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defaultThemeVersion="166925"/>
  <mc:AlternateContent xmlns:mc="http://schemas.openxmlformats.org/markup-compatibility/2006">
    <mc:Choice Requires="x15">
      <x15ac:absPath xmlns:x15ac="http://schemas.microsoft.com/office/spreadsheetml/2010/11/ac" url="Z:\Documents\GitHub\Project-JobSpider\data\data_sheets\processed\by_website\"/>
    </mc:Choice>
  </mc:AlternateContent>
  <xr:revisionPtr revIDLastSave="0" documentId="13_ncr:1_{9F125D82-36A1-4F49-BE90-177D2D181F85}" xr6:coauthVersionLast="43" xr6:coauthVersionMax="43" xr10:uidLastSave="{00000000-0000-0000-0000-000000000000}"/>
  <bookViews>
    <workbookView xWindow="-98" yWindow="-98" windowWidth="21795" windowHeight="13096" activeTab="9" xr2:uid="{00000000-000D-0000-FFFF-FFFF00000000}"/>
  </bookViews>
  <sheets>
    <sheet name="C#" sheetId="1" r:id="rId1"/>
    <sheet name="C++" sheetId="2" r:id="rId2"/>
    <sheet name="JavaScript" sheetId="3" r:id="rId3"/>
    <sheet name="Java" sheetId="4" r:id="rId4"/>
    <sheet name="PHP" sheetId="5" r:id="rId5"/>
    <sheet name="Python" sheetId="6" r:id="rId6"/>
    <sheet name="Ruby" sheetId="7" r:id="rId7"/>
    <sheet name="Swift" sheetId="8" r:id="rId8"/>
    <sheet name="HTML+CSS" sheetId="9" r:id="rId9"/>
    <sheet name="TypeScript" sheetId="10" r:id="rId10"/>
  </sheets>
  <definedNames>
    <definedName name="_xlnm._FilterDatabase" localSheetId="0" hidden="1">'C#'!$A$1:$AA$1459</definedName>
    <definedName name="_xlnm._FilterDatabase" localSheetId="1" hidden="1">'C++'!$A$1:$AC$833</definedName>
    <definedName name="_xlnm._FilterDatabase" localSheetId="8" hidden="1">'HTML+CSS'!$A$1:$AF$1713</definedName>
    <definedName name="_xlnm._FilterDatabase" localSheetId="3" hidden="1">Java!$A$1:$AE$1692</definedName>
    <definedName name="_xlnm._FilterDatabase" localSheetId="2" hidden="1">JavaScript!$A$1:$AF$1625</definedName>
    <definedName name="_xlnm._FilterDatabase" localSheetId="4" hidden="1">PHP!$A$1:$AE$1706</definedName>
    <definedName name="_xlnm._FilterDatabase" localSheetId="5" hidden="1">Python!$A$1:$AE$1710</definedName>
    <definedName name="_xlnm._FilterDatabase" localSheetId="6" hidden="1">Ruby!$A$1:$AE$811</definedName>
    <definedName name="_xlnm._FilterDatabase" localSheetId="7" hidden="1">Swift!$A$1:$AF$856</definedName>
    <definedName name="_xlnm._FilterDatabase" localSheetId="9" hidden="1">TypeScript!$A$1:$AD$708</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O708" i="10" l="1"/>
  <c r="O707" i="10"/>
  <c r="O706" i="10"/>
  <c r="N706" i="10"/>
  <c r="O705" i="10"/>
  <c r="N705" i="10"/>
  <c r="O704" i="10"/>
  <c r="O703" i="10"/>
  <c r="O702" i="10"/>
  <c r="O701" i="10"/>
  <c r="N701" i="10"/>
  <c r="O700" i="10"/>
  <c r="O699" i="10"/>
  <c r="O698" i="10"/>
  <c r="N698" i="10"/>
  <c r="O697" i="10"/>
  <c r="O696" i="10"/>
  <c r="O695" i="10"/>
  <c r="N695" i="10"/>
  <c r="O694" i="10"/>
  <c r="N694" i="10"/>
  <c r="O693" i="10"/>
  <c r="O692" i="10"/>
  <c r="O691" i="10"/>
  <c r="N691" i="10"/>
  <c r="O690" i="10"/>
  <c r="O689" i="10"/>
  <c r="O688" i="10"/>
  <c r="O687" i="10"/>
  <c r="O686" i="10"/>
  <c r="O685" i="10"/>
  <c r="O684" i="10"/>
  <c r="O683" i="10"/>
  <c r="N683" i="10"/>
  <c r="O682" i="10"/>
  <c r="O681" i="10"/>
  <c r="O680" i="10"/>
  <c r="O679" i="10"/>
  <c r="O678" i="10"/>
  <c r="O677" i="10"/>
  <c r="O676" i="10"/>
  <c r="O675" i="10"/>
  <c r="O674" i="10"/>
  <c r="O673" i="10"/>
  <c r="O672" i="10"/>
  <c r="O671" i="10"/>
  <c r="O670" i="10"/>
  <c r="O669" i="10"/>
  <c r="O668" i="10"/>
  <c r="O667" i="10"/>
  <c r="O666" i="10"/>
  <c r="O665" i="10"/>
  <c r="N665" i="10"/>
  <c r="O664" i="10"/>
  <c r="N664" i="10"/>
  <c r="O663" i="10"/>
  <c r="O662" i="10"/>
  <c r="O661" i="10"/>
  <c r="O660" i="10"/>
  <c r="O659" i="10"/>
  <c r="O658" i="10"/>
  <c r="O657" i="10"/>
  <c r="O656" i="10"/>
  <c r="O655" i="10"/>
  <c r="O654" i="10"/>
  <c r="O653" i="10"/>
  <c r="O652" i="10"/>
  <c r="O651" i="10"/>
  <c r="O650" i="10"/>
  <c r="N650" i="10"/>
  <c r="O649" i="10"/>
  <c r="O648" i="10"/>
  <c r="O647" i="10"/>
  <c r="O646" i="10"/>
  <c r="O645" i="10"/>
  <c r="O644" i="10"/>
  <c r="O643" i="10"/>
  <c r="O642" i="10"/>
  <c r="O641" i="10"/>
  <c r="O640" i="10"/>
  <c r="O639" i="10"/>
  <c r="O638" i="10"/>
  <c r="N638" i="10"/>
  <c r="O637" i="10"/>
  <c r="N637" i="10"/>
  <c r="O636" i="10"/>
  <c r="O635" i="10"/>
  <c r="O634" i="10"/>
  <c r="O633" i="10"/>
  <c r="N633" i="10"/>
  <c r="O632" i="10"/>
  <c r="O631" i="10"/>
  <c r="O630" i="10"/>
  <c r="O629" i="10"/>
  <c r="N629" i="10"/>
  <c r="O628" i="10"/>
  <c r="O627" i="10"/>
  <c r="O626" i="10"/>
  <c r="O625" i="10"/>
  <c r="O624" i="10"/>
  <c r="O623" i="10"/>
  <c r="O622" i="10"/>
  <c r="O621" i="10"/>
  <c r="O620" i="10"/>
  <c r="O619" i="10"/>
  <c r="O618" i="10"/>
  <c r="O617" i="10"/>
  <c r="O616" i="10"/>
  <c r="N616" i="10"/>
  <c r="O615" i="10"/>
  <c r="O614" i="10"/>
  <c r="O613" i="10"/>
  <c r="O612" i="10"/>
  <c r="O611" i="10"/>
  <c r="O610" i="10"/>
  <c r="O609" i="10"/>
  <c r="O608" i="10"/>
  <c r="O607" i="10"/>
  <c r="O606" i="10"/>
  <c r="N606" i="10"/>
  <c r="O605" i="10"/>
  <c r="O604" i="10"/>
  <c r="N604" i="10"/>
  <c r="O603" i="10"/>
  <c r="O602" i="10"/>
  <c r="O601" i="10"/>
  <c r="N601" i="10"/>
  <c r="O600" i="10"/>
  <c r="O599" i="10"/>
  <c r="O598" i="10"/>
  <c r="N598" i="10"/>
  <c r="O597" i="10"/>
  <c r="O596" i="10"/>
  <c r="O595" i="10"/>
  <c r="O594" i="10"/>
  <c r="O593" i="10"/>
  <c r="O592" i="10"/>
  <c r="N592" i="10"/>
  <c r="O591" i="10"/>
  <c r="O590" i="10"/>
  <c r="O589" i="10"/>
  <c r="O588" i="10"/>
  <c r="O587" i="10"/>
  <c r="O586" i="10"/>
  <c r="O585" i="10"/>
  <c r="O584" i="10"/>
  <c r="O583" i="10"/>
  <c r="O582" i="10"/>
  <c r="O581" i="10"/>
  <c r="O580" i="10"/>
  <c r="O579" i="10"/>
  <c r="O578" i="10"/>
  <c r="N578" i="10"/>
  <c r="O577" i="10"/>
  <c r="O576" i="10"/>
  <c r="O575" i="10"/>
  <c r="O574" i="10"/>
  <c r="O573" i="10"/>
  <c r="N573" i="10"/>
  <c r="O572" i="10"/>
  <c r="O571" i="10"/>
  <c r="O570" i="10"/>
  <c r="O569" i="10"/>
  <c r="O568" i="10"/>
  <c r="O567" i="10"/>
  <c r="O566" i="10"/>
  <c r="O565" i="10"/>
  <c r="O564" i="10"/>
  <c r="O563" i="10"/>
  <c r="O562" i="10"/>
  <c r="O561" i="10"/>
  <c r="O560" i="10"/>
  <c r="O559" i="10"/>
  <c r="O558" i="10"/>
  <c r="O557" i="10"/>
  <c r="O556" i="10"/>
  <c r="O555" i="10"/>
  <c r="O554" i="10"/>
  <c r="O553" i="10"/>
  <c r="O552" i="10"/>
  <c r="O551" i="10"/>
  <c r="O550" i="10"/>
  <c r="O549" i="10"/>
  <c r="O548" i="10"/>
  <c r="O547" i="10"/>
  <c r="O546" i="10"/>
  <c r="O545" i="10"/>
  <c r="N545" i="10"/>
  <c r="O544" i="10"/>
  <c r="O543" i="10"/>
  <c r="O542" i="10"/>
  <c r="O541" i="10"/>
  <c r="N541" i="10"/>
  <c r="O540" i="10"/>
  <c r="O539" i="10"/>
  <c r="O538" i="10"/>
  <c r="O537" i="10"/>
  <c r="O536" i="10"/>
  <c r="N536" i="10"/>
  <c r="O535" i="10"/>
  <c r="O534" i="10"/>
  <c r="O533" i="10"/>
  <c r="N533" i="10"/>
  <c r="O532" i="10"/>
  <c r="O531" i="10"/>
  <c r="N531" i="10"/>
  <c r="O530" i="10"/>
  <c r="O529" i="10"/>
  <c r="O528" i="10"/>
  <c r="O527" i="10"/>
  <c r="O526" i="10"/>
  <c r="O525" i="10"/>
  <c r="O524" i="10"/>
  <c r="O523" i="10"/>
  <c r="O522" i="10"/>
  <c r="O521" i="10"/>
  <c r="O520" i="10"/>
  <c r="O519" i="10"/>
  <c r="O518" i="10"/>
  <c r="O517" i="10"/>
  <c r="O516" i="10"/>
  <c r="O515" i="10"/>
  <c r="O514" i="10"/>
  <c r="O513" i="10"/>
  <c r="N513" i="10"/>
  <c r="O512" i="10"/>
  <c r="O511" i="10"/>
  <c r="O510" i="10"/>
  <c r="O509" i="10"/>
  <c r="O508" i="10"/>
  <c r="N508" i="10"/>
  <c r="O507" i="10"/>
  <c r="N507" i="10"/>
  <c r="O506" i="10"/>
  <c r="N506" i="10"/>
  <c r="O505" i="10"/>
  <c r="N505" i="10"/>
  <c r="O504" i="10"/>
  <c r="O503" i="10"/>
  <c r="N503" i="10"/>
  <c r="O502" i="10"/>
  <c r="N502" i="10"/>
  <c r="O501" i="10"/>
  <c r="N501" i="10"/>
  <c r="O500" i="10"/>
  <c r="N500" i="10"/>
  <c r="O499" i="10"/>
  <c r="N499" i="10"/>
  <c r="O498" i="10"/>
  <c r="O497" i="10"/>
  <c r="N497" i="10"/>
  <c r="O496" i="10"/>
  <c r="O495" i="10"/>
  <c r="O494" i="10"/>
  <c r="O493" i="10"/>
  <c r="O492" i="10"/>
  <c r="O491" i="10"/>
  <c r="O490" i="10"/>
  <c r="O489" i="10"/>
  <c r="O488" i="10"/>
  <c r="N488" i="10"/>
  <c r="O487" i="10"/>
  <c r="O486" i="10"/>
  <c r="O485" i="10"/>
  <c r="N485" i="10"/>
  <c r="O484" i="10"/>
  <c r="O483" i="10"/>
  <c r="O482" i="10"/>
  <c r="O481" i="10"/>
  <c r="O480" i="10"/>
  <c r="O479" i="10"/>
  <c r="O478" i="10"/>
  <c r="O477" i="10"/>
  <c r="O476" i="10"/>
  <c r="O475" i="10"/>
  <c r="O474" i="10"/>
  <c r="O473" i="10"/>
  <c r="N473" i="10"/>
  <c r="O472" i="10"/>
  <c r="O471" i="10"/>
  <c r="O470" i="10"/>
  <c r="O469" i="10"/>
  <c r="O468" i="10"/>
  <c r="O467" i="10"/>
  <c r="N467" i="10"/>
  <c r="O466" i="10"/>
  <c r="O465" i="10"/>
  <c r="O464" i="10"/>
  <c r="O463" i="10"/>
  <c r="O462" i="10"/>
  <c r="N462" i="10"/>
  <c r="O461" i="10"/>
  <c r="O460" i="10"/>
  <c r="O459" i="10"/>
  <c r="O458" i="10"/>
  <c r="O457" i="10"/>
  <c r="O456" i="10"/>
  <c r="O455" i="10"/>
  <c r="O454" i="10"/>
  <c r="O453" i="10"/>
  <c r="O452" i="10"/>
  <c r="N452" i="10"/>
  <c r="O451" i="10"/>
  <c r="N451" i="10"/>
  <c r="O450" i="10"/>
  <c r="O449" i="10"/>
  <c r="O448" i="10"/>
  <c r="N448" i="10"/>
  <c r="O447" i="10"/>
  <c r="N447" i="10"/>
  <c r="O446" i="10"/>
  <c r="O445" i="10"/>
  <c r="O444" i="10"/>
  <c r="O443" i="10"/>
  <c r="O442" i="10"/>
  <c r="O441" i="10"/>
  <c r="O440" i="10"/>
  <c r="N440" i="10"/>
  <c r="O439" i="10"/>
  <c r="O438" i="10"/>
  <c r="O437" i="10"/>
  <c r="O436" i="10"/>
  <c r="O435" i="10"/>
  <c r="N435" i="10"/>
  <c r="O434" i="10"/>
  <c r="O433" i="10"/>
  <c r="O432" i="10"/>
  <c r="N432" i="10"/>
  <c r="O431" i="10"/>
  <c r="N431" i="10"/>
  <c r="O430" i="10"/>
  <c r="O429" i="10"/>
  <c r="O428" i="10"/>
  <c r="O427" i="10"/>
  <c r="O426" i="10"/>
  <c r="O425" i="10"/>
  <c r="O424" i="10"/>
  <c r="O423" i="10"/>
  <c r="O422" i="10"/>
  <c r="O421" i="10"/>
  <c r="O420" i="10"/>
  <c r="O419" i="10"/>
  <c r="N419" i="10"/>
  <c r="O418" i="10"/>
  <c r="N418" i="10"/>
  <c r="O417" i="10"/>
  <c r="O416" i="10"/>
  <c r="O415" i="10"/>
  <c r="N415" i="10"/>
  <c r="O414" i="10"/>
  <c r="N414" i="10"/>
  <c r="O413" i="10"/>
  <c r="N413" i="10"/>
  <c r="O412" i="10"/>
  <c r="O411" i="10"/>
  <c r="O410" i="10"/>
  <c r="O409" i="10"/>
  <c r="O408" i="10"/>
  <c r="O407" i="10"/>
  <c r="N407" i="10"/>
  <c r="O406" i="10"/>
  <c r="O405" i="10"/>
  <c r="O404" i="10"/>
  <c r="O403" i="10"/>
  <c r="O402" i="10"/>
  <c r="O401" i="10"/>
  <c r="O400" i="10"/>
  <c r="O399" i="10"/>
  <c r="O398" i="10"/>
  <c r="O397" i="10"/>
  <c r="N397" i="10"/>
  <c r="O396" i="10"/>
  <c r="N396" i="10"/>
  <c r="O395" i="10"/>
  <c r="N395" i="10"/>
  <c r="O394" i="10"/>
  <c r="O393" i="10"/>
  <c r="O392" i="10"/>
  <c r="O391" i="10"/>
  <c r="O390" i="10"/>
  <c r="O389" i="10"/>
  <c r="O388" i="10"/>
  <c r="O387" i="10"/>
  <c r="O386" i="10"/>
  <c r="O385" i="10"/>
  <c r="O384" i="10"/>
  <c r="O383" i="10"/>
  <c r="O382" i="10"/>
  <c r="O381" i="10"/>
  <c r="O380" i="10"/>
  <c r="O379" i="10"/>
  <c r="O378" i="10"/>
  <c r="O377" i="10"/>
  <c r="O376" i="10"/>
  <c r="O375" i="10"/>
  <c r="O374" i="10"/>
  <c r="O373" i="10"/>
  <c r="O372" i="10"/>
  <c r="O371" i="10"/>
  <c r="O370" i="10"/>
  <c r="O369" i="10"/>
  <c r="N369" i="10"/>
  <c r="O368" i="10"/>
  <c r="N368" i="10"/>
  <c r="O367" i="10"/>
  <c r="O366" i="10"/>
  <c r="O365" i="10"/>
  <c r="O364" i="10"/>
  <c r="O363" i="10"/>
  <c r="O362" i="10"/>
  <c r="O361" i="10"/>
  <c r="O360" i="10"/>
  <c r="O359" i="10"/>
  <c r="O358" i="10"/>
  <c r="O357" i="10"/>
  <c r="O356" i="10"/>
  <c r="O355" i="10"/>
  <c r="O354" i="10"/>
  <c r="O353" i="10"/>
  <c r="O352" i="10"/>
  <c r="O351" i="10"/>
  <c r="O350" i="10"/>
  <c r="O349" i="10"/>
  <c r="O348" i="10"/>
  <c r="O347" i="10"/>
  <c r="N347" i="10"/>
  <c r="O346" i="10"/>
  <c r="O345" i="10"/>
  <c r="O344" i="10"/>
  <c r="O343" i="10"/>
  <c r="O342" i="10"/>
  <c r="O341" i="10"/>
  <c r="O340" i="10"/>
  <c r="O339" i="10"/>
  <c r="O338" i="10"/>
  <c r="N338" i="10"/>
  <c r="O337" i="10"/>
  <c r="O336" i="10"/>
  <c r="O335" i="10"/>
  <c r="O334" i="10"/>
  <c r="O333" i="10"/>
  <c r="O332" i="10"/>
  <c r="O331" i="10"/>
  <c r="O330" i="10"/>
  <c r="O329" i="10"/>
  <c r="O328" i="10"/>
  <c r="O327" i="10"/>
  <c r="O326" i="10"/>
  <c r="O325" i="10"/>
  <c r="O324" i="10"/>
  <c r="O323" i="10"/>
  <c r="O322" i="10"/>
  <c r="O321" i="10"/>
  <c r="O320" i="10"/>
  <c r="O319" i="10"/>
  <c r="N319" i="10"/>
  <c r="O318" i="10"/>
  <c r="O317" i="10"/>
  <c r="O316" i="10"/>
  <c r="O315" i="10"/>
  <c r="O314" i="10"/>
  <c r="N314" i="10"/>
  <c r="O313" i="10"/>
  <c r="O312" i="10"/>
  <c r="O311" i="10"/>
  <c r="O310" i="10"/>
  <c r="O309" i="10"/>
  <c r="N309" i="10"/>
  <c r="O308" i="10"/>
  <c r="O307" i="10"/>
  <c r="O306" i="10"/>
  <c r="O305" i="10"/>
  <c r="O304" i="10"/>
  <c r="O303" i="10"/>
  <c r="O302" i="10"/>
  <c r="O301" i="10"/>
  <c r="O300" i="10"/>
  <c r="O299" i="10"/>
  <c r="O298" i="10"/>
  <c r="O297" i="10"/>
  <c r="O296" i="10"/>
  <c r="O295" i="10"/>
  <c r="O294" i="10"/>
  <c r="O293" i="10"/>
  <c r="O292" i="10"/>
  <c r="O291" i="10"/>
  <c r="N291" i="10"/>
  <c r="O290" i="10"/>
  <c r="O289" i="10"/>
  <c r="N289" i="10"/>
  <c r="O288" i="10"/>
  <c r="O287" i="10"/>
  <c r="O286" i="10"/>
  <c r="O285" i="10"/>
  <c r="O284" i="10"/>
  <c r="N284" i="10"/>
  <c r="O283" i="10"/>
  <c r="O282" i="10"/>
  <c r="O281" i="10"/>
  <c r="O280" i="10"/>
  <c r="O279" i="10"/>
  <c r="O278" i="10"/>
  <c r="O277" i="10"/>
  <c r="O276" i="10"/>
  <c r="O275" i="10"/>
  <c r="O274" i="10"/>
  <c r="O273" i="10"/>
  <c r="O272" i="10"/>
  <c r="O271" i="10"/>
  <c r="N271" i="10"/>
  <c r="O270" i="10"/>
  <c r="O269" i="10"/>
  <c r="O268" i="10"/>
  <c r="O267" i="10"/>
  <c r="O266" i="10"/>
  <c r="O265" i="10"/>
  <c r="O264" i="10"/>
  <c r="O263" i="10"/>
  <c r="N263" i="10"/>
  <c r="O262" i="10"/>
  <c r="O261" i="10"/>
  <c r="O260" i="10"/>
  <c r="O259" i="10"/>
  <c r="O258" i="10"/>
  <c r="O257" i="10"/>
  <c r="O256" i="10"/>
  <c r="O255" i="10"/>
  <c r="O254" i="10"/>
  <c r="N254" i="10"/>
  <c r="O253" i="10"/>
  <c r="O252" i="10"/>
  <c r="O251" i="10"/>
  <c r="O250" i="10"/>
  <c r="O249" i="10"/>
  <c r="O248" i="10"/>
  <c r="O247" i="10"/>
  <c r="N247" i="10"/>
  <c r="O246" i="10"/>
  <c r="O245" i="10"/>
  <c r="O244" i="10"/>
  <c r="O243" i="10"/>
  <c r="O242" i="10"/>
  <c r="O241" i="10"/>
  <c r="O240" i="10"/>
  <c r="O239" i="10"/>
  <c r="N239" i="10"/>
  <c r="O238" i="10"/>
  <c r="O237" i="10"/>
  <c r="O236" i="10"/>
  <c r="O235" i="10"/>
  <c r="O234" i="10"/>
  <c r="O233" i="10"/>
  <c r="O232" i="10"/>
  <c r="O231" i="10"/>
  <c r="O230" i="10"/>
  <c r="O229" i="10"/>
  <c r="O228" i="10"/>
  <c r="O227" i="10"/>
  <c r="O226" i="10"/>
  <c r="O225" i="10"/>
  <c r="O224" i="10"/>
  <c r="O223" i="10"/>
  <c r="O222" i="10"/>
  <c r="O221" i="10"/>
  <c r="N221" i="10"/>
  <c r="O220" i="10"/>
  <c r="O219" i="10"/>
  <c r="O218" i="10"/>
  <c r="O217" i="10"/>
  <c r="O216" i="10"/>
  <c r="O215" i="10"/>
  <c r="O214" i="10"/>
  <c r="O213" i="10"/>
  <c r="O212" i="10"/>
  <c r="O211" i="10"/>
  <c r="O210" i="10"/>
  <c r="O209" i="10"/>
  <c r="O208" i="10"/>
  <c r="O207" i="10"/>
  <c r="O206" i="10"/>
  <c r="O205" i="10"/>
  <c r="O204" i="10"/>
  <c r="O203" i="10"/>
  <c r="O202" i="10"/>
  <c r="O201" i="10"/>
  <c r="O200" i="10"/>
  <c r="O199" i="10"/>
  <c r="O198" i="10"/>
  <c r="O197" i="10"/>
  <c r="O196" i="10"/>
  <c r="O195" i="10"/>
  <c r="N195" i="10"/>
  <c r="O194" i="10"/>
  <c r="O193" i="10"/>
  <c r="O192" i="10"/>
  <c r="O191" i="10"/>
  <c r="O190" i="10"/>
  <c r="O189" i="10"/>
  <c r="O188" i="10"/>
  <c r="O187" i="10"/>
  <c r="N187" i="10"/>
  <c r="O186" i="10"/>
  <c r="O185" i="10"/>
  <c r="O184" i="10"/>
  <c r="O183" i="10"/>
  <c r="O182" i="10"/>
  <c r="O181" i="10"/>
  <c r="O180" i="10"/>
  <c r="O179" i="10"/>
  <c r="O178" i="10"/>
  <c r="O177" i="10"/>
  <c r="O176" i="10"/>
  <c r="O175" i="10"/>
  <c r="N175" i="10"/>
  <c r="O174" i="10"/>
  <c r="O173" i="10"/>
  <c r="O172" i="10"/>
  <c r="O171" i="10"/>
  <c r="O170" i="10"/>
  <c r="O169" i="10"/>
  <c r="O168" i="10"/>
  <c r="O167" i="10"/>
  <c r="O166" i="10"/>
  <c r="O165" i="10"/>
  <c r="O164" i="10"/>
  <c r="O163" i="10"/>
  <c r="O162" i="10"/>
  <c r="O161" i="10"/>
  <c r="O160" i="10"/>
  <c r="O159" i="10"/>
  <c r="O158" i="10"/>
  <c r="O157" i="10"/>
  <c r="O156" i="10"/>
  <c r="O155" i="10"/>
  <c r="O154" i="10"/>
  <c r="N154" i="10"/>
  <c r="O153" i="10"/>
  <c r="O152" i="10"/>
  <c r="O151" i="10"/>
  <c r="O150" i="10"/>
  <c r="O149" i="10"/>
  <c r="O148" i="10"/>
  <c r="O147" i="10"/>
  <c r="O146" i="10"/>
  <c r="O145" i="10"/>
  <c r="O144" i="10"/>
  <c r="O143" i="10"/>
  <c r="O142" i="10"/>
  <c r="O141" i="10"/>
  <c r="O140" i="10"/>
  <c r="O139" i="10"/>
  <c r="O138" i="10"/>
  <c r="O137" i="10"/>
  <c r="O136" i="10"/>
  <c r="O135" i="10"/>
  <c r="O134" i="10"/>
  <c r="O133" i="10"/>
  <c r="O132" i="10"/>
  <c r="O131" i="10"/>
  <c r="O130" i="10"/>
  <c r="O129" i="10"/>
  <c r="O128" i="10"/>
  <c r="O127" i="10"/>
  <c r="N127" i="10"/>
  <c r="O126" i="10"/>
  <c r="O125" i="10"/>
  <c r="O124" i="10"/>
  <c r="N124" i="10"/>
  <c r="O123" i="10"/>
  <c r="O122" i="10"/>
  <c r="O121" i="10"/>
  <c r="O120" i="10"/>
  <c r="O119" i="10"/>
  <c r="O118" i="10"/>
  <c r="O117" i="10"/>
  <c r="O116" i="10"/>
  <c r="O115" i="10"/>
  <c r="O114" i="10"/>
  <c r="N114" i="10"/>
  <c r="O113" i="10"/>
  <c r="N113" i="10"/>
  <c r="O112" i="10"/>
  <c r="O111" i="10"/>
  <c r="O110" i="10"/>
  <c r="O109" i="10"/>
  <c r="O108" i="10"/>
  <c r="O107" i="10"/>
  <c r="O106" i="10"/>
  <c r="N106" i="10"/>
  <c r="O105" i="10"/>
  <c r="O104" i="10"/>
  <c r="O103" i="10"/>
  <c r="O102" i="10"/>
  <c r="O101" i="10"/>
  <c r="N101" i="10"/>
  <c r="O100" i="10"/>
  <c r="N100" i="10"/>
  <c r="O99" i="10"/>
  <c r="O98" i="10"/>
  <c r="O97" i="10"/>
  <c r="N97" i="10"/>
  <c r="O96" i="10"/>
  <c r="N96" i="10"/>
  <c r="O95" i="10"/>
  <c r="O94" i="10"/>
  <c r="O93" i="10"/>
  <c r="O92" i="10"/>
  <c r="O91" i="10"/>
  <c r="O90" i="10"/>
  <c r="O89" i="10"/>
  <c r="O88" i="10"/>
  <c r="O87" i="10"/>
  <c r="N87" i="10"/>
  <c r="O86" i="10"/>
  <c r="O85" i="10"/>
  <c r="O84" i="10"/>
  <c r="O83" i="10"/>
  <c r="O82" i="10"/>
  <c r="O81" i="10"/>
  <c r="O80" i="10"/>
  <c r="O79" i="10"/>
  <c r="N79" i="10"/>
  <c r="O78" i="10"/>
  <c r="O77" i="10"/>
  <c r="O76" i="10"/>
  <c r="O75" i="10"/>
  <c r="N75" i="10"/>
  <c r="O74" i="10"/>
  <c r="O73" i="10"/>
  <c r="O72" i="10"/>
  <c r="O71" i="10"/>
  <c r="O70" i="10"/>
  <c r="O69" i="10"/>
  <c r="N69" i="10"/>
  <c r="O68" i="10"/>
  <c r="O67" i="10"/>
  <c r="O66" i="10"/>
  <c r="O65" i="10"/>
  <c r="O64" i="10"/>
  <c r="O63" i="10"/>
  <c r="O62" i="10"/>
  <c r="O61" i="10"/>
  <c r="O60" i="10"/>
  <c r="O59" i="10"/>
  <c r="O58" i="10"/>
  <c r="O57" i="10"/>
  <c r="O56" i="10"/>
  <c r="O55" i="10"/>
  <c r="O54" i="10"/>
  <c r="O53" i="10"/>
  <c r="O52" i="10"/>
  <c r="N52" i="10"/>
  <c r="O51" i="10"/>
  <c r="O50" i="10"/>
  <c r="O49" i="10"/>
  <c r="O48" i="10"/>
  <c r="O47" i="10"/>
  <c r="O46" i="10"/>
  <c r="N46" i="10"/>
  <c r="O45" i="10"/>
  <c r="O44" i="10"/>
  <c r="O43" i="10"/>
  <c r="O42" i="10"/>
  <c r="N42" i="10"/>
  <c r="O41" i="10"/>
  <c r="O40" i="10"/>
  <c r="O39" i="10"/>
  <c r="N39" i="10"/>
  <c r="O38" i="10"/>
  <c r="O37" i="10"/>
  <c r="O36" i="10"/>
  <c r="O35" i="10"/>
  <c r="N35" i="10"/>
  <c r="O34" i="10"/>
  <c r="O33" i="10"/>
  <c r="O32" i="10"/>
  <c r="O31" i="10"/>
  <c r="O30" i="10"/>
  <c r="N30" i="10"/>
  <c r="O29" i="10"/>
  <c r="O28" i="10"/>
  <c r="N28" i="10"/>
  <c r="O27" i="10"/>
  <c r="O26" i="10"/>
  <c r="O25" i="10"/>
  <c r="O24" i="10"/>
  <c r="O23" i="10"/>
  <c r="O22" i="10"/>
  <c r="O21" i="10"/>
  <c r="O20" i="10"/>
  <c r="O19" i="10"/>
  <c r="O18" i="10"/>
  <c r="O17" i="10"/>
  <c r="O16" i="10"/>
  <c r="O15" i="10"/>
  <c r="O14" i="10"/>
  <c r="N14" i="10"/>
  <c r="O13" i="10"/>
  <c r="O12" i="10"/>
  <c r="O11" i="10"/>
  <c r="O10" i="10"/>
  <c r="O9" i="10"/>
  <c r="O8" i="10"/>
  <c r="O7" i="10"/>
  <c r="O6" i="10"/>
  <c r="O5" i="10"/>
  <c r="N5" i="10"/>
  <c r="O4" i="10"/>
  <c r="O3" i="10"/>
  <c r="O2" i="10"/>
  <c r="Q1713" i="9"/>
  <c r="P1713" i="9"/>
  <c r="D1713" i="9"/>
  <c r="C1713" i="9"/>
  <c r="Q1712" i="9"/>
  <c r="P1712" i="9"/>
  <c r="C1712" i="9"/>
  <c r="Q1711" i="9"/>
  <c r="P1711" i="9"/>
  <c r="D1711" i="9"/>
  <c r="C1711" i="9"/>
  <c r="Q1710" i="9"/>
  <c r="P1710" i="9"/>
  <c r="D1710" i="9"/>
  <c r="C1710" i="9"/>
  <c r="Q1709" i="9"/>
  <c r="P1709" i="9"/>
  <c r="D1709" i="9"/>
  <c r="C1709" i="9"/>
  <c r="Q1708" i="9"/>
  <c r="P1708" i="9"/>
  <c r="D1708" i="9"/>
  <c r="C1708" i="9"/>
  <c r="Q1707" i="9"/>
  <c r="P1707" i="9"/>
  <c r="C1707" i="9"/>
  <c r="Q1706" i="9"/>
  <c r="P1706" i="9"/>
  <c r="D1706" i="9"/>
  <c r="C1706" i="9"/>
  <c r="Q1705" i="9"/>
  <c r="P1705" i="9"/>
  <c r="D1705" i="9"/>
  <c r="C1705" i="9"/>
  <c r="Q1704" i="9"/>
  <c r="P1704" i="9"/>
  <c r="D1704" i="9"/>
  <c r="C1704" i="9"/>
  <c r="Q1703" i="9"/>
  <c r="P1703" i="9"/>
  <c r="D1703" i="9"/>
  <c r="C1703" i="9"/>
  <c r="Q1702" i="9"/>
  <c r="P1702" i="9"/>
  <c r="D1702" i="9"/>
  <c r="C1702" i="9"/>
  <c r="Q1701" i="9"/>
  <c r="P1701" i="9"/>
  <c r="D1701" i="9"/>
  <c r="C1701" i="9"/>
  <c r="Q1700" i="9"/>
  <c r="P1700" i="9"/>
  <c r="D1700" i="9"/>
  <c r="C1700" i="9"/>
  <c r="Q1699" i="9"/>
  <c r="P1699" i="9"/>
  <c r="D1699" i="9"/>
  <c r="C1699" i="9"/>
  <c r="Q1698" i="9"/>
  <c r="P1698" i="9"/>
  <c r="C1698" i="9"/>
  <c r="Q1697" i="9"/>
  <c r="P1697" i="9"/>
  <c r="D1697" i="9"/>
  <c r="C1697" i="9"/>
  <c r="Q1696" i="9"/>
  <c r="P1696" i="9"/>
  <c r="D1696" i="9"/>
  <c r="C1696" i="9"/>
  <c r="Q1695" i="9"/>
  <c r="P1695" i="9"/>
  <c r="D1695" i="9"/>
  <c r="C1695" i="9"/>
  <c r="Q1694" i="9"/>
  <c r="P1694" i="9"/>
  <c r="D1694" i="9"/>
  <c r="C1694" i="9"/>
  <c r="Q1693" i="9"/>
  <c r="P1693" i="9"/>
  <c r="D1693" i="9"/>
  <c r="C1693" i="9"/>
  <c r="Q1692" i="9"/>
  <c r="P1692" i="9"/>
  <c r="C1692" i="9"/>
  <c r="Q1691" i="9"/>
  <c r="P1691" i="9"/>
  <c r="C1691" i="9"/>
  <c r="Q1690" i="9"/>
  <c r="P1690" i="9"/>
  <c r="D1690" i="9"/>
  <c r="C1690" i="9"/>
  <c r="Q1689" i="9"/>
  <c r="P1689" i="9"/>
  <c r="D1689" i="9"/>
  <c r="C1689" i="9"/>
  <c r="Q1688" i="9"/>
  <c r="P1688" i="9"/>
  <c r="D1688" i="9"/>
  <c r="C1688" i="9"/>
  <c r="Q1687" i="9"/>
  <c r="P1687" i="9"/>
  <c r="D1687" i="9"/>
  <c r="C1687" i="9"/>
  <c r="Q1686" i="9"/>
  <c r="P1686" i="9"/>
  <c r="D1686" i="9"/>
  <c r="C1686" i="9"/>
  <c r="Q1685" i="9"/>
  <c r="P1685" i="9"/>
  <c r="D1685" i="9"/>
  <c r="C1685" i="9"/>
  <c r="Q1684" i="9"/>
  <c r="P1684" i="9"/>
  <c r="D1684" i="9"/>
  <c r="C1684" i="9"/>
  <c r="Q1683" i="9"/>
  <c r="P1683" i="9"/>
  <c r="C1683" i="9"/>
  <c r="Q1682" i="9"/>
  <c r="P1682" i="9"/>
  <c r="D1682" i="9"/>
  <c r="C1682" i="9"/>
  <c r="Q1681" i="9"/>
  <c r="P1681" i="9"/>
  <c r="D1681" i="9"/>
  <c r="C1681" i="9"/>
  <c r="Q1680" i="9"/>
  <c r="P1680" i="9"/>
  <c r="D1680" i="9"/>
  <c r="C1680" i="9"/>
  <c r="Q1679" i="9"/>
  <c r="P1679" i="9"/>
  <c r="D1679" i="9"/>
  <c r="C1679" i="9"/>
  <c r="Q1678" i="9"/>
  <c r="P1678" i="9"/>
  <c r="D1678" i="9"/>
  <c r="C1678" i="9"/>
  <c r="Q1677" i="9"/>
  <c r="P1677" i="9"/>
  <c r="D1677" i="9"/>
  <c r="C1677" i="9"/>
  <c r="Q1676" i="9"/>
  <c r="P1676" i="9"/>
  <c r="C1676" i="9"/>
  <c r="Q1675" i="9"/>
  <c r="P1675" i="9"/>
  <c r="D1675" i="9"/>
  <c r="C1675" i="9"/>
  <c r="Q1674" i="9"/>
  <c r="P1674" i="9"/>
  <c r="D1674" i="9"/>
  <c r="C1674" i="9"/>
  <c r="Q1673" i="9"/>
  <c r="P1673" i="9"/>
  <c r="D1673" i="9"/>
  <c r="C1673" i="9"/>
  <c r="Q1672" i="9"/>
  <c r="P1672" i="9"/>
  <c r="D1672" i="9"/>
  <c r="C1672" i="9"/>
  <c r="Q1671" i="9"/>
  <c r="P1671" i="9"/>
  <c r="D1671" i="9"/>
  <c r="C1671" i="9"/>
  <c r="Q1670" i="9"/>
  <c r="P1670" i="9"/>
  <c r="D1670" i="9"/>
  <c r="C1670" i="9"/>
  <c r="Q1669" i="9"/>
  <c r="P1669" i="9"/>
  <c r="D1669" i="9"/>
  <c r="C1669" i="9"/>
  <c r="Q1668" i="9"/>
  <c r="P1668" i="9"/>
  <c r="D1668" i="9"/>
  <c r="C1668" i="9"/>
  <c r="Q1667" i="9"/>
  <c r="P1667" i="9"/>
  <c r="D1667" i="9"/>
  <c r="C1667" i="9"/>
  <c r="Q1666" i="9"/>
  <c r="P1666" i="9"/>
  <c r="D1666" i="9"/>
  <c r="C1666" i="9"/>
  <c r="Q1665" i="9"/>
  <c r="P1665" i="9"/>
  <c r="D1665" i="9"/>
  <c r="C1665" i="9"/>
  <c r="Q1664" i="9"/>
  <c r="P1664" i="9"/>
  <c r="D1664" i="9"/>
  <c r="C1664" i="9"/>
  <c r="Q1663" i="9"/>
  <c r="P1663" i="9"/>
  <c r="D1663" i="9"/>
  <c r="C1663" i="9"/>
  <c r="Q1662" i="9"/>
  <c r="P1662" i="9"/>
  <c r="D1662" i="9"/>
  <c r="C1662" i="9"/>
  <c r="Q1661" i="9"/>
  <c r="P1661" i="9"/>
  <c r="D1661" i="9"/>
  <c r="C1661" i="9"/>
  <c r="Q1660" i="9"/>
  <c r="P1660" i="9"/>
  <c r="C1660" i="9"/>
  <c r="Q1659" i="9"/>
  <c r="P1659" i="9"/>
  <c r="D1659" i="9"/>
  <c r="C1659" i="9"/>
  <c r="Q1658" i="9"/>
  <c r="P1658" i="9"/>
  <c r="D1658" i="9"/>
  <c r="C1658" i="9"/>
  <c r="Q1657" i="9"/>
  <c r="P1657" i="9"/>
  <c r="D1657" i="9"/>
  <c r="C1657" i="9"/>
  <c r="Q1656" i="9"/>
  <c r="P1656" i="9"/>
  <c r="D1656" i="9"/>
  <c r="C1656" i="9"/>
  <c r="Q1655" i="9"/>
  <c r="P1655" i="9"/>
  <c r="D1655" i="9"/>
  <c r="C1655" i="9"/>
  <c r="Q1654" i="9"/>
  <c r="P1654" i="9"/>
  <c r="C1654" i="9"/>
  <c r="Q1653" i="9"/>
  <c r="P1653" i="9"/>
  <c r="D1653" i="9"/>
  <c r="C1653" i="9"/>
  <c r="Q1652" i="9"/>
  <c r="P1652" i="9"/>
  <c r="D1652" i="9"/>
  <c r="C1652" i="9"/>
  <c r="Q1651" i="9"/>
  <c r="P1651" i="9"/>
  <c r="D1651" i="9"/>
  <c r="C1651" i="9"/>
  <c r="Q1650" i="9"/>
  <c r="P1650" i="9"/>
  <c r="D1650" i="9"/>
  <c r="C1650" i="9"/>
  <c r="Q1649" i="9"/>
  <c r="P1649" i="9"/>
  <c r="D1649" i="9"/>
  <c r="C1649" i="9"/>
  <c r="Q1648" i="9"/>
  <c r="P1648" i="9"/>
  <c r="D1648" i="9"/>
  <c r="C1648" i="9"/>
  <c r="Q1647" i="9"/>
  <c r="P1647" i="9"/>
  <c r="D1647" i="9"/>
  <c r="C1647" i="9"/>
  <c r="Q1646" i="9"/>
  <c r="P1646" i="9"/>
  <c r="C1646" i="9"/>
  <c r="Q1645" i="9"/>
  <c r="P1645" i="9"/>
  <c r="D1645" i="9"/>
  <c r="C1645" i="9"/>
  <c r="Q1644" i="9"/>
  <c r="P1644" i="9"/>
  <c r="D1644" i="9"/>
  <c r="C1644" i="9"/>
  <c r="Q1643" i="9"/>
  <c r="P1643" i="9"/>
  <c r="D1643" i="9"/>
  <c r="C1643" i="9"/>
  <c r="Q1642" i="9"/>
  <c r="P1642" i="9"/>
  <c r="D1642" i="9"/>
  <c r="C1642" i="9"/>
  <c r="Q1641" i="9"/>
  <c r="P1641" i="9"/>
  <c r="D1641" i="9"/>
  <c r="C1641" i="9"/>
  <c r="Q1640" i="9"/>
  <c r="P1640" i="9"/>
  <c r="D1640" i="9"/>
  <c r="C1640" i="9"/>
  <c r="Q1639" i="9"/>
  <c r="P1639" i="9"/>
  <c r="D1639" i="9"/>
  <c r="C1639" i="9"/>
  <c r="Q1638" i="9"/>
  <c r="P1638" i="9"/>
  <c r="D1638" i="9"/>
  <c r="C1638" i="9"/>
  <c r="Q1637" i="9"/>
  <c r="P1637" i="9"/>
  <c r="C1637" i="9"/>
  <c r="Q1636" i="9"/>
  <c r="P1636" i="9"/>
  <c r="D1636" i="9"/>
  <c r="C1636" i="9"/>
  <c r="Q1635" i="9"/>
  <c r="P1635" i="9"/>
  <c r="C1635" i="9"/>
  <c r="Q1634" i="9"/>
  <c r="P1634" i="9"/>
  <c r="D1634" i="9"/>
  <c r="C1634" i="9"/>
  <c r="Q1633" i="9"/>
  <c r="P1633" i="9"/>
  <c r="D1633" i="9"/>
  <c r="C1633" i="9"/>
  <c r="Q1632" i="9"/>
  <c r="P1632" i="9"/>
  <c r="D1632" i="9"/>
  <c r="C1632" i="9"/>
  <c r="Q1631" i="9"/>
  <c r="P1631" i="9"/>
  <c r="D1631" i="9"/>
  <c r="C1631" i="9"/>
  <c r="Q1630" i="9"/>
  <c r="P1630" i="9"/>
  <c r="D1630" i="9"/>
  <c r="C1630" i="9"/>
  <c r="Q1629" i="9"/>
  <c r="P1629" i="9"/>
  <c r="D1629" i="9"/>
  <c r="C1629" i="9"/>
  <c r="Q1628" i="9"/>
  <c r="P1628" i="9"/>
  <c r="D1628" i="9"/>
  <c r="C1628" i="9"/>
  <c r="Q1627" i="9"/>
  <c r="P1627" i="9"/>
  <c r="D1627" i="9"/>
  <c r="C1627" i="9"/>
  <c r="Q1626" i="9"/>
  <c r="P1626" i="9"/>
  <c r="C1626" i="9"/>
  <c r="Q1625" i="9"/>
  <c r="P1625" i="9"/>
  <c r="C1625" i="9"/>
  <c r="Q1624" i="9"/>
  <c r="P1624" i="9"/>
  <c r="D1624" i="9"/>
  <c r="C1624" i="9"/>
  <c r="Q1623" i="9"/>
  <c r="P1623" i="9"/>
  <c r="D1623" i="9"/>
  <c r="C1623" i="9"/>
  <c r="Q1622" i="9"/>
  <c r="P1622" i="9"/>
  <c r="D1622" i="9"/>
  <c r="C1622" i="9"/>
  <c r="Q1621" i="9"/>
  <c r="P1621" i="9"/>
  <c r="D1621" i="9"/>
  <c r="C1621" i="9"/>
  <c r="Q1620" i="9"/>
  <c r="P1620" i="9"/>
  <c r="C1620" i="9"/>
  <c r="Q1619" i="9"/>
  <c r="P1619" i="9"/>
  <c r="D1619" i="9"/>
  <c r="C1619" i="9"/>
  <c r="Q1618" i="9"/>
  <c r="P1618" i="9"/>
  <c r="D1618" i="9"/>
  <c r="C1618" i="9"/>
  <c r="Q1617" i="9"/>
  <c r="P1617" i="9"/>
  <c r="D1617" i="9"/>
  <c r="C1617" i="9"/>
  <c r="Q1616" i="9"/>
  <c r="P1616" i="9"/>
  <c r="C1616" i="9"/>
  <c r="Q1615" i="9"/>
  <c r="P1615" i="9"/>
  <c r="D1615" i="9"/>
  <c r="C1615" i="9"/>
  <c r="Q1614" i="9"/>
  <c r="P1614" i="9"/>
  <c r="D1614" i="9"/>
  <c r="C1614" i="9"/>
  <c r="Q1613" i="9"/>
  <c r="P1613" i="9"/>
  <c r="D1613" i="9"/>
  <c r="C1613" i="9"/>
  <c r="Q1612" i="9"/>
  <c r="P1612" i="9"/>
  <c r="D1612" i="9"/>
  <c r="C1612" i="9"/>
  <c r="Q1611" i="9"/>
  <c r="P1611" i="9"/>
  <c r="D1611" i="9"/>
  <c r="C1611" i="9"/>
  <c r="Q1610" i="9"/>
  <c r="P1610" i="9"/>
  <c r="D1610" i="9"/>
  <c r="C1610" i="9"/>
  <c r="Q1609" i="9"/>
  <c r="P1609" i="9"/>
  <c r="C1609" i="9"/>
  <c r="Q1608" i="9"/>
  <c r="P1608" i="9"/>
  <c r="D1608" i="9"/>
  <c r="C1608" i="9"/>
  <c r="Q1607" i="9"/>
  <c r="P1607" i="9"/>
  <c r="D1607" i="9"/>
  <c r="C1607" i="9"/>
  <c r="Q1606" i="9"/>
  <c r="P1606" i="9"/>
  <c r="D1606" i="9"/>
  <c r="C1606" i="9"/>
  <c r="Q1605" i="9"/>
  <c r="P1605" i="9"/>
  <c r="D1605" i="9"/>
  <c r="C1605" i="9"/>
  <c r="Q1604" i="9"/>
  <c r="P1604" i="9"/>
  <c r="D1604" i="9"/>
  <c r="C1604" i="9"/>
  <c r="Q1603" i="9"/>
  <c r="P1603" i="9"/>
  <c r="D1603" i="9"/>
  <c r="C1603" i="9"/>
  <c r="Q1602" i="9"/>
  <c r="P1602" i="9"/>
  <c r="D1602" i="9"/>
  <c r="C1602" i="9"/>
  <c r="Q1601" i="9"/>
  <c r="P1601" i="9"/>
  <c r="D1601" i="9"/>
  <c r="C1601" i="9"/>
  <c r="Q1600" i="9"/>
  <c r="P1600" i="9"/>
  <c r="D1600" i="9"/>
  <c r="C1600" i="9"/>
  <c r="Q1599" i="9"/>
  <c r="P1599" i="9"/>
  <c r="D1599" i="9"/>
  <c r="C1599" i="9"/>
  <c r="Q1598" i="9"/>
  <c r="P1598" i="9"/>
  <c r="C1598" i="9"/>
  <c r="Q1597" i="9"/>
  <c r="P1597" i="9"/>
  <c r="D1597" i="9"/>
  <c r="C1597" i="9"/>
  <c r="Q1596" i="9"/>
  <c r="P1596" i="9"/>
  <c r="D1596" i="9"/>
  <c r="C1596" i="9"/>
  <c r="Q1595" i="9"/>
  <c r="P1595" i="9"/>
  <c r="D1595" i="9"/>
  <c r="C1595" i="9"/>
  <c r="Q1594" i="9"/>
  <c r="P1594" i="9"/>
  <c r="D1594" i="9"/>
  <c r="C1594" i="9"/>
  <c r="Q1593" i="9"/>
  <c r="P1593" i="9"/>
  <c r="D1593" i="9"/>
  <c r="C1593" i="9"/>
  <c r="Q1592" i="9"/>
  <c r="P1592" i="9"/>
  <c r="D1592" i="9"/>
  <c r="C1592" i="9"/>
  <c r="Q1591" i="9"/>
  <c r="P1591" i="9"/>
  <c r="D1591" i="9"/>
  <c r="C1591" i="9"/>
  <c r="Q1590" i="9"/>
  <c r="P1590" i="9"/>
  <c r="D1590" i="9"/>
  <c r="C1590" i="9"/>
  <c r="Q1589" i="9"/>
  <c r="P1589" i="9"/>
  <c r="D1589" i="9"/>
  <c r="C1589" i="9"/>
  <c r="Q1588" i="9"/>
  <c r="P1588" i="9"/>
  <c r="D1588" i="9"/>
  <c r="C1588" i="9"/>
  <c r="Q1587" i="9"/>
  <c r="P1587" i="9"/>
  <c r="D1587" i="9"/>
  <c r="C1587" i="9"/>
  <c r="Q1586" i="9"/>
  <c r="P1586" i="9"/>
  <c r="D1586" i="9"/>
  <c r="C1586" i="9"/>
  <c r="Q1585" i="9"/>
  <c r="P1585" i="9"/>
  <c r="D1585" i="9"/>
  <c r="C1585" i="9"/>
  <c r="Q1584" i="9"/>
  <c r="P1584" i="9"/>
  <c r="D1584" i="9"/>
  <c r="C1584" i="9"/>
  <c r="Q1583" i="9"/>
  <c r="P1583" i="9"/>
  <c r="D1583" i="9"/>
  <c r="C1583" i="9"/>
  <c r="Q1582" i="9"/>
  <c r="P1582" i="9"/>
  <c r="D1582" i="9"/>
  <c r="C1582" i="9"/>
  <c r="Q1581" i="9"/>
  <c r="P1581" i="9"/>
  <c r="D1581" i="9"/>
  <c r="C1581" i="9"/>
  <c r="Q1580" i="9"/>
  <c r="P1580" i="9"/>
  <c r="D1580" i="9"/>
  <c r="C1580" i="9"/>
  <c r="Q1579" i="9"/>
  <c r="P1579" i="9"/>
  <c r="D1579" i="9"/>
  <c r="C1579" i="9"/>
  <c r="Q1578" i="9"/>
  <c r="P1578" i="9"/>
  <c r="D1578" i="9"/>
  <c r="C1578" i="9"/>
  <c r="Q1577" i="9"/>
  <c r="P1577" i="9"/>
  <c r="D1577" i="9"/>
  <c r="C1577" i="9"/>
  <c r="Q1576" i="9"/>
  <c r="P1576" i="9"/>
  <c r="D1576" i="9"/>
  <c r="C1576" i="9"/>
  <c r="Q1575" i="9"/>
  <c r="P1575" i="9"/>
  <c r="C1575" i="9"/>
  <c r="Q1574" i="9"/>
  <c r="P1574" i="9"/>
  <c r="D1574" i="9"/>
  <c r="C1574" i="9"/>
  <c r="Q1573" i="9"/>
  <c r="P1573" i="9"/>
  <c r="D1573" i="9"/>
  <c r="C1573" i="9"/>
  <c r="Q1572" i="9"/>
  <c r="P1572" i="9"/>
  <c r="C1572" i="9"/>
  <c r="Q1571" i="9"/>
  <c r="P1571" i="9"/>
  <c r="D1571" i="9"/>
  <c r="C1571" i="9"/>
  <c r="Q1570" i="9"/>
  <c r="P1570" i="9"/>
  <c r="D1570" i="9"/>
  <c r="C1570" i="9"/>
  <c r="Q1569" i="9"/>
  <c r="P1569" i="9"/>
  <c r="C1569" i="9"/>
  <c r="Q1568" i="9"/>
  <c r="P1568" i="9"/>
  <c r="C1568" i="9"/>
  <c r="Q1567" i="9"/>
  <c r="P1567" i="9"/>
  <c r="D1567" i="9"/>
  <c r="C1567" i="9"/>
  <c r="Q1566" i="9"/>
  <c r="P1566" i="9"/>
  <c r="D1566" i="9"/>
  <c r="C1566" i="9"/>
  <c r="Q1565" i="9"/>
  <c r="P1565" i="9"/>
  <c r="D1565" i="9"/>
  <c r="C1565" i="9"/>
  <c r="Q1564" i="9"/>
  <c r="P1564" i="9"/>
  <c r="C1564" i="9"/>
  <c r="Q1563" i="9"/>
  <c r="P1563" i="9"/>
  <c r="D1563" i="9"/>
  <c r="C1563" i="9"/>
  <c r="Q1562" i="9"/>
  <c r="P1562" i="9"/>
  <c r="D1562" i="9"/>
  <c r="C1562" i="9"/>
  <c r="Q1561" i="9"/>
  <c r="P1561" i="9"/>
  <c r="C1561" i="9"/>
  <c r="Q1560" i="9"/>
  <c r="P1560" i="9"/>
  <c r="D1560" i="9"/>
  <c r="C1560" i="9"/>
  <c r="Q1559" i="9"/>
  <c r="P1559" i="9"/>
  <c r="D1559" i="9"/>
  <c r="C1559" i="9"/>
  <c r="Q1558" i="9"/>
  <c r="P1558" i="9"/>
  <c r="C1558" i="9"/>
  <c r="Q1557" i="9"/>
  <c r="P1557" i="9"/>
  <c r="D1557" i="9"/>
  <c r="C1557" i="9"/>
  <c r="Q1556" i="9"/>
  <c r="P1556" i="9"/>
  <c r="D1556" i="9"/>
  <c r="C1556" i="9"/>
  <c r="Q1555" i="9"/>
  <c r="P1555" i="9"/>
  <c r="D1555" i="9"/>
  <c r="C1555" i="9"/>
  <c r="Q1554" i="9"/>
  <c r="P1554" i="9"/>
  <c r="D1554" i="9"/>
  <c r="C1554" i="9"/>
  <c r="Q1553" i="9"/>
  <c r="P1553" i="9"/>
  <c r="D1553" i="9"/>
  <c r="C1553" i="9"/>
  <c r="Q1552" i="9"/>
  <c r="P1552" i="9"/>
  <c r="C1552" i="9"/>
  <c r="Q1551" i="9"/>
  <c r="P1551" i="9"/>
  <c r="D1551" i="9"/>
  <c r="C1551" i="9"/>
  <c r="Q1550" i="9"/>
  <c r="P1550" i="9"/>
  <c r="D1550" i="9"/>
  <c r="C1550" i="9"/>
  <c r="Q1549" i="9"/>
  <c r="P1549" i="9"/>
  <c r="D1549" i="9"/>
  <c r="C1549" i="9"/>
  <c r="Q1548" i="9"/>
  <c r="P1548" i="9"/>
  <c r="D1548" i="9"/>
  <c r="C1548" i="9"/>
  <c r="Q1547" i="9"/>
  <c r="P1547" i="9"/>
  <c r="D1547" i="9"/>
  <c r="C1547" i="9"/>
  <c r="Q1546" i="9"/>
  <c r="P1546" i="9"/>
  <c r="D1546" i="9"/>
  <c r="C1546" i="9"/>
  <c r="Q1545" i="9"/>
  <c r="P1545" i="9"/>
  <c r="D1545" i="9"/>
  <c r="C1545" i="9"/>
  <c r="Q1544" i="9"/>
  <c r="P1544" i="9"/>
  <c r="D1544" i="9"/>
  <c r="C1544" i="9"/>
  <c r="Q1543" i="9"/>
  <c r="P1543" i="9"/>
  <c r="D1543" i="9"/>
  <c r="C1543" i="9"/>
  <c r="Q1542" i="9"/>
  <c r="P1542" i="9"/>
  <c r="D1542" i="9"/>
  <c r="C1542" i="9"/>
  <c r="Q1541" i="9"/>
  <c r="P1541" i="9"/>
  <c r="D1541" i="9"/>
  <c r="C1541" i="9"/>
  <c r="Q1540" i="9"/>
  <c r="P1540" i="9"/>
  <c r="D1540" i="9"/>
  <c r="C1540" i="9"/>
  <c r="Q1539" i="9"/>
  <c r="P1539" i="9"/>
  <c r="C1539" i="9"/>
  <c r="Q1538" i="9"/>
  <c r="P1538" i="9"/>
  <c r="D1538" i="9"/>
  <c r="C1538" i="9"/>
  <c r="Q1537" i="9"/>
  <c r="P1537" i="9"/>
  <c r="D1537" i="9"/>
  <c r="C1537" i="9"/>
  <c r="Q1536" i="9"/>
  <c r="P1536" i="9"/>
  <c r="D1536" i="9"/>
  <c r="C1536" i="9"/>
  <c r="Q1535" i="9"/>
  <c r="P1535" i="9"/>
  <c r="D1535" i="9"/>
  <c r="C1535" i="9"/>
  <c r="Q1534" i="9"/>
  <c r="P1534" i="9"/>
  <c r="D1534" i="9"/>
  <c r="C1534" i="9"/>
  <c r="Q1533" i="9"/>
  <c r="P1533" i="9"/>
  <c r="D1533" i="9"/>
  <c r="C1533" i="9"/>
  <c r="Q1532" i="9"/>
  <c r="P1532" i="9"/>
  <c r="C1532" i="9"/>
  <c r="Q1531" i="9"/>
  <c r="P1531" i="9"/>
  <c r="D1531" i="9"/>
  <c r="C1531" i="9"/>
  <c r="Q1530" i="9"/>
  <c r="P1530" i="9"/>
  <c r="D1530" i="9"/>
  <c r="C1530" i="9"/>
  <c r="Q1529" i="9"/>
  <c r="P1529" i="9"/>
  <c r="D1529" i="9"/>
  <c r="C1529" i="9"/>
  <c r="Q1528" i="9"/>
  <c r="P1528" i="9"/>
  <c r="D1528" i="9"/>
  <c r="C1528" i="9"/>
  <c r="Q1527" i="9"/>
  <c r="P1527" i="9"/>
  <c r="C1527" i="9"/>
  <c r="Q1526" i="9"/>
  <c r="P1526" i="9"/>
  <c r="D1526" i="9"/>
  <c r="C1526" i="9"/>
  <c r="Q1525" i="9"/>
  <c r="P1525" i="9"/>
  <c r="D1525" i="9"/>
  <c r="C1525" i="9"/>
  <c r="Q1524" i="9"/>
  <c r="P1524" i="9"/>
  <c r="D1524" i="9"/>
  <c r="C1524" i="9"/>
  <c r="Q1523" i="9"/>
  <c r="P1523" i="9"/>
  <c r="D1523" i="9"/>
  <c r="C1523" i="9"/>
  <c r="Q1522" i="9"/>
  <c r="P1522" i="9"/>
  <c r="C1522" i="9"/>
  <c r="Q1521" i="9"/>
  <c r="P1521" i="9"/>
  <c r="D1521" i="9"/>
  <c r="C1521" i="9"/>
  <c r="Q1520" i="9"/>
  <c r="P1520" i="9"/>
  <c r="C1520" i="9"/>
  <c r="Q1519" i="9"/>
  <c r="P1519" i="9"/>
  <c r="D1519" i="9"/>
  <c r="C1519" i="9"/>
  <c r="Q1518" i="9"/>
  <c r="P1518" i="9"/>
  <c r="D1518" i="9"/>
  <c r="C1518" i="9"/>
  <c r="Q1517" i="9"/>
  <c r="P1517" i="9"/>
  <c r="C1517" i="9"/>
  <c r="Q1516" i="9"/>
  <c r="P1516" i="9"/>
  <c r="C1516" i="9"/>
  <c r="Q1515" i="9"/>
  <c r="P1515" i="9"/>
  <c r="D1515" i="9"/>
  <c r="C1515" i="9"/>
  <c r="Q1514" i="9"/>
  <c r="P1514" i="9"/>
  <c r="C1514" i="9"/>
  <c r="Q1513" i="9"/>
  <c r="P1513" i="9"/>
  <c r="C1513" i="9"/>
  <c r="Q1512" i="9"/>
  <c r="P1512" i="9"/>
  <c r="D1512" i="9"/>
  <c r="C1512" i="9"/>
  <c r="Q1511" i="9"/>
  <c r="P1511" i="9"/>
  <c r="D1511" i="9"/>
  <c r="C1511" i="9"/>
  <c r="Q1510" i="9"/>
  <c r="P1510" i="9"/>
  <c r="D1510" i="9"/>
  <c r="C1510" i="9"/>
  <c r="Q1509" i="9"/>
  <c r="P1509" i="9"/>
  <c r="D1509" i="9"/>
  <c r="C1509" i="9"/>
  <c r="Q1508" i="9"/>
  <c r="P1508" i="9"/>
  <c r="C1508" i="9"/>
  <c r="Q1507" i="9"/>
  <c r="P1507" i="9"/>
  <c r="D1507" i="9"/>
  <c r="C1507" i="9"/>
  <c r="Q1506" i="9"/>
  <c r="P1506" i="9"/>
  <c r="C1506" i="9"/>
  <c r="Q1505" i="9"/>
  <c r="P1505" i="9"/>
  <c r="D1505" i="9"/>
  <c r="C1505" i="9"/>
  <c r="Q1504" i="9"/>
  <c r="P1504" i="9"/>
  <c r="D1504" i="9"/>
  <c r="C1504" i="9"/>
  <c r="Q1503" i="9"/>
  <c r="P1503" i="9"/>
  <c r="C1503" i="9"/>
  <c r="Q1502" i="9"/>
  <c r="P1502" i="9"/>
  <c r="D1502" i="9"/>
  <c r="C1502" i="9"/>
  <c r="Q1501" i="9"/>
  <c r="P1501" i="9"/>
  <c r="D1501" i="9"/>
  <c r="C1501" i="9"/>
  <c r="Q1500" i="9"/>
  <c r="P1500" i="9"/>
  <c r="D1500" i="9"/>
  <c r="C1500" i="9"/>
  <c r="Q1499" i="9"/>
  <c r="P1499" i="9"/>
  <c r="D1499" i="9"/>
  <c r="C1499" i="9"/>
  <c r="Q1498" i="9"/>
  <c r="P1498" i="9"/>
  <c r="D1498" i="9"/>
  <c r="C1498" i="9"/>
  <c r="Q1497" i="9"/>
  <c r="P1497" i="9"/>
  <c r="D1497" i="9"/>
  <c r="C1497" i="9"/>
  <c r="Q1496" i="9"/>
  <c r="P1496" i="9"/>
  <c r="D1496" i="9"/>
  <c r="C1496" i="9"/>
  <c r="Q1495" i="9"/>
  <c r="P1495" i="9"/>
  <c r="D1495" i="9"/>
  <c r="C1495" i="9"/>
  <c r="Q1494" i="9"/>
  <c r="P1494" i="9"/>
  <c r="D1494" i="9"/>
  <c r="C1494" i="9"/>
  <c r="Q1493" i="9"/>
  <c r="P1493" i="9"/>
  <c r="D1493" i="9"/>
  <c r="C1493" i="9"/>
  <c r="Q1492" i="9"/>
  <c r="P1492" i="9"/>
  <c r="D1492" i="9"/>
  <c r="C1492" i="9"/>
  <c r="Q1491" i="9"/>
  <c r="P1491" i="9"/>
  <c r="D1491" i="9"/>
  <c r="C1491" i="9"/>
  <c r="Q1490" i="9"/>
  <c r="P1490" i="9"/>
  <c r="D1490" i="9"/>
  <c r="C1490" i="9"/>
  <c r="Q1489" i="9"/>
  <c r="P1489" i="9"/>
  <c r="D1489" i="9"/>
  <c r="C1489" i="9"/>
  <c r="Q1488" i="9"/>
  <c r="P1488" i="9"/>
  <c r="D1488" i="9"/>
  <c r="C1488" i="9"/>
  <c r="Q1487" i="9"/>
  <c r="P1487" i="9"/>
  <c r="D1487" i="9"/>
  <c r="C1487" i="9"/>
  <c r="Q1486" i="9"/>
  <c r="P1486" i="9"/>
  <c r="D1486" i="9"/>
  <c r="C1486" i="9"/>
  <c r="Q1485" i="9"/>
  <c r="P1485" i="9"/>
  <c r="D1485" i="9"/>
  <c r="C1485" i="9"/>
  <c r="Q1484" i="9"/>
  <c r="P1484" i="9"/>
  <c r="C1484" i="9"/>
  <c r="Q1483" i="9"/>
  <c r="P1483" i="9"/>
  <c r="D1483" i="9"/>
  <c r="C1483" i="9"/>
  <c r="Q1482" i="9"/>
  <c r="P1482" i="9"/>
  <c r="D1482" i="9"/>
  <c r="C1482" i="9"/>
  <c r="Q1481" i="9"/>
  <c r="P1481" i="9"/>
  <c r="D1481" i="9"/>
  <c r="C1481" i="9"/>
  <c r="Q1480" i="9"/>
  <c r="P1480" i="9"/>
  <c r="D1480" i="9"/>
  <c r="C1480" i="9"/>
  <c r="Q1479" i="9"/>
  <c r="P1479" i="9"/>
  <c r="D1479" i="9"/>
  <c r="C1479" i="9"/>
  <c r="Q1478" i="9"/>
  <c r="P1478" i="9"/>
  <c r="D1478" i="9"/>
  <c r="C1478" i="9"/>
  <c r="Q1477" i="9"/>
  <c r="P1477" i="9"/>
  <c r="D1477" i="9"/>
  <c r="C1477" i="9"/>
  <c r="Q1476" i="9"/>
  <c r="P1476" i="9"/>
  <c r="D1476" i="9"/>
  <c r="C1476" i="9"/>
  <c r="Q1475" i="9"/>
  <c r="D1475" i="9"/>
  <c r="C1475" i="9"/>
  <c r="Q1474" i="9"/>
  <c r="P1474" i="9"/>
  <c r="D1474" i="9"/>
  <c r="C1474" i="9"/>
  <c r="Q1473" i="9"/>
  <c r="P1473" i="9"/>
  <c r="C1473" i="9"/>
  <c r="Q1472" i="9"/>
  <c r="P1472" i="9"/>
  <c r="D1472" i="9"/>
  <c r="C1472" i="9"/>
  <c r="Q1471" i="9"/>
  <c r="P1471" i="9"/>
  <c r="D1471" i="9"/>
  <c r="C1471" i="9"/>
  <c r="Q1470" i="9"/>
  <c r="P1470" i="9"/>
  <c r="D1470" i="9"/>
  <c r="C1470" i="9"/>
  <c r="Q1469" i="9"/>
  <c r="P1469" i="9"/>
  <c r="D1469" i="9"/>
  <c r="C1469" i="9"/>
  <c r="Q1468" i="9"/>
  <c r="P1468" i="9"/>
  <c r="C1468" i="9"/>
  <c r="Q1467" i="9"/>
  <c r="P1467" i="9"/>
  <c r="C1467" i="9"/>
  <c r="Q1466" i="9"/>
  <c r="P1466" i="9"/>
  <c r="D1466" i="9"/>
  <c r="C1466" i="9"/>
  <c r="Q1465" i="9"/>
  <c r="P1465" i="9"/>
  <c r="D1465" i="9"/>
  <c r="C1465" i="9"/>
  <c r="Q1464" i="9"/>
  <c r="P1464" i="9"/>
  <c r="D1464" i="9"/>
  <c r="C1464" i="9"/>
  <c r="Q1463" i="9"/>
  <c r="P1463" i="9"/>
  <c r="D1463" i="9"/>
  <c r="C1463" i="9"/>
  <c r="Q1462" i="9"/>
  <c r="P1462" i="9"/>
  <c r="D1462" i="9"/>
  <c r="C1462" i="9"/>
  <c r="Q1461" i="9"/>
  <c r="P1461" i="9"/>
  <c r="D1461" i="9"/>
  <c r="C1461" i="9"/>
  <c r="Q1460" i="9"/>
  <c r="P1460" i="9"/>
  <c r="D1460" i="9"/>
  <c r="C1460" i="9"/>
  <c r="Q1459" i="9"/>
  <c r="P1459" i="9"/>
  <c r="D1459" i="9"/>
  <c r="C1459" i="9"/>
  <c r="Q1458" i="9"/>
  <c r="P1458" i="9"/>
  <c r="C1458" i="9"/>
  <c r="Q1457" i="9"/>
  <c r="P1457" i="9"/>
  <c r="C1457" i="9"/>
  <c r="Q1456" i="9"/>
  <c r="P1456" i="9"/>
  <c r="D1456" i="9"/>
  <c r="C1456" i="9"/>
  <c r="Q1455" i="9"/>
  <c r="P1455" i="9"/>
  <c r="D1455" i="9"/>
  <c r="C1455" i="9"/>
  <c r="Q1454" i="9"/>
  <c r="P1454" i="9"/>
  <c r="D1454" i="9"/>
  <c r="C1454" i="9"/>
  <c r="Q1453" i="9"/>
  <c r="P1453" i="9"/>
  <c r="D1453" i="9"/>
  <c r="C1453" i="9"/>
  <c r="Q1452" i="9"/>
  <c r="P1452" i="9"/>
  <c r="D1452" i="9"/>
  <c r="C1452" i="9"/>
  <c r="Q1451" i="9"/>
  <c r="P1451" i="9"/>
  <c r="D1451" i="9"/>
  <c r="C1451" i="9"/>
  <c r="Q1450" i="9"/>
  <c r="P1450" i="9"/>
  <c r="D1450" i="9"/>
  <c r="C1450" i="9"/>
  <c r="Q1449" i="9"/>
  <c r="P1449" i="9"/>
  <c r="D1449" i="9"/>
  <c r="C1449" i="9"/>
  <c r="Q1448" i="9"/>
  <c r="P1448" i="9"/>
  <c r="D1448" i="9"/>
  <c r="C1448" i="9"/>
  <c r="Q1447" i="9"/>
  <c r="P1447" i="9"/>
  <c r="D1447" i="9"/>
  <c r="C1447" i="9"/>
  <c r="Q1446" i="9"/>
  <c r="P1446" i="9"/>
  <c r="D1446" i="9"/>
  <c r="C1446" i="9"/>
  <c r="Q1445" i="9"/>
  <c r="P1445" i="9"/>
  <c r="C1445" i="9"/>
  <c r="Q1444" i="9"/>
  <c r="P1444" i="9"/>
  <c r="D1444" i="9"/>
  <c r="C1444" i="9"/>
  <c r="Q1443" i="9"/>
  <c r="P1443" i="9"/>
  <c r="D1443" i="9"/>
  <c r="C1443" i="9"/>
  <c r="Q1442" i="9"/>
  <c r="P1442" i="9"/>
  <c r="C1442" i="9"/>
  <c r="Q1441" i="9"/>
  <c r="P1441" i="9"/>
  <c r="D1441" i="9"/>
  <c r="C1441" i="9"/>
  <c r="Q1440" i="9"/>
  <c r="P1440" i="9"/>
  <c r="D1440" i="9"/>
  <c r="C1440" i="9"/>
  <c r="Q1439" i="9"/>
  <c r="P1439" i="9"/>
  <c r="D1439" i="9"/>
  <c r="C1439" i="9"/>
  <c r="Q1438" i="9"/>
  <c r="P1438" i="9"/>
  <c r="D1438" i="9"/>
  <c r="C1438" i="9"/>
  <c r="Q1437" i="9"/>
  <c r="P1437" i="9"/>
  <c r="D1437" i="9"/>
  <c r="C1437" i="9"/>
  <c r="Q1436" i="9"/>
  <c r="P1436" i="9"/>
  <c r="D1436" i="9"/>
  <c r="C1436" i="9"/>
  <c r="Q1435" i="9"/>
  <c r="P1435" i="9"/>
  <c r="D1435" i="9"/>
  <c r="C1435" i="9"/>
  <c r="Q1434" i="9"/>
  <c r="P1434" i="9"/>
  <c r="D1434" i="9"/>
  <c r="C1434" i="9"/>
  <c r="Q1433" i="9"/>
  <c r="P1433" i="9"/>
  <c r="D1433" i="9"/>
  <c r="C1433" i="9"/>
  <c r="Q1432" i="9"/>
  <c r="P1432" i="9"/>
  <c r="D1432" i="9"/>
  <c r="C1432" i="9"/>
  <c r="Q1431" i="9"/>
  <c r="P1431" i="9"/>
  <c r="D1431" i="9"/>
  <c r="C1431" i="9"/>
  <c r="Q1430" i="9"/>
  <c r="P1430" i="9"/>
  <c r="D1430" i="9"/>
  <c r="C1430" i="9"/>
  <c r="Q1429" i="9"/>
  <c r="P1429" i="9"/>
  <c r="D1429" i="9"/>
  <c r="C1429" i="9"/>
  <c r="Q1428" i="9"/>
  <c r="P1428" i="9"/>
  <c r="D1428" i="9"/>
  <c r="C1428" i="9"/>
  <c r="Q1427" i="9"/>
  <c r="P1427" i="9"/>
  <c r="D1427" i="9"/>
  <c r="C1427" i="9"/>
  <c r="Q1426" i="9"/>
  <c r="P1426" i="9"/>
  <c r="D1426" i="9"/>
  <c r="C1426" i="9"/>
  <c r="Q1425" i="9"/>
  <c r="P1425" i="9"/>
  <c r="D1425" i="9"/>
  <c r="C1425" i="9"/>
  <c r="Q1424" i="9"/>
  <c r="P1424" i="9"/>
  <c r="D1424" i="9"/>
  <c r="C1424" i="9"/>
  <c r="Q1423" i="9"/>
  <c r="P1423" i="9"/>
  <c r="D1423" i="9"/>
  <c r="C1423" i="9"/>
  <c r="Q1422" i="9"/>
  <c r="P1422" i="9"/>
  <c r="D1422" i="9"/>
  <c r="C1422" i="9"/>
  <c r="Q1421" i="9"/>
  <c r="P1421" i="9"/>
  <c r="D1421" i="9"/>
  <c r="C1421" i="9"/>
  <c r="Q1420" i="9"/>
  <c r="P1420" i="9"/>
  <c r="D1420" i="9"/>
  <c r="C1420" i="9"/>
  <c r="Q1419" i="9"/>
  <c r="P1419" i="9"/>
  <c r="C1419" i="9"/>
  <c r="Q1418" i="9"/>
  <c r="P1418" i="9"/>
  <c r="D1418" i="9"/>
  <c r="C1418" i="9"/>
  <c r="Q1417" i="9"/>
  <c r="P1417" i="9"/>
  <c r="D1417" i="9"/>
  <c r="C1417" i="9"/>
  <c r="Q1416" i="9"/>
  <c r="P1416" i="9"/>
  <c r="D1416" i="9"/>
  <c r="C1416" i="9"/>
  <c r="Q1415" i="9"/>
  <c r="P1415" i="9"/>
  <c r="D1415" i="9"/>
  <c r="C1415" i="9"/>
  <c r="Q1414" i="9"/>
  <c r="P1414" i="9"/>
  <c r="D1414" i="9"/>
  <c r="C1414" i="9"/>
  <c r="Q1413" i="9"/>
  <c r="P1413" i="9"/>
  <c r="D1413" i="9"/>
  <c r="C1413" i="9"/>
  <c r="Q1412" i="9"/>
  <c r="P1412" i="9"/>
  <c r="D1412" i="9"/>
  <c r="C1412" i="9"/>
  <c r="Q1411" i="9"/>
  <c r="P1411" i="9"/>
  <c r="D1411" i="9"/>
  <c r="C1411" i="9"/>
  <c r="Q1410" i="9"/>
  <c r="P1410" i="9"/>
  <c r="D1410" i="9"/>
  <c r="C1410" i="9"/>
  <c r="Q1409" i="9"/>
  <c r="P1409" i="9"/>
  <c r="D1409" i="9"/>
  <c r="C1409" i="9"/>
  <c r="Q1408" i="9"/>
  <c r="P1408" i="9"/>
  <c r="D1408" i="9"/>
  <c r="C1408" i="9"/>
  <c r="Q1407" i="9"/>
  <c r="P1407" i="9"/>
  <c r="C1407" i="9"/>
  <c r="Q1406" i="9"/>
  <c r="P1406" i="9"/>
  <c r="D1406" i="9"/>
  <c r="C1406" i="9"/>
  <c r="Q1405" i="9"/>
  <c r="P1405" i="9"/>
  <c r="D1405" i="9"/>
  <c r="C1405" i="9"/>
  <c r="Q1404" i="9"/>
  <c r="P1404" i="9"/>
  <c r="D1404" i="9"/>
  <c r="C1404" i="9"/>
  <c r="Q1403" i="9"/>
  <c r="P1403" i="9"/>
  <c r="D1403" i="9"/>
  <c r="C1403" i="9"/>
  <c r="Q1402" i="9"/>
  <c r="P1402" i="9"/>
  <c r="D1402" i="9"/>
  <c r="C1402" i="9"/>
  <c r="Q1401" i="9"/>
  <c r="P1401" i="9"/>
  <c r="D1401" i="9"/>
  <c r="C1401" i="9"/>
  <c r="Q1400" i="9"/>
  <c r="P1400" i="9"/>
  <c r="D1400" i="9"/>
  <c r="C1400" i="9"/>
  <c r="Q1399" i="9"/>
  <c r="P1399" i="9"/>
  <c r="D1399" i="9"/>
  <c r="C1399" i="9"/>
  <c r="Q1398" i="9"/>
  <c r="P1398" i="9"/>
  <c r="C1398" i="9"/>
  <c r="Q1397" i="9"/>
  <c r="P1397" i="9"/>
  <c r="C1397" i="9"/>
  <c r="Q1396" i="9"/>
  <c r="P1396" i="9"/>
  <c r="D1396" i="9"/>
  <c r="C1396" i="9"/>
  <c r="Q1395" i="9"/>
  <c r="P1395" i="9"/>
  <c r="C1395" i="9"/>
  <c r="Q1394" i="9"/>
  <c r="P1394" i="9"/>
  <c r="D1394" i="9"/>
  <c r="C1394" i="9"/>
  <c r="Q1393" i="9"/>
  <c r="P1393" i="9"/>
  <c r="D1393" i="9"/>
  <c r="C1393" i="9"/>
  <c r="Q1392" i="9"/>
  <c r="P1392" i="9"/>
  <c r="D1392" i="9"/>
  <c r="C1392" i="9"/>
  <c r="Q1391" i="9"/>
  <c r="P1391" i="9"/>
  <c r="D1391" i="9"/>
  <c r="C1391" i="9"/>
  <c r="Q1390" i="9"/>
  <c r="P1390" i="9"/>
  <c r="D1390" i="9"/>
  <c r="C1390" i="9"/>
  <c r="Q1389" i="9"/>
  <c r="P1389" i="9"/>
  <c r="D1389" i="9"/>
  <c r="C1389" i="9"/>
  <c r="Q1388" i="9"/>
  <c r="P1388" i="9"/>
  <c r="D1388" i="9"/>
  <c r="C1388" i="9"/>
  <c r="Q1387" i="9"/>
  <c r="P1387" i="9"/>
  <c r="D1387" i="9"/>
  <c r="C1387" i="9"/>
  <c r="Q1386" i="9"/>
  <c r="P1386" i="9"/>
  <c r="D1386" i="9"/>
  <c r="C1386" i="9"/>
  <c r="Q1385" i="9"/>
  <c r="P1385" i="9"/>
  <c r="C1385" i="9"/>
  <c r="Q1384" i="9"/>
  <c r="P1384" i="9"/>
  <c r="D1384" i="9"/>
  <c r="C1384" i="9"/>
  <c r="Q1383" i="9"/>
  <c r="P1383" i="9"/>
  <c r="D1383" i="9"/>
  <c r="C1383" i="9"/>
  <c r="Q1382" i="9"/>
  <c r="P1382" i="9"/>
  <c r="D1382" i="9"/>
  <c r="C1382" i="9"/>
  <c r="Q1381" i="9"/>
  <c r="P1381" i="9"/>
  <c r="D1381" i="9"/>
  <c r="C1381" i="9"/>
  <c r="Q1380" i="9"/>
  <c r="P1380" i="9"/>
  <c r="C1380" i="9"/>
  <c r="Q1379" i="9"/>
  <c r="P1379" i="9"/>
  <c r="D1379" i="9"/>
  <c r="C1379" i="9"/>
  <c r="Q1378" i="9"/>
  <c r="P1378" i="9"/>
  <c r="C1378" i="9"/>
  <c r="Q1377" i="9"/>
  <c r="P1377" i="9"/>
  <c r="D1377" i="9"/>
  <c r="C1377" i="9"/>
  <c r="Q1376" i="9"/>
  <c r="P1376" i="9"/>
  <c r="D1376" i="9"/>
  <c r="C1376" i="9"/>
  <c r="Q1375" i="9"/>
  <c r="P1375" i="9"/>
  <c r="D1375" i="9"/>
  <c r="C1375" i="9"/>
  <c r="Q1374" i="9"/>
  <c r="P1374" i="9"/>
  <c r="D1374" i="9"/>
  <c r="C1374" i="9"/>
  <c r="Q1373" i="9"/>
  <c r="P1373" i="9"/>
  <c r="C1373" i="9"/>
  <c r="Q1372" i="9"/>
  <c r="P1372" i="9"/>
  <c r="D1372" i="9"/>
  <c r="C1372" i="9"/>
  <c r="Q1371" i="9"/>
  <c r="P1371" i="9"/>
  <c r="D1371" i="9"/>
  <c r="C1371" i="9"/>
  <c r="Q1370" i="9"/>
  <c r="P1370" i="9"/>
  <c r="D1370" i="9"/>
  <c r="C1370" i="9"/>
  <c r="Q1369" i="9"/>
  <c r="P1369" i="9"/>
  <c r="D1369" i="9"/>
  <c r="C1369" i="9"/>
  <c r="Q1368" i="9"/>
  <c r="P1368" i="9"/>
  <c r="D1368" i="9"/>
  <c r="C1368" i="9"/>
  <c r="Q1367" i="9"/>
  <c r="P1367" i="9"/>
  <c r="D1367" i="9"/>
  <c r="C1367" i="9"/>
  <c r="Q1366" i="9"/>
  <c r="P1366" i="9"/>
  <c r="D1366" i="9"/>
  <c r="C1366" i="9"/>
  <c r="Q1365" i="9"/>
  <c r="P1365" i="9"/>
  <c r="C1365" i="9"/>
  <c r="Q1364" i="9"/>
  <c r="P1364" i="9"/>
  <c r="D1364" i="9"/>
  <c r="C1364" i="9"/>
  <c r="Q1363" i="9"/>
  <c r="P1363" i="9"/>
  <c r="D1363" i="9"/>
  <c r="C1363" i="9"/>
  <c r="Q1362" i="9"/>
  <c r="P1362" i="9"/>
  <c r="C1362" i="9"/>
  <c r="Q1361" i="9"/>
  <c r="P1361" i="9"/>
  <c r="D1361" i="9"/>
  <c r="C1361" i="9"/>
  <c r="Q1360" i="9"/>
  <c r="P1360" i="9"/>
  <c r="D1360" i="9"/>
  <c r="C1360" i="9"/>
  <c r="Q1359" i="9"/>
  <c r="P1359" i="9"/>
  <c r="C1359" i="9"/>
  <c r="Q1358" i="9"/>
  <c r="P1358" i="9"/>
  <c r="C1358" i="9"/>
  <c r="Q1357" i="9"/>
  <c r="P1357" i="9"/>
  <c r="D1357" i="9"/>
  <c r="C1357" i="9"/>
  <c r="Q1356" i="9"/>
  <c r="P1356" i="9"/>
  <c r="D1356" i="9"/>
  <c r="C1356" i="9"/>
  <c r="Q1355" i="9"/>
  <c r="P1355" i="9"/>
  <c r="D1355" i="9"/>
  <c r="C1355" i="9"/>
  <c r="Q1354" i="9"/>
  <c r="P1354" i="9"/>
  <c r="C1354" i="9"/>
  <c r="Q1353" i="9"/>
  <c r="P1353" i="9"/>
  <c r="C1353" i="9"/>
  <c r="Q1352" i="9"/>
  <c r="P1352" i="9"/>
  <c r="D1352" i="9"/>
  <c r="C1352" i="9"/>
  <c r="Q1351" i="9"/>
  <c r="P1351" i="9"/>
  <c r="D1351" i="9"/>
  <c r="C1351" i="9"/>
  <c r="Q1350" i="9"/>
  <c r="P1350" i="9"/>
  <c r="D1350" i="9"/>
  <c r="C1350" i="9"/>
  <c r="Q1349" i="9"/>
  <c r="P1349" i="9"/>
  <c r="D1349" i="9"/>
  <c r="C1349" i="9"/>
  <c r="Q1348" i="9"/>
  <c r="P1348" i="9"/>
  <c r="D1348" i="9"/>
  <c r="C1348" i="9"/>
  <c r="Q1347" i="9"/>
  <c r="P1347" i="9"/>
  <c r="D1347" i="9"/>
  <c r="C1347" i="9"/>
  <c r="Q1346" i="9"/>
  <c r="P1346" i="9"/>
  <c r="D1346" i="9"/>
  <c r="C1346" i="9"/>
  <c r="Q1345" i="9"/>
  <c r="P1345" i="9"/>
  <c r="D1345" i="9"/>
  <c r="C1345" i="9"/>
  <c r="Q1344" i="9"/>
  <c r="P1344" i="9"/>
  <c r="D1344" i="9"/>
  <c r="C1344" i="9"/>
  <c r="Q1343" i="9"/>
  <c r="P1343" i="9"/>
  <c r="D1343" i="9"/>
  <c r="C1343" i="9"/>
  <c r="Q1342" i="9"/>
  <c r="P1342" i="9"/>
  <c r="D1342" i="9"/>
  <c r="C1342" i="9"/>
  <c r="Q1341" i="9"/>
  <c r="P1341" i="9"/>
  <c r="D1341" i="9"/>
  <c r="C1341" i="9"/>
  <c r="Q1340" i="9"/>
  <c r="P1340" i="9"/>
  <c r="D1340" i="9"/>
  <c r="C1340" i="9"/>
  <c r="Q1339" i="9"/>
  <c r="P1339" i="9"/>
  <c r="D1339" i="9"/>
  <c r="C1339" i="9"/>
  <c r="Q1338" i="9"/>
  <c r="P1338" i="9"/>
  <c r="D1338" i="9"/>
  <c r="C1338" i="9"/>
  <c r="Q1337" i="9"/>
  <c r="P1337" i="9"/>
  <c r="D1337" i="9"/>
  <c r="C1337" i="9"/>
  <c r="Q1336" i="9"/>
  <c r="P1336" i="9"/>
  <c r="D1336" i="9"/>
  <c r="C1336" i="9"/>
  <c r="Q1335" i="9"/>
  <c r="P1335" i="9"/>
  <c r="D1335" i="9"/>
  <c r="C1335" i="9"/>
  <c r="Q1334" i="9"/>
  <c r="P1334" i="9"/>
  <c r="D1334" i="9"/>
  <c r="C1334" i="9"/>
  <c r="Q1333" i="9"/>
  <c r="P1333" i="9"/>
  <c r="C1333" i="9"/>
  <c r="Q1332" i="9"/>
  <c r="P1332" i="9"/>
  <c r="D1332" i="9"/>
  <c r="C1332" i="9"/>
  <c r="Q1331" i="9"/>
  <c r="P1331" i="9"/>
  <c r="D1331" i="9"/>
  <c r="C1331" i="9"/>
  <c r="Q1330" i="9"/>
  <c r="P1330" i="9"/>
  <c r="D1330" i="9"/>
  <c r="C1330" i="9"/>
  <c r="Q1329" i="9"/>
  <c r="P1329" i="9"/>
  <c r="D1329" i="9"/>
  <c r="C1329" i="9"/>
  <c r="Q1328" i="9"/>
  <c r="P1328" i="9"/>
  <c r="D1328" i="9"/>
  <c r="C1328" i="9"/>
  <c r="Q1327" i="9"/>
  <c r="P1327" i="9"/>
  <c r="D1327" i="9"/>
  <c r="C1327" i="9"/>
  <c r="Q1326" i="9"/>
  <c r="P1326" i="9"/>
  <c r="D1326" i="9"/>
  <c r="C1326" i="9"/>
  <c r="Q1325" i="9"/>
  <c r="P1325" i="9"/>
  <c r="D1325" i="9"/>
  <c r="C1325" i="9"/>
  <c r="Q1324" i="9"/>
  <c r="P1324" i="9"/>
  <c r="D1324" i="9"/>
  <c r="C1324" i="9"/>
  <c r="Q1323" i="9"/>
  <c r="P1323" i="9"/>
  <c r="D1323" i="9"/>
  <c r="C1323" i="9"/>
  <c r="Q1322" i="9"/>
  <c r="P1322" i="9"/>
  <c r="D1322" i="9"/>
  <c r="C1322" i="9"/>
  <c r="Q1321" i="9"/>
  <c r="P1321" i="9"/>
  <c r="D1321" i="9"/>
  <c r="C1321" i="9"/>
  <c r="Q1320" i="9"/>
  <c r="P1320" i="9"/>
  <c r="D1320" i="9"/>
  <c r="C1320" i="9"/>
  <c r="Q1319" i="9"/>
  <c r="P1319" i="9"/>
  <c r="C1319" i="9"/>
  <c r="Q1318" i="9"/>
  <c r="P1318" i="9"/>
  <c r="D1318" i="9"/>
  <c r="C1318" i="9"/>
  <c r="Q1317" i="9"/>
  <c r="P1317" i="9"/>
  <c r="D1317" i="9"/>
  <c r="C1317" i="9"/>
  <c r="Q1316" i="9"/>
  <c r="P1316" i="9"/>
  <c r="D1316" i="9"/>
  <c r="C1316" i="9"/>
  <c r="Q1315" i="9"/>
  <c r="P1315" i="9"/>
  <c r="D1315" i="9"/>
  <c r="C1315" i="9"/>
  <c r="Q1314" i="9"/>
  <c r="P1314" i="9"/>
  <c r="D1314" i="9"/>
  <c r="C1314" i="9"/>
  <c r="Q1313" i="9"/>
  <c r="P1313" i="9"/>
  <c r="C1313" i="9"/>
  <c r="Q1312" i="9"/>
  <c r="P1312" i="9"/>
  <c r="D1312" i="9"/>
  <c r="C1312" i="9"/>
  <c r="Q1311" i="9"/>
  <c r="P1311" i="9"/>
  <c r="D1311" i="9"/>
  <c r="C1311" i="9"/>
  <c r="Q1310" i="9"/>
  <c r="P1310" i="9"/>
  <c r="D1310" i="9"/>
  <c r="C1310" i="9"/>
  <c r="Q1309" i="9"/>
  <c r="P1309" i="9"/>
  <c r="D1309" i="9"/>
  <c r="C1309" i="9"/>
  <c r="Q1308" i="9"/>
  <c r="P1308" i="9"/>
  <c r="D1308" i="9"/>
  <c r="C1308" i="9"/>
  <c r="Q1307" i="9"/>
  <c r="P1307" i="9"/>
  <c r="D1307" i="9"/>
  <c r="C1307" i="9"/>
  <c r="Q1306" i="9"/>
  <c r="P1306" i="9"/>
  <c r="D1306" i="9"/>
  <c r="C1306" i="9"/>
  <c r="Q1305" i="9"/>
  <c r="P1305" i="9"/>
  <c r="D1305" i="9"/>
  <c r="C1305" i="9"/>
  <c r="Q1304" i="9"/>
  <c r="P1304" i="9"/>
  <c r="D1304" i="9"/>
  <c r="C1304" i="9"/>
  <c r="Q1303" i="9"/>
  <c r="P1303" i="9"/>
  <c r="D1303" i="9"/>
  <c r="C1303" i="9"/>
  <c r="Q1302" i="9"/>
  <c r="P1302" i="9"/>
  <c r="D1302" i="9"/>
  <c r="C1302" i="9"/>
  <c r="Q1301" i="9"/>
  <c r="P1301" i="9"/>
  <c r="D1301" i="9"/>
  <c r="C1301" i="9"/>
  <c r="Q1300" i="9"/>
  <c r="P1300" i="9"/>
  <c r="D1300" i="9"/>
  <c r="C1300" i="9"/>
  <c r="Q1299" i="9"/>
  <c r="P1299" i="9"/>
  <c r="D1299" i="9"/>
  <c r="C1299" i="9"/>
  <c r="Q1298" i="9"/>
  <c r="P1298" i="9"/>
  <c r="D1298" i="9"/>
  <c r="C1298" i="9"/>
  <c r="Q1297" i="9"/>
  <c r="P1297" i="9"/>
  <c r="C1297" i="9"/>
  <c r="Q1296" i="9"/>
  <c r="P1296" i="9"/>
  <c r="D1296" i="9"/>
  <c r="C1296" i="9"/>
  <c r="Q1295" i="9"/>
  <c r="P1295" i="9"/>
  <c r="D1295" i="9"/>
  <c r="C1295" i="9"/>
  <c r="Q1294" i="9"/>
  <c r="P1294" i="9"/>
  <c r="C1294" i="9"/>
  <c r="Q1293" i="9"/>
  <c r="P1293" i="9"/>
  <c r="D1293" i="9"/>
  <c r="C1293" i="9"/>
  <c r="Q1292" i="9"/>
  <c r="P1292" i="9"/>
  <c r="D1292" i="9"/>
  <c r="C1292" i="9"/>
  <c r="Q1291" i="9"/>
  <c r="P1291" i="9"/>
  <c r="C1291" i="9"/>
  <c r="Q1290" i="9"/>
  <c r="P1290" i="9"/>
  <c r="D1290" i="9"/>
  <c r="C1290" i="9"/>
  <c r="Q1289" i="9"/>
  <c r="P1289" i="9"/>
  <c r="D1289" i="9"/>
  <c r="C1289" i="9"/>
  <c r="Q1288" i="9"/>
  <c r="P1288" i="9"/>
  <c r="D1288" i="9"/>
  <c r="C1288" i="9"/>
  <c r="Q1287" i="9"/>
  <c r="P1287" i="9"/>
  <c r="C1287" i="9"/>
  <c r="Q1286" i="9"/>
  <c r="P1286" i="9"/>
  <c r="C1286" i="9"/>
  <c r="Q1285" i="9"/>
  <c r="P1285" i="9"/>
  <c r="D1285" i="9"/>
  <c r="C1285" i="9"/>
  <c r="Q1284" i="9"/>
  <c r="P1284" i="9"/>
  <c r="D1284" i="9"/>
  <c r="C1284" i="9"/>
  <c r="Q1283" i="9"/>
  <c r="P1283" i="9"/>
  <c r="D1283" i="9"/>
  <c r="C1283" i="9"/>
  <c r="Q1282" i="9"/>
  <c r="P1282" i="9"/>
  <c r="D1282" i="9"/>
  <c r="C1282" i="9"/>
  <c r="Q1281" i="9"/>
  <c r="P1281" i="9"/>
  <c r="D1281" i="9"/>
  <c r="C1281" i="9"/>
  <c r="Q1280" i="9"/>
  <c r="P1280" i="9"/>
  <c r="D1280" i="9"/>
  <c r="C1280" i="9"/>
  <c r="Q1279" i="9"/>
  <c r="P1279" i="9"/>
  <c r="D1279" i="9"/>
  <c r="C1279" i="9"/>
  <c r="Q1278" i="9"/>
  <c r="P1278" i="9"/>
  <c r="D1278" i="9"/>
  <c r="C1278" i="9"/>
  <c r="Q1277" i="9"/>
  <c r="P1277" i="9"/>
  <c r="D1277" i="9"/>
  <c r="C1277" i="9"/>
  <c r="Q1276" i="9"/>
  <c r="P1276" i="9"/>
  <c r="C1276" i="9"/>
  <c r="Q1275" i="9"/>
  <c r="P1275" i="9"/>
  <c r="D1275" i="9"/>
  <c r="C1275" i="9"/>
  <c r="Q1274" i="9"/>
  <c r="P1274" i="9"/>
  <c r="D1274" i="9"/>
  <c r="C1274" i="9"/>
  <c r="Q1273" i="9"/>
  <c r="C1273" i="9"/>
  <c r="Q1272" i="9"/>
  <c r="P1272" i="9"/>
  <c r="D1272" i="9"/>
  <c r="C1272" i="9"/>
  <c r="Q1271" i="9"/>
  <c r="P1271" i="9"/>
  <c r="D1271" i="9"/>
  <c r="C1271" i="9"/>
  <c r="Q1270" i="9"/>
  <c r="P1270" i="9"/>
  <c r="D1270" i="9"/>
  <c r="C1270" i="9"/>
  <c r="Q1269" i="9"/>
  <c r="P1269" i="9"/>
  <c r="D1269" i="9"/>
  <c r="C1269" i="9"/>
  <c r="Q1268" i="9"/>
  <c r="P1268" i="9"/>
  <c r="D1268" i="9"/>
  <c r="C1268" i="9"/>
  <c r="Q1267" i="9"/>
  <c r="P1267" i="9"/>
  <c r="D1267" i="9"/>
  <c r="C1267" i="9"/>
  <c r="Q1266" i="9"/>
  <c r="P1266" i="9"/>
  <c r="D1266" i="9"/>
  <c r="C1266" i="9"/>
  <c r="Q1265" i="9"/>
  <c r="P1265" i="9"/>
  <c r="D1265" i="9"/>
  <c r="C1265" i="9"/>
  <c r="Q1264" i="9"/>
  <c r="P1264" i="9"/>
  <c r="D1264" i="9"/>
  <c r="C1264" i="9"/>
  <c r="Q1263" i="9"/>
  <c r="P1263" i="9"/>
  <c r="D1263" i="9"/>
  <c r="C1263" i="9"/>
  <c r="Q1262" i="9"/>
  <c r="P1262" i="9"/>
  <c r="D1262" i="9"/>
  <c r="C1262" i="9"/>
  <c r="Q1261" i="9"/>
  <c r="P1261" i="9"/>
  <c r="D1261" i="9"/>
  <c r="C1261" i="9"/>
  <c r="Q1260" i="9"/>
  <c r="P1260" i="9"/>
  <c r="D1260" i="9"/>
  <c r="C1260" i="9"/>
  <c r="Q1259" i="9"/>
  <c r="P1259" i="9"/>
  <c r="D1259" i="9"/>
  <c r="C1259" i="9"/>
  <c r="Q1258" i="9"/>
  <c r="P1258" i="9"/>
  <c r="D1258" i="9"/>
  <c r="C1258" i="9"/>
  <c r="Q1257" i="9"/>
  <c r="P1257" i="9"/>
  <c r="D1257" i="9"/>
  <c r="C1257" i="9"/>
  <c r="Q1256" i="9"/>
  <c r="P1256" i="9"/>
  <c r="D1256" i="9"/>
  <c r="C1256" i="9"/>
  <c r="Q1255" i="9"/>
  <c r="P1255" i="9"/>
  <c r="D1255" i="9"/>
  <c r="C1255" i="9"/>
  <c r="Q1254" i="9"/>
  <c r="P1254" i="9"/>
  <c r="D1254" i="9"/>
  <c r="C1254" i="9"/>
  <c r="Q1253" i="9"/>
  <c r="P1253" i="9"/>
  <c r="D1253" i="9"/>
  <c r="C1253" i="9"/>
  <c r="Q1252" i="9"/>
  <c r="P1252" i="9"/>
  <c r="D1252" i="9"/>
  <c r="C1252" i="9"/>
  <c r="Q1251" i="9"/>
  <c r="P1251" i="9"/>
  <c r="D1251" i="9"/>
  <c r="C1251" i="9"/>
  <c r="Q1250" i="9"/>
  <c r="P1250" i="9"/>
  <c r="D1250" i="9"/>
  <c r="C1250" i="9"/>
  <c r="Q1249" i="9"/>
  <c r="P1249" i="9"/>
  <c r="D1249" i="9"/>
  <c r="C1249" i="9"/>
  <c r="Q1248" i="9"/>
  <c r="P1248" i="9"/>
  <c r="D1248" i="9"/>
  <c r="C1248" i="9"/>
  <c r="Q1247" i="9"/>
  <c r="P1247" i="9"/>
  <c r="D1247" i="9"/>
  <c r="C1247" i="9"/>
  <c r="Q1246" i="9"/>
  <c r="P1246" i="9"/>
  <c r="D1246" i="9"/>
  <c r="C1246" i="9"/>
  <c r="Q1245" i="9"/>
  <c r="P1245" i="9"/>
  <c r="D1245" i="9"/>
  <c r="C1245" i="9"/>
  <c r="Q1244" i="9"/>
  <c r="P1244" i="9"/>
  <c r="D1244" i="9"/>
  <c r="C1244" i="9"/>
  <c r="Q1243" i="9"/>
  <c r="P1243" i="9"/>
  <c r="D1243" i="9"/>
  <c r="C1243" i="9"/>
  <c r="Q1242" i="9"/>
  <c r="P1242" i="9"/>
  <c r="D1242" i="9"/>
  <c r="C1242" i="9"/>
  <c r="Q1241" i="9"/>
  <c r="P1241" i="9"/>
  <c r="C1241" i="9"/>
  <c r="Q1240" i="9"/>
  <c r="P1240" i="9"/>
  <c r="D1240" i="9"/>
  <c r="C1240" i="9"/>
  <c r="Q1239" i="9"/>
  <c r="P1239" i="9"/>
  <c r="D1239" i="9"/>
  <c r="C1239" i="9"/>
  <c r="Q1238" i="9"/>
  <c r="P1238" i="9"/>
  <c r="D1238" i="9"/>
  <c r="C1238" i="9"/>
  <c r="Q1237" i="9"/>
  <c r="P1237" i="9"/>
  <c r="D1237" i="9"/>
  <c r="C1237" i="9"/>
  <c r="Q1236" i="9"/>
  <c r="P1236" i="9"/>
  <c r="D1236" i="9"/>
  <c r="C1236" i="9"/>
  <c r="Q1235" i="9"/>
  <c r="P1235" i="9"/>
  <c r="D1235" i="9"/>
  <c r="C1235" i="9"/>
  <c r="Q1234" i="9"/>
  <c r="P1234" i="9"/>
  <c r="D1234" i="9"/>
  <c r="C1234" i="9"/>
  <c r="Q1233" i="9"/>
  <c r="P1233" i="9"/>
  <c r="D1233" i="9"/>
  <c r="C1233" i="9"/>
  <c r="Q1232" i="9"/>
  <c r="P1232" i="9"/>
  <c r="D1232" i="9"/>
  <c r="C1232" i="9"/>
  <c r="Q1231" i="9"/>
  <c r="P1231" i="9"/>
  <c r="D1231" i="9"/>
  <c r="C1231" i="9"/>
  <c r="Q1230" i="9"/>
  <c r="P1230" i="9"/>
  <c r="D1230" i="9"/>
  <c r="C1230" i="9"/>
  <c r="Q1229" i="9"/>
  <c r="P1229" i="9"/>
  <c r="D1229" i="9"/>
  <c r="C1229" i="9"/>
  <c r="Q1228" i="9"/>
  <c r="P1228" i="9"/>
  <c r="D1228" i="9"/>
  <c r="C1228" i="9"/>
  <c r="Q1227" i="9"/>
  <c r="P1227" i="9"/>
  <c r="D1227" i="9"/>
  <c r="C1227" i="9"/>
  <c r="Q1226" i="9"/>
  <c r="P1226" i="9"/>
  <c r="D1226" i="9"/>
  <c r="C1226" i="9"/>
  <c r="Q1225" i="9"/>
  <c r="P1225" i="9"/>
  <c r="D1225" i="9"/>
  <c r="C1225" i="9"/>
  <c r="Q1224" i="9"/>
  <c r="P1224" i="9"/>
  <c r="D1224" i="9"/>
  <c r="C1224" i="9"/>
  <c r="Q1223" i="9"/>
  <c r="P1223" i="9"/>
  <c r="D1223" i="9"/>
  <c r="C1223" i="9"/>
  <c r="Q1222" i="9"/>
  <c r="P1222" i="9"/>
  <c r="C1222" i="9"/>
  <c r="Q1221" i="9"/>
  <c r="P1221" i="9"/>
  <c r="D1221" i="9"/>
  <c r="C1221" i="9"/>
  <c r="Q1220" i="9"/>
  <c r="P1220" i="9"/>
  <c r="D1220" i="9"/>
  <c r="C1220" i="9"/>
  <c r="Q1219" i="9"/>
  <c r="P1219" i="9"/>
  <c r="D1219" i="9"/>
  <c r="C1219" i="9"/>
  <c r="Q1218" i="9"/>
  <c r="P1218" i="9"/>
  <c r="D1218" i="9"/>
  <c r="C1218" i="9"/>
  <c r="Q1217" i="9"/>
  <c r="P1217" i="9"/>
  <c r="D1217" i="9"/>
  <c r="C1217" i="9"/>
  <c r="Q1216" i="9"/>
  <c r="P1216" i="9"/>
  <c r="D1216" i="9"/>
  <c r="C1216" i="9"/>
  <c r="Q1215" i="9"/>
  <c r="P1215" i="9"/>
  <c r="D1215" i="9"/>
  <c r="C1215" i="9"/>
  <c r="Q1214" i="9"/>
  <c r="P1214" i="9"/>
  <c r="D1214" i="9"/>
  <c r="C1214" i="9"/>
  <c r="Q1213" i="9"/>
  <c r="P1213" i="9"/>
  <c r="D1213" i="9"/>
  <c r="C1213" i="9"/>
  <c r="Q1212" i="9"/>
  <c r="P1212" i="9"/>
  <c r="D1212" i="9"/>
  <c r="C1212" i="9"/>
  <c r="Q1211" i="9"/>
  <c r="P1211" i="9"/>
  <c r="D1211" i="9"/>
  <c r="C1211" i="9"/>
  <c r="Q1210" i="9"/>
  <c r="P1210" i="9"/>
  <c r="D1210" i="9"/>
  <c r="C1210" i="9"/>
  <c r="Q1209" i="9"/>
  <c r="P1209" i="9"/>
  <c r="D1209" i="9"/>
  <c r="C1209" i="9"/>
  <c r="Q1208" i="9"/>
  <c r="P1208" i="9"/>
  <c r="D1208" i="9"/>
  <c r="C1208" i="9"/>
  <c r="Q1207" i="9"/>
  <c r="P1207" i="9"/>
  <c r="D1207" i="9"/>
  <c r="C1207" i="9"/>
  <c r="Q1206" i="9"/>
  <c r="P1206" i="9"/>
  <c r="D1206" i="9"/>
  <c r="C1206" i="9"/>
  <c r="Q1205" i="9"/>
  <c r="P1205" i="9"/>
  <c r="D1205" i="9"/>
  <c r="C1205" i="9"/>
  <c r="Q1204" i="9"/>
  <c r="P1204" i="9"/>
  <c r="C1204" i="9"/>
  <c r="Q1203" i="9"/>
  <c r="P1203" i="9"/>
  <c r="D1203" i="9"/>
  <c r="C1203" i="9"/>
  <c r="Q1202" i="9"/>
  <c r="P1202" i="9"/>
  <c r="D1202" i="9"/>
  <c r="C1202" i="9"/>
  <c r="Q1201" i="9"/>
  <c r="P1201" i="9"/>
  <c r="D1201" i="9"/>
  <c r="C1201" i="9"/>
  <c r="Q1200" i="9"/>
  <c r="P1200" i="9"/>
  <c r="D1200" i="9"/>
  <c r="C1200" i="9"/>
  <c r="Q1199" i="9"/>
  <c r="P1199" i="9"/>
  <c r="D1199" i="9"/>
  <c r="C1199" i="9"/>
  <c r="Q1198" i="9"/>
  <c r="P1198" i="9"/>
  <c r="D1198" i="9"/>
  <c r="C1198" i="9"/>
  <c r="Q1197" i="9"/>
  <c r="P1197" i="9"/>
  <c r="D1197" i="9"/>
  <c r="C1197" i="9"/>
  <c r="Q1196" i="9"/>
  <c r="P1196" i="9"/>
  <c r="D1196" i="9"/>
  <c r="C1196" i="9"/>
  <c r="Q1195" i="9"/>
  <c r="P1195" i="9"/>
  <c r="D1195" i="9"/>
  <c r="C1195" i="9"/>
  <c r="Q1194" i="9"/>
  <c r="P1194" i="9"/>
  <c r="C1194" i="9"/>
  <c r="Q1193" i="9"/>
  <c r="P1193" i="9"/>
  <c r="D1193" i="9"/>
  <c r="C1193" i="9"/>
  <c r="Q1192" i="9"/>
  <c r="P1192" i="9"/>
  <c r="C1192" i="9"/>
  <c r="Q1191" i="9"/>
  <c r="P1191" i="9"/>
  <c r="D1191" i="9"/>
  <c r="C1191" i="9"/>
  <c r="Q1190" i="9"/>
  <c r="P1190" i="9"/>
  <c r="C1190" i="9"/>
  <c r="Q1189" i="9"/>
  <c r="P1189" i="9"/>
  <c r="D1189" i="9"/>
  <c r="C1189" i="9"/>
  <c r="Q1188" i="9"/>
  <c r="P1188" i="9"/>
  <c r="D1188" i="9"/>
  <c r="C1188" i="9"/>
  <c r="Q1187" i="9"/>
  <c r="P1187" i="9"/>
  <c r="C1187" i="9"/>
  <c r="Q1186" i="9"/>
  <c r="P1186" i="9"/>
  <c r="D1186" i="9"/>
  <c r="C1186" i="9"/>
  <c r="Q1185" i="9"/>
  <c r="P1185" i="9"/>
  <c r="D1185" i="9"/>
  <c r="C1185" i="9"/>
  <c r="Q1184" i="9"/>
  <c r="P1184" i="9"/>
  <c r="C1184" i="9"/>
  <c r="Q1183" i="9"/>
  <c r="P1183" i="9"/>
  <c r="C1183" i="9"/>
  <c r="Q1182" i="9"/>
  <c r="P1182" i="9"/>
  <c r="D1182" i="9"/>
  <c r="C1182" i="9"/>
  <c r="Q1181" i="9"/>
  <c r="P1181" i="9"/>
  <c r="D1181" i="9"/>
  <c r="C1181" i="9"/>
  <c r="Q1180" i="9"/>
  <c r="P1180" i="9"/>
  <c r="C1180" i="9"/>
  <c r="Q1179" i="9"/>
  <c r="P1179" i="9"/>
  <c r="C1179" i="9"/>
  <c r="Q1178" i="9"/>
  <c r="P1178" i="9"/>
  <c r="C1178" i="9"/>
  <c r="Q1177" i="9"/>
  <c r="P1177" i="9"/>
  <c r="C1177" i="9"/>
  <c r="Q1176" i="9"/>
  <c r="P1176" i="9"/>
  <c r="D1176" i="9"/>
  <c r="C1176" i="9"/>
  <c r="Q1175" i="9"/>
  <c r="P1175" i="9"/>
  <c r="D1175" i="9"/>
  <c r="C1175" i="9"/>
  <c r="Q1174" i="9"/>
  <c r="P1174" i="9"/>
  <c r="D1174" i="9"/>
  <c r="C1174" i="9"/>
  <c r="Q1173" i="9"/>
  <c r="P1173" i="9"/>
  <c r="D1173" i="9"/>
  <c r="C1173" i="9"/>
  <c r="Q1172" i="9"/>
  <c r="P1172" i="9"/>
  <c r="D1172" i="9"/>
  <c r="C1172" i="9"/>
  <c r="Q1171" i="9"/>
  <c r="P1171" i="9"/>
  <c r="D1171" i="9"/>
  <c r="C1171" i="9"/>
  <c r="Q1170" i="9"/>
  <c r="P1170" i="9"/>
  <c r="D1170" i="9"/>
  <c r="C1170" i="9"/>
  <c r="Q1169" i="9"/>
  <c r="P1169" i="9"/>
  <c r="D1169" i="9"/>
  <c r="C1169" i="9"/>
  <c r="Q1168" i="9"/>
  <c r="P1168" i="9"/>
  <c r="C1168" i="9"/>
  <c r="Q1167" i="9"/>
  <c r="P1167" i="9"/>
  <c r="D1167" i="9"/>
  <c r="C1167" i="9"/>
  <c r="Q1166" i="9"/>
  <c r="P1166" i="9"/>
  <c r="D1166" i="9"/>
  <c r="C1166" i="9"/>
  <c r="Q1165" i="9"/>
  <c r="P1165" i="9"/>
  <c r="D1165" i="9"/>
  <c r="C1165" i="9"/>
  <c r="Q1164" i="9"/>
  <c r="P1164" i="9"/>
  <c r="D1164" i="9"/>
  <c r="C1164" i="9"/>
  <c r="Q1163" i="9"/>
  <c r="P1163" i="9"/>
  <c r="D1163" i="9"/>
  <c r="C1163" i="9"/>
  <c r="Q1162" i="9"/>
  <c r="P1162" i="9"/>
  <c r="D1162" i="9"/>
  <c r="C1162" i="9"/>
  <c r="Q1161" i="9"/>
  <c r="P1161" i="9"/>
  <c r="C1161" i="9"/>
  <c r="Q1160" i="9"/>
  <c r="P1160" i="9"/>
  <c r="D1160" i="9"/>
  <c r="C1160" i="9"/>
  <c r="Q1159" i="9"/>
  <c r="P1159" i="9"/>
  <c r="C1159" i="9"/>
  <c r="Q1158" i="9"/>
  <c r="P1158" i="9"/>
  <c r="C1158" i="9"/>
  <c r="Q1157" i="9"/>
  <c r="P1157" i="9"/>
  <c r="D1157" i="9"/>
  <c r="C1157" i="9"/>
  <c r="Q1156" i="9"/>
  <c r="P1156" i="9"/>
  <c r="C1156" i="9"/>
  <c r="Q1155" i="9"/>
  <c r="P1155" i="9"/>
  <c r="D1155" i="9"/>
  <c r="C1155" i="9"/>
  <c r="Q1154" i="9"/>
  <c r="P1154" i="9"/>
  <c r="D1154" i="9"/>
  <c r="C1154" i="9"/>
  <c r="Q1153" i="9"/>
  <c r="P1153" i="9"/>
  <c r="D1153" i="9"/>
  <c r="C1153" i="9"/>
  <c r="Q1152" i="9"/>
  <c r="P1152" i="9"/>
  <c r="C1152" i="9"/>
  <c r="Q1151" i="9"/>
  <c r="P1151" i="9"/>
  <c r="C1151" i="9"/>
  <c r="Q1150" i="9"/>
  <c r="P1150" i="9"/>
  <c r="D1150" i="9"/>
  <c r="C1150" i="9"/>
  <c r="Q1149" i="9"/>
  <c r="P1149" i="9"/>
  <c r="D1149" i="9"/>
  <c r="C1149" i="9"/>
  <c r="Q1148" i="9"/>
  <c r="P1148" i="9"/>
  <c r="D1148" i="9"/>
  <c r="C1148" i="9"/>
  <c r="Q1147" i="9"/>
  <c r="P1147" i="9"/>
  <c r="C1147" i="9"/>
  <c r="Q1146" i="9"/>
  <c r="P1146" i="9"/>
  <c r="D1146" i="9"/>
  <c r="C1146" i="9"/>
  <c r="Q1145" i="9"/>
  <c r="P1145" i="9"/>
  <c r="D1145" i="9"/>
  <c r="C1145" i="9"/>
  <c r="Q1144" i="9"/>
  <c r="P1144" i="9"/>
  <c r="D1144" i="9"/>
  <c r="C1144" i="9"/>
  <c r="Q1143" i="9"/>
  <c r="P1143" i="9"/>
  <c r="D1143" i="9"/>
  <c r="C1143" i="9"/>
  <c r="Q1142" i="9"/>
  <c r="P1142" i="9"/>
  <c r="D1142" i="9"/>
  <c r="C1142" i="9"/>
  <c r="Q1141" i="9"/>
  <c r="P1141" i="9"/>
  <c r="D1141" i="9"/>
  <c r="C1141" i="9"/>
  <c r="Q1140" i="9"/>
  <c r="P1140" i="9"/>
  <c r="D1140" i="9"/>
  <c r="C1140" i="9"/>
  <c r="Q1139" i="9"/>
  <c r="P1139" i="9"/>
  <c r="D1139" i="9"/>
  <c r="C1139" i="9"/>
  <c r="Q1138" i="9"/>
  <c r="P1138" i="9"/>
  <c r="D1138" i="9"/>
  <c r="C1138" i="9"/>
  <c r="Q1137" i="9"/>
  <c r="P1137" i="9"/>
  <c r="D1137" i="9"/>
  <c r="C1137" i="9"/>
  <c r="Q1136" i="9"/>
  <c r="P1136" i="9"/>
  <c r="D1136" i="9"/>
  <c r="C1136" i="9"/>
  <c r="Q1135" i="9"/>
  <c r="P1135" i="9"/>
  <c r="D1135" i="9"/>
  <c r="C1135" i="9"/>
  <c r="Q1134" i="9"/>
  <c r="P1134" i="9"/>
  <c r="C1134" i="9"/>
  <c r="Q1133" i="9"/>
  <c r="P1133" i="9"/>
  <c r="D1133" i="9"/>
  <c r="C1133" i="9"/>
  <c r="Q1132" i="9"/>
  <c r="P1132" i="9"/>
  <c r="D1132" i="9"/>
  <c r="C1132" i="9"/>
  <c r="Q1131" i="9"/>
  <c r="P1131" i="9"/>
  <c r="D1131" i="9"/>
  <c r="C1131" i="9"/>
  <c r="Q1130" i="9"/>
  <c r="P1130" i="9"/>
  <c r="D1130" i="9"/>
  <c r="C1130" i="9"/>
  <c r="Q1129" i="9"/>
  <c r="P1129" i="9"/>
  <c r="D1129" i="9"/>
  <c r="C1129" i="9"/>
  <c r="Q1128" i="9"/>
  <c r="P1128" i="9"/>
  <c r="C1128" i="9"/>
  <c r="Q1127" i="9"/>
  <c r="P1127" i="9"/>
  <c r="D1127" i="9"/>
  <c r="C1127" i="9"/>
  <c r="Q1126" i="9"/>
  <c r="P1126" i="9"/>
  <c r="D1126" i="9"/>
  <c r="C1126" i="9"/>
  <c r="Q1125" i="9"/>
  <c r="P1125" i="9"/>
  <c r="D1125" i="9"/>
  <c r="C1125" i="9"/>
  <c r="Q1124" i="9"/>
  <c r="P1124" i="9"/>
  <c r="D1124" i="9"/>
  <c r="C1124" i="9"/>
  <c r="Q1123" i="9"/>
  <c r="P1123" i="9"/>
  <c r="D1123" i="9"/>
  <c r="C1123" i="9"/>
  <c r="Q1122" i="9"/>
  <c r="P1122" i="9"/>
  <c r="D1122" i="9"/>
  <c r="C1122" i="9"/>
  <c r="Q1121" i="9"/>
  <c r="P1121" i="9"/>
  <c r="D1121" i="9"/>
  <c r="C1121" i="9"/>
  <c r="Q1120" i="9"/>
  <c r="P1120" i="9"/>
  <c r="D1120" i="9"/>
  <c r="C1120" i="9"/>
  <c r="Q1119" i="9"/>
  <c r="P1119" i="9"/>
  <c r="C1119" i="9"/>
  <c r="Q1118" i="9"/>
  <c r="P1118" i="9"/>
  <c r="C1118" i="9"/>
  <c r="Q1117" i="9"/>
  <c r="P1117" i="9"/>
  <c r="D1117" i="9"/>
  <c r="C1117" i="9"/>
  <c r="Q1116" i="9"/>
  <c r="P1116" i="9"/>
  <c r="D1116" i="9"/>
  <c r="C1116" i="9"/>
  <c r="Q1115" i="9"/>
  <c r="P1115" i="9"/>
  <c r="D1115" i="9"/>
  <c r="C1115" i="9"/>
  <c r="Q1114" i="9"/>
  <c r="P1114" i="9"/>
  <c r="D1114" i="9"/>
  <c r="C1114" i="9"/>
  <c r="Q1113" i="9"/>
  <c r="P1113" i="9"/>
  <c r="D1113" i="9"/>
  <c r="C1113" i="9"/>
  <c r="Q1112" i="9"/>
  <c r="P1112" i="9"/>
  <c r="D1112" i="9"/>
  <c r="C1112" i="9"/>
  <c r="Q1111" i="9"/>
  <c r="P1111" i="9"/>
  <c r="D1111" i="9"/>
  <c r="C1111" i="9"/>
  <c r="Q1110" i="9"/>
  <c r="P1110" i="9"/>
  <c r="D1110" i="9"/>
  <c r="C1110" i="9"/>
  <c r="Q1109" i="9"/>
  <c r="P1109" i="9"/>
  <c r="C1109" i="9"/>
  <c r="Q1108" i="9"/>
  <c r="P1108" i="9"/>
  <c r="D1108" i="9"/>
  <c r="C1108" i="9"/>
  <c r="Q1107" i="9"/>
  <c r="P1107" i="9"/>
  <c r="D1107" i="9"/>
  <c r="C1107" i="9"/>
  <c r="Q1106" i="9"/>
  <c r="P1106" i="9"/>
  <c r="D1106" i="9"/>
  <c r="C1106" i="9"/>
  <c r="Q1105" i="9"/>
  <c r="P1105" i="9"/>
  <c r="D1105" i="9"/>
  <c r="C1105" i="9"/>
  <c r="Q1104" i="9"/>
  <c r="P1104" i="9"/>
  <c r="D1104" i="9"/>
  <c r="C1104" i="9"/>
  <c r="Q1103" i="9"/>
  <c r="P1103" i="9"/>
  <c r="D1103" i="9"/>
  <c r="C1103" i="9"/>
  <c r="Q1102" i="9"/>
  <c r="P1102" i="9"/>
  <c r="D1102" i="9"/>
  <c r="C1102" i="9"/>
  <c r="Q1101" i="9"/>
  <c r="P1101" i="9"/>
  <c r="D1101" i="9"/>
  <c r="C1101" i="9"/>
  <c r="Q1100" i="9"/>
  <c r="P1100" i="9"/>
  <c r="D1100" i="9"/>
  <c r="C1100" i="9"/>
  <c r="Q1099" i="9"/>
  <c r="P1099" i="9"/>
  <c r="C1099" i="9"/>
  <c r="Q1098" i="9"/>
  <c r="P1098" i="9"/>
  <c r="D1098" i="9"/>
  <c r="C1098" i="9"/>
  <c r="Q1097" i="9"/>
  <c r="P1097" i="9"/>
  <c r="D1097" i="9"/>
  <c r="C1097" i="9"/>
  <c r="Q1096" i="9"/>
  <c r="P1096" i="9"/>
  <c r="D1096" i="9"/>
  <c r="C1096" i="9"/>
  <c r="Q1095" i="9"/>
  <c r="P1095" i="9"/>
  <c r="C1095" i="9"/>
  <c r="Q1094" i="9"/>
  <c r="P1094" i="9"/>
  <c r="D1094" i="9"/>
  <c r="C1094" i="9"/>
  <c r="Q1093" i="9"/>
  <c r="P1093" i="9"/>
  <c r="D1093" i="9"/>
  <c r="C1093" i="9"/>
  <c r="Q1092" i="9"/>
  <c r="P1092" i="9"/>
  <c r="D1092" i="9"/>
  <c r="C1092" i="9"/>
  <c r="Q1091" i="9"/>
  <c r="P1091" i="9"/>
  <c r="D1091" i="9"/>
  <c r="C1091" i="9"/>
  <c r="Q1090" i="9"/>
  <c r="P1090" i="9"/>
  <c r="D1090" i="9"/>
  <c r="C1090" i="9"/>
  <c r="Q1089" i="9"/>
  <c r="P1089" i="9"/>
  <c r="D1089" i="9"/>
  <c r="C1089" i="9"/>
  <c r="Q1088" i="9"/>
  <c r="P1088" i="9"/>
  <c r="D1088" i="9"/>
  <c r="C1088" i="9"/>
  <c r="Q1087" i="9"/>
  <c r="P1087" i="9"/>
  <c r="D1087" i="9"/>
  <c r="C1087" i="9"/>
  <c r="Q1086" i="9"/>
  <c r="P1086" i="9"/>
  <c r="D1086" i="9"/>
  <c r="C1086" i="9"/>
  <c r="Q1085" i="9"/>
  <c r="P1085" i="9"/>
  <c r="D1085" i="9"/>
  <c r="C1085" i="9"/>
  <c r="Q1084" i="9"/>
  <c r="P1084" i="9"/>
  <c r="D1084" i="9"/>
  <c r="C1084" i="9"/>
  <c r="Q1083" i="9"/>
  <c r="P1083" i="9"/>
  <c r="D1083" i="9"/>
  <c r="C1083" i="9"/>
  <c r="Q1082" i="9"/>
  <c r="P1082" i="9"/>
  <c r="D1082" i="9"/>
  <c r="C1082" i="9"/>
  <c r="Q1081" i="9"/>
  <c r="P1081" i="9"/>
  <c r="D1081" i="9"/>
  <c r="C1081" i="9"/>
  <c r="Q1080" i="9"/>
  <c r="P1080" i="9"/>
  <c r="C1080" i="9"/>
  <c r="Q1079" i="9"/>
  <c r="P1079" i="9"/>
  <c r="C1079" i="9"/>
  <c r="Q1078" i="9"/>
  <c r="P1078" i="9"/>
  <c r="D1078" i="9"/>
  <c r="C1078" i="9"/>
  <c r="Q1077" i="9"/>
  <c r="P1077" i="9"/>
  <c r="D1077" i="9"/>
  <c r="C1077" i="9"/>
  <c r="Q1076" i="9"/>
  <c r="P1076" i="9"/>
  <c r="D1076" i="9"/>
  <c r="C1076" i="9"/>
  <c r="Q1075" i="9"/>
  <c r="P1075" i="9"/>
  <c r="D1075" i="9"/>
  <c r="C1075" i="9"/>
  <c r="Q1074" i="9"/>
  <c r="P1074" i="9"/>
  <c r="D1074" i="9"/>
  <c r="C1074" i="9"/>
  <c r="Q1073" i="9"/>
  <c r="P1073" i="9"/>
  <c r="C1073" i="9"/>
  <c r="Q1072" i="9"/>
  <c r="P1072" i="9"/>
  <c r="D1072" i="9"/>
  <c r="C1072" i="9"/>
  <c r="Q1071" i="9"/>
  <c r="P1071" i="9"/>
  <c r="D1071" i="9"/>
  <c r="C1071" i="9"/>
  <c r="Q1070" i="9"/>
  <c r="P1070" i="9"/>
  <c r="D1070" i="9"/>
  <c r="C1070" i="9"/>
  <c r="Q1069" i="9"/>
  <c r="P1069" i="9"/>
  <c r="C1069" i="9"/>
  <c r="Q1068" i="9"/>
  <c r="P1068" i="9"/>
  <c r="D1068" i="9"/>
  <c r="C1068" i="9"/>
  <c r="Q1067" i="9"/>
  <c r="P1067" i="9"/>
  <c r="D1067" i="9"/>
  <c r="C1067" i="9"/>
  <c r="Q1066" i="9"/>
  <c r="P1066" i="9"/>
  <c r="D1066" i="9"/>
  <c r="C1066" i="9"/>
  <c r="Q1065" i="9"/>
  <c r="P1065" i="9"/>
  <c r="D1065" i="9"/>
  <c r="C1065" i="9"/>
  <c r="Q1064" i="9"/>
  <c r="P1064" i="9"/>
  <c r="D1064" i="9"/>
  <c r="C1064" i="9"/>
  <c r="Q1063" i="9"/>
  <c r="P1063" i="9"/>
  <c r="C1063" i="9"/>
  <c r="Q1062" i="9"/>
  <c r="P1062" i="9"/>
  <c r="D1062" i="9"/>
  <c r="C1062" i="9"/>
  <c r="Q1061" i="9"/>
  <c r="P1061" i="9"/>
  <c r="D1061" i="9"/>
  <c r="C1061" i="9"/>
  <c r="Q1060" i="9"/>
  <c r="P1060" i="9"/>
  <c r="C1060" i="9"/>
  <c r="Q1059" i="9"/>
  <c r="P1059" i="9"/>
  <c r="D1059" i="9"/>
  <c r="C1059" i="9"/>
  <c r="Q1058" i="9"/>
  <c r="P1058" i="9"/>
  <c r="D1058" i="9"/>
  <c r="C1058" i="9"/>
  <c r="Q1057" i="9"/>
  <c r="P1057" i="9"/>
  <c r="D1057" i="9"/>
  <c r="C1057" i="9"/>
  <c r="Q1056" i="9"/>
  <c r="P1056" i="9"/>
  <c r="D1056" i="9"/>
  <c r="C1056" i="9"/>
  <c r="Q1055" i="9"/>
  <c r="P1055" i="9"/>
  <c r="C1055" i="9"/>
  <c r="Q1054" i="9"/>
  <c r="P1054" i="9"/>
  <c r="D1054" i="9"/>
  <c r="C1054" i="9"/>
  <c r="Q1053" i="9"/>
  <c r="P1053" i="9"/>
  <c r="D1053" i="9"/>
  <c r="C1053" i="9"/>
  <c r="Q1052" i="9"/>
  <c r="P1052" i="9"/>
  <c r="D1052" i="9"/>
  <c r="C1052" i="9"/>
  <c r="Q1051" i="9"/>
  <c r="P1051" i="9"/>
  <c r="D1051" i="9"/>
  <c r="C1051" i="9"/>
  <c r="Q1050" i="9"/>
  <c r="P1050" i="9"/>
  <c r="D1050" i="9"/>
  <c r="C1050" i="9"/>
  <c r="Q1049" i="9"/>
  <c r="P1049" i="9"/>
  <c r="D1049" i="9"/>
  <c r="C1049" i="9"/>
  <c r="Q1048" i="9"/>
  <c r="P1048" i="9"/>
  <c r="D1048" i="9"/>
  <c r="C1048" i="9"/>
  <c r="Q1047" i="9"/>
  <c r="P1047" i="9"/>
  <c r="D1047" i="9"/>
  <c r="C1047" i="9"/>
  <c r="Q1046" i="9"/>
  <c r="P1046" i="9"/>
  <c r="D1046" i="9"/>
  <c r="C1046" i="9"/>
  <c r="Q1045" i="9"/>
  <c r="P1045" i="9"/>
  <c r="D1045" i="9"/>
  <c r="C1045" i="9"/>
  <c r="Q1044" i="9"/>
  <c r="P1044" i="9"/>
  <c r="D1044" i="9"/>
  <c r="C1044" i="9"/>
  <c r="Q1043" i="9"/>
  <c r="P1043" i="9"/>
  <c r="D1043" i="9"/>
  <c r="C1043" i="9"/>
  <c r="Q1042" i="9"/>
  <c r="P1042" i="9"/>
  <c r="D1042" i="9"/>
  <c r="C1042" i="9"/>
  <c r="Q1041" i="9"/>
  <c r="P1041" i="9"/>
  <c r="C1041" i="9"/>
  <c r="Q1040" i="9"/>
  <c r="P1040" i="9"/>
  <c r="C1040" i="9"/>
  <c r="Q1039" i="9"/>
  <c r="P1039" i="9"/>
  <c r="C1039" i="9"/>
  <c r="Q1038" i="9"/>
  <c r="P1038" i="9"/>
  <c r="D1038" i="9"/>
  <c r="C1038" i="9"/>
  <c r="Q1037" i="9"/>
  <c r="P1037" i="9"/>
  <c r="D1037" i="9"/>
  <c r="C1037" i="9"/>
  <c r="Q1036" i="9"/>
  <c r="P1036" i="9"/>
  <c r="C1036" i="9"/>
  <c r="Q1035" i="9"/>
  <c r="P1035" i="9"/>
  <c r="C1035" i="9"/>
  <c r="Q1034" i="9"/>
  <c r="P1034" i="9"/>
  <c r="D1034" i="9"/>
  <c r="C1034" i="9"/>
  <c r="Q1033" i="9"/>
  <c r="P1033" i="9"/>
  <c r="D1033" i="9"/>
  <c r="C1033" i="9"/>
  <c r="Q1032" i="9"/>
  <c r="P1032" i="9"/>
  <c r="D1032" i="9"/>
  <c r="C1032" i="9"/>
  <c r="Q1031" i="9"/>
  <c r="P1031" i="9"/>
  <c r="D1031" i="9"/>
  <c r="C1031" i="9"/>
  <c r="Q1030" i="9"/>
  <c r="P1030" i="9"/>
  <c r="D1030" i="9"/>
  <c r="C1030" i="9"/>
  <c r="Q1029" i="9"/>
  <c r="P1029" i="9"/>
  <c r="D1029" i="9"/>
  <c r="C1029" i="9"/>
  <c r="Q1028" i="9"/>
  <c r="P1028" i="9"/>
  <c r="D1028" i="9"/>
  <c r="C1028" i="9"/>
  <c r="Q1027" i="9"/>
  <c r="P1027" i="9"/>
  <c r="D1027" i="9"/>
  <c r="C1027" i="9"/>
  <c r="Q1026" i="9"/>
  <c r="P1026" i="9"/>
  <c r="D1026" i="9"/>
  <c r="C1026" i="9"/>
  <c r="Q1025" i="9"/>
  <c r="P1025" i="9"/>
  <c r="D1025" i="9"/>
  <c r="C1025" i="9"/>
  <c r="Q1024" i="9"/>
  <c r="P1024" i="9"/>
  <c r="D1024" i="9"/>
  <c r="C1024" i="9"/>
  <c r="Q1023" i="9"/>
  <c r="P1023" i="9"/>
  <c r="C1023" i="9"/>
  <c r="Q1022" i="9"/>
  <c r="P1022" i="9"/>
  <c r="D1022" i="9"/>
  <c r="C1022" i="9"/>
  <c r="Q1021" i="9"/>
  <c r="P1021" i="9"/>
  <c r="C1021" i="9"/>
  <c r="Q1020" i="9"/>
  <c r="P1020" i="9"/>
  <c r="D1020" i="9"/>
  <c r="C1020" i="9"/>
  <c r="Q1019" i="9"/>
  <c r="P1019" i="9"/>
  <c r="D1019" i="9"/>
  <c r="C1019" i="9"/>
  <c r="Q1018" i="9"/>
  <c r="P1018" i="9"/>
  <c r="D1018" i="9"/>
  <c r="C1018" i="9"/>
  <c r="Q1017" i="9"/>
  <c r="P1017" i="9"/>
  <c r="D1017" i="9"/>
  <c r="C1017" i="9"/>
  <c r="Q1016" i="9"/>
  <c r="P1016" i="9"/>
  <c r="C1016" i="9"/>
  <c r="Q1015" i="9"/>
  <c r="P1015" i="9"/>
  <c r="D1015" i="9"/>
  <c r="C1015" i="9"/>
  <c r="Q1014" i="9"/>
  <c r="P1014" i="9"/>
  <c r="D1014" i="9"/>
  <c r="C1014" i="9"/>
  <c r="Q1013" i="9"/>
  <c r="P1013" i="9"/>
  <c r="D1013" i="9"/>
  <c r="C1013" i="9"/>
  <c r="Q1012" i="9"/>
  <c r="P1012" i="9"/>
  <c r="D1012" i="9"/>
  <c r="C1012" i="9"/>
  <c r="Q1011" i="9"/>
  <c r="P1011" i="9"/>
  <c r="D1011" i="9"/>
  <c r="C1011" i="9"/>
  <c r="Q1010" i="9"/>
  <c r="P1010" i="9"/>
  <c r="D1010" i="9"/>
  <c r="C1010" i="9"/>
  <c r="Q1009" i="9"/>
  <c r="P1009" i="9"/>
  <c r="D1009" i="9"/>
  <c r="C1009" i="9"/>
  <c r="Q1008" i="9"/>
  <c r="P1008" i="9"/>
  <c r="D1008" i="9"/>
  <c r="C1008" i="9"/>
  <c r="Q1007" i="9"/>
  <c r="P1007" i="9"/>
  <c r="D1007" i="9"/>
  <c r="C1007" i="9"/>
  <c r="Q1006" i="9"/>
  <c r="P1006" i="9"/>
  <c r="D1006" i="9"/>
  <c r="C1006" i="9"/>
  <c r="Q1005" i="9"/>
  <c r="P1005" i="9"/>
  <c r="D1005" i="9"/>
  <c r="C1005" i="9"/>
  <c r="Q1004" i="9"/>
  <c r="P1004" i="9"/>
  <c r="C1004" i="9"/>
  <c r="Q1003" i="9"/>
  <c r="P1003" i="9"/>
  <c r="D1003" i="9"/>
  <c r="C1003" i="9"/>
  <c r="Q1002" i="9"/>
  <c r="P1002" i="9"/>
  <c r="C1002" i="9"/>
  <c r="Q1001" i="9"/>
  <c r="P1001" i="9"/>
  <c r="D1001" i="9"/>
  <c r="C1001" i="9"/>
  <c r="Q1000" i="9"/>
  <c r="P1000" i="9"/>
  <c r="D1000" i="9"/>
  <c r="C1000" i="9"/>
  <c r="Q999" i="9"/>
  <c r="P999" i="9"/>
  <c r="D999" i="9"/>
  <c r="C999" i="9"/>
  <c r="Q998" i="9"/>
  <c r="P998" i="9"/>
  <c r="D998" i="9"/>
  <c r="C998" i="9"/>
  <c r="Q997" i="9"/>
  <c r="P997" i="9"/>
  <c r="D997" i="9"/>
  <c r="C997" i="9"/>
  <c r="Q996" i="9"/>
  <c r="P996" i="9"/>
  <c r="C996" i="9"/>
  <c r="Q995" i="9"/>
  <c r="P995" i="9"/>
  <c r="D995" i="9"/>
  <c r="C995" i="9"/>
  <c r="Q994" i="9"/>
  <c r="P994" i="9"/>
  <c r="D994" i="9"/>
  <c r="C994" i="9"/>
  <c r="Q993" i="9"/>
  <c r="P993" i="9"/>
  <c r="D993" i="9"/>
  <c r="C993" i="9"/>
  <c r="Q992" i="9"/>
  <c r="P992" i="9"/>
  <c r="D992" i="9"/>
  <c r="C992" i="9"/>
  <c r="Q991" i="9"/>
  <c r="P991" i="9"/>
  <c r="D991" i="9"/>
  <c r="C991" i="9"/>
  <c r="Q990" i="9"/>
  <c r="P990" i="9"/>
  <c r="C990" i="9"/>
  <c r="Q989" i="9"/>
  <c r="P989" i="9"/>
  <c r="D989" i="9"/>
  <c r="C989" i="9"/>
  <c r="Q988" i="9"/>
  <c r="P988" i="9"/>
  <c r="D988" i="9"/>
  <c r="C988" i="9"/>
  <c r="Q987" i="9"/>
  <c r="P987" i="9"/>
  <c r="D987" i="9"/>
  <c r="C987" i="9"/>
  <c r="Q986" i="9"/>
  <c r="P986" i="9"/>
  <c r="D986" i="9"/>
  <c r="C986" i="9"/>
  <c r="Q985" i="9"/>
  <c r="P985" i="9"/>
  <c r="C985" i="9"/>
  <c r="Q984" i="9"/>
  <c r="P984" i="9"/>
  <c r="C984" i="9"/>
  <c r="Q983" i="9"/>
  <c r="P983" i="9"/>
  <c r="C983" i="9"/>
  <c r="Q982" i="9"/>
  <c r="P982" i="9"/>
  <c r="D982" i="9"/>
  <c r="C982" i="9"/>
  <c r="Q981" i="9"/>
  <c r="P981" i="9"/>
  <c r="D981" i="9"/>
  <c r="C981" i="9"/>
  <c r="Q980" i="9"/>
  <c r="P980" i="9"/>
  <c r="C980" i="9"/>
  <c r="Q979" i="9"/>
  <c r="P979" i="9"/>
  <c r="D979" i="9"/>
  <c r="C979" i="9"/>
  <c r="Q978" i="9"/>
  <c r="P978" i="9"/>
  <c r="D978" i="9"/>
  <c r="C978" i="9"/>
  <c r="Q977" i="9"/>
  <c r="P977" i="9"/>
  <c r="D977" i="9"/>
  <c r="C977" i="9"/>
  <c r="Q976" i="9"/>
  <c r="P976" i="9"/>
  <c r="D976" i="9"/>
  <c r="C976" i="9"/>
  <c r="Q975" i="9"/>
  <c r="P975" i="9"/>
  <c r="D975" i="9"/>
  <c r="C975" i="9"/>
  <c r="Q974" i="9"/>
  <c r="P974" i="9"/>
  <c r="D974" i="9"/>
  <c r="C974" i="9"/>
  <c r="Q973" i="9"/>
  <c r="P973" i="9"/>
  <c r="D973" i="9"/>
  <c r="C973" i="9"/>
  <c r="Q972" i="9"/>
  <c r="P972" i="9"/>
  <c r="D972" i="9"/>
  <c r="C972" i="9"/>
  <c r="Q971" i="9"/>
  <c r="P971" i="9"/>
  <c r="D971" i="9"/>
  <c r="C971" i="9"/>
  <c r="Q970" i="9"/>
  <c r="P970" i="9"/>
  <c r="D970" i="9"/>
  <c r="C970" i="9"/>
  <c r="Q969" i="9"/>
  <c r="P969" i="9"/>
  <c r="D969" i="9"/>
  <c r="C969" i="9"/>
  <c r="Q968" i="9"/>
  <c r="P968" i="9"/>
  <c r="D968" i="9"/>
  <c r="C968" i="9"/>
  <c r="Q967" i="9"/>
  <c r="P967" i="9"/>
  <c r="D967" i="9"/>
  <c r="C967" i="9"/>
  <c r="Q966" i="9"/>
  <c r="P966" i="9"/>
  <c r="C966" i="9"/>
  <c r="Q965" i="9"/>
  <c r="P965" i="9"/>
  <c r="D965" i="9"/>
  <c r="C965" i="9"/>
  <c r="Q964" i="9"/>
  <c r="P964" i="9"/>
  <c r="D964" i="9"/>
  <c r="C964" i="9"/>
  <c r="Q963" i="9"/>
  <c r="P963" i="9"/>
  <c r="D963" i="9"/>
  <c r="C963" i="9"/>
  <c r="Q962" i="9"/>
  <c r="P962" i="9"/>
  <c r="D962" i="9"/>
  <c r="C962" i="9"/>
  <c r="Q961" i="9"/>
  <c r="P961" i="9"/>
  <c r="D961" i="9"/>
  <c r="C961" i="9"/>
  <c r="Q960" i="9"/>
  <c r="P960" i="9"/>
  <c r="D960" i="9"/>
  <c r="C960" i="9"/>
  <c r="Q959" i="9"/>
  <c r="P959" i="9"/>
  <c r="C959" i="9"/>
  <c r="Q958" i="9"/>
  <c r="P958" i="9"/>
  <c r="D958" i="9"/>
  <c r="C958" i="9"/>
  <c r="Q957" i="9"/>
  <c r="P957" i="9"/>
  <c r="D957" i="9"/>
  <c r="C957" i="9"/>
  <c r="Q956" i="9"/>
  <c r="P956" i="9"/>
  <c r="D956" i="9"/>
  <c r="C956" i="9"/>
  <c r="Q955" i="9"/>
  <c r="P955" i="9"/>
  <c r="C955" i="9"/>
  <c r="Q954" i="9"/>
  <c r="P954" i="9"/>
  <c r="D954" i="9"/>
  <c r="C954" i="9"/>
  <c r="Q953" i="9"/>
  <c r="P953" i="9"/>
  <c r="D953" i="9"/>
  <c r="C953" i="9"/>
  <c r="Q952" i="9"/>
  <c r="P952" i="9"/>
  <c r="D952" i="9"/>
  <c r="C952" i="9"/>
  <c r="Q951" i="9"/>
  <c r="P951" i="9"/>
  <c r="C951" i="9"/>
  <c r="Q950" i="9"/>
  <c r="P950" i="9"/>
  <c r="D950" i="9"/>
  <c r="C950" i="9"/>
  <c r="Q949" i="9"/>
  <c r="P949" i="9"/>
  <c r="D949" i="9"/>
  <c r="C949" i="9"/>
  <c r="Q948" i="9"/>
  <c r="P948" i="9"/>
  <c r="D948" i="9"/>
  <c r="C948" i="9"/>
  <c r="Q947" i="9"/>
  <c r="P947" i="9"/>
  <c r="D947" i="9"/>
  <c r="C947" i="9"/>
  <c r="Q946" i="9"/>
  <c r="P946" i="9"/>
  <c r="C946" i="9"/>
  <c r="Q945" i="9"/>
  <c r="P945" i="9"/>
  <c r="D945" i="9"/>
  <c r="C945" i="9"/>
  <c r="Q944" i="9"/>
  <c r="P944" i="9"/>
  <c r="D944" i="9"/>
  <c r="C944" i="9"/>
  <c r="Q943" i="9"/>
  <c r="P943" i="9"/>
  <c r="D943" i="9"/>
  <c r="C943" i="9"/>
  <c r="Q942" i="9"/>
  <c r="P942" i="9"/>
  <c r="D942" i="9"/>
  <c r="C942" i="9"/>
  <c r="Q941" i="9"/>
  <c r="P941" i="9"/>
  <c r="D941" i="9"/>
  <c r="C941" i="9"/>
  <c r="Q940" i="9"/>
  <c r="P940" i="9"/>
  <c r="D940" i="9"/>
  <c r="C940" i="9"/>
  <c r="Q939" i="9"/>
  <c r="P939" i="9"/>
  <c r="D939" i="9"/>
  <c r="C939" i="9"/>
  <c r="Q938" i="9"/>
  <c r="P938" i="9"/>
  <c r="D938" i="9"/>
  <c r="C938" i="9"/>
  <c r="Q937" i="9"/>
  <c r="P937" i="9"/>
  <c r="D937" i="9"/>
  <c r="C937" i="9"/>
  <c r="Q936" i="9"/>
  <c r="P936" i="9"/>
  <c r="D936" i="9"/>
  <c r="C936" i="9"/>
  <c r="Q935" i="9"/>
  <c r="P935" i="9"/>
  <c r="D935" i="9"/>
  <c r="C935" i="9"/>
  <c r="Q934" i="9"/>
  <c r="P934" i="9"/>
  <c r="D934" i="9"/>
  <c r="C934" i="9"/>
  <c r="Q933" i="9"/>
  <c r="P933" i="9"/>
  <c r="C933" i="9"/>
  <c r="Q932" i="9"/>
  <c r="P932" i="9"/>
  <c r="D932" i="9"/>
  <c r="C932" i="9"/>
  <c r="Q931" i="9"/>
  <c r="P931" i="9"/>
  <c r="D931" i="9"/>
  <c r="C931" i="9"/>
  <c r="Q930" i="9"/>
  <c r="P930" i="9"/>
  <c r="D930" i="9"/>
  <c r="C930" i="9"/>
  <c r="Q929" i="9"/>
  <c r="P929" i="9"/>
  <c r="D929" i="9"/>
  <c r="C929" i="9"/>
  <c r="Q928" i="9"/>
  <c r="P928" i="9"/>
  <c r="D928" i="9"/>
  <c r="C928" i="9"/>
  <c r="Q927" i="9"/>
  <c r="P927" i="9"/>
  <c r="D927" i="9"/>
  <c r="C927" i="9"/>
  <c r="Q926" i="9"/>
  <c r="P926" i="9"/>
  <c r="D926" i="9"/>
  <c r="C926" i="9"/>
  <c r="Q925" i="9"/>
  <c r="P925" i="9"/>
  <c r="C925" i="9"/>
  <c r="Q924" i="9"/>
  <c r="P924" i="9"/>
  <c r="D924" i="9"/>
  <c r="C924" i="9"/>
  <c r="Q923" i="9"/>
  <c r="P923" i="9"/>
  <c r="C923" i="9"/>
  <c r="Q922" i="9"/>
  <c r="P922" i="9"/>
  <c r="D922" i="9"/>
  <c r="C922" i="9"/>
  <c r="Q921" i="9"/>
  <c r="P921" i="9"/>
  <c r="D921" i="9"/>
  <c r="C921" i="9"/>
  <c r="Q920" i="9"/>
  <c r="P920" i="9"/>
  <c r="C920" i="9"/>
  <c r="Q919" i="9"/>
  <c r="P919" i="9"/>
  <c r="D919" i="9"/>
  <c r="C919" i="9"/>
  <c r="Q918" i="9"/>
  <c r="P918" i="9"/>
  <c r="D918" i="9"/>
  <c r="C918" i="9"/>
  <c r="Q917" i="9"/>
  <c r="P917" i="9"/>
  <c r="D917" i="9"/>
  <c r="C917" i="9"/>
  <c r="Q916" i="9"/>
  <c r="P916" i="9"/>
  <c r="D916" i="9"/>
  <c r="C916" i="9"/>
  <c r="Q915" i="9"/>
  <c r="P915" i="9"/>
  <c r="D915" i="9"/>
  <c r="C915" i="9"/>
  <c r="Q914" i="9"/>
  <c r="P914" i="9"/>
  <c r="D914" i="9"/>
  <c r="C914" i="9"/>
  <c r="Q913" i="9"/>
  <c r="P913" i="9"/>
  <c r="D913" i="9"/>
  <c r="C913" i="9"/>
  <c r="Q912" i="9"/>
  <c r="P912" i="9"/>
  <c r="C912" i="9"/>
  <c r="Q911" i="9"/>
  <c r="P911" i="9"/>
  <c r="D911" i="9"/>
  <c r="C911" i="9"/>
  <c r="Q910" i="9"/>
  <c r="P910" i="9"/>
  <c r="D910" i="9"/>
  <c r="C910" i="9"/>
  <c r="Q909" i="9"/>
  <c r="P909" i="9"/>
  <c r="D909" i="9"/>
  <c r="C909" i="9"/>
  <c r="Q908" i="9"/>
  <c r="P908" i="9"/>
  <c r="D908" i="9"/>
  <c r="C908" i="9"/>
  <c r="Q907" i="9"/>
  <c r="P907" i="9"/>
  <c r="C907" i="9"/>
  <c r="Q906" i="9"/>
  <c r="P906" i="9"/>
  <c r="D906" i="9"/>
  <c r="C906" i="9"/>
  <c r="Q905" i="9"/>
  <c r="P905" i="9"/>
  <c r="D905" i="9"/>
  <c r="C905" i="9"/>
  <c r="Q904" i="9"/>
  <c r="P904" i="9"/>
  <c r="D904" i="9"/>
  <c r="C904" i="9"/>
  <c r="Q903" i="9"/>
  <c r="P903" i="9"/>
  <c r="D903" i="9"/>
  <c r="C903" i="9"/>
  <c r="Q902" i="9"/>
  <c r="P902" i="9"/>
  <c r="C902" i="9"/>
  <c r="Q901" i="9"/>
  <c r="P901" i="9"/>
  <c r="D901" i="9"/>
  <c r="C901" i="9"/>
  <c r="Q900" i="9"/>
  <c r="P900" i="9"/>
  <c r="D900" i="9"/>
  <c r="C900" i="9"/>
  <c r="Q899" i="9"/>
  <c r="P899" i="9"/>
  <c r="D899" i="9"/>
  <c r="C899" i="9"/>
  <c r="Q898" i="9"/>
  <c r="P898" i="9"/>
  <c r="D898" i="9"/>
  <c r="C898" i="9"/>
  <c r="Q897" i="9"/>
  <c r="P897" i="9"/>
  <c r="D897" i="9"/>
  <c r="C897" i="9"/>
  <c r="Q896" i="9"/>
  <c r="P896" i="9"/>
  <c r="C896" i="9"/>
  <c r="Q895" i="9"/>
  <c r="P895" i="9"/>
  <c r="D895" i="9"/>
  <c r="C895" i="9"/>
  <c r="Q894" i="9"/>
  <c r="P894" i="9"/>
  <c r="D894" i="9"/>
  <c r="C894" i="9"/>
  <c r="Q893" i="9"/>
  <c r="P893" i="9"/>
  <c r="C893" i="9"/>
  <c r="Q892" i="9"/>
  <c r="P892" i="9"/>
  <c r="D892" i="9"/>
  <c r="C892" i="9"/>
  <c r="Q891" i="9"/>
  <c r="P891" i="9"/>
  <c r="D891" i="9"/>
  <c r="C891" i="9"/>
  <c r="Q890" i="9"/>
  <c r="P890" i="9"/>
  <c r="D890" i="9"/>
  <c r="C890" i="9"/>
  <c r="Q889" i="9"/>
  <c r="P889" i="9"/>
  <c r="D889" i="9"/>
  <c r="C889" i="9"/>
  <c r="Q888" i="9"/>
  <c r="P888" i="9"/>
  <c r="D888" i="9"/>
  <c r="C888" i="9"/>
  <c r="Q887" i="9"/>
  <c r="P887" i="9"/>
  <c r="C887" i="9"/>
  <c r="Q886" i="9"/>
  <c r="P886" i="9"/>
  <c r="D886" i="9"/>
  <c r="C886" i="9"/>
  <c r="Q885" i="9"/>
  <c r="P885" i="9"/>
  <c r="C885" i="9"/>
  <c r="Q884" i="9"/>
  <c r="P884" i="9"/>
  <c r="D884" i="9"/>
  <c r="C884" i="9"/>
  <c r="Q883" i="9"/>
  <c r="P883" i="9"/>
  <c r="D883" i="9"/>
  <c r="C883" i="9"/>
  <c r="Q882" i="9"/>
  <c r="P882" i="9"/>
  <c r="D882" i="9"/>
  <c r="C882" i="9"/>
  <c r="Q881" i="9"/>
  <c r="P881" i="9"/>
  <c r="D881" i="9"/>
  <c r="C881" i="9"/>
  <c r="Q880" i="9"/>
  <c r="P880" i="9"/>
  <c r="C880" i="9"/>
  <c r="Q879" i="9"/>
  <c r="P879" i="9"/>
  <c r="D879" i="9"/>
  <c r="C879" i="9"/>
  <c r="Q878" i="9"/>
  <c r="P878" i="9"/>
  <c r="D878" i="9"/>
  <c r="C878" i="9"/>
  <c r="Q877" i="9"/>
  <c r="P877" i="9"/>
  <c r="D877" i="9"/>
  <c r="C877" i="9"/>
  <c r="Q876" i="9"/>
  <c r="P876" i="9"/>
  <c r="D876" i="9"/>
  <c r="C876" i="9"/>
  <c r="Q875" i="9"/>
  <c r="P875" i="9"/>
  <c r="D875" i="9"/>
  <c r="C875" i="9"/>
  <c r="Q874" i="9"/>
  <c r="P874" i="9"/>
  <c r="D874" i="9"/>
  <c r="C874" i="9"/>
  <c r="Q873" i="9"/>
  <c r="P873" i="9"/>
  <c r="C873" i="9"/>
  <c r="Q872" i="9"/>
  <c r="P872" i="9"/>
  <c r="C872" i="9"/>
  <c r="Q871" i="9"/>
  <c r="P871" i="9"/>
  <c r="D871" i="9"/>
  <c r="C871" i="9"/>
  <c r="Q870" i="9"/>
  <c r="P870" i="9"/>
  <c r="D870" i="9"/>
  <c r="C870" i="9"/>
  <c r="Q869" i="9"/>
  <c r="P869" i="9"/>
  <c r="C869" i="9"/>
  <c r="Q868" i="9"/>
  <c r="P868" i="9"/>
  <c r="D868" i="9"/>
  <c r="C868" i="9"/>
  <c r="Q867" i="9"/>
  <c r="P867" i="9"/>
  <c r="D867" i="9"/>
  <c r="C867" i="9"/>
  <c r="Q866" i="9"/>
  <c r="P866" i="9"/>
  <c r="D866" i="9"/>
  <c r="C866" i="9"/>
  <c r="Q865" i="9"/>
  <c r="P865" i="9"/>
  <c r="D865" i="9"/>
  <c r="C865" i="9"/>
  <c r="Q864" i="9"/>
  <c r="P864" i="9"/>
  <c r="D864" i="9"/>
  <c r="C864" i="9"/>
  <c r="Q863" i="9"/>
  <c r="P863" i="9"/>
  <c r="D863" i="9"/>
  <c r="C863" i="9"/>
  <c r="Q862" i="9"/>
  <c r="P862" i="9"/>
  <c r="D862" i="9"/>
  <c r="C862" i="9"/>
  <c r="Q861" i="9"/>
  <c r="P861" i="9"/>
  <c r="D861" i="9"/>
  <c r="C861" i="9"/>
  <c r="Q860" i="9"/>
  <c r="P860" i="9"/>
  <c r="D860" i="9"/>
  <c r="C860" i="9"/>
  <c r="Q859" i="9"/>
  <c r="P859" i="9"/>
  <c r="D859" i="9"/>
  <c r="C859" i="9"/>
  <c r="Q858" i="9"/>
  <c r="P858" i="9"/>
  <c r="D858" i="9"/>
  <c r="C858" i="9"/>
  <c r="Q857" i="9"/>
  <c r="P857" i="9"/>
  <c r="D857" i="9"/>
  <c r="C857" i="9"/>
  <c r="Q856" i="9"/>
  <c r="P856" i="9"/>
  <c r="D856" i="9"/>
  <c r="C856" i="9"/>
  <c r="Q855" i="9"/>
  <c r="P855" i="9"/>
  <c r="D855" i="9"/>
  <c r="C855" i="9"/>
  <c r="Q854" i="9"/>
  <c r="P854" i="9"/>
  <c r="D854" i="9"/>
  <c r="C854" i="9"/>
  <c r="Q853" i="9"/>
  <c r="P853" i="9"/>
  <c r="D853" i="9"/>
  <c r="C853" i="9"/>
  <c r="Q852" i="9"/>
  <c r="P852" i="9"/>
  <c r="C852" i="9"/>
  <c r="Q851" i="9"/>
  <c r="P851" i="9"/>
  <c r="D851" i="9"/>
  <c r="C851" i="9"/>
  <c r="Q850" i="9"/>
  <c r="P850" i="9"/>
  <c r="C850" i="9"/>
  <c r="Q849" i="9"/>
  <c r="P849" i="9"/>
  <c r="D849" i="9"/>
  <c r="C849" i="9"/>
  <c r="Q848" i="9"/>
  <c r="P848" i="9"/>
  <c r="D848" i="9"/>
  <c r="C848" i="9"/>
  <c r="Q847" i="9"/>
  <c r="P847" i="9"/>
  <c r="D847" i="9"/>
  <c r="C847" i="9"/>
  <c r="Q846" i="9"/>
  <c r="P846" i="9"/>
  <c r="D846" i="9"/>
  <c r="C846" i="9"/>
  <c r="Q845" i="9"/>
  <c r="P845" i="9"/>
  <c r="D845" i="9"/>
  <c r="C845" i="9"/>
  <c r="Q844" i="9"/>
  <c r="P844" i="9"/>
  <c r="D844" i="9"/>
  <c r="C844" i="9"/>
  <c r="Q843" i="9"/>
  <c r="P843" i="9"/>
  <c r="D843" i="9"/>
  <c r="C843" i="9"/>
  <c r="Q842" i="9"/>
  <c r="P842" i="9"/>
  <c r="C842" i="9"/>
  <c r="Q841" i="9"/>
  <c r="P841" i="9"/>
  <c r="D841" i="9"/>
  <c r="C841" i="9"/>
  <c r="Q840" i="9"/>
  <c r="P840" i="9"/>
  <c r="D840" i="9"/>
  <c r="C840" i="9"/>
  <c r="Q839" i="9"/>
  <c r="P839" i="9"/>
  <c r="D839" i="9"/>
  <c r="C839" i="9"/>
  <c r="Q838" i="9"/>
  <c r="P838" i="9"/>
  <c r="D838" i="9"/>
  <c r="C838" i="9"/>
  <c r="Q837" i="9"/>
  <c r="P837" i="9"/>
  <c r="D837" i="9"/>
  <c r="C837" i="9"/>
  <c r="Q836" i="9"/>
  <c r="P836" i="9"/>
  <c r="D836" i="9"/>
  <c r="C836" i="9"/>
  <c r="Q835" i="9"/>
  <c r="P835" i="9"/>
  <c r="D835" i="9"/>
  <c r="C835" i="9"/>
  <c r="Q834" i="9"/>
  <c r="P834" i="9"/>
  <c r="C834" i="9"/>
  <c r="Q833" i="9"/>
  <c r="P833" i="9"/>
  <c r="D833" i="9"/>
  <c r="C833" i="9"/>
  <c r="Q832" i="9"/>
  <c r="P832" i="9"/>
  <c r="D832" i="9"/>
  <c r="C832" i="9"/>
  <c r="Q831" i="9"/>
  <c r="P831" i="9"/>
  <c r="D831" i="9"/>
  <c r="C831" i="9"/>
  <c r="Q830" i="9"/>
  <c r="P830" i="9"/>
  <c r="D830" i="9"/>
  <c r="C830" i="9"/>
  <c r="Q829" i="9"/>
  <c r="P829" i="9"/>
  <c r="D829" i="9"/>
  <c r="C829" i="9"/>
  <c r="Q828" i="9"/>
  <c r="P828" i="9"/>
  <c r="D828" i="9"/>
  <c r="C828" i="9"/>
  <c r="Q827" i="9"/>
  <c r="P827" i="9"/>
  <c r="D827" i="9"/>
  <c r="C827" i="9"/>
  <c r="Q826" i="9"/>
  <c r="P826" i="9"/>
  <c r="D826" i="9"/>
  <c r="C826" i="9"/>
  <c r="Q825" i="9"/>
  <c r="P825" i="9"/>
  <c r="D825" i="9"/>
  <c r="C825" i="9"/>
  <c r="Q824" i="9"/>
  <c r="P824" i="9"/>
  <c r="D824" i="9"/>
  <c r="C824" i="9"/>
  <c r="Q823" i="9"/>
  <c r="P823" i="9"/>
  <c r="D823" i="9"/>
  <c r="C823" i="9"/>
  <c r="Q822" i="9"/>
  <c r="P822" i="9"/>
  <c r="D822" i="9"/>
  <c r="C822" i="9"/>
  <c r="Q821" i="9"/>
  <c r="P821" i="9"/>
  <c r="D821" i="9"/>
  <c r="C821" i="9"/>
  <c r="Q820" i="9"/>
  <c r="P820" i="9"/>
  <c r="D820" i="9"/>
  <c r="C820" i="9"/>
  <c r="Q819" i="9"/>
  <c r="P819" i="9"/>
  <c r="D819" i="9"/>
  <c r="C819" i="9"/>
  <c r="Q818" i="9"/>
  <c r="P818" i="9"/>
  <c r="D818" i="9"/>
  <c r="C818" i="9"/>
  <c r="Q817" i="9"/>
  <c r="P817" i="9"/>
  <c r="D817" i="9"/>
  <c r="C817" i="9"/>
  <c r="Q816" i="9"/>
  <c r="P816" i="9"/>
  <c r="D816" i="9"/>
  <c r="C816" i="9"/>
  <c r="Q815" i="9"/>
  <c r="P815" i="9"/>
  <c r="D815" i="9"/>
  <c r="C815" i="9"/>
  <c r="Q814" i="9"/>
  <c r="P814" i="9"/>
  <c r="C814" i="9"/>
  <c r="Q813" i="9"/>
  <c r="P813" i="9"/>
  <c r="D813" i="9"/>
  <c r="C813" i="9"/>
  <c r="Q812" i="9"/>
  <c r="P812" i="9"/>
  <c r="D812" i="9"/>
  <c r="C812" i="9"/>
  <c r="Q811" i="9"/>
  <c r="P811" i="9"/>
  <c r="D811" i="9"/>
  <c r="C811" i="9"/>
  <c r="Q810" i="9"/>
  <c r="P810" i="9"/>
  <c r="C810" i="9"/>
  <c r="Q809" i="9"/>
  <c r="P809" i="9"/>
  <c r="D809" i="9"/>
  <c r="C809" i="9"/>
  <c r="Q808" i="9"/>
  <c r="P808" i="9"/>
  <c r="D808" i="9"/>
  <c r="C808" i="9"/>
  <c r="Q807" i="9"/>
  <c r="P807" i="9"/>
  <c r="D807" i="9"/>
  <c r="C807" i="9"/>
  <c r="Q806" i="9"/>
  <c r="P806" i="9"/>
  <c r="D806" i="9"/>
  <c r="C806" i="9"/>
  <c r="Q805" i="9"/>
  <c r="P805" i="9"/>
  <c r="D805" i="9"/>
  <c r="C805" i="9"/>
  <c r="Q804" i="9"/>
  <c r="P804" i="9"/>
  <c r="D804" i="9"/>
  <c r="C804" i="9"/>
  <c r="Q803" i="9"/>
  <c r="P803" i="9"/>
  <c r="D803" i="9"/>
  <c r="C803" i="9"/>
  <c r="Q802" i="9"/>
  <c r="P802" i="9"/>
  <c r="C802" i="9"/>
  <c r="Q801" i="9"/>
  <c r="P801" i="9"/>
  <c r="D801" i="9"/>
  <c r="C801" i="9"/>
  <c r="Q800" i="9"/>
  <c r="P800" i="9"/>
  <c r="D800" i="9"/>
  <c r="C800" i="9"/>
  <c r="Q799" i="9"/>
  <c r="P799" i="9"/>
  <c r="D799" i="9"/>
  <c r="C799" i="9"/>
  <c r="Q798" i="9"/>
  <c r="P798" i="9"/>
  <c r="D798" i="9"/>
  <c r="C798" i="9"/>
  <c r="Q797" i="9"/>
  <c r="P797" i="9"/>
  <c r="C797" i="9"/>
  <c r="Q796" i="9"/>
  <c r="P796" i="9"/>
  <c r="C796" i="9"/>
  <c r="Q795" i="9"/>
  <c r="P795" i="9"/>
  <c r="D795" i="9"/>
  <c r="C795" i="9"/>
  <c r="Q794" i="9"/>
  <c r="P794" i="9"/>
  <c r="C794" i="9"/>
  <c r="Q793" i="9"/>
  <c r="P793" i="9"/>
  <c r="D793" i="9"/>
  <c r="C793" i="9"/>
  <c r="Q792" i="9"/>
  <c r="P792" i="9"/>
  <c r="D792" i="9"/>
  <c r="C792" i="9"/>
  <c r="Q791" i="9"/>
  <c r="P791" i="9"/>
  <c r="D791" i="9"/>
  <c r="C791" i="9"/>
  <c r="Q790" i="9"/>
  <c r="P790" i="9"/>
  <c r="D790" i="9"/>
  <c r="C790" i="9"/>
  <c r="Q789" i="9"/>
  <c r="P789" i="9"/>
  <c r="D789" i="9"/>
  <c r="C789" i="9"/>
  <c r="Q788" i="9"/>
  <c r="P788" i="9"/>
  <c r="D788" i="9"/>
  <c r="C788" i="9"/>
  <c r="Q787" i="9"/>
  <c r="P787" i="9"/>
  <c r="C787" i="9"/>
  <c r="Q786" i="9"/>
  <c r="P786" i="9"/>
  <c r="D786" i="9"/>
  <c r="C786" i="9"/>
  <c r="Q785" i="9"/>
  <c r="P785" i="9"/>
  <c r="D785" i="9"/>
  <c r="C785" i="9"/>
  <c r="Q784" i="9"/>
  <c r="P784" i="9"/>
  <c r="D784" i="9"/>
  <c r="C784" i="9"/>
  <c r="Q783" i="9"/>
  <c r="P783" i="9"/>
  <c r="D783" i="9"/>
  <c r="C783" i="9"/>
  <c r="Q782" i="9"/>
  <c r="P782" i="9"/>
  <c r="C782" i="9"/>
  <c r="Q781" i="9"/>
  <c r="P781" i="9"/>
  <c r="D781" i="9"/>
  <c r="C781" i="9"/>
  <c r="Q780" i="9"/>
  <c r="P780" i="9"/>
  <c r="D780" i="9"/>
  <c r="C780" i="9"/>
  <c r="Q779" i="9"/>
  <c r="P779" i="9"/>
  <c r="D779" i="9"/>
  <c r="C779" i="9"/>
  <c r="Q778" i="9"/>
  <c r="P778" i="9"/>
  <c r="D778" i="9"/>
  <c r="C778" i="9"/>
  <c r="Q777" i="9"/>
  <c r="P777" i="9"/>
  <c r="D777" i="9"/>
  <c r="C777" i="9"/>
  <c r="Q776" i="9"/>
  <c r="P776" i="9"/>
  <c r="C776" i="9"/>
  <c r="Q775" i="9"/>
  <c r="P775" i="9"/>
  <c r="D775" i="9"/>
  <c r="C775" i="9"/>
  <c r="Q774" i="9"/>
  <c r="P774" i="9"/>
  <c r="D774" i="9"/>
  <c r="C774" i="9"/>
  <c r="Q773" i="9"/>
  <c r="P773" i="9"/>
  <c r="D773" i="9"/>
  <c r="C773" i="9"/>
  <c r="Q772" i="9"/>
  <c r="P772" i="9"/>
  <c r="D772" i="9"/>
  <c r="C772" i="9"/>
  <c r="Q771" i="9"/>
  <c r="P771" i="9"/>
  <c r="D771" i="9"/>
  <c r="C771" i="9"/>
  <c r="Q770" i="9"/>
  <c r="P770" i="9"/>
  <c r="D770" i="9"/>
  <c r="C770" i="9"/>
  <c r="Q769" i="9"/>
  <c r="P769" i="9"/>
  <c r="D769" i="9"/>
  <c r="C769" i="9"/>
  <c r="Q768" i="9"/>
  <c r="P768" i="9"/>
  <c r="D768" i="9"/>
  <c r="C768" i="9"/>
  <c r="Q767" i="9"/>
  <c r="P767" i="9"/>
  <c r="C767" i="9"/>
  <c r="Q766" i="9"/>
  <c r="P766" i="9"/>
  <c r="C766" i="9"/>
  <c r="Q765" i="9"/>
  <c r="P765" i="9"/>
  <c r="D765" i="9"/>
  <c r="C765" i="9"/>
  <c r="Q764" i="9"/>
  <c r="P764" i="9"/>
  <c r="D764" i="9"/>
  <c r="C764" i="9"/>
  <c r="Q763" i="9"/>
  <c r="P763" i="9"/>
  <c r="D763" i="9"/>
  <c r="C763" i="9"/>
  <c r="Q762" i="9"/>
  <c r="P762" i="9"/>
  <c r="D762" i="9"/>
  <c r="C762" i="9"/>
  <c r="Q761" i="9"/>
  <c r="P761" i="9"/>
  <c r="C761" i="9"/>
  <c r="Q760" i="9"/>
  <c r="P760" i="9"/>
  <c r="D760" i="9"/>
  <c r="C760" i="9"/>
  <c r="Q759" i="9"/>
  <c r="P759" i="9"/>
  <c r="D759" i="9"/>
  <c r="C759" i="9"/>
  <c r="Q758" i="9"/>
  <c r="P758" i="9"/>
  <c r="D758" i="9"/>
  <c r="C758" i="9"/>
  <c r="Q757" i="9"/>
  <c r="P757" i="9"/>
  <c r="D757" i="9"/>
  <c r="C757" i="9"/>
  <c r="Q756" i="9"/>
  <c r="P756" i="9"/>
  <c r="C756" i="9"/>
  <c r="Q755" i="9"/>
  <c r="P755" i="9"/>
  <c r="D755" i="9"/>
  <c r="C755" i="9"/>
  <c r="Q754" i="9"/>
  <c r="P754" i="9"/>
  <c r="D754" i="9"/>
  <c r="C754" i="9"/>
  <c r="Q753" i="9"/>
  <c r="P753" i="9"/>
  <c r="D753" i="9"/>
  <c r="C753" i="9"/>
  <c r="Q752" i="9"/>
  <c r="P752" i="9"/>
  <c r="D752" i="9"/>
  <c r="C752" i="9"/>
  <c r="Q751" i="9"/>
  <c r="P751" i="9"/>
  <c r="D751" i="9"/>
  <c r="C751" i="9"/>
  <c r="Q750" i="9"/>
  <c r="P750" i="9"/>
  <c r="D750" i="9"/>
  <c r="C750" i="9"/>
  <c r="Q749" i="9"/>
  <c r="P749" i="9"/>
  <c r="D749" i="9"/>
  <c r="C749" i="9"/>
  <c r="Q748" i="9"/>
  <c r="P748" i="9"/>
  <c r="D748" i="9"/>
  <c r="C748" i="9"/>
  <c r="Q747" i="9"/>
  <c r="P747" i="9"/>
  <c r="D747" i="9"/>
  <c r="C747" i="9"/>
  <c r="Q746" i="9"/>
  <c r="P746" i="9"/>
  <c r="D746" i="9"/>
  <c r="C746" i="9"/>
  <c r="Q745" i="9"/>
  <c r="P745" i="9"/>
  <c r="D745" i="9"/>
  <c r="C745" i="9"/>
  <c r="Q744" i="9"/>
  <c r="P744" i="9"/>
  <c r="D744" i="9"/>
  <c r="C744" i="9"/>
  <c r="Q743" i="9"/>
  <c r="P743" i="9"/>
  <c r="C743" i="9"/>
  <c r="Q742" i="9"/>
  <c r="P742" i="9"/>
  <c r="D742" i="9"/>
  <c r="C742" i="9"/>
  <c r="Q741" i="9"/>
  <c r="P741" i="9"/>
  <c r="D741" i="9"/>
  <c r="C741" i="9"/>
  <c r="Q740" i="9"/>
  <c r="P740" i="9"/>
  <c r="D740" i="9"/>
  <c r="C740" i="9"/>
  <c r="Q739" i="9"/>
  <c r="P739" i="9"/>
  <c r="D739" i="9"/>
  <c r="C739" i="9"/>
  <c r="Q738" i="9"/>
  <c r="P738" i="9"/>
  <c r="D738" i="9"/>
  <c r="C738" i="9"/>
  <c r="Q737" i="9"/>
  <c r="P737" i="9"/>
  <c r="D737" i="9"/>
  <c r="C737" i="9"/>
  <c r="Q736" i="9"/>
  <c r="P736" i="9"/>
  <c r="D736" i="9"/>
  <c r="C736" i="9"/>
  <c r="Q735" i="9"/>
  <c r="P735" i="9"/>
  <c r="D735" i="9"/>
  <c r="C735" i="9"/>
  <c r="Q734" i="9"/>
  <c r="P734" i="9"/>
  <c r="D734" i="9"/>
  <c r="C734" i="9"/>
  <c r="Q733" i="9"/>
  <c r="P733" i="9"/>
  <c r="D733" i="9"/>
  <c r="C733" i="9"/>
  <c r="Q732" i="9"/>
  <c r="P732" i="9"/>
  <c r="C732" i="9"/>
  <c r="Q731" i="9"/>
  <c r="P731" i="9"/>
  <c r="D731" i="9"/>
  <c r="C731" i="9"/>
  <c r="Q730" i="9"/>
  <c r="P730" i="9"/>
  <c r="D730" i="9"/>
  <c r="C730" i="9"/>
  <c r="Q729" i="9"/>
  <c r="P729" i="9"/>
  <c r="D729" i="9"/>
  <c r="C729" i="9"/>
  <c r="Q728" i="9"/>
  <c r="P728" i="9"/>
  <c r="D728" i="9"/>
  <c r="C728" i="9"/>
  <c r="Q727" i="9"/>
  <c r="P727" i="9"/>
  <c r="D727" i="9"/>
  <c r="C727" i="9"/>
  <c r="Q726" i="9"/>
  <c r="P726" i="9"/>
  <c r="D726" i="9"/>
  <c r="C726" i="9"/>
  <c r="Q725" i="9"/>
  <c r="P725" i="9"/>
  <c r="D725" i="9"/>
  <c r="C725" i="9"/>
  <c r="Q724" i="9"/>
  <c r="P724" i="9"/>
  <c r="D724" i="9"/>
  <c r="C724" i="9"/>
  <c r="Q723" i="9"/>
  <c r="P723" i="9"/>
  <c r="D723" i="9"/>
  <c r="C723" i="9"/>
  <c r="Q722" i="9"/>
  <c r="P722" i="9"/>
  <c r="D722" i="9"/>
  <c r="C722" i="9"/>
  <c r="Q721" i="9"/>
  <c r="P721" i="9"/>
  <c r="C721" i="9"/>
  <c r="Q720" i="9"/>
  <c r="P720" i="9"/>
  <c r="C720" i="9"/>
  <c r="Q719" i="9"/>
  <c r="P719" i="9"/>
  <c r="D719" i="9"/>
  <c r="C719" i="9"/>
  <c r="Q718" i="9"/>
  <c r="P718" i="9"/>
  <c r="C718" i="9"/>
  <c r="Q717" i="9"/>
  <c r="P717" i="9"/>
  <c r="D717" i="9"/>
  <c r="C717" i="9"/>
  <c r="Q716" i="9"/>
  <c r="P716" i="9"/>
  <c r="D716" i="9"/>
  <c r="C716" i="9"/>
  <c r="Q715" i="9"/>
  <c r="P715" i="9"/>
  <c r="D715" i="9"/>
  <c r="C715" i="9"/>
  <c r="Q714" i="9"/>
  <c r="P714" i="9"/>
  <c r="D714" i="9"/>
  <c r="C714" i="9"/>
  <c r="Q713" i="9"/>
  <c r="P713" i="9"/>
  <c r="D713" i="9"/>
  <c r="C713" i="9"/>
  <c r="Q712" i="9"/>
  <c r="P712" i="9"/>
  <c r="D712" i="9"/>
  <c r="C712" i="9"/>
  <c r="Q711" i="9"/>
  <c r="P711" i="9"/>
  <c r="D711" i="9"/>
  <c r="C711" i="9"/>
  <c r="Q710" i="9"/>
  <c r="P710" i="9"/>
  <c r="D710" i="9"/>
  <c r="C710" i="9"/>
  <c r="Q709" i="9"/>
  <c r="P709" i="9"/>
  <c r="C709" i="9"/>
  <c r="Q708" i="9"/>
  <c r="P708" i="9"/>
  <c r="D708" i="9"/>
  <c r="C708" i="9"/>
  <c r="Q707" i="9"/>
  <c r="P707" i="9"/>
  <c r="D707" i="9"/>
  <c r="C707" i="9"/>
  <c r="Q706" i="9"/>
  <c r="P706" i="9"/>
  <c r="D706" i="9"/>
  <c r="C706" i="9"/>
  <c r="Q705" i="9"/>
  <c r="P705" i="9"/>
  <c r="D705" i="9"/>
  <c r="C705" i="9"/>
  <c r="Q704" i="9"/>
  <c r="P704" i="9"/>
  <c r="C704" i="9"/>
  <c r="Q703" i="9"/>
  <c r="P703" i="9"/>
  <c r="C703" i="9"/>
  <c r="Q702" i="9"/>
  <c r="P702" i="9"/>
  <c r="C702" i="9"/>
  <c r="Q701" i="9"/>
  <c r="P701" i="9"/>
  <c r="C701" i="9"/>
  <c r="Q700" i="9"/>
  <c r="P700" i="9"/>
  <c r="C700" i="9"/>
  <c r="Q699" i="9"/>
  <c r="P699" i="9"/>
  <c r="D699" i="9"/>
  <c r="C699" i="9"/>
  <c r="Q698" i="9"/>
  <c r="P698" i="9"/>
  <c r="D698" i="9"/>
  <c r="C698" i="9"/>
  <c r="Q697" i="9"/>
  <c r="P697" i="9"/>
  <c r="D697" i="9"/>
  <c r="C697" i="9"/>
  <c r="Q696" i="9"/>
  <c r="P696" i="9"/>
  <c r="D696" i="9"/>
  <c r="C696" i="9"/>
  <c r="Q695" i="9"/>
  <c r="P695" i="9"/>
  <c r="D695" i="9"/>
  <c r="C695" i="9"/>
  <c r="Q694" i="9"/>
  <c r="P694" i="9"/>
  <c r="D694" i="9"/>
  <c r="C694" i="9"/>
  <c r="Q693" i="9"/>
  <c r="P693" i="9"/>
  <c r="C693" i="9"/>
  <c r="Q692" i="9"/>
  <c r="P692" i="9"/>
  <c r="C692" i="9"/>
  <c r="Q691" i="9"/>
  <c r="P691" i="9"/>
  <c r="D691" i="9"/>
  <c r="C691" i="9"/>
  <c r="Q690" i="9"/>
  <c r="P690" i="9"/>
  <c r="D690" i="9"/>
  <c r="C690" i="9"/>
  <c r="Q689" i="9"/>
  <c r="P689" i="9"/>
  <c r="D689" i="9"/>
  <c r="C689" i="9"/>
  <c r="Q688" i="9"/>
  <c r="P688" i="9"/>
  <c r="D688" i="9"/>
  <c r="C688" i="9"/>
  <c r="Q687" i="9"/>
  <c r="P687" i="9"/>
  <c r="D687" i="9"/>
  <c r="C687" i="9"/>
  <c r="Q686" i="9"/>
  <c r="P686" i="9"/>
  <c r="D686" i="9"/>
  <c r="C686" i="9"/>
  <c r="Q685" i="9"/>
  <c r="P685" i="9"/>
  <c r="C685" i="9"/>
  <c r="Q684" i="9"/>
  <c r="P684" i="9"/>
  <c r="C684" i="9"/>
  <c r="Q683" i="9"/>
  <c r="P683" i="9"/>
  <c r="D683" i="9"/>
  <c r="C683" i="9"/>
  <c r="Q682" i="9"/>
  <c r="P682" i="9"/>
  <c r="D682" i="9"/>
  <c r="C682" i="9"/>
  <c r="Q681" i="9"/>
  <c r="P681" i="9"/>
  <c r="D681" i="9"/>
  <c r="C681" i="9"/>
  <c r="Q680" i="9"/>
  <c r="P680" i="9"/>
  <c r="D680" i="9"/>
  <c r="C680" i="9"/>
  <c r="Q679" i="9"/>
  <c r="P679" i="9"/>
  <c r="D679" i="9"/>
  <c r="C679" i="9"/>
  <c r="Q678" i="9"/>
  <c r="P678" i="9"/>
  <c r="D678" i="9"/>
  <c r="C678" i="9"/>
  <c r="Q677" i="9"/>
  <c r="P677" i="9"/>
  <c r="D677" i="9"/>
  <c r="C677" i="9"/>
  <c r="Q676" i="9"/>
  <c r="P676" i="9"/>
  <c r="D676" i="9"/>
  <c r="C676" i="9"/>
  <c r="Q675" i="9"/>
  <c r="P675" i="9"/>
  <c r="D675" i="9"/>
  <c r="C675" i="9"/>
  <c r="Q674" i="9"/>
  <c r="P674" i="9"/>
  <c r="D674" i="9"/>
  <c r="C674" i="9"/>
  <c r="Q673" i="9"/>
  <c r="P673" i="9"/>
  <c r="D673" i="9"/>
  <c r="C673" i="9"/>
  <c r="Q672" i="9"/>
  <c r="P672" i="9"/>
  <c r="D672" i="9"/>
  <c r="C672" i="9"/>
  <c r="Q671" i="9"/>
  <c r="P671" i="9"/>
  <c r="C671" i="9"/>
  <c r="Q670" i="9"/>
  <c r="P670" i="9"/>
  <c r="D670" i="9"/>
  <c r="C670" i="9"/>
  <c r="Q669" i="9"/>
  <c r="P669" i="9"/>
  <c r="D669" i="9"/>
  <c r="C669" i="9"/>
  <c r="Q668" i="9"/>
  <c r="P668" i="9"/>
  <c r="D668" i="9"/>
  <c r="C668" i="9"/>
  <c r="Q667" i="9"/>
  <c r="P667" i="9"/>
  <c r="D667" i="9"/>
  <c r="C667" i="9"/>
  <c r="Q666" i="9"/>
  <c r="P666" i="9"/>
  <c r="C666" i="9"/>
  <c r="Q665" i="9"/>
  <c r="P665" i="9"/>
  <c r="D665" i="9"/>
  <c r="C665" i="9"/>
  <c r="Q664" i="9"/>
  <c r="P664" i="9"/>
  <c r="D664" i="9"/>
  <c r="C664" i="9"/>
  <c r="Q663" i="9"/>
  <c r="P663" i="9"/>
  <c r="D663" i="9"/>
  <c r="C663" i="9"/>
  <c r="Q662" i="9"/>
  <c r="P662" i="9"/>
  <c r="D662" i="9"/>
  <c r="C662" i="9"/>
  <c r="Q661" i="9"/>
  <c r="P661" i="9"/>
  <c r="C661" i="9"/>
  <c r="Q660" i="9"/>
  <c r="P660" i="9"/>
  <c r="D660" i="9"/>
  <c r="C660" i="9"/>
  <c r="Q659" i="9"/>
  <c r="P659" i="9"/>
  <c r="D659" i="9"/>
  <c r="C659" i="9"/>
  <c r="Q658" i="9"/>
  <c r="P658" i="9"/>
  <c r="D658" i="9"/>
  <c r="C658" i="9"/>
  <c r="Q657" i="9"/>
  <c r="P657" i="9"/>
  <c r="D657" i="9"/>
  <c r="C657" i="9"/>
  <c r="Q656" i="9"/>
  <c r="P656" i="9"/>
  <c r="D656" i="9"/>
  <c r="C656" i="9"/>
  <c r="Q655" i="9"/>
  <c r="P655" i="9"/>
  <c r="D655" i="9"/>
  <c r="C655" i="9"/>
  <c r="Q654" i="9"/>
  <c r="P654" i="9"/>
  <c r="D654" i="9"/>
  <c r="C654" i="9"/>
  <c r="Q653" i="9"/>
  <c r="P653" i="9"/>
  <c r="D653" i="9"/>
  <c r="C653" i="9"/>
  <c r="Q652" i="9"/>
  <c r="P652" i="9"/>
  <c r="D652" i="9"/>
  <c r="C652" i="9"/>
  <c r="Q651" i="9"/>
  <c r="P651" i="9"/>
  <c r="D651" i="9"/>
  <c r="C651" i="9"/>
  <c r="Q650" i="9"/>
  <c r="P650" i="9"/>
  <c r="D650" i="9"/>
  <c r="C650" i="9"/>
  <c r="Q649" i="9"/>
  <c r="P649" i="9"/>
  <c r="C649" i="9"/>
  <c r="Q648" i="9"/>
  <c r="P648" i="9"/>
  <c r="C648" i="9"/>
  <c r="Q647" i="9"/>
  <c r="P647" i="9"/>
  <c r="C647" i="9"/>
  <c r="Q646" i="9"/>
  <c r="P646" i="9"/>
  <c r="D646" i="9"/>
  <c r="C646" i="9"/>
  <c r="Q645" i="9"/>
  <c r="P645" i="9"/>
  <c r="C645" i="9"/>
  <c r="Q644" i="9"/>
  <c r="P644" i="9"/>
  <c r="D644" i="9"/>
  <c r="C644" i="9"/>
  <c r="Q643" i="9"/>
  <c r="P643" i="9"/>
  <c r="D643" i="9"/>
  <c r="C643" i="9"/>
  <c r="Q642" i="9"/>
  <c r="P642" i="9"/>
  <c r="D642" i="9"/>
  <c r="C642" i="9"/>
  <c r="Q641" i="9"/>
  <c r="P641" i="9"/>
  <c r="D641" i="9"/>
  <c r="C641" i="9"/>
  <c r="Q640" i="9"/>
  <c r="P640" i="9"/>
  <c r="C640" i="9"/>
  <c r="Q639" i="9"/>
  <c r="P639" i="9"/>
  <c r="C639" i="9"/>
  <c r="Q638" i="9"/>
  <c r="P638" i="9"/>
  <c r="D638" i="9"/>
  <c r="C638" i="9"/>
  <c r="Q637" i="9"/>
  <c r="P637" i="9"/>
  <c r="D637" i="9"/>
  <c r="C637" i="9"/>
  <c r="Q636" i="9"/>
  <c r="P636" i="9"/>
  <c r="D636" i="9"/>
  <c r="C636" i="9"/>
  <c r="Q635" i="9"/>
  <c r="P635" i="9"/>
  <c r="C635" i="9"/>
  <c r="Q634" i="9"/>
  <c r="P634" i="9"/>
  <c r="C634" i="9"/>
  <c r="Q633" i="9"/>
  <c r="P633" i="9"/>
  <c r="D633" i="9"/>
  <c r="C633" i="9"/>
  <c r="Q632" i="9"/>
  <c r="P632" i="9"/>
  <c r="D632" i="9"/>
  <c r="C632" i="9"/>
  <c r="Q631" i="9"/>
  <c r="P631" i="9"/>
  <c r="D631" i="9"/>
  <c r="C631" i="9"/>
  <c r="Q630" i="9"/>
  <c r="P630" i="9"/>
  <c r="D630" i="9"/>
  <c r="C630" i="9"/>
  <c r="Q629" i="9"/>
  <c r="P629" i="9"/>
  <c r="D629" i="9"/>
  <c r="C629" i="9"/>
  <c r="Q628" i="9"/>
  <c r="P628" i="9"/>
  <c r="D628" i="9"/>
  <c r="C628" i="9"/>
  <c r="Q627" i="9"/>
  <c r="P627" i="9"/>
  <c r="D627" i="9"/>
  <c r="C627" i="9"/>
  <c r="Q626" i="9"/>
  <c r="P626" i="9"/>
  <c r="D626" i="9"/>
  <c r="C626" i="9"/>
  <c r="Q625" i="9"/>
  <c r="P625" i="9"/>
  <c r="D625" i="9"/>
  <c r="C625" i="9"/>
  <c r="Q624" i="9"/>
  <c r="P624" i="9"/>
  <c r="D624" i="9"/>
  <c r="C624" i="9"/>
  <c r="Q623" i="9"/>
  <c r="P623" i="9"/>
  <c r="D623" i="9"/>
  <c r="C623" i="9"/>
  <c r="Q622" i="9"/>
  <c r="P622" i="9"/>
  <c r="C622" i="9"/>
  <c r="Q621" i="9"/>
  <c r="P621" i="9"/>
  <c r="D621" i="9"/>
  <c r="C621" i="9"/>
  <c r="Q620" i="9"/>
  <c r="P620" i="9"/>
  <c r="D620" i="9"/>
  <c r="C620" i="9"/>
  <c r="Q619" i="9"/>
  <c r="P619" i="9"/>
  <c r="D619" i="9"/>
  <c r="C619" i="9"/>
  <c r="Q618" i="9"/>
  <c r="P618" i="9"/>
  <c r="D618" i="9"/>
  <c r="C618" i="9"/>
  <c r="Q617" i="9"/>
  <c r="P617" i="9"/>
  <c r="D617" i="9"/>
  <c r="C617" i="9"/>
  <c r="Q616" i="9"/>
  <c r="P616" i="9"/>
  <c r="D616" i="9"/>
  <c r="C616" i="9"/>
  <c r="Q615" i="9"/>
  <c r="P615" i="9"/>
  <c r="D615" i="9"/>
  <c r="C615" i="9"/>
  <c r="Q614" i="9"/>
  <c r="P614" i="9"/>
  <c r="D614" i="9"/>
  <c r="C614" i="9"/>
  <c r="Q613" i="9"/>
  <c r="P613" i="9"/>
  <c r="C613" i="9"/>
  <c r="Q612" i="9"/>
  <c r="P612" i="9"/>
  <c r="D612" i="9"/>
  <c r="C612" i="9"/>
  <c r="Q611" i="9"/>
  <c r="P611" i="9"/>
  <c r="D611" i="9"/>
  <c r="C611" i="9"/>
  <c r="Q610" i="9"/>
  <c r="P610" i="9"/>
  <c r="C610" i="9"/>
  <c r="Q609" i="9"/>
  <c r="P609" i="9"/>
  <c r="D609" i="9"/>
  <c r="C609" i="9"/>
  <c r="Q608" i="9"/>
  <c r="P608" i="9"/>
  <c r="D608" i="9"/>
  <c r="C608" i="9"/>
  <c r="Q607" i="9"/>
  <c r="P607" i="9"/>
  <c r="C607" i="9"/>
  <c r="Q606" i="9"/>
  <c r="P606" i="9"/>
  <c r="D606" i="9"/>
  <c r="C606" i="9"/>
  <c r="Q605" i="9"/>
  <c r="P605" i="9"/>
  <c r="C605" i="9"/>
  <c r="Q604" i="9"/>
  <c r="P604" i="9"/>
  <c r="C604" i="9"/>
  <c r="Q603" i="9"/>
  <c r="P603" i="9"/>
  <c r="D603" i="9"/>
  <c r="C603" i="9"/>
  <c r="Q602" i="9"/>
  <c r="P602" i="9"/>
  <c r="D602" i="9"/>
  <c r="C602" i="9"/>
  <c r="Q601" i="9"/>
  <c r="P601" i="9"/>
  <c r="D601" i="9"/>
  <c r="C601" i="9"/>
  <c r="Q600" i="9"/>
  <c r="P600" i="9"/>
  <c r="C600" i="9"/>
  <c r="Q599" i="9"/>
  <c r="P599" i="9"/>
  <c r="C599" i="9"/>
  <c r="Q598" i="9"/>
  <c r="P598" i="9"/>
  <c r="D598" i="9"/>
  <c r="C598" i="9"/>
  <c r="Q597" i="9"/>
  <c r="P597" i="9"/>
  <c r="D597" i="9"/>
  <c r="C597" i="9"/>
  <c r="Q596" i="9"/>
  <c r="P596" i="9"/>
  <c r="D596" i="9"/>
  <c r="C596" i="9"/>
  <c r="Q595" i="9"/>
  <c r="P595" i="9"/>
  <c r="D595" i="9"/>
  <c r="C595" i="9"/>
  <c r="Q594" i="9"/>
  <c r="P594" i="9"/>
  <c r="C594" i="9"/>
  <c r="Q593" i="9"/>
  <c r="P593" i="9"/>
  <c r="D593" i="9"/>
  <c r="C593" i="9"/>
  <c r="Q592" i="9"/>
  <c r="P592" i="9"/>
  <c r="D592" i="9"/>
  <c r="C592" i="9"/>
  <c r="Q591" i="9"/>
  <c r="P591" i="9"/>
  <c r="D591" i="9"/>
  <c r="C591" i="9"/>
  <c r="Q590" i="9"/>
  <c r="P590" i="9"/>
  <c r="D590" i="9"/>
  <c r="C590" i="9"/>
  <c r="Q589" i="9"/>
  <c r="P589" i="9"/>
  <c r="D589" i="9"/>
  <c r="C589" i="9"/>
  <c r="Q588" i="9"/>
  <c r="P588" i="9"/>
  <c r="D588" i="9"/>
  <c r="C588" i="9"/>
  <c r="Q587" i="9"/>
  <c r="P587" i="9"/>
  <c r="C587" i="9"/>
  <c r="Q586" i="9"/>
  <c r="P586" i="9"/>
  <c r="C586" i="9"/>
  <c r="Q585" i="9"/>
  <c r="P585" i="9"/>
  <c r="C585" i="9"/>
  <c r="Q584" i="9"/>
  <c r="P584" i="9"/>
  <c r="D584" i="9"/>
  <c r="C584" i="9"/>
  <c r="Q583" i="9"/>
  <c r="P583" i="9"/>
  <c r="C583" i="9"/>
  <c r="Q582" i="9"/>
  <c r="P582" i="9"/>
  <c r="C582" i="9"/>
  <c r="Q581" i="9"/>
  <c r="P581" i="9"/>
  <c r="C581" i="9"/>
  <c r="Q580" i="9"/>
  <c r="P580" i="9"/>
  <c r="D580" i="9"/>
  <c r="C580" i="9"/>
  <c r="Q579" i="9"/>
  <c r="P579" i="9"/>
  <c r="D579" i="9"/>
  <c r="C579" i="9"/>
  <c r="Q578" i="9"/>
  <c r="P578" i="9"/>
  <c r="D578" i="9"/>
  <c r="C578" i="9"/>
  <c r="Q577" i="9"/>
  <c r="P577" i="9"/>
  <c r="D577" i="9"/>
  <c r="C577" i="9"/>
  <c r="Q576" i="9"/>
  <c r="P576" i="9"/>
  <c r="D576" i="9"/>
  <c r="C576" i="9"/>
  <c r="Q575" i="9"/>
  <c r="P575" i="9"/>
  <c r="D575" i="9"/>
  <c r="C575" i="9"/>
  <c r="Q574" i="9"/>
  <c r="P574" i="9"/>
  <c r="D574" i="9"/>
  <c r="C574" i="9"/>
  <c r="Q573" i="9"/>
  <c r="P573" i="9"/>
  <c r="C573" i="9"/>
  <c r="Q572" i="9"/>
  <c r="P572" i="9"/>
  <c r="D572" i="9"/>
  <c r="C572" i="9"/>
  <c r="Q571" i="9"/>
  <c r="P571" i="9"/>
  <c r="D571" i="9"/>
  <c r="C571" i="9"/>
  <c r="Q570" i="9"/>
  <c r="P570" i="9"/>
  <c r="D570" i="9"/>
  <c r="C570" i="9"/>
  <c r="Q569" i="9"/>
  <c r="P569" i="9"/>
  <c r="D569" i="9"/>
  <c r="C569" i="9"/>
  <c r="Q568" i="9"/>
  <c r="P568" i="9"/>
  <c r="D568" i="9"/>
  <c r="C568" i="9"/>
  <c r="Q567" i="9"/>
  <c r="P567" i="9"/>
  <c r="C567" i="9"/>
  <c r="Q566" i="9"/>
  <c r="P566" i="9"/>
  <c r="C566" i="9"/>
  <c r="Q565" i="9"/>
  <c r="P565" i="9"/>
  <c r="D565" i="9"/>
  <c r="C565" i="9"/>
  <c r="Q564" i="9"/>
  <c r="P564" i="9"/>
  <c r="D564" i="9"/>
  <c r="C564" i="9"/>
  <c r="Q563" i="9"/>
  <c r="P563" i="9"/>
  <c r="D563" i="9"/>
  <c r="C563" i="9"/>
  <c r="Q562" i="9"/>
  <c r="P562" i="9"/>
  <c r="D562" i="9"/>
  <c r="C562" i="9"/>
  <c r="Q561" i="9"/>
  <c r="P561" i="9"/>
  <c r="C561" i="9"/>
  <c r="Q560" i="9"/>
  <c r="P560" i="9"/>
  <c r="D560" i="9"/>
  <c r="C560" i="9"/>
  <c r="Q559" i="9"/>
  <c r="P559" i="9"/>
  <c r="C559" i="9"/>
  <c r="Q558" i="9"/>
  <c r="P558" i="9"/>
  <c r="D558" i="9"/>
  <c r="C558" i="9"/>
  <c r="Q557" i="9"/>
  <c r="P557" i="9"/>
  <c r="D557" i="9"/>
  <c r="C557" i="9"/>
  <c r="Q556" i="9"/>
  <c r="P556" i="9"/>
  <c r="D556" i="9"/>
  <c r="C556" i="9"/>
  <c r="Q555" i="9"/>
  <c r="P555" i="9"/>
  <c r="C555" i="9"/>
  <c r="Q554" i="9"/>
  <c r="P554" i="9"/>
  <c r="C554" i="9"/>
  <c r="Q553" i="9"/>
  <c r="P553" i="9"/>
  <c r="D553" i="9"/>
  <c r="C553" i="9"/>
  <c r="Q552" i="9"/>
  <c r="P552" i="9"/>
  <c r="D552" i="9"/>
  <c r="C552" i="9"/>
  <c r="Q551" i="9"/>
  <c r="P551" i="9"/>
  <c r="D551" i="9"/>
  <c r="C551" i="9"/>
  <c r="Q550" i="9"/>
  <c r="P550" i="9"/>
  <c r="D550" i="9"/>
  <c r="C550" i="9"/>
  <c r="Q549" i="9"/>
  <c r="P549" i="9"/>
  <c r="C549" i="9"/>
  <c r="Q548" i="9"/>
  <c r="P548" i="9"/>
  <c r="D548" i="9"/>
  <c r="C548" i="9"/>
  <c r="Q547" i="9"/>
  <c r="P547" i="9"/>
  <c r="D547" i="9"/>
  <c r="C547" i="9"/>
  <c r="Q546" i="9"/>
  <c r="P546" i="9"/>
  <c r="D546" i="9"/>
  <c r="C546" i="9"/>
  <c r="Q545" i="9"/>
  <c r="P545" i="9"/>
  <c r="C545" i="9"/>
  <c r="Q544" i="9"/>
  <c r="P544" i="9"/>
  <c r="D544" i="9"/>
  <c r="C544" i="9"/>
  <c r="Q543" i="9"/>
  <c r="P543" i="9"/>
  <c r="C543" i="9"/>
  <c r="Q542" i="9"/>
  <c r="P542" i="9"/>
  <c r="D542" i="9"/>
  <c r="C542" i="9"/>
  <c r="Q541" i="9"/>
  <c r="P541" i="9"/>
  <c r="C541" i="9"/>
  <c r="Q540" i="9"/>
  <c r="P540" i="9"/>
  <c r="D540" i="9"/>
  <c r="C540" i="9"/>
  <c r="Q539" i="9"/>
  <c r="P539" i="9"/>
  <c r="D539" i="9"/>
  <c r="C539" i="9"/>
  <c r="Q538" i="9"/>
  <c r="P538" i="9"/>
  <c r="D538" i="9"/>
  <c r="C538" i="9"/>
  <c r="Q537" i="9"/>
  <c r="P537" i="9"/>
  <c r="D537" i="9"/>
  <c r="C537" i="9"/>
  <c r="Q536" i="9"/>
  <c r="P536" i="9"/>
  <c r="D536" i="9"/>
  <c r="C536" i="9"/>
  <c r="Q535" i="9"/>
  <c r="P535" i="9"/>
  <c r="D535" i="9"/>
  <c r="C535" i="9"/>
  <c r="Q534" i="9"/>
  <c r="P534" i="9"/>
  <c r="D534" i="9"/>
  <c r="C534" i="9"/>
  <c r="Q533" i="9"/>
  <c r="P533" i="9"/>
  <c r="D533" i="9"/>
  <c r="C533" i="9"/>
  <c r="Q532" i="9"/>
  <c r="P532" i="9"/>
  <c r="D532" i="9"/>
  <c r="C532" i="9"/>
  <c r="Q531" i="9"/>
  <c r="P531" i="9"/>
  <c r="D531" i="9"/>
  <c r="C531" i="9"/>
  <c r="Q530" i="9"/>
  <c r="P530" i="9"/>
  <c r="C530" i="9"/>
  <c r="Q529" i="9"/>
  <c r="P529" i="9"/>
  <c r="D529" i="9"/>
  <c r="C529" i="9"/>
  <c r="Q528" i="9"/>
  <c r="P528" i="9"/>
  <c r="D528" i="9"/>
  <c r="C528" i="9"/>
  <c r="Q527" i="9"/>
  <c r="P527" i="9"/>
  <c r="D527" i="9"/>
  <c r="C527" i="9"/>
  <c r="Q526" i="9"/>
  <c r="P526" i="9"/>
  <c r="D526" i="9"/>
  <c r="C526" i="9"/>
  <c r="Q525" i="9"/>
  <c r="P525" i="9"/>
  <c r="D525" i="9"/>
  <c r="C525" i="9"/>
  <c r="Q524" i="9"/>
  <c r="P524" i="9"/>
  <c r="D524" i="9"/>
  <c r="C524" i="9"/>
  <c r="Q523" i="9"/>
  <c r="P523" i="9"/>
  <c r="D523" i="9"/>
  <c r="C523" i="9"/>
  <c r="Q522" i="9"/>
  <c r="P522" i="9"/>
  <c r="D522" i="9"/>
  <c r="C522" i="9"/>
  <c r="Q521" i="9"/>
  <c r="P521" i="9"/>
  <c r="D521" i="9"/>
  <c r="C521" i="9"/>
  <c r="Q520" i="9"/>
  <c r="P520" i="9"/>
  <c r="D520" i="9"/>
  <c r="C520" i="9"/>
  <c r="Q519" i="9"/>
  <c r="P519" i="9"/>
  <c r="D519" i="9"/>
  <c r="C519" i="9"/>
  <c r="Q518" i="9"/>
  <c r="P518" i="9"/>
  <c r="D518" i="9"/>
  <c r="C518" i="9"/>
  <c r="Q517" i="9"/>
  <c r="P517" i="9"/>
  <c r="D517" i="9"/>
  <c r="C517" i="9"/>
  <c r="Q516" i="9"/>
  <c r="P516" i="9"/>
  <c r="C516" i="9"/>
  <c r="Q515" i="9"/>
  <c r="P515" i="9"/>
  <c r="C515" i="9"/>
  <c r="Q514" i="9"/>
  <c r="P514" i="9"/>
  <c r="D514" i="9"/>
  <c r="C514" i="9"/>
  <c r="Q513" i="9"/>
  <c r="P513" i="9"/>
  <c r="C513" i="9"/>
  <c r="Q512" i="9"/>
  <c r="P512" i="9"/>
  <c r="D512" i="9"/>
  <c r="C512" i="9"/>
  <c r="Q511" i="9"/>
  <c r="P511" i="9"/>
  <c r="C511" i="9"/>
  <c r="Q510" i="9"/>
  <c r="P510" i="9"/>
  <c r="D510" i="9"/>
  <c r="C510" i="9"/>
  <c r="Q509" i="9"/>
  <c r="P509" i="9"/>
  <c r="D509" i="9"/>
  <c r="C509" i="9"/>
  <c r="Q508" i="9"/>
  <c r="P508" i="9"/>
  <c r="D508" i="9"/>
  <c r="C508" i="9"/>
  <c r="Q507" i="9"/>
  <c r="P507" i="9"/>
  <c r="D507" i="9"/>
  <c r="C507" i="9"/>
  <c r="Q506" i="9"/>
  <c r="P506" i="9"/>
  <c r="C506" i="9"/>
  <c r="Q505" i="9"/>
  <c r="P505" i="9"/>
  <c r="D505" i="9"/>
  <c r="C505" i="9"/>
  <c r="Q504" i="9"/>
  <c r="P504" i="9"/>
  <c r="D504" i="9"/>
  <c r="C504" i="9"/>
  <c r="Q503" i="9"/>
  <c r="P503" i="9"/>
  <c r="D503" i="9"/>
  <c r="C503" i="9"/>
  <c r="Q502" i="9"/>
  <c r="P502" i="9"/>
  <c r="D502" i="9"/>
  <c r="C502" i="9"/>
  <c r="Q501" i="9"/>
  <c r="P501" i="9"/>
  <c r="C501" i="9"/>
  <c r="Q500" i="9"/>
  <c r="P500" i="9"/>
  <c r="C500" i="9"/>
  <c r="Q499" i="9"/>
  <c r="P499" i="9"/>
  <c r="D499" i="9"/>
  <c r="C499" i="9"/>
  <c r="Q498" i="9"/>
  <c r="P498" i="9"/>
  <c r="D498" i="9"/>
  <c r="C498" i="9"/>
  <c r="Q497" i="9"/>
  <c r="P497" i="9"/>
  <c r="D497" i="9"/>
  <c r="C497" i="9"/>
  <c r="Q496" i="9"/>
  <c r="P496" i="9"/>
  <c r="D496" i="9"/>
  <c r="C496" i="9"/>
  <c r="Q495" i="9"/>
  <c r="P495" i="9"/>
  <c r="D495" i="9"/>
  <c r="C495" i="9"/>
  <c r="Q494" i="9"/>
  <c r="P494" i="9"/>
  <c r="D494" i="9"/>
  <c r="C494" i="9"/>
  <c r="Q493" i="9"/>
  <c r="P493" i="9"/>
  <c r="D493" i="9"/>
  <c r="C493" i="9"/>
  <c r="Q492" i="9"/>
  <c r="P492" i="9"/>
  <c r="D492" i="9"/>
  <c r="C492" i="9"/>
  <c r="Q491" i="9"/>
  <c r="P491" i="9"/>
  <c r="D491" i="9"/>
  <c r="C491" i="9"/>
  <c r="Q490" i="9"/>
  <c r="P490" i="9"/>
  <c r="D490" i="9"/>
  <c r="C490" i="9"/>
  <c r="Q489" i="9"/>
  <c r="P489" i="9"/>
  <c r="D489" i="9"/>
  <c r="C489" i="9"/>
  <c r="Q488" i="9"/>
  <c r="P488" i="9"/>
  <c r="D488" i="9"/>
  <c r="C488" i="9"/>
  <c r="Q487" i="9"/>
  <c r="P487" i="9"/>
  <c r="D487" i="9"/>
  <c r="C487" i="9"/>
  <c r="Q486" i="9"/>
  <c r="P486" i="9"/>
  <c r="D486" i="9"/>
  <c r="C486" i="9"/>
  <c r="Q485" i="9"/>
  <c r="P485" i="9"/>
  <c r="D485" i="9"/>
  <c r="C485" i="9"/>
  <c r="Q484" i="9"/>
  <c r="P484" i="9"/>
  <c r="C484" i="9"/>
  <c r="Q483" i="9"/>
  <c r="P483" i="9"/>
  <c r="D483" i="9"/>
  <c r="C483" i="9"/>
  <c r="Q482" i="9"/>
  <c r="P482" i="9"/>
  <c r="D482" i="9"/>
  <c r="C482" i="9"/>
  <c r="Q481" i="9"/>
  <c r="P481" i="9"/>
  <c r="D481" i="9"/>
  <c r="C481" i="9"/>
  <c r="Q480" i="9"/>
  <c r="P480" i="9"/>
  <c r="C480" i="9"/>
  <c r="Q479" i="9"/>
  <c r="P479" i="9"/>
  <c r="D479" i="9"/>
  <c r="C479" i="9"/>
  <c r="Q478" i="9"/>
  <c r="P478" i="9"/>
  <c r="C478" i="9"/>
  <c r="Q477" i="9"/>
  <c r="P477" i="9"/>
  <c r="C477" i="9"/>
  <c r="Q476" i="9"/>
  <c r="P476" i="9"/>
  <c r="D476" i="9"/>
  <c r="C476" i="9"/>
  <c r="Q475" i="9"/>
  <c r="P475" i="9"/>
  <c r="D475" i="9"/>
  <c r="C475" i="9"/>
  <c r="Q474" i="9"/>
  <c r="P474" i="9"/>
  <c r="C474" i="9"/>
  <c r="Q473" i="9"/>
  <c r="P473" i="9"/>
  <c r="D473" i="9"/>
  <c r="C473" i="9"/>
  <c r="Q472" i="9"/>
  <c r="P472" i="9"/>
  <c r="D472" i="9"/>
  <c r="C472" i="9"/>
  <c r="Q471" i="9"/>
  <c r="P471" i="9"/>
  <c r="D471" i="9"/>
  <c r="C471" i="9"/>
  <c r="Q470" i="9"/>
  <c r="P470" i="9"/>
  <c r="D470" i="9"/>
  <c r="C470" i="9"/>
  <c r="Q469" i="9"/>
  <c r="P469" i="9"/>
  <c r="D469" i="9"/>
  <c r="C469" i="9"/>
  <c r="Q468" i="9"/>
  <c r="P468" i="9"/>
  <c r="D468" i="9"/>
  <c r="C468" i="9"/>
  <c r="Q467" i="9"/>
  <c r="P467" i="9"/>
  <c r="D467" i="9"/>
  <c r="C467" i="9"/>
  <c r="Q466" i="9"/>
  <c r="P466" i="9"/>
  <c r="D466" i="9"/>
  <c r="C466" i="9"/>
  <c r="Q465" i="9"/>
  <c r="P465" i="9"/>
  <c r="C465" i="9"/>
  <c r="Q464" i="9"/>
  <c r="P464" i="9"/>
  <c r="D464" i="9"/>
  <c r="C464" i="9"/>
  <c r="Q463" i="9"/>
  <c r="P463" i="9"/>
  <c r="D463" i="9"/>
  <c r="C463" i="9"/>
  <c r="Q462" i="9"/>
  <c r="P462" i="9"/>
  <c r="C462" i="9"/>
  <c r="Q461" i="9"/>
  <c r="P461" i="9"/>
  <c r="D461" i="9"/>
  <c r="C461" i="9"/>
  <c r="Q460" i="9"/>
  <c r="P460" i="9"/>
  <c r="D460" i="9"/>
  <c r="C460" i="9"/>
  <c r="Q459" i="9"/>
  <c r="P459" i="9"/>
  <c r="D459" i="9"/>
  <c r="C459" i="9"/>
  <c r="Q458" i="9"/>
  <c r="P458" i="9"/>
  <c r="D458" i="9"/>
  <c r="C458" i="9"/>
  <c r="Q457" i="9"/>
  <c r="P457" i="9"/>
  <c r="C457" i="9"/>
  <c r="Q456" i="9"/>
  <c r="P456" i="9"/>
  <c r="D456" i="9"/>
  <c r="C456" i="9"/>
  <c r="Q455" i="9"/>
  <c r="P455" i="9"/>
  <c r="D455" i="9"/>
  <c r="C455" i="9"/>
  <c r="Q454" i="9"/>
  <c r="P454" i="9"/>
  <c r="C454" i="9"/>
  <c r="Q453" i="9"/>
  <c r="P453" i="9"/>
  <c r="D453" i="9"/>
  <c r="C453" i="9"/>
  <c r="Q452" i="9"/>
  <c r="P452" i="9"/>
  <c r="C452" i="9"/>
  <c r="Q451" i="9"/>
  <c r="P451" i="9"/>
  <c r="D451" i="9"/>
  <c r="C451" i="9"/>
  <c r="Q450" i="9"/>
  <c r="P450" i="9"/>
  <c r="D450" i="9"/>
  <c r="C450" i="9"/>
  <c r="Q449" i="9"/>
  <c r="P449" i="9"/>
  <c r="D449" i="9"/>
  <c r="C449" i="9"/>
  <c r="Q448" i="9"/>
  <c r="P448" i="9"/>
  <c r="D448" i="9"/>
  <c r="C448" i="9"/>
  <c r="Q447" i="9"/>
  <c r="P447" i="9"/>
  <c r="D447" i="9"/>
  <c r="C447" i="9"/>
  <c r="Q446" i="9"/>
  <c r="P446" i="9"/>
  <c r="C446" i="9"/>
  <c r="Q445" i="9"/>
  <c r="P445" i="9"/>
  <c r="D445" i="9"/>
  <c r="C445" i="9"/>
  <c r="Q444" i="9"/>
  <c r="P444" i="9"/>
  <c r="C444" i="9"/>
  <c r="Q443" i="9"/>
  <c r="P443" i="9"/>
  <c r="D443" i="9"/>
  <c r="C443" i="9"/>
  <c r="Q442" i="9"/>
  <c r="P442" i="9"/>
  <c r="D442" i="9"/>
  <c r="C442" i="9"/>
  <c r="Q441" i="9"/>
  <c r="P441" i="9"/>
  <c r="D441" i="9"/>
  <c r="C441" i="9"/>
  <c r="Q440" i="9"/>
  <c r="P440" i="9"/>
  <c r="D440" i="9"/>
  <c r="C440" i="9"/>
  <c r="Q439" i="9"/>
  <c r="P439" i="9"/>
  <c r="D439" i="9"/>
  <c r="C439" i="9"/>
  <c r="Q438" i="9"/>
  <c r="P438" i="9"/>
  <c r="D438" i="9"/>
  <c r="C438" i="9"/>
  <c r="Q437" i="9"/>
  <c r="P437" i="9"/>
  <c r="D437" i="9"/>
  <c r="C437" i="9"/>
  <c r="Q436" i="9"/>
  <c r="P436" i="9"/>
  <c r="D436" i="9"/>
  <c r="C436" i="9"/>
  <c r="Q435" i="9"/>
  <c r="P435" i="9"/>
  <c r="D435" i="9"/>
  <c r="C435" i="9"/>
  <c r="Q434" i="9"/>
  <c r="P434" i="9"/>
  <c r="D434" i="9"/>
  <c r="C434" i="9"/>
  <c r="Q433" i="9"/>
  <c r="P433" i="9"/>
  <c r="D433" i="9"/>
  <c r="C433" i="9"/>
  <c r="Q432" i="9"/>
  <c r="P432" i="9"/>
  <c r="D432" i="9"/>
  <c r="C432" i="9"/>
  <c r="Q431" i="9"/>
  <c r="P431" i="9"/>
  <c r="D431" i="9"/>
  <c r="C431" i="9"/>
  <c r="Q430" i="9"/>
  <c r="P430" i="9"/>
  <c r="D430" i="9"/>
  <c r="C430" i="9"/>
  <c r="Q429" i="9"/>
  <c r="P429" i="9"/>
  <c r="D429" i="9"/>
  <c r="C429" i="9"/>
  <c r="Q428" i="9"/>
  <c r="P428" i="9"/>
  <c r="D428" i="9"/>
  <c r="C428" i="9"/>
  <c r="Q427" i="9"/>
  <c r="P427" i="9"/>
  <c r="D427" i="9"/>
  <c r="C427" i="9"/>
  <c r="Q426" i="9"/>
  <c r="P426" i="9"/>
  <c r="D426" i="9"/>
  <c r="C426" i="9"/>
  <c r="Q425" i="9"/>
  <c r="P425" i="9"/>
  <c r="D425" i="9"/>
  <c r="C425" i="9"/>
  <c r="Q424" i="9"/>
  <c r="P424" i="9"/>
  <c r="D424" i="9"/>
  <c r="C424" i="9"/>
  <c r="Q423" i="9"/>
  <c r="P423" i="9"/>
  <c r="D423" i="9"/>
  <c r="C423" i="9"/>
  <c r="Q422" i="9"/>
  <c r="P422" i="9"/>
  <c r="D422" i="9"/>
  <c r="C422" i="9"/>
  <c r="Q421" i="9"/>
  <c r="P421" i="9"/>
  <c r="D421" i="9"/>
  <c r="C421" i="9"/>
  <c r="Q420" i="9"/>
  <c r="P420" i="9"/>
  <c r="D420" i="9"/>
  <c r="C420" i="9"/>
  <c r="Q419" i="9"/>
  <c r="P419" i="9"/>
  <c r="D419" i="9"/>
  <c r="C419" i="9"/>
  <c r="Q418" i="9"/>
  <c r="P418" i="9"/>
  <c r="D418" i="9"/>
  <c r="C418" i="9"/>
  <c r="Q417" i="9"/>
  <c r="P417" i="9"/>
  <c r="D417" i="9"/>
  <c r="C417" i="9"/>
  <c r="Q416" i="9"/>
  <c r="P416" i="9"/>
  <c r="D416" i="9"/>
  <c r="C416" i="9"/>
  <c r="Q415" i="9"/>
  <c r="P415" i="9"/>
  <c r="D415" i="9"/>
  <c r="C415" i="9"/>
  <c r="Q414" i="9"/>
  <c r="P414" i="9"/>
  <c r="C414" i="9"/>
  <c r="Q413" i="9"/>
  <c r="P413" i="9"/>
  <c r="C413" i="9"/>
  <c r="Q412" i="9"/>
  <c r="P412" i="9"/>
  <c r="D412" i="9"/>
  <c r="C412" i="9"/>
  <c r="Q411" i="9"/>
  <c r="P411" i="9"/>
  <c r="D411" i="9"/>
  <c r="C411" i="9"/>
  <c r="Q410" i="9"/>
  <c r="P410" i="9"/>
  <c r="D410" i="9"/>
  <c r="C410" i="9"/>
  <c r="Q409" i="9"/>
  <c r="P409" i="9"/>
  <c r="D409" i="9"/>
  <c r="C409" i="9"/>
  <c r="Q408" i="9"/>
  <c r="P408" i="9"/>
  <c r="D408" i="9"/>
  <c r="C408" i="9"/>
  <c r="Q407" i="9"/>
  <c r="P407" i="9"/>
  <c r="D407" i="9"/>
  <c r="C407" i="9"/>
  <c r="Q406" i="9"/>
  <c r="P406" i="9"/>
  <c r="D406" i="9"/>
  <c r="C406" i="9"/>
  <c r="Q405" i="9"/>
  <c r="P405" i="9"/>
  <c r="C405" i="9"/>
  <c r="Q404" i="9"/>
  <c r="P404" i="9"/>
  <c r="D404" i="9"/>
  <c r="C404" i="9"/>
  <c r="Q403" i="9"/>
  <c r="P403" i="9"/>
  <c r="D403" i="9"/>
  <c r="C403" i="9"/>
  <c r="Q402" i="9"/>
  <c r="P402" i="9"/>
  <c r="D402" i="9"/>
  <c r="C402" i="9"/>
  <c r="Q401" i="9"/>
  <c r="P401" i="9"/>
  <c r="D401" i="9"/>
  <c r="C401" i="9"/>
  <c r="Q400" i="9"/>
  <c r="P400" i="9"/>
  <c r="D400" i="9"/>
  <c r="C400" i="9"/>
  <c r="Q399" i="9"/>
  <c r="P399" i="9"/>
  <c r="D399" i="9"/>
  <c r="C399" i="9"/>
  <c r="Q398" i="9"/>
  <c r="P398" i="9"/>
  <c r="D398" i="9"/>
  <c r="C398" i="9"/>
  <c r="Q397" i="9"/>
  <c r="P397" i="9"/>
  <c r="D397" i="9"/>
  <c r="C397" i="9"/>
  <c r="Q396" i="9"/>
  <c r="P396" i="9"/>
  <c r="D396" i="9"/>
  <c r="C396" i="9"/>
  <c r="Q395" i="9"/>
  <c r="P395" i="9"/>
  <c r="C395" i="9"/>
  <c r="Q394" i="9"/>
  <c r="P394" i="9"/>
  <c r="D394" i="9"/>
  <c r="C394" i="9"/>
  <c r="Q393" i="9"/>
  <c r="P393" i="9"/>
  <c r="D393" i="9"/>
  <c r="C393" i="9"/>
  <c r="Q392" i="9"/>
  <c r="P392" i="9"/>
  <c r="D392" i="9"/>
  <c r="C392" i="9"/>
  <c r="Q391" i="9"/>
  <c r="P391" i="9"/>
  <c r="C391" i="9"/>
  <c r="Q390" i="9"/>
  <c r="P390" i="9"/>
  <c r="C390" i="9"/>
  <c r="Q389" i="9"/>
  <c r="P389" i="9"/>
  <c r="D389" i="9"/>
  <c r="C389" i="9"/>
  <c r="Q388" i="9"/>
  <c r="P388" i="9"/>
  <c r="D388" i="9"/>
  <c r="C388" i="9"/>
  <c r="Q387" i="9"/>
  <c r="P387" i="9"/>
  <c r="D387" i="9"/>
  <c r="C387" i="9"/>
  <c r="Q386" i="9"/>
  <c r="P386" i="9"/>
  <c r="C386" i="9"/>
  <c r="Q385" i="9"/>
  <c r="P385" i="9"/>
  <c r="D385" i="9"/>
  <c r="C385" i="9"/>
  <c r="Q384" i="9"/>
  <c r="P384" i="9"/>
  <c r="D384" i="9"/>
  <c r="C384" i="9"/>
  <c r="Q383" i="9"/>
  <c r="P383" i="9"/>
  <c r="D383" i="9"/>
  <c r="C383" i="9"/>
  <c r="Q382" i="9"/>
  <c r="P382" i="9"/>
  <c r="D382" i="9"/>
  <c r="C382" i="9"/>
  <c r="Q381" i="9"/>
  <c r="P381" i="9"/>
  <c r="D381" i="9"/>
  <c r="C381" i="9"/>
  <c r="Q380" i="9"/>
  <c r="P380" i="9"/>
  <c r="D380" i="9"/>
  <c r="C380" i="9"/>
  <c r="Q379" i="9"/>
  <c r="P379" i="9"/>
  <c r="D379" i="9"/>
  <c r="C379" i="9"/>
  <c r="Q378" i="9"/>
  <c r="P378" i="9"/>
  <c r="C378" i="9"/>
  <c r="Q377" i="9"/>
  <c r="P377" i="9"/>
  <c r="D377" i="9"/>
  <c r="C377" i="9"/>
  <c r="Q376" i="9"/>
  <c r="P376" i="9"/>
  <c r="D376" i="9"/>
  <c r="C376" i="9"/>
  <c r="Q375" i="9"/>
  <c r="P375" i="9"/>
  <c r="D375" i="9"/>
  <c r="C375" i="9"/>
  <c r="Q374" i="9"/>
  <c r="P374" i="9"/>
  <c r="D374" i="9"/>
  <c r="C374" i="9"/>
  <c r="Q373" i="9"/>
  <c r="P373" i="9"/>
  <c r="D373" i="9"/>
  <c r="C373" i="9"/>
  <c r="Q372" i="9"/>
  <c r="P372" i="9"/>
  <c r="D372" i="9"/>
  <c r="C372" i="9"/>
  <c r="Q371" i="9"/>
  <c r="P371" i="9"/>
  <c r="C371" i="9"/>
  <c r="Q370" i="9"/>
  <c r="P370" i="9"/>
  <c r="D370" i="9"/>
  <c r="C370" i="9"/>
  <c r="Q369" i="9"/>
  <c r="P369" i="9"/>
  <c r="C369" i="9"/>
  <c r="Q368" i="9"/>
  <c r="P368" i="9"/>
  <c r="D368" i="9"/>
  <c r="C368" i="9"/>
  <c r="Q367" i="9"/>
  <c r="P367" i="9"/>
  <c r="D367" i="9"/>
  <c r="C367" i="9"/>
  <c r="Q366" i="9"/>
  <c r="P366" i="9"/>
  <c r="D366" i="9"/>
  <c r="C366" i="9"/>
  <c r="Q365" i="9"/>
  <c r="P365" i="9"/>
  <c r="C365" i="9"/>
  <c r="Q364" i="9"/>
  <c r="P364" i="9"/>
  <c r="D364" i="9"/>
  <c r="C364" i="9"/>
  <c r="Q363" i="9"/>
  <c r="P363" i="9"/>
  <c r="D363" i="9"/>
  <c r="C363" i="9"/>
  <c r="Q362" i="9"/>
  <c r="P362" i="9"/>
  <c r="C362" i="9"/>
  <c r="Q361" i="9"/>
  <c r="P361" i="9"/>
  <c r="D361" i="9"/>
  <c r="C361" i="9"/>
  <c r="Q360" i="9"/>
  <c r="P360" i="9"/>
  <c r="D360" i="9"/>
  <c r="C360" i="9"/>
  <c r="Q359" i="9"/>
  <c r="P359" i="9"/>
  <c r="D359" i="9"/>
  <c r="C359" i="9"/>
  <c r="Q358" i="9"/>
  <c r="P358" i="9"/>
  <c r="D358" i="9"/>
  <c r="C358" i="9"/>
  <c r="Q357" i="9"/>
  <c r="P357" i="9"/>
  <c r="D357" i="9"/>
  <c r="C357" i="9"/>
  <c r="Q356" i="9"/>
  <c r="P356" i="9"/>
  <c r="C356" i="9"/>
  <c r="Q355" i="9"/>
  <c r="P355" i="9"/>
  <c r="D355" i="9"/>
  <c r="C355" i="9"/>
  <c r="Q354" i="9"/>
  <c r="P354" i="9"/>
  <c r="D354" i="9"/>
  <c r="C354" i="9"/>
  <c r="Q353" i="9"/>
  <c r="P353" i="9"/>
  <c r="D353" i="9"/>
  <c r="C353" i="9"/>
  <c r="Q352" i="9"/>
  <c r="P352" i="9"/>
  <c r="D352" i="9"/>
  <c r="C352" i="9"/>
  <c r="Q351" i="9"/>
  <c r="P351" i="9"/>
  <c r="D351" i="9"/>
  <c r="C351" i="9"/>
  <c r="Q350" i="9"/>
  <c r="P350" i="9"/>
  <c r="D350" i="9"/>
  <c r="C350" i="9"/>
  <c r="Q349" i="9"/>
  <c r="P349" i="9"/>
  <c r="D349" i="9"/>
  <c r="C349" i="9"/>
  <c r="Q348" i="9"/>
  <c r="P348" i="9"/>
  <c r="D348" i="9"/>
  <c r="C348" i="9"/>
  <c r="Q347" i="9"/>
  <c r="P347" i="9"/>
  <c r="D347" i="9"/>
  <c r="C347" i="9"/>
  <c r="Q346" i="9"/>
  <c r="P346" i="9"/>
  <c r="D346" i="9"/>
  <c r="C346" i="9"/>
  <c r="Q345" i="9"/>
  <c r="P345" i="9"/>
  <c r="D345" i="9"/>
  <c r="C345" i="9"/>
  <c r="Q344" i="9"/>
  <c r="P344" i="9"/>
  <c r="D344" i="9"/>
  <c r="C344" i="9"/>
  <c r="Q343" i="9"/>
  <c r="P343" i="9"/>
  <c r="C343" i="9"/>
  <c r="Q342" i="9"/>
  <c r="P342" i="9"/>
  <c r="D342" i="9"/>
  <c r="C342" i="9"/>
  <c r="Q341" i="9"/>
  <c r="P341" i="9"/>
  <c r="D341" i="9"/>
  <c r="C341" i="9"/>
  <c r="Q340" i="9"/>
  <c r="P340" i="9"/>
  <c r="D340" i="9"/>
  <c r="C340" i="9"/>
  <c r="Q339" i="9"/>
  <c r="P339" i="9"/>
  <c r="D339" i="9"/>
  <c r="C339" i="9"/>
  <c r="Q338" i="9"/>
  <c r="P338" i="9"/>
  <c r="D338" i="9"/>
  <c r="C338" i="9"/>
  <c r="Q337" i="9"/>
  <c r="P337" i="9"/>
  <c r="D337" i="9"/>
  <c r="C337" i="9"/>
  <c r="Q336" i="9"/>
  <c r="P336" i="9"/>
  <c r="D336" i="9"/>
  <c r="C336" i="9"/>
  <c r="Q335" i="9"/>
  <c r="P335" i="9"/>
  <c r="D335" i="9"/>
  <c r="C335" i="9"/>
  <c r="Q334" i="9"/>
  <c r="P334" i="9"/>
  <c r="C334" i="9"/>
  <c r="Q333" i="9"/>
  <c r="P333" i="9"/>
  <c r="D333" i="9"/>
  <c r="C333" i="9"/>
  <c r="Q332" i="9"/>
  <c r="P332" i="9"/>
  <c r="D332" i="9"/>
  <c r="C332" i="9"/>
  <c r="Q331" i="9"/>
  <c r="P331" i="9"/>
  <c r="D331" i="9"/>
  <c r="C331" i="9"/>
  <c r="Q330" i="9"/>
  <c r="P330" i="9"/>
  <c r="D330" i="9"/>
  <c r="C330" i="9"/>
  <c r="Q329" i="9"/>
  <c r="P329" i="9"/>
  <c r="D329" i="9"/>
  <c r="C329" i="9"/>
  <c r="Q328" i="9"/>
  <c r="P328" i="9"/>
  <c r="D328" i="9"/>
  <c r="C328" i="9"/>
  <c r="Q327" i="9"/>
  <c r="P327" i="9"/>
  <c r="C327" i="9"/>
  <c r="Q326" i="9"/>
  <c r="P326" i="9"/>
  <c r="D326" i="9"/>
  <c r="C326" i="9"/>
  <c r="Q325" i="9"/>
  <c r="P325" i="9"/>
  <c r="D325" i="9"/>
  <c r="C325" i="9"/>
  <c r="Q324" i="9"/>
  <c r="P324" i="9"/>
  <c r="D324" i="9"/>
  <c r="C324" i="9"/>
  <c r="Q323" i="9"/>
  <c r="P323" i="9"/>
  <c r="D323" i="9"/>
  <c r="C323" i="9"/>
  <c r="Q322" i="9"/>
  <c r="P322" i="9"/>
  <c r="C322" i="9"/>
  <c r="Q321" i="9"/>
  <c r="P321" i="9"/>
  <c r="D321" i="9"/>
  <c r="C321" i="9"/>
  <c r="Q320" i="9"/>
  <c r="P320" i="9"/>
  <c r="D320" i="9"/>
  <c r="C320" i="9"/>
  <c r="Q319" i="9"/>
  <c r="P319" i="9"/>
  <c r="D319" i="9"/>
  <c r="C319" i="9"/>
  <c r="Q318" i="9"/>
  <c r="P318" i="9"/>
  <c r="D318" i="9"/>
  <c r="C318" i="9"/>
  <c r="Q317" i="9"/>
  <c r="P317" i="9"/>
  <c r="D317" i="9"/>
  <c r="C317" i="9"/>
  <c r="Q316" i="9"/>
  <c r="P316" i="9"/>
  <c r="C316" i="9"/>
  <c r="Q315" i="9"/>
  <c r="P315" i="9"/>
  <c r="D315" i="9"/>
  <c r="C315" i="9"/>
  <c r="Q314" i="9"/>
  <c r="P314" i="9"/>
  <c r="D314" i="9"/>
  <c r="C314" i="9"/>
  <c r="Q313" i="9"/>
  <c r="P313" i="9"/>
  <c r="D313" i="9"/>
  <c r="C313" i="9"/>
  <c r="Q312" i="9"/>
  <c r="P312" i="9"/>
  <c r="D312" i="9"/>
  <c r="C312" i="9"/>
  <c r="Q311" i="9"/>
  <c r="P311" i="9"/>
  <c r="D311" i="9"/>
  <c r="C311" i="9"/>
  <c r="Q310" i="9"/>
  <c r="P310" i="9"/>
  <c r="D310" i="9"/>
  <c r="C310" i="9"/>
  <c r="Q309" i="9"/>
  <c r="P309" i="9"/>
  <c r="D309" i="9"/>
  <c r="C309" i="9"/>
  <c r="Q308" i="9"/>
  <c r="P308" i="9"/>
  <c r="D308" i="9"/>
  <c r="C308" i="9"/>
  <c r="Q307" i="9"/>
  <c r="P307" i="9"/>
  <c r="D307" i="9"/>
  <c r="C307" i="9"/>
  <c r="Q306" i="9"/>
  <c r="P306" i="9"/>
  <c r="D306" i="9"/>
  <c r="C306" i="9"/>
  <c r="Q305" i="9"/>
  <c r="P305" i="9"/>
  <c r="D305" i="9"/>
  <c r="C305" i="9"/>
  <c r="Q304" i="9"/>
  <c r="P304" i="9"/>
  <c r="D304" i="9"/>
  <c r="C304" i="9"/>
  <c r="Q303" i="9"/>
  <c r="P303" i="9"/>
  <c r="D303" i="9"/>
  <c r="C303" i="9"/>
  <c r="Q302" i="9"/>
  <c r="P302" i="9"/>
  <c r="D302" i="9"/>
  <c r="C302" i="9"/>
  <c r="Q301" i="9"/>
  <c r="P301" i="9"/>
  <c r="D301" i="9"/>
  <c r="C301" i="9"/>
  <c r="Q300" i="9"/>
  <c r="P300" i="9"/>
  <c r="D300" i="9"/>
  <c r="C300" i="9"/>
  <c r="Q299" i="9"/>
  <c r="P299" i="9"/>
  <c r="D299" i="9"/>
  <c r="C299" i="9"/>
  <c r="Q298" i="9"/>
  <c r="P298" i="9"/>
  <c r="C298" i="9"/>
  <c r="Q297" i="9"/>
  <c r="P297" i="9"/>
  <c r="D297" i="9"/>
  <c r="C297" i="9"/>
  <c r="Q296" i="9"/>
  <c r="P296" i="9"/>
  <c r="D296" i="9"/>
  <c r="C296" i="9"/>
  <c r="Q295" i="9"/>
  <c r="P295" i="9"/>
  <c r="C295" i="9"/>
  <c r="Q294" i="9"/>
  <c r="P294" i="9"/>
  <c r="D294" i="9"/>
  <c r="C294" i="9"/>
  <c r="Q293" i="9"/>
  <c r="P293" i="9"/>
  <c r="D293" i="9"/>
  <c r="C293" i="9"/>
  <c r="Q292" i="9"/>
  <c r="P292" i="9"/>
  <c r="D292" i="9"/>
  <c r="C292" i="9"/>
  <c r="Q291" i="9"/>
  <c r="P291" i="9"/>
  <c r="D291" i="9"/>
  <c r="C291" i="9"/>
  <c r="Q290" i="9"/>
  <c r="P290" i="9"/>
  <c r="D290" i="9"/>
  <c r="C290" i="9"/>
  <c r="Q289" i="9"/>
  <c r="P289" i="9"/>
  <c r="C289" i="9"/>
  <c r="Q288" i="9"/>
  <c r="P288" i="9"/>
  <c r="C288" i="9"/>
  <c r="Q287" i="9"/>
  <c r="P287" i="9"/>
  <c r="C287" i="9"/>
  <c r="Q286" i="9"/>
  <c r="P286" i="9"/>
  <c r="D286" i="9"/>
  <c r="C286" i="9"/>
  <c r="Q285" i="9"/>
  <c r="D285" i="9"/>
  <c r="C285" i="9"/>
  <c r="Q284" i="9"/>
  <c r="P284" i="9"/>
  <c r="D284" i="9"/>
  <c r="C284" i="9"/>
  <c r="Q283" i="9"/>
  <c r="P283" i="9"/>
  <c r="D283" i="9"/>
  <c r="C283" i="9"/>
  <c r="Q282" i="9"/>
  <c r="P282" i="9"/>
  <c r="D282" i="9"/>
  <c r="C282" i="9"/>
  <c r="Q281" i="9"/>
  <c r="P281" i="9"/>
  <c r="D281" i="9"/>
  <c r="C281" i="9"/>
  <c r="Q280" i="9"/>
  <c r="P280" i="9"/>
  <c r="D280" i="9"/>
  <c r="C280" i="9"/>
  <c r="Q279" i="9"/>
  <c r="P279" i="9"/>
  <c r="D279" i="9"/>
  <c r="C279" i="9"/>
  <c r="Q278" i="9"/>
  <c r="P278" i="9"/>
  <c r="D278" i="9"/>
  <c r="C278" i="9"/>
  <c r="Q277" i="9"/>
  <c r="P277" i="9"/>
  <c r="D277" i="9"/>
  <c r="C277" i="9"/>
  <c r="Q276" i="9"/>
  <c r="P276" i="9"/>
  <c r="D276" i="9"/>
  <c r="C276" i="9"/>
  <c r="Q275" i="9"/>
  <c r="P275" i="9"/>
  <c r="D275" i="9"/>
  <c r="C275" i="9"/>
  <c r="Q274" i="9"/>
  <c r="P274" i="9"/>
  <c r="D274" i="9"/>
  <c r="C274" i="9"/>
  <c r="Q273" i="9"/>
  <c r="P273" i="9"/>
  <c r="D273" i="9"/>
  <c r="C273" i="9"/>
  <c r="Q272" i="9"/>
  <c r="P272" i="9"/>
  <c r="D272" i="9"/>
  <c r="C272" i="9"/>
  <c r="Q271" i="9"/>
  <c r="P271" i="9"/>
  <c r="D271" i="9"/>
  <c r="C271" i="9"/>
  <c r="Q270" i="9"/>
  <c r="P270" i="9"/>
  <c r="D270" i="9"/>
  <c r="C270" i="9"/>
  <c r="Q269" i="9"/>
  <c r="P269" i="9"/>
  <c r="D269" i="9"/>
  <c r="C269" i="9"/>
  <c r="Q268" i="9"/>
  <c r="P268" i="9"/>
  <c r="D268" i="9"/>
  <c r="C268" i="9"/>
  <c r="Q267" i="9"/>
  <c r="P267" i="9"/>
  <c r="D267" i="9"/>
  <c r="C267" i="9"/>
  <c r="Q266" i="9"/>
  <c r="P266" i="9"/>
  <c r="D266" i="9"/>
  <c r="C266" i="9"/>
  <c r="Q265" i="9"/>
  <c r="P265" i="9"/>
  <c r="D265" i="9"/>
  <c r="C265" i="9"/>
  <c r="Q264" i="9"/>
  <c r="P264" i="9"/>
  <c r="C264" i="9"/>
  <c r="Q263" i="9"/>
  <c r="P263" i="9"/>
  <c r="C263" i="9"/>
  <c r="Q262" i="9"/>
  <c r="P262" i="9"/>
  <c r="D262" i="9"/>
  <c r="C262" i="9"/>
  <c r="Q261" i="9"/>
  <c r="P261" i="9"/>
  <c r="D261" i="9"/>
  <c r="C261" i="9"/>
  <c r="Q260" i="9"/>
  <c r="P260" i="9"/>
  <c r="D260" i="9"/>
  <c r="C260" i="9"/>
  <c r="Q259" i="9"/>
  <c r="P259" i="9"/>
  <c r="D259" i="9"/>
  <c r="C259" i="9"/>
  <c r="Q258" i="9"/>
  <c r="P258" i="9"/>
  <c r="D258" i="9"/>
  <c r="C258" i="9"/>
  <c r="Q257" i="9"/>
  <c r="P257" i="9"/>
  <c r="C257" i="9"/>
  <c r="Q256" i="9"/>
  <c r="P256" i="9"/>
  <c r="D256" i="9"/>
  <c r="C256" i="9"/>
  <c r="Q255" i="9"/>
  <c r="P255" i="9"/>
  <c r="D255" i="9"/>
  <c r="C255" i="9"/>
  <c r="Q254" i="9"/>
  <c r="P254" i="9"/>
  <c r="D254" i="9"/>
  <c r="C254" i="9"/>
  <c r="Q253" i="9"/>
  <c r="P253" i="9"/>
  <c r="D253" i="9"/>
  <c r="C253" i="9"/>
  <c r="Q252" i="9"/>
  <c r="P252" i="9"/>
  <c r="C252" i="9"/>
  <c r="Q251" i="9"/>
  <c r="P251" i="9"/>
  <c r="D251" i="9"/>
  <c r="C251" i="9"/>
  <c r="Q250" i="9"/>
  <c r="P250" i="9"/>
  <c r="D250" i="9"/>
  <c r="C250" i="9"/>
  <c r="Q249" i="9"/>
  <c r="P249" i="9"/>
  <c r="D249" i="9"/>
  <c r="C249" i="9"/>
  <c r="Q248" i="9"/>
  <c r="P248" i="9"/>
  <c r="D248" i="9"/>
  <c r="C248" i="9"/>
  <c r="Q247" i="9"/>
  <c r="P247" i="9"/>
  <c r="C247" i="9"/>
  <c r="Q246" i="9"/>
  <c r="P246" i="9"/>
  <c r="D246" i="9"/>
  <c r="C246" i="9"/>
  <c r="Q245" i="9"/>
  <c r="P245" i="9"/>
  <c r="D245" i="9"/>
  <c r="C245" i="9"/>
  <c r="Q244" i="9"/>
  <c r="P244" i="9"/>
  <c r="D244" i="9"/>
  <c r="C244" i="9"/>
  <c r="Q243" i="9"/>
  <c r="P243" i="9"/>
  <c r="D243" i="9"/>
  <c r="C243" i="9"/>
  <c r="Q242" i="9"/>
  <c r="P242" i="9"/>
  <c r="D242" i="9"/>
  <c r="C242" i="9"/>
  <c r="Q241" i="9"/>
  <c r="P241" i="9"/>
  <c r="D241" i="9"/>
  <c r="C241" i="9"/>
  <c r="Q240" i="9"/>
  <c r="P240" i="9"/>
  <c r="D240" i="9"/>
  <c r="C240" i="9"/>
  <c r="Q239" i="9"/>
  <c r="P239" i="9"/>
  <c r="D239" i="9"/>
  <c r="C239" i="9"/>
  <c r="Q238" i="9"/>
  <c r="P238" i="9"/>
  <c r="D238" i="9"/>
  <c r="C238" i="9"/>
  <c r="Q237" i="9"/>
  <c r="P237" i="9"/>
  <c r="D237" i="9"/>
  <c r="C237" i="9"/>
  <c r="Q236" i="9"/>
  <c r="P236" i="9"/>
  <c r="D236" i="9"/>
  <c r="C236" i="9"/>
  <c r="Q235" i="9"/>
  <c r="P235" i="9"/>
  <c r="D235" i="9"/>
  <c r="C235" i="9"/>
  <c r="Q234" i="9"/>
  <c r="P234" i="9"/>
  <c r="D234" i="9"/>
  <c r="C234" i="9"/>
  <c r="Q233" i="9"/>
  <c r="P233" i="9"/>
  <c r="D233" i="9"/>
  <c r="C233" i="9"/>
  <c r="Q232" i="9"/>
  <c r="P232" i="9"/>
  <c r="C232" i="9"/>
  <c r="Q231" i="9"/>
  <c r="P231" i="9"/>
  <c r="D231" i="9"/>
  <c r="C231" i="9"/>
  <c r="Q230" i="9"/>
  <c r="P230" i="9"/>
  <c r="C230" i="9"/>
  <c r="Q229" i="9"/>
  <c r="P229" i="9"/>
  <c r="D229" i="9"/>
  <c r="C229" i="9"/>
  <c r="Q228" i="9"/>
  <c r="P228" i="9"/>
  <c r="D228" i="9"/>
  <c r="C228" i="9"/>
  <c r="Q227" i="9"/>
  <c r="P227" i="9"/>
  <c r="C227" i="9"/>
  <c r="Q226" i="9"/>
  <c r="P226" i="9"/>
  <c r="D226" i="9"/>
  <c r="C226" i="9"/>
  <c r="Q225" i="9"/>
  <c r="P225" i="9"/>
  <c r="C225" i="9"/>
  <c r="Q224" i="9"/>
  <c r="P224" i="9"/>
  <c r="D224" i="9"/>
  <c r="C224" i="9"/>
  <c r="Q223" i="9"/>
  <c r="P223" i="9"/>
  <c r="D223" i="9"/>
  <c r="C223" i="9"/>
  <c r="Q222" i="9"/>
  <c r="P222" i="9"/>
  <c r="D222" i="9"/>
  <c r="C222" i="9"/>
  <c r="Q221" i="9"/>
  <c r="P221" i="9"/>
  <c r="D221" i="9"/>
  <c r="C221" i="9"/>
  <c r="Q220" i="9"/>
  <c r="P220" i="9"/>
  <c r="D220" i="9"/>
  <c r="C220" i="9"/>
  <c r="Q219" i="9"/>
  <c r="P219" i="9"/>
  <c r="D219" i="9"/>
  <c r="C219" i="9"/>
  <c r="Q218" i="9"/>
  <c r="P218" i="9"/>
  <c r="C218" i="9"/>
  <c r="Q217" i="9"/>
  <c r="P217" i="9"/>
  <c r="D217" i="9"/>
  <c r="C217" i="9"/>
  <c r="Q216" i="9"/>
  <c r="P216" i="9"/>
  <c r="D216" i="9"/>
  <c r="C216" i="9"/>
  <c r="Q215" i="9"/>
  <c r="P215" i="9"/>
  <c r="C215" i="9"/>
  <c r="Q214" i="9"/>
  <c r="P214" i="9"/>
  <c r="D214" i="9"/>
  <c r="C214" i="9"/>
  <c r="Q213" i="9"/>
  <c r="P213" i="9"/>
  <c r="D213" i="9"/>
  <c r="C213" i="9"/>
  <c r="Q212" i="9"/>
  <c r="P212" i="9"/>
  <c r="D212" i="9"/>
  <c r="C212" i="9"/>
  <c r="Q211" i="9"/>
  <c r="P211" i="9"/>
  <c r="D211" i="9"/>
  <c r="C211" i="9"/>
  <c r="Q210" i="9"/>
  <c r="P210" i="9"/>
  <c r="D210" i="9"/>
  <c r="C210" i="9"/>
  <c r="Q209" i="9"/>
  <c r="P209" i="9"/>
  <c r="D209" i="9"/>
  <c r="C209" i="9"/>
  <c r="Q208" i="9"/>
  <c r="P208" i="9"/>
  <c r="D208" i="9"/>
  <c r="C208" i="9"/>
  <c r="Q207" i="9"/>
  <c r="P207" i="9"/>
  <c r="D207" i="9"/>
  <c r="C207" i="9"/>
  <c r="Q206" i="9"/>
  <c r="P206" i="9"/>
  <c r="D206" i="9"/>
  <c r="C206" i="9"/>
  <c r="Q205" i="9"/>
  <c r="P205" i="9"/>
  <c r="D205" i="9"/>
  <c r="C205" i="9"/>
  <c r="Q204" i="9"/>
  <c r="P204" i="9"/>
  <c r="D204" i="9"/>
  <c r="C204" i="9"/>
  <c r="Q203" i="9"/>
  <c r="P203" i="9"/>
  <c r="D203" i="9"/>
  <c r="C203" i="9"/>
  <c r="Q202" i="9"/>
  <c r="P202" i="9"/>
  <c r="D202" i="9"/>
  <c r="C202" i="9"/>
  <c r="Q201" i="9"/>
  <c r="P201" i="9"/>
  <c r="D201" i="9"/>
  <c r="C201" i="9"/>
  <c r="Q200" i="9"/>
  <c r="P200" i="9"/>
  <c r="D200" i="9"/>
  <c r="C200" i="9"/>
  <c r="Q199" i="9"/>
  <c r="P199" i="9"/>
  <c r="D199" i="9"/>
  <c r="C199" i="9"/>
  <c r="Q198" i="9"/>
  <c r="P198" i="9"/>
  <c r="D198" i="9"/>
  <c r="C198" i="9"/>
  <c r="Q197" i="9"/>
  <c r="P197" i="9"/>
  <c r="D197" i="9"/>
  <c r="C197" i="9"/>
  <c r="Q196" i="9"/>
  <c r="P196" i="9"/>
  <c r="C196" i="9"/>
  <c r="Q195" i="9"/>
  <c r="P195" i="9"/>
  <c r="C195" i="9"/>
  <c r="Q194" i="9"/>
  <c r="P194" i="9"/>
  <c r="D194" i="9"/>
  <c r="C194" i="9"/>
  <c r="Q193" i="9"/>
  <c r="P193" i="9"/>
  <c r="C193" i="9"/>
  <c r="Q192" i="9"/>
  <c r="P192" i="9"/>
  <c r="D192" i="9"/>
  <c r="C192" i="9"/>
  <c r="Q191" i="9"/>
  <c r="D191" i="9"/>
  <c r="C191" i="9"/>
  <c r="Q190" i="9"/>
  <c r="P190" i="9"/>
  <c r="C190" i="9"/>
  <c r="Q189" i="9"/>
  <c r="P189" i="9"/>
  <c r="C189" i="9"/>
  <c r="Q188" i="9"/>
  <c r="P188" i="9"/>
  <c r="C188" i="9"/>
  <c r="Q187" i="9"/>
  <c r="P187" i="9"/>
  <c r="D187" i="9"/>
  <c r="C187" i="9"/>
  <c r="Q186" i="9"/>
  <c r="P186" i="9"/>
  <c r="D186" i="9"/>
  <c r="C186" i="9"/>
  <c r="Q185" i="9"/>
  <c r="P185" i="9"/>
  <c r="D185" i="9"/>
  <c r="C185" i="9"/>
  <c r="Q184" i="9"/>
  <c r="P184" i="9"/>
  <c r="D184" i="9"/>
  <c r="C184" i="9"/>
  <c r="Q183" i="9"/>
  <c r="P183" i="9"/>
  <c r="D183" i="9"/>
  <c r="C183" i="9"/>
  <c r="Q182" i="9"/>
  <c r="P182" i="9"/>
  <c r="D182" i="9"/>
  <c r="C182" i="9"/>
  <c r="Q181" i="9"/>
  <c r="P181" i="9"/>
  <c r="C181" i="9"/>
  <c r="Q180" i="9"/>
  <c r="P180" i="9"/>
  <c r="D180" i="9"/>
  <c r="C180" i="9"/>
  <c r="Q179" i="9"/>
  <c r="P179" i="9"/>
  <c r="C179" i="9"/>
  <c r="Q178" i="9"/>
  <c r="P178" i="9"/>
  <c r="C178" i="9"/>
  <c r="Q177" i="9"/>
  <c r="P177" i="9"/>
  <c r="D177" i="9"/>
  <c r="C177" i="9"/>
  <c r="Q176" i="9"/>
  <c r="P176" i="9"/>
  <c r="D176" i="9"/>
  <c r="C176" i="9"/>
  <c r="Q175" i="9"/>
  <c r="P175" i="9"/>
  <c r="C175" i="9"/>
  <c r="Q174" i="9"/>
  <c r="P174" i="9"/>
  <c r="D174" i="9"/>
  <c r="C174" i="9"/>
  <c r="Q173" i="9"/>
  <c r="P173" i="9"/>
  <c r="D173" i="9"/>
  <c r="C173" i="9"/>
  <c r="Q172" i="9"/>
  <c r="P172" i="9"/>
  <c r="D172" i="9"/>
  <c r="C172" i="9"/>
  <c r="Q171" i="9"/>
  <c r="P171" i="9"/>
  <c r="D171" i="9"/>
  <c r="C171" i="9"/>
  <c r="Q170" i="9"/>
  <c r="P170" i="9"/>
  <c r="D170" i="9"/>
  <c r="C170" i="9"/>
  <c r="Q169" i="9"/>
  <c r="P169" i="9"/>
  <c r="D169" i="9"/>
  <c r="C169" i="9"/>
  <c r="Q168" i="9"/>
  <c r="P168" i="9"/>
  <c r="D168" i="9"/>
  <c r="C168" i="9"/>
  <c r="Q167" i="9"/>
  <c r="P167" i="9"/>
  <c r="D167" i="9"/>
  <c r="C167" i="9"/>
  <c r="Q166" i="9"/>
  <c r="P166" i="9"/>
  <c r="D166" i="9"/>
  <c r="C166" i="9"/>
  <c r="Q165" i="9"/>
  <c r="P165" i="9"/>
  <c r="D165" i="9"/>
  <c r="C165" i="9"/>
  <c r="Q164" i="9"/>
  <c r="P164" i="9"/>
  <c r="C164" i="9"/>
  <c r="Q163" i="9"/>
  <c r="P163" i="9"/>
  <c r="C163" i="9"/>
  <c r="Q162" i="9"/>
  <c r="P162" i="9"/>
  <c r="C162" i="9"/>
  <c r="Q161" i="9"/>
  <c r="P161" i="9"/>
  <c r="D161" i="9"/>
  <c r="C161" i="9"/>
  <c r="Q160" i="9"/>
  <c r="P160" i="9"/>
  <c r="D160" i="9"/>
  <c r="C160" i="9"/>
  <c r="Q159" i="9"/>
  <c r="P159" i="9"/>
  <c r="D159" i="9"/>
  <c r="C159" i="9"/>
  <c r="Q158" i="9"/>
  <c r="P158" i="9"/>
  <c r="D158" i="9"/>
  <c r="C158" i="9"/>
  <c r="Q157" i="9"/>
  <c r="P157" i="9"/>
  <c r="D157" i="9"/>
  <c r="C157" i="9"/>
  <c r="Q156" i="9"/>
  <c r="P156" i="9"/>
  <c r="D156" i="9"/>
  <c r="C156" i="9"/>
  <c r="Q155" i="9"/>
  <c r="P155" i="9"/>
  <c r="D155" i="9"/>
  <c r="C155" i="9"/>
  <c r="Q154" i="9"/>
  <c r="P154" i="9"/>
  <c r="D154" i="9"/>
  <c r="C154" i="9"/>
  <c r="Q153" i="9"/>
  <c r="P153" i="9"/>
  <c r="D153" i="9"/>
  <c r="C153" i="9"/>
  <c r="Q152" i="9"/>
  <c r="P152" i="9"/>
  <c r="D152" i="9"/>
  <c r="C152" i="9"/>
  <c r="Q151" i="9"/>
  <c r="P151" i="9"/>
  <c r="D151" i="9"/>
  <c r="C151" i="9"/>
  <c r="Q150" i="9"/>
  <c r="P150" i="9"/>
  <c r="D150" i="9"/>
  <c r="C150" i="9"/>
  <c r="Q149" i="9"/>
  <c r="P149" i="9"/>
  <c r="D149" i="9"/>
  <c r="C149" i="9"/>
  <c r="Q148" i="9"/>
  <c r="P148" i="9"/>
  <c r="D148" i="9"/>
  <c r="C148" i="9"/>
  <c r="Q147" i="9"/>
  <c r="P147" i="9"/>
  <c r="D147" i="9"/>
  <c r="C147" i="9"/>
  <c r="Q146" i="9"/>
  <c r="P146" i="9"/>
  <c r="D146" i="9"/>
  <c r="C146" i="9"/>
  <c r="Q145" i="9"/>
  <c r="P145" i="9"/>
  <c r="C145" i="9"/>
  <c r="Q144" i="9"/>
  <c r="P144" i="9"/>
  <c r="D144" i="9"/>
  <c r="C144" i="9"/>
  <c r="Q143" i="9"/>
  <c r="P143" i="9"/>
  <c r="D143" i="9"/>
  <c r="C143" i="9"/>
  <c r="Q142" i="9"/>
  <c r="P142" i="9"/>
  <c r="D142" i="9"/>
  <c r="C142" i="9"/>
  <c r="Q141" i="9"/>
  <c r="P141" i="9"/>
  <c r="D141" i="9"/>
  <c r="C141" i="9"/>
  <c r="Q140" i="9"/>
  <c r="P140" i="9"/>
  <c r="C140" i="9"/>
  <c r="Q139" i="9"/>
  <c r="P139" i="9"/>
  <c r="D139" i="9"/>
  <c r="C139" i="9"/>
  <c r="Q138" i="9"/>
  <c r="P138" i="9"/>
  <c r="D138" i="9"/>
  <c r="C138" i="9"/>
  <c r="Q137" i="9"/>
  <c r="P137" i="9"/>
  <c r="D137" i="9"/>
  <c r="C137" i="9"/>
  <c r="Q136" i="9"/>
  <c r="P136" i="9"/>
  <c r="C136" i="9"/>
  <c r="Q135" i="9"/>
  <c r="P135" i="9"/>
  <c r="C135" i="9"/>
  <c r="Q134" i="9"/>
  <c r="P134" i="9"/>
  <c r="D134" i="9"/>
  <c r="C134" i="9"/>
  <c r="Q133" i="9"/>
  <c r="P133" i="9"/>
  <c r="D133" i="9"/>
  <c r="C133" i="9"/>
  <c r="Q132" i="9"/>
  <c r="P132" i="9"/>
  <c r="C132" i="9"/>
  <c r="Q131" i="9"/>
  <c r="P131" i="9"/>
  <c r="D131" i="9"/>
  <c r="C131" i="9"/>
  <c r="Q130" i="9"/>
  <c r="P130" i="9"/>
  <c r="D130" i="9"/>
  <c r="C130" i="9"/>
  <c r="Q129" i="9"/>
  <c r="P129" i="9"/>
  <c r="D129" i="9"/>
  <c r="C129" i="9"/>
  <c r="Q128" i="9"/>
  <c r="P128" i="9"/>
  <c r="D128" i="9"/>
  <c r="C128" i="9"/>
  <c r="Q127" i="9"/>
  <c r="P127" i="9"/>
  <c r="D127" i="9"/>
  <c r="C127" i="9"/>
  <c r="Q126" i="9"/>
  <c r="P126" i="9"/>
  <c r="D126" i="9"/>
  <c r="C126" i="9"/>
  <c r="Q125" i="9"/>
  <c r="P125" i="9"/>
  <c r="D125" i="9"/>
  <c r="C125" i="9"/>
  <c r="Q124" i="9"/>
  <c r="P124" i="9"/>
  <c r="D124" i="9"/>
  <c r="C124" i="9"/>
  <c r="Q123" i="9"/>
  <c r="P123" i="9"/>
  <c r="C123" i="9"/>
  <c r="Q122" i="9"/>
  <c r="P122" i="9"/>
  <c r="D122" i="9"/>
  <c r="C122" i="9"/>
  <c r="Q121" i="9"/>
  <c r="P121" i="9"/>
  <c r="D121" i="9"/>
  <c r="C121" i="9"/>
  <c r="Q120" i="9"/>
  <c r="P120" i="9"/>
  <c r="D120" i="9"/>
  <c r="C120" i="9"/>
  <c r="Q119" i="9"/>
  <c r="P119" i="9"/>
  <c r="D119" i="9"/>
  <c r="C119" i="9"/>
  <c r="Q118" i="9"/>
  <c r="P118" i="9"/>
  <c r="D118" i="9"/>
  <c r="C118" i="9"/>
  <c r="Q117" i="9"/>
  <c r="P117" i="9"/>
  <c r="D117" i="9"/>
  <c r="C117" i="9"/>
  <c r="Q116" i="9"/>
  <c r="P116" i="9"/>
  <c r="D116" i="9"/>
  <c r="C116" i="9"/>
  <c r="Q115" i="9"/>
  <c r="P115" i="9"/>
  <c r="D115" i="9"/>
  <c r="C115" i="9"/>
  <c r="Q114" i="9"/>
  <c r="P114" i="9"/>
  <c r="D114" i="9"/>
  <c r="C114" i="9"/>
  <c r="Q113" i="9"/>
  <c r="P113" i="9"/>
  <c r="D113" i="9"/>
  <c r="C113" i="9"/>
  <c r="Q112" i="9"/>
  <c r="P112" i="9"/>
  <c r="D112" i="9"/>
  <c r="C112" i="9"/>
  <c r="Q111" i="9"/>
  <c r="P111" i="9"/>
  <c r="D111" i="9"/>
  <c r="C111" i="9"/>
  <c r="Q110" i="9"/>
  <c r="P110" i="9"/>
  <c r="C110" i="9"/>
  <c r="Q109" i="9"/>
  <c r="P109" i="9"/>
  <c r="D109" i="9"/>
  <c r="C109" i="9"/>
  <c r="Q108" i="9"/>
  <c r="P108" i="9"/>
  <c r="D108" i="9"/>
  <c r="C108" i="9"/>
  <c r="Q107" i="9"/>
  <c r="P107" i="9"/>
  <c r="D107" i="9"/>
  <c r="C107" i="9"/>
  <c r="Q106" i="9"/>
  <c r="P106" i="9"/>
  <c r="D106" i="9"/>
  <c r="C106" i="9"/>
  <c r="Q105" i="9"/>
  <c r="P105" i="9"/>
  <c r="C105" i="9"/>
  <c r="Q104" i="9"/>
  <c r="P104" i="9"/>
  <c r="D104" i="9"/>
  <c r="C104" i="9"/>
  <c r="Q103" i="9"/>
  <c r="P103" i="9"/>
  <c r="C103" i="9"/>
  <c r="Q102" i="9"/>
  <c r="P102" i="9"/>
  <c r="D102" i="9"/>
  <c r="C102" i="9"/>
  <c r="Q101" i="9"/>
  <c r="P101" i="9"/>
  <c r="D101" i="9"/>
  <c r="C101" i="9"/>
  <c r="Q100" i="9"/>
  <c r="P100" i="9"/>
  <c r="D100" i="9"/>
  <c r="C100" i="9"/>
  <c r="Q99" i="9"/>
  <c r="P99" i="9"/>
  <c r="D99" i="9"/>
  <c r="C99" i="9"/>
  <c r="Q98" i="9"/>
  <c r="P98" i="9"/>
  <c r="D98" i="9"/>
  <c r="C98" i="9"/>
  <c r="Q97" i="9"/>
  <c r="P97" i="9"/>
  <c r="D97" i="9"/>
  <c r="C97" i="9"/>
  <c r="Q96" i="9"/>
  <c r="P96" i="9"/>
  <c r="C96" i="9"/>
  <c r="Q95" i="9"/>
  <c r="P95" i="9"/>
  <c r="D95" i="9"/>
  <c r="C95" i="9"/>
  <c r="Q94" i="9"/>
  <c r="P94" i="9"/>
  <c r="D94" i="9"/>
  <c r="C94" i="9"/>
  <c r="Q93" i="9"/>
  <c r="P93" i="9"/>
  <c r="D93" i="9"/>
  <c r="C93" i="9"/>
  <c r="Q92" i="9"/>
  <c r="P92" i="9"/>
  <c r="D92" i="9"/>
  <c r="C92" i="9"/>
  <c r="Q91" i="9"/>
  <c r="P91" i="9"/>
  <c r="D91" i="9"/>
  <c r="C91" i="9"/>
  <c r="Q90" i="9"/>
  <c r="P90" i="9"/>
  <c r="D90" i="9"/>
  <c r="C90" i="9"/>
  <c r="Q89" i="9"/>
  <c r="P89" i="9"/>
  <c r="D89" i="9"/>
  <c r="C89" i="9"/>
  <c r="Q88" i="9"/>
  <c r="P88" i="9"/>
  <c r="D88" i="9"/>
  <c r="C88" i="9"/>
  <c r="Q87" i="9"/>
  <c r="P87" i="9"/>
  <c r="C87" i="9"/>
  <c r="Q86" i="9"/>
  <c r="P86" i="9"/>
  <c r="D86" i="9"/>
  <c r="C86" i="9"/>
  <c r="Q85" i="9"/>
  <c r="P85" i="9"/>
  <c r="D85" i="9"/>
  <c r="C85" i="9"/>
  <c r="Q84" i="9"/>
  <c r="P84" i="9"/>
  <c r="D84" i="9"/>
  <c r="C84" i="9"/>
  <c r="Q83" i="9"/>
  <c r="P83" i="9"/>
  <c r="D83" i="9"/>
  <c r="C83" i="9"/>
  <c r="Q82" i="9"/>
  <c r="P82" i="9"/>
  <c r="D82" i="9"/>
  <c r="C82" i="9"/>
  <c r="Q81" i="9"/>
  <c r="P81" i="9"/>
  <c r="D81" i="9"/>
  <c r="C81" i="9"/>
  <c r="Q80" i="9"/>
  <c r="P80" i="9"/>
  <c r="D80" i="9"/>
  <c r="C80" i="9"/>
  <c r="Q79" i="9"/>
  <c r="P79" i="9"/>
  <c r="D79" i="9"/>
  <c r="C79" i="9"/>
  <c r="Q78" i="9"/>
  <c r="P78" i="9"/>
  <c r="D78" i="9"/>
  <c r="C78" i="9"/>
  <c r="Q77" i="9"/>
  <c r="P77" i="9"/>
  <c r="D77" i="9"/>
  <c r="C77" i="9"/>
  <c r="Q76" i="9"/>
  <c r="P76" i="9"/>
  <c r="D76" i="9"/>
  <c r="C76" i="9"/>
  <c r="Q75" i="9"/>
  <c r="P75" i="9"/>
  <c r="C75" i="9"/>
  <c r="Q74" i="9"/>
  <c r="P74" i="9"/>
  <c r="D74" i="9"/>
  <c r="C74" i="9"/>
  <c r="Q73" i="9"/>
  <c r="P73" i="9"/>
  <c r="D73" i="9"/>
  <c r="C73" i="9"/>
  <c r="Q72" i="9"/>
  <c r="P72" i="9"/>
  <c r="D72" i="9"/>
  <c r="C72" i="9"/>
  <c r="Q71" i="9"/>
  <c r="P71" i="9"/>
  <c r="C71" i="9"/>
  <c r="Q70" i="9"/>
  <c r="P70" i="9"/>
  <c r="D70" i="9"/>
  <c r="C70" i="9"/>
  <c r="Q69" i="9"/>
  <c r="P69" i="9"/>
  <c r="D69" i="9"/>
  <c r="C69" i="9"/>
  <c r="Q68" i="9"/>
  <c r="P68" i="9"/>
  <c r="D68" i="9"/>
  <c r="C68" i="9"/>
  <c r="Q67" i="9"/>
  <c r="P67" i="9"/>
  <c r="C67" i="9"/>
  <c r="Q66" i="9"/>
  <c r="P66" i="9"/>
  <c r="D66" i="9"/>
  <c r="C66" i="9"/>
  <c r="Q65" i="9"/>
  <c r="P65" i="9"/>
  <c r="C65" i="9"/>
  <c r="Q64" i="9"/>
  <c r="P64" i="9"/>
  <c r="C64" i="9"/>
  <c r="Q63" i="9"/>
  <c r="P63" i="9"/>
  <c r="D63" i="9"/>
  <c r="C63" i="9"/>
  <c r="Q62" i="9"/>
  <c r="P62" i="9"/>
  <c r="D62" i="9"/>
  <c r="C62" i="9"/>
  <c r="Q61" i="9"/>
  <c r="P61" i="9"/>
  <c r="D61" i="9"/>
  <c r="C61" i="9"/>
  <c r="Q60" i="9"/>
  <c r="P60" i="9"/>
  <c r="D60" i="9"/>
  <c r="C60" i="9"/>
  <c r="Q59" i="9"/>
  <c r="P59" i="9"/>
  <c r="D59" i="9"/>
  <c r="C59" i="9"/>
  <c r="Q58" i="9"/>
  <c r="P58" i="9"/>
  <c r="C58" i="9"/>
  <c r="Q57" i="9"/>
  <c r="P57" i="9"/>
  <c r="D57" i="9"/>
  <c r="C57" i="9"/>
  <c r="Q56" i="9"/>
  <c r="P56" i="9"/>
  <c r="D56" i="9"/>
  <c r="C56" i="9"/>
  <c r="Q55" i="9"/>
  <c r="P55" i="9"/>
  <c r="C55" i="9"/>
  <c r="Q54" i="9"/>
  <c r="D54" i="9"/>
  <c r="C54" i="9"/>
  <c r="Q53" i="9"/>
  <c r="P53" i="9"/>
  <c r="D53" i="9"/>
  <c r="C53" i="9"/>
  <c r="Q52" i="9"/>
  <c r="P52" i="9"/>
  <c r="D52" i="9"/>
  <c r="C52" i="9"/>
  <c r="Q51" i="9"/>
  <c r="P51" i="9"/>
  <c r="D51" i="9"/>
  <c r="C51" i="9"/>
  <c r="Q50" i="9"/>
  <c r="P50" i="9"/>
  <c r="D50" i="9"/>
  <c r="C50" i="9"/>
  <c r="Q49" i="9"/>
  <c r="P49" i="9"/>
  <c r="D49" i="9"/>
  <c r="C49" i="9"/>
  <c r="Q48" i="9"/>
  <c r="P48" i="9"/>
  <c r="D48" i="9"/>
  <c r="C48" i="9"/>
  <c r="Q47" i="9"/>
  <c r="P47" i="9"/>
  <c r="D47" i="9"/>
  <c r="C47" i="9"/>
  <c r="Q46" i="9"/>
  <c r="P46" i="9"/>
  <c r="D46" i="9"/>
  <c r="C46" i="9"/>
  <c r="Q45" i="9"/>
  <c r="P45" i="9"/>
  <c r="D45" i="9"/>
  <c r="C45" i="9"/>
  <c r="Q44" i="9"/>
  <c r="P44" i="9"/>
  <c r="C44" i="9"/>
  <c r="Q43" i="9"/>
  <c r="P43" i="9"/>
  <c r="D43" i="9"/>
  <c r="C43" i="9"/>
  <c r="Q42" i="9"/>
  <c r="P42" i="9"/>
  <c r="D42" i="9"/>
  <c r="C42" i="9"/>
  <c r="Q41" i="9"/>
  <c r="P41" i="9"/>
  <c r="D41" i="9"/>
  <c r="C41" i="9"/>
  <c r="Q40" i="9"/>
  <c r="P40" i="9"/>
  <c r="D40" i="9"/>
  <c r="C40" i="9"/>
  <c r="Q39" i="9"/>
  <c r="P39" i="9"/>
  <c r="D39" i="9"/>
  <c r="C39" i="9"/>
  <c r="Q38" i="9"/>
  <c r="P38" i="9"/>
  <c r="D38" i="9"/>
  <c r="C38" i="9"/>
  <c r="Q37" i="9"/>
  <c r="P37" i="9"/>
  <c r="D37" i="9"/>
  <c r="C37" i="9"/>
  <c r="Q36" i="9"/>
  <c r="P36" i="9"/>
  <c r="D36" i="9"/>
  <c r="C36" i="9"/>
  <c r="Q35" i="9"/>
  <c r="P35" i="9"/>
  <c r="D35" i="9"/>
  <c r="C35" i="9"/>
  <c r="Q34" i="9"/>
  <c r="P34" i="9"/>
  <c r="D34" i="9"/>
  <c r="C34" i="9"/>
  <c r="Q33" i="9"/>
  <c r="P33" i="9"/>
  <c r="D33" i="9"/>
  <c r="C33" i="9"/>
  <c r="Q32" i="9"/>
  <c r="P32" i="9"/>
  <c r="C32" i="9"/>
  <c r="Q31" i="9"/>
  <c r="P31" i="9"/>
  <c r="D31" i="9"/>
  <c r="C31" i="9"/>
  <c r="Q30" i="9"/>
  <c r="P30" i="9"/>
  <c r="D30" i="9"/>
  <c r="C30" i="9"/>
  <c r="Q29" i="9"/>
  <c r="P29" i="9"/>
  <c r="D29" i="9"/>
  <c r="C29" i="9"/>
  <c r="Q28" i="9"/>
  <c r="P28" i="9"/>
  <c r="D28" i="9"/>
  <c r="C28" i="9"/>
  <c r="Q27" i="9"/>
  <c r="P27" i="9"/>
  <c r="C27" i="9"/>
  <c r="Q26" i="9"/>
  <c r="P26" i="9"/>
  <c r="C26" i="9"/>
  <c r="Q25" i="9"/>
  <c r="P25" i="9"/>
  <c r="C25" i="9"/>
  <c r="Q24" i="9"/>
  <c r="P24" i="9"/>
  <c r="D24" i="9"/>
  <c r="C24" i="9"/>
  <c r="Q23" i="9"/>
  <c r="P23" i="9"/>
  <c r="D23" i="9"/>
  <c r="C23" i="9"/>
  <c r="Q22" i="9"/>
  <c r="P22" i="9"/>
  <c r="D22" i="9"/>
  <c r="C22" i="9"/>
  <c r="Q21" i="9"/>
  <c r="P21" i="9"/>
  <c r="D21" i="9"/>
  <c r="C21" i="9"/>
  <c r="Q20" i="9"/>
  <c r="P20" i="9"/>
  <c r="D20" i="9"/>
  <c r="C20" i="9"/>
  <c r="Q19" i="9"/>
  <c r="P19" i="9"/>
  <c r="D19" i="9"/>
  <c r="C19" i="9"/>
  <c r="Q18" i="9"/>
  <c r="P18" i="9"/>
  <c r="D18" i="9"/>
  <c r="C18" i="9"/>
  <c r="Q17" i="9"/>
  <c r="P17" i="9"/>
  <c r="D17" i="9"/>
  <c r="C17" i="9"/>
  <c r="Q16" i="9"/>
  <c r="P16" i="9"/>
  <c r="D16" i="9"/>
  <c r="C16" i="9"/>
  <c r="Q15" i="9"/>
  <c r="P15" i="9"/>
  <c r="D15" i="9"/>
  <c r="C15" i="9"/>
  <c r="Q14" i="9"/>
  <c r="P14" i="9"/>
  <c r="D14" i="9"/>
  <c r="C14" i="9"/>
  <c r="Q13" i="9"/>
  <c r="P13" i="9"/>
  <c r="D13" i="9"/>
  <c r="C13" i="9"/>
  <c r="Q12" i="9"/>
  <c r="P12" i="9"/>
  <c r="D12" i="9"/>
  <c r="C12" i="9"/>
  <c r="Q11" i="9"/>
  <c r="P11" i="9"/>
  <c r="C11" i="9"/>
  <c r="Q10" i="9"/>
  <c r="P10" i="9"/>
  <c r="D10" i="9"/>
  <c r="C10" i="9"/>
  <c r="Q9" i="9"/>
  <c r="P9" i="9"/>
  <c r="D9" i="9"/>
  <c r="C9" i="9"/>
  <c r="Q8" i="9"/>
  <c r="P8" i="9"/>
  <c r="C8" i="9"/>
  <c r="Q7" i="9"/>
  <c r="P7" i="9"/>
  <c r="D7" i="9"/>
  <c r="C7" i="9"/>
  <c r="Q6" i="9"/>
  <c r="P6" i="9"/>
  <c r="D6" i="9"/>
  <c r="C6" i="9"/>
  <c r="Q5" i="9"/>
  <c r="P5" i="9"/>
  <c r="D5" i="9"/>
  <c r="C5" i="9"/>
  <c r="Q4" i="9"/>
  <c r="P4" i="9"/>
  <c r="D4" i="9"/>
  <c r="C4" i="9"/>
  <c r="Q3" i="9"/>
  <c r="P3" i="9"/>
  <c r="D3" i="9"/>
  <c r="C3" i="9"/>
  <c r="Q2" i="9"/>
  <c r="P2" i="9"/>
  <c r="D2" i="9"/>
  <c r="C2" i="9"/>
  <c r="P856" i="8"/>
  <c r="Q855" i="8"/>
  <c r="P855" i="8"/>
  <c r="O855" i="8"/>
  <c r="Q854" i="8"/>
  <c r="P854" i="8"/>
  <c r="P853" i="8"/>
  <c r="Q852" i="8"/>
  <c r="P852" i="8"/>
  <c r="Q851" i="8"/>
  <c r="P851" i="8"/>
  <c r="O851" i="8"/>
  <c r="P850" i="8"/>
  <c r="P849" i="8"/>
  <c r="P848" i="8"/>
  <c r="P847" i="8"/>
  <c r="Q846" i="8"/>
  <c r="P846" i="8"/>
  <c r="P845" i="8"/>
  <c r="P844" i="8"/>
  <c r="P843" i="8"/>
  <c r="Q842" i="8"/>
  <c r="P842" i="8"/>
  <c r="Q841" i="8"/>
  <c r="P841" i="8"/>
  <c r="P840" i="8"/>
  <c r="P839" i="8"/>
  <c r="P838" i="8"/>
  <c r="P837" i="8"/>
  <c r="Q836" i="8"/>
  <c r="P836" i="8"/>
  <c r="O836" i="8"/>
  <c r="P835" i="8"/>
  <c r="Q834" i="8"/>
  <c r="P834" i="8"/>
  <c r="O834" i="8"/>
  <c r="P833" i="8"/>
  <c r="P832" i="8"/>
  <c r="P831" i="8"/>
  <c r="P830" i="8"/>
  <c r="P829" i="8"/>
  <c r="P828" i="8"/>
  <c r="P827" i="8"/>
  <c r="Q826" i="8"/>
  <c r="P826" i="8"/>
  <c r="P825" i="8"/>
  <c r="P824" i="8"/>
  <c r="P823" i="8"/>
  <c r="P822" i="8"/>
  <c r="P821" i="8"/>
  <c r="P820" i="8"/>
  <c r="P819" i="8"/>
  <c r="P818" i="8"/>
  <c r="P817" i="8"/>
  <c r="P816" i="8"/>
  <c r="P815" i="8"/>
  <c r="Q814" i="8"/>
  <c r="P814" i="8"/>
  <c r="O814" i="8"/>
  <c r="Q813" i="8"/>
  <c r="P813" i="8"/>
  <c r="Q812" i="8"/>
  <c r="P812" i="8"/>
  <c r="O812" i="8"/>
  <c r="P811" i="8"/>
  <c r="P810" i="8"/>
  <c r="P809" i="8"/>
  <c r="P808" i="8"/>
  <c r="P807" i="8"/>
  <c r="Q806" i="8"/>
  <c r="P806" i="8"/>
  <c r="P805" i="8"/>
  <c r="P804" i="8"/>
  <c r="P803" i="8"/>
  <c r="P802" i="8"/>
  <c r="Q801" i="8"/>
  <c r="P801" i="8"/>
  <c r="P800" i="8"/>
  <c r="P799" i="8"/>
  <c r="P798" i="8"/>
  <c r="P797" i="8"/>
  <c r="Q796" i="8"/>
  <c r="P796" i="8"/>
  <c r="Q795" i="8"/>
  <c r="P795" i="8"/>
  <c r="O795" i="8"/>
  <c r="P794" i="8"/>
  <c r="Q793" i="8"/>
  <c r="P793" i="8"/>
  <c r="O793" i="8"/>
  <c r="P792" i="8"/>
  <c r="P791" i="8"/>
  <c r="P790" i="8"/>
  <c r="P789" i="8"/>
  <c r="P788" i="8"/>
  <c r="P787" i="8"/>
  <c r="Q786" i="8"/>
  <c r="P786" i="8"/>
  <c r="O786" i="8"/>
  <c r="P785" i="8"/>
  <c r="P784" i="8"/>
  <c r="P783" i="8"/>
  <c r="P782" i="8"/>
  <c r="Q781" i="8"/>
  <c r="P781" i="8"/>
  <c r="P780" i="8"/>
  <c r="P779" i="8"/>
  <c r="P778" i="8"/>
  <c r="P777" i="8"/>
  <c r="Q776" i="8"/>
  <c r="P776" i="8"/>
  <c r="P775" i="8"/>
  <c r="Q774" i="8"/>
  <c r="P774" i="8"/>
  <c r="Q773" i="8"/>
  <c r="P773" i="8"/>
  <c r="P772" i="8"/>
  <c r="P771" i="8"/>
  <c r="P770" i="8"/>
  <c r="P769" i="8"/>
  <c r="Q768" i="8"/>
  <c r="P768" i="8"/>
  <c r="P767" i="8"/>
  <c r="Q766" i="8"/>
  <c r="P766" i="8"/>
  <c r="P765" i="8"/>
  <c r="P764" i="8"/>
  <c r="P763" i="8"/>
  <c r="Q762" i="8"/>
  <c r="P762" i="8"/>
  <c r="P761" i="8"/>
  <c r="P760" i="8"/>
  <c r="P759" i="8"/>
  <c r="Q758" i="8"/>
  <c r="P758" i="8"/>
  <c r="O758" i="8"/>
  <c r="P757" i="8"/>
  <c r="P756" i="8"/>
  <c r="Q755" i="8"/>
  <c r="P755" i="8"/>
  <c r="Q754" i="8"/>
  <c r="P754" i="8"/>
  <c r="P753" i="8"/>
  <c r="P752" i="8"/>
  <c r="P751" i="8"/>
  <c r="P750" i="8"/>
  <c r="P749" i="8"/>
  <c r="P748" i="8"/>
  <c r="P747" i="8"/>
  <c r="P746" i="8"/>
  <c r="Q745" i="8"/>
  <c r="P745" i="8"/>
  <c r="O745" i="8"/>
  <c r="P744" i="8"/>
  <c r="P743" i="8"/>
  <c r="P742" i="8"/>
  <c r="P741" i="8"/>
  <c r="Q740" i="8"/>
  <c r="P740" i="8"/>
  <c r="Q739" i="8"/>
  <c r="P739" i="8"/>
  <c r="O739" i="8"/>
  <c r="P738" i="8"/>
  <c r="P737" i="8"/>
  <c r="Q736" i="8"/>
  <c r="P736" i="8"/>
  <c r="O736" i="8"/>
  <c r="Q735" i="8"/>
  <c r="P735" i="8"/>
  <c r="O735" i="8"/>
  <c r="P734" i="8"/>
  <c r="Q733" i="8"/>
  <c r="P733" i="8"/>
  <c r="P732" i="8"/>
  <c r="P731" i="8"/>
  <c r="P730" i="8"/>
  <c r="P729" i="8"/>
  <c r="Q728" i="8"/>
  <c r="P728" i="8"/>
  <c r="O728" i="8"/>
  <c r="P727" i="8"/>
  <c r="P726" i="8"/>
  <c r="Q725" i="8"/>
  <c r="P725" i="8"/>
  <c r="Q724" i="8"/>
  <c r="P724" i="8"/>
  <c r="Q723" i="8"/>
  <c r="P723" i="8"/>
  <c r="Q722" i="8"/>
  <c r="P722" i="8"/>
  <c r="P721" i="8"/>
  <c r="P720" i="8"/>
  <c r="P719" i="8"/>
  <c r="P718" i="8"/>
  <c r="P717" i="8"/>
  <c r="P716" i="8"/>
  <c r="Q715" i="8"/>
  <c r="P715" i="8"/>
  <c r="Q714" i="8"/>
  <c r="P714" i="8"/>
  <c r="Q713" i="8"/>
  <c r="P713" i="8"/>
  <c r="P712" i="8"/>
  <c r="Q711" i="8"/>
  <c r="P711" i="8"/>
  <c r="Q710" i="8"/>
  <c r="P710" i="8"/>
  <c r="Q709" i="8"/>
  <c r="P709" i="8"/>
  <c r="Q708" i="8"/>
  <c r="P708" i="8"/>
  <c r="P707" i="8"/>
  <c r="Q706" i="8"/>
  <c r="P706" i="8"/>
  <c r="P705" i="8"/>
  <c r="Q704" i="8"/>
  <c r="P704" i="8"/>
  <c r="P703" i="8"/>
  <c r="P702" i="8"/>
  <c r="Q701" i="8"/>
  <c r="P701" i="8"/>
  <c r="P700" i="8"/>
  <c r="Q699" i="8"/>
  <c r="P699" i="8"/>
  <c r="Q698" i="8"/>
  <c r="P698" i="8"/>
  <c r="P697" i="8"/>
  <c r="Q696" i="8"/>
  <c r="P696" i="8"/>
  <c r="P695" i="8"/>
  <c r="P694" i="8"/>
  <c r="P693" i="8"/>
  <c r="Q692" i="8"/>
  <c r="P692" i="8"/>
  <c r="Q691" i="8"/>
  <c r="P691" i="8"/>
  <c r="Q690" i="8"/>
  <c r="P690" i="8"/>
  <c r="P689" i="8"/>
  <c r="Q688" i="8"/>
  <c r="P688" i="8"/>
  <c r="Q687" i="8"/>
  <c r="P687" i="8"/>
  <c r="P686" i="8"/>
  <c r="Q685" i="8"/>
  <c r="P685" i="8"/>
  <c r="P684" i="8"/>
  <c r="P683" i="8"/>
  <c r="P682" i="8"/>
  <c r="P681" i="8"/>
  <c r="P680" i="8"/>
  <c r="P679" i="8"/>
  <c r="P678" i="8"/>
  <c r="P677" i="8"/>
  <c r="P676" i="8"/>
  <c r="P675" i="8"/>
  <c r="P674" i="8"/>
  <c r="P673" i="8"/>
  <c r="P672" i="8"/>
  <c r="P671" i="8"/>
  <c r="P670" i="8"/>
  <c r="P669" i="8"/>
  <c r="P668" i="8"/>
  <c r="P667" i="8"/>
  <c r="Q666" i="8"/>
  <c r="P666" i="8"/>
  <c r="P665" i="8"/>
  <c r="Q664" i="8"/>
  <c r="P664" i="8"/>
  <c r="Q663" i="8"/>
  <c r="P663" i="8"/>
  <c r="Q662" i="8"/>
  <c r="P662" i="8"/>
  <c r="P661" i="8"/>
  <c r="P660" i="8"/>
  <c r="P659" i="8"/>
  <c r="P658" i="8"/>
  <c r="P657" i="8"/>
  <c r="Q656" i="8"/>
  <c r="P656" i="8"/>
  <c r="P655" i="8"/>
  <c r="P654" i="8"/>
  <c r="Q653" i="8"/>
  <c r="P653" i="8"/>
  <c r="P652" i="8"/>
  <c r="P651" i="8"/>
  <c r="Q650" i="8"/>
  <c r="P650" i="8"/>
  <c r="P649" i="8"/>
  <c r="P648" i="8"/>
  <c r="P647" i="8"/>
  <c r="P646" i="8"/>
  <c r="Q645" i="8"/>
  <c r="P645" i="8"/>
  <c r="P644" i="8"/>
  <c r="P643" i="8"/>
  <c r="P642" i="8"/>
  <c r="Q641" i="8"/>
  <c r="P641" i="8"/>
  <c r="P640" i="8"/>
  <c r="P639" i="8"/>
  <c r="P638" i="8"/>
  <c r="Q637" i="8"/>
  <c r="P637" i="8"/>
  <c r="P636" i="8"/>
  <c r="Q635" i="8"/>
  <c r="P635" i="8"/>
  <c r="P634" i="8"/>
  <c r="P633" i="8"/>
  <c r="P632" i="8"/>
  <c r="P631" i="8"/>
  <c r="P630" i="8"/>
  <c r="P629" i="8"/>
  <c r="Q628" i="8"/>
  <c r="P628" i="8"/>
  <c r="P627" i="8"/>
  <c r="P626" i="8"/>
  <c r="P625" i="8"/>
  <c r="Q624" i="8"/>
  <c r="P624" i="8"/>
  <c r="P623" i="8"/>
  <c r="P622" i="8"/>
  <c r="P621" i="8"/>
  <c r="Q620" i="8"/>
  <c r="P620" i="8"/>
  <c r="P619" i="8"/>
  <c r="Q618" i="8"/>
  <c r="P618" i="8"/>
  <c r="P617" i="8"/>
  <c r="P616" i="8"/>
  <c r="P615" i="8"/>
  <c r="Q614" i="8"/>
  <c r="P614" i="8"/>
  <c r="P613" i="8"/>
  <c r="P612" i="8"/>
  <c r="P611" i="8"/>
  <c r="P610" i="8"/>
  <c r="P609" i="8"/>
  <c r="P608" i="8"/>
  <c r="P607" i="8"/>
  <c r="P606" i="8"/>
  <c r="P605" i="8"/>
  <c r="P604" i="8"/>
  <c r="Q603" i="8"/>
  <c r="P603" i="8"/>
  <c r="P602" i="8"/>
  <c r="Q601" i="8"/>
  <c r="P601" i="8"/>
  <c r="O601" i="8"/>
  <c r="P600" i="8"/>
  <c r="P599" i="8"/>
  <c r="P598" i="8"/>
  <c r="P597" i="8"/>
  <c r="P596" i="8"/>
  <c r="P595" i="8"/>
  <c r="P594" i="8"/>
  <c r="P593" i="8"/>
  <c r="P592" i="8"/>
  <c r="P591" i="8"/>
  <c r="Q590" i="8"/>
  <c r="P590" i="8"/>
  <c r="P589" i="8"/>
  <c r="Q588" i="8"/>
  <c r="P588" i="8"/>
  <c r="P587" i="8"/>
  <c r="Q586" i="8"/>
  <c r="P586" i="8"/>
  <c r="P585" i="8"/>
  <c r="P584" i="8"/>
  <c r="P583" i="8"/>
  <c r="P582" i="8"/>
  <c r="P581" i="8"/>
  <c r="P580" i="8"/>
  <c r="P579" i="8"/>
  <c r="P578" i="8"/>
  <c r="Q577" i="8"/>
  <c r="P577" i="8"/>
  <c r="Q576" i="8"/>
  <c r="P576" i="8"/>
  <c r="P575" i="8"/>
  <c r="P574" i="8"/>
  <c r="P573" i="8"/>
  <c r="P572" i="8"/>
  <c r="P571" i="8"/>
  <c r="P570" i="8"/>
  <c r="P569" i="8"/>
  <c r="P568" i="8"/>
  <c r="P567" i="8"/>
  <c r="P566" i="8"/>
  <c r="P565" i="8"/>
  <c r="P564" i="8"/>
  <c r="P563" i="8"/>
  <c r="P562" i="8"/>
  <c r="P561" i="8"/>
  <c r="Q560" i="8"/>
  <c r="P560" i="8"/>
  <c r="O560" i="8"/>
  <c r="Q559" i="8"/>
  <c r="P559" i="8"/>
  <c r="P558" i="8"/>
  <c r="P557" i="8"/>
  <c r="P556" i="8"/>
  <c r="P555" i="8"/>
  <c r="P554" i="8"/>
  <c r="P553" i="8"/>
  <c r="P552" i="8"/>
  <c r="P551" i="8"/>
  <c r="Q550" i="8"/>
  <c r="P550" i="8"/>
  <c r="Q549" i="8"/>
  <c r="P549" i="8"/>
  <c r="Q548" i="8"/>
  <c r="P548" i="8"/>
  <c r="P547" i="8"/>
  <c r="P546" i="8"/>
  <c r="P545" i="8"/>
  <c r="P544" i="8"/>
  <c r="P543" i="8"/>
  <c r="P542" i="8"/>
  <c r="P541" i="8"/>
  <c r="P540" i="8"/>
  <c r="P539" i="8"/>
  <c r="Q538" i="8"/>
  <c r="P538" i="8"/>
  <c r="P537" i="8"/>
  <c r="P536" i="8"/>
  <c r="P535" i="8"/>
  <c r="P534" i="8"/>
  <c r="Q533" i="8"/>
  <c r="P533" i="8"/>
  <c r="P532" i="8"/>
  <c r="P531" i="8"/>
  <c r="P530" i="8"/>
  <c r="P529" i="8"/>
  <c r="Q528" i="8"/>
  <c r="P528" i="8"/>
  <c r="P527" i="8"/>
  <c r="P526" i="8"/>
  <c r="P525" i="8"/>
  <c r="P524" i="8"/>
  <c r="P523" i="8"/>
  <c r="P522" i="8"/>
  <c r="Q521" i="8"/>
  <c r="P521" i="8"/>
  <c r="O521" i="8"/>
  <c r="P520" i="8"/>
  <c r="P519" i="8"/>
  <c r="P518" i="8"/>
  <c r="P517" i="8"/>
  <c r="P516" i="8"/>
  <c r="P515" i="8"/>
  <c r="Q514" i="8"/>
  <c r="P514" i="8"/>
  <c r="O514" i="8"/>
  <c r="P513" i="8"/>
  <c r="P512" i="8"/>
  <c r="P511" i="8"/>
  <c r="P510" i="8"/>
  <c r="P509" i="8"/>
  <c r="P508" i="8"/>
  <c r="P507" i="8"/>
  <c r="P506" i="8"/>
  <c r="P505" i="8"/>
  <c r="P504" i="8"/>
  <c r="P503" i="8"/>
  <c r="Q502" i="8"/>
  <c r="P502" i="8"/>
  <c r="P501" i="8"/>
  <c r="Q500" i="8"/>
  <c r="P500" i="8"/>
  <c r="P499" i="8"/>
  <c r="Q498" i="8"/>
  <c r="P498" i="8"/>
  <c r="P497" i="8"/>
  <c r="P496" i="8"/>
  <c r="P495" i="8"/>
  <c r="P494" i="8"/>
  <c r="Q493" i="8"/>
  <c r="P493" i="8"/>
  <c r="P492" i="8"/>
  <c r="P491" i="8"/>
  <c r="P490" i="8"/>
  <c r="P489" i="8"/>
  <c r="Q488" i="8"/>
  <c r="P488" i="8"/>
  <c r="P487" i="8"/>
  <c r="P486" i="8"/>
  <c r="P485" i="8"/>
  <c r="P484" i="8"/>
  <c r="P483" i="8"/>
  <c r="P482" i="8"/>
  <c r="P481" i="8"/>
  <c r="Q480" i="8"/>
  <c r="P480" i="8"/>
  <c r="P479" i="8"/>
  <c r="P478" i="8"/>
  <c r="P477" i="8"/>
  <c r="P476" i="8"/>
  <c r="P475" i="8"/>
  <c r="Q474" i="8"/>
  <c r="P474" i="8"/>
  <c r="O474" i="8"/>
  <c r="P473" i="8"/>
  <c r="P472" i="8"/>
  <c r="P471" i="8"/>
  <c r="P470" i="8"/>
  <c r="P469" i="8"/>
  <c r="P468" i="8"/>
  <c r="Q467" i="8"/>
  <c r="P467" i="8"/>
  <c r="P466" i="8"/>
  <c r="P465" i="8"/>
  <c r="P464" i="8"/>
  <c r="P463" i="8"/>
  <c r="Q462" i="8"/>
  <c r="P462" i="8"/>
  <c r="P461" i="8"/>
  <c r="Q460" i="8"/>
  <c r="P460" i="8"/>
  <c r="P459" i="8"/>
  <c r="P458" i="8"/>
  <c r="P457" i="8"/>
  <c r="P456" i="8"/>
  <c r="P455" i="8"/>
  <c r="Q454" i="8"/>
  <c r="P454" i="8"/>
  <c r="Q453" i="8"/>
  <c r="P453" i="8"/>
  <c r="P452" i="8"/>
  <c r="P451" i="8"/>
  <c r="P450" i="8"/>
  <c r="P449" i="8"/>
  <c r="Q448" i="8"/>
  <c r="P448" i="8"/>
  <c r="P447" i="8"/>
  <c r="P446" i="8"/>
  <c r="P445" i="8"/>
  <c r="P444" i="8"/>
  <c r="P443" i="8"/>
  <c r="Q442" i="8"/>
  <c r="P442" i="8"/>
  <c r="P441" i="8"/>
  <c r="P440" i="8"/>
  <c r="P439" i="8"/>
  <c r="P438" i="8"/>
  <c r="P437" i="8"/>
  <c r="P436" i="8"/>
  <c r="Q435" i="8"/>
  <c r="P435" i="8"/>
  <c r="P434" i="8"/>
  <c r="P433" i="8"/>
  <c r="P432" i="8"/>
  <c r="P431" i="8"/>
  <c r="Q430" i="8"/>
  <c r="P430" i="8"/>
  <c r="P429" i="8"/>
  <c r="Q428" i="8"/>
  <c r="P428" i="8"/>
  <c r="Q427" i="8"/>
  <c r="P427" i="8"/>
  <c r="P426" i="8"/>
  <c r="Q425" i="8"/>
  <c r="P425" i="8"/>
  <c r="P424" i="8"/>
  <c r="P423" i="8"/>
  <c r="Q422" i="8"/>
  <c r="P422" i="8"/>
  <c r="P421" i="8"/>
  <c r="P420" i="8"/>
  <c r="P419" i="8"/>
  <c r="P418" i="8"/>
  <c r="P417" i="8"/>
  <c r="P416" i="8"/>
  <c r="P415" i="8"/>
  <c r="P414" i="8"/>
  <c r="P413" i="8"/>
  <c r="P412" i="8"/>
  <c r="P411" i="8"/>
  <c r="P410" i="8"/>
  <c r="P409" i="8"/>
  <c r="P408" i="8"/>
  <c r="P407" i="8"/>
  <c r="P406" i="8"/>
  <c r="P405" i="8"/>
  <c r="P404" i="8"/>
  <c r="Q403" i="8"/>
  <c r="P403" i="8"/>
  <c r="P402" i="8"/>
  <c r="Q401" i="8"/>
  <c r="P401" i="8"/>
  <c r="P400" i="8"/>
  <c r="P399" i="8"/>
  <c r="P398" i="8"/>
  <c r="P397" i="8"/>
  <c r="P396" i="8"/>
  <c r="P395" i="8"/>
  <c r="P394" i="8"/>
  <c r="Q393" i="8"/>
  <c r="P393" i="8"/>
  <c r="P392" i="8"/>
  <c r="P391" i="8"/>
  <c r="P390" i="8"/>
  <c r="Q389" i="8"/>
  <c r="P389" i="8"/>
  <c r="P388" i="8"/>
  <c r="Q387" i="8"/>
  <c r="P387" i="8"/>
  <c r="P386" i="8"/>
  <c r="P385" i="8"/>
  <c r="P384" i="8"/>
  <c r="P383" i="8"/>
  <c r="P382" i="8"/>
  <c r="P381" i="8"/>
  <c r="P380" i="8"/>
  <c r="P379" i="8"/>
  <c r="P378" i="8"/>
  <c r="P377" i="8"/>
  <c r="P376" i="8"/>
  <c r="P375" i="8"/>
  <c r="P374" i="8"/>
  <c r="P373" i="8"/>
  <c r="P372" i="8"/>
  <c r="P371" i="8"/>
  <c r="P370" i="8"/>
  <c r="P369" i="8"/>
  <c r="P368" i="8"/>
  <c r="P367" i="8"/>
  <c r="P366" i="8"/>
  <c r="P365" i="8"/>
  <c r="Q364" i="8"/>
  <c r="P364" i="8"/>
  <c r="P363" i="8"/>
  <c r="Q362" i="8"/>
  <c r="P362" i="8"/>
  <c r="Q361" i="8"/>
  <c r="P361" i="8"/>
  <c r="O361" i="8"/>
  <c r="Q360" i="8"/>
  <c r="P360" i="8"/>
  <c r="O360" i="8"/>
  <c r="Q359" i="8"/>
  <c r="P359" i="8"/>
  <c r="P358" i="8"/>
  <c r="P357" i="8"/>
  <c r="P356" i="8"/>
  <c r="P355" i="8"/>
  <c r="P353" i="8"/>
  <c r="P352" i="8"/>
  <c r="P351" i="8"/>
  <c r="Q350" i="8"/>
  <c r="P350" i="8"/>
  <c r="P349" i="8"/>
  <c r="P348" i="8"/>
  <c r="P347" i="8"/>
  <c r="P346" i="8"/>
  <c r="Q345" i="8"/>
  <c r="P345" i="8"/>
  <c r="P344" i="8"/>
  <c r="P343" i="8"/>
  <c r="P342" i="8"/>
  <c r="Q341" i="8"/>
  <c r="P341" i="8"/>
  <c r="P340" i="8"/>
  <c r="Q339" i="8"/>
  <c r="P339" i="8"/>
  <c r="P338" i="8"/>
  <c r="P337" i="8"/>
  <c r="P336" i="8"/>
  <c r="Q335" i="8"/>
  <c r="P335" i="8"/>
  <c r="P334" i="8"/>
  <c r="P333" i="8"/>
  <c r="Q332" i="8"/>
  <c r="P332" i="8"/>
  <c r="O332" i="8"/>
  <c r="P331" i="8"/>
  <c r="P330" i="8"/>
  <c r="P329" i="8"/>
  <c r="P328" i="8"/>
  <c r="P327" i="8"/>
  <c r="P326" i="8"/>
  <c r="P325" i="8"/>
  <c r="P324" i="8"/>
  <c r="P323" i="8"/>
  <c r="P322" i="8"/>
  <c r="P321" i="8"/>
  <c r="P320" i="8"/>
  <c r="Q319" i="8"/>
  <c r="P319" i="8"/>
  <c r="P318" i="8"/>
  <c r="Q317" i="8"/>
  <c r="P317" i="8"/>
  <c r="Q316" i="8"/>
  <c r="P316" i="8"/>
  <c r="P315" i="8"/>
  <c r="P314" i="8"/>
  <c r="P313" i="8"/>
  <c r="Q312" i="8"/>
  <c r="P312" i="8"/>
  <c r="Q311" i="8"/>
  <c r="P311" i="8"/>
  <c r="P310" i="8"/>
  <c r="Q309" i="8"/>
  <c r="P309" i="8"/>
  <c r="P308" i="8"/>
  <c r="P307" i="8"/>
  <c r="P306" i="8"/>
  <c r="P305" i="8"/>
  <c r="P304" i="8"/>
  <c r="P303" i="8"/>
  <c r="P302" i="8"/>
  <c r="P301" i="8"/>
  <c r="P300" i="8"/>
  <c r="P299" i="8"/>
  <c r="Q298" i="8"/>
  <c r="P298" i="8"/>
  <c r="P297" i="8"/>
  <c r="P296" i="8"/>
  <c r="P295" i="8"/>
  <c r="P294" i="8"/>
  <c r="P293" i="8"/>
  <c r="P292" i="8"/>
  <c r="P291" i="8"/>
  <c r="P290" i="8"/>
  <c r="P289" i="8"/>
  <c r="P288" i="8"/>
  <c r="P287" i="8"/>
  <c r="P286" i="8"/>
  <c r="P285" i="8"/>
  <c r="Q284" i="8"/>
  <c r="P284" i="8"/>
  <c r="O284" i="8"/>
  <c r="P283" i="8"/>
  <c r="Q282" i="8"/>
  <c r="P282" i="8"/>
  <c r="O282" i="8"/>
  <c r="Q281" i="8"/>
  <c r="P281" i="8"/>
  <c r="P280" i="8"/>
  <c r="P279" i="8"/>
  <c r="P278" i="8"/>
  <c r="P277" i="8"/>
  <c r="P276" i="8"/>
  <c r="P275" i="8"/>
  <c r="P274" i="8"/>
  <c r="P273" i="8"/>
  <c r="Q272" i="8"/>
  <c r="P272" i="8"/>
  <c r="P271" i="8"/>
  <c r="P270" i="8"/>
  <c r="P269" i="8"/>
  <c r="P268" i="8"/>
  <c r="P267" i="8"/>
  <c r="P266" i="8"/>
  <c r="Q265" i="8"/>
  <c r="P265" i="8"/>
  <c r="P264" i="8"/>
  <c r="P263" i="8"/>
  <c r="P262" i="8"/>
  <c r="P261" i="8"/>
  <c r="P260" i="8"/>
  <c r="P259" i="8"/>
  <c r="P258" i="8"/>
  <c r="Q257" i="8"/>
  <c r="P257" i="8"/>
  <c r="P256" i="8"/>
  <c r="P255" i="8"/>
  <c r="P254" i="8"/>
  <c r="Q253" i="8"/>
  <c r="P253" i="8"/>
  <c r="O253" i="8"/>
  <c r="Q252" i="8"/>
  <c r="P252" i="8"/>
  <c r="Q251" i="8"/>
  <c r="P251" i="8"/>
  <c r="P250" i="8"/>
  <c r="P249" i="8"/>
  <c r="P248" i="8"/>
  <c r="P247" i="8"/>
  <c r="P246" i="8"/>
  <c r="P245" i="8"/>
  <c r="P244" i="8"/>
  <c r="P243" i="8"/>
  <c r="P242" i="8"/>
  <c r="P241" i="8"/>
  <c r="P240" i="8"/>
  <c r="P239" i="8"/>
  <c r="P238" i="8"/>
  <c r="P237" i="8"/>
  <c r="P236" i="8"/>
  <c r="P235" i="8"/>
  <c r="P234" i="8"/>
  <c r="P233" i="8"/>
  <c r="Q232" i="8"/>
  <c r="P232" i="8"/>
  <c r="P231" i="8"/>
  <c r="P230" i="8"/>
  <c r="P229" i="8"/>
  <c r="P228" i="8"/>
  <c r="P227" i="8"/>
  <c r="P226" i="8"/>
  <c r="P225" i="8"/>
  <c r="P224" i="8"/>
  <c r="P223" i="8"/>
  <c r="P222" i="8"/>
  <c r="P221" i="8"/>
  <c r="P220" i="8"/>
  <c r="P219" i="8"/>
  <c r="P218" i="8"/>
  <c r="Q217" i="8"/>
  <c r="P217" i="8"/>
  <c r="Q216" i="8"/>
  <c r="P216" i="8"/>
  <c r="Q215" i="8"/>
  <c r="P215" i="8"/>
  <c r="Q214" i="8"/>
  <c r="P214" i="8"/>
  <c r="P213" i="8"/>
  <c r="P212" i="8"/>
  <c r="P211" i="8"/>
  <c r="P210" i="8"/>
  <c r="P209" i="8"/>
  <c r="P208" i="8"/>
  <c r="P207" i="8"/>
  <c r="Q206" i="8"/>
  <c r="P206" i="8"/>
  <c r="P205" i="8"/>
  <c r="P204" i="8"/>
  <c r="Q203" i="8"/>
  <c r="P203" i="8"/>
  <c r="P202" i="8"/>
  <c r="P201" i="8"/>
  <c r="P200" i="8"/>
  <c r="P199" i="8"/>
  <c r="P198" i="8"/>
  <c r="P197" i="8"/>
  <c r="Q196" i="8"/>
  <c r="P196" i="8"/>
  <c r="P195" i="8"/>
  <c r="Q194" i="8"/>
  <c r="P194" i="8"/>
  <c r="P193" i="8"/>
  <c r="Q192" i="8"/>
  <c r="P192" i="8"/>
  <c r="P191" i="8"/>
  <c r="Q190" i="8"/>
  <c r="P190" i="8"/>
  <c r="P189" i="8"/>
  <c r="P188" i="8"/>
  <c r="P187" i="8"/>
  <c r="P186" i="8"/>
  <c r="P185" i="8"/>
  <c r="P184" i="8"/>
  <c r="P183" i="8"/>
  <c r="P182" i="8"/>
  <c r="Q181" i="8"/>
  <c r="P181" i="8"/>
  <c r="P180" i="8"/>
  <c r="P179" i="8"/>
  <c r="P178" i="8"/>
  <c r="P177" i="8"/>
  <c r="P176" i="8"/>
  <c r="Q175" i="8"/>
  <c r="P175" i="8"/>
  <c r="P174" i="8"/>
  <c r="P173" i="8"/>
  <c r="P172" i="8"/>
  <c r="P171" i="8"/>
  <c r="P170" i="8"/>
  <c r="P169" i="8"/>
  <c r="P168" i="8"/>
  <c r="P167" i="8"/>
  <c r="Q166" i="8"/>
  <c r="P166" i="8"/>
  <c r="P165" i="8"/>
  <c r="P164" i="8"/>
  <c r="P163" i="8"/>
  <c r="P162" i="8"/>
  <c r="P161" i="8"/>
  <c r="P160" i="8"/>
  <c r="P159" i="8"/>
  <c r="P158" i="8"/>
  <c r="P157" i="8"/>
  <c r="P156" i="8"/>
  <c r="Q155" i="8"/>
  <c r="P155" i="8"/>
  <c r="P154" i="8"/>
  <c r="Q153" i="8"/>
  <c r="P153" i="8"/>
  <c r="P152" i="8"/>
  <c r="P151" i="8"/>
  <c r="P150" i="8"/>
  <c r="P149" i="8"/>
  <c r="Q148" i="8"/>
  <c r="P148" i="8"/>
  <c r="P147" i="8"/>
  <c r="P146" i="8"/>
  <c r="P145" i="8"/>
  <c r="Q144" i="8"/>
  <c r="P144" i="8"/>
  <c r="O144" i="8"/>
  <c r="P143" i="8"/>
  <c r="P142" i="8"/>
  <c r="P141" i="8"/>
  <c r="P140" i="8"/>
  <c r="P139" i="8"/>
  <c r="P138" i="8"/>
  <c r="P137" i="8"/>
  <c r="P136" i="8"/>
  <c r="Q135" i="8"/>
  <c r="P135" i="8"/>
  <c r="Q134" i="8"/>
  <c r="P134" i="8"/>
  <c r="P133" i="8"/>
  <c r="P132" i="8"/>
  <c r="P131" i="8"/>
  <c r="P130" i="8"/>
  <c r="Q129" i="8"/>
  <c r="P129" i="8"/>
  <c r="P128" i="8"/>
  <c r="P127" i="8"/>
  <c r="P126" i="8"/>
  <c r="Q125" i="8"/>
  <c r="P125" i="8"/>
  <c r="P124" i="8"/>
  <c r="P123" i="8"/>
  <c r="P122" i="8"/>
  <c r="Q121" i="8"/>
  <c r="P121" i="8"/>
  <c r="Q120" i="8"/>
  <c r="P120" i="8"/>
  <c r="Q119" i="8"/>
  <c r="P119" i="8"/>
  <c r="Q118" i="8"/>
  <c r="P118" i="8"/>
  <c r="Q117" i="8"/>
  <c r="P117" i="8"/>
  <c r="Q116" i="8"/>
  <c r="P116" i="8"/>
  <c r="Q115" i="8"/>
  <c r="P115" i="8"/>
  <c r="Q114" i="8"/>
  <c r="P114" i="8"/>
  <c r="Q113" i="8"/>
  <c r="P113" i="8"/>
  <c r="Q112" i="8"/>
  <c r="P112" i="8"/>
  <c r="Q111" i="8"/>
  <c r="P111" i="8"/>
  <c r="Q110" i="8"/>
  <c r="P110" i="8"/>
  <c r="Q109" i="8"/>
  <c r="P109" i="8"/>
  <c r="Q108" i="8"/>
  <c r="P108" i="8"/>
  <c r="Q107" i="8"/>
  <c r="P107" i="8"/>
  <c r="Q106" i="8"/>
  <c r="P106" i="8"/>
  <c r="Q105" i="8"/>
  <c r="P105" i="8"/>
  <c r="Q104" i="8"/>
  <c r="P104" i="8"/>
  <c r="Q103" i="8"/>
  <c r="P103" i="8"/>
  <c r="Q102" i="8"/>
  <c r="P102" i="8"/>
  <c r="Q101" i="8"/>
  <c r="P101" i="8"/>
  <c r="Q100" i="8"/>
  <c r="P100" i="8"/>
  <c r="Q99" i="8"/>
  <c r="P99" i="8"/>
  <c r="Q98" i="8"/>
  <c r="P98" i="8"/>
  <c r="Q97" i="8"/>
  <c r="P97" i="8"/>
  <c r="Q96" i="8"/>
  <c r="P96" i="8"/>
  <c r="Q95" i="8"/>
  <c r="P95" i="8"/>
  <c r="Q94" i="8"/>
  <c r="P94" i="8"/>
  <c r="Q93" i="8"/>
  <c r="P93" i="8"/>
  <c r="Q92" i="8"/>
  <c r="P92" i="8"/>
  <c r="Q91" i="8"/>
  <c r="P91" i="8"/>
  <c r="Q90" i="8"/>
  <c r="P90" i="8"/>
  <c r="Q89" i="8"/>
  <c r="P89" i="8"/>
  <c r="Q88" i="8"/>
  <c r="P88" i="8"/>
  <c r="Q87" i="8"/>
  <c r="P87" i="8"/>
  <c r="Q86" i="8"/>
  <c r="P86" i="8"/>
  <c r="P85" i="8"/>
  <c r="Q84" i="8"/>
  <c r="P84" i="8"/>
  <c r="P83" i="8"/>
  <c r="Q82" i="8"/>
  <c r="P82" i="8"/>
  <c r="Q81" i="8"/>
  <c r="P81" i="8"/>
  <c r="P80" i="8"/>
  <c r="P79" i="8"/>
  <c r="P78" i="8"/>
  <c r="Q77" i="8"/>
  <c r="P77" i="8"/>
  <c r="Q76" i="8"/>
  <c r="P76" i="8"/>
  <c r="P75" i="8"/>
  <c r="P74" i="8"/>
  <c r="Q73" i="8"/>
  <c r="P73" i="8"/>
  <c r="O73" i="8"/>
  <c r="P72" i="8"/>
  <c r="Q71" i="8"/>
  <c r="P71" i="8"/>
  <c r="Q70" i="8"/>
  <c r="P70" i="8"/>
  <c r="Q69" i="8"/>
  <c r="P69" i="8"/>
  <c r="Q68" i="8"/>
  <c r="P68" i="8"/>
  <c r="Q67" i="8"/>
  <c r="P67" i="8"/>
  <c r="Q66" i="8"/>
  <c r="P66" i="8"/>
  <c r="Q65" i="8"/>
  <c r="P65" i="8"/>
  <c r="Q64" i="8"/>
  <c r="P64" i="8"/>
  <c r="Q63" i="8"/>
  <c r="P63" i="8"/>
  <c r="Q62" i="8"/>
  <c r="P62" i="8"/>
  <c r="P61" i="8"/>
  <c r="Q60" i="8"/>
  <c r="P60" i="8"/>
  <c r="P59" i="8"/>
  <c r="P58" i="8"/>
  <c r="P57" i="8"/>
  <c r="Q56" i="8"/>
  <c r="P56" i="8"/>
  <c r="P55" i="8"/>
  <c r="P54" i="8"/>
  <c r="P53" i="8"/>
  <c r="P52" i="8"/>
  <c r="Q51" i="8"/>
  <c r="P51" i="8"/>
  <c r="P50" i="8"/>
  <c r="P49" i="8"/>
  <c r="P48" i="8"/>
  <c r="P47" i="8"/>
  <c r="P46" i="8"/>
  <c r="P45" i="8"/>
  <c r="Q44" i="8"/>
  <c r="P44" i="8"/>
  <c r="P43" i="8"/>
  <c r="Q42" i="8"/>
  <c r="P42" i="8"/>
  <c r="Q41" i="8"/>
  <c r="P41" i="8"/>
  <c r="P40" i="8"/>
  <c r="Q39" i="8"/>
  <c r="P39" i="8"/>
  <c r="O39" i="8"/>
  <c r="P38" i="8"/>
  <c r="P37" i="8"/>
  <c r="P36" i="8"/>
  <c r="P35" i="8"/>
  <c r="P34" i="8"/>
  <c r="P33" i="8"/>
  <c r="Q32" i="8"/>
  <c r="P32" i="8"/>
  <c r="Q31" i="8"/>
  <c r="P31" i="8"/>
  <c r="Q30" i="8"/>
  <c r="P30" i="8"/>
  <c r="Q29" i="8"/>
  <c r="P29" i="8"/>
  <c r="P28" i="8"/>
  <c r="Q27" i="8"/>
  <c r="P27" i="8"/>
  <c r="P26" i="8"/>
  <c r="P25" i="8"/>
  <c r="Q24" i="8"/>
  <c r="P24" i="8"/>
  <c r="P23" i="8"/>
  <c r="Q22" i="8"/>
  <c r="P22" i="8"/>
  <c r="Q21" i="8"/>
  <c r="P21" i="8"/>
  <c r="O21" i="8"/>
  <c r="P20" i="8"/>
  <c r="P19" i="8"/>
  <c r="P18" i="8"/>
  <c r="Q17" i="8"/>
  <c r="P17" i="8"/>
  <c r="P16" i="8"/>
  <c r="P15" i="8"/>
  <c r="P14" i="8"/>
  <c r="P13" i="8"/>
  <c r="Q12" i="8"/>
  <c r="P12" i="8"/>
  <c r="Q11" i="8"/>
  <c r="P11" i="8"/>
  <c r="P10" i="8"/>
  <c r="P9" i="8"/>
  <c r="P8" i="8"/>
  <c r="P7" i="8"/>
  <c r="P6" i="8"/>
  <c r="P5" i="8"/>
  <c r="P4" i="8"/>
  <c r="P3" i="8"/>
  <c r="P2" i="8"/>
  <c r="P811" i="7"/>
  <c r="O811" i="7"/>
  <c r="P810" i="7"/>
  <c r="P809" i="7"/>
  <c r="P808" i="7"/>
  <c r="O808" i="7"/>
  <c r="P807" i="7"/>
  <c r="O807" i="7"/>
  <c r="P806" i="7"/>
  <c r="P805" i="7"/>
  <c r="P804" i="7"/>
  <c r="O804" i="7"/>
  <c r="P803" i="7"/>
  <c r="O803" i="7"/>
  <c r="P802" i="7"/>
  <c r="P801" i="7"/>
  <c r="O801" i="7"/>
  <c r="P800" i="7"/>
  <c r="P799" i="7"/>
  <c r="P798" i="7"/>
  <c r="P797" i="7"/>
  <c r="P796" i="7"/>
  <c r="P795" i="7"/>
  <c r="P794" i="7"/>
  <c r="P793" i="7"/>
  <c r="P792" i="7"/>
  <c r="P791" i="7"/>
  <c r="P790" i="7"/>
  <c r="P789" i="7"/>
  <c r="O789" i="7"/>
  <c r="P788" i="7"/>
  <c r="P787" i="7"/>
  <c r="P786" i="7"/>
  <c r="O786" i="7"/>
  <c r="P785" i="7"/>
  <c r="O785" i="7"/>
  <c r="P784" i="7"/>
  <c r="P783" i="7"/>
  <c r="P782" i="7"/>
  <c r="P781" i="7"/>
  <c r="O781" i="7"/>
  <c r="P780" i="7"/>
  <c r="P779" i="7"/>
  <c r="P778" i="7"/>
  <c r="P777" i="7"/>
  <c r="O777" i="7"/>
  <c r="P776" i="7"/>
  <c r="P775" i="7"/>
  <c r="P774" i="7"/>
  <c r="P773" i="7"/>
  <c r="P772" i="7"/>
  <c r="P771" i="7"/>
  <c r="P770" i="7"/>
  <c r="P769" i="7"/>
  <c r="P768" i="7"/>
  <c r="P767" i="7"/>
  <c r="P766" i="7"/>
  <c r="P765" i="7"/>
  <c r="P764" i="7"/>
  <c r="P763" i="7"/>
  <c r="P762" i="7"/>
  <c r="P761" i="7"/>
  <c r="P760" i="7"/>
  <c r="P759" i="7"/>
  <c r="O759" i="7"/>
  <c r="P758" i="7"/>
  <c r="P757" i="7"/>
  <c r="O757" i="7"/>
  <c r="P756" i="7"/>
  <c r="O756" i="7"/>
  <c r="P755" i="7"/>
  <c r="P754" i="7"/>
  <c r="P753" i="7"/>
  <c r="P752" i="7"/>
  <c r="O752" i="7"/>
  <c r="P751" i="7"/>
  <c r="P750" i="7"/>
  <c r="P749" i="7"/>
  <c r="P748" i="7"/>
  <c r="P747" i="7"/>
  <c r="P746" i="7"/>
  <c r="P745" i="7"/>
  <c r="P744" i="7"/>
  <c r="P743" i="7"/>
  <c r="P742" i="7"/>
  <c r="O742" i="7"/>
  <c r="P741" i="7"/>
  <c r="O741" i="7"/>
  <c r="P740" i="7"/>
  <c r="O740" i="7"/>
  <c r="P739" i="7"/>
  <c r="P738" i="7"/>
  <c r="P737" i="7"/>
  <c r="O737" i="7"/>
  <c r="P736" i="7"/>
  <c r="O736" i="7"/>
  <c r="P735" i="7"/>
  <c r="P734" i="7"/>
  <c r="P733" i="7"/>
  <c r="P732" i="7"/>
  <c r="P731" i="7"/>
  <c r="P730" i="7"/>
  <c r="P729" i="7"/>
  <c r="P728" i="7"/>
  <c r="O728" i="7"/>
  <c r="P727" i="7"/>
  <c r="O727" i="7"/>
  <c r="P726" i="7"/>
  <c r="P725" i="7"/>
  <c r="O725" i="7"/>
  <c r="P724" i="7"/>
  <c r="O724" i="7"/>
  <c r="P723" i="7"/>
  <c r="P722" i="7"/>
  <c r="P721" i="7"/>
  <c r="P720" i="7"/>
  <c r="O720" i="7"/>
  <c r="P719" i="7"/>
  <c r="P718" i="7"/>
  <c r="P717" i="7"/>
  <c r="P716" i="7"/>
  <c r="P715" i="7"/>
  <c r="P714" i="7"/>
  <c r="P713" i="7"/>
  <c r="O713" i="7"/>
  <c r="P712" i="7"/>
  <c r="P711" i="7"/>
  <c r="P710" i="7"/>
  <c r="P709" i="7"/>
  <c r="P708" i="7"/>
  <c r="P707" i="7"/>
  <c r="P706" i="7"/>
  <c r="O706" i="7"/>
  <c r="P705" i="7"/>
  <c r="P704" i="7"/>
  <c r="P703" i="7"/>
  <c r="P702" i="7"/>
  <c r="O702" i="7"/>
  <c r="P701" i="7"/>
  <c r="P700" i="7"/>
  <c r="P699" i="7"/>
  <c r="P698" i="7"/>
  <c r="P697" i="7"/>
  <c r="P696" i="7"/>
  <c r="P695" i="7"/>
  <c r="P694" i="7"/>
  <c r="P693" i="7"/>
  <c r="P692" i="7"/>
  <c r="P691" i="7"/>
  <c r="P690" i="7"/>
  <c r="P689" i="7"/>
  <c r="P688" i="7"/>
  <c r="O688" i="7"/>
  <c r="P687" i="7"/>
  <c r="P686" i="7"/>
  <c r="P685" i="7"/>
  <c r="P684" i="7"/>
  <c r="P683" i="7"/>
  <c r="P682" i="7"/>
  <c r="P681" i="7"/>
  <c r="P680" i="7"/>
  <c r="P679" i="7"/>
  <c r="P678" i="7"/>
  <c r="P677" i="7"/>
  <c r="O677" i="7"/>
  <c r="P676" i="7"/>
  <c r="P675" i="7"/>
  <c r="P674" i="7"/>
  <c r="P673" i="7"/>
  <c r="P672" i="7"/>
  <c r="O672" i="7"/>
  <c r="P671" i="7"/>
  <c r="O671" i="7"/>
  <c r="P670" i="7"/>
  <c r="P669" i="7"/>
  <c r="P668" i="7"/>
  <c r="P667" i="7"/>
  <c r="P666" i="7"/>
  <c r="P665" i="7"/>
  <c r="P664" i="7"/>
  <c r="P663" i="7"/>
  <c r="P662" i="7"/>
  <c r="P661" i="7"/>
  <c r="P660" i="7"/>
  <c r="P659" i="7"/>
  <c r="P658" i="7"/>
  <c r="P657" i="7"/>
  <c r="O657" i="7"/>
  <c r="P656" i="7"/>
  <c r="P655" i="7"/>
  <c r="P654" i="7"/>
  <c r="P653" i="7"/>
  <c r="P652" i="7"/>
  <c r="P651" i="7"/>
  <c r="O651" i="7"/>
  <c r="P650" i="7"/>
  <c r="O650" i="7"/>
  <c r="P649" i="7"/>
  <c r="P648" i="7"/>
  <c r="P647" i="7"/>
  <c r="P646" i="7"/>
  <c r="P645" i="7"/>
  <c r="P644" i="7"/>
  <c r="O644" i="7"/>
  <c r="P643" i="7"/>
  <c r="P642" i="7"/>
  <c r="P641" i="7"/>
  <c r="P640" i="7"/>
  <c r="P639" i="7"/>
  <c r="P638" i="7"/>
  <c r="P637" i="7"/>
  <c r="P636" i="7"/>
  <c r="P635" i="7"/>
  <c r="O635" i="7"/>
  <c r="P634" i="7"/>
  <c r="P633" i="7"/>
  <c r="O633" i="7"/>
  <c r="P632" i="7"/>
  <c r="P631" i="7"/>
  <c r="O631" i="7"/>
  <c r="P630" i="7"/>
  <c r="P629" i="7"/>
  <c r="P628" i="7"/>
  <c r="P627" i="7"/>
  <c r="P626" i="7"/>
  <c r="P625" i="7"/>
  <c r="P624" i="7"/>
  <c r="P623" i="7"/>
  <c r="P622" i="7"/>
  <c r="P621" i="7"/>
  <c r="O621" i="7"/>
  <c r="P620" i="7"/>
  <c r="P619" i="7"/>
  <c r="P618" i="7"/>
  <c r="P617" i="7"/>
  <c r="P616" i="7"/>
  <c r="P615" i="7"/>
  <c r="O615" i="7"/>
  <c r="P614" i="7"/>
  <c r="P613" i="7"/>
  <c r="O613" i="7"/>
  <c r="P612" i="7"/>
  <c r="P611" i="7"/>
  <c r="P610" i="7"/>
  <c r="P609" i="7"/>
  <c r="P608" i="7"/>
  <c r="P607" i="7"/>
  <c r="P606" i="7"/>
  <c r="P605" i="7"/>
  <c r="P604" i="7"/>
  <c r="P603" i="7"/>
  <c r="P602" i="7"/>
  <c r="O602" i="7"/>
  <c r="P601" i="7"/>
  <c r="P600" i="7"/>
  <c r="O600" i="7"/>
  <c r="P599" i="7"/>
  <c r="P598" i="7"/>
  <c r="O598" i="7"/>
  <c r="P597" i="7"/>
  <c r="P596" i="7"/>
  <c r="P595" i="7"/>
  <c r="O595" i="7"/>
  <c r="P594" i="7"/>
  <c r="P593" i="7"/>
  <c r="P592" i="7"/>
  <c r="O592" i="7"/>
  <c r="P591" i="7"/>
  <c r="P590" i="7"/>
  <c r="P589" i="7"/>
  <c r="P588" i="7"/>
  <c r="P587" i="7"/>
  <c r="O587" i="7"/>
  <c r="P586" i="7"/>
  <c r="O586" i="7"/>
  <c r="P585" i="7"/>
  <c r="P584" i="7"/>
  <c r="P583" i="7"/>
  <c r="P582" i="7"/>
  <c r="P581" i="7"/>
  <c r="P580" i="7"/>
  <c r="P579" i="7"/>
  <c r="P578" i="7"/>
  <c r="P577" i="7"/>
  <c r="P576" i="7"/>
  <c r="O576" i="7"/>
  <c r="P575" i="7"/>
  <c r="P574" i="7"/>
  <c r="P573" i="7"/>
  <c r="P572" i="7"/>
  <c r="P571" i="7"/>
  <c r="P570" i="7"/>
  <c r="P569" i="7"/>
  <c r="O569" i="7"/>
  <c r="P568" i="7"/>
  <c r="P567" i="7"/>
  <c r="P566" i="7"/>
  <c r="O566" i="7"/>
  <c r="P565" i="7"/>
  <c r="P564" i="7"/>
  <c r="P563" i="7"/>
  <c r="P562" i="7"/>
  <c r="P561" i="7"/>
  <c r="P560" i="7"/>
  <c r="P559" i="7"/>
  <c r="P558" i="7"/>
  <c r="P557" i="7"/>
  <c r="P556" i="7"/>
  <c r="P555" i="7"/>
  <c r="P554" i="7"/>
  <c r="O554" i="7"/>
  <c r="P553" i="7"/>
  <c r="P552" i="7"/>
  <c r="P551" i="7"/>
  <c r="P550" i="7"/>
  <c r="P549" i="7"/>
  <c r="P548" i="7"/>
  <c r="P547" i="7"/>
  <c r="P546" i="7"/>
  <c r="P545" i="7"/>
  <c r="O545" i="7"/>
  <c r="P544" i="7"/>
  <c r="P543" i="7"/>
  <c r="P542" i="7"/>
  <c r="P541" i="7"/>
  <c r="P540" i="7"/>
  <c r="P539" i="7"/>
  <c r="P538" i="7"/>
  <c r="P537" i="7"/>
  <c r="P536" i="7"/>
  <c r="O536" i="7"/>
  <c r="P535" i="7"/>
  <c r="P534" i="7"/>
  <c r="P533" i="7"/>
  <c r="P532" i="7"/>
  <c r="P531" i="7"/>
  <c r="P530" i="7"/>
  <c r="P529" i="7"/>
  <c r="P528" i="7"/>
  <c r="P527" i="7"/>
  <c r="P526" i="7"/>
  <c r="O526" i="7"/>
  <c r="P525" i="7"/>
  <c r="O525" i="7"/>
  <c r="P524" i="7"/>
  <c r="P523" i="7"/>
  <c r="P522" i="7"/>
  <c r="P521" i="7"/>
  <c r="P520" i="7"/>
  <c r="P519" i="7"/>
  <c r="P518" i="7"/>
  <c r="P517" i="7"/>
  <c r="P516" i="7"/>
  <c r="P515" i="7"/>
  <c r="O515" i="7"/>
  <c r="P514" i="7"/>
  <c r="P513" i="7"/>
  <c r="P512" i="7"/>
  <c r="O512" i="7"/>
  <c r="P511" i="7"/>
  <c r="P510" i="7"/>
  <c r="P509" i="7"/>
  <c r="P508" i="7"/>
  <c r="P507" i="7"/>
  <c r="O507" i="7"/>
  <c r="P506" i="7"/>
  <c r="P505" i="7"/>
  <c r="P504" i="7"/>
  <c r="P503" i="7"/>
  <c r="P502" i="7"/>
  <c r="P501" i="7"/>
  <c r="P500" i="7"/>
  <c r="P499" i="7"/>
  <c r="P498" i="7"/>
  <c r="P497" i="7"/>
  <c r="O497" i="7"/>
  <c r="P496" i="7"/>
  <c r="P495" i="7"/>
  <c r="P494" i="7"/>
  <c r="P493" i="7"/>
  <c r="P492" i="7"/>
  <c r="P491" i="7"/>
  <c r="P490" i="7"/>
  <c r="P489" i="7"/>
  <c r="P488" i="7"/>
  <c r="P487" i="7"/>
  <c r="O487" i="7"/>
  <c r="P486" i="7"/>
  <c r="P485" i="7"/>
  <c r="P484" i="7"/>
  <c r="P483" i="7"/>
  <c r="P482" i="7"/>
  <c r="P481" i="7"/>
  <c r="P480" i="7"/>
  <c r="P479" i="7"/>
  <c r="P478" i="7"/>
  <c r="O478" i="7"/>
  <c r="P477" i="7"/>
  <c r="P476" i="7"/>
  <c r="P475" i="7"/>
  <c r="P474" i="7"/>
  <c r="P473" i="7"/>
  <c r="P472" i="7"/>
  <c r="P471" i="7"/>
  <c r="P470" i="7"/>
  <c r="P469" i="7"/>
  <c r="P468" i="7"/>
  <c r="P467" i="7"/>
  <c r="P466" i="7"/>
  <c r="P465" i="7"/>
  <c r="P464" i="7"/>
  <c r="P463" i="7"/>
  <c r="P462" i="7"/>
  <c r="P461" i="7"/>
  <c r="P460" i="7"/>
  <c r="P459" i="7"/>
  <c r="P458" i="7"/>
  <c r="P457" i="7"/>
  <c r="O457" i="7"/>
  <c r="P456" i="7"/>
  <c r="P455" i="7"/>
  <c r="O455" i="7"/>
  <c r="P454" i="7"/>
  <c r="P453" i="7"/>
  <c r="P452" i="7"/>
  <c r="P451" i="7"/>
  <c r="P450" i="7"/>
  <c r="P449" i="7"/>
  <c r="P448" i="7"/>
  <c r="P447" i="7"/>
  <c r="P446" i="7"/>
  <c r="P445" i="7"/>
  <c r="P444" i="7"/>
  <c r="P443" i="7"/>
  <c r="P442" i="7"/>
  <c r="O442" i="7"/>
  <c r="P441" i="7"/>
  <c r="O441" i="7"/>
  <c r="P440" i="7"/>
  <c r="P439" i="7"/>
  <c r="P438" i="7"/>
  <c r="P437" i="7"/>
  <c r="P436" i="7"/>
  <c r="P435" i="7"/>
  <c r="P434" i="7"/>
  <c r="P433" i="7"/>
  <c r="O433" i="7"/>
  <c r="P432" i="7"/>
  <c r="P431" i="7"/>
  <c r="P430" i="7"/>
  <c r="P429" i="7"/>
  <c r="P428" i="7"/>
  <c r="P427" i="7"/>
  <c r="P426" i="7"/>
  <c r="P425" i="7"/>
  <c r="P424" i="7"/>
  <c r="P423" i="7"/>
  <c r="P422" i="7"/>
  <c r="P421" i="7"/>
  <c r="P420" i="7"/>
  <c r="P419" i="7"/>
  <c r="P418" i="7"/>
  <c r="P417" i="7"/>
  <c r="P416" i="7"/>
  <c r="P415" i="7"/>
  <c r="P414" i="7"/>
  <c r="P413" i="7"/>
  <c r="P412" i="7"/>
  <c r="P411" i="7"/>
  <c r="P410" i="7"/>
  <c r="P409" i="7"/>
  <c r="O409" i="7"/>
  <c r="P408" i="7"/>
  <c r="P407" i="7"/>
  <c r="P406" i="7"/>
  <c r="P405" i="7"/>
  <c r="P404" i="7"/>
  <c r="P403" i="7"/>
  <c r="P402" i="7"/>
  <c r="P401" i="7"/>
  <c r="P400" i="7"/>
  <c r="P399" i="7"/>
  <c r="P398" i="7"/>
  <c r="P397" i="7"/>
  <c r="P396" i="7"/>
  <c r="P395" i="7"/>
  <c r="P394" i="7"/>
  <c r="O394" i="7"/>
  <c r="P393" i="7"/>
  <c r="P392" i="7"/>
  <c r="P391" i="7"/>
  <c r="P390" i="7"/>
  <c r="P389" i="7"/>
  <c r="P388" i="7"/>
  <c r="P387" i="7"/>
  <c r="P386" i="7"/>
  <c r="P385" i="7"/>
  <c r="P384" i="7"/>
  <c r="P383" i="7"/>
  <c r="P382" i="7"/>
  <c r="P381" i="7"/>
  <c r="P380" i="7"/>
  <c r="P379" i="7"/>
  <c r="P378" i="7"/>
  <c r="O378" i="7"/>
  <c r="P377" i="7"/>
  <c r="P376" i="7"/>
  <c r="P375" i="7"/>
  <c r="P374" i="7"/>
  <c r="P373" i="7"/>
  <c r="P372" i="7"/>
  <c r="P371" i="7"/>
  <c r="P370" i="7"/>
  <c r="P369" i="7"/>
  <c r="P368" i="7"/>
  <c r="P367" i="7"/>
  <c r="P366" i="7"/>
  <c r="P365" i="7"/>
  <c r="P364" i="7"/>
  <c r="O364" i="7"/>
  <c r="P363" i="7"/>
  <c r="P362" i="7"/>
  <c r="P361" i="7"/>
  <c r="P360" i="7"/>
  <c r="P359" i="7"/>
  <c r="O359" i="7"/>
  <c r="P358" i="7"/>
  <c r="P357" i="7"/>
  <c r="P356" i="7"/>
  <c r="P355" i="7"/>
  <c r="P354" i="7"/>
  <c r="P353" i="7"/>
  <c r="P352" i="7"/>
  <c r="P351" i="7"/>
  <c r="P350" i="7"/>
  <c r="P349" i="7"/>
  <c r="P348" i="7"/>
  <c r="P347" i="7"/>
  <c r="P346" i="7"/>
  <c r="O346" i="7"/>
  <c r="P345" i="7"/>
  <c r="O345" i="7"/>
  <c r="P344" i="7"/>
  <c r="P343" i="7"/>
  <c r="P342" i="7"/>
  <c r="P341" i="7"/>
  <c r="P340" i="7"/>
  <c r="P339" i="7"/>
  <c r="P338" i="7"/>
  <c r="O338" i="7"/>
  <c r="P337" i="7"/>
  <c r="O337" i="7"/>
  <c r="P336" i="7"/>
  <c r="P335" i="7"/>
  <c r="P334" i="7"/>
  <c r="P333" i="7"/>
  <c r="P332" i="7"/>
  <c r="P331" i="7"/>
  <c r="P330" i="7"/>
  <c r="P329" i="7"/>
  <c r="P328" i="7"/>
  <c r="P327" i="7"/>
  <c r="P326" i="7"/>
  <c r="O326" i="7"/>
  <c r="P325" i="7"/>
  <c r="P324" i="7"/>
  <c r="P323" i="7"/>
  <c r="P322" i="7"/>
  <c r="P321" i="7"/>
  <c r="P320" i="7"/>
  <c r="P319" i="7"/>
  <c r="P318" i="7"/>
  <c r="P317" i="7"/>
  <c r="P316" i="7"/>
  <c r="P315" i="7"/>
  <c r="P314" i="7"/>
  <c r="P313" i="7"/>
  <c r="O313" i="7"/>
  <c r="P312" i="7"/>
  <c r="P311" i="7"/>
  <c r="P310" i="7"/>
  <c r="P309" i="7"/>
  <c r="O309" i="7"/>
  <c r="P308" i="7"/>
  <c r="P307" i="7"/>
  <c r="P306" i="7"/>
  <c r="P305" i="7"/>
  <c r="P304" i="7"/>
  <c r="P303" i="7"/>
  <c r="P302" i="7"/>
  <c r="P301" i="7"/>
  <c r="P300" i="7"/>
  <c r="P299" i="7"/>
  <c r="O299" i="7"/>
  <c r="P298" i="7"/>
  <c r="P297" i="7"/>
  <c r="P296" i="7"/>
  <c r="P295" i="7"/>
  <c r="P294" i="7"/>
  <c r="O294" i="7"/>
  <c r="P293" i="7"/>
  <c r="P292" i="7"/>
  <c r="P291" i="7"/>
  <c r="P290" i="7"/>
  <c r="P289" i="7"/>
  <c r="P288" i="7"/>
  <c r="P287" i="7"/>
  <c r="P286" i="7"/>
  <c r="P285" i="7"/>
  <c r="P284" i="7"/>
  <c r="P283" i="7"/>
  <c r="P282" i="7"/>
  <c r="P281" i="7"/>
  <c r="P280" i="7"/>
  <c r="P279" i="7"/>
  <c r="P278" i="7"/>
  <c r="P277" i="7"/>
  <c r="P276" i="7"/>
  <c r="P275" i="7"/>
  <c r="P274" i="7"/>
  <c r="P273" i="7"/>
  <c r="P272" i="7"/>
  <c r="P271" i="7"/>
  <c r="O271" i="7"/>
  <c r="P270" i="7"/>
  <c r="P269" i="7"/>
  <c r="P268" i="7"/>
  <c r="P267" i="7"/>
  <c r="P266" i="7"/>
  <c r="O266" i="7"/>
  <c r="P265" i="7"/>
  <c r="P264" i="7"/>
  <c r="P263" i="7"/>
  <c r="P262" i="7"/>
  <c r="O262" i="7"/>
  <c r="P261" i="7"/>
  <c r="P260" i="7"/>
  <c r="P259" i="7"/>
  <c r="P258" i="7"/>
  <c r="P257" i="7"/>
  <c r="P256" i="7"/>
  <c r="P255" i="7"/>
  <c r="P254" i="7"/>
  <c r="P253" i="7"/>
  <c r="P252" i="7"/>
  <c r="P251" i="7"/>
  <c r="P250" i="7"/>
  <c r="P249" i="7"/>
  <c r="P248" i="7"/>
  <c r="P247" i="7"/>
  <c r="P246" i="7"/>
  <c r="P245" i="7"/>
  <c r="O245" i="7"/>
  <c r="P244" i="7"/>
  <c r="P243" i="7"/>
  <c r="O243" i="7"/>
  <c r="P242" i="7"/>
  <c r="P241" i="7"/>
  <c r="P240" i="7"/>
  <c r="P239" i="7"/>
  <c r="P238" i="7"/>
  <c r="P237" i="7"/>
  <c r="P236" i="7"/>
  <c r="P235" i="7"/>
  <c r="P234" i="7"/>
  <c r="P233" i="7"/>
  <c r="P232" i="7"/>
  <c r="P231" i="7"/>
  <c r="P230" i="7"/>
  <c r="P229" i="7"/>
  <c r="O229" i="7"/>
  <c r="P228" i="7"/>
  <c r="P227" i="7"/>
  <c r="P226" i="7"/>
  <c r="P225" i="7"/>
  <c r="P224" i="7"/>
  <c r="P223" i="7"/>
  <c r="O223" i="7"/>
  <c r="P222" i="7"/>
  <c r="P221" i="7"/>
  <c r="P220" i="7"/>
  <c r="P219" i="7"/>
  <c r="P218" i="7"/>
  <c r="P217" i="7"/>
  <c r="P216" i="7"/>
  <c r="P215" i="7"/>
  <c r="P214" i="7"/>
  <c r="P213" i="7"/>
  <c r="P212" i="7"/>
  <c r="P211" i="7"/>
  <c r="P210" i="7"/>
  <c r="P209" i="7"/>
  <c r="P208" i="7"/>
  <c r="O208" i="7"/>
  <c r="P207" i="7"/>
  <c r="P206" i="7"/>
  <c r="P205" i="7"/>
  <c r="P204" i="7"/>
  <c r="O204" i="7"/>
  <c r="P203" i="7"/>
  <c r="P202" i="7"/>
  <c r="P201" i="7"/>
  <c r="P200" i="7"/>
  <c r="P199" i="7"/>
  <c r="P198" i="7"/>
  <c r="P197" i="7"/>
  <c r="O197" i="7"/>
  <c r="P196" i="7"/>
  <c r="P195" i="7"/>
  <c r="P194" i="7"/>
  <c r="O194" i="7"/>
  <c r="P193" i="7"/>
  <c r="P192" i="7"/>
  <c r="P191" i="7"/>
  <c r="P190" i="7"/>
  <c r="P189" i="7"/>
  <c r="P188" i="7"/>
  <c r="O188" i="7"/>
  <c r="P187" i="7"/>
  <c r="P186" i="7"/>
  <c r="P185" i="7"/>
  <c r="P184" i="7"/>
  <c r="P183" i="7"/>
  <c r="P182" i="7"/>
  <c r="P181" i="7"/>
  <c r="P180" i="7"/>
  <c r="P179" i="7"/>
  <c r="P178" i="7"/>
  <c r="P177" i="7"/>
  <c r="P176" i="7"/>
  <c r="P175" i="7"/>
  <c r="P174" i="7"/>
  <c r="O174" i="7"/>
  <c r="P173" i="7"/>
  <c r="P172" i="7"/>
  <c r="P171" i="7"/>
  <c r="P170" i="7"/>
  <c r="P169" i="7"/>
  <c r="P168" i="7"/>
  <c r="P167" i="7"/>
  <c r="P166" i="7"/>
  <c r="P165" i="7"/>
  <c r="P164" i="7"/>
  <c r="O164" i="7"/>
  <c r="P163" i="7"/>
  <c r="P162" i="7"/>
  <c r="P161" i="7"/>
  <c r="P160" i="7"/>
  <c r="P159" i="7"/>
  <c r="P158" i="7"/>
  <c r="P157" i="7"/>
  <c r="P156" i="7"/>
  <c r="P155" i="7"/>
  <c r="P154" i="7"/>
  <c r="P153" i="7"/>
  <c r="P152" i="7"/>
  <c r="P151" i="7"/>
  <c r="P150" i="7"/>
  <c r="P149" i="7"/>
  <c r="P148" i="7"/>
  <c r="P147" i="7"/>
  <c r="P146" i="7"/>
  <c r="P145" i="7"/>
  <c r="P144" i="7"/>
  <c r="P143" i="7"/>
  <c r="O143" i="7"/>
  <c r="P142" i="7"/>
  <c r="P141" i="7"/>
  <c r="P140" i="7"/>
  <c r="P139" i="7"/>
  <c r="P138" i="7"/>
  <c r="P137" i="7"/>
  <c r="P136" i="7"/>
  <c r="P135" i="7"/>
  <c r="P134" i="7"/>
  <c r="P133" i="7"/>
  <c r="O133" i="7"/>
  <c r="P132" i="7"/>
  <c r="O132" i="7"/>
  <c r="P131" i="7"/>
  <c r="O131" i="7"/>
  <c r="P130" i="7"/>
  <c r="O130" i="7"/>
  <c r="P129" i="7"/>
  <c r="P128" i="7"/>
  <c r="P127" i="7"/>
  <c r="P126" i="7"/>
  <c r="P125" i="7"/>
  <c r="P124" i="7"/>
  <c r="P123" i="7"/>
  <c r="P122" i="7"/>
  <c r="P121" i="7"/>
  <c r="P120" i="7"/>
  <c r="P119" i="7"/>
  <c r="P118" i="7"/>
  <c r="P117" i="7"/>
  <c r="P116" i="7"/>
  <c r="P115" i="7"/>
  <c r="P114" i="7"/>
  <c r="P113" i="7"/>
  <c r="P112" i="7"/>
  <c r="P111" i="7"/>
  <c r="P110" i="7"/>
  <c r="P109" i="7"/>
  <c r="O109" i="7"/>
  <c r="P108" i="7"/>
  <c r="P107" i="7"/>
  <c r="P106" i="7"/>
  <c r="P105" i="7"/>
  <c r="O105" i="7"/>
  <c r="P104" i="7"/>
  <c r="P103" i="7"/>
  <c r="P102" i="7"/>
  <c r="O102" i="7"/>
  <c r="P101" i="7"/>
  <c r="P100" i="7"/>
  <c r="O100" i="7"/>
  <c r="P99" i="7"/>
  <c r="P98" i="7"/>
  <c r="P97" i="7"/>
  <c r="P96" i="7"/>
  <c r="P95" i="7"/>
  <c r="P94" i="7"/>
  <c r="P93" i="7"/>
  <c r="P92" i="7"/>
  <c r="P91" i="7"/>
  <c r="O91" i="7"/>
  <c r="P90" i="7"/>
  <c r="P89" i="7"/>
  <c r="P88" i="7"/>
  <c r="P87" i="7"/>
  <c r="P86" i="7"/>
  <c r="P85" i="7"/>
  <c r="P84" i="7"/>
  <c r="P83" i="7"/>
  <c r="P82" i="7"/>
  <c r="P81" i="7"/>
  <c r="P80" i="7"/>
  <c r="P79" i="7"/>
  <c r="P78" i="7"/>
  <c r="P77" i="7"/>
  <c r="P76" i="7"/>
  <c r="P75" i="7"/>
  <c r="P74" i="7"/>
  <c r="P73" i="7"/>
  <c r="P72" i="7"/>
  <c r="P71" i="7"/>
  <c r="P70" i="7"/>
  <c r="P69" i="7"/>
  <c r="P68" i="7"/>
  <c r="O68" i="7"/>
  <c r="P67" i="7"/>
  <c r="O67" i="7"/>
  <c r="P66" i="7"/>
  <c r="P65" i="7"/>
  <c r="P64" i="7"/>
  <c r="O64" i="7"/>
  <c r="P63" i="7"/>
  <c r="O63" i="7"/>
  <c r="P62" i="7"/>
  <c r="P61" i="7"/>
  <c r="P60" i="7"/>
  <c r="P59" i="7"/>
  <c r="P58" i="7"/>
  <c r="P57" i="7"/>
  <c r="O57" i="7"/>
  <c r="P56" i="7"/>
  <c r="P55" i="7"/>
  <c r="P54" i="7"/>
  <c r="P53" i="7"/>
  <c r="P52" i="7"/>
  <c r="P51" i="7"/>
  <c r="P50" i="7"/>
  <c r="P49" i="7"/>
  <c r="P48" i="7"/>
  <c r="P47" i="7"/>
  <c r="P46" i="7"/>
  <c r="P45" i="7"/>
  <c r="P44" i="7"/>
  <c r="P43" i="7"/>
  <c r="P42" i="7"/>
  <c r="P41" i="7"/>
  <c r="P40" i="7"/>
  <c r="P39" i="7"/>
  <c r="P38" i="7"/>
  <c r="P37" i="7"/>
  <c r="P36" i="7"/>
  <c r="P35" i="7"/>
  <c r="P34" i="7"/>
  <c r="P33" i="7"/>
  <c r="P32" i="7"/>
  <c r="P31" i="7"/>
  <c r="P30" i="7"/>
  <c r="P29" i="7"/>
  <c r="P28" i="7"/>
  <c r="P27" i="7"/>
  <c r="P26" i="7"/>
  <c r="P25" i="7"/>
  <c r="P24" i="7"/>
  <c r="P23" i="7"/>
  <c r="O23" i="7"/>
  <c r="P22" i="7"/>
  <c r="O22" i="7"/>
  <c r="P21" i="7"/>
  <c r="O21" i="7"/>
  <c r="P20" i="7"/>
  <c r="P19" i="7"/>
  <c r="P18" i="7"/>
  <c r="P17" i="7"/>
  <c r="O17" i="7"/>
  <c r="P16" i="7"/>
  <c r="O16" i="7"/>
  <c r="P15" i="7"/>
  <c r="O15" i="7"/>
  <c r="P14" i="7"/>
  <c r="P13" i="7"/>
  <c r="P12" i="7"/>
  <c r="P11" i="7"/>
  <c r="P10" i="7"/>
  <c r="O10" i="7"/>
  <c r="P9" i="7"/>
  <c r="P8" i="7"/>
  <c r="P7" i="7"/>
  <c r="P6" i="7"/>
  <c r="P5" i="7"/>
  <c r="P4" i="7"/>
  <c r="P3" i="7"/>
  <c r="P2" i="7"/>
  <c r="O2" i="7"/>
  <c r="P1710" i="6"/>
  <c r="O1710" i="6"/>
  <c r="P1709" i="6"/>
  <c r="O1709" i="6"/>
  <c r="P1708" i="6"/>
  <c r="O1708" i="6"/>
  <c r="P1707" i="6"/>
  <c r="O1707" i="6"/>
  <c r="P1706" i="6"/>
  <c r="O1706" i="6"/>
  <c r="P1705" i="6"/>
  <c r="O1705" i="6"/>
  <c r="P1704" i="6"/>
  <c r="O1704" i="6"/>
  <c r="P1703" i="6"/>
  <c r="O1703" i="6"/>
  <c r="P1702" i="6"/>
  <c r="O1702" i="6"/>
  <c r="P1701" i="6"/>
  <c r="O1701" i="6"/>
  <c r="P1700" i="6"/>
  <c r="O1700" i="6"/>
  <c r="P1699" i="6"/>
  <c r="O1699" i="6"/>
  <c r="P1698" i="6"/>
  <c r="O1698" i="6"/>
  <c r="P1697" i="6"/>
  <c r="O1697" i="6"/>
  <c r="P1696" i="6"/>
  <c r="O1696" i="6"/>
  <c r="P1695" i="6"/>
  <c r="O1695" i="6"/>
  <c r="P1694" i="6"/>
  <c r="O1694" i="6"/>
  <c r="P1693" i="6"/>
  <c r="O1693" i="6"/>
  <c r="P1692" i="6"/>
  <c r="O1692" i="6"/>
  <c r="P1691" i="6"/>
  <c r="O1691" i="6"/>
  <c r="P1690" i="6"/>
  <c r="O1690" i="6"/>
  <c r="P1689" i="6"/>
  <c r="O1689" i="6"/>
  <c r="P1688" i="6"/>
  <c r="O1688" i="6"/>
  <c r="P1687" i="6"/>
  <c r="O1687" i="6"/>
  <c r="P1686" i="6"/>
  <c r="O1686" i="6"/>
  <c r="P1685" i="6"/>
  <c r="O1685" i="6"/>
  <c r="P1684" i="6"/>
  <c r="O1684" i="6"/>
  <c r="P1683" i="6"/>
  <c r="O1683" i="6"/>
  <c r="P1682" i="6"/>
  <c r="O1682" i="6"/>
  <c r="P1681" i="6"/>
  <c r="O1681" i="6"/>
  <c r="P1680" i="6"/>
  <c r="O1680" i="6"/>
  <c r="P1679" i="6"/>
  <c r="O1679" i="6"/>
  <c r="P1678" i="6"/>
  <c r="O1678" i="6"/>
  <c r="P1677" i="6"/>
  <c r="O1677" i="6"/>
  <c r="P1676" i="6"/>
  <c r="O1676" i="6"/>
  <c r="P1675" i="6"/>
  <c r="O1675" i="6"/>
  <c r="P1674" i="6"/>
  <c r="O1674" i="6"/>
  <c r="P1673" i="6"/>
  <c r="O1673" i="6"/>
  <c r="P1672" i="6"/>
  <c r="O1672" i="6"/>
  <c r="P1671" i="6"/>
  <c r="O1671" i="6"/>
  <c r="P1670" i="6"/>
  <c r="O1670" i="6"/>
  <c r="P1669" i="6"/>
  <c r="O1669" i="6"/>
  <c r="P1668" i="6"/>
  <c r="O1668" i="6"/>
  <c r="P1667" i="6"/>
  <c r="O1667" i="6"/>
  <c r="P1666" i="6"/>
  <c r="O1666" i="6"/>
  <c r="P1665" i="6"/>
  <c r="O1665" i="6"/>
  <c r="P1664" i="6"/>
  <c r="O1664" i="6"/>
  <c r="P1663" i="6"/>
  <c r="O1663" i="6"/>
  <c r="P1662" i="6"/>
  <c r="O1662" i="6"/>
  <c r="P1661" i="6"/>
  <c r="O1661" i="6"/>
  <c r="P1660" i="6"/>
  <c r="O1660" i="6"/>
  <c r="P1659" i="6"/>
  <c r="O1659" i="6"/>
  <c r="P1658" i="6"/>
  <c r="O1658" i="6"/>
  <c r="P1657" i="6"/>
  <c r="O1657" i="6"/>
  <c r="P1656" i="6"/>
  <c r="O1656" i="6"/>
  <c r="P1655" i="6"/>
  <c r="O1655" i="6"/>
  <c r="P1654" i="6"/>
  <c r="O1654" i="6"/>
  <c r="P1653" i="6"/>
  <c r="O1653" i="6"/>
  <c r="P1652" i="6"/>
  <c r="O1652" i="6"/>
  <c r="P1651" i="6"/>
  <c r="O1651" i="6"/>
  <c r="P1650" i="6"/>
  <c r="O1650" i="6"/>
  <c r="P1649" i="6"/>
  <c r="O1649" i="6"/>
  <c r="P1648" i="6"/>
  <c r="O1648" i="6"/>
  <c r="P1647" i="6"/>
  <c r="O1647" i="6"/>
  <c r="P1646" i="6"/>
  <c r="O1646" i="6"/>
  <c r="P1645" i="6"/>
  <c r="O1645" i="6"/>
  <c r="P1644" i="6"/>
  <c r="O1644" i="6"/>
  <c r="P1643" i="6"/>
  <c r="O1643" i="6"/>
  <c r="P1642" i="6"/>
  <c r="O1642" i="6"/>
  <c r="P1641" i="6"/>
  <c r="O1641" i="6"/>
  <c r="P1640" i="6"/>
  <c r="O1640" i="6"/>
  <c r="P1639" i="6"/>
  <c r="O1639" i="6"/>
  <c r="P1638" i="6"/>
  <c r="O1638" i="6"/>
  <c r="P1637" i="6"/>
  <c r="O1637" i="6"/>
  <c r="P1636" i="6"/>
  <c r="O1636" i="6"/>
  <c r="P1635" i="6"/>
  <c r="O1635" i="6"/>
  <c r="P1634" i="6"/>
  <c r="O1634" i="6"/>
  <c r="P1633" i="6"/>
  <c r="O1633" i="6"/>
  <c r="P1632" i="6"/>
  <c r="O1632" i="6"/>
  <c r="P1631" i="6"/>
  <c r="O1631" i="6"/>
  <c r="P1630" i="6"/>
  <c r="O1630" i="6"/>
  <c r="P1629" i="6"/>
  <c r="O1629" i="6"/>
  <c r="P1628" i="6"/>
  <c r="O1628" i="6"/>
  <c r="P1627" i="6"/>
  <c r="O1627" i="6"/>
  <c r="P1626" i="6"/>
  <c r="O1626" i="6"/>
  <c r="P1625" i="6"/>
  <c r="O1625" i="6"/>
  <c r="P1624" i="6"/>
  <c r="O1624" i="6"/>
  <c r="P1623" i="6"/>
  <c r="O1623" i="6"/>
  <c r="P1622" i="6"/>
  <c r="O1622" i="6"/>
  <c r="P1621" i="6"/>
  <c r="O1621" i="6"/>
  <c r="P1620" i="6"/>
  <c r="O1620" i="6"/>
  <c r="P1619" i="6"/>
  <c r="O1619" i="6"/>
  <c r="P1618" i="6"/>
  <c r="O1618" i="6"/>
  <c r="P1617" i="6"/>
  <c r="O1617" i="6"/>
  <c r="P1616" i="6"/>
  <c r="O1616" i="6"/>
  <c r="P1615" i="6"/>
  <c r="O1615" i="6"/>
  <c r="P1614" i="6"/>
  <c r="O1614" i="6"/>
  <c r="P1613" i="6"/>
  <c r="O1613" i="6"/>
  <c r="P1612" i="6"/>
  <c r="O1612" i="6"/>
  <c r="P1611" i="6"/>
  <c r="O1611" i="6"/>
  <c r="P1610" i="6"/>
  <c r="O1610" i="6"/>
  <c r="P1609" i="6"/>
  <c r="O1609" i="6"/>
  <c r="P1608" i="6"/>
  <c r="O1608" i="6"/>
  <c r="P1607" i="6"/>
  <c r="O1607" i="6"/>
  <c r="P1606" i="6"/>
  <c r="O1606" i="6"/>
  <c r="P1605" i="6"/>
  <c r="O1605" i="6"/>
  <c r="P1604" i="6"/>
  <c r="O1604" i="6"/>
  <c r="P1603" i="6"/>
  <c r="O1603" i="6"/>
  <c r="P1602" i="6"/>
  <c r="O1602" i="6"/>
  <c r="P1601" i="6"/>
  <c r="O1601" i="6"/>
  <c r="P1600" i="6"/>
  <c r="O1600" i="6"/>
  <c r="P1599" i="6"/>
  <c r="O1599" i="6"/>
  <c r="P1598" i="6"/>
  <c r="O1598" i="6"/>
  <c r="P1597" i="6"/>
  <c r="O1597" i="6"/>
  <c r="P1596" i="6"/>
  <c r="O1596" i="6"/>
  <c r="P1595" i="6"/>
  <c r="O1595" i="6"/>
  <c r="P1594" i="6"/>
  <c r="O1594" i="6"/>
  <c r="P1593" i="6"/>
  <c r="O1593" i="6"/>
  <c r="P1592" i="6"/>
  <c r="O1592" i="6"/>
  <c r="P1591" i="6"/>
  <c r="O1591" i="6"/>
  <c r="P1590" i="6"/>
  <c r="O1590" i="6"/>
  <c r="P1589" i="6"/>
  <c r="O1589" i="6"/>
  <c r="P1588" i="6"/>
  <c r="O1588" i="6"/>
  <c r="P1587" i="6"/>
  <c r="O1587" i="6"/>
  <c r="P1586" i="6"/>
  <c r="O1586" i="6"/>
  <c r="P1585" i="6"/>
  <c r="O1585" i="6"/>
  <c r="P1584" i="6"/>
  <c r="O1584" i="6"/>
  <c r="P1583" i="6"/>
  <c r="O1583" i="6"/>
  <c r="P1582" i="6"/>
  <c r="O1582" i="6"/>
  <c r="P1581" i="6"/>
  <c r="O1581" i="6"/>
  <c r="P1580" i="6"/>
  <c r="O1580" i="6"/>
  <c r="P1579" i="6"/>
  <c r="O1579" i="6"/>
  <c r="P1578" i="6"/>
  <c r="O1578" i="6"/>
  <c r="P1577" i="6"/>
  <c r="O1577" i="6"/>
  <c r="P1576" i="6"/>
  <c r="O1576" i="6"/>
  <c r="P1575" i="6"/>
  <c r="O1575" i="6"/>
  <c r="P1574" i="6"/>
  <c r="O1574" i="6"/>
  <c r="P1573" i="6"/>
  <c r="O1573" i="6"/>
  <c r="P1572" i="6"/>
  <c r="O1572" i="6"/>
  <c r="P1571" i="6"/>
  <c r="O1571" i="6"/>
  <c r="P1570" i="6"/>
  <c r="O1570" i="6"/>
  <c r="P1569" i="6"/>
  <c r="O1569" i="6"/>
  <c r="P1568" i="6"/>
  <c r="O1568" i="6"/>
  <c r="P1567" i="6"/>
  <c r="O1567" i="6"/>
  <c r="P1566" i="6"/>
  <c r="O1566" i="6"/>
  <c r="P1565" i="6"/>
  <c r="O1565" i="6"/>
  <c r="P1564" i="6"/>
  <c r="O1564" i="6"/>
  <c r="P1563" i="6"/>
  <c r="O1563" i="6"/>
  <c r="P1562" i="6"/>
  <c r="O1562" i="6"/>
  <c r="P1561" i="6"/>
  <c r="O1561" i="6"/>
  <c r="P1560" i="6"/>
  <c r="O1560" i="6"/>
  <c r="P1559" i="6"/>
  <c r="O1559" i="6"/>
  <c r="P1558" i="6"/>
  <c r="O1558" i="6"/>
  <c r="P1557" i="6"/>
  <c r="O1557" i="6"/>
  <c r="P1556" i="6"/>
  <c r="O1556" i="6"/>
  <c r="P1555" i="6"/>
  <c r="O1555" i="6"/>
  <c r="P1554" i="6"/>
  <c r="O1554" i="6"/>
  <c r="P1553" i="6"/>
  <c r="O1553" i="6"/>
  <c r="P1552" i="6"/>
  <c r="O1552" i="6"/>
  <c r="P1551" i="6"/>
  <c r="O1551" i="6"/>
  <c r="P1550" i="6"/>
  <c r="O1550" i="6"/>
  <c r="P1549" i="6"/>
  <c r="O1549" i="6"/>
  <c r="P1548" i="6"/>
  <c r="O1548" i="6"/>
  <c r="P1547" i="6"/>
  <c r="O1547" i="6"/>
  <c r="P1546" i="6"/>
  <c r="O1546" i="6"/>
  <c r="P1545" i="6"/>
  <c r="O1545" i="6"/>
  <c r="P1544" i="6"/>
  <c r="O1544" i="6"/>
  <c r="P1543" i="6"/>
  <c r="O1543" i="6"/>
  <c r="P1542" i="6"/>
  <c r="O1542" i="6"/>
  <c r="P1541" i="6"/>
  <c r="O1541" i="6"/>
  <c r="P1540" i="6"/>
  <c r="O1540" i="6"/>
  <c r="P1539" i="6"/>
  <c r="O1539" i="6"/>
  <c r="P1538" i="6"/>
  <c r="O1538" i="6"/>
  <c r="P1537" i="6"/>
  <c r="O1537" i="6"/>
  <c r="P1536" i="6"/>
  <c r="O1536" i="6"/>
  <c r="P1535" i="6"/>
  <c r="O1535" i="6"/>
  <c r="P1534" i="6"/>
  <c r="O1534" i="6"/>
  <c r="P1533" i="6"/>
  <c r="O1533" i="6"/>
  <c r="P1532" i="6"/>
  <c r="O1532" i="6"/>
  <c r="P1531" i="6"/>
  <c r="O1531" i="6"/>
  <c r="P1530" i="6"/>
  <c r="O1530" i="6"/>
  <c r="P1529" i="6"/>
  <c r="O1529" i="6"/>
  <c r="P1528" i="6"/>
  <c r="O1528" i="6"/>
  <c r="P1527" i="6"/>
  <c r="O1527" i="6"/>
  <c r="P1526" i="6"/>
  <c r="O1526" i="6"/>
  <c r="P1525" i="6"/>
  <c r="O1525" i="6"/>
  <c r="P1524" i="6"/>
  <c r="O1524" i="6"/>
  <c r="P1523" i="6"/>
  <c r="O1523" i="6"/>
  <c r="P1522" i="6"/>
  <c r="O1522" i="6"/>
  <c r="P1521" i="6"/>
  <c r="O1521" i="6"/>
  <c r="P1520" i="6"/>
  <c r="O1520" i="6"/>
  <c r="P1519" i="6"/>
  <c r="O1519" i="6"/>
  <c r="P1518" i="6"/>
  <c r="O1518" i="6"/>
  <c r="P1517" i="6"/>
  <c r="O1517" i="6"/>
  <c r="P1516" i="6"/>
  <c r="O1516" i="6"/>
  <c r="P1515" i="6"/>
  <c r="O1515" i="6"/>
  <c r="P1514" i="6"/>
  <c r="O1514" i="6"/>
  <c r="P1513" i="6"/>
  <c r="O1513" i="6"/>
  <c r="P1512" i="6"/>
  <c r="O1512" i="6"/>
  <c r="P1511" i="6"/>
  <c r="O1511" i="6"/>
  <c r="P1510" i="6"/>
  <c r="O1510" i="6"/>
  <c r="P1509" i="6"/>
  <c r="O1509" i="6"/>
  <c r="P1508" i="6"/>
  <c r="O1508" i="6"/>
  <c r="P1507" i="6"/>
  <c r="O1507" i="6"/>
  <c r="P1506" i="6"/>
  <c r="O1506" i="6"/>
  <c r="P1505" i="6"/>
  <c r="O1505" i="6"/>
  <c r="P1504" i="6"/>
  <c r="O1504" i="6"/>
  <c r="P1503" i="6"/>
  <c r="O1503" i="6"/>
  <c r="P1502" i="6"/>
  <c r="O1502" i="6"/>
  <c r="P1501" i="6"/>
  <c r="O1501" i="6"/>
  <c r="P1500" i="6"/>
  <c r="O1500" i="6"/>
  <c r="P1499" i="6"/>
  <c r="O1499" i="6"/>
  <c r="P1498" i="6"/>
  <c r="O1498" i="6"/>
  <c r="P1497" i="6"/>
  <c r="O1497" i="6"/>
  <c r="P1496" i="6"/>
  <c r="O1496" i="6"/>
  <c r="P1495" i="6"/>
  <c r="O1495" i="6"/>
  <c r="P1494" i="6"/>
  <c r="O1494" i="6"/>
  <c r="P1493" i="6"/>
  <c r="O1493" i="6"/>
  <c r="P1492" i="6"/>
  <c r="O1492" i="6"/>
  <c r="P1491" i="6"/>
  <c r="O1491" i="6"/>
  <c r="P1490" i="6"/>
  <c r="O1490" i="6"/>
  <c r="P1489" i="6"/>
  <c r="O1489" i="6"/>
  <c r="P1488" i="6"/>
  <c r="O1488" i="6"/>
  <c r="P1487" i="6"/>
  <c r="O1487" i="6"/>
  <c r="P1486" i="6"/>
  <c r="O1486" i="6"/>
  <c r="P1485" i="6"/>
  <c r="O1485" i="6"/>
  <c r="P1484" i="6"/>
  <c r="O1484" i="6"/>
  <c r="P1483" i="6"/>
  <c r="O1483" i="6"/>
  <c r="P1482" i="6"/>
  <c r="O1482" i="6"/>
  <c r="P1481" i="6"/>
  <c r="O1481" i="6"/>
  <c r="P1480" i="6"/>
  <c r="O1480" i="6"/>
  <c r="P1479" i="6"/>
  <c r="O1479" i="6"/>
  <c r="P1478" i="6"/>
  <c r="O1478" i="6"/>
  <c r="P1477" i="6"/>
  <c r="O1477" i="6"/>
  <c r="P1476" i="6"/>
  <c r="O1476" i="6"/>
  <c r="P1475" i="6"/>
  <c r="O1475" i="6"/>
  <c r="P1474" i="6"/>
  <c r="O1474" i="6"/>
  <c r="P1473" i="6"/>
  <c r="O1473" i="6"/>
  <c r="P1472" i="6"/>
  <c r="O1472" i="6"/>
  <c r="P1471" i="6"/>
  <c r="O1471" i="6"/>
  <c r="P1470" i="6"/>
  <c r="O1470" i="6"/>
  <c r="P1469" i="6"/>
  <c r="O1469" i="6"/>
  <c r="P1468" i="6"/>
  <c r="O1468" i="6"/>
  <c r="P1467" i="6"/>
  <c r="O1467" i="6"/>
  <c r="P1466" i="6"/>
  <c r="O1466" i="6"/>
  <c r="P1465" i="6"/>
  <c r="O1465" i="6"/>
  <c r="P1464" i="6"/>
  <c r="O1464" i="6"/>
  <c r="P1463" i="6"/>
  <c r="O1463" i="6"/>
  <c r="P1462" i="6"/>
  <c r="O1462" i="6"/>
  <c r="P1461" i="6"/>
  <c r="O1461" i="6"/>
  <c r="P1460" i="6"/>
  <c r="O1460" i="6"/>
  <c r="P1459" i="6"/>
  <c r="O1459" i="6"/>
  <c r="P1458" i="6"/>
  <c r="O1458" i="6"/>
  <c r="P1457" i="6"/>
  <c r="O1457" i="6"/>
  <c r="P1456" i="6"/>
  <c r="O1456" i="6"/>
  <c r="P1455" i="6"/>
  <c r="O1455" i="6"/>
  <c r="P1454" i="6"/>
  <c r="O1454" i="6"/>
  <c r="P1453" i="6"/>
  <c r="O1453" i="6"/>
  <c r="P1452" i="6"/>
  <c r="O1452" i="6"/>
  <c r="P1451" i="6"/>
  <c r="O1451" i="6"/>
  <c r="P1450" i="6"/>
  <c r="O1450" i="6"/>
  <c r="P1449" i="6"/>
  <c r="O1449" i="6"/>
  <c r="P1448" i="6"/>
  <c r="O1448" i="6"/>
  <c r="P1447" i="6"/>
  <c r="O1447" i="6"/>
  <c r="P1446" i="6"/>
  <c r="O1446" i="6"/>
  <c r="P1445" i="6"/>
  <c r="O1445" i="6"/>
  <c r="P1444" i="6"/>
  <c r="O1444" i="6"/>
  <c r="P1443" i="6"/>
  <c r="O1443" i="6"/>
  <c r="P1442" i="6"/>
  <c r="O1442" i="6"/>
  <c r="P1441" i="6"/>
  <c r="O1441" i="6"/>
  <c r="P1440" i="6"/>
  <c r="O1440" i="6"/>
  <c r="P1439" i="6"/>
  <c r="O1439" i="6"/>
  <c r="P1438" i="6"/>
  <c r="O1438" i="6"/>
  <c r="P1437" i="6"/>
  <c r="O1437" i="6"/>
  <c r="P1436" i="6"/>
  <c r="O1436" i="6"/>
  <c r="P1435" i="6"/>
  <c r="O1435" i="6"/>
  <c r="P1434" i="6"/>
  <c r="O1434" i="6"/>
  <c r="P1433" i="6"/>
  <c r="O1433" i="6"/>
  <c r="P1432" i="6"/>
  <c r="O1432" i="6"/>
  <c r="P1431" i="6"/>
  <c r="O1431" i="6"/>
  <c r="P1430" i="6"/>
  <c r="O1430" i="6"/>
  <c r="P1429" i="6"/>
  <c r="O1429" i="6"/>
  <c r="P1428" i="6"/>
  <c r="O1428" i="6"/>
  <c r="P1427" i="6"/>
  <c r="O1427" i="6"/>
  <c r="P1426" i="6"/>
  <c r="O1426" i="6"/>
  <c r="P1425" i="6"/>
  <c r="O1425" i="6"/>
  <c r="P1424" i="6"/>
  <c r="O1424" i="6"/>
  <c r="P1423" i="6"/>
  <c r="O1423" i="6"/>
  <c r="P1422" i="6"/>
  <c r="O1422" i="6"/>
  <c r="P1421" i="6"/>
  <c r="O1421" i="6"/>
  <c r="P1420" i="6"/>
  <c r="O1420" i="6"/>
  <c r="P1419" i="6"/>
  <c r="O1419" i="6"/>
  <c r="P1418" i="6"/>
  <c r="O1418" i="6"/>
  <c r="P1417" i="6"/>
  <c r="O1417" i="6"/>
  <c r="P1416" i="6"/>
  <c r="O1416" i="6"/>
  <c r="P1415" i="6"/>
  <c r="O1415" i="6"/>
  <c r="P1414" i="6"/>
  <c r="O1414" i="6"/>
  <c r="P1413" i="6"/>
  <c r="O1413" i="6"/>
  <c r="P1412" i="6"/>
  <c r="O1412" i="6"/>
  <c r="P1411" i="6"/>
  <c r="O1411" i="6"/>
  <c r="P1410" i="6"/>
  <c r="O1410" i="6"/>
  <c r="P1409" i="6"/>
  <c r="O1409" i="6"/>
  <c r="P1408" i="6"/>
  <c r="O1408" i="6"/>
  <c r="P1407" i="6"/>
  <c r="O1407" i="6"/>
  <c r="P1406" i="6"/>
  <c r="O1406" i="6"/>
  <c r="P1405" i="6"/>
  <c r="O1405" i="6"/>
  <c r="P1404" i="6"/>
  <c r="O1404" i="6"/>
  <c r="P1403" i="6"/>
  <c r="O1403" i="6"/>
  <c r="P1402" i="6"/>
  <c r="O1402" i="6"/>
  <c r="P1401" i="6"/>
  <c r="O1401" i="6"/>
  <c r="P1400" i="6"/>
  <c r="O1400" i="6"/>
  <c r="P1399" i="6"/>
  <c r="O1399" i="6"/>
  <c r="P1398" i="6"/>
  <c r="O1398" i="6"/>
  <c r="P1397" i="6"/>
  <c r="O1397" i="6"/>
  <c r="P1396" i="6"/>
  <c r="O1396" i="6"/>
  <c r="P1395" i="6"/>
  <c r="O1395" i="6"/>
  <c r="P1394" i="6"/>
  <c r="O1394" i="6"/>
  <c r="P1393" i="6"/>
  <c r="O1393" i="6"/>
  <c r="P1392" i="6"/>
  <c r="O1392" i="6"/>
  <c r="P1391" i="6"/>
  <c r="O1391" i="6"/>
  <c r="P1390" i="6"/>
  <c r="O1390" i="6"/>
  <c r="P1389" i="6"/>
  <c r="O1389" i="6"/>
  <c r="P1388" i="6"/>
  <c r="O1388" i="6"/>
  <c r="P1387" i="6"/>
  <c r="O1387" i="6"/>
  <c r="P1386" i="6"/>
  <c r="O1386" i="6"/>
  <c r="P1385" i="6"/>
  <c r="O1385" i="6"/>
  <c r="P1384" i="6"/>
  <c r="O1384" i="6"/>
  <c r="P1383" i="6"/>
  <c r="O1383" i="6"/>
  <c r="P1382" i="6"/>
  <c r="O1382" i="6"/>
  <c r="P1381" i="6"/>
  <c r="O1381" i="6"/>
  <c r="P1380" i="6"/>
  <c r="O1380" i="6"/>
  <c r="P1379" i="6"/>
  <c r="O1379" i="6"/>
  <c r="P1378" i="6"/>
  <c r="O1378" i="6"/>
  <c r="P1377" i="6"/>
  <c r="O1377" i="6"/>
  <c r="P1376" i="6"/>
  <c r="O1376" i="6"/>
  <c r="P1375" i="6"/>
  <c r="O1375" i="6"/>
  <c r="P1374" i="6"/>
  <c r="O1374" i="6"/>
  <c r="P1373" i="6"/>
  <c r="O1373" i="6"/>
  <c r="P1372" i="6"/>
  <c r="O1372" i="6"/>
  <c r="P1371" i="6"/>
  <c r="O1371" i="6"/>
  <c r="P1370" i="6"/>
  <c r="O1370" i="6"/>
  <c r="P1369" i="6"/>
  <c r="O1369" i="6"/>
  <c r="P1368" i="6"/>
  <c r="O1368" i="6"/>
  <c r="P1367" i="6"/>
  <c r="O1367" i="6"/>
  <c r="P1366" i="6"/>
  <c r="O1366" i="6"/>
  <c r="P1365" i="6"/>
  <c r="O1365" i="6"/>
  <c r="P1364" i="6"/>
  <c r="O1364" i="6"/>
  <c r="P1363" i="6"/>
  <c r="O1363" i="6"/>
  <c r="P1362" i="6"/>
  <c r="O1362" i="6"/>
  <c r="P1361" i="6"/>
  <c r="O1361" i="6"/>
  <c r="P1360" i="6"/>
  <c r="O1360" i="6"/>
  <c r="P1359" i="6"/>
  <c r="O1359" i="6"/>
  <c r="P1358" i="6"/>
  <c r="O1358" i="6"/>
  <c r="P1357" i="6"/>
  <c r="O1357" i="6"/>
  <c r="P1356" i="6"/>
  <c r="O1356" i="6"/>
  <c r="P1355" i="6"/>
  <c r="O1355" i="6"/>
  <c r="P1354" i="6"/>
  <c r="O1354" i="6"/>
  <c r="P1353" i="6"/>
  <c r="O1353" i="6"/>
  <c r="P1352" i="6"/>
  <c r="O1352" i="6"/>
  <c r="P1351" i="6"/>
  <c r="O1351" i="6"/>
  <c r="P1350" i="6"/>
  <c r="O1350" i="6"/>
  <c r="P1349" i="6"/>
  <c r="O1349" i="6"/>
  <c r="P1348" i="6"/>
  <c r="O1348" i="6"/>
  <c r="P1347" i="6"/>
  <c r="O1347" i="6"/>
  <c r="P1346" i="6"/>
  <c r="O1346" i="6"/>
  <c r="P1345" i="6"/>
  <c r="O1345" i="6"/>
  <c r="P1344" i="6"/>
  <c r="O1344" i="6"/>
  <c r="P1343" i="6"/>
  <c r="O1343" i="6"/>
  <c r="P1342" i="6"/>
  <c r="O1342" i="6"/>
  <c r="P1341" i="6"/>
  <c r="O1341" i="6"/>
  <c r="P1340" i="6"/>
  <c r="O1340" i="6"/>
  <c r="P1339" i="6"/>
  <c r="O1339" i="6"/>
  <c r="P1338" i="6"/>
  <c r="O1338" i="6"/>
  <c r="P1337" i="6"/>
  <c r="O1337" i="6"/>
  <c r="P1336" i="6"/>
  <c r="O1336" i="6"/>
  <c r="P1335" i="6"/>
  <c r="O1335" i="6"/>
  <c r="P1334" i="6"/>
  <c r="O1334" i="6"/>
  <c r="P1333" i="6"/>
  <c r="O1333" i="6"/>
  <c r="P1332" i="6"/>
  <c r="O1332" i="6"/>
  <c r="P1331" i="6"/>
  <c r="O1331" i="6"/>
  <c r="P1330" i="6"/>
  <c r="O1330" i="6"/>
  <c r="P1329" i="6"/>
  <c r="O1329" i="6"/>
  <c r="P1328" i="6"/>
  <c r="O1328" i="6"/>
  <c r="P1327" i="6"/>
  <c r="O1327" i="6"/>
  <c r="P1326" i="6"/>
  <c r="O1326" i="6"/>
  <c r="P1325" i="6"/>
  <c r="O1325" i="6"/>
  <c r="P1324" i="6"/>
  <c r="O1324" i="6"/>
  <c r="P1323" i="6"/>
  <c r="O1323" i="6"/>
  <c r="P1322" i="6"/>
  <c r="O1322" i="6"/>
  <c r="P1321" i="6"/>
  <c r="O1321" i="6"/>
  <c r="P1320" i="6"/>
  <c r="O1320" i="6"/>
  <c r="P1319" i="6"/>
  <c r="O1319" i="6"/>
  <c r="P1318" i="6"/>
  <c r="O1318" i="6"/>
  <c r="P1317" i="6"/>
  <c r="O1317" i="6"/>
  <c r="P1316" i="6"/>
  <c r="O1316" i="6"/>
  <c r="P1315" i="6"/>
  <c r="O1315" i="6"/>
  <c r="P1314" i="6"/>
  <c r="O1314" i="6"/>
  <c r="P1313" i="6"/>
  <c r="O1313" i="6"/>
  <c r="P1312" i="6"/>
  <c r="O1312" i="6"/>
  <c r="P1311" i="6"/>
  <c r="O1311" i="6"/>
  <c r="P1310" i="6"/>
  <c r="O1310" i="6"/>
  <c r="P1309" i="6"/>
  <c r="O1309" i="6"/>
  <c r="P1308" i="6"/>
  <c r="O1308" i="6"/>
  <c r="P1307" i="6"/>
  <c r="O1307" i="6"/>
  <c r="P1306" i="6"/>
  <c r="O1306" i="6"/>
  <c r="P1305" i="6"/>
  <c r="O1305" i="6"/>
  <c r="P1304" i="6"/>
  <c r="O1304" i="6"/>
  <c r="P1303" i="6"/>
  <c r="O1303" i="6"/>
  <c r="P1302" i="6"/>
  <c r="O1302" i="6"/>
  <c r="P1301" i="6"/>
  <c r="O1301" i="6"/>
  <c r="P1300" i="6"/>
  <c r="O1300" i="6"/>
  <c r="P1299" i="6"/>
  <c r="O1299" i="6"/>
  <c r="P1298" i="6"/>
  <c r="O1298" i="6"/>
  <c r="P1297" i="6"/>
  <c r="O1297" i="6"/>
  <c r="P1296" i="6"/>
  <c r="O1296" i="6"/>
  <c r="P1295" i="6"/>
  <c r="O1295" i="6"/>
  <c r="P1294" i="6"/>
  <c r="O1294" i="6"/>
  <c r="P1293" i="6"/>
  <c r="O1293" i="6"/>
  <c r="P1292" i="6"/>
  <c r="O1292" i="6"/>
  <c r="P1291" i="6"/>
  <c r="O1291" i="6"/>
  <c r="P1290" i="6"/>
  <c r="O1290" i="6"/>
  <c r="P1289" i="6"/>
  <c r="O1289" i="6"/>
  <c r="P1288" i="6"/>
  <c r="O1288" i="6"/>
  <c r="P1287" i="6"/>
  <c r="O1287" i="6"/>
  <c r="P1286" i="6"/>
  <c r="O1286" i="6"/>
  <c r="P1285" i="6"/>
  <c r="O1285" i="6"/>
  <c r="P1284" i="6"/>
  <c r="O1284" i="6"/>
  <c r="P1283" i="6"/>
  <c r="O1283" i="6"/>
  <c r="P1282" i="6"/>
  <c r="O1282" i="6"/>
  <c r="P1281" i="6"/>
  <c r="O1281" i="6"/>
  <c r="P1280" i="6"/>
  <c r="O1280" i="6"/>
  <c r="P1279" i="6"/>
  <c r="O1279" i="6"/>
  <c r="P1278" i="6"/>
  <c r="O1278" i="6"/>
  <c r="P1277" i="6"/>
  <c r="O1277" i="6"/>
  <c r="P1276" i="6"/>
  <c r="O1276" i="6"/>
  <c r="P1275" i="6"/>
  <c r="O1275" i="6"/>
  <c r="P1274" i="6"/>
  <c r="O1274" i="6"/>
  <c r="P1273" i="6"/>
  <c r="O1273" i="6"/>
  <c r="P1272" i="6"/>
  <c r="O1272" i="6"/>
  <c r="P1271" i="6"/>
  <c r="O1271" i="6"/>
  <c r="P1270" i="6"/>
  <c r="O1270" i="6"/>
  <c r="P1269" i="6"/>
  <c r="O1269" i="6"/>
  <c r="P1268" i="6"/>
  <c r="O1268" i="6"/>
  <c r="P1267" i="6"/>
  <c r="O1267" i="6"/>
  <c r="P1266" i="6"/>
  <c r="O1266" i="6"/>
  <c r="P1265" i="6"/>
  <c r="O1265" i="6"/>
  <c r="P1264" i="6"/>
  <c r="O1264" i="6"/>
  <c r="P1263" i="6"/>
  <c r="O1263" i="6"/>
  <c r="P1262" i="6"/>
  <c r="O1262" i="6"/>
  <c r="P1261" i="6"/>
  <c r="O1261" i="6"/>
  <c r="P1260" i="6"/>
  <c r="O1260" i="6"/>
  <c r="P1259" i="6"/>
  <c r="O1259" i="6"/>
  <c r="P1258" i="6"/>
  <c r="O1258" i="6"/>
  <c r="P1257" i="6"/>
  <c r="O1257" i="6"/>
  <c r="P1256" i="6"/>
  <c r="O1256" i="6"/>
  <c r="P1255" i="6"/>
  <c r="O1255" i="6"/>
  <c r="P1254" i="6"/>
  <c r="O1254" i="6"/>
  <c r="P1253" i="6"/>
  <c r="O1253" i="6"/>
  <c r="P1252" i="6"/>
  <c r="O1252" i="6"/>
  <c r="P1251" i="6"/>
  <c r="O1251" i="6"/>
  <c r="P1250" i="6"/>
  <c r="O1250" i="6"/>
  <c r="P1249" i="6"/>
  <c r="O1249" i="6"/>
  <c r="P1248" i="6"/>
  <c r="O1248" i="6"/>
  <c r="P1247" i="6"/>
  <c r="O1247" i="6"/>
  <c r="P1246" i="6"/>
  <c r="O1246" i="6"/>
  <c r="P1245" i="6"/>
  <c r="O1245" i="6"/>
  <c r="P1244" i="6"/>
  <c r="O1244" i="6"/>
  <c r="P1243" i="6"/>
  <c r="O1243" i="6"/>
  <c r="P1242" i="6"/>
  <c r="O1242" i="6"/>
  <c r="P1241" i="6"/>
  <c r="O1241" i="6"/>
  <c r="P1240" i="6"/>
  <c r="O1240" i="6"/>
  <c r="P1239" i="6"/>
  <c r="O1239" i="6"/>
  <c r="P1238" i="6"/>
  <c r="O1238" i="6"/>
  <c r="P1237" i="6"/>
  <c r="O1237" i="6"/>
  <c r="P1236" i="6"/>
  <c r="O1236" i="6"/>
  <c r="P1235" i="6"/>
  <c r="O1235" i="6"/>
  <c r="P1234" i="6"/>
  <c r="O1234" i="6"/>
  <c r="P1233" i="6"/>
  <c r="O1233" i="6"/>
  <c r="P1232" i="6"/>
  <c r="O1232" i="6"/>
  <c r="P1231" i="6"/>
  <c r="O1231" i="6"/>
  <c r="P1230" i="6"/>
  <c r="O1230" i="6"/>
  <c r="P1229" i="6"/>
  <c r="O1229" i="6"/>
  <c r="P1228" i="6"/>
  <c r="O1228" i="6"/>
  <c r="P1227" i="6"/>
  <c r="O1227" i="6"/>
  <c r="P1226" i="6"/>
  <c r="O1226" i="6"/>
  <c r="P1225" i="6"/>
  <c r="O1225" i="6"/>
  <c r="P1224" i="6"/>
  <c r="O1224" i="6"/>
  <c r="P1223" i="6"/>
  <c r="O1223" i="6"/>
  <c r="P1222" i="6"/>
  <c r="O1222" i="6"/>
  <c r="P1221" i="6"/>
  <c r="O1221" i="6"/>
  <c r="P1220" i="6"/>
  <c r="O1220" i="6"/>
  <c r="P1219" i="6"/>
  <c r="O1219" i="6"/>
  <c r="P1218" i="6"/>
  <c r="O1218" i="6"/>
  <c r="P1217" i="6"/>
  <c r="O1217" i="6"/>
  <c r="P1216" i="6"/>
  <c r="O1216" i="6"/>
  <c r="P1215" i="6"/>
  <c r="O1215" i="6"/>
  <c r="P1214" i="6"/>
  <c r="O1214" i="6"/>
  <c r="P1213" i="6"/>
  <c r="O1213" i="6"/>
  <c r="P1212" i="6"/>
  <c r="O1212" i="6"/>
  <c r="P1211" i="6"/>
  <c r="O1211" i="6"/>
  <c r="P1210" i="6"/>
  <c r="O1210" i="6"/>
  <c r="P1209" i="6"/>
  <c r="O1209" i="6"/>
  <c r="P1208" i="6"/>
  <c r="O1208" i="6"/>
  <c r="P1207" i="6"/>
  <c r="O1207" i="6"/>
  <c r="P1206" i="6"/>
  <c r="O1206" i="6"/>
  <c r="P1205" i="6"/>
  <c r="O1205" i="6"/>
  <c r="P1204" i="6"/>
  <c r="O1204" i="6"/>
  <c r="P1203" i="6"/>
  <c r="O1203" i="6"/>
  <c r="P1202" i="6"/>
  <c r="O1202" i="6"/>
  <c r="P1201" i="6"/>
  <c r="O1201" i="6"/>
  <c r="P1200" i="6"/>
  <c r="O1200" i="6"/>
  <c r="P1199" i="6"/>
  <c r="O1199" i="6"/>
  <c r="P1198" i="6"/>
  <c r="O1198" i="6"/>
  <c r="P1197" i="6"/>
  <c r="O1197" i="6"/>
  <c r="P1196" i="6"/>
  <c r="O1196" i="6"/>
  <c r="P1195" i="6"/>
  <c r="O1195" i="6"/>
  <c r="P1194" i="6"/>
  <c r="O1194" i="6"/>
  <c r="P1193" i="6"/>
  <c r="O1193" i="6"/>
  <c r="P1192" i="6"/>
  <c r="O1192" i="6"/>
  <c r="P1191" i="6"/>
  <c r="O1191" i="6"/>
  <c r="P1190" i="6"/>
  <c r="O1190" i="6"/>
  <c r="P1189" i="6"/>
  <c r="O1189" i="6"/>
  <c r="P1188" i="6"/>
  <c r="O1188" i="6"/>
  <c r="P1187" i="6"/>
  <c r="O1187" i="6"/>
  <c r="P1186" i="6"/>
  <c r="O1186" i="6"/>
  <c r="P1185" i="6"/>
  <c r="O1185" i="6"/>
  <c r="P1184" i="6"/>
  <c r="O1184" i="6"/>
  <c r="P1183" i="6"/>
  <c r="O1183" i="6"/>
  <c r="P1182" i="6"/>
  <c r="O1182" i="6"/>
  <c r="P1181" i="6"/>
  <c r="O1181" i="6"/>
  <c r="P1180" i="6"/>
  <c r="O1180" i="6"/>
  <c r="P1179" i="6"/>
  <c r="O1179" i="6"/>
  <c r="P1178" i="6"/>
  <c r="O1178" i="6"/>
  <c r="P1177" i="6"/>
  <c r="O1177" i="6"/>
  <c r="P1176" i="6"/>
  <c r="O1176" i="6"/>
  <c r="P1175" i="6"/>
  <c r="O1175" i="6"/>
  <c r="P1174" i="6"/>
  <c r="O1174" i="6"/>
  <c r="P1173" i="6"/>
  <c r="O1173" i="6"/>
  <c r="P1172" i="6"/>
  <c r="O1172" i="6"/>
  <c r="P1171" i="6"/>
  <c r="O1171" i="6"/>
  <c r="P1170" i="6"/>
  <c r="O1170" i="6"/>
  <c r="P1169" i="6"/>
  <c r="O1169" i="6"/>
  <c r="P1168" i="6"/>
  <c r="O1168" i="6"/>
  <c r="P1167" i="6"/>
  <c r="O1167" i="6"/>
  <c r="P1166" i="6"/>
  <c r="O1166" i="6"/>
  <c r="P1165" i="6"/>
  <c r="O1165" i="6"/>
  <c r="P1164" i="6"/>
  <c r="O1164" i="6"/>
  <c r="P1163" i="6"/>
  <c r="O1163" i="6"/>
  <c r="P1162" i="6"/>
  <c r="O1162" i="6"/>
  <c r="P1161" i="6"/>
  <c r="O1161" i="6"/>
  <c r="P1160" i="6"/>
  <c r="O1160" i="6"/>
  <c r="P1159" i="6"/>
  <c r="O1159" i="6"/>
  <c r="P1158" i="6"/>
  <c r="O1158" i="6"/>
  <c r="P1157" i="6"/>
  <c r="O1157" i="6"/>
  <c r="P1156" i="6"/>
  <c r="O1156" i="6"/>
  <c r="P1155" i="6"/>
  <c r="O1155" i="6"/>
  <c r="P1154" i="6"/>
  <c r="O1154" i="6"/>
  <c r="P1153" i="6"/>
  <c r="O1153" i="6"/>
  <c r="P1152" i="6"/>
  <c r="O1152" i="6"/>
  <c r="P1151" i="6"/>
  <c r="O1151" i="6"/>
  <c r="P1150" i="6"/>
  <c r="O1150" i="6"/>
  <c r="P1149" i="6"/>
  <c r="O1149" i="6"/>
  <c r="P1148" i="6"/>
  <c r="O1148" i="6"/>
  <c r="P1147" i="6"/>
  <c r="O1147" i="6"/>
  <c r="P1146" i="6"/>
  <c r="O1146" i="6"/>
  <c r="P1145" i="6"/>
  <c r="O1145" i="6"/>
  <c r="P1144" i="6"/>
  <c r="O1144" i="6"/>
  <c r="P1143" i="6"/>
  <c r="O1143" i="6"/>
  <c r="P1142" i="6"/>
  <c r="O1142" i="6"/>
  <c r="P1141" i="6"/>
  <c r="O1141" i="6"/>
  <c r="P1140" i="6"/>
  <c r="O1140" i="6"/>
  <c r="P1139" i="6"/>
  <c r="O1139" i="6"/>
  <c r="P1138" i="6"/>
  <c r="O1138" i="6"/>
  <c r="P1137" i="6"/>
  <c r="O1137" i="6"/>
  <c r="P1136" i="6"/>
  <c r="O1136" i="6"/>
  <c r="P1135" i="6"/>
  <c r="O1135" i="6"/>
  <c r="P1134" i="6"/>
  <c r="O1134" i="6"/>
  <c r="P1133" i="6"/>
  <c r="O1133" i="6"/>
  <c r="P1132" i="6"/>
  <c r="O1132" i="6"/>
  <c r="P1131" i="6"/>
  <c r="O1131" i="6"/>
  <c r="P1130" i="6"/>
  <c r="O1130" i="6"/>
  <c r="P1129" i="6"/>
  <c r="O1129" i="6"/>
  <c r="P1128" i="6"/>
  <c r="O1128" i="6"/>
  <c r="P1127" i="6"/>
  <c r="O1127" i="6"/>
  <c r="P1126" i="6"/>
  <c r="O1126" i="6"/>
  <c r="P1125" i="6"/>
  <c r="O1125" i="6"/>
  <c r="P1124" i="6"/>
  <c r="O1124" i="6"/>
  <c r="P1123" i="6"/>
  <c r="O1123" i="6"/>
  <c r="P1122" i="6"/>
  <c r="O1122" i="6"/>
  <c r="P1121" i="6"/>
  <c r="O1121" i="6"/>
  <c r="P1120" i="6"/>
  <c r="O1120" i="6"/>
  <c r="P1119" i="6"/>
  <c r="O1119" i="6"/>
  <c r="P1118" i="6"/>
  <c r="O1118" i="6"/>
  <c r="P1117" i="6"/>
  <c r="O1117" i="6"/>
  <c r="P1116" i="6"/>
  <c r="O1116" i="6"/>
  <c r="P1115" i="6"/>
  <c r="O1115" i="6"/>
  <c r="P1114" i="6"/>
  <c r="O1114" i="6"/>
  <c r="P1113" i="6"/>
  <c r="O1113" i="6"/>
  <c r="P1112" i="6"/>
  <c r="O1112" i="6"/>
  <c r="P1111" i="6"/>
  <c r="O1111" i="6"/>
  <c r="P1110" i="6"/>
  <c r="O1110" i="6"/>
  <c r="P1109" i="6"/>
  <c r="O1109" i="6"/>
  <c r="P1108" i="6"/>
  <c r="O1108" i="6"/>
  <c r="P1107" i="6"/>
  <c r="O1107" i="6"/>
  <c r="P1106" i="6"/>
  <c r="O1106" i="6"/>
  <c r="P1105" i="6"/>
  <c r="O1105" i="6"/>
  <c r="P1104" i="6"/>
  <c r="O1104" i="6"/>
  <c r="P1103" i="6"/>
  <c r="O1103" i="6"/>
  <c r="P1102" i="6"/>
  <c r="O1102" i="6"/>
  <c r="P1101" i="6"/>
  <c r="O1101" i="6"/>
  <c r="P1100" i="6"/>
  <c r="O1100" i="6"/>
  <c r="P1099" i="6"/>
  <c r="O1099" i="6"/>
  <c r="P1098" i="6"/>
  <c r="O1098" i="6"/>
  <c r="P1097" i="6"/>
  <c r="O1097" i="6"/>
  <c r="P1096" i="6"/>
  <c r="O1096" i="6"/>
  <c r="P1095" i="6"/>
  <c r="O1095" i="6"/>
  <c r="P1094" i="6"/>
  <c r="O1094" i="6"/>
  <c r="P1093" i="6"/>
  <c r="O1093" i="6"/>
  <c r="P1092" i="6"/>
  <c r="O1092" i="6"/>
  <c r="P1091" i="6"/>
  <c r="O1091" i="6"/>
  <c r="P1090" i="6"/>
  <c r="O1090" i="6"/>
  <c r="P1089" i="6"/>
  <c r="O1089" i="6"/>
  <c r="P1088" i="6"/>
  <c r="O1088" i="6"/>
  <c r="P1087" i="6"/>
  <c r="O1087" i="6"/>
  <c r="P1086" i="6"/>
  <c r="O1086" i="6"/>
  <c r="P1085" i="6"/>
  <c r="O1085" i="6"/>
  <c r="P1084" i="6"/>
  <c r="O1084" i="6"/>
  <c r="P1083" i="6"/>
  <c r="O1083" i="6"/>
  <c r="P1082" i="6"/>
  <c r="O1082" i="6"/>
  <c r="P1081" i="6"/>
  <c r="O1081" i="6"/>
  <c r="P1080" i="6"/>
  <c r="O1080" i="6"/>
  <c r="P1079" i="6"/>
  <c r="O1079" i="6"/>
  <c r="P1078" i="6"/>
  <c r="O1078" i="6"/>
  <c r="P1077" i="6"/>
  <c r="O1077" i="6"/>
  <c r="P1076" i="6"/>
  <c r="O1076" i="6"/>
  <c r="P1075" i="6"/>
  <c r="O1075" i="6"/>
  <c r="P1074" i="6"/>
  <c r="O1074" i="6"/>
  <c r="P1073" i="6"/>
  <c r="O1073" i="6"/>
  <c r="P1072" i="6"/>
  <c r="O1072" i="6"/>
  <c r="P1071" i="6"/>
  <c r="O1071" i="6"/>
  <c r="P1070" i="6"/>
  <c r="O1070" i="6"/>
  <c r="P1069" i="6"/>
  <c r="O1069" i="6"/>
  <c r="P1068" i="6"/>
  <c r="O1068" i="6"/>
  <c r="P1067" i="6"/>
  <c r="O1067" i="6"/>
  <c r="P1066" i="6"/>
  <c r="O1066" i="6"/>
  <c r="P1065" i="6"/>
  <c r="O1065" i="6"/>
  <c r="P1064" i="6"/>
  <c r="O1064" i="6"/>
  <c r="P1063" i="6"/>
  <c r="O1063" i="6"/>
  <c r="P1062" i="6"/>
  <c r="O1062" i="6"/>
  <c r="P1061" i="6"/>
  <c r="O1061" i="6"/>
  <c r="P1060" i="6"/>
  <c r="O1060" i="6"/>
  <c r="P1059" i="6"/>
  <c r="O1059" i="6"/>
  <c r="P1058" i="6"/>
  <c r="O1058" i="6"/>
  <c r="P1057" i="6"/>
  <c r="O1057" i="6"/>
  <c r="P1056" i="6"/>
  <c r="O1056" i="6"/>
  <c r="P1055" i="6"/>
  <c r="O1055" i="6"/>
  <c r="P1054" i="6"/>
  <c r="O1054" i="6"/>
  <c r="P1053" i="6"/>
  <c r="O1053" i="6"/>
  <c r="P1052" i="6"/>
  <c r="O1052" i="6"/>
  <c r="P1051" i="6"/>
  <c r="O1051" i="6"/>
  <c r="P1050" i="6"/>
  <c r="O1050" i="6"/>
  <c r="P1049" i="6"/>
  <c r="O1049" i="6"/>
  <c r="P1048" i="6"/>
  <c r="O1048" i="6"/>
  <c r="P1047" i="6"/>
  <c r="O1047" i="6"/>
  <c r="P1046" i="6"/>
  <c r="O1046" i="6"/>
  <c r="P1045" i="6"/>
  <c r="O1045" i="6"/>
  <c r="P1044" i="6"/>
  <c r="O1044" i="6"/>
  <c r="P1043" i="6"/>
  <c r="O1043" i="6"/>
  <c r="P1042" i="6"/>
  <c r="O1042" i="6"/>
  <c r="P1041" i="6"/>
  <c r="O1041" i="6"/>
  <c r="P1040" i="6"/>
  <c r="O1040" i="6"/>
  <c r="P1039" i="6"/>
  <c r="O1039" i="6"/>
  <c r="P1038" i="6"/>
  <c r="O1038" i="6"/>
  <c r="P1037" i="6"/>
  <c r="O1037" i="6"/>
  <c r="P1036" i="6"/>
  <c r="O1036" i="6"/>
  <c r="P1035" i="6"/>
  <c r="O1035" i="6"/>
  <c r="P1034" i="6"/>
  <c r="O1034" i="6"/>
  <c r="P1033" i="6"/>
  <c r="O1033" i="6"/>
  <c r="P1032" i="6"/>
  <c r="O1032" i="6"/>
  <c r="P1031" i="6"/>
  <c r="O1031" i="6"/>
  <c r="P1030" i="6"/>
  <c r="O1030" i="6"/>
  <c r="P1029" i="6"/>
  <c r="O1029" i="6"/>
  <c r="P1028" i="6"/>
  <c r="O1028" i="6"/>
  <c r="P1027" i="6"/>
  <c r="O1027" i="6"/>
  <c r="P1026" i="6"/>
  <c r="O1026" i="6"/>
  <c r="P1025" i="6"/>
  <c r="O1025" i="6"/>
  <c r="P1024" i="6"/>
  <c r="O1024" i="6"/>
  <c r="P1023" i="6"/>
  <c r="O1023" i="6"/>
  <c r="P1022" i="6"/>
  <c r="O1022" i="6"/>
  <c r="P1021" i="6"/>
  <c r="O1021" i="6"/>
  <c r="P1020" i="6"/>
  <c r="O1020" i="6"/>
  <c r="P1019" i="6"/>
  <c r="O1019" i="6"/>
  <c r="P1018" i="6"/>
  <c r="O1018" i="6"/>
  <c r="P1017" i="6"/>
  <c r="O1017" i="6"/>
  <c r="P1016" i="6"/>
  <c r="O1016" i="6"/>
  <c r="P1015" i="6"/>
  <c r="O1015" i="6"/>
  <c r="P1014" i="6"/>
  <c r="O1014" i="6"/>
  <c r="P1013" i="6"/>
  <c r="O1013" i="6"/>
  <c r="P1012" i="6"/>
  <c r="O1012" i="6"/>
  <c r="P1011" i="6"/>
  <c r="O1011" i="6"/>
  <c r="P1010" i="6"/>
  <c r="O1010" i="6"/>
  <c r="P1009" i="6"/>
  <c r="O1009" i="6"/>
  <c r="P1008" i="6"/>
  <c r="O1008" i="6"/>
  <c r="P1007" i="6"/>
  <c r="O1007" i="6"/>
  <c r="P1006" i="6"/>
  <c r="O1006" i="6"/>
  <c r="P1005" i="6"/>
  <c r="O1005" i="6"/>
  <c r="P1004" i="6"/>
  <c r="O1004" i="6"/>
  <c r="P1003" i="6"/>
  <c r="O1003" i="6"/>
  <c r="P1002" i="6"/>
  <c r="O1002" i="6"/>
  <c r="P1001" i="6"/>
  <c r="O1001" i="6"/>
  <c r="P1000" i="6"/>
  <c r="O1000" i="6"/>
  <c r="P999" i="6"/>
  <c r="O999" i="6"/>
  <c r="P998" i="6"/>
  <c r="O998" i="6"/>
  <c r="P997" i="6"/>
  <c r="O997" i="6"/>
  <c r="P996" i="6"/>
  <c r="O996" i="6"/>
  <c r="P995" i="6"/>
  <c r="O995" i="6"/>
  <c r="P994" i="6"/>
  <c r="O994" i="6"/>
  <c r="P993" i="6"/>
  <c r="O993" i="6"/>
  <c r="P992" i="6"/>
  <c r="O992" i="6"/>
  <c r="P991" i="6"/>
  <c r="O991" i="6"/>
  <c r="P990" i="6"/>
  <c r="O990" i="6"/>
  <c r="P989" i="6"/>
  <c r="O989" i="6"/>
  <c r="P988" i="6"/>
  <c r="O988" i="6"/>
  <c r="P987" i="6"/>
  <c r="O987" i="6"/>
  <c r="P986" i="6"/>
  <c r="O986" i="6"/>
  <c r="P985" i="6"/>
  <c r="O985" i="6"/>
  <c r="P984" i="6"/>
  <c r="O984" i="6"/>
  <c r="P983" i="6"/>
  <c r="O983" i="6"/>
  <c r="P982" i="6"/>
  <c r="O982" i="6"/>
  <c r="P981" i="6"/>
  <c r="O981" i="6"/>
  <c r="P980" i="6"/>
  <c r="O980" i="6"/>
  <c r="P979" i="6"/>
  <c r="O979" i="6"/>
  <c r="P978" i="6"/>
  <c r="O978" i="6"/>
  <c r="P977" i="6"/>
  <c r="O977" i="6"/>
  <c r="P976" i="6"/>
  <c r="O976" i="6"/>
  <c r="P975" i="6"/>
  <c r="O975" i="6"/>
  <c r="P974" i="6"/>
  <c r="O974" i="6"/>
  <c r="P973" i="6"/>
  <c r="O973" i="6"/>
  <c r="P972" i="6"/>
  <c r="O972" i="6"/>
  <c r="P971" i="6"/>
  <c r="O971" i="6"/>
  <c r="P970" i="6"/>
  <c r="O970" i="6"/>
  <c r="P969" i="6"/>
  <c r="O969" i="6"/>
  <c r="P968" i="6"/>
  <c r="O968" i="6"/>
  <c r="P967" i="6"/>
  <c r="O967" i="6"/>
  <c r="P966" i="6"/>
  <c r="O966" i="6"/>
  <c r="P965" i="6"/>
  <c r="O965" i="6"/>
  <c r="P964" i="6"/>
  <c r="O964" i="6"/>
  <c r="P963" i="6"/>
  <c r="O963" i="6"/>
  <c r="P962" i="6"/>
  <c r="O962" i="6"/>
  <c r="P961" i="6"/>
  <c r="O961" i="6"/>
  <c r="P960" i="6"/>
  <c r="O960" i="6"/>
  <c r="P959" i="6"/>
  <c r="O959" i="6"/>
  <c r="P958" i="6"/>
  <c r="O958" i="6"/>
  <c r="P957" i="6"/>
  <c r="O957" i="6"/>
  <c r="P956" i="6"/>
  <c r="O956" i="6"/>
  <c r="P955" i="6"/>
  <c r="O955" i="6"/>
  <c r="P954" i="6"/>
  <c r="O954" i="6"/>
  <c r="P953" i="6"/>
  <c r="O953" i="6"/>
  <c r="P952" i="6"/>
  <c r="O952" i="6"/>
  <c r="P951" i="6"/>
  <c r="O951" i="6"/>
  <c r="P950" i="6"/>
  <c r="O950" i="6"/>
  <c r="P949" i="6"/>
  <c r="O949" i="6"/>
  <c r="P948" i="6"/>
  <c r="O948" i="6"/>
  <c r="P947" i="6"/>
  <c r="O947" i="6"/>
  <c r="P946" i="6"/>
  <c r="O946" i="6"/>
  <c r="P945" i="6"/>
  <c r="O945" i="6"/>
  <c r="P944" i="6"/>
  <c r="O944" i="6"/>
  <c r="P943" i="6"/>
  <c r="O943" i="6"/>
  <c r="P942" i="6"/>
  <c r="O942" i="6"/>
  <c r="P941" i="6"/>
  <c r="O941" i="6"/>
  <c r="P940" i="6"/>
  <c r="O940" i="6"/>
  <c r="P939" i="6"/>
  <c r="O939" i="6"/>
  <c r="P938" i="6"/>
  <c r="O938" i="6"/>
  <c r="P937" i="6"/>
  <c r="O937" i="6"/>
  <c r="P936" i="6"/>
  <c r="O936" i="6"/>
  <c r="P935" i="6"/>
  <c r="O935" i="6"/>
  <c r="P934" i="6"/>
  <c r="O934" i="6"/>
  <c r="P933" i="6"/>
  <c r="O933" i="6"/>
  <c r="P932" i="6"/>
  <c r="O932" i="6"/>
  <c r="P931" i="6"/>
  <c r="O931" i="6"/>
  <c r="P930" i="6"/>
  <c r="O930" i="6"/>
  <c r="P929" i="6"/>
  <c r="O929" i="6"/>
  <c r="P928" i="6"/>
  <c r="O928" i="6"/>
  <c r="P927" i="6"/>
  <c r="O927" i="6"/>
  <c r="P926" i="6"/>
  <c r="O926" i="6"/>
  <c r="P925" i="6"/>
  <c r="O925" i="6"/>
  <c r="P924" i="6"/>
  <c r="O924" i="6"/>
  <c r="P923" i="6"/>
  <c r="O923" i="6"/>
  <c r="P922" i="6"/>
  <c r="O922" i="6"/>
  <c r="P921" i="6"/>
  <c r="O921" i="6"/>
  <c r="P920" i="6"/>
  <c r="O920" i="6"/>
  <c r="P919" i="6"/>
  <c r="O919" i="6"/>
  <c r="P918" i="6"/>
  <c r="O918" i="6"/>
  <c r="P917" i="6"/>
  <c r="O917" i="6"/>
  <c r="P916" i="6"/>
  <c r="O916" i="6"/>
  <c r="P915" i="6"/>
  <c r="O915" i="6"/>
  <c r="P914" i="6"/>
  <c r="O914" i="6"/>
  <c r="P913" i="6"/>
  <c r="O913" i="6"/>
  <c r="P912" i="6"/>
  <c r="O912" i="6"/>
  <c r="P911" i="6"/>
  <c r="O911" i="6"/>
  <c r="P910" i="6"/>
  <c r="O910" i="6"/>
  <c r="P909" i="6"/>
  <c r="O909" i="6"/>
  <c r="P908" i="6"/>
  <c r="O908" i="6"/>
  <c r="P907" i="6"/>
  <c r="O907" i="6"/>
  <c r="P906" i="6"/>
  <c r="O906" i="6"/>
  <c r="P905" i="6"/>
  <c r="O905" i="6"/>
  <c r="P904" i="6"/>
  <c r="O904" i="6"/>
  <c r="P903" i="6"/>
  <c r="O903" i="6"/>
  <c r="P902" i="6"/>
  <c r="O902" i="6"/>
  <c r="P901" i="6"/>
  <c r="O901" i="6"/>
  <c r="P900" i="6"/>
  <c r="O900" i="6"/>
  <c r="P899" i="6"/>
  <c r="O899" i="6"/>
  <c r="P898" i="6"/>
  <c r="O898" i="6"/>
  <c r="P897" i="6"/>
  <c r="O897" i="6"/>
  <c r="P896" i="6"/>
  <c r="O896" i="6"/>
  <c r="P895" i="6"/>
  <c r="O895" i="6"/>
  <c r="P894" i="6"/>
  <c r="O894" i="6"/>
  <c r="P893" i="6"/>
  <c r="O893" i="6"/>
  <c r="P892" i="6"/>
  <c r="O892" i="6"/>
  <c r="P891" i="6"/>
  <c r="O891" i="6"/>
  <c r="P890" i="6"/>
  <c r="O890" i="6"/>
  <c r="P889" i="6"/>
  <c r="O889" i="6"/>
  <c r="P888" i="6"/>
  <c r="O888" i="6"/>
  <c r="P887" i="6"/>
  <c r="O887" i="6"/>
  <c r="P886" i="6"/>
  <c r="O886" i="6"/>
  <c r="P885" i="6"/>
  <c r="O885" i="6"/>
  <c r="P884" i="6"/>
  <c r="O884" i="6"/>
  <c r="P883" i="6"/>
  <c r="O883" i="6"/>
  <c r="P882" i="6"/>
  <c r="O882" i="6"/>
  <c r="P881" i="6"/>
  <c r="O881" i="6"/>
  <c r="P880" i="6"/>
  <c r="O880" i="6"/>
  <c r="P879" i="6"/>
  <c r="O879" i="6"/>
  <c r="P878" i="6"/>
  <c r="O878" i="6"/>
  <c r="P877" i="6"/>
  <c r="O877" i="6"/>
  <c r="P876" i="6"/>
  <c r="O876" i="6"/>
  <c r="P875" i="6"/>
  <c r="O875" i="6"/>
  <c r="P874" i="6"/>
  <c r="O874" i="6"/>
  <c r="P873" i="6"/>
  <c r="O873" i="6"/>
  <c r="P872" i="6"/>
  <c r="O872" i="6"/>
  <c r="P871" i="6"/>
  <c r="O871" i="6"/>
  <c r="P870" i="6"/>
  <c r="O870" i="6"/>
  <c r="P869" i="6"/>
  <c r="O869" i="6"/>
  <c r="P868" i="6"/>
  <c r="O868" i="6"/>
  <c r="P867" i="6"/>
  <c r="O867" i="6"/>
  <c r="P866" i="6"/>
  <c r="O866" i="6"/>
  <c r="P865" i="6"/>
  <c r="O865" i="6"/>
  <c r="P864" i="6"/>
  <c r="O864" i="6"/>
  <c r="P863" i="6"/>
  <c r="O863" i="6"/>
  <c r="P862" i="6"/>
  <c r="O862" i="6"/>
  <c r="P861" i="6"/>
  <c r="O861" i="6"/>
  <c r="P860" i="6"/>
  <c r="O860" i="6"/>
  <c r="P859" i="6"/>
  <c r="O859" i="6"/>
  <c r="P858" i="6"/>
  <c r="O858" i="6"/>
  <c r="P857" i="6"/>
  <c r="O857" i="6"/>
  <c r="P856" i="6"/>
  <c r="O856" i="6"/>
  <c r="P855" i="6"/>
  <c r="O855" i="6"/>
  <c r="P854" i="6"/>
  <c r="O854" i="6"/>
  <c r="P853" i="6"/>
  <c r="O853" i="6"/>
  <c r="P852" i="6"/>
  <c r="O852" i="6"/>
  <c r="P851" i="6"/>
  <c r="O851" i="6"/>
  <c r="P850" i="6"/>
  <c r="O850" i="6"/>
  <c r="P849" i="6"/>
  <c r="O849" i="6"/>
  <c r="P848" i="6"/>
  <c r="O848" i="6"/>
  <c r="P847" i="6"/>
  <c r="O847" i="6"/>
  <c r="P846" i="6"/>
  <c r="O846" i="6"/>
  <c r="P845" i="6"/>
  <c r="O845" i="6"/>
  <c r="P844" i="6"/>
  <c r="O844" i="6"/>
  <c r="P843" i="6"/>
  <c r="O843" i="6"/>
  <c r="P842" i="6"/>
  <c r="O842" i="6"/>
  <c r="P841" i="6"/>
  <c r="O841" i="6"/>
  <c r="P840" i="6"/>
  <c r="O840" i="6"/>
  <c r="P839" i="6"/>
  <c r="O839" i="6"/>
  <c r="P838" i="6"/>
  <c r="O838" i="6"/>
  <c r="P837" i="6"/>
  <c r="O837" i="6"/>
  <c r="P836" i="6"/>
  <c r="O836" i="6"/>
  <c r="P835" i="6"/>
  <c r="O835" i="6"/>
  <c r="P834" i="6"/>
  <c r="O834" i="6"/>
  <c r="P833" i="6"/>
  <c r="O833" i="6"/>
  <c r="P832" i="6"/>
  <c r="O832" i="6"/>
  <c r="P831" i="6"/>
  <c r="O831" i="6"/>
  <c r="P830" i="6"/>
  <c r="O830" i="6"/>
  <c r="P829" i="6"/>
  <c r="O829" i="6"/>
  <c r="P828" i="6"/>
  <c r="O828" i="6"/>
  <c r="P827" i="6"/>
  <c r="O827" i="6"/>
  <c r="P826" i="6"/>
  <c r="O826" i="6"/>
  <c r="P825" i="6"/>
  <c r="O825" i="6"/>
  <c r="P824" i="6"/>
  <c r="O824" i="6"/>
  <c r="P823" i="6"/>
  <c r="O823" i="6"/>
  <c r="P822" i="6"/>
  <c r="O822" i="6"/>
  <c r="P821" i="6"/>
  <c r="O821" i="6"/>
  <c r="P820" i="6"/>
  <c r="O820" i="6"/>
  <c r="P819" i="6"/>
  <c r="O819" i="6"/>
  <c r="P818" i="6"/>
  <c r="O818" i="6"/>
  <c r="P817" i="6"/>
  <c r="O817" i="6"/>
  <c r="P816" i="6"/>
  <c r="O816" i="6"/>
  <c r="P815" i="6"/>
  <c r="O815" i="6"/>
  <c r="P814" i="6"/>
  <c r="O814" i="6"/>
  <c r="P813" i="6"/>
  <c r="O813" i="6"/>
  <c r="P812" i="6"/>
  <c r="O812" i="6"/>
  <c r="P811" i="6"/>
  <c r="O811" i="6"/>
  <c r="P810" i="6"/>
  <c r="O810" i="6"/>
  <c r="P809" i="6"/>
  <c r="O809" i="6"/>
  <c r="P808" i="6"/>
  <c r="O808" i="6"/>
  <c r="P807" i="6"/>
  <c r="O807" i="6"/>
  <c r="P806" i="6"/>
  <c r="O806" i="6"/>
  <c r="P805" i="6"/>
  <c r="O805" i="6"/>
  <c r="P804" i="6"/>
  <c r="O804" i="6"/>
  <c r="P803" i="6"/>
  <c r="O803" i="6"/>
  <c r="P802" i="6"/>
  <c r="O802" i="6"/>
  <c r="P801" i="6"/>
  <c r="O801" i="6"/>
  <c r="P800" i="6"/>
  <c r="O800" i="6"/>
  <c r="P799" i="6"/>
  <c r="O799" i="6"/>
  <c r="P798" i="6"/>
  <c r="O798" i="6"/>
  <c r="P797" i="6"/>
  <c r="O797" i="6"/>
  <c r="P796" i="6"/>
  <c r="O796" i="6"/>
  <c r="P795" i="6"/>
  <c r="O795" i="6"/>
  <c r="P794" i="6"/>
  <c r="O794" i="6"/>
  <c r="P793" i="6"/>
  <c r="O793" i="6"/>
  <c r="P792" i="6"/>
  <c r="O792" i="6"/>
  <c r="P791" i="6"/>
  <c r="O791" i="6"/>
  <c r="P790" i="6"/>
  <c r="O790" i="6"/>
  <c r="P789" i="6"/>
  <c r="O789" i="6"/>
  <c r="P788" i="6"/>
  <c r="O788" i="6"/>
  <c r="P787" i="6"/>
  <c r="O787" i="6"/>
  <c r="P786" i="6"/>
  <c r="O786" i="6"/>
  <c r="P785" i="6"/>
  <c r="O785" i="6"/>
  <c r="P784" i="6"/>
  <c r="O784" i="6"/>
  <c r="P783" i="6"/>
  <c r="O783" i="6"/>
  <c r="P782" i="6"/>
  <c r="O782" i="6"/>
  <c r="P781" i="6"/>
  <c r="O781" i="6"/>
  <c r="P780" i="6"/>
  <c r="O780" i="6"/>
  <c r="P779" i="6"/>
  <c r="O779" i="6"/>
  <c r="P778" i="6"/>
  <c r="O778" i="6"/>
  <c r="P777" i="6"/>
  <c r="O777" i="6"/>
  <c r="P776" i="6"/>
  <c r="O776" i="6"/>
  <c r="P775" i="6"/>
  <c r="O775" i="6"/>
  <c r="P774" i="6"/>
  <c r="O774" i="6"/>
  <c r="P773" i="6"/>
  <c r="O773" i="6"/>
  <c r="P772" i="6"/>
  <c r="O772" i="6"/>
  <c r="P771" i="6"/>
  <c r="O771" i="6"/>
  <c r="P770" i="6"/>
  <c r="O770" i="6"/>
  <c r="P769" i="6"/>
  <c r="O769" i="6"/>
  <c r="P768" i="6"/>
  <c r="O768" i="6"/>
  <c r="P767" i="6"/>
  <c r="O767" i="6"/>
  <c r="P766" i="6"/>
  <c r="O766" i="6"/>
  <c r="P765" i="6"/>
  <c r="O765" i="6"/>
  <c r="P764" i="6"/>
  <c r="O764" i="6"/>
  <c r="P763" i="6"/>
  <c r="O763" i="6"/>
  <c r="P762" i="6"/>
  <c r="O762" i="6"/>
  <c r="P761" i="6"/>
  <c r="O761" i="6"/>
  <c r="P760" i="6"/>
  <c r="O760" i="6"/>
  <c r="P759" i="6"/>
  <c r="O759" i="6"/>
  <c r="P758" i="6"/>
  <c r="O758" i="6"/>
  <c r="P757" i="6"/>
  <c r="O757" i="6"/>
  <c r="P756" i="6"/>
  <c r="O756" i="6"/>
  <c r="P755" i="6"/>
  <c r="O755" i="6"/>
  <c r="P754" i="6"/>
  <c r="O754" i="6"/>
  <c r="P753" i="6"/>
  <c r="O753" i="6"/>
  <c r="P752" i="6"/>
  <c r="O752" i="6"/>
  <c r="P751" i="6"/>
  <c r="O751" i="6"/>
  <c r="P750" i="6"/>
  <c r="O750" i="6"/>
  <c r="P749" i="6"/>
  <c r="O749" i="6"/>
  <c r="P748" i="6"/>
  <c r="O748" i="6"/>
  <c r="P747" i="6"/>
  <c r="O747" i="6"/>
  <c r="P746" i="6"/>
  <c r="O746" i="6"/>
  <c r="P745" i="6"/>
  <c r="O745" i="6"/>
  <c r="P744" i="6"/>
  <c r="O744" i="6"/>
  <c r="P743" i="6"/>
  <c r="O743" i="6"/>
  <c r="P742" i="6"/>
  <c r="O742" i="6"/>
  <c r="P741" i="6"/>
  <c r="O741" i="6"/>
  <c r="P740" i="6"/>
  <c r="O740" i="6"/>
  <c r="P739" i="6"/>
  <c r="O739" i="6"/>
  <c r="P738" i="6"/>
  <c r="O738" i="6"/>
  <c r="P737" i="6"/>
  <c r="O737" i="6"/>
  <c r="P736" i="6"/>
  <c r="O736" i="6"/>
  <c r="P735" i="6"/>
  <c r="O735" i="6"/>
  <c r="P734" i="6"/>
  <c r="O734" i="6"/>
  <c r="P733" i="6"/>
  <c r="O733" i="6"/>
  <c r="P732" i="6"/>
  <c r="O732" i="6"/>
  <c r="P731" i="6"/>
  <c r="O731" i="6"/>
  <c r="P730" i="6"/>
  <c r="O730" i="6"/>
  <c r="P729" i="6"/>
  <c r="O729" i="6"/>
  <c r="P728" i="6"/>
  <c r="O728" i="6"/>
  <c r="P727" i="6"/>
  <c r="O727" i="6"/>
  <c r="P726" i="6"/>
  <c r="O726" i="6"/>
  <c r="P725" i="6"/>
  <c r="O725" i="6"/>
  <c r="P724" i="6"/>
  <c r="O724" i="6"/>
  <c r="P723" i="6"/>
  <c r="O723" i="6"/>
  <c r="P722" i="6"/>
  <c r="O722" i="6"/>
  <c r="P721" i="6"/>
  <c r="O721" i="6"/>
  <c r="P720" i="6"/>
  <c r="O720" i="6"/>
  <c r="P719" i="6"/>
  <c r="O719" i="6"/>
  <c r="P718" i="6"/>
  <c r="O718" i="6"/>
  <c r="P717" i="6"/>
  <c r="O717" i="6"/>
  <c r="P716" i="6"/>
  <c r="O716" i="6"/>
  <c r="P715" i="6"/>
  <c r="O715" i="6"/>
  <c r="P714" i="6"/>
  <c r="O714" i="6"/>
  <c r="P713" i="6"/>
  <c r="O713" i="6"/>
  <c r="P712" i="6"/>
  <c r="O712" i="6"/>
  <c r="P711" i="6"/>
  <c r="O711" i="6"/>
  <c r="P710" i="6"/>
  <c r="O710" i="6"/>
  <c r="P709" i="6"/>
  <c r="O709" i="6"/>
  <c r="P708" i="6"/>
  <c r="O708" i="6"/>
  <c r="P707" i="6"/>
  <c r="O707" i="6"/>
  <c r="P706" i="6"/>
  <c r="O706" i="6"/>
  <c r="P705" i="6"/>
  <c r="O705" i="6"/>
  <c r="P704" i="6"/>
  <c r="O704" i="6"/>
  <c r="P703" i="6"/>
  <c r="O703" i="6"/>
  <c r="P702" i="6"/>
  <c r="O702" i="6"/>
  <c r="P701" i="6"/>
  <c r="O701" i="6"/>
  <c r="P700" i="6"/>
  <c r="O700" i="6"/>
  <c r="P699" i="6"/>
  <c r="O699" i="6"/>
  <c r="P698" i="6"/>
  <c r="O698" i="6"/>
  <c r="P697" i="6"/>
  <c r="O697" i="6"/>
  <c r="P696" i="6"/>
  <c r="O696" i="6"/>
  <c r="P695" i="6"/>
  <c r="O695" i="6"/>
  <c r="P694" i="6"/>
  <c r="O694" i="6"/>
  <c r="P693" i="6"/>
  <c r="O693" i="6"/>
  <c r="P692" i="6"/>
  <c r="O692" i="6"/>
  <c r="P691" i="6"/>
  <c r="O691" i="6"/>
  <c r="P690" i="6"/>
  <c r="O690" i="6"/>
  <c r="P689" i="6"/>
  <c r="O689" i="6"/>
  <c r="P688" i="6"/>
  <c r="O688" i="6"/>
  <c r="P687" i="6"/>
  <c r="O687" i="6"/>
  <c r="P686" i="6"/>
  <c r="O686" i="6"/>
  <c r="P685" i="6"/>
  <c r="O685" i="6"/>
  <c r="P684" i="6"/>
  <c r="O684" i="6"/>
  <c r="P683" i="6"/>
  <c r="O683" i="6"/>
  <c r="P682" i="6"/>
  <c r="O682" i="6"/>
  <c r="P681" i="6"/>
  <c r="O681" i="6"/>
  <c r="P680" i="6"/>
  <c r="O680" i="6"/>
  <c r="P679" i="6"/>
  <c r="O679" i="6"/>
  <c r="P678" i="6"/>
  <c r="O678" i="6"/>
  <c r="P677" i="6"/>
  <c r="O677" i="6"/>
  <c r="P676" i="6"/>
  <c r="O676" i="6"/>
  <c r="P675" i="6"/>
  <c r="O675" i="6"/>
  <c r="P674" i="6"/>
  <c r="O674" i="6"/>
  <c r="P673" i="6"/>
  <c r="O673" i="6"/>
  <c r="P672" i="6"/>
  <c r="O672" i="6"/>
  <c r="P671" i="6"/>
  <c r="O671" i="6"/>
  <c r="P670" i="6"/>
  <c r="O670" i="6"/>
  <c r="P669" i="6"/>
  <c r="O669" i="6"/>
  <c r="P668" i="6"/>
  <c r="O668" i="6"/>
  <c r="P667" i="6"/>
  <c r="O667" i="6"/>
  <c r="P666" i="6"/>
  <c r="O666" i="6"/>
  <c r="P665" i="6"/>
  <c r="O665" i="6"/>
  <c r="P664" i="6"/>
  <c r="O664" i="6"/>
  <c r="P663" i="6"/>
  <c r="O663" i="6"/>
  <c r="P662" i="6"/>
  <c r="O662" i="6"/>
  <c r="P661" i="6"/>
  <c r="O661" i="6"/>
  <c r="P660" i="6"/>
  <c r="O660" i="6"/>
  <c r="P659" i="6"/>
  <c r="O659" i="6"/>
  <c r="P658" i="6"/>
  <c r="O658" i="6"/>
  <c r="P657" i="6"/>
  <c r="O657" i="6"/>
  <c r="P656" i="6"/>
  <c r="O656" i="6"/>
  <c r="P655" i="6"/>
  <c r="O655" i="6"/>
  <c r="P654" i="6"/>
  <c r="O654" i="6"/>
  <c r="P653" i="6"/>
  <c r="O653" i="6"/>
  <c r="P652" i="6"/>
  <c r="O652" i="6"/>
  <c r="P651" i="6"/>
  <c r="O651" i="6"/>
  <c r="P650" i="6"/>
  <c r="O650" i="6"/>
  <c r="P649" i="6"/>
  <c r="O649" i="6"/>
  <c r="P648" i="6"/>
  <c r="O648" i="6"/>
  <c r="P647" i="6"/>
  <c r="O647" i="6"/>
  <c r="P646" i="6"/>
  <c r="O646" i="6"/>
  <c r="P645" i="6"/>
  <c r="O645" i="6"/>
  <c r="P644" i="6"/>
  <c r="O644" i="6"/>
  <c r="P643" i="6"/>
  <c r="O643" i="6"/>
  <c r="P642" i="6"/>
  <c r="O642" i="6"/>
  <c r="P641" i="6"/>
  <c r="O641" i="6"/>
  <c r="P640" i="6"/>
  <c r="O640" i="6"/>
  <c r="P639" i="6"/>
  <c r="O639" i="6"/>
  <c r="P638" i="6"/>
  <c r="O638" i="6"/>
  <c r="P637" i="6"/>
  <c r="O637" i="6"/>
  <c r="P636" i="6"/>
  <c r="O636" i="6"/>
  <c r="P635" i="6"/>
  <c r="O635" i="6"/>
  <c r="P634" i="6"/>
  <c r="O634" i="6"/>
  <c r="P633" i="6"/>
  <c r="O633" i="6"/>
  <c r="P632" i="6"/>
  <c r="O632" i="6"/>
  <c r="P631" i="6"/>
  <c r="O631" i="6"/>
  <c r="P630" i="6"/>
  <c r="O630" i="6"/>
  <c r="P629" i="6"/>
  <c r="O629" i="6"/>
  <c r="P628" i="6"/>
  <c r="O628" i="6"/>
  <c r="P627" i="6"/>
  <c r="O627" i="6"/>
  <c r="P626" i="6"/>
  <c r="O626" i="6"/>
  <c r="P625" i="6"/>
  <c r="O625" i="6"/>
  <c r="P624" i="6"/>
  <c r="O624" i="6"/>
  <c r="P623" i="6"/>
  <c r="O623" i="6"/>
  <c r="P622" i="6"/>
  <c r="O622" i="6"/>
  <c r="P621" i="6"/>
  <c r="O621" i="6"/>
  <c r="P620" i="6"/>
  <c r="O620" i="6"/>
  <c r="P619" i="6"/>
  <c r="O619" i="6"/>
  <c r="P618" i="6"/>
  <c r="O618" i="6"/>
  <c r="P617" i="6"/>
  <c r="O617" i="6"/>
  <c r="P616" i="6"/>
  <c r="O616" i="6"/>
  <c r="P615" i="6"/>
  <c r="O615" i="6"/>
  <c r="P614" i="6"/>
  <c r="O614" i="6"/>
  <c r="P613" i="6"/>
  <c r="O613" i="6"/>
  <c r="P612" i="6"/>
  <c r="O612" i="6"/>
  <c r="P611" i="6"/>
  <c r="O611" i="6"/>
  <c r="P610" i="6"/>
  <c r="O610" i="6"/>
  <c r="P609" i="6"/>
  <c r="O609" i="6"/>
  <c r="P608" i="6"/>
  <c r="O608" i="6"/>
  <c r="P607" i="6"/>
  <c r="O607" i="6"/>
  <c r="P606" i="6"/>
  <c r="O606" i="6"/>
  <c r="P605" i="6"/>
  <c r="O605" i="6"/>
  <c r="P604" i="6"/>
  <c r="O604" i="6"/>
  <c r="P603" i="6"/>
  <c r="O603" i="6"/>
  <c r="P602" i="6"/>
  <c r="O602" i="6"/>
  <c r="P601" i="6"/>
  <c r="O601" i="6"/>
  <c r="P600" i="6"/>
  <c r="O600" i="6"/>
  <c r="P599" i="6"/>
  <c r="O599" i="6"/>
  <c r="P598" i="6"/>
  <c r="O598" i="6"/>
  <c r="P597" i="6"/>
  <c r="O597" i="6"/>
  <c r="P596" i="6"/>
  <c r="O596" i="6"/>
  <c r="P595" i="6"/>
  <c r="O595" i="6"/>
  <c r="P594" i="6"/>
  <c r="O594" i="6"/>
  <c r="P593" i="6"/>
  <c r="O593" i="6"/>
  <c r="P592" i="6"/>
  <c r="O592" i="6"/>
  <c r="P591" i="6"/>
  <c r="O591" i="6"/>
  <c r="P590" i="6"/>
  <c r="O590" i="6"/>
  <c r="P589" i="6"/>
  <c r="O589" i="6"/>
  <c r="P588" i="6"/>
  <c r="O588" i="6"/>
  <c r="P587" i="6"/>
  <c r="O587" i="6"/>
  <c r="P586" i="6"/>
  <c r="O586" i="6"/>
  <c r="P585" i="6"/>
  <c r="O585" i="6"/>
  <c r="P584" i="6"/>
  <c r="O584" i="6"/>
  <c r="P583" i="6"/>
  <c r="O583" i="6"/>
  <c r="P582" i="6"/>
  <c r="O582" i="6"/>
  <c r="P581" i="6"/>
  <c r="O581" i="6"/>
  <c r="P580" i="6"/>
  <c r="O580" i="6"/>
  <c r="P579" i="6"/>
  <c r="O579" i="6"/>
  <c r="P578" i="6"/>
  <c r="O578" i="6"/>
  <c r="P577" i="6"/>
  <c r="O577" i="6"/>
  <c r="P576" i="6"/>
  <c r="O576" i="6"/>
  <c r="P575" i="6"/>
  <c r="O575" i="6"/>
  <c r="P574" i="6"/>
  <c r="O574" i="6"/>
  <c r="P573" i="6"/>
  <c r="O573" i="6"/>
  <c r="P572" i="6"/>
  <c r="O572" i="6"/>
  <c r="P571" i="6"/>
  <c r="O571" i="6"/>
  <c r="P570" i="6"/>
  <c r="O570" i="6"/>
  <c r="P569" i="6"/>
  <c r="O569" i="6"/>
  <c r="P568" i="6"/>
  <c r="O568" i="6"/>
  <c r="P567" i="6"/>
  <c r="O567" i="6"/>
  <c r="P566" i="6"/>
  <c r="O566" i="6"/>
  <c r="P565" i="6"/>
  <c r="O565" i="6"/>
  <c r="P564" i="6"/>
  <c r="O564" i="6"/>
  <c r="P563" i="6"/>
  <c r="O563" i="6"/>
  <c r="P562" i="6"/>
  <c r="O562" i="6"/>
  <c r="P561" i="6"/>
  <c r="O561" i="6"/>
  <c r="P560" i="6"/>
  <c r="O560" i="6"/>
  <c r="P559" i="6"/>
  <c r="O559" i="6"/>
  <c r="P558" i="6"/>
  <c r="O558" i="6"/>
  <c r="P557" i="6"/>
  <c r="O557" i="6"/>
  <c r="P556" i="6"/>
  <c r="O556" i="6"/>
  <c r="P555" i="6"/>
  <c r="O555" i="6"/>
  <c r="P554" i="6"/>
  <c r="O554" i="6"/>
  <c r="P553" i="6"/>
  <c r="O553" i="6"/>
  <c r="P552" i="6"/>
  <c r="O552" i="6"/>
  <c r="P551" i="6"/>
  <c r="O551" i="6"/>
  <c r="P550" i="6"/>
  <c r="O550" i="6"/>
  <c r="P549" i="6"/>
  <c r="O549" i="6"/>
  <c r="P548" i="6"/>
  <c r="O548" i="6"/>
  <c r="P547" i="6"/>
  <c r="O547" i="6"/>
  <c r="P546" i="6"/>
  <c r="O546" i="6"/>
  <c r="P545" i="6"/>
  <c r="O545" i="6"/>
  <c r="P544" i="6"/>
  <c r="O544" i="6"/>
  <c r="P543" i="6"/>
  <c r="O543" i="6"/>
  <c r="P542" i="6"/>
  <c r="O542" i="6"/>
  <c r="P541" i="6"/>
  <c r="O541" i="6"/>
  <c r="P540" i="6"/>
  <c r="O540" i="6"/>
  <c r="P539" i="6"/>
  <c r="O539" i="6"/>
  <c r="P538" i="6"/>
  <c r="O538" i="6"/>
  <c r="P537" i="6"/>
  <c r="O537" i="6"/>
  <c r="P536" i="6"/>
  <c r="O536" i="6"/>
  <c r="P535" i="6"/>
  <c r="O535" i="6"/>
  <c r="P534" i="6"/>
  <c r="O534" i="6"/>
  <c r="P533" i="6"/>
  <c r="O533" i="6"/>
  <c r="P532" i="6"/>
  <c r="O532" i="6"/>
  <c r="P531" i="6"/>
  <c r="O531" i="6"/>
  <c r="P530" i="6"/>
  <c r="O530" i="6"/>
  <c r="P529" i="6"/>
  <c r="O529" i="6"/>
  <c r="P528" i="6"/>
  <c r="O528" i="6"/>
  <c r="P527" i="6"/>
  <c r="O527" i="6"/>
  <c r="P526" i="6"/>
  <c r="O526" i="6"/>
  <c r="P525" i="6"/>
  <c r="O525" i="6"/>
  <c r="P524" i="6"/>
  <c r="O524" i="6"/>
  <c r="P523" i="6"/>
  <c r="O523" i="6"/>
  <c r="P522" i="6"/>
  <c r="O522" i="6"/>
  <c r="P521" i="6"/>
  <c r="O521" i="6"/>
  <c r="P520" i="6"/>
  <c r="O520" i="6"/>
  <c r="P519" i="6"/>
  <c r="O519" i="6"/>
  <c r="P518" i="6"/>
  <c r="O518" i="6"/>
  <c r="P517" i="6"/>
  <c r="O517" i="6"/>
  <c r="P516" i="6"/>
  <c r="O516" i="6"/>
  <c r="P515" i="6"/>
  <c r="O515" i="6"/>
  <c r="P514" i="6"/>
  <c r="O514" i="6"/>
  <c r="P513" i="6"/>
  <c r="O513" i="6"/>
  <c r="P512" i="6"/>
  <c r="O512" i="6"/>
  <c r="P511" i="6"/>
  <c r="O511" i="6"/>
  <c r="P510" i="6"/>
  <c r="O510" i="6"/>
  <c r="P509" i="6"/>
  <c r="O509" i="6"/>
  <c r="P508" i="6"/>
  <c r="O508" i="6"/>
  <c r="P507" i="6"/>
  <c r="O507" i="6"/>
  <c r="P506" i="6"/>
  <c r="O506" i="6"/>
  <c r="P505" i="6"/>
  <c r="O505" i="6"/>
  <c r="P504" i="6"/>
  <c r="O504" i="6"/>
  <c r="P503" i="6"/>
  <c r="O503" i="6"/>
  <c r="P502" i="6"/>
  <c r="O502" i="6"/>
  <c r="P501" i="6"/>
  <c r="O501" i="6"/>
  <c r="P500" i="6"/>
  <c r="O500" i="6"/>
  <c r="P499" i="6"/>
  <c r="O499" i="6"/>
  <c r="P498" i="6"/>
  <c r="O498" i="6"/>
  <c r="P497" i="6"/>
  <c r="O497" i="6"/>
  <c r="P496" i="6"/>
  <c r="O496" i="6"/>
  <c r="P495" i="6"/>
  <c r="O495" i="6"/>
  <c r="P494" i="6"/>
  <c r="O494" i="6"/>
  <c r="P493" i="6"/>
  <c r="O493" i="6"/>
  <c r="P492" i="6"/>
  <c r="O492" i="6"/>
  <c r="P491" i="6"/>
  <c r="O491" i="6"/>
  <c r="P490" i="6"/>
  <c r="O490" i="6"/>
  <c r="P489" i="6"/>
  <c r="O489" i="6"/>
  <c r="P488" i="6"/>
  <c r="O488" i="6"/>
  <c r="P487" i="6"/>
  <c r="O487" i="6"/>
  <c r="P486" i="6"/>
  <c r="O486" i="6"/>
  <c r="P485" i="6"/>
  <c r="O485" i="6"/>
  <c r="P484" i="6"/>
  <c r="O484" i="6"/>
  <c r="P483" i="6"/>
  <c r="O483" i="6"/>
  <c r="P482" i="6"/>
  <c r="O482" i="6"/>
  <c r="P481" i="6"/>
  <c r="O481" i="6"/>
  <c r="P480" i="6"/>
  <c r="O480" i="6"/>
  <c r="P479" i="6"/>
  <c r="O479" i="6"/>
  <c r="P478" i="6"/>
  <c r="O478" i="6"/>
  <c r="P477" i="6"/>
  <c r="O477" i="6"/>
  <c r="P476" i="6"/>
  <c r="O476" i="6"/>
  <c r="P475" i="6"/>
  <c r="O475" i="6"/>
  <c r="P474" i="6"/>
  <c r="O474" i="6"/>
  <c r="P473" i="6"/>
  <c r="O473" i="6"/>
  <c r="P472" i="6"/>
  <c r="O472" i="6"/>
  <c r="P471" i="6"/>
  <c r="O471" i="6"/>
  <c r="P470" i="6"/>
  <c r="O470" i="6"/>
  <c r="P469" i="6"/>
  <c r="O469" i="6"/>
  <c r="P468" i="6"/>
  <c r="O468" i="6"/>
  <c r="P467" i="6"/>
  <c r="O467" i="6"/>
  <c r="P466" i="6"/>
  <c r="O466" i="6"/>
  <c r="P465" i="6"/>
  <c r="O465" i="6"/>
  <c r="P464" i="6"/>
  <c r="O464" i="6"/>
  <c r="P463" i="6"/>
  <c r="O463" i="6"/>
  <c r="P462" i="6"/>
  <c r="O462" i="6"/>
  <c r="P461" i="6"/>
  <c r="O461" i="6"/>
  <c r="P460" i="6"/>
  <c r="O460" i="6"/>
  <c r="P459" i="6"/>
  <c r="O459" i="6"/>
  <c r="P458" i="6"/>
  <c r="O458" i="6"/>
  <c r="P457" i="6"/>
  <c r="O457" i="6"/>
  <c r="P456" i="6"/>
  <c r="O456" i="6"/>
  <c r="P455" i="6"/>
  <c r="O455" i="6"/>
  <c r="P454" i="6"/>
  <c r="O454" i="6"/>
  <c r="P453" i="6"/>
  <c r="O453" i="6"/>
  <c r="P452" i="6"/>
  <c r="O452" i="6"/>
  <c r="P451" i="6"/>
  <c r="O451" i="6"/>
  <c r="P450" i="6"/>
  <c r="O450" i="6"/>
  <c r="P449" i="6"/>
  <c r="O449" i="6"/>
  <c r="P448" i="6"/>
  <c r="O448" i="6"/>
  <c r="P447" i="6"/>
  <c r="O447" i="6"/>
  <c r="P446" i="6"/>
  <c r="O446" i="6"/>
  <c r="P445" i="6"/>
  <c r="O445" i="6"/>
  <c r="P444" i="6"/>
  <c r="O444" i="6"/>
  <c r="P443" i="6"/>
  <c r="O443" i="6"/>
  <c r="P442" i="6"/>
  <c r="O442" i="6"/>
  <c r="P441" i="6"/>
  <c r="O441" i="6"/>
  <c r="P440" i="6"/>
  <c r="O440" i="6"/>
  <c r="P439" i="6"/>
  <c r="O439" i="6"/>
  <c r="P438" i="6"/>
  <c r="O438" i="6"/>
  <c r="P437" i="6"/>
  <c r="O437" i="6"/>
  <c r="P436" i="6"/>
  <c r="O436" i="6"/>
  <c r="P435" i="6"/>
  <c r="O435" i="6"/>
  <c r="P434" i="6"/>
  <c r="O434" i="6"/>
  <c r="P433" i="6"/>
  <c r="O433" i="6"/>
  <c r="P432" i="6"/>
  <c r="O432" i="6"/>
  <c r="P431" i="6"/>
  <c r="O431" i="6"/>
  <c r="P430" i="6"/>
  <c r="O430" i="6"/>
  <c r="P429" i="6"/>
  <c r="O429" i="6"/>
  <c r="P428" i="6"/>
  <c r="O428" i="6"/>
  <c r="P427" i="6"/>
  <c r="O427" i="6"/>
  <c r="P426" i="6"/>
  <c r="O426" i="6"/>
  <c r="P425" i="6"/>
  <c r="O425" i="6"/>
  <c r="P424" i="6"/>
  <c r="O424" i="6"/>
  <c r="P423" i="6"/>
  <c r="O423" i="6"/>
  <c r="P422" i="6"/>
  <c r="O422" i="6"/>
  <c r="P421" i="6"/>
  <c r="O421" i="6"/>
  <c r="P420" i="6"/>
  <c r="O420" i="6"/>
  <c r="P419" i="6"/>
  <c r="O419" i="6"/>
  <c r="P418" i="6"/>
  <c r="O418" i="6"/>
  <c r="P417" i="6"/>
  <c r="O417" i="6"/>
  <c r="P416" i="6"/>
  <c r="O416" i="6"/>
  <c r="P415" i="6"/>
  <c r="O415" i="6"/>
  <c r="P414" i="6"/>
  <c r="O414" i="6"/>
  <c r="P413" i="6"/>
  <c r="O413" i="6"/>
  <c r="P412" i="6"/>
  <c r="O412" i="6"/>
  <c r="P411" i="6"/>
  <c r="O411" i="6"/>
  <c r="P410" i="6"/>
  <c r="O410" i="6"/>
  <c r="P409" i="6"/>
  <c r="O409" i="6"/>
  <c r="P408" i="6"/>
  <c r="O408" i="6"/>
  <c r="P407" i="6"/>
  <c r="O407" i="6"/>
  <c r="P406" i="6"/>
  <c r="O406" i="6"/>
  <c r="P405" i="6"/>
  <c r="O405" i="6"/>
  <c r="P404" i="6"/>
  <c r="O404" i="6"/>
  <c r="P403" i="6"/>
  <c r="O403" i="6"/>
  <c r="P402" i="6"/>
  <c r="O402" i="6"/>
  <c r="P401" i="6"/>
  <c r="O401" i="6"/>
  <c r="P400" i="6"/>
  <c r="O400" i="6"/>
  <c r="P399" i="6"/>
  <c r="O399" i="6"/>
  <c r="P398" i="6"/>
  <c r="O398" i="6"/>
  <c r="P397" i="6"/>
  <c r="O397" i="6"/>
  <c r="P396" i="6"/>
  <c r="O396" i="6"/>
  <c r="P395" i="6"/>
  <c r="O395" i="6"/>
  <c r="P394" i="6"/>
  <c r="O394" i="6"/>
  <c r="P393" i="6"/>
  <c r="O393" i="6"/>
  <c r="P392" i="6"/>
  <c r="O392" i="6"/>
  <c r="P391" i="6"/>
  <c r="O391" i="6"/>
  <c r="P390" i="6"/>
  <c r="O390" i="6"/>
  <c r="P389" i="6"/>
  <c r="O389" i="6"/>
  <c r="P388" i="6"/>
  <c r="O388" i="6"/>
  <c r="P387" i="6"/>
  <c r="O387" i="6"/>
  <c r="P386" i="6"/>
  <c r="O386" i="6"/>
  <c r="P385" i="6"/>
  <c r="O385" i="6"/>
  <c r="P384" i="6"/>
  <c r="O384" i="6"/>
  <c r="P383" i="6"/>
  <c r="O383" i="6"/>
  <c r="P382" i="6"/>
  <c r="O382" i="6"/>
  <c r="P381" i="6"/>
  <c r="O381" i="6"/>
  <c r="P380" i="6"/>
  <c r="O380" i="6"/>
  <c r="P379" i="6"/>
  <c r="O379" i="6"/>
  <c r="P378" i="6"/>
  <c r="O378" i="6"/>
  <c r="P377" i="6"/>
  <c r="O377" i="6"/>
  <c r="P376" i="6"/>
  <c r="O376" i="6"/>
  <c r="P375" i="6"/>
  <c r="O375" i="6"/>
  <c r="P374" i="6"/>
  <c r="O374" i="6"/>
  <c r="P373" i="6"/>
  <c r="O373" i="6"/>
  <c r="P372" i="6"/>
  <c r="O372" i="6"/>
  <c r="P371" i="6"/>
  <c r="O371" i="6"/>
  <c r="P370" i="6"/>
  <c r="O370" i="6"/>
  <c r="P369" i="6"/>
  <c r="O369" i="6"/>
  <c r="P368" i="6"/>
  <c r="O368" i="6"/>
  <c r="P367" i="6"/>
  <c r="O367" i="6"/>
  <c r="P366" i="6"/>
  <c r="O366" i="6"/>
  <c r="P365" i="6"/>
  <c r="O365" i="6"/>
  <c r="P364" i="6"/>
  <c r="O364" i="6"/>
  <c r="P363" i="6"/>
  <c r="O363" i="6"/>
  <c r="P362" i="6"/>
  <c r="O362" i="6"/>
  <c r="P361" i="6"/>
  <c r="O361" i="6"/>
  <c r="P360" i="6"/>
  <c r="O360" i="6"/>
  <c r="P359" i="6"/>
  <c r="O359" i="6"/>
  <c r="P358" i="6"/>
  <c r="O358" i="6"/>
  <c r="P357" i="6"/>
  <c r="O357" i="6"/>
  <c r="P356" i="6"/>
  <c r="O356" i="6"/>
  <c r="P355" i="6"/>
  <c r="O355" i="6"/>
  <c r="P354" i="6"/>
  <c r="O354" i="6"/>
  <c r="P353" i="6"/>
  <c r="O353" i="6"/>
  <c r="P352" i="6"/>
  <c r="O352" i="6"/>
  <c r="P351" i="6"/>
  <c r="O351" i="6"/>
  <c r="P350" i="6"/>
  <c r="O350" i="6"/>
  <c r="P349" i="6"/>
  <c r="O349" i="6"/>
  <c r="P348" i="6"/>
  <c r="O348" i="6"/>
  <c r="P347" i="6"/>
  <c r="O347" i="6"/>
  <c r="P346" i="6"/>
  <c r="O346" i="6"/>
  <c r="P345" i="6"/>
  <c r="O345" i="6"/>
  <c r="P344" i="6"/>
  <c r="O344" i="6"/>
  <c r="P343" i="6"/>
  <c r="O343" i="6"/>
  <c r="P342" i="6"/>
  <c r="O342" i="6"/>
  <c r="P341" i="6"/>
  <c r="O341" i="6"/>
  <c r="P340" i="6"/>
  <c r="O340" i="6"/>
  <c r="P339" i="6"/>
  <c r="O339" i="6"/>
  <c r="P338" i="6"/>
  <c r="O338" i="6"/>
  <c r="P337" i="6"/>
  <c r="O337" i="6"/>
  <c r="P336" i="6"/>
  <c r="O336" i="6"/>
  <c r="P335" i="6"/>
  <c r="O335" i="6"/>
  <c r="P334" i="6"/>
  <c r="O334" i="6"/>
  <c r="P333" i="6"/>
  <c r="O333" i="6"/>
  <c r="P332" i="6"/>
  <c r="O332" i="6"/>
  <c r="P331" i="6"/>
  <c r="O331" i="6"/>
  <c r="P330" i="6"/>
  <c r="O330" i="6"/>
  <c r="P329" i="6"/>
  <c r="O329" i="6"/>
  <c r="P328" i="6"/>
  <c r="O328" i="6"/>
  <c r="P327" i="6"/>
  <c r="O327" i="6"/>
  <c r="P326" i="6"/>
  <c r="O326" i="6"/>
  <c r="P325" i="6"/>
  <c r="O325" i="6"/>
  <c r="P324" i="6"/>
  <c r="O324" i="6"/>
  <c r="P323" i="6"/>
  <c r="O323" i="6"/>
  <c r="P322" i="6"/>
  <c r="O322" i="6"/>
  <c r="P321" i="6"/>
  <c r="O321" i="6"/>
  <c r="P320" i="6"/>
  <c r="O320" i="6"/>
  <c r="P319" i="6"/>
  <c r="O319" i="6"/>
  <c r="P318" i="6"/>
  <c r="O318" i="6"/>
  <c r="P317" i="6"/>
  <c r="O317" i="6"/>
  <c r="P316" i="6"/>
  <c r="O316" i="6"/>
  <c r="P315" i="6"/>
  <c r="O315" i="6"/>
  <c r="P314" i="6"/>
  <c r="O314" i="6"/>
  <c r="P313" i="6"/>
  <c r="O313" i="6"/>
  <c r="P312" i="6"/>
  <c r="O312" i="6"/>
  <c r="P311" i="6"/>
  <c r="O311" i="6"/>
  <c r="P310" i="6"/>
  <c r="O310" i="6"/>
  <c r="P309" i="6"/>
  <c r="O309" i="6"/>
  <c r="P308" i="6"/>
  <c r="O308" i="6"/>
  <c r="P307" i="6"/>
  <c r="O307" i="6"/>
  <c r="P306" i="6"/>
  <c r="O306" i="6"/>
  <c r="P305" i="6"/>
  <c r="O305" i="6"/>
  <c r="P304" i="6"/>
  <c r="O304" i="6"/>
  <c r="P303" i="6"/>
  <c r="O303" i="6"/>
  <c r="P302" i="6"/>
  <c r="O302" i="6"/>
  <c r="P301" i="6"/>
  <c r="O301" i="6"/>
  <c r="P300" i="6"/>
  <c r="O300" i="6"/>
  <c r="P299" i="6"/>
  <c r="O299" i="6"/>
  <c r="P298" i="6"/>
  <c r="O298" i="6"/>
  <c r="P297" i="6"/>
  <c r="O297" i="6"/>
  <c r="P296" i="6"/>
  <c r="O296" i="6"/>
  <c r="P295" i="6"/>
  <c r="O295" i="6"/>
  <c r="P294" i="6"/>
  <c r="O294" i="6"/>
  <c r="P293" i="6"/>
  <c r="O293" i="6"/>
  <c r="P292" i="6"/>
  <c r="O292" i="6"/>
  <c r="P291" i="6"/>
  <c r="O291" i="6"/>
  <c r="P290" i="6"/>
  <c r="O290" i="6"/>
  <c r="P289" i="6"/>
  <c r="O289" i="6"/>
  <c r="P288" i="6"/>
  <c r="O288" i="6"/>
  <c r="P287" i="6"/>
  <c r="O287" i="6"/>
  <c r="P286" i="6"/>
  <c r="O286" i="6"/>
  <c r="P285" i="6"/>
  <c r="O285" i="6"/>
  <c r="P284" i="6"/>
  <c r="O284" i="6"/>
  <c r="P283" i="6"/>
  <c r="O283" i="6"/>
  <c r="P282" i="6"/>
  <c r="O282" i="6"/>
  <c r="P281" i="6"/>
  <c r="O281" i="6"/>
  <c r="P280" i="6"/>
  <c r="O280" i="6"/>
  <c r="P279" i="6"/>
  <c r="O279" i="6"/>
  <c r="P278" i="6"/>
  <c r="O278" i="6"/>
  <c r="P277" i="6"/>
  <c r="O277" i="6"/>
  <c r="P276" i="6"/>
  <c r="O276" i="6"/>
  <c r="P275" i="6"/>
  <c r="O275" i="6"/>
  <c r="P274" i="6"/>
  <c r="O274" i="6"/>
  <c r="P273" i="6"/>
  <c r="O273" i="6"/>
  <c r="P272" i="6"/>
  <c r="O272" i="6"/>
  <c r="P271" i="6"/>
  <c r="O271" i="6"/>
  <c r="P270" i="6"/>
  <c r="O270" i="6"/>
  <c r="P269" i="6"/>
  <c r="O269" i="6"/>
  <c r="P268" i="6"/>
  <c r="O268" i="6"/>
  <c r="P267" i="6"/>
  <c r="O267" i="6"/>
  <c r="P266" i="6"/>
  <c r="O266" i="6"/>
  <c r="P265" i="6"/>
  <c r="O265" i="6"/>
  <c r="P264" i="6"/>
  <c r="O264" i="6"/>
  <c r="P263" i="6"/>
  <c r="O263" i="6"/>
  <c r="P262" i="6"/>
  <c r="O262" i="6"/>
  <c r="P261" i="6"/>
  <c r="O261" i="6"/>
  <c r="P260" i="6"/>
  <c r="O260" i="6"/>
  <c r="P259" i="6"/>
  <c r="O259" i="6"/>
  <c r="P258" i="6"/>
  <c r="O258" i="6"/>
  <c r="P257" i="6"/>
  <c r="O257" i="6"/>
  <c r="P256" i="6"/>
  <c r="O256" i="6"/>
  <c r="P255" i="6"/>
  <c r="O255" i="6"/>
  <c r="P254" i="6"/>
  <c r="O254" i="6"/>
  <c r="P253" i="6"/>
  <c r="O253" i="6"/>
  <c r="P252" i="6"/>
  <c r="O252" i="6"/>
  <c r="P251" i="6"/>
  <c r="O251" i="6"/>
  <c r="P250" i="6"/>
  <c r="O250" i="6"/>
  <c r="P249" i="6"/>
  <c r="O249" i="6"/>
  <c r="P248" i="6"/>
  <c r="O248" i="6"/>
  <c r="P247" i="6"/>
  <c r="O247" i="6"/>
  <c r="P246" i="6"/>
  <c r="O246" i="6"/>
  <c r="P245" i="6"/>
  <c r="O245" i="6"/>
  <c r="P244" i="6"/>
  <c r="O244" i="6"/>
  <c r="P243" i="6"/>
  <c r="O243" i="6"/>
  <c r="P242" i="6"/>
  <c r="O242" i="6"/>
  <c r="P241" i="6"/>
  <c r="O241" i="6"/>
  <c r="P240" i="6"/>
  <c r="O240" i="6"/>
  <c r="P239" i="6"/>
  <c r="O239" i="6"/>
  <c r="P238" i="6"/>
  <c r="O238" i="6"/>
  <c r="P237" i="6"/>
  <c r="O237" i="6"/>
  <c r="P236" i="6"/>
  <c r="O236" i="6"/>
  <c r="P235" i="6"/>
  <c r="O235" i="6"/>
  <c r="P234" i="6"/>
  <c r="O234" i="6"/>
  <c r="P233" i="6"/>
  <c r="O233" i="6"/>
  <c r="P232" i="6"/>
  <c r="O232" i="6"/>
  <c r="P231" i="6"/>
  <c r="O231" i="6"/>
  <c r="P230" i="6"/>
  <c r="O230" i="6"/>
  <c r="P229" i="6"/>
  <c r="O229" i="6"/>
  <c r="P228" i="6"/>
  <c r="O228" i="6"/>
  <c r="P227" i="6"/>
  <c r="O227" i="6"/>
  <c r="P226" i="6"/>
  <c r="O226" i="6"/>
  <c r="P225" i="6"/>
  <c r="O225" i="6"/>
  <c r="P224" i="6"/>
  <c r="O224" i="6"/>
  <c r="P223" i="6"/>
  <c r="O223" i="6"/>
  <c r="P222" i="6"/>
  <c r="O222" i="6"/>
  <c r="P221" i="6"/>
  <c r="O221" i="6"/>
  <c r="P220" i="6"/>
  <c r="O220" i="6"/>
  <c r="P219" i="6"/>
  <c r="O219" i="6"/>
  <c r="P218" i="6"/>
  <c r="O218" i="6"/>
  <c r="P217" i="6"/>
  <c r="O217" i="6"/>
  <c r="P216" i="6"/>
  <c r="O216" i="6"/>
  <c r="P215" i="6"/>
  <c r="O215" i="6"/>
  <c r="P214" i="6"/>
  <c r="O214" i="6"/>
  <c r="P213" i="6"/>
  <c r="O213" i="6"/>
  <c r="P212" i="6"/>
  <c r="O212" i="6"/>
  <c r="P211" i="6"/>
  <c r="O211" i="6"/>
  <c r="P210" i="6"/>
  <c r="O210" i="6"/>
  <c r="P209" i="6"/>
  <c r="O209" i="6"/>
  <c r="P208" i="6"/>
  <c r="O208" i="6"/>
  <c r="P207" i="6"/>
  <c r="O207" i="6"/>
  <c r="P206" i="6"/>
  <c r="O206" i="6"/>
  <c r="P205" i="6"/>
  <c r="O205" i="6"/>
  <c r="P204" i="6"/>
  <c r="O204" i="6"/>
  <c r="P203" i="6"/>
  <c r="O203" i="6"/>
  <c r="P202" i="6"/>
  <c r="O202" i="6"/>
  <c r="P201" i="6"/>
  <c r="O201" i="6"/>
  <c r="P200" i="6"/>
  <c r="O200" i="6"/>
  <c r="P199" i="6"/>
  <c r="O199" i="6"/>
  <c r="P198" i="6"/>
  <c r="O198" i="6"/>
  <c r="P197" i="6"/>
  <c r="O197" i="6"/>
  <c r="P196" i="6"/>
  <c r="O196" i="6"/>
  <c r="P195" i="6"/>
  <c r="O195" i="6"/>
  <c r="P194" i="6"/>
  <c r="O194" i="6"/>
  <c r="P193" i="6"/>
  <c r="O193" i="6"/>
  <c r="P192" i="6"/>
  <c r="O192" i="6"/>
  <c r="P191" i="6"/>
  <c r="O191" i="6"/>
  <c r="P190" i="6"/>
  <c r="O190" i="6"/>
  <c r="P189" i="6"/>
  <c r="O189" i="6"/>
  <c r="P188" i="6"/>
  <c r="O188" i="6"/>
  <c r="P187" i="6"/>
  <c r="O187" i="6"/>
  <c r="P186" i="6"/>
  <c r="O186" i="6"/>
  <c r="P185" i="6"/>
  <c r="O185" i="6"/>
  <c r="P184" i="6"/>
  <c r="O184" i="6"/>
  <c r="P183" i="6"/>
  <c r="O183" i="6"/>
  <c r="P182" i="6"/>
  <c r="O182" i="6"/>
  <c r="P181" i="6"/>
  <c r="O181" i="6"/>
  <c r="P180" i="6"/>
  <c r="O180" i="6"/>
  <c r="P179" i="6"/>
  <c r="O179" i="6"/>
  <c r="P178" i="6"/>
  <c r="O178" i="6"/>
  <c r="P177" i="6"/>
  <c r="O177" i="6"/>
  <c r="P176" i="6"/>
  <c r="O176" i="6"/>
  <c r="P175" i="6"/>
  <c r="O175" i="6"/>
  <c r="P174" i="6"/>
  <c r="O174" i="6"/>
  <c r="P173" i="6"/>
  <c r="O173" i="6"/>
  <c r="P172" i="6"/>
  <c r="O172" i="6"/>
  <c r="P171" i="6"/>
  <c r="O171" i="6"/>
  <c r="P170" i="6"/>
  <c r="O170" i="6"/>
  <c r="P169" i="6"/>
  <c r="O169" i="6"/>
  <c r="P168" i="6"/>
  <c r="O168" i="6"/>
  <c r="P167" i="6"/>
  <c r="O167" i="6"/>
  <c r="P166" i="6"/>
  <c r="O166" i="6"/>
  <c r="P165" i="6"/>
  <c r="O165" i="6"/>
  <c r="P164" i="6"/>
  <c r="O164" i="6"/>
  <c r="P163" i="6"/>
  <c r="O163" i="6"/>
  <c r="P162" i="6"/>
  <c r="O162" i="6"/>
  <c r="P161" i="6"/>
  <c r="O161" i="6"/>
  <c r="P160" i="6"/>
  <c r="O160" i="6"/>
  <c r="P159" i="6"/>
  <c r="O159" i="6"/>
  <c r="P158" i="6"/>
  <c r="O158" i="6"/>
  <c r="P157" i="6"/>
  <c r="O157" i="6"/>
  <c r="P156" i="6"/>
  <c r="O156" i="6"/>
  <c r="P155" i="6"/>
  <c r="O155" i="6"/>
  <c r="P154" i="6"/>
  <c r="O154" i="6"/>
  <c r="P153" i="6"/>
  <c r="O153" i="6"/>
  <c r="P152" i="6"/>
  <c r="O152" i="6"/>
  <c r="P151" i="6"/>
  <c r="O151" i="6"/>
  <c r="P150" i="6"/>
  <c r="O150" i="6"/>
  <c r="P149" i="6"/>
  <c r="O149" i="6"/>
  <c r="P148" i="6"/>
  <c r="O148" i="6"/>
  <c r="P147" i="6"/>
  <c r="O147" i="6"/>
  <c r="P146" i="6"/>
  <c r="O146" i="6"/>
  <c r="P145" i="6"/>
  <c r="O145" i="6"/>
  <c r="P144" i="6"/>
  <c r="O144" i="6"/>
  <c r="P143" i="6"/>
  <c r="O143" i="6"/>
  <c r="P142" i="6"/>
  <c r="O142" i="6"/>
  <c r="P141" i="6"/>
  <c r="O141" i="6"/>
  <c r="P140" i="6"/>
  <c r="O140" i="6"/>
  <c r="P139" i="6"/>
  <c r="O139" i="6"/>
  <c r="P138" i="6"/>
  <c r="O138" i="6"/>
  <c r="P137" i="6"/>
  <c r="O137" i="6"/>
  <c r="P136" i="6"/>
  <c r="O136" i="6"/>
  <c r="P135" i="6"/>
  <c r="O135" i="6"/>
  <c r="P134" i="6"/>
  <c r="O134" i="6"/>
  <c r="P133" i="6"/>
  <c r="O133" i="6"/>
  <c r="P132" i="6"/>
  <c r="O132" i="6"/>
  <c r="P131" i="6"/>
  <c r="O131" i="6"/>
  <c r="P130" i="6"/>
  <c r="O130" i="6"/>
  <c r="P129" i="6"/>
  <c r="O129" i="6"/>
  <c r="P128" i="6"/>
  <c r="O128" i="6"/>
  <c r="P127" i="6"/>
  <c r="O127" i="6"/>
  <c r="P126" i="6"/>
  <c r="O126" i="6"/>
  <c r="P125" i="6"/>
  <c r="O125" i="6"/>
  <c r="P124" i="6"/>
  <c r="O124" i="6"/>
  <c r="P123" i="6"/>
  <c r="O123" i="6"/>
  <c r="P122" i="6"/>
  <c r="O122" i="6"/>
  <c r="P121" i="6"/>
  <c r="O121" i="6"/>
  <c r="P120" i="6"/>
  <c r="O120" i="6"/>
  <c r="P119" i="6"/>
  <c r="O119" i="6"/>
  <c r="P118" i="6"/>
  <c r="O118" i="6"/>
  <c r="P117" i="6"/>
  <c r="O117" i="6"/>
  <c r="P116" i="6"/>
  <c r="O116" i="6"/>
  <c r="P115" i="6"/>
  <c r="O115" i="6"/>
  <c r="P114" i="6"/>
  <c r="O114" i="6"/>
  <c r="P113" i="6"/>
  <c r="O113" i="6"/>
  <c r="P112" i="6"/>
  <c r="O112" i="6"/>
  <c r="P111" i="6"/>
  <c r="O111" i="6"/>
  <c r="P110" i="6"/>
  <c r="O110" i="6"/>
  <c r="P109" i="6"/>
  <c r="O109" i="6"/>
  <c r="P108" i="6"/>
  <c r="O108" i="6"/>
  <c r="P107" i="6"/>
  <c r="O107" i="6"/>
  <c r="P106" i="6"/>
  <c r="O106" i="6"/>
  <c r="P105" i="6"/>
  <c r="O105" i="6"/>
  <c r="P104" i="6"/>
  <c r="O104" i="6"/>
  <c r="P103" i="6"/>
  <c r="O103" i="6"/>
  <c r="P102" i="6"/>
  <c r="O102" i="6"/>
  <c r="P101" i="6"/>
  <c r="O101" i="6"/>
  <c r="P100" i="6"/>
  <c r="O100" i="6"/>
  <c r="P99" i="6"/>
  <c r="O99" i="6"/>
  <c r="P98" i="6"/>
  <c r="O98" i="6"/>
  <c r="P97" i="6"/>
  <c r="O97" i="6"/>
  <c r="P96" i="6"/>
  <c r="O96" i="6"/>
  <c r="P95" i="6"/>
  <c r="O95" i="6"/>
  <c r="P94" i="6"/>
  <c r="O94" i="6"/>
  <c r="P93" i="6"/>
  <c r="O93" i="6"/>
  <c r="P92" i="6"/>
  <c r="O92" i="6"/>
  <c r="P91" i="6"/>
  <c r="O91" i="6"/>
  <c r="P90" i="6"/>
  <c r="O90" i="6"/>
  <c r="P89" i="6"/>
  <c r="O89" i="6"/>
  <c r="P88" i="6"/>
  <c r="O88" i="6"/>
  <c r="P87" i="6"/>
  <c r="O87" i="6"/>
  <c r="P86" i="6"/>
  <c r="O86" i="6"/>
  <c r="P85" i="6"/>
  <c r="O85" i="6"/>
  <c r="P84" i="6"/>
  <c r="O84" i="6"/>
  <c r="P83" i="6"/>
  <c r="O83" i="6"/>
  <c r="P82" i="6"/>
  <c r="O82" i="6"/>
  <c r="P81" i="6"/>
  <c r="O81" i="6"/>
  <c r="P80" i="6"/>
  <c r="O80" i="6"/>
  <c r="P79" i="6"/>
  <c r="O79" i="6"/>
  <c r="P78" i="6"/>
  <c r="O78" i="6"/>
  <c r="P77" i="6"/>
  <c r="O77" i="6"/>
  <c r="P76" i="6"/>
  <c r="O76" i="6"/>
  <c r="P75" i="6"/>
  <c r="O75" i="6"/>
  <c r="P74" i="6"/>
  <c r="O74" i="6"/>
  <c r="P73" i="6"/>
  <c r="O73" i="6"/>
  <c r="P72" i="6"/>
  <c r="O72" i="6"/>
  <c r="P71" i="6"/>
  <c r="O71" i="6"/>
  <c r="P70" i="6"/>
  <c r="O70" i="6"/>
  <c r="P69" i="6"/>
  <c r="O69" i="6"/>
  <c r="P68" i="6"/>
  <c r="O68" i="6"/>
  <c r="P67" i="6"/>
  <c r="O67" i="6"/>
  <c r="P66" i="6"/>
  <c r="O66" i="6"/>
  <c r="P65" i="6"/>
  <c r="O65" i="6"/>
  <c r="P64" i="6"/>
  <c r="O64" i="6"/>
  <c r="P63" i="6"/>
  <c r="O63" i="6"/>
  <c r="P62" i="6"/>
  <c r="O62" i="6"/>
  <c r="P61" i="6"/>
  <c r="O61" i="6"/>
  <c r="P60" i="6"/>
  <c r="O60" i="6"/>
  <c r="P59" i="6"/>
  <c r="O59" i="6"/>
  <c r="P58" i="6"/>
  <c r="O58" i="6"/>
  <c r="P57" i="6"/>
  <c r="O57" i="6"/>
  <c r="P56" i="6"/>
  <c r="O56" i="6"/>
  <c r="P55" i="6"/>
  <c r="O55" i="6"/>
  <c r="P54" i="6"/>
  <c r="O54" i="6"/>
  <c r="P53" i="6"/>
  <c r="O53" i="6"/>
  <c r="P52" i="6"/>
  <c r="O52" i="6"/>
  <c r="P51" i="6"/>
  <c r="O51" i="6"/>
  <c r="P50" i="6"/>
  <c r="O50" i="6"/>
  <c r="P49" i="6"/>
  <c r="O49" i="6"/>
  <c r="P48" i="6"/>
  <c r="O48" i="6"/>
  <c r="P47" i="6"/>
  <c r="O47" i="6"/>
  <c r="P46" i="6"/>
  <c r="O46" i="6"/>
  <c r="P45" i="6"/>
  <c r="O45" i="6"/>
  <c r="P44" i="6"/>
  <c r="O44" i="6"/>
  <c r="P43" i="6"/>
  <c r="O43" i="6"/>
  <c r="P42" i="6"/>
  <c r="O42" i="6"/>
  <c r="P41" i="6"/>
  <c r="O41" i="6"/>
  <c r="P40" i="6"/>
  <c r="O40" i="6"/>
  <c r="P39" i="6"/>
  <c r="O39" i="6"/>
  <c r="P38" i="6"/>
  <c r="O38" i="6"/>
  <c r="P37" i="6"/>
  <c r="O37" i="6"/>
  <c r="P36" i="6"/>
  <c r="O36" i="6"/>
  <c r="P35" i="6"/>
  <c r="O35" i="6"/>
  <c r="P34" i="6"/>
  <c r="O34" i="6"/>
  <c r="P33" i="6"/>
  <c r="O33" i="6"/>
  <c r="P32" i="6"/>
  <c r="O32" i="6"/>
  <c r="P31" i="6"/>
  <c r="O31" i="6"/>
  <c r="P30" i="6"/>
  <c r="O30" i="6"/>
  <c r="P29" i="6"/>
  <c r="O29" i="6"/>
  <c r="P28" i="6"/>
  <c r="O28" i="6"/>
  <c r="P27" i="6"/>
  <c r="O27" i="6"/>
  <c r="P26" i="6"/>
  <c r="O26" i="6"/>
  <c r="P25" i="6"/>
  <c r="O25" i="6"/>
  <c r="P24" i="6"/>
  <c r="O24" i="6"/>
  <c r="P23" i="6"/>
  <c r="O23" i="6"/>
  <c r="P22" i="6"/>
  <c r="O22" i="6"/>
  <c r="P21" i="6"/>
  <c r="O21" i="6"/>
  <c r="P20" i="6"/>
  <c r="O20" i="6"/>
  <c r="P19" i="6"/>
  <c r="O19" i="6"/>
  <c r="P18" i="6"/>
  <c r="O18" i="6"/>
  <c r="P17" i="6"/>
  <c r="O17" i="6"/>
  <c r="P16" i="6"/>
  <c r="O16" i="6"/>
  <c r="P15" i="6"/>
  <c r="O15" i="6"/>
  <c r="P14" i="6"/>
  <c r="O14" i="6"/>
  <c r="P13" i="6"/>
  <c r="O13" i="6"/>
  <c r="P12" i="6"/>
  <c r="O12" i="6"/>
  <c r="P11" i="6"/>
  <c r="O11" i="6"/>
  <c r="P10" i="6"/>
  <c r="O10" i="6"/>
  <c r="P9" i="6"/>
  <c r="O9" i="6"/>
  <c r="P8" i="6"/>
  <c r="O8" i="6"/>
  <c r="P7" i="6"/>
  <c r="O7" i="6"/>
  <c r="P6" i="6"/>
  <c r="O6" i="6"/>
  <c r="P5" i="6"/>
  <c r="O5" i="6"/>
  <c r="P4" i="6"/>
  <c r="O4" i="6"/>
  <c r="P3" i="6"/>
  <c r="O3" i="6"/>
  <c r="P2" i="6"/>
  <c r="O2" i="6"/>
  <c r="P1706" i="5"/>
  <c r="O1706" i="5"/>
  <c r="P1705" i="5"/>
  <c r="O1705" i="5"/>
  <c r="O1704" i="5"/>
  <c r="O1703" i="5"/>
  <c r="P1702" i="5"/>
  <c r="O1702" i="5"/>
  <c r="P1701" i="5"/>
  <c r="O1701" i="5"/>
  <c r="P1700" i="5"/>
  <c r="O1700" i="5"/>
  <c r="O1699" i="5"/>
  <c r="P1698" i="5"/>
  <c r="O1698" i="5"/>
  <c r="P1697" i="5"/>
  <c r="O1697" i="5"/>
  <c r="P1696" i="5"/>
  <c r="O1696" i="5"/>
  <c r="P1695" i="5"/>
  <c r="O1695" i="5"/>
  <c r="P1694" i="5"/>
  <c r="O1694" i="5"/>
  <c r="P1693" i="5"/>
  <c r="O1693" i="5"/>
  <c r="O1692" i="5"/>
  <c r="O1691" i="5"/>
  <c r="P1690" i="5"/>
  <c r="O1690" i="5"/>
  <c r="P1689" i="5"/>
  <c r="O1689" i="5"/>
  <c r="O1688" i="5"/>
  <c r="P1687" i="5"/>
  <c r="O1687" i="5"/>
  <c r="O1686" i="5"/>
  <c r="P1685" i="5"/>
  <c r="O1685" i="5"/>
  <c r="O1684" i="5"/>
  <c r="O1683" i="5"/>
  <c r="O1682" i="5"/>
  <c r="P1681" i="5"/>
  <c r="O1681" i="5"/>
  <c r="P1680" i="5"/>
  <c r="O1680" i="5"/>
  <c r="P1679" i="5"/>
  <c r="O1679" i="5"/>
  <c r="P1678" i="5"/>
  <c r="O1678" i="5"/>
  <c r="P1677" i="5"/>
  <c r="O1677" i="5"/>
  <c r="P1676" i="5"/>
  <c r="O1676" i="5"/>
  <c r="P1675" i="5"/>
  <c r="O1675" i="5"/>
  <c r="O1674" i="5"/>
  <c r="O1673" i="5"/>
  <c r="P1672" i="5"/>
  <c r="O1672" i="5"/>
  <c r="P1671" i="5"/>
  <c r="O1671" i="5"/>
  <c r="P1670" i="5"/>
  <c r="O1670" i="5"/>
  <c r="P1669" i="5"/>
  <c r="O1669" i="5"/>
  <c r="P1668" i="5"/>
  <c r="O1668" i="5"/>
  <c r="P1667" i="5"/>
  <c r="O1667" i="5"/>
  <c r="P1666" i="5"/>
  <c r="O1666" i="5"/>
  <c r="O1665" i="5"/>
  <c r="O1664" i="5"/>
  <c r="P1663" i="5"/>
  <c r="O1663" i="5"/>
  <c r="P1662" i="5"/>
  <c r="O1662" i="5"/>
  <c r="P1661" i="5"/>
  <c r="O1661" i="5"/>
  <c r="O1660" i="5"/>
  <c r="O1659" i="5"/>
  <c r="P1658" i="5"/>
  <c r="O1658" i="5"/>
  <c r="O1657" i="5"/>
  <c r="P1656" i="5"/>
  <c r="O1656" i="5"/>
  <c r="P1655" i="5"/>
  <c r="O1655" i="5"/>
  <c r="O1654" i="5"/>
  <c r="P1653" i="5"/>
  <c r="O1653" i="5"/>
  <c r="P1652" i="5"/>
  <c r="O1652" i="5"/>
  <c r="P1651" i="5"/>
  <c r="O1651" i="5"/>
  <c r="P1650" i="5"/>
  <c r="O1650" i="5"/>
  <c r="P1649" i="5"/>
  <c r="O1649" i="5"/>
  <c r="O1648" i="5"/>
  <c r="O1647" i="5"/>
  <c r="O1646" i="5"/>
  <c r="O1645" i="5"/>
  <c r="O1644" i="5"/>
  <c r="P1643" i="5"/>
  <c r="O1643" i="5"/>
  <c r="P1642" i="5"/>
  <c r="O1642" i="5"/>
  <c r="P1641" i="5"/>
  <c r="O1641" i="5"/>
  <c r="P1640" i="5"/>
  <c r="O1640" i="5"/>
  <c r="P1639" i="5"/>
  <c r="O1639" i="5"/>
  <c r="P1638" i="5"/>
  <c r="O1638" i="5"/>
  <c r="P1637" i="5"/>
  <c r="O1637" i="5"/>
  <c r="P1636" i="5"/>
  <c r="O1636" i="5"/>
  <c r="P1635" i="5"/>
  <c r="O1635" i="5"/>
  <c r="P1634" i="5"/>
  <c r="O1634" i="5"/>
  <c r="P1633" i="5"/>
  <c r="O1633" i="5"/>
  <c r="P1632" i="5"/>
  <c r="O1632" i="5"/>
  <c r="P1631" i="5"/>
  <c r="O1631" i="5"/>
  <c r="P1630" i="5"/>
  <c r="O1630" i="5"/>
  <c r="O1629" i="5"/>
  <c r="O1628" i="5"/>
  <c r="P1627" i="5"/>
  <c r="O1627" i="5"/>
  <c r="O1626" i="5"/>
  <c r="O1625" i="5"/>
  <c r="O1624" i="5"/>
  <c r="O1623" i="5"/>
  <c r="O1622" i="5"/>
  <c r="O1621" i="5"/>
  <c r="O1620" i="5"/>
  <c r="P1619" i="5"/>
  <c r="O1619" i="5"/>
  <c r="P1618" i="5"/>
  <c r="O1618" i="5"/>
  <c r="P1617" i="5"/>
  <c r="O1617" i="5"/>
  <c r="P1616" i="5"/>
  <c r="O1616" i="5"/>
  <c r="O1615" i="5"/>
  <c r="P1614" i="5"/>
  <c r="O1614" i="5"/>
  <c r="P1613" i="5"/>
  <c r="O1613" i="5"/>
  <c r="P1612" i="5"/>
  <c r="O1612" i="5"/>
  <c r="P1611" i="5"/>
  <c r="O1611" i="5"/>
  <c r="P1610" i="5"/>
  <c r="O1610" i="5"/>
  <c r="P1609" i="5"/>
  <c r="O1609" i="5"/>
  <c r="P1608" i="5"/>
  <c r="O1608" i="5"/>
  <c r="P1607" i="5"/>
  <c r="O1607" i="5"/>
  <c r="P1606" i="5"/>
  <c r="O1606" i="5"/>
  <c r="P1605" i="5"/>
  <c r="O1605" i="5"/>
  <c r="P1604" i="5"/>
  <c r="O1604" i="5"/>
  <c r="P1603" i="5"/>
  <c r="O1603" i="5"/>
  <c r="P1602" i="5"/>
  <c r="O1602" i="5"/>
  <c r="O1601" i="5"/>
  <c r="P1600" i="5"/>
  <c r="O1600" i="5"/>
  <c r="P1599" i="5"/>
  <c r="O1599" i="5"/>
  <c r="O1598" i="5"/>
  <c r="O1597" i="5"/>
  <c r="O1596" i="5"/>
  <c r="O1595" i="5"/>
  <c r="P1594" i="5"/>
  <c r="O1594" i="5"/>
  <c r="O1593" i="5"/>
  <c r="O1592" i="5"/>
  <c r="P1591" i="5"/>
  <c r="O1591" i="5"/>
  <c r="P1590" i="5"/>
  <c r="O1590" i="5"/>
  <c r="P1589" i="5"/>
  <c r="O1589" i="5"/>
  <c r="P1588" i="5"/>
  <c r="O1588" i="5"/>
  <c r="P1587" i="5"/>
  <c r="O1587" i="5"/>
  <c r="P1586" i="5"/>
  <c r="O1586" i="5"/>
  <c r="P1585" i="5"/>
  <c r="O1585" i="5"/>
  <c r="P1584" i="5"/>
  <c r="O1584" i="5"/>
  <c r="P1583" i="5"/>
  <c r="O1583" i="5"/>
  <c r="P1582" i="5"/>
  <c r="O1582" i="5"/>
  <c r="P1581" i="5"/>
  <c r="O1581" i="5"/>
  <c r="O1580" i="5"/>
  <c r="P1579" i="5"/>
  <c r="O1579" i="5"/>
  <c r="P1578" i="5"/>
  <c r="O1578" i="5"/>
  <c r="P1577" i="5"/>
  <c r="O1577" i="5"/>
  <c r="O1576" i="5"/>
  <c r="P1575" i="5"/>
  <c r="O1575" i="5"/>
  <c r="O1574" i="5"/>
  <c r="P1573" i="5"/>
  <c r="O1573" i="5"/>
  <c r="P1572" i="5"/>
  <c r="O1572" i="5"/>
  <c r="P1571" i="5"/>
  <c r="O1571" i="5"/>
  <c r="P1570" i="5"/>
  <c r="O1570" i="5"/>
  <c r="O1569" i="5"/>
  <c r="O1568" i="5"/>
  <c r="O1567" i="5"/>
  <c r="P1566" i="5"/>
  <c r="O1566" i="5"/>
  <c r="P1565" i="5"/>
  <c r="O1565" i="5"/>
  <c r="P1564" i="5"/>
  <c r="O1564" i="5"/>
  <c r="P1563" i="5"/>
  <c r="O1563" i="5"/>
  <c r="P1562" i="5"/>
  <c r="O1562" i="5"/>
  <c r="O1561" i="5"/>
  <c r="O1560" i="5"/>
  <c r="O1559" i="5"/>
  <c r="O1558" i="5"/>
  <c r="P1557" i="5"/>
  <c r="O1557" i="5"/>
  <c r="P1556" i="5"/>
  <c r="O1556" i="5"/>
  <c r="P1555" i="5"/>
  <c r="O1555" i="5"/>
  <c r="O1554" i="5"/>
  <c r="O1553" i="5"/>
  <c r="O1552" i="5"/>
  <c r="O1551" i="5"/>
  <c r="O1550" i="5"/>
  <c r="O1549" i="5"/>
  <c r="P1548" i="5"/>
  <c r="O1548" i="5"/>
  <c r="P1547" i="5"/>
  <c r="O1547" i="5"/>
  <c r="P1546" i="5"/>
  <c r="O1546" i="5"/>
  <c r="P1545" i="5"/>
  <c r="O1545" i="5"/>
  <c r="O1544" i="5"/>
  <c r="P1543" i="5"/>
  <c r="O1543" i="5"/>
  <c r="P1542" i="5"/>
  <c r="O1542" i="5"/>
  <c r="P1541" i="5"/>
  <c r="O1541" i="5"/>
  <c r="P1540" i="5"/>
  <c r="O1540" i="5"/>
  <c r="O1539" i="5"/>
  <c r="P1538" i="5"/>
  <c r="O1538" i="5"/>
  <c r="O1537" i="5"/>
  <c r="P1536" i="5"/>
  <c r="O1536" i="5"/>
  <c r="P1535" i="5"/>
  <c r="O1535" i="5"/>
  <c r="P1534" i="5"/>
  <c r="O1534" i="5"/>
  <c r="P1533" i="5"/>
  <c r="O1533" i="5"/>
  <c r="O1532" i="5"/>
  <c r="P1531" i="5"/>
  <c r="O1531" i="5"/>
  <c r="P1530" i="5"/>
  <c r="O1530" i="5"/>
  <c r="P1529" i="5"/>
  <c r="O1529" i="5"/>
  <c r="P1528" i="5"/>
  <c r="O1528" i="5"/>
  <c r="O1527" i="5"/>
  <c r="P1526" i="5"/>
  <c r="O1526" i="5"/>
  <c r="P1525" i="5"/>
  <c r="O1525" i="5"/>
  <c r="P1524" i="5"/>
  <c r="O1524" i="5"/>
  <c r="P1523" i="5"/>
  <c r="O1523" i="5"/>
  <c r="P1522" i="5"/>
  <c r="O1522" i="5"/>
  <c r="O1521" i="5"/>
  <c r="P1520" i="5"/>
  <c r="O1520" i="5"/>
  <c r="O1519" i="5"/>
  <c r="P1518" i="5"/>
  <c r="O1518" i="5"/>
  <c r="O1517" i="5"/>
  <c r="O1516" i="5"/>
  <c r="O1515" i="5"/>
  <c r="O1514" i="5"/>
  <c r="O1513" i="5"/>
  <c r="O1512" i="5"/>
  <c r="O1511" i="5"/>
  <c r="O1510" i="5"/>
  <c r="O1509" i="5"/>
  <c r="O1508" i="5"/>
  <c r="O1507" i="5"/>
  <c r="O1506" i="5"/>
  <c r="O1505" i="5"/>
  <c r="O1504" i="5"/>
  <c r="O1503" i="5"/>
  <c r="O1502" i="5"/>
  <c r="O1501" i="5"/>
  <c r="O1500" i="5"/>
  <c r="O1499" i="5"/>
  <c r="O1498" i="5"/>
  <c r="O1497" i="5"/>
  <c r="O1496" i="5"/>
  <c r="O1495" i="5"/>
  <c r="O1494" i="5"/>
  <c r="O1493" i="5"/>
  <c r="P1492" i="5"/>
  <c r="O1492" i="5"/>
  <c r="O1491" i="5"/>
  <c r="O1490" i="5"/>
  <c r="O1489" i="5"/>
  <c r="P1488" i="5"/>
  <c r="O1488" i="5"/>
  <c r="P1487" i="5"/>
  <c r="O1487" i="5"/>
  <c r="P1486" i="5"/>
  <c r="O1486" i="5"/>
  <c r="P1485" i="5"/>
  <c r="O1485" i="5"/>
  <c r="P1484" i="5"/>
  <c r="O1484" i="5"/>
  <c r="P1483" i="5"/>
  <c r="O1483" i="5"/>
  <c r="P1482" i="5"/>
  <c r="O1482" i="5"/>
  <c r="P1481" i="5"/>
  <c r="O1481" i="5"/>
  <c r="P1480" i="5"/>
  <c r="O1480" i="5"/>
  <c r="P1479" i="5"/>
  <c r="O1479" i="5"/>
  <c r="P1478" i="5"/>
  <c r="O1478" i="5"/>
  <c r="P1477" i="5"/>
  <c r="O1477" i="5"/>
  <c r="P1476" i="5"/>
  <c r="O1476" i="5"/>
  <c r="P1475" i="5"/>
  <c r="O1475" i="5"/>
  <c r="P1474" i="5"/>
  <c r="O1474" i="5"/>
  <c r="P1473" i="5"/>
  <c r="O1473" i="5"/>
  <c r="P1472" i="5"/>
  <c r="O1472" i="5"/>
  <c r="P1471" i="5"/>
  <c r="O1471" i="5"/>
  <c r="P1470" i="5"/>
  <c r="O1470" i="5"/>
  <c r="P1469" i="5"/>
  <c r="O1469" i="5"/>
  <c r="P1468" i="5"/>
  <c r="O1468" i="5"/>
  <c r="P1467" i="5"/>
  <c r="O1467" i="5"/>
  <c r="P1466" i="5"/>
  <c r="O1466" i="5"/>
  <c r="P1465" i="5"/>
  <c r="O1465" i="5"/>
  <c r="P1464" i="5"/>
  <c r="O1464" i="5"/>
  <c r="P1463" i="5"/>
  <c r="O1463" i="5"/>
  <c r="P1462" i="5"/>
  <c r="O1462" i="5"/>
  <c r="P1461" i="5"/>
  <c r="O1461" i="5"/>
  <c r="P1460" i="5"/>
  <c r="O1460" i="5"/>
  <c r="P1459" i="5"/>
  <c r="O1459" i="5"/>
  <c r="P1458" i="5"/>
  <c r="O1458" i="5"/>
  <c r="P1457" i="5"/>
  <c r="O1457" i="5"/>
  <c r="P1456" i="5"/>
  <c r="O1456" i="5"/>
  <c r="P1455" i="5"/>
  <c r="O1455" i="5"/>
  <c r="P1454" i="5"/>
  <c r="O1454" i="5"/>
  <c r="P1453" i="5"/>
  <c r="O1453" i="5"/>
  <c r="P1452" i="5"/>
  <c r="O1452" i="5"/>
  <c r="P1451" i="5"/>
  <c r="O1451" i="5"/>
  <c r="O1450" i="5"/>
  <c r="O1449" i="5"/>
  <c r="O1448" i="5"/>
  <c r="O1447" i="5"/>
  <c r="P1446" i="5"/>
  <c r="O1446" i="5"/>
  <c r="P1445" i="5"/>
  <c r="O1445" i="5"/>
  <c r="O1444" i="5"/>
  <c r="O1443" i="5"/>
  <c r="O1442" i="5"/>
  <c r="O1441" i="5"/>
  <c r="O1440" i="5"/>
  <c r="O1439" i="5"/>
  <c r="O1438" i="5"/>
  <c r="O1437" i="5"/>
  <c r="O1436" i="5"/>
  <c r="O1435" i="5"/>
  <c r="O1434" i="5"/>
  <c r="O1433" i="5"/>
  <c r="O1432" i="5"/>
  <c r="O1431" i="5"/>
  <c r="O1430" i="5"/>
  <c r="O1429" i="5"/>
  <c r="O1428" i="5"/>
  <c r="O1427" i="5"/>
  <c r="O1426" i="5"/>
  <c r="O1425" i="5"/>
  <c r="O1424" i="5"/>
  <c r="O1423" i="5"/>
  <c r="O1422" i="5"/>
  <c r="O1421" i="5"/>
  <c r="O1420" i="5"/>
  <c r="O1419" i="5"/>
  <c r="P1418" i="5"/>
  <c r="O1418" i="5"/>
  <c r="P1417" i="5"/>
  <c r="O1417" i="5"/>
  <c r="P1416" i="5"/>
  <c r="O1416" i="5"/>
  <c r="P1415" i="5"/>
  <c r="O1415" i="5"/>
  <c r="P1414" i="5"/>
  <c r="O1414" i="5"/>
  <c r="P1413" i="5"/>
  <c r="O1413" i="5"/>
  <c r="P1412" i="5"/>
  <c r="O1412" i="5"/>
  <c r="P1411" i="5"/>
  <c r="O1411" i="5"/>
  <c r="P1410" i="5"/>
  <c r="O1410" i="5"/>
  <c r="P1409" i="5"/>
  <c r="O1409" i="5"/>
  <c r="P1408" i="5"/>
  <c r="O1408" i="5"/>
  <c r="P1407" i="5"/>
  <c r="O1407" i="5"/>
  <c r="P1406" i="5"/>
  <c r="O1406" i="5"/>
  <c r="P1405" i="5"/>
  <c r="O1405" i="5"/>
  <c r="P1404" i="5"/>
  <c r="O1404" i="5"/>
  <c r="P1403" i="5"/>
  <c r="O1403" i="5"/>
  <c r="P1402" i="5"/>
  <c r="O1402" i="5"/>
  <c r="P1401" i="5"/>
  <c r="O1401" i="5"/>
  <c r="P1400" i="5"/>
  <c r="O1400" i="5"/>
  <c r="P1399" i="5"/>
  <c r="O1399" i="5"/>
  <c r="P1398" i="5"/>
  <c r="O1398" i="5"/>
  <c r="P1397" i="5"/>
  <c r="O1397" i="5"/>
  <c r="P1396" i="5"/>
  <c r="O1396" i="5"/>
  <c r="P1395" i="5"/>
  <c r="O1395" i="5"/>
  <c r="P1394" i="5"/>
  <c r="O1394" i="5"/>
  <c r="P1393" i="5"/>
  <c r="O1393" i="5"/>
  <c r="P1392" i="5"/>
  <c r="O1392" i="5"/>
  <c r="P1391" i="5"/>
  <c r="O1391" i="5"/>
  <c r="P1390" i="5"/>
  <c r="O1390" i="5"/>
  <c r="P1389" i="5"/>
  <c r="O1389" i="5"/>
  <c r="P1388" i="5"/>
  <c r="O1388" i="5"/>
  <c r="P1387" i="5"/>
  <c r="O1387" i="5"/>
  <c r="P1386" i="5"/>
  <c r="O1386" i="5"/>
  <c r="P1385" i="5"/>
  <c r="O1385" i="5"/>
  <c r="P1384" i="5"/>
  <c r="O1384" i="5"/>
  <c r="P1383" i="5"/>
  <c r="O1383" i="5"/>
  <c r="P1382" i="5"/>
  <c r="O1382" i="5"/>
  <c r="P1381" i="5"/>
  <c r="O1381" i="5"/>
  <c r="P1380" i="5"/>
  <c r="O1380" i="5"/>
  <c r="P1379" i="5"/>
  <c r="O1379" i="5"/>
  <c r="P1378" i="5"/>
  <c r="O1378" i="5"/>
  <c r="O1377" i="5"/>
  <c r="O1376" i="5"/>
  <c r="O1375" i="5"/>
  <c r="O1374" i="5"/>
  <c r="O1373" i="5"/>
  <c r="O1372" i="5"/>
  <c r="O1371" i="5"/>
  <c r="O1370" i="5"/>
  <c r="O1369" i="5"/>
  <c r="O1368" i="5"/>
  <c r="O1367" i="5"/>
  <c r="O1366" i="5"/>
  <c r="O1365" i="5"/>
  <c r="O1364" i="5"/>
  <c r="O1363" i="5"/>
  <c r="O1362" i="5"/>
  <c r="O1361" i="5"/>
  <c r="O1360" i="5"/>
  <c r="O1359" i="5"/>
  <c r="O1358" i="5"/>
  <c r="O1357" i="5"/>
  <c r="O1356" i="5"/>
  <c r="O1355" i="5"/>
  <c r="O1354" i="5"/>
  <c r="O1353" i="5"/>
  <c r="O1352" i="5"/>
  <c r="P1351" i="5"/>
  <c r="O1351" i="5"/>
  <c r="O1350" i="5"/>
  <c r="O1349" i="5"/>
  <c r="O1348" i="5"/>
  <c r="P1347" i="5"/>
  <c r="O1347" i="5"/>
  <c r="P1346" i="5"/>
  <c r="O1346" i="5"/>
  <c r="P1345" i="5"/>
  <c r="O1345" i="5"/>
  <c r="P1344" i="5"/>
  <c r="O1344" i="5"/>
  <c r="P1343" i="5"/>
  <c r="O1343" i="5"/>
  <c r="P1342" i="5"/>
  <c r="O1342" i="5"/>
  <c r="P1341" i="5"/>
  <c r="O1341" i="5"/>
  <c r="P1340" i="5"/>
  <c r="O1340" i="5"/>
  <c r="P1339" i="5"/>
  <c r="O1339" i="5"/>
  <c r="P1338" i="5"/>
  <c r="O1338" i="5"/>
  <c r="P1337" i="5"/>
  <c r="O1337" i="5"/>
  <c r="P1336" i="5"/>
  <c r="O1336" i="5"/>
  <c r="P1335" i="5"/>
  <c r="O1335" i="5"/>
  <c r="P1334" i="5"/>
  <c r="O1334" i="5"/>
  <c r="P1333" i="5"/>
  <c r="O1333" i="5"/>
  <c r="P1332" i="5"/>
  <c r="O1332" i="5"/>
  <c r="P1331" i="5"/>
  <c r="O1331" i="5"/>
  <c r="P1330" i="5"/>
  <c r="O1330" i="5"/>
  <c r="P1329" i="5"/>
  <c r="O1329" i="5"/>
  <c r="P1328" i="5"/>
  <c r="O1328" i="5"/>
  <c r="P1327" i="5"/>
  <c r="O1327" i="5"/>
  <c r="P1326" i="5"/>
  <c r="O1326" i="5"/>
  <c r="P1325" i="5"/>
  <c r="O1325" i="5"/>
  <c r="P1324" i="5"/>
  <c r="O1324" i="5"/>
  <c r="P1323" i="5"/>
  <c r="O1323" i="5"/>
  <c r="P1322" i="5"/>
  <c r="O1322" i="5"/>
  <c r="P1321" i="5"/>
  <c r="O1321" i="5"/>
  <c r="P1320" i="5"/>
  <c r="O1320" i="5"/>
  <c r="P1319" i="5"/>
  <c r="O1319" i="5"/>
  <c r="P1318" i="5"/>
  <c r="O1318" i="5"/>
  <c r="P1317" i="5"/>
  <c r="O1317" i="5"/>
  <c r="P1316" i="5"/>
  <c r="O1316" i="5"/>
  <c r="P1315" i="5"/>
  <c r="O1315" i="5"/>
  <c r="P1314" i="5"/>
  <c r="O1314" i="5"/>
  <c r="P1313" i="5"/>
  <c r="O1313" i="5"/>
  <c r="P1312" i="5"/>
  <c r="O1312" i="5"/>
  <c r="P1311" i="5"/>
  <c r="O1311" i="5"/>
  <c r="P1310" i="5"/>
  <c r="O1310" i="5"/>
  <c r="P1309" i="5"/>
  <c r="O1309" i="5"/>
  <c r="P1308" i="5"/>
  <c r="O1308" i="5"/>
  <c r="P1307" i="5"/>
  <c r="O1307" i="5"/>
  <c r="O1306" i="5"/>
  <c r="O1305" i="5"/>
  <c r="P1304" i="5"/>
  <c r="O1304" i="5"/>
  <c r="O1303" i="5"/>
  <c r="O1302" i="5"/>
  <c r="P1301" i="5"/>
  <c r="O1301" i="5"/>
  <c r="O1300" i="5"/>
  <c r="O1299" i="5"/>
  <c r="O1298" i="5"/>
  <c r="O1297" i="5"/>
  <c r="O1296" i="5"/>
  <c r="O1295" i="5"/>
  <c r="P1294" i="5"/>
  <c r="O1294" i="5"/>
  <c r="P1293" i="5"/>
  <c r="O1293" i="5"/>
  <c r="P1292" i="5"/>
  <c r="O1292" i="5"/>
  <c r="P1291" i="5"/>
  <c r="O1291" i="5"/>
  <c r="P1290" i="5"/>
  <c r="O1290" i="5"/>
  <c r="O1289" i="5"/>
  <c r="P1288" i="5"/>
  <c r="O1288" i="5"/>
  <c r="O1287" i="5"/>
  <c r="O1286" i="5"/>
  <c r="O1285" i="5"/>
  <c r="O1284" i="5"/>
  <c r="O1283" i="5"/>
  <c r="O1282" i="5"/>
  <c r="P1281" i="5"/>
  <c r="O1281" i="5"/>
  <c r="P1280" i="5"/>
  <c r="O1280" i="5"/>
  <c r="P1279" i="5"/>
  <c r="O1279" i="5"/>
  <c r="P1278" i="5"/>
  <c r="O1278" i="5"/>
  <c r="P1277" i="5"/>
  <c r="O1277" i="5"/>
  <c r="P1276" i="5"/>
  <c r="O1276" i="5"/>
  <c r="P1275" i="5"/>
  <c r="O1275" i="5"/>
  <c r="P1274" i="5"/>
  <c r="O1274" i="5"/>
  <c r="P1273" i="5"/>
  <c r="O1273" i="5"/>
  <c r="P1272" i="5"/>
  <c r="O1272" i="5"/>
  <c r="P1271" i="5"/>
  <c r="O1271" i="5"/>
  <c r="P1270" i="5"/>
  <c r="O1270" i="5"/>
  <c r="P1269" i="5"/>
  <c r="O1269" i="5"/>
  <c r="P1268" i="5"/>
  <c r="O1268" i="5"/>
  <c r="P1267" i="5"/>
  <c r="O1267" i="5"/>
  <c r="P1266" i="5"/>
  <c r="O1266" i="5"/>
  <c r="P1265" i="5"/>
  <c r="O1265" i="5"/>
  <c r="P1264" i="5"/>
  <c r="O1264" i="5"/>
  <c r="P1263" i="5"/>
  <c r="O1263" i="5"/>
  <c r="P1262" i="5"/>
  <c r="O1262" i="5"/>
  <c r="P1261" i="5"/>
  <c r="O1261" i="5"/>
  <c r="P1260" i="5"/>
  <c r="O1260" i="5"/>
  <c r="P1259" i="5"/>
  <c r="O1259" i="5"/>
  <c r="P1258" i="5"/>
  <c r="O1258" i="5"/>
  <c r="P1257" i="5"/>
  <c r="O1257" i="5"/>
  <c r="P1256" i="5"/>
  <c r="O1256" i="5"/>
  <c r="P1255" i="5"/>
  <c r="O1255" i="5"/>
  <c r="P1254" i="5"/>
  <c r="O1254" i="5"/>
  <c r="P1253" i="5"/>
  <c r="O1253" i="5"/>
  <c r="P1252" i="5"/>
  <c r="O1252" i="5"/>
  <c r="P1251" i="5"/>
  <c r="O1251" i="5"/>
  <c r="P1250" i="5"/>
  <c r="O1250" i="5"/>
  <c r="P1249" i="5"/>
  <c r="O1249" i="5"/>
  <c r="P1248" i="5"/>
  <c r="O1248" i="5"/>
  <c r="P1247" i="5"/>
  <c r="O1247" i="5"/>
  <c r="P1246" i="5"/>
  <c r="O1246" i="5"/>
  <c r="P1245" i="5"/>
  <c r="O1245" i="5"/>
  <c r="P1244" i="5"/>
  <c r="O1244" i="5"/>
  <c r="P1243" i="5"/>
  <c r="O1243" i="5"/>
  <c r="P1242" i="5"/>
  <c r="O1242" i="5"/>
  <c r="P1241" i="5"/>
  <c r="O1241" i="5"/>
  <c r="O1240" i="5"/>
  <c r="O1239" i="5"/>
  <c r="O1238" i="5"/>
  <c r="P1237" i="5"/>
  <c r="O1237" i="5"/>
  <c r="P1236" i="5"/>
  <c r="O1236" i="5"/>
  <c r="P1235" i="5"/>
  <c r="O1235" i="5"/>
  <c r="P1234" i="5"/>
  <c r="O1234" i="5"/>
  <c r="P1233" i="5"/>
  <c r="O1233" i="5"/>
  <c r="P1232" i="5"/>
  <c r="O1232" i="5"/>
  <c r="O1231" i="5"/>
  <c r="O1230" i="5"/>
  <c r="O1229" i="5"/>
  <c r="P1228" i="5"/>
  <c r="O1228" i="5"/>
  <c r="O1227" i="5"/>
  <c r="O1226" i="5"/>
  <c r="O1225" i="5"/>
  <c r="P1224" i="5"/>
  <c r="O1224" i="5"/>
  <c r="P1223" i="5"/>
  <c r="O1223" i="5"/>
  <c r="P1222" i="5"/>
  <c r="O1222" i="5"/>
  <c r="O1221" i="5"/>
  <c r="P1220" i="5"/>
  <c r="O1220" i="5"/>
  <c r="P1219" i="5"/>
  <c r="O1219" i="5"/>
  <c r="P1218" i="5"/>
  <c r="O1218" i="5"/>
  <c r="P1217" i="5"/>
  <c r="O1217" i="5"/>
  <c r="P1216" i="5"/>
  <c r="O1216" i="5"/>
  <c r="P1215" i="5"/>
  <c r="O1215" i="5"/>
  <c r="P1214" i="5"/>
  <c r="O1214" i="5"/>
  <c r="O1213" i="5"/>
  <c r="O1212" i="5"/>
  <c r="O1211" i="5"/>
  <c r="P1210" i="5"/>
  <c r="O1210" i="5"/>
  <c r="P1209" i="5"/>
  <c r="O1209" i="5"/>
  <c r="P1208" i="5"/>
  <c r="O1208" i="5"/>
  <c r="P1207" i="5"/>
  <c r="O1207" i="5"/>
  <c r="P1206" i="5"/>
  <c r="O1206" i="5"/>
  <c r="O1205" i="5"/>
  <c r="O1204" i="5"/>
  <c r="O1203" i="5"/>
  <c r="P1202" i="5"/>
  <c r="O1202" i="5"/>
  <c r="P1201" i="5"/>
  <c r="O1201" i="5"/>
  <c r="P1200" i="5"/>
  <c r="O1200" i="5"/>
  <c r="P1199" i="5"/>
  <c r="O1199" i="5"/>
  <c r="P1198" i="5"/>
  <c r="O1198" i="5"/>
  <c r="O1197" i="5"/>
  <c r="P1196" i="5"/>
  <c r="O1196" i="5"/>
  <c r="O1195" i="5"/>
  <c r="P1194" i="5"/>
  <c r="O1194" i="5"/>
  <c r="O1193" i="5"/>
  <c r="O1192" i="5"/>
  <c r="P1191" i="5"/>
  <c r="O1191" i="5"/>
  <c r="P1190" i="5"/>
  <c r="O1190" i="5"/>
  <c r="P1189" i="5"/>
  <c r="O1189" i="5"/>
  <c r="P1188" i="5"/>
  <c r="O1188" i="5"/>
  <c r="P1187" i="5"/>
  <c r="O1187" i="5"/>
  <c r="P1186" i="5"/>
  <c r="O1186" i="5"/>
  <c r="O1185" i="5"/>
  <c r="P1184" i="5"/>
  <c r="O1184" i="5"/>
  <c r="P1183" i="5"/>
  <c r="O1183" i="5"/>
  <c r="P1182" i="5"/>
  <c r="O1182" i="5"/>
  <c r="P1181" i="5"/>
  <c r="O1181" i="5"/>
  <c r="P1180" i="5"/>
  <c r="O1180" i="5"/>
  <c r="O1179" i="5"/>
  <c r="O1178" i="5"/>
  <c r="O1177" i="5"/>
  <c r="O1176" i="5"/>
  <c r="O1175" i="5"/>
  <c r="O1174" i="5"/>
  <c r="O1173" i="5"/>
  <c r="O1172" i="5"/>
  <c r="O1171" i="5"/>
  <c r="O1170" i="5"/>
  <c r="O1169" i="5"/>
  <c r="O1168" i="5"/>
  <c r="O1167" i="5"/>
  <c r="P1166" i="5"/>
  <c r="O1166" i="5"/>
  <c r="P1165" i="5"/>
  <c r="O1165" i="5"/>
  <c r="P1164" i="5"/>
  <c r="O1164" i="5"/>
  <c r="P1163" i="5"/>
  <c r="O1163" i="5"/>
  <c r="P1162" i="5"/>
  <c r="O1162" i="5"/>
  <c r="P1161" i="5"/>
  <c r="O1161" i="5"/>
  <c r="P1160" i="5"/>
  <c r="O1160" i="5"/>
  <c r="P1159" i="5"/>
  <c r="O1159" i="5"/>
  <c r="P1158" i="5"/>
  <c r="O1158" i="5"/>
  <c r="P1157" i="5"/>
  <c r="O1157" i="5"/>
  <c r="P1156" i="5"/>
  <c r="O1156" i="5"/>
  <c r="P1155" i="5"/>
  <c r="O1155" i="5"/>
  <c r="P1154" i="5"/>
  <c r="O1154" i="5"/>
  <c r="O1153" i="5"/>
  <c r="O1152" i="5"/>
  <c r="O1151" i="5"/>
  <c r="O1150" i="5"/>
  <c r="O1149" i="5"/>
  <c r="O1148" i="5"/>
  <c r="O1147" i="5"/>
  <c r="O1146" i="5"/>
  <c r="P1145" i="5"/>
  <c r="O1145" i="5"/>
  <c r="P1144" i="5"/>
  <c r="O1144" i="5"/>
  <c r="P1143" i="5"/>
  <c r="O1143" i="5"/>
  <c r="P1142" i="5"/>
  <c r="O1142" i="5"/>
  <c r="P1141" i="5"/>
  <c r="O1141" i="5"/>
  <c r="O1140" i="5"/>
  <c r="O1139" i="5"/>
  <c r="O1138" i="5"/>
  <c r="O1137" i="5"/>
  <c r="O1136" i="5"/>
  <c r="O1135" i="5"/>
  <c r="O1134" i="5"/>
  <c r="O1133" i="5"/>
  <c r="O1132" i="5"/>
  <c r="O1131" i="5"/>
  <c r="P1130" i="5"/>
  <c r="O1130" i="5"/>
  <c r="P1129" i="5"/>
  <c r="O1129" i="5"/>
  <c r="P1128" i="5"/>
  <c r="O1128" i="5"/>
  <c r="P1127" i="5"/>
  <c r="O1127" i="5"/>
  <c r="P1126" i="5"/>
  <c r="O1126" i="5"/>
  <c r="P1125" i="5"/>
  <c r="O1125" i="5"/>
  <c r="P1124" i="5"/>
  <c r="O1124" i="5"/>
  <c r="P1123" i="5"/>
  <c r="O1123" i="5"/>
  <c r="O1122" i="5"/>
  <c r="O1121" i="5"/>
  <c r="O1120" i="5"/>
  <c r="O1119" i="5"/>
  <c r="P1118" i="5"/>
  <c r="O1118" i="5"/>
  <c r="P1117" i="5"/>
  <c r="O1117" i="5"/>
  <c r="O1116" i="5"/>
  <c r="O1115" i="5"/>
  <c r="O1114" i="5"/>
  <c r="O1113" i="5"/>
  <c r="O1112" i="5"/>
  <c r="O1111" i="5"/>
  <c r="O1110" i="5"/>
  <c r="O1109" i="5"/>
  <c r="O1108" i="5"/>
  <c r="O1107" i="5"/>
  <c r="O1106" i="5"/>
  <c r="P1105" i="5"/>
  <c r="O1105" i="5"/>
  <c r="P1104" i="5"/>
  <c r="O1104" i="5"/>
  <c r="P1103" i="5"/>
  <c r="O1103" i="5"/>
  <c r="P1102" i="5"/>
  <c r="O1102" i="5"/>
  <c r="P1101" i="5"/>
  <c r="O1101" i="5"/>
  <c r="P1100" i="5"/>
  <c r="O1100" i="5"/>
  <c r="P1099" i="5"/>
  <c r="O1099" i="5"/>
  <c r="P1098" i="5"/>
  <c r="O1098" i="5"/>
  <c r="O1097" i="5"/>
  <c r="O1096" i="5"/>
  <c r="P1095" i="5"/>
  <c r="O1095" i="5"/>
  <c r="P1094" i="5"/>
  <c r="O1094" i="5"/>
  <c r="O1093" i="5"/>
  <c r="P1092" i="5"/>
  <c r="O1092" i="5"/>
  <c r="P1091" i="5"/>
  <c r="O1091" i="5"/>
  <c r="O1090" i="5"/>
  <c r="P1089" i="5"/>
  <c r="O1089" i="5"/>
  <c r="O1088" i="5"/>
  <c r="P1087" i="5"/>
  <c r="O1087" i="5"/>
  <c r="P1086" i="5"/>
  <c r="O1086" i="5"/>
  <c r="P1085" i="5"/>
  <c r="O1085" i="5"/>
  <c r="O1084" i="5"/>
  <c r="O1083" i="5"/>
  <c r="P1082" i="5"/>
  <c r="O1082" i="5"/>
  <c r="O1081" i="5"/>
  <c r="O1080" i="5"/>
  <c r="O1079" i="5"/>
  <c r="O1078" i="5"/>
  <c r="O1077" i="5"/>
  <c r="O1076" i="5"/>
  <c r="O1075" i="5"/>
  <c r="O1074" i="5"/>
  <c r="O1073" i="5"/>
  <c r="O1072" i="5"/>
  <c r="O1071" i="5"/>
  <c r="O1070" i="5"/>
  <c r="O1069" i="5"/>
  <c r="O1068" i="5"/>
  <c r="O1067" i="5"/>
  <c r="P1066" i="5"/>
  <c r="O1066" i="5"/>
  <c r="O1065" i="5"/>
  <c r="O1064" i="5"/>
  <c r="O1063" i="5"/>
  <c r="O1062" i="5"/>
  <c r="O1061" i="5"/>
  <c r="O1060" i="5"/>
  <c r="O1059" i="5"/>
  <c r="O1058" i="5"/>
  <c r="O1057" i="5"/>
  <c r="O1056" i="5"/>
  <c r="O1055" i="5"/>
  <c r="O1054" i="5"/>
  <c r="O1053" i="5"/>
  <c r="O1052" i="5"/>
  <c r="O1051" i="5"/>
  <c r="O1050" i="5"/>
  <c r="O1049" i="5"/>
  <c r="O1048" i="5"/>
  <c r="O1047" i="5"/>
  <c r="P1046" i="5"/>
  <c r="O1046" i="5"/>
  <c r="O1045" i="5"/>
  <c r="O1044" i="5"/>
  <c r="O1043" i="5"/>
  <c r="O1042" i="5"/>
  <c r="O1041" i="5"/>
  <c r="O1040" i="5"/>
  <c r="O1039" i="5"/>
  <c r="P1038" i="5"/>
  <c r="O1038" i="5"/>
  <c r="O1037" i="5"/>
  <c r="P1036" i="5"/>
  <c r="O1036" i="5"/>
  <c r="P1035" i="5"/>
  <c r="O1035" i="5"/>
  <c r="P1034" i="5"/>
  <c r="O1034" i="5"/>
  <c r="P1033" i="5"/>
  <c r="O1033" i="5"/>
  <c r="P1032" i="5"/>
  <c r="O1032" i="5"/>
  <c r="P1031" i="5"/>
  <c r="O1031" i="5"/>
  <c r="P1030" i="5"/>
  <c r="O1030" i="5"/>
  <c r="P1029" i="5"/>
  <c r="O1029" i="5"/>
  <c r="P1028" i="5"/>
  <c r="O1028" i="5"/>
  <c r="P1027" i="5"/>
  <c r="O1027" i="5"/>
  <c r="P1026" i="5"/>
  <c r="O1026" i="5"/>
  <c r="P1025" i="5"/>
  <c r="O1025" i="5"/>
  <c r="P1024" i="5"/>
  <c r="O1024" i="5"/>
  <c r="P1023" i="5"/>
  <c r="O1023" i="5"/>
  <c r="P1022" i="5"/>
  <c r="O1022" i="5"/>
  <c r="P1021" i="5"/>
  <c r="O1021" i="5"/>
  <c r="P1020" i="5"/>
  <c r="O1020" i="5"/>
  <c r="P1019" i="5"/>
  <c r="O1019" i="5"/>
  <c r="P1018" i="5"/>
  <c r="O1018" i="5"/>
  <c r="P1017" i="5"/>
  <c r="O1017" i="5"/>
  <c r="P1016" i="5"/>
  <c r="O1016" i="5"/>
  <c r="P1015" i="5"/>
  <c r="O1015" i="5"/>
  <c r="P1014" i="5"/>
  <c r="O1014" i="5"/>
  <c r="P1013" i="5"/>
  <c r="O1013" i="5"/>
  <c r="P1012" i="5"/>
  <c r="O1012" i="5"/>
  <c r="P1011" i="5"/>
  <c r="O1011" i="5"/>
  <c r="P1010" i="5"/>
  <c r="O1010" i="5"/>
  <c r="P1009" i="5"/>
  <c r="O1009" i="5"/>
  <c r="P1008" i="5"/>
  <c r="O1008" i="5"/>
  <c r="P1007" i="5"/>
  <c r="O1007" i="5"/>
  <c r="P1006" i="5"/>
  <c r="O1006" i="5"/>
  <c r="P1005" i="5"/>
  <c r="O1005" i="5"/>
  <c r="P1004" i="5"/>
  <c r="O1004" i="5"/>
  <c r="P1003" i="5"/>
  <c r="O1003" i="5"/>
  <c r="P1002" i="5"/>
  <c r="O1002" i="5"/>
  <c r="P1001" i="5"/>
  <c r="O1001" i="5"/>
  <c r="P1000" i="5"/>
  <c r="O1000" i="5"/>
  <c r="P999" i="5"/>
  <c r="O999" i="5"/>
  <c r="P998" i="5"/>
  <c r="O998" i="5"/>
  <c r="P997" i="5"/>
  <c r="O997" i="5"/>
  <c r="P996" i="5"/>
  <c r="O996" i="5"/>
  <c r="P995" i="5"/>
  <c r="O995" i="5"/>
  <c r="P994" i="5"/>
  <c r="O994" i="5"/>
  <c r="O993" i="5"/>
  <c r="P992" i="5"/>
  <c r="O992" i="5"/>
  <c r="O991" i="5"/>
  <c r="O990" i="5"/>
  <c r="O989" i="5"/>
  <c r="O988" i="5"/>
  <c r="O987" i="5"/>
  <c r="O986" i="5"/>
  <c r="O985" i="5"/>
  <c r="O984" i="5"/>
  <c r="O983" i="5"/>
  <c r="O982" i="5"/>
  <c r="O981" i="5"/>
  <c r="O980" i="5"/>
  <c r="P979" i="5"/>
  <c r="O979" i="5"/>
  <c r="O978" i="5"/>
  <c r="O977" i="5"/>
  <c r="O976" i="5"/>
  <c r="O975" i="5"/>
  <c r="O974" i="5"/>
  <c r="O973" i="5"/>
  <c r="O972" i="5"/>
  <c r="O971" i="5"/>
  <c r="O970" i="5"/>
  <c r="O969" i="5"/>
  <c r="O968" i="5"/>
  <c r="O967" i="5"/>
  <c r="P966" i="5"/>
  <c r="O966" i="5"/>
  <c r="O965" i="5"/>
  <c r="O964" i="5"/>
  <c r="P963" i="5"/>
  <c r="O963" i="5"/>
  <c r="O962" i="5"/>
  <c r="O961" i="5"/>
  <c r="O960" i="5"/>
  <c r="O959" i="5"/>
  <c r="O958" i="5"/>
  <c r="O957" i="5"/>
  <c r="O956" i="5"/>
  <c r="O955" i="5"/>
  <c r="O954" i="5"/>
  <c r="O953" i="5"/>
  <c r="O952" i="5"/>
  <c r="O951" i="5"/>
  <c r="O950" i="5"/>
  <c r="O949" i="5"/>
  <c r="O948" i="5"/>
  <c r="O947" i="5"/>
  <c r="O946" i="5"/>
  <c r="O945" i="5"/>
  <c r="O944" i="5"/>
  <c r="O943" i="5"/>
  <c r="O942" i="5"/>
  <c r="O941" i="5"/>
  <c r="O940" i="5"/>
  <c r="O939" i="5"/>
  <c r="P938" i="5"/>
  <c r="O938" i="5"/>
  <c r="P937" i="5"/>
  <c r="O937" i="5"/>
  <c r="P936" i="5"/>
  <c r="O936" i="5"/>
  <c r="P935" i="5"/>
  <c r="O935" i="5"/>
  <c r="P934" i="5"/>
  <c r="O934" i="5"/>
  <c r="P933" i="5"/>
  <c r="O933" i="5"/>
  <c r="P932" i="5"/>
  <c r="O932" i="5"/>
  <c r="P931" i="5"/>
  <c r="O931" i="5"/>
  <c r="P930" i="5"/>
  <c r="O930" i="5"/>
  <c r="P929" i="5"/>
  <c r="O929" i="5"/>
  <c r="P928" i="5"/>
  <c r="O928" i="5"/>
  <c r="P927" i="5"/>
  <c r="O927" i="5"/>
  <c r="P926" i="5"/>
  <c r="O926" i="5"/>
  <c r="P925" i="5"/>
  <c r="O925" i="5"/>
  <c r="P924" i="5"/>
  <c r="O924" i="5"/>
  <c r="P923" i="5"/>
  <c r="O923" i="5"/>
  <c r="P922" i="5"/>
  <c r="O922" i="5"/>
  <c r="P921" i="5"/>
  <c r="O921" i="5"/>
  <c r="P920" i="5"/>
  <c r="O920" i="5"/>
  <c r="P919" i="5"/>
  <c r="O919" i="5"/>
  <c r="P918" i="5"/>
  <c r="O918" i="5"/>
  <c r="P917" i="5"/>
  <c r="O917" i="5"/>
  <c r="P916" i="5"/>
  <c r="O916" i="5"/>
  <c r="P915" i="5"/>
  <c r="O915" i="5"/>
  <c r="P914" i="5"/>
  <c r="O914" i="5"/>
  <c r="P913" i="5"/>
  <c r="O913" i="5"/>
  <c r="P912" i="5"/>
  <c r="O912" i="5"/>
  <c r="P911" i="5"/>
  <c r="O911" i="5"/>
  <c r="P910" i="5"/>
  <c r="O910" i="5"/>
  <c r="P909" i="5"/>
  <c r="O909" i="5"/>
  <c r="P908" i="5"/>
  <c r="O908" i="5"/>
  <c r="P907" i="5"/>
  <c r="O907" i="5"/>
  <c r="P906" i="5"/>
  <c r="O906" i="5"/>
  <c r="P905" i="5"/>
  <c r="O905" i="5"/>
  <c r="P904" i="5"/>
  <c r="O904" i="5"/>
  <c r="P903" i="5"/>
  <c r="O903" i="5"/>
  <c r="P902" i="5"/>
  <c r="O902" i="5"/>
  <c r="P901" i="5"/>
  <c r="O901" i="5"/>
  <c r="P900" i="5"/>
  <c r="O900" i="5"/>
  <c r="P899" i="5"/>
  <c r="O899" i="5"/>
  <c r="P898" i="5"/>
  <c r="O898" i="5"/>
  <c r="P897" i="5"/>
  <c r="O897" i="5"/>
  <c r="P896" i="5"/>
  <c r="O896" i="5"/>
  <c r="P895" i="5"/>
  <c r="O895" i="5"/>
  <c r="P894" i="5"/>
  <c r="O894" i="5"/>
  <c r="P893" i="5"/>
  <c r="O893" i="5"/>
  <c r="P892" i="5"/>
  <c r="O892" i="5"/>
  <c r="P891" i="5"/>
  <c r="O891" i="5"/>
  <c r="P890" i="5"/>
  <c r="O890" i="5"/>
  <c r="P889" i="5"/>
  <c r="O889" i="5"/>
  <c r="P888" i="5"/>
  <c r="O888" i="5"/>
  <c r="O887" i="5"/>
  <c r="O886" i="5"/>
  <c r="O885" i="5"/>
  <c r="O884" i="5"/>
  <c r="O883" i="5"/>
  <c r="P882" i="5"/>
  <c r="O882" i="5"/>
  <c r="O881" i="5"/>
  <c r="O880" i="5"/>
  <c r="O879" i="5"/>
  <c r="O878" i="5"/>
  <c r="O877" i="5"/>
  <c r="O876" i="5"/>
  <c r="O875" i="5"/>
  <c r="O874" i="5"/>
  <c r="O873" i="5"/>
  <c r="O872" i="5"/>
  <c r="O871" i="5"/>
  <c r="O870" i="5"/>
  <c r="O869" i="5"/>
  <c r="O868" i="5"/>
  <c r="P867" i="5"/>
  <c r="O867" i="5"/>
  <c r="O866" i="5"/>
  <c r="O865" i="5"/>
  <c r="O864" i="5"/>
  <c r="O863" i="5"/>
  <c r="O862" i="5"/>
  <c r="O861" i="5"/>
  <c r="O860" i="5"/>
  <c r="O859" i="5"/>
  <c r="O858" i="5"/>
  <c r="O857" i="5"/>
  <c r="O856" i="5"/>
  <c r="O855" i="5"/>
  <c r="O854" i="5"/>
  <c r="O853" i="5"/>
  <c r="O852" i="5"/>
  <c r="O851" i="5"/>
  <c r="O850" i="5"/>
  <c r="O849" i="5"/>
  <c r="O848" i="5"/>
  <c r="O847" i="5"/>
  <c r="O846" i="5"/>
  <c r="O845" i="5"/>
  <c r="O844" i="5"/>
  <c r="O843" i="5"/>
  <c r="O842" i="5"/>
  <c r="O841" i="5"/>
  <c r="O840" i="5"/>
  <c r="O839" i="5"/>
  <c r="O838" i="5"/>
  <c r="O837" i="5"/>
  <c r="O836" i="5"/>
  <c r="O835" i="5"/>
  <c r="O834" i="5"/>
  <c r="P833" i="5"/>
  <c r="O833" i="5"/>
  <c r="P832" i="5"/>
  <c r="O832" i="5"/>
  <c r="P831" i="5"/>
  <c r="O831" i="5"/>
  <c r="P830" i="5"/>
  <c r="O830" i="5"/>
  <c r="P829" i="5"/>
  <c r="O829" i="5"/>
  <c r="O828" i="5"/>
  <c r="P827" i="5"/>
  <c r="O827" i="5"/>
  <c r="P826" i="5"/>
  <c r="O826" i="5"/>
  <c r="P825" i="5"/>
  <c r="O825" i="5"/>
  <c r="P824" i="5"/>
  <c r="O824" i="5"/>
  <c r="P823" i="5"/>
  <c r="O823" i="5"/>
  <c r="P822" i="5"/>
  <c r="O822" i="5"/>
  <c r="P821" i="5"/>
  <c r="O821" i="5"/>
  <c r="P820" i="5"/>
  <c r="O820" i="5"/>
  <c r="P819" i="5"/>
  <c r="O819" i="5"/>
  <c r="P818" i="5"/>
  <c r="O818" i="5"/>
  <c r="P817" i="5"/>
  <c r="O817" i="5"/>
  <c r="P816" i="5"/>
  <c r="O816" i="5"/>
  <c r="P815" i="5"/>
  <c r="O815" i="5"/>
  <c r="P814" i="5"/>
  <c r="O814" i="5"/>
  <c r="P813" i="5"/>
  <c r="O813" i="5"/>
  <c r="P812" i="5"/>
  <c r="O812" i="5"/>
  <c r="P811" i="5"/>
  <c r="O811" i="5"/>
  <c r="P810" i="5"/>
  <c r="O810" i="5"/>
  <c r="P809" i="5"/>
  <c r="O809" i="5"/>
  <c r="P808" i="5"/>
  <c r="O808" i="5"/>
  <c r="P807" i="5"/>
  <c r="O807" i="5"/>
  <c r="P806" i="5"/>
  <c r="O806" i="5"/>
  <c r="P805" i="5"/>
  <c r="O805" i="5"/>
  <c r="P804" i="5"/>
  <c r="O804" i="5"/>
  <c r="P803" i="5"/>
  <c r="O803" i="5"/>
  <c r="P802" i="5"/>
  <c r="O802" i="5"/>
  <c r="P801" i="5"/>
  <c r="O801" i="5"/>
  <c r="P800" i="5"/>
  <c r="O800" i="5"/>
  <c r="P799" i="5"/>
  <c r="O799" i="5"/>
  <c r="P798" i="5"/>
  <c r="O798" i="5"/>
  <c r="P797" i="5"/>
  <c r="O797" i="5"/>
  <c r="P796" i="5"/>
  <c r="O796" i="5"/>
  <c r="P795" i="5"/>
  <c r="O795" i="5"/>
  <c r="P794" i="5"/>
  <c r="O794" i="5"/>
  <c r="P793" i="5"/>
  <c r="O793" i="5"/>
  <c r="P792" i="5"/>
  <c r="O792" i="5"/>
  <c r="P791" i="5"/>
  <c r="O791" i="5"/>
  <c r="P790" i="5"/>
  <c r="O790" i="5"/>
  <c r="P789" i="5"/>
  <c r="O789" i="5"/>
  <c r="P788" i="5"/>
  <c r="O788" i="5"/>
  <c r="P787" i="5"/>
  <c r="O787" i="5"/>
  <c r="O786" i="5"/>
  <c r="O785" i="5"/>
  <c r="O784" i="5"/>
  <c r="O783" i="5"/>
  <c r="O782" i="5"/>
  <c r="O781" i="5"/>
  <c r="O780" i="5"/>
  <c r="O779" i="5"/>
  <c r="P778" i="5"/>
  <c r="O778" i="5"/>
  <c r="O777" i="5"/>
  <c r="P776" i="5"/>
  <c r="O776" i="5"/>
  <c r="O775" i="5"/>
  <c r="O774" i="5"/>
  <c r="P773" i="5"/>
  <c r="O773" i="5"/>
  <c r="O772" i="5"/>
  <c r="P771" i="5"/>
  <c r="O771" i="5"/>
  <c r="P770" i="5"/>
  <c r="O770" i="5"/>
  <c r="O769" i="5"/>
  <c r="O768" i="5"/>
  <c r="O767" i="5"/>
  <c r="O766" i="5"/>
  <c r="O765" i="5"/>
  <c r="O764" i="5"/>
  <c r="O763" i="5"/>
  <c r="O762" i="5"/>
  <c r="P761" i="5"/>
  <c r="O761" i="5"/>
  <c r="P760" i="5"/>
  <c r="O760" i="5"/>
  <c r="P759" i="5"/>
  <c r="O759" i="5"/>
  <c r="O758" i="5"/>
  <c r="O757" i="5"/>
  <c r="P756" i="5"/>
  <c r="O756" i="5"/>
  <c r="O755" i="5"/>
  <c r="O754" i="5"/>
  <c r="P753" i="5"/>
  <c r="O753" i="5"/>
  <c r="O752" i="5"/>
  <c r="P751" i="5"/>
  <c r="O751" i="5"/>
  <c r="O750" i="5"/>
  <c r="O749" i="5"/>
  <c r="O748" i="5"/>
  <c r="O747" i="5"/>
  <c r="O746" i="5"/>
  <c r="O745" i="5"/>
  <c r="P744" i="5"/>
  <c r="O744" i="5"/>
  <c r="O743" i="5"/>
  <c r="P742" i="5"/>
  <c r="O742" i="5"/>
  <c r="O741" i="5"/>
  <c r="O740" i="5"/>
  <c r="O739" i="5"/>
  <c r="O738" i="5"/>
  <c r="O737" i="5"/>
  <c r="O736" i="5"/>
  <c r="O735" i="5"/>
  <c r="O734" i="5"/>
  <c r="O733" i="5"/>
  <c r="O732" i="5"/>
  <c r="O731" i="5"/>
  <c r="O730" i="5"/>
  <c r="P729" i="5"/>
  <c r="O729" i="5"/>
  <c r="O728" i="5"/>
  <c r="O727" i="5"/>
  <c r="O726" i="5"/>
  <c r="O725" i="5"/>
  <c r="O724" i="5"/>
  <c r="P723" i="5"/>
  <c r="O723" i="5"/>
  <c r="O722" i="5"/>
  <c r="P721" i="5"/>
  <c r="O721" i="5"/>
  <c r="P720" i="5"/>
  <c r="O720" i="5"/>
  <c r="O719" i="5"/>
  <c r="P718" i="5"/>
  <c r="O718" i="5"/>
  <c r="P717" i="5"/>
  <c r="O717" i="5"/>
  <c r="P716" i="5"/>
  <c r="O716" i="5"/>
  <c r="P715" i="5"/>
  <c r="O715" i="5"/>
  <c r="P714" i="5"/>
  <c r="O714" i="5"/>
  <c r="O713" i="5"/>
  <c r="O712" i="5"/>
  <c r="P711" i="5"/>
  <c r="O711" i="5"/>
  <c r="P710" i="5"/>
  <c r="O710" i="5"/>
  <c r="P709" i="5"/>
  <c r="O709" i="5"/>
  <c r="P708" i="5"/>
  <c r="O708" i="5"/>
  <c r="P707" i="5"/>
  <c r="O707" i="5"/>
  <c r="P706" i="5"/>
  <c r="O706" i="5"/>
  <c r="P705" i="5"/>
  <c r="O705" i="5"/>
  <c r="P704" i="5"/>
  <c r="O704" i="5"/>
  <c r="O703" i="5"/>
  <c r="P702" i="5"/>
  <c r="O702" i="5"/>
  <c r="P701" i="5"/>
  <c r="O701" i="5"/>
  <c r="P700" i="5"/>
  <c r="O700" i="5"/>
  <c r="P699" i="5"/>
  <c r="O699" i="5"/>
  <c r="P698" i="5"/>
  <c r="O698" i="5"/>
  <c r="P697" i="5"/>
  <c r="O697" i="5"/>
  <c r="P696" i="5"/>
  <c r="O696" i="5"/>
  <c r="P695" i="5"/>
  <c r="O695" i="5"/>
  <c r="P694" i="5"/>
  <c r="O694" i="5"/>
  <c r="P693" i="5"/>
  <c r="O693" i="5"/>
  <c r="P692" i="5"/>
  <c r="O692" i="5"/>
  <c r="P691" i="5"/>
  <c r="O691" i="5"/>
  <c r="P690" i="5"/>
  <c r="O690" i="5"/>
  <c r="P689" i="5"/>
  <c r="O689" i="5"/>
  <c r="P688" i="5"/>
  <c r="O688" i="5"/>
  <c r="P687" i="5"/>
  <c r="O687" i="5"/>
  <c r="P686" i="5"/>
  <c r="O686" i="5"/>
  <c r="P685" i="5"/>
  <c r="O685" i="5"/>
  <c r="P684" i="5"/>
  <c r="O684" i="5"/>
  <c r="P683" i="5"/>
  <c r="O683" i="5"/>
  <c r="P682" i="5"/>
  <c r="O682" i="5"/>
  <c r="P681" i="5"/>
  <c r="O681" i="5"/>
  <c r="P680" i="5"/>
  <c r="O680" i="5"/>
  <c r="P679" i="5"/>
  <c r="O679" i="5"/>
  <c r="P678" i="5"/>
  <c r="O678" i="5"/>
  <c r="P677" i="5"/>
  <c r="O677" i="5"/>
  <c r="P676" i="5"/>
  <c r="O676" i="5"/>
  <c r="P675" i="5"/>
  <c r="O675" i="5"/>
  <c r="P674" i="5"/>
  <c r="O674" i="5"/>
  <c r="P673" i="5"/>
  <c r="O673" i="5"/>
  <c r="O672" i="5"/>
  <c r="O671" i="5"/>
  <c r="O670" i="5"/>
  <c r="O669" i="5"/>
  <c r="O668" i="5"/>
  <c r="P667" i="5"/>
  <c r="O667" i="5"/>
  <c r="O666" i="5"/>
  <c r="O665" i="5"/>
  <c r="O664" i="5"/>
  <c r="O663" i="5"/>
  <c r="O662" i="5"/>
  <c r="O661" i="5"/>
  <c r="O660" i="5"/>
  <c r="P659" i="5"/>
  <c r="O659" i="5"/>
  <c r="P658" i="5"/>
  <c r="O658" i="5"/>
  <c r="P657" i="5"/>
  <c r="O657" i="5"/>
  <c r="O656" i="5"/>
  <c r="O655" i="5"/>
  <c r="O654" i="5"/>
  <c r="O653" i="5"/>
  <c r="P652" i="5"/>
  <c r="O652" i="5"/>
  <c r="P651" i="5"/>
  <c r="O651" i="5"/>
  <c r="P650" i="5"/>
  <c r="O650" i="5"/>
  <c r="P649" i="5"/>
  <c r="O649" i="5"/>
  <c r="P648" i="5"/>
  <c r="O648" i="5"/>
  <c r="P647" i="5"/>
  <c r="O647" i="5"/>
  <c r="P646" i="5"/>
  <c r="O646" i="5"/>
  <c r="P645" i="5"/>
  <c r="O645" i="5"/>
  <c r="P644" i="5"/>
  <c r="O644" i="5"/>
  <c r="P643" i="5"/>
  <c r="O643" i="5"/>
  <c r="P642" i="5"/>
  <c r="O642" i="5"/>
  <c r="O641" i="5"/>
  <c r="O640" i="5"/>
  <c r="O639" i="5"/>
  <c r="O638" i="5"/>
  <c r="O637" i="5"/>
  <c r="P636" i="5"/>
  <c r="O636" i="5"/>
  <c r="P635" i="5"/>
  <c r="O635" i="5"/>
  <c r="P634" i="5"/>
  <c r="O634" i="5"/>
  <c r="O633" i="5"/>
  <c r="O632" i="5"/>
  <c r="O631" i="5"/>
  <c r="P630" i="5"/>
  <c r="O630" i="5"/>
  <c r="P629" i="5"/>
  <c r="O629" i="5"/>
  <c r="O628" i="5"/>
  <c r="O627" i="5"/>
  <c r="O626" i="5"/>
  <c r="P625" i="5"/>
  <c r="O625" i="5"/>
  <c r="P624" i="5"/>
  <c r="O624" i="5"/>
  <c r="P623" i="5"/>
  <c r="O623" i="5"/>
  <c r="P622" i="5"/>
  <c r="O622" i="5"/>
  <c r="O621" i="5"/>
  <c r="O620" i="5"/>
  <c r="O619" i="5"/>
  <c r="P618" i="5"/>
  <c r="O618" i="5"/>
  <c r="P617" i="5"/>
  <c r="O617" i="5"/>
  <c r="P616" i="5"/>
  <c r="O616" i="5"/>
  <c r="O615" i="5"/>
  <c r="P614" i="5"/>
  <c r="O614" i="5"/>
  <c r="P613" i="5"/>
  <c r="O613" i="5"/>
  <c r="O612" i="5"/>
  <c r="O611" i="5"/>
  <c r="O610" i="5"/>
  <c r="O609" i="5"/>
  <c r="O608" i="5"/>
  <c r="O607" i="5"/>
  <c r="O606" i="5"/>
  <c r="O605" i="5"/>
  <c r="O604" i="5"/>
  <c r="O603" i="5"/>
  <c r="O602" i="5"/>
  <c r="O601" i="5"/>
  <c r="O600" i="5"/>
  <c r="O599" i="5"/>
  <c r="O598" i="5"/>
  <c r="O597" i="5"/>
  <c r="O596" i="5"/>
  <c r="O595" i="5"/>
  <c r="O594" i="5"/>
  <c r="O593" i="5"/>
  <c r="P592" i="5"/>
  <c r="O592" i="5"/>
  <c r="O591" i="5"/>
  <c r="O590" i="5"/>
  <c r="O589" i="5"/>
  <c r="P588" i="5"/>
  <c r="O588" i="5"/>
  <c r="O587" i="5"/>
  <c r="O586" i="5"/>
  <c r="O585" i="5"/>
  <c r="O584" i="5"/>
  <c r="O583" i="5"/>
  <c r="O582" i="5"/>
  <c r="O581" i="5"/>
  <c r="O580" i="5"/>
  <c r="O579" i="5"/>
  <c r="O578" i="5"/>
  <c r="O577" i="5"/>
  <c r="P576" i="5"/>
  <c r="O576" i="5"/>
  <c r="P575" i="5"/>
  <c r="O575" i="5"/>
  <c r="P574" i="5"/>
  <c r="O574" i="5"/>
  <c r="P573" i="5"/>
  <c r="O573" i="5"/>
  <c r="P572" i="5"/>
  <c r="O572" i="5"/>
  <c r="P571" i="5"/>
  <c r="O571" i="5"/>
  <c r="P570" i="5"/>
  <c r="O570" i="5"/>
  <c r="P569" i="5"/>
  <c r="O569" i="5"/>
  <c r="P568" i="5"/>
  <c r="O568" i="5"/>
  <c r="P567" i="5"/>
  <c r="O567" i="5"/>
  <c r="P566" i="5"/>
  <c r="O566" i="5"/>
  <c r="P565" i="5"/>
  <c r="O565" i="5"/>
  <c r="P564" i="5"/>
  <c r="O564" i="5"/>
  <c r="P563" i="5"/>
  <c r="O563" i="5"/>
  <c r="P562" i="5"/>
  <c r="O562" i="5"/>
  <c r="P561" i="5"/>
  <c r="O561" i="5"/>
  <c r="P560" i="5"/>
  <c r="O560" i="5"/>
  <c r="P559" i="5"/>
  <c r="O559" i="5"/>
  <c r="P558" i="5"/>
  <c r="O558" i="5"/>
  <c r="P557" i="5"/>
  <c r="O557" i="5"/>
  <c r="P556" i="5"/>
  <c r="O556" i="5"/>
  <c r="P555" i="5"/>
  <c r="O555" i="5"/>
  <c r="P554" i="5"/>
  <c r="O554" i="5"/>
  <c r="P553" i="5"/>
  <c r="O553" i="5"/>
  <c r="P552" i="5"/>
  <c r="O552" i="5"/>
  <c r="P551" i="5"/>
  <c r="O551" i="5"/>
  <c r="P550" i="5"/>
  <c r="O550" i="5"/>
  <c r="O549" i="5"/>
  <c r="O548" i="5"/>
  <c r="O547" i="5"/>
  <c r="P546" i="5"/>
  <c r="O546" i="5"/>
  <c r="O545" i="5"/>
  <c r="O544" i="5"/>
  <c r="P543" i="5"/>
  <c r="O543" i="5"/>
  <c r="O542" i="5"/>
  <c r="O541" i="5"/>
  <c r="O540" i="5"/>
  <c r="O539" i="5"/>
  <c r="O538" i="5"/>
  <c r="O537" i="5"/>
  <c r="O536" i="5"/>
  <c r="O535" i="5"/>
  <c r="O534" i="5"/>
  <c r="O533" i="5"/>
  <c r="O532" i="5"/>
  <c r="O531" i="5"/>
  <c r="O530" i="5"/>
  <c r="O529" i="5"/>
  <c r="O528" i="5"/>
  <c r="O527" i="5"/>
  <c r="O526" i="5"/>
  <c r="O525" i="5"/>
  <c r="O524" i="5"/>
  <c r="O523" i="5"/>
  <c r="O522" i="5"/>
  <c r="O521" i="5"/>
  <c r="O520" i="5"/>
  <c r="O519" i="5"/>
  <c r="O518" i="5"/>
  <c r="O517" i="5"/>
  <c r="O516" i="5"/>
  <c r="O515" i="5"/>
  <c r="O514" i="5"/>
  <c r="O513" i="5"/>
  <c r="O512" i="5"/>
  <c r="O511" i="5"/>
  <c r="O510" i="5"/>
  <c r="P509" i="5"/>
  <c r="O509" i="5"/>
  <c r="P508" i="5"/>
  <c r="O508" i="5"/>
  <c r="P507" i="5"/>
  <c r="O507" i="5"/>
  <c r="P506" i="5"/>
  <c r="O506" i="5"/>
  <c r="P505" i="5"/>
  <c r="O505" i="5"/>
  <c r="P504" i="5"/>
  <c r="O504" i="5"/>
  <c r="P503" i="5"/>
  <c r="O503" i="5"/>
  <c r="P502" i="5"/>
  <c r="O502" i="5"/>
  <c r="P501" i="5"/>
  <c r="O501" i="5"/>
  <c r="P500" i="5"/>
  <c r="O500" i="5"/>
  <c r="P499" i="5"/>
  <c r="O499" i="5"/>
  <c r="P498" i="5"/>
  <c r="O498" i="5"/>
  <c r="P497" i="5"/>
  <c r="O497" i="5"/>
  <c r="P496" i="5"/>
  <c r="O496" i="5"/>
  <c r="P495" i="5"/>
  <c r="O495" i="5"/>
  <c r="P494" i="5"/>
  <c r="O494" i="5"/>
  <c r="P493" i="5"/>
  <c r="O493" i="5"/>
  <c r="P492" i="5"/>
  <c r="O492" i="5"/>
  <c r="P491" i="5"/>
  <c r="O491" i="5"/>
  <c r="P490" i="5"/>
  <c r="O490" i="5"/>
  <c r="P489" i="5"/>
  <c r="O489" i="5"/>
  <c r="P488" i="5"/>
  <c r="O488" i="5"/>
  <c r="P487" i="5"/>
  <c r="O487" i="5"/>
  <c r="P486" i="5"/>
  <c r="O486" i="5"/>
  <c r="P485" i="5"/>
  <c r="O485" i="5"/>
  <c r="P484" i="5"/>
  <c r="O484" i="5"/>
  <c r="P483" i="5"/>
  <c r="O483" i="5"/>
  <c r="O482" i="5"/>
  <c r="O481" i="5"/>
  <c r="O480" i="5"/>
  <c r="O479" i="5"/>
  <c r="O478" i="5"/>
  <c r="O477" i="5"/>
  <c r="O476" i="5"/>
  <c r="O475" i="5"/>
  <c r="P474" i="5"/>
  <c r="O474" i="5"/>
  <c r="O473" i="5"/>
  <c r="O472" i="5"/>
  <c r="O471" i="5"/>
  <c r="O470" i="5"/>
  <c r="O469" i="5"/>
  <c r="O468" i="5"/>
  <c r="O467" i="5"/>
  <c r="O466" i="5"/>
  <c r="O465" i="5"/>
  <c r="O464" i="5"/>
  <c r="O463" i="5"/>
  <c r="O462" i="5"/>
  <c r="O461" i="5"/>
  <c r="O460" i="5"/>
  <c r="O459" i="5"/>
  <c r="O458" i="5"/>
  <c r="O457" i="5"/>
  <c r="O456" i="5"/>
  <c r="O455" i="5"/>
  <c r="O454" i="5"/>
  <c r="O453" i="5"/>
  <c r="P452" i="5"/>
  <c r="O452" i="5"/>
  <c r="O451" i="5"/>
  <c r="O450" i="5"/>
  <c r="O449" i="5"/>
  <c r="O448" i="5"/>
  <c r="O447" i="5"/>
  <c r="O446" i="5"/>
  <c r="P445" i="5"/>
  <c r="O445" i="5"/>
  <c r="O444" i="5"/>
  <c r="O443" i="5"/>
  <c r="P442" i="5"/>
  <c r="O442" i="5"/>
  <c r="P441" i="5"/>
  <c r="O441" i="5"/>
  <c r="P440" i="5"/>
  <c r="O440" i="5"/>
  <c r="P439" i="5"/>
  <c r="O439" i="5"/>
  <c r="P438" i="5"/>
  <c r="O438" i="5"/>
  <c r="P437" i="5"/>
  <c r="O437" i="5"/>
  <c r="P436" i="5"/>
  <c r="O436" i="5"/>
  <c r="P435" i="5"/>
  <c r="O435" i="5"/>
  <c r="P434" i="5"/>
  <c r="O434" i="5"/>
  <c r="P433" i="5"/>
  <c r="O433" i="5"/>
  <c r="P432" i="5"/>
  <c r="O432" i="5"/>
  <c r="P431" i="5"/>
  <c r="O431" i="5"/>
  <c r="P430" i="5"/>
  <c r="O430" i="5"/>
  <c r="P429" i="5"/>
  <c r="O429" i="5"/>
  <c r="P428" i="5"/>
  <c r="O428" i="5"/>
  <c r="P427" i="5"/>
  <c r="O427" i="5"/>
  <c r="P426" i="5"/>
  <c r="O426" i="5"/>
  <c r="P425" i="5"/>
  <c r="O425" i="5"/>
  <c r="P424" i="5"/>
  <c r="O424" i="5"/>
  <c r="P423" i="5"/>
  <c r="O423" i="5"/>
  <c r="P422" i="5"/>
  <c r="O422" i="5"/>
  <c r="P421" i="5"/>
  <c r="O421" i="5"/>
  <c r="P420" i="5"/>
  <c r="O420" i="5"/>
  <c r="P419" i="5"/>
  <c r="O419" i="5"/>
  <c r="P418" i="5"/>
  <c r="O418" i="5"/>
  <c r="P417" i="5"/>
  <c r="O417" i="5"/>
  <c r="P416" i="5"/>
  <c r="O416" i="5"/>
  <c r="P415" i="5"/>
  <c r="O415" i="5"/>
  <c r="O414" i="5"/>
  <c r="O413" i="5"/>
  <c r="O412" i="5"/>
  <c r="O411" i="5"/>
  <c r="O410" i="5"/>
  <c r="O409" i="5"/>
  <c r="O408" i="5"/>
  <c r="P407" i="5"/>
  <c r="O407" i="5"/>
  <c r="P406" i="5"/>
  <c r="O406" i="5"/>
  <c r="O405" i="5"/>
  <c r="O404" i="5"/>
  <c r="O403" i="5"/>
  <c r="O402" i="5"/>
  <c r="P401" i="5"/>
  <c r="O401" i="5"/>
  <c r="O400" i="5"/>
  <c r="O399" i="5"/>
  <c r="O398" i="5"/>
  <c r="O397" i="5"/>
  <c r="O396" i="5"/>
  <c r="O395" i="5"/>
  <c r="P394" i="5"/>
  <c r="O394" i="5"/>
  <c r="O393" i="5"/>
  <c r="O392" i="5"/>
  <c r="O391" i="5"/>
  <c r="O390" i="5"/>
  <c r="O389" i="5"/>
  <c r="P388" i="5"/>
  <c r="O388" i="5"/>
  <c r="P387" i="5"/>
  <c r="O387" i="5"/>
  <c r="P386" i="5"/>
  <c r="O386" i="5"/>
  <c r="P385" i="5"/>
  <c r="O385" i="5"/>
  <c r="O384" i="5"/>
  <c r="O383" i="5"/>
  <c r="O382" i="5"/>
  <c r="O381" i="5"/>
  <c r="O380" i="5"/>
  <c r="O379" i="5"/>
  <c r="O378" i="5"/>
  <c r="O377" i="5"/>
  <c r="O376" i="5"/>
  <c r="P375" i="5"/>
  <c r="O375" i="5"/>
  <c r="P374" i="5"/>
  <c r="O374" i="5"/>
  <c r="P373" i="5"/>
  <c r="O373" i="5"/>
  <c r="P372" i="5"/>
  <c r="O372" i="5"/>
  <c r="P371" i="5"/>
  <c r="O371" i="5"/>
  <c r="P370" i="5"/>
  <c r="O370" i="5"/>
  <c r="P369" i="5"/>
  <c r="O369" i="5"/>
  <c r="P368" i="5"/>
  <c r="O368" i="5"/>
  <c r="P367" i="5"/>
  <c r="O367" i="5"/>
  <c r="P366" i="5"/>
  <c r="O366" i="5"/>
  <c r="P365" i="5"/>
  <c r="O365" i="5"/>
  <c r="P364" i="5"/>
  <c r="O364" i="5"/>
  <c r="P363" i="5"/>
  <c r="O363" i="5"/>
  <c r="P362" i="5"/>
  <c r="O362" i="5"/>
  <c r="P361" i="5"/>
  <c r="O361" i="5"/>
  <c r="P360" i="5"/>
  <c r="O360" i="5"/>
  <c r="P359" i="5"/>
  <c r="O359" i="5"/>
  <c r="P358" i="5"/>
  <c r="O358" i="5"/>
  <c r="P357" i="5"/>
  <c r="O357" i="5"/>
  <c r="P356" i="5"/>
  <c r="O356" i="5"/>
  <c r="P355" i="5"/>
  <c r="O355" i="5"/>
  <c r="P354" i="5"/>
  <c r="O354" i="5"/>
  <c r="P353" i="5"/>
  <c r="O353" i="5"/>
  <c r="P352" i="5"/>
  <c r="O352" i="5"/>
  <c r="P351" i="5"/>
  <c r="O351" i="5"/>
  <c r="P350" i="5"/>
  <c r="O350" i="5"/>
  <c r="P349" i="5"/>
  <c r="O349" i="5"/>
  <c r="P348" i="5"/>
  <c r="O348" i="5"/>
  <c r="P347" i="5"/>
  <c r="O347" i="5"/>
  <c r="O346" i="5"/>
  <c r="P345" i="5"/>
  <c r="O345" i="5"/>
  <c r="O344" i="5"/>
  <c r="O343" i="5"/>
  <c r="P342" i="5"/>
  <c r="O342" i="5"/>
  <c r="P341" i="5"/>
  <c r="O341" i="5"/>
  <c r="P340" i="5"/>
  <c r="O340" i="5"/>
  <c r="P339" i="5"/>
  <c r="O339" i="5"/>
  <c r="P338" i="5"/>
  <c r="O338" i="5"/>
  <c r="O337" i="5"/>
  <c r="O336" i="5"/>
  <c r="O335" i="5"/>
  <c r="P334" i="5"/>
  <c r="O334" i="5"/>
  <c r="O333" i="5"/>
  <c r="P332" i="5"/>
  <c r="O332" i="5"/>
  <c r="O331" i="5"/>
  <c r="P330" i="5"/>
  <c r="O330" i="5"/>
  <c r="O329" i="5"/>
  <c r="O328" i="5"/>
  <c r="O327" i="5"/>
  <c r="O326" i="5"/>
  <c r="O325" i="5"/>
  <c r="O324" i="5"/>
  <c r="P323" i="5"/>
  <c r="O323" i="5"/>
  <c r="O322" i="5"/>
  <c r="O321" i="5"/>
  <c r="P320" i="5"/>
  <c r="O320" i="5"/>
  <c r="P319" i="5"/>
  <c r="O319" i="5"/>
  <c r="P318" i="5"/>
  <c r="O318" i="5"/>
  <c r="P317" i="5"/>
  <c r="O317" i="5"/>
  <c r="P316" i="5"/>
  <c r="O316" i="5"/>
  <c r="P315" i="5"/>
  <c r="O315" i="5"/>
  <c r="P314" i="5"/>
  <c r="O314" i="5"/>
  <c r="P313" i="5"/>
  <c r="O313" i="5"/>
  <c r="O312" i="5"/>
  <c r="O311" i="5"/>
  <c r="O310" i="5"/>
  <c r="P309" i="5"/>
  <c r="O309" i="5"/>
  <c r="P308" i="5"/>
  <c r="O308" i="5"/>
  <c r="P307" i="5"/>
  <c r="O307" i="5"/>
  <c r="P306" i="5"/>
  <c r="O306" i="5"/>
  <c r="O305" i="5"/>
  <c r="O304" i="5"/>
  <c r="O303" i="5"/>
  <c r="O302" i="5"/>
  <c r="O301" i="5"/>
  <c r="O300" i="5"/>
  <c r="O299" i="5"/>
  <c r="P298" i="5"/>
  <c r="O298" i="5"/>
  <c r="P297" i="5"/>
  <c r="O297" i="5"/>
  <c r="O296" i="5"/>
  <c r="O295" i="5"/>
  <c r="O294" i="5"/>
  <c r="O293" i="5"/>
  <c r="O292" i="5"/>
  <c r="P291" i="5"/>
  <c r="O291" i="5"/>
  <c r="O290" i="5"/>
  <c r="O289" i="5"/>
  <c r="O288" i="5"/>
  <c r="P287" i="5"/>
  <c r="O287" i="5"/>
  <c r="P286" i="5"/>
  <c r="O286" i="5"/>
  <c r="P285" i="5"/>
  <c r="O285" i="5"/>
  <c r="P284" i="5"/>
  <c r="O284" i="5"/>
  <c r="P283" i="5"/>
  <c r="O283" i="5"/>
  <c r="P282" i="5"/>
  <c r="O282" i="5"/>
  <c r="P281" i="5"/>
  <c r="O281" i="5"/>
  <c r="O280" i="5"/>
  <c r="P279" i="5"/>
  <c r="O279" i="5"/>
  <c r="P278" i="5"/>
  <c r="O278" i="5"/>
  <c r="P277" i="5"/>
  <c r="O277" i="5"/>
  <c r="P276" i="5"/>
  <c r="O276" i="5"/>
  <c r="O275" i="5"/>
  <c r="O274" i="5"/>
  <c r="O273" i="5"/>
  <c r="O272" i="5"/>
  <c r="O271" i="5"/>
  <c r="O270" i="5"/>
  <c r="O269" i="5"/>
  <c r="O268" i="5"/>
  <c r="O267" i="5"/>
  <c r="O266" i="5"/>
  <c r="P265" i="5"/>
  <c r="O265" i="5"/>
  <c r="P264" i="5"/>
  <c r="O264" i="5"/>
  <c r="P263" i="5"/>
  <c r="O263" i="5"/>
  <c r="P262" i="5"/>
  <c r="O262" i="5"/>
  <c r="P261" i="5"/>
  <c r="O261" i="5"/>
  <c r="P260" i="5"/>
  <c r="O260" i="5"/>
  <c r="O259" i="5"/>
  <c r="O258" i="5"/>
  <c r="P257" i="5"/>
  <c r="O257" i="5"/>
  <c r="P256" i="5"/>
  <c r="O256" i="5"/>
  <c r="O255" i="5"/>
  <c r="O254" i="5"/>
  <c r="O253" i="5"/>
  <c r="O252" i="5"/>
  <c r="O251" i="5"/>
  <c r="O250" i="5"/>
  <c r="O249" i="5"/>
  <c r="O248" i="5"/>
  <c r="O247" i="5"/>
  <c r="O246" i="5"/>
  <c r="O245" i="5"/>
  <c r="P244" i="5"/>
  <c r="O244" i="5"/>
  <c r="P243" i="5"/>
  <c r="O243" i="5"/>
  <c r="O242" i="5"/>
  <c r="O241" i="5"/>
  <c r="O240" i="5"/>
  <c r="O239" i="5"/>
  <c r="O238" i="5"/>
  <c r="O237" i="5"/>
  <c r="O236" i="5"/>
  <c r="O235" i="5"/>
  <c r="O234" i="5"/>
  <c r="O233" i="5"/>
  <c r="O232" i="5"/>
  <c r="P231" i="5"/>
  <c r="O231" i="5"/>
  <c r="P230" i="5"/>
  <c r="O230" i="5"/>
  <c r="P229" i="5"/>
  <c r="O229" i="5"/>
  <c r="O228" i="5"/>
  <c r="O227" i="5"/>
  <c r="O226" i="5"/>
  <c r="O225" i="5"/>
  <c r="O224" i="5"/>
  <c r="O223" i="5"/>
  <c r="O222" i="5"/>
  <c r="O221" i="5"/>
  <c r="O220" i="5"/>
  <c r="O219" i="5"/>
  <c r="O218" i="5"/>
  <c r="O217" i="5"/>
  <c r="O216" i="5"/>
  <c r="O215" i="5"/>
  <c r="O214" i="5"/>
  <c r="P213" i="5"/>
  <c r="O213" i="5"/>
  <c r="P212" i="5"/>
  <c r="O212" i="5"/>
  <c r="P211" i="5"/>
  <c r="O211" i="5"/>
  <c r="P210" i="5"/>
  <c r="O210" i="5"/>
  <c r="P209" i="5"/>
  <c r="O209" i="5"/>
  <c r="O208" i="5"/>
  <c r="O207" i="5"/>
  <c r="O206" i="5"/>
  <c r="O205" i="5"/>
  <c r="O204" i="5"/>
  <c r="O203" i="5"/>
  <c r="P202" i="5"/>
  <c r="O202" i="5"/>
  <c r="P201" i="5"/>
  <c r="O201" i="5"/>
  <c r="O200" i="5"/>
  <c r="O199" i="5"/>
  <c r="O198" i="5"/>
  <c r="O197" i="5"/>
  <c r="O196" i="5"/>
  <c r="O195" i="5"/>
  <c r="P194" i="5"/>
  <c r="O194" i="5"/>
  <c r="P193" i="5"/>
  <c r="O193" i="5"/>
  <c r="P192" i="5"/>
  <c r="O192" i="5"/>
  <c r="P191" i="5"/>
  <c r="O191" i="5"/>
  <c r="P190" i="5"/>
  <c r="O190" i="5"/>
  <c r="O189" i="5"/>
  <c r="O188" i="5"/>
  <c r="O187" i="5"/>
  <c r="O186" i="5"/>
  <c r="O185" i="5"/>
  <c r="O184" i="5"/>
  <c r="O183" i="5"/>
  <c r="O182" i="5"/>
  <c r="O181" i="5"/>
  <c r="O180" i="5"/>
  <c r="O179" i="5"/>
  <c r="O178" i="5"/>
  <c r="P177" i="5"/>
  <c r="O177" i="5"/>
  <c r="P176" i="5"/>
  <c r="O176" i="5"/>
  <c r="P175" i="5"/>
  <c r="O175" i="5"/>
  <c r="O174" i="5"/>
  <c r="O173" i="5"/>
  <c r="O172" i="5"/>
  <c r="O171" i="5"/>
  <c r="O170" i="5"/>
  <c r="O169" i="5"/>
  <c r="O168" i="5"/>
  <c r="O167" i="5"/>
  <c r="O166" i="5"/>
  <c r="P165" i="5"/>
  <c r="O165" i="5"/>
  <c r="P164" i="5"/>
  <c r="O164" i="5"/>
  <c r="P163" i="5"/>
  <c r="O163" i="5"/>
  <c r="P162" i="5"/>
  <c r="O162" i="5"/>
  <c r="P161" i="5"/>
  <c r="O161" i="5"/>
  <c r="P160" i="5"/>
  <c r="O160" i="5"/>
  <c r="P159" i="5"/>
  <c r="O159" i="5"/>
  <c r="P158" i="5"/>
  <c r="O158" i="5"/>
  <c r="O157" i="5"/>
  <c r="O156" i="5"/>
  <c r="O155" i="5"/>
  <c r="O154" i="5"/>
  <c r="O153" i="5"/>
  <c r="P152" i="5"/>
  <c r="O152" i="5"/>
  <c r="O151" i="5"/>
  <c r="O150" i="5"/>
  <c r="O149" i="5"/>
  <c r="O148" i="5"/>
  <c r="P147" i="5"/>
  <c r="O147" i="5"/>
  <c r="P146" i="5"/>
  <c r="O146" i="5"/>
  <c r="O145" i="5"/>
  <c r="O144" i="5"/>
  <c r="O143" i="5"/>
  <c r="P142" i="5"/>
  <c r="O142" i="5"/>
  <c r="O141" i="5"/>
  <c r="O140" i="5"/>
  <c r="P139" i="5"/>
  <c r="O139" i="5"/>
  <c r="P138" i="5"/>
  <c r="O138" i="5"/>
  <c r="P137" i="5"/>
  <c r="O137" i="5"/>
  <c r="P136" i="5"/>
  <c r="O136" i="5"/>
  <c r="P135" i="5"/>
  <c r="O135" i="5"/>
  <c r="P134" i="5"/>
  <c r="O134" i="5"/>
  <c r="P133" i="5"/>
  <c r="O133" i="5"/>
  <c r="P132" i="5"/>
  <c r="O132" i="5"/>
  <c r="P131" i="5"/>
  <c r="O131" i="5"/>
  <c r="P130" i="5"/>
  <c r="O130" i="5"/>
  <c r="O129" i="5"/>
  <c r="O128" i="5"/>
  <c r="P127" i="5"/>
  <c r="O127" i="5"/>
  <c r="P126" i="5"/>
  <c r="O126" i="5"/>
  <c r="O125" i="5"/>
  <c r="O124" i="5"/>
  <c r="O123" i="5"/>
  <c r="P122" i="5"/>
  <c r="O122" i="5"/>
  <c r="O121" i="5"/>
  <c r="O120" i="5"/>
  <c r="O119" i="5"/>
  <c r="O118" i="5"/>
  <c r="P117" i="5"/>
  <c r="O117" i="5"/>
  <c r="P116" i="5"/>
  <c r="O116" i="5"/>
  <c r="P115" i="5"/>
  <c r="O115" i="5"/>
  <c r="P114" i="5"/>
  <c r="O114" i="5"/>
  <c r="O113" i="5"/>
  <c r="O112" i="5"/>
  <c r="O111" i="5"/>
  <c r="O110" i="5"/>
  <c r="P109" i="5"/>
  <c r="O109" i="5"/>
  <c r="O108" i="5"/>
  <c r="O107" i="5"/>
  <c r="O106" i="5"/>
  <c r="O105" i="5"/>
  <c r="O104" i="5"/>
  <c r="P103" i="5"/>
  <c r="O103" i="5"/>
  <c r="P102" i="5"/>
  <c r="O102" i="5"/>
  <c r="P101" i="5"/>
  <c r="O101" i="5"/>
  <c r="O100" i="5"/>
  <c r="O99" i="5"/>
  <c r="P98" i="5"/>
  <c r="O98" i="5"/>
  <c r="P97" i="5"/>
  <c r="O97" i="5"/>
  <c r="O96" i="5"/>
  <c r="O95" i="5"/>
  <c r="O94" i="5"/>
  <c r="O93" i="5"/>
  <c r="P92" i="5"/>
  <c r="O92" i="5"/>
  <c r="P91" i="5"/>
  <c r="O91" i="5"/>
  <c r="P90" i="5"/>
  <c r="O90" i="5"/>
  <c r="O89" i="5"/>
  <c r="O88" i="5"/>
  <c r="O87" i="5"/>
  <c r="P86" i="5"/>
  <c r="O86" i="5"/>
  <c r="O85" i="5"/>
  <c r="P84" i="5"/>
  <c r="O84" i="5"/>
  <c r="P83" i="5"/>
  <c r="O83" i="5"/>
  <c r="P82" i="5"/>
  <c r="O82" i="5"/>
  <c r="O81" i="5"/>
  <c r="O80" i="5"/>
  <c r="O79" i="5"/>
  <c r="P78" i="5"/>
  <c r="O78" i="5"/>
  <c r="P77" i="5"/>
  <c r="O77" i="5"/>
  <c r="O76" i="5"/>
  <c r="O75" i="5"/>
  <c r="O74" i="5"/>
  <c r="P73" i="5"/>
  <c r="O73" i="5"/>
  <c r="P72" i="5"/>
  <c r="O72" i="5"/>
  <c r="O71" i="5"/>
  <c r="P70" i="5"/>
  <c r="O70" i="5"/>
  <c r="P69" i="5"/>
  <c r="O69" i="5"/>
  <c r="P68" i="5"/>
  <c r="O68" i="5"/>
  <c r="P67" i="5"/>
  <c r="O67" i="5"/>
  <c r="P66" i="5"/>
  <c r="O66" i="5"/>
  <c r="O65" i="5"/>
  <c r="O64" i="5"/>
  <c r="O63" i="5"/>
  <c r="P62" i="5"/>
  <c r="O62" i="5"/>
  <c r="P61" i="5"/>
  <c r="O61" i="5"/>
  <c r="P60" i="5"/>
  <c r="O60" i="5"/>
  <c r="P59" i="5"/>
  <c r="O59" i="5"/>
  <c r="P58" i="5"/>
  <c r="O58" i="5"/>
  <c r="O57" i="5"/>
  <c r="P56" i="5"/>
  <c r="O56" i="5"/>
  <c r="P55" i="5"/>
  <c r="O55" i="5"/>
  <c r="P54" i="5"/>
  <c r="O54" i="5"/>
  <c r="P53" i="5"/>
  <c r="O53" i="5"/>
  <c r="P52" i="5"/>
  <c r="O52" i="5"/>
  <c r="O51" i="5"/>
  <c r="O50" i="5"/>
  <c r="P49" i="5"/>
  <c r="O49" i="5"/>
  <c r="O48" i="5"/>
  <c r="P47" i="5"/>
  <c r="O47" i="5"/>
  <c r="P46" i="5"/>
  <c r="O46" i="5"/>
  <c r="O45" i="5"/>
  <c r="P44" i="5"/>
  <c r="O44" i="5"/>
  <c r="P43" i="5"/>
  <c r="O43" i="5"/>
  <c r="P42" i="5"/>
  <c r="O42" i="5"/>
  <c r="O41" i="5"/>
  <c r="P40" i="5"/>
  <c r="O40" i="5"/>
  <c r="P39" i="5"/>
  <c r="O39" i="5"/>
  <c r="O38" i="5"/>
  <c r="O37" i="5"/>
  <c r="P36" i="5"/>
  <c r="O36" i="5"/>
  <c r="P35" i="5"/>
  <c r="O35" i="5"/>
  <c r="P34" i="5"/>
  <c r="O34" i="5"/>
  <c r="P33" i="5"/>
  <c r="O33" i="5"/>
  <c r="P32" i="5"/>
  <c r="O32" i="5"/>
  <c r="P31" i="5"/>
  <c r="O31" i="5"/>
  <c r="O30" i="5"/>
  <c r="O29" i="5"/>
  <c r="O28" i="5"/>
  <c r="P27" i="5"/>
  <c r="O27" i="5"/>
  <c r="P26" i="5"/>
  <c r="O26" i="5"/>
  <c r="O25" i="5"/>
  <c r="P24" i="5"/>
  <c r="O24" i="5"/>
  <c r="P23" i="5"/>
  <c r="O23" i="5"/>
  <c r="O22" i="5"/>
  <c r="O21" i="5"/>
  <c r="O20" i="5"/>
  <c r="P19" i="5"/>
  <c r="O19" i="5"/>
  <c r="P18" i="5"/>
  <c r="O18" i="5"/>
  <c r="P17" i="5"/>
  <c r="O17" i="5"/>
  <c r="O16" i="5"/>
  <c r="P15" i="5"/>
  <c r="O15" i="5"/>
  <c r="O14" i="5"/>
  <c r="P13" i="5"/>
  <c r="O13" i="5"/>
  <c r="P12" i="5"/>
  <c r="O12" i="5"/>
  <c r="O11" i="5"/>
  <c r="O10" i="5"/>
  <c r="O9" i="5"/>
  <c r="O8" i="5"/>
  <c r="O7" i="5"/>
  <c r="P6" i="5"/>
  <c r="O6" i="5"/>
  <c r="O5" i="5"/>
  <c r="P4" i="5"/>
  <c r="O4" i="5"/>
  <c r="P3" i="5"/>
  <c r="O3" i="5"/>
  <c r="P2" i="5"/>
  <c r="O2" i="5"/>
  <c r="O1692" i="4"/>
  <c r="O1691" i="4"/>
  <c r="P1690" i="4"/>
  <c r="O1690" i="4"/>
  <c r="O1689" i="4"/>
  <c r="O1688" i="4"/>
  <c r="O1687" i="4"/>
  <c r="O1686" i="4"/>
  <c r="P1685" i="4"/>
  <c r="O1685" i="4"/>
  <c r="O1684" i="4"/>
  <c r="O1683" i="4"/>
  <c r="O1682" i="4"/>
  <c r="O1681" i="4"/>
  <c r="O1680" i="4"/>
  <c r="O1679" i="4"/>
  <c r="O1678" i="4"/>
  <c r="P1677" i="4"/>
  <c r="O1677" i="4"/>
  <c r="O1676" i="4"/>
  <c r="O1675" i="4"/>
  <c r="O1674" i="4"/>
  <c r="O1673" i="4"/>
  <c r="O1672" i="4"/>
  <c r="P1671" i="4"/>
  <c r="O1671" i="4"/>
  <c r="O1670" i="4"/>
  <c r="O1669" i="4"/>
  <c r="O1668" i="4"/>
  <c r="O1667" i="4"/>
  <c r="P1666" i="4"/>
  <c r="O1666" i="4"/>
  <c r="O1665" i="4"/>
  <c r="O1664" i="4"/>
  <c r="O1663" i="4"/>
  <c r="O1662" i="4"/>
  <c r="O1661" i="4"/>
  <c r="P1660" i="4"/>
  <c r="O1660" i="4"/>
  <c r="P1659" i="4"/>
  <c r="O1659" i="4"/>
  <c r="P1658" i="4"/>
  <c r="O1658" i="4"/>
  <c r="P1657" i="4"/>
  <c r="O1657" i="4"/>
  <c r="P1656" i="4"/>
  <c r="O1656" i="4"/>
  <c r="O1655" i="4"/>
  <c r="O1654" i="4"/>
  <c r="O1653" i="4"/>
  <c r="O1652" i="4"/>
  <c r="O1651" i="4"/>
  <c r="P1650" i="4"/>
  <c r="O1650" i="4"/>
  <c r="O1649" i="4"/>
  <c r="O1648" i="4"/>
  <c r="O1647" i="4"/>
  <c r="O1646" i="4"/>
  <c r="O1645" i="4"/>
  <c r="P1644" i="4"/>
  <c r="O1644" i="4"/>
  <c r="O1643" i="4"/>
  <c r="O1642" i="4"/>
  <c r="O1641" i="4"/>
  <c r="O1640" i="4"/>
  <c r="P1639" i="4"/>
  <c r="O1639" i="4"/>
  <c r="O1638" i="4"/>
  <c r="O1637" i="4"/>
  <c r="O1636" i="4"/>
  <c r="O1635" i="4"/>
  <c r="O1634" i="4"/>
  <c r="O1633" i="4"/>
  <c r="O1632" i="4"/>
  <c r="O1631" i="4"/>
  <c r="P1630" i="4"/>
  <c r="O1630" i="4"/>
  <c r="O1629" i="4"/>
  <c r="O1628" i="4"/>
  <c r="P1627" i="4"/>
  <c r="O1627" i="4"/>
  <c r="O1626" i="4"/>
  <c r="O1625" i="4"/>
  <c r="O1624" i="4"/>
  <c r="P1623" i="4"/>
  <c r="O1623" i="4"/>
  <c r="O1622" i="4"/>
  <c r="O1621" i="4"/>
  <c r="O1620" i="4"/>
  <c r="O1619" i="4"/>
  <c r="O1618" i="4"/>
  <c r="O1617" i="4"/>
  <c r="O1616" i="4"/>
  <c r="O1615" i="4"/>
  <c r="O1614" i="4"/>
  <c r="O1613" i="4"/>
  <c r="O1612" i="4"/>
  <c r="O1611" i="4"/>
  <c r="O1610" i="4"/>
  <c r="O1609" i="4"/>
  <c r="O1608" i="4"/>
  <c r="P1607" i="4"/>
  <c r="O1607" i="4"/>
  <c r="O1606" i="4"/>
  <c r="O1605" i="4"/>
  <c r="O1604" i="4"/>
  <c r="O1603" i="4"/>
  <c r="O1602" i="4"/>
  <c r="O1601" i="4"/>
  <c r="O1600" i="4"/>
  <c r="O1599" i="4"/>
  <c r="O1598" i="4"/>
  <c r="P1597" i="4"/>
  <c r="O1597" i="4"/>
  <c r="O1596" i="4"/>
  <c r="O1595" i="4"/>
  <c r="O1594" i="4"/>
  <c r="O1593" i="4"/>
  <c r="O1592" i="4"/>
  <c r="O1591" i="4"/>
  <c r="P1590" i="4"/>
  <c r="O1590" i="4"/>
  <c r="O1589" i="4"/>
  <c r="O1588" i="4"/>
  <c r="O1587" i="4"/>
  <c r="O1586" i="4"/>
  <c r="O1585" i="4"/>
  <c r="O1584" i="4"/>
  <c r="P1583" i="4"/>
  <c r="O1583" i="4"/>
  <c r="O1582" i="4"/>
  <c r="O1581" i="4"/>
  <c r="O1580" i="4"/>
  <c r="P1579" i="4"/>
  <c r="O1579" i="4"/>
  <c r="O1578" i="4"/>
  <c r="O1577" i="4"/>
  <c r="P1576" i="4"/>
  <c r="O1576" i="4"/>
  <c r="P1575" i="4"/>
  <c r="O1575" i="4"/>
  <c r="O1574" i="4"/>
  <c r="O1573" i="4"/>
  <c r="O1572" i="4"/>
  <c r="P1571" i="4"/>
  <c r="O1571" i="4"/>
  <c r="O1570" i="4"/>
  <c r="O1569" i="4"/>
  <c r="O1568" i="4"/>
  <c r="O1567" i="4"/>
  <c r="O1566" i="4"/>
  <c r="O1565" i="4"/>
  <c r="O1564" i="4"/>
  <c r="O1563" i="4"/>
  <c r="O1562" i="4"/>
  <c r="O1561" i="4"/>
  <c r="O1560" i="4"/>
  <c r="P1559" i="4"/>
  <c r="O1559" i="4"/>
  <c r="O1558" i="4"/>
  <c r="P1557" i="4"/>
  <c r="O1557" i="4"/>
  <c r="O1556" i="4"/>
  <c r="O1555" i="4"/>
  <c r="O1554" i="4"/>
  <c r="O1553" i="4"/>
  <c r="P1552" i="4"/>
  <c r="O1552" i="4"/>
  <c r="P1551" i="4"/>
  <c r="O1551" i="4"/>
  <c r="O1550" i="4"/>
  <c r="O1549" i="4"/>
  <c r="O1548" i="4"/>
  <c r="O1547" i="4"/>
  <c r="O1546" i="4"/>
  <c r="O1545" i="4"/>
  <c r="O1544" i="4"/>
  <c r="O1543" i="4"/>
  <c r="O1542" i="4"/>
  <c r="O1541" i="4"/>
  <c r="O1540" i="4"/>
  <c r="O1539" i="4"/>
  <c r="O1538" i="4"/>
  <c r="O1537" i="4"/>
  <c r="O1536" i="4"/>
  <c r="O1535" i="4"/>
  <c r="O1534" i="4"/>
  <c r="P1533" i="4"/>
  <c r="O1533" i="4"/>
  <c r="O1532" i="4"/>
  <c r="P1531" i="4"/>
  <c r="O1531" i="4"/>
  <c r="P1530" i="4"/>
  <c r="O1530" i="4"/>
  <c r="P1529" i="4"/>
  <c r="O1529" i="4"/>
  <c r="O1528" i="4"/>
  <c r="O1527" i="4"/>
  <c r="P1526" i="4"/>
  <c r="O1526" i="4"/>
  <c r="O1525" i="4"/>
  <c r="O1524" i="4"/>
  <c r="P1523" i="4"/>
  <c r="O1523" i="4"/>
  <c r="O1522" i="4"/>
  <c r="O1521" i="4"/>
  <c r="P1520" i="4"/>
  <c r="O1520" i="4"/>
  <c r="O1519" i="4"/>
  <c r="O1518" i="4"/>
  <c r="P1517" i="4"/>
  <c r="O1517" i="4"/>
  <c r="O1516" i="4"/>
  <c r="O1515" i="4"/>
  <c r="P1514" i="4"/>
  <c r="O1514" i="4"/>
  <c r="O1513" i="4"/>
  <c r="O1512" i="4"/>
  <c r="O1511" i="4"/>
  <c r="O1510" i="4"/>
  <c r="O1509" i="4"/>
  <c r="O1508" i="4"/>
  <c r="O1507" i="4"/>
  <c r="O1506" i="4"/>
  <c r="O1505" i="4"/>
  <c r="O1504" i="4"/>
  <c r="O1503" i="4"/>
  <c r="P1502" i="4"/>
  <c r="O1502" i="4"/>
  <c r="O1501" i="4"/>
  <c r="O1500" i="4"/>
  <c r="O1499" i="4"/>
  <c r="O1498" i="4"/>
  <c r="O1497" i="4"/>
  <c r="O1496" i="4"/>
  <c r="O1495" i="4"/>
  <c r="O1494" i="4"/>
  <c r="O1493" i="4"/>
  <c r="O1492" i="4"/>
  <c r="O1491" i="4"/>
  <c r="O1490" i="4"/>
  <c r="O1489" i="4"/>
  <c r="O1488" i="4"/>
  <c r="O1487" i="4"/>
  <c r="O1486" i="4"/>
  <c r="P1485" i="4"/>
  <c r="O1485" i="4"/>
  <c r="P1484" i="4"/>
  <c r="O1484" i="4"/>
  <c r="O1483" i="4"/>
  <c r="O1482" i="4"/>
  <c r="O1481" i="4"/>
  <c r="P1480" i="4"/>
  <c r="O1480" i="4"/>
  <c r="P1479" i="4"/>
  <c r="O1479" i="4"/>
  <c r="O1478" i="4"/>
  <c r="O1477" i="4"/>
  <c r="O1476" i="4"/>
  <c r="O1475" i="4"/>
  <c r="O1474" i="4"/>
  <c r="P1473" i="4"/>
  <c r="O1473" i="4"/>
  <c r="P1472" i="4"/>
  <c r="O1472" i="4"/>
  <c r="O1471" i="4"/>
  <c r="O1470" i="4"/>
  <c r="P1469" i="4"/>
  <c r="O1469" i="4"/>
  <c r="O1468" i="4"/>
  <c r="O1467" i="4"/>
  <c r="O1466" i="4"/>
  <c r="O1465" i="4"/>
  <c r="O1464" i="4"/>
  <c r="O1463" i="4"/>
  <c r="O1462" i="4"/>
  <c r="O1461" i="4"/>
  <c r="O1460" i="4"/>
  <c r="O1459" i="4"/>
  <c r="O1458" i="4"/>
  <c r="O1457" i="4"/>
  <c r="O1456" i="4"/>
  <c r="O1455" i="4"/>
  <c r="O1454" i="4"/>
  <c r="O1453" i="4"/>
  <c r="O1452" i="4"/>
  <c r="O1451" i="4"/>
  <c r="P1450" i="4"/>
  <c r="O1450" i="4"/>
  <c r="P1449" i="4"/>
  <c r="O1449" i="4"/>
  <c r="O1448" i="4"/>
  <c r="P1447" i="4"/>
  <c r="O1447" i="4"/>
  <c r="O1446" i="4"/>
  <c r="O1445" i="4"/>
  <c r="O1444" i="4"/>
  <c r="O1443" i="4"/>
  <c r="O1442" i="4"/>
  <c r="O1441" i="4"/>
  <c r="P1440" i="4"/>
  <c r="O1440" i="4"/>
  <c r="O1439" i="4"/>
  <c r="O1438" i="4"/>
  <c r="P1437" i="4"/>
  <c r="O1437" i="4"/>
  <c r="P1436" i="4"/>
  <c r="O1436" i="4"/>
  <c r="O1435" i="4"/>
  <c r="O1434" i="4"/>
  <c r="O1433" i="4"/>
  <c r="O1432" i="4"/>
  <c r="O1431" i="4"/>
  <c r="P1430" i="4"/>
  <c r="O1430" i="4"/>
  <c r="O1429" i="4"/>
  <c r="O1428" i="4"/>
  <c r="O1427" i="4"/>
  <c r="O1426" i="4"/>
  <c r="O1425" i="4"/>
  <c r="O1424" i="4"/>
  <c r="O1423" i="4"/>
  <c r="P1422" i="4"/>
  <c r="O1422" i="4"/>
  <c r="P1421" i="4"/>
  <c r="O1421" i="4"/>
  <c r="O1420" i="4"/>
  <c r="O1419" i="4"/>
  <c r="O1418" i="4"/>
  <c r="O1417" i="4"/>
  <c r="O1416" i="4"/>
  <c r="O1415" i="4"/>
  <c r="O1414" i="4"/>
  <c r="P1413" i="4"/>
  <c r="O1413" i="4"/>
  <c r="O1412" i="4"/>
  <c r="O1411" i="4"/>
  <c r="P1410" i="4"/>
  <c r="O1410" i="4"/>
  <c r="O1409" i="4"/>
  <c r="P1408" i="4"/>
  <c r="O1408" i="4"/>
  <c r="O1407" i="4"/>
  <c r="O1406" i="4"/>
  <c r="P1405" i="4"/>
  <c r="O1405" i="4"/>
  <c r="P1404" i="4"/>
  <c r="O1404" i="4"/>
  <c r="P1403" i="4"/>
  <c r="O1403" i="4"/>
  <c r="P1402" i="4"/>
  <c r="O1402" i="4"/>
  <c r="O1401" i="4"/>
  <c r="O1400" i="4"/>
  <c r="O1399" i="4"/>
  <c r="O1398" i="4"/>
  <c r="O1397" i="4"/>
  <c r="O1396" i="4"/>
  <c r="O1395" i="4"/>
  <c r="O1394" i="4"/>
  <c r="O1393" i="4"/>
  <c r="P1392" i="4"/>
  <c r="O1392" i="4"/>
  <c r="O1391" i="4"/>
  <c r="P1390" i="4"/>
  <c r="O1390" i="4"/>
  <c r="O1389" i="4"/>
  <c r="O1388" i="4"/>
  <c r="O1387" i="4"/>
  <c r="O1386" i="4"/>
  <c r="O1385" i="4"/>
  <c r="O1384" i="4"/>
  <c r="O1383" i="4"/>
  <c r="O1382" i="4"/>
  <c r="O1381" i="4"/>
  <c r="O1380" i="4"/>
  <c r="O1379" i="4"/>
  <c r="O1378" i="4"/>
  <c r="O1377" i="4"/>
  <c r="P1376" i="4"/>
  <c r="O1376" i="4"/>
  <c r="O1375" i="4"/>
  <c r="O1374" i="4"/>
  <c r="O1373" i="4"/>
  <c r="O1372" i="4"/>
  <c r="P1371" i="4"/>
  <c r="O1371" i="4"/>
  <c r="O1370" i="4"/>
  <c r="O1369" i="4"/>
  <c r="O1368" i="4"/>
  <c r="O1367" i="4"/>
  <c r="P1366" i="4"/>
  <c r="O1366" i="4"/>
  <c r="O1365" i="4"/>
  <c r="O1364" i="4"/>
  <c r="O1363" i="4"/>
  <c r="O1362" i="4"/>
  <c r="P1361" i="4"/>
  <c r="O1361" i="4"/>
  <c r="P1360" i="4"/>
  <c r="O1360" i="4"/>
  <c r="O1359" i="4"/>
  <c r="P1358" i="4"/>
  <c r="O1358" i="4"/>
  <c r="O1357" i="4"/>
  <c r="P1356" i="4"/>
  <c r="O1356" i="4"/>
  <c r="O1355" i="4"/>
  <c r="O1354" i="4"/>
  <c r="O1353" i="4"/>
  <c r="O1352" i="4"/>
  <c r="O1351" i="4"/>
  <c r="P1350" i="4"/>
  <c r="O1350" i="4"/>
  <c r="P1349" i="4"/>
  <c r="O1349" i="4"/>
  <c r="O1348" i="4"/>
  <c r="O1347" i="4"/>
  <c r="O1346" i="4"/>
  <c r="P1345" i="4"/>
  <c r="O1345" i="4"/>
  <c r="O1344" i="4"/>
  <c r="P1343" i="4"/>
  <c r="O1343" i="4"/>
  <c r="O1342" i="4"/>
  <c r="O1341" i="4"/>
  <c r="O1340" i="4"/>
  <c r="O1339" i="4"/>
  <c r="P1338" i="4"/>
  <c r="O1338" i="4"/>
  <c r="O1337" i="4"/>
  <c r="O1336" i="4"/>
  <c r="P1335" i="4"/>
  <c r="O1335" i="4"/>
  <c r="O1334" i="4"/>
  <c r="O1333" i="4"/>
  <c r="O1332" i="4"/>
  <c r="O1331" i="4"/>
  <c r="O1330" i="4"/>
  <c r="O1329" i="4"/>
  <c r="O1328" i="4"/>
  <c r="P1327" i="4"/>
  <c r="O1327" i="4"/>
  <c r="P1326" i="4"/>
  <c r="O1326" i="4"/>
  <c r="O1325" i="4"/>
  <c r="O1324" i="4"/>
  <c r="O1323" i="4"/>
  <c r="O1322" i="4"/>
  <c r="O1321" i="4"/>
  <c r="O1320" i="4"/>
  <c r="P1319" i="4"/>
  <c r="O1319" i="4"/>
  <c r="O1318" i="4"/>
  <c r="O1317" i="4"/>
  <c r="O1316" i="4"/>
  <c r="O1315" i="4"/>
  <c r="P1314" i="4"/>
  <c r="O1314" i="4"/>
  <c r="P1313" i="4"/>
  <c r="O1313" i="4"/>
  <c r="O1312" i="4"/>
  <c r="O1311" i="4"/>
  <c r="O1310" i="4"/>
  <c r="O1309" i="4"/>
  <c r="O1308" i="4"/>
  <c r="O1307" i="4"/>
  <c r="P1306" i="4"/>
  <c r="O1306" i="4"/>
  <c r="P1305" i="4"/>
  <c r="O1305" i="4"/>
  <c r="O1304" i="4"/>
  <c r="O1303" i="4"/>
  <c r="O1302" i="4"/>
  <c r="O1301" i="4"/>
  <c r="P1300" i="4"/>
  <c r="O1300" i="4"/>
  <c r="O1299" i="4"/>
  <c r="P1298" i="4"/>
  <c r="O1298" i="4"/>
  <c r="P1297" i="4"/>
  <c r="O1297" i="4"/>
  <c r="P1296" i="4"/>
  <c r="O1296" i="4"/>
  <c r="P1295" i="4"/>
  <c r="O1295" i="4"/>
  <c r="O1294" i="4"/>
  <c r="O1293" i="4"/>
  <c r="P1292" i="4"/>
  <c r="O1292" i="4"/>
  <c r="O1291" i="4"/>
  <c r="P1290" i="4"/>
  <c r="O1290" i="4"/>
  <c r="P1289" i="4"/>
  <c r="O1289" i="4"/>
  <c r="O1288" i="4"/>
  <c r="O1287" i="4"/>
  <c r="P1286" i="4"/>
  <c r="O1286" i="4"/>
  <c r="P1285" i="4"/>
  <c r="O1285" i="4"/>
  <c r="O1284" i="4"/>
  <c r="O1283" i="4"/>
  <c r="O1282" i="4"/>
  <c r="O1281" i="4"/>
  <c r="P1280" i="4"/>
  <c r="O1280" i="4"/>
  <c r="P1279" i="4"/>
  <c r="O1279" i="4"/>
  <c r="P1278" i="4"/>
  <c r="O1278" i="4"/>
  <c r="P1277" i="4"/>
  <c r="O1277" i="4"/>
  <c r="P1276" i="4"/>
  <c r="O1276" i="4"/>
  <c r="P1275" i="4"/>
  <c r="O1275" i="4"/>
  <c r="O1274" i="4"/>
  <c r="O1273" i="4"/>
  <c r="P1272" i="4"/>
  <c r="O1272" i="4"/>
  <c r="P1271" i="4"/>
  <c r="O1271" i="4"/>
  <c r="O1270" i="4"/>
  <c r="O1269" i="4"/>
  <c r="O1268" i="4"/>
  <c r="O1267" i="4"/>
  <c r="O1266" i="4"/>
  <c r="O1265" i="4"/>
  <c r="O1264" i="4"/>
  <c r="O1263" i="4"/>
  <c r="O1262" i="4"/>
  <c r="O1261" i="4"/>
  <c r="O1260" i="4"/>
  <c r="O1259" i="4"/>
  <c r="O1258" i="4"/>
  <c r="O1257" i="4"/>
  <c r="O1256" i="4"/>
  <c r="O1255" i="4"/>
  <c r="O1254" i="4"/>
  <c r="O1253" i="4"/>
  <c r="P1252" i="4"/>
  <c r="O1252" i="4"/>
  <c r="P1251" i="4"/>
  <c r="O1251" i="4"/>
  <c r="P1250" i="4"/>
  <c r="O1250" i="4"/>
  <c r="O1249" i="4"/>
  <c r="P1248" i="4"/>
  <c r="O1248" i="4"/>
  <c r="P1247" i="4"/>
  <c r="O1247" i="4"/>
  <c r="O1246" i="4"/>
  <c r="O1245" i="4"/>
  <c r="P1244" i="4"/>
  <c r="O1244" i="4"/>
  <c r="P1243" i="4"/>
  <c r="O1243" i="4"/>
  <c r="O1242" i="4"/>
  <c r="O1241" i="4"/>
  <c r="O1240" i="4"/>
  <c r="O1239" i="4"/>
  <c r="O1238" i="4"/>
  <c r="O1237" i="4"/>
  <c r="P1236" i="4"/>
  <c r="O1236" i="4"/>
  <c r="P1235" i="4"/>
  <c r="O1235" i="4"/>
  <c r="O1234" i="4"/>
  <c r="O1233" i="4"/>
  <c r="O1232" i="4"/>
  <c r="O1231" i="4"/>
  <c r="O1230" i="4"/>
  <c r="O1229" i="4"/>
  <c r="O1228" i="4"/>
  <c r="O1227" i="4"/>
  <c r="O1226" i="4"/>
  <c r="O1225" i="4"/>
  <c r="P1224" i="4"/>
  <c r="O1224" i="4"/>
  <c r="O1223" i="4"/>
  <c r="P1222" i="4"/>
  <c r="O1222" i="4"/>
  <c r="P1221" i="4"/>
  <c r="O1221" i="4"/>
  <c r="O1220" i="4"/>
  <c r="O1219" i="4"/>
  <c r="O1218" i="4"/>
  <c r="O1217" i="4"/>
  <c r="O1216" i="4"/>
  <c r="O1215" i="4"/>
  <c r="O1214" i="4"/>
  <c r="O1213" i="4"/>
  <c r="O1212" i="4"/>
  <c r="O1211" i="4"/>
  <c r="P1210" i="4"/>
  <c r="O1210" i="4"/>
  <c r="O1209" i="4"/>
  <c r="O1208" i="4"/>
  <c r="O1207" i="4"/>
  <c r="O1206" i="4"/>
  <c r="O1205" i="4"/>
  <c r="O1204" i="4"/>
  <c r="O1203" i="4"/>
  <c r="O1202" i="4"/>
  <c r="O1201" i="4"/>
  <c r="P1200" i="4"/>
  <c r="O1200" i="4"/>
  <c r="P1199" i="4"/>
  <c r="O1199" i="4"/>
  <c r="O1198" i="4"/>
  <c r="O1197" i="4"/>
  <c r="O1196" i="4"/>
  <c r="O1195" i="4"/>
  <c r="O1194" i="4"/>
  <c r="O1193" i="4"/>
  <c r="O1192" i="4"/>
  <c r="P1191" i="4"/>
  <c r="O1191" i="4"/>
  <c r="P1190" i="4"/>
  <c r="O1190" i="4"/>
  <c r="O1189" i="4"/>
  <c r="O1188" i="4"/>
  <c r="P1187" i="4"/>
  <c r="O1187" i="4"/>
  <c r="O1186" i="4"/>
  <c r="O1185" i="4"/>
  <c r="P1184" i="4"/>
  <c r="O1184" i="4"/>
  <c r="O1183" i="4"/>
  <c r="O1182" i="4"/>
  <c r="O1181" i="4"/>
  <c r="O1180" i="4"/>
  <c r="P1179" i="4"/>
  <c r="O1179" i="4"/>
  <c r="O1178" i="4"/>
  <c r="P1177" i="4"/>
  <c r="O1177" i="4"/>
  <c r="P1176" i="4"/>
  <c r="O1176" i="4"/>
  <c r="O1175" i="4"/>
  <c r="O1174" i="4"/>
  <c r="P1173" i="4"/>
  <c r="O1173" i="4"/>
  <c r="O1172" i="4"/>
  <c r="P1171" i="4"/>
  <c r="O1171" i="4"/>
  <c r="O1170" i="4"/>
  <c r="O1169" i="4"/>
  <c r="P1168" i="4"/>
  <c r="O1168" i="4"/>
  <c r="O1167" i="4"/>
  <c r="O1166" i="4"/>
  <c r="P1165" i="4"/>
  <c r="O1165" i="4"/>
  <c r="O1164" i="4"/>
  <c r="P1163" i="4"/>
  <c r="O1163" i="4"/>
  <c r="P1162" i="4"/>
  <c r="O1162" i="4"/>
  <c r="P1161" i="4"/>
  <c r="O1161" i="4"/>
  <c r="O1160" i="4"/>
  <c r="O1159" i="4"/>
  <c r="P1158" i="4"/>
  <c r="O1158" i="4"/>
  <c r="O1157" i="4"/>
  <c r="O1156" i="4"/>
  <c r="O1155" i="4"/>
  <c r="P1154" i="4"/>
  <c r="O1154" i="4"/>
  <c r="O1153" i="4"/>
  <c r="O1152" i="4"/>
  <c r="O1151" i="4"/>
  <c r="P1150" i="4"/>
  <c r="O1150" i="4"/>
  <c r="P1149" i="4"/>
  <c r="O1149" i="4"/>
  <c r="O1148" i="4"/>
  <c r="P1147" i="4"/>
  <c r="O1147" i="4"/>
  <c r="P1146" i="4"/>
  <c r="O1146" i="4"/>
  <c r="O1145" i="4"/>
  <c r="O1144" i="4"/>
  <c r="O1143" i="4"/>
  <c r="P1142" i="4"/>
  <c r="O1142" i="4"/>
  <c r="O1141" i="4"/>
  <c r="O1140" i="4"/>
  <c r="O1139" i="4"/>
  <c r="P1138" i="4"/>
  <c r="O1138" i="4"/>
  <c r="P1137" i="4"/>
  <c r="O1137" i="4"/>
  <c r="O1136" i="4"/>
  <c r="P1135" i="4"/>
  <c r="O1135" i="4"/>
  <c r="P1134" i="4"/>
  <c r="O1134" i="4"/>
  <c r="O1133" i="4"/>
  <c r="P1132" i="4"/>
  <c r="O1132" i="4"/>
  <c r="P1131" i="4"/>
  <c r="O1131" i="4"/>
  <c r="P1130" i="4"/>
  <c r="O1130" i="4"/>
  <c r="P1129" i="4"/>
  <c r="O1129" i="4"/>
  <c r="P1128" i="4"/>
  <c r="O1128" i="4"/>
  <c r="O1127" i="4"/>
  <c r="O1126" i="4"/>
  <c r="P1125" i="4"/>
  <c r="O1125" i="4"/>
  <c r="O1124" i="4"/>
  <c r="O1123" i="4"/>
  <c r="O1122" i="4"/>
  <c r="O1121" i="4"/>
  <c r="O1120" i="4"/>
  <c r="O1119" i="4"/>
  <c r="O1118" i="4"/>
  <c r="O1117" i="4"/>
  <c r="O1116" i="4"/>
  <c r="P1115" i="4"/>
  <c r="O1115" i="4"/>
  <c r="P1114" i="4"/>
  <c r="O1114" i="4"/>
  <c r="P1113" i="4"/>
  <c r="O1113" i="4"/>
  <c r="O1112" i="4"/>
  <c r="O1111" i="4"/>
  <c r="O1110" i="4"/>
  <c r="O1109" i="4"/>
  <c r="O1108" i="4"/>
  <c r="O1107" i="4"/>
  <c r="O1106" i="4"/>
  <c r="P1105" i="4"/>
  <c r="O1105" i="4"/>
  <c r="P1104" i="4"/>
  <c r="O1104" i="4"/>
  <c r="O1103" i="4"/>
  <c r="P1102" i="4"/>
  <c r="O1102" i="4"/>
  <c r="O1101" i="4"/>
  <c r="O1100" i="4"/>
  <c r="O1099" i="4"/>
  <c r="P1098" i="4"/>
  <c r="O1098" i="4"/>
  <c r="O1097" i="4"/>
  <c r="O1096" i="4"/>
  <c r="O1095" i="4"/>
  <c r="P1094" i="4"/>
  <c r="O1094" i="4"/>
  <c r="P1093" i="4"/>
  <c r="O1093" i="4"/>
  <c r="P1092" i="4"/>
  <c r="O1092" i="4"/>
  <c r="O1091" i="4"/>
  <c r="O1090" i="4"/>
  <c r="P1089" i="4"/>
  <c r="O1089" i="4"/>
  <c r="P1088" i="4"/>
  <c r="O1088" i="4"/>
  <c r="O1087" i="4"/>
  <c r="O1086" i="4"/>
  <c r="O1085" i="4"/>
  <c r="O1084" i="4"/>
  <c r="O1083" i="4"/>
  <c r="P1082" i="4"/>
  <c r="O1082" i="4"/>
  <c r="O1081" i="4"/>
  <c r="O1080" i="4"/>
  <c r="P1079" i="4"/>
  <c r="O1079" i="4"/>
  <c r="O1078" i="4"/>
  <c r="O1077" i="4"/>
  <c r="O1076" i="4"/>
  <c r="P1075" i="4"/>
  <c r="O1075" i="4"/>
  <c r="O1074" i="4"/>
  <c r="O1073" i="4"/>
  <c r="O1072" i="4"/>
  <c r="P1071" i="4"/>
  <c r="O1071" i="4"/>
  <c r="O1070" i="4"/>
  <c r="O1069" i="4"/>
  <c r="O1068" i="4"/>
  <c r="O1067" i="4"/>
  <c r="P1066" i="4"/>
  <c r="O1066" i="4"/>
  <c r="O1065" i="4"/>
  <c r="O1064" i="4"/>
  <c r="O1063" i="4"/>
  <c r="O1062" i="4"/>
  <c r="O1061" i="4"/>
  <c r="O1060" i="4"/>
  <c r="O1059" i="4"/>
  <c r="O1058" i="4"/>
  <c r="O1057" i="4"/>
  <c r="P1056" i="4"/>
  <c r="O1056" i="4"/>
  <c r="O1055" i="4"/>
  <c r="O1054" i="4"/>
  <c r="P1053" i="4"/>
  <c r="O1053" i="4"/>
  <c r="O1052" i="4"/>
  <c r="P1051" i="4"/>
  <c r="O1051" i="4"/>
  <c r="O1050" i="4"/>
  <c r="P1049" i="4"/>
  <c r="O1049" i="4"/>
  <c r="P1048" i="4"/>
  <c r="O1048" i="4"/>
  <c r="O1047" i="4"/>
  <c r="P1046" i="4"/>
  <c r="O1046" i="4"/>
  <c r="O1045" i="4"/>
  <c r="O1044" i="4"/>
  <c r="P1043" i="4"/>
  <c r="O1043" i="4"/>
  <c r="O1042" i="4"/>
  <c r="P1041" i="4"/>
  <c r="O1041" i="4"/>
  <c r="O1040" i="4"/>
  <c r="O1039" i="4"/>
  <c r="O1038" i="4"/>
  <c r="P1037" i="4"/>
  <c r="O1037" i="4"/>
  <c r="O1036" i="4"/>
  <c r="O1035" i="4"/>
  <c r="O1034" i="4"/>
  <c r="O1033" i="4"/>
  <c r="O1032" i="4"/>
  <c r="P1031" i="4"/>
  <c r="O1031" i="4"/>
  <c r="O1030" i="4"/>
  <c r="O1029" i="4"/>
  <c r="O1028" i="4"/>
  <c r="P1027" i="4"/>
  <c r="O1027" i="4"/>
  <c r="O1026" i="4"/>
  <c r="P1025" i="4"/>
  <c r="O1025" i="4"/>
  <c r="P1024" i="4"/>
  <c r="O1024" i="4"/>
  <c r="O1023" i="4"/>
  <c r="O1022" i="4"/>
  <c r="O1021" i="4"/>
  <c r="P1020" i="4"/>
  <c r="O1020" i="4"/>
  <c r="O1019" i="4"/>
  <c r="O1018" i="4"/>
  <c r="O1017" i="4"/>
  <c r="O1016" i="4"/>
  <c r="O1015" i="4"/>
  <c r="O1014" i="4"/>
  <c r="P1013" i="4"/>
  <c r="O1013" i="4"/>
  <c r="O1012" i="4"/>
  <c r="P1011" i="4"/>
  <c r="O1011" i="4"/>
  <c r="P1010" i="4"/>
  <c r="O1010" i="4"/>
  <c r="P1009" i="4"/>
  <c r="O1009" i="4"/>
  <c r="O1008" i="4"/>
  <c r="O1007" i="4"/>
  <c r="O1006" i="4"/>
  <c r="O1005" i="4"/>
  <c r="O1004" i="4"/>
  <c r="P1003" i="4"/>
  <c r="O1003" i="4"/>
  <c r="P1002" i="4"/>
  <c r="O1002" i="4"/>
  <c r="P1001" i="4"/>
  <c r="O1001" i="4"/>
  <c r="P1000" i="4"/>
  <c r="O1000" i="4"/>
  <c r="O999" i="4"/>
  <c r="O998" i="4"/>
  <c r="O997" i="4"/>
  <c r="P996" i="4"/>
  <c r="O996" i="4"/>
  <c r="P995" i="4"/>
  <c r="O995" i="4"/>
  <c r="O994" i="4"/>
  <c r="O993" i="4"/>
  <c r="O992" i="4"/>
  <c r="O991" i="4"/>
  <c r="O990" i="4"/>
  <c r="P989" i="4"/>
  <c r="O989" i="4"/>
  <c r="O988" i="4"/>
  <c r="O987" i="4"/>
  <c r="O986" i="4"/>
  <c r="O985" i="4"/>
  <c r="O984" i="4"/>
  <c r="O983" i="4"/>
  <c r="O982" i="4"/>
  <c r="P981" i="4"/>
  <c r="O981" i="4"/>
  <c r="P980" i="4"/>
  <c r="O980" i="4"/>
  <c r="O979" i="4"/>
  <c r="O978" i="4"/>
  <c r="O977" i="4"/>
  <c r="O976" i="4"/>
  <c r="P975" i="4"/>
  <c r="O975" i="4"/>
  <c r="P974" i="4"/>
  <c r="O974" i="4"/>
  <c r="P973" i="4"/>
  <c r="O973" i="4"/>
  <c r="P972" i="4"/>
  <c r="O972" i="4"/>
  <c r="O971" i="4"/>
  <c r="O970" i="4"/>
  <c r="O969" i="4"/>
  <c r="O968" i="4"/>
  <c r="O967" i="4"/>
  <c r="O966" i="4"/>
  <c r="P965" i="4"/>
  <c r="O965" i="4"/>
  <c r="P964" i="4"/>
  <c r="O964" i="4"/>
  <c r="P963" i="4"/>
  <c r="O963" i="4"/>
  <c r="O962" i="4"/>
  <c r="O961" i="4"/>
  <c r="O960" i="4"/>
  <c r="O959" i="4"/>
  <c r="O958" i="4"/>
  <c r="O957" i="4"/>
  <c r="O956" i="4"/>
  <c r="O955" i="4"/>
  <c r="O954" i="4"/>
  <c r="O953" i="4"/>
  <c r="P952" i="4"/>
  <c r="O952" i="4"/>
  <c r="P951" i="4"/>
  <c r="O951" i="4"/>
  <c r="P950" i="4"/>
  <c r="O950" i="4"/>
  <c r="P949" i="4"/>
  <c r="O949" i="4"/>
  <c r="O948" i="4"/>
  <c r="O947" i="4"/>
  <c r="O946" i="4"/>
  <c r="P945" i="4"/>
  <c r="O945" i="4"/>
  <c r="O944" i="4"/>
  <c r="O943" i="4"/>
  <c r="O942" i="4"/>
  <c r="O941" i="4"/>
  <c r="O940" i="4"/>
  <c r="O939" i="4"/>
  <c r="P938" i="4"/>
  <c r="O938" i="4"/>
  <c r="P937" i="4"/>
  <c r="O937" i="4"/>
  <c r="P936" i="4"/>
  <c r="O936" i="4"/>
  <c r="O935" i="4"/>
  <c r="P934" i="4"/>
  <c r="O934" i="4"/>
  <c r="P933" i="4"/>
  <c r="O933" i="4"/>
  <c r="O932" i="4"/>
  <c r="P931" i="4"/>
  <c r="O931" i="4"/>
  <c r="P930" i="4"/>
  <c r="O930" i="4"/>
  <c r="P929" i="4"/>
  <c r="O929" i="4"/>
  <c r="P928" i="4"/>
  <c r="O928" i="4"/>
  <c r="P927" i="4"/>
  <c r="O927" i="4"/>
  <c r="P926" i="4"/>
  <c r="O926" i="4"/>
  <c r="P925" i="4"/>
  <c r="O925" i="4"/>
  <c r="O924" i="4"/>
  <c r="O923" i="4"/>
  <c r="O922" i="4"/>
  <c r="O921" i="4"/>
  <c r="O920" i="4"/>
  <c r="O919" i="4"/>
  <c r="O918" i="4"/>
  <c r="O917" i="4"/>
  <c r="O916" i="4"/>
  <c r="P915" i="4"/>
  <c r="O915" i="4"/>
  <c r="O914" i="4"/>
  <c r="O913" i="4"/>
  <c r="O912" i="4"/>
  <c r="O911" i="4"/>
  <c r="O910" i="4"/>
  <c r="P909" i="4"/>
  <c r="O909" i="4"/>
  <c r="O908" i="4"/>
  <c r="O907" i="4"/>
  <c r="P906" i="4"/>
  <c r="O906" i="4"/>
  <c r="P905" i="4"/>
  <c r="O905" i="4"/>
  <c r="P904" i="4"/>
  <c r="O904" i="4"/>
  <c r="O903" i="4"/>
  <c r="O902" i="4"/>
  <c r="O901" i="4"/>
  <c r="O900" i="4"/>
  <c r="O899" i="4"/>
  <c r="P898" i="4"/>
  <c r="O898" i="4"/>
  <c r="O897" i="4"/>
  <c r="O896" i="4"/>
  <c r="O895" i="4"/>
  <c r="P894" i="4"/>
  <c r="O894" i="4"/>
  <c r="P893" i="4"/>
  <c r="O893" i="4"/>
  <c r="O892" i="4"/>
  <c r="P891" i="4"/>
  <c r="O891" i="4"/>
  <c r="P890" i="4"/>
  <c r="O890" i="4"/>
  <c r="P889" i="4"/>
  <c r="O889" i="4"/>
  <c r="O888" i="4"/>
  <c r="O887" i="4"/>
  <c r="O886" i="4"/>
  <c r="O885" i="4"/>
  <c r="O884" i="4"/>
  <c r="P883" i="4"/>
  <c r="O883" i="4"/>
  <c r="P882" i="4"/>
  <c r="O882" i="4"/>
  <c r="O881" i="4"/>
  <c r="O880" i="4"/>
  <c r="O879" i="4"/>
  <c r="P878" i="4"/>
  <c r="O878" i="4"/>
  <c r="P877" i="4"/>
  <c r="O877" i="4"/>
  <c r="P876" i="4"/>
  <c r="O876" i="4"/>
  <c r="P875" i="4"/>
  <c r="O875" i="4"/>
  <c r="O874" i="4"/>
  <c r="P873" i="4"/>
  <c r="O873" i="4"/>
  <c r="O872" i="4"/>
  <c r="O871" i="4"/>
  <c r="O870" i="4"/>
  <c r="O869" i="4"/>
  <c r="O868" i="4"/>
  <c r="O867" i="4"/>
  <c r="O866" i="4"/>
  <c r="O865" i="4"/>
  <c r="P864" i="4"/>
  <c r="O864" i="4"/>
  <c r="P863" i="4"/>
  <c r="O863" i="4"/>
  <c r="P862" i="4"/>
  <c r="O862" i="4"/>
  <c r="P861" i="4"/>
  <c r="O861" i="4"/>
  <c r="P860" i="4"/>
  <c r="O860" i="4"/>
  <c r="P859" i="4"/>
  <c r="O859" i="4"/>
  <c r="P858" i="4"/>
  <c r="O858" i="4"/>
  <c r="O857" i="4"/>
  <c r="O856" i="4"/>
  <c r="O855" i="4"/>
  <c r="O854" i="4"/>
  <c r="O853" i="4"/>
  <c r="O852" i="4"/>
  <c r="O851" i="4"/>
  <c r="P850" i="4"/>
  <c r="O850" i="4"/>
  <c r="P849" i="4"/>
  <c r="O849" i="4"/>
  <c r="P848" i="4"/>
  <c r="O848" i="4"/>
  <c r="O847" i="4"/>
  <c r="O846" i="4"/>
  <c r="O845" i="4"/>
  <c r="O844" i="4"/>
  <c r="O843" i="4"/>
  <c r="O842" i="4"/>
  <c r="P841" i="4"/>
  <c r="O841" i="4"/>
  <c r="P840" i="4"/>
  <c r="O840" i="4"/>
  <c r="P839" i="4"/>
  <c r="O839" i="4"/>
  <c r="O838" i="4"/>
  <c r="O837" i="4"/>
  <c r="O836" i="4"/>
  <c r="O835" i="4"/>
  <c r="O834" i="4"/>
  <c r="O833" i="4"/>
  <c r="O832" i="4"/>
  <c r="O831" i="4"/>
  <c r="P830" i="4"/>
  <c r="O830" i="4"/>
  <c r="P829" i="4"/>
  <c r="O829" i="4"/>
  <c r="P828" i="4"/>
  <c r="O828" i="4"/>
  <c r="O827" i="4"/>
  <c r="O826" i="4"/>
  <c r="O825" i="4"/>
  <c r="O824" i="4"/>
  <c r="O823" i="4"/>
  <c r="O822" i="4"/>
  <c r="O821" i="4"/>
  <c r="O820" i="4"/>
  <c r="O819" i="4"/>
  <c r="O818" i="4"/>
  <c r="P817" i="4"/>
  <c r="O817" i="4"/>
  <c r="O816" i="4"/>
  <c r="O815" i="4"/>
  <c r="P814" i="4"/>
  <c r="O814" i="4"/>
  <c r="P813" i="4"/>
  <c r="O813" i="4"/>
  <c r="P812" i="4"/>
  <c r="O812" i="4"/>
  <c r="O811" i="4"/>
  <c r="O810" i="4"/>
  <c r="P809" i="4"/>
  <c r="O809" i="4"/>
  <c r="O808" i="4"/>
  <c r="O807" i="4"/>
  <c r="O806" i="4"/>
  <c r="O805" i="4"/>
  <c r="P804" i="4"/>
  <c r="O804" i="4"/>
  <c r="O803" i="4"/>
  <c r="P802" i="4"/>
  <c r="O802" i="4"/>
  <c r="P801" i="4"/>
  <c r="O801" i="4"/>
  <c r="P800" i="4"/>
  <c r="O800" i="4"/>
  <c r="O799" i="4"/>
  <c r="O798" i="4"/>
  <c r="P797" i="4"/>
  <c r="O797" i="4"/>
  <c r="P796" i="4"/>
  <c r="O796" i="4"/>
  <c r="P795" i="4"/>
  <c r="O795" i="4"/>
  <c r="O794" i="4"/>
  <c r="P793" i="4"/>
  <c r="O793" i="4"/>
  <c r="O792" i="4"/>
  <c r="O791" i="4"/>
  <c r="O790" i="4"/>
  <c r="P789" i="4"/>
  <c r="O789" i="4"/>
  <c r="O788" i="4"/>
  <c r="O787" i="4"/>
  <c r="P786" i="4"/>
  <c r="O786" i="4"/>
  <c r="O785" i="4"/>
  <c r="O784" i="4"/>
  <c r="O783" i="4"/>
  <c r="P782" i="4"/>
  <c r="O782" i="4"/>
  <c r="P781" i="4"/>
  <c r="O781" i="4"/>
  <c r="P780" i="4"/>
  <c r="O780" i="4"/>
  <c r="O779" i="4"/>
  <c r="O778" i="4"/>
  <c r="O777" i="4"/>
  <c r="P776" i="4"/>
  <c r="O776" i="4"/>
  <c r="P775" i="4"/>
  <c r="O775" i="4"/>
  <c r="O774" i="4"/>
  <c r="O773" i="4"/>
  <c r="O772" i="4"/>
  <c r="O771" i="4"/>
  <c r="P770" i="4"/>
  <c r="O770" i="4"/>
  <c r="O769" i="4"/>
  <c r="O768" i="4"/>
  <c r="P767" i="4"/>
  <c r="O767" i="4"/>
  <c r="O766" i="4"/>
  <c r="O765" i="4"/>
  <c r="P764" i="4"/>
  <c r="O764" i="4"/>
  <c r="O763" i="4"/>
  <c r="O762" i="4"/>
  <c r="O761" i="4"/>
  <c r="O760" i="4"/>
  <c r="O759" i="4"/>
  <c r="O758" i="4"/>
  <c r="O757" i="4"/>
  <c r="O756" i="4"/>
  <c r="P755" i="4"/>
  <c r="O755" i="4"/>
  <c r="O754" i="4"/>
  <c r="O753" i="4"/>
  <c r="P752" i="4"/>
  <c r="O752" i="4"/>
  <c r="P751" i="4"/>
  <c r="O751" i="4"/>
  <c r="O750" i="4"/>
  <c r="O749" i="4"/>
  <c r="P748" i="4"/>
  <c r="O748" i="4"/>
  <c r="O747" i="4"/>
  <c r="O746" i="4"/>
  <c r="O745" i="4"/>
  <c r="O744" i="4"/>
  <c r="P743" i="4"/>
  <c r="O743" i="4"/>
  <c r="P742" i="4"/>
  <c r="O742" i="4"/>
  <c r="P741" i="4"/>
  <c r="O741" i="4"/>
  <c r="O740" i="4"/>
  <c r="O739" i="4"/>
  <c r="O738" i="4"/>
  <c r="P737" i="4"/>
  <c r="O737" i="4"/>
  <c r="P736" i="4"/>
  <c r="O736" i="4"/>
  <c r="O735" i="4"/>
  <c r="O734" i="4"/>
  <c r="O733" i="4"/>
  <c r="P732" i="4"/>
  <c r="O732" i="4"/>
  <c r="O731" i="4"/>
  <c r="O730" i="4"/>
  <c r="O729" i="4"/>
  <c r="O728" i="4"/>
  <c r="P727" i="4"/>
  <c r="O727" i="4"/>
  <c r="O726" i="4"/>
  <c r="O725" i="4"/>
  <c r="O724" i="4"/>
  <c r="O723" i="4"/>
  <c r="O722" i="4"/>
  <c r="O721" i="4"/>
  <c r="O720" i="4"/>
  <c r="O719" i="4"/>
  <c r="O718" i="4"/>
  <c r="O717" i="4"/>
  <c r="O716" i="4"/>
  <c r="P715" i="4"/>
  <c r="O715" i="4"/>
  <c r="P714" i="4"/>
  <c r="O714" i="4"/>
  <c r="P713" i="4"/>
  <c r="O713" i="4"/>
  <c r="P712" i="4"/>
  <c r="O712" i="4"/>
  <c r="O711" i="4"/>
  <c r="O710" i="4"/>
  <c r="P709" i="4"/>
  <c r="O709" i="4"/>
  <c r="P708" i="4"/>
  <c r="O708" i="4"/>
  <c r="P707" i="4"/>
  <c r="O707" i="4"/>
  <c r="O706" i="4"/>
  <c r="O705" i="4"/>
  <c r="O704" i="4"/>
  <c r="O703" i="4"/>
  <c r="O702" i="4"/>
  <c r="O701" i="4"/>
  <c r="O700" i="4"/>
  <c r="P699" i="4"/>
  <c r="O699" i="4"/>
  <c r="P698" i="4"/>
  <c r="O698" i="4"/>
  <c r="O697" i="4"/>
  <c r="O696" i="4"/>
  <c r="P695" i="4"/>
  <c r="O695" i="4"/>
  <c r="O694" i="4"/>
  <c r="O693" i="4"/>
  <c r="O692" i="4"/>
  <c r="O691" i="4"/>
  <c r="O690" i="4"/>
  <c r="O689" i="4"/>
  <c r="O688" i="4"/>
  <c r="P687" i="4"/>
  <c r="O687" i="4"/>
  <c r="O686" i="4"/>
  <c r="P685" i="4"/>
  <c r="O685" i="4"/>
  <c r="O684" i="4"/>
  <c r="O683" i="4"/>
  <c r="P682" i="4"/>
  <c r="O682" i="4"/>
  <c r="P681" i="4"/>
  <c r="O681" i="4"/>
  <c r="P680" i="4"/>
  <c r="O680" i="4"/>
  <c r="P679" i="4"/>
  <c r="O679" i="4"/>
  <c r="O678" i="4"/>
  <c r="P677" i="4"/>
  <c r="O677" i="4"/>
  <c r="P676" i="4"/>
  <c r="O676" i="4"/>
  <c r="O675" i="4"/>
  <c r="O674" i="4"/>
  <c r="P673" i="4"/>
  <c r="O673" i="4"/>
  <c r="O672" i="4"/>
  <c r="P671" i="4"/>
  <c r="O671" i="4"/>
  <c r="O670" i="4"/>
  <c r="O669" i="4"/>
  <c r="O668" i="4"/>
  <c r="O667" i="4"/>
  <c r="O666" i="4"/>
  <c r="O665" i="4"/>
  <c r="O664" i="4"/>
  <c r="P663" i="4"/>
  <c r="O663" i="4"/>
  <c r="O662" i="4"/>
  <c r="P661" i="4"/>
  <c r="O661" i="4"/>
  <c r="O660" i="4"/>
  <c r="O659" i="4"/>
  <c r="P658" i="4"/>
  <c r="O658" i="4"/>
  <c r="P657" i="4"/>
  <c r="O657" i="4"/>
  <c r="O656" i="4"/>
  <c r="P655" i="4"/>
  <c r="O655" i="4"/>
  <c r="P654" i="4"/>
  <c r="O654" i="4"/>
  <c r="O653" i="4"/>
  <c r="P652" i="4"/>
  <c r="O652" i="4"/>
  <c r="O651" i="4"/>
  <c r="O650" i="4"/>
  <c r="P649" i="4"/>
  <c r="O649" i="4"/>
  <c r="P648" i="4"/>
  <c r="O648" i="4"/>
  <c r="O647" i="4"/>
  <c r="O646" i="4"/>
  <c r="O645" i="4"/>
  <c r="O644" i="4"/>
  <c r="O643" i="4"/>
  <c r="O642" i="4"/>
  <c r="O641" i="4"/>
  <c r="P640" i="4"/>
  <c r="O640" i="4"/>
  <c r="O639" i="4"/>
  <c r="O638" i="4"/>
  <c r="P637" i="4"/>
  <c r="O637" i="4"/>
  <c r="O636" i="4"/>
  <c r="O635" i="4"/>
  <c r="O634" i="4"/>
  <c r="O633" i="4"/>
  <c r="O632" i="4"/>
  <c r="O631" i="4"/>
  <c r="O630" i="4"/>
  <c r="P629" i="4"/>
  <c r="O629" i="4"/>
  <c r="P628" i="4"/>
  <c r="O628" i="4"/>
  <c r="O627" i="4"/>
  <c r="O626" i="4"/>
  <c r="O625" i="4"/>
  <c r="O624" i="4"/>
  <c r="O623" i="4"/>
  <c r="O622" i="4"/>
  <c r="O621" i="4"/>
  <c r="O620" i="4"/>
  <c r="O619" i="4"/>
  <c r="P618" i="4"/>
  <c r="O618" i="4"/>
  <c r="P617" i="4"/>
  <c r="O617" i="4"/>
  <c r="P616" i="4"/>
  <c r="O616" i="4"/>
  <c r="P615" i="4"/>
  <c r="O615" i="4"/>
  <c r="O614" i="4"/>
  <c r="O613" i="4"/>
  <c r="O612" i="4"/>
  <c r="O611" i="4"/>
  <c r="O610" i="4"/>
  <c r="P609" i="4"/>
  <c r="O609" i="4"/>
  <c r="P608" i="4"/>
  <c r="O608" i="4"/>
  <c r="O607" i="4"/>
  <c r="P606" i="4"/>
  <c r="O606" i="4"/>
  <c r="P605" i="4"/>
  <c r="O605" i="4"/>
  <c r="O604" i="4"/>
  <c r="O603" i="4"/>
  <c r="P602" i="4"/>
  <c r="O602" i="4"/>
  <c r="P601" i="4"/>
  <c r="O601" i="4"/>
  <c r="O600" i="4"/>
  <c r="O599" i="4"/>
  <c r="O598" i="4"/>
  <c r="O597" i="4"/>
  <c r="O596" i="4"/>
  <c r="O595" i="4"/>
  <c r="P594" i="4"/>
  <c r="O594" i="4"/>
  <c r="O593" i="4"/>
  <c r="O592" i="4"/>
  <c r="O591" i="4"/>
  <c r="P590" i="4"/>
  <c r="O590" i="4"/>
  <c r="P589" i="4"/>
  <c r="O589" i="4"/>
  <c r="O588" i="4"/>
  <c r="O587" i="4"/>
  <c r="O586" i="4"/>
  <c r="P585" i="4"/>
  <c r="O585" i="4"/>
  <c r="P584" i="4"/>
  <c r="O584" i="4"/>
  <c r="P583" i="4"/>
  <c r="O583" i="4"/>
  <c r="O582" i="4"/>
  <c r="O581" i="4"/>
  <c r="P580" i="4"/>
  <c r="O580" i="4"/>
  <c r="P579" i="4"/>
  <c r="O579" i="4"/>
  <c r="O578" i="4"/>
  <c r="O577" i="4"/>
  <c r="O576" i="4"/>
  <c r="O575" i="4"/>
  <c r="P574" i="4"/>
  <c r="O574" i="4"/>
  <c r="O573" i="4"/>
  <c r="O572" i="4"/>
  <c r="P571" i="4"/>
  <c r="O571" i="4"/>
  <c r="O570" i="4"/>
  <c r="O569" i="4"/>
  <c r="P568" i="4"/>
  <c r="O568" i="4"/>
  <c r="O567" i="4"/>
  <c r="P566" i="4"/>
  <c r="O566" i="4"/>
  <c r="O565" i="4"/>
  <c r="P564" i="4"/>
  <c r="O564" i="4"/>
  <c r="O563" i="4"/>
  <c r="O562" i="4"/>
  <c r="O561" i="4"/>
  <c r="O560" i="4"/>
  <c r="P559" i="4"/>
  <c r="O559" i="4"/>
  <c r="O558" i="4"/>
  <c r="O557" i="4"/>
  <c r="O556" i="4"/>
  <c r="P555" i="4"/>
  <c r="O555" i="4"/>
  <c r="O554" i="4"/>
  <c r="P553" i="4"/>
  <c r="O553" i="4"/>
  <c r="O552" i="4"/>
  <c r="P551" i="4"/>
  <c r="O551" i="4"/>
  <c r="O550" i="4"/>
  <c r="O549" i="4"/>
  <c r="O548" i="4"/>
  <c r="P547" i="4"/>
  <c r="O547" i="4"/>
  <c r="P546" i="4"/>
  <c r="O546" i="4"/>
  <c r="O545" i="4"/>
  <c r="P544" i="4"/>
  <c r="O544" i="4"/>
  <c r="P543" i="4"/>
  <c r="O543" i="4"/>
  <c r="O542" i="4"/>
  <c r="O541" i="4"/>
  <c r="P540" i="4"/>
  <c r="O540" i="4"/>
  <c r="P539" i="4"/>
  <c r="O539" i="4"/>
  <c r="O538" i="4"/>
  <c r="O537" i="4"/>
  <c r="P536" i="4"/>
  <c r="O536" i="4"/>
  <c r="P535" i="4"/>
  <c r="O535" i="4"/>
  <c r="O534" i="4"/>
  <c r="O533" i="4"/>
  <c r="O532" i="4"/>
  <c r="O531" i="4"/>
  <c r="O530" i="4"/>
  <c r="O529" i="4"/>
  <c r="O528" i="4"/>
  <c r="O527" i="4"/>
  <c r="O526" i="4"/>
  <c r="O525" i="4"/>
  <c r="P524" i="4"/>
  <c r="O524" i="4"/>
  <c r="P523" i="4"/>
  <c r="O523" i="4"/>
  <c r="O522" i="4"/>
  <c r="O521" i="4"/>
  <c r="P520" i="4"/>
  <c r="O520" i="4"/>
  <c r="O519" i="4"/>
  <c r="P518" i="4"/>
  <c r="O518" i="4"/>
  <c r="O517" i="4"/>
  <c r="O516" i="4"/>
  <c r="P515" i="4"/>
  <c r="O515" i="4"/>
  <c r="P514" i="4"/>
  <c r="O514" i="4"/>
  <c r="P513" i="4"/>
  <c r="O513" i="4"/>
  <c r="P512" i="4"/>
  <c r="O512" i="4"/>
  <c r="P511" i="4"/>
  <c r="O511" i="4"/>
  <c r="O510" i="4"/>
  <c r="P509" i="4"/>
  <c r="O509" i="4"/>
  <c r="P508" i="4"/>
  <c r="O508" i="4"/>
  <c r="P507" i="4"/>
  <c r="O507" i="4"/>
  <c r="P506" i="4"/>
  <c r="O506" i="4"/>
  <c r="O505" i="4"/>
  <c r="O504" i="4"/>
  <c r="O503" i="4"/>
  <c r="O502" i="4"/>
  <c r="P501" i="4"/>
  <c r="O501" i="4"/>
  <c r="P500" i="4"/>
  <c r="O500" i="4"/>
  <c r="O499" i="4"/>
  <c r="P498" i="4"/>
  <c r="O498" i="4"/>
  <c r="O497" i="4"/>
  <c r="P496" i="4"/>
  <c r="O496" i="4"/>
  <c r="P495" i="4"/>
  <c r="O495" i="4"/>
  <c r="O494" i="4"/>
  <c r="O493" i="4"/>
  <c r="O492" i="4"/>
  <c r="P491" i="4"/>
  <c r="O491" i="4"/>
  <c r="O490" i="4"/>
  <c r="O489" i="4"/>
  <c r="O488" i="4"/>
  <c r="O487" i="4"/>
  <c r="O486" i="4"/>
  <c r="P485" i="4"/>
  <c r="O485" i="4"/>
  <c r="P484" i="4"/>
  <c r="O484" i="4"/>
  <c r="O483" i="4"/>
  <c r="O482" i="4"/>
  <c r="P481" i="4"/>
  <c r="O481" i="4"/>
  <c r="P480" i="4"/>
  <c r="O480" i="4"/>
  <c r="P479" i="4"/>
  <c r="O479" i="4"/>
  <c r="O478" i="4"/>
  <c r="O477" i="4"/>
  <c r="O476" i="4"/>
  <c r="O475" i="4"/>
  <c r="P474" i="4"/>
  <c r="O474" i="4"/>
  <c r="O473" i="4"/>
  <c r="O472" i="4"/>
  <c r="O471" i="4"/>
  <c r="P470" i="4"/>
  <c r="O470" i="4"/>
  <c r="O469" i="4"/>
  <c r="O468" i="4"/>
  <c r="P467" i="4"/>
  <c r="O467" i="4"/>
  <c r="O466" i="4"/>
  <c r="O465" i="4"/>
  <c r="O464" i="4"/>
  <c r="O463" i="4"/>
  <c r="O462" i="4"/>
  <c r="O461" i="4"/>
  <c r="P460" i="4"/>
  <c r="O460" i="4"/>
  <c r="P459" i="4"/>
  <c r="O459" i="4"/>
  <c r="P458" i="4"/>
  <c r="O458" i="4"/>
  <c r="P457" i="4"/>
  <c r="O457" i="4"/>
  <c r="O456" i="4"/>
  <c r="O455" i="4"/>
  <c r="P454" i="4"/>
  <c r="O454" i="4"/>
  <c r="P453" i="4"/>
  <c r="O453" i="4"/>
  <c r="P452" i="4"/>
  <c r="O452" i="4"/>
  <c r="P451" i="4"/>
  <c r="O451" i="4"/>
  <c r="P450" i="4"/>
  <c r="O450" i="4"/>
  <c r="O449" i="4"/>
  <c r="O448" i="4"/>
  <c r="O447" i="4"/>
  <c r="O446" i="4"/>
  <c r="O445" i="4"/>
  <c r="O444" i="4"/>
  <c r="O443" i="4"/>
  <c r="O442" i="4"/>
  <c r="P441" i="4"/>
  <c r="O441" i="4"/>
  <c r="O440" i="4"/>
  <c r="O439" i="4"/>
  <c r="O438" i="4"/>
  <c r="O437" i="4"/>
  <c r="O436" i="4"/>
  <c r="O435" i="4"/>
  <c r="P434" i="4"/>
  <c r="O434" i="4"/>
  <c r="O433" i="4"/>
  <c r="O432" i="4"/>
  <c r="O431" i="4"/>
  <c r="P430" i="4"/>
  <c r="O430" i="4"/>
  <c r="P429" i="4"/>
  <c r="O429" i="4"/>
  <c r="O428" i="4"/>
  <c r="O427" i="4"/>
  <c r="O426" i="4"/>
  <c r="P425" i="4"/>
  <c r="O425" i="4"/>
  <c r="O424" i="4"/>
  <c r="P423" i="4"/>
  <c r="O423" i="4"/>
  <c r="P422" i="4"/>
  <c r="O422" i="4"/>
  <c r="P421" i="4"/>
  <c r="O421" i="4"/>
  <c r="P420" i="4"/>
  <c r="O420" i="4"/>
  <c r="O419" i="4"/>
  <c r="O418" i="4"/>
  <c r="O417" i="4"/>
  <c r="O416" i="4"/>
  <c r="P415" i="4"/>
  <c r="O415" i="4"/>
  <c r="O414" i="4"/>
  <c r="O413" i="4"/>
  <c r="O412" i="4"/>
  <c r="P411" i="4"/>
  <c r="O411" i="4"/>
  <c r="O410" i="4"/>
  <c r="O409" i="4"/>
  <c r="O408" i="4"/>
  <c r="O407" i="4"/>
  <c r="O406" i="4"/>
  <c r="P405" i="4"/>
  <c r="O405" i="4"/>
  <c r="P404" i="4"/>
  <c r="O404" i="4"/>
  <c r="P403" i="4"/>
  <c r="O403" i="4"/>
  <c r="O402" i="4"/>
  <c r="O401" i="4"/>
  <c r="O400" i="4"/>
  <c r="P399" i="4"/>
  <c r="O399" i="4"/>
  <c r="O398" i="4"/>
  <c r="P397" i="4"/>
  <c r="O397" i="4"/>
  <c r="O396" i="4"/>
  <c r="O395" i="4"/>
  <c r="P394" i="4"/>
  <c r="O394" i="4"/>
  <c r="P393" i="4"/>
  <c r="O393" i="4"/>
  <c r="O392" i="4"/>
  <c r="O391" i="4"/>
  <c r="P390" i="4"/>
  <c r="O390" i="4"/>
  <c r="P389" i="4"/>
  <c r="O389" i="4"/>
  <c r="P388" i="4"/>
  <c r="O388" i="4"/>
  <c r="O387" i="4"/>
  <c r="P386" i="4"/>
  <c r="O386" i="4"/>
  <c r="P385" i="4"/>
  <c r="O385" i="4"/>
  <c r="P384" i="4"/>
  <c r="O384" i="4"/>
  <c r="O383" i="4"/>
  <c r="P382" i="4"/>
  <c r="O382" i="4"/>
  <c r="P381" i="4"/>
  <c r="O381" i="4"/>
  <c r="O380" i="4"/>
  <c r="O379" i="4"/>
  <c r="O378" i="4"/>
  <c r="O377" i="4"/>
  <c r="O376" i="4"/>
  <c r="O375" i="4"/>
  <c r="O374" i="4"/>
  <c r="P373" i="4"/>
  <c r="O373" i="4"/>
  <c r="P372" i="4"/>
  <c r="O372" i="4"/>
  <c r="O371" i="4"/>
  <c r="O370" i="4"/>
  <c r="O369" i="4"/>
  <c r="O368" i="4"/>
  <c r="P367" i="4"/>
  <c r="O367" i="4"/>
  <c r="P366" i="4"/>
  <c r="O366" i="4"/>
  <c r="P365" i="4"/>
  <c r="O365" i="4"/>
  <c r="O364" i="4"/>
  <c r="P363" i="4"/>
  <c r="O363" i="4"/>
  <c r="O362" i="4"/>
  <c r="O361" i="4"/>
  <c r="O360" i="4"/>
  <c r="O359" i="4"/>
  <c r="P358" i="4"/>
  <c r="O358" i="4"/>
  <c r="P357" i="4"/>
  <c r="O357" i="4"/>
  <c r="P356" i="4"/>
  <c r="O356" i="4"/>
  <c r="O355" i="4"/>
  <c r="O354" i="4"/>
  <c r="O353" i="4"/>
  <c r="O352" i="4"/>
  <c r="O351" i="4"/>
  <c r="O350" i="4"/>
  <c r="P349" i="4"/>
  <c r="O349" i="4"/>
  <c r="O348" i="4"/>
  <c r="O347" i="4"/>
  <c r="P346" i="4"/>
  <c r="O346" i="4"/>
  <c r="O345" i="4"/>
  <c r="O344" i="4"/>
  <c r="O343" i="4"/>
  <c r="P342" i="4"/>
  <c r="O342" i="4"/>
  <c r="O341" i="4"/>
  <c r="O340" i="4"/>
  <c r="O339" i="4"/>
  <c r="P338" i="4"/>
  <c r="O338" i="4"/>
  <c r="P337" i="4"/>
  <c r="O337" i="4"/>
  <c r="O336" i="4"/>
  <c r="P335" i="4"/>
  <c r="O335" i="4"/>
  <c r="O334" i="4"/>
  <c r="P333" i="4"/>
  <c r="O333" i="4"/>
  <c r="O332" i="4"/>
  <c r="P331" i="4"/>
  <c r="O331" i="4"/>
  <c r="P330" i="4"/>
  <c r="O330" i="4"/>
  <c r="P329" i="4"/>
  <c r="O329" i="4"/>
  <c r="P328" i="4"/>
  <c r="O328" i="4"/>
  <c r="O327" i="4"/>
  <c r="P326" i="4"/>
  <c r="O326" i="4"/>
  <c r="O325" i="4"/>
  <c r="O324" i="4"/>
  <c r="O323" i="4"/>
  <c r="O322" i="4"/>
  <c r="P321" i="4"/>
  <c r="O321" i="4"/>
  <c r="P320" i="4"/>
  <c r="O320" i="4"/>
  <c r="P319" i="4"/>
  <c r="O319" i="4"/>
  <c r="P318" i="4"/>
  <c r="O318" i="4"/>
  <c r="P317" i="4"/>
  <c r="O317" i="4"/>
  <c r="O316" i="4"/>
  <c r="P315" i="4"/>
  <c r="O315" i="4"/>
  <c r="P314" i="4"/>
  <c r="O314" i="4"/>
  <c r="O313" i="4"/>
  <c r="O312" i="4"/>
  <c r="O311" i="4"/>
  <c r="O310" i="4"/>
  <c r="O309" i="4"/>
  <c r="O308" i="4"/>
  <c r="P307" i="4"/>
  <c r="O307" i="4"/>
  <c r="P306" i="4"/>
  <c r="O306" i="4"/>
  <c r="P305" i="4"/>
  <c r="O305" i="4"/>
  <c r="P304" i="4"/>
  <c r="O304" i="4"/>
  <c r="O303" i="4"/>
  <c r="O302" i="4"/>
  <c r="O301" i="4"/>
  <c r="O300" i="4"/>
  <c r="P299" i="4"/>
  <c r="O299" i="4"/>
  <c r="O298" i="4"/>
  <c r="O297" i="4"/>
  <c r="O296" i="4"/>
  <c r="P295" i="4"/>
  <c r="O295" i="4"/>
  <c r="O294" i="4"/>
  <c r="O293" i="4"/>
  <c r="O292" i="4"/>
  <c r="O291" i="4"/>
  <c r="O290" i="4"/>
  <c r="P289" i="4"/>
  <c r="O289" i="4"/>
  <c r="O288" i="4"/>
  <c r="P287" i="4"/>
  <c r="O287" i="4"/>
  <c r="P286" i="4"/>
  <c r="O286" i="4"/>
  <c r="P285" i="4"/>
  <c r="O285" i="4"/>
  <c r="O284" i="4"/>
  <c r="O283" i="4"/>
  <c r="O282" i="4"/>
  <c r="O281" i="4"/>
  <c r="O280" i="4"/>
  <c r="O279" i="4"/>
  <c r="P278" i="4"/>
  <c r="O278" i="4"/>
  <c r="P277" i="4"/>
  <c r="O277" i="4"/>
  <c r="O276" i="4"/>
  <c r="O275" i="4"/>
  <c r="O274" i="4"/>
  <c r="O273" i="4"/>
  <c r="P272" i="4"/>
  <c r="O272" i="4"/>
  <c r="P271" i="4"/>
  <c r="O271" i="4"/>
  <c r="P270" i="4"/>
  <c r="O270" i="4"/>
  <c r="O269" i="4"/>
  <c r="O268" i="4"/>
  <c r="P267" i="4"/>
  <c r="O267" i="4"/>
  <c r="O266" i="4"/>
  <c r="P265" i="4"/>
  <c r="O265" i="4"/>
  <c r="P264" i="4"/>
  <c r="O264" i="4"/>
  <c r="O263" i="4"/>
  <c r="P262" i="4"/>
  <c r="O262" i="4"/>
  <c r="O261" i="4"/>
  <c r="O260" i="4"/>
  <c r="O259" i="4"/>
  <c r="P258" i="4"/>
  <c r="O258" i="4"/>
  <c r="P257" i="4"/>
  <c r="O257" i="4"/>
  <c r="P256" i="4"/>
  <c r="O256" i="4"/>
  <c r="P255" i="4"/>
  <c r="O255" i="4"/>
  <c r="O254" i="4"/>
  <c r="P253" i="4"/>
  <c r="O253" i="4"/>
  <c r="O252" i="4"/>
  <c r="O251" i="4"/>
  <c r="O250" i="4"/>
  <c r="O249" i="4"/>
  <c r="P248" i="4"/>
  <c r="O248" i="4"/>
  <c r="P247" i="4"/>
  <c r="O247" i="4"/>
  <c r="P246" i="4"/>
  <c r="O246" i="4"/>
  <c r="P245" i="4"/>
  <c r="O245" i="4"/>
  <c r="O244" i="4"/>
  <c r="P243" i="4"/>
  <c r="O243" i="4"/>
  <c r="P242" i="4"/>
  <c r="O242" i="4"/>
  <c r="O241" i="4"/>
  <c r="P240" i="4"/>
  <c r="O240" i="4"/>
  <c r="O239" i="4"/>
  <c r="O238" i="4"/>
  <c r="O237" i="4"/>
  <c r="P236" i="4"/>
  <c r="O236" i="4"/>
  <c r="O235" i="4"/>
  <c r="P234" i="4"/>
  <c r="O234" i="4"/>
  <c r="P233" i="4"/>
  <c r="O233" i="4"/>
  <c r="O232" i="4"/>
  <c r="P231" i="4"/>
  <c r="O231" i="4"/>
  <c r="P230" i="4"/>
  <c r="O230" i="4"/>
  <c r="P229" i="4"/>
  <c r="O229" i="4"/>
  <c r="P228" i="4"/>
  <c r="O228" i="4"/>
  <c r="P227" i="4"/>
  <c r="O227" i="4"/>
  <c r="P226" i="4"/>
  <c r="O226" i="4"/>
  <c r="O225" i="4"/>
  <c r="P224" i="4"/>
  <c r="O224" i="4"/>
  <c r="P223" i="4"/>
  <c r="O223" i="4"/>
  <c r="P222" i="4"/>
  <c r="O222" i="4"/>
  <c r="P221" i="4"/>
  <c r="O221" i="4"/>
  <c r="O220" i="4"/>
  <c r="P219" i="4"/>
  <c r="O219" i="4"/>
  <c r="P218" i="4"/>
  <c r="O218" i="4"/>
  <c r="P217" i="4"/>
  <c r="O217" i="4"/>
  <c r="P216" i="4"/>
  <c r="O216" i="4"/>
  <c r="P215" i="4"/>
  <c r="O215" i="4"/>
  <c r="O214" i="4"/>
  <c r="O213" i="4"/>
  <c r="O212" i="4"/>
  <c r="P211" i="4"/>
  <c r="O211" i="4"/>
  <c r="P210" i="4"/>
  <c r="O210" i="4"/>
  <c r="P209" i="4"/>
  <c r="O209" i="4"/>
  <c r="O208" i="4"/>
  <c r="O207" i="4"/>
  <c r="P206" i="4"/>
  <c r="O206" i="4"/>
  <c r="O205" i="4"/>
  <c r="P204" i="4"/>
  <c r="O204" i="4"/>
  <c r="O203" i="4"/>
  <c r="P202" i="4"/>
  <c r="O202" i="4"/>
  <c r="O201" i="4"/>
  <c r="P200" i="4"/>
  <c r="O200" i="4"/>
  <c r="P199" i="4"/>
  <c r="O199" i="4"/>
  <c r="P198" i="4"/>
  <c r="O198" i="4"/>
  <c r="P197" i="4"/>
  <c r="O197" i="4"/>
  <c r="P196" i="4"/>
  <c r="O196" i="4"/>
  <c r="P195" i="4"/>
  <c r="O195" i="4"/>
  <c r="O194" i="4"/>
  <c r="P193" i="4"/>
  <c r="O193" i="4"/>
  <c r="P192" i="4"/>
  <c r="O192" i="4"/>
  <c r="P191" i="4"/>
  <c r="O191" i="4"/>
  <c r="P190" i="4"/>
  <c r="O190" i="4"/>
  <c r="P189" i="4"/>
  <c r="O189" i="4"/>
  <c r="O188" i="4"/>
  <c r="O187" i="4"/>
  <c r="O186" i="4"/>
  <c r="P185" i="4"/>
  <c r="O185" i="4"/>
  <c r="P184" i="4"/>
  <c r="O184" i="4"/>
  <c r="P183" i="4"/>
  <c r="O183" i="4"/>
  <c r="O182" i="4"/>
  <c r="O181" i="4"/>
  <c r="O180" i="4"/>
  <c r="P179" i="4"/>
  <c r="O179" i="4"/>
  <c r="P178" i="4"/>
  <c r="O178" i="4"/>
  <c r="P177" i="4"/>
  <c r="O177" i="4"/>
  <c r="O176" i="4"/>
  <c r="O175" i="4"/>
  <c r="P174" i="4"/>
  <c r="O174" i="4"/>
  <c r="P173" i="4"/>
  <c r="O173" i="4"/>
  <c r="O172" i="4"/>
  <c r="O171" i="4"/>
  <c r="P170" i="4"/>
  <c r="O170" i="4"/>
  <c r="O169" i="4"/>
  <c r="O168" i="4"/>
  <c r="O167" i="4"/>
  <c r="P166" i="4"/>
  <c r="O166" i="4"/>
  <c r="O165" i="4"/>
  <c r="O164" i="4"/>
  <c r="P163" i="4"/>
  <c r="O163" i="4"/>
  <c r="P162" i="4"/>
  <c r="O162" i="4"/>
  <c r="O161" i="4"/>
  <c r="P160" i="4"/>
  <c r="O160" i="4"/>
  <c r="P159" i="4"/>
  <c r="O159" i="4"/>
  <c r="P158" i="4"/>
  <c r="O158" i="4"/>
  <c r="O157" i="4"/>
  <c r="O156" i="4"/>
  <c r="P155" i="4"/>
  <c r="O155" i="4"/>
  <c r="P154" i="4"/>
  <c r="O154" i="4"/>
  <c r="P153" i="4"/>
  <c r="O153" i="4"/>
  <c r="P152" i="4"/>
  <c r="O152" i="4"/>
  <c r="P151" i="4"/>
  <c r="O151" i="4"/>
  <c r="P150" i="4"/>
  <c r="O150" i="4"/>
  <c r="O149" i="4"/>
  <c r="P148" i="4"/>
  <c r="O148" i="4"/>
  <c r="P147" i="4"/>
  <c r="O147" i="4"/>
  <c r="P146" i="4"/>
  <c r="O146" i="4"/>
  <c r="P145" i="4"/>
  <c r="O145" i="4"/>
  <c r="P144" i="4"/>
  <c r="O144" i="4"/>
  <c r="O143" i="4"/>
  <c r="P142" i="4"/>
  <c r="O142" i="4"/>
  <c r="O141" i="4"/>
  <c r="P140" i="4"/>
  <c r="O140" i="4"/>
  <c r="O139" i="4"/>
  <c r="O138" i="4"/>
  <c r="P137" i="4"/>
  <c r="O137" i="4"/>
  <c r="O136" i="4"/>
  <c r="P135" i="4"/>
  <c r="O135" i="4"/>
  <c r="O134" i="4"/>
  <c r="O133" i="4"/>
  <c r="O132" i="4"/>
  <c r="O131" i="4"/>
  <c r="P130" i="4"/>
  <c r="O130" i="4"/>
  <c r="P129" i="4"/>
  <c r="O129" i="4"/>
  <c r="O128" i="4"/>
  <c r="P127" i="4"/>
  <c r="O127" i="4"/>
  <c r="O126" i="4"/>
  <c r="P125" i="4"/>
  <c r="O125" i="4"/>
  <c r="O124" i="4"/>
  <c r="O123" i="4"/>
  <c r="P122" i="4"/>
  <c r="O122" i="4"/>
  <c r="P121" i="4"/>
  <c r="O121" i="4"/>
  <c r="O120" i="4"/>
  <c r="O119" i="4"/>
  <c r="P118" i="4"/>
  <c r="O118" i="4"/>
  <c r="O117" i="4"/>
  <c r="O116" i="4"/>
  <c r="O115" i="4"/>
  <c r="P114" i="4"/>
  <c r="O114" i="4"/>
  <c r="O113" i="4"/>
  <c r="P112" i="4"/>
  <c r="O112" i="4"/>
  <c r="O111" i="4"/>
  <c r="P110" i="4"/>
  <c r="O110" i="4"/>
  <c r="P109" i="4"/>
  <c r="O109" i="4"/>
  <c r="O108" i="4"/>
  <c r="P107" i="4"/>
  <c r="O107" i="4"/>
  <c r="O106" i="4"/>
  <c r="P105" i="4"/>
  <c r="O105" i="4"/>
  <c r="O104" i="4"/>
  <c r="P103" i="4"/>
  <c r="O103" i="4"/>
  <c r="P102" i="4"/>
  <c r="O102" i="4"/>
  <c r="O101" i="4"/>
  <c r="O100" i="4"/>
  <c r="P99" i="4"/>
  <c r="O99" i="4"/>
  <c r="P98" i="4"/>
  <c r="O98" i="4"/>
  <c r="O97" i="4"/>
  <c r="P96" i="4"/>
  <c r="O96" i="4"/>
  <c r="P95" i="4"/>
  <c r="O95" i="4"/>
  <c r="O94" i="4"/>
  <c r="O93" i="4"/>
  <c r="O92" i="4"/>
  <c r="P91" i="4"/>
  <c r="O91" i="4"/>
  <c r="P90" i="4"/>
  <c r="O90" i="4"/>
  <c r="O89" i="4"/>
  <c r="P88" i="4"/>
  <c r="O88" i="4"/>
  <c r="O87" i="4"/>
  <c r="P86" i="4"/>
  <c r="O86" i="4"/>
  <c r="O85" i="4"/>
  <c r="O84" i="4"/>
  <c r="O83" i="4"/>
  <c r="P82" i="4"/>
  <c r="O82" i="4"/>
  <c r="O81" i="4"/>
  <c r="O80" i="4"/>
  <c r="P79" i="4"/>
  <c r="O79" i="4"/>
  <c r="P78" i="4"/>
  <c r="O78" i="4"/>
  <c r="P77" i="4"/>
  <c r="O77" i="4"/>
  <c r="P76" i="4"/>
  <c r="O76" i="4"/>
  <c r="P75" i="4"/>
  <c r="O75" i="4"/>
  <c r="P74" i="4"/>
  <c r="O74" i="4"/>
  <c r="P73" i="4"/>
  <c r="O73" i="4"/>
  <c r="O72" i="4"/>
  <c r="O71" i="4"/>
  <c r="O70" i="4"/>
  <c r="O69" i="4"/>
  <c r="P68" i="4"/>
  <c r="O68" i="4"/>
  <c r="O67" i="4"/>
  <c r="P66" i="4"/>
  <c r="O66" i="4"/>
  <c r="O65" i="4"/>
  <c r="O64" i="4"/>
  <c r="P63" i="4"/>
  <c r="O63" i="4"/>
  <c r="O62" i="4"/>
  <c r="O61" i="4"/>
  <c r="P60" i="4"/>
  <c r="O60" i="4"/>
  <c r="P59" i="4"/>
  <c r="O59" i="4"/>
  <c r="P58" i="4"/>
  <c r="O58" i="4"/>
  <c r="O57" i="4"/>
  <c r="P56" i="4"/>
  <c r="O56" i="4"/>
  <c r="O55" i="4"/>
  <c r="P54" i="4"/>
  <c r="O54" i="4"/>
  <c r="O53" i="4"/>
  <c r="O52" i="4"/>
  <c r="O51" i="4"/>
  <c r="P50" i="4"/>
  <c r="O50" i="4"/>
  <c r="P49" i="4"/>
  <c r="O49" i="4"/>
  <c r="P48" i="4"/>
  <c r="O48" i="4"/>
  <c r="P47" i="4"/>
  <c r="O47" i="4"/>
  <c r="P46" i="4"/>
  <c r="O46" i="4"/>
  <c r="P45" i="4"/>
  <c r="O45" i="4"/>
  <c r="P44" i="4"/>
  <c r="O44" i="4"/>
  <c r="O43" i="4"/>
  <c r="O42" i="4"/>
  <c r="P41" i="4"/>
  <c r="O41" i="4"/>
  <c r="P40" i="4"/>
  <c r="O40" i="4"/>
  <c r="P39" i="4"/>
  <c r="O39" i="4"/>
  <c r="P38" i="4"/>
  <c r="O38" i="4"/>
  <c r="P37" i="4"/>
  <c r="O37" i="4"/>
  <c r="P36" i="4"/>
  <c r="O36" i="4"/>
  <c r="O35" i="4"/>
  <c r="O34" i="4"/>
  <c r="O33" i="4"/>
  <c r="P32" i="4"/>
  <c r="O32" i="4"/>
  <c r="P31" i="4"/>
  <c r="O31" i="4"/>
  <c r="P30" i="4"/>
  <c r="O30" i="4"/>
  <c r="O29" i="4"/>
  <c r="P28" i="4"/>
  <c r="O28" i="4"/>
  <c r="O27" i="4"/>
  <c r="P26" i="4"/>
  <c r="O26" i="4"/>
  <c r="O25" i="4"/>
  <c r="O24" i="4"/>
  <c r="O23" i="4"/>
  <c r="P22" i="4"/>
  <c r="O22" i="4"/>
  <c r="P21" i="4"/>
  <c r="O21" i="4"/>
  <c r="P20" i="4"/>
  <c r="O20" i="4"/>
  <c r="P19" i="4"/>
  <c r="O19" i="4"/>
  <c r="P18" i="4"/>
  <c r="O18" i="4"/>
  <c r="O17" i="4"/>
  <c r="P16" i="4"/>
  <c r="O16" i="4"/>
  <c r="O15" i="4"/>
  <c r="P14" i="4"/>
  <c r="O14" i="4"/>
  <c r="O13" i="4"/>
  <c r="P12" i="4"/>
  <c r="O12" i="4"/>
  <c r="O11" i="4"/>
  <c r="O10" i="4"/>
  <c r="O9" i="4"/>
  <c r="O8" i="4"/>
  <c r="O7" i="4"/>
  <c r="O6" i="4"/>
  <c r="O5" i="4"/>
  <c r="P4" i="4"/>
  <c r="O4" i="4"/>
  <c r="P3" i="4"/>
  <c r="O3" i="4"/>
  <c r="P2" i="4"/>
  <c r="O2" i="4"/>
  <c r="Q1625" i="3"/>
  <c r="P1625" i="3"/>
  <c r="Q1624" i="3"/>
  <c r="P1624" i="3"/>
  <c r="Q1623" i="3"/>
  <c r="P1623" i="3"/>
  <c r="Q1622" i="3"/>
  <c r="P1622" i="3"/>
  <c r="Q1621" i="3"/>
  <c r="P1621" i="3"/>
  <c r="Q1620" i="3"/>
  <c r="P1620" i="3"/>
  <c r="Q1619" i="3"/>
  <c r="P1619" i="3"/>
  <c r="Q1618" i="3"/>
  <c r="P1618" i="3"/>
  <c r="Q1617" i="3"/>
  <c r="P1617" i="3"/>
  <c r="Q1616" i="3"/>
  <c r="P1616" i="3"/>
  <c r="Q1615" i="3"/>
  <c r="P1615" i="3"/>
  <c r="Q1614" i="3"/>
  <c r="P1614" i="3"/>
  <c r="Q1613" i="3"/>
  <c r="P1613" i="3"/>
  <c r="Q1612" i="3"/>
  <c r="P1612" i="3"/>
  <c r="Q1611" i="3"/>
  <c r="P1611" i="3"/>
  <c r="Q1610" i="3"/>
  <c r="P1610" i="3"/>
  <c r="Q1609" i="3"/>
  <c r="P1609" i="3"/>
  <c r="O1609" i="3"/>
  <c r="Q1608" i="3"/>
  <c r="P1608" i="3"/>
  <c r="Q1607" i="3"/>
  <c r="P1607" i="3"/>
  <c r="Q1606" i="3"/>
  <c r="P1606" i="3"/>
  <c r="Q1605" i="3"/>
  <c r="P1605" i="3"/>
  <c r="Q1604" i="3"/>
  <c r="P1604" i="3"/>
  <c r="Q1603" i="3"/>
  <c r="P1603" i="3"/>
  <c r="Q1602" i="3"/>
  <c r="P1602" i="3"/>
  <c r="Q1601" i="3"/>
  <c r="P1601" i="3"/>
  <c r="O1601" i="3"/>
  <c r="Q1600" i="3"/>
  <c r="P1600" i="3"/>
  <c r="Q1599" i="3"/>
  <c r="P1599" i="3"/>
  <c r="Q1598" i="3"/>
  <c r="P1598" i="3"/>
  <c r="Q1597" i="3"/>
  <c r="P1597" i="3"/>
  <c r="Q1596" i="3"/>
  <c r="P1596" i="3"/>
  <c r="Q1595" i="3"/>
  <c r="P1595" i="3"/>
  <c r="Q1594" i="3"/>
  <c r="P1594" i="3"/>
  <c r="Q1593" i="3"/>
  <c r="P1593" i="3"/>
  <c r="Q1592" i="3"/>
  <c r="P1592" i="3"/>
  <c r="Q1591" i="3"/>
  <c r="P1591" i="3"/>
  <c r="Q1590" i="3"/>
  <c r="P1590" i="3"/>
  <c r="Q1589" i="3"/>
  <c r="P1589" i="3"/>
  <c r="Q1588" i="3"/>
  <c r="P1588" i="3"/>
  <c r="Q1587" i="3"/>
  <c r="P1587" i="3"/>
  <c r="Q1586" i="3"/>
  <c r="P1586" i="3"/>
  <c r="Q1585" i="3"/>
  <c r="P1585" i="3"/>
  <c r="Q1584" i="3"/>
  <c r="P1584" i="3"/>
  <c r="O1584" i="3"/>
  <c r="Q1583" i="3"/>
  <c r="P1583" i="3"/>
  <c r="Q1582" i="3"/>
  <c r="P1582" i="3"/>
  <c r="Q1581" i="3"/>
  <c r="P1581" i="3"/>
  <c r="Q1580" i="3"/>
  <c r="P1580" i="3"/>
  <c r="Q1579" i="3"/>
  <c r="P1579" i="3"/>
  <c r="Q1578" i="3"/>
  <c r="P1578" i="3"/>
  <c r="Q1577" i="3"/>
  <c r="P1577" i="3"/>
  <c r="Q1576" i="3"/>
  <c r="P1576" i="3"/>
  <c r="Q1575" i="3"/>
  <c r="P1575" i="3"/>
  <c r="Q1574" i="3"/>
  <c r="P1574" i="3"/>
  <c r="O1574" i="3"/>
  <c r="Q1573" i="3"/>
  <c r="P1573" i="3"/>
  <c r="Q1572" i="3"/>
  <c r="P1572" i="3"/>
  <c r="Q1571" i="3"/>
  <c r="P1571" i="3"/>
  <c r="Q1570" i="3"/>
  <c r="P1570" i="3"/>
  <c r="Q1569" i="3"/>
  <c r="P1569" i="3"/>
  <c r="Q1568" i="3"/>
  <c r="P1568" i="3"/>
  <c r="Q1567" i="3"/>
  <c r="P1567" i="3"/>
  <c r="Q1566" i="3"/>
  <c r="P1566" i="3"/>
  <c r="Q1565" i="3"/>
  <c r="P1565" i="3"/>
  <c r="Q1564" i="3"/>
  <c r="P1564" i="3"/>
  <c r="Q1563" i="3"/>
  <c r="P1563" i="3"/>
  <c r="Q1562" i="3"/>
  <c r="P1562" i="3"/>
  <c r="Q1561" i="3"/>
  <c r="P1561" i="3"/>
  <c r="Q1560" i="3"/>
  <c r="P1560" i="3"/>
  <c r="Q1559" i="3"/>
  <c r="P1559" i="3"/>
  <c r="Q1558" i="3"/>
  <c r="P1558" i="3"/>
  <c r="Q1557" i="3"/>
  <c r="P1557" i="3"/>
  <c r="Q1556" i="3"/>
  <c r="P1556" i="3"/>
  <c r="Q1555" i="3"/>
  <c r="P1555" i="3"/>
  <c r="Q1554" i="3"/>
  <c r="P1554" i="3"/>
  <c r="Q1553" i="3"/>
  <c r="P1553" i="3"/>
  <c r="Q1552" i="3"/>
  <c r="P1552" i="3"/>
  <c r="Q1551" i="3"/>
  <c r="P1551" i="3"/>
  <c r="Q1550" i="3"/>
  <c r="P1550" i="3"/>
  <c r="Q1549" i="3"/>
  <c r="P1549" i="3"/>
  <c r="Q1548" i="3"/>
  <c r="P1548" i="3"/>
  <c r="Q1547" i="3"/>
  <c r="P1547" i="3"/>
  <c r="Q1546" i="3"/>
  <c r="P1546" i="3"/>
  <c r="Q1545" i="3"/>
  <c r="P1545" i="3"/>
  <c r="Q1544" i="3"/>
  <c r="P1544" i="3"/>
  <c r="Q1543" i="3"/>
  <c r="P1543" i="3"/>
  <c r="Q1542" i="3"/>
  <c r="P1542" i="3"/>
  <c r="Q1541" i="3"/>
  <c r="P1541" i="3"/>
  <c r="Q1540" i="3"/>
  <c r="P1540" i="3"/>
  <c r="Q1539" i="3"/>
  <c r="P1539" i="3"/>
  <c r="O1539" i="3"/>
  <c r="Q1538" i="3"/>
  <c r="P1538" i="3"/>
  <c r="Q1537" i="3"/>
  <c r="P1537" i="3"/>
  <c r="Q1536" i="3"/>
  <c r="P1536" i="3"/>
  <c r="Q1535" i="3"/>
  <c r="P1535" i="3"/>
  <c r="Q1534" i="3"/>
  <c r="P1534" i="3"/>
  <c r="Q1533" i="3"/>
  <c r="P1533" i="3"/>
  <c r="Q1532" i="3"/>
  <c r="P1532" i="3"/>
  <c r="Q1531" i="3"/>
  <c r="P1531" i="3"/>
  <c r="Q1530" i="3"/>
  <c r="P1530" i="3"/>
  <c r="Q1529" i="3"/>
  <c r="P1529" i="3"/>
  <c r="Q1528" i="3"/>
  <c r="P1528" i="3"/>
  <c r="Q1527" i="3"/>
  <c r="P1527" i="3"/>
  <c r="Q1526" i="3"/>
  <c r="P1526" i="3"/>
  <c r="Q1525" i="3"/>
  <c r="P1525" i="3"/>
  <c r="Q1524" i="3"/>
  <c r="P1524" i="3"/>
  <c r="Q1523" i="3"/>
  <c r="P1523" i="3"/>
  <c r="Q1522" i="3"/>
  <c r="P1522" i="3"/>
  <c r="Q1521" i="3"/>
  <c r="P1521" i="3"/>
  <c r="Q1520" i="3"/>
  <c r="P1520" i="3"/>
  <c r="Q1519" i="3"/>
  <c r="P1519" i="3"/>
  <c r="Q1518" i="3"/>
  <c r="P1518" i="3"/>
  <c r="Q1517" i="3"/>
  <c r="P1517" i="3"/>
  <c r="Q1516" i="3"/>
  <c r="P1516" i="3"/>
  <c r="Q1515" i="3"/>
  <c r="P1515" i="3"/>
  <c r="Q1514" i="3"/>
  <c r="P1514" i="3"/>
  <c r="Q1513" i="3"/>
  <c r="P1513" i="3"/>
  <c r="Q1512" i="3"/>
  <c r="P1512" i="3"/>
  <c r="Q1511" i="3"/>
  <c r="P1511" i="3"/>
  <c r="Q1510" i="3"/>
  <c r="P1510" i="3"/>
  <c r="Q1509" i="3"/>
  <c r="P1509" i="3"/>
  <c r="Q1508" i="3"/>
  <c r="P1508" i="3"/>
  <c r="Q1507" i="3"/>
  <c r="P1507" i="3"/>
  <c r="Q1506" i="3"/>
  <c r="P1506" i="3"/>
  <c r="Q1505" i="3"/>
  <c r="P1505" i="3"/>
  <c r="O1505" i="3"/>
  <c r="Q1504" i="3"/>
  <c r="P1504" i="3"/>
  <c r="Q1503" i="3"/>
  <c r="P1503" i="3"/>
  <c r="Q1502" i="3"/>
  <c r="P1502" i="3"/>
  <c r="Q1501" i="3"/>
  <c r="P1501" i="3"/>
  <c r="Q1500" i="3"/>
  <c r="P1500" i="3"/>
  <c r="Q1499" i="3"/>
  <c r="P1499" i="3"/>
  <c r="Q1498" i="3"/>
  <c r="P1498" i="3"/>
  <c r="Q1497" i="3"/>
  <c r="P1497" i="3"/>
  <c r="Q1496" i="3"/>
  <c r="P1496" i="3"/>
  <c r="Q1495" i="3"/>
  <c r="P1495" i="3"/>
  <c r="Q1494" i="3"/>
  <c r="P1494" i="3"/>
  <c r="Q1493" i="3"/>
  <c r="P1493" i="3"/>
  <c r="Q1492" i="3"/>
  <c r="P1492" i="3"/>
  <c r="Q1491" i="3"/>
  <c r="P1491" i="3"/>
  <c r="Q1490" i="3"/>
  <c r="P1490" i="3"/>
  <c r="Q1489" i="3"/>
  <c r="P1489" i="3"/>
  <c r="Q1488" i="3"/>
  <c r="P1488" i="3"/>
  <c r="Q1487" i="3"/>
  <c r="P1487" i="3"/>
  <c r="Q1486" i="3"/>
  <c r="P1486" i="3"/>
  <c r="Q1485" i="3"/>
  <c r="P1485" i="3"/>
  <c r="Q1484" i="3"/>
  <c r="P1484" i="3"/>
  <c r="Q1483" i="3"/>
  <c r="P1483" i="3"/>
  <c r="Q1482" i="3"/>
  <c r="P1482" i="3"/>
  <c r="Q1481" i="3"/>
  <c r="P1481" i="3"/>
  <c r="Q1480" i="3"/>
  <c r="P1480" i="3"/>
  <c r="Q1479" i="3"/>
  <c r="P1479" i="3"/>
  <c r="Q1478" i="3"/>
  <c r="P1478" i="3"/>
  <c r="Q1477" i="3"/>
  <c r="P1477" i="3"/>
  <c r="Q1476" i="3"/>
  <c r="P1476" i="3"/>
  <c r="Q1475" i="3"/>
  <c r="P1475" i="3"/>
  <c r="Q1474" i="3"/>
  <c r="P1474" i="3"/>
  <c r="Q1473" i="3"/>
  <c r="P1473" i="3"/>
  <c r="Q1472" i="3"/>
  <c r="P1472" i="3"/>
  <c r="Q1471" i="3"/>
  <c r="P1471" i="3"/>
  <c r="Q1470" i="3"/>
  <c r="P1470" i="3"/>
  <c r="Q1469" i="3"/>
  <c r="P1469" i="3"/>
  <c r="Q1468" i="3"/>
  <c r="P1468" i="3"/>
  <c r="Q1467" i="3"/>
  <c r="P1467" i="3"/>
  <c r="Q1466" i="3"/>
  <c r="P1466" i="3"/>
  <c r="Q1465" i="3"/>
  <c r="P1465" i="3"/>
  <c r="Q1464" i="3"/>
  <c r="P1464" i="3"/>
  <c r="Q1463" i="3"/>
  <c r="P1463" i="3"/>
  <c r="Q1462" i="3"/>
  <c r="P1462" i="3"/>
  <c r="Q1461" i="3"/>
  <c r="P1461" i="3"/>
  <c r="Q1460" i="3"/>
  <c r="P1460" i="3"/>
  <c r="Q1459" i="3"/>
  <c r="P1459" i="3"/>
  <c r="Q1458" i="3"/>
  <c r="P1458" i="3"/>
  <c r="Q1457" i="3"/>
  <c r="P1457" i="3"/>
  <c r="Q1456" i="3"/>
  <c r="P1456" i="3"/>
  <c r="Q1455" i="3"/>
  <c r="P1455" i="3"/>
  <c r="Q1454" i="3"/>
  <c r="P1454" i="3"/>
  <c r="Q1453" i="3"/>
  <c r="P1453" i="3"/>
  <c r="Q1452" i="3"/>
  <c r="P1452" i="3"/>
  <c r="Q1451" i="3"/>
  <c r="P1451" i="3"/>
  <c r="Q1450" i="3"/>
  <c r="P1450" i="3"/>
  <c r="Q1449" i="3"/>
  <c r="P1449" i="3"/>
  <c r="Q1448" i="3"/>
  <c r="P1448" i="3"/>
  <c r="Q1447" i="3"/>
  <c r="P1447" i="3"/>
  <c r="Q1446" i="3"/>
  <c r="P1446" i="3"/>
  <c r="Q1445" i="3"/>
  <c r="P1445" i="3"/>
  <c r="Q1444" i="3"/>
  <c r="P1444" i="3"/>
  <c r="Q1443" i="3"/>
  <c r="P1443" i="3"/>
  <c r="Q1442" i="3"/>
  <c r="P1442" i="3"/>
  <c r="Q1441" i="3"/>
  <c r="P1441" i="3"/>
  <c r="Q1440" i="3"/>
  <c r="P1440" i="3"/>
  <c r="Q1439" i="3"/>
  <c r="P1439" i="3"/>
  <c r="Q1438" i="3"/>
  <c r="P1438" i="3"/>
  <c r="Q1437" i="3"/>
  <c r="P1437" i="3"/>
  <c r="Q1436" i="3"/>
  <c r="P1436" i="3"/>
  <c r="Q1435" i="3"/>
  <c r="P1435" i="3"/>
  <c r="Q1434" i="3"/>
  <c r="P1434" i="3"/>
  <c r="Q1433" i="3"/>
  <c r="P1433" i="3"/>
  <c r="Q1432" i="3"/>
  <c r="P1432" i="3"/>
  <c r="Q1431" i="3"/>
  <c r="P1431" i="3"/>
  <c r="Q1430" i="3"/>
  <c r="P1430" i="3"/>
  <c r="Q1429" i="3"/>
  <c r="P1429" i="3"/>
  <c r="Q1428" i="3"/>
  <c r="P1428" i="3"/>
  <c r="Q1427" i="3"/>
  <c r="P1427" i="3"/>
  <c r="Q1426" i="3"/>
  <c r="P1426" i="3"/>
  <c r="O1426" i="3"/>
  <c r="Q1425" i="3"/>
  <c r="P1425" i="3"/>
  <c r="Q1424" i="3"/>
  <c r="P1424" i="3"/>
  <c r="Q1423" i="3"/>
  <c r="P1423" i="3"/>
  <c r="Q1422" i="3"/>
  <c r="P1422" i="3"/>
  <c r="Q1421" i="3"/>
  <c r="P1421" i="3"/>
  <c r="Q1420" i="3"/>
  <c r="P1420" i="3"/>
  <c r="Q1419" i="3"/>
  <c r="P1419" i="3"/>
  <c r="Q1418" i="3"/>
  <c r="P1418" i="3"/>
  <c r="Q1417" i="3"/>
  <c r="P1417" i="3"/>
  <c r="Q1416" i="3"/>
  <c r="P1416" i="3"/>
  <c r="Q1415" i="3"/>
  <c r="P1415" i="3"/>
  <c r="Q1414" i="3"/>
  <c r="P1414" i="3"/>
  <c r="Q1413" i="3"/>
  <c r="P1413" i="3"/>
  <c r="Q1412" i="3"/>
  <c r="P1412" i="3"/>
  <c r="Q1411" i="3"/>
  <c r="P1411" i="3"/>
  <c r="Q1410" i="3"/>
  <c r="P1410" i="3"/>
  <c r="Q1409" i="3"/>
  <c r="P1409" i="3"/>
  <c r="Q1408" i="3"/>
  <c r="P1408" i="3"/>
  <c r="Q1407" i="3"/>
  <c r="P1407" i="3"/>
  <c r="Q1406" i="3"/>
  <c r="P1406" i="3"/>
  <c r="Q1405" i="3"/>
  <c r="P1405" i="3"/>
  <c r="Q1404" i="3"/>
  <c r="P1404" i="3"/>
  <c r="Q1403" i="3"/>
  <c r="P1403" i="3"/>
  <c r="Q1402" i="3"/>
  <c r="P1402" i="3"/>
  <c r="Q1401" i="3"/>
  <c r="P1401" i="3"/>
  <c r="Q1400" i="3"/>
  <c r="P1400" i="3"/>
  <c r="Q1399" i="3"/>
  <c r="P1399" i="3"/>
  <c r="Q1398" i="3"/>
  <c r="P1398" i="3"/>
  <c r="Q1397" i="3"/>
  <c r="P1397" i="3"/>
  <c r="Q1396" i="3"/>
  <c r="P1396" i="3"/>
  <c r="Q1395" i="3"/>
  <c r="P1395" i="3"/>
  <c r="Q1394" i="3"/>
  <c r="P1394" i="3"/>
  <c r="Q1393" i="3"/>
  <c r="P1393" i="3"/>
  <c r="Q1392" i="3"/>
  <c r="P1392" i="3"/>
  <c r="Q1391" i="3"/>
  <c r="P1391" i="3"/>
  <c r="Q1390" i="3"/>
  <c r="P1390" i="3"/>
  <c r="Q1389" i="3"/>
  <c r="P1389" i="3"/>
  <c r="Q1388" i="3"/>
  <c r="P1388" i="3"/>
  <c r="Q1387" i="3"/>
  <c r="P1387" i="3"/>
  <c r="Q1386" i="3"/>
  <c r="P1386" i="3"/>
  <c r="Q1385" i="3"/>
  <c r="P1385" i="3"/>
  <c r="Q1384" i="3"/>
  <c r="P1384" i="3"/>
  <c r="Q1383" i="3"/>
  <c r="P1383" i="3"/>
  <c r="Q1382" i="3"/>
  <c r="P1382" i="3"/>
  <c r="Q1381" i="3"/>
  <c r="P1381" i="3"/>
  <c r="Q1380" i="3"/>
  <c r="P1380" i="3"/>
  <c r="Q1379" i="3"/>
  <c r="P1379" i="3"/>
  <c r="Q1378" i="3"/>
  <c r="P1378" i="3"/>
  <c r="Q1377" i="3"/>
  <c r="P1377" i="3"/>
  <c r="Q1376" i="3"/>
  <c r="P1376" i="3"/>
  <c r="Q1375" i="3"/>
  <c r="P1375" i="3"/>
  <c r="Q1374" i="3"/>
  <c r="P1374" i="3"/>
  <c r="Q1373" i="3"/>
  <c r="P1373" i="3"/>
  <c r="Q1372" i="3"/>
  <c r="P1372" i="3"/>
  <c r="O1372" i="3"/>
  <c r="Q1371" i="3"/>
  <c r="P1371" i="3"/>
  <c r="Q1370" i="3"/>
  <c r="P1370" i="3"/>
  <c r="Q1369" i="3"/>
  <c r="P1369" i="3"/>
  <c r="Q1368" i="3"/>
  <c r="P1368" i="3"/>
  <c r="Q1367" i="3"/>
  <c r="P1367" i="3"/>
  <c r="Q1366" i="3"/>
  <c r="P1366" i="3"/>
  <c r="Q1365" i="3"/>
  <c r="P1365" i="3"/>
  <c r="Q1364" i="3"/>
  <c r="P1364" i="3"/>
  <c r="Q1363" i="3"/>
  <c r="P1363" i="3"/>
  <c r="Q1362" i="3"/>
  <c r="P1362" i="3"/>
  <c r="Q1361" i="3"/>
  <c r="P1361" i="3"/>
  <c r="Q1360" i="3"/>
  <c r="P1360" i="3"/>
  <c r="Q1359" i="3"/>
  <c r="P1359" i="3"/>
  <c r="Q1358" i="3"/>
  <c r="P1358" i="3"/>
  <c r="Q1357" i="3"/>
  <c r="P1357" i="3"/>
  <c r="Q1356" i="3"/>
  <c r="P1356" i="3"/>
  <c r="Q1355" i="3"/>
  <c r="P1355" i="3"/>
  <c r="Q1354" i="3"/>
  <c r="P1354" i="3"/>
  <c r="Q1353" i="3"/>
  <c r="P1353" i="3"/>
  <c r="Q1352" i="3"/>
  <c r="P1352" i="3"/>
  <c r="Q1351" i="3"/>
  <c r="P1351" i="3"/>
  <c r="Q1350" i="3"/>
  <c r="P1350" i="3"/>
  <c r="Q1349" i="3"/>
  <c r="P1349" i="3"/>
  <c r="Q1348" i="3"/>
  <c r="P1348" i="3"/>
  <c r="Q1347" i="3"/>
  <c r="P1347" i="3"/>
  <c r="Q1346" i="3"/>
  <c r="P1346" i="3"/>
  <c r="Q1345" i="3"/>
  <c r="P1345" i="3"/>
  <c r="Q1344" i="3"/>
  <c r="P1344" i="3"/>
  <c r="Q1343" i="3"/>
  <c r="P1343" i="3"/>
  <c r="Q1342" i="3"/>
  <c r="P1342" i="3"/>
  <c r="Q1341" i="3"/>
  <c r="P1341" i="3"/>
  <c r="Q1340" i="3"/>
  <c r="P1340" i="3"/>
  <c r="Q1339" i="3"/>
  <c r="P1339" i="3"/>
  <c r="Q1338" i="3"/>
  <c r="P1338" i="3"/>
  <c r="Q1337" i="3"/>
  <c r="P1337" i="3"/>
  <c r="Q1336" i="3"/>
  <c r="P1336" i="3"/>
  <c r="Q1335" i="3"/>
  <c r="P1335" i="3"/>
  <c r="Q1334" i="3"/>
  <c r="P1334" i="3"/>
  <c r="Q1333" i="3"/>
  <c r="P1333" i="3"/>
  <c r="Q1332" i="3"/>
  <c r="P1332" i="3"/>
  <c r="Q1331" i="3"/>
  <c r="P1331" i="3"/>
  <c r="Q1330" i="3"/>
  <c r="P1330" i="3"/>
  <c r="Q1329" i="3"/>
  <c r="P1329" i="3"/>
  <c r="Q1328" i="3"/>
  <c r="P1328" i="3"/>
  <c r="Q1327" i="3"/>
  <c r="P1327" i="3"/>
  <c r="Q1326" i="3"/>
  <c r="P1326" i="3"/>
  <c r="Q1325" i="3"/>
  <c r="P1325" i="3"/>
  <c r="O1325" i="3"/>
  <c r="Q1324" i="3"/>
  <c r="P1324" i="3"/>
  <c r="O1324" i="3"/>
  <c r="Q1323" i="3"/>
  <c r="P1323" i="3"/>
  <c r="Q1322" i="3"/>
  <c r="P1322" i="3"/>
  <c r="Q1321" i="3"/>
  <c r="P1321" i="3"/>
  <c r="Q1320" i="3"/>
  <c r="P1320" i="3"/>
  <c r="Q1319" i="3"/>
  <c r="P1319" i="3"/>
  <c r="Q1318" i="3"/>
  <c r="P1318" i="3"/>
  <c r="Q1317" i="3"/>
  <c r="P1317" i="3"/>
  <c r="Q1316" i="3"/>
  <c r="P1316" i="3"/>
  <c r="Q1315" i="3"/>
  <c r="P1315" i="3"/>
  <c r="Q1314" i="3"/>
  <c r="P1314" i="3"/>
  <c r="Q1313" i="3"/>
  <c r="P1313" i="3"/>
  <c r="Q1312" i="3"/>
  <c r="P1312" i="3"/>
  <c r="Q1311" i="3"/>
  <c r="P1311" i="3"/>
  <c r="Q1310" i="3"/>
  <c r="P1310" i="3"/>
  <c r="O1310" i="3"/>
  <c r="Q1309" i="3"/>
  <c r="P1309" i="3"/>
  <c r="Q1308" i="3"/>
  <c r="P1308" i="3"/>
  <c r="Q1307" i="3"/>
  <c r="P1307" i="3"/>
  <c r="O1307" i="3"/>
  <c r="Q1306" i="3"/>
  <c r="P1306" i="3"/>
  <c r="Q1305" i="3"/>
  <c r="P1305" i="3"/>
  <c r="O1305" i="3"/>
  <c r="Q1304" i="3"/>
  <c r="P1304" i="3"/>
  <c r="Q1303" i="3"/>
  <c r="P1303" i="3"/>
  <c r="Q1302" i="3"/>
  <c r="P1302" i="3"/>
  <c r="Q1301" i="3"/>
  <c r="P1301" i="3"/>
  <c r="Q1300" i="3"/>
  <c r="P1300" i="3"/>
  <c r="Q1299" i="3"/>
  <c r="P1299" i="3"/>
  <c r="Q1298" i="3"/>
  <c r="P1298" i="3"/>
  <c r="Q1297" i="3"/>
  <c r="P1297" i="3"/>
  <c r="O1297" i="3"/>
  <c r="Q1296" i="3"/>
  <c r="P1296" i="3"/>
  <c r="Q1295" i="3"/>
  <c r="P1295" i="3"/>
  <c r="Q1294" i="3"/>
  <c r="P1294" i="3"/>
  <c r="Q1293" i="3"/>
  <c r="P1293" i="3"/>
  <c r="Q1292" i="3"/>
  <c r="P1292" i="3"/>
  <c r="Q1291" i="3"/>
  <c r="P1291" i="3"/>
  <c r="Q1290" i="3"/>
  <c r="P1290" i="3"/>
  <c r="Q1289" i="3"/>
  <c r="P1289" i="3"/>
  <c r="Q1288" i="3"/>
  <c r="P1288" i="3"/>
  <c r="Q1287" i="3"/>
  <c r="P1287" i="3"/>
  <c r="Q1286" i="3"/>
  <c r="P1286" i="3"/>
  <c r="Q1285" i="3"/>
  <c r="P1285" i="3"/>
  <c r="O1285" i="3"/>
  <c r="Q1284" i="3"/>
  <c r="P1284" i="3"/>
  <c r="Q1283" i="3"/>
  <c r="P1283" i="3"/>
  <c r="Q1282" i="3"/>
  <c r="P1282" i="3"/>
  <c r="Q1281" i="3"/>
  <c r="P1281" i="3"/>
  <c r="Q1280" i="3"/>
  <c r="P1280" i="3"/>
  <c r="Q1279" i="3"/>
  <c r="P1279" i="3"/>
  <c r="Q1278" i="3"/>
  <c r="P1278" i="3"/>
  <c r="Q1277" i="3"/>
  <c r="P1277" i="3"/>
  <c r="Q1276" i="3"/>
  <c r="P1276" i="3"/>
  <c r="Q1275" i="3"/>
  <c r="P1275" i="3"/>
  <c r="Q1274" i="3"/>
  <c r="P1274" i="3"/>
  <c r="Q1273" i="3"/>
  <c r="P1273" i="3"/>
  <c r="Q1272" i="3"/>
  <c r="P1272" i="3"/>
  <c r="Q1271" i="3"/>
  <c r="P1271" i="3"/>
  <c r="Q1270" i="3"/>
  <c r="P1270" i="3"/>
  <c r="Q1269" i="3"/>
  <c r="P1269" i="3"/>
  <c r="Q1268" i="3"/>
  <c r="P1268" i="3"/>
  <c r="Q1267" i="3"/>
  <c r="P1267" i="3"/>
  <c r="Q1266" i="3"/>
  <c r="P1266" i="3"/>
  <c r="Q1265" i="3"/>
  <c r="P1265" i="3"/>
  <c r="O1265" i="3"/>
  <c r="Q1264" i="3"/>
  <c r="P1264" i="3"/>
  <c r="Q1263" i="3"/>
  <c r="P1263" i="3"/>
  <c r="Q1262" i="3"/>
  <c r="P1262" i="3"/>
  <c r="Q1261" i="3"/>
  <c r="P1261" i="3"/>
  <c r="Q1260" i="3"/>
  <c r="P1260" i="3"/>
  <c r="Q1259" i="3"/>
  <c r="P1259" i="3"/>
  <c r="Q1258" i="3"/>
  <c r="P1258" i="3"/>
  <c r="Q1257" i="3"/>
  <c r="P1257" i="3"/>
  <c r="Q1256" i="3"/>
  <c r="P1256" i="3"/>
  <c r="Q1255" i="3"/>
  <c r="P1255" i="3"/>
  <c r="Q1254" i="3"/>
  <c r="P1254" i="3"/>
  <c r="Q1253" i="3"/>
  <c r="P1253" i="3"/>
  <c r="Q1252" i="3"/>
  <c r="P1252" i="3"/>
  <c r="Q1251" i="3"/>
  <c r="P1251" i="3"/>
  <c r="Q1250" i="3"/>
  <c r="P1250" i="3"/>
  <c r="O1250" i="3"/>
  <c r="Q1249" i="3"/>
  <c r="P1249" i="3"/>
  <c r="Q1248" i="3"/>
  <c r="P1248" i="3"/>
  <c r="Q1247" i="3"/>
  <c r="P1247" i="3"/>
  <c r="Q1246" i="3"/>
  <c r="P1246" i="3"/>
  <c r="Q1245" i="3"/>
  <c r="P1245" i="3"/>
  <c r="Q1244" i="3"/>
  <c r="P1244" i="3"/>
  <c r="Q1243" i="3"/>
  <c r="P1243" i="3"/>
  <c r="Q1242" i="3"/>
  <c r="P1242" i="3"/>
  <c r="Q1241" i="3"/>
  <c r="P1241" i="3"/>
  <c r="Q1240" i="3"/>
  <c r="P1240" i="3"/>
  <c r="Q1239" i="3"/>
  <c r="P1239" i="3"/>
  <c r="Q1238" i="3"/>
  <c r="P1238" i="3"/>
  <c r="Q1237" i="3"/>
  <c r="P1237" i="3"/>
  <c r="Q1236" i="3"/>
  <c r="P1236" i="3"/>
  <c r="Q1235" i="3"/>
  <c r="P1235" i="3"/>
  <c r="Q1234" i="3"/>
  <c r="P1234" i="3"/>
  <c r="Q1233" i="3"/>
  <c r="P1233" i="3"/>
  <c r="Q1232" i="3"/>
  <c r="P1232" i="3"/>
  <c r="Q1231" i="3"/>
  <c r="P1231" i="3"/>
  <c r="Q1230" i="3"/>
  <c r="P1230" i="3"/>
  <c r="Q1229" i="3"/>
  <c r="P1229" i="3"/>
  <c r="Q1228" i="3"/>
  <c r="P1228" i="3"/>
  <c r="Q1227" i="3"/>
  <c r="P1227" i="3"/>
  <c r="Q1226" i="3"/>
  <c r="P1226" i="3"/>
  <c r="Q1225" i="3"/>
  <c r="P1225" i="3"/>
  <c r="Q1224" i="3"/>
  <c r="P1224" i="3"/>
  <c r="Q1223" i="3"/>
  <c r="P1223" i="3"/>
  <c r="Q1222" i="3"/>
  <c r="P1222" i="3"/>
  <c r="Q1221" i="3"/>
  <c r="P1221" i="3"/>
  <c r="Q1220" i="3"/>
  <c r="P1220" i="3"/>
  <c r="Q1219" i="3"/>
  <c r="P1219" i="3"/>
  <c r="Q1218" i="3"/>
  <c r="P1218" i="3"/>
  <c r="Q1217" i="3"/>
  <c r="P1217" i="3"/>
  <c r="Q1216" i="3"/>
  <c r="P1216" i="3"/>
  <c r="Q1215" i="3"/>
  <c r="P1215" i="3"/>
  <c r="Q1214" i="3"/>
  <c r="P1214" i="3"/>
  <c r="Q1213" i="3"/>
  <c r="P1213" i="3"/>
  <c r="Q1212" i="3"/>
  <c r="P1212" i="3"/>
  <c r="Q1211" i="3"/>
  <c r="P1211" i="3"/>
  <c r="Q1210" i="3"/>
  <c r="P1210" i="3"/>
  <c r="Q1209" i="3"/>
  <c r="P1209" i="3"/>
  <c r="Q1208" i="3"/>
  <c r="P1208" i="3"/>
  <c r="Q1207" i="3"/>
  <c r="P1207" i="3"/>
  <c r="Q1206" i="3"/>
  <c r="P1206" i="3"/>
  <c r="Q1205" i="3"/>
  <c r="P1205" i="3"/>
  <c r="Q1204" i="3"/>
  <c r="P1204" i="3"/>
  <c r="O1204" i="3"/>
  <c r="Q1203" i="3"/>
  <c r="P1203" i="3"/>
  <c r="Q1202" i="3"/>
  <c r="P1202" i="3"/>
  <c r="Q1201" i="3"/>
  <c r="P1201" i="3"/>
  <c r="Q1200" i="3"/>
  <c r="P1200" i="3"/>
  <c r="Q1199" i="3"/>
  <c r="P1199" i="3"/>
  <c r="Q1198" i="3"/>
  <c r="P1198" i="3"/>
  <c r="Q1197" i="3"/>
  <c r="P1197" i="3"/>
  <c r="Q1196" i="3"/>
  <c r="P1196" i="3"/>
  <c r="Q1195" i="3"/>
  <c r="P1195" i="3"/>
  <c r="Q1194" i="3"/>
  <c r="P1194" i="3"/>
  <c r="Q1193" i="3"/>
  <c r="P1193" i="3"/>
  <c r="Q1192" i="3"/>
  <c r="P1192" i="3"/>
  <c r="Q1191" i="3"/>
  <c r="P1191" i="3"/>
  <c r="Q1190" i="3"/>
  <c r="P1190" i="3"/>
  <c r="Q1189" i="3"/>
  <c r="P1189" i="3"/>
  <c r="Q1188" i="3"/>
  <c r="P1188" i="3"/>
  <c r="Q1187" i="3"/>
  <c r="P1187" i="3"/>
  <c r="Q1186" i="3"/>
  <c r="P1186" i="3"/>
  <c r="Q1185" i="3"/>
  <c r="P1185" i="3"/>
  <c r="Q1184" i="3"/>
  <c r="P1184" i="3"/>
  <c r="Q1183" i="3"/>
  <c r="P1183" i="3"/>
  <c r="Q1182" i="3"/>
  <c r="P1182" i="3"/>
  <c r="Q1181" i="3"/>
  <c r="P1181" i="3"/>
  <c r="Q1180" i="3"/>
  <c r="P1180" i="3"/>
  <c r="O1180" i="3"/>
  <c r="Q1179" i="3"/>
  <c r="P1179" i="3"/>
  <c r="Q1178" i="3"/>
  <c r="P1178" i="3"/>
  <c r="O1178" i="3"/>
  <c r="Q1177" i="3"/>
  <c r="P1177" i="3"/>
  <c r="Q1176" i="3"/>
  <c r="P1176" i="3"/>
  <c r="Q1175" i="3"/>
  <c r="P1175" i="3"/>
  <c r="Q1174" i="3"/>
  <c r="P1174" i="3"/>
  <c r="Q1173" i="3"/>
  <c r="P1173" i="3"/>
  <c r="Q1172" i="3"/>
  <c r="P1172" i="3"/>
  <c r="Q1171" i="3"/>
  <c r="P1171" i="3"/>
  <c r="Q1170" i="3"/>
  <c r="P1170" i="3"/>
  <c r="Q1169" i="3"/>
  <c r="P1169" i="3"/>
  <c r="O1169" i="3"/>
  <c r="Q1168" i="3"/>
  <c r="P1168" i="3"/>
  <c r="Q1167" i="3"/>
  <c r="P1167" i="3"/>
  <c r="Q1166" i="3"/>
  <c r="P1166" i="3"/>
  <c r="O1166" i="3"/>
  <c r="Q1165" i="3"/>
  <c r="P1165" i="3"/>
  <c r="Q1164" i="3"/>
  <c r="P1164" i="3"/>
  <c r="Q1163" i="3"/>
  <c r="P1163" i="3"/>
  <c r="Q1162" i="3"/>
  <c r="P1162" i="3"/>
  <c r="Q1161" i="3"/>
  <c r="P1161" i="3"/>
  <c r="Q1160" i="3"/>
  <c r="P1160" i="3"/>
  <c r="Q1159" i="3"/>
  <c r="P1159" i="3"/>
  <c r="Q1158" i="3"/>
  <c r="P1158" i="3"/>
  <c r="Q1157" i="3"/>
  <c r="P1157" i="3"/>
  <c r="Q1156" i="3"/>
  <c r="P1156" i="3"/>
  <c r="Q1155" i="3"/>
  <c r="P1155" i="3"/>
  <c r="O1155" i="3"/>
  <c r="Q1154" i="3"/>
  <c r="P1154" i="3"/>
  <c r="Q1153" i="3"/>
  <c r="P1153" i="3"/>
  <c r="Q1152" i="3"/>
  <c r="P1152" i="3"/>
  <c r="Q1151" i="3"/>
  <c r="P1151" i="3"/>
  <c r="Q1150" i="3"/>
  <c r="P1150" i="3"/>
  <c r="Q1149" i="3"/>
  <c r="P1149" i="3"/>
  <c r="Q1148" i="3"/>
  <c r="P1148" i="3"/>
  <c r="Q1147" i="3"/>
  <c r="P1147" i="3"/>
  <c r="Q1146" i="3"/>
  <c r="P1146" i="3"/>
  <c r="Q1145" i="3"/>
  <c r="P1145" i="3"/>
  <c r="Q1144" i="3"/>
  <c r="P1144" i="3"/>
  <c r="Q1143" i="3"/>
  <c r="P1143" i="3"/>
  <c r="Q1142" i="3"/>
  <c r="P1142" i="3"/>
  <c r="Q1141" i="3"/>
  <c r="P1141" i="3"/>
  <c r="Q1140" i="3"/>
  <c r="P1140" i="3"/>
  <c r="Q1139" i="3"/>
  <c r="P1139" i="3"/>
  <c r="Q1138" i="3"/>
  <c r="P1138" i="3"/>
  <c r="Q1137" i="3"/>
  <c r="P1137" i="3"/>
  <c r="Q1136" i="3"/>
  <c r="P1136" i="3"/>
  <c r="Q1135" i="3"/>
  <c r="P1135" i="3"/>
  <c r="Q1134" i="3"/>
  <c r="P1134" i="3"/>
  <c r="Q1133" i="3"/>
  <c r="P1133" i="3"/>
  <c r="Q1132" i="3"/>
  <c r="P1132" i="3"/>
  <c r="Q1131" i="3"/>
  <c r="P1131" i="3"/>
  <c r="Q1130" i="3"/>
  <c r="P1130" i="3"/>
  <c r="Q1129" i="3"/>
  <c r="P1129" i="3"/>
  <c r="Q1128" i="3"/>
  <c r="P1128" i="3"/>
  <c r="Q1127" i="3"/>
  <c r="P1127" i="3"/>
  <c r="Q1126" i="3"/>
  <c r="P1126" i="3"/>
  <c r="Q1125" i="3"/>
  <c r="P1125" i="3"/>
  <c r="Q1124" i="3"/>
  <c r="P1124" i="3"/>
  <c r="Q1123" i="3"/>
  <c r="P1123" i="3"/>
  <c r="Q1122" i="3"/>
  <c r="P1122" i="3"/>
  <c r="Q1121" i="3"/>
  <c r="P1121" i="3"/>
  <c r="Q1120" i="3"/>
  <c r="P1120" i="3"/>
  <c r="Q1119" i="3"/>
  <c r="P1119" i="3"/>
  <c r="Q1118" i="3"/>
  <c r="P1118" i="3"/>
  <c r="Q1117" i="3"/>
  <c r="P1117" i="3"/>
  <c r="Q1116" i="3"/>
  <c r="P1116" i="3"/>
  <c r="Q1115" i="3"/>
  <c r="P1115" i="3"/>
  <c r="Q1114" i="3"/>
  <c r="P1114" i="3"/>
  <c r="Q1113" i="3"/>
  <c r="P1113" i="3"/>
  <c r="Q1112" i="3"/>
  <c r="P1112" i="3"/>
  <c r="Q1111" i="3"/>
  <c r="P1111" i="3"/>
  <c r="Q1110" i="3"/>
  <c r="P1110" i="3"/>
  <c r="Q1109" i="3"/>
  <c r="P1109" i="3"/>
  <c r="Q1108" i="3"/>
  <c r="P1108" i="3"/>
  <c r="Q1107" i="3"/>
  <c r="P1107" i="3"/>
  <c r="Q1106" i="3"/>
  <c r="P1106" i="3"/>
  <c r="Q1105" i="3"/>
  <c r="P1105" i="3"/>
  <c r="Q1104" i="3"/>
  <c r="P1104" i="3"/>
  <c r="O1104" i="3"/>
  <c r="Q1103" i="3"/>
  <c r="P1103" i="3"/>
  <c r="Q1102" i="3"/>
  <c r="P1102" i="3"/>
  <c r="Q1101" i="3"/>
  <c r="P1101" i="3"/>
  <c r="Q1100" i="3"/>
  <c r="P1100" i="3"/>
  <c r="Q1099" i="3"/>
  <c r="P1099" i="3"/>
  <c r="Q1098" i="3"/>
  <c r="P1098" i="3"/>
  <c r="Q1097" i="3"/>
  <c r="P1097" i="3"/>
  <c r="Q1096" i="3"/>
  <c r="P1096" i="3"/>
  <c r="Q1095" i="3"/>
  <c r="P1095" i="3"/>
  <c r="Q1094" i="3"/>
  <c r="P1094" i="3"/>
  <c r="Q1093" i="3"/>
  <c r="P1093" i="3"/>
  <c r="Q1092" i="3"/>
  <c r="P1092" i="3"/>
  <c r="Q1091" i="3"/>
  <c r="P1091" i="3"/>
  <c r="Q1090" i="3"/>
  <c r="P1090" i="3"/>
  <c r="Q1089" i="3"/>
  <c r="P1089" i="3"/>
  <c r="Q1088" i="3"/>
  <c r="P1088" i="3"/>
  <c r="Q1087" i="3"/>
  <c r="P1087" i="3"/>
  <c r="O1087" i="3"/>
  <c r="Q1086" i="3"/>
  <c r="P1086" i="3"/>
  <c r="Q1085" i="3"/>
  <c r="P1085" i="3"/>
  <c r="Q1084" i="3"/>
  <c r="P1084" i="3"/>
  <c r="Q1083" i="3"/>
  <c r="P1083" i="3"/>
  <c r="Q1082" i="3"/>
  <c r="P1082" i="3"/>
  <c r="Q1081" i="3"/>
  <c r="P1081" i="3"/>
  <c r="Q1080" i="3"/>
  <c r="P1080" i="3"/>
  <c r="Q1079" i="3"/>
  <c r="P1079" i="3"/>
  <c r="Q1078" i="3"/>
  <c r="P1078" i="3"/>
  <c r="Q1077" i="3"/>
  <c r="P1077" i="3"/>
  <c r="Q1076" i="3"/>
  <c r="P1076" i="3"/>
  <c r="Q1075" i="3"/>
  <c r="P1075" i="3"/>
  <c r="O1075" i="3"/>
  <c r="Q1074" i="3"/>
  <c r="P1074" i="3"/>
  <c r="Q1073" i="3"/>
  <c r="P1073" i="3"/>
  <c r="Q1072" i="3"/>
  <c r="P1072" i="3"/>
  <c r="Q1071" i="3"/>
  <c r="P1071" i="3"/>
  <c r="Q1070" i="3"/>
  <c r="P1070" i="3"/>
  <c r="Q1069" i="3"/>
  <c r="P1069" i="3"/>
  <c r="Q1068" i="3"/>
  <c r="P1068" i="3"/>
  <c r="Q1067" i="3"/>
  <c r="P1067" i="3"/>
  <c r="Q1066" i="3"/>
  <c r="P1066" i="3"/>
  <c r="Q1065" i="3"/>
  <c r="P1065" i="3"/>
  <c r="Q1064" i="3"/>
  <c r="P1064" i="3"/>
  <c r="Q1063" i="3"/>
  <c r="P1063" i="3"/>
  <c r="Q1062" i="3"/>
  <c r="P1062" i="3"/>
  <c r="Q1061" i="3"/>
  <c r="P1061" i="3"/>
  <c r="Q1060" i="3"/>
  <c r="P1060" i="3"/>
  <c r="Q1059" i="3"/>
  <c r="P1059" i="3"/>
  <c r="Q1058" i="3"/>
  <c r="P1058" i="3"/>
  <c r="Q1057" i="3"/>
  <c r="P1057" i="3"/>
  <c r="Q1056" i="3"/>
  <c r="P1056" i="3"/>
  <c r="Q1055" i="3"/>
  <c r="P1055" i="3"/>
  <c r="Q1054" i="3"/>
  <c r="P1054" i="3"/>
  <c r="Q1053" i="3"/>
  <c r="P1053" i="3"/>
  <c r="Q1052" i="3"/>
  <c r="P1052" i="3"/>
  <c r="Q1051" i="3"/>
  <c r="P1051" i="3"/>
  <c r="Q1050" i="3"/>
  <c r="P1050" i="3"/>
  <c r="Q1049" i="3"/>
  <c r="P1049" i="3"/>
  <c r="Q1048" i="3"/>
  <c r="P1048" i="3"/>
  <c r="Q1047" i="3"/>
  <c r="P1047" i="3"/>
  <c r="Q1046" i="3"/>
  <c r="P1046" i="3"/>
  <c r="Q1045" i="3"/>
  <c r="P1045" i="3"/>
  <c r="Q1044" i="3"/>
  <c r="P1044" i="3"/>
  <c r="Q1043" i="3"/>
  <c r="P1043" i="3"/>
  <c r="Q1042" i="3"/>
  <c r="P1042" i="3"/>
  <c r="Q1041" i="3"/>
  <c r="P1041" i="3"/>
  <c r="Q1040" i="3"/>
  <c r="P1040" i="3"/>
  <c r="Q1039" i="3"/>
  <c r="P1039" i="3"/>
  <c r="Q1038" i="3"/>
  <c r="P1038" i="3"/>
  <c r="Q1037" i="3"/>
  <c r="P1037" i="3"/>
  <c r="Q1036" i="3"/>
  <c r="P1036" i="3"/>
  <c r="Q1035" i="3"/>
  <c r="P1035" i="3"/>
  <c r="Q1034" i="3"/>
  <c r="P1034" i="3"/>
  <c r="Q1033" i="3"/>
  <c r="P1033" i="3"/>
  <c r="Q1032" i="3"/>
  <c r="P1032" i="3"/>
  <c r="Q1031" i="3"/>
  <c r="P1031" i="3"/>
  <c r="Q1030" i="3"/>
  <c r="P1030" i="3"/>
  <c r="Q1029" i="3"/>
  <c r="P1029" i="3"/>
  <c r="Q1028" i="3"/>
  <c r="P1028" i="3"/>
  <c r="Q1027" i="3"/>
  <c r="P1027" i="3"/>
  <c r="Q1026" i="3"/>
  <c r="P1026" i="3"/>
  <c r="Q1025" i="3"/>
  <c r="P1025" i="3"/>
  <c r="O1025" i="3"/>
  <c r="Q1024" i="3"/>
  <c r="P1024" i="3"/>
  <c r="Q1023" i="3"/>
  <c r="P1023" i="3"/>
  <c r="Q1022" i="3"/>
  <c r="P1022" i="3"/>
  <c r="O1022" i="3"/>
  <c r="Q1021" i="3"/>
  <c r="P1021" i="3"/>
  <c r="Q1020" i="3"/>
  <c r="P1020" i="3"/>
  <c r="Q1019" i="3"/>
  <c r="P1019" i="3"/>
  <c r="Q1018" i="3"/>
  <c r="P1018" i="3"/>
  <c r="Q1017" i="3"/>
  <c r="P1017" i="3"/>
  <c r="Q1016" i="3"/>
  <c r="P1016" i="3"/>
  <c r="Q1015" i="3"/>
  <c r="P1015" i="3"/>
  <c r="Q1014" i="3"/>
  <c r="P1014" i="3"/>
  <c r="Q1013" i="3"/>
  <c r="P1013" i="3"/>
  <c r="Q1012" i="3"/>
  <c r="P1012" i="3"/>
  <c r="Q1011" i="3"/>
  <c r="P1011" i="3"/>
  <c r="Q1010" i="3"/>
  <c r="P1010" i="3"/>
  <c r="Q1009" i="3"/>
  <c r="P1009" i="3"/>
  <c r="Q1008" i="3"/>
  <c r="P1008" i="3"/>
  <c r="Q1007" i="3"/>
  <c r="P1007" i="3"/>
  <c r="Q1006" i="3"/>
  <c r="P1006" i="3"/>
  <c r="Q1005" i="3"/>
  <c r="P1005" i="3"/>
  <c r="Q1004" i="3"/>
  <c r="P1004" i="3"/>
  <c r="Q1003" i="3"/>
  <c r="P1003" i="3"/>
  <c r="Q1002" i="3"/>
  <c r="P1002" i="3"/>
  <c r="Q1001" i="3"/>
  <c r="P1001" i="3"/>
  <c r="Q1000" i="3"/>
  <c r="P1000" i="3"/>
  <c r="Q999" i="3"/>
  <c r="P999" i="3"/>
  <c r="Q998" i="3"/>
  <c r="P998" i="3"/>
  <c r="Q997" i="3"/>
  <c r="P997" i="3"/>
  <c r="Q996" i="3"/>
  <c r="P996" i="3"/>
  <c r="Q995" i="3"/>
  <c r="P995" i="3"/>
  <c r="Q994" i="3"/>
  <c r="P994" i="3"/>
  <c r="Q993" i="3"/>
  <c r="P993" i="3"/>
  <c r="Q992" i="3"/>
  <c r="P992" i="3"/>
  <c r="Q991" i="3"/>
  <c r="P991" i="3"/>
  <c r="Q990" i="3"/>
  <c r="P990" i="3"/>
  <c r="Q989" i="3"/>
  <c r="P989" i="3"/>
  <c r="Q988" i="3"/>
  <c r="P988" i="3"/>
  <c r="Q987" i="3"/>
  <c r="P987" i="3"/>
  <c r="Q986" i="3"/>
  <c r="P986" i="3"/>
  <c r="Q985" i="3"/>
  <c r="P985" i="3"/>
  <c r="Q984" i="3"/>
  <c r="P984" i="3"/>
  <c r="O984" i="3"/>
  <c r="Q983" i="3"/>
  <c r="P983" i="3"/>
  <c r="Q982" i="3"/>
  <c r="P982" i="3"/>
  <c r="Q981" i="3"/>
  <c r="P981" i="3"/>
  <c r="Q980" i="3"/>
  <c r="P980" i="3"/>
  <c r="Q979" i="3"/>
  <c r="P979" i="3"/>
  <c r="Q978" i="3"/>
  <c r="P978" i="3"/>
  <c r="Q977" i="3"/>
  <c r="P977" i="3"/>
  <c r="Q976" i="3"/>
  <c r="P976" i="3"/>
  <c r="Q975" i="3"/>
  <c r="P975" i="3"/>
  <c r="Q974" i="3"/>
  <c r="P974" i="3"/>
  <c r="Q973" i="3"/>
  <c r="P973" i="3"/>
  <c r="Q972" i="3"/>
  <c r="P972" i="3"/>
  <c r="Q971" i="3"/>
  <c r="P971" i="3"/>
  <c r="Q970" i="3"/>
  <c r="P970" i="3"/>
  <c r="Q969" i="3"/>
  <c r="P969" i="3"/>
  <c r="Q968" i="3"/>
  <c r="P968" i="3"/>
  <c r="Q967" i="3"/>
  <c r="P967" i="3"/>
  <c r="Q966" i="3"/>
  <c r="P966" i="3"/>
  <c r="Q965" i="3"/>
  <c r="P965" i="3"/>
  <c r="Q964" i="3"/>
  <c r="P964" i="3"/>
  <c r="Q963" i="3"/>
  <c r="P963" i="3"/>
  <c r="Q962" i="3"/>
  <c r="P962" i="3"/>
  <c r="Q961" i="3"/>
  <c r="P961" i="3"/>
  <c r="Q960" i="3"/>
  <c r="P960" i="3"/>
  <c r="Q959" i="3"/>
  <c r="P959" i="3"/>
  <c r="Q958" i="3"/>
  <c r="P958" i="3"/>
  <c r="Q957" i="3"/>
  <c r="P957" i="3"/>
  <c r="Q956" i="3"/>
  <c r="P956" i="3"/>
  <c r="Q955" i="3"/>
  <c r="P955" i="3"/>
  <c r="Q954" i="3"/>
  <c r="P954" i="3"/>
  <c r="Q953" i="3"/>
  <c r="P953" i="3"/>
  <c r="Q952" i="3"/>
  <c r="P952" i="3"/>
  <c r="Q951" i="3"/>
  <c r="P951" i="3"/>
  <c r="Q950" i="3"/>
  <c r="P950" i="3"/>
  <c r="Q949" i="3"/>
  <c r="P949" i="3"/>
  <c r="Q948" i="3"/>
  <c r="P948" i="3"/>
  <c r="Q947" i="3"/>
  <c r="P947" i="3"/>
  <c r="Q946" i="3"/>
  <c r="P946" i="3"/>
  <c r="Q945" i="3"/>
  <c r="P945" i="3"/>
  <c r="Q944" i="3"/>
  <c r="P944" i="3"/>
  <c r="Q943" i="3"/>
  <c r="P943" i="3"/>
  <c r="Q942" i="3"/>
  <c r="P942" i="3"/>
  <c r="Q941" i="3"/>
  <c r="P941" i="3"/>
  <c r="Q940" i="3"/>
  <c r="P940" i="3"/>
  <c r="Q939" i="3"/>
  <c r="P939" i="3"/>
  <c r="Q938" i="3"/>
  <c r="P938" i="3"/>
  <c r="Q937" i="3"/>
  <c r="P937" i="3"/>
  <c r="Q936" i="3"/>
  <c r="P936" i="3"/>
  <c r="Q935" i="3"/>
  <c r="P935" i="3"/>
  <c r="Q934" i="3"/>
  <c r="P934" i="3"/>
  <c r="O934" i="3"/>
  <c r="Q933" i="3"/>
  <c r="P933" i="3"/>
  <c r="Q932" i="3"/>
  <c r="P932" i="3"/>
  <c r="Q931" i="3"/>
  <c r="P931" i="3"/>
  <c r="Q930" i="3"/>
  <c r="P930" i="3"/>
  <c r="Q929" i="3"/>
  <c r="P929" i="3"/>
  <c r="Q928" i="3"/>
  <c r="P928" i="3"/>
  <c r="Q927" i="3"/>
  <c r="P927" i="3"/>
  <c r="Q926" i="3"/>
  <c r="P926" i="3"/>
  <c r="Q925" i="3"/>
  <c r="P925" i="3"/>
  <c r="Q924" i="3"/>
  <c r="P924" i="3"/>
  <c r="Q923" i="3"/>
  <c r="P923" i="3"/>
  <c r="Q922" i="3"/>
  <c r="P922" i="3"/>
  <c r="Q921" i="3"/>
  <c r="P921" i="3"/>
  <c r="Q920" i="3"/>
  <c r="P920" i="3"/>
  <c r="Q919" i="3"/>
  <c r="P919" i="3"/>
  <c r="Q918" i="3"/>
  <c r="P918" i="3"/>
  <c r="Q917" i="3"/>
  <c r="P917" i="3"/>
  <c r="Q916" i="3"/>
  <c r="P916" i="3"/>
  <c r="O916" i="3"/>
  <c r="Q915" i="3"/>
  <c r="P915" i="3"/>
  <c r="Q914" i="3"/>
  <c r="P914" i="3"/>
  <c r="Q913" i="3"/>
  <c r="P913" i="3"/>
  <c r="Q912" i="3"/>
  <c r="P912" i="3"/>
  <c r="Q911" i="3"/>
  <c r="P911" i="3"/>
  <c r="Q910" i="3"/>
  <c r="P910" i="3"/>
  <c r="Q909" i="3"/>
  <c r="P909" i="3"/>
  <c r="Q908" i="3"/>
  <c r="P908" i="3"/>
  <c r="Q907" i="3"/>
  <c r="P907" i="3"/>
  <c r="Q906" i="3"/>
  <c r="P906" i="3"/>
  <c r="Q905" i="3"/>
  <c r="P905" i="3"/>
  <c r="O905" i="3"/>
  <c r="Q904" i="3"/>
  <c r="P904" i="3"/>
  <c r="Q903" i="3"/>
  <c r="P903" i="3"/>
  <c r="Q902" i="3"/>
  <c r="P902" i="3"/>
  <c r="Q901" i="3"/>
  <c r="P901" i="3"/>
  <c r="Q900" i="3"/>
  <c r="P900" i="3"/>
  <c r="Q899" i="3"/>
  <c r="P899" i="3"/>
  <c r="Q898" i="3"/>
  <c r="P898" i="3"/>
  <c r="Q897" i="3"/>
  <c r="P897" i="3"/>
  <c r="Q896" i="3"/>
  <c r="P896" i="3"/>
  <c r="Q895" i="3"/>
  <c r="P895" i="3"/>
  <c r="Q894" i="3"/>
  <c r="P894" i="3"/>
  <c r="Q893" i="3"/>
  <c r="P893" i="3"/>
  <c r="Q892" i="3"/>
  <c r="P892" i="3"/>
  <c r="Q891" i="3"/>
  <c r="P891" i="3"/>
  <c r="Q890" i="3"/>
  <c r="P890" i="3"/>
  <c r="Q889" i="3"/>
  <c r="P889" i="3"/>
  <c r="Q888" i="3"/>
  <c r="P888" i="3"/>
  <c r="Q887" i="3"/>
  <c r="P887" i="3"/>
  <c r="Q886" i="3"/>
  <c r="P886" i="3"/>
  <c r="Q885" i="3"/>
  <c r="P885" i="3"/>
  <c r="Q884" i="3"/>
  <c r="P884" i="3"/>
  <c r="Q883" i="3"/>
  <c r="P883" i="3"/>
  <c r="Q882" i="3"/>
  <c r="P882" i="3"/>
  <c r="Q881" i="3"/>
  <c r="P881" i="3"/>
  <c r="Q880" i="3"/>
  <c r="P880" i="3"/>
  <c r="Q879" i="3"/>
  <c r="P879" i="3"/>
  <c r="Q878" i="3"/>
  <c r="P878" i="3"/>
  <c r="Q877" i="3"/>
  <c r="P877" i="3"/>
  <c r="Q876" i="3"/>
  <c r="P876" i="3"/>
  <c r="Q875" i="3"/>
  <c r="P875" i="3"/>
  <c r="Q874" i="3"/>
  <c r="P874" i="3"/>
  <c r="Q873" i="3"/>
  <c r="P873" i="3"/>
  <c r="Q872" i="3"/>
  <c r="P872" i="3"/>
  <c r="Q871" i="3"/>
  <c r="P871" i="3"/>
  <c r="Q870" i="3"/>
  <c r="P870" i="3"/>
  <c r="Q869" i="3"/>
  <c r="P869" i="3"/>
  <c r="Q868" i="3"/>
  <c r="P868" i="3"/>
  <c r="Q867" i="3"/>
  <c r="P867" i="3"/>
  <c r="Q866" i="3"/>
  <c r="P866" i="3"/>
  <c r="Q865" i="3"/>
  <c r="P865" i="3"/>
  <c r="Q864" i="3"/>
  <c r="P864" i="3"/>
  <c r="Q863" i="3"/>
  <c r="P863" i="3"/>
  <c r="Q862" i="3"/>
  <c r="P862" i="3"/>
  <c r="Q861" i="3"/>
  <c r="P861" i="3"/>
  <c r="Q860" i="3"/>
  <c r="P860" i="3"/>
  <c r="Q859" i="3"/>
  <c r="P859" i="3"/>
  <c r="Q858" i="3"/>
  <c r="P858" i="3"/>
  <c r="Q857" i="3"/>
  <c r="P857" i="3"/>
  <c r="Q856" i="3"/>
  <c r="P856" i="3"/>
  <c r="O856" i="3"/>
  <c r="Q855" i="3"/>
  <c r="P855" i="3"/>
  <c r="Q854" i="3"/>
  <c r="P854" i="3"/>
  <c r="Q853" i="3"/>
  <c r="P853" i="3"/>
  <c r="Q852" i="3"/>
  <c r="P852" i="3"/>
  <c r="Q851" i="3"/>
  <c r="P851" i="3"/>
  <c r="Q850" i="3"/>
  <c r="P850" i="3"/>
  <c r="Q849" i="3"/>
  <c r="P849" i="3"/>
  <c r="O849" i="3"/>
  <c r="Q848" i="3"/>
  <c r="P848" i="3"/>
  <c r="Q847" i="3"/>
  <c r="P847" i="3"/>
  <c r="Q846" i="3"/>
  <c r="P846" i="3"/>
  <c r="Q845" i="3"/>
  <c r="P845" i="3"/>
  <c r="Q844" i="3"/>
  <c r="P844" i="3"/>
  <c r="Q843" i="3"/>
  <c r="P843" i="3"/>
  <c r="Q842" i="3"/>
  <c r="P842" i="3"/>
  <c r="Q841" i="3"/>
  <c r="P841" i="3"/>
  <c r="Q840" i="3"/>
  <c r="P840" i="3"/>
  <c r="Q839" i="3"/>
  <c r="P839" i="3"/>
  <c r="Q838" i="3"/>
  <c r="P838" i="3"/>
  <c r="Q837" i="3"/>
  <c r="P837" i="3"/>
  <c r="Q836" i="3"/>
  <c r="P836" i="3"/>
  <c r="Q835" i="3"/>
  <c r="P835" i="3"/>
  <c r="O835" i="3"/>
  <c r="Q834" i="3"/>
  <c r="P834" i="3"/>
  <c r="Q833" i="3"/>
  <c r="P833" i="3"/>
  <c r="Q832" i="3"/>
  <c r="P832" i="3"/>
  <c r="Q831" i="3"/>
  <c r="P831" i="3"/>
  <c r="Q830" i="3"/>
  <c r="P830" i="3"/>
  <c r="Q829" i="3"/>
  <c r="P829" i="3"/>
  <c r="Q828" i="3"/>
  <c r="P828" i="3"/>
  <c r="Q827" i="3"/>
  <c r="P827" i="3"/>
  <c r="Q826" i="3"/>
  <c r="P826" i="3"/>
  <c r="Q825" i="3"/>
  <c r="P825" i="3"/>
  <c r="Q824" i="3"/>
  <c r="P824" i="3"/>
  <c r="Q823" i="3"/>
  <c r="P823" i="3"/>
  <c r="Q822" i="3"/>
  <c r="P822" i="3"/>
  <c r="Q821" i="3"/>
  <c r="P821" i="3"/>
  <c r="Q820" i="3"/>
  <c r="P820" i="3"/>
  <c r="Q819" i="3"/>
  <c r="P819" i="3"/>
  <c r="Q818" i="3"/>
  <c r="P818" i="3"/>
  <c r="Q817" i="3"/>
  <c r="P817" i="3"/>
  <c r="Q816" i="3"/>
  <c r="P816" i="3"/>
  <c r="Q815" i="3"/>
  <c r="P815" i="3"/>
  <c r="Q814" i="3"/>
  <c r="P814" i="3"/>
  <c r="Q813" i="3"/>
  <c r="P813" i="3"/>
  <c r="Q812" i="3"/>
  <c r="P812" i="3"/>
  <c r="O812" i="3"/>
  <c r="Q811" i="3"/>
  <c r="P811" i="3"/>
  <c r="Q810" i="3"/>
  <c r="P810" i="3"/>
  <c r="Q809" i="3"/>
  <c r="P809" i="3"/>
  <c r="Q808" i="3"/>
  <c r="P808" i="3"/>
  <c r="O808" i="3"/>
  <c r="Q807" i="3"/>
  <c r="P807" i="3"/>
  <c r="Q806" i="3"/>
  <c r="P806" i="3"/>
  <c r="Q805" i="3"/>
  <c r="P805" i="3"/>
  <c r="Q804" i="3"/>
  <c r="P804" i="3"/>
  <c r="Q803" i="3"/>
  <c r="P803" i="3"/>
  <c r="Q802" i="3"/>
  <c r="P802" i="3"/>
  <c r="Q801" i="3"/>
  <c r="P801" i="3"/>
  <c r="Q800" i="3"/>
  <c r="P800" i="3"/>
  <c r="Q799" i="3"/>
  <c r="P799" i="3"/>
  <c r="Q798" i="3"/>
  <c r="P798" i="3"/>
  <c r="O798" i="3"/>
  <c r="Q797" i="3"/>
  <c r="P797" i="3"/>
  <c r="Q796" i="3"/>
  <c r="P796" i="3"/>
  <c r="Q795" i="3"/>
  <c r="P795" i="3"/>
  <c r="Q794" i="3"/>
  <c r="P794" i="3"/>
  <c r="Q793" i="3"/>
  <c r="P793" i="3"/>
  <c r="Q792" i="3"/>
  <c r="P792" i="3"/>
  <c r="Q791" i="3"/>
  <c r="P791" i="3"/>
  <c r="Q790" i="3"/>
  <c r="P790" i="3"/>
  <c r="Q789" i="3"/>
  <c r="P789" i="3"/>
  <c r="Q788" i="3"/>
  <c r="P788" i="3"/>
  <c r="Q787" i="3"/>
  <c r="P787" i="3"/>
  <c r="Q786" i="3"/>
  <c r="P786" i="3"/>
  <c r="Q785" i="3"/>
  <c r="P785" i="3"/>
  <c r="Q784" i="3"/>
  <c r="P784" i="3"/>
  <c r="Q783" i="3"/>
  <c r="P783" i="3"/>
  <c r="Q782" i="3"/>
  <c r="P782" i="3"/>
  <c r="Q781" i="3"/>
  <c r="P781" i="3"/>
  <c r="Q780" i="3"/>
  <c r="P780" i="3"/>
  <c r="Q779" i="3"/>
  <c r="P779" i="3"/>
  <c r="Q778" i="3"/>
  <c r="P778" i="3"/>
  <c r="Q777" i="3"/>
  <c r="P777" i="3"/>
  <c r="Q776" i="3"/>
  <c r="P776" i="3"/>
  <c r="Q775" i="3"/>
  <c r="P775" i="3"/>
  <c r="Q774" i="3"/>
  <c r="P774" i="3"/>
  <c r="Q773" i="3"/>
  <c r="P773" i="3"/>
  <c r="Q772" i="3"/>
  <c r="P772" i="3"/>
  <c r="Q771" i="3"/>
  <c r="P771" i="3"/>
  <c r="Q770" i="3"/>
  <c r="P770" i="3"/>
  <c r="Q769" i="3"/>
  <c r="P769" i="3"/>
  <c r="Q768" i="3"/>
  <c r="P768" i="3"/>
  <c r="Q767" i="3"/>
  <c r="P767" i="3"/>
  <c r="Q766" i="3"/>
  <c r="P766" i="3"/>
  <c r="Q765" i="3"/>
  <c r="P765" i="3"/>
  <c r="Q764" i="3"/>
  <c r="P764" i="3"/>
  <c r="Q763" i="3"/>
  <c r="P763" i="3"/>
  <c r="Q762" i="3"/>
  <c r="P762" i="3"/>
  <c r="Q761" i="3"/>
  <c r="P761" i="3"/>
  <c r="O761" i="3"/>
  <c r="Q760" i="3"/>
  <c r="P760" i="3"/>
  <c r="Q759" i="3"/>
  <c r="P759" i="3"/>
  <c r="Q758" i="3"/>
  <c r="P758" i="3"/>
  <c r="Q757" i="3"/>
  <c r="P757" i="3"/>
  <c r="Q756" i="3"/>
  <c r="P756" i="3"/>
  <c r="Q755" i="3"/>
  <c r="P755" i="3"/>
  <c r="Q754" i="3"/>
  <c r="P754" i="3"/>
  <c r="Q753" i="3"/>
  <c r="P753" i="3"/>
  <c r="Q752" i="3"/>
  <c r="P752" i="3"/>
  <c r="Q751" i="3"/>
  <c r="P751" i="3"/>
  <c r="Q750" i="3"/>
  <c r="P750" i="3"/>
  <c r="Q749" i="3"/>
  <c r="P749" i="3"/>
  <c r="Q748" i="3"/>
  <c r="P748" i="3"/>
  <c r="Q747" i="3"/>
  <c r="P747" i="3"/>
  <c r="Q746" i="3"/>
  <c r="P746" i="3"/>
  <c r="Q745" i="3"/>
  <c r="P745" i="3"/>
  <c r="Q744" i="3"/>
  <c r="P744" i="3"/>
  <c r="Q743" i="3"/>
  <c r="P743" i="3"/>
  <c r="Q742" i="3"/>
  <c r="P742" i="3"/>
  <c r="Q741" i="3"/>
  <c r="P741" i="3"/>
  <c r="Q740" i="3"/>
  <c r="P740" i="3"/>
  <c r="Q739" i="3"/>
  <c r="P739" i="3"/>
  <c r="Q738" i="3"/>
  <c r="P738" i="3"/>
  <c r="Q737" i="3"/>
  <c r="P737" i="3"/>
  <c r="Q736" i="3"/>
  <c r="P736" i="3"/>
  <c r="Q735" i="3"/>
  <c r="P735" i="3"/>
  <c r="Q734" i="3"/>
  <c r="P734" i="3"/>
  <c r="Q733" i="3"/>
  <c r="P733" i="3"/>
  <c r="Q732" i="3"/>
  <c r="P732" i="3"/>
  <c r="Q731" i="3"/>
  <c r="P731" i="3"/>
  <c r="Q730" i="3"/>
  <c r="P730" i="3"/>
  <c r="Q729" i="3"/>
  <c r="P729" i="3"/>
  <c r="Q728" i="3"/>
  <c r="P728" i="3"/>
  <c r="Q727" i="3"/>
  <c r="P727" i="3"/>
  <c r="Q726" i="3"/>
  <c r="P726" i="3"/>
  <c r="Q725" i="3"/>
  <c r="P725" i="3"/>
  <c r="Q724" i="3"/>
  <c r="P724" i="3"/>
  <c r="Q723" i="3"/>
  <c r="P723" i="3"/>
  <c r="Q722" i="3"/>
  <c r="P722" i="3"/>
  <c r="Q721" i="3"/>
  <c r="P721" i="3"/>
  <c r="Q720" i="3"/>
  <c r="P720" i="3"/>
  <c r="Q719" i="3"/>
  <c r="P719" i="3"/>
  <c r="Q718" i="3"/>
  <c r="P718" i="3"/>
  <c r="Q717" i="3"/>
  <c r="P717" i="3"/>
  <c r="Q716" i="3"/>
  <c r="P716" i="3"/>
  <c r="O716" i="3"/>
  <c r="Q715" i="3"/>
  <c r="P715" i="3"/>
  <c r="Q714" i="3"/>
  <c r="P714" i="3"/>
  <c r="Q713" i="3"/>
  <c r="P713" i="3"/>
  <c r="Q712" i="3"/>
  <c r="P712" i="3"/>
  <c r="O712" i="3"/>
  <c r="Q711" i="3"/>
  <c r="P711" i="3"/>
  <c r="Q710" i="3"/>
  <c r="P710" i="3"/>
  <c r="Q709" i="3"/>
  <c r="P709" i="3"/>
  <c r="Q708" i="3"/>
  <c r="P708" i="3"/>
  <c r="Q707" i="3"/>
  <c r="P707" i="3"/>
  <c r="Q706" i="3"/>
  <c r="P706" i="3"/>
  <c r="Q705" i="3"/>
  <c r="P705" i="3"/>
  <c r="Q704" i="3"/>
  <c r="P704" i="3"/>
  <c r="Q703" i="3"/>
  <c r="P703" i="3"/>
  <c r="Q702" i="3"/>
  <c r="P702" i="3"/>
  <c r="Q701" i="3"/>
  <c r="P701" i="3"/>
  <c r="Q700" i="3"/>
  <c r="P700" i="3"/>
  <c r="Q699" i="3"/>
  <c r="P699" i="3"/>
  <c r="O699" i="3"/>
  <c r="Q698" i="3"/>
  <c r="P698" i="3"/>
  <c r="Q697" i="3"/>
  <c r="P697" i="3"/>
  <c r="Q696" i="3"/>
  <c r="P696" i="3"/>
  <c r="Q695" i="3"/>
  <c r="P695" i="3"/>
  <c r="Q694" i="3"/>
  <c r="P694" i="3"/>
  <c r="Q693" i="3"/>
  <c r="P693" i="3"/>
  <c r="Q692" i="3"/>
  <c r="P692" i="3"/>
  <c r="Q691" i="3"/>
  <c r="P691" i="3"/>
  <c r="Q690" i="3"/>
  <c r="P690" i="3"/>
  <c r="Q689" i="3"/>
  <c r="P689" i="3"/>
  <c r="Q688" i="3"/>
  <c r="P688" i="3"/>
  <c r="Q687" i="3"/>
  <c r="P687" i="3"/>
  <c r="Q686" i="3"/>
  <c r="P686" i="3"/>
  <c r="Q685" i="3"/>
  <c r="P685" i="3"/>
  <c r="Q684" i="3"/>
  <c r="P684" i="3"/>
  <c r="Q683" i="3"/>
  <c r="P683" i="3"/>
  <c r="Q682" i="3"/>
  <c r="P682" i="3"/>
  <c r="Q681" i="3"/>
  <c r="P681" i="3"/>
  <c r="Q680" i="3"/>
  <c r="P680" i="3"/>
  <c r="Q679" i="3"/>
  <c r="P679" i="3"/>
  <c r="Q678" i="3"/>
  <c r="P678" i="3"/>
  <c r="O678" i="3"/>
  <c r="Q677" i="3"/>
  <c r="P677" i="3"/>
  <c r="Q676" i="3"/>
  <c r="P676" i="3"/>
  <c r="Q675" i="3"/>
  <c r="P675" i="3"/>
  <c r="Q674" i="3"/>
  <c r="P674" i="3"/>
  <c r="Q673" i="3"/>
  <c r="P673" i="3"/>
  <c r="Q672" i="3"/>
  <c r="P672" i="3"/>
  <c r="Q671" i="3"/>
  <c r="P671" i="3"/>
  <c r="Q670" i="3"/>
  <c r="P670" i="3"/>
  <c r="Q669" i="3"/>
  <c r="P669" i="3"/>
  <c r="Q668" i="3"/>
  <c r="P668" i="3"/>
  <c r="Q667" i="3"/>
  <c r="P667" i="3"/>
  <c r="Q666" i="3"/>
  <c r="P666" i="3"/>
  <c r="Q665" i="3"/>
  <c r="P665" i="3"/>
  <c r="Q664" i="3"/>
  <c r="P664" i="3"/>
  <c r="Q663" i="3"/>
  <c r="P663" i="3"/>
  <c r="Q662" i="3"/>
  <c r="P662" i="3"/>
  <c r="Q661" i="3"/>
  <c r="P661" i="3"/>
  <c r="Q660" i="3"/>
  <c r="P660" i="3"/>
  <c r="Q659" i="3"/>
  <c r="P659" i="3"/>
  <c r="Q658" i="3"/>
  <c r="P658" i="3"/>
  <c r="Q657" i="3"/>
  <c r="P657" i="3"/>
  <c r="Q656" i="3"/>
  <c r="P656" i="3"/>
  <c r="Q655" i="3"/>
  <c r="P655" i="3"/>
  <c r="Q654" i="3"/>
  <c r="P654" i="3"/>
  <c r="Q653" i="3"/>
  <c r="P653" i="3"/>
  <c r="Q652" i="3"/>
  <c r="P652" i="3"/>
  <c r="Q651" i="3"/>
  <c r="P651" i="3"/>
  <c r="Q650" i="3"/>
  <c r="P650" i="3"/>
  <c r="Q649" i="3"/>
  <c r="P649" i="3"/>
  <c r="Q648" i="3"/>
  <c r="P648" i="3"/>
  <c r="Q647" i="3"/>
  <c r="P647" i="3"/>
  <c r="Q646" i="3"/>
  <c r="P646" i="3"/>
  <c r="Q645" i="3"/>
  <c r="P645" i="3"/>
  <c r="Q644" i="3"/>
  <c r="P644" i="3"/>
  <c r="Q643" i="3"/>
  <c r="P643" i="3"/>
  <c r="Q642" i="3"/>
  <c r="P642" i="3"/>
  <c r="Q641" i="3"/>
  <c r="P641" i="3"/>
  <c r="Q640" i="3"/>
  <c r="P640" i="3"/>
  <c r="Q639" i="3"/>
  <c r="P639" i="3"/>
  <c r="Q638" i="3"/>
  <c r="P638" i="3"/>
  <c r="Q637" i="3"/>
  <c r="P637" i="3"/>
  <c r="Q636" i="3"/>
  <c r="P636" i="3"/>
  <c r="Q635" i="3"/>
  <c r="P635" i="3"/>
  <c r="Q634" i="3"/>
  <c r="P634" i="3"/>
  <c r="Q633" i="3"/>
  <c r="P633" i="3"/>
  <c r="Q632" i="3"/>
  <c r="P632" i="3"/>
  <c r="Q631" i="3"/>
  <c r="P631" i="3"/>
  <c r="O631" i="3"/>
  <c r="Q630" i="3"/>
  <c r="P630" i="3"/>
  <c r="Q629" i="3"/>
  <c r="P629" i="3"/>
  <c r="Q628" i="3"/>
  <c r="P628" i="3"/>
  <c r="Q627" i="3"/>
  <c r="P627" i="3"/>
  <c r="Q626" i="3"/>
  <c r="P626" i="3"/>
  <c r="Q625" i="3"/>
  <c r="P625" i="3"/>
  <c r="Q624" i="3"/>
  <c r="P624" i="3"/>
  <c r="Q623" i="3"/>
  <c r="P623" i="3"/>
  <c r="Q622" i="3"/>
  <c r="P622" i="3"/>
  <c r="Q621" i="3"/>
  <c r="P621" i="3"/>
  <c r="Q620" i="3"/>
  <c r="P620" i="3"/>
  <c r="Q619" i="3"/>
  <c r="P619" i="3"/>
  <c r="Q618" i="3"/>
  <c r="P618" i="3"/>
  <c r="Q617" i="3"/>
  <c r="P617" i="3"/>
  <c r="Q616" i="3"/>
  <c r="P616" i="3"/>
  <c r="Q615" i="3"/>
  <c r="P615" i="3"/>
  <c r="Q614" i="3"/>
  <c r="P614" i="3"/>
  <c r="Q613" i="3"/>
  <c r="P613" i="3"/>
  <c r="Q612" i="3"/>
  <c r="P612" i="3"/>
  <c r="Q611" i="3"/>
  <c r="P611" i="3"/>
  <c r="Q610" i="3"/>
  <c r="P610" i="3"/>
  <c r="Q609" i="3"/>
  <c r="P609" i="3"/>
  <c r="Q608" i="3"/>
  <c r="P608" i="3"/>
  <c r="Q607" i="3"/>
  <c r="P607" i="3"/>
  <c r="Q606" i="3"/>
  <c r="P606" i="3"/>
  <c r="O606" i="3"/>
  <c r="Q605" i="3"/>
  <c r="P605" i="3"/>
  <c r="Q604" i="3"/>
  <c r="P604" i="3"/>
  <c r="Q603" i="3"/>
  <c r="P603" i="3"/>
  <c r="Q602" i="3"/>
  <c r="P602" i="3"/>
  <c r="Q601" i="3"/>
  <c r="P601" i="3"/>
  <c r="Q600" i="3"/>
  <c r="P600" i="3"/>
  <c r="Q599" i="3"/>
  <c r="P599" i="3"/>
  <c r="Q598" i="3"/>
  <c r="P598" i="3"/>
  <c r="Q597" i="3"/>
  <c r="P597" i="3"/>
  <c r="Q596" i="3"/>
  <c r="P596" i="3"/>
  <c r="Q595" i="3"/>
  <c r="P595" i="3"/>
  <c r="Q594" i="3"/>
  <c r="P594" i="3"/>
  <c r="O594" i="3"/>
  <c r="Q593" i="3"/>
  <c r="P593" i="3"/>
  <c r="Q592" i="3"/>
  <c r="P592" i="3"/>
  <c r="Q591" i="3"/>
  <c r="P591" i="3"/>
  <c r="Q590" i="3"/>
  <c r="P590" i="3"/>
  <c r="Q589" i="3"/>
  <c r="P589" i="3"/>
  <c r="Q588" i="3"/>
  <c r="P588" i="3"/>
  <c r="Q587" i="3"/>
  <c r="P587" i="3"/>
  <c r="Q586" i="3"/>
  <c r="P586" i="3"/>
  <c r="Q585" i="3"/>
  <c r="P585" i="3"/>
  <c r="Q584" i="3"/>
  <c r="P584" i="3"/>
  <c r="Q583" i="3"/>
  <c r="P583" i="3"/>
  <c r="Q582" i="3"/>
  <c r="P582" i="3"/>
  <c r="Q581" i="3"/>
  <c r="P581" i="3"/>
  <c r="Q580" i="3"/>
  <c r="P580" i="3"/>
  <c r="Q579" i="3"/>
  <c r="P579" i="3"/>
  <c r="Q578" i="3"/>
  <c r="P578" i="3"/>
  <c r="Q577" i="3"/>
  <c r="P577" i="3"/>
  <c r="Q576" i="3"/>
  <c r="P576" i="3"/>
  <c r="Q575" i="3"/>
  <c r="P575" i="3"/>
  <c r="O575" i="3"/>
  <c r="Q574" i="3"/>
  <c r="P574" i="3"/>
  <c r="Q573" i="3"/>
  <c r="P573" i="3"/>
  <c r="Q572" i="3"/>
  <c r="P572" i="3"/>
  <c r="Q571" i="3"/>
  <c r="P571" i="3"/>
  <c r="Q570" i="3"/>
  <c r="P570" i="3"/>
  <c r="Q569" i="3"/>
  <c r="P569" i="3"/>
  <c r="Q568" i="3"/>
  <c r="P568" i="3"/>
  <c r="O568" i="3"/>
  <c r="Q567" i="3"/>
  <c r="P567" i="3"/>
  <c r="Q566" i="3"/>
  <c r="P566" i="3"/>
  <c r="Q565" i="3"/>
  <c r="P565" i="3"/>
  <c r="Q564" i="3"/>
  <c r="P564" i="3"/>
  <c r="Q563" i="3"/>
  <c r="P563" i="3"/>
  <c r="Q562" i="3"/>
  <c r="P562" i="3"/>
  <c r="O562" i="3"/>
  <c r="Q561" i="3"/>
  <c r="P561" i="3"/>
  <c r="Q560" i="3"/>
  <c r="P560" i="3"/>
  <c r="Q559" i="3"/>
  <c r="P559" i="3"/>
  <c r="Q558" i="3"/>
  <c r="P558" i="3"/>
  <c r="Q557" i="3"/>
  <c r="P557" i="3"/>
  <c r="Q556" i="3"/>
  <c r="P556" i="3"/>
  <c r="Q555" i="3"/>
  <c r="P555" i="3"/>
  <c r="Q554" i="3"/>
  <c r="P554" i="3"/>
  <c r="Q553" i="3"/>
  <c r="P553" i="3"/>
  <c r="Q552" i="3"/>
  <c r="P552" i="3"/>
  <c r="Q551" i="3"/>
  <c r="P551" i="3"/>
  <c r="Q550" i="3"/>
  <c r="P550" i="3"/>
  <c r="Q549" i="3"/>
  <c r="P549" i="3"/>
  <c r="Q548" i="3"/>
  <c r="P548" i="3"/>
  <c r="Q547" i="3"/>
  <c r="P547" i="3"/>
  <c r="Q546" i="3"/>
  <c r="P546" i="3"/>
  <c r="Q545" i="3"/>
  <c r="P545" i="3"/>
  <c r="Q544" i="3"/>
  <c r="P544" i="3"/>
  <c r="Q543" i="3"/>
  <c r="P543" i="3"/>
  <c r="Q542" i="3"/>
  <c r="P542" i="3"/>
  <c r="Q541" i="3"/>
  <c r="P541" i="3"/>
  <c r="Q540" i="3"/>
  <c r="P540" i="3"/>
  <c r="Q539" i="3"/>
  <c r="P539" i="3"/>
  <c r="Q538" i="3"/>
  <c r="P538" i="3"/>
  <c r="Q537" i="3"/>
  <c r="P537" i="3"/>
  <c r="Q536" i="3"/>
  <c r="P536" i="3"/>
  <c r="Q535" i="3"/>
  <c r="P535" i="3"/>
  <c r="Q534" i="3"/>
  <c r="P534" i="3"/>
  <c r="Q533" i="3"/>
  <c r="P533" i="3"/>
  <c r="Q532" i="3"/>
  <c r="P532" i="3"/>
  <c r="Q531" i="3"/>
  <c r="P531" i="3"/>
  <c r="Q530" i="3"/>
  <c r="P530" i="3"/>
  <c r="Q529" i="3"/>
  <c r="P529" i="3"/>
  <c r="Q528" i="3"/>
  <c r="P528" i="3"/>
  <c r="Q527" i="3"/>
  <c r="P527" i="3"/>
  <c r="Q526" i="3"/>
  <c r="P526" i="3"/>
  <c r="Q525" i="3"/>
  <c r="P525" i="3"/>
  <c r="Q524" i="3"/>
  <c r="P524" i="3"/>
  <c r="O524" i="3"/>
  <c r="Q523" i="3"/>
  <c r="P523" i="3"/>
  <c r="Q522" i="3"/>
  <c r="P522" i="3"/>
  <c r="Q521" i="3"/>
  <c r="P521" i="3"/>
  <c r="Q520" i="3"/>
  <c r="P520" i="3"/>
  <c r="Q519" i="3"/>
  <c r="P519" i="3"/>
  <c r="Q518" i="3"/>
  <c r="P518" i="3"/>
  <c r="Q517" i="3"/>
  <c r="P517" i="3"/>
  <c r="Q516" i="3"/>
  <c r="P516" i="3"/>
  <c r="Q515" i="3"/>
  <c r="P515" i="3"/>
  <c r="Q514" i="3"/>
  <c r="P514" i="3"/>
  <c r="Q513" i="3"/>
  <c r="P513" i="3"/>
  <c r="Q512" i="3"/>
  <c r="P512" i="3"/>
  <c r="Q511" i="3"/>
  <c r="P511" i="3"/>
  <c r="Q510" i="3"/>
  <c r="P510" i="3"/>
  <c r="Q509" i="3"/>
  <c r="P509" i="3"/>
  <c r="Q508" i="3"/>
  <c r="P508" i="3"/>
  <c r="Q507" i="3"/>
  <c r="P507" i="3"/>
  <c r="Q506" i="3"/>
  <c r="P506" i="3"/>
  <c r="Q505" i="3"/>
  <c r="P505" i="3"/>
  <c r="Q504" i="3"/>
  <c r="P504" i="3"/>
  <c r="Q503" i="3"/>
  <c r="P503" i="3"/>
  <c r="Q502" i="3"/>
  <c r="P502" i="3"/>
  <c r="Q501" i="3"/>
  <c r="P501" i="3"/>
  <c r="Q500" i="3"/>
  <c r="P500" i="3"/>
  <c r="Q499" i="3"/>
  <c r="P499" i="3"/>
  <c r="Q498" i="3"/>
  <c r="P498" i="3"/>
  <c r="Q497" i="3"/>
  <c r="P497" i="3"/>
  <c r="Q496" i="3"/>
  <c r="P496" i="3"/>
  <c r="Q495" i="3"/>
  <c r="P495" i="3"/>
  <c r="Q494" i="3"/>
  <c r="P494" i="3"/>
  <c r="Q493" i="3"/>
  <c r="P493" i="3"/>
  <c r="Q492" i="3"/>
  <c r="P492" i="3"/>
  <c r="Q491" i="3"/>
  <c r="P491" i="3"/>
  <c r="Q490" i="3"/>
  <c r="P490" i="3"/>
  <c r="Q489" i="3"/>
  <c r="P489" i="3"/>
  <c r="Q488" i="3"/>
  <c r="P488" i="3"/>
  <c r="Q487" i="3"/>
  <c r="P487" i="3"/>
  <c r="Q486" i="3"/>
  <c r="P486" i="3"/>
  <c r="Q485" i="3"/>
  <c r="P485" i="3"/>
  <c r="Q484" i="3"/>
  <c r="P484" i="3"/>
  <c r="Q483" i="3"/>
  <c r="P483" i="3"/>
  <c r="Q482" i="3"/>
  <c r="P482" i="3"/>
  <c r="Q481" i="3"/>
  <c r="P481" i="3"/>
  <c r="Q480" i="3"/>
  <c r="P480" i="3"/>
  <c r="Q479" i="3"/>
  <c r="P479" i="3"/>
  <c r="Q478" i="3"/>
  <c r="P478" i="3"/>
  <c r="Q477" i="3"/>
  <c r="P477" i="3"/>
  <c r="Q476" i="3"/>
  <c r="P476" i="3"/>
  <c r="Q475" i="3"/>
  <c r="P475" i="3"/>
  <c r="Q474" i="3"/>
  <c r="P474" i="3"/>
  <c r="Q473" i="3"/>
  <c r="P473" i="3"/>
  <c r="Q472" i="3"/>
  <c r="P472" i="3"/>
  <c r="Q471" i="3"/>
  <c r="P471" i="3"/>
  <c r="Q470" i="3"/>
  <c r="P470" i="3"/>
  <c r="Q469" i="3"/>
  <c r="P469" i="3"/>
  <c r="Q468" i="3"/>
  <c r="P468" i="3"/>
  <c r="Q467" i="3"/>
  <c r="P467" i="3"/>
  <c r="Q466" i="3"/>
  <c r="P466" i="3"/>
  <c r="Q465" i="3"/>
  <c r="P465" i="3"/>
  <c r="Q464" i="3"/>
  <c r="P464" i="3"/>
  <c r="Q463" i="3"/>
  <c r="P463" i="3"/>
  <c r="Q462" i="3"/>
  <c r="P462" i="3"/>
  <c r="Q461" i="3"/>
  <c r="P461" i="3"/>
  <c r="Q460" i="3"/>
  <c r="P460" i="3"/>
  <c r="Q459" i="3"/>
  <c r="P459" i="3"/>
  <c r="Q458" i="3"/>
  <c r="P458" i="3"/>
  <c r="Q457" i="3"/>
  <c r="P457" i="3"/>
  <c r="Q456" i="3"/>
  <c r="P456" i="3"/>
  <c r="Q455" i="3"/>
  <c r="P455" i="3"/>
  <c r="Q454" i="3"/>
  <c r="P454" i="3"/>
  <c r="Q453" i="3"/>
  <c r="P453" i="3"/>
  <c r="Q452" i="3"/>
  <c r="P452" i="3"/>
  <c r="Q451" i="3"/>
  <c r="P451" i="3"/>
  <c r="Q450" i="3"/>
  <c r="P450" i="3"/>
  <c r="Q449" i="3"/>
  <c r="P449" i="3"/>
  <c r="Q448" i="3"/>
  <c r="P448" i="3"/>
  <c r="Q447" i="3"/>
  <c r="P447" i="3"/>
  <c r="Q446" i="3"/>
  <c r="P446" i="3"/>
  <c r="Q445" i="3"/>
  <c r="P445" i="3"/>
  <c r="Q444" i="3"/>
  <c r="P444" i="3"/>
  <c r="Q443" i="3"/>
  <c r="P443" i="3"/>
  <c r="O443" i="3"/>
  <c r="Q442" i="3"/>
  <c r="P442" i="3"/>
  <c r="Q441" i="3"/>
  <c r="P441" i="3"/>
  <c r="O441" i="3"/>
  <c r="Q440" i="3"/>
  <c r="P440" i="3"/>
  <c r="Q439" i="3"/>
  <c r="P439" i="3"/>
  <c r="Q438" i="3"/>
  <c r="P438" i="3"/>
  <c r="Q437" i="3"/>
  <c r="P437" i="3"/>
  <c r="Q436" i="3"/>
  <c r="P436" i="3"/>
  <c r="Q435" i="3"/>
  <c r="P435" i="3"/>
  <c r="Q434" i="3"/>
  <c r="P434" i="3"/>
  <c r="Q433" i="3"/>
  <c r="P433" i="3"/>
  <c r="Q432" i="3"/>
  <c r="P432" i="3"/>
  <c r="Q431" i="3"/>
  <c r="P431" i="3"/>
  <c r="Q430" i="3"/>
  <c r="P430" i="3"/>
  <c r="Q429" i="3"/>
  <c r="P429" i="3"/>
  <c r="Q428" i="3"/>
  <c r="P428" i="3"/>
  <c r="Q427" i="3"/>
  <c r="P427" i="3"/>
  <c r="Q426" i="3"/>
  <c r="P426" i="3"/>
  <c r="Q425" i="3"/>
  <c r="P425" i="3"/>
  <c r="Q424" i="3"/>
  <c r="P424" i="3"/>
  <c r="Q423" i="3"/>
  <c r="P423" i="3"/>
  <c r="Q422" i="3"/>
  <c r="P422" i="3"/>
  <c r="Q421" i="3"/>
  <c r="P421" i="3"/>
  <c r="Q420" i="3"/>
  <c r="P420" i="3"/>
  <c r="Q419" i="3"/>
  <c r="P419" i="3"/>
  <c r="Q418" i="3"/>
  <c r="P418" i="3"/>
  <c r="Q417" i="3"/>
  <c r="P417" i="3"/>
  <c r="O417" i="3"/>
  <c r="Q416" i="3"/>
  <c r="P416" i="3"/>
  <c r="Q415" i="3"/>
  <c r="P415" i="3"/>
  <c r="Q414" i="3"/>
  <c r="P414" i="3"/>
  <c r="Q413" i="3"/>
  <c r="P413" i="3"/>
  <c r="Q412" i="3"/>
  <c r="P412" i="3"/>
  <c r="Q411" i="3"/>
  <c r="P411" i="3"/>
  <c r="Q410" i="3"/>
  <c r="P410" i="3"/>
  <c r="Q409" i="3"/>
  <c r="P409" i="3"/>
  <c r="Q408" i="3"/>
  <c r="P408" i="3"/>
  <c r="Q407" i="3"/>
  <c r="P407" i="3"/>
  <c r="O407" i="3"/>
  <c r="Q406" i="3"/>
  <c r="P406" i="3"/>
  <c r="Q405" i="3"/>
  <c r="P405" i="3"/>
  <c r="Q404" i="3"/>
  <c r="P404" i="3"/>
  <c r="Q403" i="3"/>
  <c r="P403" i="3"/>
  <c r="Q402" i="3"/>
  <c r="P402" i="3"/>
  <c r="Q401" i="3"/>
  <c r="P401" i="3"/>
  <c r="Q400" i="3"/>
  <c r="P400" i="3"/>
  <c r="Q399" i="3"/>
  <c r="P399" i="3"/>
  <c r="Q398" i="3"/>
  <c r="P398" i="3"/>
  <c r="Q397" i="3"/>
  <c r="P397" i="3"/>
  <c r="Q396" i="3"/>
  <c r="P396" i="3"/>
  <c r="Q395" i="3"/>
  <c r="P395" i="3"/>
  <c r="Q394" i="3"/>
  <c r="P394" i="3"/>
  <c r="Q393" i="3"/>
  <c r="P393" i="3"/>
  <c r="O393" i="3"/>
  <c r="Q392" i="3"/>
  <c r="P392" i="3"/>
  <c r="Q391" i="3"/>
  <c r="P391" i="3"/>
  <c r="Q390" i="3"/>
  <c r="P390" i="3"/>
  <c r="Q389" i="3"/>
  <c r="P389" i="3"/>
  <c r="Q388" i="3"/>
  <c r="P388" i="3"/>
  <c r="Q387" i="3"/>
  <c r="P387" i="3"/>
  <c r="Q386" i="3"/>
  <c r="P386" i="3"/>
  <c r="Q385" i="3"/>
  <c r="P385" i="3"/>
  <c r="Q384" i="3"/>
  <c r="P384" i="3"/>
  <c r="Q383" i="3"/>
  <c r="P383" i="3"/>
  <c r="Q382" i="3"/>
  <c r="P382" i="3"/>
  <c r="Q381" i="3"/>
  <c r="P381" i="3"/>
  <c r="Q380" i="3"/>
  <c r="P380" i="3"/>
  <c r="Q379" i="3"/>
  <c r="P379" i="3"/>
  <c r="Q378" i="3"/>
  <c r="P378" i="3"/>
  <c r="Q377" i="3"/>
  <c r="P377" i="3"/>
  <c r="Q376" i="3"/>
  <c r="P376" i="3"/>
  <c r="Q375" i="3"/>
  <c r="P375" i="3"/>
  <c r="Q374" i="3"/>
  <c r="P374" i="3"/>
  <c r="Q373" i="3"/>
  <c r="P373" i="3"/>
  <c r="O373" i="3"/>
  <c r="Q372" i="3"/>
  <c r="P372" i="3"/>
  <c r="O372" i="3"/>
  <c r="Q371" i="3"/>
  <c r="P371" i="3"/>
  <c r="Q370" i="3"/>
  <c r="P370" i="3"/>
  <c r="O370" i="3"/>
  <c r="Q369" i="3"/>
  <c r="P369" i="3"/>
  <c r="Q368" i="3"/>
  <c r="P368" i="3"/>
  <c r="Q367" i="3"/>
  <c r="P367" i="3"/>
  <c r="Q366" i="3"/>
  <c r="P366" i="3"/>
  <c r="Q365" i="3"/>
  <c r="P365" i="3"/>
  <c r="Q364" i="3"/>
  <c r="P364" i="3"/>
  <c r="Q363" i="3"/>
  <c r="P363" i="3"/>
  <c r="Q362" i="3"/>
  <c r="P362" i="3"/>
  <c r="Q361" i="3"/>
  <c r="P361" i="3"/>
  <c r="Q360" i="3"/>
  <c r="P360" i="3"/>
  <c r="Q359" i="3"/>
  <c r="P359" i="3"/>
  <c r="Q358" i="3"/>
  <c r="P358" i="3"/>
  <c r="Q357" i="3"/>
  <c r="P357" i="3"/>
  <c r="Q356" i="3"/>
  <c r="P356" i="3"/>
  <c r="Q355" i="3"/>
  <c r="P355" i="3"/>
  <c r="Q354" i="3"/>
  <c r="P354" i="3"/>
  <c r="Q353" i="3"/>
  <c r="P353" i="3"/>
  <c r="Q352" i="3"/>
  <c r="P352" i="3"/>
  <c r="Q351" i="3"/>
  <c r="P351" i="3"/>
  <c r="Q350" i="3"/>
  <c r="P350" i="3"/>
  <c r="Q349" i="3"/>
  <c r="P349" i="3"/>
  <c r="Q348" i="3"/>
  <c r="P348" i="3"/>
  <c r="Q347" i="3"/>
  <c r="P347" i="3"/>
  <c r="Q346" i="3"/>
  <c r="P346" i="3"/>
  <c r="Q345" i="3"/>
  <c r="P345" i="3"/>
  <c r="Q344" i="3"/>
  <c r="P344" i="3"/>
  <c r="Q343" i="3"/>
  <c r="P343" i="3"/>
  <c r="Q342" i="3"/>
  <c r="P342" i="3"/>
  <c r="Q341" i="3"/>
  <c r="P341" i="3"/>
  <c r="O341" i="3"/>
  <c r="Q340" i="3"/>
  <c r="P340" i="3"/>
  <c r="Q339" i="3"/>
  <c r="P339" i="3"/>
  <c r="Q338" i="3"/>
  <c r="P338" i="3"/>
  <c r="Q337" i="3"/>
  <c r="P337" i="3"/>
  <c r="Q336" i="3"/>
  <c r="P336" i="3"/>
  <c r="O336" i="3"/>
  <c r="Q335" i="3"/>
  <c r="P335" i="3"/>
  <c r="Q334" i="3"/>
  <c r="P334" i="3"/>
  <c r="O334" i="3"/>
  <c r="Q333" i="3"/>
  <c r="P333" i="3"/>
  <c r="Q332" i="3"/>
  <c r="P332" i="3"/>
  <c r="Q331" i="3"/>
  <c r="P331" i="3"/>
  <c r="Q330" i="3"/>
  <c r="P330" i="3"/>
  <c r="Q329" i="3"/>
  <c r="P329" i="3"/>
  <c r="Q328" i="3"/>
  <c r="P328" i="3"/>
  <c r="Q327" i="3"/>
  <c r="P327" i="3"/>
  <c r="Q326" i="3"/>
  <c r="P326" i="3"/>
  <c r="Q325" i="3"/>
  <c r="P325" i="3"/>
  <c r="Q324" i="3"/>
  <c r="P324" i="3"/>
  <c r="Q323" i="3"/>
  <c r="P323" i="3"/>
  <c r="Q322" i="3"/>
  <c r="P322" i="3"/>
  <c r="Q321" i="3"/>
  <c r="P321" i="3"/>
  <c r="Q320" i="3"/>
  <c r="P320" i="3"/>
  <c r="Q319" i="3"/>
  <c r="P319" i="3"/>
  <c r="Q318" i="3"/>
  <c r="P318" i="3"/>
  <c r="Q317" i="3"/>
  <c r="P317" i="3"/>
  <c r="Q316" i="3"/>
  <c r="P316" i="3"/>
  <c r="Q315" i="3"/>
  <c r="P315" i="3"/>
  <c r="Q314" i="3"/>
  <c r="P314" i="3"/>
  <c r="Q313" i="3"/>
  <c r="P313" i="3"/>
  <c r="Q312" i="3"/>
  <c r="P312" i="3"/>
  <c r="Q311" i="3"/>
  <c r="P311" i="3"/>
  <c r="Q310" i="3"/>
  <c r="P310" i="3"/>
  <c r="Q309" i="3"/>
  <c r="P309" i="3"/>
  <c r="O309" i="3"/>
  <c r="Q308" i="3"/>
  <c r="P308" i="3"/>
  <c r="O308" i="3"/>
  <c r="Q307" i="3"/>
  <c r="P307" i="3"/>
  <c r="Q306" i="3"/>
  <c r="P306" i="3"/>
  <c r="Q305" i="3"/>
  <c r="P305" i="3"/>
  <c r="Q304" i="3"/>
  <c r="P304" i="3"/>
  <c r="Q303" i="3"/>
  <c r="P303" i="3"/>
  <c r="Q302" i="3"/>
  <c r="P302" i="3"/>
  <c r="Q301" i="3"/>
  <c r="P301" i="3"/>
  <c r="Q300" i="3"/>
  <c r="P300" i="3"/>
  <c r="Q299" i="3"/>
  <c r="P299" i="3"/>
  <c r="O299" i="3"/>
  <c r="Q298" i="3"/>
  <c r="P298" i="3"/>
  <c r="Q297" i="3"/>
  <c r="P297" i="3"/>
  <c r="Q296" i="3"/>
  <c r="P296" i="3"/>
  <c r="Q295" i="3"/>
  <c r="P295" i="3"/>
  <c r="Q294" i="3"/>
  <c r="P294" i="3"/>
  <c r="Q293" i="3"/>
  <c r="P293" i="3"/>
  <c r="Q292" i="3"/>
  <c r="P292" i="3"/>
  <c r="Q291" i="3"/>
  <c r="P291" i="3"/>
  <c r="Q290" i="3"/>
  <c r="P290" i="3"/>
  <c r="Q289" i="3"/>
  <c r="P289" i="3"/>
  <c r="Q288" i="3"/>
  <c r="P288" i="3"/>
  <c r="O288" i="3"/>
  <c r="Q287" i="3"/>
  <c r="P287" i="3"/>
  <c r="Q286" i="3"/>
  <c r="P286" i="3"/>
  <c r="Q285" i="3"/>
  <c r="P285" i="3"/>
  <c r="Q284" i="3"/>
  <c r="P284" i="3"/>
  <c r="Q283" i="3"/>
  <c r="P283" i="3"/>
  <c r="Q282" i="3"/>
  <c r="P282" i="3"/>
  <c r="O282" i="3"/>
  <c r="Q281" i="3"/>
  <c r="P281" i="3"/>
  <c r="Q280" i="3"/>
  <c r="P280" i="3"/>
  <c r="Q279" i="3"/>
  <c r="P279" i="3"/>
  <c r="Q278" i="3"/>
  <c r="P278" i="3"/>
  <c r="Q277" i="3"/>
  <c r="P277" i="3"/>
  <c r="Q276" i="3"/>
  <c r="P276" i="3"/>
  <c r="Q275" i="3"/>
  <c r="P275" i="3"/>
  <c r="Q274" i="3"/>
  <c r="P274" i="3"/>
  <c r="Q273" i="3"/>
  <c r="P273" i="3"/>
  <c r="Q272" i="3"/>
  <c r="P272" i="3"/>
  <c r="Q271" i="3"/>
  <c r="P271" i="3"/>
  <c r="Q270" i="3"/>
  <c r="P270" i="3"/>
  <c r="Q269" i="3"/>
  <c r="P269" i="3"/>
  <c r="Q268" i="3"/>
  <c r="P268" i="3"/>
  <c r="Q267" i="3"/>
  <c r="P267" i="3"/>
  <c r="O267" i="3"/>
  <c r="Q266" i="3"/>
  <c r="P266" i="3"/>
  <c r="Q265" i="3"/>
  <c r="P265" i="3"/>
  <c r="Q264" i="3"/>
  <c r="P264" i="3"/>
  <c r="Q263" i="3"/>
  <c r="P263" i="3"/>
  <c r="Q262" i="3"/>
  <c r="P262" i="3"/>
  <c r="Q261" i="3"/>
  <c r="P261" i="3"/>
  <c r="Q260" i="3"/>
  <c r="P260" i="3"/>
  <c r="Q259" i="3"/>
  <c r="P259" i="3"/>
  <c r="Q258" i="3"/>
  <c r="P258" i="3"/>
  <c r="Q257" i="3"/>
  <c r="P257" i="3"/>
  <c r="Q256" i="3"/>
  <c r="P256" i="3"/>
  <c r="Q255" i="3"/>
  <c r="P255" i="3"/>
  <c r="Q254" i="3"/>
  <c r="P254" i="3"/>
  <c r="Q253" i="3"/>
  <c r="P253" i="3"/>
  <c r="Q252" i="3"/>
  <c r="P252" i="3"/>
  <c r="Q251" i="3"/>
  <c r="P251" i="3"/>
  <c r="Q250" i="3"/>
  <c r="P250" i="3"/>
  <c r="Q249" i="3"/>
  <c r="P249" i="3"/>
  <c r="Q248" i="3"/>
  <c r="P248" i="3"/>
  <c r="Q247" i="3"/>
  <c r="P247" i="3"/>
  <c r="Q246" i="3"/>
  <c r="P246" i="3"/>
  <c r="Q245" i="3"/>
  <c r="P245" i="3"/>
  <c r="Q244" i="3"/>
  <c r="P244" i="3"/>
  <c r="Q243" i="3"/>
  <c r="P243" i="3"/>
  <c r="Q242" i="3"/>
  <c r="P242" i="3"/>
  <c r="Q241" i="3"/>
  <c r="P241" i="3"/>
  <c r="Q240" i="3"/>
  <c r="P240" i="3"/>
  <c r="Q239" i="3"/>
  <c r="P239" i="3"/>
  <c r="O239" i="3"/>
  <c r="Q238" i="3"/>
  <c r="P238" i="3"/>
  <c r="Q237" i="3"/>
  <c r="P237" i="3"/>
  <c r="O237" i="3"/>
  <c r="Q236" i="3"/>
  <c r="P236" i="3"/>
  <c r="Q235" i="3"/>
  <c r="P235" i="3"/>
  <c r="Q234" i="3"/>
  <c r="P234" i="3"/>
  <c r="Q233" i="3"/>
  <c r="P233" i="3"/>
  <c r="Q232" i="3"/>
  <c r="P232" i="3"/>
  <c r="Q231" i="3"/>
  <c r="P231" i="3"/>
  <c r="Q230" i="3"/>
  <c r="P230" i="3"/>
  <c r="Q229" i="3"/>
  <c r="P229" i="3"/>
  <c r="Q228" i="3"/>
  <c r="P228" i="3"/>
  <c r="Q227" i="3"/>
  <c r="P227" i="3"/>
  <c r="Q226" i="3"/>
  <c r="P226" i="3"/>
  <c r="Q225" i="3"/>
  <c r="P225" i="3"/>
  <c r="Q224" i="3"/>
  <c r="P224" i="3"/>
  <c r="Q223" i="3"/>
  <c r="P223" i="3"/>
  <c r="Q222" i="3"/>
  <c r="P222" i="3"/>
  <c r="Q221" i="3"/>
  <c r="P221" i="3"/>
  <c r="Q220" i="3"/>
  <c r="P220" i="3"/>
  <c r="Q219" i="3"/>
  <c r="P219" i="3"/>
  <c r="Q218" i="3"/>
  <c r="P218" i="3"/>
  <c r="Q217" i="3"/>
  <c r="P217" i="3"/>
  <c r="Q216" i="3"/>
  <c r="P216" i="3"/>
  <c r="Q215" i="3"/>
  <c r="P215" i="3"/>
  <c r="Q214" i="3"/>
  <c r="P214" i="3"/>
  <c r="Q213" i="3"/>
  <c r="P213" i="3"/>
  <c r="Q212" i="3"/>
  <c r="P212" i="3"/>
  <c r="Q211" i="3"/>
  <c r="P211" i="3"/>
  <c r="Q210" i="3"/>
  <c r="P210" i="3"/>
  <c r="Q209" i="3"/>
  <c r="P209" i="3"/>
  <c r="Q208" i="3"/>
  <c r="P208" i="3"/>
  <c r="Q207" i="3"/>
  <c r="P207" i="3"/>
  <c r="Q206" i="3"/>
  <c r="P206" i="3"/>
  <c r="Q205" i="3"/>
  <c r="P205" i="3"/>
  <c r="Q204" i="3"/>
  <c r="P204" i="3"/>
  <c r="Q203" i="3"/>
  <c r="P203" i="3"/>
  <c r="Q202" i="3"/>
  <c r="P202" i="3"/>
  <c r="Q201" i="3"/>
  <c r="P201" i="3"/>
  <c r="Q200" i="3"/>
  <c r="P200" i="3"/>
  <c r="Q199" i="3"/>
  <c r="P199" i="3"/>
  <c r="Q198" i="3"/>
  <c r="P198" i="3"/>
  <c r="Q197" i="3"/>
  <c r="P197" i="3"/>
  <c r="Q196" i="3"/>
  <c r="P196" i="3"/>
  <c r="Q195" i="3"/>
  <c r="P195" i="3"/>
  <c r="Q194" i="3"/>
  <c r="P194" i="3"/>
  <c r="Q193" i="3"/>
  <c r="P193" i="3"/>
  <c r="Q192" i="3"/>
  <c r="P192" i="3"/>
  <c r="Q191" i="3"/>
  <c r="P191" i="3"/>
  <c r="O191" i="3"/>
  <c r="Q190" i="3"/>
  <c r="P190" i="3"/>
  <c r="Q189" i="3"/>
  <c r="P189" i="3"/>
  <c r="Q188" i="3"/>
  <c r="P188" i="3"/>
  <c r="Q187" i="3"/>
  <c r="P187" i="3"/>
  <c r="Q186" i="3"/>
  <c r="P186" i="3"/>
  <c r="Q185" i="3"/>
  <c r="P185" i="3"/>
  <c r="Q184" i="3"/>
  <c r="P184" i="3"/>
  <c r="Q183" i="3"/>
  <c r="P183" i="3"/>
  <c r="Q182" i="3"/>
  <c r="P182" i="3"/>
  <c r="Q181" i="3"/>
  <c r="P181" i="3"/>
  <c r="Q180" i="3"/>
  <c r="P180" i="3"/>
  <c r="Q179" i="3"/>
  <c r="P179" i="3"/>
  <c r="Q178" i="3"/>
  <c r="P178" i="3"/>
  <c r="Q177" i="3"/>
  <c r="P177" i="3"/>
  <c r="Q176" i="3"/>
  <c r="P176" i="3"/>
  <c r="Q175" i="3"/>
  <c r="P175" i="3"/>
  <c r="Q174" i="3"/>
  <c r="P174" i="3"/>
  <c r="Q173" i="3"/>
  <c r="P173" i="3"/>
  <c r="O173" i="3"/>
  <c r="Q172" i="3"/>
  <c r="P172" i="3"/>
  <c r="Q171" i="3"/>
  <c r="P171" i="3"/>
  <c r="Q170" i="3"/>
  <c r="P170" i="3"/>
  <c r="Q169" i="3"/>
  <c r="P169" i="3"/>
  <c r="Q168" i="3"/>
  <c r="P168" i="3"/>
  <c r="Q167" i="3"/>
  <c r="P167" i="3"/>
  <c r="Q166" i="3"/>
  <c r="P166" i="3"/>
  <c r="Q165" i="3"/>
  <c r="P165" i="3"/>
  <c r="Q164" i="3"/>
  <c r="P164" i="3"/>
  <c r="Q163" i="3"/>
  <c r="P163" i="3"/>
  <c r="Q162" i="3"/>
  <c r="P162" i="3"/>
  <c r="Q161" i="3"/>
  <c r="P161" i="3"/>
  <c r="Q160" i="3"/>
  <c r="P160" i="3"/>
  <c r="Q159" i="3"/>
  <c r="P159" i="3"/>
  <c r="Q158" i="3"/>
  <c r="P158" i="3"/>
  <c r="Q157" i="3"/>
  <c r="P157" i="3"/>
  <c r="Q156" i="3"/>
  <c r="P156" i="3"/>
  <c r="Q155" i="3"/>
  <c r="P155" i="3"/>
  <c r="Q154" i="3"/>
  <c r="P154" i="3"/>
  <c r="Q153" i="3"/>
  <c r="P153" i="3"/>
  <c r="Q152" i="3"/>
  <c r="P152" i="3"/>
  <c r="Q151" i="3"/>
  <c r="P151" i="3"/>
  <c r="Q150" i="3"/>
  <c r="P150" i="3"/>
  <c r="Q149" i="3"/>
  <c r="P149" i="3"/>
  <c r="Q148" i="3"/>
  <c r="P148" i="3"/>
  <c r="Q147" i="3"/>
  <c r="P147" i="3"/>
  <c r="Q146" i="3"/>
  <c r="P146" i="3"/>
  <c r="Q145" i="3"/>
  <c r="P145" i="3"/>
  <c r="Q144" i="3"/>
  <c r="P144" i="3"/>
  <c r="Q143" i="3"/>
  <c r="P143" i="3"/>
  <c r="Q142" i="3"/>
  <c r="P142" i="3"/>
  <c r="Q141" i="3"/>
  <c r="P141" i="3"/>
  <c r="Q140" i="3"/>
  <c r="P140" i="3"/>
  <c r="Q139" i="3"/>
  <c r="P139" i="3"/>
  <c r="Q138" i="3"/>
  <c r="P138" i="3"/>
  <c r="Q137" i="3"/>
  <c r="P137" i="3"/>
  <c r="Q136" i="3"/>
  <c r="P136" i="3"/>
  <c r="Q135" i="3"/>
  <c r="P135" i="3"/>
  <c r="Q134" i="3"/>
  <c r="P134" i="3"/>
  <c r="Q133" i="3"/>
  <c r="P133" i="3"/>
  <c r="Q132" i="3"/>
  <c r="P132" i="3"/>
  <c r="Q131" i="3"/>
  <c r="P131" i="3"/>
  <c r="Q130" i="3"/>
  <c r="P130" i="3"/>
  <c r="Q129" i="3"/>
  <c r="P129" i="3"/>
  <c r="Q128" i="3"/>
  <c r="P128" i="3"/>
  <c r="Q127" i="3"/>
  <c r="P127" i="3"/>
  <c r="Q126" i="3"/>
  <c r="P126" i="3"/>
  <c r="Q125" i="3"/>
  <c r="P125" i="3"/>
  <c r="Q124" i="3"/>
  <c r="P124" i="3"/>
  <c r="Q123" i="3"/>
  <c r="P123" i="3"/>
  <c r="Q122" i="3"/>
  <c r="P122" i="3"/>
  <c r="Q121" i="3"/>
  <c r="P121" i="3"/>
  <c r="Q120" i="3"/>
  <c r="P120" i="3"/>
  <c r="Q119" i="3"/>
  <c r="P119" i="3"/>
  <c r="Q118" i="3"/>
  <c r="P118" i="3"/>
  <c r="Q117" i="3"/>
  <c r="P117" i="3"/>
  <c r="Q116" i="3"/>
  <c r="P116" i="3"/>
  <c r="Q115" i="3"/>
  <c r="P115" i="3"/>
  <c r="Q114" i="3"/>
  <c r="P114" i="3"/>
  <c r="Q113" i="3"/>
  <c r="P113" i="3"/>
  <c r="Q112" i="3"/>
  <c r="P112" i="3"/>
  <c r="Q111" i="3"/>
  <c r="P111" i="3"/>
  <c r="Q110" i="3"/>
  <c r="P110" i="3"/>
  <c r="Q109" i="3"/>
  <c r="P109" i="3"/>
  <c r="Q108" i="3"/>
  <c r="P108" i="3"/>
  <c r="Q107" i="3"/>
  <c r="P107" i="3"/>
  <c r="Q106" i="3"/>
  <c r="P106" i="3"/>
  <c r="Q105" i="3"/>
  <c r="P105" i="3"/>
  <c r="Q104" i="3"/>
  <c r="P104" i="3"/>
  <c r="Q103" i="3"/>
  <c r="P103" i="3"/>
  <c r="Q102" i="3"/>
  <c r="P102" i="3"/>
  <c r="Q101" i="3"/>
  <c r="P101" i="3"/>
  <c r="Q100" i="3"/>
  <c r="P100" i="3"/>
  <c r="Q99" i="3"/>
  <c r="P99" i="3"/>
  <c r="Q98" i="3"/>
  <c r="P98" i="3"/>
  <c r="Q97" i="3"/>
  <c r="P97" i="3"/>
  <c r="Q96" i="3"/>
  <c r="P96" i="3"/>
  <c r="Q95" i="3"/>
  <c r="P95" i="3"/>
  <c r="Q94" i="3"/>
  <c r="P94" i="3"/>
  <c r="Q93" i="3"/>
  <c r="P93" i="3"/>
  <c r="Q92" i="3"/>
  <c r="P92" i="3"/>
  <c r="Q91" i="3"/>
  <c r="P91" i="3"/>
  <c r="Q90" i="3"/>
  <c r="P90" i="3"/>
  <c r="Q89" i="3"/>
  <c r="P89" i="3"/>
  <c r="Q88" i="3"/>
  <c r="P88" i="3"/>
  <c r="Q87" i="3"/>
  <c r="P87" i="3"/>
  <c r="Q86" i="3"/>
  <c r="P86" i="3"/>
  <c r="Q85" i="3"/>
  <c r="P85" i="3"/>
  <c r="Q84" i="3"/>
  <c r="P84" i="3"/>
  <c r="Q83" i="3"/>
  <c r="P83" i="3"/>
  <c r="O83" i="3"/>
  <c r="Q82" i="3"/>
  <c r="P82" i="3"/>
  <c r="Q81" i="3"/>
  <c r="P81" i="3"/>
  <c r="O81" i="3"/>
  <c r="Q80" i="3"/>
  <c r="P80" i="3"/>
  <c r="Q79" i="3"/>
  <c r="P79" i="3"/>
  <c r="Q78" i="3"/>
  <c r="P78" i="3"/>
  <c r="O78" i="3"/>
  <c r="Q77" i="3"/>
  <c r="P77" i="3"/>
  <c r="Q76" i="3"/>
  <c r="P76" i="3"/>
  <c r="Q75" i="3"/>
  <c r="P75" i="3"/>
  <c r="Q74" i="3"/>
  <c r="P74" i="3"/>
  <c r="Q73" i="3"/>
  <c r="P73" i="3"/>
  <c r="Q72" i="3"/>
  <c r="P72" i="3"/>
  <c r="Q71" i="3"/>
  <c r="P71" i="3"/>
  <c r="Q70" i="3"/>
  <c r="P70" i="3"/>
  <c r="Q69" i="3"/>
  <c r="P69" i="3"/>
  <c r="Q68" i="3"/>
  <c r="P68" i="3"/>
  <c r="Q67" i="3"/>
  <c r="P67" i="3"/>
  <c r="Q66" i="3"/>
  <c r="P66" i="3"/>
  <c r="Q65" i="3"/>
  <c r="P65" i="3"/>
  <c r="Q64" i="3"/>
  <c r="P64" i="3"/>
  <c r="Q63" i="3"/>
  <c r="P63" i="3"/>
  <c r="Q62" i="3"/>
  <c r="P62" i="3"/>
  <c r="Q61" i="3"/>
  <c r="P61" i="3"/>
  <c r="Q60" i="3"/>
  <c r="P60" i="3"/>
  <c r="Q59" i="3"/>
  <c r="P59" i="3"/>
  <c r="Q58" i="3"/>
  <c r="P58" i="3"/>
  <c r="Q57" i="3"/>
  <c r="P57" i="3"/>
  <c r="Q56" i="3"/>
  <c r="P56" i="3"/>
  <c r="Q55" i="3"/>
  <c r="P55" i="3"/>
  <c r="Q54" i="3"/>
  <c r="P54" i="3"/>
  <c r="Q53" i="3"/>
  <c r="P53" i="3"/>
  <c r="Q52" i="3"/>
  <c r="P52" i="3"/>
  <c r="Q51" i="3"/>
  <c r="P51" i="3"/>
  <c r="Q50" i="3"/>
  <c r="P50" i="3"/>
  <c r="Q49" i="3"/>
  <c r="P49" i="3"/>
  <c r="Q48" i="3"/>
  <c r="P48" i="3"/>
  <c r="Q47" i="3"/>
  <c r="P47" i="3"/>
  <c r="Q46" i="3"/>
  <c r="P46" i="3"/>
  <c r="Q45" i="3"/>
  <c r="P45" i="3"/>
  <c r="Q44" i="3"/>
  <c r="P44" i="3"/>
  <c r="Q43" i="3"/>
  <c r="P43" i="3"/>
  <c r="Q42" i="3"/>
  <c r="P42" i="3"/>
  <c r="Q41" i="3"/>
  <c r="P41" i="3"/>
  <c r="Q40" i="3"/>
  <c r="P40" i="3"/>
  <c r="Q39" i="3"/>
  <c r="P39" i="3"/>
  <c r="Q38" i="3"/>
  <c r="P38" i="3"/>
  <c r="Q37" i="3"/>
  <c r="P37" i="3"/>
  <c r="Q36" i="3"/>
  <c r="P36" i="3"/>
  <c r="Q35" i="3"/>
  <c r="P35" i="3"/>
  <c r="Q34" i="3"/>
  <c r="P34" i="3"/>
  <c r="Q33" i="3"/>
  <c r="P33" i="3"/>
  <c r="Q32" i="3"/>
  <c r="P32" i="3"/>
  <c r="Q31" i="3"/>
  <c r="P31" i="3"/>
  <c r="Q30" i="3"/>
  <c r="P30" i="3"/>
  <c r="Q29" i="3"/>
  <c r="P29" i="3"/>
  <c r="Q28" i="3"/>
  <c r="P28" i="3"/>
  <c r="Q27" i="3"/>
  <c r="P27" i="3"/>
  <c r="Q26" i="3"/>
  <c r="P26" i="3"/>
  <c r="Q25" i="3"/>
  <c r="P25" i="3"/>
  <c r="Q24" i="3"/>
  <c r="P24" i="3"/>
  <c r="Q23" i="3"/>
  <c r="P23" i="3"/>
  <c r="Q22" i="3"/>
  <c r="P22" i="3"/>
  <c r="Q21" i="3"/>
  <c r="P21" i="3"/>
  <c r="Q20" i="3"/>
  <c r="P20" i="3"/>
  <c r="Q19" i="3"/>
  <c r="P19" i="3"/>
  <c r="Q18" i="3"/>
  <c r="P18" i="3"/>
  <c r="Q17" i="3"/>
  <c r="P17" i="3"/>
  <c r="Q16" i="3"/>
  <c r="P16" i="3"/>
  <c r="Q15" i="3"/>
  <c r="P15" i="3"/>
  <c r="Q14" i="3"/>
  <c r="P14" i="3"/>
  <c r="Q13" i="3"/>
  <c r="P13" i="3"/>
  <c r="Q12" i="3"/>
  <c r="P12" i="3"/>
  <c r="Q11" i="3"/>
  <c r="P11" i="3"/>
  <c r="Q10" i="3"/>
  <c r="P10" i="3"/>
  <c r="Q9" i="3"/>
  <c r="P9" i="3"/>
  <c r="Q8" i="3"/>
  <c r="P8" i="3"/>
  <c r="Q7" i="3"/>
  <c r="P7" i="3"/>
  <c r="Q6" i="3"/>
  <c r="P6" i="3"/>
  <c r="O6" i="3"/>
  <c r="Q5" i="3"/>
  <c r="P5" i="3"/>
  <c r="Q4" i="3"/>
  <c r="P4" i="3"/>
  <c r="Q3" i="3"/>
  <c r="P3" i="3"/>
  <c r="Q2" i="3"/>
  <c r="P2" i="3"/>
</calcChain>
</file>

<file path=xl/sharedStrings.xml><?xml version="1.0" encoding="utf-8"?>
<sst xmlns="http://schemas.openxmlformats.org/spreadsheetml/2006/main" count="154602" uniqueCount="27128">
  <si>
    <t>position</t>
  </si>
  <si>
    <t>company</t>
  </si>
  <si>
    <t>city</t>
  </si>
  <si>
    <t>district</t>
  </si>
  <si>
    <t>diploma_requirement</t>
  </si>
  <si>
    <t>wage_min</t>
  </si>
  <si>
    <t>wage_max</t>
  </si>
  <si>
    <t>wage</t>
  </si>
  <si>
    <t>experience</t>
  </si>
  <si>
    <t>industry</t>
  </si>
  <si>
    <t>welfare</t>
  </si>
  <si>
    <t>description</t>
  </si>
  <si>
    <t>size</t>
  </si>
  <si>
    <t>company_type</t>
  </si>
  <si>
    <t>fliter_3</t>
  </si>
  <si>
    <t>fliter_2</t>
  </si>
  <si>
    <t>fliter_1</t>
  </si>
  <si>
    <t>博士后</t>
  </si>
  <si>
    <t>实习生（C++方向）</t>
  </si>
  <si>
    <t>中国恩菲工程技术有限公司</t>
  </si>
  <si>
    <t>北京</t>
  </si>
  <si>
    <t>海淀区  </t>
  </si>
  <si>
    <t>博士  </t>
  </si>
  <si>
    <t>1.5-2千/月</t>
  </si>
  <si>
    <t>经验不限</t>
  </si>
  <si>
    <t>C#软件工程师</t>
  </si>
  <si>
    <t>北京近铁运通运输有限公司上海分公司</t>
  </si>
  <si>
    <t>上海</t>
  </si>
  <si>
    <t>青浦区  </t>
  </si>
  <si>
    <t>大专  </t>
  </si>
  <si>
    <t>0.8-1万/月</t>
  </si>
  <si>
    <t>2年</t>
  </si>
  <si>
    <t>交通/运输/物流</t>
  </si>
  <si>
    <t>五险一金 免费班车 餐饮补贴 定期体检 通讯补贴 年终奖金</t>
  </si>
  <si>
    <t>建筑/建材/工程</t>
  </si>
  <si>
    <t>五险一金 交通补贴 餐饮补贴 通讯补贴 绩效奖金 年终奖金 定期体检 补充医疗保险 交通便利</t>
  </si>
  <si>
    <t>职位描述：
1）负责软件开发项目的代码编写和测试工作（主要使用：C#或者Python、Javascript、Type Script）。
2）负责相关软件项目的需求分析、开发设计（概要设计级），并完成相关文档的编写，如需求文档，开发设计文档。
3）负责企业软件平台的产品功能设计。
4）部门领导交办的其他相关事务; 任职要求：
1）计算机技术或物流相关专业本科以上学历，并且有2年及以上面向对象程序开发经验者。 2）具有1年及以上的软件产品设计或者软件开发设计经验者；
3）熟悉C#、ASP.NET、CSS、Python、AJAX、Web Service、TypeScript等开发技术；熟悉MySQL或者ORACLE或者SQL Server的数据库编程；
4）具有“EDI项目”的开发和实施或者管理经验者优先；
5）具有仓储管理软件（WMS)或者仓储管理软件(TMS)开发经验者优先；
6) 具备良好的沟通能力和团队协作精神； 工作地点：上海-青浦 工作时间：
做五休二，早九晚五点半</t>
  </si>
  <si>
    <t>150-500人</t>
  </si>
  <si>
    <t>合资</t>
  </si>
  <si>
    <t>广东海启星海洋科技有限公司</t>
  </si>
  <si>
    <t xml:space="preserve"> 1．研究领域/课题名称：工程仿真及软件二次开发  人员要求：2人 （1）国内外知名大学/研究所全日制博士毕业，机械、力学、热能等相关专业； （2）熟练掌握Fluent、Ansys、Abaqus、EDEM、Anylogic、CFX等一种或几种仿真分析软件；熟练掌握C++、C#、Python、JavaScript等编程语言中的一种或几种; （3）具有独立完成工程仿真项目经验； （4）具有完成软件二次开发项目的经验；有数据库经验者优先； （4）具有独立开展相关科研实验工作的能力，吃苦耐劳，具备较强的沟通表达能力；  人员要求：2人 （1）知名大学/研究所全日制博士毕业，系统工程、工业工程、物流工程、冶金工程、矿物加工等相关专业； （2）熟练掌握一种或几种系统仿真软件；熟悉系统仿真分析流程，理解和掌握工业系统化分析优化的基本理论知识，熟练掌握Java、C等至少一种计算机程序语言编程； （3）具有完成相关科研项目的经验； （4）具有独立开展相关科研实验工作的能力，吃苦耐劳，具备较强的沟通表达能力； （5）发表SCI/EI论文2篇及以上，较强的英语读、写能力（CET-6）；  3．研究领域/课题名称：工业大数据分析及应用  人员要求：2人 （1）国内外知名大学/研究所全日制博士毕业，机械、热能、冶金、化工、矿业、数学等专业及相关专业； （2）熟练掌握C++、C#、Python、JavaScript等编程语言中的一种或几种; （3）熟悉大数据挖掘、数据分析或者有相关项目管理及项目实施经验者优先； （4）具有深度学习相关项目实施经验者优先； （5）具有独立开展相关科研实验工作的能力，吃苦耐劳，具备较强的沟通表达能力； </t>
  </si>
  <si>
    <t>广州</t>
  </si>
  <si>
    <t>1000-5000人</t>
  </si>
  <si>
    <t>番禺区  </t>
  </si>
  <si>
    <t>国企</t>
  </si>
  <si>
    <t>本科  </t>
  </si>
  <si>
    <t>2.1-7千/月</t>
  </si>
  <si>
    <t>N/A</t>
  </si>
  <si>
    <t>计算机软件 计算机服务(系统、数据服务、维修)</t>
  </si>
  <si>
    <t>员工旅游 专业培训 包住 下午茶 意外险</t>
  </si>
  <si>
    <t>C#开发工程师</t>
  </si>
  <si>
    <t>创能国瑞（中国）科技有限公司（China GreenTech Ltd）</t>
  </si>
  <si>
    <t>岗位职责： 1、 以下方向三选一： 1）负责服务器端架构设计、接口设计和研发工作； 2）负责客户端C/S和B/S产品开发工作； 3）负责Web前后端产品开发工作； 2、 完成上级下达的其它任务；  任职要求： 1、 应届计算机相关专业，本科及以上学历； 2、 至少熟练掌握一门计算机语言，如C/C++、Java、JavaScript、Python、PHP、HTML等； 3、 至少熟悉一种数据库，如Oracle、SQL Server、MySQL等； 4、 具备良好的算法和数学基础，有良好的编码习惯和学习能力； 5、 具备良好的语言表达能力与沟通能力；  附加加分项： 1、 有分布式计算或分布式存储开发经验或多线程编程经验者优先； 2、 计算机图形学专业或有基于OpenGL、WebGL或DirectX3D开发经验者优先； 3、 有服务器端后台服务编程经验者优先； 4、 能带作品面试者优先。  备注：表现优秀者，实习期过后可转正为正式员工。  公司福利 1、五天工作制，周末双休； 2、享受社保五险和住房公积金福利； 3、享受国家法定节假日、带薪假期； 4、不定期举办员工文娱、拓展活动； 5、重大节假日福利、员工生日福利； 6、高于行业水平的薪酬待遇，薪酬构成为：工资+绩效+提成；成熟的晋升、调薪机制； 7、定期开展内外、脱产培训，职称评定等提升员工综合能力及职业化水平。</t>
  </si>
  <si>
    <t>50-150人</t>
  </si>
  <si>
    <t>黄浦区  </t>
  </si>
  <si>
    <t>民营公司</t>
  </si>
  <si>
    <t>1-1.5万/月</t>
  </si>
  <si>
    <t>计算机软件</t>
  </si>
  <si>
    <t>五险一金 员工旅游 专业培训</t>
  </si>
  <si>
    <t>1、本科学历,2年以上C#开发； 2、精通C#语言； 3、精通SQL Server数据库,熟练使用SQL语言,掌握存储过程的开发； 4、熟练使用HTML,CSS,Javascript,Jquery等前端技术； 5、逻辑清晰,学习能力强； 6、有APP开发经验；  岗位职责： 1、负责项目的详细设计,编码,文档的内部测试及BUG的处理； 2、参与需求调研,项目可行性分析,技术可行性分析和需求分析； 3、参与软件开发和维护过程中重大技术问题的解决； 4、具有实施能力优先考虑；</t>
  </si>
  <si>
    <t>C/C++/C# +日语实习生</t>
  </si>
  <si>
    <t>上海宝宏软件有限公司</t>
  </si>
  <si>
    <t>c# 软件工程师</t>
  </si>
  <si>
    <t>上海铂珏传感科技有限公司</t>
  </si>
  <si>
    <t>3-4.5千/月</t>
  </si>
  <si>
    <t>0.8-1.5万/月</t>
  </si>
  <si>
    <t>5-7年</t>
  </si>
  <si>
    <t>五险一金 员工旅游 年终奖金 绩效奖金 弹性工作</t>
  </si>
  <si>
    <t>电子技术/半导体/集成电路</t>
  </si>
  <si>
    <t>五险一金 节日福利 13薪 餐饮补贴</t>
  </si>
  <si>
    <t>完成项目经理分配的相关工作 2、参与模块的概要、详细设计文档的编写 3、在项目开发计划进度规定的时间内按质按量独立完成指定模块的编码任务 4、规范化的代码编写习惯，对自己代码进行复查，并进行简单的测试,及时消除代码中的缺陷 5、相关软件的维护完善和升级工作,远程支持或现场支持系统启动 6、配合测试部门进行代码测试工作，必要的时候从事一部分测试工作 7、相关文档编写 8、定期向项目经理汇报工作，必要的情况下提交周工作总结及下周工作及学习计划</t>
  </si>
  <si>
    <t>C#.NET高级软件开发工程师</t>
  </si>
  <si>
    <t>上海汇畅网络科技有限公司</t>
  </si>
  <si>
    <t>C/C++软件工程师--应届毕业生</t>
  </si>
  <si>
    <t>珠海市震星信息技术有限公司</t>
  </si>
  <si>
    <t>静安区  </t>
  </si>
  <si>
    <t>互联网/电子商务</t>
  </si>
  <si>
    <t>五险一金 补充医疗保险 餐饮补贴 补充公积金 年终奖金 定期体检</t>
  </si>
  <si>
    <t>招聘要求：
1.计算机或相关专业本科学历应届毕业生；
2.熟悉C/C++编程，具有良好的编程风格与开发习惯；
3.熟悉SQL语言，熟悉主流数据库Oracle/Informix/DB2者优先；
4.学习能力强，能够在短时间掌握新产品新技术；
5.优秀的团队协作能力，良好的职业道德及敬业精神，能够承受一定压力，适应长期出差；
6.在学校积极参与各项专业知识竞赛并拿到奖项者优先考虑。 待遇说明：
年收入3-6万
工作地点：
广州办事处：广州（需要出差）</t>
  </si>
  <si>
    <t>上海生物电子标识股份有限公司</t>
  </si>
  <si>
    <t>徐汇区  </t>
  </si>
  <si>
    <t>计算机服务(系统、数据服务、维修) 电子技术/半导体/集成电路</t>
  </si>
  <si>
    <t>C++服务器主程</t>
  </si>
  <si>
    <t>五险一金 年终奖金 通讯补贴 做五休二 周末双休 带薪年假 节日福利</t>
  </si>
  <si>
    <t>孤岛（上海）软件有限公司</t>
  </si>
  <si>
    <t>浦东新区  </t>
  </si>
  <si>
    <t>1、互联网产品服务器端开发； 2、企业应用软件开发； 3、负责所属模块的代码开发、调试与维护工作； 4、参与公司产品的架构优化，性能优化。 任职要求： 1.计算机相关专业大专及以上学历； 2.思维清晰敏捷，逻辑能力强，良好的表达能力； 3.精通C#语言，熟悉 asp.net MVC、Entity Framework、WebApi等开发； 4.精通B/S架构项目开发，精通HTML、CSS、JavaScript、JQuery、BootStrap等前端技术； 5.熟悉SQL Server或MySQL数据库，熟悉关系数据库逻辑和物理建模，熟练使用SQL语言，掌握存储过程的开发； 6.精通微信公众号开发者优先； 7.具有良好的编程风格，有多层结构的开发经验； 8.熟悉网站开发中常见的安全漏洞及避免方法；</t>
  </si>
  <si>
    <t>网络游戏 计算机软件</t>
  </si>
  <si>
    <t xml:space="preserve">职位要求： 1. 进行大型网游平台服务端的架构设计、核心组件开发和持续改进； 2. 进行大型网游平台服务端版本的开发、测试和发布，并保障版本质量和周期； 3. 进行线上服务器的部署、发布和维护； 4. 与团队内外的同事进行沟通协作以完成任务； 任职资格： 1. 计算机科学或相关专业的本科及以上学历，5年及以上开发经验，含2年及以上架构设计经验； 2. 拥有至少一款上线网游或大型平台的服务端架构和开发维护经验； 3. 具有强烈的责任心和充分的主动性，能够积极主动的推进项目的进展； 4. 具有较强的抗压能力，能够独立、高效地发现并解决或推动解决各种疑难问题； 5. 具有良好的沟通能力和团队合作能力； 6. 熟悉Linux下的C/C++程序开发，熟悉Golang、Python等语言更佳； 7. 熟悉TCP/IP网络开发； 8. 熟悉MySQL等数据库的开发； 9. 熟悉分布式开发； 10. 熟悉多线程开发； </t>
  </si>
  <si>
    <t>外资（欧美）</t>
  </si>
  <si>
    <t>C#.NET软件开发 (职位编号：4)</t>
  </si>
  <si>
    <t>上海灵娃智能科技有限公司</t>
  </si>
  <si>
    <t>C语言开发工程师助理</t>
  </si>
  <si>
    <t>广州永续信息科技有限公司</t>
  </si>
  <si>
    <t>天河区  </t>
  </si>
  <si>
    <t>中专  </t>
  </si>
  <si>
    <t>10-20万/年</t>
  </si>
  <si>
    <t>五险一金 员工旅游 餐饮补贴 出国机会 年终奖金 股票期权 专业培训 生日聚餐</t>
  </si>
  <si>
    <t xml:space="preserve">岗位职能： 1.按项目需求，在系统架构下，完成所需的开发工作； 2.负责本部门软件系统工程开发； 3.负责解决项目测试、实施过程中的技术问题； 4.负责系统开发需求分析。 岗位要求： 1.熟练掌握面向对象编程技术，精通MS    VS.NET (C#.net)软件开发工具； 2.熟悉SQL语法和sql server数据库操作，B/S,C/S架构； 3.熟悉软件开发过程、设计模式及体系结构；熟悉常用的开发工具； 4.逻辑思维能力强，做事有条理，具备较强的分析问题和解决问题的能力； 5.工作稳定性强 ，学习能力强，有较强的独立工作能力、沟通能力和团队协作精神; 6.全日制本科及以上学历，计算机/软件工程/等相关专业，1年及以上C#.net开发经验; 7.熟悉MES、WMS、ERP系统者优先。 </t>
  </si>
  <si>
    <t>1、负责C++代码的编写与调试； 2、根据开发进度和任务分配，完成相应模块软件的设计、开发和编程任务； 3、进行程序单元、功能的测试，修正软件存在的缺陷并保证其质量； 二、招聘要求： 1、18-28岁，计算机、通信、电子等相关专业专科及以上学历； 2、熟悉Windows程序设计； 3、了解Linux/unix和windows开发流程，熟悉相关编程环境； 4、熟悉C/S架构及VC开发工具；掌握socket通信及 TCP/IP协议、多线程、ActiveX控件及COM组件技术； 5、掌握C/C++开发语言、gcc/g++开发环境、gdb程序调试，熟悉数据结构、常用算法，熟悉进程间通信机制，熟悉SHELL编程，熟悉网络编程及相关网络协议，了解TCP/IP协议； 6、具备良好文档编写能力 福利薪酬： 1、待遇：底薪4500（试用期三个月，底薪3500，表现突出者可提前转正）+提成+奖金 2、优秀员工国外、国内公费旅游； 3、不定期组织部门聚餐和文体活动，丰富员工生活等； 4、发放传统节假日礼品并定期组织生日聚会等； 工作时间：早上9点至下午6点（中午吃饭时间休息一个半小时）。</t>
  </si>
  <si>
    <t>少于50人</t>
  </si>
  <si>
    <t>c++工程师</t>
  </si>
  <si>
    <t>广州泰逢信息科技有限公司</t>
  </si>
  <si>
    <t>开发经理（C#）</t>
  </si>
  <si>
    <t>上海川瑞软件科技有限公司</t>
  </si>
  <si>
    <t>普陀区  </t>
  </si>
  <si>
    <t>网络游戏</t>
  </si>
  <si>
    <t>0.8-1.3万/月</t>
  </si>
  <si>
    <t>3-4年</t>
  </si>
  <si>
    <t>前端实习生</t>
  </si>
  <si>
    <t>计算机软件 互联网/电子商务</t>
  </si>
  <si>
    <t>岗位职责： 1、负责游戏服务器端的开发工作；
2、协助系统架构师对服务器程序进行架构分析和软件设计，并完成相应的文档。 任职要求： 1、本科及以上学历，计算机相关专业；
2、熟悉C/C++语言，熟悉常用的数据库编程，熟悉MySql尤佳；
3、熟悉Socket编程，熟悉Linux epoll编程；
4、熟悉面向对象编程，了解设计模式； 5、具有良好的团队合作精神，逻辑思维能力强，善于沟通，抗压能力强，热爱游戏行业</t>
  </si>
  <si>
    <t>广州市阔达计算机科技有限公司</t>
  </si>
  <si>
    <t>1.计算机或相关专业本科以上学历； 2.有两年以上技术开发经验； 3.精通C#编程语言,了解HTML5语言以及JavaScript，熟悉TCP/IP协议，精通SQL SERVER，ORACLE； 4.具有良好的英语文献的阅读能力； 5.具有很强的沟通协调，组织能力，能带领项目组进行系统开发； 6.具有很强的需求理解能力和与客户友好交往的能力； 7.良好的职业素养和敬业精神，有较强的学习能力。 8.熟悉arcgis server开发者优先。 来信请注明应聘岗位，我们收到后会及时跟您面试。</t>
  </si>
  <si>
    <t>海珠区  </t>
  </si>
  <si>
    <t>2-3千/月</t>
  </si>
  <si>
    <t>C++软件开发工程师</t>
  </si>
  <si>
    <t>互联网/电子商务 计算机软件</t>
  </si>
  <si>
    <t>北麦人工智能科技（上海）有限公司</t>
  </si>
  <si>
    <t>嘉定区  </t>
  </si>
  <si>
    <t>1. 信息管理、计算机科学与技术、软件工程等计算机相关专业；有web 前端开发工作经验； 2. 精通HTML、CSS，熟悉W3C标准，理解并掌握JavaScript语言核心技术DOM、BOM、Ajax、JSON等； 3. 熟悉Bootstrap，layUI，artTemplate优先考虑； 4. 熟悉移动端，对性能优化、解决多浏览器兼容性问题有一定的经验的优先考虑； 5. 具备良好的独立研究能力，学习能力，沟通协调能力、知识提炼能力、团队协作精神、敬业精神；责任心强、工作积极主动，具有良好的团队合作意识。 6.2020年毕业实习生优先。</t>
  </si>
  <si>
    <t>C#.NET/Winform开发工程师</t>
  </si>
  <si>
    <t>上海览逸信息科技有限公司</t>
  </si>
  <si>
    <t>3-4千/月</t>
  </si>
  <si>
    <t>五险一金 补充公积金 餐饮补贴 绩效奖金</t>
  </si>
  <si>
    <t>1年</t>
  </si>
  <si>
    <t>计算机软件 金融/投资/证券</t>
  </si>
  <si>
    <t>1、 负责智能可穿戴设备的研发工作 2、 熟悉C++语法，对于面向对象的开发有认识； 3、 熟悉模板操作，对STL容器有所使用； 4、 熟悉封装、继承和多态 5、热衷技术专研，工作踏实诚恳，认真负责，有良好的抗压能力； 6、有较强的独立调试能力，分析和解决问题的能力； 7、本科及以上学历，计算机、软件工程、电子信息工程等相关领域，应届生亦可。</t>
  </si>
  <si>
    <t>五险一金 员工旅游 年终奖金 做五休二 节日福利 带薪年假 部门奖金 生日礼金 团队聚餐 团队拓展</t>
  </si>
  <si>
    <t>【岗位职责】 1）参与公司桌面产品的框架设计、开发与维护； 2）根据产品需求完成模块设计、编码、单元测试工作； 3）能按照项目计划，按时提交高质量的代码，完成开发任务； 4）改善软件的易用性，提升用户使用体验。 5）完成相关产品开发文档的编制；   【任职要求】 1、计算机、软件工程相关专业，两年以上C#桌面程序开发经验； 2、精通C#，具有丰富的WinForm开发经验和知识积累，对UI用户体验具有深刻理解； 3、精通多线程，对多线程编程有深刻的理解； 4、可以熟练应用各种设计模式； 5、具有丰富的面向对象的设计能力和开发能力； 6、熟悉TCP通讯编程； 7、具有DevExpress组件开发经验的应聘者优先； 8、具有证券/期货行业相关工作经验的应聘者优先； 9、具有基于MQ消息驱动开发经验的应聘者优先； 10、主动解决问题，工作踏实，善于沟通，刻苦钻研，责任心强，能承受较大工作压力。</t>
  </si>
  <si>
    <t>C++开发工程师</t>
  </si>
  <si>
    <t>广州讯鸿网络技术有限公司</t>
  </si>
  <si>
    <t>上海孝庸资产管理有限公司</t>
  </si>
  <si>
    <t>14-30万/年</t>
  </si>
  <si>
    <t>金融/投资/证券</t>
  </si>
  <si>
    <t>五险一金 带薪年假 餐饮补贴 节日福利 年终奖金</t>
  </si>
  <si>
    <t xml:space="preserve">岗位职责： 1.交易系统客户端程序设计和开发，股票和期货行情数据展示处理； 2.公司中后台系统设计和开发，为结算部门提供系统支持，处理期货和股票交易明细和交易汇总数据； 3.根据其他部门的实际工作需求开发管理工具。 任职要求： 1.本科及以上学历，软件开发、软件工程、信息管理等其他计算机相关专业； 2.能够站在用户的角度思考问题，开发的软件和工具尽量让用户使用起来方便，在性能优化和功能完备的基础上还需要考虑用户体验； 3.熟悉关系型数据MSSQL的使用，了解存储过程和TVP的使用； 4.三年以上C#开发经验，熟悉C#开发环境和语言的特点，了解DevExpress控件使用，对WCF网络编程，多线程编程有一定了解。  薪酬福利： 1.薪资体系：底薪+绩效+年终奖金； 2.福利设置：午餐补贴，生日、节日礼金礼卡，电影、聚餐，公司不同办公场地设有零食、饮料多样的茶水间； 3.旅游活动：公司每年组织项目、形式多样化的国内外旅游； 4.俱乐部：公司设有“骁・Young俱乐部”，定期组织不同类型的团建、体育赛事等活动； 5.培训学习：完善的员工培训体系，安静舒适的图书室全天开放。   </t>
  </si>
  <si>
    <t>Java开发实习生</t>
  </si>
  <si>
    <t>北京轩宇信息技术有限公司</t>
  </si>
  <si>
    <t>C#.NET开发工程师</t>
  </si>
  <si>
    <t>2-4千/月</t>
  </si>
  <si>
    <t>上海长庚信息技术股份有限公司</t>
  </si>
  <si>
    <t>计算机软件 航天/航空</t>
  </si>
  <si>
    <t>五险一金 餐饮补贴 定期体检 通讯补贴 补充医疗保险 专业培训 交通补贴 年终奖金 绩效奖金</t>
  </si>
  <si>
    <t>1-2万/月</t>
  </si>
  <si>
    <t>计算机软件 电气/电力/水利</t>
  </si>
  <si>
    <t xml:space="preserve">岗位职责： 1、参与项目需求分析和设计； 2、完成软件系统代码的实现，编写代码注释和开发文档； 3、根据设计文档或需求说明完成代码编写、调试、测试和维护； 4、协助软件工程师制定测试计划，定位发现的问题； 5、配合项目经理完成相关任务目标； 任职要求： 1、2018年应届毕业生，全日制本科，计算机相关专业； 2、对编程感兴趣，有志于在IT行业发展； 3、有计算机语言基础，如Java、JavaScript、HTML等； 4、有较强的自学能力，有良好的沟通能力、积极主动性、条理性和逻辑思维能力； 5、工作踏实认真，有团队合作精神，实习时间至少3个月。 </t>
  </si>
  <si>
    <t>五险一金 餐饮补贴 绩效奖金 年终奖金 股票期权 免费宿舍</t>
  </si>
  <si>
    <t>1. 负责软件模块的开发，有能力把握质量和进度，能够带团队者优先。 2. 进行相关文档的编制工作。 3. 参与需求分析和方案设计。  任职要求：计算机相关专业，本科或研究生 3-5年C#.net开发经验。免费宿舍。 1、熟练掌握面向对象编程技术，精通C#，精通web前端技术， 2、精通html,css,JavaScript,Jquery 3、精通SQL数据库 4、逻辑思维能力强，做事有条理，具备较强的分析问题和解决问题的能力 5、责任感强，工作积极主动，具备学习意识，有良好的团队协作精神</t>
  </si>
  <si>
    <t xml:space="preserve">此实习岗位要求线性数学，离线数学，高等数学，面对对象编程等课程85分以上， 岗位要求： 1、逻辑思维能力强（能理解复制的业务流程以及算法） 2、兴奋好学，优秀的自学能力 3、有项目经验优先 4、熟悉使用stl库优先  公司福利： 1.周末双休 2.免费午餐 3.定期体检 4.每年1-2次旅游 5.定期培训 </t>
  </si>
  <si>
    <t>上海直达软件有限公司</t>
  </si>
  <si>
    <t>1.5-2.5万/月</t>
  </si>
  <si>
    <t>五险一金 定期体检 弹性工作 节日福利 周末双休 定期团建 带薪年假 年底双薪</t>
  </si>
  <si>
    <t>C/C++实习程序员</t>
  </si>
  <si>
    <t>上海清泽信息技术有限公司</t>
  </si>
  <si>
    <t>1 负责期货，股票交易系统的研发； 2 编写模块、详细设计文档和相关技术资料； 3 负责对开发内容的单元测试、集成测试； 4 负责解决开发过程中的技术问题；  任职要求： 1、 全日制本科及以上，计算机相关专业； 2、 英语读写能力良好，能阅读英文的技术文档。 3、 3年以上.Net C/S系统开发经验，精通C#语言,有开发WinForm系统项目经验，熟悉多线程、Socket通信、WebService等相关技术； 4、精通SQLSERVER数据库； 5、有良好的编程习惯、团队合作精神和沟通协调能力； 6、做事积极主动、责任心强、善于学习总结； 7、有金融、证券行业系统开发经验者优先。</t>
  </si>
  <si>
    <t>3.5-4.5千/月</t>
  </si>
  <si>
    <t>五险一金 补充公积金 员工旅游 交通补贴 专业培训 出国机会 绩效奖金 年终奖金 定期体检</t>
  </si>
  <si>
    <t xml:space="preserve">1、 负责项目组开发工作； 2、 按项目任务分配及时完成开发任务； 3、 负责模块开发并提供技术支持。 职位要求： 1、 计算机或自动化相关专业； 2、 熟悉C或C++语言；  在校本科生或研究生均可。 工作地点：上海交通大学闵行校园内 工作时间：周一至周五 9:00-18:00 </t>
  </si>
  <si>
    <t>C#研发工程师</t>
  </si>
  <si>
    <t>上海览益信息科技有限公司</t>
  </si>
  <si>
    <t>互联网/电子商务 金融/投资/证券</t>
  </si>
  <si>
    <t>五险一金 免费班车 员工旅游 住房补贴 餐饮补贴</t>
  </si>
  <si>
    <t>PHP实习生</t>
  </si>
  <si>
    <t>1、 负责内部 windows 客户端系统研发; 2、 负责模块程序开发以及单元测试工作。 任职要求： 1、3年以上C#开发经验; 2、搭建过.net客户端底层框架，熟悉基于MVVM的WPF插件开发机制; 3、熟悉常见的设计模式，可以熟练扩展WPF的自定义控件； 4、具备需求分析和系统设计能力，以及较强的逻辑分析和独立解决问题能力。</t>
  </si>
  <si>
    <t>广州市百用软件科技有限公司</t>
  </si>
  <si>
    <t>C/C++物联网软件开发助理</t>
  </si>
  <si>
    <t>500-1000人</t>
  </si>
  <si>
    <t>深圳市小强强科技有限公司</t>
  </si>
  <si>
    <t>黄埔区  </t>
  </si>
  <si>
    <t>深圳</t>
  </si>
  <si>
    <t>龙岗区  </t>
  </si>
  <si>
    <t>3.5-5千/月</t>
  </si>
  <si>
    <t>C#软件工程师（能量管理软件开发）</t>
  </si>
  <si>
    <t>周末双休 包吃住 五险一金 弹性工作 定期体检 专业培训 补充医疗保险 绩效奖金 年终奖金 员工旅游</t>
  </si>
  <si>
    <t>上海大周信息科技有限公司</t>
  </si>
  <si>
    <t>岗位要求： 1、了解HTML、JavaScript、jQuery、CSS等知识； 2、了解PHP内置函数、MySQL数据库 3、对php有浓厚的兴趣，并有打算从事PHP开发的意向 4、吃苦耐劳，有一定的自我约束和控制能力，意志力坚强 5、了解ThinkPHP5、Vue、Linux 注意事项： 1、应届毕业生优先考虑， 2、要求本科及以上学历，条件优越者可适当放宽至大专学历。 3.必须学历能力强。能承受压力</t>
  </si>
  <si>
    <t>岗位要求： 1、大专及以上学历，对计算机感兴趣； 2、强烈的工作责任心、严谨细致的工作态度、良好的团队合作精神和沟通协调能力； 3、学习能力强、逻辑思维能力强，愿意长期从事IT行业； 4、本职位通过面试一经录用，公司提供统一的岗前技能学习机会，提供良好的晋升空间。 薪资福利： 1、富有竞争力的薪酬水平：基本薪资+项目奖金+项目提成； 2、其他福利津贴：年底双薪+节日礼金+生日礼物+定期调薪； 3、五险一金及补充商业保险（医疗险）； 4、丰富的集体活动（定期的拓展、旅游、体育比赛、年会等）； 5、季度奖、年终奖金； 6、完善的培养体系和晋升机制； 7、带薪休假（年假，婚假，丧假，病假，培训假等）；</t>
  </si>
  <si>
    <t>0.8-2万/月</t>
  </si>
  <si>
    <t>新能源 电气/电力/水利</t>
  </si>
  <si>
    <t>五险一金 餐饮补贴 绩效奖金 年终奖金 弹性工作 生日津贴</t>
  </si>
  <si>
    <t>岗位职责： 1、负责开发基于C#软件的新能源领域能量管理软件/上位机控制软件设计、编码、调试工作； 2、配合项目负责人完成相关任务目标； 3、按时完成相关工作进度； 4、独立按照模块要求进行编码工作； 任职要求： 1、本科以上学历，2年以上相关行业工作经历，电力自动化、软件工程、通信工程、计算机、信息工程等专业优先； 2、熟悉微软.net技术架构和框架，熟悉c# (C/S)或VC/C++ 3、善于思考问题，解决问题，能够独立的完成功能模块设计； 4、熟练掌握MODBUS/IEC61850/104等通讯规约及RS485/CAN/以太网等数据传输方式； 5、工作积极主动性高，热爱开发工作，逻辑思维和学习能力强； 6、熟悉SQL Server数据库 ；</t>
  </si>
  <si>
    <t>C# .NET C++开发工程师</t>
  </si>
  <si>
    <t>广州美街电子商务有限公司</t>
  </si>
  <si>
    <t>高级.net软件工程师-B/S/C#</t>
  </si>
  <si>
    <t>上海店宝宝电子商务有限公司</t>
  </si>
  <si>
    <t>0.4-1万/月</t>
  </si>
  <si>
    <t>互联网/电子商务 贸易/进出口</t>
  </si>
  <si>
    <t>2-2.5万/月</t>
  </si>
  <si>
    <t>餐饮补贴 周末双休 交通补贴 年终奖金 五险</t>
  </si>
  <si>
    <t>五险一金 年终奖金 绩效奖金 专业培训</t>
  </si>
  <si>
    <t>岗位职责： 1.负责公司业务桌面软件与PDA软件开发、优化和升级； 2.负责相关应用软件的调试及维护； 3.完成上级交代的其他工作或事务 岗位要求： 1.一年以上从事.net的开发经验（应届毕业生亦可），,熟练使用VisualStudio等开发工具； 2.熟悉C#编程语言和.Net Framework、ADO.NET 应用开发，熟悉WPF、WCF技术框架，可以独立开发C/S架构软件； 3.熟悉多进程、多线程、TCP/IP通讯协议、socket等，有多进程、多线程、熟悉windows开发，熟练Visual Studio； 4.熟悉MySQL、SqlServer或Oracle数据库开发，良好的SQL编写能力； 5.有标准C++动态库及硬件设备接入的项目经验者优先，有C++基础优先； 6.具有良好的团队协作精神和快速学习能力，能高效、独立的解决问题； 7.具备物流系统或平台开发优先考虑；</t>
  </si>
  <si>
    <t>我们在寻找一同成长的伙伴  我们需要你（岗位职责）： 1、负责公司主打软件产品的框架新开发，重写软件产品逻辑； 2、负责自有电商网站以及自主软件产品客户端的开发工作； 3、参与技术团队的优化和培养；  我们希望你（任职要求）： 1 对技术有自己的想法，是个有态度的程序猿； 2 积极主动的学习新的知识； 3、良好的沟通协调、团队合作精神和组织能力，良好的系统分析能力及文档； 4、组织能力，能够适应高强度的工作，有极强的工作责任心和敬业精神；  技术上： 1、至少3年的asp.net/C#.net (webform)的开发经验； 2、需要有MVC开发经验； 3、熟悉JavaScript，HTML，XML，CSS等web开发技术； 4、精通SQL语言，熟悉Sqlserve数据库；   我们的团队：积极 上进 勤奋 务实 感恩 细节  加入我们，你将体验到： 1 年轻人的团队，提倡简单直接，积极分享的工作和生活； 2 和优秀的人一起工作，与热爱技术的人一同进步； 3 与公司一同成长，成为核心层的机会。  期待你的加入，和我们一起愉快的成长吧！</t>
  </si>
  <si>
    <t>广州昊航电子有限公司</t>
  </si>
  <si>
    <t>C#/.net软件开发工程师</t>
  </si>
  <si>
    <t>UI实习生</t>
  </si>
  <si>
    <t>上海东立国际旅行社有限公司</t>
  </si>
  <si>
    <t>普天国脉网络科技有限公司</t>
  </si>
  <si>
    <t>包吃 包住宿 餐饮补贴 住房补贴 节日福利 员工旅游 定期聚餐 绩效奖金 业务提成</t>
  </si>
  <si>
    <t>长宁区  </t>
  </si>
  <si>
    <t xml:space="preserve">1.计算机或相关专业； 2.熟练使用 C/C++ 语言、MCU调试技术，会嵌入式设计； 3.有良好的沟通、学习、资料查找、问题分析和团队协作能力； 4.根据项目开发进度和任务分配，完成相应模块软件的设计、开发、编程任务； 5.协助技术支持解决软件的技术问题； 6.产品的持续改进和升级； 7.完成上级领导交办的任务； 8.有相关行业开发、懂嵌入式设计优先考虑。     </t>
  </si>
  <si>
    <t>1.2-2万/月</t>
  </si>
  <si>
    <t>酒店/旅游 交通/运输/物流</t>
  </si>
  <si>
    <t>五险一金 年终奖金 出国机会 通讯补贴 周末双休</t>
  </si>
  <si>
    <t>通信/电信/网络设备 计算机服务(系统、数据服务、维修)</t>
  </si>
  <si>
    <t xml:space="preserve">我司为全国最大的从事国际机票分销业务的企业之一，拥有一支年轻有活力的开发团队，公司网址:www.twflight.com。   我司拥有全国最先进的机票B2B分销平台www.twflight.com，具体见公司简介。除分销平台之外，我司有一套自主研发的erp系统，IT部软件开发人员的工作，主要围绕公司销售平台及内部erp系统开展。包括：新产品（功能）需求分析、开发、实施、测试等。  </t>
  </si>
  <si>
    <t>1.负责软件系统的美工设计工作； 2.熟悉PPT文档美化工作； 3. 参与产品需求讨论与设计，能够独立完成相关系统介绍文档工作。  任职要求： 1、2019届应届毕业生，计算机相关专业本科学历； 2、熟悉phothoshop等图形化处理软件； 3、熟练使用PPT软件进行文档美化工作； 4、熟悉javascript、HTML、CSS、HTML5+CSS3； 熟悉W3C标准；能够解决常见兼容性问题； 5、良好的沟通和团队协作能力，学习能力强。  实习期结束经综合评定后有机会转为正式员工，欢迎工作态度好、学习能力强的在校生及应届毕业生加入。</t>
  </si>
  <si>
    <t>软件工程师（C++/应届毕业生）</t>
  </si>
  <si>
    <t>深圳市海目星激光智能装备股份有限公司</t>
  </si>
  <si>
    <t>C#/ASP.NET软件开发工程师</t>
  </si>
  <si>
    <t>上海鸣野信息科技有限公司</t>
  </si>
  <si>
    <t>4-6千/月</t>
  </si>
  <si>
    <t>闵行区  </t>
  </si>
  <si>
    <t>仪器仪表/工业自动化 机械/设备/重工</t>
  </si>
  <si>
    <t>0.6-1.5万/月</t>
  </si>
  <si>
    <t>五险一金 免费班车 员工旅游 年终奖金 晋升机会大 提供食宿 专业培训</t>
  </si>
  <si>
    <t>岗位职责： 1、负责获取客户软件需求及分析； 2、负责非标自动化设备软件的编写； 3、负责客户现场的设备软件调试。 任职要求： 1、2017年或2018年大专及以上应届生或实习生，计算机或自动专业； 2、有明确的职业规划方向，有上进心； 3、熟练C++语言的编写，MFC/Socket等； 4、有良好的沟通表达、逻辑思维，能适应出差安排。</t>
  </si>
  <si>
    <t xml:space="preserve">1.     进行核心代码开发；负责软件日常运行过程中涉及的代码修改、维护工作。 2.     配合系统分析员进行模块接口设计，编写并调试代码，撰写相关技术文档。 3.     熟悉软件开发流程，熟悉DotNet（C#、Winform、Asp.Net、MVC等），熟悉HTML、JS、CSS、JQuery等，熟悉boostrap、esayui等前端框架，熟悉SQLServer（或Oracle）等主流数据库。 4.     有一年以上工作经验或者优秀的应届毕业生；有敬业精神，良好的沟通能力，工作仔细有耐心；有很强的学习能力，公司为有能力有意向的员工提供C++的培训。 5、地址：上海市闵行区紫月路506号2号楼三楼（紫竹科学园印孚瑟斯软件园区）。园区有免费班车，地铁15号线开通在即，附近有闵行26路（到5号线东川路地铁站）、闵行38路（到8号线沈杜公路地铁站）、闵行41路、180路（到上海南站）、虹桥枢纽4路（到虹桥火车站）等，公交交通便利环境优美。 </t>
  </si>
  <si>
    <t>初级C++服务端</t>
  </si>
  <si>
    <t>软件开发工程师（C#）</t>
  </si>
  <si>
    <t>广州赫墨拉信息科技有限公司</t>
  </si>
  <si>
    <t>上海数久信息科技有限公司</t>
  </si>
  <si>
    <t>5-8千/月</t>
  </si>
  <si>
    <t>4-8千/月</t>
  </si>
  <si>
    <t>计算机软件 电子技术/半导体/集成电路</t>
  </si>
  <si>
    <t>五险一金 绩效奖金 定期体检</t>
  </si>
  <si>
    <t>五险一金 餐饮补贴 弹性工作 定期体检 交通补贴 年终奖金</t>
  </si>
  <si>
    <t xml:space="preserve">  1.参与本公司产品的开发 2.参与本公司产品的试验  岗位要求： 1.计算机，数学，图像处理及相关专业，大专及以上学历； 2.1年以上项目开发经验，能独立完成模块开发，解决开发中的关键问题和技术难题； 3.熟悉软件开发流程，精通C/S开发，.NET框架，C#（WPF、多线程，通信等），熟练使用Microsoft Visual Studio开发环境，熟悉B/S开发（html，javascript，ajax，css等），有1年面向对象设计与开发的知识与经验，有良好的文档整理习惯和代码风格（代码注释等）； 4.精通SQL server,MySQL,了解Oracle； 5.做事严谨踏实，责任心强，条理清楚，有清晰的逻辑思维，有较强的学习能力，富有创新意识，有良好的团队合作精神和沟通协调能力； 6.有图像处理和C++，Matlab编程经验者优先。</t>
  </si>
  <si>
    <t>1.手游服务端模块设计与开发； 2.数据库的设计与维护； 3.版本开发维护； 4.优化系统、框架、游戏算法设计。  任职要求： 1.计算机相关专业，本科以上学历； 2.热爱手游开发，对游戏开发充满热情；有游戏开发经验优先； 3.有一定的语言基础，熟悉c++语言。 4.熟悉了解分布式系统开发； 5.熟悉基本数据结构和算法，具备基本的算法设计能力，了解常用的设计模式； 6.熟悉MySQL； 7.熟悉linux + shell； 8.有网络编程基础优先； 9.有独立的用代码解决问题的能力，对待疑难问题有足够的耐心； 10.自学能力强，抗压能力强，工作踏实勤恳，有较强的团队合作精神。</t>
  </si>
  <si>
    <t>上海携宁计算机科技股份有限公司</t>
  </si>
  <si>
    <t>Java/C++转Erlang</t>
  </si>
  <si>
    <t>上海盛赫信息科技有限公司广州分公司</t>
  </si>
  <si>
    <t>1.2-1.6万/月</t>
  </si>
  <si>
    <t>五险一金 员工旅游 交通补贴 餐饮补贴 年终奖金 定期体检</t>
  </si>
  <si>
    <t>五险一金 员工旅游 定期体检 工作餐</t>
  </si>
  <si>
    <t xml:space="preserve">岗位职责： 1、根据开发进度和任务分配，完成相应模块软件的设计、开发、编程任务； 2、能独立处理和解决所负责的任务； 3、进行程序单元、功能的测试，查出软件存在的缺陷并保证其质量； 4、进行编制项目文档； 5、维护软件使之保持可用性和稳定性。 岗位要求： 1、专科以上学历，计算机相关专业优先； 2、二年以上C#.Net开发经验，熟悉C#语言和.NET Framework框架, 能开发B/S与C/S架构的应用程序； 3、使用C#语言开发Excel插件； 4、熟练掌握Oracle的设计和开发； 5、熟悉Javascript的应用，熟悉vsto优先考虑； 6、熟悉面向对象的程序开发，具备良好的编程规范； 7、良好的团队合作精神，有主动积极的学习能力，有责任心和沟通能力，逻辑思维能力强。 </t>
  </si>
  <si>
    <t>岗位职责： 1，erlang后端的开发、维护、优化； 2，根据需求和总体设计做模块概要设计和详细设计； 3，服务端软件开发的编码和调试、单元测试工作。   任职资格： 1、大专及以上学历，计算机、软件相关专业； 2、精通C/C++或Java，无Erlang编程经验者，可由C/C++或Java转型； 3、熟悉Linux环境，精通数据结构与算法、Socket编程、多线程编程等； 4、熟悉至少一种常用数据库，如MySQL的设计、开发与优化； 5、良好的沟通能力与团队协作能力，高度的工作责任心和敬业精神。  6、 踏实上进，善于钻研技术，富于团队精神，喜欢游戏行业。</t>
  </si>
  <si>
    <t>上市公司</t>
  </si>
  <si>
    <t>C#.NET软件工程师</t>
  </si>
  <si>
    <t>上海龙进天下信息技术有限公司</t>
  </si>
  <si>
    <t>Windows C++应用开发工程师</t>
  </si>
  <si>
    <t>0.7-1.8万/月</t>
  </si>
  <si>
    <t>五险一金 员工旅游 绩效奖金 年终奖金 专业培训 弹性工作</t>
  </si>
  <si>
    <t>1、需配合项目经理/技术经理实现项目开发全过程； 2、配合完成项目文档/技术文档编写； 3、完成领导交办的其他事情。  岗位要求： 1、要求具有团队合作精神和良好的沟通能力； 2、拥有良好的学习、理解能力，具有良好的编码风格，有一定的抗压能力，有较强的责任心和良好的工作习惯； 3、熟练掌握C#、ASP.ENT、ADO.NET； 4、熟练掌握SQL Server的使用，并可使用SQL进行数据统计； 5、要求可熟练使用:jQuery、CSS、XML/JSON、Ajax、HTML、Javascript、H5； 6、拥有vue、abp、EF6、MongoDB开发、使用经验者待遇从优；</t>
  </si>
  <si>
    <t>北京微视新纪元科技有限公司</t>
  </si>
  <si>
    <t>计算机硬件 互联网/电子商务</t>
  </si>
  <si>
    <t>C#/asp.net高级研发工程师</t>
  </si>
  <si>
    <t>上海泰克赛尔软件有限公司</t>
  </si>
  <si>
    <t>PHP开发工程师</t>
  </si>
  <si>
    <t>上海灵义网络科技有限公司</t>
  </si>
  <si>
    <t>任职要求 ・ 本科及以上学历，电子或计算机专业，3年以上Windows开发经验； ・ 熟练使用C++或C#编程语言 ・ 有良好的应用软件及系统开发/调试能力 ・ 具有独立研发，开拓项目的能力，有较强的钻研、创新精神； ・ 工作认真负责，有良好的代码及文档编写习惯，有良好的英文读写能力 ・ 对视频/图像有较深刻认识，了解视频/图像编解码相关知识； ・ 责任心强，具备良好的沟通能力和团队协作精神。  工作职责 ・ 负责开发相关产品的应用程序、系统开发工作； ・ 对新技术的学习、研究和应用； ・ 负责应用架构与性能的升级优化。 ・ 撰写相关技术文档。</t>
  </si>
  <si>
    <t>1.8-3万/月</t>
  </si>
  <si>
    <t>计算机服务(系统、数据服务、维修) 计算机软件</t>
  </si>
  <si>
    <t>五险一金 餐饮补贴 定期体检 员工旅游 年终奖金 出国机会</t>
  </si>
  <si>
    <t>职位描述： 负责产品的设计、开发、测试和维护工作，并进行相关文档的编写。  职位要求： 1、 计算机或相关专业本科以上学历； 2、 精通 Java Script，CSS； 3、 熟悉Windows平台下ASP.NET和C# ，AJAX，HTML，Web Service软件开发技术； 4、 熟悉常用的设计模式，并能灵活运用到软件设计与开发当中； 5、 熟悉Microsoft SQL Server/Oracle/MySQL中一种或多种数据库。扎实的数据库基础知识，有一定数据库设计能力； 6、 较强的沟通和语言表达能力，能精确表达自己的思想和意图，并达到预期沟通效果； 7、 团队精神强，能与团队中的成员紧密合作，协同完成任务； 8、 英语能力较好，能快速准确读写英文技术文档； 9、有企业管理软件开发经验者优先； 10、二年以上工作经验； 11、工作业绩突出者会派往美国总部工作。</t>
  </si>
  <si>
    <t>五险一金 专业培训 绩效奖金 弹性工作</t>
  </si>
  <si>
    <t>初级C/C++开发工程师 (职位编号：4)</t>
  </si>
  <si>
    <t>广州网融信息技术有限公司</t>
  </si>
  <si>
    <t xml:space="preserve"> 任职要求： - 大专以上学历，二年以上开发经验，有小程序、公众号等网站开发经验者优先； - 熟悉PHP开发，有一定的架构能力和良好代码规范； - 熟悉相关Web开发技术，了解HTML、Javascript、XML、CSS、Ajax等技术； - 熟悉mysql或oracle数据库应用开发，对性能优化有一定的经验； - 具有良好的沟通、理解及逻辑分析能力； - 思维敏捷、编程及学习能力强，有责任心； - 熟悉Linux系统者优先。</t>
  </si>
  <si>
    <t>睿励科学仪器（上海）有限公司</t>
  </si>
  <si>
    <t>五险一金 弹性工作 年终奖金 做五休二 带薪年假</t>
  </si>
  <si>
    <t>岗位职责： 从事高科技精密仪器设备软件开发。  岗位需求：  1.理工科相关专业毕业，本科学历4年以上相关工作经验优。 2.有工业自动化软件开发经验者优先； 3.熟练掌握C#,C++，多线程编程； 4.能熟练读、写英文技术文档。</t>
  </si>
  <si>
    <t>五险一金 定期体检 餐饮补贴 节日福利 周末双休 健康下午茶 提供午餐</t>
  </si>
  <si>
    <t>一、职位描述 1、在开发经理的指导下，按照项目需求，完成软件开发和程序设计工作； 2、完成指定系统或子系统的内部功能自测工作； 3、完成软件代码和单元测试工作，修改bug，保证产品质量。  二、任职资格 1、熟悉C++编程，有过相关项目或课程设计经验等； 2、熟悉网络编程、多进程、多线程编程； 3、有过windows或Linux平台下，开发经验； 4、学习能力强，拥有优秀的逻辑思维能力，自我管理能力强，有良好的时间意识； 5、具备良好的沟通能力和团队的协作能力; 6、接受有项目开发经验的2019届实习生，提供转正的机会。  三、福利待遇： 1、有竞争力的薪酬体系； 2、朝九晚五的五天7小时工作制，周末双休，享有国家法定假期，婚假，产检，陪产假，病假，年假等； 3、按国家劳动法规定购买五险一金等社会保障福利； 4、每天能享受五菜一汤的丰盛午餐及健康水果下午茶； 5、丰富文体活动，每周二及周四可提前一小时进行体育活动（网球/羽毛球） 6、临近地铁站和公交站，舒适的工作环境，和谐的工作氛围； 7、充分挖掘自身潜力的机会，人性化的管理； 8、员工普遍都是80、90后，年轻富有激情，良好的办公环境，人性化的管理、积极的工作氛围。 只要你有想法，欢迎你加入我们的团队，我们的团队需要有想法有能力的队友！我们给你空间平台，让你尽情发挥自己的能力和智慧！让我们一起成长，一起成功！</t>
  </si>
  <si>
    <t>C#软件开发工程师</t>
  </si>
  <si>
    <t>上海赋拓物联网技术有限公司</t>
  </si>
  <si>
    <t>宝山区  </t>
  </si>
  <si>
    <t>计算机软件 医疗/护理/卫生</t>
  </si>
  <si>
    <t>五险一金 带薪年假 提供住宿 专业培训 团建活动 员工旅游</t>
  </si>
  <si>
    <t>广州市大周电子科技有限公司</t>
  </si>
  <si>
    <t>1、负责医疗信息化设备配套软件项目的开发与维护，基于C#平台，设计和编写WPF界面，编写流程和硬件控制逻辑，编写SQL Server数据库，编写数据处理及分析算法。 2、负责公司产品的系统需求分析和开发设计工作； 3、负责系统核心模块的技术设计与开发； 4、负责对产品做性能优化和产品迭代； 5、负责解决开发过程中的技术难题； 6、处理临时交代的其他任务。  任职资格： 1、本科及以上学历，计算机相关专业； 2、具有1年以上的.NET/C#开发经验； 3、熟悉SQL，熟练使用MySqL、SQLSever、Postgresql、Oracle等主流关系型数据库； 4、了解C/C++软件开发。 5、了解HTML5；了解AJAX等前端开发技术； 6、了解WebApi、WebService等服务框架； 7、性格开朗，有优秀的沟通能力、有激励能力和团队合作精神。</t>
  </si>
  <si>
    <t>创业公司</t>
  </si>
  <si>
    <t>4.5-6千/月</t>
  </si>
  <si>
    <t>计算机软件 通信/电信/网络设备</t>
  </si>
  <si>
    <t>1、计算机软件相关专业本科以上学历应届毕业； 2、C++基础扎实，学习能力强；</t>
  </si>
  <si>
    <t>c#软件开发工程师</t>
  </si>
  <si>
    <t>上海砼邦建设工程有限公司</t>
  </si>
  <si>
    <t>Java开发工程师</t>
  </si>
  <si>
    <t>广州市颐创信息科技有限公司</t>
  </si>
  <si>
    <t>建筑/建材/工程 专业服务(咨询、人力资源、财会)</t>
  </si>
  <si>
    <t>3-6千/月</t>
  </si>
  <si>
    <t>广州众承机电科技有限公司</t>
  </si>
  <si>
    <t>1. 从事CAD、BIM领域的应用软件开发；  2. 对自己代码进行复查，并进行功能测试；  3. 参与数据库部分相关的研发工作；  4. 负责软件安全管理方面的研发工作；  5. 负责公司it系统的维护。   任职要求 1. 软件工程、计算机类、数学等理工科专业本科以上学历；  2. 熟悉C#编程环境，至少会使用一种数据库(Oracle，SQLSERVER，MySQL)；  3. 有WinForm程序或B／S程序开发经验均可；  4. 掌握TCP/IP、Web Service技术、拥有一定的经验者优先；  5. 有用户注册、登录验证系统经验的优先；  6. 熟悉CAD、Revit及其API者优先；  7. 热爱软件开发工作，善于学习新技术；  本职位由上海兴邦计算机辅助设计技术有限公司招聘 上海兴邦计算机辅助设计技术有限公司成立于2002年，是一家专业从事建筑行业BIM（建筑信息模型）咨询服务和软件定制开发。以预制装配式建筑BIM应用研发为主要核心业务，为建筑设计及施工质量提供技术保障。 “专注做好一件事；注重用户体验，把产品做到极致；以客户为关注焦点，不断创新，实现与客户共同成长”。客户的信赖和支持激励我们不断奋斗，向更高的目标迈进！ 如果您的理念是：追求卓越、拒绝平庸、拥抱变化、不断创新，你需要充满激情的工作，那就加入我们吧! 我们将成为您展示自己才华、挑战自我的舞台! 我们相信当您和我们携手并进的时候，成功就不再遥远。 薪资待遇：提供业内颇具竞争力的薪资待遇，一年保证一次加薪机会。带薪假期：公司会提供相应的带薪休假（入职1年后每年有5天带薪年假、法定节假日、婚产假等）。 职业发展：完善的晋升通道，完善的核心人才培养体系。 五险一金：正常五险一金的缴纳。 其他福利：年终奖金、生日福利、节日福利、活动经费等 休闲娱乐：公司定期或不定期组织羽毛球、乒乓球、假日相约等工作之外的放松活动。  工作氛围：和谐、愉快、自由、尊重、信任。  工作地址：上海市浦东新区浦东大道2000号12楼A座</t>
  </si>
  <si>
    <t>节日福利 团队聚餐 年终奖金 保险 法定节假日 带薪年假 生日礼</t>
  </si>
  <si>
    <t>计算机软件 教育/培训/院校</t>
  </si>
  <si>
    <t>岗位职责： 1、Java网络开发，Java后台程序开发； 2、参与设计、测试等技术工作； 3、分析并解决软件开发过程中的问题。  任职要求： 1、计算机相关专业，本科以上学历，一年以上工作经验； 2、熟悉Java开发语言，熟练操作hibernate、spring、struts、ajax等框架结构； 3、熟悉 MySQL、SQL Server等数据库操作； 4、熟悉Html/JavaScript/Css/Ajax/JQuery等前端技术者，熟悉安卓开发者优先考虑； 5、具有良好的语言沟通能力，团队协作精神，工作踏实、有责任心。</t>
  </si>
  <si>
    <t>周末双休 带薪年假 全勤奖 节日福利 绩效奖金 五险</t>
  </si>
  <si>
    <t xml:space="preserve">岗位职责：  - 负责公司产品底层技术框架（C++代码编写）的维护;  - 基于现有产品进行迭代开发工作；  - 主动跟进与处理所负责项目模块的BUG，按时完成上级主管交予的各项任务；  - 参与系统设计，功能模块设计；  - 参与解决系统性能优化和技术难点攻关；   资格要求：  - 计算机及相关专业大专或本科以上学历，2年或以上Windows环境下开发工作经验；  - 精通使用Visual Studio 2010或更新版本开发环境；  - 熟悉OpenGL图形开发库优先；  - 熟悉Windows系统，TCP/IP协议，SOCKET编程规范，熟悉SQL Server数据库开发；  - 熟悉MFC框架下开发UI；  - 有完整三维软件项目开发经验优先；  - 举办规范编码和文档撰写能力，有良好的沟通和团队协助能力；  - 对用户体验、交互操作流程、及用户需求有深入理解；  - 有强烈的上进心和求知欲，善于学习和运用新知 </t>
  </si>
  <si>
    <t>C++软件开发工程师/C#软件开发工程师</t>
  </si>
  <si>
    <t>上海江木智能科技有限公司</t>
  </si>
  <si>
    <t>松江区  </t>
  </si>
  <si>
    <t>通信/电信/网络设备 仪器仪表/工业自动化</t>
  </si>
  <si>
    <t>五险一金 节日福利 专业培训 周末双休</t>
  </si>
  <si>
    <t>软件开发（c语言，c++）</t>
  </si>
  <si>
    <t>1、根据项目研发方案，开发串口\网口仪器的上位机软件，及后续的软件维护工作； 2、维护公司现有上位机软件； 3、完成软件代码版本管理，及技术文档的编写工作。  应聘要求： 1、电子、通讯、计算机或相关专业大专及以上学历，两年以上上位机开发工作经验； 2、2年VC++/C#开发经验，有相关工业领域上位机开发工作经验者优先； 3、对串口、USB、网络通信有涉及者优先，对WORD、EXCEL、Access、SQL有涉及者优先； 4、良好的英文读写能力及表达能力； 5、良好的工作习惯，工作态度及团队协作能力。</t>
  </si>
  <si>
    <t>北京乾德永达科技有限公司</t>
  </si>
  <si>
    <t>西城区  </t>
  </si>
  <si>
    <t>计算机硬件 计算机服务(系统、数据服务、维修)</t>
  </si>
  <si>
    <t>加入我们 ，将为您提供完善的福利待遇.广阔的成长空间，良好的工作环境 职位要求： 1、大专以上学历，理工科、计算机（网络）、电子信息、软件工程、（电气）自动化、测控、生仪、机电等专业均可，对编程感兴趣，有意向在北京发展； 2、对有计算机语言者优先，如：C语言(必须）、C++、Java等，愿意深入java软件开发并长期从事； 3、对业界的工具和技术有强烈的求知欲； 4、学习能力强，有较强的沟通能力，有较强的理解，逻辑分析能力，能够理解以及处理复杂逻辑； 5、有较强的团队合作精神，有责任心，服从公司安排，注重团队协作。</t>
  </si>
  <si>
    <t>上海致昕信息科技有限公司</t>
  </si>
  <si>
    <t>五险一金 节日福利</t>
  </si>
  <si>
    <t xml:space="preserve">C#研发工程师  </t>
  </si>
  <si>
    <t>C++软件工程师（实习可留用）</t>
  </si>
  <si>
    <t>上海广拓信息技术有限公司</t>
  </si>
  <si>
    <t>MES系统开发工程师(C#)</t>
  </si>
  <si>
    <t>上海科致电气自动化股份有限公司</t>
  </si>
  <si>
    <t>电子技术/半导体/集成电路 计算机服务(系统、数据服务、维修)</t>
  </si>
  <si>
    <t>五险一金 员工旅游 餐饮补贴 通讯补贴 年终奖金 定期体检</t>
  </si>
  <si>
    <t>工作内容： 1．Linux应用软件的设计、开发与维护 2．参与项目需求分析，编写软件设计文档和详细设计文档。 3．根据技术文档规范编写相应的开发文档。 4．根据产品需求修改完善软件。 任职要求： 1．统招2020年毕业本科大四、硕士研三学生，电子、通信、光电、自动化控制等相关专业； 2．了解Linux程序设计、C/C++语言编程，了解Linux下基本命令和Linux下的交叉编译，了解嵌入式环境下的开发和调试方法，了解Linux下的多线程、多进程编程； 3. 了解TCP/IP、RTP/RTCP、RTSP、SIP经验的优先考虑；</t>
  </si>
  <si>
    <t>仪器仪表/工业自动化 计算机软件</t>
  </si>
  <si>
    <t>五险一金 绩效奖金 员工旅游 餐饮补贴 专业培训 出国机会 年终奖金</t>
  </si>
  <si>
    <t>上海光奈网络科技有限公司广州分公司</t>
  </si>
  <si>
    <t>基本职责： 1. 软件项目、汽车或其他制造业信息系统的项目支持。 2. 软件开发和调试，及其它项目相关的现场工作。  技能要求： 1.能够使用 C #,VB.Net 程序开发、函式库使用。 2.B/S架构程序开发：了解ASP.NET网页程序开发。 3.C/S架构程序开发：了解WinForm窗口程序开发。 4.了解SQL语法及SQL Server操作。  任职要求： 1.计算机科学、通信工程、自动化相关专业。 统招全日制本科。 2.能适应经常性出差，有较强的沟通能力和团队合作精神。</t>
  </si>
  <si>
    <t>3-5千/月</t>
  </si>
  <si>
    <t>深圳市美德瑞生物科技有限公司</t>
  </si>
  <si>
    <t>计算机软件 网络游戏</t>
  </si>
  <si>
    <t>（谷自生）C#Web后端开发工程师</t>
  </si>
  <si>
    <t>上海美达信息技术有限公司</t>
  </si>
  <si>
    <t>may 2017/11/9 17:27:45 职位描述： 1、负责公司游戏平台和后台开发搭建、升级迭代。 2、负责CP方使用我方SDK对接时的联调（服务器部分）。 3、负责游戏平台、推广系统的设计与实现。  任职要求： 1.半年以上PHP开发经验，至少1个完整的CMS、后台、或平台类项目开发或协作开发经验； 2.熟练掌握PHP、SAP语言，至少熟悉一种轻量级PHP框架，如ThinkPHP/CodeIgniter； 3.具备独立完成LAMP/LNMP开发、生产环境搭建的能力； 4.熟悉掌握MYSQL数据库,能够运用高效的sql语句； 5.熟悉或使用过memcache、redis等缓存技术； 6.有一定的web前端开发能力，至少熟悉一款前端开发框架者优先，熟悉Javascript、CSS、html； 7.熟悉代码管理系统如git，并了解团队代码管理开发流程者优先； 8.有其他高级语言开发背景者优先,如（C/Python/java）； 9.计算机、软件工程相关专业，大专以上学历。</t>
  </si>
  <si>
    <t>医疗设备/器械 计算机软件</t>
  </si>
  <si>
    <t>1、软件的程序设计与代码编写，控制自动化设备的运行，熟练掌握C#,C++等编程语言，能胜任winform和WPF，对C#k的线程有深刻的理解与认识。 2、有关技术方案、文档的编写，软件单元的测试。 3、根据项目具体要求，承担开发任务，按计划完成任务目标。 4、配合系统分析人员完成软件系统以及模块的需求调研、需求分析。 5、独立完成软件系统及模块的编码。 6、协助测试人员完成软件系统及模块的测试。 7、负责编制与项目相关的技术文档等。</t>
  </si>
  <si>
    <t>五险一金 员工旅游</t>
  </si>
  <si>
    <t>面试合格入职后所属公司为：上海谷自生网络科技有限公司。 岗位职责： 1、负责研发项目的功能设计与开发、数据库设计； 2、编写模块详细设计文档和数据库文档； 3、按照系统设计的要求，完成功能模块编码工作； 4、负责对开发内容的单元测试，集成测试；  任职条件： 1、计算机软件及相关专业，大学本科以上学历； 2、两年以上Web应用开发经验； 3、熟练掌握ASP.NET、WebForm、MVC、WebService等相关技术，具有良好的编码风格和编程习惯； 4、精通MySQL数据库，熟练使用SQL语言，掌握视图、事务和数据库优化方法； 5、有多层架构开发经验，熟悉WebAPI开发技术，熟练掌握PostMan等工具； 6、能够编写规范的开发文档；</t>
  </si>
  <si>
    <t>C++/C#软件开发实习生</t>
  </si>
  <si>
    <t>上海绿建信息科技有限公司</t>
  </si>
  <si>
    <t>上海瑞谷拜特软件技术有限公司</t>
  </si>
  <si>
    <t>精装宿舍 年终奖金 绩效奖金 专业培训 员工旅游 免费班车 加班餐 弹性工作</t>
  </si>
  <si>
    <t>30-40万/年</t>
  </si>
  <si>
    <t>岗位职责： 1.负责城市规划、国土测绘领域的数字水印、数据加密及电子签名算法的编写; 2.利用C++/C#进行CAD二次开发; 3.协助开发人员完成开发工程搭建以及相关技术研究； 4.协助开发人员编写技术文档以及代码测试。 5.公司每周六、提供C++/ObjectARX开发竟能培训; 任职资格: 1.本科或研究生在校生；（能够实习半年以上者优先） 2.为人正直、有责任心、工作认真细致；  3.适应、抗压、学习、执行能力强。</t>
  </si>
  <si>
    <t>五险一金 餐饮补贴 绩效奖金 年终奖金 定期体检 员工旅游 专业培训 免费班车 带薪年假 健身俱乐部</t>
  </si>
  <si>
    <t xml:space="preserve">1、参与需求评审：能够对产品经理提交的需求进行业务分析； 2、参与结构设计：能够进行基础的数据库设计，参与技术评审； 3、负责代码实现：根据产品开发计划，按要求完成指定的研发任务； 4、确保交付质量：研发完成后，根据需要完成单元自测，并在功能层面排除常见问题； 5、技术攻关：技术难关攻克和新技术预研； 6、问题解决：负责产品前期的技术探索，主动解决项目交付团队、产品研发中的各种技术难题；  任职条件 1、统招本科以上学历，计算机相关专业毕业优先，3年以上基于.Net B/S独立开发经验； 2、能根据需求良好的进行系统模块设计，熟悉使用常用设计模式； 3、后端：精通c#语言、精通.net框架，熟练掌握常用的开发技术（MVC、WebAPI、Linq、EF），了解DDD开发模式者优先； 4、后端：熟悉SQL Server，或Oracle数据库编程，熟练使用SQL编写存储过程； 5、前端：精通原生JavaScript，熟练掌握JQuery、Html(5)、CSS(3)等基础的Web开发技能，熟悉TypeScript、了解ES6/7者优先； 6、前端加分项：熟悉Angular4、ReactJS、Vue等前端框架中的一种者优先，了解WebPack； 7、具有较好的业务理解能力和沟通能力，具有较强的规范性意识，能独立完成概要设计及详细设计； 8、必须要有责任心，逻辑调理清晰，学习能力强； 9、了解企业业务工作流，有ERP、CRM或互联网系统工作经验优先。  </t>
  </si>
  <si>
    <t>C/C++ 工程师（嵌入式）</t>
  </si>
  <si>
    <t>上海丈阳船舶配件有限公司</t>
  </si>
  <si>
    <t>上海镭隆科技发展有限公司</t>
  </si>
  <si>
    <t>机械/设备/重工 贸易/进出口</t>
  </si>
  <si>
    <t>五险一金 交通补贴 餐饮补贴 年终奖金 绩效奖金 员工旅游</t>
  </si>
  <si>
    <t>岗位职责: 1.计算机相关专业，大专以上学历; 2.有C/C++等语言的编程基础; 3.熟悉SQL SERVER数据库; 4.良好的的程序设计语言基础; 任职要求:： 1. 逻辑思维能力强，做事有条理性。 2.有良好的团队合作能力。 3.有研发经验优先。</t>
  </si>
  <si>
    <t>仪器仪表/工业自动化 计算机硬件</t>
  </si>
  <si>
    <t>五险一金 年终奖金 免费班车 员工旅游 周末双休 带薪年假</t>
  </si>
  <si>
    <t>1、参与新产品的规划和研发； 2、负责原有产品的维护及修护工作； 3、根据需求进行模块级别的设计、编写文档； 4、根据设计文档编写代码、调试、测试和维护； 5、完成上级交代的其他任务； 任职要求： 1、计算机、自动化、通信、电子等相关专业本科以上学历； 2、2年以上相关工作经验；有航空航天相关经验者优先； 3、精通C#开发软件，熟悉Labview开发工具，熟悉SQL、Oracle数据库开发； 4、熟悉Window下驱动程序开发； 5、具有良好的编程风格和文档编制习惯，较强的执行力和解决事务性问题的能力； 6、具有良好的团队协作能力和沟通能力</t>
  </si>
  <si>
    <t>H5 web前端开发实习初级助理</t>
  </si>
  <si>
    <t>深圳市龙华区亿客办公用品商行</t>
  </si>
  <si>
    <t>宝安区  </t>
  </si>
  <si>
    <t>游戏服务端开发工程师C/C++</t>
  </si>
  <si>
    <t>广州市擎天柱网络科技有限公司</t>
  </si>
  <si>
    <t>ASP.NET/C#软件工程师</t>
  </si>
  <si>
    <t>上海电器科学研究所（集团）有限公司</t>
  </si>
  <si>
    <t>0.5-1万/月</t>
  </si>
  <si>
    <t>五险一金 绩效奖金 周末双休 包住宿 全勤奖 节日福利 专业培训 小姐姐 同事热情 补充公积金</t>
  </si>
  <si>
    <t>周末双休 带薪年假 五险一金 包吃 专业培训 员工旅游 定期体检 弹性工作 年终奖金 绩效奖金</t>
  </si>
  <si>
    <t>多元化业务集团公司 学术/科研</t>
  </si>
  <si>
    <t>一、任职条件：
1.大专及以上学历，往应届毕业生，软件工程，计算机等专业优先；
2.喜欢从事IT技术类工作，对互联网移动端开发、web前端技术有浓厚兴趣；
3.熟悉HTML5、CSS3、Javascript等前端开发技术；
4.能够很好的与产品、设计和后台开发人员沟通协作，具有良好的团队合作精神；
5.年龄在18-30岁，有意往软件行业长期发展，抗压能力强； 二、岗位职责：
1.负责公司产品前端开发，服从项目安排，学习项目需要的技术知识；
2.与产品经理、后台开发人员沟通协调；完成前端设计和实现；
3.完成与后台的数据交互，开发和测试工作；保证代码的质量；  三，公司员工福利待遇： 1、7.5小时工作制+双休，谢绝加班； 2、年轻、宽松、弹性的工作环境、高效的办公工具，以及团队协作的体验和乐趣； 3、年度体检，为您的健康一路护航； 4、年度旅游，与小伙伴们一同享受国内外著名景点文化风光； 5、每周茶话会零食、水果、糕点供应，体验休闲时光； 6、定时篮球、羽毛球、游泳同好会，工作之余强身健体；</t>
  </si>
  <si>
    <t>工作内容： 1、负责游戏服务器端逻辑系统的设计与开发 2、维护和优化游戏服务器；  岗位要求： 1、本科及以上学历，计算机相关专业 2、爱好编程，编程基础扎实，独立钻研技术的热情和能力 3、熟悉C/C++，熟悉常用的数据结构与算法 4、熟悉Linux/Unix开发环境 5、熟悉TCP/IP协议，熟悉网络编程 6、有游戏实习或练习项目经验优先 7、对游戏开发有热情，有良好的沟通能力及合作精神 8、接受可全职工作的2019届毕业生</t>
  </si>
  <si>
    <t>五险一金 补充公积金 员工旅游 交通补贴 餐饮补贴 绩效奖金 年终奖金 定期体检 专业培训</t>
  </si>
  <si>
    <t>岗位职责： 1.负责软件模块的设计与开发，编写相关技术文档； 2.参与项目需求调研、分析、方案设计等过程； 3.参与软件工程系统的架构设计、开发、测试等过程； 4.解决产品或项目的关键问题和技术难题。  岗位要求： 1.1年及以上.NET平台开发工作经验； 2.计算机及相关专业，本科及以上全日制学历； 3.有Winform程序开发经验，了解工控现场通信协议如Modbus、OPC等； 4.熟悉MVC程序框架，熟悉常用的关系型数据库和ORM框架； 5.具有良好的编码风格，熟悉软件开发流程和主流设计模式； 6.有大中型WEB项目的开发和实施经验优先，熟悉能源管理、安防监控平台相关项目开发优先。 7.有数据库优化或GIS相关工作经验者优先考虑。</t>
  </si>
  <si>
    <t>C#/C++ 开发工程师</t>
  </si>
  <si>
    <t>广州力控元海信息科技有限公司</t>
  </si>
  <si>
    <t>C#开发工程师 (职位编号：1004)</t>
  </si>
  <si>
    <t>浙江智卉科技有限公司</t>
  </si>
  <si>
    <t>0.5-1.2万/月</t>
  </si>
  <si>
    <t>1-1.2万/月</t>
  </si>
  <si>
    <t>五险一金 员工旅游 餐饮补贴 通讯补贴 定期体检 周末双休</t>
  </si>
  <si>
    <t>电子技术/半导体/集成电路 计算机硬件</t>
  </si>
  <si>
    <t>C#开发工程师, 具有大专及以上学历，熟练运用C#进行基于Web的应用系统开发。</t>
  </si>
  <si>
    <t>1、根据制定的开发内容独立完成通讯接口代码编写。 2、配合业务人员进行售前的开发技术支持工作。 3、对开发结果负责，并对开发的产品进行单元测试 4、在开发部领导的带领下，挖掘与开发新产品   任职条件： 1、计算机或电子信息、自动化相关专业 2、熟悉C#、C/S架构软件开发，有一定软件开发能力与经验； 3、熟悉软件开发流程，熟悉运用C#、.NET 常用框架、面向对象开发、遵守代码编写规范，熟练使用Visual Studio开发平台； 4、了解Modbus、OPC、bacnet、Webservice通讯接口及通讯方式，具备良好的C++基础 5、熟悉sqlserver 、oracle等主流数据库的使用，具备工业自动化行业相关经验者优先考虑 6、有微信或网站接口端开发经验者优先 7、良好的沟通能力，刻苦专研、勇于探索、具有团队合作精神。 8、优秀的学习能力，工作认真负责，有责任心。</t>
  </si>
  <si>
    <t>软件开发工程师（c#\c++）（上海）</t>
  </si>
  <si>
    <t>深圳市创世纪科技发展有限公司</t>
  </si>
  <si>
    <t>C#高级开发工程师</t>
  </si>
  <si>
    <t>上海钢软信息技术工程股份有限公司</t>
  </si>
  <si>
    <t>五险一金 补充医疗保险 绩效奖金 年终奖金 员工旅游 定期体检 周末双休</t>
  </si>
  <si>
    <t>贸易/进出口 计算机软件</t>
  </si>
  <si>
    <t>网站运营</t>
  </si>
  <si>
    <t xml:space="preserve"> 一、岗位职责： 1、根据预定计划完成程序开发或项目开发任务； 2、参与需求调研及设计工作； 3、按照项目开发过程规范编写开发类文档； 4、公司安排的其他研发类工作。  二、任职要求： 1.大专及以上学历，计算机或软件工程专业； 2.精通C++、C#技术相关项目开发经验，具备扎实的编程能力及面向对象设计技术； 3.熟练掌握.NET Framework(C#)或者C++开发，能开发C/S和B/S构架的应用程序； 4.能熟练使用Sql Server ,Oracle数据库及SQL语言进行数据库编程； 5.具有良好的表达沟通能力，能与软件需求方，团队成员进行良好沟通； </t>
  </si>
  <si>
    <t>广州安尔捷网络科技有限公司</t>
  </si>
  <si>
    <t xml:space="preserve"> 岗位职责： 1：划分业务需求范围； 2：与项目经理协调、安排需求分析过程； 3：业务调研； 4：软件开发； 5：单元测试； 6:消除软件缺陷； 任职要求： 1、大专及以上学历，计算机相关专业毕业，3年以上开发经验 2、C#基础扎实，熟悉运行时GC机制，有内存调优经验 3、熟悉.net MVC开发，熟悉.net工作流开发，熟悉WCF服务 4、熟悉SQL Server 2008使用和开发，掌握windows 环境下多线程、文件、数据库等相关技术 5、熟练使用Visual Studio.NET开发工具，熟练使用http、socket、websocket、Webservice应用技术 6、熟悉JavaScript、Ajax、jQuery、XML等，熟悉DIV+CSS布局 7、具有良好的团队合作能力，逻辑思维清晰，优秀的沟通表达能力 </t>
  </si>
  <si>
    <t>荔湾区  </t>
  </si>
  <si>
    <t>深圳砾盈科技发展有限责任公司</t>
  </si>
  <si>
    <t>五险一金 单双休 绩效奖金 员工旅游 带薪年假 节日福利 工龄奖 专业培训 加班补贴</t>
  </si>
  <si>
    <t>福田区  </t>
  </si>
  <si>
    <t>岗位职责： 1.优化网站内部、外部链接，并拥有丰富的外部链接资源； 2.提升关键词在搜索引擎中的排名，使一个较新的网站能够快速从搜索引擎获取流量； 3.负责关键词在搜索引擎上的网络营销研究、分析与优化工作。提高关键词的曝光率、检索量、以及引流效果； 4.合理的安排外链工作，并监控其外链效果，能及时调整外链建设方向；  任职要求： 1.网站内部优化能力，掌握网站内容优化、关键词优化、内部链接优化、代码优化、图片优化的技巧 2.熟悉SEO技术（搜索引擎工作原理，网站结构，网页代码，了解影响排名相关因素）； 3.熟悉HTML、DIV+CSS、Javascript、Ajax等网站前端开发语言，有网站开发经验者优先考虑； 4.性格开朗，能够承受压力完成任务，乐于挑战自己，有拼搏进取的精神； 5.有一年以上大型网站SEO外链及内链的优化经验的优先考虑；  特别说明：我司全部岗位都不包食宿，介意者慎投！！！  此岗位有广阔的发展空间。职位晋升路线： 试用期→助理→专员→储备组长→组长→储备主管→主管→副经理→经理→副总监→总监(管理岗）
试用期→助理→专员→中级专员→高级专员→顾问→中级顾问→高级顾问→资深顾问(专职岗）  上班时间为：9 am~5:30 pm，周末单双休制度。 上班地点：广州芳村大道东200号1850创意园50-3栋 联系人：陈小姐，18929570945(此为工作手机，请工作时间9:00-12:00,13:30-17：30联系） 个人简历可发送至邮箱：kristy@bcok.net</t>
  </si>
  <si>
    <t>觅优商旅网</t>
  </si>
  <si>
    <t>五险一金</t>
  </si>
  <si>
    <t>互联网/电子商务 酒店/旅游</t>
  </si>
  <si>
    <t>员工旅游 绩效奖金 弹性工作 带薪年假 专业培训 交通补贴 五险一金</t>
  </si>
  <si>
    <t>技能要求：
1、熟悉软件技术文档的编写，具备良好的文档编写习惯；
2、熟悉VC++，或者QT开发环境，精通C/C++语言编程；
3、熟悉各类数据库、以及Win32 SDK/MFC/GDI/GDI+和QT的图形API，HTTP协议解析，网络传输；
4、熟悉C++下图像的处理、各种图像格式的结构及相关操作
岗位职责：
1. 掌握标准库应用、VS开发软件
2. 负责技术方案制定、软件的设计与开发、技术难点攻关、问题分析、系统调优等相关工作
3. 撰写相关的技术文档;
4、有计算机2D图形图像和跨平台开发相关项目研发经验者优先考虑。
5、有丰富的图形界面开发经验者优先
任职要求：
1、计算机或相关专业本科以上学历，2年以上开发经验;
2、具备良好的规范编程风格，有较强的开发文档编写能力；
3、热爱技术，有责任心，有钻研精神，良好的沟通能力以及团队合作精神，能承受一定的工作压力。</t>
  </si>
  <si>
    <t>1.熟悉.net开发流程（B/S优先），熟悉C#基本语法规则（类、封装、抽象、装箱拆箱原理、匿名函数，Lambda表达式写法等）、.net框架的常用类的用法。
2.熟悉Nhibernate、EF等ORM框架。
3.熟悉MVC框架，WCF、WEBAPI的基本用法。
4.熟悉常用的前端框架（Jquery、Bootstrap、Easyui，Avalon等）。
5.了解数据库结构，熟悉Sql语法规则。
6.有性能以及架构思想或接触过相关项目者优先考虑。
7.思路清晰、条理性强，能吃苦耐劳。</t>
  </si>
  <si>
    <t>C#.net软件工程师</t>
  </si>
  <si>
    <t>C++ 开发工程师</t>
  </si>
  <si>
    <t>上海路辉智能系统股份有限公司</t>
  </si>
  <si>
    <t>深圳市国信合成科技有限公司</t>
  </si>
  <si>
    <t>南山区  </t>
  </si>
  <si>
    <t>0.5-2.5万/月</t>
  </si>
  <si>
    <t>五险一金 员工旅游 餐饮补贴 年终奖金 定期体检 弹性工作</t>
  </si>
  <si>
    <t>五险一金 员工旅游 周末双休 专业培训</t>
  </si>
  <si>
    <t>岗位职责： 1、根据开发进度和人物分配，完成软件相应模块的设计、开发、编程任务； 2、 进行程序单元、功能的测试，查出软件存在的缺陷并保证其质量； 3、 相关开发文档及技术文档的编写； 岗位要求： 1、3年以上B/S模式编程经验及.NET平台开发经验； 2、 熟练Entity Framework,有Redis、Mongodb、RabbitRMQ等相关开发经验； 3、 熟悉多线程开发，熟悉常用的设计模式和算法，具有一定的设计能力； 4、 掌握良好的代码编写习惯，和技术文档编写能力，代码风格干净整洁，可维护性强； 5、 对并发以及如何保证数据一致性有经验。</t>
  </si>
  <si>
    <t>1、大专及以上学历，计算机科学或相关专业； 2、1-5年相关工作经验； 3、具有扎实的C/C++基础和良好的编程风格，熟悉网络编程，多线程编程，掌握各种面向对象技术，熟悉软件开发流程； 4、熟悉Windows 客户端/服务端编程技术； 5、具备一定的分析设计能力，能够参与模块的设计工作； 6、工作积极、细心、负责，善于学习，有良好的团队精神。 7、有构建跨平台C++代码经验者优先</t>
  </si>
  <si>
    <t>Web前端开发工程师</t>
  </si>
  <si>
    <t>ASP.NET/C#/SQL软件开发工程师</t>
  </si>
  <si>
    <t>纬创资通（上海）有限公司</t>
  </si>
  <si>
    <t>深圳市泽视达科技发展有限公司</t>
  </si>
  <si>
    <t>五险一金 节日福利 做五休二 周末双休</t>
  </si>
  <si>
    <t>0.5-1.8万/月</t>
  </si>
  <si>
    <t>职位描述如下：  本科以上学历，计算机相关专业。 熟悉ASP.NET、C#、.NET Framework，具有Web应用程序开发经验。 熟悉HTML、CSS、JavaScript、jQuery、Ajax等Web网页开发技术。 熟悉SQL Server等数据库，熟练编写SQL语句。 做事踏实，喜欢软件开发，有良好的沟通能力，学习能力及团队合作精神；具备一定的英语读写能力。   资深ASP.NET软件开发工程师： 满足上述职位基本要求。 三年以上ASP.NET 软件项目开发经验，精通Web应用开发，有较强的应用设计经验，有一定的项目管理能力。 精通SQL Server使用，熟练编写视图；存储过程；子查询等；对数据库优化有丰富经验。 熟悉一般商业运作流程、有大型MIS、CRM、ERP及电子商务系统开发经验者优先。  工作内容： 主要基于ASP.NET+SQL Server的B/S架构的企业级业务信息和流程管理软件的开发。 现有相关Web系统的维护和升级。 其他应用相关Web技术开发的软件。</t>
  </si>
  <si>
    <t>计算机软件 计算机硬件</t>
  </si>
  <si>
    <t>五险一金 补充医疗保险 员工旅游 年终奖金 绩效奖金</t>
  </si>
  <si>
    <t>外资（非欧美）</t>
  </si>
  <si>
    <t xml:space="preserve">岗位职责： - 熟练使用 Web 前端 HTML 、 CSS 、 JS 、 Ajax 等技术，能解决各种浏览器兼容性问题，完成页面架构和布局； - 负责公司系统平台前端架构及开发工作； - 理解并遵守设计规范，配合后台实现业务接口及数据交互； - 参与系统设计，功能模块设计，前端功能开发； - 参与解决系统性能优化和技术难点攻关；  资格要求： - 计算机及相关专业大专或本科以上学历，1年以上前端开发经验； - 精通HTML/XHTML、CSS、jQuery等网页制作技术，熟悉页面架构和布局，对HTML5/CSS3等技术有一定了解； - 精通JavaScript、Ajax等Web开发技术,熟练运用至少一款主流的JS框架。 - 熟悉前后端分离开发，熟悉restful； - 掌握前端开发常用框架库类，如jQuery，requireJS等，能基于框架写扩展应用 - 有MVC + 三层框架开发经验； - 有mvvm框架开发经验（react+redux，angularjs），有移动h5开发经验优先； - 熟悉前端自动化webpack，gulp等，了解nodejs； - 对css/JavaScript性能优化、解决多浏览器兼容性问题有一定的经验； - 对用户体验、交互操作流程、及用户需求有深入理解； - 有强烈的上进心和求知欲，善于学习和运用新知识，善于沟通和逻辑表达，有强烈的团队意识和执行力; </t>
  </si>
  <si>
    <t>C# / WPF / C++ 软件工程师</t>
  </si>
  <si>
    <t>上海矩子科技股份有限公司</t>
  </si>
  <si>
    <t>C#工程师（Unity，VR/AR方向）</t>
  </si>
  <si>
    <t>深圳前海维度新科有限公司</t>
  </si>
  <si>
    <t>10-12万/年</t>
  </si>
  <si>
    <t>电子技术/半导体/集成电路 计算机软件</t>
  </si>
  <si>
    <t>绩效奖金 五险一金 员工旅游 出国机会</t>
  </si>
  <si>
    <t>互联网/电子商务 计算机硬件</t>
  </si>
  <si>
    <t>五险一金 专业培训 绩效奖金 年终奖金 弹性工作</t>
  </si>
  <si>
    <t>岗位职责： 1、熟悉基于C#的WPF，WCF软件开发，接触过C++ ； 2、C#/WPF开发用户使用界面，C++开发功能性模块； 3、完成编码测试、系统联调，协助测试人员完成对所编写代码的测试； 4、熟悉相关数据库，有mysql或mariadb经验优先，有数据库架构设计经验优先； 5、软件维护文件的编写（包括版本介绍，修改记录和设计或功能变更等）； 任职要求：
1、计算机或信息技术专业本科以上学历 2、一年以上工作经验； 3、良好的逻辑思维能力，能独立解决复杂问题； 4、具有团队合作、沟通能力和创新、学习能力 5、熟练的计算机技能和应用软件使用技能 6、工作细致，有责任心；具有钻研探索精神 7、能适应变化的环境和较强的工作压力  待遇： 15薪、年终奖至少3个月税前工资、免费零食、国内旅游、出国旅游、试用期工资不打折  团队： 小团队、高效率，扁平化</t>
  </si>
  <si>
    <t xml:space="preserve">（注意：非游戏行业~属Unity应用开发） 岗位职责： 1、基于Unity3D引擎，能够按照项目计划，按时提交高质量的代码，完成开发任务； 2、负责所开发功能的单元测试及相关产品开发文档的编制； 3、改善软件的易用性，提升用户使用体验； 4、配合团队成员完成其他工作。  任职资格： 1、熟悉Unity3D开发引擎的使用，具有良好的编码习惯，严谨的编码风格，熟悉Android或IOS平台功能开发； 2、熟悉常用的框架，熟悉C/C++，java，C#任何一种开发语言，熟悉基本算法和数据结构，理解计算机图像学基础以及计算机视觉基础； 3、思维活跃，具有严谨的逻辑推理能力，抗压能力强，具有独立解决问题的能力； 4、责任感强，工作认真负责，具备良好的沟通能力与团队协作能力； 5、热爱AR、VR行业，有AR、VR行业相关开发经验者优先； 联系人：HR陈小姐18826257230 /邮箱hr@weidooxk.com  </t>
  </si>
  <si>
    <t>C# WinForm/WPF 开发工程师</t>
  </si>
  <si>
    <t>艾康（上海）信息技术有限公司</t>
  </si>
  <si>
    <t>研发工程师（Python/Golang/Linux C）</t>
  </si>
  <si>
    <t>北京傲盾软件有限责任公司</t>
  </si>
  <si>
    <t>五险一金 绩效奖金 补充医疗保险 餐饮补贴 年终奖金</t>
  </si>
  <si>
    <t xml:space="preserve">岗位职责: 1、配合项目经理对产品或项目业务需求进行分析； 2、深入理解业务需求并归纳抽象,进行系统分析、建模；技术决策、技术风险评估,完成产品或项目的整体解决方案； 3、能对产品或项目实现过程中出现的技术问题、技术难题提出有效的方案进行攻关； 4、能对产品或项目定期检查，保证符合技术要求； 5、具有一定的文档编写能力； 6、独立开发能力，可支持团队内其他语言开发人员的协作要求，顺利完成公司相关应用开发  任职要求：  1、专科及以上学历,计算机或相关专业毕业； 2、两年以上C#桌面程序开发经验； 3、有丰富的WinForm/WPF开发经验，对UI用户体验具有深刻理解； 4、熟悉.NET框架,对NET框架有较深认识； 5、精通多线程，对多线程编程有深刻的理解； 6、熟悉C#中Http、Webservice、Socket等相关的网络开发技术和XML相关技术； 7、熟练掌握OOD,OOP以及设计模式等基本设计方法，熟悉应用UML、PowerDesigner； 8、具有丰富的数据库设计/编程/调优经验，熟悉应用Oracle、MySql、Sql Server等数据库； 9、具备独立的开发和设计能力； 10、踏实勤奋，具备良好的沟通能力和团队合作精神； 11、工作严谨，积极负责，善于与人沟通； 12、有良好的学习能力。 </t>
  </si>
  <si>
    <t>0.5-1.5万/月</t>
  </si>
  <si>
    <t>五险一金 交通补贴 餐饮补贴 通讯补贴 绩效奖金 年终奖金</t>
  </si>
  <si>
    <t>岗位职责： 1. 安全云平台研发。 2. 互联网安全产品研发。 3. 经过公司岗位培训后，能快速学习Python和Golang开发语言，与C语言配合开发云平台。 4. 快速学习安全云计算业务内容，理解并掌握，以运用到实际业务模块开发中。 5. 快速学习公司云平台开发框架，理解并熟练使用，以开发相关业务模块。 6. 基于Openstack开发和部署相关分布式网络操作系统，云计算管理平台。 注：根据任务分工，各自完成以上部分相关工作。 职位要求： 1. 应届计算机及通信专业本科以上学历。（实习生如果自学能力强也可放宽此条件） 2. 大学其间，基于C/C++、Python的算法及数据结构学的扎实，开发过较复杂的业务逻辑模块。如果有实力或毕业设计等作品，可以带作品面试。 3. 在大学学习有其它文体特长，品学兼优者优先录用。 4. 有成熟的毕业设计和实习作品，且真实为本人实操，深入理解和运用。且较符合当前岗位需要的经验、算法亦优先录用。 5. 对云计算、互联网安全、容器即云、Openstack、底层通信协议、分式计计算有强烈的学习兴趣，愿意未来投入全部精力深入钻研。</t>
  </si>
  <si>
    <t>web高级开发工程师（C#） (职位编号：000846)</t>
  </si>
  <si>
    <t>华硕电脑（上海）有限公司上海分公司</t>
  </si>
  <si>
    <t>15-20万/年</t>
  </si>
  <si>
    <t>通信/电信/网络设备</t>
  </si>
  <si>
    <t>五险一金 免费班车 年终奖金 定期体检</t>
  </si>
  <si>
    <t>产品工程师(C++）</t>
  </si>
  <si>
    <t>深圳市�z像科技有限公司</t>
  </si>
  <si>
    <t>1.负责系统服务端的设计、开发和性能优化；
2.维护和升级现有的产品和系统，快速定位并修复现有软件缺陷；
3.撰写开发文档和技术文档，并对普通开发人员进行有效辅导；
4.学习和研究新技术以满足产品的需求； 1.本科或以上学历，计算机软件或相关专业，3年以上.NET开发经验；
2.精通.NET Framework、.NET Core;
3.精通ASP.NET（C#）；
4.精通Microsoft SQL Server 2016，包括视图、存储过程、触发器、事务、大数据量优化，有一定的数据库设计能力；
5.熟练掌握HTML（DIV+CSS）、JavaScript、AJAX、Bootstrap、JQuery等前端技术；
6.熟悉Visual Studio 2015开发环境；
7.熟练使用Git管理代码；
8.熟悉WebService、Linq、Entity Framework、WCF、多线程开发、WebAPI；
9.精通MVC5、EF框架；
10.有规范化、标准化的代码编写习惯；
11.有强烈的责任心和团队合作精神及认真的工作态度，沟通能力、学习能力强，良好的执行能力，能够很好的完成预定任务，能承担较大的工作压力。</t>
  </si>
  <si>
    <t>龙华新区  </t>
  </si>
  <si>
    <t>美工&amp;网页设计实习生</t>
  </si>
  <si>
    <t>上海首擎信息科技有限公司</t>
  </si>
  <si>
    <t>周末双休 节日福利 五险一金 带薪年假 全勤奖 补充医疗保险 员工旅游 绩效奖金 年终奖金</t>
  </si>
  <si>
    <t>C#/.NET软件开发工程师</t>
  </si>
  <si>
    <t>岗位要求： 1、自动化、机电、计算机、测控等相关专业，本科及以上学历，工作经验不限； 2、具有良好的学习能力，良好的团队合作能力； 3、有C/C++开发经验者优先； 4、具有图像处理及机器视觉理论基础和算法知识者优先； 5、了解工业相机、镜头、光源、视觉软件（halcon/Labview\/VisionPro等等）者优先； 6、优秀毕业生也可以考虑；  岗位职责： 1、对公司产品进行售前、售后技术支持； 2、根据客户需求，提供满足项目要求的产品选型和系统解决方案； 3、提供机器视觉相关技术支持； 4、协助市场部完成视觉产品的的市场推广工作；  PS:根据公司发展需要，后续可派遣至办事处工作（上海、武汉、长沙、成都或相邻城市）  一经录用均提供行业内具竞争力的薪酬以及其它福利待遇： 1) 保险：入职即购买社保保险、住房公积金； 2) 培训：各种专业培训，助你快速成长--欢迎应届生（可入深圳户口）； 3) 奖金：年终奖金、绩效奖金、项目奖金； 4) 每年调薪、晋升机会； 5) 生日Party、节日礼金； 6) 员工旅游以及不定期员工文体活动、年终晚会，奖品丰厚； 7） 定期体检； 8) 假期：周末双休、法定节假日、带薪年假、各种带薪假； 9) 高新科技园区写字楼办公，工作环境优美，内设空调、便利店、各色餐饮；  上班时间：周一至周五 8：30-12：00 13：30-18：00</t>
  </si>
  <si>
    <t>上海邦思教育科技有限公司</t>
  </si>
  <si>
    <t>专业培训 员工旅游 五险一金</t>
  </si>
  <si>
    <t>上海首擎信息科技有限公司成立于2010年，是国家重点支持的电子商务高新技术企业。公司致力于国外搜索引擎的研究，使国内企业产品能在国外大量搜索引擎中抢占搜索资源，快速占领国际市场，实现产品展示的本土化，公司主要服务于全国出口型企业，市场前景非常广阔。 我司已经与多家上市公司，行业龙头建立长期稳定的合作，如黄海机械，精工科技，陕汽集团,万和股份等。在多语言搜索领域有着雄厚的市场基础。产品得到市场广泛赞誉和良好口碑。 上海首擎信息科技有限公司已连续三年增长超过50%。我们是个极其年轻化的团队，热情且乐于帮助他人。在这里你不但可以学到过硬的工作技能，同时还将获得更高的国际视野，深刻体会中国实体经济的现状，上海首擎信息科技有限公司期待您的加入！  岗位描述  1、熟悉HTML/XHTML、DIV+CSS、JavaScript等前端页面技术，能独立完成CSS建模； 2、学习UI设计。 3、学习网页前端开发。 4、完成部门经理交待的其他工作。  要求 1、大专以上学历,应届生毕业生。 2、熟练掌握PHOTOSHOP。 3、具备一定DIV+CSS能力。 4、勤奋好学，主动积极，善于思考总结。  备注：提供住宿</t>
  </si>
  <si>
    <t>教育/培训/院校</t>
  </si>
  <si>
    <t>五险一金 周末双休 专业培训 绩效奖金 年终奖金</t>
  </si>
  <si>
    <t>岗位职责： 1、根据业务需求，设计完善的性能测试策略和方案；
2、软件编程：模块化设计、命名规范、注释完整清晰、版本更改说明；
3、数据库设计；
4、测试：按照需求分析或使用说明书对产品进行测试；详细记录每一个测试步骤和测试结果；
5、解决客户反映的软件问题，对客户反映的每一个问题都要说明问题产生的原因和解决办法； 岗位要求：
1、具有团队合作精神和良好的沟通能力；
2、.NET平台下B/S项目开发经验；
3、熟练C#,ASP.NET MVC，对ADO.NET、EF 、Win Form，方面的编程非常熟练；
4、熟练使用Mysql、MSSQL等主流数据库的设计与开发；
5、熟练JQUERY、CSS、XML/JSON、EasyUI、Ajax、HTML、JavaScript，理解OOP开发思想的优先；
6、熟悉各种主流框架的应用；
7、具有良好的沟通能力和团队合作精神；
8、有良好的编码风格，有一定的压力承受能力；
8、具有一定的设计能力和需求分析能力，熟练面向对象编程思想，代码稳定性和可维护性好；
9、具有较强的沟通表达能力和良好的职业素质；</t>
  </si>
  <si>
    <t>迪士普研发中心</t>
  </si>
  <si>
    <t>白云区  </t>
  </si>
  <si>
    <t>五险一金 员工旅游 餐饮补贴 绩效奖金 年终奖金 定期体检 周末双休 包食宿</t>
  </si>
  <si>
    <t>C#软件开发工程师 (职位编号：005)</t>
  </si>
  <si>
    <t>1、计算机相关专业，本科及以上学历； 2、具备扎实的C/C++语言基础，熟悉面向对象编程； 3、熟悉常用的数据结构与算法； 4、熟悉GUI编程、多线程编程； 5、掌握TCP/UDP网络编程； 6、掌握静态库与动态库的编写； 7、有兴趣致力于Windows或Linux平台编程； 8、具备大型服务器编程设计经验者优先； 9、具备音频/视频开发经验者优先； 10、具备物联网开发经验者优先； 11、能承受一定的工作压力，工作认真负责，具备良好的沟通能力和团队合作精神。</t>
  </si>
  <si>
    <t>上海博弋信息科技有限公司</t>
  </si>
  <si>
    <t>五险一金 做五休二 周末双休 全勤奖</t>
  </si>
  <si>
    <t>职位信息描述 3.    进行编制项目文档和质量记录的工作。 职位任职要求</t>
  </si>
  <si>
    <t>C/C++工程师</t>
  </si>
  <si>
    <t>广州蓝勃生物科技有限公司</t>
  </si>
  <si>
    <t>PHP或Java或C#前后端全栈互联网开发工程师</t>
  </si>
  <si>
    <t>上海银基信息安全技术股份有限公司</t>
  </si>
  <si>
    <t>医疗设备/器械 仪器仪表/工业自动化</t>
  </si>
  <si>
    <t>五险一金 通讯补贴 餐饮补贴 绩效奖金 年终奖金 交通补贴 员工旅游 定期体检 周末双休</t>
  </si>
  <si>
    <t>3-4万/月</t>
  </si>
  <si>
    <t>10年以上</t>
  </si>
  <si>
    <t xml:space="preserve">岗位职责： 1.根据软件设计的功能需求书，完成医疗仪器的应用软件日常开发的工作任务； 2.协助维护已投产产品生应用软件的日常开发与维护；  任职资格： 1、大专以上学历， 2、从事C/C++软件开发相关工作一年以上， 3、有良好的C/C++的基础，熟练掌握Qt库，有仪器仪表端上位机应用软件开发经验。 4、具有团队协作开发经验，熟悉代码版本管理工具git或软件测试优先考虑。  公司福利： （1）五天八小时工作制，签订劳动合同； （2）购买社保（养老、医疗、失业、生育、工伤）及住房公积金； （3）年度1-2次调薪机会，年终奖，研发项目奖、技术攻关奖、伙食补贴等； （4）员工享受公司利润分红权； （5）特殊人才年终KPI奖、提供精装套房住宿福利； （6）享受带薪国家法定节假日：元旦节、春节、清明节、劳动节、端午节、国庆节、中秋节； （7）享受带薪假：年假、婚假、丧假、产假、陪产假、产检假等； （8）员工年度体检； （9）定期及不定期、多样化的员工培训； （10）部分员工购买商业意外保险； （11）公司下拨员工活动经费，以部门为单位组织形式多样的员工活动及不定期聚餐； （12）公司有篮球协会、羽毛球协会等多种形式的员工组织； （13）公司定期举行篮球、羽毛球、拔河、联谊、拓展等活动，并定期预订篮球场、羽毛球场地供员工活动； （14）员工年度旅游； （15）员工生日Party和礼品、节日礼金及其他慰问金等。 </t>
  </si>
  <si>
    <t>绩效奖金 弹性工作 出国机会</t>
  </si>
  <si>
    <t>初级平面设计师 (职位编号：2)</t>
  </si>
  <si>
    <t xml:space="preserve"> 岗位职责：     1). 能够独立完成网站设计、全栈开发、API接口开发、平台搭建和运维；  2). 开发新的网站功能模块；实现Web前端与数据库交互，包括调用SQL和存储过程；  3). 网站提供用户交互功能，如会员注册、修改、搜索、发布信息、Email或微信推送等；  4). 先做PC端的网站开发，再做开发微信小程序，第二阶段再做手机端App；  5). 以及其他上司交代的任务。    职位要求：    l 大专、本科或硕士以上学历；  l 有Web前后端开发、至少六年以上Web开发工作经验；需演示以前开发的网站案例；     满足如下要求的候选人优先考虑：  l 独立开发过一些社交网站，用户量曾达十万或百万级；      </t>
  </si>
  <si>
    <t>广州市翎美贸易有限公司</t>
  </si>
  <si>
    <t>C/C++/C#/Python软件开发工程师</t>
  </si>
  <si>
    <t>上海萃兴信息科技有限公司</t>
  </si>
  <si>
    <t>服装/纺织/皮革 互联网/电子商务</t>
  </si>
  <si>
    <t>五险一金 员工旅游 绩效奖金 专业培训 弹性工作</t>
  </si>
  <si>
    <t>上海弼兴律师事务所</t>
  </si>
  <si>
    <t>岗位职位： 1、负责产品抠图，美化产品图片，优化产品描述； 2、负责产品图片设计制作 3、定期对公司店铺及网站页面进行修改、更新及维护  任职要求： 1、美术、平面设计、广告等相关专业，1年以上工作经验，有服装行业经验优先，有淘宝店铺设计经验优先； 2、熟练使用Dreamweaver、Fireworks、Photoshop、coreldraw等软件，熟悉CSS+DIV样式制作。了解HTML、Javascript等网页脚本语言的基本应用 3、创新能力强，责任心强，具有较好的团队合作意识。 4、欢迎优秀应届毕业生  公司需招全职上班者，在线工作者，请勿投，谢谢</t>
  </si>
  <si>
    <t>法律</t>
  </si>
  <si>
    <t>五险一金 定期体检 年终奖金 弹性工作 员工旅游 周末双休 不加班</t>
  </si>
  <si>
    <t>岗位职责： 1、参与律所内部程序设计和开发的全过程（基于.NET/ASP.NET的应用程序）； 2、负责律所现有应用程序的二次开发工作； 3、根据需求文档编写代码实现功能，完成项目开发，撰写相关文档； 4、配合、协助外包软件公司进行开发以及后期的维护工作； 5、完成项目经理交办的其他工作任务。  任职要求： 1、本科及以上学历，计算机相关专业； 2、有一年及以上的Window程序开发经验（.NET），有ASP.NET开发经验者也可考虑，优秀的应届毕业生也可考虑； 3、熟练掌握C#语言，具有面向对象的分析设计能力和开发能力； 4、熟练掌握SQL语言，能熟悉编写查询、视图、存储过程和触发器，能独立设计SQL Server数据库； 5、熟悉Visual Studio开发工具，能熟练使用WPF（或WinForm）和Entity Framework等框架开发桌面应用程序； 6、具有良好的代码编写习惯；学习能力强、喜欢学习；工作主动性强，有责任心，耐心细致，善于分析、思考问题，有较强的团队合作精神。</t>
  </si>
  <si>
    <t>宁波捷创技术股份有限公司</t>
  </si>
  <si>
    <t>0.8-1.6万/月</t>
  </si>
  <si>
    <t>仪器仪表/工业自动化</t>
  </si>
  <si>
    <t>五险一金 餐饮补贴 通讯补贴 交通补贴 年终奖金 定期体检</t>
  </si>
  <si>
    <t>工作职责： 1、按照软件需求编写代码、及相关技术文档； 2、对反馈的软件产品故障进行定位、跟踪、调试和修复； 3、对产品完善提出合理化建议； 4、学习相关专业技术及公司产品业务知识； 5、完成上级临时分派的相关事务。 岗位要求： 1、计算机科学与技术、软件工程、信息管理及相关专业本科及以上学历； 2、熟悉软件工程思想和方法，掌握软件开发理论、流程、方法； 3、精通C#语言,深入理解.NET、WPF开发； 4、熟练使用Web开发相关的HTML、CSS，JavaScript等技术； 5、熟悉SQL Server、ORACLE等大型数据库开发和管理，熟悉存储过程，熟悉大数据量处理；    6、能够在软件开发过程中编写相应技术文档。</t>
  </si>
  <si>
    <t>C# WinForm 软件工程师</t>
  </si>
  <si>
    <t>永大电梯设备（中国）有限公司</t>
  </si>
  <si>
    <t>机械/设备/重工</t>
  </si>
  <si>
    <t>五险一金 带薪年假 节日福利 年终奖金 定期体检 加班费 工作餐 员工宿舍 高温补贴 补充医疗保险</t>
  </si>
  <si>
    <t xml:space="preserve"> 岗位职责： 1、负责软件的开发、测试及整合； 2、根据概要设计进行相关模块的详细设计工作； 3、开发过程中的技术难点的突破、技术文件作成、开发完成后他部门的技术支持； 4、上级交办的其他工作。  任职资格： 1、全日制一本本科或硕士学历，软件工程、计算机信息管理、通信工程、电子信息工程相关专业。熟悉至少一种关系型数据库，熟悉SQL语句的编写；熟练使用.NET(c#)或Andriod进行开发，1年以上开发经验，作为核心人员参与过至少一个大型项目的研发工作； 2、有较强的学习能力、理解能力和问题分析能力； 3、熟悉软件开发流程，良好的编程习惯和文档编写能力； 4、适应较强的工作强度及工作压力，能满足加班、出差等工作需要； 5、C/S架构的开发为主，要求有WINFORM项目开发经验； 6、熟悉C#串口的交互开发经验优先。 </t>
  </si>
  <si>
    <t>6.5-12万/年</t>
  </si>
  <si>
    <t>C#软件开发高级工程师(J10673)</t>
  </si>
  <si>
    <t>前端技术开发</t>
  </si>
  <si>
    <t>亚联（天津）信息技术有限责任公司上海分公司</t>
  </si>
  <si>
    <t>五险一金 年终奖金 节日福利 定期体检 带薪年假</t>
  </si>
  <si>
    <t xml:space="preserve">岗位：C/C++/C#/Python软件开发工程师（初级） 部门：设计及数据准备部门 工作地点：上海松江区  工作职责： 岗位资质要求：  专业知识要求：  其他要求： </t>
  </si>
  <si>
    <t>1.5-2万/月</t>
  </si>
  <si>
    <t>五险一金 补充公积金 餐饮补贴 年终奖金 绩效奖金 定期体检 节假日福利</t>
  </si>
  <si>
    <t>广州讯达网络技术有限公司</t>
  </si>
  <si>
    <t xml:space="preserve">1、根据项目需求完成c#winform程序开发、程序调试、程序部署等工作。 2、配合同事以及上级领导制定软件开发方案。 3、解决项目中因程序引起的故障问题。 4、与第三方制定接口方案并完成有关程序开发。 任职资格: 1、6年以上工作经验，理工科专业本科以上学历，具有扎实的计算机基础理论知识； 2、有3年及以上C#和winform独立开发经验； 3、熟悉图形界面开发、网络编程、串口通信、多线程、进程间通信等常用技术； 4、熟练掌握MySql或SqlServer等数据库的使用；熟练掌握Json，Xml的解析处理； 5、对数据结构、算法和压力负载有深刻理解; 6、对数据库的基本理论与设计原则有清晰的概念，熟练使用Visio、PowerDesigner等工具； 7、有较强的业务解析能力与分析能力，良好的代码编写习惯，熟悉软件开发规范； 8、学习能力强，有较强的独立工作能力和团队协作精神，极强的责任心，工作踏实、勤恳。 </t>
  </si>
  <si>
    <t>C++ 开发工程师（实习生）</t>
  </si>
  <si>
    <t>沈阳东硕信息技术有限公司</t>
  </si>
  <si>
    <t>广告</t>
  </si>
  <si>
    <t>专业培训 绩效奖金 员工旅游 团队聚餐 全勤奖 节日福利</t>
  </si>
  <si>
    <t>C#开发工程师/.NET开发工程师</t>
  </si>
  <si>
    <t>上海北汇信息科技有限公司</t>
  </si>
  <si>
    <t xml:space="preserve"> 岗位要求： 1、负责项目前端页面开发； 2、协助JS交互需求的实现，前端模板的维护； 3、配合后台开发人员实现产品功能； 4. 负责公司网站建设，服务器管理；   任职要求： 1.计算机及相关专业大专以上学历；.（本岗位欢迎优秀应届毕业生前来应聘） 2、熟练使用HTML,CSS； 3、了解各大跨浏览器兼容性调整技术； 4、能够使用javascript或jquery等编写一些基本的页面效果； 5、熟悉photoshop基本操作； 6、对HTML5和CSS3有一定了解； 7、了解用户体验和各种交互操作流程，对前端页面代码结构及前端交互性能有一定的理解； 8、具有良好的团队沟通协作能力，具备优秀的学习能力与创新能力；  福利待遇： 1.富有竞争力的薪酬水平和其他福利津贴； 2.完善的培养体系和晋升机制； 3.丰富的下午茶，员工聚会，聚餐 4.员工旅游； </t>
  </si>
  <si>
    <t>-计算机，电子或其他相关专业，本科或以上学历 - 熟练掌握C/C++等编写语言 - 掌握计算机数据结构，算法等基础知识 - 有Windows或Linux系统下的开发经验者优先 - 具有良好的团队合作精神和沟通能力 -在校成绩在班级前15%的应聘者优先。</t>
  </si>
  <si>
    <t>0.7-1.5万/月</t>
  </si>
  <si>
    <t>五险一金 绩效奖金 定期体检 年终奖金 通讯补贴 免费班车 饭贴</t>
  </si>
  <si>
    <t>岗位职责： 任职要求：   二、C#开发工程师（初／中）   岗位职责： 任职要求：</t>
  </si>
  <si>
    <t>.net工程师（C#、WPF）</t>
  </si>
  <si>
    <t>上海英内物联网科技股份有限公司</t>
  </si>
  <si>
    <t>1.2-1.8万/月</t>
  </si>
  <si>
    <t>五险一金 交通补贴 餐饮补贴 专业培训 绩效奖金 周末双休 通讯补贴</t>
  </si>
  <si>
    <t>工作内容： 1、在项目负责人带领下完成项目的设计开发工作 2、负责项目开发中的主要功能代码的实现 3、参与项目实施、维护使之保持可用性和稳定性 4、编写软件产品相关文档，管理相关软件文档 5、参与公司现有软件产品的维护和优化工作 岗位要求： 1、大专及以上学历，软件相关专业，有3年以上软件开发经验； 2、熟悉.Net平台（C#、WPF），熟悉Asp.net MVC ； 3、熟练使用WPF、JavaScript、AJAX、JQuery； XML，WebService，Json等，熟悉测试流程; 4、熟练使用MS SqlServer ,MySql或Oracle 数据库,熟练使用SQL语言,具备一定的SQL优化技巧； 5、熟练掌握XML,熟练使用SVN等版本控制工具,能熟练使用.NET开发工具； 6、有扎实的编程功底和良好的编程习惯，注重用户体验； 7、良好的沟通、领悟能力，具较强的团队协作精神和敬业精神，能够高效的完成公司的任务。 本岗位上班地址：上海市浦东新区宣春路164号（临近16号线地铁，野生动物园站下）</t>
  </si>
  <si>
    <t>深圳市科羽科技发展有限公司</t>
  </si>
  <si>
    <t>C#.net</t>
  </si>
  <si>
    <t>上海汇亚信息科技有限公司</t>
  </si>
  <si>
    <t>计算机服务(系统、数据服务、维修)</t>
  </si>
  <si>
    <t>1、熟悉上层应用程序开发； 2、需要具备良好的C语言开发能力，并能够进行产品底层应用开发； 3、熟悉VC / .net / C# / Android studio / Keil编程； 4、基于平台NT、LINUX、Android的产品的OCX、DLL、SO库和测试程序的设计开发； 5、善于沟通，富有亲和力； 6、完成技术支持工作; 7、有高度责任心和团队合作精神；</t>
  </si>
  <si>
    <t>五险一金 员工旅游 交通补贴 餐饮补贴 专业培训 年终奖金 绩效奖金 免费班车 弹性工作</t>
  </si>
  <si>
    <t>京联凯立达（北京）大数据科技有限公司</t>
  </si>
  <si>
    <t>房山区  </t>
  </si>
  <si>
    <t>上海星铂软件技术有限公司</t>
  </si>
  <si>
    <t>上海力信测量系统有限公司</t>
  </si>
  <si>
    <t>金融/投资/证券 文字媒体/出版</t>
  </si>
  <si>
    <t>五险一金 绩效奖金 全勤奖 节日福利</t>
  </si>
  <si>
    <t>5.5-9千/月</t>
  </si>
  <si>
    <t>五险一金 餐饮补贴 绩效奖金 年终奖金</t>
  </si>
  <si>
    <t>五险一金 员工旅游 股票期权 年终奖金 绩效奖金 通讯补贴 定期体检 春节假两周</t>
  </si>
  <si>
    <t xml:space="preserve"> 1、根据设计文档要求编写代码； 2、按时保质保量完成安排的工作； 3、负责项目文档的编写工作； 4、负责编写测试文档和程序测试用例，并进行测试工作； 5、对现有的项目代码进行维护； 6、积极参与公司组织的技术框架和技术培训。 职位要求： 1、大学本科及以上学历。 2、熟悉Java语言，1年以上JAVA项目开发经验。 3、熟悉Spring Boot、Spring、Spring MVC、MyBatis等基础框架。 4、熟悉HTML5、CSS3、JavaScript、AJAX等WEB前端技术。熟练掌握jQuery、Bootstrap、***、VUE、Element UI等WEB前端框架。 5、熟练使用MySQL数据库，熟练使用各种SQL语句。熟悉SQLServer、Oracle等数据库。 6、熟练使用Axure RP进行界面设计。 7、熟悉SVN和Git等版本控制系统。 8、有良好的沟通能力，有较强的学习能力，愿意接受挑战和承担压力。 </t>
  </si>
  <si>
    <t>岗位职责： 1、负责公司软件产品与模块开发、设计与维护，并确保开发的质量与进度； 2、参与需求的讨论、根据需求文档独立完成模块的需求细化、编写相关开发文档； 3、与开发组成员协作完成整体项目交付； 4、协助管理人员对已交付项目进行业务模块的沉淀与可复用化；   岗位要求： 1、本科学历，3年以上工作经验，计算机、软件工程等相关专业； 2、精通C#开发语言 ，熟悉.Net Framework框架，熟悉MySQL、SQL Server等数据库； 3、熟悉常用的设计模式，对高性能程序设计、结构有较多的经验，有架构设计经验； 4、工作主动，敢于挑战，具备良好的责任心、沟通能力、团队合作精神； 5、逻辑清晰、学习能力强、具有优秀的业务需求分析能力； 6、有工厂管理软件开发经验者优先；</t>
  </si>
  <si>
    <t>外企代表处</t>
  </si>
  <si>
    <t>【任职资格】 1. 测绘、测控、机械电子、土木工程或计算机相关专业，本科及以上学历； 2. 对数据库结构、程序算法等有良好的开发基础； 3. 熟练掌握C++、Qt等语言； 4. 有一定空间几何分析能力，熟悉矩阵算法； 5. 有参与界面UI设计的能力者优先；（如果软件UI单独招则该条去除） 6. 具备不断学习新技术的能力，能适应短期出差。 【岗位职责】 1. 在上级的领导和监督下定期完成量化的工作要求； 2. 能独立处理和解决所负责的任务； 3. 根据开发进度和任务分配，完成相应模块软件的设计、开发、编程任务； 4. 进行程序单元、功能的测试，查出软件存在的缺陷并保证其质量； 5. 进行编制项目文档和质量记录的工作； 6. 维护软件使之保持可用性和稳定性。</t>
  </si>
  <si>
    <t>工控/自动化（C++&amp;C#开发）</t>
  </si>
  <si>
    <t>C/C++研发工程师</t>
  </si>
  <si>
    <t>盛美半导体设备（上海）有限公司</t>
  </si>
  <si>
    <t>广州市华软科技发展有限公司</t>
  </si>
  <si>
    <t>0.7-1.6万/月</t>
  </si>
  <si>
    <t>电子技术/半导体/集成电路 仪器仪表/工业自动化</t>
  </si>
  <si>
    <t>0.6-1.2万/月</t>
  </si>
  <si>
    <t>五险一金 补充医疗保险 免费班车 员工旅游 弹性工作 定期体检 加班补贴 带薪年假 年终奖金</t>
  </si>
  <si>
    <t>五险一金 绩效奖金 年终奖金 定期体检 餐饮补贴</t>
  </si>
  <si>
    <t>C#软件开发工程师： 半导体设备的C#软件开发、调试、维护。 1.根据工艺要求，编写自动、半自动、手动功能模块程序； 2.设备在公司测试时的软件支持； 3.设备在客户端的软件维护、支持、改进； 4.软件开发文档。 任职要求： 1. 本科及以上，两年及以上C#工作经验； 2. 精通C#.，熟练运用WCF、WPF； 3. 理解并能运用设计模式中的工厂、状态、单例模式等； 4.有半导体设备、工业设备控制经验者优先考虑。  C++软件开发工程师 Responsibility: 1、电气/自动化/计算机专业，本科及以上； 2、参与软件产品项目的改进和新功能开发 (a) 客户设备的代码维护、改进 (b) 设备In-house Test的软件支持 (c) 设备Setup期间的软件支持 (d) 培训客户如何软件操作软件 3、1-2年及以上的C++ 开发经验，熟练ATL编程； 4、掌握并能灵活使用软件设计模式； 5、具有实时控制系统开发经验，有半导体设备开发经验者优先； Requirements： 1、 能吃苦耐劳,爱学习,肯钻研； 2、责任心强,有较好的团队合作意识。</t>
  </si>
  <si>
    <t>岗位职责： 1. 负责产品软件或功能模块研发； 2. 负责项目的需求分析，制定出合理的解决方案； 3 负责相关技术文档的编写； 4 代码进行维护、改进完善，以满足客户个性化需求。   任职要求： 1.本科及以上学历，计算机、电子、通信及相关专业毕业，1年以上软件开发经验； 2.熟悉Linux编程和调试,能独立完成windows和linux环境下应用程序开发； 3. 的编码风格和习惯，并具备一定的技术文档撰写能力； 4. 好团队协作能力和爱岗敬业精神，具有良好编程思想和思维；  5. 独立分析解决问题的能力，富有团队精神、责任感和沟通能力。  公司简介： 业务方向：电子政务产品，办公自动化系统，行业应用信息化管理系统； 华软科技是一支勇于挑战的优秀团队，其中具备本科学历占70%以上。员工是公司核心竞争力，我们公司愿意为每一员工提供良好的成长平台，提供有竞争力的薪酬制度；完善的福利体系，清晰的职业发展路径，鼓励学习、进步、分享的工作氛围。公司网站：www.huaraun.com.cn  福利待遇： 1. 工作时间：8:30-12:00,14:00-17:30，七小时工作制； 2. 国家法定节假日、带薪年假、带薪病假； 3. 极具竞争力的薪酬，年终奖金另计； 4. 轻松的团队氛围：定期团队活动、年会；各类过节福利、节日礼品、慰问金等；不定期聚餐、旅游、水果、下午茶等； 5. 公司地处天河软件园华景园区(广州市天河区中山大道西89天河软件园华景园区A幢13层)；邻近BRT，交通便利，生活服务设施配套完备；公司配有微波炉，冰箱等，员工可自带饭盒；  6. 浓郁的科技创新氛围，务实扁平化组织；和谐、融洽、分享的工作氛围，更有nice的领导，牛人大咖的指引，在这里，你不会一无所获！</t>
  </si>
  <si>
    <t>C#高级软件工程师</t>
  </si>
  <si>
    <t>上海银欣高新技术发展股份有限公司</t>
  </si>
  <si>
    <t>深圳市高深智能技术有限公司</t>
  </si>
  <si>
    <t>计算机服务(系统、数据服务、维修) 建筑/建材/工程</t>
  </si>
  <si>
    <t>五险一金 年终奖金 通讯补贴 交通补贴 绩效奖金</t>
  </si>
  <si>
    <t>0.6-1万/月</t>
  </si>
  <si>
    <t>计算机或相关专业专科及以上学历； 3年及以上C#.net项目开发经验； 熟练掌握c#语言和.net架构； 熟练掌握数据库ado.net访问技术； 熟悉Microsoft Silverlight的技术优先； 有一定的团队管理能力； 有一定的数据库开发和设计能力； 具有较强的学习能力，能够快速掌握并应用新技术； 逻辑清晰，敬业合作，具有良好的协调沟通能力； 具备良好的服务意识，具备分析和独立解决问题的能力。</t>
  </si>
  <si>
    <t>1.熟悉C++ . C，并具有丰富的QT或VC界面开发经验；2.根据需求设计人机交互界面，qss设计，性能优化等；3.参与产品设计，软件架构设计；4.对开发模块进行单元测试，集成测试。5.有Qt5，QGraphicsView,QGraphicsscene,QGraphicsItem自定义开发经验；6 熟悉网络通讯，多线程开发、数据库应用</t>
  </si>
  <si>
    <t>c#软件工程师</t>
  </si>
  <si>
    <t>欧科佳（上海）汽车电子设备有限公司</t>
  </si>
  <si>
    <t>深圳市捷瑞志诚科技有限公司</t>
  </si>
  <si>
    <t>电子技术/半导体/集成电路 汽车及零配件</t>
  </si>
  <si>
    <t>五险一金 员工旅游 交通补贴 餐饮补贴 通讯补贴 出国机会 年终奖金 定期体检 弹性工作</t>
  </si>
  <si>
    <t>职位描述： 1、负责诊断软件的UI及流程开发，参与系统的功能定义,程序设计。 2、根据设计文档或需求说明完成代码编写，调试，测试和维护。 3、分析并解决软件开发过程中的问题。 4、协助测试工程师制定与完成测试计划，定位发现的问题。 5、配合项目经理完成相关任务目标。 6、为产品实施提供技术支持。  职位要求： 1、1年以上C# 实际工作经验。 2、精通C#，C/S编程方法，熟练WinForm软件开发，熟悉多线程，XML等知识 。 3、熟悉面向对象的设计及开发思想，了解常用的设计模式。 4、熟悉SQL Server、Oracle、Mysql等常用数据库。 5、能独立工作，且具备快速学习能力。</t>
  </si>
  <si>
    <t>北京大道合创科技有限责任公司</t>
  </si>
  <si>
    <t>五险一金 餐饮补贴 年终奖金 股票期权 定期体检</t>
  </si>
  <si>
    <t>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任职资格 3、熟悉数据库编程，精通数据库应用（SQL SERVER /ORACLE/MYSQL/等）； 4、熟悉creo/solidwork/ug二次开发或者熟练掌握三种软件任一种软件使用者优先； 5、做事严谨踏实，责任心强，条理清楚，善于学习总结，有良好的团队合作精神和沟通协调能力  福利待遇： 除薪酬外，还享受五险一金、午餐补贴、年终奖、一年2次加薪、双休、配股  说明：我司对员工的激励是根据员工对公司的贡献（含项目、平台能力建设等）给予相应的加薪、奖金、分红，目的是鼓励员工与公司共同成长</t>
  </si>
  <si>
    <t>3.5-8千/月</t>
  </si>
  <si>
    <t>五险一金 年终奖金 绩效奖金</t>
  </si>
  <si>
    <t>上海荟力电子商务有限公司</t>
  </si>
  <si>
    <t>C/C++高级软件开发工程师</t>
  </si>
  <si>
    <t>岗位职责 1、参与项目需求分析及功能模块的设计工作； 2、根据工作进度和任务分配，开发相应的软件模块； 3、根据公司项目文档规范编写相应的项目文档； 4、根据项目的具体要求，参与完成用户现场实施工作。 任职资格 1、计算机及相关专业毕业，大学专科以上学历； 2、2年以上Java-Web开发经验 ；精通HTML/XML、JavaScript、JSP、Java语言 ；熟悉Java-Web开发框架：Jquery、easyUI、SpringMVC、MyBatis； 3、熟悉SQL、ORACLE、MySQL等数据库； 4、具备基础的文档编写能力； 5、具有良好的沟通能力和团队合作精神； 6、创业型公司，公司注重对员工能力的培养； 7、具备电力行业软件开发经验优先。</t>
  </si>
  <si>
    <t>广州市毅航互联通信股份有限公司</t>
  </si>
  <si>
    <t>批发/零售 互联网/电子商务</t>
  </si>
  <si>
    <t>交通补贴 餐饮补贴 通讯补贴 专业培训 绩效奖金 弹性工作 五险一金 年终奖金</t>
  </si>
  <si>
    <t>岗位职责： 1. 负责公司信息管理中心的开发，涉及组织架构，人员管理，进销存，报表统计等功能。 岗位要求： 1. 5年以上工作经验，能独立负责大型系统核心模块开发； 2. 精通基于C#面向对象编程，精通WCF，WebAPI，ashx等服务端技术框架； 3. 熟练掌握MSSQL数据库，熟悉EF、LINQ等ORM技术； 4. 熟悉Html5，JavaScript，css等前端技术； 5. 熟悉常用设计模式与算法，有服务器内存和性能优化经验； 6. 对技术充满激情，追求卓越，对性能，代码质量有精神洁癖。 7. 熟悉零售行业，仓储行业，客户关系管理，微信、支付宝支付接口开发优先； 8. 熟悉微信公众号、小程序开发优先； 熟悉电商引流裂变营销策略开发优先；</t>
  </si>
  <si>
    <t>五险一金 专业培训 定期体检</t>
  </si>
  <si>
    <t>负责主机侧系统软件的开发。 ●计算机软件、通信、电子及相关专业，软件开发从业经验1年以上。 ● 精通C或C++语言。 ● 熟悉计算机网络，熟悉TCP/IP协议。 ● 熟悉Windows/Linux平台下多任务、多线程开发。 ● 熟悉Freeswitch或Asterisk优先。 ● 有语音平台开发经验优先。 享受国家规定假期，周末双休，加班少，加班可调休，上班时间固定，私人时间充足，每月有带薪假，每年有年假；公司体检，过节福利均有完善的制度规定来实施。</t>
  </si>
  <si>
    <t>c#.net开发工程师</t>
  </si>
  <si>
    <t>常州和创文化传媒有限公司</t>
  </si>
  <si>
    <t>软件工程师（C++）</t>
  </si>
  <si>
    <t>上海同豪土木工程咨询有限公司</t>
  </si>
  <si>
    <t>杨浦区  </t>
  </si>
  <si>
    <t>互联网/电子商务 影视/媒体/艺术/文化传播</t>
  </si>
  <si>
    <t xml:space="preserve">岗位职责： 1、负责新产品的服务端与客户端设计与开发； 2、维护更新现有项目中使用的辅助工具；  技能要求： 1、有3-5年.net开发经验； 2、熟练使用c#语言； 3、熟练使用socket，多线程等技术，了解http等通信技术； 4、熟练使用linux操作系统； 5、熟悉mysql，redis数据库； 6、熟悉java/php/c++者优先考虑； 7、熟悉Android开发者优先考虑； 8、对高并发，高负债架构设计有经验者优先考虑。  福利： 1、定期开展在职员工的团建活动，如员工生日趴、电竞比赛、户外拓展、民宿采风等。 2、节假日福利：端午节、中秋节、春节、员工生日等节日均有节日礼（包括实物或现金奖励）。 3、其他福利：年终奖、年度贡献奖、年度健康体检、不定期下午茶惊喜等。 </t>
  </si>
  <si>
    <t>五险一金 补充公积金 餐饮补贴 弹性工作 定期体检 节日福利 生日礼品 带薪年假</t>
  </si>
  <si>
    <t>1、软件的程序设计和代码编写 2、有关技术方案、文档编写 3、软件单元的测试  职位要求： 1） 土木工程、数学、力学、机械相关专业，大学本科及以上学历 2） 有良好的程序设计语言基础，熟悉C++语法，对于面向对象开发有一定认识 3） 熟悉WINDOWS API,MFC,STL,BOOST,VS等常用开发工具 4） 做事严谨踏实，条理清晰，责任心强，学习能力强。 5） 有良好的团队合作精神和沟通协调能力  入职即培训</t>
  </si>
  <si>
    <t>上海望达企业管理有限公司</t>
  </si>
  <si>
    <t>C++软件开发工程师（实习生或应届毕业生也可）</t>
  </si>
  <si>
    <t>上海三济建筑科技股份有限公司</t>
  </si>
  <si>
    <t>专业服务(咨询、人力资源、财会) 仪器仪表/工业自动化</t>
  </si>
  <si>
    <t>职责： 1、负责软件需求分析与开发计划制定。 2、负责软件界面设计与实现； 3、负责软件功能的设计与实现； 4、负责软件版本管理。  2. 一年以上的软件开发经验； 3. 熟练C++/C# 程序设计，熟悉数据结构、STL； 4. 有Windows/Linux平台软件开发经验； 5. 能够独立开发，有上位机或相关经验者优先。</t>
  </si>
  <si>
    <t>0.6-1.8万/月</t>
  </si>
  <si>
    <t>计算机软件 建筑/建材/工程</t>
  </si>
  <si>
    <t>五险一金 员工旅游 餐饮补贴 专业培训</t>
  </si>
  <si>
    <t>工作内容： 从事建筑结构专业设计软件研发，软件为Windows平台下的单机软件，无网络和Web应用。包括用户需求的分析、功能算法的设计和实现、用户输入输出界面等。开发任务已按专业分解，不需要了解土木专业知识也能很好的完成。  职位要求： 1 计算机软件，土木工程或工程力学等相关专业国家重点全日制本科以上学历。 2 具有扎实的C++语言基础，有较强的代码阅读和编写能力； 3 了解大型软件的构架设计，具有工程软件研发经验者优先，参与过大型软件（50万行以上代码）开发者优先； 4 具有结构设计的基本概念，熟悉结构设计规范，具有设计经验者优先； 5 性格合群，有学习探索精神，团队合作精神； 6 具有较强的沟通能力，能协同小组成员进行团队开发。</t>
  </si>
  <si>
    <t>c#算法工程师（机器视觉事业部）</t>
  </si>
  <si>
    <t>开异智能技术（上海）有限公司</t>
  </si>
  <si>
    <t>广州历康信息科技股份有限公司</t>
  </si>
  <si>
    <t>15-30万/年</t>
  </si>
  <si>
    <t>QT/C++软件工程师</t>
  </si>
  <si>
    <t>机械/设备/重工 仪器仪表/工业自动化</t>
  </si>
  <si>
    <t>深圳市研工科技有限公司</t>
  </si>
  <si>
    <t>五险一金 年终奖金 绩效奖金 定期体检 弹性工作</t>
  </si>
  <si>
    <t>1. 根据非标机械设备/产线的开发进度和任务需求，完成相应模块软件的设计、开发、编程任务； 2. 进行程序单元、功能的测试，查出软件存在的缺陷并保证其质量； 3. 进行编制项目文档和质量记录的工作； 4. 维护软件使之保持可用性和稳定性。 5. 执行上级所交付的其他工作任务 岗位要求 1、工作积极主动，勤奋好学，既有钻研精神，又有团队协作和拼搏精神； 2、本科以上学历，计算机或自动化及相关专业毕业； 3、熟悉VisionPro、Halcon、OpenCV、Ni Vision等任意一款视觉库； 4、熟练使用VS开发平台、WPF/C#/C++开发语言； 5、能独立完成视觉项目，有在线检测设备的视觉项目经验优先； 6、有MES 经验， 所做的软件工作与CNC 机床信息采集相关经验优先 7、负责上位机软件应用软件的开发和维护。 8、有运动控制、视觉引导定位、缺陷检测等项目经验优先</t>
  </si>
  <si>
    <t>计算机软件 仪器仪表/工业自动化</t>
  </si>
  <si>
    <t>五险一金 弹性工作</t>
  </si>
  <si>
    <t>做五休二 周末双休 五险一金 带薪年假 员工旅游 定期体检</t>
  </si>
  <si>
    <t>岗位职责： 1、负责嵌入式产品QT研发； 2、根据项目安排的完成工作； 3、配合项目要求编写相关研发文档； 4、对承担的研发进度和质量负责； 5、协助项目经理负责项目相关事宜；  岗位要求： 1、大学本/专科以上，计算机专业毕业； 2、熟悉Linux下或嵌入式应用开发，熟悉软件工程； 3、熟悉QT/QtCreator开发环境，具备良好C++功底； 4、2年以上软件开发经验，1年以上设计经验； 5、熟悉触控应用、设备数据通讯相关技术者优先; 6、有创造力，富有严谨的工作态度和饱满的工作热情; 7、具备团队合作经验，能承受一定的工作压力者优先。  福利： 1. 保险为五险一金，有带薪年假及年终奖。 2. 无限的职业晋升体系。 3. 双休日，工作时间早上9:00至下午5:30。  工作地点： 深圳市 宝安区 宝源路 名优中心B318 (近地铁罗宝线坪洲站C出口)  欢迎有志之士，加入我们团队！  我们是谁？ 我们走在坎坷的路上 虽然充满能量，但我们不会什么都做，我们只做我们能做好的 与同伴在一起时，我们知道真诚是最有效的沟通，我们互相信任，彼此支撑 在这个风起云涌的时代，我们不跟随庸俗，更不崇尚虚华 我们只对知识有无限的渴望，对寻找事物的真相充满兴趣 我们的灵魂时刻保持敏感，不以恶小而为之，不以善小而不为 我们将双脚坚实地踩在大地上，体验挥汗如雨的痛快淋漓 唯有当完成一件满意的作品时 我们才会迈起睿智的步伐，与我们的朋友一起，去享受那洗尽铅华的从容 我们是一群年轻人，走在追求真理的路上.....</t>
  </si>
  <si>
    <t xml:space="preserve"> 1、按照要求及架构方案，完成系统设计、开发及单元测试； 2、跟进项目进度和任务分配，完成系统功能开发和修改BUG； 3、对系统性能及运行效率进行跟踪与调试； 4、负责对软件项目的系统维护及售后跟进等； 5、编制相应的技术文档； 6、领导安排的其他临时性工作。 素质要求： 1、 全日制统招专科以上学历，计算机技术等相关专业； 2、 两年以上软件开发或软件项目维护经验； 3、 沟通交流较好，有较强的执行力和服务意识； 4、 善于学习，有上进心，能承受较大工作压力者优先。 专业技能： 1、具有扎实的Java编程基础，面向对象编程思想，具有良好的编码习惯，两年以上Java 及Web开发经验； 2、精通Spring、Hibernate等开发框架，熟练使用注解进行项目的开发及配置； 3、编程方面：熟练应用J2EE体系中的jsp、javabean、servlet、OOP设计思想、 Web Service、MVC设计模式的企业级应用； 4、熟练应用Html、jsp、Freemarker、Css、JavaScript，Xml 。编程语言: java 5、数据库方面：熟练使用Oracle(9i/10g、11g)数据库，oracle的DBLINK、JOB、存储、 触发器、同义词、视图等，有数据库调优经验者优先； 6、MVC设计模式：熟练使用Web框架Struts2.0以及SSH框架,熟练使用Spring、struts2、 Hibernate等全文检索开源工具； 7、 WEB应用服务器：熟练应用Tomcat； 8、开发工具：熟练使用Eclipse、MyEclipse开发工具； 9、 面向对象的设计工具：PowerDesigner； 10、版本控制工具：SVN等。 </t>
  </si>
  <si>
    <t>C# WPF软件工程师</t>
  </si>
  <si>
    <t>上海品臻影像科技有限公司</t>
  </si>
  <si>
    <t>上位机软件工程师（C++/QT） (职位编号：14)</t>
  </si>
  <si>
    <t>广州咖宇智能科技有限公司</t>
  </si>
  <si>
    <t>做五休二 周末双休 带薪年假 住房补贴 五险一金 节日福利 绩效奖金</t>
  </si>
  <si>
    <t>仪器仪表/工业自动化 电子技术/半导体/集成电路</t>
  </si>
  <si>
    <t xml:space="preserve">工作内容及工作职责
： 岗位资格要求
： --本科及以上学历；计算机相关专业； --具有2年以上相关工作经验； --熟练掌握Visual Studio IDE下WPF C#编程，掌握MVVM编程框架； --掌握基本的软件算法，有图像方面编程经验的优先； --具有扎实的理论功底，技术全面，对技术有敏锐的洞察力，自学能力 --思路清晰，善于沟通，具备良好的判断和决策解决能力 --具有良好的团队协作开发能力  --基本的英语听/说和良好的读/写能力； </t>
  </si>
  <si>
    <t>五险一金 绩效奖金 年终奖金 弹性工作</t>
  </si>
  <si>
    <t>职位：上位机软件工程师（C++/QT）  I.工作职责： 1.智能控制系统，咖啡售卖设备应用及用户交互软件编写与实现； 2.编写软件设计UML模型图以及相关设计文档； 3.与其他团队合作进行智能控制产品中系统模块的接口设计和测试。  II. 职位要求： 1.计算机或电子相关专业本科以上学历； 2.3年或以上 C++相关编程经验； 3.有图形界面软件设计经验，熟悉QT图形库； 4.有嵌入式Linux或WinCE系统相关应用软件开发经验； 5.熟悉SVN等代码版本控制系统和成熟的软件开发流程意识； 6.有良好的英文读写能力； 7.工作主动、有责任心，以及良好的沟通能力和团队合作精神。</t>
  </si>
  <si>
    <t>高级开发工程师（.net/C#）</t>
  </si>
  <si>
    <t>竞优信息技术（上海）有限公司</t>
  </si>
  <si>
    <t>C/C++语言软件工程师</t>
  </si>
  <si>
    <t>深圳金信诺高新技术股份有限公司</t>
  </si>
  <si>
    <t>五险一金 员工旅游 交通补贴 通讯补贴 专业培训 绩效奖金 年终奖金 弹性工作 做五休二</t>
  </si>
  <si>
    <t>五险一金 带薪年假</t>
  </si>
  <si>
    <t>职位诱惑： 五险一金,双休,年底奖金,发展前景好 职位描述： 1、参与软件系统分析及设计工作； 2、按照项目任务和项目计划，完成模块的设计、编码和测试； 3、可以独立的开展并高质量完成开发任务； 4、参与代码审核工作，发现和解决存在的技术问题。 5、团队协作进行开发，并指导其他软件工程师进行开发和解决问题； 6、具有强烈的质量意识。  任职要求： 1、计算机相关专业大专以上学历； 2、熟练.NET架构及C#编程，熟练使用VS2015、TFS等常用开发工具； 3、3年以上.Net项目开发工作经验，熟悉C#、ASP.NET 、JavaScript、HTML 4、熟练ASP.NET ，熟悉Webform、MVC架构模式，熟悉了解EF等相关ORM技术。 5、对Sql Server 或者 Oracle 数据库有不错的运用和开发经验，熟练了解sql，能进行数据库的性能调优； 6、具备大型项目核心功能模块开发经验或有项目团队管理或项目管理经验者优先； 7、良好的职业修养、责任心强；良好的沟通能力和团队协作精神，抗压能力强。</t>
  </si>
  <si>
    <t>岗位职责： 1、负责通信产品的嵌入式软件开发。可能包括嵌入式OAM开发等。 任职资格： 1、本科以上学历，计算机软件、通信、电子及相关专业； 2、熟悉C/C++语言，有嵌入式软件开发经验优先； 3、熟悉Linux操作系统和gcc开发环境； 4、熟悉网络协议，了解TR-069协议优先； 5、熟悉4G/5G移动通信优先；</t>
  </si>
  <si>
    <t>C#高级工程师</t>
  </si>
  <si>
    <t>中兴网鲲信息科技（上海）有限公司</t>
  </si>
  <si>
    <t>初、中级软件开发工程师（C++语言）</t>
  </si>
  <si>
    <t>北京天舟上元信息技术有限公司</t>
  </si>
  <si>
    <t>通信/电信/网络设备 通信/电信运营、增值服务</t>
  </si>
  <si>
    <t>五险一金 免费班车 交通补贴 绩效奖金 年终奖金 专业培训 通讯补贴 餐饮补贴 弹性工作</t>
  </si>
  <si>
    <t>五险一金 餐饮补贴</t>
  </si>
  <si>
    <t>工作职责： 1.负责网优软件的详细设计和编码调试工作； 2.负责2\3\4G无线网络测试、规划与优化工具关键算法实现； 任职资格： 1.本科及以上学历，通信、计算机及相关专业毕业； 2.有2年以上软件开发经验，精通C#/C/C++编程；熟悉Microsoft .NET WCF编程和C#界面开发；至少熟悉SQL Server/MySql/SQLite/Oracle等任何一种数据库。 3.对软件设计和编码具有较浓厚的兴趣，做事认真，踏实细致； 4.熟悉Microsoft .NET架构和具有实际产品开发经验者优先； 5.熟悉Mono框架者优先； 6.熟悉大数据存储、挖掘和分析的原理和算法者优先； 7.熟悉2\3\4G无线网络测试、规划和优化业务者优先；</t>
  </si>
  <si>
    <t>一、岗位职责 1、 按照公司编码规范，完成功能模块开发编码工作，并对功能模块进行单元测试。 2、参与公司产品功能模块开发任务的分析工作，撰写开发分析报告。 3、负责解决、协调解决开发过程中遇到的各种技术问题。 4、与测试工程师协作，对完成编码的功能模块进行集成测试。 5、对公司软件产品质量进行各种日常维护保证公司软件产品的质量成熟度。 二、任职要求 1、 计算机相关专业大学本科或以上学历，理工科基础教育背景；硕士优先； 2、具备C++编程工作经验，初级、中级需1-3年，高级3年以上曾经参与两个以上C++开发项目的编程工作；有CAD/CAE/EDA等工具软件二次开发经验者优先； 3、熟悉MFC和ATL编程； 4、熟悉COM编程； 5、了解Python语言； 6、能够独立学习各种开发技术和各类应用软件的开发接口； 7、能够依据开发计划和分析报告进行代码编写工作； 8、熟练掌握SQL语言及其调试； 9、熟练掌握XML语法； 10、熟练掌握英文开发资料阅读； 11、 熟练掌握内存及内存管理基本概念； 12、熟练掌握测试场景设计； 13、 熟练掌握操作系统及网络环境基本使用技能。 三、提升空间 天舟将为您提供灵活的职业发展路径。开发工程师有初、中、高三类十几级技术等级和对应的薪资成长空间，在该岗位不仅可以发展为高级开发工程师、研究员；也可以向开发管理职位发展，成长为开发项目经理、小组组长、部门经理等。 四、薪资空间 初级6000-8000、中级9000-11000、高级12000以上 五、福利待遇 可提供公寓宿舍</t>
  </si>
  <si>
    <t xml:space="preserve"> 岗位职责： 1) 负责公司内C#项目（主要是C/S架构项目）的代码编写； 2）协助软件项目的架构及数据库设计； 3）编写软件研发过程中的相关文档；  任职要求： 1）正规院校计算机相关专业专科及以上学历； 2）2年以上C#项目工作经验； 3）熟练掌握WinFrom开发，有C/S架构软件项目开发经验； 4）熟悉并能使用.NET 事件和委托 5）熟悉socket，webservice技术使用 6）至少掌握SQL Server/MySQL中的一种数据库的常用命令； 7）具备强烈的进取心、自我学习能力及团队合作精神。 8）有以下经验者优先： ASP开发经验者 熟练掌握HTML、CSS、JavaScript、jQuery等前台开发技术者 使用过Dev Express框架者 熟悉wpf者</t>
  </si>
  <si>
    <t>上海皓元医药股份有限公司</t>
  </si>
  <si>
    <t>C++软件工程师</t>
  </si>
  <si>
    <t>菲鹏生物股份有限公司</t>
  </si>
  <si>
    <t>制药/生物工程</t>
  </si>
  <si>
    <t>0.6-1.7万/月</t>
  </si>
  <si>
    <t xml:space="preserve">岗位职责 1)独立完成系统模块开发、维护，按计划完成各个模块日常开发工作； 2)参与系统架构设计、优化； 3)完成需求调研和需求分析、系统设计，撰写相关技术文档； 任职要求： 1)年龄24-35岁，计算机及相关专业大专及以上学历； 2)至少1年以上C#,Winform界面开发经验，能熟练进行基于C#的C/S模式(WinForm)开发； 3)能够独立完成，具有完整应用项目开发经验者优先； </t>
  </si>
  <si>
    <t>五险一金 员工旅游 年终奖金 定期体检 弹性工作 发展空间大 专业培训</t>
  </si>
  <si>
    <t>1、 依据项目需求，参与项目研发技术方案的制订与讨论； 2、 参与软件相关的设计需求分析、系统设计、软件开发、调试、测试工作； 3、 根据需求，完成软件的方案设计、系统架构设计、模块设计、软硬件接口定义、算法设计及验证； 4、 负责相应模块设计文档编写，软件功能模块的代码编写，单元测试、代码测试； 5、 软件功能变更设计及维护； 6、 软件平台建设及优化； 职位要求： 1、 计算机或理工科专业，本科或以上学历，良好的英文阅读能力； 2、 扎实的C/C++语言功底，熟悉常用数据结构与算法，熟练使用STL； 3、 熟练掌握VS集成开发工具，具有较强的调试能力； 4、 熟练掌握Linux及Windows编程相关知识，熟悉多进程、多线程、线程同步等编程技巧，熟悉熟悉MFC类库、MFC消息机制原理为优； 5、 熟悉常用设计模式，具有面向对象开发的思路及习惯； 6、 熟悉网络通讯原理及应用经验； 7、 熟悉常用数据库的使用及调优，有Mysql、Sqlite等常用数据库的使用经验为优；</t>
  </si>
  <si>
    <t>软件工程师（C#/.NET）</t>
  </si>
  <si>
    <t>上海怿星电子科技有限公司</t>
  </si>
  <si>
    <t>英华达（上海）科技有限公司</t>
  </si>
  <si>
    <t>汽车及零配件 计算机软件</t>
  </si>
  <si>
    <t>五险一金 员工旅游 餐饮补贴 通讯补贴 专业培训 年终奖金 弹性工作 定期体检 出国机会</t>
  </si>
  <si>
    <t xml:space="preserve"> 工作内容：  任职要求： </t>
  </si>
  <si>
    <t>电子技术/半导体/集成电路 贸易/进出口</t>
  </si>
  <si>
    <t>网页设计师 (职位编号：001)</t>
  </si>
  <si>
    <t>职位描述： 1、负责WINDOWS/linux平台上应用程序开发； 2、参与项目方案规划，设计，开发，实施，维护等工作任务；  职位要求： 1. 本科及以上学历，计算机软件相关专业，1年以上工作经验； 2. 熟悉VS2005/更高版本开发工具，熟悉MFC编程 , 具备良好的C++/C开发基础 3. C++基础扎实，且可以熟练使用MFC开发客户端程序者优先</t>
  </si>
  <si>
    <t>深圳市黑眼睛广告有限公司</t>
  </si>
  <si>
    <t>5000-10000人</t>
  </si>
  <si>
    <t>高级C#开发</t>
  </si>
  <si>
    <t>瞬联软件科技（北京）有限公司 CIeNET Technologies</t>
  </si>
  <si>
    <t>高中  </t>
  </si>
  <si>
    <t>1.5-2.8万/月</t>
  </si>
  <si>
    <t>周末双休 带薪年假 五险一金 弹性工作</t>
  </si>
  <si>
    <t>C/C++软件工程师</t>
  </si>
  <si>
    <t>广告 影视/媒体/艺术/文化传播</t>
  </si>
  <si>
    <t>群胜科技（深圳）有限公司</t>
  </si>
  <si>
    <t>五险一金 绩效奖金 专业培训 员工旅游</t>
  </si>
  <si>
    <t xml:space="preserve"> 职责描述： ?提供软件开发服务，为软件项目提供高质量的代码变更。 ?设计并提供新功能的POC。 ?完成所有相关设计文件，完成代码，测试报告。 管理软件开发服务，确保开发服务的所有输出及时交付。  任职资格： ?7年使用微软技术设计、开发和实现桌面应用程序的经验。NET Framework 4.5/4.0/3.5, c#。 熟悉设计模式，尤其是MVVM。 ?WPF, Windows SDK, JSON经验 通过设计/代码评审和高级调试技术提高代码质量。 ?精通敏捷开发，有scrum master经验。 ?在GIT、TFS和SVN等源代码控制和版本控制方面有丰富的知识和经验。 优秀的沟通、文档、组织和人际关系技巧。 优秀的英语口语/写作能力。 有软件开发团队管理经验 较强的分析和解决问题的能力。</t>
  </si>
  <si>
    <t>1、负责Web页面设计、移动端页面设计， 2、网页代码编写（div+css）； 3、负责网页动态效果代码编写，常用Javascript效果处理； 4、网站页面在各主流浏览器中的兼容性调整。  任职要求：  1. 一到两年以上网站设计制作和平面设计经验； 2. 有良好的美术功底和艺术审美观,富有创意设计能力，有较强视觉创作能力和色彩把握能力； 3. 熟练掌握Flash，Dreamveaver，FIREWORK，Photoshop，html5+css3网页设计相关软件和网页制作流程； 4. 善于沟通，表达能力强，能够清晰合理地向客户阐述创意理念，具有良好的提案技巧； 5. 有良好的团队精神和学习能力，能够承受一定的压力； 6. 工作认真负责，责任心强，服从公司安排； 7、刻苦努力，品格端正，性格活泼开朗，能应对工作压力，有良好的心态。</t>
  </si>
  <si>
    <t>五险一金 定期体检 员工旅游 年终奖金 弹性工作 专业培训</t>
  </si>
  <si>
    <t>温馨提示：本岗位有资深工程师指导。不要求工作经验，欢迎广大应届生应聘。  职位名称：软件工程师  岗位职责： 1.负责PC端软件开发，对公司开发的IC芯片提供软件支持。 2.单片机韧体开发。 3.NAND FLASH 支持。 4.实现项目经理提出的产品需求。  任职要求： 1、正规院校全日制本科学历；计算机，软件工程，电子信息工程，通信工程，自动化等相关专业毕业。 2、熟悉各种数据结构和算法。 3、熟练使用C和C++，熟悉单片机者优先。 4、英语四级水平，要求能阅读技术文档。 5、有团队合作精神。有钻研精神。良好的逻辑思维能力和学习能力。  联系方式：0755-83669039-690 叶小姐 邮箱：may.ye@alcormicro.com</t>
  </si>
  <si>
    <t>迪爱斯信息技术股份有限公司</t>
  </si>
  <si>
    <t>通信/电信/网络设备 计算机软件</t>
  </si>
  <si>
    <t>美国MedChemexpress生物科技公司</t>
  </si>
  <si>
    <t>岗位职责： 1）承担C++相关的软件设计开发； 2）根据项目任务书、需求规格说明书，进行系统设计，并编写概要设计说明书； 3）根据系统设计，进行代码开发； 4）进行单元测试，并配合测试人员完成测试阶段的工作； 5）编写软件的用户指南和安装指南； 6）对于部分复杂项目，需要出差到现场进行必要的现场调试和技术支持。  任职要求： 1）学历、专业要求：大学本科以上学历，计算机、通信相关专业； 2）工作经历、经验要求：一年以上工作经验，从事过C++开发工作； 3）专业技能要求：精通C++，掌握MFC、SQL、socket等； 4）个人素质要求：具有良好的沟通表达能力，具有团队合作精神； 5）其他要求：能够出差现场。</t>
  </si>
  <si>
    <t>制药/生物工程 石油/化工/矿产/地质</t>
  </si>
  <si>
    <t>五险一金 员工旅游 交通补贴 餐饮补贴 年终奖金 定期体检 绩效奖金</t>
  </si>
  <si>
    <t>岗位职责 1)独立完成系统模块开发、维护，按计划完成各个模块日常开发工作； 2)参与系统架构设计、优化； 3)完成需求调研和需求分析、系统设计，撰写相关技术文档；  1)年龄24-35岁，计算机及相关专业大专及以上学历； 2)至少1年以上C#,Winform界面开发经验，能熟练进行基于C#的C/S模式(WinForm)开发； 3)具有较完整的软件知识体系结构（操作系统、软件工程、数据库系统等）。 精通面向对象设计和设计模式，具有丰富的WinForm开发经验和知识积累； 4)须会DevExpress组件开发； 5)能够独立完成，具有完整应用项目开发经验者优先； 6)性格活泼开朗，思维开阔，有创造性和主动性。 工作作风严谨，具备一定的沟通协调能力，有极强的工作责任心、 敬业以及团队合作精神，能够承受较强的工作压力。 吃苦耐劳，与公司的价值观保持一致，具有奉献精神。</t>
  </si>
  <si>
    <t>广州易达建信科技开发有限公司</t>
  </si>
  <si>
    <t>上海陌远网络科技有限公司</t>
  </si>
  <si>
    <t>五险一金 员工旅游 年终奖金 周末双休 节日福利 带薪年假 加班补贴</t>
  </si>
  <si>
    <t>6-8千/月</t>
  </si>
  <si>
    <t>岗位职责： 1、负责所属模块的开发建设，根据需求、设计文档完成指定的设计、开发工作。   任职要求： 1、本科及以上学历，计算机及建筑相关专业； 2、有良好的团队协作和沟通能力，乐于接受挑战； 3、有良好的自我学习的能力，喜欢探索新技术和理念并应用在工作中。</t>
  </si>
  <si>
    <t>五险一金 员工旅游 弹性工作 专业培训 绩效奖金</t>
  </si>
  <si>
    <t>岗位职责： 1、负责ERP系统概要设计、系统分析、数据库设计、代码编写、功能测试等工作； 2、负责ERP项目接口开发、数据库的管理与优化，参与ERP项目开发规划等工作； 3、负责的系统进行分析与持续改进； 4、负责完成所编码模块的单元测试。对模块接口、局部数据处理、路径、错误处理、边界等进行有效的自测，确保消除其逻辑及功能缺陷和错误； 5、负责完成领导交办的其他事项。  岗位要求： 1、计算机相关专业，有1年以上的ERP开发经验； 2、良好的面向对象分析与设计能力，理解C/S结构开发，具有WinForm实际项目开发经验； 3、熟悉数据库相关应用，精通SQL语言，能熟练使用SQLServer数据库，熟悉存储过程开发，了解数据库配置管理、性能优化等基本操作技能； 4、有良好的团队合作精神，富有创新精神，善于沟通，具有一定的文档编写能力； 5、熟悉WCF，WebService，WebAPi等接口开发； 6、从事过ERP开发的优先。</t>
  </si>
  <si>
    <t>ASP.NET开发工程师</t>
  </si>
  <si>
    <t>c++游戏服务器开发工程师</t>
  </si>
  <si>
    <t>深圳市宇圣智能科技有限公司</t>
  </si>
  <si>
    <t>Triniti Interactive</t>
  </si>
  <si>
    <t>C#/.NET开发工程</t>
  </si>
  <si>
    <t>上海焰天网络科技有限公司</t>
  </si>
  <si>
    <t>0.4-1.5万/月</t>
  </si>
  <si>
    <t>0.6-2万/月</t>
  </si>
  <si>
    <t>5-7千/月</t>
  </si>
  <si>
    <t>年终奖金 社保 周末双休</t>
  </si>
  <si>
    <t>互联网/电子商务 计算机服务(系统、数据服务、维修)</t>
  </si>
  <si>
    <t>五险一金 员工旅游 年终奖金 定期体检 餐饮补贴</t>
  </si>
  <si>
    <t>五险一金 员工旅游 绩效奖金 年终奖金</t>
  </si>
  <si>
    <t>1、 精通C#和熟悉和熟悉Asp.net，C#，，C#，JavaScript语言，熟悉多层、B/S、C/S应用软件系统设计开发；  2、熟悉Oracle、SqlServer、MySQL大型数据库之一；  3、 熟练WEB后端开发，熟练使用HTML，CSS；  4、 熟练使用JQUERY相关开源前端开发框架；  5、 熟悉数据结构，熟练运用常用数据结构及常用算法；  6、 熟悉easyui  岗位要求：  1、计算机及相关专业大专及以上学历，有一年以上基于.NET（C#）实际开发经验；  2、熟悉、熟悉ASP.net及C#，及C#，熟悉.NET MVC，.net Framework框架，熟练使用Visual Studio，能独立开发项目；  3、熟悉mssql，mysql数据库，熟练使用数据库的视图、存储过程、触发器等各种数据库功能；  4、熟悉JavaScript、Ajax、jQuery、HTML5、CSS3、XML、JSON、Webservice等相关技术；  5、具备良好的逻辑思维和分析能力，学习能力良好，有良好的团队意识，责任心强；  6、拥有根据用户需求独立设计和开发功能模块的能力.熟练使用mysql优先考虑。</t>
  </si>
  <si>
    <t xml:space="preserve">岗位职责： 1、参与网站平台新功能搭建/开发； 2、参与网站平台现功能维护/调整/更新/优化； 3、配合网站运营，适时改进/解决用户体验； 4、配合网站业务需求，能独立设计系统模块； 5、（加分项）网络爬虫系统的设计和开发，对爬取的数据分析处理。 任职要求： 1、熟练ASP.NET(C#)开发，熟练.NET开发框架，具备良好的编码习惯； 2、熟练运用Html、CSS、JavaScript、Ajax、Json等相关Web技术； 3、掌握基本数据库设计原则，掌握SQL Server数据库相关开发，具备良好的SQL编写、优化、分析能力； 4、工作认真负责，有较强的独立判断与解决相关问题的能力。 </t>
  </si>
  <si>
    <t>岗位职责： 1、进行手机游戏服务器端的功能和架构开发; 2、根据策划方案，负责自己所编写模块程序开发及单元测试; 3、负责游戏周边工具的开发和维护; 4、承担部分服务器线上的运营工作。  任职要求： 1、计算机、数学等相关专业本科及以上毕业; 2、有3年以上游戏服务器开发经验，有MMORPG游戏经验者优先; 3、精通C++开发语言，熟练掌握socket网络编程; 4、具备数据库应用能力（MySQL、Redis 等）； 5、掌握一种或多种脚本语言（Python,Shell,PHP等）; 6、具有Linux平台下开发能力者，熟悉svn版本管理者优先; 7、热衷于钻研技术，热爱游戏，热爱软件开发，工作踏实认真，责任心强，抗压能力强，勇于接受挑战; 8、善于沟通，有良好的团队合作精神和独立分析解决问题的能力。</t>
  </si>
  <si>
    <t>脉度（上海）电子商务有限公司</t>
  </si>
  <si>
    <t>Linux C软件开发工程师</t>
  </si>
  <si>
    <t>广州江南科友科技股份有限公司</t>
  </si>
  <si>
    <t>0.9-1.8万/月</t>
  </si>
  <si>
    <t>五险一金 员工旅游 专业培训 绩效奖金 年终奖金 弹性工作 补充公积金 补充医疗保险</t>
  </si>
  <si>
    <t>五险一金 定期体检 员工旅游 专业培训 免费班车 年终奖金 绩效奖金 住房补贴</t>
  </si>
  <si>
    <t xml:space="preserve"> 1.负责亲微云电商项目服务端、前端相关功能模块开发； 2.参与对公司网站及相关系统的分析设计； 3.完成领导分派的其他任务。   职位要求 1.熟悉C#、asp.net.2年以上开发经验，熟悉asp mvc 和web.api的工作原理并有相关开发经验； 2.有面向对象的开发经验，熟悉软件开发流程，设计模式； 3.熟悉mysql数据库，了解mysql索引的优化； 4.做事积极主动，沟通能力强，有较强责任心和事业心，有团队精神，能够承受一定的工作压力； 5.了解分布式系统和高并发处理、网站性能优化多线程等高性能架构者优先； 6.了解常用第三方框架、服务者优先，如：memcached、redis、rabbitMQ、nginx等； 7.有大型电子商务项目、移动应用或者微信开发经验者优先；    做五休二+国定假日、五险二金、商业补充医保、年度薪资普调、试用期全薪、公司旅游、节日福利、带薪年假、带薪病假等 </t>
  </si>
  <si>
    <t xml:space="preserve">工作职责： 1、分析产品需求，并进行软件设计、编码、测试等工作； 2、执行项目中定制化开发工作； 3、按规范编写相关技术文档； 4、完成部门、公司的安排其他工作任务;  职位描述： 1、大学本科及以上学历，计算机及相关专业； 2、熟练掌握C/C++语言，至少了解其他一门编程语言; 3、至少熟悉Linux、unix、aix等一种系统，能进行基本操作; 4、熟悉数据库开发优先：Oracle、DB2、MySQL、Informix； 5、对网络编程、数据结构、算法有一定了解. 6、了解软件开发相关流程，具有良好的团队合作；  </t>
  </si>
  <si>
    <t>C# .Net软件工程师</t>
  </si>
  <si>
    <t>盟智软件（上海）有限公司</t>
  </si>
  <si>
    <t>MFC/C++研发工程师</t>
  </si>
  <si>
    <t>深圳市网安计算机安全检测技术有限公司</t>
  </si>
  <si>
    <t>五险一金 补充医疗保险 员工旅游 出国机会 弹性工作 定期体检</t>
  </si>
  <si>
    <t>设计、开发和实施半导体制造业的自动化软件。 &gt; 要求： &gt; ・ 本科以上学历，计算机专业或相关专业背景； &gt; ・ 熟悉精通C# .net编程语言； &gt; ・ 二年以上软件开发工作经验； &gt; ・ 良好的英语听说读写能力； &gt; ・ 积极主动,责任心强,善于沟通,有创新能力,能在压力下工作； &gt; ・ 有MES/SPC/EAP/APC开发工作经验者尤佳。</t>
  </si>
  <si>
    <t>计算机服务(系统、数据服务、维修) 通信/电信运营、增值服务</t>
  </si>
  <si>
    <t>上海岱嘉医学信息系统有限公司</t>
  </si>
  <si>
    <t>五险一金 员工旅游 通讯补贴 专业培训 年终奖金 弹性工作 定期体检</t>
  </si>
  <si>
    <t>C++开发工程师 (职位编号：1)</t>
  </si>
  <si>
    <t>广东融合通信股份有限公司</t>
  </si>
  <si>
    <t>岗位要求 1、负责产品架构设计、功能的设计及核心功能的代码实现 2、解决产品和项目中的关键问题和技术突破,并可以指导他人 3、编写相关文档 4、配合项目实施人员完成产品的修改和维护任务 5、配合产品经理进行任务管理及相关工作的推进  技能要求 1、对面向对象编程的原则、模式有深刻理解并能够付诸实践 2、擅长C#编程语言, 对DotNet的内存管理、反射、泛型等有自己的理解 3、熟悉C#中网络、异步、线程、GDI+等技术或原理 4、熟悉主流技术框架及相关组件, 如WEB API、Wcf、Jquery等 5、熟练数据库及常用ORM框架 6、熟悉主流缓存、消息、日志等中间件 7、有Dicom,HL7医疗信息标准使用经验优先 8、较强的执行力，准确的口头及书面表达能力</t>
  </si>
  <si>
    <t>股票期权</t>
  </si>
  <si>
    <t>JAVA开发工程师</t>
  </si>
  <si>
    <t>广州市天太信息技术有限公司</t>
  </si>
  <si>
    <t>工作职责： （1）基于C/C++的系统设计、开发和管理； （2）按照项目需求开发系统功能； （3）编写软件开发过程中的相关技术文档。   岗位要求： （1）熟练使用C++和标准C在Windows或Linux平台进行程序开发； （2）具有网络/多线程编程经验； （3）熟悉Windows程序的结构原理，能使用Windows API编程； （4）理解Delphi VCL体系结构，具VCL控件编写实现技能优先； （5）熟悉网络通讯技术和WEB Service技术，有项目开发管理经验优先； （6）大专以上学历，有相关工作经验者优先。   薪酬待遇：面议 工作地点：广州</t>
  </si>
  <si>
    <t>特劢丝软件科技（上海）有限公司</t>
  </si>
  <si>
    <t>0.4-1.2万/月</t>
  </si>
  <si>
    <t>五险一金 带薪年假 出差补贴 补充医疗保险 通讯补贴</t>
  </si>
  <si>
    <t>【岗位职责】  【岗位要求】 具备MES行业经验者优先；</t>
  </si>
  <si>
    <t>C++软件工程师 (职位编号：005)</t>
  </si>
  <si>
    <t>上海迅筑汽车工程技术有限公司</t>
  </si>
  <si>
    <t>1）计算机应用、软件工程等相关专业，全日制本科或以上，一年Java进行Web开发经验； 2）精通和熟练以下部分或全部技术： -- 熟练掌握JSP、JAVA等开发语言，能运用Struts、Hibernate、Spring、iBatis框架开发 -- 熟悉基于Mysql或者Oracle的设计和开发 -- 熟悉运用HTML、CSS、JavaScript等 -- 熟悉Tomact、weblogic等web服务器的部署应用 -- 了解Linux操作系统应用部署及运维 -- 熟悉SOA，有平台化实施经验者，有大数据量、高并发系统和大型网站构建经验者优先 -- Tomact、weblogic等web服务器的部署应用 -- 对spring cloud有一定的了解或使用经验 3）乐观、工作认真负责、承压能力强； 4）善于学习和钻研、沟通良好、有团队合作精神； 5）有丰富开发经验、程序设计严谨、有创新意识者优先。 晋升空间：高级开发工程师、系统设计师、项目经理 薪资结构：年薪+奖金，薪酬范围在4000-12000元/月</t>
  </si>
  <si>
    <t>定期体检 员工旅游 五险一金 餐饮补贴 专业培训 年终奖金</t>
  </si>
  <si>
    <t>.NET开发工程师(C#)</t>
  </si>
  <si>
    <t>C++软件工程师，2名  1. 熟练掌握C++语言，具有良好的编码能力及开发规范； 2. 熟悉Visual C++开发工具； 3. 责任感强，有强烈的求知欲，优秀的自我学习能力； 4. 熟悉CATIA者优先； 5. 有能够运用数据库进行开发者优先； 6. 有良好的英语阅读理解能力者佳； 7. 有CATIA CAA二次开发相关项目经验者优先</t>
  </si>
  <si>
    <t>上海麦格标识技术有限公司</t>
  </si>
  <si>
    <t>绩效奖金 年终奖金</t>
  </si>
  <si>
    <t>任职要求 大专以上学历，自动化，电气或软件工程专业 熟悉C#开发平台 了解数据库开发 两年以上.net开发经验 较强的问题分析和解决能力，逻辑思维严谨 有一定的沟通能力，能与公司团队和客户团队协同工作 职位描述 负责产品追溯系统软件编写和调试 系统软、硬件协同测试，跟踪分析测试情况，解决测试过程出现的问题 追溯系统安卓PDA软件开发（.net开发平台，Xamarin） 历史代码的维护和更新 编写软件开发文档和产品说明文档</t>
  </si>
  <si>
    <t>大族激光智能装备集团有限公司</t>
  </si>
  <si>
    <t>Software Engineer C#软件工程师</t>
  </si>
  <si>
    <t>范德兰德物流自动化系统（上海）有限公司</t>
  </si>
  <si>
    <t>五险一金 补充医疗保险 补充公积金 免费班车 员工旅游 交通补贴 餐饮补贴 通讯补贴 专业培训 出国机会</t>
  </si>
  <si>
    <t>C++/C（嵌入式）软件工程师</t>
  </si>
  <si>
    <t>上海创昂智能技术有限公司</t>
  </si>
  <si>
    <t>Job Description: - As a Systems Developer for Material Flow Technology and Warehouse Automation, your are responsible for the implementation of software-end system solutions for automatic logistics systems in application and consideration of our products and development standards. - Work focus on the implementation of logistics processes and integration of automatic material flow. - The System Developer Engineer works on a restricted number of projects simultaneously, and his/her main task is to provide System software developing engineering for the Vanderlande Industries' installed system in China and aboard. - He/she will be assigned to projects in the site commissioning/test phase.   Requirements / Qualifications:  - Software Engineering degree or equivalent; - Have experience in the process of software engineering and are familiar with all necessary phases of software design through to the commissioning of works at the customer's site. - At least 3 years of experience in the project-related programming of an object-oriented application development under C#/Java or of database applications under Oracle PL/SQL on Windows or Linux platforms. - Hands-on, stress resistant, patient, flexible and self supportive; - Good communication skills; - Willing to travel for overseas training purpose and site installation/commissioning; - professionals, willing to work in a structured and target-driven manner as part of a team; - Good command of both oral and written English.</t>
  </si>
  <si>
    <t>软件测试实习生</t>
  </si>
  <si>
    <t>上海伴学教育科技有限公司</t>
  </si>
  <si>
    <t>五险一金 弹性工作 年终奖金 专业培训 出国机会 定期体检 员工旅游 绩效奖金</t>
  </si>
  <si>
    <t xml:space="preserve"> 岗位职责： 1、阅读和分析项目代码，提供优化建议，并能进行优化； 2、编写的稳定的便于移植的基本功能模块； 3、能够将同事研发的算法转化为系统功能模块； 4、参与可扩展易维护的程序系统的设计。  岗位要求： 学历：要求本科及以上； 专业：车辆/计算机/自动化/机械/数学等相关专业； 语言能力要求：CET4； 计算机能力要求：熟练使用C/C++、Matlab等相关软件；  其他能力要求：C1驾照。</t>
  </si>
  <si>
    <t>C#上位机软件工程师</t>
  </si>
  <si>
    <t>上海拓璞数控科技股份有限公司</t>
  </si>
  <si>
    <t>教育/培训/院校 专业服务(咨询、人力资源、财会)</t>
  </si>
  <si>
    <t>C/C++开发工程师</t>
  </si>
  <si>
    <t>航天/航空 机械/设备/重工</t>
  </si>
  <si>
    <t>测试工程师：   岗位职责: 1、深入理解业务需求，能够提供优化意见，保证产品的可测试性。  2、根据需求文档编写测试计划和测试用例。对测试结果进行分析，并编写测试报告。  3、对测试中发现的问题进行分析和准确定位，协助开发人员定位及修复缺陷。推动问题及时合理的解决。  4、能够根据项目的实际特点，提出效率提升建议，敢于尝试新方法提高测试效率和测试深度。  5、与产品、设计、开发、运营进行沟通，促进产品质量的提高，并及时反馈工作进展及成果；    任职要求 1、本科及以上学历。  2、熟悉软件开发工作和测试流程。  3、有较强的分析问题能力和沟通能力。工作积极主动，有强烈的责任心，服从工作安排，有较强的团队合作精神。  4、了解一些自动化测试的方法，具备编写自动化测试脚本能力。  5、掌握 python/javascript 等脚本语言优先  薪酬福利：  1.工作时间：周一至周五，早9:00-晚6:00，周末双休；  2.薪酬待遇：4000-6000岗位工资+餐费补贴，五险一金；  3.培训晋升：为员工提供培训学习机会及广阔的晋升空间；  4.带薪假期：享受国家法定节假日、婚假、产假、病假、丧假、年假等；  5.公司活动：不定期文体活动、聚餐活动和部门集体活动。    关于我们：  快哉学堂（原作文导师团），隶属上海伴学教育科技有限公司，是一家从事小学在线教学的企业，汇聚全国骨干教师，主打作文教学，课程特点“有料、有趣、有效”。关注用户100万，累计付费用户数万，在家长中有良好口碑。    工作地址：  上海市顾戴路3009号祥鹿大厦903室</t>
  </si>
  <si>
    <t>广州广有通信设备有限公司</t>
  </si>
  <si>
    <t>五险一金 免费班车 员工旅游 交通补贴 餐饮补贴 通讯补贴 绩效奖金</t>
  </si>
  <si>
    <t xml:space="preserve"> 1、负责上位机用户软件设计与开发。如：设置演示、测试调试、显示分析应用的开发； 2、负责设备离线编程软件开发； 3、负责设备离线仿真软件开发； 4、负责项目需求分析、软件设计、开发和调试； 5、负责现场问题搜集、沟通、处理； 6、负责设计相关的技术文档编写； 7、完成公司安排的其它工作；  任职要求： 1、电子技术、测量与控制、计算机、软件等专业本科及以上学历（技术经验高可优先考虑），至少3年以上软件开发经验； 2、具备软件工程、数据结构、设计模式扎实功底，并拥有独立承担并完成产品设计开发的经验； 3、精通C#语言进行Windows编程，有数据库（MySql、Sql Server等），熟练C/C++语言； 4、熟悉TCP/IP网络、动态链接库及多线程，C/S、B/S软件开发； 5、为人诚实正直，有较强的创新能力，优秀的沟通和协调能力，有较强责任心 6、有工业软件开发经验，熟练上位机进行OPC通讯等人机交互开发；</t>
  </si>
  <si>
    <t>五险一金 定期体检 补充医疗保险 专业培训 绩效奖金</t>
  </si>
  <si>
    <t>C/C++软件工程师 岗位职责: 1、参与产品需求与设计的沟通、讨论、评审工作； 2、根据产品开发计划，按时完成设计、编码、测试和维护工作； 3、负责产品子系统或核心模块的设计、编码、测试和维护工作； 4、完成相关技术文档的编写. 任职要求： 1、1年以上C/C++开发经验； 2、有相关项目或核心模块的设计与实现经验； 3、熟悉TCP/IP通信网络原理，掌握socket编程、异步网络编程技术，并有相关项目经验； 4、熟悉WINDOWS、LINUX环境开发,熟练掌握多线程编程，并有相关项目经验； 5、有语音通信系统、呼叫中心或VOIP相关系统开发经验者优先； 6、有良好的编码规范、良好的沟通表达能力和文档交付能力； 7、具有较强的自学能力，善于思考问题、发现问题和解决问题； 8、具有团队精神与敬业精神，学习钻研能力强，具有良好的协调沟通能力。</t>
  </si>
  <si>
    <t>中级C#软件开发工程师</t>
  </si>
  <si>
    <t>上海�F瑞信息技术有限公司</t>
  </si>
  <si>
    <t>深圳三地一芯电子有限责任公司</t>
  </si>
  <si>
    <t>五险一金 员工旅游 年终奖金</t>
  </si>
  <si>
    <t>做五休二 带薪年假 五险一金 绩效奖金 餐饮补贴 住房补贴 加班补贴</t>
  </si>
  <si>
    <t xml:space="preserve">1、具有金融行业应用开发经验4年以上； 2、精通软件过程和相关技术开发技能； 3、具有独立业务需求分析能力； 4、熟练掌握技术转移技能，能独立开发；  岗位要求： 1、熟练掌握项目过程及方法论； 2、熟练掌握开发设计方法； 3、能够负责中型项目的开发设计工作； 4、具有一定的沟通和协调能力;  </t>
  </si>
  <si>
    <t xml:space="preserve">1. 本科及以上电子应用或计算机软件设计相关专业学历； 2. 精通 C/C++, MFC, 1年或以上windows 平台开发经验； 3. 具有良好的沟通能力，工作认真，责任心强，有团队协作精神； 4. 从事过USB或存储方面相关开发的优先  岗位职责: 1. 根据系统构架、项目功能需求完成Windows下的程序设计和开发； 2. 负责软件设计、开发、集成； 3. 负责软件相关文档的编制工作； 4. 负责实施软件的现场安装、调试工作； 5. 负责公司分配的其他工作。  公司每年年中有调薪机制，舒适的办公环境，如果你已顺利成为公司的正式员工，你将享受以下员工福利： 1 五险一金：入职即购买五险一金（即养老，综合医疗，失业，生育、工伤险及公积金） 2 标准的五天八小时制，节假日按照国家规定放假。并在端午和中秋发放过节礼品或购物卡。 3 奖金：为了与员工共同分享企业的发展成果，我司转正的员工均有年终奖。年中在特殊项目中表现出色的员工还可获得奖金以资鼓励。 4 娱乐：为了丰富员工的业余生活，公司每年都会不定期的举行一些娱乐活动。活动项目包括有：公费旅游，聚餐，KTV，每周五羽毛球运动（公司付费订场地）等。 5 休假: 我们的员工一律享受法定婚假, 产假, 丧假，年假等。 6 培训：出于让公司以及员工自身能获得更大的发展的目的，公司技术会有不定期培训，同时公司积极鼓励员工参加与工作相关的各项培训。  有意者请将简历投至此邮箱：fc@szfirstchip.com </t>
  </si>
  <si>
    <t>深圳市大头互动文化传播有限公司</t>
  </si>
  <si>
    <t>C# .NET软件工程师</t>
  </si>
  <si>
    <t>山诺信息技术（上海）有限公司</t>
  </si>
  <si>
    <t>五险一金 餐饮补贴 定期体检 交通补贴 绩效奖金 弹性工作 员工旅游 住房补贴 下午茶生日会</t>
  </si>
  <si>
    <t>五险一金 绩效奖金 定期体检 员工旅游 餐饮补贴 年终奖金</t>
  </si>
  <si>
    <t>日常工作内容: 1.负责公司现有的游戏产品的维护和开发 2.完成所负责的项目都部署和对接工作 3.进行游戏的升级、维护、bug修改等日常的维护工作 4.负责游戏的后端服务器开发  任职基本要求: 1. 1年左右C++编程经验，欢迎优秀应届生、欢迎基础扎实想转游戏行业的候选人 2. 熟悉常用的数据结构和算法 3. 熟悉linux常用的网络编程模型，熟悉高性能服务器优化方法 4. 熟悉lua脚本，能熟练掌握lua常用优化手段 5. 熟悉mysql的基本使用、同时会使用sql语句进行基本的增删改减 5. 研究过skynet框架、redis,memcached,lua源代码为加分项 6. 有过linux服务端的棋牌、休闲小游戏开发经验的优先考虑</t>
  </si>
  <si>
    <t>1. 计算机相关专业毕业。  2. 1至2年以上 DotNet B/S 相关经验,能独立完成模块功能。  3. 熟悉 HTML. javascript 等技术。  4. 熟练使用SQLServer2008/2012  5. 熟悉 DotNetNet Framework 4.0 框架结构及原理，MVC4.0 开发模式.  6.工作积极主动，有良好的学习与沟通表达能力.工作责任心及团队意识，对新技 术具有研究能力，并能够迅速更新为自身能力。  7.熟悉 AJAX. XML. WebService. WCF 4.0. 移动平台开发等技术者优先。  ******可接受视屏面试******</t>
  </si>
  <si>
    <t>前端工程师</t>
  </si>
  <si>
    <t>广州城北信息科技有限公司</t>
  </si>
  <si>
    <t>系统工程师C#（MES开发工程师）</t>
  </si>
  <si>
    <t>C/C++ 开发工程师</t>
  </si>
  <si>
    <t>上海闻泰电子科技有限公司</t>
  </si>
  <si>
    <t>深圳海桐防务装备技术有限责任公司</t>
  </si>
  <si>
    <t>五险一金 绩效奖金 年终奖金 7小时双休 每天下午茶 带薪年假 员工旅游 定期体检</t>
  </si>
  <si>
    <t>五险一金 交通补贴 绩效奖金 餐饮补贴 免费班车 定期体检 专业培训 周末双休 带薪年假 全勤奖</t>
  </si>
  <si>
    <t>1、参与移动HTML5、web前端和UI设计开发工作； 2、手机交互前端开发，自适应站点前端开发； 3、与后台程序配合，高效率高质量地完成专题页面的实现工作； 4、协助商务优化用户体验； 5、实现网站页面特效、各种前端脚本效果； 6、网站的页面优化，减少页面请求，高效、兼容性强的CSS代码。  任职要求： 1、大专以上学历，一年以上同等工作经验，有较好的前端开发经验； 2、有良好的美术功底及审美能力，较强的逻辑思维，有平面设计和网页设计创意能力。 3、精通photoshop,flash,dreamweaver,Fireworks等设计软件； 4、具有DIV+CSS制作的成功案例，熟悉Javascript,DHTML,HTML代码，熟悉网站架构、页面架构和布局，对Web标准和标签语义化有深入理解； 5、可以结合SEO完成页面的布局；能独立完成移动端设备页面设计者优先； 6、设计制作的页面能兼容各大主流浏览器和各种终端设备，如IE, FF, Chrome, Safari等，PC、移动终端设备等，热衷于开发优秀UI和交互的基于web 的产品； 7、责任心强，要有良好的团队合作意识、有积极主动的工作态度；保证按质、按时完成各类项目； 8、对未来有野心，对自己有信心，对创新开拓型项目有耐心。  在这里，你可以得到： 1、便利的交通，8号地铁直达，中大地铁上盖； 2、朝九晚六，每天7小时，双休； 4、五险一金以及各种节日福利，超长春节； B出口），交通便利。公司发展潜力巨大，期待能人志士加入，共创辉煌事业！ 5、下午茶，运动项目，聚餐，K歌，出游……每项福利少不了你； 6、每年不少于三次的调薪机会，贡献突出者，可随时申请调薪； 7、期权奖励； 8、薪资结构：基本工资+全勤奖+项目奖金+项目分红+年终奖； 9、团队成员皆为80后、90后，团队氛围轻松，人际关系简单； 10、专业的导师带领，助你职场腾飞；  联系电话：020-29825641 公司地址：广州市海珠区新港西路135号中山大学（西门）国家大学科技园A座507室（510275）</t>
  </si>
  <si>
    <t>岗位要求： 1、计算机相关专业本科以上学历； 2、精通C#+MSSqlServer开发,CS或者BS架构均可； 3、精通Visual Studio中的ASP.NET、MVC开发框架； 4、具备Winform或者ASP.NET实际项目开发经验； 5、精通HTML，CSS，JAVAScript，VBScript,熟练使用主流JS开发框架； 6、了解Linux、Oracle、Apache、PHP等其他主流系统环境、脚本语言开发配置； 7、精通 Windows服务器、IIS等的管理与配置； 8、熟练掌握软件工程中的开发规范，熟悉数据库原理； 9、对技术充满激情，富有团队协作精神。  岗位职责： 1、MES系统软件开发； 2、MES系统后续工具集成(包括生产管理/品质管理/报表管理/各种产线工具）； 3、MES系统日常维护和工具维护； 4.外协工厂导入MES系统技术支持。</t>
  </si>
  <si>
    <t>周末双休 带薪年假 五险一金 节日福利 餐饮补贴 年终奖金</t>
  </si>
  <si>
    <t>岗位描述： 1、从事兵棋推演类游戏开发，军事或兵棋发烧友优先； 2、熟练掌握C/C++者优先； 3、学历大专以上，年龄30岁以下； 4、试用期6000-8000元，精通C/C++可更高。 工作地点：总部深圳，可能根据项目需要常驻北京、南京。</t>
  </si>
  <si>
    <t>上海鼎驰信息技术有限公司</t>
  </si>
  <si>
    <t>c++嵌入式初级工程师</t>
  </si>
  <si>
    <t>上海煜喜环保科技有限公司</t>
  </si>
  <si>
    <t>环保</t>
  </si>
  <si>
    <t>职位描述: 1) 与需求团队成员完成对客户需求的分析、设计、计划工作。 2）与开发团队成员一起负责软件产品的设计、编码、单元测试工作。 3）为测试团队进行软件测试提供设计、编码解释支持工作。 4)  编写软件开发过程中的相关技术文档。  资格要求: 1) 本科及以上学位，计算机或者相关专业或者具有相关的行业经验 2) 3年以上C#开发工作经验，熟悉软件开发流程; 3)  熟练掌握WinF orm或WPF程序开发，熟悉Mvc结构开发，熟悉. Net Framework等 ; 4)  熟悉C#开发环境及开发流程，熟悉UI控件相关功能开发; 5)  熟悉多线程编程环境，熟悉DLL接口，熟悉常用的容器及算法;6)  有界面设计、美化经验者优先。 地址：上海徐汇区宛平南路8号</t>
  </si>
  <si>
    <t>1、 根据设计文档或需求说明完成嵌入式硬件、软件设计和调试。 2、 协助测试工程师制定测试计划，定位发现的问题。 3、 按要求完成各种文档、资料、软件等相关资料的编制和存档。  岗位要求： 1、 电子、自动化等相关专业本科及以上学历，至少两年以上嵌入式电子产品开发经验； 2、 熟悉常规模拟、数字电子电路，有DSP或ARM等处理器设计经验； 3、 能够独立完成电路方案设计和嵌入式软件的编写工作（C、C++、）；   5、 有轨道交通行业电子产品开发经验者优先；</t>
  </si>
  <si>
    <t>上海蜂虎信息科技有限公司</t>
  </si>
  <si>
    <t>.NET开发工程师</t>
  </si>
  <si>
    <t>广州市盈丰计算机科技有限公司</t>
  </si>
  <si>
    <t>【岗位描述】： 1、从事金融行业应用软件的开发工作； 2、参与投资交易产品的开发、测试、设计文档的编写。 【岗位要求】: 1、本科及以上学历，1年以上程序开发经验； 2、熟悉C\C++语言，有良好的开发和编程习惯，具有技术钻研精神，同时有MFC，WinForm或类似windows编程经验者优先； 3、熟悉关系型数据库（oracle、sqlserver）开发； 4、熟练应用C++ Builder或VS等相关工具，具备windows环境下调试、跟踪问题的经验； 5、有较强的责任心、具备良好的沟通能力和优秀的团队协作能力，善于思考、独立分析和解决问题； 6、有金融证券行业软件开发经验者优先。。</t>
  </si>
  <si>
    <t>C# .net软软件工程师</t>
  </si>
  <si>
    <t>五险 餐饮补贴 五险一金 绩效奖金 弹性工作</t>
  </si>
  <si>
    <t>上海益邦智能技术股份有限公司</t>
  </si>
  <si>
    <t>C/C++编程讲师</t>
  </si>
  <si>
    <t>一、岗位职责： 1、在上级的指导下，根据详细设计文档编写代码，进行功能测试； 2、系统运维； 3、对上级安排的模块进行测试，并要求提交测试报告； 4、完成上级交办的其他工作；  二、岗位要求： 1、专科以上学历，计算机相关专业； 2、熟练Asp.net（C#）、HTML、DIV+CSS、Javascript，了解SQLServer； 3、熟悉HTML、XML、JSON、JavaScript、AJAX等相关WEB技术。 4、熟练使用C#、ASP.NET 、WinForm或MVC开发模式，并有意从事.NET开发工作 5、2019届计算机或软件工程类相关专业毕业（大专以上学历） PS：本公司非培训机构。</t>
  </si>
  <si>
    <t>广州酷码教育咨询有限公司</t>
  </si>
  <si>
    <t>建筑/建材/工程 电子技术/半导体/集成电路</t>
  </si>
  <si>
    <t>五险一金 绩效奖金 免费班车 员工旅游 交通补贴 定期体检</t>
  </si>
  <si>
    <t>五险一金 绩效奖金 创业公司 通讯补贴 员工旅游 周末双休 年终奖金</t>
  </si>
  <si>
    <t xml:space="preserve">1.负责公司C/S软件的开发与维护； 2.根据开发进度和任务分配，完成相应模块软件的开发、编程任务； 3..完成上级交办的其它临时性工作。  岗位职责： 1.计算机、自动化相关专业大专以上学历； 2.精通C#，二年以上的WinForm开发经验； 3.精通数据库的构建与应用，能够熟练使用mySQL、Oracle、MSSQL中的一种； 4.熟悉.NET平台软件架构，能独立进行应用程序开发； 5.了解数据通讯协议者优先，如：TCP/IP，Modbus，OPC等； 6.有机房（硬件&amp;网络）管理经验者优先。   </t>
  </si>
  <si>
    <t>工作职责 1、研究分析国内国际信息竞赛规则； 2、分析算法在信息竞赛中的应用； 3、辅导青少年信息竞赛知识，分析解答竞赛难题；  任职要求 1、大学计算机软件工程相关专业； 2、C/C++语言基础扎实； 3、数学基础优秀，对算法、数学模型感兴趣； 4、善于沟通、善于学习，表达能力良好； 5、曾经参加参加市级以上编程、信息或数学方面竞赛并取得名次者优先，且待遇从优；</t>
  </si>
  <si>
    <t>C++软件设计工程师</t>
  </si>
  <si>
    <t>北京汇美电子技术有限公司</t>
  </si>
  <si>
    <t>C#.NET中级开发工程师（半导体行业优先）</t>
  </si>
  <si>
    <t>上海弥行软件技术有限公司</t>
  </si>
  <si>
    <t>电子技术/半导体/集成电路 通信/电信/网络设备</t>
  </si>
  <si>
    <t>五险一金 交通补贴 餐饮补贴 通讯补贴 年终奖金 定期体检</t>
  </si>
  <si>
    <t>五险一金 交通补贴 餐饮补贴 通讯补贴 年终奖金 股票期权 弹性工作 节日福利 工作氛围好 提供住宿</t>
  </si>
  <si>
    <t xml:space="preserve"> 1、负责项目的开发和维护； 2、能够理解用户需求，完成项目分析、设计、编程、测试和维护工作； 3、负责相关技术文档的编写； 任职要求： 1、熟悉Windows平台，熟练使用C++语言和C语言，熟练使用VS、VC、QT； 2、熟悉 Windows API、MFC框架、动态库、Windows服务编程、网络编程、多线程等； 3、具有GIS、单片机开发、硬件设计者优先；  4、家住通州�t县、廊坊市区者优先考虑。</t>
  </si>
  <si>
    <t xml:space="preserve"> 岗位职责：  1、深刻理解软件产品开发周期的各个阶段，熟悉ISO和CMM3的实务； 2、精通MS VS.NET (C#.net, vb.net)软件开发工具； 3、熟悉SQL SERVER和Oracle数据库； 4、了解SECS/GEM和其他工业协议； 5、了解半导体工艺流程和底层通讯硬件接口； 6、会其他计算机技能，如网络，电脑和操作系统； 7、英文听说读写熟练，能跟老外沟通交流优先。 任职要求： 1、全日制本科及以上学历，英语四级及以上，计算机软件等相关专业； 2、3-5年及以上C#.NET环境独立开发经验，熟悉硬件接口有半导体行业工作经验的优先； 2、熟悉软件开发过程、设计模式及体系结构；熟悉常用的开发工具； 3、工作稳定性强 ，学习能力强，有较强的独立工作能力、沟通能力和团队协作精神; 4、熟悉C#，.net开发语言，B/S,C/S架构，SQL Server, Oracle等数据库； 5、熟悉WPF/WCF,精通SqlServer数据库的设计与开发。   ^3^我们有专业成熟的团队，因项目需求供不应求，须再组建一个专业的Team,期待专业的您的加入； 我们有积极向上的活力有美女帅哥、小鲜肉，也有和气成熟的技术大牛和领导者人性化的管理理念； 我们有合理的薪酬福利，有男生宿舍、中晚饭，还有水果点心小零售，让您快乐工作，顺心工作。 赶快加入我们吧！We are family! 公司会做背景调查、学历、四级、上家单位工作表现等，所以伪造学历和工作履历的请绕行！勿投！ 福利待遇 正规，有下限无上限，只要你有能力肯付出我们会回馈相应的报酬。 </t>
  </si>
  <si>
    <t>昆山双宇新信息科技有限公司</t>
  </si>
  <si>
    <t>C#/.Net程序开发工程师（诚龙-上海）</t>
  </si>
  <si>
    <t>精诚胜龙信息系统有限公司</t>
  </si>
  <si>
    <t>五险一金 年终奖金 绩效奖金 员工旅游 餐饮补贴</t>
  </si>
  <si>
    <t>金融/投资/证券 计算机软件</t>
  </si>
  <si>
    <t>网页设计师\前端开发工程师</t>
  </si>
  <si>
    <t>1、大专及以上学历； 2、英语良好，有较强的英语阅读和理解能力； 3、良好的团队协作精神和优秀的学习能力； 4、有良好的的程序设计语言基础（例如：C/C++语言等） ； 5、有大型项目开发经验者优先！ 欢迎应届生来应聘。 福利待遇： 1、公司提供丰厚的薪资待遇（试用5K，转正6-8K，一年后年薪10-15万），五险一金，年底2-6月奖金，并每年两次调薪 2、享有国家规定的法定假期、带薪年休假等福利待遇 3、公司提供定期体检，月度聚餐，节日旅游等活动</t>
  </si>
  <si>
    <t>广州汇美舍天然用品连锁有限公司</t>
  </si>
  <si>
    <t xml:space="preserve"> 岗位职责：  1. 负责windows平台上的C# 应用软件开发。  2. 根据开发进度和任务分配，完成相应模块开发、单元测试任务。  3.与团队成员协作进行问题调查或技术攻关；    岗位要求：  1. 计算机相关专业本科学历。  2. 两年以上.Net环境C#语言大型系统开发经验。  3 .精通HTML5；熟悉AJAX等前端开发技术；  4. 熟练应用基于.NET/C#的Web开发技术及相关常用技术框架，熟悉MVC开发技术，熟悉WEB API技术优先；  5. 熟悉Oracle或SQL Server数据库中至少一种。  6. 文笔流畅，熟悉各类开发文档及客户文档的撰写。  7. 有责任心、性格外向开朗，善于沟通及良好的客户交流技巧，乐于与人交际。  8. 有证券行业从业经验者优先。    </t>
  </si>
  <si>
    <t>4-7千/月</t>
  </si>
  <si>
    <t>快速消费品(食品、饮料、化妆品)</t>
  </si>
  <si>
    <t>C#开发工程师（设备开发）</t>
  </si>
  <si>
    <t>深圳兆鼎科技有限公司</t>
  </si>
  <si>
    <t>五险一金 餐饮补贴 奖金 绩效奖金 带薪年假 节日福利 创业公司</t>
  </si>
  <si>
    <t>上海彩虹鱼海洋科技股份有限公司</t>
  </si>
  <si>
    <t>工作职责
1、根据视觉设计效果图开发前端代码，负责Web界面的交互设计实现、编辑、美化；
2、负责公司网站、产品和项目页面交互设计实现、编辑、美化，提高用户体验；
3、负责前端用户界面开发，保证每一个的浏览器兼容性，负责用户体验的改善、设计和实现；
4.、配合后台开发人员实现程序的功能与流程；
5、参与公司各个项目的前端开发工作，根据设计图完成静态页的转化；
6、运用HTML+CSS+JavaScript技术对所参与的项目进行开发和维护，完成相关页面的改版需求，跟进开发过程中的bug；
7、与后台开发人员进行沟通以完成前后台的对接工作。
任职资格
1、 本科及以上学历，一年以上前端开发经验；
2、精通HTML、CSS，熟练使用HTML5、CSS3，熟悉响应式网页设计原理且有实践经验；
3、精通Javascript，熟悉常用JS框架.
4、能独立实现网站前端设计，包括页面设计、页面重构、交互实现等；
5、熟悉微信H5页面开发；</t>
  </si>
  <si>
    <t>0.6-3万/月</t>
  </si>
  <si>
    <t>多元化业务集团公司</t>
  </si>
  <si>
    <t>五险一金 弹性工作 出国机会 区域补贴 员工旅游 专业培训 股票期权 年终奖金 绩效奖金 定期体检</t>
  </si>
  <si>
    <t>通讯补贴 专业培训 带薪年假 交通补贴 周末双休 六险一金 员工旅游 年终奖金 提供宿舍 定期体检</t>
  </si>
  <si>
    <t xml:space="preserve">岗位职责： 1、应用C#进行B/S、C/S三层架构应用程序开发 2、应用oracle、sqlserver进行数据库开发 3、按照项目经理的安排，完成所承担的软件开发工作任务 4、本岗位隶属于彩虹鱼集团/彩虹鱼股份下属：上海彩虹鱼海洋环境科技服务有限公司 5、本岗位工作地址为：上海市徐汇区虹桥路汇京国际 6、具体薪酬面议  任职要求： 1、熟练掌握C#语言 2、熟练掌握ORACLE、sqlserver等数据库 3、熟悉B/S、C/S开发，熟悉.NET软件架构 4、熟悉easyUI、bootstrap、angularjs等前端开发或框架 5、至少一个完整项目开发经验(B/S、C/S均可) 6、有较强的沟通能力、独立工作和学习能力；具备良好的理解、表达、团队合作及文档能力 </t>
  </si>
  <si>
    <t xml:space="preserve"> 岗位职责： 1、负责项目C#应用程序相应模块的界面编程设计、开发、测试任务。 2、负责项目涉及的新需求的前期工作的研究以及实现。 3、配合项目团队完成整体功能开发及性能测试与优化。 4、负责专业技术文档编写归档。 5、负责公司安排的其他任务。  职位要求： 1、有2-3年及以上相关经历； 2、专科以上学历，计算机、软件、控制相关专业； 3、精通C#编程，熟悉VC/C++编程语言，熟悉PC上位机的相关通讯软件设计； 4、熟悉串口、USB、网络通信、TCP/IP socket编程技术及多线编程技术； 5、熟悉OPC客户端开发； 6、熟练掌握Windows相关的API开发及调用技术； 7、熟悉常见数据库mysql、oracle、sql server使用，精通Oracle，SQL Server等数据库开发； 8、有工业领域上位机开发经验者或者具有机加工行业经验优先；</t>
  </si>
  <si>
    <t>C# 高级软件工程师</t>
  </si>
  <si>
    <t>上海埃米柯信息系统有限公司</t>
  </si>
  <si>
    <t>上海占域实业有限公司</t>
  </si>
  <si>
    <t>五险一金 专业培训 弹性工作 定期体检 员工旅游 出国机会 交通补贴</t>
  </si>
  <si>
    <t>工作职责： 1) 负责公司ERP产品的设计、开发以及测试。 2) 有一定的独立分析能力，根据PM的文档进行独立的作业。 3) 定期向项目负责人进行工作内容的汇报，填写提交工作报告。 岗位要求： 1) 计算机相关专业毕业。 2) 精通C#编程，具有3年以上项目实际开发经验。 3) 熟悉一种以上数据库，熟练使用SQL语言。 4) 工作态度积极努力、具有上进心以及高度责任心，有非常强的自学能力。 5) 有制造业相关开发经验者优先。 公司福利：带薪年假，定期体检，员工旅游，交通补助，加班补助，年终双薪等。</t>
  </si>
  <si>
    <t>五险一金 员工旅游 绩效奖金 年终奖金 定期体检</t>
  </si>
  <si>
    <t xml:space="preserve">1、大专及以上学历； 2、英语良好，有较强的英语阅读和理解能力； 3、良好的团队协作精神和优秀的学习能力； 4、有良好的的程序设计语言基础（例如：C/C++语言等） ； 5、有大型项目开发经验者优先！ 欢迎应届生来应聘。 福利待遇： 1、公司提供丰厚的薪资待遇（试用5K，转正6-8K，一年后年薪10-15万），五险一金，年底2-6月奖金，并每年两次调薪 2、享有国家规定的法定假期、带薪年休假等福利待遇 3、公司提供定期体检，月度聚餐，节日旅游等活动 </t>
  </si>
  <si>
    <t>初级前端软件工程师 (职位编号：07)</t>
  </si>
  <si>
    <t>广州市迪士普智慧科技有限公司</t>
  </si>
  <si>
    <t>C# Software Engineer</t>
  </si>
  <si>
    <t>上海迅元信息科技有限公司</t>
  </si>
  <si>
    <t>(实习）C++开发工程师</t>
  </si>
  <si>
    <t>上海晓材科技有限公司</t>
  </si>
  <si>
    <t>五险一金 员工旅游 定期体检 带薪年假 节日福利 餐饮补贴 年终奖金</t>
  </si>
  <si>
    <t>1、计算机相关专业本科及以上学历，1年以下相关工作经验；有一定的逻辑思维，热爱web前端/后端开发、工作，网站网页设计等工作； 2、精通各种web前端技术，包括JS、HTML5、CSS等； 3、熟悉nodejs、bootstrap、angularjs、vuejs中的一种或多种，有vuejs开发经验者优先； 4、熟悉各种常见跨浏览器、跨设备问题，深刻理解Web标准，对可用性、可访问性等相关知识有实际的了解和实践经验； 5、对编写高效的Javascript代码有深刻的认识，能够迅速定位到出现性能问题的代码； 6、对代码有钻研精神； 7、良好的沟通能力与团队合作能力，有责任心，工作积极主动； 8、有作品可以展示者优先录用； 9、本岗位欢迎优秀应届毕业生前来应聘。 工作方向：参与前端代码编写，模块测试等。</t>
  </si>
  <si>
    <t>计算机软件 外包服务</t>
  </si>
  <si>
    <t>五险一金 免费班车 餐饮补贴</t>
  </si>
  <si>
    <t>弹性工作 绩效奖金 餐饮补贴 五险一金 补充公积金</t>
  </si>
  <si>
    <t>4、工作认真负责、积极主动，具有责任感； 1、提供有竞争力的薪资，品材为买买买给力。 2、按国家规定签订劳动合同，享受五险二金（补充公积金），品材为购房加油。 3、入职即配办公专用台式电脑、宽敞的办公桌面及专用办公文具，品材为办公助力。 4、弹性工作时间，夜猫子和懒觉专家都能在品材找到合适的工作时间，品材为生活留出空间。 5、清明、端午、中秋、五一、国庆、春节等法定节假日照常休假，品材为休假增色。 6、舒适的办公环境，中央空调写字楼，便利店、堂吃餐厅、外卖小吃都围绕在品材的周围，楼下有自动售卖机，品材为吃货加码。 6、国内知名天极传媒联手全球知名风险投资专家IDG倾力打造，在顶峰上的互联网电子商务平台为你提供充足发展的平台，品材为人脉铺轨道。 7、公平、透明的晋升渠道，任人唯贤；秉承的晋升观念是内部晋升，能者上，品材为人才开路。 8、企业每周培训，为您提供专业的培训，入职即有部门对接指导老师，能迅速的帮助您提升销售技巧、营销策略，品材为业绩保障。 此岗位欢迎有理想的鲜肉、网红、有志青年加入！</t>
  </si>
  <si>
    <t>C#开发工程师 (职位编号：006)</t>
  </si>
  <si>
    <t>上海骏诺信息科技有限公司</t>
  </si>
  <si>
    <t>虹口区  </t>
  </si>
  <si>
    <t>C++软件工程师（汽车电子方向） (职位编号：RJ-06)</t>
  </si>
  <si>
    <t>0.8-1.2万/月</t>
  </si>
  <si>
    <t>未来汽车科技（深圳）有限公司</t>
  </si>
  <si>
    <t>五险一金 绩效奖金 年终奖金 定期体检 出国机会 员工旅游 加班补贴</t>
  </si>
  <si>
    <t>汽车及零配件 仪器仪表/工业自动化</t>
  </si>
  <si>
    <t>五险一金 员工旅游 通讯补贴 年终奖金 周末双休</t>
  </si>
  <si>
    <t>【岗位职责】 1、负责汽车智能数字仪表项目的HMI软件的设计与开发； 2、参与项目相关技术架构设计； 3、参与部门文档编写和测试工作。  【任职要求】 1、软件工程等相关专业，大专及以上学历； 2、熟练使用C++语言编写代码，了解C++11，STL； 3、熟悉常用设计模式，了解常用的数据结构； 4、有车载电子开发经验，熟悉Qt、KANZI等HMI开发工具者优先考虑； 5、具有良好的学习能力和沟通能力，工作积极主动，具有强烈的责任心和团队合作精神。</t>
  </si>
  <si>
    <t>.Net开发工程师(初级)</t>
  </si>
  <si>
    <t>鲸座科技(深圳)有限公司</t>
  </si>
  <si>
    <t>北京博科管理技术有限公司</t>
  </si>
  <si>
    <t>五险一金 绩效奖金 年终奖金 员工旅游 专业培训 周末双休 法定节假日</t>
  </si>
  <si>
    <t>上海易溯信息科技股份有限公司</t>
  </si>
  <si>
    <t xml:space="preserve">1、参与开发产品或新的系统或模块的研发工作； 2、负责现有业务系统的维护、分析、优化； 3、编写相应的文档、参与单元测试； 4、解决系统产品中的技术难题，编写高质量的代码。   任职要求： 1、名牌院校计算机相关专业本科以上学历优先； 2、一年以上ASP.NET(C#)开发经验，具有ASP.NET中大型B/S架构系统开发经验； 3、精通SQL Server数据库及其应用开发，了解Oracle,MySql； 4、熟练.NET多层开发和分布式计算体系结构开发，精通C#编程，熟悉.NetFramework框架、MVC、WCF、ASP.Net、ADO.NET、JavaScript、jQuery、HTML、XML、JSON、DIV、CSS等技术； 5、熟悉EasyUI\Bootstrap\VUE前端架构者优先； 6、熟练掌握Visual Studio，SVN等相关开发工具的使用; 7、有良好的代码习惯，文档编写习惯，较强的学习和理解能力，团队意思强； 8、责任心强，工作细致，注重工作效率，有良好的沟通、协调能力； 9、有过ERP、MES系统开发经验者优先考虑； 10、有过微信小程序开发经验者优先考虑；  10、主动性强，有敬业精神，勇于面对困难和接受挑战，能适应加班，有责任心； 11、能独立负责云端服务器搭建(开发和维护工作者优先)  性格特征：属自我激励类型，乐于并且有较强学习能力；责任心强，工作投入度高，自我要求严格 经历方面：最好具备从零到一的创业经历 </t>
  </si>
  <si>
    <t>做五休二 五险 餐饮补贴 节日福利 周末双休 年终奖金 股票期权</t>
  </si>
  <si>
    <t>1、计算机、电子、通讯、机电专业大专以上学历，硕士待遇可提； 2、有无经验均可，要求基础扎实，有行业大拿带队培养； 2、熟悉软硬件开发流程，有MFC经验、通信、嵌入式设备控制软件相关开发经验优先者优先； 3、精通C/C++开发语言 4、精通TCP/IP协议，进程间通讯编程，熟悉Unix/Linux下常用架构设计方法 5、熟悉Unix/Linux操作系统原理、常用工具 6、具备良好的沟通技巧及团队合作精神 7、无996工作制，双休，平时略有加班可以调休； 8、本科生三年稳定工作协议； 9、欢迎有读博士倾向的硕士加盟；</t>
  </si>
  <si>
    <t>五险一金 员工旅游 年终奖金 餐饮补贴 交通补贴 带薪年假 节日福利</t>
  </si>
  <si>
    <t>岗位职责： 1、负责完成生产控制系统的流程分析、代码编写测试和相关文档编写工作； 2、参与系统、逻辑、界面、架构的设计、开发工作； 3、完成领导交办的其他任务。 岗位要求： 1、计算机及相关专业本科及以上学历，2年以上工业控制开发工作经验； 2、熟悉vs.net环境，熟练使用c#语言进行开发； 3、熟悉Windows服务类型的应用程序，精通WebService、多线程开发应用； 4、熟悉多线程、TCP、http通信原理优先； 5、有工业控制开发经验者优先考虑。</t>
  </si>
  <si>
    <t>深圳市雅都软件股份有限公司</t>
  </si>
  <si>
    <t>高薪急招C#、SqlServer高级软件工程师 (职位编号：SD002)</t>
  </si>
  <si>
    <t>上海思顶信息科技有限公司</t>
  </si>
  <si>
    <t>五险一金 定期体检</t>
  </si>
  <si>
    <t>岗位职责： 1、在Windows 平台下，使用VisualStudio 开发环境使用C#进行C/S和B/S软件开发； 2、独立完成项目软件或模块的开发。 3、作为产品开发项目团队中的一员，支持并提供最好的设计方案以满足客户的需求 4、技术支持及现场调试维护。 5、根据公司要求，进行技术文档的编写。  任职要求： 1、 计算机或通讯类软件相关专业，大专以上学历，有微信开发经验者优先； 2、 1年以上工作经验以上，有网站开发经验； 3、熟练使用html5、JavaScript，熟练使用C#； 4、 熟悉CSS、SQL2005及以上版本数据库的使用和开发； 5、 具有较强的自学和自律能力，能吃苦耐劳； 6、 具有良好的沟通能力和团队精神。</t>
  </si>
  <si>
    <t>南京艮众信息科技有限公司</t>
  </si>
  <si>
    <t>越秀区  </t>
  </si>
  <si>
    <t>Senior C# Software Engineer/软件工程师(金桥)</t>
  </si>
  <si>
    <t>昆易电子科技（上海）有限公司</t>
  </si>
  <si>
    <t>五险一金 年终奖金 绩效奖金 弹性工作 定期体检 专业培训 员工旅游</t>
  </si>
  <si>
    <t>岗位职责： 1、主要负责系统软件的开发工作； 2、参与软件全生命周期的管理工作，包括需求分析、设计、开发、测试等； 任职要求： 1、本科及以上学历，计算机、软件工程相关专业毕业； 2、精通Windows/Linux下C、C++程序开发，有良好的C、C++编程技能； 3、有上进心和责任感，能主动积极地面对工作，团队沟通能力佳； 4、综合素质优秀，具有严谨的逻辑思维能力，有志于从事专业的软件开发工作，有软件开发天赋尤佳，诚信、勤奋、刻苦；</t>
  </si>
  <si>
    <t>做五休二 周末双休 带薪年假 五险一金 节日福利 专业培训 定期体检 年终奖金 餐饮补贴 员工旅游</t>
  </si>
  <si>
    <t>网站开发工程师</t>
  </si>
  <si>
    <t xml:space="preserve">About Our Mission Serve customers as delievering stable and reliable solution for automotive electronics verifiction/test field.  Job Description： 1. Act on the develop and maintenance of company's core software products. 2. Code design, develop and unit test independently and solve any coding problem. 3. Create technical documents according to the company's format, includes design, develop and testing documents. 4. Provide technical support and product training to company consultants when necessary.  Required Skills: 1. More than 5 years experience on C# programming. 2. Rich experience in .NET Winform/WPF. 3. Deep knowledge on UI. 4. Prefer candidate with experience in TCP/IP and CAN network protocol. 5. Able to effectively communicate with team members and perform task. 6. Knowledge of software engineering case tools for source code version management, Subversion, Git etc.  General competencies: 1. Strong quick learning and self-study ability. 2. Good communication skill. 3. Proactive attitude, highly responsible, self-motivated and autonomous at work. 4. Good teamwork spirit, effective teamwork skills and willing to contribute to the team's success 5. Strong analytical/debug skills. 6. Aspire to take the challenge jobs and can work under high pressure. 7. Innovative approach to software development. 8. Language Ability available at reading, oral and writing in English. </t>
  </si>
  <si>
    <t>上海辰光医疗科技股份有限公司</t>
  </si>
  <si>
    <t>医疗设备/器械</t>
  </si>
  <si>
    <t>做五休二 周末双休 带薪年假 五险一金 包住宿 免费班车 绩效奖金 全勤奖 节日福利 餐饮补贴</t>
  </si>
  <si>
    <t>C#开发</t>
  </si>
  <si>
    <t>上海衍洵智能科技有限公司</t>
  </si>
  <si>
    <t>1、负责Windows平台桌面软件开发 2、负责医学图像处理软件开发 3、按系统设计文档要求，完成功能模块的编码； 4、负责对开发模块的单元测试和集成测试； 5、参与项目需求分析，进行模块的详细设计； 6、根据技术规范编写相应的技术文档；  岗位需求： 1、软件、计算机或相关理工科专业 2、有医学图像图形开发经验，本科4-5年工作经验，研究生2年以上工作经验 3、熟练使用C#开发语言 4、对WPF/WinForm有相关开发经验者优先 5、熟悉C/C++者优先 6、良好的沟通能力及团队协作精神；</t>
  </si>
  <si>
    <t>岗位职责：
1. 负责web前端和后台开发工作
2. 独自开发单页应用程序
3. 可以适应跨浏览器布局
4. 能够应用CSS3，CSS动画技能的知识
5. 应用jQuery，Bootstrap 3+，Backbone，JS框架
6. 熟练使用版本控制系统（git，svn等）
7. 理解HTTP的原理，了解REST的原理
任职资格：
1.具有现代JavaScript功能的知识（ES6，ES7，ES8，async await 等）
2.具备使用css3和HTML5编写WEB界面能力
3.可以调试和分析JS代码
4.具备独立的风格和可用性，UI设计
5.能使用图形编辑工具Photoshop，Adobe illustrator
6.具备asp.net以及C#后台开发能力
7.请向我们提供您的示例代码和完成作品的链接
8.具备基本英语阅读能力</t>
  </si>
  <si>
    <t>岗位描述： 1，与需求团队成员完成对客户需求的分析，设计，计划工作。 2，已开发团队成员一起负责软件产品的设计，编码，单元测试工作。 3，为测试团队进行软件测试提供设计，编码解释支持工作。 4，编写软件开发过程中的相关技术文档。  任职要求： 1，本科及以上学位，计算机或者相关专业或者具有相关的行业经验。 2，3年以上C#开发工作经验，熟悉软件开发流程。 3，熟悉winform或wpf程序开发，熟悉mvc结构开发，熟悉Net Framework等。 4，熟悉C#开发环境和开发流程，熟悉UI控件相关功能开发。 5，熟悉多线程编程环境，熟悉DLL接口，熟悉常用的容器及算法。 6，有界面设计，美化经验者优先。</t>
  </si>
  <si>
    <t>速达软件技术（广州）有限公司</t>
  </si>
  <si>
    <t>五险一金 专业培训 绩效奖金 带薪年假 弹性工作 交通补贴 提供住宿 节日福利</t>
  </si>
  <si>
    <t xml:space="preserve">岗位职责： 1、负责客户端产品软件功能模块的设计开发和测试工作，分析并解决软件开发过程中的问题； 2、参与软件质量管理，负责保障代码质量，软件项目的持续优化、改进工作；  任职要求： 1、计算机或信息技术专业本科以上学历，1年以上软件开发经验； 2、熟练掌握C#/C++语言编程，有深刻的面向对象思想； 3、熟悉常见的设计模式，对C/S、B/S系统有深刻了解； 4、熟悉WPF等客户端设计模式,能够独立完成界面开发，包括数据绑定、样式、模板、触发器、自定义控件等； 5、熟练使用SQLSERVER数据库开发； </t>
  </si>
  <si>
    <t>NEC（C#）软件工程师</t>
  </si>
  <si>
    <t>上海申脉信息技术有限公司</t>
  </si>
  <si>
    <t>做五休二 全勤奖 绩效奖金 专业培训 节日福利</t>
  </si>
  <si>
    <t xml:space="preserve">上海申脉信息技术股份有限公司（简称“申脉信息”）是一家专业致力于制造业信息化技术研究、开发、销售和服务的高科技型企业。依托于美国，日本的先进钣金制造技术和管理模式，研发使用于国内大型钣金制造企业的信息化系统。 公司位于***高新技术产业开发区漕河泾高新技术开发区。是上海市科委认证的科技型企业，有广阔的发展前景。 公司发展需要,现招聘.net工程师，要求如下： 1.熟悉 .net，visual studio 开发环境(c#); 2.熟悉基于microsoft sql server 数据库的软件开发 3.精通winform 开发； 4.能熟练客户端模式及开发工具的操作。  </t>
  </si>
  <si>
    <t>linux c/c++软件开发工程师</t>
  </si>
  <si>
    <t>上海电科智能系统股份有限公司</t>
  </si>
  <si>
    <t>多元化业务集团公司 计算机服务(系统、数据服务、维修)</t>
  </si>
  <si>
    <t>Java工程师</t>
  </si>
  <si>
    <t>五险一金 通讯补贴 年终奖金 绩效奖金 定期体检 员工旅游</t>
  </si>
  <si>
    <t>深圳市雨滴科技有限公司</t>
  </si>
  <si>
    <t>软件开发工程师（C#语言）</t>
  </si>
  <si>
    <t>上海凯道电子科技有限公司</t>
  </si>
  <si>
    <t>上海前端科技有限公司属上海电科智能系统股份有限公司全资子公司。90年代初涉足智能交通产品研究及系统。针对城市ITS领域和高速公路交通机电工程，依托多专业的技术优势和人才优势，专注产品技术研究、开发、软件编制和集成等工作，积累在城市交通诱导、城市交通信息化平台、图像监视与处理、道路监控、收费系统、通信系统等方面的技术独到优势。先后开发研制了车辆检测器、高清卡口抓拍设备、匝道控制器、区域控制器等产品，同时，公司拥有自主知识产权的收费系统软件，高速公路道路交通监控软件，城市道路智能监控软件及诱导软件，多项软硬件产品通过专家鉴定，业内具有领先水平，广泛应用于城市交通、公安、市政、机场、高速公路等专业领域。 作为智能交通领域的产品供应商，我们秉承专业的态度，以前端技术和优质产品为核心，为客户提供完善的产品解决方案及其售后服务。 把握前端科技，我们与您共赢未来。   职责描述： 1. 负责城市智能交通及高速公路机电相关软件产品的开发和维护； 2. 负责通过软件及脚本等手段确保linux系统稳定性； 3. 配合需求分析、软件编码、测试，促进软件开发的有序、顺利开展；  4. 负责软件更新及部署。  任职资格： 1. 计算机或者相关专业； 2. 熟悉Linux系统 3. 精通C/C++开发语言 4. 熟悉Linux系统API，及Shell脚本，精通python者优先 5. 熟悉多进程/多线程编程，及网络TCP/IP,UDP编程 6. 熟悉数据库管理，精通Oracle,MySQL,SQLServer数据库开发； 7. 对软件工程有深刻理解，熟悉软件项目的开发生命周期，精通规范化、工程化的软件项目管理方法； 8. 思路广阔并具有良好的抽象思维能力，能够在短时间内攻克技术难关、抗压能力强； 9. 对技术发展具有良好的理解能力，对信息技术领域的新信息、新知识具有敏感性，能够迅速更新自身的知识内容； 10. 优秀的文字表达和口头表达能力； 11. 熟练运用Word、Excel、PowerPoint、Visio等常用软件； 12. 具有服务意识、责任心、良好的敬业精神和团队合作精神和创新精神；   工作地点上海，不在上海的请勿投，谢谢！  工作地址 上海市普陀区曹杨路800号</t>
  </si>
  <si>
    <t>计算机服务(系统、数据服务、维修) 通信/电信/网络设备</t>
  </si>
  <si>
    <t>通信/电信/网络设备 电子技术/半导体/集成电路</t>
  </si>
  <si>
    <t>五险一金 餐饮补贴 年终奖金 绩效奖金 交通补贴</t>
  </si>
  <si>
    <t>带薪年假 五险一金 全勤奖 节日福利 年终奖金 员工旅游</t>
  </si>
  <si>
    <t>岗位职责： 1、专职设备机台操控软件解决方案的研制 2、负责项目实施方案的设计、技术架构的设计； 3、制订各种技术方案及文档； 4、负责核心代码、框架的编写，技术攻关； 5、监督、指导项目实施，对产品质量负责。 岗位要求： 1、计算机或相关专业，本科或以上学历 2、从事C#语言开发不少于1年，且具备独立开发、调试C#语言软件的经历（必备） 3、熟练掌握C#语言编程与调试，能够进行基本的C/C++程序开发及代码走读 4、熟悉.Net框架及开发技术，若为高级，需要精通WPF开发，且能够提供独立开发的实例说明 5、良好的编程规范及开发技能 6、较强的责任心和沟通协作能力 7、较强的学习能力和自学能力 8、能够承受工作压力，特别是攻关问题时能够专注于繁琐任务的研究</t>
  </si>
  <si>
    <t>1. 大专以上学历，计算机、电子工程、通信电子相关专业的应届毕业生。 2. 熟练掌握面向对象的设计。 3. 了解Spring boot,spring mvc mybatic 框架，了解mysql 和简单的sql编写。 4. 熟悉常用的设计模式并能够根据项目业务需求进行运用。 5. 熟练使用Jquery、easyUI、JavaScript、CSS、HTML5、Ajax进行页面开发，对Bootstrap等相关自适应框架技术有一定了解。 6. 有良好的代码规范意识，有提高代码健壮性的意识。 7. 具有良好的团队协作能力和沟通能力。 8. 具有一定的自驱动能力，有一定的技术敏感度，并能够根据实际情况应用到项目中。 9.从事过TCP通讯开发项目者优先。 10.适应短期的出差。   岗位职责： 1. 负责公司整体平台的开发工作。 2. 独立负责平台项目主要功能模块的设计、开发工作。 3. 编写和维护所负责产品的代码，并具有一定的扩展性。 4. 负责部分原有功能的代码重构和新增需求的开发任务。 5. 编写所负责功能相关的项目文档。</t>
  </si>
  <si>
    <t>嵌入式C/C++软件开发工程师</t>
  </si>
  <si>
    <t>深圳市华芯技研科技有限公司</t>
  </si>
  <si>
    <t>测试自动化开发人员（C#）</t>
  </si>
  <si>
    <t>上海企顺信息系统有限公司</t>
  </si>
  <si>
    <t>计算机软件 新能源</t>
  </si>
  <si>
    <t>五险一金 带薪年假 周末双休</t>
  </si>
  <si>
    <t xml:space="preserve">岗位职责：  1. 主要负责Linux系统下的C/C++软件设计、开发、调优； 2. 与算法工程师协作，实现算法的落地应用，并进行一定的策略调优； 3. 熟练使用QT软件进行UI设计。 4. 与硬件工程师协作，配合嵌入式系统功能验证，及调试； 5. 负责设计开发文档的编写、代码版本维护等工作；    任职要求：  1. 大学本科及以上学历，计算机、电子信息工程或相关专业； 2. 能熟练使用C/C++语言，有两年以上C/C++软件的设计、开发经验； 3. 有图像、视频处理经验者优先。 4.最好有C1驾照。     福利待遇：  1、缴纳五险一金：养老保险、医疗保险、失业保险，工伤保险，生育保险，住房公积金；  2、周末双休；  3、员工享有国家法定节假日，带薪年假；  4、不定期组织员工活动；  5、办公环境舒适，交通方便。    发展机会和前景：  1、公司技术为全球领先技术，也是未来智能驾驶和无人驾驶的必备技术，发展前景广阔； 2、行业属于创新型科技服务领域，顺应国家政府的政策需求，正处高速增长期，必将为您带来一个更大的发展舞台。 </t>
  </si>
  <si>
    <t>硕士  </t>
  </si>
  <si>
    <t>0.9-1.5万/月</t>
  </si>
  <si>
    <t>五险一金 员工旅游 绩效奖金 餐饮补贴</t>
  </si>
  <si>
    <t>工作任务： 1.参与项目需求讨论，制定测试计划及测试脚本开发计划； 2.依据测试用例进行自动化测试脚本的开发和维护； 3.追踪项目执行情况及自动化测试脚本使用反馈，注意寻求解决问题方法； 4.主动提供反馈和优化建议，持续改进项目质量； 5.项目经理交办的其它相关任务。  任职条件 1.研究生学历，有较强的编程基础 2.熟悉自动化测试工具； 3.熟悉Windows操作系统，了解Windows 10 新特性； 4.熟悉Ranorex自动化测试框架者优先； 5.具有操作系统测试经验者优先。</t>
  </si>
  <si>
    <t>深圳市天誉宏远科技有限公司</t>
  </si>
  <si>
    <t>五险一金 定期体检 绩效奖金 年终奖金 员工旅游</t>
  </si>
  <si>
    <t>锦珂国际有限公司</t>
  </si>
  <si>
    <t>岗位要求： 1、大专以上学历，计算机、电子、通信等相关专业； 2、精通C、C++语言，有实际编程经验； 3、对于技术有热情，有攻坚克难专业精神，有责任心和担当。  岗位职责： 1、使用c/c++语言进行软件开发，实现模块功能及用户交互界面设计。</t>
  </si>
  <si>
    <t>40-50万/年</t>
  </si>
  <si>
    <t>web前端开发工程师（周末双休）</t>
  </si>
  <si>
    <t>广东共享信息技术有限公司</t>
  </si>
  <si>
    <t>多元化业务集团公司 机械/设备/重工</t>
  </si>
  <si>
    <t>做五休二 带薪年假 五险一金 绩效奖金 节日福利 高温补贴 加班补贴 定期体检 年终奖金 专业培训</t>
  </si>
  <si>
    <t>工作职责： 1.负责公司交易软件单独模块开发的详细设计； 2.负责软件的编码、代码审查、单元测试； 3.负责应用软件开发过程中出现的技术问题；  岗位要求：  1、计算机、数学、软件工程及相关专业本科以上学历； 2、具有三年以上编程经验，熟练掌握XML、C#； 3、能按照规范的软件开发流程，完成软件的编码和测试工作，； 4、熟悉T-SQL 语言，能熟练操作SQL Server数据库系统，并熟练使用C# 与数据库交互； 5、良好的团队合作精神和沟通技巧，责任心强，积极进取，能在压力下工作； 6、有交易软件开发经验者优先；  7、有证券公司，期货公司接口开发经历者优先；</t>
  </si>
  <si>
    <t>软件工程师（C#方向）</t>
  </si>
  <si>
    <t>世仓智能仓储设备（上海）股份有限公司</t>
  </si>
  <si>
    <t>周末双休 带薪年假 全勤奖 节日福利 餐饮补贴 加班补贴 通讯补贴 高温补贴</t>
  </si>
  <si>
    <t>五险一金 定期体检 餐饮补贴 员工旅游 专业培训 周末双休</t>
  </si>
  <si>
    <t>日企系统工程师 C#(编号110391) 日语英语必须</t>
  </si>
  <si>
    <t xml:space="preserve">【岗位职责】 1、完成网站、微信公众号等产品的前端切图工作； 2、熟悉后台操作，能基本独立完成网站搭建，并能进行简单的服务器处理； 3、HTML+DIV+CSS页面静态效果实现，并能够与chrome、火狐、IE等浏览器的兼容； 4、熟悉requirejs开发规范； 5、熟练常用Web前端框架(jQuery、BackboneJs等)； 6、配合团队协作，完成网站各类功能模块的开发工作。   【任职资格】 1、大专以上学历，计算机、IT软件及互联网等相关专业，对互联网开发有一定了解的可以适当放宽专业要求； 2、熟悉Javascript，良好的CSS结构设计与符合HTML5语义撰写； 3、责任心强、良好的学习能力、较强的问题分析和解决能力。 4、欢迎大三、大四的同学前来实习，增长经验，提升技能，在这里的工作经历将会是你人生中宝贵的经验财富。  【薪酬福利】 1、五险，为您保驾护航； 2、所有国家法定假期一样不少； 3、活动旅游拓展，让您丰富业余生活； 4、同样的岗位薪资高于同行； 5、不定期举办生日会及聚餐活动； 6、只要努力，没有不可能得到的东西(晋升机会多) 7、每天工作7小时，午休2个小时，给员工提供充实的休息时间，周末双休。   【公司地址】 公司地址：广州市天河区龙口西路100号中明大厦6楼 乘车路线：公交路线，BRT岗顶站；地铁路线，地铁3号线岗顶站A出口出， (往前直走60米，在建设银行方向路口往龙口西路直走，约300米可到达我司。) </t>
  </si>
  <si>
    <t>上海艾杰飞人力资源有限公司</t>
  </si>
  <si>
    <t>一、岗位职责： 1. 负责公司项目的自动化设备运行监控软件研发； 2. 负责公司项目的自动化设备调度管理系统开发； 3. 与同事一起开发WCS仿真程序验证相关算法； 4. 使用C#及相关技术开发web&amp;Winform应用（包括前台、后端、数据库的设计及代码的实现）； 5. 参与设计、开发与系统其他部分的对接接口； 6. 对于代码进行测试，保证交付代码的质量，参与系统测试工作。  二、任职要求： 1.  1年以上C#技术方向开发经验，半年以上系统分析设计，以及设计文档编写经验。掌握.NET平台分布式框架和C#编程，熟练掌握各种编程设计模式； 2. 熟悉WPF、WCF、RESTful、Http、消息式中间件接口MQ等技术、telerik等控件库； 3. 熟悉SOCKET编程开发，具备C++/C#工业通信、自动化设备数据采集编程开发经验，会使用Python，Javascript，Shell等脚本语言中的至少一种； 4. 熟悉常用工业总线通讯协议OPCUA，MODBUS等工业通信协议的数据采集； 5. 熟悉物流管理流程，具备多个WCS系统应用项目、开发经验更佳； 6. 能够承受工作压力，能在规定的时间内高效完成任务，能够在短时间内学习并应用新技术。</t>
  </si>
  <si>
    <t>1.2-1.7万/月</t>
  </si>
  <si>
    <t>专业服务(咨询、人力资源、财会)</t>
  </si>
  <si>
    <t>五险一金 国家法定休假 带薪年假 餐饮补贴 交通补贴 加班补贴 福利休假</t>
  </si>
  <si>
    <t>■基本信息■ 工作地点：上海市区
工作时间：09:00 - 18:00
工资范围：12500 - 17500
语言要求：日语日常会话 英语日常会话 ■职能描述■
【工作内容】
■ 可编程显示器用的制图软件开发
■ 使用C#语言进行程序实装
■ 外部式样书、内部式样书、操作流程等资料的制作（全日语）
■ 固件升级、应用软件的测试
【主要客户及产品】
■ 控制设备、自控装置、FA系统产品的制造销售
■ 其他相关机械控制设备的部件及安装服务等
【工作魅力】
■ 可积累专业知识和经验
■ 公司每年的业绩不断增加，事业正在成长中
■ 有良好的职业发展空间 ■职位要求■
■ 本科及以上学历
■ 35岁以下
■ 会日语和英语，读写水平或以上
■ 行业经验不限，熟练的C#语言开发能力
■ 有耐心，并有挑战性，执行力强
【优先条件】
■ 有.Net开发技能、FA设备产品的开发经验优先 ■企业信息■
该知名日资贸易公司的业务：控制设备，控制装置以及FA系统产品，以及周边机器产品，防爆、防灾设备，以及其他电机零件的制造和销售。 此职位为日语职位，工作内容日语必须，特别注明除外。
若对此职位有任何疑问，可以通过以下联系方式联系我们。
由于应聘者很多，添加时请注明您的信息，谢谢。
_______________________________________________________________________
★更多日企热门招聘请戳我 ：http://www.rgf-hragent.com.cn
★����をお考えのお知り合いがいらっしゃいましたら、ぜひご�B介ください。
プレゼントを用意しております！
_______________________________________________________________________
上海公司地址：上海市黄浦区淮海中路98号金钟广场5楼0525单元
联系方式：(021)5331-8000
邮箱地址：hr@rgf-hragent.com.cn
公司主页：http://www.rgf-hragent.com.cn</t>
  </si>
  <si>
    <t>c++游戏开发工程师</t>
  </si>
  <si>
    <t>广州趣炫信息技术有限公司</t>
  </si>
  <si>
    <t>网络游戏 互联网/电子商务</t>
  </si>
  <si>
    <t>五险一金 餐饮补贴 专业培训 员工旅游 年终奖金 绩效奖金 定期体检 弹性工作 补充公积金</t>
  </si>
  <si>
    <t>.NET 工程师 C#工程师 软件工程师</t>
  </si>
  <si>
    <t>岗位职责： 1、负责手游服务端/客户端模块的开发、维护和优化更新； 2、负责游戏引擎的开发和性能优化； 3、负责手游SDK开发、版本迭代、优化升级等相关工作； 4、负责公司技术项目文档，维护文档的编写。  岗位要求： 1、本科及以上学历，计算机类或软件类相关专业； 2、扎实的C/C++ 基础和算法分析能力； 3、热爱游戏事业，对游戏研发有浓厚兴趣； 4、良好的沟通能力，高度的工作责任心和敬业精神。</t>
  </si>
  <si>
    <t>上海高凯信息科技有限公司</t>
  </si>
  <si>
    <t>0.7-1.4万/月</t>
  </si>
  <si>
    <t>绩效奖金 五险一金 员工旅游 定期体检 年终奖金</t>
  </si>
  <si>
    <t>岗位要求  1、35岁以下 2、电子信息类，计算机软件类专业,本科以上学历 3、对工作敬业，有高度的工作责任心和工作热情 4、良好的团队协作精神，为人诚实可靠、品行端正 5、能够熟练应用SQL SERVER和MYSQL 数据库，熟悉面向对象编程 6、熟悉C#、熟悉.net技术 、熟悉VisualStudio、Blend使用以及理解.net相关多线程技术 7、了解MVC、Entity framwork、easyUI  、WCF 8、具备很好的技术领悟能力和学习能力 9、熟悉监控软件开发者优先 10、熟悉3D开发者优先  岗位职责 1、通信相关产品软件的技术开发、支持、技术改进以及技术实现 2、售中负责技术产品的软件改进，参与产品软件研发，产品文档的编写 3、售后负责现场技术指导，现场软件调测等</t>
  </si>
  <si>
    <t>初级c++</t>
  </si>
  <si>
    <t>蘑菇物联技术（深圳）有限公司</t>
  </si>
  <si>
    <t>0.7-1.2万/月</t>
  </si>
  <si>
    <t>五险一金 节日福利 绩效奖金 全勤奖 带薪年假 弹性工作 生日会 户外拓展</t>
  </si>
  <si>
    <t>.NET/C#软件工程师</t>
  </si>
  <si>
    <t>浩德科技股份有限公司</t>
  </si>
  <si>
    <t>【岗位职责】 1)根据项目要求，承担开发任务，按计划完成目标； 2)负责编制与项目相关和产品相关的技术文档； 3)协助测试人员完成软件系统及模块的测试。 【任职要求】 1）计算机相关专业本科及以上学历； 2）有扎实的编程基础、数据结构和算法，理解面向对象编程思想； 3)具有撰写文档的能力，熟悉软件开发流程、设计模式、体系结构； 4)有基于Linux系统的软件开发经验，熟悉C++语言，具有c/c++开发经验1年，熟悉Linux基本操作； 5)熟悉QT开发框架，熟练使用Model/View架构； 6)有数据库与存储管理、网络通信、组网、中大型应用系统的架构设计经验； 7)熟悉大数据和物联网相关技术； 8)具有电力监控、组态软件、能耗管理等相关行业产品的开发经验优先； 9）能快速融入团队，具有团队精神，服从工作安排，能承担工作压力。</t>
  </si>
  <si>
    <t>前端软件开发工程师 (职位编号：59)</t>
  </si>
  <si>
    <t>广州市雷子克电气机械有限公司</t>
  </si>
  <si>
    <t>1-1.8万/月</t>
  </si>
  <si>
    <t>建筑/建材/工程 通信/电信/网络设备</t>
  </si>
  <si>
    <t>五险一金 员工旅游 餐饮补贴 定期体检</t>
  </si>
  <si>
    <t>岗位需求： 1. 熟练掌握.NET Framework/C#编程语言，采用WPF技术进行客户端界面的开发 2. 使用WCF等接口协议和后台通讯，并在客户端界面中呈现 3. 根据产品的原型图做出界面，并正确完成其中的逻辑操作 4. 公司其他软件项目的实施和维护 任职要求： 1. 熟练使用标准控件，具有开发自定义控件的能力 2. 熟练掌握SQL和关系数据库 3. 良好的团队合作和沟通能力 4. 计算机或相关专业，1年以上相关工作经验</t>
  </si>
  <si>
    <t>4-5.5千/月</t>
  </si>
  <si>
    <t>QT/C++工程师</t>
  </si>
  <si>
    <t>上海嘉强自动化技术有限公司</t>
  </si>
  <si>
    <t>五险一金 免费班车 定期体检 周末双休 带薪年假 提供吃住 节日礼品</t>
  </si>
  <si>
    <t>岗位职责： 1、使用Vue.js+Element+PHP7进行设备物联操作界面开发； 2、针对特定产品单独开发WebAPP、微信小程序和后台管理界面； 3、使用微信小程序开发设备管理界面； 4、维护和二次开发企业内部管理系统。  任职要求： 1、软件工程或计算机相关专业，统招本科及以上学历，1年以上PHP+Vue.js+Element前后端开发经验； 2、掌握DIV + CSS布局，熟悉W3C标准，能自主解决前端技术问题； 3、熟悉跨终端Web浏览器的兼容特性及开发技巧； 4、熟悉Bootstrap响应式布局，具有WEB APP开发实际项目经验； 5、熟悉HTML5 websocket，能熟练使用socketIO库； 6、熟悉PHP7和MySQL数据库； 7、有丰富的Web前端开发经验，熟悉HTML5、CSS、JavaScript、jQuery、Vue.js，能独立使用Vue.js完成项目； 8、对服务器端程序的部署、架构、调优有一定的了解。</t>
  </si>
  <si>
    <t>上海四季教育培训有限公司</t>
  </si>
  <si>
    <t>五险一金 免费班车 员工旅游 专业培训 年终奖金 定期体检</t>
  </si>
  <si>
    <t>【岗位职责】 1.从事QT平台软件开发；参与软件产品的需求分析和架构设计的讨论； 2.根据系统设计进行各功能模块的代码编写和维护，并执行开发规范； 3.根据产品项目需求，设计并实现功能架构； 4.参与公司项目及用户需求调研和系统概要、详细设计，制定技术标准，编写相关技术文档； 5.参与技术规范和工作流程改进； 6.负责公司项目QT界面开发； 7.完成项目经理或领导交代的其他相关任务。  【任职要求】 1.扎实的C/C++语言和数据结构等编程基础； 2.具有一年以上使用QT进行C/C++开发经验； 3.具备良好的软件调试技巧，能够快速定位问题； 4.了解Qt的UI、网络通信、线程开发技术； 5.计算机及其相关专业，专科以上学历； 6.责任心强，有良好的团队协作精神，对程序设计事业有高度的热情； 7.有良好的自学能力，独立思考能力，能够在短时间内学习并应用新技术； 8.有嵌入式开发经验者优先。</t>
  </si>
  <si>
    <t>五险一金 年终奖金 员工旅游 餐饮补贴 弹性工作</t>
  </si>
  <si>
    <t>岗位职责： 1. 负责参与公司软件项目的开发与维护； 2. 负责项目分工中的业务需求分析和代码编写； 3. 积极与业务人员沟通，及时向项目主管汇报工作情况； 岗位要求： 1.熟悉数据库（mysql、SQL Server），熟练复杂的SQL语句，具有优化SQL语句的能力； 2.具有2年及以上C#桌面程序开发经验（不包括在校实习）； 3.有3年及以上的软件开发经验（不包括在校实习）； 4.熟悉WPF优先； 5.能够进行一定的功能设计； 6.了解，并有一定的WEB开发经验； 7.代码规范，熟悉数据结构； 8.具备程序员证书优先。 公司网站：http://www.sijiedu.com/</t>
  </si>
  <si>
    <t>上海安托信息技术有限公司</t>
  </si>
  <si>
    <t>0.7-1万/月</t>
  </si>
  <si>
    <t>五险一金 补充医疗保险 免费班车 员工旅游 通讯补贴 专业培训 绩效奖金 年终奖金 定期体检</t>
  </si>
  <si>
    <t>1. 熟练掌握C++语言，具有良好的编码能力及开发规范； 2. 熟悉Visual C++开发工具； 3. 责任感强，有强烈的求知欲，优秀的自我学习能力； 4. 熟悉CATIA者优先； 5. 有能够运用数据库进行开发者优先； 6. 有良好的英语阅读理解能力者佳； 7. 有CATIA CAA二次开发相关项目经验者优先</t>
  </si>
  <si>
    <t>上海共跃电子有限公司</t>
  </si>
  <si>
    <t>五险一金 通讯补贴 员工旅游 年终奖金</t>
  </si>
  <si>
    <t>上海砾阳软件有限公司</t>
  </si>
  <si>
    <t>2. 使用opencv 实现PR 3. 使用 PLC modbus profinet 等技术进行下位机的接口开发。 4. 上级交办的其他工作。  任职要求： 1. 必须有2两年以上工业自动化开发经验 2. 熟练使用PLC，PLC modbus profinet等工业常用技术。 3. 熟悉C#、.NET4.0开发语言和面向对象编程思想； 4. 熟悉SQL Server，SQLITE等常用数据库。 5. 较好的沟通能力及团队协作精神。</t>
  </si>
  <si>
    <t>做五休二 周末双休 带薪年假 五险一金 绩效奖金 节日福利 专业培训 餐饮补贴 加班补贴</t>
  </si>
  <si>
    <t>php程序员</t>
  </si>
  <si>
    <t>广州市博艺职业培训学校</t>
  </si>
  <si>
    <t>职位描述: 1. 根据系统需求进行核心功能开发及代码编写； 2. 完成相关技术文档的设计和编写；  任职资格： 1. 计算机相关专业本科毕业，1年以上Windows/Linux下C/C++程序开发经验； 2. 熟悉C/C++语言,掌握gcc、 g++、 gdb等编译调试工具； 3. 熟悉notepad++和Visual Studio； 4. 熟悉常用的网络传输协议，如tcp/ip, http, smtp, ftp, telnet等； 5. 熟练使用常用的数据库，如Oracle、SQL SERVER等，熟练使用SQL语句； 6. 具有B/S大型软件开发经验，具备良好的沟通能力、团队协作能力和解决问题的能力； 7. 有银行、证券、保险等相关行业研发经验者优先考虑。  公司总部：张江 工作地点：唐镇</t>
  </si>
  <si>
    <t>上海知普信息科技有限公司</t>
  </si>
  <si>
    <t>做五休二 周末双休 弹性工作 带薪年假 五险一金 绩效奖金 通讯补贴 餐饮补贴 交通补贴 节日福利</t>
  </si>
  <si>
    <t>软件工程师（C/C++）</t>
  </si>
  <si>
    <t>中仿智能科技（上海）股份有限公司</t>
  </si>
  <si>
    <t xml:space="preserve"> 岗位职责：  1. 负责根据业务需求完成系统实现  2. 负责基于ASP.Net的应用系统的设计和开发；  3. 负责解决开发测试过程中遇到的技术问题和难点；    任职要求：  1. 本科及以上学历，计算机及相关专业优先；  2. 3年以上.Net设计开发经验；熟练掌握ASP.NET和接口开发技术；  3. 有SQL Server数据库开发经验，并能熟练编写SQL语言；  4. 具备良好的需求分析能力、业务理解设计能力；良好的文档撰写和编码习惯；  5. 具有面向对象分析、设计、开发能力，熟悉设计模式；  6. 熟悉Html、CSS、JavaScript等前端开发技术；  7. 有Knockout, BackboneJS, AngularJS, React, Vue等组件开发经验优先；  8. 要有良好的敬业精神和团队合作精神，有上进心，责任感强，善于沟通，能承受一定的工作压力；  9. 性格开朗，优秀的沟通能力、良好的自我激励能力和团队合作精神。 </t>
  </si>
  <si>
    <t>五险一金 员工旅游 餐饮补贴 专业培训 年终奖金 弹性工作 人才公寓</t>
  </si>
  <si>
    <t>岗位职责： 1. 根据开发需求和计划，负责飞行模拟器航电系统软件、仪表软件及其他相关软件开发； 2. 根据飞行手册等资料，完成软件逻辑整理、归纳，并完成相应软件代码的编写，保证代码高质量； 3. 负责软硬件接口程序开发和联调，及时反馈并解决测试和使用过程中的各类技术问题； 4. 编写各类标准的技术报告、测试记录等文档，并对文档进行规范管理。 任职要求： 1. 电子、通信、自动化、计算机等专业，本科以上学历，有航空专业或者航空项目背景者优先； 2. 熟练掌握C/C++或C#软件开发技术，精通常用的开发工具和调试工具，有实际开发经验，接受优秀应届毕业生； 3. 熟悉软件协同开发流程，熟练使用Git进行版本管理和协同开发； 4. 具有较强的学习能力和逻辑思维能力，能够快速学习新知识、理解并掌握开发需求； 5. 目标明确，责任心强，善于分析和解决实际问题，具有良好的沟通和团队协作意识； 6. 有较强的抗压能力。</t>
  </si>
  <si>
    <t>上海瑞升商务信息咨询有限公司</t>
  </si>
  <si>
    <t>通讯补贴 专业培训 绩效奖金 社保购买 节假日福利</t>
  </si>
  <si>
    <t>互联网/电子商务 广告</t>
  </si>
  <si>
    <t>岗位职责： 1、服从公司的发展要求，配合公司的工作安排。 2、熟练掌握公司所应用的计算机相关的技术. 3、企业网站的前后端开发、维护、修改 4、微信小程序开发、维护、修改 5、参与公司所用技术的优化和升级。 6、熟悉并能对服务器独立配置管理维护优化； 岗位要求： 1、精通php相关语言，有一年以上的PHP实际项目开发经验 2、熟悉使用thinkphp5.0框架，熟练掌握html css javascript ajax jquery 3、对公众号和小程序开发有一定的了解，善于沟通协调，做事认真细致 4、有创新思想和强大的执行力，工作责任心强，能够承受较强的工作压力</t>
  </si>
  <si>
    <t>五险一金 员工旅游 绩效奖金 年终奖金 弹性工作</t>
  </si>
  <si>
    <t>C语言开发工程师</t>
  </si>
  <si>
    <t xml:space="preserve">1. 精通ASP.NET语言，能够独立开发中型项目，能够协作开发大型项目 2. 精通SQL Server数据库，能够独立搭建中型项目所需数据库，能够协作搭建大型项目 所需数据库 3. 熟悉Windows Server系统，能够进行简单的服务器配置，能够独立部署项目 4. 熟练使用svn等版本管理及团队合作工具 5. 了解JavaScript，能够编写简单的JavaScript代码 6. 了解CSS，能够进行简单的页面布局调整 其他要求： 1. 1年以上5年以下工作经验，有3到5个独立开发中型项目经验，有参与协作开发大型项目经验 2. 有良好的沟通、协调能力和学习能力 3. 能够阅读简单的英文文档，并借助字典阅读较复杂的英文文档 4. 具备良好的团队合作精神 5. 对工作积极严谨踏实 6. 能承受较大的工作压力 工作描述： 1. 使用ASP.NET语言开发Web应用程序 2. 使用ASP.NET语言开发 Mobile Web 应用程序 3. 使用ASP.NET语言开发微信公众号项目 4. 使用ASP.NET语言协助开发微信小程序项目 5. 使用ASP.NET语言协助开发IOS App项目 </t>
  </si>
  <si>
    <t>北京思特奇信息技术股份有限公司深圳分公司</t>
  </si>
  <si>
    <t>0.7-1.3万/月</t>
  </si>
  <si>
    <t>五险一金 补充医疗保险 员工旅游 餐饮补贴 绩效奖金 定期体检 周末双休 节日礼金</t>
  </si>
  <si>
    <t xml:space="preserve"> 岗位职责： 1、参与激活系统、消息中间件的日常运维、故障排查工作； 2、参与激活系统、消息中间件的新需求开发、配置工作； 3、协助客户积极处理投诉问题； 4、参与完成需求的实施上线工作。 任职要求： 1、国家正规院校，计算机相关专业专科以上学历或者应届毕业生； 2、熟悉C/C++/Python至少一种, 最好有一年以上编程经验； 3、有一定数据库基础,熟悉Oracle，能够熟练进行编程； 4、熟悉或了解shell，能够进行编程； 5、熟悉软件技术文档的编写，具备良好的文档编制习惯和代码书写规范； 6、具有强烈的工作责任心、有良好的沟通能力和团队合作精神、承压能力； 7、具有客户现场系统维护经验，具备良好的沟通能力； </t>
  </si>
  <si>
    <t>.net c# 软件开发工程师</t>
  </si>
  <si>
    <t>上海东旦软件开发有限公司</t>
  </si>
  <si>
    <t>C#/C++/C语言工程师</t>
  </si>
  <si>
    <t>广州凡象科技有限公司</t>
  </si>
  <si>
    <t>五险一金 餐饮补贴 绩效奖金 年终奖金 股票期权</t>
  </si>
  <si>
    <t>五险一金 员工旅游 交通补贴 通讯补贴 绩效奖金 年终奖金 定期体检 专业培训</t>
  </si>
  <si>
    <t>C# 任职要求：
1、熟练掌握C# winform开发 ；
2、熟悉SqlServer、Oracle、Mysql等其中一种大型数据库编程，熟练使用数据库关联查询存取等。
3、有责任心、执行力强，有团队精神。
岗位职责：
1、代码的设计和开发工作；
2、审阅项目代码评估项目风险，参与各项目和产品的开发过程分析，撰写相关技术文档；
3、实时反馈工作成效，解决工作问题。
工作地址：
广州市番禺区东环街番禺大道北555号番禺节能科技园内天安科技产业大厦1座1003
公司网址：
www.fanxan.com</t>
  </si>
  <si>
    <t>C#开发工程师/应用软件工程师</t>
  </si>
  <si>
    <t>上海火亮新能源科技有限公司</t>
  </si>
  <si>
    <t>0.7-1.1万/月</t>
  </si>
  <si>
    <t>Java/C/C++开发（2019应届生）</t>
  </si>
  <si>
    <t>新能源</t>
  </si>
  <si>
    <t>深圳奥统平技术有限公司</t>
  </si>
  <si>
    <t>员工旅游</t>
  </si>
  <si>
    <t>基本职责： 1、负责生产测试软件及MES系统软件开发； 2、编制产品生产测试方案等文件； 3、编写及调试上位机软件； 4、指导测试平台搭建，进行测试培训； 5、协助解决生产测试过程中的问题。  基本要求： 1、本科以上学历，1年以上软件开发经验； 2、擅长C++、C#等程序开发语言； 3、熟悉数据库的基本操作； 4、了解基本电子电路知识； 5、熟悉相关文件的编制； 6、有较强的工作责任心和团队合作意识。  薪资：面议</t>
  </si>
  <si>
    <t>广州微动网络科技有限公司</t>
  </si>
  <si>
    <t>周末双休 带薪年假 包吃 节日福利 专业培训 通讯补贴 提成</t>
  </si>
  <si>
    <t>岗位职责： 1、负责产品开发、调试和测试工作； 2、产品优化和维护工作； 3、编写相关的项目文档。 4、工作岗位为java开发或C/C++开发；  技能要求： 1、大学本科以上，计算机、软件工程、数学类等相关专业； 2、大学成绩优秀，具有良好的开发基础知识理论和编码能力； 3、熟悉java或C或C++开发语言； 4、英语四级以上，能基本读懂英文文档； 5、具有优秀的编程思想与逻辑思维，深刻理解常用的数据结构，算法； 6、有良好的编码习惯，掌握常用设计模式，代码可读性和可维护性高； 7、热爱软件开发技术，富有钻研精神，能够不断学习和自我激励，具有创业热情； 8、真诚敬业，踏实肯干，具有良好的团队合作精神和协作能力；</t>
  </si>
  <si>
    <t>广告 互联网/电子商务</t>
  </si>
  <si>
    <t>五险一金 绩效奖金 员工旅游 餐饮补贴 年终奖金</t>
  </si>
  <si>
    <t>C#(WPF) 开发工程师</t>
  </si>
  <si>
    <t>岗位职责 1、Web端功能设计、开发和实现； 2、产品易用性改进和Web界面技术优化； 3、Web前沿技术研究和新技术调研。  岗位要求 1、大专及以上学历, 计算机相关专业，1年以上Web前端开发经验，能独立使用Vue.js完成项目； 2、JS,CSS基础扎实，了解并使用过javascript； 3、熟练应用vue的周边资源，vuex、vue-router、vue-form至少做过一个vue前端项目； 4、了解并使用过nodeJS，使用过yarn, webpack自动构建工具；  5、熟练使用Git操作, 了解linux系统</t>
  </si>
  <si>
    <t>龙的股份</t>
  </si>
  <si>
    <t>0.4-2万/月</t>
  </si>
  <si>
    <t>c/c++软件开发工程师</t>
  </si>
  <si>
    <t>五险一金 员工旅游 年终奖金 专业培训</t>
  </si>
  <si>
    <t>上海予桐电子科技有限公司</t>
  </si>
  <si>
    <t xml:space="preserve"> 职位描述： 1. 按照公司产品要求，负责完成Windows客户端控制界面的程序设计和开发； 2. 撰写软件产品开发技术文档； 3. 配合产品经理和测试人员完成产品测试； 职位要求： 1、熟悉 .NET Framework 、 C# 、 XML 、 Silverlight 等相关技术； 2、二年以上 WPF 开发经验；熟悉 WPF 或 Silverlight 开发技术，理解其基本原理，如属性、数据绑定、样式、模板、常用控件；熟悉 XAML ，有 WPF 动画开发能力； 3、熟悉界面设计，精通WPF中控件使用； 4、熟练使用 Visual Studio 2010 、 Visual Studio 2012 、MicrosoftExpression Blend 等相关开发工具； 5、熟悉系统设计（OOA、OOD），具备良好的子系统设计能力，熟悉各种设计模式 ； 6、有较强的业务解析能力与分析能力，良好的代码编写习惯，熟悉软件开发规范； 7、学习能力强，有较强的独立工作能力和团队协作精神，极强的责任心，工作踏实、勤恳； </t>
  </si>
  <si>
    <t>五险一金 员工旅游 绩效奖金 年终奖金 周末双休 带薪年假 节日福利 全勤奖</t>
  </si>
  <si>
    <t>工作职责 1、负责网络安全产品后台的设计，开发和测试 2、负责已有产品的优化和维护  任职要求 1、 计算机、通信、电子、自动控制等相关专业为佳，本科及以上学历 2、 熟悉Linux操作系统的原理及操作，熟悉网络基本原理 3、 至少熟悉C/C++/C#/Java/PHP语言中的一种 4、 具备良好的代码编写网络、文档书写习惯 5、 熟悉常用的数据结构及设计模式 6、 较强的逻辑推理和解决问题的能力 7、能够自我驱动，乐于接受挑战，热爱探索和钻研 8、3年以上工作经验优先考虑</t>
  </si>
  <si>
    <t>NET/C# 软件工程师</t>
  </si>
  <si>
    <t>上海优读信息科技有限公司</t>
  </si>
  <si>
    <t>五险一金 弹性工作 免费班车 年终奖金 交通补贴</t>
  </si>
  <si>
    <t>【岗位职责】 1、 能独立参与产品的功能点设计与需求分析； 2、 按产品设计需求完成功能开发, 进行单元测试； 3、 作为小组成员（组长），帮助实习生（其他成员）成长； 4、 参与项目，完成项目定制开发，接口对接，以及部分文档工作;。  【任职要求】 1、 本科及以上学历，3年以上.NET开发工作经验； 2、 思维清晰敏捷，逻辑能力强，良好的表达能力，以及团队协作能力，能适应公司的快节奏和一定的工作压力； 3、 精通 .Net框架（MVC、Entity Framework、Linq、反射等）具有相关项目开发经验； 4、 了解或使用过EnterpriseLibrary、AutoFac、NPOI、 AutoMapper、Newtonsoft等技术, 有.NET Core平台开发经验优先，熟悉ORM优先； 5、 精通HTML/HTML5、JavaScript、Ajax、jQuery等Web前端技术 6、 熟悉一种或多种前端框架（Kendo, AngularJS、Extjs、KnockOut、Vue等），熟悉Mvvm模式，能熟练使用kendo开发者优先, 熟悉React优先； 7、 熟悉一种或多种主流的关系数据库（SQL SERVER/ORACLE/MYSQL/SQLITE）; 8、 有过VSTS,SVN,GIT或其他版本控制工具的使用经验；</t>
  </si>
  <si>
    <t>编程教师</t>
  </si>
  <si>
    <t>上海码力玩加教育科技有限公司</t>
  </si>
  <si>
    <t>五险一金 补充医疗保险 免费班车 餐饮补贴 年终奖金</t>
  </si>
  <si>
    <t>C/C++ 软件工程师</t>
  </si>
  <si>
    <t>平湖波汇通信科技有限公司</t>
  </si>
  <si>
    <t>电子技术/半导体/集成电路 建筑/建材/工程</t>
  </si>
  <si>
    <t>五险一金 补充医疗保险 交通补贴 餐饮补贴 年终奖金 定期体检 年底双薪 节假日福利</t>
  </si>
  <si>
    <t>Unity3D/C#程序员</t>
  </si>
  <si>
    <t>上海联之承电子系统集成有限公司</t>
  </si>
  <si>
    <t>岗位职责：  -负责软件平台的研发持续改进。 -负责软件需求分析、设计、开发等研发工作。 -负责软件的使用培训、维护和支持。  岗位要求：  -本科及以上学历，计算机软件、自动控制等相关专业；硕士优先； -2年以上C/C++开发经验,熟悉多线程、多任务开发，熟悉常用数据结构。 -熟悉Qt者优先; -熟悉linux嵌入式开发者优先; -具有Java、python使用经验、消防、安防行业经验、或大型软件开发经验者优先； -熟练掌握数据结构、操作系统、数据库、软件工程等软件开发基础知识； -具有一定英语听说读写能力，英语4级或以上； -乐观主动、善于倾听、易于沟通，具备团队合作精神。</t>
  </si>
  <si>
    <t>10-15万/年</t>
  </si>
  <si>
    <t>计算机服务(系统、数据服务、维修) 计算机硬件</t>
  </si>
  <si>
    <t>五险一金 员工旅游 交通补贴 通讯补贴 绩效奖金 餐饮补贴 专业培训 出国机会</t>
  </si>
  <si>
    <t>1、开发2D/3D互动软件，包括多点触摸、粒子效果、三维漫游、体感交互、视频播放等软件； 2、使用Unity3D进行三维软件开发，三维摄像机变换、路径动画、场景切换、物理模拟、动态资源加载等进行编码开发； 3、使用Unity3D进行二维软件开发，界面切换动效、动态界面创建、网络加载、运行时动态编辑等进行编码开发； 3、使用外部插件库，如Kinect体感摄像机、OpenCV图形库、TouchScript多点触摸库等进行互动开发； 4、进行跨平台开发，发布iOS和Android APP，引入iOS和Android原生库插件扩展Unity3D底层功能，如APP进程间调用、串口、支付、手机按键等底层扩展。 岗位要求： 1、具有良好而完整的软件工程教育背景，基础知识扎实，熟悉计算机原理，对数据结构/算法理解透彻； 2、具有二维/三维图形学基础，明白坐标体系和矩阵变换，明白基本的二维图像混合算法，能够编写shader实现特定功能； 3、具有扎实的编程基础，理解线程和协程的区别，对线程和同步理解透彻，能够进行多线程开发； 4、对于C#的事件和委托理解透彻，能够进行代码库级封装； 5、理解字符串，能够熟练进行json/xml等文本数据解析； 6、理解字节，能够进行socket、serial等基于字节的通讯模式开发，对通讯数据进行字节解析； 7、具有良好的逻辑能力，良好的代码书写习惯，对面向对象的开发思想理解深刻，对代码复用理解深刻； 8、理解内存分配和释放的过程，理解GC的工作原理； 9、善于沟通和理解，能够明白客户的技术需求；   10、具有C/C++编程基础，能够进行unsafe模式开发者更佳。</t>
  </si>
  <si>
    <t>C#程序开发</t>
  </si>
  <si>
    <t>上海有集信息科技有限公司</t>
  </si>
  <si>
    <t>C++工程师</t>
  </si>
  <si>
    <t>五险一金 餐饮补贴 交通补贴 周末双休 节日福利</t>
  </si>
  <si>
    <t>创富东日（深圳）科技有限公司</t>
  </si>
  <si>
    <t>1 熟练掌握C#，Web api开发技术; 2.精通MySQL数据库，能够熟练对数据库中数据进行读写编码; 3.三年以上工作经验 4.逻辑思维强，思路清晰，有良好的沟通、协调和学习能力.  岗位职责： 负责公司网站、应用系统的研发； 负责与客户沟通需求改善用户体验</t>
  </si>
  <si>
    <t>网络管理员兼美工</t>
  </si>
  <si>
    <t>深圳市拓普力电子科技有限公司</t>
  </si>
  <si>
    <t>五险一金 补充医疗保险 年终奖金 专业培训 周末双休 法定假日 包住宿 绩效奖金 定期体检</t>
  </si>
  <si>
    <t xml:space="preserve">  公司福利： 1、五险一金； 2、商业保险； 3、可包住宿； 4、过节费、生日福利等； 5、丰富的年终奖等。  上班地址：深圳沙井大兴二路14号 上班时间：周一至周五，09:00-12:00,13:30-18:00</t>
  </si>
  <si>
    <t>上海递缇智能系统有限公司</t>
  </si>
  <si>
    <t>弹性工作 带薪年假 五险一金 绩效奖金 全勤奖 节日福利 专业培训</t>
  </si>
  <si>
    <t>c/c++软件工程师</t>
  </si>
  <si>
    <t>仪器仪表/工业自动化 汽车及零配件</t>
  </si>
  <si>
    <t>深圳市智英实业发展有限公司</t>
  </si>
  <si>
    <t>五险一金 餐饮补贴 通讯补贴 绩效奖金</t>
  </si>
  <si>
    <t>岗位职责： 1、负责公司产品拍摄图片，后期整改； 2、网络维护基础工作。  任职资格： 1、熟悉Photoshop、Div+Css、Javascript； 2、有良好的页面设计与美化功底及静态页面制作控制能力； 3、会网络维护者优先。   福利待遇： 1.、待遇从优：高工资+奖金 +全勤奖+优秀员工奖 收入高低取决于个人能力；  2、公司实行大小周 周一至周五上 午：9:00―11:50，下 午：13:30―18:30； 大小周周六：9:00―11:50，下 午：13:30―18:30；  3、公司按照国家规定节假日放假；  4、公司每月都会组织员工活动，下午茶水果饮料福利；  这里是80、90后的王国，有你勇攀高峰的阶梯，有你实现梦想的乐土，有你同甘共苦的队友，人们常说“成功路上会很孤单，因为走到终点的人少”，但是成功路上必须要有伙伴，骄阳似火，艳阳高照，年轻的你还在等什么，知道我们在等你么？快快加入我们，携手共创美好明天。 工作地点在民乐科技园民乐科技大厦312，毗邻梅林检查站，附近公交站台：万家灯火 热烈欢迎住梅林、民治、五和和坂田的朋友，就在家门口上班，不用天天挤公交和地铁到市区，在这里的薪水不比市区低，空间和前途比市区宽广，因为在这里，公司是你的公司！</t>
  </si>
  <si>
    <t>1. 按时完成功能模块开发； 2. 针对功能模块进行数据表设计和SQL脚本开发； 3. 能针对模块进行系统地测试； 4. 协助参与项目架构和数据结构设计，协助编写技术设计文档； 5. 严格按公司规定的流程、标准及规范进行代码和文档编写。 任职资格： 1. 3年以上.Net项目开发经验； 2. 熟练基于TCP/UDP的网络开发技术； 3. 熟练使用多线程开发技术 4. 熟练在 SQL Server 2008及以上环境中的视图、存储过程、函数等编写，熟悉基本的数据表优化方法； 5. 熟悉 EF、Web API 等模式和框架； 6. 熟练使用oracle，mysql，sql server，DB2中的至少一种数据库。 7. 熟练使用Git源代码管理工具； 8. 责任心强，良好的对外沟通和团队协作能力，能承受工作压力；</t>
  </si>
  <si>
    <t>0.7-2.5万/月</t>
  </si>
  <si>
    <t>通信/电信运营、增值服务 计算机软件</t>
  </si>
  <si>
    <t>五险一金 员工旅游 交通补贴 餐饮补贴 绩效奖金 弹性工作 周末双休 节日福利</t>
  </si>
  <si>
    <t xml:space="preserve">1、熟练的使用C/C++语言开发基于linux下的应用软件。熟悉 linux下的多进程多线程编程。 2、掌握C++编程基础知识，对面向对象编程有深刻的理解，开发中使用过STL。 3、有多年Linux/Unix网络开发经验，熟练掌握linux下的socket网络编程。熟悉TCP/UDP通信协议。 4、熟悉音视频封装、编解码原理，熟悉ffmpeg。熟悉各种流媒体协议HLS、rtp、rtsp协议者优先。 5、熟悉H.264/AAC等压缩格式者优先。 6.优秀的分析和解决问题的能力，有进取心，乐于面对挑战； 7.有耐心，自律性强，有团队意识。 </t>
  </si>
  <si>
    <t>C#后端开发工程师（上海）</t>
  </si>
  <si>
    <t>北京华航唯实机器人科技股份有限公司</t>
  </si>
  <si>
    <t>0.9-1.1万/月</t>
  </si>
  <si>
    <t>五险一金 绩效奖金 专业培训 晋升空间大 行业大牛带领</t>
  </si>
  <si>
    <t>上海笙阳数码设备有限公司</t>
  </si>
  <si>
    <t>岗位职责： 1.负责网站前后端，接口以及数据库的开发及维护； 2.PC端软件的开发及维护 3.负责部分C语言的DLL文件编写及维护； 4.其他工具类，APP等开发。 岗位要求： 1.精通ASP,NET以及C#，使用三层架构开发过成熟网站； 2.熟悉WPF,PC端开发方式，实现过数据采集以及Webservicce,Webapi 接口调用； 3.精通服务器端Webservice,Webapi 接口编写； 4.熟悉SQL语言与AD0.NET数据访问技术； 5.熟悉C语言，以及DLL文件开发并调用； 6.了解HTML5/CSS/Bootstrap/JavaScript/jQuery/Vue等WEB前端技术 7.本科及以上学历，2年以上实际开发经验 加分项： （熟悉Redis,多线程，Socket通讯，异步，webbrowser,MVC,ajax,阿里云产品（ECS,RDS,SLB等），IIS网站部署，TFS，HTTP原理，app开发（Android studio）  工作地点 ：上海市闵行区浦江镇 地铁8号线联航路站 出站步行5分钟</t>
  </si>
  <si>
    <t>奉贤区  </t>
  </si>
  <si>
    <t>五险一金 做五休二 带薪年假 免费工作餐 专业培训 出国机会 弹性工作 年终奖金 员工旅游 绩效奖金</t>
  </si>
  <si>
    <t>上海互盾信息科技有限公司</t>
  </si>
  <si>
    <t>职位描述： 1、在研发经理的指导下完成工业数码喷墨打印设备控制与用户交互软件的开发； 2、通过学习分析，能够设计数字喷墨打印相关图像算法以及编程实现； 3、定制化数字喷墨打印引擎配套调试工具软件的设计与实现； 4、参与整机控制系统功能设计，协助解决现有系统中的软件技术问题；  岗位要求 1、计算机科学与技术、信息技术与软件工程以及通信工程相关专业全日制院校毕业； 2、熟练掌握和使用C#/C++编程，了解WPF框架，熟悉WVVM设计模式； 3、熟悉TCP/IP通信和多线程编程，能够在UI美工的协助下完成良好的用户交互界面设计。 4、热爱设备制造业相关的用户交互与设备控制软件开发，愿意在数字喷墨打印技术领域深耕发展有所成就的优先考虑。</t>
  </si>
  <si>
    <t>2-3万/月</t>
  </si>
  <si>
    <t>五险一金 员工旅游 交通补贴 绩效奖金 年终奖金 通讯补贴 全勤奖 节日福利 周末双休 团队聚餐</t>
  </si>
  <si>
    <t>对日C++ 软件工程师（急聘） (职位编号：13)</t>
  </si>
  <si>
    <t xml:space="preserve">1、计算机相关专业，3年以上C#开发经验,熟练C#语言，熟悉.Net4.0以上框架，熟悉Asp.Net、MVC4、EF等主流框架，熟练使用VS2013以上开发环境； 2、需要具备Html5、jQuery、CSS3、Bootstrap、WCF、WPF、Webapi、Web Service等基本编程经验 3、熟悉SqlServer/Oracle/MySQL至少一种主流数据库技术； 4、熟悉软件开发流程、设计模式、体系结构； 5、开发过大型软件(日数据流量在五十万以上级别)、同时熟悉C++并用其开发过已商用产品的，优先考虑 6、英语读写熟练，工作中需要不停查阅外文资料。会有与外方的Email沟通。（面试时会有英文测试） 岗位职责： 1、负责“商用”软件产品的开发和维护工作；根据新产品开发进度和任务分配，开发相应的软件模块； 2、遵循编码规范，及时完成开发任务，保证项目开发进度； 3、对产品提出改进意见，改善应用的客户体验； 4、新技术进行研究和探索（需要较强的外文阅读能力）。 5、参与项目需求分析,进行系统框架和核心模块的详细设计； 6、研究项目技术细节，编写相应的说明书； 7、根据需要不断修改完善软件，软件的后期维护、更新。 </t>
  </si>
  <si>
    <t>上海正斯信息技术有限公司</t>
  </si>
  <si>
    <t>五险一金 员工旅游 年终奖金 定期体检 出国机会</t>
  </si>
  <si>
    <t>程序开发工程师/.net 开发c#</t>
  </si>
  <si>
    <t>IT工程师</t>
  </si>
  <si>
    <t>上海囡宝家信息技术有限公司</t>
  </si>
  <si>
    <t>睿乔电缆（广州）有限公司</t>
  </si>
  <si>
    <t>互联网/电子商务 医疗/护理/卫生</t>
  </si>
  <si>
    <t>C++高级开发工程师</t>
  </si>
  <si>
    <t>五险一金 餐饮补贴 弹性工作 年终奖金</t>
  </si>
  <si>
    <t>上海军睿信息技术有限公司</t>
  </si>
  <si>
    <t>1、负责网站、微信端平台的技术架构和程序开发。 2、负责网站技术平台日常维护、升级管理； 3、保证公司网络和技术型产品的安全性；  任职要求： 1、本科及以上学历，计算机相关专业； 2、2年以上互联网平台和软件应用系统的系统设计和开发经验； 3、精通asp.net MVC开发技术，精通微信公众号开发。 4、掌握基于Sqlserver等主流数据库开发技能，包括表设计，sql优化，性能调优等； 5、熟悉Web前端，包括Html5，jQuery，会处理div+css+js； 6、了解支付解决方案，包括银联、支付宝、微信支付等渠道； 7、了解当前主流O2O领域的产品设计和技术实现方式； 8、具备创业精神，愿意和团队一起成长； 工作时间：双休 9:00-17:30  公司福利： 1、五险一金，提供养老保险、失业保险、医疗保险、工伤保险、生育保险，住房公积金； 2、工作满三个月享受年终奖； 3、工作满一年即享受带薪年假5天； 4、享受统一法定节假日、节日福利、生日福利。 5、丰富的员工活动等。</t>
  </si>
  <si>
    <t>工作内容： 1、公司应用软硬件、电脑、打印机、投影仪等办公设备的安装维护； 2、公司办公设备故障的排查，并提出解决方案； 3、负责公司网络的维护，网络布线、路由器/交换机/防火墙等配置，确保公司网络和设备的稳定可靠运行； 4、负责管理和维护集团办公系统（OA）。 任职资格： 1、网络管理及OA系统运维经验,，大专以上学历； 2、熟悉路由、无线、防火墙基本配置； 3、具备基本的网络故障维护和故障处理能力； 4、熟悉SQL 、HTML 、Javascript 语言优先；</t>
  </si>
  <si>
    <t>8-10万/年</t>
  </si>
  <si>
    <t>计算机软件 专业服务(咨询、人力资源、财会)</t>
  </si>
  <si>
    <t>五险一金 绩效奖金 餐饮补贴 年终奖金 专业培训</t>
  </si>
  <si>
    <t>.NET/C#研发工程师</t>
  </si>
  <si>
    <t>工作职责： 1、Windows桌面软件产品开发，维护，改进； 2、当前技术的分析、评估及改良（主要有主机监控与安全审计、打印监控与安全审计等涉及底层技术的产品）； 3、其他技术研究及产品开发的工作。  职位要求： 1、计算机和软件相关专业本科或以上学历，三年以上C++编程相关工作经验； 2、熟练掌握C/C++编程语言，熟练使用STL、MFC，熟悉面向对象的思想； 3、具有 Qt、Win32编程、Windows/Linux驱动编程或Windows/Linux网络编程等实际工作经验者优先；熟练使用Windows或Linux环境下的开发工具，如VC，QT； 4、具有软件以及directUI设计与研发、数据库设计与研发等实际工作经验； 5、掌握计算机科学基本理论，如数据结构(队列，栈，数等)，操作系统基本理论，软件工程基本理论； 6、具有信息安全监控类产品、漏洞分析、逆向工程等信息安全类产品开发经验；  本公司有严格的背景调查，谢绝虚假简历！</t>
  </si>
  <si>
    <t>上海梵讯网络技术有限公司</t>
  </si>
  <si>
    <t>五险一金 免费班车 员工旅游 餐饮补贴 专业培训 出国机会 年终奖金 定期体检 节日福利 生日福利</t>
  </si>
  <si>
    <t>广州再生医学与健康广东省实验室</t>
  </si>
  <si>
    <t>【职位描述】 1、负责基于.NET/ASP.NET/C#的客户端软件和Web开发（客户端和Web至少精通一个，都会更好）； 2、在既定程序标准规范内，完善模块功能，部署实施网站后台架构； 3、检测网站程序功能的可用性、易用性，不断研发新功能并投入客户应用。  【职位要求】 1、计算机或相关专业大专以上学历，具有扎实的计算机基础理论知识； 2、有两年以上.NET独立开发经验； 3、精通ASP.Net、C#、.Net Framework企业及应用的系统架构设计与开发； 4、精通数据库的设计与开发，熟练编写存储过程及T-Sql编程，灵活运用SQL事务和触发器； 5、熟悉JavaScript、html、css、XML、XSLT，以及JQuery、JSON、AJAX等客户端技术； 6、对数据库的基本理论与设计原则有清晰的概念，熟练使用Visio、PowerDesigner等工具； 7、有较强的业务解析能力与分析能力，良好的代码编写习惯，熟悉软件开发规范； 8、学习能力强，有较强的独立工作能力和团队协作精神，极强的责任心，工作踏实、勤恳。  【薪资待遇】 1、高薪资+补贴+节日福利+生日福利+1-3个月年终奖； 2、优厚的福利体系：养老保险、医疗保险、生育保险、工伤保险、失业保险及住房公积金； 3、丰富多彩的员工活动：员工聚餐、年度体检、节日晚会、旅游活动、运动会、优秀员工表彰活动等； 4、多元化培训课程：带薪岗前业务培训，在职个人提升计划； 5、良好晋升机会：内部转职（横向发展）、纵向提升。</t>
  </si>
  <si>
    <t>9-14万/年</t>
  </si>
  <si>
    <t>五险一金 通讯补贴 交通补贴</t>
  </si>
  <si>
    <t>上海为都信息科技有限公司</t>
  </si>
  <si>
    <t xml:space="preserve"> 岗位职责：    任职要求：  学历：本科及以上  专业：计算机、软件工程、测控技术与仪器、机械、信息、通信等相关专业</t>
  </si>
  <si>
    <t>事业单位</t>
  </si>
  <si>
    <t>五险一金 员工旅游 年终奖金 绩效奖金 双休不加班 全勤奖 项目奖金 每年多次调薪 团建聚餐 精美零食</t>
  </si>
  <si>
    <t>1、完成系统需求和架构设计； 2、作为开发核心完成核心功能开发； 3、研究新技术，攻克开发中遇到的技术问题。  任职要求： 1、三年以上.NET开发软件经验，熟练掌握面向对象程序开发。 2、精通C#语言，.NET Framework框架，熟练掌握ASP.Net(MVC)、WebAPI、JQuery,Vue等开发框架； 3、精通MySQL，熟练掌握SQL编写,掌握基本的数据库维护和调优，熟悉数据库设计； 4、具有良好的编程风格，有多层结构的开发经验。</t>
  </si>
  <si>
    <t>资深平面设计师</t>
  </si>
  <si>
    <t>广东榀浩服饰有限公司</t>
  </si>
  <si>
    <t>C/C++软件开发工程师</t>
  </si>
  <si>
    <t>广州市溢信科技股份有限公司</t>
  </si>
  <si>
    <t>上海阅维信息科技有限公司</t>
  </si>
  <si>
    <t>全勤奖 节日福利 餐饮补贴</t>
  </si>
  <si>
    <t>五险一金 绩效奖金 定期体检 员工旅游 免费班车 交通补贴 餐饮补贴 年终奖金</t>
  </si>
  <si>
    <t>1.3-2.5万/月</t>
  </si>
  <si>
    <t>1.参加基于各类平台C/C++技术的信息安全产品的应用开发； 2.参与系统分析与设计，根据开发规范与流程完成模块的设计、编码、单元测试以及相关文档。 岗位要求： 1、大学本科以上学历，计算机、通讯工程、电子工程等相关专业； 2、热爱编程，擅长C/C++、数据结构及算法及Windows编程等优先； 3、优秀的逻辑分析能力，良好的语言文字表达能力； 4、工作严谨、认真负责，有强烈的进取心，具有较强的抗压能力； 5、具有团队合作精神及良好的沟通能力。 注：应聘人员将会要求进行机试。</t>
  </si>
  <si>
    <t>岗位职责： 1、全面负责天猫店铺、淘宝美工设计，具体包括：网站整体形象设计更新、商品描述美化、产品图片美化处理、促销活动平面制作等； 2、为网站产品和营销活动制作专题页面及广告海报； 3、根据不同的活动方案，包装活动产品、制作整体活动页面； 4、配合开发新产品的包装及创意； 5、配合策划推广活动，并参与执行。  任职要求： 1、1-2年相关工作经验，电商经验优先考虑，女装经验优先考虑； 2、有扎实的美术功底，丰富的页面设计经验以及优秀的创意能力，美术设计类相关专业（有绘画功底者佳）； 3、精通photoshop、Dreamweaver、Fireworks、Flash等设计制作软件；掌握illustrator或者freehand等矢量图形编辑软件，有手绘能力； 4、精通CSS+DIV，HTML，JavaScript，能够独立完成首页及各级页面设计，动画以及HTML静态页面制作； 6、性格开朗，善于沟通；有创新精神，具有良好的团队精神和强烈的工作责任心。  本岗位办公地点：海珠区昌岗中路238号达镖国际中心十五全层（昌岗地铁站E出口旁）  公司旗下批发品牌：COCO、7074、特摩芮儿 电商品牌： 天猫（芮儿）https://richerry.tmall.com 淘宝企业店铺（CXT坏女孩） https://shop135560604.taobao.com</t>
  </si>
  <si>
    <t>五险一金 员工旅游 专业培训 通讯补贴 绩效奖金 年终奖金 定期体检</t>
  </si>
  <si>
    <t>C/C++（高级）开发工程师</t>
  </si>
  <si>
    <t>上海羿煜电子科技有限公司</t>
  </si>
  <si>
    <t>软件开发工程师(C#)</t>
  </si>
  <si>
    <t>上海利策科技股份有限公司</t>
  </si>
  <si>
    <t>五险一金 绩效奖金 年终奖金 专业培训 定期体检 餐饮补贴</t>
  </si>
  <si>
    <t>1.2-1.5万/月</t>
  </si>
  <si>
    <t xml:space="preserve">1.主要从事c或c++软件开发(不使用VC++)。 2.按时完成领导交付的开发任务。 3.根据公司的实际情况，开发的范围会适当调整，例如接触java等其他语言或开发工具。 任职要求: 1.从事c或c++软件开发2年以上,有网络编程经验优佳。 2.对工作认真负责，按时完成开发任务。 3.有数据库操作经验优先考虑。 4.有Linux系统使用或操作经验者优先考虑。 </t>
  </si>
  <si>
    <t>石油/化工/矿产/地质 建筑/建材/工程</t>
  </si>
  <si>
    <t>五险一金 交通补贴 餐饮补贴 通讯补贴 定期体检 弹性工作 绩效奖金</t>
  </si>
  <si>
    <t>工作内容 1) 根据设计文档或需求说明完成软件和模块代码编写、调试、测试、维护和开发文档编写。 2) 辅助进行系统的功能定义，程序设计。 3) 分析并解决软件开发、调试测试过程中的问题。 4) 配合上级及周边部门完成其他相关任务。  岗位要求 1) 有1年以上C#或C++软件开发工作经验，机械,工程,计算机相关专业专科及以上学历。 2) 缜密的逻辑思维，能处理复杂的业务逻辑。 3) 具有较强的分析问题和解决问题的能力。 4) 良好的沟通能力，强烈的责任心及团队协作精神。 5) 具有较强的学习能力和持续研究精神，能够承担一定的工作压力。  能力要求 1) 熟悉Vs开发平台。 2) 熟悉三维模型相关开发。 3) 熟悉WinForm开发，MVC模型。 4) 了解多线程程序设计。  优先考虑 1) 具有某种CAD软件二次开发经验者优先。 2) 具有OpenGL或在某种三维图形组件基础上开发经验者优先。 2) 具有2D，3D科学数据可视化开发经验者优先。</t>
  </si>
  <si>
    <t>深圳市九五至尊网络科技有限公司</t>
  </si>
  <si>
    <t>C# winform/.Net软件工程师</t>
  </si>
  <si>
    <t>上海欧融芝实业有限公司</t>
  </si>
  <si>
    <t>五险一金 年终奖金 弹性工作 出国机会</t>
  </si>
  <si>
    <t>服装/纺织/皮革</t>
  </si>
  <si>
    <t>岗位职责： 1、根据详细设计文档资料，编写程序及其相关文档资料，并负责所编写程序的初测； 2、根据系统中具体难点问题，参与针对具体技术难点的技术攻关； 任职要求： 1、计算机或相关专业；
2、熟练掌握C++,具有良好的编码风格；
3、熟悉MFC；
4、对WIN SDK有一定的了解；
5、熟悉 WIN32/VC++ 开发平台； 6、熟练使用关系型数据库（入MSSQL或MySQL）；
7、有优秀的学习新知识的能力，思维灵活；优秀的应届毕业生可以考虑
8、有良好的沟通能力，协作精神和进取心； 9、会玩多种棋牌游戏优先。</t>
  </si>
  <si>
    <t>岗位职责： 1. WinForm或微信公众号项目的开发及实施工作； 2. 辅助研发经理完成系统分析、设计及相关文档的编写； 3. 按照系统设计，完成代码的开发； 4. 配合完成系统集成测试； 5. 配合设计人员完成系统实施。 任职要求： 1. 1年以上开发经验， 2. 精通SQL SERVER数据库的应用开发； 3. 精通C# WinForm相关开发技能，精通Dev第三方控件，熟练掌握ASP.NET； 4. 良好的团队合作意识，能够适应团队工作，乐于交流，对编程富有热情，工作积极主动，能够主动获取新知识，具有较强的领悟力。  为适应公司业务的发展，特成立软件部门，用以开发及维护公司的软件，同时，该软件将面向全国用户销售。如果你有创业的激情，同时能够熟练的使用C#进行软件的开发，我司热忱欢迎这样的人才。 公司福利待遇优厚，上班时间早9点到下午5点，不用加班，不用加班，不用加班，重要的福利强调三遍！每年一次旅游年会，超长春节假期。</t>
  </si>
  <si>
    <t>网页工程师</t>
  </si>
  <si>
    <t>广州市达瑞生物技术股份有限公司</t>
  </si>
  <si>
    <t>北京中科信利技术有限公司</t>
  </si>
  <si>
    <t>上海精测半导体技术有限公司</t>
  </si>
  <si>
    <t>医疗设备/器械 制药/生物工程</t>
  </si>
  <si>
    <t>五险一金 补充医疗保险 年终奖金 绩效奖金 专业培训 定期体检 员工旅游</t>
  </si>
  <si>
    <t>做五休二 带薪年假 五险一金 绩效奖金 节日福利 专业培训 交通补贴 餐饮补贴 住房补贴</t>
  </si>
  <si>
    <t>五险一金 年终奖金 弹性工作 定期体检</t>
  </si>
  <si>
    <t xml:space="preserve"> 岗位职责： 1、负责产品Web前端开发，页面制作，根据需求实现静态页面交互效果，完成Web前端的开发工作； 2、与需求人员、开发人员等保持良好沟通，能快速理解需求，实现系统界面和功能； 3、对Web页面在各主流浏览器中的兼容性调整； 4、与后台开发工程师协作Web 应用的设计与开发，负责用户界面与交互应用开发，Web前端表现层及与前后端交互的架构设计和开发，利用各种Web技术模拟开发产品原型； 5、负责与相关的同事协作，完成数据交互、动态信息展现，并能封装良好的前端交互组件，维护优化网站前端页面性能；   岗位要求： 1、本科及以上学历，计算机相关专业； 2、精通HTML/CSS，具备关于Web标准、易用性、浏览器端原理以及网站性能等方面的知识，了解Http协议及Web数据交互流程，熟悉前端调试和性能优化； 3、熟练掌握JavaScript、Ajax、DOM等前端技术以及常用的前端框架类库jquery, extjs等，能熟练解决各主流浏览器的兼容性问题； 4、至少掌握一项Web后端开发能力(PHP/JSP)； 5、掌握python编程及熟悉latex或者其它pdf排版语言； 6、熟悉linux操作系统的使用。</t>
  </si>
  <si>
    <t xml:space="preserve"> </t>
  </si>
  <si>
    <t>1.负责Linux服务器端C++程序的开发和性能调优；
2.负责Linux平台SDK产品的开发和性能调优；
3.按照需求和设计文档开发指定的功能模块，独立地进行软件设计、编码和调试；
4.能够对开发过程以及支持过程中快速找寻解决方案；
任职要求：
1. 统招本科及以上学历，计算机相关专业，具备良好的沟通能力。
2.精通/C++，熟悉Windows/Linux开发环境，有丰富的数据结构和算法知识；熟悉linux编程，熟悉
TCP/IP网络编程，熟悉数据库编程，了解一门脚本语言；
3. 有语音识别，模式识别，人工智能相关开发经验者优先</t>
  </si>
  <si>
    <t>上海亦威软件有限公司</t>
  </si>
  <si>
    <t>c++软件工程师</t>
  </si>
  <si>
    <t>深圳市天双科技有限公司</t>
  </si>
  <si>
    <t>五险一金 员工旅游 交通补贴 餐饮补贴 通讯补贴 年终奖金 弹性工作</t>
  </si>
  <si>
    <t>1、负责公司产品的开发（我司主要用到Visual Studio, android）； 2、按照规范的软件开发流程，完成编码和测试； 3、根据规范编写相关的设计、测试、使用文档；  4.  懂得沟通协调和团队合作精神；  职位要求 1、熟悉软件工程，有扎实的项目开发经验，有成功的项目案例经验(至少3个以上5人以上项目基础),熟悉VSS版本控制工具。 2、扎实的C#语言基础，熟悉.NET Framework，熟练使用ASP.NET、WinForm框架进行编码,有android编程经验更佳。 3、熟悉SQLServer数据库,熟练编写触发器和存储过程. 4、对多线程、Socket、HTTP、HTM5等编程知识有深刻了解； 5、学习能力强，有较强分析和解决问题的能力，有良好的团队意识与协作精神；  6、计算机相关专业专科及以上学历,3年以上专业编程经验； 7、积极进取、踏实肯干、富有责任心，工作态度严谨，能够承担高强度、高压力的工作，有良好的表达、交流和沟通能力； 8、具有良好的英文阅读能力</t>
  </si>
  <si>
    <t>五险一金 餐饮补贴 差旅补贴 实报实销 年终奖金 半年调一次薪</t>
  </si>
  <si>
    <t xml:space="preserve">职位要求： 1、精通C、C++语言； 2、一年以上软件开发经验，熟悉Android系统； 3、较强的团队合作意识和沟通能力 4、积极主动、能承受较强的工作压力 5、从事过车载应用开发经验优先。 </t>
  </si>
  <si>
    <t>上海先进半导体制造股份有限公司</t>
  </si>
  <si>
    <t>岗位职责： 1.负责FAB CIM生产报表系统的开发和维护
2.对现有报表系统的改善，根据用户需求进行二次开发
3.负责部门其它系统软件的开发和维护，完成部门领导交代的其他事件。 任职资格： 1.熟悉C#,asp.net,VB等编成软件并具有两年以上的实际工作经验;其中C#开发经验必须要有
2.有数据库仓库设计和开发经验优先考虑( 如：SQL Server )，有半导体行业经验的人员优先考虑
3.有良好的团队合作精神,责任性强,学习能力强,勇于接受压力和挑战,能独立完成任务  本岗位不招UI软件开发人员,不需要UI Web 开发人员，有同行业经验的优先考虑</t>
  </si>
  <si>
    <t>计算机编程人员</t>
  </si>
  <si>
    <t>广东医药价格协会</t>
  </si>
  <si>
    <t>C++ 服务端工程师</t>
  </si>
  <si>
    <t>北京掌上新城信息技术有限公司</t>
  </si>
  <si>
    <t>4.5-8千/月</t>
  </si>
  <si>
    <t>朝阳区  </t>
  </si>
  <si>
    <t>医疗/护理/卫生 政府/公共事业</t>
  </si>
  <si>
    <t>C#开发工程师（医疗）</t>
  </si>
  <si>
    <t>旭辉卓越健康信息科技有限公司</t>
  </si>
  <si>
    <t>1、大学本科及以上学历； 2、精通java编程，熟练Java语言进行web开发，1年以上Java EE Web应用系统开发的经验，理解servlet技术原理，熟悉JSP，JavaScript，html，熟悉Jfinal，easyui者优先； 3、熟练掌握一门数据库技术，熟练使用Oracle者优先； 4、有良好的面向对象思想，熟悉各种常用设计模式，并能熟练应用UML及工具进行设计； 5、有良好的软件工程知识和质量意识，有良好软件开发规范意识；对技术有强烈的兴趣，喜欢钻研； 6、具有较好的学习能力、沟通能力和团队合作能力； 7、从事过大规模Web应用开发，手机端开发，微信平台接口开发，熟悉性能优化、系统安全者优先； 8、月薪4.5-6K，详细面谈； 9、***优先。</t>
  </si>
  <si>
    <t>绩效奖金 带薪年假 节日福利 专业培训 加班补贴 五险一金 年底双薪 年终奖金 弹性工作</t>
  </si>
  <si>
    <t>非营利组织</t>
  </si>
  <si>
    <t>五险一金 餐饮补贴 绩效奖金 员工旅游 定期体检</t>
  </si>
  <si>
    <t>岗位职责： 1、参与手游服务端游戏逻辑代码的编写； 2、参与技术可行性分析和需求分析； 3、在已有代码基础上做二次开发和BUG修复。  任职要求 1、计算机或相关专业本科以上学历，1年左右工作经验； 2、熟悉C++语言,能熟练使用C++语言进行网络与多线程编程； 3、具备较强的逻辑思维能力，思路清晰，对游戏规则有较强的理解能力； 4、熟悉 linux环境下程序的部署、调试； 5、热衷于技术钻研，工作踏实诚恳，认真负责，有良好的抗压能力；  6、有棋牌类或社交类小游戏研发经验者优先考虑。  公司简介： 北京掌上新城信息技术有限公司创建于2005年11月，注册资金1500万元，由资深软件行业人士领衔创办，专业从事平台网络游戏、网页游戏、手机游戏的研发与运营。拥有中国领先的应用软件产品和网络游戏运营平台系列产品。 掌上新城与国内多家权威软件领域机构均保持良好的合作关系；在中国科学院软件研究所支持和推动下，使其拥有自主知识产权的竞技城对战平台，成功应用于解决军队网上对战训练，并取得了很大的应用成果，成为部队率先采购的对战平台产品。 如今，网络游戏蓬勃发展，成为热门的高薪行业，大量人才乘势而为。我们诚挚的欢迎您，并为您提供尽情施展才华的舞台。舒适的办公环境、快乐的工作氛围、丰厚的薪资待遇、辉煌的事业前景、期待与您分享！ 请根据您的特长和兴趣，认真阅读理解各岗位的述职需求。 掌上新城将为您提供： 1、同行业高标准的薪资待遇 2、正常的工作时间 3、广阔的发展舞台和优秀的提升空间 4、舒适的办公环境，团结愉悦的工作氛围 北京掌上新城信息技术有限公司 欢迎您的加盟！愿您与公司携手双赢，共创明天！ 网址：http://www.newgamecity.com.cn 邮编：100025 联系人：张*** 公司地址：北京市朝阳区东八里庄1号莱锦创意产业园CF01东门 （东四环外【慈云寺桥】向东四百米【朝阳路】路南，园区内东北角）  乘车路线： 1号线【四惠站】下【E口出】，向北步行600米即到 2号线【朝阳门站】下，换乘快速公交2线至【东八里庄站】下车 6号线、10号线【呼家楼站】或【东大桥站】下，换乘快速公交2线至【东八里庄站】下车  【东八里庄站】公交车站（锦创意产业园门外）支持线路如下： 95路; 112路; 115路; 411路; 419路; 433路; 488路; 595路; 605路; 615路; 635路; 639路; 648路; 690路; 快速公交2线; 快速公交2线区间; 夜13路</t>
  </si>
  <si>
    <t>资深C#软件工程师</t>
  </si>
  <si>
    <t>万得信息技术股份有限公司（Wind资讯）</t>
  </si>
  <si>
    <t>C++高级开发工程师 8k-15k (职位编号：10)</t>
  </si>
  <si>
    <t>龙兴投资控股有限公司</t>
  </si>
  <si>
    <t>20-30万/年</t>
  </si>
  <si>
    <t>五险一金 餐饮补贴 年终奖金 定期体检</t>
  </si>
  <si>
    <t>五险一金 交通补贴 绩效奖金 专业培训 员工旅游 年终奖金 股票期权</t>
  </si>
  <si>
    <t xml:space="preserve">1.负责公司 Windows/Linux平台下的 Qt 应用程序开发 2.根据项目任务计划按时完成软件编码工作 3.主导制定项目的技术方案，完成核心代码编写，并能够指导开发人员高效完成项目任务 4.参与产品相关的方案讨论、设计与代码审查 5.参与项目优化方案论证，提出建设性建议 岗位要求： 1.熟练运行多线程、协程处理并发、计算等耗时操作 2.精通 Qt 编程语言及其开发环境，精通 Qt 自绘控件和 QSS 样式表 3.精通 Qt 布局、绘图、网络技术 4.精通 C/C++、STL 开发 5.熟悉TCP/IP及socket网络编程； 6、熟悉常用的软件算法及数据结构；   </t>
  </si>
  <si>
    <t>高级C#开发工程师</t>
  </si>
  <si>
    <t>上海诺之嘉医疗器械有限公司</t>
  </si>
  <si>
    <t>网页设计师 (职位编号：7)</t>
  </si>
  <si>
    <t>上海山谷文化传播有限公司</t>
  </si>
  <si>
    <t>广东尚趣网络科技有限公司</t>
  </si>
  <si>
    <t>五险一金 餐饮补贴 专业培训 绩效奖金 年终奖金 节日福利</t>
  </si>
  <si>
    <t>1. 从事基于windows的应用软件开发； 2. 能够独立完成整个软件的开发流程，需求分析，详细设计，代码实现，联调测试等； 3. 指导软件工程师的开发工作； 4. 及时向产品经理汇报开发过程中遇到的问题以及需要的开发资源，以确保产品研发的顺利进行； 任职要求： 1. 通信、电子、计算机等相关专业毕业，本科以上学历，三年以上工作经验，两年以上windows应用程序开发经验； 2. 熟练掌握Visual studio开发工具，精通C#/VC++语言； 3. 具备良好的人机交互界面设计功底； 4. 熟悉windows下的多线程编程、socket网络通信、设备驱动等技术； 5. 精通C/S系统架构； 6. 精通xml, web service, wcf, wpf等； 7. 熟悉MS SQL server, Oracle等数据库； 8. 有航空航天行业经验优先； 9. 有良好英语阅读能力，可无障碍的阅读日常工作资料；</t>
  </si>
  <si>
    <t>广告 文字媒体/出版</t>
  </si>
  <si>
    <t>五险一金 专业培训 年终奖金 包餐 节日福利 带薪年假</t>
  </si>
  <si>
    <t>五险一金 年终奖金 绩效奖金 弹性工作 员工旅游</t>
  </si>
  <si>
    <t>岗位职责：  5、热爱手游开发，勤奋好学，认真负责，能承受一定的工作压力，且具有较强的团队合作精神。</t>
  </si>
  <si>
    <t xml:space="preserve">1、 负责网站设计创意与美化工作； 2、与团队或客户共同沟通完成网站设计页面、创意实施等设计性工作； 3、负责网站的界面和专题页设计与制作； 4、负责网站的整体设计风格与布局。 5、还需负责将网站项目的设计稿切图实现并制作成符合WEB标准的页面，能高效熟练编写HTML及CSS代码，并符合页面标准和规范，确保代码对在IE、Firefox、chromium、Safari各版本浏览器有良好的兼容性； 6、熟悉javascript，jquery，完成页面常规交互动作相关的JS工作，有成功设计经历者优先； 任职要求： 1、大专以上学历，平面设计、美术设计、多媒体设计等相关专业； 2、有1年以上的美工工作经验, 有淘宝店铺美工经验者优先； 3、对时尚和流行把握敏锐，具有良好的艺术设计和创意能力； 4、熟悉广告、陈列活动等相关方面的设计项目； </t>
  </si>
  <si>
    <t>.Net/C# 工程师</t>
  </si>
  <si>
    <t>上海荣威塑胶工业有限公司</t>
  </si>
  <si>
    <t>深圳市艾特天下技术有限公司</t>
  </si>
  <si>
    <t>家具/家电/玩具/礼品 娱乐/休闲/体育</t>
  </si>
  <si>
    <t>五险一金 免费班车 员工旅游 免费食宿</t>
  </si>
  <si>
    <t>任职要求： 1、应届/1年及以上相关开发/实习经验，计算机相关专业大专及以上学历； 2、必须要有 Visual Studio 与 SQL Server 使用经验； 3、至少了解 .Net MVC、WebApi、Entity Framework、Json 等相关B/S方向技术； 4、了解 SQL Store Procedure 相关或经验； 5、刺激战场星钻或LOL钻石及以上段位； 6、有良好的编码规范与自我学习意识；  加分项目： 1、乐于沟通，不怕问题; 2、长得帅; 3、皮（腿还在的那种）;  工作环境： Leader nice，技术深厚，管理亲和； 追求技术创新，团队互助气氛良好； 凡事都可以商讨，不刻板不死板； 交通便捷，市区办公楼、地铁2、12、13出来就是；  待遇: 1、做五休二，法定假日，带薪年假，一年十三薪； 2、完善的社会保险和住房公积金； 3、 活跃、开放的团队氛围，良好的内部培训和晋升渠道；</t>
  </si>
  <si>
    <t>五险一金 绩效奖金 年终奖金 专业培训</t>
  </si>
  <si>
    <t>岗位职责 1、参加基于C/C++技术产品的应用开发； 2、协助及独立完成项目软件的需求分析、编码测试等工作； 3、配合项目经理完成各项文档的编写、软件开发以及项目经理安排的其他任务。 任职资格： 1、计算机技术等相关专业专科或本科及以上学历； 2、熟悉视频直播系统开发优先； 3、熟悉oracle、mysql数据库编程； 4、熟练掌握OSG等三维开发引擎者优先； 5、有大数据图形渲染、三维GIS平台开发经验的优先； 6、能承受工作压力、责任心强、勤奋好学、动手能力强，具有团队合作精神和沟通能力。</t>
  </si>
  <si>
    <t>C#服务端工程师</t>
  </si>
  <si>
    <t>上海旭薇物联网科技有限公司</t>
  </si>
  <si>
    <t>c++软件开发工程师</t>
  </si>
  <si>
    <t>深圳市永泰新欣科技有限公司</t>
  </si>
  <si>
    <t>五险一金 定期体检 员工旅游 5天8小时 带薪年假 年终奖金 节日福利</t>
  </si>
  <si>
    <t>本公司是上海遥薇（集团）有限公司全职子公司 1、精通JT/T808、809、1078等协议的开发； 2、熟悉GB/T 28181协议； 3、相关技术设计方案编制。 最低任职条件： 1、全面的软件知识结构，坚实的C#语言基础。 2、精通TCP/IP相关网络协议，具有丰富的Socket相关编程经验。 3、良好的分析解决问题能力，良好的团队合作，沟通能力。 4、大专以上学历，3年以上开发经验</t>
  </si>
  <si>
    <t>美工设计师</t>
  </si>
  <si>
    <t>上海当世流体动力控制设备有限公司</t>
  </si>
  <si>
    <t>腾博科技文化发展（广东）有限公司</t>
  </si>
  <si>
    <t>周末双休 做五休二 带薪年假 五险一金</t>
  </si>
  <si>
    <t xml:space="preserve">1、在技术总监的带领下完成相关产品的模块编码工作、单元测试工作。 2、与技术总监密切配合，支持产品前期需求调研和产品设计，从技术实现和数据角度提供产品技术解决方案。 3、定位、修复程序bug，保证产品技术迭代，性能优化。 4、负责公司已完成项目的后续部分维护工作。 5.有独立解决问题的能力，良好而规范的编程习惯。 6.良好的沟通能力，主动积极的工作、学习态度。 7、团队内部技术分享，和团队一起成长。  任职要求： 1、 计算机相关专业本科或以上学历； 2、 熟悉掌握C#（WPF、WinForm）开发； 3、 了解或使用过IIS，Tomcat、Resin等至少一种Web Server； 4、 有相关技术文档书写能力，编写和完善系统文档； 5、 熟悉关系型数据库开发，有SQLServer开发经验; 6、 两年以上全职开发经验，能独立完成模块设计与代码开发任务; 7、会网络和服务器维护的优先; 8、 开发过三层C/S架构或B/S架构软件的优先; 9、写过硬件单片机通信控制的优先。 </t>
  </si>
  <si>
    <t>1、处理日常商品图片，制作各种网络广告和图片，更新产品页面，设计产品页面风格等 2、编辑公司各种产品的文字介绍，按照公司指示及时发布公司的各种信息，更新网站相关内容 3、负责设计网站产品图片； 4、满足公司其他部门所提出的美工方面的需求。 5、计算机相关专业专科以上学历年；有网站美工经常1年以上；了解后台程序制作流程； 6、精通PS、DW，熟悉或精通FLASH者优先； 7、精通css+Div、html等web技能；了解javascript，了解后台制作流程优先； 8、掌握CorelDRAW或者llustrator等矢量图形编辑软件； 9、思维敏捷，想象力丰富、悟性好，积极主动、工作认真，沟通协作能力强，富有团队精神。</t>
  </si>
  <si>
    <t>金融行业C# WPF/WINFORM开发工程师</t>
  </si>
  <si>
    <t>上海子午线新荣科技有限公司</t>
  </si>
  <si>
    <t>五险一金 免费班车 员工旅游 交通补贴 餐饮补贴 通讯补贴 专业培训 绩效奖金</t>
  </si>
  <si>
    <t>基本要求： 1． 年龄、性别不限、专业不限 2． 工作三年及以上 3． 有1年以上MS C#客户端界面开发，熟悉Winform或WPF开发 4． 有1年以上Java后台开发经验 5． 熟悉Linux操作系统、常用命令，并具备一定的脚步编写能力 6． 熟悉Oracle数据库、以及SQL语言 7． 动手能力、主动性强 主要工作内容： 1． 参与到交易系统、行情系统、以及交易管理系统相关的研发 2． 开发基于C/S结构的客户端程序 工作后收益： 1． 了解、并掌握金融行业的基本知识、尤其是外汇交易、市场数据方面的业务知识； 2． 有机会参加大型企业应用系统项目的开发； 3． 有机会了解国际上先进的金融风险管理系统、电子交易系统、市场数据系统的知识和原理； 4． 技术上可以学习到C#, C++, Java的开发, 以及UNIX环境下的操作； 工作地点： 上海浦东</t>
  </si>
  <si>
    <t>C#测量软件研发工程师</t>
  </si>
  <si>
    <t>淘宝美工(包吃住)</t>
  </si>
  <si>
    <t>上海欧潼精密设备有限公司</t>
  </si>
  <si>
    <t>深圳市满家兴食品工贸有限公司</t>
  </si>
  <si>
    <t>批发/零售</t>
  </si>
  <si>
    <t>包三餐 全勤奖 绩效奖金 五险一金 节日福利 通讯补贴 员工旅游 年终奖金 餐饮补贴</t>
  </si>
  <si>
    <t>通讯补贴 年终奖金 周末双休 带薪年假 绩效奖金 社会保险 节假日福利 做五休二</t>
  </si>
  <si>
    <t xml:space="preserve">1、美术、动画或艺术设计等相关专业学院毕业，有较强的美术功底，对网站色彩、构图等有独特见解； 2、精通photoshop； 3、精通HTML、CSS、JavaScript等Web前端开发技术，精通DIV+CSS网页布局，熟悉W3C网页标准，能够手写页面代码; 4、熟练使用dreamwaver； 5、掌握HTML5、CSS3、jQuery； 6、有较高的美术基础和审美能力;可以独立自主的进行网站美工设计； 7、请在简历中附真实设计作品或链接，应聘时请提供作品； 8、有工作经验优先。 </t>
  </si>
  <si>
    <t>岗位职责： 1、负责公司测量软件产品的研发、设计和维护； 2、理解项目的业务需求和功能需求，根据开发文档，独立进行编码工作； 3、根据开发进度和任务分配，完成相应模块软件的设计、开发任务； 4、参与系统、逻辑、界面、架构的设计、开发工作； 5、完成上级安排的其它工作。  岗位要求: 1、本科及以上学历，软件工程或计算机相关专业； 2、熟悉C#，使用C#语言进行开发; 3、具备良好的编码习惯，深入理解各种设计模式和应用场景； 4、逻辑思路清晰，工作规范，有良好的沟通能力、较强的团队协作能力； 5、具备较好的英语读、写水平；</t>
  </si>
  <si>
    <t>PS：该岗位工作地点在五和地铁附近  岗位职责： 1、参与项目需求分析和技术评估，进行系统框架和核心模块的详细设计； 2、根据产品设计方案和开发计划，实施软件设计和开发工作； 3、协同产品开发团队完成产品调试及相关工作； 4、进行初步测试合格后交品质部测试，改善和修复测试发现的问题点； 5、跟进试产、量产过程，解决期间出现的问题； 6、向客户提供软件方面的售后技术支持.   岗位要求： 1、精通C++语言，3年以上C++/C语言开发经验； 2、2年以上windows平台的C++/STL编程开发经验； 3、熟悉VC++开发环境，了解软件面向对象(OO)、设计模式等开发知识； 4、熟悉Windows平台的API，了解窗体消息、界面GDI\GDI+绘图等应用机制； 5、熟悉Windows平台的Socket、TCP/IP协议、网络编程等； 6、熟悉开源界面库Duilib； 7、熟悉 MySQL、Sqlite 等数据库的应用；    我们为您提供的福利： 1、5天8小时工作制，周末双休； 2、入职购买五险一金； 3、可为员工招调深圳户口； 4、公司为所有员工提供国家规定的法定假日； 5、为员工提供带薪年休假、婚假、丧假、产假等； 6、法定节假日发放过节费； 7、每年公司组织集体旅游以及各类活动； 8、员工生日公司发生日礼金； 9、年终召开隆重的表彰大会，为员工进行物质及荣誉的奖励。春节前夕，举办大型聚餐及春节联欢晚会及抽取大奖活动； 10、根据岗位情况，提供手机话费补贴； 11、高额年终奖（根据公司经营状况及个人表现）； 12、每年组织员工免费的体检福利。</t>
  </si>
  <si>
    <t>上海孚创动力电器有限公司</t>
  </si>
  <si>
    <t>Linux C/C++ 开发工程师</t>
  </si>
  <si>
    <t>百富计算机技术（深圳）有限公司</t>
  </si>
  <si>
    <t>0.9-1.2万/月</t>
  </si>
  <si>
    <t>机械/设备/重工 电子技术/半导体/集成电路</t>
  </si>
  <si>
    <t>五险一金 弹性工作 绩效奖金 年终奖金 餐饮补贴 交通补贴 加班补助 带薪年假</t>
  </si>
  <si>
    <t>职位描述： 1、系统需求分析与功能设计/开发； 2、公司已有软件产品的迭代更新与维护工作； 3、技术类文档整理与维护； 4、软件售后服务的跟踪与BUG修复；  要求： 1.计算机或相关专业 本科或以上学历； 2. 两年或以上的C#程序设计经验；熟练掌握WinForm、WPF开发，熟悉JSON、XML、WebService、WebAPI等技术； 3.熟悉MySql，有SQL开发经验者优先； 4.有大型应用软件开发经验者优先； 5.有团队精神，良好的沟通能力；  工作时间： 9:00―18:00 做五休二 弹性工作</t>
  </si>
  <si>
    <t>职责描述： 1. 进行linux系统下应用软件的需求沟通（海外客户），根据产品功能，进行功能设计，代码开发； 2. 能按照项目计划与团队完成应用软件的开发，提高高质量代码。 3，负责Linux支付终端海外业务的应用程序开发，能独立完成项目的需求分析，设计，开发，维护，测试等工作。 4，负责Linux支付产品的海外客户的远程及现场的技术培训，技术支持，开发调试，上线支援等工作。 5，规范代码和文档的编写和维护，持续的完善产品，提高产品功能和性能。 任职要求： 1,本科以上学历，有2年左右相关Linux平台C/C++开发经验、计算机相关专业； 2,扎实的C/C++基础，具有良好的数据结构和算法基础； 3,精通Linux系统环境下的软件开发； 4,熟悉网络编程，多线程编程； 5,英语6级以上，熟练阅读英文资料，良好的口语沟通能力; 7,责任心强，有主动承担责任的担当；良好的沟通和团队协作能力,良好的问题分析能力;热爱技术，动手能力强。 8，能胜任短期的海外出差，有海外出差经验者优先； 9，有Android开发经验者和android开发意愿者优先。</t>
  </si>
  <si>
    <t>C#.NET 开发工程师</t>
  </si>
  <si>
    <t>上海亿业网络科技发展有限公司</t>
  </si>
  <si>
    <t>web/h5前端开发工程师助理可培养</t>
  </si>
  <si>
    <t>周末双休 带薪年假 五险一金 绩效奖金 节日福利 专业培训 做五休二</t>
  </si>
  <si>
    <t>C#, .Net Engineer 1、 计算机或相关专业毕业，大学本科及以上学历。 2、 精通.NET框架，精通C#、ASP.NET、ADO.NET等开发技术，并能够熟练使用VS.NET等开发工具。 3、 深厚的关系数据库知识，精通SQL，能熟练使用SQL Server数据库。 4、 精通HTML、DHTML(CSS、JavaScript、DOM)、AJAX、XML等开发技术。 5、 热爱计算机程序开发，有很好的英语读写水平, 能无障碍阅读英文原版技术文档。 6、 具备良好的沟通能力，协作精神和进取心。 7、 具备良好的学习能力，思维敏捷，善于沟通和团队协作。 8、 具备良好的职业道德和工作态度，能够独立分析问题和解决问题。</t>
  </si>
  <si>
    <t>餐饮补贴 住房补贴 节日福利 带薪年假 高温补贴 五险一金</t>
  </si>
  <si>
    <t>岗位职责： 1.依据系统架构设计模型进行项目设计，输出详细设计文档； 2.负责软件产品的编码实现以及单元测试； 3.参与软件需求与设计审核和代码检查； 岗位要求： 1、专科及以上学历，计算机、软件、测试、网络、信息、通信、 电子、数学、信管、设计、物联网、自动化等相关专业优先考虑，其它跨专业优秀者亦可考虑，同时欢迎优秀应届毕业生报投； 2、熟悉面向对象的设计和开发过程，熟练掌握主流SSH框架和SSM框架； 3、能较好使用JSP，JavaScript，HTML，CSS等WEB开发技术； 4、熟练掌握至少一种常用数据库（Oracle、MySql、SqlServer）； 5、吃苦耐劳，有良好的团队合作精神 福利待遇： 1、双休，享受法定休假，公司实行8小时工作制；公司为员工购买五险一金。 2、享受带薪年假、婚假、病假、培训假等福利。 3、完善的员工内训制度，高效的工作环境和氛围；定期组织员工参与旅游、体育比赛等业余活动，丰富员工的工作生活</t>
  </si>
  <si>
    <t>C# 软件开发工程师</t>
  </si>
  <si>
    <t>上海同华国际物流（集团）有限公司</t>
  </si>
  <si>
    <t>贸易/进出口 交通/运输/物流</t>
  </si>
  <si>
    <t>五险一金 员工旅游 交通补贴 餐饮补贴 年终奖金 绩效奖金 定期体检</t>
  </si>
  <si>
    <t>广州市宇阳数码科技有限公司</t>
  </si>
  <si>
    <t>岗位职责： 使用c#和相关技术完成应用产品及项目开发 1、按系统需求完成系统技术设计； 2、按系统设计完成功能模块的编写； 3、编写模块详细设计文档，和相关技术资料； 4、负责对开发内容的单元测试、集成测试； 5、负责解决开发过程中的技术问题。 岗位要求： 1.大专以上学历，计算机、软件工程及相关专； 2.具有二年以上编程经验，熟练掌握C#,以及相关技术 websevice,xml,json 等； 3熟练使用VS 开发框架，具有DevExpress开发经验； 4.熟悉T-SQL 语言，能熟练使用SQL Server数据库系统，熟练使用存储过程； 5.有参与ERP类项目开发经验, 了解ERP开发特点和目标； 6.良好的团队合作精神和沟通技巧，责任心强。</t>
  </si>
  <si>
    <t>五险一金 专业培训 员工旅游 绩效奖金 年终奖金 周末双休 节日福利 下午茶 羽毛球活动等</t>
  </si>
  <si>
    <t xml:space="preserve"> 岗位要求： 1、负责项目编码实现，参与项目和产品的技术难点的研究与攻关； 2、参与项目技术文档的编写，参与技术方案设计、安装部署方案编制等工作； 3、协助项目经理与客户进行技术沟通交流； 4、完成上级领导交办的其他任务。  任职资格： 1、计算机软件相关专业（软件工程、计算机科学与技术等），全日制本科及以上学历，2年以上C++开发以及工作经验； 2、精通 C、C++，qml，JS等 ，熟悉QT，VS等开发环境，使用这些技能参与过多个项目的开发； 3、具备强烈的责任心，具备良好的学习能力、问题解决能力、沟通能力、英文阅读能力、文档编写能力； 4、能接受短期出差。  </t>
  </si>
  <si>
    <t>高级C#WPF软件开发工程师（前端分析界面）</t>
  </si>
  <si>
    <t>上海厦泰生物科技有限公司</t>
  </si>
  <si>
    <t>2.3-2.7万/月</t>
  </si>
  <si>
    <t>五险一金 餐饮补贴 年终奖金 绩效奖金 定期体检</t>
  </si>
  <si>
    <t xml:space="preserve">职责描述： 负责开发Windows桌面应用软件的界面和业务流程。  任职要求： 1. 计算机软件专业大学本科或本科以上学历。 2. 精通C＃和.Net开发。 3. 精通WPF客户端开发,能够进行完全自义定的界面开发。 4. 对面向对象的概念有深刻的理解和应用。 5. 熟悉数据结构,数据库和业务流程开发。 6. 英语四级以上，能熟练读写英文文档和具备良好的代码英语用词规范。 7. 工作态度积极主动，具有独立解决问题的能力. 责任心强，具有良好的沟通能力及团队合作精神。 8.精通自定义绘制，几何形状与变换，图标绘制，精通Windows与WPF渲染过程方面的知识者优先。 9. 具有项目或独立模块负责人经验者优先,具有团队负责人经验者优先。 10.具有仪器,通讯类项目开发经验者优先。 </t>
  </si>
  <si>
    <t>深圳西龙同辉技术股份有限公司</t>
  </si>
  <si>
    <t>PHP开发技术人员</t>
  </si>
  <si>
    <t>广州福洋贸易有限公司</t>
  </si>
  <si>
    <t>周末双休 带薪年假 五险一金 专业培训 补充医疗保险</t>
  </si>
  <si>
    <t>C#软件工程师 (职位编号：AQ20120711-2A)</t>
  </si>
  <si>
    <t>上海昂勤测控技术股份有限公司</t>
  </si>
  <si>
    <t>贸易/进出口</t>
  </si>
  <si>
    <t>1、根据项目开发设计文档，编写程序及其相关开发文档； 2、负责代码的开发与维护，按计划完成系统功能模块的开发工作； 3、分析诊断软件业务逻辑，编写软件研发设计的协议文档； 4、及时解决研发过程中的技术问题。 任职要求： 1、计算机及相关专业毕业，大学本科以上学历，3年以上相关开发经验； 2、精通C/C++开发，熟练使用STL，有较好的架构能力和良好代码规范，熟悉常用算法和数据结构； 3、熟悉设计模式，Socket网络编程，多线程编程； 4、具备较好的逻辑分析和独立解决问题的能力，学习能力强； 5、具备良好合作态度及团队精神，有工作激情、创新欲望和责任感，工作责任心强，有较强的语言表达能力和文字理解能力。 加分内容： 1、有界面开发经验，C#、MFC、其他第三方开源界面库（如duilib）等； 2、熟悉常用数据库如Oracle、MySQL等； 3、对智能卡行业有一定了解；</t>
  </si>
  <si>
    <t>金山区  </t>
  </si>
  <si>
    <t>员工旅游 年终奖金 绩效奖金 全勤奖 六险</t>
  </si>
  <si>
    <t>岗位职责： 1.负责网站后台程序开发（PHP+Mysql）与设计、前端人员配合完成需求功能的构建； 2.负责服务器的搭建、维护和保障程序的安全运行； 3.负责完成批发网站用户页面的登录注册，商品购买，商品价格和邮费运算，填写地址，最后支付发货的流程 4.负责完成批发网站管理页面，审核用户，商品创建、商品有序分类、商品上下架功能实现，商品价格和邮费运算，确认发货，权限管理等基本功能 5.批发网站的稍微难点：用户购买页面实现中英文切换；多区域价格邮费的不同运算；paypal的国外支付接口    岗位要求： 1.计算机相关专业，专科以上学历，1年以上的PHP项目开发工作经验； 2.开发语言要求熟练掌握PHP+Mysql等语言，能独立完成开发任务，并具备一定的前端技能（html，css，javascript）； 3.熟悉MySQL数据库，可以根据项目需求独立设计数据库，具有MySQL索引优化、查询优化和存储优化经验 4.熟悉至少一种PHP框架，如ThinkPHP； 5.熟悉Linux系统及常用操作，能独立搭建LAMP/LNMP环境，并优化相关配置； 6.熟悉主流第三方支付接口，如支付宝（必须）、银联、微信、paypal（必须）开发； 7.喜欢钻研，有较强的学习能力和解决问题的能力，敬业责任心强，有良好的沟通能力和团队协作精神，态度必须端正； 8.有过实际的电商网站开发和部署经验优先；  9.熟悉了解资讯发帖，赛事直播功能嵌套的技术者优先</t>
  </si>
  <si>
    <t>员工旅游 绩效奖金 年终奖金 定期体检 免费住宿 五险一金 提供午餐 其他奖金 周末双休 节假日福利</t>
  </si>
  <si>
    <t>职位要求： 1、2年以上工作经验； 2、熟悉TCP/IP协议，RS485通信，RS232通信；后台接收，处理数据，前端显示数据； 3、熟练使用VS 2008/2010，精通WinForm/WebForm开发，熟练掌握自定义控件、数据； 4、能够掌握各种控件的使用，并有能力开发新控件； 5、良好的职业修养，责任心强，必要时可以适当加班，良好的沟通能力和团队协作精神。</t>
  </si>
  <si>
    <t>通信软件C/C++/Java/Erlang开发（2018应届）</t>
  </si>
  <si>
    <t>对日c#.net 软件工程师（急聘） (职位编号：08)</t>
  </si>
  <si>
    <t xml:space="preserve"> 【招聘对象】  2018届毕业生  学历要求：本科以上；  专业要求：计算机/软件工程/通信工程/电子信息等相关专业优先。  能力要求： 1） 扎实的软件测试基本功，扎实的C/C++/JAVA或JS/Python基本功，了解Linux或Unix系统；了解TCP/IP； 2）基本英语听说读写能力； 3）良好的学习能力及团队合作。     公司邮箱：recruit@cienet.com  官方网站：www.cienet.com  招聘微博：http://weibo.com/cienet   </t>
  </si>
  <si>
    <t>广州德亨信息技术有限公司</t>
  </si>
  <si>
    <t>c#.net软件工程师</t>
  </si>
  <si>
    <t>上海益码物联网有限公司</t>
  </si>
  <si>
    <t>计算机软件 通信/电信运营、增值服务</t>
  </si>
  <si>
    <t>五险一金 员工旅游 餐饮补贴 专业培训 年终奖金</t>
  </si>
  <si>
    <t>五险一金 员工旅游 年终奖金 周末双休</t>
  </si>
  <si>
    <t>岗位职责 1.根据需求分析文档，实现客户的定制软件功能; 2.实现关系型数据库（SQLServer)、网络接口、串口设备之间的数据读取写入; 3.实现RFID读写器SDK的封装，编写详细的功能文档和样例程序; 4.使用中间件接口技术（RPC、MOM)封装RFID读取设备; 5.编写测试用例和测试计划，编写代码部署文档、用户手册; 6.配合硬件部门，编写客户定制服务应用。 任职资格: 1,计算机科学或相关专业，本科以上学历，3年以上工作经验; 2,精通C#程序设计与开发，掌握关系型数据库; 3,熟练掌握网络编程（SOCKET、RPC）、串口编程; 4,具有软件过程文档设计和编写的能力，能自行编制软件技术、产品服务、市场销售支持等方面的文档; 6, 良好的编码习惯，能编写出高质量、高性能的软件代码; 7，具有责任感，良好的解决问题能力和沟通协调能力，富有激情，思维活跃，勇于创新和接受挑战。</t>
  </si>
  <si>
    <t>岗位描述： 1.参与项目或产品的需求分析、系统设计； 2.负责软件开发工作； 3.负责解决开发过程的技术问题； 4.完成模块代码编写、单元测试、代码维护工作； 5.根据公司技术文档规范编写相应的技术文档； 岗位要求： 1. 具备扎实的C/C++编程功底； 2.了解操作系统原理，能够熟练应用Linux系统，能够熟练使用调试工具，具备良好的调试手段和技巧； 3. 熟悉至少一种数据库系统； 4. 熟练掌握TCP/IP协议、多线程及多进程编程，有网络协议类开发经验优先； 5. 具有较强的逻辑分析能力、学习能力和团队合作精神。</t>
  </si>
  <si>
    <t>上海海万信息科技股份有限公司</t>
  </si>
  <si>
    <t>1.4-2万/月</t>
  </si>
  <si>
    <t>1.本科及以上学历，四年及以上C#开发经验， 熟悉C#编程，熟悉.Net开发平台；
2. 熟悉Winform或者WPF；
3. 有证券相关知识更优；</t>
  </si>
  <si>
    <t>急招web前端（双休）</t>
  </si>
  <si>
    <t>广州市天娱信息科技有限公司</t>
  </si>
  <si>
    <t>上海三高计算机中心股份有限公司</t>
  </si>
  <si>
    <t>弹性工作 绩效奖金 员工旅游 出国机会 年终奖金</t>
  </si>
  <si>
    <t>深圳市卓智达科技有限公司</t>
  </si>
  <si>
    <t>岗位职责:
1、负责APP移动端、应用系统、公司官网等前端页面开发；
2、优化美工设计稿切图的相关html和css代码实现；
3、学习能力强、积极主动、重视团队协作，善用新技术推动业务发展；
4、了解前端新技术并应用至实际项目中。
任职资格:
1、大专以上学历，1-3年前端开发经验，有完整的前端项目经验；
2、扎实的HTML5、JavaScript、CSS3知识，熟悉前后端交互，有移动端的开发经验；
3、熟练掌握canvas技术，能使用canvas实现动效或者制作简单小游戏；
4、熟悉jquery,bootstrap和vue.js;</t>
  </si>
  <si>
    <t>五险一金 弹性工作 定期体检 专业培训 年终奖金 绩效奖金 餐饮补贴</t>
  </si>
  <si>
    <t>1.负责项目的开发和研发团队的产品开发； 2.在Team中担当主要的开发任务； 3.视具体工作情况将合理调动安排级别更高的职位。  岗位要求： 1.计算机或相关专业本科以上学历，有2年以上相关工作经验； 2.对设计模式有丰富经验或者大型项目有实施经验者优先考虑； 3..精通C#，.Net编程；熟悉SQL Server，Oracle数据库； 4.有一定的系统设计能力、良好的编码和撰写文档的习惯； 5.良好的合作精神，强烈的责任心、较强的学习能力。</t>
  </si>
  <si>
    <t>五险一金 员工旅游 专业培训 绩效奖金 年终奖金 弹性工作 定期体检 下午茶 定期部门活动</t>
  </si>
  <si>
    <t>岗位职责： 1. 负责服务器软件的设计与开发； 2. 参与项目相关技术架构设计和项目估算； 3. 参与部分文档编写和测试工作；  岗位要求： 1. 全日制统招重点大学本科以上学历，计算机科学或相关专业； 2. 1年以上通讯或互联网行业后端开发经验、精通C++语言；或C++基础扎实的优秀应届生； 3. 有进程/多线程编程经验,熟悉Socket网络编程，熟悉TCP/IP，HTTP网络协议，使用过ACE,libevent等库开发者优先； 4. 良好的分析和问题解决能力； 5. 熟悉Linux系统,能够在linux下调试与开发; 6. 熟悉敏捷或迭代开发流程者优先考虑；  关于公司福利及其他： 一、工作时间： 五天八小时，周末双休。 二、福利 五险一金：社会保险（养老保险、基本医疗保险、工伤保险、失业保险、生育保险）、员工住房公积金。 三、休假 法律规定的公休假日及婚假、产假、陪产假等法定休假； 四、员工关怀 员工月度生日会、员工户外拓展/聚餐/旅游、公司年会等；员工每年定期享受一次全面的身体检查。</t>
  </si>
  <si>
    <t>C# 软件工程师</t>
  </si>
  <si>
    <t>上海金禹罗博电子科技有限公司</t>
  </si>
  <si>
    <t>五险一金 员工旅游 餐饮补贴 年终奖金 周末双休 弹性工作</t>
  </si>
  <si>
    <t>C++服务端开发工程师</t>
  </si>
  <si>
    <t>广州战游网络科技有限公司</t>
  </si>
  <si>
    <t xml:space="preserve">1、负责公司软件产品的研发、设计或维护； 2、负责与第三方信息系统的接口交互开发工作； 3、对现场工程师提供技术解答和支持工作； 4、对所负责的研发任务进行技术文档的书写。  【任职要求】 1、专科及以上学历，计算机及相关专业，具备2年及以上C#.net开发经验； 2、熟悉SQL Server/Oracle数据库； 3、具备相关医疗软件（如HIS、RIS、LIS等）的开发经验者优先； 4、思路清晰，良好的团队合作精神、分析和独立解决问题的能力；  </t>
  </si>
  <si>
    <t>五险一金 员工旅游 交通补贴 餐饮补贴 年终奖金 全勤奖 年底双薪</t>
  </si>
  <si>
    <t>1．参与服务器端需求设计和各功能、逻辑代码实现； 2．服务器端代码测试与维护。  任职要求： 1．本科及以上学历，1年以上服务端开发经验； 2．熟悉C/C++和Lua开发； 3．熟悉服务器架构和LINUX环境； 4．踏实上进，良好的沟通能力，喜欢游戏行业。</t>
  </si>
  <si>
    <t>上海辰达物联网科技有限公司</t>
  </si>
  <si>
    <t>0.8-1.8万/月</t>
  </si>
  <si>
    <t>做五休二 五险一金 专业培训 定期体检 员工旅游 绩效奖金 年终奖金</t>
  </si>
  <si>
    <t>1、熟练使用的C#语言，熟悉.NET的开发架构； 2、掌握C/S、B/S开发，有一定javascript、css、html开发经验； 3、了解webservice、wcf、windows服务开发； 4、熟练掌握SQLSERVER、ORACLE、MYSQL等常用数据库操作； 5、熟练掌握T-SQL、存储过程开发； 6、了解SQLite，SQLCE终端数据库使用； 7、有1到2年的工作经验者优先；有一定安卓开发经验的优先；  8、有MES，WMS等系统开发经验者优先；</t>
  </si>
  <si>
    <t>深圳智图视觉系统科技有限公司</t>
  </si>
  <si>
    <t>C#工程师</t>
  </si>
  <si>
    <t>五险一金 补充医疗保险 年终奖金 绩效奖金</t>
  </si>
  <si>
    <t>上海升川软件开发有限公司</t>
  </si>
  <si>
    <t>1.  编程基础知识扎实，学习能力强； 2.  熟练使用 C/C++ ，二年以上相关开发经验； 3.  熟悉面向对象程序设计思想； 4.  熟练地根据详细设计完成规范的流程图的编制； 5.  熟悉 Windows/Linux/Mac系统，了解 Windows/Linux/Mac环境及使用； 6.  熟悉 QT + QtCeator + qml进行开发者优先。 7.  熟悉qss界面开发优先。 8.  熟悉绘图、界面、多媒体、多线程、设备数据通讯、数据库业务逻辑、网络相关技术者优先；</t>
  </si>
  <si>
    <t>天猫美工淘宝美工</t>
  </si>
  <si>
    <t>广州华其电子有限公司</t>
  </si>
  <si>
    <t>岗位职责： 1.从事B/S程序开发； 2.根据开发进度和任务分配，完成相应功能模块的设计、开发、编程任务； 3.负责开发文档编写工作； 岗位要求： 1. 计算机或相关专业学历 2.精通C#语言，熟练使用asp.net MVC ,Javascript,HTML,CSS,XML,JQuery等技术； 3.熟悉各类设计模式及成熟框架。 4.熟悉SqlServer等数据库系统，编写常见的T-SQL语句； 5.熟练掌握Visual Studio,SVN等软件开发工具和调试工具； 6.具有良好的代码注释和文档编写习惯，有较强的沟通能力，具备团队合作精神； 具有以下经历可优先考虑: 1:最近有从事过WinForm程序开发的. 2:从事过门售系统开发者. 3:到岗时间迅速者优先考虑.</t>
  </si>
  <si>
    <t>C++开发工程师（工控自动化）</t>
  </si>
  <si>
    <t>北京数码大方科技股份有限公司</t>
  </si>
  <si>
    <t>1、负责淘宝店铺、网站的美工设计，图片处理，要求对户外用品有一定敏感度，能用简介文案表达产品的卖点; 2、熟悉网页焦点理论，对网页布局有丰富经验;对色彩敏感，能处理各种视觉冲突，有良好的审美观; 3、负责每款商品的设计和美化，包括拍照及图片修改和制作、动画、动态广告条等的设计，商品展示模板设计，日常产品维护、调整、美化; 4、淘宝店铺的主页美化，制作促销、描述模板，根据公司产品的上架情况和促销信息自主制作促销广告位，对拍摄后的产品图进行校色、美化处理; 5、站在用户角度去思考，提高网站的可用性，优化设计，能够挖掘消费者的浏览习惯和点击需求。 任职要求： 1、优秀的视觉设计能力，认真细致，善于创新，以人为本的设计理念; 2、熟练使用Photoshop、Dreamweaver、Fireworks、Flash等软件; 3、精通Html、DIV+CSS等技能，了解JavaScript并能制作一些简单特效; 4、良好的沟通能力，善于对设计的表达，具有良好的团队协作精神; 5、有淘宝天猫美工工作经验，美术相关专业优先。</t>
  </si>
  <si>
    <t>计算机软件 机械/设备/重工</t>
  </si>
  <si>
    <t>上海恒生聚源数据服务有限公司</t>
  </si>
  <si>
    <t>五险一金 员工旅游 通讯补贴 出国机会 绩效奖金</t>
  </si>
  <si>
    <t>岗位责任： 承担工控自动化方向软件系统的开发工作  任职要求： 1.重点综合性大学或理工类大学全日制统招本科或硕士学历，取得毕业证书硕士不晚于2019年，本科不晚于2018年，具备英语4级或以上水平，能够阅读英文文档； 2.具有计算机软件、机械工程、建筑工程、力学或数学等专业背景； 3.熟悉socket通信、串口通信；有工控自动化软件开发经验者优先； 4.具有良好的自学能力和独立解决问题的能力，能承受一定工作压力，在指定时间内完成高质量程序；</t>
  </si>
  <si>
    <t>金融/投资/证券 计算机服务(系统、数据服务、维修)</t>
  </si>
  <si>
    <t>做五休二 餐饮补贴 专业培训 员工旅游 定期体检 年终奖金 交通补贴 绩效奖金 五险一金</t>
  </si>
  <si>
    <t>1、计算机及相关专业大专以上学历，2年以上开发工作经验（有相关工作经验的可以放宽）；
2、熟练掌握C#开发技术；熟悉WINFORM、WCF或Remote、WebService技术或爬虫技术； 3、具有实际的软件开发经验或爬虫开发经验、有2年以上的工作经验，若有反爬虫的经历更佳；
4、对数据敏感，对数据感兴趣，有大数据思维，熟悉新闻资讯抓取的更佳。
5、良好的沟通能力和团队合作精神</t>
  </si>
  <si>
    <t>广州赛志系统科技有限公司</t>
  </si>
  <si>
    <t>C#.NET Web 开发工程师</t>
  </si>
  <si>
    <t>五险一金 补充公积金 专业培训 餐饮补贴 绩效奖金 年终奖金 弹性工作 员工旅游</t>
  </si>
  <si>
    <t>威廉欧奈尔信息科技（上海）有限公司</t>
  </si>
  <si>
    <t>1、负责WinForm平台开发任务； 2、参与需求调研、需求分析，撰写与归档开发各类文档； 3、负责软件调试、部署任务。  岗位要求： 1、熟悉C++开发语言，具有大学专科及以上学历，理工类专业，1年以上工作经验； 2、熟悉串口通讯、网络编程； 3、熟练使用MySQL、SQL Server、Sqlite等任一种数据库； 4、熟练掌握多线程，熟悉多线程同步及线程安全技术； 5、熟悉一种及以上设计模式；  加分项： 1、了解Java、c#等其它框架和语言优先考虑；有木工机械设备或家具制造行业经验者优先 2、熟悉数据库优化更佳；</t>
  </si>
  <si>
    <t>五险一金 出国机会 员工旅游 弹性工作 定期体检</t>
  </si>
  <si>
    <t>Responsibilities:  1. 设计和开发Web服务端软件、接口  2. 维护、重构、改进Web服务端软件  3. 其它交付的开发任务    Qualification: 1.计算机本科或相关学历，1年以上C# Web 开发经验 2. 大学英语四级，读、写熟练 3. 熟悉C#.NET MVC，了解设计模式 4. 熟悉SQL Server数据库，熟练掌握存储过程，触发器等相关知识 5. DOTNET ORM框架Entity Framework使用经验 6. 有.NETCore经验者优先 7. 有Python， Elastic Search，MongoDB等开源技术开发经验优先 8. 有前端开发经验，了解Bootstrap, ReactJS技术优先 9. 思路清晰，善于思考，能独立分析和解决问题，对软件开发技术抱有热情</t>
  </si>
  <si>
    <t>C++开发工程师/QT开发工程师</t>
  </si>
  <si>
    <t>螺优压缩机（上海）有限公司</t>
  </si>
  <si>
    <t>深圳市红龙鸟网络科技有限公司</t>
  </si>
  <si>
    <t>中技  </t>
  </si>
  <si>
    <t>C#服务端程序员</t>
  </si>
  <si>
    <t>上海实牛信息技术服务有限公司</t>
  </si>
  <si>
    <t>五险一金 绩效奖金 年终奖金 周末双休</t>
  </si>
  <si>
    <t>五险一金 餐饮补贴 绩效奖金 年终奖金 弹性工作 员工旅游 出国机会 带薪年假 带薪病假 周末双休</t>
  </si>
  <si>
    <t>1、计算机相关专业专科以上学历年；有网站美工经常1年以上；了解后台程序制作流程；
2、精通PS、DW，熟悉或精通FLASH者优先；
3、精通css+Div、html等web技能；了解javascript，了解后台制作流程优先；
4、掌握CorelDRAW或者llustrator等矢量图形编辑软件；
5、思维敏捷，想象力丰富、悟性好，积极主动、工作认真，沟通协作能力强，富有团队精神。</t>
  </si>
  <si>
    <t>负责公司产品开发; 编写相关技术文档，提出系统改进参考建议; 任职要求： 1、1年或以上QTVC开发经验，优秀的毕业生亦可； 2、精通常见应用开发技术，包括但不限于客户端界面、多线程、网络通信、数据库等; 3、熟练运用QT开发库、Windows API标准库; 4、熟练运用 QtCreator、Visual Studio等常见集成开发环境; 5、具有强烈的责任感，优秀的抗压能力； 6、熟悉XML、oracle等数据库者优先。</t>
  </si>
  <si>
    <t>岗位职责： 1、负责游戏平台、后台系统的开发； 2、负责用户中心、充值中心、礼包中心等系统的设计与实现； 3、负责日常维护及线上游戏项目运营维护和工作的开发。   职位要求: 1、大专以上3年以上的C#编程经验，良好的编程风格和工作习惯； 2、对linux、MySQL、JavaScript、Mongo熟悉，有一定运维经验为佳，熟悉多线程开发； 3、了解游戏后台架构和基本的网络协议和应用，如TCP、HTTP； 4、逻辑清晰，有独立解决疑难问题的能力；   5、工作认真严谨，能承受较大的工作压力。</t>
  </si>
  <si>
    <t>上海天永智能装备股份有限公司</t>
  </si>
  <si>
    <t>北京时代亿信科技股份有限公司</t>
  </si>
  <si>
    <t>五险一金 专业培训 员工旅游</t>
  </si>
  <si>
    <t>职位描述 1数据库建模 2数据库优化 3文件解析与存储 4熟悉SPC等质量管理软件的开发 职位要求 1精通c#，c/s编程，精通 win Form软件开发，熟悉面相对象的开发。 2精通多线程，委托、异步等功能的使用。 3能熟练运用vs2010等开发工具，并熟练调用第三方dll文件。 4熟练使用oracle 11g、视图、存储过程、调度。 5熟悉各种服务配置应用 包括：FTP、HTTP、oracle。 6具有良好的编程风格和清晰文档说明。</t>
  </si>
  <si>
    <t>五险一金 餐饮补贴 定期体检</t>
  </si>
  <si>
    <t>任职标准：
1、至少2年C/C++软件开发经验；
2、熟悉PKI/CA相关理论知识，有相关软件开发经验者优先；
3、熟悉TCP/IP网络协议，能够熟练地进行网络编程；
4、能够同时在Windows和Linux平台上进行C/C++软件开发；
5、熟悉Linux内核模块实现机制和安全机制，并有相关开发经验者优先。</t>
  </si>
  <si>
    <t>上海紫港信息科技有限公司</t>
  </si>
  <si>
    <t>上海莫吉娜智能信息科技有限公司</t>
  </si>
  <si>
    <t xml:space="preserve"> 岗位职责: 1、编写Windows操作系统下的应用程序； 2、熟悉项目的开发流程和具体需求； 3、根据代码规范的和项目的要去完成代码编写； 4、对已编制的代码进行调试，保证质量； 5、使用C#和WPF进行界面软件开发； 6、负责相关设计文档的编写工作。 岗位要求: 1、计算机或相关专业，本科或以上学历； 2、精通C#语言，熟悉C/C++，擅长使用WPF框架开发； 3、熟练掌握.NET框架等开发工具，比如：VS 2015和Blend for VS； 4、熟悉SQL Server数据库及设计原理，熟练编写SQL语句； 5、有良好的编程规范及开发技能； 6、具有较强的责任心和沟通协作能力。 7、应届生亦可。</t>
  </si>
  <si>
    <t>五险一金 餐饮补贴 交通补贴 年终奖金 定期体检</t>
  </si>
  <si>
    <t>工作职责： 1. 负责上位机软件的编程； 2. 负责上位机软件的调试； 3. 负责HMI应用原型和组件设计开发和维护； 4. 开发文档的设计与整理；  任职要求： 1. 本科及以上学历,计算机、软件等相关专业; 2. 熟练掌握C/C++开发语言，对C/S，B/S架构开发模式有较好的理解和掌握； 3. 熟练掌握常用数据库的设计和开发； 4. 熟悉windows、Linux操作系统； 5. 熟悉串口通讯、CAN通讯编程； 6. 有独立分析问题、解决问题的意识和能力，具备良好的沟通能力和团队协作意识； 7.一年以上工作经验。</t>
  </si>
  <si>
    <t>英资医疗器械C#系统工程师</t>
  </si>
  <si>
    <t>淘宝美工</t>
  </si>
  <si>
    <t>上海中智项目外包咨询服务有限公司</t>
  </si>
  <si>
    <t>广州旭雅家具有限公司</t>
  </si>
  <si>
    <t>1.9-2万/月</t>
  </si>
  <si>
    <t>Linux C/C++ 研发工程师</t>
  </si>
  <si>
    <t>北京艾科网信科技有限公司</t>
  </si>
  <si>
    <t>五险一金 补充商业保险</t>
  </si>
  <si>
    <t>互联网/电子商务 家具/家电/玩具/礼品</t>
  </si>
  <si>
    <t>节日福利 下午茶 团队出游 团队聚餐</t>
  </si>
  <si>
    <t xml:space="preserve">合同：与中智合同签订一年，长期职位  工作内容 1.Responsible for Implementation &amp; Daily operation in workflow platform based on .Net &amp; SQL Server 2.Digitize system’s user experience. Identify and implement new design and best practices as the technology becomes available 3.Collaborate with local application team and BI team as workflow project manager to manage the Sales Data System. 4.Manage development vendors  应聘条件 Bachelor’s degree or above, a minimum of 5 years' proven work experience of experience in workflow platform development and project management Must be knowledgeable in software development lifecycles/methodologies i.e. agile Has strong presentation and collaboration skills and can communicate all aspects of the job requirements, including the creation of formal documentation Good command of written and spoken English and Chinese Preferred tech skills a)东兰 Workflow Platform based on.Net（or the other workflow platform） b)MS SQL Server &amp; BizTalk </t>
  </si>
  <si>
    <t>五险一金 交通补贴 年终奖金 员工旅游 定期体检</t>
  </si>
  <si>
    <t>岗位职责：
1．负责店铺的页面维护，推广图和大型活动页面排版和各类促销活动的视觉规划和视觉实现；
2．负责线上店铺一些小型活动页面、推广图（钻展、直通车）、详情页设计工作； 3. 协助负责店铺产品的宝贝描述文字的撰写，配图文字的撰写，标题优化、及宝贝上传工作；
4．配合运营实现各种视觉效果的呈现
5．负责CRM朋友圈、公众号、微淘等图片设计
6．加强对淘宝视觉营销学的自我学习，提升图片的制作实力以及系统的视觉规划能力；
7．偶尔会接触公司产品包装设计
8．完成领导安排的临时工作
岗位要求：
1. 优秀的视觉设计能力，认真细致，善于创新，以人为本的设计理念;
2、精通Photoshop、Adobe Illustrator CS6、Adobe Dreamweaver CS6等软件，了解JavaScript并能制作一些简单特效;
3、良好的沟通能力，善于对设计的表达，具有良好的团队协作精神;
4、有网店美工工作经验 主要应用平台： 天猫，京东，唯品会，苏宁 上班时间： 8：30-12：00，13：30-18：00，月休四天，单休。</t>
  </si>
  <si>
    <t>上海云杉信息科技有限公司</t>
  </si>
  <si>
    <t>C++中级开发工程师</t>
  </si>
  <si>
    <t>广州市聚星源科技有限公司</t>
  </si>
  <si>
    <t>0.6-1.1万/月</t>
  </si>
  <si>
    <t>五险一金 交通补贴 餐饮补贴 出国机会 年终奖金 弹性工作</t>
  </si>
  <si>
    <t>【岗位职责概述】  1. 负责windows平台上位机软件/测试软件开发.  2. 与嵌入式软件工程师、IC设计工程师沟通协作.  3. 相关需求、设计文档的撰写.  【基本任职资格】  1.计算机、通信、电子相关专业毕业，2年以上工作经验.  2.精通C#及.net平台的GUI开发，熟悉C语言.  3.具有独立的软件设计开发能力、较强分析解决问题的能力.  4.善于沟通协作，积极主动.  5.具备开发过IC相关测试软件经验，优先考虑.  【关键知识技能】  .net平台 c#</t>
  </si>
  <si>
    <t>五险一金 员工旅游 专业培训 绩效奖金 年终奖金 定期体检 出差补贴 出国机会</t>
  </si>
  <si>
    <t xml:space="preserve">1、按需求完成公司核心产品功能开发； 2、ICIP6呼叫中心产品、视频产品开发维护。     任职要求： 1.扎实的C语言基础和算法基础，熟悉C++； 2.熟悉Linux或Windows网络编程； 3.有Linux平台下的项目开发经验； 4.熟悉Python、webrtc语言优先； 5.有良好的沟通能力和团队合作精神；  </t>
  </si>
  <si>
    <t>C++开发实习生(2020届）</t>
  </si>
  <si>
    <t>上海康嘉信息技术有限公司</t>
  </si>
  <si>
    <t>北京思特奇信息技术股份有限公司郑州分公司</t>
  </si>
  <si>
    <t>五险一金 员工旅游 定期体检</t>
  </si>
  <si>
    <t>五险一金 补充医疗保险 员工旅游 交通补贴 餐饮补贴 通讯补贴 专业培训 绩效奖金 弹性工作 定期体检</t>
  </si>
  <si>
    <t>1.4年及以上工作经验； 2.熟练掌握C#几面开发，熟练使用DevExpress等控件者优先； 3.具备数据库方面开发技能，熟练掌握SQL编程，熟练掌握存储过程编程；</t>
  </si>
  <si>
    <t>岗位职责： 1、参与C/C++系统/项目的模块开发；
2、有机会参与高并发技术架构设计、开发、优化；
3、有机会协助进行新产品形态研发工作。  任职要求： 1、正规全日制统招学历；
2、具备良好的学习能力和逻辑思维能力；
3、具备良好的团队合作意识和工作责任心；
4、具备一定的创新思维和解决问题的能力；
5、具备主动学习的意识和自我管理意识；
6、具备四级英语专业证书且在校成绩优秀； 7、此岗位工作地点可全国调配</t>
  </si>
  <si>
    <t>平面设计</t>
  </si>
  <si>
    <t>广州市韩朵化妆品有限公司</t>
  </si>
  <si>
    <t>广州中海达卫星导航技术股份有限公司</t>
  </si>
  <si>
    <t>餐饮补贴 年终奖金</t>
  </si>
  <si>
    <t>0.8-1.4万/月</t>
  </si>
  <si>
    <t>周末双休 五险一金 带薪年假 免费班车 节日福利 餐饮补贴 加班补贴 定期体检 年终奖金 员工旅游</t>
  </si>
  <si>
    <t>1、负责包装成品开发设计与落地执行； 2、包装完稿设计，创意工作执行； 3、从排版、用色文字等方面规范品牌、品系的调性； 4、丰富市场推广平面设计的内容，满足市场推广需求； 5、强化市场推广的创意设计，有思想有方法的落地产品和品牌的宣传： 6、能够独当一面，能提出创意方向并保证作品的质量； 岗位要求： 1、专科以上学历，从事2年以上平面设计 2、具有美术基础，对色彩风格有良好把握，出色的平面设计和版面排版。 3、有平面媒体、广告、创意、品牌推广相关设计经验者优先考虑。 4、熟练掌握Photoshop、Illustrator 、CorelDRAW、Flash等平面设计常用 制作工具。 5、熟识运用html，div+css，JAVASCRIPT等网络语言优先考虑。 6、具有良好的语言表达及沟通能力，具有良好的团队合作精神，有较强的 自学能力及吃苦耐劳的工作精神，责任心强。</t>
  </si>
  <si>
    <t>岗位职责: 1、负责公司GIS基础平台及产品的设计及开发 2、协助项目经理进行需求分析、架构设计 3、独立完成模块设计、文档编写、代码代码以及单元测试 4、参与产品的维护和改进工作 岗位要求： 1、1年以上软件开发经验，熟悉C/C++编程； 2、熟悉QT开发框架，熟悉Windows网络通信机制及多线程编程； 3、熟悉常用数据结构及数据库编程； 4、优秀应届生亦可考虑，有过JNI或OpenGL开发经验者优先。  员工福利： 1、五天工作制，周未双休，法定节假日； 2、购买社会保险、住房公积金（五险一金）； 3、节假日礼品、员工生日礼品、婚假等； 4、舒适的工作环境，美味的下午茶（吃不完的零食、咖啡、水果、蛋糕...)； 5、团队福利：团体户外旅游；部门聚餐、唱K、体育活动等，每月有部门经费，吃喝玩乐停不下来； 6、表彰激励：项目奖、年终奖、伯乐奖，年度评优、长期激励，优秀员工每满一年将有调薪机会； 7、简单的人际关系，十分nice的领导和同事，良好的工作氛围。</t>
  </si>
  <si>
    <t>c#/asp.net高级工程师</t>
  </si>
  <si>
    <t>上海瀚医健康管理咨询有限公司</t>
  </si>
  <si>
    <t>嵌入式 C/C++开发（对日）</t>
  </si>
  <si>
    <t>上海申隆计算机技术有限公司</t>
  </si>
  <si>
    <t>五险一金 员工旅游 年终奖金 周末双休 带薪病假</t>
  </si>
  <si>
    <t>岗位职责： 1、根据业务需求，进行公司项目的设计，开发。 2、根据公司业务管理系统及网站的功能模块设计，参与或领导项目团队完成软件开发、编码实现各模块功能，确保开发质量。 3、解决系统开发过程中的主要问题和攻克各种技术难题。 4、参与或负责公司业务管理系统及网站的日常开发和维护。 任职要求： 1、计算机或相关专业本科以上学历，具有扎实的计算机基础理论知识。 2、有三年以上大中型互联网项目或电子商务网站的团队开发经验，有大型电子商务网站案例者优先。 3、精通C#开发语言，熟悉.NET系统架构，熟练掌握MVC、WebAPI框架、WebService等并有实际的项目开发经验； 4、精通MS SQL Serve数据库的设计与开发，熟练编写存储过程及T-Sql编程，灵活运用SQL事务和触发器。 5、熟悉JavaScript、html、css、XML、XSLT，以及JQuery、JSON、AJAX等客户端技术。 6、有较强的业务解析能力与分析能力，良好的代码编写习惯，熟悉软件开发规范。 7、学习能力强，有较强的独立工作能力和团队协作精神，极强的责任心，工作踏实、勤恳。</t>
  </si>
  <si>
    <t xml:space="preserve"> 1、大学本科及以上学历，计算机相关专业； 2、1年以上 C/C++相关项目开发经验； 3、 有xUnit的实际使用经验者优先； 4、日语三级及以上。 </t>
  </si>
  <si>
    <t>C++/C#软件研发经理</t>
  </si>
  <si>
    <t>广州中望龙腾软件股份有限公司</t>
  </si>
  <si>
    <t>C++游戏开发工程师</t>
  </si>
  <si>
    <t>亿马联盟</t>
  </si>
  <si>
    <t>30-50万/年</t>
  </si>
  <si>
    <t>五险一金 专业培训 定期体检 节日福利 交通便利 办公环境优美 通讯补贴 餐饮补贴</t>
  </si>
  <si>
    <t>做五休二 带薪年假 五险一金 节日福利 绩效奖金 弹性工作 专业培训 餐饮补贴 免费班车</t>
  </si>
  <si>
    <t>工作职责：
1. 现有软件/项目的开发、维护
2. 新软件/项目的设计、架构
工作经验：
1.有三年以上AutoCad二次开发经验(C++/C#)
2.有领导或主导过AutoCad二次开发产品或项目开发的优先
3.有在某项AutoCad二次开发产品中承担核心设计或开发工作的优先</t>
  </si>
  <si>
    <t>职位职责： 1、负责Unity3D手游项目服务端各系统模块的设计和开发； 2、负责Unity3D服务端辅助工具的开发。   职位要求： 1、计算机相关专业全日制统招本科或以上学历，经验不限，可以考虑应届生； 2、有游戏行业相关从业经验优先； 3、熟练使用C++语言，熟练使用数据库，熟悉STL的使用； 4、熟悉常用的数据结构和算法；  5、逻辑严谨，思维敏捷，表达清晰，有良好的自驱力。</t>
  </si>
  <si>
    <t>网站程序员（PHP/Web Programmer）</t>
  </si>
  <si>
    <t>现代多媒体（深圳）有限公司</t>
  </si>
  <si>
    <t>上海坤鼎文化发展有限公司</t>
  </si>
  <si>
    <t>五险一金 员工旅游 绩效奖金</t>
  </si>
  <si>
    <t>五险一金 餐饮补贴 弹性工作 通讯补贴 专业培训 免费班车 交通补贴 绩效奖金 年终奖金</t>
  </si>
  <si>
    <t xml:space="preserve">  薪酬福利： 1、有完善的考核晋升制度，按表现每年度不少于一次的待遇评估； 2、 设有内部培训，为在职同事提供优质培训课程，让同事不断成长，在公司有更好的开展空间； 3、 设有绩效的奖励计划，奖金丰厚； 4、优秀员工每年1-2次的加薪机会； 5、福利体系：养老保险、医疗保险、生育保险、 工伤保险、失业保险及住房公积金； 6、 周末双休，每年至少5至10天带薪年假(*入职年资越长，带薪年假越多，最多为10天)； 7、丰富的业余生活，定期组织集体员工活动如打球，唱K，爬山等。 8、福利假期：婚假、带薪年假、法定节假日等假期。  我们的工作时间安排（朝九晚六，周末双休）： 周一至周五的工作时间：9：00――12：30，13：30――18：00 集团网址：www.mers.hk/ 对电子教材出版市场有着深刻的认识及独到的见解，拥有广泛的客户群及应用对象，拥有更专业的工作团队及愉快的工作氛围；  集团网址：www.mers.hk/ 对电子教材出版市场有着深刻的认识及独到的见解，拥有广泛的客户群及应用对象，拥有更专业的工作团队及愉快的工作氛围；  符合以上要求的有意求职者，请将「求职信」、「个人简历」、「身份证」及相关资料，电邮至本公司。 现代多媒体（深圳）有限公司诚聘英才，我们欢迎您！</t>
  </si>
  <si>
    <t>职位描述 1、为移动网页、微信小程序、微信公众号 设计和实现后端 API 接口； 2、负责后端架构设计和产品的研发，开发高性能、高可靠性的服务； 3、持续提升服务性能和改进业务架构。 职位要求 1. 全日制本科及以上学历，计算机相关专业，4年以上工作经验； 2. 熟悉.NET架构,熟练掌握练掌握asp.net(c#)(c#)，.net core,web API，MVC，EF，javascript/ajax(jquery)等相关开发技术； 3. 熟悉主流云服务产品，了解各类最新软件解决方案,熟悉Linux，对Linux上.Net core、nginx等web服务部署有项目实战经验，并且熟悉相关优化； 4. 至少熟悉一种关系型和非关系型数据库， 熟悉.NET Framework 4.5+、熟悉网络编程； 5. 熟悉前端编程，有bootstrap、jq等主流js框架使用经验。</t>
  </si>
  <si>
    <t xml:space="preserve"> 1.负责无线网规网优软件的详细设计和编码开发工作； 2.负责2\3\4G无线网络规划，仿真与优化工具关键算法实现； 任职资格： 1. 本科及以上学历，通信、计算机及相关专业毕业； 2. 有2年以上软件开发经验，精通C++/C#编程；熟悉Visual Studio开发平台；熟悉Microsoft.NET WCF编程和C#界面开发；至少熟悉SQL Server/MySql/SQlite/Oracle等任何一种数据库。 3. 对软件设计和编码具有  较浓厚的兴趣，做事认真，踏实细致； 4. 有良好的团队协作精神和较强的产品质量意识； 5. 有三维GIS开发经验者优先； 6. 具备无线网络规划，仿真及优化相关软件开发经历者优先；</t>
  </si>
  <si>
    <t>C#(ACP.NET)网站开发工程师</t>
  </si>
  <si>
    <t>上海胡润百富投资管理咨询有限公司</t>
  </si>
  <si>
    <t>广州市万灵医疗器械有限公司</t>
  </si>
  <si>
    <t>广告 公关/市场推广/会展</t>
  </si>
  <si>
    <t>医疗设备/器械 医疗/护理/卫生</t>
  </si>
  <si>
    <t>周末双休 五险一金 全勤奖 节日福利</t>
  </si>
  <si>
    <t xml:space="preserve"> 岗位职责： 1、C# 桌面程序的开发和维护。 2、为售后工程师提供技术支持。  岗位要求： 1、至少1年以上项目开发经验； 2、理解.net架构体系，熟悉WebForm开发； 3、具备书写软件相关的设计和技术文档； 4、了解软件开发生命周期的全过程需求、设计、实现、测试、发布、维护； 5、精通多层架构,具有良好、规范的编程习惯和文档编写习惯； 6、熟悉 Windows 系统的窗口、消息、多线程等编程；熟悉串口、socket等编程；能理解常见的通信协议，有通信协议编程经验”,有 C/C++ 语言基础的优先。 </t>
  </si>
  <si>
    <t>上海云辰信息科技有限公司</t>
  </si>
  <si>
    <t>C语言/c++程序员</t>
  </si>
  <si>
    <t>深圳市凯码时代科技有限公司</t>
  </si>
  <si>
    <t>1、使用C#语言开发WinForm/WPF应用程序； 2、理解产品需求，将其转化为功能规范； 3. 独立完成软件系统及模块的编码； 4、协助测试人员完成软件系统及模块的测试； 5、负责编制与项目相关的技术文档； 6、参与产品上线跟踪和用户体验优化。 任职要求： 1、大专以上学历； 2、熟练掌握C#语言编程，有深刻的面相对象思想； 3、熟悉常见的设计模式，对C/S系统有深刻了解； 4、熟悉WPF技术和MVVM设计模式,能够独立完成界面开发，包括数据绑定、样式、模板、触发器、自定义控件等； 5、熟悉HTTP，Socket，多线程编程，异步、同步处理机制； 6、能够独立完成界面开发，包括数据绑定、样式、模板等； 7、良好的逻辑思考能力，能独立解决复杂问题； 8、有规范的编程风格和良好的文档习惯， 有良好的沟通，协作能力 9、热衷于产品研发和技术发展，有责任心和上进心，有团队合作精神； 10、熟悉Linq、WCF、WF等技术者优先； 11、熟悉windows c++优先。</t>
  </si>
  <si>
    <t>周末双休 带薪年假 五险一金 节日福利 加班补贴</t>
  </si>
  <si>
    <t xml:space="preserve">1、参与产品需求分析；  2、参与软件系统的设计、开发、文档编写等工作；  3、协助其它工程师或独立进行技术研究  任职要求： 1、精通C、C++开发语言；  2、熟悉MFC，具有1-2年的使用时间；  3、熟悉windows工作机制  4、有良好的学习精神，能够适应工作压力，较强的团队精神与服务意识。 </t>
  </si>
  <si>
    <t>web前端开发</t>
  </si>
  <si>
    <t>广州市中亮印刷品设计有限公司</t>
  </si>
  <si>
    <t>C++课程老师</t>
  </si>
  <si>
    <t>妙小程</t>
  </si>
  <si>
    <t>文字媒体/出版 广告</t>
  </si>
  <si>
    <t>餐饮补贴</t>
  </si>
  <si>
    <t>教育/培训/院校 互联网/电子商务</t>
  </si>
  <si>
    <t>带薪年假 五险一金 绩效奖金 专业培训 创业公司</t>
  </si>
  <si>
    <t>职位描述： 岗位职责： 1.负责公司HTML5前端系统设计、开发与实现； 2.负责对web页面进行性能优化以及特性开发，提升用户体验和可用性。 3.有一定的美工基础，能熟练应用photoshop等工具设计简单的图片  任职要求： 1.大专以上学历，两年以上web前端开发经验，能够独立完成前端页面开发工作，成功参与过大型产品项目开发工作者优先； 2.熟悉流行前端MVC架构端,熟悉流行框架（如Angular、React、Backbone、JQuery、Bootstrap等)； 3.精通Web前端技术，包括HTML5、CSS、Javascript、Ajax、DOM、JSON等前端技术； 4.熟悉各种web标准，了解各种主流浏览器特性，使页面兼容主浏览器； 5.熟悉各种前端调试工具； 熟悉JS性能优化； 6.熟悉Ajax，能与后台开发人员良好的合作，进行协同开发； 7.爱好新技术，乐于钻研新技术并吸收精华应用于产品开发。</t>
  </si>
  <si>
    <t>岗位职责：
1. 担任主讲老师，为10-18岁青少年提供在线或线下C++编程语言授课。
2. 负责与学员进行沟通交流，全面了解学员需求，解答学员的疑惑。
3. 参与开发和优化课程设计。
4. 参与对内及对外的师资培训。
任职要求：
1. 教育技术专业、计算机、理工科相关专业，本科及以上学历。
2. 熟悉C++语言，或有相关项目开发经验，有NOIP竞赛经验者优先。
3． 熟悉儿童教育方法，有少儿教育经验者优先。
4. 具有良好的沟通和口头表达能力。
5. 热爱少儿教育，喜欢和孩子互动，具有爱心和责任心。
6. 具有较强的学习能力。
7. 拥有教师资格证者优先。</t>
  </si>
  <si>
    <t>上海声勤信息科技有限公司</t>
  </si>
  <si>
    <t>1.3-1.8万/月</t>
  </si>
  <si>
    <t>广州市志威网络科技有限公司</t>
  </si>
  <si>
    <t xml:space="preserve">一、岗位职责： 1、根据产品规划需求，完成医疗信息产品的客户端开发； 2、软件系统设计及实现； 3、软件功能测试； 4、软件代码检视； 5、新功能新特性迭代开发。 二、任职要求： 1、计算机相关专业，本科及以上学历，三年以上C#、Winform、WPF、内存管理开发经验； 2、具有商用软件开发经验； 3、具有独立的软件开发和解决问题的能力； 4、具有团队合作协作意识，能够与团队成员良好合作协作； 5、勤奋好学，对工作认真负责； </t>
  </si>
  <si>
    <t>五险一金 年终奖金 定期体检 全勤奖 定期下午茶 项目奖金 员工旅游 交通补贴 包餐</t>
  </si>
  <si>
    <t>岗位职责： 1、负责游戏服务器端功能开发； 2、负责对策划提出的设计需求的技术可行性进行评估和更正，并参与实际的编码工作； 3、负责研究及优化游戏和架构的方法； 4、负责对游戏上线运营期间产生的各种故障和问题及时解决. 职位要求： 1、1-5年经验，计算机相关专业毕业，大专以上学历，一款以上完整游戏项目服务端开发经验； 2、良好的独立工作能力，能够承受相应的工作压力； 3、熟练c++开发语言，熟悉面向对象的软件设计方法； 4、熟悉基本数据结构，设计模式； 5、熟悉tcp/ip等网络编程； 6、熟悉mysql/sql等数据库操作</t>
  </si>
  <si>
    <t>C#前端工程师</t>
  </si>
  <si>
    <t>普元信息技术股份有限公司</t>
  </si>
  <si>
    <t>深圳市岚明电子科技有限公司</t>
  </si>
  <si>
    <t xml:space="preserve"> 1.负责公司产品的应用软件的设计与开发 2.参与公司技术平台研究、开发、测试 3.编写软件开发过程的相关文档 4.解决工程中的关键问题和技术难题 5.承接和完善现有产品的功能  任职要求： 1.精通c#编程，熟练掌握WPF  C/S架构下的应用开发； 2.熟练编写自定义控件及控件Style，良好的UI设计经验，能够独立完成客户端UI设计和开发； 3.熟练掌握面向对象编程思想，熟悉常用的设计模式； 4.熟练掌握SQL语句，熟悉至少一种数据库(SQLServer、SQLite)； 5.熟悉TCP等网络协议，对网络编程、串口编程有一定了解； 6.熟练使用Visual Studio等相关开发工具，熟悉xml、多线程、(异步)委托、事件、反射等；</t>
  </si>
  <si>
    <t>五险一金 员工旅游 定期体检 带薪年假 年终奖金</t>
  </si>
  <si>
    <t>C#高级软件开发工程师</t>
  </si>
  <si>
    <t>岗位职责：  1、根据公司的研发流程，负责公司的C/C++相关的软件开发工作（软件协议的实现等）； 2、根据产品需求进行开发、验证和修正测试中发现的问题； 3、根据开发过程中的体验对产品提出改进建议； 4、规范文档的编写、维护，并配合其他部门提供产品相关技术支持。  任职要求：  1、计算机或相关专业，2年以上本职位工作经验，有协议开发经验者优先； 2、熟悉操作系统原理，进程，线程，进程通讯，有良好的编程习惯； 3、精通C/C++，熟悉Windows API 及消息机制，具有MFC、多进程、多线程、串口、网络编程等开发经验, 熟悉Service，SDK，DLL库的设计与开发； 4、工作主动性强，具有团队合作精神，有快速的学习能力，工作严谨细致，有责任心，有良好的英文资料阅读能力； 5、熟悉Linux下C/C++编程或者Android、IOS编程的优先考虑。</t>
  </si>
  <si>
    <t>上海以朴信息科技有限公司</t>
  </si>
  <si>
    <t>前端开发工程师</t>
  </si>
  <si>
    <t>广州南方测绘科技股份有限公司广州分公司</t>
  </si>
  <si>
    <t>五险一金 员工旅游 通讯补贴 出国机会 绩效奖金 股票期权 弹性工作 定期体检</t>
  </si>
  <si>
    <t>职位描述： 1.分析、采取产品需求，将业务需求转化为软件需求； 2.Web端界面开发 3.后台服务程序开发 4.进行相关软件开发。 职位要求： 1.具备需求分析、软件设计能力； 2.具备相关行业知识，团队协作能力优； 3.熟悉JS开发，独立搭建使用各类JS框架； 4熟悉C#/.net，独立搭建各类系统开发框架； 5.熟悉属性SOA架构； 6.熟悉各类数据库，Oracle，MsSql，MySql； 7.英语4级及以上；可以阅读英文文档及简单口语交流； 8.熟悉各类开发工具VS，SVN，HBuilder。</t>
  </si>
  <si>
    <t>C++ 软件工程师 (职位编号：SHYY0023)</t>
  </si>
  <si>
    <t>久游网</t>
  </si>
  <si>
    <t>建筑/建材/工程 计算机服务(系统、数据服务、维修)</t>
  </si>
  <si>
    <t>五险一金 员工旅游 交通补贴 餐饮补贴 通讯补贴 年终奖金 出国机会 定期体检</t>
  </si>
  <si>
    <t>0.8-1.1万/月</t>
  </si>
  <si>
    <t>1、软件工程、计算机本科学历以上； 2、基本功扎实，能够熟练的编写兼容主流浏览器的代码，精通熟悉HTML5，CSS3，ES5,ES6等 3、理解JavaScript运行机制，能够编写高质量原生JavaScript代码, 熟悉http1.1/http2.0协议 4、、熟悉页面组件开发、angularJS2、react、vue、webpack、Bootstrap等, 5、移动端掌握Web开发技术，能完成跨浏览器和跨设备的网页开发工作； 6、移动端掌握iOS，Android，微信等平台浏览器的特性，精通各平台浏览器兼容性解决方案，熟练无线端的性能优化 7、具备较强的设计能力，有创意，良好的色彩感觉，排版讲究整体美感；具有良好的网页及平面设计能力 8、熟练使用前端调试工具，有较强的解决各类bug的能力</t>
  </si>
  <si>
    <t>C#.NET高级工程师</t>
  </si>
  <si>
    <t>五险一金 绩效奖金 加班补贴 周末双休 带薪年假</t>
  </si>
  <si>
    <t>上海胜华波汽车电器有限公司</t>
  </si>
  <si>
    <t>任职要求： 1、计算机或相关专业，专科及以上学历，能准确地阅读理解英文技术文档 2、C/C++语言基础牢固，熟练使用C/C++语言、C标准库及STL进行程序开发，有良好的代码风格和注释习惯 3、熟悉android SDK和NDK、熟悉Java语言。 4、有Linux平台开发经验1年以上者优先； 4、Android平台反外挂工作经验1年以上者优先； 5、有网游反外挂系统或外挂工具开发经验者，或对流行反外挂系统机制有深入研究者优先。 岗位职责描述 ： 1、移动平台反外挂系统开发； 2、移动平台的其他应用程序开发。</t>
  </si>
  <si>
    <t>汽车及零配件</t>
  </si>
  <si>
    <t>五险一金 餐饮补贴 通讯补贴 专业培训 年终奖金 绩效奖金</t>
  </si>
  <si>
    <t>一、岗位职责：
1、独立完成项目过程中的需求分析，完成功能模块的设计、开发、单元测试、集成和发布。
2、参与项目的维护对关键模块的性能优化，解决开发过程中遇到的技术问题，配合团队成员完成相关工作。
3、 根据开发进度和任务分配，组织相关人员完成相应模块软件的开发、编程任务。
4、
二、岗位要求：
1、5年以上.NET开发经验，有制造业企业级ERP系统开发经验，熟悉制造业生产管理流程者优先。
2、熟练掌握.NET开发语言，熟悉WinForm、MVC等开发模式。
3、熟练运用.Net Framework、WebService等编程技术。
4、精通SQL语言和数据库技术,能够编写可靠的存储过程,能优化数据库执行效率。
5、在项目中能熟练使用常见的开发工具（Visual Studio2015、SVN等）。
6、工作耐心细致，学习能力强，善于思考总结，责任心强，具有良好的职业素养与抗压能力。
三、薪酬福利：
1、薪酬待遇：根据能力提供薪酬，满一年年底双薪；
2、工作时间：5天7小时，周六轮班；
3、社会保险：入职即购买五险一金；
4、带薪假期：享受国家法定节假日，带薪年假，高温假；
5、企业培训：新员工入职培训、定期部门培训、职能培训；
6、职业发展：健全良好的职业晋升通道、广阔的职业发展平台；
7、公司活动：定期文体活动、聚餐活动；
8、其他福利：提供工作餐/餐补、节日福利等。</t>
  </si>
  <si>
    <t>深圳市注目视讯技术有限公司</t>
  </si>
  <si>
    <t>坪山区  </t>
  </si>
  <si>
    <t>高级C#软件开发工程师(客户端方向)</t>
  </si>
  <si>
    <t>上海�闹谛畔⒓际跤邢薰�司</t>
  </si>
  <si>
    <t>五险一金 周末双休 绩效奖金 全勤奖 节日福利 交通补贴 住房补贴</t>
  </si>
  <si>
    <t>五险一金 商业保险 员工旅游 弹性工作 定期体检</t>
  </si>
  <si>
    <t xml:space="preserve">岗位职责： 1、视频图像处理设备基于Windows、安卓系统的上位机软件开发和维护，根据需求进行软件详细设计、代码编写、单元测试和集成测试等； 2、参与产品设计，软件架构设计，配合硬件工程师完成产品的开发和调试； 3、分析测试出现的问题，配合测试工程师完成产品的验证、量产、改进； 4、编写产品技术文档，配合技术支持工程师做好售后技术支持； 5、完成上级领导安排的其它工作。 任职要求： 1、计算机软件、通信、电子工程、仪器仪表或自动化专业本科及以上学历； 2、精通C/C++或Java等开发语言，熟练Windows操作系统、Visual Studio开发环境和MFC类库，或Linux/IOS等操作系统、开发环境； 3、逻辑严谨，思路清晰，软件模块划分合理，数据结构和算法过程设计合理，代码实现简单，程序BUG少； 4、熟悉图形界面设计,良好的用户界面设计能力； 5、熟悉进程、网络通信、串口通信、USB通讯等技术； 6、具有较强的责任心、良好的团队意识，学习能力，沟通能力和敬业精神。 7、具有软件开发2年以上从业经历，有音、视频产品开发经验者优先； 福利待遇： 1、工作时间：8:30-18:00 ,大小周制（一周5天，一周6天）； 2、带薪休假+五险一金+年终奖+员工体检； 3、春节、端午、中秋等传统节日为员工发放过节福利； 4、定期组织各种业余文化体育活动。 </t>
  </si>
  <si>
    <t xml:space="preserve"> 职位描述：负责开发大型客户端软件。   职位要求: 1. 工作态度积极主动，具有独立解决问题的能力. 责任心强，具有良好的沟通能力及团队合作精神； 2. 精通C＃语言,熟悉.Net客户端开发,良好的面相对象编程思想和能力; 3. 精通Winform/WPF客户端开发,并有实际的项目开发经验 4. 精通面向对象的编程理论,充分理解IOC,AOP等编程思想; 5. 熟悉数据结构,数据库和业务流程开发,具备Entity Framework或主流ORM框架开发经验； 6. 计算机软件专业大学本科或本科以上学历； 7. 英语四级以上，能熟练读写英文文档和具备良好的代码英语用词规范。</t>
  </si>
  <si>
    <t>C++老师</t>
  </si>
  <si>
    <t>广州编辅侠教育科技有限公司</t>
  </si>
  <si>
    <t>C# 程序开发 工程师</t>
  </si>
  <si>
    <t>上海爱圣美科技有限公司</t>
  </si>
  <si>
    <t>1.2-2.4万/月</t>
  </si>
  <si>
    <t>做五休二 弹性工作 带薪年假 五险一金 绩效奖金 专业培训 餐饮补贴 通讯补贴 交通补贴</t>
  </si>
  <si>
    <t>带薪年假 五险一金 全勤奖 节日福利 生日会 绩效奖金 年终奖金 专业培训 员工旅游</t>
  </si>
  <si>
    <t xml:space="preserve">   1. 根据需求完成制定模块设计，详细设计；  2. 根据需求完成指定模块、业务、逻辑的开发任务；  3. 严格按规定的流程、标准及规范进行代码编写；    任职资格    1、计算机相关专业本科及以上学历；  2、3年以上全职C#软件开发经验，熟悉C/S架构，有Winform及WPF桌面应用开发经验，熟练掌握XML等技术； 3、熟练掌握计算机图形学知识，有3D及Unity等平台相关开发经验者优先；  4、熟练使用VS2015等开发工具；  5、具备良好的面向对象编程技术，有完整系统设计及开发经验者优先；  6、具有及时发现问题、分析并解决问题的能力；  7、有一定的英语水平（能看懂外文资料）；  9、善于与客户及项目团队沟通合作，具有很强的团队意识、求知欲和学习能力，能承受工作压力；  10、熟悉医疗行业者优先；  </t>
  </si>
  <si>
    <t>岗位职责： 1、教青少年学C/C++编程、算法设计； 2、参与设计和优化青少年编程/STEAM课程，尤其是全国信息学奥赛(NOIP)的课程和训练； 3、有过NOIP、NOI、ACM获奖经历或指导竞赛经历者优先； 岗位要求： 1、本科数学、物理学、计算机等理工类专业； 2、喜欢编程，有数学功底和逻辑思维能力；有c/c++数据结构、算法设计经验者及NOIP、ACM等算法编程竞赛获奖经验者优先； 3、热爱教育，灵活及亲和力强，临场应变能力强，善于把握课堂气氛，让整个课堂充满热情、欢声笑语。 4、喜欢小朋友，对小朋友有耐心 福利：五险一金+下午茶+月度活动+生日会+生日福利+节日福利+奖金+带薪年假 公司氛围活跃、朝气蓬勃 上班地点：广州市越秀区署前路33号广轻大厦6楼（地铁东山口站F出口旁，肯德基、真功夫楼上）</t>
  </si>
  <si>
    <t>JAVA程序员 (职位编号：A4001)</t>
  </si>
  <si>
    <t>上海寰联科技有限公司</t>
  </si>
  <si>
    <t>上海有大信息科技有限公司</t>
  </si>
  <si>
    <t>深圳橙子自动化有限公司</t>
  </si>
  <si>
    <t>1、计算机相关专业本科以上学历。 2、三年以上Java web开发经验。 3、熟悉Java语言，熟悉J2EE开发，熟悉MVC，有Eclipse使用经验。有Ofbiz开发经验者优先，有工作流开发经验者优先； 4、熟悉JavaScript、css、HTML、XML、Jquery； 5、熟悉Tomcat及Apache，具有安装、配置及错误跟踪能力； 6、熟练使用Oracle、SQL Server 、MySql数据库一个或多个； 7、掌握关系型数据库的基本概念，熟悉MySql或其它关系型数据库； 8、良好的技术类英文阅读能力； 9、具有良好而规范的编程习惯、测档习惯试习惯和编写技术文； 10、有良好的团队协作能力，善于与团队交流和沟通，工作积极主动； 11、具有强烈的软件开发热情，逻辑思维清晰，聪慧、思路敏捷，工作认真负责，做事有责任感，百折不挠，能够在压力下工作； 12、有很好的接受新事物的能力，愿意学习和钻研新技术，能够独立分析和解决问题。  P.S 上海、宁波同时招聘！！！！！ 投简历时请注明工作地点！！！！</t>
  </si>
  <si>
    <t>员工旅游 年终奖金 绩效奖金 专业培训</t>
  </si>
  <si>
    <t>1) 从事新一代机构交易系统的研发工作。 2) 与需求团队成员完成对客户需求的分析、设计、计划工作。 3) 与开发团队成员一起负责软件产品的设计、编码、单元测试工作。 4) 为测试团队进行软件测试提供设计、编码解释支持工作。 5) 编写软件开发过程中的相关技术文档。 资格要求 1) 本科或硕士以上学位，计算机或者相关专业或者具有相关的行业经验 2) 有三年以上C#开发经验，交易系统应用开发经验尤佳。 3) 有两年以上在Oracle, SQL Server 或其它数据库上，进行数据建模数据，数据架构设计和SQL脚本开发的经验。 4) 熟练使用Visual Studio开发工具。 5) 熟练使用SVN或其它版本控制工具。 6) 有使用敏捷开发模式和相关工具的经验。包括并不限于：测试驱动开发、持续交付、结对编程、重构、测试开发并行、可演进的设计、Scrum, XP等。 7) 具有很好的团队合作精神 附加要求: 1) 拥有证券、期货行业交易系统的开发经验者优先 有数据库开发的和管理经验，例如存储过程编写、数据库调优等</t>
  </si>
  <si>
    <t>五险一金 餐饮补贴 项目奖金 年度体检 节日福利 年度旅游 年底双薪 每年2次调薪 地铁周边</t>
  </si>
  <si>
    <t>岗位职责： 1、 参与设备系统需求分析、风险评估与测试、软件结构设计与开发； 2、 负责自动化设备软件开发及调试，包括运动控制、机器人、机器视觉、串口及以上太网通讯等方面开发。 任职要求： 1、 熟练掌握C#或C++语言编程，注重程序的健壮性、易扩展性及模块化； 2、 有运动控制开发的基础； 3、 1-2年自动化设备软件开发经验； 4、 具有FPC、PCBA、手机行业设备开发经验者优先； 5、 思维活跃，善于沟通，具有团队合作精神，责任心强。</t>
  </si>
  <si>
    <t>微信软件工程师/.net C#软件工程师</t>
  </si>
  <si>
    <t>上海菁英教育集团</t>
  </si>
  <si>
    <t>C++客户端研发工程师</t>
  </si>
  <si>
    <t>广州摩翼信息科技有限公司</t>
  </si>
  <si>
    <t>岗位职责： 1、负责.Net C#编程工作，能独立完成单独模块的编码和单元测试工作； 2、完成所负责模块的详细设计及文档编写； 3、完成所负责模块的代码维护工作； 4、协助完成项目验收； 5、完成上级领导安排的其他任务。  任职要求： 1、要求有微信公众号开发经验； 2、计算机相关专业本科、2年以上软件企业从事基于.Net模式开发工作经验； 3、熟悉.Net框架，熟悉C#、asp.net编程，熟悉html、css、Javascript、MVC、WinForm等技术； 4、熟悉SQL Server数据库，熟悉常用数据结构、算法； 5、有良好的编码习惯，较好的学习能力、沟通能力，能承受一定的工作压力，有团队合作精神 ； 6、工作认真负责、适应团队协作，能与用户良好沟通 ； 7、熟悉软件开发流程，需求分析能力强，文档编写水平强； 8、具有一卡通等相关项目经验者优先； 9、有带团队经历的优先。</t>
  </si>
  <si>
    <t>互联网/电子商务 教育/培训/院校</t>
  </si>
  <si>
    <t>五险一金 周末双休</t>
  </si>
  <si>
    <t>岗位职责： 1、负责客户端产品核心编码工作； 2、负责模块设计、开发和单元测试； 3、负责与软件相关的文档编写工作。  任职要求： 1、计算机、软件工程等相关专业； 2、精通C++，必须具有 Windows 客户端软件开发经验(1.5年以上)； 3、熟悉Windows API编程； 4、熟悉Socket编程、多线程编程，了解TCP、UDP、HTTP协议； 5、熟悉MFC/QT界面实现机制； 6、具备一定的自主学习能力，有积极的工作态度和良好的团队合作精神。</t>
  </si>
  <si>
    <t>C#.net VSTO开发</t>
  </si>
  <si>
    <t>上海易教信息科技有限公司</t>
  </si>
  <si>
    <t>影为医疗科技（上海）有限公司</t>
  </si>
  <si>
    <t>广州政通信息科技有限公司</t>
  </si>
  <si>
    <t>五险一金 餐饮补贴 专业培训 绩效奖金 年终奖金</t>
  </si>
  <si>
    <t>1. 参与公司.NET相关应用系统的开发工作，负责软件设计、编码和验证； 2. 根据产品开发规范，完成程序代码编写工作； 3. 参与支持产品经理用户体验和界面工作。 任职条件： 1. 2年以上工作经验，熟练掌握XAML、样式等WPF开发的相关知识； 2. 精通C#.NET等C/S应用程序编程（Visual Studio开发环境）； 3. 熟练具有VSTO项目开发经验，掌握VSTO和VBA，能够独立开发OFFICE Word插件； 4. 掌握面向对象编程的思想，熟练运用设计模式和数据结构，了解多线程编程； 5. 具有优秀的学习能力、理解能力、分析能力、沟通能力； 6. 具有比较强的自我情绪调节能力和自我激励能力； 7. 具有强烈的责任心、钻研精神和团队合作精神。</t>
  </si>
  <si>
    <t>五险一金 交通补贴 绩效奖金</t>
  </si>
  <si>
    <t>周末双休 带薪年假 五险一金 绩效奖金 节日福利 交通补贴</t>
  </si>
  <si>
    <t xml:space="preserve">岗位职责： 1. 负责医学软件产品研发，软件测试，撰写开发文档。 2. 负责3D打印医疗器械产品研发，工艺验证。 3. 负责科研课题项目，对接医学专家学者，申报技术专利。  岗位要求： 1. 学历硕士以上，欢迎应届毕业生投递。 2. 软件工程、电子信息工程、生物医学工程、机械工程等相关专业。 3. 英语六级以上。 4. 具备C/C++编程能力，有Qt/VTK/ITK开发经验者优先。 5. 有医学图像处理、三维可视化、手术规划等相关研究基础者优先。 </t>
  </si>
  <si>
    <t>岗位职责： 1、负责公司现有项目和新项目的前端修改调试和开发工作，为公司业务运营提供技术支持； 2、根据工作需要安排高效、高质地完成代码编写，确保符合规范的前端代码规范； 3、与设计团队紧密配合，能够实现实现设计师的设计想法； 4、与后端开发团队紧密配合，确保代码有效对接，优化现有网站前端性能； 5、页面通过标准校验，兼容各主流浏览器； 6、具有较强的沟通能力与团队合作精神；具有良好的分析问题、解决问题的能力以及较强的学习能力。  任职要求： 1、熟悉流行前端MVC架构,熟悉流行框架（如JQuery、Bootstrap、jquery-ui等)； 2、精通Web前端技术，包括HTML、CSS、Javascript、Ajax、DOM、JSON等前端技术； 3、熟悉各种web标准，了解各种主流浏览器特性，使页面兼容主浏览器； 4、有微信小程序应用开发经验的优先。</t>
  </si>
  <si>
    <t>软件工程师（C#）</t>
  </si>
  <si>
    <t>深圳市新益昌自动化设备有限公司</t>
  </si>
  <si>
    <t>机械/设备/重工 计算机软件</t>
  </si>
  <si>
    <t>五险一金 员工旅游 专业培训 绩效奖金 年终奖金 节假日福利 职称评定</t>
  </si>
  <si>
    <t xml:space="preserve">1、负责上位机软件设计开发与维护。 2、配合项目团队完成整体功能开发及性能测试与优化。 3、负责专业技术文档编写归档。 岗位要求： 1、 本科以上学历，计算机、软件工程、自动化，电气工程等专业。 2、 熟悉C/C++/C#，能够利用C#编程，具有一定的面向对象编程的思维。 4、 熟练使用C#进行上位机软件的编写。 5、 熟悉R232、485、TCP/IP等通讯方式。 </t>
  </si>
  <si>
    <t>日月光封装测试（上海）有限公司</t>
  </si>
  <si>
    <t>五险一金 免费班车 绩效奖金 年终奖金 定期体检 住宿360元 免费工作餐 营运奖金/月 节日福利</t>
  </si>
  <si>
    <t>主要职责： 1、OA系统参数基本维护管理； 2、Project&amp;TasK之执行； 3、EHS内审、月报执行； 4、OJT培训、月报执行； 5、BKM上传、汇整、培训； 6、对公司系统进行维护及开发； 7、主管交待事务执行。  重要绩效指标： 1、BKM 2、VAVE 3、无异常、无Delay  任职要求： 1、本科及以上学历； 2、英语四级以上； 3、1年以上相关工作经验； 4、SQL基本操作，会撰写VB、C#等语言者优先录用。</t>
  </si>
  <si>
    <t>北京金橙子科技股份有限公司</t>
  </si>
  <si>
    <t>顺义区  </t>
  </si>
  <si>
    <t>周末双休 带薪年假 五险一金 节日福利 员工体检 定期旅游 绩效奖金 加班补助</t>
  </si>
  <si>
    <t xml:space="preserve">工作内容： 1、完成基于公司产品开发库的软件二次开发工作； 2、负责解决软件在客户使用过程中出现的问题； 任职要求： 1、1年以上C#软件开发经验，自动化、电气类或电子信息类相关专业，有大型软件开发经验者优先； 2、熟练掌握C#，了解C++，熟悉多线程，RS232，数据库等应用，熟悉SOCKET通讯、TCP/HTTP协议，了解多线程、高并发技术，对激光打标控制卡熟悉优先； 3、有激光打标软件、激光切割软件开发经验者优先，有CCD图像处理经验者优先。 4、善于学习，工作认真负责，具有良好的职业素养和团队合作精神 5、具有一定的英文读写能力。 </t>
  </si>
  <si>
    <t>北京艾提科信网络技术有限公司上海分公司</t>
  </si>
  <si>
    <t>java开发工程师</t>
  </si>
  <si>
    <t>五险一金 员工旅游 餐饮补贴 年终奖金 弹性工作 定期体检</t>
  </si>
  <si>
    <t>广州力赛计量检测有限公司</t>
  </si>
  <si>
    <t>C++开发工程师（地图）</t>
  </si>
  <si>
    <t>广州海格星航信息科技有限公司</t>
  </si>
  <si>
    <t>岗位责任 * 开发和维护后端监控、测试系统。 * 在各种各样的项目提高核心平台的可靠性和安全性。  职位要求： * 2年以上工作经验 * 熟悉C#技术,asp.net，mvc、Css、Javascript及其它相关网站编程技术 * 熟悉REST API, websocket * 熟悉SQL Server,MongoDB数据库设计与开发，熟悉应用存储过程及触发器，有过大批量数据处理与优化经验 * 有云端开发经验，阿里云更好 * 简单的的英文听说读写能力，学习能力强，能独立负责不同任务。</t>
  </si>
  <si>
    <t>检测，认证 仪器仪表/工业自动化</t>
  </si>
  <si>
    <t>五险一金 补充医疗保险 补充公积金 员工旅游 餐饮补贴 通讯补贴 专业培训 绩效奖金 年终奖金</t>
  </si>
  <si>
    <t>周末双休 五险一金 餐饮补贴 交通补贴</t>
  </si>
  <si>
    <t>岗位职责： 1.参与地图导航相关产品的需求分析，完成功能模块的设计、开发、单元测试、集成和发布； 2.编制软件研发相关设计文档； 3.协助并完成其他技术开发任务。  任职要求： 1.能精通运用Java语言或C++语言 2.熟悉面向对象的编码思维方式，熟悉面向对象的设计模式； 3.有Android app开发经验或者linux开发经验优先 4.有国内外地图引擎使用或开发经验优先  5.GIS专业优先</t>
  </si>
  <si>
    <t>心耀软件科技（上海）有限公司</t>
  </si>
  <si>
    <t>工作职责描述 1.根据公司的产品/项目要求，承担独立模块开发任务，按计划完成任务目标，并保证交付品的质量。 2.配合软件系统架构师完成软件系统/模块的技术分析和系统设计。 3.能协助测试人员完成软件系统/模块的测试。 4.能根据公司的产品/项目文档要求编制相关的技术文档。 5.完成公司分配的其他开发任务。 技术任职要求 1. 1年以上java的项目开发经验 。 2. 熟练掌握SpringMVC、Spring Boot、Mybatis，Dubbo框架。 3. 熟悉MySql数据库。熟悉redis，MongoDB等NoSQL中间件。熟悉AcviveMQ，RocketMQ等消息中间件，了解JMS协议。 4. 有分布式开发经验，熟悉常用中间件的集群比如Nginx、Tomcat，Redis，MySql等。 5. 熟悉JQuery、JavaScript、Vue等前端框架开发经验。 5. 工作严谨认真，具备良好的团队意识，奉献精神，独立解决问题的能力，以及良好的沟通能力和抗压工作能力。 6. 有APP、小程序后台开发经验者优先。</t>
  </si>
  <si>
    <t>完成软件项目需求分析、系统设计、程序开发和测试等工作 负责编写项目开发有关的设计文档、测试文档、系统帮助，用户手册等技术文档 根据项目需求，完成.net 代码实现。  职位要求： 1、计算机或相关专业，本科以上学历，拥有三年以上.Net开发经验 2、熟练掌握C#.net基础、窗口程序开发+ASP.NET,面向对象编程等技术 3、熟悉Web应用程序开发，有HTML、CSS、Javascript、Ajax等相关技术应用经验 4、精通.Net Framework、XML、C#、ASP.Net、Web Service等开发技术，熟悉MVC架构优先. 5、精通SQL Server或Oracle等大型数据库开发 6、具备良好的团队合作意识，较强的自学能力，认真负责的工作态度</t>
  </si>
  <si>
    <t>c++软件开发工程师（中科实数）</t>
  </si>
  <si>
    <t>广州中国科学院软件应用技术研究所</t>
  </si>
  <si>
    <t>南沙区  </t>
  </si>
  <si>
    <t>五险一金 补充医疗保险 免费班车 交通补贴 餐饮补贴 定期体检 年终奖金</t>
  </si>
  <si>
    <t>上海微电子装备（集团）股份有限公司</t>
  </si>
  <si>
    <t xml:space="preserve">1. 负责PC端软件开发； 2. 根据项目具体要求，承担开发任务，按计划完成任务目标； 3. 负责编制与项目相关的技术文档； 4. 完成领导交办的其他工作； 任职要求： 1. 统招本科学历，计算机相关专业； 2. 1年以上开发经验； 3. 有QT，arm，linux开发经验优先； 4. 精通C/C++、精通VC++编程; 5. 有较强的逻辑分析能力，较好的团队合作能力和沟通能力，主动性强。 </t>
  </si>
  <si>
    <t>电子技术/半导体/集成电路 机械/设备/重工</t>
  </si>
  <si>
    <t>五险一金 补充医疗保险 补充公积金 交通补贴 餐饮补贴 绩效奖金 定期体检</t>
  </si>
  <si>
    <t xml:space="preserve">    </t>
  </si>
  <si>
    <t>（北京）C/C++开发工程师</t>
  </si>
  <si>
    <t>沈阳嘉越电力科技有限公司</t>
  </si>
  <si>
    <t>C#软件工程师(WCF/WPF)</t>
  </si>
  <si>
    <t>电气/电力/水利 新能源</t>
  </si>
  <si>
    <t>上海陛通半导体能源科技股份有限公司</t>
  </si>
  <si>
    <t>职位描述 1、负责电力仿真软件的分析、设计和开发； 2、负责产品的需求分析，代码编写，单元测试，打包部署等工作； 3、负责软件相关文档的编写（概要设计、详细设计、测试文档、使用手册等）； 岗位要求 1、本科以上学历，计算机及其相关专业； 2、熟练掌握C/C++编程语言； 3、具有Linux/Unix环境下C/C++开发经验，熟悉Linux系统及相关命令； 4、熟悉网络编程，多线程编程，熟悉数据结构及常用的算法； 5、为人正直，责任心强，能够承受工作压力，富有进取心； 6、具有良好的沟通能力、语言及文字能力、学习能力； 7、能适应短期出差。 工作地点 南瑞科技大厦和清河小营东路15号各需要一人</t>
  </si>
  <si>
    <t>广州易式信息科技有限公司</t>
  </si>
  <si>
    <t>五险一金 专业培训 年终奖金 定期体检</t>
  </si>
  <si>
    <t>深圳市达城威电子科技有限公司</t>
  </si>
  <si>
    <t xml:space="preserve">岗位职责： 1、基于项目需求设计、开发和测试半导体设备控制软件系统； 2、在客户现场发布和诊断应用系统； 3、文档撰写，包括开发文档，设计手册等； 4、制作和维护软件安装包； 5、应用软件的分析，维护，故障排除，持续改进等；  任职要求： </t>
  </si>
  <si>
    <t>岗位职责 使用最新的 Web 前端技术负责产品的开发工作，包括前端js、html5开发工作； 持续优化前端页面体验和访问速度，搭建高性能、高可用和安全的前端技术架构。 根据项目计划，与项目组其他成员协同工作，在保证质量的前提下，按时完成开发任务。 任职要求： 本科及以上学历；2年以上相关工作经验；计算机相关专业优先 熟悉vue开发，有vue相关项目开发经验； 熟悉各种Web客户端，尤其是主流移动端浏览器的开发模式和特性； 精通HTML、JavaScript、Ajax、CSS等Web开发技术； 熟悉HTTP协议，了解TCP/IP的基本工作原理；熟悉常用WEB开发调试工具； 对用户体验、交互操作流程及用户需求有一定了解； 具备HTML5和WebApp开发经验者优先；对于大型Web站点性能问题的定位和解决有经验者优先。 自我管理能力强良好，崇尚团队合作，快速的学习能力，乐于分享与沟通。  （附上自己相关作品）</t>
  </si>
  <si>
    <t>五险一金 员工旅游 带薪年假 节日福利 绩效奖金 全勤奖 交通补贴 通讯补贴 弹性工作 专业培训</t>
  </si>
  <si>
    <t>c#.net软件开发工程师（APS、MES、ERP）</t>
  </si>
  <si>
    <t xml:space="preserve">岗位职责 任职要求：  </t>
  </si>
  <si>
    <t>永凯软件技术（上海）有限公司</t>
  </si>
  <si>
    <t>五险一金 餐饮补贴 专业培训 绩效奖金 年终奖金 弹性工作 定期体检</t>
  </si>
  <si>
    <t>Linux/c/c++/QT软件开发工程师</t>
  </si>
  <si>
    <t>岗位职责： 1.熟悉C#语言和.NET Framework框架, 能开发B/S与C/S架构的应用程序； 2.对webform、winform开发具备较好的功底； 3.熟练掌握SQL Server 2008数据库的设计和开发； 4.熟悉面向对象的程序开发，具备良好的编程规范； 5.较强的学习能力和解决问题的能力。 2.5年及以上C#.net软件程序应用开发经验； 3.熟悉项目开发流程，能够按照需求文档独立设计软件； 4.熟悉oralce\sqlserver\wcf\extjs\mvc等数据库开发，具有良好的数据库编程能力； 5.有erp、mes等系统接口开发和二次开发经验优先； 6.抗压能力强，有较强的自主学习开发能力。</t>
  </si>
  <si>
    <t>广州广哈通信股份有限公司</t>
  </si>
  <si>
    <t>五险一金 免费班车 专业培训 出国机会 年终奖金 弹性工作 定期体检</t>
  </si>
  <si>
    <t>C#.NET 开发程序员</t>
  </si>
  <si>
    <t>上海鸿欢网络科技有限公司</t>
  </si>
  <si>
    <t xml:space="preserve">岗位职责： 1.负责相关产品的软件开发与维护。 2.负责制定指定专业方向的设计规范和技术规格。  任职资格： 1.通信、电子、计算机等相关专业本科及其以上学历； 2.三年以上通信软件开发经验；Windows平台QT开发； 3.有基于Linux系统的软件开发经验，熟悉C++语言，具有c/c++开发经验2年； 4.Linux平台服务器应用软件C/C++开发（熟悉媒体流处理优先、熟悉SIP协议优先）； 5.熟悉QT开发框架，熟练使用Model/View架构（熟悉QtQuick者优先） 6.具备通信专业知识；GDB开发调试经验；了解软交换相关协议和Linux内核工作原理；有GIS相关开发经验者优先考虑。  公司福利： 1.工时安排：每周一到周五（8：30-17:30），5天7小时制，周六日双休； 2.工 作 餐：免费提供工作餐，多种菜式任选，丰俭由人； 3.假期安排：享有国家法律规定的休息日、工伤假、婚假、产假及带薪年假等； 4.社会保险：享有养老、医疗、工伤、失业、生育、重大疾病； 5.公司班车：公司为员工开设免费上下班班车免费接送员工上下班； 6.员工体检：公司每年为全体员工提供免费体检； 7.员工活动：羽毛球、足球、e篮球、乒乓球、游泳等每周定期活动； 8.其他福利：各类过节福利、生日礼金、节日礼品以及其他福利等等。 </t>
  </si>
  <si>
    <t>做五休二 带薪年假 五险一金 绩效奖金 员工旅游 交通补贴 通讯补贴 年终奖金 定期体检 意外保障险</t>
  </si>
  <si>
    <t>职位信息 1、根据项目计划完成项目的代码、技术性文档编写； 2、精通.NET平台B/S架构开发技术，熟悉面向对象编程,有较强的技术攻关和解决疑难问题的能力 3、软件开发经验不低于2年 4、善于沟通协调，逻辑分析和理解能力强 5、具有较高的工作效率，重视代码的质量和规范性 6、能组织团队开发,质量意识和规范意识强,可确保代码和文档的高质量 【岗位要求】 1、大学专科以上学历 ，1年以上工作经验； 2、精通C#编程语言，熟悉各种ASP.NET框架，熟练MVC和三层架构的优先； 3、熟悉winform编程，擅长DevExpress控件使用的优先，有过用友U8二开经验的优先； 4、熟悉Sql Server数据库，能熟练编写存储过程、触发器并能根据要求做性能优化； 5、熟悉后台开发，熟悉WCF开发技术的优先； 7、具有扎实的SQL脚本编写能力，熟悉SQL性能优化的优先； 8、具有良好的编码风格，注重单元测试，乐于代码的重构与优化。 9. 逻辑思维清晰，对数据敏感，具备良好的数据分析能力，有独立,主动思考和主动专研的能力. 10. 具备良好的人际沟通能力和团队合作精神.</t>
  </si>
  <si>
    <t>windows C/C++软件工程师</t>
  </si>
  <si>
    <t>深圳市科卫泰实业发展有限公司</t>
  </si>
  <si>
    <t>广州凡岛网络科技有限公司</t>
  </si>
  <si>
    <t>C# .NET开发工程师 / 软件工程师</t>
  </si>
  <si>
    <t>航天/航空</t>
  </si>
  <si>
    <t>拜椰特（上海）软件技术有限公司</t>
  </si>
  <si>
    <t>主要职责： 1、负责软件相关的设计工作，主导研发产品windows系统的软件研发和调试，无人机倾斜摄影的相关工作 2、负责windows系统下的驱动、功能模块、服务的开发、单元测试等工作 3、根据项目安排，承担需求分析、驱动模块设计、代码编制、单元测试工作 任职资格： 1、全日制本科以上学历，计算机类、软件类、通信类、电子类相关专业 2、两年以上window软件开发工作经验，较强的应用开发调试经验 3、熟悉windows系统、网络体系结构及相关网络协议，精通socket编程 4、熟悉无人机倾斜摄影、GIS相关知识，熟练掌握windows系统C/C++、QT应用软件开发  5、做事严谨踏实，责任心强，有良好的沟通协调能力和团队合作精神</t>
  </si>
  <si>
    <t>补充医疗保险 员工旅游 专业培训 绩效奖金 年终奖金 生日会 全勤奖 下午茶 双十一奖金 F奖金</t>
  </si>
  <si>
    <t>10-16万/年</t>
  </si>
  <si>
    <t>PHP程序员 岗位职责： 1、完成公司业务部门需求的后台接口设计实现及优化； 2、编写相关API接口文档； 3、负责微信公众平台/小程序后台接口开发工作； 4、配合其他部门及时做出相应程序的修改和开发。  岗位要求： 1、计算机相关专业，大专及以上学历，1-3年以上的开发经验； 2、熟悉面向对象编程开发，对主流开发框架（如Yii、Laravel、ThinkPHP等）有一定认识； 3、扎实的SQL知识，熟悉MySQL的设计及查询优化技巧； 4、熟悉Liunx/Unix使用，能够在其上进行开发； 5、有良好的编程习惯，能够编写规范、易于维护、优雅高效的代码 ； 6、优秀的沟通能力和工作热情，具有良好的团队协作精神； 7、熟悉淘宝平台接口/微信公众号/小程序后台接口开发经验者优先； 8、有前端开发经验者优先； 9、熟悉Wokerman 及 Swoole 者优先； 10、善于沟通和逻辑表达，良好的团队合作精神和积极主动的沟通意识。  Web前端开发 岗位职责1、根据公司项目和产品设计，利用JavaScript、HTML5相关技术开发移动平台的web前端页面； 2、协助后端工程师完成前端数据处理； 3、追踪前端技术的发展，结合实际应用需求进行技术的改进与创新； 4、完成上级主管安排的任务，做好上下沟通及反馈工作；任职要求 1. 计算机或相关专业； 2. 一年以上前端开发经验，具有独立承担前端模块分析，设计开发的能力； 3. 熟悉HTML5、CSS3、AJAX、JQueryBootstrap等相关技术或框架； 4. 熟悉Vue、angularjs、bootstrap框架，有Vue、angularjs开发大型项目经验者优先考虑； 5. 熟悉web端组件开发；熟悉手机端web浏览器兼容；6. 具有良好的沟通能力，团体合作，以及协调能力； 7. 对前端技术的发展有一定的敏锐度，能自我主动学习并对实际需求进行改进和创新； 8. 掌握一种nodejs开发语言者优先； 9. 附带作品者优先。</t>
  </si>
  <si>
    <t>五险一金 补充医疗保险 弹性工作 定期体检 员工旅游 年终奖金 股票期权</t>
  </si>
  <si>
    <t>c++（SDK）开发工程师</t>
  </si>
  <si>
    <t>华平信息技术股份有限公司</t>
  </si>
  <si>
    <t>五险一金 员工旅游 交通补贴 通讯补贴 年终奖金 定期体检</t>
  </si>
  <si>
    <t>岗位要求： 1、精通C++编程开发，熟悉B/S和C/S开发模式，熟练使用Visual Studio等IDE开发环境； 2、具备GDB、Windbg调试定位能力 3、熟练掌握Linux环境及脚本开发（PYTHON/PERL/SHELL等） 4、有Window、Linux SDK开发经验者优先； 5、有JNI开发经验者优先</t>
  </si>
  <si>
    <t>C# NET 开发工程师 / 软件工程师【非计算机专业请勿投】 职位数: 3人 工作地点: 浦东张江高科技园区（地铁2号线张江高科站出站步行4分钟内）  基本要求： 至少1-2年软件研发工作经验  岗位职责： 进行新型编程语言开发  任职要求： 1、熟练C# NET 或 Java或 C++其中的一种 2、熟练MSSQL 或 ORACLE 或 MySQL 其中的一种 3、深刻理解并具备面向对象的编程和设计能力 4、熟悉Linux等操作系统的基础使用； 5、具有软件设计和开发方法等经验者 6、具有进销存管理系统或物流仓储系统或供应链管理系统开发经验者优先 7、熟悉数据结构与算法或编译原理者优先  教育背景要求： 1、计算机类或软件工程类专业 2、理科或工科学士背景 3、英语CET4以上者 4、985、211院校或海外知名理工科院校毕业优先  其它要求： 1、本职位为负责新型编程语言研发，具有难度大、高压力、创新性、高挑战性等的特点，候选人须对项目有强烈的兴趣和强烈意愿，并具备相应能力者； 2、自我驱动型，并能够胜任难度大、高压力的工作，候选人应具备在高压工作环境中能高效产出的能力； 3、拥有良好的代码习惯，结构清晰，命名规范，逻辑性强； 4、动手能力强、积极主动、有较强主动性，并对成功充满渴望； 5、有一定的软件安全意识，掌握数据加密、防破解、性能优化等技术优先； 6、具备团队精神，能胜任一个快节奏、相互协作的工作环境。   Software Development Engineer Open jobs: 3 Location: Zhangjiang High-Tech Zone, Pudong, Shanghai  Job Responsibility To develop a new programming language  Fundamental Requirement A minimum of 1-2 years of professional software development experience  Key Qualifications ・ Proficient in one of language of Java or Net C# or C++; ・ With experience in Programming Language Compiler or Interdivter development or in Programming Language Development a big plus; ・ Proficient in MSSQL or ORACLE or MySQL development; ・ Strong object oriented programming and design skills; ・ Experience with software design and development methods ・ Enterprise MIS System or Logistics Warehousing Management System or Supply Chain System or TradeFlow System development experience a plus; ・ Proficient in Data Structure, Algorithm, Compiler Construction Principles a plus; ・ Proficient in JavaScript a plus;  Education 1), Computer Majors ONLY, Qualified candidates should possess a BS or BE degree; 2), English CET4+;  3), 985, 211 Universities, or World Well-Known Reputable Universities a plus.  Additional Requirements 1), The responsibility of this position is to develop a new programming language, this work possess characteristics of extremely challenging, creativeness and complicatedness. Candidates shall have what it takes. 2), Self-motivation, Driven Individual who is comfortable working in a high-pressure working environment, qualified candidates should possess characteristics of high work output under hyper-pressure; 3), Good coding habit, a clear structure and naming conventions, strict in logic; 4), Hands-on, pro-active, self-motivated developer with strong initiative and a desire to succeed; 5), With sense of software security, data encryption, anti-cracking, performance optimization techniques a plus; 6), Team Working Spirit, must be comfortable working in a fast-paced, collaborative environment.</t>
  </si>
  <si>
    <t>上海聚虹光电科技有限公司</t>
  </si>
  <si>
    <t>上海韵达货运有限公司</t>
  </si>
  <si>
    <t>五险一金 员工旅游 餐饮补贴 绩效奖金 年终奖金</t>
  </si>
  <si>
    <t>五险一金 高科技公司 弹性工作 前景好待遇高 技术大牛多 行业独角兽 创始人超nice 自我挑战激励 快速成长 氛围棒</t>
  </si>
  <si>
    <t>岗位职责：</t>
  </si>
  <si>
    <t>10000人以上</t>
  </si>
  <si>
    <t>职位描述： 1、负责Windows平台下C/C++应用软件和组件的开发工作； 2、按产品需求进行软件设计和编码实现，确保安全、质量和性能； 3、现有C/C++开发产品Bug的修复，对代码持续进行改进和优化； 4、参与内部测试、部署、实施等工作；  任职资格：  1、本科及以上计算机相关专业，3年C/C++应用程序开发经验； 2、熟悉掌握Windows下MFC编程、C/C++网络接口编程（TCP/IP，Socket，HTTP），有多线程开发经验； 3、熟练使用Svn/Git/Tfs等版本管理工具； 4、了解SQLServer，MySQL，SQLite等常用数据库，有相关经验者优先； 5、了解常用的设计模式、常用数据结构、基本算法，对软件性能优化有深入理解； 6、有强烈的责任心、团队合作能力强、求知欲强、有进取心、对工作充满热情；  福利待遇： 公司提供行业极具竞争力的薪资和发展空间，员工享受“五险一金”、带薪年假、节日福利、公费团队活动、购书补贴、加班餐报销等福利，公司内部活动丰富多样，每年有不定期的团队聚餐、聚会。  一、人才政策： 1、人才引进可申办上海市户口，工作和居住在临港的员工可享受居住证专项加分，最高分值20分； 2、高层次人才给予最高50万的奖励； 3、特定岗位取得国家职业资格人才可享受职业技能补贴； 4、领军型人才可享受个税100%返还的奖励； 5、公司建成临港地区大学生实习基地，对符合条件的大学生给予每人每月2000元的实习补贴。 二、人才住房保障 1、临港地区可以购买双定双限房，价格均在市场价50%以下； 2、产业区“先租后售”公共租赁房； 3、员工可申请人才公寓，全套装修，拎包入住并可以同时享受住房补贴； 4、人才租房补贴，符合条件在临港租房的员工可享受最高1600元/月，最低400元/月的补贴。</t>
  </si>
  <si>
    <t>软件开发工程师（.NET/安卓/苹果） (职位编号：05)</t>
  </si>
  <si>
    <t>广东绍林科技开发有限公司</t>
  </si>
  <si>
    <t>伊泰特伦射频技术（上海）有限公司</t>
  </si>
  <si>
    <t>C++ / QT 软件工程师</t>
  </si>
  <si>
    <t>上海金标生物科技有限公司</t>
  </si>
  <si>
    <t>五险一金 年终奖金 周末双休 带薪年假</t>
  </si>
  <si>
    <t>五险一金 餐饮补贴 绩效奖金 节假日福利 全勤奖 专业培训</t>
  </si>
  <si>
    <t>工作内容： 1、负责公司软件产品与模块开发、设计与维护； 2、参与系统分析设计，并完成技术方案的验证。 3、根据需求文档独立完成模块的需求细化。 4、审核测试用例，反馈产品设计不合理的完善建议。 5、编写相关开发文档。 6、指导团队产品工作   岗位要求： 1、5年以上工作经验，计算机、软件工程及相关专业；本科及以上学历。 2、精通C#开发语言 ，熟悉.Net Framework框架，了解WCF/WPF、Winform、Asp.Net等技术。 3、熟练掌握委托、事件、反射、多线程、Socket等编程。 4、具有设计和开发对外API接口的经验和能力。 5、熟练常用的设计模式，对高性能程序设计、结构有丰富的经验。 6、熟悉MySQL、SQLite，SQL Server等数据库。 7、良好的沟通、团队合作能力，有创新探索能力。</t>
  </si>
  <si>
    <t>节日福利 做五休二 周末双休 带薪年假 绩效奖金 五险一金 可提供住宿</t>
  </si>
  <si>
    <t>绍林科技是一家专门从事知识类管理信息系统开发、供应与运营的高科技公司，现公开招聘软件开发人才，要求掌握以下三项技术之一：
1、.NET开发工程师：
熟悉VS开发平台，熟悉C#或VB.net语言，JavaScript语言，熟悉Ajax，web service.有一定的Winform程序开发能力。逻辑性强，思路清晰，能独立开发Web应用程序。
2、安卓开发工程师
熟练掌握安卓Android系统应用开发技术，具备独立开发能力。
3、苹果开发工程师
熟练掌握iOS系统应用开发技术，具备独立开发能力。
工作地点可选广州市天河区、佛山市禅城区
此职位常年招聘，欢迎有志从事软件开发，并且，事业定位与兴趣一致者加入。 欢迎有文档管理、OA、内容管理、知识管理、邮件系统、扫描文件管理、实时通信等软件开发经验的工程师加入。
可安排工作时间6个月以上的高年级大学生实习，实习期间工作优秀者可留用并可缩减试用期。</t>
  </si>
  <si>
    <t>1、 使用C/C++语言，QT组件在Windows和Linux平台上进行仪器设备的应用程序开发； 2、 负责软件功能的模块设计、编码实现、测试验证等工作； 3、 负责编写软件设计文档等相关文档； 4、分析和发现软件系统的优化点，推动软件性能优化与功能创新。 要求条件： 1、 大专（含）以上，计算机或相关专业，有1年以上的软件开发经验；熟练使用C++，具有扎实的C++基础，熟悉QT开发环境； 2、 熟练掌握C/C++语言，基础扎实，掌握面向对象编程思想； 3、 能够独立编写Qt程序，掌握Qt Creator以及VS的使用，精通Qt开发库； 4、熟悉QT界面开发相关技术，如自绘界面，自定义控件等； 5、熟练掌握MySQL/SQLite数据库编程； 6、掌握Linux下的开发工具和方法优先。 7、有嵌入式软件开发经验者优先； 8、具有团队合作精神和良好的沟通能力；具备强烈的技术热情和良好的学习能力</t>
  </si>
  <si>
    <t>C#, vb.net 软件工程师</t>
  </si>
  <si>
    <t>提讴艾（上海）电器有限公司</t>
  </si>
  <si>
    <t>北京山维科技股份有限公司</t>
  </si>
  <si>
    <t>0.5-2万/月</t>
  </si>
  <si>
    <t>昌平区  </t>
  </si>
  <si>
    <t>五险一金 补充医疗保险 补充公积金 员工旅游 交通补贴 通讯补贴 绩效奖金 年终奖金 定期体检</t>
  </si>
  <si>
    <t xml:space="preserve">1、 对客户的需求分析，制定需求整理。 2、 完成软件设计 及流程图设计（软件和硬件的通讯）。 3、 完成软件测试文档，完成测试。 4、 现场安装，调试。  任职要求： （优秀的应届生可以无以下经验，但需计算机本科以上学历） 1、计算机或相关专业，专科、本科学历以上， 2、精通C#或vb.net编程，2年以上项目实际开发经验; 3、熟练掌握数据库mysql、SQLServer开发; 4、熟悉面向对象思想，了解设计模式，调试和相关技术; 5、具备较强的逻辑分析和独立解决问题能力; 6、拥有较好的沟通技巧及团队合作精神，较强的责任感及进取精神。 7、有C、C++的开发经验的优先考虑； 8、有嵌入式开发开发（C51、CORTEX-M3、ARM等MCU及嵌入式操作系统等）的优先考虑. 9、有js、jquery、html5、css3等优先考虑； </t>
  </si>
  <si>
    <t>计算机软件 政府/公共事业</t>
  </si>
  <si>
    <t>五险一金 补充医疗保险 员工旅游 餐饮补贴 绩效奖金 年终奖金 定期体检 专业培训 结婚生子津贴</t>
  </si>
  <si>
    <t>岗位职责：  1、熟练掌握C/C++编程，熟练使用各种设计模式； 2、熟练掌握OpenGL或OSG编程技术； 3、熟练掌握三维图形渲染基础，扎实的数学和算法基础； 4、熟悉Shader编程； 5、从事过点云项目开发，航测项目开发、三维项目开发，在三维应用上具备一定的实际经验者优先；   任职要求： 1、本科以上学历，2年以上工作经历； 2、具有良好的沟通能力、团队合作精神； 3、工作认真负责、对开发有热情；</t>
  </si>
  <si>
    <t>C#.net程序员</t>
  </si>
  <si>
    <t>上海斯微达软件系统有限公司</t>
  </si>
  <si>
    <t>黑迈数码科技（上海）有限公司</t>
  </si>
  <si>
    <t>五险一金 股票期权 弹性工作 补充医疗保险 绩效奖金</t>
  </si>
  <si>
    <t xml:space="preserve">工作职责： 1. 按照公司要求完成需求分析，设计及编程工作； 2. 负责所编写模块的单元测试； 3. 参与系统的集成测试； 4. 参与对程序代码的复核检查； 5. 保证开发项目进程。  岗位要求： 1. 专科以上学历，计算机相关专业优先； 2. 二年以上C#.Net开发经验，精通.Net框架相关知识，掌握XML MVC Web Service等相关知识 3. 精通MS SQL Server 数据库,具备一定的数据库建模经验； 4. 熟悉Javascript的应用 5. 良好的团队合作精神，有主动积极的学习能力，有责任心和沟通能力，逻辑思维能力强。    </t>
  </si>
  <si>
    <t>贸易/进出口 印刷/包装/造纸</t>
  </si>
  <si>
    <t>4、具有良好的沟通能力和团队精神。</t>
  </si>
  <si>
    <t>广州蔚景科技股份有限公司</t>
  </si>
  <si>
    <t>上海沪万智能科技有限公司</t>
  </si>
  <si>
    <t>C++少儿编程讲师</t>
  </si>
  <si>
    <t>立乐教育科技（上海）有限公司</t>
  </si>
  <si>
    <t>五险一金 专业培训 交通补贴 通讯补贴 周末双休 弹性工作</t>
  </si>
  <si>
    <t>岗位职责： 1 分析项目需求，进行软件框架，核心模块，程序流程等设计； 2 根据详细设计，按照质量和进度要求，独立完成软件开发任务； 3 负责开发文档编写工作； 4 参与技术方案讨论，并进行技术方案验证； 5 熟悉数据库操作； 6 对自己要求严格，能提交高质量的研发成果； 7 与测试团队配合，完成开发；  岗位要求： 1 本科以上学历，有三年以上的C++或C#开发经验； 2 精通C++/C#开发平台及框架原理； 3 具有扎实的C++/C#语言及数据结构基础，熟练使用VisualStdio及相关开发工具另加分； 4 熟悉数据库建立，应用，开发； 5 熟悉服务器建置另加分； 6 熟悉TCP Socket网络通信架构； 7 了解C/S开发模式，熟悉数据库(Oracle,mysql,SQLserver)，数据解析，文件存储等模块开发； 8 具有良好编码风格，有较强的独立工作能力和团队合作精神； 9 思路清晰，思维敏捷，快速的学习能力；具备良好的沟通能力和团队合作精神。 10 具有能奋斗拼搏，追求极致的工作精神</t>
  </si>
  <si>
    <t>岗位职责： 1、负责新能源汽车应用软件及充电运营市场产品开发； 2、负责产品前端业务的开发与维护，包括：运营平台，微信端及小程序等； 3、通过技术的手段改善页面的性能与体验，完成产品的开发、测试、上线及数据收集分析； 4、分析挖掘运营数据和用户反馈，制定产品升级改进计划，并对产品进行持续优化。  任职资格： 1. 精通 JavaScript、CSS、HTML 语义化标签 ; 2. 熟练掌握 jQuery、BootStrap等常用辅助库 ; 3. 熟练掌握 Grunt、Gulp、Webpack、FIS 其中任意一项构建工具的使用和配置 ; 4. 熟练掌握 Chrome 开发者工具，至少掌握一种抓包工具如 Fiddler 或 Charles ; 5. 了解并实践过 Angular、Vue、React 类框架 ; 6. 熟悉 HTTP 协议及缓存，了解基本的浏览器渲染及网络传输过程 ; 7. 至少掌握一门后端语言，如 Java、Python，了解服务端编程; 8. 具备良好的学习能力和问题分析能力，关注社区动态及技术发展趋势，参与开源项目维护者优先 ; 9. 有良好的产品意识，关注移动互联网 。  福利待遇： 1、底薪+提成奖金+国内外旅游+五险+双休+交通补助； 2、按国家规定办理员工缴纳各类政府规定的社会保险，签订劳动合同； 3、工作时间：早九晚六，五天工作制，周末双休，享受国家规定的公休假期； 4、公司提供员工各类培训学习机会和团队建设活动，营造愉快的工作环境； 5、丰富的业余活动，聚餐、KTV、旅游、下午茶、音乐会等，享受生日、节日及开工红包等福利。  我们为你提供： 1、系统、专业的岗前培训，帮助你快速成长； 2、在大型互联网产品总监的带领下进行实操演练； 3、参与内部分享机制，学习前辈的经验，交流自己的心得； 4、定期参与公司的各项培训，不断充实自己的专业知识。  晋升空间： 高级工程师、研发主管、研发经理，优秀者直接发展成为合伙人。</t>
  </si>
  <si>
    <t>五险一金 弹性工作 绩效奖金</t>
  </si>
  <si>
    <t>工作职责】 1. 根据学员情况，制定学员个性化教案。 2. 按照公司要求，进行授课。 3. 熟练掌握教学内容并能够灵活运用到教学体系当中； 4. 配合学生家长，解决他们的咨询与疑惑，满足家长的合理要求，做好服务工作 5. 配合教研完善课程体系。 6. 定期汇报备课和教学授课进度，积极反馈学生上课情况。 【任职要求】 1． 全日制大学本科及以上学历，计算机科学与技术、软件工程或相关专业毕业。985、211院校优先，具有教师资格证优先。 2． 工作经验一年以上，性格开朗，普通话标准，有责任心，有亲和力，喜欢与小朋友沟通，对教育行业充满热情，有教育、培训、互联网行业、机器人、K12、STEAM、少儿编程教育经验优先； 3． 熟练掌握C++语言，了解简单数据结构。了解Python语言。若有ACM、NOIP或蓝桥杯及同类比赛参赛经历优先考虑。</t>
  </si>
  <si>
    <t>上海齐宏信息技术有限公司</t>
  </si>
  <si>
    <t>软件工程师（C/C++/MFC）</t>
  </si>
  <si>
    <t>五险一金 餐饮补贴 定期体检 交通补贴 年终奖金 股票期权 绩效奖金 专业培训 员工旅游 通讯补贴</t>
  </si>
  <si>
    <t>北京译图智讯科技有限公司</t>
  </si>
  <si>
    <t xml:space="preserve">1、软件开发：根据公司产品研发要求，完成系统软件开发及单元测试任务； 2、文档编写：根据所负责模块的需求，编制相应的技术文档； 3、现场支持：对客户提供相应的技术支持；参与公司内部或者外部的技术交流；参与外部技术交流；  任职要求： 1、大专及以上学历，计算机或数学专业； 2、善于与人沟通，有较强的事业心，对工作认真负责；善于学习，具有分析、解决问题的能力； 3、有良好、规范的编程和文档编写习惯； 4、2年以上使用C# 开发WinForm应用程序经验，熟悉Socket编程及TCP/IP协议，多线程开发者优先； 5、熟悉SQL Server、Oracle或MYSQL数据库，并且能熟练使用存储过程等； 6、待遇从优，公司可提供优质的住宿环境。 （安亭、花桥，置业安家好地方，欢迎来此地工作发展）  </t>
  </si>
  <si>
    <t>周末双休 弹性工作 带薪年假 五险一金 绩效奖金 节日福利 专业培训 交通补贴 餐饮补贴 通讯补贴</t>
  </si>
  <si>
    <t>上海地听信息科技有限公司</t>
  </si>
  <si>
    <t>五险一金 员工旅游 年终奖金 做五休二 节日福利 交通补贴 餐饮补贴 通讯补贴 定期体检</t>
  </si>
  <si>
    <t>锥能机器人（上海）有限公司</t>
  </si>
  <si>
    <t>任职要求： 1、 计算机或GIS相关专业本科或以上学历。； 2、 熟悉掌握C#（WPF、WinForm）开发； 3、 了解或使用过IIS，Tomcat、Resin等至少一种Web Server； 4、 有相关技术文档书写能力，编写和完善系统文档； 5、 熟悉关系型数据库开发，有SQLServer、Oracle开发经验的将优先考虑； 6、 两年以上全职开发经验，能独立完成模块设计与代码开发任务。   岗位职责： 1、在项目经理的带领下完成相关产品的模块编码工作、单元测试工作。 2、与产品经理密切配合，支持产品前期需求调研和产品设计，从技术实现和数据角度提供产品技术解决方案。 3、定位、修复程序bug，保证产品技术迭代，性能优化。 4、负责公司已完成项目的后续部分维护工作。 5、团队内部技术分享，和团队一起成长。</t>
  </si>
  <si>
    <t>安全工程师（渗透测试）</t>
  </si>
  <si>
    <t>北京森艾电子技术有限公司</t>
  </si>
  <si>
    <t>五险一金 弹性工作 定期体检 专业培训 年终奖金</t>
  </si>
  <si>
    <t>1. 计算机、软件工程、图像处理等相关专业，本科以上学历优先  2. 熟练掌握C++，2-5年实际项目经验  3. 熟悉linux，unix等操作系统  4.熟悉QT</t>
  </si>
  <si>
    <t>上海易善资产管理有限公司</t>
  </si>
  <si>
    <t>6-12万/年</t>
  </si>
  <si>
    <t>五险一金 年终奖金 绩效奖金 定期体检 弹性工作 专业培训 员工旅游 补充医疗保险</t>
  </si>
  <si>
    <t>五险一金 绩效奖金 专业培训 通讯补贴 餐饮补贴 弹性工作</t>
  </si>
  <si>
    <t xml:space="preserve"> 职责描述（包括但不限于）： 我们在寻找一位在金融IT领域，最好是股票或固定收益领域的交易领域，拥有丰富经验的C#/C++开发工程师来加入我们快速成长的IT团队。 1. 参与系统相关策略的实现(C# or C++)或自主用包括但不限于C#, C++, Java等语言进行策略开发。 2. 与其他IT同事密切合作，共同给我们的平台提供健壮和高度可依赖的IT解决方案。 3. 参与自主研发的交易系统或交易策略的测试等工作。 4. 参与UAT环境上的系统部署，系统运维等工作。  任职要求： 1.计算机科学，信息技术等相关专业本科或其以上学历。 2.2年以上的C#/C++开发经验，同等程度的java方面的开发经验也可考虑。 3.熟悉Eclipse，Junit，SVN，Maven，和SQLServer等的使用。 4.熟悉Windows系统，和Linux系统。 5.拥有从事金融IT行业的热情，并在该领域的职业发展上有长期规划。 6.正直、淳朴、团队精神，能够快速地自学。 </t>
  </si>
  <si>
    <t>C++程序员/c++开发工程师</t>
  </si>
  <si>
    <t>岗位职责: 工作职责：网络评估、渗透测试、编写报告、安全培训 任职条件: 1. 大专或以上学历 2. 基本技能 1) 熟悉主流网络厂商产品，如cisco、华为、H3C、中兴等，通过网络认证者优先。 2) 熟悉主流网络协议TCP/IP、HTTP协议等，精通Windows/Linux/Unix操作系统,，精通WEB渗透技能，至少熟悉一种web服务器端开发语言。等保。 3) 掌握MySQL、MSSQL、Oracle、PostgreSQL等一种或多种主流数据库结构以及特殊性。 4) 掌握JavaScript及IE、Safari、Chrome、FireFox、Thunder Bird、Opera等主流浏览器，能够有针对性的进行XSS、ClickJacking和CSRF。 5) 要求熟练掌握burpsuit、SQLMAP、WVS、APPSCAN、Kali等工具使用。 6) 具有较好的口头表达能力和文字表达能力，担任过安全培训讲师。 办公地点： 西单 （地铁1号线 或者 4号线）</t>
  </si>
  <si>
    <t>广州百奇盾软件开发有限公司</t>
  </si>
  <si>
    <t>上海东方传媒技术有限公司</t>
  </si>
  <si>
    <t>1-1.3万/月</t>
  </si>
  <si>
    <t>影视/媒体/艺术/文化传播</t>
  </si>
  <si>
    <t>五险一金 餐饮补贴 专业培训 绩效奖金 年终奖金 定期体检</t>
  </si>
  <si>
    <t>带薪年假 节日福利 住房补贴 餐饮补贴 五险一金</t>
  </si>
  <si>
    <t>1、参与项目的需求调研，进行软件系统的设计、开发、部署、调试等工作； 2、完成软件系统代码的实现，编写代码注释和开发文档； 3、分析并解决软件开发过程中的问题,协助测试工程师进行测试工作。  任职要求： 1、计算机相关专业，本科及以上学历； 2、精通C#，2年以上C#项目软件开发经验，熟悉WinForm、Windows API，有CS架构开发经验，熟悉WPF开发框架优先； 3、精通MSSQL、MySQL等关系数据库，擅长多线程、网络编程； 4、沟通交流能力强，学习能力强，具有团队协作能力； 5、深入理解面向对象思想，熟悉常用设计模式，有良好的编码习惯及规范文档撰写能力；</t>
  </si>
  <si>
    <t>1、熟悉算法设计，能根据需求写入各类游戏逻辑算法 2、研究项目技术细节，进行系统框架和核心模块的详细设计； 3、编写核心代码，对单独功能模块、游戏进行整合及优化； 4、负责解决项目开发过程中的技术难题； 任职要求： 1、精通C/C++语言，至少1年C++开发经验； 2、精通面向对象系统设计与开发，常用数据结构和算法，具有较强的学习能力及排除bug能力； 3、熟悉C++多线程编程； 4、熟悉Windows的消息机制、类库、以及界面类库的扩展； 5、熟悉VS开发工具。 6、熟悉麻将类游戏玩法   薪酬福利： 1、上午：9:00-11:30，下午：13:00-18:00，大小周，法定节假日统一放假； 2、拥有全行业最富有竞争力的薪酬体系，正常工作时间工资+奖金+工龄工资+年终分红； 3、五险一金、享受国家法定节假日、年假、婚假、产假、哺乳假等； 4、丰富多彩的员工活动：员工聚餐、节日晚会、趣味运动会、拓展训练、省内外游、优秀员工表彰等活动； 5、过节礼金、生日礼物、春节利是、下午茶等多项福利； 6、公司为员工提供职业技能培训，有明确的职位晋升通道和广阔的职业发展前景。</t>
  </si>
  <si>
    <t>软件开发工程师C# /ASP.NET Developer</t>
  </si>
  <si>
    <t>白金软件系统（上海）有限公司</t>
  </si>
  <si>
    <t>广州深海软件股份有限公司</t>
  </si>
  <si>
    <t>软件工程师(JAVA) (职位编号：001)</t>
  </si>
  <si>
    <t>广州天辰信息科技有限公司</t>
  </si>
  <si>
    <t>五险一金 弹性工作 补充医疗保险 定期体检 员工旅游 补充公积金 年终奖金 餐饮补贴 免费班车</t>
  </si>
  <si>
    <t>五险一金 年终奖金 项目奖金 包三餐 周末双休 定期体检 交通补贴 全勤奖</t>
  </si>
  <si>
    <t>工作职责： 1.和项目经理紧密合作，迅速了解开发需求，解决相应的技术难题，撰写设计文档，完成编码并且执行对应的单元测试； 2.与质量保证组协力完成对产品开发和维护的高质量标准；  要求： 1.两年以上的C# Web开发经验； 2.有敏捷开发经验的优先； 3.熟悉BI或者HRMS产品的优先。  Job Description: 1.Interact with project managers to quickly understand programming requirements, resolve related technical issues, write design documents then finish coding and execute unit testing; 2.Works closely with the Quality Assurance team to attain high level of quality standard in software product development and maintenance as well.  Qualifications: 1. Minimum of 3 years C# Web programming experience; 2. Good understanding and experience in Agile Software Development is a plus; 3. Familiar with BI product or HRMS is a plus.</t>
  </si>
  <si>
    <t>岗位职责： 1、参与游戏服务端功能设计与开发； 2、协助游戏服务更新维护； 3、协助优化服务端性能与稳定性。  任职要求： 1、计算机相关专业，大专以上学历，1-2年游戏C++/lua服务端开发经验； 2、精通C++编程，熟悉Socket网络开发； 3、至少精通一门脚本语言，如python、lua、js； 4、熟识任意一种数据库，如mysql、oracle、mssql； 5、熟悉linux操作系统基本操作； 6、能承受项目压力，独立地完成工作，并具有良好的团队合作能力。</t>
  </si>
  <si>
    <t>五险一金 绩效奖金 员工旅游 生日会、团建</t>
  </si>
  <si>
    <t>1、能独立完成单独模块的编码和单元测试工作； 2、完成所负责开发模块的详细设计和文档编写； 3、完成所负责开发模块的代码维护工作； 4、协助完成项目验收工作  职位要求： 1、熟练掌握Spring、Spring MVC、Spring Boot、Spring Security、lucene(or solr)、Mybaitis等开源框架，有用springboot开发的经验优先； 2、熟练掌握HTML，CSS,JavaScript,AJAX等Web技术，熟练使用Bootstrap、JQUERY等JavaScript框架； 3、熟练掌握消息队列，如RabbitMQ，kafka等；熟练掌握缓存系统，如Memcached，Redis等； 4、熟练掌握一种以上（Tomcat、Weblogic等）应用服务器，了解集群部署； 5、熟练掌握消息队列，如RabbitMQ，kafka等；熟练掌握缓存系统，如Memcached，Redis等； 6. 熟练掌握软件开发流程，熟悉软件的需求、设计、编码和测试工作； 7. 熟悉软件开发技术文档资料的编写规范和代码书写规范，具有规范的开发文档写作能力；  8、个性与品质：责任心强，工作主动，具有较好的学习能力，具有良好的沟通能力和团队合作意识；</t>
  </si>
  <si>
    <t>高级C#软件工程师</t>
  </si>
  <si>
    <t>上海仰邦科技股份有限公司</t>
  </si>
  <si>
    <t>C++初级工程师</t>
  </si>
  <si>
    <t>东易日盛家居装饰集团股份有限公司</t>
  </si>
  <si>
    <t>家居/室内设计/装潢</t>
  </si>
  <si>
    <t>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任职资格 1、计算机相关专业背景，本科以上学历； 2、熟悉数据库,并对SQL语言有一定经验； 3、熟练掌握.NET Framework（C#），能开发C/S和B/S构架的应用程序； 4、做事严谨踏实，责任心强，条理清楚，善于学习总结，有良好的团队合作精神和沟通协调能力。</t>
  </si>
  <si>
    <t>五险一金 餐饮补贴 带薪年假 周末双休 提成奖金</t>
  </si>
  <si>
    <t xml:space="preserve">【职位描述】： 1.3D家装设计软件开发和维护 2.现有功能迭代升级及bug修改 3.参与需求调研，编写需求文档    【任职要求】： 1、统招大学本科及以上学历，计算机、软件工程等相关专业 2、熟悉C++、STL、windows API开发、多线程编程 3、熟悉MFC框架开发及Windows消息机制 </t>
  </si>
  <si>
    <t>.NET /C#开发</t>
  </si>
  <si>
    <t>印孚瑟斯技术（中国）有限公司</t>
  </si>
  <si>
    <t>C++ Engineer</t>
  </si>
  <si>
    <t>Cisco 思科系统（中国）</t>
  </si>
  <si>
    <t>8-9年</t>
  </si>
  <si>
    <t>五险一金 补充医疗保险 弹性工作 定期体检 出国机会 年终奖金 员工旅游</t>
  </si>
  <si>
    <t xml:space="preserve"> Candidate must be proficient in .Net C# programing. Candidate must have experience in using Git. If candidate has C# WPF programming experience, that will be a big plus. If candidate has Source Tree experience, that will be another big plus. Candidate must be strong enough in analyzing technical issues. Candidate must have leadership experience, and can communicate clearly. Candidate must be capable of reading and writing in English. If candidate can speak English fluently, that will be a big plus.</t>
  </si>
  <si>
    <t>广州昌松之家旅居服务有限公司</t>
  </si>
  <si>
    <t>多元化业务集团公司 酒店/旅游</t>
  </si>
  <si>
    <t xml:space="preserve">Who You'll Work With Cisco CCTG Shanghai team �C CCTG Shanghai team is responsible for the development of Cisco Jabber portfolio. Cisco Jabber is the industry leading enterprise collaboration client and lets you access presence, instant messaging (IM), voice, video, voice messaging, desktop sharing, and conferencing crossing all major platforms (Win, Mac, iOS, Android, Linux).  What You'll Do  Who You Are Educational Background
： ・       Typically requires MSEE/CS   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t>
  </si>
  <si>
    <t>绩效奖金 社保</t>
  </si>
  <si>
    <t>精通小程序、HTML5、JavaScript、JQuery、JSON、VUE、AJAX、HTML、XML、CSS等开发技术 有2年以上前端应用程序开发工作经验，具备良好的沟通能力，有极强的自学能力及责任感，能够承担较强工作压力</t>
  </si>
  <si>
    <t>上海腾天节能技术有限公司</t>
  </si>
  <si>
    <t>6-9.5千/月</t>
  </si>
  <si>
    <t>五险一金 餐饮补贴 年终奖金 定期体检 通讯补贴 绩效奖金 专业培训</t>
  </si>
  <si>
    <t>上海哥瑞利软件有限公司</t>
  </si>
  <si>
    <t>1、软件产品开发：根据要求完成公司内部及对外的产品开发任务，能够根据文档以及领导安排,独立完成单独功能模块的开发和测试； 2、业务数据查询：可以通过直接的数据库查询，快速解决其他部门的紧急数据需求； 3、客户实施工作：为客户进行程序安装，以及简单的培训，并能发现客户需求； 4、参与系统分析、详细设计和技术文档编制。  要求： 1、软件工程、计算机类、数学等专业本科以上学历；欢迎优秀应届生应聘。 2、熟悉C#编程环境，至少会使用一种数据库(Oracle，SQLSERVER，MySQL) , 并有相关工作经验； 3、有WinForm程序或B／S程序开发经验均可。B／S开发须有Asp.net项目经历，有MatLab使用或开发经验，具有较强数学基础者优先； 4、有一定的分析和解决问题的能力，能独立完成交付的任务； 5、具有较强的学习能力，包括对专业知识的学习以及行业知识的学习； 6、工作态度端正，有较强的执行力； 7、乐于相互交流，对编程富有热情，工作积极投入； 8、有一定文档的书写能力。</t>
  </si>
  <si>
    <t>五险一金 员工旅游 绩效奖金 年终奖金 股票期权</t>
  </si>
  <si>
    <t>1. 全日制本科以上学历，计算机、电子、通信相关专业;2年以上开发经验， 2. 精通C/C++，熟悉 windows或者linux下QT Creator、Visual Studio，熟悉MFC、GUI开发，最好具有开发复杂图形用户界面的能力； 3. 熟悉网络编程，多线程编程，熟悉Socket编程、TCP/IP协议； 4. 具有良好的设计习惯和代码架构规范，具有良好的沟通能力、协作和执行能力； 5．具有大型软件项目开发经验者优先； 6.接受长期出差。</t>
  </si>
  <si>
    <t>C# / WPF 软件工程师</t>
  </si>
  <si>
    <t>上海弘联医学科技集团有限公司</t>
  </si>
  <si>
    <t>五险一金 通讯补贴 绩效奖金 年终奖金 餐饮补贴</t>
  </si>
  <si>
    <t>工作职责： 1、产品软件开发。 2、相关模块项目技术文档的编写。  职位要求： 1、熟悉、了解C#、C/S架构软件开发，具有一定软件开发能力； 2、熟悉软件开发流程，熟悉运用C#、.NET 常用框架、面向对象开发、遵守代码编写规范； 3、熟悉C#、WPF桌面程序开发；熟练使用Visual Studio开发平台； 4、熟悉XAML，熟练掌握WPF中数据绑定、命令、模板、样式等知识者优先； 5、良好的沟通能力，刻苦专研、勇于探索、具有团队合作精神。 6、有良好的学习能力，工作认真负责，有责任心。</t>
  </si>
  <si>
    <t>上海竞天科技股份有限公司</t>
  </si>
  <si>
    <t>Web前端工程师</t>
  </si>
  <si>
    <t>五险一金 通讯补贴 员工旅游 定期体检 餐饮补贴 年终奖金 交通补贴 高温补贴 带薪年假</t>
  </si>
  <si>
    <t>猴尾巴（广州）设计有限公司</t>
  </si>
  <si>
    <t>某大型猎头公司</t>
  </si>
  <si>
    <t>从化区</t>
  </si>
  <si>
    <t>五险一金 补充医疗保险 周末双休 餐饮补贴 年终奖金</t>
  </si>
  <si>
    <t xml:space="preserve"> 上海市浦东新区陆家嘴西路99号10楼  C#工程师要求：  后端技术人员，开发栈使用.NET Core、EF Core、SQL Server，要求熟悉：  1.     熟悉C#，.NET框架，EF框架；  2.     熟悉面向对象语言、熟悉计算机基本知识，.NET内存管理；  3.     熟悉SQL Server数据库；    1-2年经验即可  </t>
  </si>
  <si>
    <t>C++软件工程师 (职位编号：006)</t>
  </si>
  <si>
    <t>包吃 包住宿 周末双休 五险一金 免费班车</t>
  </si>
  <si>
    <t>上海凯延计算机科技发展有限公司</t>
  </si>
  <si>
    <t xml:space="preserve">要求：1. 利用HTML5、CSS3等相关技术开发手机、平板电脑等多平台上的WEB/WAP前端应用； 2. 利用JavaScript实现WebApp中的交互效果； 3. 研究并改善用户体验； 4. 负责产品的持续迭代工作； 5. 负责前端代码开发，重构方向； 6.需要利用vue和h5+混合开发app应用 </t>
  </si>
  <si>
    <t>绩效奖金 员工旅游 五险一金 做五休二 交通补贴 年终奖金 定期体检 餐饮补贴 专业培训</t>
  </si>
  <si>
    <t>赞同科技股份有限公司</t>
  </si>
  <si>
    <t>岗位职责： ？1、使用Windows VS开发环境，独立完成Windows软件开发； ？2、按照相关规范，完成模块的设计、算法的设计、编码、模块的测试及功能优化； ？3、软件开发文档编写及管理工作。  任职资格： ？1、本科及以上学历，计算机或通信相关专业毕业，3年以上工作经验； ？2、熟练掌握C/C++语言，熟悉Windows应用程序开发流程、工具，如MFC等； ？3、熟练掌握数据结构、算法，掌握常用设计模式，熟练使用UML建模工具； ？4、熟练掌握网络通信、串口通信等技术及实现； ？5、熟练掌握数据库编程，熟悉数据库设计，熟练运用表、视图、触发器等； ？6、熟练掌握Windows编程下的并发编程，熟悉进程、线程等通信方式； ？7、熟悉其它功能库的使用，如STL、Boost等； ？8、熟悉现代软件工程运用，熟悉敏捷开发流程并有实际开发经验者佳； ？9、熟悉信号设计公司产品，有实际信号产品开发经验者佳； ？10、了解铁路或城市轨道交通院校或企业的培训思路，具有相关培训产品开发或使用经验者佳； ？11、具有良好的自学和独立解决问题的能力及沟通和理解能力，有高度的责任心，良好的团队合作精神。</t>
  </si>
  <si>
    <t>五险一金 补充公积金 餐饮补贴 专业培训 定期体检</t>
  </si>
  <si>
    <t>一、岗位职责 1. 按照进度或项目安排完成对应的功能模块代码编写。 2. 负责公司线上产品开发 3. 对已完成的程序进行系统测试及优化。 4. 有责任协助其他同事完成相应功能的开发工作。 5. 有责任完成领导分配的其他任务。  二、任职要求 1.本科以上学历，三年以上工作经验。 2.熟练掌握C#.NET，熟悉数据库设计（如SQL Serve，DB2，mysql，Oracle等，至少熟练掌握其中两种以上），能够对中小型的业务进行数据库的设计和开发； 3.熟练掌握SQL语言，能够编写常用的存储过程和函数； 4.对Web service和WCF有一定了解，对AJAX和JS有较深入的了解；熟练掌握SVN，对开文档有一定经验； 5.做过BS、CS两个方向的开发。</t>
  </si>
  <si>
    <t>C++开发 软件工程师</t>
  </si>
  <si>
    <t>北京航科天力系统工程技术有限公司</t>
  </si>
  <si>
    <t>五险一金 交通补贴 餐饮补贴 通讯补贴 定期体检 团队建设 周末双休 加班补贴 绩效奖金</t>
  </si>
  <si>
    <t>上海溪纬网络科技有限公司</t>
  </si>
  <si>
    <t>岗位职责： a)设计软件系统的总体结构，确定软件需求、系统子系统机构、CSCI项逻辑关系及CSCI级需求； b)组织软件系统集成、负责系统问题分析、确定更改方案； b) 相关技术方案、文档的编写； c) 必要时，承担CSCI技术实现； d) 上级交办的其他事项。 岗位要求： a) 本科及以上学历，软件工程、电子工程、自动化或计算机科学与技术等相关专业； b) 三年以上C++开发经验； c) 熟悉掌握UML分析建模语言，熟悉XML中间件技术及相关知识，熟悉TCP/IP网络通讯技术及多线程技术； d) 了解CORBA、COM等分布式互操作技术； e) 责任心强，良好的职业道德，工作细致认真，沟通领悟能力强； 正直、诚实、具有较强的团队合作精神； f ) 具有军用软件开发经验者优先。</t>
  </si>
  <si>
    <t>五险一金 员工旅游 专业培训 绩效奖金 年终奖金</t>
  </si>
  <si>
    <t>岗位职责：  参与核心系统服务（C#）的开发工作； 参与产品需求及框架设计工作； 指导日常开发工作，解决开发中的技术问题及整理相关技术文档； 协助完成项目测试、交付工作，对项目实施提供支持；  任职要求：  三到五年C# .Net编程经验； 本科以上学历； 熟悉.NET系统架构，精通ASP.NET MVC、Web API、WCF等.Net开发技术； 熟练掌握Entity framework、LINQ、Lambda等技术点； 熟练掌握SQL SERVER、Mysql、Oracle，有数据库建模和优化的经验，熟悉主流NoSql数据库； 掌握常用设计模式，有OFFICE插件开发相关经验者优先；  有强烈的责任心，具有良好的学习、沟通能力，注重团队合作。</t>
  </si>
  <si>
    <t>C C++软件开发</t>
  </si>
  <si>
    <t>上海铼钠克数控科技股份有限公司</t>
  </si>
  <si>
    <t>上海旋荣科技股份有限公司</t>
  </si>
  <si>
    <t>.C#高级软件 工程师</t>
  </si>
  <si>
    <t>上海铁大电信科技股份有限公司</t>
  </si>
  <si>
    <t>五险一金 绩效奖金 专业培训 员工旅游 周末双休 带薪年假 年终双薪 高温补贴 节日福利</t>
  </si>
  <si>
    <t xml:space="preserve">    1.    MPC系统界面开发 2.    MPC系统辅助功能开发（伺服管理，力矩补偿，木工机专用模块，牙雕机专用模块等） 3.    现场应用开发 4.    MPC系统推广过程中产品界面优化改进  任职资格： 1、本科及以上学历，计算机、电力电子、电气自动化相关专业 2、精通C和C＋＋，熟练使用QT工具，或熟练使用Visual Studio开发Windows程序 3、熟悉Linux系统的安装，升级和维护；有内核定制或驱动开发经验优先 4、英语4级以上 5、沟通能力强，有良好的团队合作能力，有责任心和钻研精神 6、一年以上软件开发工作经验，有数控行业或自动化领域工作经验者优先 7、欢迎应届生应聘</t>
  </si>
  <si>
    <t>五险一金 交通补贴 餐饮补贴 专业培训 定期体检 绩效奖金</t>
  </si>
  <si>
    <t>计算机软件 多元化业务集团公司</t>
  </si>
  <si>
    <t>五险一金 年终奖金 股票期权 员工旅游 定期体检</t>
  </si>
  <si>
    <t>工作内容： 1、配合项目经理对产品或项目业务需求进行分析； 2、深入理解业务需求并归纳抽象,进行系统分析、建模；技术决策、技术风险评估,完成产品或项目的整体解决方案； 3、能对产品或项目实现过程中出现的技术问题、技术难题提出有效的方案进行攻关； 人员要求： 1、精通掌握C#语言，3年以上经验； 2、精通掌握.NET Framework(C#)，熟练开发C/S构架(WinForm)的应用程序； 3、具有仪器、传感器、网络通信类项目开发经验者优先； 4、精通自定义绘制,几何形状与变换,图表绘制,精通Windows与WPF渲染过程方面的知识。 5、精通面向对象的编程理论和MVVM开发模式,能够充分理解并践行编程基础理论。 6、具有丰富的数据库设计/编程/调优经验，熟悉应用MySql、Sql Server等数据库； 7、精通多线程编程、同步、互斥、线程间通信等。</t>
  </si>
  <si>
    <t xml:space="preserve"> 职位信息 1.根据开发计划和功能要求，进行相应模块的软件开发； 2.在规范的软件过程管理方法要求下进行编码，测试和编写相关文档； 3.进行数据库设计、接口设计等研发文档的编写，负责对所属模块进行单元测试。 4.完成上级交办的其他工作。 岗位要求： 1计算机及理工类专业本科学历优先； 2具备1年以上C#.net开发经验、熟悉B/S架构应用开发，开发过一个以上项目； 3熟悉SQL语句，MS-SQL或ORACLE数据库； 4能悉Javascript、CSS、JQuery、Ajax、Bootstrap技术，具有实际使用经验； 5良好的代码编程习惯，能够主动跟进和应用新知识； 6具有面对项目突发问题解决的能力； 7具有优秀的沟通协调和解决问题能力、良好的团队合作意识； 8具备较好的口头、书面表达和沟通能力，能编写清晰、规范的相关文档； 9工作认真负责、能够承受工作压力、具有团队合作精神，为人正直、诚信。 </t>
  </si>
  <si>
    <t>上海绎维软件系统有限公司</t>
  </si>
  <si>
    <t>广州飒特红外股份有限公司</t>
  </si>
  <si>
    <t>五险一金 补充公积金 年终奖金</t>
  </si>
  <si>
    <t>你将会得到什么？  参与大数据分析引擎技术开发，通过多维分析、内存计算、分析模型等技术构建高性能、企业级的数据分析解决方案。 我们的产品使用了C++，C#.NET，JavaScript，Html5，SQL，NoSQL等多种语言和框架，为每个人提供广阔的技术发展空间。  我们希望你：   C#高级开发工程师 1. 计算机相关专业，3年以上工作经验，能独立负责大型系统核心模块开发； 2. 精通ASP.NET，WebAPI等服务端技术框架，了解Html5，JavaScript语言优先 3. 精通常用设计模式与算法，有服务器内存和性能优化经验； 4. 熟练掌握SQL与NoSQL数据库，熟悉Mongodb优先； 5. 熟悉分布式系统架构，了解Hadoop等大数据平台；</t>
  </si>
  <si>
    <t>周末双休 带薪年假 五险一金 免费班车 绩效奖金 节日福利 专业培训 加班补贴 免费工作餐 年底双薪</t>
  </si>
  <si>
    <t>职位要求： -精通C/C++语言编程，对数据结构和算法设计具有较为深刻的理解 -熟悉网络TCP、UDP协议通讯，掌握多线程并发编程技术； -较强的分析和解决问题的能力，对新技术充满热情 -工作认真，有责任心，具备良好的团队合作精神 -熟悉Linux环境下编程、有C/C++、PHP语言开发经验优先 -熟悉ARM编程、嵌入式编程者优先。 -有网络视频监控(IP Camera)开发经验，熟悉RTSP、RTP、SIP等协议的优先。  岗位职责 1、负责参与软件需求与总体设计，协助项目经理实施项目 2、根据开发规范与流程独立完成模块的详细设计与编码 3、对承担模块的开发进度和代码质量负责，确保软件设计及实现工作按时完成； 4、开发过程中需求、设计和用户文档的编写； 5、负责软件的自测及系统联调 6、对已有项目的维护和发展。 7、对软件进行性能及稳定性进行优化。  福利待遇： 1、五天7小时（8：30~12：00，13：30~17：00），周末双休； 2、年终双薪； 3、国家规定的五险一金； 4、国家法定带薪的节假日（节日、年假、婚假、产假、陪产假、丧假等）； 5、职业发展相关的培训； 6、免费提供工作餐、上下班车； 7、有偿提供住宿； 8、年度体检； 9、员工活动，如旅游、羽毛球、蓝球、足球等活动。</t>
  </si>
  <si>
    <t>软件工程师（c# B/S）</t>
  </si>
  <si>
    <t>上海全卓软件有限公司</t>
  </si>
  <si>
    <t>五险一金 员工旅游 免费班车 年终奖金</t>
  </si>
  <si>
    <t>VC/C++软件工程师</t>
  </si>
  <si>
    <t xml:space="preserve">岗位职责： 根据需求文档进行功能/模块开发  任职要求： 1、计算机软件及相关专业，大专及以上学历； 2、熟悉VS开发环境、C#开发语言、MVC架构； 3、熟悉SQL2008/2010/2012数据库； 4、有B/S工作经验、熟悉Easy UI、ExtJS者优先考虑；  </t>
  </si>
  <si>
    <t>上海尚浩数码科技股份有限公司</t>
  </si>
  <si>
    <t>电商美工</t>
  </si>
  <si>
    <t>深圳市中泰盈华网络科技有限公司</t>
  </si>
  <si>
    <t>罗湖区  </t>
  </si>
  <si>
    <t>仪器仪表/工业自动化 印刷/包装/造纸</t>
  </si>
  <si>
    <t>五险一金 员工旅游 餐饮补贴 年终奖金 绩效奖金 定期团建</t>
  </si>
  <si>
    <t>.NET开发工程师（C++/C#）</t>
  </si>
  <si>
    <t>上海博应信息技术有限公司</t>
  </si>
  <si>
    <t>周末双休 带薪年假 五险 绩效奖金 全勤奖 节日福利</t>
  </si>
  <si>
    <t>一、岗位概要： 设计、开发、维护、管理符合功能、性能要求的软件产品。 二、岗位职责： 1、参与项目需求分析,进行系统框架和核心模块的详细设计； 2、根据新产品开发进度和任务分配，开发相应的软件模块； 3、根据公司技术文档规范编写相应的技术文档； 4、 编制项目文档、记录质量测试结果； 5、完成程序测试； 6、研究项目技术细节，编写相应的说明书。 三、任职要求： 1、教育背景： ◆ 本科以上学历，自动化、电子或计算机相关专业，优秀的应届毕业生如有实际软件开发经验，也可考虑。 经 验： ◆ 2年以上软件开发工作经验。 2、工作技能： ◆ 精通编程工具； ◆ 具备编码和撰写文档的能力； ◆ 熟悉软件开发流程、设计模式、体系结构； ◆ 独立解决技术问题，有较强的创新意识； ◆ 具备规范编写技术文件的能力及整理归纳能力； ◆ C++或VC编程经验，能在MFC框架下进行Windows程序编程； ◆ 工业控制软件开发经验； ◆ 熟悉TCP/IP协议，熟悉 Socket 网络编程和多线程编程； ◆ 深入理解面向对象开发思想并具有实际开发经验； ◆ 了解机电一体化设备的控制原理，有上位机软件开发经验。 3、工作态度： ◆ 自学能力强，好学上进，耐心细致，有责任心； ◆ 工作勤奋，善于思考问题； ◆ 具备较强的职业操守，工作认真负责，能承受较大的工作压力； ◆ 有时间观念，独立性强，具有团队合作精神，善于人际沟通。</t>
  </si>
  <si>
    <t>1、负责天猫,淘宝店,阿里巴巴的整体形象设计、网店风格及商品包装设计; 2、店铺促销期间的设计排版及促销banner图的制作及详情页的优化; 3、配合运营人员制作广告宣传图,文案设计，直通车,钻展图; 4、具备出色的提案能力、沟通能力、流程控制能力和部门管理能力; 5、负责各大节日店铺版面主图更新上传; 6、负责店内照片的编辑、处理和管理工作; 7、店铺促销海报等设计制作,其他图片等; 8、商品描述文字编辑创意设计等; 9、网店日常焦点图片、促销图片以及相关营销推广图片处理,网店页面商品的合理展示和网页的整体布局的完善等。 岗位要求 1、优秀的视觉设计能力,符合潮流的文案创意，认真细致,善于创新,以人为本的设计理念; 2、熟练使用Photoshop、Dreamweaver、Fireworks、Flash等软件; 3、精通Html、DIV+CSS等技能,了解JavaScript并能制作一些简单特效; 4、良好的沟通能力,善于对设计的表达,具有良好的团队协作精神; 5、有网店美工工作经验,本科以上学历,美术相关专业优先</t>
  </si>
  <si>
    <t>五险一金 员工旅游 交通补贴 餐饮补贴 通讯补贴 专业培训 定期体检</t>
  </si>
  <si>
    <t>深圳市智汇飞翔科技有限公司</t>
  </si>
  <si>
    <t>工作内容： 1. 参与RFID产品相关软件开发工作； 2. 根据需求，完成项目模块设计、编码、测试、优化和维护工作； 3. 负责技术文档的编写； 4. 解决产品在测试和应用过程中相关的问题 5. 完成领导安排的其他任务。 岗位要求： 1. 本科及以上学历，计算机、电子等相关专业，3年以上C++或.net开发经验； 2. 掌握 .net/c#和WPF开发，精通其中一种开发语言，熟悉VS开发环境；熟悉Windows操作系统； 3. 对SQL Server、MySQL、SQLite或Oracle等数据库引擎有最低的了解，熟悉Linux优先考虑；了解其他语言，如:c++， PHP优先考虑； 4. 能够记录、开发、测试、部署和维护应用程序； 5. 良好的英文听说读写能力，能够熟练阅读和理解英文资料； 6. 工作踏实、努力、性格开朗，具备较好的沟通能力，乐于分享和互相学习，具有良好的团队合作精神，责任心强、勇于接受挑战。 上班地址：上海市浦东新区宣春路164号（临近16号线地铁，野生动物园站下）</t>
  </si>
  <si>
    <t>通信/电信运营、增值服务</t>
  </si>
  <si>
    <t>技能： 1.  编程基础知识扎实，学习能力强，逻辑思维能力优秀； 2.  熟练使用 C/C++ ； 3.  熟悉面向对象程序设计思想； 4.  熟练根据详细设计完成规范的流程图的编制； 5.  熟悉 Windows/Linux 系统，了解 Windows/Linux 环境及使用； 7.  熟悉Windows驱动。  经历： 1. 有相关 Windows/Linux应用软件实际项目开发经验； 2. 熟悉使用 C/C++ ，  1.根据软件架构说明书、需求规格说明书完成软件详细设计文档 2.协助架构师、项目经理完成软件架构说明书、软件需求规格说明书 3.根据软件详细设计文档完成软件各个模块的流程图和代码 4.指导初程序员按照详细设计说明书开发代码，并监督其代码质量，确保代码详细设计说明书一致 5.领导交办的其他事务  素质要求: 1.  热爱编程工作，对工作富有激情，做事认真仔细、积极主动，有责任心； 2.  良好规范文档与编程习惯； 3.  具备良好的沟通技能及团队合作精神，具有一定的抗压能力，能吃苦耐劳； 4.  有良好的英文阅读能力 5.  具有优秀的执行力；</t>
  </si>
  <si>
    <t>C#开发工程师（高级）</t>
  </si>
  <si>
    <t>上海贤呗智能科技有限公司</t>
  </si>
  <si>
    <t>五险一金 加班补贴 绩效奖金</t>
  </si>
  <si>
    <t>工作内容： 1、负责公司软件产品与模块开发、设计与维护； 2、参与系统分析设计，并完成技术方案的验证。 3、根据需求文档独立完成模块的需求细化。 4、审核测试用例，反馈产品设计不合理的完善建议。 5、编写相关开发文档。 岗位要求： 1、5年以上工作经验，计算机、软件工程及相关专业；本科及以上学历，硕士研究生优先。 2、精通C#开发语言 ，熟悉.Net Framework框架，了解WCF/WPF等技术。 3、熟练掌握委托、事件、反射、多线程、Socket等编程。 4、具有设计和开发对外API接口的经验和能力。 5、熟练常用的设计模式，对高性能程序设计、结构有较多的工程经验。 6、熟悉MySQL、SQLite，SQL Server等数据库。  7、良好的沟通、团队合作能力，有创新探索能力。</t>
  </si>
  <si>
    <t>上海共睿信息技术有限公司</t>
  </si>
  <si>
    <t>前端开发工程师(邦邦云)</t>
  </si>
  <si>
    <t>上海微企信息技术股份有限公司</t>
  </si>
  <si>
    <t>五险一金 年终奖金 弹性工作 节日福利 周末双休 带薪年假</t>
  </si>
  <si>
    <t>江苏飞力达国际物流股份有限公司</t>
  </si>
  <si>
    <t xml:space="preserve"> 岗位要求： 1、本科及以上学历，计算机相关专业 2、2年及以上C/C++开发经验，熟练使用Linux C开发，Linux shell脚本，esql编程； 3、熟悉数据库使用，oracle,informix,db2其中一种。 4、工作态度要好，能接受偶尔加班（可调休）； </t>
  </si>
  <si>
    <t>五险一金 弹性工作 定期体检 员工旅游</t>
  </si>
  <si>
    <t>1. 负责html5产品开发； 2. 负责前端产品的页面制作，根据UI设计图完成html5应用的编码； 3. 测试维护并持续优化现有产品，修复bug，提高前端的用户体验及性能； 4. 持续的优化前端体验和页面响应速度，并保证兼容性和执行效率； 5. 配合开发工程师一起研讨技术实现方案，进行应用及系统整合。 任职要求： 1.1年以上H5开发经验 2.熟练掌握并使用Html5、JavaScript和CSS相关技术； 3.熟练运用常见JS开发框架，例如Vue.js、ReactJS、Angular2、JQuery、ExtJS、Backbone等； 4.了解 APP Hybrid框架模式开发技术。  5.有保险经验者优先考虑。</t>
  </si>
  <si>
    <t>数字资产技术支持(svn\python\c++)</t>
  </si>
  <si>
    <t>周末双休 带薪年假 五险一金 绩效奖金 节日福利 专业培训 餐饮补贴 住房补贴 通讯补贴 加班补贴</t>
  </si>
  <si>
    <t>深圳市德科信息技术有限公司</t>
  </si>
  <si>
    <t>职位描述 1、基于.Net平台进行系统分析、组件及应用系统开发； 2、协助系统架构师完成公司项目的系统架构设计； 3、负责应用系统的开发工作。  职位要求 1、熟悉C#，良好的编程风格； 2、熟练掌握面向对象程序设计和开发技巧； 3、熟练掌握ASP.NET、WebForm、MVC、WebService、WCF等开发语言及技术； 4、了解SQL Server、MySql、Oracle中的其中一种数据库，熟练使用SQL语言；  5、有大型系统架构、大型网站或多层结构的开发经验，对重用，重构有丰富的经验者优先。</t>
  </si>
  <si>
    <t>1、负责互娱管理系统的部署和日常维护，跟踪并汇报变更以及软件缺陷状况； 2、负责对公司数字资产系统进行统一管理和维护； 3、负责服务器相关环境的部署，突发状况的处理工作，如备份，统计，查询类； 4、负责协助用户进行咨询/问题排查类工作，负责项目咨询，处理及反馈工作，与项目保持良好的沟通； 5、为项目内成员提供配置管理流程、工具、数据等方面的咨询与支持，并负责相关文档的维护和更新； 6、与其他部门协调合作，确保数字资产得到安全合理的运行和更新；  1、熟悉主流的版本管理软件：SVN\GIT\PERFORCE 等等； 2、熟练掌握一到两个脚本语言：ANT\PYTHON\SHELL\JAVASCRIPT等等； 3、对linux系统有相当的认识，并熟悉服务器的搭建流程； 4、善于进行信息收集和整理，能根据用户需求进行归纳，做好案例总结； 5、有较好的学习能力，能快速掌握工作所需技术； 6、工作中需要尽心尽责，善于总结方法提高效率； 7、熟悉游戏数字资产美术的开发流程优先，熟悉C/C++者优先，有游戏开发工作经验优先。</t>
  </si>
  <si>
    <t>C# &amp; WPF软件开发工程师</t>
  </si>
  <si>
    <t>上海富欣智能交通控制有限公司</t>
  </si>
  <si>
    <t>五险一金 补充医疗保险 交通补贴 餐饮补贴 通讯补贴 绩效奖金 弹性工作 定期体检</t>
  </si>
  <si>
    <t>C/C++开发（R&amp;D）</t>
  </si>
  <si>
    <t>上海华泰软件工程有限公司</t>
  </si>
  <si>
    <t>职位描述： 1. 根据系统需求进行设计、编码、集成和测试 2. 编写相关软件需求和设计文档 任职要求： 1. 教育背景：全日制本科以上，计算机相关专业； 2. 工作经验：1年以上C# &amp; WPF开发经验 3. 计算机水平： a) 精通C#语言 b) 熟悉C/S架构 c) 有丰富的UI编程经验，对UI编程有浓厚的兴趣 d) 有WPF实际项目开发经验，熟练掌握WPF的依赖属性、绑定、动态资源、消息机制以及WPF模板样式编写应用；熟练掌握XAML界面开发，具有WPF样式设计开发能力优先 e) 熟练使用WPF开发设计模式MVVM、精通C#开发语言和.NET框架，深刻理解OOP编程思想，熟悉WPF开发平台及Modern UI框架 f) 熟练使用SQL Server数据库操作 4. 工作积极，有较强的责任感，具备较强解决问题的能力，有良好的沟通能力和团队 5. 语言能力：英语读写熟练 6. 满足以下条件之一者优先考虑 a) 熟悉分布式系统 b) 具有人机界面软件开发经验 c) 具有仿真测试系统开发经验</t>
  </si>
  <si>
    <t>五险一金 免费班车 员工旅游 餐饮补贴 绩效奖金 年终奖金 弹性工作 定期体检</t>
  </si>
  <si>
    <t xml:space="preserve">工作职责：  基本要求：  加分项： </t>
  </si>
  <si>
    <t>C#软件工程师（C Sharp Software Engineer） (职位编号：20190415001)</t>
  </si>
  <si>
    <t>.NET软件开发工程师 Programmer</t>
  </si>
  <si>
    <t>上海铁道机车车辆配件有限公司</t>
  </si>
  <si>
    <t>萃领科技（深圳）有限公司</t>
  </si>
  <si>
    <t>GIS开发工程师（C++，QT)</t>
  </si>
  <si>
    <t>广州致讯信息科技有限责任公司</t>
  </si>
  <si>
    <t>五险一金 出差补贴 全勤奖 餐饮补贴</t>
  </si>
  <si>
    <t>五险一金 带薪年假 带薪病假 周末双休</t>
  </si>
  <si>
    <t xml:space="preserve">开发维护公司现有软件，根据用户需求修改软件中的BUG和添加新功能。 </t>
  </si>
  <si>
    <t>岗位职责： 1、负责WEB应用系统，客户/服务端WinForm的系�y开发、优化和部署 2、按照软件项目开发周期，参与系统分析和设计，测试以及技术支持 3、参与系统分析和设计，测试以及技术支持，解决项目中遇到的问题 4、对软件产品进行原型设计开发测试及应用Web开发新技术 5、执行软件设计、部署，并定义开发现有系统的程序变更，以支持新的应用  任职要求： 1、计算机技术或相关专业大专及以上学历 2、熟练掌握C#.NET、ASP.NET，一至�赡�.NET平台软件项目开发经验 3、熟悉与WEB开发相关ASP.NET、C#、XML、MS SQL Server、JavaScript、HTML、ASP等技术 4、熟悉并具有.NET Framework, Web Service, WCF, XML 技术经验 5、具有AJAX、jQuery、JSON、Reporting Services (SSRS)等开发经验优先考虑 6、了解 EDI（电子数据交换）、供应链管理、电子商务及国际贸易优先 7、主动、良好的逻辑思维能力、具有责任心和团队精神、勇于创新 8、能够快速学习软件开发的相关概念和技术，对于工作中的技术和问题，能够清晰表达自己的思路和方法并和他人沟通及交流</t>
  </si>
  <si>
    <t>计算机服务(系统、数据服务、维修) 电气/电力/水利</t>
  </si>
  <si>
    <t>五险一金 免费班车 绩效奖金 年终奖金 定期体检 周末双休</t>
  </si>
  <si>
    <t>一、岗位职责： 1、负责GIS系统开发； 2、系统的架构设计、开发、模块测试和维护； 3、负责配网设计软件开发； 4、按照进度要求与任务分配, 组织完成软件相应模块设计及编程工作； 5、负责编码规范设计及开发文档维护； 6、完成业务系统后台开发工作。  二、任职要求： 1、计算机或相关专业全日制本科以上学历3年以上相关工作经验（专科5年以上）； 2、熟悉C/C++、QT编程，熟悉STL，熟悉 QT Creator或VS，熟悉GUI开发； 3、深刻理解绘图、内存、指针、多线程编程、程序性能优化技巧； 4、具备软件调试、问题定位能力； 5、具有面向对象设计思想，熟悉软件开发流程； 6、具备良好团队协作能力； 7、有从事过电力相关软件的开发经验者优先。</t>
  </si>
  <si>
    <t>上海巨灵信息技术股份有限公司</t>
  </si>
  <si>
    <t>1.1-1.6万/月</t>
  </si>
  <si>
    <t>五险一金 扁平管理 老板优秀 同事可亲 免费大食堂 上市公司</t>
  </si>
  <si>
    <t>C++中级软件开发工程师</t>
  </si>
  <si>
    <t>1、完成软件系统代码的实现，编写代码注释和开发文档;
2、进行系统的功能定义,程序设计;
3、根据设计文档或需求说明完成代码编写，调试，测试和维护;
4、了解数据库结构，并可以分析并解决软件开发过程中的问题;
5、协助测试工程师制定测试计划，定位发现的问题;
6、具备研发人员基本素养，对开发的项目和代码严格保密。
任职要求：
1、熟悉windows平台下visual studio开发环境；
2、熟练运用C#开发框架及类库进行winform应用程序开发；
3、本科以上，至少两年工作经验，计算机相关专业优先</t>
  </si>
  <si>
    <t>凯通科技股份有限公司</t>
  </si>
  <si>
    <t>五险一金 补充医疗保险</t>
  </si>
  <si>
    <t>中级C#.net开发</t>
  </si>
  <si>
    <t>上海吾创信息科技有限公司</t>
  </si>
  <si>
    <t>岗位职责： 1、按时按质完成日常编码开发工作，并进行单元测试工作； 2、独立承担部分业务模块/子系统的分析、设计、开发一系列工作； 3、承担部分已有模块的日常维护及问题处理工作； 4、承担部分技术点的钻研、封装、重构工作； 5、根据发展需要，独立指导并带领部分初级工程师协同完成任务。   职位要求： 1、精通C++开发语言，熟练应用常用的设计模式，具备良好的系统分析设计能力，熟悉面向对象分析与设计的方法； 2、掌握数据库基础知识，熟悉使用SQL语言； 3、熟悉各类数据结构和算法，熟悉STL； 4、熟悉Socket编程、多线程编程，了解TCP、UDP、HTTP协议； 5、熟悉windows/linux编程环境； 6、具体实际中大型项目开发经验者优先；  7、能承受较大的工作压力，有较强团队合作精神，有良好的敬业精神，具有较强的沟通能力。</t>
  </si>
  <si>
    <t>Web前端开发</t>
  </si>
  <si>
    <t>三亿屋新能源有限责任公司</t>
  </si>
  <si>
    <t>任职要求： 1、大专及以上学历，计算机相关专业毕业 2、3年以上C#.net开发经验后台语言编程经验 3、B/S架构相关开发经验，理解面向对象开发思想 4、有Java基础或者愿意并且能学Java 5、深入了解SQL Server、MySQL等数据库存储过程和性能优化；</t>
  </si>
  <si>
    <t>五险一金 绩效奖金 通讯补贴 交通补贴 免费班车 年终奖金</t>
  </si>
  <si>
    <t>深圳市海清视讯科技有限公司</t>
  </si>
  <si>
    <t>1.javascript, html, css等基础扎实； 2.对PC端及移动端网页前端开发有较强兴趣，对网站前端UI/UE有较深理解； 3.PC端：熟练掌握bootstrap 3或4开发； 4.移动端：熟练掌握weui, jquery-weui等同类框架开发； 5.熟练使用基于jquery, bootstrap的各类第三方javascript框架； 6.熟练使用vs, vscode或同类开发工具； 7.熟悉angularjs 1, vue.js或React等框架开发者优先； 8.参与过较大型的网站系统相关前端UI开发建设者优先； 9.较强的学习能力及在前端领域发展意愿；  10. 负责公司各在线云平台站点的前端UI设计及开发实现； 岗位要求： 1.三年以上网页前端开发经验；（面试时整理好参与过的优质案例） 2.工作责任心强，积极主动，认真负责，具备良好的团队合作精神； 3.良好的表达能力，沟通能力，并具备较好的抗压能力。 4能根据业务需求、独立完成UI设计交互设计工作，具有一定的素描绘画基础及设计水平，思维活跃，沟通能力强，对前沿设计探索感兴趣，自我驱动力强，能用设计效果准确表达想法。 5.具备良好的沟通协作及抗压能力。  6.拥有广告或互联网营销视觉设计经验，具有较强的执行能力。</t>
  </si>
  <si>
    <t>量树信息科技（上海）有限公司</t>
  </si>
  <si>
    <t>五险一金 节日福利 补充医疗保险 绩效奖金 年终奖金 每日下午茶 带薪年假 季度奖金</t>
  </si>
  <si>
    <t xml:space="preserve">1、开发人脸采集录入软件 (Windows版本) 2、编码\维护人脸一体机后端管理软件 3、开发和维护门禁考勤软件 (Windows版本) 4、提供客户对接windows SDK技术支持 5、开发人脸一体机配套工具软件  岗位要求： 1、本科及以上学历，计算机相关专业 2、2年以上C++编码经验，熟悉MFC、C#开发语言，安防经验优先 3、具备良好的分析和解决问题的能力，有较强的逻辑思维能力和沟通能力、能够承担工作压力 4、工作有责任感，能站在客户的角度考虑问题。 </t>
  </si>
  <si>
    <t>岗位职责：
1、负责公司软件产品的研发、设计或维护；
2、理解项目的业务需求和功能需求，根据开发文档，独立进行编码工作；
3、调用其他语言的接口和动态库开发程序；
4、按时保质保量完成开发任务；
5、完成领导交给的其他任务。
岗位要求：
1、计算机相关专业大专以上学历，2年以上工作经验，能独立负责前后端模块开发；
2、精通C#语言，熟练使用ASP.NET，WebAPI,WebService等服务端技术框架 ,熟悉MVC程序框架，熟悉常用的ORM框架；
3、熟悉Javascript语言，HTML5、CSS3、jQuery、Chart等技术；
4、掌握Sqlserver或者postgresql数据库,ADO.NET编程,熟悉索引、视图、存储过程等概念和开发；
5、逻辑思路清晰，工作规范，有良好的沟通能力、较强的团队协作能力; 6、具有建筑行业,仓储行业,工厂生产管理等相关工作经验或相关技术知识优先考虑；</t>
  </si>
  <si>
    <t>广州华工邦元信息技术有限公司</t>
  </si>
  <si>
    <t>.NET/C#高级开发工程师</t>
  </si>
  <si>
    <t>北京中软国际信息技术有限公司</t>
  </si>
  <si>
    <t>10-25万/年</t>
  </si>
  <si>
    <t>五险一金 定期体检 员工旅游 补充医疗保险 通讯补贴 绩效奖金 年终奖金 高温补贴 周末双休</t>
  </si>
  <si>
    <t>做五休二 周末双休 带薪年假 五险一金 免费班车 绩效奖金 专业培训</t>
  </si>
  <si>
    <t>岗位要求： (1). 熟练掌握VC/MFC;； (2). 扎实的C/C++语言基础,代码模块清晰,可复用性强,有良好的编程风格及必要的注释;； (3). 熟悉软件调试和故障诊断； (4). 掌握图形界面(GUI)编程,网络(TCP/IP)编程及多线程编程； (5). 了解Windows API,Windows消息机制,MFC框架,Windows服务等 (6). 流利阅读中/英文技术文档 (7). 具备2年以上开发经验，能适应出差。   岗位职责： (1). 软件设计、开发、集成、测试； (2). 软件相关文档的编制工作； (3). 负责实施软件的现场安装、调试工作； (4). 负责软件相关的培训工作。</t>
  </si>
  <si>
    <t xml:space="preserve">1.岗位描述: 1.参与公司承接客户项目软件系统的开发/测试工作； 2.按照需求和设计，负责相关模块的编码和测试工作； 3.与团队成员协作进行问题调查或技术攻关； 4.与海外同事或客户进行必要的工作交流 2.岗位要求: 1.3-5年.NET/C#开发经验，精通C#；有standalone application开发经验； 2.精通HTML5；熟悉AJAX等前端开发技术； 3.精通SQL,熟练练使用MySqL、SQL Sever、Oracle等主流关系型数据库; 4.较优秀的英语读写能力，优秀读写及口语能力；具有快速学习能力和较强的沟通表达能力者佳 5.熟练应用基于.NET/C#的Web开发技术及相关常用技术框架； 3.应聘要求 1.大学本科，计算机相关专业（信息工程，计算机，应用数学，通信工程，电子类等理工科专业)； 2.具备良好的软件编程基础知识与技能； 3.有强烈的上进心，求知欲，善于学习并接受新鲜事物； 4.具有良好的分析问题和解决问题的能力； </t>
  </si>
  <si>
    <t>网站运维工程师</t>
  </si>
  <si>
    <t>广州邦展机电设备有限公司</t>
  </si>
  <si>
    <t>贸易/进出口 机械/设备/重工</t>
  </si>
  <si>
    <t>深圳市天英联合教育股份有限公司</t>
  </si>
  <si>
    <t>C#应用软件工程师</t>
  </si>
  <si>
    <t>五险一金 年终奖金 周末双休</t>
  </si>
  <si>
    <t>邦奇智能科技（上海）股份有限公司</t>
  </si>
  <si>
    <t>岗位职责 职位描述 职位要求： 1. 精通 XHTML、DIV+CSS、JavaScript、Ajax等页面技术，能够调用修改javascript、jqurey脚本代码，确保页面代码对各种浏览器的良好兼容性； 2. 熟悉网站SEO标准； 3. 精通 Dreamweaver ， Photoshop 等工具； 4. 两年以上相关工作经验，有大型门户网站、商城、论坛、社区制作经验者优先； 5..具备强烈的进取心、求知欲及团队合作精神，有较强的沟通能力； 6.性格耐心细致，责任心强，能承受较强的工作压力，具备良好的敬业精神。 职位描述： 首先一点必须强调的是能够独立完成网站建设和维护，懂得电商平台管理维护的优先。 1. 与设计师和后台程序配合，高效率高质量地完成页面的实现工作； 2. 协助商务、执行编写页面制作、优化、用户体验等相关的技术文档； 3. 实现网站页面特效； 4. 调整制作商城、论坛； 5. 网站的建设和后期维护，更新及优化。 4、熟练掌握HTML/CSS，会摄影者优先； 5、良好的沟通、协调能力； 6、文笔好，具有较强的文档处理能力。</t>
  </si>
  <si>
    <t>电子技术/半导体/集成电路 批发/零售</t>
  </si>
  <si>
    <t>五险一金 免费班车 年终奖金 股票期权 专业培训 餐饮补贴 定期体检</t>
  </si>
  <si>
    <t>岗位职责： 1. 参与公司软件项目的设计与开发工作； 2. 参与软件项目概要设计、详细设计的编写； 3. 根据要求完善产品使用效果； 4. 负责优化现有项目代码； 5. 负责项目技术攻关工作； 6. 配合测试工程师调试以及修复产品问题；  任职要求： 1. 熟练使用Qt/C++ 跨平台开发并且有1年以上桌面应用开发经验 2. 熟练使用Qt creator、VS2013进行代码调试 3. 熟悉http协议以及TCP/UDP协议，了解多线程开发 4. 有QML项目开发经验者优先 5. 有Android原生开发经验者优先 6. 有音视频开发经验者优先 7. 良好的编程习惯和代码风格，良好的英文阅读能力</t>
  </si>
  <si>
    <t>岗位职责： 1、负责公司Windows平台软件开发工作； 2、完成核心代码的编写工作； 3、参与需求分析和架构设计； 4、参与编写相关技术文档； 5、参与技术攻坚和解决疑难技术问题。 任职要求： 1、计算机或相关专业本科及以上学历，1年以上基于.NET C#开发经验； 2、精通C#开发，熟悉多线程，TCP/IP，串口通讯，WinForm界面开发等技术； 3、熟悉面向对象设计、开发、重构及设计模式； 4、优良的团队协作精神，精益求精的工作态度，优秀的学习能力与创新能力； 5、工作积极负责，有团队合作精神； 6、有硬件通讯相关行业经验者优先；</t>
  </si>
  <si>
    <t>上海佑创信息工程有限公司</t>
  </si>
  <si>
    <t>上海吉贝克信息技术有限公司</t>
  </si>
  <si>
    <t>五险一金 餐饮补贴 弹性工作 定期体检 绩效奖金 年终奖金</t>
  </si>
  <si>
    <t>1、精通C#编程，4年以上C#开发经验，熟悉wpf开发，熟悉前端及客户端开发； 2、良好的沟通和表达能力； 3、较强的逻辑思维能力和沟通能力； 4、有银行方面开发经验优先考虑； 5、有office插件开发经验优先； 6、强烈的工作责任心和团队合作精神。</t>
  </si>
  <si>
    <t>岗位职责：  1、参与软件产品的需求分析、设计、编码工作；  2、根据公司技术文档规范编写相应的技术文档；  3、在产品经理的指导下按计划完成软件代码编制和单元测试工作；  4、根据项目开发进度和任务分配，开发相应的软件模块；  5、解决开发中遇到的的技术难点；  6、支持软件项目的现场实施及验收等工作。   任职要求：  1、计算机或相关专业本科以上学历；  2、熟悉Windows软件开发，以winform、wpf桌面界面开发为主；  4、熟悉常用数据结构和算法、软件开发流程、设计模式、体系结构；  5、熟悉C#，熟练使用Visual Studio 2010，熟悉Winform开发；  6、熟悉TCP/IP和Socket编程；  7、具有Windows桌面开发经验者优先；  8、具有C/C++开发经验者优先；  9、具有较强的分析和解决问题的能力，具备良好的合作精神；  10、具备较强的学习能力和主动性，有良好的进度意识和流程意识</t>
  </si>
  <si>
    <t>浦俄（上海）创业孵化器管理有限公司</t>
  </si>
  <si>
    <t>高薪诚聘软件工程师（.Net，C++）</t>
  </si>
  <si>
    <t>纬衡浩建科技（深圳）有限公司</t>
  </si>
  <si>
    <t>前端开发专员</t>
  </si>
  <si>
    <t>贸易/进出口 中介服务</t>
  </si>
  <si>
    <t>嘉良控股集团有限公司</t>
  </si>
  <si>
    <t xml:space="preserve">岗位职责：  1、根据开发进度和任务分配，完成相应模块软件的设计、开发、编程任务；  2、能独立处理和解决所负责的任务；  3、进行程序单元、功能的测试，查出软件存在的缺陷并保证其质量；  4、进行编制项目文档；  5、维护软件使之保持可用性和稳定性。  任职要求：  1、理工科专业毕业，本科及以上学历，爱好软件开发，具有扎实的计算机功底；  2、精通C#，java等语言和基本开发框架；  3、三年以上ASP.NET实际开发经验；  4、较好的代码规范能力和文档编写能力；  5、具有团队合作精神、较强的自学能力和问题分析能力。  薪酬福利： 1、五天工作制，周末双休。上班时间为9：30―18：30，弹性上班时间，中间休息1小时； 2、为员工购买社保（养老、失业、工伤、生育、医疗保险）； 3、享受国家法定节假日，除应届毕业生，转正后可享受5天年假；  4、具有竞争力的薪酬水平，广阔的发展空间。  本职位就职于科链服平台技术开发团队，团队氛围好，领导NICE。  </t>
  </si>
  <si>
    <t>五险一金 员工旅游 绩效奖金 专业培训</t>
  </si>
  <si>
    <t>节日福利 带薪年假 工作氛围好 周末双休 五险一金</t>
  </si>
  <si>
    <t>工作职责： 1、编写程序代码，并负责单元测试，保证代码质量； 2、设计程序功能，编写程序开发文档，程序注释等； 3、根据公司软件开发流程和相关控制体系来执行软件开发过程；  任职要求： 1、大专以上学历，软件工程或计算机系统工程等相关专业； 2、熟悉.Net Framework架构，熟悉WinForm、ASP.net、WebService等编程技术； 3、熟悉Javascript、Ajax、JQuery、html等网页编程语言及工具； 4、有大型数据库的开发经验，掌握一种数据库（MSSQL、ORACLE）的应用开发技术； 5、有良好的沟通能力，较强责任心和敬业精神；  公司福利: 1、双休制，年假，国家法定节假日。 2、五险一金，生日礼物，年度旅游 3、工作满一年转深圳户口机会  认识纬衡： 纬衡浩建科技(深圳)有限公司系香港有利集团（股票代码00406.HK）的全资子公司，专注于图形技术、移动平台、智能信息化软件产品的研发和应用，是集研究、开发、销售、服务于一身的纯软件企业和第一批国家高新技术企业，在香港、北京、南京、上海、成都设有办事机构，以及建立近百家渠道合作伙伴。 http://www.vhsoft.com.cn</t>
  </si>
  <si>
    <t>工作概述： 对网站、公众号、电商平台、ERP 系统前端界面进行设计和框架开发、内容管理； 工作内容和职责： 1、 公司产品 web 端页面的制作、开发和优化 2、 开发、维护、扩展前端代码框架 3、 跟踪研究前沿的前端技术，并应用到公司的产品开发当中。 4、 基于 HTML5/CSS3/JS 开发互动页面。 5、 解决各种浏览器和移动设备的兼容性问题。 6、 开发公用组件库、交互 UI，分享自己的开发经验。 7、 对网站、公众号、社区等系统进行维护和性能的优化。 8、 对交互开发、用户体验等方面有自己的见解，能主动根据业务需要，提出合理的交互方案。 9、 分析同行业网站、微博，微信内容结构及话题热点，调研目标用户群体喜好，在此基础上定 位客户需求及喜好，并及时优化页面框架和爬虫、蜘蛛的诱导代码，提高各大搜索引擎的收 录质量和 IP 引流，从而增长自媒体粉丝量； 10、新媒体领域于网站、公众号、APP 等的应用引入与推送机制的代码开发与优化，降低带宽压 力，提高推送速度及流畅度。 11、 社交媒体活动策划、执行(配合产品推广、媒体合作)； 12、 通过前端框架植入嗅探代码，及时捕获网站、APP 等访问来源和热度的捕抓并进行分析，为 各部门提供可参考的热点访问产品、议题等的数据资料； 工作权限： 1、对网站、APP、微博、商城等平台的前端代码开发及维护管理权； 2、对各资讯平台交互方式、UI 布局等的建议权； 3、对资讯系统发布平台、系统数据库的使用和管理权； 技能要求与培训： 1、 本科及以上学历, 3-5 年以上 Web 前端开发经验，懂流媒体优化尤佳； 2、 精通 JavaScript、Ajax、Jquery、HTML5、PHP、ASP.NET、Canvas、SVG、CSS3 特性等技术； 熟练 MSSQL、MYSQL、ORCALE 等数据库交互技术。 3、 有丰富的 Html5、PHP 开发经验，精通 wodpress、Vue、Angular 等平台或前端框架。 4、 精通日常业务项目开发技术，业务内容包括前后端分离技术、响应式网站、H5 互动网页、微 信小程序、微网站、全景网站等。 5、 具有一定的美工基础，熟练操作 Photoshop/CoreDraw/AI 等平面设计软件。 工作重点考核项目： 1、 前端代码的执行效率及代码规范性； 2、 代码逻辑清晰、结构简单，注释明确，无明显冗余代码； 3、 代码粒度足比较细、分支清晰、脉络流畅无断层； 4、 无重大失误和差错，善于学习和积累总结及分享； 工作关系： 1、所受监督：受资讯部经理的工作监督； 2、所施监督：对各平台、应用的前端交互应用情况的监督、监控管理； 3、内部关系：与资讯部经理以及各级人员的工作联系； 4、外部关系：受部门负责人委托与各媒体、自媒体、社交平台等渠道服务商的联系。</t>
  </si>
  <si>
    <t>c# 系统架构师</t>
  </si>
  <si>
    <t>重庆世玛德智能制造有限公司上海分公司</t>
  </si>
  <si>
    <t>1.2-3万/月</t>
  </si>
  <si>
    <t>C++开发工程师/长期有效</t>
  </si>
  <si>
    <t>深圳市高易电子有限公司</t>
  </si>
  <si>
    <t>五险一金 员工旅游 免费班车 绩效奖金 定期体检 专业培训</t>
  </si>
  <si>
    <t>岗位职责 1.能够独立设计架构系统； 2.负责编写系统设计说明书； 3.负责编写代码规范文档； 4.负责编写代码模板文档； 5.对工程师进行开发指导； 6.完成项目经理交办的开发任务； 7.配合机械工程师、电气工程师进行大型自动化工程的系统设计。  任职资格 1. 4年以上数据库开发或MES系统开发工作经验； 2. 1年以上软件系统的系统架构工作经验； 3. 精通C#编程语言，熟悉.NET 框架，熟悉MVC开发模式，熟悉C/S，B/S，架构； 4. 熟悉MS Sql Server或MySQL等常规数据库，能熟练编写存储过程、触发器并能根据要求做性能优化； 5. 有较强的学习能力，善于分析思考问题；有规范化、标准化的代码编写习惯和良好的技术文档习惯； 6. 具有良好的团队合作精神、善于沟通，工作认真、负责，有上进心； 7. 有生产管理软件开发经验优先录用。</t>
  </si>
  <si>
    <t>汽车及零配件 贸易/进出口</t>
  </si>
  <si>
    <t xml:space="preserve">岗位职责 1、负责车辆检测软件的开发与调试工作； 2、负责车辆检测软件的迭代升级与方案改进； 3、负责车辆检测软件的研发任务分解与工作计划安排； 4、负责车辆检测的业务逻辑分析与协议文档编写。 岗位： 1、计算机科学与技术、软件工程、电子信息工程、通讯工程、数学与应用数学、信息与计算科学、物理学或相关专业，全日制本科以上学历； 2、精通C/C++语言、熟悉VC编程环境，熟悉多线程、C#、JAVA、IDA优先； 3、熟悉汽车通讯协议或具有汽车检测软件开发经验者优先； 4、具有较强的逻辑思维能力，能独立解决工作中的问题； 5、具有很强的责任心，做事积极主动，勤奋踏实； 6、具有2年及以上软件开发经验者优先，优秀应届生也可考虑。 注：本职位工资结构基本工资+绩效津贴，视个人工作能力水平月工资5000-20000元及以上。 福利待遇： 1.公司按国家及地方规定为您缴纳“五险一金”。 2.享有国家法定节假日，并依民族传统习俗发放过节福利。 3.享有旅游福利。 4.视工作业绩及综合表现评定结果决定晋升、涨薪。  </t>
  </si>
  <si>
    <t>C# Software Manager</t>
  </si>
  <si>
    <t>艾驰电子检测设备技术（上海）有限公司</t>
  </si>
  <si>
    <t>汽车及零配件 电子技术/半导体/集成电路</t>
  </si>
  <si>
    <t>五险一金 补充医疗保险 专业培训 弹性工作 定期体检</t>
  </si>
  <si>
    <t>奔讯电子科技（北京）有限公司</t>
  </si>
  <si>
    <t>深圳市铭华航电工艺技术有限公司</t>
  </si>
  <si>
    <t>光明新区  </t>
  </si>
  <si>
    <t>员工旅游 专业培训 弹性工作 包住宿 带薪年假 绩效奖金 全勤奖 加班补贴</t>
  </si>
  <si>
    <t>五险一金 绩效奖金 年终奖金 定期体检 员工旅游</t>
  </si>
  <si>
    <t xml:space="preserve">C# Software Manager ART logics is a company designing and manufacturing high quality test system solutions for all automotive electronic products. It also provides Electromagnetic Compatibility and automotive electronics design consulting services.   The company, created in 2009 by two French engineers, now employs 55 people, including a 12 people engineering design team in Shanghai. The company is expected to expand rapidly within the next 2 years in order to adapt to the fast growing Chinese automotive market and is also targeting expansions of his activities in Europe and the US.    ART logics is looking to hire an experienced software manager to lead the C# software development team and support the correct technical, quality and methods orientations of the software developments.   Job Description  As a Senior C# Software developer, you will be responsible of the Application Software team within the R&amp;D department. You will provide your technical expertise, planning and team management support to the R&amp;D manager. You will work with your team as well as the Embedded Software and Hardware services to handle the responsibility of delivering Automotive Test System desktop applications to our customers. You are reporting to the R&amp;D and General management.          Requirements    Education      Managerial     Aspiration     Reference checks     Our offer The possibility to work on a very interesting function on challenging projects in a company that provides you with the opportunity to use your technical and interpersonal skills in a wide variety of settings.  The possibility for you to develop yourself and grow within our organization. You will work with famous brands in a young-spirit and dynamic international company.  </t>
  </si>
  <si>
    <t xml:space="preserve">岗位职责：  1、根据需求安排高效、高质地完成代码编写，确保符合代码规范； 2、承担公司官网、及内部系统的开发工作，对代码质量及进度负责；  任职要求：  1、大专及以上学历，计算机相关专业； 2、精通HTML、CSS、JavaScript、AJAX、JSON等技术； 3、熟练使用sql server、oracle等常用数据库； 3、熟悉MVC架构模式，熟练使用数据驱动页面视图渲染； 4、JavaScript程序模块开发，可独立编写可复用JS组件； 5、掌握Jquery、VUE、Angular、Bootstrap等前端框架的使用，熟悉对象化Javascript编程。 6、做过erp、进销存系统的优先 </t>
  </si>
  <si>
    <t>【您的职责】 【我们的要求】 【我们的优势】 1.合理优厚的薪金，更有赴新加坡总部工作学习的机会； 2.企业的地位，我们是外商独资企业，总部位于花园城市新加坡，轨道交通控制行业的领导者，处于行业领先的地位，产品应用遍及亚洲6个国家及地区，如北京、新加坡、广州、台北、高雄、曼谷等地，现负责控制北京整体18条地铁线路的系统运营，当你成为我们的合作伙伴时，你会为自己的选择而自豪； 3.优美舒适的办公环境，我们位于北四环的北京市交通轨道指挥中心，在宽松明朗的办公环境，工作、学习并提供免费的休闲零食、水果、咖啡等； 4.丰富多彩的员工活动，员工聚餐、节日晚会、旅游活动、优秀员工表彰活动等； 5.多元化培训课程，带薪岗前培训，在职个人提升计划及系统的内外部培训； 6.开放的个人晋升空间，内部转职（横向发展）、纵向提升； 7.完善的福利制度，我们提供养老保险、医疗保险、生育保险、工伤保险、失业保险、补充医疗保险、住房公积金等、完整的个人发展计划，节日礼金、带薪年假、带薪病假及法定假期、团队建设、年度体检等； 8.专业的技术团队，在这里你可以无缝对接各个模块的同事，学习交流，在个人的职业素养提升上我们尽可能创造更多的条件。</t>
  </si>
  <si>
    <t>麟龙科技</t>
  </si>
  <si>
    <t>C#/c++软件工程师/软件工程师</t>
  </si>
  <si>
    <t>深圳市正控科技有限公司</t>
  </si>
  <si>
    <t>交通补贴 全勤奖 绩效奖金 弹性工作 带薪年假 五险一金 免费班车</t>
  </si>
  <si>
    <t>工作职责： 1、负责交互客户端的开发，能独立完成日常开发工作； 2、能主动学习业务知识，钻研技术能力，责任心强，需要承受较大工作压力； 3、具有良好的代码编写习惯； 要求： 1、熟悉C#开发，熟悉Windows Service、Wcf、Asp.net WebApi、WinForm等。熟悉.net core优先； 2、熟悉并使用过.net Thread、TPL； 3、熟练使用MySql，Redis，能对Sql进行性能优化，了解并设计过MySql高性能读写方案； 4、了解基金代销有一定基金行业项目经验者优先。</t>
  </si>
  <si>
    <t>五险 绩效奖金 年终奖金 员工生日福利 员工旅游</t>
  </si>
  <si>
    <t xml:space="preserve"> 1、使用C#、C或C++等开发应用平台，开发Winform应用软件； 2、需要懂得面向对象编程，需要了解TCP/UDP网络、串口等编程； 3、代码阅读能力和逻辑思维能力要好，能够快速定位BUG并解决； 4、亦能够独立设计软件合理架构和分层； 5、工作积极主动，有责任心，学习能力强，有朝气，有耐心，具有团队协作精神； 6、有工作经验者优先。 </t>
  </si>
  <si>
    <t>C# / VB.NET软件工程师</t>
  </si>
  <si>
    <t>上海强辰信息技术有限公司</t>
  </si>
  <si>
    <t>C/C++ 初级软件研发工程师</t>
  </si>
  <si>
    <t>广东省信息网络有限公司</t>
  </si>
  <si>
    <t>敬达数码科技（上海）有限公司</t>
  </si>
  <si>
    <t>五险一金 补充医疗保险 定期体检 员工旅游 出国机会</t>
  </si>
  <si>
    <t>五险一金 员工旅游 专业培训 绩效奖金 年终奖金 弹性工作 定期体检 出国机会</t>
  </si>
  <si>
    <t xml:space="preserve">开发基于Linux/Android/iOS的多媒体软件方案，开发平台包括智能手机、GPS终端设备、PDA以及平板电脑。主要的项目将会涉及到多媒体、数字电视及流媒体标准（中国及国际标准）。  职位要求:   </t>
  </si>
  <si>
    <t>C#工程师（平安城科）</t>
  </si>
  <si>
    <t>上海微创软件股份有限公司</t>
  </si>
  <si>
    <t>（一）岗位职责： 1、负责公司项目和产品的开发； 2、负责编写相应的需求、设计与技术文档。 （二）任职条件：  1、精通JAVA语言，熟悉SpringBoot 等主流J2EE开发框架； 2、精通基于MySql, SQLServer,Oracle,MongoDB 数据库； 3、熟悉Bootstrap、React、VUE框架开发，熟悉JavaScript、jQuery； 4、熟悉Linux操作系统，掌握常用的Linux命令； 5、具备软件开发相关经验优先。</t>
  </si>
  <si>
    <t>1.1-1.5万/月</t>
  </si>
  <si>
    <t>五险一金 补充医疗保险 免费班车 弹性工作 定期体检 绩效奖金 年终奖金 专业培训 员工旅游 节日福利</t>
  </si>
  <si>
    <t>北京海基科技发展有限责任公司</t>
  </si>
  <si>
    <t>职责描述： 1. 能够完成业务产品的各种功能开发。 2. 有优秀的产品质量意识，能够持续交付高质量的代码。 任职要求： 1.      三年以上C#编程经验，熟练掌握C#语言与.NET框架。 2.      熟悉各类算法和数据结构。 3.      具有良好的编程习惯，善于团队合作，诚信敬业。 4.      有Unity3D、Unreal开发经验者优先。 5.      有图形、OpenGL、DirectX、WebGL或者glsl相关经验者优先。</t>
  </si>
  <si>
    <t>五险一金 年终奖金 绩效奖金 通讯补贴 餐饮补贴 定期体检 专业培训</t>
  </si>
  <si>
    <t>上海懿教信息科技有限公司</t>
  </si>
  <si>
    <t>五险一金 交通补贴 员工旅游 年终奖金</t>
  </si>
  <si>
    <t>深圳市同为数码科技股份有限公司</t>
  </si>
  <si>
    <t>任职要求： 1、3年及以上的开发经验； 2、熟练使用C#开发语言，熟练使用VS2015/VS2017； 3、熟悉Web开发多层结构，熟练使用ASP.NET MVC、Entity Framework开发框架，熟悉WebApi、Linq、lambda、Razor等相关技术； 4、熟练掌握SQL Server，熟练编写T-SQL语句，了解SQL性能优化； 5、理解面向对象（OO）编程思想，熟悉常用的设计模式； 6、熟悉Git/SVN等代码管理工具； 7、熟悉web前端开发能基于DIV+CSS构建页面，有(angular/react/vue)开发经验； 8、有MYSQL等其他数据库使用经验，能进行数据库的性能调优； 9、有JAVA/C/C++/Python/Golang等其他编程语言经验者优先 10、熟悉Web前端相关开发技术(CSS/Javascript)，熟悉layui/easyui/ligerui三种前端框架中一种；</t>
  </si>
  <si>
    <t>五险一金 年终奖金 岗位晋升 专业培训 节日福利</t>
  </si>
  <si>
    <t>岗位职责：
1、负责图像处理、智能算法等新技术的效果评测、性能优化及产品化开发；
2、负责完成新功能的软件设计和代码实现；
3、对所开发工作内容的质量和进度负责；
任职要求：
1、本科学历，计算机相关专业，一年或以上开发工作经历
2、熟练掌握C/C++语言，熟悉Windows VS 开发环境、嵌入式linux的交叉编译开发环境；
3、熟悉以下二个开发调试工具之一： linux(QT、GDB)、嵌入式GDB，熟悉shell环境下的常用命令
4、有OpenCV等图像处理开发经验者优先考虑；
5、有软件性能优化经验者优先；
6、有安防行业相关开发经验优先考虑</t>
  </si>
  <si>
    <t>.net(C#)软件工程师</t>
  </si>
  <si>
    <t>上海彩亿信息技术有限公司</t>
  </si>
  <si>
    <t>软件开发工程师，数据库工程师</t>
  </si>
  <si>
    <t>上海贝律幕墙工程有限公司</t>
  </si>
  <si>
    <t>五险一金 员工旅游 专业培训 绩效奖金 年终奖金 周末双休 带薪年假 节日福利 全勤奖 餐饮补贴</t>
  </si>
  <si>
    <t>C++(linux)工程师</t>
  </si>
  <si>
    <t>深圳票联金融服务有限公司</t>
  </si>
  <si>
    <t>1、负责基于.NET/ASP.NET/C#的客户端软件开发；
2、在既定程序标准规范内，完善模块功能，部署实施网站后台架构；
3、检测程序功能的可用性、易用性，并从人性化、用户体验的角度考虑后台功能;
4、编写代码实现功能，完成项目开发，撰写相关文档，参与需求分析；
5、积极主动地管理解决项目开发中的问题，保持专业的态度和行为，有计划性的规划和完成日常任务。
任职要求：
1、2年以上大型软件或互联网项目总体设计、分析、架构经验,熟悉微软开发框架和相关开源框架；
2、熟悉分布式、延展性、可扩性架构设计，并具备逐步推动过渡方案能力，具备大流量、大访问量、缓存技术、高负载环境下的系统开发及优化经验；
3、具有面向对象分析、设计、开发能力，具有深厚的专业技术基础，精通.NET主流应用服务器的架构体系、数据库以及各种中间件技术；
4、对于NoSQL相关有一定认识和熟悉程度（Redis, MemCache, MongoDb 等）；
5、熟悉JavaScript、html、css、XML、XSLT，以及JQuery、JSON、AJAX等前端WEB技术,
6、具有数据库应用开发经验，熟悉SQLServer、Oracle、DB2、MySQL等大型数据开发库，具备一定的Sql优化的能力；
7、具备良好的文档撰写能力、编写习惯，良好的抽象思维和逻辑思维能力，独立分析问题解决问题的能力。</t>
  </si>
  <si>
    <t>计算机服务(系统、数据服务、维修) 银行</t>
  </si>
  <si>
    <t>五险一金 绩效奖金 年终奖金 定期体检 弹性工作 专业培训</t>
  </si>
  <si>
    <t>深圳柯华创想科技有限公司</t>
  </si>
  <si>
    <t>五险一金 餐饮补贴 通讯补贴 员工旅游 年终奖金 定期体检</t>
  </si>
  <si>
    <t xml:space="preserve">1、负责项目需求分析和架构设计； 2、负责开发公司金融产品后台交易服务模块； 3、负责和其他模块的对接开发测试；  任职要求： 1. 专科及以上学历，计算机、通信等相近专业毕业； 2. 2年左右Linux下C/C++开发经验； 3. 熟练使用vi命令的使用、在linux下gdb调试代码； 4. 熟悉c语言的基本数据结构和算法，熟悉标准模板库的使用； 5. 具有多线程开发经验，了解同步、互斥等的基本原理和实现方式； 6. 熟悉Lua脚本语言，有Nginx Openresty开发经验者优先； 7. 熟悉pgsql、MySQL、MongoDB等数据库的设计与开发并能熟练使用proc/sqc或OCI编程，熟悉SQL语言; 8. 了解微信、支付宝支付流程，具有加油站平台开发经验者优先。  深圳票联金融服务有限公司成立于2013年，由深圳市易富科技有限公司，深圳联合金融服务集团股份有限公司(股票代码839269；http://www.cufs.com.cn )与深圳市银之杰科技股份有限公司（股票代码：300085；http://www.yinzhijie.com )共同出资设立。票联公司专注于金融服务领域，依托深圳金融电子结算系统，为金融机构提供支付渠道、自助智能终端研发制造、大数据收集与交换、运营外包服务于一体的全方位服务解决方案，为社会提供更加便捷高效的现代金融服务。 票联金融公司已自主研发多款金融智能自助终端产品，包括票据自助柜员机、票据受理及回单打印二合一自助柜员机、桌面型对公业务处理终端等CTM系列产品，封闭式远程视频自助终端、立式及壁挂式远程视频自助终端等VTM系列产品，以上产品均已通过国家强制性产品CCC认证。该系列产品已在工商银行、民生银行、平安银行、上海银行等多个商业银行采用，为银行节省人力成本，为用户节约办理时间，得到银行和用户的一致认可。 随着票联公司的不断发展和业务的拓展，公司打造了票联通平台，移动支付平台，人脸识别平台，电子凭证支付平台等一系列紧贴市场自主运营平台，以互联网金融为核心为广大客户提供对公自助渠道、B2C支付渠道、身份验证与实时监控、B2B企业级支付等服务。 票联公司始终坚持经济效益和社会效益并重，在实现企业快速发展的同时，遵循社会公认的商业伦理和准则，与客户共同成长、为股东带来良好的回报、支持社会公益，实现了企业与利益相关者的协同发展，为社会的发展做出积极贡献。 票联公司愿通过我们的努力不断提升金融服务水平！ 票联诚聘英才！加入票联，您将获得： 工资+奖金+股权激励，行业内具有竞争力的薪酬、激励、调薪机制； 职业发展双通道（专业+管理），完善的培训、晋升机制； 五天工作日，国家法定假期齐全，年假、婚假、产假等一天都不能少； 按国家规定购买社会保险与公积金，并为每一位员工额外购买商业保险 创新激情的团队邀您一起：燃烧青春，不为复制、只为创造！ </t>
  </si>
  <si>
    <t xml:space="preserve">1. 会.net，Python，MVC，Javascript，VBA，数据分析等，或学习能力强，善于自己钻研也可； 2. 会SQL语言，公司数据库开发维护； 3. 1-2年工作工作经验，或优秀的应届毕业生也可考虑； 4. 有一定的硬件及网络维护基础，公司IT维护及信息化建设； 5. 领导安排的其他行政工作。 主要从事的工作： 1、公司信息化建设，包括经过培训与学习后ERP系统及BPM系统的二次开发，如ODOO开源ERP等； 2、公司数据库的维护； 3、公司服务器及网络维护； 4、通过VBA或Python等，进行数据分析等。 就职要求： 1. 松江本地人优先考虑； 2. 本科学历； 3. 英语4级。    </t>
  </si>
  <si>
    <t>证券相关工作经验 有融资融券相关项目经验 熟悉相关系统</t>
  </si>
  <si>
    <t>广东英途信息发展有限公司</t>
  </si>
  <si>
    <t>上海易鲲信息科技有限公司</t>
  </si>
  <si>
    <t>计算机服务(系统、数据服务、维修) 教育/培训/院校</t>
  </si>
  <si>
    <t>五险一金 交通补贴 餐饮补贴 绩效奖金 全勤奖 周末双休</t>
  </si>
  <si>
    <t>五险一金 员工旅游 交通补贴 餐饮补贴 通讯补贴 年终奖金 股票期权 定期体检</t>
  </si>
  <si>
    <t>岗位描述： 1.根据工作需求对现有的C++与C语言的代码程序开发的项目进行功能代码的熟悉解析以及新功能的开发； 2.承担部分新技术试验和研究，并将其应用到公司的产品中； 3.具有责任心和团队合作精神，为人诚恳，踏实肯干，学习能力强，领悟能力强，认真负责，敢于面对困难和挑战，爱岗敬业； 4.具有定期组织开展相关技术培训能力者优先。   任职要求： 1.大学本科以上学历，计算机相关专业； 2.掌握并使用Windows、Linux下的C++/QT编程， 工作年限两年或以上； 3.对OpenGL、FFMPEG、x264等开源库熟悉使用，使用OpenGL进行模型加载、对音视频进行解码、压缩以及推流。 4.对项目进行跨平台兼容ARM Linux、x86 Windows开发。 5.熟悉进程间通讯、多线程编程、socket编程 6.对OBS-Studio跨平台开源项目有了解和解析优先考虑。</t>
  </si>
  <si>
    <t>岗位职责： 1、参与公司新产品设计和研发工作； 2、维护公司现有平台功能模块，确保系统稳定运行； 3、完成指定系统或子系统的内部功能测试工作； 4、依据系统设计开发规范要求，完成指定任务的文档编写工作； 职位要求： 1、计算机相关专业，本科以上学历具备一年以上项目开发经验； 2、熟悉.net平台和C# winform开发。 3、熟悉MSServer、Oracle数据库，会编写存储过程； 4、了解基本的网络知识及相关方面的编程； 5、有C# 做过C/S报表应用、做过SCSF项目开发的编程经验优先； 6、有做过C# winform图像处理、声像处理经验者优先。 7、有团队合作和敬业精神，责任心强；学习能力强，能独立安排公司分配的任务。 8、能接受公司安排的出差。</t>
  </si>
  <si>
    <t>C#软件工程师/软件工程师</t>
  </si>
  <si>
    <t>上海复享光学股份有限公司</t>
  </si>
  <si>
    <t>软件工程师（网站、C#、.net）</t>
  </si>
  <si>
    <t>上海擎维信息科技有限公司</t>
  </si>
  <si>
    <t>五险一金 员工旅游 年终奖金 定期体检 弹性工作 专业培训 股票期权</t>
  </si>
  <si>
    <t>新三板上市 高新技术企业 科技创新企业 “专精特新” 科技小巨人</t>
  </si>
  <si>
    <t>公司网站及内部软件系统及网站开发、维护，数据库建设及维护。 职位要求： 1、大学本科及以上学历； 2、2年以上网站或软件开发经验 3、2年以上数据库建设维护经验 4、熟悉C#语言及ASP.NET开发环境 5、熟悉SQLServer数据库操作 6、善于沟通，具有优秀的团队工作能力及敬业精神； 7、吃苦耐劳，工作细心，理解力强，能够独立完成职责范围内工作；</t>
  </si>
  <si>
    <t>��职位编号：1824B ��职位要求： 该职位负责开发相关软件程序，应用于光学仪器设备及光学成像系统，为研发部核心职位之一。 1) 编写公司各类仪器设备的软件，实现信号传输、采集和运动控制； 2) 负责软件产品研发工作，根据设备的功能要求设计软件界面及人机交互流程等； 3) 编写底层的控制代码库，生成SDK提供给二次开发客户； 4) 负责一定的客户技术支持工作； 5) 具备Winform开发项目经验，软件架构定义和软件需求调研相关工作经验者优选。 ��任职资格： 1) 双一流院校全日制本科及以上学历，计算机、电子相关专业； 2) 一年以上相关工作经验，熟知软件开发流程，有扎实的代码编写功底； 3) 对设备人机交互有浓厚兴趣，具有基于控件设计的人机界面相关开发经验； 4) 熟练掌握C#编程语言，熟悉C、C++语言者优选； 5) 数学和逻辑较好，能看懂复杂公式，并能转化成代码。 ��职位吸引： 1) 复享秉持“让光谱简单”的产品理念：让光谱的应用变简单，复杂自己，简单别人; 2) 复享服务于科研及高端工业制造客户群，为光谱检测的诸多应用带来新的可能; 3) 复享专注于自主研发和技术创新，致力于光子学和生命科学两个主要发展方向; 4) 复享聚集了一群专注的“专业精英”，你可以加入他们一起挑战未知。</t>
  </si>
  <si>
    <t>C#中级开发工程师</t>
  </si>
  <si>
    <t>上海东普信息科技有限公司</t>
  </si>
  <si>
    <t>PHP软件开发工程师</t>
  </si>
  <si>
    <t>广东远景信息科技有限公司</t>
  </si>
  <si>
    <t>深圳市智乐园科技股份有限公司</t>
  </si>
  <si>
    <t>五险一金 绩效奖金 员工旅游 定期体检 免费班车 餐饮补贴 专业培训 交通补贴</t>
  </si>
  <si>
    <t>岗位要求
1、负责开发基于WPF技术的C/S应用软件。
2、参与产品平台相关业务分析、设计及原型实现，与团队成员协作完成产品研发。
任职资格：
1. 计算机软件专业大学本科或本科以上学历。
2. 熟悉.Net多线程开发、设计模式；
3. 精通WPF客户端开发,能够进行完全自义定的界面开发。
4. 精通面向对象的编程理论和MVVM开发模式,能够充分理解并践行编程基础理论。
5. 熟悉数据结构,数据库和业务流程开发。
6、熟悉串口通信，Socket等通信开发经验者优先。
7. 工作态度积极主动，具有独立解决问题的能力. 责任心强，具有良好的沟通能力及团队合作精神。
8. 具有项目或独立模块负责人经验者优先,具有团队负责人经验者优先。</t>
  </si>
  <si>
    <t>互联网/电子商务 通信/电信/网络设备</t>
  </si>
  <si>
    <t>五险一金 员工旅游 节日福利 周末双休 加班补贴 带薪年假 弹性工作 做五休二 全勤奖</t>
  </si>
  <si>
    <t>全勤奖 节日福利 五险一金 周末双休</t>
  </si>
  <si>
    <t>岗位职责： 1、负责开发公司PC端软件开发； 2、配合项目规划，参与新产品设计和开发。 岗位要求： 1、计算机相关专业大专及以上学历，2年及以上QT开发经验； 2、精通C/C++开发，精通STL C++标准库，能准确获取调试信息； 3、了解QT工作机制、掌握QT应用开发框架及其相关开发工具和环境QT Creator / VS； 4、了解HTML5和JS，有QT界面相关开发经验者优先； 5、有较强的学习能力、分析解决问题的能力；  福利待遇： 1、员工假期：五天八小时工作制，周末双休，员工享有国家法定休假日以及带薪病假、婚嫁、产假等等。 2、社会保险：五险一金； 3、节日慰问：三八妇女节、端午节、中秋节，公司将发放员工节日福贺礼； 4、 员工活动：季度举办员工生日会，每年一次外出旅游活动 5、公司提供微波炉、冰箱、饮水机等便捷设备。   上班地点：罗湖去笋岗地铁站附近，有意向可直接投简历</t>
  </si>
  <si>
    <t xml:space="preserve">岗位职责： 负责php应用程序的开发 职位要求： 1、大专以上学历,至少具有1年以上PHP开发工作经验； 2、精通PHP/MySQL项目开发； 3、对Linux等系统有一定了解； 4、熟悉掌握Javascript客户端开发技术； 5、熟悉MySQL，及其性能优化； 6、熟悉MVC结构及流程，对面向对象编程有一定的认识及了解。 7、有优秀的学习新知识的能力，思维灵活,有创新精神； 工作积极主动，富有责任感，具备良好的沟通能力及团队合作精神 </t>
  </si>
  <si>
    <t>上海敖维计算机科技发展有限公司</t>
  </si>
  <si>
    <t>广州立功科技股份有限公司</t>
  </si>
  <si>
    <t>五险一金 年终奖金</t>
  </si>
  <si>
    <t>五险一金 周末双休 年终奖金 绩效奖金 定期体检</t>
  </si>
  <si>
    <t>1、程序开发：参与公司产品及项目的开发，基于公司的开发平台及开发规范，按照设计文档完成编码实现； 2、编码规范：编写风格良好、易于维护的代码，编写相应的开发文档； 3、单元测试：负责为自己开发的功能编写单元测试代码，并执行单元测试和集成测试； 4、技术支持：配合实施工程师进行问题诊断和技术支持，帮助解决实施过程中的技术问题；  任职要求： 1、全日制本科以上学历，计算机/软件工程/信息管理/数学与应用数学/自动化/通信工程/电子信息工程等理工科类专业； 2、熟悉C#技术规范，有较强的逻辑思维能力和沟通能力； 3、熟悉VS2008、VS2010等开发工具； 4、对与Windows CE、Windows Mobile环境下开发有一定了解； 5、熟悉Oracle10g或SqlServer2008中的一种数据库，能熟练编写SQL语句； 6、掌握TCP/IP、Web Service技术、拥有一定项目经验者、熟悉团队开发模式者优先； 7、数据结构和算法设计有较深的理解者优先； 8、2年以上工作经验，对供应链系统有经验者优先。  工作时间：9：00-17：30；做五休二。 工作地点：浦江漕河泾科技广场（公交路线：地铁8号线浦江镇站，出站即到）。</t>
  </si>
  <si>
    <t>岗位职责： 1. 完成项目需求分析和系统设计，并形成文档； 2. 根据项目需求，开发完成相应的功能模块； 3. 协助测试工程师，及时进行修正软件BUG； 4. 总结项目过程中的经验，编写成技术文档。  任职要求： 1. 本科及以上学历，计算机相关专业，有一年以上工作经验； 2. 具有良好的面向对象开发思想，计算机基础扎实； 3. 熟悉C/C++开发语言，熟悉window或Linux下应用程序开发，有客户端界面开发经验； 4. 熟悉多线程、常用数据结构和算法； 5. 有QT开发经验者优先； 6. 稳重踏实，具有良好的团队合作精神。  福利待遇： 1. 5天8小时工作制，入职第一年即可享受年假； 2. 社保和住房公积金齐全，入职即可购买； 3. 根据个人表现及公司业绩享受丰厚的年终奖金，年度绩效越出色年终奖越丰厚； 4. 每年一次的调薪机会，加薪幅度高于同行； 5. 享有带薪年假、婚假、产假、病假、丧假等假期； 6. 享受培训机会，季度活动经费等； 7. 公司内部图书馆助您提升自我。学习购书均可报销； 8. 公司具有广阔的发展空间和良好的晋升机制，欢迎您的加入！</t>
  </si>
  <si>
    <t>AMARIS摩芮思科技咨询（上海）有限公司</t>
  </si>
  <si>
    <t>C++高级工程师 (职位编号：ADZNCPP01)</t>
  </si>
  <si>
    <t>广州澳盾智能科技有限公司</t>
  </si>
  <si>
    <t>狮王创科（北京）信息技术有限公司</t>
  </si>
  <si>
    <t>五险一金 补充医疗保险 交通补贴 餐饮补贴 通讯补贴 专业培训 绩效奖金 年终奖金 定期体检</t>
  </si>
  <si>
    <t xml:space="preserve">【工作经验】.3-5年工作经验 【必要技能】：会用C# 进行开发工作 【工作大概内容】： 1.在研发中心 2.用C# 进行图像视觉的网页开发工作 【期望你】：做过界面/人机交互 in 计算机及相关专业 【主要产品】：机器人 </t>
  </si>
  <si>
    <t>计算机硬件 电子技术/半导体/集成电路</t>
  </si>
  <si>
    <t>专业培训 绩效奖金 年终奖金 定期体检 员工旅游</t>
  </si>
  <si>
    <t>MBP软件集团（MBP Software Group）</t>
  </si>
  <si>
    <t>五险一金 绩效奖金 年终奖金 定期体检</t>
  </si>
  <si>
    <t>C# 工程师 要求： 1.C#相关B/S工作时间在3年以上。 2.熟悉WMS系统并参与过相关开发。 3.参与过工厂内部相关系统的开发工作。 4.数量掌握sqlserver的使用和开发。 5.有过小型团队管理经验(5-6人)。 6.善于和客户沟通。 7.工作经验在5年以上</t>
  </si>
  <si>
    <t xml:space="preserve">  1、微信小程序、移动端h5，网站等项目前端开发；  2、根据产品需求，分析并给出最优的页面前端结构解决方案；  3、参与设计并编写WEB前端组件应用；持续的优化页面响应速度、保证兼容性和执行效率等前端体验。  4、维护公司的后台管理系统，以及pc官网、微信公众号的开发；  4、负责建设前端系统架构，进行程序单元、功能的测试，查出软件存在的缺陷并保证其质量；  任职要求：  1、具备1年以上web前端开发经验，能高效编写Web界面，具备扎实的Html, JavaScript，Css基础，有优化项目的能力；；  2、精通JavaScript、CSS3、HTML5等前端相关技术，熟悉W3C标准与ES6规范；  3、熟悉nodejs，使用并研究过至少一个nodejs框架（express/koa等）；  4、熟悉至少一种前端框架（React/Vue等）技术栈；  </t>
  </si>
  <si>
    <t>C# C++软件工程师</t>
  </si>
  <si>
    <t>索雷博光电科技（上海）有限公司（Thorlabs）</t>
  </si>
  <si>
    <t>C++开发</t>
  </si>
  <si>
    <t>上海雅捷信息技术股份有限公司</t>
  </si>
  <si>
    <t>五险一金 定期体检 员工旅游 补充医疗保险 年终奖金 专业培训</t>
  </si>
  <si>
    <t>五险一金 员工旅游 交通补贴 通讯补贴 定期体检</t>
  </si>
  <si>
    <t>1.负责linux和windows平台上设计软件的后端开发  2.负责软件中的bug修复  3.负责编写相关测试案例  4.负责编写软件说明文档。  任职要求： 1.大学本科及以上学历，计算机、通信、电子、自动化及相关专业毕业；985，211，一本以上放宽条件； 2.同时精通linux/windows 开发环境； 3.熟悉网络协议（TCP/IP）, 熟悉HTTP协议的开发； 4.具有独立承担一个模块开发的能力，能够独立解决问题； 5.较强的系统分析和设计能力，技术钻研能力强； 6.有过编译器开发经验/熟悉分布式编程模型/熟悉docker应用者优先。</t>
  </si>
  <si>
    <t>深圳镭霆激光科技有限公司</t>
  </si>
  <si>
    <t>五险一金 交通补贴 员工旅游 专业培训 餐饮补贴 绩效奖金 年终奖金 股票期权 定期体检</t>
  </si>
  <si>
    <t>人防项目负责人</t>
  </si>
  <si>
    <t>深圳市富晋天维信息通讯技术有限公司</t>
  </si>
  <si>
    <t>软件开发工程师（c++）</t>
  </si>
  <si>
    <t>深圳市睿达科技有限公司</t>
  </si>
  <si>
    <t>Responsible for preparing software User Interface for our photonics instrumentation equipment, and laser imaging systems. We are working on embedded firmware utilizing various electronic interfaces including RS232, USB, etc. We provide graphical User Interfaces, backend algorithm and customer specific applications, all those will be state-of-the art, cutting edge software, to drive the most innovate photonics instruments being developed. This position is a full-time position located in the Shanghai, China office and will work as part of our global software team that serves US, UK, CN and other location. You will have chance to play with most advanced technique in various areas like biology, physics, electronic engineering, computer science etc.  该职位负责为Thorlabs光学仪器设备、光学成像系统开发UI应用程序。嵌入式固件采用RS232/USB等电子接口。Thorlabs的光学仪器产品一直处于世界领先水平，所搭载的软件程序也采用了最新科技，我们致力于为用户提供可视化的用户操作界面、精密的后端算法以及定制化的应用程序。 该职位工作地点在上海，负责的项目分布在全球多家分公司。中国软件团队与美国/英国/加拿大以及其它国家的软件团队保持着广泛、深入的合作。加入我们的团队，您将有机会接触到生物医药、物理、电子工程、计算机科学等多个领域的前沿技术。  JOB RESPONSIBILITIES 职责描述 1.Document requirements and design specifications as well as verification plans and test cases 制定软件开发的要求、设计规格、以及验证方案及测试 2.Participate in code, design and architectural reviews 参与源代码、设计方案以及结构性方面的审核 3.Perform coding of requirements as they are defined 根据需求编写代码 4.Device driver design and implementation 开发设备驱动程序 5.Assist with project planning, estimation and tracking 协助完成项目的计划、评估和跟踪 6.Assist both the service and manufacturing departments in troubleshooting technical problems with software. This includes training of personnel 协助技术服务部门和生产部门解决软件技术问题，包括向相关人员提供培训 7.Recommend innovations and improved methods, tools, and processes 提出创新建议，改进方法、工具和过程 8.Perform other related duties and assignments as required 完成其它相关职责和上级交代的任务  JOB REQUIREMENTS 职位要求 1.BS in Computer Science, Software Engineering or related field required 计算机技术或软件工程等相关专业本科以上学历 2.2+ years of proven experience in software UI development. Familiar with VS environment, familiar with .NET 3.5/4.0, C# (Winform or WPF) 2年以上UI开发经验，熟悉VS开发环境, 熟悉.NET 3.5/4.0, C# (Winform or WPF) 3.Must demonstrate analytical thinking and problem solving skills, Strong responsibility and flexibility under work pressure 具有分析思考和解决问题的能力, 在压力环境下保持责任心和灵活性 4.Excellent verbal and written skills in English, especially with technical documents 能够熟练阅读和理解英文专业资料，良好的沟通能力和技术文档撰写能力 5.Proficient programming skills in C#/C++ and a skilled multi-level programming with a solid command of object-oriented design principles 了解C#/C++掌握面向对象程序设计和开发技巧 6.Strong passion for product and technology development. Strong sense of responsibility and team working 热衷于产品研发和技术发展，有责任心和上进心，有团队合作精神  Preferred 优先条件 1.Software development experience with instrumentations, a plus 有类似仪器设备项目软件开发经验者优先 2.Experience in MVVM, MVC, Unit Test is a plus 有MVVM，MVC，单元测试经验者优先 3.Experience with multi-thread programming, a plus 熟悉多线程开发者优先 4.Experience with script, a plus (such as Perl) 有脚本使用经验者（Perl 等）优先 5.Experience in 2D/3D graphics programming is a plus. 有2D/3D图像编程经验者优先  Compensation and Benefits 薪酬福利 1.Base salary based on his/her role, individual performance and competencies, as well as market competitiveness 依据个人绩效和能力提供具有市场竞争力的薪资 2.Mandatory social insurance and housing fund in accordance with PRC Laws. 根据国家规定缴纳五险一金 3.Optional supplementary medical insurance 员工可自愿选择参加高端医疗保险 4.Annual medical check-up 每年一次的健康体检 5.10-15 days of annual leave days per calendar year 每年10至15天年假</t>
  </si>
  <si>
    <t>五险一金 员工旅游 年终奖金 绩效奖金 生日福利 带薪年假 节日福利 年终双薪 项目奖金</t>
  </si>
  <si>
    <t>任职资格： 1、学历要求: 本科及本科以上学历,英语通过大学四级以上，有良好的专业英文资料阅读能力; 2、专业要求: 机电一体化、工业自动化、计算机辅助设计制造、应用数学相关专业; 3、精通C++语言、VC,,VS系列IDE编程框架(对工业控制系统较熟悉,从事过CAD/CAM系统开发者优先); 4、负责自动化软件的开发工作，包括软件架构设计、代码、调试、验证，能适应短期出差; 5、运动控制，熟悉上下位机通信，熟悉常用的通讯协议，如TCP/IP、RS232、UDP等，熟悉机械手，视觉采集方面应用开发优先 6、熟悉运动控制卡、数据采集卡和通讯卡等常用工控板卡的应用; 7、有良好的问题分析能力、逻辑思维能力和自我学习能力,身体健康，开朗乐观，有责任心和荣誉感; ◆ 福利： 1、公司将按照国家规定为员工缴纳社保，并购买住房公积金。 2、员工可享受所有国家法定假日、年假、带薪假期（年假、丧假、产假、陪产假等）； 3、公司不定期组织员工集体锻炼以及外出旅游； 4、公司提供节日福利、生日关怀等人文关爱。   员工是公司发展的核心竞争力，公司的发展离不开每一位员工的共同努力，热忱欢迎您加入深圳市睿达科技有限公司与我们一起共创辉煌！</t>
  </si>
  <si>
    <t>五险一金 员工旅游 全勤奖 包吃包住 加班补助 带薪年假 股票期权 通讯补贴 交通补贴 定期体检</t>
  </si>
  <si>
    <t>上海聚致信息技术有限公司</t>
  </si>
  <si>
    <t>1、 负责人防项目的前期调研，参与规划设计和战略研究，提供专项研究报告， 挖掘引导客户需求，针对需求进行技术规划，设计应急指挥中心的系统应用 方案； 2、 负责人防项目集成设计与交付方案； 3、 负责人防指挥中心项目的推广，如如客户沟通交流、技术培训等工作； 4、 根据人防系统应用方案，主动协调各相关资源，负责项目的全流程运作； 5、 负责人防项目开发；  任职要求： 1、 在为政府提供应急指挥解决方案领域不少于3年工作经验； 2、 熟悉人防指挥行业和项目运作，具有丰富的人防指挥解决方案经验； 3、 具备人防指挥中心设计和建设的经历，了解人防指挥建设思路、解决方案 组成及规划，牵头承担过人防指挥中心项目的方案设计和工程实施； 4、 逻辑思维能力强，具备良好的沟通和表达能力，以及良好的文档写作能力； 具备很强的学习能力，团队精神，能承受较大工作压力。 5、 5年以上JAVA开发经验，熟悉C#，PHP，python等语言开发，2年以上团队 管理经验，具有架构设计能力，有JAVA平台构架开发经验优先；
6、 熟练掌握struts、spring、hibernate、iBatis（myBatis）等常用开发框架，熟 练运用aJax，javascript，web service等技术，熟悉TCP/IP网络协议，熟练掌 握大型关系型数据库（MySql等）的开发和设计，精通SQL和存储过程的编 写，熟悉UNIX、Linux和windows server操作系统；熟练使用Tomcat、Apache、 nginx等应用 和WEB服务器配置；
7、 精通java编程、设计模式和组件技术，对于面向对象模型和设计模式有比 较清晰的认识，对大型软件架构有清晰理解，理解设计模式； 8、 对技术开发的主流技术工具有深入的了解，有较强的新技术学习能力，能够  敏锐地把握技 术动态、技术方向；
9、 有良好的编程习惯、文档编写能力及学习能力，具备优秀的解决问题能力 ；
10、熟知软件行业相关政策法规、CMMI标准； ***！</t>
  </si>
  <si>
    <t>0.6-1.4万/月</t>
  </si>
  <si>
    <t>五险一金 员工旅游 年终奖金 节日福利 做五休二</t>
  </si>
  <si>
    <t>分公司C#/C++开发工程师</t>
  </si>
  <si>
    <t>广州弘亚数控机械股份有限公司</t>
  </si>
  <si>
    <t>岗位职责： 1.根据开发计划和功能要求，进行相应模块的软件开发； 2.在规范的软件过程管理方法要求下进行编码，测试和编写相关文档； 3.进行数据库设计、接口设计等研发文档的编写，负责对所属模块进行单元测试。  岗位要求： 1具备1年以上C#.net开发经验、熟悉B/S架构应用开发； 2熟悉SQL语句，MS-SQL或ORACLE数据库； 3能悉Javascript、CSS、JQuery、Ajax、Bootstrap技术，具有实际使用经验； 4良好的代码编程习惯，能够主动跟进和应用新知识； 5思路清晰，善于思考，良好的团队合作精神、分析和独立解决问题的能力。  联系方式： 邮件：info@e-marine.com.cn 网址：http://www.e-marine.com.cn</t>
  </si>
  <si>
    <t>五险一金 专业培训 节日福利 年终奖 伙食补助 员工旅游 出国机会 双休制</t>
  </si>
  <si>
    <t>C#/.NET架构师</t>
  </si>
  <si>
    <t>捷普集团-捷普科技（上海）有限公司 Jabil Circuit (Shanghai) Ltd.</t>
  </si>
  <si>
    <t xml:space="preserve">岗位职责： 1、负责WinForm平台开发任务； 2、参与需求调研、需求分析，撰写与归档开发各类文档； 3、负责软件调试、部署任务。 岗位要求： 1、熟悉C#/C++开发语言，具有大学专科及以上学历，理工类专业 2、熟悉串口通讯、网络编程； 3、熟练使用MySQL、SQL Server、Sqlite等任一种数据库； 4、熟练掌握多线程，熟悉多线程同步及线程安全技术； 5、熟悉一种及以上设计模式； 加分项： 1、了解Java、.NET等其它框架和语言优先考虑； 2、熟悉数据库优化更佳。 关于分公司简介： 广州赛志科技有限公司成立于2018年7月，与大多创业公司不同，我们是由木工机械行业领头羊、上市企业弘亚数控投资，基于其雄厚资本与市场口碑，结合赛志团队丰富的实施经验，率先在国内木工机械行业，将工业互联网与柔性非标设备结合，沿用国际先进技术，研发国内首台套设备产品，改变行业传统模式，提高家具工厂的自动化和数字化制造能力。 团队： 1.留法硕士创立，拥有数名资深专家、外籍研发总监等。 2.核心成员曾任职龙头企业，在德国负责研发，实施案例达十几亿元。 管理： 1.管理灵活，流程简单，人性化打卡。 2.项目制管理，各岗位均可自我决策，发挥主观能动性。 3.更多对外培训交流机会，更多成长机遇和成就感！ 环境： 1.办公环境舒适自由，团队有朝气，均龄28岁。 2.福利待遇遵循上市集团优厚政策。 3.每月多次团建、运动和聚餐活动。 诚邀年轻心态的你，与精英一起，成为行业精英！ </t>
  </si>
  <si>
    <t>五险一金 补充公积金 免费班车 员工旅游 免费工作餐 专业培训 13薪 季度奖金 定期体检</t>
  </si>
  <si>
    <t>C++工程师（大中间件平台方向）</t>
  </si>
  <si>
    <t>深圳智慧系统技术有限公司</t>
  </si>
  <si>
    <t xml:space="preserve"> Jabil is a supply chain management and electronic manufacturing partner providing customers with intelligently designed global supply chains and product development in the healthcare, aerospace, industrial, cleantech, storage, telecommunications and consumer industries. A number of evolving trends are driving Jabil to reimagine their businesses for the digital era. The internet of things, cloud computing, big-data analytics, intelligent equipment and seamless collaboration are shaping the future of manufacturing. As everything becomes connected and digitized, manufacturers must capitalize on these trends to play a key role in the digital revolution. The digital factory group is transforming the existing ecosystem of applications that govern all the activities on the shop floor from legacy monolithic applications towards an integrated ecosystem of applications connecting our shop floor systems, SAP, and other upstream and downstream systems. This drive comes from the need to be more responsive on the shop floor to changing customer demand and business models as we build the Factory of the Future. The application architect is key role responsible for collaborating with other application architects to set the architectural direction and ensure their area(s) of responsibility conform to that direction. In this role you will be responsible for working with the site as part of their Factory of the Future transformation. You will need to gain an understanding of the manufacturing domain, the core value proposition of the application, and build a roadmap for its transformation in compliance with the overall technical direction of the entire program. This person must be able to be hands on in the codebase as well as capable of thinking at a higher-level systems perspective. You will also be responsible for guiding the development team(s) in your space, working with tech leads and architects to evaluate skills, and ensuring the teams are on-board and capable of executing your technical vision for the application. Required Qualifications Preferred Qualifications Successful architects possess a shared common set of characteristics and bring the experience that will drive innovation. We are looking for someone with a subset of the following skills and technologies</t>
  </si>
  <si>
    <t>五险一金 员工旅游 通讯补贴 绩效奖金 定期体检 年终奖金</t>
  </si>
  <si>
    <t>一、岗位职责 1、根据项目的需求，参与已有代码的优化及持续改进； 2、根据项目的需求，参与项目的架构设计、编码、测试、等等工作； 3、负责相关通信协议及接口的设计、定义和实现； 4、负责相关模块的编码工作； 5、完成相关文档的编写； 二、岗位要求： 1、专科及以上学历，3年以上开发经验，至少2年以上Linux下c++开发经验； 2、精通C/C++语言,精通网络、多线程编程，熟悉Shell、Python等脚本语言,； 3、熟悉设计模式、UML和常用数据结构； 4、熟练使用STL、boost等c++常用开发库； 5、熟练Oracle、SQL Server、MySQL、Postgresql等数据库开发，包括存储过程、触发器等，有数据库维护经验； 6、学习能力强，具有良好的编程习惯，优秀的技术钻研精神和热情，自我管理能力强，有良好的时间意识，有较好的沟通交流能力； 7、熟悉MongoDB、Redis、restful开发者优先考虑； 8、熟悉高并发、高安全、高可靠性的应用架构设计者优先考虑。</t>
  </si>
  <si>
    <t>上海骥迈工程设计有限公司</t>
  </si>
  <si>
    <t>汽车及零配件 机械/设备/重工</t>
  </si>
  <si>
    <t>杭州捷配信息科技有限公司深圳分公司</t>
  </si>
  <si>
    <t>岗位职责： 1、依据设计文档按时完成开发经理下达的开发任务  任职要求 1、专科以上学历，计算机相关专业； 2、一年以上c#开发经验，熟悉WPF尤佳； 4、熟悉SQLServer、MySQL、Oracle、Access中至少一种数据库； 6、良好的语言沟通、人际沟通能力和自我学习能力； 7、工作认真，细心，有条理，具有较强的沟通能力及团队合作精神。</t>
  </si>
  <si>
    <t>宏太智慧谷・广州然也教育科技有限公司</t>
  </si>
  <si>
    <t>互联网/电子商务 电子技术/半导体/集成电路</t>
  </si>
  <si>
    <t>五险一金 餐饮补贴 通讯补贴 员工旅游 交通补贴 绩效奖金 股票期权</t>
  </si>
  <si>
    <t xml:space="preserve">1、本科及以上学历，计算机相关专业及有2-3年工作经验。 2、具备扎实的c++基础、熟悉STL、MFC，理解对象模型，理解语言特性、掌握多语言者优先。 3、熟悉设计原则、设计模式、面向对象面向、接口思想。 4、了解系统内核原理、熟悉网络、多线程、数据库等常规知识及技能。 5、较擅长算法，有图形学基础者优先考虑，如具有CAD/CAM/MATLAB同类的工作经验。 6、了解云计算、大数据，人工智能相关技术者优先。 7、有较强责任心和敬业精神，性格开朗、善于沟通和交流，能适应短、中期出差。 工作职责： 1、参与需求分析、参与设计、代码实现，产品维护。 2、执行技术调研，业务或数据跟踪，问题诊断，工具制作等。 3、学习引入优秀的研究方法和工具，技术分享。 4、上班时间 大小周制  早上8:40-12:00 下午13:40-17:40 薪资待遇 8000-18000，具体面试详谈！  </t>
  </si>
  <si>
    <t>C#/.NET中高级软件工程师</t>
  </si>
  <si>
    <t>上海泛融信息科技有限公司</t>
  </si>
  <si>
    <t>1.4-2.2万/月</t>
  </si>
  <si>
    <t>员工旅游 绩效奖金 年终奖金 弹性工作 五险</t>
  </si>
  <si>
    <t>岗位职责： 任职要求：</t>
  </si>
  <si>
    <t>五险一金 专业培训</t>
  </si>
  <si>
    <t xml:space="preserve"> 开发具有创新的行业产品（大规模、高并发、大用户量）；和一群年轻有活力的伙伴；当然也有几个较牛的leader；还有开放、多元的文化氛围；   参与微软合作大型项目（非外包）和SAAS产品研发，有机会与技术牛人共事 熟悉.net相关开发框架，熟悉C#语言和MVC框架； 熟悉前端Javascript、Jquery、HTML5、Node.js 、Angular等相关技术 理解SQL SERVER数据库操作技术；  3年以上开发技术经验  能应用.NET Core、容器相关技术优先 有大型分布式开发和移动开发经验者优先；  有较强的学习能力和主动性、做事踏实、能承担一定的工作压力. </t>
  </si>
  <si>
    <t>广州太信信息科技有限公司</t>
  </si>
  <si>
    <t>通信/电信运营、增值服务 外包服务</t>
  </si>
  <si>
    <t>五险一金 绩效奖金 专业培训 节日福利 周末双休</t>
  </si>
  <si>
    <t>高级软件开发-C#/.net</t>
  </si>
  <si>
    <t>上海药明康德新药开发有限公司</t>
  </si>
  <si>
    <t xml:space="preserve"> 1、计算机、通信、电子相关专业本科或以上学历，至少2年C++后台开发经验  2、精通Linux平台下C或C++开发，熟悉软交换应用特别是freeswicth或者Asterisk开发优先。  3、对编写程序有极高兴趣，沟通能力强，语言表达清晰，逻辑性强  4、熟悉计算机网络，掌握TCP/IP协议，掌握Socket网络编程，对voip编码，语音效果优化有一定了解。  5、能承受较大的工作压力，有良好的团队合作  6、熟悉go语言者优先  </t>
  </si>
  <si>
    <t>制药/生物工程 外包服务</t>
  </si>
  <si>
    <t>五险一金 免费班车 交通补贴 餐饮补贴 专业培训 年终奖金 定期体检</t>
  </si>
  <si>
    <t>C++研发工程师</t>
  </si>
  <si>
    <t>-参与药明奥测LIMS（实验室信息管理系统）产品开发； -负责开发与维护，包括前端页面、后端业务逻辑的编码实现，以及数据库的设计优化。
要求  -本科以上学历，软件工程或计算机及其相关专业;
-3年以上.net大型系统开发工作经验；
-具备良好的系统设计规划能力，对于应用开发有深刻的理解和设计理念，对前后端技术研究和应用有开阔的视野； - 具备WinForm、WCF、Workflow、ClickOnce等C/S架构开发经验； -熟悉.Net、B/S开发技术、C#语言；熟悉javascript、Ajax、Css、XML等web开发领域相关技术，熟悉.net、framework；熟悉面向对象设计和设计模式，熟悉B/S项目所需各项综合技术。
-熟练掌握数据库开发技术，熟练使用SQL语言，有扎实数据库理论功底; 能够手写SQL语句，优化索引，有大型数据库如：SQLSERVER、ORACLE等应用开发的经验；
-乐于学习和分享，有良好的学习习惯；
-具备一定团队管理经验和组织协调能力；具备较强的沟通交流、良好的文字表达能力、团队合作能力。
有以下经验者优先考虑：
-有敏捷开发经验，熟悉scrum流程
-有系统架构设计经验，了解微服务架构；
-有临床信息系统或者实验室信息管理系统开发经验优先</t>
  </si>
  <si>
    <t>北京恒泰实达科技股份有限公司</t>
  </si>
  <si>
    <t>五险一金 年终奖金 交通补贴 定期体检 弹性工作</t>
  </si>
  <si>
    <t>深圳市冠凯科技有限公司</t>
  </si>
  <si>
    <t xml:space="preserve"> 岗位职责： 1、负责网络协议的开发维护 2、负责播放器的开发维护 3、负责音视频解码的开发维护 4、负责音视频输出模块的开发维护 5、分析，定位并解决整个播放通路上各个模块的问题 6、负责相关技术文档的编写 7、参与整个产品开发流程，与测试团队一起保证最终产品发版。  岗位要求: 1、3年以上的C++研发经验，熟悉stl 2、有音视频直播开发经验，深入了解 http、rtsp、rtp、rtmp协议 3、深入了解常见编码，有视频编解码经验，如h264、HEVC、aac、mp3等主流音视频的软硬编解码 4、熟悉视频开源项目，如 ffmpeg、webrtc等开源库有相关的使用经验 5、熟悉图像处理渲染技术 6、有C#研发经验者优先</t>
  </si>
  <si>
    <t>五险一金 年终奖金 绩效奖金 餐饮补贴 专业培训</t>
  </si>
  <si>
    <t>5. 对公司原有项目维护和技术支持，现场需求采集。 1. 具有独立分析问题、解决问题和功能研发的能力。 6. 熟悉使用第三方控件DevExpress，熟悉.Net多线程。</t>
  </si>
  <si>
    <t>北京国泰星云科技有限公司</t>
  </si>
  <si>
    <t>五险一金 定期体检 餐饮补贴 年终奖金 通讯补贴</t>
  </si>
  <si>
    <t>上海图聚智能科技股份有限公司</t>
  </si>
  <si>
    <t>岗位职责： 1、负责独立完成产品相关模块的设计和开发； 2、负责开发与产品相关的调试软件工具；  3、负责配合完成产品的规划与持续改进。 知识技能：  1、具备C++开发经验，熟悉VS系列开发环境，有界面（例如MFC或QT）开发经验； 2、熟练使用STL、熟悉部分boost库的用法； 3、熟悉通信机制，对TCP/IP通信、串口通信、多线程方面有开发经验； 4、熟悉主流GIS系统以及GIS地图开发技术； 5、具备计算机视觉基础，熟悉目标跟踪、目标识别、图像增强等常见图像处理算法，具备算法应用能力； 6、具备流媒体开发经验，熟悉海康等主流视频厂商SDK； 7、有相关经验者优先考虑：数据库开发、boost库应用、Python开发，场景文本检测/识别、图像处理、深度学习等。</t>
  </si>
  <si>
    <t>软件UI工程师</t>
  </si>
  <si>
    <t>上海神兵信息安全有限公司</t>
  </si>
  <si>
    <t>五险一金 员工旅游 交通补贴 餐饮补贴 绩效奖金 年终奖金 股票期权 专业培训 弹性工作</t>
  </si>
  <si>
    <t>上海本安仪表系统有限公司</t>
  </si>
  <si>
    <t>五险一金 年终奖金 交通补贴 餐饮补贴 通讯补贴</t>
  </si>
  <si>
    <t xml:space="preserve">岗位职责： 1) 能独立完成公司PC端软件、移动APP、WEB网站等软件产品的UI设计 2）制作以及日常维护与更新， 包括各种交互界面、图标、LOGO、按钮等相关元素的设计与制作；独立完成UI相关制作，能根据产品的设计思路设计相应配套的UI 3）能有业务需求分析、产品需求分解等技巧，制作界面及交互原型，设计简约、友好的UI界面 4）结合用户体验，优化完善设计，对产品需求分析有一定经验和见解 任职要求： 1）本科及以上学历，美术或计算机相关专业 2）2年以上web或移动APP界面设计经验，可以独立完成整个设计过程 3）精通Photoshop、熟悉Illustrator、Dreamweaver、Flash，Axure等常用设计软件 4）熟悉windows、 Android等平台的界面设计规范，精通Html5、CSS、Javascript等 5）具备良好的沟通交流、团队协作能力，工作主动、富有激情和责任感，能承受工作压力 6）可提供自己独立完成设计作品或优秀的应用于主流网站的设计案例者优先 7) 简历投递请附上具有代表性的相关设计作品。 </t>
  </si>
  <si>
    <t>ASP.NET(C#)研发工程师</t>
  </si>
  <si>
    <t>上海雯艾五金有限公司</t>
  </si>
  <si>
    <t>五险一金 员工旅游 定期体检 餐饮补贴 年终奖金 绩效奖金</t>
  </si>
  <si>
    <t>五险一金 专业培训 交通补贴 餐饮补贴 通讯补贴 出国机会 年终奖金 绩效奖金 免费班车 弹性工作</t>
  </si>
  <si>
    <t>1、根据客户或者前端要求，开发新功能，更新原有功能； 2、编写、更新技术文档； 3、给予前端客户服务人员技术支持和培训。  岗位要求： 1、计算机相关专业毕业，asp.net(c#)方向优先，欢迎应届生加入；有实际丰富经验者，专科学历亦可。 2、精通.net(c#)编程开发，熟悉B/S和C/S开发模式； 3、有html、xml、js、Ajax、jQuery等相关技术研发经验者优先考虑； 4、具有独立自主的分析设计能力，出色的分析问题，解决问题的能力。</t>
  </si>
  <si>
    <t>职位描述: 1. 以C++为主要编程语言 2. 系统设计 3. 模块划分及详细接口设计 4. 核心代码编程 5. 设计文档编写  应聘要求： 1. 精通Windows、Linux等系统下的开发环境； 2. 熟悉SOCKET/数据库/XML/多线程等各常见技术，并且具备其中几种的实际开发经验； 3. 具有良好的团队协作精神，善于与他人合作，具备良好的学习能力； 4. 良好的分析思维能力，能寻找问题产生的根本原因并寻求正确的解决方案； 5. 诚信正直，责任心强； 6.精通C++面向对象开发；  任职资格: 1、本科以上学历，计算机相关专业； 2、有相关工作经验；有很强的承压能力，做事有条理。   备注： 公司网址：http://www.isinstruments.com/  上班地址：上海市浦东新区金沪路1099号本安工业园  每天工作8小时，双休，法定节假日照常休息，福利待遇齐全    乘车参考路线：  路线1：公交车站：金桥路川桥路 车次：778路; 961路; 977路; 990路; 新川专线  路线2：公交车站：川桥路金滇路 车次：777路; 1026路（工作日车）  路线3：公交车站：明月路金桥路 车次：申川专线  公司简介：  上海本安仪表系统有限公司是上海市高新技术企业(证书编号：GR200831000248)、创新型企业（证书编号：2012PD326）,位于上海市浦东新区金桥出口加工区，拥有占地11亩的本安工业园。专业从事面向安全与节能应用的物联网产品和系统的研究、开发、生产、销售和工程技术服务。提供从智能传感器节点、智能控制器、智能仪表、智能终端到物（车）联网实时大数据应用平台全面解决方案。 公司拥有数十项专利、软件著作权及数十种第三方认证和安全认证证书。是上海浦东新区人才基金、科技专项基金、上海市科委创新资金等多项政府科技攻关项目的承担单位。公司严格执行TS16949国际质量管理体系认证，已和国内主要的商用车企业（宇通、金旅、重汽、福田等）建立了长期的配套合作以及联合认证关系。 上海本安奉行「敬业、求精、创新、服务」的企业精神，依托先进的技术、优质的产品和服务，为客户创造真实持久的价值，为员工创造发展的机会，为投资者创造长期的回报，使人类社会更安全更高效环保更和谐。</t>
  </si>
  <si>
    <t>广州中望龙腾软件股份有限公司上海分公司</t>
  </si>
  <si>
    <t>C++软件开发工程师（工作地点：上海）</t>
  </si>
  <si>
    <t>益辉科技（中国）有限公司</t>
  </si>
  <si>
    <t>五险一金 餐饮补贴 通讯补贴 绩效奖金 年终奖金 定期体检</t>
  </si>
  <si>
    <t>五险一金 专业培训 员工旅游 补充医疗保险</t>
  </si>
  <si>
    <t>Web前端工程师（语玩北京）</t>
  </si>
  <si>
    <t>贵阳朗玛信息技术股份有限公司</t>
  </si>
  <si>
    <t>C# 软件开发工程师 C sharp</t>
  </si>
  <si>
    <t>上海看看智能科技有限公司</t>
  </si>
  <si>
    <t>五险一金 通讯补贴 餐饮补贴 交通补贴 定期体检</t>
  </si>
  <si>
    <t>计算机服务(系统、数据服务、维修) 互联网/电子商务</t>
  </si>
  <si>
    <t xml:space="preserve"> 1、负责PC及手机客户端WebApp开发，实现产品所需的交互效果及功能； 2、持续优化前端体验和页面响应速度，并保证适配、兼容性和执行效率； 3、分析产品需求并给出合理的页面前端结构解决方案； 4、与设计师、后台技术开发保持良好沟通，快速理解、笑话各方需求，并落实为具体的开发工作 任职资格： 1、2年以上工作经验，本科以上学历 2、精通JavaScript, CSS3, HTML5开发 3、熟悉ES5, ES6等新特性 4、熟悉移动平台下(Android, iOS)浏览器特性 5、有丰富的关于Web标准、易用性、浏览器端原理以及网站性能等方面的知识 6、了解NodeJS、Webpack、HTTP协议 7、具有独立开发、调试的能力、能够将UI产出物转换为原型页面 8、沟通能力好、责任心强，能承受较大的工作压力，具有良好的团队合作精神和敬业精神</t>
  </si>
  <si>
    <t>五险一金 专业培训 员工旅游 出国机会 餐饮补贴 年终奖金 股票期权 弹性工作</t>
  </si>
  <si>
    <t>1.参与软件产品开发计划的制定和实施； 2.参与软件产品功能说明书的制定和讨论； 3.根据设计人员提供的构架设计文档编写软件详细功能设计，能够根据设计进行软件功能的开发，测试； 4.进行软件产品代码的编写，保证软件产品的质量； 5.编写产品交付、实施中的各类文档，配合项目组完成产品开发中的其他工作任务； 6.协助测试人员进行产品的集成测试工作，同时完成部门经理交办的其它工作； 7.完成上级领导交办的其他工作任务。   任职要求： 1.计算机相关专业大专及以上学历，一年以上Windows平台程序开发经验，优秀应届毕业生可放宽要求； 2.熟悉软件开发流程，精通C#，能熟练使用VS 2010（或2008）进行Windows Form、Web程序开发； 3.熟悉Windows平台下的多线程编程、网络编程、SDK开发等编程模式； 4.具备TCP/IP、主流数据库等编程经验，熟悉互联网应用协议； 5.具备工控系统软件和数据通讯软件开发经验者优先； 6.乐观，好学，能独立完成软件开发任务，工作积极主动，有团队合作精神。 7.一年工作经验以上，211或985毕业优先考虑</t>
  </si>
  <si>
    <t>上海富崇电子科技有限公司</t>
  </si>
  <si>
    <t xml:space="preserve">1. 工作方向主要是开发控制管理类软件项目，该类项目是以可视化的界面方式显示多个设备的主要数据。 2. 负责公司总控管理软件的需求分析、架构设计、软件开发和软件调试。 3. 编写与软件相关的技术文档。 任职条件： 1.精通C#编程语言，熟练使用VS开发环境，有2年以上的工作经验和项目经验。 2.精通socket TCP/UDP网络通信。 3.熟练SQL Server/Mysql数据库的设计和使用。 4.熟练windows操作系统下的编程。 4.具备良好的效率性沟通能力。 5.做过DLP拼接屏界面类软件的工程师优先考虑。  </t>
  </si>
  <si>
    <t>软件工程师C++</t>
  </si>
  <si>
    <t>合洛德(广州)科技有限公司</t>
  </si>
  <si>
    <t>五险一金 免费班车 员工旅游 餐饮补贴 通讯补贴 专业培训 年终奖金 弹性工作 定期体检</t>
  </si>
  <si>
    <t>佛山市桂穗信息科技有限公司广州分公司</t>
  </si>
  <si>
    <t>C#后端工程师</t>
  </si>
  <si>
    <t>一、必要技能： *  熟悉C++语言及其图形界面编程(Qt或者Visual C++ MFC等) *  熟悉Visual Studio 或者 Qt Creator 开发环境等 *  有相关项目编码开发经验（一年以上） *  熟悉面向对象的软件开发思想 *  对新技术有较强的学习能力,良好的英文阅读能力 *  良好的的编码规范, 重视代码质量 二、其它技能： *  了解硬件串口通信编程 *  了解opencv图像处理 *  了解服务端语言及其框架(c#或java等) *  了解数据库(sql server或mysql等) *  了解前端开发框架(VueJs或Reactjs或Angularjs等)  工作内容： 1、负责编写代码实现相应功能，进行代码功能测试， 2、负责新产品试制阶段测试设计，改进优化等工作； 3、负责调试、装配过程中，辅助上级领导进行技术指导、沟通协调等工作。 非诚勿扰  发展前景： 检测，涂装等表面处理专业技术发展平台 待遇: 1.收入构成：工资+提成+年终奖； 2.双休+国家规定公休，节日金； 3.餐补。  工作地点：广州黄埔区华南材料创新园</t>
  </si>
  <si>
    <t>上海企源科技股份有限公司</t>
  </si>
  <si>
    <t>专业服务(咨询、人力资源、财会) 贸易/进出口</t>
  </si>
  <si>
    <t>五险 餐饮补贴 绩效奖金 年终奖金 节日礼品</t>
  </si>
  <si>
    <t>做五休二 周末双休 五险一金 年终奖金 弹性工作</t>
  </si>
  <si>
    <t>任职要求：  工作职责：</t>
  </si>
  <si>
    <t xml:space="preserve">岗位职责： 1、负责产品模块设计方案编写； 2、负责后端功能、组件、接口开发； 3、能够独立完成编码工作； 4、参与需求分析，概要设计，详细设计等。 任职资格： 1、熟悉C#开发语言，并能使用dotnet core 2进行开发 2、了解微服务架构，熟悉对docker的使用 3、有服务治理，服务监控方面相关开发经验优先业务技能经验: 4、计算机或相关专业. 5、2年以上.NET(C#)平台开发经验。 6、熟悉B/S架构或C/S架构的项目开发及维护以及WPF、多线程编程技术，熟悉企业级应用开发的三层架构； 7、思维活跃，有较强的逻辑思维能力和学习能力、优秀沟通能力及团队精神； </t>
  </si>
  <si>
    <t>上海恩梯梯数据晋恒软件有限公司</t>
  </si>
  <si>
    <t>五险一金 定期体检 员工旅游 弹性工作 年终奖金 出国机会 专业培训 绩效奖金</t>
  </si>
  <si>
    <t>擎翌（上海）智能科技有限公司</t>
  </si>
  <si>
    <t>职位描述: 1、负责所属模块的开发建设，包含功能的规划、需求分析设计与技术实现； 2、根据需求、设计文档完成指定的设计、开发、单体测试等工作、支持测试人员完成功能集成测试和系统测试工作。 职位要求: 1）三年C++开发经验，熟悉面向对象设计模式和各种数据容器（列表、向量、映射等）的运用。 2）熟悉Oracle数据库应用开发。  3）熟悉Unix/Linux Shell编程。 此职位为项目外包，介意外派的勿投</t>
  </si>
  <si>
    <t>五险一金 员工旅游 定期体检 年终奖金</t>
  </si>
  <si>
    <t xml:space="preserve">任职要求： 1、本科及以上学历，计算机、数学、物理相关专业，有较强的逻辑思维能力； 能熟练使用winform、wpf实现前端页面的布局，美化 3、有数据库（Sql、MySql或其它）操作经验； 4、有多线程、socket编程相关开发经验； 5、熟悉Windows 窗口消息机制，进程通信技术，进程/线程互斥机制等； 6、有良好的编程风格和文档习惯； 岗位职责： 1、负责项目功能模块的开发实现； 2、软件产品的不断完善，以及BUG的修正； 3、向项目组提交项目工作产物。 工作地点说明： 1. 在临港拥有整栋3800�O的办公地点 2. 如果您单身、深受高房租和通胀压力影响，建议可以加入我们临港战队（三室两厅房子 整租2800 ，2018-7月房价）！ 3. 如果您因为家庭原因，不方便长期呆在临港，我们贴心地准备了班车接送，如龙阳路 金桥路等。 4. 以上原因您都觉得为难，我们在罗山路也准备了一个办公室 </t>
  </si>
  <si>
    <t>C/C++高级开发工程师</t>
  </si>
  <si>
    <t>上海昕健医疗技术有限公司</t>
  </si>
  <si>
    <t>网站开发工程师（Java/C#）</t>
  </si>
  <si>
    <t>0.8-3万/月</t>
  </si>
  <si>
    <t>上海群丽信息科技有限责任公司</t>
  </si>
  <si>
    <t>五险一金 员工旅游 年终奖金 专业培训 弹性工作 餐饮补贴</t>
  </si>
  <si>
    <t>职责描述： 1、负责三维平台系统的整体结构设计方案的制定和实施； 2、负责平台中Windows客户端和SDK的设计和开发工作； 3、负责与平台软件合作伙伴沟通并参与他们的开发工作； 4、负责与国外工程师沟通，定制开发应用软件； 5、负责指导其他同事的工作。  岗位要求： 1、精通C++、MFC、精通windows环境下的编程，计算机基础知识扎实； 2、熟悉3-matic、geomagic、UG、CAD等相关模具设计软件； 3、熟练掌握osg、opengl、hoops等3D开发引擎； 4、熟练掌握医学图像处理相关算法、熟悉三维网格算法(bool运算、补洞...)； 5、至少有5年以上医疗图像处理软件开发经验； 6、深入理解面向对象的设计原则和设计模式，具有较大型软件构架设计和实践经验； 7、具备较强的业务分析和理解能力； 8、具备规范的编码风格，具备较强的bug解决能力； 9、聪明、严谨、勤奋、有上进心，沟通能力强，逻辑思维与分析能力强，能承受工作压力； 10、硕士211学校学历以上；</t>
  </si>
  <si>
    <t>五险一金 交通补贴 绩效奖金 弹性工作 零食水果 公司环境好 专业培训 年终奖金</t>
  </si>
  <si>
    <t xml:space="preserve">一、职位描述： 1、负责公司网站优化和新网站设计及开发； 2、按照公司网站/平台开发计划，与项目组协同，共同保质保量完成目标； 3、为公司产品运营提供技术支持。  岗位要求： 1、计算机、信息技术相关专业毕业，大专及以上学历； 2、具有良好的代码编写能力和良好的代码编程习惯，具备快速解决问题的能力； 3、熟悉json、js、CSS等技术，熟悉1-2种前端框架； 4、精通MYSQL编程，熟练使用Javascrīpt/Ajax以及CSS编写；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8、至少具备一种SQL数据库(MySQL，Oracleetc、、)使用经验，了解事务，触发器，存储过程等。熟悉各种缓存及nosql技术； 9、具备独立开发大型门户、商城经验者优先； 10、具备良好的道德品质以及吃苦耐劳的精神。 </t>
  </si>
  <si>
    <t>北京尚水信息技术股份有限公司</t>
  </si>
  <si>
    <t>上海新尚维国际旅行社有限公司</t>
  </si>
  <si>
    <t>PHP软件工程师、PHP程序员、php开发、php开发工程师 (职位编号：YHT-867)</t>
  </si>
  <si>
    <t>电气/电力/水利 计算机软件</t>
  </si>
  <si>
    <t>深圳市源恒泰科技有限公司</t>
  </si>
  <si>
    <t>岗位职责： 负责使用Visual C++进行应用程序或模块的编制。  职位要求： 1） 熟练掌握C/C++语言，3年以上工作经验 2） 熟悉Windows和Visual C++/QT编程技术 3） 具备较强的学习能力及应对挑战的信心与实力 4） 有使用OpenGL，OpenGVS 或Vega等进行三维仿真开发或数字图像处理编程经验者优先 5） 有数据库编程经验者优先</t>
  </si>
  <si>
    <t>酒店/旅游</t>
  </si>
  <si>
    <t>做五休二 周末双休 带薪年假 五险一金 绩效奖金 员工旅游 定期体检 商业医疗保险</t>
  </si>
  <si>
    <t xml:space="preserve">工作职责 1.   旅游系统开发、企业应用软件开发等。 2.   根据开发进度和任务分配，完成相应模块软件的设计、开发、编程任务。 3.    进行编制项目文档和质量记录的工作。  职位任职要求 1.   计算机或相关专业本科及以上学历。 2.   责任心强，有良好的沟通能力以及团队协作精神。 3.   学习能力强，对新技术有较高的敏感性。 4.   精通ASP.Net、C#、JavaScript、HTML5、XML及其它相关Web软件技术,编程经验2年以上。 5.   精通数据库应用SQL SERVER等数据库概念。 6.   有旅游门户网站、工作流开发工作经验者优先。 7.   具有良好的编码习惯，代码编写整齐美观。 </t>
  </si>
  <si>
    <t>五险一金 绩效奖金 定期体检 员工旅游 年终奖金</t>
  </si>
  <si>
    <t>广州力麒智能科技有限公司</t>
  </si>
  <si>
    <t>岗位职责 1．针对公司下发的网站项目和任务进行程序开发； 2．根据产品需求完成web程序的设计和开发； 3．维护和优化现有系统，保障系统稳定。 任职资格 1．1年以上互联网工作经验，计算机专业优先； 2．精通PHP、MYSQL； 3．熟练并能手写HTML、JavaScript、精通Ajax技术，全面掌握浏览器兼容性，熟悉Linux系统； 4．熟练掌握OOP开发，熟悉MVC架构，能独立开发PHP框架，有良好的编码习惯； 5．熟练掌握SQL语句，清楚一般数据库优化方式； 6．能基本不借助字典快速阅读英文文档； 7．有较好的团队协作和沟通能力，有强烈的责任心。 福利待遇 1．公司为每一位员工购买社保，并安排员工定期体检； 2．公司提供在同行薪资水平中具有较高竞争力的薪资，且研发工程师享有项目奖金，能力突出的研发人员公司可资源支持另成立公司进行内部创业，我们会想尽一切办法搭建好的平台让您充分展现自已的价值； 3．除基本工资外，每月还定期进行绩效考核评比并发放绩效奖金，另有年终奖及其他多项奖励； 4．公司已建立完善的绩效考核体系，优秀员工每年定期有评级晋升加薪机会； 5．公司在每个季度组织小型外出活动，每年组织一次大型集体旅行； 6．法定节假日带薪休假（包括年假、婚假等）； 公司涉及大数据分析业务。公司使命:助力中国制造全球品牌化。 公司愿景：帮客户，员工，股东创造或实现他们的梦想。 我们提供的福利: 1.提供技术和管理双向上升的通道 技术线：工程师-&gt;中级工程师-&gt;高级工程师-&gt;项目leader-&gt;技术合伙人 管理线：研发主管-&gt;研发高级主管-&gt;研发经理-&gt;研发高级经理-&gt;技术合伙人 2.良好的技术氛围。从业超10年的技术专业人才带队，创造良好技术氛围,研发人员技术突飞猛进。 来这里, 你会知道什么是大数据; 什么是多线程，高并发； 我们有足够大的平台，让您一展才华;  每周四技术分享会： 部分主题如下： ?1.队列的更新历次迭代 ?2.大数据项目踩过的技术坑及解决方案 ?3.验证码的攻与防 ?4.bootstrap深度应用 ?5.单号识别及快递监控技术解析 ?6.linux常见命令应用与参数调优 ?7. mysql, fpm,nginx调优 ?8. python 入门及应用 ?9. Laravel框架关键技术 ?10.代码集成部署 。。。。   职能类别：互联网软件开发工程师 脚本开发工程师  公司现正处于逐步壮大发展的过程，期待您的加入！ 工作（面试）地址：深圳市龙华新区清湖社区清祥路清湖科技园C栋9楼936-954室</t>
  </si>
  <si>
    <t>五险一金 员工旅游 定期体检 每日下午茶 商业保险 周末双休</t>
  </si>
  <si>
    <t>福建物泊物流有限公司上海分公司</t>
  </si>
  <si>
    <t>上班时间：朝九晚六，双休  交通位置：5号线或6号线坦尾站，出站后步行5分钟即到 福利待遇：五险一金、每天下午茶、商业险、节日慰问、体检、旅游、季度活动、每周体育活动等   岗位职责： 1、负责开发和维护硬件的驱动软件，包括需求确认、设计方案、编写代码；  2、根据市场和项目的需要，负责新项目的开发  3、根据确定的需求描述，编写需求开发文档，并进行编码开发  4、编码开发完成后，进行自测、上传代码与相关文档修改记录  5、据测试部或者生产上反映的缺陷，做好缺陷修复与登记工作  6、由配置管理员输出编译安装包 7、完成上级安排的其他工作。   任职要求： 1.本科以上学历，计算机相关专业，3年及以上软件开发工作经验，有协议开发经验者优先；  2. 熟练掌握多线程程序设计，熟悉面向对象的程序设计、掌握开发者优先；  3. 熟练掌握硬件底层驱动者优先  4. 耐心细致，善于思考问题，有时间观念，独立性强，具有团队合作精神；  5. 具备较强的撰写文档的能力和良好的英语读写水平，获得大学英语四级及以上证书； 6. 能够适应短期出差、驻地开发。</t>
  </si>
  <si>
    <t>五险一金 餐饮补贴 周末双休 做五休二 带薪年假</t>
  </si>
  <si>
    <t>岗位职责： 1、划分业务需求范围；
2、与项目经理协调、安排需求分析过程；
3、业务调研；
4、软件开发；
5、单元测试；
6、消除软件缺陷； 入职要求： 1、计算机相关专业毕业，3年以上开发经验
2、C#基础扎实，熟悉运行时GC机制，有内存调优经验
3、熟悉.net MVC开发，熟悉.net工作流开发，熟悉WCF服务
4、熟悉SQL Server 2008使用和开发，掌握windows 环境下多线程、文件、数据库等相关技术
5、熟练使用Visual Studio.NET开发工具，熟练使用http、socket、websocket、Webservice应用技术
6、熟悉JavaScript、Ajax、jQuery、XML等，熟悉DIV+CSS布局
7、具有良好的团队合作能力，逻辑思维清晰，优秀的沟通表达能力</t>
  </si>
  <si>
    <t>深圳市紫金支点技术股份有限公司</t>
  </si>
  <si>
    <t>五险一金 定期体检 餐饮补贴 补充医疗保险 绩效奖金 专业培训</t>
  </si>
  <si>
    <t>1、本科及以上，计算机及相关专业毕业，热爱软件开发；
2、1年以上C/C++开发经验，熟悉Windows API、Windows注册表；
3、精通C++相关的XML、COM+组件技术、WebService技术；
4、具有规范化、标准化的代码编写习惯和良好的技术文档习惯；
5、良好的逻辑思维能力，独立的研究及工作能力；
6、良好的团队协作精神及工作责任心；
7、熟悉前端或Java者优先.</t>
  </si>
  <si>
    <t>TPS工作站高级软件工程师（C#岗位）-C19_027</t>
  </si>
  <si>
    <t>上海联影医疗科技有限公司</t>
  </si>
  <si>
    <t>越亮传奇科技股份有限公司</t>
  </si>
  <si>
    <t>20-40万/年</t>
  </si>
  <si>
    <t>交通补贴 餐饮补贴 弹性工作 五险一金 专业培训 通讯补贴</t>
  </si>
  <si>
    <t>互联网前端开发工程师</t>
  </si>
  <si>
    <t>深圳市朗广数据技术有限公司</t>
  </si>
  <si>
    <t>1.与产品经理合作完成需求澄清、需求分解，技术原型调研等 2.与架构师合作完成系统架构设计、子模块设计、设计文档撰写等工作 3.与项目经理合作完成任务分解、工作量评估、风险评估等 4.完成重要核心模块的代码编写、单元测试、子系统集成测试等 5.负责关键技术调研和攻关、原型开发等 6.研发基于WPF\WCF\.net framework的放疗软件系统 7.研发满足医院放疗科业务工作流的桌面应用软件 8.研发满足医院放疗科业务工作流的数据仓储系统软件 任职资格: 1.5年以上的.net应用软件开发经验；有跨平台系统软件开发经验者优先 2.本科以上学历，计算机、软件工程专业者优先 3.熟练掌握C#，精通Prism、WPF、WCF、.net core等技术路线 4.精通MySQL、SQL Server等主流商用数据库，有NoSQL数据库使用设计经验者优先 5.具备良好的英语读写能力，口语流利者优先 6.具备一定的项目压力承受能力 7.具备良好的团队合作精神和态度，有敏捷开发项目经验者优先；</t>
  </si>
  <si>
    <t>五险一金 补充医疗保险 餐饮补贴 通讯补贴 绩效奖金 年终奖金 弹性工作 定期体检</t>
  </si>
  <si>
    <t xml:space="preserve">岗位职责/工作描述：  岗位职责： 1.支撑电信运营商相关前沿项目的C/C++开发及技术支撑工作； 2.负责CDN相关系统的开发，包括基础架构系统设计、功能设计、技术实施等； 3.协助博士和教授完成其他技术工作。  岗位要求/任职资格：  1.全日制本科毕业，计算机相关专业毕业，2年以上C/C++开发经验； 2.精通C/C++开发，熟悉主流数据库，精通Linux系统、熟悉TCP/IP协议，熟悉Python开发技术优先； 3. 学习力强，具备对全局问题、关键问题的思考能力； 4. 工作态度认真、责任心强，热情有干劲，富于团队精神，有很强的学习能力，沟通能力； 5.计算机相关专业硕士优先 </t>
  </si>
  <si>
    <t>五险一金 绩效奖金 股票期权 专业培训</t>
  </si>
  <si>
    <t xml:space="preserve">1.计算机软件相关专业毕业 </t>
  </si>
  <si>
    <t>上海思伟软件有限公司</t>
  </si>
  <si>
    <t>C++开发工程师（2019校招）</t>
  </si>
  <si>
    <t>1.5-3万/月</t>
  </si>
  <si>
    <t>广州乐牛软件科技有限公司</t>
  </si>
  <si>
    <t>五险一金 弹性工作 定期体检 年终奖金 绩效奖金 补充医疗保险 出国机会</t>
  </si>
  <si>
    <t>岗位职责： 按公司要求与规范开发软件产品； 岗位要求： 1. 计算机相关专业本科以上学历，2年以上的软件开发经验； 2. 良好的C#/C++编程技巧和思想，熟悉设计模式； 3. 熟悉数据结构，最优化算法，尤其2D/3D几何相关的数学技巧 ； 4. 熟悉XNA/DirectX/OpenGL编程，有GPU编程经验更佳； 5. 熟悉WPF/Silverlight/Blend开发，理解template, style, route event, data binding和MVVM 模式 6 具备跨平台，windows phone/ ios/Android移动开发能力，了解Xamarin 7 熟悉Html5、CSS、JavaScript/Typescript/Nodejs，JQuery/extjs/angularjs/bootstrap 8 熟悉Asp.Net MVC、WebApi、WebService、WCF开发 9 熟悉关系型数据库和数据仓库开发，有Nosql数据库和ORM开发经验 10 有云计算开发经验 满足1+其它任意4项要求即可。</t>
  </si>
  <si>
    <t>五险一金 包三餐 绩效奖金 节日福利</t>
  </si>
  <si>
    <t>岗位职责： 用代码参与游戏产品研发，与大神一起打造高并发、高稳定、高扩展、高性能的服务端，为海量游戏玩家提供高效、稳定、可靠的专业后台支撑体系。  岗位要求： 1、本科及以上学历，计算机相关专业； 2、扎实的编程语言基础，至少熟练掌握一门编程语言：C/C++、C#、JAVA、PHP、python等； 3、良好的逻辑综合分析能力，乐于接受挑战，善于解决问题； 4、有技术追求，有强烈的求知欲望，持续学习； 5、工作态度积极，责任心强，有团队合作意识。</t>
  </si>
  <si>
    <t>C#应用软件工程师（HD)</t>
  </si>
  <si>
    <t>厦门万安智能有限公司</t>
  </si>
  <si>
    <t>C# C++ 软件开发工程师</t>
  </si>
  <si>
    <t>广州中科智云科技有限公司</t>
  </si>
  <si>
    <t>五险一金 定期体检 专业培训 绩效奖金 通讯补贴 节日福利 周末双休 带薪年假</t>
  </si>
  <si>
    <t>电气/电力/水利 电子技术/半导体/集成电路</t>
  </si>
  <si>
    <t>1、负责公司Windows平台软件开发工作 2、完成核心代码的编写工作； 3、参与需求分析和架构设计； 4、参与编写相关技术文档； 5、参与技术攻坚和解决疑难技术问题。  岗位要求： 1、计算机或相关专业本科及以上学历，1年以上基于.NET C#开发经验； 2、精通C#开发，熟悉多线程，Socket，WinForm界面开发等技术； 3、精通MySQL，熟练掌握SQL编写,掌握基本的数据库维护和调优，熟悉数据库设计； 4、熟悉面向对象设计、开发、重构及设计模式； 5、优良的团队协作精神，精益求精的工作态度，优秀的学习能力与创新能力； 6、工作积极负责，有团队合作精神； 7、具有智能家居、物联网平台开发经验优先  本职位为厦门万安智能子公司上海涵鼎科技有限公司招聘</t>
  </si>
  <si>
    <t>五险一金 弹性工作 餐饮补贴 通讯补贴 员工旅游 年终奖金 交通补贴 绩效奖金</t>
  </si>
  <si>
    <t xml:space="preserve">  工作内容：  从事电力巡检相关软件研发：  1、 电力缺陷分析软件、电力地理信息（GIS）管理系统相关软件研发；  2、 无人机管理系统，巡线数据管理系统相关研发；  3、基于图像、点云的系统开发；  岗位要求：  1、 熟悉C#、C++开发，具备2-3年的C#、C++成熟项目开发经验；  2、 本科以上学历，测绘专业毕业者优先  3、熟悉C++具备图像处理或点云开发经验优先，具备图像对比识别开发经验优先；  4、具备GIS相关研发技术能力，了解openlayers等网络地图相关技术研发者优先；  5、有电力巡检相关工作经验者优先。  </t>
  </si>
  <si>
    <t>C#软件开发工程师 (职位编号：5)</t>
  </si>
  <si>
    <t>上海武星通信技术有限公司</t>
  </si>
  <si>
    <t>前端开发工程师（PHP）</t>
  </si>
  <si>
    <t>广东国健医药咨询有限公司</t>
  </si>
  <si>
    <t>C++/Qt开发工程师</t>
  </si>
  <si>
    <t>杭州安司源科技有限公司</t>
  </si>
  <si>
    <t>0.8-4万/月</t>
  </si>
  <si>
    <t>五险一金 餐饮补贴 带薪年假 周末双休</t>
  </si>
  <si>
    <t>专业服务(咨询、人力资源、财会) 制药/生物工程</t>
  </si>
  <si>
    <t>岗位职责 1、技术人员职位，在上级的领导和监督下定期完成量化的工作要求； 2、能独立处理和解决所负责的任务； 3、根据开发进度和任务分配，完成相应模块软件的设计、开发、编程任务； 4、进行编制项目文档和质量记录的工作； 5、维护软件使之保持可用性和稳定性。 任职资格 1、无线通信,计算机相关专业背景，本科以上学历； 2、能熟悉数使用visual studio C#，进行界面、多线程开发；</t>
  </si>
  <si>
    <t>五险一金 员工旅游 交通补贴 餐饮补贴 通讯补贴 专业培训 绩效奖金 年终奖金 定期体检</t>
  </si>
  <si>
    <t xml:space="preserve"> 岗位职责  1.能够独立理清产品需求，负责系统前端开发与代码编写，配合后台开发人员实现产品所需相关功能； 2. 不断优化用户体验以及服务端的性能； 3.还原UI设计，并实现所需的动画效果以及交互效果； 4.通过JSON / XML 等与后端PHP技术进行通信交互 5.使用PHP相关的前端模板，如Smarty\ThinkPHP TPL等技术完成模板嵌套。  任职资格  1.大专及以上学历，计算机相关专业； 2.1年以上前端开发经验，擅长PHP前端开发； 3.理解WEB标准，对可用性、可访问性等相关知识有实际的了解和实践经验。 4.对自我代码的规范性有严格要求，我们不希望发生空格党和Tab党的世界性战争。 5.熟悉Web开发技术、熟悉HTML、XML、JavaScript、 DHTML、CSS、Ajax、josn等技术； 6.熟练使用svn或者git版本控制工具 7.有与PHP对接，有Smarty经验优先。</t>
  </si>
  <si>
    <t>周末双休 五险一金 绩效奖金 节日福利 加班补贴</t>
  </si>
  <si>
    <t>职责描述： 1、负责跨平台桌面客户端应用软件研发； 2、软件的概要/详细设计工作； 3、编码，白盒测试，系统联调； 4、问题定位与解决，客户现场部署和交付。  职位要求： 1、计算机、通信、电子、信息安全等相关专业毕业，本科及以上学历； 2、1-3年开发经验，有软件编程或测试经验，精通C/C++，熟悉Qt,了解MFC，GTK等GUI框架更佳； 3、有Linux和macOS平台下开发桌面端程序经验更佳； 4、有即时通信、语音、视频类应用程序开发经验更佳； 5、具备良好的软件工程知识，熟悉面向对象的程序设计方法, 掌握基本软件开发流程和开发工具； 6、较强学习和分析问题的能力，热爱编程； 7、强烈的求知欲，工作积极主动； 8、敢于承担压力，有奋斗精神； 9、善于沟通，有团队合作精神。</t>
  </si>
  <si>
    <t>上海谱盟光电科技有限公司</t>
  </si>
  <si>
    <t>C++开发工程师 (职位编号：3)</t>
  </si>
  <si>
    <t>五险一金 餐饮补贴 通讯补贴 绩效奖金 年终奖金 股票期权 员工旅游</t>
  </si>
  <si>
    <t>凡方数码技术有限公司</t>
  </si>
  <si>
    <t xml:space="preserve">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任职要求： 1、有一年c# winform软件开发经验优先考虑。项目会涉及部分出差。 2、大专及本科学历，计算机相关专业为佳，应届生想往C#方面发展的也可考虑。   </t>
  </si>
  <si>
    <t>五险一金 员工旅游 绩效奖金 专业培训 餐饮补贴</t>
  </si>
  <si>
    <t>岗位职责： 1.参与软件系统的设计和分析，独立负责工作小组，软件开发与配合测试； 2.完成产品研发任务书或项目实施任务书所规定的研发任务； 3.负责软件开发技术和规范及标准流程的改进，及时总结研发经验，提供决策支持。 任职要求： 1.计算机及相关专业毕业，本科及以上学历，3年以上软件开发工作； 2.熟练C/C++编程语言，深入理解面向对象编程思想，懂psam卡的优先考虑； 3.熟练Linux系统和QtCreator开发环境以及QT图形界面开发； 4.熟悉掌握多线程编程方法； 5.熟练掌握数据开发技术； 6.熟练掌握TCP/IP网络编程技术； 7.熟悉掌握UNIX环境下的脚本语言； 8.良好的英文技术文档阅读能力；</t>
  </si>
  <si>
    <t>c#高级软件工程师</t>
  </si>
  <si>
    <t>上海屹脉信息科技有限公司</t>
  </si>
  <si>
    <t>前端程序员</t>
  </si>
  <si>
    <t>广东逸仙新创文化艺术发展有限公司</t>
  </si>
  <si>
    <t>C/C++研发工程师（办公软件）</t>
  </si>
  <si>
    <t>中标软件有限公司</t>
  </si>
  <si>
    <t>五险一金 补充医疗保险 补充公积金 员工旅游 交通补贴 餐饮补贴 专业培训 年终奖金 弹性工作</t>
  </si>
  <si>
    <t>年终奖金 定期体检 餐饮补贴 全额社保 带薪M假</t>
  </si>
  <si>
    <t xml:space="preserve">公司简介 我们致力于为企业提供一站式互联网+技术解决方案。 业务涵盖APP开发、小程序开发、微信开发、电商系统开发、物联网（IOT）开发等互联网+领域；从产品需求分析、产品原型设计、产品UI设计、程序开发、售后维护、运营咨询等全方位帮助企业快速开发需要的产品。 坚守“做人真诚，做事靠谱，口碑至上”的价值观，3年时间，已成功为广汽丰田、华润万家、G2000、怡福地产、猪八戒网、广州大学城一卡通、天讯达股份、广东邮电人才服务等近300家企业完成项目开发，提供技术服务，深受客户好评。 公司核心竞争力 1、公司拥有自主研发的开发框架以及微信第三方开发平台，长期封装优化多个模块，大大降低了企业信息化系统实施的周期和难度，带来成本优势。 2、完善的项目把控流程与开发流程，结合完整的项目测试，有效保障项目的进度及质量，带来客户口碑。  职位描述： 1、负责WEB、小程序前端页面的开发和实现； 2、负责实现pc和移动端页面各类交互效果、动画和特效； 3、现有项目前端界面的优化； 4、与后台开发人员相互配合完成项目  岗位要求： 1、Vue.js是我们前端核心技术栈，我们期望你已经熟练掌握，当然你熟悉React，Angular 也是可以欢迎 2、一年或以上前端开发工作经验，有实际的项目经验； 3、精通HTML、CSS布局,熟悉W3C网页标准并能保持页面在主流浏览器的良好兼容性； 4、对HTML5/CSS3技术有实际的理解和一定的实践经验； 5、熟悉主流的JavaScript开发框架，熟练使用jquery，能够独立编写常用交互效果； 6、熟悉前端开发框架，能够熟练使用bootstrap者优先； 7、对移动设备的web页面开发有一定能力者优先； 8、有良好沟通能力及团队协作意识，责任心强，积极主动，做事细心有耐心；  其他补充 1.俸禄厚道：基本工资＋绩效工资＋餐补+加班费+五险一金； 2.工作时间：单双休，法定节假日，带薪年假； 3.琶洲地铁口附近，交通便利。 4.周期性提供技术、管理、销售等方面的内部培训。 5.我们既是朋友也是家人，更是一起并肩作战的战友，我们崇尚分享，乐于分享，期待与你一同分享我们的成果与经验。 </t>
  </si>
  <si>
    <t>五险一金 弹性工作 定期体检 补充医疗保险 交通补贴 绩效奖金 餐饮补贴</t>
  </si>
  <si>
    <t>.net/C#软件工程师</t>
  </si>
  <si>
    <t>岗位描述： 1. 完成软件功能模块的设计与实现、编写代码注释和开发文档； 2. 根据设计文档或需求完成代码编写、调试、测试及维护； 3. 配合测试工程师制定测试计划，分析并解决发现的问题； 4. 配合项目经理完成相关目标。  任职要求： 1. 计算机相关专业本科或以上学历，具备一定的英文文档阅读能力； 2. 熟悉C/C++,对面向对象有深刻理解，熟悉STL的使用； 3. 熟悉常用的数据结构和算法，精通多线程、网络相关开发； 4. 熟悉Windows或linux平台下的开发工具。  优先条件： 1. 对操作系统有深刻理解，具有linux开发经验； 2. 了解多种开发语言，或有相关开发经验（如：java、Python、javascript等）； 3. 熟悉二进制、OOXML文档格式或有相关经验； 4. 熟悉linux操作系统和libreoffice开源办公软件。</t>
  </si>
  <si>
    <t>上海博昱实业有限公司</t>
  </si>
  <si>
    <t>仪器仪表/工业自动化 教育/培训/院校</t>
  </si>
  <si>
    <t>五险一金 出差补贴 节日福利 专业培训 通讯补贴 高温补贴 全勤奖 弹性工作</t>
  </si>
  <si>
    <t>C/S软件开发</t>
  </si>
  <si>
    <t>上班地址：上海市徐汇区漕溪路250号银海大厦A903-904室 地铁1号线/地铁12号线漕宝路站1号口、2号口、6号口  岗位职责： 1. 负责软件的设计、开发、维护，及相关接口对接工作； 2. 完成程序模块代码实现，编写代码注释和开发文档； 3. 辅助软件的功能定义、程序设计，分析并解决软件开发过程中的问题； 4. 协助制定测试计划，定位发现问题，定期维护程序，处理反馈回来的系统bug； 5、领导安排的其他工作； 任职资格： 1、专科及以上学历，计算机及相关专业，具备2年及以上C#.net开发经验； 2、精通.NET开发，对C/S和B/S架构下的开发模式都有较好的理解和掌握； 3、熟悉 SQL Server 2008/2010 ，熟练使用 SQL 语言，能熟练使用存储过程、视图、自定义函数等，并对数据库建模与优化有一定的理解； 4、熟悉使用Visual Studio开发环境； 5、熟练掌握AJAX、HTML、CSS、JAVASCRIPT、XML等相关WEB技术，熟悉jquery等JAVASCRIPT框架；  6、思路清晰，良好的团队合作精神、分析和独立解决问题的能力。  薪资福利： 1、薪资待遇：6000元起，具体根据能力经验来确定； 2、做五休二，每年享受带薪休假及公司补充年假； 3、一年有一至两次调薪机会； 4、节假日发放礼品、结婚、生日等派发礼金； 5、专业完善的培训体系和发展规划。 公司承诺： 每位新进员工都将通过公司正规培训，迅速掌握技巧及相关知识，公司有完善的福利、晋升制度，我们期待每一位有实之士加入我们的团队。 如果您对我们公司感兴趣、勇于挑战，那么您还在等什么？赶快来加入我们吧！</t>
  </si>
  <si>
    <t>中科九度（北京）空间信息技术有限责任公司</t>
  </si>
  <si>
    <t>五险一金 定期体检 餐饮补贴 通讯补贴 交通补贴 绩效奖金 年终奖金</t>
  </si>
  <si>
    <t xml:space="preserve"> 技术要求 1.计算机、地理信息、遥感等相关专业本科以上 2.一年以上C# 或者QT开发经验 3.至少掌握C#、C++语言之一 4.熟悉winform、dev、QT等一种以上桌面开发 5.熟悉oralce、Mysql等一种以上数据库  6.熟悉图形图像显示与处理，有gdal开发经验者优先</t>
  </si>
  <si>
    <t>上海齐炫信息科技有限公司</t>
  </si>
  <si>
    <t>中卓信（北京）科技有限公司</t>
  </si>
  <si>
    <t>五险一金 员工旅游 年终奖金 带薪年假 国家法定假日 绩效奖金 出国机会 专业培训</t>
  </si>
  <si>
    <t>专业培训 出国机会 弹性工作 餐饮补贴 五险一金 周末双休 节日福利</t>
  </si>
  <si>
    <t>1、有二年或以上的专业项目开发经验，具有良好的编写程序的习惯。 2、精通c#.net,程序设计与开发。 3、精通大型数据库开发如oracle，SQL server等。 4、熟悉B/S架构及JQuery开发。 5、独立解决问题能力强，较高的工作效率。 6、诚实、诚信、信守诺言，责任心强，善于沟通，好学习、善学习。 7、良好的晋升空间。  岗位职责 1、负责软件开发技术和规范及标准流程的改进； 2、参与软件系统的设计和测试； 3、根据开发进度和任务分配，完成相应模块软件的设计、开发、编程任务。 公司网址：www.qixuan.cc/ www.youtun.com.cn/  公司位置： 位于地铁8号线芦恒路站旁，毗邻正在规划发展中的前滩，两桥两隧道，未来的“小陆家嘴”！ 工作地点： 地址：上海市闵行区浦锦路2049号 建议乘车路线：地铁8号线 芦恒路站附近  公司环境： 万科 5A甲级写字楼，全新舒适商务中心级别的办公环境，期待你的加入  工作时间：做五休二（早上9:00-下午17：30）。无强制加班 享受国家法定节假日。</t>
  </si>
  <si>
    <t xml:space="preserve"> 1.精通java语言，熟悉掌握jsp/servlet,springmvc等框架 2.具备扎实的数据库基础，熟悉orcle等数据库，了解大数据量下载数据的性能优化者优先 3.具有web技术开发经验熟悉使用javascript,HTML.xml 4.熟悉使用linux操作系统 岗位职业 1.本科以上学历 2.负责与需求人员对接，熟悉项目的需求规划说明 3.编写概要设计，和详情设计，数据库的设计 4.完成功能模块的功能设计，代码实现，代码编写，和单元测试，并提交测试人员功能测试 5.与测试人员对接，完成相关功能木块的Bug修复</t>
  </si>
  <si>
    <t>浦江智谷商务园</t>
  </si>
  <si>
    <t>房地产</t>
  </si>
  <si>
    <t>上海坤亿信息技术有限公司</t>
  </si>
  <si>
    <t>五险一金 绩效奖金 年终奖金 弹性工作 专业培训</t>
  </si>
  <si>
    <t>高级软件开发（C/C++）</t>
  </si>
  <si>
    <t>广州市舜世电子信息技术有限公司</t>
  </si>
  <si>
    <t>C#/.Net软件开发</t>
  </si>
  <si>
    <t>五险一金 专业培训 项目奖金 年终奖金 定期体检 员工旅游 节日福利 各种礼金 股票期权 超长带薪年假</t>
  </si>
  <si>
    <t>星逻智能科技（苏州）有限公司</t>
  </si>
  <si>
    <t>岗位职责： 1、互联网自助设备开发； 2、Web或者网络应用服务器系统后台开发。  任职要求： 1、一年以上C或C++开发经验； 2、会用SVN, GIT, HG其中之一； 3、有网络、互联网服务器开发经验； 4、有WOSA开发经验者优先； 5、有nodejs开发经验者优先； 6、有Android开发经验者优先； 7、认真细致，责任心强，善于主动沟通，具备良好的团队合作精神； 8、善于思考，积极主动学习，能够独立分析和解决问题。  您有能力，我们有平台！在行业口碑极佳、产品市场竞争力极强及团队氛围极为活跃的舜世电子，您将会收获成长、喜悦和未来！期待您的加入！  福利待遇： 1、工资结构：基本工资+项目奖金+丰厚年终奖金； 2、提供行业富有竞争力的薪资待遇，一经录用，待遇从优； 3、5天8小时工作制，周末双休，按照国家规定享受法定节假日； 4、购买五险一金（养老保险、失业保险、生育保险、医疗保险、工伤保险、住房公积金）； 5、不定期举办员工活动，充实的工作之余享受集体活动的乐趣； 6、节日福利、年度体检及带薪年假，感受公司无微不至的关怀； 7、优美舒适的办公环境，让您的工作心情更为舒畅； 8、完善的调薪晋升激励机制，广阔的职业发展空间，充分肯定您对公司的贡献价值； 9、多种专业技能和管理技能培训，不断提升个人的核心竞争力； 10、公司具备超强的自主研发能力及优质的客户资源，行业前景无限广阔； 11、公司员工爱岗敬业，稳定性高。对公司做出突出贡献并愿意与公司一同成长的员工，将有机会获得公司的股权激励，参与年终分红，实现互利共赢； 12、公司领导亲和，同事友爱，工作氛围和谐愉快。 更多福利，您来了就知道・・・・・・  附： 一、公司地址：广州市黄埔区光谱西路3号邮通大厦一楼北面（广州市舜世电子信息技术有限公司） 二、乘车路线： 1、地铁路线：乘坐地铁4号线，在黄村站（D出口）-步行至奥林匹克中心北门公交站（290m）-乘坐B22（5站）/508（4站）/506（4站）/574（4站）/B4a（5站）等公交车到光宝路口公交站下车-步行至邮通大厦（280m）； 2、公交路线：附近公交站：光宝路口； 3、自驾车可导航“邮通大厦”； 4、详细路线可上坐车网http://www.zuoche.com或百度地图查询。</t>
  </si>
  <si>
    <t>五险一金 餐饮补贴 住房补贴 员工旅游 交通补贴 绩效奖金 弹性工作 定期体检 年终奖金 补充医疗保险</t>
  </si>
  <si>
    <t>广州绿车卫蓝环保科技有限公司</t>
  </si>
  <si>
    <t>1.根据需求进行代码开发、测试； 2.协助项目经理完成项目实施工作； 3.编写技术方案、内部测试用例、内部测试说明、内部发布说明； 4.日常的程序问题分析与代码维护工作。  任职要求： 1.本科以上学历，计算机相关专业； 2.具有良好的自学能力和独立解决问题能力； 3.能承受工作压力及在指定的时间内完成高质量的程序； 4.熟悉.Net开发平台及编程； 5.熟悉面向对象的程序设计，了解设计模式和软件架构； 6.熟悉windows/linux平台编程、调试技术； 7.熟悉软件设计文档的基本术语。</t>
  </si>
  <si>
    <t>周末双休 带薪年假 节日福利 全勤奖 绩效奖金 加班补贴 住房补贴 专业培训 交通补贴</t>
  </si>
  <si>
    <t>深圳联友科技有限公司</t>
  </si>
  <si>
    <t xml:space="preserve">  工作职责：
1.参与php后台开发、app、小程序项目的核心功能编码与完成项目技术攻关；
2.开发完成数据库设计、功能设计、架构设计任务；
3.开发完成任务分解、任务检查；
4.指导初级工程师完成项目编码任务。  任职要求：
1.大专以上学历，2年以上年开发工作经验，精通PHP+MYSQL编程以及PHP框架（THINKPHP、yii2、Zend），在中、大型项目中承担主要开发角色；
2.熟悉常用Linux操作命令，对数据库优化，PHP缓存技术，静态化设计，数据库安全等方面有自己的见解；  3. 熟悉Redis/Memcached等；
4.熟练掌握XHTML、CSS、DIV、Javascript、jquery等页面技术；
5.熟悉设计模式，具有较强的面向对象的分析和设计能力，能熟练应用设计模式；
6.有良好的沟通表达能力，工作积极主动，责任心强；
7.有app开发、小程序项目经验,对新技术有浓厚的兴趣和触感，并且能运用到工作当中;    </t>
  </si>
  <si>
    <t>上海业奥通讯系统有限公司</t>
  </si>
  <si>
    <t>五险一金 绩效奖金 专业培训 免费班车 员工旅游 餐饮补贴 定期体检</t>
  </si>
  <si>
    <t>五险一金 员工旅游 交通补贴 餐饮补贴 通讯补贴 绩效奖金 股票期权 弹性工作 年终奖金 定期体检</t>
  </si>
  <si>
    <t>岗位职责: 1、负责车联网后台模块设计和开发实现； 2、负责模块设计文档编写； 3、参与模块框架优化、性能优化等工作。 招聘要求: 1、本科及以上学历，计算机、软件工程或相关专业； 2、C++基础扎实，熟悉常用数据结构和算法，3年以上C++开发经验，熟练Golang优先； 3、熟悉多线程编程、网络编程、tcp/ip通信； 4、熟悉MySQL或Oracle数据库，熟悉常用Nosql数据库； 4、具有Linux平台C++开发经验以及性能优化经验优先； 5、有一定的后台开发经验，车联网后台开发经验优先； 6、责任心强、工作态度积极、良好的团队协作和沟通能力。 工作地点：深圳福田区东风大厦</t>
  </si>
  <si>
    <t>职责： -        为公司所有C#语言开发的软件产品进行开发、维护、升级，保证相关软件产品质量 -        参与产品构思及架构设计，必要时可以通过C++语言进行开发核心平台产品 -        负责按照要求完成各类设计文档，并参与开发 -        使用C#与数据库语言进行项目开发 -        根据项目任务计划按时完成软件编码和单元测试工作 -        必要时协助QA工程师搭建测试环境，模拟客户问题，配合TS及研发工程师寻找问题原因 -        客户二次开发需求支持 -        其他主管安排的相关工作  要求： -        计算机专业，通讯专业或其他相关专业本科或以上学历 -        不少于3年软件开发工作经验 -        熟练掌握C#语言及面向对象开发思想，熟悉NET底层以及TCP/HTTP协议，了解CSS和HTML5，熟悉MVC及多层应用架构开发，熟悉常用设计模式，能在开发中使用常用设计模式实现相关软件功能 -        精通Winform，wpf开发，MVVM设计模式 -        熟悉Webservice，Websocket等技术，熟悉常用web服务器，如：IIS -        了解MSSQL，MySQL、Oracle，DB2数据库其中至少两种数据库 -        英语读、写能力 -        身体健康，能适应软件研发工作的加班及出差要求</t>
  </si>
  <si>
    <t>嵌入式软件工程师c++</t>
  </si>
  <si>
    <t>北京志诚泰和信息科技股份有限公司</t>
  </si>
  <si>
    <t>和伍智造营（上海）科技发展有限公司</t>
  </si>
  <si>
    <t>多元化业务集团公司 计算机硬件</t>
  </si>
  <si>
    <t>五险一金 补充医疗保险 员工旅游 定期体检</t>
  </si>
  <si>
    <t>五险一金 员工旅游 专业培训 年终奖金 股票期权</t>
  </si>
  <si>
    <t>岗位职责： 1、负责嵌入式软件系统架构设计、方案制定及实施等； 2、嵌入式安卓、Linux等软件系统研发和调试； 3、各驱动程序研发和调试； 4、各协议软件的研发和调试； 5、协助搭建高效软件研发技术团队；  任职要求： 1，全日制本科及以上学历，通信、电子、计算机或相关专业毕业； 2，沟通及团队协作能力强，能承受较大的工作压力； 3，思维清晰，工作热情，积极向上； 4，具有车联网或通信产品开发经验,，有NXP(Freescale )的i.MX6及相应AP平台开发经验优先； 5、具有软件架构规划设计能力 6，熟悉安卓、Linux、C++、qnx等系统软件； 7，具有USB、Ethernet、SD、UART、PCIe、NAND/DDR软件驱动经验等；  8、具有通信协议、ITS协议、C-V2X协议经验者优先。</t>
  </si>
  <si>
    <t>岗位职责： 1.在c/s架构下完成软件、中间件的开发与调试工作； 2.根据传感器、执行器的用户手册规定的数据格式实现通讯协议，并通过串口、TCP、UDP等通讯方式和传感器、执行器进行交互 ，并根据项目需求进行适当的封装，为上层软件提供合适的控制接口。 3.对非托管动态链接库进行封装，实现托管代码对PCI等类型设备的控制，并根据项目需求进行适当的封装，为上层软件提供合 适的控制接口。 4.通过同步、异步、多线程等方法实现对多个设备的同时控制。 5.为控制接口提供说明文档或Demo，方便他人理解接口使用方法及流程。  任职条件： 1.计算机相关专业毕业， 2.熟练使用c#语言，熟悉winform开发； 3.具有一定的逻辑思维能力，可进行简单的需求分析，提出解决思路，完成编码。 4.有良好的编码习惯，命名风格统一，语义明确；代码结构清晰，可读性强，易于维护。 5.有良好的测试习惯，编码完成后可对代码进行测试，保证代码质量。 6.熟练使用各种常用调试方法定位BUG并进行修复。 7.有一定的独立解决问题的能力，良好的沟通能力以及团队合作精神、学习能力强；</t>
  </si>
  <si>
    <t>界面软件工程师</t>
  </si>
  <si>
    <t>广州数控设备有限公司</t>
  </si>
  <si>
    <t>C++软件工程师 (职位编号：鼎元)</t>
  </si>
  <si>
    <t>思创(集团)有限公司</t>
  </si>
  <si>
    <t>Java/C#开发工程师（商务智能）</t>
  </si>
  <si>
    <t>七险一金 员工班车 高端产品 出国机会 绩效奖金 交通补贴 员工旅游 通讯补贴 专业培训 定期体检</t>
  </si>
  <si>
    <t>中芯集成电路制造（绍兴）有限公司</t>
  </si>
  <si>
    <t>岗位职责： 1.参与WEB前端代码的设计与开发； 2.使用H5还原设计师设计稿； 3.与后端开发人员协同制定服务接口,实现交互； 4.配合产品经理,研究并改善用户体验； 5.根据工作要求编写技术文档。 岗位要求： 1.具备扎实的HTML、JavaScript和CSS知识； 2.有Reactj、VueJS、AngularJS和jQuery等技术栈的开发经验； 3.熟悉HTTP、REST和WebSocket等协议； 4.熟悉浏览器渲染原理； 5.有良好的编码习惯，熟练使用Iinux命令和Git等工具； 6.有相关开发经验的本科及以上学历的应届生亦可。</t>
  </si>
  <si>
    <t>五险一金 免费班车 员工旅游 餐饮补贴 专业培训 绩效奖金 定期体检</t>
  </si>
  <si>
    <t>职位要求： 1、计算机相关专业本科及以上学历； 2、具有2年以上工作经验； 3、精通C C++ 编程语言，具备独立思考处理问题能力，注重代码规范，有良好编程习惯； 4、能够熟练使用VC,GCC等常用开发工具进行开发工作； 5、熟悉网络编程、多线程编程和界面开发等基本技术； 6、熟悉分步式文件系统及分布式系统设计的优先录取； 7、熟悉MSSQL,Oracle，mysql等数据库的优先录取； 8、对Linux及相关技术有一定了解者优先录取。   工作职责： 负责公司软件产品的设计、开发工作。   5天八小时，早8:30-晚17:30 中午提供免费工作餐。 公司地址：深圳市高新科技园南区高新南一道21-2思创科技大厦5楼 就近公交站台：科技园、高科技中心、中兴通讯、创维大厦 就近地铁站：深大站 C出口</t>
  </si>
  <si>
    <t xml:space="preserve"> 工作地点：本岗位i2020年之前工作地点为上海浦东新区张江路368号；2020年之后工作地点：浙江省绍兴市越城区临江路518号； 工作职责: 1. 与客户以及用户沟通了解B2B传输数据架构，完成相关数据传输系统设定以及程序开发; 2. 持续进行系统维护支持，维持系统高效运行; 3. 程序规格文档编写; 4. 协助主管完成其他事务。 任职要求: 1. 本科及以上学历,计算机应用/信息管理相关专业，英语四级及以上; 2. 工作主动，敢于挑战，具备良好的责任心、沟通能力和团队合作精神; 3. 优秀的业务需求分析能力、良好的沟通能力和学习能力； 4. 熟悉并了解电子生产行业; 5.良好的英语听说能力； 6. 有JAVA、C# 3年以上开发经验优先 ; 7. 有SAP BPM或是PO软件维护优先。 </t>
  </si>
  <si>
    <t>物联网C++开发工程师</t>
  </si>
  <si>
    <t>上海中世建设咨询有限公司</t>
  </si>
  <si>
    <t>专业服务(咨询、人力资源、财会) 建筑/建材/工程</t>
  </si>
  <si>
    <t>五险一金 员工旅游 餐饮补贴 年终奖金 定期体检 周末双休</t>
  </si>
  <si>
    <t>五险一金 员工旅游 餐饮补贴 专业培训 年终奖金 出国机会</t>
  </si>
  <si>
    <t>岗位职责： 1、软件程序设计与编码、单元测试； 2、根据项目具体要求，承担开发任务，按计划完成任务目标； 3、独立完成软件系统及模块的编码； 4、协助测试人员完成软件系统及模块的测试； 5、负责编制与项目相关的技术文档； 6、部分软件功能模块设计和软件界面美化； 7、完成上级主管安排的其它工作。  任职要求： 1、计算机相关专业，统招本科及以上学历；3年以上开发经验； 2、掌握Html、CSS、Javascript编程技术； 3、熟悉SQL Server或MySQL或Oracle 数据库，熟练编写常用SQL语句； 4、熟悉B/S架构，熟悉C#、ADO.Net、ASP.NET、MVC、AJAX、JQuery、EasyUI或ExtJS，熟悉微软.NET平台； 5、具有较强的学习能力，良好的团队协作精神和服务意识，按时保质保量完成任务。</t>
  </si>
  <si>
    <t>岗位职责： 1、 参与公司软件产品研发，包括WinCE手持终端和大型的行业应用软件平台。 2、独立完成工作，确保需求实现的正确性，同时能够对系统的性能和安全提供全面型的考虑以及解决方案，能够有效地对整个项目的质量起到关键性的作用，保证系统的安全、稳定、高效运行。 3、从事架构设计和编码，主导技术难题攻关，能够独立完成产品开发和培养并带领初级程序员完成编码任务。 任职要求： 1,计算机科学或软件工程专业，本科以上学历，3年以上工作经验。有很强实际编程经验者可以放宽至大专。 2,精通C++程序设计与开发，掌握vc++编程，掌握常用的各种数据库SQL server、oracle等。 3,具有c/s和b/s模式下的平台软件开发经验，熟练掌握网络编程、串口编程。 4,具有软件界面设计的能力，掌握常用的界面设计工具如ps、coreldraw等类似的工具。 5,具有软件过程文档设计和编写的能力，能自行编制软件技术、产品服务、市场销售支持等方面的文档。 6, 良好的编码习惯，能编写出高质量、高性能的软件代码。， 7,具有责任感，良好的解决问题能力和沟通协调能力，富有激情，思维活跃，勇于创新和接受挑战。  8、重点是封装库、接口；做软件中间件；给客户提供我们产品的SDK。 9、急招！</t>
  </si>
  <si>
    <t>Java开发工程师(五险一金+双休）</t>
  </si>
  <si>
    <t>广州绿豆网络科技有限公司</t>
  </si>
  <si>
    <t>对日.net(c#) 高级软件开发工程师</t>
  </si>
  <si>
    <t>深圳市赢时胜信息技术股份有限公司上海分公司</t>
  </si>
  <si>
    <t>上海微恩索软件技术有限公司</t>
  </si>
  <si>
    <t>五险一金 周末双休 节日福利 舒适办公环境 潜力电商项目 自我实践空间</t>
  </si>
  <si>
    <t xml:space="preserve">职位描述： 1、参与业务流程和产品功能模块的分析和设计。 2、根据产品需求，独立组织、参与实施公司自营供应链管理系统、B2B2C电商平台和小程序。 3、根据产品需求，分析、采用或对接开发需求的市场上适用的硬件设备。 4、根据产品设计需求以及客户使用反馈对系统进行优化和维护。 5、维护公司云通讯平台，对出现的问题、BUG进行处理和优化。  任职要求： 1、专科及以上学历，计算机相关专业，对开发系统有浓厚兴趣。 2、2年级以上java系统多功能模块开发经验，熟悉供应链管理系统和电商平台架构。 3、有总负责开发或独立开发电商平台项目经验，能展示三级分销电商平台案例，能独立组织实施电商系统。 4、具备javaweb开发经验，熟悉java语言。 5、精通MySql/Oracle等关系型数据库的设计和使用，精通SQL。 6、熟悉HTML、Javascript、XML、CSS、Ajax等前端基本框架。 7、熟悉Tomcat、Nginx等开源服务器配置和应用部署。 8、熟悉JSON、多线程、集合等基础框架。 9、熟练使用svn、maven、eclipse或者IDEA开发工具。 10、有很强的责任心、分析和解决问题的能力。 11、有良好的团队协作和沟通能力，乐于接受挑战。 12、有良好的自我学习的能力，喜欢探索新技术和理念并应用在工作中。 </t>
  </si>
  <si>
    <t>五险一金 员工旅游 年终奖金 绩效奖金 专业培训</t>
  </si>
  <si>
    <t>精通C/C++编程语言、有实际工作经验
优先考虑： 熟练掌握TCPIP网络编程和通讯协议设计等知识；熟悉或了解数据库(MySQL等)的使用；参与过大型项目的设计和编码工作；有独立解决问题的能力；</t>
  </si>
  <si>
    <t>上海梓一测控技术有限公司</t>
  </si>
  <si>
    <t>广东全娱科技有限公司</t>
  </si>
  <si>
    <t>五险一金 餐饮补贴 年终奖金 绩效奖金</t>
  </si>
  <si>
    <t>1. 至少2年C++/C# .NET开发经验 2. 有数据库开发经验，熟悉sql, oracle. 3. 有windows窗体开发经验 4. 本科及以上学历，电子信息专业或者计算机专业尤佳 5. 家住松江优先考虑 6.勤劳服从管理者优先考虑 7.能出差，到客户端调试</t>
  </si>
  <si>
    <t>餐饮补贴 绩效奖金 年终奖金 五险一金 员工旅游 节日福利 全勤奖 周末双休 部门活动 饮料任喝</t>
  </si>
  <si>
    <t xml:space="preserve">一、岗位职责： 1、负责棋牌游戏服务器端功能开发（C++; Lua） 2、编写相关文档  二、任职资格： 1、热爱游戏行业，熟悉游戏开发工作流程；有成功案例或成熟作品，具有网狐棋牌开发经验优先 2、专科及以上学历，计算机或相关专业 3、一年以上C++游戏服务端开发经验，精通Socket、熟练掌握stl、boost和openssl，精通常用棋牌算法和数据结构 4、熟悉Linux系统，能熟练运用shell脚本、gdb、g++和Makefile 5、有lua使用经验者优先 6、熟悉mysql、mssql数据库，熟悉Redis优先 7、能熟练运用vs开发工具，MFC库运用 8、精通网络编程、有高负载并发服务器开发及性能优化经验者优先 9、善于沟通，较好的心理素质和工作承压能力，工作上能够独当一面，喜欢技术钻研，有较强的技术学习能力 </t>
  </si>
  <si>
    <t>c# .net开发工程师</t>
  </si>
  <si>
    <t>常州极光网络科技有限公司</t>
  </si>
  <si>
    <t>SH19111 C++ 软件工程师</t>
  </si>
  <si>
    <t>互联网/电子商务 公关/市场推广/会展</t>
  </si>
  <si>
    <t>南京景曜智能科技有限公司</t>
  </si>
  <si>
    <t>广东凯联网络科技有限公司</t>
  </si>
  <si>
    <t>带薪年假 全勤奖 节日福利 专业培训 五险一金 员工旅游 餐饮补贴 年终奖金</t>
  </si>
  <si>
    <t>1.负责新产品的服务端与客户端设计与开发 2.维护更新现有项目中使用的辅助工具  技能要求： 1.有3-5年.net开发经验 2.熟练使用c#语言 3.熟练使用socket，多线程等技术，了解http等通信技术 4.熟练使用linux操作系统 5.熟悉mysql，redis数据库 6.熟悉java/php/c++者优先考虑 7.熟悉Android开发者优先考虑 8.对高并发，高负债架构设计有经验者优先考虑</t>
  </si>
  <si>
    <t>五险一金 绩效奖金 弹性工作 不打卡 周末双休</t>
  </si>
  <si>
    <t>岗位职责 1. 从事软件研发、设计工作； 2. 负责系统结构设计，编写设计方案等相关文档 3. 能够适应短期出差，现场调试软件 任职要求： 1. 1年以上工作经验，计算机、通信、自动化相关专业，本科及以上学历 2. 熟练掌握C/C++语言，熟练使用STL库开发 3. 熟练使用Visual Studio开发工具，熟悉QT界面设计 4. 熟练掌握SOCKET网络通讯，多线程编程 5. 熟悉面向对象的分析和设计，熟练使用常见的设计模式  工作地址 上海市浦东新区宁桥路615号</t>
  </si>
  <si>
    <t>1、参与项目定制开发内容的需求调研，技术方案设计，定制需求功能的技术审核，工作量和工作难度的评估； 2、项目实施阶段，负责定制开发功能的需求分析、开发方案的撰写、架构的搭建，拟定开发进度进行编码，实现定制功能，并有效整合调试； 3、在项目实施过程中，有效控制客户需求的变更，善于沟通引导客户需求，接受技术方案，并能够通过技术及产品分析，整合有效定制功能进入通用产品功能； 4、负责完成用户上线和终验调试等事宜，协助现场使用和培训指导，顺利完成项目交付，并负责撰写定制开发功能和使用的文档； 5、能协助其他部门同事在项目进行过程中，将客户技术开发需求进行深化建议，促进深入挖掘客户需求，配合再次销售。  任职要求： 1、喜欢挑战新项目，运用新技术，沟通技巧良好，有一定客户化开发应用基础，客户需求理解能力较强，技术判断准确； 2、熟悉java主流技术和框架，有良好的代码风格和编写习惯，代码编写逻辑性强，有一定项目设计分析能力，熟悉企业业务流程； 3、精通JAVA,JSP,SERVERLET编程,熟练掌握AJAX，多线程，掌握JAVASCRIPT脚本编写。对J2EE架构熟悉，并有大型系统开发经验； 4、了解XML，XSLT, CSS的相关知识，熟悉RESIN,TOMCAT等中间件的使用； 5、熟悉 ORACLE、 SQL Server等数据库，具备SQL、触发器、函数、存储过程的编写能力；能够在多种操作系统(WINDOWS,LINUX)下进行开发应用；熟悉基本网络设置。 6、2年以上java应用开发经验，有一定项目开发设计经验，有过国内主流OA开发经验优先考虑。</t>
  </si>
  <si>
    <t>五险一金 员工旅游 专业培训 弹性工作 年终奖金 绩效奖金</t>
  </si>
  <si>
    <t>Linux嵌入式C++工程师</t>
  </si>
  <si>
    <t>工作内容： 为富士施乐招C#工程师，微软云的环境下完成开发任务。  岗位要求： 1、大专及以上学历； 2、C#1年以上工作经验，如果带新人，带开发团队，客户沟通等工作经验优先； 3、可以使用C#进行逻辑实现，或者使用node.js完成开发任务，最好是有vs2015使用经验； 4、对windows Azure框架有一定了解的优先； 5、有责任心和求知欲，认同企业价值观，具有良好的沟通能力和团队合作能力，勇于接受挑战。</t>
  </si>
  <si>
    <t>广州通达汽车电气股份有限公司</t>
  </si>
  <si>
    <t>汽车及零配件 互联网/电子商务</t>
  </si>
  <si>
    <t>带薪年假 绩效奖金 全勤奖 节日福利 高温补贴 员工旅游 五险一金 专业培训</t>
  </si>
  <si>
    <t>开发工程师（C#）</t>
  </si>
  <si>
    <t>北京能科瑞元数字技术有限公司</t>
  </si>
  <si>
    <t>岗位职责： 1、负责产品设计、编码和测试工作； 2、负责项目文档和产品相关资料编写； 3、负责已有产品的维护和升级工作； 4、完成上级安排的其他工作。 职位要求： 1、统招本科及以上学历，计算机、电子、通信相关专业，1-3年工作经验，欢迎优秀应届生； 2、熟悉网络SOCKET编程； 3、熟悉C/C++编程； 4、熟悉LINUX系统。</t>
  </si>
  <si>
    <t>开发工程师（C#） 工作地点：上海 工作职责： 负责一体化工艺编辑器开发与维护等工作。 职位要求： 1、大学本科及以上学历，3年以上开发经验。 2、掌握C#语言，可以熟练使用VS开发工具 3、具有VSTO开发经验 4、同时掌握Java语言者优先  5、工作地点：上海市浦东新区张江中科路699号惠生中心</t>
  </si>
  <si>
    <t>网页美工</t>
  </si>
  <si>
    <t>北京信普达系统工程有限公司</t>
  </si>
  <si>
    <t>C++/QT研发工程师</t>
  </si>
  <si>
    <t>海丰通航科技有限公司</t>
  </si>
  <si>
    <t>丰台区  </t>
  </si>
  <si>
    <t>互联网高级软件研发后端开发工程师 Asp.net C#方向</t>
  </si>
  <si>
    <t>上海牛邦网络科技有限公司</t>
  </si>
  <si>
    <t>五险一金 餐饮补贴 绩效奖金 年终奖金 定期体检 工作居住证 下午茶 员工生日会</t>
  </si>
  <si>
    <t>航天/航空 计算机软件</t>
  </si>
  <si>
    <t>早中餐自助 五险一金 补充医疗保险 交通补贴 定期体检</t>
  </si>
  <si>
    <t>岗位职责 针对公司要求完成创意构想、平面及后期设计制作。 岗位要求 1.大专及以上学历,相关工作经验一年以上。 2.熟悉网站制作流程，有较丰富的网站设计和制作经验，能独立完成网站前台页面的设计、制作。 3.良好的审美观和创新能力。 4.熟练操作Photoshop、Flash等图形设计软件和Dreamweaver、FrontPage等网页编辑软件。 5.熟悉HTML，CSS，JAVASCRIPT，DIV+CSS等网页设计技术优先。 6.具有良好的沟通、协作能力，良好的文档编写习惯。</t>
  </si>
  <si>
    <t xml:space="preserve">1.参与项目的软件研发工作；  </t>
  </si>
  <si>
    <t>五险一金 年终奖金 弹性工作</t>
  </si>
  <si>
    <t>职位描述： 1. 设计和开发可扩展，可重用，可伸缩和高性能的web应用 2. 实现后台服务，框架和模块 3. 与前端集成 4. 有相关经验或者成功的作品附带在简历里说明，效果更佳哦，如网址，截图等  岗位职责： 1.计算机信息相关专业；从事过网站设计、研发两年以上经验者； 2.精通 .NET、ASP.NET MVC、精通Linq,丰富的.Net架构开发经验，.Net体系结构有深刻的理解； 3.精通XML、Json通讯技术;熟悉javascript相关框架，熟练使用JQuery，熟悉AngularJS着优先； 4.精通Sql Server/MySql数据库开发，分布式缓存技术； 5.精通ASP.Net Web Service开发及分布式远程调用技术； 6.正直诚实、工作认真细致、反应迅速、有责任感，能够承担较大的工作压力； 7.思维清晰敏捷，逻辑能力强，良好的口头和书面表达能力，善于与人沟通； 8.责任心强，踏实肯干，能承受工作压力，具有良好的沟通能力及团队合作精神； 9.有独力开发建站经验者、有过大数据处理经验的优先。  我司软件部专业从事于互联网及移动互联网领域的软件研发，拥有一批专业的行业人才，主要方向家居、家电等，助力企业互联网+。 软件类型涵盖PC端、移动端等，整个软件部组成---项目经理、产品经理、架构师、UI设计师、前端开发工程师、高级开发工程师、测试工程师、安全工程师等。 优良的工作环境以及良好的激励机制，吸引了一批年轻的、有学识的、具有实干精神的人才。</t>
  </si>
  <si>
    <t>C++实习程序（毕业转正）</t>
  </si>
  <si>
    <t>谷游科技（深圳）有限公司</t>
  </si>
  <si>
    <t>01078-C#.NET 高级软件工程师 （医疗方向）</t>
  </si>
  <si>
    <t>上海云济信息科技有限公司</t>
  </si>
  <si>
    <t>五险一金 餐饮补贴 年终奖金 股票期权 员工旅游 项目分红 大牛指导 包工作餐</t>
  </si>
  <si>
    <t>五险一金 补充公积金 员工旅游 交通补贴 餐饮补贴 通讯补贴 专业培训 绩效奖金 年终奖金 弹性工作</t>
  </si>
  <si>
    <t>岗位职责： 从事创新的AI游戏和策略竞技游戏的研发  要求： 1、211或985大学本科及以上学历，或统招本科以上学历并获得过程序设计相关比赛***以上奖项，19年毕业为佳。 2、计算机或者信息、通信相关专业 3、熟练掌握Python、C++语言及面向对象编程 4、具有独立完成项目代码开发能力 5、爱玩游戏，有志于从事游戏行业 6、入职包餐，可签三方协议 7、本岗位需先入职实习，实习时间每周至少4天，实习薪资5-10k，毕业即转正，转正薪资10-20k。尽快入职。  福利待遇：五险一金，包餐，带薪年假，年终奖，项目分红。</t>
  </si>
  <si>
    <t>职责描述：
1. 参与项目需求分析, 研究项目技术细节，进行系统框架和核心模块的详细设计；编写相应的技术文档；
2. 负责参与医院药品、财务、便民等软件开发以及支持医院现场项目实施；
3. 参与项目需求分析, 研究项目技术细节，进行系统框架和核心模块的详细设计及规划；
4. 根据新项目开发进度和任务分配，开发相应的软件模块；根据需要及时修改完善；
5. 研究项目技术细节；完成项目初始至终结的全部技术跟踪协调工作；
6. 按照项目计划，按时按量保质完成项目编码、文档及测试工作；
7. 参与客户沟通、项目需求调研分析并维持良好的客户关系；
8. 解决项目开发过程中一些突发的技术难题，跟踪开发团队的开发进度；
9. 完成公司领导交办的其他工作。
任职要求：
1、计算机或相关专业本科以上学历；
2、三年以上医疗软件开发经验，熟悉系统架构知识，熟悉SOA体系架构概念；
3、熟练掌握C#、WPF、HTML5、CSS、JavaScript等相关程序开发技能；
4、具备基础的计算机硬件及网络知识；
5、熟悉主流数据库，如MS SQL Server或MySQL，安装配置及操作语句；
6、熟悉网络配置；
7、具有较强沟通、理解能力，具有清晰准确的语言表达能力；
8、能接受经常出差；
9、有参与过至少一个LIS或HIS系统完整研发生命周期的项目经验。</t>
  </si>
  <si>
    <t>.net程序员</t>
  </si>
  <si>
    <t>上海鲸高投资管理有限公司</t>
  </si>
  <si>
    <t>金融/投资/证券 互联网/电子商务</t>
  </si>
  <si>
    <t>五险一金 绩效奖金 不加班</t>
  </si>
  <si>
    <t>广州南方智能技术有限公司</t>
  </si>
  <si>
    <t>通效信息科技（上海）有限公司</t>
  </si>
  <si>
    <t>工作职责： 1、负责公司网站的维护和模块开发（.Net方向）； 2、为公司提供必要的IT技术支持； 3、软件、硬件、网络及周边设备的维护； 4、上级分配的其他任务。  任职要求： 1、大专以上，计算机或IT相关专业，18届可； 2、对计算机硬件及公司内部的局域网有一定认识； 3、必须熟悉.net平台，了解c#,mssql,html,css,javascript等语言； 4、细致耐心，具备良好的编程习惯； 5、有相关工作经验者优先考虑。  工作时间： 做五休二，朝九晚六，不加班。</t>
  </si>
  <si>
    <t>做五休二 周末双休 免费班车 五险一金 加班补贴</t>
  </si>
  <si>
    <t>五险一金 绩效奖金 餐饮补贴 员工旅游 专业培训 定期体检 年终奖金 交通补贴 通讯补贴 弹性工作</t>
  </si>
  <si>
    <t xml:space="preserve">1、精通C#开发（web端） 2、熟练MVC、EF </t>
  </si>
  <si>
    <t>岗位职责： 1、负责GIS平台研发，图形渲染引擎研发； 2、负责空间数据采集处理软件研发； 任职要求：</t>
  </si>
  <si>
    <t>新晨科技股份有限公司</t>
  </si>
  <si>
    <t>深圳乐创信息通讯技术有限公司</t>
  </si>
  <si>
    <t>1-1.6万/月</t>
  </si>
  <si>
    <t xml:space="preserve">1、红黄马甲前端开发，能按业务和界面设计要求实现前端功能和效果； 2、在实现前端业务服务的基础上，能进行测试及部署； 3、与后台完成接口、公共模块及核心模块的配合开发及测试； 4、实现高性能、高可维护性以及良好系统可伸缩性的前端系统； </t>
  </si>
  <si>
    <t>五险一金 餐饮补贴 提供住宿</t>
  </si>
  <si>
    <t>广东云企供应链管理有限公司</t>
  </si>
  <si>
    <t>岗位职责 1、根据需求文档, 提供基础平台相关技术支持和方案建议； 2、根据项目开发进度和任务分配，完成功能模块的设计、开发和编程； 3、负责相关技术研究和攻关工作, 不断优化程序性能, 安全性, 稳定性。 岗位要求 1.掌握C/C++，熟练运用数据结构; 2.熟悉Windows程序编程，熟悉windows API，了解c++多线程，熟悉c++串口操作，熟悉运用c文件操作; 3.了解win32界面制作（MFC、c#、QT等中的任意一种）; 工作地点：深圳</t>
  </si>
  <si>
    <t>带薪年假 绩效奖金 节日福利 通讯补贴 五险一金 加班补贴 专业培训</t>
  </si>
  <si>
    <t>上海博复信息科技有限公司</t>
  </si>
  <si>
    <t>1. 完善前端开发规范流程，持续优化前端页面性能，保证良好的用户体验和兼容性；  2. 负责前端开发，配合UI设计师和后端开发同事，完成产品界面和实现功能；  3. 参与系统测试联调，及时修复bug；  4. 移动应用Web App、Hybrid App开发；  任职要求：  1. 统招大专及以上学历，计算机相关及设计类专业背景；  2. 1年及以上Web前端开发经验，熟练使用各种浏览器调试工具；  3. 热爱前端技术，关注前端技术发展，学习能力强；  4. 熟练掌握html4/html5、css2/css3，对结构、表现、行为分离，Web语义化等有深刻理解；  5. 熟练使用Bootstrap框架，对流布局、响应式布局有深入研究，能根据UI稿，自由选择百分比、rem、flex等相关技术实现产品需求优先；  6. 扎实的JavaScript基础，熟练使用一种或多种前端框架库（jQuery,Vue,React,Angular等）；  7. 熟悉前端AMD、CMD、CommonJS模块化规范，熟悉browserify/webpack，seajs/requirejs模块化方案；  8. 熟悉使用Webpack、gulp、grunt其中一种构建工具；  9. 了解node.js，了解前端预处理技术（Less、Sass、CoffeeScript、TypeScript）！</t>
  </si>
  <si>
    <t>c++服务器开发</t>
  </si>
  <si>
    <t>深圳市大雁互娱科技有限公司</t>
  </si>
  <si>
    <t>五险一金 免费班车 年终奖金 弹性工作 免费零食 免费午餐 做五休二</t>
  </si>
  <si>
    <t>1. 负责追溯产品赋码产品的需求和业务模块分析。 2. 负责windows桌面端设计、开发、维护。  任职要求： 1. 本科及以上学历，计算机及相关专业 2. 具备三年以上c# winform开发经验， 熟悉c/s架构。 3. 熟悉Socket编程，有TCP/IP, http协议经验，对串口编程有一定了解。 4. 熟悉webservice。 5. 熟练掌握多线程和异步技术，熟悉mysql/sql server 数据库。 6. 具备较强的逻辑分析，独立解决问题的能力，良好的沟通能力。 7. 具备项目管理经验。</t>
  </si>
  <si>
    <t>周末双休 带薪年假 五险一金 绩效奖金 全勤奖 节日福利 餐饮补贴 下午茶 不定期团建</t>
  </si>
  <si>
    <t>【岗位职责】： 游戏服务端开发 C++,程序开发、代码实现及调试 与客户端、策划协作开发相关功能，处理管理后台接口 服务器端代码测试与维护，针对各类线上问题的应急处理   任职要求 良好的TCP/IP协议,C++基础 大学本科学历，计算机相关专业，一年以上服务器开发工作经验（优秀应届生亦可接受） 熟悉C++语言编程，能够独立根据需求进行模块设计和进行开发工作 理解面向进程的编程思想，注重代码质量，单元测试，功能测试，持续改进 具备较强的学习能力，良好的沟通能力及团队协作能力，具有很强的责任心，能承受较大的工作压力</t>
  </si>
  <si>
    <t>C# Xamarin Cross Platform Mobile Developer</t>
  </si>
  <si>
    <t>AFS technologies</t>
  </si>
  <si>
    <t>奥瑞视（北京）科技有限公司</t>
  </si>
  <si>
    <t>五险一金 补充医疗保险 免费班车 员工旅游 专业培训 绩效奖金 定期体检</t>
  </si>
  <si>
    <t>1. 加入公司Mobile开发团队，利用C# 技术负责跨平台Xamarin 框架下的iOS或安卓平台产品的模块设计开发与系统维护 2. 确保所开发mobile 模块的稳定，易用，低bug率 3. 所开发的代码必须符合模块化，标准化和组件化的要求  职位要求： 1. 工作认真细致有责任心，深刻领悟细节决定成败，具备良好的沟通能力和团队协作精神 2. 分析问题，解决问题能力强，有良好的编程习惯 3. 精通C#，SQL，熟悉Windows Phone 平台下的手机编程, 有Xamarin平台经验更加 4. 有SilverLight 经验者优先，有相关Java经验者优先，有Android, iOS开发经验者优先 5. 计算机相关专业本科一年以上工作经验 6. 必须有半年以上 iOS或 Android 或 Windows phone手机软件开发经验</t>
  </si>
  <si>
    <t>五险一金 员工旅游 年终奖金 绩效奖金 通讯补贴 餐饮补贴</t>
  </si>
  <si>
    <t>岗位职责： 1、根据公司产品和业务要求，进行桌面客户端的开发和调试工作； 2、负责部分模块的编码、UI开发、交叉测试； 3、参与需求讨论、进行系统的概要和详细设计； 4、参与编写和维护设计文档和开发文档； 5、参与对其它部门的技术培训，及必要的用户技术支持；  任职要求： 1、精通C++语言，了解现代C++语言特性，熟悉现代UI开发； 2、大学本科以上学历，软件工程、电子、工业自动化相关专业； 3、具有面向对象编程思想，熟悉常用设计模式； 4、学习能力强，有兴趣和意愿学习跨领域的业务逻辑； 5、遵纪守法，忠于职守，为人正直，作风扎实，吃苦耐劳； 6、沟通表达能力强，主动积极，团队合作精神好。 7、熟悉Qt开发框架，熟悉异步过程、状态机优先； 8、有OSG、数据库、脚本语言开发经验优先。 欢迎应届毕业生和留学生投递！</t>
  </si>
  <si>
    <t>C#/VC++工程师</t>
  </si>
  <si>
    <t>上海罗根医疗科技有限公司</t>
  </si>
  <si>
    <t>医疗设备/器械 计算机服务(系统、数据服务、维修)</t>
  </si>
  <si>
    <t>绩效奖金 五险一金 员工旅游 专业培训 通讯补贴 餐饮补贴 交通补贴 弹性工作 定期体检 年终奖金</t>
  </si>
  <si>
    <t>岗位职责 ： 1、 参与系统的需求调研和需求分析，撰写相关技术文档 2、 搭建系统开发环境，完成系统框架和核心代码的实现； 3、 项目概要设计、详细设计、开发计划等的编制并实施； 4、 系统开发测试、部署和集成； 5、 负责解决开发过程中的技术问题； 6、 参与代码维护与备份； 岗位要求： －大学本科以上学历，通信、计算机、自动化类相关专业； －有扎实的编程功底和编程经验； 精通C#、VC＋＋语言和Visual Studio Windows开发环境；尤其是WPF、WinForm, HTML5等； －熟悉音视频系统、数字会议系统、智能中控系统和多媒体系统的设计与集成 －报酬方式：底薪+五险一金+项目奖励 －特别优秀人才工资可面议，或应聘技术总监。</t>
  </si>
  <si>
    <t>PHP开发工程师（中级）</t>
  </si>
  <si>
    <t>广州川陀信息科技有限公司</t>
  </si>
  <si>
    <t>C.C++程序开发技术实习生</t>
  </si>
  <si>
    <t>深圳市帝景天下广告传媒有限公司</t>
  </si>
  <si>
    <t>5-9千/月</t>
  </si>
  <si>
    <t>RTC-C#.Net高级软件工程师</t>
  </si>
  <si>
    <t>五险一金 员工旅游 餐饮补贴 年终奖金 带薪年假 绩效奖金 出国机会</t>
  </si>
  <si>
    <t>精锐教育技术研发中心</t>
  </si>
  <si>
    <t>工作内容： 1. 负责PHP项目的开发与维护； 2. 负责对系统中的技术难点进行攻关。  职位要求： 1. 具备团队合作精神，能够承受较大的工作压力； 2. 具备较强的学习能力，不抗拒变化，能较好地接受新事物、新技术； 3. 计算机及相关专业本科学历，具有良好的专业基础知识，特别是对软件工程、数据结构、算法、面向对象的程序设计方式等有充分的了解； 4. 逻辑思维清晰严谨，具备一定的程序优化、查找问题、解决问题的能力； 5. 有一年以上PHP开发经验，熟练掌握HTML/JavaScript/CSS等相关技术； 6. 熟悉Linux环境者优先。</t>
  </si>
  <si>
    <t>1.8-2.3万/月</t>
  </si>
  <si>
    <t>五险一金 周末双休 包吃住 弹性工作 定期体检 专业培训 绩效奖金 年终奖金 员工旅游 免费班车</t>
  </si>
  <si>
    <t>岗位职责：  任职要求：岗位要求： 1、大专及以上学历，对计算机感兴趣； 2、强烈的工作责任心、严谨细致的工作态度、良好的团队合作精神和沟通协调能力； 3、学习能力强、逻辑思维能力强，愿意长期从事IT行业； 4、本职位通过面试一经录用，公司提供统一的岗前技能学习机会，提供良好的晋升空间。 薪资福利： 1、富有竞争力的薪酬水平：基本薪资+项目奖金+项目提成； 2、其他福利津贴：年底双薪+节日礼金+生日礼物+定期调薪； 3、五险一金及补充商业保险（医疗险）； 4、丰富的集体活动（定期的拓展、旅游、体育比赛、年会等）； 5、季度奖、年终奖金； 6、完善的培养体系和晋升机制； 7、带薪休假（年假，婚假，丧假，病假，培训假等）；</t>
  </si>
  <si>
    <t>五险一金 补充医疗保险 专业培训 绩效奖金 年终奖金 定期体检</t>
  </si>
  <si>
    <t>1、参与产品需求讨论，制定实施方案; 2、负责公司教育类线上产品的后端程序开发工作; 3、编写开发过程中的相关文档与其他同事协作; 4、参与互联网新技术研究。  岗位要求 1、正规大学毕业，计算机相关专业，最好有教育类互联网产品的开发经验; 2、5年及以上.Net开发经验，对.NET Framework有一定的理解，熟悉.NET Framework多个版本的差异和不同，熟悉并发、多线程编程; 3、担任过大中型.Net项目的开发任务，可独立根据需求完成相关工作; 4、熟练掌握Asp.Net、MVC、WCF、WCF Restful、Web API等技术；深入理解分布式、缓存、Rest架构等; 5、精通B/S架构相关开发技术，熟悉HTML/CSS/JavaScript/JQuery或其它前端相关的语言和框架; 6、熟练使用SQL Server或MySQL等数据库进行开发及性能优化方案等,有CRM、ERP工作经验优先; 7、具备良好的学习能力与技术文档书写能力，抗压能力强，具备良好的表达和沟通的能力; 8、具备较强的团队精神和合作精神。</t>
  </si>
  <si>
    <t>C/C++软件工程师 (职位编号：001-1)</t>
  </si>
  <si>
    <t>桥弘数控科技（上海）有限公司</t>
  </si>
  <si>
    <t>C#软件工程师 (职位编号：RD002)</t>
  </si>
  <si>
    <t>五险一金 员工旅游 出国机会 绩效奖金 餐饮补贴 节假日福利 出差津贴 周末双休</t>
  </si>
  <si>
    <t>上海好智信息技术有限公司</t>
  </si>
  <si>
    <t>1. 参与公司产品的代码维护及功能更新; 2. 参与产品新功能模块设计及编码实现; 3. 编写相关开发文档; 4. 完成上级领导交办的其他相关工作。  任职要求： 1. 计算机、软件相关专业本科及以上学历，英语良好，有较强的英语阅读和理解能力; 2. 3年以上开发工作经验，熟练掌握C/C++等编程语言; 3. 有2年以上的算法与数据结构方面的编程经验; 4. 有跨平台编程经验者优先; 5. 熟悉Linux系统使用与开发; 7. 具备较强的分析/解决问题能力、良好的学习和文档撰写能力; 8. 良好的沟通能力，具备团队合作精神，积极主动，有责任心。</t>
  </si>
  <si>
    <t>五险一金 通讯补贴 年终奖金 股票期权 定期体检</t>
  </si>
  <si>
    <t>工作职责： 1. 技术人员职位，在上级的领导和监督下定期完成量化的工作要求； 2. 能独立处理和解决所负责的任务； 3. 根据开发进度和任务分配，完成相应模块软件的设计、开发、编程任务； 4. 进行程序单元、功能的测试，查出软件存在的缺陷并保证其质量； 5. 进行编制项目文档和质量记录的工作； 6. 维护软件使之保持可用性和稳定性。 岗位要求： 1. 工作年限：1年以上软件开发经验； 2.  工作经验：熟练掌握C#.NET等开发工具,以C/S WinForm开发为主； 3. 熟悉关系数据库，熟练掌握SQL语言； 3. 参与过windows平台下c/s架构的大型项目 4.  有HIS，ERP工作经验优先； 5. 有技术创新精神，具有良好的团队合作意识. 1.五险一金 2.项目绩效奖金 3.公司就近租房的员工，给予一定的租房补助 4.定期体检 5.生日礼物派送</t>
  </si>
  <si>
    <t>深圳安泰创新科技股份有限公司</t>
  </si>
  <si>
    <t>上海申腾信息技术有限公司</t>
  </si>
  <si>
    <t>五险一金 员工旅游 定期体检 年终奖金 通讯补贴 专业培训</t>
  </si>
  <si>
    <t>岗位职责： 1. 维护现有PACS系统各模块； 2. 参与项目组新项目的开发。  任职要求： 1. 二年以上C/C++开发经验。 2. 熟练使用VC6/VS2005/VS2010。 3. 熟悉C/C++，熟悉WIN32 SDK编程、MFC编程。 4. 熟悉图形界面开发、消息机制、网络编程、多线程、进程间通信、内存管理、STL、COM、XML、INI、DLL、OCX等常用技术。 5. 熟练掌握Oracle、SQL Server、MySQL中的任意一种。</t>
  </si>
  <si>
    <t>五险一金 员工旅游 交通补贴 餐饮补贴 专业培训 绩效奖金 年终奖金 定期体检 补充医疗保险 补充公积金</t>
  </si>
  <si>
    <t>1、遵循公司编码规范，完成软件模块的编码及单元测试； 2、按照项目计划，及时完成项目经理分配的开发任务，保证项目进度； 3、参与项目会议，学习项目业务需求，并参与编写软件项目部分文档；  岗位要求： 1、大专及以上学历，计算机或其相关专业，2年以上软件开发经验； 2、熟练掌握C#.NET技术及VisualStudio开发平台；熟悉B/S开发模式； 3、掌握SQL语言及数据库基本知识；使用过SQLServer或其它主流关系数据库； 4、熟悉HTML、CSS、JavaScript、ajax等Web前端开发技术；了解VUE框架或其他主流框架更佳； 5、有良好的编码风格，积极的技术学习意愿； 6、有团队意识，并具有良好的沟通能力；</t>
  </si>
  <si>
    <t>深圳市银之杰科技股份有限公司</t>
  </si>
  <si>
    <t>C#程序员</t>
  </si>
  <si>
    <t>上海近铁国际物流有限公司</t>
  </si>
  <si>
    <t>五险一金 补充医疗保险 年终奖金 定期体检</t>
  </si>
  <si>
    <t>岗位职责： 1.依据公司项目进行windows平台下的设备软件研发和设计； 2.参与软件项目的需求分析、设计工作； 3.负责项目产品的设计开发及维护； 4.结合用户体验，优化完善设计流程，高质量完成产品设计； 5.按照定制项目的开发任务和进度要求，依照规范的软件开发流程及需求，按时完成 模块及功能开发代码的编写。  任职资格： 1.本科以上学历，数学物理相关专业理学士优先，两年以上C++开发经验； 2.熟悉C, C++,C# ，WIN32SDK, MFC； 3.熟悉ActiveX，COM技术； 4.良好的思维习惯，良好的沟通表达能力，善于观察与沟通； 5.熟悉金融市场、有现场调试经验，有相关软件开发经验者优先。</t>
  </si>
  <si>
    <t>周末双休 带薪年假 五险一金 交通补贴 餐饮补贴 高温补贴</t>
  </si>
  <si>
    <t>1）负责软件开发项目的代码编写和测试工作（主要使用：C#或者Python、Javascript、Type Script）。 2）负责相关软件项目的需求分析、开发设计（概要设计级），并完成相关文档的编写，如需求文档，开发设计文档。 3）负责企业软件平台的产品功能设计。 4）部门领导交办的其他相关事务; 任职要求： 1）计算机技术或物流相关专业。 2）熟悉C#、ASP.NET、CSS、Python、AJAX、Web Service、TypeScript等开发技术；熟悉MySQL或者ORACLE或者SQL Server的数据库编程； 3）具有“EDI项目”的开发和实施或者管理经验者优先； 4）具有仓储管理软件（WMS)或者仓储管理软件(TMS)开发经验者优先； 5) 具备良好的沟通能力和团队协作精神； 工作地点：上海-外高桥自贸区</t>
  </si>
  <si>
    <t>C++高级软件开发工程师</t>
  </si>
  <si>
    <t>上海新华控制技术集团科技有限公司</t>
  </si>
  <si>
    <t>上海华钦信息科技股份有限公司</t>
  </si>
  <si>
    <t>仪器仪表/工业自动化 多元化业务集团公司</t>
  </si>
  <si>
    <t>五险一金 补充医疗保险 年终奖金</t>
  </si>
  <si>
    <t>1年C#开发工作经验 B/S，C/S客户端皆可 本科学历 ，学信网学历可查</t>
  </si>
  <si>
    <t>岗位职责： 1. 开发工业控制系统软件平台； 2. 参与系统分析、软件设计，输出规范的设计文档； 3. 编写高质量代码，提供优质稳定的API； 4. 编写单元测试代码，执行完整覆盖的单元测试； 5. 定位、解决系统测试发现的bug，完善、优化系统； 职位要求： 1. 计算机及相关专业本科以上学历； 2. 精通C++、MFC、Socket编程，针对TCP/IP网络协议有一定编程经验 3、精通软件开发过程和软件工程方法，熟悉网络知识和数据库知识； 4. 深刻理解数据结构，能熟练使用各种基本算法，能独立进行算法设计； 5．两年以上中大型软件项目开发经验，能够带领团队进行项目开发，有工业控制系统开发和架构经验者优先考虑。</t>
  </si>
  <si>
    <t>C# WinForm软件开发工程师</t>
  </si>
  <si>
    <t>上海激荡网络科技有限公司</t>
  </si>
  <si>
    <t>深圳朗光科技有限公司</t>
  </si>
  <si>
    <t>五险一金 弹性工作 绩效奖金 专业培训 餐饮补贴 年终奖金</t>
  </si>
  <si>
    <t>五险一金 绩效奖金 股票期权 员工旅游 年终奖金</t>
  </si>
  <si>
    <t>1、大专及以上学历，计算机相关专业; 2、至少三年以上WinForm桌面应用开发经验; 3、有较强的独立工作能力和自我学习能力; 4、精通.Net框架及C＃开发语言； 精通组件、控件设计与开发; 5、熟悉 Socket等通讯方式，能对通讯进行调优，熟悉多线程; 6、熟悉LINQ、Entity Framework、mysql数据库，具有较强数据库SQL开发能力; 7、熟悉面向对象设计、开发、重构及设计模式; 8、有过大型系统和管理软件开发经验的优先考虑; 9、认真严谨、责任心强，具有良好的团队合作精神及沟通表达能力; 10、有POS等零售程序开发经验者优先;</t>
  </si>
  <si>
    <t>1、计算机相关专业本科以上学历。 2、熟悉C/C++或C#编程语言。 3、熟练使用Visual Studio开发工具。 4、了解数据结构，算法基础扎实。 5、有OPENCV使用经验者优先考虑。  6、有上位机通讯编程经验者优先考虑。</t>
  </si>
  <si>
    <t>.net 软件工程师</t>
  </si>
  <si>
    <t>深圳文达网络科技有限公司</t>
  </si>
  <si>
    <t>上海�祁？萍加邢薰�司</t>
  </si>
  <si>
    <t>5-6.5千/月</t>
  </si>
  <si>
    <t>上海暗沙网络科技有限公司广州分公司</t>
  </si>
  <si>
    <t>五险一金 弹性工作 股票期权 绩效奖金 年终奖金</t>
  </si>
  <si>
    <t>1、计算机相关专业大专以上学历； 2、熟悉使用C#/Java开发语言一年以上； 3、熟练掌握MYSQL、SQLSERVER数据库，能独立完成部分存储过程的编写； 4、熟悉nodejs,javascript等相关技术； 5、熟悉svn,git,等代码管理工具； 6、具备较强的逻辑推理能力、团队协作能力、沟通能力及承受压力的能力。</t>
  </si>
  <si>
    <t>1、 负责游戏功能系统的服务端开发工作； 2、 协助系统架构师对服务器程序进行架构分析和软件设计，并完成相应的文档； 3、 主动跟进与处理所负责模块的bug； 4、 按时完成上级主管交予的各项任务； 5、 不断学习与研究最新的技术。 任职要求： 1、本科或以上学历，1年以上实际使用C/C++经验； 2、 熟悉常用的数据库编程，熟悉MYSQL佳； 3、熟悉各种算法和数据结构</t>
  </si>
  <si>
    <t>智慧集团――C#资深工程师</t>
  </si>
  <si>
    <t>上海振华重工(集团)股份有限公司</t>
  </si>
  <si>
    <t>岗位职责： 1、负责带领团队完成港口自动化控制上位机软件产品的设计、研发、维护。 2、负责对自动化控制流程的分+F2:G28析、设计、数据库处理等。 3、负责在工业现场环境下对软件产品的调试。 4、负责相关产品设计文档的撰写、整理。 岗位要求： 1、计算机相关专业，两年以上相关编程经验，精通C#及C/S架构，熟练运用C#进行桌面应用程序开发（WinForm、WPF），熟悉.NET Framework，熟练使用Visual Studio，熟悉微软软件开发技术体系； 2、熟练掌握面向对象思想，熟悉设计模式，能开发C/S和B/S架构的应用程序； 3、熟悉SQL SERVER, MY SQL数据库；能熟练编写存储过程/触发器等；掌握数据库优化方法，善于解决问题； 4、有分布式系统开发经验，精通多线程编程； 7、 需具有良好的沟通能力、团队合作精神 6、 热爱软件编程工作，愿意长期从事研发工作</t>
  </si>
  <si>
    <t>Android 软件开发工程师</t>
  </si>
  <si>
    <t>敏创软件（上海）有限公司</t>
  </si>
  <si>
    <t>C++软件开发―19届（北京、天津、西安、武汉）</t>
  </si>
  <si>
    <t>北京亚控科技发展有限公司</t>
  </si>
  <si>
    <t>五险一金 餐饮补贴 弹性工作 出国机会</t>
  </si>
  <si>
    <t>Android 软件开发工程师  职位要求 1、熟悉Android体系, 从事Android开发至少有两年以上的实际经验； 2、熟悉网络通信编程(HTTP、TCP/IP等)，多线程编程，同步/异步编程开发； 3、熟悉界面布局与优化，理解客户体验设计开发。 4、了解多媒体编程开发，视频的编解码，视频的实时通讯等技术。 5、对技术有足够的激情和耐心，有志于在开发方面做出一些成绩；能很好的与团队协同工作；勤思考，关注互联网的发展动态；</t>
  </si>
  <si>
    <t>五险一金 餐饮补贴 定期体检 绩效奖金 年终奖金 周末双休 带薪年假 节日福利</t>
  </si>
  <si>
    <t>1、招聘要求： 1）硕士及以上学历； 2）具备良好的学习能力、沟通能力和团队合作精神； 3）自动化、电气、测控类相关专业优先； 2、岗位职责： 根据产品的设计文档，负责公司产品的编码及调试。 3、工作地点：北京、天津、西安、武汉，任选其一；  4、年薪：12-15W</t>
  </si>
  <si>
    <t>C#/.net开发工程师</t>
  </si>
  <si>
    <t>上海赛赛汽车技术服务有限公司</t>
  </si>
  <si>
    <t>深圳市金洋汇创科技有限公司</t>
  </si>
  <si>
    <t>C++开发工程师（急招）</t>
  </si>
  <si>
    <t>1、 实现公司信息系统的开发，确保系统具有一流的用户体验和性能； 2、实现高性能、高可维护性以及良好系统可伸缩性的后端代码； 3、实现前端页面结构及样式层结构的设计、优化  岗位要求： 1、全日制本科或以上学历，计算机、电子等相关专业； 2、精通Asp.Net（C#）的后端开发； 3、精通面向对象的分析和设计技术，设计模式等； 4、精通至少一种大型关系数据库（Oracle/SQL Server/My SQL），熟练掌握数据模型建模 5、2年以上的大规模高并发访问的企业级Web应用架构设计和开发经验； 6、出色的沟通能力。</t>
  </si>
  <si>
    <t>深圳腾千里科技有限公司</t>
  </si>
  <si>
    <t>测试设备开发工程师</t>
  </si>
  <si>
    <t>批发/零售 电子技术/半导体/集成电路</t>
  </si>
  <si>
    <t>上海海拉电子有限公司</t>
  </si>
  <si>
    <t>五险一金 员工旅游 年终奖金 全勤奖 年资奖</t>
  </si>
  <si>
    <t>岗位职责： 1、负责公司项目中软件的设计、开发、测试、维护、实施工作； 2、负责项目相关的文档编写，完成需求分析、概要设计、详细设计文档； 3、负责项目相关的数据库设计、优化、开发及实施； 4、参与用户需求调研，需求设计，参与项目总体技术方案的设计与编写； 5、协助完成项目的测试、系统交付工作，对项目实施提供支持； 6、完成领导交办的其他事项。 任职要求： 1、计算机相关专业本科以上学历，3年以上相关工作经验； 2、精通C#, C++ &amp; QT，2年以上Windows方向软件项目开发经验，有WPF开发经验优先考虑，1年以上开发管理经验优先； 3、熟练掌握.NET分层开发、MFC开发思想及组件式开发模式，有使用MFC实际开发经验； 4、熟悉SqlServer、Oracle、Mysql等数据库编程，熟练使用视图、索引、存储过程、触发器等技术； 5、熟练应用LINQ to SQL等技术，有实际应用过ORM的经验； 6、熟悉.net多线程的开发、设计模式、缓存技术、Socket通信原理。</t>
  </si>
  <si>
    <t>任职要求: 1、女，了解PHP开发，有良好的编程习惯和代码风格，具备良好的问题定位分析能力； 2、熟悉Mysql以及SQL语言； 3、了解linux/unix系统，熟悉常用操作和命令； 4、熟悉html/xhtml、CSS、Javascript、AJAX等Web页面技术 ； 5、良好的学习能力和沟通能力，工作积极主动，有强烈的责任心和团队合作精神。  岗位职责： 1、负责公司ERP系统的PHP开发工作，以及系统性能优化和常见的技术问题的解决； 2、配合业务，客服等，进行功能的设计与开发，负责项目的编程、测试和模块测试工作； 3、根据项目要求，能够独立按时完成网站开发任务； 4、对相关部门提交的BUG进行分析测试，并作出修改。</t>
  </si>
  <si>
    <t>五险一金 补充医疗保险 免费班车 员工旅游 交通补贴 专业培训 出国机会 年终奖金 定期体检</t>
  </si>
  <si>
    <t>瑞斯康微电子（深圳）有限公司</t>
  </si>
  <si>
    <t>Provide local competence to build up D&amp;D testing equipment or production testing equipment, including FCT, EOL station, ICT station and Flash station. 负责研发用测试设备或生产线测试设备的开发和制作，设备包括功能测试仪，终端检测仪(EOL)，线路板测试仪(ICT)，和程序烧录设备(Flash Station).
Experience in software programming in C, C# or C++ language. Capable to do software debugging and troubleshooting of testing equipment. 有软件编程经验，能够从事测试设备的软件调试和故障排除工作。
Base on project requirement, plan a measurement and controlling system. Focus on software application of testing system. Design software codes according the testing instruction to fulfill the equipment requirement. 根据项目要求，设计生产线的测量和控制系统，并根据测试指导书的要求，编制软件实现设备要求的功能。
Communication with project development team and production engineers in regard to test systems. Consult with Hella testing department in Germany。针对测试系统与项目开发团队和生产工程师进行沟通；并且和海拉德国测试部门协商。
Manage and administer the Hella Germany test system standards at the Asian locations according to GE-OT guidelines根据德国总部的要求，在亚洲地区管理和执行海拉测试系统标准；
Validate and obtain approval/sign-off of test equipment in accordance with department or company procedures and ‘best practice’ with documentation covering；按照公司的流程和***解决方案，验证并批准测试设备。
Produce and maintain test equipment timing plans to ensure the delivery time of test equipment meet project milestone.制定测试设备开发时间计划, 以确保测试设备的交货时间满足项目的进度。
Conduct acceptance verification test when the test equipment are available in production line. 在生产线验收测试设备，确保测试设备的功能及可靠性
Optimize and improve the performance of test equipment to achieve the goal of cycle time, FPY and down time requirements.优化和提高测试设备性能以达到设备要求的周期时间、合格率和停机时间等指标；
Calibration, measurement system analysis, risk assessment, maintenance schedule, spare parts.
负责新设备的校准、系统分析，风险评估，保养计划及零部件清单。
Other job assigned by Department Manager 部门经理安排的其他工作 任职资格 YOUR QUALIFICATIONS Bachelor degree or equivalent in software engineering, automatic controlling or measurement academic credentials. 本科及相关学历，软件工程、自动化控制以及测试相关专业；
Fluent in English both in written and reading. 良好的英文读写能力
Software skills, typically C, C#, C++, Lab Windows CVI, to a good standard 熟练运用C, C#, C++, Lab Windows CVI等软件
Understanding automotive industry products, and In-Circuit Test, Functional Test and Flash Station(nice to have) 了解汽车电子产品知识，及ICT测试、功能测试和程序烧录的知识(不做强制要求)；
Experience in software programming, or in mechanical fixture adaptor design.有软件编程和测试设备工作经验；
Good team player and good communication skill 良好的团队合作能力及沟通能力</t>
  </si>
  <si>
    <t>岗位职责： 1、负责主站系统前置机开发；  2、开发电力及用电系统相关协议岗位要求。 岗位要求： 1、具有熟练掌握C++编程能力； 2、熟悉Qt、Boost、ProtoBuff等库和工具，最好有电力相关协议开发的经验；</t>
  </si>
  <si>
    <t>上海维音信息技术股份有限公司</t>
  </si>
  <si>
    <t>广州怡港环保科技股份有限公司</t>
  </si>
  <si>
    <t>互联网/电子商务 通信/电信运营、增值服务</t>
  </si>
  <si>
    <t>做五休二 带薪年假 五险一金 免费班车 绩效奖金 全勤奖 节日福利 专业培训</t>
  </si>
  <si>
    <t xml:space="preserve"> 岗位职责：    任职要求：  </t>
  </si>
  <si>
    <t>新能源 环保</t>
  </si>
  <si>
    <t>五险一金 节日福利 餐饮补贴 全勤奖 绩效奖金 包住宿 住房补贴 带薪年假</t>
  </si>
  <si>
    <t>工作内容：1、基于QT架构的图形界面软件开发，负责具体新项目的需求分析、源代码框架设计及开发、单元测试及缺陷修复； 2、完成系统各模块间的通信与交互，项目源码、文档、自动编译环境统一管理； 3、完成数据库数据操作； 4、编写需求分析、概要设计、详细设计等项目文档。  岗位要求： 3、熟悉TCP/UDP、HTTP、SIP协议，对流媒体传输协议RTP/RTSP/RTMP/HTTP Live Streaming等流媒体技术有一定研究； 5、熟练使用MySQL、ORACLE等常见数据库，能够根据项目特点进行最优配置及优化，有windows、linux环境下使用C/C++开发的实际项目经验； 6、掌握网络、多线程开发技术； 7、有open cv、ffmpeg等图形、视频处理开发经验者优先； 8、具有技术钻研精神，并具有较强的学习能力，追求完美，思维敏捷，良好的逻辑分析能力，具有团队合作精神，能承受较大工作压力。  【基本待遇】： 基本薪资+绩效+高额提成+午餐补贴+全勤奖 公司提供有保障的高薪水机制，让每位员工发挥最大能量 全体员工均可参与产品销售，提成上不封顶 早九晚六，大小周工作制  【其它福利】： 1、公司按照有关政策办理国家规定的五险一金； 2、员工享有带薪年假，国家法定节假日，至少10天春节假期，员工依法享有婚假、产假、陪产假、丧假、工伤假等； 3、正式员工根据工龄可享有带薪心情假； 4、年终奖金、工龄工资、生日津贴、新婚贺礼、亲子贺礼、双份开门红； 5、公司不定期举行各项团建活动，打球、拓展、KTV，聚餐等；每年至少1次旅游机会； 6、每月生日会、下午茶，端午节、中秋节等传统节日礼品发放； 7、正式员工每年可享受价值500元的年度体检； 8、员工可享有每年1-2次调薪机会； 9、公司鼓励员工提升专业知识水平，并建立相关激励制度； 10、完善的培训体系，涉及公司制度、业务知识、职业规划、激励管理、领导力等各个方面；  【我们的团队】： 1、我们的员工：专业、活力、有梦想，我们的领导：大方、前卫、很nice； 2、我们需要更专业、更有活力、更有梦想的你来加入我们； 3、我们把每位员工都当做是我们的合伙人，只要你有能力，享有公司股权、职位晋升、享受高薪通通不是问题。</t>
  </si>
  <si>
    <t>送飞实业集团有限公司</t>
  </si>
  <si>
    <t>Software Engineer-EAP C#</t>
  </si>
  <si>
    <t>HCL Technologies (Shanghai) Limited</t>
  </si>
  <si>
    <t xml:space="preserve">Job Duties:  Education and Experience:  Computer science related area, Bachelor or equivalent, over 3 years C# develop experience.  Requirements:     </t>
  </si>
  <si>
    <t>深圳市意科特实业有限公司</t>
  </si>
  <si>
    <t>五险 年终奖金 绩效奖金 员工旅游 专业培训</t>
  </si>
  <si>
    <t>岗位职责： 1、熟悉微信公众平台开发流程，负责微信各种接口设计、开发和维护； 2、根据公司需求，能够独立完成详细设计及编码、进行代码审查； 3、具有Web开发经验，熟悉PHP开发语言，掌握HTML（DIVCSS）、Html5、JavaScript等技术 4、熟练应用关系型数据库Mysql、Oracle、db2等中的一种； 5、对微信公众平台上微网站微应用开发有较深的理解与应用，熟悉微信开发语言环境，能独立开发应用。 6、微信小程序开发与流量裂变运营。  岗位要求： 1、 本科以上学历，计算机科学与技术、计算机软件和软件工程专业毕业，条件优秀者可降低学历要求； 2、 一年以上开发经验，能独立运营项目，有多层结构的开发经验； 3、 对微信公众平台上微网站微应用开发有较深的理解与应用，熟悉微信开发语言环境，能独立开发应用； 4、具有Web开发经验，掌握HTML（DIV+CSS）、Html5、JavaScript技术； 5、熟练应用关系型数据库Mysql、Oracle、db2等中的一种； 6、对微信小程序开发与流量裂变有经验者优先。</t>
  </si>
  <si>
    <t>0.9-1.3万/月</t>
  </si>
  <si>
    <t>软件开发工程师</t>
  </si>
  <si>
    <t>上海北裕分析仪器股份有限公司</t>
  </si>
  <si>
    <t>定期体检 周末双休 考勤奖 年终奖金 五险一金 员工旅游</t>
  </si>
  <si>
    <t>岗位职责： 1、完成相关子系统的分析与设计、代码编写、调试与自测、开发文档编写； 2、参与系统联调，并对各自子系统负责； 3、参与设计评审，并提出参考建议； 4、参与系统架构分析设计，并提出参考方案； 5、负责公司呼叫中心及相关语音类产品的研发。  任职要求： 1、有良好的逻辑思维能力。 2、有较强的进取心、工作责任心，良好的沟通协作能力。 3、具备较强的学习和独立解决问题的能力。 4、熟练掌握windows/linux C/C++开发，能独立进行模块设计、开发。 5、熟悉Linux系统、Linux常用命令，熟悉开发工具gcc、g++、gdb、make。 6、熟悉mysql、oracle等数据库技术。  符合以下条件之一者优先考虑： 1、精通网络编程，有丰富的网络编程经验，能熟练应对高并发、高稳定性要求。 2、有一定的系统架构、模块设计能力。 3、对数据库技术有专研。对数据库的优化有一定的心得，熟悉语法解析技术。 4、有呼叫中心及电信行业经验。</t>
  </si>
  <si>
    <t>仪器仪表/工业自动化 环保</t>
  </si>
  <si>
    <t>五险一金 员工旅游 交通补贴 餐饮补贴 通讯补贴 定期体检 年终奖金 绩效奖金</t>
  </si>
  <si>
    <t>岗位职责： 1、工作站及系统软件的设计与开发 2、相关软件的编程与调试，相关故障定位，版本维护  任职要求： 1、本科学历及以上，计算机、软件工程及相关专业，985高校毕业生可放宽工作年限要求 2、有工控/仪器仪表领域， 机器人产品等的工作站/系统程序编写与调试经验2年以上者优先 3、熟悉常见工作站与下位机的通讯方式，有需求理解，分析和模块化设计程序的能力 4、熟练运用任意一种主流编程语言与环境，能够独立完成软件的设计,编写及调试或者优化工作，有程序员证书者优先，有C#开发经验者优先 5、有较强的学习能力和沟通理解能力，良好的团队合作精神</t>
  </si>
  <si>
    <t>深圳毅能达金融信息股份有限公司</t>
  </si>
  <si>
    <t>.NET开发工程师(计费)</t>
  </si>
  <si>
    <t>世纪天成</t>
  </si>
  <si>
    <t>五险一金 补充医疗保险 免费班车 员工旅游 绩效奖金 年终奖金 定期体检 早餐 节日福利</t>
  </si>
  <si>
    <t>免费班车 年终奖金 五险 带薪年假 提供吃住 做五休二 节日福利</t>
  </si>
  <si>
    <t xml:space="preserve">  6、熟练掌握多线程编程、网络编程、串口编程。  工作任务 1、负责参与项目中软件服务端功能的开发、编写以及软件设计工作； 2、负责自动化电机、传感器等电子部件的驱动封装，电子产品动态库封装、测试工具、测试范例、协议文档和相关软件开发文档完善和编写； 3、需要时与干系人沟通，确定C#/C++项目的相关要求及信息。 发布公司：江苏毅能达智能终端技术有限公司深圳分公司 </t>
  </si>
  <si>
    <t>工作职责：
1、根据需求完成计费系统模块的设计、文档书写、代码实现、单元测试等工作；
2、对现有计费系统提出优化方案，并实施优化；
3、负责相关系统的运营和维护，确保系统安全稳定运行及数据正确。
职位要求：
1、本科及以上学历，计算机或相关专业，一年以上工作经验；
2、熟练使用C#、ASP.NET，MVC，熟悉WEB前端技术JQuery、Ajax、HTML、CSS；
3、掌握网络编程（Socket,TCP,HTTPS）技术，熟悉NoSQL的使用方法（Redis, RabbitMQ,MongoDB）；
4、熟悉SQLServer数据库系统，熟练使用SQL语言, 熟悉数据库设计，了解数据库性能调优；
5、有良好的代码编写习惯，熟悉软件开发规范；
6、有较强的分析、解决问题能力，能快速学习成熟框架并适用到现有平台系统中；
7、工作积极、主动、细致、责任心强，良好的沟通能力与团队合作精神；
8、有游戏计费系统或网上支付系统开发经验者优先考虑。</t>
  </si>
  <si>
    <t>Java高级开发工程师 (职位编号：03)</t>
  </si>
  <si>
    <t>对日C/C++软件工程师</t>
  </si>
  <si>
    <t>五险一金 员工旅游 绩效奖金 年终奖金 专业培训 周末双休 带薪年假 全勤奖</t>
  </si>
  <si>
    <t>工作职责 1、 负责网络安全产品后台的设计，开发和测试 2、 负责已有产品的优化和维护  任职要求 1、 计算机、通信、电子、自动控制等相关专业 2、熟悉Linux操作系统的原理及操作，熟悉网络基本原理 3、至少熟悉C/C++/C#/Java/PHP语言中的一种 4、熟练掌握servlet，JSP，Struts，Spring，hibenate，mybatis、Tomcat和Apache等技术 5、熟练掌握 MySQL、PostgreSQL数据库中的一种 6、熟悉WEB相关知识(如HTML, JAVASCRIPT, CSS等) 7、 具备良好的代码编写风格、文档书写习惯 8、熟悉常用的数据结构及设计模式 9、 较强的逻辑推理和解决问题的能力 10、能够自我驱动，乐于接受挑战，热爱探索和钻研 11、三年以上工作经验</t>
  </si>
  <si>
    <t>网站程序员（asp.net）</t>
  </si>
  <si>
    <t>广州培正才富信息科技有限公司</t>
  </si>
  <si>
    <t>Sr. QA Engineer (Performance)</t>
  </si>
  <si>
    <t>Green Dot Corporation</t>
  </si>
  <si>
    <t>花都区  </t>
  </si>
  <si>
    <t>1-2.5万/月</t>
  </si>
  <si>
    <t>高端医疗 威尔士健身卡 Xbox游戏机 居住证积分 技术培训 英语培训 弹性工作 文体活动 出国机会 年终奖金</t>
  </si>
  <si>
    <t>员工旅游 餐饮补贴 大小周 带薪年假 五险一金 包住宿 全勤奖 专业培训 年终奖金</t>
  </si>
  <si>
    <t>1.有较好的理解和沟通能力，工作认真负责，具备团队合作精神，学习能力强，并能遵守项目开发规范；
2.熟悉网站服务器的日常安全维护；
3.熟练掌握asp.net,C#语言；
4.有基础的Html+CSS,精通javascript等知识；
5.熟悉掌握SQL service及SQL数据库，有小程序及公众号相关开发经验优先；
6.至少两年以上asp.net网站开发经验，熟悉招聘类网站开发流程或有大型网站开发经验者优先；
7.公司提供住宿、午餐补贴，有竞争力的薪金+社保+全带薪年假+年底双薪。</t>
  </si>
  <si>
    <t xml:space="preserve">Job Summary: Sr. QA Engineer, Load and Performance testing team. GreenDot is seeking a Sr. Performance Engineer to test, measure, analyze, monitor, manage, and optimize performance and scalability of our applications and systems. You will work with development and QA teams to design, architect and develop large-scale performance testing projects, plus oversee remediation of performance issues.  Job Description:  Preferred Education: Preferred Job Skills and Qualifications:  </t>
  </si>
  <si>
    <t>北京起鹏科技发展有限公司</t>
  </si>
  <si>
    <t>手游U3D客户端开发</t>
  </si>
  <si>
    <t>出国机会 五险一金 员工旅游 交通补贴 年终奖金 绩效奖金 通讯补贴 餐饮补贴</t>
  </si>
  <si>
    <t>上海玄云网络科技有限公司</t>
  </si>
  <si>
    <t>一： 岗位要求： 1、专科以上学历，计算机软件或相关专业毕业，计算机基础技术扎实； 2、有详细设计式样书的经验和测试经验，2年以上C/C++开发经验； 3、有对日开发经验，日语3级以上，能熟练读写日文式样书； 4、有团队合作精神，能承受工作压力；  二：薪资待遇 入职当月即上五险一金，试用期间薪资100%发放，法定年假。</t>
  </si>
  <si>
    <t>五险一金 补充医疗保险 员工旅游 年终奖金 定期体检</t>
  </si>
  <si>
    <t>岗位职责： 1、使用Unity3D技术进行客户端开发； 2、协同策划和美术，持续优化改善游戏品质； 3、持续进行产品的性能优化； 4、完成部分游戏工具和重要模块功能的开发； 5、参与Unity3D游戏项目的系统逻辑、UI、工具、图形特效的程序开发。  任职要求： 1、熟悉Unity3D，3年及以上游戏行业工作经验； 2、熟练使用C/C++、C#等相关编程语言，熟悉lua脚本语言； 3、精通于游戏系统架构，数据结构设计，接口设计； 4、有帧同步框架开发经验者优先； 5、有使用ECS开发Unity3D游戏经验者优先； 6、有游戏服务器相关开发经验者优先； 7、熟悉图形学渲染管线流程，渲染队列，shader，光照模型等相关知识经验的优先；</t>
  </si>
  <si>
    <t>广州市海约互联网信息服务有限公司</t>
  </si>
  <si>
    <t>0.9-1.4万/月</t>
  </si>
  <si>
    <t>资深Unity3d开发工程师</t>
  </si>
  <si>
    <t>上海晨之科信息技术有限公司</t>
  </si>
  <si>
    <t>五险一金 交通补贴 餐饮补贴 通讯补贴 周末双休</t>
  </si>
  <si>
    <t>1.2-4万/月</t>
  </si>
  <si>
    <t>岗位职责： 1. 参与需求分析、系统设计、代码框架搭建； 2. 独立完成模块详细设计、开发测试、联调和问题处理等工作； 3. 参与详细设计等技术文档编写工作。 岗位要求： 1. 计算机、数学、气象、船舶等相关专业，本科以上学历； 2. 精通MS VC，C\C++和C#语言，有较好的数据结构、算法和面向对象理论基础； 3. 熟悉Windows系统环境，熟悉MFC、QT、WIN32 API； 4. 了解计算机网络原理，了解TCP/IP协议，socket编程； 5. 具有良好的沟通能力及团队协作能力； 6. 为人诚恳，做事踏实主动，有团队意识，学习能力强。 福利待遇： 1、 五险一金：按国家规定缴纳的相关社会保险，包括基本医疗保险、养老保险、工伤保险、失业保险、生育保险、住房公积金； 2、 津贴补助：生日福利，餐饮补贴，通讯补贴等； 3、 法定假期：国家法定节假日及公司规定的节假日，均可享有； 4、 上班时间：周末双休，朝九晚六，午休1.5小时； 5、 福利假期：带薪福利假期，如年假、病假、婚假、产假、陪产假等； 6、 集体活动：公司不定期举行聚餐、文体活动、外出拓展等丰富的员工活动。</t>
  </si>
  <si>
    <t>五险一金 绩效奖金 年终奖金 出国机会</t>
  </si>
  <si>
    <t xml:space="preserve">大IP项目---招募初中级客户端、高级客户端和客户端主程序.（微软腾讯系CTO带领） 岗位职责： 1、使用Unity3D技术进行客户端开发； 2、协同策划和美术，持续优化改善游戏品质； 3、持续进行产品的性能优化； 4、完成部分游戏工具和重要模块功能的开发； 5、参与Unity3D游戏项目的系统逻辑、UI、工具、图形特效的程序开发。  任职要求： 1、熟悉Unity3D，1年及以上游戏行业工作经验； 2、熟练使用C/C++、C#等相关编程语言，熟悉lua脚本语言； 3、精通于游戏系统架构，数据结构设计，接口设计； 4、有帧同步框架开发经验者优先； 5、有使用ECS开发Unity3D游戏经验者优先； 6、有游戏服务器相关开发经验者优先； </t>
  </si>
  <si>
    <t>深圳怡化电脑股份有限公司</t>
  </si>
  <si>
    <t>期货软件专家/图表分析讲师 (职位编号：2)</t>
  </si>
  <si>
    <t>深圳析科炬财经科技有限公司上海分公司</t>
  </si>
  <si>
    <t>0.9-2.5万/月</t>
  </si>
  <si>
    <t>五险一金 员工旅游 餐饮补贴 通讯补贴 专业培训 绩效奖金 年终奖金 定期体检</t>
  </si>
  <si>
    <t>五险一金 专业培训 出国机会 年终奖金 定期体检 绩效奖金</t>
  </si>
  <si>
    <t>岗位职责： 1.负责设备驱动软件开发、维护； 2.负责软件模块的相关技术文档编写.维护； 3.负责跟进行业规范的发展变化； 4.完成上级领导交待的其它工作。 任职资格： 1.学历：本科及以上学历计算机、应用数学相关专业； 2.年龄：24至35周岁； 3.初级工程师要求1年及以上工作经验；中高级工程师要求3~5年开发经验； 4.熟练使用C/C++语言，熟悉VC/MFC/SDK编程； 5.精通面向对象思想，熟悉设计模式，具有软件架构意识； 6.熟悉软件工程； 7.熟悉Windows操作系统； 8.熟悉版本管理工具； 9.能独立编写技术文档； 10.有WOSA开发经验者优先考虑；</t>
  </si>
  <si>
    <t>Product Specialist to join our Global Product Specialist Group in Shanghai. Applicants should possess a deep body of knowledge of Technical Analysis and experience in the market. The successful candidate must be a highly motivated self-starter, comfortable in a demanding and client driven environment.  Responsibilities 1 Assist the Sales teams in furthering our Technical Analysis/Charting franchise and the reputation of our core Technical Analysis/Charting and Trading products; 2 Meet the high level analytical demands of our customers both on a 1-to-1 basis and through presenting at seminars and conferences, where appropriate; 3 Liaise with both clients and product managers to influence the future direction and development of our product; 4 Further enhance the knowledge of our sales force through internal training and seminars; 5 Contributing to articles and publications on the subjects of Technical Analysis, charting and data visualization.  Knowledge, Skills and Ability 1 Excellent knowledge, written and spoken, in English and Mandarin. 2 Knowledge of CQG products a definite plus; 3 Considerable financial market experience; 4 Extensive and proven knowledge / experience in Technical Analysis, automating trading stratagies, back-testing optimization, market-making concepts, intracommodity/intercommodity arbitrage concepts and options trading/analytics 5 Basic programming skills in C#, C++, VB.NET, Python 6 Knowledge of multiple asset classes including Equity, Fixed Income, Commodity, FX and it's derivatives 7 Credible contacts in the market and a strong understanding of the companies and players participating in technical analysis; 8 Excellent communication and customer service skills; 9 Willingness to travel  Education and experience  1Bachelors or Masters Degree in Finance or related discipline or equivalent combination of education, experience, and skills 2 A minimum of 3 years of experience in a similar role 3 Candidate would have or be pursuing a recognised TA designation (such as CMT or CFTe);  *All candidates must submit a copy of English CV</t>
  </si>
  <si>
    <t>深圳太极云软技术有限公司</t>
  </si>
  <si>
    <t>做五休二 带薪年假 节日福利 交通补贴 餐饮补贴 五险一金 绩效奖金</t>
  </si>
  <si>
    <t>岗位职责： 1.     负责终端产品与各种周边硬件设备的对接、接口调试、API封装等； 2.     负责终端产品的设备监控功能开发、联调、对接； 3.     负责终端产品的浏览器直连设备功能插件开发； 4.     负责图形图像提取、识别算法研发； 5.     负责相关文档编写； 6.     领导交办的其他任务。  任职要求： 7.     大学本科及以上学历、计算机相关专业，2年以上相关工作经验； 8.     熟悉linux常用命令，有opencv，duilib开发经验； 9.     悉常见的数据通信方式，掌握串口、USB、socket编程技术，熟悉TCP/IP协议; 10.   windows下软件开发，熟练使用vs集成开发环境，熟悉COM，STL，WTL，ATL等开发技术 11.   有硬件设备对接、银商接口对接、nodejs开发经验优先； 12.   移动端开发经验、activeX控件开发经验优先； 13.   具有良好的团队精神，工作认真严谨、有很强的责任感和吃苦耐劳精神； 14.   具有良好编码习惯，文档编写能力，有较强沟与学习能力，对新领域新知识有求知欲优先；</t>
  </si>
  <si>
    <t>web前端开发工程师 Web Developer</t>
  </si>
  <si>
    <t>泰勒维克（上海）科技有限公司</t>
  </si>
  <si>
    <t>通信/电信/网络设备 医疗设备/器械</t>
  </si>
  <si>
    <t>五险一金 餐饮补贴 出国机会 年终奖金 定期体检 专业培训 补充医疗保险</t>
  </si>
  <si>
    <t>广州至拓网络科技有限公司</t>
  </si>
  <si>
    <t>五险一金 绩效奖金 员工旅游 年终奖金 通讯补贴</t>
  </si>
  <si>
    <t xml:space="preserve"> 岗位要求/任职资格：  1.全日制本科毕业，计算机相关专业毕业，2年以上C/C++开发经验，计算机相关专业硕士优先；  2.精通C/C++开发，熟悉主流数据库，精通Linux系统、熟悉Python开发技术优先；  3.学习力强，具备对全局问题、关键问题的思考能力；  4.工作态度认真、责任心强，热情有干劲，富于团队精神，有很强的学习能力，沟通能力；  此岗位欢迎优秀的计算机硕士研究生同学投递简历！</t>
  </si>
  <si>
    <t>1、负责前端技术方案的架构设计和实现； 2.、编写高质量代码，根据产品需求和设计完成前端页面代码，实现交互效果； 3、与后台工程师协作，完成数据交互、动态信息展现； 4、维护及优化网站前端页面执行性能和加载性能，优化前端代码规范； 5、根据产品开发需要，配合相关人员完成产品各部分设计的更新和修改；  技能要求: 1、有二年以上前端开发经验项目经验丰富者优先； 2、能够熟练运用HTML5 、JS 、CSS3 ， 3、熟悉Angular2.0以上版本, 了解React,、Vue 4、熟练使用Typescript 5、有使用REST API与现有系统集成的经验 6、有一定的英文基础，能看懂文档，进行简单交流 7、有c#.net经验的优先考虑  其他福利： 1、外企工作环境 2、节日礼物+生日卡+餐补 3、每年安排体检 4、工作时间9：00-17：30 5、法定假期 （如果您对我公司有兴趣，请在发送简历的同时附带英文简历） Please make sure you have an English resume when applying for this job.  Responsibilities: Collaborating with other software developers, business analysts and software architects to plan, Design, develop, test, and maintain web based applications built on various web technologies. Assisting in the collection and documentation of user's requirements, development of user stories, and estimates. Write well designed, testable, efficient code by using best software development practices Integrate data from various back-end services and databases Gather and refine specifications and requirements based on technical needs Create and maintain software documentation Be responsible for maintaining, expanding, and scaling our web projects. Interacting with project stakeholders to develop storyboards and UX workflows/prototypes. Providing stylization and theming customizations. Ensuring cross-browser compatibility across a variety of supported browsers.   Skills: Advanced knowledge of at least one framework using HTML5 + JS + CSS3 for building enterprise business applications (e.g. Angular, React, Vue). Needs to be open to using new frameworks when needed. Experience integrating with existing systems using REST API is a must. Knowledge of Typescript is a plus. Knowledge of c#.net is a plus   Our offer: We welcome you in an international team within a fast growing Belgian company We value the input of our employees and work together to achieve our company goals We have a canteen in our building and provide meal allowance to all our employees We provide a physical examination every year Our work shift is from 9:00 AM till 5:30 PM (Monday to Friday) On public holidays you will still receive your salary Possibility for an annual bonus  Please make sure you have an English resume when applying for this job.</t>
  </si>
  <si>
    <t>上位机软件开发工程师（C++/C#）</t>
  </si>
  <si>
    <t>深圳市银河表计股份有限公司</t>
  </si>
  <si>
    <t>资深.NET开发工程师</t>
  </si>
  <si>
    <t>上海磐荣商务软件系统有限公司</t>
  </si>
  <si>
    <t>仪器仪表/工业自动化 电气/电力/水利</t>
  </si>
  <si>
    <t>五险一金 绩效奖金 定期体检 年终奖金 出国机会 员工旅游 专业培训 餐饮补贴</t>
  </si>
  <si>
    <t>开发工程师/开发顾问</t>
  </si>
  <si>
    <t>岗位职责： 1、配合项目经理，软件工程师，完成对产品的进度开发； 2、负责所担当产品软件的综合设计，编写与测试； 3、产品在开发过程中软件的问题能及时解决； 4、产品DFMEA/初始控制计划的制作与更新。  岗位要求： 1、全日制统招本科毕业，两年以上的上位机软件开发经验； 2、熟练使用C#开发环境； 3、熟练掌握C/C++ 、MFC； 4、熟悉SOCKET编程，RS232 、RS485等通讯技术 ； 5、掌握一种数据库，如：sqlite、access、Mysql或sqlserver； 6、对IEC62056、DLMS、DLT645等协议有一定了解； 7、具有良好的编程风格与习惯，能规范化编程。 8、热爱软件编码工作，能承受一定的工作压力，具有良好的沟通能力和团队合作能力。</t>
  </si>
  <si>
    <t>五险一金 绩效奖金 补充医疗保险 员工旅游 补充公积金 专业培训 弹性工作 商业保险 周末双休 带薪年假</t>
  </si>
  <si>
    <t>广州华盟信息科技有限公司</t>
  </si>
  <si>
    <t>职位描述 1、参与项目规划工作，协助项目经理完成技术方案编写，负责项目核心代码开发； 2、能够顺畅完成项目组内部协作，承担项目组导师职位负责团队技术提升； 3、负责功能模块的设计模型、数据库设计等总体模块设计； 4、完成系统的性能优化和完善工作；  岗位要求 1、全日制专科及以上学历； 2、三年以上B/S系统开发经验，从事过BPM、OA产品开发经验者优先； 3、熟练掌握C#、能熟练使用MVC Webapi开发框架，掌握EF、Linq、IOC、DI技术/框架； 4、熟练使用Javascript（ES2015）、React.js、Webpack等前端开发框架及开发方式； 5、熟悉SQL Server、Oracle数据库，能熟练编写SQL存储过程、数据库函数，并具备SQL性能分析与优化能力； 6、工作态度积极，有较强的表达和具有良好的沟通能力、团队配合精神,能够在工作压力下完成工作任务； 7、对业务需求有良好的理解能力、有良好而规范的编程习惯和技术文档编写习惯；</t>
  </si>
  <si>
    <t>五险一金 员工旅游 年终奖金 绩效奖金 出国机会 专业培训 定期体检 通讯补贴 补充医疗保险 交通补贴</t>
  </si>
  <si>
    <t>C++/NOIP教学老师</t>
  </si>
  <si>
    <t>泊思地（上海）教育培训有限公司</t>
  </si>
  <si>
    <t>真诺测量仪表（上海）有限公司</t>
  </si>
  <si>
    <t>任职要求： 1、2年以上同岗位工作经验； 2、熟悉JAVA编程技术、理解基于JAVA的编程原理； 3、熟练使用JSP,、Servlet等开发技术； 4、对HTML、JavaScript、Ajax、CSS等Web客户端开发技术有一定的了解； 5、计算机、电子或通讯类相关专业本科以上学历； 6、责任心、自学能力强，沟通协作意识良好。  岗位职责： 1、参与信息化项目的实施和二次开发工作，基于在PLM行业领先的三层架构商业系统平台，按项目需求，进行功能点的开发任务； 2、与项目团队成员一起协同工作，管理和维护信息管理类系统平台，为企业用户提供IT支持； 3、研究/跟踪信息技术开发需求，基于团队协作，在企业信息化IT技术应用上，积累开发能力和经验，逐步掌控更大的开发需求和更复杂的技术实现。  我们深信，人才是企业最宝贵的资源，如果应聘成功您将获得：  1、合理的工作时间：5天8小时工作制（8:30-17:30），公司注重人文关怀，您不用担心我们是7*12 小时工作制，只要白天能干完，绝不让你加班到半夜。 2、极具竞争的薪酬：高出同行10%--30%的薪资，基本工资+绩效工资+全勤，绝对能让你过上满意小资生活的薪酬待遇； 3、完善的社会保险：公司按国家规定为员工缴纳相关社会保险，包括基本医疗保险、养老保险、工伤保险、失业保险、生育保险； 4、优美的办公环境：5A甲级现化化办公室； 5、便捷的公共交通：公司写字楼位于广州核心地段―天河区体育中心CBD办公区域，近地铁、BRT，交通极为便利； 6、人性化的员工假期：按照国家规定休假，各种带薪假期，带薪年假，婚假，产假等； 7、多彩的员工活动：各式各样丰富的下午茶，每周文体活动，不定时组织员工聚餐、比赛、旅游等活动 8、全面的培训计划：岗位培训、专业知识培训、外派培训、国外培训等我们一样都不会少； 9、畅通的晋升制度：公司有良好的晋升通道，量身打造人员成长计划，给有志向的你施展才华的平台。</t>
  </si>
  <si>
    <t>0.9-1万/月</t>
  </si>
  <si>
    <t>教育/培训/院校 计算机软件</t>
  </si>
  <si>
    <t>五险一金 出国机会 员工旅游 绩效奖金 年终奖金 餐饮补贴 13-14薪 超额分红 商业保险 弹性工作</t>
  </si>
  <si>
    <t>免费班车 五险一金 通讯补贴 专业培训 定期体检 年终奖金 绩效奖金 弹性工作</t>
  </si>
  <si>
    <t>岗位职责： 负责公司MES平台的开发和维护 公司内部业务系统的维护 岗位要求：  技术要求：</t>
  </si>
  <si>
    <t>1.负责NOIP提高组的课程设计与开发； 2.完成C++/NOIP的备案及教学； 3.定期参加课程教研活动； 4.负责学员学习进度的记录及反馈； 5.完成领导安排的其他事宜。 任职资格： 1.计算及相关专业，本科及以上学历，本科期间获得ACM-ICPC相关竞赛银奖及以上优先； 2.精通C++编程、数据结构及算法设计； 3.具有NOIP、ACM等算法编程获奖者、教练经验、信息学奥林匹克指导老师资格优先； 4.热爱青少年编程教育，有一定的责任心、上进心、抗压与沟通能力。  上班时间：做五休二，周一周二休息。 面试地址：普陀区曹杨路500号普陀科技馆</t>
  </si>
  <si>
    <t>高级软件工程师 (职位编号：TSE-05)</t>
  </si>
  <si>
    <t>中级C/C++工程师</t>
  </si>
  <si>
    <t>上海韬煜信息科技有限公司</t>
  </si>
  <si>
    <t>广东星舆科技有限公司</t>
  </si>
  <si>
    <t>12-24万/年</t>
  </si>
  <si>
    <t xml:space="preserve">职位名称：高级软件工程师  工作职责：  1.针对软件工程项目提供技术方案，进行前期调研和系统架构设计，为客户提供专业咨询服务；  2.负责软件系统的实施，包括功能规范设计、数据库和软件关键部分编程、系统调试和验收测试等工作；  3.及时解决系统设计和调试中的技术问题，作为项目经理带领项目团队工作，保证整个项目实施的质量、进度和成本优化。 能力要求：  1.本科以上学历，软件工程、计算机技术、网络工程等专业；  2.35岁以下，具有软件系统设计和编程5年以上工作经验；  3.精通.net、C#、JS等编程语言和Oracle等数据库设计；  4.理解TPM、WCM、精益制造等管理体系，熟悉MES、EMS和行业管理信息系统实施流程和项目管理；  5.具有食品饮料、汽车、物流等行业软件项目经验者优先。  一般要求：  1.积极向上，工作认真，团队精神；  2.沟通能力强，可进行英语口语交流；  3.适应经常的国内出差。  薪资待遇：  1.优厚的工资和奖金待遇  2.完备的福利体系和补贴等  </t>
  </si>
  <si>
    <t>五险一金 年终奖金 绩效奖金 股票期权</t>
  </si>
  <si>
    <t xml:space="preserve">        </t>
  </si>
  <si>
    <t>架构师</t>
  </si>
  <si>
    <t>伦琴（上海）医疗科技有限公司</t>
  </si>
  <si>
    <t>软件研发工程师（C/C++、linux）</t>
  </si>
  <si>
    <t>广州市奥威亚电子科技有限公司</t>
  </si>
  <si>
    <t>2.5-3万/月</t>
  </si>
  <si>
    <t>医疗/护理/卫生 互联网/电子商务</t>
  </si>
  <si>
    <t>五险一金 周末双休 带薪年假 做五休二</t>
  </si>
  <si>
    <t>五险一金 年终奖金 定期体检 节日福利 免费班车 免费工作餐 团队活动 周末双休 通讯补贴 员工旅游</t>
  </si>
  <si>
    <t>职位描述： 1、参与公司技术愿景和战略等重大问题决策，把握总体技术方向，对技术选型以及开发实施等问题进行指导和把关。 2、负责应用系统的架构设计和核心代码的编写;制定系统相关的技术接口和规范；负责业务模型到技术模型的转换;负责核心技术问题的攻关，系统优化。 3、负责系统总体架构设计，包括数据库、分布式架构、前后端API；评估并掌握新的技术方案、引进基础设施，为业务发展、技术运营提供强有力技术支持。 4、技术上指导团队;制定开发规范，参与制定技术标准，编写相应的技术文档，并对通用技术进行整理，提高技术复用。 5、配合市场部门工作，承担对外咨询工作，并为公司内部提供技术支持。负责完成领导交办的其他工作。 6、逻辑思维能力强，具备卓越的抽象能力、架构分析能力、设计能力及良好的技术文档写作能力。 7、熟练掌握基于JAVA/C#的一种或多种后端技术、有前端开发经验。 8、熟悉多线程开发，熟悉多线程调优的优先。 9、熟悉分布式系统原理，有分布式系统设计和开发经验。  任职要求： 1、本科以上学历，计算机软件相关专业，5年以上相关工作经验。 2、熟悉SAAS平台开发，4年以上技术+管理工作经验，其中至少2年大型SAAS平台总体架构经验。 3、沟通协调能力强，具备良好的团队合作精神。 4、学习力强，富有追求卓越的工作热情。 5、具备较强的业务能力和执行能力。 6、具备较强的合作精神和协调能力。 7、具有对岗位相关前沿技术的钻研能力。 8、开发过HIS、PACS、RIS、EMR 等医疗信息化系统优先。 9、具备大数据处理技术（Hadoop/Spark/ELK等）、机器学习等技能优先。</t>
  </si>
  <si>
    <t>广州云智健康科技有限公司</t>
  </si>
  <si>
    <t>1.统招本科以上学历，计算机/软件/通信等相关专业，（优秀应届生亦可，***）； 2.可熟练阅读英文技术文档，具备文档编写能力； 3.良好的协作能力与沟通能力，具有敬业精神、高度责任感和创新能力、富团队合作精神。 岗位要求： 1.良好的C/C++编程能力，能熟练使用SVN或者GIT等版本管理软件的客户端； 2.熟悉Linux操作系统及Linux多线程、进程通信等内容的编程；熟悉计算机网络编程（TCP/IP、UDP等网络通信协议）； 3.对云服务器的部署有一定了解；  我们的福利： A. 富有竞争力的薪酬福利体系，根据个人表现提供年薪14月+； B. 完整的社会保障体系，五险一金，周末双休，法定假日，带薪年假； C. 丰富多彩的员工活动，倡导平缓工作与生活，月度生日会，员工聚餐，旅游活动等； D. 免费提供工作餐，由公司农庄提供蔬菜和禽类，食材绿色健康； E. 针对性培养机制，良好工作氛围，提供多维度发展空间，体现个人价值； F. 总部班车接送，远离拥堵公交(华师-公司、黄村-公司)。  我们的优势： A. 专注信息化教育视频应用14年，深耕教育服务14载，将视音频技术融入到课堂录制，在线互动、课后点播、课例直播等各个教学环节； B. 10,000余所中小学和高校成功案例，凭借优质的产品和方案，奥威亚的市场占有率领先同行，在全国各地先后打造万余项成功案例； C. 占比40%的研发和技术团队，重视研发与创新，研发和技术团队占公司总人数的40%，近五年一直保持年收入12%的研发投入； D. 33个本地化服务，全国建立33个服务网络，提供涵盖售前、售中、售后全过程的本地化服务，第一时间响应客户需求。</t>
  </si>
  <si>
    <t>互联网/电子商务 制药/生物工程</t>
  </si>
  <si>
    <t>软件开发.net 工程师</t>
  </si>
  <si>
    <t>五险一金 专业培训 绩效奖金 员工旅游 弹性工作</t>
  </si>
  <si>
    <t>上海聚连电子商务有限公司</t>
  </si>
  <si>
    <t>深圳市利谱信息技术有限公司</t>
  </si>
  <si>
    <t>岗位目标： 平台系统的开发、管理以及日常维护。  工作内容： 1.负责项目的程序代码设计、开发； 2.负责代码单元测试与BUG修改工作； 3.深入理解业务需求，设计系统逻辑模型，支撑业务发展变化； 4.配合项目主管与其它部门沟通，协助完成产品分析和开发工作；  任职资格： 1.本科及以上学历，软件工程相关专业毕业；
2.熟练掌握JavaScript、Html、jQuery、CSS，WCF、LINQ开发等;
3.熟悉 SQL Server的开发;
4.有良好的沟通表达能力及团队协作意识，富有工作激情; 5.相关设计开发文档的整理和编写； 6.推广网站的开发设计。 岗位待遇： 1、 薪资水平：5K-8K月薪 2、 福利待遇：五险一金+节日福利 3、 工作地点：广州市荔湾区桥中中路165号西郊商贸中心北塔1608-1615</t>
  </si>
  <si>
    <t>做五休二 周末双休 五险一金 包住宿 绩效奖金 节日福利 专业培训 餐饮补贴 带薪年假</t>
  </si>
  <si>
    <t>职位描述：
1、负责公司微信、小程序和APP项目开发，公司自媒体平台开发
2、负责完成项目测试、上线交付和维护；
3、参与需求规划工作及项目跟进；
4、负责公司APP产品的市场调研、需求分析、产品设计，代码开发及测试维护；
5、能独立完成APP开发及测试，验证产品的可行性及用户体验；
职位要求：
1. 软件程序开发3年及以上经验
2、熟练使用c# 开发，有app开发优先
3、具备开发微信小程序，微信公众号开发经验
4、具有良好的学习能力和解决问题的能力，有较好的适应能力和抗压能力；
5、熟练 js、html、css 以及JQuery、JSON、移动端前端开发</t>
  </si>
  <si>
    <t>五险一金 年终奖金 绩效奖金 专业培训 周末双休 做五休二 节日福利 全勤奖 带薪年假 弹性工作</t>
  </si>
  <si>
    <t>一、关于工作 岗位职责 1、根据需求分析工程师或项目经理提出的需求进行软件设计和编码工作； 2、根据产品需求进行开发、验证和修正测试中发现的问题； 3、根据开发过程中的体验对产品提出改进建议； 4、规范文档的编写、维护，并配合其他部门提供产品相关技术支持。 任职资格： 1、20岁以上，计算机或相关专业本科以上学历，2年以上本职工作经验； 2、熟悉Linux Socket应用开发； 3、熟悉TCP/IP协议和网络后台服务开发； 4、熟悉Linux多线程，多进程及互斥与同步操作的使用； 5、熟练使用常见数据结构解决问题； 6、精通C++编程语言，具有面向对象程序设计思想； 7、熟悉Mysql数据库的使用； 8、熟悉软件开发流程； 9、工作主动性强，具有团队合作精神、有责任心。 二、关于我们^^ TIPTOP利谱，追求卓越的创新者、开拓者，秉承创新基因诞生于2000年8月，是信息安全细分领域网络隔离的开创者之一，我国信息安全行业领先的产品供应商。自创立起，利谱秉承创新，追求卓越，深耕信息安全市场，业务涵盖网络信息安全、信息保密等领域，致力于构建整体网络信息安全保密产品平台。 利谱遵循从用户需求出发的研发理念，凭借务实高效、软硬件结合的特色研发，领先同业的高比例研发投入，源源不断地研发出新产品，获取了大量各种权威证书及众多软件著作权和专利。其中一些被全国各省国家保密局以及国内众多省市政府主管部门指定配置，深受广大用户的好评。 公司以深圳为中心，建立了遍布全国各地的经销代理服务网点，以北京、上海、广州、西安、沈阳，成都等十多个城市为基地，建立了辐射全国的服务网络。历经十余年的市场积累，我们的用户已经遍及全国三十多个省、自治区、直辖市，拥有包括从中央部委到村镇居委的党政府机关、军队以及金融、教育、电信、医疗、大中企业等众多行业客户。  随着“互联网＋”时代的到来，我们将始终保持创业、创新精神，以热情饱满的姿态迎接每一个挑战；始终以“实现每个人的梦想”为企业愿景，帮助每一位员工认识自我、找到自我、树立信仰、开拓创新；我们相信利谱的未来会更美好，也真诚欢迎更多的有志之士加入我们，与我们一起为用户创造价值、对社会承担责任，努力开拓更加广阔、互利共赢的发展空间而持续奋斗。  三、你能得到什么^^ 1、{保障}：社保（五险）、公积金、商业意外险、年度体检等； 法定节假日、年假、婚假、产假、陪产假、丧假、工伤假、病假等 ； 2、{有钱}：绩效奖金、项目奖金、专项奖金、年终奖金等 ；过节礼金、结婚礼金、生育礼金、生日礼物等； 3、{文化}： 5天7.5小时工作制让你拥有更多的休息时间来体验和享受生活；优雅舒适的办公环境，轻松、人性化的办公氛围让你在快乐中工作； 4、{平台}：公司为员工提供各类职业技能培训，大牛亲带，帮你快速成长！ 5、{活动}：公司下午茶，来点炸鸡和可乐，一起谈谈人生理想…… 部门团建、拓展、郊游、爬山、聚餐、年会、各种比赛等等； 6、{其他}：公司为非深圳户口的员工办理招调工和调干手续（转为深圳户口）；  四、坐标^^，交通方便 位于深圳软件产业基地，周边紧挨腾讯总部大厦、芒果网、百度大厦，高大上的环境，等你来加入！ 附近公交车站： 科苑地铁站、滨海之窗、软件产业基地、百度国际大厦、南山中心区总站等公交线路 附近地铁站：科苑地铁站A或D出口（蛇口线）。后海站（11号线）</t>
  </si>
  <si>
    <t>MES工程师</t>
  </si>
  <si>
    <t>上海上软科技股份有限公司</t>
  </si>
  <si>
    <t>五险一金 员工旅游 专业培训 年终奖金 定期体检 绩效奖金</t>
  </si>
  <si>
    <t xml:space="preserve"> 1. 技术要求： - 两年左右软件项目实施经验（必须） - 熟悉SQL语言，熟悉Oracle或SQL Server数据库上的应用开发(必须) - 与DSC、SCADA等自控系统的对接经验 (优先) - 一年以上C/C++/VB/C#等开发经验（优先） - Reporting Service(SSRS)等报表开发经验 (优先)  2. 其它要求: - 踏实好学，可适应较高频率的出差（必须） - 了解MES/ERP/WMS/LIMS/DCS/SCADA等相关软件经验和知识（优先） </t>
  </si>
  <si>
    <t>猎熊座安全技术（上海）有限公司</t>
  </si>
  <si>
    <t>五险一金 员工旅游 绩效奖金 年终奖金 做五休二 通讯补贴 带薪年假 加班补贴 员工宿舍 股票期权</t>
  </si>
  <si>
    <t>应用开发工程师</t>
  </si>
  <si>
    <t>上海奥朋医疗科技有限公司</t>
  </si>
  <si>
    <t xml:space="preserve">1、参与模块详细设计； 2、根据项目开发进度和任务分配，开发相应的软件模块； 3、协助架构师完成技术研究及文档编写工作； 4、参与测试工作；   要求： 1、Linux C/C++编程； 2、熟悉图形图像基本处理； 3、熟悉视频编码解码； 4、有海康，大华摄像机的视频编码经验为佳； </t>
  </si>
  <si>
    <t xml:space="preserve">1、本职位负责提供非嵌入式软件底层架构和应用开发，为硬件设备提供恰当的控制通讯技术。   2、设计、评审、分析和实现系统的软件运动控制架构。 3、设计系统通讯模块，能实现高可复用设计。 4、能够验证系统通讯的实时性和可靠性。 5、依据软件开发流程，参与书写软件各规格说明书，设计及实现软件的需求。 6、能和供应商一起完成软件的设计、开发和验证。 7、支持和执行设计、开发、测试和文档，完成软件验证和确认计划和书写报告，确保医疗器械产品满足产品需求、各规格说明书和质量法规需求。 8、与机械、电子和系统工程师一起协作完成工作。    岗位要求  1、本科及以上学历，计算机科学、软件工程、生物医学工程图像处理相关方向或相关领域。 2、五年左右的软件开发和自动化控制经验。 3、具有很强的系统架构设计、开发、调试和测试实践经验。 4、熟悉Visual C++开发环境，精通C / C++ / QT, 熟悉混合编码框架设计。 5、精通多线程、进程间通讯，线程同步等技术。 6、熟练掌握单元测试和集成测试，具有迭代开发能力。 7、优先考虑候选人具有软件产品全流程开发经验，包括需求整理、设计、开发和测试。 8、具有医疗器械开发经验的优先。  </t>
  </si>
  <si>
    <t>上海创幸文化创意展示有限公司</t>
  </si>
  <si>
    <t>web前端开发工程师 (职位编号：9)</t>
  </si>
  <si>
    <t>广东寰讯信息股份有限公司</t>
  </si>
  <si>
    <t>公关/市场推广/会展 影视/媒体/艺术/文化传播</t>
  </si>
  <si>
    <t>芯片测试软件开发工程师</t>
  </si>
  <si>
    <t>上海兴工微电子有限公司</t>
  </si>
  <si>
    <t>绩效奖金 定期体检 周末双休</t>
  </si>
  <si>
    <t xml:space="preserve">1、负责微信小程序的开发和维护工作，熟悉微信平台接口及微信小程序功能研发； 2、配合后端完成接口调试、独立开发微信小程序公用模块以及相关业务需求； 3、根据业务需求，设计并实现技术解决方案； 4、手机APP和网页HTML5页面互动开发、优化； 5、参与产品开发并参与讨论用户体验； 6、负责微信小程序上线后的优化和迭代开发。  任职要求 1.3年以上web前端工作经验，能够独立完成前端页面的开发工作； 2.精通JavaScript/CSS/HTML等前端开发技术，并对CSS3和HTML5有一定的了解； 3.熟练掌握DIV+CSS布局，熟悉CSS Hack，能确保将UI设计转为符合W3C标准的页面，并确保浏览器兼容性； 4.熟悉JQuery、EasyUI等框架，并对前端性能优化有一定了解； 5.熟悉ajax/xml/json等网络通信技术和数据交换格式； 6.为人诚实正直，做事认真负责，具有良好的沟通、团队协作能力和吃苦耐劳精神； 7.具有较好的逻辑能力和良好的学习能力，并对前端技术有浓厚兴趣，能关注前沿技术。  公司福利： 1）购买五险，年度超豪华体检； 2）双休、年假、法定节日、超长春节假期； 3）不定期组织活动：电影，羽毛球、豪华聚餐等； 4）不定期国内外旅游； 5）员工生日庆祝派对； 6）日常供应饮料、水果、零食等。  </t>
  </si>
  <si>
    <t>五险一金 员工旅游 餐饮补贴 专业培训 年终奖金 绩效奖金 弹性工作</t>
  </si>
  <si>
    <t xml:space="preserve">职责描述： -开发传感器芯片测试校准软件及测试系统 - 在测试机台上开发量产测试程序和设计硬件接口 - 优化测试程序以降低测试成本和提高测试的故障覆盖率 - 建立量产测试所有的数据及分析文档 - 与客户及芯片研发工程师有效沟通，确保测试应用软件能够满足测试的需求 - 具备一定的硬件电路设计能力。   任职要求： - 电子，通信或者计算机相关专业；本科或硕士学历 - 必须熟悉C/C++、C#任一种C语言编程经验，熟悉Verilog/VHDL硬件开发语音优先； - 良好的英语听说及读写能力； - 良好的团队合作能力；态度积极，性格开朗，善于沟通，有责任心。 - 1-5年工作经验，开发过传感器芯片校准软件的优先 - 入职后，公司将提供系统的的技术培训 </t>
  </si>
  <si>
    <t>深圳碳链技术股份有限公司</t>
  </si>
  <si>
    <t>五险一金 补充医疗保险 专业培训 绩效奖金 年终奖金 弹性工作 年度调薪 下午茶 周末双休 带薪年假</t>
  </si>
  <si>
    <t>岗位职责： 1、负责开发公司C/S软件新需求，包括客户端和服务器端程序； 2、负责维护公司C/S软件系统； 3、编写相应的软件技术文档。  任职要求： 1、计算机软件相关专业，2年以上工作经验，本科学历以上； 2、精通C/C++编程语言，有良好的面向对象编程思想； 3、熟练使用vs进行高效编码、调试，熟练使用QT，STL库程序，熟悉网络和数据库编程，熟悉Microsoft SQL server； 4、参与过2个以上的项目，在项目团队中承担过主要开发工作； 5、公司项目为交易系统，CTP/SP期货交易接口优先，熟悉通达信/同花顺股票接口优先； 6、具备良好的编码、文档习惯，结构清晰，命名规范； 7、有良好的团队沟通协调能力，沟通表达能力较强。</t>
  </si>
  <si>
    <t>上海同是科技股份有限公司</t>
  </si>
  <si>
    <t>建筑/建材/工程 计算机软件</t>
  </si>
  <si>
    <t>五险一金 交通补贴 餐饮补贴 通讯补贴 绩效奖金 年终奖金 股票期权 弹性工作</t>
  </si>
  <si>
    <t>岗位职责： 1、负责公司相关产品（c#、c#.net）产品的bug修正，代码优化 2、保质保量按时完成项目经理布置的开发任务  任职要求： 1、根据任务分配，完成产品模块的设开发任务。 2、能独立进行单体测试 3、熟练使用ASP.NET、C#等进行相关的开发; 4、熟练使用Visual Studio等开发工具 5、精通SQL Server，Oracle数据库的设计与开发; 6、有3年以上实际开发经验</t>
  </si>
  <si>
    <t>C++图像处理软件工程师</t>
  </si>
  <si>
    <t>上海霖研精密自动化机械有限公司</t>
  </si>
  <si>
    <t>.Net开发工程师（微商城）</t>
  </si>
  <si>
    <t>上海驿氪信息科技有限公司</t>
  </si>
  <si>
    <t>1、根据客户产品进行视觉检测算法开发和验证，给出视觉检测方案。 2、开发基于C++的交互式视觉检测平台。 3、基于OpenCV、Halcon等视觉开发库开发视觉检测算法模块。 4、维护和升级开发公司视觉检测系统的模块。 5、编写视觉检测系统的相关技术文档。  任职要求： 1. 计算机科学、机器视觉技术、计算机图像处理等相关专业毕业；本科以上学历； 2. 具备相关行业系统/软件开发工作经验，如有Halcon、OpenCV图像软件开发经验； 3. 熟悉或精通计算机图像处理及机器视觉的基础理论、软件开发及算法开发能力 4. 具有两年以上C/C++/C#程序设计和系统开发经验； 5. 最好具备GPU并行加速程序的编写能力，有OpenCL、CUDA编程经验者优先； 6. 有较强的快速学习能力，有主动和创新意识，有独立分析解决问题的能力； 7. 善于沟通，富有团队合作精神，极强的敬业精神和优秀的心理素质； 8. 能够独立撰写设计和开发文档，能熟练应用英语。</t>
  </si>
  <si>
    <t>25-35万/年</t>
  </si>
  <si>
    <t>互联网/电子商务 批发/零售</t>
  </si>
  <si>
    <t>五险一金 餐饮补贴 员工旅游 年终奖金 专业培训 弹性工作</t>
  </si>
  <si>
    <t>华强方特文化科技集团股份有限公司</t>
  </si>
  <si>
    <t>岗位职责： 1、按产品系统设计完成功能模块的编写； 2、根据开发进度和任务分配，完成相应模块软件的设计、开发、编程任务； 3、参与各子系统的架构设计和搭建； 4、参与当前产品的优化, 并做出合理的演进路线图。  任职要求： 1、本科及以上学历，计算机相关专业，3年及以上C#.net开发工作经历； 2、具备基于.Net平台B/S系统设计开发能力；熟悉MVC的前端开发； 3、熟悉掌握MySql、SQL Server等数据库设计及SQL脚本；有Redis、Mongodb、Mq等相关开发经验； 4、有Nodejs,Golang开发经验者优先；有微信开放平台，小程序开发经验者优先；有微信商城开发经验者优先；有互联网从业经验极佳； 5、有较强的学习能力和沟通能力，工作认真，责任感强，良好的团队精神。</t>
  </si>
  <si>
    <t>.net高级工程师</t>
  </si>
  <si>
    <t>影视/媒体/艺术/文化传播 多元化业务集团公司</t>
  </si>
  <si>
    <t>北京微聚万家科技有限公司</t>
  </si>
  <si>
    <t>五险一金 员工旅游 弹性工作 定期体检 节日福利</t>
  </si>
  <si>
    <t>岗位职责： 1、内部信息化系统开发； 2、参与需求分析以及功能设计、数据库设计等工作； 3、进行单元测试，修复测试BUG。  任职资格： 1、本科及以上学历，计算机相关专业毕业； 2、熟悉前端框架React/Vue/Angluar中至少一种，熟悉后台语言（node,java,c#,Php均可）； 3、熟悉使用SqlServer/Mysql数据库和存储过程； 4、熟悉Javascript ,Jquery,ajax,json等； 5、具有良好的团队合作能力，热爱技术，逻辑思维清晰。</t>
  </si>
  <si>
    <t xml:space="preserve"> 上海长庚在业界处于领先地位，该行业位于人工智能、工业化信息化两化融合的创新领域，发展潜力巨大。 岗位职责： 1. 相关软件模块的设计和开发 2. 进行相关文档的编制工作。 3. 解决项目中的关键问题和技术难题。  任职要求： 1．全日制本科以上学历，3~5年C++开发工作经验。 2．精通C++语言，有良好的面向对象设计、分析能力。 3．熟悉关系数据库（SQL Server/Oracle/MySQL中一种或多种）开发使用。 4．熟悉TCP/IP协议，熟悉socket编程更佳。 5．有电厂相关项目开发经验更佳。 待遇面谈，五险一金，单身宿舍 </t>
  </si>
  <si>
    <t>计算机软件 房地产</t>
  </si>
  <si>
    <t>五险 交通补贴 餐饮补贴 通讯补贴 加班补贴 项目奖金</t>
  </si>
  <si>
    <t>岗位职责 1、 根据部门的产品体系需求，进行基于asp.net的web应用开发； 2、 根据公司其他业务部门的需求，给予一定的项目开发支撑（基于asp.net的web应用开发）； 任职资格 1、多年以上.Net 开发经验，熟悉.Net C#语言，熟悉面向对象编程，熟练使用ASP .Net进行B/S结构的程序设计； 2、熟练掌握sqlserver，能够熟练的编写存储过程，试图，函数等，能够根据具体功能进行合理的数据库设计； 3、能够熟练使用HTML+CSS、Ajax/Json等相关技术，对JavaScript(Jquery)精通者优先考虑；对Html5精通者优先考虑； 4、对工作充满热情，具有较强的逻辑分析能力和解决问题能力；</t>
  </si>
  <si>
    <t>同方股份智慧节能产业本部</t>
  </si>
  <si>
    <t>.NET高级软件工程师</t>
  </si>
  <si>
    <t>上海霭美信息技术服务有限公司</t>
  </si>
  <si>
    <t>五险一金 补充医疗保险 交通补贴 餐饮补贴 通讯补贴 年终奖金 定期体检</t>
  </si>
  <si>
    <t>五险一金 餐饮补贴 绩效奖金 每月生日会 每年集体活动 30岁以上体检</t>
  </si>
  <si>
    <t xml:space="preserve">岗位职责： 1.从事公司消防产品软件设计，开发和技术支持工作； 2.在指导下完成消防系统PC机软件的设计、开发、维护。 设计文档、测试文档、用户文档的编写。 任职要求： 1、 本科及以上学历，计算机科学，软件工程、电子信息，自动化等相关专业，工作年限不限 2、 熟练掌握C/C++语言开发 3、 有较强逻辑思维能力，能够对所面临的问题有多方面的认识和理解 4、 熟悉设计模式，具有良好规范的文档和编程习惯 5、有良好的沟通与团队合作精神 </t>
  </si>
  <si>
    <t>软件工程师（LabVIEW） (职位编号：HK19030001)</t>
  </si>
  <si>
    <t>上海航铠电子科技有限公司</t>
  </si>
  <si>
    <t>五险一金 交通补贴 餐饮补贴 绩效奖金 年终奖金 定期体检</t>
  </si>
  <si>
    <t>C++软件开发工程师（研发部）</t>
  </si>
  <si>
    <t>深圳市久驰管理咨询有限公司</t>
  </si>
  <si>
    <t>高级性能测试工程师</t>
  </si>
  <si>
    <t>上海大象医疗健康科技有限公司</t>
  </si>
  <si>
    <t>五险一金 员工旅游 交通补贴 通讯补贴 年终奖金 餐饮补贴 补充医疗保险</t>
  </si>
  <si>
    <t>1.8-2.5万/月</t>
  </si>
  <si>
    <t>岗位职责： 1. 完成软件系统代码的实现，编写代码注释和开发文档。 2. 辅助进行系统的功能定义、程序设计。 3. 根据设计文档或需求说明完成代码编写、调试、测试和维护。 4. 分析并解决软件开发过程中的问题。 5. 协助测试工程师制订测试计划，定位发现的问题。 6.配合项目经理完成相关任务目标。 任职资格： 1. 教育：无线电子通信、电子科学技术、计算机科学、软件工程等相关学科专 2.业背景，本科以上文化程度。 CET-4以上。 3.专业基础：微机原理、c/c++编程技术、计算机网络基础、操作系统原理、数据库设计、通信原理。 4.培训：接受过公司规章制度培训、质量体系培训。 5.技能：精通VC++编程，熟悉MFC、Qt、Windows API；熟练使用Visual Studio、Qt Creator等开发工具；有扎实的计算机网络基础，精通TCP/IP、UDP、 Socket编程；熟悉多线程编程，有多线程程序编写和调试经验；熟悉数据库原理，掌握SQL言有使用Oracel、Mysql经验优先；熟悉Liunx/UNIX OS 的常用操作与管理配置，熟悉Shell编程，掌握gdb的跟踪调试方法；熟练使用软件平台与软件工具，编程精通，代码写作规范；熟悉软件工程化开发程序，落实产品相关的法律、法规和标准的要求，具备按照质量体系要求编制和整理技术文件的能力，熟悉研发阶段及各评审点。 6.经历：两年及以上C/C++相关开发经验和数据开发经验。 7.素质：身体健康，自学能力强，责任心强，动手能力强、沟通能力强、良好的团队协作精神。</t>
  </si>
  <si>
    <t>自动化WCS设计工程师</t>
  </si>
  <si>
    <t>技术支持工程师(2019年应届毕业生)</t>
  </si>
  <si>
    <t>上海睿丰自动化系统有限公司</t>
  </si>
  <si>
    <t>广州易方信息科技股份有限公司</t>
  </si>
  <si>
    <t>珠海宽德投资管理有限公司</t>
  </si>
  <si>
    <t>1-4万/月</t>
  </si>
  <si>
    <t>五险一金 绩效奖金 节日福利 餐饮补贴 通讯补贴 高温补贴 员工旅游 年终奖金 定期体检</t>
  </si>
  <si>
    <t>五险一金 年终奖金 定期体检 员工旅游</t>
  </si>
  <si>
    <t>周末双休 五险一金 餐饮补贴 年底双薪 年度旅游 专业培训 定期体检 绩效奖金</t>
  </si>
  <si>
    <t xml:space="preserve">岗位职责： 1、设计和优化量化交易系统，包括证券、期货及其他金融衍生品在国内外市场的交易、分析和风险控制等。 2、Linux平台下低延迟系统设计、开发和维护，涉及网络编程、数据库、进程间通讯、高性能计算等。 3、与公司量化策略研究团队密切合作，参与交易执行策略的研究与开发，提供关键技术支撑，并进行过程监控； 4、了解市场上的技术更新，学习和掌握新技术，保证公司在技术领域处于领先地位。 任职资格： 基本要求： 1、毕业于重点理工类高校，全日制本科以上学历，计算机、数学、统计等理工科专业； 2、熟练使用C/C++、Python； 3、熟悉常用数据结构； 4、具备敏捷的开发能力，可以在短时间内搭建一个高性能、高稳定性项目。 附加要求： 5、熟悉网络传输层或应用层通讯协议，需具备内存数据库编程经验； 6、熟悉金融衍生品交易类业务、技术架构者优先； 7、有独立或带领团队完成交易类项目经验者优先； 8、有Linux内核，驱动开发经验者优先。 </t>
  </si>
  <si>
    <t xml:space="preserve">  职位描述：
1.  熟悉Oracle、SQL常用数据库的开发； 2、掌握C#或Java程序设计与开发，相关开发经验3年以上，至少担任过1个项目的技术Leader或项目经理； 3. 对PLC的原理及编程有大致的了解，能开发上位机对PLC进行控制；
4. 熟悉TCP/IP协议、OPC通讯、串口等通讯方式。
5.具有较强的逻辑思维能力，具备系统设计能力，熟悉软件技术文档的编写，具备良好的文档编制习惯和代码书写规范； 6.负责项目或产品的架构设，负责制定详细的系统测试标准进行软件的开发的基本能力。 7.对于技术的发展有敏锐的嗅觉，有一定的团队协作能力。 8.需要良好的分析能力和评估能力，能有效解决问题。前期需对软件项目进行需求分析。能对项目进行风险评估并找到解决风险方法。后期对软件的进度做相关的评估。 9. 应届生均可，专业对口。 10.需适应经常出差。  任职要求: 1、本科及以上学历，计算机技术、自动化控制、电子信息技术、数学、统计学等相关专业背景。具有硕士以上学历者优先 2、熟练使用 .Net C#/C++等主流开发平台，精通SQL Server/MySQL/Oracle数据库的开发及基本维护; 3、精通TCP/IP Socket、COM等通讯协议； 4、精通WCF，WebService,HTTP post,等接口通信； 5、熟悉仓储物流，对操作流程有一定的经验; 6、熟悉不同平台之间的对接，比如和ERP、MES,和分析工具的对接; 7、良好的编码习惯和文档写作能力； 8、严谨的工作态度、积极的敬业精神、优秀的创新能力、良好的语言表达能力和人际沟通能力； 9、能适应出差。  </t>
  </si>
  <si>
    <t xml:space="preserve">1、负责客户咨询服务，帮助客户排查问题，提供解决思路和方案； 2、协助销售人员和客户进行各个层面（业务、技术实现）的技术交流和解答； 3、跟踪和学习最新的技术动态，及时了解新技术、新业务和新设备； 4、响应及解决客户的技术要求及疑问。  任职要求： 1、大专及以上学历，通信、电子、计算机等相关专业； 2、具备良好的敬业精神和客户服务意识； 3、有良好的沟通能力、学习能力和解决问题的能力； 4、具有独立工作的能力，工作态度积极，有激情； 5、具备团队意识，具有高度的责任心，能够承受较强的工作压力； 6、熟悉HTML/HTML5、JavaScript.、JSP、ASP或PHP等其中一门语言，有一定的代码基础功底者为佳。 7. 具有Android 或 iOS 开发经验者优先。 </t>
  </si>
  <si>
    <t>上海凸版有限公司 Shanghai Toppan Co., Ltd</t>
  </si>
  <si>
    <t>(高级)软件工程师C++</t>
  </si>
  <si>
    <t>上海涛影医疗科技有限公司</t>
  </si>
  <si>
    <t>印刷/包装/造纸</t>
  </si>
  <si>
    <t>年终奖金 员工旅游 五险一金 带薪年假 定期体检</t>
  </si>
  <si>
    <t>医疗设备/器械 机械/设备/重工</t>
  </si>
  <si>
    <t xml:space="preserve">1、精通C#开发语言基础，具备OOP面向对象编程思想； 2、熟悉常用的设计模式、数据结构与算法； 3、熟悉REST协议，.net EF, MVC 框架者优先； 4、精通WinForm桌面应用开发； 5、熟悉SQL Server数据库，能够在.NET平台实现存储过程和SQL操作； 6、了解软件架构设计基础，了解分层程序设计模式； 7、2年以上.NET开发工作经验，参与过完整的产品开发过程； 8、思维清晰敏捷，逻辑分析能力强，具备良好的语言沟通能力及书面表达能力，能够承受一定的工作压力并具备良好的团队意识与合作精神； 工作职责: 1、负责.net平台软件项目的分析、详细设计、开发实施； 2、负责具体模块功能实现的代码的编写，以及功能测试； 3、根据项目要求，完成软件项目的可行性与需求分析，功能模块详细设计并编写相应文档； </t>
  </si>
  <si>
    <t>1. 主导或参与大型高端医疗影像设备研发（数字X光系统）的系统需求管理、子系统划分、系统集成、系统测试； 2. 负责X光系统上位机医疗图像处理软件、子系统或模块开发工作，包括需求讨论、软件设计、代码实现、单元测试等，开发、集成与调适； 3. 与机械、测试、下位软件等相关工程师合作，平衡优化工作流程； 4. 参与样机的装配及调试，以及产品试产及完善过程。 任职条件： 1. 生物医学工程、医学影像、电子电气、计算机、机械工程等专业，硕士以上学历或本科有相关经验； 2. 具有医学影像系统开发经验； 3. 英语优秀，具有较强的听说读写能力； 4. 精通C++, Python语言，熟练使用VS等开发工具； 5. 熟悉C/S或B/S架构开发； 6. 具有良好的团队协作能力和沟通能力； 7. 有高度的责任感，主动，追求卓越。</t>
  </si>
  <si>
    <t>北京圣德安讯科技发展有限公司</t>
  </si>
  <si>
    <t>大兴区  </t>
  </si>
  <si>
    <t>计算机服务(系统、数据服务、维修) 印刷/包装/造纸</t>
  </si>
  <si>
    <t>五险一金 年终奖金 交通补贴 专业培训 通讯补贴 餐饮补贴</t>
  </si>
  <si>
    <t xml:space="preserve">岗位职责： 1、根据项目、产品经理的要求，在保证软件质量的前提下迅速的完成代码开发。 2、根据公司产品需求，参与软件项目需求分析、产品设计； 3、定位、并修改软件在使用过程中的问题； 4、负责功能模块的自测，并完成产品测试； 5、根据公司技术文档规范编写相应的技术文档，根据需求不断修改完善软件； 6、编制项目文档、跟进质量测试结果。  公司可提供食宿  任职资格： 1、专科及以上学历，计算机、电子、通信等相关专业；3年（含）以上相关工作经验； 2、具有良好的团队意识和协调能力，有较强的学习适应能力和沟通能； 3、熟悉C++/C等编程语言，熟悉Windows平台下的MFC开发； 4、熟悉数据生成与处理； 5、熟悉位图图像处理； 6、熟练掌握各种相关数据结构、有内核编程技术，优先考虑； 7、有机器视觉识别系统开发经验者优先考虑； 8、有工业喷印系统控制软件开发经验者优先考虑。  </t>
  </si>
  <si>
    <t>软件工程师 (职位编号：JM2017-01)</t>
  </si>
  <si>
    <t>翡眯乐（上海）母婴用品有限公司</t>
  </si>
  <si>
    <t>上海国际技贸联合有限公司</t>
  </si>
  <si>
    <t>Linux C++ 开发工程师</t>
  </si>
  <si>
    <t>北京北信源软件股份有限公司</t>
  </si>
  <si>
    <t>五险一金 年终奖金 出差津贴 餐饮福利 生日福利 健康体检</t>
  </si>
  <si>
    <t xml:space="preserve"> 岗位具体要求（岗位所必须的计算机、外语和相关能力等） 1、本科及以上，编程基础扎实，具备良好的工程素养； 2、两年或以上的C#程序编写经验；有深入的B/S和C/S开发经历； 3、熟练使用ASP.NET MVC编程；熟练使用WPF编程； 4、熟悉SqlServer，MySql等数据库操作及SQL语句； 5、熟悉多线程、windows服务、Web Service、Socket、TCP、UDP等编程技术； 6、熟悉C++，熟悉常用算法和数据结构，熟练掌握Qt方面的UI、通信、线程开发技术； 7、有大型软件系统开发经验优先； 8、热爱软件开发，具有创新思维，了解新技术发展趋势； 岗位职责（该岗位所承担的工作） 1、负责B/S和C/S平台的功能开发； 2、负责系统结构设计，编写设计方案等相关文档； 3、对现有项目的维护； </t>
  </si>
  <si>
    <t>1、负责公司所售产品的图片美化； 2、负责店铺首页的设计和排版布局。  任职要求： 1）熟悉电商店铺页面设计，至少熟悉淘宝，天猫，京东常规电商平台店铺页面审计 2）会代码生成，能够上传图片更换新页面。 3）熟练使用PHOTOSHOP，FLASH，DREAMWEAVER等设计软件； 4）了解HTML、javascript、CSS等网页设计语言规范； 5）有电子商务网站开发经验者优先，至少一年以上电商设计经验。</t>
  </si>
  <si>
    <t>五险一金 补充医疗保险 员工旅游 餐饮补贴 出国机会 年终奖金 定期体检</t>
  </si>
  <si>
    <t xml:space="preserve">1、熟悉linux操作系统。 2、熟悉linux下各种命令、shell脚本。 3、熟悉linux C/C++编程，熟悉makefile，熟悉linux软件编译及调试过程 4、熟悉使用QT开发界面工程。 5、熟练掌握数据结构，常用算法; 6、擅长沟通和团队协作能力; 7、具有较强的技术文档写作能力，能高质量完成开发、设计相关技术文档的编写工作。 具备以下条件者优先： 1.熟悉linux下pam登录机制。 2.熟悉linux下selinux安全机制。 </t>
  </si>
  <si>
    <t>上海宽创国际文化科技股份有限公司</t>
  </si>
  <si>
    <t>公关/市场推广/会展 家居/室内设计/装潢</t>
  </si>
  <si>
    <t>翠微网络科技（上海）有限公司</t>
  </si>
  <si>
    <t>互联网/电子商务 环保</t>
  </si>
  <si>
    <t>五险一金 周末双休 做五休二 带薪年假 全勤奖 绩效奖金</t>
  </si>
  <si>
    <t xml:space="preserve"> 1. 参与公司相关产品的需求分析和转换 2. 负责公司现有产品的维护和升级 3. 负责公司产品功能模块或子系统的设计与编码实现 4. 负责解决开发过程中的技术问题  任职要求： 1. 计算机及相关专业毕业，至少工作两年以上 2. 精通Windows系统下C/C++语言开发 3. 熟悉面向对象的程序设计方法，熟悉多线程，熟悉网络通讯和TCP/IP协议 4. 熟悉软件工程，熟悉技术文档的编写，具备良好的文档编写习惯和代码书写规范 5. 积极上进，善于学习，有独立解决问题的能力。具备良好的沟通能力和团队协作精神 </t>
  </si>
  <si>
    <t>五险一金 免费班车 餐饮补贴 年终奖金 专业培训</t>
  </si>
  <si>
    <t>岗位职责: 1、根据项目需求，负责动感机械平台控制、语音识别、人脸识别、多屏互动、体感互动、通信控制等嵌入式开发工作 2、负责激光测距传感器、压力传感器、 岗位职责： 1.本科以上或者1年以上工作经验计算机相关专业毕业 2.有良好的c/c++/C#开发基础，熟练使用Visual studio开发环境，有一定的windows程序开发经验。 3.熟练运用各类互动传感器 4.熟悉TCP、UDP、COM等基础通信协议 5.了解多线程编程，并且有实际使用经验 6.有opencv使用经验的可以优先考虑 7.有opengl或Directx使用经验可以优先考虑 8.有单片机（51单片机或arduino）使用经验可以优先考虑    9.要求有良好团队协作和沟通能力，能独立完成模块开发任务</t>
  </si>
  <si>
    <t>北京世控科技有限公司</t>
  </si>
  <si>
    <t>软件工程师</t>
  </si>
  <si>
    <t>上海凌翼动力科技有限公司</t>
  </si>
  <si>
    <t>五险一金 交通补贴 弹性工作 年终奖金 绩效奖金</t>
  </si>
  <si>
    <t>1、 负责成像产品中与图像处理相关的程序设计、开发； 2、 发掘图像更多的潜在价值，为产品增值提供技术储备； 3、 领导交办的其他工作。 任职资格 1. 本科以上学历 信号与信息处理、模式识别与智能系统、计算机应用技术、计算机软件及相关专业知识背景。 2. 两年（含）以上相关工作经验（有专业背景者优先） 3. 具有一定的图像处理、模式识别或机器视觉算法知识积累和优化研究技能； 4. 熟练使用C++或C#等编程语言进行图像处理编程； 5. 具有很好的团队合作精神以及人际沟通能力。</t>
  </si>
  <si>
    <t>0.9-1.6万/月</t>
  </si>
  <si>
    <t>软件测试工程师</t>
  </si>
  <si>
    <t>Gworld（平潭）互联网科技有限公司</t>
  </si>
  <si>
    <t>五险一金 交通补贴 餐饮补贴 年终奖金 绩效奖金 弹性工作 通讯补贴 专业培训</t>
  </si>
  <si>
    <t>QT/C++开发工程师</t>
  </si>
  <si>
    <t>北京中航安为科技有限公司</t>
  </si>
  <si>
    <t xml:space="preserve">1、参与BMS电池管理及VCU系统软件开发 2、针对具体项目，整理主要控制逻辑并编写流程图； 3、利用MATLAB/simulink进行软件模块开发，并进行测试； 4、利用Codewarrior进行软件开发与集成； 5、编写软件开发过程中的技术文档； 6、软件后期维护及优化； 7、协助软件及系统测试  岗位要求： 1.本科学历以上，应届生亦可，汽车电子或电气工程相关专业，计算机二级证书（优先）、 项目研发经验（优先）、嵌入式编程经验（优先），相关行业工作经验 2..精通C/C++/C#语言；  3.熟悉汽车CAN总线协议； 4.熟练掌握MATLAB/Simulink、Visio、Codewarrior、LabVIEW等软件
（优先）
； </t>
  </si>
  <si>
    <t xml:space="preserve"> 1.根据软件产品的测试计划、测试需求、测试检测点、测试用例编写； 2.负责产品的集成测试、系统测试和兼容性。 3.根据测试用例执行，提交跟踪bug,并给出分析测试报告。 4.测试工具、技术的研究与应用。  任职要求： 1.了解软件测试基本理论，测试流程。 2.完成组长分配的功能测试，兼容性测试，用例编写。 3.熟悉android,ios系统，有互联网工作、web性能测试优先。 3.熟悉JavaScript ，java ，vbs 至少一种编程语言。 4.熟悉使用性能测试工具，Jmeter,loadruner性能测试工具。 5.熟悉使用自动化测试工具，selenium，appium。 6、具备良好的沟通能力、团队合作精神，较强的逻辑思维能力，善于分析总结； 7、要求工作踏实耐心、做事积极主动、责任心强，项目紧时，能适应加班； </t>
  </si>
  <si>
    <t>五险一金 餐饮补贴 出国机会 年终奖金 绩效奖金 定期体检</t>
  </si>
  <si>
    <t>开发PC机环境下QT版本的大型软件(开发语言C++)。 任职要求： 1） 专科以上学历，2年以上C++开发经验（无2年以上C++开发经验者请勿打扰） 2） 要求精通QT库，熟练使用qt开发工具,精通图形开发技术 3） 熟悉C/C++，对面向对象设计开发有深入的理解 4） 有Gis软件（如MO、MAPX）开发经验者优先 5） 富有敬业精神、责任心、团队精神和学习能力。</t>
  </si>
  <si>
    <t>高级软件工程师</t>
  </si>
  <si>
    <t>上海中企人力资源咨询有限公司</t>
  </si>
  <si>
    <t>上海今海企业发展（集团）有限公司</t>
  </si>
  <si>
    <t>1.3-2万/月</t>
  </si>
  <si>
    <t>专业服务(咨询、人力资源、财会) 中介服务</t>
  </si>
  <si>
    <t>五险一金 补充医疗保险 专业培训 年终奖金 定期体检</t>
  </si>
  <si>
    <t>房地产 建筑/建材/工程</t>
  </si>
  <si>
    <t>五险一金 员工旅游 做五休二 周末双休 高温补贴 工作餐 弹性工作</t>
  </si>
  <si>
    <t>1、软件设计、研发、升级与维护工作； 2、后台软件的编码实现、结构设计、性能改进等工作； 3、相关文档的编写； 职位要求： 1、本科及以上学历，3年以上C/C++软件开发经验； 2、精通C/C++开发，熟悉常用的设计模式、数据结构、算法； 3、扎实的C/C++程序设计及编码功底，熟悉相关开发环境和调试工具； 4、熟悉多线程开发，熟悉网络编程，有大规模并发服务器设计开发经验者优先； 5、熟悉Linux、UNIX及Windows系统环境下的开发，有跨平台开发经验者； 6、有良好的代码习惯，要求结构清晰，命名规范，逻辑性强，代码冗余率低； 7、具有良好的团队合作精神，工作态度积极主动，责任心强。</t>
  </si>
  <si>
    <t>爱安德技研贸易（上海）有限公司</t>
  </si>
  <si>
    <t>周末双休 带薪年假 五险一金 节日福利 高温补贴 通讯补贴 绩效奖金</t>
  </si>
  <si>
    <t>爱安德技研贸易（上海）有限公司是一家外商独资企业，现因公司发展需要，汽车产品测试部门需要招聘1名软件工程师，任职资格及岗位职责如下： 任职资格： 1、熟练使用VC或VS等开发工具； 2、学习能力强;有团队协作精神，沟通良好； 3、熟悉C/C++，C#等编程语言，掌握数据结构； 4、熟悉Windows系统设备驱动开发，基于TCP/IP的网络开发，基于USB、串口、Ethernet的通信协议开发； 5、熟悉TCP/IP、HTTP协议了解Modbus，CAN协议者优先； 6、熟悉MySQL/SqlServer/Oracle等数据库； 7、熟悉winforms或MFC等界面开发技术； 8、熟悉RTOS系统开发的优先考虑；对数据采集与处理、工业控制、接口熟悉者优先； 9、基本的英语听说读写能力。  岗位职责： 1、Windows环境软件开发，根据产品功能进行配套上位机软件开发设计及编写维护技术文档； 2、嵌入式系统监控，图像实时显示、网络监控、数据库开发等； 3、能够独立完成分配的研发任务；分析并解决软件开发过程和运行期间出现的问题； 4、配合应用工程师进行软件调试，为项目现场提供技术支持； 5、具有较强的沟通协调能力和责任心，有独立思考的能力并能承受一定的工作压力； 6、公司已有上位机软件的调试及维护； 6、领导安排的其他工作。 公司介绍： 公司坐落在陆家嘴CBD，交通便利，薪资、津贴、福利等丰厚。 工程师岗位为弹性工作质。 公司有一流的领导核心，各种团建活动，让你在上海奋斗的日子并不孤单。 公司产品多元化涉及汽车、工业、医疗行业。招聘的汽车测试部门，客户均为汽车行业的佼佼者。能让你接触，学习到行业的顶尖技术。 公司氛围是一个积极奋进的团队，跟随公司的步伐一起前进，奠定你以后奋斗的基础。 公司属于外资全资子公司，有很多到国外培训与学习的机会。  欢迎您的加入！！！</t>
  </si>
  <si>
    <t>UI设计师招聘要求</t>
  </si>
  <si>
    <t>.NET高级研发工程师</t>
  </si>
  <si>
    <t>广州环通信息技术有限公司</t>
  </si>
  <si>
    <t>上海瀚息信息科技有限公司</t>
  </si>
  <si>
    <t>上海寰视网络科技有限公司</t>
  </si>
  <si>
    <t>5-6千/月</t>
  </si>
  <si>
    <t>员工旅游 五险 年底双薪 专业培训 大小周 包住 年终奖金</t>
  </si>
  <si>
    <t>五险一金 员工旅游 餐饮补贴 通讯补贴 专业培训 年终奖金 定期体检</t>
  </si>
  <si>
    <t>岗位职责 1.根据客户的需求制定项目目标，和团队配合，整合资源完成开发任务。 2.配合公司进行产品的开发和升级 3.产品功能完善, 增加新功能  任职资格 1.计算机或相关工科专业，全日制本科及以上学历； 2.本行业工作经验3年以上 3.熟练掌握VC或者visual studio进行C/C++开发，能独立编写MFC程序 4.C/C++完成3个以上项目并承担主要代码工作 5.熟悉网络编程 6.较强的独立分析问题和解决问题的能力 7.强烈的责任感和很好的团队合作精神，具备很强的自学能力，能够承受工作压力，良好的沟通能力、表达能力与团队精神 8.能适应出差 9.具有视讯行业专业知识，对各种音视频视频算法比较熟悉，有大屏拼接、工程投影、控制系统项目管理等行业经验者优先考</t>
  </si>
  <si>
    <t>五险一金 员工旅游 年终奖金 餐饮补贴 绩效奖金 专业培训</t>
  </si>
  <si>
    <t>岗位职责： 1.负责公司产品UI和APP应用开发相关产品以及推广素材的设计工作； 2.准确理解产品需求和交互原型，设计出优质用户体验的界面效果图； 3.设计产品需求时，根据需求进行系统分析，设计符合用户的视觉形象，并制定视觉规范； 4.关注相关竞品及相关产品的设计动向，为产品提供专业的美术意见及建议。  职责要求： 1.拥有1-3年互联网设计工作经验，熟悉UI、推广、WEB端设计，有javascript脚本编写经验的优先； 2.熟悉iOS、Android等移动平台下App界面规范及操作系统； 3.熟悉Photoshop、AI等设计软件、掌握一种原型设计软件，熟悉html，css的控制； 4.善于整理知识以及反思，学习能力强；愿意听取意见，善于表达自己的想法； 5.有独立完成过产品UI设计经验。   良好的工作条件 硬件条件：大小周每天8小时标准工作时间,位于广州市南沙区创新创业孵化中心，交通方便，园区内空气清新。 软件条件：年轻奋发、团结协作的工作氛围，优秀的人才队伍，良好的开发和团队管理模式。 良好的福利待遇 （1）社会保险：根据国家有关部门规定，公司为正式员工按月度向社会保险管理部门缴纳社会保险费用。 （2）津贴和补贴：a、按照公司要求，需要长期出差人员，可享受出差补贴；b、每年6-8月，在室外作业者，可以享受高温补贴。 （3）月度全勤奖：当月无旷工、请假、迟到及早退，颁发月度全勤奖。 （4）年终奖：每年年末都会给员工派发年终奖。 （5）年底双薪：满一年员工，公司都会派发13个月的工资。 （6）其他：不定时举办公司各类大小活动、年度旅游、满一年可享受带薪年假。 良好的绩效考核体系和培训机会 为全面公平、公正考核，激励员工，公司采用BSR平衡计分卡考核方式，坚持“多鼓励、少扣罚”的绩效原则。 公司为员工的成长提供全方位的支持：为提高每个员工的工作效率和工作效果，公司鼓励每个员工参加与公司业务有关的培训课程，并建立培训记录。这些记录将作为对员工的工作能力评估的一部分。公司在安排员工接受公司出资的培训时，可根据劳动合同与员工签订培训协议，约定服务期等事项。  优秀的企业需要优秀的人才，热忱期待您的加盟！</t>
  </si>
  <si>
    <t>岗位职责： 1. 参与公司基础技术开发架构的开发； 2. 参与公司基础产品的设计和开发； 3. 协助架构师管理软件开发过程和技术团队，培训和指导技术开发人员；  任职要求： 1、计算机相关专业，本科以上学历； 2、精通B/S架构，精通C#、ASP.NET、AJAX、Jquery、JS编程，精通微软.net平台，有2年EXT开发经验； 3、有软件架构设计开发经验，具备很强的代码动手能力； 4、精通SQL server数据库设计,大数量优化； 5、三年以上软件开发经验； 6、具有良好的团队精神和服务意识，学习能力强；</t>
  </si>
  <si>
    <t>C++服务端</t>
  </si>
  <si>
    <t>深圳市畅娱天下科技有限公司</t>
  </si>
  <si>
    <t>APP BA (MJ000136)</t>
  </si>
  <si>
    <t>汉堡王（中国）投资有限公司</t>
  </si>
  <si>
    <t>五险一金 定期体检 周末双休 节日福利 带薪年假 餐饮补贴 团建活动 补充医疗保险 年终奖金 弹性工作</t>
  </si>
  <si>
    <t xml:space="preserve">【岗位职责】 1、维护开发老项目(MMO) 海外版本；
2、新项目(H5 MMO) 模块开发 ；  【岗位要求】 1、2年及以上的c/c++开发经验，计算机软件相关专业毕业；
2、熟练使用标准库和STL；具有良好的面向对象思想，熟悉常用的数据结构，算法，设计模式；
3、熟悉网络编程和多线程编程；
4、熟悉mysql数据库开发；
5、有责任心、团队协作意识，良好的沟通能力与表达能力，有一定抗压能力，主动性强；
6、有手机游戏服务端开发经验者优先考虑。 </t>
  </si>
  <si>
    <t>1.5-2.4万/月</t>
  </si>
  <si>
    <t>餐饮业</t>
  </si>
  <si>
    <t>带薪年假 五险一金 通讯补贴 绩效奖金 餐饮补贴 年底双薪 补充医疗保险 定期体检 专业培训</t>
  </si>
  <si>
    <t>Linux C/C++开发工程师</t>
  </si>
  <si>
    <t>江南信安（北京）科技有限公司</t>
  </si>
  <si>
    <t>The developer will involve in software and relative projects include but not limite in coding, testing,SIT,UAT, documentation. 软件开发（高级）工程师需要参与公司的软件开发等相关的项目, 包括但不限于代码编写，代码调试，代码测试，集成调试/测试，文档编写等。  You are involved with the following: Response for business analysis with business team and project team l Designing and develop program and documentation l Following up software principle and rule to manage software be finish in time and keep all main document for further review and checking l Response for SIT ,UAT testing make sure software will go live successfully 及时与产品经理/项目经理沟通需求 设计并编写相关的代码和必要的文档 严格遵守相关的开发流程 及时完成必要的单元测试，集成测试  Technical Requirements: l University of computer and engineer majors l Familiar with APP development process, well known Adriond and IOS, known UML l 2+ years experience on Java/XML/Object-C/Xcode, HTML5/Java/CSS/Jquery/Ajax/PHP/C++/ASP l Well known HTTP/HTPS/FTP/UDP and web protocals l Well known APP publish process l Good English /Chinese communication skills l Team work and hard work, selfmotivation  资格要求： 本科及以上学历，计算机、软件工程等相关专业 熟悉面向对象等设计理念，熟悉设计模式， 熟悉UML建模 熟悉手机移动端的开发流程，熟悉Android 手机APP 开发环境 两年及以上的 Java/XML/Object-C/Xcode / HTML5/Javascript/CSS/JQuery/Ajax/PHP/C#/C++/ASP.Net等手机APP 的开发经验 熟悉手机等移动设备App 的发布流程 最好也能熟悉HTTP/HTTPS/FTP/UDP 等Web编程相关的协议 能看懂英文资料，最好能用英语流利的与人交流 有良好的沟通能力，具有团队合作的精神 自学能力强，工作态度好，积极向上 ,积极帮助同事，具有团队合作精神</t>
  </si>
  <si>
    <t>五险一金 绩效奖金 专业培训 定期体检 员工旅游</t>
  </si>
  <si>
    <t>岗位要求： 1、2年以上工作经验，能独立完成设计和开发工作； 2、熟悉linux操作系统，熟练掌握GCC、make文件等相关的编译工具； 3、熟悉linux下的网络编程，做过或者熟悉linux内核编译或裁剪工作； 4、了解IPSec原理，有一定IPSec开发经验，熟悉openswan或strongswan源码库；/了解SSL原理，有一定的SSL开发经验，熟悉openssl代码库；说明，任取一个要求。 5、具备密码学基础，了解PKI/CA相关内容，熟悉PKCS#11接口，对tcp/ip协议栈有较深理解，参加过安全产品的开发和设计工作为佳； 6、具备责任心和项目开发过程管理经验。</t>
  </si>
  <si>
    <t>软件技术经理</t>
  </si>
  <si>
    <t>BME柏美迪康</t>
  </si>
  <si>
    <t>员工旅游 餐饮补贴 定期体检 绩效奖金 年终奖金 专业培训 五险一金</t>
  </si>
  <si>
    <t>C++软件工程师（应用软件开发）</t>
  </si>
  <si>
    <t>广州禾信仪器股份有限公司</t>
  </si>
  <si>
    <t>1、全面负责公司大数据技术规划、管理，数据平台搭建、数据模型开发、数据应用工作； 2、规划公司的产品技术发展路线，组织制定和实施重大产品技术决策和方案； 3、带领团队完成公司项目及技术开发、测试与维护，保证项目运作进度及质量； 4、负责整体系统架构设计、技术选型，并主导关键系统模块设计及质量把关； 5、负责核心技术问题的攻关、系统优化，协助解决产品研发过程中的技术难题； 6、对新技术、行业动向保持敏锐的感知度，对公司未来产品和技术走向提出重要规划建议。  任职要求： 1、本科及以上学历，计算机、软件工程、通信工程等相关专业； 2、5年以上软件开发、大数据工作经验，其中2年以上团队管理经验； 3、主导设计过数据分析、数据挖掘相关产品，深入了解主流大数据产品的现状和发展趋势； 4、熟悉Dubbo RPC/ Zookeeper分布式架构开发，熟悉Java、C/C++/C#，熟悉多线程编程； 5、熟悉MySQL/Redis数据库；熟悉面向对象思想，精通编程、调试和相关技术； 6、具备良好的需求分析和系统设计能力； 7、具有工业数据、物流数据、消费者数据、智慧型环保项目背景者优先； 8、优秀的沟通能力与团队管理能力，逻辑思维缜密，自我驱动力强，结果导向。</t>
  </si>
  <si>
    <t>技术助理</t>
  </si>
  <si>
    <t>上海左岸芯慧电子科技有限公司</t>
  </si>
  <si>
    <t>五险一金 餐饮补贴 通讯补贴 专业培训 绩效奖金 年终奖金 员工旅游 定期体检 商业保险</t>
  </si>
  <si>
    <t>软件开发工程师（自动化控制）</t>
  </si>
  <si>
    <t>岗位职责： 1、参与项目需求分析，负责系统概要设计、架构设计及相关文档的编写工作； 2、负责公司VC++上位机软件开发及维护工作，针对新需求进行技术变更，优化软件程序； 3、负责单元测试、集成测试，与下位机工程师联合调试产品及相关文档的编写工作； 4、完成上级主管交代的其他技术工作。  任职要求： 1、本科以上学历，计算机相关专业背景，有2年以上VC++开发经验； 2、精通C/C++语言，熟悉常用开发工具（vs/010等），具有良好的编程习惯和文档撰写能力； 3、精通MFC编程、CUI编程，熟悉多线程编程技术，有丰富的Windows图形界面开发和数据库、串口通信等开发经验的优先； 4、熟悉应用常用的数据结构、算法，有严谨的逻辑思维和优良的数学基础； 5、熟悉软件开发流程，有独立软件开发经验者优先。</t>
  </si>
  <si>
    <t>上海林普仪器技术有限公司</t>
  </si>
  <si>
    <t>电子技术/半导体/集成电路 互联网/电子商务</t>
  </si>
  <si>
    <t>五险一金 餐饮补贴 定期体检 年终奖金 生日福利 高温补贴 节日福利</t>
  </si>
  <si>
    <t>岗位职责： 1、软件测试； 2、文档整理； 3、小工具软件开发； 4、设备远程维护； 5、用户软件使用指导、问题协助。  岗位要求： 1、学历本科及以上，计算机软件电子自动化类相关专业； 2、有编程基础（C、C++、C#、Javascript、Python、Golang、Java等编程语言都可以）； 3、熟悉前端优先（vue、bootstrap、HTML5等）； 4、自学能力较强，新知识接受能力强； 5、公司培养方向为Golang软件开发工程师。  其他福利： 我们为你提供厚道的人性化制度和福利！ 我们提供的是一个开放的、自由的工作氛围！ 我们是一个温馨的大家庭，愿与你共同成长。 非诚勿扰，谢谢！ 上班时间：9:00 - 17:30，周末双休 工作地址：上海市嘉定区平城路1455号中科院新微大厦B座11楼（地铁11号线嘉定北站斜对面）</t>
  </si>
  <si>
    <t>五险一金 免费班车 员工旅游 交通补贴 餐饮补贴 通讯补贴 绩效奖金 定期体检</t>
  </si>
  <si>
    <t>深圳市新类型科技有限公司</t>
  </si>
  <si>
    <t>1.         根据产品的经理的需求，独立完成软件的开发；
2.         根据客户需求及测试标准规范编写自动化测试程序实现自动化测试；
3.         根据无线电采集节点数据，开发自动分析功能；
4.         负责系统产品的联调，执行产品功能测试，跟踪与分析测试过程中产生的问题；
5.         编写研发过程文件、产品发布相关文件；
6.         配合技术支持团队执行项目的现场交付和售后的技术支持工作；
7.         对公司专利、软件著作权等知识产权项目支持。
任职要求：
1.       计算机、电子信息、通信工程相关专业，本科及以上学历；
2.       精通C++/C#编程，熟悉B/S、C/S 开发方式，能独立承担项目软件开发；
3.       熟悉常用射频微波组件的指标特定和应用方式；
4.       熟悉SQL SERVER/MYSQL数据库系统，熟悉数据库设计、调优及存储过程的编写；
5.       了解测试核心技术包括测试过程、需求分析、开发设计验证、测试指令、测试方法及策略；
6.       熟悉无线通信原理，具备maltab仿真能力者优先；
7.       具备良好的测试与测量设备知识与操作技能，熟悉信号分析仪、信号发生器、网络分析仪等通信类测试仪表者优先；
8.       至少3年及以上软件开发经验，要求具备较强的英语阅读能力。
9.       掌握网络通信和串口通信软件开发技术；
10.     能适应短时间内出差，具备较强的抗压能力和学习能力。</t>
  </si>
  <si>
    <t>五险一金 弹性工作 员工旅游 餐饮补贴 年终奖金</t>
  </si>
  <si>
    <t>【任职资格】 1. 本科以上学历，熟悉面向对象的程序设计与开发，熟悉软件开发流程; 2. 精通C++程序设计,有三到五年C++开发经验，熟悉STL编程; 3. 熟悉C++客户端开发;熟悉Qt开发框架者优先; 4. 熟悉多线程编程，熟悉Socket网络编程和TCP/UDP协议; 5. 掌握Python或JavaScript等至少一门脚本语言; 6. 能够编写SQL语句;熟悉MySQL、Redis、SQLite等数据库者优先; 7. 有金融交易平台客户端开发经验的优先; 8. 良好的编程习惯，工作认真负责，积极主动，学习能力强。</t>
  </si>
  <si>
    <t>系统工程师（SE）</t>
  </si>
  <si>
    <t>上海翔明信息技术有限公司</t>
  </si>
  <si>
    <t xml:space="preserve">  1、  本科(含本科)以上学历，计算机、软件、数学等相关专业毕业。  2、  4年以上软件系统开发和实施经验，熟悉互联网应用系统/ERP系统/物流系统/仓库管理等系统的需求分析、设计和开发工作，有项目管理经验。  3、  精通Java或.Net开发平台中的一种。  4、  精通Struts2、Spring、SpringMVC和Hibernate等框架下的WEB开发，熟练使用Eclipse/Maven/SVN等软件开发工具。  5、  熟练使用B/S项目开发所需各项综合技术，包括Html5、JSP、PHP、JavaScript、CSS、XML、Ajax、JQuery等。  6、  精通.Net平台框架、熟练使用C#、VB.Net、ASP.Net等开发技术。  7、  熟悉Oracle、SQL Server、DB2、MySQL等一种或多种数据库，熟练编写SQL语句和存储过程，对复杂查询、SQL优化等有深入了解。  8、  具有良好的代码书写规范，善于沟通、作风严谨，富有责任心和团队协作精神。  9、  有对日开发经验者优先，懂日语者优先。  </t>
  </si>
  <si>
    <t>广州彩色新电子技术有限公司</t>
  </si>
  <si>
    <t>五险一金 员工旅游 出国机会 绩效奖金 年终奖金 股票期权</t>
  </si>
  <si>
    <t>上海商聊信息科技有限公司</t>
  </si>
  <si>
    <t>岗位职责： 1.按照项目计划和要求完成技术开发工作； 2.负责功能模块设计和开发； 3.负责软件构架设计，需求分析和系统分析； 4.解决公司软件生产过程中出现的各种Bug以及新增需求研发。  岗位要求： 1、计算机及相关专业，全日制本科或以上学历，英语四级及以上； 2、两年及以上相关工作经验，精通C/C++，深刻理解内存、指针、程序性能优化技巧，熟悉多线程代码设计，能够独立完成软件设计与编码； 3、熟悉Windows SDK、多线程编程、图像处理以及Visual Studio开发环境；或者熟悉QT编程环境， 具有QT实际编程经验； 4、具有Linux或嵌入式ARM软件开发经验者尤佳； 5、有良好的编码习惯并愿意遵守编码规则，良好的设计文档编写能力；</t>
  </si>
  <si>
    <t>技术专员（双休+五险一金）</t>
  </si>
  <si>
    <t>五险一金 绩效奖金 年终奖金 弹性工作 加班补贴 周末双休</t>
  </si>
  <si>
    <t>理想科技集团广东有限公司</t>
  </si>
  <si>
    <t xml:space="preserve">1、 按系统设计完成功能模块的编写； 2、 根据开发进度和任务分配，完成相应模块软件的设计、开发、编程任务； 3、 编写模块详细设计文档、解决方案； 4、 参与软件系统的设计和分析； 任职要求： 1、熟悉ASP.NET / C#,高性能高并发接口编写,熟悉OAtuh2.0协议,EF框架等； 2、熟练掌握XML、Web Service技术、Windows服务、多线程等相关技术。 3、熟悉掌握SQL Server 数据库设计及SQL脚本、存储过程、视图、索引等技术，熟悉大数据量处理，了解SQL语句优化方案。 4、良好的工作态度、学习习惯及团队合作能力； 5、有良好的团队合作精神，能够独立承担工作压力，要有较强的分析和解决问题的能力。 6、有Webapi开发经验者优先。  </t>
  </si>
  <si>
    <t>软件研发工程师 (C/C++，VC++)</t>
  </si>
  <si>
    <t>上海宝孚自动化工程技术有限公司</t>
  </si>
  <si>
    <t>互联网/电子商务 快速消费品(食品、饮料、化妆品)</t>
  </si>
  <si>
    <t>周末双休 绩效奖金 五险一金 节日福利 专业培训 带薪年假 全勤奖 管理扁平化 公司氛围好 地铁周边</t>
  </si>
  <si>
    <t>五险一金 餐饮补贴 通讯补贴 定期体检 专业培训 年终奖金 绩效奖金</t>
  </si>
  <si>
    <t>上海维日托自动化科技有限公司</t>
  </si>
  <si>
    <t>工作职责： 1.参与公司微信商城定制化开发； 2.对需求进行分析，根据需求进行数据库设计和开发； 3.配合团队完成项目开发工作；  任职要求： 1.大专以上学历，1年以上.NET系统开发，有微信或电商系统开发经验优先； 2.会用T-SQL写复杂的存储过程者优先考虑； 3.熟练掌握C#、WebFrom或MVC等B/S技术； 4.能够熟练的使用SQL Server数据库，会使用存储过程，临时表，触发器等数据库技术； 5.了解html，css；熟悉JavaScript，jquery等前端技术； 6.有良好的沟通表达能力，工作积极主动，责任心强。 上班时间：周一至周五9:00-18:00，周末双休，其它按国家法定休假。 福利待遇：购买社保，带薪年假。</t>
  </si>
  <si>
    <t>1、 基于windows平台开发后台应用服务程序，C++开发经验 2、 使用VS2010及以上开发环境，开发设备驱动程序  岗位职责： 1、软件开发和测试 2、基于公司自有软件产品进行驱动开发，服务开发。 结合楼宇自控、安防业务，进行后台软件研发 3、研发软件的现场调试、部署和技术支持工作  任职要求： 1、 计算机软件相关专业专科及以上学历； 2、 28周岁以内，3年及以上软件开发工作经验；使用C/C++，VC++进行开发，并基于windows平台的累计开发时间至少9个月； 3、 对于开发工作富有激情，具有良好的沟通能力； 4、熟悉主流的国内外的主流组态软件驱动者优先； 5、能适应出差、加班等高强度开发工作。</t>
  </si>
  <si>
    <t>机械/设备/重工 汽车及零配件</t>
  </si>
  <si>
    <t>员工旅游 五险一金 年终奖金 节日福利 包吃 带薪年假 弹性工作</t>
  </si>
  <si>
    <t>高级电气工程师</t>
  </si>
  <si>
    <t>兆锋机电设备（上海）有限公司</t>
  </si>
  <si>
    <t>1、负责PC端软件开发。 2、精通C++语言，熟悉MFC，熟悉VC++2015，熟悉Qt。熟悉数据库（SQLite、MSSQL等）。 3、能够独立完成人机界面、数据库管理。了解工业通迅协议等方面的编程、测试，了解常用的标准工业通讯协议优先。 4、对客户进行软件项目培训，快速响应客户现场的技术支持。 5、具备独立设计能力。 工作主动积极，善于沟通及团队合作。 6、计算机或相关专业大专及以上学历；一年以上工作经验，有自动化、非标自动化设备软件开发工作经验，有独立完成多个项目案例经验优先。 7、地址：上海市闵行区紫月路506号2号楼三楼（紫竹科学园印孚瑟斯软件园区）。园区有免费班车，地铁15号线开通在即，附近有闵行26路（到5号线东川路地铁站）、闵行38路（到8号线沈杜公路地铁站）、闵行41路、180路（到上海南站）、虹桥枢纽4路（到虹桥火车站）等，公交交通便利环境优美。</t>
  </si>
  <si>
    <t xml:space="preserve">1、有电气控制设计和调试3年以上工作经验， 2、有三年以上PLC/CNC/IPC编程经验（西门子，欧姆龙，三菱，台达，倍福）；熟悉ABB/FANUC机器人系统 3、对倍福软件熟悉者优先考虑 4、能熟练运用工业触摸屏编程、工控机及高级语言编程（C#,C++） 5、熟悉本专业及机床设备设计规范 6、能独立完成产品的成套控制系统设计和制图工作 7、有数控切割/焊接机行业/非标机械产品开发经验的优先； 8、本科以上学历，电气工程及其自动化 9、薪资视个人能力而定 </t>
  </si>
  <si>
    <t>上海大唐移动通信设备有限公司</t>
  </si>
  <si>
    <t>.net软件工程师</t>
  </si>
  <si>
    <t>上海安可科技股份有限公司</t>
  </si>
  <si>
    <t>环保 仪器仪表/工业自动化</t>
  </si>
  <si>
    <t>五险一金 员工旅游 餐饮补贴 通讯补贴 绩效奖金 定期体检 交通补贴 年终奖金</t>
  </si>
  <si>
    <t>五险一金 补充医疗保险 补充公积金 免费班车 员工旅游 餐饮补贴 年终奖金 定期体检 交通补贴</t>
  </si>
  <si>
    <t>岗位职责  1、熟练掌握ASP.NET MVC、WebAPI、C#、JavaScript、Jquery、Html+Css、BootStrap ；  2、有仓库管理系统(WMS)开发经验者优先考虑；  3、有开发WinForm系统项目经验，熟悉多线程、Socket通信、WebService等相关技术更优；  4、熟练掌握MS SQL 或 ORCAL数据库操作；  5、具有良好的逻辑思维和编程能力，善于学习接受新技术；  6、具有良好的沟通能力和协调能力，善于团队合作。  任职资格  1、本科及以上学历；  2、三年以上开发经验；  3、较好的客户沟通能力、协同能力，积极向上的服务态度；  4、能吃苦耐劳，适应出差。</t>
  </si>
  <si>
    <t>岗位职责： 1、参与软件产品的需求分析、设计、编码工作； 2、根据公司技术文档规范编写相应的技术文档； 3、在产品经理的指导下按计划完成软件代码编制和单元测试工作； 4、根据项目开发进度和任务分配，开发相应的软件模块； 5、解决开发中遇到的的技术难点。 任职要求： 1、计算机或相关专业本科以上学历，3年以上工作经验； 2、熟悉Windows软件开发； 3、熟悉Windows多线程编程，掌握进程间的通讯方法；需有基于MFC的多文档框架开发经验，能够使用第三方控件，熟悉BCGCtrolBar控件者优先； 4、熟悉Windows API,熟悉常用数据结构和算法； 5、熟悉软件开发流程、设计模式、体系结构； 6、熟悉VC++，熟练使用Visual Studio 2010； 7、熟悉串口、TCP/IP和Socket编程； 8、具备通信企业或通信产品开发经验优先，具备4G、5G无线网络路测、优化产品开发经验优先； 9、具有较强的分析和解决问题的能力，具备良好的合作精神。 10、具备较强的学习能力和主动性，有良好的进度意识和流程意识。</t>
  </si>
  <si>
    <t>视觉工程师</t>
  </si>
  <si>
    <t>C++ 开发工程师（交易系统）</t>
  </si>
  <si>
    <t>多米诺标识科技有限公司</t>
  </si>
  <si>
    <t>上海绰瑞资产管理有限公司</t>
  </si>
  <si>
    <t>广州智而康网络科技有限公司</t>
  </si>
  <si>
    <t>五险一金 补充医疗保险 免费班车 年终奖金 定期体检</t>
  </si>
  <si>
    <t>职责描述： 1. 视觉项目售前的商务与技术风险评估 2. 视觉器件选型，包括工业相机、镜头、光源等视觉相关设备的选型； 3. 视觉器件测试：根据项目需要对相机、镜头、光源进行选型测试。 4. 了解机器视觉或图像处理的基本知识。 5. 能够针对视觉项目的具体要求做出客户所要求的相对应方案。 6. 能对具体项目进行安装、调试及项目售后的相关事宜  任职要求： 1. 本科以上学历，自动化相关专业；熟悉电气控制及机械结构基本知识 2. 2年以上视觉系统选型、安装、实施经验； 3. 熟悉机器视觉系统的硬件选型，包括CCD相机，镜头及光源 4. 有C++，C#等编程经验者优先； 5. 具有良好的沟通技能 6. 接受短期出差（50%）</t>
  </si>
  <si>
    <t xml:space="preserve">公司自行研发证券期货期权自动化交易系统，我们正在寻找对于开自动化交易应用程式有浓厚兴趣和经验丰富的开发人才加入我们的团队。我们为您提供一个全面的环境，从前线的技术支持到服务器端的开发，最大限度地提高您的金融和技术知识，帮助发展你的职业生涯，迈向全方位的交易系统架构师之路。  岗位职责： - 设计和开发证券期货期权自动化交易系统 - 负责后台服务程序开发和用户界面开发 - 参与性能优化 - 负责代码审查和测试  任职要求： - 精通C/C++开发语言，熟悉模板元编程，3年以上开发经验 - 熟悉Linux下的C/C++开发与调试 - 熟悉C++11，C++14和boost库 - 熟悉TCP/IP和UDP协议网络通信程序开发 - 熟悉多线程模式编码和代码优化 - 优良的Script知识, bash shell 必须, perl, python, sed, awk, javascript 其中一种 - 优良的技术故障排除和解决问题的能力 - 良好的英语读写能力，能阅读英文文档 - 愿意在不断变化的环境中工作 - 有实时交易的开发经验者 - 对金融市场没有经验或背景的考生也将予以考虑 - 大学本科及以上学历，计算机科学、金融及相关专业，对优秀应届毕业生也将予以考虑  我们提供： - 每月1-4万（根据经验）以及年终奖，经验非常优秀者薪资可面议 - 年轻和开放的工作环境，鼓励新技术和新思路的探索 - 扁平化的管理结构，参与我们快速增长的业务 - 一个处于高速发展的技术团队的重要角色 </t>
  </si>
  <si>
    <t>五险一金 通讯补贴 交通补贴 员工旅游 周末双休 不定期团建</t>
  </si>
  <si>
    <t>岗位职责： 1、负责公司产品的前端开发、页面架构设计，与后台工程师协作完成数据交互，动态信息展现。 2、负责产品的交互效果开发，使用JS封装良好的前端交互组件，提高团队协作效率。 3、检验并优化网站前端页面性能，提高页面访问效率。 4、负责维护和优化公司通用的CSS和js库。 5、负责前沿web前端技术动态的跟踪、预研。  任职要求： 1、一年以上前端开发工作经验；HTML，CSS，Javascript基础扎实；熟悉PC/移动端不同尺寸屏幕适配和常见兼容性问题。 2、能独立承担前端开发工作，善于发现问题和解决问题，对项目的需求能给出合理的解决方案。 3、至少熟悉当前主流前端开发框架中的一种（Vue,React,Angular）,熟悉前后端分离的开发流程。 4、良好的沟通和团队协作能力，良好的编码规范和工程意识。 5、热爱WEB前端开发工作，对WEB前端开发的重要性有正确的认识，对用户体验等相关知识有深入的了解和实践经验。 6、有医疗行业专业知识或医疗相关系统开发经验者优先；有成功案例或有大型网站前端开发经验者优先。 另：由于工作需要，上班地方有两个，看工作需求安排： 1.广州市海珠区广州国际生物岛螺旋3路三期1栋二层201单元； 2.广州市天河区华夏路49号津滨腾越大厦南塔。</t>
  </si>
  <si>
    <t>北京林亿资本管理有限公司</t>
  </si>
  <si>
    <t>五险一金 专业培训 绩效奖金 年终奖金</t>
  </si>
  <si>
    <t xml:space="preserve">一、交易实现 负责公司量化交易系统的程序化交易实现，保证程序化交易高效、安全、稳定运行。 1.负责市场交易行情数据接入、交易接口的编码开发； 2.负责自动化交易下单的程序化实现； 3.负责量化交易系统各功能模块的开发及运营维护； 二、数据处理 负责公司交易、行情数据库的设计开发及维护，为量化交易及研发提供数据支持。 1.负责行情数据系统平台架构和规划设计； 2.负责建立和维护量化交易相关数据库； 3.负责建立和维护行情数据库，包括每日行情数据的采集、提取、整理、标准化处理、存储等工作； 三、运行监控 负责公司量化交易系统的运行监控，确保系统安全、稳定、高效运行。 1.负责量化交易系统的实时运行监控、风险评测及监控，建立风险控制系统； 2.负责交易数据的备份保存工作，包括：账户出入金记录、所有委托和成交记录、错单记录、追保和强平通知、结算数据等资料。  职位要求： 1、精通C++、SQL，熟悉VC开发环境、熟悉Matlab； 2、2年工作经验； 3、有过交易接口及行情接口开发经验优先。 </t>
  </si>
  <si>
    <t>Windows客户端开发工程师</t>
  </si>
  <si>
    <t>上海宜会信息技术有限公司</t>
  </si>
  <si>
    <t>五险一金 员工旅游 专业培训 绩效奖金 年终奖金 节日福利</t>
  </si>
  <si>
    <t>岗位职责： 1、公司Windows客户端产品相关开发工作； 2、 根据产品功能需求设计并完成软件实现； 3、撰写相关系统设计、开发文档； 4、参与产品需求分析并制定技术实施方案。 职位要求： 1、本科以上学历，计算机相关专业毕业； 条件优秀的实习生亦可考虑； 2、熟悉C#/C++语言，基础知识扎实； 3、熟悉Windows系统，了解Windows的IO、内存管理等机制； 4、有良好的代码习惯,要求结构清晰,命名规范,逻辑性强； 5、良好的合作态度及团队精神、较强的学习能力，并富有工作激情和高度责任感</t>
  </si>
  <si>
    <t>技术支持工程师</t>
  </si>
  <si>
    <t>上海格银信息技术有限公司</t>
  </si>
  <si>
    <t>少儿编程讲师（C++） (MJ006566)</t>
  </si>
  <si>
    <t>岗位要求： 1、计算机相关专业大专或以上学历，一年以上IT行业工作经验； 2、精通SQL SERVER 数据库开发，熟练使用SQL语言，对编写SQL存储过程经验丰富； 3、了解.NET(C#)开发语言或安卓开发语言；具有文档编写能力， 4、善于交际、沟通协调； 5、熟悉医药与物流行业或有ERP开发实施经验者优先。   职位描述： 1、参与系统需求调研、现场实施测试； 2、配合研发部门修改相应现场代码； 3、解决项目现场疑难问题； 4、技术支持公司其他部门。</t>
  </si>
  <si>
    <t>北京童程童美科技有限公司</t>
  </si>
  <si>
    <t>岗位职责: 1、负责小学至初中阶段数学课程的趣味教学工作； 2、协助领导完成数学课件研发及课程大纲设计工作。 任职资格: 1、211、985院校，本科以上学历； 2、对教育行业有浓厚兴趣，立志在相关领域发展，工作认真仔细，性格开朗，沟通能力强； 3、具备一定的软件编程能力，有Python/C++开发经验者优先； 4、具备良好的授课能力； 5、优秀的应届毕业生可考虑。</t>
  </si>
  <si>
    <t>诺贝尔曼（上海）商业投资管理有限公司</t>
  </si>
  <si>
    <t>沛华运通国际物流（中国）有限公司</t>
  </si>
  <si>
    <t>做五休二 周末双休 五险一金 全勤奖 专业培训</t>
  </si>
  <si>
    <t>物业管理/商业中心 租赁服务</t>
  </si>
  <si>
    <t>C++研发工程师-集成电路创新中心</t>
  </si>
  <si>
    <t>中移物联网有限公司</t>
  </si>
  <si>
    <t>五险一金 员工旅游 专业培训 绩效奖金 年终奖金 定期体检 弹性工作</t>
  </si>
  <si>
    <t>学历要求：大学专科，及以上科系要求： 信息管理相关,资讯工程相关技能要求： 1. 具备二年以上C#、ASP.NET开发及系统维护经验。 2. 具备二年以上MS SQL撰写经验，熟悉SQL语法 3. 熟悉面向对象的程序设计 4. 具备WebService使用经验。 5. 具备Crystal Report或iReport经验。 6．有设计与撰写公司网页经验者优先。 7．有Android, iOS 开发经验者优先。 8．具良好沟通能力及团队合作精神。 Education:  College or above Requirements: Information management related, Software engineering related Skills  required: 1. More than 2 years experience in C# and ASP.NET development. 2. More than 2 years experience in MS SQL writing 3. Familiar with object-oriented programming 4. Experience in using WebService. 5. Crystal Report or iReport experience. 6. Experience in designing and writing company web pages is preferred. 7. Android, iOS development experience is preferred.8. Good communication skill and teamwork spirit.</t>
  </si>
  <si>
    <t>岗位职责： 1.根据后端开发人员提供的API文档进行提交及调用数据 2.负责网页的原型制作 3.负责Web前端的性能及体验优化 4.解决各种浏览器兼容问题 5.按照UI提供设计进行前端页面开发  岗位要求： 1熟练掌握web系统开发技术，熟练JavaScript，jQuery、HTML5，CSS3 2.熟悉版本控制工具及项目构件工具（Git、Webpack、Gulp等） 3.熟悉web前端的主流技术和MVVM框架，熟练掌握vue.js、react.js、angular.js至少一种 4.熟悉地图api相关应用的调用 5.具备良好的审美能力，具有较好的创作型思维和逻辑思维 6.良好的沟通能力，执行力强，具有优秀的合作精神 7.理解能力和学习能力强</t>
  </si>
  <si>
    <t>通信/电信/网络设备 互联网/电子商务</t>
  </si>
  <si>
    <t>五险一金 餐饮补贴 通讯补贴 年终奖金</t>
  </si>
  <si>
    <t>工作职责: 1、负责产线工具的研发、升级与维护工作； 2、其他日常软件开发工作的处理； 3、编写相关技术开发文档； 任职资格: 1、2年以上研发经验，计算机相关专业，统招本科及以上学历 2、精通握windows 消息机制，线程管理； 3、熟悉sql语言，有数据库开发经验</t>
  </si>
  <si>
    <t>上位机软件开发 工程师</t>
  </si>
  <si>
    <t>深圳震有科技股份有限公司</t>
  </si>
  <si>
    <t>上海拓普控制工程有限公司</t>
  </si>
  <si>
    <t>员工旅游 绩效奖金 定期体检 提供宿舍居住 免费中晚餐 交通补贴 年终奖金 通讯补贴 补充医疗保险 专业培训</t>
  </si>
  <si>
    <t>五险一金 补充医疗保险 员工旅游 绩效奖金 年终奖金 弹性工作 定期体检</t>
  </si>
  <si>
    <t>可以进行工业自动化组态系统软件的开发 有自动化系统上位机界面设计应用背景的软件开发经验，优先考虑。  要求： 1、熟练掌握 C#，C/S编程方法，精通Win Form软件开发。熟悉面向对象的设计及开发思想，了解常用的设计模式； 2、有TCP/IP、串口通讯经验； 3、熟悉面向对象思想，精通编程，调试和相关技术； 4、能熟练运用VS2008,VS2010等开发工具，对.NET Framework有全面深入的认识和体验。 5、掌握主流数据库的应用。 6、良好的编码风格和清晰的文档资料习惯。  工作地点：上海浦东新区王桥路999号 中邦商务园1015C 上海拓普控制工程有限公司 海普康（上海）自动化技术研发中心</t>
  </si>
  <si>
    <t>岗位描述:
1、从事windows平台下应用程序研发及维护工作； 2、从事视频相关需求开发； 3、负责模块的需求分析、设计、编码实现、验证；  职位要求： 1、本科及以上计算机、通讯、电子、自动化等相关专业； 2、2年以上C++开发工作经验或者1年以上C\C++音视频相关开发工作经验； 3、熟悉TCP/IP协议，接触过RTSP、RTP、RTMP等协议； 4、熟悉数据库编程（MySQL、Oracle、SQL Server中至少一种）； 5、有用过ffmpeg应用、h264编解码、sip协议开发工作经验者优先； 6、有良好的团队合作精神，良好的表达能力，沟通能力及团队合作意识。富有激情和主动性，良好的学习能力；</t>
  </si>
  <si>
    <t>Linux C++工程师</t>
  </si>
  <si>
    <t>.NET高级开发工程师</t>
  </si>
  <si>
    <t>深圳市驱动人生科技股份有限公司</t>
  </si>
  <si>
    <t>上海永灿信息科技有限公司</t>
  </si>
  <si>
    <t>五险一金 员工旅游 绩效奖金 年终奖金 股票期权 定期体检 扁平化管理 高效团队</t>
  </si>
  <si>
    <t>职位描述： 1、参与统计服务整体设计及框架设计； 2、参与统计服务新需求设计，编码及测试相关工作； 3、编写相关设计文档； 4、优化及解决统计服务中遇到的问题，确保项目质量及产品的各项功能；  任职要求： 1、有3年以上C/C++程序设计开发经验； 2、熟悉Linux操作系统，shell脚本，makefile、gdb调试； 3、熟悉Linux下网络服务器设计和开发，理解TCP/UDP网络协议，熟悉Socket网络程序设计方法； 4、熟悉Boost库，Redis内存数据库，MySQL数据库； 5、良好的语言沟通和团队协作能力； 6、有go、python、lua经验优先；</t>
  </si>
  <si>
    <t xml:space="preserve">【岗位职责】 1.  负责企业网站功能模块开发，微信公众号、微信小程序相关开发与接口对接、电商功能开发等等； 2、在既定程序标准规范内，完善模块功能，部署实施网站后台架构； 3、检测网站程序功能的可用性、易用性，不断研发新功能并投入客户应用；  4、参与项目重点、难点模块的研发工作，结合业务的特点，提供面向业务的整体优化方案。  【任职要求】 1、全日制本科及以上学历，计算机及相关专业； 2、有3年以上网建项目独立开发经验，有大型电子商务网站案例者优先； 3、熟悉MVC开发模式，精通ASP.Net、C#、.Net Framework企业及应用的系统架构设计与开发； 4、精通数据库的设计与开发，熟练编写存储过程及T-Sql编程，灵活运用SQL事务和触发器； 5、熟悉JavaScript、html、css、XML、XSLT，以及JQuery、JSON、AJAX等客户端技术； 6、对数据库的基本理论与设计原则有清晰的概念，熟练使用Visio、PowerDesigner等工具； 7、有较强的业务解析能力与分析能力，良好的代码编写习惯，熟悉软件开发规范； 8、学习能力强，有较强的独立工作能力和团队协作精神，极强的责任心，工作踏实、勤恳。  9、熟悉PHP开发语言的优先，熟悉TP架构  </t>
  </si>
  <si>
    <t>web前端工程师</t>
  </si>
  <si>
    <t>广东智源信息技术有限公司</t>
  </si>
  <si>
    <t>linux C 开发工程师</t>
  </si>
  <si>
    <t>上海道臻信息技术有限公司</t>
  </si>
  <si>
    <t>北京蓝卡科技股份有限公司</t>
  </si>
  <si>
    <t>五险一金 员工旅游 通讯补贴 专业培训 出国机会 弹性工作 定期体检</t>
  </si>
  <si>
    <t>五险一金 员工旅游 交通补贴 餐饮补贴 通讯补贴 绩效奖金 年终奖金</t>
  </si>
  <si>
    <t>职位描述： 根据客户业务需求，使用公司自主研发的开发框架进行前端定制开发工作。 任职要求： 1、计算机、信息、自动化等相关专业本科及以上学历； 2、掌握界面设计、程序设计、数据库设计的基本理论； 3、精通CSS、JavaScript, Html/XHTML，XML,DOM等技术； 4、精通基于JSP的动态网页开发，熟练运用某一种页面开发工具； 5、熟悉W3C标准，了解Java语言，熟悉JSTL，有Ajax开发经验或FLASH制作能力者优先。 6、熟悉SQL语句和数据库运用。</t>
  </si>
  <si>
    <t>五险一金 餐饮补贴 绩效奖金 年终奖金 定期体检 员工旅游</t>
  </si>
  <si>
    <t xml:space="preserve">岗位职责： 1、独立负责公司项目中PC端和移动端的Web前端开发。 2、独立开发Html及JavaScript框架下的“在线图形编辑器”。  职位要求： 1、能独立完成Web前端开发工作，并与后台进行交互； 2、精通HTML5、CSS、JavaScript的开发； 3、熟练掌握JSON、JQuery、Ajax等技术； 4、熟练掌握Html及JavaScript框架下的2D绘图技术； 5、熟练掌握常用布局以及常见浏览器和移动设备的兼容性； 6、了解蓝牙BLE、WiFi等开发技术者优先； 7、了解ASP.NET、Java、C#等其它开发语言者优先。 【福利待遇】 1、薪资结构：基本工资+奖金+超额分红+年终奖； 2、完备的社会保险（五险一金）； 3、享受节假日奖金及其他公司福利等； 4、享受每年公司组织的旅游等团队活动和体检； 5、工作时间：早8:45--晚17:45，做五休二，国定节假日参照国家相关规定执行。   </t>
  </si>
  <si>
    <t>负责安防停车场嵌入式摄像机类产品的研发工作。 1、根据产品需求规划设计产品。 2、嵌入式平台下Linux C/C++程序设计实现。 3、通过产品测试，性能评测等解决产品中的问题。 任职要求： 1、电子类、数学类相关专业知名本科或硕士学历。有相关电子产品设计经验者优先。 2、熟练掌握C/C++语言，具备良好的编程风格。 3、具有1 年以上Linux C应用开发工作经验,熟悉 Linux操作系统，熟悉多线程编程。 4、较强逻辑思维能力、动手能力，工作积极主动沟通。</t>
  </si>
  <si>
    <t>上海鼎创软件科技有限公司</t>
  </si>
  <si>
    <t>C++开发工程师(高级）</t>
  </si>
  <si>
    <t>广州魔游网络科技有限公司</t>
  </si>
  <si>
    <t>五险一金 员工旅游 绩效奖金 全勤奖 周末双休</t>
  </si>
  <si>
    <t>绩效奖金 包吃 节日福利 弹性工作 带薪年假 餐饮补贴</t>
  </si>
  <si>
    <t xml:space="preserve">岗位职责： 1、根据游戏策划需求，独立设计开发相应的游戏服务端程序模块； 2、服务器端相关功能优化、测试与维护。 3、服务器核心功能开发。 任职要求： 1、计算机专业大专及以上学历，1年以上C++开发经验； 2、精通C/C++，熟练使用Lua； 3、熟悉Linux环境，熟悉数据结构与算法、Socket编程、多线程编程等； 4、熟悉至少一种常用数据库，如：MySQL、SQL Server、Oracle等的设计、开发与优化； 5、扎实的基础，规范化、标准化的代码编写习惯，思路清晰，善于思考，能独立分析和解决问题，富于团队精神，喜欢游戏行业。 PS 应届生勿投，游戏行业优先。 </t>
  </si>
  <si>
    <t xml:space="preserve">岗位职责： 1、主要负责.Net B/S架构的项目的开发工作 2、能够针对客户方的需求文档进行需求分析和数据库设计 3、理解现有项目架构，在此基础上进行功能的改进、缺陷的修复等工作 4、撰写技术开发文档，并在开发中遵守一定的开发规范。 任职要求： 1、985/211毕业者优先 2、对C#语言及SQL Server数据库有较深的理解 3、清晰的逻辑思维、良好的沟通能力、有责任心 4、工作积极主动、具备敬业精神、能承担压力 5、1-3年以上软件开发经验优先 薪资福利： 1、做五休二、周末双休、享受法定节假日； 2、节日礼品，年度旅游  集团简介 （总司网址：http://www.goodoedu.com/Web/goodoweb/216001.htm) 上海鼎创科技集团，自成立以来，立足于中国教育信息化事业，致力于开发研究便捷易用的各级各类校园管理软件，为全国教育单位提供高性价比的技术服务，使中国教育信息化管理水平大幅提高。 经过十几年努力，目前，集团下属控股鼎创信息、鼎创计算机、鼎创教育、云效网络等多家子公司，先后设立分公司：成都\合肥\昆山\河南\湖北。并先后获得软件企业的国家认证、高新技术企业认证，在同行业中率先通过ＩＳＯ９００１国际质量认证体系，并拥有数十项软件著作专利权、一项上海市重点新产品，已成为全国教育软件行业技术实力最为雄厚的集团之一。 经过十余年的不懈努力和对教育信息化孜孜不倦的追求，使集团的品牌知名度、产品推广度、集团销售额稳居全国市场前列。同时，鼎创科技集团真诚携手全国各地合作伙伴，共创中国教育信息化新时代。 合作伙伴： 1、高校：上海交通大学、中国科技大学、华东师范大学、同济大学、东华大学 、上海理工大学； 2、区级教育单位：浦东教育发展研究院、静安教育学院、普陀教育学院、闵行区教师进修学院、青浦区教师进修学院、成都市武侯区教师进修学院等； 3、中小学：上师大附中、进才中学、南汇中学、洋泾中学、交大二附中、闵行区实验小学、六一小学、高桥镇小学等数百所中小学。拥有上海市中小学校园软件领域近40%的市场占有率。 4、幼儿园：虹桥幼儿园、虹鹿幼儿园、佳佳幼儿园、潼江幼儿园、童乐幼儿园等  总公司位于上海，2009年在四川成都成立分公司，目前分公司重点建立研发中心，需要高级的技术及技术管理人才，我们将为您提供完善的薪资制度及良好的晋升通道（每半年一次的晋升考核机会），热诚欢迎您的加入。  加入我们的几大理由 1、 公司身处于朝阳行业，软件+教育； 2、 公司办公环境优雅，企业氛围融洽轻松； 3、 公司队伍年轻，人际关系简单，氛围，提供住宿，下午茶，晋升空间； 4、 公司薪资待遇优厚，有绩效奖金、季度奖金等各类员工福利； 5、 目前公司处于稳步上升阶段，在这里您将拥有最核心的锻炼机会，绝不只是打杂！ </t>
  </si>
  <si>
    <t>深圳市红果软件有限公司</t>
  </si>
  <si>
    <t>.NET软件工程师/ERP开发</t>
  </si>
  <si>
    <t>上海钜泰工具有限公司</t>
  </si>
  <si>
    <t>广州市千云信息科技有限公司</t>
  </si>
  <si>
    <t xml:space="preserve">岗位职责： 1.基于windows、linux平台下c++/Python应用的设计与开发； 2.根据开发规范与流程独立完成模块的设计、编码、测试以及相关文档； 3.参与软件需求与设计审核和代码检查； 4.项目开发、程序调试、项目后期的维护、设计文档编写； 5.搭建软件测试平台。  任职要求： 1.计算机相关专业，大专及以上学历； 2.熟练使用C++，有QT开发经验，了解Shell脚本； 3.了解Python，有Python实际项目经验。 4.具有扎实的windows、linux编程知识。 5.两年以上实际开发工作经验  其它要求： 1、具备较强的团队协作精神和责任心，具备较强的沟通能力； 2、具备较强的分析和表达能力，思路清晰，代码规范，能编写高质量的文档； 3、善于学习新的方法和技术，能积极主动的分析和解决问题，能积极应对变化； 4、沟通理解能力强，承压能力强，懂得自我调节； </t>
  </si>
  <si>
    <t>五险一金 员工旅游 专业培训 绩效奖金 年终奖金 节日福利 周末双休</t>
  </si>
  <si>
    <t>年终奖金 专业培训 定期体检 五险一金</t>
  </si>
  <si>
    <t>请注意：本职位需要的是ERP的开发，编程人员，不是维护和使用者。 职位概述： 1、规划、开发、 测试、维护程序方案 。 2、分析、更新、加强、优化程序的效率、速度和安全性。 3、应用最新或建议程序技术与概念来完成公司方案。 4、对.NET 2.0、 3.5、4.0 、C#、Windows Forms、WPF、ASP.NET、Silverlight、WCF有丰富经验。 5、对MS SQL Server 2005、2008、2008 R2、2012有丰富经验。 6、建立并归纳设计/流程文件。 7、能够主动不断地学习、加强、更新程序开发技术。 8、擅于沟通、团队协作能力强。 9、计算机科学与技术、计算机工程类专业，本科以上学历。  任职要求： 1.计算机科学与技术、计算机工程类专业，本科以上学历 2.具备较强的沟通协调能力</t>
  </si>
  <si>
    <t xml:space="preserve">一、岗位职责 1.根据需求优化及开发微信小程序； 2.协助后端工程师维护网站与服务器； 3.与团队合作，为项目提出最优的解决方案。   二、任职要求 1.全日制本科或以上学历，有WEB前端项目和小程序开发经验； 2.熟练 html5、css3 和 javascript 等； 3.熟悉 webpack 打包操作及配置； 4.react, vue至少熟悉一项； 5.熟悉 es6，熟悉 eslint 规范； 6.熟悉 Git 常用命令； 7.对后端语言（php、nodejs、python等）有一定的了解（加分项）；  三、福利详情 1.五险一金，带薪年假，每年体检。 2.全勤奖励、生日福利、节日礼品、下午茶、免费零食。 3.团队聚餐、轰趴和季度旅游。  四、工作时间 1.上班时间9:00-18:30，单双休，法定节假日放假。  最后，盼望能和你成为同一个团队的小伙伴！ </t>
  </si>
  <si>
    <t>广州耐奇电气科技有限公司</t>
  </si>
  <si>
    <t>.NET软件工程师</t>
  </si>
  <si>
    <t>上海众耘数码科技发展有限公司</t>
  </si>
  <si>
    <t>电气/电力/水利</t>
  </si>
  <si>
    <t>五险一金 员工旅游 年终奖金 绩效奖金 专业培训 弹性工作 通讯补贴</t>
  </si>
  <si>
    <t>五险一金 交通补贴 员工旅游</t>
  </si>
  <si>
    <t>岗位职责： 1、 功能模块程序设计与代码编写 2、 配合系统分析人员，完成软件系统以及功能模块的需求调研、需求分析 3、 单元测试及协助测试人员完成软件系统及模块的测试 4、 功能模块维护，及时解决使用过程发现的问题  任职要求： 1、熟练掌握windows或Linux C/C++、Qt界面程序设计，能熟练使用STL模板库； 2、熟悉多线程开发； 3、熟悉socket网络程序开发； 4、熟悉常用的数据结构和算法； 5、熟悉mysql、sqlite数据库编程； 6、有电力通讯协议开发经验优先； 7、热爱技术, 有强烈的求知欲；具备较强的独立学习能力、高度的责任感、良好的时间和工作管理能力；  薪酬福利 1、每周工作时间：五天7.5小时 2、专业培训(专业产品知识、销售技能技巧、市场技战术分析等)； 3、享受国家规定的法定节假日及节日礼品； 4、按国家规定享受带薪假(婚假、产假、病假、年假、丧假)等； 5、购买五险一金、员工旅游、员工活动、下午茶等。</t>
  </si>
  <si>
    <t>岗位职责： 1、系统开发； 2、按照项目管理流程，参与研发部门的总体设计评审； 3、进行详细设计、代码开发，配合测试，高质量完成项目； 4、参与技术难题攻关、组织技术积累等工作。 任职资格： 1、三年以上开发经验，有企业级应用开发经验； 2、精通JavaScript/VBScript、C# 和ADO.NET编程，有中间件和程序构架知识的尤佳； 3、熟悉Oracle、MySQL等数据库开发、SQL性能调优； 4、熟练掌握Windows、Server的各项服务、应用配置； 5、有良好的代码书写、注释和单元测试习惯，熟练运用多种软件设计模式； 6、做事严谨踏实，责任心强，条理清楚，善于学习总结，有良好的团队合作精神和沟通协调能力</t>
  </si>
  <si>
    <t>希乐仑科技发展（上海）有限公司</t>
  </si>
  <si>
    <t>海南华多网络科技有限公司广州分公司</t>
  </si>
  <si>
    <t>五险一金 补充医疗保险 专业培训 出国机会 年终奖金 定期体检 节假日福利 带薪年假 绩效奖金 出差补贴</t>
  </si>
  <si>
    <t>五险一金 补充公积金 年终奖金 弹性工作 定期体检 包三餐下午茶 周末双休</t>
  </si>
  <si>
    <t>1、负责系统软件的架构设计、性能优化、代码编写等工作； 2、负责系统软件的实地安装、调试与维护； 3、负责项目中各阶段所需的必要文档的编写工作； 4、负责与客户进行沟通，对其反馈信息进行及时跟进与处理。 岗位要求： 1、3年以上.NET开发经验 2、非常了解Web开发，包括C＃，ASP.NET，JavaScript，HTML，CSS，XML，Web服务 3、良好的.NET 4.0+经验，例如ASP.NET MVC 4、熟悉Visual Studio 5、在TFS等源代码管理工具方面有丰富的经验 6、良好的SQL，PL-SQL（Oracle）T-SQL（Microsoft SQL）经验 7、有良好的ERP或PSI系统经验者优先</t>
  </si>
  <si>
    <t xml:space="preserve">职位信息 1、根据策划文档，完成游戏服务器的逻辑模块的开发； 2、设计和优化游戏数据结构； 3、维护和优化游戏服务器；  任职要求： 1、熟悉C++，扎实的数据结构与算法基础； 2、有1年以上的服务器开发经验； 3、精通C++编程，熟悉lua脚本优先； 4、熟悉数据库开发，熟悉mysql； 5、有良好的沟通能力和团队协作能力.  本岗位人员薪资会根据个人能力进行调整。  </t>
  </si>
  <si>
    <t>深圳宇问加壹传感系统有限公司</t>
  </si>
  <si>
    <t>广州统一企业有限公司</t>
  </si>
  <si>
    <t>.NET Winform研发工程师</t>
  </si>
  <si>
    <t>5.5-8千/月</t>
  </si>
  <si>
    <t>上海启道软件有限公司</t>
  </si>
  <si>
    <t>绩效奖金 年终奖金 补充医疗保险 专业培训 交通补贴 员工旅游 五险一金 餐饮补贴 出国机会 定期体检</t>
  </si>
  <si>
    <t>五险一金 补充医疗保险 绩效奖金 通讯补贴 专业培训 年终奖金 员工旅游</t>
  </si>
  <si>
    <t>岗位职责：  职位要求： 1、本科学历，计算机相关专业； 2、熟悉JavaScript、JQuery、AJAX、HTML5、DIV+CSS等Web前端开发技术； 3、熟悉主流JS库或框架如：Bootstrap等，具备WEB应用开发经验优先； 4、熟悉MySQL、Oracle等关系数据库基本开发； 5、有一定Java开发基础（偏前端）； 5、对数据敏感，逻辑思维严密，自学能力强，有较强的责任与耐心，具备良好的团队精神。   福利待遇： 1. 按国家劳动法规定缴交五险一金，并补充购买雇主责任险； 2. 享受婚假、丧假、等假期，入职满一年即有7天带薪年假，节庆发放福利品； 3. 提供免费宿舍和福利食堂，为员工提供桌球、乒乓球、篮球、电视等娱乐； 4.上班时间:8:00-17:00，周末双休。  工作地点： 广州市黄埔区南岗康南路788号（公司近13号线南岗站）</t>
  </si>
  <si>
    <t>岗位职责： 负责用C#或MFC开发计算机桌面软件，客户端软件，服务器端软件 对传感器数据进行上传、下载、分析、统计、图形显示、打印、输出 通过USB、以太网、WIFI等方式访问传感器设备  任职资格： 有完整的项目开发经验 精通C#、C++至少一种开发语言 熟练使用数据库 了解C/S架构 性格稳重，爱思考，爱学习，积极向上 要求有独立解决问题的能力 要求有很强的执行力  工作条件：甲级写字楼 工作地点：深圳科技园或深圳福永 薪水提升：提出个人目标，目标完成可提薪。每年两次提薪考核通过后，可提薪。每年一次晋升考核后按职位职级提薪。 晋升方向：主管-&gt;经理-&gt;总监-&gt;事业部总经理-&gt;董事-&gt;合伙人  薪酬福利体系： 双休 五险一金 每年2次提薪考核 每年1次职位职级晋升考核 年终奖2~5薪 满3年可参与公司股权激励计划 满5年可申请购车补助 表现优异者可免费晋升培训 发放各种过节福利 年终评优现金奖励 每年组织1~2次旅游，每个月组织聚餐休闲活动 不定期集体生日会 表现优异者公司提供每年一次全身体检 公司免费购买重疾险  表现优异者另有餐补、交通补、住宿补</t>
  </si>
  <si>
    <t>C++ 软件开发工程师</t>
  </si>
  <si>
    <t>上海尧光信息科技有限公司</t>
  </si>
  <si>
    <t>1-3万/月</t>
  </si>
  <si>
    <t xml:space="preserve">职责描述： 1，根据Winform项目需求，协助系统工程师完成Winform项目功能的研发； 2，根据产品经理需求，协助系统工程师完成产品升级的研发； 3，根据客户项目需求，协助实施工程师完成项目的实施工作； 任职要求： 1. 一年以上.NET Winform项目研发经验； 2. 熟练使用C#语言及.NET类库； 3. 熟练使用Sql语言及SQLServer或MySql数据库； 4. 懂得AutoCAD二次开发优先； 5. 能够很好的参与团队协作并承担项目压力； 6. 有较好的与人沟通的能力； 福利待遇： 1、弹性的工作时间； 2、年中年底奖金、节日福利、老板不定时的群红包、交通补贴、出差补贴等； 3、加班有加班费； 4、舒适的工作环境，交通便利； 5、愉快的团队工作氛围。 </t>
  </si>
  <si>
    <t>1.    加入工程团队，根据需求概要设计，进行软件产品架构的搭建； 2.    根据UI/UE等详细设计，完成windows平台客户端功能开发工作； 3.    负责产品的日常升级维护工作； 4． 完成相关SDK的打包和嵌入。 任职资格： 1.    本科以上学历，相关专业或有相关工作经历者优先； 2.    熟悉C和C++语言，能够熟练使用VS等开发工具； 3.    有优化代码的经验； 4、  熟练使用MFC的各种控件，能够熟练的使用MFC来开发软件界面或者使用过至少一个主流GUI框架； 5.    有windows桌面应用开发经验，独立开发者优先； 6.    有良好的沟通能力，可以准确理解产品需求，能主动把控进度和目标，善于解决开放性问题；善于思考，具备良好的团队合作精神； 7.    有独立完成完整产品开发的经验，有网络产品的开发经验者优先； 8.    有SDK开发经验者优先。</t>
  </si>
  <si>
    <t>丰车（上海）信息技术有限公司</t>
  </si>
  <si>
    <t>上海移云信息科技有限公司</t>
  </si>
  <si>
    <t>初、中、高级JavaScript工程师</t>
  </si>
  <si>
    <t>互联网/电子商务 汽车及零配件</t>
  </si>
  <si>
    <t>五险一金 绩效奖金 年终奖金</t>
  </si>
  <si>
    <t>石景山区  </t>
  </si>
  <si>
    <t>五险一金 员工旅游 弹性工作 专业培训 定期体检 年终奖金 餐饮补贴 出国机会</t>
  </si>
  <si>
    <t xml:space="preserve">岗位职责： 应具有较清晰、灵活的思维。 2、能够及时和同事或上级进行沟通，良好的沟通能力和团队协作精神。 3、有ERP项目开发经验者优先。 4、掌握.net原理，熟练asp.net，熟练使用C#语言，HTML,DIV+CSS。 5、 熟练掌握 js,jQuery 等两种以上前端技术，熟悉AJAX。 6、具有web项目（基于.net）开发经验，能够熟练使用.net技术进行web项目来发工作。 7、熟悉SqlServer数据库（2005,2008），熟练使用Sql语句和存储过程。 8、精通基于Microsoft Visual Studio的开发。 9、能够使用Photoshop图形处理工具进行简单的图片处理。  任职要求： 1、计算机相关专业毕业，本科以上学历（能力较强可适当放宽学历要求）； 2、3年以上从事基于.Net的B/S模式开发工作经验； 3、熟练使用C#编程语言，熟悉ASP.Net三层架构 ； 4、精通SQLServer、存储过程、触发器等原理； 5、精通HTML、JavaScript、CSS，熟练使用jQuery； 6、具有独立解决问题的能力和良好的团队协作精神。对待工作认真负责，诚实守信。  </t>
  </si>
  <si>
    <t>工作内容 1.负责多媒体产品的PC端业务开发  职位要求： 1、计算机或相关专业本科及以上学历； 2、1年以上c/c++开发工作经验； 3、掌握C/C++ 开发，熟悉SDK、STL C++标准库，熟悉常用数据结构、算法； 4、熟悉音视频/流媒体开发框架的优先(ffmepg/vlc); 5、熟悉TCP/IP、HTTP等协议，熟悉Socket、多线程等编程技术，对程序性能优化分析有基本了解； 6、熟悉MFC框架、Windows消息循环机制; 7. 有Android NDK、Linux、Mac平台开发经验者优先； 8、对从事多媒体开发有浓厚的兴趣</t>
  </si>
  <si>
    <t>岗位职责： 1）各业务前端开发与用户体验的持续改进； 2）各产品线Web端功能设计、开发和实现； 3）各产品线易用性改进和Web界面技术优化； 4）Web前沿技术研究和新技术调研；  任职要求： 1）二年以上互联网领域开发经验，掌握HTTP及相关网络协议，熟悉跨终端、跨浏览器的开发模式和平台特性。 2）精通(X)HTML+CSS，能编写结构良好各浏览器兼容的CSS，语义化的符合W3C标准的HTML，熟练掌握前端相关技术如html5，css3等。 3）能熟练手写JS代码;能保证代码的高效执行;能保证js代码的浏览器兼容性精通至少一种常见JS框架，如jQuery。 4）对用户体验，SEO有了解；  5）有后端脚本语言(如:php/nodeJs)开发经验者优先考虑。</t>
  </si>
  <si>
    <t>后端开发高级工程师</t>
  </si>
  <si>
    <t>上海宏煦网络科技有限公司</t>
  </si>
  <si>
    <t>通信软件（C++）开发工程师</t>
  </si>
  <si>
    <t>深圳市喜悦智慧数据有限公司</t>
  </si>
  <si>
    <t>五险一金 餐饮补贴 绩效奖金 年终奖金 弹性工作 零食点心</t>
  </si>
  <si>
    <t>1. 本科及以上学历，计算机相关专业； 2. 三年以上相关工作经验； 3. 熟悉Java或者C#语言，熟悉任意一种常见的后端开发框架,可以按照要求接受学习不同的开发语言与框架进行业务开发 4. 了解任意一种数据库的使用方式，优化方法； 5. 熟悉分布式与微服务开发思想； 6. 熟悉常见的中间件工具，能够根据业务需求选择正确的工具； 7. 熟悉Http, websocket, json, xml, protobuf等常见的通信协议和数据格式； 8. 有信息流、社区类型业务开发经验者优先； 9. 熟悉负载均衡和linux + docker的基本部署方式;</t>
  </si>
  <si>
    <t xml:space="preserve">1、扎实的c++语言基础，有Qt开发、Epoll网络模型或者分布式系统编程经验优先； 2、熟悉Linux平台下的C/C++开发，有linux方面四个以上中型项目经验，安防交通可优先； 3、负责大型应用程序开发及调试，维护现有软件，并对其功能升级； 4、工作踏实，有责任心，适应加班，具有良好的团队合作能力，完成领导安排的其他任务。  岗位要求： 1、本科以上学历，计算机，软件，电子，自动化等理工科专业毕业； 2、细心谨慎，思维缜密。具有良好的沟通能力和团队合作精神，工作责任心强； 3、精通C++及Windows/Linux下开发工具的使用； 4、熟练使用调试工具，能够快速定位问题，解决问题； 5、具备独立设计开发中等以上规模系统软件模块能力； 6、熟悉TCP/IP协议，精通网络应用开发； 7、熟悉串口通信协议； 8、熟悉数据库应用开发； 9、对大型高并发系统或者分布式系统有深入研究和实际开发经验。   您的加入将会为我们带来更多的精彩 1.我们希望这样的人加入我们的团队： (1)做事认真严谨、有责任心有担当、有远大梦想、想成功的干一番大事业； (2)有良好的团队精神及团队协作能力； (3)有想法、敢于表达想法，敢于施展十八般武艺； (4)除了学历，也一定要有学习的欲望和能力。 (5)渴望通过个人努力推动企业发展的；  2.在这里，你将会得到： (1)持续成长的环境和空间； (2)持续提升个人素质和技能； (3)持续展现自我价值和人生梦想。  良马有志，期乎千里， 欢迎有志之士的加入。  公司地址：深圳市罗湖区笋岗东路1002号宝安广场B座23楼2301室 联系电话： 0755-82238555  公交站台： 儿童公园公交站台，正前方步行100米即到宝安广场 田贝(1)公交站台，步行1000米即到  地铁站： 3号线晒布站C出口/翠竹站D出口，步行10分钟左右即到 </t>
  </si>
  <si>
    <t>测试工程师</t>
  </si>
  <si>
    <t>上海纳恩汽车技术有限公司</t>
  </si>
  <si>
    <t>杭州宏景智驾科技有限公司</t>
  </si>
  <si>
    <t>五险一金 免费班车 员工旅游 交通补贴 餐饮补贴 年终奖金 定期体检 带薪年假 绩效奖金</t>
  </si>
  <si>
    <t xml:space="preserve">职位描述：  1、根据产品规范，分解测试需求，设计测试方案，制定测试计划；  2、根据测试方案，设计仿真环境及设备方案，组织完成相应的机械、电气、软件等开发工作，实现测试环境的搭建及调试；  3、设计测试用例，并组织测试用例的评审；  4、编写自动化测试脚本，调试测试程序，完成HIL自动化测试；  5、组织完成产品的台架测试、实车测试及性能测试等，并对问题进行分析定位及跟踪。    任职要求：  1、大学本科及以上学历，3年及以上电子相关行业测试或开发经验；  2、具备软件开发能力，掌握C、C#、Python 等语言者优先；  3、具有汽车电子行业相关工作经验，掌握CAN、LIN、UDS等总线协议者优先；  4、对自动化测试有一定经验者优先；  5、具有汽车驾照者优先。 </t>
  </si>
  <si>
    <t>五险一金 通讯补贴 交通补贴 出国机会 弹性工作 年终奖金</t>
  </si>
  <si>
    <t>工作职责：  基本要求： 优先考虑:</t>
  </si>
  <si>
    <t>Javascript开发工程师</t>
  </si>
  <si>
    <t>裕隆生物医学集团</t>
  </si>
  <si>
    <t>上海灿迪软件有限公司</t>
  </si>
  <si>
    <t>深圳市希仑科技有限公司</t>
  </si>
  <si>
    <t>医疗/护理/卫生 医疗设备/器械</t>
  </si>
  <si>
    <t>五险一金 餐饮补贴 绩效奖金 定期体检</t>
  </si>
  <si>
    <t xml:space="preserve">1、依据产品需求完成高质量的Web前端开发和维护，致力于通过技术改善用户体验； 2、利用HTML/CSS/JavaScript等各种Web技术进行产品的界面开发； 3. 熟悉W3C标准, 精通HTML,CSS技术，熟悉HTML5；有多浏览器兼容经验； 4. 实际运用过至少一种Javascript框架（如ReactJs/AngularJS等） 5. 对Nodejs, 微信小程序， ionic有开发经验者优先 </t>
  </si>
  <si>
    <t>五险一金 员工旅游 餐饮补贴 通讯补贴 弹性工作</t>
  </si>
  <si>
    <t>软件开发经理</t>
  </si>
  <si>
    <t>上海能誉科技股份有限公司</t>
  </si>
  <si>
    <t>仪器仪表/工业自动化 建筑/建材/工程</t>
  </si>
  <si>
    <t>补充医疗保险 员工旅游 交通补贴 通讯补贴 专业培训 出国机会 绩效奖金 年终奖金 定期体检 五险一金</t>
  </si>
  <si>
    <t>1、负责公司软件产品的技术方向和总体规划，公司研发内容的课题申报，整体架构设计，评估产品风险和管理；  2、理解公司的业务需求，制定系统优化与调整方案，带领团队完成软件设计、开发、重构工作；执行研发进度，保证项目按时高质量的实施；  3、完成软件性能测试工作，进行软件版本更新迭代，解决核心系统问题；产品标准化、设计文档撰写、源代码归档管理；  4、研发团队建设，部门内部及部门之间进行有效沟通和团队合作；   任职资格: 1、985/211高校计算机、软件工程、通信工程等相关专业本科以上学历；  2、5年以上相关软件开发经验（Java、C#），有物联网、智能化控制、云服务，工业软件, Scada系统开发或MES系统开发经验者优先;  3、扎实的编程基础： (1) 对于Java基础技术体系（包括JVM、类装载机制、多线程并发、IO、网络）掌握和应用经验； (2) 熟悉Spring、Spring Boot、Spring MVC、MyBatis等开源框架和其理念，熟悉常见的一些设计模式； (3) 熟悉Javascript、jquery、HTML、AJAX、CSS等前台UI技术； (4) 熟悉Sql Server、MySQL、Oracle数据库中的一种或多种，熟悉SQL性能优化； (5) 熟悉缓存Redis、Memcache等常用缓存设计和模式及其应用； (6) 熟悉Node.js及Angular JS等常用开发技术，有相关经验者优先；  4、对Hadoop生态有一定了解和经验者优先；  5、有控制算法，数据分析、机器学习相关经验者优先；  6、扎实的书面文字功底和表达能力，应聘者简历须提供不少于三个以上项目研发案例</t>
  </si>
  <si>
    <t>C++中高级开发工程师 图形</t>
  </si>
  <si>
    <t>北京迈达斯技术有限公司</t>
  </si>
  <si>
    <t>高级技术经理（软件开发）</t>
  </si>
  <si>
    <t>艾买网络科技（上海）有限公司</t>
  </si>
  <si>
    <t>五险一金 通讯补贴 出国机会 员工旅游 年终奖金 绩效奖金 交通补贴 定期体检 餐饮补贴 专业培训</t>
  </si>
  <si>
    <t xml:space="preserve"> 8、工作地点：北京，西安。  面试流程： 简历筛选-初试-终面-入职  我们能给你提供： 1、良好的成长环境； 2、温馨和谐的工作氛围； 3、上班时间：周一到周五，8:30-17:30，周末双休； 4、节假日：严格按照国家规定放假； 5、带薪休假：按照在公司工龄决定，5天起步，随后工龄每满1年增加1天，10天封顶； 6、各类补贴：住房补贴（应届毕业生）；出差、通讯、餐费等津贴； 7、365成长Point激励 （高激励可达3650元/半年）； 8、六险一金：社保、公积金、交通意外险； 9、定期体检：一年组织健康一次员工体检； 10、职工生日礼物、过节费等； 11、定期集体活动：一年两次旅游、公司周年庆、销售盛宴、社会分享活动、读书分享会、早餐会、周三运动会等； 12、内部激励：月优秀员工、年优秀员工（幸福奖、贡献奖、分享奖、罗盘奖、CEO特别奖）等。</t>
  </si>
  <si>
    <t>2.5-3.5万/月</t>
  </si>
  <si>
    <t>广州市赛威斯劳务派遣有限公司</t>
  </si>
  <si>
    <t>五险一金 餐饮补贴 员工旅游 年终奖金 定期体检 弹性工作 带薪年假 交通补贴</t>
  </si>
  <si>
    <t>外包服务</t>
  </si>
  <si>
    <t>年底双薪 餐饮补贴 交通补贴 加班补贴 专业培训 节日福利 带薪年假 做五休二 六险一金</t>
  </si>
  <si>
    <t>深圳市拓保软件有限公司</t>
  </si>
  <si>
    <t xml:space="preserve">Frontline Dev 开发支持工程师 （技术类，英语口语） 工作内容： 1.通过电话/论坛在线的形式，为购买或使用微软Office365产品的客户提供一些开发问题上的技术支持及解决方案，如他们在产品应用开发过程中，遇到的代码问题等。  l 语言要求：英文口语交流无障碍 l 技术要求：C# /JavaScript/ REST APIs/ PowerShell l 薪资范围：税前6k- 18k（初中高级）+班次津贴，初级至少有一年左右开发经验 l 上班时间： 做五休二，大部分时间朝九晚六，后续会据项目情况有少量早晚班 排班时间及补贴可参照： 早班 6:00-15:00（75元） 晚班12:00-9:00（75元） 周末（175）  公司福利： 1、一年13薪，年终奖金，年度2次加薪 2、六险一金，补充医疗，完善的员工健康保障 3、微软公司背景，良好跨国公司氛围，员工party、公司旅游、假日福利 4、良好的加薪机制，半年、年度加薪机制，年终奖金 5、提供宿舍，免费交通车  l 上班地点：上海市紫星路1000号 微创大厦 </t>
  </si>
  <si>
    <t>职位要求： ・ 10年开发复杂、可靠、可伸缩软件产品的经验。 ・5年管理经验。 ・熟悉c#、.Net和Microsoft Azure体系结构 ・流利的英语和普通话(书面和口语)。 ・有电子商务web应用经验者优先。  工作职责： ・管理8人的技术团队(后端工程师、前端工程师、devops和QA)。 ・成为一个实际操作的工程团队经理，他/她将在代码库中花费高达50%的时间，拥有生产需求，并管理项目执行。 ・在软件***实践和自动化测试策略方面提供指导和领导。 ・与产品经理及其他高级经理就技术策略及项目执行进行协作。 ・负责电子商务平台服务和数据的质量、安全和可恢复性。 ・管理资源、人员、指导，打造一流的工程团队。 ・ 身心健康 Requirements ・ 10 years’ experience building complex, reliable and scalable software products. ・ 5 years of management experience. ・ Expert knowledge of C#, .Net and Microsoft Azure architecture ・ Fluency in English and Mandarin (written and verbal). ・ Experience with eCommerce web applications preferred.  Responsibilities ・Manage 8-member Technology team (backend engineers, frontend engineers, devops, and QA). ・Be a hands-on engineering team manager who will spend up to 50% of his/her time in the codebase, owning production needs, and managing project execution. ・Provide coaching and leadership in software best practices and automated test strategies. ・Collaborate with Product Managers and other Senior Managers on technology strategy and project execution. ・Assume responsibility for the quality, security, and recoverability of our eCommerce platform services and data. ・ Manage resources, staff, mentoring and growing a best of class engineering team.  You are healthy both in mind (psychologically) and body (physiologically).</t>
  </si>
  <si>
    <t>五险一金 员工旅游 交通补贴 餐饮补贴 专业培训 年终奖金 定期体检</t>
  </si>
  <si>
    <t>工作内容： 1.负责实现智能IPC产品上业务和应用软件的开发，维护 2.负责智能IPC产品的设备启动、配置、管理、升级软件的开发 3.负责在通用中间层软件接口之上，视频系统的控制，配置，以及ISP配置软件的开发 4.负责网络传输协议栈软件和web协议的开发 任职资格： 1.计算机相关专业，有 扎实的计算机基础知识，熟悉常用数据结构和算法 2.熟悉Linux/RTOS 环境下的开发和调试，熟练掌握嵌入式linux上调试手段和工具 3.熟练掌握C/C++等常用编程语言，具有实现大型复杂可扩展的多线程面向对象软件的经验，遵循分层、模4.块化软件设计思想。 5.熟悉并掌握现代C++标准库和常用扩展库的用法 6.了解数字成像/摄影和音频/视频编码原理, 有IPC 等产品开发经验，了解海思351***台 7.熟悉SIP、RTP、PS、RTSP等协议，有GB28181/ONVIF等协议开发经验优先； 8.优秀的书面和口头沟通技巧，良好的团队合作精神，工作主动性强；</t>
  </si>
  <si>
    <t>测试开发工程师</t>
  </si>
  <si>
    <t>DeNA</t>
  </si>
  <si>
    <t>互联网/电子商务 网络游戏</t>
  </si>
  <si>
    <t>餐饮补贴 弹性工作 通讯补贴 五险一金</t>
  </si>
  <si>
    <t>广州市保伦电子有限公司</t>
  </si>
  <si>
    <t>岗位职责： 1、参与移动端产品、Web产品的需求分析，关注项目需求的可测性和设计的合理性； 2、构建测试环境，根据需求进行测试设计及测试用例的编写； 3、独立负责接口测试，完成测试报告，并参与实现接口自动化回归测试； 4、参与服务端性能测试：制定性能测试方案，执行性能测试和分析，预测系统性能瓶颈、风险和安全隐患； 5、深入理解系统内部的工作原理，从测试的角度提供优化意见； 6、发现工作中的效率提升点，推动测试流程的持续改进。 任职资格: 1、计算机或相关专业本科及以上学历，1年以上测试经验，具备较强的自学能力； 2、熟悉Web测试、移动端测试、接口测试等； 3、精通测试流程，熟悉测试用例设计方法，能深入分析产品需求，能深入分析开发设计并给出合理建议； 4、熟练掌握至少一门主流编程语言（例如：Java,C#,Shell,PHP,Python等），能独立编写测试代码； 5、熟悉自动化测试，性能测试者优先，需熟练使用性能测试工具（如LoadRunner，JMeter等）； 6、熟悉Linux，熟悉关系型数据库（如：MySQL等）和NoSQL数据库的操作； 7、具有良好的沟通能力、团队协作能力、很强的执行能力，能积极主动地推进问题解决。</t>
  </si>
  <si>
    <t>1-1.9万/月</t>
  </si>
  <si>
    <t>web前端 (职位编号：001)</t>
  </si>
  <si>
    <t>年终奖金 绩效奖金 免费班车 五险 住房补贴 餐饮补贴</t>
  </si>
  <si>
    <t>广州市晟�毅阍次幕�传媒有限公司</t>
  </si>
  <si>
    <t>1) 从事后台服务器软件的设计、编码及测试等开发相关的工作； 2) 从事前端客户端软件的设计、编码及测试等开发相关的工作； 3) 负责相关开发模块的开发过程各阶段文档编写工作； 4) 产品投产时，提供与生产相关的技术支持;  岗位要求： 1、2年以上c/c++开发经验； 2、熟悉TCP/IP,HTTP,RTP网络传输协议； 3、熟悉UNIX / Linux环境,LINUX环境下开发经验； 4、优先考虑：通信行业背景、音视频开源项目(如ffmpeg、x264等）背景； 5、 能够与团队进行友好的沟通，注重质量，工作效率高。  福利待遇： 1、时间：五天半工作制，享受带薪年假及国家法定假日，半个月的超长年假； 2、待遇：底薪+绩效奖金（或项目奖）+工龄工资+年终奖+各类补贴； 3、社保：依法享受养老、医疗、失业、工伤、生育五险； 4、就餐：公司食堂有专职厨师烹制营养餐； 5、住宿：公司为员工提供公寓式宿舍； 6、活动： 每年旅游活动、年会抽奖、中秋晚会、圣诞party应有尽有； 每季度优秀员工表彰； 每月生日会、K歌聚餐、部门轰趴； 每周羽毛球篮球健身跳舞，请专业老师教授舞蹈瑜伽课程，公司给你的健康买单； 7、培训：提供带薪岗前培训、衔接培训、管理能力培训等专业培训和广阔的职业发展空间； 8、其他：过节礼品，生日礼物，结婚礼物，春节利是等多项福利。</t>
  </si>
  <si>
    <t>Labview开发工程师</t>
  </si>
  <si>
    <t>上海华穗电子科技有限公司</t>
  </si>
  <si>
    <t>周末双休 节日福利 购买五险</t>
  </si>
  <si>
    <t>1、完成WEB前端工作开发，包括PC端和移动端的页面; 2、与UI设计对接，将PSD设计制作成HTML代码; 3、实现HTML制作，对接.net接口，实现数据交互; 4、使用nodejs+mysql进行项目开发。  工作要求： 1、熟练掌握HTML5、CSS3、JavaScript开发 2、熟悉W3C标准、熟练掌握盒模型、常用布局以及浏览器和移动设备兼容性； 3、熟练使用vue，angularJS框架，掌握其原理，能独立开发常用组件; 4、熟练nodejs+mysql进行项目开发，; 5、热爱学习，热爱开源，能够独立解决问题。</t>
  </si>
  <si>
    <t>五险一金 补充医疗保险 定期体检 绩效奖金 员工旅游</t>
  </si>
  <si>
    <t>1、负责测试测量或控制系统相关项目的软件开发和集成工作。 2、撰写相关软件开发及用户使用所需文档。 3、完成项目中其他相关指定工作。 任职资格： 1、测控、机电、自动化、电子、软件或相关专业本科及以上学历。 2、熟悉软件开发流程，二年以上Labview或C/C++/C# 程序的开发经验。 3、熟悉数据采集、电子电路、传感器、嵌入式系统等测试测量系统相关知识。 4、有航天、航空、汽车等领域相关经验优先。</t>
  </si>
  <si>
    <t>Linux应用开发工程师（C++）</t>
  </si>
  <si>
    <t>长视科技股份有限公司</t>
  </si>
  <si>
    <t>五险一金 免费班车 员工旅游 交通补贴 绩效奖金 五天八小时</t>
  </si>
  <si>
    <t>对日软件开发工程师（本）</t>
  </si>
  <si>
    <t>上海海隆软件有限公司</t>
  </si>
  <si>
    <t>1、基于嵌入式Linux平台应用软件的设计、开发和维护；
2、海思平台NVR的应用程序开发及AI应用开发；
3、按照开发流程要求，完成软件详细设计、代码实现、集成测试。
任职要求：
1、本科学历及以上学历，电子或计算机相关专业，二年或以上开发工作经历；
2、熟悉以下开发调试工具： linux（GDB）、Makefile，熟悉shell环境下的常用命令；
3、熟练掌握C/C++语言，熟悉嵌入式linux开发环境；
4、具有一定的基础算法知识，如查找、排序等；
5、熟悉常用软件设计模式，如单件、观察者、工厂、迭代器等；
6、有安防行业相关开发经验或者音视频编解码、存储、ONVIF、RTSP开发经验等优先考虑；
7、有良好的沟通和合作能力，能承担一定工作压力，具有较好团队精神和敬业精神。</t>
  </si>
  <si>
    <t>1.3-1.5万/月</t>
  </si>
  <si>
    <t>五险一金 员工旅游 专业培训 出国机会 绩效奖金 年终奖金 弹性工作 定期体检 工作午餐</t>
  </si>
  <si>
    <t>1，一本重点院校本科学历，计算机及理工科相关专业。 2，熟悉Java，C#，VB.NET，C/C++中的任何一种开发语言。 3，熟悉Oracle，DB2，SqlServer，MySql中的任何一种主流数据库。 4，日语3级以上或有一定日语基础，能阅读日文版设计书进行独立开发者优先考虑。 5，1年或2年工作经验，13000-15000元/月（15-18万/年）</t>
  </si>
  <si>
    <t>C/C++高级开发工程师（视频方向）</t>
  </si>
  <si>
    <t>研华（中国）有限公司</t>
  </si>
  <si>
    <t>.NET工程师</t>
  </si>
  <si>
    <t>恩斯迈电子（深圳）有限公司</t>
  </si>
  <si>
    <t>IT Software Engineer</t>
  </si>
  <si>
    <t>补充医疗保险 五险一金 员工旅游 年终奖金 绩效奖金 专业培训 通讯补贴 定期体检</t>
  </si>
  <si>
    <t>施乐百机电设备（上海）有限公司</t>
  </si>
  <si>
    <t>一、职位名称：C/C++高级开发工程师（视频方向） 二、职位描述： 1、工作概要Job Purpose： 负责Linux/Windows版的SDK开发、修复BUG等。负责GUI界面开发。 2、工作任务Task： （1）和台北研发协同完成PCIE卡片Linux/Windows版的SDK开发和维护； （2）根据中国区客户需求，完成功能增加、修改的定制化开发； （3）修复客户使用中出现的BUG； （4）负责产品的GUI界面开发； （5）完成台北研发指派的其他开发任务； （6） 专案大客户现场给予开发支持； 3、专业知识与技能Professional Knowledge and skill： （1）熟练掌握C/C++, 扎实的语言基础，熟悉Linux/Windows环境开发，掌握Linux bash script �Z言，掌握QT编程，良好的编码风格和文档习惯； （2）熟悉Linux系统和驱动开发，具备除错能力； （3）掌握FFmpeg的使用方法； （4）善于源码流程跟踪和反转； （5）了解网络协议和视频流相关协议； （6）有FPGA开发经验者优先； 4、工作联系Contact： （1） External：目标客户； （2） Internal：PSM&amp;PM、Sale团队、R&amp;D研发中心； 5、工作经验Experience： （1）3年以上C/C++开发经验； （2）1年以上QT开发经验； （3）有视、音频编码和视频处理相关经验； （4）有GUI界面的开发经验； （5）有中间件的开发经验者优先； 6、教育背景Education： 大学本科以上学历，自动化、电子、计算机及相关专业。 7、语言要求Language： 中文表达流利，英文具备基本的听读写能力 8、其他Others：  积极乐观；善于沟通，良好的团队合作能力；较强的逻辑思维能力，理解能力，书面表达能力，独立解决问题能力；较好适应能力和抗压能力；爱钻研新技术与新技能，有上进心与责任心。</t>
  </si>
  <si>
    <t>五险一金 补充医疗保险 做五休二 绩效奖金 免费班车 带薪年假</t>
  </si>
  <si>
    <t>五险一金 绩效奖金 年终奖金 定期体检 包住 餐饮补贴 周末双休</t>
  </si>
  <si>
    <t xml:space="preserve">职责说明： ASP.Net Programming C#WinForm Programming SQL Server Administration and Development SharePoint Administration and Development Other IT software development Cooperate with other departments within China and to headquarter Other related IT work   任职资格：  Computer science degree Good written and spoken English Minimum 3 years of solid experience or relevant IT working experience Experience in C# WinForm programming Experience in ASP.Net programming Experience in SQL Server Experience in SharePoint. Especially on workflow. Target oriented, good communication skills, team player  </t>
  </si>
  <si>
    <t>任职要求： 1、全日制大专以上学历，计算机相关专业； 2、熟练使用Visual Studio 开发环境、C#语言和B/S、C/S开发模式； 3、熟悉 ASP.NET MVC / ASP.NET Core / RWD Frameworks / WebService / Web API开发； 4、熟悉 HTML / HTML5 / CSS / CSS3 / JavaScript / JQuery  EasyUI / Ajax / JSON / XML； 5、掌握 .NET的常用编程技术（泛型、Lambda、LinQ、异步和多线程、委托、事件、反射等)； 6、熟悉C#，了解面向对象编程原理，掌握自定义控件，窗体继承等； 7、了解Entity Framework、NHibernate等ORM框架，常用设计模式； 8、了解.NET分层开发、高内聚、低耦合、组件式开发模式、高性能、高并发方面的技术实践； 9、了解IIS、WebServer安全部署、性能优化； 10、熟悉 MS SQL/Oracle数据库，能熟练使用视图、存储过程、自定义函数、触发器、定时器等； 11、了解数据库优化、SQL语句优化、SQL注入防范； 12、具有工作稳定性及较强的保密意识，良好的编程风格、注释习惯和技术文档编写能力，代码编写严谨； 13、具备高度的责任心和进取心，有良好的职业道德和工作态度，工作认真，严谨细致，良好的沟通能力和学习能力，优秀的团队合作精神； 福利待遇 ★ 5天8小时工作制，加班按照劳动法计算加班费。入职即按规定签订劳动合同，购买五险一金； ★ 免费提供住宿（扣水电费），配备空调、热水、衣柜及独立卫生间，免费wifi； ★ 配备福利性员工餐厅，菜品多样，环境优美； ★ 设有医务室、心理咨询室、银行ATM机、超市、网吧、图书室、乒乓球台球娱乐室、运动场等； ★ 节日慰问：劳动节、中秋节等节日发放礼品； ★ 依法律规定享有年休假、婚假、产假、陪产假、丧假等； ★ 设有年终奖金；尾牙抽奖活动：具有丰厚的奖金及礼品； ★ 公司提供系统的培训，及鼓励员工学历（大专、本科）提升并报销50%学费，同时针对成绩优异者设有丰厚奖学金！</t>
  </si>
  <si>
    <t>深圳邦健生物医疗设备股份有限公司</t>
  </si>
  <si>
    <t>售前/售后工程师</t>
  </si>
  <si>
    <t>五险一金 员工旅游 包吃包住</t>
  </si>
  <si>
    <t>岗位需求： 1、本科及以上学历，计算机、电子、数学等相关专业； 2、三年以上相关工作经验，熟练掌握C++/VC编程语言； 3、精通数据结构，对软件工程有较深的理解； 4、根据产品需求完成软件需求分析、方案设计、编码调试及单元测试； 5、良好的团队合作精神； 6、本职位工作地点在坪山坑梓，可提供食宿，不接受此上班地点者请勿投递简历，谢谢！</t>
  </si>
  <si>
    <t>五险一金 带薪年假 节日福利 员工旅游 交通补贴 通讯补贴</t>
  </si>
  <si>
    <t xml:space="preserve"> 1、参与系统需求调研、现场实施测试；  2、配合研发部门修改相应现场代码；  3、解决项目现场疑难问题；  4、技术支持公司其他部门；   职位要求 1、计算机相关专业大专或以上学历，一年以上IT行业工作经验；  2、精通SQL SERVER 数据库开发，熟练使用SQL语言，对编写SQL存储过程经验丰富；  3、了解.NET(C#)开发语言或安卓开发语言；具有文档编写能力，  4、善于交际、沟通协调；  5、熟悉医药与物流行业或有ERP开发实施经验者优先；  </t>
  </si>
  <si>
    <t>软件开发工程师――C++，C方向</t>
  </si>
  <si>
    <t>北京棣南新宇科技有限公司</t>
  </si>
  <si>
    <t>.net系统架构师</t>
  </si>
  <si>
    <t>上海捷艾特信息技术有限公司</t>
  </si>
  <si>
    <t>广州远正智能科技股份有限公司</t>
  </si>
  <si>
    <t>五险一金 员工旅游 餐饮补贴 年终奖金 绩效奖金 定期体检</t>
  </si>
  <si>
    <t>五险一金 绩效奖金 补充医疗保险 定期体检 专业培训 年终奖金</t>
  </si>
  <si>
    <t>1.  精通C、C++编程，并具有良好的调试能力； 2.  精通数据结构，熟悉算法； 3.  熟悉Windows平台开发，熟悉VC开发环境； 4.  有架构设计和文档编写能力，有单元测试的习惯； 5.  有Android / iOS开发经验者优先。</t>
  </si>
  <si>
    <t xml:space="preserve">1、负责公司整体平台系统技术架构设计，重构、优化，； 2、负责核心代码、公共模块、公共组件的设计、开发工作，主导、参与技术难题攻关； 2、根据业务规划及技术规划制定整体架构设计方案，确定系统整体技术架构； 3、架构设计、协议与业务流程设计与优化、模块间接口设计 、核心算法的设计与优化，开发框架等； 5、负责撰写软件系统的相关技术方案，书写技术文档和制定开发规范，指导和培训开发工程师 。 6、具有良好团队合作精神和学习能力；  岗位要求 1. 具有5年以上开发经验，3年以上大型网站项目的设计、分析、架构经验； 2、精通ASP.NET（C#）开发，面向对象知识，具备大型网站的架构设计有丰富经验； 3. 精通.NET下的B/S系统开发，对MVC有较深的理解与应用，精通XML、SQLSERVER、LINQ to SQL、webapi、IOC、.net core，； 4、负责核心产品的架构设计和编码，指导前后端开发及主导，参与技术难题攻关； 5、具备大型产品系统架构设计经验，对大型网站高性能、高负载应用系统架构设计有丰富经验； </t>
  </si>
  <si>
    <t>电子技术/半导体/集成电路 环保</t>
  </si>
  <si>
    <t>五险一金 员工旅游 年终奖金 绩效奖金 专业培训 带薪年假 出差补贴 高温补贴 股票期权</t>
  </si>
  <si>
    <t>岗位职责： 1、公司产品web端页面的制作、开发和优化 2、根据产品设计，利用HTML5相关技术开发网站上的前端应用 3、基于HTML5.0标准进行页面制作，编写可复用的用户界面组件 4、开发、维护、扩展前端代码框架 5、配合后台工程师一起研讨技术实现方案，进行应用及系统整合 任职要求： 1、熟练使用HTML5、CSS3等网页制作技术、页面架构和布局，使用DIV+CSS手写网页代码 2、对CSS/JavaScript性能优化、解决多浏览器兼容性问题有一定的经验 3、熟练掌握JavaScript语言核心技术，如DOM、Ajax、JSON等 4、熟练使用vue，以及vuex、vue-router、vue-cli等基于vue的工具和组件，可独立开发vue通用组件 5、良好的逻辑思维能力和团队合作，工作积极主动、踏实严谨，有责任心 6、有微信小程序开发经验者优先 7、计算机软件相关专业，大专及以上学历</t>
  </si>
  <si>
    <t>技术研发总监</t>
  </si>
  <si>
    <t>富士康IT中原资讯总处</t>
  </si>
  <si>
    <t>31会议</t>
  </si>
  <si>
    <t>2-4万/月</t>
  </si>
  <si>
    <t>五险一金 餐饮补贴 专业培训 定期体检 员工旅游</t>
  </si>
  <si>
    <t xml:space="preserve">1.3年以上C#开发经验； 2.具有面向对象系统分析和设计的实际经验； 3.对TCP/IP协议和Widnows下的多线程编程有充分理解，并同时熟练掌握C++或Delphi开发者优先； 4.深入理解.NET系统架构，熟悉.NET3.5，熟练掌握VS2010开发平台； 5.熟练掌握常用的数据结构和算法，有多线程编程经验，C/C++、STL C++标准库，Oracle数据库，精通SQL语言。 岗位职责： 1.负责指定产品的需求分析工作（需求深入挖掘、需求质量保障、系统分析、需求管理）； 2.负责指定产品的逻辑架构设计、功能需求、实施及改进工作； 3.参与需求调研和产品定义评估，业务需求讨论与设计；根据产品定义实现详细需求分析并形成标准文档；与开发测试团队一起保证最终产品发布； 4.对用户，技术支持部门，研发部门，测试部门等相关人员和部门反馈的问题进行收集，并整理成需求，具有跨部门沟通能力。 </t>
  </si>
  <si>
    <t>岗位职责： 1、根据公司战略发展目标，负责对技术研发团队进行有效管理，及与其他部门的协调工作； 2、研究制定公司技术发展路线，规划公司产品的技术构架，负责为公司产品或开发制定标准，制定技术研发流程及管理办法； 3、负责带领技术团队实现产品的架构设计、产品开发、后台支持、数据分析、平台搭建和性能优化等各项任务； 4、负责指导、处理、协调和解决公司软件研发中出现的技术问题； 5、保障公司研发工作的正常进行，确保公司软件开发计划按时完； 6、负责对技术方案的评审工作和制定与技术相关的各项管理制度、技术规范及业务流程； 7、负责研发中心团队的建设和人才培养，不断提升团队的工作质量、效率和技术能力； 8、负责组织并指导运维人员保证系统的正常运营、信息的综合利用及系统的安全性。  任职要求： 1、全日制统招本科或以上学历；软件工程、计算机科学与技术相关专业； 2、6年以上.Net相关开发经验，2年以上团队管理经验；熟悉高性能、大并发的系统架构机制、熟悉saas平台体系，在大型电商类平台担任技术总监者优先； 3、精通面向对象的分析和设计技术，掌握C#、.net、java等开发语言及技术；从事过BPM、OA、SAAS、互联网等开发者优先考虑； 4、熟练使用Javascript，Css等web编程技术； 5、精通数据库，SQL Server或MySQL等关系数据库；了解和熟悉ES、Redis和mongdb等非关系数据库 6、有专业团队管理能力和实践经验，能承受强大的工作压力； 7、工作态度积极，有较强的表达和具有良好的沟通能力、团队配合精神,能够在工作压力下完成工作任务； 8、有强烈的事业进取心和良好的沟通能力；</t>
  </si>
  <si>
    <t>嵌入式软件工程师</t>
  </si>
  <si>
    <t>C/C++后台开发工程师</t>
  </si>
  <si>
    <t>上海乐异自动化科技有限公司</t>
  </si>
  <si>
    <t>深圳市三宝创新智能有限公司</t>
  </si>
  <si>
    <t>资深u3d开发</t>
  </si>
  <si>
    <t>上海游奇网络有限公司</t>
  </si>
  <si>
    <t>五险一金 定期体检 专业培训 绩效奖金 包工作餐 补充医疗保险</t>
  </si>
  <si>
    <t>五险一金 交通补贴 年终奖金 弹性工作</t>
  </si>
  <si>
    <t>员工旅游 定期体检 丰厚的年终奖 项目奖金</t>
  </si>
  <si>
    <t xml:space="preserve"> 任职要求： 1）大专或以上学历，应届毕业生有较强的学习能力也可 2）熟练C/C++开发 2）熟练HTML5/JavaScript开发 3）熟练使用PLC优先 4）有良好的沟通能力与自我学习能力,认真负责；  5）具有规范化，标准化的代码编写习惯；</t>
  </si>
  <si>
    <t>1. 负责服务器后台软件的开发和维护； 2. 根据设计文档或需求说明完成代码编写和功能调试； 3. 分析并解决软件开发过程中的问题； 4. 协助测试工程师制定测试计划，定位发现的问题。 1. 本科以上学历，计算机科学或相关专业； 2. 熟悉C/C++语言，1~3年开发经验； 3. 熟悉Linux系统,能够在linux下调试与开发;了解makefile，gcc/g++等工具； 4. 熟悉Socket网络编程，熟悉TCP/IP,HTTP/HTTPS等协议，使用过libevent，protobuf库开发者佳； 5. 熟悉多线程程序设计，熟悉epoll模型，熟悉同步/异步处理程序设计； 6. 有接入服务器、逻辑处理服务器、存储服务器开发经验者优先； 7. 熟悉mysql数据库，有redis开发经验者优先； 8. 良好的分析和问题解决能力； 9. 有自然语言处理或者语音识别相关开发经验者优先。</t>
  </si>
  <si>
    <t>岗位职责： 1、负责Unity游戏逻辑和UI逻辑开发； 2、负责Unity游戏策划使用相关工具开发； 3、负责Unity游戏iOS平台和Android平台的部署与测试。  任职资格： 1、3年以上Unity开发经验，手游开发经验者优先； 2、熟悉C#编程语言，熟悉各种Unity插件和UGUI； 3、有良好的面向对象设计思想以及良好的编程习惯; 4、有过完整项目上线经验加分； 5、善于总结和乐于分享交流。</t>
  </si>
  <si>
    <t>C++开发工程师(金融类）</t>
  </si>
  <si>
    <t>上海霖承环保科技有限公司</t>
  </si>
  <si>
    <t>上海速强信息技术股份有限公司</t>
  </si>
  <si>
    <t>节日福利 五险一金 绩效奖金 弹性工作 年终奖金</t>
  </si>
  <si>
    <t>五险一金 员工旅游 绩效奖金 年终奖金 定期体检 生日礼券 节日福利 带薪休假 团队聚餐 荐才奖</t>
  </si>
  <si>
    <t>岗位描述: 1、基于.NET平台B/S系统框架开发设计，有移动端和微信公众号、小程序开发经验的优先； 2、参与公司项目的分析设计、开发测试； 3、根据设计或需求文档按时完成代码编写、调用、测试； 4、完善和修正现有系统故障和缺陷。  任职要求: 1、计算机及相关专业（专科以上）学历，2年以上工作经验； 2、精通C#.NET开发，有H5移动端开发、微信公众号、小程序、WebApI开发经验优先； 3、精通HTML、CSS、JQ、WebService、AJAX、XML等开发技术； 4、精通SQL，能熟练使用SQL Server数据库； 5、熟悉.NET平台下的C/S、B/S体系结构，能熟练使用C#进行多层结构、分布式应用程序开发工作; 6、熟悉MVC架构和BootStrap框架开发的优先； 7、具备良好的学习能力,思维敏捷,善于沟通和团队协作。</t>
  </si>
  <si>
    <t>1.学历要求：本科及以上；专业为计算机，电子工程、应用数学、理论物理、概率统计等与计算机软件、量化分析高度相关学科。 2.精通C++语言，至少3年以上C++开发经验，熟悉面向对象的设计模式； 3.熟悉网络通信协议（UDP、TCP）和socket 编程。 4.熟悉多进程、多线程编程； 5.熟练Oracle数据库，熟悉编写与优化SQL，熟悉C++代码性能优化； 6.有金融服务交易平台、系统软件开发经验者优先； 7.具有强烈的团队合作精神，喜欢快节奏高强度高回报的工作环境，热爱技术创新。</t>
  </si>
  <si>
    <t>asp.net mvc 工程师</t>
  </si>
  <si>
    <t>广东华路交通科技有限公司</t>
  </si>
  <si>
    <t>研发经理</t>
  </si>
  <si>
    <t>华建数创（上海）科技有限公司</t>
  </si>
  <si>
    <t>C++开发工程师（双休）</t>
  </si>
  <si>
    <t>深圳市天穹网络科技有限公司</t>
  </si>
  <si>
    <t>五险一金 补充医疗保险 免费班车 餐饮补贴 专业培训 绩效奖金 年终奖金 定期体检 出国机会</t>
  </si>
  <si>
    <t>1.计算机相关专业大专及以上学历，一年或以上工作经验，具有扎实的计算机基础理论知识； 2.熟悉C#语言，熟悉面向对象的开发； 3.熟悉Visual Sudio 2010以上编程工具，熟悉ADO.NET Entity Framework，三层架构，有asp.net MVC 3.0及以上团队实际开发经验； 4.熟练使用mssql server2008及以上版本，熟悉数据库的设计； 5.熟悉HTML、DIV+CSS、JavaScript、Jquery等Web技术，有bootstrap、angularjs开发经验优先； 6.有良好基础，学习能力强的不受以上所有条件限制。</t>
  </si>
  <si>
    <t>五险一金 弹性工作 年终奖金 带薪年假 节日福利 员工旅游</t>
  </si>
  <si>
    <t>职位描述: 1、负责实现游戏服务器端应用逻辑； 2、根据策划需求，独立开发游戏功能模块； 3、熟悉基础的操作系统相关知识； 4、使用C++开发维护服务器底层, 开发游戏逻辑,开发周边支持工具等； 5、学习能力强，喜欢学习，有潜力者优先； 6、喜欢玩游戏，有自己独立制作过游戏者优先； 7、积极主动, 有担当, 负责任, 不仅能将分配的工作完成好, 还会主动去改进优化现有功能, 将游戏做到最好。  岗位要求： 1、本科及以上学历，热爱游戏，具有MMORPG大型游戏客户端/服务器开发2年以上工作经验优先； 2、扎实的C++基础； 3、熟悉Windows平台、DirectX软件设计、stl； 4、至少对一门脚本语言有较深刻的理解； 5、对游戏引擎有一定研究和技术积累； 6、责任心强，具备良好的学习能力和沟通能力。</t>
  </si>
  <si>
    <t>工作职责：
1.参与公司产品与技术的规划、定位、研发与管理，参与建立健全公司产品与技术体系，并保证其市场领先性
2.参与组织实施产品研发、技术选型、架构设计、平台建设、方案编制、系统开发、技术攻关、项目实施、任务推进、质量管理、科研项目与前瞻技术研究等，负责核心代码编写，对开发源码、技术文档以及相关知识产权等负责
3.参与“BIM+FM”产品、技术、方案、平台与系统等不断优化，对系统的稳定、重用、扩展、安全、性能、伸缩性、简洁易用等负责
4.参与发掘、分析市场需求，参与业务模型的建立与管理，及时掌握行业、市场、竞争对手和客户的发展变化，紧密跟踪、了解和评价国内外相关产品的最新发展趋势，确立公司产品与技术的核心竞争力、优势竞争力、差异化竞争力等
5.协助管理研发部门，参与研发团队的人才梯队建设，对团队进行技术培训，打造一个专业强、绩效高的研发团队
6.完成上级领导交办的其它工作任务
任职资格：
1.计算机、自动化、信息系统等相关专业，5年以上工作经验，1年以上技术团队管理经验，曾任研发技术经理者优先
2.熟悉常用开发框架、工具与环境，精通.Net、Java等平台，熟悉C#、C++、Java、Python、Go、UML等主流开发语言与建模语言，熟悉Mysql、Oracle、SQLServer等主流数据库，具有技术架构设计经验
3.具有Web应用架构设计与开发经验，熟悉前端、后端、移动端等开发技术，熟悉SOA、WCF、RPC、RESTFUL等，具有面向智慧应用场景的产品与系统开发经验
4.熟悉开发、测试、运维和部署一体化技术要求，精通敏捷开发，精通容器技术，具有技术中台运行环境建设经验者优先
5.具有BIM、GIS、BMS/IBMS、FM等相关产品与技术开发经验者优先，了解物联网/IoT、云服务/Cloud、大数据/Big Data、人工智能/AI、地理信息系统/GIS、移动互联网/Mobile Internet等技术与产品，具有设施管理、智慧城市、智慧园区、智慧建筑、智慧商圈相关项目经验者优先
6.具有高度的责任心和进取心，敬业爱岗、顾全大局，较好的管理能力、分析能力、沟通能力、合作能力、执行能力、创新能力，能承受较大的工作压力  注：此岗位是华建数创子公司-华建盛裕公司招聘（中新合资企业）</t>
  </si>
  <si>
    <t>电气研发工程师</t>
  </si>
  <si>
    <t>上海贝特威自动化科技有限公司</t>
  </si>
  <si>
    <t>广州星才科技有限公司</t>
  </si>
  <si>
    <t>五险一金 餐饮补贴 专业培训 绩效奖金 年终奖金 员工旅游 股票期权 带薪年假 节日福利 生日聚会</t>
  </si>
  <si>
    <t>周末双休 带薪年假 五险一金 节日福利 高温补贴 补充医疗保险 定期体检 年终奖金</t>
  </si>
  <si>
    <t>主要工作任务和职责: 1. 熟悉电气、电路方面的专业知识； 2. 熟悉西门子与三菱PLC程序的编写； 3. 熟悉常用工业通讯协议，如profinet、modbus等通讯协议，并可以对客户进行项目指导； 4. 熟悉C#上位机程序开发； 5. 能适应公司工作的调配及工作出差。  任职资格： 1. 自动化或电气等相关专业，本科以上学历： 2. 工作经验： a) 2年以上电气设计调试经验； b)  有机器视觉设备开发经验者优先； 3. 英语：  a) 有一定的英语基础，能看懂英文资料</t>
  </si>
  <si>
    <t>网站维护工程师</t>
  </si>
  <si>
    <t>（一）职位要求： 1) 计算机及相关专业，本科以上学历； 2) 至少3年以上相关工作及开发经验； 3) 精通VS2003/2010.NET的VC++语言，熟悉C/S架构开发，需要有后台程序项目开发经验； 4) 熟悉C#语言，熟悉STL, 熟悉多进程和多线程的运用； 5) 熟悉ORACLE或SYBASE ASE数据库以及相关数据库软件的使用，熟悉SQL语言的使用； 6) 有扎实的网络技术基础，精通TCP、UDP socket编程，熟悉网络编程； 7) 良好的沟通能力和团队精神，工作严谨，有责任心。  （二）福利待遇： 双休（五天八小时制），工作日水果任吃； 社保+公积金，商业补充保险（员工及一名子女），每年有健身经费津贴，健康保障无忧； 入职当年，做满一个月就有1天年休假； 入职第二年开始，带薪年休假14天，14天，14天；   我们坚持一年14薪，一年14薪，一年14薪，重要事情说三遍。</t>
  </si>
  <si>
    <t>广东金蜘蛛电脑网络有限公司</t>
  </si>
  <si>
    <t>五险一金 交通补贴 餐饮补贴 绩效奖金</t>
  </si>
  <si>
    <t>上海金慧软件有限公司</t>
  </si>
  <si>
    <t xml:space="preserve">我公司于1998年成立，是国内首家B2B紧固件、轴承行业媒体，业务集“网络+杂志+培训+专业展会”于一体，拥有国内外最具知名度、人气最旺的行业网站之一－chinaFastener.biz 和 cnBearing.biz +《紧固件》季刊+中国紧固件行业培训中心+会展机构，现高薪诚聘热爱媒体行业的人士加入到我们这个国际性的传媒机构大家庭来。 我司正诚聘网站维护工程师一名，具体要求如下： 一、有两年或以上相关工作经验； 二、性格开朗、细心、有责任感，具备良好的沟通能力； 三、岗位职责： 1、负责公司网站建设、维护和管理，根据需求开发相应的功能； 2、负责服务器的日常维护和漏洞排查； 3、 根据实际情况及公司需要，负责对公司相关网站的网页进行设计与调整。 四、岗位要求： 1、熟练掌握DIV+CSS、Javascript、Ajax、jQuery等前端技术; 2、熟练掌握一种WEB开发语言，C#.NET/PHP/JAVA; 3、有1年以上网站开发项目和后台服务器维护经验； 4、熟练掌握SQL server数据库，熟悉数据库设计及优化技术，并具备相关安全知识； 5、有开发微信小程序经验的优先； 6、学习能力强，能动性高，热爱网站编程开发。 五、福利待遇： 1、薪资结构：底薪+全勤奖+奖金+节日津贴，6000-10000元/月； 2、按国家规定购买五险（养老、医疗、生育、失业、工伤）； 3、完善的入职培训，以及提供在职培训机制； 4、其他福利：七小时五天工作制（双休），每年享受带薪年假、法定节假日，员工生日有生日金；   </t>
  </si>
  <si>
    <t>上海江图信息科技有限公司</t>
  </si>
  <si>
    <t>五险一金 员工旅游 餐饮补贴 专业培训 绩效奖金 年终奖金 弹性工作 定期体检</t>
  </si>
  <si>
    <t>1，参与公司产品的设计与开发编码工作 2，参与公司重点项目的设计与开发编码工作 3，能够独立主持开展项目，承担负责人的职责  岗位要求：  1，三年以上工作经验，熟悉C#语言及B/S开发，熟练掌握MVC开发框架 2，熟悉JS脚本语言，能够熟练使用JQUERY 3，熟悉SQL-SERVER，能够使用SQL语言进行基本的查询，有SQL编程经验 4，熟悉微软EntityFramework ORM 框架 5，逻辑思维能力较强，有一定的压力承受能力，能适应出差 6，具备一定的数据库设计及面向对象抽象设计能力   一经录用,待遇从优: 缴纳五险一金(公积金) 内外部带薪培训机会 办理居住证积分(我公司为高新技术企业),转户籍 每年健康体检 包午餐,下午茶点心,生日蛋糕等 设员工娱乐活动费 每年外地两天以上旅游</t>
  </si>
  <si>
    <t>五险一金 餐饮补贴 交通补贴 专业培训 绩效奖金</t>
  </si>
  <si>
    <t>岗位职责： 1.基于三维平台，从事二次开发；或者三维平台研发； 2.渲染引擎的研究、设计和开发工作； 3.参与产品和项目需求分析，进行系统的功能定义，程序设计； 4.参与跨平台移植和开发。 任职要求： 1.本科或以上学历、计算机或GIS相关专业优先； 2.掌握C++，对面向对象有深入了解，编程功底深厚； 3.掌握渲染引擎，有实际开发3D引擎经验，熟悉3D引擎架构设计及3D性能优化技术，对3D引擎有一定研究和技术积累； 4.有较好的数学基础和计算机图形学基础，熟悉OpenGL开发，熟悉DirectX开发； 5.熟悉Shader；熟悉粒子、特效系统； 6.有大数据图形渲染、大场景三维GIS平台开发经验的优先； 7.能够进行相关功能模块的设计和具备独立开发能力； 8.沟通表达能力良好，工作态度端正，责任心强，有较好的团队合作意识和敬业精神。</t>
  </si>
  <si>
    <t>深圳市智信精密仪器有限公司</t>
  </si>
  <si>
    <t>员工旅游 年终奖金 定期体检 绩效奖金 专业培训 弹性工作 五险一金</t>
  </si>
  <si>
    <t>1、计算机相关专业大专及以上学历； 2、英文水平良好，能够熟练阅读英文技术资料； 3、良好的 C++基础，熟练使用VC++/VS系列开发工具； 4、熟练使用MFC进行开发, 至少2年Windows平台下项目C++开发经验； 5、有C#或其他第三方开源界面库（如duilib，bkwin，soui等）开发经验优先; 6、有第三方图像算法库(如OpenCV,Halcon)开发经验优先； 7、有运动控制卡，相机,PLC等硬件接口开发经验优先 8、能够承受较大的工作压力，工作效率高； 岗位职责： 1、软件需求分析、软件设计、软件编码、单元测试； 2、根据开发进度和任务分配，完成相应模块软件的设计、开发、编程任务； 3、配合项目经理完成其他相关开发工作； 4、能负责软件操作的培训工作； 5、进行编制项目文档和质量记录的工作。</t>
  </si>
  <si>
    <t>PHP开发工程师 (职位编号：2)</t>
  </si>
  <si>
    <t>航化中网（北京）科技有限公司</t>
  </si>
  <si>
    <t>研发工程师</t>
  </si>
  <si>
    <t>上海昊沧系统控制技术有限责任公司</t>
  </si>
  <si>
    <t>具体福利面议</t>
  </si>
  <si>
    <t>C#软件开发工程师（Winfrom方向）</t>
  </si>
  <si>
    <t>北京融安特智能科技股份有限公司</t>
  </si>
  <si>
    <t>岗位职责：
1、PHP项目开发;
2、需求沟通，项目技术类文档编写;
3、进行技术架构规划;
4、项目代码质量把控。
任职要求：
1、本科及以上学历，计算机相关专业，良好的英文读写能力；
2、2年以上PHP 脚本开发工作经验，熟悉 LAMP及 thinkphp 开源框架，了解 PHP 缓存技术；
3、 熟练掌握 HTML、CSS、Javascript、AJAX、JSON 等 Web 页面技术，对 JS 的各种特性以及浏览器兼容性有丰富实战经验；
4、 精通 MySQL，熟悉 Linux 常用软件的安装配置和管理维护，熟悉 Mysql 管理及性能调试，有数据库设计经验；
5、 熟悉面向对象的软件设计方法，对面向对象的设计模式有较深的理解并能熟练应用；
6、 具有独立开发能力，熟悉网站规划、设计及开发流程；
7、 具有较好的代码风格和团队合作精神；
8、 对用户体验、交互操作流程、及用户需求有深入理解；
9、 有较强的时间管理的能力，能承受较大的工作压力，工作认真细致，积极主动，有耐心，学习能力强；
10、有大型企业网站或门户网站项目开发经验者优先考虑。</t>
  </si>
  <si>
    <t>计算机软件 环保</t>
  </si>
  <si>
    <t>职位描述（工作内容和主要职责）： 1、 参与公司内外部相关科研课题的申报及实施工作，包括课题申请文件的准备、科研工作的实施等； 2、 污水和供水处理领域的建模与仿真技术、系统控制算法的研发，根据研发任务分配和进度要求，开发相应的算法及模块； 3、 为市场及销售人员提供相应的技术支持； 4、 根据公司技术文档规范编写相应的技术文档； 领导安排的其他工作任务。 职位要求： 1、 精通水处理工艺，专业基础知识扎实，有较强的理论结合实际的能力； 2、 具有污水或供水厂运营经验者优先； 3、 熟练使用工程制图软件AutoCAD和办公软件Microsoft office； 4、 熟练使用MATLAB或者Python编程工具(加分项)； 5、 有一定的电脑编程能力，有面向对象的软件开发经验并熟悉C#编程语言者优先考虑； 6、独立解决技术问题，有较强的创新意识与学习新知识的能力；</t>
  </si>
  <si>
    <t>五险一金 员工旅游 交通补贴 餐饮补贴 通讯补贴 专业培训 绩效奖金 年终奖金 股票期权 定期体检</t>
  </si>
  <si>
    <t>一、岗位职责： 1、优化或重构系统，配合团队需求改进并完善系统，能够对现有架构的优化提出意见； 2、负责系统功能模块的程序设计逻辑及各系统功能模块间的程序接口逻辑； 3、促进技术进步和创新，确保产品质量要求结构清晰、可重用、性能优异等； 4、对数据库进行优化建模，分布式数据库的处理；  5、负责C#相关产品项目的开发工作； 6、根据产品需求完成模块编码、功能测试、bug修改； 7、基于公司现有产品框架，参与软件研发； 8、需要根据开发过程中的体验不断对产品提出改进建议； 9、完成公司领导安排的其他工作。
二、任职资格： 1、计算机、信息工程统招本科及以上学历； 2、三年以上开发工作经验，具有一定的管理经验者优先； 3、熟悉应用基于UML的 OO分析与设计、软件设计模式和企业应用架构模式； 4、精通Microsoft.NET开发， .NET框架，C++/C#， WinForm，ADO.NET，Web API，SOAP/Web Service； 5、熟悉基于SQL Server、MySQL、Oracle等数据库的建模、编程与优化； 6、具有较强的逻辑思维能力和良好沟通能力； 7、擅长团队配合，具有较强的求知欲、新技术创新及学习能力； 8、有J2EE研发经验者优先； 9、有图像处理经验者优先。 三、福利说明: 1. 公司办公环境：7层独栋，园区企业扎堆，繁荣从此处开始。 2. 每月一次小惊喜，也许会是一盒小点心；也许会是一盒水果；也许是一沓钱（这个是我自己幻想的）；总之就是每个月都有期待。 3. 加入上市公司即是个人“市值”的提升，所以走过路过千千万的不要错过。 4. 五险一金入职当月进行缴纳。 5. 轻松融洽的办公氛围，在这你可以畅所欲言。 6. 帅***、萌***也很多啊（请各位自行脑补）。 注：各位不要犹豫了，点击下方的简历发送按钮，融安特的HR***会尽快联系你，请保持手机畅通，祝您早日加入我们(请脑补“笑脸”一枚)。 更多公司详情欢迎您登陆公司网址：www.bjroit.com查阅。 联系人：李小姐 13910714819（有问题随时联系） 地址：北京市通州区中关村科技园区通州园金桥产业基地环科中路17号联东U谷西区2号院55号楼5层人力资源部。 乘车路线：地铁亦庄线至同济南路下车换乘通12路、28路联运至周营或小张湾下车，西行约200米即到，联东U谷西区南门进来后直走左拐第一个路口，左手侧即可见融安特大厦55号楼。 自驾车路线：开车百度导航至“北京融安特智能科技股份有限公司”，联东U谷西区南门进来后直走第一个路口左拐，直行约2分钟左手侧即可见55号楼“融安特大厦”标识。  工作地址：北京市通州区中关村科技园区通州园金桥产业基地环科中路17号联东U谷西区2号院55号楼</t>
  </si>
  <si>
    <t>C++软件工程师 (职位编号：001)</t>
  </si>
  <si>
    <t>上海金之塔信息技术有限公司</t>
  </si>
  <si>
    <t>深圳唐恩科技有限公司</t>
  </si>
  <si>
    <t>岗位职责： VC++：
客户端界面开发、后台服务端开发、网络数据通讯、金融数据逻辑处理及金融模型的实现
岗位要求:
1、具有计算机软件相关学习背景，大学专科以上学历。
2、对软件开发有极大热情，开发程序是自身爱好。
3、有良好的理解与沟通能力。
4、熟悉VC++开发工具，有实际使用MFC开发界面程序经验者优先。
5、1年以上工作经验。  通过入职考核的人员，公司提供优于同行的薪资待遇，公司作为高新技术企业可协助满足条件者办理上海户籍。</t>
  </si>
  <si>
    <t>五险一金 交通补贴 餐饮补贴 通讯补贴 绩效奖金 年终奖金 股票期权</t>
  </si>
  <si>
    <t>1、音视频相关需求开发；  2、解决产品音视频相关问题；  2、负责解决系统疑难问题，保证系统高可用性；  3、积极主动进行工作汇报、提出优化建议；  4、根据要求进行文档撰写、评审、维护工作。  任职要求：  1.熟练掌握C/C++语言的跨平台(Windows、Linux)开发，至少5年以上实际开发经验；  2.熟悉音视频文件的转码、剪切的C/C++编程，如 HLS、无损剪切。能够采样、提取音视频文件的特定数据者优先；  3.熟悉TCP高并发、流媒体后端开发，如 libuv、HTTP+HLS、FFMPEG（FFMPEG必需熟悉使用）；  4.熟知计算机软硬件、能够在软硬件方面独立架设、维护服务器者优先，如 VmWare虚拟化、硬件DIY；  5、有强烈的责任心，具备良好的逻辑思维，学习能力，有良好的团队意识，善于与他人沟通合作。 备注 公司2个月后搬到 坂田天安云谷 华为总部旁</t>
  </si>
  <si>
    <t>广州裳界企业管理服务有限公司</t>
  </si>
  <si>
    <t>U3D主程</t>
  </si>
  <si>
    <t>上海乐蜀网络科技股份有限公司</t>
  </si>
  <si>
    <t>C/C++ 工程师/程序员 (职位编号：1)</t>
  </si>
  <si>
    <t>绩效奖金 年终奖金 员工旅游 社保 温馨生日会 人性化管理</t>
  </si>
  <si>
    <t>广州波视信息科技股份有限公司</t>
  </si>
  <si>
    <t>岗位职责：
1、负责ERP/CRM/OA等管理软件项目的实施工作；
2、调研和分析客户的需求，设计和优化业务流程，制定有针对性的实施方案，并通过专业的项目管理，协助和引导客户完成系统实施工作；
3、负责公司客户的实施支持、问题反馈和需求采集；
4、参与系统功能的测试，记录并反馈问题；
5、总结提炼优秀企业的管理模式，参与实施标准化建设。 任职要求： 1、熟悉.Net Framework框架， 使用C#、asp.net、ado.net、Ajax、JavaScript和WebService等技术编写过程序； 2、熟练使用Div+Css进行页面布局，懂HTML技术，熟悉jquery+bootstrap及jquery+jquery.moblie； 3、了解多线程，泛型，反射，接口高级技术； 4、熟练使用SQLServer2005/2008/2012及以上版本，懂Oracle数据库更佳； 5、熟练使用Visual Studio 2010/2012及以上版本开发B/S和C/S项目，有接触过UCML开发框架优先考虑； 6、熟悉项目开发流程，熟练使用VSS版本控制器； 7、具有良好的文档书写能力和交流沟通能力； 8、虚心好学，有责任心，接受加班，能应对压力； 9、要求大专以上学历，欢迎应届毕业生投简历。</t>
  </si>
  <si>
    <t>五险一金 餐饮补贴 免费班车 带薪年假 节日福利 项目奖金</t>
  </si>
  <si>
    <t>岗位职责： 1) 负责制定游戏程序构架，构建Unity3d开发环境及周边工具； 2) 负责团队人才培养，把控团队成员代码质量，跟踪项目进度； 3) 提供关键技术、难题的解决方案； 4) 设计客户端整体架构及技术方案规划，与公司已有功能模块对接； 5) 使用Unity3d开发基于iOS/安卓平台手机游戏； 6) 针对Unity3D各个发布平台进行性能优化 7) 参与讨论软件模块功能、操作流程及界面布局等客户端设计。  任职要求： 1) 拥有5年以上Unity3D开发经验，2年以上主程经验，有上线的产品优先； 2) 熟悉Unity3D引擎架构设计(包括PC终端版本和ios平台、Android平台的移动终端版本)； 3) 有MOBA、MMO、RTS、FPS等实时对战类手游项目经验者优先； 4) 精通插件NGUI的使用，对NGUI的架构原理有深入的了解，熟悉ULUA脚本接入及热更新优先； 5) 精通.net、C#、C++语言及面向对象编程，熟悉常用关系型数据库； 6) 熟悉网络Socket编程, 精通网络实时同步技术者优先；熟悉开源物理引擎、导航寻路优化者优先； 7) 掌握3D性能瓶颈的分析方法;具有对大规模3D场景进行效率分析和优化的能力及相关经验，如分步加载、模型拆分等； 8) 精通Shader编程，熟悉3D图形学，熟悉游戏中常见的实现特效原理（影子/水面/纹理特效）； 9) 能承受较大的工作压力。</t>
  </si>
  <si>
    <t>负责行业应用软件的开发和维护。 职位要求： 1) 最少一年以上C/C++开发经验； 2) 精通C/C++，精通WIN32下SDK及WIN32下程序设计，熟悉QT, MFC，DLL编程，有丰富Windows图形界面开发经验，有Qt开发经验优先； 3) 精通 IOS 和 ANDRIOD 操作系统的软件程序开发 4) 熟练掌握 C/C++、Visual Studio 6/2005，有实际项目经验； 5) 精通Windows API，COM，ACTIVEX编程； 6) 熟练掌握Windows环境下, 界面开发，多线程、Socket编程技术； 7) 熟悉Windows系统底层结构，懂DDK/WDK优先； 8) 对技术有很深的理解, 热爱软件开发, 乐于面对挑战； 9) 为人勤奋好学,有进取心, 工作努力, 具备很强的学习能力和协作能力； 10) 良好的团队精神及快速独立解决技术问题的能力。 （转正后公司购买五险一金，上班时间朝九晚五，周末双休，法定节假日）</t>
  </si>
  <si>
    <t>合肥凯捷技术有限公司</t>
  </si>
  <si>
    <t>五险一金 餐饮补贴 年终奖金 出差补贴</t>
  </si>
  <si>
    <t xml:space="preserve">1、理学、工学、管理学专业本科或以上学历； 2、5年以上C++开发经验，且有3年以上带领团队经验。 3、精通C++编程语言； 4、熟悉STL库； 5、熟练掌握gcc/g++/Visual C++等开发工具； 6、熟悉boost等类库和技术的设计思想和实现方式； 7、深入了解代码编程规范，有自己的编程风格； 8、熟悉软件体系结构，精通面向对象分析设计方法，逻辑能力强，掌握如何设计系统的构架及完整解决方案； 9、熟练应用设计模式，有良好的代码编写习惯； 10、精通至少一种大型数据库，Oracle、MSSQL、Sybase等； 11、精通UML建模； 12、精通TCP/UDP协议，熟练掌握socket编程，熟悉多线程编程； 13、熟悉UNIX/LINUX/Windows等操作系统及相关技术。 14、能与招标方良好沟通，贯彻招标方工作意图； 15、为人正直、讲诚信； 16、责任感强，有团队合作精神； 17、对开发人员进行设计指导和审核； 18、协助解决项目开发过程中的技术难题。 </t>
  </si>
  <si>
    <t>Web前端开发工程师（双休）</t>
  </si>
  <si>
    <t>.NET软件开发后端工程师</t>
  </si>
  <si>
    <t>广州鼎盛信息科技有限公司</t>
  </si>
  <si>
    <t>上海中商商业征信有限公司</t>
  </si>
  <si>
    <t>C/C++ Linux/Unix应用高级开发工程师</t>
  </si>
  <si>
    <t>北京信安世纪科技股份有限公司</t>
  </si>
  <si>
    <t>节日福利 周末双休 弹性工作 带薪年假 交通补贴 年终奖金 五险一金 员工旅游 专业培训 年度调薪</t>
  </si>
  <si>
    <t>1、根据客户需求，与视觉设计师协作，负责移动端前端页面开发制作； 2、开发适用于微信小程序、手机网页 等多平台的前端应用； 3、持续的优化前端体验和页面响应速度，产品易用性改进和Web界面技术优化； 4、解决移动端安卓/IOS适配及版本的兼容性问题； 5、与后端开发工程师协作、高质高效完成产品数据交互、动态信息展现。 任职要求： 1、大专及以上学历，2年以上工作经验，软件工程或计算机技术等相关专业； 2、精通JavaScript，有html5 +的开发经验者优先； 3、熟悉HTML5特性，熟悉与服务器端API的交互，熟悉Json，了解HTML5最新规范，能够熟练运用HTML5特性构建移动端的WebApp，了解HTML5的离线存储机制； 4、熟练使用常见Jquery、MUI、HTML5+等一种或者几种开发框架，能独立完成项目； 5、有微信小程序、手机App 开发经验者优先； 福利待遇: 1.上班时间：09:00-18:00  7.5h（周末双休） 2.带薪休假：国家法定节假日、婚丧假、产假与计划生育假、探亲假、工伤假、工龄休假等。 3.社保、节日福利、生日会、团队聚餐、团队旅游、免费下午茶。 4.每年2次调薪资机制,表现优异者可提前转正。</t>
  </si>
  <si>
    <t>做五休二 五险一金 绩效奖金 弹性工作 专业培训 带薪年假</t>
  </si>
  <si>
    <t>职责:</t>
  </si>
  <si>
    <t>五险一金 餐饮补贴 带薪年假 通讯补贴 周末双休 节日福利 专业培训 补充医疗保险 定期体检</t>
  </si>
  <si>
    <t>岗位职责： 1、负责公司unix安全产品安全框架设 2、负责公司unix安全产品的维护和升级开发  岗位要求： 1、具有3年以上Linux / Unix 下C/C++应用开发工作经验; 2、精通Linux/Unix系统机制、操作和开发； 3、精通C和C++编程，有严谨优良的编程习惯和风格； 4、精通Linux/Unix系统机制如：多线程、多进程、同步、IPC、SOCKET等等； 5、熟悉PKI，熟悉Mozilla-NSS、OpenSSL底层开发经验优先考虑； 6、熟悉数据库开发，如PL/SQL ORACLE等优先考虑； 7、熟悉硬件接口驱动开发优先考虑； 8、有自我激励和良好的团队协作能力； 9、有独立完成工作的能力；能承担较大工作压力； 10、有良好的英语读写能力。</t>
  </si>
  <si>
    <t>上海移宇科技股份有限公司</t>
  </si>
  <si>
    <t>深圳控石智能系统有限公司</t>
  </si>
  <si>
    <t>25-30万/年</t>
  </si>
  <si>
    <t>医疗设备/器械 电子技术/半导体/集成电路</t>
  </si>
  <si>
    <t>五险一金 定期体检 公司旅游 绩效奖金 专业培训</t>
  </si>
  <si>
    <t>五险一金 5天8小时 综合医疗</t>
  </si>
  <si>
    <t>1. 熟悉软件测试流程，掌握软件测试理论和方法； 2. 快速深入理解产品需求，深入了解系统结构，有针对性的规划并执行好各项测试工作，包括功能测试、性能测试、可用性评估测试、可靠性评估测试等； 3. 在测试各个环节与开发、产品等部门沟通并保证测试输入输出的正确性和完备性，并协助开发人员进行问题定位和解决； 4. 执行具体测试任务并确认测试结果、缺陷跟踪、完成测试报告及测试结果分析； 5. 完成产品缺陷验证和确认，对于难与重现的缺陷，需要完成可能性的分析与验证； 6. 跟踪定位客户反馈问题，支撑团队快速做出响应； 7. 对测试质量负责； 任职资格： 1、本科学历，2年以上开发或测试工作经验，有独立负责产品全流程质量保障测试经验； 2、熟悉软件开发过程,精通测试方案和用例设计、单元测试、集成接口测试、压力测试脚本设计、系统性能测试方法； 3、熟练java, C语言，C++，C#编程语言的一种或多种，具备自动化用例设计和开发经验； 4、工作细致认真，有耐心，拥有较好的沟通技巧及团队合作精神，较强的责任感及进取精神；</t>
  </si>
  <si>
    <t>1、 基于项目需求进行客户端设计与定制开发; 2、主要负责设备软件的研发，调试及培训工作; 3、设计文档及使用文档的编写; 4、承担新项目软件的编程工作。 任职要求： 1、软件工程、网络工程、计算机及相关专业，本科及以上学历； 2、 掌握C++开发语言，熟练使用编程环境； 3、 掌握基本的SQL语言，熟练使用Mysql、SQL Sever等数据库； 4、较强的敬业精神和工作责任心，服从公司安排，可适应经常偶尔出差； 5、善于与人沟通，较强的逻辑思维能力，良好的学习能力。</t>
  </si>
  <si>
    <t>高级开发工程师（C++或Python）</t>
  </si>
  <si>
    <t>上海基分信息科技有限公司</t>
  </si>
  <si>
    <t>深圳证券通信有限公司</t>
  </si>
  <si>
    <t>做五休二 周末双休 弹性工作 带薪年假 五险一金 全勤奖 节日福利 免费体检</t>
  </si>
  <si>
    <t xml:space="preserve">岗位职责：  1. 参与产品测试的全流程，包括参与需求分析、设计评审，制定测试计划，设计和执行测试用例，进行缺陷跟踪和软件质量分析等；  2. 执行项目测试，包括制定测试计划，分配测试资源，构建测试环境，执行集成测试，回归测试等；  3. 保证被测系统的质量，并通过测试流程和方法创新，努力提升研发的质量和效率。  岗位要求：  1.本科及以上学历，计算机或软件相关专业；  2.3年以上互联网行业测试经验；  3.熟悉软件测试流程，掌握软件测试理论和方法，能熟悉运用流行测试工具；  4.熟练应用数据库工具，接口测试工具  5.熟悉性能测试，自动化测试  6.了解java、C++，C#，python（其中一种）开发语言、熟悉LINUX操作系统  7.良好的业务理解力，擅长与人交流；工作认真负责，有快速学习和探索能力。 </t>
  </si>
  <si>
    <t>五险一金 补充医疗保险 补充公积金 年终奖金 专业培训 定期体检</t>
  </si>
  <si>
    <t>岗位职责：  1，完成软件系统及模块的技术需求规划、方案设计、编码，编制与项目相关的技术文档，保证文档资料的完整，按期完成开发任务。进行产品的优化和演进； 2，协助测试人员完成软件系统及模块的测试。保证产品质量； 3，协助运维人员和用户提供应用系统的技术支持，保障应用系统的安全、稳定； 4，维护软件开发流程及规范，提高开发质量和效率。 5，进行技术规划和技术研究。 任职要求： 1， 精通C++或者Python语言开发。 2，熟悉Linux操作系统原理和多进程及多线程程序设计方法。 3，熟悉软件工程规范，有良好的软件开发习惯。 4，要较强的责任心，优秀的表达沟通能力和团队精神，能够承受一定工作压力。 优选条件： 熟悉Ceph、GlusterFS等分布式存储；熟悉OpenStack等云计算管理平台；有云计算平台开发经验者优先；参与过开源项目者优先。</t>
  </si>
  <si>
    <t>web前端开发 / 交互设计 / H5</t>
  </si>
  <si>
    <t>上海晨拓广告有限公司</t>
  </si>
  <si>
    <t>算法工程师/技术研究工程师</t>
  </si>
  <si>
    <t>医科达（上海）医疗器械有限公司</t>
  </si>
  <si>
    <t>C++/java软件开发工程师 (职位编号：A1009)</t>
  </si>
  <si>
    <t>广州时维用恒计算机科技有限公司</t>
  </si>
  <si>
    <t>五险一金 补充医疗保险 定期体检 周末双休 带薪年假 节日福利 餐饮补贴</t>
  </si>
  <si>
    <t>五险一金 员工旅游 定期体检 带薪年假 节日福利 年终奖金</t>
  </si>
  <si>
    <t>专业培训 带薪年假 弹性工作 节日福利 员工生日福利 年终双薪 团队活动 员工旅游 社会保险</t>
  </si>
  <si>
    <t xml:space="preserve"> Responsibility:  In close collaboration with engineering team and other research members, to develop prototype of advanced product features, which helps to accelerate the implementation, to mitigate the development risks (ex: technology, design, algorithm) and to define the primary specifications.    Activities:  Qualifications:  Personal Attributes: </t>
  </si>
  <si>
    <t>工作职责：
1、负责项目的交互前端开发工作，配合团队实现高水准的视觉效果和交互功能；
2、熟悉HTML/HTML5特性， 准确地进行代码构建，实现产品所需的交互效果； 职能要求:
1、熟知HTML CSS JavaScript；
2、熟知主流框架、熟悉移动Web开发；
3、熟悉HTML5 CaaS/SVG/WebGL等Web图形动画开发知识； 4、熟悉javascript，jquery库等，能自己编写常用网页特效和使用开源插件；
5、熟悉Node.js/Ruby/Python等任一后端技术；
6、熟悉HTML5/CSS3尤其动画相关的编写能力，要求可自定义定制各种需求的动画效果，以及做好兼容工作和性能评估；
7、了解Processing/OpenFrameworks等创意编程知识。
8、熟悉响应式原理，能为移动端编写响应式页面，会使用bootstrap等html5响应式框架；</t>
  </si>
  <si>
    <t>岗位职责: 1.能够独立完成项目经理指定功能模块，完成客户所需的产品。 2.熟悉cad 软件接口，以及图片转OCR方面知识。 3.对无人机的视频传输及实时显示，有独开发能力。 4.熟悉科大讯飞以及其它音像制品接口二次开发。 5.熟悉使用C++ java语言。 6.协助项目经理，完成项目需求文档。 7.负责搭建语音识别（ASR）系统。  二、专业知识和技能要求： 1、对深度学习声学模型训练有深入实践经验，熟悉kaldi/transflow等深度学习工具，对DNN/RNN/LSTM/CTC有经验者优先； 2、熟悉语音识别技术，包括GMM/HMM等常用技术，有相关领域论文发表者优先； 3、掌握C/C++，java 熟悉python或者其他脚本语言；编程能力强。 4、本科以上学历，计算机或数学相关专业硕士优先。 5、有具体案例，或者成熟的产品优先考虑。  薪资及福利： 1 、薪资结构：基本工资+业绩绩效工资+超高提成 （根据员工个人能力进行选择职级） 2、过节礼品、生日礼物、春节利是等多项福利； 3、对入职1年员工购买社会保险（享受养老、医疗、失业、工伤、生育五险）社会福利保障； 4、丰富多彩的员工活动：员工聚餐、旅游活动、优秀员工表彰活动等等； 5、提供带薪岗前培训、衔接培训、管理能力培训等专业培训和广阔的职业发展空间；  个人的发展： 1. 公司关注员工的发展，为每个层级的员工制定了发展规划： 专业路线： 程序员的晋升管理路线： 程序员-&gt; 项目经理--&gt;副总经理 2. 透明，公正，公开的考核制度，可以让您的职业规划的更加清晰。  公司联系方式： 有意者，可将简历发送到e-mail：hefendi@163.com;或致电：020-62202609。</t>
  </si>
  <si>
    <t>.NET开发工程师（提供住宿）</t>
  </si>
  <si>
    <t>安芈（上海）科技有限公司</t>
  </si>
  <si>
    <t>上海亘岩网络科技有限公司</t>
  </si>
  <si>
    <t>多元化业务集团公司 互联网/电子商务</t>
  </si>
  <si>
    <t>做五休二 带薪年假 包住宿 绩效奖金 全勤奖 通讯补贴 免费班车</t>
  </si>
  <si>
    <t>五险一金 员工旅游 弹性工作 定期体检 年终奖金</t>
  </si>
  <si>
    <t xml:space="preserve">岗位职责 1、 根据部门的产品体系需求，进行基于asp.net的web应用开发； 2、 根据公司其他业务部门的需求，给予一定的项目开发支撑（基于asp.net的web应用开发）；  任职资格 1、多年以上.Net 开发经验，熟悉.Net C#语言，熟悉面向对象编程，熟练使用ASP .Net进行B/S结构的程序设计； 2、熟练掌握sqlserver，能够熟练的编写存储过程，试图，函数等，能够根据具体功能进行合理的数据库设计； 3、能够熟练使用HTML+CSS、Ajax/Json等相关技术，对JavaScript(Jquery)精通者优先考虑；对Html5精通者优先考虑； 4、对工作充满热情，具有较强的逻辑分析能力和解决问题能力； 5、有K2工作流产品或其他工作流产品二次开发经验者优先。  上班地址：上海市浦东新区金顺路22号 公司福利：专业培训、单人宿舍、年度旅游、企业内部健身影视娱乐资格 </t>
  </si>
  <si>
    <t>职位描述 1. 负责数据加密、解密相关应用开发； 2. 负责PDF相关操作、工具的设计及开发； 3. 负责产品底层核心服务开发； 4. 与团队其他成员合作，确保工作任务交付质量和进度。 职位要求 1. 全日制本科数学、密码学、计算机相关专业毕业，2年以上C++开发经验； 2. 熟练使用 Boost 开发库，良好的 C++ 基础，具有Linux平台C/C++开发经验； 3. 扎实的数学与计算机专业功底和良好的逻辑分析能力，熟悉数据结构和算法，并能运用于编程实践。 4. 良好的英语阅读能力，能无障碍阅读英文技术资料；  5、有学习、钻研精神，对技术充满热情，有很强的责任心和良好的团队合作精神。  该岗位将就职于泛微旗下孵化新产品业务： 我们是一个年轻的初创团队，最大的财富是热情以及对这个新行业的执着； 如果你是一个不甘于平凡，希望并相信通过自己的努力可以改变某个产品或某种应用模式的人；如果你是一个牛气的大拿，苦于没有发挥才华的空间；如果你向往创业的激情，苦于没有好的项目和合拍的伙伴； 那么，带着你的才华和激情，加入我们团队吧！因为这里有足够优秀的人懂你的想法，这里有足够的空间给你大展拳脚。。。 （最后偷偷告诉你，也许你觉得我们有点远，但真的很贴心，下地铁商务专车5分钟接送至公司门口，早午晚三餐加下午茶免费无间断！）</t>
  </si>
  <si>
    <t>资深U3D游戏开发工程师</t>
  </si>
  <si>
    <t>上海欢动科技有限公司</t>
  </si>
  <si>
    <t>C++三维仿真软件工程师</t>
  </si>
  <si>
    <t>上海数林软件有限公司</t>
  </si>
  <si>
    <t>五险一金 员工旅游 绩效奖金 定期体检 上班撸猫 年终奖金 补充医疗保险</t>
  </si>
  <si>
    <t>岗位职责   ：  1、配合策划实现游戏中的各项功能开发； 2、负责游戏系统框架设计； 3、负责游戏相关技术文档编写。  任职要求 ：  1、五年以上游戏开发经验； 2、三年以上Unity3D游戏开发经验； 3、精通Unity3D引擎架构设计； 4、有完整Unity3D项目经历； 5、精通C/C++或C#，熟悉3D图形学和Shader编程； 6、熟悉寻路、AI等常用算法 7、熟悉网络socket通信编程模型及C/S封包协议。 8、有良好的面向对象分析、设计和编码能力，具备良好编码风格； 9、良好的英文能力，具有良好的自学能力； 10、良好的沟通能力和团队协作能力，善于独立解决问题的能力 11、热爱游戏，责任心强，认真负责以及能承受工作压力； 12、熟悉U3D移动游戏优化者优先。</t>
  </si>
  <si>
    <t>五险一金 免费班车 员工旅游 年终奖金 绩效奖金 餐饮补贴</t>
  </si>
  <si>
    <t>1. 负责公司各类仿真软件产品的开发，用于中高职院校机械、数控、模具、机电、汽修等制造业相关专业的教学和仿真实训，软件支持三维互动仿真。  2. 有C++开发经验、本科数学等资历者优先。  3. 公司薪资包括基本工资、月度奖金和年终奖，近年年终奖平均基数为三个月基本工资。  4. 无加班，工作每天8小时，每周五天；有带薪年假。  5. 公司缴五险一金和额外商业保险，每年有旅游。</t>
  </si>
  <si>
    <t>软件开发工程师（前后端开发）</t>
  </si>
  <si>
    <t>广州鸳鸯科技有限公司</t>
  </si>
  <si>
    <t>上海舟恩信息技术有限公司</t>
  </si>
  <si>
    <t>C++游戏服务器开发工程师</t>
  </si>
  <si>
    <t>周末双休 带薪年假 五险一金 年终奖金 加班补贴 节日福利</t>
  </si>
  <si>
    <t>上海萌果信息科技有限公司</t>
  </si>
  <si>
    <t>五险一金 餐饮补贴 年终奖金 带薪年假 周末双休 节日福利</t>
  </si>
  <si>
    <t>1.精通java或者php服务器端开发。 2.精通MSSql或者MySql数据库开发。 3.精通Html、CSS、javascript原生Web前端开发，有H5相关框架开发经验。 4.以上需要有web前端和后台两年以上相关开发经验。 5.有服务器管理经验者和有移动平台APP开发者优先。</t>
  </si>
  <si>
    <t>工作职责 1. Windows系统下功能 ，通信模块的编码工作和文档编写工作； 2. 完成相应的调试和测试工作。 岗位要求 1. 三年以上C++（C#）编程经验，熟悉Windows下的C++（C#）编程，熟练使用visual studio集成开发工具； 2. 熟悉各类算法和数据结构； 3. 熟悉Socket，计算机网络通信知识和网络协议（TCP/UDP等）规范； 4. 熟悉数据库和接口开发，如Mysql、Sqlite等； 5. 具有良好的编程习惯，善于团队合作、富于创新、诚信敬业； 6. 有图形、OpenGL、DirectX、glsl开发经验者优先。</t>
  </si>
  <si>
    <t>岗位职责： 1、根据游戏类型，制定服务器端网络框架/模型，核心代码编写； 2、带领服务器端团队，确保游戏开发时间和质量； 3、解决游戏开发、线上问题；能够与运维沟通，保持游戏服务器稳定； 4、实时了解服务器瓶颈，能结合游戏性能及稳定性进行调优； 5、研究服务器端游戏框架技术，对团队成员进行培训。  任职要求： 1、热爱编程，热爱游戏，有丰富的游戏体验及游戏开发经验； 2、熟悉C++（2年以上开发经验），经历过游戏立项到上线的整个开发过程者优先；3、有扎实的Linux编程环境经验，熟悉Shell、Python等至少一种脚本，熟悉TCP/IP协议； 4、熟练使用MySQL，能够编写高效的SQL语句 5、熟练阅读英文技术文档，较强的分析解决问题能力； 6、在技术上有开放的心态，敢于使用新技术、新方案提高开发效率者。</t>
  </si>
  <si>
    <t>高级系统分析员</t>
  </si>
  <si>
    <t>瑞安管理（上海）有限公司</t>
  </si>
  <si>
    <t>做五休二 周末双休 带薪年假 五险一金 绩效奖金 节日福利 专业培训 加班补贴</t>
  </si>
  <si>
    <t>后台开发（ Java/Go / C++）</t>
  </si>
  <si>
    <t>深圳深蓝保科技有限公司</t>
  </si>
  <si>
    <t xml:space="preserve">1. 参与所有应用系统的开发，包括BI，数据库系统的实施和维护 2. 负责业务需求分析、评估、客户定制化、开发、测试和实施 3. 管理供应商和实施顾问，以确保及时准确地完成项目交付 4. 分析和评估系统规范，以明确是否达成需求 5. 收集用户需求，包括程序需求、实施目标、功能模块、特性、系统输入输出功能等要求 6. 完成主管委派的其他工作任务  职位要求： 1. 本科或以上学历及5年以上相关工作经验，其中3年或以上BI项目管理经验 2. 精通数据建模,OLAP及ETL应用 3. 必须具备Oracle BIEE的实操经验 4. 有数据优化、监测及容量计划方面的经验 5. 精通.NET Framework, ASP.NET(C#), VB.Net, XML, Javascript and IIS 6. BI产品，例如FineBI, FineReport, Qlik View, Qlik Sense and Tableau等方面的经验 7. 积极主动、独立承担工作以及良好的沟通和协调能力 </t>
  </si>
  <si>
    <t>五险一金 员工旅游 弹性工作 专业培训 下午茶</t>
  </si>
  <si>
    <t>算法工程师</t>
  </si>
  <si>
    <t xml:space="preserve">职位诱惑： 行业引领者，大牛团队，扁平化管理，良好的学习氛围  职位描述： 职位职责： 1. 使用Spring体系开发微服务支撑业务的快速发展； 2. 完善基础组件支持，提高研发效率，更好地支撑业务迭代； 3. 对后端开发工程化问题进行探索，并提出建设性的解决方案； 4. 持续改善已有服务，优化系统薄弱点； 5. 重点、难点的技术攻坚，及对新技术的探索； 6. 技术栈：基于私有云/公有云的微服务架构，不同场景下可能会有go/java/c++/python/scala； 7. 迭代快，压力大，快速成长；  职位要求： 1. 本科及以上学历；计算机等相关专业、英语良好者优先； 2. 1 年及以上专业服务端开发经验，有实现复杂系统的能力； 3. 精通 Go / C++ / Java 中的一种，熟悉相关技术栈的生态；擅长其他一门到多门后端语言；有过微服务、Serverless架构经验优先； 4. 熟练掌握常用的数据结构/算法，良好的设计和编码品味，热爱写代码； 5. 熟悉WEB后端相关方面: 协议、高并发、伸缩性、扩展性、存储、缓存、安全、自动化部署、运维监控等； 6. 能够准确、全面的理解业务，并根据业务发展设计合理的方案； 7. 较好的产品意识，愿意将产品效果做为工作最重要的驱动因素； 8. 做事标准高，积极主动，良好的沟通能力。学习能力强，有团队精神；  深蓝保能给你的： 1. 自由、开放、透明的工作环境； 互补型团队，简单的人际关系，闪光点的碰撞和磨合； </t>
  </si>
  <si>
    <t>上海�Z和技创机器人有限公司</t>
  </si>
  <si>
    <t>五险一金 餐饮补贴 绩效奖金 专业培训</t>
  </si>
  <si>
    <t xml:space="preserve"> 1、负责运动控制的数据采集、信号处理、仪器控制等模块研发和维护,包括关键技术方案设计/详细设计/调试/验证/测试/现场调试 2、编写软件使用说明书等相关技术性文件 3、完成项目中有关机器人轨迹设计、分析、控制的需求分析（7轴机械手臂）； 4、算法产品开发和算法的优化实现； 5、与项目组成员沟通，及时发现和解决存在问题；   任职要求： 1 本科及以上学历,计算机、测控类专业 2 精通Labview或C# 3 精通伺服、步进等电机控制 4 熟悉医疗相关GB9706、YY0505、YY/T 1406.1-2016等相关标准 5 有康复医疗机器人研发背景优先 </t>
  </si>
  <si>
    <t>上海金证高科技有限公司</t>
  </si>
  <si>
    <t>系统集成工程师 (职位编号：2)</t>
  </si>
  <si>
    <t>五险一金 员工旅游 通讯补贴</t>
  </si>
  <si>
    <t>翠欧自控技术（上海）有限公司</t>
  </si>
  <si>
    <t>任职要求 证券业务开发 1、证券交易、行情应用软件需求收集、系统设计、编码、文档整理 2、根据客户需要，做基于windows平台的其它应用开发 3、根据模块需求进行单元测试、功能测试和压力测试 4、完成业务模块相关文档编写 5、完成系统上线部署、跟进处理软件Bug  技术要求 1、计算机相关专业，本科学历 2、两年以上C++开发经验，熟悉常用的数据结构和算法 3、掌握数据库相关开发技术，会写标准sql和存储过程，了解数据库的设计规范和优化 4、熟悉多线程、多进程开发，熟悉计算机网络通信原理及SOCKET网络程序开发 5、具有良好的沟通能力和团队协作意识，工作责任心，能承受较大的工作压力 6、有证券行业项目开发经验、或熟悉证券业务者优先</t>
  </si>
  <si>
    <t>五险一金 通讯补贴 专业培训 出国机会 弹性工作 绩效奖金 股票期权 高温补贴</t>
  </si>
  <si>
    <t>1、熟练掌握翠欧产品知识技能，负责翠欧全线产品的技术支持和产品维护； 2、协助客户开发程序，攻克项目难点； 3、独立完成项目的编程调试工作； 4、整理行业相关案例； 5、开发通用功能块。 任职要求： 1、本科及以上，电气、自动化及机电相关专业； 2、3年以上工业自动化行业工作经历并有现场工程经验； 3、熟悉运动控制原理，熟悉伺服、步进等系统原理及应用。熟悉现场总线技术； 4、熟悉PLC编程和运动控制系统开发，熟悉电子凸轮、张力控制、机器人等应用； 5、熟悉基于IEC61131-3的编程规范；至少熟悉一门高级语言如C,C#,VB,C++等； 6、独立解决一般技术问题能力； 7、工作主动积极，服务意识强，具有良好的沟通表达能力、分析判断能力 。具备良好的团队合作意识和敬业精神以及信息收集与分析能力； 8、具有较好的英语听，说，读，写能力； 9、能适应频繁短期出差。</t>
  </si>
  <si>
    <t>深圳市多尼卡电子技术有限公司</t>
  </si>
  <si>
    <t>通信/电信/网络设备 航天/航空</t>
  </si>
  <si>
    <t>五险一金 定期体检 餐饮补贴 专业培训 年终奖金</t>
  </si>
  <si>
    <t>JAVA中级开发工程师</t>
  </si>
  <si>
    <t xml:space="preserve">工作职责： 负责后台开发框架搭建、逻辑实现，底层驱动。 岗位要求： 1.    本科及以上学历，计算机、通信或软件工程相关专业，5年以上电信/互联网行业工作经验； 2.    熟练掌握TCP/IP协议和网络编程； 3.    熟练掌握Linux平台的C/C++, Shell脚本，会Python者优先； 4.    熟悉linux kernel 网络架构，熟练掌握iptables/ebtables/netfilter/tc和VPN的配置； 5.    掌握Mysql数据库的使用与开发； </t>
  </si>
  <si>
    <t>广州和旅国际旅行社有限公司</t>
  </si>
  <si>
    <t>Unity3d开发工程师</t>
  </si>
  <si>
    <t>上海煜航数字科技有限公司</t>
  </si>
  <si>
    <t>C++开发工程师（上海地区）</t>
  </si>
  <si>
    <t>酒店/旅游 计算机软件</t>
  </si>
  <si>
    <t>深圳市金证科技股份有限公司</t>
  </si>
  <si>
    <t>周末双休 五险一金 绩效奖金 节日福利 专业培训 加班补贴 高温补贴</t>
  </si>
  <si>
    <t>1、负责VR/AR产品研发和维护； 2、负责项目UI设计，脚本编写； 3、负责项目场景搭建，优化； 4、负责相关文档的编写工作。  岗位要求： 1、计算机或数字媒体相关主页大专及以上学历 2、3年以上VR/AR 或游戏行业工作经验； 3、 熟练使用Unity3D引擎，有相关项目开发经验； 4、熟练使用C#语言及面向对象编程、具有严谨的逻辑思维能力； 5、熟悉网络编程，数据库操作 ； 6、熟练UGUI、NGUI等UI设计 ； 7、有Unity3D虚拟现实项目完整开发经验者优先； 8、良好的3D图形学基础，熟悉Unity3D建模和场景搭建者优先； 9、对VR/AR有热情，有hololens或者HTC VIVE开发经验的优先； 10、富于团队精神和敬业精神，和独立解决问题的能力者优先。</t>
  </si>
  <si>
    <t>岗位职责： 1. 负责项目日常的开发和维护； 2. 负责项目功能需求分析和设计； 3. 按照设计规格书，按质、按量、按时的完成代码编写和维护； 4. 按照公司编码规范和安全规范进行编码，并对开发的代码进行单元测试； 5. 编写相关的技术文档。   任职要求： 1. 计算机相关学历，专科或以上学历，至少2年以上JAVA工作经验； 2. 熟悉OOD/OOP等分析设计方法，熟练使用PowerDesigner等UML设计软件； 3. 熟悉Spring、Spring MVC、Spring Boot、MyBatis、Hibernate等开源框架； 4. 熟悉MySQL/PostgreSQL/Oracle等数据库应用开发，SQL基础知识; 5. 熟悉Ehcache、Redis等缓存技术； 6. 对当前广泛使用的Tomcat、Nginx等HTTP Server及Application Server有丰富的应用经验； 7. 熟练运用JavaScript和CSS，了解前端AngularJS/React/Vue其中一种框架开发经验优先，有一定接口开发经验； 8. 熟练掌握IDEA等开发工具，熟练掌握Git、SVN等版本控制工具，熟悉Maven等构建工具； 9. 具有较强的学习能力、解决问题能力和沟通能力； 10. 熟悉Dubbo、Spring Cloud等分布式微服务架构优先考虑。</t>
  </si>
  <si>
    <t>五险一金 员工旅游 交通补贴 通讯补贴 专业培训 年终奖金 股票期权 定期体检</t>
  </si>
  <si>
    <t>1、熟练使用vs2010进行程序的编码、调试； 2、良好的编程习惯，扎实的C/C++基础知识，熟练使用标准C进行开发； 3、熟练掌握SQL SERVER/Oracle等数据库SQL语言； 4、具备良好的交流沟通能力； 5、具有证券、银行、保险、基金行业经验优先 岗位职责： 1、根据概要设计和需求说明撰写详细设计说明书； 2、根据设计文档完成编码、调试、测试和维护； 3、分析并解决客户、工程人员和测试人员反馈的问题；</t>
  </si>
  <si>
    <t>自动化工程师</t>
  </si>
  <si>
    <t>上海世禹精密机械有限公司</t>
  </si>
  <si>
    <t>五险一金 餐饮补贴 定期体检 通讯补贴 年终奖金 员工旅游 提供住宿 绩效奖金 免费班车 14薪</t>
  </si>
  <si>
    <t>上海索辰信息科技有限公司</t>
  </si>
  <si>
    <t>半导体封测行业自动化设备的软件开发、调试、维护。 1. 使用C#编写自动化设备的上位人机界面HMI。 2. 根据工艺要求，编写运动控制程序。  任职要求： 1. 本科及以上，两年及以上C#工作经验，熟悉WCF、WPF和Socket通信。 2. 熟悉用于机器视觉的图像处理技术，能够运用Halcon等软件进行项目开发者优先。 3. 有半导体封测设备、电子设备控制经验者优先。 4. 有MES相关项目经验者优先。 5. 有使用CodeSys、Omron或三菱PLC相关编程经验者优先。 6. 熟悉半导体行业SECS/GEM相关通信标准者优先。</t>
  </si>
  <si>
    <t>五险一金 餐饮补贴 绩效奖金</t>
  </si>
  <si>
    <t>ERP技术开发</t>
  </si>
  <si>
    <t>1.负责公司计算机仿真产品交互显示界面研发、维护 2.负责公司产品开发、维护、升级、单元测试 3.撰写相关的技术文档 任职要求： 1.计算机、软件工程，应用数学相关专业本科及以上学历 2.熟悉QT应用开发框架及C、C++开发工作 3热爱研发工作，具有良好的学习、沟通能力，工作协调能力及团队协作精神 4.其他加分项(非必须)： 熟悉图形化相关开发(如VTK, OCC, OSG)，有CAE项目经验的优先考虑</t>
  </si>
  <si>
    <t>和通汽车投资有限公司</t>
  </si>
  <si>
    <t>周末双休 带薪年假 五险一金</t>
  </si>
  <si>
    <t xml:space="preserve">1.    岗位职责：  (1)     负责集团ERP等管理系统的开发/维护/使用培训。  (2)     负责集团IT信息化系统的采购，前期调研，评估和汇报事宜。  (3)     定期与集团各部门沟通，收集需求，优化ERP等信息系统部署，提升集团信息流转效率。  (4)     定期对服务器相关数据进行备份，发现安全漏洞，及时安装安全补丁。  (5)     定制集团信息化安全管理流程，监督合作伙伴工作，从管理制度方面避免数据流失。   2.    岗位要求：  (1)     具有良好的沟通能力，从业务需求中提炼核心应用。  (2)     至少三年以上的企业管理项目开发经验，具有较强的鉴权系统架构意识，了解大型集团管理模式为佳。  (3)     熟练掌握用友/金蝶/SAP中至少一个平台的二次开发能力。  (4)     熟练掌握.NET，JAVA，C#，C/C++等主流服务器开发语言中至少一项。  (5)     熟练掌握Oracle，Mysql，SQL Server中任意一项数据库开发能力。  (6)     具备较强的学习能力和工作主动性。  (7)     具有相关计算机/网络硬件采购经验为佳。    3.    人员要求：  (1)     经验：拥有三年及以上的开发经验  (2)     管理：具有良好的沟通能力以及管理能力  (3)     性格：具有主动发现并解决问题的能  (4)     复用：除了解决集团信息化需求，还包括集团其他信息化相关的硬件采购和故障处理（如交换机，视频会议系统，电脑故障，网络等）。 </t>
  </si>
  <si>
    <t>法中轨道交通运输设备（上海）有限公司</t>
  </si>
  <si>
    <t>上海万允信息科技有限公司</t>
  </si>
  <si>
    <t>Job Purpose and Scope: Development and design of application and communication software for air conditioning system  Key Responsibilities (Please list details): 1. Software coding 2. Software documentation preparation 3. Software test and validation 4. Commissioning Instruction 5. Commissioning and troubleshooting on site  Work Experience Requirements: 1. Good knowledge in C/C++ and PLC language 2. Good knowledge in electrical design and familiar to programming to drive electrical system. 3. Good computer skills �CMicrosoft windows, office software(Word, Excel, PowerPoint, etc.). 4. Good communication skills, be able to work independently and keep team spirit. 5. Experience of software design in HVAC fields is preferred, but no mandatory. 6. Fluent in English, oral and writing  Education Requirements: Bachelor or higher education majored in Electric, Electronic or Control and Regulation</t>
  </si>
  <si>
    <t>五险一金 员工旅游 专业培训 绩效奖金 年终奖金 定期体检 节日福利 周末双休</t>
  </si>
  <si>
    <t>职位描述： 1.参与项目实施规划及具体项目实施方案制定； 2.根据开发进度和任务分配，完成相应模块软件的设计、开发、编程任务； 3.与客户沟通，参与软件系统的需求分析和设计； 4.参与负责软件开发技术和规范及标准流程的改进，按计划形成各类项目文档并归档； 岗位要求： 1.大学本科以上学历，计算机及相关专业毕业，至少5年以上软件开发工作经验； 2.精通.Net FrameWork，C#， ASP.NET，ADO.NET， SOAP/Web Service； 3.精通Bootstrap、Extjs、EasyUI、MiniUI中至少一种前端框架； 4.熟悉SQL Server或者 Oracle/MySql，熟练应用SQL存储过程； 5.熟悉Web应用开发技术：HTML，HTML5，JavaScript, Jquery，CSS，DHTML，AJAX，XML, Boostrap前端框架等; 6.精通ASP.NET MVC4、ADO.NET Entity Framework (EF) 、RESTful Web 服务 / WEB API; 7.具有良好的表达与沟通能力，能与客户进行需求沟通与分析，具有一定英文水平； 8.良好的职业素养，责任心强，学习能力和团队合作精神强，能够承受较强的工作压力； 9.有大型项目实施经验者优先考虑；</t>
  </si>
  <si>
    <t>上海戈策企业管理咨询有限公司</t>
  </si>
  <si>
    <t>后端开发工程师</t>
  </si>
  <si>
    <t>上海菱秀自动化科技有限公司</t>
  </si>
  <si>
    <t>1.负责金融类软件服务开发。 2.参与软件工程文档、产品文档编写，满足质量要求； 3.参与行业相关规范分析，参与客户需求分析、设计与开发。  任职要求： 1.计算机、通信等相关专业毕业，专科及以上学历。 2.1年以上用C++程序开发的经验。 3.熟悉Windows应用程序设计，熟悉Visual Studio开发工具；G++编译器； 4.了解TCP/HTTP/UDP等协议； 5.熟悉数据库系统（MySQL、DB2、Oracle），能熟练使用SQL语言、及使用高级语言操作数据库； 6.有良好的c++基础能力，能够编写简洁，规范的c++代码 7.了解SVN等版本控制工具的使用；  8.责任心强，有较好的抗压能力。</t>
  </si>
  <si>
    <t>H5、Web、微信小程序开发工程师/助理</t>
  </si>
  <si>
    <t>倚强（深圳）商业有限公司</t>
  </si>
  <si>
    <t>五险一金 员工旅游 交通补贴 餐饮补贴 通讯补贴 专业培训 年终奖金 弹性工作 定期体检</t>
  </si>
  <si>
    <t xml:space="preserve">一、任职资格： 1. 精通C#,熟悉C++,有.NET平台开发经验优先；了解其他一到二门语言，例如：JS，Python，Shell，JAVA，C++等 2. 熟悉MySQL，MongDB，SpringBoot； 3. 要求有两年以上开发经验，根据产品经理和技术负责人的需求，进行数字工厂后端业务逻辑的开发，包括数据库，接口，数据 处理的开发，与底层与前端配合；有大数据处理能力优佳；  二、岗位描述： 1. 全日制本科毕业； 2. 三年以上后端实际项目经验 3. 熟悉主流的开源框架，有实际项目经验，对框架本身有一定的研究 4. 有独立完成较大业务模块或者中型产品的上线经验 5. 必备大数据基本知识，有过实际操作经验， 6. 良好工作理念与习惯，面对未知的问题能够整理思路进行分析探索有积极主动学习的精神和能力，有团队合作精神， 能够积极融入团队   三、薪资福利待遇    1、高额工资+年终绩效奖金  2、社会保险、员工培训并提供良好的晋升发展空间、聚餐旅游、球类竞赛、公司年会等活动。  </t>
  </si>
  <si>
    <t>杭州爱科科技股份有限公司</t>
  </si>
  <si>
    <t>快速消费品(食品、饮料、化妆品) 贸易/进出口</t>
  </si>
  <si>
    <t>周末双休 带薪年假 五险一金 全勤奖 餐饮补贴 节日福利 免费体检 年终奖金</t>
  </si>
  <si>
    <t>高级asp.net程序员</t>
  </si>
  <si>
    <t>上海有立信息科技有限公司</t>
  </si>
  <si>
    <t>1、独立负责公司产品相关的微信小程序、Web前端页面（HTML5）的开发及调试。 2、根据产品业务需求及微信小程序特点，构建并实现相应技术解决方案； 3、配合后端完成小程序API数据接口调试。 4、独立完成前端程序，满足产品设计要求，代码规范； 5、参与项目需求分析、设计独立完成开发过程中的技术文档； 6、根据ui图和交互设计高完成移动端开发工作。  任职要求： 1、计算机相关专业，2年或以上前端开发经验。 2、熟系网络通信、HTTP协议、Web端和Native端的交互原理。 3、掌握微信小程序开发流程、基础框架、接口组件、验证授权等，能独立开发微信小程序应用。 4、自学能力强，抗压能力强，自我驱动型，良好的团队合作能力，善于沟通。 5、精通HTML5/CSS3/JavaScript语言核心技术DOM、BOM、Ajax、JSON等前端技术，熟系页面架构和布局。</t>
  </si>
  <si>
    <t>五险一金 员工旅游 交通补贴 餐饮补贴 专业培训 年终奖金 股票期权 定期体检 通讯补贴 出国机会</t>
  </si>
  <si>
    <t xml:space="preserve">岗位职责： 主要负责自动控制系统上位机的开发，软件系统产品、数字化自动装配的研发。  任职要求： 1、计算机相关专业毕业，本科以上学历； 2、三年以上C++软件开发经验； 3、精通C/C++、windows、SQL Server、TCP/IP等； 4、有机械设备、自动化控制等行业工作经验者优先； 5、精通用户界面设计、图形图像设计； 6、精通串口通信编程者优先。 </t>
  </si>
  <si>
    <t>五险一金 年终奖金 通讯补贴 餐饮补贴</t>
  </si>
  <si>
    <t>岗位职责: 1、从事医院信息、政府信息管理相关系统的开发工作； 2、参与产品和项目的编码、系统功能设计、同团队成员一起协作完成开发； 3、参与产品的需求业务分析； 4、跟进产品和项目后期的代码维护工作。  任职要求 ： 1、专科或以上学历，计算机相关专业，四年以上工作经验；； 2、熟悉.Net Framework技术体系架构，精通C#语言，能独立开发B/S和C/S构架的应用程序； 3、熟悉MVC、WCF框架，熟悉Html、Div+CSS、JavaScript、AJAX、Jquery、XML、WebService等前端技术； 4、熟练使用Visual Studio 2010/2012 开发环境进行开发、调试和单元测试； 5、熟悉常用的几大关系型数据库(Oracle、SQLServer或MySQL)其中的至少一种； 6、具备良好的独立工作、学习能力； 7、具备良好的沟通能力，团队合作精神、良好的编程风格和文档管理能力； 8、有医院信息或政府行业信息管理系统开发经验者优先考虑。</t>
  </si>
  <si>
    <t>深圳市布谷鸟科技有限公司</t>
  </si>
  <si>
    <t>上海米思软件科技有限公司</t>
  </si>
  <si>
    <t>1、基于Linux+QT的图形化编程开发； 2、负责UI的开发和维护； 3、负责新产品、新功能模块设计和开发</t>
  </si>
  <si>
    <t>1、技术人员职位，在上级的领导和监督下定期完成量化的工作要求； 2、能独立处理和解决所负责的任务； 3、按定制业务需求，二次开发和优化； 4、根据开发进度和任务分配，完成相应模块软件的设计、开发、编程任务； 5、进行程序单元、功能的测试，查出软件存在的缺陷并保证其质量； 6、进行编制项目文档和质量记录的工作； 7、维护软件使之保持可用性和稳定性。  相关经验及技能要求： 基本条件： 1、有软件开发经验，熟悉面向对象开发语言； 2、熟悉ASP.Net语言(C#)的编码以及运行机制； 3、熟练运用Javascript语言； 4、熟练运用Microsoft SQL Server 2005； 5、有良好的敬业精神、学习能力和团队协作能力； 6、具有规范化，标准化的代码编写习惯； 7、善于沟通，有较好的书面表达和口头表达能力。  附加优先考虑条件(在满足上述基本条件后)： 1、有Extijs相关经验者优先 2、熟悉Oracle数据库系统，并且有实际操作经验； 3、熟悉P/L-SQL语言以及触发器、存储过程的编写; 4、具有MIS、进销存、OA系统开发实际经验中的一项或多项。  说明： 1、我公司规模20人以下（不属于初创型企业）； 2、请先查看公司工作地址是否能够接受（浦东周浦地区）； 3、已经毕业，有工作经验半年及以上，并有实际开发项目经验（实习不算）； 4、以上均能接受且符合要求的，请再投递简历。</t>
  </si>
  <si>
    <t>上位机开发工程师（c#）</t>
  </si>
  <si>
    <t>深圳市华溶分析仪器有限公司</t>
  </si>
  <si>
    <t>技术开发和支持工程师</t>
  </si>
  <si>
    <t>仪器仪表/工业自动化 制药/生物工程</t>
  </si>
  <si>
    <t>上海泰彼信息科技有限公司</t>
  </si>
  <si>
    <t xml:space="preserve"> 1.负责与现场单片机通讯和数据转换； 2.独立负责上位机程序开发、上下位机联调、数据交互等； 3.配合协助单片机工程师，实现与下位机的通信测试需求； 4.负责软件更改说明、功能特性说明等文档编写工作； 5.维护所开发的软件，并根据需求不断更新完善软件。  任职要求： 1.大专及以上学历，电子、通讯、计算机等专业； 2.熟练使用Visual Studio开发环境、windows平台、熟悉串口、USB、网络通信、TCP、UDP、RS232、RS485、Modbus、TCP/IP socket等编程技术； 3.熟悉C#.VB .NET.C++程序开发，能够独立编写上位机程序、调试； 4.熟悉SQL SEVER，MYSQL, ADO.NET数据库开发。拥有良好的编程习惯，会系统架构设计，熟悉面向对象编程； 5.熟悉数据审计，电子签名，数据备份，数据恢复； 6.具有数据库安全处理和程序Debug经验； 7.具有与现场单片机通讯和数据转换的经验 。</t>
  </si>
  <si>
    <t>职位描述：  本职位主要是做软件技术售前和售后技术支持。同时可以根据客户需求做系统集成和对接。  可以和客户直接交流，介绍产品技术。 了解和掌握C#。 熟练以接口、模块化的方式开发软件。 以系统开发的角度，实现各个功能模块。  要求： 1. 掌握ASP.NET、XML、Oracle和SQLServer等技能； 2. 熟悉Windows环境，熟悉Java编程；  3、大学本科计算机或相关专业毕业（技术能力突出者学历不限，在前一个单位超过1年）； 4、具有面向对象分析设计能力； 5、熟悉.NET环境中Web及 Windows编程原理；</t>
  </si>
  <si>
    <t>Linux c++开发工程师 (职位编号：05)</t>
  </si>
  <si>
    <t>深圳市瑞驰信息技术有限公司</t>
  </si>
  <si>
    <t>WEB前端开发工程师</t>
  </si>
  <si>
    <t>宜通世纪科技股份有限公司</t>
  </si>
  <si>
    <t>高级软件工程师（.NET）</t>
  </si>
  <si>
    <t>上海凌极信息技术有限公司</t>
  </si>
  <si>
    <t>五险一金 定期体检 绩效奖金 年终奖金 股票期权</t>
  </si>
  <si>
    <t>岗位职责及任职要求： 1、计算机软件及相关专业。 2、有Linux或windows平台应用开发3-5年经验，熟悉软件开发流程，设计模式和体系结构。 3、有C/C++开发经验，有良好的C/C++代码编写习惯和单元测试的能力。 4、精通TCP/IP原理和应用，熟练掌握Socket编程 5、工作认真严谨，有责任心，有钻研精神；有良好的沟通能力和团队合作精神。 6、熟悉存储和文件系统者优先。  =</t>
  </si>
  <si>
    <t>五险一金 商业保险 带薪年假 节日福利 定期体检 员工旅游</t>
  </si>
  <si>
    <t>五险一金 专业培训 通讯补贴 餐饮补贴 绩效奖金 年终奖金 股票期权 定期体检</t>
  </si>
  <si>
    <t xml:space="preserve">高级软件工程师（.NET）  我们诚挚邀请你加入凌极团队。  加入凌极 和聪明勤奋的同事们一起工作，在开放进取的环境里实现价值。  在研发部 1、负责产品模块的概要设计，并带领团队实现； 2、编写高质量代码，独立完成设计、编码、调试和集成； 3、应对技术挑战。  需要你 1、计算机相关专业，本科及以上学历； 2、五年以上.NET开发经验，其中两年以上团队领导经验； 3、精通C#语言，精通调试，精通.Net Framework、ASP.net或者Windows Runtime； 4、英语良好，阅读英文资料无障碍。 </t>
  </si>
  <si>
    <t>深圳盈达信息科技有限公司</t>
  </si>
  <si>
    <t xml:space="preserve">岗位职责： 1、具有2年以上前端开发经验，精通各种前端技术，包括HTML/CSS/JavaScript/Node.JS等； 2、具备跨终端的前端开发能力，在Web（PC+Mobile）/Hybrid App/Native App三个方向上至少精通一个方向，精通APP的基础组件设计； 3、负责前端用户界面开发，保证每一个的浏览器兼容性，负责用户体验的改善、设计和实现。 4.、对前端工程化与模块化开发有一定了解，并有实践经验（如Webpack/Gulp/NPM/YARN等）； 5、参与公司各个项目的前端开发工作，根据设计图完成静态页的转化。 6、运用HTML+CSS+JavaScript技术对所参与的项目进行开发和维护，完成相关页面的改版需求，协调测试人员及跟进开发过程中的bug。 职位要求：
1、本科或以上学历，2年以上前端开发经验； 2、精通HTML、CSS，熟练使用HTML5、CSS3，熟悉响应式网页设计原理且有实践经验； 3、熟悉Javascript，Jquery，熟悉常用JS框架，APP框架，如：bootstrap、angularJs、react.js等框架； 4、能独立实现网站前端设计，包括页面设计、页面重构、交互实现等； 5、熟悉微信H5页面开发，熟悉APP框架Cordova； 6、熟悉UI设计，熟悉photoshop等工具； 7、熟悉非原生APP开发相关经验者优先； </t>
  </si>
  <si>
    <t>计算机硬件 通信/电信/网络设备</t>
  </si>
  <si>
    <t>五险一金 年终奖金 专业培训 定期体检 员工旅游 节日福利 加班补贴</t>
  </si>
  <si>
    <t xml:space="preserve">【岗位职责】 1) 参与项目开发工作，分析理解开发需求，执行开发计划，协助搭建开发环境; 2) 独立完成中型需求的开发工作，讨论相关项目需求、完成概要设计、详细设计; 3) 独立完成核心代码编写，编写软件代码、完成单元测试; 4) 维护开发文档，编写项目文档，独立完成个人开发小结; 5) 提出性能优化、技术改进方案，协助项目经理对现有的技术框架进行优化、扩展; 6) 协助项目经理排除较难解决的技术问题。  【任职要求】 1) 本科及以上学历,计算机相关或工科背景专业,2年以上工作经验,有条码扫描设备开发经验的优先,优秀应届毕业生均可考虑； 2) 熟悉基本嵌入式硬件工作原理，了解ARM架构，并有相关开发经验; 3) 精通嵌入式 linux，Android操作系统，具备系统裁剪，代码性能优化的经验; 4) 精通C/C++，JAVA开发，能够阅读arm汇编指令的优先考虑; 5) 学习能力强，具有阅读英文文档的能力，有较强责任感和严谨工作作风，有良好的沟通能力和动手能力。  【福利待遇】 1、上班时间：五天7.5小时工作制 2、薪酬激励：极具市场竞争力的薪酬、绩效奖金、丰厚年终奖、专项奖金等等； 3、员工福利：法定带薪年休假、产假、哺乳家、婚假、病假、丧假等各类有薪假、六险一金（五险一金及商业保险）、各种培训机会和培训补贴； 4、员工关怀：年度健康体检、各种过节温馨礼包、新婚祝福金、生日礼物、下午茶、员工座谈会等； 5、员工活动：足球、户外徒步、节日晚会、生日会、旅游活动、优秀员工表彰活动等等，让员工拥有轻松、人性化的工作氛围。 </t>
  </si>
  <si>
    <t>上海嘉扬信息系统有限公司</t>
  </si>
  <si>
    <t>五险一金 绩效奖金 专业培训 免费班车 餐饮补贴 年终奖金 员工旅游 通讯补贴 交通补贴</t>
  </si>
  <si>
    <t>游戏开发工程师（C++/LUA）</t>
  </si>
  <si>
    <t>广州小丑鱼信息科技有限公司</t>
  </si>
  <si>
    <t>【岗位职责】 1、 可以在领导指导下完成部分模块及程序的编码、自测； 2、 根据需求文档内容进行部分模块的概要设计、开发； 3、 解决系统开发过程中部分模块出现的相关问题故障； 4、 参与软件系统核心技术研究和攻关及部分技术需求； 5、 参与软件的系统框架设计、接口设计等工作。  【任职要求】 1、应届毕业生或具有一年左右C#、Asp.Net开发经验，熟悉 NET MVC4.0 ; 2、掌握面向对象编程和设计，能够使用UML、Visio 进行业务分析和流程设计； 3、熟悉.NET框架、ASP.NET/ADO.NET，掌握多层开发； 4、掌握基于MS SQL Server数据库的应用开发，熟练掌握SQL语句，会使用存储过程，索引，有数据库结构设计经验; 5、精通网站开发中常见的安全漏洞及避免方法, 掌握JavaScript、AJAX、JQuery、CSS，并能够灵活运用在页面与程序的交互过程中； 6、了解SVN等团队项目管理工具，了解HTML5、WEB前端缓存优化设计; 7、良好的敬业精神和团队合作精神，良好的沟通能力； 8、具有良好的逻辑分析能力、编程能力习惯和业务分析处理能力； 9. 有ERP、OA软件开发、基于.NET的微信公众平台开发经验者优先。</t>
  </si>
  <si>
    <t>五险一金 弹性工作 员工旅游</t>
  </si>
  <si>
    <t>net软件工程师 (职位编号：003)</t>
  </si>
  <si>
    <t>上海复软信息科技有限公司</t>
  </si>
  <si>
    <t>职位职责： 1、负责手游服务端/客户端（c++/lua）模块的开发、维护和优化更新； 2、负责游戏相关工具的开发以及维护； 3、负责手游SDK接入相关协议实现。 职位要求： 1、熟练使用 lua 脚本语言，c/c++程序基础扎实； 2、熟练使用SQL 语言； 3、 熟悉常用的数据结构与算法； 4、能编写高质量代码，有良好的面向对象分析、设计意识； 5、具备3D编程背景者、大型网络游戏开发经验者优先。</t>
  </si>
  <si>
    <t>后端开发工程师（C++）（校招）</t>
  </si>
  <si>
    <t>上海合合信息科技发展有限公司</t>
  </si>
  <si>
    <t>.net高级软件工程师</t>
  </si>
  <si>
    <t>上海开铭智能科技有限公司</t>
  </si>
  <si>
    <t>五险一金 弹性工作 餐饮补贴 员工旅游 定期体检 股票期权</t>
  </si>
  <si>
    <t xml:space="preserve">工作职责: 1. 参与完成app后台项目的需求分析，架构设计，并完成详细设计和编码任务，确保项目的进度和质量; 2. 维护现有业务，了解和学习相关业务逻辑，持续不断地进行重构和优化，提高系统的稳定性和性能; 任职资格: 1. 至少熟悉c++ /go一种开发语言，并会使用相关的工具进行程序调试; 2. 了解tcp/ip协议，http协议，了解网络编程基本原理; 3. 熟悉Linux操作系统常用命令以及shell脚本; 4. 熟悉mysql数据库; 了解redis, nginx, 熟悉lua脚本者优先; 有网络后端业务开发经验者优先; 5. 对后端业务开发有浓厚兴趣，责任感强，积极主动，有良好的交流沟通、团队合作能力。 优先; 有网络后端业务开发经验者优先; </t>
  </si>
  <si>
    <t>五险一金 定期体检 员工旅游 年终奖金 绩效奖金 商业保险 提供住宿</t>
  </si>
  <si>
    <t>广州市花玄木里生物科技有限公司</t>
  </si>
  <si>
    <t>职位描述： 1.了解客户详细需求，编写相关文档； 2.负责对项目进行架构设计，模块设计，数据库设计； 3.负责核心框架代码，和业务代码编写； 4.参与制定研发规范和过程控制； 5.负责技术选型与技术攻关； 6.协助项目实施及系统维护；   岗位要求： 1.专科以上学历，3年以上软件开发经验； 2.精通asp.net，C#，SQL Server； 3.有丰富的管理系统开发经验，有架构设计经验； 4.有优秀的系统分析设计能力，界面设计能力，文档编写能力； 5.熟悉RFID应用，并有相关经验优先； 6.熟悉B/S开发优先；熟悉wcf开发优先；熟悉delphi开发语言优先； 7.有清晰的逻辑思维，优秀的表达能力、沟通能力； 8.勤奋好学，有责任心，上进心； 9.熟悉SMT行业优先，有MES系统经验优先。</t>
  </si>
  <si>
    <t>C++软件开发</t>
  </si>
  <si>
    <t>深圳市合信自动化技术有限公司</t>
  </si>
  <si>
    <t>上海西文服饰有限公司</t>
  </si>
  <si>
    <t>五险一金 专业培训 出国机会 绩效奖金 年终奖金 员工旅游</t>
  </si>
  <si>
    <t>岗位职责： 1、负责电商平台、微信小程序与管理系统功能开发及框架的设计和研发工作。 2、项目Web前端技术选型以及框架设计 3、完成UI设计的网页界面实现以及与服务器端的联调协作。  任职要求： 1、熟悉HTML5、CSS3、JavaScript等Web前端开发技术。 2、熟悉微信小程序开发调试。 2、熟悉Vue、Angular技术框架。 3、熟悉前端开发调试流程以及各类浏览器调试工具的使用。 4、2年以上前端开发经验。 5、有服务器技术基础，熟悉后台开发经验优先。 6、有较强的团队意识，表达清晰，对用户体验、交互操作流程等有深入的理解，有带人经验更优。</t>
  </si>
  <si>
    <t>五险一金 员工旅游 专业培训 年终奖金 弹性工作 定期体检 带薪年假 节日福利 各种活动</t>
  </si>
  <si>
    <t>服装/纺织/皮革 印刷/包装/造纸</t>
  </si>
  <si>
    <t>带薪年假 节日福利 周末双休</t>
  </si>
  <si>
    <t>工作职责： 1. 负责上位机软件开发。  任职条件： 1、 本科以上学历； 2、 4年以上Qt或C++上位机软件开发经验, 熟悉windows平台开发流程； 3)、4年以上工业自动化公司任职经历； 4、 一年以上工业自动化产品系统方案开发经验； 5)、1年以上项目和软件代码管理经验； 6、 了解电子电路硬件开发； 7、参与过5人以上的中大型项目开发； 8、善于沟通、能吃苦耐劳、有团队意识。 ------------------------------------------------ 一、公司概况 1. 国家高新技术企业，成立于2003年，主营PLC、伺服、HMI等工控产品的研发、生产、销售。工控行业国产领先品牌之一，目标：工业自动化方案领先供应商。 2. 覆盖新能源、锂电池、电子设备、塑料机械、纺织机械、制冷制热、医疗设备、包装设备、数控设备等众多行业客户，在国内主要一二线城市、巴西、印度、越南、泰国、比利时、匈牙利、土耳其、乌拉圭等地区有销售与服务机构。 3. 坚持以技术驱动市场，每年研发费用占销售额比10％以上，40%以上员工从事研发工作，拥有多项技术发明专利。 4. 30岁以下员工占65%；本科学历占75%。 5. 价值观：尊重员工，面向客户。持续改进，从我做起。 二、发展平台 1. 工作时间：每天8小时，每周5天；每天上下班时间弹性半小时。 2. 薪酬：有竞争力的薪酬+年终奖；常规调薪每年一次；优异者及时调薪，有能力、勤奋敬业的伙伴总是能得到应得的薪酬。另有年度优秀员工、月度优秀员工、合理化建议等各种奖项；视岗位通讯补贴、私车公用补贴、出差补贴等等。 3. 发展：公司持续发展，在发展中不断涌现职业机会；用人唯贤，有能者上。 4. 福利：五险一金、带薪年休假、法定假期、年度旅游、健康体检、不定期部门活动、开年利市、各种节日礼金、生日礼品、结婚礼金、篮球/羽毛球/游泳/瑜伽/登山等各种活动。 5. 培训：新人导师制，帮助新人快速融入团队；清晰的任职资格晋升体系；各种内训、外训课程；允许员工犯错误，但要在错误中学习。 6. 气氛：简单、开心、充实、勤奋。</t>
  </si>
  <si>
    <t>岗位职责： 1. 数据模板开发制作。 2. 分析研究项目产品特点、优化客户落单系统流； 3. 针对项目开, 展开项目现场调研、分析、编制整理开发文档、编写代码、组织测试、上线；  任职资格： 1. 计算机相关专业、本科学历或以上背景； 2. 英语四级以上优先； 3. 熟悉C#或Java等开发语言,在JDBC, Servlet，jsp，web等开发方面有一年以上经验编程； 4. 熟悉Struts2、Spring、Hibernate，Mybatis，SpringMVC,SpringBoot等框架，能熟悉的运用 5.熟悉在Android环境应用程序开发, 具有一年以上开发经验； 6．熟悉 HTML5、CSS3、JavaScript,Jquery,thymeleaf 等前端技术； 7．熟练SQL、Oracle 、redis等数据库方面开发经验之一；熟悉Solr，nginx，tomact技术的搭建和使用； 8．具有以上3~7项条件其中任意一项经验均可； 9．有敬业精神，积极开朗，乐观向上，有很强的沟通能力和团队协助能力，能承受压力，服从公司领 导，做事能吃苦耐劳，工作积极，有良好的团队合作精神。 公司双休制，提供食宿，有往返七宝、青浦、莘庄班车</t>
  </si>
  <si>
    <t>广州市丁丁网络科技有限公司</t>
  </si>
  <si>
    <t>上海旭立信息技术有限公司</t>
  </si>
  <si>
    <t>年终奖金 绩效奖金 五险一金</t>
  </si>
  <si>
    <t>五险一金 补充医疗保险 定期体检 年终奖金 绩效奖金 员工旅游 出国机会</t>
  </si>
  <si>
    <t xml:space="preserve">1) 与团队协同工作，致力于Web应用及服务器端HTTP接口开发，构建高性能、高可用性的产品，服务以及支持系统； (2) 你将完成程序编写及单元测试，并确保开发过程遵循公司的相关开发规范； (3) 与产品及测试团队或其他需要你支持的部门保持良好的沟通； (4) 我们可能需要你在压力下工作，以期保证产品服务的开发进度；  任职要求： (1) 熟悉c/c++编程语言； (2) 熟悉数组，链表，栈，队列，树常见数据结构； (3) 熟悉MySQL/PostgreSQL数据库, 善用数据库建模工具进行数据库的设计； (4) 熟悉TCP/IP基础原理、精通HTTP等应用层协议； (5) 熟悉Linux服务器系统环境，掌握必要的Unix Shell的用法； (6) 具备良好的面向对象程序设计基础 (7)掌握php,  golang,，nodejs中或者其他任意一种编程语言的web开发； (8) 阅读过优秀开源项目代码优先； (9) 了解k8s，docker优先； 具备以下条件优先： 1. 熟悉开源游戏框架skynet； 2. 熟悉NoSQL,如：redis,MongoDB优先。  工作时间： 周一至周五 9:00-12:00 14:00-18:00 周末双休 </t>
  </si>
  <si>
    <t>.Net程序员（急聘）</t>
  </si>
  <si>
    <t>上海苏翔信息科技有限公司</t>
  </si>
  <si>
    <t>软件开发工程师（C,C++等）</t>
  </si>
  <si>
    <t>上海晴嘉商务咨询有限公司</t>
  </si>
  <si>
    <t>五险一金 餐饮补贴 员工旅游 绩效奖金 年终奖金 弹性工作 定期体检</t>
  </si>
  <si>
    <t>学历要求：本科及以上学历 专业要求：计算机及相关专业 能力要求： 1、具有2年以上实际.Net开发经验； 2、精通.Net编程相关技术（如.Net Framework等相关技术）； 3、熟悉关系数据库理论，有SQLServer、Oracle、MYSQL至少一种数据库的编程经验； 4、责任心、沟通能力强，具有良好的团队协作能力，能承受一定的工作压力。 岗位描述： 1、负责基于.NET/ASP.NET/C#的客户端软件开发 2、需求调研及需求分析； 3、负责部分软件模块的设计、开发与单元测试； 4、编写与项目相关的技术性文档。 薪资福利： 1、高薪资+补贴+节日福利+生日福利+年终奖； 2、优厚的福利体系：养老保险、医疗保险、生育保险、工伤保险、失业保险及住房公积金； 3、丰富多彩的员工活动：员工聚餐、年度体检、部门活动、旅游（国内外）、年会、优秀员工表彰活动等； 4、良好晋升机会：内部转职（横向发展）、纵向提升。</t>
  </si>
  <si>
    <t>五险一金 员工旅游 交通补贴 年终奖金 定期体检 餐饮补贴 通讯补贴</t>
  </si>
  <si>
    <t>软件开发：  1.男女不限，户籍不限； 2.计算机本科学历， 3.有系统软件开发的项目管理经验，有现金处理设备相关经验者优先 4.具备C,C++等常用软件开发语言，开发Windows应用软件经验，有数据库，Linux相关的驱动软件开发知识 5.有行业内设备软件解决方案经验者优先 6.能熟练使用日语或者英语者优先</t>
  </si>
  <si>
    <t>Web前端开发工程师 (职位编号：YW)</t>
  </si>
  <si>
    <t>上海数慧系统技术有限公司</t>
  </si>
  <si>
    <t>C++后端工程师</t>
  </si>
  <si>
    <t>广州峰火电子股份有限公司</t>
  </si>
  <si>
    <t>.net软件工程师/开发工程师</t>
  </si>
  <si>
    <t>上海灿态信息技术有限公司</t>
  </si>
  <si>
    <t>五险一金 交通补贴 餐饮补贴 通讯补贴 专业培训 年终奖金 定期体检</t>
  </si>
  <si>
    <t>绩效奖金 周末双休 社会保险 专业培训 员工旅游 节日福利 超长带薪假</t>
  </si>
  <si>
    <t>岗位职责： 1、开发前端开发框架，实现各种UI组件，提升用户体验和可用性。 2、负责产品和项目中web gis相关功能的开发和技术研究。 3、Web前沿技术研究和新技术调研。  任职要求： 1、本科以上学历，1年以上相关工作经验 2、熟练掌握HTML5/JavaScript/CSS3等Web开发技术，对原理有较深的理解。 3、熟练使用chrome、firefox的开发调试工具。 4、熟悉webgis开发经验，有ArcGis server JavaScript、leaflet开发经验。熟悉和了解各种地图服务。 5、熟悉模块化开发，熟悉构建工具的使用（如Webpack），熟悉sass/less等样式预处理工具的使用， 6、有Vue框架开发经验者优先；</t>
  </si>
  <si>
    <t xml:space="preserve">岗位职责： 1、负责后端服务模块开发； 2、负责PC端(QT5)产品维护； 3、负责项目经理安排的其他事宜。  任职要求： 1、3年以上Linux平台开发经验； 2、精通C/C++,QT5,Boost； 3、熟练使用一种或多种数据库(Redis/MySQL/SQLite3)； 4、熟悉TCP/IP,SOCKET,HTTP等网络协议； 5、熟悉XML、JSON等数据格式的处理； 6、熟悉GIT、SVN代码文档管理工具； 7、熟悉前后端交互方式，RPC技术框架优先； 8、具备编写需求、设计、使用说明等常见软件工程文档能力； 9、对用户体验和用户研究等相关知识有深入了解和实践经验者优先。 </t>
  </si>
  <si>
    <t>五险一金 餐饮补贴 股票期权 带薪年假</t>
  </si>
  <si>
    <t>岗位职责 1、独立完成系统模块开发、维护，按计划完成各个模块日常开发工作； 2、参与系统架构设计、优化； 3、精通C#与SQL，具有丰富的WinForm开发经验和知识积累，对UI用户体验具有深刻理解； 4、精通多线程，对多线程编程有深刻的理解； 5、具有丰富的面向对象的设计能力和开发能力； 6、可以熟练应用各种设计模式； 7、主动解决问题，工作踏实，善于沟通，刻苦钻研，责任心强，能承受较大工作压力； 8、良好的代码编写习惯、以及技术文档书写能力。  任职要求： 1、年龄24-35岁，计算机及相关专业大专及以上学历； 2、2年以上C#,Winform界面开发经验，能熟练进行基于C#的C/S模式(WinForm)开发； 3、具有较完整的软件知识体系结构（操作系统、软件工程、数据库系统等）；精通面向对象设计和设计模式，具有丰富的WinForm开发经验和知识积累； 4、具有Infragistics组件开发经验、具有完整应用项目开发经验者优先； 5、能吃苦耐劳，有极强的工作责任心、敬业以及团队合作精神，能够承受较强的工作压力，有创造性和积极主动性。</t>
  </si>
  <si>
    <t>深圳模德宝科技有限公司</t>
  </si>
  <si>
    <t>ASP.NET高级开发工程师</t>
  </si>
  <si>
    <t>上海三迭信息科技有限公司</t>
  </si>
  <si>
    <t>五险一金 交通补贴 绩效奖金 弹性工作</t>
  </si>
  <si>
    <t>五险一金 免费班车 员工旅游 餐饮补贴 专业培训 出国机会 股票期权 年终奖金 绩效奖金</t>
  </si>
  <si>
    <t>1.根据产品功能需求，制订C++软件设计方案  2.负责产品C++软件开发，能独立承担项目开发工作  3.负责软件代码的维护和优化工作  4.解决在产品使用中遇到的各种问题，并进行总结与改进  任职要求：  1.计算机相关专业本科以上学历，五年以上C++软件开发经验  2.精通C++，熟悉VC, gcc , makefile编译工具;  3.有过大型项目开发经验；有成功的项目开发经验者优先；  4.本岗位需要写代码，要求以往工作经验中一直在编写代码；</t>
  </si>
  <si>
    <t>儿童教育游戏客户端开发工程师 (Unity) (职位编号：1)</t>
  </si>
  <si>
    <t>上海习习网络科技有限公司</t>
  </si>
  <si>
    <t>车联网嵌入式C/C++软件工程师</t>
  </si>
  <si>
    <t>2-3.5万/月</t>
  </si>
  <si>
    <t>上海科络达云软件技术有限公司</t>
  </si>
  <si>
    <t>职责 负责儿童教育游戏 App 客户端部分开发、上线工作  要求 - 认同儿童教育游戏方向并充满热情 - 1.5 年以上手机游戏客户端开发经验，熟悉 Unity引擎，熟悉 C#、Lua - 掌握客户端架构设计和图形学原理，卓越的面向对象分析设计能力，有规范的编程风格、良好的文档习惯 - 综合能力强，有支持一款轻游戏前端开发、全渠道接入上线的经验（或潜质），有成功上线项目者优先 - 勤恳、精进、有担当、善协作  本岗位急招 须完整说明项目经历和个人价值，并接受测试</t>
  </si>
  <si>
    <t>1-2.8万/月</t>
  </si>
  <si>
    <t xml:space="preserve">1. 参加需求分析,详细设计,撰写相关技术文档； 2. 根据详细设计进行编码与调试,实现产品具体功能； 3. 与硬件协作,进行产品的单元测试与系统测试; 4. 产品软件更新升级和软件bug的分析与解决; 5. 完成部门经理交待的其他工作。  职位要求： 1. 大专学历以上,计算机软件、电子工程、自动化等相关专业； 2. C语言基础扎实； 3. 熟悉TCP/IP/UDP/HTTP等网络通讯协议，熟悉OMA DM/LwM2M协议； 4. 熟悉车载诊断协议； 5. 熟悉软件调试、测试的基本方法,能够独自编写软件测试用例并完成测试工作； 6. 有嵌入式设备，车载终端开发经验优先； 7. 具备良好的沟通能力； 8. 能适应短时间出差。 </t>
  </si>
  <si>
    <t>windows应用软件工程师（工具软件工程师）</t>
  </si>
  <si>
    <t>上海移柯通信技术股份有限公司</t>
  </si>
  <si>
    <t>人力资源管理软件开发工程师</t>
  </si>
  <si>
    <t>广州恒软逸群信息技术有限公司</t>
  </si>
  <si>
    <t>云工工业科技（深圳）有限公司</t>
  </si>
  <si>
    <t>五险一金 餐饮补贴 弹性工作 定期体检</t>
  </si>
  <si>
    <t>工作1年以上： 1、  工厂生产系统开发，PC端产品迭代开发 2、  需要配合工厂生产环节，客制化相应的PC工具。 3、  需要对串口操作，发送，接收和解析字符处理，根据结果做出相应处理。 4、  对相应结果存储到服务器的数据库中，以便后续查询使用。  任职要求： 1、本科（含）以上学历、计算机信息相关专业毕业。 2、熟悉C++，C#，具有1年以上在Windows平台下使用Visual C++开发经验。 3、熟悉SQL Server、MYSQL、 PYTHON。 4、有相关工厂生产工具开发经验优先。 5、善于协调沟通，具备良好的团队合作精神。  资深windows 应用软件工程师 工作3年以上（薪资面谈）： 1、  需要对MTK，2G，3G，4G芯片的写号，校准，综测等工具进行修改。要做到对产线各工位的控制，及测试结果的保存。 2、  需要工具进行优化和管理，使其尽可能兼容各个不同项目。 3、  需要建立和管理数据库。要对SQL进行优化，以保证数据库可以满足较大的数据量访问。 4、  需要支持工厂的试产和生产。在工厂试产和生产的过程中，及时解决工具在生产中发现的问题，包括人性化功能。  任职要求： 1、本科（含）以上学历、计算机信息相关专业毕业。 2、熟悉C++，C#，具有1年以上在Windows平台下使用Visual C++开发经验。 3、熟悉SQL Server、MYSQL。 4、有相关工厂生产工具开发经验，及MTK工具开发经验者优先。 5、善于协调沟通，具备良好的团队合作精神。</t>
  </si>
  <si>
    <t>互联网/电子商务 机械/设备/重工</t>
  </si>
  <si>
    <t>职位描述： 1、负责3D引擎相关产品的应用功能的开发； 2、负责基于3D渲染相关产品的开发 ； 3、负责软件框架搭建，接口定义； 4、解决软件开发项目中的关键问题和技术难题。 5、作为研发项目的技术骨干确保研发项目的成功； 6、研究产品关键代码的改进点并实施，在现有产品的基础上，不断开发产品的其它创新功能。 岗位要求: 1、计算机相关专业，本科三年以上，硕士一年以上相关经验； 2、精通C/C++/C#，熟悉系统内存管理,线程交互的知识,并具备底层机制的强烈探索精神，对算法研究有强烈兴趣； 3、精通计算机图形学的基础知识，熟悉OpenGL，GLSL。 4、有opengl，direct3d，CAD方面的知识或有独立开发图形算法经验者更佳； 5、熟悉设计软件，如AUTOCAD、NX（UGS）、Creo(ProE)、CATIA更佳； 6、具备良好的沟通能力和团队合作精神，工作负责，积极主动，并且能高效地完成工作任务。</t>
  </si>
  <si>
    <t>自动化测试工程师</t>
  </si>
  <si>
    <t>掌门1对1</t>
  </si>
  <si>
    <t>“人力资源软件开发工程师”的职位要求： 1、精通Java平台、熟练H5开发技术，有独立开发经验 2、具备2年以上人力资源软件及相关行业软件开发经验 3、精通Oracle、MySQL、SQL Server等数据库的设计与开发，熟悉存储过程，T-SQL编程； 4、熟悉DIV+CSS开发模式，熟练HTML、DHTM、XML、JavaScript脚本开发； 5、具备人力资源软件行业开发架构经验的优先； 6、热爱软件开发职业，有成就理想的信心、并期望继续钻研技术的.。</t>
  </si>
  <si>
    <t>1.2-2.5万/月</t>
  </si>
  <si>
    <t>五险一金 弹性工作 专业培训 出国机会 员工旅游</t>
  </si>
  <si>
    <t>深圳市志奋领科技有限公司</t>
  </si>
  <si>
    <t>岗位职责： 1、负责接口自动化测试标准与规范建设,并负责相关业务系统的测试工作； 2、负责自动化测试方案的设计，接口自动化测试框架搭建与研发维护； 3、开发接口自动化测试脚本, 设计和收集自动化测试用例数据； 4、指导攻关自动化测试中的难点, 设计和优化自动化脚本； 5、与开发及测试沟通测试方法的实现机制, 协助测试组执行并完成自动化测试； 6、对自动化测试结果进行总结与分析，协调开发与运维进度，推动项目上线； 7、追踪最新自动化工具和技术，改善自动化测试质量和效率。  岗位要求： 1、5年以上测试相关经验，其中3年以上自动化测试经验 2、精通Java，C#，Python，Ruby 等至少一到两种编程语言； 3、编写完成一个或者多个框架； 4、具有熟练的文档、沟通表达和辅导技巧； 5、熟悉Linux/Unix,熟练使用各类办公工具 6、有较强的分析能力和定位问题的能力,有责任心,做事严谨,有良好的沟通,团队协作意识及多任务协调能力。</t>
  </si>
  <si>
    <t>岗位职责： 1、参与公司测量应用软件的设计、开发及维护 2、分析并解决软件开发过程中的软件问题 3、完成项目的测试、系统交付工作、对项目实施提供支持 4、参与方案的讨论和技术调研、负责方案升级、更新 任职要求： 1、计算机、通信、电子等相关专业毕业，大学本科以上学历,3年工作经验以上； 2、熟悉VS开发环境，精通C++，良好的C++功底，具有MFC或Qt开发经验； 3、良好的代码风格及编码习惯，熟悉OpenGL、PCL、VTK等图形相关开源库； 4、有团队合作能力，表达清晰，语言流畅； 5、有相关项目开发经验者优先；</t>
  </si>
  <si>
    <t>上海淡竹信息技术有限公司</t>
  </si>
  <si>
    <t>数学/计算机/软件工程/物理相关专业本科及以上学历，985/211院校优先考虑 熟悉软件开发流程，掌握基本的测试方法 掌握常用的测试用例设计方法和测试管理软件，如Jira、Bugzilla等 熟悉性能测试、自动化测试方面的技术 掌握一定的语言编程经验(C#、C++、Java、PHP和MySQL) 有大负荷并发系统测试经验者优先考虑 具有良好的学习和解决问题的能力，具有开拓创新精神和团队合作精神</t>
  </si>
  <si>
    <t>mcu c 开发工程师</t>
  </si>
  <si>
    <t>比亚迪精密制造有限公司</t>
  </si>
  <si>
    <t>通州区  </t>
  </si>
  <si>
    <t>做五休二 周末双休 带薪年假 交通补贴 五险一金 绩效奖金 通讯补贴 专业培训 节日福利</t>
  </si>
  <si>
    <t>Android开发工程师</t>
  </si>
  <si>
    <t>五人易软件（上海）有限公司</t>
  </si>
  <si>
    <t>MCU应用与框架开发 招聘要求; 1. 本科及以上学历，计算机、电子、自动化等相关专业 2. 有良好的编码习惯，文档规范； 3. 精通C；熟悉C++，有嵌入式系统开发经验； 4. 具备FreeRTOS、uCOS等操作系统和MCU程序编写/维护能力； 5. 熟悉SPI、I2C、UART、USB、CAN等外设驱动的开发； 6. 有程序架构设计经验，对软件的模块化、可移植性有深入理解； 7. 熟悉计算机原理，能对代码进行结构性优化。</t>
  </si>
  <si>
    <t>计算机服务(系统、数据服务、维修) 专业服务(咨询、人力资源、财会)</t>
  </si>
  <si>
    <t>五险一金 补充医疗保险 专业培训 餐饮补贴 年终奖金 带薪年假 带薪病假</t>
  </si>
  <si>
    <t>1. 负责 Android App开发设计及维护
2. 进行软件除错
3. 对于 UI / UX 有一定敏感度
4. 依产品需求做 prototype展示及测试
5. App�炔孔霭姹究毓�
工作需求
1. Android 开发测试
2. 熟悉 Restful API 串接
3. 有使用第三方套件经验
4. 能独立客制化UI
5. 使用�^过Git 进行版本控管
加分条件
1. Google Play上架经验
2. 单元/ UI 测试
3. SQLite
4. Design pattern
5. 对于 C# 有一定概念
6. 对于 IIS(Internet Information Server) 有一定概念
7. 中英文简单沟通能力</t>
  </si>
  <si>
    <t>申朴信息技术（上海）股份有限公司</t>
  </si>
  <si>
    <t>IT经理</t>
  </si>
  <si>
    <t>php程序员（包吃+福利好）</t>
  </si>
  <si>
    <t>上海佳�易远�化科技有限公司</t>
  </si>
  <si>
    <t>广东齐创科技投资集团有限公司</t>
  </si>
  <si>
    <t>电子技术/半导体/集成电路 影视/媒体/艺术/文化传播</t>
  </si>
  <si>
    <t>任职规则 1、计算机科学与技术、软件工程等相关专业本科以上学历；
2、熟悉C#、ASP.NET语言开发，熟悉T-SQL/Pl-SQL、report、form、workflow、discover、 ORACLE、SQL Server数据库软件，有丰富的PL/SQL开发经验，熟悉ERP数据库底层表结构；
3、具5年以上大中型信息系统项目建设、开发、管理、安全防范等及网站开发经验管理经验。具有OA、ERP的开发、实施及管理经验，具有业务流程手机端的开发及实施经验。</t>
  </si>
  <si>
    <t>广州德勤龙健电子有限公司</t>
  </si>
  <si>
    <t>环保 多元化业务集团公司</t>
  </si>
  <si>
    <t>员工旅游 包吃 绩效奖金 年终奖金 专业培训 节日福利 五险 大小周 团队拓展</t>
  </si>
  <si>
    <t>1、负责项目整体规划、功能设计、程序开发工作； 2、负责项目开发和测试，维护已有程序的审计和错误更正； 3、负责官网前后端编写和广告页面上线； 4、负责开发设计项目新功能，协同完成项目升级工作、提高用户体验； 5、负责品牌系统性能优化和技术攻关； 岗位要求： 1、熟悉相关Web开发技术、熟悉HTML5、CSS3、XML、JSON、JavaScript、Ajzx等技术； 2、精通PHP，熟悉第三方API接口对接功能模块开发技术者优先； 3、熟悉ThinkPHP、组织梦框架，能独立承担模块开发任务； 4、熟悉Windows+IIS7.5+php+myaql相关知识，熟练应用服务器配置优先； 5、熟悉MYSQL,精通MYSOL和SQL Server数据库的优化技术者优先； 6、有良好的编码习惯和技术文档编写能力</t>
  </si>
  <si>
    <t>资深.NET开发工程师（偏前端）</t>
  </si>
  <si>
    <t>五险一金 绩效奖金 员工旅游 年终奖金 专业培训</t>
  </si>
  <si>
    <t>上海移品信息技术有限公司</t>
  </si>
  <si>
    <t>1. 精通C++语言编程环境，具备良好的编程习惯，两年以上C++相关技术软件开发经验，参与过中小型系统项目的开发工作； 2. 会用QT和Android编程, 了解编程模式； 3. 有扎实的理论基础，有规范化、标准化的代码编写习惯，有编写技术文档习惯； 4. 踏实肯干，工作踏实，耐心细致，有责任心，具备良好的职业操守和职业道德，服从上级安排； 5. 整体概念明确，思路清晰，有较强的学习能力，具有团队合作精神，以及一定的工作压力承受能力。  岗位职责： 1. 参与软件系统及工具软件的需求分析，软件架构设计，编写源代码，维护完善，完成软件的基础测试及BUG修改，编写相关技术文档，相关功能的使用手册。 2. 公司提供专业的技术培训以及稳定的业务平台，欢迎广大应届毕业生加入。  薪酬福利： 1、底薪+提成+各项差旅费用时报时销 2、双休，带薪年假和国家法定节假日 4、社保五险 5、每天工作7小，早9点-12点，午14点-18点 上班地址：广州市番禺区市桥迎星中路； 请各位应聘者先到我司官方网站：www.dklongjoin.com，了解相关信息</t>
  </si>
  <si>
    <t>领先技术 有挑战的工作 前景好 专业培训 Open氛围 员工旅游 五险一金 弹性工作 股票期权</t>
  </si>
  <si>
    <t>C++</t>
  </si>
  <si>
    <t xml:space="preserve"> 岗位职责：  1. 根据产品设计，参与公司产品服务端开发；根据业务需求，独立完成项目开发和部署工作；  2. 负责产品新功能后台系统的设计，实现和优化；  3. 负责产品后端接口开发和Web程序开发；  4. 负责Web前端表现层与后端交互据接口定义，前端JS实现Json、XML格式的数据发送与数据解析；  5. 负责解决产品界面在不同浏览器及不同版本下的兼容问题；  岗位要求：  1. 本科及以上学历 ，计算机相关专业，3-5年.NET开发经验；  2. 熟练C#语言和SQL Server数据库，精通ASP.NET MVC框架、Entity Framework 等ORM框架；  3. 精通Webapi,WebService,Socket通信,多线程开发等技术;  4. 熟练掌握常用设计模式与算法，了解服务器内存和性能优化;  5. 有良好的编程习惯、团队合作精神和沟通协调能力;  6. 精通Vue，有Bootstrap或TypeScript框架，具有前端核心业务代码及JS组件的封装；  7. 有过微软Azure、Office365、Skype对接开发经验和移动APP开发经验者优先；  在移品工作最令人自豪的一点是，你可以体会到自己所做的工作正在改变世界。我们热爱团队协作，鼓励不同意见，追求目标一致。 我们提供的是一个机会，能让你参与其中，始终推动你走向你想追求的方向，共同成就意义非凡的事业。 加入我们，一起创新，一起打造一流的SaaS大数据云平台！</t>
  </si>
  <si>
    <t>广州大白互联网科技有限公司</t>
  </si>
  <si>
    <t>五险一金 员工旅游 节日福利 带薪年假 弹性工作 定期体检 绩效奖金 周末双休 年底双薪</t>
  </si>
  <si>
    <t>岗位职责：1. 参与终端应用（Windows平台等）的开发工作； 2. 参与业务服务器的开发工作； 3. 负责业务模块的设计、编码实现、技术文档编写； 4. 负责业务模块的性能优化，技术攻关。 岗位要求： 1. 计算机相关专业本科以上学历； 2. 具有扎实的C++开发语言基础，能独立定位和解决软件开发过程中遇到的问题； 3. 熟悉串口、USB、蓝牙等应用开发； 4. 熟悉mysql, redis等数据库应用，熟悉SQL语言，能进行性能优化及解决常见问题； 5. 善于沟通，要有团队合作精神； 6. 具备较强的学习能力，适应性强，能快速进入工作状态，对工作有热情、负责； 7. 熟悉python的优先考虑。 备注： 旅业AI、非本人本车AI部分后续维护（C++及python）。后续计划会负责windows平台的开发，可能会加固app、服务端需要防御破解的地方（根据实际情况）。</t>
  </si>
  <si>
    <t>Software Engineer- WeChat</t>
  </si>
  <si>
    <t>美乐家（中国）日用品有限公司</t>
  </si>
  <si>
    <t>1.4-1.8万/月</t>
  </si>
  <si>
    <t>快速消费品(食品、饮料、化妆品) 批发/零售</t>
  </si>
  <si>
    <t>五险一金 补充公积金 员工旅游 定期体检 年终奖金 补充医疗保险 交通补贴 餐饮补贴 专业培训 产品福利</t>
  </si>
  <si>
    <t xml:space="preserve">   </t>
  </si>
  <si>
    <t>深圳前海千惠资产管理有限公司</t>
  </si>
  <si>
    <t>.NET开发工程师/中商网络</t>
  </si>
  <si>
    <t>SHCP直通车项目组1</t>
  </si>
  <si>
    <t xml:space="preserve">Key Responsibilities: ? Design, Build and maintain trading applications ? Implement unit tests for different systems ? Maintain documentation  Requirements: ? Strong background in C#/C++ ? Python is a plus ? Experience in multithreading, latency analysis ? Strong analytical skills ? Strong communication skills ? 1-2 years working experience, preferably within the financial sector ? Good knowledge on financial markets 工作范围 开发测试和维护超低延迟量化交易系统 设计unit test 测试各部分组件 文件维护  能力要求 计算机相关专业 熟练运用C++/C# 对Pyhon有一定的理解 有一定的数据库开发经验 有多线程超低延迟程序开发经验 分析以及沟通能力强，具备良好的团队合作精神 1-2年金融类企业工作经验 对金融市场有一定的了解 良好的中英文沟通能力 薪酬待遇： 1、底薪（面议） + 优厚的业绩提成 2、能力突出者能够获得更大的发展机会，收入上不封顶 工作时间： 周一至周五（9:00―18:00），周末双休。 薪资福利： 1、五星级写字楼办公环境，高于同行业的薪资，人性化企业管理，； 2、五险一金、带薪年假、下午茶、节假日福利； 3、公司有微波炉、冰箱、咖啡机，给你家的温暖； 4、水果、饮料、零食任吃；咖啡、牛奶任饮； 5、公司会定期组织聚餐和运动（羽毛球、乒乓球等）； 压力与乐趣并存，现在，就等你！ </t>
  </si>
  <si>
    <t>Web前端开发工程师（双休+五险一金）</t>
  </si>
  <si>
    <t>广州市博纳思教育科技有限公司</t>
  </si>
  <si>
    <t xml:space="preserve"> 岗位职责：  任职要求：</t>
  </si>
  <si>
    <t>北京智敏科技发展有限公司</t>
  </si>
  <si>
    <t>周末双休 五险一金 补充医疗保险 补充公积金 员工旅游 专业培训 弹性工作 绩效奖金 交通补贴</t>
  </si>
  <si>
    <t>政府/公共事业</t>
  </si>
  <si>
    <t>1、根据项目组、产品组需要，负责功能开发或BUG修复 2、负责传统前端、H5、小程序、服务号开发 3、协助完善公司前端技术框架 4、完成前端相关的技术预研、提供解决方案或意见 5、完成研发负责人安排的其他工作  任职资格： 1、具备2年以上的前端开发经验； 2、熟练掌握前端技术，H5、CSS、JavaScript。有较强的 AJAX 前后台数据交互经验， 能配合后台写JS的业务逻辑的经验； 3、精通各主流浏览器间的差异性，能快速定位和解决各种兼容难题； 4、有微信端服务号、小程序开发经验优先； 5、有模块化、组件化开发经验优先。</t>
  </si>
  <si>
    <t>五险一金 员工旅游 专业培训 通讯补贴 餐饮补贴 交通补贴 年终奖金 带薪年假</t>
  </si>
  <si>
    <t>数据展示（Power BI)</t>
  </si>
  <si>
    <t>岗位职责： 1.负责手写签批Windows应用软件的开发和维护； 2.参与需求分析，根据项目安排和模块划分，进行代码编写、测试和发布； 3.按要求撰写需求说明书、设计说明书、测试大纲等技术文档，参与方案、设计等相关评审； 任职资格： 1.计算机、自动化、通信等相关专业，本科及以上学历，英语四级以上； 2.精通C/C++编程，熟悉Windows环境下的应用程序开发； 3.对数据结构、操作系统、网络原理，有较为深入的理解； 4.熟悉对计算机外设编程，熟悉操作系统进程管理、线程管理； 5.具有良好的沟通能力、理解能力及团队协作精神，工作责任心强。 优秀应届硕士亦可。</t>
  </si>
  <si>
    <t>上海益海信息技术有限公司</t>
  </si>
  <si>
    <t>C++开发工程师（Linux平台）</t>
  </si>
  <si>
    <t xml:space="preserve">岗位职责：  -负责现有BI系统的运维，跟方案提供商一起跟进解决BI平台的报表问题；  -负责新BI项目的项目执行，参与设计和开发数据库，ETL，负责BI可视化报表开发与性能优化；  -负责新BI项目文档的撰写和团队间沟通协作；    岗位要求：  - 本科以上学历，计算机及相关专业；  - 3-5年及以上基于MS Analysis Service 的BI报表开发经验；  - 熟悉MS SQL Server数据库系统以及MS Analysis Service方案的设计、开发；  - 精通Excel、PowerPoint的图表制作；熟悉VBA更好；  - 精通PowerBI的图表制作；  - 有基于MS SharePoint平台Web前端开发经验优先；  - 熟悉一门或者多门开发语言Java/C#/VB等，有实际开发经验尤佳；  - 良好的编程习惯，熟悉代码规范和过程改进；  - 英语水平达到CET-4级别，能使用英语进行邮件沟通；  - 工作认真仔细，积极主动，学习能力强，善于沟通，抗压能力好；  - 具备物流供应链相关项目以及应用程序开发相关经验尤佳；  </t>
  </si>
  <si>
    <t>五险一金 员工旅游 交通补贴 餐饮补贴 通讯补贴 绩效奖金 定期体检</t>
  </si>
  <si>
    <t>岗位职责： 1. 参与RFID产品相关软件开发工作； 2. 根据需求，完成项目模块设计、编码、测试、优化和维护工作； 3. 负责技术文档的编写； 4. 解决产品在测试和应用过程中相关的问题 5. 完成领导安排的其他任务。  职位要求： 1. 本科及以上学历，计算机、电子等相关专业，3年以上C++开发经验； 2. 精通C++开发语言，熟练掌握linux/Window下C++的开发工具，熟悉使用网络开发、内存管理、线程进程通信，熟练掌握Linux系统环境编程和调试方法； 3. 良好的编程技巧和编程风格，良好的代码阅读能力和学习能力； 4. 良好的英文听说读写能力，能够熟练阅读和理解英文资料； 5. 具有嵌入式Linux开发，独立项目经验者优先；有RFID产品开发产品经验者优先；精通C#者优先； 6. 工作踏实、努力、性格开朗，具备较好的沟通能力，乐于分享和互相学习，具有良好的团队合作精神，责任心强、勇于接受挑战。 本岗位上班地址：上海市浦东新区宣春路164号（临近16号线地铁，野生动物园站下）</t>
  </si>
  <si>
    <t>Asp.net开发工程师（H5方向）</t>
  </si>
  <si>
    <t>上海舒克资产管理有限公司</t>
  </si>
  <si>
    <t>C++ C# 光学影像软件开发工程师</t>
  </si>
  <si>
    <t>北京大申烽华科技有限责任公司</t>
  </si>
  <si>
    <t>五险 餐饮补贴 通讯补贴 专业培训</t>
  </si>
  <si>
    <t>五险一金 补充公积金 员工旅游 餐饮补贴 年终奖金 股票期权 定期体检</t>
  </si>
  <si>
    <t xml:space="preserve">具体要求： 1、熟悉C++ VC 以及STL库，或有Matlab/C++编程经验 ,熟悉OOP编程，熟悉继承、重载，多态、模板、算法等知识点；  2、具备工业相机标定算法以及相应标定工具开发经验，并能根据实际需求进行快速开发；  4、具备工业相机SDK二次开发经验，如Basler，Point Grey，海康等相机，具有多轴运动控制卡应用开发经验；  5、具备图像处理基础，熟悉OpenCV开发优先；  6. 懂Python的优先；或有Matlab/C++编程经验； 有计算机图像处理的经验和知识；对AI感兴趣以及有基本的知识  7、熟悉Windows下的程序开发，熟悉Visual Studio开发环境，有MFC编程经验优先；  8、熟悉网络开发知识，有TCP/UDP或HTTP/WEBSOCKET编程实际经验；  9、熟悉SDK开发，会针对第三方协议文档做二次开发；  10、熟悉数据库(MYSQL)基本知识；有开源代码使用经验优先，如Boost库,JsonCpp库,websocket库等；  11、有视频设备使用经验优先，如海康视频设备，大华视频设备等；有智能灯控行业从业经历优先。  </t>
  </si>
  <si>
    <t>Asp.net开发工程师（H5方向）――非外包 岗位职责： 1、从事金融科技、金融大数据、智能投顾等金融类APP产品开发，参与金融软件或APP创新开发； 2、负责相应产品模块的需求消化、框架设计和编码工作，主要包括APP H5、运营活动H5、PC Web开发； 3、参与研究或学习人工智能或区块链技术在金融工具领域的应用。  岗位要求： 1、本科及以上学历，计算机相关专业，5年及以上工作经验，有移动互联网行业背景优先； 2、熟练使用C#、Asp.net、缓存、多线程、数据库等技术； 3、熟练使用html/javascript/css等脚本语言，有丰富H5开发经验； 4、具有面向对象的编程思想，可以独立胜任模块开发工作和团队协作完成任务目标； 5、愿意接受学习互联网、金融、人工智能等新事物，爱学习，可以接受加班； 6、良好的沟通能力，思维活跃，有较强的创造力、高效工作方式、团队协作能力。  岗位优势：</t>
  </si>
  <si>
    <t>web前端（偏HTML+CSS）</t>
  </si>
  <si>
    <t>北京医大时代科技发展有限公司</t>
  </si>
  <si>
    <t>C++后端开发工程师</t>
  </si>
  <si>
    <t>上海云缈网络科技有限公司</t>
  </si>
  <si>
    <t>运维工程师（实习生）</t>
  </si>
  <si>
    <t>医利捷（上海）信息科技有限公司</t>
  </si>
  <si>
    <t>1、主要负责手机游戏服务器的开发和维护（主要使用C/C++和Golang），包括游戏逻辑的实现、服务中间件的开发，以及与运营接口的集成等等； 2、根据需求能独立进行游戏逻辑功能的编写；  3、可以独立维护和更新游戏功能，保证服务器稳定高效运行。  职位需求： 1、熟悉C/C++语言，1年以上Linux服务器开发经验； 2、全面的后端开发知识体系，包括：TCP/IP网络编程、至少一种SQL数据库、一定的算法和性能优化的实践； 3、有良好的沟通能力，工作认真负责，学习能力强； 4、有游戏服务器、高并发服务程序、分布式系统开发经验者优先，学习过Golang语言是加分项；  5、加分项：关注开源社区和技术趋势，对游戏开发有热情、有自己的想法。   公司网址：http://ymfun.cn</t>
  </si>
  <si>
    <t>1、负责公司现有项目和新项目的网页设计（Photoshop设计工具）、前端修改调试和开发工作； 2、负责各业务模块前端HTML5+DIV+CSS代码开发，参与多种平台的应用开发，包括PC终端的Web、移动平台WebApp、微信小程序等产品，负责前端交互的实现； 3、与后端开发团队紧密配合，确保代码有效对接，优化网站前端性能； 4、页面通过标准校验，兼容各主流浏览器。熟悉Web响应式布局，能让网页格式自动适应各款各屏的手机；   任职要求： 1、计算机及相关专业，2年以上Photoshop网页设计经验，2年以上Web前端开发经验； 2、熟练掌握Photoshop、HTML5、CSS3、JavaScript、JQuery； 3、能够独立完成所有前端技术开发工作；   4、能够运用AngularJs、VUE、React其中之一的优先。</t>
  </si>
  <si>
    <t>计算机软件 贸易/进出口</t>
  </si>
  <si>
    <t>五险一金 补充医疗保险 专业培训 年终奖金 绩效奖金 弹性工作 定期体检</t>
  </si>
  <si>
    <t>C++服务器工程师</t>
  </si>
  <si>
    <t>深圳铜橙互动科技有限公司</t>
  </si>
  <si>
    <t>岗位职责： 1、在医院做HIS，临床，MIS类的系统运维； 2、学习能力强，上岗培训后能够覆盖我们的线上产品的操作；  任职要求： 1、专业要求：计算机及相关专业，有软硬件基础； 2、学过开发知识（C#开发方向），有一定开发能力 3、熟悉SQLServer或其它大型数据库的运用，至少会用SQL Sever写视图、存储过程等脚本。 4、思路清晰，有良好的沟通能力； 5、吃苦耐劳，思路清醒，热爱医疗行业，希望长期在医疗行业发展；</t>
  </si>
  <si>
    <t xml:space="preserve">岗位职责：  </t>
  </si>
  <si>
    <t>报表开发BI程序员</t>
  </si>
  <si>
    <t>C++二次开发</t>
  </si>
  <si>
    <t>上海锐力健身装备有限公司</t>
  </si>
  <si>
    <t>华杰工程咨询有限公司中南分公司</t>
  </si>
  <si>
    <t>五险一金 交通补贴 通讯补贴 专业培训 年终奖金 定期体检 公积金12% 生日补助 商业保险 免费食宿</t>
  </si>
  <si>
    <t>岗位要求： 1.计算机或相关专业统招全日制本科及以上学历； 2.熟悉C/C++语言编程，或熟悉C#编程语言，对数据结构和算法设计有较为深刻的理解； 3.熟悉网络编程、多线程编程技术，有相关的设计开发经验； 4.有GIS背景或熟悉ArcGIS/OpenLayers/WebGL/Unity3D开发经验者优先； 5.熟悉BIM三维模型显示、互动等相关技术，有研究或应用实际工作经验者优先； 6.优秀的分析和解决问题的能力，对挑战性问题充满激情； 7.良好的团队合作精神。</t>
  </si>
  <si>
    <t>服装/纺织/皮革 批发/零售</t>
  </si>
  <si>
    <t>五险一金 通讯补贴 绩效奖金 定期体检</t>
  </si>
  <si>
    <t>工作职责： 1、利用T-SQL语句、SSIS等工具从业务系统中抽取并整合为BI平台报表所需数据的维护； 2、对报表作业进行维护，保证BI平台报表数据的及时、准确； 3、利用Excel或SSRS等工具制作各部门提出的固定及临时数据报表。 4、reporting service、tableau技能必须。 任职要求： 1、良好的SQL编写能力，能进行较复杂的查询并进行查询优化，数据仓库数据整合能力； 2、会运用SSRS，SSIS完成自动化报表； 3、熟练运用Excel； 4、熟练掌握一门编程语言如C#、python等，热爱编程。 5、较强的学习能力，逻辑思维能力强，条理性强； 6、较强的数据敏感度，极强的数据分析和逻辑能力； 7、良好的沟通表达能力。</t>
  </si>
  <si>
    <t>C研发工程师</t>
  </si>
  <si>
    <t>北京恒通博联科技有限公司</t>
  </si>
  <si>
    <t>中级前端开发工程师</t>
  </si>
  <si>
    <t>.NET ERP 后端开发工程师</t>
  </si>
  <si>
    <t>广州火鹰信息科技有限公司</t>
  </si>
  <si>
    <t>1、参与系统架构的设计。 2、负责子系统或独立项目的开发管理工作。 3、负责部分软件模块的设计与开发。 4、负责部分模块及系统整体的单元测试工作。 5、负责部分文档等资料的编写。  任职要求：  1、C++编程基础扎实，两年以上Linx/Unix平台C++开发经验。 2、熟悉常用的数据结构与算法，有多线程开发经验。 3、掌握面向对象的分析和设计技术，有较强的分析和设计能力，了解设计模式。 4、具有一定的数据库开发经验，熟悉主流数据库。 5、熟悉TCP/IP通讯原理与socket网络编程，熟悉HTTP、telnet协议。 6、具有良好的团队精神、责任感强，具有良好的沟通能力及技巧。 7、具有大数据挖掘项目优先录用。</t>
  </si>
  <si>
    <t>上海聚水潭网络科技有限公司</t>
  </si>
  <si>
    <t>1.8-2.8万/月</t>
  </si>
  <si>
    <t>五险一金 员工旅游 通讯补贴 餐饮补贴 年终奖金 股票期权 弹性工作 定期体检</t>
  </si>
  <si>
    <t>岗位职责： 1，参与公司产品的设计与开发编码工作 2，参与公司重点项目的设计与开发编码工作  岗位要求： 1，3年以上.NET开发经验、精通.NET框架相关知识，精通C#语言 2，熟悉Javascript脚本语言，能够熟练使用Jquery 3，熟悉SQL SERVER，能够使用SQL语言进行基本的查询，有SQL编程经验 4，具备一定的数据库设计及面向对象抽象设计能力 5，有ERP开发实施或电商行业背景优先</t>
  </si>
  <si>
    <t>C++ 软件工程师</t>
  </si>
  <si>
    <t>江苏宏达新材料股份有限公司</t>
  </si>
  <si>
    <t>五险一金 员工旅游 股票期权 绩效奖金 弹性工作 餐饮补贴 交通补贴 周末双休</t>
  </si>
  <si>
    <t>岗位职责： 1、开发 web 网页 2、参与移动端 web 前端界面开发 4、参与微信小程序开发 岗位要求： 1、优秀应届毕业生。 2、熟练使用 HTML、CSS3、Javascript 等前端开发技术； 3、熟悉使用 Vue2 优先考虑； 4、计算机基础知识扎实的优先考虑。 2、对互联网新技术敏感，愿意学习及应用新技术，英语阅读良好的优先考虑；  基本福利: 1、双休（5天7小时）、弹性上下班、法定节假日、带薪年假； 2、社会保险（养老、医疗、工伤、失业、生育）；住房公积金； 3、女员工每月享有1天带薪生理假； 4、舒适的工作环境（现磨咖啡机、冰箱、微波炉等）； 5、定期员工活动，户外娱乐、公司年度旅游、员工生日庆祝、不定时各种调剂生活团队小活动； 6、零食+茶话会，吃货们不会空着肚子敲代码。 7、更多待开发的福利空间，等着你来给我们灵感！  职位联系方式 公司名称：广州火鹰信息科技有限公司 公司地址：广州市番禺区南浦万兴路8号广州凹凸凹电商创意产业园B301(地铁南浦地铁站） 联系电话：020-89202513 公司主页：http://www.figo.cn</t>
  </si>
  <si>
    <t xml:space="preserve">1、参与公司C/C++软件的功能设计,开发,维护； 2、参与系统的需求调研、需求分析、软件架构设计； 3、参与撰写需求分析说明书、概要设计、详细设计等相关技术文档； 4、内部沟通协调以及外部客户沟通；  任职要求： 1、熟悉QT应用开发,能够做到跨平台开发适配； 2、熟悉linux桌面软件开发； 3、熟悉基于C/C++的图形化界面开发，比如qt框架、gui框架等； 4、熟悉 linux/unix/window 平台下 C/C++ 语言编程； 5、了解TCP/IP 协议以及其他基本网络协议； </t>
  </si>
  <si>
    <t>00310-高级软件工程师</t>
  </si>
  <si>
    <t>上海凯诘电子商务股份有限公司</t>
  </si>
  <si>
    <t>深圳市浩科电子有限公司</t>
  </si>
  <si>
    <t>周末双休 带薪年假 五险一金 节日福利 做五休二 餐饮补贴 绩效奖金 加班补贴 专业培训 年终奖金</t>
  </si>
  <si>
    <t>一、岗位职责： 1.负责电子商务运营支撑系统的开发和维护，偏重后端开发和数据处理优化; 2.负责相关系统和模块的升级部署、运维保障; 3.负责持续跟进相关系统和功能的改进完善； 4.配合项目组完成需求分析、功能设计、用户培训;  二、技能要求： 1.精通SQL Server数据库，熟练使用SQL语言，掌握存储过程； 2.精通C#，良好的编程风格，熟练掌握面向对象程序设计和开发技巧； 3.熟练掌握.NET、WebForm、Ajax、WebService、WCF等开发语言及技术； 4.熟悉SOA架构理念、微服务设计，熟练掌握Restful架构风格、熟练掌握XML、json等webservice传输格式； 5.熟悉系统服务器部署架构、具备系统部署能力；  三、其他要求 1.计算机或相关专业本科以上学历，3年以上工作经验； 2.善于沟通，具有敬业精神，有团队意识、学习能力强； 具备大型电商系统、大型网站、大型ERP系统工作经验者优先。</t>
  </si>
  <si>
    <t>五险一金 全勤奖 带薪年假 加班补贴 办公环境好</t>
  </si>
  <si>
    <t>职责要求： 技能要求： 素质要求：</t>
  </si>
  <si>
    <t>深圳市异度信息产业有限公司</t>
  </si>
  <si>
    <t>上海云逐信息技术有限公司</t>
  </si>
  <si>
    <t>岗位职责： 1、负责音视频传输与应用开发 2、音/视频编解码、视频编辑、视频渲染、音视频传输、音视频传输服务负载均衡、UI交互应用  任职职位： 1、3年以上C++开发工作经验； 2、熟练使用Visual studio C++集成开发环境； 3、熟悉MFC、多线程并发处理； 4、熟悉视频采集、格式转换、渲染、编辑、传输； 5、熟悉rtsp/rtmp相关协议，处理流媒体数据转发处理。</t>
  </si>
  <si>
    <t>五险一金 专业培训 节日福利 绩效奖金</t>
  </si>
  <si>
    <t xml:space="preserve"> 工作职责 1、参与运营管理平台项目开发工作； 2、参与计划任务平台开发和维护等工作； 3、参与恒生投资数据中心报表系统维护等工作； 4、与团队内部机型有效的沟通，跟进项目进度以及解决相关数据问题； 5、工作认真细致，愿意与人交流沟通；  任职资格： 1、2年以上相关工作经验； 2、精通C#，熟悉C/S结构开发模式，有C/S项目经验； 3、能够独立或部分独立完成项目需求的设计与开发； 4、熟练使用Oracle、Postgresql、Mysql等数据库中的一种或几种，熟练使用存储过程、函数等； 5、金融行业工作背景优先考虑； 6、有运营相关经验者优先考虑； 9、对代码开发有责任感；</t>
  </si>
  <si>
    <t>C++开发工程师（金融）13</t>
  </si>
  <si>
    <t>上海复深蓝软件股份有限公司</t>
  </si>
  <si>
    <t>五险一金 年终奖金 绩效奖金 弹性工作 定期体检 做五休二</t>
  </si>
  <si>
    <t>工作内容 1.参与金融定价风控算法等功能的需求访谈、需求分析和设计； 2.负责现有系统的新增和优化功能代码编写； 3.负责代码单元测试的编写和执行； 4.配合完成技术测试和业务测试过程中的技术支持工作； 5.参与系统应急处置工作； 6.领导交办的其他事务。  任职要求 1.计算机、软件、电子、自动化及相关专业，具有一线开发经验，3年左右工作经验，1年及以上金融行业工作经验； 2.C/C++开发岗 3.金融算法开发，最好有GPU CUDA开发经验。 4.中间件开发岗，最好有通讯中间件的开发经验</t>
  </si>
  <si>
    <t>.net软件工程师/.net程序员/软件工程师</t>
  </si>
  <si>
    <t>上海金程教育培训有限公司</t>
  </si>
  <si>
    <t>C++ CAD服务器开发工程师</t>
  </si>
  <si>
    <t>北京勤哲软件技术有限责任公司</t>
  </si>
  <si>
    <t>广州无界互动网络科技有限公司</t>
  </si>
  <si>
    <t>五险一金 专业培训 年终奖金</t>
  </si>
  <si>
    <t>五险一金 绩效奖金 通讯补贴 餐饮补贴 交通补贴 年终奖金</t>
  </si>
  <si>
    <t xml:space="preserve">职位描述 从事Windows下勤哲CAD服务器软件开发; 同时根据开发规范与流程独立完成设计，编码、测试及相关文档  岗位要求： 1、计算机或相关专业，本科以上学历，熟练阅读英语专业技术文档； 2、有C/C++开发经验，熟悉OO设计开发； 3、熟悉TCP/IP、Socket等通信协议，具有socket网络编程经验和大规模并发服务器编程经验； 4、了解进程间通信以及多进程、多线程控制。 5、熟悉CAD二次开发优先。  此岗位长期招聘。  请投简历前，认真浏览公司网站 http://www.qinzhe.com 有意者请咨询 qq: 549211536  </t>
  </si>
  <si>
    <t>1、 参与产品规划工作，制定产品实施方案； 2、 负责软件开发技术和规范及标准流程的改进； 3、 参与产品业务和架构的设计和分析； 4、 根据开发进度和任务分配，完成相应模块软件的设计、开发任务； 5、 对产品提出改进建议； 6、基于.Net平台BS系统框架分析、设计开发；  任职要求： 1、1年以上.NET开发经验，熟悉.NET框架及多层架构，理解面向对象编程思想； 2、熟悉BS模式，精通C#、 ASP.NET、ADO.NET、WCF等、MVC 4.0、Entity Framework 6.0等.Net技术； 3、精通Javascript、CSS 、Ajax、Jquery、easyui等页面开发技术； 4、熟悉设计模式，精通基于.Net一种和多种框架（如Redis、NHibernate等）； 5、精通MsSql数据库存储过程、函数等技术； 6、能按照规范的软件开发流程完成软件的编码和单元测试工作； 7、具备高度的工作责任心，善于人际交流与沟通。  优先考虑： 1、 熟悉Web应用、缓存和数据库的集群和负载均衡技术 2、 熟悉微信接口、支付宝等接口开发 3、 精通Web页面性能调优 4、具有良好的编程风格，有多层结构的开发经验； 5、具备教育行业软件开发背景者优先； ?</t>
  </si>
  <si>
    <t>五险一金 员工旅游 定期体检 绩效奖金 年终奖金 周末双休 扁平管理 团建活动 定期下午茶</t>
  </si>
  <si>
    <t xml:space="preserve">岗位职责:
1、负责APP移动端、应用系统、公司官网等前端页面开发；
2、优化美工设计稿切图的相关html和css代码实现；
3、学习能力强、积极主动、重视团队协作，善用新技术推动业务发展；
4、了解前端新技术并应用至实际项目中。
任职资格:
1、大专以上学历，1-3年前端开发经验，有完整的前端项目经验；
2、扎实的HTML5、JavaScript、CSS3知识，熟悉前后端交互，有移动端的开发经验；
3、熟练掌握canvas技术，能使用canvas实现动效或者制作简单小游戏；
4、熟悉jquery,bootstrap和vue.js;
5、熟悉版本管理工具git。 </t>
  </si>
  <si>
    <t>深圳市智绘科技有限公司</t>
  </si>
  <si>
    <t>云计划软件科技（上海）有限公司</t>
  </si>
  <si>
    <t>五险一金 专业培训 绩效奖金 年终奖金 定期体检 餐饮补贴 员工旅游</t>
  </si>
  <si>
    <t>1.参与软件系统的设计和分析，完成项目负责人安排的其它软件开发工作； 2.完成产品研发任务书或项目实施任务书所规定的研发任务； 3.负责软件开发技术和规范及标准流程的改进，及时总结研发经验，提供决策支持。  岗位要求： 1、计算机相关专业专科及以上学历，具有1年以上C/C++开发经验； 2、逻辑清楚、条理分明，具有良好的理解与沟通能力； 3、熟悉面向对象程序设计思想； 4、熟悉C++ template，STL，多线程，TCP/IP等； 5、良好的英文技术文档阅读能力；  6、熟悉Qt开发和Linux环境者优先。</t>
  </si>
  <si>
    <t>年终奖金 定期体检 员工旅游 五险一金 绩效奖金</t>
  </si>
  <si>
    <t>1、3年以上全职.Net开发经验，精通B/S三层架构系统的开发 2、精通IIS应用服务器 3、精通.Net framework 3.5以上版本。 4、精通C#、JavaScript、Ajax、HTML5、JQuery等开发语言和技术。 5、在Oracle,SQLServer,MYSQL等常用数据库中至少一种数据库上开发的经验；能够熟练编写常用SQL，存储过程等。 6、精通网页前端开发技术(JavaScript / JQuery)。 7、能独立分析问题，解决问题 8、具备良好的表达能力 9、有团队协作经验，代码管理工具的使用经验</t>
  </si>
  <si>
    <t>深圳市斯普瑞特通信技术有限公司</t>
  </si>
  <si>
    <t>五险一金 员工旅游 餐饮补贴 专业培训 年终奖金 定期体检 通讯补贴 弹性工作</t>
  </si>
  <si>
    <t xml:space="preserve">linux c/c++ 开发工程师  过滤关键词：linux c/c++  任职要求： 1、计算机、通信、电子相关专业本科或以上学历，至少2年C++后台开发经验 2、精通Linux平台下C/C++开发，熟练掌握常用算法和数据结构 3、熟悉Mysql、Oracle、Sybase、PostgreSQL等相关数据库设计、开发、测试、维护和调优者优先 4、熟悉网络编程，熟悉 TCP/IP、HTTP、FTP 等协议 5、有良好面向对象软件结构知识，理解软件分层架构原理和 MVC 设计模式，熟练掌握常用的设计模式及其应用场景 6、能承受较大的工作压力，有良好的团队合作精神 7、CET-4以上，读、说、听、写良好 </t>
  </si>
  <si>
    <t>中铁物流集团飞豹物流有限公司</t>
  </si>
  <si>
    <t>C++MFC 桌面应用开发工程师</t>
  </si>
  <si>
    <t>成都迈思信息技术有限公司</t>
  </si>
  <si>
    <t>1.5-3.5万/月</t>
  </si>
  <si>
    <t>五险一金 周末双休 交通补贴 餐饮补贴 住房补贴 节日福利 带薪年假</t>
  </si>
  <si>
    <t>五险一金 绩效奖金 弹性工作 下午茶 团建</t>
  </si>
  <si>
    <t>1、总体负责项目研发全过程管理，对项目交付质量、执行进度、执行负总责，负责确保项目目标的实现，领导项目团队准时、优质地完成全部工作； 2、负责项目技术路线、总体架构、功能结构、数据架构等的总体架构设计，参与需求分析、概要设计，组织完成详细设计，承担核心代码的编制与审查； 3、 制定开发计划，分配任务到团队成员，监督和指导团队成员完成工作，跟踪研发的进度，保证文档的完整和规范； 4、 负责组织及带领公司员工研究与项目相关的新技术。； 5、 理解系统的业务需求，制定系统的整体框架（包括技术框架和业务框架）。 任职要求：</t>
  </si>
  <si>
    <t>岗位职责： 1、主要从事Windows下C++软件开发。 2、根据需求不断修改、完善软件 3、根据新产品需求，撰写相应的技术文档，完成代码编写  岗位要求： 1、熟练掌握C/C++编程语言，精通MFC界面编程 2、熟悉STL库，了解容器基本知识 3、熟悉Windows平台的多线程开发、Socket网通通信 4、熟悉DLL的编写和调用 5、熟悉VC6.0或VS2017开发环境，精通代码调试 6、具有较强的代码分析、bug定位能力 7、有组态软件项目开发经验的优先 8、本科以上，至少1年以上Windows C++/MFC开发经验 9、熟悉MQTT、TCP/IP网络协议，掌握网络编程；  10、熟悉动态库的编写和调用；</t>
  </si>
  <si>
    <t>深圳市统先科技股份有限公司</t>
  </si>
  <si>
    <t>上海凯来仪器有限公司</t>
  </si>
  <si>
    <t>五险一金 补充医疗保险 员工旅游 交通补贴 餐饮补贴 年终奖金 节日福利</t>
  </si>
  <si>
    <t>深圳旭佳珠宝设计有限公司</t>
  </si>
  <si>
    <t>一、基本要求： 专业背景：无线电子通信、电子科学技术、软件工程等相关学科本科及以上学历； 技能基础：精通C/C++语言，熟悉MFC、QT框架。有VS、QT视图框架、熟悉数据库者优先； 素质要求：责任心强，自学能力强，团队协作精神好，解决问题的能力强； 二、任职条件： 三、 岗位职责： 1. 用嵌入式计算机（ARM），实现卫星通信调制解调器产品显示与控制界面的编程与开发； 2. 根据软件工程规范编写相应软件开发文档； 3. 负责软件设计、编码、单元测试； 4. 参与研发项目的过程评审、参与产品的系统测试，确保产品功能和性能符合规范及客户需求； 四、 工作地点：深圳市福田区；</t>
  </si>
  <si>
    <t>五险一金 员工旅游 通讯补贴 专业培训 出国机会 绩效奖金 弹性工作</t>
  </si>
  <si>
    <t xml:space="preserve">1、 负责产品需求文档的确认； 2、 根据产品功能规范编写软件； 3、 独立完成系统模块开发、维护，按计划完成各个模块日常开发工作； 4、 参与公司已有软件的维护工作； 5、 参与软件部分的相关文档编写工作； 6、 配合产品部、测试部的相关工作； 7、参与系统架构设计、优化； 8、 必须对本人所涉及的公司相关技术资料进行保密。 任职要求： 1、计算科学与技术、电力系统自动或电气工程相关专业的本科及以上学历； 2、熟练使用C/C++或C#进行Windows应用程序开发； 3、熟悉至少一种通讯接口开发，比如串口、USB； 4、具有良好的沟通及协作能力，工作主动性高。  注意事项： 1、该职位只对充满激情的热爱工作的有志专业人士开放，请只想找份工作混口饭吃之辈勿来骚扰。 2、该职位必须具备相关行业3年以上工作经验。 3、招聘过程包括但不仅限于心理测试，智商情商等各项测试，1-2轮面试，背景调查等项目，1周以内告知结果，1-2周内希望正式到岗，不满足条件的请谨慎申请！ </t>
  </si>
  <si>
    <t>c++高级软件工程师</t>
  </si>
  <si>
    <t>深圳市嘉立创科技发展有限公司</t>
  </si>
  <si>
    <t>奢侈品/收藏品/工艺品/珠宝 批发/零售</t>
  </si>
  <si>
    <t>五金 做六休一 包吃 全勤奖 节日福利 餐饮补贴 带薪年假 年终双薪</t>
  </si>
  <si>
    <t>岗位职责： 1、参与公司ERP系统的新需求开发及持续改进； 2、配合团队负责电商平台设计及开发；  岗位要求： 1、 3年以上PHP开发经验，大专以上学历； 2、 精通PHP技术，熟练MYSQL、SQL性能优化 3、 精通面向对象开发，具备缜密的开发逻辑，良好的编码风格 ； 4、 熟练掌握至少一种PHP开发框架及熟悉HTML(5)、CSS(3)、JavaScript、Ajax等Web相关技术； 5、 熟悉LAMP架构和LINUX系统开发环境 ； 6、 熟悉Redis、Memcached等MongoDB，熟悉服务端缓存技术，有大数据(大并发)开发经验为佳 ； 7、 逻辑思维能力强，做事有条理性，有较强的分析问题和解决问题的能力；</t>
  </si>
  <si>
    <t>1、计算机软件相关专业。 2、精通C/C++编程语言，有良好的面向对象编程思想。 3、熟练使用vs进行高效编码、调试，熟练使用MFC、STL、boost库及windows API函数调用，有图形算法开发经验优先。 4、数学基础好（特别是线性代数）、肯钻研、有责任心，有电路设计、CAM制作相关经验优先。 5、一年以上工作经验，自我管理能力强，工作勤奋、性格随和、有良好的沟通能力和优秀的团队协作能力。 6、员工福利：社保、绩效奖金、带薪年假、节日福利、员工旅游、7.5小时工作制等。具体事宜面谈。</t>
  </si>
  <si>
    <t>中科新松有限公司</t>
  </si>
  <si>
    <t>C/C++开发工程师（应届研究生解决户口）</t>
  </si>
  <si>
    <t>北京和协航电科技有限公司</t>
  </si>
  <si>
    <t>五险一金 补充医疗保险 餐饮补贴 绩效奖金 年终奖金 定期体检 带薪年假 做五休二 节日福利</t>
  </si>
  <si>
    <t>五险一金 补充医疗保险 员工旅游 餐饮补贴 专业培训 通讯补贴 绩效奖金 年终奖金 定期体检</t>
  </si>
  <si>
    <t>岗位职责： 1、参与项目需求分析，进行系统架构和核心模块的详细设计； 2、根据公司技术文档编写相应的技术文档； 3、根据需要不断修改完善软件； 4、完成程序测试； 5、研发项目技术细节，编写相应的说明书 任职要求： 1、通信、电子工程、自动化、计算机等相关专业研究生及以上学历； 2、熟连使用C/C++、VC任意一种桌面软件开发工具； 3、应届研究生即可 4、能适应中短期出差及高强度工作； 5、热爱软件开发工作并肯钻研编程技术。 工作地址 北京海淀区西北旺中关村软件园二期12号楼（和协科技大厦）</t>
  </si>
  <si>
    <t>工作描述 1、 配合自动化生产线项目的规划和设计，开发生产线相关配套的线边管理及追溯系统，实现对生产线的数据监控及流程控制，完成所有软件调试工作； 2、 负责MES、WMS、ARV物流系统等项目的各业务流程梳理、设计开发配套软件，协同客户调试、使用及维护，对客户相关人员进行培训； 3、 负责测试设备（含影像检测）的设计与实施、开发测试系统，完成测试设备调试工作，使测试设备满足产品SPEC定义的功能测试以及性能测试要求； 4、 负责软件使用说明、软件更改说明、功能特性说明等文档编写工作，配合完成项目的软件资料输出，归档及备份工作； 5、 协助解决所有软件相关项目在生产、销售、安装、调试、服务的全过程中所遇到技术问题； 6、 配合电气工程师开发合适的硬件通讯接口软件及相关通讯设备的选型、应用； 7、 参与各软件系统的研发开发、模块化及标准化工作。  任职要求 1、 本科或本科以上学历，电气自动化、机电工程、计算机、软件工程等相关专业； 2、 3年以上工业自动化等相关行业背景，有非标自动化行业从业经验者优先； 3、 熟练掌握C#、MVC、Labview、NI Vision、TestStand等； 4、 熟悉Microsoft SQL SERVER数据库和常用制图软件的使用； 5、 熟悉NI及相关同类测控板卡的选型和应用；熟悉测控原理、数字信号处理理论和算法； 6、 熟悉MODBUS、CANBUS、以太网、串口等常用通信协议，熟悉西门子等常用PLC的应用； 7、 通过国家计算机二级，熟练使用各种办公软件；通过CET-4，英文水平良好； 8、 为人正直、诚实；善于沟通、观察敏锐、处事灵活；具有较强的亲和力、敬业精神，以及抗压性；有良好的团队合作精神。</t>
  </si>
  <si>
    <t>C++高级软件工程师</t>
  </si>
  <si>
    <t>广州多浦乐电子科技有限公司</t>
  </si>
  <si>
    <t>.net软件工程师 (职位编号：CI04)</t>
  </si>
  <si>
    <t>格林豪泰酒店（中国）有限公司</t>
  </si>
  <si>
    <t>五险一金 免费班车 带薪年假 周末双休 免费工作餐 定期体检 员工旅游</t>
  </si>
  <si>
    <t xml:space="preserve"> 1 计算机、电子信息专业，本科或以上学历； 2 五年以上嵌入式开发经验； 3 熟悉Linux程序开发和代码调试与优化； 4 熟悉Qt、Opengl(Opengl ES)开发； 5 熟悉数据结构与算法； 6 熟悉面向对象设计原则、设计模式； 7 良好的团队合作精神,英语读写能力,以及沟通能力。</t>
  </si>
  <si>
    <t>酒店/旅游 餐饮业</t>
  </si>
  <si>
    <t>C++游戏服务器端程序员</t>
  </si>
  <si>
    <t>上海绿岸网络科技股份有限公司</t>
  </si>
  <si>
    <t>招聘流程：在线测试-面试-学历验证-背景调查 [岗位职责]： 【工作内容】： 1、负责网站（WEB）及集团内部管理系统（CRS、PMS、ERP）等系统的开发与维护工作； 2、根据项目任务计划按时完成软件编码和单元测试工作； 3、负责日常的数据统计工作； 4、按时完成上级领导给予安排的其他任务。  [任职资格]： 1、计算机及相关专业全日制统招本科以上学历，211重点大学毕业生优先录用；1年以上软件开发经验，优秀应届毕业生亦可； 2、精通.NET架构, 精通ASP.NET(C#)和ADO.NET，熟悉DHTML、Javascript/AJAX、CSS、HTML/XML等相关技术； 3、精通SQL Server数据库开发，对各种Sql语句和存储过程有丰富的开发与优化经验； 4、精通面向对象编程，思维活跃、心思缜密，考虑问题全面，有较强的逻辑思维能力和系统设计能力，有良好的需求分析、项目规划、进度控制等项目管理能力； 5、有一定的需求分析和系统设计能力； 6、了解常用的开发流程和软件工程技术，对软件开发标准有比较深刻的认识； 7、良好的团队合作意识和踏实负责的工作态度； 8、认可企业的核心价值观。    ―――――――――――――――――――――――――― 格林豪泰发展至今，离不开 “格林人”的无私奉献和辛勤耕耘，在努力创造更好成绩的同时，格林豪泰也不忘回馈每一位“格林人”的努力与付出。 1、全面的考核晋升机制，让发展近在眼前 格林豪泰力争为每一个岗位设置明确的职业发展通道，让每一位员工都了解自己的发展目标和努力方向；在格林豪泰，我们更为格林人提供横向发展的机会，内部竞聘的方式让格林人更快、更便捷地在新的岗位展现自己的才华。 2、完整的薪酬体系，让每一次进步都获得更多 格林豪泰有着严格的职位薪资等级，格林人经过半年至一年的工作后，通过考核，可调整职级，同时调整相应的薪资等级，让每一个人的成长都能收获更多。 3、丰富的企业活动，让工作和休闲相互结合 每日开放员工活动室，内设瑜伽室、台球桌等，并在周六为格林人提供免费的健康课程；每两周举行一次BBQ，全体格林人可免费尽享烧烤美食；另每季度设置团队活动经费，定期举行团队活动，拉近彼此距离。 丰富多彩的企业活动，只为让格林人在工作之余，尽情享受生活。 4、时刻体现员工关怀，拉近彼此间的距离 在每位格林人为格林豪泰无私奉献之时，公司也时刻关怀着每位格林人，每位员工生日都可获得精美礼品，以及写满团队祝福的贺卡；在公司工作满周年的员工可获得格林豪泰徽章及公司准备的礼品；每周更有丰富多彩的礼品（演唱会门票、礼盒等）通过抽奖的方式送给最幸运的那位格林人；每月评选部门优秀员工，实时表彰在工作中表现突出的格林人。 5、始终关注年轻人的发展，让他们撑起一片天空 格林豪泰的发展离不开一群年轻人的努力，他们大多初出茅庐，没有社会经验，但最终却能成为独当一面的人才。每年格林豪泰都招收大量的应届毕业生，为初入社会的他们进行专项的培养，为他们提供快速、高效的成长通道。 给年轻人更多的信赖和机会，是我们一直所坚持的准则！ 6、免费提供宿舍，让格林人无后顾之忧 格林豪泰为有需求的格林人提供免费的宿舍，并配有卫生间和洗漱区域，方便格林员工的生活，解决他们的后顾之忧。</t>
  </si>
  <si>
    <t>Html5 开发工程师</t>
  </si>
  <si>
    <t>五险一金 员工旅游 年底双薪 交通补贴 定期体检 小零食</t>
  </si>
  <si>
    <t>广州沃洛电子商务有限公司</t>
  </si>
  <si>
    <t>岗位描述： 1. 服务器端的各类游戏模块的程序开发工作 2. 服务器端的各类工具的程序开发工作 3. 协助进行服务器端的性能优化和防外挂工作  岗位要求： 1. 3年以上网络游戏的C++编程经验，具备有良好的程序编码能力，能独立完成开发工作 2. 熟悉C++ template，STL 3. 熟悉socket网络编程及数据库编程技术 4. 熟悉Lua或Phyton脚本 5. 热爱游戏与游戏开发，有良好的团队合作精神 6. 能力优秀者可适当放低学历要求</t>
  </si>
  <si>
    <t>Quality Assurance Analyst/QA</t>
  </si>
  <si>
    <t>五险一金 全勤奖 交通补贴 通讯补贴</t>
  </si>
  <si>
    <t>北京创世云科技有限公司</t>
  </si>
  <si>
    <t>上海罗宾升国际货运有限公司</t>
  </si>
  <si>
    <t>五险一金 绩效奖金 年终奖金 股票期权 员工旅游 定期体检</t>
  </si>
  <si>
    <t>五险一金 商业医疗保障 员工旅游 定期体检 弹性工作</t>
  </si>
  <si>
    <t>We are seeking a Software Test Engineer for our Global Forwarding Delivery team. In this position, you will collaborate with Business and Software Engineer's, as well as, key business partners to plan and execute automated quality assurance testing of various application components. You will be responsible for driving the quality of the product while ensuring that the product conforms to both functional and non-functional requirements. This includes test planning, design and development of test cases, test data development, test execution and documentation of test results utilizing the Microsoft suite of tools.   Successful applicants will have attributes of a motivated, self-starter who is highly organized, possesses great communication skills and enjoys the challenges of multi-tasking. You must be comfortable working as part of a collaborative team as well as independently. You should have a positive attitude and a willingness to learn about our custom built applications.  Responsibilities:  Qualifications:  Required Education</t>
  </si>
  <si>
    <t>C++软件工程师（Windows桌面方向）</t>
  </si>
  <si>
    <t xml:space="preserve">1.熟练HTML、CSS, div+css完成前端页面的开发。 2.熟悉JavaScript动画效果js数据交互jQuery实现前端页面效果;精通H5和css，c3等可以根据需求文档搭建静态页面。 3.熟练使用js和jQuery库进行页面交互以及发送ajax与后台交互,与后端开发团队紧密配合，实现数据在前端的展示； 4.熟悉gitHub或者SVN代码管理工具。 5.熟悉微信小程序制作。 6.熟悉制作手机端页面，响应式布局。 7.掌握Photoshop对设计图形进行切图与抠图。  岗位职责：   【薪酬福利】 工作时间：9:00-12:00；13:30-18:00，每周上班五天，周末双休 工作地点：广东省广州市番禺区市桥港信金汇509（市桥地铁口附近） 福利保障：公司正式员工享有五险，下午茶福利  </t>
  </si>
  <si>
    <t>上海汇策电子系统集成有限公司</t>
  </si>
  <si>
    <t>五险一金 员工旅游 餐饮补贴 年终奖金</t>
  </si>
  <si>
    <t>岗位职责： 1.参与客户端架构整体设计，技术架构选型; 2.参与评估项目技术难点，技术分析、攻关技术瓶颈； 3.参与技术相关文档的编写及核心代码的研发； 4.负责关键模块的开发工作，并按照项目设计和进度要求编码和单元测试； 5.配合测试工程师完成系统和模块测试。  任职要求： 1.1年以上Windows软件实际项目开发经验； 2.熟悉C/C++，STL，Boost以及其它类库； 3.熟悉Windows客户端编程技术； 4.熟悉Windows网络编程技术； 5.具备快速学习能力和良好的沟通能力； 6.有良好的编程规范，包括代码结构、命名规范、代码注释等； 7.具备良好的团队协作能力，同时具备较强的独立解决问题能力； 8.具备良好的技术文档编写能力； 9.有跨平台图形界面开发，Windows驱动开发经验，熟悉WebKit者优先。</t>
  </si>
  <si>
    <t>电控工程师</t>
  </si>
  <si>
    <t>长春国科精密光学技术有限公司上海分公司</t>
  </si>
  <si>
    <t>C++高级开发工程师(iP 路由器)</t>
  </si>
  <si>
    <t>北京思卓软件有限公司</t>
  </si>
  <si>
    <t>电子技术/半导体/集成电路 学术/科研</t>
  </si>
  <si>
    <t>五险一金 定期体检 出国机会 绩效奖金 年终奖金</t>
  </si>
  <si>
    <t>1.根据光机电一体化科研项目研发需要，完成仪器相关的电子系统设计、集成、测试、优化，以及相关控制软件的开发； 2.负责项目中相关电子元器件、驱动电源选型、设计及测试； 3.完成系统和单元的集成调试和性能测试，并提供各种分析、测试报告，撰写系统设计文档。 任职要求： 1、机电一体化、自动控制、电子信息等相关专业硕士及以上，或本科有2年以上本专业工作经验； 2、熟悉计算机或嵌入式系统编程，熟练掌握一种程序设计语言，如C、C++、C#等；熟悉DSP 、FPGA开发，有GPU高性能并行计算应用开发经验者优先； 3、熟悉熟悉各类电子元器件，熟悉PCB布板和电路调试，掌握EMC相关知识；熟悉LED/LD驱动电源各种拓朴结构设计者优先；熟悉PID控制算法； 4、能熟练阅读英文资料；工作认真踏实、积极进取、善于学习，较强的责任心和沟通能力。</t>
  </si>
  <si>
    <t>深圳市异方科技有限公司</t>
  </si>
  <si>
    <t>Automotive Electrical Engineer</t>
  </si>
  <si>
    <t>科施博格（中国）投资有限公司</t>
  </si>
  <si>
    <t>补充医疗保险 补充公积金 员工旅游 交通补贴 餐饮补贴 通讯补贴 专业培训 年终奖金 股票期权</t>
  </si>
  <si>
    <t xml:space="preserve"> 岗位职责： 1、负责公司系列产品GS200，GS300产品的迭代更新。 2、负责接入算法部门提供的SDK，编写操作界面。需要视频流的实时显示，缩放，绘制。 3、根据客户系统不同，实现产品的系统对接，包括TCP，HTTP，DB，网页，串口等。 4、负责根据客户实际的业务逻辑，完成增值服务需求。 5、配合技术支持工程师，解决客户现场BUG。 岗位要求： 1、有扎实的通信、计算机网络专业知识。 2、2年以上C++人机界面开发经验，有大型应用程序开发能力。 3、有QT界面程序开发或C#界面程序开发经验者优先。 4、精通socket编程，多线程编程，串口编程，了解http协议，json格式。 5、熟悉Windows下应用程序开发，了解进程间通信。 6、有较强的学习能力，逻辑分析能力，表达沟通能力。 公司福利 除开五险一金、法定节假日等基本待遇外： 1.工作时间大小周：周一至周五9：00－18：00，单周周六提前下班。 2.有竞争力的薪资和科学的晋升机制： 1)中高层，核心技术岗位及部分关键岗位可享有在职股权激励； 2)根据员工表现实行转正调薪，每年两次晋级高薪机会（曾有优秀员工入职半年涨薪80%）； 3)晋升通道无上限，只要你有能力，u can u up。 3.员工活动：定期组织团建活动，KTV，烧烤，泡温泉，户外运动，年度旅游。 4.休假：年底一个月的超长“寒假”福利。 5.下午茶：可选新鲜水果、美味蛋糕、奶茶饮料等。 6.节日生日福利：不定期就能收到意外惊喜。 7.奖金：年底评估员工表现发放丰厚奖金（17年年度近50%员工获得优秀，除奖金外，公司每人发放1部Iphone X）。 办公地址 公司总部：深圳市宝安区福永地铁站附近，同泰时代中心3栋B座802室。 武汉分公司（研发制造中心）：武昌区街道口地铁站c出口，珞珈银泰创意城1307室。  上海销售处：上海市松江区 洞泾洞业路458号。 </t>
  </si>
  <si>
    <t>五险一金 补充医疗保险 交通补贴 年终奖金 弹性工作 定期体检 餐饮补贴 专业培训 周末双休 出国机会</t>
  </si>
  <si>
    <t>C++/QT开发工程师</t>
  </si>
  <si>
    <t>江苏哈工智能机器人股份有限公司</t>
  </si>
  <si>
    <t>多元化业务集团公司 仪器仪表/工业自动化</t>
  </si>
  <si>
    <t>五险一金 交通补贴 年终奖金 绩效奖金 专业培训 通讯补贴 餐饮补贴 定期体检 周末双休</t>
  </si>
  <si>
    <t xml:space="preserve">Automotive Electrical Engineer 前瞻技术电子工程师 Job Description ( Responsibilities ) 1.Work with customers (internal / external) to determine requirements of new products, develop and analyze concepts, produce prototypes, and conduct testing. 2.Develop new design solutions with analog and digital circuits. Design solutions are to meet strict reliability requirements for automotive industry. Route and layout circuit boards to IPC standards. 3.Validate and release design through document control process. 4.Program in a variety of languages for PCs, and embedded microcontrollers (C, C++, C#, VB, Python). 5.Manage and coordinate multiple projects that run simultaneously. Must be capable of working independently and in a team environment and effectively communicate with Department Mangers, Engineering, Production and other departments. 6.Analyze and characterize new circuits using electronic laboratory equipment. Determine root cause of any failures of complex electrical systems by troubleshooting to the component level. 7.Work closely with the new product launch teams and the final manufacturing location to ensure smooth launch, design for manufacturing, and transition of products into the production facility. 8.Interface with suppliers on electrical components and subassemblies to meet price, performance and time constraints. 9.Periodic travel is required depending on project needs. Key Words: 汽车电子技术、整车电子电气平台、电气系统集成方案、SSTS，CTS的设计与评审、协助客户进行控制器开发需求定义、整车EE架构/网络系统/零部件产品设计相关经验、电子电气架构软件工具链。 Requirements: 1.Personality: highly motivated, used to working with a wide variety of people at all levels of a company. You should be able to handle and diffuse stressful and difficult situations. You will be highly resourceful, able to find answers to questions quickly using the internet or any available method. 2.Education: Bachelor Degree in Electrical Engineering 3.Work experience: minimum 5 years of experience with new product design and development or Preferred Master or Ph.D. in Physics, Electrical Engineering with a minimum 3 years of experience. 4.Skills: Having relevant engineering or development experience; Possessing knowledge of software and coding skills specific to job; Demonstrating project management abilities; Developing strong quantitative skills; Collaborating across interdisciplinary teams; Fluent English and German as plus.  </t>
  </si>
  <si>
    <t>Java中级开发工程师</t>
  </si>
  <si>
    <t>岗位职责： 1、负责公司Windows和Linux 平台下QT应用设计； 2、参与产品相关的客户需求和问题方案的讨论，参与关键技术预研，参与系统概要、数据库、模块设计 ； 3、根据业务需求设计和实现业务功能模块、参与编码（测试代码）、部分测试工作，按规范为程序模块编写功能说明文档； 4、负责解决关键模块及代码的缺陷问题，快速响应并给出合理的优化建议； 5、按照项目计划，按时交付高质量的任务，包括设计文档和交付报告等； 6、代码维护及重构，部分文档的编写，持续优化现有技术框架； 7、完成上级安排的其他工作  任职要求： 1、本科院校本科及以上学历，计算机或其他相关专业毕业； 2、3年以上C++/C开发经验，熟悉面向对象编程原理，具备扎实的C++语言基础和算法分析能力； 3、精通设计模式、深入理解OOP、熟悉UML，具备较强的系统分析和设计能力； 4、熟练使用常见数据结构，熟悉队列、消息、多线程等技术； 5、熟悉Qt/QtQuick开发环境、Qt库，具备Qt GUI应用独立开发软件项目经验； 6、熟悉事件机制、信号与槽机制，熟悉qml，以及数据库编程、网络编程、多线程的编程，串口编程； 7、熟悉版本控制工具（SVN或git），具有良好的代码书写规范和英文阅读能力。   加分项: 1、有医疗检测设备、辅助医疗设备客户端开发经验优先录用 2、有1年及以上OPENGL图形库项目开发经验优先录用 3、有2年或以上QT界面开发经验者优先录用 4、熟悉C++ Boost库，STL库优先录用</t>
  </si>
  <si>
    <t>广州红象医疗科技有限公司</t>
  </si>
  <si>
    <t>初级、中级C++软件工程师</t>
  </si>
  <si>
    <t>华规软件（上海）有限公司</t>
  </si>
  <si>
    <t>互联网/电子商务 医疗设备/器械</t>
  </si>
  <si>
    <t>JAVA开发高级担当</t>
  </si>
  <si>
    <t>员工旅游 交通补贴 定期体检 绩效奖金 年终奖金 股票期权 专业培训 餐饮补贴</t>
  </si>
  <si>
    <t>三艾人才咨询（上海）有限公司</t>
  </si>
  <si>
    <t xml:space="preserve">岗位职责：
1、从事呼吸家平台、合作企业业务系统的分析、设计和开发工作及系统优化和性能提升工作;
2、带领开发成员负责系统或子系统的分析设计和开发工作,负责核心编码。  任职条件： 1、统招大专以上学历，计算机科学/信息技术/信息系统等相关专业毕业； 2、毕业1年以上软件系统开发经验和Java项目经验，精通J2EE开发和Java编程； 3、精通/SpringMVC/JPA/Hibernate/myBatis等技术; 4、熟悉微服务框架开发搭建如spring cloud组件、spring boot、spring MVC、mybatis、redis、rabit mq等优先； 5、精通JavaScript, Ajax,JQuery,freemarker,boostrap ,如熟悉vue + vuex + vue-router + element-ui+webpack 优先； 6、前后端系统开发非只做后台开发； 7、熟悉resful后台接口、微信公众号开发优先； 8 、熟悉mysql/oracle等数据库技术; 9、熟悉linux部署，熟悉使用doker； 10、良好沟通/团队协作能力，有高度的责任心； 员工福利： 1、为员工购买五险（养老保险、医疗保险、失业保险、工伤保险、生育保险）；丰厚奖金，年底双薪！ 2、五天工作制，周末双休，享受各种有薪假期！ 3、每年一次员工旅游、年度体检！ 3、公司娱乐活动较多，如唱k、吃饭、旅游、运动会等各种福利，活力满满，普遍90后，工作环境氛围好，期待你的加入！ </t>
  </si>
  <si>
    <t>五险一金 餐饮补贴 弹性工作 年终奖金 定期体检</t>
  </si>
  <si>
    <t>岗位职责： 1. 负责软件产品功能模块的详细设计、编码实现和单元测试，确保项目的进度和质量； 2. 能够在团队中完成code review的任务，确保相关代码的有效性和正确性，并能够通过code review提供相关性能以及稳定性的建议； 3. 参与建设通用、灵活、智能的业务支撑平台，支撑上层多场景的复杂业务。  任职要求： 1. 精通C++语言，至少具有2年项目开发经验； 2. 熟悉Windows、Linux两个平台上C++的编译调试运行环境，熟练使用跨平台工具； 3. 了解Building Information Modeling者优先； 4. 具备良好的系统分析设计能力，以及较强的逻辑分析和解决问题能力； 5. 热爱技术，工作认真、严谨，具备较强的学习能力和责任心，能自我激励，善于沟通与团队协作。</t>
  </si>
  <si>
    <t>C++服务器开发工程师</t>
  </si>
  <si>
    <t>深圳市零壹移动互联系统有限公司</t>
  </si>
  <si>
    <t>高级测试工程师</t>
  </si>
  <si>
    <t>上海玺智汽车租赁有限公司</t>
  </si>
  <si>
    <t>五险一金 免费班车 弹性工作 年终奖金</t>
  </si>
  <si>
    <t>负责公司停车系统及相关产品开发  职位要求：</t>
  </si>
  <si>
    <t>交通/运输/物流 计算机软件</t>
  </si>
  <si>
    <t>做五休二 五险一金 绩效奖金 餐饮补贴</t>
  </si>
  <si>
    <t>C++开发工程师（研发）</t>
  </si>
  <si>
    <t>深圳市安健科技股份有限公司</t>
  </si>
  <si>
    <t xml:space="preserve">岗位职责： 1.后台相关业务的系统设计开发 2.项目的需求分析，概要设计，详细设计，技术文档的编写 3.开发框架的搭建、改进 4.指导软件工程师的日常开发工作，解决开发中的技术问题  1、根据产品规范编写测试计划，设计测试数据和测试用例； 2、实施软件测试，完成对产品的集成测试与系统测试，负责产品的功能、模块、性能及其他方面的测试； 3、对软件问题进行跟踪分析和报告，推动测试中发现问题及时合理地解决； 4、汇总测试执行情况，编制相关报告； 5、编写自动化测试脚本，实现性能测试及功能自动化测试； 6、制定测试规范，包括测试流程、测试文档模板； 7、编写测试培训资料，培训测试人员。 任职要求： 1、本科以上学历，计算机相关专业；有自动化测试经验，有开发经验者优先； 2、5年以上相关工作经验，细心、踏实、逻辑思维能力强，能从基础的手工测试做起； 3、熟悉并使用过自动化测试工具，可独自搭建自动化测试框架(如selenium、QTP等)； 4、熟悉并使用过常见的性能测试工具 (如loadrunner、Jmeter等)；熟练掌握Linux/Unix系统基本命令、常用SQL语句和数据库的基本操作； 5、熟练掌握一种或多种脚本语言（如ruby、python、shell等）或C、java、C#等主流计算机语言； 6、具有良好的敬业精神、团队协作精神，能承受一定的工作压力，具有良好的沟通能力、较强的文字表达能力； 7、有很强的学习能力、分析能力和解决问题的能力。 </t>
  </si>
  <si>
    <t>带薪年假 五险一金 餐饮补贴 员工旅游 弹性工作 定期体检 年终奖金</t>
  </si>
  <si>
    <t>任职要求： 1）计算机及相关专业，硕士或本科学历，2年及以上开发经验。 2）精通C/C++，扎实的MFC开发经验，熟练使用VC/VS开发工具，熟悉Windows等操作系统开发平台； 3）熟悉多线程，TCP/IP网络编程、数据库（MS SQL Server、MYSQL等）编程、串口编程和动态库封装等相关软件基本技能； 4）熟悉软件开发过程及设计方法； 5）有良好的编码习惯和技术文档编写能力； 6）英语四级以上，能熟练阅读英文技术文档； 7）对医疗行业及相关软件开发有一定的了解； 8）学习能力强，具有良好的沟通能力和团队合作开发能力、具有较强的工作责任心和质量意识。  职位描述： 1、负责软件调研、设计、开发与优化； 2、负责软件问题分析与解决，特殊需求的开发设计； 3、参与制定软件开发工作计划； 4、负责编写软件说明书、相关设计资料； 5、负责软件安装培训等技术支持工作； 6、参与代码走查，软件维护； 软件著作权的编写。</t>
  </si>
  <si>
    <t>Windows C驱动工程师</t>
  </si>
  <si>
    <t>上海池乐信息科技有限公司</t>
  </si>
  <si>
    <t>北京中测安华科技有限公司</t>
  </si>
  <si>
    <t>WEB前端工程师</t>
  </si>
  <si>
    <t>通信/电信运营、增值服务 互联网/电子商务</t>
  </si>
  <si>
    <t>五险一金 员工旅游 餐饮补贴 通讯补贴 绩效奖金 年终奖金</t>
  </si>
  <si>
    <t xml:space="preserve">1．负责安全产品客户端功能模块的设计； 2．负责安全产品功能模块的开发编码和维护。 任职要求： 1．精通C/C++, 至少要有2年的windows研发经验； 2．精通STL/ATL/COM等开发技术及框架，熟悉网络编程，熟练掌握调试技巧； 3．熟悉Win32程序开发，包括：MFC、多线程、虚拟内存、Hook等技术； 4．责任心强，踏实敬业，有很好的团队意识和沟通协作能力； 5．有安全软件开发经验的优先考虑。 </t>
  </si>
  <si>
    <t>岗位职责： 1、负责项目整个开发和交付过程，有效确认项目开发范围、成本控制与风险控制； 2、负责建立公司研发、设计管理体系，根据市场需求不断研发、设计符合市场的新产品，制定不断提升、优化的设计方案，并对产品在运营、商务各个环节进行技术指导、监督。 3、负责界定多项目并行的合理安排和人员调配，充分利用项目组内成员及公司内各部门等项目资源，确保产品开发工作按既定计划完成，顺利上线运行； 4、负责产品运行过程中技术人员的合理安排与管理，与运营方进行充分的沟通协调、关系维护，以推进实施结案； 5、负责深入挖掘商务、运营对软件的业务需求及改进意见，及时反馈、跟踪和解决问题； 6、负责项目开发进度表、业务解决方案、客户化需求解决方案等实施过程中的关键成果物的编写与审核，并撰写实施流程、项目实施计划、跟踪反馈、实施培训课件、软件辅助应用等文档，以促进项目实施标准化流程的建设，项目完成后对项目进行总结，完善行业解决方案；  任职要求： 1、教育背景全日制本科或以上学历，年龄37岁以内，8年以上开发经验,3年以上团队管理经验； 2、具有一定的大型数据库开发经验（如SQL Server，Oracle、MySQL），熟悉B/S开发，熟练掌握C#、ASP.NET、Javascript,、XML、Jquery、Ajax等技术，熟悉MVC框架； 3、拥有良好的代码习惯，要求结构清晰，注释清晰，命名规范，逻辑性强，代码冗余率低； 4、有较强的先进技术感知能力和学习能力，敏锐地把握技术动态、技术方向的能力。具有良好的敬业精神和职业操守，较强的团队领导能力、沟通能力以及项目推动力。</t>
  </si>
  <si>
    <t>五险一金 绩效奖金 专业培训 免费班车 餐饮补贴 年终奖金 员工旅游 交通补贴 补充医疗保险</t>
  </si>
  <si>
    <t>Liunx/Unix C++软件开发工程师</t>
  </si>
  <si>
    <t>郑州金惠计算机系统工程有限公司</t>
  </si>
  <si>
    <t>岗位职责： 1. 负责Web应用前端开发; 2. 与后台开发工程师协作,完成各种数据交互、动态信息展现和用户的互动； 3. 维护及优化网站前端页面性能; 4. 负责解决产品在不同浏览器、移动设备端及不同版本下的兼容问题; 5. 负责前端开发方面规范的标准。 岗位要求： 1. 两年左右前端页面与脚本开发经验,前端基础知识扎实; 2. 能解决主流浏览器之间的兼容问题和响应式布局的实现; 3. 熟练使用HTML5,CSS/3,JavaScript 等静态页面技术和 jQuery 等常用JS框架; 有开发实用经验更佳; 4. 拥有将网页设计师的效果图快速恢复成Web标准原型的能力,熟悉页面优化和 SEO 等技术者优先。</t>
  </si>
  <si>
    <t>五险一金 交通补贴 餐饮补贴 通讯补贴 正常双休 年终奖金 绩效奖金</t>
  </si>
  <si>
    <t>.NET开发工程师-上海-YL111</t>
  </si>
  <si>
    <t>1、精通C++语言； 2、熟悉Linux操作系统及Liunx一下的C++程序开发； 3、熟悉多线程编程； 4、熟悉C++11（14，17等）优先； 5、熟悉jdb,shell脚本的编写和应用； 6、良好的沟通能力和团队合作精神。</t>
  </si>
  <si>
    <t>上海延华智能科技（集团）股份有限公司</t>
  </si>
  <si>
    <t>MFC、C/C++软件工程师</t>
  </si>
  <si>
    <t>深圳市迈德威视科技有限公司</t>
  </si>
  <si>
    <t>五险一金 交通补贴 通讯补贴 专业培训 绩效奖金 年终奖金 股票期权 定期体检</t>
  </si>
  <si>
    <t>完成公司智慧医疗信息化软件的编程。 岗位职责： 1、负责落实开发经理安排的具体开发任务，管理开发小组； 2、协助开发经理、项目经理业务需求的分析； 3、项目开发文档编写、项目开发进度控制。  任职资格： 1.本科及以上学历，3年以上工作经验； 2.熟悉windows平台下面主要掌握VS2010和.net相关技术，需掌握.net相关技术主要有： a. web 应用程序：C#, asp.net，mvc3, jquery, css, html等 b. Windows桌面应用程序：winform, WPF等 3.熟练使用SQL Server 2005或以上数据库及熟练编写SQL语句； 4.熟悉spring, nhibernate等框架设计； 5.熟悉了解网络通信，tcp/ip和多线程编程； 6.身体健康、人品端正、忠于职守、遵守工作纪律、能吃苦耐劳承受工作压力。</t>
  </si>
  <si>
    <t>1) 电子、通信、自动化、计算机等相关专业，欢迎优秀大学毕业生； 2) 熟练掌握C /C++语言，具有较强的编码和调试能力； 3) 熟练 MFC 界面开发流程和windows消息响应机制； 4) 熟悉软件工程思想，具备一定的单元测试、系统测试能力； 5) 熟练具备较强的自学能力和独立解决问题的能力，善于团队协作和沟通； 6) 有网络开发、driver驱动开发经验优先； 7) 有图像处理开发经验优先； 8) 具备基本的英语读写能力。  岗位职责： 1、负责项目中软件部分的开发工作； 2、学习视觉库halcon、opencv等，维护公司机器视觉项目。</t>
  </si>
  <si>
    <t>上海佳锐信息科技股份有限公司</t>
  </si>
  <si>
    <t>广州汇娱信息科技有限公司</t>
  </si>
  <si>
    <t>餐饮补贴 通讯补贴 专业培训 绩效奖金 年终奖金 五险一金</t>
  </si>
  <si>
    <t>工作内容： 1.已开发项目的维护和新需求的开发。 2.新需求调研与开发。 3.参与项目的产品化。 相关要求： 1.抗压能力强，至少3年以上.net开发经验。 2.精通.Net Framework框架类库、C#语言。能熟练使用VisualStudio开发工具，开发Winform应用程序，开发asp.net程序； 3.熟悉面向对象软件开发 4.熟练掌握多线程、Socket、常用ADO等技术； 5.拥有C#性能优化，内存调优经验者优先； 6.熟练使用oracle数据库 7.有行业经验或者反洗钱项目经验者优先。</t>
  </si>
  <si>
    <t>岗位职责： 1、H5手游项目； 2、根据策划文档，完成游戏服务器的逻辑模块的开发； 3、实现游戏服务器端应用逻辑的开发。 职位要求： 1、一年以上C/C++开发经验； 2、良好的C/C++基础，代码严谨，风格好； 3、扎实的数据结构与算法基础； 4、熟悉常用的SQL语句，熟悉Mysql； 5、熟悉Lua脚本语言优先； 6、熟悉网络编程(TCP/IP、Socket)优先； 7、思维开阔，有良好的敬业精神和团队合作精神； 8、喜爱游戏，有游戏开发经验者优先。</t>
  </si>
  <si>
    <t>广东优德科技有限公司</t>
  </si>
  <si>
    <t>C++/高级软件开发工程师</t>
  </si>
  <si>
    <t>中级软件工程师（FCT上位机方向）</t>
  </si>
  <si>
    <t>深圳怡丰自动化科技有限公司</t>
  </si>
  <si>
    <t>上海儒竞电子科技有限公司</t>
  </si>
  <si>
    <t>五险一金 绩效奖金 年终奖金 股票期权 弹性工作</t>
  </si>
  <si>
    <t>五险一金 员工旅游 年终奖金 周末双休 提供住宿</t>
  </si>
  <si>
    <t xml:space="preserve">1、 从事公司核心产品机器人调度系统平台、车库管理平台的开发、维护和升级工作； 2、 研究移动机器人的路径规划和资源调度算法并实现； 3、 参与研发工作、项目工程中系统软硬件的联调工作； 4、 为已实施的工程项目进行软件部分的技术支持和升级。  任职要求： 1、 精通C/C++，熟悉C++11标准，有2年以上相关项目的编程经验，能够熟练使用Visual Studio进行软件编程； 2、 熟悉数据库等软件开发技术，能熟练使用C++访问Oracle、SQL Server、MySQL等数据库； 3、 精通多线程、高并发编程技术，具备TCP/IP编程、REST HTTP编程等知识； 4、 精通RPC、MQ，有实际使用经验者优先。例如熟悉grpc、RabbitMQ等； 5、 善于使用开源软件库，例如libevent、memcached、ROS等； 6、 有使用代码管理工具的经验，能够熟练使用TFS或者Git，掌握一定的开发规范，具备良好的编码习惯； 7、 熟悉软件测试相关技术，重视软件测试； 8、 对编译原理有所理解，掌握常用的设计模式，理解各种编程模型； 9、 具备较强的沟通能力及团队合作精神，较强的创造力、拓展力及组织协调力，较强的自学和独立解决难题的能力。 10、此岗位需有一定的带团队经验。 </t>
  </si>
  <si>
    <t>你的一个符号都将影响大量用户  岗位要求： 1.  熟练掌握HTML5/JavaScript/CSS3等Web开发技术； 2.  熟悉W3C网页标准，了解各种浏览器特性与相关调试工具，了解页面渲染原理，掌握核心DOM、Ajax、JSON和事件处理机制等； 3.  熟悉常用前端框架，如JQuery、Bootstrap、RequireJS、AngularJS、React、Vue、MUI等； ?4.  熟悉Gulp/Grunt/Webpack等自动化构建打包工具； 5.  熟悉小程序等开发者优先； 6. 了解Java/Python/Nodejs/PHP后端语言者优先；  工作环境： 1. 我们是一个以技术为主的团队，技术氛围活泼； 2. 办公室处于广州中大门口，中大地铁出口2分钟即达，交通方便； 3. 上班时间人性化，不强制考勤； 4. 常备下午茶和各种零食，不定期团建活动；</t>
  </si>
  <si>
    <t>大连华讯投资股份有限公司深圳分公司</t>
  </si>
  <si>
    <t>五险一金 补充医疗保险 绩效奖金 年终奖金 员工旅游</t>
  </si>
  <si>
    <t>五险一金 免费班车 年终奖金 员工旅游 餐饮补贴 弹性工作</t>
  </si>
  <si>
    <t>职位要求： 1、 计算机或相关专业，本科以上学历； 2、 3年以上C++软件项目开发经验，熟悉软件开发、测试流程； 3、 精通c++语言，熟练使用STL库，掌握多线程技术，了解跨平台软件； 4、 掌握面向对象思想，掌握数据结构； 6、 责任心强、学习能力强、敢于接受压力和挑战、能够独立完成任务攻关； 7、 有良好的团队合作精神； 8、 沟通交流能力好； 9、 有证券行业开发经验优先；</t>
  </si>
  <si>
    <t xml:space="preserve">职位描述 1. 负责伺服驱动器上位机软件开发及维护； 2. 根据伺服工程师提出的需求，与项目组成员充分沟通，独立进行软件方案 3. 软件架构、软件代码的设计； 4. 编制软件开发详细设计文档、测试文档，保证开发过程符合设计规范要求； 5. 解决产品使用过程中遇到的技术问题 职位要求 1. 本科以上学历，计算机软件、电子工程、通讯相关专业； 2. 两年以上上位机软件开发工作经验，熟练掌握VC/C++/C#语言， 3. 有良好的代码能力及代码风格，熟悉工厂自动化生产； 4. 熟悉电气部件的安规，EMC，环境，可靠性和功能测试； 5. 有伺服上位机软件开发经验优先考虑； </t>
  </si>
  <si>
    <t>广州天懋信息系统股份有限公司</t>
  </si>
  <si>
    <t>1-1.4万/月</t>
  </si>
  <si>
    <t>上海秀卓自动化设备有限公司</t>
  </si>
  <si>
    <t>五险一金 员工旅游 专业培训 餐饮补贴 绩效奖金 定期体检 带薪年假 年终奖金 股票期权</t>
  </si>
  <si>
    <t>1、负责公司各个网络信息安全分析产品的具体研发工作； 2、通过多种技术手段采集各类网络数据，并选择合适的存储方案进行大数据的存储； 3、研究不同的数据分析算法，对用户网络行为的大数据进行挖掘分析。  职位要求： 1、计算机、电子、通信、信息、数学等相关专业，本科或以上学历； 2、三年以上C/C++开发工作经验； 3、熟悉常用的数据结构与算法； 4、熟悉一种常用关系数据库，如MySQL或Oracle等，熟悉SQL语言； 5、熟悉Linux编程环境，熟悉TCP/IP等网络协议； 6、具有网络监控、网络安全产品等相关经验优先考虑；  7、工作主动积极，有团队协作精神。</t>
  </si>
  <si>
    <t>五险一金 员工旅游 餐饮补贴 绩效奖金 年终奖金 定期体检 专业培训</t>
  </si>
  <si>
    <t>北京风软技术有限公司</t>
  </si>
  <si>
    <t>上海疾创信息科技有限公司</t>
  </si>
  <si>
    <t>研究院产业化平台医学影像算法工程师</t>
  </si>
  <si>
    <t>绩效奖金 五险一金</t>
  </si>
  <si>
    <t>复旦大学类脑研究院</t>
  </si>
  <si>
    <t>五险一金 员工旅游 交通补贴 餐饮补贴 定期体检 全勤奖</t>
  </si>
  <si>
    <t>计算机相关专业，本科及以上学历 三年以上.net开发经验，熟练掌握C# 熟悉.NET Framework、ASP.NET、ADO.NET、XML、Web Service、Visual Studio 2005/2008、C#/C++等相关技术 精通Windows平台下的Web开发，有B/S或C/S开发经验 熟悉SQL Server数据库 具备对软件系统综合分析、设计以及具体实现的能力 具有良好的沟通、理解、表达能力和团队意识 具有敬业精神，工作积极主动，责任心强 对软件开发有浓厚兴趣，有较强的自学能力和不断提高进取的欲望，对新知识和技术敏感</t>
  </si>
  <si>
    <t>职位主要是面向游戏后端开发方向： 1. 负责产品服务器端API设计、开发和维护； 2. 负责产品运营系统的开发和维护； 3. 负责产品服务器端API文档的编写和维护。  职位要求： 1. 精通PHP语言和相关主流框架，具备PHP的MVC框架开发经验； 2. 熟悉Linux服务器，熟悉基本的系统管理脚本编写； 3. 精通LAMP和LANMP的搭建和调优，并具有该架构下的项目开发实践； 4. 熟悉MySQL数据库，熟悉MangoDB和Redis等非关系型数据库，并具有相关开发经验； 5. 精通JSON、Ajax技术和模板技术，熟悉css+div的页面设计，熟悉JavaScript脚本； 6. 大专或本科以上学历，1年以上程序开发经验，至少一个PHP项目开发经验； 7. 良好的学习、沟通能力和团队合作精神，能够承受高强度工作； 8. 游戏行业从业者优先！！！</t>
  </si>
  <si>
    <t>C++软件工程师（中级，急招）</t>
  </si>
  <si>
    <t>广州市瑞立德信息系统有限公司</t>
  </si>
  <si>
    <t>五险一金 专业培训 年终奖金 定期体检 带薪年假 周末双休</t>
  </si>
  <si>
    <t>负责医学影像（MRI、CT、US、x-ray、PET等）核心算法的研发工作，包括算法调研，建立原型，C++代码实现，算法优化以及算法测试等  任职要求： 1、具有医学影像基础知识，深入理解并熟练运用经典图像分割、配准、融合等基本医学影像处理方法； 2、熟练使用C++进行系统开发；能用运用ITK/VTK或FSL等脚本语言快速进行原型开发与验证； 3、了解深度学习、模式识别、Computer Vision、三维重建与可视化等基础理论 4、了解并掌握C#或QT界面编程； 5、熟悉DICOM标准，具有ITK、VTK或FSL实际开发经验者优先； 6、熟悉计算机辅助诊断应用开发者优先； 7、拥有医学图像后处理算法开发项目经验者优先； 8、计算机、生物医学工程、信息工程等专业硕士或以上学历； 9、有良好的工作及编码习惯； 10、良好的团队协作意识和习惯。  福利待遇： 享受复旦大学科研助理待遇（按国家规定缴纳五险一金、带薪休假，年度体检，教育培训等机会），优秀的申请人可根据实际情况面议。</t>
  </si>
  <si>
    <t>周末双休 包住宿 节日福利 专业培训 餐饮补贴 加班补贴</t>
  </si>
  <si>
    <t xml:space="preserve">任职要求： 1、有3年以上C++开发经验，并能独立完成程序设计和开发工作。 2、有接口设计经验和硬件通讯SDK开发经验。 3、熟悉网络编程、精通TCP/IP和HTTP/HTTPS 协议等网络协议，能熟练使用协议分析软件。 4、熟悉常用加密算法、数据结构和算法。 5、有.net平台相关技术经验者优先考虑，包括但不限于：C#、Asp.net、MVC、EF、SQL Server。  岗位职责： 1、负责公司软硬件对接与SDK开发。 2、参与公司项目的程序设计与开发。 3、编写单元测试、完成功能模块的自测。 4、修复项目BUG,并协助客服解决项目现场的软件问题。 </t>
  </si>
  <si>
    <t>图形解析工程师（C++/openGL)</t>
  </si>
  <si>
    <t>深圳市微筑科技有限公司</t>
  </si>
  <si>
    <t>日月光半导体（上海）有限公司</t>
  </si>
  <si>
    <t>广州市傲骏网络科技有限公司</t>
  </si>
  <si>
    <t>五险一金 年终奖金 股票期权 员工旅游</t>
  </si>
  <si>
    <t>岗位职责： 1、负责电商系统功能开发，完成电商平台站产品的技术架构设计； 2、独立完成电商平台站产品的功能模块编码； 3、负责电商平台站平台相关业务模块的分析、设计； 4、独立完成电商平台的编码工作； 5、相关开发文档的整理与编写。  任职要求： 1、精通PHP语言，具有1年以上网站开发经验，有电商开发项目经验优先； 2、精通php+mysql编程，熟悉thinkphp等框架。熟悉Linux系统，了解基本命令及服务器搭建 3、熟悉Nosql、Memcache缓存、页面静态化等技术； 4、熟悉HTML，CSS，JavaScript，JQuery框架等前台技术； 5、熟练操作MySQL数据库，熟悉数据库配置和优化； 6、拥有良好的代码编写习惯，优秀的分析问题和解决问题能力，具有良好的沟通能力和团队合作精神。 7、积极主动、关注细节、优秀的理解和沟通能力、良好的职业道德。</t>
  </si>
  <si>
    <t>工作职责： (1) 在指导下完成各种3D模型数据格式解析工作(如OBJ、IFC、STEP等); (2) 在指导下完成3D模型服务的改造、性能优化及维护工作; (3) 负责工具类的业务模块的研发； (4) 编写技术文档，编写单元测试代码，完成工具类软件的单元测试。  职位要求: (1) 全日制本科及以上学历，2年以上相关开发经验； (2) 有一年及以上C++及OpenGL使用经验; (3) 有良好的3D数据基础; (4) 计算机相关专业毕业，数学专业优先; (5) 有WebSocket项目经验、熟悉boost库的优先； (6) 有代码优化经验者优先； (7) 有QT，MFC界面开发经验优先； (8) 有BIM图形开发经验者优先考虑。</t>
  </si>
  <si>
    <t>五险一金 补充医疗保险 免费班车 绩效奖金 年终奖金 定期体检 员工旅游 专业培训 工作午餐 利润奖金</t>
  </si>
  <si>
    <t>岗位职责： 1、有2年或者2年以上从事软件开发的工作经验； 2、熟悉.Net,C#,VB 等开发工具； 3、熟悉SQL或者Oracle 数据库； 4、近期能到岗工作者优先； 员工福利： 1.提供住宿，生活区配备食堂、健身区，周边有家乐福超市； 2.上下班提供免费班车； 3.每月举办员工生日会； 4.公司配备食堂、餐厅、全家，提供午餐补贴 5.不定期举行员工旅游活动及其他娱乐活动； 6.提供定期体检项目； 7.晋升机会可以把握； 心有多大，舞台就有多大，机会自己把握，期待您的加入~</t>
  </si>
  <si>
    <t>Middle QA Engineer</t>
  </si>
  <si>
    <t>英域成语言培训（上海）有限公司</t>
  </si>
  <si>
    <t>上海上大鼎正软件股份有限公司</t>
  </si>
  <si>
    <t>五险一金 周末双休 年终奖金 专业培训 做五休二</t>
  </si>
  <si>
    <t>五险一金 补充医疗保险 员工旅游 弹性工作 定期体检</t>
  </si>
  <si>
    <t>华创高科（北京）技术有限公司</t>
  </si>
  <si>
    <t xml:space="preserve"> As a QA Engineer at EF EdTech, you will work as part of our amazing team to deliver the next generation of English teaching and learning solutions. You will design and build effective test, find and verify show-stopper bugs, and make sure we release only the highest quality web and app software.  You should have an eye for detail, a passion for quality, a strong feeling of good user experience, and an ability to put yourself in the customer’s shoes. You should be a creative thinker who likes to break software. You will also need to work with other teams, in an agile environment.  Typical work tasks include writing and executing test cases, working with developers to debug issues, ad-hoc testing, writing test automation and investigating failed automation test cases. You will work closely with the development, product design and content teams, collaborating with other teams on cross-team projects and ensuring quality all throughout the agile product cycle.  Responsibilities ?     Be a core part of the product team to write test cases for new features. ?     Run regression tests, both automated and manual, against existing features. ?     Find and report bugs, and work with developers to help debug and resolve them.  Requirements ?     B.S. or M.S. in Computer Science, Computer Engineering or equivalent work experience. ?     2+ years’ experience in software testing, including designing and implementing complex test plans. Web-based testing a plus. ?     Experience writing automation in Selenium a strong plus. ?     Familiar with automation test frameworks such as Robot Framework. ?     Familiar with bug reporting tools such as Jira, Bugzilla, or ClearQuest. ?     Experience writing code in C#, Java, Python, Ruby, etc a strong plus. ?     Ability to achieve results, meet deadlines, and adjust to quickly changing priorities in a fast-paced engineering environment. ?     Good spoken and written English. ?     Self-driven, will work under minimum supervision and finds creative solutions to interesting problems.</t>
  </si>
  <si>
    <t xml:space="preserve">1 本科以上学历，计算机或相关专业，良好的英文阅读能力，3年以上工作经验； 2 精通C++ 语言开发，熟悉Windows/Linux开发环境，有丰富的数据结构和算法知识，有扎实的代码编写能力和良好的设计能力 3 有丰富的视频编解码及图像处理开发经验，有相关大型C++项目开发经验 4热爱编程，注重代码质量，有较强的学习能力，有钻研精神，能及时关注和学习业界技术，能在压力下独立解决问题，有团队合作精神； 有以下情况者优先： 1 有过计算机竞赛获奖经历。 2熟悉FFMPEG、常见多媒体文件格式封装。 3 有过人工智能开发经验，对深度学***流算法有了解。  </t>
  </si>
  <si>
    <t>Software Engineer</t>
  </si>
  <si>
    <t>深圳中科软科技信息系统有限公司</t>
  </si>
  <si>
    <t>伦茨（上海）传动系统有限公司</t>
  </si>
  <si>
    <t>北京奇客创想科技股份有限公司</t>
  </si>
  <si>
    <t>0.6-1.3万/月</t>
  </si>
  <si>
    <t>五险一金 交通补贴 餐饮补贴 通讯补贴 专业培训 弹性工作 定期体检</t>
  </si>
  <si>
    <t>五险一金 年终奖金 员工旅游 绩效奖金 免费班车</t>
  </si>
  <si>
    <t xml:space="preserve"> Responsibilities:  Profile: </t>
  </si>
  <si>
    <t>1、负责游戏业务逻辑的各个功能的开发和维护； 2、解决项目线上的运行时出现的各种问题； 3、实现国内和海外版本的各种需求。  任职要求： 1、两年以上游戏服务器开发经验，能快速熟悉项目代码； 2、熟练掌握C++，数据结构，能熟练使用实现游戏功能； 3、熟练使用mysql，并且有一定的网络编程经验； 4、有良好的沟通，协调能力，能承受一定的压力； 5、热爱游戏，对游戏开发有一定的认知，有较强的学习能力。</t>
  </si>
  <si>
    <t>五险一金 补充医疗保险 员工旅游 年终奖金 定期体检 专业培训 通讯补贴</t>
  </si>
  <si>
    <t>1、参与保险行业相关软件系统的开发工作； 2、根据任务分配参与软件项目代码编写及单元测试工作； 3、协助参与数据库模型设计及设计文档编写；  任职要求： 1、计算机软件相关专业，本科及以上学历，1年以上实际软件开发工作经验； 2、熟悉面向对象设计思想、MVC设计模式； 3、熟练使用主流开源框架，如Spring、Struts、Hibernate，Ibatis等； 4、熟悉JavaScript，Ajax、Jquery、Html、CSS、 VUE等页面开发技术； 5、熟练使用主流应用服务器，如Tomcat、Weblogic等； 6、熟悉常用数据库oracle、mysql 等，熟练使用存储过程，函数等 7、熟练使用开发工具eclipse、IDEA、数据库工具、SVN版本控制工具等相关工具； 8、有保险行业相关软件开发经验者优先。  部分福利待遇： 1、公司为已签订劳动合同的员工购买五险一金，以及补充商业意外医疗保险，定期组织员工体检； 2、员工享受法定节假日、双休，带薪年假、带薪病假、婚假、产假等假期； 3、部门或项目组不定期组织聚餐、体育运动、户外活动、旅游等福利活动。</t>
  </si>
  <si>
    <t>软件工程师（上位机）</t>
  </si>
  <si>
    <t>上海机器人产业技术研究院有限公司</t>
  </si>
  <si>
    <t>C语言开发工程师（大型金融国企）</t>
  </si>
  <si>
    <t>仪器仪表/工业自动化 检测，认证</t>
  </si>
  <si>
    <t>五险一金 补充公积金 交通补贴 餐饮补贴 专业培训 出国机会 年终奖金 定期体检 员工旅游</t>
  </si>
  <si>
    <t>1、负责开发移动机器人，康复机器人等客户端交互界面软件；
2、根据项目需求，能独立完成相关模块，接口的开发，调试等工作； 任职资格： 1、本科及以上学历，计算机科学、机器人、及相关领域工作；
2、2年以上软件开发经验，熟悉C#或C++编程，.NET开发平台，有良好的编码风格及习惯；
3、熟悉QT/VS IDE环境开发，开发过人机交互界面；
4、熟悉TCP/IP、UDP、CAN、RS232等接口通讯协议；
5、具备良好的技术英语阅读和书面表达能力，具备较强的技术分析能力；</t>
  </si>
  <si>
    <t>1.熟悉Linux C/C++；2.了解cppUnit等单元测试工具；3.熟悉makefile 编译、visual studio开发工具、4.具有3年以上c语言编程经验；5.意志坚定、头脑灵活，有通讯协议或算法开发经验者优先</t>
  </si>
  <si>
    <t>Python模型搭建/模型算法工程师</t>
  </si>
  <si>
    <t>依柯力信息科技（上海）股份有限公司</t>
  </si>
  <si>
    <t>深圳市易思博酷客科技有限公司</t>
  </si>
  <si>
    <t>五险一金 补充医疗保险 交通补贴 餐饮补贴 通讯补贴 绩效奖金 股票期权 弹性工作 13薪 提供宿舍</t>
  </si>
  <si>
    <t xml:space="preserve">岗位职责： 1. 善于使用多种分析、挖掘算法支撑数据分析平台搭建。 2. 负责提取、量化数据维度，制作数据画像，输出成果。 3. 负责数据可视化系统的开发。 4. 负责数据分析工具以及数据报表的开发。 5. 负责数据仓库的设计、监控。 6. 了解算法建设，对神经网络、决策树算法有深入研究  任职资格： 1. 有5年以上Python数据分析经验，熟练使用SQL等数据库语言。 2. 有较强的数据分析能力，逻辑思维能力。 3. 掌握Python、C#/Java/Node.js等项目语言，会使用ECharts。 优先考虑： 1. 具有数学、统计学专业背景，有实际建模分析经验，评估系统模型专定优先考虑。 2. 了解SQLServer/Hadoop/HBase/Hive等数据库方案。 3. 了解Spark/Flink等计算引擎。  工作地址：上海市浦东新区金科路2889弄1号长泰广场A座605  提供的机会  有非常好的与公司共同成长的个人发展前景  提供正规的五险一金和额外的商业医疗保险  有吸引力的薪酬待遇和优厚的福利以及根据个人不同情况的可选项  有个性化的工作环境和各种培训机会  注：有诚意者，请将个人简历发送至以下邮箱：其他概不考虑 jason.zhu@hg2mes.com;wade.chen@hg2mes.com  欢迎浏览访问公司网页 www.eq2iqm.com   </t>
  </si>
  <si>
    <t>五险一金 绩效奖金 弹性工作 带薪年假 员工食堂 包吃 周末双休 年终奖金</t>
  </si>
  <si>
    <t>1、熟悉C/C++编程语言，了解多线程技术，有实际经验为佳 2、计算机基础扎实，熟悉常见的设计模式，有良好的编码风格和质量意识 3、了解基本的视频/图像处理方法，熟悉opencv优先 4、加分项：熟悉Qt，ActiveX，JNI，有跨平台开发经验 5、逻辑清晰，热爱学习，喜欢工程技术方面工作</t>
  </si>
  <si>
    <t>广州颜膜生物科技有限公司</t>
  </si>
  <si>
    <t>IT担当</t>
  </si>
  <si>
    <t>Linux C/C++系统工程师</t>
  </si>
  <si>
    <t>爱思帝达耐时（上海）驱动系统有限公司</t>
  </si>
  <si>
    <t>深圳知路科技有限公司</t>
  </si>
  <si>
    <t>快速消费品(食品、饮料、化妆品) 互联网/电子商务</t>
  </si>
  <si>
    <t>专业培训 团队聚餐 节日福利 全勤奖 带薪年假 加班补贴</t>
  </si>
  <si>
    <t>员工旅游 交通补贴 定期体检 员工宿舍 带薪年假</t>
  </si>
  <si>
    <t>工作职责： 1、按照项目任务和项目计划，完成模块的设计、开发、编码和测试 2、主要负责电商系统的模块化开发、维护 3、独立完成系统模块的代码编写和测试 4、负责现有业务系统的维护、分析、优化 5、完成系统的性能优化和完善工作 6、协助完成公司各个项目产品的开发  任职要求： 1、大专及以上学历，计算机相关专业；3年以上.NET项目开发经验 2、.NET平台下B/S项目开发经验； 3、熟练C#,ASP.NET MVC，对ADO.NET、EF方面的编程非常熟练； 4、熟练使用Mysql、MSSQL等主流数据库的设计与开发； 5、熟练JQUERY、CSS、XML/JSON、EasyUI、Ajax、HTML、JavaScript 6、熟悉各种主流框架的应用； 7、具有良好的沟通能力和团队合作精神； 8、有良好的编码风格，有一定的压力承受能力； 8、具有一定的设计能力和需求分析能力，熟练面向对象编程思想，代码稳定性和可维护性好； 9、具有较强的沟通表达能力和良好的职业素质；  【薪资福利】 薪资：底薪+生活补助+全勤奖+社保补助 福利：意外保险、优秀员工奖励 娱乐：不定期组织团体活动（登山、聚餐、打球、唱K、旅游等） 氛围：氛围融洽，8090后活力四射，俊男靓女朝气蓬勃 前景：极速发展的微商界化妆品公司，生产销售一体，其中“婴国天使婴儿蚕丝面膜”成为了护肤界的传奇爆品；晋升空间和机会无穷想象 环境：写字楼办公，环境典雅舒适，周边小吃娱乐丰富。 工作时间：每天工作7.5个小时，上班时间：9:00-18:00，中间有1.5小时休息时间。 每周休息一天。 工作地点：广州市白云区尖彭路东自编9号，卡弗・古巴比伦五楼整层，地铁三号线北延段 白云大道北 地铁站B出口直行100米。</t>
  </si>
  <si>
    <t>五险一金 餐饮补贴 绩效奖金 年终奖金 股票期权 定期体检 弹性工作 补充医疗保险 员工旅游</t>
  </si>
  <si>
    <t>岗位职责： 1、ERP系统的规则建立及技术支持，解决日常问题； 2、ERP系统数据的二次开发； 3、现场实绩收集、设备日常维护； 4、根据要求开发软件实现功能； 5.  领导交办的其他工作。  任职要求： 1、计算机专业，有软件开发相关工作经验； 2、熟悉C#或VB语言，能独立开发程序； 3、熟悉SQL语言，有创建视图的能力； 4、有生产供应链的知识； 5、会日语者优先。</t>
  </si>
  <si>
    <t xml:space="preserve">岗位职责 1.  多核CPU，linux嵌入式开发系统设计和上层业务支撑； 2.  负责与上层应用开发团队对接，满足运营需求； 3.  嵌入式系统加载，内存管理，多核启动，内核优化，升级，裁剪等； 4.  参与 CPU的多线程多核设计和方案实施； 5.  负责构建和维护各个产品代码工程。   岗位要求 1.  计算机或相关专业本科以上学历； 1.  精通C/C++语言，熟悉常用数据结构和算法； 2.  熟悉linux系统内核,熟悉TCP/IP； 3.  熟悉大型工程的Makefile原理和工程构建； 5.  具有1年以上的，linux嵌入式系统，多核CPU系统开发经验； 6.  熟悉bash 脚本； 7.  拥有较好的沟通技巧及团队合作精神，较强的责任感及创新意识； 8.  工作细致认真，有耐心，态度积极主动； 9.  有内核裁剪，移植，性能优化，多核CPU嵌入式开发经验者优先，熟悉Wifi，4G，数据通信协议，物联网协议，熟悉微服务架构，有微服务、分布式架构及开发经验者优先。 </t>
  </si>
  <si>
    <t>linux c++开发</t>
  </si>
  <si>
    <t>博彦科技承德有限公司</t>
  </si>
  <si>
    <t>系统集成工程师</t>
  </si>
  <si>
    <t>上海鉴崧实业有限公司</t>
  </si>
  <si>
    <t>五险一金 免费班车 定期体检 年终奖金 餐饮补贴</t>
  </si>
  <si>
    <t>岗位要求： 1、计算机、通信相关专业本科以上学历，具有Linux服务器端软件开发经验； 编程基本功扎实、精通C/C++、熟悉面向对象技术、设计模式； 精通TCP/IP协议相关知识及网络编程，精通Unix/Linux环境和系统编程，熟悉服务器编程模型，精通MySQL数据库及相关编程； 具备一定架构能力、有大容量、高性能、分布式系统的设计开发经验优先； 2、善于沟通及主动思考总结、倡导创新与持续优化、思路周密、代码严谨、对待技术有强烈兴趣； 有良好的团队合作及抗压能力、有强烈的主人翁意识和推动能力。  岗位职责： 1、负责银行合作业务后台相关服务的架构设计和核心代码编写； 2、负责相关服务的运营质量监控体系建设与长期维护，优化工作； 3、负责技术文档编写，跨团队交流协作；</t>
  </si>
  <si>
    <t>机械/设备/重工 建筑/建材/工程</t>
  </si>
  <si>
    <t>出国机会 绩效奖金 年终奖金 员工旅游</t>
  </si>
  <si>
    <t>岗位职责： 1、负责应用软件的分析、设计、编码、测试与文档书写的工作； 2、编写模块详细设计文档和相关技术资料； 3、所属各类项目/产品的开发与系统改进更新等维护工作。 任职要求： 1、计算机、软件工程相关专业，本科学历及以上，有编程经验者优先； 2、熟练VB、C#或VB.Net，1-3年自动化行业软件开发经验，具有labview及丰富的WinForm开发经验和知识积累者优先； 3、熟练进行基于access、SQLServer或Oracle数据库（之一）数据库的开发工作； 4、适应出差； 5、有工控行业或串口开发经验者优先</t>
  </si>
  <si>
    <t>深圳市爱夫卡科技股份有限公司</t>
  </si>
  <si>
    <t>五险一金 绩效奖金 补充医疗保险 定期体检 员工旅游 出国机会 通讯补贴 年终奖金 专业培训</t>
  </si>
  <si>
    <t>程序员(JAVA/COBOL/C/C++/C#/JSP/ORACLE等)</t>
  </si>
  <si>
    <t>上海中和软件有限公司</t>
  </si>
  <si>
    <t>岗位职责： 1、参与诊断软件开发； 2、参与诊断软件相关的投诉问题处理； 3、协助车型负责人外出（或出差）进行产品验证与开发； 4、协助常规开发重点、难点问题的突破； 任职资格： 1、精通C/C++语言，了解JAVA语言，对汽车诊断行业有一定了解； 2、良好的沟通能力，以及团队协助能力； 3、熟练使用VC集成开发环境，可以使用MFC等框架编写工具； 4、具备较强的逻辑思维能力、需求分析和设计能力； 5、有同行业工作经验者优先考虑。 我们为您提供以下福利：
1.5天8小时工作制，周末双休；
2.入职立刻购买社会保险、公积金；
3.出差补助等；
4.年终奖、 工龄奖、优秀员工奖、合理化建议奖等；
5.年度体检、年度的出省旅游、年度拓展培训；
6.有出国机会；
7.每周的篮球活动、羽毛球活动，月度的足球、生日会活动等员工俱乐部组织的各项活动。</t>
  </si>
  <si>
    <t>广州市讯飞樽鸿信息技术有限公司</t>
  </si>
  <si>
    <t>广州鼎甲计算机科技有限公司</t>
  </si>
  <si>
    <t>职位描述： 1、计算机及相关专业大专、本科学历； 2、30周岁以下； 3、熟悉数据库应用及编程能力； 4、有相关实践经验者优先考虑； 5、具有良好的团队合作精神； 6、能承受压力，学习能力强。  培训与发展： 1、经录用后，提供八周带薪培训。 2、在公司连续工作两年以上，经选拔可成为软件工程师，接受公司半年全脱产日语培训； 3、根据工作需要有赴日出差机会。  职位要求： 年 龄： 30岁以下   工作年限： 不限 英语等级： 不限      学 历： 大专以上 性别： 不限</t>
  </si>
  <si>
    <t>五险一金 员工旅游 定期体检 交通补贴 补充医疗保险 餐饮补贴 通讯补贴 绩效奖金</t>
  </si>
  <si>
    <t>弹性工作 五险一金 绩效奖金 餐饮补贴 定期体检 专业培训 交通补贴 员工旅游 年终奖金 17薪</t>
  </si>
  <si>
    <t>工作职责: 1.Linux平台下C++服务端后台程序设计与开发； 2.涉及操作系统、文件系统、数据库访问、网络传输； 3.Windows/Linux平台的移植和适配。  岗位要求： 1.本科以上，2年以上C++后台开发，英语4级以上，有良好的专业英语读些能力； 2.熟练掌握C++、网络编程，熟悉Linux/gcc环境开发； 3.熟悉ACE、boost等开源项目者优先； 4.熟悉Oracle、SQL Server、MySQL、PostgreSQL等数据库底层架构者优先； 5.有备份存储相关研发经验者优先。</t>
  </si>
  <si>
    <t>岗位职责： 1、负责公司产品的开发，遵照开发规范，按时保质完成任务； 2、与后台工程师协作，进行前端表现层及与前后端交互的设计和开发，完成数据交互、动态信息维护及展现，实现产品设计的各种前端特效与动画； 3、 参与构建合适业务的前端开发框架集合库，并持续迭代优化； 4、 从视觉和易用性角度，为网页设计提供改进建议，为网站/客户端的页面提供持续优化方案； 5、 参与优化前端开发方式及协作流程，创建技术标准及规范，提升代码复用率，提高技术团队的开发效率和质量； 6、 相关技术文档的编写  任职要求： 1：两年及以上的相关web前端开发经验； 2：熟悉多种JavaScript框架（Angular/React/Vue)及对它们适用的范围及优劣有独到见解，能够独立开发JS模块； 3：具备互联网交互设计能力，熟悉后端服务器运行环境和数据通信协议； 4：熟悉响应式布局框架、Bootstrap的JS框架。 5: 具有规范的编程习惯与文档编写能力；具有优良的分析问题和解决问题的能力; 6: 具备良好的学习能力，能够主动总结和分享自己的开发经验.能够承受较大的工作压力</t>
  </si>
  <si>
    <t>上海煦日网络科技有限公司</t>
  </si>
  <si>
    <t>1.负责金蝶k3cloud系统项目的二次开发，整理需求，设计好开发思路 2.对于上级分配的任务要按时完成 3.遇到难的需求或者客户需求有变需及时与项目经理沟通 4.所有的开发内容需以文字文档形式留存。  职位要求： 1、熟悉.Net Framework 4.0以上，熟悉ASP.NET，C#，能熟练使用 2、Visual Studio 2005/2008/2010进行插件开发，具有一定的相关项目经验； 3、熟悉Microsoft SQL Server 2008、2014的数据库，能熟练使用SQL语言进行数据的查询及管理；</t>
  </si>
  <si>
    <t>深圳市北海轨道交通技术有限公司</t>
  </si>
  <si>
    <t>五险一金 定期体检 员工旅游 补充公积金 补充医疗保险</t>
  </si>
  <si>
    <t>程序员</t>
  </si>
  <si>
    <t>丽服仓储（上海）有限公司</t>
  </si>
  <si>
    <t>岗位职责： 1、负责PC端软件代码的编写以及相应文档的编制 2、参与软件工程系统的设计、开发、测试等过程； 3、解决项目中的关键问题和技术难题； 4、编写各种各样的软件说明书，如：需求说明书，概要说明书等。  任职资格： 1、计算机、通信、电子或相关专业本科以上学历，英语阅读能力良好； 2、精通C++编程，2年以上服务器开发经验； 3、熟悉Windows API，熟练使用Visual Studio2008/2010 开发环境； 4、熟练掌握MFC、Socket、DLL封装,及多线程编程； 5、熟悉流媒体相关协议rtp/rtcp/rtsp优先； 6、熟悉各种音视频编码（H.264/MPEG-2/AAC）和容器格式（MP4/TS等）优先； 7、熟悉mysql、sql server或oracl中的一种或以上主流数据库优先； 8、具有即时通讯、视频会议、视频监控等开发经历者优先； 9、良好的沟通和协作能力, 工作投入、有团队合作精神和能够承受工作压力； 10、有较强的学习意愿和学习能力。</t>
  </si>
  <si>
    <t>周末双休 带薪年假 五险一金 免费班车 节日福利 餐饮补贴 定期体检 补充医疗保险 做五休二</t>
  </si>
  <si>
    <t xml:space="preserve">工作内容:  1.负责仓储管理系统功能开发  2.负责电商零售API接口开发  3.负责网站数据展示功能开发  任职要求:  1.1年以上开发经验  2.熟练使用C#,.Net语言, 能够编写JS，JQuery和CSS。  3.熟悉使用SQL Server或者My SQL </t>
  </si>
  <si>
    <t>广州市华广计算机软件有限公司</t>
  </si>
  <si>
    <t>WPF高级开发工程师</t>
  </si>
  <si>
    <t>上海皓维电子股份有限公司</t>
  </si>
  <si>
    <t>广州市亮艺照明设备有限公司</t>
  </si>
  <si>
    <t>1.计算机软件及相关专业本科及以上学历； 2.能熟练使用C/C++等编程语言，具有良好的编程习惯； 3.能熟练使用vc编程工具； 4.有钻研精神，学习能力强，具有较强的分析问题和解决问题的能力； 5.善于沟通，有责任感，有很好的理解能力和团队精神； 6.211及985院校优秀考虑</t>
  </si>
  <si>
    <t>计算机硬件 计算机软件</t>
  </si>
  <si>
    <t>五险一金 餐饮补贴 年终奖金 交通补贴 专业培训 免费班车 员工旅游</t>
  </si>
  <si>
    <t>岗位职责： 1、独立完成系统模块开发、维护，按计划完成各个模块日常开发工作； 2、配合同事以及上级领导制定软件开发方案； 3、解决项目中因程序引起的故障问题； 4、项目维护和新功能模块开发； 5、良好的代码编写习惯、以及技术文档书写能力。  职位要求： 1、计算机相关专业全日制大专或以上学历。 2、至少2年以上.NET/C#开发经验。 3、熟悉.NET Framework 4.0。 4、必须熟练掌握WPF开发，必须有1个或以上实际项目开发经验。 5、对C/S系统有深刻了解。 6、至少掌握一种数据库的原理和使用，如SQL Server, MySQL, Oracle等。 7、对GDI+图形渲染技术有深刻理解优先考虑。 8、有较强的英文文档阅读能力和学习能力。 9、熟悉WCF开发者优先考虑。  ★ 家住嘉定区者优先</t>
  </si>
  <si>
    <t>电子技术/半导体/集成电路 家具/家电/玩具/礼品</t>
  </si>
  <si>
    <t>员工旅游 年终奖金 包吃包住 社保 带薪亲子假 全勤奖 节日福利 工龄奖</t>
  </si>
  <si>
    <t xml:space="preserve">岗位职责： 1、负责企业信息化系统开发（内部OA、HR平台等）； 2、自动控制小程序开发； 3、解决开发过程中的技术问题； 4、其它上级领导安排事项。 任职要求： 1、大专以上学历，电子信息或计算机类专业者优先考虑； 2、一年以上相关前端开发经验； 3、熟练掌握JavaScript编程语言，熟悉Vue/React/Angular三大前端框架之一； </t>
  </si>
  <si>
    <t>C语言讲师（上地校区）</t>
  </si>
  <si>
    <t>北京八维研修学院</t>
  </si>
  <si>
    <t>WMS软件开发工程师</t>
  </si>
  <si>
    <t>上海汇聚自动化科技有限公司</t>
  </si>
  <si>
    <t>五险一金 员工旅游 专业培训 年终奖金 绩效奖金 包吃包住 健身俱乐部</t>
  </si>
  <si>
    <t>任职要求： 1、本科及以上学历； 2、精通C/C++语言，精通使用Linux下C/C++开发及调式环境； 3、能讲C语言内容； 4、热爱教育行业，有过相关教学经验的优先考虑； 5、计算机及相关专业，应届毕业生优先考虑.  岗位职责： 1、计算机的教学工作； 2、C语言的教研工作和项目研发； 3、其他教学相关工作。</t>
  </si>
  <si>
    <t xml:space="preserve">1、 负责仓库管理系统（SaaS仓库管理平台）的开发， 2、 负责仓库管理系统SSRS报表开发， 3、 负责仓库管理系统的现场二次需求分析和实施。 岗位要求： 1、 计算机专业本科以上学历 2、 2年以上物流、仓储、电商或生产企业仓库管理系统项目可开发、二次开发和实施经验 3、 熟悉仓库布局以及仓库各类作业模式、仓储业务的需求分析与规划设计 4、 熟悉仓库管理系统和物流管理系统流程、规范、操作及系统搭建需求分析 5、 精通SQL92标准，能熟练使用存储过程（Microsoft Stored Procedure）编程开发 6、 精通.net 熟练使用C# 开发Winform组件 7、 能独立搭建框架，完成前，后台开发优先 8、 有High Jump 仓库管理系统二次开发，安装部署，实施经验优先 9、 有仓库管理系统完整实施经验优先 10、熟悉SSRS 报表开发优先 11、性格沉稳，耐心细致，良好的团队合作精神和较强的责任心，吃苦耐劳，有良好的沟通能力和协调能力，极强的责任心和良好的抗压能力 </t>
  </si>
  <si>
    <t>IT BA</t>
  </si>
  <si>
    <t>恩坦华汽车系统（上海）有限公司</t>
  </si>
  <si>
    <t>年终奖金 员工旅游 五险一金 定期体检 专业培训 出国机会 工作餐 商业保险 13薪 年终奖</t>
  </si>
  <si>
    <t>Key Responsibilities: 1. Develop and maintain internal applications 2. Work with other developers and team leader to refine feature design and functionality. 3. Ensures the consistency and maintainability of existing applications by creating, maintaining, and enforcing standards/procedures 4. We use the following technologies on our development: JavaScript, T-SQL, AngularJS, C#, WEBAPI, MVC, Entity Framework. Experience in these particular technologies isn’t a requirement for applying, but you’ll be using them daily.   We'll expect you to have: 1. You have a passion for making features that are quick, useful, and easy to use. 2. You’re a fast learner, can contribute from day one, and can bring good opinions to the table. You strive to master any technology, language, or development environment that is needed or useful. 3. You are fluent in written and spoken English, and communicate about what you're doing with your coworkers.</t>
  </si>
  <si>
    <t>网站前端制作</t>
  </si>
  <si>
    <t>上海仁聚文化传播有限公司</t>
  </si>
  <si>
    <t>自连电子科技（上海）有限公司</t>
  </si>
  <si>
    <t>计算机服务(系统、数据服务、维修) 公关/市场推广/会展</t>
  </si>
  <si>
    <t>五险一金 员工旅游 年终奖金 绩效奖金</t>
  </si>
  <si>
    <t>岗位职责： 1. 利用HTML5/CSS等各种Web技术进行互联网产品前端及移动端开发； 2. 持续的优化前端体验和页面响应速度； 3. 遵照产品经理工作安排，与UI配合实现产品页面效果； 4. 负责WEB前后台间整合，解决网页及脚本在不同浏览器下的兼容性问题。 5、与设计师、后端工程师进行技术沟通、交流，相互配合完成任务；  任职要求： 1. 会Vue优先录取 2. 了解HTML5、5+、CSS、Javascript、Ajax等web前端技术，熟悉 jQuery能快速学习相关常见JS开发框架，熟悉JSON数据结构； 3. 掌握 DIV+CSS 布局的HTML代码编写； 4. 了解Bootstrap 框架及其响应式布局，并能快速学习相关框架。 5. 了解各主流浏览器及移动端（APP、微信）的兼容性问题，并能提供解决方案； 6. 具有良好的沟通能力和团队合作精神、优秀的分析问题和解决问题的能力；</t>
  </si>
  <si>
    <t>五险一金 餐饮补贴 交通补贴 通讯补贴 专业培训 绩效奖金 员工旅游</t>
  </si>
  <si>
    <t>深圳市同行者科技有限公司</t>
  </si>
  <si>
    <t>岗位职责： 主要是根据产品定义负责自连IoT平台AiDK（蓝牙/WIFI模块）和AiDMS(模块管理系统)的日常测试工作，包括如下内容： 1. 对于新功能，新项目。参与项目需求的评审等，根据产品需求，输出Test plan，Test case； 2. 完成对公司产品的集成测试与系统测试，对产品的软件功能、软件性能、硬件性能指标测试及其它方面的测试； 3. 根据中/英文测试Case，测试手段包含手动测试+自动测试（自连的自动化测试平台AiATP等），执行具体测试任务并确认测试结果，完成测试报告以及测试结果分析，并提交bug至Bug Track系统； 4. 跟踪测试过程中发现的Bug，随时记录，并及时与研发工程师沟通，协助研发工程师复现定位问题，负责督促问题的修正，确保项目的完整性； 5. 根据质量指标对产品质量和测试效率进行持续优化； 6. 完成相关文档（中英文）撰写。 岗位需求如下： 1.专业要求：电子工程、网络工程、通信工程、自动化等相关专业 2.学历要求：本科（学士学位）及以上         CET-4 3.熟悉TCP/IP，了解蓝牙，WIFI等相关网络协议优先 4.熟悉Java/C++/C#/C/Python等任何一种编程语言 5.熟悉软件测试原理，能够进行黑盒/白盒测试 6.有嵌入式系统测试经验，能独立承担测试项目,包括测试需求分析,测试方案制定,测试用例设计和执行,完成测试报告 7.对物联网感兴趣，有学习能力，具有Can Do态度 8.适应加班，具备一定的抗压能力   1、交通便利 2号线广兰路2号口出 步行几分钟即到 2、提供零食、下午茶、咖啡等 3、工作时间：9:00-18:00  周末双休 4、缴纳社保、公积金等各项国家规定的福利 5、按国家规定员工入职享受带薪年假 6、公司楼层设有兵乓球桌，可进行娱乐活动 7、良好的办公室氛围、年轻化的年龄结构、交流沟通无压力</t>
  </si>
  <si>
    <t>弹性工作 带薪年假 五险一金 节日福利 专业培训 年度体检 年度旅游 团建活动 生日会 下午茶</t>
  </si>
  <si>
    <t>岗位描述 1、负责同行者产品的后台架构设计，开发及维护工作； 2、负责Linux平台下的高性能C++后台系统研发。 工作要求 1、 本科以上学历，2年以上工作经验； 2、 精通C/C++语言， 精通Unix/Linux开发、调试环境； 3、 扎实的计算机体系结构、算法与数据结构、操作系统原理等基础知识功底； 4、 熟练掌握面向对象软件设计思想； 熟悉网络编程以及数据库使用； 5、 对海量、高性能、分布式开发有经验者优先； 6、 具备良好的分析解决问题能力，能独立承担任务，有系统进度把控能力； 7、 责任心强，具有良好的对外沟通和团队协作能力，主动、好学。</t>
  </si>
  <si>
    <t>公有云项目实施工程师</t>
  </si>
  <si>
    <t>香港诺勤国际科技有限公司上海代表处</t>
  </si>
  <si>
    <t>五险一金 员工旅游 绩效奖金 年终奖金 定期体检 节日福利</t>
  </si>
  <si>
    <t>工作描述： 1、 公有云平台Azure，AWS但不仅限于Azure与AWS的开发与运维。 2、 对外协助客户实施与指导DevOps。 3、 对内协助公司开发运维脚本及运维工具。  任职要求： 1、 吃苦耐劳，善于沟通善于学习（自学为主）。 2、 欢迎专科学历。本科，计算机相关专业的计算机技术及程序开发爱好者优先。 3、 英语4级或以上优先。 4、 熟练掌握一门变成或脚本语言的优先。 5、 熟悉DevOps流程及工具的优先。 6、 拥有AWS的professional认证的优先。 7、 对主流容器技术，Docker，Nodejs等有一定概念。 8、 对各种网络服务有一定概念。 9、 有同业公司工作经历者优先。</t>
  </si>
  <si>
    <t>嵌入式C++开发工程师</t>
  </si>
  <si>
    <t>萨孚凯信息系统技术（北京）有限公司上海分公司</t>
  </si>
  <si>
    <t>实施工程师</t>
  </si>
  <si>
    <t>中国龙工控股有限公司</t>
  </si>
  <si>
    <t>周末双休 带薪年假 五险一金 节日福利 专业培训 补充医疗保险 餐饮补贴</t>
  </si>
  <si>
    <t>工作职责
1、和AI资深研究员深入合作，推动AI在各种现实场景中应用落地；
2、负责AI视频分析产品的模块设计、开发、维护；
3、负责编写软件设计文档，参与需求分析和讨论;
4、负责改进系统性能、可扩展性、稳定性、安全性。
任职要求
1、本科及以上学历，三年以上开发经验;
2、具备丰富的c/c++开发经验及调试经验，具有良好的编程风格
3、精通tcp/ip协议族，有丰富的网络编程经验
4、掌握基础算法和性能优化常用数据结构
5、熟练使用第三方开源组件(如redis,grpc等)，了解其架构及设计原理
7、精通linux操作系统，掌握内存管理、文件系统、多进程及多线程编程；
8、乐观开朗、乐于挑战、对技术和产品有热情，具有良好的学习能力、沟通能力和团队合作精神；
9、了解图像处理、机器学习基础知识，具备相关领域经验尤佳；
10、熟悉嵌入式开发、有大型后台开发经验和安防行业经验优先。</t>
  </si>
  <si>
    <t>五险一金 餐饮补贴 年终奖金 定期体检 提供住宿 有空调热水器 带薪年假 出国机会</t>
  </si>
  <si>
    <t>任职要求：</t>
  </si>
  <si>
    <t>C/C++ 音视频开发工程师 (职位编号：201)</t>
  </si>
  <si>
    <t>广州昆仑科技有限公司</t>
  </si>
  <si>
    <t>.Net软件开发工程师</t>
  </si>
  <si>
    <t>异联信息技术（上海）有限公司</t>
  </si>
  <si>
    <t>.NET开发工程师--急</t>
  </si>
  <si>
    <t>广州市金用云信息科技有限公司</t>
  </si>
  <si>
    <t>6-9千/月</t>
  </si>
  <si>
    <t>五险一金 年终奖金 弹性工作 绩效奖金 餐饮补贴 股票期权 员工旅游</t>
  </si>
  <si>
    <t>职位描述：  1、参与系统需求分析、架构设计和概要设计； 2、负责核心代码实现以及相关文档编写； 3、负责程序开发、测试、部署等； 4、负责解决开发过程中的技术问题。  职位要求： 1、1年C#，ASP.NET 开发经验。 2、熟悉.NET, 熟悉C#开发语言，有多层架构的开发经验，有良好的设计思路和编程习惯。熟悉软件开发流程、设计模式,良好的代码编写风格，较好的OOP编程思想。 3、熟悉SQL Server数据库，熟悉SQL语句的编写及调优。 4、勤奋，努力，能够在压力下进行工作。 5、有良好的软件工程知识和质量意识。 6、对技术有强烈的兴趣，喜欢钻研，具有良好的学习能力。 7、良好的沟通技能，团队合作能力。  优秀应届生亦可</t>
  </si>
  <si>
    <t>1.负责公司产品在Web端及移动端的设计与开发； 2.与项目相关人员配合共同完成应用软件的开发设计、测试、上线及日常维护等工作； 3.按照项目工作计划在保证质量的前提下、按时完成开发。 任职要求： 1.两年以上ASP.NET软件开发经验，具有独立软件开发工作的能力。 2.精通C#语言，熟悉.Net框架，熟练使用VS.NET开发环境。 3.掌握ASP.NET(C#)、ASP.NET MVC、JavaScript、HTML、XML、CSS、Ajax、web Service、SOAP和OCX控件等Windows平台下开发技术，有较强的应用设计经验。 4.了解或掌握Java开发语言及 Struts、Spring、Mybatis、SpringMVC等主流框架技术； 5.精通html5、css3、JavaScript、Ajax、jQuery等Web开发技术； 6.熟悉vue、 reactjs、angluarjs等其中至少一种框架； 7.熟练第三方插件sdk配置及调用文档（安卓与ios）； 8.有移动平台app开发经验，有在Android,iOS等平台下HTML5+CSS+JavaScript（或移动JS框架）开发经验者优先考虑； ；个人综合能力：有一定的项目管理经验及文档编写能力，有强烈的责任心，具有良好的沟通能力和团队合作精神。</t>
  </si>
  <si>
    <t>五险一金 员工旅游 专业培训 绩效奖金 年终奖金 股票期权</t>
  </si>
  <si>
    <t xml:space="preserve">本公司是对安防视频监控，报警等大型场所平台提供一体化设备软件。设备软件故障必须要应急处理维护。本团队是负责视频音频的安防以及视音频扩展。 1 精通c和c++，有过项目开发经验。 面试要介绍自己所属项目负责内容。 2 有服务器开发经验的优先，精通多线程，udp/tcp 网络通信编程,网络通信 协议如gb28181。 3 windows/linux系统开发必须精通一种平台编程，并对流媒体，视频音频编解码，rtsp ,ps ,ts传输协议有一定了解。 若 linux平台开发，需要有海思himpp开发经验的嵌入式终端。 4 项目职责： 按功能，协议编写服务器/客户端程序，修改bug，以及与同事对接协议。能接受项目紧急需要加班，周末应急维护。 5.公司待遇： 五险一金，国家节假日，周末双休，每天8小时，项目不紧急情况下实行 7小时工作制。暂时周工作时间是35个小时。 公司离地铁近，地铁出口就是。 6 .工作热情，具有团队协作精神。 </t>
  </si>
  <si>
    <t>MES (职位编号：005125)</t>
  </si>
  <si>
    <t>中芯国际集成电路制造（上海）有限公司</t>
  </si>
  <si>
    <t>餐饮补贴 免费班车</t>
  </si>
  <si>
    <t>深圳中创华安科技有限公司</t>
  </si>
  <si>
    <t>1、收集和分析用户对于MES系统的需求，和用户讨论并确定MES系统控制逻辑。
2、设计、开发和测试MES系统，确认并落实MES系统的品质
3、承担专案计划的制定与协调公司组织内部各单位来推行专案计划。
4、在技术上对部门其他开发人员进行指导，并通过培训提高其技术能力。
5、对于工厂MES系统提供7×24小时电话支持 计算机相关专业，英语良好
1. 有软件开发经验，包括需求分析，系统开发，单元测试，集成测试，以及系统Support
2. 熟悉C#，C++, VB相关的应用程序的开发和部署
3.熟悉WEB相关的应用程序的开发和部署
4. 熟悉Windows，Unix，Linux和Office的使用。
5. 熟悉基于Oracle数据库的应用程序开发，熟悉SQL tuning
6. 具有较强的团队合作精神和项目管理经验
7. 有MES系统、RTD系统或其他管理信息系统实施、咨询经验优先
8. 有半导体行业经验优先</t>
  </si>
  <si>
    <t>五险一金 定期体检 员工旅游 周末双休 带薪年假 绩效奖金 专业培训 节日福利 法定节假日</t>
  </si>
  <si>
    <t>上海贽匠智能科技有限公司</t>
  </si>
  <si>
    <t>岗位职责： 1、根据产品需求，拆解任务并完成相关技术文档； 2、根据功能需求设计方案，编写代码实现相关功能； 3、负责项目的调试、自测与维护； 4、为开发的产品进行宣传和维护。  岗位要求： 1、全日制本科以上学历，计算机相关专业； 2、2年以上C++开发相关工作经验，参与过Windows客户端的开发工作； 3、熟悉C++11、标准库、多线程开发、sqlite数据库等知识，有扎实的理论基础； 4、熟悉C/C++网络编程，了解TCP/IP、HTTP、FTP等基本网络协议 5、熟练使用vs或者windbg调试程序 6、具备较强的逻辑思维能力、分析能力和学习能力。   工作地点：龙华清湖宝能科技园 工作时间：周末双休 9:00--18:00 公司福利：五险一金、带薪年假、节日福利；另有良好的办公环境、轻松的工作氛围。</t>
  </si>
  <si>
    <t>五险一金 绩效奖金 餐饮补贴 周末双休</t>
  </si>
  <si>
    <t>1、熟悉视觉系统的设计及选型，熟悉OpenCV/halcon/visionpro开发平台，熟悉图像底层算法
2、编写视觉程序及视觉模块与机械、电气模块和后端软件接口； 3、负责视觉检测项目实施、安装、调试； 4、能排查现场问题并对问题进行正确处理，能对绝大部分项目进行项目维护； 5、能适应公司的工作调配及出差； 6、相关项目技术文档操作手册的撰写与整理； 7、具备良好的沟通能力与组织能力，能吃苦耐劳。  工作经历：有1-3年机器视觉工作背景或开发经验以及项目经验者  技能要求：熟练掌握C#或VB.net和windows编程等开发工具，熟悉串口等MC通信协议。有软件架构知识经验的优先.</t>
  </si>
  <si>
    <t>Commissioning Engineer（C/C++）</t>
  </si>
  <si>
    <t>Schenck China（SCCN）- DAP</t>
  </si>
  <si>
    <t>五险一金 补充医疗保险 定期体检 员工旅游 交通补贴 年终奖金 专业培训</t>
  </si>
  <si>
    <t>H5前端工程师</t>
  </si>
  <si>
    <t>广州热血信息技术有限责任公司</t>
  </si>
  <si>
    <t xml:space="preserve"> Job Description： *按照调试要求完成对设备的各项调试； Finish all jobs described in internal commissioning check list. *负责保证设备的出厂状态，协调相关部门完成设备问题的整改； Responsible for machine status, cooperate with different department to solve problems. *调整设备、设置参数，以符合用户需要； Adjust machine &amp; set parameter, to fulfill customer’s request. *设备的精度检查与调整； Check &amp; improve accuracy. *故障排除； Clear machine errors. *对用户的现场培训； Training for customer onsite. *陪伴生产及故障排除； Standby and machine error handling. *配合现场经理完成用户要求的现场管理； Assist site manager to meet customer’s requirement. *支持项目经理完成对项目的监控和管理； Support PM to monitor and manager project’s progress. *现场缺件管理； Missing part management onsite.  Job Requirements：: 本科及以上，机电相关专业 Bachelor’s degree or above, major in mechanical, electrical or related 3年以上相关工作经验 More than 3 years related working experiences 具备良好的C语言编程基础 Profound C language skill 具有良好的英语听说读写能力；英语4级或以上; CET-4 or above in English, with good oral and written English; </t>
  </si>
  <si>
    <t>五险一金 餐饮补贴 弹性工作</t>
  </si>
  <si>
    <t xml:space="preserve">【岗位职责】 1.负责H5游戏客户端开发； 2.参与游戏前端模块实现，能独立完成重要模块的设计并协作完成整体项目的对接。  【任职要求】 1、了解HTML5，CSS，JavaScript，TypeScript等前端开发技术,了解页面架构和布局； 2、具有良好的代码书写、注释和单元测试习惯，以及分析和解决问题的能力； 3、具有强烈的进取心和求知欲，善于学习和运用新知识； 4、热爱游戏，对游戏引擎跟开发框架有一定了解。 5、接受Unity3D、Cocos2d_x、Flash等游戏前端转h5 6、有相关的工作经验优先，优秀应届生亦可 </t>
  </si>
  <si>
    <t>技术经理</t>
  </si>
  <si>
    <t>C++软件工程师人（周末双休 代招)</t>
  </si>
  <si>
    <t>上海盟轩展览服务有限公司</t>
  </si>
  <si>
    <t>深圳市亿高瑞风电子机械有限公司</t>
  </si>
  <si>
    <t>公关/市场推广/会展 酒店/旅游</t>
  </si>
  <si>
    <t>做五休二 周末双休 带薪年假 专业培训 全勤奖 绩效奖金 五险一金 员工旅游</t>
  </si>
  <si>
    <t>1、本岗位主要进行公司酒店订单管理系统（CRM，酒店管理，订单管理、财务管理等）等项目的设计，开发。 2、根据公司业务管理系统及网站的功能模块设计，参与或领导项目团队完成软件开发、编码实现各模块功能，确保开发质量。 3、解决系统开发过程中的主要问题并攻克各种技术难题。 4、参与或负责公司业务管理系统及网站的日常运维及持续优化 。 5、完成领导交付的其他工作。 任职要求： 1.三年以上.NET Web开发经验 2.熟练掌握C#/ASP.net MVC/.NET 4.0/EF/Visual Studio等.NET技术和工具 3.熟练掌握HTTP/HTML/CSS/JavaScript/jQuery/AJAX/Dojo/Bootstrap等Web技术和工具 4.精通SQL语言，熟练掌握MSSQL、Oracle中的一种 5.有第三方平台对接开发经验 6.有在线支付及财务管理功能开发经验 7.需大专及以上学历，计算机相关专业 8.有独立项目开发经验者优先考虑 9.有CRM系统、ERP系统开发经验者优先考虑</t>
  </si>
  <si>
    <t>任职要求： 1. 熟悉WINDOWS与LINUX平台C++开发。 2. 了解嵌入式应用编程。 3. 软件工程基础扎实，两年以上编程工作经验。 4. 了解SOCKET、HTTP、GDI串口等编程。</t>
  </si>
  <si>
    <t>互联网测试工程师</t>
  </si>
  <si>
    <t>鸿鹄逸游（携程旅游集团）</t>
  </si>
  <si>
    <t>深圳市联和智能技术有限公司</t>
  </si>
  <si>
    <t>五险一金 餐饮补贴 年终奖金 定期体检 带薪病假 额外年假</t>
  </si>
  <si>
    <t xml:space="preserve">1.参与产品测试的全流程，包括参与需求分析、设计评审，制定测试计划，设计和执行测试用例，进行缺陷跟踪和软件质量分析等； 2.执行项目测试，包括制定测试计划，分配测试资源，构建测试环境，执行集成测试，回归测试等； 3.保证被测系统的质量，并通过测试流程和方法创新，努力提升研发的质量和效率。 职位要求： 1. 2+ 年的工作经验在软件质量保证 2. 2年的C#编程经验或脚本语言的经验 3. 丰富的UI自动化测试框架经验和API,如Selenium、TestNG / JUnit,Marathon 或任何其他UI和API自动化框架。 4. 丰富的SQL和数据库管理工作经验 5. 丰富的敏捷开发和持续集成实践工作经验 6.对基于web的软件和应用有着深刻的理解和知识 </t>
  </si>
  <si>
    <t>五险一金 出国机会 年终奖金 员工旅游 通讯补贴 工作环境舒适 定期体检</t>
  </si>
  <si>
    <t xml:space="preserve">1.自动化控制，机电一体化，软件工程相关专业； 2.有视觉硬件选型能力，如光源，相机，镜头，棱镜等； 3.有独立搭建实验室平台，做项目验证能力； 4.熟悉主流视觉库使用（halcon,opencv,visionPro等） 5.熟悉主流运动控制板卡的使用（固高，雷赛，研华等） 6.熟悉C++的面向 对象技术，熟悉串口，Socket,数据库开发； 7.负责公司大型自动化设备，非标设备运动控制系统的开发及改进； 8.负责机器视觉系统的开发工作；  </t>
  </si>
  <si>
    <t>上海博为峰软件技术有限公司</t>
  </si>
  <si>
    <t>广州领斐信息科技有限公司</t>
  </si>
  <si>
    <t>C++开发工程师（云图）</t>
  </si>
  <si>
    <t>五险一金 通讯补贴 定期体检 员工旅游 交通补贴 餐饮补贴 节假日福利 绩效奖金 年终奖金</t>
  </si>
  <si>
    <t>深圳市瑞云科技有限公司</t>
  </si>
  <si>
    <t xml:space="preserve"> 1、大专及以上学历，计算机相关专业，3年以上工作经验。 2.具备扎实的计算机专业基本功，有 C#的编程基础；
3、熟 练 掌 握 C# 前 端 开 发 技 术 ， 有 .net framework、winform、DevExpress 开发经验者优先；
4.熟悉 SQL，有 Oracle PL/SQL 经验者优先；
5.具备前端编码规范和性能优化和兼容处理能力；
6.对复杂问题的快速学习、分析及解决能力；
7.沟通表达能力和组织能力突出，有较强的团队合作精神；</t>
  </si>
  <si>
    <t>员工旅游 绩效奖金 年终奖金 节日福利 带薪假期</t>
  </si>
  <si>
    <t>职责描述 1、负责公司产品或Web项目前端页面开发开发和维护； 2、根据产品原型开发前端代码， 并配合Java工程师完成项目的调试； 3、与后端工程师进行接口联调。  岗位要求： 1.专科以上学历，计算机相关专业毕业； 2.三年以上WEB前端开发经验； 3.有良好的沟通能力和团队协作能力； 4.熟悉H5，CSS3， javascript、handlebars.js、vue-router、vuex、es6 技术； 5.熟悉bootstrap，vue等框架； 6.熟悉微信公众号，小程序下的前端开发； 7.对用户体验、交互操作流程、及用户需求有深入理解； 8.有良好的编码习惯，能写出高性能，高可维护性，良好的浏览器兼容性的代码。</t>
  </si>
  <si>
    <t>计算机服务(系统、数据服务、维修) 影视/媒体/艺术/文化传播</t>
  </si>
  <si>
    <t>周末双休 带薪年假 五险一金 节日福利 绩效奖金 年终奖金 每年多次调薪 年度旅游 定期体检 下午茶</t>
  </si>
  <si>
    <t>岗位职责： 1、负责云图工作站和效果图平台的程序设计和需求开发； 2、负责产品程序的界面开发。 岗位要求： 1、两年以上开发经验； 2、熟练掌握C/C 程序设计，熟悉QT Creator的使用，熟悉界面开发过程； 3、拥有一定的程序架构能力，有参与开发过中大型软件的项目经验； 4、熟悉多平台（windows、linux、mac）环境下应用程序界面的开发； 5、至少有一种通用图形接口编程经验(Direct3D,OpengGL,OpenVG)。</t>
  </si>
  <si>
    <t>上海卫宁数据科技有限公司</t>
  </si>
  <si>
    <t>岗位职责: 1.   负责医院管理软件开发。 2.   根据软件需求和设计说明编写代码，实现客户所需功能。 任职要求： 1.   计算机软件或相关专业，大专及以上学历，工作三年以上。 2.   熟悉C#语言，熟悉WCF框架，熟悉winform编程 3.   熟练使用oracle数据库存储，游标等常用技术 4.  熟练掌握 WebService、COM组件等常用开发技术 5.   有Dev控件使用经验，有CIS,NIS开发经验优先 6.   具备一定的业务理解能力，能与项目实施人员顺畅沟通。 7.   工作积极主动，具备敬业精神，能承担压力。</t>
  </si>
  <si>
    <t>广州敏视数码科技有限公司</t>
  </si>
  <si>
    <t>.net工程师</t>
  </si>
  <si>
    <t>上海暨奕智能科技有限公司</t>
  </si>
  <si>
    <t>五险一金 员工旅游 年终奖金 绩效奖金 餐饮补贴 月福利 过节费 周末双休</t>
  </si>
  <si>
    <t>岗位职责： 1、根据产品需要完成架构、设计、编码、测试工作； 2、部分文档的编写、维护； 3、准确理解和把握客户需求及设计意图并贯彻执行  任职要求： 1、计算机/软件工程/电子通讯类相关专业,本科及以上学历； 2、精通QT或C++程序设计开发，熟悉常用数据结构和算法设计； 3、熟悉嵌入式webServer,熟悉CGI,HTML,JSP优先； 4、精通socket通信开发。有HTTP、RTP、RTCP、RTSP、RTMP等流媒体传输开发经验； 5、具有Linux、Windows等跨平台开发者优先录用； 6、有安防监控/视频通讯/消费电子类产品软件开发经验者优先   欢迎关注微信公众号：“广州敏视数码科技有限公司”  以了解更多我们公司的资讯</t>
  </si>
  <si>
    <t>五险一金 补充医疗保险 绩效奖金 弹性工作</t>
  </si>
  <si>
    <t>1.进行框架的搭建，核心代码的开发 2.按照需求设计关模块； 3.编写相关技术文档；  岗位要求： 1.计算机相关专业，.NET开发5年以上工作经验； 2.精通C#/ASP,能独立开发.NET MVC的B/S系统； 3.熟悉AJAX,WCF,webs service，XML, 线程池，多线程，事务的应用； 4.熟悉Sqlserver，oracle，MySQ等数据库，熟练应用存储过程； 5.熟悉Web 应用开发技术： DHTML,Jquery，Javascript等前端开发语言； 6.有良好的职业素养，爱好编程工作，能够承受工作压力； 7.有和PLC通讯工作经验优先；</t>
  </si>
  <si>
    <t>服务端开发工程师（c++/lua）</t>
  </si>
  <si>
    <t>成都哆可梦网络科技有限公司广州分公司</t>
  </si>
  <si>
    <t>后端高级开发工程师</t>
  </si>
  <si>
    <t>上海盛大网络发展有限公司</t>
  </si>
  <si>
    <t>岗位要求： 1、负责游戏服务器逻辑开发工作； 2、负责游戏服务器模块及工具开发； 3、负责根据文档需求进行服务端程序设计及开发。  任职要求： 1、热爱游戏，对游戏开发技术有浓厚的学习兴趣，善于解决问题； 2、1年以上游戏服务端开发工作经验，有大型网络游戏服务器端开发经验优先； 3、熟悉C/C++和Lua开发； 4、熟悉服务器架构和LINUX环境。</t>
  </si>
  <si>
    <t xml:space="preserve">  岗位职责：  1、负责公司相关.net业务支撑系统及网站的开发，维护；  2、参与公司.net应用的核心技术攻关任务，并提出合理化建议；  3、完成部门领导分配的产品研发任务及项目开发任务；  4、定期对原有产品的维护和优化工作，改善用户体验。   任职要求：  1、3年以上.Net相关开发经验；  2、精通C#、ASP.NET、JavaScript、HTML；  3、熟悉.NET Framework、CLR，熟练使用VISUAL STUDIO.NET；  4、熟练使用SQL server数据库系统；  5、精通AJAX、WebServices；对ORMapping相关有一定了解；  6、熟练使用JQuery等前端技术；有良好、规范的编程习惯和文档编写习惯；  7、有BS架构系统的的设计和开发经验。  </t>
  </si>
  <si>
    <t>广东和新科技有限公司</t>
  </si>
  <si>
    <t>U3D开发工程师（张江高科）</t>
  </si>
  <si>
    <t>上海敬游软件科技有限公司</t>
  </si>
  <si>
    <t>五险一金 通讯补贴 补充医疗保险 绩效奖金</t>
  </si>
  <si>
    <t>深圳博为教育科技有限公司</t>
  </si>
  <si>
    <t>岗位职责： 1、能够独立完成C#开发任务； 2、能够独立完成设计文档的编写工作； 3、能力较强的为其提供向架构师发展的空间；  岗位要求： 1、本科以上学历，应用数学、计算机相关专业； 2、1年左右C#软件开发经验，并且在最近公司任职满1年以上。 3、熟悉B/S架构及.NET框架，熟练掌握C#、Javascript、SQL开发； 4、工作态度踏实认真，有一定的抗压能力； 5、具有企业信息化系统开发或敏捷开发经验的优先录用。</t>
  </si>
  <si>
    <t>五险一金 餐饮补贴 年终奖金 弹性工作</t>
  </si>
  <si>
    <t>1. 具有5年及以上游戏开发经验，有完整的Unity3D项目开发经验。 2. 熟悉Unity3D引擎，掌握绝大多数Unity组件的使用与开发 3. 能熟练使用UGUI和处理UI适配问题，了解UGUI性能优化。 4. 精通C++或者C#语言以及面向对象编程。 5. 熟悉常用的数据结构以及算法,具有严谨的逻辑思维能力。  6. 具有良好的沟通能力、表达能力、学习能力，以及较强的团队精神。</t>
  </si>
  <si>
    <t>五险一金 绩效奖金 股票期权 弹性工作 专业培训</t>
  </si>
  <si>
    <t xml:space="preserve">岗位职责：  1、 负责公司智慧教室产品 (录播、直播、互动、实训、白板等) 的软件系统研发。  2、 独立完成产品模块需求设计和系统架构设计。  3、 负责软件模块编码、单元测试，要求开发的功能具有高性能和高可靠性。  任职要求：  1、计算机、通信及相关专业，3年以上编程经验  2、精通 C/C++ 语言和QT，具备框架设计能力，有扎实的网络编程和多线程编程技术基础。  3、熟悉面向对象开发方法和设计模式，有较强的逻辑思维能力，思路清晰；  4、熟悉ffmpeg、live555等主要流媒体开源软件  5、具备良好的需求理解能力、沟通协调能力和团队合作精神  6、有智慧教室产品开发经验者优先 </t>
  </si>
  <si>
    <t>.net开发经理/主管（西弗瑞）</t>
  </si>
  <si>
    <t>上海环钻环保科技股份有限公司</t>
  </si>
  <si>
    <t>做五休二 周末双休 五险一金 包吃 全勤奖</t>
  </si>
  <si>
    <t>安徽赛腾微电子有限公司</t>
  </si>
  <si>
    <t>岗位职责： 1.负责公司SaaS系统的技术架构设计、系统开发及实施应用； 2.负责项目现场管理和支持工作（包括技术指导，相关系统软件的设置和编写等）； 3.对公司项目的开发进行管理，负责系统核心部分的软件开发； 4.负责公司系统的数据接入、管理和维护； 5.负责客户相关的方案设计、培训、系统运行维护等。 任职要求： 1.全日制计算机或相关专业大专以上学历，5年以上相关工作经验。 2.精通Asp.net的WEB开发，精通C#语言。 3.熟悉SQL SERVER数据库。 熟悉Javascript,Jquery等JS框架。熟悉MVC开发框架。 4.精通WIN 2003/2008 SERVER操作系统，安装，维护，系统管理。 5.丰富的软件开发实践经验，技术作风严谨。 6.了解项目流程，曾独立或带领团队完成过的系统设计、开发及测试的全流程工作。 7.很好的敬业精神、及团队合作精神。 8.有智慧城市、大数据项目经验者优先。</t>
  </si>
  <si>
    <t>周末双休 带薪年假 五险一金 餐饮补贴 节日福利</t>
  </si>
  <si>
    <t>.NET高级软件开发工程师</t>
  </si>
  <si>
    <t xml:space="preserve">职位描述： 1、汽车电子项目产品的软件开发，拥有单片机，智能硬件，嵌入式，软硬件开发经验。 2、根据项目需求设计上位机与设备通信接口模块;  任职资格： 1、电子信息、通讯、自动化专业，本科及以上学历，2年及以上ARM、MIPS、51单片机嵌入式及单独研发的工作能力； 2、熟悉8051、ARM、MIPS32硬件体系结构，能够熟练使用Keil、IAR等开发环境，有Linux平台的驱动、应用软件开发经验者优先； 3、精通嵌入式C/C++程序设计； 4、具备良好的电路原理基础，能够参与设计系统电路原理图，能够参与MCU及其他主要元器件选型。 5、熟悉32位单片机应用，能熟练使用C语言编程； 6、能看懂英文技术材料。 （本岗位另长期招聘实习生若干名，有意向实习的小伙伴可以投递简历） </t>
  </si>
  <si>
    <t>上海明月眼镜有限公司</t>
  </si>
  <si>
    <t>多元化业务集团公司 医疗设备/器械</t>
  </si>
  <si>
    <t>五险一金 带薪年假 绩效奖金 专业培训 交通补贴 行业龙头 晋升空间</t>
  </si>
  <si>
    <t>职责描述： 1、参与项目规划工作，主导或协助技术总监完成项目（不仅限于编码） 2、对最终交付质量负责，需要参与需求调研到最后部署全链条 3、负责产品前期的技术探索，主动解决研发中的各种技术难题 4、完成系统的性能优化和完善工作 5、直接汇报给技术总监  任职要求： 1、本科以上学历，5年及以上.NET开发经验，逻辑思维能力强 2、精通ASP.Net(C#) Web开发 3、具有客户思维，具有基本的产品素养 4、熟悉SQLServer数据库，熟悉SQL性能优化 5、能独立承担项目架构设计和开发任务 6、有ERP（用友等）开发或使用经验者优先 7、有CRM系统开发经验者优先  明月镜片福利： 书籍费用全报销 超大茶水间 + 办公室休闲区域 + 健身器材 免费零食，无限饮料，新鲜水果，进口牛奶 每年两次旅游 享受专业的配镜体验 Annual bonus + Monthly benefit fee 性格可爱到吓死你的同事们</t>
  </si>
  <si>
    <t>北京东方金信科技有限公司</t>
  </si>
  <si>
    <t>资深WEB前端开发 HTML</t>
  </si>
  <si>
    <t>上海三渡文化传播有限公司</t>
  </si>
  <si>
    <t>东城区  </t>
  </si>
  <si>
    <t>五险一金 餐饮补贴 交通补贴 通讯补贴 定期体检</t>
  </si>
  <si>
    <t xml:space="preserve">1、负责Impala, Kudu 和 HAWQ 等数据库架构设计； 2、负责Postgresql数据库管理维护，监控及性能优化； 3、负责MPP数据库运维标准化，规范化； 4、MPP数据库规范化文档编写及管理； 5、配合公司大数据hadoop 产品和MPP项目数据库设计； 6、前瞻性MPP数据仓库技术与解决方案研究。   职位要求：  1.计算机及相关专业硕士及以上学历,3年及以上相关工作经验； 2.熟悉互联网,对搜索技术有浓厚的兴趣； 3.对算法和数据结构有深刻的理解； 4.熟练使用C/C++,熟悉Linux或unix系统，熟悉网络编程； 5.具有搜索相关领域工作经验,有自然语言处理,机器学习经验者优先考虑，熟悉python等脚本语言者优先考虑。 </t>
  </si>
  <si>
    <t xml:space="preserve"> 岗位职责： 1、负责公司网店系统的设计与开发工作； 2、负责平台相关应用对接的设计及开发工作； 3、负责相关系统维护、升级及优化已有的程序，确保系统运行稳定可靠； 4、推动跟进业务线需求，为改善系统的功能积极提出建议。  岗位要求： 1、计算机相关专业大专及以上学历； 2、精通Html5，熟练CSS、Javascript、Ajax、jQuery 等相关Web技术； 3、擅长页面排版制作，熟悉JS知识，通过JS对HTML有的DOM操作能力； 4、有网站安全和性能调优有较丰富经验的优先考虑； 5、具有淘宝、天猫等相关平台开发经验者优先； 6、参与过大型、集群化、高负载或大用户量的Web应用及网站开发经验者优先； 7、 诚实守信、吃苦好学，有钻研精神，具有国际技术前沿视野，不断快速学习、提升的能力和意愿。 </t>
  </si>
  <si>
    <t>Senior Software Engineer</t>
  </si>
  <si>
    <t>上海优吾企业管理咨询有限公司</t>
  </si>
  <si>
    <t>上海广墨网络科技有限公司</t>
  </si>
  <si>
    <t>五险一金 员工旅游 年终奖金 绩效奖金 通讯补贴 弹性工作 补充医疗保险</t>
  </si>
  <si>
    <t xml:space="preserve"> 1、负责按需求开发和维护游戏代码； 2、负责开发与设计基于手机平台的应用程序及游戏等移动互联网产品； 3、协助产品、技术部，确保平台的稳定。 职位要求： 1、精通C/C++，熟悉网络编程和数据库编程，大学本科以上学历，计算机相关专业； 2、有较强的学习能力与发现、解决问题的能力； 3、能够承受一定工作压力，富有责任心和团队合作精神，勤奋努力，爱岗敬业； 4、211.985优秀的应届生也可以考虑</t>
  </si>
  <si>
    <t>软件工程师（Linux下C/C++）</t>
  </si>
  <si>
    <t>中山市创艺生化工程有限公司</t>
  </si>
  <si>
    <t xml:space="preserve">美资500强生命科学及仪器行业Leading company. Sr. Software Engineer  C# Key Responsibilities:  - Work with customers and colleagues to develop software specifications  - Use software design methodologies and tools to ensure robust and fully documented products are developed  - Use software tools to develop robust software components and systems that take account of the needs of software testers  - Communicate effectively with other software development groups, scientists, product evaluation and technical publications.  - Keep careful design and implementation records and provide appropriate documentation that facilitates others to further develop or maintain the software and systems that you produce.  - Must have strong design and project management skills and will be able to work with multidisciplinary teams to help R&amp;D delivery product on time, high quality within budget  - Other tasks assigned by the Supervisor  Minimum Requirements/Qualifications:  - BS/MS in computer science / advanced scientific / engineering related majors.  - 10+ years of experience developing commercial software. Familiar with software development product life cycles from concept to development and product testing and final release.  - Mastery of object oriented design and design patterns (MVVM, MVC, MVP etc), and C# programming skills; other languages (C++, JAVA, Python, etc. will be considered).  - Strong knowledge of Microsoft technologies for WPF applications and client-server environment (WCF/Restful API).  - Familiar with Web GUI development (JavaScript/CSS/HTML5/VueJS/Angular/TypeScript).  - Familiar with ADO.NET: Entity Framework or other ORM framework, Unity or other IoC framework, NUnit/MbUnit or other test framework, and reporting tools (i.e. crystal report)  - Experience in database (i.e. SQL Server, Oracle, and MySQL), be good at database model and analysis capability (3 layers / multi layers structure, Object-Oriented Programming logic).  - Experience in Unit/Integration/system test based on complex hardware.  - Experience using performance and memory profiling tools.  - Familiar with Test Driven Development and Agile/SCRUM software methodology.  - Excellent language skill on English reading, speaking and writing.  - Strong responsibility, self-motivated and initiative.  </t>
  </si>
  <si>
    <t>java开发工程师（中建投）</t>
  </si>
  <si>
    <t>天行数科（上海）信息科技有限公司</t>
  </si>
  <si>
    <t>周末双休 弹性工作 五险一金 全勤奖 绩效奖金 专业培训 包吃 包住宿</t>
  </si>
  <si>
    <t>高级.Net软件工程师 (职位编号：TS002)</t>
  </si>
  <si>
    <t xml:space="preserve">1、负责系统的后台开发、性能优化等工作； 2、参与应用需求实现的软件框架设计，功能模块和接口规划； 任职要求： 1、计算机技术或电子信息以及电子工程等相关专业大专以上学历 2、精通Linux 操作系统及Linux系统下C/C++编程，具备3年以上Linux编程经验 3、精通精通SOCKET编程，多线程编程，错机制； 4、精通UBUNTU系统； 5、了解gtk； </t>
  </si>
  <si>
    <t>上海易正软件技术服务有限公司</t>
  </si>
  <si>
    <t>五险一金 绩效奖金 年终奖金 节日福利 周末双休</t>
  </si>
  <si>
    <t>【岗位职责】  1)参与软件系统的需求调研和需求分析工作；  2)负责系统的分析和概要设计工作；  3)参与系统核心模块的程序编码工作；  4)负责项目中技术难题的公关及公司关键技术的突破和积累；  5)负责按照程序员解决开发过程中遇到的技术问题；  6)负责按照公司的软件开发规范编写相关项目技术文档；  7)配合项目经理执行开发过程的技术管理工作；  8)能够独立构建和完成系统，对原有系统调整和改良。    【岗位要求】  1、本科及以上学历，精通Java编程语言，5年以上J2EE开发经营（自毕业起）；  2、熟悉struts/spring/Hibernate框架，熟悉MVC设计模式，有多层体系结构设计经验；  3）熟练使用Eclipse开发工具，精通JSP/Servlet,XML,JavaScript,HTML编程，有Socket、HTTP、Webservice、EJB相关编程经验；  4）精通大型数据库开发使用，有数据库设计经验，能够熟练应用数据库设计工具软件；  5）熟悉Linux操作系统；  6）有丰富的Tomcat、Weblogic开发、部署及优化经验；  7）思维严谨、独立工作能力强，有良好的合作精神和团队意识； 8）有tms\wms产品研发/开发经验者优先；</t>
  </si>
  <si>
    <t>北京中科大洋科技发展股份有限公司</t>
  </si>
  <si>
    <t>五险一金 补充医疗保险 免费班车 餐饮补贴 通讯补贴 年终奖金 弹性工作 定期体检</t>
  </si>
  <si>
    <t>补充医疗保险 五险一金 餐饮补贴 通讯补贴 绩效奖金 弹性工作 员工旅游 定期体检</t>
  </si>
  <si>
    <t>工作职责： 1. 负责Windows客户端软件设计和开发工作； 2. 参与相关产品的需求分析和设计 3. 负责相关产品功能设计、编码和测试； 4. 负责相关开发文档编写、评审。 任职要求： 1、 计算机相关专业（或热爱编程） 2、 熟悉C++语言，熟悉windows线程、虚函数、消息机制等； 3、 熟悉Oracle、SQL Server等常用数据库，熟悉SQL语句； 4、 熟练使用vc、STL、标准库及了解c++11开发者优先； 5、 掌握软件问题调试定位的方法； 6、 具有良好的编程习惯和较强的逻辑思维分析能力； 7、 有独立工作能力，以及强烈的责任感、较强的沟通能力和良好的团队合作精神，能承受一定的工作压力。</t>
  </si>
  <si>
    <t>岗位职责： 1、负责客户业务流程管理项目的整体架构设计与系统开发； 2、协助项目经理进行项目组人员管理与辅导，跟进项目过程管理； 3、协助项目经理进行项目系统规划、需求调研、客户协调等； 4、负责项目系统设计阶段的技术文档编写； 5、负责项目核心功能的技术实现与技术攻关； 6、主持项目技术方案的编写，不定期组织技术研讨会议。   任职要求： 1、计算机相关专业大专及以上学历，5年以上相关工作经验；2年以上团队管理经验； 2、精通.Net、Asp、C#、SQLServer、Oracle; 3、精通Extjs、EasyUI、MiniUI中至少一种前端框架； 4、熟练运用WebSerivice、WCF等； 5、有BPM流程管理经验者优先； 6、工作积极主动，具备团队带头意识和良好的沟通协作能力； 7、具有一定的创新能力，主动钻研前沿技术并及时了解发展趋势； 8、本职位要求出差。</t>
  </si>
  <si>
    <t>NET开发工程师（中级）</t>
  </si>
  <si>
    <t>苏州百捷信息科技有限公司</t>
  </si>
  <si>
    <t>深圳市天和时代电子设备有限公司</t>
  </si>
  <si>
    <t>五险一金 员工旅游 餐饮补贴 年终奖金 弹性工作 定期体检 专业培训 周末双休 做五休二</t>
  </si>
  <si>
    <t>工作职责： 1) 负责公司新项目的开发及维护工作; 2) 能理解产品设计稿并参与项目需求讨论； 3) 根据开发进度和任务分配，按时高质量完成相应功能模块设计与开发实现； 4) 分析并解决软件开发过程中的问题。 任职要求: 1、3年以上.NET相关开发经验； 2、熟悉.net技术框架； 3、熟悉webapi2.0，熟悉orm dapper框架，以及熟练使用linq，熟悉redis缓存，过滤器的熟练使用，依赖注入，automapper的使用； 4、对高并发、站点性能优化有定向研究或有实际应用； 5、深入理解面向对象编程思想。积极实践重构、敏捷开发方法； 6、基础扎实，熟悉常见数据结构和算法的应用； 7、沟通力强，积极主动，具有良好的团队合作精神</t>
  </si>
  <si>
    <t>尚鳌自动化工程（上海）有限公司</t>
  </si>
  <si>
    <t>五险一金 员工旅游 交通补贴 年终奖金 绩效奖金 弹性工作</t>
  </si>
  <si>
    <t xml:space="preserve">职责： 1、按照公司产品开发计划完成软件设计工作； 2、相关软件的维护完善和升级工作； 3、熟悉通信系统协议软件开发原理和流程，完成平台软件开发。 4、有服务器程序代码设计工作经验优先，熟悉服务器软件程序开发。 要求： 1、计算机或计算机相关专业，1年以上工作经验； 2、拥有一定的软件设计能力，熟悉设计模式，熟悉常用软件重构方法； 3、熟练掌握 C/C++ 语言 4、熟练Socket编程、TCP/IP协议；熟悉SQL，至少掌握一种数据库的开发和使用，熟悉多线程编程 5、熟悉linux下编程，熟练掌握QT应用开发框架 6、精通GUI界面开发相关技术，具有良好的用户体验意识 有以下经验者优先： 1.熟悉嵌入式Linux。2.有Qt项目经验优先。3.有Qt框架使用经验者优先。 假期福利： 1. 工作日：五天工作制; 2. 法定假日：元旦、春节、端午节、五一劳动节、中秋节、十一国庆节等节日均按国家规定放假； 3. 年假：为了让员工合理安排工作与休息时间,根据个人服务年限，全体员工在加入公司一年后均可以享受带薪年假。 其它福利： 1.社保：根据国家规定购买社会保险； 2.体检：全体员工入职一年后享受一年一次的免费体检； 3.免费旅游：每年公司组织一次旅游&amp;平时团队建设活动 4.节日礼金：元旦、春节、端午节、五一劳动节、中秋节、十一国庆节等节日发放节日礼金（不少于200元/节日） 5.生日礼金：100元/年 6.俱乐部：公司不定期组织羽毛球、登山、游泳等活动 7.产假/陪护假：***员工享受国家规定产假，***员工享受配偶产期陪护假； 8.年终奖：视年度工作情况发放年终奖金。 9.员工亲友关怀：员工亲友是在读学生的，可介绍暑期来公司实习。 </t>
  </si>
  <si>
    <t>上海为彪汽配制造有限公司</t>
  </si>
  <si>
    <t>五险一金 补充医疗保险 餐饮补贴 通讯补贴 年终奖金 弹性工作</t>
  </si>
  <si>
    <t>岗位职责： 1、MES功能模块开发 ： 负责MES系统前端WEB画面开发、代码编写、测试，参与系统、逻辑、接口、架构的设计、开发工作； 2、 配合项目组成员，提供必要的软件调试支持工作，为项目实施、运维提供技术支持。  任职要求： 1、熟练掌握 JavaScript、CSS、HTML5等，可以独立完成页面的动态交互和布局美化； 2、熟练掌握 jQuery/Lodash 等常用辅助库； 3、熟练掌握相关的前端调试技术，chrome developer tools、抓包等； 4、具备MV*（MVVM/MVC）类前端框架的项目实践经验，如Angular/Vue/ReactJs等； 5、熟悉 HTTP 协议及缓存，了解基本的浏览器渲染及网络传输过程； 6、能独立完成需求分析、逻辑设计、编码和单元测试等工作, 具备规范的代码风格和逻辑能力； 7、熟悉SQL Server、MySQL，有扎实的SQL脚本编写能力； 了解ASP.NET MVC、ASP.NET WebAPI等Web相关框架 8、面试时可以展示相关作品或源码者优先。  能力素质： 较强的逻辑思维能力、较强的分析问题及解决问题的能力 对新技术和概念具备良好的学习及应用能力 具有良好的团队合作精神，遵守团队开发原则与纪律 能承受较大的工作压力、对解决有挑战性问题充满激情 具有良好的沟通能力  您怕上班迟到？别着急，我们有弹性工作时间； 您怕没有机会？别着急，我们有N多岗位供您选择； 您怕学不到技术？别着急，行业内的精英会带着您； 您怕光有社保还不够？别着急，意外团险为您保驾护航； 您说您想给家人更多呵护？ 别着急，我们的医疗保障计划覆盖到了您的孩子； 您还怕什么？别着急，加入UGT，我们一起去见证一切的可能！</t>
  </si>
  <si>
    <t>五险一金 定期体检 交通补贴 年终奖金 绩效奖金</t>
  </si>
  <si>
    <t xml:space="preserve">1、MCU韧体开发、维护。 </t>
  </si>
  <si>
    <t>C开发工程师（Windows）</t>
  </si>
  <si>
    <t>北京众谊越泰科技有限公司</t>
  </si>
  <si>
    <t>上海中信信息发展股份有限公司-s1系统服务事业部</t>
  </si>
  <si>
    <t>五险一金 交通补贴 通讯补贴 年终奖金</t>
  </si>
  <si>
    <t>岗位职责： 1、参与公司产品的开发工作,负责系统框架和模块的概要设计、详细设计； 2、根据产品开发进度和任务分配，开发相应的软件模块； 3、根据公司技术文档规范编写相应的技术文档； 4、配合项目实施人员完成项目中产品的问题处理和维护。 任职资格： 1.相关工作经验3年以上，计算机相关专业本科以上学历； 2.精通Windows系统原理； 3.精通C/C++语言和SDK、MFC、STL; 4.熟悉Windows驱动程序开发流程，了解各种hook技术； 5.熟悉OD/WINDBG/IDA等反编译或调试工具； 6.了解汇编语言，能够熟练阅读和理解反汇编代码； 7.了解SQL SERVER/ORACLE数据库； 8.有信息安全相关开发经验优先； 9.对工作认真负责，能够承担一定工作压力。</t>
  </si>
  <si>
    <t>五险一金 员工旅游 专业培训 餐饮补贴 绩效奖金 年终奖金 交通补贴 定期体检</t>
  </si>
  <si>
    <t>职位职能：.net开发工程师 职位描述: 1、负责.net项目的软件开发,及时响应客户业务内容的技术需求 2、有一定的系统架构设计经验和能力 3、定期进行项目的维护，升级等工作  招聘要求： 1、熟悉.net体系应用开发，熟练使用VS.NET开发环境，理解并能熟练使用C#进行WinForm开发，熟悉Web开发，熟悉XML、WebService等开发技术； 2、精通 SQL Server，对SQL语句和存储过程有丰富的开发经验。 3、熟悉 Ajax，ORM等相关技术。 4、对面向对象的程序设计和开发有比较深入的理解，熟悉常用设计模式。 5、具备一定的沟通协调能力以及团队协作精神，有责任心。 6. 优秀应届毕业生可降低工作经验要求；</t>
  </si>
  <si>
    <t>云宏信息科技股份有限公司</t>
  </si>
  <si>
    <t>ASP.NET软件开发工程师</t>
  </si>
  <si>
    <t>上海中华商务联合印刷有限公司</t>
  </si>
  <si>
    <t>五险一金 弹性工作 定期体检 绩效奖金 员工旅游</t>
  </si>
  <si>
    <t>五险一金 免费班车 员工旅游 周末双休 定期体检 绩效奖金</t>
  </si>
  <si>
    <t>岗位职责：
1、负责公司产品的开发，遵照开发规范，按时保质的完成负责开发任务；
2、参与代码编写，单元测试和bug修复工作；
3、C/C++底层库的开发以及封装；
4、完成开发过程中相关技术文档的编写及维护。 任职要求：
1、计算机相关专业，本科及以上学历，有3年以上相关工作经验；
2、熟悉Linux平台开发；
3、有QT开发经验优先；
4、熟悉C/C++编程开发、数据结构；
5、熟悉数据库开发；
6、熟悉常用网络协议，进程间通信以及多线程编程；
7、扎实的计算机知识、能够快速学习新的知识；
8、良好的分析和独立解决问题的能力、良好的协作与沟通能力。</t>
  </si>
  <si>
    <t>1.企业内部ERP新模块的开发； 2.保持与各部门的沟通，收集各部对ERP功能的需求，编写需求文件； 3.测试并修正系统BUG； 4.上级交办的其他工作。  岗位要求： 1.计算机或软件相关专业本科及以上学历，两年以上相关工作经验； 2.熟练.NET框架下的编程能力，熟悉ASP.NET（C#）开发，熟悉WEB开发的原理、工具、方法，熟悉HTML、CSS、javascript等技术； 3.对数据库原理、软件工程、数据结构等理论知识比较熟悉，有实际使用Sql Server数据库系统进行开发的经验； 4.有较强的团队合作精神和学习能力，有做研究开发的热情。</t>
  </si>
  <si>
    <t>ASP.NET开发人员</t>
  </si>
  <si>
    <t>广东迈科医学科技股份有限公司</t>
  </si>
  <si>
    <t>乐卓网络科技（上海）股份有限公司</t>
  </si>
  <si>
    <t>广州博锐电子有限公司</t>
  </si>
  <si>
    <t>计算机软件 医疗设备/器械</t>
  </si>
  <si>
    <t>五险一金 绩效奖金 年底双薪 带薪年假 员工旅游 餐饮补贴 周末双休</t>
  </si>
  <si>
    <t>五险一金 补充公积金 专业培训 弹性工作 定期体检 绩效奖金</t>
  </si>
  <si>
    <t>岗位职责： 1、参与项目需求调研、需求分析，参与系统框架设计、数据库设计以及核心模块的详细设计； 2、根据项目开发进度和任务分配，开发符合系统要求的相应软件模块； 3、根据公司技术文档规范编写相应的技术文档； 4、负责代码及数据库调优，及时发现和修正可能存在的系统漏洞； 5、协助团队成员解决系统运行过程中出现的问题。 岗位要求： 1，全日制本科以上学历，计算机软件相关专业 2，精通C#语言，熟练使用EF和LINQ 3，熟悉Web开发，熟练使用JavaScript，HTML，CSS 4，熟练使用SQL 5，良好的编程基础，掌握算法和数据结构 6，具备优秀的逻辑思维能力，学习能力突出</t>
  </si>
  <si>
    <t>1. 使用Unity3D引擎进行游戏客户端核心模块的设计和开发； 2. 负责客户端的内存管理和效能优化，保证稳定流畅的用户体验； 3. 快速准确的理解产品策划案，进行任务细分和工作量预估； 4. 优化开发流程，维护改进游戏框架结构和核心工具集。  任职要求： 1、3年以上游戏行业开发经验，2年以上基于Unity引擎的游戏开发经验，熟练使用C#/JS/C++； 2、至少持续参与开发完成一个联网手游项目，有至少一个项目担任主程经验； 3、有较好的数据结构和算法基础，具备较好的系统架构和分析能力； 4、良好的文档编写能力和沟通表达能力； 5、了解Shader编程，能通过Shader和粒子特效提高游戏品质； 6、熟悉图形学算法优先，深入研究过游戏引擎机制的优先，有3D游戏开发经验优先。</t>
  </si>
  <si>
    <t>五险一金 员工旅游 餐饮补贴 专业培训 年终奖金 绩效奖金</t>
  </si>
  <si>
    <t xml:space="preserve">C++软件开发工程师 1、大专及以上计算机及相关专业； 2、具有1年以上VC++项目经验，熟练使用Visual Studio； 3、精通MFC的界面开发； 4、具备多线程，串口通信，Socket编程等开发能力； 5、熟悉数据库开发(SqlServer/MySql)更佳； 6、具有良好的逻辑思维能力、沟通能力； 7、有很强的学习能力，吃苦耐劳，责任心强；   </t>
  </si>
  <si>
    <t>吉本软件（上海）有限公司</t>
  </si>
  <si>
    <t>深圳市爱迪尔电子有限公司</t>
  </si>
  <si>
    <t xml:space="preserve">1、3年以上.net开发经验； 2、.net框架、金沟通ASP.net MVC，Entity Framework等框架开发模式，熟练使用C#,SAP.NET MVC4,WebApi，Wcf，具备.NET框架下多层应用程序开发经验，熟悉常用的设计模式。 3、熟练掌握HTML、JQuery、Javascript、CSS，了解HTML5语言，Boostrap前端框架，熟悉VUE等框架。 4、熟悉数据库基础知识，熟练使用Oracle或SQL server等 5、工作责任心强，善于沟通交流，具备优秀的团队合作意识。 6、有电商系统或保险项目开发经验优先。 </t>
  </si>
  <si>
    <t>五险一金 补充公积金 免费班车 出国机会 年终奖金</t>
  </si>
  <si>
    <t xml:space="preserve"> 1、能使用C/C++进行MFC编码开发； 2、编码能力和算法功底扎实,对TCP、UDP、HTTP等网络协议/多线程/串口通讯技术有一定了解； 3 、有网络、串口等通讯技术等经验优先； 4、服从上级安排,能根据工作要求学习其他编程语言； 5. ***，年底双薪。</t>
  </si>
  <si>
    <t>asp.net软件工程师(中级/高级)</t>
  </si>
  <si>
    <t>上海赢式信息科技有限公司</t>
  </si>
  <si>
    <t>五险一金 绩效奖金 员工旅游 餐饮补贴 年终奖金 专业培训</t>
  </si>
  <si>
    <t xml:space="preserve">1 、熟练掌握C#语法。 2 、能够熟练操作Visual Studio2012,2015 开发工具。 3、熟悉MSSQLSERVER,MYSQL数据库，能够熟练掌握常用的SQL语句。 4、熟练掌握APS.NET开发，必须具有WEB开发或WINFORM开发经验 5、熟悉MVC三层开发，熟悉bootstrap前端框架开发。 6、责任心强，具备较好的主动性。 7、思维敏捷，能快速理解客户的业务流程。 8、有较强的口头表达能力  </t>
  </si>
  <si>
    <t>深圳市灰度科技有限公司</t>
  </si>
  <si>
    <t>广州聚焦网络技术有限公司</t>
  </si>
  <si>
    <t>定期体检 员工旅游 出国机会 五险一金 年终奖金 绩效奖金</t>
  </si>
  <si>
    <t>上海睿刀医疗科技有限公司</t>
  </si>
  <si>
    <t>员工旅游 交通补贴 专业培训 股票期权 五险一金</t>
  </si>
  <si>
    <t>岗位职责： 1、承担业务系统前端功能模块的设计与日常更新维护工作； 2、前端响应式页面样式的开发和功能实现； 3、代码能够实现设计效果图的交互开发，优化代码，提升用户体验和可用性，排查故障，解决网页／响应式相关的技术问题； 4、追踪前端技术的发展，结合实际应用需求进行技术的改进与创新。  岗位要求： 1、精通XHTML/HTML5/CSS3/JavaScript等 2、能编写符合W3C标准、并兼容主流浏览器的代码 3、了解vue.js、node.js等JS框架 4、熟练使用各种调试、抓包工具，能独立分析、解决和归纳问题 5、对Web性能和安全有较深的见解和相关处理方案 6、熟练使用Git或Svn 7、熟悉PHP者优先 8、热爱互联网,对技术有强烈的进取心,具有良好的沟通能力和团队合作精神、优秀的分析、解决问题的能力。 9、有美术功底或设计经验优先。</t>
  </si>
  <si>
    <t>做五休二 节日福利 专业培训 五险一金 带薪年假 周末双休 绩效奖金</t>
  </si>
  <si>
    <t>c++后台开发工程师</t>
  </si>
  <si>
    <t>深圳市玩呗娱乐科技有限公司</t>
  </si>
  <si>
    <t xml:space="preserve">1.  控制软件代码开发、单元和集成测试、优化，按时提交高质量符合需求的代码。  2.  通信协议及后台业务逻辑的性能优化。  3.  对项目需求分析、变更评估和优化设计，并完成需求分析、设计说明待相关文档的编写。  要求：  1. 精通C#，精通Winform、WPF开发，熟悉.Net平台，前端复杂界面实现，后端多线程同步和异步模型，具有高并发、高可靠性软件开发经验，3年/5年以上C#开发经验。  2. 熟悉VS或QT的C++开发，OOP，socket通讯，多线程并发，及前端界面开发。  3. 精通RS232/485串口、CAN总线等常用通信协议及封装和性能优化。  4. 熟悉SOA架构开发，掌握WebService相关开发技术，熟悉常用的接口技术。  5. 熟悉迭代式/Scrum工作流及SVN/Git版本控制。  6. 有医疗行业设备或HIS、LIS、PACS、RIS开发经验优先。  7. 理工科本科或以上学历。 </t>
  </si>
  <si>
    <t>五险一金 绩效奖金 年终奖金 免费下午茶</t>
  </si>
  <si>
    <t>中级开发工程师</t>
  </si>
  <si>
    <t>岗位职责： 1.开发游戏后台服务器； 2.负责游戏业务的相关功能模块开发，发布,追踪； 3.参与游戏部分业务逻辑的开发工作。  任职要求： 1.熟悉掌握C/C++语法，熟悉STL，常用数据结构，能灵活运用各种算法； 2.熟悉Linux系统命令，熟悉shell语法； 3.学习沟通能力强，逻辑思维清晰； 4.需要有手游开发相关经验。</t>
  </si>
  <si>
    <t>上海华远国际旅行社有限公司</t>
  </si>
  <si>
    <t>酒店/旅游 批发/零售</t>
  </si>
  <si>
    <t>做五休二 周末双休 带薪年假 五险一金 包吃 绩效奖金 全勤奖 节日福利 高温补贴</t>
  </si>
  <si>
    <t>工作内容： 1、遵守公司的各项规章制度，严格按照作业流程的要求，保质保量的完成本职工作。 2、负责项目的核心功能及代码的实现； 3、与项目经理配合，在规定时间和预算下，完成高质量的功能正确软件； 4、积极主动地解决项目开发中的问题； 5、保持专业的态度和行为，有计划性的规划和完成日常任务。 任职要求： 1. 熟练运用C#语言，MVC，HTML，EF框架 2. 掌握myssql, sqlserver, Oracle 等数据库的开发 3. 熟练使用数据库设计工具Enterprise Architect，Power Designer, MySQL Workbench中的一种或者多种</t>
  </si>
  <si>
    <t>C++Qt开发工程师</t>
  </si>
  <si>
    <t>广州魅视电子科技有限公司</t>
  </si>
  <si>
    <t>设备维修员</t>
  </si>
  <si>
    <t>克模塑胶（上海）有限公司</t>
  </si>
  <si>
    <t>五险一金 带薪年假 年终奖金 带薪病假 周末双休 快速发展 项目奖金 重大项目</t>
  </si>
  <si>
    <t xml:space="preserve"> 工作地点：广州市海珠区大干围路38号海珠创意产业园10栋103/广州市天河区黄埔大道中662号绿地鑫融广场(2019年内搬迁)  岗位职责： 1、负责PC端、Linux环境下的桌面程序开发； 2、参与软件详细设计、代码实现、代码调试和软件测试； 3、解决产品使用中存在的软件问题； 4、依据要求撰写相关技术文档。   任职资格： 1、计算机、通信、电子、信息安全等相关专业，大专及以上学历； 2、2-3年以上工作经验，熟练使用Linux操作系统，具有较强的编码能力； 3、熟悉C/C++开发语言； 4、熟悉Gtk+、Qt等Linux下流行的UI库的任意一种； 5、较强学习和分析问题的能力，热爱linux下的开发工作。   福利待遇： 1、薪酬待遇：月薪+项目奖+年终奖； 2、工作时间：上午9:00 -- 12:00 ，下午13:30 -- 18:00，每天7.5小时工作制，周末双休； 3、法定假期：法定节假日、法定休假，均严格按照国家法律规定执行； 4、带薪年假及带薪病假； 5、社会保险：五险一金，依法享受养老、医疗、失业、工伤、生育保险及住房公积金； 6、节日福利：端午、中秋等传统节日福利、春节开工利是、年度优秀奖励、年会福利等多重福利。 </t>
  </si>
  <si>
    <t>原材料和加工 汽车及零配件</t>
  </si>
  <si>
    <t>五险一金 年终奖金 定期体检 生日福利 节日福利 加班补贴 工作服 工作餐 带薪年假</t>
  </si>
  <si>
    <t>广州泰达保安服务有限公司越秀分公司</t>
  </si>
  <si>
    <t>职位描述： 机械设备的日常维护、维持正常生产  岗位要求： ◇大专或以上学历 ◇机电一体化、电气工程及其自动化等相关专业 ◇熟悉PLC编程、在线调试及PLC所匹配电器元件的性能，具备C#、C/C++、SQL语言编程能力 ◇熟悉触摸屏操作 ◇熟悉CAD等 ◇2年以上编程工作经验 ◇有一定的团队合作精神</t>
  </si>
  <si>
    <t>高级C++视频研发工程师</t>
  </si>
  <si>
    <t>生活服务</t>
  </si>
  <si>
    <t>深圳市锐驰曼科技发展有限公司</t>
  </si>
  <si>
    <t>做五休二 周末双休 弹性工作 五险一金 节日福利</t>
  </si>
  <si>
    <t>上海挚锦科技有限公司</t>
  </si>
  <si>
    <t>1、根据产品需求，分析并给出最优的页面前端结构及性能的解决方案； 2、持续优化前端体验和页面响应速度，并保证各浏览器兼容性和网页执行效率； 3、进行系统优化，设计并完善前端基础服务架构，开发通用组件； 4、与后台技术、产品经理保持良好沟通，快速理解消化需求，并落实为具体的开发工作  任职要求 1、计算机相关专业本科及以上学历； 2、1年以上Web前端开发经验； 3、熟练掌握HTML/CSS/JavaScript/jQuery等Web开发技能； 4、熟练掌握盒模型、常用布局以及浏览器和移动设备兼容性； 5、熟练使用至少一种JS框架，熟练Reactjs、Angular、Vue等，掌握其原理，能独立开发常用组件； 6、熟悉前端自动化和工程化； 7、对Web性能和安全有较深的见解和相关处理方案； 8、熟练使用一门后台语言，对前后端联合开发技术原理全面认识； 9、具有很强的学习能力和技术敏感度，有强烈的责任心和进取心，乐于学习和技术分享。</t>
  </si>
  <si>
    <t>员工旅游 交通补贴 出国机会 绩效奖金 年终奖金 专业培训 五险一金 补充医疗保险 弹性工作</t>
  </si>
  <si>
    <t>做五休二 周末双休 带薪年假 五险一金 节日福利 通讯补贴 绩效奖金</t>
  </si>
  <si>
    <t>1、完成软件系统代码的实现，编写代码注释和开发文档； 2、分析并解决软件开发过程中的问题； 3、协助测试工程师制定测试计划，定位发现的问题； 4、配合项目经理完成相关任务目标。 岗位要求： 1、扎实的C#基础，精通Windows Form程序开发； 2、有实际的Windows Form经验 工作时间：周一至周五：  9：30-17:30 节假日按国家规定放</t>
  </si>
  <si>
    <t xml:space="preserve">   高级C++视频研发工程师  岗位职责： 1、基于Windows下的Visual Studio进行软件开发工作 2、负责视频播放器的开发与维护工作 3、负责播放内核上的视频解码显示等工作，包括D3D、OPENGL等 4、负责音频输出工作，包括SDL、WaveOut、DirectSound等  岗位要求： 1、3年以上C/C++开发经验，参与开发过大型项目 2、3年以上音视频编解码经验 3、有丰富的windows平台开发经验 4、熟悉FFMPEG、SDL、DirectShow等常见视频开发工具 5、熟悉D3D/OPENGL/DDRAW等显示技术 6、熟悉YUV、RGB等图像格式及其使用 7、对进程、多线程、文件、注册表、内存、异常、网络等有丰富经验 8、熟悉ocx的封装，并支持网页、android、IOS的调用   我们是谁？ 车联网企业（融合通讯和电子监控）。成立十年，从50平的宿舍到3000平的甲级写字楼。我们一直保持着倍数级增长速度！近4年来被誉为行业黑马！我们具备完全自主独立的软硬件和系统开发能力！产品均具备自主知识产权并行业领先！科工贸一体化企业！高新技术企业！ 我们能提供什么？ 风口机会――国内市场17年开始政府发布政策推动，国家管理单位要求产品目标市场企业必须强制安装产品保障商用车驾驶行车安全！国外市场正蓬勃发展年增长率超过100%！ 出色的企业平台――所有产品自主开发！性价比高！竞争力强！公司声誉良好！认证齐全！ 公平的竞争发展机会――团队平均年龄低于28岁，年轻！活力！包容性强！公司具备完善公平的竞争和提升体系！ 优越的工作环境――公司距离地铁站800米距离，甲级写字楼，办公面积宽阔，环境优美！园区内成熟配套商业，具备大型健身中心，出园区200米处有沿湖跑步绿道！紧邻万科商业中心！ 丰厚的奖励――公司提供高奖励及丰厚的福利待遇！国外带薪旅游！ 我们还有―― 不定期会有公司聚餐 每月公司员工生日会，有生日礼物 为员工购买国家法定社会保险，使员工参与社会保障体系，免除后顾之忧； 建立培训体系，鼓励员工。工作中学习、学习后工作，努力创造人才成长的机会与施展才华的舞台； 积极开展娱乐活动，为员工提供丰富多彩的业余生活。每年都有爬山，穿越，露营，旅游，羽毛球，篮球，卡拉OK等各类户外以及运动娱乐活动安排 等等等等…… 更多可上公司网站了解，http://www.rcmcctv.com </t>
  </si>
  <si>
    <t>上海赢盘实业有限公司</t>
  </si>
  <si>
    <t>C#</t>
  </si>
  <si>
    <t>深圳市纵横通信息技术有限公司</t>
  </si>
  <si>
    <t>工作职责：  1、参与公司软件项目的开发工作；  2、负责公司项目某些模块代码的编写，自主进行功能单元测试；  3、负责公司项目系统后期的维护与改进；  4、能够正确描述实际工作中遇到的问题，并提出改进建议；  5、主管经理安排的其他工作；  基本要求：  1. 熟悉VS.NET开发环境，熟悉多层开发技术;  2. 熟练掌握ASP.NET/MVC ,C#，AJAX，JSON，熟悉HTML,CSS、XML等技术;  3. 熟练使用SQL Server 和 MySql 数据库的相关技术，熟悉数据设计建模，有一定的sql分析、调试、优化能力）;  4. 有良好的代码习惯，要求结构清晰，命名规范，逻辑性强;  5. 有B2B2C、B2C、O2O电商模式开发经验的优先考虑;  6. 具备良好团队协作精神，学习能力强，工作积极主动，能承受一定的工作压力;</t>
  </si>
  <si>
    <t>五险一金 员工旅游 交通补贴 餐饮补贴 专业培训 绩效奖金 年终奖金 定期体检</t>
  </si>
  <si>
    <t>REVIT二次开发工程师</t>
  </si>
  <si>
    <t>1、负责公司门禁系统、电梯控制系统的开发和维护工作； 2、负责公司考勤系统的设计开发工作。 任职要求： 1、大专及以上学历，计算机、软件工程及相关专业毕业； 2、具有2年以上软件开发工作经验； 3、熟悉C#语言（必须），有C++、VC++使用经验者优先录取； 4、熟悉WinForm、WPF等界面框架技术； 5、熟悉SQL Server数据库，有使用该数据库进行客户端开发的项目经验； 6、熟悉串口通信技术和TCP/IP通信技术，有使用WCF进行服务端开发的经验； 7. 有门禁系统、考勤系统、梯控系统软件开发经验者优先。 注：上班地点可选择南山区或龙华区</t>
  </si>
  <si>
    <t>�P木科技（上海）有限公司</t>
  </si>
  <si>
    <t>组态软件工程师</t>
  </si>
  <si>
    <t>深圳市华威世纪科技股份有限公司</t>
  </si>
  <si>
    <t>岗位职责： 1、参与公司CAD二次开发工具系统的设计与研发工作，参与CAD二次开发工具的实施工作； 2、在项目的不同阶段编写项目所需文档； 3、按时完成上级分配的开发任务和其它工作内容； 任职要求： 1、本科以上学历，计算机或IT类或机械类相关专业； 2、有C#编程语言基础且软件开发兴趣，喜欢软件编程工作； 3、熟悉主流数据库，如Mysql,SqlServer,Oracle； 4、具有良好地语言表达，沟通能力，思考能力以及强大的执行力，逻辑思维能力； 5、具有快速学习能力，对新技术的学习抱有极大的热情，并能在合适的项目场景引入到实际项目中； 6、有相关CAD二次开发经验者或者计算机图形学相关优先。</t>
  </si>
  <si>
    <t>Game Hollywood--游莱互动</t>
  </si>
  <si>
    <t>朗曦国际（上海）信息技术有限公司</t>
  </si>
  <si>
    <t>五险一金 周末双休 餐饮补贴 交通补贴 定期体检 年终奖金</t>
  </si>
  <si>
    <t>五险一金 年终奖金 绩效奖金 弹性工作</t>
  </si>
  <si>
    <t xml:space="preserve">【岗位职责】 1、负责游戏功能模块的开发，如背包系统，公会系统，战斗系统； 2、负责游戏上线后日常维护，如玩家反馈bug查验，数据查验等； 【任职要求】 1.、计算机及相关专业专科及以上学历，1年以上游戏开发经验； 2 、熟练掌握C++语言,能灵活运用C++实现各种复杂的游戏逻辑，熟悉常规的设计模式； 3、熟练掌握MySQL或其它关系型数据库，熟练使用MySQL对游戏业务进行数据模型设计； 4、熟练掌握Linux常规操作,会基本的运维管理与排错； 5、擅于沟通与表达,高度的责任感与团队合作精神； 6、经历过至少一款实际上线运营的游戏产品,如有请附产品介绍； 7、熟悉javascript, lua等动态语言； </t>
  </si>
  <si>
    <t>职资格： 1、本科以上学历，自动化、通信、电子、计算机等相关专业； 2、有1年以上组态软件开发经验，熟悉力控、组态王、WinCC、iFix等至少一种； 3、熟悉常见PLC的编程组态，例如西门子PLC S7-200/300/400/1200/1500、三菱PLC（FX系列和Q系列）、欧姆龙Omron PLC等，能看懂PLC程序； 4、了解至少一种高级语言编程，例如C、VB、Python、Javascript等； 5、了解数据库、串口通讯、TCP/IP通讯、OPC通讯等相关技术； 6、责任心强，具有务实钻研精神，善于与他人沟通与合作，具有较强的工作主动性和团队合作精神。 7、负责电气控制系统及工程现场的电气施工设计、PLC程序设计、上位机组态、工程调试和竣工文件编写； 8、现场展示应用案例。  岗位职责： 1、负责项目所用组态软件的组态、编程及现场调试工作； 2、负责对客户进行组态软件的培训及维护指导； 3、在项目经理领导下配合项目组其他人员完成项目内组态软件测试、交付工作。 4、撰写相关技术文档、说明书；  5、完成领导安排的其他工作。</t>
  </si>
  <si>
    <t>#朗曦#喊你赚钱养家！  是不是对勾心斗角的办公室充满了厌倦？Tell me of course！甚至有时候会沉浸于人不犯我我不犯人的小世界中，亲爱的，千万别让自己继续麻木下去，让我们用***的工作氛围来唤醒你内心最真实可爱的一面。  有高大上的工作环境不一定有合适的职位， 有合适的职位不一定有nice的老板， 有nice的老板不一定有友好的同事， 有友好的同事不一定有轻松的工作氛围， 有轻松的工作氛围不一定有令人满意的薪酬福利， 有令人满意的薪酬福利不一定有高大上的工作环境... 你和你的小伙伴是不是就这样无限死循环着。  但是，就在今天，你即将结束迂回曲折的找工作之路，我们也许可以满足你内心对于好工作的全部憧憬，满意值100分的工作说来就来！  以下是我们net软件工程师工作的招聘需求：  职位要求： * 计算机或相关专业，大专或以上学历。熟悉微软 .Net开发体系，精通C#、Web Service，Mvc技术。 * 熟悉Web开发，精通ASP.NET、ajax、java-script开发技术，.Net开发经验2年以上。 * 熟悉并能灵活应用常用的软件设计、建模工具。 * 具有大型数据库系统和应用软件的开发经验，精通SQL Server数据库开发优先考虑。 * 具有大型网站.Net开发经验，熟悉服务器管理的优先考虑。 * 良好的阅读能力、理解能力、学习能力，思路清晰，工作规范。 * 具有良好的编程习惯；良好的团队精神、沟通能力。 * 良好的项目管理能力和技术文档编写能力，能够带领团队完成项目开发；有项目策划能力以及技术团队负责能力。  是不是看起来骚骚有点复杂？Take it esay...我们会给你足够的时间，聪明的你在充足的时间之后一定能够对这些事情独当一面。工作嘛，又不是退休享清福，你说是吗？有一些些压力是必须的，相信你坚强的小心脏一定能够承受。  赶紧的！简历投起来！#朗曦#喊你赚钱养家！</t>
  </si>
  <si>
    <t>深圳市鹰硕技术有限公司</t>
  </si>
  <si>
    <t>自动化测试</t>
  </si>
  <si>
    <t>上海滔瑞信息技术有限公司</t>
  </si>
  <si>
    <t>五险一金 免费班车 员工旅游 专业培训 定期体检 弹性工作 交通补贴 节日福利 生日福利</t>
  </si>
  <si>
    <t xml:space="preserve">Responsibilities:   Requirements:  </t>
  </si>
  <si>
    <t>岗位职责： 1、负责公司阅读产品底层C++代码优化，具有封装SDK的能力
2、负责打卡机的维护和优化。
3、负责公司语音服务器的维护和优化。
4、负责公司项目涉及硬件部分的研究，封装和优化。 任职要求： 1、3-5年的c++开发经验。
2有封装SDK经验。
3、了解oc，java等开发语言，懂得如何在iOS和安卓平台对C++项目打包成相应共享库；
4、熟悉C/C++、设计模式、TCP/IP协议、Http协议、网络编程；
5、熟悉使用linux命令、shell脚本语言；
6、熟悉常用开源软件boost库、kafka、libevent、protobuf、JSON-RPC等；
7、责任心强，良好的对外沟通和团队协作能力，积极、主动、好学，和团队一起攻克难题；
8、有较强的抗压能力，快速高效的达成目标任务。</t>
  </si>
  <si>
    <t>阿特拉斯・科普柯（上海）贸易有限公司-工业技术部</t>
  </si>
  <si>
    <t>深圳市雁联计算系统有限公司</t>
  </si>
  <si>
    <t>五险一金 免费班车 通讯补贴 专业培训 年终奖金 定期体检 商业保险 工作餐</t>
  </si>
  <si>
    <t>五险一金 员工旅游 定期体检 年终奖金 绩效奖金 交通补贴 通讯补贴 弹性工作 餐饮补贴 专业培训</t>
  </si>
  <si>
    <t>1、计算机相关专业，大专以上学历。 2、2年及以上C++应用程序开发经验，能够按时完成项目经理安排的工作； 3、熟悉oracle、DB2、Myqsl数据库(至少一种)； 4、熟悉Linux或者Unix环境下的开发； 5、有银行系统开发经验者优先考虑； 6、较强的逻辑思维能力和沟通能力； 7、富有激情和责任心，团队协作能力强，能够吃苦耐劳。  岗位职责： 1.负责项目软件的设计工作； 2.负责项目软件的编码工作； 3.负责项目软件的单元测试工作；</t>
  </si>
  <si>
    <t xml:space="preserve">Mission: Through communication and interaction, successfully engineer individual projects to produce competitive customer solutions utilizing Atlas Copco standards and best practices, achieving Customer satisfaction.  Your mission is to develop specific communication protocols/IT solutions, and to design, program &amp; test individual projects to produce high quality customer solutions.   Major responsibilities: Duties and responsibilities include, but are not limited to:  ・ You will not only be part of the local team but also part of the Global Projects Software Developer team( parallel report to the team leader) ・ Analysing customer IT protocols/specifications and check their feasibility ・ Estimating the development costs and the lead times for the implementation or modification of customer specific protocol adapters ・ Providing consulting and installation support for Atlas Copco standard IT solutions like ToolsNet, TLS or Open Protocol etc. ・ Designing and developing project specific software applications ・ Developing and maintaining Application Centre IT solutions like Position Recognition System, Smart Printer etc. ・ On-site support for software product commissioning and training to end customer ・ Information collecting and analysing work in case of on-site issues   Candidate profile:  Education ・ Bachelor or Master of Science in software, computer or electronics engineering with a strong focus on software design, alternatively a comparable degree in any other engineering or mathematical, natural science with an adequate working experience in software design and development  Experience ・ Object-oriented software design based on UML ・ Software Interface design and programming ・ Software development under Microsoft Windows and Linux ・ Oracle and Microsoft SQL Server Database configuration &amp; maintenance ・ Integration with MES system is a plus Knowledge ・ Knowledge of Motor Vehicle and/or General Industry segments are a plus ・ Knowledge of Database programming, Socket programming ・ Knowledge of Computer Networking ・ Analytical problem solving skills ・ Understanding and interest in customer applications ・ Ability to question the way we do things in order to find a better way.  Skill: ・ Programming language C# and C++, Delphi is a plus  Language ・ Fluent (spoken &amp; written) in English &amp; Chinese (Mandarin) Attributes ・ Team player, good communication and interaction skills ・ High level of drive and an open-minded personality ・ Creativity ・ Cost awareness ・ Willingness to travel domestically and overseas Behaviors ・ Sense of urgency ・ Customer oriented attitude ・ Task and success motivated  </t>
  </si>
  <si>
    <t>软件工程师（Java C++）2019</t>
  </si>
  <si>
    <t>南京烽火星空通信发展有限公司</t>
  </si>
  <si>
    <t>Java初级开发工程师</t>
  </si>
  <si>
    <t>广州帝释天软件有限公司</t>
  </si>
  <si>
    <t>VB研发工程师</t>
  </si>
  <si>
    <t>上海正品贵德软件有限公司</t>
  </si>
  <si>
    <t>五险一金 补充医疗保险 餐饮补贴 交通补贴 年底双薪 定期体检 节日福利 带薪年假</t>
  </si>
  <si>
    <t>岗位职责： 负责Java或C++程序开发 职位要求：</t>
  </si>
  <si>
    <t>包两餐 弹性工作 定期体检 五险一金 员工旅游 年终奖金 上下班不打卡</t>
  </si>
  <si>
    <t>岗位要求： 1、精通Java，熟练使用一种主流的Javascript技术，熟练使用至少一种数据库（Oracle ,SqlServer, Mysql），精通SQL并掌握常见的优化方法； 2、熟悉Tomcat，熟练使用Eclipse开发工具； 3、有良好的编程基础，熟悉相关开发工具； 4、在校期间有过实际开发经验，无论是自学还是参加社会实践均可。  岗位职责： 1、完成软件系统代码的实现，编写代码注释和开发文档； 2、根据设计文档或需求说明完成代码编写，调试，测试和维护； 3、分析并解决软件开发过程中的问题； 4、能配合完成相关任务目标； 5、喜欢手机网络游戏，对游戏编程充满兴趣。</t>
  </si>
  <si>
    <t>五险一金 通讯补贴 交通补贴 带薪年假 节日福利 年终奖金</t>
  </si>
  <si>
    <t xml:space="preserve">（不符合要求者请勿投，谢谢） 职位描述：   </t>
  </si>
  <si>
    <t>视觉应用工程师</t>
  </si>
  <si>
    <t>上海精智实业股份有限公司</t>
  </si>
  <si>
    <t>c/c++开发工程师</t>
  </si>
  <si>
    <t>值得看云技术有限公司</t>
  </si>
  <si>
    <t>五险一金 员工旅游 专业培训 绩效奖金 年终奖金 餐饮补贴 定期体检</t>
  </si>
  <si>
    <t>1、公司视觉项目的前期沟通及方案协助； 2、整理客户需求生成会议纪要； 3、协调客户与编程人员的工作； 4、领导交办的其他工作。  任职要求： 1、大专以上学历，2年以上自动化行业工作经验； 2、熟悉常用的工业相机、智能相机，了解常用的视觉算法，检测原理； 3、具备（5个以上）视觉项目案例和经验（缺陷检测、测量、定位等）； 4、具备良好的编程功底，C++、C#、LABVIEW任意一种均可； 5、善于和客户打交道，具备方案沟通能力，抗压能力强，适应出差安排。</t>
  </si>
  <si>
    <t xml:space="preserve">工作职责： 1、参与前期云平台分布式架构设计； 2、负责某些云平台服务开发； 3、编写各服务接口文档； 4、业务迁移、添加； 5、编写各服务测试程序； 6、参与云平台各服务联调； 7、后期服务维护、性能调优。  任职要求： 1、本科及以上学历，3年以上C++开发经验； 2、熟悉c/c++ python 设计模式 3、熟悉makefile svn git vim等 4、熟悉网络编程udp tcp/ip等 5、熟悉linux开发，熟悉shell脚本 6、最好熟悉p2p 7、最好做过分布式开发。    </t>
  </si>
  <si>
    <t>上海华应信息科技发展有限公司</t>
  </si>
  <si>
    <t>新能源 计算机服务(系统、数据服务、维修)</t>
  </si>
  <si>
    <t>高级C/C++工程师</t>
  </si>
  <si>
    <t>1、计算机类相关专业，专科以上学历，1年以上工作经验； 2、熟练掌握面向对象的设计与开发； 3、熟练应用VS开发平台； 4、熟练掌握C#.net，TCP/UDP协议及SOCKET编程技术，有实际SOCKET项目经验者优先； 5、熟悉WebService/WCF开发，熟悉XML、SOAP、WSDL等技术； 6、至少熟练应用以下数据库中的一种，如MS SQL Server, Oracle, MySQL； 7、具备良好的沟通能力、团队合作能力以及基本的英语阅读能力。</t>
  </si>
  <si>
    <t>睿哲科技股份有限公司</t>
  </si>
  <si>
    <t>五险一金 补充公积金 员工旅游 餐饮补贴 绩效奖金 年终奖金 工龄工资 年度调薪</t>
  </si>
  <si>
    <t>PHP工程师</t>
  </si>
  <si>
    <t>资深U3D开发</t>
  </si>
  <si>
    <t>新好耶数字技术（上海）有限公司</t>
  </si>
  <si>
    <t>上海天游软件有限公司</t>
  </si>
  <si>
    <t xml:space="preserve">   岗位职责：
1. 负责DNS/DHCP/ATS系统的设计、实现与优化；
2. 负责负载均衡系统的设计、实现与优化；
3. 负责其它产品关键模块设计；
4. 负责产品功能、性能的持续优化。 职位要求：
1. 精通Linux下C/C++开发，并具备三年以上开发经验；
2. 有较好的网络协议应用开发经验，如GRPC/DNS/DHCP等；
3. 熟悉TCP/IP、HTTP协议，并具备相应的实际开发经验；
4. 具备一定的性能优化经验，如高并发及长稳要求下的软件性能优化等；
5. 熟练使用ATS（Apache Traffic Server）及Nginx经验者优先；
6. 熟悉LINUX内核机制，包括CPU和内存的分配、进程间通信、中断、多线程等；
7. 熟悉一门以上脚本语言，如 Shell/Python等；
8、具有较强的分析和解决问题能力，良好的沟通能力和协作精神，乐于接受挑战。  薪酬福利： 1. 工作时间：周一至五上午9：00-12：30，下午14：00-18：00；五天7.5小时工作制，周六日双休； 2. 带薪假期：享受国家法定节假日、婚假、产假（陪）、病假、丧假、年假等； 3. 福利待遇：入职购买五险一金，午餐补贴，具有竞争力的薪酬，年底双薪+奖金； 4. 节假贺礼：重大节日礼品/礼金； 5. 公司活动：定期组织文体活动、聚餐活动； 6. 企业培训及职业发展：新员工入职培训、部门培训、职能培训，广阔的职业发展平台。 </t>
  </si>
  <si>
    <t>五险一金 补充医疗保险 员工旅游 交通补贴 餐饮补贴 通讯补贴 绩效奖金 年终奖金 定期体检</t>
  </si>
  <si>
    <t>工作内容/职位描述： 1. 根据需求分析并设计出合适的解决方案 2. 技术问题解决 3. 和策划/美术/程序/运营等其他部门配合好，充分利用现有资源共同达成目标 4. 负责Unity3D游戏资源管理，程序性能优化 5. 负责Unity3D游戏项目的系统逻辑,UI,工具,图形特效的程序开发 6. 协同策划和美术，持续优化改善游戏 任职资格： 1. 本科以上学历(计算机专业者优先) 2. 5年以上游戏行业程序开发经验,2年以上使用Unity3D开发3DMMORPG游戏的经验 3. 精通C#语言 4. 精通ShaderLab, Unity渲染和性能优化技术，能在表现力和性能上做很好的权衡 5. 精通常用的数据结构和算法 6. 熟悉各种Unity插件和UGUI 7. 有良好的面向对象设计思想以及良好的编程习惯</t>
  </si>
  <si>
    <t xml:space="preserve">岗位职责： 1、PHP项目开发; 2、需求沟通，项目技术类文档编写; 3、协助项目经理进行技术架构规划; 4、项目代码质量把控。  任职要求： 1、本科及以上学历，计算机相关专业，良好的英文读写能力； 2、2年以上PHP 脚本开发工作经验，熟悉 LAMP及 thinkphp 开源框架，了解 PHP 缓存技术； 3、 熟练掌握 HTML、CSS、Javascript、AJAX、JSON 等 Web 页面技术，对 JS 的各种特性以及浏览器兼容性有丰富实战经验； 4、 精通 MySQL，熟悉 Linux 常用软件的安装配置和管理维护，熟悉 Mysql 管理及性能调试，有数据库设计经验； 5、熟悉面向对象的软件设计方法，对面向对象的设计模式有较深的理解并能熟练应用； 6、 具有独立开发能力，熟悉网站规划、设计及开发流程； 7、 具有较好的代码风格和团队合作精神； 8、对用户体验、交互操作流程、及用户需求有深入理解； 9、 有较强的时间管理的能力，能承受较大的工作压力，工作认真细致，积极主动，有耐心，学习能力强； 10. 有大型企业网站或门户网站项目开发经验者优先考虑。 </t>
  </si>
  <si>
    <t>软件工程师（QT/C++方向）</t>
  </si>
  <si>
    <t>北京四海华辰科技有限公司</t>
  </si>
  <si>
    <t>医疗设备/器械 互联网/电子商务</t>
  </si>
  <si>
    <t>五险一金 员工旅游 交通补贴 餐饮补贴 通讯补贴 专业培训 绩效奖金 年终奖金</t>
  </si>
  <si>
    <t xml:space="preserve">软件工程师 岗位职责： 1.对公司设备端软件进行日常维护，完成bug修正并发布新版本的软件。 2.根据需求完成新增功能模块的开发，并集成到既有软件中以扩充现有功能。 3.负责管理指定产品的软件维护和升级工作，收集需求变更信息，进行评估并根据需要进行代码开发或者维护升级。 任职要求： 1、1年以上工作或实习经验，熟悉C++和C#编程语言，能够熟练使用QT和VS开发环境进行代码开发。 2、对Linux(Ubuntu)系统有一定程度的了解 3、熟悉常用命令行操作，能够进行简单脚本的编写 4、对设计模式有一定了解至少能够懂得常用模式的使用 5、具有良好的代码开发风格，具有较好的文档撰写能力 6、能够对工作内容表达自己的想法和观点，善于与他人沟通合作    面试时请带上作品形式不限 </t>
  </si>
  <si>
    <t>员工旅游 交通补贴 餐饮补贴 通讯补贴 年终奖金 定期体检 五险一金</t>
  </si>
  <si>
    <t>岗位职责： 1.参与软件系统的需求调研、分析及设计工作； 2.参与系统核心模块的程序编码工作； 3.负责按照公司的软件开发规范编写相关项目技术文档； 4.配合项目经理或开发经理执行开发过程的技术管理工作。  任职资格： 1.计算机技术相关专业本科及以上学历； 2.思维清晰敏捷，逻辑能力强，良好的表达能力。 3.五年以上ASP.NET（C#）项目开发经验； 4.熟悉SQL Server 存储过程、触发器、视图、函数等； 5.熟悉JQueryUI、EasyUI等JQuery框架或JavaScript技术； 6.能承担开发主力，善于与其他同事协同工作、极强的学习能力，思维灵活； 7.具有良好的编程风格，代码编写严谨； 8.熟练掌握C/C++语言、Java语言及UML者优先；</t>
  </si>
  <si>
    <t>(鲸歌网络)服务器开发程序</t>
  </si>
  <si>
    <t>空中网</t>
  </si>
  <si>
    <t>1-1.7万/月</t>
  </si>
  <si>
    <t>网络游戏 通信/电信运营、增值服务</t>
  </si>
  <si>
    <t>1、 参与服务器端需求与总体设计； 2、 参与制定和执行服务器端开发流程与标准； 3、 根据策划需求，逻辑模块设计与代码实现起 4、 服务器端代码测试与维护、优化、数据分析。  【任职要求】： 1、本科以上学历，计算机、软件、通讯、电子等相关专业； 2、精通各种网络通讯协议，熟悉Socket、TCP/IP编程 3、熟悉Memcached，Redis，MySQL，精通C#/Java/c++等面向对象语言一种 4、三年以上游戏或互联网服务器开发经验 5、有较强的责任心，善于学习，良好的团队精神 6、具有良好的沟通能力，为人踏实，积极主动</t>
  </si>
  <si>
    <t>.NET开发工程师(广州）</t>
  </si>
  <si>
    <t>润建股份有限公司</t>
  </si>
  <si>
    <t>恒意得机器视觉</t>
  </si>
  <si>
    <t>五险一金 餐饮补贴 专业培训 年终奖金</t>
  </si>
  <si>
    <t>岗位要求： 1、大学本科学历及以上，3年以上C#、.NET开发经验; 2、熟悉B/S架构和MVC模式，熟悉.NET Framework 4以上框架，熟悉面向对象的编程; 3、熟悉数据库mssql,熟Database设计与应用; 4、熟悉.Net框架，掌握JavaScript、Html、XML、Ajax、Json等开发语言及技术; 5、具有良好的编程风格，有多层结构的开发经验; 6、能独立完成模块的设计、开发、调试; 7、有较强的逻辑思维能力、学习能力和理解能力，对用户体验要有一定的认识，有良好的代码风格; 8、有良好的团队协调能力，充满工作热情，做事细心有耐心，能承受工作压力; 9、有EXTJS、angularjs、ionic经验者更佳，具有系统开发项目管理经验 10、抗压能力强、适应加班 11、遵从软件开发流程和代码编写规范，能承受工作压力，对技术开发有浓厚兴趣 岗位职责 1.负责对责任项目进行技术可行性和需求评估； 2. 负责责任项目模块编程设计与代码编写； 3. 根据项目具体要求，承担开发任务，按计划完成任务目标； 4. 负责监督开发的各个阶段工作，管控并及时汇报开发进度； 5. 对需要产品化的项目，负责组织安排产品化工作； 6.负责编程开发，完成领导安排的其他技术研究和开发工作； 7.负责代码单元测试，对自己开发的产品质量负责。</t>
  </si>
  <si>
    <t>Java开发经理</t>
  </si>
  <si>
    <t>五险一金 绩效奖金 年终奖金 股票期权 定期体检 专业培训 餐饮补贴</t>
  </si>
  <si>
    <t>工作描述： 1 负责产品软件需求分析、设计和开发工作。 2 使用QT实现产品人机界面设计和应用软件开发。 3 负责软件设计文档的编制。  岗位要求： 1 本科（含）以上，计算机或相关专业； 2 熟练掌握C/C++语言，基础扎实，掌握面向对象编程思想； 3 能够独立编写Qt程序，掌握Qt Creator以及VS的使用，精通Qt开发库； 4 掌握Linux下的开发工具和方法，熟练嵌入式平台应用程序的工具和方法。 5 有图像处理算法基础和熟悉openCV者优先。 6 具有团队合作精神和良好的沟通能力；具备强烈的技术热情和良好的学习能力。  能力有多高，舞台有多大！  备注：简历附一张生活照。</t>
  </si>
  <si>
    <t>职位描述： 1. 参与公司核心产品的设计与开发； 2. 系统重构、优化，实现高性能、 高并发、高可用； 3. 管理、带领团队确保工作任务交付质量和进度。 职位要求： 1. 本科以上学历，5年以上Java开发经验，有团队管理经验者优先； 2. 深入了解各种开源框架如Spring、Zookeeper、MQ、Redis等； 3. 扎实的JAVA基础，熟悉常用设计模式并可应用于实际项目，熟悉高并发、高性能的分布式系统的设计及调优； 4. 熟悉至少一种关系型数据库（Mysql、Oracle、SQL Server），有Sql性能调优经验； 5. 熟悉除Java外的一门开发语言（Python、PHP、C#、Go语言中的一种）；  6. 良好的学习能力及沟通能力，积极乐观的态度，并有强烈的责任心。?  该岗位将就职于泛微旗下孵化新产品业务： 我们是一个年轻的初创团队，最大的财富是热情以及对这个新行业的执着； 如果你是一个不甘于平凡，希望并相信通过自己的努力可以改变某个产品或某种应用模式的人；如果你是一个牛气的大拿，苦于没有发挥才华的空间；如果你向往创业的激情，苦于没有好的项目和合拍的伙伴； 那么，带着你的才华和激情，加入我们团队吧！因为这里有足够优秀的人懂你的想法，这里有足够的空间给你大展拳脚。。。 （最后偷偷告诉你，也许你觉得我们有点远，但真的很贴心，下地铁商务专车5分钟接送至公司门口，早午晚三餐加下午茶免费无间断！）</t>
  </si>
  <si>
    <t>c++中级工程师</t>
  </si>
  <si>
    <t>福建福昕软件开发股份有限公司北京分公司</t>
  </si>
  <si>
    <t>深迪半导体（上海）有限公司</t>
  </si>
  <si>
    <t>五险一金 补充医疗保险 交通补贴 餐饮补贴 弹性工作 定期体检 员工旅游 年终奖金 节日福利 专业培训</t>
  </si>
  <si>
    <t>五险一金 补充医疗保险 补充公积金 员工旅游 餐饮补贴 年终奖金</t>
  </si>
  <si>
    <t>职位要求： 1、熟悉 C++ 语言，能够独立通过建立C++ 类模型解决实际问题； 2、熟悉基本的数据结构及算法，了解 STL 并能够应用模版类； 3、熟悉计算机网络和组件（Com/ActiveX）开发流程； 4、具备良好的发展潜力并能够适应工作变化及要求，具备团队精神，能够配合他人积极完成相关工作； 5、具备良好的英语读写能力； 6、具有Linux开发经验优先； 7、有文档开发经验者优先； 8、熟悉 MFC 者优先； 9、熟悉Windows编程，熟悉GDI和GDI+优先； 10、有UI开发经验者优先； 11、有跨平台应用开发经验者优先。</t>
  </si>
  <si>
    <t>主要职责 岗位要求</t>
  </si>
  <si>
    <t>上海泰祺教育培训股份有限公司</t>
  </si>
  <si>
    <t>五险一金 交通补贴 餐饮补贴 通讯补贴 专业培训 绩效奖金 年终奖金 股票期权</t>
  </si>
  <si>
    <t>网站.NET 程序员 岗位职责: 1、负责公司旗下网站程序开发、维护、安全； 2、根据策划，完成产品的设计开发、代码编写，撰写技术文档和技术报告； 3、为网站及各项目正常运行及发展提供技术决策支持。  任职资格: 1、计算机相关专业，专科以上学历，有B/S开发经验，熟悉 C# 、 Asp.net  开发； 2、熟悉HTML、JAVASCRIPT、AJAX、CSS、JQuery 等技术； 3、熟悉主流数据库，比如SQL Server 等，能够进行配置和管理，使用SQL语句进行数据库操作，熟悉数据库存储过程； 4、熟悉使用bootstrap、layer等框架插件； 5、熟悉电脑常用软件、硬件，了解网络交换机、路由器、打印机配置； 6、有责任心，具有良好的学习能力和团队协作能力； 7、诚实、正直、客观，具有敬业精神； 8、应届毕业生均可。</t>
  </si>
  <si>
    <t>APP开发工程师/Java工程师</t>
  </si>
  <si>
    <t>广州多艺科技有限公司</t>
  </si>
  <si>
    <t>上海东方数字社区发展有限公司</t>
  </si>
  <si>
    <t>C++开发工程师（遥感方向）</t>
  </si>
  <si>
    <t>北京欧比特控制工程研究院有限公司</t>
  </si>
  <si>
    <t>五险一金 员工旅游 餐饮补贴 年终奖金 弹性工作 住房补贴 绩效奖金 股票期权</t>
  </si>
  <si>
    <t>影视/媒体/艺术/文化传播 非营利组织</t>
  </si>
  <si>
    <t>注意：没有APP开发经验者请勿扰，多谢合作！  岗位职责： 1、负责Android及IOS移动App平台应用程序的前端/后端开发，规范编码实现各模块功能，并确保开发质量与进度； 2、对相关用户提出的需求，进行系统分析并提出解决方案，根据产品需求负责架构设计和功能实现； 3、能独立处理和解决所负责的任务，根据开发进度和任务分配，完成相应模块软件的设计、开发、编程任务； 4、参与应用平台的系统分析，架构设计，模块编码和单元测试，查出软件存在的缺陷并保证其质量，维护软件使之保持可用性和稳定性； 5、负责新技术的调研，App功能扩展，性能优化。  任职资格： 1、精通Android和IOS平台APP开发，Android和IOS都精通的优先考虑、待遇从优； 2、两年以上Android开发工作经验，有完整领导过app平台成功上线项目者优先； 3、精通Android平台的架构原理，能够熟练使用Android SDK，包括UI、网络、资源处理、数据存储等，精通java、Objective-C，熟悉HTML、CSS、JavaScript； 4、做事严谨踏实，责任心强，善于沟通和逻辑表达，主动思考，学习总结，有良好的团队合作精神和沟通协调能力； 5、了解手机中的一些常用技术，如信息推送、摄像头调用、美颜滤镜等，对新技术持有敏感性以及愿意致力于新技术的探索和研究； 6、 具备强烈的用户体验意识。  薪资福利： 1、基本薪资+全勤奖+餐补+房补+年终奖，综合工资6000-15000，上不封顶； 2、工作时间：09：00-18：00，享受国家所有法定节假日，提供住宿； 3、按国家规定缴纳五险一金，包括基本医疗保险、养老保险、工伤保险、失业保险、生育保险、住房公积金； 4、各类带薪休假：法定假日，年假，婚假，产假，陪产假；节日礼品，春节利是等多项福利； 5、工龄奖：工龄满一年根据岗位重要性奖励200-1000元/月不等，每满一年叠加； 6、公司活动：定期组织聚餐活动，旅游、方案奖品等等；环境优雅，交通方便，机场就近，银行集中。 7、发展空间：专员―主管―经理―总监―股东，只要你有能力，公司就给你更大的平台。</t>
  </si>
  <si>
    <t>五险一金 交通补贴 餐饮补贴 通讯补贴 专业培训 绩效奖金 年终奖金 定期体检 弹性工作</t>
  </si>
  <si>
    <t>1、能够独立完成开发任务, 有良好的沟通能力和适应能力
2、能够快速定位问题并解决 任职要求：
1、精通DIV+CSS和W3C标准，HTML4、HTML5和Mobile Web开发，能熟练运用HTML、CSS、编写PC端与移动端页面，深刻理解各主流浏览器之间的兼容性问题；
2、掌握一种或多种主流前端开发框架如 Vue,ReactJs, AngularJs等, 理解其原理及设计思路
3、熟悉scss, sass等前端预编译框架
4、熟悉页面响应式设计原理及实现, 熟练使用响应式实现框架Bootstrap 或其衍生产品
5、熟悉Java或c#, 能配合完成部分的后端代码编写及调试
6、了解Flux, Redux等数据架构的原理及机制
7、了解Node, Webpack等前端打包工具的用法
8、了解Perforce, Git等代码管理软件, 熟悉其用法</t>
  </si>
  <si>
    <t>航天/航空 电子技术/半导体/集成电路</t>
  </si>
  <si>
    <t>高级web前端开发工程师</t>
  </si>
  <si>
    <t>补充医疗保险 绩效奖金 定期体检 带薪年假 周末双休 总部培训 六险二金 意外伤害险</t>
  </si>
  <si>
    <t>上海金杉数金互联网科技有限公司</t>
  </si>
  <si>
    <t>任职资格： 1. 3年以上相关工作经验，计算机、GIS、遥感、测绘等相关专业的本科及以上学历； 2. 熟练掌握Qt、C/C++开发，熟练使用QtCreater、VS2013开发环境； 3. 熟悉eCognition、PCI、ENVI、OSG以及二次开发，熟悉udig、qgis等开源gis软件； 4. 熟练使用ArcGis、MapInfo等GIS软件； 5. 具有良好的沟通协调能力，性格开朗； 6. 富有开拓精神和良好的团队合作意识，热爱助理工作，能吃苦耐劳； 7.有一定行业项目经验者优先，如自然资源、生态环境、农业、水利等行业相关应用。 主要工作内容： 1、 在研发经理或项目组长直接指挥下开展工作； 2、 负责软件产品设计，包括产品需求分析、交互设计文档、概要设计文档、详细设计文档等的编写； 3、 负责软件产品的编码，负责完成产品的自测并解决问题； 4、为顾客提供软件设计、开发调试相关技术支持。  面试要求： 个人简历，并准备约5-10分钟个人介绍</t>
  </si>
  <si>
    <t>1.7-2.3万/月</t>
  </si>
  <si>
    <t>五险一金 餐饮补贴 定期体检 员工旅游 年终奖金 节日福利</t>
  </si>
  <si>
    <t>岗位职责： 1、负责公司产品前端页面的设计及开发工作 2、按照UI原型还原静态HTML和CSS样式，兼容各种主流浏览器 2、维护前端应用并优化用户体验及可用性，参与制定页面重构的标准及优化 3、参与技术攻关，组织技术积累等工作  任职要求： 1、3年以上工作网站开发或web应用开发经验 2、精通HTML、CSS布局，精通网页标准、HTML5/CSS3规范 3、有前端mvc的应用实践，有backbone.js, angular.js，require.js等技术框架的使用经验 4、注重前端页面的性能优化, 注重前端代码的简洁高效 5、熟悉后端nodejs/php/c#/java任意一种后台脚本优先 6、思路清晰，具有良好理解能力，善于沟通，责任心强</t>
  </si>
  <si>
    <t>服务器C/C++开发工程师</t>
  </si>
  <si>
    <t>广州飞跑科技有限公司</t>
  </si>
  <si>
    <t>商安信（上海）企业管理咨询股份有限公司</t>
  </si>
  <si>
    <t>全栈开发工程师 (职位编号：JD0013)</t>
  </si>
  <si>
    <t>福州络戴洪文化传播有限公司</t>
  </si>
  <si>
    <t>五险一金 弹性工作 年底双薪 员工旅游</t>
  </si>
  <si>
    <t>2.2-3.2万/月</t>
  </si>
  <si>
    <t>五险一金 绩效奖金 年终奖金 股票期权 周末双休 加班补贴</t>
  </si>
  <si>
    <t xml:space="preserve">岗位职责： 1、与设计师协作，根据设计完成Web、h5页面制作；配合后台开发人员实现产品交互界面； 2、针对UI设计图能够进行切图，编写CSS规范，并形成CSS基础框架； 3、负责网站、h5及交互方面的开发维护； 4、负责改进产品的用户体验，优化前端代码； 5、能够理解后端架构，与后端工程师配合，为项目提供最优化的技术解决方案；和UI设计并进行分析，优化前端用户操作体验。  职位要求： 1、精通跨浏览器的Web前端开发，2年以上前端开发工作经验； 1、精通HTML5/CSS3等相关技术，熟悉W3C标准； 2、精通JavaScript、Ajax、DOM等前端技术，掌握面向对象编程思想; 3、熟悉使用当下流行的前端框架; 4、注重客户体验，热爱新技术的学习和研究，较好的沟通能力; 5、熟悉bootstrap， jQuery，Vue.js，React， Node.js 者优先; 6、有Vue.js的大中型项目实际运用经验更佳。 </t>
  </si>
  <si>
    <t>五险一金 员工旅游 餐饮补贴 专业培训 出国机会 年终奖金 弹性工作 绩效奖金 生日福利 交通补贴</t>
  </si>
  <si>
    <t xml:space="preserve">1、主导公司新产品，新模块的开发； 2、根据客户需求和当前准许条件，确定合适的架构和流程，保证健壮的同时，有一定的拓展性； 3、对已经开发完成的模块进行白盒测试； 4、机动支援各个业务模块，进行疑难杂症攻坚等。   职位要求：  1、全日制一批本科以上院校的计算机或相关专业毕业，5年及以上互联网游戏行业工作经验，2年及以上的互联网游戏行业管理经验； 2、有过3款以上的完整互联网游戏产品经历； 3、具备出色的架构设计、逻辑判断，优化、调试和能力，以及良好的编程风格和文档习惯； 3、至少掌握以下几种语言及其常用框架：C++，Java，Python，Go，Js/Ts，C#； 4、对运维，前端，后端的开发都有所涉及，或精通一项，对另外两项都有完整了解； 5、对用户体验有一定的敏锐性； 6、责任感强，工作认真负责，富于团队精神； 7、具备良好的沟通表达能力及统筹、协调能力，抗压力强； 8、Github的活跃使用者，对新技术非常热诚。 </t>
  </si>
  <si>
    <t>宇博信诚（北京）信息技术有限公司</t>
  </si>
  <si>
    <t>深圳奥哲网络科技有限公司</t>
  </si>
  <si>
    <t>员工旅游 定期体检 通讯补贴 五险一金 绩效奖金</t>
  </si>
  <si>
    <t>1.1-1.7万/月</t>
  </si>
  <si>
    <t>岗位职责： 1、负责网络软件的开发，并对已开发的项目进行维护和升级； 2、负责产品文档的撰写和编写产品的核心代码； 3、根据项目计划，在保质保量的前提下，按时完成开发任务。  任职要求： 1.大学本科以上学历，计算机专业毕业； 2.熟悉C/C++编程，2年以上C语言相关项目的工作经验 ，具有大型软件项目经历的优先考虑； 3.精通通用的关系数据库（Oracle、DB2、Sysbase等），熟练使用SQL语言、存储过程； 4.具备银行相关项目工作经验、项目管理经验、架构设计经验者优先考虑</t>
  </si>
  <si>
    <t>五险一金 员工旅游 年终奖金 股票期权 绩效奖金 定期体检 周末双休 14薪</t>
  </si>
  <si>
    <t>工作职责 1.根据客户的流程需求，使用公司BPM产品进行设计、开发，并对所负责的模块质量与交付负责。 2.负责项目交付文档编写工作 3. 负责项目交付后的售后维护工作，给客户提供必要培训，指导客户运维人员进行问题核查和解决。 岗位要求： 1）产品运用能力 . 熟悉产品功能，能够运用产品熟练地开发流程 . 2）技术能力 . 熟练c# 语言及ASP.NET开发 . 熟练使用SQL Server、Oracle数据库，能够独立进行表结构设计、SQL语句、存储过程、触发器。了解数据库运维的基本知识 . 熟练使用Html、javascript、css、jQuery等常见的前台开发技术 .1年以上.Net经验 3）了解数据库运维的基本知识； 4）本科以上学历，计算机相关专业，有工作流开发经验优先考虑；</t>
  </si>
  <si>
    <t>资深前端开发工程师</t>
  </si>
  <si>
    <t>华康海宇财富管理有限公司</t>
  </si>
  <si>
    <t>深圳市雄帝科技股份有限公司</t>
  </si>
  <si>
    <t>银行 金融/投资/证券</t>
  </si>
  <si>
    <t>五险一金 绩效奖金 年终奖金 定期体检 周末双休 股票期权 专业培训 通讯补贴</t>
  </si>
  <si>
    <t xml:space="preserve"> 岗位职责： 1、负责公司各系统Web前端开发和维护； 2、负责公司各系统移动Web前端开发和维护； 3、负责制定公司Web前端开发规范； 4、负责优化公司Web前端应用，持续改善用户体验； 5、负责解决公司Web前端页面在各浏览器的兼容性问题； 6、研究/跟踪Web前端新技术的发展，并在工作中实践； 7、带领/指导开发工程师完成开发任务；  任职要求： 1、大学本科及以上学历，计算机相关专业； 2、4年以上前端开发经验，有大中型互联网公司工作经验者优先； 3、精通HTML、CSS、JavaScript、AJAX等Web前端技术； 4、精通jQuery、ExtJS等JS开发框架； 5、熟悉B/S架构和常见页面布局； 6、熟悉HTML5、CSS3，有移动Web、ios和android开发经验者优先； 7、良好的审美观，重视用户体验； 8、责任心强，学习能力强，分析和解决问题能力强； 9、良好的团队协作和沟通能力，能够承担一定工作压力。  【公司特色】 一流的环境一流的团队需要一流的伙伴和人才，还有更多一流的福利 1、五天7.5小时工作制，法定节假日，有薪年假（8+n）； 2、基本工资、绩效奖金、其他补贴； 3、公司为员工缴纳五险一金、商业保险，并在相应的节日为员工发放过节费； 4、生日礼品、结婚贺金、生育贺金等； 5、完善的薪酬体系，每年晋升、调薪； 6、公司交通便利，CBD写字楼办公； 7、公司定期组织员工活动，供员工免费旅游或聚餐，活跃团队气氛。 </t>
  </si>
  <si>
    <t>五险一金 年终奖金 绩效奖金 周末双休 节日福利 定期团建 专业培训</t>
  </si>
  <si>
    <t>1、本科及以上学历，具有3年以上C、C++软件项目开发的工作经验； 2、熟悉WPF，C#，C/C++，MFC开发，熟悉VS2010，gcc等编译环境； 3、精通多线程编程以及文件处理和调试技术； 4、熟悉串口通讯编程，了解USB通讯优先； 5、熟悉常用数据库； 6、能独立完成PC端软件的设计、开发及单元测试工作； 7、具备需求分析和系统设计能力，以及较强的逻辑分析和独立解决问题能力； 8、熟练运用Http、Json、Websocket等协议,熟悉webservice开发。</t>
  </si>
  <si>
    <t>职位描述: 上海首擎信息科技有限公司成立于2010年，是国家重点支持的电子商务高新技术企业。公司致力于国外搜索引擎的研究，使国内企业产品能在国外大量搜索引擎中抢占搜索资源，快速占领国际市场，实现产品展示的本土化，公司主要服务于全国出口型企业，市场前景非常广阔。 我司已经与多家上市公司，行业龙头建立长期稳定的合作，如黄海机械，精工科技，陕汽集团,万和股份等。在多语言搜索领域有着雄厚的市场基础。产品得到市场广泛赞誉和良好口碑。 上海首擎信息科技有限公司已连续三年增长超过50%。我们是个极其年轻化的团队，热情且乐于帮助他人。在这里你不但可以学到过硬的工作技能，同时还将获得更高的国际视野，深刻体会中国实体经济的现状，上海首擎信息科技有限公司期待您的加入！  岗位描述 1、负责客户官方网站及内部系统开发； 2、负责网站的程序开发及代码优化； 3、负责相关程序、文档编写以及后期维护。 4、内部系统的开发、维护 5、二次开发和新开发都有  要求 1.熟练.NET框架下的编程能力，熟悉.NET（C#)开发； 2.熟悉WEB开发的原理、工具、方法，熟悉HTML、javascript等技术； 3.具有1年以上.NET(C#)商业项目开发经验优先； 4.对数据库原理、软件工程、数据结构等理论知识比较熟悉，有实际使用数据库系统进行开发的经验； 5.具有较强的技术攻关能力； 6.职业素质好，为人踏实认真，负责勤奋； 7.大学专科以上学历，计算机相关专业。  备注：提供住宿</t>
  </si>
  <si>
    <t>翰竺科技（北京）有限公司</t>
  </si>
  <si>
    <t>上海飞未信息技术有限公司</t>
  </si>
  <si>
    <t>上海奥诺信息技术有限公司</t>
  </si>
  <si>
    <t>五险一金 定期体检 餐饮补贴 绩效奖金</t>
  </si>
  <si>
    <t>年终奖金 公司年假 弹性工作</t>
  </si>
  <si>
    <t>五险一金 餐饮补贴 交通补贴 年终奖金</t>
  </si>
  <si>
    <t>职责描述： 1、 参与软件系统的需求调研、分析及设计工作； 2、 参与系统核心模块的程序编码工作； 3、 负责按照公司的软件开发规范编写相关项目技术文档； 4、 配合项目经理或开发经理执行开发过程的技术管理工作（有能力者可以直接当项目经理）。 理想的你： 1、 统招本科及以上学历，计算机相关专业； 2、 精通C#语言，熟悉 asp.net MVC 开发、MVC、MVVM 开发模式； 3、 精通B/S架构项目开发，精通HTML、CSS、JavaScript、JQuery、vue.js等前端技术； 4、 熟悉Oracle、SQL Server 、MySQL数据库，熟悉关系数据库逻辑和物理建模，熟练使用SQL语言，掌握存储过程的开发； 5、有GIS相关开发经验者优先。</t>
  </si>
  <si>
    <t>岗位职责： 1、 现有产品的维护及更新 2、 新项目的开发工作 3、 插件及工具的开发工作 4、 从开源社区中寻找项目所需的工具 5、 编写软件开发文档； 岗位要求： 1、 全日制本科或以上学历 2、C#或JAVA开发经验 3、熟练掌握HTML, CSS, Javascript 4、 熟悉SQL, 熟悉SQL Server/MySql/Oracle 5、 较好的英文表达能力 6、 良好的逻辑分析能力 7、 良好的独立解决问题能力 8、 具有良好的语言表达能力，有良好的团队合作精神； 9、 在校期间有相关实习经验优先考虑。 10、数学、物理、化学、机械、生物等专业或985类高校可优先考虑。  培训： 10年以上相关职位经验丰富的师傅一对一培训（不是培训机构）  能力优秀者可适当放宽招聘条件 对上述职位感兴趣者也可将简历直接发送到hr@auraiip.com</t>
  </si>
  <si>
    <t>C++自然语言处理工程师</t>
  </si>
  <si>
    <t>车音智能科技有限公司</t>
  </si>
  <si>
    <t>做五休二 周末双休 带薪年假 五险一金 节日福利 通讯补贴</t>
  </si>
  <si>
    <t xml:space="preserve">岗位职责： 1、维护现有系统的代码 2、编写自然语言处理工具 3、处理数据，持续优化和改进算法  任职要求： 1、C++开发经验3年及以上，计算机相关专业本科及以上 2、熟悉面向对象，逻辑清晰 3、有过算法处理、数据处理、自然语言处理相关经验 4、对自然语言处理有浓厚的兴趣 </t>
  </si>
  <si>
    <t>1.负责金融类软件服务开发。 2.参与软件工程文档、产品文档编写，满足质量要求； 3.参与行业相关规范分析，参与客户需求分析、设计与开发。  任职要求： 1.计算机、通信等相关专业毕业，最低本科学历。 2.3年以上用C++程序开发的经验。 3.熟悉Windows应用程序及Linux应用程序开发，熟悉Visual Studio开发工具；G++编译器； 4.精通TCP/HTTP/UDP等协议； 5.精通数据库系统（MySQL、DB2、Oracle任选一），能熟练使用SQL语言、及使用高级语言操作数据库， 精通数据库sql语句的优化。 6.至少掌握或者精通一种下面所列开发语言：C#、Java、PHP； 7.了解SVN等版本控制工具的使用；  8.责任心强，有较好的抗压能力。</t>
  </si>
  <si>
    <t>Unity3D程序员</t>
  </si>
  <si>
    <t>嵌入式软件开发工程师(C/C++, Linux)</t>
  </si>
  <si>
    <t>上海宣合网络科技有限公司</t>
  </si>
  <si>
    <t>上海欣诺通信技术股份有限公司</t>
  </si>
  <si>
    <t>游戏服务端开发</t>
  </si>
  <si>
    <t>广州博征科技有限公司</t>
  </si>
  <si>
    <t>7-8千/月</t>
  </si>
  <si>
    <t>五险一金 员工旅游 绩效奖金 年终奖金 股票期权 定期体检</t>
  </si>
  <si>
    <t>职位描述： 1、 参与通信产品的嵌入式软件开发； 2、 负责软件需求定义、规格说明、具体设计和编码实现; 3、 解决产品在测试和应用过程中相关的问题;  任职要求： 1、 通信、电子、计算机相关专业，本科以上学历。 2、 2年以上C/C++ 软件开发经验，有独立完成软件系统的需求分析、概要设计，详细设计能力； 3、 熟悉嵌入式开发环境下的开发和调试，有嵌入式Linux开发经验者优先考虑 4、 有光传输、光接入通信产品或数据通信产品开发经验者优先考虑； 5、 工作踏实、努力、善于沟通及团队合作，责任心强； 6、 流利的中、英文读，写能力</t>
  </si>
  <si>
    <t>1、参与产品的手游服务端的功能设计开发;  任职要求： 1、计算机相关专业, 1-3年项目开发经验; 2、掌握C/C++/GO之一, 且熟悉至少一门脚本语言(Javascript/Lua/Python等); 3、熟悉关系型数据库和NoSQL数据库/缓存的使用; 4、有一定的WEB前端开发经验优先; 5、有高可用, 分布式系统设计和开发经验优先; 6、善于思考, 有责任心, 有良好学习能力和团队协作能力;  福利： 1、每年2次调薪机会，提薪标准按照工资10%-20%. 2、每年有国内/外旅游机会 3、聚餐唱K、烧烤野炊、生日party等活动 4、定期有学习培训 5、每周三下午茶 6、入职即配发高配苹果/小米电脑</t>
  </si>
  <si>
    <t>.NET高级软件工程师 (职位编号：.NET--02)</t>
  </si>
  <si>
    <t>上海汉顺信息科技有限公司</t>
  </si>
  <si>
    <t>北京理工雷科电子信息技术有限公司</t>
  </si>
  <si>
    <t xml:space="preserve">岗位职责：  委派至合作方的中科院某所从事电子信息系统开发工作。   任职要求：  1、 本科学历，计算机或相关专业，熟练掌握C/C++语言，有3年以上编程经验。 2、 有软件编程工作经验以及工作经验丰富者优先。 3、 熟悉Linux编程环境，掌握Qt、MFC等界面编程工具者优先。 4、 熟悉MATLAB语言者优先。 5、 有雷达信号处理或遥感信号处理编程经验者优先。 </t>
  </si>
  <si>
    <t>中级后端开发（.Net）</t>
  </si>
  <si>
    <t>上海五零盛同信息科技有限公司</t>
  </si>
  <si>
    <t>五险一金 餐饮补贴 年终奖金 定期体检 绩效奖金</t>
  </si>
  <si>
    <t xml:space="preserve">1．在资深工程师的指导下参与的项目开发与维护；
2. 对发现的问题进行分析和定位，与组员一起协商制定解决方案并实施；
3. 能够指出项目设计开发中的不合理问题，提出优化方案并解决；
4. 完成领导交付的其他工作内容； 任职要求： 1. 二年以上的C#语言开发经验,熟悉.net Framework； 2. 熟悉Socket、Http（s）、MQ； 3. 熟悉MYSQL，熟练使用数据库的各种基本开发技术； 4. 良好的沟通、表达及分析能力，有团队合作精神，有较强的学习能力； 良好的编码风格和习惯； 加分项： 1. 了解etcd和gRPC； 2.了解.net Core； </t>
  </si>
  <si>
    <t>C++开发工程师（商汤外包）</t>
  </si>
  <si>
    <t>上海微创软件股份有限公司深圳分公司</t>
  </si>
  <si>
    <t>上位机软件工程师</t>
  </si>
  <si>
    <t>上海释创测控技术有限公司</t>
  </si>
  <si>
    <t>1、熟悉C/C++编程语言，了解多线程技术，有实际经验为佳
2、计算机基础扎实，熟悉常见的设计模式，有良好的编码风格和质量意识
3、了解基本的视频/图像处理方法，熟悉opencv优先
4、加分项：熟悉Qt，ActiveX，JNI，有跨平台开发经验
5、逻辑清晰，热爱学习，喜欢工程技术方面工作</t>
  </si>
  <si>
    <t>SEO推广</t>
  </si>
  <si>
    <t>广州爱拍网络科技有限公司</t>
  </si>
  <si>
    <t>交通补贴 餐饮补贴 做五休二 五险一金 带薪年假 节日福利 加班补贴 通讯补贴</t>
  </si>
  <si>
    <t xml:space="preserve"> 汇报上级：技术部经理</t>
  </si>
  <si>
    <t>C++/QT工程师</t>
  </si>
  <si>
    <t>弹性工作 五险一金 带薪年假 节日福利 定期体检</t>
  </si>
  <si>
    <t>北京首贝科技发展有限公司</t>
  </si>
  <si>
    <t>平台后端研发</t>
  </si>
  <si>
    <t>我们希望您是： 靠谱的SEO专员：有扎实的基础，有丰富的IOS、ANDROID、前端开发经验以及钻研新技术的热情； 有创业者基因：你渴望一个能够共同成长的团队，学习能力强，善于不断自我挑战创新，乐观，敢于担当。  我们会让您做： 1、负责网站和品牌SEO站内外和外部站群建设，掌握关键词优化、内部链接优化、图片优化等技能； 2、负责网络推广：B2B、博客、微博、主流论坛、易收录的自媒体等宣传推广； 3、负责百科词条、搜索热词、搜索下拉框提示词条建设及推广； 4、负责网站维护及外链建设、友情链接交换、编写相关软文发布等； 5、跟踪、分析引入的SEO流量，规划网站架构，提升网站在百度、360等中文搜索引擎的排名； 6、每日监控关键词排名情况，并定期总结效果数据及优化推广方案。  您必须要自带的技能： 1、大专及以上学历，SEO从业经验3年以上，从事过网站整体优化或Google/Baidu关键词优化(提供案例)； 2、对自身技术提升有强烈的学习欲望，能持续关注搜索引擎的发展，了解其最新动向； 3、精通SEO、SEM，熟悉百度、360等国内各大搜索引擎收录、展示偏好和优化技术一年以上SEO相关工作经验； 4、有大型B2B、B2C网站SEO、SEM工作经验优先； 5、熟悉google、百度等搜索引擎的优化，包括站内优化、站外优化及内外部链接优化等； 6、精通HTML、javascript代码和DIV+CSS，能独立阅读网页代码。</t>
  </si>
  <si>
    <t>上海鼎充新能源技术有限公司</t>
  </si>
  <si>
    <t>五险一金 餐饮补贴 弹性工作 通讯补贴 绩效奖金</t>
  </si>
  <si>
    <t>做五休二 餐饮补贴 绩效奖金 节日福利 五险一金</t>
  </si>
  <si>
    <t>您需要提供以下服务 1. 负责音视频相关产品的功能模块设计、开发和维护； 2. 负责产品文档的撰写； 3. 参与新产品的研发和设计； 4. 负责多模自组网应用程序开发 5. 负责音视频编解码以及传输方面的应用软件开发 我希望您具备以下能力，并请关注诸多‘优先’的加分项，以便能得到更多的面试机会： 1. 本科及以上学历、计算机专业优先； 2. 熟练使用c/c++ 开发语言，熟悉windows下多进程开发 3. 熟练使用Visual Studio开发环境或者熟悉QT相关开发环境及QtCreator； 4. 有网络、多线程、数据库等相关编程经验者优先； 5. 熟悉Mysql或SQL Server数据库优先； 6. 熟悉音视频编解码优先； 7. 工作态度积极，热爱编程，积极地学习并掌握新技术</t>
  </si>
  <si>
    <t>负责产品后端服务器相关功能实现 对自身代码质量和功能完整度负责 任职要求: 全日制本科专业毕业并获得至少1个学士学位 计算机、数学相关专业毕业，985，211学校优先 1年以上研发工作经验，有模块级架构设计经验优先 扎实的计算机软件基础，熟练使用至少1种静态后端语言（Java，C#，Kotlin，C++等） 熟练使用至少1种关系数据库（MySQL，PosgtreSQL，SQLServer等） 了解Web前端基础技术（HTML，CSS，JS）  有视频相关软件产品相关经验优先</t>
  </si>
  <si>
    <t>Senior testing engineer</t>
  </si>
  <si>
    <t>C++软件工程师（FPGA配套软件开发）</t>
  </si>
  <si>
    <t>北京奥比斯电子有限公司</t>
  </si>
  <si>
    <t>上海复旦微电子集团股份有限公司</t>
  </si>
  <si>
    <t>仪器仪表/工业自动化 通信/电信/网络设备</t>
  </si>
  <si>
    <t>五险一金 补充医疗保险 员工旅游 出国机会 专业培训 通讯补贴 绩效奖金 年终奖金 弹性工作 定期体检</t>
  </si>
  <si>
    <t>五险一金 补充医疗保险 年终奖金 绩效奖金 定期体检 员工旅游</t>
  </si>
  <si>
    <t>参与开发公司FPGA的配套开发软件系统，具体开发内容包括：Verilog/VHDL parser、RTL综合与优化、Map（器件映射）、布局、布线、位流生成、下载调试、以及IP Coregen等等。 开发平台：Windows（VS 2013）和Linux（GCC） 开发语言：C++，QT5  岗位要求： 1. 计算机、软件、电子或微电子专业，本科及以上学历； 2. 1年以上EDA/IC/应用软件开发经验，优秀应届生亦可； 3. 熟悉C++数据结构，算法，具有一定的C++软件项目开发经验； 4. 了解FPGA体系结构或熟悉FPGA应用开发，了解ISE/Vivado/Quartus更佳； 5. 熟悉QT5，具有GUI开发经验优先； 6. 熟悉PSOC（System On Programmable Chip）开发更佳。</t>
  </si>
  <si>
    <t>五险一金 餐饮补贴 弹性工作 定期体检 绩效奖金 年终奖金 员工旅游</t>
  </si>
  <si>
    <t xml:space="preserve">Description of the job (main tasks, supporting tasks, reporting line, main areas of responsibilities, etc.) -          Communicate with customer face to face, review test specification to understand customer testing requirement -          Work out testing software flow -          Program needed driver of DUT or instruments -          Implement testing plan and testing sequence on customer ATE platform -          Debug testing software, troubleshooting and analysis issues, figure out solution to fix problem, improve production line yield -          Keep schedule to help customer product launch market quickly -          Provide regular and professional report to customer  -          Other works allocated by supervisor Key responsibility: -          To be testing engineer in Orbis customer technical support team, deeply understand customer testing specification, implement testing software based on customer ATE platform -          To provide technical service to customer, develop base station testing sequence, instrument and DUT driver -          Design software structure of automatic testing system, cooperate with team members to implement Orbis own product’s testing software  -          Deliver Orbis’ value to customer, provide testing service to help customer launch product quickly Work experience and requirements for skills -          More than 5 years’ working experience in testing system integration industry -          Understanding 3GPP protocol for base station RF performance testing -          Rich experiences of automation testing software programming -          Be familiar with protocol of IEEE 488, VISA and SCPI -          Good programming skill of C, C++, C# on windows OS -          Be familiar with NI teststand -          Have broad-based knowledge of RF testing and automation technology -          Master to use instruments, example, SA, SG, VNA, PS, PM, etc.  -          Good documentation skill Education: Main teams person will participate/join (management teams, collaboration teams, etc.)  -          Customer service team member, deliver testing service to customer, collaborate with sales team and engineering team. Reports to Operations Manager  Language skills:  -       Fluent spoken and written English, Chinese (mother tongue) Working hours:  -       This position needs flexible working hours, average 40 hours/week Special issues/aspects to be considered in candidate interview:  -          This position needs person who has rich experiences of testing programming. Can talk face to face with customer and be a closest technical contact person between Orbis Systems and customer.  -          Knowledge and experiences of base station automatic testing should be a plus  -          Customer support experience is a plus factor Key success factors of the job:  -          Innovative mind, problem solving attitude and skills  -          Good communication skill with customer and internally.  -          Existing connection and relationship with targeted industry  -          Good English  -          Honest and faithful to company.  </t>
  </si>
  <si>
    <t>广东宇成达通信科技有限公司</t>
  </si>
  <si>
    <t>.NET软件技术和开发工程师</t>
  </si>
  <si>
    <t>上海鼎方电子科技有限公司</t>
  </si>
  <si>
    <t>4-5千/月</t>
  </si>
  <si>
    <t>五险一金 补充公积金 员工旅游 通讯补贴 年终奖金 绩效奖金</t>
  </si>
  <si>
    <t>五险一金 员工旅游 年终奖金 定期体检 绩效奖金</t>
  </si>
  <si>
    <t>岗位职责： 1、负责电力系统内监控软件规划、需求分析； 2、负责公司电力系统相关产品的软件开发、维护工作； 3、协助上级做好软件团队管理； 4、完成开发文档、指导文件、专利编写工作。  任职要求： 1、全日制本科以上，计算机、通信、电子信息工程等相关专业优先； 2、一年以上软件开发经历，有电力系统软件研发经验优先； 3、负责过一个以上软件开发项目； 4、精通Linux或X86平台下C/C++开发，有较强的编码能力； 5、了解SCADA系统或IEC61850； 6、具备良好的团队合作精神，自学能力强；  7、熟悉一种以上数据库操作。</t>
  </si>
  <si>
    <t xml:space="preserve">1.全面负责公司软件开发相关任务的设计、编码、测试与实施工作； 2.参与或负责项目需求分析、系统方案设计。 3.有物流行业应用经验优先；有移动终端设备开发经验优先；有智能识别(条码、RFID)行业背景者优先。 任职条件： 1、计算机相关专业，大专以上学历，两年以上工作经验，有熟练的技术英文阅读能力. 2、熟悉c#语言，有asp.net 和winform开发经验优先. 3、熟悉sqlserver，sqlite、mysql等数据库 4、具有良好编码能力并且能够承担软件实施工作 5、良好的沟通能力和团队协作能力物流行业的基本应用. </t>
  </si>
  <si>
    <t>上海零动数码科技股份有限公司</t>
  </si>
  <si>
    <t>上海襄岳信息技术有限公司</t>
  </si>
  <si>
    <t>五险一金 弹性工作 公司福利假 带薪年假 年终奖金 加班极少 技术控 氛围轻松 扁平管理</t>
  </si>
  <si>
    <t xml:space="preserve">岗位职责： 1、根据开发规范与开发流程完成E-commerce 后台系统开发。 2、根据开发规范与开发流程完成B/S构架 CRM/CMS系统开发。 3、根据开发规范与开发流程完成B/S构架 网站/移动端开发。 4、已有项目开发维护。 5、上级交办的其他事务工作或临时项目工作。  任职条件： 1、大专及以上学历，计算机相关专业，要求二年以上C#和asp.net 实际项目开发经验。 2、精通C#语言，熟练掌握.NET Framework的相关技术(MVC, EF) ,了解或熟悉.net Core。 3、熟悉Web开发的常用技术和框架。 4、熟悉mssql/mysql，熟练使用数据库的各种基本开发技术。 5、熟悉css/html/js/ajax/vue等前端开发技术。 6、善于团队合作，有较强的学习和实践能力。 7、有nodejs、高并发、大数据量处理、微信小程序或公众号应用经验者优先考虑。  公司提倡高效工作，非！常！不！提倡加班文化！我们的技术团队喜欢钻研新技术，紧跟市场发展，没有办公室政治，氛围轻松，如果你也喜欢这样的工作状态，欢迎加入我们~ </t>
  </si>
  <si>
    <t>员工旅游 年终奖金 绩效奖金 节假日福利 五险一金</t>
  </si>
  <si>
    <t>软件开发工程师，系统及多媒体方向 任职资格： 1、计算机相关专业背景，本科以上学历； 2、精通C++语言，有完整的项目开发经历，有2年以上开发经验 3、有独立设计能力，有较强的分析和解决问题的能力； 4、做事严谨踏实，责任心强，条理清楚，善于学习总结，具有较强的沟通协调能力、团队精神； 5、具有以下开发经验者优先： 1）嵌入式系统软件GStreamer, ALSA，V4L2，Audio DSP，OpenMax、EthernetAVB， 一种或几种 2）嵌入式系统开发经验，Qnx，Linux，iTron，Android，一种或几种 3）车载信息娱乐系统底层或中间层开发经验 工作职责： 1、负责车载信息娱乐系统软件的开发； 2、需求分析、软件模块设计，性能优化，稳定性分析等； 3、现地客户技术支持</t>
  </si>
  <si>
    <t>.Net软件工程师</t>
  </si>
  <si>
    <t>上海申米信息技术有限公司</t>
  </si>
  <si>
    <t>检测工程师（JAVA、C#开发工程师）</t>
  </si>
  <si>
    <t>北京鉴衡认证中心有限公司</t>
  </si>
  <si>
    <t>职位描述： 技能要求：能熟练使用以下技术： C#、ASP.NET MVC、JQuery、CSS、MSSQL  任职资格： 1、精通C#.net编程； 2、熟悉ASP.NET，有2年以上Web项目开发经验；熟练掌握JavaScript、CSS、Ajax等开发语言及技术； 3、熟悉软件开发流程，面向对象开发，代码规范，思路清晰，具备良好的分析和解决问题的能力； 4、熟悉多线程，具备大访问量高压力网络应用经验者优先； 5、具备良好的团队合作精神；</t>
  </si>
  <si>
    <t>检测，认证 学术/科研</t>
  </si>
  <si>
    <t>周末双休 带薪年假 五险一金 绩效奖金 节日福利 专业培训 交通补贴 餐饮补贴 通讯补贴</t>
  </si>
  <si>
    <t>1）负责软件单元测试和代码验证分析； 2）负责软件集成和确认测试； 3）负责铁路和轨道交通信号控制系统的系统集成和确认测试； 4）负责软件测试方案的制定和评审； 5）负责根据测试计划设计测试用例和测试脚本； 6）负责搭建、设置和维护测试环境； 7）负责开发自动化、接口测试脚本，执行自动化测试、接口、性能测试等。 （二）能力要求： 1）软件工程、计算机等专业背景，本科以上学历； 2）熟悉软件测试方法和流程，具备独立编写测试方案、测试计划、测试用例及测试报告能力； 3）熟练掌握一门以上编程语言，如 C/C++，Java； 4）熟悉常用开发工具，如 Visual C++，C#等； 5）掌握至少一种测试工具，如：Testbed； 6）熟悉JAVA或至少掌握一门脚本语言Perl/Python/shell等；  7）熟练使用Mysql数据库。</t>
  </si>
  <si>
    <t>程序-前端unity开发工程师</t>
  </si>
  <si>
    <t>广州点盛信息科技有限公司</t>
  </si>
  <si>
    <t>深圳合纵视界技术有限公司</t>
  </si>
  <si>
    <t>C++研发工程师+双休</t>
  </si>
  <si>
    <t>广州煌牌自动设备有限公司</t>
  </si>
  <si>
    <t>五险一金 年终奖金 美味午餐 节日福利 带薪年假 全勤奖 团队建设 下午茶水果 周末双休</t>
  </si>
  <si>
    <t>职位描述  1、负责U3D框架设计和开发；  2、负责项目所需的各类工具、编辑器的开发和优化；  3、负责游戏客户端的性能优化；  4、负责与项目组对接框架与功能模块。   任职资格  1.本科及以上学历，计算机相关专业，3年以上游戏开发经验，完整经历过一款游戏的开发过程；  2.热爱技术和游戏，熟悉移动平台开发技术，熟悉Unity 3D引擎架构；  3.熟练C#，熟练Lua，熟练使用UGUI各种控件，具有良好的编码习惯，严谨的编码态度；  4.具有良好的面向对象设计，分析能力，代码流程规范；  5.责任心强，能承受高强度工作压力，具有良好的表达和沟通能力和团队协作能力；  6.有过SLG开发经验者优先  7.熟悉3D图形学原理，有Shader开发经验优先</t>
  </si>
  <si>
    <t>1、参与公司各项目中的Web前端功能设计、开发和实现； 2、使用Web前端技术，创建用户友好、符合标准、跨平台及跨浏览器的应用，促进产品易用性改进和界面技术优化； 3、与后端开发人员配合，高质量完成网站前端开发工作； 4、Web前沿技术研究和新技术调研， 5、负责公司H5相关产品的开发。  任职要求： 1、本科以上学历，计算机及相关专业，1年以上前端开发工作经验，优秀应届生亦可； 2、理解并掌握JavaScript语言核心技术DOM、BOM、Ajax、JSON等，精通javascript框架应用（如prototype/jQuery/YUI/Ext等）； 3、精通HTML(5)、CSS(3)等网页制作技术，熟悉页面架构和布局； 4、对不同设备及平台有一定了解，了解不同操作系统及浏览器的兼容性区别（Win/Mac,Chrome/Safari/Mozilla/IE）； 5、熟悉vue技术栈：包括但不限于vue vuex vue-router element-UI 6、对http有一定的了解，了解websocket优先 7、熟悉算法和数据结构，对JavaScript代码的执行效率有较强的优化能力； 8、了解部分图形图像软件Photoshop等，对从设计转换为产品有一定的认识； 9、对互联网新技术敏感，愿意学习及应用新技术； 10、良好的沟通与表达能力、思维逻辑清晰，较强的动手能力； 11、良好的代码编写习惯，有进取心、求知欲强烈、对工作充满热情。  应聘方式（任选其一）： 1．直接申请该职位； 2．将简历以正文+附件形式投递至hr@eyougame.com，请在文件名注明“姓名-岗位-信息来源”； 3．直接加QQ *****详询及投递简历。</t>
  </si>
  <si>
    <t>年终奖金 绩效奖金 节日福利 全勤奖 五险一金 周末双休 专业培训 员工旅游 出国机会 股票期权</t>
  </si>
  <si>
    <t>视频监控软件研发工程师 (职位编号：18)</t>
  </si>
  <si>
    <t>上海名拓网络技术有限公司</t>
  </si>
  <si>
    <t xml:space="preserve"> 工作职责： 1.负责研发团队管理、项目管理工作 2.相关产品运动控制库、工业视觉算法的设计及开发工作； 2.负责重点项目的客户端技术攻坚； 3.负责可视化界面开发及优化工作； 4.单元测试。 工作要求： 1.本科及以上学历，计算机、自动化、信息工程或相关专业； 2.2年及以上window环境下C++编程，熟悉C++11； 3.重本大学、熟悉异步网络编程、多线程、高并发系统设计知识者优先。 4.熟悉各类开源视觉库使用者优先； 5.熟悉图像处理、识别、定位等相关算法应用者优先； 6.责任感强、有较强的沟通能力、能够承担工作压力，有用于挑战技术难关的勇气和毅力。 公司福利： 1、双休，每天八小时工作制。 2、购买社保； 3、法定节假日放假，发放节日福利，员工活动丰富，超长春节假期； 4、年底双薪+年终奖； 5、骨干可享受股权； 6、全勤奖+年终奖+绩效奖金+年底双薪+项目奖金。</t>
  </si>
  <si>
    <t>C++工程师 （人工智能）</t>
  </si>
  <si>
    <t>红星美凯龙家居集团股份有限公司</t>
  </si>
  <si>
    <t>五险一金 员工旅游 年终奖金 弹性工作</t>
  </si>
  <si>
    <t>岗位职责 1. 参与机器人整体系统架构设计和搭建； 2. 配合算法工程师图整合到系统中； 3. 完成产品相关技术文档的撰写和整理。  任职条件 1. 计算机、数学、软件工程及相关专业本科及以上学历；或者有相关开发经验者； 2.熟练Linux下开发，有Python、C/C++程序开发项目和系统架构搭建经验，懂ROS系统者和无人驾驶方面经验者优先； 3. 具有良好的团队合作意识、沟通能力、协调能力，承担工作压力。</t>
  </si>
  <si>
    <t>资深研发工程师</t>
  </si>
  <si>
    <t>理想晶延半导体设备（上海）有限公司</t>
  </si>
  <si>
    <t>新能源 电子技术/半导体/集成电路</t>
  </si>
  <si>
    <t>五险一金 补充医疗保险 免费班车 交通补贴 餐饮补贴 通讯补贴 绩效奖金 年终奖金 定期体检</t>
  </si>
  <si>
    <t xml:space="preserve">  - 基于项目需求设计、开发、和测试系统  - 文档撰写，包括开发文档，用户手册等  - 应用软件的分析，维护，故障排除，持续改进等  - 客户现场实施，调试    任职资格：  - 计算机或相关专业大学本科以上  - 3年以上C++、c#或.net编程经验  - 相关工厂执行/追溯系统项目/工厂自动化经验优先，具有MES,FA, ERP背景优先  - 熟悉PLC、MES各种通信协议优先  - 能够独立工作, 适应工作压力. 积极参与团队合作  </t>
  </si>
  <si>
    <t>对日C/C++嵌入式软件工程师</t>
  </si>
  <si>
    <t>上海裕日软件有限公司</t>
  </si>
  <si>
    <t>资深开发工程师</t>
  </si>
  <si>
    <t>深圳市荔秀管理咨询有限公司</t>
  </si>
  <si>
    <t>资深Unity3D开发工程师</t>
  </si>
  <si>
    <t>五险一金 员工旅游 交通补贴 餐饮补贴 专业培训 出国机会 绩效奖金 年终奖金 定期体检</t>
  </si>
  <si>
    <t>职责描述： 1、参与公司产品的开发工作； 2、能够顺利快速并且高质量的完成公司安排的任务； 3、做事认真负责，能够在一定压力之下进行工作。  职位要求: 1、大专及以上电子，通信，计算机或数学等理工类相关专业背景； 2、熟悉C/C++语言技能，有两年以上C、C++开发经验； 3、有ECU相关开发经验者优先; 4、有良好的代码书写、注释和单元测试习惯，熟练运用多种软件设计模式； 5、会日语或做过对日项目的优先录用。  福利待遇 1、上海市规定的五险一金； 2、额外购买商业保险； 3、带薪年休假、夏休假等； 4、绩效奖及年终奖； 5、一年一次体检、旅游、忘年会、生日礼物、婚育礼金、节日礼物、定期团体活动等； 6、组织各类培训。如岗前培训、开发技能、日本语、管理技巧、职业素质提升等； 7、提供赴日工作机会。</t>
  </si>
  <si>
    <t>专业服务(咨询、人力资源、财会) 互联网/电子商务</t>
  </si>
  <si>
    <t>五险一金 做五休二 周末双休 绩效奖金 节日福利 带薪年假 弹性工作 定期体检 专业培训</t>
  </si>
  <si>
    <t>岗位职责： 1、根据需求安排高效、高质地完成代码编写，确保符合代码规范； 2、承担公司官网、及内部系统的开发工作，对代码质量及进度负责； 任职要求： 1、大专及以上学历，计算机相关专业； 2、精通HTML、CSS、JavaScript、AJAX、JSON等技术； 3、熟练使用sql server、oracle等常用数据库； 3、熟悉MVC架构模式，熟练使用数据驱动页面视图渲染； 4、JavaScript程序模块开发，可独立编写可复用JS组件； 5、掌握Jquery、VUE、Angular、Bootstrap等前端框架的使用，熟悉对象化Javascript编程。 6、做过erp、进销存系统的优先 7、有过php+mysql开发经验的优先</t>
  </si>
  <si>
    <t>高德中彩科技有限公司</t>
  </si>
  <si>
    <t>网络维护工程师</t>
  </si>
  <si>
    <t>上海立轩文化传播有限公司</t>
  </si>
  <si>
    <t>文字媒体/出版 学术/科研</t>
  </si>
  <si>
    <t>五险一金 员工旅游 餐饮补贴 专业培训 年终奖金 股票期权</t>
  </si>
  <si>
    <t>岗位职责： 1.对分配的软件功能模块进行设计，编写设计文档，符合公司规定的设计要求； 2.对分配的软件功能模块进行编码，符合公司规定的编码要求； 3.修改自己软件功能模块的BUG； 4.按时、保质、保量地完成各项分配的任务； 5.辅导其它软件开发工程师，共同完成整个软件开发项目； 6.参与技术讨论和技术攻关，解决自己或他人在软件开发工作中遇到的技术难题。 任职要求： 1. 本科以上学历，2年以上工作经验； 2. 热爱软件开发，做事认真细致负责，学习能力强，沟通能力强，有团队合作精神； 3. 熟练掌握C++/STL,熟悉面向对象设计和设计模式，有丰富的软件设计经验； 4. 要求熟悉QT库，熟练使用QT开发工具，至少要有一年以上QT开发经验，有过Linux下QT项目开发经验者优先； 5. 熟悉Linux操作系统开发环境，熟悉shell，具备一定的shell编程能力。 6.  有安卓开发经验的优先考虑  工作地点：先农坛体育馆</t>
  </si>
  <si>
    <t>岗位职责： 1. 根据公司需求，通过JavaScript语言对部分数据排版后上传并更新到对应网站内，形成网络课程数据； 2. 客户院校局域网络课程安装培训、定期维护； 3.公司各网站的日常程序维护、数据维护； 4. 公司各网站程序和数据库的日常备份； 5. 当网站崩溃或其他因素导致无法正常运作时，查明原因，并及时恢复网站程序及数据库； 任职要求： 1. 熟悉C#编程语言，熟悉SQLServer2005数据库，可在现有源程序的基础上进行部分程序及数据库的修改，以满足公司的需求； 2. 能熟练的使用html、JavaScript等进行网页制作（注：网络课程数据和网站其他信息的呈现需以代码的形式排版后导入才能在前端正常显示）； 3. 能简单使用视频编辑软件、音频编辑软件、图片编辑软件对音视频、图片进行编辑（注：在数据更新过程中会涉及到一些音视频、图文，但查找的信息不一定刚好合适，这时需对已查找到的信息进行适当的编辑后方能使用）； http://www.yyxenglish.com；www.shcela.com</t>
  </si>
  <si>
    <t>C++ 程序员</t>
  </si>
  <si>
    <t>佰裕行科技（深圳）有限公司</t>
  </si>
  <si>
    <t>.NET高级工程师</t>
  </si>
  <si>
    <t>常州力天投资合伙企业（有限合伙）</t>
  </si>
  <si>
    <t>H5端游戏开发</t>
  </si>
  <si>
    <t>广州要玩娱乐网络技术股份有限公司</t>
  </si>
  <si>
    <t>岗位工作描述 1、参与公司项目产品软件设计与开发； 2、负责应用程序的文档组织和编写。 3、�_�l和�S�o公司的Inkscape程式。  任职要求： 1、3年以上C++开发经验 2、熟悉JSON�����鬟f 3、精通常见的开发工具（Visual Studio、VSS、SVN等） 4、有�_�l图形编辑软件����优先（Inkscape) 5、具备良好的沟通、表达、逻辑思维能力和优秀的团队合作意识（英语阅读能力较好者优先） 6、具备强烈的责任心和进取心，能承受一定的工作压力</t>
  </si>
  <si>
    <t>五险一金 绩效奖金 节日福利 通讯补贴 专业培训 年终奖金</t>
  </si>
  <si>
    <t>1. 计算机相关专业本科以上学历，5年以上工作经验； 2. 精通C#语言及相关开发工具； 3. 精通ASP.NET，ADO.NET；熟悉ASP.NET MVC框架；具备ASP.NET MVC项目经验。 4. 精通SQL语言，至少了解Oracle、SqlServer、MySQL中一款数据库产品； 5. 熟悉HTML5，CSS3，JavaScript，XML等技术，熟悉jQuery等JS框架； 6. 具备良好的学习能力、编程习惯和文档编写能力； 7. 善于沟通表达，具备良好的团队协作能力；性格乐观开朗，富于激情和创造力。</t>
  </si>
  <si>
    <t>五险一金 免费班车 交通补贴 餐饮补贴 年终奖金 健身房</t>
  </si>
  <si>
    <t>河南海融软件有限公司</t>
  </si>
  <si>
    <t>岗位职责： 1、负责公司H5游戏的开发工作； 2、配合后端及策划实现产品功能，独立设计开发相应的游戏模块； 3、主动跟进与处理各模块的bug； 4、把握前端页面性能和提升用户交互体验。  岗位要求： 1、本科及以上学历，计算机相关专业，1年以上开发经验； 2、熟悉JavaScript，ActionScript3，TypeScript、Lua开发语言； 3、熟悉Egret、Cocos2d、Laya引擎优先； 4、有过Flash3D、Laya 3D游戏开发经验者优先； 5、具备良好的沟通合作技巧，较强的责任心及团队合作精神； 6、优秀应届毕业生亦考虑。</t>
  </si>
  <si>
    <t>建模仿真工程师</t>
  </si>
  <si>
    <t>五险一金 绩效奖金 员工旅游 年终奖金 周末双休 专业培训</t>
  </si>
  <si>
    <t>12-20万/年</t>
  </si>
  <si>
    <t>应聘要求：
1、本科学历，三年经验相关工作经验；
2、熟练掌握C/C++编程语言，熟悉面向对象程序设计；
3、熟练掌握嵌入式数据库、网络应用开发技能；
4、具有嵌入式Windows/Linux/uClinux开发经验；
5、基于底层驱动的二次开发；
6、具有MFC开发经验；
7、有制作DLL动态库的经验。 公司福利: 1、我们提供有竞争力的薪资； 2、享受每年一次调薪机会； 3、享有年终奖金； 4、为员工缴纳五险及住房公积金； 5、生日惊喜、司龄惊喜； 6、节假日福利； 7、双休制，所有节假日均按照国家法定执行； 8、年休假（五天以上）及婚假、产育假（男职工陪产假）等休假制度； 9、专享来往探亲车票报销待遇； 10、定期组织户外拓展活动以及聚餐活动； 11、广阔的晋升空间； 12、高新前沿的技能培训。 晋升空间: 技术： 初级工程师→中级工程师→高级工程师→项目经理→技术总监 管理： 开发工程师→系统工程师→项目组长→项目经理→部门经理→公司高管 业务： 开发工程师→系统设计→业务策划→产品经理→业务专家 行政人事：  专员→主管→经理→总监</t>
  </si>
  <si>
    <t>做五休二 周末双休 带薪年假 五险一金 节日福利 专业培训 定期体检 员工旅游</t>
  </si>
  <si>
    <t xml:space="preserve">岗位职责：  任职要求： 基本项： 优先项： </t>
  </si>
  <si>
    <t>软件工程师（Linux下C开发）</t>
  </si>
  <si>
    <t>深圳市迈科龙电子有限公司</t>
  </si>
  <si>
    <t>五险一金 员工旅游 通讯补贴 绩效奖金 定期体检 节日福利 生日礼金 周末双休</t>
  </si>
  <si>
    <t>任职要求 1、全日制本科及以上学历，计算机、软件工程等相关专业； 2、两年以上linux项目开发工作经验，具备多CPU、多核开发经验； 3、 熟悉linux系统原理以及tcp/ip协议； 4、精通linux下的C/C++语言开发及网络编程或者内核编程； 5、具备防火墙、IPS、IDS或路由器等相关网络设备开发经验； 6、品行优良，工作有热情，认真负责。 岗位职责 1、参与防火墙的CPU、加解密、统一管理平台等相关产品的开发； 2、完成部门领导交办的相关工作。</t>
  </si>
  <si>
    <t>郑州菏怀软件科技有限公司</t>
  </si>
  <si>
    <t>软件开发员</t>
  </si>
  <si>
    <t>广州新环文化传播有限公司</t>
  </si>
  <si>
    <t>五险一金 绩效奖金 年终奖金 弹性工作 定期体检 交通补贴 餐饮补贴 通讯补贴 补充医疗保险 补充公积金</t>
  </si>
  <si>
    <t>嵌入式开发工程师（C/C++）</t>
  </si>
  <si>
    <t>中软国际科技服务有限公司</t>
  </si>
  <si>
    <t>1、3年以上实际开发工作经验 2、熟练使用SQL，有SQL server、MySql数据库的工作经验佳； 3、精通.net（C#），熟悉面向对象，了解设计模式； 4、了解CSS，JavaScript， jquery等基础知识 5、有cache技术经验者优先； 6、优秀的分析问题和解决问题的能力，较强的沟通能力，勇于解决难题； 7.英语稍好即可</t>
  </si>
  <si>
    <t>带薪年假 五险一金 包吃 包住宿 绩效奖金 全勤奖 节日福利 专业培训 通讯补贴 加班补贴</t>
  </si>
  <si>
    <t xml:space="preserve">1、大学计算机相关专业毕业，2年以上互联网从业经验。
2、 具备良好的代码编程习惯，及较强的文档编写能力；
3、 精通PHP开发及MySQL数据库技术，能够独立设计数据库结构；
4、 熟悉JavaScript，有H5前端开发经验优先；
5、 熟悉微信相关程序开发； 联系方式： 邓小姐 15814850308  </t>
  </si>
  <si>
    <t>五险一金 弹性工作 定期体检 年终奖金 绩效奖金</t>
  </si>
  <si>
    <t>上海基诺光学有限公司</t>
  </si>
  <si>
    <t>贸易/进出口 互联网/电子商务</t>
  </si>
  <si>
    <t>五险一金 员工旅游 专业培训 包吃 做五休二</t>
  </si>
  <si>
    <t xml:space="preserve">工作职责: 1. 参与公司自动加工CAD/CAM项目的设计和开发工作 2. 依照项目的需求，完成软件功能模块的设计、编码及测试工作 3. 完成上级主管交付的其他技术任务  任职资格: 1. 统招本科及以上学历，计算机、数学以及其他相关专业 2. 有2年或以上软件开发经验 3. 精通OOP编程理念，具有至少两种OOP编程语言(Python/Java/C#/C++)的经验 4. 有CAD/CAM相关软件开发经验者优先 5. 有网络编程、数据管理经验者优先 6. 具备良好的编程风格和文档管理能力  </t>
  </si>
  <si>
    <t>锦师乐伯（北京）管理顾问有限公司</t>
  </si>
  <si>
    <t>ZN-003-资深服务器端架构师（智能事业部）</t>
  </si>
  <si>
    <t>金大元集团（上海）有限公司</t>
  </si>
  <si>
    <t>广州市昱安信息技术有限公司</t>
  </si>
  <si>
    <t>3-5万/月</t>
  </si>
  <si>
    <t>多元化业务集团公司 房地产</t>
  </si>
  <si>
    <t>五险一金 交通补贴 餐饮补贴 通讯补贴 绩效奖金 定期体检 专业培训 年终奖金</t>
  </si>
  <si>
    <t>五险一金 餐饮补贴 通讯补贴</t>
  </si>
  <si>
    <t>岗位职责： 任职要求： 6.具有出色的后端架构设计能力，有大型高并发服务端开发经验者优先考虑。</t>
  </si>
  <si>
    <t>周末双休 带薪年假 节日福利 绩效奖金 包住宿 专业培训</t>
  </si>
  <si>
    <t>职位诱惑： 上市公司，项目奖金，股权激励，空间无限  岗位职责： 1、参与业务需求分析，撰写系统概要设计说明书及详细说明书； 2、完成软件系统代码的实现，编写和完善开发文档； 3、根据设计文档或需求说明完成代码编写，调试，测试和维护； 4、分析并解决软件开发过程中的问题； 5、协助测试工程师制定测试计划，定位发现的问题； 职位要求： 1、本科及以上学历，计算机相关专业，2年以上工作经验； 2、熟悉Windows/Linux系统下的C++开发、网络编程，多线编程，中间件概念； 3、熟练使用vs2010进行程序的编码、调试； 4、良好的编程习惯，扎实的C/C++基础知识，熟练使用标准C进行开发； 5、熟悉SQLSERER,DB2,ORARCLE数据库中至少一种，熟练掌握数据库SQL语言； 6、具备较强的系统分析设计能力，能够理解并参与系统的设计工作。</t>
  </si>
  <si>
    <t>一、岗位职责: 1、负责PC端、移动端页面及交互的开发，并保证兼容性和确保产品具有优质的用户体验； 2、熟练使用 HTML 、 CSS 、 JS 、 Ajax 等技术，能解决各种浏览器兼容性问题，完成页面架构和布局； 3、熟练编写结构良好，语义化的HTML、和兼容的CSS，高保真输出界面； 4、理解Ajax技术原理，调用后端接口进行数据通信，与后台工程师配合，为项目提供最优化的技术解决方案； 5、负责公司产品Web前端的架构设计与研发；  二、任职要求： 1、计算机、软件及相关专业全日制本科以上学历； 2、一年以上Web前端开发经验，能够独立完成前端页面开发工作，成功参与过大型产品项目开发工作者优先； 3、熟练掌握Web前端技术react.js/CSS/HTML/Javascript，有react.js/html5/css3开发经验，熟悉前后端数据交互过程，熟悉JSP、Java程序后台开发语言者优先； 4、至少掌握一种目前主流的前端开发框架，如：Reactjs、antd、SVG、 Vue.js等； 5、熟悉各主流浏览器（IE6+、Firefox、Chrome、Safari）间的差异性，能快速定位和解决各种兼容难题； 6、熟悉Webgl开发者优； 7、投递简历时请附个人作品。  三、 面试时请准备好下述资料 1． 个人简历 2． 个人作品（如果你属于技术类岗位我们建议您带上自己的作品或者宣讲PPT）  四、 面试前准备 4．登入我司官方网站了解公司相关情况，网址：http://www.yuanit.com.cn 5．仔细阅读我们的招聘信息，充分了解岗位相关工作定位及基本要求。 6．您对于面试岗位的建议及未来工作的规划。  五、 公司工作时间及基本福利 工作时间：上午09：00-11：30， 下午13：00至18：00（五天工作制，每天工作7.5小时） 办公地点：广州市高新技术产业开发区科学城科学大道162号创意大厦B1栋306单元； 1.保险：购买6险，社会保险：五项基本社会保险（养老、医疗、工伤、生育、失业）、商业意外保险； 2.健康体检：公司每年度为正式员工安排一次免费健康体检，让您的身体得到关爱和呵护； 3.补贴：公司将为部分员工发放手机及手机卡，差旅补助等； 4.住宿：公司宿舍距离公司地铁2站，环境优美，全新人才公寓（小区住宅、电梯房、套内生活设施齐全），周边配套成熟，配有运动体育设施场地。新员工入职一年内免费提供住宿；
5.假期安排：公司为您提供国家法律规定的休息日、工伤假、婚假、丧假、产假、5-10天带薪年假及带薪病假，让您快乐工作，快乐度假； 6.员工活动：公司每周为您提供品种多样、丰富的茶话会，并且不定期为您提供旅游、部门聚会、外部联谊、周年聚餐等丰富多彩的娱乐活动，让您在业余时间得到放松和快乐； 7.部门活动：按季度发放活动经费，部门自主组织活动（聚餐、旅游等）； 8.节日贺礼：公司给员工发放端午礼品、中秋礼品、年货等； 9.培训：公司成立技术分享会，将为您提供技术、管理、专业知识、心态等各类培训，公司将为您的成长进行长期投资，为您的职业生涯进行持续充电； 10.良好的办公环境：公司提供优美的办公环境给您，让你在安静舒适的办公区域工作； 11.绩效奖金：公司将根据每位员工综合的表现，给员工发放绩效奖金； 12.年终：公司为了感谢大家在一年里的辛勤工作，特精心准备员工表彰大会、丰盛的晚宴以及抽奖活动。 13.企业爱心：结婚、生子或员工因病住院等人生重大事件，由公司拨出款项补贴员工：如探望金300元、疾病抚慰金500元；  六、 交通指引 公交站：科学大道揽月路口（508、B4A、336、355、371、391） 科学大道开泰路口（333、349、371、508） 科学城创新基地（326、388、494、496） 聆雨路口（336，349，355，320，395） 地铁站：暹岗（6号线B出口直行1.2KM）  联系人：习小姐 联系电话：020-82511030</t>
  </si>
  <si>
    <t>.Net 软件工程师</t>
  </si>
  <si>
    <t>上海外服信息技术有限公司</t>
  </si>
  <si>
    <t>C++高级开发工程师 (职位编号：MOAKBJ1901003)</t>
  </si>
  <si>
    <t>元橡科技（北京）有限公司</t>
  </si>
  <si>
    <t>年终奖金 五险一金 餐饮补贴 补充医疗保险 交通补贴 绩效奖金 专业培训 通讯补贴 定期体检</t>
  </si>
  <si>
    <t>职位要求： 1、熟悉ado.net、ASP.net Core 2.1、EntityFramework或Nhibernate 2、三年及以上.net软件开发经验，具有独立软件开发工作的能力，熟悉B/S、C/S架构； 3、 计算机、电子工程相关专业大学全日制本科（含）以上学历； 4、对多层架构、MVC等有较深入的了解； 5、 熟悉ado.net、EntityFramework或Nhibernate； 6、精通HTML，CSS，jQuery，Ajax或 winform(c#)编程； 7、掌握数据库的知识，熟练掌握oracle、sql server或者my sql等主流关系型数据库的使用和开发，会熟练编写存储过程； 8、 有良好的编程习惯； 9、 具有面向对象分析、设计、开发能力，了解常用设计模式； 10、富有责任感、敬业精神和团队协作精神； 11、有人力资源外包行业或e-HR相关产品研发经验者优先。   职位描述： 1、从事应用软件项目的需求分析、设计、程序开发； 2、根据业务需求和用户进行沟通，撰写需求和设计等相关项目文档； 3、根据项目任务分配，完成项目功能模块的开发及单元测试； 4、解决、分析系统日常出现的各种故障，不断完善系统软件； 5、学习新的软件技术，并对相关人员进行技术指导，带领项目开发人员完成系统的开发。</t>
  </si>
  <si>
    <t>定期体检 弹性工作 年终奖金 补充医疗保险 五险一金 员工旅游 餐饮补贴 交通补贴</t>
  </si>
  <si>
    <t>1. 根据产品及项目开发需求，完成产品功能开发工作 2. 参与图像视觉算法的产品化嵌入式移植工作 3. 参与产品的完整开发周期流程 4. 参与通信接口和图像界面开发工作 技能及要求: 1. 本科及以上学历；电子信息、计算机、嵌入式、汽车电子等相关专业。 2. 具有较强的算法/数据结构功底，编程能力优秀，精通C/C++语言, 有QT开发经验者加分. 3. 熟悉图像及视觉算法开发者优先 4. 熟悉嵌入式编程开发者优先 5. 具有良好的编码风格和开发习惯，良好的团队协作开发能力 6. 快速学习能力强，具有良好的沟通能力，较强的责任心和认真严谨的工作态度</t>
  </si>
  <si>
    <t>高级系统.net开发</t>
  </si>
  <si>
    <t>明思（上海）软件技术有限公司</t>
  </si>
  <si>
    <t>1.6-2.2万/月</t>
  </si>
  <si>
    <t>软件工程师(C/C++)</t>
  </si>
  <si>
    <t>深圳市国电科技通信有限公司</t>
  </si>
  <si>
    <t xml:space="preserve">1、负责报告系统整体技术架构规划、系统设计和技术方案制定； 2、参与报告系统的业务对接、需求分析； 3、负责报告系统核心功能的设计开发和技术测试； 4、负责报告系统详细研发计划制定及开发团队管理 1、本科以上学历，五年以上系统架构设计及技术研发经验，对计算机系统、网络和安全、应用系统架构等有效全面的认识； 2、技术功底深厚，熟悉.net常用架构模式和设计原理，精通主流.net架构和规范，具备较强的系统设计和底层框架的开发能力； 3、负责过至少三个以上的.net项目实施工作，有较强的团队管理和组织协调能力，并能够指导下级开发人员工作； 4、沟通表达能力良好，思维逻辑清晰，有较强的理解、学历能力，责任心强 </t>
  </si>
  <si>
    <t>五险一金 补充医疗保险 餐饮补贴 年终奖金 定期体检 过节福利</t>
  </si>
  <si>
    <t>视觉工程师 (职位编号：FB909)</t>
  </si>
  <si>
    <t>岗位职责： 1、基础技术中间件的开发维护和升级，新技术框架和系统的研发； 2、负责现有中间件技术的性能优化； 3、负责技术方案的设计和文档完善。   任职要求： 1、本科以上学历，计算机，通信等相关理工科专业，工作经验3年以上，有大型高并发高性能系统开发经验 ； 2、熟练使用shell编程，精通c/c++编程语言； 3、熟练使用多线程编程，熟悉多线程设计模式，reactor、preactor模型等； 4、精通TCP/IP协议及编程，熟悉互联网应用协议； 5、熟悉面向对象的大型分布式系统设计与开发，熟悉常用的数据结构，熟悉常用的算法，了解中间件的技术以及基于中间件的开发模式； 6、有较好的团队协作能力，有较强的学习能力。 7、有良好的职业道德。责任心强，有相当强的工作压力承受能力。</t>
  </si>
  <si>
    <t>法贝（上海）自动化技术有限公司</t>
  </si>
  <si>
    <t>五险一金 员工旅游 专业培训 年终奖金 定期体检</t>
  </si>
  <si>
    <t>主要工作任务和职责 Major Tasks and Responsibilities:
1、根据客户需求，选择合适的相机、镜头和光源，制定相应光学方案；
2、编写视觉程序及视觉模块与机械、电气模块和后端软件接口；
3、现场进行视觉解决方案的调试和实施
4、能适应出差
5、客户现场问题的解决
任职资格 Qualifications Required：
1. 教育
a) 本科及以上学历。电气工程及其自动化、测控、电气、图像处理等相关专业优先。
2. 计算机 &amp; 英语：
有良好的计算机编程基础，能够阅读英文技术资料
3. 相关技能：
1) 了解图像处理/自动控制原理/信号控制原理;
2) 熟练掌握C# 或VB.net和windows编程等开发工具，有软件架构设计经验者优先 ；
3) 有Vision Pro、Halcon， Lab View 或者NI等机器视觉开发包开发经验者优先；
4) 熟悉Socket、Profinet、EtherNet／IP等通信协议；
5) 熟悉PLC控制和工业控制系统开发，有自动化设备软件开发经验者优先；
6) 3年以上从业经验，能独立完成项目 职能类别：技术支持/维护经理 系统集成工程师 关键字：Vision Pro C# 工业控制系统</t>
  </si>
  <si>
    <t>广州太普软件科技有限公司</t>
  </si>
  <si>
    <t xml:space="preserve">职位要求： 1、计算机或软件相关专业，本科及以上学历（能力突出的不做硬性标准）； 2、熟悉.Net框架下的WEB系统开发； 3、熟练应用Javascript/JQuery,有EasyUI等相关框架开发经验优先； 4、掌握数据库的理论知识，具有大型关系型数据库(Sql Server、Oracle)的开发经验者优先； 岗位职责： 1、能按时完成项目经理安排的需求及功能模块开发； 2、配合产品经理对产品进行完善； 2、负责独立模块的开发； 3、编写相关技术文档，并能在保证质量、按时提交； 4、有较强的业务理解能力、快速学习能力、沟通能力、抗压能力强、有责任心； </t>
  </si>
  <si>
    <t>电子工程师</t>
  </si>
  <si>
    <t>五险一金 绩效奖金 股票期权 弹性工作 定期体检 员工旅游</t>
  </si>
  <si>
    <t>上海北分科技股份有限公司</t>
  </si>
  <si>
    <t xml:space="preserve">工作职责： 1、根据产品需求，完成产品C++ 部分的开发工作。 2、负责设备接入sdk二次封装开发。 3、负责公司已有相关产品服务的维护。  岗位要求： 1、计算机及相关专业本科及以上学历； 2、熟悉C++ 编程语言，1年以上编程实践经验，及较强的学习能力。 3、熟悉使用visual studio 集成开发环境 4、熟悉 socket、多线程编程； 5、熟悉JNI,有网络硬件设备对接经验者优先； 6、同时熟悉Linux环境软件开发者优先（不是必备条件）。 7、熟悉QT开发者优先 </t>
  </si>
  <si>
    <t>做五休二 周末双休 带薪年假 五险一金 绩效奖金 节日福利 专业培训 加班补贴 餐饮补贴 高温补贴</t>
  </si>
  <si>
    <t>位职责： 1.       负责电路板原理图设计、PCB设计、电路板BOM制作和电路调试 2.       电子元器件封装库的制作和维护 3.       电路板设计文档、测试文档制作 4.       硬件电路维修和相关的技术支持  任职资格： 1.       大学本科或以上学历，电子、测控、自动化等专业 2.       精通Altium  Designer platform、Protel等电路板EDA工具 3.       熟悉STM32 ARM电路设计 4.       熟悉IIC、SPI、RS232/485、4-20mA、USB接口、以太网等接口电路，熟悉ADC、DAC、电源等电路设计者优先 5.       熟悉低噪声、EMC、高可靠性电路设计经验者优先 6.  熟悉Keil C嵌入式软件开发者优先 熟悉C#测试软件开发者优先  地铁二号线直达</t>
  </si>
  <si>
    <t>深圳泰德激光科技有限公司</t>
  </si>
  <si>
    <t>五险一金 免费班车 员工旅游 年终奖金 绩效奖金</t>
  </si>
  <si>
    <t>1、本科以上学历，计算机或相关专业； 2、2年以上软件开发经验； 3、精通C、C++、C#任何一种开发语言并具有应用开发经验； 4、精通c++builder、VC6.0、VS.NET任何一种开发平台； 5、最好熟悉某一种数据库系统，如Oracle，SQL Server； 6、理解面向对象设计及编程的思想，遵循良好的开发规范及能运用各种设计模式； 7、具备良好的分析解决问题能力，能独立承担任务和有系统进度把控能力； 8、有良好的学习能力和强烈的进取心和创新意识； 9、工作认真负责，尽职尽责，沟通协作意识； 10、能够适应经常出差的工作环境，并能承受较大的工作压力 。  优先考虑的条件: 1、具有CCD软件开发和应用经验； 2、图形软件编码经验； 3、211或985学校毕业的，优秀的在校生也可以考虑。</t>
  </si>
  <si>
    <t>unity3D引擎架构设计</t>
  </si>
  <si>
    <t>某本地知名IT企业</t>
  </si>
  <si>
    <t>五险一金 交通补贴 餐饮补贴 补充医疗保险 定期体检</t>
  </si>
  <si>
    <t>北京唐诚朗风科技有限公司</t>
  </si>
  <si>
    <t xml:space="preserve">岗位职责： 1.研究unity引擎； 2.使用unity3D引擎开发模型客户端； 3.负责unity相关3D引擎开发、集成工作，以及相关逻辑功能开发工作； 4.负责项目组通用工具开发； 5.在一定帮助下，独立沟通需求，设计解决方案，实现并维护。 职位要求： 1.熟悉unity3D引擎架构设计，2年以上unity3D引擎开发经验； 2.2年以上unity工作经验 3.对3d渲染流程有基本了解 4.至少熟练使用c#，lua，oc，c，c++，java中的2种 5.具有对大规模3D场景进行效率分析和优化能力及相关经验，虚拟现实有一定工作经验者优先； 6.有个人独立作品者优先 7.有维护开源项目，技术博客者优先 8.有android，ios开发经验优先   </t>
  </si>
  <si>
    <t>JAVA工程师</t>
  </si>
  <si>
    <t>上海祥虹信息技术有限公司</t>
  </si>
  <si>
    <t>7-12万/年</t>
  </si>
  <si>
    <t>交通补贴 通讯补贴 年终奖金 五险一金 餐饮补贴 弹性工作 股权激励 便捷医疗服务 员工旅游 绩效奖金</t>
  </si>
  <si>
    <t>职位描述: 需求分析、结构设计、模块开发、功能测试、最终用户培训等  岗位描述： 1、根据项目进度和任务分配，做好软件系统设计、开发和部署实施。 2、遵循规范编写相关技术和工作文档。  岗位要求： 1、具有C/S 或B/S架构软件开发技能和经验。 2、熟悉 Java软件开发技术，熟悉SQL Server 或 Oracle 等。 3、熟悉HTML、XML、CSS；有JavaScript使用经验为佳。 4、对软件工程有基本的了解，具有面向对象系统分析能力。 5、具备良好的学习能力，思维敏捷；良好的沟通能力以及团队合作精神；有责任心，具备良好的职业道德和工作态度，能够独立分析1问题和解决问题；良好的文字表达能力，编写各类设计开发和应用文档。 6、计算机或相关专业本科以上学历。 7.  会安卓开发者优先.</t>
  </si>
  <si>
    <t>1. 理解常用的数据结构和算法，熟练使用STL和MFC；</t>
  </si>
  <si>
    <t>优文途新科技（上海）有限公司</t>
  </si>
  <si>
    <t>上海民原科技有限公司</t>
  </si>
  <si>
    <t>五险一金 绩效奖金 年终奖金 做五休二 交通补贴</t>
  </si>
  <si>
    <t>职责： 1.负责网站及各种互联网应用系统的设计和开发工作； 2.负责网站与各种应用系统的日常维护工作； 3.负责网站和应用系统的部署与调试； 4.参与系统需求分析与设计，并负责完成代码及接口规范制定； 5.解决系统开发过程中的主要问题和攻克各种技术难题。 要求： 1、熟悉ASP.NET、C#、Javascript、T-SQL； 2、熟悉W3C标准并能熟练运用JQuery等Javascript框架； 3、熟悉AJAX、HTML5和CSS3； 4、诚实、正直、客观，善于沟通，具有敬业精神，有团队意识、学习能力强； 5、有一年以上开发经验者优先。  6、6、计算机专业（全日制专科以上学历）</t>
  </si>
  <si>
    <t>岗位职责： 1、负责相关软件模块的设计、编码、单元测试； 2、参与产品规划、框架设计； 3、参与系统集成测试，协助产品发布； 4、协助其他开发人员完成日常工作，并与其他团队成员共同成长。 岗位要求： 1、理工类相关专业本科及以上学历，985/211院校毕业优先考虑； 2、熟悉软件开发规范和流程、熟悉面向对象编程思想和常用设计模式； 3、具有良好的C/C++语言基础； 4、具备windows、LINUX应用开发、网络通信开发、数据库等相关开发经验优先； 5、热爱技术、乐观开朗、沟通能力较好，且能承受一定的工作压力。</t>
  </si>
  <si>
    <t>软件部经理 高薪 股票期权 C++ .net开发 后台程序</t>
  </si>
  <si>
    <t>上海硕星通信科技有限公司</t>
  </si>
  <si>
    <t>Software Engineer-软件工程师</t>
  </si>
  <si>
    <t>碧彩（上海）衡器技术有限公司</t>
  </si>
  <si>
    <t xml:space="preserve">岗位职责： 1、负责公司平台后台程序维护、升级与开发； 2、负责公司软件总体设计、规划及管理； 3、组织软件部门人员的培训、技术指导以及技术难点突破工作； 4、配合市场开拓情况设计软件整体架构及控制进度； 5、编写核心代码并对部门人员的代码质量进行指导、检查和负责；  任职要求： 1、熟悉C++与ASP.NET两种语言； 2、有C++后台程序与通讯开发经验； 3、熟悉ORACLE数据库； 4、至少3年软件开发与项目管理经验； 5、喜欢软件开发与设计职业。 6、至少1年部门或项目管理经验； 7、985或211院校相关传业或有知名软件企业丛业经历优先。 8、28周岁以下； 说明：非项目经理、软件开发及管理职位，非软件、计算机、数学或相关专业请路过。 </t>
  </si>
  <si>
    <t>弹性工作 出国机会 补充医疗保险 补充公积金 免费班车 餐饮补贴 绩效奖金 年终奖金</t>
  </si>
  <si>
    <t>五险一金 弹性工作 区域补贴 免费班车 专业培训 年终奖金 股票期权 绩效奖金 定期体检 员工旅游</t>
  </si>
  <si>
    <t xml:space="preserve">岗位职责： 1、负责WEB、移动产品的前端UI的开发。 2、本岗位隶属于彩虹鱼集团/彩虹鱼股份下属：上海彩虹鱼海洋环境科技服务有限公司  3、本岗位工作地址为：上海市徐汇区虹桥路777号  4、具体薪酬面议  任职要求： 1、精通JavaScript、HTML、CSS等技术，熟悉HTML5、CSS3 2、熟练使用JQuery、bootstrap、Angular.js、Vue.js等前端开发框架 3、熟悉canvas、SVG等前端可视化技术。熟练使用D3.js、three.js、Echarts等前端可视化框架 4、有WebGis、气象可视化开发经验者优先 </t>
  </si>
  <si>
    <t>Responsibilities:  1. 负责开发运用于公司产品的新软件 Develop new software used for the company’s products； Creating of project descriptions for software development 2. 根据开发进度和任务分配，完成相应模块软件的设计、开发、编程任务 Modify and update the functions of the software 3. 进行程序单元、功能的测试，查出软件存在的缺陷并保证其质量 Analysis of software requirements in consideration of feasibility, time and costs 4. 收集分析软件计划需求 Collecting software requirements； Project control 5. 维护测试软件使之保持可用性和稳定性 Define test standards and procedures for testing software 6. 技术支持销售部门 Supporting sales department in technical issues； Issuing of technical documentations  Qualification:  1. 大学本科以上学历，计算机及相关专业毕业，2年以上工作经验 Bachelor degree in computer science or a related discipline； At least 2 years related development experience 2. 具有一定的英文读写能力，书面英语良好 Able to read and write in Englsh 3. 熟悉掌握C#/VB .NET Knowledge and experience in C# /VB.Net programming 4. 熟悉数据库设计，了解数据库性能调优者优先 Have basic hardware and industrial fieldbus/protocols knowledge will be preferred 5. 善于与他人沟通、合作，具有团队精神，良好的自学能力 Honest, stable with highly team spirit.</t>
  </si>
  <si>
    <t>深圳市金銮网络科技有限公司</t>
  </si>
  <si>
    <t>五险一金 员工旅游 交通补贴 年终奖金 绩效奖金 弹性工作 定期体检 餐饮补贴 专业培训</t>
  </si>
  <si>
    <t>Unity 游戏 动画 特效设计师</t>
  </si>
  <si>
    <t>数码方块软件开发（上海）有限公司</t>
  </si>
  <si>
    <t>1、熟练使用OOP理念编程，代码结构清晰； 2、c/c++基础扎实； 3、熟悉LUA嵌入式脚本优先； 4、熟悉PostgreSQL、Oracle、mysql、mongodb、redis等数据库; 5、熟悉Linux平台开发工具例如gcc，Makefile，gdb,shell等，熟悉Shell脚本编程及常用Unix管理命令。  【岗位职责】 1、产品应用模块/函数的编码实现、单元测试； 2、编写相关技术文档； 3、产品bug维护。</t>
  </si>
  <si>
    <t xml:space="preserve"> 作为数码方块的一名初级Unity场景编辑师，你将会是制作团队中的一名重要成员，负责整合美术特效资源，创造出丰富多彩的场景。你将会主要负责为我们的游戏过场，宣传片、动画、效果以及用户界面的整合，编辑工作。你将会和我们的特效师，美术师，动画师一起完成宏大的宣传片以及各类游戏动画。    职责      职位要求    </t>
  </si>
  <si>
    <t>深圳极联信息技术股份有限公司</t>
  </si>
  <si>
    <t>Dynamics开发工程师</t>
  </si>
  <si>
    <t>上海莱泽信息技术有限公司</t>
  </si>
  <si>
    <t>五险一金 员工旅游 专业培训 年终奖金 定期体检 弹性工作 绩效奖金</t>
  </si>
  <si>
    <t>五险一金 员工旅游 年终奖金 绩效奖金 餐饮补贴 交通补贴 通讯补贴 专业培训 弹性工作</t>
  </si>
  <si>
    <t>UE交互设计师</t>
  </si>
  <si>
    <t>上海思创华信信息技术有限公司</t>
  </si>
  <si>
    <t>上海柏维信息技术有限公司</t>
  </si>
  <si>
    <t>深圳市万通顺达科技股份有限公司</t>
  </si>
  <si>
    <t>五险一金 绩效奖金 定期体检 员工旅游 餐饮补贴 通讯补贴 专业培训</t>
  </si>
  <si>
    <t>五险一金 定期体检 年终奖金 带薪年假 季度团建 人才推荐奖 生日礼物 司龄礼物</t>
  </si>
  <si>
    <t>岗位描述： 1、完成项目或产品负责人布置的产品UI设计、交互任务； 2、与软件工程师协同配合，完成软件项目或产品所需的GUI及前端交互式设计； 3、能根据产品原型或PSD开发前端代码，解决跨浏览器及不同版本之间的兼容性； 4、协助处理产品解决方案或工作手册等所需的美化设计工作； 5、了解最新的交互式GUI设计，始终保持所设计产品的美感； 6、跟踪、协助开发、测试等软件人员完成产品设计、开发、调试工作。  岗位要求： 1、熟练掌握Photoshop、Flash、Illustrator等美术制作工具； 2、了解前端html/javascript/css+div/bootstrap； 3、有网页、软件行业产品交互设计工作经验，有成功案例优先； 4、熟悉软件产品构建的相关流程，包括功能分析、用户角色分析、原型设计、界面开发、易用性测试等； 5、熟悉并理解用户体验设计方法；对用户体验和易用性有敏锐的把握能力； 6、熟练运用交互设计各种方法，对交互设计理论有较深的了解和认识； 7、能够提供高质量的产品原型、流程图、线框图等清晰的表达设计方案。</t>
  </si>
  <si>
    <t>批发/零售 生活服务</t>
  </si>
  <si>
    <t>1. 负责公司unity3d产品设计与开发。  2. 根据项目需求，参与相关游戏开发辅助工具的设计与制作。  3. 负责与后台管理平台的通讯程序开发。  4. 负责系统性能优化。   任职要求：  岗位要求：  1. 多媒体，计算机相关专业，本科(含)以上学历,经验丰富可适当放宽条件;  2. Unity3D开发2年以上工作经验,具备大规模场景优化工作经验;  3. 熟悉Unity3D引擎架构设计，精通Unity3D游戏的开发与性能优化，精通C#脚本编制，掌握动态加载技术，掌握LOD技术，掌握unity3d的单元测试技术。  4. 熟悉3ds,maya等3d建模软件者优先考虑。  5. 熟悉bim软件使用者优先考虑。</t>
  </si>
  <si>
    <t>1. 充值盒子、收款小管家、自助彩票等新产品的驱动开发； 2. 新产品的界面规划、业务逻辑实现； 3. 对软件开发、测试质量的监控及异地项目实施； 5. 项目运营过程的维护、优化、升级。 任职要求： 1、全日制统招本科以上学历，三年以上C/C++开发经验； 2、熟悉JS开发环境； 3、熟悉Linux开发流程； 4、有丰富动态库（DLL)开发经验； 5、有智能产品行业相关经验优先考虑； 6.、有带领团队开发经验者优先考虑。</t>
  </si>
  <si>
    <t>.NET开发工程师 高级</t>
  </si>
  <si>
    <t>上海翼得营销策划有限公司</t>
  </si>
  <si>
    <t>C++开发工程师 （单片机）</t>
  </si>
  <si>
    <t>深圳市江波龙电子股份有限公司</t>
  </si>
  <si>
    <t>五险一金 员工旅游 餐饮补贴 通讯补贴 专业培训 绩效奖金 年终奖金 定期体检 补充医疗保险</t>
  </si>
  <si>
    <t>岗位职责 1、 完成软件系统核心功能的设计和代码的实现，编写代码注释和开发文档。 2、 辅助进行系统的功能定义，程序设计。 3、 根据设计文档或需求说明完成设计、代码编写，调试，测试。 4、 分析并解决软件开发过程中的问题。 5、 积极完成上级安排的工作任务。  任职要求 1、计算机或相关专业专科及以上学历，具有扎实的计算机基础理论知; 2、三年以上C#应用系统开发经验，具有丰富的数据库应用系统设计开发经验； 3、精通C#，掌握Linq、Entity Framework等； 4、熟练掌握以下框架之一：ASP.Net MVC、WPF、WCF； 5、掌握基本的前端开发，如HTML、CSS、JQuery等； 6、熟练使用 VUE; 7、精通数据库的设计与开发，精通Sql Server及T-Sql，对数据库的基本理论与设计原则有清晰的概念； 8、熟悉Highcharts、ECharts及Reporting View或其他常见报表工具的使用; 9、熟练使用svn、tfs等版本管理工具。  加分项 对医疗、健康等知识有了解，有HIS系统经验者优先。</t>
  </si>
  <si>
    <t>五险一金 定期体检 员工旅游 节日福利 全勤奖 专业培训 交通补贴 通讯补贴 住房补贴 加班补贴</t>
  </si>
  <si>
    <t xml:space="preserve"> 任职资格： 1. 熟练使用嵌入式C语言编程和ARM单片机； 2. 具备一定的硬件基础，熟悉各种单片机以及外围电路的应用和设计； 3. 熟悉MCU常用协议，如USB,SPI,UART等； 4. 精通单片机C语言，能独立进行软件开发。 5. 参于需求分析、技术评估，撰写设计方案、开发文档。 6. 对存储器有一定的认知和了解。 工作内容： 1. 嵌入式FW算法开发和移植 2. 存储设备通讯协议开发和维护 3. 闪存底层驱动开发和维护 4. 设计和实现研发验证方案 5. 优化产品性能和功能 </t>
  </si>
  <si>
    <t>技术总监</t>
  </si>
  <si>
    <t>上海科越信息技术有限公司</t>
  </si>
  <si>
    <t>软件工程师/C++工程师</t>
  </si>
  <si>
    <t>深圳市爱能特科技有限公司</t>
  </si>
  <si>
    <t>五险一金 绩效奖金 专业培训 餐饮补贴</t>
  </si>
  <si>
    <t xml:space="preserve">工作职责：  任职资格： </t>
  </si>
  <si>
    <t>五险一金 年终奖金 绩效奖金 专业培训 晋升通道 员工旅游 下午茶 提供食宿</t>
  </si>
  <si>
    <t>Java开发工程师（会说韩语）</t>
  </si>
  <si>
    <t>.Net软件工程师（精诚至开）</t>
  </si>
  <si>
    <t>上海芯港信息科技有限责任公司</t>
  </si>
  <si>
    <t>岗位职责： 1.负责3D打印机软件界面的开发； 2.独立完成3D图形操作模块的开发。 任职要求： 1.本科以上学历，2年以上软件开发工作经验，熟悉跨平台开发环境； 2.熟练掌握3D图形学原理，熟悉OpenGL图形编程开发； 3.对开源3D软件和3D切片软件有较深入的了解； 4.具备需求分析和系统设计能力，以及较强的逻辑分析和独立解决问题的能力； 5.在软件工程、数据结构、设计模式等方面有丰富经验； 6.数学功底好，精通C++编程； 7.有3D打印软件项目工作经验者优先。  公司福利 1. 提供吃住 2. 定期户外活动和聚餐 3.社保：正式员工均享受正常社保； 4.培训：专业完善的培训计划，广阔的个人发展空间； 5.年度尾牙餐会，周年庆，省内游省外游，不定期外出聚会含生日会活动等，及各种节日福利； 6.假期安排： 员工享有国家劳动法规定节假期 7.晋升机制：季度考核与年度考核-就员工当季度当年度绩效对其值为及薪资进行季度审核与年审核。 工作时间：大小周 8:00――12:00 ；13:30――17:30 爱能特科技欢迎你，期待你成为我们的一员。 办公地点：龙华新区龙华街道华清社区祥利路1号第四厂房右侧3楼前台 如自驾车前来面试，请把车停在第四厂房的车位内。谢谢配合！ 附近公交站：清湖市场（龙观路）（直接从宝湖新村穿过） 旅游9号线、旅游10号线、高峰专线14、M222路、M225路、M243路、M263路、M269路、 M282路、312路、332路、M338路、352路、M354路、M361路、M372路、M392路、M408路、M424路、M477路、M538路、M543路、624路、794路、868区间、1882路</t>
  </si>
  <si>
    <t>精诚（中国）企业管理有限公司</t>
  </si>
  <si>
    <t>五险一金 绩效奖金 周末双休 定期体检</t>
  </si>
  <si>
    <t>绩效奖金 五险一金 股票期权 年终奖金</t>
  </si>
  <si>
    <t>岗位职责： 1) 按需求进行.net平台下应用开发； 2) 参与.net需求构架设计； 3) 具体模块的代码实现 职位要求： 1) 大专及以上学历，计算机及其相关专业，1年以上实际.net开发工作经验； 2) 熟练使用SQL Server 2008/2012、Visual Studio 2012、HTML、CSS、WebService、XML、JSON等Web相关技术； 3) 精通C#、JavaScript、JQuery及Ajax，能够独立进行B/S结构ASP.NET软件开发，有EXTJS等框架开发经验者优先； 4) 有SQL Server数据库设计及数据库存储过程、视图、触发器、函数等开发经验（T-SQL）； 5) 自学能力强，独立解决问题的能力强。 加分项： 1) 有MSCRM标准化定制开发，如HTML、JS、Plugin、报表等经验，能独立完成者优先 2) 能够部署CRM服务器环境 3) 持有MSCRM认证证书 4) 良好的沟通能力，可以与业务顾问沟通完成需求开发  找小伙伴的原则： 1) 我们不要求你有丰富的经验，有1年经验即可 2) 我们需要的是热爱技术的小伙伴 3) 我们需要的是对自己的自学能力有自信的小伙伴 4) 我们需要的是能够不断学习，不断提升自己技术能力的小伙伴  如果你符合以上原则，请你联系我们，我们期待您的加入！</t>
  </si>
  <si>
    <t>1、计算机相关专业，不限学历，专业有学过java. 2、Java基础要好，了解Java，javascript，ssm,ssh，springmvc等技术 3、学历能力强，沟通能力强， 4、应届生也可，主要是精通韩语，***优先。</t>
  </si>
  <si>
    <t>深圳市速腾聚创科技有限公司</t>
  </si>
  <si>
    <t>.Net软件工程师（至开-上海）</t>
  </si>
  <si>
    <t>精诚至开（上海）信息技术有限公司</t>
  </si>
  <si>
    <t>五险一金 年终奖金 定期体检 节日福利 带薪年假 周末双休</t>
  </si>
  <si>
    <t xml:space="preserve">岗位职责：  1. 根据系统设计进行功能模块的代码编写和维护，并执行开发规范； 2. 根据产品项目需求，进行模块设计并实现功能编码； 3. 参与公司项目及用户需求调研和系统概要、详细设计，制定技术标准，编写相关技术文档； 4. 协助制定测试计划、定位发现的问题； 5.配合项目经理完成相关任务目标。  任职要求： 1.能熟练使用C++：指针、面向对象特性、模板等； 2.熟悉设计模式，多线程，数据结构，网络等；
3.熟练使用git，掌握常用的操作命令； 4.具有一年以上QT项目开发经验，能够自定义重绘控件优先； 5.熟悉Socket编程，多线程技术者优先； 6.有良好的编码习惯，对自己有一定的要求，责任心强，有良好的团队协作精神； 7.本科及以上学历，1-3年经验，计算机相关专业。 </t>
  </si>
  <si>
    <t>五险一金 餐饮补贴 绩效奖金 年终奖金 定期体检</t>
  </si>
  <si>
    <t xml:space="preserve"> 岗位职责：  1、学习理解业务需求，撰写相关技术文档；  2、完成系统框架和代码编写，解决开发中的技术问题；  3、协助完成项目的测试、系统交付工作，对项目实施提供支持；     任职要求：  1、大专及以上学历，计算机相关专业毕业；  2、精通C#语言和.NET Framework 3.5及以上版本，熟练使用VS.NET 2010等开发工具；  3、熟悉面向对象编程和多层架构的设计和开发，了解常用的设计模式；  4、熟悉SQL SEVER数据库，了解编写存储过程，有一定数据库设计能力；  5、熟悉Div+Css、JavaScript、JSON、JQuery、Ajax、XML、HTML等；  6、有良好的沟通技能、团队合作能力，责任心强，工作踏实，能承受较大的工作压力；  7、有良好的编程风格，具有规范化，标准化的代码编写习惯，有一定文档撰写能力；  8、能适应长期或者短期出差  9、需自带工作电脑。  </t>
  </si>
  <si>
    <t>亚信科技（中国）有限公司</t>
  </si>
  <si>
    <t>U3D客户端主程</t>
  </si>
  <si>
    <t>紫龙游戏</t>
  </si>
  <si>
    <t>五险一金 免费班车 弹性工作</t>
  </si>
  <si>
    <t>1、unix、linux上做c++开发，熟悉oracle数据库； 2、主要是做电信行业计费结算系统的开发工作，自研。 2、2年以上C++代码编写工作经验 有丰富的IT研发工作经验； 3、C++基础扎实，熟悉至少一种较为常见的主流数据库及SQL语言； 4、深入理解OO思想，熟悉常用设计模式； 5、熟悉Linux环境下开发部署；</t>
  </si>
  <si>
    <t>五险一金 补充医疗保险 员工旅游 年终奖金 绩效奖金 弹性工作 定期体检</t>
  </si>
  <si>
    <t>1、使用Unity引擎进行游戏客户端核心模块例如渲染、内存、通讯等模块的设计和开发； 2、负责客户端工具和逻辑开发； 3、负责产品的性能调优和机型适配； 4、协调程序与策划美术之间的沟通工作。  任职要求： 1、全日制本科及以上学历，计算机相关专业毕业； 2、5年以上客户端开发经验； 3、C++/C#及数据结构基础扎实； 4、精通unity引擎，熟悉计算机图形学和实时渲染，精通Shader编程； 5、熟悉Unity资源管理和内存分配； 6、有上线产品的性能优化和iOS/Android各种机型适配经验者优先； 7、有上线产品的技术管理经验者优先。</t>
  </si>
  <si>
    <t>广州汉光电气股份有限公司</t>
  </si>
  <si>
    <t>资深3D动画师</t>
  </si>
  <si>
    <t>上海炫伍科技股份有限公司</t>
  </si>
  <si>
    <t>影视/媒体/艺术/文化传播 计算机软件</t>
  </si>
  <si>
    <t>五险一金 员工旅游 绩效奖金 年终奖金 专业培训 定期体检 通讯补贴 补充公积金</t>
  </si>
  <si>
    <t>五险一金 年终奖金 弹性工作 周末双休</t>
  </si>
  <si>
    <t>一、岗位职责： （1）根据开发任务要求，独立完成模块软件的设计、开发、编程任务； （2）进行程序单元、功能测试； （3）编制项目文档、质量记录。  二、岗位要求： （1）计算机、自动化及相关专业本科及以上学历； （2）精通C、VC++语言； （3）熟悉TCP/IP、MS SQL数据库应用开发； （4）2-3年工作经验者优先； （5）有Linux开发经验者优先。 （6）对C/C++、嵌入式等开发语言有强烈兴趣；</t>
  </si>
  <si>
    <t>一、任职资格： 1、熟悉HTML5/CSS3/Javascripit/jQuery，熟练响应式布局,并熟悉这些技术在移动端上的应用。 2、能够以面向对象方式封装自己的JS框架，编写JS控件，熟练掌握JS原生代码开发，良好的JS面向对象分析设计能力和编程经验。 3、熟悉JavaScript（ES6）、AJAX、jQuery，有Vue.js、React或Angular的项目经验。 4、熟悉微信小程序、微信公众号等应用开发。 5、有良好的编码习惯，代码风格清晰简单,保证运行效率。 6、熟悉Web3D,WebGL组态开发，能开发平面组态或3D组态能在PC端呈现或web端呈现并作数据交互，优先考虑 二、薪资待遇： 1.富有竞争力的薪酬水平和其他福利津贴； 2.给予完善的绩效考核，年终奖金及定期调薪； 3.完善的培养体系和晋升机制； 4.带薪休假（年假，婚假，丧假，病假，培训假等）； 5.丰富的业余集体活动（拓展，旅游，聚餐，晚会等）； 6.轻松愉悦的工作氛围、融洽的员工关系； 7.新鲜的员工水果及精彩的员工生日PARTY。</t>
  </si>
  <si>
    <t>（简历请附带个人作品）： 1.  4年以上商业项目生产经验。 2.  精通至少1门程序语言（MEL、python、C/C++、C#）。 3.  具有动画指导经验。 4.  善于沟通，有较强语言组织及表述能力。 5.  以结果为导向，能承受一定的工作压力。 6.  工作态度严密，有较高的自我要求，有责任心，具备担当能力。 工作主要内容： 1.  使用MAYA完成动画绑定工作，善于处理车辆多轴承的机械类部件。 2.  具备独立完成工作能力，从分镜设计、绑定、动画、后期剪辑。 3.  配合项目需求与技术总监紧密配合，定义绑定方案，优化动画制作流程。 4.  协助主管、总导演完成动画部分的质量把控。 5.  参与影视类项目提案，并有能力参与项目配合导演完成分镜设计。 有参与汽车商业项目及游戏引擎（UE、Unity）工作经验者优先。</t>
  </si>
  <si>
    <t>急聘 C++高级软件工程师</t>
  </si>
  <si>
    <t>上海工理电子有限公司</t>
  </si>
  <si>
    <t>软件工程师主管</t>
  </si>
  <si>
    <t>上海大族富创得科技有限公司</t>
  </si>
  <si>
    <t>1、有三年及以上的C++IDE桌面程序开发经验，无实际工作经验者公司不予考虑，请勿投 2、大专以上学历，计算机相关专业 3、熟练使用C++开发环境和WINDOWS平台开发环境 4、具备较强的数据处理和通信处理编程能力、快速解决问题的能力。 5、良好的团结协作沟通表达能力 6、具备积极有效的技术自学能力及提高意识 7、为人踏实肯干,热爱编程，责任心强；有激情，有拼搏进取精神     工作地点：上海徐汇区桂平路</t>
  </si>
  <si>
    <t>岗位职责： 1、在项目立项时对自动化设备软件功能的可行性进行评估； 2、在方案评审时一起参与评审，及时提出疑问或建议； 3、在方案开发阶段进行方案概要设计，包括流程设计，画流程图，制定计划表等； 4、在方案开发阶段对运动控制的部件进行选型，包括与其它部门商议定好是用板卡还是PLC，是用运动控制卡还是驱动器等； 5、在方案开发阶段对视觉部件进行选型，比如是用智能相机还是板卡机，用哪种视觉开发框架进行二次开发，工控机的选型等等； 6、在开发阶段完成整套自动化设备系统软件的开发，包括系统的开发、运动控制的开发、硬件的接口通讯、图像处理接口的封装与 调用、机台的调试； 7、系统的开发包括：框架的搭建，窗体应用程序的开发，多线程的处理，异常情况的处理等； 8、运动控制的开发包括：运动控制器/卡的选型，运动控制流程逻辑的开发，运动控制程序的编写，运动控制程序接口的封装与调用； 9、硬件的接口通讯包括：与外部设备或内部其它硬件的通讯开发，如通过指定的协议进行通讯或调用相应的接口进行通讯； 10、图像处理接口的封装与调用包括：用选定的视觉开发框架进行视觉软件的二次开发，并把已经写好的图像处理程序封装成可调用的接口，以及调用已经封装好的接口进行图像处理，接收返回的结果； 11、机台的调试包括出厂前的调试测试，在客户现场出差进行调试测试； 12、对已经立项的自动化设备进行软件开发； 13、对自动化设备的软件进行调试测试。  岗位要求： 1、自动化专业本科以上学历； 2、5年以上相关工作经验； 3、熟悉VC、C++、C#等程序语言的编程； 4、具备socket、dll等编程基础； 5、具备驱动器、板卡、PLC等控制模块的接口通讯编程基础； 6、掌握多线程处理，系统框架开发，能独立承担单个项目的研发与调试； 7、有一定的视觉图像处理软件的二次开发经验和基础，至少熟悉OpenCV、OpenGL、Halcon、VisionPro、LabView等视觉开发框架中的一种； 8、懂得三菱，松下、西门子，欧姆龙等PLC编程； 9、有团队工作经验优先； 10、公司提供住宿。  工作地址上海市闵行区万芳路555号</t>
  </si>
  <si>
    <t>安派科生物医学科技（上海）有限公司</t>
  </si>
  <si>
    <t>广东合鑫医药有限公司</t>
  </si>
  <si>
    <t>深圳开立生物医疗科技股份有限公司</t>
  </si>
  <si>
    <t>岗位职责：  1、主要负责公司与客户系统的对接、维护；  2、参与项目需求分析，进行系统框架和核心模块的详细设计；  3、根据新产品开发进度和任务分配，开发相应的软件模块；  4、根据公司技术文档规范编写相应的技术文档；  5、研究项目技术细节，编写相应的说明书。  任职要求：  1.大学大专及以上学历，主修电子或计算机相关专业。 3.熟悉.net等相关web技术，熟悉C#、JAVA等编程环境 2.三年以上相关经验，,至少会使用一种数据库(Oracle，SQLSERVER，MySQL) , 并有相关工作经验；    4.熟悉主流云服务产品，了解各类最新软件解决方案,熟悉Linux操作系统，  5.具备良好的代码书写规范，善于思考，能独立分析和解决问题。  6.有医疗行业背景优先考虑.  7.责任心强，具备团队合作精神。  8.具有良好的沟通能力。</t>
  </si>
  <si>
    <t>制药/生物工程 批发/零售</t>
  </si>
  <si>
    <t>五险一金 补充医疗保险 员工旅游 绩效奖金 年终奖金 定期体检 周末双休</t>
  </si>
  <si>
    <t>五险一金 餐饮补贴 专业培训 弹性工作 绩效奖金 年终奖金 员工旅游</t>
  </si>
  <si>
    <t>岗位要求： 1、使用 HTML/CSS/JavaScript/AJAX 等各种 Web 技术进行移动端、PC端界面开发； 2、整体页面结构及样式层结构的设计、优化； 3、在团队的代码格式、结构的规定下，编写易读、易维护、高质量、高效率的代码； 4、具有良好的沟通能力、团队配合精神，对新技术敏感。 任职要求： 1、两年以上专职Javascript开发经验； 2、熟悉 angularjs 、react、vue其中一种 3、熟练运用CSS3新特性，熟悉HTML5最新规范； 4、能够熟练运用HTML5特性构建移动端的WebApp； 5、熟悉less/sass、es6语法； 6、熟悉常用的构建工具（包括gulp或webpack）； 7、熟悉常用的包管理器（包括bower或npm） 8、熟悉微信公众号h5开发； 9、开发速度快、抗压能力强，可应对较大的工作压力；</t>
  </si>
  <si>
    <t>任职要求： 1. 本科以上学历，计算机专业毕业，3年以上工作经验； 2. 熟悉C++语言，具有面向对象设计、开发能力； 3. 熟悉用户需求规格定义、QT、DICOM标准、OpenGL、图像和视频编解码、CUDA、消息协议机制中的一个或多个； 4. 在linux系统上开发过项目者优先； 5. 有医疗仪器软件工作者优先。 工作职责： 负责软件系统的业务逻辑和界面开发，参与产品系列的组件化、模块化的技术平台建设工作。</t>
  </si>
  <si>
    <t>上海霞骨网络科技有限公司</t>
  </si>
  <si>
    <t>C++服务器开发</t>
  </si>
  <si>
    <t>深圳市迅龙创威网络技术有限公司</t>
  </si>
  <si>
    <t>1、 使用Unity3D引擎进行iOS/Android平台手机游戏开发； 2、 根据策划需求，负责游戏相关功能，逻辑，UI，AI，工具的开发； 3、 能够对现有工具与工作流程进行优化，提高开发效率； 4、 参与产品、功能与技术的改进，实时同步的处理。完善，优化AssetsBundle流程。  岗位要求： 1、3年以上Unity开发经验，有完整的手机游戏上线项目经验，在项目中承担过游戏框架或核心技术研发的优先，有moba或mmo项目开发经验优先； 2、精通Unity编程开发，良好的分析能力； 3、了解框架设计、渲染、动画、物理等技术，有自己的相关见解； 4、精通Unity3D编程，有lua开发经验者优先； 5、熟悉U3D引擎深度优化，（渲染、CPU性能、内存、I/O等）； 6、有优秀的学习能力，善于沟通，喜欢挑战，认真负责； 7、计算机相关专业本科或以上学历；</t>
  </si>
  <si>
    <t>软件工程师（颌面扫描仪）</t>
  </si>
  <si>
    <t>上海雅旭医疗器材有限公司</t>
  </si>
  <si>
    <t>职位诱惑： 向牛人学习,做一流产品,高薪资  职位描述：   工作职责：  负责网游服务器端功能模块的设计、编码和测试     工作要求：  从事游戏后台C++开发，熟练使用STL容器，熟悉其实现原理；  熟练操作Linux常用命令，shell指令，对进程间通信有一定了解；  熟悉mysql数据库，熟练使用SQL语句，具有一定的代码编写经验；  熟悉网络编程，对TCP、UDP有深入的了解；  对数据结构和算法有一定了解；  热爱游戏，热爱编程，能吃苦，注重团队合作；  熟悉lua，web系统更佳       公司简介：  迅龙创威网络技术有限公司（以下简称“迅龙创威”），成立于2014年年底，目前员工数已近百人，总部设于深圳。该公司由金牌游戏制作人郦钧先生创立，其代表作为成功的自研端游《御龙在天》。公司立足移动游戏自主研发，同时涉及海外产品本地化、精品游戏运营业务，创始团队核心成员均来自腾讯、畅游、巨人、完美等国内一线企业，曾有过端游《天龙八部》、《征途》、手游《暗黑黎明》、《九龙战》等一流产品的研发、发行或运营经验。       公司优势：  【高薪资高福利】 极具竞争力的薪酬福利体系，薪酬不低于一线网游公司。表现突出者一年有多次调薪机会。期权股权根据能力和表现而定，重大贡献者可晋升为公司合伙人。     【向牛人学习的机会】 公司多名创始人有百万在线、年收入十亿以上的一线网络游戏的研发、发行和运营经验。和牛人在一起工作，你可以学到更多。一对一的导师制让你的能力快速提升。     【快速成长型公司】 团队实力媲美一线网游公司的游戏工作室，加上雄厚的资金和丰富的人脉，公司必将快速成长。伴随公司的高速发展员工将有更广阔的成长空间，而不是在架构成型的大公司里做一颗螺丝钉。     【管理扁平化，创新/专注/实干】 没有等级分明的职级划分，管理扁平化；坚持平等、开放和分享，员工融洽地进行创造性的工作；信奉专注和高执行力，从始至终把一件事情做到卓越和极致。  工作地址</t>
  </si>
  <si>
    <t>带薪年假 五险一金 绩效奖金 通讯补贴 专业培训</t>
  </si>
  <si>
    <t>1、负责高端口腔扫面设备的软件开发工作，包括需求分析、软件设计、编码、自动化测试等。 2、联合产品技术等部门，解决项目软件开发各阶段出现的各种技术难题并提供支持，支持测试和验证部门完成功能测试。 3、撰写相关的技术方案以及相关的规范性文档。 4、适时了解终端客户需求并提供技术支持。 5、完成领导交办的其他工作。  二、职位要求： 1、本科及以上学历，计算机、生物医学、应用数学或相关专业 2、3年以上软件开发经验，精通C++/C#语言、具备Visual C++ IDE、DLL编程经验。  3、 有扫描影响医疗软件或医疗系统软件开发经验者优先。  4、了解软件工程及基本开发流程，有敏捷开发经验者优先。 5、完成领导交办的其他工作。</t>
  </si>
  <si>
    <t>C++服务器软件工程师</t>
  </si>
  <si>
    <t>深圳市创想三维科技有限公司</t>
  </si>
  <si>
    <t>上海鑫锐达智能科技股份有限公司</t>
  </si>
  <si>
    <t>广州智文技术有限公司</t>
  </si>
  <si>
    <t>员工旅游 交通补贴 餐饮补贴 通讯补贴 绩效奖金 全勤奖 年底分红</t>
  </si>
  <si>
    <t>员工旅游 餐饮补贴 年终奖金</t>
  </si>
  <si>
    <t xml:space="preserve">岗位职责： 此职位为云平台业务系统开发工程师。 1. 从事大型分布式系统和高性能系统的开发与设计，参与公司云平台产品的C++后台的开发和维护； 2. 负责数据库的设计及实现； 3. 参与项目需求分析、系统设计、编码和单元测试； 4. 和其他工程师协同合作对系统进行联调和性能测试。 任职要求： 1. 熟悉Linux平台下C++语言, 多线程、多进程、内存共享、网络通信编程技术，两年以上开发经验； 2. 计算机相关专业本科及以上学历； 3. 熟悉http等网络通讯协议； 4. 熟悉Mysql，Redis 等开源组件的管理、开发、调优； 5. 具有基本的脚本编写能力（shell / python）； 6. 对服务器性能优化和架构优化感兴趣,愿意往这个方向研究学习; 7. 有大型互联网C++后台开发经验者优先； 8.有分布式开发、大并发网络服务程序的设计和性能优化、容灾经验优先； 9.具有商城开发经验者优先考虑。 福利待遇： 1、富有竞争力的薪酬水平和其他福利津贴； 2、给予完善的绩效考核，年终奖金及定期调薪； 3、完善的培养体系和晋升机制； 4、带薪休假（年假，婚假，丧假，培训假等）； 5、丰富的业余集体活动（拓展，旅游，聚餐，年会、下午茶等）。 最有潜力的公司，公司发展迅速，行业前三，业务布局至国外30多个国家地区！ 附近地铁站：龙胜地铁站（需转公交） 附近公交站台：泉新源工业区（公司门口）或大浪商业中心（走路5分钟） 公司地址：深圳市龙华新区大浪大街华繁路19号金城园工业园3栋11楼   </t>
  </si>
  <si>
    <t>1. 熟练掌握.net平台下的编程语言，如C#,VB.net等； 2. 掌握PLC和触摸屏的编程； 3. 掌握MCU的c语言编程； 4. 能运用SQL语言编写数据库查询程序； 5. 了解工业自动化生产线的通讯协议，如CAN、Modbus、Profibus、Profinet,RS485、RS232等; 6. 有一定的网络编程经验； 7. 大专以上学历。5年以上工作经历。 8. 对工作具备热情，对新生事物感兴趣，乐于动手，善于与同事沟通交流。 9. 了解LabVIEW/CVI编程</t>
  </si>
  <si>
    <t>周末双休 五险一金 免费健康体检 节日福利 年终双薪奖金 专业培训 员工旅游 带薪年假 绩效奖金 交通便利</t>
  </si>
  <si>
    <t xml:space="preserve"> 1. 负责公司产品项目的前端技术框架和组件的设计,开发。 2. UI交互优化。 3. 前端js脚本功能编写, 实现复杂的页面效果。 4. 与后端同事合作负责页面数据的填充。 5. 微信公众号/小程序页面开发。 任职资格: 1. 熟练掌握HTML5、CSS3、DIV+CSS, JavaScript、JQuery、Ajax等Web前端编程技术。 2. 精通基本图文处理, 能将设计转化为符合规范的前端页面。 3. 熟练掌握前端系统的性能优化, 能解决一般的安全漏洞问题。 4. 熟悉Vue/Bootstrap/Angular/Vue/jQuery/React等主流前端框架并使用过其中一种或多种。 5. 拥有近期独立开发的前端项目并能演示的优先(大小型项目不限)。 6. 对后端编程代码, 数据库有一定了解尤佳。 7. 工作认真负责、上进求知欲强, 有独立专研精神, 敢于创新。 8. 为人正直、诚信，能承受较大工作压力。  9. 有良好的编程规范、开发技能及撰写技术文档的能力，有较好的团队合作精神和主动性。  我们的工作时间: 周一至周五 上午9:00-12:00 下午13:30-17:30 （午休时间为1.5小时） 双休给您足够的休息时间！ 人性化办公氛围，考勤不打卡，工作满一年享有5天的带薪年假； 法定节假日按国家规定放假并且享受国家规定相关、婚假、产假、陪护假等相关假期；  一经录用，将为您提供完善的薪酬福利：：   【诚心期待你来加入】 公司从来不缺人，缺的是精英！ 不要求你有多优秀，但必须有追求、有目标、做事认真有责任心！ 选择大于努力，平台大于拼搏！ 你来了，就知道，这一趟，没白跑！ 重要的事情，我们见面说～  公司名称：广州智文技术有限公司 公司地址：广州市番禺大道北383号海印星�h7栋603房 地铁乘车指引：（参考） 地铁：7号线万博中心站A出口 步行10分钟到海印星�h小区 公交乘车指引：华南碧桂园站129路;302路;303路;310路;987路;番145路;番146路;番163路;番186路;番190路;番70路;公交地铁接驳专线9路;夜88路 招聘联系人：李小姐： 020-31062369</t>
  </si>
  <si>
    <t>Windows镜像工程师</t>
  </si>
  <si>
    <t>比亚迪精密制造有限公司上海分公司</t>
  </si>
  <si>
    <t>上海商泰汽车信息系统有限公司</t>
  </si>
  <si>
    <t>计算机硬件</t>
  </si>
  <si>
    <t>免费班车 通讯补贴 绩效奖金 定期体检 餐饮补贴</t>
  </si>
  <si>
    <t>做五休二 五险一金 节日福利 餐饮补贴 加班补贴 交通补贴 弹性工作</t>
  </si>
  <si>
    <t>基本职责/ Basic Responsibility： 1. Windows系统镜像定制； 2. 负责公司Windows系统镜像发布及管理； 3. Windows系统问题调试、分析及解决； 4. Windows应用程序开发； 5. 对公司售前提供技术支持及指导； 6. 对运维团队提供微软相关领域的技术支持及指导； 7. 完成公司安排的其他日常产品相关工作； 任职资格/Requirements： 1. 计算机及相关专业，三年以上相关专业工作经验； 2. 精通MDT/USMT等Windows部署工具，并能在此基础上进行二次开发，或者有嵌入式Windows系统开发经验； 3. 精通WinPE、WinRE、Sysprep、 DISM等相关技术； 4. 能够熟练使用Windows Debug工具对系统进行调试，对各种系统问题进行分析及解决； 5. 熟悉PowerShell, VB等脚本编写及运用； 6. 精通C/C++/C#； 7. 熟悉Windows应用程序开发； 8. 熟悉Windows 驱动开发； 9. 熟悉OEM Preload流程，有PC整机厂商工作经历优先； 10. 具有很强的团队协作精神，责任心强，诚信，具有良好的沟通能力，工作积极主动； 11. 做事认真，仔细，能承受工作压力； 12. 具有微软或其他厂家认证证书者优先；</t>
  </si>
  <si>
    <t>工作职责: 1.负责车载软件产品功能设计、开发、测试、维护； 2.相关模块的性能调优，品质持续改善。 任职资格: 1. 本科以上学历，计算机、软件工程、通信等相关专业，985、211大学必须； 2. 熟悉C/C++语言，掌握面向对象编程思想； 3. 掌握Linux系统下的开发工具和方法； 4. 良好的团队沟通能力，良好的逻辑思维能力和学习能力。</t>
  </si>
  <si>
    <t>上海仁度生物科技有限公司</t>
  </si>
  <si>
    <t>广州源典科技有限公司</t>
  </si>
  <si>
    <t>五险一金 餐饮补贴 免费班车 员工旅游 交通补贴 绩效奖金 年终奖金 定期体检 专业培训 提供住宿</t>
  </si>
  <si>
    <t xml:space="preserve"> 1、熟练掌握WPF、C#编程 2、熟练掌握.Net Framework、LINQ 3、精通XAML界面布局方式,熟悉MVVM开发模式 4、熟悉Web API以及基于REST，JSON格式的服务接口 5、良好的沟通能力和技术文档撰写能力； 6、良好的团队合作精神。 7、工作地点 上海浦东</t>
  </si>
  <si>
    <t>五险一金 周末双休 定期体检 弹性工作 绩效奖金 股票期权 每年多次调薪 带薪年假 节日补贴</t>
  </si>
  <si>
    <t>一、 岗位职责： （1） 完成指定软件模块的需求分析、设计、编码、测试 （2） 系统架构设计，并对系统架构能进行持续优化 （3） 对软件功能和性能提出建设性方案并落地实现 （4） 完成相关文档编写，维护软件使之保持可用性和稳定性 二、岗位要求： （1） 本科及以上学历，3年以上C/C++ linux平台开发经验 （2）具有底层服务器性能调优经验者优先 （3）较强的IT技术学习能力，文档撰写能力，语言表达、沟通协调能力 （4）熟悉wireshark、tcpdump等常用网络数据包分析工具的使用优先 （5） 熟悉任何一种脚本语言者优先 （6）了解TCP/IP等网络协议者优先 （7） 有软件架构设计经验者优先</t>
  </si>
  <si>
    <t>广州市华丰供应链管理有限公司</t>
  </si>
  <si>
    <t>组态工程师</t>
  </si>
  <si>
    <t>上海道法自动化系统集成有限公司</t>
  </si>
  <si>
    <t>Linux C软件研发工程师（GW）</t>
  </si>
  <si>
    <t>广州凯媒通讯技术有限公司</t>
  </si>
  <si>
    <t>做五休二 五险一金 绩效奖金 全勤奖</t>
  </si>
  <si>
    <t>家具/家电/玩具/礼品</t>
  </si>
  <si>
    <t>岗位职责： 1、负责工程项目人机界面组态程序的需求分析、设计开发工作； 2、与具体客户沟通和分析软件需求； 3、负责到客户现场进行培训和技术支持； 岗位要求： 1、大专学历，自动化、电气工程、计算机等相关专业； 2、1年以上组态软件的设计和开发经验； 3、熟悉VB,C, C#, C++等任一门开发语言，SQL Server/Oracle/Mysqp等任一门数据库 4、熟练使用 Wincc，intouch，组态王等任一种工业组态软件；</t>
  </si>
  <si>
    <t>员工旅游 专业培训 股票期权 年终奖金 绩效奖金 定期体检 五险</t>
  </si>
  <si>
    <t>岗位职责： 1、负责大型网站开发、平台应用、移动端网站后台设计编写； 2、参与相关页面的Web前后台架构设计、核心代码的编写及后台服务程序的研发和编写； 3、协助测试和发布系统，准备相关的技术文档，协助解决各种技术问题； 4、进行详细设计、代码开发,配合测试,高质量完成项目； 5、按照项目计划，按时提交高质量代码，完成开发任务。 任职要求： 1、计算机相关专业，3年以上PHP网站程序开发经验； 2、精通PHP开发，熟练掌握多个php框架,如：laravel,lumen,vue.js，熟悉数据库: mssql； 3、熟悉常用环境搭建，如：mysql、Apache、nginx、redis，mongodb等，和其相关的参数设置和性能优化； 4、熟练掌握JavaScript、ajax等前端技术，有Nodejs经验者优先； 5、熟悉linux操作系统及常用命令，了解nginx配置和原理； 6、具有memcache,redis使用经验，了解其数据结构，运行原理，使用场景； 7、有APP接口、微信开发经验者优先。 8、具有第三放支付平台对接经验优先，具有百万级日访问量站点开发维护经验优先。 9、有购物商城项目开发经验优先。</t>
  </si>
  <si>
    <t>五险一金 员工旅游 交通补贴 餐饮补贴 专业培训 出国机会 定期体检 绩效奖金</t>
  </si>
  <si>
    <t>岗位职责： 5G研发/MME研发 岗位要求： 1、通信及相关专业，本科及以上； 2、熟练掌握C/C++/Go语言，熟悉Linux下程序设计； 3、有嵌入式平台linux软件开发经验的优先； 4、熟悉LTE产品和协议研发； 5、具有LTE S1AP＼GTP-U协议软件开发经验者优先； 6、能够熟练阅读英文技术资料； 7、具有良好的沟通能力和敬业精神及团队合作精神。  能力优秀者，诚邀您来踢馆高级工程师职位！ 双通道员工职业发展体系，让您在最适合的位置发挥无限潜能！ A. 专业通道：初级工程师-中级工程师-高级工程师-技术专家-顾问 B. 管理通道：初级工程师-中级工程师-高级工程师-Teamleader-Manager</t>
  </si>
  <si>
    <t>.NET开发工程师（云焱直招）</t>
  </si>
  <si>
    <t>上海优宁维生物科技股份有限公司</t>
  </si>
  <si>
    <t>五险一金 补充医疗保险 员工旅游 交通补贴 餐饮补贴 年终奖金 定期体检 节日福利</t>
  </si>
  <si>
    <t>C++开发工程师 (职位编号：999)</t>
  </si>
  <si>
    <t>高新现代智能系统股份有限公司</t>
  </si>
  <si>
    <t>岗位职责： 1.独立负责公司电商平台与ERP系统交互使用的WebService接口的设计开发； 2.独立负责公司ERP系统的数据采集的设计开发； 3.开发过程中进行单元测试和开发文档的编写；  任职要求： 1.计算机或相关专业，大专及以上学历； 2.二年以上C#.NET开发经验，一年以上WebService接口、Windows服务开发经验； 3.熟悉C＃编程开发，熟悉常用的.Net Framework类库的使用，能够使用C#语言简洁高效地完成开发任务； 4.熟悉SQLServer等数据库技术，熟练编写SQL语句和存储过程； 5.逻辑思路清晰，代码规范，具备良好的分析和解决问题的能力； 6.良好的沟通能力，注重团队协作，做事严谨踏实，具有较强的责任心。  我们为您提供： ●薪酬待遇：行业内极具竞争力的薪酬福利体系，不仅缴纳五险一金，传统佳节还有福利，年底更有丰厚的年终奖； ●日常补贴：通讯补贴、交通补贴、餐补，让您的日常生活更加有保障； ●健康保障：补充商业医疗+年度健康体检为您提供健康保障； ●员工旅游：每年的集体旅游是必须的，三年以上的员工有海外游机会； ●晋升空间：完善的晋升机制，专员-主管-经理-总监-总经理； ●工作环境：宽敞明亮的办公环境，简单的人际关系，丰富多彩的集体活动，让您的工作更加愉快； ●工作时间：正常双休，法定假日，带薪休假统统享有。</t>
  </si>
  <si>
    <t>绩效奖金 定期体检 节日福利 商业意外险 一对一带教 积分奖励</t>
  </si>
  <si>
    <t>任职资格： 1.  大专及以上学历，计算机软件相关专业； 2.  精通C/C++语言，熟练掌握数据结构/算法；具备Linux/win32的开发经验； 3.  精通面向对象分析设计，熟悉常用的设计模式并有实际应用经验，熟悉UML建模； 4.  性格开朗，有敬业精神、善于团队合作，沟通表达顺畅，对开发充满兴趣与激情。能接受短期出差、加班，能承受较大的工作压力； 5. 有需求分析、软件设计类工作经验优先。 6. 有AFC系统相关项目经验者优先。  工作内容： 1.  负责设备软件、系统服务软件部分需求分析工作。 2.  负责设备软件、系统服务软件设计工作。 3.  负责后台系统服务的开发。 4.  负责轨道交通自动售检票系统多种设备软件的开发。</t>
  </si>
  <si>
    <t>上海律阳资产管理有限公司</t>
  </si>
  <si>
    <t>房地产 租赁服务</t>
  </si>
  <si>
    <t>带薪年假 五险一金 绩效奖金 住房补贴 节日福利 高温补贴</t>
  </si>
  <si>
    <t>1. 参与公司网站建设规划、需求分析、流程设计以及研讨技术实现方案； 2. 根据公司网站规划，负责网站业务层逻辑的设计； 3. 根据网页站设计要求以及工作进度安排，负责编写网站中各功能模块，关键算法的程序； 4. 负责编写技术文档、配合测试工程师修改相应的程序； 5. 负责网站日常更新维护、完成bug处理和产生率； 6.完成领导交办的其他任务。</t>
  </si>
  <si>
    <t>美国K2软件（中国）</t>
  </si>
  <si>
    <t>深圳市欣视景科技股份有限公司</t>
  </si>
  <si>
    <t>高级开发工程师/软件工程师</t>
  </si>
  <si>
    <t>上海云角信息技术有限公司</t>
  </si>
  <si>
    <t xml:space="preserve">1. 负责项目需求分析，设计，以及用户沟通 2. 独立负责迭代过程中的模块开发及日常维护 3. 负责模块的开发和测试 4. 领初级开发一起完成模块开发 5. 负责项目中技术难点和关键模块的设计和编码 任职要求： 1、精通c#, ASP.net MVC或Java，Spring等框架  2、熟练使用SQL，至少接触过一种关系型数据库：SQL Server、MySQL、Oracle  3、了解Hadoop，Spark，Storm，Hive等大数据相关框架  4、熟悉Web应用开发技术：HTML，JavaScript, Jquery，CSS，DHTML，AJAX，XML等 5、熟悉restful api / wcf </t>
  </si>
  <si>
    <t>五险一金 补充公积金 年终奖金 绩效奖金 专业培训 通讯补贴 员工旅游 餐饮补贴 股票期权 定期体检</t>
  </si>
  <si>
    <t>? 岗位职责：
1、主要负责前端页面实现，根据产品需求完成产品前端展示效果和交互功能；
2、编写与工作相关的技术文件；
3、配合UI&amp;后端工程师完成项目开发，并保持代码在各个浏览器下的良好的兼容性。
? 任职资格：
1、精通JavaScript前端开发，熟练使用ES6语法，熟悉ESLint规范，理解Promise、async/await异步规范，3年以上工作经验；
2、熟悉常见的前端UI框架Element UI、Bootstraps等；
3、熟知MVVM原理，熟练使用Vue、webpack、vuex、vue-cli、axios等主流技术进行项目开发，能根据需要封装vue组件；
4、熟练使用npm包管理工具，git版本控制工具；
5、有出色的独立工作能力及团队合作精神，有良好的沟通能力；
6、工作态度积极，遇到问题主动找资源处理，执行力强。</t>
  </si>
  <si>
    <t>任职资格： 1、25岁以上，本科以上学历； 2、2年以上VC++开发经验； 3、熟悉MySQL，SqlServer或Oracle数据库应用开发技术； 4、有界面开发经验。  岗位职责： 1、生产线控制PC端管理系统架构设计及代码编写等。 2、网络数据库管理软件设计等。</t>
  </si>
  <si>
    <t>cocos2dx前端（初级）工程师</t>
  </si>
  <si>
    <t>上海雪萌网络科技有限公司</t>
  </si>
  <si>
    <t>c++量化交易系统开发</t>
  </si>
  <si>
    <t>上海骐骏投资发展有限公司</t>
  </si>
  <si>
    <t>五险一金 节日福利 餐饮补贴 年底双薪 零食饮料</t>
  </si>
  <si>
    <t>岗位描述 1、 游戏前端JavaScript编程，实现产品功能开发； 2、 基于已有项目框架改进、优化、调试； 3、 安装包输出和提审，版本迭代；  岗位要求 1、 JavaScript编程经验，对JavaScript脚本技术的特性有一定的了解； 2、 理解一个已经成熟的中型游戏框架的能力； 3、 了解C++或C# / Java等主流编程语言； 4、 任一手机游戏引擎的开发经验，例如Cocos2D / Cocos Creator / Unity3D / Egret / LayerBox； 5、 懂得分析工作需求，与开发人员，策划人员，美术人员等协同工作，完成项目计划；</t>
  </si>
  <si>
    <t>金融/投资/证券 贸易/进出口</t>
  </si>
  <si>
    <t xml:space="preserve">1.编写期货实盘交易策略。 2.现有交易管理系统二次开发与维护。 3.快速调试解决bug问题 4.熟悉期货综合交易平台系统ctp 熟练使用VS Studio进行C++项目开发  【职位要求】  1熟悉数据结构和算法;了解Matlab优先； 2.熟悉常用数据分析相关库； 3.动手能力强，优秀的学习能力，独立思考解决问题能力，工作积极主动，责任心强，具有出色的沟通能力和团队合作精神； </t>
  </si>
  <si>
    <t>高级devops开发工程师</t>
  </si>
  <si>
    <t>上海派维网络科技有限公司</t>
  </si>
  <si>
    <t>带薪年假 节日福利 绩效奖金 加班补贴 餐饮补贴 五险一金 做二休一</t>
  </si>
  <si>
    <t>C++嵌入式软件开发工程师</t>
  </si>
  <si>
    <t>深圳天地宽视信息科技有限公司上海分公司</t>
  </si>
  <si>
    <t>1. 参与产品软件系统的设计、开发过程. 负责在产品（项目）原型的基础上进行需求分析细化，设计项目服务端框架和业务功能； 2. 负责后台业务逻辑, 为客户端（Web, App）提供服务接口； 3. 负责服务器程序的质量和运行性能，对系统和性能进行优化，保证系统的吞吐量； 4. 配合测试人员, 优化完善产品实现, 交付高质量的产出物； 5.负责研发持续集成、交付、部署、监控的技术体系标准化。  任职要求： 1. 3年以上.NET和C#的实际开发经验； 2.熟悉.net体系架构，熟练掌握C#及其高级特性。 3.熟练掌握MS Web技术，如Asp.Net, Asp.Net MVC，Javascript，HTML DOM，JQuery，ASP.NET Core等； 4.熟练掌握数据传输如：Restful API、WCF/Web Service、Web API、SOAP等，具有实际的开发经验； 5.熟悉微软Entity Framework及其他ORM框架，熟练使用Linq to SQL； 6.熟悉至少一种主流数据库(如SQL Server、MySQL等)的应用开发，掌握数据库调优方法； 7.拥有良好的编码习惯，代码可维护性高，对代码质量有较高的追求； 8.有较强的问题分析和解决能力，喜欢钻研各种新技术，有强烈的产品荣誉感及归属感 ； 9.敏捷开发团队经验，移动应用项目经验或基于微服务架构的项目经验者优先；  11.对DevOps体系有了解，有Devops经验：CI\CD工具如Docker，Jenkins，TFS等优先。</t>
  </si>
  <si>
    <t>UI交互设计师</t>
  </si>
  <si>
    <t>上海炙火电子科技有限公司</t>
  </si>
  <si>
    <t>岗位职责： 1、负责嵌入式Linux系统应用软件开发工作； 2、进行软件详细设计、编码、单元测试、集成测试、系统测试等工作； 3、进行软件代码维护、优化等工作； 4、参与相关质量活动、确保设计、实现、测试工作按时保质完成； 职位要求： 1、计算机、电子信息等专业，本科及以上学历； 2、精通C++语言； 3、熟悉多线程技术 4、熟练操作Linux系统，熟练阅读和理解Makefile文件； 5、有音视频产品开发产品经验更佳； 6、英语四级及以上，能够熟练阅读和理解英文资料； 7、思路清晰，肯专研、吃苦耐劳、性格乐观、积极向上、能够承受一定的工作压力。 职位优势： 平台广阔，晋升机会多，无办公室政治，员工股权激励，13-17薪。</t>
  </si>
  <si>
    <t>Sr. Software Developer (Advanced Solutions)</t>
  </si>
  <si>
    <t>苏伊士（上海）环境服务有限公司</t>
  </si>
  <si>
    <t>25-40万/年</t>
  </si>
  <si>
    <t>五险一金 年终奖金 补充医疗保险 定期体检 专业培训</t>
  </si>
  <si>
    <t xml:space="preserve">岗位职责： 1.参与移动App、网站UI、H5活动页面及图标表情等素材的产品UI设计、视觉创意和动态交互设计工作，以及公司品牌宣传设计； 2.完成项目或产品负责人布置的产品UI设计，交互任务； 3.与软件工程师协同配合，完成项目或产品所需的GUI及前端交互式设计； 4.协助处理产品解决方案或工作手册等所需的美化设计工作，了解最新的的交互式GUI设计，始终保持设计产品的美感； 5.根据产品需求，从用户体验角度出发，提升设计质量； 6.制定产品界面的风格及标准，包括界面控件、界面图标、交互设计； 7.负责把控产品应用的各类UI设计规范、UI界面视觉风格；规范产品在用户体验上的统一性和一致性，编写、维护和更新产品的相关设计文档和规范； 8.跟踪，协助开发，测试等软件人员完成产品设计，调试工作； 9.完成公司平面设计的其他工作。  岗位要求： 1.大专及以上美术院校或其他相关院校毕业（能力优者从宽），3年以上UI相关工作经验； 2.熟练掌握Photoshop、Sketch、Flashi、Illustrator、AE、C4D等制图交互制作工具； 3.了解前端Html、Javascript、Css+Div、Bootstrap等开发软件； 4.了解Android、iPhone等移动平台特性，熟悉游戏类App，有游戏类视觉设计经验的优先； 5.有网页、H5、APP、软件行业产品交互设计工作经验（以线上案例为主），有扎实绘画美术功底者优先； 6.有手绘经验、插画设计、C4D设计 任何一种作品作品优先； 7.熟悉软件产品构建的相关流程，包括功能分析、用户角色分析、原型设计、界面开发、易用性测试等； 8.熟练并理解用户体验设计方法，对用户体验和易用性有敏锐的把握能力； 9.熟练运用交互设计各种方法，对交互设计理论有较深的了解和知识； 10.能够提供高质量的产品原型、流程图、线框图等清晰的表达设计方案。 ----------------------------------- 工作地点在紧邻上海安亭的花桥国际商务城亚太广场【上海地铁11号线兆丰路站5分钟即到公司】 </t>
  </si>
  <si>
    <t>深圳创想互娱科技有限公司</t>
  </si>
  <si>
    <t xml:space="preserve"> Base in Shanghai, report to China Factory Manager As a global expert in the water and waste sectors, SUEZ helps cities and industries in the circular economy to preserve, optimize and secure the resources essential to our future. For over a decade, SUEZ has been a leader in supporting the digital transformation of municipalities and industrial partners. Our sustainable innovations support agile and accurate decision-making. We are now building a new team that will have the challenge to deliver Advanced Solutions to customers in China. If you want to invest your passion and energy in a challenging project, working with an expanding team, growing in knowledge, then you have come to the right place. The role is based in Shanghai, part of the China Factory team, and reporting directly to the China Factory Manager. Our offices are located in Shanghai, People Square.  Responsibilities: </t>
  </si>
  <si>
    <t>五险一金 员工旅游 绩效奖金 年终奖金 弹性工作 专业培训</t>
  </si>
  <si>
    <t xml:space="preserve">岗位职责： 1，负责服务器端功能模块的设计、编码和测试。 2，平台相关功能的开发与维护。 3，对现有项目进行优化与重构。 岗位要求： 1、计算机相关专业毕业，本科及以上学历，或能力优秀者（大专）； 2、熟练使用C++进行逻辑开发，有良好的编程习惯，一年以上开发经验； 3、思维活跃，具有严谨的逻辑思维能力； 4、熟悉Protobuf者优先； 5、热爱游戏，了解游戏行业工作性质，有志于在游戏开发方向发展者优先； 6、英语水平良好，能熟练阅读英文技术文档，具有良好的自学能力者优先； </t>
  </si>
  <si>
    <t>it管理专员</t>
  </si>
  <si>
    <t>五险一金 员工旅游 免费班车 定期体检 专业培训</t>
  </si>
  <si>
    <t>广州南方卫星导航仪器有限公司</t>
  </si>
  <si>
    <t>任职要求： 1.     熟悉linux，windows操作系统。 2.     熟悉windows server等常见应用服务部署、优化、故障处理,有至少3年以上部署及运维经验。 3.     熟练掌握K2、C#等框架及开发语言，具有OA开发经验的优先考虑。 4.     有主流大型数据库(包括ORACLE，MySQL，SQL server等)的实际维护经验； 5.     熟悉SAP，物料、仓储、财务、项目、销售等各模块的应用 6.     熟悉主流品牌的网络安全设备配置和维护。 7.     责任心强，积极主动，热爱学习，有良好的沟通能力和团队合作能力 岗位职责： 1．  负责公司PC、打印机等办公设备的维护、配置和管理。 2．  负责公司机房、Linux\Windows服务器环境的日常维护 ； 3．  负责网站、Email运维相关工作，主要包括应用部署、应用发布、配置变更、故障排除等； 4．  负责生产系统运行状态监控，主要包括服务器状态、应用运行状态等； 5．  负责对公司ERP系统维护，需求整理及技术支持； 6．  负责配合开发搭建测试平台，公司信息化OA系统开发设计、推行、实施和持续改进； 7．  在运维工作中主动发现问题，提出合理化建议和优化手段。 8．  负责公司网络安全设备，语音网关、视频会议及安防设备的运行维护。</t>
  </si>
  <si>
    <t>五险一金 员工旅游 专业培训 餐饮补贴 通讯补贴 定期体检 绩效奖金 年终奖金 补充医疗保险 交通补贴</t>
  </si>
  <si>
    <t>岗位职责： 1、根据产品需求和设计图完成产品开发； 2、参与公司Windows平台和Linux平台产品的开发； 任职要求： 1、计算机、软件工程及相关专业，本科以上学历； 2、熟悉VS开发环境，具有2年以上C++的开发经验； 3、熟悉网络编程，熟悉多线程开发，精通TCP/IP协议及编程，熟悉数据库开发； 4、熟悉STL、boost、qt； 5、能够熟练使用调试工具，能够熟练应用Linux系统，具备良好的调试手段和技巧； 6、熟悉面向对象的大型分布式系统设计与开发； 7、具备良好的分析解决问题能力，能独立承担任务和有系统进度把控能力； 8、责任心强，良好的对外沟通和团队协作能力，主动，好学。</t>
  </si>
  <si>
    <t>上海拓锦信息技术有限公司</t>
  </si>
  <si>
    <t xml:space="preserve"> 1、负责基于.NET/ASP.NET/C#的客户端软件和Web开发；
2、在既定程序标准规范内，完善模块功能，部署实施网站后台架构；
3、检测程序功能的可用性、易用性，并从人性化、用户体验的角度考虑功能;
4、编写代码实现功能，完成项目开发，撰写相关文档，参与团队需求分析；
5、积极主动地解决项目开发中的问题，保持专业的态度和行为，有计划性的规划和完成日常任务。   任职要求：
1、2年以上.NET开发经验,熟悉微软开发框架和相关开源框架；
2、具有面向对象分析、设计、开发能力，具有深厚的专业技术基础，精通.NET主流应用服务器的架构体系、数据库以及各种中间件技术；
3、熟悉JavaScript、html、css技术；
4、具有数据库应用开发经验，熟悉SQL Server、Oracle、MySQL等大型数据开发库，具备一定的SQL优化的能力； 5、具备良好的文档撰写能力、及代码编写习惯，良好的抽象思维和逻辑思维能力，独立分析问题解决问题的能力；  6、有良好的团队协作精神，熟悉软件开发的各个生命周期；</t>
  </si>
  <si>
    <t>深圳市樱吉尔国际教育咨询有限公司</t>
  </si>
  <si>
    <t>Web前端设计师</t>
  </si>
  <si>
    <t>1.1-2万/月</t>
  </si>
  <si>
    <t>上海弗兰广告有限公司</t>
  </si>
  <si>
    <t>.Net开发工程师</t>
  </si>
  <si>
    <t>五险一金 绩效奖金 通讯补贴 年终奖金 节日福利 员工旅游</t>
  </si>
  <si>
    <t>润焱人力资源（上海）有限公司</t>
  </si>
  <si>
    <t>您将从事： 1、进行C语言的相关程序的开发，负责开发模块的单元测试和集成测试； 2、负责软件需求分析、概要设计文档的编写； 3、主导架构设计及核心代码开发，确保系统性能、质量和安全； 4、参与对系统的日常维护、分析并解决软件开发过程和运行期间出现的问题； 5、配合系统工程师进行产品调试，为项目现场提供技术支持。    您需具备： 1、本科及以上学历，计算机相关专业毕业； 2、有三年以上C语言开发经验； 3、精通C++，多线程编程，熟练掌握WINDOWS或Linux等平台编程环境； 4、C/C++基础扎实,对数据结构，能够熟练使用VC++、MFC进行软件编程； 5、熟悉多线程、多进程、网络编程等技术； 6、具有良好的问题理解能力，能够理解以及处理复杂逻辑； 7、具有良好的学习能力、沟通能力及团队协作精神，能承受一定工作压力。    您将获得： 1、 环境：开放明亮的办公环境、和谐互助的团队； 2、 工资：优于市场行情的岗位薪酬，让您价有所值； 3、 奖金：根据员工绩效表现和团队业绩，提供丰厚的绩效奖金和年终奖金； 4、 五险一金：养、失、工伤、医疗、生育、公积金，一切为您保驾护航； 5、 节日：节日福利和免费旅游，让我们一起去看看世界到底有多大； 6、 活动：在这里除了工作，我们还有定期的娱乐和趣味活动； 7、 培训：公司为员工提供多种培训，并提供资助选送部分员工参加外部培训，让您在知识的海洋畅游，一起与同事们共学习、共进步； 8、 晋升：公司将为有能力的你提供宽广的职业晋升通道，让你在企业中能得到个人价值的完美展现。  我们希望： 你是一个执着的人。。 你是一个有责任感的人。。 你是一个善良而有爱心的人。。  只要您有能力，欢迎您来谈您期望的薪资和奖金；我们提供开放分享的平台，来吧，提出您的计划和建议，来这里实现你的人身价值和目标！  联系邮箱: hr_yje1319@163.com QQ号码: 2279567378</t>
  </si>
  <si>
    <t>广告 计算机软件</t>
  </si>
  <si>
    <t>五险一金 员工旅游 定期体检 年终奖金 通讯补贴</t>
  </si>
  <si>
    <t xml:space="preserve">1.负责设计Web/App前端用户交互流程； 2.负责Web/App页面的整体美工创意、设计与制作； 3.配合策划及技术人员，负责Web/App广告banner、活动专题页面、网站首页皮肤、网站内页、产品详情页面、EDM、页面代码制作等设计和页面实现工作；  任职资格： 1.两年以上Web/App设计及制作经验； 2.精通Flash、Firework、Photoshop、Dreamweaver等工作软件，精通html、html5、css、javascript等前端语言，掌握Web/App设计的制作技巧； 3.能熟练应用div+css进行网页排版布局，能够使用js完成一些动态交互； 4.熟悉B/S和移动客户端（App）产品界面的设计思想和开发流程； 5.对主流开发语言有一定了解（如PHP）,能与技术团队沟通合作； 6.善于与人沟通，良好的团队合作精神和高度的责任感，能够承受压力，有创新精神&amp;quot.  </t>
  </si>
  <si>
    <t>1、基于.Net平台B/S系统框架分析、设计开发； 2、维护和优化现有业务系统的性能； 3、网站功能的日常维护和及Bug的响应处理；  任职要求： 1、计算机相关专业大专及以上学历； 2、2年以上软件开发工作经验; 3、熟练使用C#，asp.net，熟悉.Net框架； 4、熟悉SQL Server、MySql数据库，熟练使用SQL语言，掌握存储过程； 5、具有良好的编程风格，乐于学习; 6. 对工作有很强的责任感和很高的热情，适应在压力下的工作； 7、良好的团队协作精神和沟通能力; 8、有Java开发经验的优先; 9、了解区块链相关技术优先;  全球区块链研究中心Global Blockchain Research Center简称GBC，是一家专注于区块链领域研究，致力于区块链行业发展的独立科研机构。主要从事区块链理论研究、区块链哲学意义研究，区块链社会影响力研究，区块链的技术应用研究以及区块链新技术开发研究。GBC作为独立科研机构的目的在于促进区块链技术迭代发展，孵化及加速相关区块链企业成长，建立全球区块链行业交流中心，整合区块链行业资源，打造产研一体的区块链生态体系。GBC工作人员由10多个国家及地区数十名专家学者及技术研发人员组成，主要从事以下细分领域的的研究如区块链人工智能，机器自我学习、深度学习、语义学习领域研究；区块链机器人、无人机、认知纳米机器人领域研究；区块链认知科学、神经科学、影像、BCIS领域的改善研究；区块链智能代理的信誉系统领域研究；区块链智能合同，dapps、DAO、DAC、DCOs研究；区块链挖掘，共识的信任，自动算法执行领域研究；区块链虚拟现实、云计算、分布式信任领域研究；区块链复杂自适应系统，计算复杂性理论研究以及区块链与健康：电子病历，大型数据银行安全，虚拟病人模拟领域的研究等。</t>
  </si>
  <si>
    <t>深圳市大众通信技术有限公司</t>
  </si>
  <si>
    <t>ASP.NET 开发工程师</t>
  </si>
  <si>
    <t>上海密尔克卫化工储存有限公司</t>
  </si>
  <si>
    <t>五险一金 弹性工作 年终奖金 专业培训 通讯补贴 员工旅游 做五休二 节日福利</t>
  </si>
  <si>
    <t>1、负责新的和现有的产品开发和维护工作； 2、参与产品的系统设计和运作所需的相关文档的编写； 3、后台技术支持，协助其他部门解决、完成和完善系统运作。 任职资格： 1、成熟的面向对象设计理念； 2、开阔的算法设计思路； 3、扎实的C/C++和python编程技术； 4、熟练的Linux和shell操作； 5、熟练的网络编程，深入了解TCP/IP、UDP等网络通信机制； 6、曾参与过后台高并发、高负载的服务器开发项目； 7、了解rabbitMQ/kafka消息中间件的原理和使用； 8、了解redis、mongodb和mysql相关数据技术； 9、性格乐观，乐于与人沟通； 具备voip行业、sip协议经验优先。  公司介绍： 深圳市大众通信技术有限公司为深圳市三三得玖通信技术有限公司旗下全资子公司。 深圳市大众通信技术有限公司成立于2007年，一直以来专注于商务语音通信领域。十年磨砺，目前已在证券、银行、保险、物流、房地产、互联网O2O等领域，打造了丰富的产品体系和完善的解决方案，并在上述领域中积累了数万家的企业用户。 玖云平台是深圳市大众通信技术有限公司开发的通信能力开放平台，该平台通过开放API、SDK接口，为企业的各端应用提供更低成本、更快捷、更稳定的通信能力。玖云平台专注于行业应用，帮助企业利用更智能、更先进的通信工具，连接天下生意。 登录网站了解更多：http://www.33e9cloud.com/</t>
  </si>
  <si>
    <t>五险一金 补充公积金 员工旅游 交通补贴 餐饮补贴 通讯补贴 绩效奖金 定期体检</t>
  </si>
  <si>
    <t>1、根据系统规格说明书进行代码开发； 2、进行单元测试、确保交付代码质量； 3、协助团队，对负责的模块进行用户支持； 任职要求： 1、一年以上.net开发软件经验，有物流行业经验优先； 2、熟练掌握使用C#语言，.NET框架，VS.NET开发环境， 3、熟悉使用ASP.Net MVC； 4、熟悉SQL Server,熟练编写SQL,熟悉存储过程、触发器； 5、熟练使用Jquery,Bootstrap等主流前端框架，对于前端页面及布局有一定了解。</t>
  </si>
  <si>
    <t>软件工程师――C++</t>
  </si>
  <si>
    <t>深圳鼎信通达股份有限公司</t>
  </si>
  <si>
    <t>密尔克卫化工供应链服务股份有限公司</t>
  </si>
  <si>
    <t xml:space="preserve">岗位职责： 1、熟悉掌握话机程序代码，并在此基础上定位、解决问题； 2、掌握VOIP相关知识，根据市场需求进行功能开发。  任职要求： 1、5年以上C/C++开发经验，同时熟悉Android/Java开发者优先； 2、有多进程/多线程编程经验,熟悉Socket网络编程，熟悉TCP/IP，HTTP网络协议； 3、良好的分析和问题解决能力； 4、熟悉嵌入式Linux系统,能够在嵌入式linux下调试与开发； 5、熟悉敏捷或迭代开发流程者优先考虑； 6、良好的代码习惯，熟练使用常见设计模式； 7、沟通良好，学习能力强，执行力强。 </t>
  </si>
  <si>
    <t xml:space="preserve"> 1、根据项目需求，完成软件项目的详细设计、代码开发、单元测试工作； 2、根据项目接口标准，完成软件项目的接口开发、服务调试、系统集成工作； 3、配合项目经理，完成项目相关文档的编写工作。 任职要求 1、计算机、信息技术相关专业，本科及以上学历； 2、2年以上B/S架构软件开发经验，熟练掌握.NET Framework，并熟悉设计模式和数据结构； 3、精通C#和ASP.NET开发，熟悉MVC/WebApi等开发技术； 4、熟练掌握HTML、JS、JQeury、CSS、XML、Web Service、AJAX等技术，有MiniUI、基于Jquery的图形开发经验者优先； 5、熟练掌握SQL Server数据库设计、存储过程、数据库性能优化等，熟练应用SQL语言； 6.  熟练HTML5 移动端开发者优先； 7、熟悉面向对象思想，具备一定系统分析和设计能力； 8、思路清晰,学习能力强，善于表达，有良好的合作沟通能力和团队合作精神 </t>
  </si>
  <si>
    <t>Untiy手游资深程序-TW03-上海-00284</t>
  </si>
  <si>
    <t>英雄互娱科技股份有限公司</t>
  </si>
  <si>
    <t>Alten China Limited</t>
  </si>
  <si>
    <t>前端javascript</t>
  </si>
  <si>
    <t>上海聚熠电子商务有限公司</t>
  </si>
  <si>
    <t>做五休二 绩效奖金 周末双休 五险一金 餐饮补贴</t>
  </si>
  <si>
    <t>计算机软件 汽车及零配件</t>
  </si>
  <si>
    <t>Responsibilities:
? You will drive strategic technical leadership
? Perform continuous analysis and requirement handling.
? Develop and test high quality products
? Perform trouble shooting and customer support
? Drive continuous improvements of products and processes
? Develop competence in technical domain
Qualifications &amp; Requirements:
? University Major in Computer Science, Telecommunication, Software Engineering, etc.
? Outstanding C/C++ programming skill on Linux
? Deep knowledge in Unix/Linux tool chain: compilers, debuggers, memory profilers
? Good knowledge in software version control system (Git, Clear Quest)
? Protocol knowledge (e.g. TCP/IP, VRRP, IP routing)</t>
  </si>
  <si>
    <t>五险一金 绩效奖金 年终奖金 弹性工作 员工旅游</t>
  </si>
  <si>
    <t>岗位职责：  1.根据业务需求，实现相关功能 2.和策划讨论和反馈细节问题； 3.游戏开发过程规范书写注释等  任职要求：  1.计算机软件或相关专业专科以上学历，1年以上工作经验， 2.熟悉cocoscreator（js） 3.良好的面向对象设计理解，熟悉面向对象设计原则； 4.具备性能调优等技能优先；具备良好的沟通能力，性格开朗，吃苦耐劳，有团队合作精神 5.优先应届毕业亦可考虑</t>
  </si>
  <si>
    <t>C++算法实现（业务支持）工程师</t>
  </si>
  <si>
    <t>上海正雅齿科科技股份有限公司</t>
  </si>
  <si>
    <t>CS软件工程师</t>
  </si>
  <si>
    <t>上海寅客网络科技有限公司</t>
  </si>
  <si>
    <t>0.8-1.7万/月</t>
  </si>
  <si>
    <t>五险一金 员工旅游 交通补贴 餐饮补贴 年终奖金 出国机会</t>
  </si>
  <si>
    <t>做五休二 五险一金 节日福利 员工旅游</t>
  </si>
  <si>
    <t xml:space="preserve"> 任职要求： 1.本科学历及以上，至少2年相关工作经验 2.熟练掌握c/c++ 3.对各种设计模式有一定了解，明白封装、抽象的作用与意义 4.数学能力良好 5.逻辑思维清晰，能够准确表达 6.掌握typescript 或JavaScript 或其他语言优先 7.有plc或机器人程序开发经验优先  备注：正雅是一家非常重视研发的公司。隐形正畸是一个快速发展中的行业，涉及各种专业知识，包括口腔医学、三维模型处理、二维图像处理、医疗大数据、机器学习、材料研发、生物力学、有限元分析、自动化生产等等。欢迎感兴趣的小伙伴加入。</t>
  </si>
  <si>
    <t xml:space="preserve">1、 负责项目的CS程序开发及后续维护; 2、 开发高级分析服务，熟悉项目中的数据库结构，根据项目原型和设计进行开发； 3、 根据测试反馈的问题及时进行程序优化； 4、 协助或编写CS操作手册文档； 5、 对原型和设计进行监督，提出优化改良意见。 岗位要求： 1、 具有计算机或GIS等相关学科本科以上学历 2、 熟练使用VS开发工具； 3、 精通.NET Framework (C# )开发，Winform开发； 4、 熟悉IO编程、SOCKET编程； 5、 熟练使用SQL语言，熟悉Oracle或SQL Server; 6、 熟练使用PLSQL、Navicat Premium、SQLite Expert Personal等数据库操作具; 7、 熟悉ArcGIS平台，精通ArcGIS等地图应用的开发； 8、 熟悉ArcGIS平台的各种数据结构； 9、 能快速理解各项目的数据结构； 10、有责任心，有较强团队协作能力和良好的沟通表达能力。 </t>
  </si>
  <si>
    <t>资深C++开发工程师-SDK和控件开发</t>
  </si>
  <si>
    <t>威盛电子（上海）有限公司</t>
  </si>
  <si>
    <t>上海迪维欧电子设备有限公司</t>
  </si>
  <si>
    <t>五险一金 补充医疗保险 补充公积金 餐饮补贴 绩效奖金 年终奖金 弹性工作 定期体检 试用期全薪</t>
  </si>
  <si>
    <t xml:space="preserve"> 1.    根据公司产品要求开发后端服务器。 2.    与前端开发团体配合完整整个产品的设计与开发。    职位要求  </t>
  </si>
  <si>
    <t>五险一金 绩效奖金 员工旅游 周末双休 带薪年假 每年调薪</t>
  </si>
  <si>
    <t>职位要求： 1、三年以上VC/C++项目开发工作经验 ，熟练使用Visual Studio 2005或以上的开发软件； 2、熟悉面向对象软件开发，精通C++，熟悉MFC、COM、DirectX编程； 3、精通socket网络编程和多线程并行开发； 4、能独立编写完备开发文档者优先； 5、熟悉STL标准库或boost库者优先； 6、有视频编解码(基于FFMpeg)或安防领域相关应用开发经验者优先。  职位描述： 1、做好Windows环境下公司自有相机的SDK和控件的封装，测试和维护和相关管理工作； 2、依据新产品开发进度和任务分配，开发相应的软件模块，编写相应的技术文档； 3、提供给应用软件开发工程师详细的demo程序； 4、根据新需求对SDK和控件的接口设计,规划及开发。</t>
  </si>
  <si>
    <t>Linux C/C++开发工程师 (职位编号：YF100)</t>
  </si>
  <si>
    <t>蓝盾信息安全技术股份有限公司</t>
  </si>
  <si>
    <t>IT系统维护人员</t>
  </si>
  <si>
    <t>上海华运通仓储配送有限公司</t>
  </si>
  <si>
    <t>五险一金 交通补贴 餐饮补贴 专业培训 年终奖金 股票期权 定期体检</t>
  </si>
  <si>
    <t>广东重运宝科技有限公司</t>
  </si>
  <si>
    <t>岗位要求： 1、具备扎实的计算机基础理论知识以及良好的英语阅读能力； 2、掌握C基于对象、C++面向对象程序设计与编程； 3、掌握linux系统编程，包括多线程、多进程、socket编程； 4、理解linux内核面向对象的设计思想，具备理解并移植linux内核框架的能力； 5、理解linux设备驱动模型，具备实际驱动程序移植开发经验； 6、对linux网络协议栈有深入了解或有防火墙、交换机、网络审计产品开发经验者优先考虑； 7、有基于cavium平台以及sandybridge平台的网络产品开发经验者重点考虑。  职责描述： 1、负责linux内核模块的开发与移植，主要工作多与网络协议栈相关； 2、参与需求分析方法研究和相关规范文档的编写制作，及时了解规范要求； 3、参与软件设计方法的研究及相关规范文档的编写制作，及时了解规范要求，将其应用到工程实践中； 4、参与软件的开发、算法的研究和相关规范文档的编写制作，及时了解规范要求，并指导软件工程师在实践中应用； 5、参与软件质量保障方法方面的研究和相关规范文档的编写制作，及时了解规范要求，以符合软件质量保障体系要求的方式开展软件的设计工作； 6、配合项目经理的工作安排，积极做好系统设计工作。</t>
  </si>
  <si>
    <t>做五休二</t>
  </si>
  <si>
    <t>岗位职责： 1、负责解决公司员工系统使用中遇到的问题，提供相关技术支持; 2、对使用人员进行培训，指导其正确操作; 3、负责应用系统上线、变更、维护、参数配置等工作; 4、负责应用系统遇到异常问题后台数据的查询及维护; 5、服从领导的工作安排。  岗位要求： 1、计算机或相关专业，本科及以上学历； 2、良好的沟通交流能力，性格平和、细心，责任心强，善于沟通； 3、熟知Oracle、SQL Server、MYSQL等各类主流数据库的应用； 4、熟悉JAVA、Python、C# .net开发； 5、熟悉软件系统开发流程、独立完成技术文档的书写，掌握业务流程分析和描述方法； 6、具备良好的英语读写能力。</t>
  </si>
  <si>
    <t>互联网/电子商务 交通/运输/物流</t>
  </si>
  <si>
    <t>五险一金 专业培训 绩效奖金 交通补贴 周末双休 年终奖金</t>
  </si>
  <si>
    <t>岗位职责： 1、能独立处理和解决所负责的任务 2、负责客户端技术输出 3、根据App产品功能参与完成模块设计、编码实现、上线及日常维护工作  任职要求： 1、互联网相关专业毕业，3年以上工作经验 2、有APP混合平台编程经验 3、熟悉HTML5、JavaScript 4、精通Java语言，熟悉设计模式 5、熟悉Android的各大UI控件的使用 6、对APP安全、网络安全有较深认识，并有相关的实战经验</t>
  </si>
  <si>
    <t>C++客户端工程师</t>
  </si>
  <si>
    <t>北京淳中科技股份有限公司</t>
  </si>
  <si>
    <t>上海穗农信息科技有限公司</t>
  </si>
  <si>
    <t>电子技术/半导体/集成电路 通信/电信运营、增值服务</t>
  </si>
  <si>
    <t>计算机软件 农/林/牧/渔</t>
  </si>
  <si>
    <t>弹性工作 五险一金 带薪年假 绩效奖金 节日福利 交通补贴 餐饮补贴 通讯补贴 专业培训 做五休二</t>
  </si>
  <si>
    <t>岗位职责： 1、开发公司音视频产品的客户端程序； 2、负责软件更改说明、功能性说明等开发文档的编写工作。   任职资格： 1、熟练掌握C/C++语言，精通面向对象编程思想； 2、2年及以上客户端程序开发经验，熟悉QT开发环境； 3、掌握常用数据结构及算法，熟悉常用的设计模式； 4、责任心强，沟通能力强，学习能力强； 5、计算机、电子、通信及相关专业。</t>
  </si>
  <si>
    <t xml:space="preserve"> 职位要求： 1、进行程序和文档的编写工作； 2、按时按质按量的完成项目经理安排的软件开发任务； 3、提供对已存在项目的维护和技术支持； 4、进行初步的系统分析及设计工作。 任职要求： 1、计算机相关专业本科以上学历； 2、2-3年.NET平台B/S架构开发经验，能够独立进行功能模块的开发工作，对于架构的设计有一定的了解和经验; 3、熟练掌握.Net（C#）开发原理及方法，掌握Html5、JavaScript、XML、AJAX、Web Servics等相关技术知识； 4、良好的SQL Server、Oracle数据库开发经验，熟悉sql语句，存储过程、视图、自定义函数等编写，了解sql语句性能调优； 5、沟通能力较好，有良好的团队合作精神，以及良好的解决问题能力。良好的代码管理意识，文档整理习惯和能力。 6、良好的职业修养，责任心、上进心、抗压能力强。</t>
  </si>
  <si>
    <t>广州小朋网络科技有限公司</t>
  </si>
  <si>
    <t>上海利扬创芯片测试有限公司</t>
  </si>
  <si>
    <t>五险一金 带薪年假 绩效奖金 全勤奖 节日福利 专业培训 餐饮补贴</t>
  </si>
  <si>
    <t>.NET/PHP开发工程师</t>
  </si>
  <si>
    <t>五险一金 绩效奖金 年终奖金 弹性工作 定期体检 节日福利 团建活动</t>
  </si>
  <si>
    <t xml:space="preserve">一、岗位职责 1. 网络资安管理，系统开发 2. 负责公司系统的技术支持工作和维护 3. 参与集团公司的IT规划及实施 4. 其他领导交办的事务 二、任职要求 1. 大专以上学历，计算机相关专业 2. 1年以上工作经验 3.  熟悉网络、服务器系统、VMware，能够自行搭建 4. 对erp、oa、bi等系统的实施、运维、数据整合有相关经验 5. 熟悉ASP.NET(C#) MVC开发 熟悉html/css3/js 具有web开发经验  熟悉sql 有sql serve 或mysql 使用经验 6 能独立完成复杂功能开发； 7. 有较强的抗压能力和学习能力，对企业管理有浓厚兴趣者优先 8. 沟通能力强，业务理解能力强，具有团队精神和领导能力 </t>
  </si>
  <si>
    <t>广州铁豹网络科技有限公司</t>
  </si>
  <si>
    <t>岗位职责： 1、参与游戏服务端功能设计与开发； 2、协助游戏服务更新维护； 3、协助优化服务端性能与稳定性。  任职要求： 1、计算机相关专业，大专以上学历，游戏服务端开发经验2年以上； 2、熟悉C++及lua编程，熟悉Socket网络开发； 3、熟悉mysql数据库，有良好的数据库基础知识； 4、熟悉网络编程，有linux环境编程和操作经验； 5、能承受项目压力，沟通能力好，并具有良好的团队合作能力。</t>
  </si>
  <si>
    <t>员工旅游 绩效奖金 年终奖金 五险一金 专业培训</t>
  </si>
  <si>
    <t>.net后端开发工程师</t>
  </si>
  <si>
    <t>职位描述： 岗位职责 1、负责游戏PHP环境搭建与维护 2、根据产品需求完成架构设计和PHP程序模块的设计，开发，测试； 3、负责游戏和部分数据库方面的开发工作 任职资格 1、一年以上PHP开发经验，精通PHP语言。 2、熟练使用MySQL，掌握SQL优化 ； 3、熟练使用Linux以及服务端软件Apache、Nginx、Memcache、Redis等。 4、熟练掌握JavaScript、CSS。 5、熟悉主流开发框架的设计思想 5、良好的编码风格和编程习惯； 6、逻辑思维性强，办事沉稳、细致、思维活跃，有创新精神，良好的团队合作意识；  福利与待遇： 1、提供有竞争力的薪酬待遇； 2、开发人员拥有额外的项目分红； 3、年终奖金； 4、节日福利：每逢中国大型传统节目公司将会发放过节礼金； 5、不定期举行员工生日会 6、不定期组织员工旅游 7、为员工购买五险齐全； 8、办公环境优雅清新，绿化环绕。 职能类别：软件工程师 高级软件工程师 关键字： PHP</t>
  </si>
  <si>
    <t>上海万科房地产有限公司</t>
  </si>
  <si>
    <t xml:space="preserve"> 1、掌握.NET编程技术（ASP.NET/MVC等），熟练使用C#进行编程开发 2、具有Web开发经验，熟悉前端开发技术，包括JavaScript、jQuery、BootStrap、 HTML5、CSS等，有Angularjs或VUE开发经验优先 3、熟悉RESTfulWebAPI设计风格接口编写和设计规范，熟悉JWT和OAuth2.0 4、熟悉SQLSERVER和MYSQL的应用开发，能够进行基础性能优化工作。 5、拥有良好的编码习惯，要求结构清晰，命名规范，逻辑性强，代码冗余率低。 6、有较强的团队协作精神，良好学习能力，能够适应一定的工作压力 </t>
  </si>
  <si>
    <t>上海中为智能机器人有限公司</t>
  </si>
  <si>
    <t>北京精正方胜科技发展有限公司</t>
  </si>
  <si>
    <t>1、良好的沟通能力和团队意识； 2、具有钻研精神和较高的学习能力。 3、熟悉,C#,c++,windows编程。</t>
  </si>
  <si>
    <t>固生堂中医连锁集团</t>
  </si>
  <si>
    <t>员工旅游 绩效奖金 年终奖金 五险一金 专业培训 出国机会</t>
  </si>
  <si>
    <t>岗位职责 1、与交互设计师及视觉设计师协作，根据模型完成Web页面制作； 2、配合后台开发人员实现产品交互界面； 3、针对UI设计图能够进行切图，编写CSS规范，并形成CSS基础框架，精通跨浏览器的Web前端开发。  任职资格 1、3-4年Web开发经验，了解W3C相关标准； 2、熟悉Web开发，html/css/javascript；了解Ajax、DOM等前端技术，掌握面向对象编程思想； 3、熟悉前后端数据交互； 4、精通各浏览器兼容性，保持页面美观统一，符合相关标准； 5、具有良好的表达、沟通、学习及问题分析能力； 6、具有良好的过程改善思维及能力； 7、具有良好的代码注释及编程格式习惯； 8、具有较强的团队合作精神、进取心和求知欲，热爱学习，勇于挑战。</t>
  </si>
  <si>
    <t>创驱（上海）新能源科技有限公司</t>
  </si>
  <si>
    <t>医疗/护理/卫生</t>
  </si>
  <si>
    <t>五险一金 员工旅游 绩效奖金 定期体检</t>
  </si>
  <si>
    <t>工作职责： 1.负责公司云端医院管理系统及相关配套系统的后台需求开发； 2.负责具体产品需求或模块的开发时间和风险评估； 3.负责完成相应研发过程中的产品需求。 岗位要求： 1.本科及以上学历，热爱移动互联网，对移动医疗行业有兴趣； 2.3年以上相关工作经验，有Unix/linux下Server开发经验优先； 3.精通C/C++开发语言，有使用甚至参与开源项目的经验更佳； 4.精通TCP/IP协议，进程间通讯编程，熟悉Unix/Linux下常用架构设计方法； 5.熟悉Unix/Linux操作系统原理、常用工具，有阅读过linux内核的相关代码经验更佳； 6.熟悉Mysql/Oracle等数据库管理、开发；  7.具备良好的分析解决问题能力，能独立承担工作任务及把控任务进度。</t>
  </si>
  <si>
    <t>五险一金 交通补贴 通讯补贴 年终奖金 定期体检 包吃 带薪年假 节日福利</t>
  </si>
  <si>
    <t>岗位职责： 1.负责公司内部MES系统调研，提供解决方案，准备技术文档； 2.主导MES系统设计及实施； 3.编写程序与生产设备进行通讯，实现数据采集和设备控制； 4.与生产部门协同，确保MES软件正常工作。  2.有充足的制造企业信息系统相关经验者优先； 3.熟练使用C# 或Java 以及一种web后端编程语言； 4.熟悉Linux（centos优先）,熟悉一种软件版本管理软件如git，了解软件开发流程。</t>
  </si>
  <si>
    <t>知才（上海）信息技术有限公司</t>
  </si>
  <si>
    <t>慧石（上海）测控科技有限公司</t>
  </si>
  <si>
    <t>五险一金 做五休二 员工旅游 定期体检 餐饮补贴 绩效奖金 年终奖金 专业培训</t>
  </si>
  <si>
    <t>五险一金 交通补贴 专业培训 绩效奖金 年终奖金 弹性工作 带薪年假</t>
  </si>
  <si>
    <t>1、 根据开发进度和任务分配，完成相应模块软件的设计、开发、编程任务； 2、参与软件工程文档、产品文档编写； 3、 参与项目计划，按时提交高质量代码，完成开发任务。 任职要求： 1、 IT相关专业毕业，大专（全日制）学历； 2、 熟悉Linux应用程序开发，熟悉Visual Studio开发工具； 3、 有较强的学习能力。</t>
  </si>
  <si>
    <t>岗位职责： 1、负责WINDOWS操作系统（WIN XP，WIN7或WIN10）下的软件编程； 2、开发传感器标定及测试系统，包括用户界面软件，包括图形显示、波形显示，标定数据存储及标定曲线显示，数据拟合、外部设备控制等； 3、负责新系统的编写及对已有系统的维护，编制相关的文档并对本公司生产人员提供技术指导及对客户提供技术协调及技术支持。 岗位要求： 1、大专及以上学历，电子、计算机、软件工程相关专业； 2、五年以上软件编程工作经验；熟练应用VC++、C#、VB、.net等编程语言，并具有完整的软件系统研发经历； 3、了解工业自动化生产线的通讯协议，如CAN、Modbus、Profibus、RS485、RS232等，具有对外部设备管理和控制经验（如RS232、RS485、USB、GPIB等）； 4、对计算机硬件及其原理有相应的专业知识，对软件开发流程有深入的了解，有解决问题能力、团队协作能力； 5、了解LABVIEW/CVI编程。</t>
  </si>
  <si>
    <t>上海联泉智能科技有限公司</t>
  </si>
  <si>
    <t>客户技术经理</t>
  </si>
  <si>
    <t>上海米度测控科技有限公司</t>
  </si>
  <si>
    <t>五险一金 绩效奖金 年终奖金 餐饮补贴 交通补贴 通讯补贴</t>
  </si>
  <si>
    <t>岗位要求： 1、计算机、软件等相关专业，1~3年开发工作经验 2、熟练使用Eclipse，PLSQL等工具 3、熟练使用JavaScript，JQuery，AJax进行前端开发，熟悉HTTP协议， 4、有使用VUE、React、Angular等前端框架者优先 5、熟悉BS架构机制，精通java语言，有Spring、Mybatis、SpringSecurity等框架的相关开发经验 6、熟悉常用数据库，具备基本数据库知识，了解视图、索引等概念 7、良好的沟通能力以及良好的编程习惯，能够遵守文档需求进行开发 8、严谨、细心、负责，业务理解能力强，思维有条理性和逻辑性</t>
  </si>
  <si>
    <t>做五休二 带薪年假 五险一金 节日福利 通讯补贴 餐饮补贴</t>
  </si>
  <si>
    <t>1、 快速学习和掌握公司  产品及业务,熟知产品特点，了解市场及客户需求，推介产品解决方案；编写产品的相关操作手册，并及时更新； 2、 负责客户系统的安装部署、容灾及升级迁移服务；制定健康检查计划； 3、 维系客户关系，主动联系促进客户使用产品，定期拜访客户，收集客户需求，定期形成产品运营报告； 4、 定期制定运维培训计划，给客户进行运维培训，解决或解答客户的运维性问题，收集并整理技术性问题，反馈予产品部和研发部； 5、 协助产品经理收集客户需求，推动解决客户问题和产品更新； 6、 有见解，给产品提出建设性的意见； 7、 完成上级交办的其他事项。 任职资格： 1、 软件、计算机等相关专业本科以上学历，两年以上 IT 领域客户技术支持或相关工作经验； 2、 熟悉.Net框架者优先，有 BPM 软件经验者优先； 3、 熟悉C#, 面向对象开发；熟悉ASP.net 或 熟悉ASP.net MVC 开发 4、 熟悉MSSQL Server管理运维及SQL语句，视图，存储过程等 5、 熟悉Windows Server 服务器相关组件安装及运维 6、 熟悉微软体系架构各产品安装及运维，熟悉SharePoint或Office 365经验者优先。 7、熟悉服务器虚拟化的运维和管理 (VMWare/Hyper-V)； 8、熟悉备份平台的运维管理（备份策略设置、变更及恢复演练）； 9、熟悉 Windows Active Direcotry的管理； 10、悉其它基础架构系统的日常运维管理（Network/Files server/FTP/Lync/Printer/Fax 等）； 11、 做事踏实认真，主动性高，高度责任感； 12、 性格外向，品行端正；思维清晰敏捷，表达能力良好，沟通能力强； 13、英文读写熟练优先。</t>
  </si>
  <si>
    <t>岗位职责： 1.数据管理分析软件开发与维护； 2.三维空间数据分析软件开发与维护； 3.与项目组成员间的沟通与协作：依据项目需求与进度要求，完成所需功能开发； 4.根据研发部门的规划，协助产品经理进行新技术、新产品的预研。  1.计算机应用、软件工程、机械设计等相关专业； 2.精通OpenGL／GLES/DirectX／OCC／VCG等任意一种； 3.精通3D图形学理论，熟练掌握数据结构和算法理论，有良好的面向对象分析、设计能力，具有规范的编程风格和良好文档习惯； 4.精通C++，熟悉跨平台开发技术； 5.熟悉Windows环境下的桌面软件开发，熟悉QT者优先； 6.能够简单的应用3DMAX、AutoCAD、MAYA等制作软件； 7.有良好的英语阅读能力，能直接阅读英文文档和国外技术网站；</t>
  </si>
  <si>
    <t>上海云间半导体科技股份有限公司</t>
  </si>
  <si>
    <t>五险一金 员工旅游 餐饮补贴 专业培训 出国机会 绩效奖金 年终奖金 定期体检</t>
  </si>
  <si>
    <t>阿依瓦（北京）技术有限公司</t>
  </si>
  <si>
    <t>1、 计算机、数学等相关专业； 2、 本科以上学历，3年以上工作经验； 3、 有扎实的计算机、数学等相关专业知识，有相关证书者优先 ； 4、 熟练掌握C/C++/C#开发语言； 5、 具有良好的沟通协调能力； 6、 有强烈的责任感和进取心，能积极主动，满腔热忱地投入工作； 7、 能适应快节奏、团队导向且灵活多变的工作环境。</t>
  </si>
  <si>
    <t>游戏服务器开发</t>
  </si>
  <si>
    <t>理光图像技术（上海）有限公司深圳分公司</t>
  </si>
  <si>
    <t>工作内容： 1.IOT方面项目研发； 2.深度学习项目实施； 公司其他AR/AI项目开发。 任职资格： 1、计算机软件、通信相关专业本科及以上学历，学习成绩优异，有扎实的计算机基础知识； 2、熟悉Windows程序开发，有2年左右的Win32程序开发经验； 3、熟练掌握  C/C++  或  C# 编程语言，具有良好的编程习惯； 4、熟悉数据库相关系统的构建与开发，熟悉Ms-SqlServer 或 sqlite 等DBMS 任意一种； 5、具备一定的软件工程知识，掌握基本软件开发流程和开发工具； 6、热爱软件开发工作，学习能力强，团队协助精神佳。</t>
  </si>
  <si>
    <t>办公用品及设备</t>
  </si>
  <si>
    <t>五险一金 员工旅游 交通补贴 餐饮补贴 出国机会 暑假 专业培训 定期体检</t>
  </si>
  <si>
    <t>工作内容： 1.负责 FPS类型游戏项目服务器端核心框架开发和优化； 2.负责具体功能模块的数据结构设计，实现特定游戏系统功能和逻辑功能； 3.负责协调与客户端、策划等人员之间的工作，保证项目的进度； 4.与团队其他组协调完成开发和联调任务。 岗位要求 1.两年以上游戏服务端程序经验；热爱游戏，对游戏的逻辑有较好的理解； 2.熟练掌握TCP、UDP协议知识网络知识；熟悉网络和多线程高并发编程；熟悉常用的设计模式 3.熟悉MySql、Redis或MonogDB等一种或多种数据库的开发与使用； 4.了解系统的搭建、部署、备份等运维知识； 5.熟练掌握C#、JAVA、NodeJs或Golang等一种或多种开发语言； 6.具备良好的分析解决问题能力，能独立承担复杂系统开发工作； 7.具备高度的责任心、良好的沟通能力和团队合作精神； 8.有FPS类游戏服务端开发经验优先。</t>
  </si>
  <si>
    <t>C++后端中级/高级开发</t>
  </si>
  <si>
    <t xml:space="preserve">岗位职责 1.主要从事图像视觉识别、数据可视化、机器人应用开发、Windows/Android应用软件、嵌入式软件等； 2.根据产品开发进度和任务分配，完成开发和维护工作； 3.参与项目需求分析，进行软件功能模块的详细设计和编码工作； 4.撰写软件相关的技术文档； 5.进行软件相关的测试工作。  任职资格 1.自动化/计算机/电子信息相关专业，全日制本科及以上，1年及以上工作经验；（优秀应届毕业生可考虑） 2.熟练应用C/C++/C#/Java/Python/HTML,CSS,JavaScript任意一种或多种开发语言； 3.熟练掌握 Visual Studio/QT/ AndroidStudio/Eclipse/Web任意一种或多种开发技能； 4.熟练阅读科技英语资料，CET4或以上； 5.认真负责，做事踏实，有上进心，有良好的团队精神和创新精神，善与人沟通，敬业度高,执行力好，诚信度高，能吃苦耐劳； 6.对有以下能力的人员优先考虑。 （1）对学习日语有兴趣者，会用日语书写、会话工作者优先； （2）有基于Halcon/VisionPro/OpenCv的图像视觉识别或机器人应用开发的项目经验。 </t>
  </si>
  <si>
    <t>中级自动化测试工程师（外汇岗位）</t>
  </si>
  <si>
    <t>上海向普科技有限公司</t>
  </si>
  <si>
    <t>岗位职责： 1. 参与产品设计，完成系统需求分析设计 2. 参与服务器业务架构设计、模块划分和模块开发 3. 参与服务器核心业务功能开发和性能优化 4. 参与智能分布式分析服务器系统的研发 任职要求： 1. 计算机或者相关专业本科以上学历； 2. 两到三年以上工作经验，精通C/C++，熟练掌握c/c++/python/java主流开发语言； 3. 熟悉网络通信编程、多线程编程技术；、 4. 熟悉redis\nginx使用； 5. 熟悉Windows和Linux环境编程； 6. 有强烈的上进心和求知欲，善于学习新事务，沟通能力良好；</t>
  </si>
  <si>
    <t>计算机服务(系统、数据服务、维修) 金融/投资/证券</t>
  </si>
  <si>
    <t>五险一金 定期体检 绩效奖金 员工旅游 带薪年假 积分落户 试用期发全薪</t>
  </si>
  <si>
    <t>1.根据软件设计需求设计测试数据和自动化测试用例； 2.编写自动化测试测试脚本； 3.分析自动化测试结果，跟踪并推动Bug的合理解决； 4.需要时参与手动测试执行工作。  任职要求： 1.三年以上软件自动化测试工作经验，熟悉自动化测试相关技术； 2.熟练编写逻辑严密的测试用例，分析测试结果和输出测试报告； 3.有Java，.NET平台测试经验； 4.熟练使用2种以上主流自动化测试工具和框架，如LoadRunner、WinRunner、QTP等，Appium、Robot Framework、Selenium、TestNG等； 5.至少精通1个自动化测试脚本编码语言，比如Python、Java、C#等； 6.计算机相关专业本科及以上学历；  7.积极进取、善于思考，具备较强的协调与沟通、分析与表达能力，能够承受一定压力。    公司福利： 1.工作满一年之后公司可提供申请限价房机会； 2.公司协助办理居住证积分，协助办理居转户； 3.五险一金，带薪年假，旅游培训等福利； 4.加班餐贴、车贴等补贴； 5.扁平化管理模式。</t>
  </si>
  <si>
    <t>世纪蜗牛通信科技有限公司</t>
  </si>
  <si>
    <t>.NET 软件工程师</t>
  </si>
  <si>
    <t>上海美橙科技信息发展有限公司</t>
  </si>
  <si>
    <t>通信/电信运营、增值服务 通信/电信/网络设备</t>
  </si>
  <si>
    <t>周末双休 带薪年假 五险一金 年终双薪 绩效奖金 餐饮补贴 节日福利 每年多次调薪 定期体检 健身俱乐部</t>
  </si>
  <si>
    <t>广州市大湾区虚拟现实研究院</t>
  </si>
  <si>
    <t>岗位职责： 1. 参与系统或应用的设计、开发、维护； 2. 规范编写设计文档，在统一的开发平台上进行产品实现； 3. 分析解决产品开发过程中的重要技术问题和疑难问题。  任职要求： 1、本科学历，具有两年以上软件开发工作经验，有电信行业软件研发经验者优先； 2、熟练掌握J2SE、WebService开发，熟练掌握CXF、Axis2等流行开发框架； 3、熟练掌握J2EE技术（JSP、Servlet、Spring、Mybatis等），具有Web体系架构的开发经验，了解前端的相关技术； 4、熟练掌握weblogic，tomcat等web发布容器知识； 5、熟悉C或者C++语言； 6、熟悉Unix/Linux操作系统； 7、熟练运用Oracle和MySQL数据库，具有一定的数据库开发和使用经验； 8、责任心强，逻辑思维及理解能力好，具有良好的沟通和表达能力，较强的团队合作精神； 9、具有非常强的钻研能力和创新能力，能独立解决技术问题，具有快速掌握新技术的学习能力。</t>
  </si>
  <si>
    <t>周末双休 带薪年假 五险一金 节日福利 绩效奖金 生日福利 员工体检</t>
  </si>
  <si>
    <t xml:space="preserve"> 1、按照需求规格说明书完成设计。 2、根据设计编写功能代码。 3、按照要求编写合格的开发文档。 4、严格遵循各项开发部流程规范。 5、开发项目方案规划和开发框架设计。 6、调试部署项目相关产品。 7、书写产品使用、帮助文档。 8、根据主管工作安排要求完成研发任务。   任职要求： 1、学历本科以上。至少2年以上.NET软件（侧重B/S开发模式）开发经验； 2、BS开发模式，熟悉和使用MVC框架、熟悉和使用HTML5、熟悉微信微博等第三方open平台对接开发、了解web安全机制； 3、精通C#； 4、精通.NET Framework底层，精通.NET Framework4.0以上； 5、精通JQuery，并熟悉各种插件； 6、熟悉SqlServer各版本，熟练编写过程、函数、触发器；（如果善于优化的可以加分考虑） 7、熟悉OA、CRM、HR等企业一体化办公系统的基本功能和实现；(有相关工作经验者优先) 8、熟悉公有云、私有云、服务器、存储等相关资源产品； 9、熟悉数据安全和灾备机制； 10、具有良好的沟通能力、团队合作精神、能承担工作压力； 11、具有独立完成项目、独立设计系统机构、独立制作开发文档经验者优先； 12、熟悉数据关系分析、图表展示大数据分析结果； 13、熟悉.NET服务部署； 补充说明：能力强者，薪资可另谈。</t>
  </si>
  <si>
    <t>学术/科研 计算机软件</t>
  </si>
  <si>
    <t xml:space="preserve">工作内容： 1.负责移动端app前端界面代码编写 2.负责和后端对接接口串通数据 3.负责前端界面交互实现  岗位要求： 1、开发基础扎实，良好的代码风格，熟练使用主流开发框架，必须会VUE； 2、熟练掌握微信小程序的开发； 3、熟练掌握Uniapp的开发流程、精通Uniapp优先考虑； 4、有过教育平台开发经验者优先； 5、精通javascript、并且对原生app熟悉的开发者优先 </t>
  </si>
  <si>
    <t>嵌入式技术工程师 - C/C++</t>
  </si>
  <si>
    <t>倍睿软件（上海）有限公司</t>
  </si>
  <si>
    <t>上海掌梦网络科技有限公司</t>
  </si>
  <si>
    <t>五险一金 专业培训 年终奖金 商业保险呢 出国机会 外教英文培训 定期体检</t>
  </si>
  <si>
    <t xml:space="preserve"> 1、根据策划需求进行设计并编码完成目标功能。 2、根据实际开发或运营需求对现有代码进行维护和调整。 3、对程序BUG进行调查和修复。 4、使用Unity3D开发手机游戏，后期方向全栈。  任职要求： 1.熟练掌握Unity3D开发框架。 2.熟练使用C#/C++语言，熟悉服务端开发，有PHP服务端开发经验优先； 3.必须有游戏开发经验，理解游戏开发逻辑。</t>
  </si>
  <si>
    <t xml:space="preserve">为潜在客户提供售前介绍和产品演示。  . 跟客户充分沟通需求，明确的痛点，并将客户的反馈及时整理和汇报；  . 根据潜在客户的需求和产品特点，提供解决方案和技术说明材料。  . 对客户实际环境进行适配和部署，在客户实际项目中体现公司产品的价值。  . 为现有客户提供正式售后培训和软件产品解决使用中的技术问题。  . 负责公司相关产品的技术支持和开发定制工作；    岗位要求：  . 计算机及相关专业，本科及以上学历，有较好的英语阅读能力；  . 三年及以上C/C++语言开发工作经验；  . 至少2年嵌入式软件编程经验；  . 能够独立完成技术支持工作，善于团队合作和分享；  . 拥有扎实的C/C++编程功底，精通指针、封装、继承、多态、模板等；  . 熟练掌握至少一种嵌入式的交叉编译环境和软件调试工具，  如Keil，IAR，Windriver 或 CCS等；  . 熟悉至少一种嵌入式CPU软硬件平台，例如STM32，LPC/i.MX RT，ARM等。  . 熟悉软件构建（编译/链接）过程，会用Makefile/CMake等构建工具;  . 熟练掌握Linux工具和命令使用，具备Linux软件研发经验。  . 较强的文档撰写能力。能够独立完成售前PPT和方案编写；  . 良好的语言表达能力，流畅的售前PPT介绍和Demo演示能力；  . 具有缜密的逻辑思维和问题分析处理能力；  . 具有较强的学习能力和思维能力；  . 有责任心，良好的团队合作精神；  . 能够适应不定期短期出差。    其他要求  . 参加过较大型软件开发者优先；  . 有软件测试理论和经验适当优先。  . 三年以上嵌入式软件开发经历优先；  . 英语六级者优先；  . 中国党员优先。  </t>
  </si>
  <si>
    <t>Java资深开发工程师</t>
  </si>
  <si>
    <t>灰度环保科技（上海）有限公司</t>
  </si>
  <si>
    <t>网站开发工程师/前端开发工程师</t>
  </si>
  <si>
    <t>深圳市捷视飞通科技股份有限公司</t>
  </si>
  <si>
    <t>深圳市迈特思创科技有限公司</t>
  </si>
  <si>
    <t>印刷/包装/造纸 环保</t>
  </si>
  <si>
    <t>五险一金 交通补贴 全勤奖 工作餐 做五休二 节日福利 专业培训 通讯补贴 定期体检 绩效奖金</t>
  </si>
  <si>
    <t>* 电商和内部信息系统开发迭代 * 报表工具开发迭代 * 根据产品需求编写详细设计，实现业务代码，编写单元测试 * 协助架构师规划，设计和实现系统架构 * 审核其他工程师的代码 * 其他技术探索和研究任务  ## 岗位要求：  * 计算机相关专业，本科以上学历 * 5年以上Java开发经验，熟练掌握SSH框架 * 熟悉HTTP，GRPC，MQTT * 熟练使用MySQL，PostgreSQL，掌握数据库优化技巧 * 熟练使用Kafka，Redis，能够承担架构师的部分职能 * 熟练掌握SpringBoot生态 * 熟练使用Git，熟练掌握Gitlab Workflow或者Github Workflow * 熟悉Golang，Ruby，Groovy，C#之中的任意一种 * 良好的代码风格，习惯编写单元测试 * 良好的团队精神和沟通能力，熟练阅读英文文档 * 简历附带Github Profile或者Stackoverflow Profile</t>
  </si>
  <si>
    <t>五险一金 员工旅游 专业培训 通讯补贴 弹性工作 股票期权 年终奖金 绩效奖金 交通补贴</t>
  </si>
  <si>
    <t>五险一金 员工旅游 专业培训 年终奖金 弹性工作 定期体检 补充团体险</t>
  </si>
  <si>
    <t xml:space="preserve"> （1）按照客户要求设计图书馆网站整体风格、图片图标制作；  （2）公司网站整体风格设计、改版、更新及后期维护；  （3）负责公司产品界面有关的整体交互设计；  （4）负责公司对外宣传资料的设计工作；    任职要求：  1、能够独立进行网页设计与开发；  2、熟练使用 Photoshop、Coreldraw、AI等设计软件；  3、精通DIV+CSS页面制作，精通HTML、JavaScript，熟悉各种浏览器兼容处理。  4、具有良好的美术功底和创意构思能力，优秀的设计理念和思维，善于用视觉元素表达思想。   附：发送简历时请附带作品，无作品者，请勿扰，谢谢</t>
  </si>
  <si>
    <t>岗位职责： 1、负责应用软件的开发和维护工作； 2、完成软件模块设计、编码和测试工作； 3、撰写相关的开发文档；  任职要求： 1、3-5年C/C++开发经验，计算机、通信、软件工程等相关专业，本科及以上学历； 2、热爱软件开发工作，熟悉软件设计的理论、实践和工具； 3、熟练掌握c/c++开发语言，熟悉linux操作系统原理和应用； 4、掌握多线程、套接字等编程技巧； 5、有做过音视频或媒体相关开发经验优先。</t>
  </si>
  <si>
    <t>客提利信息科技（上海）有限公司</t>
  </si>
  <si>
    <t xml:space="preserve">任职描述：  1.负责产品前端部分的设计和研发；  2.负责产品前端需求技术评估以及提供对应的解决方案；  3.负责指导前端工程师并参与部分前端架构开发工作；  4.负责解决产品前端在不同浏览器及不同版本下的兼容问题；  5.负责产品前端性能和代码优化的实施；  6.负责产品前端方面文档建设，制定前端技术框架、标准和规范；  7.负责产品前端的部署，维护；    任职要求;  1.计算机相关专业统招本科及以上学历，至少4年工作经验；  2.精通各类前端开发技术(HTML5\JS\CSS3\JSON\JQuery\Bootstrap);  3.精通至少一种MVVM框架，如：Vuejs/React；  4.精通Node.js  5.熟悉各种浏览器特性，熟悉移动端适配及响应式开发方法；  6.熟悉前端产品优化  加分项：  1.有微信方面的开发经验，有小程序的开发经验；  2.有其他语言的后端开发经验如java/php/c#等。 </t>
  </si>
  <si>
    <t>1.2-2.2万/月</t>
  </si>
  <si>
    <t>岗位职责： 1.负责公司 Windows 和 Mac 平台下的 Qt 应用程序开发 2.根据项目任务计划按时完成软件编码工作 3.主导制定项目的技术方案，完成核心代码编写，并能够指导开发人员高效完成 项目任务 4.参与产品相关的方案讨论、设计与代码审查 5.参与项目优化方案论证，提出建设性建议  岗位要求： 1.熟练运行多线程、协程处理并发、计算等耗时操作 2.精通 Qt 编程语言及其开发环境，精通 Qt 自绘控件和 QSS 样式表 3.精通 Qt 布局、绘图、网络技术 4.精通 C/C++、STL 开发 5.有音视频相关，图像处理桌面应用开发经验优先 6.熟悉常用的设计模式和数据结构，逻辑清晰 7.熟悉 git 版本控制工具 8.具有良好的代码书写规范和英文阅读能力</t>
  </si>
  <si>
    <t>软件开发工程师（EIT-SD）</t>
  </si>
  <si>
    <t>网站页面美工设计</t>
  </si>
  <si>
    <t>工作职责： 1.负责公司MES程序开发 2.现有MES系统的维护  任职资质： 1. 专科及以上学历，计算机软件及相关专业。 2. 熟练掌握基于.Net的开发(C#)，对VB开发有一定的了解 ,或了解Java开发,。 3. 熟悉数据库开发（MS SQL或 MySQL）,熟练使用TSQL语言。 4. 热爱编程,愿意学习新技术。</t>
  </si>
  <si>
    <t>C ++软件工程师</t>
  </si>
  <si>
    <t>北京探索者软件股份有限公司</t>
  </si>
  <si>
    <t>五险一金 补充医疗保险 补充公积金 餐饮补贴 绩效奖金 年终奖金 定期体检</t>
  </si>
  <si>
    <t>工作职责： 1.网站页面美工设计； 2.系统软件UI的设计； 3.了解客户的需求和审美偏好，参与项目前期策划，并根据用户需求做出修改和完善； 4.和后台程序员进行紧密配合，完成页面的切图。 任职资格：</t>
  </si>
  <si>
    <t>U3D开发工程师</t>
  </si>
  <si>
    <t>上海筑想信息科技股份有限公司</t>
  </si>
  <si>
    <t>五险一金 员工旅游 餐饮补贴 专业培训 年终奖金 股票期权 弹性工作</t>
  </si>
  <si>
    <t>岗位要求： 1、C++基础扎实，热爱编程工作。 2、能熟练使用Visual C++开发平台进行软件开发。 3、了解基本数据结构与算法基础。 4、能熟练使用MFC编写图形交互界面。 5、具有良好的软件开发规范习惯、团队合作精神，擅于沟通与学习能力的;善于学习，独立思考能力强； 6、具有计算机或工程技术类专业背景优先。 7、熟悉计算机图形学和计算机三维绘图原理，具备扎实的计算机图像处理基础知识优先 8、有OGRE，OSG，vtk或其他3D图形引擎应用效果开发工作经验优先; 9、应届生要求C++基础扎实，数据与算法基础好，踏实，性格不偏执！  我们提供： 1、 我们提供舒适的工作环境； 2、 较好的人际氛围； 3、一个目标明确的专业化研发团队 期待你的加入让我们的团队更加出色！ 我们提供五险一金+年终奖+旅游+培训+一年多个假期及超长春节假</t>
  </si>
  <si>
    <t>1）参与项目开发的研讨及技术支持工作 2）基于unity3d引擎的虚拟现实项目开发 3）协助开发Unity3d扩展工具包、引擎应用组件、引擎组件库建设等工作 4）协助负责人对已有组件、模块分类封装整理，形成组件库 5）熟练运用Unity3D中的JS or C#语言撰写代码，熟练运用Unity3D中内置插件 6）了解Unity3D渲染，并可以自行查找或优化客户端效率问题。  任职要求： 1）计算机软件专业，3年以上U3D开发经验 2）熟练运用JS or C#语言，有创新专研 2）具有扎实的数学和图形学基础，熟悉常用算法和Unity3D的Shader编程 3）熟练使用Unity3D开发引擎 5）具备良好的沟通能力，能够和产品、后台进行高效沟通；</t>
  </si>
  <si>
    <t>高级C++开发工程师</t>
  </si>
  <si>
    <t>广州新科佳都科技有限公司</t>
  </si>
  <si>
    <t>前端开发工程师Web front-end development engineer</t>
  </si>
  <si>
    <t>上海遵澈信息科技有限公司</t>
  </si>
  <si>
    <t>专业服务(咨询、人力资源、财会) 法律</t>
  </si>
  <si>
    <t>五险一金 免费班车 餐饮补贴 通讯补贴 年终奖金 绩效奖金</t>
  </si>
  <si>
    <t>岗位职责： 7、负责设备软件开发小组的管理工作；  任职资格：</t>
  </si>
  <si>
    <t>Duties/ Job description: 1. Responsible for the development of PC and WeChat H5 of the company's projects; 2. Developed applications for different screen sizes and completed compatibility tests; 3. Responsible for system architecture optimization and front-end performance tuning.  Requirements: 1. College degree or above; 2. Over 1 year of relevant experience, using various Web front-end technologies, including HTML/CSS/JavaScript, familiar with html5; 3. Have a deep understanding of various web front-end technologies (such as JavaScript, CSS, semantic tags, etc.); 4. C# first 5. English with a high level of proficiency  Special skills :Using APIs, CSS, JavaScript, HTML, and Visual C# in Visual Studio  Overhead compensation range: 8,000 to 15,000 per month (full time) , with performance-based bonuses available as well as other benefits.  工作描述： 1、负责公司项目的PC以及微信H5的开发； 2、开发针对不同的屏幕尺寸的应用，并完成兼容性测试； 3、负责系统的架构优化和前端性能调优。 任职要求： 1、大专及以上学历； 2、1年以上相关经验，使用各种Web前端技术，包括HTML/CSS/JavaScript，熟悉 html5； 3、对各种web前端技术（如JavaScript、CSS、语义化标签等）有深刻理解； 4、会C#优先 5、英语熟练  英语阅读水平不佳请勿投递</t>
  </si>
  <si>
    <t>视辰信息科技（上海）有限公司</t>
  </si>
  <si>
    <t>高级前端开发工程师</t>
  </si>
  <si>
    <t>上海爱福窝云技术有限公司</t>
  </si>
  <si>
    <t>ASP网站开发人员</t>
  </si>
  <si>
    <t>五险一金 员工旅游 出国机会 绩效奖金 年终奖金 股票期权 弹性工作 定期体检</t>
  </si>
  <si>
    <t>上海多闻电子商务有限公司</t>
  </si>
  <si>
    <t xml:space="preserve">岗位职责： 1、负责AR SDK开发和维护，包括Android/iOS等移动端及Windows/Mac等桌面端 2、负责对现有系统及工具进行改进和优化 3、负责引擎功能模块的开发 4、参与优化系统稳定性及性能 任职要求： 1、计算机或相关专业本科或硕士学历 2、一年以上C/C++工作经验，熟悉C++模板 3、熟悉多线程编程 4、熟悉Android/iOS/Windows/UWP/Mac OS一个或多个平台的开发和调试，对系统API有一定了解 5、对编程工作有兴趣，愿意学习和应用新技术 6、良好的逻辑分析和问题解决能力 7、良好的团队合作与沟通能力  具备以下能力更好哦！ 1、有SDK开发经验优先 2、熟悉跨平台构建系统，有CMake经验优先 3、有并行编程经验、GPU编程经验优先 4、有指令集（NEON/SSE等）优化经验优先 5、熟悉图形学/有游戏引擎开发经验优先 6、有性能和内存优化和调优经验优先 </t>
  </si>
  <si>
    <t>五险一金 绩效奖金 年终奖金 工龄补贴 专业培训 周末双休 带薪年假 节日福利 员工旅游 弹性工作</t>
  </si>
  <si>
    <t>岗位职责： 1. 使用angular+typescript 开发设计软件前端ui层，需要考虑独立性、高扩展性、易维护，可以支撑定制版本业务。 2. 实现软件前端架构，制定开发流程，指导团队成员编程规范。 3. 制作或引进开发工具，提高团队开发效率。  任职资格： 1. 3年h5前端开发经验； 2. 熟悉angular框架或者vue、react； 3. 熟练掌握js、html、css技术； 4. 有过面向对象语言的开发经验（typescript、c#等）； 5. 拥有较强的代码设计能力，熟悉基本的设计模式、开发原则，能掌控或重构大型项目； 6. 聪明，学习能力强，心态开放； 7. 为人正直，成熟稳重，易于交流和团队协作。  加分项： 1. 熟悉createjs、three.js ，2D、3D引擎，了解2D和3D的引擎原理。 2. 熟悉了解移动端app开发和h5应用。 2. 主导或参与过开源项目。 3. 熟悉或参与过后端开发，拥有多种技术能力。</t>
  </si>
  <si>
    <t>五险一金 员工旅游 出国机会 年终奖金</t>
  </si>
  <si>
    <t>1、负责公司项目网站的前端页面设计、开发工作； 2、配合网站运维工作，提供技术支撑； 3、能独立完成小网站建设修改及Bug排除； 4、用Web技术，创建用户友好、符合标准、跨平台及跨浏览器的小应用，促进产品易用性改进和界面技术优化； 5、配合美工进行页面效果规划，完成平面图转html的工作。  职位要求： 1、计算机相关专业本科或以上学历，2年以上工作经验； 2、熟悉SQL语法； 3、熟悉Javascript语言和HTML语言，熟悉HTTP协议及W3C相关互联网规范，熟练掌握XHTML、CSS、 DIV等页面技术，能与网页前端(HTML5+AJAX)配合实现交互功能；对网站性能、安全、SEO优化、服务器维护等有一定的了解； 4、具备良好的自学能力和独立解决问题的能力；工作积极主动，有责任心和创新精神，具备良好的抗压能力；有较好的团队协作精神和较强的沟通能力，能很好地理解产品项目需求。</t>
  </si>
  <si>
    <t>DotC United Group</t>
  </si>
  <si>
    <t>C#中级工程师</t>
  </si>
  <si>
    <t>北京弋宸时代科技有限公司</t>
  </si>
  <si>
    <t>五险一金 绩效奖金 餐饮补贴 年终奖金 补充医疗保险</t>
  </si>
  <si>
    <t>工作职责：
1、负责产品后台的开发工作计划与安排；
2、实现策划功能；
3、有良好的编程思路及习惯。
任职资格
1、本科以上学历，1-3年相关工作经验；
2、精通后台开发语言（C++），熟悉Linux/Unix系统与开发环境；
3、熟悉TCP/IP协议、Socket编程；
4、具有良好的代码风格、接口设计与系统架构设计能力；
5、抗压能力强，勇于挑战，能够适应高强度的创新产品研发工作；
6、思路清晰，具备良好的沟通能力和团队协作精神；
7、有高性能大容量服务系统设计开发经验者优先。</t>
  </si>
  <si>
    <t>上海沸橙信息科技有限公司</t>
  </si>
  <si>
    <t>网络运营/维护专员</t>
  </si>
  <si>
    <t>上海全丽生物科技有限公司</t>
  </si>
  <si>
    <t>1. 量化交易平台后台开发，服务端开发 2. 提前或按时完成研发经理交代的开发任务  任职要求： 1. 全日制本科以上学历 2. 良好的C/C++基础，两年以上C/C++编程经验； 3. 具有Windows或Linux平台开发经验，熟悉My Sql数据库； 4. 了解TCP/IP、SOCKET等网络通信技术，掌握多线程编程； 5. 熟悉内存数据库Redis及消息总线RabbitMQ更佳； 6. 善于沟通，有较强的责任心与团队合作精神。</t>
  </si>
  <si>
    <t>快速消费品(食品、饮料、化妆品) 制药/生物工程</t>
  </si>
  <si>
    <t>周末双休 五险一金 加班补贴 节日福利 员工旅游 出国机会 专业培训 年终奖金</t>
  </si>
  <si>
    <t>.net（C#）开发工程师（周末双休、六险一金）</t>
  </si>
  <si>
    <t>北京大地机构</t>
  </si>
  <si>
    <t>1、负责开发软件公司与我们公司的需求沟通，系统测试，按计划监督开发公司交付软件系统的日常管理工作，监督并促使系统的有效、安全、正常运行； 2、参与制定网站研发及升级方案； 3、根据要求按时保质完成网站编程开发，确保项目准时上线； 4、负责网站前后台的修改和升级，根据网站业务需要开发，制作和程序修改； 5、负责对网站软硬件设施进行安全和稳定性巡检；并负责统计和监视系统日志； 6、负责网站日常运行的技术维护工作，对出现的问题积极有效的进行处理。 7、负责网站的线上线下活动的策划、组织和整体推广，并执行； 8、负责收集策划活动的市场反馈信息，进行分析并调整活动方案； 9、根据要求策划、组织网站的专题，对网站的资源进行深度挖掘和资源整合； 10、整合各项数据指标，进行用户分析，并提交相关数据报告及整改。优化建设。 11、负责部分对外的沟通和商务合作，与目标网站达成资源互换，提升网站品牌和知名度。 12、其他相关策划推广工作。 任职要求： 1、计算机及其相关专业，大专及以上要求，至少2年以上工作经验； 2、精通使用PHP+MySQL+Apache进行WEB开发环境； 3、熟练掌握 HTML、JAVASCRIPT、熟悉CSS技术； 4、熟练使用photoshop、dreamweaver,flash,ftp等相关软件,熟悉网站设计，代码优化，页内布局，网站内部导航结构的优化等； 5、能够独立完成活动创意方案及方案撰写，具备扎实的文字功底、方案策划能力、提案制作能力。 6、工作作风严谨细致，吃苦耐劳，具备较强的责任感，团队协作精神及良好的沟通能力； 7、对电子商务市场具备强烈的兴趣，思路清晰，具备策略思考与企划能力。</t>
  </si>
  <si>
    <t>游戏C++后台开发工程师</t>
  </si>
  <si>
    <t>花色互娱（深圳）网络科技有限公司</t>
  </si>
  <si>
    <t>多元化业务集团公司 专业服务(咨询、人力资源、财会)</t>
  </si>
  <si>
    <t>五险一金 补充医疗保险 交通补贴 餐饮补贴 年终奖金 绩效奖金 定期体检 每年多次调薪</t>
  </si>
  <si>
    <t>岗位职责： 1、协助事业部总监或技术经理完成项目需求调研分析； 2、参与项目方案设计，协助项目经理完成设计文档编写； 3、在项目经理的安排下，完成项目中主要功能代码实现； 4、参与公司原有.Net(C#)项目开发和维护工作； 任职条件： 1、  大专及以上学历，至少6年以上基于.Net(C#)项目实际开发经验； 2、  熟练掌握C#、JS代码开发等Web开发技能； 3、  熟练掌握QL Server数据库开发与维护； 4、  熟悉几种前端框架应用、有百度Api开发经验者优先； 5、  具有独立项目开发经验者优先； 6、具备良好的沟通能力和业务理解能力，工作认真、细心，能承受一定的工作压力； 完善的薪酬福利待遇： 职级工资+补助+绩效工资+项目奖金+年终奖+各项福利（六险一金，补充医保，公益基金，单身宿舍，法定节假日、年假、交通补助、午餐补助、通讯补助、生日贺礼、贺仪奠仪、证书补贴、过节费、购物卡、员工体检、周年庆出游、长期服务员工奖金、部门活动经费等）</t>
  </si>
  <si>
    <t>岗位职责： 1.从事公司游戏服务器端相关的开发； 2.根据产品需求完成模块设计、编码、自动化测试工作； 3.按照项目计划，按时提交高质量代码，完成开发任务； 4.参与对服务器的性能优化。  任职条件： 1.本科及以上学历，计算机、软件相关专业优先； 2.熟悉c/c++,熟悉tcp/ip协议,熟悉网络编程； 3.了解Linux基本操作及命令； 4.有Lua 、Python、Redis开发经验优先； 5.有网络游戏、游戏运营后台开发经验，有游戏开发经验者优先； 6.良好的团队合作意识，有强烈的责任心和积极主动的工作态度，较强的沟通能力和表达能力。</t>
  </si>
  <si>
    <t>C#.Net开发工程师</t>
  </si>
  <si>
    <t>北京护航科技股份有限公司</t>
  </si>
  <si>
    <t>五险一金 专业培训 年终奖金 定期体检 周末双休 晋升平台 绩效奖金 通讯补贴 带薪年假 节日福利</t>
  </si>
  <si>
    <t>三盟科技股份有限公司</t>
  </si>
  <si>
    <t xml:space="preserve">a)计算机相关专业，三年以上.net前端开发经验，熟悉主流的前端开发框架  b)熟练掌握CASP.NET技术，熟悉C#.NET MVC框架；  c)熟练掌握CASP.NET技术，熟悉C#.NET MVC框架；  d)熟练掌握WebApi、HTML、Javascript、CSS等相关技术；  e)有SharePoint或O365相关技术、部署、配置、开发经验（二者了解其一即可）；  f)良好的面向对象编程能力，良好的代码习惯，良好的学习习惯和解决问题能力；  g)优秀的沟通协调、团队合作能力一定的客户沟通能力；  i)具备基本的英文技术文档阅读能力，英文4级以上。  </t>
  </si>
  <si>
    <t>上海伟普信息技术有限公司</t>
  </si>
  <si>
    <t>五险一金 年终奖金 股票期权 弹性工作 绩效奖金 周末双休</t>
  </si>
  <si>
    <t>北京索英电气技术有限公司</t>
  </si>
  <si>
    <t>岗位职责： 1、负责音视频编码封装和流媒体等方面开发； 2、负责AI方面的软件开发； 3、负责GUI界面开发； 4、根据公司流程撰写设计文档。  任职要求： 1、计算机或者相关专业本科学历以上，英语四级或以上，两年以上工作经验； 2、精通c/c++，熟悉linux/windows多线程编程，熟悉进程之间通讯； 3、熟悉通信网络和协议，如TCP/IP和流媒体协议等； 4、具有以下任何一项经验者优先考虑： （1）熟悉音视频数据的封装存储格式，如MP4、FLV、TS等； （2)  熟悉流媒体相关协议：包括RTSP、RTMP、RTP等； （3）熟悉互动的相关协议，如：H.323、SIP等； （4）有安防、网络直播和视频会议开发经验者优先； （5）有CUDA或OpenCL编程经验； （6) 有QT开发经验优先。</t>
  </si>
  <si>
    <t>五做二休 周末双休 带薪年假 五险一金 包吃 绩效奖金 专业培训</t>
  </si>
  <si>
    <t>周末双休 带薪年假 五险一金 免费班车 节日福利 交通补贴 餐饮补贴 住房补贴 通讯补贴 高温补贴</t>
  </si>
  <si>
    <t xml:space="preserve"> 1、熟练掌握至少一项基于PHP的国际开源CMS的开发（wordpress、Joomla、typo3等） 2、熟练使用至少一项框架 （bootstrap、ThinkPHP、CI等）; 3、熟悉HTML、CSS、JavaScript、W3C等网页制作技术； 4、熟悉PC端和手机端的具体开发的流程； 5、熟悉HTML5等开发技术； 6、熟悉主流网站前端开发语言； 7、理解至少一项后端技术（php,node.js,python等） 职位描述： 1、负责网站产品及移动端网站相关产品的前端的开发、测试与维护; 2、负责网站页面结构及样式层结构的设计、优化； 3、持续的优化前端体验和页面响应速度，并保证兼容性和执行效率； 4、根据需求，分析并给出最优的技术解决方案；配合后台工程师一起研讨技术实现方案，进行应用及系统整合。 任职要求：? 1、计算机或相关专业大专及以上学历，有网站开发经验，有大型电子商务网站开发经验者优先； 2、对于INTERNET与WEB的应用技术有强烈的兴趣；? 3、热爱前端开发，富于团队精神，具有良好的学习能力及独立的思考分析与解决技术难题的能力； 4、为人正直、诚信，对工作认真负责，善于学习，能够承受一定的工作压力，善于与人沟通。 其它事项： 公司的所有项目均采用Drupal CMS来完成。如无Drupal开发经验，入职后将提供培训期。 （请在简历中提供相关项目经验）</t>
  </si>
  <si>
    <t>岗位职责： 1、根据业务需求编写系统需求文档与概要设计文档，详细设计文档； 2、负责公司软件产品Windows平台客户端软件的系统设计和开发工作； 3、负责客户需求的挖掘工作； 4、独立完成项目的开发工作； 5、现有软件产品的维护和技术支持工作 任职要求： 1、计算机或软件等相关专业本科以上学历； 2、具备3年以上.net  C/S平台实际开发工作经验； 3、熟练使用WPF开发Windows界面软件，熟悉GDI+、windows消息通信机制、自定义控件绘制技术； 4、熟悉XML、多线程、WCF、TCP/IP网络编程； 5、工作积极主动、稳重踏实、具有强烈责任心和快速学习能力，有良好的团队合作意识。 6、有电力行业或工业自动化行业软件开发经验优先； 7、熟悉电池测试系统等优先考虑</t>
  </si>
  <si>
    <t>中联畅想（深圳）网络科技有限公司</t>
  </si>
  <si>
    <t>五险一金 员工旅游 餐饮补贴 绩效奖金 年终奖金 弹性工作 定期体检</t>
  </si>
  <si>
    <t>岗位职责： 1、负责设计实现游戏服务器的核心逻辑与算法； 2、负责维护现有游戏产品，基于现有产品实现新的产品； 任职要求： 1、精通C/C++，3年及以上相关工作经验； 2、熟悉TCP/IP/HTTP通信协议及网络编程； 3、熟练使用MySQL、redis，懂得数据建模及效率优化； 4、熟悉第三方框架/开源技术：nginx,mysql,redis,rabbitmq,ACE,libevent,libcurl等,有深入研究源码和二次开发经验者优先； 5、具备强烈的责任感，事业心，良好的沟通与团队协作能力。 6、有互联网游戏后端开发经验。</t>
  </si>
  <si>
    <t>深圳市康士柏实业有限公司</t>
  </si>
  <si>
    <t>北京友通上昊科技有限公司</t>
  </si>
  <si>
    <t>五险一金 专业培训 年终奖金 员工旅游 绩效奖金 出国机会 出差补贴</t>
  </si>
  <si>
    <t xml:space="preserve">岗位职责： 1、参与完成对现有机动车检测设备软件系统产品的持续改进、新产品研发。； 2、对已有产品进行性能优化和产品迭代； 3、负责解决开发过程中的技术难题，及系统日常维护； 4、完成领导交办的其他工作。 任职要求： 1. 计算机、自动化、等相关专业本科以上学历; 2. 能熟练使用Microsoft Visual Studio开发工具; 3. 熟悉MFC、WIN32编程，具有良好的编码风格和习惯; 4. 熟悉WinSocket、WebService编程，熟悉.net架构; 5. 熟悉RS232串口编程; 6. 熟悉并熟练使用SQL Server，了解oracle数据库开发; 7. 具有较强的沟通能力、表达能力和快速学习能力; 8. 具有较强的团队意识，良好的适应能力; 具有相关工作经验优先;  </t>
  </si>
  <si>
    <t>五险一金 交通补贴 定期体检 年终奖金 员工旅游 周末双休</t>
  </si>
  <si>
    <t>【职位描述】 1、参与软件架构设计，负责模块详细设计。 2、根据开发进度和任务分配，完成相应模块软件的设计、开发、编程任务。 3、撰写相关技术文档，参与规范及流程的改进。 4、协助研发经理进行需求分析，对产品进行持续化改进与优化。 【任职要求】 1、计算机相关专业毕业，具有三年以上开发工作经验。担任过项目负责人或者项目小组长等职务的人员优先考虑。 2、熟悉Visual C++开发环境；精通C/C++语言编程；良好的C/C++功底。 3、有较丰富的多线程与网络编程经验；熟悉对象化编程、设计模式等理念。 4、善于学习，工作认真负责，有良好的沟通能力和团队合作精神。 5、有放射或超声系统研发等相关经验者优先。 6、英语四级或以上水平和有出国经验者优先考虑。</t>
  </si>
  <si>
    <t>广州点服网络科技有限公司</t>
  </si>
  <si>
    <t>科大智能科技股份有限公司</t>
  </si>
  <si>
    <t>初、中级软件开发工程师（C#语言）</t>
  </si>
  <si>
    <t>做五休二 带薪年假 五险一金 免费班车 节日福利 专业培训 餐饮补贴 通讯补贴 高温补贴 绩效奖金</t>
  </si>
  <si>
    <t>岗位职责： 1、 负责agv导航路径编辑及规划；
2、 负责agv中各个模块间的数据交互，以及逻辑处理；
3、 负责地图后期编辑及维护；
4、 负责地图UI界面设计。 任职资格： 1、 熟悉C、C++编程和常用数据结构算法；
2、 具备AGV相关工作经验者优先；
3、 具备良好的逻辑沟通能力和解决实际问题的能力；
4、 211院校，机械电子、计算机、自动控制、电子信息类等专业，硕士以上学历，1年以上相关工作经验。</t>
  </si>
  <si>
    <t>一、岗位职责 1、按照公司编码规范，完成功能模块开发编码工作，并对功能模块进行单元测试。 2、参与公司产品功能模块开发任务的分析工作，撰写开发分析报告。 3、负责解决、协调解决开发过程中遇到的各种技术问题。 4、与测试工程师协作，对完成编码的功能模块进行集成测试。 5、对公司软件产品质量进行各种日常维护保证公司软件产品的质量成熟度。 二、职位要求 1、计算机相关专业大学本科或以上学历，理工科基础教育背景；硕士优先； 2、初级、中级1-3年工作经验，高级3年以上的C#编程工作经验，曾经参与两个以上C#开发项目的编程工作；有CAD/CAE/EDA等工具软件二次开发经验者优先； 3、熟悉MFC和ATL编程； 4、熟悉COM编程； 5、了解Python语言； 6、能够独立学习各种开发技术和各类应用软件的开发接口； 7、能够依据开发计划和分析报告进行代码编写工作； 8、熟练掌握SQL语言及其调试； 9、熟练掌握XML语法； 10、熟练掌握英文开发资料阅读； 11、熟练掌握内存及内存管理基本概念； 12、熟练掌握测试场景设计； 13、熟练掌握操作系统及网络环境基本使用技能。 三、提升空间 天舟将为您提供灵活的职业发展路径。开发工程师有初、中、高三类十几级技术等级和对应的薪资成长空间，在该岗位不仅可以发展为高级开发工程师、研究员；也可以向开发管理职位发展，成长为开发项目经理、小组组长、部门经理等。 四、薪资空间 初级6000-8000，中级9000-10000，高级12000以上 五、福利待遇 可提供公寓宿舍</t>
  </si>
  <si>
    <t>WEB前端开发职位： 1、2年以上web前端开发经验，熟练掌握HTML/HTML5、CSS/CSS3、javascript等；熟悉less等css预编译工具进行快速优先； 2、熟练掌握React、vue、node等其中至少一项框架； 3、熟练掌握AJAX异步通信技术，了解json数据格式，对http协议有一定了解； 4、熟悉前后端分离开发及调试； 5、熟练掌握DIV+CSS网页制作，代码规范，有效的解决主流浏览器的兼容性问题； 6、熟悉HTML5+CSS3新特性，了解HTML5新规范，有响应式开发经验，熟悉移动端开发、自适应布局和开发调试工具,并熟练应用到移动端WebApp； 7、熟悉使用常见的web页面优化技术、内存泄漏检查技术、调试工具、浏览器兼容性技术等，了解浏览器内部运行原理、http、https协议原理等； 8、熟练使用PHOTOSHOP等图形制作软件或有网页设计功底经验者优先； 9、熟练使用Dreamweaver、WebStorm、HBuilder等开发工具优先； 工作时间： 早9:00―12:00 13:30―18:30</t>
  </si>
  <si>
    <t>c#/.net实施工程师</t>
  </si>
  <si>
    <t>北京白象新技术有限公司</t>
  </si>
  <si>
    <t>上海讯锡信息科技有限公司</t>
  </si>
  <si>
    <t>平谷区  </t>
  </si>
  <si>
    <t>五险 单双休交替 交通补贴 通讯补贴 专业培训 绩效奖金</t>
  </si>
  <si>
    <t>岗位职责: 1、承担项目中软件系统的部署、代码调试及更新； 2、进行软件项目运行的日常维护与各类客户问题的及时处理； 3、新项目上线前客户需求调研、软件程序部署调试、文档编写、现场人员培训以及项目前期上线期间跟踪项目解决问题；  任职要求： 1、计算机或相关专业大学本科以上学历,1年以上IT软件项目实施工作经验（专业能力突出者，可适当放宽）； 2、掌握基本的数据库（Oracle、SQLServer、MySQL）操作语句以及对数据库进行备份、数据导入导出，数据库基本问题处理能力 ； 3、可长期出差，适应能力强； 4、较强的客户沟通能力，具有客户现场实施，排错沟通经验。</t>
  </si>
  <si>
    <t>五险一金 周末双休 年终奖金</t>
  </si>
  <si>
    <t>岗位职责： 1.负责软件产品功能模块的详细设计、编码实现和单元测试，确保项目的进度和质量; 2.能够在团队中完成code review的任务，确保相关代码的有效性和正确性，并能够通过code review提供相关性能以及稳定性的建议; 1.精通C++语言，至少具有3年项目开发经验; 2.熟悉Windows、L inux两个平台_上C++的编译调试运行环境，熟练使用跨平台工具; 3.了解Building Information Modeling者优先; 4.具备良好的系统分析设计能力，以及较强的逻辑分析和解决问题能力;</t>
  </si>
  <si>
    <t>深圳市前海亿车科技有限公司</t>
  </si>
  <si>
    <t>五险一金 员工旅游 绩效奖金 年终奖金 股票期权 弹性工作 定期体检</t>
  </si>
  <si>
    <t>java研发工程师</t>
  </si>
  <si>
    <t>上海迈科金属资源有限公司</t>
  </si>
  <si>
    <t>岗位职责： 1.能快速根据需求进行代码的编写，按时完成公司软件产品的详细设计和开发。 2.独立负责相关系统界面模块和硬件通讯模块的程序开发。   任职要求: 1.计算机、软件或信息相关专业专科及以上学历； 2.4年以上QT/C++项目开发经验，熟练掌握QT Creator等开发工具 3.模块化编程意识强，有良好的编码习惯及文档撰写能力。 4. 掌握多线程编程，掌握线程间通信及同步机制。 5. 掌握Socket编程，熟悉TCP/IP、UDP网络通信协议。 6. 掌握C/C++，熟练使用Qt/vs工具开发 7. 有良好的沟通及解决问题的能力，有团队合作精神。 8.有嵌入式开发、硬件对接开发经验优先，有ARM linux程序开发经验优先</t>
  </si>
  <si>
    <t>北京同达合创信息技术有限公司</t>
  </si>
  <si>
    <t>基本要求： 计算机或相关专业毕业，条件优秀者可放宽要求 热爱技术，喜欢接受挑战，对新技术有很强的学习能力以及良好的团队协作精神。 高级开发或架构师相关经验 ? 具备良好的编程能力，至少1年以上的编程经验， 具备开发windows平台下复杂界面程序的技能。 精通.net 平台 熟悉企业信息系统，且有一定的项目经验 具备数据库，网络开发经验 熟悉微软C#语言，熟悉Visual Studio开发工具，基于ASP.NET/MVC Framework其中一种开发过上线项目； 其他项： 1.能适应国内出差（不接受出差不考虑） 2.出差人员有餐补补贴和差旅报销； 3.公司提供餐补 4.五险一金</t>
  </si>
  <si>
    <t>做五休二 周末双休 带薪年假 五险一金 交通补贴 餐饮补贴 高温补贴 节日福利 绩效奖金</t>
  </si>
  <si>
    <t>上海润和信息技术服务有限公司</t>
  </si>
  <si>
    <t>1. 参与技术平台开发，组件接口等实现工作； 2. 业务功能实现与优化； 3. 参与新技术的研究与应用。  任职要求： 1．计算机或相关专业，本科及以上学历； 2．对技术研究有兴趣，具有专研能力； 3．精通Java/J2EE相关技术，具有MyBatis、Hibernate、Struts、Spring等技术框架的实际项目开发经验，熟悉Eclipse/SVN开发环境； 4．熟悉Oracle、MySQL数据库系统； 5．熟悉JAVASCRIPT/JQUERY语言、JSTL标签的使用；</t>
  </si>
  <si>
    <t>北京华蓝盾科技有限公司</t>
  </si>
  <si>
    <t>五险一金 补充医疗保险 免费班车 绩效奖金 弹性工作 定期体检</t>
  </si>
  <si>
    <t>1、3年及以上基于AIX/Linux下C的开发经验，作为骨干参与过大型项目开发，熟悉C/C++语言； 2、精通AIX/Linux系统机制、操作和开发:如：多线程、多进程、同步、IPC、网络编程（Socket）等； 3、熟悉AIX/Linux脚本语言编程, 例如Ksh、Bash、Perl、Python； 4、精通SQL编写及调优能力，精通Mysql数据库性能调优者优先，熟悉常见NoSQL存储，如memcached、redis、tair等； 5、熟悉常规的分布式架构，熟悉缓存、消息队列等开源中间件； 6、熟悉金融系统开发，具有清算系统、银行账户系统、网上支付系统开发经验者优先。 7、具备良好的沟通、协调能力，具备较好的抗压能力，且有过带领3―5人团队的经验。</t>
  </si>
  <si>
    <t>岗位职责： 1.从事window系统下的应用开发、架构设计、代码编写工作。 2.参与产品架构分析和设计，协助完成技术解决方案； 3.能独立完成模块的设计、编码、测试及相关文档，按照设计完成任务目标； 任职要求： 1.大专及以上学历，计算机类相关专业； 2.1年以上C#项目实际开发经验； 3.有1年GIS二次开发经验，熟悉ArcGIS、超图、Skyline等软件者优先； 4.熟练XML\C#程序开发； 5.掌握SQL SERVER\MYSQL\ORACLE一种或者多种数据库开发技术，熟悉数据库的安装配置，优化和备份； 6.掌握webservice和romting相关开发技术； 7.熟悉MVC开发模式，有winform、WPF开发经验； 8.熟悉COM组件及dx开发流程，有图形学基础者优先； 9.具有良好的编程习惯和团队合作能力； 10.具备强烈的责任心和良好的学习能力，能承受工作压力.</t>
  </si>
  <si>
    <t>深圳市中天安驰有限责任公司</t>
  </si>
  <si>
    <t>高级c#开发工程师</t>
  </si>
  <si>
    <t>北京华宇泰聚科技有限公司</t>
  </si>
  <si>
    <t>弹性工作 节日福利 加班补贴 五险一金</t>
  </si>
  <si>
    <t>1、本科或以上学历，软件工程相关专业； 2、3年以上C++软件开发相关工作经验； 3、热衷于编程工作，有自己良好的编程风格； 4、不限行业，有智能硬件产品编程工作经验尤佳。</t>
  </si>
  <si>
    <t>节日福利 带薪年假 五险一金</t>
  </si>
  <si>
    <t>岗位职责： 1、参与数据处理、数据组织管理、数据综合分析及可视化相关项目的实施，需求分析、系统设计、系统实 现； 2、按照部门规划，持续跟踪和研究特定技术方向； 3、按照项目要求，撰写相关软件过程文档。  岗位需求： 1、计算机、软件工程相关专业，研究生及以上学历，5 年以上开发经验 2、精通C#、C++等开发语言及.NET、COM 等组件模型 3、精通图形图像（矢量、栅格）开发技术（GDI、GDI+、OpenGL 等），熟练使用GDAL、Proj4 等开 源库 4、精通面向对象分析和设计技术，掌握UML 建模技术 5、精通数据库建模技术，熟练掌握Oracle、MySQL、SqlServer 等关系型数据库 6、具备软件架构能力，具备较强的逻辑分析和独立解决问题的能力 7、具有较强的系统需求分析和软件设计的能力，能够带领团队完成项目的研发和交付 8、具备气象行业从业经验、地理信息系统基础，掌握GIS 桌面软件开发技术者优先考虑</t>
  </si>
  <si>
    <t>上海御胜信息科技股份有限公司</t>
  </si>
  <si>
    <t>服务端开发工程师（C++方向）</t>
  </si>
  <si>
    <t>广州银汉科技有限公司</t>
  </si>
  <si>
    <t>C#桌面应用高级软件工程师</t>
  </si>
  <si>
    <t>岗位职责： 1、参与培训用户，提供现场指导等售后技术支持工作； 2、配合销售做好产品市场推广；技术应用的推广、培训。 3、售后服务的实施，系统的维护，工具开发； 4、顾客需求和意见的转达，客户关系的维护； 5、同行的资料收集，竞品的研究分析； 岗位要求： 1、计算机、电子通信大类相关专业本科以上学历，有实际开发项目经验者优先； 1、熟悉web开发技术，有php, h5, javascript 项目开发经验者优先； 2、掌握计算机软硬件、网络通信和自动化系统的基本维护技能； 3、有较强的沟通能力和文字表达能力；</t>
  </si>
  <si>
    <t>沈阳东信创智科技有限公司</t>
  </si>
  <si>
    <t>1.2-2.3万/月</t>
  </si>
  <si>
    <t>定期体检 专业培训</t>
  </si>
  <si>
    <t>五险一金 免费班车 餐饮补贴 通讯补贴 年终奖金</t>
  </si>
  <si>
    <t>职责描述： 1、负责游戏服务端业务的设计、开发，保证游戏业务系统的稳定性与易扩展性； 2、负责复杂业务系统的代码实现； 3、优化游戏服务端业务性能，解决团队遇到的难题。 任职要求： 1、具备2年以上游戏服务端开发经验； 2、熟悉数据结构和常用的算法，对设计模式有一定的了解； 3、对游戏整体结构有一定的了解，熟悉分布式、高可用系统设计开发； 4、精通c++开发语言,能熟练使用lua更优； 5、自主驱动，有较强的解决问题能力；善于沟通，有较强的责任心与团队合作精神。</t>
  </si>
  <si>
    <t>岗位职责： 1、   承担项目PC端软件分析设计及开发工作，高要求、高质量地完成设计开发任务。 2、   根据用户需求设计软件架构，编写软件方案； 3、   合理划分软件模块，分配其他人员共同开发； 4、   软件产品发布管理； 任职要求： 1、 基于Microsoft .Net的大型系统团队开发经验（二年以上） 2、 丰富的WinForm应用开发经验，具有良好的编程技巧和编程习惯；熟练掌握基本界面控件的使用； 3、 有多线程软件开发经验； 4、 精通C#及熟悉设计模式； 5、 熟悉使用Access、MySQL 数据库及SQL语句； 6、 熟悉XML及XSD编写和使用； 7、 有Devexpress开发应用经验者优先；</t>
  </si>
  <si>
    <t>C#软件开发工程师（异地招聘）</t>
  </si>
  <si>
    <t>深圳领威科技有限公司</t>
  </si>
  <si>
    <t>天津狮桥国际物流有限公司</t>
  </si>
  <si>
    <t>带薪年假 五险一金 包住宿 绩效奖金 节日福利 专业培训 餐饮补贴 加班补贴 住房补贴 通讯补贴</t>
  </si>
  <si>
    <t>五险一金 免费班车 专业培训 绩效奖金 包吃包住</t>
  </si>
  <si>
    <t xml:space="preserve">一、岗位职责： 1.负责系统核心组件编码实现 2.参与产品关键功能模块的设计工作 3.完成上级交办的其他工作 二、任职要求： 1、本科及以上学历，计算机相关专业 2、2年以上软件开发经验。能力优秀者可适当放宽年限要求 3、.net基本功扎实，熟悉C#开发语言 4、熟练掌握数据库技术，熟悉常用的oracle、sqlserver中的一种，可以进行数据库设计和sql调优 5、有过APP，react native，h5经验者优先 6、良好的计划、沟通、组织协调能力，有很强的团队合作精神 7、有物流行业软件开发工作经验者优先，承担过大型项目的设计开发或参与过产品需求分析、系统部署者优先 三、福利待遇： 1.工资：15k-30K，月休4-6天； 2.全国范围内自选五险一金购买地，带薪休假（法定假日、年假、婚假、产假、陪产假等），免费住宿； 3.在职提升：公司为员工提供各种培训机会，狮桥学院根据员工的岗位类别，组织各种业务、工作、能力提升等相关内部培训与户外拓展，助力员工晋升发展； 4.公司在不同季度将举办各类文娱活动，增进部门间沟通，愉悦身心；  【备注】 此招聘为公司直招，狮桥物流及其下属分公司在招聘过程中不收取任何费用、押金等，敬请各位求职者知晓，以免受骗损失财物。 狮桥物流期待您的加入！ 若有意向请直接投递简历，若通过筛选，我司将在5个工作日内安排您进行相关面试！ </t>
  </si>
  <si>
    <t xml:space="preserve">任职要求： 1.计算机科学技术、软件工程、电子或者相关专业毕业，本科及以上学历，三年以上工作经验； 2. 熟悉C++语言，拥有C++语言编程经验； 3. 熟悉MFC类库、MFC消息机制及相关开发工具。 4.了解数据库设计和应用； 5. 熟悉软件开发流程，具有良好的编程习惯和文档撰写能力； 6. 具备良好的沟通能力、学习能力以及团队合作能力，有物联网，云计算相关工作经验优先。 工作内容：  1、负责公司现有软件产品的代码维护和新产品的开发。 2、负责根据项目经理编制的需求进行软件设计和功能开发。 3、编写相关设计文档和标准化资料。 4、参与公司现有产品技术问题的定位、分析和解决； 5、负责执行上级领导安排的临时性开发工作。  </t>
  </si>
  <si>
    <t>上海图丽信息技术有限公司</t>
  </si>
  <si>
    <t>五险一金 免费班车 交通补贴 餐饮补贴 通讯补贴 年终奖金 定期体检</t>
  </si>
  <si>
    <t>1、负责设计产品的用户界面，优化前端性能，确保 Web 用户界面在多浏览器环境中正常工作； 2、负责根据设计图制作 HTML5 页面，包括 CSS，JavaScript 等； 3、根据需求实现页面和后台数据交互效果； 4、与后端工程师配合，为项目提供最优化的技术解决方案；  5、负责对页面代码进行优化，提高用户的访问速度、提升用户体验。 任职要求： 1、具备 1 年 HTML5 独立开发经验； 2、精通 Javascript、JQuery、HTML5、CSS3、Bootstrap 3 等前端技术； 3、对 IE、Firefox、Chrome 等主流浏览器的兼容性有一定理解； 4、熟悉ajax/xml/json等网络通信技术和数据交换格式； 5、具备较强的自学能力，团队精神及抗压能力。</t>
  </si>
  <si>
    <t>深圳市库贝尔生物科技股份有限公司</t>
  </si>
  <si>
    <t>五险一金 免费班车 员工旅游 专业培训 定期体检 节日福利 带薪年假 出国机会 年终奖金 股票期权</t>
  </si>
  <si>
    <t>岗位要求： 1.精通常用软件编程，熟练掌握C++ 2.对数据结构,操作系统,算法,模式等专业知识掌握良好 3.熟练掌握windows平台可视化编程工具 4.熟悉常用数据库的操作 5.有QT使用经验者优先 6.熟悉医疗检验仪器等自动化设备者优先 岗位职责： 1.参与项目需求分析,进行模块的详细设计 2.根据新产品开发进度和任务分配，开发相应的软件模块 3.根据公司技术文档规范编写相应的技术文档 4.根据需要不断修改完善软件 5.研究项目技术细节，编写相应的说明</t>
  </si>
  <si>
    <t>天津图文方嘉印刷有限公司</t>
  </si>
  <si>
    <t>广州市康诚信息科技有限公司</t>
  </si>
  <si>
    <t>互联网开发实习</t>
  </si>
  <si>
    <t>北京旭豪科技有限公司</t>
  </si>
  <si>
    <t>文字媒体/出版 印刷/包装/造纸</t>
  </si>
  <si>
    <t xml:space="preserve">1、熟悉C#、.Net框架  2、熟练Asp.net接口编程  3、熟悉web相关技术，html+css+js快速构建网页  4、熟悉数据库相关知识，熟悉mysql、sqlserver中的一种即可  5、大专以上学历  6、有良好的逻辑思维能力 </t>
  </si>
  <si>
    <t>岗位要求:
1. 计算机科学、信息技术或相关领域的学士或硕士学位
2. 精通Linux平台上的C++编程语言
3.  在Linux/Unix网络方面有经验，特别是HTTP/HTTPS、异步IO(epoll等)
4. 如果直径/半径/ EAP-AKA知识优先
5. 具有OOA/D方面的优秀知识，并具有UML和设计模式的能力
6. 在Linux/UNIX环境中能够进行网络编程和多线程编程
7. 熟悉SQL数据库
8.  良好的团队合作精神和团队成员的强烈意愿
9. 良好的英语写作能力，能用英语进行非复杂技术的讨论。</t>
  </si>
  <si>
    <t>计算机软件 学术/科研</t>
  </si>
  <si>
    <t>岗位职责：  1.根据需求，编写相关文档，完成项目的设计方案，系统架构和数据库设计；  2.编写项目核心代码，解决团队成员开发中遇到的问题，不断进行系统优化；  3.熟练掌握JavaScript，熟悉HTML5/XML/JSON前端开发技术，熟悉DIV CSS布局；  4.能使用原生的js或jQuery制作出页面常用的表现层动态效果,有node.js经验者优先；  5.对浏览器兼容性、代码可维护性、前端性能优化等有深入研究；  6.为人诚实正直，做事认真负责，具有良好的沟通和团队协作能力；  7.有大型网站前端或移动web开发经验者优先。  任职要求：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6、诚信，有责任心，积极主动有自我驱动意识；</t>
  </si>
  <si>
    <t>北京麦迪克斯科技有限公司</t>
  </si>
  <si>
    <t>心神信息技术有限公司</t>
  </si>
  <si>
    <t>五险一金 免费班车 交通补贴 餐饮补贴 通讯补贴 年终奖金 定期体检 弹性工作 带薪年假</t>
  </si>
  <si>
    <t>岗位职责： 1、完成产品功能代码的编写、缺陷的修改； 2、完成相关技术文档的编写工作； 3、其他技术相关工作及日常管理中要求的工作。 任职要求： 1、本科及以上学历，计算机相关专业； 2、三年以上开发经验，精通C#、.net； 3、熟练C#对于开发MSSQLServer数据库的工作； 4、熟练使用sql语句。熟悉C#语言的多线程工作； 5、熟悉有关于WebService/WCF服务与客户端访问； 6、了解TCP/IP网络编程。有相关结构下的工作经验； 7、熟悉C/S软件系统前后端分层结构以及各自的角色与特点； 8、具有优良的编程风格和习惯，善于阅读代码，思维活跃，有较强的创新意识和迎难而上的精神。</t>
  </si>
  <si>
    <t>五险一金 绩效奖金 弹性工作</t>
  </si>
  <si>
    <t xml:space="preserve">1.根据就系统开发需求文档，源代码等解决系统存在的bug及日常维护； 2.在项目经理或部门主管的带领下，完成即时通讯、智慧教室程序的设计及代码编写； 3.能够根据相关技术文档了解系统功能及需求； 4.负责对开发程序进行单元测试，编写用户手册； 5.负责对程序的后期维护。 任职资格： 1.统招本科及以上学历，计算机、软件设计等相关专业优先考虑，3年以上开发经验； 2.精通VC++/QT开发工具，具备windows客户端界面程序开发经验； 3.熟悉C++语言及面向对象设计思想，能通过建立C++类模型来解决实际问题； 4.熟悉流媒体（RTMP /FFmpeg/Web RTC）客户端开发、QT等跨平台框架、Linux等其他操作系统，熟悉Java、Python等其他语言，对Android、iOS等移动开发有一定了解； 5.逻辑清楚、条理分明，具有良好的理解与沟通能力； 6.责任心强，工作严谨细致，有良好的团队协作能力。   8.对Android、iOS等移动开发有了解者优先。  </t>
  </si>
  <si>
    <t>C#开发高级工程师</t>
  </si>
  <si>
    <t>北京能创科技有限公司</t>
  </si>
  <si>
    <t>五险一金 定期体检 周末双休</t>
  </si>
  <si>
    <t xml:space="preserve"> 岗位职责： 负责公司软件产品与系统的开发、迭代、维护等 任职要求: </t>
  </si>
  <si>
    <t>上海普适导航科技股份有限公司</t>
  </si>
  <si>
    <t>软件工程师（.net)</t>
  </si>
  <si>
    <t>上海前锐汽车工程技术有限公司</t>
  </si>
  <si>
    <t>五险一金 交通补贴 餐饮补贴 通讯补贴 年终奖金</t>
  </si>
  <si>
    <t>C#开发工程师 (WPF)</t>
  </si>
  <si>
    <t>北京心知堂文化交流有限公司</t>
  </si>
  <si>
    <t>岗位职责 1. 负责产品软件需求分析、设计和开发工作 2. 使用QT实现产品人机界面设计和应用软件开发 3. 负责软件设计文档的编制 4. 负责相关产品的软件维护  岗位要求 1. 全日制大学本科及以上学历，电子信息、计算机相关专业毕业 2. 熟练掌握C++面向对象编程，了解Qt软件开发框架，2年以上Qt/C++开发经验 3. 熟练windows/Linux 下的Qt 应用程序开发 4. 熟悉地理信息系统，有电子地图导航软件开发经验者优先 5. 具有团队合作精神和良好的沟通能力</t>
  </si>
  <si>
    <t>专业要求： 1.精通C#开发，对Winform和Web都能掌握； 2.熟悉Web开发中的Css和Javascript； 3.北大青鸟等相关培训机构的培训经历； 4.三年以上.NET开发工作经验；   岗位要求： 1.有独立的软件实施和管理软件的开发经验； 2.有较好的沟通能力和团队合作精神。</t>
  </si>
  <si>
    <t>做五休二 周末双休 五险一金 带薪年假 节日福利</t>
  </si>
  <si>
    <t xml:space="preserve">岗位职责： 1、 参与公司自主软件产品的研发工作，生物反馈相关； 2、 根据设计进行编码，并进行相应功能的测试； 3、 参与需求文档、设计文档和开发文档的编写； 4、 领导交给的其它任务。 职位要求： 1、 计算机、软件工程相关专业，电子信息专业，从事WPF软件开发工作一年以上，具有丰富的面向对象的设计和开发能力； 2、 熟悉C#语言、熟练使用VS.NET开发环境。了解常用设计模式，MVC， MVVM等框架；； 3、 熟悉WPF前端开发，熟悉WPF各种属性，至少有2个完整的WPF项目的开发经验； 4、 有串口、TCP/IP通讯开发经验； 5、 熟悉SQL和NoSQL，有Mysql、Redis等数据库使用经验； 6、 具有良好的代码编程习惯，有较强的逻辑分析能力，可以解决复杂问题； </t>
  </si>
  <si>
    <t>上海雷塔智能科技有限公司</t>
  </si>
  <si>
    <t>软件开发(C#/ASP.NET)工程师</t>
  </si>
  <si>
    <t>五险一金 员工旅游 餐饮补贴 专业培训 绩效奖金 年终奖金 股票期权 定期体检 员工生日宴 下午茶点</t>
  </si>
  <si>
    <t xml:space="preserve">岗位职责： 1、负责电子书应用软件的编写、调试，并负责后续的维护。 2、负责电子书应用软件中TXT、PDF、EPUB、DOC等格式的支持、优化工作。 3、能深入研究电子书产品的特性，并能积极提出有针对性的优化方案。 4、积极参与到软件的功能需求、业务流程的讨论工作。 5、能独立解决产品开发过程中遇到的问题。  任职要求： 1、本科及以上学历，计算机或相关专业，3年及以上软件开发经验； 2、精通C/C++； 3、熟悉QT、Visual Studio等应用开发工作经验； 4、有电子阅读器开发经验并有成品优先考虑; 5、具有良好代码编写风格，编程能力强； 6、学习、领悟能力较强，善交流，敢于提出个人的想法和建议；  </t>
  </si>
  <si>
    <t>北京易通宏达科技股份有限公司</t>
  </si>
  <si>
    <t>彩讯科技股份有限公司</t>
  </si>
  <si>
    <t>五险一金 通讯补贴 定期体检 绩效奖金 员工旅游</t>
  </si>
  <si>
    <t xml:space="preserve">岗位职责： 1、负责项目后端应用程序的开发； 2、参与整体系统架构的设计和实现； 3、负责项目技术文档的编写； 4、负责内部及外部技术性沟通与协调。  岗位要求： 1、3年以上Linux下C/C++软件开发经验，熟悉软件开发过程和相关规范； 2、熟悉linux下多线程，多进程编程，熟悉STL、boost； 3、熟悉Socket、TCP/IP编程，了解常见网络通信协议，熟悉linux环境编程、调试； 4、熟悉主流关系数据库Mysql，Redis和Mongodb； 5、具有较强的解决问题的能力及创新能力，有很强的逻辑思维能力； 7、具备千万级以上系统设计或架构经验者优先； 8、具有Java并熟悉相关框架开发经验者优先。 </t>
  </si>
  <si>
    <t>.NET中级开发工程师</t>
  </si>
  <si>
    <t>C++开发工程师 (职位编号：008)</t>
  </si>
  <si>
    <t>深圳市墨者安全科技有限公司</t>
  </si>
  <si>
    <t>五险一金 餐饮补贴 绩效奖金 弹性工作 定期体检 年终奖金</t>
  </si>
  <si>
    <t>岗位职责： 1．使用C#协助开发团队进行VR/AR相关项目的开发； 2. 根据算法需求实现算法库与Unity层对接； 3．根据开发计划按时完成开发任务； 4．负责相关模块的开发及代码编写工作； 5．完成软件的设计、实现、测试、修改bug等工作。 任职要求： 1.计算机相关专业，扎实的编程基础，精通C#语言，掌握C/C++； 2.掌握Unity 3D引擎操作以及引擎构架，有Unity 3D引擎开发经验者优先； 3.熟练Unity3D在IOS及Android平台的发布及调试； 4.熟悉基本的数据结构及算法，熟悉常见的设计模式； 5.有良好的面向对象分析、设计能力、规范的编程风格和良好文档习惯； 6.计算机图形学基础良好； 7.对VR/AR感兴趣，有诚信，责任感强。工作认真负责，富于团队精神和敬业精神； 8.英文文档阅读无障碍，较强的学习能力、动手实践能力。</t>
  </si>
  <si>
    <t xml:space="preserve">职位要求：  1、 C++语言熟练 2、 STL熟练 3、 指针、多线程、文件操作熟练 4、 数据结构、算法熟练 5、 2年或更多的经验 岗职责位：  1、 图像识别（AI） 2、 Windows开发 区块链开发 福利待遇： ⑴社会保险及住房公积金，将按照国家相关规定执行； ⑵入职满一年，将享有5天有薪年假； ⑶免费年度体检； ⑷不定期的团建活动，工作生活两不误； ⑸每周下午16：00下午茶； ⑺员工结婚礼金； ⑻国家规定的法定假日； ⑼员工每月生日会； </t>
  </si>
  <si>
    <t>职位诱惑： 自有产品,福利丰厚,行业标杆,技术大牛 职位描述： 职位描述： 1、进行程序和文档的编写工作； 2、按时按质按量的完成项目经理安排的软件开发任务； 3、提供对已存在项目的维护和技术支持。 4、进行初步的系统分析及设计工作。  任职要求： 1、计算机相关专业大专以上学历； 2、1-3年.NET平台B/S架构开发经验，能够独立进行功能模块的开发工作，对于架构的设计有一定的了解和经验; 3、掌握常用的开发技术，如 ASP.NET （C#），Javascript，HTML等，熟悉三层架构网站开发模式； 4、良好的SQL Server、Oracle数据库开发经验，熟悉sql语句，存储过程、视图、自定义函数等编写，了解sql语句性能调优； 5、沟通能力较好，有良好的团队合作精神，以及良好的解决问题能力。良好的代码管理意识，文档整理习惯和能力。 6、良好的职业修养，责任心、上进心、抗压能力强。</t>
  </si>
  <si>
    <t>北京恒科天地矿业测控技术有限公司</t>
  </si>
  <si>
    <t>深圳市九号科技有限公司</t>
  </si>
  <si>
    <t>五险一金 股票期权 15天年假 萌妹鼓励师 明星演唱会 员工旅游 绩效奖金 定期体检 弹性工作 通讯补贴</t>
  </si>
  <si>
    <t>1. 负责开发和维护手机游戏后端业务模块 2. 负责开发游戏工具比如数据统计脚本等 职位要求： 1. 有熟悉的编程语言，C++,java,golang,python等
2. 有熟悉的数据库，mysql,redis,leveldb等
3. 熟悉常用的数据结构与算法
4. 简单了解设计模式
5. 熟悉linux系统
6.有棋牌游戏行业经验是加分项，2年以上工作经验</t>
  </si>
  <si>
    <t>北京时代凌宇科技股份有限公司</t>
  </si>
  <si>
    <t>五险一金 定期体检 餐饮补贴 交通补贴 年终奖金 补充医疗保险 员工旅游</t>
  </si>
  <si>
    <t>职位描述： 1.负责部门承担的各类软件开发项目的技术需求、开发、测试、部署、上线与验收等工作； 2.配合软件开发过程中的各类技术文档的编写工作； 3.参与部门项目产品化的提炼、构思和设计工作； 4.支持部门售前技术服务工作； 5.完成部门交办的其他工作。 任职要求： 1.熟练使用常用的GIS软件，如，ARCGIS、SuperMap等，了解其体系、构架及二次开发方式。掌握基本的数据处理技能，精通SuperMap Iobjects.net组件优先； 2. 了解多线程、异步编程、HTTP、Socket等技术； 3. 扎实的C#代码能力，能够熟练使用VS进行C/S架构下的WPF/Winform项目开发以及 调试； 4.熟练使用winform下窗口及控件的各种消息事件，能够设计控件样式； 5. 精通WPF，能够独立使用WPF进行开发，从事WPF软件开发工作一年以上，至少有2 个完整的WPF项目的开发； 6.熟悉MQ消息通信。具有TCP、FTP、HTTP通信开发能力； 7.了解基于关系型数据库的设计和开发，熟练PostgreSQL、MySQL或Oracle数据库。</t>
  </si>
  <si>
    <t>Java后端开发/实习</t>
  </si>
  <si>
    <t>上海极吼吼信息技术有限公司</t>
  </si>
  <si>
    <t>对日C#软件工程师</t>
  </si>
  <si>
    <t>五险一金 专业培训 全勤奖 绩效奖金 加班补贴 带薪年假 年终奖金 员工旅游</t>
  </si>
  <si>
    <t>出国机会</t>
  </si>
  <si>
    <t>1. 拥有扎实的java core基础，熟悉spring boot并有在一个以上项目中实践经验； 2. 熟悉Spring、SpringMVC、MyBatis等开源框架； 3. 熟练使用struts2、spring MVC、hibernate、mybatis、css、javascript、jquery、ajax等； 4. 熟练使用数据库如mysql、oracle等，并能进行sql语句优化； 5. 熟悉nginx、http、ftp、webservice，jvm内存结构； 6. 熟悉缓存框架如redis、memcache中的一种； 7. 有过在线项目故障优化经验者优先； 8. 熟悉Elasticsearch、Solr、Mongodb等产品并有在项目中使用经验者优先； 9. 熟悉docker部署者优先； 10. 具有良好的职业道德，强烈的责任感和敬业精神，性格开朗，工作积极主动，具有较强的抗压能力。 有类似ERP、CMS等信息化系统开发经验 了解工作流（activiti） 精通java、springboot必须掌握 熟悉restful规范    熟悉微服务、分布式等架构优先录用</t>
  </si>
  <si>
    <t>1、熟练使用.NET（C#）进行项目开发；日语四级以上，可看懂书写日文式样书；  2、两年以上软件开发与设计经验；  3、具备扎实的Html/CSS/JavaScript/Ajax&amp;jQuery等前端技术基础；  4、熟练使用SQLServer或Oracle等数据库；  5、精通.NET 架构组件，包括ASP.NET, ADO.NET, Web Services等；  6、有对日项目经验；</t>
  </si>
  <si>
    <t>中级C++软件工程师</t>
  </si>
  <si>
    <t>深圳前海小鸟云计算有限公司</t>
  </si>
  <si>
    <t>五险一金 员工旅游 绩效奖金 年终奖金 股票期权 下午茶 健身房</t>
  </si>
  <si>
    <t>职位描述: 1. 根据需求文档，独立完成业务后台开发； 2. 完成相关功能模块的单元测试并进行内部交叉测试。  岗位职责： 1. 负责开发和维护公司后台服务; 2. 参与产品系统设计和运作所需相关技术文档的编写; 3. 后台技术支持,协助其他部门解决、完成和完善系统运作。  任职要求: 1. 2年以上Linux环境下项目开发经验; 2. 编程基本功扎实； 3. 熟练使用 C/C++、Python、Shell等编程语言; 4. 熟练使用面向对象技术设计模式; 5. 熟练使用TCP/IP协议相关知识及网络编程; 6. 熟练使用MySQL数据库及相关编程 7. 善于沟通及主动思考总结思路周密，代码严谨，对技术有强烈兴趣; 8. 有强烈的责任心，积极主动响应用户问题; 9. 具备良好的学习能力和分析解决问题能力; 10. 具有良好的团队合作意识、沟通能力、协调能力。  加分项: 1. 具备一定的架构设计思维能力,热爱技术能保持持续学习，并且达到一定的深度； 2. 具有独立完成小型项目或设计项目的能力。</t>
  </si>
  <si>
    <t>ASP.NET软件工程师</t>
  </si>
  <si>
    <t>广州市智禾电子科技有限公司</t>
  </si>
  <si>
    <t>中教畅享（北京）科技有限公司</t>
  </si>
  <si>
    <t>高级C++工程师</t>
  </si>
  <si>
    <t>几米实业集团有限公司</t>
  </si>
  <si>
    <t>年终奖金 定期体检 五险一金 通讯补贴 生日福利 节日福利 全勤奖 超长春节假期 员工旅游</t>
  </si>
  <si>
    <t>五险、绩效奖金、交通补助、餐补、通讯补贴、带薪年假、员工旅游，双休 技能要求： 1.、熟练使用C#、ASP.NET(C#)语言，1年以上开发经验，熟悉B/S系统架构和开发方法 2、熟悉 Web Service、css、html、JavaScript、Ajax等技术，了解目前流行的ORM框架和Web应用系统的开发架构和模式。 3、对web后台和网页性能调优有一定的实际操作经验。 3.、熟悉MS SQLSERVER2008 数据库，会编写视图、存储过程、函数、触发器等； 4.、熟练使用Visual Studio等IDE开发工具，具有良好的编程技巧和编程习惯； 5.、熟悉MVC开发模式优先； 6.、工作主动，责任心强，有较好的沟通、协作能力，良好的团队合作精神。</t>
  </si>
  <si>
    <t>岗位职责： 1、按公司要求，定期完成量化的工作要求，并能独立处理和解决所负责的任务； 2、根据开发进度和任务分配，完成相应模块软件的设计、开发、编程任务； 3、进行程序单元、功能的测试，查出软件存在的缺陷并保证其质量； 4、进行编制项目文档和质量记录的工作； 5、对自身承担模块的开发进度、代码质量负责； 6、负责解决开发过程中的技术问题。 任职要求： 1、计算机或相关专业本科以上学历，二年以上工作经验； 2、精通 C#，1-2年Net框架和C#开发经验，熟悉VS2010或VS2012的使用； 3、精通ADO.NET，LINQ等相关技术； 4、熟悉SQL Server等常用数据库，并具有一定的SQL功底，精通SQL调优； 5、掌握Ajax，Javascript，Jquery 等web开发常用技术； 6、具有比较强的问题分析和处理能力、良好的学习能力、团队协作精神； 7、有ASP.NET SignalR、HTML5或EasyUI开发经验者优先； 8、有移动端开发、教育行业教学产品研发经验者优先。</t>
  </si>
  <si>
    <t>五险一金 员工旅游 定期体检 周末双休 年终奖金</t>
  </si>
  <si>
    <t>职位概要： 1、负责系统架构的部分模块设计及实现，业务设计、开发、测试、上线； 2、参与公司高端技术，平台架构的研发工作。提供各种有建设性意义的见解。  任职资格： 1、重点大学硕士及以上学历，计算机、数学等相关专业，有大型公司丰富从业经验者可考虑本科学历；有2年以上从事一线开发的经验； 2、精通C++，熟悉线性表，树，图，基本的数据结构算法；  3、熟悉TCP/IP协议，精通多线性技术，有大并发服务器开发经验；  4、熟悉Linux内核（内存管理，进程管理，I/O管理）优先；  5、互联网某个领域架构有成功设计实施经验；  6、可读写英文技术资料。</t>
  </si>
  <si>
    <t>高级程序员（C# 数据库开发）</t>
  </si>
  <si>
    <t>北京九思易自动化软件有限公司</t>
  </si>
  <si>
    <t>Software Developer (C# or JAVA or C++开发方向)</t>
  </si>
  <si>
    <t>五险一金 交通补贴 通讯补贴 年终奖金 定期体检</t>
  </si>
  <si>
    <t>中国国际金融股份有限公司</t>
  </si>
  <si>
    <t>岗位职责： 负责自动化监控和信息管理软件平台产品中的数据库开发。 岗位要求： 1、熟练掌握MySQL，SQLServer,Oracle 等数据库系统； 2、熟悉分布式系统或分布式数据库的实现原理及相关技术； 3、精通WPF和.NET开发； 4、熟悉网络编程和多线程编程； 5、有工业实时库开发经验者优先。</t>
  </si>
  <si>
    <t>工作描述：  主要负责证券交易系统各个功能模块的开发与测试；  完成交办的其他各类技术开发任务。 任职资格：  计算机及相关专业本科上学历；  良好的面向对象编程思想，精通C# 或 Java或C++开发语言，有相关开发经验；  熟悉主流的技术框架，如Struts, Spring,iBATIS,Hibernate等；  至少熟悉一种主流关系数据库，如：Oracle，MySQL，SQL Server等；  工作认真踏实，沟通能力良好，良好的团队合作精神；</t>
  </si>
  <si>
    <t>北京石基大商信息技术有限公司</t>
  </si>
  <si>
    <t>五险一金 员工旅游 餐饮补贴 通讯补贴 绩效奖金 定期体检 年终奖金 生日礼金 周末双休</t>
  </si>
  <si>
    <t>工作职责： 1、负责产品核心架构的整体开发和持续改进；把控产品核心架构走向； 2、指导部门其他技术人员在核心框架下进行业务功能的设计开发； 3、研究和引进新的技术； 4、持续完善、扩展产品的功能； 5、在工作中解决相关技术难题。 任职要求： 1、大学本科以上学历，计算机相关专业优先。 2、两年以上开发工作经验，精通C#，ASP.NET，ADO.NET，熟练使用Visual Studio 2012及以上开发工具；熟悉webapi开发，熟悉.NET core 优先； 3、熟练掌握至少一种主流数据库技术 Oracle ,SQLServer等，熟练掌握SQL； 4、善于团队合作与沟通，抗压能力强。 注：此职位属于石基大商子公司长益科技招聘！！！</t>
  </si>
  <si>
    <t>中级C++开发工程师（服务器）</t>
  </si>
  <si>
    <t>广州佰锐网络科技有限公司</t>
  </si>
  <si>
    <t>广州万彩信息技术有限公司</t>
  </si>
  <si>
    <t>c#初级工程师</t>
  </si>
  <si>
    <t>上海艾莎信息科技有限公司</t>
  </si>
  <si>
    <t>绩效奖金 定期体检 员工旅游 餐饮补贴 补充医疗保险 五险一金 年终奖金</t>
  </si>
  <si>
    <t>岗位职责： 1.负责集群系统开发 2.负责音视频后台服务器开发  任职要求： 1.计算机或相关专业本科以上学历，至少两年以上相关工作经验； 2.精通C/C++编程，精通Windows/Linux平台编程; 3.精通TCP/IP Socket网络编程，具备高性能服务器架构经验，曾参与核心模块的设计与开发； 4.熟悉大型分布式系统、集群系统开发经验优先；  工作时间及福利： 1、每周5天工作制，双休； 2、设有效益奖、年终奖、社保五险、带薪（婚假、产假、病假、年假等）+ 各类法定节假日，其中关于年假：服务满一年给予5天带薪年假，服务期限每增加一年，年假递增1天，最长可享有15天带薪年假； 3、月集体活动、部门活动、电影票、生日福利、节日福利、年度旅游等； 4、公司提供优美办公坏境，提供优质资源；  培训及发展： 1、公司提倡“以老扶新，团队作战”合作方式； 2、公司提供完善的岗前、岗中以及专业知识培训； 3、完善透明的职业晋升通道，只要你有能力有本事，公司不拘一格用人才！</t>
  </si>
  <si>
    <t>广告 医疗/护理/卫生</t>
  </si>
  <si>
    <t xml:space="preserve"> 岗位职责： 1、负责网站前后台功能的设计、开发、维护。 2、负责现有网站的迭代开发。 3、负责现有版本的维护和性能优化。 岗位要求： 1、大专及以上学历，计算机或相关专业，1年PHP开发工作经验。 2、精通PHP+MySQL程序设计及开发。 3、熟悉 Html、Javascript、AJAX、CSS、JSON等Web页面技术。 4、良好的代码习惯，结构清晰、命名规范、逻辑性强、代码冗余率低。 5、责任心强，逻辑清晰，工作认真，执行能力强，良好团队意识。 </t>
  </si>
  <si>
    <t>高级软件工程师（C#）</t>
  </si>
  <si>
    <t>深圳麦格米特电气股份有限公司</t>
  </si>
  <si>
    <t>C#开发工程师(财政二部）</t>
  </si>
  <si>
    <t>北京中科江南信息技术股份有限公司</t>
  </si>
  <si>
    <t>周末双休 弹性工作 五险一金 带薪年假 节日福利 餐饮补贴</t>
  </si>
  <si>
    <t>岗位职责 ： 1、在部门经理指导下，负责日常的C#程序软件的设计和开发工作； 2、负责模块代码编写工作； 3、协助单元测试工作，保障产品按时保质发版； 4、对已有财务软件进行维护与更新。 任职资格: 1、正规院校本科及学历以上，软件、计算机、通信、信息管理、网络工程等相关专业； 2、2-5年设计和开发经验，熟悉SQL、ORACLE数据库，有财政/财务/ERP等管理类软件经验者优先； 3、业务需求分析等综合能力较强，良好的编码规范，扎实的代码功底； 4、具备较强的自我管理能力、沟通能力以及团队协作精神，良好的职业素养与敬业精神。</t>
  </si>
  <si>
    <t>五险一金 餐饮补贴 年终奖金 专业培训</t>
  </si>
  <si>
    <t>岗位职责： 1、负责项目的软件需求分析、软件设计及维护 2、在Team中担当主要的PC端软件开发任务； 任职要求： 1、本科以上学历，机电一体化、自动化、电子电力或计算机专业等相关专业； 2、沟通主动，表达清晰，责任心强,自学能力强，具有合作精神和创新精神 2、精通c#、SQL、ACCESS；有.net winform, Wpf实际项目开发经验, 对C++, JAVA编程语言有一定了解; 3、精通串口编程, SOCKET网络编程, 对多线程技术, SQL数据库编程技术有一定了解; 4、3年以上工作经验，并有监控系统、上位机的开发经验 5、有铁路信息化项目工作经验者优先考虑, 有大型项目开发经验优先</t>
  </si>
  <si>
    <t>C# 高级软件开发工程师</t>
  </si>
  <si>
    <t>北京鼎创恒达智能科技有限公司</t>
  </si>
  <si>
    <t>智诚计算机辅助设计（深圳）有限公司</t>
  </si>
  <si>
    <t>五险一金 绩效奖金 员工旅游 节日福利 周末双休 股票期权 年终奖金 办工作居住证 专业培训 人才引进</t>
  </si>
  <si>
    <t xml:space="preserve">任职要求： 1、代码开发、技术难题攻克； 2、内外部沟通、需求分析、原型制作； 3、编写技术文档、管理文档、协助做好项目管理工作； 4、系统测试、问题跟踪、质量控制； 5、系统交付、培训验收、工作总结； 6、完成领导交代的其他工作。  岗位要求： 1、三年以上C#开发经验；了解项目管理过程，有一定的项目文档编写能力； 2、精通 C#, ASP.NET,JavaScript开发语言，熟练使用.Net开发工具； 3、熟悉MySql数据库开发，有较好的数据库设计和脚本编写能力，熟悉触发器、存储过程的编写、调试； 4、有项目分析、需求设计、软件结构经验者优先； 5、良好的沟通能力和团队协作精神，能够承受一定的工作压力； 6、具有工业领域相关软件开发经验者优先； 7、拥有良好的代码习惯，结构清晰，命名规范，逻辑性强   </t>
  </si>
  <si>
    <t>五险一金 员工旅游 专业培训 出国机会 周末双休 带薪年假 高温补贴 商业意外险 年底双薪 季度奖金</t>
  </si>
  <si>
    <t>北京人和创建信息技术有限公司</t>
  </si>
  <si>
    <t>岗位职责：
1. 公司内部系统开发。设计应用界面，数据库访问，服务公司内部的：销售、客服、人事以及技术部门的人员使用，提升内部效率；
2. 新项目的开发和现有项目的维护更新。开发的接口对象有：SOLIDWORKS, EPDM。比如：配合EPDM系统实施过程中，根据客户的需求定制有关的集成功能，负责程序编写；根据有经验的EPDM工程师人员提供开发规格，开发EPDM通用的模块，如: 编码器、BOM管理器等。
3.SOLIDWORKS三维软件的二次开发，拓展现有功能，提升三维设计的用户的体验。  任职要求： 1. 大专学历或以上，计算机科学相关专业，至少2年软件开发工作经验； 2. 擅于以C#或C++语言开发软件；或IOS App 开发经验； 3. 熟悉ERP/PLM/EPDM/MES的工作流程和二次开发原理； 4. 熟悉SQL，MS SQL数据库工作原理和开发编程； 5. 熟悉Windows API, XML, Html, Web service, web 客户端的开发； 6. 有二次开发的经验和系统集成的开发经验优先考虑； 7. 熟悉File Maker或有相关经验者优先； 8. 学习能力强，能够适应新的开发编程软件。  请访问我们的官网了解SOLIDWORKS, EPDM ，或者自行百度该关键字了解情况。</t>
  </si>
  <si>
    <t>五险一金 员工旅游 餐饮补贴 绩效奖金 年终奖金 定期体检 电脑补助 节日福利 生日福利</t>
  </si>
  <si>
    <t>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任职条件 1、熟练掌握.NET Framework（C#），能开发B/S构架的应用程序； 2、有面向对象的分析，设计和开发经验，良好的编码风格； 3、熟悉数据库编程，精通数据库应用（SQL SERVER等）； 4、做事严谨踏实，责任心强，条理清楚，善于学习总结，有良好的团队合作精神和沟通协调能力。</t>
  </si>
  <si>
    <t>C++开发工程师（证券交易）</t>
  </si>
  <si>
    <t>上海融航信息技术股份有限公司</t>
  </si>
  <si>
    <t>15-50万/年</t>
  </si>
  <si>
    <t>郑州三友软件科技有限公司</t>
  </si>
  <si>
    <t>1.根据公司统一的技术方向及规范和开发管理要求进行软件开发，包括编写代码和单元测试，审查代码，修复Bug以及编写所需文档。 2.从事基于C++的服务端应用软件开发，及其他上级分配的技术相关工作。 3.及时向项目经理汇报开发过程中遇到的问题以及需要的开发资源，以确保项目顺利进行。 4.定位与解决客户软件使用过程中遇到的问题，参与证券项目中交易相关功能代码开发。 5.完成上级交办的其他各项工作。  岗位要求： 1.全日制统招本科，具有3年及以上C++开发经验 2.熟练掌握C++，对C++的语言特性有深入理解与实施； 3.熟悉VS应用开发框架； 4.熟悉多线程开发，进程间通信，动态库dll的开发等； 5.良好的沟通能力，高度的工作责任心和敬业精神，能承受较大的工作压力； 6.熟悉金融股票市场交易规则，有2年以上相关开发经验；</t>
  </si>
  <si>
    <t>五险一金 专业培训 绩效奖金</t>
  </si>
  <si>
    <t>C++工程师（Linux）</t>
  </si>
  <si>
    <t>沃通电子认证服务有限公司</t>
  </si>
  <si>
    <t>对日软件C#/.NET开发高级工程师</t>
  </si>
  <si>
    <t>北京北方新宇信息技术有限公司</t>
  </si>
  <si>
    <t>五险一金 绩效奖金 年终奖金 定期体检 出国机会</t>
  </si>
  <si>
    <t>1、计算机相关专业，2年以上开发经验。 2、熟悉.net技术体系，能熟练使用C# 或VB.Net开发。 3、熟悉SQL、XML及SQLServer、DB2、Oracle中的一种。 4、能读懂日文式样书、良好的日语实际读写能力。  作息时间：
09：00-18：00（中午12：00-13：00休息） 双休，法定节假日正常休息  福利待遇：
完善的福利体系和晋升体系 五险一金，十三薪 多于法定的带薪年假，节日福利 每年两次调薪，每年至少一次出游</t>
  </si>
  <si>
    <t>诚聘前端开发+双休（体育西路）</t>
  </si>
  <si>
    <t>广州先迈商贸有限公司</t>
  </si>
  <si>
    <t>此岗位为子公司――世达康（深圳）技术有限公司招聘  岗位职责及工作内容： 1、负责OCSP服务的维护与优化 2、负责OCSP新功能的开发 3、业务数据的同步、重要服务的监控与业务数据的统计 4、根据需求完成系统的设计和编码 5、编写测试计划、开发服务测试工具 6、参与其他项目的对接和开发工作  工作经验及背景要求： 1、具备Unix/Linux下C/C++ 2年以上开发经验; 精通多进程、多线程开发; 2、熟悉TCP/IP协议,进程间通讯编程,熟悉Unix/Linux下常用架构设计方法; 3、熟悉Unix/Linux操作系统原理,常用工具; 4、熟悉Mysql/Oracle等数据库管理、开发, 使用; 了解NOSQL使用; 5、责任心强,良好的对外沟通和团队协作能力; 6、有usbkey开发经验优先; 7、有java card开发经验优先; 8、熟悉ISO7816协议优先; 9、熟悉RSA，AES，SM加密算法优先。      沃通良好的晋升空间、诱人的福利待遇、香喷喷的茶点、舒适的办公环境在等着您！  1、提供行业内具有竞争力的薪资水平，并且绩效奖、年终奖丰厚；  2、工资全额购买五险一金，且购买一份高达40万赔付的意外保险；  3、享受国家法定假日、带薪年假及过节费；  4、公司具有深户指标，来了就是深圳人；  5、每年为员工深度体检；  6、丰富多彩的员工活动，旅游、生日会、庆功会、茶话会……  7、为员工提供饭卡、水果。</t>
  </si>
  <si>
    <t>五险 双休 节日福利 员工旅游 餐饮补贴 弹性工作 绩效奖金 年终奖金</t>
  </si>
  <si>
    <t>千方捷通科技股份有限公司</t>
  </si>
  <si>
    <t>C,C++软件工程师</t>
  </si>
  <si>
    <t>【岗位职责】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2、薪酬组成，具体待遇面谈； 基本工资+岗位津贴+绩效奖金+全勤奖+工作餐+其他补贴及奖金；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2、薪酬组成，具体待遇面谈； 基本工资+岗位津贴+绩效奖金+全勤奖+工作餐+其他补贴及奖金；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t>
  </si>
  <si>
    <t>上海巨哥电子科技有限公司</t>
  </si>
  <si>
    <t>五险一金 补充医疗保险 员工旅游 专业培训 年终奖金 定期体检 餐饮补贴 节日福利 带薪年假 工作居住证</t>
  </si>
  <si>
    <t xml:space="preserve">1. 参与公司产品的研发与维护 2. 负责ASP.NET技术架构下的系统平台框架开发，根据设计文档完成代码实现以及单元测试 3. 能按照项目计划，按时提交高质量的代码 任职要求：  1、电子、自动化、计算机本科或以上学历，本科需具备1年以上开发经验。 2、精通C#.NET Winform客户端开发的相关技术，有参与实际项目开发的经验。 3、精通SQL SERVER数据库的设计开发。 4、具备良好的编程习惯和技术文档编写习惯，具备系统分析设计能力的优先。 5、富于团队精神和敬业精神，具有良好的沟通能力、良好的自学能力和独立解决问题的能力，能承受一定的压力。  </t>
  </si>
  <si>
    <t>五险一金 员工旅游 股票期权 绩效奖金 餐饮补贴 专业培训 定期体检 年终奖金</t>
  </si>
  <si>
    <t>1 方向一：开发热像仪嵌入式系统驱动和应用程序 2 方向二：开发PC端应用程序 3 方向三：研究图像处理算法  任职要求： 1. 数理功底好，思路清晰，可独立工作，擅长研究算法； 2. 熟练使用C，C++之一； 3. 具有良好的编程风格和习惯，代码注释清楚、可读性强； 4. 硕士及以上学历，优秀本科生亦可； 5. 以下是加分项：熟练使用linux。</t>
  </si>
  <si>
    <t>C#中级高级软件工程师--金铭瑞通</t>
  </si>
  <si>
    <t>安世亚太科技股份有限公司</t>
  </si>
  <si>
    <t>五险一金 定期体检 带薪年假 节日福利 餐饮补贴 补充医疗保险 通讯补贴 绩效奖金 交通补贴 员工旅游</t>
  </si>
  <si>
    <t>上海眼控科技股份有限公司</t>
  </si>
  <si>
    <t>岗位职责： 1.负责公司软件产品模块技术研发及项目应用支持。 2.负责已完成项目的售后技术支持及维护。 3.负责在实施项目中的二次开发应用。 任职要求： 1. 计算机相关专业2年以上C#产品或项目开发经验，具备扎实的面向对象思想和算法基础。 2. 精通C#语言及开发环境,掌握WPF技术开发，熟悉prism框架，了解EF及MEF框架。 3. 精通SQL语言，熟练掌握Oracle、Mysql等主流数据库的基础操作，能够对sql语句的执行性能进行优化，能熟练操作PLSQL及其他SQL操作工具。 4. 熟练使用svn等版本管理工具。 5. 学习能力出众，思维敏捷，快速了解开源工具使用方法。 6. 具备良好的团队合作意识。 7. 活泼开朗、善于沟通、吃苦耐劳，能够适应现场项目开发、客户环境及中、短期出差。</t>
  </si>
  <si>
    <t>上海向阳生涯企业管理咨询有限公司</t>
  </si>
  <si>
    <t>15-25万/年</t>
  </si>
  <si>
    <t>专业服务(咨询、人力资源、财会) 教育/培训/院校</t>
  </si>
  <si>
    <t>五险一金 餐饮补贴 定期体检 绩效奖金 年终奖金 员工旅游</t>
  </si>
  <si>
    <t>员工旅游 专业培训 五险一金 绩效奖金 职业规划</t>
  </si>
  <si>
    <t xml:space="preserve">岗位职责： 1、负责微营销系统前后台的设计、编码； 2、撰写所属模块开发文档； 3、网站相关模块的改造及升级维护； 4、微信第三方公众平台系统的二次开发。  任职资格： 1、计算机相关专业，1年以上PHP相关工作经验； 2、精通PHP、MYSQL、SQL Server，熟悉HTML、JavaScript、DIV、CSS 、Ajax 等网站技术；精通帝国CMS系统，能对常用cms系统进行底层修改。 3、熟悉数据库的设计和编程，具有MySQL索引优化、查询优化和存储优化经验； 4、有较好的团队协作和沟通能力，有强烈的责任心和良好的编程习惯； 5、熟练掌CodeIgniter框架,有相关项目经验优先。 </t>
  </si>
  <si>
    <t xml:space="preserve">岗位职责： 1. 熟练掌握Linux平台C/C++开发语言； 2. 独立完成软件系统架构设计、需求分析； 3. 独立或指导完成概要设计和详细设计； 4. 解决开发过程中碰到的技术难点和攻克新技术； 5. 编写符合规范的功能结构定义、需求说明、开发设计等技术文档； 6. 进行或指导相关软件测试并完成性能、代码优化； 7. 指导和培训团队中的初级开发人员并保证其开发质量。 任职要求： 1. 3年或以上Linux平台C/C++软件开发经验，熟悉Linux/Unix系统架构； 2. 具有软件架构设计经验，熟悉多线程、数据库及socket程序设计，熟悉各种Linux调试工具和手段； 3. 熟悉TCP/IP相关网络通信协议编程，具有C/S或B/S架构系统开发经验； 4. 熟悉SOAP协议编码和JSON，XML数据格式； 5. 掌握至少一门脚本语言（如Python、Ruby等）； 6. 有分布式计算开发经验者，如hadoop、storm、spark等； 7. 从事过图形图像处理相关产品者优先。 </t>
  </si>
  <si>
    <t>北京朗视仪器有限公司</t>
  </si>
  <si>
    <t>周末双休 带薪年假 五险一金 节日福利 专业培训 交通补贴 餐饮补贴 加班补贴 通讯补贴 高温补贴</t>
  </si>
  <si>
    <t>岗位职责： 1、负责系统控制软件模块的代码实现和维护，编写代码注释和开发文档； 2、辅助进行系统功能的定义和程序设计； 3、根据设计文档或者算法说明完成代码编写，调试，测试和维护； 4、协助测试工程师制定测试计划，定位发现的问题。 任职资格： 1、计算机、软件工程、生物医学工程等相关专业本科及以上学历； 2、熟悉.Net开发平台，熟练使用Visual Studio； 3、熟悉C#，有基本编程基础； 4、熟悉常见数据库，如MySQL、Sqlserver等； 5、有医疗行业软件开发、B/S软件开发基础者优先.</t>
  </si>
  <si>
    <t>维智汽车电子（天津）有限公司</t>
  </si>
  <si>
    <t>信雅达系统工程股份有限公司</t>
  </si>
  <si>
    <t>弹性工作 五险一金 带薪年假 节日福利 上升空间大 产品新颖</t>
  </si>
  <si>
    <t>中科软科技股份有限公司</t>
  </si>
  <si>
    <t>五险一金 免费班车 餐饮补贴 年终奖金 定期体检</t>
  </si>
  <si>
    <t>1、计算机相关专业，有2年以上工作经验。
2、掌握C#编程语言，熟悉ASP.NET框架、winform技术、Visual Studio系列工具，WebApi（WebService）；具有C/S客户端开发经验者优先，同时熟悉java基础开发者优先。
3、具有多线程、SOCKET技术实际使用经验。
4、掌握Oracle/DB2/MYSQL其中一种或多种数据库开发技术，熟悉数据库的安装配置、优化和备份。
5、对技术有一定的钻研精神和较强的学习能力，能独立分析和解决问题。
6、有较强的责任心，团队精神，善于沟通合作</t>
  </si>
  <si>
    <t>五险一金 定期体检 年终奖金 交通补贴 餐饮补贴 加班少 补充医疗保险</t>
  </si>
  <si>
    <t>岗位职责： 1、根据项目具体要求，接受团队协作完成软件的设计、开发、测试、修改bug等工作； 2、完成公司内产品组件相关功能开发； 3、协同服务端工程师完成前端与后台对接联调； 4、持续优化前端体验和页面响应速度，保证兼容性和执行效率，前端bug修正。  任职要求： 1、2年以上前端开发经验，精通Javascript、HTML/HTML5、CSS/CSS3、Jquery等前端开发技术，熟悉ES6优先； 2、熟悉主流移动web开发框架，如Vue，React，AngularJS，等，了解webpack的使用； 3、 熟悉W3C标准与ES规范，熟悉Web语义化熟练掌握盒模型、常用布局以及浏览器和移动设备兼容性； 4、对前端技术流行趋势敏感，具有前端的性能优化技术，能够独立完成复杂前端模块的设计与实现； 5、优秀的编程能力和良好的编程习惯和团队协作精神。</t>
  </si>
  <si>
    <t>天下支付科技有限公司</t>
  </si>
  <si>
    <t>云计算软件开发工程师（C# / jQuery）</t>
  </si>
  <si>
    <t>特思豪（北京）科技有限公司</t>
  </si>
  <si>
    <t>五险一金 员工旅游 出国机会 绩效奖金 定期体检</t>
  </si>
  <si>
    <t>五险一金 定期体检 员工旅游 年终奖金 绩效奖金 交通补贴 餐饮补贴</t>
  </si>
  <si>
    <t>职位描述： 1、 手机、平板电脑的企业管理移动应用软件的开发和实施； 2、 自动化测试平台的开发和维护； 3、 公司软件的维护，测试，缺陷修复及必要的技术支持 4、 数据统计分析报表的设计、开发和维护； 5、 阅读与理解纯英语的软件开发需求和技术要求  任职要求： 1、 1年以上在微软开发环境下的开发经验 2、 熟练掌握JavaScript进行Web开发, 掌握至少一种开发语言(java、C#)，了解html5 + css3的新功能 3、 具有关系数据库的基本知识，SQL Server经验者优先 4、 具有C# 或JJavaScript开发经验者优先 5、 对WinForm及XML开发有1―2年的经验 6、 具有Selenium自动化测试设计及开发经验者优先。</t>
  </si>
  <si>
    <t>职位描述： 岗位职责：（线下开发部） 1、负责第三方支付平台级产品的服务器端后台程序开发工作； 2、负责模块设计，开发编码工作； 3、负责解决模块开发中技术难题； 4、参与系统架构设计和框架选型。 任职资格： 1、计算机相关专业本科以上学历工作经验 3年以上Linux下C/C++后台开发经验；
2、熟悉MYSQL或者ORACLE等数据库应用开发； 3、熟悉网络，并发编程和分布式系统开发，了解分布式系统工作原理，了解云原生系统和go语言开发优先； 4、 具有在线支付、支付平台开发工作经验优先。 职能技巧 1、熟悉Linux系统常用工具和开发环境； 2、精通socket套接字编程，多线程编程； 3、精通编程语言C++； 4、熟悉MYSQL、ORACLE等数据库应用开发； 5、至少熟悉python、shell及perl一种脚本； 6、具备良好的分析解决问题能力,能独立承担后台系统开发工作； 7、责任心强，具备良好的对外沟通和团队协作能力，主动，好学；</t>
  </si>
  <si>
    <t>C#中高级开发工程师</t>
  </si>
  <si>
    <t>五险一金 交通补贴 餐饮补贴 通讯补贴 年终奖金 弹性工作 定期体检</t>
  </si>
  <si>
    <t>深圳市点嘀互联网络有限公司</t>
  </si>
  <si>
    <t>北京油源恒业科技有限公司</t>
  </si>
  <si>
    <t>1、 1年Web前端开发经验； 2、精通HTML5、CSS3、Javascript等web前端开发技术，精通web标准，Ajax、DOM等技术 3、熟练使用Web开发框架JQuery、Bootstrap等常用框架 4、熟悉并掌握 主流前端框架Angular、Vue其中一个，有小程序开发经验； 5、熟悉微信端开发，有成功案例的优先</t>
  </si>
  <si>
    <t>计算机软件 石油/化工/矿产/地质</t>
  </si>
  <si>
    <t>绩效奖金 定期体检</t>
  </si>
  <si>
    <t>五险一金 补充医疗保险 年终奖金 员工旅游 节假日福利 绩效奖金</t>
  </si>
  <si>
    <t>开放式工位设计，要的就是舒适！ 入职就有五险一金，要的就是保障！ 80后为骨干，90后是我们的先锋， 年轻人的团队不愁找不到同好！ 奖金、专业的培训、晋升？只要你有货，这些都不是问题！  岗位要求： 1.统招大专及以上学历，计算机、自动控制、电子工程、信息通讯等相关专业，5年以上工作经验； 2.精通C/C++、熟悉Linux编程； 3.熟悉网络通信协议、多媒体传输协议，如TCP/UDP, RTP/RTCP/RTSP, NTP等；精通网络编程技术优先； 4.熟悉常见多媒体编解码技术，如AAC，H.264/H.265等、有流媒体及图像处理经验优先； 5.有较强的分析问题和独立解决问题的能力，良好的沟通能力、团队合作精神与敬业精神，能够适应一定的工作压力。</t>
  </si>
  <si>
    <t>C#\.NET软件开发工程师</t>
  </si>
  <si>
    <t>青花瓷软件（北京）有限公司</t>
  </si>
  <si>
    <t>周末双休 带薪年假 五险一金 包吃 节日福利 交通补贴 餐饮补贴 加班补贴 通讯补贴 员工旅游</t>
  </si>
  <si>
    <t xml:space="preserve">  岗位职责：
1、开发新产品
2、负责公司现有产品的维护
3、根据开发计划按时独立完成开发任务
任职要求：
1、计算机相关专业，大专及以上学历；
2、90后，1-2年相关工作经验，可接受优秀应届毕业生；
3、熟悉B/S结构应用，熟悉网站后台开发；
4、了解.Net技术框架，熟练使用C#语言进行ASP.NET开发；
5、熟悉页面技术：HTML、Javascript、AJAX等，熟悉DIV+CSS开发模式，了解JQuery开发框架；
6、熟练掌握SQL Server数据库开发技术，可以编写复杂SQL语句、视图，有一定的优化能力；
7、有较强的责任心及团队合作精神；
8、可接受出差。  底薪+研发奖金+饭补+住宿</t>
  </si>
  <si>
    <t>白云电气集团有限公司</t>
  </si>
  <si>
    <t>C#实施工程师</t>
  </si>
  <si>
    <t>南京英诺森软件科技有限公司</t>
  </si>
  <si>
    <t>五险一金 补充医疗保险 交通补贴 年终奖金 股票期权 定期体检</t>
  </si>
  <si>
    <t>五险一金 专业培训 绩效奖金 员工旅游 免费班车 交通补贴 餐饮补贴 弹性工作 定期体检</t>
  </si>
  <si>
    <t>1.负责RPA工具或脚本的相关软件开发工作； 2.客户现场与客户沟通需求，参与需求分析和技术方案； 3.编写软件相关设计和技术文档，提供产品发展功能性建议； 4.负责软件产品交付后的定期维护及用户培训。  任职要求： 1.三年左右C#开发经验，熟悉Windows程序开发，并能熟练使用Windows API； 2.具有Window Work Flow，IE Automation, Brower Helper Object相关开发经验优先考虑； 3.有使用/开发自动化测试经验优先； 4.有使用VBA脚本，JavaScript，Python等经验； 5.适用项目出差，有较强的学习能力，不怕苦，能快速学习新技术优先。  公司福利： 试用期薪资100%发放； 13薪、年中奖金、年终奖金； 五险一金及高额补充医疗险； 旅游基金； 根据实际工龄的年假5-15天、带薪病假5天、女员工额外病假0.5天/月、工龄奖励假； 生日礼金； 节日礼金； 每年一次体检； 导师制、各类内部专业培训、报销外部培训费用。  RPA 产品介绍： 机器人流程自动化robotic process automation(RPA) 是指运用目前新兴的业务流程软件，快速定制相应程序模拟及替代人手操作运行现企业在Web，桌面、应用等流程，实现商业流程自动化。今天，越来越多的组织正在实施机器人流程自动化去替代许多有规则性的，高度重复的活动。商业流程自动化的优势包括基础流程人工成本一般减少50%-70%，零出错率，降低流程时长，员工可以从重复的工作中解放出来从事更有价值的工作。</t>
  </si>
  <si>
    <t>岗位职责： 1、根据楼宇、电力及工业信息化监控系统项目需求，开发监控系统业务模块，如报表，事件记录、实时/历史趋势Trend及接口API； 2、 参与SCADA平台开发，包括通讯驱动I/ODriver、Plugin组件、架构设计（布式通讯、冗余机制）。 任职资格： 1、本科以上学历，计算机信息、软件工程专业优先 2、工作经验（其中同岗经验）：3 年以上 3、专业技能： 4、业务经验：</t>
  </si>
  <si>
    <t>编辑/信息化记者</t>
  </si>
  <si>
    <t>赛尔网络有限公司</t>
  </si>
  <si>
    <t>.net高级软件工程师/C#高级软件开发/asp.net工程师</t>
  </si>
  <si>
    <t>竞优信息技术（上海）有限公司北京分公司</t>
  </si>
  <si>
    <t>深圳兴融联科技股份有限公司</t>
  </si>
  <si>
    <t>五险一金 绩效奖金 通讯补贴 员工旅游 周末双休 带薪年假</t>
  </si>
  <si>
    <t>任职要求  1.26-35岁，本科以上学历，计算机相关专业 2.四年以上.NET开发经验，精通ASP.Net、ADO.Net 等.NET框架技术 3.精通面向对象编程和设计，能够使用UML、Viso 进行业务分析和流程设计 4.熟练使用vs，并可以进行代码调试、单元测试 5.精通MS SQLSERVER 或 Oracle数据库，具备数据建模能力 6.精通Javascript、Ajax、css、Jquery 等前端Web应用 7.具备很强的学习能力及解决技术难题能力 8.具备良好的代码编写习惯，对工作有责任心，具有良好的沟通和团队协作能力   岗位职责  1.参与项目前期分析和设计工作，协助进行UML和流程的整理，编写相关文档 2.负责核心框架与核心代码的开发 3.负责指导开发人员进行功能的开发 4.负责功能代码质量审核工作，并控制算法和编写规范 5.参与系统部署工作，并编写相关文档 6.参与技术培训和资料编写工作</t>
  </si>
  <si>
    <t>周末双休 带薪年假 五险一金 绩效奖金 节日福利 餐饮补贴</t>
  </si>
  <si>
    <t>岗位职责 1. 负责教育信息化相关方向内容撰稿、采编、策划和页面编辑； 2. 运营专属APP、微信公众号，以及第三方推广平台账户的内容推广； 3. 组织、策划和完成频道相关专题、活动。  职位要求 1. 优秀的文字功底，良好的栏目策划能力，理解能力强； 2. 善于数据分析，在特定领域有专长，较强的创意和策划能力； 3. 熟悉使用 Photoshop 、Dreamweaver，了解 javascript； 4.有相关媒体工作经验者优先； 5.具备高度的责任感，踏实肯干，强烈的团队合作精神，良好的人际沟通能力；  6.工作认真负责，耐心细致，为人热情开朗。</t>
  </si>
  <si>
    <t>北京美科艺数码科技发展有限公司</t>
  </si>
  <si>
    <t>1、有较好的编程习惯，精通c++开发，熟练使用visual studio开发工具，有较强的编码能力； 2、熟悉windows下多进程、多线程开发，TCP/IP，网络编程； 3、熟悉windows API及消息机制，具有MFC/QT实际开发经验； 4、熟悉windows下 dll SDK开发，有大型项目接口封装经验； 5、熟悉webrtc、ffmpeg、directX开发； 6、熟悉音视频编解码技术，包括AAC、H.264标准等； 7、熟悉音视频采集、编解码、混音、音视频传输播放等； 8、熟悉rtmp、rtp、rtsp流媒体网络传输协议，有视频直播、点播、视频会议相关项目经验优先。</t>
  </si>
  <si>
    <t>五险一金 餐饮补贴 定期体检 带薪年假</t>
  </si>
  <si>
    <t>WPF UI开发岗位职责： 1、 负责公司控制软件的界面开发； 2、 按照工作计划，按时完成相关的设计与实现任务； 3、 按时完成相关的其他任务； 4、 编写相应的开发文档 职位要求： 1、 计算机、软件工程相关专业，电子信息专业，从事WPF软件开发工作一年以上，具有丰富的面向对象的设计和开发能力； 2、 精通C#语言、.Net框架，熟练使用VS.NET开发环境 3、 精通WPF相关语法，设计思想 4、 具备相应的UI升级理念 5、 具有规范的代码编写习惯,高质量的架构设计理念； 6、 工作积极、诚实、正直、有进取心及责任心、有敬业精神，善于沟通，有团队合作意识，且具有创新精神 7、有美术功底优先；</t>
  </si>
  <si>
    <t>合肥欣奕华智能机器有限公司</t>
  </si>
  <si>
    <t>上海北昂医药科技股份有限公司</t>
  </si>
  <si>
    <t>五险一金 补充医疗保险 免费班车 员工旅游 交通补贴 餐饮补贴 通讯补贴 年终奖金 定期体检</t>
  </si>
  <si>
    <t>1.3-2.2万/月</t>
  </si>
  <si>
    <t>岗位职责： 1、自动化、半导体或液晶面板相关设备控制软件开发及维护； 2、负责自动化产品和项目的软件部分的需求分析和系统设计，负责自动化系统架构设计与代码框架搭建。负责系统软件技术路线选择与评估； 3、负责产品的概要设计，包括产品的功能架构、功能流程、核心数据库定义等； 4、负责对系统软件进行测试工作，并指导和监督合作伙伴按产品设计执行编码工作； 5、参与解决方案编写与交流等售前支持工作，参与项目实施过程中的需求调研与分析、重大故障定位与处理； 6、项目管理及项目实施工作。 任职要求： 1、本科以上学历，计算机、自动化或相关专业； 2、精通.net开发，熟悉C#、VB/VC以及Mysql数据库； 3、5年以上软件开发经验，有软件维护经验者优先； 4、拥有设备端通讯软件开发经验、了解三菱PLC与上位机通讯协议，熟悉半导体行业的SECS-I/II通讯协议标准经验者优先。</t>
  </si>
  <si>
    <t>五险一金 餐饮补贴 专业培训 绩效奖金</t>
  </si>
  <si>
    <t>岗位职责： 1、参与医疗器械软件项目开发，负责系统框架搭建、模块设计编程、界面设计编程； 2、编写软件开发文档、实施文档； 3、负责软件程序测试、维护； 4、对营销部门提供后期软件技术支持；  任职要求： 1、计算机、数学、生物医学等相关专业本科以上学历，三年以上软件开发经验； 2、精通一门以上编程语言，MFC、C/C++、VC、socket等； 3、熟悉网络TCP/IP协议、串并口编程、多线程编程技术； 4、熟悉数据库编程、应用； 5、有显微医学图像分割、模式识别开发经验的优先考虑； 6、善于学习、沟通和团队协作，对工作认真负责。</t>
  </si>
  <si>
    <t>北京欣奕华科技有限公司</t>
  </si>
  <si>
    <t>电子技术/半导体/集成电路 多元化业务集团公司</t>
  </si>
  <si>
    <t>PHP开发工程师（研发部）</t>
  </si>
  <si>
    <t>五险一金 通讯补贴 年终奖金 定期体检 免费班车 绩效奖金 餐饮补贴 专业培训</t>
  </si>
  <si>
    <t>广州优路加信息科技有限公司</t>
  </si>
  <si>
    <t>主要职责： 1、移动机器人操控系统后端的开发。通过socket与底层算法进行交互，实现对移动机器人车体的移动控制、地图处理、任务设置、状态监控等； 2、移动机器人应用系统的定制开发。针对甲方项目实际需求，做移动机器人应用系统的定制化开发，如多车调度、移动机器人任务分配、与甲方现有系统的对接等； 3、临时性软件开发； 4、开发资料归档。  1、本科及以上学历 2年以上.net  B/S架构软件开发 2、熟悉C#，.NET Core、MVC开发，能够独立开发B/S架构程序，熟悉socket通信，有AGV控制系统开发经验、ubuntu、tx2开发板、docker开发经验优先； 熟悉mysql、sqlserver、oracle一种或多种数据库； 3、熟悉JavaScript、HTML、CSS等前端开发技术和前端框架； 4、具有良好的编程习惯。</t>
  </si>
  <si>
    <t>北京万泰中联科技股份有限公司</t>
  </si>
  <si>
    <t>六险一金 餐饮补贴 交通补贴 员工旅游 年终奖金 弹性工作 定期体检 带薪年假 下午茶 每周运动</t>
  </si>
  <si>
    <t>岗位职责： 1、 负责公司相关产品业务平台的开发； 2、 参与相关系统架构的设计和评审； 3、 负责所属项目数据库、程序模块的设计、编码和内部测试； 4、 负责公司后台系统的维护，保证系统的稳定运行。  任职要求： 1、 1年以上开发经验； 2、 能熟练运用PHP基于MVC模式进行应用程序开发，熟练掌握框架、模版、缓存、静态化等技术； 3、 熟练ThinkPHP、CI、Laravel、Yii框架等框架中的一种； 4、 精通PHP开发，了解redis缓存使用，有独立后台项目架构经验优先； 5、 熟练掌握HTML/XHTML，CSS，JAVASCRIPT等web页面技术； 6、 熟悉XML、JSON数据格式，熟悉Linux操作系统以及编程环境，熟悉TCP/IP、SOAP协议； 7、 熟悉MySQL数据库，熟悉数据库事务、锁、索引等概念，精通SQL调优和数据结构设计； 8、 有微信公众平台开发经验，及API接口开发经验者优先； 9、具备良好的沟通能力和团队合作精神，工作负责，积极主动，学习能力强； 10、有移动端后台开发经验优先。</t>
  </si>
  <si>
    <t>1. 熟悉C++； 2. 熟悉Linux下程序开发； 3. 熟悉CTP接口； 4. 熟悉数据库(oracle优先)相关知识； 5. 有证券相关项目开发经验优先。</t>
  </si>
  <si>
    <t>五险一金 周末双休 餐饮补贴 通讯补贴 交通补贴 绩效奖金</t>
  </si>
  <si>
    <t>上海视龙软件有限公司</t>
  </si>
  <si>
    <t>ASP.NET开发工程师(C#方向)</t>
  </si>
  <si>
    <t>北京聚源锐思数据科技有限公司</t>
  </si>
  <si>
    <t>1.3-2.6万/月</t>
  </si>
  <si>
    <t>Job Description: - Develop the Framework and Application for VisualOn multi-media SDK. - Implement new feature &amp; improve product quality. - Cooperating with other internal development teams. Requirements: - Majoring in CS, EE, or Math. - Strong C++ or Java programming ability. - Familiar with Android,ExoPlayer is a plus. - At least 3 years of developing experience. - Well organized problem solving capability and communication skills. - Proactive, creative and a team player. - Good English reading/writing for engineering documentation. - Media player development experience is a plus. - Experience with cross platform development is a plus. 岗位描述: - 开发VisualOn多媒体SDK, 包括Framework和app的开发。 - 实现新功能，维护及优化产品。 - 与开发团队沟通及合作。 要求和技能： - 主修计算机科学，电子工程，软件工程或数学专业。 - 强大的C++或Java编程能力。 - 熟悉Android，ExoPlayer是一个优点。 - 至少3年的开发经验。 - 良好的解决问题的能力和沟通技巧。 - 积极主动，富有创造力和团队合作精神。 - 良好的英语阅读/写作文档能力。 - 有媒体播放器开发经验优先。 - 有跨平台开发经验优先考虑。</t>
  </si>
  <si>
    <t>北京康拓红外技术股份有限公司</t>
  </si>
  <si>
    <t>仪器仪表/工业自动化 航天/航空</t>
  </si>
  <si>
    <t>Windows C++工程师</t>
  </si>
  <si>
    <t>亚略特生物识别科技有限公司</t>
  </si>
  <si>
    <t>五险一金 补充医疗保险 定期体检 餐饮补贴 年终奖金</t>
  </si>
  <si>
    <t>五险一金 绩效奖金 年终奖金 餐饮补贴 定期体检 专业培训 员工福利 法定假日</t>
  </si>
  <si>
    <t xml:space="preserve">一、岗位职责： 1、根据项目的测试需求，合理制定项目测试计划和测试策略，提升测试效率，并能提前预估项目风险； 2、负责编写测试用例和测试执行，保证产品功能和性能质量； 3、负责缺陷项的跟踪和管理； 4、研究产品的测试解决方案、测试方法的创新，提升整体测试效率。  二、任职要求： 1、本科以上学历，有比较强的学习能力； 2、有C/C++语言的基础； 3、有SCADA或MES软件的测试经验 ； 4、有SQL关系库的使用经验，熟悉SQL语句使用； 5、掌握javascript语言基础者优先； 6、掌握Testlink、jmeter、jenkins等自动化测试工具者优先。 </t>
  </si>
  <si>
    <t>C#.NET研发工程师</t>
  </si>
  <si>
    <t>上海米健信息技术有限公司</t>
  </si>
  <si>
    <t xml:space="preserve">  岗位职责：   岗位要求：  1、3年以上C、C++开发经验；  2、熟练使用VS开发环境、C++面向对象编程、MFC软件开发；  3、具有指纹仪、指纹KEY上位机开发经验者优先；  4、具有驱动、linux、Android开发经验者优先；  5、熟练掌握软件工程知识，熟悉开发流程，能书写规范技术文档，具有合理的逻辑思维能力和良好的工作习惯；  </t>
  </si>
  <si>
    <t>工作职责: 1、参与医疗信息系统的需求分析、设计与开发； 2、负责医疗软件产品的缺陷分析和修复； 3、参与客户需求的收集和技术调研。  任职资格: 1、全日制本科及以上学历，具有2年及以上软件或网站开发经验，计算机相关专业； 2、熟练掌握.NET(C#)技术体系，熟悉Winform编程模式； 3、熟练掌握SQL脚本的编写，了解数据库性能优化方案； 4、具有Web前端开发经验，熟练掌握html、js、css等前端技术； 5、具有较好的沟通能力，抗压力强，乐于帮助他人。</t>
  </si>
  <si>
    <t>C++开发工程师(中高级）</t>
  </si>
  <si>
    <t xml:space="preserve"> 福利待遇： 1、带薪年假5~15天。 2、入职即可购买社保公积金。（六险一金） 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6、在职员工享有一个月薪资的年终奖，具体按入职日期及绩效考核成绩进行核算。 7、在职员工正常工作日为5天，8小时工作制，员工享有国家法定假日。 8、在职员工享有一年两次加薪的机会，但加薪会按绩效考核成绩进行调整。 9、除了节假日礼品外，每周还有贴心欧尼送下午茶哦。 </t>
  </si>
  <si>
    <t>周末双休 节日福利 包住宿 绩效奖金 餐饮补贴 通讯补贴</t>
  </si>
  <si>
    <t xml:space="preserve">公司可提供食宿 岗位职责： 1、熟练使用Visual Studio开发工具； 2、精通C#语言，有2年以上开发经验； 3、熟悉MSSQL、ORACLE数据库系统中的一种以上的数据库的应用，并具有熟练编写SQL语句的能力且在开发中注重数据库性能调优； 4、熟悉WebSerivice或wcf； 5、掌握 ADO.NET数据库访问； 6、了解常用的设计模式，有面向对象编程思想； 7、具体一定的编写设计文档和功能分析能力； 8、具备较好的逻辑推理能力、团队协作能力、沟通能力、对待工作有强烈的责任心； 9、距离不接受者勿投。  </t>
  </si>
  <si>
    <t>Java开发初级工程师(初级开发）</t>
  </si>
  <si>
    <t>北京志联利盟科技发展有限公司</t>
  </si>
  <si>
    <t>C#软件开发工程师 (职位编号：20180419)</t>
  </si>
  <si>
    <t>中设数字技术股份有限公司</t>
  </si>
  <si>
    <t>C/C++</t>
  </si>
  <si>
    <t>北京移数通电讯有限公司</t>
  </si>
  <si>
    <t>建筑/建材/工程 互联网/电子商务</t>
  </si>
  <si>
    <t>带薪年假 五险一金 绩效奖金 年终奖金 管三餐 补充医疗保险</t>
  </si>
  <si>
    <t xml:space="preserve"> 1、该岗位主要是在项目经理的带领下进行开发； 2、人员需要有Java项目开发经验，熟悉jQuery、Css、Jsp、Servlet、HTML、Javascript、XML、ajax、json等； 3、熟悉Spring、SpringBoot、SpringMVC、Struts、Hibernate、myBatis等开源框架； 4、熟练使用Tomcat、Weblogic、jboss等一种或多种Web/Application Server； 5熟悉Oracle Mysql等主流数据库，熟练掌握SQL开发、存储过程的编写； 6、熟练应用eclipse，myEclipse，Idea开发工具； 7、责任心强，积极向上； 8、愿意服从公司安排及相关调配； 岗位要求: 1、专科及以上学历（学信网或民学网可查）；计算机、软件技术专业优先、 2、具有良好的沟通能力、学习能力；有责任心、团队合作精神；积极进取，能吃苦耐劳； 3、有保险、金融、电商、办公系统相关工作经验者优先。 </t>
  </si>
  <si>
    <t xml:space="preserve">岗位职责 1.负责运用C#语言实现对Revit的二次开发； 2.负责产品的系统架构设计，数据库设计，核心代码编写； 3.负责实现产品本地端与平台间的数据交互； 4.负责完成对开发功能的测试； 5.负责完成对开发功能的迭代与日常维护； 6.负责完成对需求文档的深化，确保文档质量；  任职要求 1.本科以上学历，计算机、软件工程、建筑、结构、机电等相关专业； 2.熟悉C#语言，熟悉WPF，具备C#开发经验； 3.熟悉prism、mvvm等设计模式； 4.熟悉SQL Sever、MySQL其中一种数据库； 5.具备良好的编码习惯，熟悉常见的软件开发流程； 6.具备良好的学习能力，沟通能力，以及善于独立思考处理问题的能力； 7.熟悉RevitAPI, 具备Revit二次开发经验者优先； 8.具备SketchUp、WebGL开发经验者优先； 9.有其他三维图形平台开发经验者优先 优秀应届毕业生，愿意从事Revit二次开发者； </t>
  </si>
  <si>
    <t>五险一金 补充医疗保险 交通补贴 餐饮补贴 通讯补贴 定期体检</t>
  </si>
  <si>
    <t>【岗位职责】 1、负责公司基础平台产品的研发； 2、负责公司软件项目开发； 3、AI语音交互平台开发。  【任职要求】 1、本科及以上学历，2年以上C/C++开发经验； 2、熟悉至少一种数据库，mysql、oracle等； 3、有在线运行产品； 4、了解基本数据结构，对算法有研究兴趣者优； 5、熟悉软件工程，对OO有一定的了解； 6、熟悉TCP/IP网络和多线程编程，有电信行业开发经验者优先； 7、 熟悉Linux下多进程、多线程编程。 ps：此岗位要求必须具备2年以上C/C++软件开发经验，非2年者勿投递。谢谢！ 福利：五险一金、补充医疗保险，绩效奖金、节日福利、带薪年假、扁平管理、技能培训、员工旅游、弹性工作。</t>
  </si>
  <si>
    <t>C#开发工程师（高薪）</t>
  </si>
  <si>
    <t>中新金桥数字科技（北京）有限公司</t>
  </si>
  <si>
    <t>定期体检</t>
  </si>
  <si>
    <t>岗位职责： 1、负责新项目软件开发 2、负责老项目软件维护工作 3、协助开发经理管理项目需求及进度 4、编写软件使用手册 招聘需求： 1、熟练使用VS2008开发平台 2、熟练WINFORM程序开发及系统控件使用 4、熟悉XPATH语言及正则表达式语言</t>
  </si>
  <si>
    <t>软件工程师 C# (高级)</t>
  </si>
  <si>
    <t>深圳市大成精密设备有限公司</t>
  </si>
  <si>
    <t>C# / C++软件工程师</t>
  </si>
  <si>
    <t>北京星河泰视特科技有限公司</t>
  </si>
  <si>
    <t>机械/设备/重工 新能源</t>
  </si>
  <si>
    <t>五险一金 年终奖金 绩效奖金 定期体检 餐饮补贴</t>
  </si>
  <si>
    <t>五险一金 交通补贴 餐饮补贴 员工旅游 定期体检 年终奖金</t>
  </si>
  <si>
    <t xml:space="preserve">岗位职责： 1、负责运行于Windows平台下的CS 软件设计和开发(UI、数据库、通讯接口） 2、参与软件系统的设计和分析； 3、完成相应模块软件的设计、开发、编程任务并能对相应模块进行单元测试； 4、指导程序员的工作； 5、协助部门经理对整个软件过程进行控制； 6、负责相关设计、调试、模块测试用例等文档的编写； 7、负责维护和协助管理老产品。 任职要求： 1、计算机、通信工程及自动化相关专业，本科及以上学历； 2、2年以上.Net平台 Winform开发经验/ C/C++语言 3、精通C#语言开发，熟悉 .NET框架； 4、精通MySQL、Oracle等数据库设计开发； 5、精通Web、串口、Socket、HTTP编程，具有多线程处理开发经验； 6、具备良好的分析解决问题能力及文档编辑能力； 7、岗位责任心强，重视团队合作并具有良好的沟通协调能力； 8、有视觉软件开发开发经验者优先。 </t>
  </si>
  <si>
    <t xml:space="preserve">1.   评估客户需求的可行性，并与销售人员进行必要的沟通，最终达到客户的相关需求； 2.   负责新产品软件概要设计、详细设计、核心代码编写； 3.   负责新产品技术规格书编写及已研发成果新产品推广PPT编写； 4.   对客户或售后反馈在实际使用过程中的问题进行分析，处理，解决； 5.   指导帮助新员工、解工程师在软件的技术难题； 6.   配合机械工程师、电气工程师的新产品研发，保证整个项目的进度； 7.  进行各部门的沟通协调，满足工作中的需求； 8.  完成上级交办的其他任务。 职位要求： 1、 扎实的计算机理论知识。 2、 熟悉面向对象编程思想、精通C++或C#编程和STL多线程编程技术、 3、 熟练掌握SQL Server或Oracle等主流数据库； 4、 熟悉SOCKET网络编程，熟悉TCP/IP协议； 5、 5年以上大中型项目工作经验。 6、 熟悉IO控制、运动卡等其它工控相关知识，有工控软件开发经验优先； 7、能吃苦耐劳，有团队合作精神、具有团队意识。  根据能力而定薪资。 薪酬与福利
1、同行业更有竞争力的劳动报酬，年底双薪另根据公司当年盈利状况享有高额年终奖；
2、每月每位员工都享有活动经费，大成运动俱乐部（羽毛球、篮球、兵乓球、登山）。
3、丰富多彩的员工文体活动（拓展训练、运动会、年度旅游、生日会、春节年会等）；
4、公司内部经常举办各种专业技能的培训，PLC编程培训、公共演讲培训、外教外语培训、瑜伽等等。
5、提供员工宿舍，空调、热水器等设施配备齐全，并提供美味的中餐及晚餐；
6、享有年度全面的健康体检
7、按国家及地方规定为您缴纳社会保险，享有带薪年假；
8、享有国家法定节假日，并依民族传统习俗发放过节福利；
9、视工作业绩及综合表现评定结果决定晋升、涨薪及年终奖励； 10、为员工搭建真实力的发展平台：能者上，平者让，庸者下；您有实力，大成有平台！ </t>
  </si>
  <si>
    <t>c#</t>
  </si>
  <si>
    <t>北京远大创新科技有限公司</t>
  </si>
  <si>
    <t>五险一金 周末双休 节日福利 带薪年假</t>
  </si>
  <si>
    <t>【岗位职责】 1、利用HTML5、CSS3等相关技术开发多平台浏览器的WEB前端应用； 2、利用Vue实现Web中的交互效果； 3、负责页面业务逻辑的开发； 5、负责页面进行合理优化；  【职位要求】 1、精通CSS、HTML、DOM、BOM、Ajax、JavaScript等技术； 2、熟练掌握HTML/HTML5/CSS/CSS3/Javascript/Ajax等前端开发技术、规范及标准； 3、熟练掌握DIV CSS页面架构和布局方式，能编写HTML、CSS代码； 4、了解VUE框架，了解一些VUE知识； 5、1年以上前端开发经验； 6、有较强的学习能力及逻辑分析能力，对WEB系统前端功能架构的设计理念、性能优化有研究； 7、具备良好的团队合作精神、较好的沟通能力、高度的责任感、高效的执行力。</t>
  </si>
  <si>
    <t>岗位职责  1、计算机或相关专业本科及以上学历，3年以上软件开发工作经验,熟悉c#语言。  2、熟悉C/S和B／S开发模式。  3、熟悉c# winform开发。  4、熟悉常用数据交换技术JSON,XML。  5、熟练使用MySQL、SQL等多种数据库。  6、熟练使用具有企业型应用开发或高交互性web开发经验者优先；熟悉WCF、webservice开发者优先。  7、有过ERP开发经验者优先。  8、能吃苦耐劳,有工作热情,具有较强的学习能力和职业道德及团队精神,责任心强。</t>
  </si>
  <si>
    <t>北京知元创通信息技术有限公司</t>
  </si>
  <si>
    <t>五险一金 员工旅游 交通补贴 餐饮补贴 绩效奖金 定期体检</t>
  </si>
  <si>
    <t xml:space="preserve">职责描述： 1、负责软件产品开发项目的应用需求分析 2、负责软件开发项目的技术方案编写、关键技术研究； 3、负责软件开发项目软件模块的开发、实施 4、负责其他软件开发相关的规范、质量控制等工作。 任职要求： 1、 计算机软件、机械设计等理工类本科及以上专业背景； 2、 熟练掌握C#语言，掌握winform、GDI图形、线程、消息通信、数据图表、大文件处理等开发技术 3、 掌握软件常用架构、设计模式，热爱编程工作，良好的程序编码规范； 4、 掌握C、C++语言，了解java、python等开发语言； 5、 具有较好的技术文件编写能力，良好的语言沟通表达能力 6、 数学基础良好，对算法有一定的研究和基础。 7、 具有制造业背景，了解CAD、CAE等软件者优先考虑。 </t>
  </si>
  <si>
    <t>Qt/C++客户端开发工程师</t>
  </si>
  <si>
    <t>.NET 程序开发工程师（c#）</t>
  </si>
  <si>
    <t>中国电子科技集团公司第十五研究所（华北计算技术研究所）</t>
  </si>
  <si>
    <t xml:space="preserve"> 1. 负责Windows平台客户端软件研发工作。 2. 根据项目需求，按时保质完成开发任务。 3. 负责软件架构设计，编码实现，并进行单元测试，提高代码质量。 4. 编写软件设计文档。  任职要求： 1. 计算机相关专业本科及以上学历， 两年以上Qt/C++研发经验。 2. 扎实的C++语言基础，熟悉面向对象编程思想，常用软件设计模式。 3. 熟悉Qt技术，掌握Qt技术原理，熟悉Qt界面编程，文件操作，数据库操作，网络操作等方面知识。 4. 思路清晰，热爱编程，良好学习能力和沟通技能，团队合作精神和创新意识。  </t>
  </si>
  <si>
    <t>岗位职责： 1、代码开发、技术难题攻克； 2、内外部沟通、需求分析、原型制作； 3、编写技术文档、管理文档、协助做好项目管理工作； 4、系统测试、问题跟踪、质量控制； 5、系统交付、培训验收、工作总结； 6、完成领导交代的其他工作。  任职资格： 1、具有信息管理系统开发经验者优先。 2、一年以上C#开发经验；了解项目管理过程，有一定的项目文档编写能力； 3、精通 C#,ASP.NET,JavaScript开发语言，熟练使用.Net开发工具； 4、熟悉MySql数据库开发，有较好的数据库设计和脚本编写能力，熟悉触发器、存储过程的编写、调试； 5、有项目分析、需求设计、软件结构经验者优先； 6、良好的沟通能力和团队协作精神，能够承受一定的工作压力； 7、具有军工领域相关软件开发经验者优先； 8、拥有良好的代码习惯，结构清晰，命名规范，逻辑性强</t>
  </si>
  <si>
    <t>c#开发工程师（GIS 气象） (职位编号：3)</t>
  </si>
  <si>
    <t>广州泓展网络科技有限公司</t>
  </si>
  <si>
    <t>中科星图股份有限公司</t>
  </si>
  <si>
    <t>OA开发工程师</t>
  </si>
  <si>
    <t>1.2-3.8万/月</t>
  </si>
  <si>
    <t>环胜电子（深圳）有限公司</t>
  </si>
  <si>
    <t>五险一金 补充医疗保险 免费班车 员工旅游 餐饮补贴 出国机会 绩效奖金 定期体检 交通补贴 专业培训</t>
  </si>
  <si>
    <t xml:space="preserve"> 1、计算机、软件工程相关专业，研究生以上学历，优秀者放宽至本科，3年以上开发经验。 2、精通C#、C++等开发语言及.NET、COM等组件模型。 3、掌握图形图像（矢量、栅格）开发技术（GDI、GDI+、OpenGL等），具备使用GDAL、Proj4等开源库者优先。 4、掌握面向对象分析和设计技术，了解UML建模技术。 5、掌握数据库建模技术，熟练掌握Oracle、MySQL、SqlServer等关系型数据库。 </t>
  </si>
  <si>
    <t>五险一金 定期体检 绩效奖金 年终奖金 交通补贴 餐饮补贴</t>
  </si>
  <si>
    <t>五险一金 餐饮补贴 周末双休 年度旅游 节日福利 加班补贴 住房补贴 体检</t>
  </si>
  <si>
    <t>欢迎加入广州泓展网络科技有限公司，目前我们正在招聘C#专才。  岗位职责： 1、 负责根据产品需求进行软件设计和编码实现，确保进度、安全、质量和性能； 2、 遵循工作规范和编写要求，制定合理的开发周期； 3、 按照项目任务和项目计划，独立、高质量完成模块的设计、编码和单元测试； 4、 解决系统中的关键问题和技术难题。 5、 与测试、需求及前端开发人员沟通和合作；  任职要求： 1、 计算机及软件相关专业，本科及以上学历，5年以上软件开发工作经验； 2、精通C++/C#语言，熟悉.NET体系架构； 3、熟练掌握C#服务端网络多线程程序开发；熟悉Http、TCP/IP、WCF、WebService等协议和技术； 4、具有丰富的B/S和C/S程序设计经验，熟悉常见开源框架和技术原理； 5、具备良好的面向对象编程经验，深入理解OOP、OOD思想，具有很强的分析设计能力，熟悉常用设计模式； 6、熟悉MS-SQL、MySQL或Oracle任一数据库，具有相关应用开发经验及数据库规划能力； 7、熟练使用各种开发方法进行系统开发，并具有规范的开发、设计文档写作能力； 8、诚实上进，有责任感，有良好的团队合作精神和自我管理能力，学习能力强</t>
  </si>
  <si>
    <t>龙铁纵横（北京）轨道交通科技股份有限公司</t>
  </si>
  <si>
    <t>工作职责： OA的维护与开发  任职资格： 1、本科及以上学历，计算机相关专业，可接受优秀应届生； 2、熟悉Java编程，熟悉J2EE架构和开发模式； 3、掌握jsp/javascript/html/CSS等脚本语言的编程，熟悉EXT框架优先； 4、掌握1种以上常用J2EE项目开发工具，如Eclipse； 5、熟练掌握一种以上常用数据库，如Oracle，MYSQL,SQL Server数据库； 6、具备系统的软件工程的知识和实践经验； 7、具备较强的学习能力和解决问题的能力； 8、具备强的责任心和团队合作精神。</t>
  </si>
  <si>
    <t>机械/设备/重工 计算机服务(系统、数据服务、维修)</t>
  </si>
  <si>
    <t>五险一金 员工旅游 餐饮补贴 通讯补贴 专业培训 定期体检 年终奖金</t>
  </si>
  <si>
    <t>1、需求采集、理解项目需求，转化为需求文档，并组织机＼电人员，制定项目技术方案、架构设计，根据产品要求进行.NET软件整体软件环境和系统框架，代码优化，根据项目的开发进度，独立完成子系统或模块的功能设计和代码实现，负责项目模块的开发、单元测试、上线维护、版本发布等工作; 2、建立并完善开发规范及流程，统筹和统一公司现有软件的技术架构，指导并参与核心代码的编写，组织解决项目开发过程中的重大技术问题，对项目开发流程、项目质量和项目开发进度的规划、控制、监督和管理; 3、与各部门之间协调配合，确保产品服务的稳定性，负责服务器相关的运维和公司内部资源接口协调工作; 任职要求： 1、本科以上学历，计算机相关专业，5年以上.Net框架和C#开发经验，熟悉VisualStudio集成开发环境，能独立负责Windows平台下的应用软件设计。 2、熟悉应用软件架构模式，熟悉软件开发流程，具备领导.Net项目团队进行开发的能力。 3、熟练掌握MySQL、SQL server等常用数据库，熟练运用SQL语言。 4、具备计算机原理及计算机网络知识，熟悉网络协议(Http)、TCP/IP协议及串口通信等常用通信协议。 5、具有良好的编程风格及开发文档编写能力，编码严谨、易读、强可维护性。 6、能够熟练阅读和理解英文资料，具备创新思维和自我激励的能力，善于和他人合作。 7、有移动端开发、工业物联网产品研发经验者优先。  8、有过程控制系统、生产运营管理系统、工厂管理类系统研发经验者优先。</t>
  </si>
  <si>
    <t>上海司南卫星导航技术股份有限公司</t>
  </si>
  <si>
    <t>北京海维尔科技发展有限公司</t>
  </si>
  <si>
    <t>1.4-2.8万/月</t>
  </si>
  <si>
    <t>周末双休 带薪年假 五险一金 包住宿 免费班车 绩效奖金 节日福利 专业培训 餐饮补贴 住房补贴</t>
  </si>
  <si>
    <t>五险一金 员工旅游 年终奖金 股票期权 餐饮补贴 专业培训</t>
  </si>
  <si>
    <t>岗位职责： 1.根据项目需求，组织、参与架构设计、项目计划制定、代码及测试用例评审； 2.负责项目核心模块的设计、开发与验证工作； 3.编写需求、设计开发相关文档； 4.负责技术工作指导、与客户进行技术沟通，保障项目实施 任职资格： 1.本科及以上，计算机相关专业，具有4年以上C++开发经验； 2.有较丰富的大型软件架构与开发经验，熟悉软件开发规范流程； 3.精通多线程，多进程，socket通信，串口通信，至少精通一种界面开发（QT/MFC等）； 4.熟悉至少一种数据库应用开发（SQL/Oracle）； 5.有跨平台软件开发经验，熟悉WEB/JAVA/Android/C++合作开发； 6.具备优秀的沟通能力、问题分析能力和团队合作意识神，能承担一定工作压力，有项目团队管理经验者优先； 7.具备卫星导航、测绘相关行业从业经验者优先。  加入我们，您将得到  六险一金  五选一（免费住宿、班车接送、自驾补贴、住房补贴、交通补贴）  餐费补贴；年终奖金；年度旅游；年度健康体检；节日礼金；婚礼礼金；开门红包；专业培训；绩效奖金；带薪年休；部门团建活动；股权激励等  特殊福利，为员工提供员工持股、落户、荣誉申办、政策奖励、专属服务等。</t>
  </si>
  <si>
    <t>对日C#开发工程师</t>
  </si>
  <si>
    <t>北京阿提拉科技有限公司</t>
  </si>
  <si>
    <t>成都信必优信息技术有限公司</t>
  </si>
  <si>
    <t>职位描述： 1、 根据项目经理的要求完成项目程序开发工作； 2、 参与项目的编程、调试和模块测试工作； 3、 及时响应业务内容的技术需求变更； 4、 能独立完成软件开发中各类型文档的编写工作； 5、 具有良好的沟通能力、理解能力及团队精神，责任心强，能吃苦耐劳  任职要求： 1、熟悉 C# 语言,如果同时会VB.net或 Java script优先考虑，有实际项目经验2年以上. 2、能熟练使用oracle数据库. 3、懂日语(能读能写). 4、熟悉插件式开发，有WinForm/WCF/WPF开发经验； 5、熟悉C#中Http、Webservice、Socket等相关的网络开发技术和XML相关技术； 6、熟悉应用Sqlite、Access 、Oracle、MySql等数据库。 7、熟悉面向对象编程思想和设计模式； 8、具有优秀的需求理解、系统分析、设计和文档编写能力； 9、具备良好的分析解决问题能力；责任心强，具备良好语言表达能力和协调能力。 此岗位工作地点为东京。</t>
  </si>
  <si>
    <t>北京宏远科创软件有限公司</t>
  </si>
  <si>
    <t xml:space="preserve">此职位为客户项目，行业前列公司，项目长期稳定 岗位职责： 1、负责人工智能产品的开发与维护 2、编写相关开发支持文档和工具 任职要求: 1、本科及以上学历，计算机相关专业，3年及以上工作经验 2、熟悉 c/c++编程语言，熟练使用 tcp/ip 协议及编程，熟悉 linux 环境和多线程 /进程并发编程技术, 熟悉 gdb 调试 3、有良好的编码习惯，和编写高性能代码的意识 4、了解 linux 常用命令及 shell 脚本 6、具备良好的沟通技巧及团队合作精神，有工作热情，有较好的理解能力和学习能力。 6、了解图像处理、机器学习基础知识，具备相关领域经验尤佳。 </t>
  </si>
  <si>
    <t>岗位职责： 1. 维护现有系统，处理并解决系统使用过程中遇到的各种问题，包括但不限于问题定位以及BUG修复。 2. 及时响应各种微信群以及工作群内的问题。  任职资格： 1. 精通C#，熟悉VB更佳 2. 熟悉.Net Core跨平台程序的开发 3. 熟悉Linux常用命令，可以快速过滤日志定位问题 4. 3年以上Windows开发经验，能够开发Windows后台服务、WebService、WPF、桌面程序 5. 熟练掌握关系型数据库的开发和使用（SqlServer/MySql），能熟练运用sql语言，sql优化等。 6. 抗压能力强； 7. 良好的沟通能力、团队合作精神。认真负责、具有高度责任感。优秀的学习能力。 8. 做过线上系统支持工作的优先考虑。</t>
  </si>
  <si>
    <t>中高级C++ 开发工程师（D）</t>
  </si>
  <si>
    <t>深圳市博奥特科技有限公司</t>
  </si>
  <si>
    <t>北京志行正科技有限公司</t>
  </si>
  <si>
    <t>餐饮补贴 员工旅游 五险一金</t>
  </si>
  <si>
    <t>1、熟悉C#和WPF编程，具有2年以上.Net项目开发经验；
2、至少熟悉Mysql、Oracle、Sql server等常用数据库中的一种，熟练使用SQL语言；
3、熟练使用Entity Framework等至少一种ORM框架；
4、有良好的沟通能力和团队协作精神，善于学习；
5、通过英语四级者优先。</t>
  </si>
  <si>
    <t>五险一金 专业培训 定期加薪</t>
  </si>
  <si>
    <t xml:space="preserve"> 1. C++ 开发经验五年以上 2. 熟练掌握数据库、linux开发环境 3. 掌握python, shell等，一种脚本语言 4. 熟悉证券交易和行情的开发接口，有对接经验优先考虑 5. 有争取交易算法、策略开发经验优先考虑 </t>
  </si>
  <si>
    <t>中车信息技术有限公司</t>
  </si>
  <si>
    <t>五险一金 餐饮补贴 弹性工作 专业培训 年终奖金</t>
  </si>
  <si>
    <t>岗位职责： 1、负责PLM产品设计、开发和维护； 2、参与PLM项目开发。  任职要求： 1、本科以上学历，计算机相关专业； 2、3年以上.net 开发经验； 3、丰富的oracle开发经验，熟练编写存储过程、函数等； 4、良好的团队合作精神和独立解决问题的能力； 5、有企业管理软件开发经验者优先； 6、有java/C++开发经验者优先。</t>
  </si>
  <si>
    <t>深圳市众鸿科技股份有限公司</t>
  </si>
  <si>
    <t>ASP.NET(C#)初级软件工程师</t>
  </si>
  <si>
    <t>北京启兮顺腾信息技术有限公司</t>
  </si>
  <si>
    <t>怀柔区  </t>
  </si>
  <si>
    <t>3.5-5.5千/月</t>
  </si>
  <si>
    <t>HTML5 前端开发工程师</t>
  </si>
  <si>
    <t>上海翻动网络科技有限公司</t>
  </si>
  <si>
    <t>五险一金 专业培训 餐饮补贴 绩效奖金 年终奖金</t>
  </si>
  <si>
    <t>五险一金 员工旅游 专业培训 定期体检 包三餐 节日福利 生日会 5天8小时 周末双休</t>
  </si>
  <si>
    <t>岗位职责： 1、负责DA应用开发工作，承担具体开发工作。 任职资格： 1、精通C++开发； 2、三年以上实际开发经验，熟悉linux下软件开发； 3、有车载应用开发经验者优先考虑。</t>
  </si>
  <si>
    <t>1）1年及以上工作经验，1年以上的.NET平台开发经验；从事过.NET项目的设计与开发工作 2）1年以上的OA系统、管理系统或ERP等管理系统的开发经验 3）熟悉B/S多层架构的ASP.NET软件的开发，熟悉Web编程，熟悉动态网页相关技术（HTML5/CSS3, JQuery）， 4）熟悉ADO.NET，了解关系型数据库设计与编程（至少了解Microsoft SQLServer 2014） 5）有一定的软件设计与编程、调试经验，熟悉Visual Studio 2013及其它相关工具的使用； 6）有良好的沟通、表达、分析能力，有团队合作精神，有学习新知识的渴望和优秀的学习能力，并能承受较大的工作压力； 7）能适应短期出差； 8）正规大学专科或以上学历。</t>
  </si>
  <si>
    <t>五险一金 员工旅游 交通补贴 餐饮补贴 绩效奖金 弹性工作</t>
  </si>
  <si>
    <t>1、计算机及相关专业，专科以上学历。 2、一年以上 JavaScript开发工作经验。 3、精通 JavaScript / HTML5 / CSS3 等前端技术； 4、能主导并独立完成前端开发工作 5、熟悉 Web 应用的性能优化、监控、分析方法，； 6、熟练掌握一种前端框架如 Vue / Vuex ，熟悉模块化化、前端编译和构建工具如 webpack / gulp 7、有电子商务网站开发经验者优先。</t>
  </si>
  <si>
    <t>C++主任软件开发工程师</t>
  </si>
  <si>
    <t>中元生物广州诊断仪器研发中心</t>
  </si>
  <si>
    <t>1.4-2.3万/月</t>
  </si>
  <si>
    <t>.Net&amp; C#工程师</t>
  </si>
  <si>
    <t>万宝盛华企业管理咨询（上海）有限公司</t>
  </si>
  <si>
    <t>五险一金 绩效奖金 年终奖金 股票期权 交通补贴 餐饮补贴 通讯补贴 定期体检 节日福利 带薪年假</t>
  </si>
  <si>
    <t>20-32万/年</t>
  </si>
  <si>
    <t>职位描述： 1.根据需求编写软件需求分析文档。 2.编写软件开发过程中的技术文档。 3.进行软件设计、编码、调试与维护。 4.解决产品使用中存在的软件问题。 任职要求： 1.本科或以上学历，至少三年工作经验，有带团队经验优先； 2.熟练掌握C、C++开发语言；了解常见的设计模式。 3.具备良好的文档撰写能力 4.熟练运用QT进行软件界面开发； 5.熟练运用 QT Creator、Visual Studio、Code Blocks等常见集成开发环境； 6.熟悉SQL语言，具备SQLITE、MYSQL等数据库相关开发经验； 7.熟练使用C标准库、STL、QT开发库等； 8.热爱软件开发, 乐于面对挑战, 具备很强的学习能力和协作能力； 9.能服从领导安排，对工作高度负责，有团队协作精神及快速独立解决技术问题的能力；</t>
  </si>
  <si>
    <t>中介服务</t>
  </si>
  <si>
    <t>五险一金 节日福利 带薪年假 年终奖金 通讯补贴 做一休一 商业保险</t>
  </si>
  <si>
    <t xml:space="preserve"> 1. 计算机、软件工程或相关专业专科以上学历； 2. 掌握面向对象的软件设计、开发技术，具备系统模块的详细设计能力； 3. 精通.NET框架，精通.NET开发环境； 4. 精通C#开发语言，具有5年以上C#.NET开发经验； 5. 精通SQLServer数据库,独立编写存储过程、触发器等； 6. 有良好的编程规范及开发技能及撰写技术文档能力； 7. 有责任感和良好的团队合作精神；</t>
  </si>
  <si>
    <t>视景工程师（C#,Unity熟练）</t>
  </si>
  <si>
    <t>北京东方瑞丰航空技术有限公司</t>
  </si>
  <si>
    <t>深圳和而泰智能控制股份有限公司</t>
  </si>
  <si>
    <t>五险一金 年终奖金 定期体检 弹性工作 餐饮补贴 带薪年假</t>
  </si>
  <si>
    <t>岗位职责： 视景项目和程序开发及维护工作；  任职资格： 1.大专以上学历，至少1年以上实际开发经验； 2.能熟练使用C++/C#进行业务编写； 3.熟练使用unity等其他游戏引擎软件。  4.熟悉socket应用优先； 5.使用过unity或其他游戏引擎者优先； 6.沟通协调能力好、执行力强，能积极主动完成上级交代的其他相关性工作。</t>
  </si>
  <si>
    <t>1.4-2.7万/月</t>
  </si>
  <si>
    <t>web前端开发工程师</t>
  </si>
  <si>
    <t>五险一金 免费班车 员工旅游 餐饮补贴 专业培训 绩效奖金 年终奖金 股票期权</t>
  </si>
  <si>
    <t>岗位职责 负责推动边缘计算产品的设计、开发、上线，产品化落地； 岗位要求： 熟悉c/c++编程语言 熟悉掌握andriod/linux下的c/c++开发 熟悉Makefile 熟悉linux shell基本操作命令 熟悉使用gdb调试 熟悉基本的数据结构 熟悉多线程和进程间通信 熟悉网络编程 熟悉面向对象 加分： 熟悉java/jni 会shell/lua/js/bat等脚本语言之一更好</t>
  </si>
  <si>
    <t>北京东华原医疗设备有限责任公司</t>
  </si>
  <si>
    <t>五险一金 员工旅游 绩效奖金 年终奖金 弹性工作 定期体检</t>
  </si>
  <si>
    <t>五险一金 免费班车 专业培训 绩效奖金 年终奖金 福利食堂 团队建设 提供住宿 高温补贴</t>
  </si>
  <si>
    <t>职位描述 职位类型：web前端 职责： 1.负责公司的官网和web应用的开发维护 2. 本科以上学历，计算机相关领域， 具有良好的编程基础 3. 熟知Web应用端到端的工作原理 4. 精通HTML，CSS，Javascript客户端语言 5. 精通至少下列一项客户端框架：jQuery，Angular，Vue，React，Bootstrap 6. 了解至少下列一项服务端语言和框架：ASP.net，Node.js，PHP 7. 了解SQL语言和关系型数据库系统原理 8. 具有独立完成工作的能力，和较强的学习能力 9. 工作积极主动，有较好的沟通能力和团队合作精神 10. 具有较强的责任心，工作踏实，能承受一定的工作压力</t>
  </si>
  <si>
    <t>岗位职责： 1、负责上位机软件设计开发 2、负责第三方系统接口开发； 3、负责软件相关文档撰写；  任职要求： 1、理工科专业优先考虑，本科（含）以上学历，211,985院校毕业优先，2年以上软件开发经验； 2、精通C#开发和面向对象开发等相关知识； 3、精通各种通信接口开发及数据库开发知识； 4、掌握WINFORM/WPF等常用C#软件开发技能； 5、熟练使用SQLITE/SQLSERVER等常见数据库。</t>
  </si>
  <si>
    <t>上海创景信息科技有限公司</t>
  </si>
  <si>
    <t>1.4-1.7万/月</t>
  </si>
  <si>
    <t>五险一金 绩效奖金 补充医疗保险 定期体检 餐饮补贴 年终奖金 弹性工作</t>
  </si>
  <si>
    <t>.Net（C#)软件件工程师 (职位编号：0001)</t>
  </si>
  <si>
    <t>北京益邦达科技发展有限公司</t>
  </si>
  <si>
    <t>上海精研电子科技有限公司</t>
  </si>
  <si>
    <t>北京中科软通科技有限责任公司</t>
  </si>
  <si>
    <t>18-40万/年</t>
  </si>
  <si>
    <t>五险一金 员工旅游 餐饮补贴 通讯补贴 绩效奖金 年终奖金 股票期权 专业培训</t>
  </si>
  <si>
    <t>五险一金 绩效奖金 定期体检 年终奖金 员工旅游 补充医疗保险</t>
  </si>
  <si>
    <t xml:space="preserve">1、根据产品功能和客户需求，进行软件需求分析、算法仿真/功能设计及代码实现； 2、根据开发规范编写项目需求、开发等文档； 3、项目组交办的软件开发相关的其他任务。  职位要求： 1、计算机、软件、电子工程等相关专业本科及以上学历，英语良好； 2、熟练掌握C/C++/MatLab/Python等编程语言，熟练使用其编程/调试和代码管理工具； 3、有两年以上的算法与数据结构方面的编程经验； 4、熟悉操作系统原理、编译原理，了解图形、图像、视频算法； 5、熟悉Windows平台下驱动和应用软件开发； 6、有Mac OS、Linux、 iOS、 Android等应用开发经验优先； 7、具备较强的分析/解决问题能力、良好的学习和文档撰写能力； 8、良好的沟通能力，具备团队合作精神，积极主动，有责任心。  薪酬待遇： 1、薪酬+奖金+福利+利润分享（股权激励） 2、人才培养计划（技术与管理双通道） </t>
  </si>
  <si>
    <t>岗位职责： 1、 系统功能模块的设计、编码工作； 2、 协助完成项目的需求开发、测试等工作，对项目实施提供支持； 3、 编写相关的设计、开发文档，保证项目产品质量； 4、 配合产品经理或项目经理完成系统开发和设计工作； 任职要求： 1、 大专学历以上，计算机相关专业，两年及以上C#开发经验； 2、 熟悉C# 桌面应用开发、精通WPF开发和XAML技术、熟悉界面设计； 3、 具备oracle、MySQL等数据库开发经验技术； 4、 熟悉WebApi，socket、Json、xml，了解TCP/UDP网络通信； 5、 有较强的系统分析能力、项目设计开发能力； 6、 熟悉SVN、git等版本管理工具； 7、 具备较好的团队精神,很强的执行力与沟通能力，良好的代码编写习惯，熟悉软件开发规范、极强的责任心，工作踏实、勤恳。</t>
  </si>
  <si>
    <t>深圳皇嘉财润财务顾问股份有限公司</t>
  </si>
  <si>
    <t>C#/WPF开发工程师</t>
  </si>
  <si>
    <t>北京天睿空间科技股份有限公司</t>
  </si>
  <si>
    <t>C++高级开发工程师（双休+高薪）</t>
  </si>
  <si>
    <t>做五休二 周末双休 带薪年假 五险一金 绩效奖金 节日福利 专业培训 员工旅游</t>
  </si>
  <si>
    <t>广州洁馨生活服务有限公司</t>
  </si>
  <si>
    <t>1、精通C#语法，精通面向对象编程; 2、熟练 .Net 环境下的三层架构开发模式，熟悉微软.Net FrameWork/WebService技术及开发； 3、精通HTML、JavaScript、json、XML 、Crystal Report等Web开发技术，熟悉W3C相关标准; 4、熟悉Ajax 开发,熟练DIV+CSS 布局； 5、熟悉ORACLE、SQL SERVER,MYSQL等数据库，以及存储过程和性能配置，熟练使用SQL命令，能够写出高效的SQL/TSQL语句。  任职资格： 1、大专以上学历，计算机相关专业、开发过人工智能产品或erp系统者优先； 2、品行端正，能吃苦耐劳，对工作负责，服从安排，能承受一定的工作压力； 3、善于设计，有创新的思维和合理的逻辑，能够根据实际业务独立完成整个项目； 4、具有良好的自我学习能力，良好的沟通与表达能力； 5、遵循编码规范，及时完成开发任务，保证项目开发进度  福利待遇：
1、员工入职购买五险一金；
2、一年以上员工享受带薪年假；
3、上班时间：上午9:00-11:50，下午13:50-17:30，周末双休；
4、每年度组织公司旅行两次；
5、生日福利、节日福利；</t>
  </si>
  <si>
    <t>五险一金 通讯补贴 餐饮补贴 弹性工作 定期体检</t>
  </si>
  <si>
    <t>Senior C# Developer</t>
  </si>
  <si>
    <t>NTT DATA（中国）有限公司</t>
  </si>
  <si>
    <t>五险一金 补充医疗保险 补充公积金 绩效奖金</t>
  </si>
  <si>
    <t>岗位职责： 1.能够独立负责一个系统的L3运维及CR开发。 2.能设计、构建、维护和部署软件应用程序，以满足客户的用户和业务需求。 3.负责应用程序的配置、操作和文档审查。 4.提供客户和用户的技术支持，并监控系统性能，以确保软件程序的***运行。 5.与其他开发人员合作开发，并严格遵守的项目交付期限。  职位要求： 1. 5年以上C#开发经验； 2. 多个大型项目实施、开发经验； 3. 有Web Service开发经验； 4. 精通.Net框架，精通C#，了解.Net MVC；精通关系型数据库的设计与实现，有MsSQL SSIS开发经验尤佳； 5. 良好的问题分析能力，解决能力；有撰写技术文档经验； 6. 超强的沟通能力及理解能力，能独挡一面地开展工作，能与业务人员及业务分析师等角色顺畅沟通； 7. 英语可读写，能进行简单沟通。</t>
  </si>
  <si>
    <t>五险一金 年终奖金 带薪年假 节日福利 周末双休 弹性工作</t>
  </si>
  <si>
    <t>岗位职责：  1、根据南航技术规范及要求，编写相应的技术文档；  2、在开发中与项目相关人员密切配合，保证整个任务顺利进行；  3、积极跟进业界新技术发展，持续更新产品与技术架构标准与规范，促进技术进步和创新；  4、设计产品架构方案与评审产品设计方案，负责系统架构的合理性、可扩展性及经济性；  5、根据南航要求，对项目关键技术进行培训。  资格要求： 1、理学、工学、管理学专业本科或以上学历；
2、5年以上C++开发经验，且有3年以上带领团队经验。 能力要求：
3、精通C++编程语言；
4、熟悉STL库；
5、熟练掌握gcc/g++/Visual C++等开发工具；
6、熟悉boost等类库和技术的设计思想和实现方式；
7、深入了解代码编程规范，有自己的编程风格；
8、熟悉软件体系结构，精通面向对象分析设计方法，逻辑能力强，掌握如何设计系统的构架及完整解决方案；
9、熟练应用设计模式，有良好的代码编写习惯；
10、精通至少一种大型数据库，Oracle、MSSQL、Sybase等；
11、精通UML建模；
12、精通TCP/UDP协议，熟练掌握socket编程，熟悉多线程编程；
13、熟悉UNIX/LINUX/Windows等操作系统及相关技术。 职责要求：
14、能与招标方良好沟通，贯彻招标方工作意图；
15、为人正直、讲诚信；
16、责任感强，有团队合作精神；
17、对开发人员进行设计指导和审核；
18、协助解决项目开发过程中的技术难题。</t>
  </si>
  <si>
    <t>研发工程师C# (客户端方向)</t>
  </si>
  <si>
    <t>北京中地时空数码科技有限公司</t>
  </si>
  <si>
    <t>五险一金 员工旅游 交通补贴 餐饮补贴 绩效奖金 年终奖金 弹性工作 定期体检</t>
  </si>
  <si>
    <t>.NET软件工程师(外派深圳恒大集团、深圳齐心集团）</t>
  </si>
  <si>
    <t>1. 按照既定设计完成相应功能代码编写及测试工作。 2. 相关技术方案、技术文档编写。 3. 根据项目类型学习业务知识 。 岗位要求： 1、本科及以上学历；地理信息系统专业或计算机科学与技术、软件工程相关专业； 2、性别不限；年龄30岁以下； 3、了解主流GIS平台及技术，熟练使用MapGIS、ArcGIS等主流GIS平台中的一种； 4、掌握C#编程语言，熟悉ASP.NET体系；具有C/S客户端开发经验者优先； 5、熟悉MapGIS、ArcGIS、SuperMap、MapInfo等的某一个或多个GIS平台的二次开发原理和方法； 6、1-3年工作经验，有GIS软件公司工作经历者优先； 7、自学能力强，工作认真负责、责任心强，有很好的团队合作精神和沟通能力；</t>
  </si>
  <si>
    <t>Ultimus China 安码中国</t>
  </si>
  <si>
    <t>C++开发工程师（外包）</t>
  </si>
  <si>
    <t>铭翰智能（深圳）有限责任公司</t>
  </si>
  <si>
    <t>五险一金 补充医疗保险 补充公积金 员工旅游 交通补贴 绩效奖金</t>
  </si>
  <si>
    <t>1.5-2.2万/月</t>
  </si>
  <si>
    <t xml:space="preserve"> 岗位职责： 负责流程及相关应用系统的设计及开发工作 负责流程及相关应用系统的日常维护工作 负责流程及相关应用系统的部署与调试，DEMO开发； 解决系统开发过程中的主要问题和攻克各种技术难题；  任职要求： 计算机相关专业、大专以上学历、吃苦耐劳、有团队合作精神； 2年左右ASP.net(C#)开发工作经验； 熟悉ASP.NET / C# ，并具有实际B/S项目开发经验； 熟练掌握XML、AJAX、Web Service技术、HTML, Javascript, CSS等相关技术； 熟悉掌握SQL Server、Oracle 数据库设计及SQL脚本； 具有企业应用项目经验优先； 具备BPM,Workflow行业经验优先； 本职位不招实习生，未毕业者勿投。 本职位外派到深圳南山后海恒大集团工作，或深圳坪山区齐心集团工作。 </t>
  </si>
  <si>
    <t>1、参与国内知名人工智能企业AI项目的研发工作 2、为公司产品提供技术研发和支持 岗位要求 1、熟悉C/C++编程语言，了解多线程技术，有实际经验为佳 2、计算机基础扎实，熟悉常见的设计模式，有良好的编码风格和质量意识 3、了解基本的视频/图像处理方法，熟悉opencv优先 4、加分项：熟悉Qt，ActiveX，JNI，有跨平台开发经验 5、逻辑清晰，热爱学习，喜欢工程技术方面工作</t>
  </si>
  <si>
    <t>职位描述： 1.负责公司气象综合应用方向核心软件及模块的研发； 2.完成领导安排的其他任务。 职位要求： 1.计算机、软件工程、数学等相关专业，本科以上学历； 2.精通C# WinForm编程，熟悉软件开发流程，能遵循良好的编程规范； 3.熟悉Oracle、MySql等主流数据库系统； 4.具有一定的需求分析和软件设计能力，以及较强的逻辑分析和独立解决问题的能力。 5.对工作有高度责任感，具有良好的人际沟通能力和团队合作精神，能够承受一定的工作压力。 6.具有图像处理、数据分析能力，有GIS应用等开发经验者优先。 7.遥感、地理信息系统等相关专业优先。 8.应届毕业生或2年内工作经验均可</t>
  </si>
  <si>
    <t>C++中级研发工程师(002223) (职位编号：002223)</t>
  </si>
  <si>
    <t>鸿合科技股份有限公司</t>
  </si>
  <si>
    <t>WPF（C#）开发工程师</t>
  </si>
  <si>
    <t>远望谷（上海）信息技术有限公司</t>
  </si>
  <si>
    <t xml:space="preserve"> 1)负责客户端及服务端产品的开发、测试、维护等工作； 2) 理解产品需求，遵循相关开发规范，编写规范的项目文档。 任职要求： 1) 工作经验2-3年； 2) 计算机、软件工程相关专业，统招本科以上学历者； 3) 熟悉软件工程和面向对象基本思想，了解常见设计模式； 4) 熟悉.net平台，能独立完成功能模块的开发，熟悉线程操作、事件和委托； 5) 工作认真负责，善于学习，沟通能力良好。</t>
  </si>
  <si>
    <t>五险一金 通讯补贴 定期体检 补充医疗保险 绩效奖金 餐饮补贴 员工旅游 专业培训</t>
  </si>
  <si>
    <t>1、从事C++方向软件的设计和开发工作；
2、负责产品开发过程中相关研发文档的编写；
3、配合测试人员对项目进行调试及Bug修复。 1、从事C++方向工作3年及以上开发经验；
2、掌握Qt/QML项目开发流程，熟悉QGraphicsView/QGraphicsScene模块内容；
3、掌握线程、网络间通信；
4、有开发文档及概要设计能力；
5、有数据库开发经验；
6、有HTTP、TCP与UDP协议使用经验。</t>
  </si>
  <si>
    <t>东方晶源微电子科技（北京）有限公司</t>
  </si>
  <si>
    <t>上海安玛思科技有限公司</t>
  </si>
  <si>
    <t>交通补贴 餐饮补贴 五险一金 通讯补贴 年终奖金 绩效奖金 定期体检 工作居住证 高新技术企业 带薪病假</t>
  </si>
  <si>
    <t>岗位职责： 1、半导体高端设备控制软件开发； 2、用户操作界面的开发和集成； 3、图形化模块、控件的开发，界面前端UI及后端逻辑的开发； 4、用户界面的长期维护；   任职要求： 1、统招本科及以上学历，软件工程或计算机相关专业； 2、精通C#与WPF，至少有2年的C#语言的实际编程经验； 3、熟悉软件设计模式及数据结构，熟悉MVVM； 4、熟练使用Visual Studio，掌握至少一种代码管理软件； 5、具有良好的英文读写能力。</t>
  </si>
  <si>
    <t>北京智蓝信息科技有限公司</t>
  </si>
  <si>
    <t>贸易/进出口 电子技术/半导体/集成电路</t>
  </si>
  <si>
    <t>五险一金 交通补贴 员工旅游 通讯补贴 补充医疗保险</t>
  </si>
  <si>
    <t>工作内容 * 配合后端开发人员进行物联网平台开发 * 依据后端API功能，完善前端用户接口功能 * 配合后端开发人员或与终端用户进行接口功能定义，并依据需求进行前端开发 * 公司形象网站内容更新、维护  专业能力 * 2年以上前端相关开发经验 * 熟悉 JavaScript / CSS / HTML5 / SASS / jQuery * 具备与Web API对接整合经验 * 熟悉WebSocket 使用 * 会使用美工软件，需具备基础美工能力，能将视觉设计转化为用户接口</t>
  </si>
  <si>
    <t>C#/ASP.NET开发工程师</t>
  </si>
  <si>
    <t>五险一金 弹性工作 周末双休 待遇优厚</t>
  </si>
  <si>
    <t>航天信息股份有限公司</t>
  </si>
  <si>
    <t>1.本科或研究生以上计算机IT或相关专业, C/C++经验丰富; 2. 5年以上网络编程与优化背景，通信行业背景优先考虑； 3.熟悉UNIX / Linux环境，unix环境下的网络及多线程编程经验； 4. 网络协议熟悉：TCP/IP,HTTP,SOAP/Web Service； 5. 熟悉OOA/OOD知识，有UML及设计模式方面的经验； 6. 良好的团队合作精神,并有很强的意愿来支持团队成员，英语阅读及书写良好； 优选要求： 熟悉网络过滤器，iptables跟linux内核的优先考虑,在Gateway产品及支付系统方面有丰富经验.  注：此岗位属于驻点至爱立信上班，如介意者勿投！</t>
  </si>
  <si>
    <t>五险一金 补充医疗保险 员工旅游 交通补贴 餐饮补贴 绩效奖金 年终奖金 弹性工作 定期体检</t>
  </si>
  <si>
    <t>1.熟悉ASP.NET框架，熟练掌握熟练掌握C#及数据库开发技术，熟悉至少一种ORM框架，比如 ADO.Net Entity Framework； 2.对Web前端开发技术(Ajax、HTML、JavaScript、jQuery、CSS等)以及一些常见的前端框架（Easyui Bootstrap）有一定的了解； 3.熟悉ASP.NET MVC ，熟悉.NET Framework框架； 4.熟悉常用设计模式及多层架构的.NET编程，能胜任其中任何层次的编程工作； 5.热爱编程、有良好的团队合作精神、高度的责任心、较强的自我管理能力、学习能力及自驱力。 任职要求： 1、重点学校本科及以上学历，计算机相关专业； 2、有良好的团结协作意识，态度端正，责任心强； 3、有较强的学习能力，适应环境能力； 4、吃苦耐劳，工作踏实，服从组织安排。</t>
  </si>
  <si>
    <t>高级Linux C开发工程师（网闸）(J10829)</t>
  </si>
  <si>
    <t>北京众星智能科技有限责任公司</t>
  </si>
  <si>
    <t>北京天融信科技有限公司</t>
  </si>
  <si>
    <t>股票期权 弹性工作 员工旅游 年终奖金 带薪年假 五险</t>
  </si>
  <si>
    <t>1.参与系统的详细设计工作。 2.负责系统的编码实现。 3.负责系统自测及优化修改工作。 4.完成系统日常运维及支持工作。  任职要求： 1.计算机相关专业，本科以上学历，至少有5年以上工作经验或实习经历。 2.精通数据结构与算法设计 3.熟练掌握WinForm程序开发，或ASP.NET Web编程。 4.从事过图像识别、语音识别或数字建模至少一种研发工作 5.熟悉C#中网络通讯、多线程、数据库、XML等相关开发技术。 6.熟悉SQL编写，至少熟练使用MS SQL Server、Oracle和MySQL中的一种。 7.编码规范、高效，有较好的文档编写能力。 8.工作责任心强，做事积极主动，思路清晰，有良好的沟通和团队协作精神。</t>
  </si>
  <si>
    <t>五险一金 弹性工作 定期体检 年终奖金 股票期权 绩效奖金 交通补贴 餐饮补贴 通讯补贴</t>
  </si>
  <si>
    <t>五险一金 通讯补贴 年终奖金 绩效奖金 定期体检</t>
  </si>
  <si>
    <t xml:space="preserve">工作职责: 1、根据总体设计完成模块设计； 2、完成模块代码编写、单元测试、代码维护工作； 3、编写技术文档，并对有关人员进行培训。 任职资格: 1、 熟悉ISO9000/CMMI规范，熟悉软件工程原理，具有软件质量意识； 2、 具有较强的事业心、责任感以及良好的沟通表达能力和团队协作精神； 3、 精通Linux程序设计、C/C++语言编程、TCP/IP网络编程，具备一种网络安全设备的开发经验； 4、 熟练使用基本数据结构及其算法(链表、堆栈、队列、树)； 5、拥有成功参与开发网络安全产品全流程经历，具有模块级分解和接口设计经验； 6、3年以上相关工作经验； 7、符合下列任一条件者优先考虑： （1）有NGINX模块开发经验； （2）熟悉linux网络协议栈及网卡驱动收发，有DPDK开发经验； </t>
  </si>
  <si>
    <t>职位描述 1、一年及以上全职B/S架构J2ee开发经验，具有独立架构基于MVC的多层开发框架的能力； 2、精通Java编程语言，深入理解面向对象编程思想； 3、熟悉J2EE，熟练掌握JSP、Servlet、JavaBean等J2EE标准，对hibernate、spring、Spring MVC等框架有实际项目的应用经验； 4、熟悉Web及前端技术（包括 Javascript，ajax，json，jQuery等开发框架），并有实际开发经验； 5、熟悉Tomcat、jetty、weblogic等Web服务器的部署与配置； 6、熟悉Sql Server或Oracle等主流数据库； 7、熟练运用RTC、maven、ant等相关技术进行项目管理； 8、熟练运用Junit测试框架、了解测试驱动开发； 9、有责任心、团队协作意识，良好的沟通能力与表达能力，能承担工作压力，主动性强； 10、熟悉Scrum敏捷开发和项目管理经验经验者、金融或财务相关知识优先；</t>
  </si>
  <si>
    <t>同方知网（北京）技术有限公司</t>
  </si>
  <si>
    <t>视若飞信息科技（上海）有限公司</t>
  </si>
  <si>
    <t>免费早午餐 办公环境好 五险一金 补充医疗保险 免费班车 绩效奖金 定期体检 健身俱乐部 企业年金 提供宿舍</t>
  </si>
  <si>
    <t>工作职责: 1.负责系统的模块分析与设计 2.负责核心或重要模块的开发 3.负责编写系统模块的技术说明文档 4.负责系统的性能优化和技术攻关,解决技术疑难问题 任职资格: 统招本科，计算机相关专业 1.精通.NET环境下的WEB开发，熟悉XML、WEB Service 等技术 2.精通 C#, ASP.NET,JavaScript开发语言，熟练使用.Net开发工具 3.熟悉xhtml+css布局设计和多浏览器的脚本要求 4.熟练掌握MSSQL数据库的管理和SQL知识</t>
  </si>
  <si>
    <t>足额交金 补充医疗保险 员工旅游 专业培训 餐饮补贴 定期体检</t>
  </si>
  <si>
    <t>主要工作职责 学历要求 技能及经验要求 该职位要求一定的软件开发经验及实践能力  必备条件 优先</t>
  </si>
  <si>
    <t>北京飞利信科技股份有限公司</t>
  </si>
  <si>
    <t>五险一金 餐饮补贴 绩效奖金 年终奖金 弹性工作</t>
  </si>
  <si>
    <t>岗位职责： 1、负责项目中功能的开发，BUG修改等； 2、软件开发文档及客户使用说明文档编写； 3、对客户新的开发需求响应开发，对新开发部分功能对客户进行现场培训； 任职要求： 1、专科及以上学历，计算机相关专业，具备1-3年以上工作经验； 2、熟练使用VS开发软件； 3、熟悉C#中WPF开发，了解WCF，EF等开发； 4、责任心强，具有较好的执行力和团队合作能力。</t>
  </si>
  <si>
    <t>实施工程师(深圳)</t>
  </si>
  <si>
    <t>高级C++研发工程师（Windows客户端）</t>
  </si>
  <si>
    <t>北京拓尔思信息技术股份有限公司广州分公司</t>
  </si>
  <si>
    <t>论客科技（广州）有限公司</t>
  </si>
  <si>
    <t>员工旅游 餐饮补贴 通讯补贴 专业培训 绩效奖金 年终奖金 股票期权 弹性工作 定期体检 六险一金</t>
  </si>
  <si>
    <t>五险一金 员工旅游 通讯补贴 专业培训 绩效奖金 年终奖金 定期体检 股票期权</t>
  </si>
  <si>
    <t>1. 负责Windows客户端产品的开发。  职位要求 1. 3年以上工作经验，本科学历，计算机相关专业； 2. 熟悉C++开发，C++基础好； 3. 熟悉Windows程序设计，掌握COM原理；了解 MFC/WTL 框架； 4. 掌握Windows平台的Socket编程技术、GDI/GDI+绘图技术；   5. 工作认真，思维严谨，具备良好的团队合作精神。</t>
  </si>
  <si>
    <t xml:space="preserve"> 职位描述： 1、配合平面设计人员和开发人员，完成网站模板的制作； 2、熟悉网站界面设计及网站开发流程，能独立把握网站整体风格，对IE6.0/IE7.0、Firefox等主流浏览器的差异有一定的了解； 3、精通HTML/XHTML、CSS等制作技术，熟练DIV+CSS网页布局，了解W3C、SEO方面知识； 4、熟练运用JavaScript、DOM、Ajax等界面技术，熟悉流行类库和框架级应用，能够使用web2.0技术进行网页制作； 5、能基本看懂jsp代码，有各类内容管理系统模板制作经验者优先； 6、对APACHE、LINUX及WINDOWS服务器有使用经验优先； </t>
  </si>
  <si>
    <t>C#客户端技术经理</t>
  </si>
  <si>
    <t>中国招标公共服务平台有限公司</t>
  </si>
  <si>
    <t>五险一金 补充医疗保险 交通补贴 餐饮补贴 通讯补贴 定期体检 弹性工作 绩效奖金</t>
  </si>
  <si>
    <t>上海金大师互联网金融信息服务有限公司</t>
  </si>
  <si>
    <t xml:space="preserve">一、岗位职责 1、 负责平台公告公示、信息定制等公共服务产品专业化工具客户端的开发建设技术工作；参与产品前期分析和设计工作，协助进行产品流程设计，编写相关技术文档； 2、 按照项目任务和项目计划，指导并参与到项目团队完成模块设计、编码和测试等； 3、 负责产品各阶段里程碑成果物的技术验收，以及上线产品的技术验收； 4、 负责产品运营期间的技术处理，包括问题受理、排查、指导项目团队修改、解决问题等； 5、 掌控平台客户端产品的开发架构，发现和解决存在的技术问题； 6、 配合产品经理完成技术相关的任务目标。 二、任职要求 </t>
  </si>
  <si>
    <t>做五休二 周末双休 带薪年假 五险一金 节日福利 结婚生育福利 生日福利 商业保险</t>
  </si>
  <si>
    <t>C#开发工程师 (职位编号：创新服务中心)</t>
  </si>
  <si>
    <t>深圳市赢时胜信息技术股份有限公司北京分公司</t>
  </si>
  <si>
    <t xml:space="preserve"> 【岗位职责】 1、根据产品需求，完成港美股PC客户端软件功能 2、负责PC客户端的框架设计和性能调优 3、确保项目研发计划的进度和质量 4、参与web前端功能开发   【岗位职责】 1、扎实的C/C++基础，熟悉web前端开发，有前端开发经验优先 2、精通MFC、Qt框架等UI框架， 熟悉js、html等前端开发语言。 3、熟练使用QtCreator/Visual Studio等IDE，能够熟练进行客户端软件开发及调试，熟悉windbg等调试工具。 4、熟悉TCP、HTTP等常见的网络协议。 5、良好的代码风格，熟悉常用的设计模式。 6、有股票、金融类客户端软件开发经验优先  【公司福利】 1、公司在节假日（元旦、春节、劳动节、端午节、中秋节、国庆节）为员工发放节日福利。 2、员工结婚生育赠送慰问礼物。 3、按国家规定缴纳五险一金，公司还为员工额外购买了商业保险。 4、每个季度有优秀员工评选！享受奖章、荣誉，公费培训，晋升机会！ 5、每月员工生日party，生日礼物，下午茶零食、户外拓展，聚餐、唱K；党员之家、员工书友会、篮球协会、演艺协会、公益俱乐部，满足每个员工不同的兴趣爱好！ 6、周末双休，带薪年假5天,享有国家法定节假日！   工作地址：上海市浦东新区杨高南路729号陆家嘴世纪金融广场1号楼12楼 （近4/6号线蓝村路地铁站） </t>
  </si>
  <si>
    <t>五险一金 通讯补贴 餐饮补贴 绩效奖金 交通补贴 员工旅游</t>
  </si>
  <si>
    <t>岗位职责：  1、针对产品需求设计对应的实现；  2、从产品化角度设计开发客户端系统底层服务组件；  3、在WPF的界面框架下进行界面组件的封装处理；  4、编写客户端系统的设计和技术文档；  5、对已经运行的客户端系统进行维护和软件升级。  任职资格：  1、2年以上c#开发经验,熟悉.net,熟练使用开发工具(vs)进行C/S设计开发；  2、熟悉winform,wpf界面框架，在wpf界面框架下可进行扩展开发，封装自主的界面组件；  3、熟悉xml,json在.net平台的解析技术；  4、熟悉webservice接口、wcf服务、socket、http(https)等通信框架；  5、了解.net平台的日志处理框架；  6、思路清晰，学习能力强，有团队合作意识，有较强的分析问题和解决问题的能力。</t>
  </si>
  <si>
    <t>高级C++研发工程师</t>
  </si>
  <si>
    <t>上海杰之能软件科技有限公司</t>
  </si>
  <si>
    <t>1.5-1.8万/月</t>
  </si>
  <si>
    <t>五险一金 免费班车 年终奖金 餐饮补贴</t>
  </si>
  <si>
    <t>C#开发工程师（GIS方向）(J10596)</t>
  </si>
  <si>
    <t>朗新科技股份有限公司</t>
  </si>
  <si>
    <t>岗位职责： 1. 负责系统的需求分析、概要设计和数据库结构设计，并指导项目组相关人员进行各子系统/模块的详细设计； 2. 进行技术攻关，解决项目中的关键问题和技术难题； 3. 配合项目经理进行技术决策和技术风险评估； 4. 负责并指导程序员进行子系统/模块的开发工作，向管理人员呈报工作进度及存在隐患。  岗位要求 1. 本科以上，3～5工作经验； 2. 熟练掌握C、C++语言和面向对象的编程思想，熟悉UNIX,LINUX/windows系统下编程, 熟悉C++标准库、多线程，熟悉TCP/IP网络协议，熟悉ORACLE、MYSQL、SQLite3等数据库； 3. 有系统分析和架构设计经验，熟悉运用UML等建模工具，能熟练编写相关技术文档； 4. 优先考虑有实际参与主数据管理项目、大数据相关项目或工业自动化系统项目研发经验者； 5. 熟悉软件开发规范及流程；熟悉SVN、GIT等版本管理工具； 6．具有较强的逻辑思维能力、学习能力、创新能力、沟通能力和文字表达能力；较好的英文文档阅读能力，有独立解决问题能力； 7. 有责任心，良好的学习能力、沟通能力和团队合作能力，能适应较强的工作压力。</t>
  </si>
  <si>
    <t>五险一金 补充医疗保险 补充公积金 年终奖金 定期体检</t>
  </si>
  <si>
    <t>工作职责: 熟悉常用的.NET平台开发框架（如spring.net，Caliburn.Micro等），可独立完成功能模块或子系统的开发，并完成对应的过程文档编写工作。 任职资格: 1. 计算机相关专业，本科以上学历，有1-3年工作经验。 2. 掌握C#语言基础语法，熟练使用Visual Studio开发平台。 3. 熟悉C#中网络通讯、多线程、数据库、XML等相关开发技术。 4. 至少熟练使用MS SQL Server、Oracle和MySQL数据库中的一种。 5. 良好的编码习惯，有项目过程文档编写经验。 6. 工作责任心强，做事积极主动，思路清晰，有良好的沟通和团队协作精神。 7. GIS相关专业或有GIS项目经验的优先考虑。</t>
  </si>
  <si>
    <t>广东天鹰救援技术服务有限公司</t>
  </si>
  <si>
    <t>上海晟合坤信息技术有限公司</t>
  </si>
  <si>
    <t>c#开发工程师-网络测控方向 (职位编号：02)</t>
  </si>
  <si>
    <t>天宇经纬（北京）科技有限公司</t>
  </si>
  <si>
    <t>五险一金 免费班车 交通补贴 餐饮补贴 年终奖金 弹性工作 专业培训</t>
  </si>
  <si>
    <t xml:space="preserve"> 工作职责： 1、负责微信项目和移动端的web前端开发工作； 2、根据原型图/设计稿实现相关web页面 3、与后端开发人员进行数据对接交互。 4、参与项目讨论与页面优化。 职位要求： 1、熟练HTML5、CSS3、JavaScript等Web前端开发技术，能手写符合W3C标准、兼容多种浏览器的前端页面代码； 2、熟悉移动端主流浏览器的适配，对Android与iOS等不同平台的html5页面适配充分了解； 3、有JQuery Mobile，Zepto，Sencha Touch，iWebkit，AngularJS等框架使用经验者优先。 4、有解决问题、钻研新技术的兴趣和能力,个性乐观开朗，逻辑性强，善于和各种背景的人合作，可应对工作压力。</t>
  </si>
  <si>
    <t xml:space="preserve"> 岗位职责： 1. 根据开发进度和任务分配，完成相应模块软件的设计、开发、编程任务； 2. 参与软件工程文档、产品文档编写； 3. 能按照项目计划，按时提交高质量代码，完成开发任务。 任职要求： 1. IT相关专业毕业，大专（全日制）以上学历； 2. 三年以上Linux下C/C++开发语言经验，有金融行业背景优先； 3. 熟悉Linux应用程序开发，熟悉Visual Studio开发工具，熟悉STL或boost等框架； 4. 熟悉操作系统原理，熟练掌握常用数据结构/算法，熟悉socket编程；  5. 有较强的学习能力。</t>
  </si>
  <si>
    <t>岗位职责： 1、负责C/S客户端产品研发：主要工作包括需求规格说明书和设计说明书编制、软件代码编写与测试，软件用户手册等相关文档编制； 2、负责Windows平台应用软件的技术架构设计， 各类自定义控件的研发； 3、负责对外技术沟通，制定技术协议，与软件外包商协调，确认相关技术问题，跟踪软件开发进展，对产品进行验收； 4、负责快速响应用户意见与建议，优化完善软件功能； 5、有开发过GIS调用应用的优先考虑。 任职要求: 1、计算机、软件工程及其相关专业，本科及以上； 2、具有 3-5 年及以上C#软件开发工作经验，精通C/S架构设计； 3、精通WinForm、WPF开发应用，熟悉自定义控件技术； 4、精通C#的多线程、Socket编程、熟悉串口、OPC、TCP/UDP通讯编程； 5、具有一定数据库知识,熟悉MySQL 、SQL Server 等至少一种关系型数据库； 6、思维严谨、善于钻研，能够独立解决产品开发中的技术难题； 7、沟通能力强、责任心强、能够适应高强度的工作，具备团队合作精神。  工作地址北京市昌平区泰华龙旗广场</t>
  </si>
  <si>
    <t>北京世纪互联软件开发有限公司</t>
  </si>
  <si>
    <t>五险一金 交通补贴 餐饮补贴 通讯补贴 绩效奖金 十三薪 超长带薪年假</t>
  </si>
  <si>
    <t xml:space="preserve">岗位职责： 1、根据部署的任务，按需求和计划进行开发、集成和测试； 2、参与项目技术实现方案的沟通和讨论并制定相应的工作计划； 3、负责项目部分主要模块的开发； 4、协助需求开发人员进行需求分析及文档编写； 5、协助系统测试及项目实施。  任职要求： 1、计算机相关专业本科及以上学历，至少1年以上相关工作经验； 2、熟悉基于微软平台的解决方案，至少完整负责一个产品或系统的架构、分析工作。 3、熟悉项目管理基本流程,熟悉软件开发流程、设计模式、体系结构； 4、熟练使用Visual Studio，精通C#语言。 5、熟悉mvc、Linq、javascript、ajax、xml、json、webservice、css等web技术； 6、精通Oracle、Mysql、SqlServer、Sybase等数据库的至少一种，熟练掌握SQL语法。 7、具备编码和撰写文档的能力； 8、独立解决技术问题，有较强的创新意识； 9、有一定的英语读写能力； 10、工作严谨细致，有责任心，好学上进，善于思考；能够独立处理问题。 11、具有较强的时间观念，良好的沟通能力和团队合作精神。 </t>
  </si>
  <si>
    <t>高级C#工程师</t>
  </si>
  <si>
    <t>重庆东赢恒康企业（集团）有限公司</t>
  </si>
  <si>
    <t>年终奖金 定期体检 餐饮补贴 专业培训 绩效奖金 带薪年假 周末双休</t>
  </si>
  <si>
    <t>1、负责系统核心组件编码实现 2、参与产品功能模块的设计工作开发 3、修复现有产品BUG 4、完成上级交办的其他工作 任职要求： 1、统招本科学历6年以上工作经验； 2、必须有3年以上C/S架构的C# winform 客户端编程经验，具有界面开发能力； 3、熟练使用winform下窗口及控件的各种消息事件。能够设计控件样式； 4、能够对C及C++的SDK（DLL）库进行封装并调用。了解COM组件开发； 5、精通ADO.NET、JS、JQuery、Ajax 6、熟练使用HTML、CSS、Html5/Css3 7、熟练掌握数据库应用开发，可熟练编写及优化SQL语句，熟悉mysql数据库开发，具有编写SQL脚本能力； 8、熟悉MQ消息通信。具有TCP、FTP、HTTP通信开发能力； 9、具有Windows Service开发维护能力；</t>
  </si>
  <si>
    <t>北京交大微联科技有限公司</t>
  </si>
  <si>
    <t>c#初、中、高级软件开发工程师 工作职责： 1. 根据开发需求说明书及软件架构设计说明书编写模块详细设计说明书。 2. 根据模块详细设计说明书进行编码。 3. 编写模块的单元测试用例并进行测试。 4. 编写集成测试用例并进行测试。 5. 参与需求分析、软件设计、测试方案制定并给出合理建议。  任职资格： 1. 认真负责，团队合作、勇于探索，高度责任心。 2. 两年或两年以上Windows软件开发工作经验，参与过两个以上项目。 3. 精通C#精通.net 常用框架、面向对象开发、遵守代码编写规范。 4. 熟练多线程编程，了解常用的Windows多线程编程模型。 5. 熟练掌握UML、了解常见的设计模式，并能够运用在实际工作中。 6. 了解SVN、JIRA或相关软件并会使用。 7. 了解计算机网络、数据库、GDI/GDI+并进行过相关程序开发。 8. 有铁路信号软件开发经验者优先。</t>
  </si>
  <si>
    <t>北京铁道工程机电技术研究所股份有限公司</t>
  </si>
  <si>
    <t>五险一金 定期体检 年终奖金 带薪年假 年终双薪</t>
  </si>
  <si>
    <t>任职要求： 1、本科及以上学历，计算机、软件工程等相关专业； 2、精通C#编程，有参与项目开发相关经历； 3、能对明确的软件产品需求，进行产品方案设计并实施； 4、能胜任出差，和客户进行沟通。  岗位职责描述 1、 指导程序员的工作； 2、 参与软件工程系统的设计、开发、测试等过程； 3 、协助工程管理人保证项目的质量； 4 、负责工程中主要功能的代码实现； 5 、解决工程中的关键问题和技术难题；</t>
  </si>
  <si>
    <t>C#高级研发工程师</t>
  </si>
  <si>
    <t>北京创元启安科技有限公司</t>
  </si>
  <si>
    <t>岗位职责
1、基于 C# 语言进行软件产品研发、维护；
2、负责Windows客户端开发；
3、发现和解决存在的技术问题，保证系统的性能和可靠性。
任职要求：
1、本科及以上学历，通信类、电子类、计算机类相关专业；2年以上windows代码经验；
2、精通C#，熟悉C++开发基础；熟悉设计模式者优先；
3、熟悉TCP/IP、HTTP等协议；
4、熟悉SOCKET编程，熟悉多线程、数据库；
5、有较强的学习能力和钻研精神，工作严谨，编码规范，具有良好的团队协作精神；
6、有往windows底层开发方向发展意愿。</t>
  </si>
  <si>
    <t>北京东方嘉宏机电技术有限责任公司</t>
  </si>
  <si>
    <t>岗位要求： 1、计算机科学与技术、自动化或机电相关等专业。 2、2年以上windows平台编程经验。 熟练使用C#编程软件，精通C/C++语言或/C#语言，有工控软件界面开发或CAD二次开发、图形处理算法经验者优先。 3、良好的编程习惯和文档工作。 4、有良好的团队合作精神以及沟通协调能力。 5、 熟练使用word、excel等各类办公软件。 岗位职责： 1、根据客户的需求，按照软件部的开发流程和规范，负责软件功能模块或产品的整体需求分析、方案设计、编码、测试、维护、文档化等相关工作。 2、积极配合软件测试工程师，参与制定测试方案，积极思考和解决开发/测试过程中碰到的问题。在进度要求内提交满足质量要求的功能的软件产品或模块。 3、关注行业技术的发展趋势、提升自己的专业技能和业务知识，为产品的更新、改进提供建议。  4、其他相关事务，为产品组快速交付优质产品提供支持。</t>
  </si>
  <si>
    <t>C#研发工程师/.net工程师</t>
  </si>
  <si>
    <t>阿科瑟司（北京）科技有限公司</t>
  </si>
  <si>
    <t>五险一金 补充医疗保险 员工旅游 弹性工作 年终奖金 定期体检 国外培训 丰富团队活动 和谐工作氛围</t>
  </si>
  <si>
    <t xml:space="preserve"> 1. 工作经验：5年以上 2. 学历要求：计算机、软件相关专业本科及以上学历  3. 语言能力：英文听、说、读、写能力强。 1. 参与需求分析和软件概要设计，负责详细功能设计、编码实现； 2. 参与制定平台总体架构及相关技术解决方案； 3. 按照设计文档开发程序； 4. 能够为现有系统开发单独的模块，开发能力强；  5.能够适应在欧洲出差。  软件方面的能力要求： 1.精通net4.0、C#WCF、WEB 开发技术； 2.熟练使用VS2014； 3.有丰富的ASP.NETC#（MVC, WebApi）开发经验； 4.熟悉HTML JAVASCRIPT CSS技术； 5.有丰富的ASP.NETC#（MVC, WebApi）及Oracle DB开发经验；  6.有旅游行业票务系统或门禁管理系统开发设计经验者优先。  https://www.teamaxess.com/en</t>
  </si>
  <si>
    <t>.net(C#)软件开发工程师</t>
  </si>
  <si>
    <t>北京朝宇慧科信息技术有限公司</t>
  </si>
  <si>
    <t>社保五险 周末双休 法定节假日 年终奖金</t>
  </si>
  <si>
    <t xml:space="preserve"> 工作职责： 1.负责系统各种功能模块的设计，开发，编程任务； 2.负责系统接口数据的维护； 3.进行编制项目文档和质量的记录工作； 任职要求： 1、计算机及相关专业，本科以上学历，开发能力较强者可放宽学历要求； 2、熟练掌握C#、asp.net、TCP/socket、MVC、EF、WPF、Silverlight、Winform； 3、熟练掌握SQLSERVER、ORACLE等主流数据库，掌握PL/SQL与存储过程的编写； 4、熟练掌握Web、HTML、JavaScript、DIV+CSS、Ajax等前端开发技术； 5、有GIS系统开发GPS/BD监控系统、视频监控系统或经验者优先； 6、有高德地图API接入经验或百度地图API接入经验优先； 7、具有项目开发经验及良好沟通和团队精神，独立分析与解决问题的能力；  有GNSS系统开发经验的，可以适当放宽条件。  工资待遇： 根据专业能力，一万至一万八。享受双休，国家法定的节假日。社保五险。 </t>
  </si>
  <si>
    <t>A10 Networks Inc</t>
  </si>
  <si>
    <t>五险一金 补充医疗保险 交通补贴 专业培训 出国机会 年终奖金 股票期权 定期体检</t>
  </si>
  <si>
    <t xml:space="preserve"> Mobile/SP Security (Gi-LAN) �C GTP,SCTP, Diameter Protocol handling and security  LTE/5G (3GPP) Architecture and varioussecurity implications and safeguards  Threat Intelligence and other AdvanceSecurity Features  Application inspection forapplications using protocols such as SIP, FTP, H323, etc.  Educational Background: Enrolled in BS or MS with Computer Sciencef  Requirements:  ・        Strong C/C++ programming skills (Python understanding is a plus)  ・        Familiar with TCP/IP, Networking concepts  ・        Knowledge of computer system architectures &amp; operating system concepts along with understanding of multi-core, multi-threaded programming, distributed system.  ・        Familiarity with application protocols such as FTP, DNS, SIP, Radius, Diameter , GTP, SCTP, etc. is a plus.    </t>
  </si>
  <si>
    <t>C#开发工程师（APP后台） (职位编号：263group000448)</t>
  </si>
  <si>
    <t>二六三网络通信股份有限公司</t>
  </si>
  <si>
    <t>五险一金 交通补贴 餐饮补贴 弹性工作 年终奖金 绩效奖金 通讯补贴 定期体检 专业培训</t>
  </si>
  <si>
    <t>岗位职责: 1. 负责公司App后台开发和维护；
2. 负责WCF接口编写有不错的逻辑推理分析能力；
3. App需要调用的Http接口编写。  任职资格: 1. 计算机相关专业大专及其以上学历，具有3年以上实际开发经验；
2. 精通面向对象设计与编程，熟悉设计模式；
3. 熟练使用SQL、Server数据库；
4. 具有RabbitMQ 或 Socket开发经验者优先；
5. 具有多线程开发经验者优先。
6. 具有较好的逻辑能力和沟通能力，且具有一定的团队合作能力。</t>
  </si>
  <si>
    <t>C#、C++开发工程师（亦庄、B90085C）</t>
  </si>
  <si>
    <t>SMC（中国）有限公司</t>
  </si>
  <si>
    <t>五险一金 补充医疗保险 员工旅游 交通补贴 年终奖金 定期体检</t>
  </si>
  <si>
    <t>工作地址：北京市经济技术开发区兴盛街甲二号 职位描述： 1、  产品配套的应用程序的模块设计与开发； 2、  产品配套的驱动软件的模块设计与开发； 3、  产品评价用工具软件模块设计与开发； 4、  软件开发相关文档做成； 5、  产品应用技术支持； 6、  团队其他岗位支援； 岗位要求： 1、 计算机,信息,自动化相关专业,硕士毕业 2、 日语2级以上或英语6级取得，听说读写流利 3、 精通C#、C++语言，熟练使用相关的wpf、wcf、MFC、QT等框架进行开发； 4、  熟悉Windows，Linux平台； 5、  熟练掌握面向对象编程思想，具有良好的编程风格； 6、  熟练掌握多线程编程、网络编程、串口编程，有通信及硬件集成方面知识； 7、  了解数据库原理，了解HMTL、JavaScript、CSS、JSP等前台技术；</t>
  </si>
  <si>
    <t>C#/ASP.NET软件工程师(评测中心)</t>
  </si>
  <si>
    <t>中国铁道科学研究院电子计算技术研究所</t>
  </si>
  <si>
    <t>五险一金 专业培训 绩效奖金 周末双休</t>
  </si>
  <si>
    <t>1.二年以上ASP.NET开发经验； 2.精通ASP.NET MVC，能熟练开发基于ASP.NET MVC + C#的应用程序； 3.精通C#语言，熟悉.NET框架，熟悉B/S架构，熟练使用VisualStudio开发工具，有C#后台框架开发经验者优先； 4.熟悉MySQL、SQLServer、Oracle，熟练使用EntityFramework进行数据库增删改查等操作； 5.理解面向对象的编程思想，掌握面向对象设计的基本原则； 6.熟悉JavaScript, 熟练使用JQuery和JQueryEasyUI。有JQuery插件开发和JavaScript类库开发经验者优先；有JavaScript面向对象编程经验者优先；有其他JavaScript类库使用经验者优先； 7.熟练运用HTML，XML，CSS，有一定美工基础的优先，有Html5开发经验者优先； 8.具备团队合作精神，具有良好表达能力、沟通能力</t>
  </si>
  <si>
    <t>北京高思博乐教育科技股份有限公司</t>
  </si>
  <si>
    <t>餐饮补贴 五险一金 绩效奖金 带薪年假 周末双休</t>
  </si>
  <si>
    <t>任职资格 1、本科或以上学历，计算机相关专业毕业，5年以上B/S开发工作经验；  2、熟悉面向对象思想、精通ASP.NET C#开发，有一定的系统架构能力；  3、熟练掌握 HTML、JavaScript、CSS、Xml、AJAX、ASP.NET、JQuery 等常用开发技术；  4、熟悉Entity Framework，熟练使用Linq to SQL；  5、熟练掌握SQL Server使用；  6、良好的代码规范、文档规范及代码规范、编码逻辑清晰、良好的编程习惯；  7、具有较强的学习能力，对技术难点有独立钻研精神和攻关能力；  8、有良好的沟通表达能力和团队合作精神，并且有责任感；    岗位职责 1、负责 ASP.NET 项目和产品的开发与维护；  2、独立完成系统功能模块开发与单元测试；  3、参与项目需求调研、分析、方案设计等过程；  4、参与文档编写以及项目实施等工作。</t>
  </si>
  <si>
    <t>北京润启华美信息系统有限公司</t>
  </si>
  <si>
    <t>岗位职责： 1、根据部署的任务，按需求和计划进行开发、集成和测试； 2、参与项目技术实现方案的沟通和讨论并制定相应的工作计划； 3、负责项目部分主要模块的开发； 4、协助需求开发人员进行需求分析及文档编写； 5、协助系统测试及项目实施。  任职要求： 1、计算机相关专业本科及以上学历，至少3年以上相关工作经验； 2、熟悉基于微软平台的解决方案，至少完整负责一个产品或系统的架构、分析工作。 3、熟悉项目管理基本流程,熟悉软件开发流程、设计模式、体系结构； 4、熟练使用Visual Studio，精通C#语言。 5、熟悉mvc、Linq、javascript、ajax、xml、json、webservice、css等web技术； 6、精通Oracle、Mysql、SqlServer、Sybase等数据库的至少一种，熟练掌握SQL语法。 7、具备编码和撰写文档的能力； 8、独立解决技术问题，有较强的创新意识； 9、有一定的英语读写能力； 10.熟悉ERP、CRM、MES、WMS、Win CE开发、条码等系统开发 熟悉用友U8、U9、TurboCrm 等产品二次开发 11、工作严谨细致，有责任心，好学上进，善于思考；能够独立处理问题。 12、具有良好的沟通能力和团队合作精神。</t>
  </si>
  <si>
    <t>程序c#开发</t>
  </si>
  <si>
    <t>北京中科白癜风医院</t>
  </si>
  <si>
    <t>绩效奖金 员工旅游 弹性工作</t>
  </si>
  <si>
    <t>岗位职责： 【 必须要有成功上架的全套代码案例，没有被市场上应用起来的案例请不要联系】 1、独立负责公司互联网产品的开发与测试； 2、独立主导负责相关系统维护，确保系统运行稳定可靠； 3、独立主导推动跟进业务线需求，为改善系统的功能积极提出建议； 4、参与团队技术交流和分享活动，促进团队共同进步。 任职要求： 1．有c#WEB / C# Form等开发工作经验，热爱软件开发； 2．精通数据结构及算法/J2EE技术及原理,以及HTML等WEB开发技术； 3．熟练掌握相关web框架; 4．熟练掌握常用数据库MYSQL,ORACLE,SQLSERVER的开发，有一定的数据库设计经验; 5．熟悉缓存技术; 6．熟悉互联网应用架构和相关组件，包括CDN等;; 7. 如有参加公益活动，凭公益活动的证明，如献血证或者网上可查到的证明，都可在上班时一次性领取补助300元; 联系人：纪主管 联系电话：13241696898</t>
  </si>
  <si>
    <t>C#开发工程师 (职位编号：2001)</t>
  </si>
  <si>
    <t>北京宏博远达科技有限公司</t>
  </si>
  <si>
    <t>岗位职责 1、从事C/S架构软件、企业信息化平台项目的开发工作； 2、负责客户端软件的需求分析、编码、测试、具体负责各相关模块的开发和维护； 3、承担编写软件相关文档，能独立完成设计文档的编写； 4、与产品设计人员合作，打造人性化产品，提高用户体验； 5、严格遵守开发、代码、文档规范。  任职资格 1、能熟练使用.net（C#）进行C/S框架项目开发； 2、至少1年以上项目开发经验； 3、理解.net架构体系，熟悉WinForm开发； 4、具备书写软件相关的设计和技术文档； 5、了解软件开发生命周期的全过程需求、设计、实现、测试、发布、维护； 6、精通多层架构,具有良好、规范的编程习惯和文档编写习惯； 7、精通C#、WebService、缓存、并发、用户控件等相关技术； 8、有制造业PLM、MPM等领域业务软件开发经验者优先； 9、有Java开发经验者优先。</t>
  </si>
  <si>
    <t>(ID66363) c#软件工程师</t>
  </si>
  <si>
    <t>上海任仕达人才服务有限公司</t>
  </si>
  <si>
    <t>1)      计算机、自动控制、电子工程等相关专业；
2)      熟悉C/C++/C#语言；熟悉Visual Studio开发环境；具有较强的面向对象的设计和分析能力；
3)        熟悉Socket通信，多线程程序设计；参与过软件项目开发，有实际的程序编写经历；
4)       掌握MFC、STL、ATL类库；
5)       至少精通一种数据库（Mysql，Oracle，SqlServer等）；
6)       了解Windows SDK和Win32 API、windows 内核结构；
7)       了解Hadoop、Hive、Hbase、Spark、Kafka等大数据生态圈相关技术优先；
8)       有良好的职业道德和稳定性，能够承担一定的工作压力；
9)       积极主动，有良好的团队协作能力和沟通能力；
10)     有铁路信号行业工作经验、有监控软件开发项目经验优先；
11)    能适应短期出差要求</t>
  </si>
  <si>
    <t>麦格思维特（上海）流体工程有限公司</t>
  </si>
  <si>
    <t>1.5-5万/月</t>
  </si>
  <si>
    <t>北京天鹏恒宇科技发展有限公司</t>
  </si>
  <si>
    <t>五险一金 绩效奖金 定期体检 员工旅游 免费班车 出国机会 年终奖金</t>
  </si>
  <si>
    <t xml:space="preserve">岗位职责 1. PC端人机交互软件(上位机)开发、界面设计和通信控制软件开发； 2. 负责测试设备应用软件的数据采集、信号处理、存储等模块设计； 3. 上位机软件需求分析、概要设计、详细设计等文档规划及编写； 4. 软件调试，后期维护；  任职要求 1. 计算机或者自动化专业背景，大专或以上学历； 2. 精通C/C++，熟练掌握数据结构和算法 3. 熟悉windows平台软件开发，了解windows核心编程，具备MFC开发经验 4. 熟悉MySQL数据库开发 5. 熟悉常用通讯协议，熟悉OPC 6. 了解PLC者优先 7. 工作认真，责任心强，有良好的团队合作精神和沟通协调能力 </t>
  </si>
  <si>
    <t>岗位职责： 1、配合研发经理完成相关任务目标 2、通过了解用户的需求，按照产品规格进行需求分析和设计 3、很强的分析能力，解决问题和修复软件bug的能力 4、按公司要求的项目内容、时间、质量完成研发任务 任职要求： 1、统招二本院校及以上学历，计算机类、信息类、软件类或相关专业, 2、有3年以上开发经验、医疗IT（参与医院管理信息系统（his、lis、pacs、emr）的设计与开发）从业背景者优先 3、熟练掌握.NET、C#语言，精通Visual Studio等开发工具 4、熟悉主流数据库，具备良好的逻辑分析思维能力 5、对当今主流技术有着自己的见解。能够独立完成大型软件的整体技术方案设计、概要设计等工作 6、具有良好的团队合作精神和沟通能力 7、具有较强的责任感和主动意识，具备一定的抗压能力，能接受出差 在天鹏恒宇，你将会获得什么？ 1、可担当挑战性项目/工作，让你快速成长； 2、与业内大咖们共同工作，获得更多持续学习、发展的机会和平台； 3、完善的多元化职业发展通道，助力你成为业务领袖、技术专家或管理者； 4、良好的工作氛围，丰富多彩的团队活动。</t>
  </si>
  <si>
    <t>C++服务器开发 (职位编号：5)</t>
  </si>
  <si>
    <t>北京地林伟业科技股份有限公司</t>
  </si>
  <si>
    <t>深圳市好游科技有限公司</t>
  </si>
  <si>
    <t>农/林/牧/渔 计算机软件</t>
  </si>
  <si>
    <t>五险一金 员工旅游 交通补贴 餐饮补贴 通讯补贴 弹性工作</t>
  </si>
  <si>
    <t>1.参与 GIS 项目的详细设计工作； 2.按照公司软件开发管理规范等的要求，编制项目相关文档； 3.根据设计进行实际的代码编写工作，协助同事解决技术问题； 4.按照既定的设计文档，按质按量完成指派的任务模块开发； 5.配合项目经理、技术支持人员及业务部门进行项目测试、部署和验收工作，确保产品顺利发布。 任职资格： 1.大学本科以上学历，测绘、地理信息系统或计算机等相关专业优先； 2.熟练掌握C#语言，熟悉C/S的开发模式； 3.具备基本的数据库知识，了解ArcSDE，熟悉Oracle以及SQLServer数据库； 4.了解 GIS基础理论知识，熟悉arcgis系列产品，熟练掌握基于ArcEngine 二次开发技术，有实际项目开发经验者优先； 5.熟悉软件开发流程，逻辑观念强，具有规范的编程习惯和技术文档编写能力； 6.好的团队意识及合作精神，沟通能力强； 7.具有良好的职业素养和职业道德，为人正直诚信、踏实勤勉。</t>
  </si>
  <si>
    <t>1、C++基础扎实，代码风格好，有良好的编程思路及习惯。 2、3年以上多人在线网络游戏服务器开发经验优先。 3、数据结构基础扎实。熟悉各种排序,查找算法； 4、熟悉C++编程语言，了解C++底层实现；熟悉lua脚本。 5、熟悉STL,能根据实际开发情况, 使用合适的容器及算法； 6、能在开发过程中, 合理应用设计模式；  岗位现职： 1、负责游戏服务器系统开发 2、负责自己所编写模块的单元测试工作； 3、程序性能的优化</t>
  </si>
  <si>
    <t>C++/C#开发工程师</t>
  </si>
  <si>
    <t>北京华信泰科技股份有限公司</t>
  </si>
  <si>
    <t>深圳市茁壮网络股份有限公司</t>
  </si>
  <si>
    <t>Web开发工程师</t>
  </si>
  <si>
    <t>上海飞羽环保科技有限公司</t>
  </si>
  <si>
    <t>岗位职责： 1、精通Microsoft.NET开发，.NET框架，C++/C#，WinForm，ADO.NET，Web API，SOAP/Web;Service； 2、熟悉基于SQL Server、MySQL、Oracle等数据库的建模、编程与优化； 3、负责windows桌面应用软件开发、软件产品功能模块详细设计、编码实现，保证开发进度及产品品质； 4、 参与软件系统的设计和分析设计工作，收集、沟通软件功能需求信息； 5、编制软件程序，设计文档，实现解决方案；  任职要求：  1. 计算机、电子、通信、自动化相关专业本科及以上学历，3年以上C/C++/C#产品开发经验，编码能力强； 2. 具有丰富的Windows编程经验，熟悉界面开发，多线程编程，网络通讯编程及HTTP协议，内存管理、消息机制等； 3. 具备良好的学习方法和学习能力，善于利用各种学习资源； 4. 具备良好的编程规范，严谨的品质求精心态，较强的解决问题能力； 5. 具备良好的逻辑分析思维能力及团队合作精神和沟通能力； 6、有卫星导航定位及相关智能终端产品开发经验者优先。</t>
  </si>
  <si>
    <t>免费班车 员工旅游 商业保险 五险一金 绩效奖金 定期体检 专业培训 带薪年假 节日礼物 员工活动</t>
  </si>
  <si>
    <t>环保 计算机软件</t>
  </si>
  <si>
    <t>工作职责: 岗位职责： 此职位为云平台业务系统开发工程师。 1. 从事大型分布式系统和高性能系统的开发与设计，参与公司云平台产品的C++后台的开发和维护； 2. 负责数据库的设计及实现； 3. 参与项目需求分析、系统设计、编码和单元测试； 4. 和其他工程师协同合作对系统进行联调和性能测试。 任职资格: 任职要求： 1. 熟悉Linux平台下C++语言, 多线程、多进程、内存共享、网络通信编程技术，两年以上开发经验； 2. 精通大型软件系统的调试； 3. 熟悉http等网络通讯协议； 4. 熟悉Mysql，Redis 等开源组件的管理、开发、调优； 5. 具有基本的脚本编写能力（shell / python）； 6. 对服务器性能优化和架构优化感兴趣,愿意往这个方向研究学习; 7. 熟悉分布式技术和文件存储技术者优先考虑； 8. 有音视频数据处理经验者优先； 9. 有大型互联网C++后台开发经验者优先； 10.有分布式开发、大并发网络服务程序的设计和性能优化、容灾经验优先。</t>
  </si>
  <si>
    <t>带薪年假 五险一金 绩效奖金 专业培训 节日福利 年终奖金 员工旅游 定期体检</t>
  </si>
  <si>
    <t xml:space="preserve"> 岗位职责： 1.  配合产品经理或项目助理的原型设计，按照项目要求编写代码。 2.  和业务开发团队合作，参与业务逻辑的梳理和讨论，并提出相应的优化建议。 3.  配合测试员工修改相应的程序bug。 4.  配合产品经理或项目助理对公司web服务架构和性能进行不断优化。 任职要求： 1、  学历要求：本科及以上学历，计算机、地理信息系统相关专业； 2、 熟悉python和JavaScript至少一种语言开发，熟悉html、css，熟悉Node.js； 3、 熟悉Mysql，Redis、Mongodb中至少一种数据库的使用及开发； 4、 至少具备两个以上的web项目研发经验； 5、 具有强烈的工作责任心、有良好的沟通能力和团队合作精神； 6、 需具备较强的自我学习能力，能阅读基本的英文开发帮助类文档； 7、 有环保、GIS行业经验优先录用。 8、 接收重点院校优秀应届毕业生。 </t>
  </si>
  <si>
    <t>北京美迪康信息咨询有限公司</t>
  </si>
  <si>
    <t>员工旅游 交通补贴 年终奖金 绩效奖金 专业培训 通讯补贴 定期体检</t>
  </si>
  <si>
    <t>岗位职责：
1. 参与服务端及管理后台功能的设计、开发；
2. 负责网站定期维护、升级、改版；
3. 撰写日常开发中技术文档，具有代码整理和经验整理的习惯，并善于分享；
4. 参与系统分析与设计，数据库结构设计，讨论产品功能细节及技术解决方案；
5. 基于微信的二次开发；
6. 熟练从项目搭建初期的配置项，到网站整体完善运营上线的流程；
7. 严格遵守团队代码规范，高效率、高质量、易读、易维护。   任职要求：
1、计算机相关专业、有2年以上工作经验
2、对技术有一定的专研精神和较强的学习能力，善于思考，能独立分析和解决问题。要有强烈的责任心、团队精神，善于沟通合作
3、 精通C#语言，熟练掌握.NET框架、winform技术、Visual Studio系列工具， WebApi(WebService)；
4、 具有多线程、SOCKET技术实际使用经验；
5、 熟悉 CEF 框架, 了解CEF框架过程和原理, 有基于 CEF 框架开发经验者优先；
6、 熟悉PHP 或者 GO 开发经验者优先</t>
  </si>
  <si>
    <t>五险一金 通讯补贴 餐饮补贴 年终奖金 绩效奖金 定期体检</t>
  </si>
  <si>
    <t>岗位要求： 1.本科及以上学历，计算机相关专业； 2.5年及以上相关工作经验； 3.精通C/C++语言，语言基础知识扎实，熟悉常见的设计模式； 4.熟悉网络SOCKET编程，了解TCP、UDP协议原理； 5.Windows平台开发，熟练掌握调试、多线程、网络、文件访问等开发技术； 6.操作系统基础知识扎实，了解Windows操作系统各项机制； 7.有制造业、企业应用软件开发经验者优先。 8.高度的团队协作精神。 岗位职责： 1.系统分析、设计、编码工作； 2.根据产品定义，完成各类开发文档的整理和编写； 3.对软件进行编码实现，并确保性能、质量和安全； 4.对软件进行性能及稳定性优化； 5.能解决开发中遇到的的技术难点； 6.对初级程序员进行技术指导。</t>
  </si>
  <si>
    <t>全国棉花交易市场数据中心</t>
  </si>
  <si>
    <t>五险一金 补充医疗保险 餐饮补贴 定期体检 通讯补贴</t>
  </si>
  <si>
    <t>任职要求： 1、精通C#语言，熟悉WPF，具备C#开发经验； 2、熟悉SQL Sever、MySQL数据库； 3、有多个完整的C#项目经验，最好有嵌入式系统应用开发经验； 4、掌握JSON,webservice,socket； 5、熟悉winform,消息队列,Thread,异步,DLL,SDK； 6、具有良好的沟通能力,团队合作能力,创新探索能力； 7、有独立的项目开发,串口通信开发,发票系统开发经验者优先。</t>
  </si>
  <si>
    <t>C++高级开发工程师（开源GIS平台）</t>
  </si>
  <si>
    <t>广州腾宇电力科技有限公司</t>
  </si>
  <si>
    <t>JAVA初级程序员</t>
  </si>
  <si>
    <t>世问信息技术（上海）有限公司</t>
  </si>
  <si>
    <t>.net（C#）软件工程师</t>
  </si>
  <si>
    <t>北京市万格数码通讯科技有限公司</t>
  </si>
  <si>
    <t>五险一金 年终奖金 员工旅游 出国机会 定期体检 弹性工作</t>
  </si>
  <si>
    <t>你会在公司担任什么？ 1、 负责平台关键的技术、算法研究； 2、 负责对开源的GIS平台进行研究； 3、 能独立对开源的算法进行研究，为项目组提供技术支撑；   我们需要怎样的你？ 1、本科及以上地理信息系统、数学、测绘、计算机、软件工程相关专业； 2、五年及以上C++编程经验，具备良好的程序编码能力，能独立攻克难点； 3、熟悉操作系统原理，对多线程，内存管理机制有深刻的理解； 4、具有很强的学习能力、分析能力和解决问题能力； 5、有良好的数据结构基础，具备一定的算法设计能力，具备计算机图形学基础； 6、熟悉OsgEarth、GDAL、OSG、OGRE开源库优先，有熟悉D3D和OpenGL开发者优先； 7、有开源GIS开发经验优先（Cesium、OSGEarth、GeoServer、Openlayers）。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</si>
  <si>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五险一金 交通补贴 餐饮补贴 通讯补贴 绩效奖金 弹性工作 定期体检</t>
  </si>
  <si>
    <t>1.对java编程开发有浓厚兴趣； 2.熟悉JAVA编程语言，会用eclipse开发环境编程，能够熟练运用OO的思想进行软件开发； 3.能够熟练运用SQL语言完成数据库操作，熟悉mySQL、SQL Server/Oracle等数据库； 4.有Web开发经验，熟悉HTML、Javascript、JSP、XML；熟悉Linux操作系统； 5.熟悉Spring MVC/Struts2，Spring，Hibernate，ibatis，JQuery，JQuery Mobile等AJax开源架构； 6.沟通能力好，有团队合作意识，积极向上，对钻研技术有热情。  【薪金待遇】 1、底薪+项目提成 2、带薪年假 3、年终绩效奖金</t>
  </si>
  <si>
    <t>1、国内外的调度软件、通信应用软件开发； 2、参与分析、论证、设计项目的系统架构、通信流程、技术方案； 3、编写软件开发文档、测试计划； 4、负责项目的软件部分实现，协调软硬件、软件与软件间的关系； 5、软件开发、协议栈实现。 任职要求： 1、计算机相关专业本科，3年以上工作经验，有通信行业工作经历 2、有丰富的前端开发经验；精通 HTML、HTML5，理解JavaScript运行机制，能够运用面向对象编程思想进行JavaScript编程； 3、能够使用 DIV+CSS+JS 准确进行代码构建，实现产品所需的交互效果。熟练掌握JavaScrip、JQuery、Dom等前端技术 4、熟练使用 vue 框架，对生命周期，计算属性，vue 指令，组件通信有深入了解； 5、熟练应用 vue 的生态链， Node、NPM、Webpack、VueRouter、axios、Vuex、Bootstrap、ElementUI等；  6、有自定义组件开发经验，熟悉websocket和 GIS开发。</t>
  </si>
  <si>
    <t>中高级C++服务器</t>
  </si>
  <si>
    <t>天津晟越博思信息技术有限公司</t>
  </si>
  <si>
    <t>五险一金 员工旅游 年终奖金 弹性工作 定期体检 包两餐 上下班不打卡</t>
  </si>
  <si>
    <t>1. 负责服务器架构设计和开发； 2. 负责服务器功能模块插件开发； 3. 负责服务器的部署设计和优化； 4. 负责服务器的性能优化。  任职要求：</t>
  </si>
  <si>
    <t>五险一金 餐饮补贴 周末双休 年终奖金 弹性工作 定期体检</t>
  </si>
  <si>
    <t>5年以上工作经验，英语读写ok 1. 本科及以上，计算机及相关专业 2. 熟悉C#语言，并使用其开发5年以上 3. 熟悉TCP/IP通信，有多线程编程经验 4. 有硬件编程经验，比如串口，摄像头，LCD等 5. 熟悉常用的数据库（SQL SERVER, Oracle，MySQL等） 6. 熟悉CI,CD,有CI/CD实施经验 7. 熟悉DevOps 8. 具有大型网站高并发量运维支持经验；[Nice to have] 9. Linux开发或SaaS平台系统运维开发相关经验；[Nice to have]</t>
  </si>
  <si>
    <t>C/C++软件开发</t>
  </si>
  <si>
    <t>c#软件工程师（二次开发）</t>
  </si>
  <si>
    <t>深圳华大基因科技有限公司</t>
  </si>
  <si>
    <t>北京伯众联合管理咨询有限公司</t>
  </si>
  <si>
    <t>盐田区  </t>
  </si>
  <si>
    <t>五险一金 年终奖金 定期体检</t>
  </si>
  <si>
    <t>1、使用C#语言WPF框架进行开发；</t>
  </si>
  <si>
    <t>制药/生物工程 学术/科研</t>
  </si>
  <si>
    <t>五险一金 年终奖金 弹性工作 专业培训 员工旅游 定期体检 餐饮补贴 出国机会</t>
  </si>
  <si>
    <t>C/C++软件开发岗位职责 1、  参与Basecalling软件架构设计开发与算法加速； 2、  参与医学成像软件的高性能计算架构设计与开发； 3、  协助上游项目组完成项目对接。  C/C++软件开发岗位任职要求 1、本科及以上学历，五年(本科)/两年(硕士)以上软件开发经验； 2、精通C/C++编程，精通高性能计算开发； 3、有软件架构或高性能计算项目开发经验或医学成像开发经验； 4、具有较强的数学基础和图像处理理论功底，能独立开发图像处理算法者优先； 5、有大型软件系统开发经验者优先。</t>
  </si>
  <si>
    <t>.NET/C# 程序员/软件工程师</t>
  </si>
  <si>
    <t>西敏旅行社</t>
  </si>
  <si>
    <t>ZDTX-C#/JAVA开发工程师</t>
  </si>
  <si>
    <t>北京智芯微电子科技有限公司</t>
  </si>
  <si>
    <t>月薪15K C++开发工程师</t>
  </si>
  <si>
    <t>迪昆集团</t>
  </si>
  <si>
    <t>电子技术/半导体/集成电路 电气/电力/水利</t>
  </si>
  <si>
    <t>酒店/旅游 航天/航空</t>
  </si>
  <si>
    <t>五险一金 补充医疗保险 免费班车 餐饮补贴 绩效奖金 年终奖金</t>
  </si>
  <si>
    <t>绩效奖金 周末双休 节日福利 五险一金 补充医疗保险 年终奖金</t>
  </si>
  <si>
    <t xml:space="preserve">岗位职责 负责软件开发工作。  任职资格 1.学历：统招本科及以上学历，计算机、软件工程相关专业； 2.年限：1年以上； 3.技能1：掌握C#或JAVA,熟练使用数据库； 4.技能2：熟练使用多线程及异步模式； 5.技能3：有基于TCP,HTTP协议的网络程序开发经验者优先； 6.技能4：有LINUX，DOCKER经验者优先； 7.具备多年工作经验者可适当放宽要求。   </t>
  </si>
  <si>
    <t>工作职责： 参与项目的开发、测试工作，项目包括自主研发多套系统，例如： 机票/酒店/套票/游轮在线预订系统 与全球各大GDS(Abacus,Amadeus,Galileo,Worldspan,TravelSky)对接，与酒店供应商对接，进一步完善公司系统实现自动智能操作，提高同事工作效率，对外提供自动开单接口，对内简化业务员的开单流程，并对业务流程起到监管规范作用。实时对接财务系统，使财务人员第一时间获知公司业务情况。 财务系统 减少录入操作，提供各种财务报表，使财务人员更专注业务监管。 报表平台 以定制的方式从多个系统中提取数据实现各种形式的报表，提供各部门管理层以此作为监管与改进业务的依据。  任职资格： 1. 计算机相关专业毕业，欢迎应届生应聘，有志于向.net方向发展； 2. 了解.net,C#，了解B/S(HTML、JavaScript、Ajax、CSS) 或 C/S(Win Form)模式及三层架构开发； 3. 了解关系型数据库如SQL Server等； 4. 具有严谨规范的编码习惯，具备创新力，有强烈的责任心和进取心； 5. 具有良好的分析、解决问题能力，有良好的团队精神，能承受工作压力。</t>
  </si>
  <si>
    <t>做五休二 带薪年假 弹性工作 绩效奖金 加班补贴 五险一金 专业培训 节日福利 全勤奖 餐饮补贴</t>
  </si>
  <si>
    <t>1、 熟悉C/C++语言，有良好的编码习惯，熟练掌握STL使用技巧； 2、 熟悉SIP协议开发,熟悉RTP/RTCP，RTSP等协议，具有音视频行业项目开发经验； 3、熟悉Linux/windows环境开发、调试方法、常用工具（VS Studio、SVN等）； 4、 熟练掌握多线程/多进程编程、socket编程；熟悉TCP/IP、UDP等基本网络通信协议； 5、 掌握gdb、wireshark的使用； 6、 对系统高并发、高性能、高可靠性编程有一定理解。 广州云趣信息科技有限公司，前身是上市公司佳都新太科技股份有限公司（股票代码：600728）通讯增值事业部，随着业务迅猛发展，于2017年成为独立法人公司。 公司总部位于广州，在全国二十多个省会城市设有分公司或办事处。云趣科技汇聚了各类智慧创新人才，拥有业界最具经验的研发团队。团队技术沉淀超过20年，掌握云通讯平台、智能AI应用、大数据、自主化业务开发平台等核心技术，并已广泛落地于中国的通讯领域。 云趣科技专注于通讯技术的产品研发，依托自身多年的技术积累，凭借在行业信息化领域的技术实力和产品方案，持续为行业客户提供更加专业的通讯服务。未来，云趣科技将致力于成为持久卓越的世界级智慧通讯科技领先企业，不断探索及整合通讯技术及应用的无限可能性，用技术改变世界，让生活更美好。</t>
  </si>
  <si>
    <t>北京金日恒升科技有限公司</t>
  </si>
  <si>
    <t>广州舜辰信息科技有限公司</t>
  </si>
  <si>
    <t>周末双休 节日福利 五险一金 绩效奖金 餐饮补贴</t>
  </si>
  <si>
    <t>职位职责： 1) 负责.net项目和产品的开发、单元测试、实施安装等工作； 2) 参与框架的设计工作，良好的编码能力，有独立模块开发经验； 3) 全程参与项目需求调研、分析、方案、开发、测试等过程，具有良好的文档编写能力；  任职要求： 1) 本科以上学历（计算机或相关专业），三年年以上.net平台C/S或B/S架构开发经验，，熟悉多层结构开发，能够独立进行模块的设计与开发工作； 2) 熟悉C#、ASP.NET、MVC架构、HTML、CSS、JQuery等开发技术，熟练使用VS.NET2016等开发工具； 3) 熟悉SQL Server / MySQL / Oracle数据库设计开发、熟练使用存储过程和数据库的优化； 4) 乐于沟通与分享，有较强的责任感和团队精神，勇于带队，工作细致认真； 5) 有强烈的学习愿望，善于学习并乐于接触新的软件和技术； 6) 良好的个人形象与素质修养，良好的道德观念；</t>
  </si>
  <si>
    <t>五险一金 餐饮补贴 员工旅游 绩效奖金 年终奖金 定期体检 专业培训</t>
  </si>
  <si>
    <t>1. 负责公司现有游戏产品的维护与开发；  2. 完成所负责项目的部署与对接工作；  3. 进行游戏的升级、维护、bug 修正等日常维护工作；  4. 快速开发新的游戏    招聘要求：  1. 计算机科学或相关专业优先考虑；  2. 热爱游戏和编程，能够承受一定的开发压力；  3. 熟悉 Visual Studio 开发，C/C++基础扎实；  4. 熟悉 TCP/IP、Socket、多线程编程等方面的编程，在网络通信方面或者数据库方面有实际开发经验；  5. 熟悉 SQLSERVER 数据库应用，熟悉 ADO 编程，熟悉 SQLSERVER 存储过程编写；  6. 参加过棋牌游戏框架设计或有棋牌游戏开发经验者优先考虑；  7. 至少二年游戏开发经验，具有上线产品优先，具有网络棋牌游戏开发经验优先；  8. 能承担较大的工作压力，对网狐框架或有棋牌开发经验者优先</t>
  </si>
  <si>
    <t>Asp.Net网站开发工程师 C#</t>
  </si>
  <si>
    <t>北京木丁商品信息中心</t>
  </si>
  <si>
    <t>Linux 通讯服务器开发（C，C++）</t>
  </si>
  <si>
    <t>餐饮补贴 绩效奖金 年终奖金 社会保险</t>
  </si>
  <si>
    <t>上海新纵信息技术有限公司</t>
  </si>
  <si>
    <t>Asp.Net网站开发工程师 职位描述：  1.负责公司网站开发、系统开发； 2.完成公司除网站本身外的其它数据库开发工作； 3.根据开发规范与流程完成系统设计、编码、单元测试以及相关文档的编写； 4.负责设计和优化系统架构，解决系统结构及技术架构瓶颈； 5.参与需求分析、系统设计、数据库设计等； 6.参与解决开发和维护过程中出现的重大技术问题。  职位要求： 1.2年以上.NET平台开发经验； 2.精通C#,VB,asp语言，熟悉Visual Studio集成开发环境，熟练配置服务器IIS； 3 5.精通SQL语言，掌握orcale/sql server/my sql 数据库设计与开发，了解数据库管理、性能优化等基本操作技能；  4.熟悉HTTP协议，熟悉HTML、JAVASCRIPT/AJAX、DIV+CSS、XML等相关Web技术优先； 5.熟悉WCF开发原理，有MVC、HTML、CSS、JavaScript等Browser端开发经验和winform开发经验优先； 6.深入理解B/S架构，掌握NET平台的开发模型与框架优先； 7.具备良好的编程习惯和扎实的编程功底，熟悉面向对象软件的分析、设计和开发，较强的文档编写能力优先； 8.具有较强的责任心,谦虚谨慎的工作作风和工作态度，能够主动获取新知识，并具有较强的领悟力优先。</t>
  </si>
  <si>
    <t>五险一金 补充公积金 绩效奖金 年终奖金 定期体检 周末双休 做五休二</t>
  </si>
  <si>
    <t xml:space="preserve">1、 计算机及相关专业，本科及以上学历；3年以上工作经验；  2、 熟悉Linux系统，精通Linux系统下C/C++语言开发；  3、 熟悉面向对象的程序设计方法，熟悉多线程，熟悉网络通讯和TCP/IP协议，熟悉mysql，rides等数据库系统；  4、 熟悉软件工程，敏捷开发模式，熟悉技术文档的编写，具备良好的文档编写习惯和代码书写规范；  5、 有良好的沟通能力，团队精神；学习能力强，工作积极主动、责任心强；有独立解决岗位相关技术问题的能力；  6、有大型IM系统服务端开发经验者优先。   </t>
  </si>
  <si>
    <t>北京国信创新科技股份有限公司</t>
  </si>
  <si>
    <t>1.6-2.3万/月</t>
  </si>
  <si>
    <t>PTBU-C++开发工程师(播放器)</t>
  </si>
  <si>
    <t>广州酷狗计算机科技有限公司</t>
  </si>
  <si>
    <t>五险一金 员工旅游 定期体检 餐饮补贴 交通补贴 周末双休</t>
  </si>
  <si>
    <t xml:space="preserve">岗位职责： 1、搭建系统开发环境，完成产品业务逻辑代码编写； 2、协助完成项目的测试、系统交付工作，对项目实施提供支持； 3、参与方案讨论和技术调研、维护产品体系。  素质要求： 1、3年及以上C#、.Net开发、WinForm或WPF应用项目经验； 2、熟悉多线程、WebService、WCF、Socket、XML及相关技术； 3、熟悉COM\COM+和有OFFICE控件开发或使用开发经验者优先考虑。  </t>
  </si>
  <si>
    <t>五险一金 员工旅游 交通补贴 绩效奖金 餐饮补贴 年终奖金 补充医疗保险 弹性工作 补充公积金 免费班车</t>
  </si>
  <si>
    <t>五险一金 餐饮补贴 员工旅游 年终奖金 绩效奖金</t>
  </si>
  <si>
    <t xml:space="preserve">岗位职责： 1.完成软件系统代码的实现，编写代码； 2.根据设计文档或需求说明完成代码编写，调试，测试和维护； 3.分析并解决软件开发过程中的问题； 4.协助测试工程师制定测试计划，定位发现的问题； 5.配合项目经理完成相关任务目标。 6.有强烈的学习欲望，愿意接受新事物 岗位要求： 1.大专以上学历计算机相关专业，接受应届生。 2.熟悉Jquery、Css、Jsp、Servlet、HTML、Javascript、XML等。 3熟悉J2EE体系的技术应用架构及流行架构，J2EE相关开发技术（JSP、JavaBean、Servlet、JDBC、Struts，Spring，Hibernate，freemarker，Webwork，LDAP，AOP思想，EJB等）。 4.熟练使用Tomcat、Weblogic、Websphere等一种或多种Web/Application Server。 5.要求有扎实的基本功，严谨的逻辑思维，独立思考和开发能力，良好的协作意识及团队精神。 6.具有互联网行业开发经验者优先。 </t>
  </si>
  <si>
    <t>工作职责: 1、负责短视频录制编辑及播放功能开发； 2、负责音视频重难点的技术攻坚。 任职资格: 1、计算机、多媒体等相关专业本科及以上学历,2年以上相关工作经验； 2、具有扎实的编程功底，熟练使用C++，良好的设计能力和编程习惯； 3、具备播放器架构设计能力，熟悉播放器核心模块原理与机制； 4、熟悉MP4/FLV文件封装结构； 5、熟悉H.264/H.265/AAC编解码原理； 6、熟练使用开源多媒体组件，如ffmpeg、ijkplayer等； 7、熟练使用Android/iOS硬件解码器，有移动平台开发经验； 8、熟悉常见的网络协议，如RTMP/HTTP/HLS等； 9、逻辑思维能力强，工作踏实认真，有责任心，良好的沟通和团队协作意识。</t>
  </si>
  <si>
    <t>北京航天易联科技发展有限公司</t>
  </si>
  <si>
    <t>重庆迅游科技有限公司上海分公司</t>
  </si>
  <si>
    <t>电子技术/半导体/集成电路 航天/航空</t>
  </si>
  <si>
    <t>周末双休 带薪年假 五险一金 节日福利 专业培训 交通补贴 餐饮补贴 定期体检 补充医疗保险</t>
  </si>
  <si>
    <t>紧急招聘岗位，航天国企，待遇优厚，期待您的加入！ 岗位职责： 1、参与系统的需求调研和需求分析，撰写相关技术文档； 2、搭建系统开发环境，完成系统的开发、测试、部署和集成； 3、项目概要设计、详细设计、开发计划等的编制并保证落地实施； 4、负责解决指导团队开发过程中的技术问题。 任职要求： 1、本科以上学历，3年以上 C/S、B/S开发经验，具有丰富的桌面程序编写经验，熟悉WPF更佳； 2、精通SQL Server, Oracle, MySQL数据库中的一种或多种；熟练掌握数据库开发和语句调优以及灾备技术； 3、精通TCP/IP网络协议，有丰富的网络编程经验， 能熟练进行Socket网络编程、 多线程、并行编程; 4、精通软件开发工程,思路清晰,工作规范,具备良好的综合分析和解决问题的能力，具备软件设计模式与UML经验者优先； 5、工作积极主动,具有良好的团队工作能力。</t>
  </si>
  <si>
    <t>五险一金 员工旅游 交通补贴 弹性工作 餐饮补贴 年终奖金</t>
  </si>
  <si>
    <t>岗位职责 1、参加基于C/C++技术产品的应用开发； 2、协助及独立完成项目软件的需求分析、编码测试等工作； 3、配合项目经理完成各项文档的编写、软件开发以及项目经理安排的其他任务。  任职资格 1、计算机技术等相关专业本科及以上学历； 1、精通C++、VC、QT开发； 2、熟悉设计模式者优先； 3、熟悉oracle、mysql数据库编程 4、熟练掌握OSG等三维开发引擎者优先； 5、有大数据图形渲染、三维GIS平台开发经验的优先； 6、能承受工作压力、责任心强、勤奋好学、动手能力强，具有团队合作精神和沟通能力。</t>
  </si>
  <si>
    <t>WinForm（C#）开发工程师</t>
  </si>
  <si>
    <t>北京圣博赢科技有限公司</t>
  </si>
  <si>
    <t>广东酷爱智能科技有限公司</t>
  </si>
  <si>
    <t>深圳华望技术有限公司</t>
  </si>
  <si>
    <t>五险一金 员工旅游 交通补贴 餐饮补贴 通讯补贴 股票期权 年终奖金 绩效奖金</t>
  </si>
  <si>
    <t>五险一金 餐饮补贴 弹性工作 免费班车 员工旅游</t>
  </si>
  <si>
    <t>【岗位职责】： 1、负责公司系列产品在Windows PC平台上的软件设计，开发以及交付； 2、保证开发进度，及时完成分配的开发任务并反馈情况； 3、负责Windows平台的相关软件的维护与改进； 4、参与系统数据的采集、分析和处理。  【任职资格】： 1、大专以上学历，计算机及相关专业，至少3年以上C/S产品或Winform开发经验； 2、精通C#语言, 熟练掌握Socket、WCF、WebService、多线程和串口通讯的开发和调试； 3、精通Winform常用控件技术，熟悉GDI编程，熟练掌握DevExpress的使用； 4、掌握网络编程，熟悉TCP、HTTP协议，熟悉常用数据结构和算法，良好的独立问题分析与解决能力； 5、至少掌握一种数据库，如：SQL Server、Oracle、MySql和Sqilte等； 6、具备需求分析和系统设计能力，良好的文档编写能力，代码规范且编程习惯良好； 7、责任心强、有良好的沟通能力和团队精神，能承受较强的工作压力。  【优先条件】： 1、有全文检索技术（如：Lucene）开发经验者优先考虑； 2、有航空领域情报和报文软件开发经验者优先考虑。</t>
  </si>
  <si>
    <t>工作经验及技能、职位要求： 1.本科以上学历，电子、通信、计算机及相关专业，3年以上C/C++  windows客户端或者服务端开发经验,。 2.精通C++编程语言，熟悉MFC消息机制 VS开发环境。 3.有音视频客户端或者服务器开发经验者优先。 4.  有丰富的客户端界面设计与开发的经验者优先。 5.热爱技术, 勤奋刻苦拼搏,有强烈的求知欲和专研精神；具备较强自学能力、高度的责任感、上进心及敬业精神、良好的时间和自我管理能力。 6.良好的沟通能力，强烈的团队合作意识。 岗位职责： 1：Window平台下客户端软件的维护和开发 2：音视频服务端软件的维护和开发</t>
  </si>
  <si>
    <t>优师优堂（北京）网络科技有限公司</t>
  </si>
  <si>
    <t>五险一金 通讯补贴 餐饮补贴 奖励旅游</t>
  </si>
  <si>
    <t>1、参与资产管理系统等需求收集、外采系统客户化、合作开发、项目质量保证与运维等 2、 30岁以下，本科以上211学历 3、2年以上.NET系统开发经验，熟悉软件开发过程和软件工程方法； 4、 熟练掌握.net 技术框架，熟悉 Webapi, ASP.NET MVC, Entity Framework等技术，熟悉常用的设计模式；熟悉并掌握HTML5, CSS, Bootstrap, JavaScript, Jquery 等网站平台开发语言。 5、扎实的C#基础，熟悉MVC架构模式. 6、 能够熟练使用ORACLE等数据库； 7、 熟悉团队软件开发流程和相关工具，如Git源代码控制，缺陷程序跟踪和质量监管；</t>
  </si>
  <si>
    <t>前端软件开发与设计工程师</t>
  </si>
  <si>
    <t>广东砖头创客文化传媒有限公司</t>
  </si>
  <si>
    <t>带薪年假 五险一金 节日福利 绩效奖金 交通补贴 通讯补贴 高温补贴 周末双休 专业培训 住房补贴</t>
  </si>
  <si>
    <t>钜亿通科技（深圳）有限公司</t>
  </si>
  <si>
    <t>岗位职责: 1.开发与维护门票系统、团购系统、报价系统； 2.根据产品原型图和UI设计图完成产品开发； 3.根据设计文档或需求说明完成代码编写； 4.分析并解决软件开发过程中的问题； 5.根据车展需求开发更新车展报名落地页；  任职资格: 1.计算机专业专科及以上学历； 2.有汽车相关行业开发的优先； 3.2-4年的.Net Web开发经验； 4.精通C#，ASP.Net, ASP.Net MVC，Razor模板 5.熟练使用C#语言，掌握基本数据结构，较好理解面向对象思想；对.net架构有着深刻了解的优先考虑； 6.精通公众号、小程序开发； 7.要对页面布局、容性处理（如不同浏览器, 跨终端）有较高水平； 8.精通各种交互逻辑（如滚动字幕放大缩小、进度条、倒计时、抽奖转盘、秒杀等）； 9.熟练使用Html, JS, Jquery, Javascript,Css，BookStrap, 了解Http协议，熟悉常用的Http方法（前端）； 10.好的抗压能力，任务紧急时能够自觉加班完成任务，有责任心及好的团队合作意识；</t>
  </si>
  <si>
    <t>带薪年假 五险一金 餐饮补贴 定期体检 绩效奖金 补充医疗保险</t>
  </si>
  <si>
    <t>1,精通C/C++，多线程编程，熟练掌握WINDOWS或Linux等平台编程环境； 2,熟练掌握USB，串口等通讯的软件编程技术优先； 3,熟悉ida、OllyDebug、WinBDG逆向工具； 任职要求： 1.本科及以上学历，5年以上工作经验。 2.热爱技术研发，有责任心。</t>
  </si>
  <si>
    <t>售前工程师/售后工程师/技术支持</t>
  </si>
  <si>
    <t>威步信息系统（上海）有限公司</t>
  </si>
  <si>
    <t>（急聘）网站建设+社保 6K</t>
  </si>
  <si>
    <t>五险一金 补充医疗保险 补充公积金 交通补贴 餐饮补贴 通讯补贴 出国机会 年终奖金 定期体检 住房补贴</t>
  </si>
  <si>
    <t>广州市创凡网络科技有限公司</t>
  </si>
  <si>
    <t>北京长地万方科技有限公司</t>
  </si>
  <si>
    <t xml:space="preserve">1.售前技术支持服务：为试用用户及新客户提供相关技术支持，保证其最快完成产品测试，提升满意度，提高成功率。 2.售后技术支持服务：为老客户或最终用户提供技术支持服务，处理并解决用户遇到技术问题，提升客户满意度，提高再销售的可能。 3.完善客户资料库管理工作，提高攻关的成功率。 4.制作相关技术指导手册、技术测试、技术评估、技术指导视频，并做好归档。 5.配合其他部门的工作，保证与其它部门之间的工作协调性。  任职要求： 1.大学专科以上学历，计算机应用、通信工程、软件应用等专业优先； 2.熟悉Windows、Linux等操作系统；熟悉C++、C#、.net等开发语言；熟悉软件加密行业的产品及技术及应用特点； 3.对工作充满热情和强烈的责任感;能为保质准时地完成任务作出努力;能够积极面对并处理工作中出现的各种问题； 4.具有很强的学习能力，能够积极主动学习公司产品及技术，并且会尝试学习了解用户的产品及技术； </t>
  </si>
  <si>
    <t>员工旅游 住宿补贴 全勤奖 社保 年终奖金 专业培训 定期体检 饭堂</t>
  </si>
  <si>
    <t>五险一金 员工旅游 年终奖金 绩效奖金 专业培训 定期体检 餐饮补贴</t>
  </si>
  <si>
    <t>工作职责 -负责百度街景平台后端技术研究和开发工作， -负责处理海量图像数据工程处理流程 -负责街景数据和轨迹数据生产加工上线流程建设 -与后端同学，算法同学高效沟通协作开发  职责要求 -2年以上，本科 -精通C C++语言编程，熟悉linux shell，对数据结构和算法设计有较为熟练的掌握 -熟悉图像处理的优先考虑 -熟悉gis系统的优先考虑 -了解后端开发，有分布式处理经验的优先考虑 -技术迁移能力强，善于理解和学习，务实自驱，具有良好的沟通能力和团队合作精神</t>
  </si>
  <si>
    <t>北京城建智控科技有限公司</t>
  </si>
  <si>
    <t>1.负责公司网站日常运行的技术维护工作，根据网站业务需要开发，制作和程序修改； 2.制定公司网站研发以及升级方案按照要求按时按质按量的完成网站编程开发技术工作； 3.熟悉HTML+CSS使用，能熟练应用开源程序，如：DEDE/WP/帝国CMS等； 4.负责对网站软硬件设施进行安全和稳定性巡检，并统计和监视系统日志； 5.协助解决公司各部门提出的网站技术需求； 6. 具备良好的团队合作精神，能融入多功能团队并与其他同事进行良好的沟通及合作，具备独立分析和解决问题的能力。  【岗位职责】 1、能独立熟练应用开源程序，如：DEDE/WP/帝国CMS等； 2、熟悉WEB开发技术，精通PHP开发，二年以上实际项目开发经验，熟悉常用的设计模式。 3、熟练使用ThinkPHP、Laravel、CodeIgniter、Symfony等其中一种框架进行开发。 4、了解SQLite/MySQL，对存储过程、触发器、事务管理深入了解。 5、熟练使用JavaScript、AJAX、CSS，HTML, 熟悉XML、MVC、JQuery, WCFs等； 6、有良好的编码风格、具备较强的沟通能力、业务分析能力、协调能力和解决问题的能力，有良好的团队合作精神； 7、了解网站开发中常见的安全漏洞及避免方法，熟悉缓存技术，精通B/S架构的系统开发，悉面向对象的设计思想。  【任职资格】 1、有一年以上PHP开发经验优先； 2、精通PHPMySQL程序设计及开发，拥有良好的代码习惯，要求结构清晰，命名规范，逻辑性强，代码冗余率低； 3、有大型网站或者电子商务网站开发经验者优先，熟懂HTML会使用Adobe Photoshop切图； 4、有目标，有欲望，有一定抗压能力,自我学习能力。 5、头脑灵活,善于交际,执行力强、成功欲强。 福利待遇： 1、工资福利：底薪+提成+社保+全勤奖+住房补贴+丰厚奖金 公司提供中晚饭餐 2、社会保险：（五险）：养老保险、医疗保险、生育保险、工伤保险、失业保险； 3、各项奖金：（如评先评优秀奖、年终大奖、团队奖、生日礼金等）； 4、培训项目：入职培训、在职培训、项目培训、专题培训等； 5、办公环境：微波炉、茶水间、冰箱、娱乐室、阅读室； 6、公司聚会、不定期举办团队活动、每年有国内/外旅游机会、聚餐唱K、烧烤野炊、生日party、下午茶等活动；  我们正在寻求并肩奋斗的伙伴，感兴趣的精英们把握机会，直接致电预约面试！  联系人：刘小姐 电话：13725479494 地址：广州市花都区云山大道淘淘乐电子商务大厦6楼 乘车路线：地铁9号线花果山A2出口-步行10分钟即可到公司、或乘公交到宝田加油站下车（途径公交线路：花1、花17、花37、花76、花84路）往前直走3分钟即到公司。</t>
  </si>
  <si>
    <t>五险一金 定期体检 餐饮补贴 交通补贴 通讯补贴 年终奖金</t>
  </si>
  <si>
    <t>岗位职责： 1. 负责轨道交通信号系统ATP/ATO/ZC子系统软件总体设计和实现； 2.负责产品软件代码编写、调试；编写相应软件需求、概要、详细设计文档； 3.配合安全人员进行安全分析，完成产品认证； 4.负责产品辅助工具软件开发及维护；  岗位要求： 1、本科及以上学历，铁路信号、计算机、自动控制、电子、通信工程等相关专业； 2、熟练掌握C/C++ /C#等编程语言之一； 3、3年以上嵌入式开发经验； 4、熟悉EN50126/50128/50129/50159等相关标准</t>
  </si>
  <si>
    <t>深圳神盾卫民警用设备有限公司</t>
  </si>
  <si>
    <t>员工旅游 交通补贴 通讯补贴 专业培训 餐饮补贴 年终奖金 弹性工作 五险一金 绩效奖金</t>
  </si>
  <si>
    <t>.net软件开发工程师（高级）</t>
  </si>
  <si>
    <t>北京先锋寰宇电子商务有限责任公司</t>
  </si>
  <si>
    <t>1、负责自动识别平台、管理模块、图像显示、人机交互模块控件或自动化处理模块的软件开发； 2、相关概要设计，详细设计文档的编写； 3、完成底层的封装和测试； 4、协助项目经理进行项目管理。 任职资格： 1、计算机相关专业本科及以上学历，2年以上软件/项目开发经验； 2、精通C/C++语言，并能在Linux/Windows系统下进行软件开发； 3、熟练掌握gcc/g++工具，熟练掌握Visual C++等Windows下图形化开发工具； 4、熟悉DB2、Oracle、MySQL等数据库的编程； 5、能熟练使用Linux操作系统； 6、熟悉软件工程的基本思想，并掌握其工作流程及模式； 7、具备良好的沟通能力、自我学习能力和团队合作能力。  有意者请联系：简历发送邮箱 948197472@qq.com</t>
  </si>
  <si>
    <t>岗位职责： 1、独立完成项目经理分配的工作任务和功能模块的单元测试； 2、配合项目经理完成功能模块详细设计，数据库设计等具体设计工作； 3、积极承担公司承接的外部项目的开发维护工作，为项目开发提供良好好的建议、实施方案等； 4、撰写开发工作中相关的技术文档； 5、参与、配合并完成公司管理中的各项任务、活动及临时工作。 技能要求： 1.计算机相关专业专科以上学历，3年以上相关软件的开发经验或相关工作经验； 2、理解.net架构体系，熟悉C#, 熟悉ASP.NET，MVC开发。 3、熟悉JavaScript、JQuery 以及前沿的脚本语言 ； 4、熟悉SQL Server或Oracle等常用数据库设计及SQL脚本编写。 岗位要求： 1、具有良好的编程风格，有多层架构的开发经验； 2、具备较强的学习能力以及沟通能力，乐于学习以及分享新的技术； 3、能承受一定的工作压力，有电子商务项目开发经验者优先； 4、具备医疗行业相关信息系统开发经验优先。 5、逻辑思维清晰，良好的系统设计、分析和解决问题的技巧与能力并能承受一定的工作压力； 6、积极主动、有工作责任心和团队合作意识； 7、具有良好的编码习惯，对用户体验有挑战极限的追求，有完美主义倾向者优先； 8、电子商务B2B、B2C项目经验者优先。</t>
  </si>
  <si>
    <t>上海圆舟电子科技有限公司</t>
  </si>
  <si>
    <t>第三方软件测试工程师</t>
  </si>
  <si>
    <t>初级软件工程师（WEB前端）</t>
  </si>
  <si>
    <t>通则康威智能科技有限公司</t>
  </si>
  <si>
    <t>广电计量检测（北京）有限公司</t>
  </si>
  <si>
    <t>五险一金 做五休二 节日福利 绩效奖金 餐饮补贴 员工旅游 定期体检</t>
  </si>
  <si>
    <t>五险一金 绩效奖金 专业培训 定期体检 补充医疗保险 员工旅游</t>
  </si>
  <si>
    <t>五险一金 补充医疗保险 员工旅游 餐饮补贴 通讯补贴 年终奖金 绩效奖金 定期体检</t>
  </si>
  <si>
    <t>1、负责航海电子产品的嵌入式的开发。 2、基于公司项目管理及软件开发规范开展工作。 任职要求： 1、计算机、电子相关专业本科以上学历。 2、三年以上嵌入式Linux平台开发经营，精通Linux平台上的图形界面开发，熟悉驱动开发。 3、精通C/C++，熟悉OpenGL，熟悉JAVA。 4、良好的英语阅读能力与资料检索能力。 5、学习能力强，工作主动积极，富有团队合作精神，有技术管理潜质。 6、熟悉电子海图相关标准和规范，有实际电子海图开发经验者优先。 7、有Android开发经验者优先。</t>
  </si>
  <si>
    <t>北京世纪互联宽带数据中心有限公司</t>
  </si>
  <si>
    <t>深圳市云盾科技有限公司</t>
  </si>
  <si>
    <t>五险一金 交通补贴 餐饮补贴 通讯补贴 专业培训 绩效奖金 年终奖金 弹性工作 年终双薪 加班补贴</t>
  </si>
  <si>
    <t xml:space="preserve">工作职责: 1) 负责公司测试工作 2) 有良好而规范的编程习惯和技术文档编写能力 3) 需要检查开发质量，开发单元测试代码，编写自动化测试脚本 4) 负责发布工作及订立相关流程 5) 具备优秀的逻辑思维能力，对解决挑战性问题充满热情，善于解决问题和分析问题 6) 有强烈的上进心和求知欲，善于学习新事物 7) 良好的团队合作精神，较强的沟通能力和学习能力 任职资格: 1) 需要计算机，网络，电子，自动化等理工科本科毕业。 2) 具有英语阅读及写作能力， 能用英语进行沟通。 3) 精通C#, .net等微软的开发语言，熟练使用SQL Server, My SQL等其中一种关系型数据库有使用至少一种ORM的经验; 4) 熟悉自动化测试，能够编写相应的测试脚本，有cucumber和selenium开发经 熟悉HTML、JQuery、LinQ、CSS、XML、Web Service、AJAX等技术; 5) 深入理解面向对象、IOC，DDD，BDD等主流编程思想 </t>
  </si>
  <si>
    <t>五险一金 员工旅游 餐饮补贴 专业培训 定期体检 弹性工作 年终奖金</t>
  </si>
  <si>
    <t>负责物联网安全运行相关产品研发（工资15k―25k）。 1、3年以上C/C++研发工作经验，本科以上学历，计算机相关专业，30岁以下。 2、精通C/C++，熟悉C++模板编程 3、熟悉搜索算法，数据结构，熟悉数据库 4、精通设计模式 5、熟悉Linux网络的实现原理，熟悉Linux驱动程序, 系统调用，多线程，锁机制，MMAP 6、有视频编解码或物联网方面的开发和从业经验优先 7、熟悉rtp/rtcp/onvif/sip 等协议，了解相关视频标准GBT28181等优先  8、有信息安全行业从业经验优先。</t>
  </si>
  <si>
    <t>地面站软件工程师</t>
  </si>
  <si>
    <t>北京宇鹰科技有限公司</t>
  </si>
  <si>
    <t>C++高级程序开发</t>
  </si>
  <si>
    <t>上海云蟾网络科技有限公司</t>
  </si>
  <si>
    <t>五险一金 交通补贴 餐饮补贴 年终奖金 弹性工作</t>
  </si>
  <si>
    <t xml:space="preserve">  工作职责：
1.负责无人机地面站软件的框架设计及开发工作（windows环境）；
2.负责软件及相关功能模块的开发和优化工作；
3.负责无人机通讯链路中数据存储及转发工作；
4.负责地面站软件测试工作。  任职资格: 任职要求：
1.电子、计算机、控制相关专业本科及以上学历；
2.3年以上相关工作经验，扎实的C/C++/C#语言功底，丰富的编程经验;
3.熟悉常用接口通信编程（CAN、串口通讯等），熟悉TCP/IP接口编程;
4.有无人机地面站开发经验者优先; </t>
  </si>
  <si>
    <t>五险一金 定期体检 年终奖金 交通补贴 员工旅游</t>
  </si>
  <si>
    <t>岗位职责： 1. 负责进行需求分析、系统分析和设计，服务器架构设计、模块规划、技术文档的编写； 2. 负责组织服务端程序成员实现游戏所要求的框架功能，确保服务端的稳定及可扩展性； 3. 负责游戏软件后台服务器程序的架构设计和底层开发，负责服务端关键代码的编写； 4. 负责游戏后台服务器系统和后台服务器管理工具的设计和开发；  任职要求： 1. 专科以上学历，计算机、软件、通信、电子等相关专业； 2. 三年以上网络游戏服务器开发经验，精通C++开发，熟悉linux平台开发； 3. 精通多线程开发及网络编程，具有大型服务/通信系统开发； 4. 熟悉掌握至少一种数据库的设计与开发； 5. 热爱游戏，责任心强，执行力强，具有强烈的团队合作精神和沟通能力。</t>
  </si>
  <si>
    <t>.net软件开发工程师</t>
  </si>
  <si>
    <t>北京智邦国际软件技术有限公司</t>
  </si>
  <si>
    <t>五险一金 绩效奖金 员工旅游 年终奖金 餐饮补贴 专业培训</t>
  </si>
  <si>
    <t>C++/Lua游戏服务端开发工程师</t>
  </si>
  <si>
    <t>广州小丑网络科技有限公司</t>
  </si>
  <si>
    <t>广州甸通商贸有限公司</t>
  </si>
  <si>
    <t>1、负责企业管理软件ERP的开发工作； 2、参与软件架构设计，负责模块详细设计； 3、根据开发进度和任务分配，完成相应模块软件的设计、开发、编程任务； 4、撰写相关技术文档，参与规范及流程的改进； 5、协助研发经理进行需求分析，对产品进行持续化改进与优化。  任职要求： 1、有ERP或其他管理软件开发经验优先； 2、2年以上.NET相关开发经验, 深入理解.NET架构，熟悉.NET多层开发和分布式计算体系结构开发； 3、熟悉C#编程，熟悉.NET Framework框架、MVC框架； 4、熟悉常用的数据交互格式，如JSON、XML； 5、熟悉JavaScript及开源JS库jQuery,熟悉HTML、Ajax相关技术； 6、掌握 SQL Server数据库应用开发相关技术，有复杂Sql语句编写与优化经验，有大数据量、高并发访问处理经验； 7、有Redis、Nginx使用经验优先； 8、有Windows Server配置经验优先； 9、有良好的技术文档习惯，具有规范化，标准化的代码编写习惯； 10、协作能力、学习能力强，具备良好的团队意识和沟通能力，有良好的时间观点和目标感，能够良好遵守和执行公司和部门的相关规范。   福利待遇： 1. 有竞争力的薪资：基本薪资+绩效+奖金+补助（餐补、车补、话补、房补，不同级别享受不同额度）； 2. 多维的福利体系：五险一金、节日福利、婚育礼金、年终奖等应有尽有； 3. 完善的成长体系：层级化的培训、能力拓展、多向灵活的成长通道； 4. 亲如家人的团队：一起工作，一起出游，一起party，还有公司精心准备的小礼物； 5. 丰厚的奖金体系：精英奖、明星奖（周、月）、年度达人奖等高额激励奖项。  欢迎有职业目标、有奋斗精神、有优秀品德的您加入我们。 您也可将简历投递到 hr@zbintel.com（投递时请注明招聘网站、应聘职位），条件合适者公司将在3个工作日内安排面试。</t>
  </si>
  <si>
    <t>批发/零售 通信/电信运营、增值服务</t>
  </si>
  <si>
    <t>员工旅游 弹性工作 聚会聚餐 人性化 环境舒适</t>
  </si>
  <si>
    <t>做五休二 弹性工作 带薪年假 五险一金 专业培训 节日福利 全勤奖 绩效奖金</t>
  </si>
  <si>
    <t>开发工程师(.NET)-北京-05476</t>
  </si>
  <si>
    <t>岗位职责： 1.负责游戏服务端逻辑模块的设计和开发； 2.负责游戏服务端框架优化与扩展； 3.负责游戏服务端数据结构设计； 4.负责游戏服务端维护。  任职要求： 1.大专及以上学历，3-5年以上C++服务器开发经验 2、精通C/C++，熟悉LUA脚本； 3.熟练windows/Linux环境下C/C++开发，数据结构与算法、Socket编程、多线程编程等； 4.熟悉至少一种常用数据库，如MySQL的设计、开发与优化； 5.良好的沟通能力与团队协作能力，高度的工作责任心和敬业精神，喜欢游戏行业。  加分项： 1. 完整参加过一款(含)以上商业化游戏研发项目</t>
  </si>
  <si>
    <t>1、公司管理平台的开发和维护； 2、呼叫中心平台业务开发和维护；  岗位要求： 1、计算机或相关专业大专及本科学历以上，具有3年或以上开发经验； 2、熟练掌握编程语言C#/Java进行BS或CS架构的开发； 3、熟悉HTML、JavaScript、CSS、Ajax等前端开发技术； 4、熟悉SQL Server、MySQL等主流数据库开发技术； 5、掌握vb语法，有vb6/vb.net的开发经验者优先 6、能进行微信小程序的开发优先； 7、完成软件系统代码的实现，编写代码注释和开发文档辅助进行系统的功能定义，程序设计； 8、根据设计文档或需求说明完成代码编写，调试，测试和维护。</t>
  </si>
  <si>
    <t>神州数码供应链</t>
  </si>
  <si>
    <t>交通/运输/物流 计算机服务(系统、数据服务、维修)</t>
  </si>
  <si>
    <t>带薪年假 节日福利 餐饮补贴 五险一金 加班补贴 绩效奖金 通讯补贴 补充医疗保险 弹性工作 定期体检</t>
  </si>
  <si>
    <t>驱动工程师（c语言工程师）</t>
  </si>
  <si>
    <t>上海华元创信软件有限公司</t>
  </si>
  <si>
    <t>北京水果堂网络科技有限公司</t>
  </si>
  <si>
    <t>五险一金 补充公积金 员工旅游 交通补贴 餐饮补贴 通讯补贴 绩效奖金 年终奖金 定期体检 弹性工作</t>
  </si>
  <si>
    <t>岗位职责： 1、 参与新产品的设计和开发工作； 2、 分析客户的要求，然后实施软件的设计和软件编码； 3、 编制软件设计及开发文档； 4、 完成上级交办的临时任务。 任职资格的具体描述： 1、 本科以上学历； 2、 两年以上嵌入式软件工作经验； 3、 精通C/C++编程，具备良好的计算机基础，具备独立编程的能力； 4、 熟悉嵌入式软件硬件体系结构，熟悉ARM或powerpc架构等嵌入式平台开发工具； 5、 熟悉嵌入式软件的设计流程； 6、 能够独立阅读英文相关资料； 7、 具有较强的团队精神，学习能力较强，能吃苦耐劳。</t>
  </si>
  <si>
    <t>五险一金 员工旅游 专业培训 年终奖金 弹性工作 节日福利 餐饮补贴</t>
  </si>
  <si>
    <t>1、使用Unity3D引擎进行iOS/Android平台手机游戏开发； 2、与策划、美术保持良好沟通，确保程序功能与设计需求一致； 3、已有模块及工具再开发以及重构优化； 4、针对各个发布平台进行游戏性能优化，技术攻坚。 5、引入更好的设计理念，对核心系统架构和重构  任职要求： 1、计算机及相关专业本科以上学历，有C、C++、C#或Java语言编程基础； 2、良好的3D图形学基础，有两年以上unity3d的手游开发经验，熟悉Unity3D引擎架构设计； 3、良好的逻辑思维和编程习惯，具备独立解决技术问题的能力 4、有责任感，有良好的沟通能力，具备团队合作精神 5、能承受一定的工作压力，热爱游戏，追求精益求精 有MMO游戏开发经验优先！</t>
  </si>
  <si>
    <t>高级C++软件工程师</t>
  </si>
  <si>
    <t>上海贝锐信息科技股份有限公司</t>
  </si>
  <si>
    <t>ERP工程师</t>
  </si>
  <si>
    <t>艾尼克斯电子（北京）有限公司/Enics Electronics (Beijing) Co. Ltd</t>
  </si>
  <si>
    <t>广州上游科技有限公司</t>
  </si>
  <si>
    <t>做五休二 周末双休 带薪年假 五险一金 节日福利 专业培训</t>
  </si>
  <si>
    <t>五险一金 免费班车 员工旅游 定期体检 补充医疗保险 免费工作餐 年底双薪 交通补贴</t>
  </si>
  <si>
    <t>1、本科及以上学历 2、熟悉C/C++编程，熟悉STL，ATL及MFC，有两年以上Windows平台开发经验 3、熟悉MFC界面编程和Windows消息机制，熟悉Windows GDI/GDI+编程，懂得控件自绘制，能使用第三方的界面库 4、熟悉模板操作，对STL容器有所使用 5、对WTL界面库了解，可使用相关控件 6、熟悉TCP/IP，UDP，多线程，异步网络编程； 7、至少1年以上Linux平台开发经验，并具备调试经验 8、精通C++，对面向对象的开发有深入认识 9、有较强的独立调试能力，分析问题，解决问题的能力 10、热衷于技术钻研，工作踏实诚恳，认真负责，有良好的抗压能力。 11、工作积极主动，具有良好的责任心 12、善于沟通，良好的团队合作精神 13、有一定的技术创新能力 14、 如果有COM/ATL、数据库、TCP/IP网络编程、Android、MacOS、IOS等方面的经验，会进一步加深我们对您的兴趣；  本公司提供良好的福利待遇与发展空间： 1、5天8小时工作制，周末双休； 2、购买社会保险，公积金和商业意外保险； 3、每年提供一次健康体检，让您的健康得到保障； 4、每年组织最少一次的员工旅游，让您的心情放飞； 5、每年提供两次调薪机会，让您的努力得到及时回报； 6、提供有竞争力的薪酬及接受培训和继续教育培训的机会； 7、下午茶，生日礼物、节日礼品、春节开门利是等等，让您感受温情与关怀； 8、享受各种有薪假期：年假、法定假期、产假、婚假等，让您感受假期带来的愉悦。</t>
  </si>
  <si>
    <t xml:space="preserve"> 岗位职责：  1.负责公司官网开发、优化和维护工作，熟悉微信平台接口及接口操作
2.根据业务需求，设计并实现技术解决方案；
3.网页HTML5页面互动开发、优化。  职位要求： 1.2年以上研发经验，精通PHP开发，掌握WXML、WXSS；
2.熟悉MYSQL或其他大型数据库，精通PHP、MySQL程序设计及开发；
3.熟悉thinkphp/laravel/CI框架的设计、管理、开发和优化,熟练API接口的开发维护；
4.精通HTML5、CSS3、JavaScript前端技术，熟悉常见JS开发框架（如：React、Vue等），能根据交互原型和UI设计图排版出网页；
5.熟悉公众号开发，例如了解利用公众号APPID，APPSECERT、JS文档等与后台进行绑定，具有vue开发、微信商城、小程序开发经验者优先；
6.对技术充满激情，能承受工作压力，有较强的自我驱动能力，沟通能力强，有团队协作精神。</t>
  </si>
  <si>
    <t xml:space="preserve">1. Management anddevelopment of Enics China ERP(WISE) and Beijing  ManufacturingExecution System MES (SAP ME);Ensure system/application fulfils businessprocess requirements 2. Act as link/interface between process owners, IMApplication Manager and Key Users 3. Create and update Key User documentation 4. Conduct training of Key Users to ensure effectiveknowledge transfer 5. Ensure that system is used in accordance with Enicsstandard way (audits) 6. Propose BU enhancement requests to Application CoreTeam for approval 7. Create and verify functional specifications forapproved developments and enhancements 8. Responsible of ERP and MES application performanceand update 9. Proposeconfiguration changes to Group IM Application Manager 任职条件： 1.Bachelor of computer science or equivalent 2.Understanding ofgeneral business process and More than 5 years Electronic manufactory standardsrelated traceability 3.System experience, preferred in MES &amp; ERPbackground 4.Experienced in SAP me, Business Objects and WISE ERP would be preferred 5.Familiar with Oracle, SQL Server database 6.Experienced in C#/VB.NET, JavaScript is preferred 7.Excellent presentation and documentation skills 8.Anyproject management methodology knowledge a serious advantage 9.Abilityto effectively prioritize and execute tasks in a high-pressure     environment </t>
  </si>
  <si>
    <t>C++算法工程师（机器视觉）</t>
  </si>
  <si>
    <t>航天新长征大道科技有限公司</t>
  </si>
  <si>
    <t>高级.net开发工程师（政务渠道） (MJ000227)</t>
  </si>
  <si>
    <t>广联达科技股份有限公司</t>
  </si>
  <si>
    <t>航天/航空 互联网/电子商务</t>
  </si>
  <si>
    <t>五险一金 补充医疗保险 交通补贴 餐饮补贴 通讯补贴 年终奖金 绩效奖金 定期体检 专业培训</t>
  </si>
  <si>
    <t>1、负责算法分析软件相关模块产品软件开发。 2、按计划完成软件的功能设计、数据库设计，完成代码编写和单元测试，并提交测试人员进行功能测试。 3、负责与外部算法团队的沟通协调，并负责部分算法功能开发和封装，负责提出以算法为核心的工具软件的设计需求和测试需求。 4、负责软件及算法相关文档与技术说明书的编写。 5、提出创新建议，改进方法、工具和过程。 岗位要求 1、软件工程、计算机应用、计算机软件等相关专业 2、连续进行软件开发3年以上，有图像处理算法软件相关项目经验。 3、熟悉C++语言，具有良好的代码风格和编程习惯。 3、熟悉常见设计模式，能够熟练应用工具进行软件开发和调试。 4、熟练掌握MySQL等数据库。 5、沟通协调能力强，有一定的项目管理经验。 6、良好的学习能力，有一定抗压力和自我驱动力，积极主动，责任心强，具备良好的团队合作精神。</t>
  </si>
  <si>
    <t xml:space="preserve">工作内容: 1、根据公司产品需求，负责公司系统及产品的研发与维护； 2、项目架构设计、模块划分和代码编写，严格按照项目进度要求进行程序开发； 3、系统瓶颈分析、性能调优，解决实际工作中遇到的技术问题 4、对所编写的程序进行严格的综合测试，进行软件故障的诊断、定位、分析和调试； 5、保证程序的安全、效率和可扩展性。  任职资格： 1、具备优秀的团队合作意识，积极上进，认真负责，工作效率高； 2、5年以上.net、C#开发经验，精通.Net平台下C/S架构相关技术; 3、精通MySQL数据库开发，有对复杂Sql语句和存储过程等的开发与优化经验; 4、熟悉端技术，如：WPF、Tcp、Socket、XML, Thread，WCF等； 5、熟悉OOA,OOD,OOP,常用的设计模式，具备一定的程序架构设计能力。  </t>
  </si>
  <si>
    <t>C + +软件工程师（可应届毕业生）</t>
  </si>
  <si>
    <t>上海赢朔电子科技股份有限公司</t>
  </si>
  <si>
    <t>北京航天泰坦科技股份有限公司</t>
  </si>
  <si>
    <t>广州梦骑士创意文化传播有限公司</t>
  </si>
  <si>
    <t>五险一金 员工旅游 年终奖金 餐饮补贴 年底双薪 包吃包住</t>
  </si>
  <si>
    <t>周末双休 餐饮补贴 五险一金</t>
  </si>
  <si>
    <t>2、技术方案编制 3、有纵向课题研究经验者优先。</t>
  </si>
  <si>
    <t xml:space="preserve">1、有C/C++语言编程经验，掌握MFC编程方法，有较强的代码读写能力。 2、会使用Windows平台集成开发环境，例如：Visual Studio 3、1-2年以上设备开发经验 4.  精通PICK AND PLACE 设备者优先 5、会使用Windows平台集成开发环境，例如：Visual Studio 6、能熟练应用Word、Excel和PowerPoint办公软件。 学历要求：大专以上学历 专业要求：大专以上, 自动化/机械/电子/计算机/软件类专业 可接受应届毕业生。 </t>
  </si>
  <si>
    <t>影视/媒体/艺术/文化传播 广告</t>
  </si>
  <si>
    <t>绩效奖金 定期体检 五险一金 交通补贴 年终奖金</t>
  </si>
  <si>
    <t xml:space="preserve">岗位职责： 1.能独立制作小视频、后期剪辑等； 2. 善于使用前端的基本调试工具，并熟练掌握HTML5、CSS3、JavaScript、Ajax、jQuery、vue等Web前端技术 3. 有责任心、有较强的学习能力、优秀的团队沟通与协作能力、能承受一定的工作压力 4. 参与项目方案讨论与制定 5. 参与前端页面功能设计 页面组件开发与页面模板开发 6. H5网站系统的性能稳定和优化升级 岗位要求： 1、根据工作安排，高效、高质地完成前端程序编写，确保符合前端代码规范；
2、负责公司现有项目和新项目的前端修改、调试及开发工作；
3、与设计师精密配合，能够实现设计师的设计想法；
4、根据技术文档规范编写相应的技术文档；
5、真诚善良，合作性好，有上进心、事业心、责任心；
6、3年以上前端开发经验；
7、精通HTML5，了解各浏览器兼容性；
8、熟练使用DIV+CSS完成页面的编写；
9、熟练javascript、jquery、熟悉web前端框架；
10、了解如何使用photoshop将设计稿切图。 </t>
  </si>
  <si>
    <t>U3D开发工程师-上海徐汇-00099</t>
  </si>
  <si>
    <t>C/C++桌面应用开发工程师</t>
  </si>
  <si>
    <t>北京巴别时代科技股份有限公司</t>
  </si>
  <si>
    <t>上海答派体育文化发展有限公司</t>
  </si>
  <si>
    <t>1.5-1.9万/月</t>
  </si>
  <si>
    <t>互联网/电子商务 娱乐/休闲/体育</t>
  </si>
  <si>
    <t>1、负责研发公司windows桌面端软件，软件采用C++语言进行开发。
2、全面理解业务需求，并负责根据需求，完成软件的原型、概要和详细设计
3、负责参与该系列软件的全过程开发及自测，保证代码内部的高质量。
4、负责该系列软件与其它关联软件的接口设计和维护。
5、在团队内开展技术传播，帮助其它团队成员完成C++技术的转型和学习。  岗位要求：  1.精通C/C++语言，3年或以上C/C++开发经验，有大中型软件开发经验；
2.精通Win32平台，3年或以上Win32平台开发经验；
3.熟练掌握面向对象的分析，设计和编程，对架构模式和设计模式有着比较深刻的认识；
4.熟练掌握常用的算法和数据结构；
5.熟练掌握网络编程，对TCP/IP,HTTP等网络协议有着深刻的认识，熟悉XML和HTML等描述语言；
6.熟练掌握多线程程序设计技术；
7.熟练掌握Win32GUI开发，熟练使用MFC、WTL等常用类库；
8.有Web和Native混合编程经验。</t>
  </si>
  <si>
    <t>信息安全和软件测试工程师</t>
  </si>
  <si>
    <t>中路高科交通检测检验认证有限公司</t>
  </si>
  <si>
    <t>检测，认证</t>
  </si>
  <si>
    <t>岗位职责：
1、熟练使用常用的bug管理系统；
2、根据需求，独立编写并执行测试用例；
3、指导测试环境搭建；
4、组织并参与测试实施工作；
5、熟练使用行业自动化测试用具，例如loadrunner、QTP等；
6、熟练使用Mysql、Oracle等数据库。
任职要求：
1、本科及以上学历，计算机、软件工程、电气电子及相关专业。
2、两年以上软件测试工作经验，具有信息安全领域工作经验优先；
3、两年以上C#、C、Delphi或嵌入式软件系统测试经验，熟练使用常用数据库（如Firebird、SQL）；熟悉软件测试技术基础理论，掌握黑盒测试方法；熟悉软硬件接口。
4、积极主动、自信、乐观；具有团队精神；诚实守信；具有良好的职业道德，有良好的服务意识和敬业精神；语言表达较好，善于沟通；文案能力良好。</t>
  </si>
  <si>
    <t>五险一金 补充公积金 员工旅游 股票期权 弹性工作 年终奖金</t>
  </si>
  <si>
    <t>单片机工程师</t>
  </si>
  <si>
    <t>参与企业级大数据平台产品开发，通过多维建模、内存计算、数据流等技术构建高性能、企业级的一站式数据分析解决方案。  我们的产品使用了C++，C#，Java，JavaScript等多种语言和框架，为每个人提供广阔的技术发展空间。  1.负责大数据平台产品服务端功能开发；  2.负责客户端交互的技术设计、开发、代码优化等工作；  3.负责服务器集群的分布式算法设计与实现；  4.参与未来的大数据标准化解决方案构建和研究；   任职要求：  1.计算机相关专业，3年以上Windows C++服务器开发经验； 2.精通C++语言，掌握STL、多线程、缓存等技术，熟悉Windows API和内核对象； 3.精通算法和数据结构，掌握常用设计模式，了解服务器内存和性能优化； 4.至少熟悉SQL Server、MySql、Oracle、Mongodb其中一种。 5.熟悉分布式系统架构，了解Hadoop等大数据平台更佳；</t>
  </si>
  <si>
    <t>广东中润智造医疗设备有限公司</t>
  </si>
  <si>
    <t>WEB后端工程师</t>
  </si>
  <si>
    <t>医疗设备/器械 批发/零售</t>
  </si>
  <si>
    <t>补充医疗保险 专业培训 绩效奖金 餐饮补贴 员工旅游 五险一金 定期体检</t>
  </si>
  <si>
    <t>1：精通Cortex M3和8051内核的单片机外围驱动代码编写 2：能看懂原理图，看懂芯片数据手册，根据原理图与数据手册编写模块驱动 3：精通常用的IIC、SPI、USART等总线协议，有前端开发经验或掌握JavaScript、HTML、CSS语法；会开发小程序。 4：有开发蓝牙/WiFi协议栈优先考虑(WIFI:ESP8266/ESP32的SDK开发 蓝牙：BLE4.0协议栈开发经验尤佳。  任职要求: 1、大专或以上学历，性别不限； 2、相关专业知识基础扎实，有独立完成项目开发的能力和经验； 3、工作认真，责任心强，有良好的沟通能力和解决问题能力，重视团队协作精神。  地址：广州市花都区新雅街道东升路5号卡丹路工业园1栋3楼（中润智造） 联系人：崔先生 18122387230</t>
  </si>
  <si>
    <t>深圳市玄羽科技有限公司</t>
  </si>
  <si>
    <t>五险一金 补充医疗保险 出国机会 通讯补贴 餐饮补贴 交通补贴 年终奖金 定期体检</t>
  </si>
  <si>
    <t>岗位职责： (1) 独立完成C/S及B/S后端架构的选型、设计及开发，确保架构稳定性和可扩充性； (2) 根据项目需求，完成数据库设计和开发，以及后端接口编写； (3) 优化服务端性能； (4) 负责撰写与整理设计和项目文档。  任职要求： (1) 大学本科及以上学历，软件工程、计算机或相关专业； (2) 精通C#语言或Python语言，3年以上相关工作经验； (3) 精通主流WEB开发框架；熟练掌握数据库结构设计、开发，对sql语言、视图和存储过程等有开发与优化经验； (4) 熟练掌握sql编程，至少使用过MySQL、SQL Server、Oracle其中一种； (5) 良好的代码书写、注释和单元测试习惯，要求结构清晰，命名规范，逻辑性强，代码冗余率低；</t>
  </si>
  <si>
    <t>年终奖金 绩效奖金 股票期权 员工旅游 交通补贴 五险一金</t>
  </si>
  <si>
    <t>工作内容： 1、负责数据采集相关模块的分析、设计和编码，确保项目进度质量； 2、维护和升级现有软件系统，快速定位并修复系统缺陷； 3、能独立完成系统模块的详细设计文档撰写。  岗位要求： 1、本科及以上学历； 2、计算机、电力系统自动化、自动化、通讯等相关专业； 3、掌握C++/C#； 4、熟悉数控技术，对设备接口有所了解； 5、熟悉通用的通讯协议。</t>
  </si>
  <si>
    <t>资深软件开发工程师/软件开发专家</t>
  </si>
  <si>
    <t>昂坤视觉（北京）科技有限公司</t>
  </si>
  <si>
    <t>五险一金 定期体检 年终奖金 员工旅游 带薪年假</t>
  </si>
  <si>
    <t>优学派智慧教育</t>
  </si>
  <si>
    <t>五险一金 员工旅游 年终奖金 绩效奖金 定期体检</t>
  </si>
  <si>
    <t>岗位要求： 1、精通 C/C++，两年以上windows下QT开发经验； 2、熟悉MYSQL ，有C/S架构的网络程序开放经验； 3、熟悉 J2EE 或 MFC的优先； 4、有教育行业从业经验优先。 工作内容: 1、开发教育资源数据加工处理工具； 2、分析现有资源数据设计高效合理的数据结构； 3、开发维护基于QT的直播软件客户端； 4、维护基于MFC的数据加工工具。</t>
  </si>
  <si>
    <t>北京奥德达斯软件有限公司</t>
  </si>
  <si>
    <t>网络管理员</t>
  </si>
  <si>
    <t>上海乐高船务有限公司深圳分公司</t>
  </si>
  <si>
    <t>五险一金 补充医疗保险 员工旅游 年终奖金 餐饮补贴 弹性工作 定期体检 交通补贴</t>
  </si>
  <si>
    <t>C++游戏服务端--LLZ014</t>
  </si>
  <si>
    <t>周末双休 带薪年假 五险一金 高温补贴</t>
  </si>
  <si>
    <t>杭州边锋网络技术有限公司</t>
  </si>
  <si>
    <t>RESPONSIBILITIES:  Perform technical design, coding, testing and delivery of software applications  Participate in the quality process through unit tests and code reviews  Work with architects and support teams to identify product improvement and innovation opportunities  Perform related support activities to correct defects and refractor the code base  Maintain proper coding standards  REQUIRED KNOWLEDGE &amp; EXPERIENCE:  2+ years of relevant software design, development, and shipping experience.  Bachelor's degree in Computer Science or a related field.  Possess good communication skills in both Chinese and English  Have a good understanding of OO principles, strong coding skills in C# and hands-on experiences with .NET based application development.  Good knowledge of HTML/DHTML, JavaScript, CSS, XML/XSLT, ASP.NET, J Query, Web Good coding skills in T-SQL programming.  Positive attitude, enthusiasm, motivation and a desire for continuous improvement.  Good problem solving ability is able to find creative solutions to challenging technical problems.  Demonstrated experience shipping products on time on quality is a big plus.  Experiences in large scale online services engineering and operation a big plus.</t>
  </si>
  <si>
    <t xml:space="preserve"> 1、负责公司运营平台网络管理、信息安全维护、数据库管理、局域网等基本维护及日常优化，保证资源利用最大化；    2、路由器配置、服务器安装、脚本编写、数据库DBA管理等运营维护工作.    3、公司服务器的监管，及时处理服务器的网络、安全、设备与系统的问题；    4、具有较强的网络故障分析及处理能力，熟悉网络应用服务的安全及配置；    5、与公司内部各部门协调，提供相关技术支持；    6、具有网页编辑能力,熟悉html, javascript,css,能熟练掌握php,java,MySQL等尤佳.      任职要求：    1、 计算机专业或网络工程等相关专业毕业，专科或以上学历，2年或以上的工作经验；    2、 精通windows、Linux操作系统，有丰富的局域网排错经验；    3、 熟悉路由器，交换机、防火墙的网络设备的设置与管理；    4、工作主动性强，认真严谨、责任心强、较好的沟通协调能力和团队合作精神；    5、具备良好的服务意识、安全意识、保密意识。    6. 深户者优先,有港澳通行证(港澳出差用)  </t>
  </si>
  <si>
    <t>五险一金 交通补贴 餐饮补贴 年终奖金 定期体检</t>
  </si>
  <si>
    <t>Windows 开发工程师</t>
  </si>
  <si>
    <t xml:space="preserve">1、根据项目需求，进行程序设计及开发工作； 2、根据需求和分配的工作，协同完成程序的编码、调试、配置、优化等工作； 3、与测试工作人员配合进行编码完成后的功能和性能上的测试； 4、解决项目中存在的开发技术问题，保证程序质量。 职位要求： 1、计算机相关专业本科及以上学历；具有1年左右的C++开发经验； 2、熟练掌握C++开发语言; 熟悉linux开发环境； 熟悉TCP/IP； 3、熟悉shell和python脚本； 4、知识面丰富，爱好游戏行业，对手机游戏有深入研究； 5、具有良好的团队合作精神，逻辑思维能力强，善于沟通； 6、积极主动提升自身能力，工作踏实诚恳，有良好的抗压能力。  </t>
  </si>
  <si>
    <t>北京缙铖医疗科技有限公司</t>
  </si>
  <si>
    <t>工作职责： 1. 负责开发相关产品的应用程序、系统开发工作； 2.对新技术的学习、研究和应用； 3.负责应用架构与性能的升级优化。  任职要求： 1.本科及以上学历，电子或计算机专业，3年以上Windows开发经验； 2.熟练使用C++或C#编程语言； 3.有良好的应用软件及系统开发/调试能力； 4.具有独立研发，开拓项目的能力，有较强的钻研、创新精神； 5.工作认真负责，有良好的代码及文档编写习惯，有良好的英文读写能力； 6.对视频/图像有较深刻认识，了解视频/图像编解码相关知识； 7.责任心强，具备良好的沟通能力和团队协作精神。</t>
  </si>
  <si>
    <t>自动化工程师 (职位编号：20190006)</t>
  </si>
  <si>
    <t>雷诺丽特北京医疗事业部</t>
  </si>
  <si>
    <t>医疗设备/器械 原材料和加工</t>
  </si>
  <si>
    <t>专业培训 五险一金 免费班车 绩效奖金 工作餐 补充医疗保险 员工旅游 定期体检 年终奖金</t>
  </si>
  <si>
    <t>1、  对相关项目的设计主导，提供技术支持和相关工作推进； 2、  自动化技术重点的识别和技术建议的提出； 3、  自动化的有效线路设计，并对线路图中的关键点进行技术可行性分析，风险评估及财务分配； 4、  根据实际情况对MES的实施进行规划和方案设计，对接厂商，进行MES的导入； 5、  配合开发商完成功能完善，进行工艺布局变更后的建模和开发工作； 6、  针对现有设备及情况进行组网连接，并对现有控制程序软件进行优化及二次开发； 7、  配合相关其他工作 任职资格： 联系方式： 公司网站：   www.renolit.com 邮箱： hr@rbm.renolit.com.cn 联系人： 蔡*** 61669540-6416</t>
  </si>
  <si>
    <t>上海汉朔信息科技有限公司</t>
  </si>
  <si>
    <t>平面美工/网页设计</t>
  </si>
  <si>
    <t>上海天灿网络科技有限公司</t>
  </si>
  <si>
    <t>嵌入式软件工程师（上位机）</t>
  </si>
  <si>
    <t>北京谊安医疗系统股份有限公司</t>
  </si>
  <si>
    <t>五险一金 补充公积金 交通补贴 年终奖金</t>
  </si>
  <si>
    <t>职位要求： 1.4年以上C/C++开发经验； 2.熟悉Linux环境，熟悉数据结构与算法、Socket编程、多线程编程等； 3.熟悉内核原理，消息机制，文件系统，多线程及线程间通讯；  工作内容： 1.参与交易系统的开发及设计工作； 2.承担独立功能模块的基本分析和设计任务； 3.负责相关方案、文档的编写，软件单元的测试；</t>
  </si>
  <si>
    <t>做五休二 周末双休 带薪年假 五险一金 绩效奖金 全勤奖 节日福利 专业培训</t>
  </si>
  <si>
    <t>五险一金 免费班车 定期体检 餐饮补贴 通讯补贴 年终奖金 绩效奖金</t>
  </si>
  <si>
    <t>岗位职责：  1、负责公司网站项目的网页、专题网页的效果图设计、视觉美化和布局设计；  2、负责宣传海报、公司名片等平面设计；  3、使用web前端技术，创建用户友好、符合标准的浏览器应用，促进产品易用性和界面技术优化；  4、完成领导交代的其他工作；    任职资格：  1、专科及以上学历，美术等设计类专业；  2、具有较强的审美能力和平面创意能力；  3、1-2年设计经验，精通Photoshop、AI等相关平面设计软件；  4、熟悉CSS3,HTML5,HTML,JavaScript等前端开发技术；  5、对用户体验、交互操作流程、及用户需求有深入理解；  6、良好的创意思维、色彩感觉、较强的沟通、协调、理解能力</t>
  </si>
  <si>
    <t xml:space="preserve">岗位职责： 1. 负责按产品需求制定软件需求,设计总体方案，开展产品软件开发、单元测试大纲编制和单元测试实施； 2. 负责具体项目软件的系统方案设计、实施和调试工作； 3. 负责产品软件持续改进和维护； 4. 负责软件的文档设计； 5. 配合部门经理完成软件设计规范和软件工程师手册的编写和维护； 6. 配合项目经理完成项目相关任务。 任职资格： 7. 电子、计算机、通信、软件或相关专业本科以上学历；接受过软件编程规范，软件测试等方面的培训的优先； 8. 2年以上具有linux，Wince，串口屏等项目经验；8/16/32位单片机、或DSP、ARM、工控板等嵌入式软件产品开发经验；超过1万行的实际编码经验和3人以上的项目开发经验；有过同时参加两个以上项目的经验；熟悉UCOS-II或WinCE等嵌入式操作系统； 9. 精通C、C++、C#编程编程语言之一，熟悉汇编语言，熟悉基本的算法编程； 10. 掌握QT或GDI+图形界面开发结束，至少1年的GUI软件开发经验，可熟练使用多线程、CSS、html等技术。 11. 具有串口通讯和网络通讯的编程经验。 12. 了解产品开发流程，有医疗电子产品开发经验的优先； 13. 英语CET4以上； 14. 能使用photoshop绘图软件 </t>
  </si>
  <si>
    <t>上海莫克电子技术有限公司</t>
  </si>
  <si>
    <t>上海优加利健康管理有限公司</t>
  </si>
  <si>
    <t>1、负责Windows软件系统和嵌入式软件的设计和开发工作； 2、撰写技术相关文档； 3、参与整个软件生命周期的全流程； 4、分析并解决出现的各种故障，不断完善并提高系统软件；  任职要求： 1、3年以上相关开发经验; 2.  精通C++11,STL,BOOST等，并熟练运用； 3、精通Windows/Linux下编程； 4、熟悉软件开发规范和流程、熟悉面向对象编程思想和常用设计模式； 5、有Git/Svn等配置管理工具使用经验； 6、熟悉示波器的使用及原理，了解FPGA基本原理, 有高速采集相关经验尤佳； 7、有Window界面开发经验，熟悉3D界面开发，有Teechart开发经验尤佳； 8、工作仔细，有良好的抗压能力和执行力；            公司将提供极富竞争力的奖金制度, 欢迎有志者加入。  www.ecom-power.cn</t>
  </si>
  <si>
    <t>五险一金 餐饮补贴 员工旅游</t>
  </si>
  <si>
    <t>岗位职责： １、使用matlab及C++进行心脏电生理数据分析模型设计和算法设计，对算法进行验证和持续改进； 2、配合软硬件工程师进行以上算法的跨平台移植和性能优化，并及时解决研发过程中遇到的各种技术难题，具有优秀的团队协作能力； 3、按照医疗器械设计规范，撰写和整理研发过程各种详细的开发、测试文档，具有较强的文字组织能力； 4、根据算法部门提出的研究和开发课题，进行资料的收集、算法的设计、优化，并通过编程语言实现。 任职要求： 1、本科一年以上相关工作经验，计算机、生物医学工程、数学、信号处理等相关专业； 2、熟悉数字信号处理各类算法，能熟练应用Matlab、C/C++、C#等； 3、熟悉数据挖掘/机器学习、各类基础算法，并能熟练实现； 4、具有良好编程习惯； 5、具有良好英文阅读能力； 6、满足下列条件之一者，优先考虑：具有心电领域工作经历，并有丰富的信号处理及心电算法实际研发经验者；熟悉常用心电信号数据库（包括AHA DB、MIT DB等），并在基础上做过类似的算法研究。   工作地址： 北京市昌平区科技园区超前路37浩7号楼10层</t>
  </si>
  <si>
    <t>嵌入式软件开发单片机蓝牙驱动GPS后台开发C语言</t>
  </si>
  <si>
    <t>深圳高科特科技有限公司</t>
  </si>
  <si>
    <t>北京三六九数动科技有限公司</t>
  </si>
  <si>
    <t>通信/电信/网络设备 贸易/进出口</t>
  </si>
  <si>
    <t>计算机软件 中介服务</t>
  </si>
  <si>
    <t>五险一金 下午茶 年终奖金 弹性工作 补充医疗保险 员工旅游 绩效奖金 项目奖</t>
  </si>
  <si>
    <t>PHP</t>
  </si>
  <si>
    <t>深圳乐多来国际旅行社有限公司</t>
  </si>
  <si>
    <t xml:space="preserve">岗位职责： 1、负责嵌入式软件的方案设计、代码编写和调试；
2、配合硬件工程师完成系统调试，测试及量产工具开发；
3、完成相关软件的说明和技术文档的编写；
4、解决产品生产和工程应用的软件技术问题。  任职要求： 1、有智能穿戴类产品（电话手表、运动手环等）同行业经验或基于蓝牙芯片的开发经验； 2、本科或以上学历，计算机、软件、电子、自动化等相关专业； 3、3年以上软件开发经验，精通C/C++语言编程。熟练使用keil,IAR等开发环境，具有良好的编程习惯；
4、熟练掌握ARM单片机系统开发技术知识，有嵌入式系统的移植和硬件驱动程序如OLED、GPS、I2C、SPI等常用总线开发、调试经验；
5、精通蓝牙协议栈、Wifi协议，具有蓝牙智能硬件项目成功开发经验, 有成熟Nordic 蓝牙产品量产开发经验尤佳；熟悉 6、具有较强的学习能力和责任心，良好团队协作能力、沟通能力、谦虚务实。 </t>
  </si>
  <si>
    <t xml:space="preserve">1、 负责公司客户端软件的开发及.Net项目或者嵌入式Linux平台应用程序开发的维护工作。 2、 软件设计：根据系统功能进行软件设计，编写开发文档，以满足业务需求； 3、 软件开发：负责开发应用程序，实现软件设计； 4、 软件版本控制：配合系统整体，对所负责的软件模块进行版本控制；  任职要求： 1、2年以上工作经验，计算机相关专业本科以上学历； 2、精通winfrom 、wpf界面开发，对UI用户体验具有深刻理解； 3、精通C#、C++、QML等，并熟练使用VS.NET或QT开发工具； 4、精通SQL语言，熟练使用 sqlserver，mysql，sqlite等数据库,一种或多种，熟练使用数据库的视图、存储过程、触发器等各种数据库功能； 5、或熟悉跨平台开发，了解嵌入式Linux系统及shell编程； 6、热爱软件架构设计，具备一定的面向对象分析设计能力和设计模式运用能力，熟悉MVC 架构与组件式开发模式； 7、熟悉网络通信机制，熟悉JSON/XML、TCP/IP等网络协议、串口通讯操作。 8、必须熟悉串口编程。 9、具备良好的责任心、团队精神、独立解决问题的信心和意识，能够积极有效沟通； 10、具有图像处理经验并熟悉 opencv者优先。 </t>
  </si>
  <si>
    <t>6-7千/月</t>
  </si>
  <si>
    <t xml:space="preserve">技能要求：PHP、MySQL、JavaScript 1、2年以上PHP开发经验，能够独立编写中等规模PHP应用程序；  2、熟练掌握XML、HTML、CSS、Bootstrap、Jquery（必须）等Web前端技术。  3、熟练掌握MySQL数据库，有一定的数据库设计、优化经验，能够透彻理解数据库事务机制。  4、熟悉Linux系统基本操作，熟悉nginx、MySQL和PHP安装配置以及主要的参数。  5、熟悉thinkphp开发框架。  6、熟悉memcached和redis等缓存数据库。  7、拥有良好的编码规范、网站安全意识、有团队意识，善于沟通，思维敏捷。  8、熟悉并能熟练使用Git/SVN等版本控制工具 </t>
  </si>
  <si>
    <t>硬件工程师</t>
  </si>
  <si>
    <t>深圳龙得水信息技术有限公司</t>
  </si>
  <si>
    <t>上海昊�F软件科技有限公司</t>
  </si>
  <si>
    <t xml:space="preserve">负责MES系统PLC仿真系统设计与调试； 负责MES数据采集端通讯协议和驱动的设计与调试； 负责MES数据采集和存储方案的规划和设计； 负责MES系统现场数据采集系统安装和现场技术指导； 协调解决生产过程中出现的质量问题； 任职要求 统招计算机、自动化控制、工业自动化、仪表等相关工程类专业本科以上学历； 熟悉OPC（2.0、3.0、UA）协议以及主流控制器（如西门子、三菱、欧姆龙、台达等）的通讯协议和驱动； 应用一种或多种主流组态软件并具备开发经验，熟悉SCADA系统，熟悉数据库和数据库前端工具的应用； 具有设备数采/组网和MES系统集成项目的开发实施经验者优先； 了解物联网、数据采集、MES，有离散行业经验优先； 掌握Python/C#/Java一种或多种编程语言，具备一定算法设计能力优先； 熟悉Oracle/MySQL/MongoDB等多种数据库的使用； 有较强的团队协作精神，独立工作能力、沟通及表达能力强，工作责任心强，能够承受压力； 能适应一定时间出差； </t>
  </si>
  <si>
    <t>职位描述： 1、根据客户需求编写软件开发相关的文档； 2、利用visual c++ 完成的客户需求及windows界面开发； 3、利用web接口做二次开发。  岗位要求： 1、二年以上开发经验，计算机相关专业本科及本科以上学历； 2、熟练 C/C++语言,对c++及面向对象思想有较深的理解； 3、熟练掌握visual c++ 开发工具，Windows操作系统常用API、熟悉MFC程序设计框架； 4. 熟练使用C/C++对sql server数据和对mysql数据库的存储与读取； 5、熟练掌握动态库,多线程程序设计；socket网络编程； 6、熟练运用HTML、JavaScript、CSS等相关web技术； 7、具备良好的服务意识、责任心、优秀的团队沟通与协作能力； 8、具有较强的责任感和主动意识，具备一定的抗压能力。</t>
  </si>
  <si>
    <t>Principal Software Engineer</t>
  </si>
  <si>
    <t>湛熙企业管理咨询（上海）有限公司</t>
  </si>
  <si>
    <t>深圳市智能体科技有限公司</t>
  </si>
  <si>
    <t>绩效奖金 五险一金 年终奖金</t>
  </si>
  <si>
    <t xml:space="preserve">Job brief： This position is for a Principal Software Engineer who will be accountable for the design and development of APIs, Elektron SDK and Websocket API that will provide connectivity to TREP, which is a real-time platform for distribution of financial data. You will work with local/remote development team(s), product owner and architecture to define software requirements, do a technical design and implement software solutions. In this role, you should be able to work independently with little supervision. Your overall goal will be to develop high-quality, open source software that is aligned with user needs and business goals. You should have excellent organization and problem-solving skills. If you have hands-on experience in software development and agile methodologies, we’d like to meet you.  Responsibilities：   Requirements： </t>
  </si>
  <si>
    <t>五险一金 员工旅游 年终奖金 弹性工作 绩效奖金 股票期权 出国机会 专业培训 通讯补贴</t>
  </si>
  <si>
    <t>UI设计师</t>
  </si>
  <si>
    <t>医惠科技（广东）有限公司</t>
  </si>
  <si>
    <t xml:space="preserve"> 岗位职责 ： 1、媒体汇聚与分发平台（类似软交换系统）的开发工作: 2、从事Linux平台下应用程序研发及维护工作 3、负责模块的需求分析、设计、编码实现、验证 岗位要求： 1、 熟悉Linux开发环境，具有2年以上的C/C++ 编程经验 2、 熟悉计算机网络和通讯原理，有核心网开发经验优先 3、 具备良好的团队合作精神，工作积极主动 4、 熟悉Asterisk、SIP、freeswitch等开源软件，熟悉VoIP的优先。 </t>
  </si>
  <si>
    <t>软件工程师（北京）</t>
  </si>
  <si>
    <t>安立通讯科技（上海）有限公司</t>
  </si>
  <si>
    <t>五险一金 员工旅游 年终奖金 定期体检 专业培训 通讯补贴</t>
  </si>
  <si>
    <t>岗位职责 1、负责公司软件产品的界面设计、用户交互设计； 2、充分理解商业需求和产品需求，与团队成员协作完成符合用户体验需求的产品原型； 3、跟进产品需求，进行系统分析，设计符合用户的视觉形象，并制定视觉规范； 4、关注竞品及最新的设计动向，为产品提供专业的视觉意见和建议； 5、负责与开发人员配合完成客户对于软件界面的美工设计。  岗位需求： 1、大专及以上视觉设计或相关专业，三年以上相关岗位工作经验，并有独立完成过的产品设计案例； 2、具备一定美术基础和文字功底，良好的审美能力，能熟练运用Photoshop，Coreldraw，Illustrator，Dreamweaver，Flash等工具； 3、能运用Html，CSS，JavaScript，Ajax等,完成静态网页设计工作及其它软件应用能力； 有丰富的设计经验，对用户体验和交互设计有深入研究，能独立完成设计任务  4、具良好沟通、协调能力和团队协作精神。</t>
  </si>
  <si>
    <t>工作职责 1. 无线测试仪表及通用测试仪表的测试系统开发，产线自动化测试软件开发 2. 测试仪表的技术支持，指导客户开发自动测试程序 3. 制定测试方案、演示及评估推广  资格和要求 1. 有软件开发基础，有软件开发热情，熟悉C、C++或C#至少一种语言 2. 具有较强的学习、分析解决问题能力 3. 具有移动通讯基础知识优先</t>
  </si>
  <si>
    <t>深圳市矽电半导体设备有限公司</t>
  </si>
  <si>
    <t>五险一金 补充医疗保险 员工旅游 餐饮补贴 专业培训 绩效奖金 年终奖金 定期体检</t>
  </si>
  <si>
    <t>岗位职责： 1、产品软件设计和项目前期调研工作； 2、产品软件技术资料编制； 3、负责现场产品软件方面的技术类问题的解决及后期改进工作； 任职要求： 1、 软件自动化等相关专业本科以上学历； 2、 2年以上工作经验，有非标自动化行业独立软件设计经验优先； 3、 精通MFC开发、C++开发，熟悉VC++/VS2005/VS2008开发工具，熟悉多线程、内存管理及文件处理等技术；</t>
  </si>
  <si>
    <t>北京中微普业科技有限公司</t>
  </si>
  <si>
    <t>五险一金 补充医疗保险 员工旅游 餐饮补贴 定期体检 年终奖金 交通补贴</t>
  </si>
  <si>
    <t>岗位职责： 1、负责项目的设计、开发、测试； 2、负责项目各功能模块的代码编写，解决项目中的关键问题和技术难题，并根据需求，完善软件； ； 3、协作其他工程师工作； 4、处理产品出现的技术问题，为相关的人员提供技术支持。 任职要求： 1、专科以上学历，电子、通讯、计算机等专业，2年以上工作经验者优先； 2、熟悉VC/C++语言，精通C#、.NET规范，熟练掌握MySql、SQL SERVER、Oracle数据库中的一种，能独立进行较复杂的数据库设计及开发工作； 3、了解串口/USB/网络通信，熟悉TCP/IP Socket编程，熟练掌握网络编程技术及多线程技术、进程处理技术； 4、具备创新精神，工作认真负责，有良好团队合作精神； 5、具有很强的分析问题和解决问题的能力；  一经录用购买六险一金+餐补+定期体检+绩效奖金+带薪年假+良好的晋升空间等...  薪酬：8K-15K</t>
  </si>
  <si>
    <t>资深C&amp;C++软件工程师（美诺泰科）</t>
  </si>
  <si>
    <t>创业慧康科技股份有限公司</t>
  </si>
  <si>
    <t>unity3d开发工程师 - 北京/上海/杭州/广州 (职位编号：35096)</t>
  </si>
  <si>
    <t>字节跳动</t>
  </si>
  <si>
    <t>五险一金 交通补贴 年终奖金 专业培训 通讯补贴 餐饮补贴 定期体检 节日福利</t>
  </si>
  <si>
    <t>芯发威达电子（上海）有限公司</t>
  </si>
  <si>
    <t>（注：美诺泰科为创业慧康全资子公司） 工作职责： 1、负责项目的需求分析、整体方案设计； 2、负责系统框架和核心代码的实现，解决开发中的技术问题； 3、参与新的软件设计、开发方法、工具的规划、前期探索与引进工作； 4、指导和参与软件团队的能力提升。  岗位要求； 1、本科以上学历，计算机相关专业本科及以上学历，3年以上开发工作经验； 2、技术/技能要求： 1) 熟悉Windows/Linux操作系统下的C/C++开发，熟悉C++和面向对象技术； 2) 精通网络编程、熟悉TCP/IP相关协议； 3) 具备良好的团队意识及创新思维、自我激励能力，善于与人合作； 4) 具有良好的表达与沟通能力以及独立思考并解决问题的能力，能够熟练阅读和理解英文资料。  3、其他要求： 符合以下条件之一者优先： 1) 有医疗产品、医疗业务软件开发经验者 2) 医疗保健行业工作背景 3) 有多媒体系统开发经验者 4) 熟悉SIP协议 5）参加过大中型软件项目的开发</t>
  </si>
  <si>
    <t>六险一金 高薪期权 弹性工作 免费三餐 租房补贴 带薪休假 休闲下午茶 晋升空间 团队氛围好</t>
  </si>
  <si>
    <t>绩效奖金</t>
  </si>
  <si>
    <t>深圳市汉森软件有限公司</t>
  </si>
  <si>
    <t>岗位职责： 1、参与了解客户需求与软件设计; 2、负责公司Web项目的设计与开发 3、对使用客户提供技术支持与代码维护  任职条件： 1、计算机相关专业，本科及以上学历。 2、熟练掌握Web开发技术，熟悉HTML、CSS、Javascript，熟悉后台开发语言(PHP、ASP.NET、JSP、Python)中的一种。 3、熟练掌握前端框架JQuery 4、熟悉SQL语言 5、工作认真负责，好学  欢迎热爱Web编程的应届本科毕业生加入</t>
  </si>
  <si>
    <t>员工旅游 餐饮补贴 绩效奖金 年终奖金 五险一金 包住</t>
  </si>
  <si>
    <t>1、负责公司现有软件产品的代码维护和新产品的开发。 2、负责根据项目经理编制的需求进行软件设计和功能开发。 3、编写相关设计文档和标准化资料。 4、参与公司现有产品技术问题的定位、分析和解决； 5、负责执行上级领导安排的临时性开发工作。  岗位要求： 1、计算机相关专业，本科含以上学历，3年以上Windows下应用软件开发工作经验，熟悉掌握MFC开发； 2、熟悉C++编程语言，熟练应用VC,VS等开发工具和相关调试工具； 3、逻辑思路清晰，工作认真负责，良好的团队合作精神。</t>
  </si>
  <si>
    <t>.NET开发工程师/软件工程师</t>
  </si>
  <si>
    <t>瑞泰信息技术有限公司</t>
  </si>
  <si>
    <t>五险一金 员工旅游 绩效奖金 年终奖金 定期体检 弹性工作 专业培训 周末双休</t>
  </si>
  <si>
    <t>岗位职责： 1、主要负责微软CRM项目的技术实施，CRM产品的客户化开发，包括实体开发、客户端脚本定制、插件、工作流、报表开发，以及系统测试及优化，并编写技术文档； 2、精通基于B/S架构开发；熟悉ASP.NET,C# ,WCF；熟悉SQLServer或Oracle数据库； 3、参与部署实施应用程序所要求的所有活动，根据项目需要参与需求分析和功能设计； 4、维护管理项目的系统源代码与测试系统。  任职要求： 1、1-3年应用软件/互联网开发经验； 2、大专以上学历，1年左右.Net开发经验 3、热爱技术，能熟练掌握.Net开发； 4、熟悉面向对象编程和多层架构的设计和开发，了解设计模式； 5、有微软CRM开发经验或技术团队管理经验优先；</t>
  </si>
  <si>
    <t>高级C++软件开发工程师</t>
  </si>
  <si>
    <t>深圳市朗仁科技有限公司</t>
  </si>
  <si>
    <t>漏洞研究员</t>
  </si>
  <si>
    <t>北京明朝万达科技股份有限公司</t>
  </si>
  <si>
    <t>五险一金 员工旅游 年终奖金 节日福利</t>
  </si>
  <si>
    <t>岗位职责： 1. 根据诊断软件研发设计工作计划及任务分工，开展软件研发编码工作，并进行调试优化； 2. 参与诊断软件的迭代升级工作，提出改进建议和方案； 3. 分析诊断软件业务逻辑，编写软件研发设计的协议文档； 4. 及时解决研发过程中的技术问题。 任职要求： 1、计算机、软件开发相关专业大专以上学历；可阅读基本的英文材料； 2、精通C/C++，熟悉VC编程环境, 具有一定的GUI编程经验； 3、3年以上软件开发经验； 4、对汽车诊断协议或其它通讯协议有一定了解者优先，有重卡开发经验者优先； 5、具有较强的逻辑思维能力，能独力解决工作中的问题和难点； 6、具有较强的团队合作意识，有团队管理经验者优先； 7、会OD、IDA等反编译工具者优先。</t>
  </si>
  <si>
    <t>设计专员</t>
  </si>
  <si>
    <t>C/C++开发工程师（语玩）</t>
  </si>
  <si>
    <t>深圳市万合文化传播有限公司</t>
  </si>
  <si>
    <t>北京欧美利华科技有限公司</t>
  </si>
  <si>
    <t>文字媒体/出版</t>
  </si>
  <si>
    <t>五险一金 餐饮补贴 定期体检 交通补贴 电脑补贴</t>
  </si>
  <si>
    <t>五险一金 餐饮补贴 年终奖金 出国机会 定期体检 周末双休 带薪年假</t>
  </si>
  <si>
    <t>1、任职要求 （1）欢迎优秀应届毕业生，必须拥有成熟完整的设计作品； （2）本科以上学历，对GUI设计趋势有灵敏触觉和领悟能力；有web前端开发经验, 熟练应用 DIV+CSS 页面布局； （3）精通Photoshop、illustrator等设计，了解Html、CSS，JavaScript，Ajax，XML，Json，Jquery等相关Web技术； （4）从事UI设计行业工作，具有网页、手机软件UI设计（包括界面、图标风格与统一规范等）经验者尤佳； （5）设计过程注重细节的把握，具有扎实的美术功底与艺术素养，有良好的创意思维、理解能力、沟通能力，能够做到用户体验和设计的良好结合，指导设计的可实现性，看重成果导向；思维严谨，工作主动，有良好的沟通能力和团队合作意识。 2、岗位职责 （1）依据产品定义，确认界面风格和设计方向； （2）配合产品经理，负责开发产品的创意与实现； （3）负责设计并完成切图供开发人员使用，包括：图标，样式，动画效果，GUI设计等； （4）参与产品前期界面研究、设计流行趋势分析，配合产品经理及软件工程师完成整套UI（网页、软件、移动客户端）界面设计人机交互设计工作； （5）配合内容部门，做好内容与运营相关海报、banner、logo等设计； （6）协助制定相关设计标准，或分享相关经验，推动产品视觉力量。 3、拟招聘人数：3-5人 4、待遇：6-12万/年</t>
  </si>
  <si>
    <t>岗位职责： 1.负责Linux下C++服务器开发及维护； 2.负责音视频编解码、传输的维护及优化； 3.使用Hadoop、Hbase、Hive等进行大数据存储、处理和分析。 岗位要求： 1.硕士（1年以上工作经验）、本科（2年以上工作经验）； 2.C/C++理论及实践基础扎实； 3.具备Linux开发经验，熟悉Linux环境下编程； 4.熟悉音视频编解码及传输的优先； 5.熟悉rtp及rtmp协议的优先。</t>
  </si>
  <si>
    <t xml:space="preserve">工作职责： 1、 工业控制通信协议开发、数据采集； 2、 负责软件开发和单元测试工作； 3、 负责软件的系统设计、模块设计，按照需要完成详细设计； 4、 书写相关的技术类文档。 5、根据设计要求编写相应的PLC工艺控制程序;
6、根据设计要求编写相应的C#上位机程序。  任职要求： 1. 有工业通信协议、PLC通信开发经验或熟悉Modbus、OPC协议； 3. 熟悉西门子PLC软硬件控制和设计，能独立设计编写PLC控制程序，精通STEP 7等PLC编程软件；
4. 拥有设备端通讯软件开发经验、了解欧姆龙PLC与上位机通讯协议; 5. 3年以上C#或C++开发经验； 5. 熟悉SQL、Oracle数据库操作； 6. 具备一定的设计能力,有良好、规范的编程习惯和文档编写习惯； 7. 具备良好的学习能力和独立解决问题的能力，能承受一定的工作压力； </t>
  </si>
  <si>
    <t>互动多媒体软件开发工程师</t>
  </si>
  <si>
    <t>易晟拓明（北京）科技发展有限责任公司</t>
  </si>
  <si>
    <t>一、岗位要求 1、本科及以上学历； 2、熟练掌握C#、Uinty3D，具有独立开发软件模块的能力； 3、熟悉各种网络传输协议（如：TCP/IP、UDP等），串口通讯协议； 4、熟悉OpenGL/OpenCV，图形图像处理； 5、拥有多媒体展览展示系统（互动投影、多点触控、绿幕抠像、kinect程序开发等）开发经验优先； 6、具备良好的分析解决问题能力，能独立承担项目，有系统进度把控能力； 7、责任心强，具有良好的沟通能力和团队写作能力； 二、职责： 1、负责多媒体互动软件开发； 2、负责基于windows平台的中小型游戏开发； 3、负责软件调试部署； 4、负责为客户和现场调试人员提供技术支持。</t>
  </si>
  <si>
    <t>深圳市君利信达科技有限公司</t>
  </si>
  <si>
    <t>软件设计师</t>
  </si>
  <si>
    <t>日之阳（北京）仪器制造有限公司</t>
  </si>
  <si>
    <t>周末双休 餐饮补贴 通讯补贴 绩效奖金 年终奖金 五险一金</t>
  </si>
  <si>
    <t>年终奖金 5险 员工旅游 专业培训</t>
  </si>
  <si>
    <t xml:space="preserve">1.基本要求： 1.1 大学本科或本科以上学历。 1.2 计算机或信息技术相关专业。 1.3 熟悉电脑办公软件和各种办公设备。 1.4 勤奋、严谨、有责任心、遵守职业道德。  2.技能要求： 2.1 计算机相关专业，专科以上学历，熟悉.net平台开发，熟悉C#语言。 2.2 SQL server、mySQL、SQLite数据库等技术。 2.3 熟悉.net分层开发和分布式计算体系结构。 2.4 思路清晰，代码规范，具备良好的分析和解决问题的能力。 2.5 有规范的文档及方案的口头和书面表达能力。 </t>
  </si>
  <si>
    <t>深圳市华昊东方科技有限公司</t>
  </si>
  <si>
    <t xml:space="preserve">1、负责视觉定位、识别、匹配及检测算法开发； 2、负责公共安全产品AI算法的设计、实现模块化软件结构； 3、负责关键技术点研究突破，采取有效措施，推进项目完成； 4、负责跟踪图像算法前沿技术并能够尽快应用到实际工作中。  任职要求： 1、本科及以上学历，计算机、数学等相关专业； 2、精通Matlab数学软件优先； 3、熟悉OpenCV/OpenGL/Caffe等常用开源库； 4、2年或以上算法开发、调试经验； 5、熟练掌握python开发语言； 6、具备行人检测，视频分析，三维建模，动态跟踪，目标检测跟踪识别经验的人优先考虑； 7、对面部表情情绪输出有研究者优先； 福利待遇：  备注：公司办公地点在深圳市龙华区观澜街道银星科技大厦，国家企业孵化中心，嫌上班远的请勿投简历，以免浪费大家时间。 </t>
  </si>
  <si>
    <t>五险一金 补充医疗保险 员工旅游 交通补贴 绩效奖金 年终奖金 弹性工作 定期体检</t>
  </si>
  <si>
    <t>高级签章客户端开发工程师</t>
  </si>
  <si>
    <t>任职要求
： 1、 计算机或IT相关专业，本科及以上学历，2年以上java后端开发经验； 2、 能够熟练使用Struts、Spring、Hibernate、MyBatis、SpringMVC进行开发，熟悉MVC设计模式； 3、 熟悉UML语言、XML、HTML、JavaScript、CSS、DIV 等相关技术和知识； 4、 熟练使用oracle、mysql等常用的数据库系统，具备一定的数据库设计能力； 5、熟练使用Maven，并对缓存机制有一些了解，并对插件开发有一些了解； 6、有较强的发现、分析、解决问题能力,良好的文档编写、阅读能力，沟通能力和团队合作精神； 7、思维清晰，有责任心，具有良好的学习能力，能够快速适应新领域，能承受较大的工作压力，能确保工作进度和质量按既定计划进行。  岗位职责： 1、负责系统集成方向、IT行业应用软件开发； 2、参与软件的需求分析，系统设计，开发以及测试工作，并撰写技术文档； 3、负责系统的运行维护。在项目的生命周期内，负责对系统的部分功能进行升级或调整； 4、负责核心模块的代码编写，负责技术难题预研与公关； 5、制定项目开发计划、check点检查，上线计划等项目管理工作； 6、提升公司整体技术水平，融入团队，协同工作； 7、服从公司安排，完成领导安排的其它工作。</t>
  </si>
  <si>
    <t>上海大智慧财汇数据科技有限公司</t>
  </si>
  <si>
    <t>技能要求 1.         具有较高的件工程能力和习惯，能够进行产品级需求分析和开发 2.         熟悉C，C++开发，同时熟悉c#开发更佳； 3.         熟悉使用QT开发桌面应用 4.         熟悉WINDOWS API、COM组件、ATL等开发技术，熟悉MFC架构 5.         熟练使用Linux系统，掌握基本shell编程 6.         有Office，WPS，PDF或OFD相关开发经验 7.         有PKI相关开发基础 8.         熟悉《GM/T  0031-2014》相关签章组件开发者优先 岗位职责 1.         需求分析和设计，编写相关文档 2.         负责Windows/Linux系统上的客户端签章软件、控件、插件开发 3.         负责相关技术标准的预研和产品化  4.         产品线维护管理</t>
  </si>
  <si>
    <t>五险一金 员工旅游 餐饮补贴 通讯补贴 专业培训 年终奖金 定期体检 补充公积金 出国机会 补充医疗保险</t>
  </si>
  <si>
    <t>1、按照软件开发需求进行软件设计； 2、按照软件设计报告进行软件开发； 3、进行软件单元测试； 4、协调第三方测试人员修改程序BUG； 5、对软件项目进行实施； 6、撰写项目相关文档； 7、对日常项目进行维护。  岗位要求： 1、要求本科及以上学历，2年以上C++开发经验； 2、精通TCP/IP网络开发和多线程处理技术； 3、有服务器系统、网络通讯等相关开发经验； 4、简历中请注明使用的开发工具、工作任务描述及自己所承担的项目； 5、熟悉或了解Java、javascript、python、go等语言，有志向成为全栈工程师者优先考虑。</t>
  </si>
  <si>
    <t>北京易艾斯德科技有限公司</t>
  </si>
  <si>
    <t>C++高级开发工程师/高级C++工程师</t>
  </si>
  <si>
    <t>可丽尔医疗科技（常州）有限公司</t>
  </si>
  <si>
    <t>五险一金 商业保险 餐饮补贴 通讯补贴 年终奖金 定期体检 员工旅游</t>
  </si>
  <si>
    <t>根据架构师要求和软件需求文档，负责代码和详细文档的编写。 任职要求： 1.在.Net 平台下使用 C#语言开发 ，有三年以上B/S结构项目开发经验； 2.精通webapi，websocket （Signalr）等通讯交互协议（有服务器端主动推送客户端经验优先）； 3.精通SQL Server或MySQL等数据库开发经验,可以熟练使用如SQL查询，存储过程，视图等； 4.熟悉Javascript 基于react 框架的交互开发； 5.掌握使用dva，ES6，JSX等技术； 6.具有良好编程风格及代码重构经验； 7.熟悉Ant Desgin Pro，可基于React开发复用组件，熟悉Redis实时数据库，实际使用过Signalr通讯服务，了解dva等相关开发经验者优先。  其他福利待遇： 1、六险一金：五险一金+员工商业保险； 2、年度奖金、生日礼金、节日慰问金等； 3、各类生活补贴：午餐补贴； 4、带薪年假、 公司年度旅游； 5、公司年度体检； 6、公司统一业务提升培训、公司内部竞赛评优奖励等； 7、提供公司内职业上升通道。</t>
  </si>
  <si>
    <t xml:space="preserve">可丽尔是口腔正畸解决方案供应商。我们围绕临床医生和患者需求持续创新、与合作伙伴开放合作，在口腔健康，牙齿矫正和云计算等领域构筑一对一的解决方案优势。我们致力于为全球用户提供更好的隐形矫正方案，持续提 升患者体验，为客户创造最大价值。  我们以提升人们的笑容魅力为愿景，运用生物力学领域的专业经验，加强口腔健康和美学，为用户创造优质生活和美丽笑容而努力。历经多年的发展，开发出无托槽正畸和舌侧正畸等隐形解决方案，全面推动线上线下的新服务模式，获得业内的普遍认可，  可丽尔医疗隶属于集团公司博恩登特子品牌。集团公司博恩登特是一家为口腔医疗机构“一体化服务”的平台服务企业，公司旗下10多家子公司，30多个办事处，部分设在国外，500多名员工。每年实现超过50%以上的成长，销售额达到数亿元，直接服务牙医人数超过8万人。可丽尔医疗科技有限公司得到集团公司的垂直投资，处于飞速发展阶段！  职位关键字： C++  ，QT  岗位职责 1.精通C/C++，STL,熟悉最新的C++标准，熟练使用visual studio集成开发工具； 2.熟悉常用数据结构，对算法研究有强烈兴趣； 3.熟悉opengl，有glsl编程经验尤佳； 4.熟悉C/S网络编程，精通C++多线程编程,了解HTTP,TCP协议; 5.熟悉git版本管理工具; 6.熟悉常用设计模式,熟练使用UML工具，负责相关产品功能模块的详细设计； 7.负责编写产品的核心代码,解决软件开发项目中的关键问题和技术难题； 8.编写相关的单元测试代码，对产品相关功能进行重构; 9.负责产品相关开发文档的撰写； 任职要求： 1.本科及以上学历、计算机专业优先； 2.有5年以上工作经验，有mac工作经验者优先； 3.专业能力强，具备极强的设计和架构能力，能够在项目中攻坚克难； 4.具有良好的团队合作意识，能够帮助和指导其他同事解决实际问题； 5.工作积极主动，责任心强，能够对项目技术和项目流程持续改进； 6.能够承受一定的工作压力；。 </t>
  </si>
  <si>
    <t>开发工程师</t>
  </si>
  <si>
    <t>北京快友世纪科技股份有限公司</t>
  </si>
  <si>
    <t>广州市盛通建设工程质量检测有限公司</t>
  </si>
  <si>
    <t>C++游戏服务端</t>
  </si>
  <si>
    <t>五险一金 补充医疗保险 餐饮补贴 通讯补贴 弹性工作 定期体检</t>
  </si>
  <si>
    <t>广州玩动网络科技有限公司</t>
  </si>
  <si>
    <t xml:space="preserve">任职要求： </t>
  </si>
  <si>
    <t>五险一金 补充医疗保险 通讯补贴 专业培训 年终奖金 定期体检 员工宿舍 工会福利</t>
  </si>
  <si>
    <t>网络游戏 多元化业务集团公司</t>
  </si>
  <si>
    <t>岗位要求： 1、精通Java编程、设计模式和组件技术，熟悉关系型数据库，和面向对象思想； 2、熟悉软件技术文档的编写，具备良好的文档编制习惯和代码书写规范； 4、精通Java、JSP、Servlet、JavaBean、JavaScript、Struts、Spring等开发技术，能指导开发人员进行Web应用开发； 5、熟悉各种开发环境中使用的工具，以下每种的工具要求至少熟练使用其中一种： A）J2EE容器类：Tomcat、Jboss、weblogic、WebSphere B）版本控制类：SVN、CVS、SOS C）IDE类：NetBeans、Intellj IDEA、Eclipse类  D）数据库类：MySql、SQLServer、ORACLE、PostgreSQL。 岗位职责： 3、承担项目售后维护、技术支持工作。</t>
  </si>
  <si>
    <t>工作餐 下午茶 季度奖金 年终奖 年底双薪 六险一金 零食饮料 节日福利 年度旅游</t>
  </si>
  <si>
    <t>北京北大软件工程股份有限公司</t>
  </si>
  <si>
    <t>1、根据策划文档，完成游戏服务器的逻辑模块的开发； 2、设计和优化游戏数据结构； 3、维护和优化游戏服务器；  任职资格： 1、熟悉C++，扎实的数据结构与算法基础； 2、有3年以上的服务器开发经验； 3、熟悉数据库开发，熟悉mysql； 4、熟悉linux开发环境； 5、熟悉至少一种脚本语言，lua优先； 6、熟悉skynet，熟悉actor模式优先； 7、有良好的沟通能力和团队协作能力；</t>
  </si>
  <si>
    <t>五险一金 餐饮补贴 通讯补贴 专业培训 出国机会 绩效奖金</t>
  </si>
  <si>
    <t xml:space="preserve">【岗位职责】 1、与需求分析员和关键用户合作澄清用户需求，分析并评估技术解决方案 2、作为应用团队的核心成员，设计和实现应用程序架构 3、承担项目任务，完成编码、测试及开发文档编写工作 4、参与数据库设计和优化 【岗位要求】 1、计算机或相关专业全日制本科及以上学历 2、熟悉.NET开发环境，熟练掌握C＃、ASP.NET等开发语言和框架 3、熟悉Javascript编程以及相关类库、具有ExtJs开发经验的优先 4、熟悉SQL Server数据库，会使用工具界面及命令备份数据库，熟悉数据库的热备知识 5、坚持代码整洁之道，有良好的编程规范及开发技能 6、具有较强的责任心和沟通协作能力 7、热爱研发工作，学习能力强，具有分析、解决应用问题的能力，及时分享***实践及改进交付软件方式的新想法 8、性格开朗，具有良好的团队精神和敬业精神，能较快较好融入项目开发小组 </t>
  </si>
  <si>
    <t>北京思创贯宇科技开发有限公司</t>
  </si>
  <si>
    <t>crm合伙人 crm股东 crm开发工程师</t>
  </si>
  <si>
    <t>北京华琪软通技术有限公司</t>
  </si>
  <si>
    <t>1、为人诚实，能吃苦耐劳，无不良嗜好； 2、计算机相关专业本科及以上学历； 3、熟练使用C语言，熟练掌握数据库（oracle、 SQL Server）、Webservice、网络接口等相关知识； 4、有良好口头表达能力，善于交流沟通。有良好的文字表达能力和独立工作能力。</t>
  </si>
  <si>
    <t>5-7万/月</t>
  </si>
  <si>
    <t>我们有2家公司：北京智云广通技术有限公司和北京华琪软通技术有限公司，是1999年成立的，20年来一直给移动、联通、电信、企业提供自己开发的产品，给移动、联通、电信主要提供回流分析系统、改号通知系统、智能外呼营销系统、呼叫中心系统、IVR电信增值业务；给企业主要提供呼叫中心系统、电话会议系统、电话通话过程录音监听系统、企业自动外呼通知、自动外呼营销系统、电话调度系统、电话举报系统、企业多功能电话交换机，产品介绍请看www.ctiworld.com.cn，公司有自己的研发力量，现在招聘有开发经验或者自己手上有在线客服软件、crm产品的高级软件工程师，要求如下：  特别说明：如果你手上有自己独立开发过的可以销售的成熟软件或者某个某些行业的软件，尤其是CRM软件，可以跟我们公司协商合作模式，大家一起进行推广，利润共享。如果具备这个条件，可以将情况发送到hakeysu@163.com ，或者联系：苏瑞刚，13601131617。  职位描述（这些条件不重要，只要你有自己的开发风格或熟练使用的开发工具或自己的工作模式）： 1、应用软件设计、开发（尤其是在线客服软件，智能客服机器人，crm软件）  合作条件（这些条件不重要，只要你有自己的开发风格或熟练使用的开发工具或自己的工作模式）： 1、必须熟练使用某些开发工具，做过很多项目，优先考虑：拿到客户需求能独立设计软件和数据库结构、界面、能独立开发、调试。 2、负责基于Java 或 ASP.NET的应用软件设计、开发  任职条件： 1、必须熟练使用Java 或 C#，Visual Studio 2014，SQL Server。 2、熟练使用javascript语言，进行客户端脚步代码编写 3、深刻理解Java 或 .NET架构，精通Java 或 ASP.NET，C#，XML，Web Service等开发技术，有大型软件开发项目经验者优先； 4、必须能独立完成网站页面的设计与制作，熟悉CSS和PhotoShop，具有熟练的页面设计和美工能力 5、熟悉UML、OOA等设计模式和软件架构，有大型软件开发项目经验者优先。 6、懂UE，注重用户体验者优先。 7、精通JavaScript，XML，能用JS独立开发前端展现框架，精通JSON消息，熟悉流行开源JS框架（如JQUERY），了解各类主流浏览器JS编程。 8、懂得CSS+Div的前端展现方式。 9、在整个软件开发过程中能撰写和更新各类技术文档。 10、具有一定的管理软件的设计、开发、部署和维护经验。 11、能够承受压力下的技术开发和维护工作，高效率的完成团队任务。 12、专科以上学历，两年以上工作经验，非常良好的沟通能力</t>
  </si>
  <si>
    <t>北京乐可威信息技术有限公司</t>
  </si>
  <si>
    <t>招聘公众号前端开发</t>
  </si>
  <si>
    <t>深圳市莎鸥凯创新科技有限公司</t>
  </si>
  <si>
    <t>前端开发工程师（小程序方向）</t>
  </si>
  <si>
    <t>北京贵士信息科技有限公司</t>
  </si>
  <si>
    <t>岗位职责： 1.使用C++语言进行开发，编译、运行； 2.要求采用C/S架构，开发工具为VC++6.0或Visual Studio2010/2012； 3.负责公司软件产品的修改和维护。  任职要求： 1.精通C++语言、5年以上软件开发经验，独立开发过一个中型项目者优先 2.精通mfc，熟练qt 3.有良好的代码书写规范和英文阅读能力。 4.有责任心,积极进取；有较强的文字表达、文档撰写、沟通协调能力；有团队协作精神。</t>
  </si>
  <si>
    <t>五险一金 绩效奖金 补充医疗保险 年终奖金 员工旅游 餐饮补贴</t>
  </si>
  <si>
    <t>员工旅游 弹性工作 定期体检 六险一金 出国机会 年终奖金 绩效奖金</t>
  </si>
  <si>
    <t>1、参与系统需求分析、设计，以及相关文档编写等工作； 2、完成软件系统代码的实现，编写代码注释和相关开发文档； 3、根据设计文档或需求说明完成代码编写，调试，测试和维护； 4、分析并解决软件开发以及实际运行过程中的问题； 5、配合团队成员完成公司指派的其他相关任务； 任职要求： 1、计算机专业本科以上学历，两年以上软件开发经验； 2：有过适用于公众号开发的开源框架使用经验优先。有用过fastadmin开源框架做过粉丝管理项目的优先。 3、熟悉微信公众号开发，必须有从事过电子商务项目，做过粉丝管理系统，微信公众号客服系统。 4、熟练掌握php/java/masql等后端开发语言。以及Javascript,、XML、Jquery、Ajax、等技术； 5、具有较强的沟通能力、文字表达能力、团队合作精神； 6、有过类似，艾客，神达，客运聚微信公众号粉丝管理系统经验的优先， 7、非有过电商粉丝管理项目经验的勿投。</t>
  </si>
  <si>
    <t>岗位职责： 1. 负责公司 JS SDK 开发、维护、客户支持； 2. 其他前端相关的数据采集方式调研和开发，比如微信、支付宝小程序等； 3. 根据规范进行系统快速迭代开发与维护，并对后期的维稳及优化负责；  任职要求： 1. 本科以上学历，计算机相关专业； 2. 2年以上开发工作经验，熟练并全面掌握JS各种基础知识及技术细节，熟悉 ECMAScript/CSS/HTML 最新规范; 3. 熟悉 jQuery/Vue/Angular/React 等常用前端类库、框架的设计原理，熟悉MVC、MVVM等设计模式； 4. 至少熟悉一门非前端的语言（如Java/PHP/Python/C#），并有实践经验； 5. 具有微信、百度、支付宝小程序工作经验的优先考虑；  综合素质： 1. 具有开放的心态，具备快速接受新技术和新知识的能力，对前沿技术有浓厚的兴趣，追求编写优雅的代码，从技术趋势和思路上能影响技术团队； 2. 具有较强的独立工作能力、工作积极主动和富有团队协作精神；</t>
  </si>
  <si>
    <t>【岗位职责】 1、负责人工智能相关嵌入式开发； 2、NLP性能提高； 3、语言模型的训练和研究。  【任职要求】 1、计算机相关专业本科及以上学历，3年以上相关工作经历； 2、扎实的C++编程基础，有 Java,Python,Perl开发经验优先； 3、熟悉Linux开发环境，有消回声，语音合成，NLP相关开发/研究经验的优先 4、有Tensorflow相关经验的优先</t>
  </si>
  <si>
    <t>深圳市多元世纪信息技术股份有限公司</t>
  </si>
  <si>
    <t>运维开发工程师 (职位编号：17984)</t>
  </si>
  <si>
    <t>奇虎360科技有限公司</t>
  </si>
  <si>
    <t>五险一金 弹性工作 周末双休</t>
  </si>
  <si>
    <t>1、4年C++开发相关工作经验，本科以上学历，计算机相关专业； 2、精通C/C++编程语言，熟悉面向对象编程和常用的设计模式，具有良好的编码规范； 3、熟悉oracle/sybase/informix/db2/sql server/mysql等数据库至少其中一种，能够熟练使用标准 SQL语句和数据库编程； 4、热爱程序设计及开发工作； 5、具有良好的沟通能力、团队意识和敬业精神，热爱本职工作； 6、有很强的逻辑思维能力；积极主动，学习能力强，做事严谨、细致、负责； 7、有金融类业务开发经验者优先。  岗位职责： 负责公司自研金融交易类软件产品开发工作。</t>
  </si>
  <si>
    <t>上海点硕信息技术有限公司</t>
  </si>
  <si>
    <t>中航嘉信商务旅行管理有限公司</t>
  </si>
  <si>
    <t>C#软件工程师(G）</t>
  </si>
  <si>
    <t>深圳中科飞测科技有限公司</t>
  </si>
  <si>
    <t>五险一金 员工旅游 交通补贴 餐饮补贴 年终奖金</t>
  </si>
  <si>
    <t>带薪年假 五险一金 节日福利 专业培训 餐饮补贴 通讯补贴 补充医疗保险 定期体检 年终奖金</t>
  </si>
  <si>
    <t>工作范围： 公司互联网产品、PHP开发框架研发，企业站点开发  技能： 1、一年以内PHP + Mysql开发经验，熟练掌握PHP，SQL语言，对PHP面向对象实际应用并充分理解，了解比较流行的框架原理和MVC模式； 2、拥有良好的代码习惯，如代码结构清晰，命名规范，逻辑性强，冗余率低； 3、熟悉html5，css，熟练掌握javascript者佳； 4、熟悉svn或git版本库的使用； 5、熟悉Linux系统基本操作，熟悉apache/nginx + Mysql + PHP安装配置及主要参数；  其他： 1、具备良好的专业意识，注重系统安全和性能； 2、具备强烈的进取心、求知欲及团队合作精神，有较强的沟通及协调能力； 3、具备独发现问题和解决问题能力，自学能力强；  优先： 1、对Mysql的索引和查询优化熟练，具有大数据量工作经验者优先； 2、参与过大型Web网站开发和维护经验优者优先； 3、了解或使用过nodejs、一两种NoSql数据库者优先； 4、有无线端开发经验者优先。  面试地址：虹口足球场附近，上班地址：虹口足球场附近</t>
  </si>
  <si>
    <t xml:space="preserve">岗位职责： 任职资格： </t>
  </si>
  <si>
    <t>五险一金 补充医疗保险 补充公积金 免费班车 员工旅游 餐饮补贴 专业培训 年终奖金 绩效奖金 弹性工作</t>
  </si>
  <si>
    <t>1. SECS/GEM软件和EFEM控制相关的研发及应用工作，支撑公司各设备部门对SEMI标准化及EFEM的应用需求。 2. 基于现有平台架构，编写应用方案及设计文档。 3. 完成半导体检测设备系统涉及平台相关的开发工作。 4. 支持其他部门研发人员的系统集成相关工作。 5. 技术支持和现场调试。 岗位要求 1、 本科及以上学历，计算机科学与技术、软件工程、自动化等相关专业； 2、 熟练掌握C#语言,至少3年以上C#开发经验，熟悉C++； 3、 具有面向对象编程思维，熟练应用各种设计模式； 4、 熟悉SQL语言，有SQL Server或者Oracle数据库开发经验； 5、 熟悉多线程编程，有线程同步、异步、阻塞等开发经验； 6、 熟练掌握TCP/IP网络协议，熟悉RS232/485等数据通讯接口； 7、 有较高的英语读写能力，较强的逻辑分析能力，具备较强的学习和总结能力； 8、 有半导体软件开发经验，熟悉GEM/SECS等相关SEMI协议者优先录用。 9、 为人积极热情，有团队合作精神。  其他福利：  5天8小时，入职即购买5险1金，假期按国家规定；午餐补贴+晚餐补助；高额的出差津贴；不间断的水果零食，每周集体下午茶，每月户外团建及员工生日party；节日礼品或礼金，结婚生子红包；上班交通方便，年度旅游、年度体检等。</t>
  </si>
  <si>
    <t>数字影视制作中心技术总监 (职位编号：数字影视制作中心（2017年8月4日）)</t>
  </si>
  <si>
    <t>新华网股份有限公司</t>
  </si>
  <si>
    <t>五险一金 餐饮补贴 通讯补贴 定期体检 专业培训 绩效奖金 年终奖金</t>
  </si>
  <si>
    <t>深圳同方以衡基金管理有限公司</t>
  </si>
  <si>
    <t>GIS软件工程师</t>
  </si>
  <si>
    <t>北京原真在线监测技术有限公司</t>
  </si>
  <si>
    <t>金融/投资/证券 学术/科研</t>
  </si>
  <si>
    <t>工作描述： 1、负责PDF文件处理相关技术的开发，代码维护； 2、使用QT实现产品人机界面设计和应用软件开发； 3、负责部分C++算法和程序以及工具的开发和维护。  岗位要求： 1、本科（含）以上，计算机或相关专业； 2、熟练掌握C/C++语言，基础扎实，掌握面向对象编程思想； 3、能够独立编写Qt程序，掌握Qt Creator以及VS的使用，精通Qt开发库，熟练Windows/Linux/Mac 下的Qt 应用程序开发； 4、掌握Linux下的开发工具和方法，有使用QT进行linux和mac上开发的经验，熟悉linux平台。嵌入式平台应用程序的工具和方法； 5、对基础技术研发（PDF文档技术，图形图像）有浓厚兴趣、有良好的自学能力。有图像处理算法基础和熟悉openCV者优先； 6、具有团队合作精神和良好的沟通能力；具备强烈的技术热情和良好的学习能力。</t>
  </si>
  <si>
    <t>交通补贴 餐饮补贴 通讯补贴 绩效奖金 年终奖金</t>
  </si>
  <si>
    <t>H5开发工程师</t>
  </si>
  <si>
    <t>宏太智慧谷・广州国硕信息技术有限公司</t>
  </si>
  <si>
    <t>1、了解B/S软件架构； 2、使用superMap或者ArcGis平台进行部署项目或者二次开发项目经验； 3、了解C#或java一门语言； 4、有web前端开发经验者优先。</t>
  </si>
  <si>
    <t>C++开发工程师-紧急</t>
  </si>
  <si>
    <t>五险一金 员工旅游 交通补贴 通讯补贴 绩效奖金</t>
  </si>
  <si>
    <t>.NET开发工程师（小米生态链企业）</t>
  </si>
  <si>
    <t>1. 独立完成H5，小程序、公众号、企业号等手机应用的开发工作； 2. 持续优化前端体验、页面响应以及浏览器兼容性； 技能要求： 1. 一年以上HTML5和java开发工作经验； 2. 熟练使用JavaScript、HTML/HTML5/XML、CSS/CSS3等技术； 3. 熟悉W3C标准及AJAX运作机制，熟悉jQuery等常见JS开发框架，能独立使用mui完成项目； 4. 对浏览器兼容性及页面性能优化有一定的认识和经验； 5. 有APP开发经验的优先考虑；</t>
  </si>
  <si>
    <t>北京智米科技有限公司</t>
  </si>
  <si>
    <t>五险一金 补充医疗保险 员工旅游 年终奖金 定期体检 通讯补贴 弹性工作 专业培训</t>
  </si>
  <si>
    <t xml:space="preserve"> L1 Engineer
: </t>
  </si>
  <si>
    <t>家具/家电/玩具/礼品 计算机软件</t>
  </si>
  <si>
    <t>五险一金 补充医疗保险 餐饮补贴 绩效奖金 弹性工作 带薪年假</t>
  </si>
  <si>
    <t>职位描述： 1.负责微软dynamic CRM系统应用架构设计、实施、二次开发相关的工作，包括系统设计、技术架构搭建、详细设计、程序编码、单元测试和集成测试等工作。 2.参与公司其它C#.net系统的开发工作。  任职要求： 1.本科及以上学历，两年及以上CRM开发实施经验。 2.握ASP.net，C#语，C#语言，熟悉B/S系统架构和方法。 3.熟悉SQLServer数据库和t-sql编程和调优。 4.掌握Dynamic CRM 的相关二次开发工具，包括C#.net和Reporting Serivces 报表开发工具。 5.有一定文档编写能力，思维逻辑清晰，语言沟通无障碍。</t>
  </si>
  <si>
    <t>QT/C++软件开发工程师-上海长宁-00064</t>
  </si>
  <si>
    <t>北软互联（北京）科技有限公司</t>
  </si>
  <si>
    <t>软件开发</t>
  </si>
  <si>
    <t>北京市时林电脑公司</t>
  </si>
  <si>
    <t>五险一金 补充医疗保险 绩效奖金 餐饮补贴 带薪年假</t>
  </si>
  <si>
    <t>1， 负责项目软件的代码编写、内部测试 2， 参与需求分析、技术可行性分析 3， 参与到具体项目，对项目进度、质量负责 4， 对现有运维项目进行维护 5， 及时反馈遇到的困难以及可能的解决方案 6， 完成主管交付的其它工作 技能要求： 1，有c#、aspx.net开发经验，熟悉 mvc开发模式，了解webform开发 3， 熟悉使用html、css、webapi、jQuery，了解bootstrap 框架</t>
  </si>
  <si>
    <t>五险一金 绩效奖金 餐饮补贴 交通补贴 通讯补贴</t>
  </si>
  <si>
    <t>二次开发程序员</t>
  </si>
  <si>
    <t>北京锐和恒泰科技有限公司</t>
  </si>
  <si>
    <t>c++服务器开发工程师</t>
  </si>
  <si>
    <t>五险一金 员工旅游 专业培训 绩效奖金 通讯补贴 餐饮补贴</t>
  </si>
  <si>
    <t>上海骏梦网络科技有限公司</t>
  </si>
  <si>
    <t>美工</t>
  </si>
  <si>
    <t>岗位职责： 1.      负责企业CAD、PDM应用的二次开发； 2.      负责项目需求分析、设计、编程、测试、维护等工作及相关文档工作； 3.      按照计划及进度要求，进行软件代码编写工作； 4.      对所写的软件模块进行功能性测试工作，保障整体软件运行正常无错误；  任职要求： 1.      计算机技术相关专业大专以上学历，至少2年工作经验； 2.      熟练使用C#语言进行开发； 3.      熟悉.Net平台的主流框架技术，如WPF、ASP.NET、WCF、EF、MVC、MVVM等； 4.      熟悉各种常规数据库（SQL Server等）应用及开发； 5.      熟悉Git等源代码管理工具； 6.      有CAD、PDM产品应用和开发经验者优先； 7.      规范化，标准化的代码编写习惯，文档习惯，较强的需求理解能力； 8.      具有很强的责任感和质量意识； 9.      有一定的英文阅读能力； 10.    能适应短途出差；</t>
  </si>
  <si>
    <t>上海合轩品牌管理有限公司</t>
  </si>
  <si>
    <t>五险一金 补充公积金 年终奖金 商业保险 上市公司 员工体检</t>
  </si>
  <si>
    <t>高级软件工程师 (职位编号：EWAI-030)</t>
  </si>
  <si>
    <t xml:space="preserve">岗位职责： 1 、游戏玩法逻辑系统的搭建和开发; 2 、游戏GM工具的开发; 3 、与客户端、策划、美术进行日常工作的沟通. 任职要求： 1 、精通常用的算法和数据结构; 2 、精通C/C++,STL.2年以上C/C++使用经验; 3 、熟悉linux开发环境(gcc,gdb); 4 、2年以上游戏服务器端开发经验; 5 、熟悉Lua编程优先考虑; 6 、熟悉Mysql数据库优先考虑 ; </t>
  </si>
  <si>
    <t>北京东西分析仪器有限公司</t>
  </si>
  <si>
    <t>五险一金 专业培训 周末双休 带薪年假</t>
  </si>
  <si>
    <t>门头沟区  </t>
  </si>
  <si>
    <t>1. 网店架构封面、栏目、专题设计； 2. 负责网店内容美编设计及市场推广设计工作； 3. 配合策划推广活动，并参与执行； 4. 负责公司网上商城产品照片的处理，商城装修及设计； 5. 负责产品的拍照，图及说明整理； 6. 负责公司天猫网店的界面设计，图像处理，广告图片设计，页面制作及特效。  任职要求： 1、大专及以上学历，2年以上电商设计经验； 2、具有较强的创新能力，能独立快速完成高品质设计，对色彩的把握独到； 3、能熟练运用单反相机拍照，熟练使用Dreamweaver、Photoshop、Illustrator、Flash、Fireworks等常用软件，能利用JavaScript丰富页面效果； 4、能独立规划商城活动，自律性高，独立作业能力好。</t>
  </si>
  <si>
    <t>仪器仪表/工业自动化 医疗设备/器械</t>
  </si>
  <si>
    <t>餐饮补贴 年终奖金 绩效奖金 免费班车</t>
  </si>
  <si>
    <t>1、根据公司软件开发需要，熟练使用微软VS2010/2015/2017 .NET或C++开发工具，进行B/S或C/S架构系统开发和维护。 2、负责系统需求分析、系统设计、系统开发，及开发过程中相关文档的编写。 3、协助其他相关人员快速有效的完成开发、调试、问题定位、故障解决和实施发布等相关工作。  职位要求： 1、计算机、通信、软件或相关专业本科以上学历； 2、5年及以上信息管理系统软件开发经验（至少参与过一个完整的项目开发），熟悉软件开发工作流程，熟悉面向对象编程思想； 3、精通C#,Asp.Net、Linq、.NET框架，c/c++/VC++编程语言，具有良好的代码规范； 4、掌握SQL Server、Oracle、MySQL的使用，熟悉至少一种数据库及SQL语言撰写和调优；熟悉IIS的部署和调优； 5、熟悉网络编程、多线程等编程技术； 6、熟悉SVN的使用； 7、具有Office插件及宏使用开发经验者优先考虑； 8、具有Web开发或web客户端项目开发经验，了解WebHtml5、css3、javascrip、XML开发技术，了解Jquery； 9、熟悉ERP，OA，实验室信息系统（LIMS）系统者优先考虑； 10、具有较强的责任心和良好的理解力及沟通能力、具备团队协作精神；有较强的分析问题、解决问题和调用相关资源克服各种困难的能力；</t>
  </si>
  <si>
    <t>上海博达数据通信有限公司</t>
  </si>
  <si>
    <t>Software Engineer 软件开发工程师-北京</t>
  </si>
  <si>
    <t>JOT自动化技术（北京）有限公司</t>
  </si>
  <si>
    <t>贸易/进出口 仪器仪表/工业自动化</t>
  </si>
  <si>
    <t>五险一金 补充医疗保险 餐饮补贴 通讯补贴 定期体检 免费班车 出国机会 13薪 专业培训</t>
  </si>
  <si>
    <t xml:space="preserve">Workingrelated to factory software activities and on-site support if needed.   -SW version control and software change management; -Communicate with customer about software issues, analyses customer’s feedback and solve SW issues, report latest status to project/program manager; -Communicate with other sites’ designers to get support; -Acting as a technical customer interface on software related items,   Requirements: -At least 3 years’work experience; -Efficient working under pressure at customer facility; -Willing to travel; -Experience from Automation software and in automated volume manufacturing;; -Omron PLC several years of experience; -Familiar with Beckhoff TwinCAT programming; -Know C# language; -Knowledge background in Automation/Communication engineering/Informationtechnology; -Acting as a technical customer interface on software related items; -Minimum Bachelor degree; -Fluent Chinese and English language is mandatory; Note: Please send us English resumes as well. 注意：请同时发送英文简历 </t>
  </si>
  <si>
    <t>五险一金 年终奖金 做五休二 带薪年假</t>
  </si>
  <si>
    <t>VR开发工程师</t>
  </si>
  <si>
    <t>拓普瑞思航空技术（北京）有限公司</t>
  </si>
  <si>
    <t>工作职责： 1、负责交换机产品的交换驱动开发、新产品开发； 2、负责交换机产品的客户功能需求的软件开发； 3、负责交换机产品交换功能点L2、L3、QOS等的开发维护；  任职资格： 1、计算机、通信及相关专业，本科及以上学历，1年以上C/C++开发经验； 2、熟悉嵌入式Linux/VxWorks下的C编程； 3、有通信行业交换相关产品开发经验，使用过SWITCH芯片SDK的优先考虑；(可选) 4、具备良好的英文读写能力； 5、良好的责任心和敬业精神，较强的动手能力和专业素养，良好的沟通技巧和团队合作精神，良好的耐心，能够和技术、客户耐心分析处理问题；</t>
  </si>
  <si>
    <t>Java软件工程师（初级）</t>
  </si>
  <si>
    <t>五险一金 补充医疗保险 定期体检 供暖补贴 生日福利</t>
  </si>
  <si>
    <t>岗位职责： 1、基于Unity3D引擎，进行VR功能开发； 2、其他项目中涉及到的VR技术的研发支持； 3、撰写Unity相关功能开发说明文档，完善相关制作规范文档。  岗位要求： 1、本科以上学历，计算机相关专业； 2、熟练使用Unity 3D开发工具； 3、熟悉socket网络通信； 4、熟练掌握My SQL 或SQ sever； 5、良好的C#编程能力； 素质能力： 1、良好的沟通能力和团队协作能力； 2、较强的文档编写能力。</t>
  </si>
  <si>
    <t>上海托华机器人有限公司</t>
  </si>
  <si>
    <t>中级配置管理工程师</t>
  </si>
  <si>
    <t>北京腾信软创科技股份有限公司</t>
  </si>
  <si>
    <t>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1、身体健康，计算机技术或电子信息以及软件工程等相关专业本科以上学历； 2、精通Web编程，能用Java语言进行Web开发的经验，熟悉html，javascript，css； 3、熟悉Spring、iBatis等开源框架，熟悉servlet，JMS，Jdbc开发，熟悉各种常用设计模式； 4、掌握Oracle、SQL Server、MSSQL等常规数据库； 5、熟悉ajax、jquery、json、rest等； 6、对技术有强烈的兴趣，喜欢钻研，具有良好的学习能力，沟通技能，团队合作能力； 7、有Lucene、Solr开发经验的优先考虑。</t>
  </si>
  <si>
    <t>1.精通主流版本管理共计如TFS.Git；
2.精通Shell。Python语言。JAVA或者C#的基础编程能力
3.精通Sql server、oracle、mtsql等至少一种数据库，能够用工具观察数据库
4、掌握主流CI工具，如Jenkins等 软技能 1具有较强的逻辑思考能力 2具有良好的夸部门沟通能力和团队协作能力 3理解能力强，沟通表达顺畅，工作积极主动  有两年性能测试经验，参加过配置管理方案的设计，配置管理的执行，以及配置管理监控分析</t>
  </si>
  <si>
    <t>五险一金 餐饮补贴 专业培训 年终奖金 弹性工作</t>
  </si>
  <si>
    <t xml:space="preserve">岗位职责：  1、根据项目计划，划分功能模块，进行详细设计及实现；  2、进行必要的架构设计及重构；  3、编写开发文档，调试软件功能，维护软件缺陷；  4、编写，调试机器人和外部设备的通信接口。  5、进行程序单元、功能测试；  6、编制项目文档、质量记录。    岗位要求：  1、计算机、自动化及相关专业本科及以上学历，有2年以上WINDOWS平台开发经验；  2、有较丰富的大型软件开发经验，熟悉软件开发规范流程；  3、精通多线程编程，socket通信，有界面开发经验，精通熟悉C、C++编程；  4、熟悉C++语言各项细节，及相关库STL、MFC、QT的体系架构；  5、熟悉TCP/IP、MS SQL数据库应用开发； 6、具备优秀的沟通能力和团队合作精神。 </t>
  </si>
  <si>
    <t xml:space="preserve">岗位职责：  测绘地理信息软件与项目开发：
1、按时完成软件设计、开发、单元测试等任务；
2、较强的逻辑思维能力，熟练进行技术分析，发现问题、解决问题；
3、具有规范的代码编写能力、流利的语言表达能力；  4、善于与用户沟通，进行软件需求分析。  任职要求： 1、测绘、地理信息系统、遥感、计算机、环境等相关专业本科以上学历；具有超图SuperMap、ArcGIS、清华山维EPS等GIS相关软件使用和开发经验者优先；
2、具备基本的数据库知识，至少熟悉Oracle、SQLServer、MySQL中的一种数据库；  3、掌握基本软件开发技术，如掌握使用C++、 C#、JAVA、HTML5、CSS、XML， JQurey、HTML5等任一技术（熟悉C++者优先）；  4、逻辑观念强，具备规范的编码习惯和技术文档编写能力；  5、 具有较好的沟通能力、团结协作精神，认真负责的工作态度及较强的学习能力。 </t>
  </si>
  <si>
    <t>It软件工程师</t>
  </si>
  <si>
    <t>艺皓科技（北京）有限公司</t>
  </si>
  <si>
    <t>【职位描述】 1、参与软件架构设计，负责模块详细设计。 2、根据开发进度和任务分配，完成相应模块软件的设计、开发、编程任务。 3、撰写相关技术文档，参与规范及流程的改进。 4、协助研发经理进行需求分析，对产品进行持续化改进与优化。 【任职要求】 1、计算机相关专业毕业，具有三年以上开发工作经验。担任过项目负责人或者项目小组长等职务的人员优先考虑。 2、熟悉Visual C++开发环境；精通C/C++语言编程；良好的C/C++功底。 3、有较丰富的多线程与网络编程经验；熟悉对象化编程、设计模式等理念。 4、善于学习，工作认真负责，有良好的沟通能力和团队合作精神。 5、有放射或超声系统研发等相关经验者优先；英语四级或以上水平和有出国经验者优先考虑。</t>
  </si>
  <si>
    <t>员工旅游 交通补贴 出国机会 定期体检 五险一金</t>
  </si>
  <si>
    <t xml:space="preserve">技能要求： Java，C#/.NET，PHP，JS，Perl，Node.js 岗位职责 证券，保险，物流，通信等 工作地点：北京，东京 职位要求 1，计算机相关专业，大专以上学历 2、3年以上软件开发经验（Java、C#、.NET、PHP均可） 3，日语3级以上或相当（公司可培训） 4，善于与人沟通，具备良好的团队合作、协调能力，对工作认真负责 </t>
  </si>
  <si>
    <t>高级C++开发工程师（Linux）</t>
  </si>
  <si>
    <t>深圳市安印科技有限公司</t>
  </si>
  <si>
    <t>Unity3D工程师</t>
  </si>
  <si>
    <t>北京浩坤科技有限公司</t>
  </si>
  <si>
    <t>做五休二 周末双休 五险一金 绩效奖金 年终奖金 饭补</t>
  </si>
  <si>
    <t>岗位职责： 1.负责公司电子签章产品核心功能开发； 2.负责电子文档渲染显示相关编程实现。 3.技术文档撰写，功能测试及优化； 4.具有高并发高可用的架构设计经验，具有分布式架构的代码开发能力；  任职资格： 1.本科及以上学历、计算机相关专业，5年工作经验以上； 2.具备扎实的C/C++语言基础，擅长在Linux平台下进行服务端软件开发； 3.有CA、电子签章 、签名验证服务器、时间戳服务器、身份认证网关等P K I产品开发经验优先； 4.有(SKF)国密接口、PKCS 体系的开发工作经验优先； 5.具备优秀的逻辑思维能力、系统分析和设计能力，学习能力强，乐于协作分享，服从公司的相关工作需求调整，能够承担工作压力。</t>
  </si>
  <si>
    <t>五险一金 员工旅游 定期体检 股票期权 年终奖金 绩效奖金 周末双休</t>
  </si>
  <si>
    <t xml:space="preserve"> 岗位职责： 1、根据需求完成Unity3D内容开发工作； 2、与设计人员沟通协调开发内容，合作解决技术问题； 3、对UI设计比较熟悉； 4、对ios、android系统比较熟悉;  任职要求： 1、在unity3d方面有过一年的工作经验，或者参与过一个完整的unity3d项目； 2、精通c#语言, 熟悉java/js/object-c/c++中的一种或多种语言更佳； 3、有良好的编码习惯； 4、熟悉windows或mac环境下的开发；</t>
  </si>
  <si>
    <t>L1C软件工程师 1292 (职位编号：UNISOC001292)</t>
  </si>
  <si>
    <t>展讯通信（深圳）有限公司</t>
  </si>
  <si>
    <t>信息化工程师 (职位编号：keypower000427)</t>
  </si>
  <si>
    <t>北京科易动力科技有限公司</t>
  </si>
  <si>
    <t>五险一金 补充医疗保险 交通补贴 餐饮补贴 弹性工作 定期体检</t>
  </si>
  <si>
    <t>1.跟踪无线通信标准规范（3GPP，CCSA）的演进
2.承担NBIOT，国家智能电网，5G等无线通信标准的物理层协议软件开发、测试和维护，根据项目计划，执行需求分析、总体设计、概要设计、详细设计、编码实现、单元测试、模块测试、集成测试等；
3.支持客户疑难问题解决，确保客户版本按质按时交付，服务客户版本商用发布. 1.计算机、无线通信、电子相关专业本科及以上学历；
2.熟悉无线通信基础知识，有2G/3G/4G物理层相关开发经验者优先；
3.熟悉C/C++，有嵌入式软件设计与调试相关工作经验；
4.良好的英文读写能力。</t>
  </si>
  <si>
    <t>汽车及零配件 新能源</t>
  </si>
  <si>
    <t>五险一金 补充医疗保险 员工旅游 绩效奖金 定期体检 项目奖 年终奖 生日福利 员工宿舍</t>
  </si>
  <si>
    <t>1.负责公司信息管理系统的设计、开发与维护；
2.负责开源系统与商业系统的二次开发和维护；
3.向业务部门提供软硬件及资产问题的解决方法；
4.根据用户提出的需求，进行需求调研，制定实施解决方案；
5.在项目实施过程中，做好协调工作，完成项目实施；
6.负责维护公司应用系统的管理，使用培训，问题反馈收集；
7.负责配合运营团队，对上述产品进行调整和二次开发。 1.信息管理、计算机、软件工程等相关专业本科及以上学历；
2.有一定C#、java技术基础，对新兴技术敏感；
3.较强的文档编写能力、需求和数据分析能力；
4.对企业信息管理系统（ERP、CRM、PLM、MES、OA等）有一定了解；
5.有一定编程经验，熟悉javascript脚本开发；
6.具有较高的英文水平，可以熟练阅读英文文档。</t>
  </si>
  <si>
    <t>广州秒乐网络科技有限公司</t>
  </si>
  <si>
    <t>软件工程师 (职位编号：2)</t>
  </si>
  <si>
    <t>北京金诺美生物技术有限公司</t>
  </si>
  <si>
    <t>五险一金 餐饮补贴 专业培训 绩效奖金 年终奖金 创新奖金</t>
  </si>
  <si>
    <t>五险一金 员工旅游 绩效奖金 职位晋升 领导超nice 年终奖金</t>
  </si>
  <si>
    <t>岗位职责：
1、 维护开发windows直播端
2、 使用QT框架库开发windows直播端
3、 Windows性能优化
4、 音视频编解码
5、 第三方sdk接入 任职要求：
1、本科及以上计算机相关专业
2、3年以上的windows桌面端开发经验
3、3年以上的QT开发经验
4、精通visual studio，3年以上使用经验
5、学习实践能力优秀
7、具有音视频编解码技术优先
8、有第三方音视频sdk接入经验优先</t>
  </si>
  <si>
    <t>淘宝美工 （电商体系）</t>
  </si>
  <si>
    <t>深圳市自然派商贸发展有限公司</t>
  </si>
  <si>
    <t>广州艾媒数聚信息咨询股份有限公司</t>
  </si>
  <si>
    <t>五险一金 员工旅游 通讯补贴 专业培训 绩效奖金 定期体检 交通补贴 餐饮补贴</t>
  </si>
  <si>
    <t>弹性工作 五险一金 带薪年假 做五休二 节日福利 专业培训 加班补贴 绩效奖金 餐饮补贴</t>
  </si>
  <si>
    <t>.NET开发工程师-000889 (职位编号：000889)</t>
  </si>
  <si>
    <t>工作内容： 1参与项目基础功能开发，维护及技术攻关 2 服务器端稳定性，安全性，效能等多方面质量全面负责 3 配合或独立完成服务端开发工作  任职要求： 1 本科以上学历，5年以上工作经验 2 熟悉Linvx平台上c/c+相关开发经验者优先 3 熟悉CGT,Redis,Hadoop的开发者优先 4 有一定数据分析基础优先 5 有较好的沟通表达能力，能迅速融入团队，较好的学习能力及积极的工作态度</t>
  </si>
  <si>
    <t>北京万方数据股份有限公司</t>
  </si>
  <si>
    <t xml:space="preserve">岗位职责： 1、负责唯品会、京东、小红书、微信等平台的美工设计，图片处理，要求对户外用品有一定敏感度，能用简介文案表达产品的卖点； 2、熟悉网页焦点理论，对网页布局有丰富经验;对色彩敏感，能处理各种视觉冲突，有良好的审美观； 3、负责每款商品的设计和美化，包括拍照及图片修改和制作、动画、动态广告条等的设计，商品展示模板设计，日常产品维护、调整、美化； 4、淘宝店铺的主页美化，制作促销、描述模板，根据公司产品的上架情况和促销信息自主制作促销广告位，对拍摄后的产品图进行校色、美化处理； 5、站在用户角度去思考，提高网站的可用性，优化设计，能够挖掘消费者的浏览习惯和点击需求； 6、完成其它公司临时性工作。 岗位要求： 1、优秀的视觉设计能力，认真细致，善于创新，以人为本的设计理念； 2、熟练使用Photoshop、Dreamweaver、Fireworks、Flash等软件； 3、精通Html、DIV+CSS等技能，了解JavaScript并能制作一些简单特效； 4、良好的沟通能力，善于对设计的表达，具有良好的团队协作精神； 5、有网页美工工作经验，大专及以上学历，美术相关专业优先。  工作时间：5天8小时制 岗位福利：入职签订合同、五险一金、带薪年假、员工生日会、法定假日、节日慰问、年终奖等。  感谢关注自然派！！！ </t>
  </si>
  <si>
    <t>互联网/电子商务 文字媒体/出版</t>
  </si>
  <si>
    <t>1.设计项目技术方案。
2.负责项目管理（担任项目组长角色时）。
3.按照规范进行编码。
4.对代码进行单元测试。
5.协助测试组进行自动化测试的开发。 1.本科或以上学历，计算机相关专业毕业
2.具有两年以上.NET C#平台开发经验，具备扎实的软件开发技术基础
3.掌握C#语言及.NET框架、ASP.NET MVC等
4.熟悉Ajax，Jquery等前端开发工具与框架
5.精通WCF，Entity Framework，Nhibernate，WebAPI的开发
6.独立开发过中小型网站的优先</t>
  </si>
  <si>
    <t>聚束科技（北京）有限公司</t>
  </si>
  <si>
    <t>C# /.net软件工程师</t>
  </si>
  <si>
    <t>易路顺科技（广州）有限公司</t>
  </si>
  <si>
    <t>计算机软件 交通/运输/物流</t>
  </si>
  <si>
    <t>五险一金 年终奖金 员工旅游 绩效奖金 餐饮补贴 节日礼金</t>
  </si>
  <si>
    <t xml:space="preserve">任职条件: </t>
  </si>
  <si>
    <t>岗位职责: 1. 负责扫描电子显微镜 软件界面的设计与编码 2. 负责公司内部各种测试工装的软件编写  任职要求: 1. 计算机、自控、电子、物理、光学相关专业，本科及以上学历 2. 熟练掌握C、C++ 3. 熟练使用Qt编程（或不熟悉Qt但愿意学习Qt）。 4. 熟悉Windows或Linux下应用程序开发，了解系统API的使用。 4. 有多线程，网络通信编程经验。 5. 有良好的英文阅读能力。</t>
  </si>
  <si>
    <t>C# ASP.net 开发程序员</t>
  </si>
  <si>
    <t>广州市御航信息技术有限公司</t>
  </si>
  <si>
    <t>五险一金 定期体检 员工旅游 绩效奖金 年终奖金 专业培训</t>
  </si>
  <si>
    <t>深圳市万博文化传媒有限公司</t>
  </si>
  <si>
    <t>MINISO-AU系统开发工程师</t>
  </si>
  <si>
    <t>影视/媒体/艺术/文化传播 互联网/电子商务</t>
  </si>
  <si>
    <t>必能达（广州）后勤服务管理有限公司</t>
  </si>
  <si>
    <t>弹性工作 员工旅游 下午茶 地铁周边 五险一金 交通补贴 餐饮补贴 年终奖金 全勤奖 每月团建</t>
  </si>
  <si>
    <t>C#开发工程师（13K-16K 双休 包吃住）</t>
  </si>
  <si>
    <t>工作职责： 主要负责游戏服务端相关内容开发及维护工作。  职位要求： 1、大专及以上学历，3年以上网络游戏服务器开发经验，有成功上线项目经验； 2、有面向对象设计思想，良好的编程思路及编码风格； 3、精通Unix/Linux开发、调试环境； 4、精通c/c++语言，熟悉stl标准模板库、lua脚本语言； 5、精通网络、多线程编程，熟悉mysql、redis操作和部署； 6、扎实的数据结构和算法，撑握并能灵活运用设计模式； 7、具备优秀的学习能力、分析解决问题的能力以及优秀的沟通协作能力。</t>
  </si>
  <si>
    <t>广州市众创物联网科技有限公司</t>
  </si>
  <si>
    <t>五险一金 补充医疗保险 周末双休 节日福利 带薪年假 生日会 全勤奖</t>
  </si>
  <si>
    <t>1.3-1.6万/月</t>
  </si>
  <si>
    <t>做五休二 周末双休 五险一金 包住宿 包吃 定期体检</t>
  </si>
  <si>
    <t>讯汇科技（广州）有限公司</t>
  </si>
  <si>
    <t>1、负责跟进IT系统开发项目需求跟踪和功能回归测试，确保系统可用性及功能符合预期； 2、负责对接相关业务部门，在业务优化、数据提取、数据分析等方面提供支持； 3、负责收集、分析电商系统使用过程中的问题，配合供应商进行优化和升级；  岗位要求： 1、专科或以上学历，电子工程、自动化、计算机应用软件或相关专业； 2、2年以上LAMP项目开发经验，熟练掌握PHP编程语言，熟悉PHP web开发框架、模板、缓存、优化等技术 ； 3、熟悉HTML、DIV+CSS、Javascript、AJAX并能熟练使用jquery、Laravel等框架； 4、熟悉mysql数据库，能熟练地运用SQL语言； 5、熟悉 Linux系统的配置和管理，具有一定的解决网站运行过程中出现的系统问题的经验者优先； 6、具备高度的责任心，思路清晰，善于沟通交流，有良好的团队协作能力；  7、英语良好，通过英语4级者优先。</t>
  </si>
  <si>
    <t xml:space="preserve">岗位职责： 1、负责项目产品软件设计开发，完成核心技术或难点攻关；； 2、参与数据传输协议以及接口规范定义； 3、编写平台相关技术文档； 4、负责应用需求实现、软件设计，规划功能模块和接口，落地技术方案和开发交付； 5、负责产品研发、项目技术解决和其他领导交办的事务； 岗位要求： 1、全日制大学本科及以上学历，计算机软件相关专业，5年以上开发经验，特别优秀者可放宽学历要求； 2、精通C#语言，熟悉C/S架构应用开发，熟悉TCP/IP协议、RS232/485及Socket开发等、理解多线程编程、关系型数据库，掌握面向对象设计及编程、熟悉各种设计模式； 3、了解常见的单片机、传感器等硬件基本原理，有软硬件接口对接开发经验； 4、熟练使用Visual Studio进行界面设计、编码，能根据需求自定义图形控件或使用第三方库完成界面设计，熟悉.NetFramework和常见的开发框架，有良好的产品交互意识； 5、了解移动通信网架构等基本知识与原理，了解RFID、WiFi、Zigbee、LoRa、NBloT、MQTT等技术； 6、工业行业背景（电子设备制造，装备制造，通用设备制造行业，食品，医疗等），有过工业信息化、智能化改造经验和熟悉工业系统（如MES, ERP, PLM, SCADA等）等优先。 福利： 1、包吃包住（每人一个独立单间）， 2、五险一金 3、有薪年假、法定假期 4、节日礼金/礼品、年终奖 5、健身活动：公司健身房有乒乓球、跑步、哑铃等项目。 6、餐后水果、旅游活动等。 乘车路线： 公交站点：创业西路站；创业路站、创业路口站 停靠公交：B28、440、453、453A，516、567、575、573快、571B、368、369、447、B29 </t>
  </si>
  <si>
    <t>软件开发工程师_C#</t>
  </si>
  <si>
    <t>五险一金 绩效奖金 定期体检 员工旅游 年终奖金 周末双休</t>
  </si>
  <si>
    <t>广州数夫软件科技有限公司</t>
  </si>
  <si>
    <t>岗位职责： 1. 针对直播系统架构设计，用户接口设计，维护； 2. 负责公司流媒体服务器的开发与维护； 3. 负责直播产品音视频转码编码的维护； 4. 负责模块算法编写，逻辑实现和单元测试，并编写相关技术文档。  任职要求： 1. 大学本科及以上学历，1年以上开发经验； 2. 熟悉C/C++开发，有大规模代码的调试经验； 3. 有跨平台开发，至少有一种Android/iOS平台的开发Native C/C++经验； 4. 熟悉视频/图像的基本处理，熟悉ffmpeg等开源框架的开发使用； 5. 良好代码风格和代码质量意识； 6. 有较强的责任心，服从工作安排。</t>
  </si>
  <si>
    <t>五险一金 员工旅游 绩效奖金 年终奖金 专业培训</t>
  </si>
  <si>
    <t>魔视智能科技（上海）有限公司</t>
  </si>
  <si>
    <t>和元达信息科技有限公司</t>
  </si>
  <si>
    <t>五险一金 补充医疗保险 年终奖金 通讯补贴 员工旅游 定期体检 周末双休 节日福利</t>
  </si>
  <si>
    <t>1、负责HIS系统需求、接口的开发工作； 2、承担医疗相关软件的定制开发工作，能独立承担子系统和模块的架构设计以及开发； 3、负责HIS系统需求功能的调研、沟通等工作； 4、兼顾HIS系统日常问题处理。  任职要求： 1、2年以上HIS系统开发经验； 2、熟练掌握C#，asp.net，有WinForm项目开发经验优先； 3、至少熟练掌握Oracle、SQLSERVER、DB2、Mysql等一种关系型数据库； 4、具备良好的文档撰写能力，能够独立交付数据接口文档，编码时能清晰明了的注释； 5、积极主动，善于沟通，独立工作能力强并具备良好的团队合作意识。  薪资结构： 1.薪酬：工资+年终奖 2.福利：六险一金+带薪年假/病假+年度旅游+定期体检+节日礼品</t>
  </si>
  <si>
    <t>五险一金 员工旅游 年终奖金 弹性工作 定期体检</t>
  </si>
  <si>
    <t>岗位职责： 1、完成相关技术文档的设计和编写 2、根据设计要求，完成模块及程序的编码和自测 3、与项目组成员配合进行模块间的联合调试 4、根据项目的新需求，完善原有软件或开发新的软件  岗位要求： 1、计算机相关专业本科及以上学历，三年以上C++实际开发经验 2、熟悉Windows软件开发和Linux软件开发 3、精通C/C++语言，有良好的面向对象编程思想 4、精通多线程编程、网络和数据库编程 5、有独立完成C/S软件开发经验 6、良好的代码规范和文档写作能力 7、具有良好的敬业精神和和团队合作精神, 能在一定压力下完成工作 8、熟悉Python开发者优先</t>
  </si>
  <si>
    <t>网站维护</t>
  </si>
  <si>
    <t>北京创世华信科技有限公司上海分公司</t>
  </si>
  <si>
    <t>C++服务端工程师</t>
  </si>
  <si>
    <t>哔哩哔哩</t>
  </si>
  <si>
    <t>周末双休 做五休二 带薪年假 五险一金 节日福利 全勤奖 交通补贴</t>
  </si>
  <si>
    <t>1、负责公司网站的建立、维护、优化、内容更新等； 2、能够独立完成必要的编程工作，完成各种数据交互，动态信息展现和用户的互动； 3、能够完成信息内容的策划和日常更新与维护； 4、负责编写网站宣传资料； 5、负责网页整体美工创意及页面设计； 6、对接技术部门，解答公司产品通道的各种技术问题； 7、完成领导安排的其他工作；  职位要求： 1、两个年以上相关工作经验； 2、计算机及相关专业本科学历 3、掌握 WEB开发相关技术，熟悉使用html、javascript、XML、CSS、AJAX等技术； 4、工作认真仔细，有良好的沟通能力和责任心。</t>
  </si>
  <si>
    <t>餐饮补贴 带薪年假 五险一金 节日福利 全勤奖 年终奖金 定期体检 住房补贴</t>
  </si>
  <si>
    <t>职位描述：  1.负责游戏服务器的设计与架构  2.负责游戏服务器性能优化  3.负责项目中技术难点的攻关  任职要求：  1、3年以上游戏开发经验  2、熟练掌握linux/unix操作系统下的c/c++开发，具备良好的理论知识和编码能力  3、熟悉MySQL、redis等数据库  4、熟悉tcp/ip协议相关知识，熟悉网络编程  5、具备良好的分析解决问题能力，能独立承担复杂系统开发工作  6、具备高度的责任心、良好的沟通能力和团队合作精神  7、熟悉PHP或者JAVA者优先、有性能优化经验优先</t>
  </si>
  <si>
    <t>北京公瑾科技有限公司广州分公司（慧算账）</t>
  </si>
  <si>
    <t>上海如海光电科技有限公司</t>
  </si>
  <si>
    <t>五险一金 餐饮补贴 绩效奖金 年终奖金 定期体检 员工旅游 周末双休</t>
  </si>
  <si>
    <t>岗位职责： 1.根据开发进度和任务分配，完成相应模块软件的设计、开发、单元测试、部署等工作； 2.解决技术难题，更新技术文档（需求、设计和测试），根据要求创建新的技术文档。  任职资格： 1.正规院校本科及以上学历，软件、计算机、通信、信息安全、网络工程、财税等相关专业； 2.1年以上C#开发工作经验； 3.具有良好的技术文档习惯，具有规范化、标准化的代码编写习惯； 4.熟悉WPF开发和XAML技术，精通Trigger、DataTemplate、Style、ControlTemplate； 5.掌握.NET Framework 4.0+，面向对象方法，建模语言和设计模式相关知识，熟悉SQLite、MySQL等主流数据库的开发； 6.较强的表达和沟通能力，高度敬业精神，团队意识强； 7.熟悉企业的财务管理、业务管理等各项流程，具有财务软件如金蝶、用友、速达等实施开发经验优先。  员工福利： 1.五天工作制，每天工作7小时（9:00-12:00，14:00-18:00），人性化考勤制度； 2.入职即购买社会保险、住房公积金，另外帮员工购买商业医疗保险； 3.年假5~15天； 4.餐费补贴、结婚礼金、节日礼品或礼金； 5.年终奖+工资额外的季度奖金； 6.每月聚餐经费+周边游+国内外旅游； 7.每年一次体检，身体健康第一位； 8.每周康体活动（每周五下午有游泳、羽毛球、篮球等活动任君选择）； 9.简单的人际关系，十分nice的领导和同事，工作氛围好。</t>
  </si>
  <si>
    <t>五险一金 员工旅游 交通补贴 餐饮补贴 通讯补贴 年终奖金 绩效奖金 定期体检</t>
  </si>
  <si>
    <t>1、计算机科学与技术相关专业本科以上学历；  2、有3年以上软件开发工作经历，能独立完成软件开发工作；  3、对数据库、网络、数字图像处理、编译原理有扎实的理论基础；  4、精通C/C++编程，了解硬件驱动；  5、熟悉图形界面的设计，有图形化编程软件的概念及使用经验者优先； 1、负责windows平台的软件开发, 基于硬件驱动接口自行开发windows程序； 2、根据产品的需求完成软件界面的设计和开发； 3、编写相关开发文档、技术资料等；  4、新功能需求分析及实现设计工作；</t>
  </si>
  <si>
    <t>广州易凯软件技术有限公司</t>
  </si>
  <si>
    <t>助理资讯技术主任（Java）</t>
  </si>
  <si>
    <t>周末双休 带薪年假 五险一金 节日福利 全勤奖 绩效奖金 餐饮补贴</t>
  </si>
  <si>
    <t>广州市堡狮龙实业有限公司（Bossini）</t>
  </si>
  <si>
    <t xml:space="preserve">岗位要求 1、参与技术难点解决方案讨论与实现 2、负责C#产品客户端开发 3、协助JAVA服务端开发  任职要求 1、精通C#,5年以上C#开发经验，熟练使用winform 2、有丰富的图片处理经验，能处理各种图片的格式转换、色彩空间转换 3、了解QQ通讯协议 4、熟悉JAVA语言，有java开发经验优先 5、熟悉mysql数据库 6、能独立解决问题，有良好的沟通能力和团队合作精神 </t>
  </si>
  <si>
    <t>Linux C/C++软件开发工程师</t>
  </si>
  <si>
    <t>上海阅面网络科技有限公司</t>
  </si>
  <si>
    <t>中科启云(广州)教育科技有限公司</t>
  </si>
  <si>
    <t>出国机会 绩效奖金 年终奖金 股票期权 五险一金 餐饮补贴 弹性工作</t>
  </si>
  <si>
    <t>商业保险 五险一金 年终奖金 专业培训 周末双休 带薪年假病假</t>
  </si>
  <si>
    <t>岗位职责： 1.嵌入式Linux应用架构和功能实现方案设计 2.负责ARM/DSP平台的的软件移植、调试、优化 3.与产品、测试等部门一起进行产品级测试、故障定位、资源优化等 4.编写功能说明文档，设计方案文档等 任职要求： 1.计算机软件、通讯、电子相关专业，本科及以上学历 2.熟练掌握C/C++语言，熟练使用shell或者Python或者Ruby，熟悉Makefile使用与编写，熟悉Git 3.计算机基础知识扎实，熟悉常见的数据结构与算法，以及并发编程中的基本概念和技巧 4.熟悉linux驱动的开发及移植，熟悉启动流程，具备Linux多线程和网络（或蓝牙、串口）数据通信开发调试经验 5.熟悉arm平台交叉编译，以及嵌入式硬件如摄像头、麦克风的音视频应用开发 6.有一定的软件架构经验，熟悉linux系统架构，熟悉软件工程</t>
  </si>
  <si>
    <t>岗位职责： 1、 负责集团电子商务平台系统设计与开发； 2、 负责与第三方物流平台，支付平台等 的API基础上作建立或集成； 3、 进行系统的代码维护、改进或重构； 4、编写软件开发过程的需求文档； 5、按照项目计划交付符合质量要求的系统修改或优化。  任职要求： 1、计算机或相关专业，大学本科或以上学历，2年以上工作经验； 2、2年及以上使用JAVA开发的经验，JAVA基础扎实，熟练运用主流框架（如MVC, Hibernate等）； 3.   熟悉HTML5,CSS3,JavaScript,Ajax,jQuery等Web前端技术，熟悉jQuery、Vue.js等主流前端JS框架； 3、熟悉常用服务器（Apache, Tomcat）环境配置，了解集群和网络的基础知识； 4、熟悉Linux 平台，熟练使用常见命令，能够编写基础的shell脚本； 5、熟悉大型关系型数据库，如Oracle； 6、热爱编程，喜欢钻研新技术； 7、踏实敬业、有良好的团队意识和沟通协作能力。</t>
  </si>
  <si>
    <t>五险一金 周末双休 绩效奖金</t>
  </si>
  <si>
    <t>开发工程师 / C#.NET 程序员</t>
  </si>
  <si>
    <t>C++服务端主程</t>
  </si>
  <si>
    <t>OneStart Group Limited 壹达集团有限公司</t>
  </si>
  <si>
    <t>上海研游网络科技有限公司广州分公司</t>
  </si>
  <si>
    <t xml:space="preserve">岗位职责 任职要求   </t>
  </si>
  <si>
    <t>周末双休 弹性工作 带薪年假 五险一金 包吃 全勤奖 绩效奖金 节日福利</t>
  </si>
  <si>
    <t>广州云作科技有限公司</t>
  </si>
  <si>
    <t>1、4年以上网络游戏开发经验，开发过2款以上上线的网络游戏，有丰富的网络游戏研发经验者优先； 2、4年以上C++开发经验,熟悉网络游戏服务器开发； 3、熟悉socket编程,熟悉mysql数据库编程,熟悉lua语言； 4、对游戏开发狂热，工作效率佳；理解能力强，责任心强，有优秀的团队合作和沟通技巧，有独立解决问题的能力和一定管理能力。</t>
  </si>
  <si>
    <t>五险一金 餐饮补贴 交通补贴 年终奖金 定期体检 商业险 周末双休</t>
  </si>
  <si>
    <t>1、参加项目的需求调研和需求分析、概要设计和详细设计，撰写相关技术文档； 2、参与方案讨论和技术调研、负责核心模块的开发及技术预研，参与软件系统各重要模块的设计和分析； 3、参与软件开发技术和规范及标准流程的改进，为团队能力提升提供引导或支持、及技术分享； 任职要求： 1、全日制专科及以上学历，计算机相关专业，5年以上.net开发经验； 2、精通.net框架及C#语言，精通ASP.NET，能熟悉运用VS、SVN、GIT,PD等工具进行IT产品或软件项目开发与设计； 3、精通javascript、Ajax，熟悉JQuery,Angularjs框架，有浏览器兼容性经验，熟悉MVC、Socket通讯等； 4、精通Oracle、SQL Server等数据库，懂数据库优化和安全； 5、熟悉软件开发过程，有较强的分析能力、良好的沟通能力、有较强的自学能力，具备团队精神； 6、有大数据处理实战经验，熟悉整个大数据的完整处理流程，包括数据的采集、清洗、预处理、存储、分析。</t>
  </si>
  <si>
    <t>C++开发工程师（服务器）</t>
  </si>
  <si>
    <t>贵州高朋科技有限公司</t>
  </si>
  <si>
    <t>周末双休 带薪年假 五险一金 全勤奖 专业培训 交通补贴 加班补贴 员工旅游 员工体检 年度奖励</t>
  </si>
  <si>
    <t>深圳市鸿和达水利水环境有限公司</t>
  </si>
  <si>
    <t>岗位职责： 1、参与项目的需求分析，参与评估项目开发周期； 2、完成编写软件的总体设计； 3、完成系统软件的编码及文档； 4、完成软件产品的测试反馈修改及发布； 5、完成软件产品的后续维护及个性化修改。 岗位要求： 1、C#基础扎实(多线程、委托、WebService、控件开发、LINQ等技术)； 2、熟练运用SQL语言, 熟悉SQLite/MySQL开发，拥有数据库设计经验； 3、熟悉 .NET Framework、 winfrom、 wpf、 .NET多线程处理以及网络通信开发； 4、熟悉面向对象设计、开发、重构及设计模式； 5、具备良好的编程习惯和文档撰写能力。  福利待遇： 1、时间：五天半工作制，享受带薪年假及国家法定假日，半个月的超长年假； 2、待遇：底薪+绩效奖金（或项目奖）+工龄工资+年终奖+各类补贴； 3、社保：依法享受养老、医疗、失业、工伤、生育五险； 4、就餐：公司食堂有专职厨师烹制营养餐； 5、住宿：公司为员工提供公寓式宿舍； 6、活动： 每年旅游活动、年会抽奖、中秋晚会、圣诞party应有尽有； 每季度优秀员工表彰； 每月生日会、K歌聚餐、部门轰趴； 每周羽毛球篮球健身跳舞，请专业老师教授舞蹈瑜伽课程，公司给你的健康买单； 7、培训：提供带薪岗前培训、衔接培训、管理能力培训等专业培训和广阔的职业发展空间； 8、其他：过节礼品，生日礼物，结婚礼物，春节利是等多项福利。</t>
  </si>
  <si>
    <t>岗位职责： 1、参与ETC相关业务服务器的开发工作； 2、负责业务服务器的模块设计、编码实现、技术文档编写； 3、负责业务服务器的性能优化，技术攻关； 4、根据产品策划需求与客户端人员配合完成业务服务器功能模块开发； 5、定期向项目负责人沟通工作进度情况，以及进行风险评估。  任职要求： 1、计算机相关专业本科以上学历，3年以上linux开发工作经验； 2、精通C/C++编程，熟悉面向对象程序设计，熟悉常用设计模式； 3、熟悉linux系统编程，理解TCP、UDP网络协议，熟悉Socket网络程序设计方法； 4、熟悉mysql, redis等数据库应用，熟悉SQL语言，能进行性能优化及解决常见问题； 5、熟悉多线程、线程池、任务池和缓存等研发技术，对并发和线程安全,有深入理解； 6、熟悉分布式系统的设计和应用，有高负载、高并发服务器的设计与实现经验。 7、熟悉C++常用开源微服务开发框架优先。</t>
  </si>
  <si>
    <t>环保 电气/电力/水利</t>
  </si>
  <si>
    <t>广州耘宇电子科技有限公司</t>
  </si>
  <si>
    <t xml:space="preserve">1、 计算机相关专业本科或以上学历； 2、 有1年以上软件开发工作经验，熟悉VS.Net开发平台，能熟练使用ASP.NET(C#)和多层架构思想进行B/S开发或C/S开发； 3、 熟练使用Oracle或SQL Server数据库，熟悉存储过程的编写； 4、 了解UML设计思想，有较强的面向对象思想。 5、 了解JavaScript、AJAX、CSS和HTML； 6、 具有良好的编程习惯以及规范的开发文档写作能力； 7、 工作认真负责，有较强的学习能力，富有沟通能力，有团队协作精神。 8、 熟悉GIS者优先。 9、 有水利行业软件开发经验优先。 10、面试时最好带相关作品。 </t>
  </si>
  <si>
    <t>徕卡测量系统</t>
  </si>
  <si>
    <t>C#.NET高级软件工程师（双休）</t>
  </si>
  <si>
    <t>周末双休 五险一金 绩效奖金 节日福利 交通补贴 餐饮补贴 通讯补贴 高温补贴 补充医疗保险 商业保险</t>
  </si>
  <si>
    <t>广东乐数信息科技有限公司</t>
  </si>
  <si>
    <t>工作职责:   1.负责智能仪器嵌入式应用软件的新功能的开发和维护。 2.跨平台软件系统，采用标准c++开发。 3.采用敏捷开发模式，和瑞士团队合作为全球市场开发产品。 4.根据公司技术文档规范要求编写相应的技术文档； 5.与测试团队配合，保证产品的应用质量。  要求： 本科及以上学历，计算机，电子类相关专业毕业 从事c++软件开发2年以上工作经验. 了解如何编写高质量的代码（自动测试，clean code）  了解软件开发流程． 英文读写流利</t>
  </si>
  <si>
    <t>五险 专业培训 做五休二 弹性工作 带薪年假 绩效奖金 节日福利 加班补贴</t>
  </si>
  <si>
    <t>1. 至少4年C#/.NET开发经验，主要负责互联网金融平台的核心功能部分开发； 2. 对数据库的基本理论和内部实现机制有深入理解，熟练应用SQL Server，有应对高并发的数据库设计经验； 3. 熟悉缓存技术、网站优化、服务器优化、系统性能调优等高级技术； 4. 负责网站后台业务管理系统开发及维护，包括现有代码效率优化及重构； 5. 系统数据库维护及优化。  岗位要求： 1、本科以上学历，有3年以上互联网平台架构经验者优先考虑； 2、熟悉C#语言，熟悉.Net框架，熟练使用VS2010开发环境，熟练掌握ASP.NET、JavaScript、Html、XML、Ajax等； 3、熟悉SQL Server数据库，熟练使用SQL语言，掌握存储过程； 4、具有良好的编程风格，有多层结构的开发经验，掌握常用需求/架构设计工具使用，对面向对象、MVC有深刻的理解，熟练使用常用软件建模工具进行系统分析和设计； 5、逻辑思维能力强，熟悉业务抽象和数据模型设计，具有很强的分析和解决问题能力； 6、有强烈的责任心、团队合作精神和协调沟通能力。  福利待遇： 1、弹性上班，五天工作制，周末双休； 2、健全的休假制度，每年5天以上带薪年假（入职即享受带薪年假）； 3、购买社会保险（五险）：医疗保险、养老保险、工伤保险、失业保险、生育保险； 4、不定期组织业余文体活动（团队聚餐、爬山、K歌、羽毛球、乒乓球、篮球等）； 5、各种节假日礼品、生日礼品； 6、每月发放大超市购物卡，实行内部推荐奖励300元； 7、珍贵的内、外部培训机会，广阔的职业发展晋升空间。</t>
  </si>
  <si>
    <t xml:space="preserve"> 岗位职责（东航期货）： 1、 根据需求完成软件系统模块设计以及开发文档的编写； 2、 根据设计文档和需求说明完成代码编写、调试、测试和维护； 3、 有效分析并解决软件开发过程中的问题，负责解决开发过程中的疑难杂症； 4、 协助制定测试计划、定位发现的问题； 5、 严格执行和推行开发规范； 6、 针对项目需要，完成时间内的定制需求开发，并协调各方资源保证项目开发的顺利进行；  入职要求 1、 计算机相关专业本科以上学历，3年以上工作经验，精通C/C++语言； 2、 精通Windows或者Linux/Unix下的编程与调试； 3、 熟悉多线程、多进程以及动态库、静态库的开发； 4、 有较强的理解和分析能力，良好的编码风格； 5、 对软件开发有浓厚的兴趣以及强烈的技术专研精神； 6、 良好的工作态度，做事积极、有较强团队意识强烈 </t>
  </si>
  <si>
    <t>Web前端/UI设计师/网页设计师/美工(后端)</t>
  </si>
  <si>
    <t>广东电白一建集团有限公司</t>
  </si>
  <si>
    <t>广州傲程软件技术有限公司</t>
  </si>
  <si>
    <t>五险一金 专业培训 定期体检 弹性工作</t>
  </si>
  <si>
    <t>节日福利 绩效奖金 带薪年假 五险一金 弹性工作 周末双休</t>
  </si>
  <si>
    <t>高级工业互联网软件开发工程师（Java/C++/GO语言）</t>
  </si>
  <si>
    <t xml:space="preserve">工作职责： 1、参与系统的设计、开发、测试等过程； 2、框架搭建、数据库设计； 3、负责项目中主要功能模块的开发； 4、进行程序单元、功能的测试，查出软件存在的缺陷并保证其质量； 5、参与项目类相关技术文档的编写工作。  任职要求： 1、大专及以上学历，2年以上基于.Net的开发经验； 2、逻辑思维能力强，对面向对象、设计模式知识有深入的了解； 3、熟练掌握C#语言，拥有良好的代码习惯， 熟练掌握Visual Studio开发平台，熟悉MVC开发模式； 4、熟悉HTML、CSS、JAVASCRIPT、Ajax, Jquery等页面技术，能将设计模式合理地引入开发实践当中； 5、精通SQL语言，具有SQL Server/Oracle开发经验。    公司福利：  1、高频率的小组团建，体育锻炼活动。定期组织优秀员工，管理干部海外团建。 2、多种类型的技术与管理岗位选择，职业规划辅导，专业性技术与管理培训。 3、年假10天起，按工龄增加。五险一金。商业保险。双休。  </t>
  </si>
  <si>
    <t>富士康科技集团CNSBG事业群</t>
  </si>
  <si>
    <t>岗位职责： 1、负责公司网站PC端/移动端的前端后端开发与维护等工作； 2、完成产品Web系统相应模块软件的设计、开发、编程等任务； 3、公司VI系统的整体美工设计； 4、参与需求分析，根据方案详设进行产品前端开发，包括前端网页，小程序等； 5、配合进行相应的专题界面，图片设计及制作； 6、具备高度的创造力、能够根据客户理念和发展方向创意； 7、具备出色的设计技能，能够将概念转化为视觉感受； 8、保证质量并完成领导安排的相关工作。   职位要求： 1、计算机、软件工程、电子、通讯相关专业本科以上学历（优秀的应届毕业生亦可）； 2、掌握HTML/HTML5/CSS3/Javascript/JQuery基础知识，熟练DIV+CSS页面布局； 3、深入了解Web标准，了解主流JS Frameworks 及相关web技术 .对JS性能、多浏览器兼容等可提供完整的解决方案； 4、工作认真负责，能承受较大工作压力，较强的学习和领悟能力； 5、熟悉网络编程、多线程编程技术； 6、熟悉MySQL、PostgreSQL、Redis、MongoDB； 7、熟悉Golang编程语言； 8、有会展行业经验或熟悉电脑硬件和网络连接者优先。</t>
  </si>
  <si>
    <t>1.5-6万/月</t>
  </si>
  <si>
    <t>广州氪豹信息科技有限公司</t>
  </si>
  <si>
    <t>五险一金 补充公积金 专业培训 年终奖金 定期体检</t>
  </si>
  <si>
    <t>一、岗位职责： 根据产品需求完成产品后端服务等开发，合前端人员完成数据接口调试。 二、任职要求： 1. 精通TCP/IP/HTTP/WebSocket等通信协议，了解其基本工作原理。 2. 精通Java/C++/GO语言至少一门语言。熟悉MVC/RESTful架构。 3. 熟悉SQL(MySQL/Oracle/SQLServer)，熟悉触发器及存储过程。 4. 熟悉Linux系统下常用指令，能在Linux下部署Java/Tomcat/Apache/MySQL等环境。 5. 熟悉Memcached/Redis等NoSQL解决方案。</t>
  </si>
  <si>
    <t>专业培训 五险一金 高额提成 每天下午茶 生日会</t>
  </si>
  <si>
    <t xml:space="preserve">1、根据项目要求，完成上级交代的工作任务和要求； 2、负责开发文档编写，与所分配工作及模块的设计、开发、测试工作；按照软件需求编写概要设计、详细设计、代码、及相关技术文档； 3、负责对所开发功能及模块的后期维护和改进升级；对反馈的软件产品故障进行定位、跟踪、调试和修复；对产品完善提出合理化建议； 4、具备良好的代码风格和逻辑能力以及文档编写能力；能独立完成业务模块的开发； 5、积极学习新的技术及知识，注重与其它相关部门或人员的沟通，维护良好的技术开发氛围； 6、能承受一定的工作压力，具备高度的责任心和良好的团队合作精神。 岗位要求： 1、大专及以上学历，计算机科学与技术、软件工程、信息管理及相关专业； 2、精通互联网Web开发技术，具有丰富的项目开发经验，熟悉ASP.NET、熟悉Entiry Framework编程模型，熟练掌握 .NET Framework、C#。 3、使用过c# 开发后台服务器； 4、熟悉mongodb </t>
  </si>
  <si>
    <t>c#开发</t>
  </si>
  <si>
    <t>索菲亚家居股份有限公司</t>
  </si>
  <si>
    <t>C/C++游戏服务端程序</t>
  </si>
  <si>
    <t>增城区</t>
  </si>
  <si>
    <t>上海幻萌网络科技有限公司</t>
  </si>
  <si>
    <t>家居/室内设计/装潢 家具/家电/玩具/礼品</t>
  </si>
  <si>
    <t>五险一金 免费班车 专业培训 绩效奖金 定期体检 周末双休</t>
  </si>
  <si>
    <t>岗位职责： 1.对公司各系统的架构进行设计与完善； 2.分析用户需求，指定开发方案； 3.协助项目经理及上级领导完成系统项目的开发、进度与管控； 4.参与软件系统的开发。 任职要求： 1.大专及以上学历，计算机相关专业； 2.至少有3年的.NET平台开发使用经验； 3.至少有3年独立参与系统实施/运维，解决简单功能需求对接的经验； 4.至少负责过1次大型项目需求开发的。</t>
  </si>
  <si>
    <t>五险一金 定期体检 年终奖金 员工旅游</t>
  </si>
  <si>
    <t>岗位职责： 1、参与服务端架构设计及业务需求的开发； 2、编写必要的业务流程和设计文档； 3、负责服务器端代码的维护并确保质量。  任职要求： 1、精通C/C++及lua，至少参与过两款完整上线并稳定运行的游戏，有大型游戏服务端开发经验者优先； 2、熟悉Linux环境，掌握MySQL，Redis等常用开发技术，有负载均衡、性能优化经验者优先； 3、熟悉网络协议，至少掌握TCP、UDP并有实际运用经验，对网络底层有深入了解； 4、有shell、python等常用脚本使用经验； 5、工作积极主动，责任心强，有良好的团队协作和管理能力。</t>
  </si>
  <si>
    <t>广东拓迪智能科技有限公司</t>
  </si>
  <si>
    <t>计算机硬件 教育/培训/院校</t>
  </si>
  <si>
    <t>五险一金 员工旅游 通讯补贴 专业培训 出国机会 绩效奖金 定期体检 年底双薪 全勤奖 周末双休</t>
  </si>
  <si>
    <t>岗位职责： 1、参与项目需求调研与需求分析、软件设计工作； 2、RFID系列软件的开发和维护； 2、根据项目具体要求，完成软件系统相关模块的开发、测试、上线； 3、编制项目相关的各种文档； 5、完成公司安排的其他工作。  任职资格： 1、计算机相关专业本科以上学历；两年以上项目经验。 2、精通VS2010平台开发，具有C#(winform或WPF)方面2年以上项目开发经验； 3、会使用SVN源代码管理；熟练使用常用的数据库(PostgreSQL、MSSQL2008等)； 4、较强的沟通能力、团队协作能力、自学能力； 5、了解图书馆行业、RFID标签应用、串口操作等并有实际开发经验者优先。</t>
  </si>
  <si>
    <t>系统管理员</t>
  </si>
  <si>
    <t>深圳市展动力人才资讯有限公司</t>
  </si>
  <si>
    <t>上海火线资产管理有限公司</t>
  </si>
  <si>
    <t>五险一金 专业培训 绩效奖金 节日福利 团队聚餐 员工旅游 年终奖金</t>
  </si>
  <si>
    <t>广州英特力信息科技有限公司</t>
  </si>
  <si>
    <t>工作职责： 1.负责公司网络规划、管理、维护，确保网络安全、畅通； 2.负责电脑、打印机等办公软硬件维护，能够判断、解决各类软、硬件故障，远程支持异地公司的电脑、网络问题处理； 3.维护公司系统，以及系统账号分配等，以及公司系统的使用问题解答，并做指导和培训； 4.负责对系统的使用测试工作，以及整理需求，制成文档，提交开发部门进行研发。 5.严格执行各项保密制度，做到授权机密绝不外泄； 6.领导安排的其他工作。  任职资格： 1. 信息系统管理、计算机科学与技术等相关专业，专科以上学历，一年以上工作经验； 2. 熟悉计算机网络系统，具备一定的维护经验； 3. 具有良好的学习能力及沟通能力，具有团队合作精神，高度责任心，抗压能力强，具备良好的敬业基础； 4. 具备一定的协调能力和独立解决问题的能力； 5. 熟悉Jsp、Javascript、Html、css等技术和SQL数据库，熟悉SQL数据库存储过程、函数、触发器者优先考虑；</t>
  </si>
  <si>
    <t>五险一金 弹性工作 绩效奖金 部门聚餐 每年多次调薪 节日福利 专业培训 全勤奖 周末双休</t>
  </si>
  <si>
    <t>1、计算机及相关专业，大专及以上学历，三年以上开发经验；
2、熟练掌握面向对象编程（OOP）技术；
3、精通C#，拥有良好编码风格和编程习惯；
4、精通微软.NET开发平台，熟练掌握ASP.NET MVC、ADO.NET等相关开发技术；
5、熟悉Html/JavaScript/Css，掌握JQuery、bootstrap、angularjs、easyui、ext一种或多种前端框架技术；  6、精通SSRS报表的开发，使用及日常维护
7、熟悉B/S程序软件开发、实施经验，具有独立软件开发工作的能力；
8、熟悉MS SQL Server、MySql等一种或多种数据库，精通SQL脚本语言以及存储过程、触发器、视图等；  9、有Cordova、Xamarin相关开发项目经验优先；
10、有较好的团队合作意识，较强学习及思维能力；
11、具有良好的沟通能力、工作认真负责、踏实肯干、积极主动； 12、具有英文开发需求文档及邮件的阅读和书写能力，配合项目经理进行项目需求分析和报价</t>
  </si>
  <si>
    <t>广州谷居网络科技有限公司</t>
  </si>
  <si>
    <t>广州优飞信息科技有限公司</t>
  </si>
  <si>
    <t>互联网/电子商务 家居/室内设计/装潢</t>
  </si>
  <si>
    <t>五险一金 专业培训 股权激励 带薪年假病假 丰厚奖金 节日福利 员工旅游 周末双休 项目奖金</t>
  </si>
  <si>
    <t>五险一金 交通补贴 通讯补贴 绩效奖金</t>
  </si>
  <si>
    <t>岗位职责： 1、参与公司VR家装设计软件的开发，根据任务分工完成相应开发工作。 2、领导安排的其他工作。 任职资格： 1.有1年以上UE4引擎的开发使用经验，熟悉常用的UE4蓝图接口。 2.有扎实的图形学/数学基础优先。 3.有1年以上C++项目开发经验，熟练使用Visual Studio，有较强的调试能力，熟悉常用算法及数据结构。 4、本科及以上学历。 我们为您提供：地铁口办公、周末双休，带薪年假病假，五险一金，节日福利，股权激励，绩效奖金，专业培训，员工旅游。 岗位为您带来：广州首批人工智能企业、新技术方向、开发团队配备完整、技术大咖伙伴、产品线清晰、团队年轻化、项目奖金、团队年轻有活力、老板nice好沟通。</t>
  </si>
  <si>
    <t>岗位职责： 1、根据业务需求与设计文档，独立完成小型项目的系统分析、设计，并主导完成详细设计和编码任务，确保项目的进度和质量； 2、独立完成小规模系统的系统分析文档和详细设计文档的撰写； 3、维护和升级现有软件产品和系统，快速定位并修复现有软件缺陷。 岗位要求： 1、全日制统招本科以上学历，计算机相关专业毕业； 2、熟悉面向对象编程和多层架构的设计和开发，了解设计模式； 3、熟悉C#、Javascript、HTML5、CSS等； 4、能独立完成一般的系统分析、程序设计和代码编写； 5、英语良好；具有良好的统筹规划、沟通协调能力，执行力强； 6、熟悉SQLServer、MySQL等数据库，对web前端技术有所了解； 7、熟悉主流GIS软件平台及其二次开发（如：ArcGIS、SuperMap）者优先； 8、熟悉电子地图有关规范和数据转换技术者优先。</t>
  </si>
  <si>
    <t>中云智慧（北京）科技有限公司</t>
  </si>
  <si>
    <t>重庆正大华日软件有限公司</t>
  </si>
  <si>
    <t>1、 熟悉软件开发流程，了解基于面向对象的系统分析、设计模式和编程方法； 2、 熟悉.Net（C#）软件开发的相关技术和基本设计框架（C/S架构），熟悉Windows Form、MVC、ADO.net、Socket网络通信、多线程、WebService等相关技术； 3、 能熟练使用Mysql/SQL Server数据库进行相关应用程序的开发，熟悉数据库结构设计； 4、 有良好的技术文档编写习惯，具有规范化、标准化的代码编写习惯； 5、 具备较强的逻辑分析、独立解决问题能力，较好的沟通和表达能力，具有团队精神，责任心强，能承受较大的工作压力； 6、 工作经验2年以上。 8000 - 20000 元/月  包午晚两餐</t>
  </si>
  <si>
    <t>工作职责： 1、负责公司相关软硬件结合的产品开发和维护； 2、能独立完成软件的设计和实现； 3、对已编制的代码进行调试、优化，提高产品质量； 任职要求： 1、计算机相关专业，正规大学本科或以上学历，3年以上C/C++工作经验； 2、精通C/C++开发语言，精通数据结构； 3、掌握Windows API编程，熟悉TCP/IP协议、Socket网络编程技术、多线程编程技术； 4、熟悉MySQL数据库、Oracle数据库使用； 5、具有使用C++和C#语言调用软件开发包和驱动的开发经验。 6、熟悉COM组件或Windows驱动开发者优先； 7、有软件硬件集成、边防系统开发经验者优先； 8、较强的工作责任心、团队沟通能力和吃苦耐劳精神； 9、有独立开发能力、遇到未知问题能自己研究原因并能解决问题的能力。</t>
  </si>
  <si>
    <t>五险一金 定期体检 带薪年假 周末双休 假日福利</t>
  </si>
  <si>
    <t>岗位职责： 1、参与公司项目研发工作，负责核心代码编写，实现产品功能模块； 2、进行单元测试和代码调优，解决开发工程中的技术问题； 3、根据部门领导的分工完成各项程序的开发工作。  任职要求： 1.大学统招大专及以上学历（学信网可查），计算机相关专业优先考虑。 2.具有2年及以上Java开发经验。 3.熟悉HTML、JavaScript、CSS、等页面技术。 4.熟悉Linux内核机制，进程线程等编程模式，熟悉makefile编写，可以独立进行软件发布和测试 5.熟悉Oracle数据库 6.思维清晰，具备良好的逻辑思维能力和语言表达能力。 7.有较强的抗压能力和工作责任心。  公司福利： 1、周末双休+带薪年新+五险一金+节日福利； 2、开发大牛亲自团队代领+全程项目参与+发展空间大；</t>
  </si>
  <si>
    <t>网页设计专员</t>
  </si>
  <si>
    <t>上海锋趣网络科技有限公司</t>
  </si>
  <si>
    <t>岗位职责： 1、负责windows平台应用开发及维护。 任职要求： 1、2年以上windows平台的C++编程开发经验； 2、熟悉VC++开发环境，了解软件面向对象(OO)、设计模式等开发知识； 3、熟悉Windows平台的API，了解窗体消息、界面GDI\GDI+绘图等应用机制； 4、熟悉Windows平台的Socket/COM编程、ATL COM/MFC/其他界面库等开发框架； 5、有符合下列一系列条件的其中一点的优先； 6、了解或熟悉HTML5、CSS、JAVASCRIPT等技术的优先； 7、有安卓模拟器及与安卓手机交互开发经验的优先； 8、有利用各种网络应用协议（http/ftp/p2p等）下载技术经验的优先； 9、有chromium\IE\Edge浏览器内核开发经验的优先; 10、有libcef、Node.js桌面应用（NW.js、Electron）等开发经验的优先; 11、有windows平台下音视频编解码、播放、剪辑等开发经验的优先。</t>
  </si>
  <si>
    <t>深圳市摩天之星企业管理有限公司</t>
  </si>
  <si>
    <t>教育/培训/院校 金融/投资/证券</t>
  </si>
  <si>
    <t>YAI-后台开发工程师(C++)</t>
  </si>
  <si>
    <t>五险一金 员工旅游 年终奖金 绩效奖金 弹性工作 节日福利 专业培训 大牛带队</t>
  </si>
  <si>
    <t>深圳前海微众银行股份有限公司</t>
  </si>
  <si>
    <t>C#软件工程师（Winform）</t>
  </si>
  <si>
    <t>广州市易鸿智能装备有限公司</t>
  </si>
  <si>
    <t>金融/投资/证券 银行</t>
  </si>
  <si>
    <t>8-19万/年</t>
  </si>
  <si>
    <t>五险一金 补充医疗保险 免费班车 员工旅游 交通补贴 餐饮补贴 通讯补贴 年终奖金 定期体检 专业培训</t>
  </si>
  <si>
    <t xml:space="preserve"> 负责微众银行电核、电催等业务的智能语音质检项目后台开发工作 1.本科及以上学历；3年以上相关工作经验； 2. 熟悉linux下c++、STL、了解C++11/14； 3. 熟悉网络、进程/线程间通信编程；熟悉http、cgi编程； 4.了解zookeeper、thrift、protobuf、hbase优先； 5. 具有分布式应用设计及开发经验优先； 6.有高度责任心，强烈的目标达成意识，以结果为导向的拼搏精神； 7. 具有较强的想象力、创新意识以及独立解决问题的能力。 </t>
  </si>
  <si>
    <t>五险一金 绩效奖金 通讯补贴 交通补贴</t>
  </si>
  <si>
    <t>岗位职责： 1、在产品经理领导下参与公司软件产品开发； 2、参与实验室联调现场调试； 3、负责编写详细设计和编码等； 任职要求 1、计算机软件工程相关专业毕业，大专以上的学历，两年以上工作经验； 2、精通C#的软件开发，熟练掌握.net Framework框架，一年以上CS程序开发经验； 3、 熟练掌握数据库的设计与开发，至少精通一种关系型数据库，如：SQL Server或MySQL； 4、有网络编程、多线程编程的经验； 5、具有完整的应用开发周期经验，熟悉设计、编码、测试、部署等各阶段工作，有一定的项目开发经验，具备良好的编码风格； 6、掌握基于串口、并口、USB的接口开发；</t>
  </si>
  <si>
    <t>C++/C#高级软件开发工程师</t>
  </si>
  <si>
    <t>.net/C# 软件工程师（广州）</t>
  </si>
  <si>
    <t>北京华亘安邦科技有限公司</t>
  </si>
  <si>
    <t>科益展智能装备有限公司</t>
  </si>
  <si>
    <t>五险一金 包吃 节日福利 全勤奖 绩效奖金 包住宿 包三餐 加班补贴 通讯补贴 交通补贴</t>
  </si>
  <si>
    <t>岗位职责： 1、参与项目分析，研究项目技术细节，进行方案、接口、核心模块的详细设计。 2、根据项目研发开发进度和任务分配，负责系统的软件开发。 3、负责系统的软件测试，并编写文档、测试文档。 4、负责软件的使用培训工作。 5、1-2年工作经验  技能要求： 1． 熟悉C#编程语言，熟练使用EF和LINQ，熟练进行CS及B/S架构应用开发，熟悉 .NET体系架构 2． 熟练掌握Socket编程、多线程编程、串口编程、WebService，WCF等相关技能 3． 熟悉Sql Server、MySQL或Oracle任一数据库，具有相关应用开发经验及数据库规划能力 4． 具备良好的面向对象编程经验，理解OOP、OOD思想，具有一定的分析设计能力 5． 有工业软件开发经验更佳</t>
  </si>
  <si>
    <t>五险一金 专业培训 年终奖金 定期体检 带薪年假</t>
  </si>
  <si>
    <t>1、负责Windows平台医学相关软件开发工作； 2、配合光学、机械、电子成员共同完成产品整体功能开发及性能测试与优化； 3、负责专业技术文档编写归档；  职位要求： 1、有3年以上软件开发经验, 熟练掌握以下一种或多种编程语言 C++/C#； 2、精通C#语言开发，熟悉 .NET框架，掌握WPF与Winform开发技术； 3、熟练使用等Visual Studio等开发工具； 4、熟悉图像处理技术优先；</t>
  </si>
  <si>
    <t>广州油菜花信息科技有限公司</t>
  </si>
  <si>
    <t>五险一金 周末双休 提供食宿 专业培训 通讯补贴 员工旅游 定期体检 员工活动 年终奖金</t>
  </si>
  <si>
    <t>苏州穿山甲机器人股份有限公司</t>
  </si>
  <si>
    <t>岗位职责： 1. 参与平台架构分析与设计; 2. 编写模块详细设计文档与解决方案; 3. 参与核心模块的设计与研发; 4. 对已有产品进行性能优化和产品迭代; 5. 负责解决开发过程中的技术难题,及系统日常维护; 岗位要求: 1、三年以上C#开发经验，有较好的代码规范意识，熟悉.Net Core优先； 2、熟悉MySql、SQL Server等数据库开发，熟悉数据库优化者优先； 3、熟悉ASP.NET MVC，了解Vue.js、Angularjs、Jquery等技术，了解前后端分离开发； 4、了解计算机软硬件基础知识、网络基础知识，熟悉设计模式优先； 5、有较好的逻辑思维能力，善于分析解决问题，喜欢挑战性的工作，有完成优秀产品的热情和激情。</t>
  </si>
  <si>
    <t>广州讯博网络科技有限公司</t>
  </si>
  <si>
    <t>餐饮补贴 弹性工作 股票期权 五险一金</t>
  </si>
  <si>
    <t>1、2年以上C++开发经验，计算机软件相关专业，大专及以上学历。 2、 对于计算机网络通信，Socket通信等原理有较好理解，对于Socket通信的分包处理有一定理解。 3、熟悉C++多线程开发。 4、熟练使用Linux操作系统，熟悉linux环境的C++开发。 5、有很强的分析问题、解决问题能力、调试技巧及事后调试经验。 6、了解linux驱动并有相关开发调试经验者优先。 7、有QT开发经验这优先。 岗位职责： 1. 负责机器人底层控制系统设计、编码及维护工作。 2. 负责机器人交互界面的设计、编码工作。 3. 负责相关技术文档的编写。</t>
  </si>
  <si>
    <t>广州市磐思科技有限公司</t>
  </si>
  <si>
    <t>员工旅游 餐饮补贴 绩效奖金 年终奖金 五险一金</t>
  </si>
  <si>
    <t>岗位职责： 1、参与产品架构开发，负责技术难题解决； 2、负责架构通用功能开发，对开发功能进行需求设计文档编写； 3、态度端正，能认真、按时完成上级安排的工作。  任职资格： 1、 大专以上学历，1年以上.Net实际项目开发经验，具备较强的设计和开发能力； 2、 精通C#、Asp.Net、 Linq，特别是Asp.Net MVC，熟练掌握Html、JQuery、JavaScript和CSS，对bootstrap有一定使用经验；熟悉mvc、ef框架3my sql、sql server、oracle三种数据库至少熟悉其中一种 3、 熟悉Sql Server数据库的Sql撰写和调优、Transact-SQL等开发相关的知识，熟悉IIS的部署和调优； 4、 具备较强的沟通能力和服务意识，有较强的技术钻研和攻关能力。  核心工作内容：负责.NET功能模块开发和代码实现。</t>
  </si>
  <si>
    <t>C++ Qt 开发工程师</t>
  </si>
  <si>
    <t>深圳市网信数码科技有限公司</t>
  </si>
  <si>
    <t>广州晓康医疗科技有限公司</t>
  </si>
  <si>
    <t>五险一金 补充医疗保险 通讯补贴 绩效奖金 股票期权</t>
  </si>
  <si>
    <t>五险一金 员工旅游 餐饮补贴 绩效奖金 定期体检 补充医疗保险 年终奖金</t>
  </si>
  <si>
    <t xml:space="preserve">岗位职责： 1、负责公司的Mac或其他平台应用开发和维护； 2、做需求分析，制定开发计划； 3、跨平台的应用模块移植与维护，并能持续优化负责模块软件设计； 任职要求： 1、3年以上pc或mac终端应用软件开发经验； 2、熟练掌握C，C++和QT QML； 3、熟悉Windows 或 Mac应用开发，有Mac/IM开发经验优先； 4、能独立设计和开发功能模块； 5、对工作时间观念强，有责任心，有团队协作意识； </t>
  </si>
  <si>
    <t>岗位职责： 1、协同项目经理制定相关的技术解决方案； 2、协同项目经理制定系统关键模块的详细设计； 3、负责完成软件功能的开发和测试。  岗位要求： 1、计算机或自动化专业，大专或以上学历，3年以上工作经验； 2、熟悉软件开发，有过Windows系统下的应用程序开发经验，熟悉串口通信和工控系统者优先； 3、掌握C++或C#编程方法，熟悉VS开发环境，熟悉MFC、界面编程，在此基础上掌握其他编程语言者尤佳； 4、掌握WPF/MVVMLight优先； 5、了解TCP/IP Socket网络编程技术，熟悉一种数据库开发； 6、具有团队合作意识、创新意识和较强的分析设计能力，具有较强的学习能力。</t>
  </si>
  <si>
    <t>C# 开发工程师</t>
  </si>
  <si>
    <t>广州能欣文化科技有限公司</t>
  </si>
  <si>
    <t>C++开发工程师（契约锁）</t>
  </si>
  <si>
    <t>上海泛微网络科技股份有限公司</t>
  </si>
  <si>
    <t>年终奖金 股票期权 专业培训 绩效奖金 员工旅游 周末双休 带薪年假</t>
  </si>
  <si>
    <t>岗位职责： 1、完成软件系统代码的实现，编写代码注释和开发文档； 2、参与软件系统各模块的设计和分析； 3、根据需求完成代码的编写、调试、测试和维护； 4、分析并解决软件开发过程中的技术问题； 5、完成领导安排的其他事务。   岗位要求： 1、本科及以上学历，计算机相关专业，2年以上.NET开发经验，有c/s架构项目经验； 2、熟悉.NET Framework 框架和 c# 语言，熟悉Visual Studio等开发工具； 3、熟悉SQL Server、Mysql等数据库； 4、良好的编码风格和编程习惯； 5、逻辑思维性强，办事沉稳、细致、思维活跃，良好的团队合作意识。</t>
  </si>
  <si>
    <t>五险一金 免费班车 员工旅游 餐饮补贴 绩效奖金 年终奖金 定期体检</t>
  </si>
  <si>
    <t>广州碧软信息科技有限公司</t>
  </si>
  <si>
    <t>岗位职责： 1. 负责数据加密、解密相关应用开发； 2. 负责PDF相关操作、工具的设计及开发； 3. 负责产品底层核心服务开发； 4. 与团队其他成员合作，确保工作任务交付质量和进度。 任职要求： 1、全日制统招本科及以上学历，计算机及相关专业毕业，1-3年c++项目开发经验。 2、熟练使用C++，熟悉c++11标准，STL、熟悉visual studio开发调试环境。 3、熟练掌握windows平台基础开发技术，包括gdi、网络、进程、多线程、消息机制等。  4、熟悉PKI/openssl/PDF标准其中任意一项优先考虑；</t>
  </si>
  <si>
    <t>五险一金 年终奖金 绩效奖金 带薪年假</t>
  </si>
  <si>
    <t xml:space="preserve">  福利： 1、购买五险一金。 2、工作满一年后将提薪。 3、满1年年底有年终奖、年假. 4、生日当月可申请100元蛋糕补贴。 5、节日补贴.例如端午节,中秋节等.公司都会给予一定的节日补贴及小礼品. 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</si>
  <si>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前海港亨信息科技（深圳）有限公司广州分公司</t>
  </si>
  <si>
    <t>广州极飞科技有限公司</t>
  </si>
  <si>
    <t>Java/Web/UI储备工程师</t>
  </si>
  <si>
    <t>五险一金 员工旅游 绩效奖金 定期体检 周末双休</t>
  </si>
  <si>
    <t>北京奕吧科技有限公司</t>
  </si>
  <si>
    <t>五险一金 餐饮补贴 定期体检 年终奖金 员工旅游</t>
  </si>
  <si>
    <t>岗位职责： 1・ 负责根据系统功能需求进行服务端开发工作，包括产品功能实现、接口开发。 2・ 根据功能需求设计系统架构、协调相关人员推进项目进度，编写功能开发说明文档。  任职要求： 1・ 熟悉.NET平台及C#语言。 2・ 掌握TCP/UDP协议及应用，具备高性能网络服务架构和开发能力。</t>
  </si>
  <si>
    <t>Java开发/C++工程师</t>
  </si>
  <si>
    <t>上海策立工程技术有限公司</t>
  </si>
  <si>
    <t>一、岗位描述 1、该岗位为储备岗位，主要为公司及合作企业输送专业技术人员； 2、该岗位在编期间，会有3-4个月集中性培训，培训过程中不间断项目考核； 3、该岗位在培训第一阶段需要完整掌握：HTML/javaScript/MSSQL/JavaSE/JavaOOP 4、第二阶段需要掌握：JavaEE、JSP、MySql、Oracle、Struts、Spring、Hibernate 5、第三阶段需要掌握开发综合项目  二、招聘要求 1、国家成人正规大专及大专以上学历人群，不限专业； 2、拥有良好的沟通表达能力，且有较高的综合素质； 3、认可公司的品牌文化，有良好的工作态度和团队合作精神； 4、热爱计算机软件开发行业，善于学习和总结分析；  三、面试流程 投递简历后，人力资源部门将对简历进行刷选，符合要求的应聘者参与企业面试，面试过程中会有笔试环节，笔试内容为逻辑测试题及较为基础的技术题目。面试要求： 1、收到面试通知，请带好个人简历及可以证明是本人身份证原件，前来面试。 2、面试流程为：笔试+面试。笔试内容分为逻辑思维题+专业技术题（没有专业基础的学员可以选择面试方向笔试题目，只填写逻辑思维测试部分）  四、工作时间 1、周一至周五，早上9：00-下午18:00，周末双休； 2、法定节假日正常休息；  五、岗位发展方向 1、技术岗：初级java/安卓开发工程师-中级java/安卓开发工程师-高级java/安卓开发工程师-项目经理-技术总监-技术副总-总经理 2、偏技术岗位：软件测试、软件实施、IT运维、助理质量工程师、初级系统工程师 3、技术销售岗位：运营工程师、产品交付工程师、交付部工程师 4、管理岗位：java/安卓内训师-java/安卓讲师-java/安卓高级人才培养师  六、薪酬待遇 1、实训结束合格后，一线城市就职综合薪酬不低于5000元，二线城市就职薪酬不低于3500元； 2、社会保险：根据国家规定，公司为正式员工提供的社会统筹类福利包括：基本养老保险、医疗保险、生育保险、失业保险及工伤保险，另公司会额外为员工购买其他商业保险，惠及子女。 3、公积金：公司为正式员工缴纳住房公积金，缴费基数及缴费比例遵照当地社保机构规定。</t>
  </si>
  <si>
    <t>广州市宏光软件科技有限公司</t>
  </si>
  <si>
    <t>仪器仪表/工业自动化 采掘业/冶炼</t>
  </si>
  <si>
    <t>员工旅游 五险一金 员工聚餐 下午茶 生日会 节假日礼物 周末双休</t>
  </si>
  <si>
    <t>做五休二 绩效奖金 专业培训 交通补贴 餐饮补贴 弹性工作 通讯补贴 住房补贴</t>
  </si>
  <si>
    <t xml:space="preserve"> 1.根据业务需求编写设计系统 2.负责核心模块的开发及技术预研 3.参与软件开发技术和规范及标准流程的改进 4.负责代码单元测试，对自己开发的产品质量负责 任职要求： 1. ASP.NET 、C#开发和设计经验； 2. 熟练使用HTML, CSS, JavaScript, jQuery等前端技术； 3.具有SQL Server或Oracle数据库应用经验，能熟练使用T-SQL完成各种常见的数据查询； 4. 熟悉MVC、MMVC等框架结构，了解领域模型；至少使用过一种ORM框架； 5.具有良好的编程风格，逻辑思维能力强； 6. 掌握面向对象编程（OOP）技术，以及常用UML工具。 </t>
  </si>
  <si>
    <t>1. 熟悉C/C++,或JAVA编程语言。 2. 熟悉数据库Oracle、SQLserver的操作 3. 对工业现场的通讯编程有一定的了解 4. 了解工业现场的仪表，硬件系统的工作情况 5. 有一定的与现场技术人员的沟通能力 6. 有加热炉相关工作经验者优先</t>
  </si>
  <si>
    <t>上海曼恒数字技术股份有限公司</t>
  </si>
  <si>
    <t>1、负责WinForm平台开发任务； 2、参与需求调研、需求分析，撰写与归档开发各类文档； 3、负责软件调试、部署任务。  岗位要求： 1、熟悉C#开发语言，具有大学专科及以上学历，理工类专业 2、熟悉串口通讯、网络编程； 3、熟练使用MySQL、SQL Server、Sqlite等任一种数据库； 4、熟练掌握多线程，熟悉多线程同步及线程安全技术； 5、熟悉一种及以上设计模式；  加分项： 1、了解Java、.NET等其它框架和语言优先考虑；有木工机械设备或家具制造行业经验者优先 2、熟悉数据库优化更佳；</t>
  </si>
  <si>
    <t>上市公司 行业领军优势 五险一金 员工旅游 餐饮补贴 专业培训 年终奖金 定期体检 休闲餐点 节日礼物</t>
  </si>
  <si>
    <t>广州易热捷信息技术有限公司</t>
  </si>
  <si>
    <t xml:space="preserve">岗位职责: 1. 从事虚拟现实引擎相关研发工作 2. 负责模块设计和算法设计； 3. 编写高质量的代码和进行单元测试； 4. 修改Bug。 任职资格: 1、本科及以上学历，计算机，数学相关专业，三年及以上相关工作经验； 2、熟悉C++和算法，有相关项目经验者优先； 3、对新技术有追求，愿意学习Opengl或者D3D等图形开发相关技术； 4、了解Unity3D或UnReal者优先考虑。 </t>
  </si>
  <si>
    <t>岗位描述： 1，根据公司需求完成详细模块的开发以及白盒单元测试，和相关文档的编写。  岗位需求： 1，2年或以上C#开发经验； 2，熟练使用C#和Oracle， 3，熟悉Winform开发及WCF框架； 4，有基于Oracle的Winform开发经验者优先； 5，有金融行业开发者优先；  福利介绍： 1.良好的工作环境，相对合理的工作时间（五天七小时工作制）。 2.广阔的发展空间：公司提供全方位的支持，为员工工作提供多方位的保障。只要您有工作的兴趣，只要您有成就个人事业的愿望，我们就能提供给您一个广阔和自由的空间，实现您的事业和生活追求。 3.优厚的福利待遇：按照国家标准缴纳五险一金，产假、配偶陪产假；年终奖金，端午、中秋、春节、生日员工关怀；年度免费体检等。 4.包餐+其它补助等等； 5项目介绍：本职位主要从事金融行业应用软件开发，开发中心在体育中心附近。</t>
  </si>
  <si>
    <t>.NET软件开发工程师</t>
  </si>
  <si>
    <t>C++(Linux)软件工程师</t>
  </si>
  <si>
    <t>深圳市普特生物医学工程有限公司</t>
  </si>
  <si>
    <t>年终奖金 带薪年假 员工旅游 年终分红 周末双休 地铁沿线 工作餐 项目奖金 六险一金 扁平管理</t>
  </si>
  <si>
    <t>经验要求: 1.三年以上从事设备软件（Linux下c++开发）开发工作经验; 2.熟悉C/C++软件架构及模块化开发。  具备技能： 1.有扎实的C/C++语言基础，代码严谨，有良好的编程习惯； 2.熟练使用linux系统命令，熟悉Linux系统平台软件开发，熟悉异步IO，具备Linux平台下C/C++程序开发经验； 3.熟悉Linux下进程间通讯和多线程编程； 4.熟悉TCP/IP网络编程，设备节点及文件IO读写优先； 5.熟悉SQLite、Shell、D-Bus等相关技术优先； 6.熟悉Git/SVN代码管理工具。  工作职责： 1.在嵌入式Linux平台下应用软件开发； 2.负责编写硬件与应用层的中间件（SDK）开发； 3.根据项目需求，完成需求分析、设计、编码、维护等开发工作。  素质要求： 1.逻辑思维敏捷，较强的学习能力； 2.对技术有强烈兴趣，有良好的团队合作及抗压能力；  3.有强烈的主人翁意识推进项目进展。</t>
  </si>
  <si>
    <t>1.计算机相关专业，大专以上学历; 2.掌握 C/C++, html，Javascript，div，css; 3.熟悉SQL SERVER数据库; 4.良好的的程序设计语言基础。; 任职要求:： 1. 逻辑思维能力强，做事有条理性。 2.有良好的团队合作能力。 3.有研发经验优先。 福利待遇： 1、公司提供丰厚的薪资待遇（底薪6K起，一年后年薪10万起），五险一金，年底2-6月奖金，并每年两次调薪 2、享有国家规定的法定假期、带薪年休假等福利待遇 3、公司提供定期体检，月度聚餐，节日旅游等活动 4、五天工作制，早9点-晚18：00，周末双休</t>
  </si>
  <si>
    <t>高级.NET（C#网站开发）程序员</t>
  </si>
  <si>
    <t>广州华螺网信息技术有限公司</t>
  </si>
  <si>
    <t>Unreal Engine4 C++程序员</t>
  </si>
  <si>
    <t>广东康云多维视觉智能科技有限公司</t>
  </si>
  <si>
    <t>周末双休 带薪年假 五险一金 全勤奖 节日福利 餐饮补贴 绩效奖金</t>
  </si>
  <si>
    <t>职位描述： 1、根据开发进度和任务分配，完成相应模块开发、编程任务； 2、具备高质量的专业技术文档编写能力； 3、对业务需求描述文档有较强的理解能力。 任职要求： 1、 计算机软件相关专业大专以上学历； 2、 精通C#程序设计开发，至少具有2年的C#程序设计开发经验，能熟练运用ADO.NET/Web Services/WCF等技术。 3、 精通面向对象设计开发思想，熟悉多层和分布式架构； 4、 精通MVC开发模式，有2年及以上的项目开发经验。 5、 精通SQL server，MySQL数据库，熟悉数据库设计及优化技术，并具备相关安全知识； 6、 熟悉前端相关的技术html,css3,javascript,能熟练使用用相关的UI框架，如jQuery、jQuery UI或Bootstrap等。 7、 技术能力强，自我学习能力强,对技术发展具有良好的理解能力，能够迅速掌握新技术，能够在短时间内攻克技术难关； 8、 有良好的技术文档习惯，具有规范化标准化的代码编写习惯； 9、 善于与他人沟通、合作，具有团队精神，良好的自学能力、严密的思维能力，反应敏捷，应变力强，责任心强，能承受较大的工作压力； 10、有微信公众号，微信小程序开发经验优先</t>
  </si>
  <si>
    <t>交通补贴 节日福利 带薪年假 餐饮补贴 绩效奖金 周末双休 全勤奖 专业培训 弹性工作 年终双薪</t>
  </si>
  <si>
    <t>职位描述： 1、主要负责制作各行业3D+的交互设计； 2、负责把外部数据传输到UE4项目，并暴露蓝图； 3、制作插件； 岗位要求： 1、大专及以上学历，2.5年以上UE4C++开发经验； 2、精通C++，UE4蓝图； 3、优秀的团队沟通协调能力，具备出色的学习能力、细致谨慎的处事作风、积极向上的工作态度及齐心 协力的团队精神； 4、推动力及抗压能力极强，能够适应高强度的工作，有足够的耐心、细心及恒心展开精益求精的优化工 作； 5、优秀的英文阅读能力，经常浏览源代码和外国网址的文献与教程； 6、熟悉UE4源码者优先；</t>
  </si>
  <si>
    <t>广州华工弈高科技有限公司</t>
  </si>
  <si>
    <t>软件工程师助理</t>
  </si>
  <si>
    <t>五险一金 餐饮补贴 通讯补贴 定期体检 节日福利 电脑补助 健身俱乐部 周末双休</t>
  </si>
  <si>
    <t>深圳市康拓普信息技术有限公司</t>
  </si>
  <si>
    <t>岗位描述： 1、医院新项目实施指导，编写与HIS的接口软件，完善医院个性需求，保证项目正常上线运行； 2、处理医院反馈的问题，需求，测试更改BUG； 3、负责产品的技术支持修改及升级，与测试、需求人员沟通和合作。 4、服从领导安排，完成领导安排的工作，并定期汇报工作进展情况。  知识/技能要求： 1、计算机及软件相关专业，3年以上C#编程经验； 2、熟练掌握C#语言，可独立编写Winform软件； 3、掌握SQL Server数据库，了解MySQL,ORACLE数据库； 4、可熟练编写存储过程，优化数据库操作，处理并发操作； 5、熟悉网络通讯，掌握TCP/IP网络编程技术； 6、有医院信息化系统开发、医保接口开发或医疗软件从业经验者优先。  其他要求： 1、本科以上学历。 2、工作认真负责，积极主动，有强烈责任心和上进心，有良好团队合作精神，沟通顺畅，有一定的抗压能力； 3、做事规范严谨，有较强的学习能力和问题分析能力，有自己的思路和想法； 4、可接受短期出差。</t>
  </si>
  <si>
    <t>五险一金 绩效奖金 定期体检 员工旅游</t>
  </si>
  <si>
    <t>岗位职责： 1、参与系统的需求调研、分析，协助系统分析师编写要求规格说明书； 2、协助系统的软件概要设计，编写软件概要设计说明书； 3、进行系统的软件说细调计，编写软件详细说明书； 4、根据项目开发进度和任务分配，进行软件开发； 5、进行代码走查和单元测试； 6、协助测试工程师完成系统的集成测试工作，消除测试发现的缺陷； 7、协助完成系统在用户现场的部署，诊断并解决系统存在的问题。  岗位要求： 1、本科及以上学历，计算机、软件工程及相关专业，2年以上工作经验； 2、精通C++，熟悉BOOST、网络编程原理，有windows和Linux下开发经验； 3、熟悉数据库原理，掌握一种大型数据库操作，mysql等； 4、熟悉STL及基础数据结构，有程序性能优化经验优先，有多线程编程经验优先； 5、善于学习，有良好的团队意识，责任心强。</t>
  </si>
  <si>
    <t>1.计算机相关专业，大专以上学历; 2.掌握 C/C++, html，Javascript，div，css; 3.熟悉SQL SERVER数据库; 4.良好的的程序设计语言基础。; 任职要求:： 1. 逻辑思维能力强，做事有条理性。 2.有良好的团队合作能力。 3.有研发经验优先。 福利待遇： 1、【薪资】转正6-1W，一年后年薪10-15万。 2、【保险】五险一金 3、【涨薪与发展】年底2-6月奖金，并每年两次调薪。 4、【其他福利】定期体检，月度聚餐，节日旅游，生日奖 5、【工作时间】五天工作制，早9点-晚18：00，周末双休 工作地点：根据应聘者居住地就近分配！</t>
  </si>
  <si>
    <t>同略科技有限公司</t>
  </si>
  <si>
    <t>五险一金 员工旅游 餐饮补贴 年终奖金 定期体检</t>
  </si>
  <si>
    <t>北京博视智动技术有限公司</t>
  </si>
  <si>
    <t>岗位职责： 1、负责开发、维护和升级现有软件产品和系统，快速定位并修复现有软件缺陷； 2、参与收集需求、分析需求、编制需求文档等,并根据文档编写相应的技术文档； 3、根据开发进度和任务分配，完成相应模块软件的设计、开发、编程任务； 4、进行程序单元、功能的测试，查出软件存在的缺陷并保证其质量，维护软件使之保持可用性和稳定性； 5、承担公司或部门指派的其他开发协助任务。  任职要求： 1、全日制大专以上学历，计算机相关专业优先，3年以上开发经验； 2、熟练使用Visual Studio、C#Winform界面、控件开发,对控件使用有深入的了解，熟练掌握缓存、消息、接口等技术，熟悉SQL SERVER 数据库； 3、熟悉常用数据结构和算法，熟悉面向对象的设计方法； 4、掌握Git、SVN等源码管理工具的使用，良好的代码、技术文档编写规范习惯，有文档编写能力； 5、有良好的职业情操，责任心强，有良好的沟通能力以及团队协作精神。</t>
  </si>
  <si>
    <t>广州云藏信息技术有限公司</t>
  </si>
  <si>
    <t xml:space="preserve">1. 基于VC++的软件开发； 2. 负责相关程序的测试； 3. 产品开发过程中与研发有关的文档编写。 岗位要求： 1. 应届硕士或本科两年以上，计算机、电子、自动化等相关专业； 2. 精通VC++编程，熟悉MFC编程，有windows7/XP等应用程序开发经验； 3. 熟悉用户界面开发，具有一定的图像处理经验； </t>
  </si>
  <si>
    <t>C++项目经理</t>
  </si>
  <si>
    <t>北京锐宇博图科技有限公司</t>
  </si>
  <si>
    <t>北京凯博通投资有限公司</t>
  </si>
  <si>
    <t>制药/生物工程 多元化业务集团公司</t>
  </si>
  <si>
    <t>【职位要求】 1、精通C++编程，具有5年以上C++开发经验(不含培训和在校工作经历)，熟悉QT和Visual C++者优先； 2、较强的团队协作能力和学习能力，可适度出差； 3、有军事仿真系统或军事信息系统研制工作经历者优先； 4、GIS专业或从事GIS研发工作经历者优先； 5、熟悉SQL Server和MongoDB数据库者优先。 6、熟悉高层仿真体系结构HLA和数据分发服务DDS者优先。 7、军队转业自主干部优先。 【职位描述】 1、负责军队信息化建设项目的设计和技术攻关工作； 2、组织团队进行项目开发工作和系统集成工作； 3、组织项目应用实施、应用保障、软件测试和技术文档编写工作。 4、参与解决方案编写工作；</t>
  </si>
  <si>
    <t>绩效奖金 专业培训 年终奖金 定期体检 五险双休 员工活动</t>
  </si>
  <si>
    <t>岗位职责： 1.参与公司产品开发及维护工作，对具体模块进行详细设计并编码实现； 2.配合测试及质量控制人员，优化完善产品实现，交付高质量的产出物。 任职要求： 1.两年或以上工作经验，熟悉.Net平台和C#语言，参与过大中型系统架构开发。有数据库数据分析或打印机pos命令控制开发经验者优先； 2.深刻理解面向对象思想，熟悉多线程编程模型,熟悉C\S架构。熟悉分布式服务架构设计者优先； 3.熟悉.Net平台下的winform或WPF客户端程序开发，熟悉winServer服务以及webservice服务的编写，掌握.Net企业级编程技术，了解消息队列、分布式缓存； 4.熟悉关系型数据库（SQLServer\Oracle\Mysql\SQLite\interbase），可熟练编写SQL语句，存储过程以及触发器。有数据库分析，监听截取，并发连接操作经验者优先； 5.熟悉API调用，掌握HTTP协议下的各种请求方式，熟悉webservice调用，熟悉XML和Json的文本数据解析，了解socket通信。 6.有良好的编码习惯和单元测试习惯，能遵循开发流程、文档规范和编码规范，对新技术有钻研精神。有自己编写的常用方法类者优先； 7.有良好的职业素养和沟通交流能力，具有优秀的团队意识和合作精神。</t>
  </si>
  <si>
    <t>?工作职责： 1、负责解决公司ERP等运营软件使用过程中遇到的问题，保障数据库的安全性； 2、负责对ERP等运营软件的功能进行调整和优化； 3、能够分析和了解用户的需求，提出合理化的建议，对ERP等运营软件进行二次开发； 4、定期对系统进行数据挖掘和分析工作，向公司相关部门和领导提交分析数据。 任职要求： 1、年龄35周岁以下，男女不限，大专及以上学历； 2、计算机、信息化管理或相关专业，有开发、实施、维护等软件行业经验一年以上； 3、熟悉SQL数据库，能够独立撰写存储过程、触发器； 4、熟悉JAVA、JAVASCRIPT； 5、有较强的逻辑思维能力及良好的沟通协调能力； 6、有较强的抗压能力、工作进取心及较好的团队协作精神； 7、能在单位住宿者优先。</t>
  </si>
  <si>
    <t>深圳市华付信息技术有限公司</t>
  </si>
  <si>
    <t>五险一金 员工旅游 交通补贴 餐饮补贴 绩效奖金 年终奖金</t>
  </si>
  <si>
    <t>岗位职责：  1. 负责Windows/Linux平台软件程序、SDK封装等的开发与维护  2. 根据软件任务需求，完成软件的架构设计以及各模块接口的设计。    岗位要求：  1. 计算机相关专业，本科以上学历，三年以上工作经验。 2. 熟悉软件研发流程，熟练掌握C++/C编程，有良好的编码和文档习惯； 3. 熟悉TCP/IP协议和socket编程、数据库、Webservice等 4. 精通跨平台、熟练使用Qt框架者优先； 5. 具有良好编码风格，具有较强的逻辑分析和独立解决问题的能力，团队合作意识强； 6、有以下经验的优先： 熟悉AI类产品和应用，有相关从业经验 具有QT开发经验 具有跨平台开发经验 熟悉dbg调试工具</t>
  </si>
  <si>
    <t>五险一金 员工旅游 绩效奖金 年终奖金 带薪年假 节日福利 高温补贴</t>
  </si>
  <si>
    <t>岗位职责： 1、依据设计人员提供的需求文档和架构设计文档进行产品的模块设计、编码工作； 2、为客户制作演示Demo； 3、完成自己编码部分的单元测试； 4、修复负责模块的Bug； 5、撰写模块设计文档与开发文档。 任职资格： 1、计算机或相关专业，大专及以上学历 2、3年以上 C/S 项目经验，有智能家居、酒店客房控制、商业灯光行业的核心控制系统的开发经验者优先； 2、熟悉C#语言的软件开发，熟悉WPF/winform开发,熟悉Expression Blend优先； 3、熟悉数据库软件开发，如SQL Server或MySQL； 4、对网络编程、串口编程有一定的了解； 5、具备良好的团队合作精神以及良好的沟通能力、领悟能力，能承受一定的工作压力； 6、认真务实的工作态度，愿意与团队一起成长，能够虚心地与团队成员互相学习，有钻研学习的精神，能快速学习新技术并应用到业务上。 具体薪酬面试</t>
  </si>
  <si>
    <t>C++/Linux系统工程师</t>
  </si>
  <si>
    <t>深圳市杰和科技发展有限公司</t>
  </si>
  <si>
    <t>C# 软件工程师 (职位编号：006)</t>
  </si>
  <si>
    <t>广州市金库物联科技有限公司</t>
  </si>
  <si>
    <t>带薪年假 五险一金 绩效奖金 节日福利 专业培训 员工旅游 出国机会 年终奖金 股票期权 周末双休</t>
  </si>
  <si>
    <t>五险一金 定期体检 包住 餐饮补贴 通讯补贴 弹性工作 带薪年假</t>
  </si>
  <si>
    <t>岗位职责： 1、参与NAS系统架构，核心代码开发，相关技术文档编写； 2、参与完成技术预研、产品研发、产品交付等工作； 3、参与进行技术攻关； 4、分析和解决产品在运行期间发现的问题。 任职资格： 1、本科及以上学历，计算机相关专业，3年以上相关工作经验； 2、精通Linux下Shell； 3、精通Linux下C++开发； 4、精通centos/ubuntu等操作系统及底层驱动开发； 5、有NAS存储系统开发经验优先考虑； 6、精通QT优先考虑。</t>
  </si>
  <si>
    <t>温馨提醒：条件基本吻合者请大胆在网站上投送简历，凡接收到相应的简历，我司将在24小时内全部审核完毕，条件吻合者我司将以尾号9592手机号短信约面，后通过该手机号对应的招聘微信：宝绅纸塑人事部 添加好友，请务必关注您的短信信息和微信加好友申请。 职位描述： 1、 WINFORM或ASP.NET类项目开发。  任职要求： 1、 2年及以上软件开发工作经验； 2、 熟练应用C#、SqlServer、水晶报表/RDLC报表/FastReport等进行winform/asp.net系统开发； 3、 熟悉使用三层架构进行系统开发； 4、 可以独立负责某个模块的开发； 5、 具有文档编写能力、优良的编程风格和习惯； 6、 良好的执行力和自学能力，较好的完成预定任务，能独立解决问题； 7、 对软件开发工作富有热情，工作责任心强，富有团队精神和敬业精神； 8、 有ERP项目管理经验优先； 9、 英语熟练者***。  联系方式： 公司地址：广州市白云区江高镇小塘南路68号广东白云学院西校区旁宝绅公司内 联系人：孙先生 联系电话：13539859592  020-36201966 官方网站：http://chinatreasure.net 招聘邮箱：532654135@qq.com  公交路线：广州市客运站（总站）坐523快线（4元）或523（3元）至终点站江高小塘（总站），沿沙溪村方向道路前行500米即到。 进厂登记时烦请出示身份证！</t>
  </si>
  <si>
    <t>北京云族佳科技有限公司</t>
  </si>
  <si>
    <t>天津正丽科技有限公司</t>
  </si>
  <si>
    <t>岗位职责： 1、 参与系统分析和设计； 2、 根据产品定义，完成各类开发文档的整理和编写； 3、 对软件进行编码实现，并确保性能、质量和安全； 4、 对软件进行性能及稳定性进行优化。  任职要求： 1.2年工作经验，熟悉c#开发，熟练进行.net、winform、wpf开发，了解客户端开发和应用； 2.掌握Oracle等主流数据库的安装配置，设计和开发； 3.掌握数据库原理，熟悉SQL语言； 4.能独立完成模块编码及测试； 5.熟悉MVVM设计模式，了解WPF和WCF技术； 6.有良好的编程习惯和团队合作能力。 7.有轨交行业优先 8.能接受出差</t>
  </si>
  <si>
    <t>五险一金 绩效奖金 定期体检 员工旅游 带薪年假 年终双薪 奖金丰厚 周末双休</t>
  </si>
  <si>
    <t xml:space="preserve">  任职条件：</t>
  </si>
  <si>
    <t>C++控制系统软件开发工程师</t>
  </si>
  <si>
    <t>上海理想万里晖薄膜设备有限公司</t>
  </si>
  <si>
    <t>广州高通影像技术有限公司</t>
  </si>
  <si>
    <t>广州炫成科技有限公司</t>
  </si>
  <si>
    <t>岗位职责： 1、负责开发用于半导体制造产业的精密工艺设备的实时控制软件系统； 2、负责软件模块的设计和实施； 3、负责软件系统的维护包括客户现场的软件系统故障的分析和排除。  任职要求： 1、计算机或相关专业大学本科以上； 2、3年以上C++编程经验； 3、熟悉COM/ATL编程； 4、熟悉TCP/IP编程，XML文件格式以及读写的构件； 5、有串口编程经验或FSM经验者优先考虑； 6、精通故障排除及程序调整； 7、能直接与QA及产品营销团队合作； 8、良好的中英文交流能力； 9、乐于学习，乐于分享。</t>
  </si>
  <si>
    <t xml:space="preserve">岗位职责： 1、从需求文档中理解或者分析出功能，将其分解任务至禅道。 2、将功能列表转化为原型图、便于沟通讨论。 3、参与产品的前端开发和维护。 4、与后端工程师和产品经理一起，实现产品功能、确保产品具有良好的用户体验。 岗位要求： 1、良好的业务理解分析能力，熟悉禅道。 2、热爱工作、对自己做出的产品具有责任心、具备良好的沟通能力、分析、解决问题的能力。 3、熟悉html5、css3、jQuery、es6, 熟悉JavaScript。 4、熟悉vue框架、模块化开发、一定的架构能力、做过实际项目。 5、熟悉http、网络。 6、熟悉SVN。 7、有医疗工作经验优先。  8、具有一定的设计经验、会axure、或者墨刀画原型图优先。 </t>
  </si>
  <si>
    <t>员工旅游 餐饮补贴 专业培训 绩效奖金 年终奖金 弹性工作 节日津贴 生日福利 全勤奖</t>
  </si>
  <si>
    <t>岗位职责： 1、负责公司相关C#应用程序开发 2、协助应用程序的测试、调优，保障产品按时保质高质量发布版本; 3、参与研发过程改进活动，使研发过程得到持续改进，提高开发效率  任职要求： 1、大专以上学历，3-5年工作经验 2、精通.NET平台和C# WinForm开发，熟悉C/S以及B/S模式开发 3、熟练C#中http、Webservice、socket等相关的网络开发技术和XML相关技术； 4、熟练SQL编写，至少熟练使用MySql、SQL Server和Oracle中的一种; 5、精通多线程编程、同步、互斥、线程间通信等； 6、具备独立的开发和模块的设计能力 7、良好的沟通、协调能力，团队协作能力突出者优先 8、做事严谨踏实，责任心强，条理清楚，善于学习总结，主动汇报工作情况</t>
  </si>
  <si>
    <t>C++服务器程序员</t>
  </si>
  <si>
    <t>深圳中青宝互动网络股份有限公司</t>
  </si>
  <si>
    <t>五险一金 餐饮补贴 员工旅游 年终奖金 周末双休</t>
  </si>
  <si>
    <t>广州晶绮信息科技有限公司</t>
  </si>
  <si>
    <t>绩效奖金 五险一金 年终奖金 员工旅游 出国机会 定期体检 餐饮补贴</t>
  </si>
  <si>
    <t xml:space="preserve">职位信息： 1、根据产品需求，完成相应功能模块设计、开发。 2、编写测试用例、完成程序单元测试，并修复软件BUG。 3、编写项目文档，配合前端API接入及运维同事部署。 4、根据项目代码，熟悉系统业务，并编写相关文档。  任职要求： 1、计算机、通信电子及相关专业大专及以上学历 2、熟悉 C#语言、ASP.NET，一年以上.Net项目和C#开发经验，熟悉VS2017使用。 3、熟练掌握Mysql或MS SQL Server2017以及MongoDB的应用，熟练掌握SQL编写能力和优化能力。 5、熟悉C#网络编程、熟悉WPF、MVVM、WCF、WebAPI或MVC开发框架应用。 6、具有较好的文档编写能力，能够编制相关技术文档。 7、具有团队合作精神， 积极主动，有责任心。  8、有RPC框架开发经验或Zeroc Ice使用优先。 </t>
  </si>
  <si>
    <t>北京华泰德丰技术有限公司</t>
  </si>
  <si>
    <t>.net( C#)开发工程师</t>
  </si>
  <si>
    <t>五险一金 餐饮补贴 通讯补贴 年终奖金 定期体检</t>
  </si>
  <si>
    <t>广州新远扬实业发展有限公司</t>
  </si>
  <si>
    <t>1.开发新算法、集成已开发的算法 2.与团队成员一起开发强天气产品 3.对现有算法进行维护 4.优化现有计算业务性能  任职资格 1.计算机相关专业，全日制大学本科及以上学历 2.熟悉C/C++语言，具备TCP/UDP、socket、性能优化的开发经验 3.熟练使用oracle/mysql数据库操作 4.数学基础良好,有较强的数学逻辑能力 5.善于思考，能独立分析和解决问题，具备良好的代码风格 6.责任心强，具备良好的团队合作精神和承受压力的能力 7.从事过气象相关行业者优先</t>
  </si>
  <si>
    <t>周末双休 弹性工作 五险</t>
  </si>
  <si>
    <t>广州遇悦网络科技有限公司</t>
  </si>
  <si>
    <t>五险一金 绩效奖金 年终奖金 餐饮补贴 交通补贴</t>
  </si>
  <si>
    <t>广州栗梦网络科技有限公司</t>
  </si>
  <si>
    <t>职位要求： 1、1-2年以上相关工作经验； 2、平面视觉设计、人机交互、工业设计等设计类专业或IT类大学本科（含）以上学历（优秀人才，专业和学历可适当放宽）； 3、有UI设计或美工工作相关的经历； 4、具有多平台界面风格设定，整套界面输出以及VI设定（包括界面、图标风格与统一规范等）经验，有成功上线案例； 5、有设计制作平面宣传物料的经验（如海报、易拉宝等）； 6、在PPT、视频、手绘、排版等方面有特长者优先； 7、有良好的沟通能力，有基础的设计理论知识和对流行趋势敏锐的洞察力，对视觉设计趋势有灵敏触觉和领悟能力。 8、既能很好的融入团队合作，也具有独立工作能力，并且能吃苦耐劳。 9、熟悉Photoshop、Illustrator、Dreamweaver、AXURE等设计软件；了解些HTML,DIV+CSS3，JavaScript。 10、具有快速掌握新技术的学习能力。  职位描述： 1、产品ui设计，分析用户的操作习惯和偏好，从用户体验的角度出发，提出交互设计和界面设计方案； 2、参与微信端服务号公众号等排版设计，快速响应编排； 3、参与各类平面宣传物料的设计，根据客户提供的需求进行设计； 4、网站及移动端视觉设计以及相关的banner图的更新； 5、参与H5活动页面的编排设计制作； 6、会议PPT的美化设计和视频方面的编辑。</t>
  </si>
  <si>
    <t>1、 负责游戏架构设计、模块划分、并编写相关的技术文档； 2、 负责游戏模块与功能开发，编写核心代码，完成具体技术难点的解决方案； 3、负责跟进产品运营中的服务器端安全、稳定、性能优化工作；   任职要求： 1、大专以上学历，5年以上c/c++开发工作经验； 2、具有扎实的编程基础，熟悉LINUX/UNIX环境操作和开发； 3、熟悉多种网络协议规范（TCP/UDP、HTTP）；熟悉网络编程； 4、熟悉mysql、BerkeleyDB数据库操作和开发； 5、熟悉面向对象系统设计与开发，熟练使用C/C++，熟悉常用数据结构和算法； 6、具有强烈的责任心，良好的分析/解决问题和沟通协调能力，良好的团队合作精神，能承受一定的工作压力。  员工享有公司福利包括： 1、工作时间：双休，9:30-18:00，法定节假日按国家规定执行甚至多于法定假期； 2、工作环境舒适、氛围轻松和谐，上下班有班车接送往返市区主干道； 3、月度员工生日会； 4、生日礼物、节日慰问品等等； 5、形式多样的集体活动； 6、下午茶、零食； 7、月度绩效奖金； 8、季度优秀员工奖； 9、工作包餐； 10、根据每月绩效考评结果及综合工作表现，每年有1-2次的加薪升职机会； 11、试用期内购买五险一金； 12、可年后入职。</t>
  </si>
  <si>
    <t>1、负责WinForm软件项目编程工作中的程序设计、编制、运行及维护； 2、实施软件编程工作以满足详细设计方案； 3、能够独立负责软件故障的诊断、定位、分析和调试，以及实施产品测试方案； 4、参与产品的需求分析及设计工作，完成软件系统代码的实现，编写代码注释和开发文档； 5、配合项目完成相关任务目标。  【岗位要求】 1、大专以上的学历，计算机软件工程相关专业毕业，两年以上C#（C/S结构）开发工作经验； 2、熟悉C#Winform界面开发,熟练掌握Winform控件,对控件使用有深入的了解,对界面美化有一定经验； 3、熟悉C#中的多线程机制，能够使用Socket来实现异步通信； 4、熟悉网络协议(Http)、TCP/IP协议及串口通信等常用通信协议； 5、有多层结构及分布式系统开发经验； 6、了解网站开发，学习能力强，有独立分析和解决问题的能力，有较强的主动性和团队协作精神，极强的责任心，工作踏实、勤恳； 7、掌握Git、SVN等源码管理工具的使用，良好的代码、技术文档编写规范习惯，有文档编写能力； 8、有游戏windows服务端开发经验、棋牌类游戏研发经验者优先考虑。  备注：业绩优秀的员工有外派出国工作机会，可以一边工作一边旅游、享受异国风情的浪漫，不同的文化差异会带给你不同的世界体验。</t>
  </si>
  <si>
    <t>算法工程化工程师（C++方向）</t>
  </si>
  <si>
    <t>上海安维尔信息科技股份有限公司</t>
  </si>
  <si>
    <t>广州极点三维信息科技有限公司</t>
  </si>
  <si>
    <t>五险一金 餐饮补贴 年终奖金 员工旅游</t>
  </si>
  <si>
    <t>岗位职责： 1、解决系统难题； 2、将算法与平台结合进行产品化； 3、将视频算法、平台整合落地为实际产品。 任职资格（红色标注为关键点）： 1. 理工科本科及以上学历； 2. C++基础扎实，精通多线编程，5年以上实战经验，对常见问题有实际处理经验； 3. 熟悉Linux系统的使用； 4. 对技术充满热情，不惧技术挑战，有强烈的自我驱动力； 5. 对算法有基础性了解优先考虑</t>
  </si>
  <si>
    <t>五险一金 员工旅游 餐饮补贴 定期体检 年终奖金</t>
  </si>
  <si>
    <t>岗位职责： 1、根据项目需求，主导或者参与项目技术方案的设计与编写； 2、研究项目主要技术实现细节，进行核心模块的详细设计； 3、负责项目技术难点预研及评估，编写研究和评估报告； 4、根据项目经理制定的开发计划和任务分配，完成相应软件模块的开发和单元测试； 5、在开发中与项目相关人员密切配合，保证整个项目顺利进行； 6、完善和修正现有系统的故障和缺陷； 7、协助测试人员完成系统及模块的测试； 8、帮助支持团队对最终用户的提供技术支持； 岗位要求： 1、3年以上.Net开发工作经验，有过大中型项目开发经验者优先； 2、对.Net技术有深入研究，熟练掌握WinForm、WPF、Web Service、Remoting、ASP.NET等技术及主流开发框架，能遵循良好的编程规范；有JavaScript、Ajax开发经验优先； 3、熟悉C/S和B/S模式的软件开发； 4、熟悉Oracle数据库或MySql数据库系统； 5、熟悉Socket，C#多线程； 6、具有较强的面向对象的分析、设计、开发能力，熟悉多种设计模式；  7、热爱技术，追求卓越，有良好的自学能力，对新技术有钻研精神，技术狂热型优先；</t>
  </si>
  <si>
    <t>小程序开发</t>
  </si>
  <si>
    <t>上海酷多信息技术有限公司</t>
  </si>
  <si>
    <t>深圳对对科技有限公司</t>
  </si>
  <si>
    <t>做五休二 周末双休 五险一金 绩效奖金 全勤奖 节日福利 专业培训</t>
  </si>
  <si>
    <t>网络游戏 影视/媒体/艺术/文化传播</t>
  </si>
  <si>
    <t>1、负责微信小程序的开发和维护工作，熟悉微信平台接口及微信小程序功能研发； 2、独立开发微信小程序模块以及相关业务需求； 3、根据业务需求，设计并实现技术解决方案； 4、网页HTML5页面互动开发、优化； 5、负责微信小程序上线后的优化和迭代开发。 任职要求： 1、2年以上研发经验，掌握WXML、WXSS 2、精通HTML5、CSS3、JavaScript前端技术，熟悉常见JS开发框架（如：React、Vue等），能根据交互原型和UI设计图排版出网页。 3、熟悉小程序开发，能够根据要求快速开发小程序，具有vue开发经验者优先。  4、对技术充满激情，能承受工作压力，有较强的自我驱动能力，沟通能力强，有团队协作精神</t>
  </si>
  <si>
    <t>五险一金 员工旅游 出国机会 定期体检 弹性工作 股票期权 年终奖金</t>
  </si>
  <si>
    <t xml:space="preserve"> 1、负责语音服务的后台架构设计、开发、运营； 2、负责社交类业务需求的后台架构设计、开发。  职位要求：  1、本科及以上学历，5年及以上后台开发经验； 2、良好的数据结构和算法能力，熟练掌握C/C++； 3、熟悉Unix/Linux开发环境，熟悉网络开发； 4、良好的沟通能力和责任感，能够承担工作压力，独立分析和解决问题； 5、有大型互联网应用后台开发经验优先； 6、有语音后台架构设计和开发经验优先。 </t>
  </si>
  <si>
    <t>岗位职责： 1、完成指定系统的需求调研和分析工作； 2、理解产品需求，完成模块详细设计、开发、测试工作； 3、根据开发规范与流程完成系统模块的编码、测试及相关文档编写； 4、现场问题跟踪和解决； 5、完成上级交办的其他事项。  任职要求： 1、硕士及以上学历毕业，5年以上相关开发经验；精通C#开发语言，有C/S架构系统开发经验； 2、熟悉.net framework 3.5/4.0,熟悉WPF、WCF技术框架； 3、熟悉.net下多线程开发，TCP/IP通讯程序开发； 4、有数据库开发经验，熟练使用Oracle、MYSQL等数据库； 5、熟悉设计模式和实现，了解UML； 6、具有良好的沟通理解能力和团队精神，可承受较大工作压力。</t>
  </si>
  <si>
    <t>C++ 开发工程师（网安）</t>
  </si>
  <si>
    <t>杭州顺网科技股份有限公司</t>
  </si>
  <si>
    <t>广东启橙信息技术有限公司</t>
  </si>
  <si>
    <t>五险一金 餐饮补贴 员工旅游 专业培训 年终奖金 定期体检 绩效奖金</t>
  </si>
  <si>
    <t>工作职责: 1、负责公司VC++项目的维护和研发工作； 2.、负责研发文档的编写维护； 3、负责新技术新功能的研究探索； 4、分析解决产品线上问题，对产品完善提出建议。 任职资格: 1、计算机相关专业本科以上学历，三年以上开发经验； 2、从事windows 系统VC++开发两年以上； 3、 拥用良好的编码规范，有良好的文档编写能力与代码组织能力； 4、 有从事过注入，hook或者逆向的优先；熟悉网络编程,，熟悉http协议优先； 5、有技术追求，对工作充满激情，责任心强，有良好的团队协作和分享精神。</t>
  </si>
  <si>
    <t>1、负责大数据平台数据API开发； 2、负责营销工具、数据采集工具开发； 任职条件： 1、统招大专以上学历；3年以上前端开发经验；对前端专业的持续热情与探索欲望； 2、精通C#语言及代码规范； 3、熟悉Socket，消息队列，C#多线程及分布式系统的开发，具有分布式系统开发的项目经验； 4、掌握Webapi、Winform(WPF)、WCF等基本框架应用，了解SOA模式； 5、具有较强的面向对象的分析、设计、开发能力，熟悉多种设计模式；</t>
  </si>
  <si>
    <t>C高级研发工程师（沈阳）</t>
  </si>
  <si>
    <t>上海宽睿信息科技有限责任公司</t>
  </si>
  <si>
    <t>五险一金 员工旅游 餐饮补贴 年终奖金 弹性工作 定期体检 员工持股计划 商业医疗保险</t>
  </si>
  <si>
    <t>C# 软件工程师( .NeT )</t>
  </si>
  <si>
    <t>1、精通html5、css3及W3C标准，有良好的编码习惯及代码组织能力； 2、精通javascript高级； 3、精通前端jquery框架、Bootstrap、layui框架以及前端常用jQuery组件、数据可视化组件； 4、熟悉gulp、webpack脚本配置，熟悉使用svn及git代码管理工具； 5、熟练使用vueJS和AngularJS中至少一种前端开发框架； 6、有前后端分离开发经验； 7、熟悉ES6规范； 8、熟悉面向组件的开发模式，有独立大型项目经理； 9、能够独立编写前端技术文档。</t>
  </si>
  <si>
    <t>负责应用框架与基础产品的研发与项目支持  职位要求： 1、计算机相关专业，本科以上学历； 2、3 年以上 C/C++开发经验（硕士 3 年以上）； 3、熟练掌握 Linux/Unix开发技术，精通面向对象的分析与设计技术，具备扎实的编程基础； 4、熟练掌握进程间通信、网络编程及多进程/多线程编程技术，以及常用的I/O模型和服务模型； 5、熟悉常用算法和数据结构，了解常用的数据库索引算法，以及HASH、AVL Tree、RB-Tree、B-Tree、Consistent Hashing等算法理论； 6、熟悉软件开发方法论，熟悉模式、重构、敏捷开发、测试驱动、持续集成等开发领域的相关知识； 7、熟悉Linux/Unix开发环境，熟悉 Python、Lua、Shell 等一种或多种脚本语言； 8、熟悉 Oracle、MySql 等数据库及相关技术，精通SQL语句，熟悉存储过程开发； 9、了解NoSql、主存数据库、实时数据库相关的理论和产品，了解分布式计算及事务系统的相关知识； 10、善于学习，善于实践，具备优秀的独立思考与解决问题的能力； 11、良好的团队合作精神，良好的文档撰写和沟通协作能力，工作细致认真，有耐心，肯吃苦耐劳。  具有以下条件者优先： 1、熟悉证券行业相关知识，或者有证券行业相关研发经验者优先； 2、有交易系统研发经验者优先； 3、熟悉分布式系统概念、架构； 4、熟悉数据库系统及事务系统的原理和实现。</t>
  </si>
  <si>
    <t>0.8-1.9万/月</t>
  </si>
  <si>
    <t>五险一金 绩效奖金 定期体检 周末双休 餐饮补贴 年终奖金 弹性工作 专业培训 带薪年假 节日福利</t>
  </si>
  <si>
    <t>岗位职责： 1.参与公司项目的程序设计与开发； 2.对现有项目的重构和其它维护工作； 3.编写单元测试，完成功能模块的自测； 4.修复项目Bug，并协助售后解决项目现场的软件问题。   岗位要求： 1.计算机或相关专业大专以上，1年以上的.Net开发,懂winform优先； 2.现在招聘初级（1年左右）、中级（3年-5年）、高级（5年以上）软件工程师； 3.熟悉面向对象的思想，理解UML设计、同时有CS和BS软件开发经验优先； 4.熟悉SQL Server或Oracle数据库，熟练运用SQL命令，存储过程； 5.良好的合作精神和团队协作能力，良好的学习提高能力和英语阅读能力。  可提供住宿，中午就餐有餐补，每餐15元。周末双休。五险一金。按国家法定节假日休假。</t>
  </si>
  <si>
    <t>视频开发工程师（C++）</t>
  </si>
  <si>
    <t>小高德（广州）置业有限公司</t>
  </si>
  <si>
    <t>物业管理/商业中心 房地产</t>
  </si>
  <si>
    <t>广州蓝深科技有限公司</t>
  </si>
  <si>
    <t>工作职责：  1.     设计和开发直播平台，和低延迟实时音视频串流平台； 2.     设计和开发低延迟大型网络通讯平台，实现大数量实时交互； 3.     利用边缘计算特性，设计低延迟最优方案。  岗位要求：  1.     本科及以上学历，计算机／通讯等相关专业，3年以上工作经验 2.     精通Linux/Windows环境下C／C＋＋的开发，精通网络编程，熟悉多进程／多线程编程 3.     熟悉视频，流媒体常见的协议（HTTP, RTSP, RTP, HLS, RTMP, FLV等） 4.     熟悉视频采集，视频编解码，和硬件加速等技术 5.     热爱系统运维工作，喜欢钻研新技术，具备较强的学习能力 6.     有高度的责任心，抗压能力，具备团队精神和服务意识</t>
  </si>
  <si>
    <t>五险一金 员工旅游 专业培训 绩效奖金 出国机会 年终奖金 周末双休</t>
  </si>
  <si>
    <t xml:space="preserve">岗位职责： 1. 使用C＃ WPF设计和开发桌面应用程序； 2. 使用C#开发接口； 3. 规范文档的编写、维护，以及其他的项目相关工作。  我们对您的期望： 1.3年及以上C#.Net开发WPF应用的相关项目经验； 2.对C/S系统有深刻了解，良好的UI设计经验，能够独立完成客户端的开发； 3.有两个以上基于CEF开发客户端程序的经验； 4.熟练掌握CEF的框架，熟练掌握CEF框架中JS如何与C#代码进行交互，能够在.net项目中整合CEF，并对CEF进行性能优化； 5.能够紧跟CEF的版本迭代，更新项目中使用CEF框架的版本，保证项目在新系统上的适配。   以下划重点： 广州领先排名的跨境电商公司，每年保持数几亿的商业价值，  2018年最新得到亿级的资本投资。  公司规模迅速扩张期间，机会多多。  国内电商经济红利渐渐褪去，跨境电商正是一片红海，假如你想站在风口，享受这个时代的红利和发展机遇，那么不要犹豫，赶快加入我们！  公司平台大机遇多，只要你有才能，定会脱颖而出！   【加入蓝深，您可以享受以下福利待遇】  1.全面的薪资结构：提供行业内有竞争力的基本工资+岗位工资+绩效工资+全勤奖+年终奖金； 2.完善晋升机制：公司提供平等晋升机会，中高层人才提倡内部提拨； 3.完善的五险一金，并额外给员工购买商业意外险； 3.每周下午茶，每月聚餐，每月生日会，圣诞趴，节日福利数不胜数； 4.年度旅游，年度体检，不定期集体外出活动，每年至少一次团体旅游； 5.各种兴趣活动小组，如羽毛球、篮球、乒乓球、足球、桌游、桌球、游泳、户外小组等； 6.完善的假期体系：所有假期按国家标准执行，法定节假日（春节假期比国家规定长），享有每月带薪病假、带薪年假、婚假、产假、陪产假、丧假等； 7.周末双休，生活工作两不误。工作日上班时间 9：00-17：30。 </t>
  </si>
  <si>
    <t>高级C++服务器开发</t>
  </si>
  <si>
    <t>海南尤达科技有限公司广州分公司</t>
  </si>
  <si>
    <t>广州杰夫森服装有限公司</t>
  </si>
  <si>
    <t>1.5-2.3万/月</t>
  </si>
  <si>
    <t>餐饮补贴 绩效奖金 年终奖金 弹性工作 员工旅游 专业培训 包吃住 节假日福利 带薪年假</t>
  </si>
  <si>
    <t>五险一金 出国机会 年终奖金 定期体检 餐饮补贴 股票期权 员工旅游 过节费</t>
  </si>
  <si>
    <t>岗位职责： 1、根据策划需求，承担游戏的部分功能开发，负责游戏服务端功能的开发； 2、服务端程序试调和BUG追踪； 3、负责代码结构优化，提高团队整体代码质量； 4、负责优化项目流程，提高开发效率。  任职要求： 1、热爱游戏，有游戏服务器开发经验者优先； 2、有5年以上的服务器开发经验； 3、扎实的数据结构与算法基础； 4、有多线程处理经验； 5、精通C++编程，熟练使用lua,python等脚本； 6、熟悉数据库开发，熟悉mysql； 7、有良好的沟通能力和团队协作能力；</t>
  </si>
  <si>
    <t>高级软件工程师（.NET/C#方向）</t>
  </si>
  <si>
    <t>广州水沐青华科技有限公司</t>
  </si>
  <si>
    <t>linux c 开发工程师</t>
  </si>
  <si>
    <t>深圳乐点互联技术有限公司</t>
  </si>
  <si>
    <t>五险一金 周末双休 团建活动 高温补贴 带薪年假</t>
  </si>
  <si>
    <t>岗位职责： 1、负责核心模块的设计和开发 2、负责解决技术难题，协助项目经理完成开发项目的规划、执行和管理 3、参与项目需求设计，独立完成分配的开发任务、参与设计评审 4、根据公司技术文档规范编写相应的技术文档； 5、协调软件开发进度，把控软件开发质量，协调并指导开发工程师相关工作  任职要求： 1、计算机相关专业，本科及以上学历； 2、3年以上的C#开发经验，有一定的系统框架设计能力，并能跟踪技术发展最新趋势； 3、熟练掌握C#4.0/5.0、WCF通讯技术及使用Visual Studio 2015，熟练使用LINQ查询； 4、熟悉Oracle, SQL Server数据库，熟悉数据库优化； 5、有网站架构设计、网站优化，处理并发、负载均衡经验者优先； 6、熟练使用一种ORM框架，如ADO.NET EF、NHibernate，有Model First 、Code First经验者优先； 7、理解能力强，逻辑性好，有较强的新技术学习能力，能快速、独立的解决问题，具有良好的沟通表达能力； 8、有良好的时间观念和任务意识；具有积极的团队合作精神；为人正直、诚信，有较强的事业心，对工作认真负责；</t>
  </si>
  <si>
    <t>广州市美森广告有限公司</t>
  </si>
  <si>
    <t>五险一金 年终奖金 股票期权 弹性工作</t>
  </si>
  <si>
    <t>广州广电运通金融电子股份有限公司</t>
  </si>
  <si>
    <t>职位要求： 1. 全日制本科以上，计算机或相关专业； 2. 2年以上Linux C/C++项目开发经验（硬性要求，不达标勿扰）； 3. 熟悉SIP协议，了解基本的注册、呼叫流程（有过SIP终端电话开发优先） 4. 了解RESTFul-API 5. 熟悉HTTP协议， XML文件操作， JSON格式处理； 6. 具备严谨的逻辑思维能力，独立思考能力，良好的团队协作意识及奋发向上的精神； 7. 热爱技术研发工作，具有坚韧不拔和吃苦耐劳的精神；强烈的责任心和解决问题的能力； 8. 熟悉网络协议者深度分析者优先（TCP/IP协议和MYSQL通信协议为佳）； 9. 有底层网络通信软件开发或者底层存储软件开发者优先（熟悉DPDK/SPDK***）；   岗位职责： 1. 按照开发计划和规格要求编写代码，并对代码进行版本控制； 2. 对所编写的代码进行严格的单元测试，集成测试； 3. 对代码故障进行诊断、定位、分析、调试并修复； 4. 编写开发过程中的相关技术文档； 5. 严格保证开发进度， 保证开发质量； 6. 保证高效的团队沟通和协调； 7. 负责制作培训材料，实施培训和技术分享； 8. 负责完成公司指定的技术难点攻关； 9. 负责客户现场的技术支持和产品功能升级； 10. 负责公司产品的内部交付和验收；</t>
  </si>
  <si>
    <t>岗位职责： 1、负责基于PHP构架的网站、论坛、微信接口的开发工作，按照要求完成相关开发文档的整理与编写； 2、分析、优化网站前端性能，为用户提供更好的体验； 3、严格遵守团队的代码格式、结构规定，编写高质量代码； 4、分析并解决开发过程中的各种问题，对网站、论坛、微信等进行日常维护。 岗位要求： 1、本科以上学历，3年以上PHP开发经验，精通ThinkPHP开源框架； 2、具备一定的前端开发能力，熟悉javascript、html、css，熟悉H5者优先； 3、逻辑分析能力强，上进心强，善于沟通，较强的学习能力，良好的执行能力，对互联网充满热情。</t>
  </si>
  <si>
    <t>五险一金 免费班车 员工旅游 绩效奖金 餐饮补贴 定期体检</t>
  </si>
  <si>
    <t>1、完成开发项目经理安排的开发任务； 2、软需编写、功能实现、单元测试 3、测试问题修改及投产保障 4、生产问题应对处理 5、安装、使用手册编写及验收交付物准备 任职要求： 1、本科或以上学历，计算机相关专业，3年以上工作经验（优秀者可适当放宽）； 2、熟悉.Net Framework技术体系架构，掌握C# .NET ASP.NET任意一种 3、具备良好的独立工作、学习能力及问题分析、处理能力； 4、备良好的沟通能力、良好的编程风格和文档管理能力及团队精神； 5、能适应出差，有银行驻点项目开发经验的优先； 6、有ATMC软件或XFS SP开发经验优先。 7、同时有HTML5开发经验的优先。</t>
  </si>
  <si>
    <t>隆博科技（深圳）有限公司</t>
  </si>
  <si>
    <t>高级软件开发工程师（c#）</t>
  </si>
  <si>
    <t>广州伊创科技股份有限公司</t>
  </si>
  <si>
    <t>五险一金 员工旅游 交通补贴 股票期权 年终奖金 绩效奖金 餐饮补贴 弹性工作 周末双休 年度16薪</t>
  </si>
  <si>
    <t>岗位职责：
1. 负责机器人运动和智能算法功能集成、代码测试和优化；
2. 负责机器人应用系统软件开发；
3. 完成技术文档的编写与维护。
任职要求：
1. 计算机，电子通信，自动化等相关专业，本科及以上学历，3年以上C/C++语言开发经验；
2. 精通Linux下C/C++编程，掌握多线程开发，熟悉Socket编程；
3. 至少掌握shell/python/perl等脚本编程语言中的一种；
4. 有QT应用程序开发经验，深刻理解QT事件机制、Signal/Slot机制的优先；
5. 有图形图像处理算法经验或者视频编码、解码技术者优先；
6. 热爱智能机器人研发工作，有移动机器人开发经验者优先；
7. 具有快速的学习能力，良好的英文资料阅读能力，良好的解决问题及逻辑分析能力；
8. 工作积极，主动，有做好一款产品的强烈愿望。</t>
  </si>
  <si>
    <t>五险一金 免费班车 员工旅游 交通补贴 通讯补贴 餐饮补贴 绩效奖金 年终奖金 定期体检</t>
  </si>
  <si>
    <t>广州市迈尔汛科技有限公司</t>
  </si>
  <si>
    <t>C++服务器开发（游戏）</t>
  </si>
  <si>
    <t>深圳趣凡网络科技有限公司</t>
  </si>
  <si>
    <t>周未双休 五险一金 带薪年假 季度奖金 节日礼金 生日贺金 补充医疗保险 每月交通补贴</t>
  </si>
  <si>
    <t>开发实习生</t>
  </si>
  <si>
    <t>上海音达科技实业有限公司</t>
  </si>
  <si>
    <t>岗位职责： 1、参与ERP需求分析、设计、技术实现； 2、负责业务模块的代码开发、调试与维护工作； 3、持续优化技术架构和系统性能。 任职要求： 1、全日制计算机相关专业本科以上学历，熟悉C#、VS2010、C/S架构软件开发，较丰富的WinForm开发经验； 2、熟悉Oracle或SQL SERVER数据库，熟悉SQL编程； 3、了解多种应用接口API的操作，熟悉WebService编程； 4、踏实肯干，良好的团队协作能力。  地址: 广州市科学城彩频路9号广东软件科学园B栋11层,1101C 乘车路线：1、可乘364、371、388、396、448、581、945、B4A、B22、506、508、 573、574、578 等交通公共汽车到 “广东软件园站”下车 2、地铁黄村站转乘公交B4A、B22、506、 508、 574、578 等交通公共汽车到 “广东软件园站” 下车 3、岑村、东圃坐公交20分钟可到达，黄埔大沙地坐公交30分钟可到达 4、地铁暹岗站转乘公交 科学城1号交通专线、573、508、506、506A、578、371、371A到“广东软件园站”下</t>
  </si>
  <si>
    <t>岗位职责： 1. 负责游戏服务端开发工作； 2. 与前台和后台进行数据交互，根据需求增加功能模块； 3. 具备快速查找并解决问题的能力； 4. 对服务器架构和功能进行优化。 岗位要求： 1.四年以上Linux服务器端相关工作经验； 2.熟悉TCP/IP协议，熟悉多进程、多线程编程； 3.熟悉MySQL、Redis数据库开发； 4.有游戏服务器的开发经验者优先。</t>
  </si>
  <si>
    <t>五险一金 弹性工作 定期体检 出国机会 绩效奖金</t>
  </si>
  <si>
    <t>广州德泰克自动化科技有限公司</t>
  </si>
  <si>
    <t>1. 应届毕业生实习生，较熟悉python、java等开发语言，熟悉vue.js、JavaScript、css，ajax等前端技术，有实践经验。 2. 有具有较好的学习能力 3. 专科以上学历，有较好的英文阅读能力 4. 计算机相关专业</t>
  </si>
  <si>
    <t>五险一金 员工旅游 年终奖金 绩效奖金 专业培训 餐饮补贴</t>
  </si>
  <si>
    <t>岗位职责： 1、参与项目方案的讨论和分析； 2、负责公司项目软件的设计； 3、完成软件功能模块的开发和维护； 4、负责软件的实施和测试工作； 5、编写项目文档及完成相应的技术支持； 6、完成上级领导临时安排的工作。  任职要求： 1、计算机及相关专业，本科以上学历，22-35岁，3年以上相关工作经验； 2、精通C#语言； 3、有独立设计、研发项目的能力； 4、有算法研究能力； 5、良好的沟通能力及解决问题的能力。 备注：此岗位上班地点：广州市天河国家软件产业基地华景园区B栋2楼南8-11。</t>
  </si>
  <si>
    <t>C++工程师（数据配送系统）</t>
  </si>
  <si>
    <t>上海数据交易中心有限公司</t>
  </si>
  <si>
    <t>C#软件工程师（双休，） (职位编号：KDT)</t>
  </si>
  <si>
    <t>广州联欣信息科技有限公司</t>
  </si>
  <si>
    <t>补充医疗保险 五险一金 弹性工作 通讯补贴 绩效奖金 定期体检 员工旅游</t>
  </si>
  <si>
    <t>【岗位职责】</t>
  </si>
  <si>
    <t>弹性工作 定期体检 员工旅游 周末双休 年终奖金 餐饮补贴 带薪年假 绩效奖金 社会保险</t>
  </si>
  <si>
    <t>任职资格： 1、计算机及相关专业本科以上学历，具备良好的数据结构、软件工程计算机软件基础理论知识； 2、具有1年以上BS开发经验； 3、1年以上C#开发经验，有服装行业软件开发经验者优先； 4、熟悉Sql Server、Mysql、oracle其中一种数据库开发； 5、精通Windows系统下GUI开发相关技术，熟悉多线程、Windows Form、XML、Web Service相关技术； 6、较强的业务理解能力和解决问题的能力，以及自我学习和独立思考能力； 7、良好承压能力及良好的团队合作能力。  上班时间：周一至周五，周末双休；9：00~17：30，中午1个半小时休息时间  薪酬福利： 1、购买六险一金； 2、享受年终奖、工作餐补贴、电脑补贴、工龄奖； 3、每年一次集体旅游、健康体检； 4、公司提供完善的员工培训； 5、享受国家法定节假日、带薪年假； 6、传统节日福利（端午节、中秋节、三八***节等等）； 7、关爱福利（结婚贺金、生育贺金）； 8、公司定期给员工举办集体生日会，每位寿星享有一份精美的生日礼物； 9、公司提供专属舒适护背工程椅。  公司地址：神舟路绿地中央广场C2栋901室 公交路线：彩频路总站、彩频路、神舟路（绿地智慧广场） 联系人：田小姐 联系电话：8985 2660、15920191680</t>
  </si>
  <si>
    <t>广州市华标科技发展有限公司</t>
  </si>
  <si>
    <t>五险一金 员工旅游 交通补贴 餐饮补贴 专业培训 绩效奖金 年终奖金 弹性工作</t>
  </si>
  <si>
    <t>岗位职责： 1.服务器端架构设计与通讯协议拟定； 2.服务器端核心模块与逻辑代码实现； 3.服务器端负载优化，网络安全方案设计； 4.分析策划案的技术可行性，根据策划文档，独立设计开发相应的游戏模块； 5.对游戏设定功能进行服务器端系统设计、编码、测试以及开发文档编写； 6.了解整个游戏服务器系统，维护相应的模块； 7.保证服务器稳定高效的运行； 8.使用c++开发维护服务器底层, 开发游戏逻辑, 开发周边支持工具等。  任职要求： 1. 计算机或相关专业本科及以上学历； 2. 熟练掌握C/C++编程语言； 3. 熟悉Linux操作系统原理和日常使用的Shell命令服务器开发； 4. 熟练掌握数据库的使用； 5.熟悉网络接口编程及相关协议； 6. 有良好的团队合作精神和学习能力； 7. 有游戏相关经验尤佳。</t>
  </si>
  <si>
    <t>免费班车 员工旅游 餐饮补贴 年终奖金 定期体检 补充商业保险</t>
  </si>
  <si>
    <t>一、岗位描述： 1、参与项目需求调研与需求分析、软件设计工作； 2、根据项目具体要求，完成软件系统相关模块的开发、测试、上线； 3、调用底层SDK，编写PC应用程序，实现公司要求的业务逻辑； 4、主要负责自助设备的应用开发； 5、完成通信协议的开发，对接第三方应用的接口； 6、完成公司领导交办的其他任务。 二、任职要求： 1、大专及以上学历，2年以上工作经验； 2、精通socket编程，多线程编程，串口编程，了解http协议，json格式； 3、熟悉Windows下应用程序开发，了解进程间通信； 4、熟悉C#语言的软件开发。</t>
  </si>
  <si>
    <t>周末双休 五险一金 带薪年假 节日福利 年终奖金 绩效奖金 定期体检 生日福利</t>
  </si>
  <si>
    <t>C++高级软件工程师 (职位编号：技术系统)</t>
  </si>
  <si>
    <t>深圳市捷顺科技实业股份有限公司</t>
  </si>
  <si>
    <t>1、参与网站、系统的网页设计、改版和更新； 2、根据公司产品的界面进行设计、编辑、美化等工作； 3、负责手机app和系统内的广告和专题的设计； 4、执行前期创意，完成创意发想，创意执行、创意指导、后期制作指导等工作； 任职要求： 1、美术、平面设计等相关专业，专科及以上学历，具有深厚的美术功底和审美修养； 2、熟悉各类平面设计用软件，了解使用办公软件； 3、精通Photoshop/coreldraw/Illustrator等设计软件，对图片渲染和视觉效果有较好认识； 4、具有较高的平面设计表现力和创意能力； 5、掌握HTML5+CSS3相关知识，有良好的学习能力并且热衷于学习； 6、有网站网页设计经验优先考虑； 7、熟悉HTML,CSS,JavaScript/jQuery,能熟练进行常规网页开发； 8、熟悉基于Bootstrap、H-ui等流行前端框架的响应式网站开发；  薪酬待遇： 1、阶梯式底薪+高额提成+五险一金+其他福利； 2、8小时工作制，享受法定节假日、年假、婚假、产假、陪护假、哺乳假等所有法定假期； 3、公司重视人才发展，不定期组织带薪培训； 4、舒适的工作环境，快乐的团队氛围，同事们都是一群正能量的年轻人； 5、丰富多彩的团队活动：员工生日会、体检、聚餐等其他娱乐活动；</t>
  </si>
  <si>
    <t>自动化软件开发工程师（C#）</t>
  </si>
  <si>
    <t>广州康芬戴斯电子科技有限公司</t>
  </si>
  <si>
    <t>互联网/电子商务 多元化业务集团公司</t>
  </si>
  <si>
    <t xml:space="preserve">1、计算机相关专业本科以上学历，5年以上C/C++开发经验； 2、熟悉C++编程语言，有一定面向对象设计分析能力，熟悉Windows和Linux编程环境  </t>
  </si>
  <si>
    <t>五险一金 补充公积金 免费班车 员工旅游 年终奖金 带薪年假 结婚礼金 通讯补贴</t>
  </si>
  <si>
    <t xml:space="preserve">1.设计，开发，测试，维护针对RFID 票证和射频识别标签产品的开发和生产的PC端自动化控制软件(C# and .NET)； 2.维护和优化基于AVR 单片机的RFID测试系统； 3.开发和测试基于Codesys的自动化控制系统； 4.根据新品导入和产品技术开发的需求开发新的软件解决方案，根据客户的要求进行客制化开发； 5.协助销售经理提供RFID产品，解决方案软件方面的技术支持和给客户提供相关培训，包括为中国区销售提供产品生产和开发的软件设计和支持； 6.其他相关的项目和任务。  任职要求： 1.大专或以上学历，电子通讯类、自动化、计算机专业毕业； 2.熟悉RFID,NFC 和bluetooth 通信协议者优先 3.熟悉Codesys工业控制编程和数据库MYSQL者优先； 4.有两年硬件编程工作经验，有电脑端程序开发经验, 有独立完成项目的经历者优先； 5.至少熟练掌握一种编程语言，有C/C++, C#或VB.net背景； 6.良好的英语听说读写能力，能够用英语和中文编写技术文件； 7.熟悉自动化设备； 8.认真负责的工作和不断学习的态度。 </t>
  </si>
  <si>
    <t>人工智能C++软件工程师</t>
  </si>
  <si>
    <t>上海安路信息科技有限公司</t>
  </si>
  <si>
    <t>.net(C#)中级开发工程师</t>
  </si>
  <si>
    <t>广州市蓝桥软件技术有限公司</t>
  </si>
  <si>
    <t>1.5-4万/月</t>
  </si>
  <si>
    <t>五险一金 员工旅游 专业培训 年终奖金 定期体检 带薪年假 团队聚餐 节日礼物</t>
  </si>
  <si>
    <t>员工旅游 绩效奖金 专业培训 弹性工作 带薪年假 节日福利 五险 年终奖金</t>
  </si>
  <si>
    <t>1.负责人工智能算法的C++实现与验证 2.参与人工智能算法应用的部署  任职要求: 1.计算机或电子相关专业毕业，有深厚的程序编制功底 2.硕士学历三年（含）以上或博士一年（含）以上C/C++或相关软件开发经验 3.有CUDA，Eigen，BLAS等数值运算库的使用经验者优先 4.能够熟练阅读英文技术资料并撰写英文技术文档 5.有团队合作精神</t>
  </si>
  <si>
    <t>岗位要求： 1.负责网站新功能以及平台的需求分析、模块设计与开发、数据库设计，并使用ASP.NET(C#)语言开发各模块功能； 2.项目模块的相关文档和文件资料的编写； 3.负责现有网站运行平台的管理与维护、更新；  职位要求： 1、1年以上 B/S 开发工作经验，有丰富的Web项目的开发和实施，项目分析经验； 2、熟悉 ASP.NET，Web Service，熟悉.net framework3.5/4.0和三层架构； 3、熟悉javascript、Ajax、Css、XML等web开发领域相关技术，静态生成技术； 4、熟悉 SQLServer2008数据库，熟练掌握 SQL 语句与存储过程的编写、数据库函数，并具备SQL性能分析与优化能力； 5、对设计模式, ASP.NET MVC架构, 数据库设计 等技术有一定认识； 6、具有较强责任心, 具有团队合作精神, 自学能力强，有创新探索能力； 面试地址：广州市天河区五山街道翰景路翰景街1号金星大厦3层 联系人：彭小姐 020-38937216</t>
  </si>
  <si>
    <t>广州市德珑电子器件有限公司</t>
  </si>
  <si>
    <t>广东创能科技股份有限公司</t>
  </si>
  <si>
    <t>五险一金 餐饮补贴 专业培训 绩效奖金 年终奖金 通讯补贴</t>
  </si>
  <si>
    <t>周末双休 五险一金 通讯补贴 免费班车 专业培训 绩效奖金 包早午餐 弹性工作 定期体检 员工旅游</t>
  </si>
  <si>
    <t xml:space="preserve">岗位职责： 1、HR系统的后续开发及完善； 2、负责金蝶K3、OA的管理、升级、维护，金蝶K3相关报表开发； 3、负责公司网站开发和维护； 4、负责公司计算机软件的更新、维护。  任职资格： 1、计算机、信息管理相关专业，大专以上学历，1年以上相关工作经验，有实际开发经验； 2、扎实的SQL语言基础，熟悉My SQL、SQL Server、Oracle至少一种，精通SQL Server，有一定数据库结构设计经验为佳； 3、K3 CLOUD或K3 WISE，或其他ERP维护实施经验； 4、 扎实的C#语言基础，熟悉.net Framework,熟悉使用visual studio,精通.net下的C/S、B/S系统开发。 5、熟悉IIS、Asp.net、Html技术，能读懂或抄用JavaScript、Css、Ajax； </t>
  </si>
  <si>
    <t>岗位职责： 1.负责软件项目C++部分的开发、测试和维护工作； 2.软件产品相关技术文档的编写和维护工作。  任职资格： 1.熟悉Linux内核及Linux环境下程序开发； 2.熟悉基于QT的UI开发； 3熟悉Oracle/Mysql/SQLServer数据库及相关应用开发。</t>
  </si>
  <si>
    <t>高级C开发工程师（语音产品）</t>
  </si>
  <si>
    <t>广州市玄武无线科技股份有限公司</t>
  </si>
  <si>
    <t>.net C#开发工程师</t>
  </si>
  <si>
    <t>五险一金 员工旅游 餐饮补贴 专业培训 绩效奖金 年终奖金 股票期权 定期体检</t>
  </si>
  <si>
    <t>广州国誉医药科技有限公司</t>
  </si>
  <si>
    <t xml:space="preserve">工作职责：  1、 负责搭建呼叫信息系统；  2、 利用FreeSWITCH对呼叫信息系统进行二次开发；  3、 负责系统的升级和维护，负责对疑难问题的解决  4、 负责系统高可用建设。  岗位要求:  1、精通VOIP相关协议，有成熟音视频通讯产品案例  2、5年以上VOIP相关的工作经验，精通C，C++代码编写和调试，熟悉Linux开发环境；  3、精通SIP、RTSP、WebRTC等协议，熟悉防火墙穿越基本原理及协议；  4、熟练掌握Linux下C/C++设计与编程，有服务端开发经验，熟悉分布式系统开发；  5、熟悉P2P原理，有FreeSwitch、opensip、linphone等开源技术的二次开发经验；  6、有责任感、团队合作意识强，具有较好的人际沟通能力,良好的团队沟通和协作精神；  7、对技术有钻研精神，熟练的代码开发和解决复杂问题的能力。 </t>
  </si>
  <si>
    <t>制药/生物工程 互联网/电子商务</t>
  </si>
  <si>
    <t>员工旅游 交通补贴 通讯补贴 绩效奖金 年终奖金 出国机会 专业培训 五险</t>
  </si>
  <si>
    <t>岗位职责 1、负责公司产品的开发、维护和升级； 2、按系统设计文档要求，完成功能模块的编码； 3、负责对开发模块的单元测试和集成测试； 4、按时按量完成开发任务  任职资格 1、本科及以上学历，3年以上Web（C#）应用软件的开发经验； 2、掌握SQL编程语言； 3、熟练掌握.NET Framework4.5（C#），能独立开发Web应用程序； 4、熟练掌握 HTML ，JS， CSS，能优化前端控件功能； 5、良好的编码风格和编程习惯； 6、逻辑思维性强，办事沉稳、细致、思维活跃，有创新精神，良好的团队合作意识；  福利与待遇： 1、提供有竞争力的薪酬待遇； 2、周末双休，五险，五天工作制，每天7.5小时； 3、定期聚餐&amp;户外活动； 4、薪资：底薪+项目分红+年终奖+节日礼金； 5、年终奖金； 6、节日福利：每逢中国大型传统节目公司将会发放过节礼金； 7、不定期举行员工生日会 8、不定期组织员工旅游 本岗位为集团分公司招聘岗位</t>
  </si>
  <si>
    <t>Java软件工程师</t>
  </si>
  <si>
    <t>电讯盈科HKT</t>
  </si>
  <si>
    <t>深圳市斯尔顿科技有限公司</t>
  </si>
  <si>
    <t>6-6.5千/月</t>
  </si>
  <si>
    <t>广东小脉电子商务有限公司</t>
  </si>
  <si>
    <t>五险一金 补充医疗保险 员工旅游 补充公积金 专业培训 出国机会 年终奖金 定期体检 节日福利</t>
  </si>
  <si>
    <t>五险一金 补充医疗保险 员工旅游 绩效奖金 年终奖金 定期体检</t>
  </si>
  <si>
    <t xml:space="preserve">主要职责: 1.应用软件编码； 2.应用软件测试； 3.测试及部署的规划及执行； 4.上线应用系统的维护； 5.学习研究项目需要的技术； 6.应用软件开发工具评估及应用； 7.应用软件开发监控及进展状态汇报； 8.编写开发人员培训及用户培训手册等。  职位要求: 1.计算机科学相关专业专科或以上学历； 2.应届毕业生或一年左右开发经验，有J2SE/J2EE相关系统开发经验，懂得HTML和Javascript等的Web开发技术，懂得使用SSH或其它流行框架，懂得其他开发语言如.NET,C/C 更好； 3.有Android或iOS开发经验者优先； 4.懂得使用一种或以上的关系型数据库； 5.有网络开发和Linux/Unix系统操作经验者优先； 6.具备中英文读写能力，有良好的沟通能力和团队合作精神，懂粤语更好； 7.有较强的自学能力，能够紧跟技术发展方向； 8.能接受公司的出差安排。 </t>
  </si>
  <si>
    <t>岗位职责 1、负责系统的详细设计工作； 2、负责系统的编码实现； 3、负责版本测试及修改工作； 4、完成售后支持保障工作； 5、完成上级交办的其他工作。  任职要求 1、本科以上学历、计算机及相关专业，有项目开发经验者优先； 2、掌握面向对象的开发技术，有VC++编程经验，至少会使用一门以上的编程语言； 3、团队合作能力，人际理解力，工作主动性、责任心强，诚信； 4、以客户服务导向，重视品质； 5、学习能力强，有一定的分析式思考演绎能力； 6、按照软件概要设计说明书，能独立完成程序模块的详细设计； 7、具备基本的用户界面设计能力。  可选择南山科技园和龙岗布吉其中一地办公。  薪资福利 1、提供住宿，4人间，配备空调、热水器、衣柜，提供餐补； 2、5天8小时工作制，享有国家规定的有薪假期； 3、提供下午茶餐点任取，公司配备健身房，在羽毛球馆长期办卡； 4、购买五险一金，及增加重大疾病险和意外商业险； 5、年度体检，年度旅游； 6、我们的企业文化是：真诚开放，专业高效，快乐进取。</t>
  </si>
  <si>
    <t>岗位职责 1、负责公司产品的开发、维护和升级； 2、按系统设计文档要求，完成功能模块的编码； 3、负责对开发模块的单元测试和集成测试； 4、按时按量完成开发任务  任职资格 1、本科及以上学历，3年以上Web（C#）应用软件的开发经验； 2、掌握SQL编程语言； 3、熟练掌握.NET Framework4.5（C#），能独立开发Web应用程序； 4、熟练掌握 HTML JS CSS，能优化前端控件功能； 5、良好的编码风格和编程习惯； 6、逻辑思维性强，办事沉稳、细致、思维活跃，有创新精神，良好的团队合作意识；  福利与待遇： 1、提供有竞争力的薪酬待遇； 2、双休，下午茶，五险一金，五天工作制，每天7.5小时； 3、每月聚餐&amp;户外活动； 4、薪资：底薪+项目分红+年终奖+节日礼金； 5、年终奖金； 6、节日福利：每逢中国大型传统节目公司将会发放过节礼金； 7、不定期举行员工生日会 8、不定期组织员工旅游</t>
  </si>
  <si>
    <t>C++后台高级工程师</t>
  </si>
  <si>
    <t>深圳市康凯斯信息技术有限公司</t>
  </si>
  <si>
    <t>广州高越广告有限公司</t>
  </si>
  <si>
    <t>职责描述： 1、根据产品/项目具体要求，承担windows桌面客户端（C/S）开发任务； 2、独立完成软件系统及业务功能流程的设计、研发； 3、协助上级进行业务需求的讨论，技术重点难点问题的解决； 4、参与搭建系统开发环境，完成系统框架和核心代码的实现。  任职要求： 1 本科以上学历,两年以上C#相关程序设计、开发经验； 2 熟练掌握C#客户端WPF程序开发； 3 熟练掌握C#网络通信以及多线程程序开发； 4 熟练掌握面向对象软件分析设计方法； 5 有良好的沟通,表达,分析能力,有团队合作精神和优秀的学习能力; 6 有GIS相关经验，熟悉ArcGIS、Skyline、OSGEarth者优先 7 有Unity3D相关开发经验者优先</t>
  </si>
  <si>
    <t>五险一金 周末双休 年终奖金 定期体检 法定假期</t>
  </si>
  <si>
    <t xml:space="preserve"> 岗位职责      任职要求</t>
  </si>
  <si>
    <t>五险一金 绩效奖金 交通补贴 专业培训 带薪年假 节日福利</t>
  </si>
  <si>
    <t>几米研发梦之队，期待您的加入（招聘宣言）： 几米物联，位于高新奇科技园（宝安与南山交界处）。几米云系统架构需要支持亿级的车辆和智能终端用户同时在线，服务器端研发需要一流的国际型计算机理论基础扎实的学习型人才，补充到公司高端系统架构师、助理架构师、研发工程师等岗位： 1、如果你对facebook/QQ/微信/google的系统架构有过深入的关注 2、如果你对海量用户互联网技术架构(云、群、分布、并发…)有持续的狂热 3、如果你能无障碍阅读英文技术资料 4、如果你愿意拥有不错的收入，同时享受软件架构设计、研发的快感 5、如果没有1，但是有2和3并且毕业于Top20之列的大学硕士学历（博士优先） or 奖学金海归  那么，请尝试联系我们，不论你是C++系、还是JAVA系，我们需要的是你高综合素质下的学习能力和坚定决心，人不在多，在精。聚一伙有想法、有激情的伙伴，去架构、设计、实现、激情、超越....  岗位职责： 1.负责系统架构的部分模块设计及实现，业务设计、开发、测试、上线； 2. 参与公司高端技术，平台架构的研发工作，提供各种有建设性意义的见解。  任职资格: 1.硕士及以上学历，计算机、数学等相关专业，有大型公司丰富从业经验者可考虑本科学历，有3年以上从事一线开发的经验； 2.精通C++，熟悉线性表，树，图，基本的数据结构算法； 3. 熟悉TCP/IP协议，精通多线性技术，有大并发服务器开发经验； 4.熟悉Linux内核（内存管理，进程管理，I/O管理）优先； 5.互联网某个领域架构有成功设计实施经验； 6.可读写英文技术资料。</t>
  </si>
  <si>
    <t>.NET(C#)高级开发工程师</t>
  </si>
  <si>
    <t>广东莲藕健康科技有限公司</t>
  </si>
  <si>
    <t>计算机服务(系统、数据服务、维修) 医疗/护理/卫生</t>
  </si>
  <si>
    <t>五险一金 绩效奖金 股票期权 弹性工作 员工旅游</t>
  </si>
  <si>
    <t>1、参与或负责公司项目和产品的开发，包括服务器端C#代码，数据库业务逻辑等实现； 2、根据开发进度和任务分配，完成相应模块的数据库设计、功能设计、架构设计、核心模块代码编程任务； 3.协助项目经理完成任务分解、任务检查； 4、配合项目经理完成新技术的开发。 任职要求： 1.大专以上学历，3年以上.NET系统开发工作经验，熟悉C/S和B/S架构开发，在中、大型项目中承担主要开发角色； 2.熟练掌握Winform、WebApi等开发技术，熟悉SQLServer、MySql、Oracle中的一种或多种数据库； 3.有良好的团队协作能力，沟通表达能力，工作积极主动，责任心强； 4.有WMS仓储系统开发经验者优先考虑； 5.有供应链业务系统开发经验者优先考虑； 6.有大型CRM系统开发经验者优先考虑； 7.有.net core项目开发经验者优先考虑； 8.有医药行业系统开发经验者优先考虑。</t>
  </si>
  <si>
    <t>广州宝乐软件科技有限公司</t>
  </si>
  <si>
    <t>ASP.NET(c#) 开发工程师</t>
  </si>
  <si>
    <t>五险一金 专业培训 员工旅游 大小周 餐饮补贴 通讯补贴 年终奖金 弹性工作</t>
  </si>
  <si>
    <t>深圳市蓝鹰立德软件咨询有限公司</t>
  </si>
  <si>
    <t>工作职责： 1、负责业务模块设计、衔接，验证模块功能； 2、负责公司软件产品的维护与升级； 3、负责IM系系统服务器的性能调优； 4、技术文档编写与测试指导。  任职要求： 1、计算机相关领域专业毕业，4年以上相关经验。 2、熟悉Linux操作系统，熟悉Linux下的C++开发； 3、熟悉网络编程和常见的网络库，比如boost.asio,muduo, libevent； 4、熟悉MySQL以及其他任何一种内存数据库，比如mongodb或者redis； 5、熟悉TCP/IP协议，HTTP协议； 6、有良好的沟通能力和团队协作意识，责任心强，积极主动； 7、有IM系统服务器开发经验者优先；</t>
  </si>
  <si>
    <t>专业服务(咨询、人力资源、财会) 计算机软件</t>
  </si>
  <si>
    <t>周末双休 带薪年假 绩效奖金 专业培训 交通补贴 餐饮补贴 五险一金 股票期权 年终奖金 员工旅游</t>
  </si>
  <si>
    <t>1、按照项目计划，按时提交高质量的代码，完成开发任务； 2、参与详细设计，并且能参与部分模块的概要设计； 3、解决开发过程中出现的各类技术问题  任职要求： 1、 大专以上学历，4年以上的B/S项目开发经验； 2、 精通C#语言，熟悉.NET框架、MVC开发模式，熟练使用一种ORM框架，如EntityFramework，NHibernate，SQLSUGAR等； 3、 熟悉WebAPI，有前后端分离相关的开发经验； 4、 熟悉Vue框架，JavaScript/CSS3/HTML5基本原理并熟练应用； 5、 熟悉SQLServer，可熟练编写SQL语句及存储过程，有性能调优经验； 6、 熟悉面向对象思想，了解.Net的设计规范和常用的设计模式，熟悉.Net Core及相关框架优先考虑； 7、 熟悉GIT或SVN等源代码管理工具，了解多人协同开发流程及常见问题处理； 8、 能够快速理解需求，根据开发计划，按时、保质地完成开发任务； 9、 能对需求、设计不足提出意见，持续优化系统拥有严谨的编程习惯，良好的团队合作精神，较强的沟通和学习能力； 10、有大型分布式、高并发、高负载、高可用性系统设计开发经验者优先。</t>
  </si>
  <si>
    <t>方正信息产业集团</t>
  </si>
  <si>
    <t>图创集团</t>
  </si>
  <si>
    <t>工作内容为： 负责文档元数据提取、文本问题等算法研究，按照开发规范完成项目的代码实现以及必须的单元测试； 任职要求： 1. 大学本科及以上学历，硕士优先；计算机相关专业；有3年以上开发工作经验者优先； 2. 熟练掌握C/C++语言，对数据结构和算法设计有较为深刻的理解； 3. 熟悉文档开发者优先；熟悉机器学习、模式识别等常用算法者优先； 4. 具备良好的数学建模和统计基础、算法实现和编程能力，有良好的沟通能力和独立工作能力； 5. 有良好的职业道德和工作态度，学习能力强，责任心和进取心强，有较强的协作精神和团队意识；</t>
  </si>
  <si>
    <t>五险一金 员工旅游 年终奖金 专业培训 定期体检 绩效奖金 生日福利 出国机会 节日福利</t>
  </si>
  <si>
    <t>前端页面工程师/JS工程师（上海）</t>
  </si>
  <si>
    <t>英立视数码电视集团</t>
  </si>
  <si>
    <t>给予有能力的人学习的机会 任职要求： 1、大专以上学历，计算机相关类专业； 2、熟悉.net framework开发平台； 3、能熟练使用C#开发winform或WPF程序； 4、熟悉TCP/IP网络和多线程编程，socket编程； 5、良好的文档编制习惯、代码书写规范； 6、具备一定的逻辑思维能力、学习能力，富有责任心，良好的团队协作精神，较好的沟通能力。 福利待遇： 1、工作满五年可根据个人信誉度评估向公司申请5-10W免息购房贷款； 2、周末双休，享受国家法定的带薪假期以及年假； 3、公司购买五险一金，定期组织员工体检以及年度国内外旅游； 4、丰富的业余活动、公司聚餐、户外拓展放空； 5、提供生日福利、节日贺金、年底丰厚的奖金； 6、根据个人能力可参与公司决策性会议。</t>
  </si>
  <si>
    <t>中智诚征信有限公司</t>
  </si>
  <si>
    <t>任职部门：研究院研发一部 工作地点：上海 职位职能: 基于数字电视终端和互联网电视的Web前端开发、电视-手机-ＰＣ全媒体网站设计，全媒体电视搜索引擎。 职责要求： 1、熟悉 HTML 4/5，CSS 2/3 ； 2、熟悉 JavaScript完成业务开发； 3、沟通能力良好者优先； 4、能适应出差。 5、有移动端开发经验者优先 6、本职位同时面向有工作经验者、应届毕业生、实习生招聘。</t>
  </si>
  <si>
    <t>广州阳普医疗科技股份有限公司</t>
  </si>
  <si>
    <t>五险一金 员工旅游 专业培训 定期体检 年终奖金</t>
  </si>
  <si>
    <t>1.参与金融领域项目的设计与架构； 2.完成金融领域项目的开发等工作。 任职条件： 1.本科及以上学历，软件工程、计算机、数学类等相关专业； 2.2年以上软件开发工作经验； 3.精通C++语言，理解面向对象的程序设计思想； 4.具有良好的团队协作精神和沟通表达能力，强悍的分析和解决问题能力。</t>
  </si>
  <si>
    <t>五险一金 免费班车 员工旅游 专业培训 绩效奖金 定期体检 周末双休 住房补贴 包三餐</t>
  </si>
  <si>
    <t>主要职责： 1、医院新项目实施指导，编写与HIS/LIS的接口软件，完善医院个性需求，保证项目正常上线运行，可能需要出差现场支援 2、处理医院反馈的问题，需求，测试更改BUG. 3、服从领导安排，完成领导安排的工作，并定期汇报工作进展情况。  任职要求： 1、通信、计算机、软件、机械自动化等相关专业； 2、一年以上C#编程经验； 3、熟练掌握C#语言，可独立编写Winform软件； 4、掌握SQL Server数据库，了解MySQL,ORCALE数据库； 5、可熟练编写存储过程，优化数据库操作，处理并发操作； 6、熟悉网络通讯，掌握TCP/IP网络编程技术； 7、有良好的沟通表达能力，工作认真负责，善于学习，进取心强，从事过LIS,HIS工作的优先。</t>
  </si>
  <si>
    <t>华银健康集团</t>
  </si>
  <si>
    <t>医疗/护理/卫生 制药/生物工程</t>
  </si>
  <si>
    <t>五险一金 商业保险 带薪年假 专业培训 定期体检 绩效奖金 交通补贴 通讯补贴</t>
  </si>
  <si>
    <t>岗位职责：1、根据业务需求，按时完成指定模块的开发； 2、负责集团系统服务和应用程序的开发、优化并协助测试； 3、完成部门或小组分配的其他任务； 4、参与系统、服务的维护工作。  任职要求：1、大专及以上学历，计算机科学与技术、软件工程等相关专业，至少2年以上C#开发编程及设计实际经验，熟悉软件开发过程； 2、熟练开发WINFORM应用程序，熟悉C/S,B/S结构应用软件的设计、开发、测试，熟练掌握C#中的委托、事件、反射，多线程， WebService,Json,XML等相关技术； 3、熟悉自定义控件，熟悉运用DevExpress、DotNetBar控件；熟悉面向对象思想、常用设计模式及其实现； 4、熟练使用SQL Server、ORACLE大型数据库系统。能够编写复杂的T-SQL/存储过程/函数/事务/视图/触发器/索引及其SQL语句优化； 5、做事严谨踏实，责任心强，条理清楚，善于学习总结，有良好的团队合作精神和沟通协调能力。</t>
  </si>
  <si>
    <t>网页设计师</t>
  </si>
  <si>
    <t>广州优衣仕九龙国际时装城市场经营管理有限公司</t>
  </si>
  <si>
    <t>房地产 物业管理/商业中心</t>
  </si>
  <si>
    <t>五险一金 补充医疗保险 弹性工作 年终奖金 绩效奖金</t>
  </si>
  <si>
    <t>你会在公司担任什么？ 1、负责三维GIS产品的设计、研发工作； 2、参与制定设计及实现规范，指导设计、实现及部署工作； 3、落实实施各项目研发计划； 4、按计划完成研发任务。   我们需要怎样的你？ 1、大专及以上地理信息系统、测绘、计算机、软件工程相关专业； 2、2年及以上实际C#开发工作经验，熟悉ArcGis、GeoStar、MapGis或SuperMap在内的至少一类以上GIS产品； 3、负责Windows平台下的C/S的GIS应用系统开发；熟练使用WinForm、WPF； 4、熟练进行SQL Server、Oracle、MySql、Access等关系数据库编程； 熟练进行存储过程、触发器、函数、索引等的编写； 5、具有良好而规范的编程习惯和技术文档编写习惯，有较强的代码阅读能力； 6、有大型GIS系统开发经验者优先，有开源GIS开发经验优先（Cesium、OSGEarth、GeoServer、Openlayers）。   我们可以给到你什么？ 1、周末双休，节假日也休，非常有竞争力的工资、餐费补贴哟； 2、高大上的办公环境； 3、生日福利+吃货福利....大小福利享不停； 4、每月财务姐姐8号发工资； 5、在这里，你将逐步独立负责项目的开展，获得满满职场力； 6、表现优异的宝宝可提前转正。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</si>
  <si>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上海雅创电子零件有限公司</t>
  </si>
  <si>
    <t>1.负责公司网站管理，能独立维护公司网页制作的后台工作，微信公众号及服务号运营，负责公司策划部业务。 2.负责网页设计，平面设计，及div+css制作，熟悉简单的互动程序编写； 3.负责对公司网站首页，详情页的设计，排版，美化； 4.对网站的产品进行上传和优化。对网站的新闻及时更新； 5.负责公司网站的美术创意及视觉设计、改版、更新，参与公司合作的产品前期界面视觉用户研究、设计流行发展方向分析，完成设计稿。 6.配合领导完成其他安排的任务。  岗位要求： 1.精通Photoshop，AI，Flash，Dreamweaver等页面制作软件／有PHP开发经验， 2.熟悉wordpress、dedecms、PHP开源项目／熟悉html、div+css、JavaScript等页面技术， 3.MySql、MSSql数据库的开发设计／具有对网站内容编辑及SEO优化能力的优先考虑</t>
  </si>
  <si>
    <t>五险一金 免费班车 员工旅游 专业培训 通讯补贴 餐饮补贴 交通补贴 定期体检 年终奖金</t>
  </si>
  <si>
    <t>4、具有良好的沟通能力和团队精神。 5. 英文4级 6.了解操作系统原理 7. 有汽车电子行业经验优先</t>
  </si>
  <si>
    <t>广州慧睿思通信息科技有限公司</t>
  </si>
  <si>
    <t>周末双休 五险一金 免费班车 定期体检 带薪年假病假 包住宿 配食堂</t>
  </si>
  <si>
    <t>岗位职责： 1.参与项目的设计与开发，编写相关技术文档； 2.分析并解决软件开发过程中的问题； 3.性能及功能优化； 3.参与技术预研。  任职要求： 1.大专及以上学历，计算机相关专业； 2.3年以上.net项目开发经验。 3.扎实的编程基础，对设计模式、多线程编程有一定的理解，并具有良好的编码实践。 4.熟悉C#语言、熟悉WPF、MVVM、WCF、WebAPI或MVC开发框架应用。 5.熟练掌握Mysql或Oracle以及MongoDB的应用，熟练掌握SQL编写能力和优化能力。 6.熟悉使用主流中间件优先。 7.具备强烈的责任心、抗压能力及团队合作精神，具备浓烈的技术热情及快速学习力。</t>
  </si>
  <si>
    <t>上海途擎微电子有限公司</t>
  </si>
  <si>
    <t>.Net开发工程师（C# WPF）</t>
  </si>
  <si>
    <t>五险一金 绩效奖金 定期体检 餐饮补贴 专业培训 年终奖金 员工旅游</t>
  </si>
  <si>
    <t>广州列顿电子科技有限公司</t>
  </si>
  <si>
    <t xml:space="preserve"> 负责芯片相关PC Tool开发，负责SOC芯片上Linux系统APP/SDK开发   职位要求: 1、本科以上学历，计算机、电子、自控、通信等专业
2、3年以上C++经验，熟悉GUI编程；
3、具备QT开发项目经验，熟练使用QT Creator, 熟练应用各种QT Widget；
4、熟练掌握网络编程技术，串口编程；
5、有嵌入式系统上位机编程经验优先； 6、熟悉常用设计模式，具备项目牵头能力优先。 </t>
  </si>
  <si>
    <t>西部安全认证中心有限责任公司北京分公司</t>
  </si>
  <si>
    <t>五险一金 补充医疗保险 餐饮补贴 定期体检 取暖费补贴</t>
  </si>
  <si>
    <t>五险一金 补充公积金 免费班车 员工旅游 交通补贴 年终奖金</t>
  </si>
  <si>
    <t>1、计算机及相关专业，大专及以上学历，三年以上开发经验；
2、熟练掌握面向对象编程（OOP）技术；
3、精通C#，拥有良好编码风格和编程习惯；
4、精通微软.NET开发平台，熟练掌握ASP.NET MVC、ADO.NET等相关开发技术；
5、熟悉Html/JavaScript/Css，掌握JQuery、bootstrap、angularjs、easyui、ext一种或多种前端框架技术； 6、精通SSRS报表的开发，使用及日常维护
7、熟悉B/S程序软件开发、实施经验，具有独立软件开发工作的能力；
8、熟悉MS SQL Server、MySql等一种或多种数据库，精通SQL脚本语言以及存储过程、触发器、视图等； 9、有Cordova、Xamarin相关开发项目经验优先；
10、有较好的团队合作意识，较强学习及思维能力； 11、具有英文开发需求文档及邮件的阅读和书写能力，配合项目经理进行项目需求分析和报价</t>
  </si>
  <si>
    <t xml:space="preserve"> 岗位职责： 1.完成开发工作，参与公司关键产品开发； 2.参与项目的需求分析、模块设计和编码实现； 3.按要求完成项目中指定模块的代码实现； 4.根据公司技术文档规范编写相关文档； 5.完成反馈问题的缺陷修改和软件升级维护； 6.解决系统中的技术难题。 任职资格： 1. 本科及以上学历、计算机相关专业，3-5年工作经验； 2. 熟练掌握MFC、linux环境下C++编程等的基础知识，具备良好的编程习惯和代码风格； 3. 熟练掌握com, ActiveX,Npapi等插件技术； 4. 熟练应用openssl接口进行加解密开发工作； 5. 有CA、电子签章 、签名验证服务器、时间戳服务器、身份认证网关等PKI产品开发经验优先； 6. 有CSP、(SKF)国密接口、PKCS#11开发或接口适配工作经验优先。 </t>
  </si>
  <si>
    <t>岗位职责：  1. 完成公司分配的各项开发任务  2. 主要维护升级公司现有的WPF系统或开发新的WPF系统及相关配套工具  3. 参与或独立完成项目/任务的需求分析、方案设计、技术评估、开发   岗位要求:  1. 1-3年及以上开发工作经验，大专学历； 2. 精通微软 .NET Framework体系架构、C# 、WPF、 MVVM、EF、 LinQ、Lambda、多线程  3. 熟悉 MVC、HTML、JQ、JS、Web Api、WCF、 SignalR  4. 必须完成过WPF项目并对C/S系统有深刻理解，有良好的UI设计经验  5. 能够独立完成项目/任务的架构设计与开发。  6. 熟悉SQL Server,MySQL, PostgreSQL 等主流数据库并精通T-SQL、存储过程等  7. 有各类硬件对接(如:摄像头,指纹,虹膜等)开发经验及相关中/英文技术文档阅读能力  8. 具有主动及良好的沟通能力、很强的解决问题能力及学习能力、良好的理解能力   公司福利待遇：  1、外资企业完善的薪酬体系和晋升制度，根据绩效评估结果，每年会对薪资进行调整；  2、双休，每周五天8小时，社保和公积金；  3、公司有通勤车每天接送员工上下班，番禺百越广场/市桥 地铁3号线 地铁口；  4、除法定的年假外，每年有5天的公司带薪福利假（即至少每年有10天的带薪假；  5、免费提供良好的住宿环境；  6、年终绩效奖金和项目奖金；  7、严格执行国家的放假安排；  8、公司自有酒吧，丰富的员工活动，如年度旅游，KVT，生日Party和节日Party；  9、良好的办公环境及气氛，（附带为员工免费送上英语口语训练）。</t>
  </si>
  <si>
    <t>资深C/C++开发工程师-CN (职位编号：MIDAS-HR-1002)</t>
  </si>
  <si>
    <t>上海美佳达计算机工程有限责任公司</t>
  </si>
  <si>
    <t xml:space="preserve">（请详细阅读以下要求，没有三年实际项目经验者请勿投递简历） 计算机软件专业本科以上学历，五年以上相关工作经验； 精通windows和Unix平台C/C++，有三年以上实际项目开发经验； 精通分布式应用系统的体系结构，掌握多线程并发处理机制、网络通讯技术； 精通数据库开发，有Oracle/SQL Server/Sybase之一的开发经验；有监控设备的编程经验； 熟悉软件开发流程和项目管理，具有软件项目生命周期各阶段的文档编写能力； 能独立工作，良好的沟通能力，有团队开发经验； 有金融、电信、电力、石油行业开发经验者优先  </t>
  </si>
  <si>
    <t>上海幻维数码创意科技有限公司</t>
  </si>
  <si>
    <t>web端、服务器测试工程师</t>
  </si>
  <si>
    <t>深圳市艾特智能科技有限公司</t>
  </si>
  <si>
    <t>五险一金 餐饮补贴 年终奖金 绩效奖金 定期体检 免费班车 SMG</t>
  </si>
  <si>
    <t>五险一金 绩效奖金 年终奖金 员工旅游 员工生日 节日福利 商业补充保险</t>
  </si>
  <si>
    <t>6.5-8.5千/月</t>
  </si>
  <si>
    <t>职责描述： ? 学习和提升自身技术领域的知识与技能，并帮助团队整体提高 ? 协助设计项目/产品中的软件架构 ? 开发功能性模块 ? 对模块进行长期维护 ? 编写与维护相关文档 ? 为相关功能的研发提供技术支持 基本需求： ? 具有良好的协同合作能力 ? 对于技术发展抱持热情，并不断努力将合适的技术应用到工作中 ? 熟悉基于测试的开发模式（TDD），并有相关开发经验 ? 熟悉敏捷开发 ? 理解面向对象开发 ? 理解泛型开发与元编程，能在适当的时机合理运用 ? 能够使用工具合理管理自己的开发成果（代码与文档） ? 本科以上计算机或其他理工类专业学历，或具有说服力的技术开发经历 ? 至少3年的软件开发经验</t>
  </si>
  <si>
    <t>周末双休 带薪年假 五险一金 绩效奖金 节日福利 专业培训 餐饮补贴 年终奖金 生日福利</t>
  </si>
  <si>
    <t>岗位职责： 1．参与公司项目定制化开发； 2．对需求进行分析，根据需求进行数据库设计和开发； 3．配合团队完成项目开发工作； 4．熟悉ABP的优先考虑。  任职要求： 1．全日制本科或以上学历，计算机相关专业； 2．有ASP.NET(C#)开发经验； 3．熟悉ASP.NET(C#)及JS、JQ、XML、WEB Service等技术； 4．有数据库基础， 熟悉SQLServer 数据库； 5．具有较强的学习能力和编码能力，责任性强，注重工作效率； 6．良好的语言和文字表达能力，吃苦耐劳，具备良好的团队协作精神。  公司简介： 业务方向：电子政务产品，办公自动化系统，行业应用信息化管理系统； 华软科技是一支勇于挑战的优秀团队，其中具备本科学历占70%以上。员工是公司核心竞争力，我们公司愿意为每一员工提供良好的成长平台，提供有竞争力的薪酬制度；完善的福利体系，清晰的职业发展路径，鼓励学习、进步、分享的工作氛围。 福利待遇： 1、工作时间：8:30-12:00,14:00-17:30，周末双休； 2、国家法定节假日、带薪年假、带薪病假； 3、极具竞争力的薪酬，年终奖金另计； 4、轻松的团队氛围：定期团队活动、年会；各类过节福利、节日礼品、慰问金等；不定期聚餐、旅游、水果、下午茶等； 5、公司地处天河软件园华景园区；邻近BRT，交通便利，生活服务设施配套完备；公司配有微波炉，冰箱等，员工可自带饭盒； 6、浓郁的科技创新氛围，务实扁平化组织；和谐、融洽、分享的工作氛围，更有nice的领导，牛人大咖的指引，在这里，你不会一无所获！</t>
  </si>
  <si>
    <t>岗位职责： 1、参与产品需求分析，负责测试方案、测试计划的制定，并能预先评估项目风险，确保测试活动的顺利开展； 2、根据产品需求和产品设计, 编写功能测试设计和用例, 开发自动化测试脚本 3、实施软件测试，完成对产品的集成测试与系统测试； 4、对软件问题进行跟踪分析和报告，推动测试中发现问题及时合理地解决 5、汇总测试执行情况，编写相关报告 6、通过总结、对外交流、技术钻研和培训，进行测试过程和测试方法的持续改进 任职要求： 1.web端、服务器测试工程师 2.计算机、数学、物理相关专业 3.2年以上服务端、H5或WEB端测试经验，熟悉软件测试流程和测试用例设计方法； 4.有良好的编程能力（熟悉Ruby/Python/JavaScript/Shell等脚本编程中至少一种）； 5.熟练使用2种以上主流测试工具和框架，如LoadRunner、Postman、Jemeter、Robot Framework、Selenium、TestNG 6.具备较强的学习能力和技术钻研能力，良好的沟通、分析与表达能力，以及较强的抗压能力 7.熟练使用Linux系统及Git； 8.有智能家居产品测试以及智慧社区工作经验者优先</t>
  </si>
  <si>
    <t>深圳汉弘数码印刷集团</t>
  </si>
  <si>
    <t>c#开发工程师</t>
  </si>
  <si>
    <t>珠海和佳医疗设备股份有限公司</t>
  </si>
  <si>
    <t>员工旅游 餐饮补贴 专业培训 出国机会 绩效奖金 年终奖金 股票期权</t>
  </si>
  <si>
    <t>周末双休 带薪年假 五险一金 节日福利 专业培训 股票期权</t>
  </si>
  <si>
    <t>岗位职责： 1、负责各种检验仪器设备接口开发（单工接口、双工接口）； 2、负责自有及第三方医疗机构检验申请单接收接口开发； 3、负责自有及第三方医疗机构数据回传接口开发； 4、负责LIS系统功能开发及维护； 任职要求： 1、精通SQLServer、Oracle数据库； 2、精通 C#、ASP、.NET 等开发工具； 3、精通TCP/IP、COM口、USB口数据接收和发送； 4、熟悉WebService， WEBAPI开发 ； 5、熟悉Windows后台服务开发 ； 6、能独立根据需求原型进行数据结构设计、产品设计及编码； 7、有2年以上第三方独立医学检验实验室LIS系统开发经验；  8、表达沟通顺畅，良好的团队意识，诚实守信，主动性强，逻辑思维严谨。</t>
  </si>
  <si>
    <t>1. 进行C语言的相关程序的开发，负责开发模块的单元测试和集成测试； 2. 分析并解决软件开发过程和运行期间出现的问题，负责相关文档撰写和维护； 3. 配合系统工程师进行产品调试，为项目现场提供技术支持； 任职资格： 1、大学本科以上学历，计算机技术、自动化相关专业； 2、熟悉windows、linux操作系统，熟练掌握系统架构，系统工作原理，内存管理，总线架构等扎实的计算机专业知识； 3、精通C++程序设计语言，熟练掌握C++数据结构知识； 4、具有3年以上编程经验。从事过算法开发工作，有图像处理，色彩方面知识***。； 5、熟悉并能够熟练使用多线程编程; 6、良好的英文阅读能力.  公司福利： 1、每年都有调薪机会； 2、提供住宿，有空调、热水； 3、伙食补助（公司有食堂）； 4、年底双薪； 5、带薪年假、带薪婚假、带薪产假； 6、过节福利、每年组织员工旅游等等。   注： 1、公司地址：龙岗区龙城街道新联社区园湖路322号嶂背工业区第三厂区A栋； 2、附近的地铁站为：爱联地铁站； 3、附近的公交站台：赐昱站。公交路线：811/M278/M466</t>
  </si>
  <si>
    <t>C#高级开发工程师 (职位编号：06)</t>
  </si>
  <si>
    <t>广州市华奕电子科技有限公司</t>
  </si>
  <si>
    <t>深圳市云电互联网科技有限公司</t>
  </si>
  <si>
    <t>Java开发</t>
  </si>
  <si>
    <t>福建八萃网络科技有限公司</t>
  </si>
  <si>
    <t>员工旅游 定期体检 绩效奖金 年终奖金 通讯补贴 五险一金 专业培训 股票期权 餐饮补贴 量化浮云工资</t>
  </si>
  <si>
    <t>五险一金 员工旅游 弹性工作 工作氛围良好</t>
  </si>
  <si>
    <t>6.5-9千/月</t>
  </si>
  <si>
    <t>C++客户端软件开发  1.熟悉C++，3年以上WINDOWS 桌面软件开发经验 2.有至少一种开源界面框架下一年以上的工作经验。包括但不限于DUILIB 、SOUI、QT等。 3.熟悉多线程，多进程，DLL开发。 4.有视频客户端类软件工作经验者优先 5.C++，数据结构基础较好者优先</t>
  </si>
  <si>
    <t>岗位职责 1、技术人员职位，在上级的领导和监督下，按照ERP系统的要求定期完成量化的工作要求； 2、能处理和解决所负责的任务；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待遇： 浮动工资+项目奖金+年终双薪+年终奖金+补贴 福利： 加班补助、通讯补助、节日福利、带薪年假、定期体检、员工旅游、员工宿舍、周末双休等  公司使用自开发的ERP系统实现工作量化管理，整个过程公平合理，数据公开透明，量化精确到小时、根据量化汇总的工作量实现浮动工资，工资浮动不设上限，工作效率和质量高，工资翻倍都是很容易的，同时可额外获得项目奖，年终双薪和年终奖的额外收入。如果你认为自己能力强，能承受更多的工作压力，想获得更高的收益和更快的得提升自己，选择我们，可以充分体现并实现你的价值和目标。  任职资格 1、计算机相关专业背景，专科以上学历，4年以上相关工作经验； 2、熟悉数据库编程，熟悉数据库应用（ORACLE/MYSQL/SQL SERVER等）； 3、熟悉Oracle数据库并对PL/SQL语言有一定经验； 4、精通.NET Framework（C#），能开发C/S和B/S构架的应用程序，精能多层结构应用程序开发； 5、做事严谨踏实，责任心强，条理清楚，善于学习总结，有良好的团队合作精神和沟通协调能力。</t>
  </si>
  <si>
    <t>五险一金 年终奖金 节日福利 周末双休</t>
  </si>
  <si>
    <t xml:space="preserve">1、精通Java开发语言，熟悉J2EE开发体系，熟悉struts、spring等架构； 2、熟练掌握jsp、servlet、javascript、ajax、jquery、css等web应用开发技术； 3、深入了解JVM、多线程、数据结构等，能够熟练掌握和应用主流分布式架构相关技术，如dubbo、springcloud、redis、mq、nginx； 4、熟悉ORACLE、SQL SERVER、MYSQL、DB2中至少一种数据库的应用和开发，熟悉SQL性能优化； 5、较强的沟通能力以及抗压能力； </t>
  </si>
  <si>
    <t>深圳麦风科技有限公司</t>
  </si>
  <si>
    <t>C#后端开发工程师</t>
  </si>
  <si>
    <t>广州河东科技有限公司</t>
  </si>
  <si>
    <t>补充医疗保险 免费班车 员工旅游 餐饮补贴 年终奖金 绩效奖金 出国机会 定期体检</t>
  </si>
  <si>
    <t>五险一金 员工旅游 餐饮补贴 绩效奖金 年终奖金 定期体检 弹性工作</t>
  </si>
  <si>
    <t>岗位职责： 1、负责公司相关平台的后台开发 2、负责公司.NET相关的其他研发工作</t>
  </si>
  <si>
    <t>岗位职责： 1、PC工具软件开发，可独立完成软件各功能的开发任务； 2、熟练使用vs等编程工具，能够快速开发新功能及新产品； 3、需求分析及技术预研，模块设计及框架设计工作； 4、高质量完成各代码模块开发及单元测试； 5、指导工程师完成各项开发任务； 任职要求： 1、大专以上学历，计算机科学或相关专业，5年以上实际开发经验； 2、精通C/C++，且具有深厚的面向对象的编程思想； 3、 精通VC开发，熟练使用一种编译器（VC6.0 VS2008 VS2010等）； 4、熟悉Windows内核工作原理，有系统编程经验优先； 5、有良好、规范的编程习惯和文档编写习惯； 6、工作积极主动，具有强烈的责任心和事业心，好学上进，具有良好的团队合作精神和沟通能力。   公司简介： 麦风科技成立于2015年，是一家面向全球，致力于个人消费软件开发运营的高科技企业，立志5-10年内完成IPO上市目标。 公司自成立之日起，就得到了投资者的青睐。我们凭借强大的产品研发和运营能力，打造了具有强大市场竞争力的产品，客户遍布美国、西欧、日本等全球200多个国家和地区。公司成立3年以来，每年保持300%以上增长，目前营业收入数千万。 我们是一家处于高速发展中的企业，求才若渴；有广阔的成长和发展空间，我们需要一批敢想敢做，勇于创新，敢于突破的年轻人加入我们的团队。这批人将会是我们企业的中坚骨干，伴随公司的飞速发展而快速成长，我们可以提供舒适的办公环境和有市场竞争力的薪酬福利。我们期待这批人里边有您！  选择麦风的理由： 双休 带薪年假 五险一金 季度旅游 年度体检 年度奖金 充分的午睡时间 每年多次调薪机会 每天丰盛的下午茶</t>
  </si>
  <si>
    <t>华南公司-C#开发工程师</t>
  </si>
  <si>
    <t>中国外运华南有限公司</t>
  </si>
  <si>
    <t>带薪年假 五险一金 节日福利 周末双休 专业培训 年终奖金</t>
  </si>
  <si>
    <t>C++服务端开发</t>
  </si>
  <si>
    <t>工作职责: 1.主要负责C#桌面系统开发及维护； 2.并参与软件产品的需求分析、概要设计、编码、测试、部署上线等工作； 3.开发文档的编写； 任职资格: 1、1-5年 B/S,CS 开发工作经验，有较丰富的Web项目的开发和实施，项目分析经验； 2、熟悉 ASP.NET，Web Service，熟悉.net framework3.5/4.0和三层架构； 3、熟悉java"script"、Ajax、Css、Ajax、XML，DHTML等web开发领域相关技术，静态生成技术； 4、熟悉 SQLServer 或 Oracle数据库，熟练掌握 SQL 语句与存储过程的编写、数据库函数，并具备SQL性能分析与优化能力； 5、对设计模式, ASP.NET MVC架构, 数据库设计 等技术有一定认识； 6、具有较强责任心, 具有团队合作精神, 自学能力强，有创新探索能力； 7、具备较强的文档撰写能力(包括需求分析、概要设计等)和良好的沟通理解能力； 8.具备物流行业和互联网开发经验优先。</t>
  </si>
  <si>
    <t>广州悦世界信息科技有限公司</t>
  </si>
  <si>
    <t>广州爱尼微尔科技有限公司</t>
  </si>
  <si>
    <t>五险一金 餐饮补贴 弹性工作 专业培训</t>
  </si>
  <si>
    <t>广州唯控电子科技有限公司</t>
  </si>
  <si>
    <t>五险一金 餐饮补贴 弹性工作 定期体检 专业培训 绩效奖金 员工旅游</t>
  </si>
  <si>
    <t>职位描述： 1、不甘心平凡草原生活，能使用各种现代化前端技术，将自己武装到牙齿的头狮； 2、懂得使用各种高质装备对各种难度与不同类型的区域进行快速高效的攻城略地。  岗位要求： 1、具备火眼金睛，精通JS、H5和CSS3，有头狮或狮王经验优先； 2、具备潮流触感，熟悉ECHARTS，能以CANVAS、SVG或VML编写及封装图表组件更佳； 3、具备万象之心，精通JQUERY、BOOTSTRAP、REACTJS等各种主流前端技术，有前端框架/组件开发经验优先； 4、具备包罗气度，熟悉各大主流浏览器的兼容写法，有较强自适应不同版本及分辨率的特性； 5、具备优秀体能，能配合族群实行各种不同攻略方式，并有较高抗压能力； 6、具备强悍大脑，学习及适应能力俱佳，擅长难题攻关，善于总结和思考； 7、具备族群意识，能快速融入不同特性族群，并有一定头狮魅力及潜质。</t>
  </si>
  <si>
    <t xml:space="preserve"> 岗位职责： 1、负责项目对接接口的开发编写； 2、跟进项目的实施问题，负责系统的日常运维及技术支持工作； 3、了解测试模式及熟练使用各种测试工具，完成代码的自检及自测试； 4、与团队其他成员协作/沟通，解决技术难题； 5、完成上级主管临时安排的任务，积极主动响应。  任职要求： 1、大专以上，可接受优秀应届毕业生，有2-4年的互联网产品开发经验优先； 2、熟悉.Net框架，精通C#开发，能开发C/S和B/S构架的应用程序，懂Java更佳； 3、熟悉网络、服务器等相关知识及windows操作系统； 4、熟悉至少一种关系型数据库 SQL server, MySQL, Oracle等； 5、熟悉MVC模式、WCF 等相关技术； 6、善于主动沟通，有责任感，具备较好的逻辑推理能力、团队协作能力。 </t>
  </si>
  <si>
    <t>C++视频监控嵌入式软件开发工程师（ONVIF）</t>
  </si>
  <si>
    <t>上海芯翌智能科技有限公司</t>
  </si>
  <si>
    <t>五险一金 员工旅游 绩效奖金 年终奖金 朝九晚五 做五休二 周末双休 带薪年假 节日福利 专业培训</t>
  </si>
  <si>
    <t>C#架构师</t>
  </si>
  <si>
    <t>广州市箭冠网络科技有限公司</t>
  </si>
  <si>
    <t>岗位职责： 1、负责IPC（网络摄像机）嵌入式系统研发； 2、负责产品的功能设计、新功能需求研发； 3、对IPC产品研发过程中的相关技术问题进行攻关； 岗位要求： 1、本科及以上学历，计算机、通信、电子或相关专业； 2、精通C/C++程序设计,有3年以上实际项目开发经验; 3、有IPC/NVR 等产品开发经验，了解海思351***台； 4、熟悉linux内核移植和开发； 5、熟悉SIP、RTP、PS、RTSP等协议； 6、有GB28181/ONVIF等协议开发经验； 7、沟通交流能力强，良好的团队合作精神，工作主动性强； 8、安防行业经验3年以上</t>
  </si>
  <si>
    <t>五险一金 员工旅游 餐饮补贴 弹性工作 年底双薪 交通补贴</t>
  </si>
  <si>
    <t>C++开发工程师（15000-30000元+五险一金）</t>
  </si>
  <si>
    <t>北京圣才教育科技股份有限公司</t>
  </si>
  <si>
    <t>广州市伟昊科技电子有限公司</t>
  </si>
  <si>
    <t>教育/培训/院校 文字媒体/出版</t>
  </si>
  <si>
    <t>五险一金 员工旅游 通讯补贴 股票期权 弹性工作 绩效奖金</t>
  </si>
  <si>
    <t>五险一金 交通补贴 绩效奖金 通讯补贴 定期体检 专业培训 年终奖金 周末双休</t>
  </si>
  <si>
    <t>1、参与业务需求设计和讨论，基于Windows平台和C#语言进行程序开发。 2、完成C/S客户端和应用服务的项目设计、编码、单元测试和代码优化。 3、编写相关的设计文档，包括需求文档，设计文档，测试文档等；  4、参与分布式智能服务平台技术的研究、设计和实现、关键技术验证和选型等工作。 任职要求： 1、精通C#语言,熟练使用Visual Studio开发工具； 2、熟悉XML、Json、多线程、(异步)委托、事件、反射、网络SOCKET； 3、熟悉SQL数据库编程； 4、掌握面向对象的编程的编程思想和设计模式；  5、善于学习，有良好的团队合作精神。</t>
  </si>
  <si>
    <t>【任职技术能力要求】 （统招一本本科及以上学历！专科及非统招勿扰，谢谢理解！） （年龄30岁以上，30岁以下勿扰） 1.熟练掌握C/C++高级语言 2.了解80x86汇编语言。 3.熟练掌握Qt跨平台框架，能够熟练运用Qt框架编写跨平台GUI程序。 4.熟悉多线程程序设计。 5. 熟悉HTML5，CSS，Javascript等前端技术，能够利用JS进行基本的DOM处理。 6.了解TCP/IP协议的基本概念，了解HTTP/HTTPS协议的特点。 7.有过视频播放器开发经验。 8.有过浏览器开发经验者优先。 【考核要点】 计算机基础知识部分 编码标准（Unicode/UTF8等） 多线程程序设计的概念 HTTP/HTTPS协议，知道Get和Post的区别  C/C++部分 1.基础语法；（必须过关） 2.继承、多态、封装的概念；（必须过关） 3.能解释虚函数、纯虚函数、函数覆盖、函数重载、运算符重载等概念；（必须过关） 3.常见STL库的使用；（string,map,vector,list,queue,stack等，必须过关，必须知道STL库不是线程安全的库） 4.C++11标准特点（智能指针，for语句，lambda表达式等）；（了解者加分） 5.C++嵌入汇编；（了解者加分）  Qt部分 1.信号-槽机制（必须过关，还能说出其实现原理者大幅加分） 2.知道自定义一个包含信号/槽的类必须定义某个宏（必须说出Q_OBJECT宏才能过关） 3.知道Qt的最基本对象（QObject，所有其他类都派生自此，所以必须知道），能够列举尽可能多的Qt标准对象（可查阅Qt手册） 4.知道Qt的常见布局系统（水平布局、垂直布局、表格布局、栅格布局等，必须过关） 5.知道修改Qt控件样式的常见方法（调色板QPalette，QStyle，QWdiget的stylesheet，知道者加分） 【时间】该岗位单休，选择双休者勿投简历！  【圣才电子书APP下载地址】www.100xuexi.com/app 公司网站】www.100xuexi.com 【公司福利】1.五险一金；2.提供住宿；3.节日福利；4.专业培训；5.弹性工作；6.绩效奖金；7.免费旅游；</t>
  </si>
  <si>
    <t>广州建软科技股份有限公司</t>
  </si>
  <si>
    <t>桂林智神信息技术有限公司</t>
  </si>
  <si>
    <t>周末双休 带薪年假 五险一金 绩效奖金 全勤奖 交通补贴 专业培训 通讯补贴</t>
  </si>
  <si>
    <t>1、负责公司软件产品与模块开发、设计与维护； 2、参与系统分析设计，并完成技术方案的验证。 3、根据需求文档独立完成模块的需求细化。 4、审核测试用例，反馈产品设计不合理的完善建议。 5、编写相关开发文档。  任职要求： 1、3年以上工作经验，计算机、软件工程及相关专业；本科及以上学历，硕士研究生优先。 2、精通C#开发语言，熟悉.Net Framework框架,有至少一年以上使用winform进行开发的经验 3、对内存优化，多线程比较了解。 4、有数据库语句执行效率优化比较了解。 5、有ComponentOne使用经验优先。 6、具有设计和开发对外API接口的经验和能力。 7、熟悉MySQL、SQLite，SQL Server等数据库。 8、工作态度积极主动，具有独立解决问题的能力、责任心强，具有良好的沟通能力及团队合作精神。</t>
  </si>
  <si>
    <t>五险一金 周末双休 交通补贴 餐饮补贴 通讯补贴 绩效奖金 年终奖金</t>
  </si>
  <si>
    <t>广州川谷网络科技有限公司</t>
  </si>
  <si>
    <t xml:space="preserve">岗位职责： 1、参与产品及系统的研发、测试，维护和发布； 2、参与产品及系统的需求调研和需求分析，撰写相关技术文档； 3、编写相关技术文档 任职要求： 1、大学本科或以上学历，计算机相关专业，3年以上相关工作经验； 2、C++编程基础扎实，对网络编程有深入理解以及很强的应用能力； 3、熟悉C++多线及多进程编程, 熟悉串口、USB、网络通讯编程； 4，熟悉网络协议，了解TCP/IP，HTTP，RPC等工作原理； 5，了解epoll，libevent/libuv框架者优先； 6、学习能力强，拥有较强的逻辑思维能力，对问题有钻研精神，有较好的沟通交流能力； 7、具有跨平台开发经验者优先； 8、具有智能硬件软件开发经验者优先 *因发展需要，公司地址五月底会搬到龙岗星河Word（10号线目前在建，靠近民乐地铁站）* </t>
  </si>
  <si>
    <t>五险 季度奖金 弹性工作 年终奖金 绩效奖金 员工旅游 节日福利 下午茶 专业培训 补充医疗保险</t>
  </si>
  <si>
    <t xml:space="preserve">1.负责前端页面开发和维护，并根据需求优化产品性能、用户体验、交互效果及各种主流浏览器的兼容适配工作； 2.对Web前端新技术进行预研，掌握业内主流技术，保持公司前端开发技术的先进性； 3.优化与重构前端代码，并整理出可重用的代码模块； 4.配合产品经理和UI设计师，通过各种前端技术手段，提高用户体验并满足性能要求。 岗位要求： 1.3年以上前端开发工作经验； 2.精通JavaScript、JQuery、AJAX、HTML5、DIV+CSS、Node.js等Web前端开发技术，熟悉主流JS库或框架如:Bootstrap、AngularJS、backbone、React、Vue等； 3.熟悉Grunt，Gulp，Webpack等前端自动化构建工具； 4.熟悉模块化开发（Requirejs、Seajs、Commonjs），并具有相关项目经验； 5.熟悉Web Components 标准，并能够独立设计、开发web组件； 6.有cocos2d-js或者egret开发经验优先； 7.熟悉各种Web前端技术、深刻理解Web标准，对浏览器兼容性问题有丰富经验； 8.对用户体验、交互操作流程、及用户需求有深入理解； 9.热爱前端，热爱设计，对新鲜事物充满好奇心，主动了解最新前端技术动态，对HTML5技术领域、Web发展趋势具有良好的洞察力和关注度，求知欲强。 上班地址：广州市天河区莲溪横路4号（汇佰石材旁边）川谷大厦4楼--（地铁：三溪地铁B出口） </t>
  </si>
  <si>
    <t>紧聘C++工程师</t>
  </si>
  <si>
    <t>深圳市奔凯安全技术股份有限公司</t>
  </si>
  <si>
    <t>五险一金 补充医疗保险 绩效奖金 年终奖金 股票期权</t>
  </si>
  <si>
    <t xml:space="preserve"> 任职要求： 1、本科以上学历，计算机电子信息科学及相关专业毕业。 2、扎实的计算机理论知识。 3、熟悉面向对象编程思想、精通C++编程（VC）和STL多线程编程技术、MFC编程 4、熟练掌握SQL Server或Oracle等主流数据库； 5、熟悉SOCKET网络编程； 6、有较深入、全面的项目开发工作经验。 其它要求： 1、具备较强的团队协作精神和责任心，具备较强的沟通能力； 2、具备较强的分析和表达能力，思路清晰，代码规范，能编写高质量的文档； 3、善于学习新的方法和技术，能积极主动的分析和解决问题，能积极应对变化； 4、承压能力强，懂得自我调节。  备注：高薪诚聘在驱动、服务器或者网络方面C++经验丰富的技术人员。 </t>
  </si>
  <si>
    <t>广州优识科技资讯股份有限公司</t>
  </si>
  <si>
    <t>五险一金 补充医疗保险 补充公积金 绩效奖金 年终奖金 股票期权</t>
  </si>
  <si>
    <t>C++高级开发工程师 (职位编号：BJ201905001)</t>
  </si>
  <si>
    <t>1.负责常规运营项目和客户活动开发、单元测试，交付合格的软件产品； 2.能够运用独立完成软件项目开发工作；  任职要求： 1. 至少1年的C#的开发经验，熟悉.NET相关框架； 2. 熟悉javascript，熟悉backbone、react、angular.js、vue.js框架之一，且有实际项目应用经验； 3. 熟悉Web API的应用与开发； 4. 熟悉SQL语句，可以根据需要构建各种查询，有一定的数据库设计能力，熟悉常见数据库SQL Server、 MySQL； 5. 具有优良的编程风格和习惯； 6. 熟悉.NET MVC开发优先； 7. 熟悉HTML5，DIV+CSS等前端样式布局者优先；  加分项： 1. 熟悉Linux常用命令者优先； 2. 有互联网电子商务类项目完整经验者加分； 3. 熟悉.NET Core者优先； 4. 熟悉微信公众号和小程序开发者优先； 5. 熟悉Redis，ActiveMQ等开源软件，有实际项目经验者优先； 6. 熟悉Java语言者优先；</t>
  </si>
  <si>
    <t>东软医疗系统股份有限公司</t>
  </si>
  <si>
    <t>五险一金 补充医疗保险 员工旅游 交通补贴 专业培训 出国机会 年终奖金 股票期权 定期体检</t>
  </si>
  <si>
    <t>ASP.NET(C#)软件工程师</t>
  </si>
  <si>
    <t>广东康利达物联科技有限公司</t>
  </si>
  <si>
    <t>五险一金 交通补贴 员工旅游 绩效奖金 专业培训 弹性工作 股票期权 通讯补贴</t>
  </si>
  <si>
    <t>岗位职责: 1.根据项目具体要求，承担开发任务，按计划完成任务目标； 2.根据用户需求按时完成软件开发进度，并分析开发的功能是否能达到客户的要求，以及保证软件到用户处的稳定性。 任职资格: 1. 全日制大专及以上学历，二年以上大型专业软件开发经验。 2. 技术要求： a. 熟悉c#,C/S结构winform、ASP.net、B/S开发； b. 精通微软SQL server 数据库，ASP.net、js相关B/S开发技术； c. 熟悉HTML、JavaScript、XML 、CSS、Ajax等相关WEB技术 3、具备良好的编码风格和开发习惯，具备较好的技术文档编撰能力。 4、具备良好的职业道德、诚实守信，工作态度严谨认真，富有责任心，能够独立完成工作。 5、具备良好的团队合作精神，有良好的学习能力、沟通能力。</t>
  </si>
  <si>
    <t>研发工程师―C++</t>
  </si>
  <si>
    <t>北京神舟航天软件技术有限公司</t>
  </si>
  <si>
    <t>GIS软件开发工程师</t>
  </si>
  <si>
    <t>.NET(C#)开发工程师</t>
  </si>
  <si>
    <t>广州仓实信息科技有限公司</t>
  </si>
  <si>
    <t>广州南翼信息科技有限公司</t>
  </si>
  <si>
    <t>工作经验：具有一年或以上GIS软件开发工作经验   岗位职责: 1.辅助完成软件模块的需求调研、需求分析； 2.基于ArcEngine的CS客户端开发； 3.基于ArcGIS API for Javascript的Webgis项目开发。 4.辅助编写系统功能模块相关的技术文档。  任职要求： 1.熟识ArcGis、CAD等相关GIS平台，有基于ArcGis平台进行CS或BS模式系统的开发经验； 2.熟悉ArcEngine、ArcGIS API for Javascript、HTML、CSS、JAVASCRIPT、JQuery； 3.本科及以上学历，计算机等相关专业。</t>
  </si>
  <si>
    <t xml:space="preserve">一、岗位职责： 1、软件的程序设计与代码编写； 2、有关技术方案、文档的编写； 3、根据项目具体要求，承担开发任务，按计划完成任务目标； 4、配合系统分析人员完成软件系统以及模块的需求调研、需求分析； 5、独立完成系统设计工作和系统及模块的编码； 6、协助测试人员完成软件系统及模块的测试； 7、协助实施系统上线工作和对已有系统进行维护； 8、完成领导交给的其它任务。 二、任职要求： 1. 计算机或相关专业专科以上学历 2. 一年以上软件开发工作经验； 3. 精通.net技术：.NET Framework2.0/3.5/4.0、C#、ASP.NET、ADO.NET、XML WebService等； 4. 精通页面技术：HTML DHTML Javascript AJAX等，熟悉DIV+CSS开发模式，熟悉JQuery开发框架； 5. 熟练使用SQL Server 和 Oracle数据库； 6. 医疗行业工作经验优先。  三、上班时间： 公司实行5天工作制，周末双休，工作时间为9：05分-12：00分，13：30分-18：00分。 四：上班地址：
广州市萝岗区科学城神州路883号雅诗科技园主楼二楼 五、按国家法律法规入职即签订劳动合同，为员工提供如下福利： 1.同行业中极具竞争力的薪资，全年两次调整薪资； 2.五险一金：提供养老、医疗、失业、工伤、生育保险，住房公积金； 3.带薪假期：法定假日、带薪年假、带薪病假； 4.业余活动：每月一次业余活动（篮球、羽毛球、乒乓球、KTV、聚餐等），劳逸结合，丰富业余生活，舒缓工作压力； 5.生日福利：月度组织员工生日会或送上一份精致的礼物，体现企业关怀； 6.旅游度假：每年组织两次国内集体旅游，放松员工心情； 7.各项奖励：项目奖励、优秀员工奖励、创新贡献奖励、年终奖； 8.办公气氛：年轻化的团队、人性化的管理、良好的办公环境及和谐的工作关系； 9.为员工提供《入职体检》以及《年度体检》健康关怀。 10.其他福利。 六、联系方式： 联系人：HR刘小姐  电话：15521228610 / 020-23350520 </t>
  </si>
  <si>
    <t>广州千誉智能科技有限公司</t>
  </si>
  <si>
    <t>1.参与公司自主产品设计、开发工作，根据需求，完成系统的概要设计、详细设计； 2.按照规范及设计文档完成编码、自测工作，并对代码质量负责； 3.按照规范提交各类设计、开发文档； 4.帮助培养和提升团队成员的技术能力，特别是指导初、中级软件工程师的日常技术工作； 5.参与系统生产故障的定位以及修复。 工作职责：1.全日制大专及以上学历，5年以上软件开发经验； 2.参与过金融类交易系统或大型互联网平台设计开发，具有金融类相关行业经验； 3.具备高并发、高可用生产系统性能优化经验； 4.精通C/C++、Pro*C语言，掌握VC、C++Builder等开发工具； 5.能够独立编写设计文档、熟悉面向对象的程序设计、熟悉UML； 6.精通MySQL/Oracle/SQLServer等大型数据库开发和设计,以及SQL调优； 7.熟悉网络编程和Linux操作系统；</t>
  </si>
  <si>
    <t>补充医疗保险 员工旅游 专业培训 定期体检 绩效奖金 年终奖金</t>
  </si>
  <si>
    <t>1、负责公司信息化软件开发； 2、根据产品需求完成系统架构设计，编码，测试和维护工作； 3、负责相关软件技术文档编写；  任职要求 1、计算机相关专业，大专及以上学历； 2、精通C#、MVC、webapi，wcf,iis等技术熟悉.net Core技术者更佳，能熟练的从事C/S 或是B/S项目开发； 至少掌握redis 或是Memcached一种缓存技术，熟悉前端开发技术，至少掌握一种前端开发技术，如Vue,angular等，有分布式开发经历者优先； 3、精通至少一门数据库，如Sql server ,Oracle等，能熟练从事数据库相关的开发，熟练的使用PowerDesigner进行数据库设计； 4、有ERP，MES，CRM等项目软件架构或是开发经验者优先考虑； 5、软件开发至少4年以上工作经验者优先考虑；</t>
  </si>
  <si>
    <t>达观数据</t>
  </si>
  <si>
    <t>C#开发（双休+6险1金+包3餐）</t>
  </si>
  <si>
    <t>专业培训 六险一金 技术领先 重点项目 发展空间 准独角兽 优质服务 年终奖金 股票期权 定期体检</t>
  </si>
  <si>
    <t>工作职责: 负责RPA产品的设计、研发、持续优化 岗位要求: 1.本科以上学历，5年以上研发经验; 2.较强的软件设计、研发能力；精通Python/JS/C/C++/Go/Java至少一种编程语言； 3.熟悉selenium，appium，以及各类自动化测试工具的优先 4.熟悉WebDriver，或者有RPA开发经验，或者大型产品落地项目研发经验者优先考虑； 5.熟悉基本算法，对新技术敏感，求知欲强，能快速学习并具备较强的技术领悟能力；</t>
  </si>
  <si>
    <t>五险一金 员工旅游 年终奖金 专业培训 周末双休 商业意外险 节日福利 带薪年假</t>
  </si>
  <si>
    <t xml:space="preserve">C#开发（双休+6险1金+包3餐） 岗位职责： 1、负责IMS投资管理平台固定收益平台日常版本需求开发； 2、负责OSS服务器及客户端开发； 岗位要求： 技术要求： 1、熟悉ORACLE数据库或者sql server数据库开发 2、熟悉C#开发，熟悉windows编程原理，熟悉winform或WPF开发，掌握C/S、B/S架构原理 3、热爱技术开发工作，善于解决技术问题 4、计算机及相关专业 其他要求： 1、工作态度良好，有责任心、有上进心 2、良好沟通协调能力 </t>
  </si>
  <si>
    <t>IT系统工程师</t>
  </si>
  <si>
    <t>冠昊生物科技股份有限公司</t>
  </si>
  <si>
    <t>黑龙江惠达科技发展有限公司</t>
  </si>
  <si>
    <t>浩云科技股份有限公司</t>
  </si>
  <si>
    <t>五险一金 交通补贴 餐饮补贴 通讯补贴 专业培训 年终奖金</t>
  </si>
  <si>
    <t>免费班车 包住宿 专业培训 员工旅游 五险一金 年终奖金 绩效奖金 弹性工作 股票期权</t>
  </si>
  <si>
    <t>1、维护公司内部系统的运行，对公司内部用户进行使用培训； 2、分析和管理公司系统相关业务需求，根据公司用户的需求对系统进行二次开发； 3、定期与系统供应商沟通学习，对MES业务提出相关优化建议； 4、编写以及完善相关开发文档； 5、完成上级领导交代任务。 1、计算机软件相关专业毕业，专科及以上学历，两年以上软件开发经验（开发能力过硬可适当放宽要求）； 2、扎实的java编程基础，精通Java EE，对各种开源的框架如Spring、SpringMVC、MyBatis、dubbo等有深入的了解； 3、熟悉各种Web前端技术（XHTML/XML/CSS/Javascript/ActionScript/Ajax等）； 4、熟悉SQL语言，熟悉oracle数据库的设计与开发，能够对oracle的使用进行优化； 5、熟悉软件开发流程，能够独立进行需求分析、功能设计、编码实现到提交测试人员测试；并对系统性能和代码效率有较高自我要求； 6、能够承受一定工作压力，工作踏实，沟通能力强，有团队合作精神，学习能力强，具有学习新技术的热情。有较强的分析问题和解决问题的能力； 7、有制造业的信息管理系统开发经验优先。</t>
  </si>
  <si>
    <t>1、参与分析项目需求,完成项目经理分配的开发任务； 2、阅读设备协议文档、SDK文档（有时需电话沟通），做出开发可行性评估及开发方案； 3、编写详细设计文档（数据库设计文档）和相关技术资料文档,完成模块的代码编写； 4、配合团队完成系统联调； 5、遵守开发、代码、文档规范。 任职要求： 1、算机软件工程相关专业毕业，大专以上的学历，两年以上工作经验； 2、精通C#、javaScript的软件开发，熟练掌握.net的Framework框架、WinForm、WPF，一年以上C/S和B/S程序开发经验； 3、 熟练掌握数据库的设计与开发，至少精通一种关系型数据库，如：SQL Server或MySQL； 4、有网络编程、多线程编程的经验； 5、具有完整的应用开发周期经验，熟悉设计、编码、测试、部署等各阶段工作，有一定的大型项目开发经验，具备良好的编码风格； 6、较强的技术及学习能力，具备独立完成项目的分析、技术方案的制定和数据库设计的能力。</t>
  </si>
  <si>
    <t>五险一金 餐饮补贴 年终奖金 股票期权 定期体检 免费班车 周末双休 节日福利 带薪年假 团建活动</t>
  </si>
  <si>
    <t>任职资格： 1、计算机、电子、通信等相关专业 2、熟悉C/C++编程语言 3、熟悉Linux平台编程及TCP/IP协议 4、具备Linux驱动或MCU开发经验者优先考虑 5、有独立思考和分析问题的能力，团队意识强 6、良好的沟通和团队意识，责任心强，能承受工作压力 工作职责： 1、负责嵌入式设备业务功能开发和维护 2、负责解决bug，导入新需求，开发新功能 3、负责产品测试和整体研发 4、编写各类设计文档</t>
  </si>
  <si>
    <t>C#初级开发工程师</t>
  </si>
  <si>
    <t>商务搜索商品推广部_c++研发/高级研发工程师 (职位编号：025714)</t>
  </si>
  <si>
    <t>广州畅途汽车技术开发有限公司</t>
  </si>
  <si>
    <t>百度在线网络技术（北京）有限公司</t>
  </si>
  <si>
    <t>五险一金 绩效奖金 年终奖金 股票期权 弹性工作 团队氛围好 通讯补贴 补充医疗保险 团队聚餐 定期体检</t>
  </si>
  <si>
    <t xml:space="preserve">岗位职责； 1、负责公司项目和产品的开发，包括服务端C#代码，数据库业务逻辑等实现； 2、根据开发进度和任务分配，完成相应模块软件的设计、开发、编程任务； 3、负责编写简洁高效、可测试的功能模块代码，编写单元测试和验收测试代码； 岗位要求： 1、大专或以上学历,具有1年以上C#、ASP.NET开发经验，有 .net core 跨平台开发经验更佳； 2、熟悉基于 .Net/.Net Core 平台的常见软件框架：Asp.Net MVC, WebApi, Asp.Net Core； 3、具有SQLServer,Oracle,MYSQL等常用数据库中至少一种关系型数据库的开发经验，并具有 NoSql: redis/mongodb 数据库使用经验； 4、具备良好的工作心态，责任心强，团队精神，编码规范，注释清晰，注重细节，善于学习和使用新技术。 </t>
  </si>
  <si>
    <t>-负责商品推广变现产品的工程架构设计、研发，打造一流商业变现平台
-参与大型分布式广告检索引擎的架构设计和优化，支撑数十亿请求压力的高可靠系统的研发，支持秒级别实时索引系统的研发
-构建用户行为数据中心，挖掘上亿网民的行为数据
-对现有系统的不足进行分析，找到系统和产品的瓶颈，打造具有商品检索特色的检索系统 -计算机或相关专业硕士以上学历
-熟悉C/C++语言编程，有高并发开发经验，通过技术驱动变现价值
-熟悉网络编程、多线程编程技术，有大规模系统开发和设计经验
-优秀的分析和解决问题的能力，对挑战性问题充满激情
-良好的团队合作精神，较强的沟通能力</t>
  </si>
  <si>
    <t>C#软件开发高级工程师/程序员</t>
  </si>
  <si>
    <t>广州市蓝格软件科技有限公司</t>
  </si>
  <si>
    <t>上海皇家网络科技有限公司</t>
  </si>
  <si>
    <t>五险一金 免费班车 员工旅游 专业培训 绩效奖金 弹性工作 节日福利</t>
  </si>
  <si>
    <t>GIS开发</t>
  </si>
  <si>
    <t>广州决策树信息科技有限公司</t>
  </si>
  <si>
    <t>五险一金 餐饮补贴 绩效奖金 下午茶 项目奖金</t>
  </si>
  <si>
    <t>基本要求： 1、精通 C++，至少 3 年以上的 C++编程经验； 2、熟悉Windows/Linux 环境下的开发工具，熟悉跨平台开发的规则和技巧； 3、熟练掌握 SQL 语句，熟练使用至少一种数据库； 4、熟悉面向对象基本概念，掌握常用的设计模式和设计原则； 5、熟练使用 UML 设计类图、交互图等； 6、有 QT 界面开发经验者优先。 行业补充： 1、有组态软件、自化系统开发经历优先； 电力系统软件开发经验者优先有组态软件、自化系统开发经历优先； 2、有电力系统软件开发经验者优先。 3、有 QT 界面开发经验者优先。 计算机相关专业，本科以上。</t>
  </si>
  <si>
    <t>c# .net软件工程师</t>
  </si>
  <si>
    <t>广州盛原成科技有限公司</t>
  </si>
  <si>
    <t>五险一金 交通补贴 餐饮补贴 绩效奖金 年终奖金 弹性工作 定期体检 周末双休 定期团建</t>
  </si>
  <si>
    <t xml:space="preserve"> 1、参与GIS项目产品设计，并负责完成功能编码； 2、根据产品要求，搭建GIS软件框架； 3、能独立完成模块的设计、编码、测试工作； 4、参与编写相关技术文档。 任职要求： 1、地理信息系统（GIS）、计算机或测绘专业，1年以上项目开发经验； 2、熟悉.net或Java、JavaScript、HTML，熟悉Oracle /sqlServer等主流数据库编程； 3、有良好的沟通能力，具备团队合作精神，高度的责任心和优秀的工作态度； 4、有较好的逻辑思维能力和良好的学习能力，具有强烈的工作责任心、有良好的沟通能力和团队合作精神；  公司工作时间为朝九晚六，周末双休。 每月根据个人手上项目核发绩效奖金，公司还会定期组织员工团建提升人员凝聚力。 每年公司都会给员工安排一次健康体检！公司提供餐饮补贴和有员工宿舍，如不住宿也会有相应的住房补贴！ </t>
  </si>
  <si>
    <t>C++高级开发工程师01</t>
  </si>
  <si>
    <t>深圳市高吉尔斯电子科技有限公司</t>
  </si>
  <si>
    <t>1. 计算机、自动化相关专业全日制本科及以上学历,两年以上经验（无经验亦可）; 2. 熟悉.Net框架及C＃开发语言； 3. 熟悉数据库，具有数据库SQL开发能力 ; 4. 有EF，WPF桌面应用开发经验者优先； 5. 具有强烈的求知欲望和责任心，良好的沟通能力和团队协作精神。  团队是公司的财富，广州盛原成科技有限公司（以下简称本公司）欢迎优秀的人才，支持成长，期待与你共创卓越，分享未来！ 选择广州盛原成的理由： 一、这里有丰厚的薪资： 1.同行业中极具竞争力的薪资； 2.广阔公平的晋升空间； 3.年终奖； 4.项目奖金和开发奖金； 5.两年以上的优秀员工，公司提供期权激励。 理想的薪水在我们这里是最容易实现的，前提是你的能力和态度！ 二、这里有完整的福利： 1.完善的福利体系：月薪、五险一金、年底双薪、年终奖、岗位补贴、节日福利金； 2.每年六天带薪年假、三天带薪病假、婚假、产假等等； 3.加工可调休，或享受补贴； 4.重要节、假日的福利慰问。 三、这里有充裕广阔的发展空间： 1.充分激发员工的参与感和潜能，助力员工迅速的成长； 2.个人完全可以通过努力实现灵活转职、升职； 3.在这里，我们学习，试错，积累，不断成长。 四、这里有激情、开放、信任的工作氛围： 1.人际关系简单、直接，坚持高效、直奔主题的做事风格； 2.不定期员工活动（个性化竞赛、生日活动、康乐活动、外出旅游、节假日活动等）； 3.在这里，你能收获的不仅仅是面包，还有友谊与梦想。  工作地址 广州市番禺区钟村街汉溪大道290号保利大都汇3栋办公楼401房</t>
  </si>
  <si>
    <t>五险一金 餐饮补贴 免费班车 弹性工作 出国机会 年终奖金 绩效奖金 周末双休 同事热情 早餐午餐</t>
  </si>
  <si>
    <t>岗位职责： 1. 在资深工程师带领下，进行日常开发工作； 2. 在资深工程师指导下，完成子模块的设计； 3. 根据设计文档，独立完成编码工作； 4. 按照公司和部门的质量标准，独立完成单元测试的设计和编码；  任职资格： 1. 3年以上软件开发经验（5年以上优先考虑）； 2. 熟练掌握以下一种，或多种开发语言：C/C++，Java，Go； 3. 熟悉Linux上的应用开发； 4. 熟悉网络通信开发；  其他： 1. 熟悉P2P网络优先； 2. 有树莓派开发经验优先；</t>
  </si>
  <si>
    <t>广州华友明康光电科技有限公司</t>
  </si>
  <si>
    <t>五险一金 员工旅游 专业培训 年终奖金 定期体检 周末双休 节日福利</t>
  </si>
  <si>
    <t>广州市中南民航空管通信网络科技有限公司</t>
  </si>
  <si>
    <t>1、负责Windows平台医学相关软件开发工作； 2、配合光学、机械、电子成员共同完成产品整体功能开发及性能测试与优化； 3、负责专业技术文档编写归档；  职位要求： 1、有3年以上软件开发经验, 熟练掌握以下一种或多种编程语言 C++/C#； 2、精通C#语言开发，熟悉 .NET框架，掌握WPF与Winform开发技术； 3、熟练使用等Visual Studio等开发工具； 4、熟悉图像处理技术优先；  加入华友明康，我们能为您提供： 1．您可享有五险一金（养老、医疗、工伤、生育、失业、住房公积金）； 2．您可享有各种法定节假日及带薪休假； 3．您可享有带薪培训，签订劳动合同； 4. 您享有正规八小时工作制； 5. 您可通过拓展训练增强团队凝聚力； 6. 您享有每年一次全身体检； 7. 您可享受简单的员工关系，全面的培训体系，明晰的职业规划。</t>
  </si>
  <si>
    <t>五险一金 餐饮补贴 专业培训 出国机会 弹性工作 定期体检</t>
  </si>
  <si>
    <t>岗位职责： 1、负责民航内部信息系统、管制系统开发 2、负责ASMGCS系统研发 3、协助做好各类系统的日常更新、运维、部署及安装工作  职位要求： 1、大专以上学历，计算机类专业优先。 2、2年以上相关工作经验。 3、熟悉linux c/c++开发。 4、对网络通讯知识有一定了解，并具有tcp/udp通讯开发经验。 5、对滤波算法有一定了解优先。 6、具有qt开发经验优先。 7、具有opengl开发经验优先。</t>
  </si>
  <si>
    <t>广州纵筹资产管理有限公司</t>
  </si>
  <si>
    <t>前端开发工程师（双休+工作餐）</t>
  </si>
  <si>
    <t xml:space="preserve">1. 负责期货交易平台Windows应用软件的开发及维护 2. 能够对产品架构进行优化，并按需推出新功能 3. 参与产品讨论及文档编写等工作  任职需求： 1. 本科及以上学历优先考虑，计算机相关专业，2年及以上Windows平台软件开发经验 2. 有扎实的C#语言基础，有C#高级特性开发经验 3. 有WPF开发经验者优先，熟练使用MVC开发模式 4. 熟悉mysql数据库操作 5. 阅读代码能力强，能够独立完成设计开发工作 6. 有互联网金融行业开发经验者优先 </t>
  </si>
  <si>
    <t>广州咖客餐饮有限公司</t>
  </si>
  <si>
    <t>C++客户端工程师（手游）</t>
  </si>
  <si>
    <t>完美世界（北京）总部/完美时空</t>
  </si>
  <si>
    <t>带薪年假 节日福利 全勤奖 绩效奖金 年终奖金 五险一金 员工旅游 餐饮补贴</t>
  </si>
  <si>
    <t>.NET C# 软件工程师</t>
  </si>
  <si>
    <t>五险一金 补充医疗保险 交通补贴 专业培训 绩效奖金 弹性工作 定期体检</t>
  </si>
  <si>
    <t>广东浩迪创新科技有限公司</t>
  </si>
  <si>
    <t>【岗位职责】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 基本工资+岗位津贴+绩效奖金+全勤奖+工作餐+其他补贴及奖金； 3、 工作时间：朝九晚六（双休）。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t>
  </si>
  <si>
    <t>五险一金 餐饮补贴 定期体检 工龄奖 重疾险 节日福利 团险 带薪年假</t>
  </si>
  <si>
    <t xml:space="preserve">岗位职责 1. 负责智云系统云平台的开发维护工作。 2. 负责香港电力系统软件的开发维护工作。 3. 参与系统模块设计、编码开发，负责相关文档的编写整理。  岗位要求 1. 专科及以上学历，计算机.电子信息类相关专业。 2. 深入了解面向对象软件开发设计，熟悉软件开发生命周期； 3. 熟练应用C#，.NET core，ENTITYFramework core, .NET Framework，AUTOFAC, MVC框架; 4. 掌握WebService相关开发技术，熟悉B/S。 5. 熟练应用SQL Server.SQLite开发，熟悉常用SQL语句。 6. 了解常用的缓存技术，熟悉MSMQ队列者优先。 7. 良好的沟通与学习能力，较强的团队意识，为人踏实，责任心强，并且具有独立工作的能力。 </t>
  </si>
  <si>
    <t>广州三瑞医疗器械有限公司</t>
  </si>
  <si>
    <t>18-23万/年</t>
  </si>
  <si>
    <t>广州斯沃德科技有限公司</t>
  </si>
  <si>
    <t>五险一金 员工旅游 专业培训 绩效奖金 定期体检</t>
  </si>
  <si>
    <t>工作技能： 1. 计算机或者相关专业本科或者以上学历，三年或以上工作经验 2. 熟悉多线程、网络、数据库编程，熟悉 C/S 系统开发 3. 熟练使用 C/C++ 编程，有两年以上 QT和VS开发经验 4. 有 HIS、PACS 系统经验或者医疗器械行业优先考虑 5. 有OpenGL开发经验者优先考虑  工作内容： 1. 负责软件需求分析、软件架构设计； 2. 负责软件系统设计及优化，并形成设计文档； 3 负责系统核心模块的开发； 4. 指导团队成员按照系统设计完成开发工作； 5. 技术难点攻关 要求：计算机相关专业本科以上学历；4年以上工作经历</t>
  </si>
  <si>
    <t>五险一金 员工旅游 交通补贴 餐饮补贴 专业培训 绩效奖金 年终奖金 定期体检 周末双休</t>
  </si>
  <si>
    <t xml:space="preserve">一、岗位职责： 1.负责前端静态页面实现； 2.负责其它与前端相关的工作。  二、任职要求： 1.2年以上工作经验； 2.精通并熟练DIV+CSS，HTML5，CSS3，JS等前端技术； 3.熟悉web标准及规范，精通页面构架和布局； 4.有浏览器兼容、移动端兼容实际经验者优先； 5.美术、设计相关专业优先。  三、我们将为您提供： 1.完善的薪酬结构：固定薪资、全勤奖、绩效奖金、车补、餐补、团队奖金； 2.人性化的管理：健身娱乐、定期体检、下午茶、节日PARTY、月活动、年度出国旅游等，另有不定时组织娱乐活动； 3.公平的晋升渠道； 4.丰富的福利：六险一金、年终奖、生日补贴、新婚贺礼等； 5.按照国家法定节假日放假，节日福利、带薪年假； 优雅的办公环境，年轻上进的团队，充满欢声笑语的工作氛围，欢迎志同道合的您加入！  工作地点：广州高新技术产业开发区科学大道121号科城大厦A座4层 公司主页：http://www.seeworld.com/ </t>
  </si>
  <si>
    <t>深圳市福斯康姆智能科技有限公司</t>
  </si>
  <si>
    <t>c#工程师</t>
  </si>
  <si>
    <t>上海速锐信息技术有限公司</t>
  </si>
  <si>
    <t>广东未来教育技术有限公司</t>
  </si>
  <si>
    <t>1.6-2.5万/月</t>
  </si>
  <si>
    <t>五险一金 绩效奖金 餐饮补贴 员工旅游 免费班车 定期体检 年终奖金 专业培训 生日礼品 节日福利</t>
  </si>
  <si>
    <t>岗位职责： 1、负责公司P2P技术的开发及维护工作； 2、负责公司相关技术的文档撰写、架构设计、软件开发/调试/维护； 3、负责公司周边部门的技术支撑、指导培训等工作；  任职要求： 1、 计算机相关专业，本科及以上学历，热爱编程，3 年以上软件开发经验； 2、 精通 C/C++ 语言，深入理解TCP、UDP、UDT等网络通信协议； 3、 深入理解P2P、防火墙及NAT原理； 4、 深入理解STUN、TURN及ICE协议； 5、熟练使用mysql或sqlite内存数据库等； 6、熟练使用缓存服务器redis/memcache 7、 熟悉常用算法和数据结构，有一定的架构能力和良好代码规范； 8、具有较强的逻辑分析和独立解决问题的能力； 9、熟悉 Linux 程序运行原理、 Linux 程序调试技术； 10、熟悉音视频编解码技术者优先。</t>
  </si>
  <si>
    <t>五险一金 餐饮补贴 年终奖金 定期体检 周末双休 年度体检 节日福利</t>
  </si>
  <si>
    <t>餐饮补贴 五险一金 年终奖金 绩效奖金</t>
  </si>
  <si>
    <t>职位描述 1、负责公司核心产品智慧课堂的开发与维护工作，参与其他C/S架构的教育相关产品的设计与开发； 2、理解项目需求，参与制定项目技术方案、架构设计； 3、协助领导完成任务分解、开发进度，完成项目功能设计和代码实现； 4、完成领导交办的其他工作。 任职资格： 1、大专或以上学历，具有3年以上软件开发相关工作经验者优先； 2、有教育行业项目开发经验优先考虑； 3、精通C#语言进行C/S架构的软件开发，熟练掌握winform或者wpf至少一种； 4、工作积极主动、稳重踏实、具有强烈责任心和快速学习能力，有良好的团队合作意识</t>
  </si>
  <si>
    <t>岗位职责： 1.  参与软件工程系统的设计、开发、测试等过程； 2.  协助工程管理人保证项目的质量； 3.  负责工程中主要功能的代码实现； 4.  解决工程中的关键问题和技术难题。 工作内容： 1.  负责研发公司应用软件的模块设计、开发和交付； 2.  负责编码，单元测试； 3.  按照功能组件的详细设计； 4.  对其他软件工程师的代码进行审核； 5.  参与新知识的学习和培训； 6.  修复程序BUG； 7.  参与与其业务相关的需求变更评审； 8.  完成上级交办的其他事宜； 9.编写技术设计文档。 岗位要求： 1.  大学本科以上学历，计算机相关专业； 2.  熟悉JAVA体系结构，熟练掌握Spring、Struts、Hibernate； 3.  熟练掌握SQL语句，具有较好的数据库设计能力，熟悉数据库原理和常用性能优化技术，对性能优化有丰富经验； 4.  熟悉HTML、javascript、ajax等web开发技术及基于TCP,Http协议接口开发技术；  5.  在线程，高并发处理和性能优化有经验者。</t>
  </si>
  <si>
    <t>广州精成会通电子科技有限公司</t>
  </si>
  <si>
    <t>五险一金 专业培训 弹性工作 年终奖金 员工旅游 绩效奖金 餐饮补贴</t>
  </si>
  <si>
    <t xml:space="preserve">岗位职责 1、从事B/S架构 下的 Windows客户端（WPF）的 软件开发工作； 2、负责客户端软件的编码、测试等开发和维护工作； 3、承担编写软件相关文档，能独立完成设计文档的编写；  任职资格 1、熟悉C#语言，能使用WPF进行客户端界面开发； 2、熟悉TCP/IP，Socket、WebService、多线程等相关技术者优先； 3、具有良好的抗压能力、团队合作意识、质量意识和职业操守。 </t>
  </si>
  <si>
    <t>C#.Net，ASP.Net，Winform高级开发工程师</t>
  </si>
  <si>
    <t>广州友财信息科技有限公司</t>
  </si>
  <si>
    <t>C++表情识别开发工程师</t>
  </si>
  <si>
    <t>希亚思（上海）信息技术有限公司</t>
  </si>
  <si>
    <t xml:space="preserve"> 岗位职责： 1、参与项目需求、功能细节设计、参与设计评审； 2、根据系统设计执行开发，使用.net技术进行C/S或B/S软件开发。  任职要求： 1、专科以上学历，计算机相关专业优先；3年以上开发经验； 2、掌握Microsoft .NET Framework 2.0+和net MVC（C#）开发技术 3、熟练使用Visual Studio 2010+、SQL Server开发工具 ，了解MVC架构 4、了解Web Service、DHTML、JavaScript、.Ajax等技术，能够使用div+css进行网页布局 5、极强逻辑分析能力，拥有良好的技术修养，善总结归纳，较强的计划和控制能力，具备良好的编码习惯； 6、熟悉devexpress 7、有mvc网站或者bi开发经验者优先。  福利制度： 1、工作时间：朝九晚六，周末双休； 2、有薪假期：带薪年假、带薪病假、国家法定节假日、婚产带薪假期； 3、福利情况：五险一金、年度体检； 4、其他福利：电脑补助、过节费、生日礼物、人性化的移动打卡； </t>
  </si>
  <si>
    <t>五险一金 补充医疗保险 交通补贴 定期体检</t>
  </si>
  <si>
    <t>1.摄像头、视频文件等音视频流的解码，以及H264格式视频和音频的合并，封装MP4; 2.封装人脸、表情、肢体识别等算法sdk.开发调用接口，集成到业务中; 3.具备基础的开发能力多线程，数据库的读写，进程间数据的交换;  任职条件： 1、本专以上学历，计算机或者理工类相关专业 ; 2、五年或以上的C++和linux平台开发经验; 3、 C/C++/Matlab开发经验，熟悉openCV尤佳； 4、有人脸识别系统开发经验的优先；  项目背景介绍： CAC上海作为世界知名微表情识别AI公司Affectiva的中国目前唯一的代理商，目前在国内积极拓展Affectiva表情识别产品的商业应用，主要包括以下几方面： √ 微表情识别AI的行业别应用定制化深度开发 √ 微表情识别AI应用技术的共同研究创新 √ AI运用的平台及相关软件的开发 √ Affectiva产品的中国销售代理及相应的售后服务</t>
  </si>
  <si>
    <t>上海安脉计算机科技有限公司</t>
  </si>
  <si>
    <t>C#高级开发工程师 (职位编号：2018GCSG)</t>
  </si>
  <si>
    <t>中华商务贸易公司</t>
  </si>
  <si>
    <t>五险一金 餐饮补贴 年终奖金</t>
  </si>
  <si>
    <t>上海耶购电子商务有限公司</t>
  </si>
  <si>
    <t xml:space="preserve"> 1. 精通B/S结构 VB.NET或C#.NET语言，精通SQL Server，熟悉JavaScript、XML、Json语言； 2. 熟悉CSS、HTML5语言；
3. 要求具有扎实的程序开发的基本功及设计方案拓展能力；
4. 要求语言表达清晰，能独立思考问题；
5. 大专以上学历，计算机及相关专业； 6. 吃苦耐劳，性格开朗，责任心强，有团队合作精神；
7. 有.NET专业职业培训经历者优先； 8. 具有互联网思维，对人工智能有所了解者优先。  （简历中请附上个人照片,并注明户口所在地,居住上海并能立即到岗者，面试时需提供学历证明和身份证明）</t>
  </si>
  <si>
    <t>绩效奖金 交通补贴 餐饮补贴 五险一金 带薪年假 节日福利 员工旅游 年终奖金</t>
  </si>
  <si>
    <t xml:space="preserve">岗位职责：  1.理解和分析业务需求，提出系统架构整体设计，数据存储技术方案； 2.负责对企业内部数据、互联网数据的采集和清洗服务的设计和开发； 3.维护各业务系统数据一致性，利用现有算法对数据进行分析，为企业提供决策依据； 4.负责核心技术问题的攻关及系统优化； 5.与项目组其他成员协同工作，在保证质量的前提下，按时完成开发任务。   岗位要求：  1.熟悉C#.Net(Core)编程以及各类框架； 2.有良好的软件工程知识,熟悉面向对象思想，能熟练的将常用的设计模式应用到系统设计中； 3.熟悉web软件分层设计，有系统架构设计的搭建实例； 4.熟悉常见的一些解决方案及原理，消息中间件，连接池，负载均衡及缓存处理； 5.熟悉多线程编程编程经验； 6.熟悉数据库调优工作； 7.有强烈的学习与进取精神； 8.熟悉分布式存储技术，有大数据项目经验优先考虑； 9.熟悉各类推荐算法，有数据分析项目经验优先考虑。 </t>
  </si>
  <si>
    <t>五险一金 餐饮补贴 弹性工作 定期体检 专业培训 员工旅游</t>
  </si>
  <si>
    <t>广州尚融网络科技有限公司</t>
  </si>
  <si>
    <t>五险一金 交通补贴 通讯补贴 带薪年假 节日福利 周末双休</t>
  </si>
  <si>
    <t>工作职责 1. 负责Windows平台应用框架的搭建 2. 负责Windows平台应用的开发与实现 3. 负责Windows平台应用的维护  职位要求 1. 计算机或通信电子类、信息安全类专业 2. 熟练WinForm,WPF 客户端UI开发 3. 熟练使用WebService，了解TCP、UDP、HTTP等通讯协议 4. 熟练ORM、SQL进行数据访问和建模 5. 熟悉常见的数据导入导出，office、pdf、xps等 6. 了解C#的发展及语言特性，了解函数式、异步、动态等编程范式 7. 了解 asp.net mvc、.net core 等新型技术 8. 逻辑思维强，擅长分析总结，能够在团队合作中与人有效沟通，具有较强的团队合作能力，对软件产品有强烈的责任心，具备良好的沟通能力和优秀的团队协作能力</t>
  </si>
  <si>
    <t>任职要求： 1、软件工程、计算机科学与技术；本科学历及以上； 2、五年以上开发经验； 3、具有软件架构设计、维护经验； 4、熟练掌握VC/C++开发； 5、较强的沟通能力、学习能力、分析问题和解决问题的能力，能独立承担任务，有很强的团队合作精神； 6、具备良好的商业道德和个人职业道德； 7、掌握各种常用开发工具及知识，包括但不限于：Visual Studio、MFC、Qt、Opengl等； 工作职责： 1、协助完成软件系统架构设计、需求分析可行性分析； 2、独立完成模块级别概要设计和详细设计； 3、对系统平台模块进行品质保障设计与实施； 4、进行或指导核心代码、技术攻关； 5、对系统平台制定性能、代码优化方案，并实施； 6、各类开发文档编制与修订。</t>
  </si>
  <si>
    <t>桥集拉德外贸综合服务（广州）有限公司</t>
  </si>
  <si>
    <t>专业培训</t>
  </si>
  <si>
    <t>问鼎信息科技（广州）有限公司</t>
  </si>
  <si>
    <t>同方股份有限公司</t>
  </si>
  <si>
    <t>岗位职责： 1、负责客户端产品软件功能模块的设计开发和测试工作，分析并解决软件开发过程中的问题； 2、参与软件质量管理，负责保障代码质量，软件项目的持续优化、改进工作；  任职要求 1.全日制本科或以上学历，计算机、软件工程相关专业； 2.熟练掌握C#/C++语言编程，有深刻的面向对象思想； 3.熟练WinForm/WPF程序的开发、ASP.NET MAC/WebAPI及.NET框架； 4.熟练掌握LINQ、EF、JavaScript、Html、jQuery、CSS，WebAPI开发等； 5.有数据库基础，熟练SQL Server/ORACLE/MySQL等数据库、调优及存储过程的编写； 6.具备较强的文档撰写能力、工作思路清晰，有较强的技术钻研和攻关能力； 7.具有良好的编程习惯，良好的团队精神、沟通能力，有项目管理经验者优先考虑。</t>
  </si>
  <si>
    <t>五险一金 绩效奖金 大小周</t>
  </si>
  <si>
    <t>多元化业务集团公司 计算机软件</t>
  </si>
  <si>
    <t>五险一金 补充医疗保险 餐饮补贴 通讯补贴 专业培训 定期体检 绩效奖金</t>
  </si>
  <si>
    <t>C#.Net (Winform)高级研发工程师(研发中心)</t>
  </si>
  <si>
    <t>工作内容： 1、依据产品需求完成WEB前端开发和优化，维护等工作； 2、参与前端架构建设，做技术决策； 3、学习、理解业务，持续优化前端系统的体验、性能； 任职要求： 1、计算机等相关专业本科以上学历，3年以上web前端开发经验； 2、掌握良好的前端技能，包括XHTML/XML/CSS/JavaScript,熟悉W3C网页标准、了解WEB标准化、性能优化方法，了解可用性、可访问性和安全性，精通HTML、CSS、Javascript、Ajax等页面技术；精通响应式页面设计开发；熟练使用vue前端框架； 3、有小程序开发经验者优先; 4、熟悉各种Web客户端，尤其是主流Web浏览器的开发模式和特性； 5、熟练使用html5、css3; 6、熟悉手机端HTML5页面开发者优先； 7、有一定的构架能力，有良好编码规范； 8、良好的学习能力、沟通能力，追求完美，有工作激情，能在较大强度下工作；    9、自我管理能力良好，崇尚团队合作，快速的学习能力，乐于分享与沟通。</t>
  </si>
  <si>
    <t>广州博纳信息技术有限公司</t>
  </si>
  <si>
    <t>岗位职责： 1. 负责软件系统的架构设计开发； 2. 负责相关模块的性能分析和功能实现； 3. 负责撰写设计开发过程的技术文件； 4. 参与软件系统的调试工作，消除测试发现的缺陷； 5. 完成领导交办的其他工作。 6. 需熟练使用C++语言编程 任职要求： 1. 计算机相关专业，全日制统招本科及以上学历； 2. 3年以上工作经验，有军工项目经验者优先； 3. 能熟练使用C++语言编程，熟悉STL、常见的数据结构和算法； 4. 在多线程、网络交互等方面有丰富的编程，熟悉常见的设计模式； 5. 精通TCP/IP、UDP、CAN等标准网络协议解析； 6. 熟悉Mysql数据库开发； 7. 熟悉一种GUI框架，有Qt经验者优先； 8. 工作踏实，对技术有热情，能根据工作需要不断学习新技术； 9. 具有良好的团队沟通协作能力。 工作地址：北京市房山区长阳镇</t>
  </si>
  <si>
    <t>五险一金 员工旅游 餐饮补贴 通讯补贴 年终奖金 专业培训 定期体检</t>
  </si>
  <si>
    <t>1、参与项目需求、设计； 2、根据系统设计执行开发，基于.Net技术进行C/S或B/S软件开发。  任职要求： 1、计算机相关或相近专业，2年以上Winform研发经验 2、熟练掌握.NET 相关开发技术 ，熟悉MVC架构 3、熟练使用My SQL等数据库</t>
  </si>
  <si>
    <t>c++后端开发工程师</t>
  </si>
  <si>
    <t>上海铂漫网络科技有限公司</t>
  </si>
  <si>
    <t>C# ASP.NET软件工程师(高级)</t>
  </si>
  <si>
    <t>广州华遨软件科技有限公司</t>
  </si>
  <si>
    <t>五险一金 交通补贴 餐饮补贴</t>
  </si>
  <si>
    <t>1.配合策划完成项目功能需求. 2.项目bug修改. 3.优化项目功能，及单元测试.  任职要求： 1.游戏相关工作经验3年以上. 2.熟练使用C++开发语言 . 3.熟练使用vim,gdb等开发工具.</t>
  </si>
  <si>
    <t>1．有独立完成项目开发经验； 2、精通C#,ASP.NET相关技术和体系架构，具备5年以上相关项目开发经验； 3、精通Javascript、HTML5、CSS3、Jquery、Ajax等前端开发技术。 4、熟悉.net Framework，.net MVC，JQUERY开发经验。 5、精通Ms SQL Server。 6. 熟悉软件开发流程，测试流程，思路清晰，代码规范； 7、逻辑思维能力、学习能力强。 8. 具有良好的文档编写能力，具有良好的学习能力，独立工作能力和解决问题能力； 9. 有大型项目设计与开发成功经验，熟悉大数据分析处理和高并发处理的高薪聘请；</t>
  </si>
  <si>
    <t>广州市网威信息技术有限公司</t>
  </si>
  <si>
    <t>日语C++高级软件工程师（UI界面开发）</t>
  </si>
  <si>
    <t>上海外高桥保税区国际人才服务有限公司</t>
  </si>
  <si>
    <t>VVR上海卫卫阿尔项目管理有限公司</t>
  </si>
  <si>
    <t>周末双休 带薪年假 绩效奖金 节日福利</t>
  </si>
  <si>
    <t>专业服务(咨询、人力资源、财会) 政府/公共事业</t>
  </si>
  <si>
    <t>做五休二 免费班车 绩效奖金 带薪年假 节日福利 专业培训</t>
  </si>
  <si>
    <t>1．负责公司微信公众平台管理后台和API数据接口开发工作；  2．能够完成搭建平台架构、设计及编码、进行代码调式；  3．负责微信接口相关业务功能开发及维护；  4．熟悉Java、HTML5页面程序开发；   职位要求：  1．熟悉微信公众平台开发流程，负责微信各种接口设计、熟悉微信、支付宝、银联支付接口、开发和维护；  2．具有Web开发经验，掌握HTML(DIV+CSS)、Bootstrap、Html5、JavaScript/AJAX、 Jquery等技术；  3．确保脚本代码对各种浏览器的良好兼容性；  4. 根据公司需求，能够独立完成详细设计及编码；  5. 掌握hibernate、Struts2、Spring spring boot等常用技术框架，独立搭建系统架构；</t>
  </si>
  <si>
    <t>1. 负责和日方客户沟通需求以及技术问题； 2. 负责项目的技术调查和设计开发测试； 3. 负责对外包开发团队进行技术指导，以及外包管理； 4. 负责项目中的日文文档做成。  职位要求： 1.大学本科以上学历，计算机相关专业 2.日语2级以上 3.3年以上C++开发经验，有团队管理、客户沟通窗口经验者优先 4.熟练掌握C++，Linux，（同时掌握JS者优先） 5.有责任心和求知欲，具备快速学习和调查能力，有良好的团队协作精神和沟通能力。  正式员工/年收25万左右</t>
  </si>
  <si>
    <t>五险一金 周末双休 国家法定假日 带薪年假 年底双薪 年终奖金</t>
  </si>
  <si>
    <t>A polish company  is looking for C# developers. Responsibilities: 1. Gathering information from the lower level support teams 2. Investigating the issues and providing fixes with help from the team in Poland 3. Developing changes in the software with help from the team in Poland  Requirements 1. Good knowledge and experience in C# programming 2. Knowledge of the WinForms (Windows Forms) and WCF (Windows Communication Foundation) technologies will be an advantage 3. Basic knowledge of the SVN (Apache Subversion) or other version con trol system 4. Basic knowledge of managing VirtualBox machines 5. Basic knowledge of Oracle databases 6. Teamwork skills 7. Good spoken and writing English skills  岗位职责 1. 从低级别的支持团队收集信息 2. 调查问题并在波兰团队的帮助下提供修复 3. 在波兰团队的帮助下开发软件的更改  职位要求： 1. 良好的c#编程知识和经验 2. 熟悉WinForms (Windows Forms)和WCF (Windows Communication Foundation)技术者优先 3. 具备SVN (Apache Subversion)或其他版本控制系统的基本知识 4. 具备管理虚拟机的基本知识 5. 具备Oracle数据库的基本知识 6. 团队合作技能 7. 良好的英语口语和写作能力</t>
  </si>
  <si>
    <t>上海澎博财经资讯有限公司</t>
  </si>
  <si>
    <t>C#软件工程师（双休、高福利）</t>
  </si>
  <si>
    <t>广州创嘉企业管理咨询有限公司</t>
  </si>
  <si>
    <t>五险一金 绩效奖金 补充医疗保险 员工旅游 定期体检 年终奖金</t>
  </si>
  <si>
    <t>五险一金 补充医疗保险 补充公积金 员工旅游 专业培训 出国机会 绩效奖金 弹性工作 年终奖金</t>
  </si>
  <si>
    <t>网络软件人员要求： 1、不限学历、性别。  具有竞争力的薪酬福利政策 1、提供各项员工培训，全面提升员工素质和能力。 2、五险一金（养老、医疗、工伤、失业、生育保险、住房公积金）； 3、5天工作制，双休，元旦、春节、五一、十一等法定节假日，公司按照国家规定执行； 4、简单的人际关系，十分nice的领导和同事，良好的工作氛围。 5、节日福利、带薪年休假等（按工龄递增）； 6、团队活动（员工生日会、部门聚餐、旅游、羽毛球、乒乓球、跑步、爬山等活动）； 7、舒适的工作环境，下午茶（水果，茶点） 8、各项奖金（如评先评优、年终大奖、项目奖励等）；</t>
  </si>
  <si>
    <t>C++棋牌开发工程师</t>
  </si>
  <si>
    <t>深圳市梦程网络科技有限公司</t>
  </si>
  <si>
    <t>上海元卓信息科技有限公司</t>
  </si>
  <si>
    <t>C# windows开发工程师</t>
  </si>
  <si>
    <t>凯豪信息科技股份有限公司</t>
  </si>
  <si>
    <t>五险一金 员工旅游 交通补贴 餐饮补贴 定期体检 绩效奖金</t>
  </si>
  <si>
    <t>职位信息： 1、参与公司产品中的Web前端功能设计、开发和实现； 2、使用HTML5、CSS3、Vue等最新网络技术开发PC端应用； 3、与UI设计人员、后端开发人员等配合，高质量完成Web前端开发工作； 4、对产品的前端性能进行优化，确保产品具有优质的用户体验； 5、与后端开发人员一起研讨技术实现方案，制定服务接口等；  职位要求： 1、本科及以上学历，2年以上前端领域开发经验；精通各种Web前端技术，包括HTML/CSS/DOM、JavaScript、Ajax，熟悉DIV CSS/CSS3布局、jQuery和bootstrap等主流框架和html5等； 2、HTML、CSS、JavaScript基础扎实，了解 HTTP 协议以及浏览器原理； 3、至少熟悉一种技术栈，如 React、Vue、AngularJS 等； 4、熟悉组件化和前后端分离的开发方式，对前端工程化有自己的理解； 5、具有对CSS/JavaScript性能优化、解决多浏览器兼容性的经验；能够对现有的前端架构提出优化建议和改进方案 6、具有积极主动的工作态度、团队合作精神；逻辑清楚，思维清晰，代码规范，具备良好的分析、理解、解决问题的能力。</t>
  </si>
  <si>
    <t xml:space="preserve"> 职责描述： 负责棋牌游戏服务端开发所有工作；  任职要求： 1、精通C/C++，精通windows下网络编程，熟悉网络编程、多线程编程、大型多人在线架构； 2、熟悉windows环境，熟悉Python等脚本语言； 3、熟悉MSSQL数据库的优化； 4、熟悉Redis，及socket通讯安全及数据包优化熟悉； 5、有较强的自学能力，沟通能力和良好的语言表达能力具备良好的团队协作能力。 6、对游戏开发有浓厚兴趣，有有游戏行业(棋牌类游戏开发)的工作经验者优先。 7、熟悉网狐棋牌的优先录用。</t>
  </si>
  <si>
    <t>五险一金 绩效奖金 交通补贴 餐饮补贴 员工旅游 年终奖金 专业培训 周末双休</t>
  </si>
  <si>
    <t>1、统招全日制本科及以上学历，计算机、电子信息工程、通信类专业优先,两年以上相关工作经验； 2、熟悉使用 WPF 开发框架，有window客户端程序开发经验； 3、精通C#、.Net Framework 程序设计与开发； 4、能够熟练使用 C++\CLI 5、具备以下条件更佳 （1）有一定C++基础，掌握C++基础语法 （2）有音视频播放开发经历</t>
  </si>
  <si>
    <t>深圳市大象机器人科技有限公司</t>
  </si>
  <si>
    <t>C#软件开发</t>
  </si>
  <si>
    <t>广州都拓运维软件科技有限公司</t>
  </si>
  <si>
    <t>灵活上班时间 员工有股份 透明扁平管理 机器人公司 年底双薪</t>
  </si>
  <si>
    <t>通讯补贴 专业培训 绩效奖金 交通补贴 五险</t>
  </si>
  <si>
    <t>1、负责机器人平台核心功能模块设计、核心代码开发等工作； 2、负责规划、设计、开发、部署产品的功能模块； 3、与其他工程师配合开发新产品； 4、负责优化现有机器人产品；  任职要求： 1、本科或以上学历；计算机/软件科学或相关专业毕业,良好的英语听说能力； 2、至少5年以上C++/QT开发经验,，熟悉C++17、STL或算法经验优先考虑； 3、熟悉软件设计模式（如OOP）和GUI框架（最好是QT）； 4、有多线程经验者更佳； 5、有VCS（最好是Git)经验者更佳。</t>
  </si>
  <si>
    <t>1.熟悉C#语言和.net类库，理解面向对象，事件，委托等技术。 2.熟练掌握Winform及多线程开发，HTTP客户端请求，xml和json等数据操作。 3.熟悉Windows平台下应用程序编写。 5.具备良好的团队协作能力, 沟通表达能力, 理解能力,自学能力。 6.具备良好的工作态度和责任心。  岗位要求： 1. 计算机相关专业，具有1年以上 .Net 开发经验，能独立完成模块功能； 2. 熟练掌握 Asp.Net(C#)，MVC，Entity Framework 开发框架； 3. 熟悉 SQL Server 据库，熟练编写 T-Sql，存储过程等； 4. 熟练使用 Visual Studio、SQL Server Management Studio 开发环境； 5. 熟悉 Web Service、WCF 技术； 6. 熟悉 HTML、Javascript、JQuery、XML、Json、CSS、Ajax； 7. 具有良好的沟通、协作能力，较强的自我学习能力，良好的职业道德，工作积极主动； 8. 注重代码风格，有敏捷开发经验者的优先； 9. 优秀应届也可考虑；  精英领导带领，团队气氛好，工作配合高效！  上班地址：广州市越秀区东风东路651号办公室 面试地址：广州市天河区石牌西8号展望数码广场20楼2013室 面试乘坐路线：岗顶BRT站、岗顶地铁站C出口</t>
  </si>
  <si>
    <t>web前端开发工程师(vue)</t>
  </si>
  <si>
    <t>C++开发工程师/新零售人工智能行业</t>
  </si>
  <si>
    <t>德酷（上海）信息技术有限公司</t>
  </si>
  <si>
    <t>上海悠络客电子科技股份有限公司</t>
  </si>
  <si>
    <t>c# web开发工程师</t>
  </si>
  <si>
    <t>广州扬盛计算机软件有限公司</t>
  </si>
  <si>
    <t>计算机服务(系统、数据服务、维修) 批发/零售</t>
  </si>
  <si>
    <t>弹性工作 绩效奖金 五险一金 年终奖金 专业培训</t>
  </si>
  <si>
    <t>五险一金 餐饮补贴 交通补贴 弹性工作 绩效奖金 年终奖金</t>
  </si>
  <si>
    <t xml:space="preserve">负责分布式服务开发，流媒体服务器以及业务服务器的开发与维护    。  任职资格： 1.熟悉C++服务器开发，音视频流媒体开发，分布式开发； 2.熟悉C++ STL BOOST等 框架； 3.熟悉数据库 redis等使用； 4.熟悉服务端性能调优。  </t>
  </si>
  <si>
    <t xml:space="preserve">职位描述： 1.负责网站新功能以及新平台的需求分析、模块设计与开发、数据库设计，并使用ASP.NET(C#)语言开发各模块功能； 2.项目模块的相关文档和文件资料的编写； 3.负责现有网站运行平台的管理与维护、数据的定时备份、服务器的定时更新； 4.负责与网站相关的域名以及服务器等相关工作的管理与维护； 职位要求： 1.熟练使用ASP.net（C#）.NET框架、三层架构，熟练使用.net2.0控件，至少二年以上asp.net网站开发经验； 2.熟练使用SQL Server数据库，能熟练编写T-SQL，存储过程以及事件触发器等，对SQL性能优化有一定的了解； 3.熟悉Web页面的前端交互技术，能熟练编写JavaScript脚本，熟练使用Ajax技术，了解Js框架； 4.熟悉HTML、DIV+CSS、XML、Web Services等Web开发技术； 5.熟悉大型网站系统架构优化者优先考虑。  注：工作时间：8个小时5天工作制； 公司拥有完善的员工保险（包括养老、医疗、失业、工伤及生育保险），购买公积金； 提供国家规定的法定节假日、婚假、病假、产假、丧假以及带薪年假； 公司倡导健康丰富的业余生活，不定期组织团建活动； 年终根据公司的盈利情况及个人的工作表现发放一定性的奖金。 </t>
  </si>
  <si>
    <t>中级C++开发工程师</t>
  </si>
  <si>
    <t>悠桦林信息科技（上海）有限公司</t>
  </si>
  <si>
    <t>C#开发经理（广东区）</t>
  </si>
  <si>
    <t>浪潮通软公司</t>
  </si>
  <si>
    <t>五险一金 交通补贴 通讯补贴 绩效奖金 员工旅游 补充医疗保险 股票期权 带薪年假</t>
  </si>
  <si>
    <t>工作职责： 1. 负责需求分析或协调其他分析人员进行需求分析； 2. 负责确保项目目标的实现，领导项目团队准时、优质地完成全部项目研发任务； 3. 制定项目开发计划文档，量化任务，分配任务并监督和指导组员完成工作，跟踪项目的进度，协调项目组成员之间的合作，配合进行项目的质量控制和人员培训。 任职资格： 1、熟悉.NET框架，精通C#、ASP.NET，有三年及以上编程经验； 2、计算机相关专业背景，熟悉数据库编程，精通数据库应用（ORACLE/MYSQL/SQL SERVER等）； 3、规范的代码编写习惯，能够编写规范的开发文档； 4、良好的沟通协调能力，重视团队合作。</t>
  </si>
  <si>
    <t>五险一金 补充医疗保险 补充公积金 员工旅游 股票期权 定期体检</t>
  </si>
  <si>
    <t>岗位职责： 1) 参与分析业务需求，设计核心算法解决方案； 2) 开发实现算法及系统功能； 3) 研究学习最新算法和技术进展，评估引入新技术； 4) 参与产品测试和系统整合； 5) 排查系统错误，解决客户问题； 6) 保障代码质量、测试完备，维护技术文档。 任职资格： 1) 计算机或理工科相关专业，本科及以上学历； 2) 3年以上 C++开发经验，熟练掌握 C++开发语言及面向对象相关基础理论知识； 3) 精通算法设计和实现，熟练使用 STL，理解常用设计模式； 4) 对软件开发流程和方法论，特别是敏捷开发，有一定理解和经验； 5) 书写代码质量高、易于维护、可扩展性好，有良好的维护代码文档习惯； 6) 对技术有浓厚的兴趣，学习能力强，有责任感，能够独立自主完成项目要求； 7) 善于表达沟通、团队协作； 8) 优先条件： a. 有多线程编程经验，熟练使用 OpenMP； b. 熟悉 Linux shell，具备一定 shell 编程能力； c. 有大规模程序开发项目经验； d. 有英语阅读和日常交流能力。</t>
  </si>
  <si>
    <t>广州市爱递思电子科技有限公司</t>
  </si>
  <si>
    <t>周末双休 带薪年假 五险一金 免费班车 绩效奖金 节日福利 专业培训 餐饮补贴 住房补贴</t>
  </si>
  <si>
    <t>1、参与项目的需求分析，参与评估项目开发周期； 2、完成编写软件的总体设计； 3、完成系统软件的编码及文档； 4、完成软件产品的测试反馈修改及发布； 5、完成软件产品的后续维护及个性化修改。 岗位要求： 1、C#基础扎实(多线程、委托、WebService、控件开发、LINQ等技术)； 2、熟练运用SQL语言, 熟悉SQLite/MySQL开发，拥有数据库设计经验； 3、熟悉、NET Framework、 winfrom、 wpf、 、NET多线程处理以及网络通信开发； 4、熟悉面向对象设计、开发、重构及设计模式； 5、具备良好的编程习惯和文档撰写能力。</t>
  </si>
  <si>
    <t>广州奇异果科技有限公司</t>
  </si>
  <si>
    <t>C#.NET开发工程师(物流运输管理系统CS端)</t>
  </si>
  <si>
    <t>广州市安发网络科技有限公司</t>
  </si>
  <si>
    <t>五险一金 定期体检 弹性工作 项目奖金 出国旅游</t>
  </si>
  <si>
    <t>岗位职责： 1、负责一款业务量、数据量及在线用户不断上升的游戏的服务器开发； 2、参与游戏业务的需求评审、设计、编码、调试、上线； 3、收集信息分析系统性能，找到系统瓶颈，提出改进方案并执行，最后保证稳定上线。  任职要求： 1、计算机相关专业，本科及以上学历，3年以上互联网行业后端开发经验； 2、C++为第一语言，2年以上c++项目开发经验； 3、掌握一门脚本语言； 4、熟悉mysql、mongodb、redis； 5、掌握linux操作系统常用命令，熟悉unix环境编程； 6、能抗压，能独立完成工作，具有良好的团队合作精神。</t>
  </si>
  <si>
    <t>五险一金 节日福利 带薪年假 员工旅游 弹性工作 绩效奖金 专业培训 年终奖金 交通补贴 餐饮补贴</t>
  </si>
  <si>
    <t xml:space="preserve">岗位职责 1、负责物流运输管理系统设计和规划、完成平台客户端程序设计和开发； 2、主导tms系统CS端开发和后台REST api对接； 3、参与用户交流、行业需求和产品分析； 4、促进项目进度，提升项目进度和质量； 任职要求： 1、本科以及以上学历，3年以上.net、C#开发经验； 2、必须有2年以上管理类系统开发经验； 3、熟悉掌握MVC/framework/winform等技术及框架； 4、熟悉http、tcp/IP网络协议； 5、有rest api开发和对接经验； 6、熟悉git代码管理工具。 </t>
  </si>
  <si>
    <t>北京中科伏瑞电气技术有限公司</t>
  </si>
  <si>
    <t>C#工程师/BIM软件开发</t>
  </si>
  <si>
    <t>英思达（广州）科技有限公司</t>
  </si>
  <si>
    <t>1.8-3.6万/月</t>
  </si>
  <si>
    <t>电气/电力/水利 仪器仪表/工业自动化</t>
  </si>
  <si>
    <t>五险一金 定期体检 通讯补助 高温补贴 员工旅游 餐饮补贴 节日福利</t>
  </si>
  <si>
    <t>iOS开发工程师</t>
  </si>
  <si>
    <t>深圳市商沃科技发展有限公司</t>
  </si>
  <si>
    <t xml:space="preserve">1.熟悉Linux/Unix/Windows操作系统； 2.精通C/C++语言； 3.熟悉Oracle、MYSQL数据库； 4.熟悉通信（串口或网络）编程，熟悉电力系统通信规约（IEC101, IEC104, IEC102, CDT, MODBUS）； 5.熟练使用QT进行跨平台界面开发； 6.具备计算机软件、应用数学领域专业基础，熟悉神经网络、机器学习等人工智能技术熟悉数值最优化理论与算法； 7.电力系统自动化相关专业优先； 8.具有较强的文字表达能力、沟通能力和学习能力； 9.具有良好的工作态度，有责任心和团队合作精神。 </t>
  </si>
  <si>
    <t>工作内容： 1.负责公司应用平台维护及功能开发。 2.在Revit上进行二次开发，完成软件的设计、开发、测试、修改Bug等工作，包括业务需求的沟通，功能模块详细设计，业务功能实现与单元测试，系统维护； 3.参与产品构思及架构设计； 4.撰写相关的技术文档； 5.领导交办的其他工作；  任职要求： 1. 本科以上，计算机类或建筑类专业； 2. 对编程感兴趣，熟练掌握C#编程，熟悉.Net框架，熟练使用 VS.NET开发环境，熟练掌握标准SQL语法，了解数据库开发技术。 3. 了解建筑、BIM软件、计算机等及相关专业知识； 4. 对建筑和BIM感兴趣，具有团队合作精神，善于沟通交流。思路清晰、理解能力强；</t>
  </si>
  <si>
    <t>五险一金 绩效奖金 年休假 股票期权 弹性工作</t>
  </si>
  <si>
    <t xml:space="preserve">岗位描述： 1.负责移动端App产品研发、优化和维护； 2.参与核心系统的设计及技术方案的讨论和制定； 3.熟悉Objective-C进行App开发和调试； 4.编写基于React Native框架的JSX代码。  任职要求： 1.大专或以上学历，计算机软件、通讯相关等专业优先； 2.有iOS平台1年以上开发经验，熟练Objective-C，熟悉App上架流程； 3.有React Native项目经验和实践优先； 4.有H5开发经验或者了解html、css、JavaScript等前端技术的优先； 5.有良好的沟通和表达能力，善于团队的合作； 6.有相关经验的应届毕业生、实习生也可考虑。  我们优势： 1.提供独立负责模块或产品的机会，技术大牛手把手带你把控项目； 2.富于竞争力的薪酬机制，富于激情和活力的团队，灵活的晋升空间； 3.个性化的弹性工作时间，充裕的午休时间，5-10天带薪年假。 </t>
  </si>
  <si>
    <t>竹间智能科技（上海）有限公司</t>
  </si>
  <si>
    <t>1.8-3.5万/月</t>
  </si>
  <si>
    <t>北京邦永科技有限公司</t>
  </si>
  <si>
    <t>五险一金 补充医疗保险 餐饮补贴 股票期权 弹性工作 定期体检</t>
  </si>
  <si>
    <t>职位描述： 1. 负责人工智能产品技术及云平台产品开发。 2. 通过机器学习，持续产品和技术的优化。 3. 设计及运用先进技术于产品开发。  任职资格： 1.本科及以上学历，计算机相关专业毕业，2年以上相关经验； 2.具有扎实的编程及设计功底，精通C++开发编程； 3.具有丰富的网络或移动后台搭建与编程经验；熟悉业界内常用的开源工具，并在不同项目中有实际使用经验；具备良好的分析解决问题能力，能独立承担任务和有项目进度把控能力。</t>
  </si>
  <si>
    <t>五险一金 餐饮补贴 绩效奖金 年终奖金 员工旅游 交通补贴 专业培训</t>
  </si>
  <si>
    <t>岗位职责：处理用户需求分析，进行二次开发设计与编码。 任职要求： 1、计算机及相关专业本科以上学历，具有1年以上编程经验； 2、熟悉运用C#程序开发工具； 3、掌握WEB Server、IIS 等网络原理和流行的网络传输技术； 4、熟悉大型数据库如SQL Server的设计、开发和管理，能够熟练的编写SQL结构化语言的脚本（用SQL结构化语言进行逻辑编程）；  公司福利体系：  1、薪酬福利：项目奖金、年终奖金、绩效奖金、季度奖金、加班工资、  2、有薪假期：享有带薪年假、带薪产假、婚假、丧假、病假等。  3、社会保险：根据国家规定，公司为员工缴纳社保5险（含养老保险、失业保险、医疗保险、工伤、生育、等保险）。  4、晋升机制：公司设立良好的晋升机制和加薪机制。  5、成长与职业发展：人力资源部为所有岗位建立了成长模式和职业发展通道，并以顾问形式为员工提供成长建议。  6、节日贺礼：公司在传统佳节派发节日礼品以增添节日气氛。  7、生日礼金：员工过生日公司派发生日福利。  8、员工锻炼：公司不定期组织各项运动，如篮球、羽毛球、爬山等。  9、旅游及拓展：每年公司会视情况组织安排旅游，至少一次；不定期拓展项目、茶话会活动，以提高同事间的凝聚力。</t>
  </si>
  <si>
    <t>00013-开发工程师（C++）</t>
  </si>
  <si>
    <t>云从科技</t>
  </si>
  <si>
    <t>C#高级开发工程师(.net)</t>
  </si>
  <si>
    <t>古莘信息技术（广州）有限公司</t>
  </si>
  <si>
    <t>周末双休 弹性工作 带薪年假 五险一金 节日福利 餐饮补贴 年底双薪 餐补</t>
  </si>
  <si>
    <t>岗位职责： 1、参与产品的系统设计、代码编写、单元测试和bug修复工作； 2、参与产品各阶段文档编写。 任职资格： 1. 计算机或相关专业，本科及本科以上学历； 2. 良好的C++基础，熟悉STL模板库,有5年以上实际开发经验； 3. 熟悉常用的数据结构和算法，熟悉设计模式； 4. 熟悉Windows核心编程，熟悉Windows窗口消息机制、进程通信技术、多线程编程等； 5. 精通TCP/IP网络和多线程编程； 6. 比较好的产品意识，注重用户体验，对产品服务精益求精； 7. 有linux系统的C++开发经验者优先考虑； 8. 多媒体开发经验者优先考虑。</t>
  </si>
  <si>
    <t>周末双休 带薪年假 五险一金 通讯补贴 绩效奖金</t>
  </si>
  <si>
    <t xml:space="preserve"> 岗位职责：  1、根据项目需求，主导或者参与项目技术方案的设计与编写；  2、研究项目主要技术实现细节，进行核心模块的详细设计；  3、负责项目技术难点预研及评估，编写研究和评估报告；  4、根据项目经理制定的开发计划和任务分配，完成相应软件模块的开发和单元测试；  5、在开发中与项目相关人员密切配合，保证整个项目顺利进行；  6、完善和修正现有系统的故障和缺陷；  7、协助测试人员完成系统及模块的测试；  8、帮助支持团队对最终用户的提供技术支持；   岗位要求：  1、3年以上.Net开发工作经验，有过大中型项目开发经验者优先；  2、对.Net技术有深入研究，熟练掌握WPF、WinForm、WCF、Web Service、Remoting、ASP.NET等技术及主流开发框架，能遵循良好的编程规范；有JavaScript、Ajax开发经验优先；  3、熟悉C/S和B/S模式的软件开发；  4、熟悉Oracle数据库或MySql数据库系统；  5、熟悉Socket，C#多线程；  6、具有较强的面向对象的分析、设计、开发能力，熟悉多种设计模式；  7、有C/C++开发经验优先；  7、热爱技术，追求卓越，有良好的自学能力，对新技术有钻研精神，技术狂热型优先；  8、良好的职业素质、团队合作精神和团队沟通能力；  9、执行力强，有很好的适应能力和解决问题的能力；</t>
  </si>
  <si>
    <t>前端开发工程师 双休+五险一金</t>
  </si>
  <si>
    <t>C++ 高级开发工程师</t>
  </si>
  <si>
    <t>广州玖富网络科技有限公司</t>
  </si>
  <si>
    <t>上海粉耀信息科技有限公司</t>
  </si>
  <si>
    <t>广州市高奈特网络科技有限公司</t>
  </si>
  <si>
    <t>五险一金 绩效奖金 员工旅游 双休 下午茶糕点 全勤奖 年终奖金 包吃 带薪年假 周末双休</t>
  </si>
  <si>
    <t xml:space="preserve">任职要求：  1 、C/C++基本非常功扎实，有C++跨平台开发经验。 2、 熟悉ES6语法，熟悉 Node.js、next.js 及Express框架知识； 3 、熟悉精通golang语言 4 、精通react.js , webpack , react-router , redux，redux-async-connect,redux-thunk 等 5 、精通 dva 或 create-react-app， immutable , lodash或underscore； 6 、精通redis, MySql、有较强的学习能力。 7 、熟悉MongoDB/Redis 等数据库技术。 8 、熟悉LINUX相关操作和命令 9 、有过棋牌产品经验的优先        </t>
  </si>
  <si>
    <t>【岗位职责】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2、薪酬组成，具体待遇面谈； 基本工资+岗位津贴+绩效奖金+全勤奖+工作餐+其他补贴及奖金； 3、 工作时间：朝九晚六（双休）。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 购书中心右侧）；②公交车:体育中心BRT公交站公交车】</t>
  </si>
  <si>
    <t>结婚生子贺金 入职即买五险 端午中秋礼品 出差额外补贴 晋升快方向多 有体检知健康 绩效优享年终 与阿里是伙伴 培训多成长快</t>
  </si>
  <si>
    <t>岗位职责：
1、参与产品的设计，开发，单元测试，调试，维护；
2、对运维阶段的项目进行维护升级；
3、负责设计文档、说明文档等相关文档的编写；
4、积极配合团队成员和相关部门的工作，提升团队整体工作效率。
任职要求：
1、本科及以上学历，三年以上的C#（WinForm）产品开发经验；
2、熟练掌握C#编程、.NET Framework框架和Winform开发；
3、熟练自定义控件和使用主流第三方控件库者优先；
4、熟练使用WCF,WPF编程经验者优先；
5、有C#调用标准C++动态库开发经验优先。  加入我们，你能享受到以下福利： 1、工作时间：行政班时间，周末双休必须的； 2、入职马上购买五险一金，基数按照薪资全额购买； 3、生日、结婚、生子贺金送上； 4、端午、中秋、生日礼品奉上，38***朋友还有半天假； 5、出差享受额外补贴，一线城市最高100/天津贴，住宿、交通公司全包； 6、公司实行阶梯式绩效考核，技术层级从T1-T9，职位晋升、年终奖不再是梦。只要你想突破，我们等你来挑战； 7、年度体检让你对健康情况一目了然； 8、周度体育活动、月度生日会、季度拓展活动、年终年会让你不仅忙得充实，还玩得开心； 9、公司设立成长学社，讲师团队等着你的加入，一起成为金牌讲师！</t>
  </si>
  <si>
    <t>高级Linux C++工程师</t>
  </si>
  <si>
    <t>深圳市思迪信息技术股份有限公司</t>
  </si>
  <si>
    <t>广东网盈数码科技有限公司</t>
  </si>
  <si>
    <t>五险一金 补充医疗保险 员工旅游 弹性工作 定期体检 绩效奖金 年终奖金 股票期权</t>
  </si>
  <si>
    <t>工作内容： 负责自研产品的开发工作。 招聘要求：  （1）5年以上linux c++开发工作经验 （2）熟悉linux 下网络编程，TCP/IP协议栈，epoll等高并发编程 （3）熟悉进程间通信相关方式 （4）熟悉Makefile,CMake的编写 （5）熟悉gdb调试 （6）有金融行业，高并发处理经验者优先 （7）有团队管理经验优先</t>
  </si>
  <si>
    <t>【工作职责】 1、参与产品的需求分析，并制定技术实现的实施方案。 2、根据产品的研发进度，编写设计开发和实现的文档。 3、根据产品的设计需求，完成相关业务逻辑的代码编写。  【岗位要求】 1、掌握 C# 程序开发语言，熟悉 .NET 及其 MVC 框架的应用开发； 2、熟悉 MSSQLSERVER 的操作，掌握基本的 SQL 命令，了解存储过程、函数与触发器等； 3、熟悉微信公众平台开发的 API 接口，有微信公众平台应用的开发经验； 4、具备面向对象的编程思想和经验，熟悉软件开发流程，能够遵循公司统一的编码风格； 5、了解 HTML5、CSS3、JS、jQuery、JSON、Ajax 和 XML等 Web技术。 6、了解 Html5 Plus、MUI、Bootstrap 等前端框架，以及移动端的 WEB 开发。 7、良好的理解、沟通能力，良好的团队协作能力，工作积极、好学和主动解决问题； 8、大专或以上学历，软件工程或计算机相关专业，欢迎优秀应届毕业生。  【公司福利】 1、完善的五险及带薪年假制度； 2、每月员工生日会。  【工作时间】 1、周一至五 9:00-17:30 ，周末双休。 2、职能类别：软件工程师 3、关键字：C# ASP.NET MVC 后端</t>
  </si>
  <si>
    <t>上海观谷科技有限公司</t>
  </si>
  <si>
    <t>广州金博信息技术有限公司</t>
  </si>
  <si>
    <t>1.8-2万/月</t>
  </si>
  <si>
    <t>广州数建信息科技有限公司</t>
  </si>
  <si>
    <t>五险一金 员工旅游 股票期权 年终奖金 绩效奖金 出国机会 专业培训 弹性工作</t>
  </si>
  <si>
    <t>岗位职责： 1、主导自动化设备上位机软件的需求分析、设计、开发及测试的几个阶段； 2、参与软件质量管理，负责保障代码质量，软件项目的持续优化、改进工作； 3、主导技术难题攻关、组织技术积累、分析并解决软件开发过程中的问题；  岗位要求： 1、 本科以上学历，计算机相关专业毕业，有机械和自动化相关项目经验者优先 2、4年以上C++编程经验，具有良好的编码规范； 3、熟悉面向对象编程和常用的设计模式； 4、熟悉常用的数据结构和算法，有多线程编程经验； 5、熟悉TCP/IP通讯原理与Socket网络编程； 6、熟悉SQL语言和数据库编程； 7、熟悉单片机/运动控制卡优先；</t>
  </si>
  <si>
    <t>五险一金 员工旅游 绩效奖金 年终奖金 餐饮补贴 交通补贴 补充医疗保险 通讯补贴 专业培训 定期体检</t>
  </si>
  <si>
    <t>五险一金 周末双休 节日福利</t>
  </si>
  <si>
    <t>岗位职责： 1、负责.NET客户端软件开发和维护； 2、独立负责软件研发、故障的诊断、定位、分析和调试； 3、编写软件产品文档以实施软件文档计划，管理相关软件文档； 4、上级领导交办的其他工作；   岗位要求： 1、本科及以上学历，计算机相关专业毕业； 2、精通C#语言，有1年或以上C#开发经验，有从事WinForm或WPF项目经历，对DevExpress库有一定的了解，熟悉C++优先； 3、至少熟悉PostgreSQL、MSSQL等关系数据库中的一种，具有熟练编写SQL语句的能力； 4、了解常用的设计模式，有面向对象编程思想，具备一定的编写设计文档和功能分析能力；</t>
  </si>
  <si>
    <t>岗位职责： 1、负责公司web端/HTML5产品设计开发维护； 2、利用HTML5相关技术开发移动平台的web前端页面； 3、基于HTML5.0标准进行页面制作，并封装实现可复用的控件； 4、持续优化系统在各平台下的兼容性和系统执行效率。  岗位要求： 1、精通JavaScript、Ajax等Web开发技术，有良好的程序设计和架构能力； 2、精通Html/Html5、CSS/CSS3等前端技术，熟悉移动端及响应式设计； 3、熟悉JS框架，有vue.js、react、JQuery、Bootstrap、Zeptojs、AmazeUI等使用经验更佳； 4、熟悉gulp 、grunt、fis3等前端代码构建工具及开发效率工具使用； 5、具有2年以上Web前端开发经验，有小程序，微信js对接开发经验***； 6、对Web技术有强烈兴趣，有良好的学习能力和强烈的进取心； 7、具有前端性能优化经验，熟悉模块化的前端开发和模块化方案实践经验者优先； 8、有独立开发前端插件的能力、有移动端页面开发经验优先。</t>
  </si>
  <si>
    <t>深圳华锐金融技术股份有限公司</t>
  </si>
  <si>
    <t>C++/C#软件工程师</t>
  </si>
  <si>
    <t>昊志控股有限公司</t>
  </si>
  <si>
    <t>机械/设备/重工 医疗设备/器械</t>
  </si>
  <si>
    <t>五险一金 免费班车 定期体检 带薪年假 节假日福利 激励旅游</t>
  </si>
  <si>
    <t>工作内容 1. 负责设备系统软件的构建、设计与实现； 2. 负责将物理算法原型转换为工程软件实现； 3. 负责软件模块的验证。 岗位任职资格</t>
  </si>
  <si>
    <t>22-45万/年</t>
  </si>
  <si>
    <t>五险一金 员工旅游 交通补贴 绩效奖金 年终奖金 股票期权 定期体检 免费员工食堂 无限水果零食 健身房</t>
  </si>
  <si>
    <t>1、从事金融类基础架构软件的设计和研发； 2、承担分布式系统消息中间件子模块的设计、编码和测试； 3、参与版本发布、技术支持，问题定位，缺陷修复，测试调优； 4、从事金融类业务逻辑软件的设计和研发； 5、负责模块或子系统的设计、编码、联调测试、调优。   任职资格： 1、能够熟练使用STL和Boost库，有丰富的多线程编程经验； 2、熟悉Linux系统，熟悉高性能网络编程，熟悉TCP/IP协议栈； 3、有高可用、高并发、低时延等分布式系统场景设计和研发经验者优先考虑； 4、条理清晰，沟通表达能力良好，对技术有好奇心，善于研究学习； 5、 有证券交易系统开发经验，熟悉证券交易业务流程或交易所接口者优先考虑。</t>
  </si>
  <si>
    <t>.net/C#开发工程师</t>
  </si>
  <si>
    <t>广东南方未名教育科技有限公司</t>
  </si>
  <si>
    <t>广州亿速云计算有限公司</t>
  </si>
  <si>
    <t>五险一金 专业培训 绩效奖金 包吃 房补 节日礼品 年终奖金 弹性工作</t>
  </si>
  <si>
    <t>广州永士达医疗科技有限责任公司</t>
  </si>
  <si>
    <t>五险一金 弹性工作 员工旅游 年终奖金</t>
  </si>
  <si>
    <t>五险一金 专业培训 出国机会 绩效奖金 年终奖金 股票期权 周末双休 节日福利</t>
  </si>
  <si>
    <t>岗位职责： 1、负责C/C++软件的开发及技术支持； 2、负责硬件的驱动软件开发； 3、负责有关图像处理、图像分析及图像储存的软件开发； 4、与本岗位相关的其他工作。  任职资格： 1、 大学本科及以上学历，计算机工程、计算机科学与技术等相关专业； 2、 具有2年以上软件开发工作经验； 3、熟悉C/C++语言，能独立完成图像处理类编程，有较为扎实的数学基础； 4、熟悉Windows、Visual Studio开发环境、CS架构软件开发； 5、具有MySQL（或类似数据库）的设计开发经验； 6、具有较强的逻辑思维能力及良好的团队合作精神。</t>
  </si>
  <si>
    <t>云计算平台、网站开发和维护 。  任职要求: 1.一年以上PHP开发经验，精通LAMP系统； 2.熟悉PHP，MySQL，Redis，memcached； 3.精通SMARTY、ThinkPHP等主流开源框架； 4.熟练掌握数据库调优技巧，了解各种nosql模式者优先； 5.熟悉 HMTL，XHTML，CSS，Javascript，AJAX等网页技术； 6.熟悉C/C++程序设计优先； 7.思维严密，上进心强，能吃苦耐劳； 8.良好的自我管理能力，有团队精神，乐于沟通和提供帮助； 9.计算机或相关专业，大专学历以上。</t>
  </si>
  <si>
    <t>广东格物生物科技有限公司</t>
  </si>
  <si>
    <t>C++视频监控软件工程师</t>
  </si>
  <si>
    <t>五险一金 绩效奖金 年终奖金 专业培训 周末双休 免费班车</t>
  </si>
  <si>
    <t>北京世纪东方通讯设备有限公司</t>
  </si>
  <si>
    <t>1、大专及以上，计算机相关专业 2、熟练掌握Excel，并进行相关数据统计 3、掌握.NET程序开发，熟悉C#程序语言编写Web网页开发 4、熟悉Microsoft Server SQL 数据库操作 5、熟悉Window Server服务器操作和维护</t>
  </si>
  <si>
    <t>做五休二 带薪年假 五险一金 全勤奖 绩效奖金 节日福利 交通补贴 餐饮补贴</t>
  </si>
  <si>
    <t>广东德生科技股份有限公司</t>
  </si>
  <si>
    <t>岗位职责：
1、负责575号文标准综合视频监控平台代码模块维护及新需求研发；
2、参与国标28181综合视频监控平台研发；
3、负责现网综合视频监控系统维护。
任职要求：
1、3年以上视频开发相关工作经验；
2、对音、视频流媒体有丰富的研究及开发经验，熟悉各种主流音、视频编码方式及相关参数优化；
3、精通TCP/UDP、RTP/RTCP、RTSP 、RTMP 、SIP等通信协议，并有实际开发经验，在项目中能熟练使用进行视频流媒体应用开发；
4、能够熟练利用FFMPEG库对音视频转码压缩等处理，熟悉ffmpeg开源项目的编程开发，并能基于框架进行二次开发；
5、具备音视频应用基础，有视频监控、视频会议、多媒体教学方面应用开发经验，参与过流媒体服务器或音视频客户端的开发，具有至少一项成功视频编解码服务端开发项目经验；
6、精通C或C++语言编程，熟悉实时操作系统（VxWroks、Linux）及嵌入式微处理器（ARM、PowerPC、MIPS），具备软件工程概念；
7、具备铁标71号文、575号文，GB28181项目经验优先。</t>
  </si>
  <si>
    <t>五险一金 绩效奖金 定期体检 节假日福利 出差补贴 通讯补贴 专业培训 交通补贴</t>
  </si>
  <si>
    <t>岗位职责： 1. 负责金融社保卡的发行及应用开发； 2. 负责设备、终端等系统业务开发； 3. 根据开发规范与流程，独立完成模块的设计、编码、测试； 4. 撰写相关技术文档，参与公司开发过程改进活动； 5. 根据客户的需求提供相应的技术支持等工作。  岗位要求： 1.本科以上学历相关专业，1~2年以上软件开发工作经验; 2.熟练掌握C#/C++语言开发,掌握面向对象的开发思想； 3.掌握一款常用的数据库（sqlserver、mysql、oracle）操作及SQL语言编写。</t>
  </si>
  <si>
    <t>高级C/C++开发工程师（外汇岗位）</t>
  </si>
  <si>
    <t>高级C#软件开发工程师</t>
  </si>
  <si>
    <t>广州华�F信息科技有限公司</t>
  </si>
  <si>
    <t>1. 负责金融类软件系统开发；  2. 根据开发进度和任务分配，完成相应模块软件的设计、开发、编程任务；  3. 负责软件工程文档、产品文档编写；  4. 能按照项目计划，按时提交高质量代码，完成开发任务。   任职要求：  1. IT相关专业毕业，大专（全日制）以上学历；  2. 五年以上Linux C/C++开发语言经验，有金融行业背景优先；  3. 熟悉Linux应用程序开发，熟悉Visual Studio开发工具；  4. 熟悉TCP/HTTP/UDP等协议；  5. 熟悉数据库语句的优化；  6. 有较强的责任心、学习和理解能力。  公司福利： 1.工作满一年之后公司可提供申请限价房机会； 2.公司协助办理居住证积分，协助办理居转户； 3.五险一金，带薪年假，旅游培训等福利； 4.加班餐贴、车贴等补贴； 5.扁平化管理模式。</t>
  </si>
  <si>
    <t>1、编程：设计实现逻辑、规划代码策略、代码优化健壮；2、沟通：理清需求、控好文档、有效沟通；3、管理：任务计划得当、时间管理高效、知识分享得力、上下沟通专业。任职资格：1. 4年以上B/S或云平台项目研发经验；2. 精通C#、ASP.NET MVC；3. 熟练Javascript、HTML5、CSS、JQuery，有EasyUI经验优先；4. 精通SQL语言，有一种数据库应用的经验；5. 有一定硬件接口研发经验；6. 有水晶报表开发经验优先；7.熟悉ERP系统优先</t>
  </si>
  <si>
    <t>五险一金 周末双休 弹性工作 带薪年假 节日福利 绩效奖金</t>
  </si>
  <si>
    <t xml:space="preserve">1、需配合项目经理/技术经理实现项目开发全过程； 2、配合完成项目文档/技术文档编写； 3、完成领导交办的其他事情。  岗位要求： 1、要求具有团队合作精神和良好的沟通能力； 2、拥有良好的学习、理解能力，具有良好的编码风格，有一定的抗压能力，有较强的责任心和良好的工作习惯； 3、熟练掌握C#、ASP.ENT、ADO.NET； 4、熟练掌握SQL Server的使用，并可使用SQL进行数据统计； 5、要求可熟练使用:jQuery、CSS、XML/JSON、Ajax、HTML、Javascript、H5； 6、拥有vue、abp、EF6、MongoDB开发、使用经验者待遇从优； 7、全日制本科学历；（可验证） </t>
  </si>
  <si>
    <t>C#.NET工程师</t>
  </si>
  <si>
    <t>广州市维安科技股份有限公司</t>
  </si>
  <si>
    <t>高级C++开发工程师（机器人方向）</t>
  </si>
  <si>
    <t>维坤智能科技（上海）有限公司</t>
  </si>
  <si>
    <t>补充医疗保险 弹性工作 绩效奖金 年终奖金 员工旅游 交通补贴 专业培训 通讯补贴 五险一金 周末双休</t>
  </si>
  <si>
    <t>五险一金 餐饮补贴 绩效奖金 年终奖金 员工旅游 股票期权 专业培训 交通补贴 休闲茶饮</t>
  </si>
  <si>
    <t>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 专科以上学历，计算机及相关专业毕业； 2.1年以上软件开发经验； 3. 精通C#语言，.NET框架、MVC开发模式； 4. 具有.NET项目开发经验，熟悉HTML、CSS、JavaScript、JQuery等前段技术； 5. 熟练掌握SQLServer、MySQL等常用数据库的使用及维护； 6.有应用系统实际项目研发经验更佳  一经录用，您将享有以下福利： 1、【工作时间】周一到周五，早上8:30-12:00；下午13:30-18:00； 2、【加 薪】年度加薪及技能加薪； 3、【培训体系】有专业的培训讲师，提供相应的岗位、专业等培训教育机会； 4、购买五险一金，并为经常出差的伙伴们提供商业保险； 5、【奖 金】绩效奖金、项目奖金、年终奖金； 6、【娱乐福利】每季度部门活动经费（或去聚餐，或去周边城市参加娱乐活动），让您感受轻松和谐的工作氛围； 7、【假期福利】享受国家规定的带薪年假、各种节假日；  薪资：面议。  联系人：林小姐 020-66833131 联系地址：广州市天河区东莞庄一横路133号B栋5楼</t>
  </si>
  <si>
    <t>1. 负责公司机器人管控平台（结合三维实景技术）相关模块的研发与维护； 2. 负责编写相应的技术文档； 3. 配合进行软件和系统测试工作，参与现场调试工作； 4. 与其他部门完成技术等交流。 任职要求： 1. 计算机、自动化、电力等相关专业本科及以上学历，三年以上C++开发经验； 2. 精通C/C＋＋，熟悉python等具有面向对象的设计和开发经验。 3. 精通SQL语言及关系型数据库的使用，精通SQL Server、Oracle、MySql数据库至少两种，对数据库接口编程熟悉的优先； 4. 熟悉Linux系统，熟悉socket/webservice开发； 5. 熟悉IEC61850、IEC60870 104/101协议熟悉者优先； 6. 责任心强，有良好的团队精神，具有创新精神； 7. 有机器人行业工作经验者优先，有电力系统产品开发经验优先。</t>
  </si>
  <si>
    <t>广州闻信展览服务有限公司</t>
  </si>
  <si>
    <t>上海湛乘信息科技有限公司</t>
  </si>
  <si>
    <t>公关/市场推广/会展</t>
  </si>
  <si>
    <t>五险一金 员工旅游 年终奖金 出国机会 专业培训 定期体检 餐饮补贴 绩效奖金 弹性工作</t>
  </si>
  <si>
    <t>牧科（中国）有限公司</t>
  </si>
  <si>
    <t xml:space="preserve"> 岗位职责： 1、理解产品需求，完成模块详细设计、开发、测试工作； 2、根据开发规范与流程完成系统模块的编码、测试及相关文档编写； 3、现场问题跟踪和解决; 4、参与搭建系统开发环境，完成系统框架和核心代码的实现.  任职要求： 1、精通C#语言，2年以上软件开发经验; 2、精通Javascript、HTML5、CSS3、Jquery、Ajax等前端开发技术； 3、精通Ms SQL Server; 4、逻辑思维能力、学习能力强; 5、有独立开发中、小型项目的经验或能力;</t>
  </si>
  <si>
    <t>五险一金 员工旅游 专业培训 年终奖金 绩效奖金 弹性工作</t>
  </si>
  <si>
    <t>通信/电信运营、增值服务 电子技术/半导体/集成电路</t>
  </si>
  <si>
    <t>1. 参与产品设计，完成系统需求分析设计 2. 参与服务器业务架构设计、模块划分和模块开发 3. 参与服务器核心业务功能开发和性能优化  任职资格: 1、本科及以上学历，计算机科学与技术相关专业，五年及以上工作经验； 2、熟悉Linux系统下的C++开发与调试技术，熟悉STL、boost； 3、熟悉多进程、多线程、网络编程； 4、良好的团队合作精神，较强的学习能力、抗压能力和适应能力； 5、有跨平台开发经验优先。</t>
  </si>
  <si>
    <t xml:space="preserve">1、两年以上前端经验，能独立开发项目，负责PC端Web产品和移动端Web产品的HTML/CSS/JS代码编写； 2、负责web端JS交互需求的实现；优化HTML代码及其结构，优化载入速度； 3、熟悉手机应用内嵌HTML5网页的开发，优化页面整体效果，提高用户体验； 4、利用HTML/CSS/JavaScript/Flash等各种Web技术进行产品的界面开发； 5、整体页面结构及样式层结构的设计、优化，对网站动态效果进行优化； 6、根据设计要求，使用HTML5开发移动端，解决HTML不同浏览器的兼容性问题。  责任感强，具备良好的沟通和团队协助能力，热衷前沿技术的研究。  </t>
  </si>
  <si>
    <t>广州维柯信息技术有限公司</t>
  </si>
  <si>
    <t>C/C++网络开发工程师</t>
  </si>
  <si>
    <t>广州市九安智能技术股份有限公司</t>
  </si>
  <si>
    <t>汽车及零配件 计算机服务(系统、数据服务、维修)</t>
  </si>
  <si>
    <t>五险一金 补充医疗保险 餐饮补贴 通讯补贴 绩效奖金 年终奖金</t>
  </si>
  <si>
    <t>广州维柯信息技术有限公司是专业从事机动车检测技术开发、产品销售、项目集成及项目合作的公司，因业务发展的需要，招聘软件技术人员。  专业要求： 1)计算机相关专业大专及以上学历； 2)熟悉VisualC++6.0，能熟练使用WindowsSDK、MFC开发； 3)熟悉C#面向对象编程语言 4)熟悉网络、多线程、串口编程； 5)熟悉sql server数据库设计及开发；   其它要求： 1）、敬业与团队精神 2）、自主学习与提升 3）、不忽悠自己和别人 4）、能力与收入成正比 5）、职位有出差要求 6）、有意长期在此发展者优先</t>
  </si>
  <si>
    <t>2-8万/月</t>
  </si>
  <si>
    <t>带薪年假 绩效奖金 全勤奖 节日福利 包吃 包住宿 五险 大小周</t>
  </si>
  <si>
    <t xml:space="preserve">岗位职责： 高级： 1、业务需求分析及理解； 2、软件开发过程中设计文档的撰写； 3、需求代码实现； 4、单元测试代码实现及单元测试； 5、相关测试用例编写。 中级： 1、业务需求分析及理解 2、软件开发过程中设计文档的撰写 3、需求代码实现 4、单元测试代码实现及单元测试 5、相关测试用例编写 要求： 高级： 1、熟悉 C/C++语言编程，有一定的数据结构基础 2、熟练使用 GCC、MAKEFILE 等 3、熟悉socket编程模型，熟悉pthread编程，熟悉线程工作机制 4、针对各种通讯模型进行优化 5、对各种网络协议通讯性能进行优化 6、了解大型网络服务器并发机制 7、熟悉线程安全机制，各种网络拓扑，熟悉可靠 UDP 工作机制 中级： 1、熟悉 C/C++语言编程，有一定的数据结构基础； 2、熟练使用 GCC、MAKEFILE 等； 3、熟悉socket编程模型，熟悉pthread编程，熟悉线程工作机制； 4、针对各种通讯模型进行优化； 5、对各种网络协议通讯性能进行优化。 招聘人数：高级2人，中级3人 工资：高级：20K-80K，中级：8K-20K </t>
  </si>
  <si>
    <t>广州广电汇通金融服务有限公司</t>
  </si>
  <si>
    <t>五险一金 免费班车 餐饮补贴 绩效奖金 年终奖金 定期体检 专业培训 公司食堂 商业保险</t>
  </si>
  <si>
    <t>高级研发工程师(C++/Go)</t>
  </si>
  <si>
    <t>主要职责:
1、负责公司在自助终端软件产品或功能模块的开发（编码和调试），参与技术领域的跟踪及应用，按时按质提交软件源代码，对完成的程序及代码作充分自测试；
2、负责产品的技术完善工作，解决软件产品在客户使用中反馈的问题并提供技术支持；
3、研究分析行业内相关标准和协议规范，编制设计文档、用户手册、安装手册；
4、按软件配置管理工具的要求进行软件及文档的版本控制；
5、根据市场应用需要，进行软件产品的现场实施及维护。
岗位要求:
1、通信、电子工程、自动化、计算机及其相关专业，本科及以上学历；
2、3年以上C#软件开发工作经验；
3、熟练掌握WinForm, WPF, WWF 开发；
4、熟悉面向对象的程序设计，并对设计模式有一定了解；
5、具备一定的网络(TCP/IP)、多线程及数据库程序(ADO、EF)设计经验；
6、耐心细致，善于思考问题，时间观念强，独立性强，具有团队合作精神；
7、有银行系统或自助终端等类似行业工作经验者优先。</t>
  </si>
  <si>
    <t>深圳市中联创新自控系统有限公司</t>
  </si>
  <si>
    <t>前端开发工程师（五险一金+弹性上班）</t>
  </si>
  <si>
    <t>五险一金 绩效奖金 年终奖金 股票期权</t>
  </si>
  <si>
    <t>广州米多网络科技有限公司</t>
  </si>
  <si>
    <t>江苏润和软件股份有限公司</t>
  </si>
  <si>
    <t xml:space="preserve">我们是谁: 中联创新旗下有速力思、迈斯、康耐德三个子品牌，在数据中心、社区与通用物联网领域拥有行业领先的技术积累与持续盈利的产品线。我们的研发毕业于CMU、清华、香港大学等国内外高校，来自谷歌、华为、百度等企业。主力研发方向为： 1、面向创业公司的通用物联网硬件产品与平台； 2、面向专业场景的工业领域AI+控制系统。  岗位职责： 1、参与开发大型物联网项目的核心服务器开发与设计工作；迭代改进高性能、高稳定性服务器与边缘网关架构，使其不断进化； 2、参与工业物联网新产品线的研发工作，负责B端产品的核心模块技术设计并独立完成coding工作，输出技术文档；主要实现语言为C++/GO； 3、完成自己开发模块的单元测试与测试用例评审，输出技术文档； 4、定期了解行业内新技术方向，组内定期对自己擅长的领域做技术交流。  岗位要求： 1、大学本科及以上学历，计算机、电子、通讯等理工科专业，2年以上工作经验； 2、熟悉Linux环境下开发（x86架构server与arm板)； 3、技术栈可以是:C++/Go，C++出身两者兼具***，熟练使用例如grpc，mongo，redis，influxdb，elk套件等开源组件；熟悉TCP、UDP等常见通讯协议，精通网络编程； 4、在算法/大型架构上，有一定经验，至少阅读过3个以上大型开源项目源代码。  加分项: 1、有物联网产品和实现经验优先； 2、积极乐观，责任心强，工作认真细致，具有良好的团队沟通与协作能力； 3、对产品有好奇心，关注业内产品，喜欢使用产品，关注产品体验； 4、热爱编程，有良好的自驱力，有较强的学习能力，有强烈的求知欲、好奇心和进取心，能及时关注和学习业界***； 5、对arm linux有一定了解，做过嵌入式开发优先。  欢迎对热爱技术、对自己技术成长有追求的小伙伴加入！ </t>
  </si>
  <si>
    <t>五险一金 员工旅游 定期体检 弹性工作 周末双休 年终奖金 生日福利 节日福利 带薪年假 股票期权</t>
  </si>
  <si>
    <t xml:space="preserve"> 岗位职责： 负责移动端、PC端、小程序的设计与开发；  任职要求： 1.2年以上前端开发经验，精通Javascript、HTML/HTML5、CSS/CSS3等前端开发技术； 2.熟悉vue/react/angular等主流框架一种框架，熟悉node.js ； 3.熟悉微信端应用的开发，包括小程序和微信公众号的前端开发.； 4.熟悉接口开发工作流程，有较强的沟通能力，并能够沉受一定的工作压力。 </t>
  </si>
  <si>
    <t>高级Linux C++开发 (职位编号：263group000677)</t>
  </si>
  <si>
    <t>C#/ASP.Net软件工程师</t>
  </si>
  <si>
    <t>广州盛信商业有限公司</t>
  </si>
  <si>
    <t>五险一金 员工旅游 餐饮补贴 绩效奖金 年终奖金 专业培训 定期体检</t>
  </si>
  <si>
    <t>绩效奖金 加班补贴 节日福利 专业培训 年终奖金 周末双休 社保</t>
  </si>
  <si>
    <t>1. 开发、优化、维护公司邮件系统，包括：投递、反垃圾等子系统
2. 其它按照产品需求参与研发项目 1. 本科及以上学历，5年以上Linux C/C++后端服务编程开发经验
2. 精通Unix/Linux C/C++语言，良好的编程技巧和编程习惯
3. 精通Unix/Linux 下的 进程、线程、IPC、异步IO等相关技术
4. 精通网络编程Socket。深入理解服务程序架构原理；并有高并发系统的开发经验
5. 熟悉主流数据库Oracle、Mysql，具有数据库编程经验
6. 对POP、SMTP、IMAP等邮件通信协议有较深入理解者优先
7. 具有团队合作精神。有责任心，擅于思考、肯钻研，有独立解决问题的能力  公司地址：北京市昌平区超前路13号（公司提供班车、宿舍）</t>
  </si>
  <si>
    <t>1、熟悉.Net框架及熟悉使用VS2013开发环境，熟练使用ASP.NET（C#）技术开发B/S应用程序。 2、熟练运用HTML、JavaScript、Jquery、CSS等WEB开发相关的技术，具有AJAX开发经验。 3、熟练编写SQL语句，熟悉MSSQL数据库的使用。 4、了解Android相关技术优先，需要为移动端写数据接口。 5、能够独立胜任项目开发（前期需求分析，文档撰写，代码功能开发实践，后期维护bug处理）。  工作时间：每天8小时，周末双休。 〖福利待遇〗 公司重视人才的引进和培养，根据国家有关部门规定，公司为所有员工提供完善的基本福利体系，为所有员工按月度缴纳社会保险；为每名员工提供食宿及节目福利；不定期组织各种丰富的娱乐活动：聚餐、K歌、生日会等；月业绩奖、年底年终奖和带薪年假：按照国家规定为符合条件的员工提供各类带薪年休假；因公司扩大经营，希望有识之士积极加盟，共创美好明天！</t>
  </si>
  <si>
    <t>上海真牛信息科技有限公司</t>
  </si>
  <si>
    <t>.net /c#开发工程师</t>
  </si>
  <si>
    <t>广州灵可康信息技术有限公司</t>
  </si>
  <si>
    <t>五险一金 弹性工作 绩效奖金 做五休二 周末双休 餐饮补贴 年终奖金</t>
  </si>
  <si>
    <t>千佰特科技有限公司</t>
  </si>
  <si>
    <t xml:space="preserve">1、负责PACS/RIS医学影像产品的相关设计开发工作； 2、负责客户端软件和的兼容性、稳定性的保障工作； 3、影像产品技术运维，软件客户化； 4、参与系统性能和并发处理效率的提升； 5、完成软件系统代码的实现，编写代码注释和开发文档；  任职要求： 1、熟悉主流数据库（MS SQL Server/My SQL）； 2、精通C#语言，具备良好的c#代码阅读及实现能力； 3、学习能力较强，并具有良好的团队合作精神和沟通能力； 4、具有较强的责任感和主动意识，具备一定的抗压能力。  </t>
  </si>
  <si>
    <t xml:space="preserve">岗位要求： 1、开发、维护交易系统接口，包括股票、期货柜台接口、期权等交易接口； 2、熟练掌握C++（同时熟悉Java更佳），面向对象编程和常用设计模式； 3、精通多线程（multi-thread）系统编程，内存管理和常用的数据结构及算法； 4、熟悉事件驱动架构（Event-Driven Architecture），分布式系统（distributed system）； 5、熟悉掌握网络通讯协议（UDP、TCP）和socket 编程和Linux系统编程经验，并且熟悉Linux系统原理； 6、熟悉redis等常用的内存数据库、熟悉SQL数据库如MySQL、Oracle； 7、熟悉Python、Shell Script；  任职要求： 1、2年以上开发经验，计算机或金融相关专业优先； 2、工作积极主动，责任心强，具有出色的沟通能力和团队合作精神； 3、了解期货、股票、数字货币基础知识； 4、具有交易系统特别是期货交易系统及行情软件开发工作经验的编程人员优先； 5、具有良好的逻辑分析、语言表达和文档编写能力；   注：本公司直招，非中介，无需缴纳任何费用，请求职者放心投递！ 工作经验不满足2年及以上的，请投递其他公司，并且感谢您的关注！ </t>
  </si>
  <si>
    <t>周末双休 带薪年假 全勤奖 年终奖金 节日福利 生日福利 五险 员工旅游</t>
  </si>
  <si>
    <t>广州腾方科技有限公司</t>
  </si>
  <si>
    <t>岗位职责： 根据产品原型完成高质量的Web前端开发和维护； 对产品进行性能优化、提高web加载、渲染速度； 移动端开发，微信小程序开发； 根据具体产品业务，优化web交互方式，提升用户体验。 岗位要求： 大专及以上学历， 3年以上工作经验； 精通HTML、CSS、Javascript等web开发技术； 掌握js面向对象、闭包、es6等； 掌握至少一种JS框架（Vue/React/Angular等）； 有后端开发语言(Node.js/Java/PHP等)实践经验者优先； 对Web前端有强烈兴趣，关注业界前沿技术发展； 有良好的代码习惯和代码阅读能力，要求结构清晰、命名规范、逻辑性强、代码冗余率低，代码注释清晰； 在规定时间内高效完成任务并具备良好的团队合作精神，可承受一定的工作压力。 我们重视健康，每周五是我们的体育运动日
我们重视人文关怀，每月为寿星准备生日Party
我们遵纪守法，法定假期一天都不落
我们向往更丰富的业余生活，会定期举办出游、户外拓展活动
我们也热爱集体挑战，组团参加大型比赛，参加登山、徒步游活动
千佰特，有欧巴，有美女，有大神，有歌神...
千佰特，是一群有理想有朝气的80，90后
千佰特，绝对是年轻人喜爱的科技公司
我们欢迎你的加入！
公司官网：
http://www.qbt8.com/
工作时间：每周一至周五 上午9:00-12:30 下午14:00-18:30</t>
  </si>
  <si>
    <t>C++开发工程师 (职位编号：17994)</t>
  </si>
  <si>
    <t>五险一金 交通补贴 员工旅游 餐饮补贴 通讯补贴</t>
  </si>
  <si>
    <t xml:space="preserve"> 任职资格 1.1-3年C#开发工作经验;  2.熟悉MSSQL、ORACLE数据库系统中的一种以上的数据库的应用，并具有熟练编写SQL语句的能力，且在开发中注重数据库性能调优;  3.熟悉医疗行业或有医疗行业从业经验优先;  4.有实战的项目开发经验，能够独立承担软件项目开发中的主要编程开发调试工作;  5.了解常用的设计模式，有面向对象分析和设计的能力;  6.具备一定的编写设计文档和功能分析能力;  7.具备较好的逻辑推理能力、团队协作能力、沟通能力、对待工作有责任心;  8.项目实施期间能够接受出差和短期外派；</t>
  </si>
  <si>
    <t>广州市旅划算国际旅行社有限公司</t>
  </si>
  <si>
    <t>补充医疗保险 专业培训 绩效奖金 全勤奖 带薪病假 入职购社保 免费班车 节日福利 年终奖金</t>
  </si>
  <si>
    <t>广州心娱网络科技有限公司</t>
  </si>
  <si>
    <t>职位描述： 1、根据用户需求完成项目的开发、测试、维护。 2、与其他开发人员配合完成整个项目。  职位要求： 1. 熟悉C#开发、熟悉常用设计模式，熟悉.NET框架及C#语言特性； 2、有B/S，Winform项目开发经验者； 3、 熟悉网络通讯与WebService或WebAPI开发； 4、 熟悉SQL Server或MySQL等常用数据库的使用、熟悉存储过程的编写； 5、掌握html5，熟悉Javascript脚本语言； 6、有1-2年以上项目独立开发经验 7、有平台对接经验优先 8、有微信平台开发经验优先； 9、有电商平台开发经验的优先；</t>
  </si>
  <si>
    <t>伟本智能机电（上海）股份有限公司</t>
  </si>
  <si>
    <t>交通补贴 餐饮补贴 员工旅游 年终奖金 股票期权 六险一金</t>
  </si>
  <si>
    <t>【工作职责】 1. 参与PC语音产品研发，确保产品的稳定性、可扩展性、可维护性 2. 负责相关模块的架构设计和编码工作 3. 能解决开发过程中出现的难题，提出有效的解决方案  【任职资格】 1. 统招本科计算机相关专业毕业 2. 至少3年以上PC客户端开发经验 3. 精通C，C++ 4. 熟悉客户端多线程编程和网络编程以及了解网络协议 5. 精通Qt框架，深入了解mvd模式优先考虑 6. 使用过Qt的web引擎或者其他web内核引擎，做过webview与客户端交互优先考虑 7. 熟悉客户端优化策略，性能优化，crash dump文件分析等 8. 进取心强，善于学习新知识，有团队管理能力  公司为员工提供以下福利： 1、工作时间：9:30-12:00，13:30-18:30；双休 2、工资待遇：公司根据岗位、能力和贡献来为员工提供富有竞争力的薪资，每个季度优秀员工2000元奖金，每年有2次调薪机会； 3、五险一金：公司为全体员工购买六险一金，给员工安心的保障； 4、年度体检：公司每年为员工免费体检一次； 5、带薪假期：法定节假日，婚假，陪产假，产假等，全年还享受5-10天年假； 6、其他福利：餐补，下午茶，生日party，部门团建，体育运动等； 7、旅游活动：春游秋游出国游每年通通都有； 8、企业气氛：工作环境舒适，无障碍沟通，90后热闹融洽气氛，务办公室政治，上司老板好沟通。</t>
  </si>
  <si>
    <t>C#开发工程师(急招)</t>
  </si>
  <si>
    <t>广州战狼信息科技有限公司</t>
  </si>
  <si>
    <t>带薪年假 五险一金 免费班车 定期体检 弹性工作 员工旅游 年终奖金 餐饮补贴</t>
  </si>
  <si>
    <t>需要说明的是此岗位为上海数瀛信息科技有限公司招聘，上海数瀛信息科技有限公司为伟本智能机电（上海）股份有限公司的全资子公司。</t>
  </si>
  <si>
    <t>员工旅游 通讯补贴 年终奖金 弹性工作 交通补贴 专业培训 五险一金 做五休二 出国机会 定期体检</t>
  </si>
  <si>
    <t>广州创健科技有限公司</t>
  </si>
  <si>
    <t>1、大专以上学历，计算机相关专业，有1年以上实际开发经验
2、精通C#语言，熟悉Winform、WPF、WEB应用开发
3、熟悉掌握SQL Server、MySql等常用数据库
4、熟悉Web API、HTML5、JavaScript、Ajax等技术，能够使用div+css进行网页布局
5、具有良好的编码习惯和独立分析解决问题的能力
6、熟悉SQL语句、存储过程，有大数据量、高并发访问处理经验尤佳。  福利待遇： 1.培训体系：入职培训 2.企业文化：国内外旅游、员工生日会、不定期组织聚餐、KTV等 3.办公地址交通便利 4.双休，国家规定节假日.公司后续买五险一金 5.公平透明的晋升制度，我们公司为你提供明确的晋升平台 温馨提醒： 战狼科技是有为青年的创梦、创富之地，只要你够努力，够拼搏，在这里月薪过万将成为现实。  公司名称：广州战狼信息科技有限公司（腾讯、阿里巴巴旗下生态合作伙伴） 公司地址：广州市白云区聚源街50号欣凯科创园8号楼507室 路线公交站：聚龙工业区 17路 175路 176路 212路 228路 238路 527路 下车步行863米 联系人：彭先生 联系电话：18680234060 欢迎您的加入，我们一块成长，一同进步，你的未来不是梦  上班时间：9：00--12:00 13:30--18:00</t>
  </si>
  <si>
    <t>周末双休 五险一金 出差补贴 项目奖金 年终奖金 弹性工作</t>
  </si>
  <si>
    <t>C#开发工程师 (职位编号：001)</t>
  </si>
  <si>
    <t>广州市易神软件科技有限公司</t>
  </si>
  <si>
    <t>1、协助完成软件系统架构设计、需求分析可行性分析；  2、能够独立完成产品模块（项目）结构设计，核心代码开发、系统性能调优等工作；  3、根据新产品开发进度和任务分配，开发相应的软件模块，配合完成产品试制过程中生产和测试的相关工作，分析、解决产品应用中的软件故障；  4、精通数据结构和数据建模，设计具备良好的扩展性；  5、根据分配任务制定开发计划并按时完成相应模块的设计、开发和单元测试；  6、参与产品（项目）相关系统需求分析以及撰写相关系统设计文档；  7、完成公司领导交办的其他工作。    任职资格:  1、软件工程、计算机科学与技术等相关专业，211、985硕士及以上学历；  2、2年以上开发经验，具备扎实的数据结构和算法功底；  3、精通windows消息机制，掌握COM+底层设计机制，对多语言混合编程有深刻理解与实践；  4、精通TCP/IP底层原理，对AIO有深刻认识与实践；  5、精通C++、MFC、多线程程序设计，熟悉面向对象的程序设计；  6、具有快速迭代和敏捷开发思维，能独立分析和解决问题；  7、责任心强，具备良好的沟通能力，团队合作精神，能承受高强度压力。</t>
  </si>
  <si>
    <t>五险一金 绩效奖金 定期体检 专业培训 年终奖金 员工旅游 购买商业保险 加班补贴 补充医疗保险 弹性工作</t>
  </si>
  <si>
    <t>职位描述： 1. 大专及以上学历 2. 熟练掌握SQL SERVER开发、使用及优化 3. 精通C#，熟悉三层（多层）架构开发、Webservice、WinForm开发 4. 有刻苦钻研精神及较强的学习能力 5. 热爱本职工作，有工作激情和提升自己的欲望 6. 具备良好的团队合作精神 7. 有ERP软件开发经验者优先 福利待遇： 1、周末双休，上班时间：9:00-12:30 13:30-18:00 2、带薪年假，国家法定的节假日、婚假、生育假、员工生日慰问、过节费、年终奖 3、社保五险，为正式员工购买商业保险 4、每年一次员工体检 5、定期的公司员工旅游，定期的部门活动 6、良好的培训机制，提供内部培训机会 7、高于同行的薪资：基本薪资+年度业绩奖金+津贴 8、合理的绩效考核制度，良好的职业上升发展空间和晋升机制 9、每年一次的基本工资调整 10、加班补助</t>
  </si>
  <si>
    <t>C++高级程序员</t>
  </si>
  <si>
    <t>广州市拓比信息科技有限公司</t>
  </si>
  <si>
    <t>深圳市金飞鹰企业管理顾问有限公司</t>
  </si>
  <si>
    <t>五险 年终奖金 项目奖金 全勤奖 员工旅游 节日福利 加班补贴 出差补贴 带薪年假 定期体检</t>
  </si>
  <si>
    <t>1、大学本科及以上学历，人机交互、地理信息、建筑学、计算机相关专业（优异者本条件可适当放宽）； 2、熟练掌握计算机图形学基础知识；掌握虚拟现实与虚拟互动的开发技术；一年以上相关工作经验，有虚拟现实行业从业经历者优先； 3、熟练掌握OSG、OGRE等图形渲染引擎中的一种;熟悉 Direct3D 或 OpenGL 之一； 4、熟练掌握 SDK开发、网络编程、VC编程；熟悉SQL或至少熟悉一种主流的关系型数据库，如ORACLE， DB2，SQL SERVER；熟悉数据结构； 5、有2DGIS、3DGIS或具有实际的虚拟现实和互动类型项目开发经验优先考虑； 6、理解面向对象设计及编程的思想，遵循良好的开发规范，并能熟练运用各种设计模式；代码风格良好；能设计出高效、合理、易读、易于扩展的程序结构；熟练运用算法优先； 7、有项目统筹规划、团队管理经验；项目节点把控良好；有良好的逻辑思维和表达能力 ；有较强的系统分析能力； 8、遵守公司管理规则，较强的理解能力及学习能力，工作认真细致。  注：不会C/C++语言的应聘者，请勿投简历！</t>
  </si>
  <si>
    <t>专业培训 绩效奖金 年终奖金 补充医疗保险 五险一金 员工旅游</t>
  </si>
  <si>
    <t xml:space="preserve"> 1、负责公司项目主要模块功能编码； 2、参与项目的需求评审和项目计划； 3、优化项目框架以及系统功能模块； 4、配合项目经理完成计划任务目标。   任职要求： 1、一年以上的C#开发工作经验，热爱软件编程 2、精通C#，熟悉使用EF实体框架，熟悉.NET框架，以及WCF技术； 3、熟悉WPF、DevExpress设计开发； 4、熟悉SQL语言，并熟悉SQLServer数据库的开发； 5、能熟悉使用Visual Studio 2010/2012/2015开发工具；
6、具有良好的逻辑思维能力、编程技巧和编程习惯；
7、具有良好的团队合作精神和沟通能力，擅于思考、有独立解决问题的能力； 8、熟悉医械行业ERP工作经验优先</t>
  </si>
  <si>
    <t>新美亚(中国)软件研发中心 Sanmina Corporation China Development Center</t>
  </si>
  <si>
    <t>Senior C++ Software Engineer</t>
  </si>
  <si>
    <t>泰为信息科技（上海）有限公司</t>
  </si>
  <si>
    <t>C# 研发工程师</t>
  </si>
  <si>
    <t>广州中省信网络科技有限公司</t>
  </si>
  <si>
    <t>五险一金 定期体检 出国机会 免费班车 餐饮补贴 弹性工作</t>
  </si>
  <si>
    <t xml:space="preserve">          4. Proficient in common front-end framework, such as Ext JS, Angular, React, React Native, etc./熟练常用前端框架，如Ext JS、Angular、React、React Native等。    </t>
  </si>
  <si>
    <t>五险一金 补充医疗保险 补充公积金 员工旅游 餐饮补贴 通讯补贴 出国机会 年终奖金 弹性工作 定期体检</t>
  </si>
  <si>
    <t xml:space="preserve">Responsibility:  1.  导航产品中路径规划和引导模块的设计，开发，优化以及维护。  2.  支持全球车载导航项目的路径规划和引导功能的实现，以及技术支持。  3.  基于多平台的SDK的开发和维护    Qualifications:  1.  计算机或者相关专业本科以上学历  2.  3年及以上C++开发经验和面向对象设计经验，熟悉STL以及Boost等第三方库  3.  扎实的数据结构和算法基础，了解算法优化方法。  4.  熟悉多线程编程，有跨平台开发经验，例如：Linux, Windows, Android等  5.  掌握一种或以上脚本语言：Python, Bash Shell, Lua    Preferred Qualifications:  1. 有导航系统开发相关经验，熟悉路径规划算法以及车载引导功能  2. 参与过商用导航产品者优先 </t>
  </si>
  <si>
    <t>五险一金 员工旅游 专业培训 绩效奖金 年终奖金 股票期权 弹性工作 定期体检</t>
  </si>
  <si>
    <t>C++ / C#/ QT软件工程师</t>
  </si>
  <si>
    <t>C++架构师</t>
  </si>
  <si>
    <t>广州奔想智能科技有限公司</t>
  </si>
  <si>
    <t>上海鑫锖机电工程有限公司</t>
  </si>
  <si>
    <t>五险一金 绩效奖金 员工旅游 带薪年假 节日福利 创业公司 弹性工作 单双休</t>
  </si>
  <si>
    <t>岗位职责： 1、负责QT平台上(基于windows/linux)软件架构和研发； 2、参与产品功能的讨论和技术调研，负责产品的开发、升级、更新； 3、根据业务部门的反馈及客户需求，对软件产品进行完善; 4. 撰写软件设计说明书，代码编写与测试；  任职要求： 1、计算机/软件相关专业, 本科以上学历应届毕业生，或有1-2年实际使用C++开发的经验; 2、具有较好的英语阅读能力、能编写接口技术文档、接口需求文档； 3、了解标准的软件工程开发实践，了解常见的设计模式; 4、精通C++，能熟练运用QT开发库、QSS、QT界面开发；熟练使用QT Creator或Visual Studio开发工具; 5、熟悉SQLite3和MySql数据库, 有MySQL配置和部署经验，熟悉MySQL下的触发器和存储过程； 6、了解Socket 编程、TCP/IP协议。熟悉多进程、多线程、及之间的通讯、消息队列等编程知识； 7、要求有独立项目/模块开发经验，熟悉C/S架构; 8、做过数据采集、接口开发（数据库接口、文件接口、xml/json解析)更佳; 9、C#和QT/QML都熟悉的优先考虑。 10、有自助设备或智能家居的上位机开发经验优先考虑。 工作地址 广州市番禺区大石街河村工业路3号 奔想集团</t>
  </si>
  <si>
    <t xml:space="preserve"> 岗位职责：
1、从事桌面软件的设计和架构工作；
2、以客户需求为导向，负责产品架构的技术创新；
3、对软件设计质量负责，及时编写各种文档和标准化资料；
4、负责软件工程师的技术能力培养。
任职要求：
1、8年以上开发经验，3年以上架构设计经验，电子行业优先；
2、精通常见软件框架，精通软件框架的自定义开发；
3、有多年在Windows上的MFC开发及部署经验；
4、熟悉软件设计模式、应用软件架构；
5、有较强的学习能力；
6、有团队合作精神,良好的沟通理解能力与解决问题的能力  </t>
  </si>
  <si>
    <t>C#.net开发工程师</t>
  </si>
  <si>
    <t>广州为一智能装备有限公司</t>
  </si>
  <si>
    <t>五险一金 绩效奖金 定期体检 员工旅游 出国机会 年终奖金 餐饮补贴</t>
  </si>
  <si>
    <t>岗位职责： 1、能在短时间内加入到实际项目中参与开发、设计； 2、能独立承担系统部分模块的设计、研发； 3、服从上级安排，按时保质保量完成所布置的任务。  任职要求： 1、精通C#编程，2年以上C#开发经验，熟悉面向对象的软件设计方法； 2、有丰富的c#桌面应用开发经验，有WPF开发经验者优先； 3、熟练掌握win32api、.net framework 4.0，多线程编程，网络通讯编程； 4、熟悉VisualStudio开发，至少熟悉一种数据库(mysql\mssqlserver\oracle)； 5、有系统性能优化经验和相关硬件设备数据采集功能经验优先。</t>
  </si>
  <si>
    <t>Java开发运维</t>
  </si>
  <si>
    <t>远特（北京）通信技术有限公司</t>
  </si>
  <si>
    <t>一、岗位职责：  1、 参与交易基础组件的设计、开发，包括总线系统，内存事务处理系统开发。  2、 参与数据库的设计与开发。  3、 负责所写代码与模块的单元测试与集成测试。  4、 参与业务开发，包括订单处理，撮合与清算。  5、 参与行情系统的开发与维护。    二、任职资格：  1、具有3年以上c++开发经验；  2、熟悉多线程系统开发；  3、熟悉socket程序开发；  4、熟悉常用的关系型数据库的使用与开发，有redis开发经验优先；  5、对算法性能有深入的认识，有性能调优经验优先。  6、熟悉常用的r-b树，hash表的使用。</t>
  </si>
  <si>
    <t>.NET C#开发工程师</t>
  </si>
  <si>
    <t>五险一金 补充医疗保险 交通补贴 餐饮补贴</t>
  </si>
  <si>
    <t>广州源开信息科技有限公司</t>
  </si>
  <si>
    <t>岗位职责： 1、 配合项目经理完成系统的需求分析和设计工作，并按要求编写需求分析和系统设计等文档。 2、 根据设计文档完成相关模块及核心模块的编码及单元测试工作，并能高效率、高质量完成。 3、 参与系统对外接口的相关交流。 4、 负责系统安装部署文档的编写，参与系统的部署实施工作； 5、 完成系统后期的维护升级工作。 任职资格： 1、计算机或相关专业本科以上学历，1年以上的JAVA软件项目开发经验； 2、熟悉java、Html、css、Javascript，熟悉jQuery、Ext等框架； 3、精通java开发，熟悉Struts、Hibernate、Spring、MyBatis； 4、熟悉：Oracle、SQLServer、MySql等，并至少熟练其中一种，熟悉：Linux系统； 5、具有一定面向对象编程、设计模式基础； 6、较强的独立分析、判断能力和独立解决问题的能力； 7、具备良好的编码习惯、质量意识和文档编写能力； 8、具备良好的沟通能力、团队合作精神；工作踏实努力，积极主动，能承受工作压力。</t>
  </si>
  <si>
    <t>Linux C++开发工程师(J11666)</t>
  </si>
  <si>
    <t>作业帮教育科技（北京）有限公司</t>
  </si>
  <si>
    <t>五险一金 绩效奖金 年终奖金 加班补贴</t>
  </si>
  <si>
    <t>岗位职责： A、负责微信或移动平台的功能开发 B、负责短信平台的功能维护 C、提交相关项目的交付文档 D、及时有效的交付项目，满足项目的需求 E、发现解决系统运行中的问题，提供持续的服务支持 任职要求： 1、5年以上C#开发经验，熟悉.net框架 2、熟练掌握ASP.NET、MVC、SQL、Server或oracle等相关技术 3、熟练掌握Jquery、Bootstrap、AngularJS等前端技术框架 4、熟悉SQL Server、MYSQL、oracle至少一种数据库。能熟练编写各种应用开发过程SQL语句，了解数据库理论 5、熟悉HTML、JavaScript、SCC、XML并能熟练使用，熟悉Jquery框架，熟悉HTML5优先，Bootstrap必须了解 6、能够独立完成详细设计及编码、进行代码审查 7、负责微信借口设计、开发和维护 8、有相关微信作品的优先考虑</t>
  </si>
  <si>
    <t>五险一金 补充医疗保险 绩效奖金 弹性工作 定期体检 免费三餐</t>
  </si>
  <si>
    <t>工作职责: 1. 设计实现分布式在线广告投放系统，支持大规模高并发实时广告请求； 2. 高效解决系统中存在的问题，并持续优化； 任职资格: 1. 本科及以上学历，2年以上Linux C++开发经验，对技术充满热情； 2. 精通C/C++语言，熟练使用STL，熟悉常用设计模式； 3. 掌握常用Linux API，使用多线程、内存共享、网络异步处理等技术，理解缓存、消息队列、分布式存储等原理； 4. 有互联网高并发系统设计、开发、优化等实操经验； 5. 逻辑思维严密，做事有条理，责任心和团队意识佳，有计划和执行力；</t>
  </si>
  <si>
    <t>C# 程序员</t>
  </si>
  <si>
    <t>广州美之臣企业有限公司</t>
  </si>
  <si>
    <t>高级机器视觉软件工程师（C++）</t>
  </si>
  <si>
    <t xml:space="preserve">岗位职责： 1、依据设计人员提供的需求文档和架构设计文档进行产品的模块设计、编码工作； 2、为测试人员准备测试样本； 3、完成自己编码部分的单元测试； 4、修复负责模块的Bug； 5、撰写模块设计文档与开发文档。 任职要求： 1、计算机相关专业毕业，大专以上学历； 2、至少3年以上.net开发编程及设计经验，熟悉软件开发过程； 3、熟悉C#,.net ，framework，Winform开发,ADO.NET等开发技术； 4、熟练使用winform,懂得在window程序调用http接口； 5、有C/S行业软件开发经验，至少参与过3个.Net软件项目开发工作； 6、懂得调用第三方dll接口。 联系电话：02031239016-转分机号8147 交通路线：地铁2号/3号线，嘉禾望岗站A出口，右拐（抬头可以看到）“嘉大城”灰色大楼即是。 </t>
  </si>
  <si>
    <t>深圳格兰达智能装备股份有限公司</t>
  </si>
  <si>
    <t>机械/设备/重工 通信/电信/网络设备</t>
  </si>
  <si>
    <t>深圳智典云科技有限公司</t>
  </si>
  <si>
    <t>包住宿 五险一金 餐饮补贴 绩效奖金 员工旅游 周末双休</t>
  </si>
  <si>
    <t>c#/.net软件工程师</t>
  </si>
  <si>
    <t>1、本科以上学历，计算机、图像处理、电子信息、自动化等相关专业毕业，5年以上机器视觉开发经验； 2、精通C++，熟悉视觉图像处理和Halcon，具备模式识别和数学变换的能力； 3、能进行视觉硬件的系统设计和选型，熟悉市场上主流的相机、镜头和光源</t>
  </si>
  <si>
    <t>广州市卓杰计算机科技有限公司</t>
  </si>
  <si>
    <t>6-8万/年</t>
  </si>
  <si>
    <t>计算机软件 影视/媒体/艺术/文化传播</t>
  </si>
  <si>
    <t>带薪年假 全勤奖 节日福利 专业培训 交通补贴 通讯补贴 社保医保 绩效奖金 年终奖金 员工旅游</t>
  </si>
  <si>
    <t xml:space="preserve"> 1. 负责公司网站的前端用户交互页面制作，包括PC端以及移动端，与产品、后端、平面设计部协同工作；持续优化web前端呈现，提升用户体验； 2. 对前端信息架构以及网站结构的设计规划提供可行性建议和意见； 3. 配合开发主管制定公司网站开发标准； 4. 对产品经理、交互设计师提出的用户界面需求给出技术评估和解决方案；  任职要求: 1.有H5builder真机打包测试开发经验优先 2.有websocket开发经验优先 3. 计算机相关专业背景，2-3年及以上独立前端开发经验； 4. 精通HTML/XHTML、html5 、CSS、JavaScript、Ajax、Json、XML等技术，熟练使用css+div进行页面布局设计，了解页面的响应式. 6. 对浏览器兼容性、代码可维护性、前端性能优化等有所研究； 7. 有开发手机、Pad等移动平台上的前端应用页面及后台程序实现经验者优先。    工作时间：9:0-12:00  14:00-18:00  大小周 其他说明： 提供五险一金，节假日福利； 各种零食茶点，团建福利、户外拓展等集体活动； 享受所有国家法定带薪假期； 每年固定时间综合评估，发展空间大； 注重员工能力的发挥和成长； 期待您的加入~ </t>
  </si>
  <si>
    <t>深圳数位传媒科技有限公司</t>
  </si>
  <si>
    <t xml:space="preserve">为什么应聘我们？
1、工作时间：每天正常上班7.5小时，单双休。 2、办公环境：空调绿化环境办公、优雅舒适。 3、交通便利：双地铁直达，昌岗2号线E出口3分钟、宝岗大道8号线D出口2分钟。 4、培训系统：提供互联网技能培训、学习互联网主流技术、营销推广技能并提供外出专业技能培训。 5、晋升机制：能者居上！优秀者可享受分红、股权。 6、员工福利： ①、带薪年假+产假+婚假+旅游+聚餐+生日金+全勤+社保+医+车补+话补+房补+分红 ②、上班时间、也可以吃零食、早餐、下午茶，配有冰箱、微波炉等供吃货们使用。  一.岗位要求： 1.按系统设计完成功能模块的编写； 2.在规定时间内，按要求完成所分配的项目任务，包括：完成软件系统的开发、后台代码的实现； 3.编写代码注释和开发文档； 4.能独立分析、解决一定的问题； 5.对自己完成的功能，进行功能测试，查出功能存在的缺陷并保证其质量；  二.任职条件  工作突出且有意与公司一起发展的可加入合伙人机制，享受分红、股份。 岗位没很多，来就要赶快！  网址：www.zhuojie.cc 电话：02089202380 地址：广州市海珠区昌岗中路166号之3富盈国际大厦2308室。 </t>
  </si>
  <si>
    <t>股票期权 弹性工作 定期体检 员工旅游 专业培训 五险一金 大牛团队 年终奖金 14薪起 补充医疗保险</t>
  </si>
  <si>
    <t>职位描述： 1、负责智慧场景互动展示客户端引擎技术研发与维护； 2、产品需求的技术可行性评估, 程序框架及技术方案的设计和具体实现； 3、协助设计师及产品经理建立高效的可视化展示内容制作规范和流程, 完善并持续优化工具链； 4、积累游戏引擎技术，管理优化公共组件，帮助项目集成; 5、针对项目特性对游戏引擎进行优化改造, 指导项目研发人员正确高效地使用引擎相关功能。 岗位要求： 1. 3年以上C/C++及游戏客户端研发经验, 至少参与过一款3D游戏引擎的研发维护工作, 对游戏研发相关技术有系统的掌握并保持学习和关注； 2. 扎实计算机体系结构、算法与数据结构、操作系统原理等基础知识功底 ；  3.具备优秀的学习能力、分析解决问题能力以及优秀的沟通协作能力，热爱游戏</t>
  </si>
  <si>
    <t>C++软件工程师-提供住宿</t>
  </si>
  <si>
    <t>北京劳雷物理探测仪器有限公司</t>
  </si>
  <si>
    <t>员工旅游 专业培训 股票期权 年终奖金 绩效奖金 定期体检</t>
  </si>
  <si>
    <t>仪器仪表/工业自动化 贸易/进出口</t>
  </si>
  <si>
    <t xml:space="preserve">1、本科或以上学历，3年或以上.NET系统开发工作经验 2、熟练掌握C# 开发，精通EF6,MVC5。 3、熟悉设计模式，具有较强的面向对象的分析和设计能力，能熟练应用设计模式； 4、乐于深入研究各种技术及其底层机制，熟悉EF、Castle ActiveRecord等ORM工具，熟悉Memcached、MongoDb优先； 5、有良好的沟通表达能力，工作积极主动，责任心强； 6、有大型项目经验、系统架构开发经验、大型数据库优化经验者优先。 工作职责： 1、参于产品的需求调研、需求分析，完成系统建模工作； 2、针对需求分析，完成产品详细设计，并撰写相关技术文档； 3、熟悉主流开发框架和开发思想，搭建系统开发环境，实现核心代码； 4、解决产品运行和维护过程中的技术问题,对系统功能进行性能优化；  华丰供应链管理有限公司简介  广州市华丰供应链管理有限公司打造的B2B平台是全国促销赠品直采平台。华丰联定位：中国领先的促销赠品阳光直采平台。 公司由在中国促销赠品行业有20年经验的刘正良先生及多位促销赠品行业精英共同投资成立，立志于为全国促销赠品公司赋能：提供一站式阳光直采平台及积分商城、员工福利商城技术支持和物流支持！ 为了拓展全国市场，现需广招英才加盟华丰联B2B平台。 福利待遇： 1. 单双休工作制（大小周休息） 2、工作时间：上午8：30-12:00,下午13:30-17:30，实行大小周制度；每月休六天 ;带薪年假 3.  2-3个月实习期（入职第2个星期转正的例子公司常有）； 4. 员工享有法定节假日以及年休假、婚假、产假等； 5. 每逢员工生日、入司周年庆、传统节日等特殊节日，公司发放礼品； 6. 按照国家法定节假日带薪休假，并经常发放贴心的节日礼品 7. 社保必须的：表现优秀者，提前转正并提前购买社保； 8. 极具诱惑的薪酬待遇+提成比例（行业平均线上），有能者直接谈价 9. 公司组织相关主题的培训（企业文化、营销/采购/财务等工作技能、操作流程、员工心态、中高层管理外部培训、外聘专业讲师进行其他培训等）； 10. 公司为表现特别优秀者提供专业培训； 11. 福利待遇：底薪＋全勤奖+业务提成/项目奖金＋医保社保＋年终奖＋转正后逐年增加带薪年假 12. 顺利的晋升通道（公司旗下拥有三个子公司，有能力的人员能随时获得晋升） 13. 每月组织1次员工活动（如：爬山、游泳、聚餐、K歌、健身房运动等）,每年组织1次大型旅游，分别为春季旅游、秋季旅游（活动范围：省内外）  如果你愿意为未来奋力拼搏 如果你期待一个热情融洽的工作环境 如果你希望获得一个帮助你事业腾飞的平台。 请不要犹豫，赶快把你的简历递上。我们期待你的加入，共创未来。  公司地址：广州市白云区机场路49号盛裕商贸城二楼 坐公交到机场立交站：公司就在站台附近 坐地铁二号线到三元里站：步行8分钟左右到达公司 </t>
  </si>
  <si>
    <t>五险一金 免费班车 员工旅游 餐饮补贴 通讯补贴 出国机会 定期体检</t>
  </si>
  <si>
    <t>岗位职责： 1、 负责公司各种监控产品开发 2、 公司各种平台项目的设计、并负责完成代码研发 3、 根据开发规范与流程独立完成模块的设计、编码、测试级相关文档 任职要求： 1、 具有本科以上学历，计算机或软件开发相关专业，至少三年以上工作经验 2、 熟悉Windows平台下VS开发环境，熟练使用C++编程 3、 有OpenGL、OSG等三维图形开发经验 4、 有视频处理图形开发经验优先 5、 具有良好的程序设计风格、思维谨慎严密 6、 诚实守信、团结合作、乐于沟通</t>
  </si>
  <si>
    <t>广州山页信息控制有限公司</t>
  </si>
  <si>
    <t>上海数腾软件科技股份有限公司</t>
  </si>
  <si>
    <t>绩效奖金 员工旅游 定期体检 节日福利 全勤奖 带薪年假</t>
  </si>
  <si>
    <t>五险一金 免费班车 做五休二 带薪年假 周末双休 绩效奖金</t>
  </si>
  <si>
    <t>【任职要求】 1、大专以上学历，计算机、电子、软件工程相关专业，有开发经验者优先，条件优秀者可放宽相应条件。 2、有独立开发项目能力；思维敏捷、肯吃苦耐劳； 3、熟悉C#/C++语言； 4、熟悉多线程和TCP/IP开发； 5、熟悉SQLSERVER或oracle数据库，熟悉T-SQL或PL-SQL脚步，能变形数据分析类复杂SQL语句； 6、熟悉串口通讯开发以及组态王等工控软件优先考虑； 7、有制造业生产管理软件开发应用经验优先； 【岗位职责】 1、按需求按时有质量地完成指定的开发工作，并按照上级要求提交相关文档和工作报告； 2、参与项目的需求分析、模块设计和编码实现。 3、 根据项目设计文档或需求说明完成代码编写，调试，测试和维护。 4、按要求完成项目中指定模块的代码实现。 5、完成反馈问题的缺陷修改和软件升级维护。 6、解决系统中的技术难题。 7、完成关键技术的专利申请工作。</t>
  </si>
  <si>
    <t>1.参与云备份容灾产品概要设计、详细设计；
2.负责备份、存储、虚拟化等关键技术模块的功能开发、单元测试和集成测试支持；
3.负责备份、存储、虚拟化等关键技术模块的维护、升级和调优工作；
4.支持并解决云备份容灾产品部署和实施遇到的问题；
任职要求：
1.软件工程、计算机等相关专业本科及以上学历，3年以上开发经验；
2.精通Linux环境下软件开发和调试；或精通Windows环境下软件开发和调试；
3.精通C或者C++编程语言；有良好的面向对象的编程思想；
4.熟悉shell, python等脚本语言；
5.熟悉mysql、oracle、nosql等主流数据库；
6.对当前云计算中心基础设施，存储、网络、虚拟化、安全等有全面的认识；
7.熟悉openstack，vmware，KVM，云或者虚拟化平台技术接口优先；
8.有文件系统、虚拟磁盘存储格式、存储性能调优等相关经验优先；
9.热爱技术和编程，有扎实编程能力，有良好的数据结构和算法基础；
10.良好的沟通能力、理解能力和团队合作能力；
11.有良好的分析问题和解决问题的能力，强烈的责任感；</t>
  </si>
  <si>
    <t xml:space="preserve"> Web前端开发工程师 1、 Html, JavaScript熟练； 2、C/C++, Linux有一定经验； 3、大学本科及以上学历，一年相关项目经验； 4、会日语优先考虑。 </t>
  </si>
  <si>
    <t>C#中高级软件工程师</t>
  </si>
  <si>
    <t>广州科升信息科技有限公司</t>
  </si>
  <si>
    <t>上海芮想信息科技有限公司</t>
  </si>
  <si>
    <t>交通补贴</t>
  </si>
  <si>
    <t>1.熟练使用C#以及相应的开发工具(VS 2017)进行开发； 2.熟练编写查询、统计语句以及SqlServer的日常维护； 3.熟练使用js、css、JQuery； 5.熟练使用EF框架； 6.熟练使用ES6、ant design； 7.了解WinForm和Windows Service的开发； 8.良好的沟通能力； 9.需要驻点开发一年； 10.熟悉电子门禁业务的优先考虑。</t>
  </si>
  <si>
    <t>五险一金 补充医疗保险 补充公积金 弹性工作 年终奖金 绩效奖金 定期体检 专业培训</t>
  </si>
  <si>
    <t>1.向 ARM及 MIPS等多种 SoC平台进行嵌入式浏览器移植。 2.基于SoC平台对浏览器进行存储占用、内及图形性能优化。 3.更新维护相关技术文档 4.开发、维护数字电视协议  该职位要求一定的软件开发经验及实践能力 Essential 1.熟练掌握 C/C++开发。 2.了解面向对象开发。 3.了解传统数据结构及算法。 4.熟悉多线程进编。 5.熟悉 Linux平台下的软件 debug。 6.善于沟通交流，自我激励。 7.具备专业文档英语读写能力。 Desirable 1.英语口流畅。 2.熟悉 JavaScript、php、jsp。 3.了解 SQL数据库。</t>
  </si>
  <si>
    <t>c++开发工程师/C#开发工程师</t>
  </si>
  <si>
    <t>快胜科技（广州）有限公司</t>
  </si>
  <si>
    <t>五险一金 周末双休 员工旅游 节日福利 绩效奖金</t>
  </si>
  <si>
    <t xml:space="preserve"> 1、负责即时通讯方向的产品开发工作； 2、与产品、测试一起沟通协作，承接各种功能的版本迭代需求； 3、本科及以上学历，具备2年及以上软件开发经验，熟练掌握C++语言或扎实的C#基础； 4、深入理解计算机及操作系统原理，熟练使用Net Framework或者Net Core者优先； 5、有丰富的软件开发经验，能够独立完成开发工作； 6、具备一定的代码调试能力和复杂交互功能的实现能力等。 </t>
  </si>
  <si>
    <t>资深C++前端开发工程师（手游项目）</t>
  </si>
  <si>
    <t>上海鑫麒网络科技有限公司</t>
  </si>
  <si>
    <t>广东南方数码科技股份有限公司</t>
  </si>
  <si>
    <t>C#.Net软件工程师 (职位编号：RJGCS2)</t>
  </si>
  <si>
    <t xml:space="preserve"> 1.熟练掌握C++语言 2.了解STL，能够运用STL进行逻辑开发 3.数据结构基础良好 4.代码习惯良好，能够兼顾可读性和效率 5.具备独立解决问题的能力，有较强的代码阅读能力 6.拥有团队合作意识，能够良好的和团队其他成员沟通</t>
  </si>
  <si>
    <t>广州市康桥国际货运代理有限公司</t>
  </si>
  <si>
    <t>弹性工作 专业培训 五险一金 员工旅游 餐饮补贴 定期体检 年终奖金</t>
  </si>
  <si>
    <t>五险一金 员工旅游 专业培训 年终奖金 绩效奖金 全勤奖 带薪年假 带薪事假</t>
  </si>
  <si>
    <t>岗位要求： 1.大专以上，两年以上工作经验，良好的开发规范，工作态度积极，保持细心、虚心。善于协作与沟通、具备良好的团队合作精神。 2.精通JavaScript，除了能使用当前主流的js框架外，还要能够以面向对象方式编写自己的JS框架，编写JS控件，优化加载性能。 3.精通HTML + CSS，能够完全手动编写页面布局，Table或者Div都可以，除了满足浏览器兼容性，还要求代码整洁，语义清晰，易于维护。 4.理解前后端交互原理，能与后端程序员无缝配合。 5.了解主流框架（非强制要求），如果使用过AJAX、vueJS、angularJS更好，提升开发效率。 6.熟悉WebGL、three.js或者相关开发经验优先（非强制要求）。  岗位职责： 1、负责公司业务系统、产品的开发工作。 2. 根据开发需求完成完成模块设计、编码、测试及相关文档。 3. 参与系统需求与设计审核和代码检查。 4、完成上司安排的其他相关工作。</t>
  </si>
  <si>
    <t>手游工具开发（nodejs or C++）</t>
  </si>
  <si>
    <t>岗位要求： 1、一年（不含实习）以上全职工作经验； 2、熟悉向对象编程和多层架构的设计开发； 3、熟悉C#、Javascript、HTML5； 4、熟悉winform、webform、MVC至少一种； 5、熟悉MS SQL 、MySQL至少一种； 6、有 MQ开发经历者优先； 7、有团队长经历者优先； 8、欢迎女生；学历不限； 9、2019年大学应届毕业生能力强者可以尝试。 10、提供住宿；</t>
  </si>
  <si>
    <t>五险一金 补充医疗保险 餐饮补贴 弹性工作 定期体检 绩效奖金 员工旅游</t>
  </si>
  <si>
    <t>广州华洋软件有限公司</t>
  </si>
  <si>
    <t>岗位职责： 1. 负责收集需求，转化为开发需求； 2. 负责脚本工具开发及支持相关工作； 3. 负责脚本工具运行过程中的代码维护； 4. 使用工具优化、改善现有流程，减少人工操作部分，提高工作效率。  岗位要求： 1. 全日制本科及以上学历，计算机、数学等相关专业优先； 2. 熟悉Git、Svn等源代码版本管理工具； 3. 精通Python、Nodejs、Lua、Ruby、Shell等脚本语言中的1-2种； 4. 能够在无需指导的情况下开发，能够独立的解决开发过程中的问题； 5. 沟通表达清晰，逻辑思维严谨，责任心强，为人踏实能承受一定的工作压力； 6. 热爱手游，对手游主流玩法有相应的了解； 7. 有Linux系统下的服务端开发经验优先。</t>
  </si>
  <si>
    <t>4-4.5千/月</t>
  </si>
  <si>
    <t>绩效奖金 弹性工作 人性化管理 五险</t>
  </si>
  <si>
    <t>1、计算机或相关专业本科学历，优秀应届毕业生也可； 2、1年以上.NET设计、开发经验，精通C#语言和VS.NET进行WinForm/WPF开发； 3、熟练使用SQL Server/MySQL数据库，精通SQL语言； 4、具有开发工作经验者优先考虑；</t>
  </si>
  <si>
    <t>北京泛为信息科技有限公司</t>
  </si>
  <si>
    <t>广东蜂巢实验室互联技术有限公司</t>
  </si>
  <si>
    <t>五险一金 补充医疗保险 员工旅游 餐饮补贴 弹性工作 绩效奖金 定期体检</t>
  </si>
  <si>
    <t>深圳翰德品牌顾问有限公司</t>
  </si>
  <si>
    <t xml:space="preserve"> 工作职责： ? 负责广告投放系统的后台开发; ? 负责广告投放系统投放问题分析工作; ? 负责公共组件的开发和维护工作; ? 负责通过技术解决方案提升平台收入的工作。  工作要求： ? 本科及以上学历，对计算广告行业有兴趣，具备广告系统开发经验优先； ? 3年以上Unix/linux下C++后台Server开发经验； ? 熟悉C/C++开发语言，有使用甚至参与开源项目的经验更佳；有Golang/Python研发经验者更佳； ? 熟悉Unix/Linux操作系统原理、常用工具，shell脚本等； ? 熟悉TCP/IP协议，熟悉HTTP/HTTPS协议，熟悉Unix/Linux下常用架构设计方法； ? 熟悉并可运用Nginx, Redis, Mysql等服务解决工作中遇到的实际问题。 ? 工作积极主动，责任心强，具备良好的分析解决问题能力，能独立承担工作任务及把控任务进度； ? 乐观，自信，皮实，聪明。</t>
  </si>
  <si>
    <t>五险一金 员工旅游 餐饮补贴 通讯补贴 专业培训 绩效奖金 年终奖金 弹性工作 定期体检</t>
  </si>
  <si>
    <t>公关/市场推广/会展 广告</t>
  </si>
  <si>
    <t>五险一金 弹性工作 全勤奖 节日福利 不定期下午茶</t>
  </si>
  <si>
    <t xml:space="preserve"> 岗位职责： 主要负责底层代码开发、WebAPI开发和后台开发，负责系统迭代、bug检测及性能优化。  任职要求： 1. 全日制本科学历，计算机专业，5年以上项目开发经验； 2. 精通C#开发语言，精通WebForm和MVC，熟练掌握三层结构和ADO.Net； 3. 熟练掌握H5，CSS3,JS； 4. 熟悉SqlServer，熟悉存储过程； 5. 能熟练运用各种数据交互方法，XML，WebService，RestfulAPI，JSON； 6. 有网银支付转账开发经验者优先，包括但不限于支付宝支付，微信支付； 7. 具备良好的表达和沟通能力，具备优秀的问题解决能力、沟通能力，具备极强的团队精神和合作精神。   【给你惊喜】 1.  舒适环境 公司身处广州生态创意园-科汇园，繁华市区，闹中取静，交通便利，吃喝不愁； 2.  快乐团队 工作时我们一起奋斗，疲惫了我们一起吃大餐，吃胖了我们一起健身，赚钱了我们一起出游； 3.  挑战/机遇 极具竞争力的薪酬奖金、股权激励以及半年度调薪机会，良好的职业发展通道与人才发展规划，个人能力不受限，晋升通道为您敞开； 4.  后顾无忧 五险一金+健康体检+齐全假期+丰富礼金，你能想到的一项都不能少； 5.  彼此尊重 没有复杂棘手的办公室政治和人际关系，只有紧密的联系，平等的追求，共同的目标！  【HR小姐姐的一些话】 每一个职场人都像一只蜜蜂，勤勤恳恳，怀抱希望，背负了一些别人不知道的远大理想，投入到一段又一段工作中，伤痕累累，却发现无论多辛勤也飞不高，渐渐认定了有些事情自己做不到。亲爱的，来这里吧，这里有赏识你的伯乐，年轻智慧的老板，前景无限的项目，赤子之心的同事，让永远年轻、永远热泪盈眶的小哥哥小姐姐们带你飞！让才华横溢、充满无限可能的自己被别人看到！ “我想在天空飞翔，却发出刺耳声响，伟大的样子不能靠想象。”――蜂巢英联 </t>
  </si>
  <si>
    <t>岗位职责: 1. 负责公司网站的前端用户交互页面制作，包括PC端以及移动端，与产品、后端、平面设计部协同工作；持续优化web前端呈现，提升用户体验； 2. 对前端信息架构以及网站结构的设计规划提供可行性建议和意见； 3. 配合开发主管制定公司网站开发标准； 4. 对产品经理、交互设计师提出的用户界面需求给出技术评估和解决方案；  任职要求: 1. 本科及以上学历，计算机相关专业背景，2-3年及以上独立前端开发经验； 2. 精通HTML/XHTML、html5 、CSS、JavaScript、Ajax、Json、XML等技术，熟练使用css+div进行页面布局设计，了解页面的响应式. 3. 对浏览器兼容性、代码可维护性、前端性能优化等有所研究； 4. 有开发手机、Pad等移动平台上的前端应用页面及后台程序实现经验者优先。  我们的工作时间是9:30-12:00/14:00-18:00,每天工作6.5小时，享受所有国家法定带薪假期，每年固定时间综合评估，发展空间大。期待您的加入哦。</t>
  </si>
  <si>
    <t>C++资深游戏服务器开发工程师</t>
  </si>
  <si>
    <t>五四互娱</t>
  </si>
  <si>
    <t>.net(c#)高级软件研发</t>
  </si>
  <si>
    <t>广州惟客方信息技术有限公司</t>
  </si>
  <si>
    <t xml:space="preserve">岗位职责： 1.游戏服务器端核心模块与逻辑代码实现； 2.游戏服务器端代码测试与维护。  任职要求： 1.计算机或相关专业本科或以上学历； 2.2年以上Linux平台C#/C/C++/Java/开发经验 （游戏行业）； 3.熟悉Linux环境，熟悉数据结构与算法、Socket编程、多线程编程等； 4.熟悉redis、mysql数据库的开发与应用； 5. 热爱钻研技术，有良好的团队意识和沟通能力。  </t>
  </si>
  <si>
    <t>一、工作职责： 1、负责完成公司内部及对外的产品开发任务； 2、根据开发进度和任务分配，完成相应模块软件的设计、开发、编程任务； 3、进行程序单元、功能的测试，查出软件存在的缺陷并保证其质量； 4、进行编制项目文档和质量记录的工作； 5、维护软件使之保持可用性和稳定性。 二、任职资格： 1、计算机相关专业，3年以上软件开发经验。 2、熟悉C/S，B/S软件模型设计开发。 3、熟练运用.NET、C#，熟悉Windows Form，Asp.Net，Windows Services的开发。 4、熟悉.Net框架，有Asp.Net，MVC，WCF开发经验者优先考虑； 5、熟练掌握SQL-Server、Oracle等大型数据库的开发和应用； 6、熟悉HTML/CSS/JavaScript/JQuery等Web前端开发技术； 7、熟悉计算机网络知识； 8、具备良好的沟通合作技巧，较强的责任心及团队合作精神； 9、具有较强的个人学习能力及较强的创新能力； 10、具备高度的责任心、工作严谨细致，能承受一定的工作压力。</t>
  </si>
  <si>
    <t>迈韦尼通讯技术（上海）有限公司</t>
  </si>
  <si>
    <t>C#初级工程师</t>
  </si>
  <si>
    <t>联合星晨（广州）软件科技有限公司</t>
  </si>
  <si>
    <t>五险一金 补充医疗保险 餐饮补贴 年终奖金 定期体检</t>
  </si>
  <si>
    <t>创业伞投资有限公司</t>
  </si>
  <si>
    <t>��位����：
1、��公司�F有���w�a品的�S�o性工作，解决�a品��用中的BUG；
2、��公司�F有���w�a品的定制化功能�_�l和改�M工作，�M足客�舻亩ㄖ苹�需求；
3、良好的����思�S能力，工作�e�O主�樱�自�X性强，�����W��且善於�W��；
4、具�涓叨鹊呢�任心及�F��精神，��意接受挑�鹦缘墓ぷ鳎�能够及�r高效完成任�铡�
任��要求：
1、至少三年以上ASP.NET�_�l����；
2、精通C#�Z言及常用.NET框架；
3、熟��掌握JavaScript，HTML，DIV+CSS，��JQuery等主流JS框架�\用熟��；
4、熟悉MySQL、SQL Server等主流�Y料�欤�
5、熟悉���w�l展流程，思路清晰，程式�a����，具�淞己玫姆治龊徒饩����}的能力，能承受工作�毫Γ� 6、�e�O�崆椋��贤�能力强，塌��，敬�I，具有主�^能力性；�F��合作精神和强烈的事�I心。</t>
  </si>
  <si>
    <t>Job Description: 1. Be responsible for the design, imlementation and maintain of IKE/Ipsec protocols. 2. Be responsible for the design and implementation guidelines. 3. Participant in requirement analysis and study, technical communications and trainings. 4. Participant in the process improvement. 5. Actively collaborate with world-wide workmates 6. On-site support.  Qualifications: 1. At least 3 years software development experience for master degree, 5 years for bachelor degree; 2. Proficient in a Linux C++ development environment; 3. Solid computer science knowledge including Operating System, IP Network, Performance and Security; 4. Experience in design and implementation of IKE/Ipsec is a plus; 5. Self-motivated, team player and passionate for quality;  职责描述： 1. 主要负责IKE/Ipsec模块的设计，实现和维护。 2. 根据需求文档完成相关模块的设计、编码等开发工作。 3. 对现场部署产品进行必要的维护和支持。 4. 积极主动地与其他同事进行沟通。  技能要求： 1. 硕士三年，本科五年以上工作经验。 2. 深厚的基于Linux环境的C++/C编程功底，丰富的软件调试优化经验。 3. 有IKE/Ipsec开发经验者优先。 4. 很强的团队合作精神，积极主动，强烈的责任心。</t>
  </si>
  <si>
    <t>岗位职责： 1. 配合项目管理部进行项目的需求分析、概要设计、详细设计、技术文档的编写； 2. 负责核心代码编写； 3. 协助产品经理完善产品设计； 4. 指导软件工程师的日常开发工作，解决开发中的技术问题及整理培训文档； 5. 协助完成项目系统交付工作，对项目实施提供支持； 6.审查代码编写质量。  任职要求： 1、本科以上学历，计算机相关专业背景，
3年以上开发工作经验，年龄28岁以上，在上海工作经验1年以上； 2、熟练掌握SQL,Server及应用SQL语言，编写存储过程的能力； 3、熟悉MVC架构； 4、精通HTML5,JavaScript,JQuery,LinQ,CSS,XML,Web Service AJAX等技术； 5、善于沟通，责任心强，具备良好团队合作精神； 6、有大数据分析项目，CRM项目，工作经验优先； 7、有一定的团队管理经验。 8、熟悉vue或是react优先。</t>
  </si>
  <si>
    <t>广州大铁锐威科技有限公司</t>
  </si>
  <si>
    <t>北京睿科伦智能科技有限公司</t>
  </si>
  <si>
    <t>五险一金 员工旅游 餐饮补贴 专业培训 定期体检 年终奖金 住房补贴 加班补贴 周末双休 节日福利</t>
  </si>
  <si>
    <t>1、负责公司各产品的设计开发工作； 2、使用.net搭建产品系统架构； 3、与项目组成员协同配合，共同完成产品设计开发任务； 4、对整个.net平台有深刻了解，为初级工程师提供规范和指导； 5、书写整理程序开发标准文档。 任职要求： 1、本科以上学历（全日制统招），计算机相关专业 2、能按规范编写相关开发文档，有较强的理解能力、沟通能力和学习能力； 3、参与需求分析、软件设计计划制定以及一些技术、软著、专利文档的编写工作； 4、有2年以上c#开发经验，熟悉.NET框架及C#语言特性,有B/S项目开发经验者优先 5、熟悉html5、wcf、wpf技术； 6、掌握mysql、Oracle数据库</t>
  </si>
  <si>
    <t>节日福利 专业培训 弹性工作 免费饮料 做五休二 绩效奖金 带薪年假 五险一金</t>
  </si>
  <si>
    <t>1、负责灵云能力平台相关模块的开发与维护
2、负责语音、语义 两个方向其中一个方向的产品化工作
3、参与能力平台的设计、开发工作
4、解决能力平台测试及售后实施过程中反馈的产品问题 任职要求：
1、本科以上学历（985、211优先），计算机科学或软件工程等相关专业
2、3 年以上 C++ 软件开发经验，编程功底扎实，掌握常用数据结构和算法
3、熟悉 TCP/IP、HTTP 协议，有 socket 编程和多线程相关经验，熟悉 probobuf
4、熟悉 Linux/Unix 系统，熟悉 shell/python 等任一种脚本语言
5、具有良好的团队协作能力和沟通能力，工作积极主动、责任心强
6、有Linux下丰富的C/C++编程和调试经验优先
7、有分布式、高性能、高并发服务开发经验者优先
8、语音方向：有音频处理经验或熟悉 ffmpeg 者可优先考虑
9、语音方向：熟悉 MRCP、SIP者优先</t>
  </si>
  <si>
    <t>急招C#开发工程师（WPF方向）</t>
  </si>
  <si>
    <t>广州宸瑞软件科技有限公司</t>
  </si>
  <si>
    <t>餐饮补贴 通讯补贴 五险一金 带薪年假 周末双休 年底双薪 年终奖金</t>
  </si>
  <si>
    <t>中新智擎科技有限公司</t>
  </si>
  <si>
    <t>岗位职责： 1、根据项目具体要求，承担桌面播放器项目界面开发及维护和云助手桌面项目界面开发及维护； 2、独立完成软件系统及业务功能流程的设计、研发； 3、协助上级进行业务需求的讨论，技术重点难点问题的解决； 4、参与搭建系统开发环境，完成系统框架和核心代码的实现。  任职要求： 1 、本科以上学历，一年以上C#相关程序设计、开发经验； 2、 熟练掌握C#客户端WPF程序开发； 3 、熟练掌握C#网络通信以及多线程程序开发； 4、 熟练掌握面向对象软件分析设计方法； 5、 有良好的沟通,表达,分析能力,有团队合作精神和优秀的学习能力; 6、有流媒体开发经验的优先。  ** 我们给予您： 1、五天工作制，周末双休； 2、六险一金，再加通讯补贴、午餐补贴、假期齐全，探望福利、下午茶、生日活动； 3、每月有部门经费，吃喝玩乐停不下来； 4、享有国家规定的法定假日及年假、婚假、产育假等假期； 5、极其重视员工的发展空间，设立明确的各职位的发展路线及每年一次的职级调整机会； 6、“以人为本”调节员工身心，每年定期给员工举行旅游活动； 7、文体活动：每周四有羽毛球或篮球等活动任君选择； 8、户外活动：定期举行丰富多彩的主题活动如：爬山、烧烤、拓展等； 9、工作环境：位于海珠区富力天域A级写字楼，交通便捷。办公室宽敞明亮、舒适温馨。</t>
  </si>
  <si>
    <t>五险一金 绩效奖金 年终奖金 弹性工作 交通补贴 员工旅游 出国机会</t>
  </si>
  <si>
    <t>岗位职责： 1、 负责公司智能视觉产品的设计及优化。 2、 负责软件架构设计及维护。 3、 解决测试部门提出的问题缺陷。 4、 负责公司产品技术文档的编写及客户现场问题的跟踪解决。 任职资格： 1、 软件工程、通信、计算机等相关专业统招本科及以上学历； 2、 精通linux下的c++开发，精通网络socket编程，具备软件架构设计经验; 3、 有视频分析相关的视觉算法开发经验者优先考虑。 4、 学习能力强，具备优秀的逻辑思维能力，善于沟通交流。  工作时间：双休，实行弹性工作制； 公司福利： 1、扁平化管理，优秀人才有出国交流及轮岗机会。 2、月度聚餐、月度生日会、下午茶和咖啡等不定期免费提供； 3、按国家规定缴纳五险一金； 4、每年有5天全薪病假； 5、5-10天全薪年假/年； 6、每年1-2次旅游机会。</t>
  </si>
  <si>
    <t>C#开发工程师（制造信息化管理部） (职位编号：GZSZ04)</t>
  </si>
  <si>
    <t>欧派家居集团股份有限公司</t>
  </si>
  <si>
    <t>13-16万/年</t>
  </si>
  <si>
    <t>任职要求： 1. 计算机、软件或相关专业，3年以上工作经验； 2. 熟悉面向对象开发、有良好的计算机知识体系基础； 3. 熟悉C#开发、熟悉常用设计模式、了解常用开源的框架和类库； 4. 熟练.net环境下的Asp.net MVC、WebApi、WebService、 EF、LINQ、Windows服务、WinForm等开发技术 5. 熟练掌握SQL、Oracle等数据库使用，存储过程编写及性能调优。 6. 熟悉前后端开发，熟悉主流的前端框架JQuery、Vue、React等。 7. 具备良好的代码风格和逻辑能力以及文档编写能力； 8. 良好的沟通与团队合作能力，工作责任心强。  岗位职责： 1、负责制造信息化相关系统（MSCS、APS、MES等）的开发工作； 2、系统模块设计与编码工作，根据设计文档编程实现；  3、项目的系统维护、技术支持及日常问题处理</t>
  </si>
  <si>
    <t>北京凯恩帝数控技术有限责任公司</t>
  </si>
  <si>
    <t>高级C#(winform方向）开发工程师</t>
  </si>
  <si>
    <t>广州易察市场研究有限公司</t>
  </si>
  <si>
    <t>学术/科研 仪器仪表/工业自动化</t>
  </si>
  <si>
    <t>五险一金 员工旅游 交通补贴 餐饮补贴 定期体检 绩效奖金 弹性工作</t>
  </si>
  <si>
    <t>任职要求： 1、熟练掌握C或C++，CET6； 2、有较强的逻辑思维能力和沟通能力； 3、有MFC或QT软件工程开发经验，熟悉数控机床； 4、计算机、电子、通信、自动化、机电等专业，研究生及以上学历。 岗位职责： 1、负责跨平台产品的界面或功能开发，进行算法研究和实现； 2、进行白盒测试或灰盒测试 ，撰写设计说明、用户手册等文档。</t>
  </si>
  <si>
    <t xml:space="preserve"> 1、负责完成公司内部及对外的产品开发任务； 2、根据开发进度和任务分配，完成相应模块软件的设计、开发、编程任务； 3、进行程序单元、功能的测试，查出软件存在的缺陷并保证其质量； 4、进行编制项目文档和质量记录的工作； 5、维护软件使之保持可用性和稳定性。   职位要求：  1、熟悉C#编程，.net framework框架，掌握面向对象软件分析设计方法 2、要求对winform开发有3年以上经验 3、熟练掌握c#等编程语言，熟悉 vs2010 以上版本编译器 3、会html，js，Ajax, JQuery等前端脚本语言者优先 4、要富有学习精神和团队精神，为人沉稳、做事踏实、肯于思考 5、熟悉编写SQL语句,熟练使用mysql,oracle等数据库 6、会cefcharp和混合开发者优先 7、能使用winform的界面优先方案制作出美观专业的桌面程序  </t>
  </si>
  <si>
    <t>java软件工程师</t>
  </si>
  <si>
    <t>深圳智本科技有限公司</t>
  </si>
  <si>
    <t>深圳市穗彩科技开发有限公司</t>
  </si>
  <si>
    <t>五险一金 员工旅游 交通补贴 餐饮补贴 年终奖金 定期体检 节日福利 高温津贴</t>
  </si>
  <si>
    <t xml:space="preserve"> 1. 熟练掌握Java语言,J2EE规范,熟悉JSP,Servlet,javaBean,Jdbc开发. 2. 能够基于 Struts2,Hibernate,Spring,iBatis,MyBatis,Spring MVC,Quartz 主流开源 框架进行企业级项目开发. 3. 熟悉HTML,CSS,JavaScript,XML,JSON,Ajax,EasyUI,JqueryUI. 4. 熟练掌握Oracle,SqlServer，mysql主流数据库开发,存储过程以及数据库性能优化. 5. 熟悉Linux 布署 6. 有一定web前端开发经验优先。  有以下相关经验者优先： 1. 企业OA 系统， 流媒体应用开发等优先。 2. 有责任心。  工作责任心强,沟通理解能力强,具备团队合作精神. 至少要三年工作经验，不符合条件者勿扰。</t>
  </si>
  <si>
    <t>1、统招大学本科及以上学历，7年以上项目开发经验，10年以上更佳； 2、精通Linux/windows下C/C++程序开发，熟练使用Shell脚本； 3、精通数据结构和算法，有很好的面向对象分析和设计能力，精通常用设计模式和主流设计工具，擅长系统建模和总体设计； 4、能够进行网络应用的设计与开发，熟悉各种网络协议，精通TCP/IP协议，熟悉Socket服务程序开发； 5、良好的文档撰写能力，能熟练编写项目的需求分析和设计文档； 6、具有分布式系统架构设计能力与经验，熟悉Dubbo、redis、kafka、MQ、zk、mycat、Spark等常用中间件技术或开源技术； 7、熟悉常用数据库系统，包括关系型数据库、缓存数据库以及其他开源数据库，了解主流数据库的优缺点，熟悉数据库分库分表、读写分离等技术，并能结合实际进行系统数据建模。</t>
  </si>
  <si>
    <t>c# Wpf开发工程师</t>
  </si>
  <si>
    <t>广州市博祥软件科技有限责任公司</t>
  </si>
  <si>
    <t>0.3-1.2万/月</t>
  </si>
  <si>
    <t>海宁思核科技有限公司</t>
  </si>
  <si>
    <t>工作职责: 1.主要负责C#桌面系统开发及维护； 2.并参与软件产品的需求分析、概要设计、编码、测试、部署上线等工作； 3.开发文档的编写； 任职资格: 1、1-5年 B/S,CS 开发工作经验，有较丰富的的开发和实施，项目分析经验； 2、熟悉 winform，wpf ,Web Service，熟悉.net framework3.5/4.0和三层架构； 3、熟悉java"script"、Ajax、Css、Ajax、XML，DHTML等web开发领域相关技术，静态生成技术； 4、熟悉 SQLServer 或 Oracle数据库，熟练掌握 SQL 语句与存储过程的编写、数据库函数，并具备SQL性能分析与优化能力； 5、对设计模式, NET MVC架构, 数据库设计 等技术有一定认识； 6、具有较强责任心, 具有团队合作精神, 自学能力强，有创新探索能力； 7、具备较强的文档撰写能力(包括需求分析、概要设计等)和良好的沟通理解能力； 8.具备ERP开发经验优先优先。 9、在客户现场办公，包吃包住。能加班能出差优先。</t>
  </si>
  <si>
    <t>工作内容： 1、验证、实现深度学习领域的前沿研究，参与技术的工程化工作，推动算法在现实问题中的落地和迭代； 2、计算机视觉算法研发与优化，如object recognition, feature detection and pattern matching； 3、深度学习训练系统与AI应用系统研发、维护与优化； 4、机器人通用平台与Robot OS研发。  要求： 1、本科及以上学历，C++编程功底扎实，良好的算法、数据结构知识； 2、熟悉Linux系统，深入了解计算机体系与结构； 3、强烈技术热情和学习欲望，快速掌握新知识； 4、出色的解决问题能力，乐于技术分享和讨论。  以下的经验和能力会是加分项： 1、熟悉Tensorflow或类似的机器学习框架，熟悉CNN和RNN其中之一；   2、参加过ACM World Final。</t>
  </si>
  <si>
    <t>广州昊达信息科技有限公司</t>
  </si>
  <si>
    <t>1、大专以上学历，3年以上c#语言项目开发经验； 2、精通C#，能熟练使用Visual Studio 2012以上版本开发工具； 3、熟悉C/S和B/S模式的软件开发，熟练开发用户控件和自定义控件； 4、熟练掌握javascript、ajax、jquery、css前端技术； 5、有数据库设计经验，熟悉SQL SERVER或Oracle数据库的开发和管理； 6、熟练编写存储过程、视图、触发器、事务； 7、具有很强的责任感、优秀的学习能力与沟通能力。</t>
  </si>
  <si>
    <t>C++高级开发(名校名企)</t>
  </si>
  <si>
    <t>深圳布洛城科技有限公司</t>
  </si>
  <si>
    <t>深圳市明德儒商企业管理有限公司</t>
  </si>
  <si>
    <t>广州诚玖信息科技有限公司</t>
  </si>
  <si>
    <t>任职资格 1、本科及以上学历，计算机、软件工程及相关专业； 2、3-5年左右Linux 开发经验和互联网行业开发经验； 3、熟悉C/C++、设计模式、TCP/IP协议、网络编程、p2p网络通信等； 4、熟悉使用linux命令、shell脚本语言； 5、熟练阅读业内的英文资料文档； 6、有名企工作经历优先。  我们希望你是这样的： 自我驱动，有强烈的愿望成为一个出类拔萃的人，而非安安稳稳过小日子； 专注纯粹，愿意对所做的事情投入100%的精力，而非总是想着给自己留条后路； 勇敢乐观，敢于挑战高难度的任务，而非畏首畏脚； 善于学习，stay hungry,stay foolish,拥有持续进步的能力，而非坐吃山空； 有责任心，看到问题能够指出问题并解决问题，而非视而不见或者抱怨别人。</t>
  </si>
  <si>
    <t>岗位职责： 1.负责web前端的设计、开发和系统维护工作 2.参与产品前端性能优化、故障排查和解决、安全加固等工作 3.参与模块设计、承担系统和项目开发工作的同时，能够指导初级工程师，进行技术分享，进行团队及项目管理 4.前端基础知识扎实，具备基础算法能力，熟练掌握运用 5.根据需求实现页面交互效果 任职要求 1.本科及本科以上学历，有相关经验优秀者可放宽学历要求 2.具备两年以上前端开发工作经验 3.熟练掌握CSS.JS.ES6.VUE网页性能优化方法，熟悉PHP脚本建站模式 4.熟悉交互产品的前端系统设计、开发与实现、浏览器兼容，CSS.HTML.JAVASCRIPT基础扎实，拥有好的编码习惯 5.有成功项目参与经验，能够适应互联网行业高压工作，良好的团队配合能力 6.有强烈责任心，对工作负责到底，保证交付时间和质量</t>
  </si>
  <si>
    <t>岗位职责： 1、负责项目系统UI前端的设计和框架的搭建，参与核心功能模块的编码与测试工作； 2、编写系统设计等重要文档； 3、指导初级软件工程师； 岗位要求： 1、计算机相关专业本科以上学历； 2、三年以上.net平台开发经验，熟练掌握.net (c#,Ado.net,WCF,WebService,ORM等)技术，能够熟练从事Web 应用程序与桌面应用程序的开发； 3、熟练掌握面向对象设计与开发、多层架构系统设计与开发； 4、熟练掌握Sql Server、MySql数据库； 5、熟悉WEBAPI， 熟练掌握Vue、React、Angular等UI前端之一； 6、具有良好的项目开发规范意识； 7、具有积极的学习态度，积极、勤奋、敬业、负责任的工作态度，富有团队合作精神； 8、具有良好的沟通能力，积极主动的沟通习惯，清晰通俗的表达方式； 9、具备优秀的学习能力和解决问题的能力者优先。</t>
  </si>
  <si>
    <t>上海徐毓智能科技有限公司</t>
  </si>
  <si>
    <t>C#.NET开发技术员</t>
  </si>
  <si>
    <t>广州智管信息科技有限公司</t>
  </si>
  <si>
    <t>五险一金 绩效奖金 架构扁平 领导Nice 下午茶 股票期权</t>
  </si>
  <si>
    <t>工作职责：
1、 负责高性能服务器端程序的设计，开发与测试；
2、 数据库系统的设计，开发与测试。 岗位要求：
1、计算机相关专业本科及以上学历；
2、熟悉Linux操作系统，具备丰富的C++开发经验，熟悉Shell/Python等脚本语言，熟悉设计模式和面向对象开发；
3、精通各类算法和数据结构；
4、有较强的独立解决问题能力、学习能力、以及沟通能力。 有以下经历者优先考虑：
1、对分布式系统、存储系统、并行计算、编译器、数据库内核、数据库引擎、进程调度、任务调度、中间件开发等任一方向有深入研究的优先考虑；
2、有数据库存储引擎，执行引擎开发经验，熟悉数据库执行计划树优化；
3、熟悉LLVM/LLVM JIT；
4、有人工智能平台或大数据系统开发经验；
5、曾在算法类竞赛中获奖；
6、在计算机国际***会议相关领域发表过论文。</t>
  </si>
  <si>
    <t>岗位职责 1、参与项目需求分析，进行系统框架和模块的设计。 2、根据项目具体需求，承担所分配的任务，并按计划完成任务目标。 3、独立完成软件系统及模块的设计，编程和调试。  技术要求 1、1年以上C#,.NET工作经验，熟练SQL Server； 2、对Javascript和Ajax有丰富的实际工作经验； 3、熟悉MVC，Windows 服务； 4、责任心强，优秀的团队合作精神，良好的沟通能力； 5、有使用FineUI经验者优先。</t>
  </si>
  <si>
    <t>c++软件工程师#包吃住</t>
  </si>
  <si>
    <t>深圳市实信达科技开发有限公司</t>
  </si>
  <si>
    <t>美天化妆品有限公司</t>
  </si>
  <si>
    <t>五险一金 绩效奖金</t>
  </si>
  <si>
    <t>岗位职责 1、接受模块设计任务，完成模块的对外接口定义设计和内部数据结构和主要算法设计； 2、负责产品子系统或模块的详细设计，提交详细设计文档； 3、负责相关子系统或模块的编码设计； 4、指导并参与模块的单元测试工作，提交单元测试分析报告； 5、进行产品技术白皮书的编写和公司内部培训资料的准备；  任职要求 1、计算机或相关专业，本科以上学历； 2、4年以上实际项目开发经验; 3、精通C++语言，熟练掌握常用开发工具，例如：C++builder； 4、非常透彻理解面向对象分析/设计/编程，设计模式以及架构模式等； 5、有Microsoft SQL Server或者Oracle数据库商业应用开发经验； 6、有较强的沟通协调能力、强烈的责任心和敬业精神； 7、具有项目管理经验，熟悉业务需求方案分析者优先；  员工福利 1、富有竞争机制的薪酬体系：月薪+绩效+年终奖，每年有1-2次调薪机会； 2、保险保障：为员工购买五险一金; 提供员工食堂；可提供宿舍。</t>
  </si>
  <si>
    <t xml:space="preserve"> 公司已经谈好投资方案，计划做一流的综合电商APP，颠覆传统互联网思维，做新时代的引领者。所以我们需要有丰富经验的软件工程师，只要您有梦想有才华，到时候可以技术入股或团队入股，如果您不需要股份我们也可以提供最高的待遇.具体可面谈.欢迎您投简历给我们。 岗位职责：
1、负责软件项目的开发、编码以及单元测试工作；
2、负责应用系统开发过程产出文档的编写；进行程序单元、功能的测试，包括测试脚本的编写
3、负责公司平台的程序功能开发与维护工作；
4、负责平台代码维护和运行系统的跟踪维护，功能改进工作。
5、解决系统中的关键问题和技术难题。
6、有过大型项目管理经验，具备独立带领开发团队开发项目能力。
任职资格：
1、计算机相关专业背景，本科以上学历，二年以上开发工作经验；
2、熟悉数据库编程，精通数据库应用（MYSQL/SQL SERVER等）；
3、熟练掌握.NET Framework（C#）或 JAVA，能开发B/S C#.net mvc构架的应用程序； 4、熟悉软件设计、开发、测试、版本控制等工具，可独立完成工作任务
4、做事严谨踏实，责任心强，条理清楚，善于学习总结，有良好的团队合作精神和沟通协调能力； </t>
  </si>
  <si>
    <t>深圳市旅联资讯有限公司</t>
  </si>
  <si>
    <t>酒店/旅游 房地产</t>
  </si>
  <si>
    <t>广州金升阳科技有限公司</t>
  </si>
  <si>
    <t>五险一金 节日福利 带薪年假</t>
  </si>
  <si>
    <t>广州弘度信息科技有限公司</t>
  </si>
  <si>
    <t>岗位职责： 1、 负责web页面开发； 2、 负责前端框架的设计与实现； 3、 负责公共组件的开发及对新技术的调研应用； 4、 为前后端技术改进，网站性能优化，技术选型提供解决方案； 5、 持续优化前端开发模式和规范； 6、 负责小程序开发。  任职要求： 1. 熟练掌握DIV+CSS，HTML基本布局以及HTML5+CSS3新特性，根据设计图完成PC页面、移动端H5页面、微信页面的开发。 2. 熟练掌握JavaScript，制作各种网页特效，前后端交互。 3. 掌握Vue.js 、AngularJs 、Ionic等MVC、MVVM框架，理解运用模块化开发实现 SPA单页面应用。 4. 熟练运用 sass、less等css预处理器工具，使用gulp、webpack等打包构建自动化流程开发工具提高效率。 5. 掌握svn、git等协同开发控制工具，懂react，了解跨域方法。 6. 熟悉微信小程序开发（必备）。</t>
  </si>
  <si>
    <t>五险一金 员工旅游 餐饮补贴 专业培训 定期体检</t>
  </si>
  <si>
    <t>五险一金 员工旅游 专业培训 绩效奖金 年终奖金 定期体检 股票期权</t>
  </si>
  <si>
    <t>工作职责： 1.负责公司核心系统的开发和维护，能独立的负责某一个模块或者小型项目； 2.能根据用户需求、产品功能进行项目文档撰写；能独立进行设计并参加设计评审； 3.根据开发进度和任务分配，完成相应模块软件的设计、开发、编程任务； 4.进行程序单元、功能的测试，查出软件存在的缺陷并保证其质量； 5.对用户体验有一定的了解； 任职资格： 1.大专及以上学历，计算机类相关专业，2年以上ASP.NET MVC或WinForm 开发工作经验； 2.熟悉ASP.NET、JavaScript、JQuery、AJAX、Div+CSS等技术；熟练使用相关开发工具； 3.熟练使用SqlServer或Oracle等常用数据库，并具有较强的数据库编程和优化能力； 4.熟练掌握C#多线程技术，有大数据量处理和并发开发经验优先； 5.服务器软件安装，.Net运行环境搭建，Web应用程序部署； 6.思维敏捷、逻辑清晰，能快速理解业务流程及应用需求； 7.具有良好而规范的编程习惯和技术文挡编写习惯。</t>
  </si>
  <si>
    <t xml:space="preserve">岗位职责： 1. 负责部门产品的架构设计及系统优化； 2. 负责视频智能分析相关产品C++代码实现； 3. 负责软件工程师的技术能力培养；
4. 协助团队保证产品进度和质量，编写技术文档。  任职资格： 1. 计算机相关专业，全日制本科以上学历； 2. 五年以上的后端服务器开发经验，两年以上系统架构设计经验； 3. 精通C/C++跨平台的开发，多线程并发，进程间通信。 4. 精通网络通信，熟悉RTP以及RTSP,RTMP通信协议，有视频编解码相关经验。 5. 良好团队协作精神和抗压能力，有能力对团队成员进行指导。 6.  了解后端技术领域新技术最新发展，有多算法调度开发经验优先。   </t>
  </si>
  <si>
    <t>广东亮健好药房连锁有限公司</t>
  </si>
  <si>
    <t>广州灵感科技有限公司</t>
  </si>
  <si>
    <t>五险 节日福利 生日福利 员工旅游 专业培训 弹性工作 绩效奖金 年终奖金 大小周休息</t>
  </si>
  <si>
    <t>绩效奖金 弹性工作 出国机会 专业培训</t>
  </si>
  <si>
    <t>1、负责公司核心系统的开发和维护，能独立的负责某一个模块或者小型项目； 2、能根据用户需求、产品功能进行项目文档撰写；能独立进行设计并参加设计评审； 3、根据开发进度和任务分配，完成相应模块软件的设计、开发、编程任务； 4、进行程序单元、功能的测试，查出软件存在的缺陷并保证其质量；  岗位要求： 1、计算机，信息技术，软件开发或相关专业，专科以上学历，要求1年以上.Net开发经验； 2、精通运用.Net Framework4.5,AJAX，MVC、XML、C#、ADO.Net、熟悉C#高级特性知识（反射、泛型、可变参数等）等技术； 3、能够熟练的调用并能开发API相关接口，如Web service、Web API、WCF等接口协议及开发应用； 4、精通SQL Server或Oracle等大型数据库开发，精通SQL语句，熟练编写存储过程、触发器及视图；熟悉非关系型数据数据库Redis等。 5、熟练使用WebService、O/R mapping、Remoting、多线程、IOC等技术，熟悉UML建模语言；熟练编写高质量的HTML，DHTML，CSS，JavaScript代码； 6、对代码执行效率、性能优化、数据库缓存、页面缓存有一定的经验； 7、熟悉团队软件开发流程和相关工具，如源代码控制，缺陷程序跟踪和质量监管； 8、熟悉应用软件开发的周期和项目管理的方法； 9、具有良好的编码风格及习惯，具有良好的逻辑思维能力、沟通能力、团队合作能力; 10、有大数据开发经验者优先，如熟悉Hadoop、Spark、NLP等。  岗位关键词：软件工程师 .net工程师 研发工程师 后端开发 .net开发  【我们的优势】 1、朝气蓬勃的大健康行业； 2、集团化运作的600+中大型企业； 3、互联网电商+实体连锁+新媒体多元化发展方向； 4、先进的管理模式、成熟的运营销团队； 5、优秀的内部晋升、内部调岗机制； 6、越秀区商业区3000+办公区、比邻地铁站；  【福利待遇】 1、朝九晚六7.5小时上班制+全勤奖+高基数社保缴纳； 2、享受每年一次的专业体检+员工用药特价+节日福利+下午茶； 3、带薪年假+婚假+产假+病假等； 4、各类专业培训及优秀的晋升机制； 5、定期生日福利+员工活动+年底奖金； 6、差旅补贴+包住房+餐饮补贴+通讯补贴+证书奖金；</t>
  </si>
  <si>
    <t xml:space="preserve">3. 对游戏服务器的稳定性，安全性，效能等多方面质量全面负责  1. 计算机/软件相关专业本科以上学历 2. 5年或以上游戏服务端开发经验，熟悉游戏服务器主流架构，至少完整参与过一款上线游戏项目 6. 对主流游戏开发引擎（如Unity、Cocos2dx）有一定的研究与理解 </t>
  </si>
  <si>
    <t>深圳市华师兄弟文化传播有限公司</t>
  </si>
  <si>
    <t>C++客户端开发工程师</t>
  </si>
  <si>
    <t>广东泓钊教育科技有限公司</t>
  </si>
  <si>
    <t>上海起凡数字技术有限公司</t>
  </si>
  <si>
    <t>教育/培训/院校 影视/媒体/艺术/文化传播</t>
  </si>
  <si>
    <t>周末双休 做五休二 五险一金 员工旅游 弹性工作 全勤奖 节日福利</t>
  </si>
  <si>
    <t>岗位职责： 1、高效、高质地完成代码编写，确保符合前端代码规范； 2、负责公司现有项目和新项目的前端修改调试和开发工作； 3、与设计团队紧密配合，能够实现设计师的设计想法； 4、与后端开发团队紧密配合，确保代码有效对接，优化网站前端性能； 5、页面通过标准校验，兼容各主流浏览器。  岗位要求： 1、2年以上前端开发经验，有手机端和响应式页面的开发经验； 2、熟悉JavaScript/Jquery/Bootstrap/Require加载， 3、精通至少一种JS框架（如Vue.js、React.js）； 4、熟悉Layer、Ztree、js表单验证、表格控件等 ； 5、依据产品需求，完成前端页面的功能开发和维护；与后台工程师协作，完成JSON数据交互、动态信息展现。 6、熟悉小程序  福利待遇： 1、5天7.5小时工作制，周末双休； 2、入职后购买社保； 3、享有带薪年假、婚假、产假、丧假以及国家法定假日； 4、每月生日会； 5、每年定期体检； 6、丰富多样的文娱活动； 7、每年享有一至两次团体员工旅游； 8、咖啡奶茶随意取用，每周三下午茶点； 9、春节假期20天。</t>
  </si>
  <si>
    <t>五险一金 补充医疗保险 餐饮补贴 绩效奖金 年终奖金 定期体检 弹性工作</t>
  </si>
  <si>
    <t xml:space="preserve">  岗位职责：  1.使用C++/Qt进行基于Win32平台上的游戏平台客户端研发；  2.按照产品需求、项目计划，保证项目按时保质的完成；  3.开发过程中系统框架设计、详细设计文档的编写；  4.和团队一起进行单元测试、代码评审等软件质量改进过程以不断提高软件质量；  5.对已有系统进行维护性开发及修正；    岗位要求:  1.计算机相关专业本科以上学历;  2.熟练掌握C/C++面向对象编程（两年以上C/C++研发经验）；  3.熟悉STL（熟悉STL中容器、算法各自特点、区别和使用场景）；  4.精通算法和数据结构者优先;  5.熟悉Windows界面编程和了解Windows消息循环机制者优先;  6.了解和使用过boost、protobuf、ace等第三方库者优先；  </t>
  </si>
  <si>
    <t>岗位职责： 1、负责Unity3D开发工作； 2、负责编写专题代码逻辑； 3、根据项目需求，进行游戏程序设计及开发工作； 4、与项目策划组、美术相关人员共同讨论开发需求及设计项目实现细节，保证产品质量和进度。   任职要求： 1、大专以上学历，计算机专业，3年以上相关工作经验； 2、熟悉unity3D引擎，熟悉C#、Lua、Visual Studio，熟悉shader语言编写； 3、有良好的编程思想、良好的代码书写风格、注释和单元测试习惯； 4、具备良好的沟通合作技巧、较强的责任心及团队合作意识，具备良好的学习心态；  5、有Unity3D项目开发经验优先。  福利待遇： 1、工作时间：5天8小时工作制，弹性工作制，享受国家法定假期； 2、带薪假： 工作满一年享受5天带薪年假，每月有带薪病假； 3、全勤奖：公司每月为员工提供全勤奖励； 4、五险一金：公司为员工购买五险一金； 5、交通环境：公司位于地铁口，交通便利；工作环境舒适； 6、公司活动：不定期举行丰富多彩的员工活动，如聚餐、生日会、旅游等； 7、假日福利：中秋节、端午节等传统节日公司会有举办相应活动并派发现金、礼品等福利；  8、活跃的工作氛围，宽松的管理环境，有潜力的公司发展，期待您的加入！</t>
  </si>
  <si>
    <t>增城市新昌景纺织品有限公司</t>
  </si>
  <si>
    <t>C++ 技术经理 (职位编号：001)</t>
  </si>
  <si>
    <t>上海江衡软件科技有限公司</t>
  </si>
  <si>
    <t>五险一金 通讯补贴 餐饮补贴 免费班车 年终奖金 定期体检</t>
  </si>
  <si>
    <t>包吃包住 节日福利 带薪年假 专业培训</t>
  </si>
  <si>
    <t xml:space="preserve">一、岗位职责 1、开发编程软件系统并维护，参与系统测试； 2、分析、修改和设计项目，整理系统结构； 3、根据公司需求对系统做二次开发。 二、岗位要求 1、计算机、软件工程、信息管理类专业大学大专以上学历； 2、精通C#、熟悉PHP软件开发经验，熟悉工作流程; 3、具备良好的专业知识储备，能熟练掌握SQL Server (2008, 2015,2018)，熟悉MYSQL数据库的使用，并熟练掌握任意一种或多种开发工具； 4、热爱软件开发和实施工作，具有良好的沟通协调能力。 三、待遇 1、包吃住，五菜一餐，住宿优美； 2、社保齐全； 3、每周一次集体下午茶，每月一次集体聚餐，每年一次集体旅游；  </t>
  </si>
  <si>
    <t>岗位职责： 1， 负责团队开发项目的整体管理，在技术层面可给予团队指导； 2， 熟悉使用C/C++进行三维仿真软件开发及界面设计； 3， 对接客户需求，根据客户需求进行调研、撰写设计文档以及软件使用说明； 4， 负责软件项目的整体规划、调试以及后期维护工作。 任职资格： 1， 本科以上学历，理工科计算机、机械等相关专业； 2， 2年以上windows客户端程序开发经验；有技术项目管理经验2年以上优先； 3， 能够熟练运用C++语言进行程序开发，熟悉C/C++开发环境，并具有良好的设计能力、规范的编程风格； 4， 熟悉面向对象思想，调试和相关技术，具有良好的设计能力、规范的编程风格； 5， 有计算机图形学基础，使用MFC、OpenGL、Direct3D、OpenSceneGraph等三维图形引擎开发经验者优先； 6， 责任心强，善于沟通，有良好的团队合作领导能力。</t>
  </si>
  <si>
    <t>上海远为医疗咨询服务有限公司</t>
  </si>
  <si>
    <t>五险一金 年终奖金 专业培训 补充医疗保险 加班工资</t>
  </si>
  <si>
    <t>弹性工作 五险一金 专业培训 绩效奖金 年终奖金 交通补贴</t>
  </si>
  <si>
    <t>windows系统平台下的编程开发， 熟悉网络编程，熟练使用GDI+或D2D,熟悉RTSP,RTCP,RTP流媒体协议 熟悉ffmpeg，熟悉mysql数据库，基本SQL查询会写 三年以上实际开发经验，熟练掌握C++语言</t>
  </si>
  <si>
    <t>岗位职责： 1、根据南航技术规范及要求，编写相应的技术文档； 2、在开发中与项目相关人员密切配合，保证整个任务顺利进行； 3、积极跟进业界新技术发展，持续更新产品与技术架构标准与规范，促进技术进步和创新； 4、设计产品架构方案与评审产品设计方案，负责系统架构的合理性、可扩展性及经济性； 5、根据南航要求，对项目关键技术进行培训。  资格要求:
1、理学、工学、管理学专业本科以上学历；
2、有3年以上带领团队经验，5年以上C#开发经验。
能力要求:
3、精通.NET Framework，熟练使用C#编程；
4、熟悉VisualStudio，Blend开发工具和相关开发测试工具的使用；
5、深入了解代码编程规范，有良好的编程风格；
6、精通.NET系统架构及分层设计理念，精通面向对象分析设计方法，逻辑能力强，掌握如何设计系统的构架及完整解决方案；
7、熟悉javascript,ajax,json，xml等Web相关编程语言和技术；
8、熟悉微软WinForm、asp.net、asp.net mvc，WPF等界面开发技术；
9、熟悉.NET Remoting、COM+、WCF、webservices等开发技术；
10、精通设计模式，深入理解Entity Framework,Enterprise library,NHibernate等框架和技术的设计思想和实现方式；
11、精通至少一种大型数据库，Oracle、MSSQL、Sybase等；
12、精通UML建模；
13、熟悉WINDOWS，Office System，Visual Studio 等微软系列产品。
职责要求:
14、能与甲方良好沟通，贯彻甲方工作意图；
15、责任感强，有团队合作精神；
16、对开发人员进行设计指导和审核；
17、协助解决项目开发过程中的技术难题；
18、按南航要求完成代码审查工作。</t>
  </si>
  <si>
    <t>1.熟悉PS等设计工具，为EMR、企业门户网站、APP的宣传页、广告图、网站、APP等交互或平面图进行设计 2.Web前端表现层及与前后端交互的架构设计和开发，实现一流的Web界面； 3.配合后台开发人员实现产品界面和功能； 4.利用各种Web技术模拟开发产品原型； 5.精通HTML/XHTML、CSS，熟悉页面架构和布局，对Web标准和标签语义化有深入理解； 6.熟悉Ajax、JQuery、BootStrap、Vue.js、React、JavaScript、DOM等前端技术，Web新技术调研和资讯整理，乐于学习探索新技术； 7.对于公司员工使用过程中出现的问题和疑惑，可解答的及时作出解答和协助； 8.测试软件功能，修复使用过程中有关前端出现的问题； 9.在项目空档时期，可完成公司宣传图片设计、软硬件维护等工作 ； 10.对于公司产品可给出一些自己合理的建议和意见；  任职要求： 1、本科以上学历，精通 Photoshop、CorelDRAW、skecth、axure 等制作；熟练 使用 CSS；熟悉 Javascript、DHTML、HTML 代码的加分； 2、从事专业 UI 设计工作 2 年以上，有成熟的 UI 设计案例；能分析产品，结合 创意进行设计； 3、熟悉 Android/IOS，了解手机端设计规范；具备 UI 整体风格策划能力和实 际技能与经验， 4、了解设计发展趋势，有能力为项目功能、特性提供合理的系统化设计方 案 ，提升产品调性 5、乐于团队协作，喜欢与人沟通，擅于听取他人建议；有责任感，工作认真、 细致，适应能力强，能快速熟悉公司业务流程。</t>
  </si>
  <si>
    <t>C++服务端主程（RPG）</t>
  </si>
  <si>
    <t>凯睿管理咨询（广州）有限公司</t>
  </si>
  <si>
    <t>ASP.NET 软件工程师</t>
  </si>
  <si>
    <t>五险一金 通讯补贴 年终奖金 绩效奖金 员工旅游 定期体检 专业培训</t>
  </si>
  <si>
    <t>工作经验：具有一年或以上前端及后台信息化系统开发工作经验  岗位职责: 1.辅助完成软件模块的需求调研、需求分析； 2.根据项目安排承担开发任务，并按计划完成任务目标； 3.独立完成软件的代码编写，辅助系统的设计工作； 4.辅助编写系统功能模块相关的技术文档。  任职要求： 1.   计算机、地理信息系统、测绘等相关专业专科及以上学历； 2.   熟练掌握ASP.NET 、C#开发语言,1年以上ASP.NET项目开发经验； 3.   熟悉JavaScript、JQuery、AJAX、Json，了解DIV+CSS布局； 4.   熟悉Oracle、SQL Server等主流大型数据库应用开发； 5.   熟悉Asp.Net Core、WebApi者更优； 6.   熟悉前端开发框架（如：angularjs、Bootstrap、LayUI）者更优； 7.   有国土或规划行业项目开发经验者优先考虑。</t>
  </si>
  <si>
    <t>工作职责： 1  编写服务端总设计文档，实现核心框架代码，对于技术难题负责攻关到底； 2  负责项目内开发人员的工作分配、工作质量把控、评估以及培训工作； 3  协调策划、前端、QA等其他部门的协调工作。  职位要求: 1 大专或以上学历，计算机相关专业优先。 2  精通C/C++，熟悉Lua、Python、Perl等脚本语言。 3  精通Linux环境，精通数据结构与算法、多线程编程等，至少精通一种常用的数据库。 4  强烈的事业心，具有创业者精神和团队精神，态度严谨。 5  较好的表达能力，抗压能力，能够独立编服务端核心框架，或本身带有完善的、可用的后端架构。 (招聘公司简介：一家专业从事网络游戏软件研发销售、技术服务与市场运营的私营有限责任公司。)</t>
  </si>
  <si>
    <t>.NET软件开发 (职位编号：003)</t>
  </si>
  <si>
    <t>高级C++后台开发工程师</t>
  </si>
  <si>
    <t>广州高新兴机器人有限公司</t>
  </si>
  <si>
    <t>深圳市万生堂实业有限公司</t>
  </si>
  <si>
    <t>股票期权 年终奖金 绩效奖金 五险一金 免费班车 交通补贴 专业培训 定期体检</t>
  </si>
  <si>
    <t>五险一金 绩效奖金 专业培训 节日福利</t>
  </si>
  <si>
    <t>工作职责: 1、负责Linux后台流媒体服务、通信服务、图像处理服务的开发、调优； 2、负责参与后台开发需求讨论以及后台系统架构的设计和优化工作。 任职资格: 1、计算机、通信相关专业，重点本科及以上学历，具有Linux服务器端软件开发经验； 2、精通C/C++、熟悉面向对象技术、设计模式； 3、熟悉多线程/多进程程序开发，对异步、并发技术有深入理解； 4、精通TCP/IP协议相关知识及网络编程，精通Unix/Linux环境和系统编程，熟悉服务器编程模型； 5、精通MySQL数据库及相关编程； 6、精通SIP, ,RTSP, RTP等多媒体传输协议； 7、熟悉常用的消息中间件； 8、具有以下任一条件者优先考虑： 1）熟悉GB28181、onvif协议开发； 2）具备一定架构能力、有大容量、高性能、分布式系统的设计开发经验； 3）具备大规模高并发访问的后台开发经验； 4）使用过Caffe, TensorFlow等开源深度学习框架。</t>
  </si>
  <si>
    <t>购买五险 节假日福利 周末双休</t>
  </si>
  <si>
    <t xml:space="preserve"> 1、参与应用系统技术升级、改造； 2、协助完成公司系统架构蓝图搭建； 3、负责业务部门报表需求的编写和开发； 4、负责系统二次开发； 5、负责公司应用系统（OA、K3）日常运维和开发； 职位要求： 1、1年以上开发相关工作经验； 2、精通C#，对相关语法灵活运用； 3、熟悉MySQL、SQLserver数据库设计和开发，精通SQL语句，对存储过程、游标、函数灵活运用； 4、熟悉JavaScript、HTML、CSS前端相关语言； 5、能够独立完成开发工作； 6、思路清晰，善于思考，能独立分析和解决问题； 7、责任心强，积极主动，具备良好的团队合作精神； 8、有软件实施经验可优先考虑。</t>
  </si>
  <si>
    <t>职位信息： 1. 辅助项目经理进行需求分析及功能模块设计； 2. 代码开发，单元、功能测试，保证工作质量； 3. 记录工作内容，编写、维护必要的技术文档； 4. 维护现有项目，修改程序bug。  任职资格： 1、计算机相关专业，大专以上学历（暂不考虑未毕业状态应届生），有1年及以上.net软件开发经验； 2、熟练掌握asp.net（C#）web开发，熟悉web开发周边技术，如javascript、jquery、CSS 等； 3、熟练使用MYSQL数据库及编写SQl脚本； 4、能独立完成模块开发任务及单元测试； 5、具有较好的分析判断能力、沟通表达能力和综合协调能力； 6、工作耐心细致，学习能力强，善于思考总结，责任心强，具有良好的职业素养及团队合作意识。</t>
  </si>
  <si>
    <t>Support Engineer - Linux Driver Developer_C++</t>
  </si>
  <si>
    <t>微软（中国）有限公司</t>
  </si>
  <si>
    <t>广东省出版集团数字出版有限公司</t>
  </si>
  <si>
    <t>文字媒体/出版 互联网/电子商务</t>
  </si>
  <si>
    <t>五险一金 定期体检 绩效奖金 年终奖金 交通补贴 餐饮补贴 周末双休</t>
  </si>
  <si>
    <t>岗位要求： 1、本科毕业，计算机或相关专业，5年以上工作经验，有带领团队工作的经验； 2、动手能力强，精通java，精通ssm，精通docker，熟练使用设计模式；熟练使用主流数据库语言，包括SQL、noSql等 3、深入理解数据库原理和云计算基础架构 3. 具有带领研发团队进行高可用、可扩展性设计实战经验 4. 熟悉DevOps相关实践和工具链 5. 沟通能力良好，具有强烈责任心和技术创新能力  岗位职责： 1. 带领研发团队设计和实现高可用云平台系统及客户端 2. 进行技术选型、架构风险识别、技术实现的工作量评估 3. 负责开发计划制定及实施，有效分配和调度研发资源，确保按时按质量交付 4. 负责业务架构设计和实现，对跨系统的接口进行识别、变更或重构 5. 负责java框架核心代码的编 6. 应用端后台服务开发； 7. 技术方案撰写和评审；</t>
  </si>
  <si>
    <t>深圳市麦谷科技有限公司</t>
  </si>
  <si>
    <t>Windows客户端工程师</t>
  </si>
  <si>
    <t>上海中信信息发展股份有限公司-数字档案室事业部</t>
  </si>
  <si>
    <t>1.8-2.2万/月</t>
  </si>
  <si>
    <t>五险一金 年终奖金 股票期权 弹性工作 绩效奖金 周末双休 带薪年假</t>
  </si>
  <si>
    <t>五险一金 员工旅游 绩效奖金 年终奖金 餐饮补贴 专业培训</t>
  </si>
  <si>
    <t>岗位职责： 1、负责应用架构设计开发； 2、负责应用后端开发； 3、负责产品研发质量与进度把控； 4、负责项目实施及研发文档编写。  任职要求： 1、本科以上学历，计算机相关专业1、精通C#或C++语言； 2、精通网络编程、多线程编程，对进程同步，线程同步方面有丰富的实战经验； 3、熟悉Windows EXE/DLL执行加载流程，掌握Windows客户端界面实现机制, 了解至少一个UI开发框架（如CEF,QT、Bolt、DUI等）； 4、熟悉WPF、winform等用户界面框架； 5、对于C/S 结构和相关的软件设计模式有深刻了解； 6、了解熟悉多媒体开源架构FFMPEG，VLC，WebRTC，并能基于其框架进行开发，熟悉，OpenH264，x264，faac，faad，fdk，FLV，MP4者优先； 7、有多媒体交互设备开发经验者优先； 8、有教育行业履历优先。</t>
  </si>
  <si>
    <t>岗位职责： 1、参与公司软件产品、项目的设计、开发工作； 2、按时、高质量完成分配的开发工作，确保完成团队制定的目标； 3、主动反馈工作中遇到的问题，并积极提出改进措施； 4、能现场部署调试软件，与客户进行良好沟通。  任职要求： 1. 需要至少2年及以上Java-Web实际开发经验； 2. Java基础扎实、对Spring、Spring MVC等Spring技术有一定了解，熟悉Struts、Hibernate/MyBatis等开源框架； 3.熟练掌握JSP、Servlet，开发，熟练掌握javascript、HTML前端语言与ajax,jquery等相关技术; 4. 熟练掌握一种以上数据库(ORACLE/mysql)应用的设计、开发、性能优化； 5. 有较好的面向对象分析设计能力，掌握常用各种设计模式； 6. 具备良好的抗压能力，执行能力、沟通能力、承担项目工作； 7. 有档案行业电子政务JAVA开发经验者优先。</t>
  </si>
  <si>
    <t>职位描述： 1、负责车联网微服务后台和中间件平台的架构、设计和实现； 2、编写需求、系统设计和详细设计文档； 3、Coding Review其他同事的代码，指出其中缺陷和发表修改意见； 4、指导初级工程师，帮助团队成长； 职位要求： 1、对数据结构、算法和操作系统有较深的理解；精通C/C++语言，STL必须玩的溜；有RabbitMQ或者kafka使用经验，当然，别的MQ也行；至少二年linux下的C/C++开发经验； 2、熟悉Mysql/Sql server和redis，有codis使用经验的有加分；会点php、java、shell和python，加分； 3、熟悉分布式的微服务的设计和开发，有加分，有经验的就更好了，特别是Zeroc ICE框架（没错，我们就用它）； 4、熟悉git flow工作流程；对C10K（过时了，现在我们称之为C1000K了）这个问题有深刻的理解； 5、如果你还玩过k8s+docker或者Ansible，完美大神！</t>
  </si>
  <si>
    <t>机器视觉/算法/图像识别/软件工程</t>
  </si>
  <si>
    <t>广州三拓识别技术有限公司</t>
  </si>
  <si>
    <t>资深C++软件工程师</t>
  </si>
  <si>
    <t>幻想动力（上海）文化传播有限公司</t>
  </si>
  <si>
    <t>周末双休 带薪年假 包吃 绩效奖金 节日福利 专业培训 带薪法定假期 六险一金 年度体检 年度旅游</t>
  </si>
  <si>
    <t>1、负责机器视觉项目的软件开发、设计工作； 2、负责设备视觉部分选型（相机、镜头、光源等）以及视觉工具算法的确定； 3、确定视觉检测算法及软件的编写； 4、跟进客户现场视觉系统的安装调试工作、编写视觉项目操作手册，对视觉软件的调试和运用做好培训。 任职要求： 1、计算机、图像处理、自动化、光学相关专业，本科及以上学历。 2、熟练使用C#、VB语言编程,熟悉视觉工具VisionPro优佳。 3、熟悉机器视觉镜头，光源，相机的特点并有选型经验，熟练视觉系统搭建和结构设计。 4、熟悉图像处理常用算法原理，并能够灵活运用算法进行图像匹配、定位、分割和识别。 5、熟悉工厂自动化设备。 6、有一定的英语基础，能看懂简单的英文技术资料。 7、二年以上机器视觉相关工作经验，熟悉康耐视产品者尤佳。 8、能接受国内1个月内的出差安排； 注：以上条件如熟练程度稍逊，或只有部分几项符合要求，建议应聘机器视觉助理工程师、或技术员等相关岗位。</t>
  </si>
  <si>
    <t>五险一金 绩效奖金 年终奖金 弹性工作 股票期权</t>
  </si>
  <si>
    <t>职责描述： 1. 负责智能相机中各关键子模块的开发和调试工作。包括目标管理系统、构图系统、场景分析系统、拍摄价值分析系统、目标跟踪系统、拍摄后处理系统等各个关键系统的开发与维护工作。其中有很多是需要运用机器学习的思维来进行系统设计，并需要经常同算法以及云相关同事进行联合开发与调试。 2. 负责智能相机系统应用的设计与开发工作。具体包括各种拍照模式、视频模式的设计与开发，最终形成一整套智能拍照拍摄软件系统。 3. 负责智能相机系统网络通信程序开发。运用多种网络通信技术，建立端与云之间的连接。在开发过程中需充分考虑到网速不稳定、断网等边界情况以及不同的上传需求。 4. 负责智能总线系统的开发与维护工作。  任职要求： 1. 本科毕业5年以上，熟练掌握C/C++，Python等开发语言，具备多进程/多线程的开发经验。 2. 具备大型软件系统的设计经验者优先，熟练应用GDB等调试工具调试各种软件问题。 3. 有过端侧机器学习相关应用开发经验者优先。  4. 有过服务器和端侧开发经验的复合人才优先。</t>
  </si>
  <si>
    <t>客户端开发工程师</t>
  </si>
  <si>
    <t>广州创幻数码科技有限公司</t>
  </si>
  <si>
    <t>智能语音-C++工程师(机器学习方向)-北京</t>
  </si>
  <si>
    <t>北京搜狗科技发展有限公司</t>
  </si>
  <si>
    <t>五险一金 绩效奖金 餐饮补贴 周末双休 下午茶</t>
  </si>
  <si>
    <t>岗位详情： 1.根据主程安排，实现相关模块/功能的开发。  你需要： 1.至少熟悉C，Python,C++,Java,C#,Objective-C语言的其中一种，有使用过上述语言做过项目； 2.大学期间必修过《数据结构》课程。  如果你满足下列一个或多个条件，将是大大的加分项： 1.有图形编程经验，使用过Direct3D,OpenGL等图形API； 2.有网络编程经验； 3.有数据库编程经验； 4.有Linux系统下的编程经验。  如果你满足以下1个或多个条件，我们决定列为重点考虑对象： 1.有过Orge，Irrlicht等开源引擎使用经验； 2.有过Unreal，gamebryo等商业引擎使用经验； 3.有过Unity3D经验，使用过Unity3D做过项目；  优先考虑接触过脸部识别，或者做过复杂VR项目（有传感外设）</t>
  </si>
  <si>
    <t>2-5万/月</t>
  </si>
  <si>
    <t>五险一金 绩效奖金 定期体检 餐饮补贴</t>
  </si>
  <si>
    <t xml:space="preserve">项目介绍： 搜狗智能语音项目致力于打造业界领先的以语音为主的多模态输入、理解以及表达的人工智能技术，目前技术方向涵盖了语音识别、声纹识别、手写识别、语音合成、语义理解、对话系统等多个方面，具备了从研发到技术输出的完整能力。其中搜狗语音识别技术一直保持在国内的技术领先地位，搜狗输入法稳居国内第一大语音输入应用，语音识别准确率超过97%，语音输入频次达到每天1.4亿次以上。而且，搜狗语音交互引擎――知音引擎的发布进一步展现了公司在智能语音领域强大的技术实力，随着搜狗语音技术的日趋智能化和服务化，智能语音技术将会在物联网、车联网等多个场景得到应用，并布局到更多的终端入口，推出更多有价值的技术和产品。  职位诱惑： 1. 工作氛围好、技术牛、核心项目、有竞争力的薪酬 2. 接触业内强大的人工智能团队（语音、图像、翻译） 3. 学习机器学习前沿算法及工程落地技术  工作职责： 1.负责深度学习推理引擎的策略开发和优化工作 2.与项目组其他成员协同工作，按时完成研究开发任务 任职资格： 1.熟悉C/C++ 、python、Linux、常用数据结构和算法，具有强大的学习能力 2.语音/信号处理/模式识别/计算机/电子信息/应用数学等相关专业本科及以上学历 3.工作踏实细致、具有较强的责任心及良好的团队合作精神 4.1-3年C++工作经验 5.工作地点:北京、杭州  加分项： 1) 有过语音识别、机器翻译、语音合成方向商用系统项目经验 2) 熟悉RNN、CNN神经网络 3) 参加过ACM竞赛经历并获奖 4) 有CUDA/OpenCL/Kaldi经验 </t>
  </si>
  <si>
    <t>.net中级软件工程师</t>
  </si>
  <si>
    <t>广州德捷科技有限公司</t>
  </si>
  <si>
    <t>五险一金 员工旅游 定期体检 绩效奖金 专业培训 出国机会 餐饮补贴</t>
  </si>
  <si>
    <t>高级软件工程师（C/C++） (职位编号：1907)</t>
  </si>
  <si>
    <t>工作职责： 1.       理解需求和设计 2.       产品功能点设计 3.       完成功能模块的相关代码编写 4.       技术学习和研究 5.       参与实施项目 6.       完成公司安排的工作  任职要求： 1.     计算机软件开发相关专业，有两年及以上.NET开发经验 2.     熟悉.NET Framework，熟悉C#语言 3.     熟悉B/S软件开发，熟悉HTML, JavaScript，Ajax，XML等技术与实现 4.     熟悉数据库开发技术，能优化存储过程 5.     有一个及以上中大型软件的模块开发经验 6.     熟悉软件开发流程和软件架构 7.     英语4级或以上，具有较强的沟通、学习能力和理解能力 8.     有前端开发经验者优先  请注意：工作经验不符者请勿申请</t>
  </si>
  <si>
    <t>零度智控（北京）智能科技有限公司</t>
  </si>
  <si>
    <t>五险一金 年终奖金 全勤奖 带薪年假 员工旅游 定期体检 超长春节假 节日礼金 生日福利 晋升空间</t>
  </si>
  <si>
    <t xml:space="preserve">1.负责参与软件项目需求分析，进行系统框架和核心模块的详细设计； 2.负责根据新产品开发进度和任务分配，开发相应的软件模块； 3.负责根据公司技术文档规范编写相应的技术文档； 4.负责根据内外部客户需求不断修改完善软件，提高软件性能； 5.完成部门经理临时交办的其他工作任务。  1.软件工程、电子工程、电子信息、自动化等相关专业，本科及以上学历； 2.三年以上 C/C++软件开发相关工作经验； 3.精通C/C++、Linux环境开发，熟悉Linux系统编程、常用系统接口调用、linux进程调试方法； 4.精通进程间通讯、多线程开发、网络编程（socket）等； 5.了解多媒体开源框架(如ffmpeg、gstreamer等）。 </t>
  </si>
  <si>
    <t>五险一金 员工旅游 年终奖金 绩效奖金 专业培训 定期体检 弹性工作 周末双休 节日福利 生日福利</t>
  </si>
  <si>
    <t>岗位职责： 1、完成项目规定分配的开发任务； 2、严格按公司规定的流程、标准及规范进行代码编写； 3、积极负责的进行单元测试，配合完成逻辑测试，性能调优，完善功能。  任职要求： 1、计算机相关专业，2年以上ASP.NET(C#)后端开发工作经验； 2、熟悉B/S结构，熟练掌握ASP.NET优化、熟悉MVC、WebAPI、ORM，对第三方开源框架有一定了解； 3、精通面向对象的分析与设计，精通设计模式； 4、有良好沟通能力，激情，有创造力，喜欢研究新技术； 5. 有一物一码行业经验优； 6.有大型互联网项目经验优先。  工作地址 广州 - 天河区 （BRT学院站附近） - 中山大道西299号大舜丽池行政楼二楼 乘车路线（交通便利） ① 地铁： 科韵路地铁站（地铁5号线），A出口出站后大约步行15分钟，骑车五分钟； ② 公交站： 学院BRT站（出站步行50米）， 科韵路棠安路口公交站（步行大约10分钟）， 科韵路公交站（步行大约10分钟）。</t>
  </si>
  <si>
    <t>算法开发工程师（C++)</t>
  </si>
  <si>
    <t>Java高级开发工程师</t>
  </si>
  <si>
    <t>北京捷通华声科技股份有限公司</t>
  </si>
  <si>
    <t>宏太智慧谷・广州同构信息科技有限公司</t>
  </si>
  <si>
    <t>.net高级开发工程师</t>
  </si>
  <si>
    <t>广州市高富信息科技有限公司</t>
  </si>
  <si>
    <t>五险一金 员工旅游 年终奖金 绩效奖金 弹性工作 定期体检 带薪年假 节日福利</t>
  </si>
  <si>
    <t>1、计算机或相关专业专科及以上学历； 2、2年以上Java软件开发经验； 3、精通JavaScript、vue、AngularJS 、jQuery框架或技术，熟练使用CSS+DIV布局； 4、熟练SpringMVC、Spring Boot &amp; Cloud、Mybatis等主流框架技术，熟悉 ElasticSearch、redis、kafka 等开源框架优先； 5、熟练Oracle、Mysql等主流关系型数据库开发技术及相关工具，熟练掌握SQL； 6、熟悉LINUX/UNIX等主流操作系统的相关技术及工具； 7、思维敏捷，学习能力强，工作主动负责，可承受较大工作压力，可独立承担开发任务；具备良好的沟通能力和团队精神； 8、有过电子政务、金融项目经验者优先。  岗位职责： 1、负责单一系统模块设计 2、按照系统设计要求完成功能模块的代码编写，维护所开发的软件模块代码； 3、负责解决开发过程中的技术问题； 4、负责完成所编写代码单元测试及BUG修复，并对开发质量进行自检；</t>
  </si>
  <si>
    <t>五险一金 绩效奖金 晋升空间大 项目奖金 每年多次调薪</t>
  </si>
  <si>
    <t>五险一金 专业培训 绩效奖金 年终奖金 弹性工作 定期体检</t>
  </si>
  <si>
    <t>1.负责语音合成/语音识别/声纹识别/语音信号处理/联机手写识别/光学字符识别/人脸识别/视频分析/指纹识别/自然语言处理/自然语言理解/大数据分析/机器翻译/输入法中一项或几项领域的引擎的系统设计、核心算法设计、及编码实现；
2.负责引擎配套的测试、验证工具的设计及开发；
3.协助引擎模块的单元测试及整体联调测试；
4.负责研发过程中技术文档的编写及研发经验的积累和分享；
5.在工作中指导和组织其他同事解决重要技术难题。
任职资格：
1.学历要求：
-毕业于211或985院校、统招本科及以上学历。
2.工作经验：
-3年以上C/C++开发工作经验，熟悉Windows或Linux开发环境；
-具备较好的数据结构与算法基础；
-数学基础扎实，逻辑思维能力突出。
3.能力要求：
-具有规范的编程习惯与文档编写能力，积极配合公司各项规范化建设工作；
-具备较好的学习能力、问题分析能力，可以独立调试解决问题；
-良好的沟通协调能力和团队合作意识，能够主动总结和分享自己的开发经验。
4.素质要求：
-工作踏实，态度积极，能够承受工作压力，能适应严格项目管理；
-责任心强，正直诚实，值得信赖。
5.优先考虑：
-有语音合成/语音识别/光学字符识别/人脸识别/自然语言处理等一种相关技术研发工作经验；
-能独立完成系统结构的设计者，有深度学习知识者；</t>
  </si>
  <si>
    <t>岗位职责： 参与需求分析及技术方案的制定 负责具体功能的设计开发 协助测试及发布 团队内部技术支持与指导   任职资格： 熟悉C#开发语言，掌握常用的C#开发技术，特别是MVC和EF，具有良好的代码编写风格，至少三年以上的项目开发经验； 熟悉面向对象思想，了解.Net的设计规范和常用的设计模式； 熟悉Jquery框架，JavaScript/CSS3/HTML5基本原理并熟练应用； 熟练使用DIV+CSS制作符合W3C规范的页面，熟悉浏览器兼容性； 熟悉GIT或SVN等源代码管理工具，了解多人协同开发流程及常见问题处理； 熟悉SQL Server，有性能调优经验，有大型数据库设计经验更好； 能够快速理解需求，根据开发计划，按时、保质地完成开发任务； 能对需求、设计不足提出意见，持续优化系统 拥有严谨的编程习惯，良好的团队合作精神，较强的沟通和学习能力； 一定的英文阅读能力； 有互联网金融背景、相关工作经验者优先</t>
  </si>
  <si>
    <t>广州细刻网络科技有限公司</t>
  </si>
  <si>
    <t>C++开发人员（服务器方向）</t>
  </si>
  <si>
    <t>餐饮补贴 五险一金 员工旅游 弹性工作 周末双休 生日会 专业培训 免费班车 年终奖金</t>
  </si>
  <si>
    <t>职位职责: 1. 负责Android版的PDA或手机客户端应用程序的开发和测试； 2. 按照开发流程编写设计文档； 3.根据项目任务计划按时完成； 任职要求： 1. 计算机及相关专业大专以上毕业； 2. 具备扎实的java基础,并熟悉android SDK，熟悉Android上的SQLite数据库； 3. 具有两年或以上的android App开发经验； 4. 工作积极主动, 责任心强, 严谨的工作作风, 对移动产品有浓厚兴趣； 5. 有C#开发经验者优先考虑； 6. 有进销存、物流或零售系统开发经验者优先考虑。  公司为您提供完善的个人发展平台，成功加入细刻您将享受: 1、上班时间：5天8小时制，1-9月份双休，10-12月份单双休轮休，旺季！你懂得！ 2、弹性工作制：（9：00-18：00 or 10：00-19：00）避开拥挤的上班人潮，完美错开早晚高峰。 3、基本保障：五险一金、工作日餐补、带薪年假都是妥妥的，且年假最高可达15天！ 4、晋升通道：90%以上管理岗都是内部选拔提升！ 5、培训体系：不清晰职业发展通道？担心发展有局限？细刻学院满足你！公司设立细刻学院，为员工的职业发展规划提供各种内训或外训。 6、富有竞争力的薪酬体系：高于市场平均薪资的薪资水平，保障你为公司努力付出，就一定会有收获！ 7、生日福利：总有人记挂着你，并为你的生日精心准备！公司专门定做蛋糕、邀帅哥美女陪你一起happy。 8、节假日福利：端午、中秋、圣诞……各种节假日，担心一个人度过无聊吗？公司暖心开party！并准备各种礼物福利，让你安心工作的同时，开心生活。 9、设部门月度活动经费，用于部门伙伴聚餐、唱K、羽毛球等团建活动。这些还不够，每年不定期还会举行多次员工集体活动，让您在细刻工作期间，收获的不仅仅经验，更多的还有快乐~</t>
  </si>
  <si>
    <t>五险一金 补充公积金 专业培训 绩效奖金 定期体检</t>
  </si>
  <si>
    <t xml:space="preserve">岗位职责：  技能要求： 1. 10年以上扎实的C++开发基础，熟悉windows开发 2. 熟悉多线程和并发有一定的优化能力并对对服务器程序的错误和崩溃解决有丰富的经验 3. 熟悉Python 模块扩展编写 4. 了解常用数据库的设计和查询优化  5. 熟悉protobuf 等网络协议 </t>
  </si>
  <si>
    <t>广州北奥网络科技有限公司</t>
  </si>
  <si>
    <t>广东快乐种子科技有限公司</t>
  </si>
  <si>
    <t>广州新航行系统技术有限公司</t>
  </si>
  <si>
    <t xml:space="preserve">  岗位职责: 1、与策划、美术团队沟通合作，按照需求实现游戏功能；
2、负责游戏客户端相关逻辑开发以及SDK接入
3、负责Unity3D游戏的性能分析、优化
任职要求：
1、1年以上Unity3D开发经验，完整参加过一款游戏的开发全过程者优先；
2、熟练掌握C#、lua语言，熟悉NGUI、Slua等插件；精通c++，熟悉lua优先
3、编程基本功扎实，了解基本数据结构和算法，具有严谨的逻辑思维能力；
4、热爱游戏行业，有良好的代码书写规范，所写代码清晰易懂，代码文档详细准确  【福利待遇】  1、社会保险：公司为员工购买五险一金；  2、节日贺礼：公司在端午节，中秋节、春节等传统节日发放礼品；  3、生日贺礼：公司在员工生日当月发放礼品；  4、其他福利：下午茶、员工旅游、聚餐等多种福利；  5、上班时间：上午10:00-12:00、下午13:30-19:00，大小休。  6、薪资：5000-10000。  </t>
  </si>
  <si>
    <t>五险一金 弹性工作 定期体检 专业培训 绩效奖金 员工旅游 年终奖金 股票期权</t>
  </si>
  <si>
    <t>五险一金 出国机会 餐饮补贴</t>
  </si>
  <si>
    <t>岗位职责 基于Electron和vue的桌面客户端开发 岗位要求 - 有 electron / nwjs + vue 、小程序研发经验 - 二年以上 JavaScript/Node.js 开发经验，JavaScript 基础扎实，熟悉 ES6 规范 - 掌握 Http 协议，了解异步模式、事件循环 - 熟悉 W3C 标准，熟练使用 HTML、CSS、Javascript 等相关前端开发技术 - 熟练使用 jQuery，Bootstrap，Vue，React 等主流前端库或框架； - 熟练使用 svn版本控制及Google Developer Tools调试工具工具； - 具有较强的业务能力，沟通能力，分析和解决问题的能力，爱学习敢于创新</t>
  </si>
  <si>
    <t xml:space="preserve"> 岗位职责： C/C++软件工程师主要按照PHM和AI算法工程师开发的算法和软件功能架构，设计和实现Easy系列产品，目前主要是EasyPHM Linux版本移植，完善Easy653 和Easy664软件系统，API/GUI设计和实现，软件集成和测试。  任职要求：  </t>
  </si>
  <si>
    <t>Software Engineer(backend/java/C++)</t>
  </si>
  <si>
    <t>金雅拓（北京）智能卡科技有限公司</t>
  </si>
  <si>
    <t>28-42万/年</t>
  </si>
  <si>
    <t>通信/电信运营、增值服务 计算机服务(系统、数据服务、维修)</t>
  </si>
  <si>
    <t>五险一金 补充医疗保险 员工旅游 专业培训 出国机会 年终奖金 定期体检</t>
  </si>
  <si>
    <t>工控工程师</t>
  </si>
  <si>
    <t xml:space="preserve"> As a Software Engineer for a large scale facial recognition system, you will undertake backend modules development and participate in designing, the product is being deployed global wide for security and convenience. Share your knowledge and ideas to your teammates and global teams, support projects as a technical expert, funny in the technology and valuable by your result.   A week in the life of a Software Engineer:  Knowledge, Skills and Experience: </t>
  </si>
  <si>
    <t>广州市振欣自动化系统有限公司</t>
  </si>
  <si>
    <t>住房补贴 绩效奖金 全勤奖 年终奖金 节日福利 带薪年假 定期体检 五险 专业培训 不加班</t>
  </si>
  <si>
    <t>负责设备编程调试，为客户提供全方位优化的控制方案及解答公司内部同事的技术问题。 岗位职责： 1、负责客户自动化设备控制方案制定，软件编程、现场调试。 2、配合销售人员为客户进行售前产品演示、售中技术支持和售后培训工作。了解客户需求、建立客户关系。 3、解答客户及公司内部同事的技术问题。解决临时突发状况。 4、为客户提供专项、专业的产品培训及技术支持工作。 5、完成上级领导临时交办的工作。 任职要求： 1 、计算机、电气工程、自动化、机械工程等相关专业，本科以上学历，年龄28～40岁。 2、熟悉PLC编程、变频伺服运动控制。精通OMRON产品应用者优先。 3、3年以上自动化设备电控系统开发工作经验，熟悉通讯、电脑网络技术。 4、熟悉C#、VB.Net、VC++.Net及有视觉或图像处理系统经验优先。 5、能够较为熟练的使用办公软件，具备一定的产品英文资料阅读能力，可适应短途出差。 6、良好的沟通协调能力和高度的团队合作精神，具有良好的敬业精神和职业道德操守，主动性强，责任感强，适应较大压力的工作，较强的动手能力以及学习能力。</t>
  </si>
  <si>
    <t>广州东百信息科技有限公司</t>
  </si>
  <si>
    <t>上海泽闻信息科技服务有限公司</t>
  </si>
  <si>
    <t>年终双薪 周末双休 全勤奖 加班补贴 带薪年假</t>
  </si>
  <si>
    <t>免费班车 专业培训 绩效奖金</t>
  </si>
  <si>
    <t>岗位职责： - 协同完成网站和手机应用的技术架构和数据库设计； - 负责网站和手机应用接口的开发； - 负责简单开源框架研究并提供相应部署； - 负责开发文档的整理和编写。  任职要求： - 计算机专业大专或以上学历，2年以上工作经验； - 熟悉PHP开发，有一定的架构能力和良好代码规范； - 熟悉相关Web开发技术，了解html5、cocos2d-js、Javascript、XML、CSS、Ajax等技术； - 熟悉mysql数据库应用开发，对性能优化有一定的经验； - 具有良好的沟通、理解及逻辑分析能力； - 思维敏捷、编程及学习能力强，有责任心； - 熟悉Linux系统者优。</t>
  </si>
  <si>
    <t>广州品晟汽车空调设备有限公司</t>
  </si>
  <si>
    <t>负责公司项目开发  岗位要求：  1、精通 C++，至少 3 年以上的 C++编程经验； 2、熟悉Windows/Linux 环境下的开发工具，熟悉跨平台开发的规则和技巧； 3、熟练掌握 SQL 语句，熟练使用至少一种数据库； 4、熟悉面向对象基本概念，掌握常用的设计模式和设计原则； 5、熟练使用 UML 设计类图、交互图等； 6、有 QT 界面开发经验者优先。  行业补充： 1、有组态软件、自化系统开发经历优先； 2、有电力系统软件开发经验者优先</t>
  </si>
  <si>
    <t xml:space="preserve">1、大专及以上学历，计算机相关专业； 2、熟悉java、C、C++、C#等计算机编程语言，熟悉数据库编程，至少一种数据库； 3、良好的文档撰写习惯，良好的文字表达能力； 4、具有独立思考、灵活解决问题的能力，有强烈的求知欲，优秀的自我学习能力，熟悉流行的开源项目； 5、热爱开发工作，具有良好的沟通能力、理解能力及团队精神，责任心强，能承受较大的工作压力； 6、具有电子电路与自动化相关经验者优先。  任职要求 1、开发工业自动化相关软件。 2、编写系统软件设计方案、开发文档、说明书。 3、负责相应模块的详细设计、开发、维护工作。 福利待遇： 1.本公司采取大小休上班制（一天8小时） 2. 购买六险一金 3. 每年有一次旅游活动 4. 传统节日和生日都有礼金 5.有5天的带薪年假  </t>
  </si>
  <si>
    <t>高级windows客户端研发（C++）</t>
  </si>
  <si>
    <t>上海鱼泡泡信息科技有限公司</t>
  </si>
  <si>
    <t>2.4-3.5万/月</t>
  </si>
  <si>
    <t>五险一金 餐饮补贴 弹性工作 带薪年假 节日福利 补充医疗保险 员工旅游 年终奖金</t>
  </si>
  <si>
    <t>岗位职责】 负责比心&amp;鱼耳PC端客户端的各个主要功能模块架构设计、开发及性能优化。 【岗位要求】 1.计算机、电子相关专业本科及以上学历，2年以上相关经验； 2.精通C/C++/STL，在windows平台下有丰富的设计、开发经验； 3.熟悉网络编程，熟悉常见网络协议TCP、UDP、HTTP等； 4.熟悉Win32 API/COM组件,有Duilib/QT/DirectUI等相关界面开发经验； 5.熟悉Windows系统原理，熟悉Windows系统常用的客户端开发技术； 6.熟悉Windows的网络编程，多线程编程；</t>
  </si>
  <si>
    <t xml:space="preserve"> 岗位职责: 1. 设计和调试嵌入式系统:采集传感器数据,控制执行器,和上位机通讯. 2. 辅助设计电路模组测试工装 3. 辅助系统电路调试 4. 整理技术文档   任职要求: 1. 教育背景: 电子类相关专业本科及以上学历. 2. 基本知识构成:电路分析,模电基础,嵌入式开发,上位机编写. 3. 责任心强,正直诚实,值得信赖,乐于分享. 4. 掌握至少一种单片机的软件开发和调试. 优先Microchip,Atmel,STM32 5. 良好的代码风格和注释习惯. 6. 熟练设计数字电路模组相关原理图和PCB,优先PADS Layout和Cadence OrCad 7. *掌握常用通讯协议,优先UART,CAN,Ethernet 8. *上位机测试软件编写:优先Python,Qt,C# 9. 需有相关工作经验(应届校招除外)</t>
  </si>
  <si>
    <t>嵌入式软件工程师/Linux/Unix/Vxworks/C/C++</t>
  </si>
  <si>
    <t>上海铱芯信息科技有限公司</t>
  </si>
  <si>
    <t>广州大麦信息科技有限公司</t>
  </si>
  <si>
    <t>雅丽洁集团</t>
  </si>
  <si>
    <t>快速消费品(食品、饮料、化妆品) 美容/保健</t>
  </si>
  <si>
    <t>五险一金 专业培训 带薪年假 全勤奖 节日福利 餐饮补贴 周末双休</t>
  </si>
  <si>
    <t>五险一金 免费班车 员工旅游 餐饮补贴 绩效奖金 年终奖金 弹性工作</t>
  </si>
  <si>
    <t>五险一金 员工旅游 年终奖金 绩效奖金 定期体检 节日福利 专业培训 带薪年假 周末双休</t>
  </si>
  <si>
    <t xml:space="preserve">岗位职责： 1.根据客户需求进行增加以及修改功能 2.按时完成上级领导下达开发任务  任职要求： 1.大专及以上学历，2年以上.net开发经验； 2.精通.net c#开发，对.net mvc,.net core,web api开发架构有深入理解； 3.熟悉redis,memcached分布式缓存技术者优先考虑； 4.熟悉常用设计模式，掌握面向对象的编程思想，熟悉敏捷开发；  </t>
  </si>
  <si>
    <t>- 负责Linux OS修改，驱动程序，firmware管理和App层接口封装对接。 - 负责单片机上的C编程，实现控制逻辑和debug功能。 - 能对硬件设计进行review和提出软件接口和功能上的需求。 - 负责软件设计/软件功能/性能优化/板上调试。 - 现场问题的技术支持，问题分析定位与解决。 - 系统框架设计，及版本演进的规划与管理。 熟悉usb、wifi等外设在linux下的驱动原理优先。  任职要求： - 教育背景：本科及以上。通信、电子、计算机或相关专业 - 对操作系统熟悉，有Linux/Unix/Vxworks/C/C++/Python编程经验者优先考虑 - 熟悉数字电路，了解硬件设计图、示波器等简易数字电路调测手段者优先考虑 - 良好的沟通技能，有责任心，有强烈的自我驱动力和解决问题的能力。良好的团队合作精神，善于管理时间，适合多任务工作，善于学习。  同时公司在武汉设有技术支持中心，如有兴趣可发简历至邮箱jiayuan.shen@boelink.com（请标注期望工作地点），欢迎广大同学踊跃投递！</t>
  </si>
  <si>
    <t>工作内容： 1、负责PC、微信、小程序等相关平台前端开发； 2、协同后端开发工程师，紧密合作，负责产出高质量的产品前端层； 3、持续的优化前端体验和页面响应速度，并保证兼容性和执行效率； 4、封装与维护前端通用组件，编写前端开发工具，提高开发效率；  任职资格： 1、计算机或相关专业毕业，本科以上学历，2年以上相关工作经验； 2、熟练掌握前端技术，包括HTML5/CSS3/JavaScript等基础扎实，有较强的web界面制作和交互脚本编写能力； 3、熟练掌握Vue.js的开发，熟练使用element-ui等框架搭建web前端页面，能够独力完成相关开发任务； 4、熟悉微信小程序的开发，能够独力承担相关开发任务； 5、熟悉常用工程化及模块化方案，如Webpack/RequireJS/Gulp等； 6、有node.js相关经验、python爬虫相关经验、任意平台后端开发经验者优先。</t>
  </si>
  <si>
    <t>资深C++开发工程师（AI方向）</t>
  </si>
  <si>
    <t>聚时科技（上海）有限公司</t>
  </si>
  <si>
    <t>五险一金 补充医疗保险 员工旅游 餐饮补贴 通讯补贴 专业培训 年终奖金 弹性工作 旅游健身津贴</t>
  </si>
  <si>
    <t xml:space="preserve"> 1、负责AI深度学习、机器学习及机器视觉相关产品的技术预研、文档编写； 2、负责AI深度学习、机器学习及机器视觉相关产品的代码实现、研发、自动化测试； 3、参与相关的架构设计、代码Review、产品软件系统的性能优化等。  任职要求： 1. 硕士以上学历，5年以上工作经验，且具有设计、开发组长工作经验； 2. 扎实的计算机基础，熟练掌握数据结构、算法等知识； 3. 精通C++语言，有QT或MFC界面开发经验，熟悉WIN系统API，有网络、多线程编程经验，足够的代码量积累，代码风格良好； 4. 熟悉Python或者go其中一种语言，愿意并可快速掌握新的开发语言及工具； 5. 熟悉面向对象的软件设计及设计模式，熟悉UML、数据库设计相关工具； 6. 精通数据模型的设计优化，熟练使用MySQL及MongoDB数据库； 7. 熟悉Git工作流，具备研发团队管理经验； 8. 除熟悉Linux平台下开发、熟练使用常用Linux命令。  加分项： 1. 有AI包括机器学习、深度学习、大数据等研发经验，熟悉TensorFlow； 2. 精通Qt应用程序图形界面开发，熟悉掌握Qt库各控件使用及架构； 3. 熟悉OpenCV或Matlab图像处理开发、使用经验； 4. 对代码、AI有极大的热情，有过大型产品设计经验，对易用性和视觉感有较高要求。</t>
  </si>
  <si>
    <t>C++游戏开发工程师（驻外）</t>
  </si>
  <si>
    <t>广州志除科技有限公司</t>
  </si>
  <si>
    <t>.NET开发工程师（五险+东圃）</t>
  </si>
  <si>
    <t>弹性工作 带薪年假 免费班车 专业培训 节日福利 全勤奖 绩效奖金 餐饮补贴 住房补贴 加班补贴</t>
  </si>
  <si>
    <t xml:space="preserve">   1. 负责C++游戏服务器框架的设计和开发；  2. 负责游戏服务器逻辑功能开发；  3. 负责游戏服务器的性能优化、维护、测试等。    任职要求  1. 三年及以上的C++开发经验  2. 至少一年的Linux C++ 服务器端开发经验  3. 熟悉C++ STL标准库  4. 熟悉线程、网络编程和Mysql数据库等  5. 精通面向对象的程序设计，熟悉常用的设计模式，有良好的编程习惯  6. 有良好的学习能力和团队合作能力，善于沟通，有强烈的工作责任心  7.本科    </t>
  </si>
  <si>
    <t>App软件开发工程师</t>
  </si>
  <si>
    <t>上海酆泽信息技术有限公司</t>
  </si>
  <si>
    <t>c++游戏服务器程序</t>
  </si>
  <si>
    <t>上海团竞网络科技有限公司</t>
  </si>
  <si>
    <t>五险一金 补充医疗保险 员工旅游 年终奖金 绩效奖金 定期体检</t>
  </si>
  <si>
    <t>1. 具有2年以上.Net开发经验，2年以上web开发经验； 2. 熟悉angular4以上框架，有HybirdApp开发经验优先； 3. 熟悉 Oracle, SQL Server, Sybase 等数据库应用； 4. 熟练掌握Javascript、typescript 、SCSS 等相关技术； 5. 有一定的需求分析和设计能力； 6. 有良好的沟通能力，有较强的学习能力和钻研精神，具有团队精神和高度的责任心；   公司福利： 1.工作时间：五天工作制度，9:00-11:30,13:30-18:00 2.社保福利：五险一金 3.丰富下午茶 4.丰厚的年终奖 5.每月两次户外活动 6.假期福利：为员工提供带薪假期：年休假、婚假、病假、产假、陪产假等 7.节假日完全按照国家劳动法规定执行。 8.每年一次旅游 9.每年定期体检</t>
  </si>
  <si>
    <t xml:space="preserve">1. 负责手游服务器端游戏逻辑的功能设计和实现； 2. 编写服务器端逻辑与数据库操作； 任职要求： 1、两年以上C++游戏服务器开发经验； 2、对网络技术有深入的研究 3、至少对ENet/RakNet/KCP 其中一个开源项目，熟悉并有使用经验 4、有MOBA/MMORPG端游/手游研发经验   </t>
  </si>
  <si>
    <t>研发工程师――企业集成部</t>
  </si>
  <si>
    <t>中数通信息有限公司</t>
  </si>
  <si>
    <t>五险一金 补充医疗保险 餐饮补贴 通讯补贴 定期体检 年终奖金</t>
  </si>
  <si>
    <t xml:space="preserve">岗位职责： 1、在软件项目经理的领导下，配合完成程序设计和开发。 2、按产品需求进行软件设计和编码实现，确保安全、质量和性能。 3、参与内部测试、部署、实施等工作。 4、分析并解决软件开发过程中的问题。 岗位要求： 1、熟悉Bootstrap，Vuejs，Angularjs等前端框架。 2、 熟练掌握C#，JAVA等后端至少1种语言。 3、 熟练Spring，Struts2框架。 4、 熟悉MySQL、InfluxDB、MangoDB等数据库。 5、 熟悉Linux （Ubuntu Sever）操作系统及指令集。 6、 熟练应用WebSocket开源框架。 7、本科及以上学历，计算机相关专业。 8、 具有独立开发项目，3年或以上工作经验者优先。 </t>
  </si>
  <si>
    <t>五险一金 通讯补贴 定期体检 餐饮补贴 交通补贴</t>
  </si>
  <si>
    <t>岗位职责： 1.擅长使用C++，能够快速实现改进相关图像分析算法； 2.具有图像处理经验，熟悉常用图像分割、配准、纹理分析、拓扑算法，并转档成模型通用格式； 3.熟悉vtk、itk、ctk等常用医学图像开源库； 4.熟悉3D Slicer、ITKSNAP、MITK等常用一种或多种图像处理软件； 5.熟悉OpenGL； 6.全日制本科以上学历； 7.具备良好文档编写、语言表达能力、主动性强、具有高度责任感； 8.有良好的团队协作精神，抗压能力，有责任心，思维严谨，具有良好的学习能力和表达能力。</t>
  </si>
  <si>
    <t>HTML5开发工程师</t>
  </si>
  <si>
    <t>海南奥骞信息科技有限公司广州分公司</t>
  </si>
  <si>
    <t>深圳市滕浪信息技术有限公司</t>
  </si>
  <si>
    <t>五险一金 餐饮补贴 绩效奖金 年终奖金 定期体检 弹性工作</t>
  </si>
  <si>
    <t>员工旅游 出国机会 绩效奖金 年终奖金 定期体检</t>
  </si>
  <si>
    <t xml:space="preserve">岗位职责： 1）根据策划需求，完成游戏客户端功能的开发和维护的工作； 2）负责游戏客户端功能模块并进行相关的自测和优化； 3）协助客户端框架搭建和性能优化。  任职要求： 1）大学全日制专科或以上学历； 2）有良好的编程习惯，及面向对象思维； 3）熟练Unity编辑器、以及常用API、UGUI、DoTween等； 4）掌握C#、Lua脚本语言； 5）熟悉Spine-Unity者优先； 6）熟悉Behavior Designer者优先； 7）有Unity2D开发经验者优先； 8）熟悉Luaframework、有框架搭建、性能优化者优先； 9）有iOS平台及Android平台App发布经验； 10）热爱游戏行业，具有良好的沟通和学习能力，富有团队合作精神，吃苦耐劳 </t>
  </si>
  <si>
    <t>C#(.Net) 高级开发工程师</t>
  </si>
  <si>
    <t>北京科诺思通咨询有限公司</t>
  </si>
  <si>
    <t>岗位职责： 1. 对基于HTML5的移动App进行需求功能分析，架构设计以及整体App开发的实施管理；做过uni-app的优先！ 2. 利用HTML5相关技术开发移动平台的Web前端页面及UI交互部分前端页面； 3. 基于HTML5标准进行页面制作，编写可复用的用户界面组件； 4. 持续的优化前端体验和页面响应速度，并保证兼容性和执行效率； 5. 配合后端工程师一起研讨技术实现方案，进行应用及系统整合。  任职要求： 1. 大专以上学历，本科优先，计算机相关专业； 2. 两年以上互联网前端开发项目经验； 3. 熟悉HTML5/CSS3标准，精通Javascript,了解es5,es6,规范前端开发,两年以上的Web应用开发经验，熟悉vue,react,Angular,jQuery等常见js开发框架中的一种，能快速高效实现各种交互效果； 4. 熟悉各浏览器的差异，DOM 原理，MVVM/MVP 设计等，精通XHTML/XML/CSS、JavaScript、AJAX等，精通W3C标准， 熟悉对象化Javascript编程； 5. 熟悉针对主流浏览器的代码兼容及优化，对Android与iOS不同平台的html5页面适配有较好的了解</t>
  </si>
  <si>
    <t>专业服务(咨询、人力资源、财会) 外包服务</t>
  </si>
  <si>
    <t>高级数据处理员</t>
  </si>
  <si>
    <t>五险一金 专业培训 做五休二 员工旅游 年终奖金 绩效奖金 餐饮补贴 交通补贴 通讯补贴</t>
  </si>
  <si>
    <t>广州威尔森信息科技有限公司</t>
  </si>
  <si>
    <t>岗位职责：
1、参与行业系统的设计和开发；
2、负责核心代码的编写和测试；
3、负责新技术的预研和选型；
4、参与系统的需求分析及架构设计、评审、编码等开发工作，确保系统稳定可靠运行；
5、协助团队解决关键技术难题，协助项目经理对技术方案选型；
6、帮助团队不断提升技术水平和框架质量。
岗位要求：
1、必须本科及以上学历；
2、必须具有C# .NET相关能力；
3、3年及以上C#/windows编程工作经验;
4、对CLR/.Net Framework/MSIL/GC有自己的理解;
5、熟悉C++/具有一定 windows api 相关开发经验，有相关逆向项目经验优先;
6、一定要有一线编码能力；</t>
  </si>
  <si>
    <t>五险一金 补充医疗保险 定期体检 绩效奖金</t>
  </si>
  <si>
    <t>岗位职责： 1. 负责制作及完善数据执行手册，包括流程、数据来源等； 2. 深入理解部门业务运作模式，参与建立数据运营管理体系建立； 3. 负责数据中心批量数据处理、自动化支持及常规QC报告输出； 4. 处理客户相关的数据整理需求，包括数据问题答疑。  任职资格： 1、本科及以上学历，计算机、统计学、应用数学、信息管理等相关专业； 2、熟练掌握Python、VBA、C#、C++等一门及以上编程语言，精通Office操作及Excel公式和函数； 3、熟练使用SQL操作数据库，熟悉SQL SERVER、ORACLE、MYSQL等一种及以上数据库产品； 4、熟悉SPSS、SAS、R、MATLAB等一门及以上统计软件； 5、有1年或以上数据分析处理经验； 6、要求灵活性强，学习和理解能力强，对数据敏感，思路清晰。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威尔森是唯一一家为汽车行业全产业链品牌，提供数据、咨询和IT系统应用的全方位解决方案服务商，致力于推动汽车行业信息化和智能化的发展，成为构建汽车行业信息连接平台的创领者。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t>
  </si>
  <si>
    <t>C++研发工程师 - 抖音短视频 (职位编号：26203)</t>
  </si>
  <si>
    <t>2.5-5万/月</t>
  </si>
  <si>
    <t>广州源为信息科技有限公司</t>
  </si>
  <si>
    <t>过亿用户 高薪期权 弹性工作 职业大牛 租房补贴</t>
  </si>
  <si>
    <t>Web前端开发人员</t>
  </si>
  <si>
    <t>广州恒通信息技术有限公司</t>
  </si>
  <si>
    <t>五险一金 员工旅游 专业培训 年终奖金 绩效奖金 周末双休 带薪年假</t>
  </si>
  <si>
    <t xml:space="preserve"> 1、计算机相关专业，1年以上.Net开发经验，熟悉HTML、JAVASCRIPT，AJAX技术，有B/S结构应用的开发经验； 2、有ASP.NET MVC、Entity Framework的开发经验； 3、会用SQL Server、Oracle、My SQL中其中一种数据库管理系统； 4、熟悉ADO.NET开发技术，包括存储过程的编写； 5、注重团队沟通，逻辑性强，并能清晰的表达项目的业务需求。 6、了解Vue / Angular /.net core /ABP 任意一种技术的优先 我们将为您提供有吸引力的薪酬、广阔的事业发展空间、完善的福利保障体系，期待您的加入，共同打造有你、有我的互联网新世界！ 请选择最匹配自己的岗位投递简历，不要重复投递本公司多个岗位，谢谢！</t>
  </si>
  <si>
    <t>岗位职责： 1、使用HTML/CSS/Javascript开发符合W3C标准的PC/M站前端页面； 2、参与微信小程序、微信公众号项目与产品开发； 3、与后台工程师、设计工程师共同制定技术实现方案、接口规范等； 4、根据产品需求，分析并给出最优的页面前端结构解决方案。 任职要求： 1、大专及以上学历， 3年及以上web前端开发工作经验； 2、熟悉W3C html5 css3标准，对各种Web前端技术（JavaScript，CSS，语义化标签等）有深刻理解； 3、能熟练的利用各种html标签构建页面，熟悉各种主流浏览器的兼容性问题的解决方法； 4、掌握JavaScript语言及websocket技术,能熟练运用多种前端库框架技术，对交互体验、可用性有一定程度的理解； 5、熟悉微信小程序、微信公众号网页开发，有相关项目开发经验优先。</t>
  </si>
  <si>
    <t>纵目科技（上海）股份有限公司</t>
  </si>
  <si>
    <t>2.5-4万/月</t>
  </si>
  <si>
    <t>应用软件工程师</t>
  </si>
  <si>
    <t>广东省电子技术研究所</t>
  </si>
  <si>
    <t>补充公积金 补充医疗保险 五险一金 绩效奖金 年终奖金 免费班车 员工旅游 定期体检 扁平化管理</t>
  </si>
  <si>
    <t>工作职责: 1、负责研究无人车在复杂道路以及停车场等环境中的策略与轨迹规划算法； 2、负责算法在嵌入式Linux平台的实现、优化以及产品化； 任职资格: 1、硕士及以上，计算机、电子工程、自动化等专业； 2、精通modern C++ 14及以上版本； 3、熟练应用STL/Boost libraries； 4、精通面向对象的设计和编程方法； 5、熟练应用设计模式； 6、具有良好的英文听说读写沟通能力； 7、有机器人或无人车规划算法相关经验者优先。</t>
  </si>
  <si>
    <t>0.8-2.5万/月</t>
  </si>
  <si>
    <t>五险一金 补充医疗保险 交通补贴 餐饮补贴 专业培训 绩效奖金 年终奖金 定期体检</t>
  </si>
  <si>
    <t>大专及以上学历，计算机应用及相关专业，5年左右工作经验或应届毕业生。 主要工作内容： 1.制造信息化产品的应用软件设计开发。 2.领导交办的其他工作。 具备以下要求： 1.熟悉Microsoft.NET平台开发环境和C#，ASP.NET、ADO.NET等开发工具。 2.熟悉一种大型数据库开发技术，如MSSQL，Oracle等。 3.了解面向对象设计及编程的思想，遵循良好的开发规范及能合理运用各种设计模式。 4.动手能力较强，工作主动积极，乐观开朗，有良好的沟通表达能力和很强的团队合作意识。 有以下经验者优先： 1.了解制造业生产业务流程，有MES（制造执行系统）开发经验者； 2.了解MES相关标准，如：ISA95标准等。 说明： 1.需长期在珠江三角洲地区出差（软件实施顾问）； 2.欢迎有抱负和志同道合的人士加入到我们中大型MES和自动化项目优秀团队，一起实现梦想。</t>
  </si>
  <si>
    <t>Java初级开发工程师（13薪）</t>
  </si>
  <si>
    <t>深圳市荣�N供应链有限公司</t>
  </si>
  <si>
    <t>职责描述： 1、负责基于windows底层的C/S产品研发 2、有大规模高并发访问平台的window客户端程序开发经验 3、熟悉多客户端的TCP/UDP编程，具备基于windows底层的C/S实际开发经验 4、熟练使用Oracle/Mysql关系数据库, 有使用Pro*C/C++开发经验  任职要求： 1、有5年以上C/C++软件开发经验，全日制本科或以上学历, 计算机相关专业 2、熟练使用Oracle/Mysql关系数据库, 有使用Pro*C/C++开发经验 3、良好的学习能力, 思维敏捷, 有一定需求分析和技术方案设计能力, 能独立完成开发任务 4、为人正直, 工作勤奋主动, 有责任心, 具有团队协作精神 5、曾参与开发、实施大型项目者, 有电信项目经历者优先</t>
  </si>
  <si>
    <t>五险一金 员工旅游 出国机会 年终奖金 专业培训 下午茶 年度调薪 内部晋升 氛围好 环境舒适</t>
  </si>
  <si>
    <t>C++服务端主程-RD08-广州-00636</t>
  </si>
  <si>
    <t>【岗位职责】 1、根据开发任务分配，完成相应模块的开发、编程任务； 2、完成产品的前端页面设计、开发、测试及维护，或针对需求进行后台定制开发； 3、按要求完成单元测试工作并支持配合开展功能测试、非功能测试、集成测试。  【任职要求】 1、本科及以上学历，计算机、信息管理或通信等相关专业； 2、熟练Java开发，1年或以上Java应用开发经验； 3、熟练掌握JSP、JavaScript、HTML、Swing 等技术； 4、熟练掌握SQL Server、Oracle、Mysql、postgresql等一种数据库以上； 5、掌握Junit使用方法，理解单元测试方法； 6、熟悉HTTP,TCP协议 7、语言表达清楚、流畅、逻辑思维清晰。  【福利待遇】 1、上班时间：双休、午休2小时、7小时工作制； 2、五险一金：为员工购买一档社会保险和住房公积金； 3、带薪假期：法定节假日、带薪福利假、有薪病假； 4、年度旅游：每年两次国内外全员旅游活动； 5、部门活动：任性聚餐、拓展、轰趴等活动； 6、节假日：开年利是、妇女节、六一儿童节、端午节、中秋节等各种节日礼品或现金； 7、宽敞舒适的办公环境：高档办公区，甜品、茶包、咖啡等下午茶、加班零食定时供应。</t>
  </si>
  <si>
    <t>.net开发工程师</t>
  </si>
  <si>
    <t>广州酷旅旅行社有限公司</t>
  </si>
  <si>
    <t>2.5-2.9万/月</t>
  </si>
  <si>
    <t>五险一金 补充医疗保险 免费班车 员工旅游 专业培训 年终奖金 定期体检 带薪年假</t>
  </si>
  <si>
    <t>工作职责： 1. 能够正确按照需求和设计完成开发工作，并配合测试和发布工作的进行。 2. 对个人负责的系统模块能够提供日常的维护。 3. 协助测试工程师制定测试计划，定位发现的问题。 4. 对个人负责的系统模块能够提供技术支持。 5. 编写和维护开发文档。  任职要求： 1.本科学历，计算机相关专业； 2.熟悉C#编程语言，熟悉asp.net mvc,asp.net webapi； 3.熟悉.net core者优先考虑； 4.有高度进取心，细节导向，有优秀的独立解决问题能力，对提供高品质的产品充满热情。</t>
  </si>
  <si>
    <t>GIS开发工程师</t>
  </si>
  <si>
    <t>宏景科技股份有限公司</t>
  </si>
  <si>
    <t>上海茵实企业管理咨询有限公司</t>
  </si>
  <si>
    <t>五险一金 员工旅游 年终奖金 绩效奖金 定期体检 通讯补贴 餐饮补贴</t>
  </si>
  <si>
    <t>广州超前计算机科技有限公司</t>
  </si>
  <si>
    <t>C#高级开发工程师-银行软件</t>
  </si>
  <si>
    <t>上海译会信息科技有限公司</t>
  </si>
  <si>
    <t xml:space="preserve"> 岗位职责： 1、负责根据项目需求、产品原型/UI设计原型进行符合W3C标准的前端页面编码工作，搭建高维护性的前端架构； 2、使用h5/css3/js熟练的进行页面构建和维护，熟练使用JS完成动画效果、交互效果的实现； 3、完成领导安排的其他相关工作。 任职要求： 1、计算机及相关专业本科以上学历，2年以上工作经验； 2、精通JavaScript、Ajax等Web开发技术和HTML5、CSS等页面制作技术，熟悉页面架构和布局。 3、对软件工程有较深入的理解，熟悉软件开发流程和设计模式。 4、具有良好的学习、沟通、分析和协调能力，有较强的责任心，有较强的问题解决和文档撰写能力，能够承受较大的工作压力。</t>
  </si>
  <si>
    <t>全勤奖 弹性工作 带薪年假 绩效奖金</t>
  </si>
  <si>
    <t xml:space="preserve">岗位职责： 1、负责公司各项目的管理后台、接口、小程序..等Web相关的开发工作  岗位要求： 1、至少3年以上.Net B/S前后端开发经验，能独立完成项目开发 2、具备B/S架构设计与优化经验，有丰富的系统性能与安全性相关经验 3、熟练相关Web开发技术，.NET Framework、ASP.NET、MVC、WCF、C#、HTML5、CSS3、Javascript、Ajax、小程序...等 4、熟悉使用Visual Studio开发环境 5、具备Oracle数据库设计、开发、优化能力 6、认真踏实、富有主动性和团队精神，具有良好的沟通表达能力，责任心强 7、具有大型B/S架构经验者优先 </t>
  </si>
  <si>
    <t>五险一金 餐饮补贴 绩效奖金 弹性工作 定期体检</t>
  </si>
  <si>
    <t>岗位职责： 1.从事金融类软件产品的研发、解决金融业务软硬件一体化方案； 2.精通C#，精通winform程序开发； 3、必须使用VS软件写过C/S模式 winform 程序 4. C/C++ /C#/java多线程原理及开发 5.搭建全国银行统一升级框架，熟悉硬件驱动调用和二次封装，搭建全国设备统一管理平台； 6.为银行项目组的设备交互方案提供支持。  任职要求： 1.全日制本科及以上学历.985\211院校优先； 4、面试时需要编写socket通讯程序（语言不限） 5.至少具有1年以上C# winform开发经验； 6.熟练使用Microsoft Visual Studio软件，深度了解.Net框架熟悉掌握VC等开发工具，具备驱动程序编写经验的人员优先考虑； 7.学习能力强，具备较快的学习新技术和业务的能力； 8.具有较强的沟通能力、团队协作能力； 9.能适应短期出差； 10.熟悉java，C++，C语言等开发语言优先； 11.英语CET-4及以上者优先。</t>
  </si>
  <si>
    <t>Unity3d开发主程</t>
  </si>
  <si>
    <t>广州巴豆动漫科技有限公司</t>
  </si>
  <si>
    <t>五险一金 交通补贴 通讯补贴 绩效奖金 定期体检 股票期权</t>
  </si>
  <si>
    <t>高级/资深C/C++开发工程师</t>
  </si>
  <si>
    <t>上海派拉软件股份有限公司</t>
  </si>
  <si>
    <t xml:space="preserve"> 岗位职责：  1、能够带领团队独立完成游戏开发；  2、负责游戏核心架构的搭建以及技术攻关；  3、负责游戏软硬件资源的优化，确保能完成通信对接和功能实现；  4、撰写Unity3D技术研究文档、功能开发说明文档、美术制作规范文档，并与美工沟通、合作将3D美术资源导入到引擎；  5、负责的开发团队的绩效管理，并对结果负责；  6、了解unity3D渲染，并可以自行查找或优化客户端效率问题。    岗位要求：  1、具有3年以上的Unity开发经验，熟悉Unity3D开发流程，有Unity作品者优先； 2.熟悉webgl开发流程，能够读懂C#写的WebSocketServer服务器，并改写相应的传输语法； 3.熟悉SQLite for unity 数据库的相关操作，会使用python转换和制作表格； 4.有VR开发相关经验，至少熟练运用1-2款市场主流VR设备，如HTC VIVE； 5.熟悉unity NavMeshAgent寻路的相关操作 6.熟悉unity加载资源的流程和性能优化； 7.责任感强，工作认真负责，富于团队精神和敬业精神，以及独立解决问题的能力。</t>
  </si>
  <si>
    <t>五险一金 员工旅游 餐饮补贴 绩效奖金 年终奖金 定期体检</t>
  </si>
  <si>
    <t>.NET中级开发工程师（年底双薪+五险一金）</t>
  </si>
  <si>
    <t>广州乐芙信息科技有限公司</t>
  </si>
  <si>
    <t>移动端web前端工程师</t>
  </si>
  <si>
    <t>上海简维软件科技有限公司</t>
  </si>
  <si>
    <t>岗位职责： 1、解决公司技术方面的各种难题； 2、实现公司技术创新； 3、负责公司的战略级项目； 4、指导与协助相关人员完成基于产品功能的开发； 5、与各项目团队及测试团队一起保障产品或项目的开发进度。  职位要求： 1、本科及以上学历，计算机、软件等相关专业； 2、精通C语言，8年及以上C/C++开发经验； 3、熟练Unix/Linux编程，有堡垒机/防火墙/VPN等相关经验； 4、熟悉网络编程，熟悉TCP/UDP接口编程，多线程编程； 5、熟悉telnet、ftp、ssh、http等网络协议； 6、有改造开源服务软件经历，apache、nginx、freeradius、dns、openssh等； 7、熟悉MySQL，SQLite，Redis； 8、工作积极主动，热爱本职工作； 9、善于沟通，具有很好的判断、分析、解决问题的技能，有良好的客户意识、服务意识、团队合作意识及敬业精神。  【关于我们】 1、年终14-18薪+丰厚奖金+各种补贴+弹性工作+五险一金+法定假期+商业保险+员工体检 2、员工集体旅游/团建+优秀员工个人/家庭出国游+优秀达人出游+各种有的没的你想到的想不到的福利 3、每年1-2次调薪+代码大神专业技能手把手培训+优秀人才股权激励+宽广的晋升空间 4、读书会+马拉松+达人旅行团是我们的日常传统，CEO带着你一起冲刺马拉松。。。 5、生日会+周年庆+丰富多彩的部门团建。  PS： 1、对，我们不打卡！不打卡！！不打卡！！！ 2、有且不仅有以上福利，而且是真的真的真的有~~~ 3、加入我们，每天与***大神面对面，我们的团队都是大神，真的真的真的，都是都是都是~~~  【了解我们】 1、官网：http://www.paraview.cn/ 2、公众号：派拉软件</t>
  </si>
  <si>
    <t>员工旅游 股票期权 定期体检 五险一金 周末双休 绩效奖金 出国机会 年底双薪 节日福利</t>
  </si>
  <si>
    <t>做五休二 周末双休 带薪年假 五险一金</t>
  </si>
  <si>
    <t>1、负责大型成熟电商web网站开发以及功能应用升级; 2、负责公司内部ERP的开发与运用; 3、负责公司ERP系统与财务、物流等软件的接口开发; 4、有较强的前端编写能力，掌握HTML5语言及css样式表，精通jQuery；  任职资格： 1、全日制本科院校毕业，1年以上工作经验 2、有电商平台开发经验者优先，有ERP系统，小程序等产品开发经验优先； 3、精通C#开发，控件编写、JSON、XML技术，精通.NET下的应用框架，如MVC，WCF等； 4、熟悉SQLServer数据库设计，有对复杂Sql语句和存储过程等的开发与优化经验，有大数据量、高并发访问处理经验； 5、熟悉B/S架构，有较强的前端编写能力，掌握HTML5语言及css样式表，精通jQuery； 6、有用户思维，逻辑思维能力强，有强烈的事业心和责任心，具有良好的团队合作精神；  您能获得： 【综合薪资】固定底薪+奖励+激励奖； 【其他福利】公司股权期权激励、公司利益分红、享受六险一金，年底双薪、部门激励奖金节假日福利，每月团建活动，旅游福利、免费体检、生日礼物等； 【晋升空间】每年2-3次晋升加薪 ― 横向发展； 【优美办公环境】位于广州的CBD核心商业区――体育中心，办公室为甲级写字楼――羊城国际商贸中心 【公司培训】完善的带薪培训体系助你全面提升个人能力； 【管理模式】倒三角组织架构、扁平化管理方式； 再好的剧本，也需要主角来演绎；再好的工作，也需要合适人来胜任； 人生就像是小马过河，唯有走过了，方知道河水的深浅。找工作也是如此，唯有过来面试了，才知道适不适合你。 我们一直在招人，并不代表是有多么缺人。只是想告诉您，有一个优秀的团队时刻在等待优秀的您。 在这车水马龙和钢筋森林中，希望给辛苦奔波的人儿一个包容情绪、安抚情绪的空间。因此我们致力于做一家有温度的互联网企业，如果您也认可我们的理念，欢迎您加入乐芙大家庭，让我们一起造作！ 您可以在我们的面试时间前来面试，09:00-12:00 14:00-17:30，期待您的加入！ 工作地址: 广州市天河区体育东路122号羊城国际商贸中心西塔26楼整层（农业银行旁边） ――地铁：1号线体育中心B出口（出站后直走100百米，到达羊城国际商贸中心西塔26楼整层）  ――公交/BRT站：体育中心东门站/石牌桥站/体育中心站</t>
  </si>
  <si>
    <t xml:space="preserve">1、负责移动端网站项目和任务的前台程序设计和开发；               </t>
  </si>
  <si>
    <t>C/C++服务端主程</t>
  </si>
  <si>
    <t>Unity 3D高级开发工程师</t>
  </si>
  <si>
    <t>广州米多多网络科技有限公司</t>
  </si>
  <si>
    <t>广州市劲源咨询服务有限公司</t>
  </si>
  <si>
    <t>专业服务(咨询、人力资源、财会) 电气/电力/水利</t>
  </si>
  <si>
    <t>五险一金 定期体检 绩效奖金 年终奖金 周末双休</t>
  </si>
  <si>
    <t xml:space="preserve">岗位职责： 1、  编写服务端总设计文档，实现核心框架代码，对于技术难题负责攻关到底。 2、 负责项目内开发人员的工作分配、工作质量把控、评估以及培训工作。 3、 协调策划、前端、QA等其他部门的协调工作。  岗位要求： 1、计算机相关专业毕业，至少有一款完整的立项到上线的重度ARPG类产品开发经验。 2、 精通C/C++，熟悉Lua、Python、Perl等脚本语言。 3、 精通Linux环境，精通数据结构与算法、多线程编程等，至少精通一种常用的数据库。 4、  强烈的事业心，具有创业者精神和团队精神，态度严谨。 5、较好的表达能力，抗压能力，能够独立编服务端核心框架，或本身带有完善的、可用的后端架构。 </t>
  </si>
  <si>
    <t>职位说明： 我们正在寻找在交互和仿真系统开发方面具有丰富的交付经验，并有志于通过咨询和项目实施实现自身价值的同时，为客户和企业创造商业价值和竞争优势的候选人。该岗位不但提供具有行业竞争力的报酬，而且为候选人提供了基于能力的快速职业发展机会。  岗位职责； 1、开发基于Unity 3D的交互和仿真系统。 2、提供基于Unity 3D的信息系统的技术实现，解决团队在开发过程中所遇的技术问题。 3、带领和管理团队（包括供应商）开发基于Unity 3D技术的项目。 4、参与审评供应商的技术方案。  岗位要求： 1、具有良好的面向对象的信息系统设计和开发经验，三年或以上基于Unity 3D的实际开发经验，具备独立设计和开发能力。 2、熟悉Unity 3D引擎和架构，精通使用Unity 3D制作场景、用户界面以及动态脚本。 3、熟悉C#，JS脚本进行基于Unity 3D的系统开发。 4、具有一定的美术和建模基础。  优先条件： 1、熟悉至少一种主流数据库建模和开发。 2、熟悉3D Studio Max，具有模型优化经验。 3、具有一定的团队和项目管理经验。 4、熟悉BIM系统的开发。 5、熟悉电力行业相关知识。  薪酬福利：薪酬包括基本工资、绩效工资、项目奖金和福利等，公司按国家规定购买五险一金，一经录用，待遇优渥。   邮件与简历标题请以“Unity 3D高级开发工程师+毕业学校+专业+学历+姓名”命名，发送到 joyyouth@163.com</t>
  </si>
  <si>
    <t>中高级.net开发工程师</t>
  </si>
  <si>
    <t>上海大智慧股份有限公司</t>
  </si>
  <si>
    <t>员工旅游 通讯补贴 绩效奖金 年终奖金 五险一金 补充医疗保险 专业培训 定期体检 交通补贴</t>
  </si>
  <si>
    <t>岗位职责： 1、负责ERP产品开发、设计工作； 2、参与业务需求设计讨论； 4、负责产品技术框架研究、优化及技术文档编写； 5、解决产品中出现的技术问题，并能够对技术上给与其它部门配合和支持。  岗位要求： 1、计算机相关专业大专以上学历，2年以上相关工作经验； 2、熟悉软件开发流程，思路清晰，代码规范，具备良好的分析和解决问题的能力； 3、精通.NET和SQLServer数据库编程，存储过程、函数编写； 4、熟悉面向对象分析和设计，对设计模式有一定的了解； 5、熟悉项目开发的流程，包括需求、设计、开发、测试、维护等流程； 6、诚实、上进、有责任心和敬业精神，有良好的沟通意识和团队合作精神；学习能力强。</t>
  </si>
  <si>
    <t>年终奖金 绩效奖金 五险一金 餐饮补贴 定期体检 专业培训</t>
  </si>
  <si>
    <t>岗位职责： 1、负责行情服务的架构设计和核心代码开发； 2、负责技术难点的预研和攻关； 3、协同团队沟通协作和知识分享。  岗位要求： 1、计算机专业本科以上学历，五年以上的c/c++服务器端开发经验； 2、精通c/c++语言，熟悉语言特性，对c++新的标准特性有一定了解； 3、熟悉网络通信，并发编程技术； 4、熟悉分布式系统设计的原理和技术实现； 5、熟悉主流开源组件和类库的应用； 6、良好的逻辑思维能力。</t>
  </si>
  <si>
    <t>,NET开发工程师</t>
  </si>
  <si>
    <t>广州华立科技股份有限公司</t>
  </si>
  <si>
    <t>C语言工程师</t>
  </si>
  <si>
    <t>多元化业务集团公司 网络游戏</t>
  </si>
  <si>
    <t>深圳市睿联数字技术有限公司</t>
  </si>
  <si>
    <t>五险一金 长短周 带薪年假 节日福利 全勤奖 绩效奖金 专业培训 员工活动</t>
  </si>
  <si>
    <t>岗位职责： 1. 长期参与开发公司平台产品线 ； 2. 完成上级派发的开发任务；  任职要求： 1、大专以上学历，计算机软件及相关专业； 2、精通C#语言和ASP.NET编程，熟悉MVC设计模式等主流模式 3、有一定的代码调试及性能优化经验 4、熟悉MSSQL\Mysql； 5、熟悉Rabbit\ActiveMQ等队列 6、熟悉Redis\Membercash缓存应用 7、良好的沟通表达及接收理解能力。 8、有平台或大并发开发经验者优先 9、C#语言和ASP.NET编程经验二年以上</t>
  </si>
  <si>
    <t>五险一金 员工旅游 年终奖金 绩效奖金 股票期权 弹性工作 定期体检</t>
  </si>
  <si>
    <t>1、负责NVR、IPC产品的嵌入式软件关键技术和关键模块的攻关与开发； 2、负责指导及协调其他工程师进行NVR、IPC产品的开发。  任职要求 1、本科及以上学历，计算机、电子信息类相关专业； 2、2年及以上嵌入式产品开发经验，优秀应届毕业生亦可考虑； 3、熟练掌握C/C++语言，有较强的编程能力；熟练Linux下的程序开发；熟练Socket网络编程； 4、具有良好的协调能力和团队合作精神，责任心强；具有良好的书面和口头表达能力，善于与人沟通；具有较强的逻辑思维能力。</t>
  </si>
  <si>
    <t>广州市鹤驰信息科技有限公司</t>
  </si>
  <si>
    <t>五险一金 员工旅游 交通补贴 通讯补贴 专业培训 年终奖金 弹性工作</t>
  </si>
  <si>
    <t>1、根据项目或产品要求，进行项目或产品的开发； 2、参与开发成果的交付实施，确保实施方案的正确和成功。 任职要求： 1、大专及以上学历，计算机或软件相关专业；5年以上软件开发经验 2、熟练掌握C#、.net Framework、Web API、Web Form或MVC开发模式 3、熟练掌握Web前端开发（HTML、Java script、Json）； 4、熟练使用 SQL Server、Oracle等主流数据库，根据需要熟练编写SQL 5、工作认真，细心，有条理，可短程出差</t>
  </si>
  <si>
    <t>C++高级软件工程师(MFC)</t>
  </si>
  <si>
    <t>深圳市德名利电子有限公司</t>
  </si>
  <si>
    <t>.NET (Core)软件工程师</t>
  </si>
  <si>
    <t>五险一金 员工旅游 绩效奖金 专业培训 定期体检 年终奖金</t>
  </si>
  <si>
    <t xml:space="preserve">因公司芯片设计业务发展需要，现招聘3名C++高级软件工程师(MFC)，月薪20-30K，其它五险一金及福利齐全。 岗位职责： 1、用C++语言在Windows平台上进行程序编写； 2、MFC，开发用户使用界面，C++开发功能性模块； 3、完成编码测试、系统联调，协助测试人员完成对所编写代码的测试； 4、和客户沟通，获取有效需求，根据客户的使用反馈信息，对软件进行维护和升级； 5、软件维护文件的编写（包括版本介绍，修改记录和设计或功能变更等）。  任职要求： 1、计算机或信息技术专业全日制本科及以上学历 ； 2、三年以上相关工作经验； 3、良好的逻辑思维能力，能独立解决复杂问题； 4、熟练的计算机技能和应用软件使用技能； 5、工作细致，有责任心，具有钻研探索精神； 6、能适应变化的用户环境和较强的工作压力； 7、熟练具备较强的自学能力和独立解决问题的能力，善于团队协作和沟通； 8、具备基本的英语读写能力。 </t>
  </si>
  <si>
    <t>.NET (Core)软件工程师 (起薪10K优秀面议)  5天工作制，弹性工作时间 9:00-18:00 /9:30-18:30 工作地点：5号线五羊��，289艺术创意园 计算机或相关理工科本科学历 扎实的C#基础优秀的自学和自我管理能力 阅读或检索英文资料的能力 ASP.NET MVC及Web API编程熟悉SQL Server 加分：有电商网站，小程序开发经验 加分：有ABP框架经验 加分：有.NET Core开发及使用经验 其他：github链接，博客链接等任何可展示个人能力的信息</t>
  </si>
  <si>
    <t>C++高级研发（兼项目负责人）</t>
  </si>
  <si>
    <t>北京清软创新科技股份有限公司</t>
  </si>
  <si>
    <t>爬虫工程师</t>
  </si>
  <si>
    <t>韩国瓷肌中国区公司</t>
  </si>
  <si>
    <t>五险一金 餐饮补贴 通讯补贴 专业培训 定期体检</t>
  </si>
  <si>
    <t>钜亿科技（深圳）有限公司</t>
  </si>
  <si>
    <t>1、参加基于C/C++语言方向技术的企业级应用开发； 2、带领研发小组成员完成产品及项目相关的研发任务； 3、组织并参与业务系统分析与设计，并负责完成核心代码； 4、带领小组成员根据开发规范与流程独立完成项目及产品的设计、编码、测试以及相关文档工作； 5、参与软件需求与设计审核和代码检查。  任职资格： 1、正规院校本科及以上学历； 2、工作积极主动，具有较好的沟通、协作和学习能力，良好的团队合作精神； 3、为人正直，思维严谨，工作主动，有较强的学习创新能力，在对新技术的掌握方面保持与时俱进； 4、具有一定的管理及任务分配能力； 5、责任心强，具有良好的沟通能力和团队合作意识； 6、精通C/C++语言，有8年以上开发经验，具备深厚的研发功底； 7、有电力行业工作背景者优先； 8、有AUTOCAD二次开发及QT开发经验者优先。</t>
  </si>
  <si>
    <t>员工旅游 专业培训 定期体检 五险一金</t>
  </si>
  <si>
    <t>岗位职责： 1. 负责各类电商平台和app端数据抓取和平台搭建； 2. 设计爬虫策略与算法,提升抓取效果； 3. 持续优化系统,提高系统的稳定性及性能。   任职要求： 1. 大专学历需三年以上工作经验，本科以上学历，2年左右相关工作经验，熟悉 Python/C#/java/Node.js,有较丰富的爬虫系统开发经验; 2. 熟悉app端数据抓取（有逆向、脱壳等经验），掌握Apktool、dex2jar、JD-GUI等工具，抓取过主流电商平台和主流app软件； 3. 熟悉网络编程(TCP/HTTP 协议),具有 linux 下编程经验和操作经验; 4. 能够解决反爬虫、网络异常等各种常见爬虫问题; 5. 了解分布式系统的设计与实现; 6. 优秀的分析、解决问题能力,对处理未知的、挑战性问题充满激情。</t>
  </si>
  <si>
    <t>资深C++开发工程师</t>
  </si>
  <si>
    <t>上海弗利信息技术有限公司</t>
  </si>
  <si>
    <t>五险一金 补充医疗保险 绩效奖金 年终奖金 专业培训</t>
  </si>
  <si>
    <t>中/高级.net软件工程师</t>
  </si>
  <si>
    <t xml:space="preserve">技能要求：  工作职责： </t>
  </si>
  <si>
    <t>广州卖家宝信息技术咨询有限公司</t>
  </si>
  <si>
    <t>做五休二 节日福利 五险一金 带薪年假 试用期不打折 员工旅游 年终奖金 交通补贴 餐饮补贴 免费班车</t>
  </si>
  <si>
    <t>五险一金 员工旅游 年终奖金 专业培训 周末双休</t>
  </si>
  <si>
    <t xml:space="preserve"> 职位描述：  1：独立或参与团队开发Windows桌面客户端软件，采用C++/C语言,MFC框架开发。  2．参与客户端软件产品的需求分析、系统设计、界面设计；  3．参与Windows系统，Linux系统下服务端软件开发。  4．负责Windows系统下功能模块的编码工作和文档编写工作；  5．完成相应的调试和测试工作。    资质要求：  1、本科及以上学历，985/211必须；至少5年以上 C++/C、MFC平台 windows桌面端应用开发经验；  2、熟练Windows下的C++/C编程，精通MFC和Windows API，擅长图形界面开发；  3、熟练Linux下C++/C编程，熟悉MySql等SQL数据库开发使用；  4．熟练Socket通信编程，和计算机网络通信知识，熟悉多种网络协议规范（TCP/UDP、HTTP、websocket等），并具备相关产品的开发经历；  5．具有良好的编程习惯，善于团队合作，富于创新，诚信敬业；  6．熟悉浏览器二次开发者优先；拥有证券从业资格证优先。  7.能独当一面~具有管理才能更佳</t>
  </si>
  <si>
    <t>工作职责： 1、根据项目开发进度安排,完成项目模块的开发工作; 2、参与项目的设计和实现; 3、负责相应功能模块的维护和调优; 4、协助测试工程师,完成功能模块的测试及上线工作; 5、编制维护产品相关的各类技术文档.   任职要求： 1、有2年以上相关工作经验; 2、具有良好的沟通能力,热爱软件开发; 3、基础扎实并对编写可维护性代码具有一定认识; 4、具有WCF,EF,面向消息开发经验者优先.    公司相关情况介绍 1、架构: MVC + WCF + EF + ESB 的分布式架构. 2、 ERP子系统: 产品，采购，编辑，仓储，销售，订单，运输，客服，财务 等业务子系统，以及: 用户，权限，通用备注，通用标签 等等 基础支持子系统。 3、基础构造: Enterprise Service Bus, Application Domain Cache, WCF AOP Extenstion ....  福利待遇： 1、良好的发展空间及平台； 2、每年四个季度，都会组织各种动； 3、福利假期：公司公假、婚假、丧假、法定假、等有薪假期； 4、公司实行单双休工作制； 5、享受员工年终奖； 6、每年有1次调薪机会。 7、工作满1年员工，可享受每年7天的带薪年假； 8、人才推荐奖； 9、更多福利待遇将随公司发展逐步完善  工作地址：广州珠江新城江东路12号高德置地冬广场H座1903</t>
  </si>
  <si>
    <t>广东星城科技有限公司</t>
  </si>
  <si>
    <t>手游C++服务器开发主程/后端主程</t>
  </si>
  <si>
    <t>上海捷玩网络科技有限公司</t>
  </si>
  <si>
    <t>周末双休 带薪年假 绩效奖金 全勤奖 节日福利 通讯补贴 交通补贴</t>
  </si>
  <si>
    <t xml:space="preserve">岗位职责： 1.参与软件系统的设计与实现,业务需求分析与代码模块的详细设计； 2.负责程序代码的设计、编码和测试工作、确保开发质量。 3.负责软件开发相关文档及代码解释； 4.负责软件日常运维及客户技术服务；  开发语言； 1、 计算机软件工程相关专业,精通ASP.NET（C#/VB.NET）开发，有一年以上面向对象的分析，设计和开发经验，能独立解决技术问题； 2、有HTML/ HTML5、JavaScript前端经验优先考虑； 3、精通MS SQL SERVER/Oracle/MySql等至少一种数据库，熟练掌握数据库的编程、配置、管理； 4、具备良好对外沟通协调能力，良好的团队开发意识、思维活跃，能快速接受新事物，能积极主动学 习相关新技术； 5、熟悉软件开发流程，有良好的技术文档习惯，具有规范化，标准化的代码编写习惯； 6. 有独立项目开发经验者优先；  </t>
  </si>
  <si>
    <t>周末双休 带薪年假 五险一金 全勤奖 节日福利 餐饮补贴 年度体检 领导nice 试用期全薪 生日party</t>
  </si>
  <si>
    <t>岗位职责： 1、负责实现游戏服务器端总体设计，实现关键框架代码； 2、负责服务器端架构设计、模块划分； 3、主导制定和指导执行服务器端开发流程和标准，对服务器端开发质量负责； 4、协调与客户端、策划、公司其他技术支持部门之间的关系； 5、负责组织攻关技术难题，研究及优化游戏和架构的方法 6、负责对程序员分配工作，审核代码，完成相关的技术文档编写 7、负责制定开发工作计划，进行风险控制 岗位要求： 1、至少5年以上游戏服务端开发经验，至少有一个项目的服务端主程经验 2、编程基本功扎实，对算法与数据结构有深入的了解 3、对C++编程有深入的理解，对代码质量有较高的要求 4、学习能力强，具备独立思考的意识，对技术点有独到的见解 5、精通常见的通信协议原理，熟练运用主流的数据库 6、优秀的团队沟通协调能力，具备出色的学习能力、细致谨慎的处事作风、积极向上的工作态度及齐心协力的团队精神 7、推动力及抗压能力极强，能够适应高强度的工作，有足够的耐心、细心及恒心展开精益求精的优化工作</t>
  </si>
  <si>
    <t>中级.net</t>
  </si>
  <si>
    <t>上海汉堂实业有限公司</t>
  </si>
  <si>
    <t>五险一金 年终奖金 弹性工作 餐饮补贴 交通补贴 绩效奖金</t>
  </si>
  <si>
    <t>完美世界（上海）/完美时空</t>
  </si>
  <si>
    <t>时间：外包大概三个月左右，处理一下紧急的项目 要求：熟悉c#，2年以上，前后端经验，熟练使用.net，有网页开发经验；学历大专以上 工作地点：白云区机场路南云东街3号，广州市中南民航空管通信网络科技有限公司</t>
  </si>
  <si>
    <t>广州优高久营销管理有限公司</t>
  </si>
  <si>
    <t xml:space="preserve"> 游戏服务器开发  职位要求： 1、本科以上学历，从事游戏服务器开发2年以上； 2、熟练掌握OOP编程思想，精通C++； 3、具有良好的Win32/Linux环境下编程和调试能力。 </t>
  </si>
  <si>
    <t>软件设计工程师</t>
  </si>
  <si>
    <t>广州瑞达医疗器械有限公司</t>
  </si>
  <si>
    <t>五险一金 免费班车 专业培训 股票期权 定期体检 包三餐</t>
  </si>
  <si>
    <t>11121K-C++全栈工程师（智能认知） (职位编号：11121K)</t>
  </si>
  <si>
    <t>岗位职责： 1、负责移动端或PC端产品的前端服务开发和维护； 2、负责快速搭建和部署Node.js后端的开发和运行环境； 3、负责配合前端进行页面及接口调试，配合完成整体功能展现； 4、负责维护以及优化网站网页，与设计师、产品经理协作，给出PC、移动前端解决方案并实现效果 ； 5、负责与后台工程师协作，完成数据交互、信息展现。  任职要求： 1、计算机及相关专业大专及以上，2年以上Node.js开发经验； 2、有扎实的JavaScript基础、掌握Es6语法, 掌握HTML/HTML5、CSS3、AJAX、JSON、jQuery等前端开发技术； 3、熟悉Vuejs、Nodejs、Reactjs等框架； 4、熟悉使用Webpack, Gulp等前端打包、构建工具； 5、熟悉async，promise 异步编程、熟练使用异步流程控制库； 6、熟练使用Chrome等开发调试工具及it代码管理联合开发。  福利待遇： 1、提供富有竞争力的薪酬和年终奖金； 2、工作时间五天制（周末双休）； 3、入职当月即购买五险一金； 4、健全的年度调薪机制； 5、每服务满一年有服务年金； 6、按照国家规定享受国家法定节假日，如年假6天，陪产假，产假，带薪病假12天； 7、节假日福利礼品、生日贺礼、舒适的办公环境。</t>
  </si>
  <si>
    <t>平安科技（深圳）有限公司</t>
  </si>
  <si>
    <t>岗位职责： 1.医疗设备上位PC电脑主控程序的开发设计； 2.合作开发的过程中，跟踪，指导外包设计方的设计； 3.新产品开发过程中的方案设计； 4.维护已有产品的软件。  任职要求： 1.25岁以上，本科及以上学历，计算机、软件工程等相关专业，能力强者学历可放宽； 2.熟练使用VC C#或Delphi等编程软件，有网络编程，图像及视频处理编程工作经验； 3.熟悉 WINDOWS 平台下编程，有跨平台开发经验更佳； 4.熟悉软件技术文档的编写，具备良好的文档编制习惯和代码书写规范； 5.有3年以上软件设计经验，有医疗器械软件开发经验优先。</t>
  </si>
  <si>
    <t>五险一金 带薪年假 节日福利 绩效奖金 定期体检 高温补贴</t>
  </si>
  <si>
    <t>电气工程师</t>
  </si>
  <si>
    <t>鸿达兴业集团有限公司</t>
  </si>
  <si>
    <t>高级软件研发工程师（golang/C++/nodejs）</t>
  </si>
  <si>
    <t>周末双休 带薪年假 五险一金 免费班车 绩效奖金 全勤奖 节日福利 专业培训 餐饮补贴</t>
  </si>
  <si>
    <t>知阁（深圳）网络科技有限公司</t>
  </si>
  <si>
    <t>岗位职责： 1、产品开发与电气设计，包括电气元件选型，图纸设计，PLC程序设计； 2、制造任务单的处理与跟进； 3、对售前、售中、售后技术支持； 4、技术文件的归纳、分类与整理； 任职要求： 1、自动化、机电一体化、电子电气工程等相关专业，本科及以上学历，优秀者适当放宽； 2、3年以上非标自动化设备行业电气系统独立设计调试经验，熟悉电气设计规范及电气控制技术； 熟练使用AUTOCAD等原件绘制电气原理图、接线图及布局图； 3、熟悉三菱、欧姆龙、西门子等品牌之一的PLC编程及触摸屏程序编制；对CCD和光源比较了解，视觉软件和执行器件的通讯了解； 4、对变频器、各类传感器、电磁阀、气缸等各种常用电气、气动元件功能、原理及特性等熟悉；熟练运用伺服控制系统；熟悉工业机器人控制编程优先 5、了解上位机软件（VB，C#，C++）者优先考虑。  免费班车接送至西朗、宝岗、大塘、员村、东湖等地区  公司为员工提供了富有竞争力的薪资福利以及良好的发展空间： 培训机会：全面系统的入职培训+不定期培训（专业、素质、其他技能培训）； 保障体系：购买五险一金（社会保险和住房公积金）； 奖励计划：年度旅游+不定期的户外拓展活动+有薪年假+工龄工资……； 员工活动：辩论赛、演讲比赛、读书会、乐队、舞蹈队.....； 工作时间：五天八小时工作制（特殊除外），按国家规定节假日放假； 其 他：提供食堂、配发工作服、不定期户外活动，节日的聚餐活动，图书馆、下午茶、休闲会所。</t>
  </si>
  <si>
    <t>五险一金 员工旅游 交通补贴 餐饮补贴 年终奖金 股票期权 定期体检 绩效奖金</t>
  </si>
  <si>
    <t>岗位职责： 1. 需求分析、系统设计工作，完成系统需求分析、设计说明书编写； 2. 负责按照需求完成各类设计文档，并参与开发； 3. 提升团队的技术分析，设计和编码能力，能够作为骨干指导团队其他成员； 4. 负责系统架构设计和优化，以及性能调优。  任职要求： 1、精通golang/C++/nodejs，有2年以上实际使用开发经验，做过中大型项目； 2、熟悉Mysql，mongodb等多种数据库的基本使用； 3、精通TCP/IP协议，熟悉接口的开发，精通Json+HTTP协议开发； 4、熟悉缓存系统（如MemCache/Redis等）； 5、熟悉Linux系统及常用命令，能协助处理服务器的常见问题； 6、熟悉面向对象设计模式，了解基本的编程算法，有数据库优化能力； 7、有海量服务、高性能、分布式系统设计、开发经验者优先，对系统性能有独到见解与解决方案； 8、有IM项目经验优先。</t>
  </si>
  <si>
    <t>和宇健康科技股份有限公司</t>
  </si>
  <si>
    <t>五险一金 餐饮补贴 全勤奖 周末双休 环境优美</t>
  </si>
  <si>
    <t>C++高级工程师</t>
  </si>
  <si>
    <t>初级软件工程师</t>
  </si>
  <si>
    <t>岗位职责： 1、参与项目需求调研、需求分析，参与系统框架设计、数据库设计以及核心模块的详细设计； 2、根据项目开发进度和任务分配，开发符合系统要求的相应软件模块； 3、根据公司技术文档规范编写相应的技术文档； 4、根据需要不断修改完善软件； 5、研究项目技术细节，编写相应的说明书； 6、指导初级工程师开发工作； 7、协助团队成员解决系统运行过程中出现的问题； 8、上级主管分派的其他工作任务。  岗位要求： 1、3年以上IT行业工作经验； 2、熟悉.NET C# 常见的基础编程开发： 1) Windows Form及常见 UI 控件界面处理； 2) ADO.NET 数据库访问处理； 3) Xml处理； 4) 异步、并行处理； 5) WCF、WebService、WebForm、WebMVC、WebAPI； 3、理解.NET异步编程：多线程、线程池、了解并行库； 4、熟悉Web前端基础编程开发：HTML、CSS、JavaScript、了解Ajax基本原理； 5、有良好的软件工程知识,熟悉面向对象思想，能熟练的将常用的设计模式应用到系统设计中； 6、熟悉常见的一些解决方案及原理，消息中间件，连接池，负载均衡及缓存处理； 7、熟悉Oracle和SqlServer数据库，擅长数据库调优工作； 8、良好的沟通技巧、客户意识和团队合作精神，分析问题和解决问题能力，良好规范的编程风格以及测试习惯。  上班时间:周末双休制， 公司福利待遇： 1、珠江新城CBD，办公环境优雅； 2、每周5天8小时工作制，并享有国家法定节假日； 3、优厚的薪酬待遇，充分公平的职业发展空间和晋升机制； 4、入职当月购买社会保险（养老、医疗、失业、工伤、生育五险）和住房公积金； 5、每周公司定期组织团建活动。</t>
  </si>
  <si>
    <t>深圳市鸿月盛科技有限公司</t>
  </si>
  <si>
    <t>上海三瑞信息技术有限公司</t>
  </si>
  <si>
    <t>贸易/进出口 批发/零售</t>
  </si>
  <si>
    <t>.NET软件工程师（双休+奖金+社保）</t>
  </si>
  <si>
    <t>五险一金 补充医疗保险 员工旅游 交通补贴 年终奖金 绩效奖金 专业培训 通讯补贴 餐饮补贴 出国机会</t>
  </si>
  <si>
    <t>广州易全信息科技有限公司</t>
  </si>
  <si>
    <t>使用Unity3D引擎开发WEB平台游戏 和策划沟通确定需求，根据需求负责游戏中各功能模块的设计和实现 负责Unity3D相关插件、编辑器、其他辅助工具的开发及扩展 持续优化，改善性能、表现和兼容性等 任职要求： 1.熟悉C++或C#语言及面向对象编程、具有严谨的逻辑思维能力，善于阅读代码，自学能力强。 2.Unity基础功底扎实，有一定的3D图形学基础和算法基础。有Unity3D游戏客户端实际开发经验者优先。 3.有网络游戏客户端开发经验者优先。 4.富于团队精神和敬业精神，和独立解决问题的能力 面试联系人：林加镇 电话：150 1377 5057</t>
  </si>
  <si>
    <t>岗位职责： 1、参与软件产品项目规划工作； 2、参与软件开发技术和规范及标准流程的改进； 3、参与软件系统的设计和分析； 4、根据开发进度和任务分配，完成相应模块软件的设计、开发、编程任务。  任职资格： 1、计算机相关专业本科以上学历； 2、2年以上工作经验； 3、熟悉Java语言基础，掌握JSP、Servlet、JavaBean、JavaScript、Struts、Spring、Hibernate、EJB等开发技术。 4、熟悉MySQL、SQL Server、Oracle等数据库开发技术； 5、熟悉主流应用服务器如JBOSS、WebLogic、WebSphere中的至少一种。 6、熟悉WebService/Socket等网络传输技术 7、熟悉JavaScript脚本并熟练使用JQuery等框架 8、热衷于产品研发和技术发展；具有强烈的责任意识和开放的心态； 9、事业心强，勤奋好学，有团队精神，适合在高压力下工作；</t>
  </si>
  <si>
    <t>五险一金 补充医疗保险 员工旅游 通讯补贴 年终奖金 定期体检 周末双休 专业培训 项目奖金</t>
  </si>
  <si>
    <t xml:space="preserve">岗位薪资：固定薪资+项目提成奖金+年底双薪+年终分红 一、职责： 遵照项目的技术标准进行开发工作，负责公司软件系统详细设计、编码等开发任务 二、岗位要求： 具备以下条件者优先考虑：  工作时间：早上9:00-12:00，下午13点30-18点，周末双休 工作地址：广州市机场路18号利好商业大厦10楼 联系人：刘小姐020-86386680/13725220909(还在职的应聘者若白天不方便做电话沟通，晚上10点前均可致电与我沟通意向岗位信息) 联系QQ:511075232（添加时请备注应聘岗位） 交通路线：  地铁：2号线，乘至三元里地铁站B出口 公交站名：广园中路/交电新村/机场立交北站/机场路电车总站，752路，199路，244A路，244路，251路，254路，271A路，271路，280路，298路，32路，510路，511路等   </t>
  </si>
  <si>
    <t>C/C++应用开发工程师</t>
  </si>
  <si>
    <t>深圳市泽宝电子商务股份有限公司</t>
  </si>
  <si>
    <t>.NET工程师（双休+福利好+平台大）</t>
  </si>
  <si>
    <t>广州星记云典信息技术有限公司</t>
  </si>
  <si>
    <t>周末双休 弹性工作 节日福利 商业保险 圣诞假期 办公环境优越</t>
  </si>
  <si>
    <t>1、精通linux下C/C++语言编程，熟悉Socket 网络编程;
2、熟悉HTTP、TCP/IP、UDP、rtmp、rtsp、rtp协议;
3、开发面向典型行业应用场景的IoT端到端应用解决方案;
4、设计和开发面向Linux， Windows，及熟悉各类RTOS的嵌入式系统的SDK;
5、当前主流视频服务端领域开源框架有深入了解。 任职要求： 1、5年以上研发，其中必须满足3年以上嵌入式（Linux/Windows/专有系统）系统设计、开发、调试经验；
2、设计并开发面向 IoT 边缘节点设备的智能 IoT Edge 系统软件，在IoT边缘节点，IoT设备，以及IoT云服务提供智能的连接和管理机制;
3、X86/ARM/MCU/GPU等硬件平台的系统软件开发与调试经验;
4、在 Azure, AWS 或类似公有云平台上开发 IoT 云服务或解决方案的经验;
5、实现 MQTTS, AMQPS, HTTPS 或 Websockets 等数据协议的经验;
7、熟悉p2p网络、UDP可靠性传输、集群技术、系统性能调优。</t>
  </si>
  <si>
    <t>五险一金 餐饮补贴 绩效奖金 员工旅游 定期体检 员工宿舍 带薪年假 法定假日</t>
  </si>
  <si>
    <t>岗位职责： 1、参与项目的需求分析，整理功能点及验收标准； 2、参与项目的系统设计，在符合公司信息化系统整体框架的前提下完成系统设计； 3、参与任务分解，对任务的工作量及实现难度进行评估； 4、根据分配的开发任务，协作项目组完成项目开发工作； 5、完备各项目文档，做好版本管理； 6、确认业务部门提交的Bug并添加到Bug列表中。  任职要求： 1、本科及以上学历，有2年以上实际工作经验，计算机软件、通信、电子及相关专业，有扎实的软件基础知识； 2、熟练掌握NET,C#,CSS,Javascript，对B/S构架软件有深入了解 3、熟悉ORM框架如NHibernate等，有java开发经验的优先考虑 4、熟悉winform开发的优先考虑 5、熟悉socket通信，有与硬件对接开发经验的优先考虑 6、熟练数据库MS-SQLServer; 7、有良好的编程规范、开发技能及撰写技术文档的能力，有较好的团队合作精神和主动性； 8、善于学习和应用新技术; 9、有医疗行业系统开发经验优先考虑。</t>
  </si>
  <si>
    <t>Android 安卓开发工程师</t>
  </si>
  <si>
    <t>广州力禧捷电子科技有限公司</t>
  </si>
  <si>
    <t>资深C++服务器端程序</t>
  </si>
  <si>
    <t>上海跳跃网络科技有限公司</t>
  </si>
  <si>
    <t>游戏引擎Unity3d开发工程师</t>
  </si>
  <si>
    <t>广州量子云网络有限公司</t>
  </si>
  <si>
    <t>3-3.5万/月</t>
  </si>
  <si>
    <t>五险一金 股票期权 弹性工作 出国机会</t>
  </si>
  <si>
    <t>岗位职责： 1. 负责游戏服务器网络、数据库底层开发； 2. 负责游戏服务器游戏逻辑开发； 3. 负责游戏服务器辅助工具开发； 任职要求： 1. 精通c/c++语言特性，精通vs/gdb等开发工具进行开发，调试； 2 精通多线程、socket、数据库开发，熟悉数据结构，对算法有独特见解； 3. 计算机、信息、通信相关专业本科及以上学历； 4. 至少熟悉一种以上脚本开发语言； 5.具备大型游戏服务器端程序开发经验者优先；</t>
  </si>
  <si>
    <t xml:space="preserve"> 职位要求 1.计算机或相关专业专科以上学历; 2.两年以上Android平台开发经验,能够独立完成App开发; 3.熟悉Android开发架构,熟练使用Android Studio进行软件开发,能够使用主流构建工具Gradle； 4.熟悉Android网络开发,熟悉网络协议,熟悉Sqlite3数据库,熟练掌握 Android UI 开发技能; 5.熟悉APP性能调优方法； 6.具备良好的沟通能力,学习能力,责任心强,较强的逻辑思维能力,具备较强的团队合作精神,富于钻研和探索精神。</t>
  </si>
  <si>
    <t>五险一金 员工旅游 年终奖金 定期体检 包三餐 年终双薪 周末双休 下午茶 绩效奖金 里程碑奖金</t>
  </si>
  <si>
    <t>岗位职责： 1、使用Unity3D引擎开发Android、iOS平台游戏 2、沟通和了解游戏策划需求，负责开发手机游戏客户端相应的游戏功能模块。 3、积极跟团队沟通合作,对游戏功能模块进行维护，调试，优化。 4、喜欢手机网络游戏，对游戏编程充满兴趣，想做自己的游戏。  职位要求： # 计算机及相关专业本科以上学历，精通C、C++、C#或Java其中一种或者多种编程语言 # 熟练掌握Unity3D开发游戏的流程 # 熟悉常用的数据结构和算法； # 有一年以上的unity3d开发经验 # 有U3D游戏项目开发经验者优先 # 有独立个人游戏作品优先 # 抗压能力强，能担当，有责任心，有激情，学习能力强。 # 具备良好的团队协同工作精神，有较强的快速理解，独立分析解决问题的能力。</t>
  </si>
  <si>
    <t>C++多媒体开发工程师</t>
  </si>
  <si>
    <t>ASP.NET高级工程师 (职位编号：1)</t>
  </si>
  <si>
    <t>广州市福思特科技有限公司</t>
  </si>
  <si>
    <t>五险一金 专业培训 绩效奖金 年终奖金 带薪年假 周末双休</t>
  </si>
  <si>
    <t>岗位职责： 1、核心开发人员，参与项目的系统架构设计，负责模块及数据库设计。 2、负责项目开发计划的制定与执行，带领初、中级程序员完成项目的开发与交付。 3、负责项目的压力测试，性能调优。 4、完善、提高现有的技术框架和代码编写规范，提高开发效率，提升产品开发质量。 5、制定开发技术培训计划，定期对开发人员进行培训。  岗位要求： 1、统招本科以上学历，计算机及相关专业。 2、3年以上Asp.net开发经验，有1个以上互联网项目经验（必须上线）。 3、熟练C#、JavaScript、jQuery、Html5、Css。 4、熟练SQL Server，熟悉数据库的机制原理并能根据业务进行优化。 5、具备良好的编码规范和编程习惯，要求结构清晰、命名规范、逻辑性强、代码冗余率低，代码注释清晰。 6、工作积极主动、有较强的压力承受能力，诚信正直。 7、有良好的敬业精神、学习能力、沟通能力和团队协作能力。  薪酬福利： 1.周末双休8小时工作制 2.按规定购买五险一金（养老，工伤，医疗，生育，失业，公积金）； 3.国家法律法规规定的节假日，婚假，产假，丧假，年假等； 4.极有竞争力的薪酬和丰厚的项目奖金； 5.系统培训：入职培训、在职培训、外派培训； 6.不定期举行的公司活动、聚餐，生日福利，节日福利等； 7.同事学历均在本科以上，学识好，素质高，气氛融洽。  开发团队特色 1、中青年技术骨干为中坚，资深IT技术人士为后盾。 2、舒适的工作环境、轻松的团队氛围、严谨的工作态度。 3、项目导师制，在项目中由资深员工带新人，做专项的技术培训。 4、以人为本，引导新人茁壮成长。</t>
  </si>
  <si>
    <t>职位描述：
1、负责非线性编辑软件，桌面端产品开发，编写高质量的代码；
2、负责研发设计师设计流水线工具，提高生产效率；
3、与设计师一起设计特效内容，支持制定特效内容技术标准。
职位要求:
1、优秀的编码与代码控制能力, 良好的设计能力和编程习惯；
2、熟练掌握C++基本知识，熟悉C++11标准；另外，能够熟练使用QT 或 Duilib开源库者优先。
3、有较好的产品意识；
4、熟悉OpenGL、ffmpeg、Skia技术者优先；
5、具有全栈开发能力者优先；
6、对技术有极大的热情，学习能力强，责任心强，工作认真细致，具备良好的服务意识，具有良好的团队沟通与协作能力。</t>
  </si>
  <si>
    <t>软件工程师（高薪急聘） (职位编号：20190525)</t>
  </si>
  <si>
    <t>广州市启中电子有限公司</t>
  </si>
  <si>
    <t>年终奖金 绩效奖金 包吃包住 专业培训 节日福利 全勤奖 带薪年假 五险一金 员工旅游 通讯补贴</t>
  </si>
  <si>
    <t xml:space="preserve"> 1、软件设计、开发； 2、现有软件的集成，维护； 3、把握开发项目的技术细节，处理各种技术问题攻关； 4、编写各种技术文档、参与项目的日常技术支持工作； 5、定期参与代码评审； 6、完成主管领导分配的其他任务。 任职要求： 1、本科及以上学历，2年以上软件开发经验； 2、熟悉C#、C/S架构软件开发，有成熟项目开发经历。 3、熟悉软件开发流程，熟悉运用C#、.NET 常用框架、面向对象开发、遵守代码编写规范，熟练使用Visual Studio开发平台； 4、熟悉mysql、sqlserver、oracle等主流数据库的使用； 5、熟悉移动通讯网络短信，彩信协议，熟悉TCP/IP网络编程。 </t>
  </si>
  <si>
    <t>员工旅游 绩效奖金 年终奖金 全勤奖 团建聚餐 每年多次调薪 交通补贴 团队聚餐 节日福利 五险一金</t>
  </si>
  <si>
    <t>高级Web前端工程师</t>
  </si>
  <si>
    <t>深圳掌邦科技有限公司</t>
  </si>
  <si>
    <t>广州市酷匠信息科技有限公司</t>
  </si>
  <si>
    <t>员工旅游 弹性工作 绩效奖金</t>
  </si>
  <si>
    <t>五险一金 员工旅游 专业培训 绩效奖金</t>
  </si>
  <si>
    <t>深圳市天宇鸿通网络科技有限公司</t>
  </si>
  <si>
    <t>1、能够解决日常沟通问题，如周六上午上班讨论问题，平时有问题能及时沟通 2、本科以上学历，计算机相关专业 3、熟悉.NET开发技术，有关系数据库开发经验 4、能独立完成中等复杂度的项目设计及编码工作 5、热爱软件设计工作，勤奋好学，沟通表达良好 6、主要从事智能家具制造ERP软件的开发工作 7、了解OOP，OOA，有良好的编码习惯和文档书写习惯，遵守OOP开发规则   工作期间，你可以得到多年开发经验的资深工程师指导，有机会参与大型系统的分析设计工作，专业能力能得到迅速提升。 你可以学习和接触智能制造相关的业务知识，提高综合的业务分析能力和系统设计能力，为进一步的发展打下基础。  办公地点为中科院办公区，比邻华农校区，环境优美</t>
  </si>
  <si>
    <t>1) 参与项目的WEB前端静态页面开发； 2) 利用HTML、JS、CSS相关技术开发前端页面； 3) 负责页面兼容性，保证页面执行效率； 4) 与后端开发人员协同工作； 5) 能独立搭建前端框架； 6) 热爱前端开发工作。 任职资格: (1) 大专或以上学历，计算机相关专业，三年以上的前端开发经验； (2) 熟悉Web前端技术，包括HTML、CSS、Javascript、Ajax、DOM、JSON等前端技术的一种或者几种； (3) 熟练使用JS实现Json、XML格式的数据发送与数据解析； (4) 熟悉各种web标准，了解各主流浏览器特性，使页面兼容主浏览器； (5) 熟悉流行前端MVC架构,熟悉流行框架（如VUE、Angular、React、Backbone、JQuery、Bootstrap等一种或者几种)者优先； (6) 具备良好的合作态度和团队精神，乐于学习，工作有激情，富有责任感；</t>
  </si>
  <si>
    <t>节日福利 全勤奖 加班补贴 带薪年假 免费班车 年终奖金</t>
  </si>
  <si>
    <t>广州市百利文仪实业有限公司</t>
  </si>
  <si>
    <t>1、3年及以上C++游戏服务器开发经验。 2、有MySQL、Redis实战经验，掌握一定的MySQL性能优化技巧。 3、本科以上学历，计算机相关专业。 4、熟练掌握c++、lua，能熟练地使用stl、模板、c++11进行日常开发。 5、熟悉常用算法及数据结构。 6、良好的代码风格及注释习惯。 7、冷静、善于思考，具备严密的逻辑性和条理性，讲究先谋而后动。 8、具备良好的分析、解决问题的能力和良好的学习、领悟能力。 9、具有较强的责任感以及良好的沟通表达能力和团队协作精神，有一定的抗压能力。 10、了解linux环境及Linux shell编程。 11、了解网络通讯原理及基本框架。 12、了解设计模式及常用的架构思想。 13、有线上MMO服务器开发经验优先(手游、端游均可)。</t>
  </si>
  <si>
    <t>五险一金 免费班车 餐饮补贴 通讯补贴 定期体检 员工旅游 专业培训 绩效奖金 节日福利 大小周工作制</t>
  </si>
  <si>
    <t xml:space="preserve">岗位职责: 1、主导软件功能开发、部署、测试、交付工作 ； 2、主导编制所需开发软件的开发计划及方案 ； 3、主导编制软件开发相关流程的制定及使用说明书； 4、完成中心上级交办的其他工作； 岗位要求： 1、男女不限，大专以上学历，提供吃住，计算机信息化或管理、软件功能开发、测试计算机软件类相关专业； 2、2年以上代码（C#和java）编写经验，参与过业务系统软件（与数据库结合）经验； 3、具有较强的逻辑思维，良好的沟通表达、组织协调和团队领导能力 ； 4、有制造型企业信息化系统需求调研与解决方案实施经验。 </t>
  </si>
  <si>
    <t>中邦人力资源（广州）有限公司</t>
  </si>
  <si>
    <t>广州高禾泰信息科技有限公司</t>
  </si>
  <si>
    <t>4-5万/月</t>
  </si>
  <si>
    <t>五险一金 免费班车 员工旅游 绩效奖金 年终奖金 弹性工作</t>
  </si>
  <si>
    <t>五险一金 节日福利 专业培训 定期体检 年终奖金</t>
  </si>
  <si>
    <t>主要职责 从事对等网络, 分布式存储, 加密算法等服务器底层模块的开发工作。 优秀的数据结构和算法基础， 具备快速学习新知识的能力与热情。 1年以上服务端Go或C/C++的研发经验
熟练掌握Linux下的Go或C/C++开发
精通Linux下的网络编程
了解kad等常见点对点网络的实现原理
熟悉分布式文件系统存储架构和原理， 了解常见分布式文件系统(HDFS, Ceph和GlusterFS等)的相关技术
熟悉常用的密码学算法和原理， 了解秘钥交换， rsa, ecdsa等常用算法的实现细节
名校毕业， ACM获奖有加分
扎实的数据结构和算法基础
熟悉编译原理， 了解V8等脚本引擎  工作经验 1年以上工作经验优先 教育经历 211, 985以上学校优先 计算机科学相关专业优先 统招本科以上学历优先 年龄要求 小于29岁优先</t>
  </si>
  <si>
    <t>岗位职责： 1.参与项目需求分析、系统体系结构、功能、性能的分析和总体设计工作； 2.根据开发进度和任务分配，负责核心模块的研发工作，解决开发过程中的技术问题； 3.参与项目文档的记录和编写维护工作，保证项目技术文档的完整性、连续性和可追溯性； 岗位要求： 1.大专以上学历,2年以上.net开发工作经验，熟悉.NET Framework及多层架构； 2.熟练使用html,css,JQuery编写高效的代码， 3.熟悉Javascript，BootStrap,Angular，vue等前端框架优先考虑； 4..熟悉Web Service、WCF、RestAPI等技术其中一种； 5.会使用linq语法操作以及至少会使用一种EF或dapperORM框架； 6.熟悉SQL语言、锁、事务以及索引，有大数据量查询优化经验； 7.有制造业工作经历优先。  3.熟练Asp.net (Core) MVC 开发站点，了解Router, Filter，AOP, Web API。   其它要求： 沟通流畅，责任心强，工作经验2年以上。（能接受项目外派、出差）</t>
  </si>
  <si>
    <t>电气工程师（主管）</t>
  </si>
  <si>
    <t>火鸟互联网金融服务（深圳）有限公司</t>
  </si>
  <si>
    <t>4-6万/月</t>
  </si>
  <si>
    <t>五险一金 绩效奖金 年终奖金 员工旅游 包吃</t>
  </si>
  <si>
    <t>岗位职责： 1、编写新产品技术资料 2、书写新产品电气方案 3、负责部门电气组成员的工作管理，协调及安排 4、针对技术领域中遇到的疑难问题，组织人员攻克问题 5、指导电气类配件的采用，审核电气设计的合理性、安全性 6、带领团队其他成员，完成机器接线，调试 7、带领团队其他成员，参与项目的电气类设计工作，指导电气团队完成设计任务 岗位要求： 1、25～35岁，本科及以上学历，电气自动化或机械制造与自动化相关专业。 2、有扎实的低压电器理论知识，熟悉PLC、伺服、变频器的工作原理，能独立完成程序设计，会使用一款触摸屏编程软件； 3、有一定的团队管理经验，可以灵活协调内部人员完成电气设计工作 4、电气行业4-5年及以上工作经验 5、有一定的电子电路、高级语言C/C++,C#/JAVA等基础 6、有驾驶证者优先。</t>
  </si>
  <si>
    <t>1、基于微服务架构，负责web Api功能开发及维护 2、负责所编程序的自测试工作，并参加系统集成和联调 任职要求： 1. 专科以上学历，计算机相关专业 2. 3年以上C++服务器开发经验 3. 熟悉redis应用场景以及限制 4. 精通vs/gdb等开发工具进行开发，调试 5. 精通多线程、socket、TCP/IP、HTTP协议 6. 熟悉数据结构，对算法有独特见解 7. 熟悉一种以上php、lua开发语言 8. 具备大型游戏服务器端程序开发经验者优先 9. 熟悉MySQL应用开发，熟悉数据库原理和常用性能优化技术</t>
  </si>
  <si>
    <t>软件工程师（.net）</t>
  </si>
  <si>
    <t>五险一金 免费班车 员工旅游 餐饮补贴 专业培训 绩效奖金 年终奖金 定期体检</t>
  </si>
  <si>
    <t>天演资本</t>
  </si>
  <si>
    <t>工作内容： 1、配合业务顾问参与项目前期需求分析及设计工作； 2、参与软件系统的设计和测试； 3、根据开发进度和任务分配，完成相应模块软件的设计、开发、编程任务。 任职要求： 1、有二年或以上的专业项目开发经验，具有良好的编写程序的习惯。 2、精通c#，.net,程序设计与开发。 3、精通大型数据库开发如oracle，SQL server等。 4、熟悉B/S架构及JQuery开发。 5、独立解决问题能力强，较高的工作效率。 6、诚实、诚信、信守诺言，责任心强，善于沟通，好学习、善学习。 工作地点：广州花都</t>
  </si>
  <si>
    <t>50-100万/年</t>
  </si>
  <si>
    <t>广州汇智网络技术有限公司</t>
  </si>
  <si>
    <t xml:space="preserve"> 岗位职责: 1、设计，开发和优化极速交易系统。 2、对接和维护券商/期货公司api接口。 岗位要求： 1、国内外重点大学计算机相关专业本科及以上学历；5年以上相关工作经验； 2、精通低延时和程序优化。 - 非常熟悉x86 cpu，cache。 - 非常熟悉c/c++，汇编。 - 熟悉C++内存模型和无锁编程。 - 了解编译器选项。 3、熟悉Linux系统，熟悉计算机体系结构和网络。 4、主动学习能力和意愿。善于钻研。 5、熟练掌握软件设计模式、原则，具有良好的开发模式和方法论。良好的代码注释、文档编写习惯； 6、熟悉以下技术者优先： - Linux内核。 - Solarflare网卡。 - dpdk。 - vtune。 - OpenMP。 - lts,ctp等接口。 </t>
  </si>
  <si>
    <t>五险一金 年终奖金 绩效奖金 周末双休</t>
  </si>
  <si>
    <t>岗位职责： 1、 计算机相关专业；3年以上实际开发经验； 2、良好的软件设计开发能力，良好的程序开发设计思路，规范化的编程习惯； 3、熟悉掌握 VS、熟练掌握 ASP.NET MVC 开发技术及C＃ 语言，有完整Windows平台 B/S架构项目或产品开发经历； 4、熟练运用Webservice、javascript等；熟练运用SQL Server数据库； 5、熟练使用TFS/GIT/SVN 团队开发工具 6、有较强的理解能力、分析能力、表达能力、自学能力，踏实，能吃苦耐劳。具有良好的团队合作精神  任职要求： 1.专科或以上学历，计算机相关专业； 2.熟悉asp.net mvcasp.net webapi； 3.熟悉.net core者优先考虑； 4.熟悉mssql或mysql数据库； 5.有高度进取心，细节导向，有优秀的独立解决问题能力，对提供高品质的产品充满热情。薪资晋升与福利： 1、工作时间：朝九晚六、周末双休、享有婚假、产假、带薪年假等各类法定有薪假期； 2、薪资构造：无责任底薪+奖金+社保，一年一次调薪制度； 3、按照国家法规，缴纳各种社会保险； 4、全勤奖：200元/月； 5、办公环境：成熟办公园区环境，公司近地铁口公交站交通便利，附近各种吃喝玩乐，同事关系融洽，工作氛围绝对好； 6、关于老板：老板性格直爽，特别好说话；
7、全员聚会：公司不定期组织全员聚会（吃喝玩乐）；
8、拓展培训：根据公司发展、员工需要开发合适、完善的培训项目；
9、生日福利：有惊喜礼物等着你哦；
10、奖 金：丰厚的年终奖金，等你来争取；
11、文娱运动：公司不定时组织公司员工参加各式各样如：旅游、登山、羽毛球等活动； 12、节假日发放礼物及举行相关娱乐活动； 13、员工晋升：公司有完善的晋升机制，只要你工作表现出色，晋升、加薪so easy 14、公司地址：白云区嘉禾望岗君毅创意园A栋301室（嘉禾望岗地铁站B出口左对面200米）</t>
  </si>
  <si>
    <t>高薪诚聘Asp.net 程序员(要求会讲粤语)</t>
  </si>
  <si>
    <t>广州智动识别系统有限公司</t>
  </si>
  <si>
    <t>Unity3d工程师(中高级)</t>
  </si>
  <si>
    <t>计算机软件 印刷/包装/造纸</t>
  </si>
  <si>
    <t>广州竞游信息科技有限公司</t>
  </si>
  <si>
    <t xml:space="preserve">1.计算机相关专业大专以上学历；  2.精通C#、Asp.net软件开发语言，并熟练使用Visual Studio 2010以上版本开发工具；  3.熟悉HTML, javascript, css, JQuery等前端技术，并熟悉MVC开发模式；  4.熟悉MS SQL Server系列数据库的应用开发；  5.具备一年以上B/S架构的软件开发经验；  6.具有独立完成项目的能力，并具有团队合作的精神；  7.具有进销存、ERP管理软件系统或大型软件系统开发经验者优先。  8.本职位要求会流利的广东话，而不会讲广东话者请勿投简历；  </t>
  </si>
  <si>
    <t>五险一金 包两餐 年底双薪 弹性工作</t>
  </si>
  <si>
    <t>岗位职责： 1. 与策划，美术沟通项目需求，制定程序解决方案； 2. 负责游戏功能模块开发及框架设计 3. 主动跟进与处理所负责模块的BUG修复等工作；  任职要求： 1. 大专及以上学历、计算机或相关专业； 2. 3年以上游戏开发经验，至少一个完整的Unity3D商业项目开发经验。有MMORPG游戏开发经验优先； 3. 扎实的计算机编程基本功，熟悉常用的数据结构与算法，规范的编程风格和良好的文档习惯； 4. 熟练掌握C#，熟悉LUA、Python优先； 5. 具有游戏性能优化、内存优化经验优先； 6. 熟悉热更新、打包流程、Android和iOS SDK接入； 7. 具有编写Shader经验优先； 8. 具有主动解决问题的能力； 9. 工作细心，有耐心，责任感强，抗压能力强，有良好的团队合作精神。</t>
  </si>
  <si>
    <t>.NET 开发工程师</t>
  </si>
  <si>
    <t>广州春晓信息科技有限公司</t>
  </si>
  <si>
    <t>计算机软件 服装/纺织/皮革</t>
  </si>
  <si>
    <t>五险一金 员工旅游 餐饮补贴 专业培训 年终奖金 定期体检</t>
  </si>
  <si>
    <t xml:space="preserve">岗位职责 任职要求 </t>
  </si>
  <si>
    <t>软件工程师(后端)</t>
  </si>
  <si>
    <t>标准认证服务(上海)有限公司广州分公司</t>
  </si>
  <si>
    <t>检测，认证 专业服务(咨询、人力资源、财会)</t>
  </si>
  <si>
    <t>周末双休 带薪年假 五险一金 节日福利 员工旅游 商业保险 生日假期 专业培训</t>
  </si>
  <si>
    <t>深圳市拓邦特机电有限公司</t>
  </si>
  <si>
    <t>岗位职责 : 1.能按照计划完成任务目标； 2.参与或独立完成模块/任务的需求分析、方案设计、技术评估、开发、测试及相关文档； 3.参与业务逻辑的梳理和讨论，并提出相应的优化建议 4.负责公司ERP系统的接口开发和维护、部署等 5.负责系统代码的编写和阶段性测试；  任职要求: 1. 熟悉 .net、.net core、C#编程； 2. 熟悉面向对象、AOP、多线程、Web Api、WPF、EF、 LinQ、Lambda编程等； 3. 熟悉MySQL、MS SQL Server等主流数据库，熟悉数据库设计、调优； 4. 熟练使用Redis中间件 5. 熟悉HTTP、REST和WebSocket等协议； 6. 熟练使用git工具进行协同开发； 7. 具备较强的问题处理和协调能力，做事有条理、积极主动，有强烈的责任感； 8. 具有良好编码风格，有较强的独立工作能力和团队合作精神； 9.具有一定的需求理解和分析能力； 10.熟悉Visual Studio/Visual Studio Code开发环境 11.有较好的学习能力，对新技术有浓厚的兴趣.  本职位一经录用，我们将会为您提供富有市场竞争力的薪资和福利待遇，提供系统而专业的培训。</t>
  </si>
  <si>
    <t>五险一金 员工旅游 年终奖金 住房补贴 周末双休</t>
  </si>
  <si>
    <t>开发技术经理</t>
  </si>
  <si>
    <t xml:space="preserve">1、大专以上学历，计算机相关专业，2 年以上软件项目开发经验； 2、熟练掌握专业的编程语言，熟练掌握C#语言，熟练使用VS开发平台。 3、熟练使用SQL Server，存储过程以及触发器等。 4、熟练使用JavaScript开发。 5、工作态度端正，勤奋踏实，吃苦耐劳，认真严谨，团队合作意识强。 6、思维清晰、活跃、工作主动、有上进心、服务意识强。 职位职责 1. 依据公司需求，参与小组讨论，理解系统概要设计。 2. 在概要设计基础上，实现系统的详细设计，依公司要求完成设计。 3. 确定系统各模块直接的接口以及系统的用户接口。 4. 根据确定的详细设计和开发计划，进行系统编码实现。 5. 对完成的代码及时进行检查和优化，提高系统的易用性和性能。 6. 根据制订的版本测试计划进行版本测试。 7. 修改测试中遇到的bug和每天对用户所反馈的问题进行调整修复，需在一个工作日内完成。 8. 根据培训计划定期对其他部门进行系统培训。 9. 与需求部门交流，进一步进行系统改进，充份满足各需求部门的需求。 10. 每天根据用户反馈，第一时间提供技术指导。 11. 规范公司系统中数据录入规则，并及时发布给各相关部门。 12. 维护服务器，确保内部用户稳定地使用系统。 13. 做好上级要求的其它临时性工作。 </t>
  </si>
  <si>
    <t>广州法运商务咨询有限公司</t>
  </si>
  <si>
    <t>交通/运输/物流 航天/航空</t>
  </si>
  <si>
    <t>全勤奖 节日福利 带薪年假</t>
  </si>
  <si>
    <t xml:space="preserve">1.负责公司软件产品的技术研发工作，实现公司的产品研发目标； 2.带领团队完成内部系统的开发与维护，包括后端、数据库、接口设计开发、服务器相关； 3.指导团队成员的研发工作，对研发关键性问题进行决策和指导，保证研发工作的顺利进行； 任职条件： 1.计算机相关专业，本科及以上学历，五年以上开发经验、两年以上技术团队管理经验； 2.精通.net编程语言,熟练掌握C#开发语言，具备良好的编程风格; 3.精通MVC框架,熟练使用VisualStudio开发环境,精通WebApi、Ajax、Jquery等技术 4.精通Mysql,Sql Server数据库,能熟练运用SQL语言,熟悉SQL语法 5.有独立项目开发能力、独立解决问题能力的优先； 6.优秀的沟通能力和工作热情，具有良好的团队协作精神，乐于接受挑战。 7.有电商-物流 ERP项目经验优先  福利待遇 1、上班时间9：00-18：00，午休两个小时，大小周工作制； 2、为正工员工签订劳动合同，保障员工工作与生活； 3、为正式员工购买社保（养老、医疗、失业、工伤、生育） 让员工无后顾之忧； 4、享受国家法定节假日、带薪年假、婚假、产假、丧假等 ； 5、每年国内外旅游、不定期团队活动（聚餐、野炊、唱K）、下午茶等； 6、周六羽毛球时间为下午16：00-17：00； 7、交通便利，在地铁3号线永泰地铁站旁，良好的办公环境； 8、公司80/90后为主，年轻、富有活力；团队氛围轻松，同事间相处融洽，领导亲切友善。  我们的团队： 我们是一支充满激情、志向远大、怀揣梦想的团队，也是一个思维活跃、朝气蓬勃、团结互助的大家庭，崇尚“信任、简单”的工作模式，“创新、快乐”的工作氛围以及“关注员工成长”的管理理念；  我们的用人观： 职适其位，人尽其才：公司根据员工的专业特长、结合职业发展规划，来安排适合的工作岗位，给予员工充分发挥能力与展示才华的舞台；  我们能给予你的： （1）极具挑战力的薪酬：优异工作业绩可得到相对应的绩效奖金/提成，你的每一份付出都会得到相应的奖赏； （2）公平的晋升机制：根据你的能力和公平的考核，每个员工都有机会实现你职业生涯的跨越和提升； （3）最实用的培训：我们不喊口号，不唯理论，每次的培训和会议，都是实战经验的分享； （4）最温暖的团队：生日祝福、节日慰问、生病关怀……以人为本，处处关心； （5）精彩的员工活动：旅游、户外拓展、文艺活动、体育活动、聚餐、BBQ等；  真诚欢迎务实、认真、拼博、进取的有志之士，加入到我们的行列，与公司一起成长、一同进步、一起见证成功！ </t>
  </si>
  <si>
    <t>广州旺猫信息科技有限公司</t>
  </si>
  <si>
    <t>弹性工作 带薪年假 绩效奖金 交通补贴 加班补贴 周末双休 节日福利 专业培训</t>
  </si>
  <si>
    <t>岗位职责： 1、参加产品的需求调研、需求分析，详细设计； 2、根据产品需求完成产品代码实现； 3、负责相关文档编写工作； 4、协助解决系统中的关键问题和技术难题； 5、维护和升级现有软件产品，快速定位并修复现有软件缺陷；  任职要求： 1、具有3年以上的C#、ASP.NET开发经验，熟悉B/S架构和MVC模式，熟悉.NET Framework 4以上框架，熟悉面向对象的编程； 2、熟练掌握SQL语言、SQL Server2012； 3、熟悉W3C标准，精通XHTML、HTML5、CSS3； 4、有硬件通信开发经验优先; 5、具有设计经验，具备解决项目开发中技术难题的能力； 6、具有较强的沟通能力、团队合作精神，有良好的工作产品文字整理和表达能力；  福利待遇： 1、带薪年假，享受国家规定假期； 2、季度生日会，节日礼品，不定期举行员工旅游，不定期组织文体活动； 3、舒适的工作环境，交通便利。</t>
  </si>
  <si>
    <t>广东五洲医采电子商务有限公司</t>
  </si>
  <si>
    <t>互联网/电子商务 中介服务</t>
  </si>
  <si>
    <t>五险一金 交通补贴 餐饮补贴 绩效奖金 定期体检 补充公积金 补充医疗保险</t>
  </si>
  <si>
    <t>PHP 后端 网站开发 程序员</t>
  </si>
  <si>
    <t>金源环球实业有限公司</t>
  </si>
  <si>
    <t>1、维护公司网站和内部网站建设及提升，微信平台等网络平台进行维护，并为客户提供咨询服务； 2、掌握C#、熟悉WPF、MVC开发的优先,；了解SQL或者ORACLE数据库开发技术； 3、了解手机APP的开发或微信小程序开发； 4、有独立从事软件项目开发工作经验者优先； 5、有较强的沟通和解决问题能力，有钻研新技术的热情和能力； 6、具备良好的编码风格，具备追求完美或追求效率的工作风格； 7、与团队密切合作，管理和发展好线上线下平台，以达成团队目标； 8、使用过互联网各类产品，比如APP、H5等等，有一定认识与分析能力，思维活跃，有策划过互联网产品的相关工作者优先录用；  9、可接受优秀应届生，对有医疗耗材等项目经验的优先录用。  任职要求 1、大专以上学历，计算机、软件工程等相关专业，年龄要求在18-30岁之间，有较好的文字功底和写作能力，具有一定编程工作经验或学习经历； 2、熟练使用OFFICE软件； 3、熟悉互联网行业，对微信公众号运营、新媒体传播等互联网工作有相关的工作经验，逻辑思维清晰，对新媒体运营有独到的个人见解； 4、熟悉互联网工作，有至少1年相关工作经验；  5、较强的沟通能力，良好的团队协作能力。（接受优秀应届毕业生提供学习机会）。</t>
  </si>
  <si>
    <t>五险一金 员工旅游 年终奖金 绩效奖金 大小周 年底双薪 带薪年假</t>
  </si>
  <si>
    <t>广州晨风医疗科技有限公司</t>
  </si>
  <si>
    <t>岗位职责 1、根据公司的研发流程，负责业务系统的核心模块的设计和开发工作； 2、根据公司的质量要求，对所负责的项目进行单元测试和系统集成测试； 3、独立解决开发中遇到的问题，熟练应用PHP/MYSQL进行开发； 4、根据公司业务情况安排的其他开发任务； 5、协助企业和部门上级完成有关网站系统的其它工作。  任职资格 1、大专以上学历，具有1年以上PHP技术网站开发经验，熟悉大中型网站开发流程； 2、能使用PHP原生代码开发； 3、熟练掌握HTML、CSS+DIV、JavaScript，Ajax等客户端技术； 4、熟练掌握MySQL数据库的使用，性能调优； 5、需要具备良好的编码规范和编程风格； 6、熟悉Yii2框架优先； 7、能够主动和同事沟通、分享，有协调能力和学习能力，具备良好的团队合作精神，对工作积极严谨踏实，能承受较大的工作压力。  福利 1、五险一金、全勤奖； 2、旅游、团队活动、年假、生日假； 3、丰厚的薪资待遇：底薪+年终奖 4、工作氛围融洽，高效的团队协作精神； 5、公司有很大的上升空间，会不定期发布的内部招聘职位信息中选择自己期望转型的职位。   现随着业务量的剧增，需广邀有梦想，有激情，希望挑战高收入的精英加入我们的团队。只要您有能力敢拼搏，对互联网电子商务充满热爱，富有团队精神和责任心，这里有您想象不到的惊喜和发展舞台。勇于挑战的您放马过来，壮大我们的团队！   联系邮箱： hr@goldensourceteam.com   （邮件主题和附件请注明：姓名+应聘职位+手机号码）</t>
  </si>
  <si>
    <t>周末双休 五险一金 节日福利 绩效奖金 带薪年假 加班补贴 高温补贴</t>
  </si>
  <si>
    <t>负责新软件产品的开发及相关软件的定制化修改工作等。  任职要求： 1、熟悉C#.NET开发； 2、本科以上学历，医疗信息相关专业或计算机相关专业； 3、有软件系统开发和二次程序修改或软件二次开发经验（有PACS等医疗信息系统开发经验尤佳），熟悉计算机网络设备的安装调试； 4、熟悉Oracle、SQL2005等数据库管理系统，能够熟练编写SQL结构化语言的脚本；   优秀的应届毕业生亦可。</t>
  </si>
  <si>
    <t>广州新莱福磁电有限公司</t>
  </si>
  <si>
    <t>五险一金 绩效奖金 年终奖金 定期体检 专业培训 带薪年假 免费班车 通讯补贴 节日福利 住房补贴</t>
  </si>
  <si>
    <t>1、全日制本科毕业，计算机等相关专业毕业，1年以上工作经验； 2、具有C#开发经验，熟悉SPL数据库语言及Net，了解JS的基本使用； 3、能理解用户的业务需求，较好的逻辑思维能力； 4、有ERP系统使用和开发（表单、报表、功能等开发）经验者优先； 5、有用友U9ERP客户开发经验者更佳。</t>
  </si>
  <si>
    <t>广州追远电气机械有限公司</t>
  </si>
  <si>
    <t>五险一金 员工旅游 交通补贴 餐饮补贴 通讯补贴 专业培训 出国机会 绩效奖金 年终奖金 股票期权</t>
  </si>
  <si>
    <t>深圳车吧科技有限公司</t>
  </si>
  <si>
    <t>广州宜配信息科技有限公司</t>
  </si>
  <si>
    <t>五险一金 绩效奖金 年终奖金 员工旅游 下午茶</t>
  </si>
  <si>
    <t>五险一金 绩效奖金 年终奖金 专业培训 员工旅游</t>
  </si>
  <si>
    <t xml:space="preserve">1、根据项目计划书或项目经理要求组织实施项目的技术落实、开发、维护； 2、准确理解产品需求、交互文档或原型进行web产品前端开发； 3、与设计美工配合完成页面的静态化，解决项目中的关键问题和技术难题； 4、编写系统核心功能代码并且完成前端css的框架化。 5、配合产品经理、项目经理和测试人员，共同完成系统开发。  任职要求： 1、1年以上开发经验，本科或以上 2、精通Javascript、Xml、ajax、Div、css等网站开发技术； 3、精通jquery框架，了解extDOJO等前台框架 4、有后台开发经验者优先 5、掌握关系数据库理论，熟悉mysql/sqlserver等技术； 6、有良好的编程习惯和简洁清晰的代码风格； 7、身体健康，具有较强团队意识，高度责任感，对工作积极严谨，能够承担较大压力； 8、有大型网站开发经验者优先。 </t>
  </si>
  <si>
    <t>岗位要求： 1、计算机软件相关专业，专科及以上学历，三年以上的软件开发经验； 2、略懂软件设计与框架 3、熟悉MySQL、MSSQL、ORACLE数据库系统中的一种以上的数据库的应用，并具有熟练编写SQL语句的能力 且在开发中注重数据库性能调优； 4、有过C/s 管理软件项目开发都优化 5、有大中型项目开发经验优先； 6、善于沟通、责任心强、执行力佳，具有团队合作精神和自学能力；  岗位职责： 1. 负责大型项目的系统开发及维护工作。 2. 根据系统设计完成功能模块的编写。 3. 按规范进行模块功能单元测试工作。 4. 能独立完成模块的开发并可协助或带新人  薪水：10000+/月，年底13薪，每月部分活动</t>
  </si>
  <si>
    <t>.NET技术经理</t>
  </si>
  <si>
    <t>广州市品高软件股份有限公司</t>
  </si>
  <si>
    <t>五险一金 交通补贴 餐饮补贴 通讯补贴 弹性工作 定期体检 专业培训 年底双薪</t>
  </si>
  <si>
    <t>1、全面把握总体设计和重要技术决策，指导具体的设计和开发工作，关键技术的攻关和实现，发现和解决存在的技术问题； 2、开发和维护统一的软件开发架构和规范，对系统的重用、扩展、安全、性能、伸缩性、简洁等做系统级的把握，为技术决策提供规则； 3、负责对系统架构方案、设计、代码进行评审，控制产品系统架构质量。 任职要求： 1、5年以上.NET或Java开发经验，2年以上技术管理经验，至少2个中型软件设计和研发经验；对整个产品解决方案有深刻的理解及熟练的应用； 2、精通.Net编程，熟悉C#、WebServcie、asp.net webform、asp.net mvc；熟悉Web前端开发（HTML、CSS、Javascript）； 3、熟悉JAVA相关技术、J2EE架构和设计模式，熟练运用WebService相关技术； 4、熟练使用各种主流数据库、相关技术及工具； 5、熟悉Web前端技术，包括 Javascript，ajax，json，jQuery, ext等开发框架； 6、具备良好的沟通表达能力和业务理解能力。</t>
  </si>
  <si>
    <t>广州市星特自动化技术有限公司</t>
  </si>
  <si>
    <t>餐饮补贴 年终奖金 绩效奖金 弹性工作 五险 带薪春假15天</t>
  </si>
  <si>
    <t>公司在.net平台上自己独立开发出了一套基于.NET的半组态库，可以快速开发工业用人机界面上位机。需要增加团队人员继续开发与二次开发。 岗位职责： 1、负责按需求开发软件功能 2、负责维护现有的.net上位机软件 3、参与客户端产品的技术实现讨论，框架设计； 4、参与系统设计及同后台系统交互接口设计 5、根据开发过程中的体验对产品提出改进意见； 6、改善软件的易用性，提升用户使用体验。 任职要求： 1、计算机或相关专业 2、有c# .NET编程基础基础，具备常用数据结构与算法和设计能力； 3、熟悉Socket网络编程，熟悉TCP、UDP、HTTP、FTP等网络协议  工作时间： 周一到周五（早上9：00-12：00 下午2：00-6：00） 周六上一个早上 任务优先，允许弹性工作。  公司福利： 1、购买五险（医疗、重疾、养老、工伤、失业、生育） 2、享受国家规定法定节假日； 3、提供午餐； 4、每年一次集体旅油; 5、春节提供超过15天的期，尽享家庭团聚的天伦之乐。 6、绩效奖金。 7、年终奖金。</t>
  </si>
  <si>
    <t>广州盛恒软件科技开发有限公司</t>
  </si>
  <si>
    <t>web前端开发 / Blockly二次开发</t>
  </si>
  <si>
    <t>广东乐博士教育装备有限公司</t>
  </si>
  <si>
    <t>1、使用Unity3d进行移动平台游戏的开发； 2、熟练掌握C#，Lua编程语言，熟练使用面向对象思想进行开发，了解热更新技术； 3、对3Dmax动画骨骼、建模、纹理渲染、光照了解； 4、能使用Unity熟练编写shader，对3D模型渲染优化； 5、负责分析并优化系统性能；  职位要求: 1、有unity开发经验，参与一或多款项目的完整开发者优先； 2、熟悉Lua脚本语言； 3、熟悉Android和iOS平台调试和发布； 4、扎实的3D图形学基础，理解unity底层渲染机制及调优方案； 5、热爱游戏，有较强的沟通能力、逻辑清晰、表达流畅、态度谦和； 6、有Shader编写能力尤佳； 7、有个人作品尤佳； 8、具有较强的学习能力，能够快速接受并使用新知识解决问题；</t>
  </si>
  <si>
    <t>家具/家电/玩具/礼品 教育/培训/院校</t>
  </si>
  <si>
    <t>五险一金 周末双休 全勤奖 年终奖金</t>
  </si>
  <si>
    <t>岗位要求 1. 熟悉web前端开发，精通javascript、html、css等 2. 具有良好的编程风格，规范化、标准化的代码编写习惯 3. 思维敏捷，善于思考，乐于学习，具有良好的沟通能力和团队协调能力。 4. 具有Blockly,Scratch二次开发经验者优先。  工作职责 1.负责Blockly开源项目的二次开发。 2.在Blockly开源基础上，增加通讯，控制，自定义代码生成等功能。 3.按照UI设计图，对布局，元素外观等进行美化。</t>
  </si>
  <si>
    <t>五险一金 年终奖金 餐饮补贴 员工旅游 弹性工作</t>
  </si>
  <si>
    <t xml:space="preserve">【岗位职责】 1、 利用Unity3D引擎开发类游戏应用； 2、 负责客户端各功能模块的相关开发和维护工作； 3、 完成客户端与各平台的接入工作。 【任职要求】 1、1年以上基于Unity3D引擎项目的实际开发经验 2、熟练使用C#语言；熟悉Unity3D引擎架构设计，熟悉Unity3D NGUI等插件，熟悉UI框架； 3、掌握IOS与Android客户端的打包与适配； </t>
  </si>
  <si>
    <t>广州酷麦信息科技有限公司</t>
  </si>
  <si>
    <t>项目管理主任―程序开发</t>
  </si>
  <si>
    <t>东亚数据信息服务（广东）有限公司</t>
  </si>
  <si>
    <t>银行</t>
  </si>
  <si>
    <t>岗位职责： 1.负责公司官方网站，为公司的APP产品内置页面进行开发，为公司的其他部门如市场、客服、运营等部门的需求提供支持，负责公司产品管理后台的重构和建设。 2.使用HTML/CSS/Javascript开发符合W3C标准的网站前端页面、wap页面，使用AJAX，Flash，html5等技术丰富网站功能，增强用户体验。 3.与后台工程师，UI设计师配合相关开发工作。 任职要求： 1. 熟练掌握Javascript、Html、Css，有H5开发经验优先 2. 熟悉Ajax运作机制，熟练使用主流JS框架或基础类库（比如JQuery, Angular.js, Bootstrap） 3. 熟悉Http协议，有PHP开发经验者优先。 4.具备良好的团队合作精神和积极主动的沟通意识。</t>
  </si>
  <si>
    <t>带薪年假 五险一金 全勤奖</t>
  </si>
  <si>
    <t>岗位职责：  任职资格</t>
  </si>
  <si>
    <t>ERP软件工程师</t>
  </si>
  <si>
    <t>广州恒毅自动化科技有限公司</t>
  </si>
  <si>
    <t>要求： 1、本科以上学历，3年以上工作经验； 2、有相关开发经验，精通WCF、C#、C++语言、ASP.NET、Javascript开发经验； 3、熟悉ERP网络架构HTTP； 4、熟悉算法，例如链表算法等； 5、有3年以上WCF开发经验； 6、对数据结构熟悉，sqlserver等； 7、具备良好的学习能力、沟通能力、团队精神、责任心强、条理清楚、善于学习总结，良好的编程和文档编辑能力。</t>
  </si>
  <si>
    <t>高级.net开发工程师</t>
  </si>
  <si>
    <t>广州冠鹏信息技术有限公司</t>
  </si>
  <si>
    <t>五险 绩效奖金 技能培训 股票期权 带薪年假 员工旅游 节日福利</t>
  </si>
  <si>
    <t xml:space="preserve">【岗位职责】
1、协助项目经理或技术主管进行B/S软件的设计和编码实现；
2、负责系统上线后的运维工作
3、负责公司运营网站设计与开发。
4、负责公司标准化应用产品的设计与开发。 【岗位要求】
1、本科及以上学历，二年以上软件开发实际工作经验；
2、精通C#语言，熟悉ASP.NET开发，熟悉ASP.NET MVC框架；
3、熟练使用VisualStudio2005/2008/2010，VSS/SVN等开发工具，良好的编码风格；
4、熟悉SQLServer或MySql的管理和使用，熟悉存储过程的使用；
5、熟悉HTML，HTMLDOM，CSS的标准和使用；
6、精通JS、AJAX，熟悉JQuary等开源框架；
7、具有良好的沟通协作能力和团队合作精神，具有良好的学习能力及接受能力；
8、踏实负责的工作态度，能承受工作压力；
9、具有大型B/S项目开发经验者优先； </t>
  </si>
  <si>
    <t>广州明动软件股份有限公司</t>
  </si>
  <si>
    <t>广州壹豆网络科技有限公司</t>
  </si>
  <si>
    <t>五险一金 免费班车 员工旅游 餐饮补贴 年终奖金 定期体检 周末双休</t>
  </si>
  <si>
    <t>岗位职责： 1.根据研发任务，完成相应模块软件的设计、开发、文档编写工作； 2.进行程序的单元测试、功能测试，维护软件，保持可用性和可维护性； 3.研发过程的进度反馈、问题跟踪处理及团队间的沟通协作；  任职要求： 1.本科以上学历、计算机相关专业，3年以上前端开发相关经验； 2.熟练掌握JavaScript、CSS、HTML开发基础； 3.熟练掌握ES6开发； 4.熟练掌握Vue系列框架； 5.熟练掌握前端后交互模型； 6.性格活泼，优秀的沟通表达能力。</t>
  </si>
  <si>
    <t>五险一金 餐饮补贴 绩效奖金 年终奖金 弹性工作 定期体检 补充公积金 员工旅游 节日福利</t>
  </si>
  <si>
    <t>艾客真诚欢迎各位达人的加入！ 公司网址：http://www.aiagain.com 广州壹豆网络科技有限公司（以下简称“壹豆”）致力于为商家提供一站式微信社群营销解决方案，为广大商家打通覆盖“引流、获客、营销、成交、管理”的全流程服务体系，并建立日均300万+的流量共享平台，努力降低商家流量获取成本，促成成交，为“新零售”时代的商家提供可持续发展的微信社群营销解决方案。 壹豆先后推出“艾客”、“微管家”、“艾立信”等优质产品，凭借数据+技术的深厚积淀驱动产品的快速迭代，以及优秀的流量成本控制能力，帮助众多商家从激烈的市场竞争中脱颖而出。 我们的优势： （1）艾客是一家专注打造微信生态最大的流量工具平台的互联网公司，已获国内***资本：达晨创投、盈动资本、IDG旗下火山石资本的两轮投资，发展前景巨大； （2）我们是一支年轻富有激情的团队，公司崇尚开放透明自由的文化； （3）公司十分注重员工成长，拥有富有竞争力的薪酬体系和公开公平的晋升体系，心有多大舞台就有多大。  你可以轻松拥有全世界 但是你很难拥有 一个年轻的团队 一个任你放飞自我的领导 一个会养胖你的可怕公司 一个团建活动丰富到不想回家的有钱公司 一个想分分钟带你走上人生巅峰的boss 可喜的是！只要你加入我们，马上拥有以上一切！  岗位职责： 1、参与项目的需求分析，完成负责项目的系统设计； 2、独立承担项目开发任务，维护现有系统，持续优化，输出高质量系统功能； 3、编写相关的技术文档，思维导图，时序图，流程文档等； 4、负责微信、电商、小程序、CRM等SaaS平台相关项目开发。  任职要求： 1、计算机通信电子及其他相关专业，5年以上工作经验； 2、熟悉C#、ASP.Net、JavaScript； 3、熟悉数据库SqlServer、MySql、Postgresql其中任何一种，有一定的sql调优能力； 4、熟悉Memcache、Redis、RabbitMQ、MongoDB其中一种以上； 5、有过SaaS平台，大型系统架构设计、优化、重构，及大数据项目开发经验者优先； 6、工作态度积极、责任心强、踏实努力，富有团队合作精神。  岗位卖点： 1、轻松和谐的工作氛围，人性化管理，弹性上班 2、你的代码有机会服务千万级会员，海量数据处理 3、高速发展中的创业公司，晋升机会大  晋升空间：.net开发工程师―技术经理/架构师―技术总监―CTO―合伙人  “临渊羡鱼，不如退而结网；学富五车，何不付诸实践。” 这里有开放的学习平台，自由的技术氛围，广阔的实践空间，无论是极客还是技术控，这里都有你的用武之地！  【除了上面这些，还有以下福利加持】 1、弹性上班时间，享受双休、国家法定假日，入职满半年带薪年假6天，休息工作两不误； 2、健全的社会保险（养老、医疗、工伤、失业、生育）及住房公积金，为你保驾护航； 3、我们拥有富有竞争力的薪酬体系，每年2次调薪机会，更多的岗位培训、晋升机会，还有丰厚的年终奖金、OKR奖金； 4、我们惜人才，重人才，推荐人才入职即享高额人才推荐奖金，每个人都是伯乐！ 5、每年一次健康体检，家人再也不用担心你只爱工作不爱身体啦； 6、每月多样化的团建活动、生日派对、节日礼物，让你嗨翻天； 7、不定期的员工旅游带你看山看雪看那春暖花开； 8、每天不重样的免费午餐让你吃香喝辣尝遍天下美食。  想要加入独角兽企业，加入新经济100强企业，壹豆将是你的首选，做一个让你周围小伙伴为之羡慕的壹豆人，想想都有点小激动呢~你，还需要犹豫吗？</t>
  </si>
  <si>
    <t>广州君和信息技术有限公司</t>
  </si>
  <si>
    <t>五险一金 餐饮补贴 绩效奖金 年终奖金 周末双休 带薪年假</t>
  </si>
  <si>
    <t>岗位职责： 1.根据设计需求说明参与系统的功能定义,程序设计、开发和维护； 2.维护及升级公司现有产品，分析并解决用户使用中的问题； 3.编制与系统开发及发布相关的技术文档； 4.配合项目经理完成相关任务目标； 5.按时完成领导交办的其他工作；  任职要求： 1、有1年以上实际开发经验，熟练使用C++、C#，有winform、wpf相关经验者优先； 2、熟练使用SQL Server 、Oracle中的任意一个数据库系统； 3、熟悉SQL脚本编写、存储过程和视图； 4、熟悉计算机图形学、数据结构和编程框架、了解过Revit、IFC、MicroStation、i-model格式、有相关开发经验的优先； 5、具有系统、完整、成熟的软件开发思路以及良好的编程习惯； 6、能独立处理和解决所负责的任务，工作主动、责任心强、思维严谨，有较强的学习能力； 7、有良好的职业道德和工作态度，有良好的沟通能力和需求理解能力，有较强的协作精神和团队意识。</t>
  </si>
  <si>
    <t>广州升龙投资有限公司</t>
  </si>
  <si>
    <t>五险一金 餐饮补贴 通讯补贴 定期体检 年终奖金</t>
  </si>
  <si>
    <t>网页设计/网站优化（婚礼用品） -10K (职位编号：NC181224)</t>
  </si>
  <si>
    <t>工作职责： 1、负责公司片区项目数据的处理与分析； 2、负责公司GIS系统、数据管理系统、办公系统的开发建设； 3、负责公司信息化系统的运维； 4、完成上司安排的其他工作 任职要求： 1.         计算机、地理信息系统等相关专业； 2.         熟悉软件开发流程，思路清晰，代码规范，具备良好的分析和解决问题的能力； 3.         熟悉 .net 分层开发和分布式计算体系结构，2年以上.NET平台开发经验； 4.         熟练运用ASP.NET、C# 、JavaScript ，Flex等进行编程； 5.         掌握 ArcGIS二次开发技术； 6.         掌握 XML、WEBSERVICE、web2.0、HTML5等技术， 7.         有前端界面设计能力的优先；   8.         良好的沟通能力、强烈的团队协作精神和责任心，学习能力强。</t>
  </si>
  <si>
    <t>上海恒封密封制品有限公司</t>
  </si>
  <si>
    <t>中级.net开发工程师</t>
  </si>
  <si>
    <t>五险一金 带薪年假 交通补贴 年终奖金 员工旅游 定期体检 加班补助</t>
  </si>
  <si>
    <t>广州迅易科技有限公司</t>
  </si>
  <si>
    <t xml:space="preserve">招聘企业：日企，生产婚礼用品提供婚礼服务
招聘职位：网页设计  工作内容： 1、从吸引客户的角度对原有网站的优化，设计 2、微信，微博的设计等  应聘资格： 学历 大专以上 经验 2年以上网站设计相关经验 其他 会HTML，Javascript，PS，AI等  工作地： 上海市浦东新区金桥  薪资： 7～10K  福利： 五险一金 年底双薪 周末双休 交通补助 带薪年假 加班补助 定期体检 员工旅游 </t>
  </si>
  <si>
    <t>五险一金 绩效奖金 年终奖金 弹性工作 定期体检</t>
  </si>
  <si>
    <t>岗位职责： 1、按照项目任务和项目计划，完成模块的设计、编码和单元测试； 2、开发和维护统一的软件开发架构，发现和解决存在的技术问题； 3、独立完成应用系统模块的代码编写和单元测试； 4、具有规范化,标准化的代码编写习惯和良好的技术文档习惯； 5、完成领导交付的工作；  岗位要求： 1、3年．net项目开发经验； 2、熟悉微软平台技术：C#，ASP.NET，Winform，SQLServer； 3、熟悉基本数据库操作； 4、熟悉多线程，异步，队列，事件，HTTP等技术； 5、有GUI+开发经验者优先； 6、有图像，视频等相关开发经验者优先；</t>
  </si>
  <si>
    <t>U3D/Unity3D高级开发工程师</t>
  </si>
  <si>
    <t>广州四三九九信息科技有限公司</t>
  </si>
  <si>
    <t>五险一金 餐饮补贴 绩效奖金 年终奖金 定期体检 专业培训</t>
  </si>
  <si>
    <t>岗位职责 1、负责游戏客户端核心和底层模块的设计和开发； 2、负责Unity3d引擎的调优以及扩展开发。 任职要求 1、 本科及以上学历，计算机、软件相关专业； 2、 有3D引擎维护经验和3D引擎性能优化经验优先； 3、 2年以上Unity3d商业项目开发经验, 熟悉Unity3d引擎架构设计者优先； 4、 良好的数学和计算机图形学基础，熟悉Direct3D或OpenGL；良好的shader开发经验； 5、 踏实上进，善于钻研技术，富于团队精神，喜欢游戏行业。</t>
  </si>
  <si>
    <t>U3D高级开发工程师</t>
  </si>
  <si>
    <t>广州众聚智能科技有限公司</t>
  </si>
  <si>
    <t>岗位职责： 使用Unity3D引擎开发手机游戏，包括但不局限于核心结构搭建、前后端对接、多平台发布等； 4.  参与SCRUM敏捷开发实践，与团队共同推进产品快速迭代。  岗位要求：</t>
  </si>
  <si>
    <t>广州锐迪医疗仪器有限公司</t>
  </si>
  <si>
    <t>0.6-2.5万/月</t>
  </si>
  <si>
    <t>Java开发工程师（应届） (职位编号：9)</t>
  </si>
  <si>
    <t>广州瑞云网络科技有限公司</t>
  </si>
  <si>
    <t>五险一金 弹性工作 餐饮补贴 年终奖金</t>
  </si>
  <si>
    <t>.net后端</t>
  </si>
  <si>
    <t>广州结儿信息科技有限公司</t>
  </si>
  <si>
    <t>岗位职责： 1、负责公司产品代码的编写开发和维护； 2、学习公司系统的架构设计与模块开发； 3、参与部分系统核心代码编写，能给团队带来新的思路与方法。   任职要求： 1、本科及以上学历，计算机软件或相关专业； 2、有JAVA开发经验，JAVA基础扎实，熟悉IO、多线程、集合等基础框架优先； 3、熟悉如Spring,Struts,iBATIS等常用框架，熟悉HTML5,CSS3,JavaScript,Ajax,jQuery等Web前端技术优先考虑； 4、公司将为名牌大学优秀毕业生提供更多上升机会； 5、学习能力强，适应能力好，有强烈的责任心，具备耐心/细心的品质； 6、欢迎能签订三方协议的应届生前来洽谈，公司为应届毕业生提供广州/深圳户口迁移（限毕业当年迁户口）。  为什么选择我们： 1、薪资福利：具有同行业竞争力的薪资待遇，合法的福利待遇及具有激励性奖金； 2、带薪假期：公司为员工提供带薪年假、带薪病假、婚假、产假、丧假等国家法定节假日； 3、交通优势: 位于于南山创维设计大厦，距离地铁站不到500米，临近几个公交站台，公司楼下就有美食广场，一日三餐水果奶茶应有尽有； 4、劳逸结合：周末双休（月尾一周单休）。另外，公司为员工充足的时间午休；  5、员工活动：每周下午茶，水果零食网红产品，形式多样，花样百出，每月不定期举办羽毛球活动，要工作，更要健康； 6、工作氛围：公司成员都是来自985、211的小鲜肉，能力又强又能玩，没有太多的条条框框，工作氛围轻松有秩序。 7、零食饮品：茶水间各种饮品（咖啡、红茶绿茶），随意取用； 8、社保福利：当月15号前入职即可购买五险一金；</t>
  </si>
  <si>
    <t>绩效奖金 节日福利 全勤奖 定期团建 项目奖金 不定期培训 下午茶</t>
  </si>
  <si>
    <t>岗位职责： 1、 参与项目模块设计、代码编写、调试、测试和维护； 2、 为公司产品的维护提供技术支持。 任职资格： 1、经验不限，熟练使用C#，熟悉.NET平台框架； 2、至少熟练Winform、Web、WPF的一种开发技术； 3、至少掌握SQL Server、Oracle等一种数据库，熟练使用常用的SQL语言； 4、逻辑清晰，编码规范；有微信或电商系统开发经验优先考虑； 5、具有良好的学习能力和钻石精神，饱满的工作热情，接受工作挑战和承受压力。  一、关于公司： 1、公司简介： 广州结儿信息科技有限公司（简称“结儿科技”）是一家创业型公司，专门从事微信端项目开发及运营的公司。自公司成立以来汇聚了一批优秀的人才，凭借独特的运营模式，已获取众多用户支持，实现盈利高速稳定增长。公司秉承着以“高效、创新”的理念为用户打造出色的产品，持续创新，提高用户体验，从而实现最优质的玩家服务。 二、我们可以给你： 【轻松和谐的团队氛围】 1、年轻化团队：90后团队，相处非常融洽，且由于实行的是独立统计的绩效体制，员工之间不存在绩效利益冲突。 2、人性化管理： A、午休小窝：午休有两个小时，有舒适的休息室让你可以躺着午休，补充能量； B、你的专属音乐：每天定时由员工轮流播放喜爱的音乐，有助于保持心情愉悦； C、无限量零食下午茶：有薯片、蛋糕、咖啡、果汁、巧克力等。  【有多次创业成功的创始人】 1、创始人白手起家，有四次创业成功的经验，对互联网市场有很强的敏锐度，很强的市场洞察力。 2、经常分享自己的经验，知人善用，引导员工往全面的方面发展  【有全方位的人才培养体系】 1、能够全方位砺练一个年轻人，所要给予年轻人的不是温柔的照顾，而是最放权的成长机遇，最认真的培训体系，最平等的尊重态度，最开放的合作环境。  【有吸引力的薪酬福利】 1、奖金：每年晋升调薪 + 季度奖 +优秀员工奖 2、假期：周末单休 + 累计节假日 ； 3、福利：社保 + 不限量零食和下午茶 + 不定期培训 ； 4、活动：每月团队聚餐 + 羽毛球篮球爬山 +打字辩论演讲比赛等 。  三、其他： 工作地址：天河区华景新城BRT站旁 工作时间：周一到周六：09:00-18:30</t>
  </si>
  <si>
    <t>Java架构师</t>
  </si>
  <si>
    <t>广州福利汇网络科技有限公司</t>
  </si>
  <si>
    <t>做五休二 周末双休 带薪年假 五险一金 绩效奖金 节日福利 餐饮补贴 下午茶 员工旅游 每周运动</t>
  </si>
  <si>
    <t>岗位职责： 1、参与业务梳理.需求分析.理解和分析业务需求，做领域分析与建模； 2、带领技术和产品团队完善产品，架构，研发，设计方面的工作，完成平台整体搭建，设计，指导关键技术模块，并对系统安全性，稳定性负责，确保产品的研发进展； 3.负责对系统软件架构.系统分层.关键构件.接口的设计； 4、组织对重大技术问题进行研发攻关，消除平台瓶颈； 5、组织编制，审核各类技术方案，规范和文档，保证技术成果质量； 6、主导技术团队的技能培训和提升；引入新的有效的技术方案促进架构演进；  任职要求  1.精通微服务架构设计，有成功实施经验；精通RESTful和RPC； 2.精通Spring Cloud，Dubbo、Etcd、Consul等微服务框架，精通服务治理和调优； 3. 精通Java、C#、C++、Go、Python和JavaScript中至少2门编程语言； 4.精通MySQL、Oracle、MongoDB、Redis等至少两种数据库，有丰富的性能调优经验； 5. 精通分布式、高并发、高可用架构设计，有海量业务的架构、研发、运维、优化经验； 6.精通Java EE架构，精通Spring、Spring MVC、MyBatis/Hibernate等开源框架； 7.对工作流、规则引擎、MQ、Lucen/Solr/ElasticSearch等企业级中间件有深入了解，并对Jenkins、Sonar等持续集成项目管理工具有一定经验； 8. 对大数据经验有所涉及，熟悉Hadoop、HBase、Storm、Spark等，并对机器学习算法有所了解； 9. 熟悉网络架构、虚拟化、Docker、分布式存储，深入理解IT基础设施领域，如服务器、网络设备的技术和架构，有IT交付经验优先； 10.计算机相关专业，本科或以上学历，5年以上工作经验；出色的沟通能力和优秀的技术文档编写能力；</t>
  </si>
  <si>
    <t>高级Unity3d开发工程师</t>
  </si>
  <si>
    <t>广州寰宇九州科技有限公司</t>
  </si>
  <si>
    <t>五险一金 补充公积金 定期体检 年终奖金 餐饮补贴 员工旅游</t>
  </si>
  <si>
    <t>Domino开发工程师（深圳/广州）</t>
  </si>
  <si>
    <t xml:space="preserve">工作职责： 1.负责游戏客户端开发，实现核心功能模块并进行相关的自测和优化； 2.负责性能优化，渲染表现优化； 3.负责新技术研究。 职位要求： 1.熟练掌握C++,C#,lua,数据结构和算法，熟练使用Unity3D进行手游开发； 2.熟悉常用设计模式、网络、界面开发，计算机图形学，图像处理，物理模拟； 3.能够与策划、美术密切配合，进行各种必要的尝试和探索，以使功能达到设计要求并体验良好； 4.能够与后台开发以及策划设计人员进行良好的沟通，高效的与后台开发合作设计编码和调试； 5.有责任心，良好的团队合作能力和沟通能力。 优势条件： 1.具有移动平台（Android，iOS）开发调试能力优先； 2.精通各类效果的shader开发，渲染调试能力优先。 </t>
  </si>
  <si>
    <t>广州市匠心设计装饰有限公司</t>
  </si>
  <si>
    <t>花镇</t>
  </si>
  <si>
    <t>五险一金 绩效奖金 年终奖金 待遇可面谈 交通补贴 专业培训 弹性工作</t>
  </si>
  <si>
    <t>【未毕业者勿投】 工作职责: 1、参与并完成Domino平台的相关产品的需求调研、研发设计和开发工作； 2、支持解决Domino项目中的技术问题和产品核心升级工作；BUG修改和需求变更处理； 3、掌握事业部所辖产品和方案，独立分析系统故障，对上线系统进行问题诊断和解决，并独立开发较复杂的需求； 4、上班地点在广州或深圳，根据具体项目情况而定。  任职资格: 1、有三年年以上编码经验，一年以上OA项目、产品开发经验； 2、具有复杂模块的系统开发、独立排查和解决问题的能力； 3、熟悉客户及所在行业的业务特点、相关业务流程知识，具有行业客户开发服务经验； 4、熟悉B/S应用开发，熟悉Lotus、Java、HTML、JAVASCRIPT、XML等开发语言，及web2.0开发技术； 5、具有CLP证书者优先； 6、积极热情，工作认真负责，能承受工作压力； 7、有良好的沟通能力和团队合作精神。</t>
  </si>
  <si>
    <t>节日福利 带薪年假 五险一金 大小周休息</t>
  </si>
  <si>
    <t>岗位职责
1、基于Unity3D引擎，负责产品的研发和维护；
2、对代码框架进行优化和迭代，提升产品性能；
3、对接各类安卓广告sdk；
4、按照项目计划，按时提交高质量的代码，完成开发任务；
任职要求
1、本科以上学历，计算机等相关专业；
2、熟练使用Unity3D，C#进行开发，一年及以上Unity3D游戏开发经验；
3、有对接过安卓广告或者内购SDK、熟悉逆向反编译优先考虑；
4、有良好的编码风格，有较强的分析和解决问题的能力；
5、具有良好的沟通能力、表达能力、学习能力，以及较强的团队精神。</t>
  </si>
  <si>
    <t>上海星玩网络科技有限公司广州分公司</t>
  </si>
  <si>
    <t>五险一金 绩效奖金 员工旅游 年终奖金 下午茶 包吃 全勤奖</t>
  </si>
  <si>
    <t>岗位职责： 1、根据游戏策划需求，能够独立高质量的开发相应的游戏模块； 2、按计划完成所分配的功能开发任务，并与项目组其他成员紧密合作； 3、确保所负责的开发模块的稳定及性能优化； 4、相关游戏编辑器的开发。 岗位要求：1、本科及以上学历，计算机相关专业优先，1年以上Unity开发经验； 2、熟悉Unity3D引擎架构设计，掌握绝大多数Unity组件的使用与开发； 3、熟悉C#编程语言，有良好的逻辑思维能力； 4、熟悉lua语言优先考虑； 5、.热爱游戏、勤奋好学； 6、具备良好的沟通能力与工作热情，有团队精神，富有责任感，抗压能力强； 7、其他语言转岗亦可。  我们的生活： 1、福利：购买五险一金+工作餐+下午茶+定期组织公司活动+节日礼金礼品+健身室+每月大型生日会+生日礼物+过年带薪年假等2、薪资：具竞争力的底薪+全勤奖+丰厚年终大奖 3、超级轻松的团队氛围，超级nice的老大 4、我们是充满激情与活力的团队，期待您的加入！  工作地点：广州市天河区中山大道西299号大舜丽池国际酒店9楼全层--星玩游戏 公交指引：学院BRT站</t>
  </si>
  <si>
    <t>游戏开发工程师</t>
  </si>
  <si>
    <t>广州顽皮虾网络科技有限公司</t>
  </si>
  <si>
    <t>五险一金 节日福利 餐饮补贴 年终奖金</t>
  </si>
  <si>
    <t>要求： 1.1年左右经验，统招大专以上学历。 2.熟悉数据结构和算法 3.熟悉任意一门编程语言，C/C++/C#优先 4.熟悉Unity优先；熟悉Lua/Python优先 5.逻辑清晰，代码实现熟练 6.2019届应届毕业生亦可，必须能长期全职实习（暑期实习勿扰）。</t>
  </si>
  <si>
    <t>浙江星飞信息技术有限公司</t>
  </si>
  <si>
    <t>年终奖金 工作午餐</t>
  </si>
  <si>
    <t>岗位职责： 1. 根据公司要求进行基于AC/AP平台的Web应用程序开发； 2. 参与相关软件质量管理活动，确保设计、实现、测试工作按时保质完成；   任职要求： 1．专科及以上学历，计算机相关专业，两年以上Web应用开发经验，有较强的阅读代码的能力； 2．熟练掌握JavaScript、AJAX、CSS3、HTML/HTML5等web开发领域相关技术； 3．对Web UI有自己的见解，具备一定的设计美学功底； 4．熟悉Angular/React/Vue等主流框架； 5．对浏览器兼容性和页面适配有深刻的理解，有实战经验； 6．具备较强的沟通交流和团队合作能力； 注：有React和Django框架经验者优先。</t>
  </si>
  <si>
    <t>岗位职责： 1.负责Unity3D手游项目客户端架构和开发工作; 2.调研新技术，提出解决方案以满足新需求; 3.优化系统性能，积极帮助伙伴成长; 岗位要求： 1.熟练掌握Unity3D引擎，3年以上Unity3D游戏开发经验; 2.熟练掌握C#语言，有Lua开发经验者优先; 3.掌握3D图形学基础，熟悉Direct3D或OpenGL的使用; 4.熟悉Unity3D的UI系统、动画系统和物理引擎; 5.熟悉Shaderlab语言，能够开发游戏内常用Shader; 6.良好的团队精神，沟通能力及一定的组织协调能力; 7.热爱游戏，责任心强，认真负责以及能承受工作压力;</t>
  </si>
  <si>
    <t>.net core 开发工程师</t>
  </si>
  <si>
    <t>广州创弘医疗科技有限公司</t>
  </si>
  <si>
    <t>五险一金 员工旅游 绩效奖金 年终奖金 定期体检 周末双休 带薪年假</t>
  </si>
  <si>
    <t xml:space="preserve"> 岗位职责： 1、负责公司产品的软件开发设计及编码实现； 2、参与公司产品的软件维护及版本升级迭代开发； 3、协助测试工程师完成产品模块测试工作； 4、具有一定的设计和需求分析能力，能够独立完成软件开发工作； 5、良好的代码设计能力和文档规范； 6、编写和维护开发文档； 岗位要求： 1、计算机及相关专业本科以上学历，2年以上.NET开发经验； 2、有视频监控应用开发工作经验优先考虑； 3、熟悉Asp.net core、WebApi开发经验； 4、熟悉JavaScript、Jquery、AJAX、JSON等技术，了解DIV+CSS布局； 5、熟悉前端开发框架（如：angularjs、KnockoutJS、Bootstrap、LayUI）； 6、熟悉SqlServer、Mysql数据库，具有良好的SQL编写能力； 7、有Docker、微服务部署开发经验证优先考虑； 8、熟悉Linux环境下.net core运行的相关配置 9、具有良好的编码习惯，较强的分析问题及独立承担任务的能力； 10、熟悉C#的多线程、Socket编程、TCP/IP和https有一定理解和经验； 11、主动，好学，责任心强，具备良好的沟通和团队协作能力； </t>
  </si>
  <si>
    <t>上海迅傲信息科技股份有限公司</t>
  </si>
  <si>
    <t>五险一金 员工旅游 绩效奖金 年终奖金 周末双休</t>
  </si>
  <si>
    <t>@Lacy?技术要求： 1、 会设计Sql Server / My Sql 数据库，主键和自然键的区别，索引的使用 2、 会用Entity Framework / Dapper /ADO.Net 操作数据库，Linq，Lumda 分页，事务，code first 3、 会用C#语言，.net Core, 泛型，异常处理，日志，异步，Task等使用方式和场景。 4、 会用Asp.net Core MVC, Web APi 开发站点，了解Filter，AOP。 5、 会用html ,CSS ,Jquery， Ajax，vue、axios，双向绑定。 6、 会用版本管理工具，TFS、GIT等 7、 了解简单的设计模式，例如依赖注入，单例，仓储等 8、 了解前端框架，VUE，angular,react 等，了解SPA，路由，组件。 9、 了解领域驱动模型，领域根，了解微服务，Docker，服务网关，最终一致性，CAP等 10、 了解分布式缓存，消息队列  其它要求： 沟通流畅，责任心强，工作经验5年以上，简历要有自荐的描述（我有什么技术和能力，要找什么样的工作等）</t>
  </si>
  <si>
    <t>7-9千/月</t>
  </si>
  <si>
    <t>周末双休 五险一金 员工旅游 绩效奖金 弹性工作 节日福利 全勤奖</t>
  </si>
  <si>
    <t>岗位职责： 1、负责公司web端安全系统/HTML5产品设计开发维护； 2、利用Vue框架开发安全系统平台的web前端标准进行页面制作，并封装实现可复用的控件； 3、持续优化系统在各平台下的兼容性和系统执行效率。 4、优化web前端用户体验及架构； 5、负责配合后台开发人员进行前端开发。   岗位要求： 1、大专及以上学历，2年或以上前端开发经验； 2、熟悉JavaScript、Ajax等Web开发技术，有良好的程序设计和架构能力； 3、熟悉Html/Html5、CSS/CSS3等前端技术，熟悉移动端及响应式设计； 4、至少熟悉使用React、Vue、AngularJs 4.0或以上 等一种或多种框架； 5、熟悉Vue全家桶，Vue+vuex+vue-router+webpack+axios，webpack的常用配置，且有使用经验者优先； 6、熟悉前端UI框架，有Bootstrap、AmazeUI、iViewUI、ElementUI等使用经验更佳； 7、能独立实现网站前端设计，包括页面设计、页面重构、交互实现等； 8、具备良好的代码规范，注重代码的整洁、可维护性； 9、具有前端性能优化经验，熟悉模块化的前端开发和模块化方案实践经验者优先； 10、具备良好的沟通能力和团队协作精神，新技术领悟能力强。  11、在交互开发、用户体验等方面有自己的见解，能主动根据业务需要，提出合理的交互方案。  福利待遇： 1、工作时间：5天8小时工作制，弹性工作制，享受国家法定假期； 2、带薪假： 工作满一年享受5天带薪年假，每月有带薪病假； 3、全勤奖：公司每月为员工提供全勤奖励； 4、五险一金：公司为员工购买五险一金； 5、交通环境：公司位于地铁口，交通便利；工作环境舒适； 6、公司活动：不定期举行丰富多彩的员工活动，如聚餐、生日会、旅游等； 7、假日福利：中秋节、端午节等传统节日公司会有举办相应活动并派发现金、礼品等福利；  8、活跃的工作氛围，宽松的管理环境，有潜力的公司发展，期待您的加入！</t>
  </si>
  <si>
    <t>运维工程师</t>
  </si>
  <si>
    <t>广州宝露智能科技有限公司</t>
  </si>
  <si>
    <t>绩效奖金 年终奖金 员工旅游 节日福利 生日福利 出差补助 社保</t>
  </si>
  <si>
    <t>【岗位职责】 1. 负责日常系统维护和系统集成，分析判断故障原因，并解决故障； 2. 提供IT软硬件方面的服务和支持； 3. 负责产品服务器及应用环境快速部署、调试、迁移、维护、监控； 4. 负责分析、优化服务器操作系统，提升系统安全性和应用环境的速度、性能； 5. 负责日常服务器的巡检、负责软硬件、系统与应用平台管理，包括状态监控、升级、故障处理及优化等操作； 6. 负责收集和分析系统性能指标，对提高系统可用性提出建议，维护系统稳定运行； 7. 负责系统日志分析、挖掘问题隐患、配合制作相关预案； 8. 负责数据库维护工作，完成日常数据备份。  【任职要求】 1. 计算机及相关专业，具有5年以上.net开发经验和web开发经验； 2. 熟悉MVC模式，熟悉基于.Net平台的常见框架，良好的编码风格； 3. 精通SQL SERVER,MYSQL，熟悉SQL语句调优和数据库调优； 4. 熟悉Socket，C#多线程 5. 熟悉HTML、JavaScript 、CSS、XML并能熟练使用，熟悉Jquery、BOOTSTRAP、.netcore优先考虑 6. 有产品开发经验优先考虑  补充说明： 1. 上班时间9:00-18:00,大小周； 2. 按照国家规定的节假日，并发放节日礼品； 3. 按照国家规定缴纳五险； 4. 年底双薪，且保底13争14； 5. 超长年底春节假，5天带薪+7天国家法定假； 6. 定期提供下午茶； 7. 年轻化的团队、人性化的管理、良好的办公环境及和谐的工作关系。</t>
  </si>
  <si>
    <t>浙江臻善科技股份有限公司广东分公司</t>
  </si>
  <si>
    <t>五险一金 定期体检 专业培训 绩效奖金 年终奖金</t>
  </si>
  <si>
    <t xml:space="preserve">职责描述： 1. 参与公司CS端GIS产品研发及项目应用； 2. 参与国土行业工具研发及服务端接口服务研发； 3. 参与日常技术支持及培训工作； 4. 参与性能优化及安全技术选型应用； 5. 参与部分设计文档的编写。  任职要求： 1. 本科及以上学历，计算机、地理信息等相关专业，2年以上GIS开发经验； 2. 有扎实的GIS理论知识，了解地理信息系统的基本原理，熟悉空间数据的处理技术； 3. 有较好的ArcGIS常用开发框架、组件、开发平台、运行环境、技术架构、数据转换等技术基础，包括arcgis server,sde，空间数据库，时空大数据分析服务器（GeoAnalyst）等； 4. 熟悉C#或Java web开发语言中的一种，熟练使用相关开发工具，熟练掌握 ArcGIS 开发平台，并能针对上述平台进行二次开发，熟悉ArcObjects 二次开发和Add-In开发方法； 5. 有时空大数据开发、地理分析服务研发或有数据采集、编辑相应软件开发经验者优先考虑； 6. 有国土、规划行业经验者优先考虑。 </t>
  </si>
  <si>
    <t>中高级.NET开发工程师</t>
  </si>
  <si>
    <t>广东车海洋环保科技有限公司</t>
  </si>
  <si>
    <t>广州云翌康科技有限公司</t>
  </si>
  <si>
    <t>互联网/电子商务 生活服务</t>
  </si>
  <si>
    <t>岗位职责： 1、 依据项目计划实施研发工作，从系统设计、功能设计、技术资料编制。 2、 参与完善、提高现有的技术框架和代码编写规范，提高开发效率，提升产品开发质量； 3、 参与系统平台功能模块的核心功能的设计和开发； 4、 能独立处理和解决所负责的任务； 5、 维护软件使之保持可用性和稳定性。  岗位要求：、 1、本科以上学历，3年以上.NET B/S独立开发经验，有互联网平台开发经验者优先考虑； 2、后端：熟悉C#语言，熟悉.Net Core框架，熟练掌握常用的开发技术（MVC、WebAPI、ORM），了解IOC、AutoMapper、Redis、Log4net、MemCache等； 3、前端：精通原生JavaScript，熟练使用TypeScript，了解ES6/7，精通Html5、CSS3等开发语言，熟悉Vue等MVVM框架，了解WebPack； 4、熟练掌握SQL serverl、MongoDB 等相关编程技术; 5、逻辑思维能力强，熟悉业务抽象和数据模型设计，具有很强的分析和解决问题能力； 6、有强烈的责任心、团队合作精神和协调沟通能力。 7、熟悉车保险、车务管理、违章管理、汽车服务门店管理系统开发优先考虑</t>
  </si>
  <si>
    <t>社保 绩效奖金 周末双休 朝九晚六 弹性工作</t>
  </si>
  <si>
    <t>1、扎实的计算机基础，较强逻辑能力； 2、编程习惯良好，工作态度认真负责，拥有出色的团队协作能力和良好的沟通能力； 3、能够针对系统中的具体重点难点问题进行针对性的技术攻关，不断学习新技术以适应产品发展； 4、需精通HTML5、Javascript、CSS、Ajax、Json等技术； 5、熟悉phoneGap（Cordova）、HTML5 Plus等混合开发框架的优先； 6、具备iOS和Android原生开发能力优先； 7、具备java开发能力优先。</t>
  </si>
  <si>
    <t>武汉珞珈德毅科技股份有限公司</t>
  </si>
  <si>
    <t>五险一金 弹性工作 做五休二 定期体检 补充医疗保险</t>
  </si>
  <si>
    <t>1、参与公司相关项目和产品的需求分析和模块设计； 2、具有较好的文档编写能力，能够编制相关需求和技术文档； 3、负责完成部门及项目经理安排的开发工作。 任职要求： 1、专科及以上学历、计算机、测绘、地理信息、数学或相关专业； 2、有主流GIS平台ArcGIS、SuperMap、AutoCAD、Unity3D等平台的二次开发经验者优先； 3、熟悉Oracle、SQLServer、Mysql、PosgerSQL、等关系型数据库的基本原理、理解视图、存储过程、出发器和事务处理的工作机制。有基于上述数据库之一开发应用系统经验者优先； 4、精通C#语言及.NET框架开发技术，熟悉WinForm或wpf，有DevExpress控件使用经验者优先； 5、具有团队合作精神，爱岗敬业，思路开阔，积极上进。</t>
  </si>
  <si>
    <t>周末双休 带薪年假 五险一金 节日福利 餐饮补贴 加班补贴 专业培训</t>
  </si>
  <si>
    <t xml:space="preserve">岗位职责: 1.负责对自动化检测软件的测试； 2.了解、优化产品检测方法及流程； 3.根据工作需求，开发自动化测试软件； 4.根据工作需求，对设备控制软件进行二次开发； 5.协助开发维护产品监管系统的各子系统。  要求： 1、本科及以上学历，计算机、软件等相关专业； 2、有独立项目开发经验者优先； 3、熟悉Visual Studio；MFC 开发(c++)、C#、Java（开发语言必须精通其中一种）； 4、熟练使用 sql server数据库，mysql等。 </t>
  </si>
  <si>
    <t>Unity3d客户端主程/U3D前端主程</t>
  </si>
  <si>
    <t>广州风谷信息技术有限公司</t>
  </si>
  <si>
    <t>java j2ee软件工程师</t>
  </si>
  <si>
    <t>广州市明睿软件科技有限公司</t>
  </si>
  <si>
    <t>1、负责手游新项目客户端开发，游戏客户端架构与新技术的预研； 2、负责开发工作、模块划分、团队合作和人员分工； 3、主导制定和指导客户端开发的流程及标准，对客户端开发质量负责； 4、负责客户端核心业务模块开发和技术攻关； 5、负责客户端研发团队的管理及疑难问题解答； 6、协调与服务端、公司其他技术支持部门之间的关系。  职位要求： 1、有2年以上基于Unity引擎的游戏开发经验，至少有一款上线的项目； 2、精通C++或C#语言及面向对象编程、具有严谨的逻辑思维能力； 3、具有扎实的3D图形学基础，熟悉OpenGL/ES等API，熟悉3D渲染管线，熟悉Unity材质、Shader等系统； 4、熟悉手机游戏开发的适配和优化，了解U3D和手机系统原生语言的交互； 5、良好的文档编写能力和沟通表达能力；</t>
  </si>
  <si>
    <t>五险一金 补充医疗保险 年终奖金 绩效奖金 弹性工作 餐饮补贴 三倍加班费</t>
  </si>
  <si>
    <t>职位描述: 基于云计算PAAS模式，按公司需求进行软件优化开发。 由于我们招聘需要对接政府高薪企业申请的本科人数，所以暂时不招大专和民办本科，抱歉！  职位要求： 1、计算机相关专业，本科，需学士学位证，在学信网可查询到，拥有1年以上开发经验，不支持应届毕业生！ 2、熟悉JAVA基础知识，J2EE的基本理论知识，了解Javascript,CSS,Html,XML及其应用； 3、熟悉struts、spring、webwork、Hibernate等java开发框架，并有三个以上的项目经验； 4、熟悉关系型数据库系统； 5、熟练运用ECLIPSE开发工具，并熟悉TOMCAT等应用服务器其中一种； 6、有一定的ERP行业或库存销售系统，微信开发经验者优先； 7、具有较好的英文阅读能力，能阅读并理解英文技术文档；  开发内容： 根据上级交付的数据库ER图及前端程序员提交的页面，实现后台功能实现，与前端页面对接。 前端开发人员都已有，将专注于后台的逻辑开发和技术优化，SQL语句是我们最注重内容，查询关联十几个表是最日常的工作之一。  我们拥有不错的位置，一号线西门口D出口地铁口楼上，下雨天不用出地铁站，每周5天8小时制，不加班，也有不错的电脑和办公环境，下班后从不骚扰，至少十三薪，上班期间努力点，公司赚多点就给多点！  在这里工作一段时间后，无论怎样都是会有一些成长的，不是所有公司都能实战单表千万数据，几十个表关联查询的数据优化！  公司网址：http://e0123.cn 微信公众号：E0123  面试需笔试手写3道题目：简单的SQL和程序代码 欢迎加入我们。</t>
  </si>
  <si>
    <t>后端软件开发工程师</t>
  </si>
  <si>
    <t>广东太一建设有限公司</t>
  </si>
  <si>
    <t>家居/室内设计/装潢 公关/市场推广/会展</t>
  </si>
  <si>
    <t>周末双休 免费班车 绩效奖金 五险一金 年终奖金 带薪年假</t>
  </si>
  <si>
    <t>岗位描述： 1、负责项目应用后台开发工作，软件的架构和核心模块的设计； 2、开发和维护统一的软件开发架构，发现和解决存在的技术问题； 3、编写软件相关的设计和技术文档； 4、完成分配的软件组件的设计、开发、单元测试工作；  岗位要求： 1、计算机或相关专业本科以上学历； 2、熟悉c/c++ 、java、c# 等主流开发语言,或者精通程flash程序开发也可； 3、具有开放心态，学习能力强，自信通透； 4、具有良好的沟通技能，团队合作能力，追求极致的心态。  公司福利及发展： 1、工作时间：五天7.5小时，双休 2、购买完善的社会保险（享受养老、医疗、失业、工伤、生育五险）、住房公积金 3、提供多项节假日和员工关怀福利： 法定节假日假期 法定带薪休假 三八节活动 端午节贺礼 中秋节贺礼 春节开工利是 员工生日红包 年度健康体检等 4、丰富多彩的员工活动： 生日聚会 员工聚餐 团年晚会 优秀员工年度表彰 开年饭 团队拓展及年度旅游等 5、良好的办公环境，全天供应咖啡、奶茶、零食，每月2-3次汤水/糖水/下午茶，提供加班免费晚餐 6、平等共处的工作氛围，每年度调薪、晋升机会，为员工发展提供广阔的职业发展空间 7、年终奖金、项目奖金</t>
  </si>
  <si>
    <t>广东旭普空间信息技术产业发展有限公司</t>
  </si>
  <si>
    <t>五险一金 绩效奖金 餐饮补贴 员工旅游 节日福利 年终双薪 周末双休 带薪年假 弹性工作</t>
  </si>
  <si>
    <t>岗位职责： 1、参与产品和项目需求分析，进行系统的功能定义，程序设计； 2、参与现有系统平台和新项目的设计、开发、维护和管理； 3、负责.Net技术框架下软件代码编写、调试； 4、思路清晰，善于沟通，具备良好的问题分析解决能力。  任职要求： 1、2年以上.Net软件开发工作经验，熟悉.Net架构； 2、熟悉SQL数据库管理系统，精通C#编程语言，熟悉.NET开发工具； 3、熟悉OA系统建设模式优先。  晋升空间：初级开发工程师―中级开发工程师―高级开发工程师  【公司福利】 1、薪酬体系为"基本工资+全勤奖+餐补+绩效工资+奖金"的方式发放； 2、签订正式劳动合同，提供五险一金（养老保险、工伤保险、医疗保险、生育保险、失业保险、公积金）； 3、享有国家法定节假日，过节有礼品，员工享有带薪年假、年终奖，工作时间每天8小时工作制，周末双休； 4、不定时组织丰富的团队活动，如员工聚餐、生日礼金、K歌、节日晚会、户外拓展、烧烤、体育运动等，丰富多彩的业余活动； 5、提供良好的工作环境，公平公正透明的成长机会，良好的晋升机制。</t>
  </si>
  <si>
    <t>渗透测试工程师</t>
  </si>
  <si>
    <t>北京斯普信信息技术有限公司</t>
  </si>
  <si>
    <t>广州会港智能装备有限公司</t>
  </si>
  <si>
    <t>五险一金 年终奖金 定期体检 专业培训</t>
  </si>
  <si>
    <t>上海扑满信息科技有限公司</t>
  </si>
  <si>
    <t>1）负责安全事件应急响应 2）负责日常上线风险评估及报告编写工作 。 4) 负责中心承接的渗透测试任务。 5）在等保项目中，负责网络、主机、应用、管理、物理方面安全测评工作，根据单元测评与单项测评的结果编制测评报告，并向项目经理汇报； 人员要求  1. 大专或以上学历 2. 基本技能 1)熟悉主流网络厂商产品，如cisco、华为、H3C、中兴等，通过网络认证者优先。 2)熟悉主流网络协议TCP/IP、HTTP协议等，精通Windows/Linux/Unix操作系统,，精通WEB渗透技能，至少熟悉一种web服务器端开发语言。 3)掌握MySQL、MSSQL、Oracle、PostgreSQL等一种或多种主流数据库结构以及特殊性。 4)掌握JavaScript及IE、Safari、Chrome、FireFox、Thunder Bird、Opera等主流浏览器，能够有针对性的进行XSS、ClickJacking和CSRF。 5)要求熟练掌握burpsuit、SQLMAP、WVS、APPSCAN、Kali等工具使用。 6)具有较好的口头表达能力和文字表达能力，担任过安全培训讲师。 7）在补天平台、漏洞盒子、freebug发布过漏洞这优先。</t>
  </si>
  <si>
    <t>餐饮补贴 年终奖金 专业培训 员工旅游 绩效奖金 五险一金</t>
  </si>
  <si>
    <t>岗位职责： 1.设备电气设计，电气图绘制，零件选型及BOM制定； 2.负责自动化设备的电气电路布线设计，电气元件选型； 3.负责工程项目的自动化系统plc和触摸屏编程、设计及调试。 4.辅助并学习开发相关高级语言项目。  任职要求： 1、大专以上，机械或电气自动化相关专业 2、1年以上电气设计经验 3、熟悉组装型设备电气电路设计 4、具有较强的沟通能力、逻辑思维能力、团队协作能力； 5、熟悉PLC编程，如台达PLC、西门子PLC优先，掌握触摸屏编程设计； 6、有一定的高级语言C/C++,C#/JAVA等基础优先。</t>
  </si>
  <si>
    <t>五险一金 员工旅游 绩效奖金 年终奖金 弹性工作 定期体检 自备电脑补贴 免费零食茶饮</t>
  </si>
  <si>
    <t>岗位内容： 1、协助参与系统框架搭建和系统设计； 2、协助项目组共同完成系统数据结构、系统功能模块的设计、研发工作； 3、协助资深工程师完成核心功能的架构与代码模板编写、开发与维护系统公用核心模块。  岗位要求： 1、计算机专业，大三大四本科以上实习生； 2、熟悉微信/小程序开发者优先； 3、具备良好的表达和沟通能力、文档能力。性格踏实可靠，对工作有强烈的责任心。</t>
  </si>
  <si>
    <t>深圳市金溢科技股份有限公司</t>
  </si>
  <si>
    <t>上海德萨科电子技术有限公司</t>
  </si>
  <si>
    <t>五险一金 员工旅游 专业培训 绩效奖金 年终奖金 定期体检</t>
  </si>
  <si>
    <t>岗位职责： 1、参与公司业务系统的需求分析、设计工作； 2、根据公司规范编写系统的分析、设计文档； 3、在现有业务系统之上，根据内部客户需求，完成产品的开发工作； 4、对现有系统进行优化和升级，解决系统开发和运维中的技术难题； 5、完成上级交办的其他工作； 任职要求： 1、大学本科以上学历，计算机及管理相关专业，4年以上.NET平台下开发经验；； 2、熟练掌握asp.net开发平台，精通C#语言的web开发，精通MVC+EF架构和数据库接口应用及开发，熟悉WebService开发； 3、熟悉前端的HTML、Div+Css、JavaScript、HTML等技术； 4、有良好的编程风格，具有规范化、标准化的代码编写习惯； 5、熟悉财务、供应链业务流程，有电子行业生产制造等相关管理系统开发经验优先； 6、熟练掌握主流的数据库及数据库编程语言，例如：Oracle或SqlServer、Mysql，熟悉调优方法，能编写性能较好较复杂的SQL语句； 7、有良好的服务意识、团队协作精神、创新能力及沟通技巧，具备良好的语言和文字表达能力,能承担工作压力。</t>
  </si>
  <si>
    <t>PHP 工程师</t>
  </si>
  <si>
    <t>上海联恩贸易发展有限公司</t>
  </si>
  <si>
    <t>全栈工程师***</t>
  </si>
  <si>
    <t>广州田之缘美容保健品有限公司</t>
  </si>
  <si>
    <t>1000元/天</t>
  </si>
  <si>
    <t>美容/保健 快速消费品(食品、饮料、化妆品)</t>
  </si>
  <si>
    <t>岗位职责： 1、负责公司内部商品ERP系统的开发和维护工作。 2、负责参与微信小程序开发和维护工作。（微信小程序技术可以不会，学习能力强就行） 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  任职要求： 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 我们的福利： 1、公司代理线上运营众多日韩欧美大牌美妆品牌，员工内部购买优惠。 2、不加班，在能够合理完成所布置任务情况下，不要求加班。 3、nice的learder，靠技术吃饭，无官僚主义。 4、有技术大牛带你，只要你有优秀的学习能力，可以快速成长，学习到很多技术。</t>
  </si>
  <si>
    <t>五险一金 专业培训 年终奖金 节日福利 周末双休 绩效奖金 员工旅游 定期体检</t>
  </si>
  <si>
    <t>1、负责前端模块和功能开发； 2、熟练掌握javascript css html jquery sqlserver数据库； 3、独立完后系统后台项目，系统包含生产采购仓储运营模块；90个功能页面； 4、有自己的Web框架； 5、有3-5年项目开发软件； 6、熟悉C#者优先。 任职要求： 1、此岗位为***岗位，主要是开发公司个性化的类似于供应链的软件；项目完成即完成任务。 2、中专以上学历； 3、如对此岗感兴趣，请及时咨询我司。 广州田之缘美容保健品有限公司 020-61309826</t>
  </si>
  <si>
    <t>象翌微链科技发展有限公司</t>
  </si>
  <si>
    <t>五险一金 带薪年假 带薪病假 定期团建 节日福利</t>
  </si>
  <si>
    <t>1、全面掌握产品业务知识，深入挖掘产品测试需求，精通行业应用管理软件的测试技术。 2、在测试过程中能把握方向性问题，能对缺陷进行分析，并提出改进意见； 3、制定自动化测试方案，解决技术难点，分析测试结果； 4、指导初、中级的测试工程师开展工作，能及时发现工作中存在的问题和风险，并提出有效的解决方案； 5、对软件产品的关键业务提出设计上的改进意见； 6、对度量数据进行分析，根据分析结果对其他项目进行指导，提升产品质量。 任职资格： 1、本科以上学历，1年以上测试工作经验； 2、参加过2个以上30人月以上的项目测试； 3、熟练使用各种测试工具，优先Loadrunner； 4、熟悉测试脚本的编写，能熟练编写测试案例； 5、熟悉缺陷管理流程，熟悉常用的软件测试方法； 6、熟悉Oracle或SQL Server，熟悉java及C#开发语言； 7、熟悉Linux和Windows平台； 8、熟悉比较常用的硬件设备。</t>
  </si>
  <si>
    <t>软件研发经理</t>
  </si>
  <si>
    <t>广州五舟科技股份有限公司</t>
  </si>
  <si>
    <t>周末双休 带薪年假 五险一金 节日福利 全勤奖 包住宿 专业培训 年终奖金</t>
  </si>
  <si>
    <t>1、承担云计算或大数据软件产品或项目开发管理工作； 2、推行和培训敏捷方法，应用敏捷方法管理产品，项目，团队和过程； 任职要求： 1、3年以上软件开发经验； 2、有一定的软件项目开发管理经验； 3、熟悉linux系统及其开发环境，了解计算机网络； 4、掌握主流的开发语言和技术，熟练掌握Python/Java/C#/C++/Javascript等一种或多种； 5、熟悉和理解主流敏捷方法，如Scrum，Kanban； 6、熟悉DevOPs，主流的自动化CI/CD方法，技术和工具，如Gitlab，Jira，TFS等； 7、熟悉项目管理知识体系，了解CMMI，持有PMP证书等为佳</t>
  </si>
  <si>
    <t>资深软件测试/主管（跨境电商）</t>
  </si>
  <si>
    <t>上海凯融信息科技有限公司</t>
  </si>
  <si>
    <t>职位描述： 请务必提供英文简历！  实习职位方向为培养正式员工，短期实习者勿投！  1. 计算机相关专业，优秀应届本科（含）以上学历毕业生，能全职 实习(每周3天以上）； 2. CET-6以上，良好的英语听说读写能力； 3. 掌握java等面向对象编程语言，熟练使用常用开发工具； 4. 优秀的沟通能力，较强的责任心； 5. 有较强的学习能力和钻研精神；  简历要求: 1.请务必提供英文简历! 2.如有安装和使用Linux，请在简历中列出。 3.如有阅读技术类书籍，请在简历中列出1到3本书名. 4.如有个人技术类Blog，请在简历中列出网址. 5.如有参加开源项目，请在简历中列出网址和用户名. 例如GitHub，Google Code，Sourceforge，SinaApp等.  JAVA开发实习生岗位面向优秀应届本科（含）以上学历毕业生，谢谢！</t>
  </si>
  <si>
    <t>广州市唯图新电子科技有限公司</t>
  </si>
  <si>
    <t>五险一金 弹性工作 定期体检 专业培训 绩效奖金 员工旅游 年终奖金</t>
  </si>
  <si>
    <t>岗位职责： 1. 熟练运用常用软件测试工具，搭建测试环境、测试设计、执行及bug的定位、跟踪和管理。 2. 从用户角度、使用体验角度分析产品需求，制定合理高效的测试计划； 3. 参与需求评审和改进，根据需求跟踪，落实、规范测试人员的测试文档，及时反馈测试结果,从测试的角度提供优化意见，提高产品的易用性； 4. 管理和实施软件的测评工作，保证项目测试进度和软件质量，包括测试用例的设计和编写，测试流程和进度的把控，相关测试报告的编制等等； 5. 对bug进行系统科学的管理和分析，协助开发人员更好的完成软件开发和发布任务，以及突发事件的解决； 6. 负责测试团队的日常工作管理，按照规范流程，组织协调团队成员高效工作。  任职要求： 1. 计算机及软件工程相关专业，3年以上测试经验，1年以上测试团队管理工作经验，具有2年以上互联网电商平台的软件测试相关工作经验者优先； 2. 熟悉Java, Javascript, Python等任意一种开发语言，熟练掌握测试理论的优先； 3. 熟悉软件生命周期、测试流程、设计方法和基本规范； 4. 了解数据库，可以使用基本的sql语句辅助测试； 5. 具有web与app端的相关测试经验；熟练使用QC、redmine等相关缺陷管理工具； 6. 能独立完成整个软件测试的流程操作，包括制定测试计划、编写测试用例、执行测试、提交测试报告； 7. 良好的沟通能力和团队协作能力，具备高度责任感及抗压能力，富有工作热情，能迅速融入快节奏的工作环境。</t>
  </si>
  <si>
    <t xml:space="preserve">工作职责： 1. 负责按照项目需求完成编码工作； 2. 负责处理系统故障和应急预案； 3. 负责对项目组内人员进行技术指导； 4. 负责相关项目文档的编写工作；配合需求人员进行系统设计； 5. 协助配合需求、美工、测试、运维等相关项目工作； 6. 负责研究系统开发、运行中出现的各种问题； 7. 完成上级交办的各项工作。  任职要求： 1. 大专及以上学历，计算机软件相关专业，至少1年 .net项目开发经验。 2. 熟悉C#、WinForm、ASP.Net、.net core、EF core等相关.NET技术。 3. 熟练掌握数据库系统(mysql、Redis等)，具有丰富的数据库设计和相关应用开发经验。 4. 具有良好的自学能力和独立解决问题的能力，富有团队精神，具备良好的沟通协通能力。 5. 熟悉分布式框架、有视频处理、图像处理技术经验优先。 了解 .NET Core、EFCore、Docker、redis、微服务、DDD领域设计、Linux操作优先。 </t>
  </si>
  <si>
    <t>ArcEngine开发工程师</t>
  </si>
  <si>
    <t>广东绘宇智能勘测科技有限公司</t>
  </si>
  <si>
    <t>Java工程师爬虫方向（大三大四学生）</t>
  </si>
  <si>
    <t>上海璞锐公关策划咨询有限公司</t>
  </si>
  <si>
    <t>五险一金 员工旅游 年终奖金 定期体检 绩效奖金 股票期权</t>
  </si>
  <si>
    <t>1、大专以上学历，地理信息、软件工程等相关专业； 2、有AcrEngine开发经验，熟悉net框架及C#语言特性； 3、熟悉ArcGis平台技术，掌握AcrEngine、ArcGisServer、ArcSDE等技术; 4、能够书写ArcSDE空间查询分析语句； 5、具有AuToCAD二次开发经验者优先，了解FME了解更佳； 6、热爱软件行业，关注新技术，有较好的英文阅读水平； 7、有国土、规划、农业和管线等部门软件项目实施经验和GIS数据处理经验者优先。  备注：5天8小时工作制，周末双休</t>
  </si>
  <si>
    <t>公关/市场推广/会展 专业服务(咨询、人力资源、财会)</t>
  </si>
  <si>
    <t>.NET中级工程师</t>
  </si>
  <si>
    <t>蜘点商业网络服务有限公司</t>
  </si>
  <si>
    <t>股票期权 带薪年假 带薪病假 员工旅游 全勤奖 五险 节日福利</t>
  </si>
  <si>
    <t>1. 熟悉C#语言及.Net框架，熟悉WebAPI开发模式； 2. 熟悉SQL Server或MySQL数据库，熟练使用SQL语言，掌握存储过程； 3. 具有良好的编程风格，熟悉面向对象的开发模式； 4. 熟悉网站开发的流程，包括策划、需求、设计、开发、维护等流程，有Web项目的开发和实施经验； 5. 诚实、正直、客观，善于沟通，具有敬业精神，有团队意识、学习能力强；  蜘点集团有限公司，创建于2015年12月3日，注册资本60000万元人民币。蜘点集团，是一家本土化的互联网+物流+商流的高科技新兴企业。总部设在北京，集团主要由物流、商流两大体系构成，借助移动互联网和大数据技术，以蜘点互联网平台为基础，构建完整的大物流体系，打通上下游，利用集采的成本优势，实现各种资源的扁平化配置，帮助传统行业、工厂、终端店、个体转型升级，形成线上、线下互动，多方共赢。 蜘点商流集采中心位于广州市，以蜘点集采为供应链源头遴选大型品牌、本土区域产业领先品牌和广大平台认证伙伴自有渠道良品，为平台供应链提供购销价值、服务价值和创新运营价值。跨品类、跨区域、跨产业、跨阶层，打造一个“全民代销+价值创新”的全新统一战线。  员工福利待遇： 1. 工作时间：7.5小时工作制，每周上5.5天，法定节假期按照国家执行； 2. 员工假期：员工可享受带薪婚假、产假、年假、一天有薪病假、全勤奖等； 3. 社会保险公积金：为员工购买养老、失业、工伤、医疗、生育保险、公积金； 4. 节日福利：传统节假日（如中秋节、端午节）等，公司会发放相应的礼金或礼品； 5. 娱乐活动：不定期组织户外活动，如春游、赏花、登山、球赛、烧烤等； 6.集团将于近期上市，优秀员工及技术等关键岗位配股权。  公司为您提供良好的工作环境及优质的福利待遇。我们有好方向、坚定的理想、长期的积累，但我们需要更多优秀人才和企业的骨干力量，欢迎您的加盟。</t>
  </si>
  <si>
    <t>广州众志物联网科技有限公司</t>
  </si>
  <si>
    <t>广州市坚信信息科技有限公司</t>
  </si>
  <si>
    <t>H5游戏开发工程师</t>
  </si>
  <si>
    <t>浙江上士网络科技有限公司广州分公司</t>
  </si>
  <si>
    <t>五险一金 专业培训 节日福利</t>
  </si>
  <si>
    <t>岗位职责： 1、根据项目具体要求，承担开发任务，按计划完成任务目标； 2、独立完成系统模块的编程和测试工作； 3、参与系统上线的部署系统和维护工作； 4、参与相关技术文档编制。  任职要求： 1、本科或本科以上学历，2年以上（硬性条件，专科及应届生勿投）Java开发经验和扎实的Java开发基础知识。 2、熟悉Spring、Spring MVC、MyBatis、Hibernate、Tomcat、netty等主流框架或服务。 3、会用Javascript、jquery、bootstrap等前端开发技术； 4、熟悉主流数据库MySql、NoSql (一种以上)开发者优先； 5、具有良好的沟通能力和团队合作精神、有带队经验者优先； 6、计算机及相关专业本科以上。</t>
  </si>
  <si>
    <t>五险一金 员工旅游 绩效奖金 年终奖金 定期体检 专业培训 弹性工作</t>
  </si>
  <si>
    <t>岗位职责： 1、严格遵循公司软件开发流程； 2、负责公司运行系统的运维支持； 3、参与项目研发、维护、优化； 4、负责实现具体开发编码工作，并对质量负主要责任； 5、依据项目进度和任务分配，能按时完成所负责的任务； 6、软件维护工作，根据软件修改意见，按要求修改相关程序。  任职要求 1、熟悉Java语言，对各种开源框架如spring、Hibernate、Struts、SpringMVC、MyBatis、SpringBoot，SpringCloud等有深入理解； 2、掌握常用前端技术，能进行兼容主流浏览器的编码； 3、熟练掌握 SQL Server、Oracle、MySQL 等数据库系统； 4、熟悉Tomcat,Nginx 服务器配置与使用 5、具有良好的开发能力，思路清晰，善于思考，能独立分析和解决问题,责任心强，具备良好的团队合作精神和承受压力能力。</t>
  </si>
  <si>
    <t>五险一金 补充医疗保险 员工旅游 年终奖金 弹性工作 定期体检 包2餐 年底双薪 交通补贴 调薪机制</t>
  </si>
  <si>
    <t>职位描述：
1.根据开发要求，使用Unity引擎独立开发各类小游戏；
2.熟悉OPP编程思想,熟悉低耦合，模块化编程，对代码质量有严格要求；
3.负责游戏中的功能模块开发，包括UI实现、动画特效、逻辑开发、性能优化等；
4.发布游戏到平台，以及后期的维护和版本迭代。
5.愿意学习和接受新知识，新事物，对攻关疑难问题具有深厚兴趣。
任职要求：
1.精通C#，熟悉Unity3D,具备良好的面向对象编程思想；
2.有2年以上Unity3D开发经验，熟悉Unity3D引擎，并会使用游戏开发相关的编辑器等常用开发工具；
3.熟悉JavaScript、TypeScript、Lua等脚本语言；
4.熟悉各种数据结构和游戏常用算法；
5.熟练使用Unity中的特效模块，能够自主创作特效效果；
6.对shader有一定程度的认识，能够借助工具如ShaderGraph、AmplifyShader、ShaderForge等实现所需材质效果要求；
7.良好的审美和逻辑思维能力，独立解决问题的能力，良好的沟通，需求理解能力和团队合作能力，工作积极主动，能承受一定的工作压力；</t>
  </si>
  <si>
    <t>.net 软件工程师 (职位编号：004)</t>
  </si>
  <si>
    <t>广州利胜兴信息科技有限公司</t>
  </si>
  <si>
    <t>五险一金 年终奖金 周末双休 带薪年假 节日礼金 高温补贴 员工旅游 出国机会 绩效奖金</t>
  </si>
  <si>
    <t>职位要求和岗位职责： 1. 计算机相关专业大专以上学历； 2. 精通C#、.Net及JavaScript语言编程，熟悉B/S多层架构的开发； 3. 熟练掌握MySQL，MSSQL，有3年及以上应用开发经验者优先； 4. 参与软件工程系统的设计、开发、测试等过程； 5. 具备良好的文档编制习惯及代码书写规范； 6. 根据项目概要设计，详细设计文档，进行项目实现，并提供单元测试实现； 7. 工作责任心强，有良好的客户交流、沟通能力和需求理解能力，有较强的协作精神和团队意识。  待遇： 1. 购买五险一金；员工年度旅游； 2. 端午中秋等节日礼金；高温补贴； 3. 双休，节假日按照国家规定放假； 4. 带薪年假，年终14薪。</t>
  </si>
  <si>
    <t>JAVA软件开发工程师</t>
  </si>
  <si>
    <t>广州莱安智能化系统开发有限公司</t>
  </si>
  <si>
    <t>WEB前端开发</t>
  </si>
  <si>
    <t>上海营康计算机科技有限公司</t>
  </si>
  <si>
    <t>弹性工作 绩效奖金 年终奖金 五险一金</t>
  </si>
  <si>
    <t>广州壹传诚文化传播有限公司</t>
  </si>
  <si>
    <t>岗位职责： 1.熟悉HTTP／socket通讯，能够组合网络上各种服务的 API 接口编写应用； 2. 熟悉多种网络通讯协议、数据库、多线程、xml/json格式数据的解析等方面的知识，熟悉JAVA串口通信、有智能开发经验的优先考虑； 3.较强的表达沟通能力、团队合作、吃苦耐劳精神； 4.工作细致、责任心强、能独立完成分配的任务。 任职要求： 1.计算机、通信、电子等相关专业,专科及以上学历； 2.具备扎实的JAVA编程基础，及JSP基本的布局； 3.熟练使用Myeclipse开发工具，Spring框架SSM，和常用的一些开源组件； 4.熟悉使用SQLite，Mysql等数据库 5.熟悉运用JAVA编写接口 6.对云端（如阿里云、腾讯云、华为云等）操作有一定了解 7.有物联网开发经验优先 欢迎广大热爱Java的亲们前来我司，我们愿意与你一起共创美好的未来，公司办公环境舒适，相关的娱乐设施齐全，比如办公室无聊时可播放音乐，有茶水间和提供相关的午间热饭的微波炉等等，我们的团队热情有活力，加入我们相信你会收获到一定的职场知识和提高自己的工作能力。</t>
  </si>
  <si>
    <t>计算机软件 制药/生物工程</t>
  </si>
  <si>
    <t>五险一金 员工旅游 专业培训 出国机会 年终奖金 定期体检</t>
  </si>
  <si>
    <t>五险一金 餐饮补贴 专业培训 绩效奖金 单双休制</t>
  </si>
  <si>
    <t>职责： 1、负责PC端、移动端VR产品及项目的设计和开发； 2、承担项目的开发部署、测试上线工作。 要求： 1、熟练运用unity3D、UE4等引擎进行开发； 2、掌握C#或C++语言； 3、 熟练掌握android开发环境及调试工具，熟悉android系统各种特 性，具备独立进行完整 APP开发的能力； 4、熟悉游戏或VR项目开发原理与技术。有一年以上VR开发经验，能 独立完成项目； 5、本科学历，计算机相关专业 工作地址： 广州市番禺区桥南街陈涌村市南路23号301（盛汇大厦） 联系电话：4008091236</t>
  </si>
  <si>
    <t>工作职责 1、按照项目需求参与公司相关项目实现方案设计、开发； 2、按照项目质量要求参与公司项目优化、交互体验优化； 3、负责前端静态页面开发，及相关JS动态效果实现； 4、负责移动终端HTML5应用开发；  【任职要求】 1. 计算机或软件相关专业，1年以上专职Web前端工作经验； 2. 熟悉HTML5、JavaScript、Ajax、CSS、JQuery、Dojo、node.js、JavaScript、AJAX、JSON、XML等Web前端技术 3. 熟悉前端界面动态特效的JS+DIV+CSS编写及各主流操作系统及版本的兼容处理； 4.良好的学习能力、团队协作能力和沟通能力；善于思考，能独立分析和解决问题； 5.对用户体验、交互操作流程、及用户需求有深入理解者优先； 6.有asp.net  开发经验优先</t>
  </si>
  <si>
    <t>Unity客户端（lua方向）</t>
  </si>
  <si>
    <t>广州莱优信息科技有限公司</t>
  </si>
  <si>
    <t>java技术副总监</t>
  </si>
  <si>
    <t>五险一金 周末双休 全勤奖 带薪年假 定期体检 节日福利 绩效奖金 下午茶 健康零食 专业培训</t>
  </si>
  <si>
    <t>深圳市捷兴电子商务有限公司</t>
  </si>
  <si>
    <t>1、根据策划文档，使用Unity3D进行iOS/Android手机动漫平台研发、测试及文档等工作； 2、产品的上线、维护以及后续版本的更新和技术支持； 3、参与公司公共平台、框架、模板、工具与组件库的研发与维护； 4、设计可复用、可扩展、可重构底层网络、热更、应用框架、3D框架、资源框架；  职位要求： 1. 计算机相关专业大专或以上学历； 2. 一年以上iOS/Android项目项目开发经验，有Lua/C#等语言基础和工作经验者优先； 3. 编程功底扎实，对编程原理、数据结构与算法等计算机基础专业知识有良好的掌握； 4. 有iOS/Android平台游戏类项目开发经验者优先，有Unity经验者优先； 5. 熟悉主流源代码版本控制工具（Git、SVN等）的使用，有良好的代码风格和工作习惯； 6. 工作积极主动，有热诚与责任心；有抗压能力与良好的团队协作能力。 7.熟悉Unity Shader编程及各种特效效果的实现；  员工福利： 1. 完善的薪酬福利机制：月工资+全勤奖+绩效奖金； 2. 购买五险一金：包括基本养老、医疗、工伤、失业、生育保险、住房公积金； 3. 上班时间为周一至周五，周末双休； 4. 享有带薪年假7-15天，生日假，各类法定有薪假期等； 5. 定期提供健康水果、零食、下午茶； 6. 无需加班，如有加班则发放加班餐补和调休； 7. 每月举行体育活动，年会等 ； 8. 每年提供免费身体健康体检； 9. 公司具有小型图书馆，可免费借阅，学习与工作两不误； 10. 完善的培训机制：入职培训、岗位技能培训、管理类培训、各种主题的交流培训； 11. 各种优秀岗位内聘机会。 ...... 我们期待您的加入，携手共同发展！</t>
  </si>
  <si>
    <t>5-8万/年</t>
  </si>
  <si>
    <t>ERP开发工程师</t>
  </si>
  <si>
    <t>广州天问云科技有限公司</t>
  </si>
  <si>
    <t>五险一金 员工旅游 定期体检 年终奖金 团建活动 团队聚餐 专业培训 周末双休 带薪年假</t>
  </si>
  <si>
    <t>岗位要求： 2、熟悉C#、.NET framework、Winform、ASP.NET开发； 3、熟悉C/S和B/S构架搭建； 4、熟悉SQLServer数据库编程，SQL语言，存储过程、函数编写； 5、熟悉.NET MVC、WCF、WPF开发； 6、熟悉HTML/XHTML、CSS、JavaScript、Ajax、JQuery等前端技术； 7、具有良好的代码编写和版本控制习惯； 8、工作积极主动，具有高度的热情和责任感； 9、有较强的独立解决问题能力，具有良好的学习、沟通能力和团队合作精神  岗位职责： 1、参与公司相关业务平台前后端开发。 2、搭建系统开发环境，完成系统框架和核心代码； 3、协助完成项目的测试、系统交付工作，对项目实施提供支持</t>
  </si>
  <si>
    <t>小程序开发工程师</t>
  </si>
  <si>
    <t>广州市我购科技有限公司</t>
  </si>
  <si>
    <t>广州市海目星激光科技有限公司</t>
  </si>
  <si>
    <t>五险一金 包吃 绩效奖金 全勤奖 节日福利 住房补贴</t>
  </si>
  <si>
    <t>五险 加班补贴 通讯补贴 交通补贴 不定时聚餐</t>
  </si>
  <si>
    <t>1、独立负责小程序的开发和维护工作，熟悉微信平台接口及微信小程序功能研发； 2、熟悉微信公众号,小程序开发流程，负责微信各种接口设计、开发和维护； 3、能够完成详细设计及编码、进行代码审查； 4、负责微信小程序开发上线后的优化与迭代开发。 5、熟练掌握微信小程序的开发、调优流程，熟悉微信小程序以的接口组件、验证授权等，具有独立开发能力； 6、负责与服务端完成接口联调；  任职要求： 1、有小程序项目经验优先（提供开发的小程序案例实演）； 2、熟悉 Javascript，熟悉H5的技术将优先考虑； 3、对用户体验等方面有自己的见解，能主动根据业务需要，提出合理的交互方案； 4、具有较强的学习能力、良好地沟通交流和团队合作能力； 5 、有相关作品的优先考虑；</t>
  </si>
  <si>
    <t>1、本科及以上学历，至少5年以上互联网工作经验，2年以上团队管理工作经验； 2、具有扎实的Java功底，对JVM的原理有一定的了解，具有较好的Java IO、多线程、网络等方面的编程能力； 3、具有较强的架构设计能力，了解常用的微服务解决方案 4、熟悉常用关系型数据库：mysql 熟悉常用的NoSQL: Hbase，redis、mongodb，elasticsearch等； 5、有大规模高并发互联网应用的设计和开发经验，熟悉常规的分布式架构，熟悉缓存、消息队列等开源中间件； 6、高度的责任感和良好的沟通能力、团队管理能力</t>
  </si>
  <si>
    <t>NET高级软件工程师/项目组长</t>
  </si>
  <si>
    <t>广州通易科技有限公司</t>
  </si>
  <si>
    <t>五险一金 员工旅游 餐饮补贴 专业培训 绩效奖金 年终奖金 股票期权 定期体检 通讯补贴 弹性工作</t>
  </si>
  <si>
    <t>职位描述： 1、 独立完成部分模块及程序的编码、自测； 2、 根据需求文档内容进行部分模块的概要设计、开发； 3、 解决系统开发过程中部分模块出现的相关问题故障； 4、 根据个人意愿和发展方向，可逐渐参与软件系统核心技术研究和攻关及部分技术需求，参与软件的系统框架设计、接口设计等工作；或 逐渐参与项目管理相关工作。  职位要求： 1，精通.net框架,C#语言开发； 1，精通HTML、HTML5、CSS3； 2，精通javascript、jquery； 3，精通orcale、mysql、MS-SQL等主流数据库,熟悉SQL语句，熟练编写函数、储过程和触发器等； 4，具备高度的责任心、工作严谨细致； 5，另熟悉多线程、性能调优、大数据处理技术者优先。  本公司专注于交通行业软件研发，有十几年的历史，业务稳定发展，有广阔发展平台。公司倡导人性化管理，对员工真诚相待，在业内有较 好口碑。 薪酬由基本工资+补贴+绩效奖金+年终奖+特别奖金组成，外加各种福利，老员工有机会分享公司总利润提成，表现优秀者年薪可超过30 万 元。 公司具有优秀的企业文化，有良好的分享、互助、学习的氛围，大家都乐于助人，愿意分享，数位十年以上经验的大牛等你来唠磕；公司有 定期的技术分享，羽毛球，聚餐，旅游活动。 公司给每位员工提供双向职业发展通道，可向管理或技术两个方向发展，培训机制完善，有专人指导传帮带。 办公场所宽敞舒适，茶水咖啡点心水果免费供应，地址位于繁华的天河北，交通方便，周边消闲娱乐齐全，下班后来一场说走就走的电影吧 。</t>
  </si>
  <si>
    <t>广州市大千琴行有限公司</t>
  </si>
  <si>
    <t>web前端开发工程师（五险一金+双休）</t>
  </si>
  <si>
    <t>广州名科计算机网络有限公司</t>
  </si>
  <si>
    <t>五险</t>
  </si>
  <si>
    <t>岗位职责： 1、 基于.Net平台B/S系统架构，完成公司PC端和移动端应用的的研发，以及架构的改进工作。 2、 负责研发过程中的规范制订和文档撰写的工作。 3、 协助项目组解决技术难点。 4、 参与产品设计和产品架构的讨论，共同讨论和设计产品。 岗位要求： 1、大学专科学历及以上，2年以上的相关工作经验。 2、对网站、手机端网站、公众号项目有一定的了解 3、熟练掌握ASP.NET、JavaScript、Html、XML、Ajax、Web Service、 WCF等开发语言及技术。 4、熟悉C#、三层架构、熟悉面向对象编程，熟悉MVC开发模式；熟练SQL Server数据库， 具有良好的编程风格，有多层结构的开发经验。 5、有微信公众号、小程序开发经验的优先 6、有良好的团队协调能力，充满工作热情，做事细心有耐心，能承受工作压力。</t>
  </si>
  <si>
    <t>五险一金 免费健身房 周末双休 节日福利 全勤奖 带薪年假 定期体检 加班补助</t>
  </si>
  <si>
    <t>工作职责： 1、完成前端UI样式开发和交互开发，配合UI设计师、产品人员和后台开发人员实现产品界面和功能； 2、持续的优化前端体验，优化代码并保持良好兼容性，提升web界面的友好和易用性； 3、根据产品需求，分析并给出最优的页面前端结构解决方案。  其它要求： 1、两年以上互联网实际项目开发经验； 2、有扎实的html、css、js语言基础，基础扎实，熟悉HTML5、Ajax、DOM、XML、JSON等相关技术，对JS的各种特性有丰富实战经验； 3、熟悉常见的前端框架和响应式页面设计，理解web产品工作方式，熟悉MVC、Restful； 4、熟练运运用JQuery，对Javascript面向对象编程具有较深入的了解；熟悉至少一种JS框架（ React/Vue等），有移动终端开发经验更佳 5、具备良好的学习能力和分析解决问题能力；责任心强，良好的对外沟通和团队协作能力，乐于交流和分享；  公司为员工提供的福利： 1、完善的五险一金，享受各种节假日以及带薪年假、婚假、产假等； 2、定期安排一次全面健康体检； 3、每年亲近自然的体育活动、集体旅游和拓展训练； 4、符合条件的员工可申请公租房福利； 5、员工生日party和生日祝福礼品； 6、舒适的工作环境、下午茶零食水果点心等福利。 工作地址广州市天河区天慧路16号蓝盾信息安全产业基地三楼</t>
  </si>
  <si>
    <t>U3D工程师</t>
  </si>
  <si>
    <t>上海游民网络科技有限公司</t>
  </si>
  <si>
    <t>六险一金 包三餐 绩效奖金 员工旅游 定期体检 发展空间大</t>
  </si>
  <si>
    <t>职责描述： 1、负责基于Unity引擎的Android &amp; iOS移动端平台前端开发 2、根据要求，与美术一起协作，完成相关的游戏功能定制开发 3、配合业务部门提供产品技术支持  任职要求： 1、 计算机及相关专业本科以上学历； 2、精通U3D引擎，掌握U3D各版本技术、工具、美术方面的更新并能合理利用； 3、 精通C#，熟练掌握JS，Java，C++等至少一门编程语言； 4、熟练cocos2d开发，有能力修改cocos2d游戏源码； 4、 三年以上Unity3D游戏开发经验，有过大型项目开发经验； 5、精通平台SDK接入等研发全方位的技术； 6、有耐心，有责任感，抗压力，对游戏事业充满激情。</t>
  </si>
  <si>
    <t>ASP.NET高级开发工程师 (职位编号：006)</t>
  </si>
  <si>
    <t>广东和达康明科技股份有限公司</t>
  </si>
  <si>
    <t xml:space="preserve">职责： 1、协助项目经理（主管）开展项目开发工作； 2、指导程序员的工作； 3、基于用户的需求制定开发计划，承担项目的架构设计和详细设计工作，并承担项目核心模块的开发任务，确保按时完成既定的开发内容； 4、参与软件开发的整体规划及实施，解决工程中的关键问题和技术难题，为公司的业务开展提供支持； 5、负责指导软件工程师来执行具体的软件开发工作，完善开发方法，提高执行效率； 6、负责现有系统的重构、优化等工作。  要求： 计算机相关专业，具有扎实的计算机基础理论知识； 1、精通C#.NET、asp.net语言，具有丰富的B/S、WINFORM系统开发经验； 2、精通Javascript、HTML、Ajax、CSS、XML、Web Service等开发技术； 3、精通SQL、oracle数据库； 4、有一定的算法基础，具有较强的独立解决问题能力； 5、 两年以上业界工作经验，具有Web应用开发经验者优先； 6、具有大容量、高性能、分布式系统的设计开发经验者优先； 7、具有很强的学习能力和对新技术的追求精神； 8、具有项目管理经验者优先； 公司福利待遇： 公司实行五天工作制(上午09：00-12：00；下午14：00-18：00）； 员工享有国家规定的法定节假日； 员工享有婚假、产假、配偶护理假、丧假、带薪年假、工伤假等； 公司为员工购买五险一金；并公司配套有食堂，健身房，羽毛球场等运动场所。 为员工提供良好的晋升空间、发展通道、系统的培训和人性化的管理； 优秀员工享有额外奖励及公司股权激励.  </t>
  </si>
  <si>
    <t>上海怡同信息科技有限公司</t>
  </si>
  <si>
    <t>科技公司ERP中高级开发顾问</t>
  </si>
  <si>
    <t>永道工程咨询有限公司</t>
  </si>
  <si>
    <t>广州速道信息科技有限公司</t>
  </si>
  <si>
    <t>五险一金 绩效奖金 年终奖金 周末双休 股票期权 团队氛围好 老板nice</t>
  </si>
  <si>
    <t xml:space="preserve">岗位职责：  1、根据开发进度和任务分配，完成相应模块软件的开发任务；  2、与产品人员共同确定产品的可行性，技术实施方案；  3、积极响应需求并进行开发和交付；  4、负责公司产品的架构优化，性能优化并辅助其他模块进行技术实现；  5、协助并完成其他各类技术开发任务；  6、完成领导交待的其他事项。  任职资格:  1、本科及以上学历，计算机相关专业毕业；  2、了解基本java编程语言和思想，有编程基础；  3、能够写基本的SQL语句；  4、具备良好的代码编程习惯及较强的文档编写能力；  5、热爱技术，对技术有不懈的追求，喜欢研究开源代码；  6、有良好的沟通和学习能力、有较强的团队协作能力以及快速解决问题的能力。  7、JAVA基础良好，有一定的面向对象编程思想，有实际项目编程经验优先；   备注：本岗位同时招聘实习生，要求如下： 1、每周至少有三天（包含）以上的时间可参与实习；  </t>
  </si>
  <si>
    <t>五险一金 周末双休 包吃 餐饮补贴 专业培训 带薪年假 加班补贴 弹性工作 补充医疗保险 补充公积金</t>
  </si>
  <si>
    <t>餐饮补贴 五险一金 周末双休</t>
  </si>
  <si>
    <t xml:space="preserve">1、根据开发进度和任务分配、完成相应功能模块开发，编程任务；  2、进行程序单元、功能的测试，查出软件存在的缺陷和稳定性；  3、完成相关文档的编写，维护软件使之保持可用性和稳定性；   任职要求： 1、熟练掌握java编程语言，了解其特点及相关的基本用法，开发的基本功比较扎实，有良好的代码习惯；  2、2年以上JAVA开发经验，有具体项目开发经验；  3、熟悉并使用maven构建管理项目,熟悉SpringBoot + SpringCloud 构建分布式项目架构；  4、熟练使用eclipse、IntelliJ IDEA等开发工具；  5、熟悉Activiti工作流实现原理，了解与SpringBoot项目架构集成经验；  6、熟悉JQuery、vue、javaScript等web前端技术，熟悉css；  7、熟悉mysql、Oracle等数据库运用，熟练使用SQL编写、函数的用法；  8、具有设计和开发对外API接口经验和能力，同时具备夸平台的API规范设计以及API高效调用设计能力；  9、熟练使用Linux命令、shell脚本，有基于云做分布式部署搭建环境的经验,熟悉redis。  10、专科（国家统招）以上学历，计算机科学、信息管理与信息技术、相关专业优先考虑；  11、具有较强的沟通和协调能力，工作认真负责，能独立承担项目模块开发任务，具有良好的团队合作精神，能胜任工作所需的加班。   </t>
  </si>
  <si>
    <t xml:space="preserve">任职要求： 1、本科及以上学历，1年以上开发经验； 2、扎实的C#基础，精通Windows Form/WPF程序开发； 3、熟悉.Net框架，熟练使用VS.NET开发环境； 4、熟悉Socket编程，有TCP/IP、HTTP经验； 5、熟悉SQLServer/MySQL数据库操作； 6、熟悉药店ERP优先考虑； 7、具有良好的沟通能力和团队合作精神，具备良好的逻辑思维能力，文字表述能力；工作积极主动，认真踏实；  岗位职责: 1、负责药师帮客户端软件的开发 2、根据产品设计需求文档以及概要设计文档进行技术分析，编写系统详细设计文档。 3、根据需求以及详细设计文档，进行开发实现。 4、代码开发符合代码规范以及质量要求一保证系统质量以及进度。 </t>
  </si>
  <si>
    <t>GIS二次开发工程师</t>
  </si>
  <si>
    <t>广东云林信息工程技术股份有限公司</t>
  </si>
  <si>
    <t>岗位职责 1. 负责部门产品及实施项目编码开发工作； 2. 能够按照部门负责人的要求进行产品设计。  岗位要求 1. 熟悉Java/C#语言； 2. 熟悉ArcGIS Desktop、ArcGIS Server、ArcSDE的配置与使用;熟悉ArcEngine二次开发； 3. 熟悉Oracle或者SQL Server等关系数据库开发, 并有实际数据库的开发经验；能够熟练编写SQL语句，掌握SQL优化的规则和方法； 4. 计算机、测绘、地理信息系统等相关专业本科或本科以上学历；两年以上开发经验，有三维GIS开发经验优先考虑</t>
  </si>
  <si>
    <t>康美时代（广东）发展有限公司</t>
  </si>
  <si>
    <t>制药/生物工程 快速消费品(食品、饮料、化妆品)</t>
  </si>
  <si>
    <t>五险一金 绩效奖金 专业培训 定期体检 年终奖金 员工旅游 双休</t>
  </si>
  <si>
    <t>职位描述：</t>
  </si>
  <si>
    <t>unity3d开发工程师</t>
  </si>
  <si>
    <t>弹性工作 五险一金 员工旅游 定期体检 交通补贴</t>
  </si>
  <si>
    <t>交通方便 定期体检 五险 周末双休</t>
  </si>
  <si>
    <t>1.熟悉Linux+apache+nginx+php+mysql开发环境，熟悉PHP一些主流框架，如：ThinkPHP、laravel等，代码的版本控制； 2.1年PHP开发经验，有需求分析、系统设计经验； 3.熟悉linux服务搭建熟悉apache配置，mysql配置； 4.具有PHP缓存技术、静态化设计方面的经验； 5.熟悉HTML、CSS、JavaScript、XML等语言，熟悉AJAX、Jquery; 6.较强的沟通能力、独立解决问题的能力、文档编写能力、 高度的责任感。</t>
  </si>
  <si>
    <t>岗位职责： 1. 负责使用Unity3D工具引擎，开发PC端和移动端游戏； 2. 负责项目程序开发； 3. 负责跟美术、特效对接，编写实现美术效果需求； 4. 优化，维护，项目代码；  岗位需求： 1. 熟悉Unity3D引擎开发技术，熟悉NGUI 和 UGUI； 2. 熟练使用Unity3D编辑器； 3. C#基础扎实； 4. 懂得对Unity项目进行性能优化；并可以自行查找或优化项目效率问题； 5. 熟悉游戏客户端逻辑开发； 6. 有从事Unity开发经验； 7. 有Kinect和AR开发者优先； 8. 有良好的自学能力，对新技术能自主的去学习了解； 9. 主动性高，工作认真，有团队精神，能独立解决问题； 10. 富有团队精神，责任感和沟通能力，乐于配合和协作他人共同完成工作。   温馨提示：面试时请带个人作品，谢谢！  公司福利： 1、上班时间：周一至周五：9:00-18:00 周六、周日休息 2、交通方便，位于地铁一号线（坑口地铁站附近）； 3、购买五险， 4、每年安排豪华体检； 5、年假、法定节日、超长春节假期； 6、不定期组织活动：电影，羽毛球、豪华聚餐（希尔顿、威斯汀自助餐）等； 7、日常供应饮料、水果、零食等。</t>
  </si>
  <si>
    <t>广州粤运软件技术有限公司</t>
  </si>
  <si>
    <t>岗位职责： 1.负责公司平台端产品的需求分析、设计和编码； 2、分析并解决软件开发过程中的问题； 3、对系统进行高并发的设计优化； 4、与前端开发人员进行接口联调； 5、协助编写项目设计开发文档。  任职要求： 1. 2年以上.net(C#)或JAVA开发工作经验； 2. 精通MVC开发模式以及常用ORM开发框架； 3. 熟练掌握Mysql/Ms Sqlserver数据库设计以及性能优化； 4. 熟练使用Linux、Windows操作系统，具备系统运维能力； 5. 精通面向对象的设计思想，有良好的编码习惯； 6. 有GPS、DVR或MDVR行业平台产品开发经验者优先； 7. 有很好的团队合作精神。</t>
  </si>
  <si>
    <t>北京鼎汉技术股份有限公司</t>
  </si>
  <si>
    <t>五险一金 免费班车 餐饮补贴 专业培训 定期体检 绩效奖金</t>
  </si>
  <si>
    <t>公司简介： 我公司是北京鼎汉技术集团股份有限公司下属子公司，是中国铁路机车车辆空调的三个定点生产厂家之一，主要设计、生产、销售轨道车辆（动车、地铁等）配套的空调系统及周边配套产品。我司是中国中车股份有限公司轨道空调系统的主要供应商和服务商。我司分别在广州、江门等地设有研发中心。   工作职责： 1、负责轨道车辆（高铁动车、地铁城轨、有轨电车等）空调电气控制软件设计、负责空调大数据服务器软件平台的搭建； 2、负责根据逻辑结合电气原理编写空调电气控制软件设计； 3、按用户需求提供软件设计及设计文件、配合完成方案； 4、负责产品调试和售后服务的技术支持，配合车厂进行软件测试、调试、验收、改进和优化软件设计； 5、能独立编写软件设计方案，形成完整的软件产品，有项目管理经验优先。     任职要求： 1、理工科统招本科以上学历，电气自动化、计算机、通信、电子相关专业；一本院校统招生优先，工作经验丰富的可放宽； 2、熟悉ARM,Cortex-M处理器架构，掌握ETH,CAN,SPI,I2C,UART,RS-232,RS-485等接口的信号特性； 3、具备一定的驱动开发经验，如ETH,SPI,I2C等硬件设备驱动开发经验或熟悉基于操作系统下的驱动开发模型，能看懂硬件原理图，具备硬件设计经验优先； 4、精通C语言，并熟练使用KEIL4的集成开发环境进行嵌入式系统软件设计； 5，熟悉.NET，精通c#编程语言，深入理解给予对象的程序设计思想，精通多线程编程，TCP/IP协议，同步一级异步编程，精通LAMBDA或者LINQD语言； 6，精通WPF程序设计，精通样式模板设计，自定义控件设计，精通WCF； 7，熟练数据数据库如MYSQL，SQLSEVER，ORACLE之一，熟练使用SQL语言，精通数据持久化技术，了解数据绑定技术； 8，具有高负载IO服务器搭建经验优先； 9、具备分析、解决设计问题，制定解决方案的能力； 10、具有良好的英语阅读能力； 11、工作态度端正、热情友好、乐于助人，踏实肯干； 12、具备良好的人际沟通能力，能承受一定的工作压力，能接受两地办公及根据项目需要短期出差。 工作地点：江门优先，广州。</t>
  </si>
  <si>
    <t>广州飞谷电子技术服务有限公司</t>
  </si>
  <si>
    <t>弹性工作 节日福利 交通补贴 通讯补贴 五险一金 专业培训 全勤奖 带薪年假 绩效奖金 年终奖金</t>
  </si>
  <si>
    <t xml:space="preserve"> 岗位职责： 负责产品的监控和应用软件开发及维护 1、公司产品的软件研发：需求分析，设计，编码及验证； 2、相关软件的研发（如生产、测试） 3、根据开发进度和任务分配，完成相应的模块软件的设计、开发、编程任务； 4、进行程序单元，功能的测试，查出软件存在的缺陷并保证其质量； 5、进行编制产品技术文件、各种形式试验文件，技术标准、规范等和质量记录的工作； 6、维护软件使之保持可用性和稳定性； 7、完成开发文档、生产、测试指导文档及版本控制； 8、能够独立同客户进行良好的技术沟通及交流，具有强烈的服务意识； 9、该岗位从属于广州飞谷旗下的广州科谷动力电气有限公司。  任职要求： 1、有良好的团队合作精神和敬业精神； 2、计算机、软件工程、电子、自动化相关专业，本科以上学历，4年以上软件开发经验； 2. 精通C/C++/C#，java软件开发，具有Linux和Windows平台大型软件开发经验； 3. 掌握MySQL、SQL Server等常见数据库的应用； 4. 具备良好的算法、数据结构、软件架构和设计模式基础； 5. 具有QT应用、界面设计、组态软件开发经验者优先。 6. 有无线通信芯片底层开发和应用经验优先。   广州科谷动力电气有限公司，是依托于广州飞谷集团公司在动力电气设备行业多年业务沉淀，而创建的新型科技公司。 该公司主要从事新能源产品、动力电源产品、数据中心监控、无线通讯模块、储能设备、化成设备产品的开发、生产和销售。相关产品，已成功应用在国内Top3通讯运营商的数据中心枢纽；其参与研发的新一代化成设备已进入国内Top10的动力电池工厂商用。 该公司拥有业界领先的产品策划、技术支撑平台和专业的通讯能源实验室。承托于大数据云计算技术，新开发的数据中心能源领域的物联网产品，已具有30余项产品和软件专利技术。 该公司背靠广州飞谷集团公司的现有完善保障制度平台，提供具有竞争力的薪酬福利。 现因业务急速拓展需要，诚觅各界英才，共图发展！</t>
  </si>
  <si>
    <t>视觉软件工程师</t>
  </si>
  <si>
    <t>巨轮智能装备股份有限公司</t>
  </si>
  <si>
    <t>JavaScript少儿编程老师</t>
  </si>
  <si>
    <t>五险一金 员工旅游 餐饮补贴 专业培训 绩效奖金 年终奖金 免费住宿</t>
  </si>
  <si>
    <t>岗位职责： 1、 负责机器人视觉相关产品的研发； 2、 负责机器人视觉算法程序设计编写及测试； 3、 参与机器视觉与机器人应用集成工做。 任职要求： 1.大学本科以上学历，计算机、自动化、机械工程等相关专业毕业; 2.熟悉程序编写语言 C、C++、C#，能适应在window及linix编程的优先考虑； 3.具备图像处理及机器视觉的理论基础和算法知识，熟悉OpenCV或其它图像处理库； 4.使用过至少一种VisionPro，Halcon，OpenCV，LabView图像处理软件 5.具备设备硬件安装调试经验； 6.具有机器视觉与机器人集成的经验优先； 7.相关工作经验两年以上； 8.认真的工作态度和诚实的职业素质，良好的学习能力和钻研精神，有团队合作意识。</t>
  </si>
  <si>
    <t>岗位职责 1) 按照酷码教学规范及教研课程内容，负责讲授课程，并组织整体的上课工作； 2) 负责整体把控班级学员学习情况，及时与学员进行沟通交流； 3) 负责整理学员学习报告，定期做家长回访，及时发现问题，解决问题； 4) 负责及时批改学员作业，并解答学生问题，进行有效的辅导； 5) 负责组织学生测评，并评定成绩，做好成绩分析工作，根据分析结果对相应学员进行辅导； 6) 负责配合班主任和其它人员的相关工作。 任职要求 1) 本科及以上学历，计算机专业优先； 2) 有一定的web前端开发经验，了解游戏设计开发者优先 3） 了解Java语言、JavaScript语言； 4) 普通话标准，表达清晰有条理；</t>
  </si>
  <si>
    <t>广州艾吉米信息科技有限公司</t>
  </si>
  <si>
    <t>4-9千/月</t>
  </si>
  <si>
    <t>五险一金 补充医疗保险 定期体检 绩效奖金 周末双休 有爱90后同事 餐饮补贴 年终奖金</t>
  </si>
  <si>
    <t>1、熟悉Unity3D引擎架构设计，1年以上Unity3D引擎开发经验； 2、熟悉Unity3D的ShaderLab语言和物理引擎，熟悉3D图形学； 3、精通Unity3d游戏引擎和3D动画方面的知识，能够使用Unity中的C#完成关卡的制作； 4、精通UGui； 5、熟悉Zenject、uFrame等开发框架； 6、有Unity3D游戏开发经验，包括IOS和Android平台； 7、制定Unity3D与Maya或者3ds模型配合规范； 8、至少一个以上的完整游戏项目开发； 9、良好的团队精神，沟通能力及一定的组织协调能力； 10、热爱游戏，责任心强，认真负责以及能承受工作压力工作地址</t>
  </si>
  <si>
    <t>IT技术工程师</t>
  </si>
  <si>
    <t>广州泽盛机电设备有限公司</t>
  </si>
  <si>
    <t>五险一金 免费班车 员工旅游 出国机会 专业培训 年终奖金 定期体检 餐饮补贴 交通补贴</t>
  </si>
  <si>
    <t xml:space="preserve"> 要求： 1、***，大专以上水平，英语水平4级-6级左右均可（主攻IT相关） 2、有3-5年左右工作经验，生产制造业尤佳 3、懂相关财务ERP软件（如用友、金碟、UB采购相关，及生产相关系统） 4、懂C#软件编程，看的懂C#相关程序编写 5、头脑灵活，沟通能力强，具有灵敏洞察能力  </t>
  </si>
  <si>
    <t>.NET研发工程师 I01</t>
  </si>
  <si>
    <t>南湖国旅</t>
  </si>
  <si>
    <t>五险一金 绩效奖金 餐饮补贴 专业培训 出国机会 员工旅游 定期体检 带薪年假 全勤奖</t>
  </si>
  <si>
    <t>岗位职责： 1、参与产品的需要分析及设计工作 ； 2、负责网站及公司内部应用系统的开发和维护工作 ； 3、负责相关文档的编写 。  任职要求： 1、计算机、电子或通讯类相关专业专科以上学历； 2、1年以上C#.net实际项目开发经验，熟练.NET框架、ASP.NET+MVC、B/S框架，熟练掌握WebService、WCF、JavaScript、Html、CSS、XML、jQuery、JSON等开发语言及技术； 3、能熟练运用VS2012、SQLSERVER等开发工具，能熟练编写SQL语句、存储过程；熟悉使用软件开发辅助工具，如Visio、PowerDesigner、TFS、SVN等； 4、良好规范的编码风格和清晰的文档资料编写习惯；良好的沟通、学习能力及团队合作精神，有较强责任心，能独立解决问题，能够在一定压力下工作； 5、有移动端开发经验优先。 南湖国旅欢迎您的加入！ 我司所有面试邀约均以电话形式沟通，不会以短信形式通知。面试及入职绝不会以任何形式收取费用。敬请留意，谨防被骗。</t>
  </si>
  <si>
    <t>上海杰狮信息技术有限公司</t>
  </si>
  <si>
    <t>.net开发软件工程师</t>
  </si>
  <si>
    <t>广东拍翼教育科技有限公司</t>
  </si>
  <si>
    <t>绩效奖金 定期体检 五险一金 餐饮补贴 通讯补贴</t>
  </si>
  <si>
    <t>1、深入理解 Javascript技术，例如ES6+、TypeScript以及AngularJS；
2、丰富的工具开发经验包括Webpack、NPM、Grunt以及Gulp.js；
3、熟悉ArcGIS for javascript的优先  4、2年及以上工作经验者优先</t>
  </si>
  <si>
    <t>五险 周末双休</t>
  </si>
  <si>
    <t>1、计算机或相关专业，专科及以上学历；具有2年以上开发上开发上开发asp.net开发经验开发经验开发经验； 2、熟悉C#编程语言以及windows平台的开发编译环境;了解面向对象、常用设计模式; 3、熟悉winform、rm、rm、asp.net mvc mvc mvc等B/S编程模式，具备一定UI能力优先考虑； 4、熟练使用MYSQL和MS SQLSEVER数据库； 5、熟练掌握HTML/XHTML、CSS、JavaScript、AJAX等Web页面技术； 6、做事认真细心，责任心和服务意识强，积极诚恳； 7、具有团队精神，可以很好的与团队沟通，有学习热情。 8、福利待遇：双休、带薪年假、保险，月薪8000-12000元。</t>
  </si>
  <si>
    <t>广州名动科技有限公司</t>
  </si>
  <si>
    <t>五险一金 年终奖金 员工旅游 周末双休</t>
  </si>
  <si>
    <t>1. 负责公司软件产品的开发 2. 进行软件及模块测试，协助上架/维护产品， 3. 参与新产品功能设计和技术评估  任职资格： 1. 计算机相关专业 2. 熟悉掌握C++、C#或Java，具有较强的编程能力 3. 熟悉网络/多线程开发技术 4. 1年以上实际项目经验 5. 熟悉Unity3D， 跨平台App开发经验者优先 6. 有责任心，有团队协作精神</t>
  </si>
  <si>
    <t>定期体检 五险一金 绩效奖金 年终奖金 免费班车 补充医疗保险</t>
  </si>
  <si>
    <t>岗位职责： 1. 3年以上B/S网站开发工作经验； 2. 精通C#，ASP.NET，WPF，理解.NET架构，熟练使用.NET相关的开发工具； 3. 精通Oracle数据库编程，能熟练编写SQL语句、存储过程、用户自定义函数、视图、触发器等； 4. 熟练掌握HTML、DIV、CSS、Ajax、JSON、Webservice 等WEB页面设计与代码编写； 5. 能适应加班，以及有独立承受压力的能力； 6. 具有良好的执行能力，能在执行过程中，迅速领会上级指令，并迅速的完成，及时反馈工作进展，分析总结工作中的问题与经验； 7. 具有积极主动的工作态度和团队合作精神，富于开创性，喜欢挑战，学习探索能力较强。  岗位描述： 1.负责Web应用软件开发，针对软件产品需求分析文档，完成Web前端应用交互层的设计，完成与软件通信底层的接口设计等工作，并与软件测试工程师配合完成软件测试和迭代升级； 2.按照软件工程规范和项目管理流程，实施软件产品的工程化设计和相关项目管理软件部分文档的组织、编写等工作。</t>
  </si>
  <si>
    <t>广州市科传计算机科技股份有限公司</t>
  </si>
  <si>
    <t>4-7.5千/月</t>
  </si>
  <si>
    <t>五险一金 绩效奖金 定期体检 员工旅游 年终双薪 带薪年假</t>
  </si>
  <si>
    <t>周末双休 专业培训 节日福利 包住 员工旅游 意外险 下午茶</t>
  </si>
  <si>
    <t>职位描述: 1.计算机相关专业大专以上学历,工作经验2年以上； 2.能熟练使用JAVA语言编程； 3.熟悉基于Eclipse平台的开发环境, 具备良好的沟通和学习能力，有合作精神和团队意识。  工作职责： 1.按工作要求，完成功能模块的编码和单元测试。  现诚聘各类精英： 科传股份公司拥有独立研发的专利技术和20多项软件著作权。为员工提供舒适轻松的写字楼办公环境，完善的晋升体系，为在职员工提供公平的竞争平台和广阔的晋升空间，给员工带来更多自我提升和自己增值的机会。科传股份公司服务客户对象是一线国内外知名品牌的零售企业。现诚聘愿意从事软件销售、软件实施的各类精英，共创辉煌！  公司福利： 1.法定双休、法定假期、带薪年假 2.社保五险、公积金 3.试用期转正后，享受商业保险福利（包含定额门诊、住院、意外险种及体检费）； 4.年终双薪 5.绩效奖金 6.每周一次水果日福利 7.康体活动（因应季节提供羽毛球、篮球、游泳、健身等项目） 8.生日聚餐</t>
  </si>
  <si>
    <t>岗位职责： 1、负责基于CesiumJS引擎进行二次开发； 2、负责Web数据可视化效果开发； 任职要求： 1、本科数学类专业/研究生图形学类专业； 2、具备良好的算法及数学基础； 3、2年以上相关工作经验； 4、具备HTML、CSS、JavaScript、jQuery等Web编程技能； 5、有基于OpenGL/WebGL开发经验（如Cesium.js,playCanvas.js,G3D.js）者优先考虑。  公司福利 1、五天工作制，周末双休； 2、享受社保五险和住房公积金福利； 3、享受国家法定节假日、带薪假期； 4、不定期举办员工文娱、拓展活动； 5、重大节假日福利、员工生日福利； 6、高于行业水平的薪酬待遇，薪酬构成为：工资+绩效+奖金；成熟的晋升、调薪机制； 7、定期开展内外、脱产培训，职称评定等提升员工综合能力及职业化水平。</t>
  </si>
  <si>
    <t>华芯半导体研究中心（广州）有限公司</t>
  </si>
  <si>
    <t>五险一金 员工旅游 专业培训 出国机会 绩效奖金 年终奖金 弹性工作 法定节假日 周末双休</t>
  </si>
  <si>
    <t>工作内容： 1. 智能终端产品开发 （主要为传感器应用和物联网方向） 2. 其他相关电子终端产品开发 基本要求： 1. 学历：硕士以上 2. 智能终端产品设计及研发：具备3年以上研发经验，对于传感器电路的要求（架构、功耗、噪声等）及设计有丰富经验 3. 熟练使用Altium、Multisim等EDA软件进行硬件设计、仿真等 4. 熟练使用C语言进行8位、32位MCU程序设计 5. 熟练使用C#、LabView、python等进行PC程序设计 6. 熟练使用万用表、压力计、示波器、巡检仪等仪器和分析设备 7. 有实际设计低功耗、极低噪声传感器模拟电路的经验，成功主持设计过两款以上传感器模拟电路核心 8. 熟悉系统管理流程、项目开发流程等，有团队工作经验 9. 对工作认真负责，对研究课题科学严谨。善于思考，有独立分析解决问题的能力 10. 能够对于实验课题进行详细规划，能够完整记录并掌握具体细节 附加要求（符合2项以上）： 1. 了解传感器在工业、汽车、家电、农业等行业的应用 2. 了解基本压力、温度、转速、液位、测距、环境等多类传感器的原理、生产工艺、信号处理等 3. 能够使用Auto Inventor，Auto CAD或者Solidworks进行产品结构设计和相关的模具、治具、工装夹具设计并出 具所需的2D和3D图纸</t>
  </si>
  <si>
    <t>软件工程师（上位机方向）</t>
  </si>
  <si>
    <t>广州亨龙智能装备股份有限公司</t>
  </si>
  <si>
    <t>五险一金 员工旅游 节日福利 包住宿 生日津贴 餐饮补贴 年底双薪</t>
  </si>
  <si>
    <t xml:space="preserve">岗位职责： 1、负责上位机系统维护和开发； 2、现有系统为C/S架构程序，大部分系统开发平台有Delphi ，小部分系统使用Visual Studio C#，数据库大部分使用MySQL，小部分使用SQLServer2008。 3、为新产品开发与之配套的电脑端上位机程序，实现数据追溯，控制设备的功能。 4、根据客户提出的需求对上位机程序进行优化和修改，一般远程处理，部分功能需要出差到客户现场进行调试与修改。  技能要求： 1、熟悉面向对象编程思维； 2、熟悉多线程编程与应用； 3、熟练使用Delphi、Java、C# 一种以上软件开发技术； 4、熟练使用MySQL、SQLServer数据库，熟练运用数据表设计、存储过程、自定义函数等； 5、熟悉常用的数据通讯编程方法：TCP通讯、RS-232/RS-485通讯； 6、熟悉电脑操作系统的安装与网络配置； 7、了解基于Modbus通讯协议的编程方法； 8、有上位机开发维护经验者、熟悉Modbus通讯协议者优先； </t>
  </si>
  <si>
    <t>Unity3D客户端主程</t>
  </si>
  <si>
    <t>广州网跃信息科技有限公司</t>
  </si>
  <si>
    <t>五险一金 餐饮补贴 弹性工作 定期体检 绩效奖金 员工旅游</t>
  </si>
  <si>
    <t xml:space="preserve">岗位职责： 1.使用Unity3D引擎开发手机游戏，包括但不局限于核心结构搭建、前后端对接、多平台发布等； 2.负责Unity3D程序的设计、开发与优化，确保所负责模块的程序稳定性与性能优化； 3.根据项目需求对各类所需工具进行再开发及调整优化； 4.负责项目技术团队建设、产品研发、事故问题处理、技术问题解决； 5.协同策划和美术，持续优化和改善客户端。 任职要求： 1. 本科计算机相关专业毕业，5年以上Unity客户端开发经验，1年主程经验，熟练使用C#，Lua语言。 2.精通数据结构等基础知识，具有良好的编码习惯，严谨的编码风格； 3.至少持续完整参与完成一款已上线的大型Unity项目，具备优秀的团队管理经验； 4.在ugui框架、3D渲染及3D动画、性能优化、iOS接入与发布等至少其中一种技术领域有丰富的经验。 5.具有良好的分析解决问题的能力和较高的自我管理和任务跟进推动能力。 6.对新技术持有敏感性以及愿意致力于新技术的探索和研究。    【工作时间】：9:30-18:30,7.5小时 【生活福利】：免费零食饮料，暖心午餐 【五险一金】：五项基本社会保险（养老、医疗、工伤、生育、失业） 【温馨假期】：递增式年假、法定假、婚假、产假、丧假等各种福利带薪假 【节日福利】：传统佳节的心意礼品 【激励奖金】：全勤奖金、项目奖金、年终奖金等 【薪酬体系】：大家口中[别人家的公司]，综合年收入13-15薪，一年两次调薪机会 【职业发展】：提供双向升职空间。专业管理双通道职业发展，绝对是能力的挖掘“家” 【员工关怀】：每周团建、生日会、生日礼金、年度旅游、年度健康体检 </t>
  </si>
  <si>
    <t>信息安全源代码审计工程师</t>
  </si>
  <si>
    <t>大爱时光（广州）科技有限公司</t>
  </si>
  <si>
    <t>通讯补贴 员工旅游 周末双休 补充医疗保险</t>
  </si>
  <si>
    <t>岗位职责： 1.负责源代码安全审计项目方面的实施； 2.负责web应用等的白盒安全审计测试； 3.负责挖掘java、C/C++、object c、C#等程序中的安全漏洞和代码缺陷，对web端、手机端等源代码进行审计，并对漏洞进行验证，编制安全加固报告； 4.负责对常见的漏洞原因、原理、可利用性和风险程度等进行相关分析，如sql注入，xss，csrf，命令执行，文件包含，任意文件下载/读取。文件上传，越权/未授权操作等漏洞； 5.负责跟踪和分析业界最新安全漏洞。  岗位要求： 1.熟悉TCP/IP等网络层协议，HTTP/HTTPS等应用层协议，熟悉业界主流网络安全防护产品解决方案以及攻击检测与防护基础原理； 2.具备一定的编程能力，对java、C/C++、C#编程有较深入的了解； 3.熟练掌握掌握主流的源代码审计工具，如CheckmarxCxEnterprise、ArmorizeCodeSecure、Fortify SCA、RIPS等； 4.熟悉常见Web安全漏洞分析与防范，包括SQL注入、XSS、CSRF等OWASP TOP 10安全风险。 5.有挖掘过开源CMS，框架等的漏洞并获得cve，有丰富的代码审计项目经验者优先</t>
  </si>
  <si>
    <t>广州长地空间信息技术有限公司</t>
  </si>
  <si>
    <t>北京安宁创新网络科技股份有限公司</t>
  </si>
  <si>
    <t>五险一金 补充公积金 员工旅游 专业培训 绩效奖金 年终奖金 弹性工作 每年调薪 高温补贴 节日福利</t>
  </si>
  <si>
    <t>岗位职责 1、负责公司产品的开发； 2、编写概要设计解决方案文档、技术设计文档等产品技术文档或实施文档。  岗位要求 1、熟悉.NET平台上的开发技术，精通ASP.NET/C# 开发 2、具有GIS实际项目开发经验者优先 3、精通SQL语言，熟悉掌握Sql Server、Oracle等数据库； 4、有良好的团队合作精神，良好的沟通和表达能力；</t>
  </si>
  <si>
    <t>五险一金 通讯补贴 定期体检 专业培训 绩效奖金 员工旅游 年终奖金 股票期权</t>
  </si>
  <si>
    <t>岗位职责： 1.负责公司产品、内部软件开发维护工作； 2.根据开发需求，完成开发和文档的撰写； 3.优化代码及实现技术需求，提高代码执行效率； 4.参与业务需求讨论，参与定制实现流程设计； 5.参与编写相关的开发文档、设计文档、测试文档、用户手册等； 6.负责软件模块及整体的性能测试； 7.上级安排的其他工作  任职要求： 1.硕士以上学历，计算机软件开发及相关专业毕业，政治面貌清晰； 2.熟悉javascript或其他语言； 3.要求数据结构、软件过程、计算机原理等基础扎实； 4.熟悉软件设计流程和软件工程规范，具备良好而规范的设计和技术文档编写能力； 5.具有出色的抽象设计能力，思路清晰，善于思考，能独立分析和解决问题； 6.技术视野开阔，学习能力强，对业界新技术敏感。 7.思想活跃、勤奋敬业，善于沟通，具有团队合作精神，能够承受交到的工作压力；</t>
  </si>
  <si>
    <t>员工旅游 年终奖金 定期体检 五险 项目奖金 带薪年假 全勤奖金 加班补贴 出差补贴 节日福利</t>
  </si>
  <si>
    <t>任职要求：  1、计算机、测绘、地理信息系统等相关专业本科或本科以上学历；一年以上开发经验，有三维GIS开发经验优先考虑； 2、熟练掌握C#、Java或C++等编程语言之一，具有基于C#语言的GIS二次开发经验者优先考虑； 3、熟悉ArcGIS Server、ArcEngine、ArcSDE的配置与开发； 4、熟练掌握常用SQL语言，熟练操作SQL Server、Oracle等大型数据库； 5、具备一定的开发和设计理论，具备较强的开发技术；能够依据项目的需求，在系统总体设计框架下完成各类系统功能模块的设计和      独立开发能力并编写设计文档；  6、沟通表达能力良好，工作态度端正，责任心强，有较好的团队合作意识和敬业精神。</t>
  </si>
  <si>
    <t>广州心悦互娱科技有限公司</t>
  </si>
  <si>
    <t>弹性工作 六险一金 绩效奖金 定期体检 加班补贴</t>
  </si>
  <si>
    <t xml:space="preserve">职位职责： 1、参与Unity3D手机游戏客户端,快速编写客户端系统设计文档并实现相关代码; 2、负责客户端相关界面、逻辑开发和AI开发; 3、协助开发Unity3d扩展工具包、引擎应用组件、引擎组件库建设等工作； 职位要求： 1、使用Unity3D引擎进行游戏开发，能独立负责游戏客户端模块的设计、开发和后续维护； 2、2年以上的游戏开发工作经验，有完整arpg/mmorpg上线项目经验优先考虑； 3、熟悉C/C++/C#/Lua，熟悉面向对象编程、具有严谨的逻辑思维能力，功能编辑器开发能力； 4、有良好的数学、数据结构、计算机图形学基础，有引擎底层开发经验、熟悉着色器编程者优先考虑； 5、有Unity项目优化经验者优先考虑，熟悉Unity IOS/Android开发工具和相关开发测试工具的使用者优先考虑； 6、热爱游戏，有较好的抗压能力，有志于在游戏开发方向发展，具备独立解决问题的能力，有较强的学习能力、团队协作能力和敬业精神。  </t>
  </si>
  <si>
    <t>Java后台开发工程师</t>
  </si>
  <si>
    <t>广州华购计算机科技有限公司</t>
  </si>
  <si>
    <t>五险一金 免费班车 餐饮补贴 绩效奖金 年终奖金 节日福利</t>
  </si>
  <si>
    <t xml:space="preserve">岗位职责 1、参与需求分析，在主管指导下撰写详细的产品需求文档及原型设计文档 2、负责公司产品的前后台的程序开发； 3、遵循公司开发规范及要求,编写相关技术文档。  任职要求 1、熟悉C#桌面应用开发、有POS机收银软件开发经验优先考虑； 2、熟悉掌握SQLite数据库开发与调优； 3、熟悉前端开发技术及常见开源组件如Html/CSS/Bootstrap/Jquery/Vue/React/angularjs等;  薪酬福利 节日福利+法定有薪假期+五险一金+年终分红 工作时间：5天8小时，双休 </t>
  </si>
  <si>
    <t>广州云峰信息科技有限公司</t>
  </si>
  <si>
    <t>绩效奖金 节日福利 五险 年终奖金 五险一金 员工旅游 下午茶</t>
  </si>
  <si>
    <t>任职要求：
1.计算机及相关专业本科及以上学历；
2.精通java \ j2ee \ javascript相关技术和体系架构，具备3年以上相关项目开发经验；
3.熟练掌握java、C#等语言，面向对象，精通各种架构风格和设计模式；
4.具有较强的团队合作意识，逻辑思维缜密，良好的规划和设计能力；
5.精通HTTP网络协议、Socket、TCP\IP网络编程；
6.熟悉spring，struts，hibernate等主流的开发框架，熟悉spring cloud或dubbo微服务框架及其原理；
7.熟悉数据库Oracle，mysql，mssql2008一种以上，了解sql优化；
8.有过大型互联网应用的开发经验，熟悉缓存架构，分布式架构，了解集群、负载均衡和容灾。  工作职责：
1.负责系统架构设计，开发架构，业务架构的规划、实施与完善；
2.制定开发计划方案，完成方案的编写，合理评估项目工作量；
3.负责系统设计和代码编写，审查开发代码等工作；
4.探索升级和改进产品的技术架构所需的技术，并给出具体的解决方案或应用框架。</t>
  </si>
  <si>
    <t>职位描述:工资可面议 1.根据产品设计开发高性能、高兼容性的javascript代码； 2.配合服务器端开发人员进行应用及系统整合； 3.负责Javascript程序模块的开发，通用类库和框架的编写； 4.负责制定产品javascript代码的规范，最大限度地实现代码的可重用性。 任职要求： 1.本科或以上学历，软件开发相关专业，两年以上JavaScript开发经验。 2.精通原生JavaScript和jQuery的开发； 3.熟悉HTML和CSS的开发。 4.熟悉各种前端调试工具， 熟悉JS性能优化； 5.热爱软件开发，有上进心和责任心，具备较强的学习能力。</t>
  </si>
  <si>
    <t>U3D/Unity3D 客户端游戏开发</t>
  </si>
  <si>
    <t>五险一金 员工旅游 绩效奖金 年终奖金 弹性工作 补充公积金</t>
  </si>
  <si>
    <t xml:space="preserve">岗位职责： 1、使用Unity3D引擎进行手游客户端功能开发； 2、使用Slua开发游戏逻辑功能模块； 3、与美术,和策划进行良好的沟通,一同推进产品进度； 4、与团队其他成员协作/沟通，解决技术难题； 5、优化游戏客户端性能,调研游戏主流技术方案；  任职要求： 1、计算机及相关专业，专科以上学历； 2、对Unity 3D开发有浓厚兴趣，使用U3D完整做过项目者优先； 3、有C#、Lua程序编写能力，对Unity 3D编程框架有较深入理解； 4、了解Unity3D Shader编程； 5、具有较强的逻辑思维能力、学习能力、解决问题能力，注重代码质量； 6、有良好的职业和个人素养，具有良好的沟通表达能力和较强的团队意识，积极主动。 </t>
  </si>
  <si>
    <t>测试工程师（软件测试工程师）</t>
  </si>
  <si>
    <t>五险一金 全勤奖 节日福利 定期体检 员工旅游 餐饮补贴 年终奖金 绩效奖金 工作氛围好 领导nice</t>
  </si>
  <si>
    <t>岗位要求： 1）计算机应用、软件工程相关专业，本科及以上学历 ，一年以上软件开发或测试工作经验； 2）熟悉Java/C#/C/C++/Python等至少一种编程语言； 3）熟悉自动测试工具使用，具备测试脚本编写能力； 4）了解性能、安全、白盒测试等专业测试方法； 5）积极乐观、认真严谨，有责任感、承压能力强，沟通良好、善于团队合作； 6）具备Android/IOS/WEB产品/项目测试经验者优先。 岗位职责： 负责公司产品/项目的测试，包括参与需求分析、配置测试工具，制定测试计划，设计和执行测试用例，进行缺陷跟踪和软件质量分析等。 晋升空间：需求分析师、项目经理 薪资结构：底薪+奖金，薪酬范围在4000-8000元/月</t>
  </si>
  <si>
    <t>Javascript软件工程师</t>
  </si>
  <si>
    <t>卓宝信息科技（上海）股份有限公司</t>
  </si>
  <si>
    <t>广东博宏药业有限公司</t>
  </si>
  <si>
    <t>五险一金 补充医疗保险 补充公积金 员工旅游 年终奖金 做五休二 周末双休 节日福利 带薪年假</t>
  </si>
  <si>
    <t>五险一金 补充医疗保险 免费班车 员工旅游 绩效奖金 弹性工作 定期体检 餐饮补贴</t>
  </si>
  <si>
    <t>岗位要求： 1、对日开发项目，日语N3以上； 2、2年以上Java项目开发实施经验，具有基于数据库、缓存等高性能、高可用等分布式系统架构设计的实际工作经验； 3、精通Java及Web应用的开发，熟悉J2EE设计模式； 4、深入了解Spring,ibatis等框架； 5、熟悉分布式、多线程及高性能的设计与编码及性能调优； 6、有很强的分析问题和解决问题的能力，有强烈的责任心； 7、有大规模高并发访问的Web应用架构设计和开发经验者优先。</t>
  </si>
  <si>
    <t>1、独立负责相关请求的技术分析，负责制定相关的技术解决方案。 2、根据产品需求，按进度高质量完成核心功能模块编码实现。 3、撰写严谨规范的开发、设计技术文档。 4、主导团队开发过程技术攻关，以及优化工作。 5、参与软件开发技术和规范及标准流程的改进，为团队能力提升提供引导或支持、及技术分享； 6、处理系统平台运行过程中出现的各类技术性问题。 7、配合研发经理、测试工程师对开发工程师实现的业务功能进行代码审查； 8、提供必要的技术支持与建议给研发经理。  任职要求： 1、计算机相关专业或工作经验；5年或以上软件开发经验；2年以上业务架构设计或技术方案设计经验； 2，扎实的面向对象的编程功底,对C#设计模式有丰富的使用经验，精通掌握.NET Framework和.NET Core。 3、有应用分析设计经验，熟悉高并发、高性能分布式、微服务化系统的设计方法，了解安全性需求解决方案； 4、熟悉常用数据库软件(Mysql, Oracle, SQL SERVER)的原理和使用，实际的数据库优化经验； 5、熟练掌握asp.net MVC、WebApi等常用web研发技术和站点部署； 6、灵活应用常见后端开源框架和中间件，如NginX、Redis、RabbitMQ等；有高并发编程经验者优先。 7、动手写过大量代码，不排斥并且愿意编写代码，愿意追求良好的代码风格和架构 8、知识面广，专研技术，对解决有挑战性的技术问题充满激情 9、熟练Java， Python 或C++一种或多种开发语言优先考虑。</t>
  </si>
  <si>
    <t>广州垫脚石科技企业孵化器有限公司</t>
  </si>
  <si>
    <t>OA软件实施工程师</t>
  </si>
  <si>
    <t>广州城市信息研究所有限公司</t>
  </si>
  <si>
    <t>五险一金 专业培训 年终奖金 定期体检 生日礼金 节日礼金 带薪年假 带薪病假 早餐奶</t>
  </si>
  <si>
    <t>职位职责： 1.负责公司项目研发工作与新进人员培养； 2.负责本公司软件产品的系统设计、架构分析和优化； 3.组织系统架构分析文档和技术文档的制作编制； 4.安排软件项目模块开发任务，协调项目进度； 5.负责核心代码的编写和测试；  任职要求： 1.全日制本科以上学历，计算机相关专业； 2.拥有2年以上软件开发经验； 3.熟练掌握前端和后端开发，有良好的编程习惯； 4.能独立承担软件项目的开发； 5.熟悉至少一种面向对象语言（精通C#、PHP语言者优先）； 6.有大型项目开发经验，能够承受较大的工作压力； 福利：五险 年终分红 工作氛围轻松 大型团建 项目奖 广州新夏启信息科技有限公司 工作地点：广州天河</t>
  </si>
  <si>
    <t>【岗位职责】 1. 协助企业内部OA系统的二次开发; 2. 协助跟进企业内部OA系统的日常维护工作； 3. 协助跟进公司内部需求在OA系统中的配置和实现。  【任职要求】 1. 计算机相关专业本科以上学历； 2. 熟悉SQL、Oracle数据库的开发应用，掌握Javascript脚本语言编写； 3. 具有使用PPT、Word等办公软件技巧经验； 4. 有信息化项目的开发或实施经验优先； 5. 良好的团队合作精神和严谨的工作态度；</t>
  </si>
  <si>
    <t>员工活动 五险 包住 生日津贴 年底双薪 大小周 年终奖金 专业培训 员工旅游</t>
  </si>
  <si>
    <t>1、参与公司产品的开发，包括前端业务，服务端C#代码，数据库业务逻辑等实现； 2、根据开发进度和任务分配，完成相应模块软件的设计、开发、编程任务； 3、参与APP等其它产品间对接的开发； 4、负责产品功能模块代码的编写； 5、完成代码的功能模块的单元测试和集成测试； 岗位要求： 1、本科及以上学历，计算机相关专业； 2、1年及以上移动WEB开发工作经验，掌握HTML（DIV+CSS）、Html5、JavaScript/AJAX、 jQuery、MVC等技术； 3、精通MVC程序框架、ASP.net前端页面和后端服务，熟悉SQL SERVER数据库开发, 熟悉Sql语句优化及数据库优化； 4、了解软件工程和面向对象技术，具备综合分析和解决问题能力； 5、较强的编程能力，能够独立完成复杂的交互流程设计和实现，较强的文档编写能力 6、做事积极主动，沟通能力强，对工作认真负责，有较强责任心和事业心，有团队精神 7、熟悉HTML5相关技术优先 8、熟悉物联网相关技术优先 良好的工作条件 硬件条件：大小周每天8小时标准工作时间,位于广州市南沙区创新创业孵化中心，交通方便，园区内空气清新。 软件条件：年轻奋发、团结协作的工作氛围，优秀的人才队伍，良好的开发和团队管理模式。 良好的福利待遇 （1）社会保险：根据国家有关部门规定，公司为正式员工按月度向社会保险管理部门缴纳社会保险费用。 （2）津贴和补贴：a、按照公司要求，需要长期出差人员，可享受出差补贴；b、每年6-8月，在室外作业者，可以享受高温补贴。 （3）月度全勤奖：当月无旷工、请假、迟到及早退，颁发月度全勤奖。 （4）年终奖：每年年末都会给员工派发年终奖。 （5）年底双薪：满一年员工，公司都会派发13个月的工资。 （6）其他：不定时举办公司各类大小活动、年度旅游、满一年可享受带薪年假。 良好的绩效考核体系和培训机会 为全面公平、公正考核，激励员工，公司采用BSR平衡计分卡考核方式，坚持“多鼓励、少扣罚”的绩效原则。 公司为员工的成长提供全方位的支持：为提高每个员工的工作效率和工作效果，公司鼓励每个员工参加与公司业务有关的培训课程，并建立培训记录。这些记录将作为对员工的工作能力评估的一部分。公司在安排员工接受公司出资的培训时，可根据劳动合同与员工签订培训协议，约定服务期等事项。  优秀的企业需要优秀的人才，热忱期待您的加盟！  工作地址</t>
  </si>
  <si>
    <t>高级U3D开发工程师</t>
  </si>
  <si>
    <t>职位职责： 1、负责手游客户端核心模块开发； 2、客户端整体架构设计，性能深度优化。 职位要求： 1、大学本科以上学历，2年以上工作经验，有成功项目经验优先； 2、对Unity3D的引擎使用有深刻认识，了解3D图形学和算法基础； 3、对游戏资源管理、内存优化、逻辑框架有深入理解; 4、善于沟通，具备较强的团队协作意识。</t>
  </si>
  <si>
    <t>上位机应用软件工程师</t>
  </si>
  <si>
    <t>泰斗微电子科技有限公司</t>
  </si>
  <si>
    <t>1、负责电力系统产品的的软件方案设计、实现 2、负责应用软件设计文档工作的编写、审核 3、负责应用软件测试文档工作的编写、审核 4、协助测试部门完成测试终端产品测试用例的编写 任职资格：</t>
  </si>
  <si>
    <t>Unity3d开发工程师（E.J Games）</t>
  </si>
  <si>
    <t>嘉米游戏</t>
  </si>
  <si>
    <t>五险一金 弹性工作 年终奖金 绩效奖金 员工旅游</t>
  </si>
  <si>
    <t xml:space="preserve">1、海外超轻游戏产品的开发和维护（Unity3D引擎）；  2、对开发结果进行自测，并交给策划、测试组进行验收与反馈；  3、规划版本迭代的开发时间；  4、与团队一同提高产品质量。  任职要求：  1、对项目有绝对的责任感和团队协作精神；  2、2年以上开发经验，1年或以上游戏开发经验；  3、精通C#、js或lua语言；  4、精通Unity3D引擎开发框架，特别是精通物理引擎；  5、熟悉多线程、网络编程；  6、具有良好的编程规范和编程思想，具有较强的分析问题和解决问题能力；  7、具有较强的学习能力及创新能力。 </t>
  </si>
  <si>
    <t>深圳市极限网络科技有限公司</t>
  </si>
  <si>
    <t>广州车行易科技股份有限公司</t>
  </si>
  <si>
    <t xml:space="preserve">要求： 1、有web开发经验，能熟练使用Javascript/VueJS/ReactJS/NodeJS/Typescript开发； 2、能熟练使用HTML5,CSS3相关技术； 3、本科及以上学历，计算机相关专业； 4、能熟练使用Python/.net/php等其他后端语言更佳； 5、了解网络安全更佳； 6、沟通及学习能力强也可提供实习机会； </t>
  </si>
  <si>
    <t>五险一金 员工旅游 餐饮补贴 专业培训 绩效奖金 年终奖金 股票期权 弹性工作 定期体检 周末双休</t>
  </si>
  <si>
    <t>岗位职责： 1、熟悉js、ajax、html5、css3、浏览器兼容、http协议，能够使用前端调试工具； 2、熟悉React技术栈的SPA开发，熟悉Vue、Angular等主流前端框架； 3、熟悉前端工程化与模块化开发，有前后端分离项目经验； 4、熟练使用Nodejs，webpack， gulp等构建工具配置和使用； 5、对Web前端的性能优化、开发调试、漏洞处理等有深入理解及实践； 6、熟悉前端自动化测试优先； 7、熟悉hybrid App、小程序开发优先；  任职要求： 1.专科及以上学历，计算机相关专业毕业，2年及以上开发经验； 2.掌握良好的前端技能，比如Html/XML/CSS等； 3.精通一种JS框架； 4.熟悉后端脚本的语言C#； 5.有良好的学习能力，良好的团队意识； 6.具有一定文档编辑能力及逻辑思维能力； 7.有开发过大型网站、微信公众号、小程序者优先。</t>
  </si>
  <si>
    <t>初级Java开发工程师</t>
  </si>
  <si>
    <t>深圳市宇达计算机有限公司</t>
  </si>
  <si>
    <t>网络管理员/IT管理员 (职位编号：60)</t>
  </si>
  <si>
    <t>1、协助完成某一块功能的概要设计； 2、协助完成分配的软件开发项目，与团队成员一起将客户需求落地，知道如何确保进度和质量； 3、持续不断地优化公司内部系统架构。  职位要求： 1、大专及以上学历，有过开发工作经验优先； 2、了解主流java框架，熟悉Mysql能进行必要的读写操作； 3、熟悉JSP、Servlet、html、JS、css3、jquery、ajax等相关技术； 4、学习能力和良好的系统思考能力； 5、具备良好的编程习惯，对代码质量有精益求精的意识。  公司福利： 1.工作时间：5天7.5小时制；五险一金； 2.法定节假日，带薪假期； 3.每周三、周五下午茶福利； 4.法定节假日有对应节假日福利； 5、年终奖丰厚，转正员工至少1个月工资。</t>
  </si>
  <si>
    <t>周末双休 带薪年假 五险一金 免费班车 节日福利 提供吃住</t>
  </si>
  <si>
    <t>岗位职责： 1.公司数据维护、电脑维护、网络维护、电话交换机维护； 2.网络及数据安全策略的实施及网络安全设置、管理以及维护； 3.公司ERP/PLM/CRM/OA等系统维护与管理； 4.公司网站更新与管理； 5.公司计算机软硬件的日常维护及管理。  任职要求： 1、计算机或IT相关专业，全日制大专或以上学历； 2、对企业业务管理流程（销售，采购，生产，品质，仓库）有一定了解； 3、了解任一款ERP软件（SAP B1 更好）； 4、熟悉C#语言,熟悉asp.net MVC框架，能够做简单的报表开发； 5、掌握基本SQL语句，MSSQL存储过程。</t>
  </si>
  <si>
    <t>3D程序员</t>
  </si>
  <si>
    <t>javascript工程师(J10552)</t>
  </si>
  <si>
    <t>工作内容 1,多平台(windows,iOS,Android) Unity游戏开发. 2,对接美术与特效,实现相关效果 3,针对技术方案评估难点,设计方案,攻关技术难题.  招聘要求 1,2年及以上的Unity开发经验. 2,至少一个中大型3D游戏开发经验 3,精通C#,熟悉java或lua. 4,能熟练的使用shader语言编程 5,良好的学习方法,无障碍的翻墙技能及英文阅读能力 6,很好的沟通能力,钻研精神 7,对计算机技术充满热爱</t>
  </si>
  <si>
    <t>Unity3D引擎开发工程师</t>
  </si>
  <si>
    <t>北京水晶石文博展示有限公司广州分公司</t>
  </si>
  <si>
    <t>工作职责: 1、具备web项目前端开发经验，需要参与前端架构在项目中的落地、实施，并针对开发框架实现编码工作； 2、熟悉常用JS框架（jQuery、zepto）以及有NodeJS\VUE开发经验； 3、能够独立和快速解决和完成相关项目的运维过程中的问题； 任职资格: 1.有1年以上web项目前端开发经验，参与前端架构在项目中的落地、实施，并针对开发框架实现编码工作； 2.熟悉常用JS框架（jQuery、zepto）以及有NodeJS、vue开发经验； 3.熟悉mysql、sqlserver或oracle等一种或多种数据库； 4.熟悉各种web浏览器特性，能快速准确解决各种兼容问题；</t>
  </si>
  <si>
    <t>五险一金 餐饮补贴 绩效奖金 专业培训 员工旅游 周末双休 带薪年假</t>
  </si>
  <si>
    <t>1. 根据产品需求，完成Unity引擎在PC端和移动端上的程序开发与维护工作； 2. 与创意、美术人员共同讨论需求，设计程序及细节实现； 3. 与互动设备结合实现人机交互； 4. 推进相关技术研究，不断优化产品性能与效果； 5. 整理研发规范及工作流程，编写相关技术文档；  职位要求 1. 计算机、电子等相关专业本科及以上学历； 2. 熟悉Unity引擎，熟练掌握C#编程，熟悉Unity引擎脚本开发； 3. 熟悉socket通信，有TUIO，IO，串口开发经验； 4. 有Kinect、雷达、VR、AR等相关开发经验； 5. 有Java，Oobjective-C等编程语言基础者优先； 6. 具备良好的编程习惯，具备良好的英文阅读能力； 7. 对技术水平有执着追求，具备较强学习能力； 8. 具备团队精神，心态积极，易于协作，能够承受一定工作压力</t>
  </si>
  <si>
    <t>广州回头车信息科技有限公司</t>
  </si>
  <si>
    <t>JAVA开发实习生</t>
  </si>
  <si>
    <t>五险齐全 弹性工作 带薪年假 每天新鲜水果</t>
  </si>
  <si>
    <t>五险一金 交通补贴 餐饮补贴 绩效奖金 年终奖金 员工旅游</t>
  </si>
  <si>
    <t>我公司诚聘思维活跃、有积极进取精神，对工作有激情有创新有明确职业规划和前景展望的年轻人，好学上进有经验者直接上岗。  任职资格： 1、18-30岁，中专及以上学历，专业不限，对计算机有浓厚的兴趣，喜欢互联网工作； 2、应往届毕业生均可，想转行的也可以，必须有积极向上的心态，公司有资深技术工程师带领上手； 3、有良好的沟通能力，做事踏实、悟性高、学习能力强、逻辑思维要活跃。  工作时间：周一至周五，朝九晚六，周末双休；</t>
  </si>
  <si>
    <t>RPA顾问（RPA工程师）</t>
  </si>
  <si>
    <t>怡和科技（上海）有限公司广州分公司</t>
  </si>
  <si>
    <t>五险一金 补充医疗保险 专业培训 年终奖金</t>
  </si>
  <si>
    <t xml:space="preserve"> 1. 负责了解现有的客户流程，在RPA机器人自动流程化项目实施中，完成RPA的定制化程序开发； 2. 通过工作流程图了解业务流程，并将其概念化为自动解决方案； 3. 分析业务流程，提出流程改进建议，并提供RPA解决方案； 4.设计、开发和配置机器人加工自动化系统，以满足业务流程和应用要求； 5. 编写、维护和更新与流程和业务工作流程有关的流程设计文件。 6. 对任何UAT问题进行优先升级处理； 7．进行RPA系统的开发与快速学习； 8. RPA系统运行后，给其提供持续支持。  任职要求： 1. 一年以上开发经验，掌握至少一种编程语言，例如 C#、C++、JAVA、Python，VB等技术； 2. 后端开发应用程序，有采购系统或财务系统相关经验优先； 3. 熟悉软件开发流程和方法； 5. 熟悉RPA常用工具，如UiPath； 6. 优秀的问题解决能力和分析能力，良好的口头和书面沟通能力，有良好的团队合作意识； 7. 英文读写熟练，掌握粤语优先考虑。</t>
  </si>
  <si>
    <t>ERP开发实施</t>
  </si>
  <si>
    <t>广州市番禺区旧水坑牛尾电机厂</t>
  </si>
  <si>
    <t>年底双薪 年度调薪 五险一金 绩效奖金 年度体检 职业培训 餐饮补贴 定期体检 年终奖金</t>
  </si>
  <si>
    <t>asp.net高级程序员</t>
  </si>
  <si>
    <t>前端开发工程师 (职位编号：10066175)</t>
  </si>
  <si>
    <t>海尔家电产业集团</t>
  </si>
  <si>
    <t>五险一金 员工旅游 专业培训 餐饮补贴 绩效奖金 年终奖金 弹性工作</t>
  </si>
  <si>
    <t>岗位职责： 1.熟练掌握ASP.NET(C#)编程、明白三层架构； 2.熟悉网站后台设计操作，有大型电子商务网站开发经验者优先； 3.熟悉SQLSERVER2005/2008，熟练书写sql语句、存储过程； 4.熟悉HTML、CSS、JAVASCRIPT(熟悉JQueary优先考虑)； 5.三年以上相关工作经验，大学专科以上学历； 6.诚实、敬业、进取、开朗，具有良好的沟通能力、团队协作能力、规范意识，敬业，有团队精神  福利待遇：
1. 完善的保险体系：为员工购买社会保险范畴的养老、医疗、工伤、生育、失业保险
2. 完善的奖金、贺金与补贴：年终奖、年度优秀员工奖、年度优秀新人奖等，餐补、话补、出差补助、交通补贴、
绩效奖金、全勤奖、带薪年假；逢员工生日、结婚和生育等喜庆事，公司会有贺金或礼品奉送；
3. 完善的带薪假期制度：年假、婚假、产假、护理假及国家法定的元旦、清明、五一、中秋、国庆等；
4. 完善的培训和职业发展体系：包括入职培训、各类专业培训、管理类培训等，以及完善的员工职业发展通道；
5. 丰富的团队活动：根据季节性及公司业务的开展情况，公司每年组织至少1次外出旅游，同时不定期会举办丰富多彩的
文体活动；  坐车路线： 公交站：岗顶站、龙口西站 地铁站：岗顶站</t>
  </si>
  <si>
    <t>江苏承希健康管理有限公司广州分公司</t>
  </si>
  <si>
    <t>互联网/电子商务 美容/保健</t>
  </si>
  <si>
    <t>一、岗位职责：  1、使用指定开发语言和框架实现软件功能，负责项目核心代码开发； 2、分解项目需求的指引，按照项目计划，与项目组其他成员协同工作，在保证质量的前提; 下，按时完成系统功能开发任务； 3、完成系统的性能优化和完善工作； 4、依据产品或项目计划进度按时完成研发工作； 二、任职要求： 1.会设计Sql Server / MySql 数据库，主键和自然键的区别，索引的使用 2. 会用Entity Framework / Dapper /ADO.Net 操作数据库，Linq，Lumda 分页，事务，code first 3.会用C#语言，MVC，.net Core, 泛型，异步，Task等使用方式和场景,。 4.会用.net MVC，Asp.net Core，Web APi 开发站点，了解Filter，AOP。 5.会用html ,CSS ,Jquery， Ajax，vue axios，双向绑定 6.会用版本管理工具，TFS GIT等 7.了解简单的设计模式，例如依赖注入，单例，仓储等 8.了解前端框架，VUE，angular,react 等，了解SPA，路由，组件开发。 9.了解领域驱动模型，领域根，了解微服务，Docker，服务网关，最终一致性，CAP等 10.了解分布式缓存，消息队列  其它要求： 沟通流畅，责任心强，工作经验2年以上。 有大型项目或网站、CRM/SAP开发经验优先。</t>
  </si>
  <si>
    <t>广州丽晶软件科技股份有限公司</t>
  </si>
  <si>
    <t>java开发工程师（急聘）</t>
  </si>
  <si>
    <t>上海兴候信息科技有限公司</t>
  </si>
  <si>
    <t>五险一金 免费班车 餐饮补贴 专业培训 年终奖金 员工旅游 下午茶 周末双休</t>
  </si>
  <si>
    <t>岗位职责： 1、根据开发进度和任务分配，完成相应模块软件的设计、开发、编程任务； 2、能独立处理和解决所负责的任务； 3、负责辅助进行系统的功能定义、程序设计。  岗位要求： 1、精通C#开发，2年实际项目开发经验,技术基础扎实，对面向对象思想有全面的理解。 2、熟悉Asp.NET MVC开发框架、熟悉LINQ操作，熟悉Dapper，Newtonsoft.Json,NPOI等一些开源组件的使用； 3、熟悉SQL Server，Oracle 等主流数据库； 4、强烈的责任感和集体荣誉感，对技术有热情。</t>
  </si>
  <si>
    <t>职位要求：
一.技术要求：
1.精通 Java、JS、JSP、HTML；
2.熟练掌握 Hibernat、Spring、JSF、Struts等主流架构开发。
3.熟悉 webservice、ejb技术
4.熟悉jboss；
5.熟悉Linux操作系统；
6.熟悉Oracle数据库。
7.有freemarker、Terracotta、ActiveMQ开发经验者优先。
二.主要的业务经验要求：
1. 熟悉电信业务的优先。
2. 有2年以上JAVA开发经验。
3. 有客服系统、工作流开发、统计报表开发、WEBSERVICE接口开发经验者优先。 4.公司提供住宿。</t>
  </si>
  <si>
    <t>广州邦讯信息系统有限公司</t>
  </si>
  <si>
    <t>Javascript/web前端开发工程师</t>
  </si>
  <si>
    <t>通信/电信/网络设备 电气/电力/水利</t>
  </si>
  <si>
    <t>上海净珏健康管理有限公司</t>
  </si>
  <si>
    <t>五险一金 年终奖金 员工旅游 免费班车 专业培训 通讯补贴 定期体检 带薪年假 节日礼金 文体活动</t>
  </si>
  <si>
    <t>资格要求： 1、计算机、软件开发等相关专业本科以上学历，2年及以上工作经验，有开发监控管理系统相关经验者优先； 2、熟悉项目管理基本流程,熟悉软件开发流程、设计模式、体系结构； 3、熟悉mvc、javascript、ajax、xml、json、webservice、css、vue.js等web技术； 4、熟悉C#语言，熟练使用VS开发工具； 5、熟悉sql 语言，熟悉数据库开发(sql server/oracle/mysql)； 6、具备良好的语言表达能力、客户沟通能力及较强的协调、组织能力； 7、具有较强的团队合作精神，能吃苦耐劳、能承受较大的压力； 8、有很强的质量意识，工作认真细致，责任心强，工作积极、主动，热爱开发工作与技术研究； 9、具备编码和撰写文档的能力。  工作职责： 1、根据部署的任务，按需求和计划进行开发、集成和测试； 2、参与项目售后的维护工作； 3、参与项目技术实现方案的沟通和讨论并制定相应的工作计划； 4、协助项目经理进行相关文档分析及编写； 5、系统现场安装调试及技术指导，同客户进行技术交流培训； 6、完成上级领导安排的相关临时工作任务。  乘车方式： 公交： 高普路软件路口站（下车即到）：B4、774、578、494、494A、497、903 软件路站&amp;天盈路站(往天河政务中心方向，步行500米即到)：78A、320 天河软件园管委会站(下车找到C栋即到)：581、776、B26、902、901A 地铁（不能直达，需转乘公交）： 6号线：6号线高塘石B出口，转乘公交494、494A，497等高普路软件路口站下车，过马路对面即到。 4号线：4号线黄村站E出口，过马路到对面的（奥体中心北门）交车站转乘B4、 497、 903、B26、902，901A（下车站点参考公交线路）。  附我们的优势： ★7.5小时工作制：周一至周五，上午9：00-12：00 ，下午 13：00-17：30 。 ★全薪假期：国家节假日，年假，婚假，产假，陪产假，病假，丧假，家长会假期，更重要的是春节假期长至2周。 ★保障全面：六险一金（多一项重大疾病，让你安心工作）+商业保险（非上班时间意外险，让你24小时安全无忧）。 ★培训与发展：崇尚学习，热衷分享，鼓励每一位员工进行受训与授课的角色互换。 ★奖金丰厚：项目奖金+极富竞争力的年终奖金。 ★年终好礼：春节回家探亲费，海陆空任选，全由公司买单。 ★健康关怀：一年一次全面的员工体检套餐，关注你的成长，更呵护你的健康。 ★文娱活动：提倡德智体美全面发展，足球、篮球、乒乓球、羽毛球、徒步、春游、联欢晚会等，一样都不少，。 ★职业发展：以人为本，公司为该岗位提供了广阔的发展前景和明确的晋升通道，助你职业生涯发展更上一层楼。</t>
  </si>
  <si>
    <t>岗位职责： 1、负责公司产品Web前端的系统设计与开发； 2、与后台工程师协作，完成数据交互、动态信息展现； 3、配合产品经理和UI设计师 ，研究并改善用户体验； 4、Web前端表现层及前后端交互的模块设计和开发，通用类库、框架编写； 5、维护及优化网站前端性能，优化前端开发模式和规范；  招聘条件： 1、熟练运用JavaScript语言与HTML5、CSS3等技术; 熟悉移动端Web绘图相关高级特性, 如canvas, webGL, CSS3动画效果等； 2、有前端开发h5 web经验，有完整“移动端”项目作品可供面试演示； 3、熟悉模块化、前端编译和构建工具，熟练使用前端框架，如：bootstrap等；熟练使用js框架，如jquery、zepto、vue、angular等； 4、能提供完善的WebApp和混合App（JS方向）技术方案，了解服务端（node/java或其他语言）或native移动应用开发； 5、精通Ajax；熟悉webpack等构建工具；精通开发调试工具。 6、熟练使用ps，会处理图片、切图。 7、有基于RESTful API的开发经验、精通响应式开发、熟悉并能熟练使用echarts等； 8、熟练使用前端调试工具，编写兼容主流浏览器的代码，具备优秀的分析问题和解决问题的能力； 9、本科计算机相关专业，一年以上相关工作经历。</t>
  </si>
  <si>
    <t>ERP专员（南沙）</t>
  </si>
  <si>
    <t>中山市保友办公家具有限公司</t>
  </si>
  <si>
    <t>原材料和加工 家具/家电/玩具/礼品</t>
  </si>
  <si>
    <t>节日福利 带薪年假 生日福利 周末双休 包吃包住 每年免费体检 五险一金 免费班车 员工旅游 专业培训</t>
  </si>
  <si>
    <t>岗位职责 1、了解公司各项业务流程，提供相对应的解决方案。 2、负责公司ERP系统的功能咨询、运行培训、指导及实际操作。 3、负责编制公司ERP系统的作业指导文件。 4、监督及维护公司ERP系统的运作，解决运行中发现的问题。 5、根据需求进行程序开发，维护系统正常运行。  任职要求 1、大专及以上计算机专业毕业，优秀者可放宽。 2、两年以上ERP系统维护工作经验，熟悉易飞ERP者尤佳。 3、熟悉SQL数据库，如熟悉C＃编程语言优先。 4、工作认真负责，具备一定的沟通协调能力。</t>
  </si>
  <si>
    <t>软件开发工程师（提供食宿,花都,10-15K）</t>
  </si>
  <si>
    <t>广州千野商务服务有限公司</t>
  </si>
  <si>
    <t>周末双休 带薪年假 五险一金 免费班车 全勤奖 节日福利 加班补贴 高温补贴 补充医疗保险 定期体检</t>
  </si>
  <si>
    <t>Java开发工程师（上海）</t>
  </si>
  <si>
    <t>亚士漆（上海）有限公司</t>
  </si>
  <si>
    <t>广州花都知名三大车系部件制造工厂 招聘职位：软件开发工程师   招聘要求： 1.计算机相关专业，本科及以上学历，2年以上开发经验;英语水平4级-6级左右 2.熟练C#语言与.Net框架，开发过WinForm项目； 3.熟练SQL SERVER 存储过程、函数、算法优化； 4.有2-5年左右工作经验，生产制造业尤佳 5.懂相关财务ERP软件（如用友、金碟、UB采购相关，及生产相关系统） 6.懂C#软件编程，看的懂C#程序编写等 7.有ERP项目开发经验者优先； 8.头脑灵活，沟通能力强，具有灵敏洞察能力   工作地点：广州花都区   薪资：税前10-15K （不包含加班费）   福利如下： 1、每周5天8小时工作制，其余上班时间均按国家规定核算加班费。享有国家规定一切法定假日。 2、五险一金（8%）、交通补贴、房补、绩效补、餐补。 3、根据公司业绩，发放年中奖、年终奖。 4、免费提供住宿（宿舍内洗衣机、空调、冰箱、电视、网线）。 5、公司提供饭堂，自主消费。 6、其他：生日旅游，忘年晚宴、中秋节、端午节、春节等发放福利。    联系方式： 请发自己尽可能贴有1寸相片写的详细中文简历（不要投网上的简历）用WORD或EXCEL以附件形式发到：abby@chino-hr.cn； 或TEL:020―22031530 许小姐</t>
  </si>
  <si>
    <t>建筑/建材/工程 石油/化工/矿产/地质</t>
  </si>
  <si>
    <t>java开发实习生/应届生（19年毕业）</t>
  </si>
  <si>
    <t>五险一金 免费班车 年终奖金 包吃 带薪年假 定期体检 绩效奖金</t>
  </si>
  <si>
    <t xml:space="preserve">1、计算机相关本科学历；3年以上开发相关工作经验； 2、对javascript面向对象编程具有深入的了解，能够使用js合理构建较为复杂的页面； 3、熟练运用一种或多种主流开源框架或工具； 4、熟悉W3C标准，熟悉HTML（包括H5），CSS（包括CSS35）、扎实的编程基础，良好的编码习惯，积极主动； 5、熟悉Ajax等相关技术；熟悉MSSQL、MySQL等主流数据库； 6、负责公司帆软报表（FineReport、FineBI）的设计和开发工作； 7、完成上级主管交办的其他工作。 职位要求： 1、本科及以上学历，计算机相关专业； 2、精通各种前端技术和框架，包括H5/CSS/JavaScript/Jquery、Vue.Js、ReatcNative、Bootstrap、ios/ Android framework,熟悉各种UI组件并了解其内部原理； 3、精通 JAVA Spring、hibernate、Mybatis等主流开源框架和类库实际项目开发经验 4、可熟练进行报表设计，精通FineReport、FineBI报表开发工具优先。  </t>
  </si>
  <si>
    <t xml:space="preserve"> 1、计算机(网络)、软件工程、电子技术、自动化、电子商务、应用数学等相关专业,理工类专业； 2、有计算机语言基础优先，如：JAVA、C语言、C++、C#、Net、Android等； 3、有钻研精神和学习能力，团队合作能力； 4、具有良好的自主学习能力，能够通过学习解决技术问题；  岗位职责： 1、协助团队进行Java的应用设计及开发规划； 2、协助团队撰写设计开发及实现文档、流程； 3、协助主管处理开发过程中技术问题及简单模块开发编写； 4、能够快速融入团队，积极、有效地开展工作。  实习结束转正方向：软件支持、开发、编程、维护、测试、系统架构等。</t>
  </si>
  <si>
    <t>9130游戏</t>
  </si>
  <si>
    <t>五险一金 餐饮补贴 带薪年假 交通补贴</t>
  </si>
  <si>
    <t>1、负责游戏中功能模块的开发工作。 2、负责U3D插件工具的迭代开发与维护。 3、实现策划的功能需求 任职要求： 1、熟悉Lua与C#语言，熟悉UNITY3D引擎， 2、有游戏模块开发经验； 3、热爱游戏，对游戏开发技术有浓厚的学习兴趣，善于解决问题； 4、工作积极主动，较好的沟通能力和强烈的进取心。 附： 1、有过成功的上线游戏项目经验者优先； 2、熟悉LUA语言者优先。</t>
  </si>
  <si>
    <t>视觉算法工程师</t>
  </si>
  <si>
    <t>广州宜凡威机电贸易有限公司</t>
  </si>
  <si>
    <t>Java web开发工程师</t>
  </si>
  <si>
    <t>深圳市深蓝信息科技开发有限公司</t>
  </si>
  <si>
    <t xml:space="preserve">1、负责帮助客户进行设备视觉部分的设计、选型（相机、镜头、光源等）以及视觉工具算法的确定； 2、实现设备检测要求，协调机械工程师、电气工程师制定解决方案； 3. 确定视觉检测算法及软件的编写，会用编程语言C++或C#中的任意一种； 4. 至少掌握一种视觉工具： Halcon，VisionPro、InSight或OpenCV等； 5、能适应一定强度的出差，去客户现场完成设备功能调试及验收；  任职要求： 1、计算机、图像处理、自动化、电子、光学、机械等相关专业；本科及以上学历； 2、3年以上相关工作经历（视觉系统、机器人项目调试管理） 3、熟悉机器视觉镜头，光源，相机的特点和选型，熟练进行视觉系统的搭建和结构设计； 4、熟悉图像处理常用算法原理，并能够灵活运用算法进行图像匹配、定位、分割和识别 5、有扎实编程功底，熟悉使用C++/C#任意一种编程语言。 6、较强的逻辑思维能力。 7、具备良好的英语读写能力。  </t>
  </si>
  <si>
    <t>14薪 五险一金 周末双休 带薪年假 定期体检 员工旅游 定期团建 节日福利</t>
  </si>
  <si>
    <t xml:space="preserve">  职责描述 1、根据需求分档、设计文档，配合后台人员完成web前端开发任务。 2、在项目迭代周期内完成代码编写，代码自测并保持良好的编码风格。 3、根据测试结果修改问题，完成项目优化及维护工作。 4、对Web前沿技术进行调研和研究。 任职要求： 1、全日制本科及以上学历，计算机、软件相关专业，一年以上工作经验。 2、精通HTML5、CSS3、JavaScript等web前端技术，熟悉ES6语法。 3、至少使用过一种前端框架 Angular2+/Vue/React，并熟练掌握其特性。 4、关注前端发展，熟练掌握ECMA，W3C的相关标准。 5、有前后端分离的应用开发经验，有良好的编码风格，熟悉 Java 后台开发语言优先。 </t>
  </si>
  <si>
    <t>后台开发工程师</t>
  </si>
  <si>
    <t>周末双休 五险一金 绩效奖金 年终奖金 员工旅游 定期体检 员工活动 节日福利 人性化管理 交通便利</t>
  </si>
  <si>
    <t xml:space="preserve"> 1. 快速掌握现有门户网站ASP.NET/C#相关源代码； 2. 平台运行维护及用户技术支持，搜集用户反馈的问题，建立平台运营档案； 3. 平台代码维护、优化、bug修改； 4. 网页数据采集模块的维护（爬虫），保障采集数据的准确性、持续性； 5. 公司外部研发团队沟通、协调具体研发工作的完成； 6. 提供对已完成的项目的维护和技术支持。  任职要求： 1、掌握C++编程语言，并熟悉基于.Net架构的应用程序的开发； 2、精通ASP.NET、.NET WebService、JavaScript等常用Web技术； 3、至少熟悉或精通SQL Server、MySQL中的一种数据库； 4、为人正直、诚信，能承受较大工作压力。 5、有良好的编程规范、开发技能及撰写技术文档的能力，有较好的团队合作精神和主动性。  我们的工作时间: 周一至周五 上午9:00-12:00 下午13:30-17:30 （午休时间为1.5小时） 双休给您足够的休息时间！ 人性化办公氛围，考勤不打卡，工作满一年享有5天的带薪年假； 法定节假日按国家规定放假并且享受国家规定相关、婚假、产假、陪护假等相关假期；  一经录用，将为您提供完善的薪酬福利：：   【诚心期待你来加入】 公司从来不缺人，缺的是精英！ 不要求你有多优秀，但必须有追求、有目标、做事认真有责任心！ 选择大于努力，平台大于拼搏！ 你来了，就知道，这一趟，没白跑！ 重要的事情，我们见面说～ 祝你面试成功  公司名称：广州智文技术有限公司 公司地址：广州市番禺大道北383号海印星�h7栋603房 地铁乘车指引：（参考） 地铁：7号线万博中心站A出口 步行10分钟到海印星�h小区 公交乘车指引：华南碧桂园站129路;302路;303路;310路;987路;番145路;番146路;番163路;番186路;番190路;番70路;公交地铁接驳专线9路;夜88路  招聘联系人：李小姐： 020-31062369 13660475337</t>
  </si>
  <si>
    <t>H5开发工程师（非外包）</t>
  </si>
  <si>
    <t>深圳正品创想实业有限公司</t>
  </si>
  <si>
    <t>五险一金 员工旅游 绩效奖金 年终奖金 周末双休 带薪年假 包住宿 节日福利</t>
  </si>
  <si>
    <t>岗位职责：  1、负责公司产品前端开发，与设计师和后台开发人员配合，按时完成页面的实现工作； 2、负责代码搭建，实现网站前台效果； 3、负责公司现有项目和新项目的前端修改调试和开发工作； 4、参与调研并确定前端技术的可行性； 5、有良好沟通能力及团队协作意识，责任心强，积极主动，做事细心有耐心。 任职要求： 1、熟练html，html5,css，javascript，jquery，ajax，json，promise等前端开发技术，并能处理各浏览器及各设备兼容问题； 2、熟练JQuery，熟悉前端开发框架；有Vue，angularjs 开发经验优先； 3、具有微信公众号，微信小程序, web app开发经验者优先，熟悉微信支付，支付宝支付优先考虑； 4、熟悉Android、IOS各主流浏览器特性、兼容性； 5、自学能力和理解能力强，能够快速学习和掌握新技术，踏实肯干，乐于分享与沟通； 6、对页面布局有深刻理解，注重代码的简洁性、重用性、模块化、组件化； 7、逻辑思路清晰，能够承担一定的工作压力。 8、对数据库有一定的了解。</t>
  </si>
  <si>
    <t>IT主管</t>
  </si>
  <si>
    <t>中外运空运发展股份有限公司华南分公司</t>
  </si>
  <si>
    <t>交通/运输/物流 贸易/进出口</t>
  </si>
  <si>
    <t>交通补贴 餐饮补贴 带薪年假 节日福利 高温补贴 专业培训 六险一金</t>
  </si>
  <si>
    <t>岗位职责： 1、业务系统的开发设计。根据业务流程要求，完成相关业务系统的开发设计。 2、精益运营项目支持。根据公司益运营项目要求，每日完成考核数据的抽取、汇总及分析，及时发送和上传数据。每周整理汇总一周的精益运营例会资料并发送给指定人员、主持每周的精益运营例会、完成业务部门季度KPI汇总统计。 3、IT运维工作。完成服务器、电脑巡检，视频会议、电话会议的调试，协助处理同事电脑及系统使用中遇到的问题。 4、负责日常公司的网络和设备管理及使用方面的技术支持，咨询服务和技术指导；为公司提供各类信息技术方面的支持；为公司员工提供桌面维护支持并提供相关培训。 5、负责公司IT资产的管理。对公司IT资产的变更调动等及时做好相应手续及信息记录；负责公司每年的IT资产预算和电脑等IT设备的购买。 6、负责为部门业务需要提供支持配合，包括工具的开发、业务系统使用指导工作以及领导交办的临时性工作。 7、满足业务系统部门因工作需要提升效率而进行一些小工具的制作以及业务系统使用上的问题解答等。 8、完成领带临时交办的工作。 任职要求： 1、本科及有以上学历，计算机相关专业。 2、 一年或以上C#（Winform）开发经验，有良好的面向对象编程思想。 3、.深入理解.net Framwork框架，熟悉.Net framework 2.0/3.0/4.0，熟悉Web Services。 4、熟练使用关系型数据库如：MSSQL-Server及熟练编写SQL语句、存储过程等。 5、能独立进行系统设计及数据库设计的能力。 6、具有较强的沟通能力、职业素养、自主学习能力和团队协作能力。 7、身体健康。</t>
  </si>
  <si>
    <t>MES软件工程师</t>
  </si>
  <si>
    <t>员工旅游 专业培训 通讯补贴 绩效奖金 定期体检 周末双休 员工班车 七险一金</t>
  </si>
  <si>
    <t>岗位职责： 1)智能制造新模式项目MES系统的软件开发、实施及服务支持; 2)智能中心对外客户智能项目MES系统的开发，实施、用户培训等; 3)负责代码的编写与测试，及软件系统框架设计与实现 4)根据客户需求编写项目规划书、实施方案等书面文档； 5)编写MES系统产品功能介绍、技术指导文件、操作手册等。 岗位要求： 1、计算机相关专业毕业，专科及以上学历； 2、1年以上应用软件系统开发工作经验，熟悉MES系统，SAP等ERP系统者优先； 3、精通C#.Net、ASP.NET等应用开发；熟悉 Web前端技术，如Jquery等； 4、熟悉网络编程，了解多种通讯协和设备信号通讯基本原理， 5、具备良好的文档编写能力和代码书写规范； 6、具备良好的团队合作精神。</t>
  </si>
  <si>
    <t>广州荣锋电子科技有限公司</t>
  </si>
  <si>
    <t>移动开发工程师</t>
  </si>
  <si>
    <t>周末双休 绩效奖金</t>
  </si>
  <si>
    <t xml:space="preserve"> 1、精通.NET平台，有丰富的C/S项目或产品开发经验）； 2、精通C#、C++，及多线程编程技术，； 3、精通PLC数据采集，熟悉主流数据库特点，如SQL SERVER 4、良好的编码习惯，能编写出高质量、高性能的软件代码。 5、对计算机网络和常见通信网络有一定了解。  6 熟悉C#、PLC编程，有设备数据采集实际项目经验。 </t>
  </si>
  <si>
    <t>五险一金 补充医疗保险 补充公积金 员工旅游 绩效奖金 年终奖金 定期体检 节日福利</t>
  </si>
  <si>
    <t>广州思迈特软件有限公司</t>
  </si>
  <si>
    <t>五险一金 补充公积金 补充医疗保险 员工旅游 年终奖金 绩效奖金 带薪年假 交通补贴 专业培训 弹性工作</t>
  </si>
  <si>
    <t xml:space="preserve">岗位职责： 1、负责公司商业智能和大数据分析平台产品的研发、新技术研究； 2、负责公司BI产品功能维护与开发； 3、负责电子表格excel插件、word分析报告。 岗位要求： 1、本科或以上学历，3年以上企业.net应用开发经验，有产品开发维护经验优先； 2、熟悉C# window form 开发，有C# 控件开发经验 ; 3、逻辑思维能力强，具备较强的分析问题和解决问题的能力，有较好的学习能力以及编程技巧； 4、熟悉html5、Javascript、css3及对DOM、Ajax、JSON和事件处理机制优先； 5、工作积极主动，有良好的团队合作精神。 </t>
  </si>
  <si>
    <t>开发顾问</t>
  </si>
  <si>
    <t>Java开发（双休临地铁）</t>
  </si>
  <si>
    <t>五险一金 弹性工作 周末双休 定期体检 节日福利</t>
  </si>
  <si>
    <t xml:space="preserve">职位职能： 1、企业或财务管理系统开发； 2、基于业务模块，有针对性的设计/开发/维护工作，保证系统高性能、高可用的运行； 3、相关设计开发文档的整理和编写； 4、与需求人员沟通，协助完成产品分析和开发工作； 任职要求： 1、本科学历，技术相关专业； 2、3年互联网,应用软件开发工作经验； 3、熟练掌握ASP.Net开发经验和C#编程语言； 4、熟悉mssql数据库，熟悉mvc，有EF相关经验； 5、有 Web Services, XML, html, css 或者 AJAX工作经验优先 ； 6、有高度进取心，细节导向，有优秀的独立解决问题能力，对提供高品质的产品充满热情 </t>
  </si>
  <si>
    <t>岗位职责： 1.熟悉HTTP／socket通讯，能够组合网络上各种服务的 API 接口编写应用； 2. 熟悉多种网络通讯协议、数据库、多线程、xml/json格式数据的解析等方面的知识，熟悉JAVA串口通信、有智能开发经验的优先考虑； 3.较强的表达沟通能力、团队合作、吃苦耐劳精神； 4.工作细致、责任心强、能独立完成分配的任务。 福利待遇： 1、健全的五险一金； 2、不定期举办各类比赛活动，奖品丰富； 3、周末双休，公司提供食宿补贴，下午茶；</t>
  </si>
  <si>
    <t>广州乐言玩具有限公司</t>
  </si>
  <si>
    <t>Java Web开发工程师</t>
  </si>
  <si>
    <t>家具/家电/玩具/礼品 互联网/电子商务</t>
  </si>
  <si>
    <t>上海核心信息技术有限公司</t>
  </si>
  <si>
    <t>节日福利 带薪年假 五险一金 生日礼物 包食宿 法定假日 朝九晚六 大小周 交通便利</t>
  </si>
  <si>
    <t>岗位要求： 1、 计算机相关专业，热爱编程。 2、 精通.NET Framework、Asp.net MVC、C#、LINQ、javascript、 jquery、ExtJS、 HTML、CSS等。 3、 精通数据库编程，熟悉SQL Server、MongoDB。 4、 熟练掌握vs.net20010/2013/2015、svn、visio等工具的使用。 5、 良好的编程习惯，具有面向对象思想；熟悉各种设计模式。 6、 有质量意识及进度意识，能自觉按时按质完成上级分配的任务。 7、 诚实、工作认真负责，善于沟通及团队合作，有良好的学习能力和逻辑思维能力； 8、 有UI界面设计或大型企业级BS系统开发经验者优先。 9、良好的文档编写能力。  岗位职责： 1．负责公司ERP系统底层基础架构开发； 2．负责技术难题攻关，持续提升公司Web ERP系统在跨国、分布式、多并发请求数下的高处理性能； 3．负责公司ERP系统数据库大数据量访问下的稳定高效性； 4．负责公司ERP系统工作流引擎开发、优化、升级； 5．负责公司ERP系统核心功能模块的设计与开发； 6．分析系统瓶颈，解决各种疑难杂症，对系统进行性能调优。</t>
  </si>
  <si>
    <t>五险一金 员工旅游 交通补贴 专业培训 出国机会 绩效奖金 年终奖金 定期体检 弹性工作</t>
  </si>
  <si>
    <t xml:space="preserve">1、大专及以上学历，计算机相关专业，有过JAVAWEB项目开发经验。 2、2年以上JAVA开发经验优先。 3、具有较强的责任心，良好的逻辑思维，能独立承担起独立模块的设计、开发、维护工作，并可以按时完成工作且保证质量。 4、熟练使用MySql，SQLServer，MongoDB等数据库 5、热衷于互联网WEB开发，热衷于钻研最新的前沿技术，熟悉XML，Javascript，CSS，AJAX等WEB前端技术优先 6、熟练使用SpringMvc,Hibernate优先  </t>
  </si>
  <si>
    <t>unity3d游戏开发工程师</t>
  </si>
  <si>
    <t>广州火星时代实训基地</t>
  </si>
  <si>
    <t>广州市塑料工业集团有限公司</t>
  </si>
  <si>
    <t>五险一金 交通补贴 餐饮补贴 通讯补贴 定期体检</t>
  </si>
  <si>
    <t>4.5-9千/月</t>
  </si>
  <si>
    <t>负责所属专业的班级学生授课； 负责所属专业班级课程研发； 负责所属专业独立项目研发、指导。  任职要求： 1、本科或以上学历，软件开发相关专业； 2、三年以上游戏制作经验； 3、熟悉C#语言、数据库，熟练掌握unity尤佳； 4、熟悉掌握C/C++网络编程； 5、良好的语言表达能力； 6、专业技能特别优秀者可适当放宽学历或工作经验要求； 7、具备分享精神、奉献精神、沟通有耐心 8、热爱教育行业，有教学经验（含企业内训经验）者优先</t>
  </si>
  <si>
    <t>石油/化工/矿产/地质 贸易/进出口</t>
  </si>
  <si>
    <t>五险一金 补充公积金 年终奖金 周末双休 带薪年假 节日福利 通讯补贴 高温补贴</t>
  </si>
  <si>
    <t xml:space="preserve">岗位职责： 1、根据业务需求完成系统设计、开发、调试工作； 2、根据用户提出问题进行Bug修改和系统优化，确保系统正常运行； 任职要求： 1、全日制本科以上学历，软件工程相关专业； 2、一年以上实际JAVA开发经验，熟悉软件工程基本理论和方法，以及Java的软件设计模式，JAVA、Js基础扎实； 3、能够熟练掌握SQLServer、MySQL，Oracle等主流数据库，有较好的数据库设计能力，有数据底层描述、逻辑关系描述能力； 4、具备HTML+CSS编程能力，具有熟练使用BeX5/WeX5框架开发经验者优先；  5、具备较好的逻辑思维能力，工作认真、严谨，有良好的自学和独立解决问题的能力，善于沟通与团队协作。  </t>
  </si>
  <si>
    <t>深度学习算法工程师</t>
  </si>
  <si>
    <t>广州柏视医疗科技有限公司</t>
  </si>
  <si>
    <t>五险一金 员工旅游 弹性工作</t>
  </si>
  <si>
    <t>Java开发工程师（运营研发方向）</t>
  </si>
  <si>
    <t>广东中威国祥休闲文化发展有限公司</t>
  </si>
  <si>
    <t>北京重友亚旗科技有限公司</t>
  </si>
  <si>
    <t>4.5-7.5千/月</t>
  </si>
  <si>
    <t>周末双休 带薪年假 五险一金 节日福利 全勤奖 定期体检 绩效奖金</t>
  </si>
  <si>
    <t xml:space="preserve"> 「你将会负责」  1、对目前现有的部分产品进行优化；  2、对现有产品的共同性质进行组件开发； 3、配合运营产品经理需求、部门需求进行开发；  4、协助工程师开发维护内部业务系统；  5、拥有良好的沟通和理解能力。    「我们希望你」  1、对Java后端开发感兴趣，接受有互联网实际开发经验的应届生；  2、对技术要有足够的热情和耐心，关心技术的发展，不断提升自己，修改代码、准写好注释，养好良好的编程习惯；  3、掌握面向对象设计原则，灵活运用设计模式；  4、有Java基础、懂得数据结构和一些简单的算法；  5、能熟练使用mysql数据库的sql操作，懂的mysql性能的基本sql语句优化等；  6、具有高度的责任心、积极的工作态度、团队合作的精神，以团队的利益为首要，善于分享；  </t>
  </si>
  <si>
    <t>岗位职责： 1、在客户或上级领导监督下定期完成量化的工作要求； 2、根据开发进度和任务分配，完成相应模块软件的设计、开发、编程、测试和上线任务； 3、配合测试人员进行程序单元测试、集成测试和UAT； 4、对系统进行持续更新，维护软件并使之保持可用性和稳定性； 5、按照相关要求编写各类文档； 6、与客户相关人员保持良好沟通，充分理解并按计划按质量满足客户需求。 任职资格： 1、全日制非民营（民办）高校，计算机相关专业本科毕业3年，学位证书学信网可查可验。至少3年以上java/Javascript开发经验； 2、精通Java，熟练使用Eclipse等开发工具；熟练运用javascript、jquery、Ajax、XML、html,css；后台熟练运用SSH等框架；了解:html5,css3；熟悉常见前端开发框架。 3、熟悉Oracle, Mysql,SQL Server等常用数据库的基本概念、常用操作、基本维护和基本设计； 4、性格开朗，具备良好的沟通合作技巧、责任心和团队协作意识； 5、善于快速学习，自我提升能力强，能适应较大的工作压力，工作效率稳定； 6、有项目管理或团队管理相关经验者优先。</t>
  </si>
  <si>
    <t>亿缔迈仪表（深圳）有限公司</t>
  </si>
  <si>
    <t>五险一金 补充医疗保险 补充公积金 免费班车 年终奖金 绩效奖金 餐饮补贴 定期体检</t>
  </si>
  <si>
    <t>1、完成软件系统代码的实现，编写代码注释和开发文档； 2、辅助进行系统的功能定义,程序设计； 3、根据设计文档或需求说明完成代码编写，调试，测试和维护； 4、负责编写系统中的关键模块和关键算法的程序，并进行综合测试、修改、代码走查工作； 5、负责系统的总体技术方案与系统设计，系统的质量控制； 6、配合项目经理完成相关任务目标。 岗位职责： 1、、计算机或相关专业大专及以上学历； 2、3年以上软件开发经验，对所从事的工作具有浓厚的兴趣； 3、熟练掌握VS2005/2008/2015,C#,VB等开发工具和语言，有WEB应用系统开发经验； 4、具备需求分析和系统设计能力，、以及较强的逻辑分析和独立解决问题能力； 5、具有良好的学习能力、攻关能力和创新能力，思维敏捷，精力充沛，富有团队精神,责任感和沟通能力。 6、熟悉串行通信，有多线程串行通信编程检验优先；</t>
  </si>
  <si>
    <t>C#开发工程师（急招）</t>
  </si>
  <si>
    <t>北京易维云数据科技有限公司</t>
  </si>
  <si>
    <t>C#软件工程师（深圳）</t>
  </si>
  <si>
    <t>五险 餐饮补贴 交通补贴 弹性工作 周末双休</t>
  </si>
  <si>
    <t>广东彩立方科技有限公司</t>
  </si>
  <si>
    <t xml:space="preserve">1.负责微信小程序的开发、迭代维护，熟悉微信平台接口及微信小程序功能研发； 2.配合后端完成接口调试、独立开发微信小程序公用模块以及相关业务需求； 3.负责小程序性能优化、用户体验优化； 任职要求： 1.具有扎实的前端语言基础； 2.熟悉JavaScript、Ajax，css3，h5等技术，了解WXML、WXSS，使用过VUE等其他前端框架优先； 3.在交互开发、用户体验等方面有自己的见解，能主动根据业务需要，提出合理的方案； 4.有成熟小程序产品，有微信开发、微信支付、微信硬件等经验者优先； 5.有责任心，工作积极主动，具有很强的沟通表达能力及团队合作精神。 </t>
  </si>
  <si>
    <t>五险一金 餐饮补贴 专业培训 年终奖金 加班补贴 带薪年假 节日福利 优质企业 环境优美</t>
  </si>
  <si>
    <t xml:space="preserve"> 岗位要求：  公司待遇： </t>
  </si>
  <si>
    <t>东杰智能软件（深圳）有限公司</t>
  </si>
  <si>
    <t>五险一金 餐饮补贴 节假日福利 带薪年假 绩效奖金 年终奖金 员工旅游</t>
  </si>
  <si>
    <t xml:space="preserve">1、MES系统的系统设计和开发，系统测试， 系统上线等； 2、理解MES项目需求，编写项目和产品系统设计文档，并按项目和产品进度开发完成设计，开发，测试和上线工作； 3、解决开发中各种系统架构问题，根据开发规范和流程要求完成相应文档资料； 4、根据项目要求，编写测试方案，完成软件测试工作，并输出测试报告、软件安装、调试和使用说明等项目文档 。  岗位要求： 1、2年以上C#开发经验，有参与超30％工作量的项目作品; 2、精通C#语法和功能，能独立完成指定功能的开发; 3、熟悉Windows Form、WEB程序开发; 4、熟悉Windows Service / Web Service结构; 5、能够进行详细设计分析 6、熟悉单元测试步骤和方法  面试须知：参加面试人员需携带可被学信网认证的学历证明。 </t>
  </si>
  <si>
    <t>杭州剑齿虎信息技术有限公司</t>
  </si>
  <si>
    <t>五险一金 通讯补贴 定期体检 员工旅游</t>
  </si>
  <si>
    <t>职位描述： 1、负责公司产业链电商平台的后端开发和运维； 2、根据项目需要进行新技术的探索和应用、持续迭代和技术重构；  任职条件： 1、3年以上 .NET平台开发经验，熟悉 ASP.Net MVC ，熟悉面向对象设计模式，使用C#语言； 2、有Restful API接口开发或对接经验，能够处理多方(客户、供应商)，异构系统，协作联调、对接开发中问题； 3、熟悉SQLServer或MySQL数据库，有一定的存储过程编写经验； 4、对代码的可维护性、可重用性、可扩展性有深刻的理解； 5、具有良好的需求分析能力和架构能力，熟悉规范的软件开发流程，有良好的配置管理，版本管理，代码编写习惯；</t>
  </si>
  <si>
    <t>深圳市青青子木科技有限公司</t>
  </si>
  <si>
    <t>岗位职责: 1. 参与产品需求分析并制定技术实施方案； 2. 根据开发任务分配，完成相应模块软件的设计、开发、编程任务，编写软件相关的开发文档; 岗位要求: 1. 计算机技术或电子信息以及电子工程等相关专业大专以上学历； 2. 有Windows 软件开发经验2年以上； 3. 熟悉socket网络编程，多线程编程、TCP/IP协议，ActiveX控件开发； 4. 熟悉 VC、C#等windows编程语言 ；  5. 熟悉OPC工业标准，熟悉设备自动化控制优先考虑； 薪资福利：10K-15K 五险一金 工作时间：大小周轮休 9:00~12：00 13:30~17:30 对优秀人才可解决深户</t>
  </si>
  <si>
    <t>C#开发工程师(WPF)</t>
  </si>
  <si>
    <t>深圳市睿服科技有限公司</t>
  </si>
  <si>
    <t>五险一金 补充医疗保险 员工旅游 交通补贴 餐饮补贴 专业培训 绩效奖金 年终奖金 定期体检 员工体检</t>
  </si>
  <si>
    <t>前端开发工程师（php）</t>
  </si>
  <si>
    <t>1.  精通C#开发3年以上经验，有WPF开发经验，有良好的编程风格，有面向对象编程思想 2.  有MVVM、数据驱动开发经验 3.  沟通、协作能力好 4.  有协调项目发布与生产问题定位与解决的能力 5.  能读、写英文需求文档</t>
  </si>
  <si>
    <t>广州轻享互联网科技有限公司</t>
  </si>
  <si>
    <t>1、负责PC、移动前端解决方案与实现效果； 2、与后台工程师协作，完成数据交互、信息展现等开发工作； 3、负责前端框架搭建，开发规范及文档建设; 4、维护及优化网站前端页面； 5、符合应聘要求者，请勿乱投简历，否则拉黑，永不录用。  招聘要求： 1、一年以上WEB前端开发工作经验； 2、精通JavaScript语言，熟悉并能熟练使用流行的Javascript开发框架或函数库（如jQuery），了解面向对象编程方法； 3、精通HTML、CSS；熟悉W3C标准，能够解决常见兼容性问题； 4、精通Bootstrap、VUE、VUEX框架开发； 5、熟悉小程序优先； 6、热爱技术，良好的分析与应变能力，具备良好的沟通能力和团队协作精神。</t>
  </si>
  <si>
    <t>深圳市伊天行技术有限公司</t>
  </si>
  <si>
    <t>航天/航空 贸易/进出口</t>
  </si>
  <si>
    <t>周末双休 带薪年假 五险一金 通讯补贴 餐饮补贴 节日福利 绩效奖金 专业培训 定期体检</t>
  </si>
  <si>
    <t xml:space="preserve">任职资格： </t>
  </si>
  <si>
    <t>深圳市速玩信息科技有限公司</t>
  </si>
  <si>
    <t>软件运维工程师</t>
  </si>
  <si>
    <t>上海劳勤信息技术有限公司</t>
  </si>
  <si>
    <t xml:space="preserve">岗位职责：  1.参与游戏后台系统的需求调研和需求分析，撰写相关技术文档；  2.参与游戏后台软件开发，确保所负责模块的质量，代码和文档应符合规范要求。  3.根据项目经理的安排，按时完成指定软件模块的设计、开发、测试等过程。  4.解决工程中的关键问题和技术难题。   任职要求  1、计算机相关专业毕业，本科及以上学历；  2、熟悉mysql，有扎实的C#语言基础，熟悉基本算法和数据结构；  3、思维活跃，具有严谨的逻辑推理能力；  4、责任感强，工作认真负责，富于团队精神和敬业精神以及独立解决问题的能力；  5、热爱游戏，了解游戏行业工作性质，有志于在游戏开发方向发展者优先； </t>
  </si>
  <si>
    <t>五险一金 通讯补贴 交通补贴 员工旅游 绩效奖金 年终奖金</t>
  </si>
  <si>
    <t>广州趣海信息科技有限公司</t>
  </si>
  <si>
    <t xml:space="preserve">岗位要求： 1、负责软件产品部署方案的制定（含安全）及系统的部署实施工作； 2、理解并掌握软件系统的配置及操作，能够协助解决软件产品问题； 3、负责软件产品系统维护工作，对故障进行初步判断； 4、负责软件产品的日常巡查，及时发现问题； 5、负责响应客户需求，负责对接、落地客户需求； 6、负责领导交办的其他任务。  能力要求 1、以客户为中心，有效的服务客户，提高客户满意度，能善用有效手段提升用户粘性； 2、能够独立完成产品环境部署，包括数据库、IIS、Office、杀毒软件等； 3、能够完成技术支持过程中的文档编写，如沟通材料、帮助手册等； 4、掌握HTML、SQL、基础JAVASCRIPT语言，能够运用排查问题原因； 5、具有良好的沟通汇报能力； 6、具备模块级需求及问题分析及设计的能力优先考虑； 7、具有需求归集及引导能力，能够发现新的需求，引导需求成单落地优先考虑； 8、具备制作方案、讲解方案的能力优先考虑。 </t>
  </si>
  <si>
    <t>弹性工作 带薪年假 五险一金</t>
  </si>
  <si>
    <t xml:space="preserve">岗位职责：  1.参与游戏后台系统的需求调研和需求分析，撰写相关技术文档；  2.参与游戏后台软件开发，确保所负责模块的质量，代码和文档应符合规范要求。  3.根据项目经理的安排，按时完成指定软件模块的设计、开发、测试等过程。  4.解决工程中的关键问题和技术难题。   任职要求  1、计算机相关专业毕业，本科及以上学历；  2、熟悉mysql；有扎实的C#语言基础，熟悉基本算法和数据结构；  3、思维活跃，具有严谨的逻辑推理能力；  4、责任感强，工作认真负责，富于团队精神和敬业精神以及独立解决问题的能力；  5、热爱游戏，了解游戏行业工作性质，有志于在游戏开发方向发展者优先； </t>
  </si>
  <si>
    <t>深圳市鸿�嗫萍际狄涤邢薰�司</t>
  </si>
  <si>
    <t>五险一金 带薪年假 绩效奖金 全勤奖 节日福利 加班补贴 住房补贴</t>
  </si>
  <si>
    <t>1、负责伺服驱动开发项目C#上位机应用程序相应模块的界面编程设计、开发、测试任务。 2、负责项目涉及的IPC新需求的前期工作的研究以及实现。 3、配合项目团队完成整体功能开发及性能测试与优化。 4、负责专业技术文档编写归档； 5、负责领导安排的其他任务。 职位要求： 1、有2年以上C#软件开发经历，或2个以上完整项目开发经历，有伺服驱动、机器人相关工作经验者优先； 2、本科以上学历，计算机、软件、控制相关专业，条件优秀者可放宽至大专； 3、熟练使用C#及面向对象语言编程； 4、熟悉网络编程、多线程、数据库、文件操作； 5、熟悉常用的设计模式、算法和数据结构，逻辑清晰； 6、熟悉常用的CSV、JSON、XML文件格式使用。</t>
  </si>
  <si>
    <t>C#/VB开发工程师（电池）</t>
  </si>
  <si>
    <t>美律电子（深圳）有限公司</t>
  </si>
  <si>
    <t>广东鼎义互联科技股份有限公司</t>
  </si>
  <si>
    <t>五险一金 绩效奖金 年终奖金 提供食宿 部门奖金 全勤奖 带薪年假 节日福利 做五休二</t>
  </si>
  <si>
    <t xml:space="preserve">任职要求： 1.大专及以上学历，电子、电气、通信、自动化等相关专业； 2.熟练使用 VB, C#开发语言, 具备自动化软件开发能力； 3.具有蓝牙测试软硬件开发/移动电源经验优先录用； 4.精通buck-boost各种变换器电路原理与设计，熟悉串口通讯,后端服务器数据库维护。 岗位职责： 1.自动化测试器开发设计和调试，对测试软件开发&amp; 数据库管理； 2.生产条形码管控与生产异常分析及开发调试事宜。  </t>
  </si>
  <si>
    <t>伟龙金溢科技（深圳）有限公司</t>
  </si>
  <si>
    <t>五险一金 餐饮补贴 通讯补贴 专业培训 交通补贴</t>
  </si>
  <si>
    <t>岗位职责： 负责停车场系统的分析，开发; 任职要求： 1. 本科及以上学历，IT软件、互联网等相关专业； 2. 具有3年或以上.net开发经验； 3. 熟悉MSSQL、MYSQL、Oracle常用数据库之一，具有索引优化、查询优化、事务处理和存储优化经验； 4. 熟悉socket通讯编程技术优先； 5. 具有良好安全意识，良好的代码习惯，要求结构清晰，命名规范，逻辑性强，代码冗余率低； 6. 思维清晰活跃，快速把握项目需求，参与需求分析并进行系统设计，核心代码和文档的编写； 7. 熟悉团队开发的协作方式，协调项目进度，对项目进度负责，可承担工作压力.</t>
  </si>
  <si>
    <t xml:space="preserve">【岗位职责】 1.参与项目开发、按照工作计划完成开发工作； 2.主动汇报工作进度，自觉请示领导的工作安排； 3.及时沟通反馈工作中遇到的疑问； 4.完成项目模块编码实现，单元测试，协助测试人员完成模块测试，并对模块质量负责。  【任职要求】 1、计算机及相关专业，大专及以上学历，Java开发经验2年或以上； 2、精通Java并有较全的知识面，熟悉Spring、Springboot、Hibernate、MyBatis等主流框架； 3、熟悉Web分布式系统，熟悉Nginx、Tomcat、Redis/Memcached等应用； 4、熟悉数据库技术(MySQL/Oracle/MSServer)，数据库优化及SQL优化； 5、熟悉Html、JavaScript、CSS、XML等语言和技术； 6、有良好的面向对象思想，了解UML技术和常用的设计模式； 7、有微服务开发，高并发场景开发相关经验。  【公司福利】 1.新三板挂牌企业，管理规范； 2.五险一金齐全，另有交通补贴、餐补、通讯补贴、年终奖金等； 3.公司实行5天7.5小时工作制（朝9晚5点半），享受法定假期、带薪年假、婚假等各种假期； ４.不定期团建活动、员工旅游、节日福利； ５.系统性培训计划，双向职业发展通道，促进您与公司一同成长； ６.满足条件可申请入户珠海，免去你的后顾之忧； ７.良好的办公环境，交通便利，园区设有通勤车； ８.行业领先的公司团队，每日有行业大牛与您分享和交流； ９.高速发展型公司，给到肯努力的你无限的成长空间。  </t>
  </si>
  <si>
    <t>C#开发工程师（Winform/CS）</t>
  </si>
  <si>
    <t>新疆蓝海远大智能科技股份有限公司</t>
  </si>
  <si>
    <t>一、工作职责： 主要负责完成设备或系统对接，以及现有系统平台的改版、开发、调试和维护；  二、职位要求： 1、 学历及专业：计算机软件及相关专业，大专及以上学历。 2、 工作经验：2年以上C# winform开发经验（C/S框架为主）。 3、 专业知识和技能： 熟悉C#语言，MVC，EF架构及winform开发； 熟悉MySql、MSSql等数据库开发，有较强的数据库设计、优化能力； 熟悉OOP、OOD开发思想； 熟悉SQL Server/Oracle/MySQL等常见数据库，具备较强的数据结构设计； 熟悉多线程、WebService/Tcp/Socket等通讯协议； 了解Asp.net开发者优先。 4、态度/特质： 工作态度积极，具有较强的学习新技术的能力和良好的编码习惯、编码能力，富有责任心，注重工作效率； 具有独立分析、解决问题的能力，具有较强的文字表达能力，有一定的文档编写能力，良好的表达和沟通能力； 能够适应出差,到项目现场进行联调工作，可承受一定的工作压力。 三、工作地点及时间： 1、工作地点：深圳研发中心（南山区环球数码大厦）； 2、工作时间：周一至周五 9:00至18:00，周末双休。 四、公司福利 购买五险一金，提供节假日福利，下午茶及各种团建活动~~ 有意者，欢迎随时投简历！！创业型团队，无限机会等你挖掘。期待你的加入！</t>
  </si>
  <si>
    <t>深圳市乐创视讯科技有限公司</t>
  </si>
  <si>
    <t>五险一金 员工旅游 弹性工作 节日福利 带薪年假 全勤奖</t>
  </si>
  <si>
    <t xml:space="preserve">  福利待遇： 1、工作时间：大小周工作制（8:30-18:00），中午休息一个半小时； 2、薪资：8K-15K，可提供住宿； 3、入职缴纳五险一金：养老保险、医疗保险、失业保险，工伤保险，生育保险，住房公积金； 4、员工享有国家法定节假日； 5、不定期组织员工活动；</t>
  </si>
  <si>
    <t>深圳市车安科技发展有限公司</t>
  </si>
  <si>
    <t>五险一金 员工旅游 绩效奖金 年终奖金 弹性工作 免费班车 住房补贴</t>
  </si>
  <si>
    <t>上海健麾信息技术股份有限公司</t>
  </si>
  <si>
    <t xml:space="preserve"> 任职条件： 1、计算机科学与技术、软件工程等相关专业，本科及以上学历，5年以上系统软件开发经验； 2、熟悉面向对象的需求分析和设计方法，能够使用UML建立系统模型，能够深入理解面向对象的编程思想； 3、熟悉B/S架构，熟悉.NET FrameWork体系结构，熟练使用c#编程语言； 4、熟悉关系型数据库模型以及规范化理论，熟悉mySql数据库; </t>
  </si>
  <si>
    <t>C#.NET高级开发工程师</t>
  </si>
  <si>
    <t>五险一金 补充医疗保险 年终奖金 绩效奖金 免费班车 员工旅游 定期体检</t>
  </si>
  <si>
    <t>岗位职责： 1、负责VS.NET产品研发和设计； 2、配合项目要求编写相关研发文档； 3、参与核心难点的技术攻关； 4、对承担的研发进度和质量负责； 5、协助项目经理负责项目相关事宜；  岗位要求： 1、大学本科以上，计算机专业毕业； 2、熟悉VS.NET应用开发，具备良好C#功底,熟悉软件工程； 3、熟悉常用的数据库技术,比如Mysql,MSSQLSERVER,ORACLE等; 4、4年以上软件开发经验，2年以上设计经验； 5、熟悉WPF开发、设备数据通讯相关技术者优先。 6、具备团队合作经验，能承受一定的工作压力者优先。 福利： 1. 保险为五险一金，有带薪年假及年终奖。 2. 无限的职业晋升体系。 3. 双休日，工作时间早上9:00至下午5:30。  工作地点： 深圳市 宝安区 宝源路 名优中心B318 (近地铁罗宝线坪洲站C出口)  欢迎有志之士，加入我们团队！  我们是谁？ 我们走在坎坷的路上 虽然充满能量，但我们不会什么都做，我们只做我们能做好的 与同伴在一起时，我们知道真诚是最有效的沟通，我们互相信任，彼此支撑 在这个风起云涌的时代，我们不跟随庸俗，更不崇尚虚华 我们只对知识有无限的渴望，对寻找事物的真相充满兴趣 我们的灵魂时刻保持敏感，不以恶小而为之，不以善小而不为 我们将双脚坚实地踩在大地上，体验挥汗如雨的痛快淋漓 唯有当完成一件满意的作品时 我们才会迈起睿智的步伐，与我们的朋友一起，去享受那洗尽铅华的从容 我们是一群年轻人，走在追求真理的路上.....</t>
  </si>
  <si>
    <t>软件工程师(C#.net)</t>
  </si>
  <si>
    <t>深圳市图元科技有限公司</t>
  </si>
  <si>
    <t>五险一金 绩效奖金 补充医疗保险 员工旅游 定期体检 专业培训 免费班车 年终奖金</t>
  </si>
  <si>
    <t xml:space="preserve">任职要求：
(1).大专及以上学历,工作经验二年以上；
(2).熟悉B/S开发，能熟练使用Web开发相关的HTML、 DIV+CSS、 JavaScript、 JQuery； (3).2年以上ASP.NET（C#）项目开发经验，精通ASP.NET、C#，参与过大型应用,项目或产品的开发；
(4).具有良好的团队精神，有良好的语言表达能力，学习能力，责任心强，主动性高，良好的代码风格，能独立完全所安排的工作； (5).具有智慧城市管理、社会管理系统、微信第三方平台开发优先。
岗位职责：
(1).参与软件开发项目的管理与实施，理解和分析客户的业务需求； (2).根据系统架构设计完成系统详细设计； (3).根据详细设计完成相应的模块编码以及单元测试编码 ； (4).根据项目具体要求，承担开发任务，按计划完成任务目标； (5).完成软件系统及模块的测试； 福利：年薪100000元以上，五天八小时、五险一金、提供班车、旅游、年终双薪、日用品福利发放等。 </t>
  </si>
  <si>
    <t>C#开发工程师(客户端)</t>
  </si>
  <si>
    <t>深圳市德佳德立互联网金融服务有限公司</t>
  </si>
  <si>
    <t>五险一金 通讯补贴 定期体检 弹性工作 补充公积金 补充医疗保险 专业培训 绩效奖金 年终奖金 员工旅游</t>
  </si>
  <si>
    <t>岗位职责： 1、根据业务需求，基于C#开发语言进行客户端开发设计、实现、单元测试及功能迭代和维护； 2、负责对接底层接口、分析产品的基本功能和实现方式，编写软件工程文档和软件流程图，与策划、UI设计等配合，完成开发工作； 3、辅助参与需求调研、项目可行性分析、技术可行性分析和需求分析; 4、快速学习并掌握项目中使用的新技术，及时反馈开发中的问题，并根据开发过程中的用户体验提出改进建议； 5、总结产品研发经验，持续产品改进，并根据客户，测试部门，实施部门等合理要求进行修改和设计改进，完成产品持续升级； 6、积极主动的配合公司各项任务安排。  岗位要求： 1、专科或以上学历，计算机相关专业，3年以上.Net开发经验； 2、熟练掌握C#，熟悉常用的.Net类库的使用 3、熟悉Winform, WPF的开发 4、熟悉MVVM, MVP,MVC开发模式、 5、熟悉多线程编程，.熟悉常用的设计模式,UML，会编写相应流程图，用例图，类图等 6、具有敏捷开发经验、有程序化相关经验、熟悉数据库，优先考虑 7、具有良好的学习能力、沟通能力，乐于承担工作压力； 8、有技术博客或GitHub开源项目者优先考虑。  我们的福利待遇： ◆工资奖金 ―― 一年2次调薪机会，有前途的公司，自然少不了高薪待遇，这是撒钱正确姿势 ◆多种激励 ―― 月度、期权、年度奖金等 ◆五险一金 ―― 入职就缴纳五险一金，社保一档，公积金全额缴纳 ◆带薪休假 ―― 享受国家规定的各类带薪休假、年假，我们只会多不会少 ◆员工关怀 ―― 尊享各种节日礼品；年度体检，为你的健康保驾护航 ◆上班时间 ―― 5天8小时，我们高效工作不提倡加班，主张工作与生活的平衡 ◆员工活动 ―― 旅游，聚餐，K歌，看电影，拓展…标配通通有 ◆能量福利 ―― 下午茶、点心、水果、蛋糕，公司菜单由你钦点，提高你的战斗力 ◆团队氛围 ―― 部门同事积极友善、热情似火、好相处、同进步 ◆小能培训 ―― 专业培训或知识分享、一起将技能爆棚 ◆员工生日 ―― 生日蛋糕，全员祝福</t>
  </si>
  <si>
    <t>游戏开发工程师（软件）</t>
  </si>
  <si>
    <t>广州云印信息科技有限公司</t>
  </si>
  <si>
    <t>(急聘) java开发工程师</t>
  </si>
  <si>
    <t>深圳讯腾软件技术有限公司</t>
  </si>
  <si>
    <t>五险一金 绩效奖金 包住 年终奖金</t>
  </si>
  <si>
    <t>员工旅游 餐饮补贴 出国机会 年终奖金 弹性工作 专业培训 五险</t>
  </si>
  <si>
    <t>1、负责遵循编码规范，及时完成开发任务，保证项目开发进度； 2、负责对系统进行代码优化、功能维护、性能维护、需求变更； 3、负责技术难点攻关及核心代码编写，把控技术指标和成熟度； 4、负责系统核心功能开发与系统架构； 5、负责数据库性能调优和新技术的研究与使用； 6、解决团队开发过程中出现的疑难问题，优化软件产品性能。 任职要求： 1、全日制本科以上学历，计算机相关专业，3年以上C#开发经验； 2、熟悉ASP .NET MVC/ASP .NET Core/ RWD Frameworks /HTML5 / JavaScript / CSS / JQuery / Web API开发； 3、具有良好的web架构设计和实施经验； 4、熟悉 MS SQL/Oracle数据库，使用过ORM框架，熟悉数据库优化； 5、有扎实的计算机软硬件基础知识，熟悉常见的网络通讯协议； 6、熟悉系统高可用、高性能、高并发方面的技术实践； 7、具备高度的责任心、工作严谨细致，能承受一定的工作压力； 8、具有工作稳定性及较强的保密意识，具备良好的技术文档编写能力； 9、具备计算机中级以上职称或具有企业云平台系统系统(SAAS)架构设计开发经验优先； 10、IOT,AI,声音引擎,区块链,图像处理开发经验优先。 福利待遇 ★ 5天8小时工作制，加班按照劳动法计算加班费。入职即按规定签订劳动合同，购买五险一金； ★ 免费提供住宿（扣水电费），配备空调、热水、衣柜及独立卫生间，免费wifi； ★ 配备福利性员工餐厅，菜品多样，环境优美； ★ 设有医务室、心理咨询室、银行ATM机、超市、网吧、图书室、乒乓球台球娱乐室、运动场等； ★ 节日慰问：劳动节、中秋节等节日发放礼品； ★ 依法律规定享有年休假、婚假、产假、陪产假、丧假等； ★ 设有年终奖金；尾牙抽奖活动：具有丰厚的奖金及礼品； ★ 公司提供系统的培训，及鼓励员工学历（大专、本科）提升并报销50%，同时针对优秀学员提供设有丰厚奖学金！</t>
  </si>
  <si>
    <t>岗位职责: 1. 负责公司小游戏产品架构设计； 2. 负责公司小游戏产品功能模块的设计及开发； 3. 负责公司小游戏产品后续版本的开发和调优； 岗位要求: 1、至少两年以上HTML5游戏开发经验，熟悉常用游戏算法，思维敏捷； 熟悉原生javascript、TypeScript，Python，Lua语言，熟悉js动画效果实现，熟悉面向对象编程开发经验； 2、熟悉WebSocket，熟悉 JSON丶ProtoBuf 等数据协议，精通Construct2，cocos2d-js，Egret，CocosCreator或layabox等至少一种html5游戏制作框架；至少熟悉一到两种国内或国外的HTML5游戏开发引擎； 3、有良好的代码书写、注释和单元测试习惯，熟练运用多种软件设计模式； 4、有完整网游项目研发经验； 5、熟悉常用游戏架构及游戏算法； 6、有小游戏上线产品的开发者优先</t>
  </si>
  <si>
    <t>五险一金 餐补补贴 住房补贴 专业培训 绩效奖金 年底双薪 弹性工作 员工旅游 定期体检 下午茶</t>
  </si>
  <si>
    <t>软件开发工程师(C#工程师)</t>
  </si>
  <si>
    <t>深圳友讯达科技股份有限公司</t>
  </si>
  <si>
    <t>五险一金 免费班车 专业培训 绩效奖金 定期体检</t>
  </si>
  <si>
    <t xml:space="preserve">岗位要求： 1. 本科以上学历，计算机软件、电子通信相关专业 2. 精通Java或C#语言开发，能够熟练使用IDE进行程序开发/编译/发布 3. 熟悉面向对象、设计模式，熟悉多线程、通讯、数据库等开发 4. 熟悉Mysql 、Oracle等至少一种关系型数据库的配置和应用 5. 有仓储物流或工业制造相关软件研发工作经验优先，有敏捷开发经验优先  岗位职责： 1. 参与项目部分功能需求分析、技术评审 2. 配合需求及架构设计人员或组长完成系统、模块、平台或公共模块需求分析或系统设计工作。 3. 根据迭代规划的story，对每个story进行工作量的评估，按时按量完成目标任务。 4. .独立完成任务编码和单元测试用例工作 5. 根据平台设计方案，在组长及构架设计人员指导下完成对与业务平台建设和部门公共模块建设。 6. 根据系统设计需求，按要求使用平台和公共模块，并对平台或公共模块提出改进 7. 协助测试工程师完成模块或系统的功能测试 8. 对自己编写代码质量、规范及提交负责 9. 协助交付项目的现场实施 </t>
  </si>
  <si>
    <t>C# WPF软件开发工程师</t>
  </si>
  <si>
    <t>深圳市易美科软件有限公司</t>
  </si>
  <si>
    <t>岗位职责： 负责公司智能物联网、工业调度控制、智能仓储物流等系统的研发。 重点负责工业监控、通讯组件、工业设备硬件产品协议接入等板块。 参与系统需求分析，撰写需求和设计文档，完成代码编写、调试、测试和维护。 解决软件开发及使用过程中的技术问题，支持和协助处理其他相关的应用问题。   任职资格： 大学专科以上学历，电子、计算机、控制、自动化等相关专业。 熟练C#语言/.NET平台/WPF应用开发，3年以上应用开发经验，至少独立开发过两个项目。 具有良好的编程风格，熟悉网络编程、多线程/多进程编程、高并发编程、中间件概念，掌握各种面向对象技术，熟悉软件开发流程。 熟悉串口RS232、RS485、网络协议（TCP/IP）的应用开发。 熟悉关系数据库（SQL Server、MySQL）应用及开发，至少3年应用开发经验。 了解非关系型数据库的应用开发。 熟悉使用Visual Studio开发环境。 了解大数据（分布式计算、分布式存储、高并发等）架构和应用开发者优先。 具有MES、ERP、生产管理等方面软件开发经验者优先。 具有工业监控/HMI/SCADA/组态/仿真/建模等开发经验者优先。 具有良好而规范的编码习惯和技术文档编写习惯。 具备较好的系统分析设计能力，能够理解并参与系统的设计工作。 工作积极、细心、负责，善于学习，有良好的沟通能力和团队精神。</t>
  </si>
  <si>
    <t>java开发工程师（深圳）</t>
  </si>
  <si>
    <t>深圳市云拓信息科技有限公司</t>
  </si>
  <si>
    <t>深圳中科长城技术有限公司</t>
  </si>
  <si>
    <t>广州交通集团物流有限公司</t>
  </si>
  <si>
    <t>五险一金 补充公积金 餐饮补贴 专业培训 定期体检 出国机会 绩效奖金 年终奖金 弹性工作 员工旅游</t>
  </si>
  <si>
    <t>高级c#开发工程师（2名） 职位要求： 1. 计算机相关专业，硕士学历，3年以上B/S架构软件开发经验，熟悉 .NET Framework各个版本； 2. 掌握C#语言及MVC, LINQ, Jquery, bootstrap, CSS, JavaScript, AJAX, Web Service等技术； 3. 有大型关系型数据库的设计、开发和优化经验，精通MySQL数据库及数据库性能调优，熟悉SQL语言，并能熟练编写存储过程、索引和触发器函数； 4. 具备扎实的面向对象功底，理解并能熟练运用相关设计模式； 5. 熟悉OR-Mapping，WCF，IOC，AOP等技术；  6. 良好的编程风格，具有一定撰写设计文档的能力，书面语言的表达能力强。</t>
  </si>
  <si>
    <t>交通/运输/物流 制药/生物工程</t>
  </si>
  <si>
    <t>五险一金 节日福利 提供午餐 带薪年假 周末双休 年终奖金</t>
  </si>
  <si>
    <t>1、负责前端架构框架、前端技术设计与实现，利用js相关技术开发web前端页面； 2、负责页面兼容，保证页面执行效率，前端模块修改、优化； 3、为产品后期运营提供升级、维护等技术支持，支撑后台人员和产品经理完成项目要求。 4、编写前端web界面需要的数据服务接口； 5、通过各种前端技术手段，提高用户体验并满足性能要求。  任职要求： 1、学历大专以上，2年以上PC端或移动端前端开发工作经验； 2、精通HTML、HTML5、CSS、CSS3、JavaScript等前端技术； 3、熟悉HTTP协议，了解web标准规范； 4、了解MVC和MVVM模式，模块化开发，熟悉常见的前端优化技巧并有实践经验； 5、实际项目使用过vue、angularjs开发，掌握ES6语法发，熟悉微信小程序开发者优先考虑； 6、熟悉掌握前端常用框架，如：jQuery、bootstrap等。   注：该岗位入职药链科技。</t>
  </si>
  <si>
    <t>MES开发工程师(C#)</t>
  </si>
  <si>
    <t>深圳市卓翼科技股份有限公司</t>
  </si>
  <si>
    <t>包住宿 住房补贴 餐补 带薪年假 五险一金 绩效奖金 餐饮补贴 加班补贴 专业培训 节日福利</t>
  </si>
  <si>
    <t>岗位要求： 1、大专及以上学历，35岁以下，计算机电子及软件相关专业 2、有制造系统（MES）管理及开发经验，熟悉MES系统生产管理流程者优先 3、有MES制造执行系统的分析、设计、开发经验者优先，熟悉Orbit系统优先考虑 4、具有C#软件开发经验，能熟练运用SQL Server数据管理及开发 5、具有良好的沟通能力和服务意识，注重团队合作精神 岗位职责： 1、负责MES系统功能开发调试及功能扩展工作，完成指定模块的功能 2、根据用户生产需求，制定系统的二次开发及优化 3、根据用户需求，结合MES需求文档设计各类统计报表及看板数据，协助用户提高管理效率 4、提供内部技术支持，协助用户及维护人员快速解决用户使用中遇到的问题 5、配合领导安排的工作及紧急安排的任务 工作地点：深圳宝安区松岗街道塘下涌工业大道149号。  福利待遇: 1、试用期即按国家规定购买社保及住房公积金； 2、对符合条件的公司员工，可申请人才住房补贴；不定期有保障性住房、公租房等住房福利名额； 3、每年端午节、中秋节、圣诞节等节日均有过节费或礼品，新年有开工利是； 4、提供伙食补贴；内设食堂及餐饮小店，餐饮品种多且全 5、公司包住，配备空调、衣柜、wifi等；在外住宿的职员根据职级可享受200-500元不等的住房补贴（周边租房便捷，租金便宜）； 6、公司设有8个内部俱乐部，如舞蹈、健身、登山、骑行、足球、篮球等俱乐部，不定期组织会员活动； 7、公司内设阅览室、健身房、乒乓球室、羽毛球场、篮球场，丰富员工业余生活； 8、设有革新提案改善奖，项目奖、优秀班组长、月度优秀员工、年度优秀员工等多个奖项； 9、每年根据经营效益及员工工作绩效发放年终奖金，依工作表现给予调薪和晋升机会； 10、为符合条件的员工办理深圳户口，为有需要的员工办理居住证和港澳通行证等证件（部分证件可直接在公司办理）； 11、依法享有法定休假、带薪年休假5~15天/年、婚假、病假、产假、陪护假等假期； 12、每年定期举行中秋游园、生日庆祝会、篮球赛、圣诞活动、卓翼好声音及春节晚会等活动。 13、公司定期给部门发放团建资金，不定期组织团建活动或周边旅游； 14、市内到工厂的班车；</t>
  </si>
  <si>
    <t>软件研发工程师（C#）</t>
  </si>
  <si>
    <t>深圳百迈技术有限公司</t>
  </si>
  <si>
    <t>五险一金 弹性工作 年终奖金 定期体检 行程补贴 商业保险 年底双薪 项目奖金</t>
  </si>
  <si>
    <t>岗位职责 1. 基于C/S架构进行Windows平台应用开发； 2. 分析并解决软件开发过程中的问题； 3.根据设计文档或需求说明完成代码编写，调试，测试和维护。  职位诱惑 1、研发公司，尊重技术，学术氛围浓厚； 2、年底双薪，六险一金，年度体检，部门团建，福利齐全； 3、与国际一流的机器视觉公司同台，快速提升个人能力。  任职要求 1.本科或以上学历，计算机类、数理类专业，1年以上机器视觉AOI行业同岗位经验者，学历不限； 2. 熟练掌握C#，熟悉Visual Studio开发环境；熟悉Windows应用开发，网络通信，多线程，数据库等应用； 3.具备良好沟通能力和团队协作精神、较强的逻辑思维能力； 4. 能熟练阅读中文、英文技术文档。</t>
  </si>
  <si>
    <t>深圳迈宝乐实业有限公司</t>
  </si>
  <si>
    <t>带薪年假 五险一金 全勤奖 节日福利 专业培训 交通补贴 通讯补贴 年终分红 周末双休</t>
  </si>
  <si>
    <t>1、 负责项目产品的规划、需求分析，以及系统的设计、开发、维护和管理； 2、 负责项目中后台的接口编写、接口调试并接入，解决多接口的兼容性问题； 3、 负责解决系统出现的所有技术性问题，并改善系统环境及用户使用体验； 4、 负责项目的IT技术支持，独立完成开发文档的编写，归档； 5、 配合上级完成相关任务目标。 1.    全日制统招大专及以上学历，计算机相关专业。 2.    具有良好的沟通能力和团队合作精神，善于学习，积极钻研，有解决问题的思路方法和刻苦精神，转正后要能独立完成任务，主动交流能力； 3.    有1年以上B/S架构下的管理系统开发经验，熟悉C/S架构，熟悉系统架构设计； 4.    熟悉C#语言，掌握ASP.NET、HTML/XML、CSS、JavaScript、AJAX、Jquery等技术，了解ASP.NET WebForm、ASP.NET MVC工作原理。 5.    熟悉SQL语言，掌握SQL Server等数据库开发技术。</t>
  </si>
  <si>
    <t>ASP.NET（C#）工程师</t>
  </si>
  <si>
    <t>深圳巨全网络技术有限公司</t>
  </si>
  <si>
    <t>深圳市友联天美科技有限公司</t>
  </si>
  <si>
    <t>1.负责公司游戏网站前台和后台开发，并进行完善和升级； 2.与公司相关部门紧密沟通，高质量完成各种游戏活动网页开发。  任职要求： 1.年龄：21-35周岁； 2.全日制统招专科以上学历，计算机、软件工程及相关专业； 3.正直诚实、工作认真细致、反应迅速、有责任感，能够承担较大的工作压力； 4.思维清晰敏捷，逻辑能力强，良好的口头和书面表达能力； 5.1年以上ASP.NET（C#）项目开发经验，互联网公司背景； 6.精通ASP.NET2.0、C#，熟悉SQL Server，熟悉存储过程； 7.熟悉JavaScript、Ajax或者JQuery； 8.善于与其他同事协同工作、极强的学习能力，热爱网络游戏事业，思维灵活； 9.具有良好的编程风格，代码编写严谨，熟悉SQL注入防范； 10.有从事过网络棋牌网站设计者优先。 薪酬待遇： 面议，每周双休。 入职即签订劳动合同，正式员工可享受五险一金； 每年可享受5-15天的带薪年假</t>
  </si>
  <si>
    <t>带薪年假 五险一金 包吃 包住宿 全勤奖 节日福利 绩效奖金</t>
  </si>
  <si>
    <t>工作职责： 1、负责完成软件功能模块的设计、开发、测试和文档编写工作； 2、负责公司业务系统开发与维护； 3、深刻理解前后端分离，与前端开发工程师协作；  4、优化后端响应速度，提升代码的易维护性。 岗位要求： 1、1、计算机相关专业，本科以上学历,一年以上工作经验；一年以上JAVA开发经历； 2、熟悉数据库、tomcat，能够按照SQL99标准手工熟练编写SQL语句，能进行功能模块划分、接口实现，熟悉代码规范、代码可读性可测试性良好； 3、熟悉Spring、SpringMVC、MyBatis等常用后端框架，对JAVA虚拟机有足够掌握; 4、熟悉websocket协义，了解HTTP协议； 5、熟悉MySql，了解mongodb, Redis中的一种，掌握Intellige IDEA、maven工具； 6、熟悉html css JavaScript； 7、熟悉JAVA语言，熟悉消息队列，事务，io、多线程、集合等基础框架技术；  8、对于后端接口能实现自动化测试，使用junit等工具。 薪酬福利： 1、工资收入：基本薪资+绩效工资； 2、福利待遇：吃住补贴+全勤奖+年终双薪； 3、保险保障：五险一金，团体商业险； 4、团建活动：生日会、下午茶、旅游、培训，羽毛球及户外活动小组等业余生活丰富； 5、假期：依据工龄时长享5-15天带薪年假，法定假日按国家规定休假； 6、工作时间：大小周工作制，8小时；作息时间：早上8：30~12点；下午：1：30~6点； 7、升迁机制：有完善的培训和升迁机制，公司文化轻松、活泼，一切以人为本，人性化管理。</t>
  </si>
  <si>
    <t>深圳市艾利特医疗科技有限公司</t>
  </si>
  <si>
    <t>员工旅游 专业培训 绩效奖金 年终奖金 出国机会 定期体检 股票期权 弹性工作</t>
  </si>
  <si>
    <t>向心引力（深圳）科技有限公司</t>
  </si>
  <si>
    <t>工作内容： 1、 在部门领导和项目组长的领导下参与公司软件产品开发； 2、根据业务需求对新技术进行调研学习并运用到产品开发； 3、参与软硬件的联调现场调试； 4、负责编写项目相关技术文档；   任职要求： 1、计算机技术、软件工程或相关专业毕业，本科以上学历，2年以上工作经验； 2、精通C#的软件开发，熟练掌握.net Framework框架； 3、熟练掌握数据库的设计与开发，至少精通一种关系型数据库，如：SQL Server或MySQL； 4、有网络编程、多线程编程的经验； 5、具有完整的应用开发周期经验，熟悉设计、编码、测试、部署等各阶段工作，有一定的项目开发经验，具备良好的编码风格；  6、具备良好的沟通协调能力和团队合作精神。</t>
  </si>
  <si>
    <t>深圳大雷汽车检测股份有限公司</t>
  </si>
  <si>
    <t>通讯补贴 绩效奖金 专业培训 员工旅游 五险一金 员工宿舍</t>
  </si>
  <si>
    <t xml:space="preserve">要求：  </t>
  </si>
  <si>
    <t>汇智众通（深圳）科技文化产业有限公司</t>
  </si>
  <si>
    <t>周末双休 带薪年假 五险一金 全勤奖 节日福利 绩效奖金 年终奖金 零食柜 年度体检</t>
  </si>
  <si>
    <t>任职要求： 1、大专及以上学历，计算机、网页设计等相关专业； 2、熟练掌握并使用符合W3C标准的HTML5相关技术（JavaScript/CSS3/WebSocket等）； 3、了解不同操作系统及浏览器的兼容性区别(Win/Mac,Chrome/Safari/Mozilla/IE)； 4、能熟练运用一种常见JS开发框架，如JQuery、Vue、等，有pc和移动开发相关经验； 5、使用 HTML/CSS/Javascript/Ajax等Web技术，开发符合W3C标准的前端页面; 6、配合设计，精准完成设计交互和体验；配合后台开发工程师，完成WEB页面的交互功能、联调等工作; 7、对WEB页面的整体优化和效率调优；对WEB前端相关技术的研究。 8、善于使用前端的基本调试工具，熟练手写代码；有责任心、较强的学习能力，具有良好的团队合作、协作精神； 9、对页面优化有一定的认识.对页面的加载速度，时间，大小进行优化，尽量减少请求，页面下载大小; 10、有1年以上微信小程序/公众号开发经验。  PS：应聘过程需要带上开发的小程序或者公众号过来喔~~</t>
  </si>
  <si>
    <t>C# .NET 开发 人员</t>
  </si>
  <si>
    <t>深圳九明珠信息科技有限公司</t>
  </si>
  <si>
    <t>五险一金 年终奖金 员工旅游 绩效奖金</t>
  </si>
  <si>
    <t xml:space="preserve"> 岗位职责 1、根据需求文档细化需求，并完成项目开发； 2、熟悉医院业务流程，总结归纳，业务知识参与新系统的研发。  任职资格： B/S 方向 1、2年以上.net开发经验，熟悉 web 开发技术； 2、掌握sqlserver数据库开发； 3、有面向对象的分析、设计和开发经验，具备良好的代码风格； 4、良好的沟通能力和学习能力； 5,、有医疗软件开发经验优先录用； 6、熟悉C#开发。  工作地点为深圳市，能服从短期出差安排。 </t>
  </si>
  <si>
    <t>岗位职责： 1.   参与系统的详细设计工作。 2.   负责系统的编码实现。 3.   负责系统自测及优化修改工作。 4.   完成系统日常运维及支持工作。 任职要求： 1.   计算机相关专业，本科以上学历，至少有1年以上工作经验或实习经历。 2.   熟练掌握WinForm程序开发，或ASP.NET Web编程。 3.   熟悉C#中网络通讯、多线程、数据库、XML等相关开发技术。 4.   熟悉SQL编写，至少熟练使用MS SQL Server、Oracle和MySQL中的一种。 5.   编码规范、高效，有较好的文档编写能力。 6.   工作责任心强，做事积极主动，思路清晰，有良好的沟通和团队协作精神。</t>
  </si>
  <si>
    <t>职位描述：  1、负责公司微信、小程序和APP项目开发，公司自媒体平台开发  2、负责完成项目测试、上线交付和维护；  3、参与需求规划工作及项目跟进；  4、负责公司APP产品的市场调研、需求分析、产品设计，代码开发及测试维护；  5、能独立完成APP开发及测试，验证产品的可行性及用户体验；   职位要求：  1、具有java c# ,Objective-C开发经验；  2、具有微信方、小程序面开发经验，微信开发，微信支付，支付宝支付等；  3、具有良好的学习能力和解决问题的能力，有较好的适应能力和抗压能力；  4、熟悉Maven构建工具，熟悉Linux部署环境；.熟悉JavaScript、Bash等脚本语言  5、熟悉js、html、css 以及JQuery、JSON、移动端开发  6、熟悉Android或iOS下的网络通信机制，熟悉 HTTP、HTTPS、TCPIP等网络通信编程技术</t>
  </si>
  <si>
    <t>深圳华视电子读写设备有限公司</t>
  </si>
  <si>
    <t>岗位要求： 1、计算机软件或数学等相关专业毕业，本科以上学历； 2、熟悉C#、WinForm、WPF等开发，能熟练使用模板、Style、Trigger、绑定、动画等技术、并能独立写自定义控件； 3、熟悉面向对象的编程思想和各种算法,扎实的OOP编程基础，掌握常用的设计模式，MVC， MVVM等框架； 4、熟练掌握WCF,WebService等编程应用技术；。 5、熟悉C/S架构的项目开发及维护，熟悉多线程编程技术以及业级应用开发的三层架构； 6、熟悉串口（USB，RS232）等通信接口编程（优先）； 7、具备良好的沟通表达能力、团队协作能力以及责任心。  工作职责： 1、负责C#客户端和服务器端应用开发； 2、能够独立负责软件故障的诊断、定位、分析和调试。； 3、与项目组成员、交互设计师配合，实施软件编程工作以满足详细设计方案。； 4、编写软件产品文档以实施软件文档计划，管理相关软件文档。  转正后员工可申请入住宿舍。</t>
  </si>
  <si>
    <t>C#开发工程师(WinForm)</t>
  </si>
  <si>
    <t xml:space="preserve">1、参与开发产品或新的系统或模块的研发工作； 2、负责现有业务系统的维护、分析、优化； 3、编写相应的文档、参与单元测试；  4、解决系统产品中的技术难题，编写高质量的代码。  任职要求： 1、大专及以上学历，计算机科学与技术、软件工程、自动化等相关专业； 2、 精通C#、WinForm, 2年以上.NET编程经验（非嵌入式）； 3、 熟悉面向对象设计、设计模式； 4、 熟悉SQL Server数据库，熟练使用SQL语言，掌握存储过程； 5、 熟悉常用设计模式； 6、 富有团队精神，责任心强，有强烈的竞争意识，能积极面对工作的挑战。 7、 具有良好的沟通能力、理解能力、代码编写习惯和文档编写能力； 8、有过ERP、MES系统开发经验者优先考虑； 9、有过Asp.net开发经验者优先考虑；  10、主动性强，有敬业精神，勇于面对困难和接受挑战，能适应加班，有责任心；  性格特征：属自我激励类型，乐于并且有较强学习能力；责任心强，工作投入度高，自我要求严格 经历方面：最好具备从零到一的创业经历   </t>
  </si>
  <si>
    <t>深圳市鑫信腾科技有限公司</t>
  </si>
  <si>
    <t>上海畅联国际物流股份有限公司</t>
  </si>
  <si>
    <t xml:space="preserve">岗位职责： 1、根据项目设计需求，完成项目前端的软件设计与开发； 2、独立完成软件功能模块的新增与优化； 3、对现有软件平台架构设计与开发； 4、负责自动化设备开发测试维护； 5、上下位机通信开发调试； 6、编写设备说明书及开发说明书。 岗位要求： 1、大专及以上学历，计算机或自动化专业等； 2、具备3年以上非标自动化软件编程经验，有控制器上位机软件开发经验优先考虑； 3、熟练VB.net或C#.net编程语言，熟悉多线程、数据库结构、SOCKET网络编程等； 4、具备较强的责任感，善于与人沟通、合作，能适应出差和加班。 </t>
  </si>
  <si>
    <t>五险一金 餐饮补贴 通讯补贴 专业培训 绩效奖金 年终奖金 定期体检</t>
  </si>
  <si>
    <t>1、大专及以上学历; 2、有2年以上的Java和Java Web应用开发经验; 3、精通 html、javascript、css、xhtml、xml、servlet、jsp、jdbc、Web Services等常规开发技术； 4、熟悉Oracle和MSSQL数据库结构，熟练掌握PL/SQL和SQL语言开发； 5、熟悉Tomcat、JBoss、WebLogic、WebSphere、等主流 WEB应用服务器; 6、对Struts, Spring,Hibernate框架运用熟练者优先; 7、有2年以上J2EE项目开发经验者优先； 8、有 3PL ERP项目开发经验者优先(运输,订舱,库存,进出口等业务基础知识)； 9、具有项目管理基本知识,有项目需求分析能力; 10、具有高度的责任心、较强的独立工作能力和沟通表达能力及团队协作精神； 11、能按照规范的开发流程完成编码，具有规范的开发文档编写能力； 12、有较好的英语口语及书写沟通能力; 13、具有EDI相关项目开发经验者优先.</t>
  </si>
  <si>
    <t>五险一金 免费班车 专业培训 定期体检 弹性工作 出国机会 年终奖金 绩效奖金</t>
  </si>
  <si>
    <t>上班地点：龙华富士康  工作内容： 1、根据部门业务发展开发适宜的系统； 2、发现系统BUG并及时修复、维护，降低系统运行故障率，确保系统顺利运行；  岗位要求： 1统招本科以上学历，两年以上工作经验； 2、熟悉C#、.net等设计开发代码； 3、熟悉主流数据库SQL Server及SQL语言或者ORACLE。</t>
  </si>
  <si>
    <t>Web前端开发工程师（电商）</t>
  </si>
  <si>
    <t>广州恒越电子科技有限公司</t>
  </si>
  <si>
    <t>c# net软件工程师(web)</t>
  </si>
  <si>
    <t>深圳市赛菲姆科技有限公司</t>
  </si>
  <si>
    <t>五险一金 节日福利 绩效奖金 带薪年假 股份期权 专业培训 假期旅游 邻近地铁 弹性工作</t>
  </si>
  <si>
    <t>五险一金 员工旅游 绩效奖金 年终奖金 带薪年假 全勤奖 节日福利 加班补贴</t>
  </si>
  <si>
    <t>岗位职责：  1. 按照项目要求进行功能实现和代码优化； 2. 对现有产品和新项目的迭代和优化更新升级工作； 3. 新功能的分析功能设计和代码的编写； 4. 单元模块代码测试。 任职要求： 1. 有大型互联网平台开发或开发经验优先； 2. 有稳定成熟的上线运行的互联网产品； 3. 有公众号开发经验优先； 4. 精通C#，熟悉Asp.net MVC、Asp.net WebAPI、EF framework、WCF等技术； 5. 精通JavaScript，HTML5，CSS3，熟悉DIV+CSS页面架构与布局； 6. 有实际jQuery、ExtJS、AngularJS、React、Vue.js或Bootstrap项目开发经验者优先； 7. 熟悉.Net分布式开发，.NET Core优先，能够实际上手开发.NET Core Web 开发； 8. 熟练使用Mysql/SQL SERVER数据库开发； 9. 具备良好的编程习惯、沟通能力及团队协作意识。 10.好学上进，耐心细致，有责任心， 工作勤奋，善于思考问题，具有团队合作精神，积极主动。   工作时间：5天半工作制，一天7.5小时 周一至周五：AM 8:30-12:00 PM 14:00-18:00 周六：AM 8:30-12:00  福利： 1、五险一金、全勤奖、绩效奖、加班补助、餐补、带薪年假、节假日福利、员工旅游、年终奖金； 2、公司提供微波炉、冰箱； 网址：http://www.sfirm.cn 附近站台：富泉新村、美丽365花园西、龙华汽车站（距离我司3分钟路程）
地铁站：清湖地铁站（距离我司7分钟路程） 公司地址：深圳市龙华新区清泉路锦华发工业区5栋4楼</t>
  </si>
  <si>
    <t>岗位职责： 1、负责WEB网站前端实现与优化，包括PC、小程序、APP端； 2、熟练使用JavaScript进行代码构建，完成产品设计的各种特效； 3、保持高效的前端性能，优秀的代码可维护性，良好的浏览器兼容性； 4、同后台相关开发人员协作，获取后端数据后进行效果展示； 任职要求： 1. 大专及以上学历，具有三年以上web前端相关研发经验； 2. 掌握互联网产品开发相关流程和工作模式； 3. 扎实的前端基础知识（HTML,CSS,JavaScript），掌握HTTP协议，能从实际角度出发提升Web性能； 4. 熟悉前端工程化与模块化开发，并有实践经验（如gulp/webpack、Vue/React等）； 5.思维敏捷，热爱前端开发事业，出色的团队合作能力，具有电商开发经验优先。</t>
  </si>
  <si>
    <t>职责描述： 负责海外账务系统的开发与维护  任职要求： 1.具有UiPath、Automation ANYWHERE等应用开发经验者优先； 2.具备良好的学习能力，能快速学习和掌握新技术，并能主动了解行业的新技术和新产品动态； 3.具有良好的工作态度、沟通技巧和团队协作精神； 4.精通 C#，2年以上Net框架和C#开发经验，熟悉VS2010或VS2012的使用； 5.计算机、控制工程、通信等相关专业毕业、本科以上； 6.英语水平较好者优先</t>
  </si>
  <si>
    <t>深圳市德奥信息技术有限公司</t>
  </si>
  <si>
    <t>五险一金 定期体检 年终奖金 期权分红 餐饮补贴 绩效奖金 员工旅游 专业培训 通讯补贴</t>
  </si>
  <si>
    <t xml:space="preserve">职位描述： 1、参与公司产品设计与项目的需求分析，编写系统相关技术文档； 2、承担模块的详细设计、代码开发和单元测试； 3、编写相关技术文档，参与系统的维护和改进工作； 4、搭建系统开发环境，完成系统框架和核心代码； 5、程序流程或算法设计及实现，解决开发中的技术问题。 6、 能够与整个产品研发团队高效地沟通与协作，有创新意识；   1. 三年以上工作经验，熟悉微软.net平台，精通C#语言，对面向对象编程思想有深刻理解； 2. 丰富的C/S（WPF/Winform/Dev）和B/S(MVC/EasyUI/其它前沿前端框架)开发经验； 3. 有Oracle、Sqlserver、MySql等关系型数据库开发经验； 4. 有良好的编码习惯，较强的学习能力，良好的理解、沟通能力及团队协作能力； 5. 有网络编程、多线程编程、熟悉c++编程的经验优先； 6.精通C#Winform、WPF编程，熟悉常用开发框架如WebService.NetRemoting、WCF的使用，有一个以上基于框架的项目开发经验；熟练掌握XML、SQL存储过程、设计模式等开发语言及技术； 7.精通数据结构和系统架构设计，熟悉常用应用系统架构和软件开发流程； 8.熟悉TCP/IP等网络协议，精通C#网络编程。具备与硬件设备对接相关开发经验者优先； 9. 对AI技术有一定了解或有大数据项目开发经验的优先考虑； 10.能按公司要求出差到项目现场。 </t>
  </si>
  <si>
    <t>C#/.net高级软件工程师</t>
  </si>
  <si>
    <t>深圳市泰管家健康管理有限公司</t>
  </si>
  <si>
    <t>五险一金 定期体检 员工旅游 绩效奖金 年终奖金 私家医生服务</t>
  </si>
  <si>
    <t>岗位职责: 1. 负责设计与实现数据开放平台RESTful API，为公司及合作伙伴提供业务支撑以完成合作。 应用 HTML5 技术设计与实现数据平台所需的业务展现层模块; 2.负责功能模块的分析设计和开发工作，进行核心代码开发及单元测试； 3.撰写技术实现及接口文档；参与技术方案讨论并进行技术方案的验证； 4.注重架构，通过架构最大限度减少重复代码量，提高代码质量和规范，增加系统的性能，稳定性和横向扩展能力；  任职要求： 1、本科及以上学历，至少五年以上软件开发实际工作经验，必须具有独立的开发能力； 2、熟悉面向对象设计和设计模式； 3、精通c#、asp.net，html、javascript，ajax, wcf，多层框架和设计模式开发； 4、熟练掌握mysql，mssql等主流数据库开发技术，可以编写复杂sql语句、视图、存储过程与函数； 5、熟悉web项目的整体设计与部署，具有系统性能优化经验，能基于业务需求进行系统分析和系统设计；清晰的软件分层概念； 6、精通使用visualstudio，svn等开发工具，有良好的代码风格和逻辑能力； 7、具备较强的工作主动性及创新精神，对业界的发展动态有比较密切的关注；  人才招聘： 目前公司正处于快速成长阶段，由于发展需要，现拟提供不低于行业平均水平的薪酬待遇，诚邀热爱健康、对体检就医行业有一定认知、有梦想及创业激情的青年才俊加盟，创建了集“体检服务、数据分析、健康档案、健康管理、在线咨询、绿色就医”为一体的健康服务平台。  加入泰管家，您将获得： 1、一经录用，公司提供优于同行业水平优厚待遇； 2、五险一金； 3、每周5天*8小时工作时间，周末双休； 4、享受各类法定有薪假期，婚假、产假、丧假、年假、工龄假等； 5、公司员工享受公司免费提供私家医生服务，绿色就医通道（含直属亲戚）、管家服务、专家问诊、员工内部价体检等； 6、春节、元宵节、妇女节、母亲节、父亲节、儿童节、冬至提前下班； 7、丰富多彩的员工活动、下午茶点、羽毛球/爬山活动、员工生日party及节假日福利等； 8、公平的晋升机会及良好的职业发展平台； 9、星级写字楼、轻松、自由的团队氛围，开放式的管理理念。  泰管家，将会是成就您人生梦想的地方！ 联系方式：0755-88898558 上班地点：深圳市南山区华润置地大厦19楼1908室。 公司网址：www.tgjcare.com</t>
  </si>
  <si>
    <t>对日JAVA软件工程师</t>
  </si>
  <si>
    <t>苏州乔客云数据科技有限公司</t>
  </si>
  <si>
    <t>C#工程师(WPF方向)</t>
  </si>
  <si>
    <t>深圳市财盈通科技有限公司</t>
  </si>
  <si>
    <t>上海平欣电子科技有限公司</t>
  </si>
  <si>
    <t>周末双休 带薪年假 年终奖金 节日福利 五险一金</t>
  </si>
  <si>
    <t>弹性工作 带薪年假 五险一金 免费班车 绩效奖金 节日福利 专业培训 大小周休</t>
  </si>
  <si>
    <t>1、 从事对日软件项目；详细设计、开发和测试等工作； 2、日语N4级水平以上，熟练读懂日文式样书； 任职要求： 1、大专以上学历，1-3年java开发工作经验； 2、能够熟练地在日文开发环境中进行开发和测试工作； 3、该岗位为外派性质，工作地点：上海杨浦区或嘉定区。</t>
  </si>
  <si>
    <t>岗位职责： 1、负责完成开发任务，以客户端程序开发为主 2、负责平台代码编写，包括系统设计、详细设计、编码、单元测试等； 3、根据需求进行项目升级、维护工作。  任职要求: 1、计算机相关专业，本科及以上学历 2、3年以上WPF开发经验，熟悉WPF框架各方面的技术，理解掌握MVVM模式并有相关项目经验 3、熟悉软件工程原理，面向对象程序设计、多线程编程，socket网络编程 4、熟悉数据库相关编程， 5、熟悉使用各类通讯协议的接口，如：webservice、restful等； 6、工作态度积极，具有较强的学习新技术的能力和良好的编码习惯、编码能力，富有责任心，注重工作效率，具有良好的交流沟通能力，有较强的团队合作精神.   欢迎有志于电子商务和优秀人才加入到我们的团队中来! 我们是一支充满朝气与活力的团队，  致力于为大家提供一个广阔的职业发展平台，更为大家提供： 1、福利： ①.年终奖：年底双薪； ②.五险一金； ③.假期安排：依法享有国家规定的各种法定假日，带薪年假、婚假、产假、病假、丧假等； ④.节日福利：公司在端午节、中秋节等重大节日为员工发放节日慰问品或过节费； ⑤.员工活动：公司每年会举行一次大型年会活动；公司或部门不定期组织各项文娱活动,丰富员工的业余生活。 2、培训：提供入职培训，同时也会不定期为员工组织相关培训； 3、晋升：内部晋升机会多，鼓励员工内部晋升； 4、试用期1-3个月； 5、工作时间：大小周制，7.5小时／天，9:00-12:00，14:00-18:30；  欢迎您加入到我们的团队中来。 让我们携手共创辉煌明天！</t>
  </si>
  <si>
    <t>五险一金 员工旅游 交通补贴 餐饮补贴 通讯补贴</t>
  </si>
  <si>
    <t>岗位要求：  任职要求： 4、熟悉常用的前端MVVM框架：React、Vue等； 5、全日制本科，计算机，软件工程及相关专业。3年以上实际开发经验。可接受出差。</t>
  </si>
  <si>
    <t>C#.NET软件开发工程师-深圳-00031</t>
  </si>
  <si>
    <t>java初级开发工程师</t>
  </si>
  <si>
    <t>上海百事灵科技有限公司</t>
  </si>
  <si>
    <t>五险一金 员工旅游 餐饮补贴 年终奖金 定期体检 出国机会 专业培训 绩效奖金 节日福利</t>
  </si>
  <si>
    <t>C#.net高级软件工程师</t>
  </si>
  <si>
    <t>深圳市正能量网络技术有限公司</t>
  </si>
  <si>
    <t xml:space="preserve">岗位职责： 1、按照设计能按质按量的完成代码 2、分析，调试并解决软件开发过程中的问题  任职资格： 1、计算机相关专业本科以上学历 2、一年以上JAVA开发经验；一年以上Web开发经验； 3、掌握mysql,oracle,mssql 其中1种主流数据库 4、熟悉Eclipse开发环境，精通Spring,Hibernate,Struts2等框架,熟悉WebService开发,了解Maven3.X 5、极强的沟通表达能力、学习能力，较强的责任心与团队精神 6、有一定协调组织能力 7、培训机构优秀者可考虑 8、其它事宜 </t>
  </si>
  <si>
    <t>专业培训 通讯补贴 绩效奖金 年终奖金 弹性工作 五险一金 员工旅游 定期体检 股票期权</t>
  </si>
  <si>
    <t>我们期待什么样的你？ 1.大专以上学历，计算机相关专业。 2.有五年以上.Net平台下软件开发和设计经验。 3.掌握软件工程理论和方法，精通软件开发过程，参与过两个以上的大型项目开发。 4.C#语法基础扎实，熟练掌握asp.net、MVC、ORM原理及使用技能。 5.熟练使用 MS SQL/Oracle数据库，熟练编写存储过程和触发器。 6.具有良好的学习、组织、分析、协调和沟通能力，能够承受较大的工作压力，有较强的责任心和事业心。 7.熟悉div+css页面布局及主流前端框架（angular.js、 ionic等）优先。  作为可能的项目负责人选，我们希望你有3年以上互联网平台开发工作经验，较强的用户体验意识和经验；有大数据集处理、项目团队管理经验者优先。   公司有哪些优势？ 公司是完全技术导向型的，70%的员工是开发工程师（很强的工程师文化），从70年代到80、90年代均有，是一群卓而不群的人； 公司正处于高速发展期，业绩连续半年创新高，期待优秀人才开拓新兴市场； 富有朝气的公司，平均年龄为90后，开放、民主、鼓励创新，纯互联网化的公司氛围；  COME ON，加入我们这个快乐的大家庭吧！ 更多关于公司的信息，请访问公司官网：www.bom.ai 小声说一句，不看网站真是你的损失，因为我们是一家不（HENG）一（NIU）样（CHA）的公司</t>
  </si>
  <si>
    <t>ASP.NET企业应用开发经验，对面向接口编程有深刻理解； 熟悉Oracle数据库； 能熟练编写SQL语句与存储过程； 熟悉ajax、JS、HTML5、CSS等前端页面技术； 有企业BPM平台建设经验，熟悉BPM产品，如：Ultimus、K2等优先。</t>
  </si>
  <si>
    <t>中高软信息技术（北京）有限公司</t>
  </si>
  <si>
    <t>紫光日东科技（深圳）有限公司</t>
  </si>
  <si>
    <t>五险一金 交通补贴 餐饮补贴 周末双休 专业培训</t>
  </si>
  <si>
    <t>一、岗位职责: 1、全程参与软件项目的需求分析、设计、开发及测试等几个阶段； 2、参与软件质量管理，负责保障代码质量，软件项目的持续优化、改进工作； 3、参与技术难题攻关、组织技术积累、分析并解决软件开发过程中的问题； 4、配合项目经理完成相关任务目标。 二、岗位要求： 1、大专以上学历，有计算机语言者优先(C语言、C++、C#、JAVA、.Net、PHP等一种即可)； 2、计算机（应用、网络、科学技术）、软件工程、电子信息、机械、自动化等相关专业； 3、学习能力强，喜欢研究新技术，良好的沟通能力及团队合作精神，责任心强； 4、可接收签三方协议的实习生。 三、职业规划： 1、技术型发展计划：软件开发工程师――领队/系统分析――系统架构设计――技术领导――首席技术官（CTO） 2、管理型发展计划：软件开发工程师――领队/系统分析――项目经理/领域专家――高级项目经理――项目负责人 四、相关待遇： 1、薪资待遇：按进入的项目组及负责的相关模块不同，在4500―9000元/月不等，并享有项目津贴及年终奖等相应奖金。 2、工作时间：周一至周五，9:00――18:00，休息日均按国家法定假日施行。 3、享受国家规定的保险福利待遇（五险一金、带薪年假、各项补助等）； 4、公司福利：餐费补贴、通讯补贴、电脑补贴、专业培训、节日福利等。</t>
  </si>
  <si>
    <t>任职资格： 1、3年以上后端开发工作经验，本科以上学历； 2、精通C#开发，windows环境，B/S模式，懂SQL数据库存开发，懂存储过程优先； 3、对系统安全、面向对象开发有深入理解，具备独立开发项目或功能模块的能力； 4、熟悉关系／非关系型数据库的使用，了解基本的设计、优化原则； 5、了解分布式开发，有架构经验者优先； 6、有OA，WMS，MES系统开发经验优先； 7、具有良好的沟通能力和团队合作意识，能承受一定的工作压力。 岗位职责： 1、负责工厂管理系统后端功能的开发和维护，并根据需求优化产品速度、安全性、稳定性； 2、对Web后端新技术进行预研，掌握业内主流架构技术，保持公司后端开发技术的先进性； 3、优化与重构后端代码，并整理出可重用的代码模块； 4、配合产品经理通过各种后端技术手段，提高产品的性能； 5、按部门经理要求完成相关工作。  如对此职位有兴趣，可联系人力资源部：13528857969（微信同号）</t>
  </si>
  <si>
    <t>Java开发工程师（YD1zh）</t>
  </si>
  <si>
    <t>北京东方国信科技股份有限公司</t>
  </si>
  <si>
    <t>深圳市融汇通金科技有限公司</t>
  </si>
  <si>
    <t>五险一金 补充医疗保险 员工旅游 专业培训 定期体检 股票期权 年终奖金 一年多次调薪 行业领军企业 周末双休</t>
  </si>
  <si>
    <t>岗位职责： 1、公司商业智能和大数据分析平台产品的研发、产品功能维护与开发； 2、负责电子表格excel插件的开发、word分析报告功能开发。 岗位要求： 1、本科或以上学历，计算机相关专业； 2、具有4年以上.net应用开发经验，精通C# GUI及office/WPS插件开发，精通C# 控件开发  ; 3、熟练掌握JavaScript、HTML5、CSS3等技术； 4、工作积极主动，有良好的团队合作精神。 技能要求：.net（C#）、JavaScript、HTML5、CSS3</t>
  </si>
  <si>
    <t>五险一金 员工旅游 年终奖金 定期体检</t>
  </si>
  <si>
    <t xml:space="preserve">工作职责: 1、完成软件系统代码的实现，编写代码注释和开发文档。 2、辅助进行系统的功能定义，程序设计。 3、根据设计文档或需求说明完成代码编写，调试、维护。 4、分析并解决软件开发过程中的问题。 5、具有良好的学习能力，能够快速在团队中成长起来满足开发需求。 6、完成项目经理安排的其他工作。 任职资格: 1、本科及以上学历，两年以上工作经验。 2、熟悉spring、mybatis、spring MVC等框架。 3、熟悉JavaScript、JQuery、AJAX、HTML、CSS、bootstrp、ECharts等等语言。 4、熟悉Tomcat、websphere、weblogic、jboss等应用服务器，并熟练掌握应用服务器的使用。 5、具备一定的MPP、Oracle、mysql、sqlserver数据库编程技术；有一定SQL基础。 6、具备良好的协调能力，沟通流畅。 7、团队合作意识强，对软件开发感兴趣、有激情，积极上进、能够承受一定的工作压力。 8、具有运营商行业工作经验者优先。 </t>
  </si>
  <si>
    <t>深圳国泰安教育技术有限公司</t>
  </si>
  <si>
    <t>五险一金 年终奖金 专业培训</t>
  </si>
  <si>
    <t>1. 负责项目业务开发相关任务； 2. 负责数据存储结构设计； 3. 负责生产环境运维问题处理； 4. 负责项目需求分析，参与需求评估； 5. 协助项目经理前期估算项目时间及风险; 6. 优化现有项目程序架构; 7. 调用项目中需要用到的相关技术. 任职资格： 1. 大学本科以上学历; 2. 精通C#开发语言，5年以上的后端程序开发经验； 3. 熟练掌握面向对象理论；熟悉异步访问、多线程等理论和核心技术； 4. 熟悉Socket、WebSocket等技术； 5. 熟悉redis或memcached等缓存技术优先； 6. 至少有两个以上成功项目案例。</t>
  </si>
  <si>
    <t>系统工程师（C# .NET VB） (职位编号：A)</t>
  </si>
  <si>
    <t>深圳职人网络技术有限公司</t>
  </si>
  <si>
    <t>互联网/电子商务 专业服务(咨询、人力资源、财会)</t>
  </si>
  <si>
    <t>五险一金 带薪年假 年终奖金 包吃包住 周末双休</t>
  </si>
  <si>
    <t xml:space="preserve">（1）1年以上VB.net或C#.NET开发经验。 （2）熟悉ERP管理。 （3）MAH系统维护与二次开发。 （4）数据库开发经验。 （5）日语优先 ----------------------------------- 联系人：职人网 电话：0755-23321377 邮箱：list@zhiren.ren 更多职位请猛戳我→http://www.zhiren.ren </t>
  </si>
  <si>
    <t>应用开发工程师（软件C#）</t>
  </si>
  <si>
    <t>深圳一电科技有限公司</t>
  </si>
  <si>
    <t>五险一金 定期体检 年终奖金 通讯补贴</t>
  </si>
  <si>
    <t>.net/c#软件开发工程师-YF0102</t>
  </si>
  <si>
    <t>深圳市凯达尔科技实业有限公司</t>
  </si>
  <si>
    <t>五险一金 绩效奖金 餐饮补贴 年终奖金 专业培训 员工旅游 定期体检 文体活动丰富 节日福利</t>
  </si>
  <si>
    <t>岗位职责： 负责基于http通信方式的API及后台处理系统设计、开发，包括移动客户端后端服务、平台间通信及数据交互接口、移动支付后端处理、第三方平台对接服务等。  职能要求： 1、 全日制本科及以上学历，计算机或电子相关专业； 2、精通JQuery开发、Json解析、处理； 3、熟悉webservice与移动端APP交互； 4、熟悉MSSQL、Oracle等数据库操作； 5、有相关平台API接口对接开发经验； 6、有移动客户端后台开发经验，移动支付后台处理开发经验等。  公司福利: 薪资：公司为员工提供行业市场有竞争力的薪酬。 奖金：公司根据员工年度工作业绩及公司年度目标达成情况发放奖金以激励员工。 五险一金：公司按照国家和地方相关规定为员工购买养老、医疗、失业、工伤、生育等社会保险和住房公积金。 节日福利：在春节、端午节、中秋节等中国传统节日为员工提供实物或现金福利。 用餐补贴：为员工提供中餐补贴。 其它福利：员工结婚、生育、生日、丧事等，为员工提供礼金或精美礼品。 体检福利：为保证员工健康工作，每两年组织全面体检。 文体活动：公司成立生活协会，定期组织文体活动，生日会，聚餐，旅游等丰富的活动。 公司帮助员工进行职业发展规划，提供各种培训与学习机会，以提高员工能力。 培训发展： 入职培训：企业文化、规章制度、商务礼仪、岗位技能、产品知识、安全知识、心态等 在职培训：专业技能、管理技能、人力资源管理、财务管理、风险管理、法律知识、产品知识、技能开发等等。 外部培训：公司定期外聘讲师进行外训及外部拓展。</t>
  </si>
  <si>
    <t>广州晟能电子科技有限公司</t>
  </si>
  <si>
    <t>深圳好买好卖网络有限公司</t>
  </si>
  <si>
    <t>高薪诚聘软件开发工程师(.NET C#)</t>
  </si>
  <si>
    <t>深圳德坤物流有限公司</t>
  </si>
  <si>
    <t>建筑/建材/工程 仪器仪表/工业自动化</t>
  </si>
  <si>
    <t>五险一金 餐饮补贴 专业培训 弹性工作 年终奖金 绩效奖金 补充公积金</t>
  </si>
  <si>
    <t>一、任职要求： 1、计算机，软件开发等相关专业本科以上学历； 2、熟悉并熟练掌握开发的软件项目所需的相关软件技术；熟悉设计模式,对面向对象和模块化设计有深刻理解； 3、熟练掌握Java、Junit、J2EE、UML、XML、OOAD、Webservice，熟悉 Spring、Hibernate、Struts 等框架； 4、掌握MySQL，熟悉MongoDB，Oracle等数据库优化和开发； 5、3年或以上开发工作经验，有较强的系统分析能力。  二、办公室地点：广州市萝岗区科学大道182号创新大厦C2栋502室  三、工作时间：办公室人员：五天工作制，周一至周五9:00-12：00，14:00-17：45，周六日双休。 项目人员：依项目进度而定  四、公司福利：法定节假日、带薪年休假、购买五险（养老、医疗、生育、工伤、失业）一金、工作餐补助、康乐活动等等</t>
  </si>
  <si>
    <t>五险一金 带薪年假 年终奖金 绩效奖金 员工旅游 节日福利</t>
  </si>
  <si>
    <t xml:space="preserve">任职要求： 1.有良好的代码习惯和代码阅读能力，要求结构清晰，命名规范。 2.扎实的html5，css3，JavaScript基础知识，熟悉W3C网页标准。 3.了解vuejs，具有前端组件化思维，要求编写可复用的vue组件。 4.熟练移动端布局，能很好的解决移动端兼容性方面问题。  福利待遇： 1、晋升渠道：良好的晋升机制，公平的竞争环境 2、免费培训：系统全面的培训和宽松的学习氛围 3、地理环境：工业园区内，干净整洁，通风采光极佳 4、白领办公：专用卡座，中央空调、微波炉、冰箱任您使用 5、生日福利：生日礼金、节日慰问礼品齐全 6、其他福利：公费旅游、年底双薪、五险、春节享受十天以上带薪年假 </t>
  </si>
  <si>
    <t>五险 专业培训 弹性工作 交通补贴 通讯补贴 专业晋升渠道 部门氛围好 包吃包住</t>
  </si>
  <si>
    <t xml:space="preserve">岗位职责： 1、参与开发公司项目的编码、测试、文档编写工作； 2、配合项目经理完成项目计划任务，配合项目经理完成各项目环节； 3、为公司内部提供软件的技术支持和服务。 任职要求： 1、大专及以上学历，软件工程等相关专业， 2、熟练运用HTML、JavaScript、CSS， 3、会使用C#、ASP.net网页开发， 4、熟练运用MSSQL数据库， 5、有C#项目开发和熟悉物流行业软件开发优先考虑。  </t>
  </si>
  <si>
    <t>主要职责 1.　负责C#软件项目的设计和开发；  2.　配合项目经理执行开发过程的技术管理工作。  任职要求 1.　正规院校大学本科或以上学历，计算机软件、通信、电子及相关专业毕业；
2.　2年以上c#项目开发工作经验，参与过C/S项目、WinForm开发； 3.　掌握多线程编程、网络编程、异步编程技术,充分理解面向对象编程原理； 4.　熟悉MS SQL、Oracle等大型数据库，熟悉WPF、WCF、GDI+开发者优先；  5.　了解电力业务者优先考虑。</t>
  </si>
  <si>
    <t>开发工程师（C#语言）</t>
  </si>
  <si>
    <t>大族激光科技产业集团股份有限公司</t>
  </si>
  <si>
    <t xml:space="preserve">位职责： 1、根据产品及项目需求开发生产产品追溯系统或定制化软件。 2、验证和修正开发测试中发现的问题。 3、学习和研究新技术以满足产品和项目的需求。 任职资格： ?任职要求： 1、大专本科以上学历，计算机相关专业,有扎实的计算机理论知识； 2、2年以上C#前后台程序编写经验； 3、有网页程序编写经验,熟悉常用技术,如asp.net,Jquery,Ajax,XML,javascript,html,div,css等 4、熟悉一种SQL Server数据库编程,性能优化,有大规模数据处理经验 5、有网络通信,本地通讯编程经验. 6、对BS/CS架构软件设计有经验,对winform,wpf有编程经验,对web UI框架熟悉优先 7、熟悉掌握WCF或Web Service技术架构等。 8、良好的沟通协调能力，团队意识强,积极主动，具有责任感 </t>
  </si>
  <si>
    <t>深圳市佳维思科技有限公司</t>
  </si>
  <si>
    <t>五险一金 绩效奖金 股票期权 员工旅游 带薪年假 做五休二</t>
  </si>
  <si>
    <t>要求： 1.     大学本科以上学历； 2.     3年以上C#编程工作经验，熟悉SQLSEVER等数据库； 3.     具有物联网相关项目经验，能够熟悉TCP/IP，串口通讯接口； 4.     有良好的编程习惯、思维方法； 5.     具备独立完成项目能力。  工作内容： 1.     结合公司硬件（RFID）产品开发相关应用系统；  待遇： 1.     基本工资； 2.     每月评优秀员工，被评上者奖励1000元现金、1000股分红股（享受年终分红，每股不低于3元，年年都有）；  3.     项目独立核算，享受项目的25%利润分红；</t>
  </si>
  <si>
    <t>广州高分说信息科技有限公司</t>
  </si>
  <si>
    <t>C#软件工程师 (职位编号：技术系统)</t>
  </si>
  <si>
    <t>五险一金 专业培训 周末双休 绩效奖金 弹性工作 年终奖金 年会、聚会</t>
  </si>
  <si>
    <t xml:space="preserve">1、负责公司项目前端开发，包括微信小程序、APP端、PC端等前端页面的重构、UI组件开发、公共组件开发； 2、了解后端架构以及业务逻辑思路，能与后端工程师对接，协同完成项目开发； 3、解决产品主流浏览器兼容性问题； 4、参与移动端项目开发，及移动端适配方案落地； 5、持续优化前端体验(含访问速度)，有良好的代码编码习惯； 6、服从领导安排，工作有激情，良好的沟通以及表达能力。 任职资格 1、大专及以上学历，3年及以上Web前端开发工作经验； 2、熟练并使用过vue、react等前沿框架，并有实际项目开发经验； 3、精通HTML5，CSS3，JavaScript（包含ES6）等Web开发技术； 4、熟悉一种或多种前端打包工具，如webpack、gulp等； 5、有微信小程序开发经验优先；  【上班时间】周末双休、五天八小时工作制，享受国家所有法定带薪假  【员工福利】社保五险一金、绩效奖金、节日福利、不定期聚餐/旅行、文化活动、大型年会  【系统培训】提供完善的培训系统的入职培训、岗位培训、专业培训、拓展培训  【带薪假期】带薪年假、国家法定节假日、婚假、产假等  【公司地址】广东省广州市越秀区文德路东方文德广场A座801室  【办公环境】高级写字楼，办公室环境干净舒适优美，相邻北京路商业街，美食应有尽有  【交通情况】北京路、公园前、农讲所3个地铁站环绕，欢迎来自五湖四海的积极向上有志向的你们  【人际环境】呆萌、可爱、酷帅、幽默的 同事，总有一款适合你  </t>
  </si>
  <si>
    <t>岗位要求： 1、大学本科及以上学历； 2、软件工程、计算机 科学与技术等相关专业； 3、2年以上C#软件开发经验； 能力要求： 1、精通C#编程，熟悉BS/CS主流框架的应用； 3、熟练掌握Sql Server、MySql等数据库相关技术； 4、深刻理解面向对象的编程思想。 性格要求： 1、具有良好的团队协作能力； 2、性格开朗、积极向上，良好的沟通能力； 3、高度的敬业精神，以目标为导向，执行力强，自律性高，能承受一定工作压力。</t>
  </si>
  <si>
    <t>.Net/C#软件工程师</t>
  </si>
  <si>
    <t>慧咨环球（中国）信息技术有限公司</t>
  </si>
  <si>
    <t>精通Java、J2EE、JavaScript、SpringMvc、Spring、MyBatis、JQuery、JSON、AJAX、HTML、XML、CSS等开发技术  有2年以上Java应用程序开发工作经验，具备良好的沟通能力，有极强的自学能力及责任感，能够承担较强工作压力</t>
  </si>
  <si>
    <t>五险一金 出国机会 专业培训 餐饮补贴 年终奖金 弹性工作 定期体检 不加班 免费零食 员工旅游</t>
  </si>
  <si>
    <t xml:space="preserve">岗位吸引点： - 跨国公司的开发基地， 世界物流软件行业的领导者 - 应用先进开发技术，C# 7.0, .NET Framework 4.6.2, SQL Server 2016, VS 2017, TFS 2015，WCF, WPF, WebServices - 顺利通过试用期后，将会安排到悉尼办公室进行2-3个月的培训，3 年工龄后，有机会工作移民澳大利亚悉尼总部  - 待遇优厚，提供各种福利  岗位职责 - 负责.Net大型软件开发和维护 - 负责指导和培训初级程序员 - 负责和国外总公司和分公司的开发团队配合和联系 - 负责对团队成员提供技术支持和日常管理  职位要求 - 本科学历，计算机等相关专业 - 英语四至六级，对英文文档的阅读没有障碍，有流利口语会话的优先录用 - C#语言及SQL SERVER 数据库应用开发经验 - 掌握基于数据库的存储过程、视图、索引的建立及管理 - 能够熟练使用VisualStudio开发工具，编写基于WinForm或WPF，WCF技术的应用程序 - 具备多层架构软件设计经验的优先录用 - 有项目及团队管理经验的优先录用 - 拥有财务、物流仓储、货运及进出口通关相关行业软件设计开发经验的优先录用   福利待遇： - 弹性工作制，不加班 - 公司提供人性化的办公环境，提供咖啡、甜点及工作餐，零食免费供应 - 按照国家规定缴纳五险一金 (养老、医疗、失业、工伤、生育及住房公积金) - 年底双薪，每年1次薪资调整，十年以下工作经验的每年可享受5天带薪年假，十年以上的可享受10天带薪年假  </t>
  </si>
  <si>
    <t>深圳精智达技术股份有限公司</t>
  </si>
  <si>
    <t>五险一金 员工旅游 出国机会 专业培训 定期体检</t>
  </si>
  <si>
    <t>1. 设备的自动化系统开发； 2. 根据开发进度和任务分配，完成相应软件模块的设计、开发、测试； 3. 根据公司文档规范编写相关技术文档。  任职要求： 1. 计算机相关专业，至少1年以上C#相关工作经验，本科学历优先； 2. 良好的C#基础，熟悉.Net框架平台； 3. 对软件工程有基本的了解，具有面向对象系统分析和设计的实际经验，有多线程编程经验优先； 4. 有设备自动化系统开发经验优先；有工厂CIM软件经验优先； 5. 具备良好的学习能力，思维敏捷；良好的沟通能力以及团队合作精神；有责任心，具备良好的职业道德和工作态度，能够独立分析问题和解决问题; 6. 能接受出差;</t>
  </si>
  <si>
    <t>.NET开发工程师 C#</t>
  </si>
  <si>
    <t>前端工程师-创新 (MJ000388)</t>
  </si>
  <si>
    <t>深圳市车益图科技有限公司</t>
  </si>
  <si>
    <t>锦江信息技术(广州)有限公司</t>
  </si>
  <si>
    <t>五险一金 补充公积金 员工旅游 餐饮补贴 年终奖金 交通补贴</t>
  </si>
  <si>
    <t>五险一金 员工旅游 绩效奖金 弹性工作 定期体检</t>
  </si>
  <si>
    <t xml:space="preserve"> 公司简介： 1、加油站自助缴费+开票机（支持全国成品油） 增值税普通发票（卷票）+（电子票） 2、加油站前台智慧收银+打票+非油品+会员卡 系统 3、中国银联无感支付服务商、中国农业银行无感支付服务商。 4、全国首款智能交互加油机   现状描述： 公司已有成熟体系和石油行业背景支持； 已有运营中的油站系统，完善收单全链条，开发智能新型的油站整体系统； 产品已于2018年开发北京， 广东，广西，四川，湖北五个省，十几个地级市。 包含客户： 中国石化、中国石油、中国海油、延长壳牌以及各大社会集团站。 2019年目标10个省份以上！   岗位职责： 1、参与技术可行性分析和需求分析； 2、独立负责PC客户端程序设计和开发； 3、进行编制项目文档和质量记录的工作 4、及时接收用户反馈，整理用户提出的使用要求   任职要求： 1、至少2年C#开发编程及设计并且有C/S业软件开发经验，熟悉软件开发过程； 2、熟悉C#,.net framework，Winform,wpf开发,ADO.NET等开发技术； 3、熟练使用SQL SERVER，MYSQL, Oracle，Sqlite等其中一两中数据库； 4、对Http、TCP/IP，UDP等通信方式有充分理解，并能灵活运用； 5、熟练运用IIS,webservice. 6、适应短期出差，去客户现场部署解决问题；   加入理由： 班底均来自石化行业，领导重视才能，有能力你就来； 高固定薪资、薪资取决你的能力。晋升空间巨大，晋升不按照一个萝卜一个坑，能力决定你的专业级别； 团队氛围轻松，每年国外出游，今年马来西亚下一年去哪就看你了，我们相信喜欢玩乐的团队能做更好的产品。 </t>
  </si>
  <si>
    <t>工作内容： （1）使用HTML5、CSS3高度还原设计稿； （2）用响应式设计开发手机、平板电脑等多平台上的Web/WAP前端应用； （3）利用Javascript实现WebApp中的交互效果； （4）配合产品经理和设计师，研究并改善用户体验；  职位要求: （1）2年以上工作经验； （2）熟悉HTML5、CSS3，了解至少一种CSS预编译； （3）深刻理解Web标准，对可用性、可访问性等相关知识有实际的了解和实践经验； （4）熟悉Javascript/jQuery，了解Javascript面向对象编程方法； （5）熟悉各种常见跨浏览器、跨设备问题； （6）熟悉前端构建工具的使用，有良好的代码习惯； （7） 至少熟练使用一门非前端脚本语言（如：NodeJS /Python/PHP等）； （8）有旧项目重构，性能优化项目经验者优先； （9）有智能手机和平板开发经验优先； （10）熟悉Vue、微信小程序开发优先；  WeHotel比任何人都关心您的身心健康与职业发展，公司提供多维度福利： 【基本福利】 弹性工作制、周末双休、五险一金、带薪病假年假，优美宽敞工作环境，工作生活两不误； 【进阶福利】 年度旅行、月度团建、年度体检、多样化培训和文体俱乐部，工会关爱，诗与远方都拥有； 【专属福利】 入职即享平台金卡待遇，员工托儿所、活力健身房、便捷停车场，健康家庭不忧愁；</t>
  </si>
  <si>
    <t>深圳达实物联网技术有限公司</t>
  </si>
  <si>
    <t>仪器仪表/工业自动化 计算机服务(系统、数据服务、维修)</t>
  </si>
  <si>
    <t>C#应用开发工程师</t>
  </si>
  <si>
    <t>现代牙科器材（深圳）有限公司</t>
  </si>
  <si>
    <t>贸易/进出口 医疗设备/器械</t>
  </si>
  <si>
    <t>五险一金 年终奖金 住房补贴 周末双休</t>
  </si>
  <si>
    <t>岗位职责： 1、参与公司项目的系统设计并完成相关模块及核心模块的代码编写工作； 2、负责相关模块的测试工作并完成开发文档、测试文档等文件的编写； 3、参与部分系统的需求和设计评审会议，并提出合理化建议； 4、分析并解决软件开发过程中的问题，协助解决其他同事在开发过程中出现的疑难问； 5、服从领导的其他工作安排。  任职要求： 1、计算机相关专业，3年以上C#编程经验； 2、熟练掌握面向对象思想，熟悉设计模式，能独立编定开发C/S和B/S构架的应用程序； 3、熟悉Web Service, SOAP, REST， 熟悉主流前端框架, JavaScript、Jquery等； 4、熟悉数据库管理及优化, 精通SQL数据库程序编写，数据库管理, SSIS，ETL等； 5、有良好的编程规范、开发技能及撰写技术文档能力，有良好的团队合作精神；  6、思路清晰、敏捷，快速的学习能力，善于沟通，工作积极主动，责任心强。  上班时间：5天8小时，朝九晚六，周末双休，入职即购买五险一金，包住（阳台、洗衣机、热水、饮用水、空调、衣柜）</t>
  </si>
  <si>
    <t>英文站Google SEO推广专员</t>
  </si>
  <si>
    <t>小蝌蚪互联网科技（广州）有限公司</t>
  </si>
  <si>
    <t>盛视科技股份有限公司</t>
  </si>
  <si>
    <t>岗位职责： 1、参与公司各项目的需求分析，制定相应的解决方案； 2、参与系统架构设计,写项目代码，解决开发中遇到的复杂问题，并完成相关技术文档； 3、分析现存系统中的性能瓶颈，提出并实施合理解决方案，提升现有系统性能； 4、完成上级领导分配的其他相关工作。  岗位要求： 1、计算机相关专业，本科或以上学历,一年以上工作经验； 2、精通C#，熟悉winform开发，对JAVA有一定的了解，熟悉相关IDE的使用； 了解java web开发，了解html,javascript； 3、熟悉TCP/IP/UDP/HTTP协议，熟悉多线程，网络通讯； 4、熟悉Oracle、SQLServer、mysql等主流数据库技术，熟练进行基本的数据库设计,熟练使用SQL； 5、掌握Linux操作系统的基本使用； 6、有devexpress控件开发经验优先； 7、有视频监控或者GIS应用开发经验优先。</t>
  </si>
  <si>
    <t>员工旅游 专业培训 绩效奖金 意外险 社保 晋升机会 体育活动 弹性工作 年终奖金</t>
  </si>
  <si>
    <t>翔耀电子（深圳）有限公司</t>
  </si>
  <si>
    <t xml:space="preserve">工作描述： 1. 根据公司的战略发展，制定全面的搜索引擎优化策略，负责公司英文网站的Google SEO工作，对SEO效果负责，提高网站流量； 2.负责网站关键词优化，善于长尾关键词挖掘，编写伪原创软文； 3. 负责外链建设，Link Prospector，外链Outreach、交换链接及其它特殊的White Hat推广方式； 4.负责网站流量数据监控和数据统计，熟悉Google Analytics数据分析，对网站进行持续分析和改进， 进行页面结构调整； 5.监控和研究竞争对手及其他网站相关做法，并围绕优化提出合理的网站调整建议； 6.完成上级交代的其他任务。 任职资格: 1. 计算机或软件等专业本科以上学历，熟练掌握PHP+ MySQL、CSS和JavaScript，熟悉VPS+NGNIX网站建设的相应技术，熟悉Word press结构；2年以上英文站Google SEO经验； 2. 英文读写熟练，CET6级以上优先；善于伪原创英文软文。 3. 拥有丰富的外链获取经验，能够快速高效的获得优质外链资源。 4. 熟悉网络营销，熟悉Google搜索引擎的原理和策略，掌握其优化及发展动向，有丰富的实际操作经验；对新技术有快速的学习能力，能持续关注搜索引擎的发展，了解其最新动向； 5 有较强的解决问题和人际沟通能力，良好的团队合作精神，善于自我激励；为人诚实可靠、品行端正。 6. 具有站点优化成功案例者优先考虑；  公司福利待遇： 1、社会保险（养老、医疗、失业、工伤、生育、重大疾病医疗）； 2、没有常规的行政约束而以目标结果为导向的管理模式； 3、带薪休假：享有带薪休假，享受国家规定假期（法定假、婚假、产假等）； 4、公司注重员工的健康，提倡劳逸结合：员工每周四到运动场举行体育活动和聚餐，项目有：羽毛球、足球、乒乓球等； 5、员工生日会、各个节日的礼品； 6、定期为员工举办各个电子商务平台的运营技术的培训，一对一师傅实践带教和培训。 7、职业生涯：完善的横向调岗及纵向晋升通道，优秀人才可获得合伙人资格，快速成为拥有股份的合伙人。 实级运营 （月收入4500） - 中级运营（月收入10000-15000）-高级运营（月收入15000-50000）- 品牌经理（月收入20000-150000）-总经理（合伙人 30%股份） 8、保安24小时管理的花园小区暂住宿舍，按公司内部标准统一扣费（初级员工） 9、高级员工，包括经理级以上或特殊人才配单身公寓，与合伙人合作形式。  如果您相信是金子总会发光的、如果您拥有强烈的成功欲望和激情、如果您敢于挑战高薪、如果您希翼人生美满，事业走向巅峰，我司将为您提供理想的薪酬和足够大的发展空间！ 公司在数个国家自设海外仓库，提供优于同行的背景支持， 同时公司坚持以人为本，注重人才培养，提供极吸引人的薪酬待遇以及个人发展机会，欢迎优秀人士加盟，共同创造美好的将来！ 我们的使命推动中国制造走向中国创造，实现中国产品向中国品牌的转变。我们责任是让我们每个员工获得月均3000美元的收入。我们的远景创造富足、和谐、美满、健康的人生。   上班时间：周一至周五09:00-18:00；+周六上午：09：00-12:00.  面试地点：广州市白云区西槎路聚源北街50号白云欣凯科创园4号楼7楼（可在电子地图搜索：白云欣凯科创园；办证大厅的正后方4号楼）  </t>
  </si>
  <si>
    <t>餐饮补贴 年终奖金 定期体检 周末双休 年度旅游 包住 专业培训 带薪年假 法定假日 五险一金</t>
  </si>
  <si>
    <t>深圳市艾博德科技股份有限公司</t>
  </si>
  <si>
    <t>五险一金 股票期权 年终奖金 绩效奖金 出国机会 员工旅游 节假日福利 生日福利</t>
  </si>
  <si>
    <t xml:space="preserve">任职要求： 1 一年以上基于C#相关的开发工作经验，能够进行独立设计与开发工作； 2 熟悉多线程编程； 3 至少熟悉一种设计模式； 4 熟练使用委托及事件； 5 熟悉socket编程； 6 熟悉常用数据库及orm； 7 熟练运用WPF开发，熟悉样式、触发器及模板； 8 有良好而规范的编程习惯和技术文档编写习惯； 9 逻辑思维严谨，表达清晰，有较强的团队合作意识； 10 计算机相关专业； </t>
  </si>
  <si>
    <t>高级软件工程师(C#)</t>
  </si>
  <si>
    <t>傲讯全通科技（深圳）有限公司</t>
  </si>
  <si>
    <t>五险一金 绩效奖金 员工旅游</t>
  </si>
  <si>
    <t>工作职责： －公司核心软件产品开发和维护 －子系统/模块设计  任职要求： －3年以上c# 实际开发经验 －精通c#,sql server 或其它关系型数据库 －熟悉面向对象编程   *爱学习/实践各种新技术优先</t>
  </si>
  <si>
    <t>深圳市凯沃尔电子有限公司</t>
  </si>
  <si>
    <t>电子技术/半导体/集成电路 医疗设备/器械</t>
  </si>
  <si>
    <t>五险一金 员工旅游 专业培训 定期体检 年终奖金 餐饮补贴 定期团建 周末双休</t>
  </si>
  <si>
    <t xml:space="preserve"> 岗位职责： 1、  负责医疗应用软件和服务器系统的开发； 2、  进行软件需求评估，参与架构设计，根据需求进行详细设计； 3、 根据开发规范要求完成软件系统和模块的开发和编写相关文档； 4、  对现有系统进行维护、扩展和代码实现； 5、  为其它部门提供技术支持   任职要求： 1、熟练使用 VS.Net 开发工具，熟练掌握C#语言及各种常用对象，有C#项目实际经验； 2、有使用JQuery/AngularJS/ReactJS/Vue.js/ NodeJS等技术的实际项目经验； 3、熟悉掌握常用数据库编程技术，对MSSQL、Oracle、MySQL、Sqlite至少熟练使用其中一种; 4、熟悉TCP、http、FTP、webservice、webapi、restfult等常用通讯编程； 5、熟悉面象对象编程的概念，能理解项目中所涉及到的常用设计模式； 6、有安卓应用开发经验优先 </t>
  </si>
  <si>
    <t>C# WPF 高级工程师</t>
  </si>
  <si>
    <t>深圳市优博讯科技股份有限公司</t>
  </si>
  <si>
    <t>程序员/软件工程师</t>
  </si>
  <si>
    <t>深圳市汇勤国际货运代理有限公司</t>
  </si>
  <si>
    <t>任职要求： 1、4年以上开发经验，精通WPF或者Winform编程；
2、精通CLR/.Net Framework,精通mvc/mvvm开发模式
3、能独立完成PC端软件的设计、开发及单元测试工作；
4、具备需求分析和系统设计能力，以及较强的逻辑分析和独立解决问题能力；
5、熟练运用Http,Json, Webservice等协议； 6、工作细致认真，有良好的编程风格和较强的质量意识，善于沟通，能够承担较大压力； 岗位职责： 负责系统功能设计，代码编写和单元测试</t>
  </si>
  <si>
    <t>五险一金 员工旅游 专业培训 出国机会 绩效奖金 年终奖金</t>
  </si>
  <si>
    <t>岗位要求： 1、有1-4年以上java应用开发项目经验； 2、计算机相关专业大学本科及以上学历； 3、有系统架构设计经验； 4、熟悉代码重构，性能优化，系统安全，从事过大规模 Web 应用开发； 5、熟悉 Spring boot/Hibernate/mybatis/JPA 等开源框架； 6、熟悉 MySQL/Oracle 数据库，熟悉数据库设计、维护与优化； 7、熟悉 Linux操作系统，能够使用日常操作命令，编写脚本； 8、熟悉至少一种 Java应用服务器（如 Tomcat）； 9、熟悉使用eclipse、plsql、navicate等开发工具 10、有医疗背景、医院项目开发或大数据相关开发经验者优先。 岗位职责： 1、参与产品的需求讨论，产品功能模块设计； 2、模块开发，按计划完成任务目标； 3、及时向项目经理汇报开发过程中遇到的问题，以确保项目的顺利进行； 4、对软件系统及模块进行测试工作，修改BUG； 5、指导初级开发工程师的学习和工作。</t>
  </si>
  <si>
    <t>C#NET开发工程师</t>
  </si>
  <si>
    <t>深圳市华夏逸众信息技术有限公司</t>
  </si>
  <si>
    <t xml:space="preserve">1.大专以上学历，  2.精通.net，会用.NET进行B/S与C/S两种情况下的快速开发。  3.熟悉HTML, CSS, JavaScript, Ajax；熟悉div+css布局，兼容各种浏览器；  4.熟练掌握并能优化sql server 数据库；  5.熟悉使用.net三层或多层架构  6.有电商、物流开发经验优先。  7.要求熟手，初学者免试，两年以上工作经验，能在指导下独立完成开发。  待遇面议。 </t>
  </si>
  <si>
    <t>员工旅游 绩效奖金 年终奖金 五险一金 弹性工作 股票期权</t>
  </si>
  <si>
    <t>职位要求: 1.能够运用C#.Net 完成软件产品后端开发， 熟悉基本的前端开发技术（能够用HTML/XHTML、DIV/CSS、JavaScirpt、jQuery完成前端界面）； 2.具备独立完成功能模块的开发能力； 3.为人诚实有责任心； 4.入职需要提供毕业证书和身份证原件 本职位要求3年以上专职开发工作经验，无经验/应届毕业生勿投，谢谢。 5.有开发团队管理经验更佳  工作描述： 1、工作氛围轻松融洽，享有国家法定的节假日 2、公司属于软件平台+硬件支撑型技术型企业，市场快速发展，每个加入的伙伴都有自己的发展空间 3、享有年奖金和期权分红(有付出一定有收获) 4、公司会定期组织旅游及各项福利活动  注明：本公司工作地点在五号线丹竹头地铁站附近永昌大厦，不考虑此位置的请勿投递简历。</t>
  </si>
  <si>
    <t>深圳市星恒通实业有限公司</t>
  </si>
  <si>
    <t>五险一金 绩效奖金 股票期权 专业培训 定期体检 员工旅游 法定节假 做五休二 年终奖金 包吃包住</t>
  </si>
  <si>
    <t xml:space="preserve"> 1、 大专及以上学历，年龄不限 2、 有至少2年以上 C#、sql server 工作经验，能独立开发项目或功能模块 3、 深刻理解面向对象编程(OOP)，并能体现在实际编写工作中，能独立编写功能类、接口等 4、 熟悉 HTTP 协议、TCP/IP协议、Socket协议、 Web 开发技术，对多线程开发、串口等通讯有相关经验 5、 掌握相应的主流技术框架 6、 有良好的代码编写习惯，功能模块分解清淅、注解清楚 7、 来面试时希望你能现场展示一两份你以往的作品 8、 熟悉Delphi或Java优先   薪酬福利： 1、购买社保，免费住房，免费午餐。（包吃包住） 2、上班时间为 8:30-17:30。 3、不定期内外部培训提升机会。 4、年假、婚假、产假、丧假、哺乳假等多种带薪假期。 5、公司聚餐、公司年会、生日礼物、公司旅游等团体建设活动。 6、定期免费体检。  公司地址：深圳市龙岗区龙岗街道宝龙社区宝龙五路一号（原同州电子）A栋103A 联系电话：0755-23251499 人事部：沈小姐</t>
  </si>
  <si>
    <t xml:space="preserve">岗位职责： 1、负责使用C#语言WPF框架进行开发 2、根据开发进度和任务分配，定期完成量化的工作任务，包括相应模块软件的设计、开发、编程任务 3、编写负责模块的详细设计、帮助等软件相关文档 4、根据需求不断修改完善软件  任职要求 1、1年以上C#开发经验，熟练掌握WPF开发技术 2、理解MVVM模式，熟悉常用的几种设计模式 3、良好的编程习惯，能对自己的代码进行复查和功能自测，并根据公司规范编写功能设计方案 4、良好的职业道德和工作态度，学习能力强，责任心和进取心强，并具备良好的沟通能力及团队协作精神       </t>
  </si>
  <si>
    <t>深圳市神州云海智能科技有限公司</t>
  </si>
  <si>
    <t>广州奥松电子有限公司</t>
  </si>
  <si>
    <t xml:space="preserve">一、岗位职责  1、按照要求独立完成软件功能开发及维护工作，负责客服机器人场景化后台系统需求评审，根据需求分析报告和需求规格说明书主导技术方案编写，输出系统设计文档； 2、参加项目相关技术文档的编写、整理。基于系统详细设计文档，细分开发任务，参与并带领其他开发工程师完成系统功能模块开发； 3、持续的优化前端体验和页面反应速度，并保证兼容性和执行效率；负责问题排查、调试和性能优化等开发工作； 4、保证版本间的完整性、一致性，确保升级版本间的兼容，做好源代码管理工作； 5、协助测试人员完成功能测试并完成系统上线交付工作。  岗位要求 1、本科及以上学历，计算机等相关专业，5年以上相关工作经验； 2、精通C#语言。 3、能够熟练使用ASP.NET CORE做WEB系统开发； 4、可以完成系统功能开发的框架设计、数据库设计、业务逻辑抽象设计、基础组件封装等工作； 5、熟悉使用Linux系统，能在Linux系统上做WEB服务器的维护. 6、熟悉WEB技术开发，包含HTML、Javascript等 </t>
  </si>
  <si>
    <t xml:space="preserve">岗位职责： 1、根据工作安排高效、高质地完成代码编写，确保符合规范的前端代码规范； 2、负责项目/产品的前端设计、开发，与后端数据的交互，提高用户视觉与用户体验； 3、与后端开发团队紧密配合，确保代码有效对接，优化前端性能。  岗位要求： 1、大专以上学历，计算机或相关专业，2年以上前端开发经验，有PC端、手机端、微信小程序等相关经验；良好的编码习惯、沟通协作能力和学习能力；对前端新技术和新应用有浓厚的兴趣。 2、掌握javascript、html5、css、jquery、Ajax，熟练使用前端技术node.js，webpack，bootstrap，vue.js、react.js等； 3、熟悉主流MVVM框架vue.js，且能够独立完成前端项目开发； 4、掌握sass、scss、less等常用css预处理器的使用； 5、了解 Node.js、PHP、Java、Python等后端语言中至少一种； 6、对于相关Web标准、浏览器兼容性以及网站性能等方面有一定的了解； 7、善于学习、乐于分享，有良好的沟通及语言表达能力。 </t>
  </si>
  <si>
    <t>相通网络技术有限公司</t>
  </si>
  <si>
    <t>五险一金 专业培训 年终奖金 股票期权 节日福利</t>
  </si>
  <si>
    <t>工作职责： 1、参与平台架构分析与设计; 2、编写模块详细设计文档与解决方案; 3、参与核心模块的设计与研发; 4、 对已有产品进行性能优化和产品迭代; 5、负责解决开发过程中的技术难题，及系统日常维护; 6、完成领导交办的其他工作。 岗位要求： 1、计算机相关专业，大专以上学历,三年以上工作经验； 2、精通C#，熟悉winform、WEB程序开发，有多线程、网络通讯开发经验; 3、对JAVA有一定的了解，熟悉相关IDE的使用；了解java web开发，了解html,javascript； 4、熟悉TCP/IP/UDP/HTTP协议，熟悉多线程，网络通讯； 5、熟悉Oracle、SQLServer、mysql等主流数据库技术，熟练进行基本的数据库设计,熟练使用SQL； 6、具备良好的团队合作精神，善于沟通，对工作有较高的热情、自信、责任心,能独挡一面； 7、有良好的编程规范及撰写技术文档能力。</t>
  </si>
  <si>
    <t>Java开发工程师(司法产品组)</t>
  </si>
  <si>
    <t>广东恒电信息科技股份有限公司</t>
  </si>
  <si>
    <t>五险一金 交通补贴 专业培训 绩效奖金 年终奖金 员工旅游</t>
  </si>
  <si>
    <t>【岗位职责】 负责根据产品功能需求、产品原型，完成产品的技术方案设计、开发、测试和维护，并撰写相应的技术文档。  【任职要求】 1、全日制本科及以上学历，计算机软件相关专业，有java开发工作经验； 2、掌握Spring MVC和SpringBoot，会面向切面编程； 3、熟悉MySQL或Oracle的基本使用，掌握JDBC和Mybatis，了解Hibernate、Redis； 4、掌握Http、Socket、FTP网络编程； 5、了解HTML5、jQuery、CSS3、Ajax 等前端技术； 6、服从安排，有上进心，工作认真主动，善于沟通与协作，乐于学习和分享。  【公司福利】 1、六险一金：公司为每个员工购买六险一金（养老、医疗、工伤、失业、生育、重疾保险，公积金）。 2、节日祝福：女王节、端午节、中秋节、春节等礼品一样不落，还有生日party哦~ 3、业余活动：不定期举办聚餐、烧烤、羽毛球、爬山等业余活动，撑你肚皮，练你筋骨，哈哈~ 4、旅游年会：全员参与的年终旅游和总结表彰大会，让你享受一年收获的喜悦！ 5、假期福利：国家法定节日假期和福利假期一个不落，还有5-15天带薪年假哦。。。 6、技能培训：公司不定期举行心态礼仪、职业技能、技术知识等各类培训，助您在职场上快速成长fly~fly~fly~ 7、交通便利：方圆100米内有地铁站（华师站E口）、公交站（华师大后门站）等，跑断腿的十一路车？不存在的! 8、氛围良好：办公氛围轻松良好，一帮20出头的GG、MM就是你最好的工作伙伴，嬉笑怒骂，工作棒棒，求夸夸~ ------------------------------------------------------------------  趁年轻，一起闯！ 年轻的我们期待专业的您！</t>
  </si>
  <si>
    <t>深圳市豪恩安全科技有限公司</t>
  </si>
  <si>
    <t>五险一金 免费班车 员工旅游 绩效奖金 年终奖金 定期体检 周末双休 提供吃住</t>
  </si>
  <si>
    <t>数据运营分析师 (职位编号：00342)</t>
  </si>
  <si>
    <t>岗位要求： 1、C# CS WPF,WCF WinForm 开发两年以上； 2、熟练掌握MS SQLSERVER数据库； 3、熟悉面向对象开发，对类设计有经验； 4、熟悉网格开发，思维敏捷； 5、能独立完成安排任务； 岗位职责： 1、新产品软件概要设计及说明书的编写工作； 2、产品概要进行系统框架和核心模块的详细设计和编码工作； 3、新产品开发进度和任务分配，开发相应的软件模块，编写相应的技术文档； 4、测试人员测试发现的BUG跟踪工具，修改软件，不断完善软件模块； 5、关键技术和关键算法，并制定实验方案，进行操作、实施并维护改进； 6、在新产品开发成功后制作总结报告； 7、新产品开发完成后的资料移交工作； 8、新产品、新技术预研工作； 9、研发部同行技术评审及平时对同事的指导工作； 10、工程、品管、销售、生产等部门解决重大技术问题及技术支持； 11、本工作岗位的“5S”工作； 12、完成上级交办的其它工作。</t>
  </si>
  <si>
    <t>广州赛意信息科技股份有限公司</t>
  </si>
  <si>
    <t>深圳市新产业生物医学工程股份有限公司</t>
  </si>
  <si>
    <t>岗位职责
1、构建企业PRM产品运营能力，参与运营数据可视平台、运营分析方法、运营推广等运营分析指标体系的建设
2、维护PRM产品各模块、页面、按钮URL之间的匹配关系表
3、协调相关资源，提供各运营统计指标的取数逻辑，以及后续对数据质量和数据变化的维护
4、完成运营统计数据分析，整理输出运营分析报告，并对运营规划提出建议
任职要求
1、积极、主动，对IT产品运营有浓厚兴趣
2、熟练掌握数据库技术，精通SQL语言
3、擅长数据挖掘，对数据敏感性强
4、熟悉HTML、CSS、XML等网页技术
5、了解Ajax、jQuery、javascript等前端开发技术
6、有较强的沟通、协调和理解能力，具备良好的文字表达能力
7、3年以上数据运营及产品运营经验
8、有互联网行业数据运营分析工作经验优先，有门户网站开发设计经验优先</t>
  </si>
  <si>
    <t>13-20万/年</t>
  </si>
  <si>
    <t>周末双休 带薪年假 五险一金 节日福利 包住宿 补充医疗保险 专业培训 年终奖金 员工旅游</t>
  </si>
  <si>
    <t>工作职责: 1.开发及维护公司化学生化、发光等分析仪控制软件； 2.开发及维护公司远程诊断系统； 3.协助测试人员完成软件系统及模块的测试； 4.为前端技服人员提供技术支持，解决技服维护过程中遇到的相关问题； 5.学习和研究新技术以满足产品的需求，并对现有技术提出改进建议。 任职资格: 1.本科及以上学历，计算机科学与技术、软件工程等相关专业； 2.精通C#程序开发，理论功底扎实； 3.熟悉基于WPF平台应用的开发，有独立开发WPF程序能力； 4.熟悉网络编程； 5.对异步，委托，多线程、泛型，绑定等知识有较深的理解； 6.熟悉SQL语句，有MYSQL/SQL SERVER相关实践经验； 7.有敬业精神和创新意识，能不断接受新事物、新知识，能不断满足岗位要求和公司发展要求。</t>
  </si>
  <si>
    <t>C#网页开发工程师</t>
  </si>
  <si>
    <t>深圳市特安电子有限公司</t>
  </si>
  <si>
    <t>岗位要求： 1)计算机相关专业, 本科或本科以上的学位 2)较强的自学能力 3)熟悉流程的开发框架： Spring, Spring MVC ,Mybatis, Spring boot等等 4)良好的团队合作精神和沟通能力，能吃苦耐劳 5)有责任心，良好的逻辑思维能力 6)熟悉前端html，css，js，jquery, vue等常用技术 7)熟悉使用SVN, GIT版本管理工具 8)有微信公众号/企业微信/钉钉 开发经验优先考虑</t>
  </si>
  <si>
    <t>五险一金 年终奖金 餐饮补贴 弹性工作 定期体检 工作环境优美 醉酒节 远征军</t>
  </si>
  <si>
    <t>1、网页开发及后台开发； 2、部分ERP系统的功能开发 任职资格： 1、本科及以上学历，计算机或软件相关专业； 2、精通数据库SQLSERVER； 3、精通Delphi或C#； 4、有Delphi下从事自动化控制或设备通讯开发经验； 5、熟悉ERP系统业务，有团队开发经验者优先。</t>
  </si>
  <si>
    <t>软件工程师C#上位机</t>
  </si>
  <si>
    <t>深圳市精实机电科技有限公司</t>
  </si>
  <si>
    <t>五险一金 包吃 包住宿 全勤奖 住房补贴 交通补贴 通讯补贴</t>
  </si>
  <si>
    <t xml:space="preserve">1、23-45岁 大专及以上学历， 计算机及相关专业毕业； 2、 熟悉VS环境，熟练使用C#语言，能看懂常用的C#语言技巧，能懂算法尤佳； 3、 能吃苦耐劳，有良好的沟通能力和动手能力； </t>
  </si>
  <si>
    <t>华辉印刷制品(深圳)有限公司</t>
  </si>
  <si>
    <t>该职位上班的公司是深圳市华博创新科技有限公司，是一家从事印刷行业ERP开发、实施、销售的软件公司。 是华辉印刷制品(深圳)有限公司的子公司。  主要工作内容： 1. 负责ERP系统开发； 2. 为客服人员提供技术支持；  岗位要求： 1、熟练使用Visual Studio 2008/2010开发工具; 2、具有B/S架构应用程序开发经验，熟悉面向对象的开发技术和设计模式; 3、熟练使用C#.net，Asp.net; 4、熟悉web相关技术如：html、javascript、jquery、css、xml， 5、 熟悉SQL SERVER的数据库开发; 6、大学本科以上学历（优秀者可以放宽），有较强的团队意识和饱满的工作热情，技能熟练，能马上上手软件开发工作； 7、人品优秀，有责任心，有自我管理意识、创新精神，能够吃苦耐劳，有较强的上进心；</t>
  </si>
  <si>
    <t>铁将军汽车电子股份有限公司</t>
  </si>
  <si>
    <t>参与需求调研、项目可行性分析、技术可行性分析和需求分析；参与C# 程序编码开发工作；熟悉并熟练掌握交付软件部开发的软件项目的相关软件技术；参与软件开发和维护过程中重大技术问题的解决，参与软件首次安装调试、数据割接、用户培训和项目推广。 任职要求： 计算机及相关专业，具有1年 C# 软件开发经验。 1、精通ASP.NET (C#)，熟悉三层架构开发模式； 2、熟练B/S，C/S, MVC开发、SQLSERVER Oracle 等数据库开发； 3、熟练B/S结构，前台开发JavaScript、Jquery、EasyUI、HTML、DIV+CSS； 4、能独立完成ASP.NET网站项目，熟悉微信接口； 5、熟悉 RS232、TCP/IP 等通信方式;熟悉使用SVN软件 6、有WEB开发经验、商城网站、CMS网站、移动网站、微信平台开发经验者优先；  7、良好的编码习惯，热爱学习，勤奋上进，能承受一定的工作压力。</t>
  </si>
  <si>
    <t>11125A-资深开发工程师（C#/C++） (职位编号：11125A)</t>
  </si>
  <si>
    <t>Java初级软件工程师</t>
  </si>
  <si>
    <t>五险一金 绩效奖金 加班补助 带薪年假 定期体检 高温补贴</t>
  </si>
  <si>
    <t>广州维度科技有限公司</t>
  </si>
  <si>
    <t>5-7.5千/月</t>
  </si>
  <si>
    <t>五险一金 专业培训 年终奖金 周末双休 人才推荐奖</t>
  </si>
  <si>
    <t>ASP.NET C#高级开发工程师</t>
  </si>
  <si>
    <t>深圳森贝尔电子有限公司</t>
  </si>
  <si>
    <t>1、参与产品需求评审，对需求的提出给予技术建议，做好必要的预研工作，并对实施难度给出初步评估。 2、熟悉系统概要设计、数据设计、接口设计，能够编写详细设计文档，参与设计评审，对功能模块进行编码开发、单元测试。 3、跟进处理线上版本紧急技术问题，以及排查线上版本bug。 4、分享技术文档，参与团队的知识共享。  任职要求： 1、 全日制大专及以上学历，计算机及相关专业毕业，1年以上 JAVA相关开发经验； 2、 具有较强的思维能力和学习能力，并且具有较强的自主意识和开拓精神 3、熟悉Java EE架构及Spring/Mybatis/Shiro等相关技术； 4、熟悉Tomcat、MySQL等性能的调优； 5、熟悉分布式下，Redis及Session整合，优先考虑； 6、有Jenkins+Maven持续集成经验，优先考虑； 7、熟悉分布式框架，如Dubbo+Zookeeper，springcloud优先考虑； 8、有互联网高并发相关的工作经验，优先考虑； 9、对在线的即时通信，有相关工作经验，优先考虑；</t>
  </si>
  <si>
    <t>五险一金 员工旅游 餐饮补贴 交通补贴 专业培训</t>
  </si>
  <si>
    <t>职位信息 1. 负责公司内部运营ERP管理系统和跨境电商（亚马逊、eBay、速卖通、wish、shopee、joom等外贸平台）行业相关软件系统（大数据分析平台，电子商务独立站）的设计和开发； 2. 使用ASP.NET MVC框架，使用C#语言、SQL Server数据库，完成系统的开发工作； 3. 准确理解系统需求，及时跟进系统的改良和新模块的开发； 4. 参与公司的软件体系建设工作，为公司发展提供软件技术支持和服务； 5. 公司正处于高速发展时期，内部氛围良好，团队朝气蓬勃，与我们共创美好未来！ 岗位要求： 1. 具备优秀的技术功底和项目开发经验，能独立的承担开发任务，有团队领导经验，或者有担任技术负责人者优先； 2. 熟练掌握ASP.NET MVC架构，精通SQL Server，能够搭建中等以上规模系统架构； 3. 熟悉电商行业产品开发、采购、刊登、销售、仓储、物流等基本业务流程； 4. 有跨境电商（外贸）项目（ERP、独立站、或刊登系统）开发经验者优先考虑；熟悉主流跨境电商平台（eBay、亚马逊、速卖通、Wish、joom、shopee等）的API集成者优先考虑； 5. 具备良好的编码规范和编程风格，命名规范，逻辑性强，代码冗余率低； 6. 良好的沟通和学习能力，对待工作积极、踏实、严谨，对项目和代码有强烈的责任心；</t>
  </si>
  <si>
    <t>.Net开发工程师（C#）</t>
  </si>
  <si>
    <t>深圳信测标准技术服务股份有限公司</t>
  </si>
  <si>
    <t>五险一金 年终奖金 餐饮补贴 员工旅游 专业培训 绩效奖金</t>
  </si>
  <si>
    <t>1、参与系统产品设计、开发、维护和管理； 2、制定开发计划，独立完成模块级的设计及规划,负责核心及模块源代码的编写 3、完成软件项目对应的需求分析、概要设计、详细设计、手册文档等的编制。 4、独立完成功能测试；   职能要求： 1.本科及以上学历，2年以上工作经验，计算机相关专业。 2.熟练掌握TCP/UDP, WCF、Web Service、ASP.NET、JavaScript、MVC, Ajax等技术及主流开发框架，能遵循良好的编程规范； 3.熟悉B/S，C/S模式的软件开发； 4.熟悉Oracle、SQL Server等主流数据库； 5.具有较强的面向对象的分析、设计、开发能力，熟悉多种设计模式； 6.热爱技术，追求卓越，有良好的自学能力，对新技术有钻研精神； 7.良好的职业素质、团队合作精神和团队沟通能力； 8.执行力强，有很好的适应能力和解决问题的能力  9.必须有线上产品经验（面试时请带上作品）；</t>
  </si>
  <si>
    <t>Windows应用软件工程师（C#)</t>
  </si>
  <si>
    <t>深圳市康冠技术有限公司</t>
  </si>
  <si>
    <t>带薪年假 五险一金 包住宿 免费班车 绩效奖金 节日福利 加班补贴 通讯补贴 年度体检 周末双休</t>
  </si>
  <si>
    <t>1、从事基于windows的应用软件开发； 2、能够独立完成整个软件的开发流程，需求分析，详细设计，代码实现，联调测试等； 3、分析并及时解决软件开发中的技术问题； 4、维护管理或协助管理所开发的软件，并根据需求不断修改完善软件。  1.拥有2年以上C# windows应用程序开发经验，具有独立软件开发工作的能力； 2.熟悉 .Net Framework框架，熟练掌握Winform和WPF应用程序开发； 3、熟练掌握Visual studio开发工具，精通C#/VC++语言；</t>
  </si>
  <si>
    <t>C#高级研发工程师（深圳）</t>
  </si>
  <si>
    <t>禾麦科技开发（深圳）有限公司</t>
  </si>
  <si>
    <t>电脑补助 周末双休 五险一金 员工旅游 通讯补贴 年终奖金</t>
  </si>
  <si>
    <t xml:space="preserve">1、负责公司现有产品功能的升级及接口软件的开发管理； 2、完成产品安装、调试、演示； 3、对公司内外进行产品培训和讲解； 4、协助解决用户在产品使用过程中遇到的问题，组织公司研发人员提供支持； 5、撰写产品文档及数据分析报告； 6、根据用户需求、结合产品功能提供合适的解决方法。 任职要求： 1、计算机等相关专业，本科以上学历；28～38岁较佳； 2、精通C#、ASP.NET开发语言；熟练WPF等基本常用框架、熟悉Ajax、JQuery；熟练B/S、C/S系统结构；熟练WebService等通信协议； 3、五年以上实际项目的程序代码编写经验，能编写需求分析及系统设计文档；主持开发过2个以上大型项目； 4、熟悉相关产品的安装部署，熟练掌握计算机知识和局域网、互联网知识； 5、逻辑分析能力强，条理性强，有一定的讲解能力； 6、善于沟通,表达力强，责任心强，灵活自信,应变能力强； 7、从事过相关产品售前工作经验、及有相关软件测试经验者优先； 8、具备良好的职业道德和职业习惯。 </t>
  </si>
  <si>
    <t>五险一金 餐饮补贴 通讯补贴 绩效奖金 年终奖金 股票期权 周末双休 带薪年假 专业培训 节日福利</t>
  </si>
  <si>
    <t>1. 根据项目具体要求，承担开发任务，按计划完成任务目标； 2. 独立完成系统及模块的编码； 3. 软件后期维护； 4. 完成主管领导临时交办的其他任务。 岗位要求： 1、大专及以上软件工程、计算机科学与技术相关学历； 2、 熟练掌握C#开发语言及Asp.net开发，有WEB应用项目开发，需要1年或以上工作经验； 3、熟悉iiS、Jquery、JavaScript、Json、XML、HTML、DOM、CSS，并能熟练应用Ajax； 4、熟悉SQL语句，能写一般存储过程，熟练掌握至少一种关系型数据库系统；</t>
  </si>
  <si>
    <t>深圳市金龙锋科技有限公司</t>
  </si>
  <si>
    <t>广州水木星尘信息科技有限公司</t>
  </si>
  <si>
    <t>简历与所学专业不符的，请勿投！！！ 1、公司相关网站设计、开发、部署、运营维护； 2、为公司资源制作提供相关工具； 3、为移动应用提供接口及相关维护； 4、服务器管理维护； 5、负责IT设备网络的技术支持；  任职要求： 1、计算机相关专业专科以上学历； 2、至少1年以上C#、Asp.net开发工作经验； 3、有独立开发过完整的Web项目的经验； 4、能独立部署网站，熟悉域名解析操作； 5、熟悉SQLSERVER数据库配置，熟练编写存储过程、视图以及常规的数据查询、修改等SQL语句； 6、具有Asp.net/Ajax/HTML/JAVA SCRIPT/CSS的开发经验； 7、熟练掌握.net三层结构，.net控件的应用以及XML Web services； 8、熟练使用SVN或VSS任一管理工具； 9、熟悉IT硬件和网络技术更佳； 10、有较强的独立工作能力和自我学习能力； 11、具有良好的团队合作精神及沟通表达能力；</t>
  </si>
  <si>
    <t>五险一金 专业培训 周末双休 节日福利 带薪年假</t>
  </si>
  <si>
    <t>深圳市乐易网络股份有限公司</t>
  </si>
  <si>
    <t>1、一年以上Java软件开发经验，计算机软件或相关专业，大专或以上学历； 2、熟悉JAVA编程，熟练掌握J2EE技术架构相关技术； 3、熟悉SpringBoot、MyBatis、JQuery、Vue.js等技术框架； 4、熟悉常用关系型数据库Oracle\Mysql中的之一； 5、能够承受工作压力，按时保质完成任务，具有高度的团队合作精神。  工作职责 ： 1、根据设计规格书，按质、按量、按时的完成代码开发任务； 2、根据项目需要，撰写及修改相应的文档； 3、良好的沟通及合作能力；主动沟通需求和开发中遇到的问题。</t>
  </si>
  <si>
    <t>五险一金 员工旅游 餐饮补贴 年终奖金 弹性工作 定期体检 出国机会 绩效奖金</t>
  </si>
  <si>
    <t>C#.NET开发工程师 / Web前端开发工程师</t>
  </si>
  <si>
    <t>贵联控股国际有限公司</t>
  </si>
  <si>
    <t>五险一金 绩效奖金 年终奖金 周末双休 包吃包住</t>
  </si>
  <si>
    <t>职位描述 岗位职责： 1.   负责公司相关项目的前端开发与维护工作。 2.   对现有的前端框架进行扩展，负责样式和脚本设计与优化。 3.   根据开发进度，实施方案，完成相应模块的开发任务。 4.   熟悉图形开发，能快速对接各线图形界面开发工作。 5.   负责微信各种接口设计、开发和维护，小程序产品开发经验、功能研发 6.   Web前端前沿技术的研究，并应用到项目中以改善用户体验。 任职要求： 1、计算机或相关专业大专以上学历，有微信小程序\h5相关项目经验的优先。 2、精通JS框架、HTML5、CSS/CSS3前端开发技术，能够独立完成HTML5页面及样式。 3、熟练掌握Vue、React、Angular等至少一种主流前端框架,并使用前端组件化开发。 4、精通跨浏览器的兼容问题，熟悉页面性能优化，对用户体验、交互操作流程及用户需求有一定的理解； 5、具有团队合作意识、工作有条理，有较强沟通协调能力、抗压能力强。  6、有成熟的微信小程序项目经验者优先。</t>
  </si>
  <si>
    <t>IOS中级开发工程师</t>
  </si>
  <si>
    <t>北京地厚云图科技有限公司</t>
  </si>
  <si>
    <t>岗位要求 1、本科或以上学历，软件开发、计算机等相关专业毕业，两年或以上iOS App开发经验(请提供案例) 2、拥有优秀Swift 语言和Objective-C编程能力，深入了解不同程序语言的互相调用规则 3、熟悉iOS 框架(UIKit, Cocoa Touch, Core Data, Core Location等) 4、拥有网端服务整合(SOAP, REST, JSON, XML)经验 5、熟练使用第三方SDK，诸如推送，聊天，地图服务等 6、了解HTML5, JavaScript, jQuery, Ajax, PHP优先 7、良好的沟通、逻辑思维能力，优秀的自我学习能力和团队协作精神 8、拥有独立完成iOS应用(native/web apps)经验者优先 9、对信息架构与用户体验有良好了解 10、拥有建筑类App经验者优先 11、拥有项目管理经验者优先 12、具备较好的计算机英语阅读与书写能力</t>
  </si>
  <si>
    <t>深圳市前海拾车道信息技术有限公司</t>
  </si>
  <si>
    <t>五险一金 补充公积金 员工旅游 专业培训 绩效奖金 年终奖金</t>
  </si>
  <si>
    <t>1、主要负责相关业务系统后台开发工作； 2、根据产品功能的开发，确保开发质量与进度； 3、负责软件编程、调试和模块测试工作。  任职要求： 1、25至30岁，计算机相关专业本科以上学历； 2、三年以上C#/.NET工作经验； 3、能够掌握mysql,sqlserver等数据库开发的一种或多种； 4、对C/S架构系统有一定的了解，能够独立完成相关工作的设计及开发； 5、具有较强的逻辑思维能力和学习能力，工作认真负责，敢于应对挑战和承担责任； 6、有wpf,wcf开发经验的优先考虑。</t>
  </si>
  <si>
    <t>岗位职责： 1、参与或负责一定规模项目模块的开发、调试、部署以及监控； 2、响应产品提出需求、协调并完成相应功能、特性的开发； 3、合理安排重构计划，不断提高产品的代码质量。 岗位要求： 1、大专及以上学历，计算机、通信或数学相关专业毕业，1年Java开发工作经验；具有一定面向对象编程、设计模式基础； 2、掌握：Html、Javascript、AJAX、JSON等Web页面技术； 3、掌握：熟练使用Java语言，理解基本J2EE规范，可熟练使用JSP、Java Servlet、JDBC； 4、具有2年以上在J2EE标准下从事B/S项目开发的具体经验；  （应届毕业生优先考虑） 本工作岗位在科学城，求职者请看清工作地点投递简历！</t>
  </si>
  <si>
    <t>晨星资讯（深圳）有限公司</t>
  </si>
  <si>
    <t>跨国平台 五险一金 补充医疗保险 专业培训 股票期权 年终奖金 定期体检 出国机会 弹性工作</t>
  </si>
  <si>
    <t xml:space="preserve">Join us, Morning is hiring! Morningstar晨星由现任董事长乔? 曼斯威托（Joe Mansueto）于1984年美国创立，于2005年在美国纳斯达克上市（MORN），是全进球目前最主要的投资研究机构之一。我们在全球27个国家和地区有发展业务，为全球的投资者提供关于40多万多种基金、股票投资的数据和资讯以及分析工具。Morningstar晨星中国于2003年在深圳成立，经过不断地发展，目前已拥有1000多名员工，主要从事于金融数据的整理、研究及各类分析投资软件的开发与运营。  岗位职责：  任职要求：   </t>
  </si>
  <si>
    <t>广州悦信无线科技有限公司</t>
  </si>
  <si>
    <t>java开发专员/助理+（住宿）</t>
  </si>
  <si>
    <t>深圳市国之梦文化发展有限公司</t>
  </si>
  <si>
    <t>训修实业（深圳）有限公司</t>
  </si>
  <si>
    <t>五险一金 股票期权 绩效奖金 年终奖金</t>
  </si>
  <si>
    <t>周末双休 带薪年假 全勤奖 节日福利 餐饮补贴 住房补贴 五险一金 专业培训 绩效奖金 包住宿</t>
  </si>
  <si>
    <t xml:space="preserve">岗位职责： 1. 根据产品和设计需求，利用合适的web技术将PSD还原成理想页面； 2. 利用JS和CSS等营造动态交互效果； 3. 和后端人员对接相关接口事宜； 4. 对代码进行优化； 5. 钻研新的互联网技术，能有效进行前端技术分享与沟通。  任职要求： 1.统招本科以上学历，2年或以上Web前端开发经验，计算机相关专业； 2.具备良好的代码规范，注重代码的整洁、可维护性； 3.熟练HTML/HTML5、CSS/CSS3、JavaScript、Ajax等Web前端开发技术，熟练运用jQuery、Vue、layui等框架； 4.有微信公众号项目开发经验加分； 5.PC端熟悉IE8兼容； 6.有了解过JAVA等后台开发语言，能够和后端工程师配合完成相应工作； 7.精通layui、VUE框架者优先，具有大型网站前端开发经验优先； 8.计算机相关专业，非对口专业勿投。  员工福利： 1.丰厚待遇：行业中上水平薪资+绩效奖+年终奖+期权分红； 2.休假保障：周末双休+国家法定节假日，让你更好地平衡生活和工作； 3.学习机会：资深员工引导培训，提升自身综合技能； 4.工作氛围：平等尊重、自由责任的工作氛围； 5.发展空间：员工拥有宽松而广阔的发展空间，依员工的工作绩效给予调薪和晋升机会。  乘车指引：可乘坐506路，534路，573路，578路，夜51路，324路，327路，333路，334路，371A路，371路，392路，395路，506A路，946路，高峰快线64，科学城3号交通专线 到暹岗圣贤站下车。  地铁：地铁6号线苏元站。 </t>
  </si>
  <si>
    <t>任职要求： 1、20-28岁，大专专及以上学历，接受实习应届生；优秀者可放宽学历； 2、有良好的沟通能力，做事踏实、悟性高、学习能力强、逻辑思维要活跃； 3、对Java开发有兴趣； 4、热爱互联网，喜欢从事Java工作，对工作认真负责，服从上级安排； 5、没有经验有专业技术人员带，接受零基础，转行。。。 福利待遇： 1、公司录用有包吃住或者生活补贴； 2、基本薪资+提成奖金+全勤+优秀员工奖； 3、上班时间5天8小时制，中午休息2小时，周末双休、按法定假日休假； 4、福利体系：正式录用公司购买五险一金，包吃住； 5、完善的培养体系和公司内部晋升机制； 6、丰富的集体活动（拓展、旅游、吃饭、唱K等等），舒适的办公环境，融洽的办公气氛</t>
  </si>
  <si>
    <t>.NET/C#开发工程师</t>
  </si>
  <si>
    <t>云智汇（深圳）高新科技服务有限公司</t>
  </si>
  <si>
    <t>计算机硬件 仪器仪表/工业自动化</t>
  </si>
  <si>
    <t>五险一金 补充医疗保险 年终奖金 弹性工作 定期体检 周末双休 年终分红 出国机会 绩效奖金</t>
  </si>
  <si>
    <t xml:space="preserve">岗位职责： 1、 在主管的规划带领下，开发及实施项目，确保产品及项目进度得以顺利进行。  任职要求： 1、 具备2年以上的C#开发经验，熟练Visual Studio工具使用； 2、 有.Net开发经验，熟练掌握WCF, Asp.Net Webform, ASP.NET MVC ； 3、 熟悉SqlServer、Oracle等数据库的应用； </t>
  </si>
  <si>
    <t>ASP.net C# 软件工程师</t>
  </si>
  <si>
    <t>1、与技术开发团队密切沟通，完成高质量的技术开发及实施规划； 2、严格按照实施规划时间表开发项目，按时、有效实现各开发阶段目标； 3、协助业务开发团队开发应用服务程序，为其提供有效的专业技术支持。 4、能适应出差。  职位要求 1、2年以上.NET开发经验及互联网开发经验； 2、精通ASP.NET开发技术，熟悉.NET/C# 开发，熟悉B/S结构 3、熟练使用MVC模式进行项目开发 3、熟悉HTML、AJAX、XML、Fineu、Javascript、jQuery、CSS等WEB相关技术 4、熟悉数据库编程，能熟练使用SQL语言，熟悉SQL语句调优和数据库调优； 5、较好的文档能力及良好的编码风格,有面向对象的了解, 设计和开发经验 6、较强的学习能力，良好的沟通和团队协作能力，工作主动积极  具备下列条件者优先考虑： 1.有ERP行业软件开发经验优先; 2.有工作流开发经验优先; 3.有成熟产品开发经验者优先；  福利待遇 。 1、一周双休，国家规定节假日休息。 2、每年一次的外出组织旅游。 3、年中与年终发放项目奖金，年终根据个人绩效发放年终奖金。 4、底薪+项目奖金，面议。</t>
  </si>
  <si>
    <t>腾邦国际商业服务集团股份有限公司</t>
  </si>
  <si>
    <t>深圳市科思科技股份有限公司</t>
  </si>
  <si>
    <t>1.3-3万/月</t>
  </si>
  <si>
    <t>五险一金 弹性工作 绩效奖金 股票期权</t>
  </si>
  <si>
    <t>深圳市麦驰安防技术有限公司</t>
  </si>
  <si>
    <t>五险一金 员工旅游 交通补贴 通讯补贴 绩效奖金 年终奖金</t>
  </si>
  <si>
    <t>1.         精通ASP.NET（C#），熟悉.Net Framework，熟练使用Windows Form、WebService、O/R mapping、WCF、SOCKET、多线程、Windows服务、Ajax等相关技术； 2.         熟悉SQL Server、MySql等数据库系统，熟悉数据库设计、调优及存储过程的编写； 3.         熟悉面向对象的开发，B/S或C/S下各种开发框架、熟练掌握基本的设计模式； 4.         熟练使用Visual Studio、Git等开发管理工具，有良好的代码风格和逻辑能力； 5.         熟悉三层架构的设计思路，可以针对三层架构的理解，描述自己的设计思路； 6.         具备一定的功能需求分析、系统设计的经验，能独立开展工作，有项目管理经验者优先。 7.         有一定的前端经验，了解JAVA、PHP优先。</t>
  </si>
  <si>
    <t>深圳市帝迈生物技术有限公司</t>
  </si>
  <si>
    <t>岗位职责： 岗位职责 1、负责用户业务软件开发与维护； 2、负责在研项目模块设计开发； 3、负责在线项目开发与维护； 4、负责用户业务平台的开发与维护工作； 5、负责开发技术文档编写与交付； 6、参与软件需求讨论分析、流程设计以及研讨实现技术方案；  任职资格： 岗位要求： 1、全日制本科及以上学历，3年及以上C#开发经验； 2、熟练掌握C#编程语言，可熟练使用OOP思想编程； 3、可熟练使用常用软件设计框架，理解设计模式思想，并应用到开发过程中； 4、熟练掌握SQL Server或MySQL数据库编程，可熟练使用SQL Server创建多表查询视图、存储过程； 5、熟练掌握WebService应用与通信原理； 6、有医疗行业软件开发经验者优先；</t>
  </si>
  <si>
    <t>客户端开发工程师（C#） (职位编号：20190033)</t>
  </si>
  <si>
    <t>深圳市诺龙技术股份有限公司</t>
  </si>
  <si>
    <t>五险一金 员工旅游 通讯补贴 专业培训 绩效奖金 年终奖金 股票期权 免费班车 补充医疗保险</t>
  </si>
  <si>
    <t>岗位职责： 1、参与公司新版产品的研发工作，主要涉及视频监控客户端
2、根据客户需求，参与需求分析、概要设计等工作
3、根据设计进行编码，并进行相应模块的单元测试，产品的集成测试
4、编写客户端系统的设计和相关技术文档
5、在WPF框架下，进行新产品的研发以及现有项目的维护  任职要求： 1、三年以上.Net平台C#语言开发经验，二年以上WPF框架开发经验
2、熟悉设计模型，具备.Net平台常用框架开发能力，精通MVVM开发模式。
3、精通Xaml，在WPF框架下进行扩展开发，封装界面控件，精通绑定，熟悉命令、样式、动画等
4、熟悉WCF框架，WebApi，socket、C#和C++混合编程、Json、xml，了解TCP/UDP网络通信
5、熟悉MySQL、SQL Server等常见数据库，并且具备较强的数据结构设计能力和经验，有GIS项目开发经验优先。
6、具有较强的团队意思与良好的沟通能力，高度责任感，对工作积极严谨，勇于承担压力，较强的学习能力。</t>
  </si>
  <si>
    <t>深圳市优友金融服务有限公司</t>
  </si>
  <si>
    <t>带薪年假 五险一金 绩效奖金 节日福利 年底双薪 年终奖金 出差补贴</t>
  </si>
  <si>
    <t>技能要求： 1、熟练掌握Visual Studio 2010/2015、TFS、SVN等开发工具； 2、精通C#开发语言。精通NET Framework框架、精通SAP.NET、ADO.NET、Asp.net MVC4.0； 3、精通Web Service、WCF、XML、LINQ、lambda表达式； 4、熟悉Oracle/mysql/SQL Server 存储过程、触发器、视图、函数、多级更新、多表关联、分组查询等； 5、精通CSS+DIV、JavaScript、Ajax、JQuery等Web前端技术； 6、熟练使用Power Designer、VISIO、UML等建模设计工具；  任职要求 1、大专及以上学历，3年及以上项目开发经验； 2、能承担开发主力，善于与其他同事协同工作、极强的学习能力，思维灵活； 3、解决开发中所遇到的技术难题,或快速与开发经理沟通共同解决； 4、 C/S 或 B/S 体系结构软件产品开发及架构和设计经验； 5、配合测试部门进行压力测试、性能调优，并根据测试结果修改、完善产品； 6、思维清晰敏捷，逻辑能力强，良好的口头和书面表达能力； 7、在应用系统开发平台和项目管理上有深厚的基础，有大中型应用系统开发和实施的成功案例；</t>
  </si>
  <si>
    <t>游戏开发工程师 cocos2d</t>
  </si>
  <si>
    <t>广州咫尺信息科技有限公司</t>
  </si>
  <si>
    <t>C#现场开发工程师（深圳）</t>
  </si>
  <si>
    <t>上海京颐科技股份有限公司</t>
  </si>
  <si>
    <t>五险一金 餐饮补贴 通讯补贴 定期体检 节日福利 员工旅游 出差补助</t>
  </si>
  <si>
    <t>工作职责:
1、参与公司产品及系统的项目现场开发工作（软件的安装部署、需求确认、应用培训、推进项目快速验收）；
2、参与公司产品的售后维护工作。
任职资格
1、具有1年相关行业的工作背景，懂项目管理或具有应用软件项目实施经验和服务工作经验者优先考虑；
2、了解和熟悉.NET（C#、ASP）、Java技术及技术框架，能进行相关应用软件的安装配置，以及少量代码的修改，有.net开发经验优先考虑；
3、熟悉常用操作系统（Windows、Linux）、应用软件（Tomcat、IIS等）、数据库（oracle、sqlserver）的安装和使用；
4、熟练使用SQL语言，进行编写、维护存储过程；
5、具备一定的服务器、网络硬件安装与配置能力；
6、普通话标准，具备良好的言语能力以及亲和力，能进行用户培训和交流；
7、可适应长期外地出差，可考虑优秀应届毕业生。</t>
  </si>
  <si>
    <t>岗位职责： 负责根据上级的分配及需求，完成游戏程序的研发任务  任职要求： 1. 计算机相关专业，一年以上的cocos2d开发经验 2. 熟悉Javascrpit/C++/Java, 有良好的代码风格 3. 熟悉HTML5框架与TCP/IP、WebSocket、HTTP等网络通信技术。 4. 熟悉Xcode/Eclipse等开发环境 5. 有过相关项目经验的优秀大学生亦可 6. 有iOS/Android/H5开发经验优先  对于加入公司的小伙伴，我们提供完善的福利待遇： 1.提供行业竞争力的薪酬、年终奖、丰厚的项目分成及不定时的调薪； 2.享有国家法定节假日，且有公司福利假期，包括带薪年假，婚假，产假，陪产假等等； 3.按照国家规定缴纳相关的保险，包括基本医疗保险、养老保险、工伤保险、失业保险、生育保险； 4.下午茶、节日礼金、节日礼品、开门红包、以及不定期员工聚餐和活动等等； 5.交通便利的办公地点，公交地铁均可直达，舒适开放的办公室环境。   公司全名：广州咫尺信息科技有限公司 投递简历： hr@umoni.com (如有代表作品，请随简历附上)</t>
  </si>
  <si>
    <t>深圳市中车信息科技开发有限公司</t>
  </si>
  <si>
    <t>工作职责： 1.负责传感器，烟杆等硬件的数据进行采集并上传。 2.负责工业自动化系统的数据对接。 任职资格: 1.计算机软件或相关专业专科及以上学历。 2.3年以上工作经验。 3.熟练使用vs进行winform开发，熟悉TCP/IP,HTTP等网络协议。 4.做过串口通讯的项目。 5.能熟练使用c++者优先考虑。 6.做过opc协议的相关项目者优先考虑。</t>
  </si>
  <si>
    <t>软件工程师（.Net、Delphi、c#I）</t>
  </si>
  <si>
    <t>深圳市菲森科技有限公司</t>
  </si>
  <si>
    <t>周末双休 绩效奖金 节日福利 五险一金 专业培训 做五休二</t>
  </si>
  <si>
    <t xml:space="preserve">岗位职责： 1. 负责新需求开发。 2. 负责项目现有版本的升级维护。 3. 负责牙医管家大项目的研发进度。   任职要求： 1. 具备清晰的逻辑思维能力； 2. 有His(Hospital Management Information System)医院管理系统开发经验，熟练使用delphi或.net、c#开发工具； 3. 熟练应用标准SQL结构化查询语言，熟练使用MySQL； 4. 对编程有浓厚的兴趣，善于钻研，有较强程序设计和开发能力，良好的编程风格以及文档撰写能力； 5. 高度的工作热情和工作积极性，良好的沟通能力、团队协作能力、较强责任感。 </t>
  </si>
  <si>
    <t>C# Web高级开发工程师</t>
  </si>
  <si>
    <t>加东信息科技（深圳）有限公司</t>
  </si>
  <si>
    <t>五险一金 专业培训 年终奖金 定期体检 员工食堂 弹性工作 交通便利 绩效奖金 团队氛围好 无办公室政治</t>
  </si>
  <si>
    <t>岗位职责：  职位要求: 1，3年及以上Web开发经验，熟练MVC应用开发，掌握LINQ, HTML, XML, CSS, JavaScript/jQuery； 2， 熟悉EF Code First； 3，熟悉Web API以及基于SOAP或REST，JSON格式的服务接口； 4，熟悉UML，了解设计模式；掌握数据结构和基本的算法； 4，具有旅游行业经验优先； 具有PMP证书、需求工作经历等优先；  待遇及福利： 提供有竞争力的薪水 每年调薪，优秀员工另有奖励调薪； 提供员工体检，有员工食堂； 按照国家和地区有关规定为员工缴纳各种社会保险和公积金 员工享有国家规定的法定假期及婚假、产育假等假期 良好的内部激励机制为优秀员工提供额外的刺激奖金等 公司为员工的职业生涯发展提供广阔的平台和良好的工作环境 每名新入职员工均享有专业培训，集中完善的“带薪岗前培训”： 企业文化，产品理念，产品线及产品介绍，职业规划！ 优秀员工将有机会前往Tour East Holiday加拿大总部进行培训。</t>
  </si>
  <si>
    <t>泛微软件华南业务运营中心</t>
  </si>
  <si>
    <t>深圳丰盛装备股份有限公司</t>
  </si>
  <si>
    <t>一、岗位职责 1、按照产品的开发任务和进度要求，依照软件开发需求，实现模块功能； 2、按时保质编写代码，完成公司指定的各版本软件产品的开发任务； 3、了解并掌握系统设计与优化，具有一定的需求分析能力和单元测试能力。  二、岗位要求 1、思路活跃，有创新精神和钻研精神，自学能力强，性格开朗，善于沟通有团队精神； 2、有较强的逻辑分析能力和开发应用能力，能有效理解开发需求并设计开发逻辑； 3、熟悉java主流技术和框架，有良好的代码风格和编写习惯，代码编写逻辑性强，注释及文档习惯良好； 4、精通JAVA,JSP,SERVERLET编程,熟练掌握AJAX，多线程，掌握JAVASCRIPT脚本编写。对J2EE架构熟悉，并有大型系统开发经验； 5、了解XML，XSLT, CSS的相关知识，熟悉RESIN,TOMCAT等中间件的使用； 6、有两年以上Java开发应用工作经验者佳。</t>
  </si>
  <si>
    <t>五险一金 5天工作制 出国机会 生活补助 商业保险 年终奖金 员工旅游</t>
  </si>
  <si>
    <t>任职要求： 1、大专及以上学历，计算机、信息、自动化相关类专业； 2、两年年以上设备控制系统计算机编程经验 3、熟悉VC++、C#等任意一种计算机高级语言； 4、熟悉MFC运行机制； 5、了解设备电气控制系统基本原理； 6、具有较强的逻辑分析能力和学习能力，具有项目管理经验者尤佳。 岗位职责： 1、负责新项目主要代码的编写； 2、参与工控软件系统的设计、开发、测试等过程； 3、工控软件新模块设计及测试； 4、协调与指导各个技术员的工作； 5、协助工程安装服务部、生产部提供必要的技术支持； 6、完成部门领导临时交办的其它任务。  公司介绍 深圳丰盛装备股份有限公司成立于2010年2月， 是由一批一流的资深电子装备专家创办，拥有多项国家发明专利和计算机软件著作版权，是国家科委认定的专注于太阳电池生产设备、半导体设备、LED设备及自动化设备研发生产销售的***高新技术企业。 丰盛装备拥有国内最具实力、最专业的泛半导体设备技术团队，核心团队成员多具有二十年以上的从业经历，参与和见证了中国光伏产业的兴起和发展，有深厚的泛半导体尤其是太阳能光伏设备及工艺研发生产经验，熟悉半导体太阳电池制造工艺相关设备国际技术发展的最新动向，和众多知名企业有长期紧密的合作关系，深知国内外客户的技术发展需求。 以“中国高端装备领航者”为使命，秉承“创新、高效、诚信、和谐”的经营理念，丰盛装备旨在融合先进的量产工艺，以持续创新领先的技术和国产设备的价格为客户提供高质量的、具有国际先进水平的高端光伏设备，助推客户站在行业发展的技术前沿，为客户创造更大的价值。  企业文化 LOGO释义： 丰盛装备的LOGO鲜艳醒目，如七彩的太阳光谱，令人印象深刻。用电池片形状的小方块组合成两个交叉相扣的彩色环形，体现两种能量之间的转化，其中七彩环代表七色太阳光，偏绿色的环代表绿色环保能源，两圆环的结合构成了矛盾空间，给人错视的感觉并富有动感，如同能量的循环运动。LOGO图形形状像网状，预示公司的销售及服务网络遍及全国，中英文字体稳重大气，给人可信赖的感觉。LOGO整体形象新颖，充满活力，预示丰盛装备的不断创新和蓬勃发展。 企业目标 一流人才/一流技术/一流产品/一流效益 企业使命 做中国高端装备的领航者 企业理念 创新/高效/诚信/和谐 质量方针 专注创新，智造精品 企业口号 装备之道 丰盛创造  公司福利： 1、 周末双休、5天8小时工作制 2、 五险一金 3、 补充商业保险 4、 特殊津贴 5、 工龄津贴 6、 奖金提成 7、 带薪年假 8、 带薪奖励假 9、 免费住宿 10、 员工活动室、休息室 11、 篮球场 12、 员工拓展 13、 年度旅游 14、 年终奖金 15、 系统化培训  企业竞争力： 技术领先、光伏装备专家、绿色科技 中国太阳能光伏装备的技术领导者 国内最具实力、最专业的设备技术团队 引领中国扩散炉、PECVD技术进步的专业厂家 持续深度探索全套设备技术升级解决方案  背景集团 丰盛集团致力于发展绿色建筑及健康产业，业务涵盖城市区域开发运营、基础设施建设、旅游度假、高端装备制造、新兴能源、健康医疗等领域。业务分布于全球各大洲及中国各主要城市和地区。 集团及下属公司荣获***守合同重信用企业、中国妇女儿童慈善奖、江苏省优秀民营企业、江苏省五一劳动奖状、江苏省模范劳动关系和谐企业、江苏省及南京市民营企业纳税大户、南京市慈善先进单位等多项荣誉；150多项工程分获国家“鲁班奖”“金杯奖”等建筑业重要奖项；拥有多家***高新技术企业。 丰盛旗下两家上市公司丰盛控股（00607.HK）和中国高速传动（00658.HK），参股6家上市公司。截至2017年底，丰盛控股市值超过700亿；中国高速传动市值200亿。 丰盛集团始终坚持“共创共享”的企业宗旨，以“创建健康丰盛”为愿景，致力于为员工提供健康生活、快乐工作的平台；致力于向全社会提供绿色、科技、健康产品；成为管理规范、健康发展、引领高品质生活方式的多元化产业集团。</t>
  </si>
  <si>
    <t>深圳市久通物联科技股份有限公司</t>
  </si>
  <si>
    <t>0.9-2万/月</t>
  </si>
  <si>
    <t>五险一金 员工旅游 专业培训 年终奖金 带薪年假 工龄工资</t>
  </si>
  <si>
    <t>岗位职责: 1、负责代码编写、单元测试、代码检查、本地构建、测试环境搭建、问题定位、文档编写等工作； 2、参与技术方案讨论，并进行技术方案验证； 3、参与各种技术评审工作。 任职要求: 1、1年以上软件开发/设计工作经验； 2、熟练掌握C#编程，能熟练使用.NET 开发工具； 3、熟练WinForm，MVC，WCF等常用技术框架； 4、精通Oracle、SQL Server等主流数据库中至少一种； 5、具有极强的团队合作精神和较强的沟通能力，能快速融入开发队伍； 6、熟悉常见的几种设计模式； 7、地图开发经验的优先。</t>
  </si>
  <si>
    <t>C / C++ / C# 工程师</t>
  </si>
  <si>
    <t>深圳市东微智能科技股份有限公司</t>
  </si>
  <si>
    <t>周末双休 带薪年假 五险一金 包住宿 节日福利 专业培训</t>
  </si>
  <si>
    <t>软件工程师(C# NET)</t>
  </si>
  <si>
    <t>立信染整机械（广东）有限公司</t>
  </si>
  <si>
    <t>上海川远信息科技有限公司</t>
  </si>
  <si>
    <t>岗位职责： 1、负责中央控制系统及相关应用程式之软件设计、开发、测试及维护； 2、为客户现场安装、调试及培训； 3、处理客户投诉及提供技术支持。    任职要求： 1、大专或以上学历，计算机相关专业，英语良好； 2、二年以上软件开发、测试及维护工作经验； 3、熟悉C#, VB.NET, VB6, SQL等; 4、需要到外地出差，处理客户系统问题   工作地点：深圳市龙岗区布吉</t>
  </si>
  <si>
    <t xml:space="preserve">一、岗位职责 1、根据UI/UX设计，完成界面和交互的开发； 2、与后台开发工程师配合完成Web开发和移动开发，协同解决在开发过程中遇到的问题； 3、持续优化前端用户体验，及时响应和解决问题。 二、 任职资格 1、3年以上React前端开发经验； 2、精通HTML5、CSS3、JavaScript/ES6，以及常见Javascript库，如Lodash； 3、精通React、有React相关库的使用经验，如Redux，React-Router； 4、有UI库的使用经验，如antd, bootstrap, material-ui； 5、熟悉前端工程化与模块化开发； 6、有较好的沟通以及表达能力，以及责任感和良好的团队合作精神。 二、加分项 1、 熟悉TypeScript； 2、了解移动端React Native开发并有实践经验。 </t>
  </si>
  <si>
    <t>深圳市软派智能技术有限公司</t>
  </si>
  <si>
    <t>周末双休 员工旅游 五险一金 年终奖金</t>
  </si>
  <si>
    <t>岗位职责： 1、负责海关卡口后台C#功能模块的开发； 2、指导软件系统的测试和验证程序； 3、分析用户需求，为其进行设计与维护； 4、编写相关说明性文档。 人员要求： 本科以上计算机相关专业、3年以上开发经验 熟练使用C#语言、熟悉winform、wpf、wcf、TCP/IP、unity等的开发 熟练掌握VisioStudio2008/VisioStudio2010/VisioStudio2012/VisioStudio2013、 Blend设计工具、SQLServer管理器等 了解Tcp/IP通讯、有unity开发经验、有物流行业、卡口监控背景优先 态度：组织、表达、沟通、协调能力强；具有较大抗压能力；应变力较强、有责任心 ,能根据工作需要前往外地出差。</t>
  </si>
  <si>
    <t>深圳市特瑞吉科技有限公司</t>
  </si>
  <si>
    <t>通讯补贴 餐饮补贴 年终奖金</t>
  </si>
  <si>
    <t xml:space="preserve">职位说明： 自动化设备软件开发及调试 自动化设备应用软件系统架构设计及模块化开发 自动化设备用元器件选型   职位要求： 1.本科及以上学历，自动化或测控相关专业 ，重点大学毕业生优先录用 2. 一年以上C#开发经验，具有自动化设备开发或运动控制、机器视觉开发经验者优先，了解Labview优先录用  3. 熟悉halcon,visionpro,或ni vision中的一种***; 4.熟悉常用电器元件（电机，传感器，气动元件，低压电器等）的工作原理及应用  </t>
  </si>
  <si>
    <t>岗位职责： 1. 编写开发计划； 2. 用C#语言，对网站进行功能修改和升级； 3.网站日程业务开发工作； 4.网站软件维护工作； 5.提供数据管理，以及后台技术支持工作。  任职要求： 1.熟悉C#语言开发环境； 2. 熟悉Web Service原理及其应用； 3. 精通sql server，对各种Sql语句和存储过程有丰富的开发与优化经验； 4. 相关专业毕业，有一定的项目经验和至少2年的工作经验；  基础福利： 1、员工假期：五天八小时工作制，周末双休，员工享有国家法定休假日； 2、社会保险：五险一金；（试用期即购买） 3、节日慰问：三八妇女节、端午节、中秋节，公司将发放员工节日福利； 4、员工旅游：每年不定期组织员工旅游活动； 5、员工生日会：公司每个月为员工举行生日Party，发放生日礼品； 6、薪资福利：月工资+全勤奖/勤奋员工奖+年终奖金。  上班地点：罗湖区笋岗地铁站附近</t>
  </si>
  <si>
    <t>上海楷程电子科技有限公司</t>
  </si>
  <si>
    <t>专业培训 定期体检 五险一金 员工旅游 交通补贴 餐饮补贴 通讯补贴 绩效奖金 年终奖金</t>
  </si>
  <si>
    <t>1、精通Web前端技术CSS、HTML/Javascript 2、有HTML5/CSS3开发经验，熟悉Java、mysql数据库以及页面布局。 3、精通页面框架（Jquery、Bootstrap）等，熟练掌握Javascript，熟悉Ajax以及Json等数据交换格式。 4、基于产品框架，独立完成前端开发； 5、能够完成各种数据交互设计； 6、会交易页面K线图代码编写者优先； 7、1~2年工作经验； 8、计算机相关专业大专及以上学历。</t>
  </si>
  <si>
    <t>深圳市和智物联科技有限公司</t>
  </si>
  <si>
    <t>周末双休 带薪年假 五险一金 绩效奖金 节日福利</t>
  </si>
  <si>
    <t>岗位职责： 1. 负责公司产品的设计、开发和维护工作； 2. 参与系统架构、模块设计和文档编写，能独立完成模块的设计、编码； 3. 参与新技术或新功能的预研。 任职资格： 1、专本科以上学历，计算机相关专业； 2、1年以上相关工作经验； 3、精通.net开发，熟悉HTML、Div+CSS、C#、ASP、ASP.NET、JAVASCRIPT、JQuery、JSON等互联网产品开发技术； 4、精通SQL、MySQL、Oracle至少一种，熟悉大型数据库的数据库管理； 5、有过大型网站开发经验，熟悉大型网站构建流程； 6、沟通及协调能力强，有一定的团队意识及团队协助能力，品行端正，能吃苦耐劳。  福利： 1.每天7.5小时； 2.法定节假日将按国家规定休假； 3.完善的福利（婚假、产假、年休假）； 4.每年有两次加薪机会； 5.不定期电影、郊游、聚餐活动。</t>
  </si>
  <si>
    <t>昂纳信息技术（深圳）有限公司</t>
  </si>
  <si>
    <t>岗位要求： 1、 计算机科学、软件工程、或光学专业有计算机基础本科以上学历； 2、 2年以上C#软件开发经验，有数据库开发经验； 3、 有光通信仪器设备及接口开发经验（如：RS232, GPIB等）； 4、 有相关行业经验； 5、 英语四级及以上，具备一定的英语阅读能力； 6、 有快速学习能力与创新能力； 7、 很强的责任感与具有良好的团队合作精神； 8、 具备良好的沟通、协调能力； 岗位职责 1、 对现有公司测试系统/软件提出合理的优化建议； 2、 公司测试系统/软件提出合理的建议在可行性条件下实施优化升级； 3、 新产品测试方法/系统/软件设计开发； 4、 测试系统/软件性能评估； 5、 测试文档编写； 6、 协助分析、处理测试中发生的问题； 7、 新测试设备/仪器控制及使用研究及故障处理；</t>
  </si>
  <si>
    <t>港澳资讯</t>
  </si>
  <si>
    <t>五险一金 弹性工作 年终奖金 餐饮补贴</t>
  </si>
  <si>
    <t>岗位要求： 1.熟悉Oracle数据库，熟悉PL/SQL，能独立编写SQL。 2.熟练掌握并使用HTML，CSS，JavaScript，jquery等技术 3.熟悉spring，springMVC，SSM，SSH等一些主流框架 4.熟练使用Eclipse，SVN，maven，Editplus等常用软件 5.具有较强的责任心与客户服务意识，明确客户的相关业务需求。  6.具有良好的沟通能力及团队合作精神。  任职要求： 1、有过证券报价系统开发、股票、期权、外汇等开发优先 2、大专及以上学历毕业，有过一定的Java开发经验  3、有独立分析问题和解决问题的能力，并敢于承担压力，有强烈的责任心，有团队合作精神。 4、工作地址靠近地铁2号线唐镇。</t>
  </si>
  <si>
    <t>深圳市特维视科技有限公司</t>
  </si>
  <si>
    <t>五险一金 餐饮补贴 绩效奖金 年终奖金 节日福利 带薪年假 生日福利</t>
  </si>
  <si>
    <t>岗位职责： 1.根据项目需求，完成软件项目的可行性与需求分析，进行系统设计，参与项目的编程、调试和模块测试工作； 2. 负责对相关模块进行单元测试与Bug修改(包括功能、性能和稳定性等各方面)； 3. 编写相关模块的概要设计和详细设计文档  任职要求： 1、大专及以上计算机相关专业学历； 2、1年以上的软件开发经验，两个及以上中型软件系统的开发工作经历； 3、熟悉C#语言，理解并能熟练使用XML、多线程、委托、事件、反射等部分技术； 4、最好有SDK的二次开发对接经验； 5、精通网络通信编程，熟悉TCP/UDP通讯机制; ； 6、必须掌握C/S开发的相关技术； 7、有视频监控软件开发经验者优先。 8、只招C#，做WinForm、WPF之类的， 不要ASP.net、JSP、PHP之类做网页的，请勿投  有以下经验优先： 1、高清车载程序模块开发； 2、车载服务器开发。    【公司企业文化】 公司愿景 ：  成为最有创新思维的综合服务商和小伙伴的快乐家园！ 公司使命 ：  让专业的服务和产品无处不在！ 价值观： 诚信，创新，品质，共赢 乐观，学习，感恩，坚持 用人理念： 让仁者有广阔的空间；让能者有其应有的职位； 让勤奋者有好的回报；让仁、能、勤者成为合伙人。  【地理位置】： 1、交通方便，临近华为高速路口； 2、公交直达：华为高速路口站牌，岗头村委公交站牌，步行3分钟即可到达公司； 3、靠近华为基地； 4、附近吃喝玩乐地方众多，让你工作之余有更好选择放松的地方； 5、公司周边交通便利，出行方便，环境良好； 【福利待遇】： 1、薪资构成：基本工资+绩效+岗位津贴奖+保密工作+奖金（月度绩效奖金及年度绩效奖金） 2、享受国家法定节假日； 3、公司购买社会保险及住房公积金； 4、周六日双休+节日福利+生日福利+餐费补贴+五险一金（试用期内购买） 我们在这儿期待您的加入行车导航标志：岗头发展大厦。 公司附近站点：华为高速路口 可到公交：E4路 M342路 M461路 M491路 M504 岗头村委    可到公交：313路 317路 317区间高峰 321路 328路 334路 334区间线 620路 982路 B792路 B923路 E8路 M228路 M272路 M281路 M282路 M346路 M383路 M461路 联系电话：0755-89398066 15779661288（张小姐） 面试地址：深圳市龙岗区坂田街道雪岗北路133号岗头发展大厦501-502室（天安云谷斜对面）。 公司网址：www.sztvis.com</t>
  </si>
  <si>
    <t>JAVA开发工程师（急聘）</t>
  </si>
  <si>
    <t>C#/.NET工程师</t>
  </si>
  <si>
    <t>深圳市三希软件科技有限公司</t>
  </si>
  <si>
    <t>cocos2d-js 手游研发工程师</t>
  </si>
  <si>
    <t>五险一金 员工旅游 年终奖金 定期体检 餐饮补贴 专业培训</t>
  </si>
  <si>
    <t>周末双休 带薪年假 五险一金 绩效奖金 节日福利 餐饮补贴 加班补贴 员工旅游 定期体检 年终奖金</t>
  </si>
  <si>
    <t>岗位职责： 1、数据库的日常管理与巡检（包括：运行监控、性能调优、备份和恢复等）。 2、日常数据的入库(包括：创建表、视图、存储过程、触发器等)、配置、统计分析。 3、通过ETL工具清洗并推送数据。 4、配合项目需要参与WebAPI与Web Service的开发工作。  任职要求： 1、本科及以上学历,计算机及相关专业，1年以上的工作经验优先； 2、精通SSIS、Kettle等ETL工具； 3、精通SQLSERVER、ORACLE、MYSQL、MongoDB等主流数据库,有较好的数据库设计能力，并能编写较为复杂与高性能的SQL语句； 4、熟练编写存储过程、函数，能独立进行排错、调优; 5、熟悉.net平台下的软件开发（主要包括：WebAPI、Web Service等）; 6、有HTML/CSS/JavaScript/JQuery等Web前端开发技术优先考虑； 7、具备良好的学习能力,思维敏捷,善于沟通和团队协作，可承受压力，有责任感。</t>
  </si>
  <si>
    <t xml:space="preserve">薪资福利： 1、高薪资+补贴+节日福利+生日福利+年终奖； 2、优厚的福利体系：养老保险、医疗保险、生育保险、工伤保险、失业保险及住房公积金； 3、丰富多彩的员工活动：员工聚餐、年度体检、部门活动、旅游（国内外）、年会、优秀员工表彰活动等； 4、良好晋升机会：内部转职（横向发展）、纵向提升。 </t>
  </si>
  <si>
    <t>C#开发工程师（Web方向）</t>
  </si>
  <si>
    <t>广东开太平信息科技有限责任公司</t>
  </si>
  <si>
    <t>岗位职责： 1、基于cocos2d-x框架，使用JavaScript脚本语言开发游戏； 2、完成手游客户端界面，场景等代码的实现； 3、完成手游客户端游戏逻辑代码的实现； 4、按时完成BUG的修复工作；  任职要求 1、计算机或相关专业本科以上学历，1年以上工作经验； 2、熟悉cocos2d-x或js开发框架，熟悉js，熟悉ES6规范； 3、熟悉 socket，websocket，http通信； 4、热衷于技术钻研，工作踏实诚恳，认真负责，有良好的抗压和学习能力； 5、具备独立解决问题的能力；  优先条件 1、 对游戏UI动画动效有自己的观察和理解者优先； 2、 熟悉Object-C或Java者优先； 3、 对游戏开发有热情，具有较好的沟通交流能力者优先；  公司简介： 北京掌上新城信息技术有限公司创建于2005年11月，注册资金1000万元，由资深软件行业人士领衔创办，专业从事平台网络游戏、网页游戏、手机游戏的研发与运营。拥有中国领先的应用软件产品和网络游戏运营平台系列产品。 掌上新城与国内多家权威软件领域机构均保持良好的合作关系；在中国科学院软件研究所支持和推动下，使其拥有自主知识产权的竞技城对战平台，成功应用于解决军队网上对战训练，并取得了很大的应用成果，成为部队率先采购的对战平台产品。 如今，网络游戏蓬勃发展，成为最热门的高薪行业，大量人才乘势而为。如果您希望在领衔的行业成为耀眼的职场明星，加盟掌上新城将是您最好的选择，我们诚挚的欢迎您，并为您提供尽情施展才华的舞台，在这里，财富和智慧将是您最大的收获。 舒适的办公环境、快乐的工作氛围、丰厚的薪资待遇、辉煌的事业前景、期待与您分享！ 请根据您的特长和兴趣，认真阅读理解各岗位的述职需求，简历请发至 hr@newgamecity.com.cn，邮件主题请注明您应聘的职务。  掌上新城将为您提供： 1、同行业高标准的薪资待遇 2、正常的工作时间 3、广阔的发展舞台和优秀的提升空间 4、舒适的办公环境，团结愉悦的工作氛围 北京掌上新城信息技术有限公司 欢迎您的加盟！愿您与公司携手双赢，共创明天！  网址：http://www.newgamecity.com.cn Email：hr@newgamecity.com.cn 邮编：100025 联系人：张*** 公司地址：北京市朝阳区东八里庄1号莱锦创意产业园CF01 （东四环外【慈云寺桥】向东四百米【朝阳路】路南，园区内东北角）  乘车路线： 1号线【四惠站】下【E口出】，向北步行600米即到 2号线【朝阳门站】下，换乘快速公交2线至【东八里庄站】下车 6号线、10号线【呼家楼站】或【东大桥站】下，换乘快速公交2线至【东八里庄站】下车  【东八里庄站】公交车站（锦创意产业园门外）支持线路如下： 95路; 112路; 115路; 411路; 419路; 433路; 488路; 595路; 605路; 615路; 635路; 639路; 648路; 690路; 快速公交2线; 快速公交2线区间; 夜13路</t>
  </si>
  <si>
    <t>五险一金 节日福利 餐后水果 包三餐 包住宿 绩效奖金 定期体检</t>
  </si>
  <si>
    <t>任职要求： 1、计算机相关专业，专科及以上学历，2-3年左右实际C#项目开发工作经验，有较好的面向对象的程序设计思想和应用经验； 2、熟练掌握C#编程、.NET Framework框架和Winform开发，熟悉VS2015相关C#开发工具。 3，熟悉SqlServer、MySql中的一种或多种数据库； 4、有实际桌面软件开发项目经历或C/S项目开发经历至少1年； 5、具备较强的逻辑思维能力和学习能力，有较强的表达和沟通能力，团队意识强； 6、三年以上C#（WinForm）产品开发经验的优先，有PC端类似微信交流通讯开发经验者优先，熟练自定义控件和使用主流第三方控件库者优先。 岗位职责： 1、根据项目具体要求，参与PC端类似微信交流的客户端（C/S）的设计，开发，单元测试，调试，维护； 2、对运维阶段的项目进行更改或升级； 3、独立完成软件系统及业务功能、数据库设计等流程的设计、研发； 4、负责设计文档、说明文档等相关文档的编写； 5、积极配合团队成员和相关部门的工作，提升团队整体工作效率。 公司网址：http://www.ktpis.com/</t>
  </si>
  <si>
    <t>深圳市联赢激光股份有限公司</t>
  </si>
  <si>
    <t>带薪年假 五险一金 包住宿 节日福利 绩效奖金 定期体检 员工旅游</t>
  </si>
  <si>
    <t xml:space="preserve">1、方案对接、项目输出资料； 2、制图等前期工作； 3、后期软件编写调试、售后支持服务等。 任职资格： 1、电气，自动化，软件相关专业，1-2年相关工作经验； 2、熟悉VB 、C#或Labview软件，熟练掌握CAD绘图，OFFICE办公软件； 3、了解电气原理知识； 4、有基于运动控制卡的开发者优先； 5、从事过激光焊接项目者优先  </t>
  </si>
  <si>
    <t>深圳市天河星供应链有限公司</t>
  </si>
  <si>
    <t>初级Java/php开发工程师</t>
  </si>
  <si>
    <t>五险一金 员工旅游 绩效奖金 年终奖金 做五休二 员工福利 节日福利</t>
  </si>
  <si>
    <t>深圳市亚声威格科技有限公司</t>
  </si>
  <si>
    <t xml:space="preserve">岗位职责： 任职资格：  </t>
  </si>
  <si>
    <t>年底双薪 每年多次调薪 带薪年假 绩效奖金 五险一金 员工旅游 节日福利 全勤奖</t>
  </si>
  <si>
    <t>安迪光科技（深圳）有限公司</t>
  </si>
  <si>
    <t>岗位职责： 1、了解移动互联网行业的发展动态，按照开发规范，完成前后端开发； 2、参与公司相关产品的研发工作，负责功能模块的设计、开发与维护； 3、负责系统性能优化和技术攻关； 4、具备良好的服务意识与团队合作意识，责任感强、抗压能力强。 任职资格： 1、211、985统招本科（必要条件），计算机相关专业 ；2年以下工作经验，可接受应届生； 2、熟悉面向对象的软件设计方法，具备数据库应用系统规划及设计能力； 3、熟悉HTTP协议，熟练掌握XML、HTML/XHTML、CSS、Javascript、AJAX、JSON、Jquery等Web页面技术； 4、有Amazon、Shopify等电商平台接口对接、电子商务erp开发经验者优先； 5、具备良好的代码编程习惯及较强的文档编写能力； 6、有良好的逻辑分析及解决问题和学习能力，有团队合作精神。 7、能服从公司业务上的安排，新老项目自由切换。</t>
  </si>
  <si>
    <t>五险一金 员工旅游 年终奖金 专业培训 交通补贴</t>
  </si>
  <si>
    <t>专业知识： 1、精通基于.NET框架的C/S(WinForm/WPF/Windows Service)应用程序开发，有商业项目开发经验； 2、熟练使用Microsoft Viaual Studio / Microsoft SQL Server Management Studio等工具； 3、熟悉数据库（MSSQL/Oracle/SQLite）； 4、具有良好的代码编写风格，有较强的自学能力，主动学习新技术，掌握新技能；  任职要求： 1、热爱软件事业、富有激情；有强烈的责任感； 2、具有良好的团队意识，具有良好沟通协调能力；  急招岗位，待遇从优</t>
  </si>
  <si>
    <t>软件工程师(asp.net/C#)</t>
  </si>
  <si>
    <t>深圳市常青弘远科技有限公司</t>
  </si>
  <si>
    <t>优秀的技术工程师，可成为公司合伙人 1、精通.net框架，精通 C#、ASP.Net开发、精通ASP.Net MVC架构，有WebApi、WebService开发经验； 2、精通掌握SQL语言、存储过程及MS SQL SERVER 数据库系统； 3、熟悉CSS，div，Javascript，Jquery，Ajax等网站前台开发技术； 4、有Bootstrap、EasyUi相关实战经验者优先； 5、熟练面向对象的程序开发，具备良好的编程规范； 6、较强的学习能力和解决问题的能力，良好的沟通和表达能力； 7 、熟悉小程序、公众号、APP研发者优先； 9、能独立研发者优先； 10、以上要求不一定全部满足，视个人条件和能力择优。 优秀者可成为公司合伙人！</t>
  </si>
  <si>
    <t>深圳市勘察研究院有限公司</t>
  </si>
  <si>
    <t>上海火溶信息科技有限公司</t>
  </si>
  <si>
    <t>五险一金 员工旅游 绩效奖金 餐饮补贴 定期体检</t>
  </si>
  <si>
    <t xml:space="preserve"> 1.大专以上学历，有2年以上C#语言开发经验，能独立的承担开发任务；  2.熟练掌握ASP.NET MVC架构，精通SQL Server，能够搭建中等以上规模系统架构；  3.掌握Bootstrap、vue、Javascript、Ajax、CSS相关技术或搭建过ERP框架者优先  4.熟悉Cordova开发或熟练使用WebService、WebAPI，并有一定的项目经验者优先；  5.具有良好的编码风格，注重单元测试  6.良好的沟通和学习能力，对待工作积极、踏实，对项目和代码有强烈的责任心。  岗位职责：  1.从事C/S架构、B/S架构软件平台项目的开发工作；  2.能独立解决负责模块的项目问题；  3.负责客户端软件的需求分析、编码、测试、具体负责各相关模块的开发和维护；  4.承担编写软件相关文档，能独立完成设计文档的编写。  5.项目实施支持和系统维护工作。  联系人：谭工 联系电话：13632588477 邮箱：263065180@qq.com</t>
  </si>
  <si>
    <t>五险一金 补充医疗保险 绩效奖金 年终奖金 定期体检 专业培训 员工旅游</t>
  </si>
  <si>
    <t>岗位职责
1、配合市场部门人员研究并改善用户体验，开发前台脚本程序，如校验、特效等前端效果；
2、制作HTML、CSS、JavaScript代码，配合后台程序开发并负责兼容性测试与调整；
3、公司网站网页的设计、页面的美化；
4、公司游戏各种活动及专题页面的切图制作。 任职要求 1、大专以上学历，计算机相关专业。 2、精通html5、css3.0，会运用html/css/js/jquery，可以编写优质代码，确保代码对各浏览器有良好的兼容性； 3、要求有良好的页面制作功底（切图、DIV+CSS布局等），并有一定的页面审美意识； 4、掌握PHP、DIV、CSS、JavaScript等前端相关技术； 5、熟悉网站设计、制作流程，愿意了解最新的网页设计与制作技术； 6、逻辑思维清晰，学习能力强，团队合作精神强。</t>
  </si>
  <si>
    <t>深圳市恒翼能科技有限公司</t>
  </si>
  <si>
    <t>新能源 仪器仪表/工业自动化</t>
  </si>
  <si>
    <t>五险一金 年终奖金 绩效奖金 5.5天制 提供住宿 住房补贴</t>
  </si>
  <si>
    <t>1、根据开发安排要求开发新的软件模块。 2、按产品开发计划，保质保量按时完成产品开发任务。 3、能独立处理和解决所负责的任务。 4、进行程序单元、功能的测试，查出软件存在的缺陷并保证其质量。 任职要求： 1、年龄22岁以上，本科以上学历。 2、有1年及以上C#.net 项目经验。 3、熟练掌握C#基本语法。 4、熟练掌握ado.net和 SQL Server 数据库开发。 5、了解软件项目的3层架构和C\S结构，具备Winform项目经验 6、熟悉图形界面开发、网络编程、串口通信、多线程、进程间通信等常用技术。 7、有很强的代码编写能力和良好的代码风格。 8、具有较强的逻辑思维和解决问题的能力。 9、良好的工作习惯和工作态度，一定的沟通能力和团队合作精神。</t>
  </si>
  <si>
    <t>贸易/进出口 建筑/建材/工程</t>
  </si>
  <si>
    <t>五险一金 补充医疗保险 补充公积金 员工旅游 交通补贴 餐饮补贴 绩效奖金</t>
  </si>
  <si>
    <t xml:space="preserve"> 职位信息 1. 负责公司内部运营ERP管理系统和跨境电商（亚马逊、eBay、速卖通、wish、shopee、joom等外贸平台）行业相关软件系统（大数据分析平台，电子商务独立站）的设计和开发； 2. 使用ASP.NET MVC框架，使用C#语言、SQL Server数据库，完成系统的开发工作； 3. 准确理解系统需求，及时跟进系统的改良和新模块的开发； 4. 参与公司的软件体系建设工作，为公司发展提供软件技术支持和服务； 5. 公司正处于高速发展时期，内部氛围良好，团队朝气蓬勃，与我们共创美好未来！  岗位要求： 1. 具备优秀的技术功底和项目开发经验，能独立的承担开发任务，有团队领导经验，或者有担任技术负责人者优先； 2. 熟练掌握ASP.NET MVC架构，精通SQL Server，能够搭建中等以上规模系统架构； 3. 熟悉电商行业产品开发、采购、刊登、销售、仓储、物流等基本业务流程； 4. 有跨境电商（外贸）项目（ERP、独立站、或刊登系统）开发经验者优先考虑；熟悉主流跨境电商平台（eBay、亚马逊、速卖通、Wish、joom、shopee等）的API集成者优先考虑； 5. 具备良好的编码规范和编程风格，命名规范，逻辑性强，代码冗余率低； 6. 良好的沟通和学习能力，对待工作积极、踏实、严谨，对项目和代码有强烈的责任心； </t>
  </si>
  <si>
    <t>C# .NET工程师</t>
  </si>
  <si>
    <t>深圳市天狐互娱科技有限公司</t>
  </si>
  <si>
    <t>凯捷咨询（中国）有限公司</t>
  </si>
  <si>
    <t>五险一金 带薪年假 住房补贴 交通补贴 节日福利</t>
  </si>
  <si>
    <t>1.  负责后台网站的设计开发、部署和运维工作； 2. 熟悉H5及相关标准，编写符合最新规范的代码； 3. 修改sql server的存储过程  职位要求: 1. 具有C#.net 2年以上前端开发经验； 2. 了解Web Service、DHTML、JavaScript、.Ajax等技术，能够使用div+css进行网页布局 3. 熟悉h5，熟悉sql server，会编写存储过程。 4. 对各种移动终端及浏览器的兼容性有一定的了解,并有相关问题的解决经验; 5. 有移动端网站前端开发工作经验，有良好的团队合作意识和积极工作态度的优先。 6. 极强逻辑分析能力，拥有良好的技术修养，善总结归纳，较强的计划和控制能力，具备良好的编码习惯；  工作时间: 周一至周六:9:00-18:00 周日休息,节假日休息</t>
  </si>
  <si>
    <t xml:space="preserve"> 工作内容： 1.负责项目Web平台的设计与开发（包括PC及移动端开发）； 2.负责前端界面的前端构建，各类交互设计与实现； 3.前端样式和脚本的模块设计及优化； 4.配合后台开发人员完成项目。  岗位要求： 1.计算机科学与技术相关专业； 2.两年以上开发经验，对前端表现有臻于完美的追求； 3.熟悉Html5、Css3、JavaScript、jQuery、Ajax等相关开发技术； 4.对常见前端框架应用（如Angular/Vue/React/等）使用其中一种； 5.使用过UI库(antd, bootstrap, material-ui等)； 6.有3D产品相关的的开发经验； 7.能与团队成员良好合作，协同开发； 8.优秀的学习能力，勇于接受挑战，持续关注业界新技术新趋势； 9.有较好的沟通以及表达能力，以及责任感和良好的团队合作精神； 10.有互联网、电商相关经验优先。</t>
  </si>
  <si>
    <t>深圳市易特科信息技术有限公司</t>
  </si>
  <si>
    <t>五险一金 通讯补贴 股票期权 弹性工作 一年多次加薪</t>
  </si>
  <si>
    <t xml:space="preserve"> 1.本科8年以上C#(WPF方向)开发经验，能独立完成项目设计开发；  2.熟悉主流的设计模式、框架、思路，对DDD、Linq、MDA等理解；  3.熟练SQL Server2005/2008开发,.NET Framework,有良好的基础；  4.熟悉硬件设备的USB/串口通信编程，经验丰富；  5.逻辑思维清晰，良好的系统设计、分析和解决问题的技巧；  6.能承受工作压力，良好的文档编写能力和团队合作沟通能力；  7.从事过医疗软件独立项目开发从业经验者优先；</t>
  </si>
  <si>
    <t>深圳市益尔智控技术有限公司</t>
  </si>
  <si>
    <t>员工旅游 餐饮补贴 绩效奖金 年终奖金 五险一金 出国机会</t>
  </si>
  <si>
    <t>上海希尔企业管理咨询股份有限公司</t>
  </si>
  <si>
    <t>1. 精通ASP.NET、C#语言，能熟练开发B/S和C/S程序； 2. 精通Web Service、Websocket、WCF数据交互和通信技术；并有丰富的云平台架构设计经验 3. 有丰富的网页编程经验，熟悉HTML5、CSS和JavaScript，jquery， 熟练SQLServer，精通SQL，能编写复杂的存储过程和SQL脚本 4. 熟悉社交软件接口如微信等，对物联网、安防、RFID、远程监控等平台比较熟悉 5. 熟悉面向对象编程，具有良好的逻辑思维能力； 6. 善于与他人沟通、合作，具有团队精神，良好的自学能力</t>
  </si>
  <si>
    <t>深圳市有梦邦信息服务有限公司</t>
  </si>
  <si>
    <t>岗位职责： 1.进行软件系统的开发、安装、部署、测试与维护； 2.进行软件项目技术文件的编写； 3.负责软件项目实施管理工作。 4．负责数据库、数据仓库设计、开发； 5．完成项目存续期间数据仓库维护和异常处理； 6．对数据仓库进行定期备份及按需恢复； 7．完成数据仓库中ETL过程设计和开发； 任职条件： 1.全日制专科及以上学历； 2.熟悉Java语言； 3.熟悉主流数据库技术，精通Oracle、MySQL等数据库开发，良好的SQL编写与优化能力； 4.技能要求：熟悉SQL或PL/SQL，具有数据库基础知识；具有Linux/unix基础知识； 5.个人素质要求：善于与人沟通，有较强的交流能力，能很好的理解项目需求； 6.具备良好的自学能力和独立解决问题的能力，能承受一定的工作压力。  7.能够接受频繁较长时间出差。</t>
  </si>
  <si>
    <t>深圳华印信息技术有限公司</t>
  </si>
  <si>
    <t>五险一金 员工旅游 年终奖金 绩效奖金 专业培训 员工聚餐 下午茶 餐饮补贴 节日福利 周末双休</t>
  </si>
  <si>
    <t xml:space="preserve">我们是深圳华印股份有限公司，为配合新的电商项目，移动端项目与云计算项目启动、我们急需要找新的同事、新同事是长期合作的亲密战友，我们将给予丰厚的待遇，广阔的上升空间，强烈的人文关怀，让您在公司如同在家般的舒适自在，但是我们也有我们的要求，我们希望你是如下的人： 1、你可以不善言辞，可以内向，但你一定要懂得团队合作，我们相信团队的力量是不可战胜的、你的团队意识一定要很强、并且能够服从团队的合理安排和指导 2、人活着就会有压力、我们希望你是一个能承受一定工作压力的人、 3、最实际的一点就是你必须对金钱有很强的欲望，并且希望通过自己努力而获得它。  当然作为一个高级工程师，您也必须要有如下相应的技能：  1、五年以上基于C#相关的开发工作经验，能够进行独立设计与开发工作； 2、具有系统分析与设计能力，能独立完成ERP系统设计； 3、能够掌握各种控件的使用，并有能力开发新控件； 4、熟悉系统设计相关文档 5、熟练掌握SQL SERVER2008； 6、熟悉数据库原理； 7、具有MES开发经验优先； 8、统招本科及以上学历。 以上特征如果你确实都具备、或者你能够对不足的地方做出调整、那么请尽快联系我们，我们随时欢迎你的加入  我们提供高于同行业的薪酬，公平公正的绩效考核制度，高额的项目奖金，还有广阔的发展平台帮助你实现你的理想！ 想好了就call我们吧! 如果你足够自信，也可以直接到公司来面试，公司欢迎足够自信的人加入我们的团队。 面试地址/工作地址：深圳市南山区科技园国人通信大厦A栋601室  </t>
  </si>
  <si>
    <t>深圳市施罗德工业集团有限公司</t>
  </si>
  <si>
    <t>岗位职责： 1、根据需求文档完成软件系统代码的实现，编写调试代码,完成代码注释与开发文档； 2、参与系统的设计，配合服务端开发工程师完成整体开发； 3、保证开发出来的界面和交互设计稿、视觉设计稿相同； 4、分析并解决软件开发过程中的问题； 5、配合项目团队完成相关任务目标。 任职要求： 1、全日制本科（二本）及以上学历，计算机科学与技术或软件工程专业，英语四级及以上； 2、精通 C#/C++，熟悉常用设计模式、数据结构，有2年及以上上位机软件开发经验； 3、熟悉winform/WPF的开发，有多线程、网络通讯、视频采集、数据库相关的开发经历； 4、具备良好的团队合作精神，善于沟通，对工作有较高的热情、自信、责任心,能独挡一面； 5、有良好的编程规范及撰写技术文档能力。 福利待遇： 1、5天8小时工作制，上班时间9:00-18:00； 2、公司为员工缴纳五险一金； 3、餐饮福利：公司为员工免费提供午餐； 4、交通福利：公司每天安排班车接送员工上下班；派往异地常驻工作人员每半年可报销回家探亲往返路费一次； 5、健康体检：每年为员工安排年度免费体检一次； 5、节日福利：公司为员工购买节日礼品及生日礼物等； 7、奖金补贴：员工享有全勤奖、高温补贴、住房补贴、伙食补贴、年终奖、新年礼金和春节探亲补助； 8、带薪年假：员工入职满一年（含试用期）即享受每年5天带薪年假，并享有15天左右春节带薪假期； 9、员工大事福利：当员工逢婚、育等个人大事时，公司给予员工带薪假、礼金或慰问金。   欢迎您的加入！    公司地址：深圳市龙华区观澜街道1301号银星智界2号楼11楼</t>
  </si>
  <si>
    <t>C# 软件开发工程师 (职位编号：006)</t>
  </si>
  <si>
    <t>深圳鼎识科技有限公司</t>
  </si>
  <si>
    <t>五险一金 免费班车 员工旅游 交通补贴 通讯补贴 专业培训 绩效奖金 年终奖金 股票期权 定期体检</t>
  </si>
  <si>
    <t>周末双休 带薪年假 五险一金 专业培训 补充医疗保险 定期体检</t>
  </si>
  <si>
    <t xml:space="preserve">1、协助开展业务需求收集、整理、汇总； 2、保质高效完成数据系统类需求的评估、开发、测试、上线、系统优化及运营； 3、制定和完善数据系统类需求开发规范、流程和制度； 4、形成条线清晰的项目产品开发模式和经验，并在内部推广与分享。 任职要求： 1、计算机及相关专业毕业，大学本科以上学历，3年以上相关开发经验； 2、熟练掌握SSH、SSM、Spring boot、JDBC、JavaScript、Ajax、XML、CSS、HTML等，前后端web开发技术； 3、熟悉Linux操作环境、常用命令； 4、熟悉Oracle、Mysql、DB2等数据库，熟悉SQL，熟悉Redis等组件； 5、熟悉常用中间件，如Tomcat、JBoss、Weblogic、Websphere； 6、具备较好的逻辑分析和独立解决问题的能力，学习能力强； 7、具备良好合作态度及团队精神，有工作激情、创新欲望和责任感，工作责任心强，有较强的语言表达能力和文字理解能力。 加分内容： 1、独立设计过系统，具有高并发、高可用、分布式、缓存的设计经验； 2、对智能卡行业有一定了解； 3. 通过国家计算机软件资格水平考试优先考虑。 </t>
  </si>
  <si>
    <t>深圳市杰源网络信息有限公司</t>
  </si>
  <si>
    <t>五险一金 员工旅游 年终奖金 带薪年假 节日福利</t>
  </si>
  <si>
    <t>C#高级开发工程师(高手) (职位编号：J006)</t>
  </si>
  <si>
    <t>深圳特鹏网络有限公司</t>
  </si>
  <si>
    <t>家居/室内设计/装潢 互联网/电子商务</t>
  </si>
  <si>
    <t>五险一金 补充医疗保险 员工旅游 餐饮补贴 绩效奖金 年终奖金 定期体检</t>
  </si>
  <si>
    <t>上海诺祺科技有限公司</t>
  </si>
  <si>
    <t>深圳特鹏网络有限公司 公司成立时间：2 0 1 3 年 6 月 6 日. 公司地址：广东省深圳市龙华区梅龙大道大唐时代B座1602-1608. 行业类型：互联网技术开发. 业务范围：涉及素材、云渲染、溜云库、3D魔术手、论坛等. 业务体系：有客户端、网页端、app、小程序等自主研发项目。 用户群体：主要用户群体为室内设计师、效果图设计师. 网站每日独立访客约 20万. 日访问次数约 200万. 官网链接：https://www.3d66.com（3D溜溜网）  【工作内容】 1、负责软件研发团队项目管理流程建立和工具的执行； 2、参与软件开发核心难点的技术攻关； 3、系统架构设计、设计文档编写经验。  岗位要求： 1、至少有3年工作经验，2年以上项目开发管理经验，领导过的团队至少超过3人以上； 2、精通c#，wpf框架,熟悉软件工程，熟悉常用的数据库技术,比如Mysql,MSSQLSERVER,ORACLE等； 3、分析公司项目要求，制定开发构架和流程； 4、能独立完成互联网管理类软件的开发（如图片管理器，素材类管理器等）； 5、做事严谨踏实、责任心强、沟通协调能力强、事业心强。   优先条件： 1、有图片相似算法开发经验者优先。 其它： 这是一个互联网产品，需要长期迭代更新，希望您能和公司一起发展，创造美好明天。  【工作信息】 1、【上班时间】9：00-12：00，14：00-18：30；每天7.5小时，根据国家规定的节假日有带薪假期： 2、【上班地址】深圳市龙华区大唐时代B座1602-1608（清湖地铁站A出口600米）； 3、根据工作表现，公司将提供有竞争力的薪酬和良好的个人发展空间； 4、公司有工作餐补助，同时也有冰箱、微波炉，方便员工就餐； 5、职工享有：婚假、产假、生育假、培训、旅游、体检、定期聚餐。 6、公司提供社保、年终双薪、年初奖、奖金分红、生日礼金、节假日礼金等福利待遇； 7、公司氛围活跃，年轻有活力的团队，欢迎你的加入！</t>
  </si>
  <si>
    <t>深圳泰利能源有限公司</t>
  </si>
  <si>
    <t>深圳泰首智能技术有限公司</t>
  </si>
  <si>
    <t>员工旅游 交通补贴 年终奖金 通讯补贴 定期体检 五险一金 餐饮补贴 专业培训</t>
  </si>
  <si>
    <t>职位描述： 1、计算机2年以上、工科3年以上相关专业本科以上学历，熟悉B/S程序开发和三层体系结构 2、熟悉使用Spring MVC、Mybatis、SpringBoot、Hibernate等主流框架；熟悉常用Java API,如集合，线程；掌握JSP,servlet,JDBC,XML解析，webservice等JavaEE核心组件的理论或使用； 3、掌握SQL,至少熟悉一种数据库，oracle和DB2优先； 4、金融IT行业工作经验优先；有实际大型项目开发经验者优先； 5、具备独立完成某一功能模块设计及开发的能力 6、具备良好的解决问题的能力，工作认真细致，积极主动，责任心强； 7具备良好团队合作精神和良好的沟通协作能力。</t>
  </si>
  <si>
    <t>环保 新能源</t>
  </si>
  <si>
    <t>周末双休 弹性工作 带薪年假 五险一金 节日福利 绩效奖金</t>
  </si>
  <si>
    <t>1、参与产品需求分析并制定技术实施方案； 2、根据产品功能需求完成开发工作。 3、项目组内部管理。 任职要求： 1、具体良好的团队工作品质； 2、具有5年的C#开发经验，熟练使用C/C++； 3、有windows平台编程经验； 4、熟练使用Visaul C++，C#开发工具进行Windows编程，有较强的编程能力及良好的编码风格； 5、具有良好的数据结构、通信编程、数据库系统等基础知识； 6、熟悉TCP/IP网络、动态链接库及多线程，C/S、B/S软件开发；</t>
  </si>
  <si>
    <t xml:space="preserve">工作职责： 1、负责VR平台服务端系统的设计与开发工作； 2、负责公司智能柜软件设计与开发； 3、参与开发所需文档的起草和完善； 4、在各种环境中，对系统后台出现的技术问题进行支持和排错。  任职要求： 1、计算机相关专业本科及以上学历，3年以上开发经验； 2、Java基础扎实，对Java运行原理有一定的了解，熟悉常用的设计模式； 3、熟悉SSH、SSM、Springboot、Dubbo等主流开发框架； 4、熟悉JavaScript、CSS、HTML等WEB开发语言； 5、熟练使用MySQL、Oracle、Sqlserver等至少一种关系型数据库，熟悉Redis等缓存技术； 6、负责项目分析和框架搭建，掌握Maven框架整合技术； 7、思维敏捷，性格开朗，责任感强，工作积极主动，具备学习意识，乐于分享，有良好的团队协作意识； 8、熟悉PHP语言者优先。  此职位为关联公司招聘 工作单位：深圳泰宇威视科技有限公司 工作地址：深圳市宝安区卓越宝中时代广场A座505  </t>
  </si>
  <si>
    <t>深圳市宇航软件股份有限公司</t>
  </si>
  <si>
    <t>周末双休 五险一金 节日福利 专业培训 通讯补贴 带薪年假 补充医疗保险 员工旅游</t>
  </si>
  <si>
    <t xml:space="preserve"> 岗位职责： 1、参与公司的项目研发工作，根据开发进度和任务分配，独立完成相应模块软件的设计、开发和编程任务； 2、进驻项目主导数采软件相关的设计和技术文档编写，能够进行项目的质量控制，引导项目团队建设，协调项目工作； 3、能够优化项目，能进行项目单元、功能编写、测试和完善，查出项目存在的缺陷并保证其质量，解决工作中的技术问题。  任职资格： 1、计算机相关专业，全日制大专或本科以上学历； 2、熟悉C#编程环境，掌握数据库开发技术及数据库操作，至少会使用一种数据库，（Oracle,SQLServer,MySQL）,并有相关工作经验； 3、有WinForm程序或C/S程序开发经验，并有一定的通讯接口（RS232、RS485、OPC等）开发能力，拥有设备及系统集成开发经验者优先； 4、掌握多层系统的设计开发，熟练使用委托、多线程、WCF等技术； 5、具备良好的技术文档习惯，具有规范化、标准化的代码编写习惯，掌握软件开发流程、设计模式和体系结构； 6、具备良好的面向对象编程思路，掌握.NET Framework及Windows应用程序的运作机制； 7、工作积极主动，较强的事业心、责任心，且具有良好的团队合作精神、善于沟通，学习能力强，善于学习新技术； 8、具有制造业管理软件开发经验者优先。  </t>
  </si>
  <si>
    <t>明阳智慧能源集团股份公司</t>
  </si>
  <si>
    <t>上海斯创文化传播有限公司</t>
  </si>
  <si>
    <t>五险一金 周末双休 岗位晋升 年度调薪 绩效奖金 年终奖金 定期体检 交通补贴 住房补贴 伙食补贴</t>
  </si>
  <si>
    <t>1、负责完成前端WPF界面的开发，实现与后台数据交互，产品以客户端程序、应用服务器程序开发为主； 2、负责产品的开发、部署、维护、升级； 3、根据需求规格和系统设计文档，能够进行模块的功能和实现设计，保证代码的规范性与可靠性，编写需求分析、详细设计、内部测试等文档。    任职要求： 1.计算机软件工程或相关专业毕业，本科及以上学历，2年以上工作经验； 2. 熟悉C#、.Net C/S程序开发； 2.具有1年及以上WPF项目开发经验，了解WPF自定义控件开发，熟练应用WPF特性； 4.熟悉多线程、socket网络编程； 5.有良好的数据库基础，熟悉SQL Server、ORACLE、Postgres之一的数据库；   6. 工作态度积极，有责任心，具有较强的学习新技术的能力和良好的编码习惯、具有良好的交流沟通能力，有较强的团队合作精神。  工作地点：深圳南山科技园</t>
  </si>
  <si>
    <t>影视/媒体/艺术/文化传播 印刷/包装/造纸</t>
  </si>
  <si>
    <t>职责： 1、能根据设计稿设计的需求，使用HTML+CSS+JS实现网页代码的开发； 2、熟练使用JS、HTML进行交互效果、响应式的开发； 3、保证代码的浏览器兼容性； 4、配合程序员完善页面功能等的其他工作、与后台开发人员保持良好沟通 ； 要求： 1、大专或以上学历，网络或计算机相关专业优先; 2、熟练掌握Web前端技术，精通(X)HTML、DIV，CSS、Ajax、JavaScript与JQuery； 3、有良好的代码编写风格、沟通能力。</t>
  </si>
  <si>
    <t>北辰德科技</t>
  </si>
  <si>
    <t>五险一金 员工旅游 年终奖金 弹性工作 定期体检 带薪年假 节日福利 附加商业保险</t>
  </si>
  <si>
    <t>岗位职责： 1、负责新项目功能的设计与开发；对已有项目进行功能改进和维护。 2、参与公司内部业务系统的分析、设计工作，辅助进行系统的功能定义,程序设计。 3、根据设计文档或需求说明完成代码编写、调试，测试和维护。 4、负责项目中主要功能的代码实现，编写代码注释和开发文档。 5、协助项目经理保证项目质量，解决项目中的关键问题和技术难题。 6、分析并解决软件开发过程中的问题。 7、协助测试工程师制定测试计划，定位发现的问题。  任职要求： 1、本科学历,机械工程、计算机软件或自动化控制相关专业。 2、熟练掌握C#开发语言及相应开发工具，至少两年以上的.Net或者C#项目开发经验。 3、熟练掌握 .NET Framework、C#、ASP.NET MVC、Web Service等技术。 4、熟练掌握B/S架构系统开发相关的常用技术，如Ajax、JQuery、HTML、CSS等。 5、熟练掌握MVC系统结构中的分层开发模式, 对MVC等有实际的开发经验。 6、熟练掌握Oracle、SQL Server、DB2等数据库技术。  7、熟悉项目全过程的需求调查分析、项目设计、项目开发、项目管理经验，有丰富的项目开发经验，有独立的面向对象分析能力，能独立承担开发任务。</t>
  </si>
  <si>
    <t>员工旅游 五险一金 年终奖金 做五休二 部门奖金 团队拓展 团队聚餐 带薪年假 生日礼金 节日福利</t>
  </si>
  <si>
    <t xml:space="preserve">职位要求: 1、负责Web应用前端开发； 2、与后台开发工程师协作，完成数据交互和用户互动； 3、维护和优化前端页面性能； 4、解决不同浏览器、移动设备不同版本下的兼容问题。  任职要求： 1、计算机及相关专业毕业，大学本科学历工作两年以上； 2、精通Javascript，有TypeScript开发经验者优先； 3、熟悉至少一种前端框架：Angular/React/Vue.js，有React开发经验优先； 4、了解常用DOM API，熟悉HTML5，CSS3； 5、熟悉Linux环境； 6、熟悉nginx配置； 7、有独立项目经验者优先。 </t>
  </si>
  <si>
    <t>C++/C#高级软件工程师</t>
  </si>
  <si>
    <t>深圳市零差云控科技有限公司</t>
  </si>
  <si>
    <t>1.工作内容：参与PC软件开发、完善和更新。
2.技能要求：c/c++，c#语言熟练，有完整项目开发经历。
3.本科5年硕士3年以上工作经验
4.勤奋
5.写代码清洗规范高效
4.公司产品为工业自动控制类产品，品质很重要，工作强度较高，自觉责任心不强的勿扰。
你的小目标，来这里实现！
如果你喜欢写代码，如果你对机器人有浓厚的兴趣
加入我们吧
工资你来定，上班时间随你性
丰厚的股权激励，超乎想象的销售提成，助你实现人生小目标
是牛人，你就来！
招聘职位：软件工程师
如果你做过运动控制器开发，如果你做过波形图像显示界面，就是你。
如果你都没做过，只要你对机器人感兴趣，充满创业激情，欢迎加入</t>
  </si>
  <si>
    <t>C#开发工程师-创新研究院</t>
  </si>
  <si>
    <t>深圳市海云天科技股份有限公司</t>
  </si>
  <si>
    <t>岗位职责： 1、参与人工智能软件系统核心模块的设计、编码、调试、测试工作； 2、按照软件管理规范进行业务模块开发和文档编写； 3、实现设计需求以及解决项目中出现的问题。 4、按部门领导安排，执行部门职能工作。  任职要求： 1、统招本科以上学历，计算机相关专业，1年以上相关经验； 2、熟悉C#控件编写；了解WEB SERVICE和多线程处理； 3、了解C/S开发，了解B/S开发，具有相关项目实际开发经验者优先考虑； 4、工作责任心强，具备良好的团队合作精神，有较强的沟通、协作能力，可承受较大的工作压力 5、具有良好的文档规范和编程习惯；有较强的学习能力和完成工作的能力。有视频处理相关经验者优先；</t>
  </si>
  <si>
    <t>c#软件工程师/.net软件工程师</t>
  </si>
  <si>
    <t>深圳市易高科技有限公司</t>
  </si>
  <si>
    <t>PACK测试工程师</t>
  </si>
  <si>
    <t>上海精虹新能源科技有限公司</t>
  </si>
  <si>
    <t>五险一金 绩效奖金 员工旅游 年终奖金 专业培训 餐饮补贴</t>
  </si>
  <si>
    <t xml:space="preserve">1、2年以上C#开发工作经验，掌握软件研发的流程、编码规范和调试技巧； </t>
  </si>
  <si>
    <t>五险一金 免费班车 专业培训 绩效奖金 员工旅游 定期体检</t>
  </si>
  <si>
    <t>C/C#/C++中级</t>
  </si>
  <si>
    <t>深圳市睿益科技有限公司</t>
  </si>
  <si>
    <t>岗位职责： 1、负责产品的测试工作，严格按产品设计、开发控制要求及相关标准展开测试、检验工作，保证产品设计输出质量； 2、 编写测试设备的操作手册编写整机或模块的测试大纲、测试用例，并根据测试计划按时实施测试； 3、对pack组装测试出现的电性异常做及时维修处理； 车用动力电池试验标准制定，负责强制性检验及地标检验 4、按照测试计划和流程编写测试文档 5、协助专业测试机构完成对产品的EMC、环境、安规等测试评估； 6、 撰写、评估产品验证的实验报告，并分析相关的数据确保产品符合相关的法规要求； 任职要求： 1. 本科，计算机、电子、自动控制、通信等相关专业； 2. 有较强动手能力，具有电子行业2年以上相关产品开发或测试工作经验； 4. 熟悉TS16949,以及其它汽车行业相关法规； 5. 熟悉电池新国标测试： 如ESD测试， 高温高湿， 高温冲击，振动测试等； 6、掌握测试的方法和原理，能够编写测试用例，制定测试计划，维护测试工具和测试结果分析，应用自动化测试设备与软件； 7、熟悉数字电路和模拟电路，熟悉电子元器件；熟悉C语言或VBscript、javascript等脚本语言；</t>
  </si>
  <si>
    <t>员工旅游 专业培训 绩效奖金 年终奖金 五险一金</t>
  </si>
  <si>
    <t>负责基于X86平台标准库函数及基于Android平台函数及代码相互移植，负责C++测试代码编写，负责简单Android应用开发。
用人要求：
电子、自动化、计算机等相关专业大专或以上学历，能进行Android Cpp开发，熟悉计算机系统层级架构，并熟练掌握Framework层的构建开发，有OpenCV/OpenNI/PCL开发经验者优先。
个性要求：
积极主动，思路清晰 最低要求: 学历学信网可查</t>
  </si>
  <si>
    <t>深圳市华�N智能科技有限公司</t>
  </si>
  <si>
    <t>岗位职责 1、从事C/S架构、B/S架构软件平台项目的开发工作； 2、负责客户端软件的需求分析、编码、测试、具体负责各相关模块的开发和维护； 3、承担编写软件相关文档，能独立完成设计文档的编写； 4、与产品设计人员合作，打造人性化产品，提高用户体验； 5、严格遵守开发、代码、文档规范。 任职资格 1、本科及以上学历，计算机相关专业；； 2、至少1年以上客户端开发经验，能独立完成管理软件架构设计及实现； 3、理解.net架构体系，精通C#语言及Windows界面开发技术WPF及webform； 4、具备书写软件相关的设计和技术文档； 5、了解软件开发生命周期的全过程需求、设计、实现、测试、发布、维护； 6、精通多层架构,具有良好、规范的编程习惯和文档编写习惯； 7、精通WebService、缓存、并发、Cookies、Session、用户控件等相关技术; 8、精通至少一种常用数据库，如：SQL Server（必备)、MySQL、Oracle、SQLite等的设计、开发与优化； 9、具有高度的责任心及团队精神、善于沟通。工作主动积极，敢于承担压力。</t>
  </si>
  <si>
    <t>上海睿天信息技术有限公司</t>
  </si>
  <si>
    <t>深圳市兴万达电子科技有限公司</t>
  </si>
  <si>
    <t>五险一金 员工旅游 年终奖金 带薪年假</t>
  </si>
  <si>
    <t>1. 根据UI/SA产品/现有功能，实现Web界面，优化代码并保持在各浏览器下良好的性能与兼容性 2. Web前端表现层及与后端（JAVA）交互的架构设计和开发； 3. JavaScript程序模块开发，通用类库、框架编写； 4. 配合后台开发人员实现产品界面和功能； 5. 对完成的页面进行维护和对网站前端性能做相应的优化 任职要求： 1、高度团队合作精神,有较强学习新知识的能力并且具备主动学习精神 2. 对用户体验与功能易用性有较为深刻的理解 3. 精通vue前端框架，熟练使用Vue全家桶，前端工具链，理解MVVM，精通基本Web前端技术，包括HTML、CSS、JavaScript、AJAX等，有跨浏览器开发经验 4. 熟悉模块化、前端编译和构建工具 5. 精通Jquery框架和Http协议，熟练使用CSS3，ES6语法 6. 熟悉常见浏览器的差异、原理 7. 熟练使用各种用浏览器调试开发</t>
  </si>
  <si>
    <t>五险 员工旅游 年终奖金 餐饮补贴</t>
  </si>
  <si>
    <t xml:space="preserve">岗位职责 1、从事B/S架构软件、互联网金融平台项目的开发工作； 2、负责客户端软件的需求分析、编码、测试、具体负责各相关模块的开发和维护； 3、承担编写软件相关文档，能独立完成设计文档的编写； 4、与产品设计人员合作，打造人性化产品，提高用户体验； 5、严格遵守开发、代码、文档规范。  任职资格 1、能熟练使用ASP、.net（C#）进行B/S框架项目开发； 2、至少1年以上项目开发经验； 3、理解.net架构体系，熟悉WebForm开发； 4、具备书写软件相关的设计和技术文档； 5、了解软件开发生命周期的全过程需求、设计、实现、测试、发布、维护； 6、精通多层架构,具有良好、规范的编程习惯和文档编写习惯； 7、精通C#、WebService、缓存、并发、Cookies、Session、用户控件等相关技术； 8、能够使用Jquery开发无页面刷新数据的功能和各种缓存技术。 9.熟悉SQL Server数据库开发，熟悉存储过程、事务、隔离级别、锁、索引、实体关系等技术; 10.有Android应用开发者优先; 11.具有一定英文读写能力; 12.具有较强的需求分析、设计能力, 有良好的编码习惯; 13.积极主动，能够承受较强的工作压力，具有强烈的工作主动性和责任感; 14.能��立��理、负责��目、沟通能力和团队合作精神。 15.能接受法定休息日，节假日上班调休。 </t>
  </si>
  <si>
    <t>深圳市唯特视科技有限公司</t>
  </si>
  <si>
    <t>深圳市安车检测股份有限公司</t>
  </si>
  <si>
    <t>计算机服务(系统、数据服务、维修) 仪器仪表/工业自动化</t>
  </si>
  <si>
    <t>五险一金 餐饮补贴 通讯补贴 绩效奖金 年终奖金 周末双休 带薪年假 节日福利 高温补贴 补充意外保险</t>
  </si>
  <si>
    <t>上海快天信息技术有限公司</t>
  </si>
  <si>
    <t>深圳市慧致远科技有限公司</t>
  </si>
  <si>
    <t>五险一金 员工旅游 绩效奖金 年终奖金 弹性工作 交通补贴 餐饮补贴 通讯补贴</t>
  </si>
  <si>
    <t xml:space="preserve">1、计算机相关专业本科学位；
2、1~2年以上前端开发经验； 3、熟练掌握JavaScript.Jquery,AJAX.HTML.CSS等常用Web前端技术；
5、熟练掌握vue.js框架，并有vue.js项目开发经验；
4、熟悉目前移动端html5界面开发相关主流及前沿技术；
5、熟练掌握前后端之间的交互；
6、测试阶段积极配合测试，及时对bug进行修复；
7、有参与两至三个前端项目经验者优先（会独立编写JS功能插件）;
8、与设计师有良好的沟通交流能力，强烈的责任心，开放的性格，具备良好的团队合作精神，对于研究新技术有浓厚兴趣，善于总结沉淀，乐于分享；
9、负责公司后期项目开发及维护；
10、根据需求进行相关功能的开发、撰写开发文档；
11、能单独保质保量按时完成开发任务。 </t>
  </si>
  <si>
    <t xml:space="preserve"> 岗位职责： 1、参与项目的需求调研，进行软件系统的设计、开发、部署、调试等工作； 2、完成软件系统代码的实现，编写代码注释和开发文档； 3、分析并解决软件开发过程中的问题,协助测试工程师进行测试工作。  任职资格： 1、计算机相关专业，大专及以上学历； 2、具有2年以上自动化设备配套软件（基于C#或C++）开发经验； 3、精通C#，2年以上C#项目软件开发经验，熟悉WinForm、WFP、Windows API，有C/S、B/S架构开发经验； 4、熟悉运动控制应用，有实际运动控制卡（器）（固高，雷赛，凌华等至少一种）应用经验； 5、熟悉图像处理算法应用，有实际视觉处理算法包（Halcon，NI-Vision，OpenCV，VisionPro等至少一种）应用经验； 6、具有多线程，数据库和网络编程经验； 7、深入理解面向对象思想，熟悉常用设计模式，有良好的编码习惯及规范文档撰写能力； 8. 学习能力强，逻辑清晰，有主动创新意识。 </t>
  </si>
  <si>
    <t>深圳市阿卡索资讯股份有限公司</t>
  </si>
  <si>
    <t>岗位职责： 1.    根据需求，开发公司不同的功能模块； 2.    负责公司在线教育电商平台开发； 3.    负责公司内部EPR系统开发。  任职要求： 1.    大专及以上学历，软件相关专业； 2.    2年以上开发经验； 3.    熟悉C#各种技术；Ling，asp.net MVC，asp.net web api；熟悉javascript，CSS3，HTML5，JQuery，Bootstrap，Ajax各种前端技术；数据库端熟悉SQL Server数据库，存储过程，索引，视图；熟悉操作系统和常用数据结构算法。</t>
  </si>
  <si>
    <t>Web前端开发工程师（木樨地）</t>
  </si>
  <si>
    <t>北京炎黄新星网络科技有限公司</t>
  </si>
  <si>
    <t>软件开发工程师，C#</t>
  </si>
  <si>
    <t>深圳市推动力科技有限公司</t>
  </si>
  <si>
    <t>1.学历本科以上，互联网前端开发经验2年以上； 2.良好沟通能力、钻研能力，有代码洁癖，个人能力强，对技术有热情，关注前端技术发展方向， 3.人品优秀，责任心强 ，团队意识强，能独立分析和解决问题。 【职位要求】 1.熟悉前端技术架构，根据设计稿能独立完成原型和部分用户交互的前端开发工作以及与后端的联调工作 2.精通HTML5、CSS3、JavaScript等； 3.熟悉W3C标准与ES规范； 4.熟悉HTTP协议，ajax请求方式 5.熟悉Jquery，bootstrap等前端框架，熟练Reactjs、Vue等，掌握其原理，能独立开发常用组件； 6.熟悉webpack等前端构建工具； 7.熟悉NodeJS开发；</t>
  </si>
  <si>
    <t>员工旅游 交通补贴 五险一金 补充医疗保险 年终奖金 绩效奖金 股票期权</t>
  </si>
  <si>
    <t>一，岗位职责 1，协助产品经理进行技术分析并制定开发方案。 2，按计划进行代码的编写，并进行测试。  二，能力要求： 1，精通SQL server数据库，能独立书写相关的DDL和DML，以及存储过程； 2，精通C#编程，须三年以上纯代码工作经验，对WCF.Silverlight.WPF.HTML等技术有深入理解和应用。 3，曾就职于软件公司，细心踏实，沟通能力要好，须有ERP系统开发经验。 4，接确过金蝶软件，用友软件或鼎捷软件优先，须学习能力强。</t>
  </si>
  <si>
    <t>c#.net 软件工程师</t>
  </si>
  <si>
    <t>深圳市百威智能科技有限公司</t>
  </si>
  <si>
    <t>高级WEB前端开发工程师</t>
  </si>
  <si>
    <t>0.3-1万/月</t>
  </si>
  <si>
    <t>任职要求： 1、计算机及相关专业本科以上学历； 2、1年以上C#开发经验（优秀应届生也可）； 3、熟悉掌握SQL server，MysqL数据库； 4、有良好的编程规范及撰写技术文档能力； 5、具备优秀的沟通能力与合作精神； 6、有一卡通系统开发项目经验，或安防行业工作经验优先。</t>
  </si>
  <si>
    <t>1、参与系统的需求调研和需求分析，撰写相关技术文档； 2、负责解决开发过程中的具体技术问题； 3、参与、协助项目经理完成系统调试、部分功能设计和数据库增删改查等工作； 职位要求： 1、全日制本科及以上学历，计算机、电子信息、软件工程、自动化、测控、生仪、机电等专业。非常欢迎应届毕业生应聘； 2、熟练使用java语言，熟悉数据结构和算法设计； 3、精通MySQL、Oracle等关系型数据库； 4、熟悉Tomcat等应用服务器的应用部署和配置； 5、熟练掌握Eclipse、Git或其它相关开发管理工具； 6、真诚敬业，踏实肯干，较强的沟通能力和逻辑表达能力，具备良好的团队合作精神和主动意识，愿意同公司共同发展；</t>
  </si>
  <si>
    <t>【岗位职责】  1、参与项目/产品的前端架构设计和需求分析，包括PC及移动端；  2、制定前端技术框架、标准和规范，指导前端工程师完成开发工作；  3、能按时,独立,高质量地完成工作，对自己的代码要求严格；  4、与项目经理、测试工程师、其他团队沟通合作，技术难点攻关、问题分析、系统调优等，保证项目工作的质量和进度；    【任职要求】  1、计算机专业本科及以上学历，三年以上web前端开发经验，成功参与过大型产品项目开发工作者优先；  2、精通HTML/CSS、HTML5/CSS3，Responsive Web design原理及Bootstrap框架，熟练跨浏览器、跨终端的开发；  3、精通JavaScript及AJAX、jQuery框架；  4、熟悉HTML5特性，了解HTML5最新规范，能够熟练运用HTML5特性构建移动端的WebApp，熟悉Html5通讯（ajax websocket），了解Html5的离线存储机制，了解响应式布局；  5、至少熟悉使用React、Vue、AngularJs 4.0或以上 等一种或多种框架；  6、理解网页标准，能很好解决浏览器兼容问题,熟悉移动端主流浏览器的适配，深刻理解手机平台上各主流浏览器之间的兼容性；  7、持续关注业界的新话题和新技术；有强烈的求知欲、善于学习和运用新知识；善于学习、总结、乐于分享；善于沟通和逻辑表达，良好的团队合作精神和积极主动的沟通意识。  公司福利： 1.工作时间：五天工作制度，9:00-11:30,13:30-18:00 2.社保福利：五险一金加商业保险 3.丰富下午茶 4.丰厚的项目奖金、年终奖 5.假期福利：为员工提供带薪假期：年休假、婚假、病假、产假、陪产假等 6.节假日完全按照国家劳动法规定执行。 7.每年旅游 8.每年定期体检</t>
  </si>
  <si>
    <t>深圳盈天下视觉科技有限公司</t>
  </si>
  <si>
    <t>五险一金 员工旅游 交通补贴 年终奖金 绩效奖金 出国机会 定期体检 餐饮补贴</t>
  </si>
  <si>
    <t xml:space="preserve">岗位职责： 1、根据项目开发要求、进度和任务分配，开发相应的软件模块； 2、与平面设计、后台开发人员，硬件工程师协作，高质高效完成项目交互功能； 3、能够与项目经理、客户进行需求沟通及协调，明确项目需求，持续优化个人工作方式，给部门提出建议性交互设计方案； 4、完成上级领导交互的其他工作任务；   岗位要求： 1、计算机相关专业、本科及以上学历； 2、良好的技术知识和背景； 3、积极主动，能够在一定压力下工作，善于学习新技术； 4、熟悉.Net程序设计、C#和Winform前端交互程序，及具备VS系列工具开发经验； 5、有过FLASH、WPF或Unity开发经验的优先考虑；   公司福利待遇： 1.公司提供舒适的办公环境。 2.每天工作7.5小时，每周5天工作制。 3.按国家规定为所有员工购买社保、住房公积金（五险一金）。 4.可享受各种带薪假期：法定节假日、年假、病假、丧假、产假、陪产假等。 5.每月举办员工生日会，不定期组织员工培训、旅游、活动等。 6.工作满一年可享受免费体检以及入户深圳。 7.提供有竞争力的薪酬和广阔的发展空间。 </t>
  </si>
  <si>
    <t>深圳市拓远能源科技有限公司</t>
  </si>
  <si>
    <t>五险一金 员工旅游 餐饮补贴 通讯补贴 绩效奖金 年终奖金 弹性工作 股票期权</t>
  </si>
  <si>
    <t>1、设计开发系统相关软件，发现和解决存在的技术问题。 2、建设基于.net的开发平台。 3、不断的改进程序，以提高代码质量。  任职资格： 1. 精通C#编程开发，熟悉B/S开发模式。 2. 熟练SQL Server等数据库的设计、开发。 3. 熟练WebApi等相关技术。 4. 具有良好的编程习惯，团队合作能力，沟通表达能力，善于学习，勇于解决开发中遇到的任何问题。 5. 二年以上BS开发经验，有成功的开发案例者优先。 6.良好的沟通和语言表达能力、严密的思维能力，反应敏捷，应变力强，能够承受较强的工作压力</t>
  </si>
  <si>
    <t>软件开发与运维工程师-18114 (职位编号：18114)</t>
  </si>
  <si>
    <t>上海国际医学中心有限公司</t>
  </si>
  <si>
    <t>五险一金 免费班车 交通补贴 餐饮补贴 通讯补贴 定期体检 绩效奖金 弹性工作</t>
  </si>
  <si>
    <t>深圳市点创科技有限公司</t>
  </si>
  <si>
    <t>1. 全日制本科及以上学历， 计算机相关专业， 一年以上软件程序开发经验有医疗行业经验者优先；
2. 熟悉 HIS 软件， 有 HIS 软件开发和测试经验； 5. 熟练掌握.net/Python/R/Julia/GO 其中一门开发语言和开发框架以及相关 Web 开发技术，了解 HTML、 PHP、 Javascript、 XML、 CSS、 Ajax 等技术； 6. 具有良好的语言和文字表达能力，有一定的文字功底，熟悉需求调研并可进行需求分析， 并能够可撰写文档； 7. 为人正直，具有高度的责任心，良好的沟通能力和团队合作精神； 8. 具有较强的学习能力和发展潜力，具备独立分析问题和解决问题的能力.</t>
  </si>
  <si>
    <t>岗位职责： 1、参与公司SaaS平台和应用系统以及相关产品研发和维护； 2、根据产品需求和项目计划，按时提交完成架构和模块设计、编码、单元测试工作； 3、改善、维护和优化相关产品的质量、性能、提升用户体验； 4、负责和前端开发人员协作确保整个产品功能的实现和运行。 5、对自己代码进行复查，进行单元测试，对产品质量负责。 6、主动关注并学习新技术，并能够在实践中应用。   任职要求： 1、1年以上Java工作经验，具有良好的编程习惯； 2、熟悉Spring Boot，Spring Cloud，Mybatis等主流开发框架；具备Spring Cloud和Web中后台管理系统实际项目开发经验； 3、具有扎实的java功底，熟悉jvm、web开发、缓存、多线程、分布式架构、分布式事务、消息中间件等技术； 4、深入理解面向对象的编程，了解常见的设计模式，熟悉微服务的架构模式，熟悉敏捷开发的开发模式； 5、熟练Linux常用命令，熟练编写Shell脚本； 6、了解DevOps相关知识，对Kubernetes有一定项目实践者优先； 7、了解大数据相关组件，如Hadoop, Hive, ElasticSearch等优先 8、具有创新思维，良好的主动性和责任感，良好的逻辑思维、沟通能力、学习能力；能够独立开展新产品、功能、模块的设计研发； 9、有github项目贡献经验者优先</t>
  </si>
  <si>
    <t>电子技术/半导体/集成电路 交通/运输/物流</t>
  </si>
  <si>
    <t>周末双休 带薪年假 五险一金 节日福利 员工旅游 定期体检 年终奖金 弹性工作</t>
  </si>
  <si>
    <t>1、全日制本科及以上学历，计算机或其他相关专业； 2、1年以上相关工作经验，能够进行独立设计与开发工作； 3、熟悉C#语言编程，掌握ASP.NET Core架构开发；熟练使用Entity Framework Core； 4、熟练掌握SQL SERVER、Mysql、PostgreSql其中之一数据库进行开发；熟练掌握WEB开发相关 HTML、JavaScript、DIV+CSS、AJAX、JQuery 或者熟悉React，Vue，Angular等前端开发； 5、具有良好的基础知识和优良的编程风格和习惯，并有软件工程概念；有独立项目经验优先； 6、熟悉.NET Core 容器化和基于Kubernetes 的云原生应用开发经验优先； 7、有冲劲，肯学习，想往车联网、物联网等新技术方向发展</t>
  </si>
  <si>
    <t>深圳智熊网络科技有限公司</t>
  </si>
  <si>
    <t>五险一金 弹性工作 绩效奖金 交通补贴</t>
  </si>
  <si>
    <t>岗位职责：  1.参与游戏后台系统的需求调研和需求分析，撰写相关技术文档；  2.参与游戏后台软件开发，确保所负责模块的质量，代码和文档应符合规范要求。  3.根据项目经理的安排，按时完成指定软件模块的设计、开发、测试等过程。  4.解决工程中的关键问题和技术难题。  任职要求  1、计算机相关专业毕业，本科及以上学历；  2、有扎实的C#语言基础，熟悉基本算法和数据结构；  3、思维活跃，具有严谨的逻辑推理能力；  4、责任感强，工作认真负责，富于团队精神和敬业精神以及独立解决问题的能力；  5、热爱游戏，了解游戏行业工作性质，有志于在游戏开发方向发展者优先；  6、能接受外派出差者优先；</t>
  </si>
  <si>
    <t>深圳市旺龙智能科技有限公司</t>
  </si>
  <si>
    <t>通信/电信/网络设备 生活服务</t>
  </si>
  <si>
    <t>五险一金 员工旅游 交通补贴 绩效奖金 年终奖金</t>
  </si>
  <si>
    <t>上海龙感汽车电子有限公司</t>
  </si>
  <si>
    <t>岗位职责： 1、参与项目的需求调研，进行软件系统的设计、开发、部署、调试等工作； 2、完成软件系统代码的实现，编写代码注释和开发文档； 3、分析并解决软件开发过程中的问题,协助测试工程师进行测试工作。  任职要求： 1、计算机相关专业，大专及以上学历； 2、精通C#，3年以上C#项目软件开发经验，熟悉WinForm、Windows API，有BS/CS架构开发经验； 3、精通MSSQL、MySQL等关系数据库，擅长多线程、网络编程； 4、沟通交流能力强，学习能力强，具有团队协作能力； 5、深入理解面向对象思想，熟悉常用设计模式，有良好的编码习惯及规范文档撰写能力； 6、有一卡通系统开发项目经验者优先;熟悉DevExpress控件者优先； 7、熟悉Java、Delphi、HTML、JavaScript、CSS者优先；</t>
  </si>
  <si>
    <t>五险一金 定期体检 带薪年假 带薪病假 免费工作餐 节假日福利 员工旅游 年终奖金</t>
  </si>
  <si>
    <t>深圳市捷先数码科技股份有限公司</t>
  </si>
  <si>
    <t xml:space="preserve">1)      管理维护公司的所有的服务器系统；  2)      支持Windows、Office的应用技术和产品数据管理等业务应用系统；  3)      负责公司的网络安全、网络监控及病毒防护和系统数据备份。  4)      为系统用户提供维护服务支持和使用培训；  5)      维护公司通讯系统；  6)      负责公司先进制造技术中的IT工作；  7)      了解公司计算机网络基础设施、通讯系统的专业技术，提供公司网络发展规划；  8)      完善和维护现有网络基础设施，保障网络的正常运行；  9)      支持各部门的网络运行和规划，实施相应的网络建设和维护；  任职要求： 1)     熟悉 HTML 和 CSS,熟练操作 PHP,SQL 和 JavaScript ,了解 Linux，cPanel,myPHP,phpMyAdminn环境
2）  有网站维护经验，了解 DNS 运作
3）  可使用  VB , C 语言进行编程
4） 了解离散型企业的大致业务流程
5）了解 IT 机房管理程序
6）了解 IT 类软硬件产品及相关知识
7） 熟练操作网络相关的软硬件安装操作
8）熟练掌握 Win 系统软件和 OFFICE 应用软件，了解 DOS系统
9）了解 Synology NAS 和 DSM 系统
10）了解 CISCO SIP ,交换机 ，防火墙的设置
11）有独立规划和实施及运维网络域和相关服务器 </t>
  </si>
  <si>
    <t>五险一金 绩效奖金 免费班车 员工旅游 专业培训 节日福利 带薪年假 包住宿</t>
  </si>
  <si>
    <t>1、全日制本科及以上学历，软件、计算机、通信相关专业； 2、熟悉C/C++/C#语言和Windows网络驱动开发,熟练B/S结构，会界面软件编写程序； 3、会网络通信、网络编程、云服务器程序、类脚本编译平台开发； 4、熟悉操作系统开发移植经验者优先，  任职要求 1、本科以上学历，计算机相关专业； 2、精通Ｃ#，或熟练掌握C/C++,VC； 3、1年以上工控行业上位软件开发经验，对工控行业串口通信有一定的了解； 4、熟悉单片机控制原理者优先；能编写上位机与下位机（单片机或ARM）通信者优先； 5、工作积极主动，责任心强，有良好的服务意识，沟通良好；</t>
  </si>
  <si>
    <t>C#软件开发工程师（应用开发方向）</t>
  </si>
  <si>
    <t>深圳市第三象限科技有限公司</t>
  </si>
  <si>
    <t>带薪年假 五险一金 弹性工作 员工旅游 年底双薪 下午茶 每月腐败活动</t>
  </si>
  <si>
    <t>【技能要求】 1 熟悉Entity Framework 2. 熟悉ASP.NET MVC 3. 熟悉SQL Server 4,熟悉HTTP协议 5. 能熟练读写英文技术文档 6. 能熟练使用git命令行 7, 对电子竞技有所了解者优先 8,有对接第三方API的经验者优先 【工作内容简述】 1、接入电子竞技相关数据API到现有数据库 2、根据接入API类型，对现有的数据后台进行智能优化  【同时熟练掌握以下技能者优先】 1. Docker 2. .NET Core 3. PostgreSQL 4. webpack 5. VUE 6. React  【参与项目】 本岗位所在项目为本公司电子竞技大数据项目组，该数据库是公司业务核心，且该项目目前运行良好，已为本公司带来巨大经济效益。本轮招聘目的是加快接入多家电子竞技数据提供商的API，并对接入的数据进行智能化管理。  【公司福利】 13薪 双休 年假 不定期活动</t>
  </si>
  <si>
    <t>.NET程序员</t>
  </si>
  <si>
    <t>深圳市华一软件开发有限公司</t>
  </si>
  <si>
    <t>1、负责客户需求沟通，系统分析与详细设计，关键代码设计； 2、负责数据库设计、细化和实施项目开发计划，执行验收标准，按时按质完成预定目标。 3、带领项目人员开展项目开发、项目测试工作，并对各人员进行培训、指导工作； 4、负责项目验收； 5、编写技术文档。 任职要求： 1、两年以上c#(.net)开发经验，三个以上中型项目开发管理经验. 2、熟悉oracle或 移动端网页开发 ； 3、有需求分析、软件开发、系统测试经验；项目验收无致命错误无投诉。 4、具备较好的团队领导能力，有良好的沟通与团队合作技巧、能适应较大的工作压力、有较强的分析解决问题的能力； 5、较好的文档编写能力，可独立编写项目过程设计的各种文档。</t>
  </si>
  <si>
    <t>五险一金 专业培训 补充医疗保险 员工旅游 补充公积金 绩效奖金 年终奖金</t>
  </si>
  <si>
    <t>岗位职责 1、 按系统设计完成功能模块的编写； 2、 遵循工作规范，和编写要求； 3、 编写模块详细设计文档，和相关技术资料； 4、 按规范进行模块功能单元测试； 5、 维护所开发的软件模块代码。  任职资格 1、 计算机及相关专业，本科以上学历； 2、两年年以上开发经验；有行业软件开发经验优先；优秀应届生亦可考虑； 3、 熟练相关脚本、开发语言，熟练模块化程序开发、单元测试； 4、熟练应用.Net  语言开发， 对HTML5，CSS3,Javascript WEB开发有一定的了解； 5、 具有良好的编程习惯；思路清晰，工作规范，良好的团队精神、沟通能力。  福利待遇： 一、每年享有1-2次国内旅游，老员工带家属旅游全免费；今年的旅游定于9月份！ 二、100%享受带薪年假及国家法定节假日； 三、享受五险一金，以及各种节日福利； 四、享受年终奖，以及年度优秀员工评选，奖金最高可达6个月平均工资； 五、底薪+效绩+五险一金+带薪年假+节日福利+旅游+商业意外保险； 六、参与绩效考核，获取绩效奖励； 七、和谐的办公环境，快乐的工作氛围； 八、工作时间：大小周，每天工作8小时，法定节假日正常休假；</t>
  </si>
  <si>
    <t>博闻创意会展（深圳）有限公司</t>
  </si>
  <si>
    <t>公关/市场推广/会展 电子技术/半导体/集成电路</t>
  </si>
  <si>
    <t>五险一金 补充医疗保险 员工旅游 专业培训 定期体检</t>
  </si>
  <si>
    <t>岗位职责: 1、客户关系系统的开发与维护； 2、微信小程序、微信公众号、企业微信二次开发； 3、网络（微软域及活动目录网络）、电脑维护。  岗位要求： 1、本科以上学历，有1年以上C#语言，熟悉webform三层或mvc开发； 2、熟悉SQL SERVER数据库； 3、具有良好的代码注释和文档编写习惯，有较强的沟通能力； 4、工作积极主动，严谨踏实，具自主学习心态和能力，富有责任心与创新精神；</t>
  </si>
  <si>
    <t>深圳市科普汉思医疗科技有限公司</t>
  </si>
  <si>
    <t xml:space="preserve">岗位职责 1、负责平台软件开发和维护； 2、负责对网站进行实施，测试； 3、负责现有网站的维护和升级； 4、负责解决开发过程中的技术问题； 5、负责网站开发文档编写工作。  任职资格 1、计算机及相关专业毕业，大学专科以上学历； 2、一年以上web开发经验；精通C#,MVC框架，HTML/XML、JavaScript、CSS、JSP、Java语言及SQL SERVER2008； 3、能独立完成大型网站架构设计及实现； 4、熟悉WebService、AJAX等技术； 5、了解SQLSERVER或ORACLE等数据库； 6、具有良好的沟通能力和团队合作精神。 7、公司在龙岗大运地铁站B出口，不愿意来龙岗工作的就不要投简历了 </t>
  </si>
  <si>
    <t>（校招）JAVA开发工程师K/3-5</t>
  </si>
  <si>
    <t>C#/C++开发工程师</t>
  </si>
  <si>
    <t>金蝶软件（中国）有限公司</t>
  </si>
  <si>
    <t>深圳市集益创新信息技术有限公司</t>
  </si>
  <si>
    <t xml:space="preserve"> 统招本科以上学历，3年以上相关工作经验 1、熟悉上层应用程序或者嵌入式应用开发； 2、良好的C语言开发能力，并能够进行产品底层应用开发； 3、熟悉VC /  / C# / Android  vc studio 编程 4、基于LINUX、Android windows的程序的设计开发岗位职责： 岗位职责 1、t负责完成项目的功能需求分析、编写软件设计需求； 2、负责完成软件功能模块划分及接口设计； 3、基于Windows环境从事软件功能开发、设备通讯协议开发、平台传输协议开发。 4、负责完成部分功能模块的编写及软件系统集成调试工作； 5、及时编写各种文档和标准化资料。 </t>
  </si>
  <si>
    <t>五险一金 弹性工作 补充医疗保险 专业培训</t>
  </si>
  <si>
    <t>岗位职责： 1.负责工业互联网平台的软件的设计、编码。 2.调试并自我测试上述软件以保证软件的质量。 3.持续改进以消除软件中的缺陷以及满足客户不断变化的需求。 4.根据要求进行文档撰写、评审、维护工作。 任职要求： 1.2019届应届毕业生，本科以上学历，计算机相关专业，211/985院校优先。 2.拥有扎实的Java基础知识，理解集合、多线程、IO等基础框架。 3.熟悉HTML、CSS、JavaScript等前端技术。 4.熟悉JavaEE相关的主流开源框架，如Struts、Spring、MyBatis等。 5.熟悉Oracle、SQL Server、MySQL至少一种数据库。 6.拥有良好的规范意识，追求编写优雅的代码。 7.积极主动，拥有良好的沟通能力、责任心、团队合作精神。</t>
  </si>
  <si>
    <t>深圳市蓝宇飞扬科技有限公司</t>
  </si>
  <si>
    <t>五险一金 绩效奖金 年终奖金 交通补贴 定期体检</t>
  </si>
  <si>
    <t xml:space="preserve">1，计算机或者相关专业大专以及以上学历； 2，2年以上熟练掌握C#开发语言，拥有.Net平台项目开发经验； 3，熟练B/S项目所需各项综合技术，包括Asp.Net、MVC、HTML、CSS、JavaScript、Ajax等技术； 4，熟悉MS SQLServer数据库，熟练编写SQL语句,存储过程，数据优化。 5，熟悉进销存，人力资源，ERP等管理软件，有相关项目经验。 6，有微信小程序开发经验优先。 </t>
  </si>
  <si>
    <t>ASP.NET(C#)开发工程师 (职位编号：01)</t>
  </si>
  <si>
    <t>鹏为软件股份有限公司</t>
  </si>
  <si>
    <t>五险一金 员工旅游 年终奖金 绩效奖金 股票期权 节日福利 全勤奖 周末双休</t>
  </si>
  <si>
    <t xml:space="preserve">  岗位要求： 1、熟练掌握.NET Framework、C#、ASP.NET和JavaScript、AJAX等技术 2、熟练使用C#进行web系统前后面的开发、设计 3、具备较好的面向对象观念，有参与实际项目的开发经验 4、能够熟练使用主流关系数据库、存储过程等 5、熟悉JQUERY。 任职要求 1、2年及以上C#开发经验 2、有管理软件（CRM、ERP、OA）开发经验者优先 3、有创新意识、责任心强、勇于接受挑战 4、具备团队合作能力  公司福利： 工资+年终奖金+绩效奖金+项目奖金+股票期权+节假福利+定期旅游休闲活动+五险一金+双休+全勤奖+加薪机会 1、 一经录用，入职当月签订劳动合同并在试用期购买社保、公积金； 2、 员工享有国家法定节假日的休假政策，同时并享有婚假、产假、陪产假、丧假、带薪年假、带薪病假等； 3、 宽阔的发展平台和升职空间，公平竞争能者居上，优秀者可提拔为团队经理，带领团队挑战更高业绩与收入； 4、 完善的调薪晋升机制； 5、 文娱活动、拓展旅游、部门活动、聚餐团建活动、新春年会等； 6、 节假日发放礼品、现金红包及聚餐活动等人文关怀 ； 7、 优厚的薪资与奖金，高收入与荣耀属于努力的人； 8、 年底优秀员工评比。 </t>
  </si>
  <si>
    <t>深圳拓能达科技有限公司</t>
  </si>
  <si>
    <t>讯猫软件（广州）集团有限公司</t>
  </si>
  <si>
    <t xml:space="preserve">  1.精通C#语法和功能，能独立完成指定工能的开发。  2.熟悉Windows Form程序开发；熟悉Windows Service结构。  3.熟练使用.net相关开发工具，熟悉SQL Service 等关系型数据库。  4.熟悉单元测试步骤和方法。  5.具有较强的逻辑思维以及系统分析能力，良好的编程风格。  6.2年以上开发经验具有良好的产品意识和沟通协作能力。 7.能吃苦耐劳，有良好的职业操守和职业精神。  </t>
  </si>
  <si>
    <t>绩效奖金 专业培训 弹性工作 员工旅游 周末双休</t>
  </si>
  <si>
    <t>1、参加基于Java技术的项目、项目开发； 2、参与项目的功能模块代码开发； 3、根据开发规范与流程独立完成模块的设计、编码、测试工作；  岗位要求： 1、大专及以上学历，计算机相关专业，2年以上JAVA开发经验，掌握J2EE/J2SE开发； 2、熟悉数据库原理，熟悉Mysql，Oracle等数据库及其应用，熟悉常见SQL调优方法； 3、熟悉Spring、SpringBoot、SpringMVC、Mybatis等相关开源框架技术；熟悉jquery、ajax，JavaScript。熟悉LayUI优先录取； 4、熟练掌握Redis、MongoDB等常用框架，并能结合项目要求灵活运用； 5、熟悉Linux环境，git的使用，熟悉Tomcat，Apache，Nginx等开源服务器。 6、逻辑性强，责任心强，有解决问题、钻研新技术的兴趣和能力且具备良好的沟通能力和优秀的团队协作能力； 7、能独自完成指派模块的任务开发； 8、有web交互联调、微信公众号开发、小程序开发等经验。</t>
  </si>
  <si>
    <t>.NET/C# 软件工程师</t>
  </si>
  <si>
    <t>深圳市金谷科技有限公司</t>
  </si>
  <si>
    <t>五险一金 补充公积金 员工旅游 餐饮补贴 绩效奖金 年终奖金 定期体检 8小时工作制</t>
  </si>
  <si>
    <t>工作职责与任职要求：  1.在公司产品基础上根据客户需求进行开发及实施工作；  2.大专及以上学历，软件工程、计算机科学与技术、及计算机相关专业，有扎实的软件基础知识，有良好的面向对象编程思想；  3.熟悉.NET开发技术，熟悉WinForm和WEB开发(以WinForm开发为主),具有.NET企业框架下多层结构及分布式系统开发经验，有O/R Mapping开发经验或者开发思想；  4.一定数据库开发的经验(SqlServer);  5.具有良好规范的文档和编程习惯；  6.良好的团队开发意识、思维活跃，较强的学习能力，能积极主动学习软件开发相关新技术。  7.具有供应链物流WMS,TMS系统经验者优先考虑。  一经录用，公司将提供良好的薪资待遇和发展平台  （公司待遇：国家规定有薪假双休项目奖金社保花红礼金）</t>
  </si>
  <si>
    <t>asp.net（C#） 后台开发工程师</t>
  </si>
  <si>
    <t>深圳市驼铃科技有限公司</t>
  </si>
  <si>
    <t>岗位职责： 1、参与项目的设计、实现、业务需求的沟通，功能模块详细设计，业务功能实现与单元测试，系统维护； 2、负责项目开发过程中主要功能的代码实现； 3、利用web前端技术实现页面与程序交互细节； 4、撰写相关的技术文档； 5、完成领导安排的其他临时任务。 任职要求： 1、大专以上学历，计算机或相关专业，2-5年工作经验； 2、熟悉VS.NET开发工具，具备良好的代码风格和逻辑能力； 3、熟悉ASP.NET、C#、WebService、ADO.NET 等开发技术； 4、熟悉 html、css、JavaScript、AJAX、XML、jQuery或extjs等客户端技术； 5、熟悉 SQL Server/Oracle/Mysql 其一种数据库技术； 6、熟悉多层架构、常用设计模式，具备面向对象的编程思想； 7、具有团队合作意识，乐于相互交流，对编程富有热情，工作积极主动，能主动给获取新知识，具有较强的领悟能力；</t>
  </si>
  <si>
    <t>C#开发工程师 (职位编号：002)</t>
  </si>
  <si>
    <t>深圳市慧川科技发展有限公司</t>
  </si>
  <si>
    <t>五险一金 补充医疗保险 员工旅游 专业培训 绩效奖金 年终奖金 弹性工作</t>
  </si>
  <si>
    <t xml:space="preserve">1．负责微信、App和其它客户端的服务端开发及维护； 2．负责为新增功能设计数据结构和数据读写接口； 3．负责服务器配置、部署和维护； 4．负责服务器相关管理工具的开发；  岗位要求： 1、熟练掌握c#.net、asp.net和.net core 2.0以上，同时熟悉PHP、Java或安卓开发者优先; 2、精通sql server，同时熟悉MySQL、PostgreSql者优先； 3、精通http和tcp、udp网络编程，同时熟悉websocket； 4、精通windows多线程开发、Task异步编程； 5、精通wcf、webapi、webservice开发； 6、熟悉MVC5+EF6、dapper等ORM框架； 7、熟悉mongodb、redis； 8、熟悉Memcached等分布式缓存框架； 9、熟悉Log4Net等日志组件； 10、熟悉Quartz、Topshelf任务调度框架; 11、熟悉RabbitMQ、Kafka等消息队列； 12、熟悉前端html/css/js/jq/json/xml者优先； 13、熟悉svn、git等版本控制系统； 14、编码规范、代码简洁； 15、思路清晰、逻辑严密、代码简洁，有独立设计开发项目经验者优先； 16、具有良好的沟通能力、文档能力、团队协作能力，有钻研精神，对技术充满热情； 17、有支付宝、微信、银联支付开发经验者优先； 18、有安防行业软件开发经验者优先。 </t>
  </si>
  <si>
    <t>深圳市知合兴技术有限公司</t>
  </si>
  <si>
    <t>C++/C#工程师</t>
  </si>
  <si>
    <t>深圳市小小金融服务有限公司</t>
  </si>
  <si>
    <t>员工旅游 定期体检 弹性工作 出国机会 绩效奖金 年终奖金 专业培训 餐饮补贴 美女如云 下午茶</t>
  </si>
  <si>
    <t>岗位职责: 1. 参与工程设计软件的开发和维护； 2. 通过熟悉核工程专业软件的开发流程，配合热工安全类软件开发人员重点开展模型编码、单元测试、系统调试和软件代码管理等工作； 3. 主要参与FreeSwitch的研究、开发工作。  任职要求： 1、计算机、通信、软件工程相关专业、大专以上学历，3年或以上C/C++开发经验； 2、熟悉tcp/ip协议，熟悉网络编程,有服务器端开发经验； 3、熟练使用Visual Studio平台开发工具； 4、熟悉C#，Python或是Java等编程语言优先； 5、熟悉多媒体技术、流媒体技术，熟悉rtsp协议优先。 6、使用过或熟悉Asterisk、FreeSwitch的优先； 7、具备较强的学习和独立解决问题的能力； 8、责任心强，具有良好的沟通、协作能力和团队合作意识；</t>
  </si>
  <si>
    <t>五险一金 餐饮补贴 晋升空间大 带薪年假 绩效奖金 年底双薪</t>
  </si>
  <si>
    <t xml:space="preserve">岗位职责： 1、负责PC端的 web 页面的软件设计、开发、测试和文档编写工作； 2、负责跨浏览器兼容处理, 多分辨率屏幕适配； 3、根据产品设计准确完成产品前端展示效果和交互功能。  任职要求： 1、本科及以上学历；1年以上前端开发经历； 2、熟悉HTML、CSS、JS，了解HTML5和CSS3特性，熟悉响应式网页设计，多分辨率屏幕适配，浏览器兼容处理； 3、熟悉jQuery、Bootstrap、Vue，ElementUI 等常用前端框架，对原生JavaScript有足够掌握,； 4.  熟悉AJAX，了解HTTP/HTTPS协议； 5、优先录用熟悉Node.js或对任意一门非Web前端脚本的语言（如Java）有一定的了解。 </t>
  </si>
  <si>
    <t>博识峰云（深圳）信息技术有限公司</t>
  </si>
  <si>
    <t>六险一金 节日福利 新东方厨娘 弹性工作 福利多多 零食饮料 定期体检 员工旅游 年终奖金 全勤奖</t>
  </si>
  <si>
    <t xml:space="preserve">岗位职责： 1、负责项目需求分析、设计、编程、测试、维护等工作； 2、按照计划及进度要求，
负责客户端地图编辑软件
维护
； 3、对所写的软件模块进行功能性测试工作，保障整体软件运行正常无错误； 4、其他相关网络项目工作。 任职要求： 1，大专以上学历，计算机软件工程等相关专业； 2,至少1年以上本岗位工作经验，暂时不接受应届生、实习生； 3，精通C#，有游戏开发经验，能独立完成项目开发工作； 4，熟悉WPF框架者优先； 5，接受大小周上班制，能够适应加班。  【公司福利】 六险一金：为入职员工缴纳六险一金（多一个团体意外险） 调薪制度：如果您实力够强又渴望更多回报，欢迎您过来与我们详谈 阿姨做饭：提供营养又美味的午餐+晚餐，做饭阿姨来自新东方 员工活动：不定时KTV、每周精美下午茶+相约体育馆 集体旅游：每年一次公费旅游机会，和伙伴一起去看大海踏青山赏绿水 节假福利：法定节假日均享有假期，以及节假日礼品/礼金 全 勤 奖：当月考勤没有缺勤、请假、迟到等，可获得额外全勤奖 生 日 会：每月一次员工生日会，员工生日当天会得到寿星红包 其 他 ：无限量供应零食饮料，无论你是喜欢喝净化水还是牛奶，无论你是喜欢啤酒还是Rio，哪怕你狂爱益力多，都会让你幸福吃喝、开心工作！  </t>
  </si>
  <si>
    <t>ERP开发工程师（c#开发）</t>
  </si>
  <si>
    <t>晶天电子（深圳）有限公司</t>
  </si>
  <si>
    <t>五险一金 周末双休 免费食宿</t>
  </si>
  <si>
    <t>任职资格： 1、大专及以上学历，计算机或软件工程相关专业； 2、两年及以上工作经验； 3、能熟练掌握C#和SQL数据库的使用； 4、有ERP系统架构设计经验者优先； 5、热爱软件开发及实施工作；  备注：公司位于宝安区福永，5天8小时工作制，免费提供食宿。</t>
  </si>
  <si>
    <t>ASP.NET开发工程师 C#工程师</t>
  </si>
  <si>
    <t>深圳市创之游科技有限公司</t>
  </si>
  <si>
    <t>交通补贴 餐饮补贴 五险一金 年终奖金 弹性工作 员工旅游 绩效奖金</t>
  </si>
  <si>
    <t>1. 熟悉TCP/IP HTTP 2. 拥有一定的编程思想 3. 熟悉.NET 中的并行处理、并发和异步编程 4. 至少使用过一种缓处理框架，至少使用消息队列处理框架； 5. 能够设计RESTful风格API,能够总结和编写的开发文档及技术文档 6. 有IM经验优先和熟悉.NET Core 开发更佳</t>
  </si>
  <si>
    <t>深圳市瑞源祥橡塑制品有限公司</t>
  </si>
  <si>
    <t>原材料和加工</t>
  </si>
  <si>
    <t>C# 开发工程师（WinForm）</t>
  </si>
  <si>
    <t>做五休二 周末双休 五险 绩效奖金 下午茶</t>
  </si>
  <si>
    <t>广东云蜘蛛科技股份有限公司</t>
  </si>
  <si>
    <t xml:space="preserve">1.      根据项目实际情况制定技术开发方案，并互相评审  2.      根据技术开发方案编写代码，实现软件功能  3.      调试维护测试生产环境，跟踪并推动问题与缺陷及时合理地解决 4.      全日制本科及以上学历 技能要求： 1.      熟悉Java/Javascript/Sprint Boot等常用Java开发技术  2.      熟悉MySQL/MongoDB/Redis等数据库  3.      熟悉Linux操作系统, 能对Linux操作系统进行日常维护操作  4.      良好的沟通能力，需求理解能力，能独立完成各种技术文档的撰写  5.      工作细心，主动，责任心强，能主动学习，有团队合作精神  6.      有ERP等企业管理系统实际测试经验者优先 注明：研发中心依托于深圳市瑞源祥塑胶制品有限公司，设立于深圳湾科技生态园，以研发智能消费电子产品及智慧工厂装备，智能化管理为主线，服务于本企业的智能化和生产管理，提升企业效率，结合本企业产品销售渠道优势，为客户提供高附加值的智能电子产品。 </t>
  </si>
  <si>
    <t>五险一金 补充医疗保险 员工旅游 绩效奖金 年终奖金 专业培训 生日福利 半年调薪 工龄奖 定期聚会</t>
  </si>
  <si>
    <t>职位描述： 1、 整体系统的软件结构设计、功能定义和程序设计； 2、 完成Windows平台下的C/S结构应用软件的设计、开发、测试； 3、 客户端软件界面开发； 4、 编写代码注释和开发文档； 5、 能独立完成软件需求的整理和软件设计；  任职要求： 1、 本科及以上学历，计算机科学与技术、软件工程、自动化等相关专业； 2、 精通C#、WinForm, 3年以上.NET编程经验（非嵌入式）； 3、 熟悉面向对象设计、设计模式； 4、 熟悉SQL Server数据库，熟练使用SQL语言，掌握存储过程； 5、 熟悉多线程、TCP/IP等相关编程技术。 6、 熟悉常用设计模式； 7、 富有团队精神，责任心强，有强烈的竞争意识，能积极面对工作的挑战。 8、 具有良好的沟通能力、理解能力、代码编写习惯和文档编写能力；  企业介绍：  广东云蜘蛛科技股份有限公司是一家互联网科技企业，是国内首家智慧充电+智慧社区整体方案提供商。有独立研发团队，拥有自己核心的技术跟计算机算法，对所有开发的软件拥有自己的著作权。公司在广东深圳市和惠州市分别设有运营中心，目前已开始在全国建立多个业务办事处。  公司福利： 1、专业培训； 2、固定工资+社保+节日福利+生日福利+年底双薪； 3、正式签订劳动合同后，在公司工作每满1年加100元薪资； 4、正式签订劳动合同后，在公司工作每满半年后，根据实际工作表现调薪一次； 5、鼓励创新奖，对本企业业务或技术上有特殊贡献（技术改造、技术获专利等），并经采用而获得显著绩效者。 6、员工可根据入职年限享受相应的带薪年假，享受国家法定节假日； 7、定期举办内容丰富的团队活动如拓展、旅游等； 8、提供快速的晋升通道与广阔的发展空间，公司所有管理层不直接外聘，内部提拔为主； 9、和谐、人性化的办公环境，轻松温馨的同事情谊；</t>
  </si>
  <si>
    <t>广西开宇智能科技有限公司</t>
  </si>
  <si>
    <t>五险 出国机会 员工旅游</t>
  </si>
  <si>
    <t>1、系统模块设计与编码工作，根据设计要求编程实现； 2、负责软件项目实施； 3、项目的系统维护、技术支持及日常问题处理。  任职资格： 1、计算机相关专业，2年以上软件项目编程开发经验； 2、熟悉.NET(C#)、ASP.NET、WEB架构下的相关编程技术； 3、熟悉关系型数据库编程，有数据库优化经验者佳； 4、有良好的整理编程记录文档习惯； 4、熟悉工业通讯OPC标准协议优先； 5、良好的沟通与团队合作能力，工作责任心强，能够承受压力，可根据项目要求出差。</t>
  </si>
  <si>
    <t>1、参与公司平台产品、以及内部web系统的开发和维护，执行分配下来的模块开发任务； 2、完成业务核心代码编写，配合项目经理和测试人员完成产品的交付； 3、与本部门技术人员、业务部门进行密切沟通，解决详细的各类问题； 4、能够对需求进行分析，制定出相应的解决方案； 5、负责所负责模块的各类文档撰写工作； 6、调研新技术并快速应用于产品开发中。 岗位要求: 1、计算机相关专业全日制本科以上学历；2年以上相关工作经验； 2、精通Java语言，熟悉JavaEE规范； 3、熟练掌握SpringMVC、Spring Boot框架、Mybatis，并有相应技术的项目开发经验; 4、熟悉Web前端、HTML5技术、Vue、Jquery、ElementUI等技术； 5、熟悉关系型数据库，如:Mysql、Oracle、SqlServer等； 6、熟练使用Eclipse,svn,maven等常用工具； 7、熟悉Linux操作系统，熟练掌握Linux常用命令； 8、有Nginx、Redis缓存架构使用和配置经验优先； 9、有较强的学习能力和解决问题的能力，有良好的敬业精神和团队协作能力； 10、具有较强的责任心，做事仔细、认真、有条理，能够高效的完成工作。</t>
  </si>
  <si>
    <t>.net c# asp. net后台开发工程师</t>
  </si>
  <si>
    <t>深圳市盈华讯方通信技术有限公司</t>
  </si>
  <si>
    <t xml:space="preserve"> 1.大专及以上学历，计算机、软件工程及相关专业； 2. 工作认真细致、反应迅速、有责任感，能够承担较大的工作压力； 3. 2年以上ASP.NET（C#）项目开发经验； 4. 精通ASP.NET、C#，精通SQL Server，熟悉存储过程、触发器、视图、函数等； 5. 精通JavaScript、熟悉Ajax或者JQuery； 6. 熟悉敏捷项目管理，善于沟通； 7. 善于与其他同事协同工作、有一定的学习能力； 8. 具有良好的编程风格，代码编写严谨； 9. 有从事过互联网社交行业者开发经验者优先。</t>
  </si>
  <si>
    <t>上海浦公节能环保科技有限公司</t>
  </si>
  <si>
    <t>C++/c#开发工程师</t>
  </si>
  <si>
    <t>Android&amp;.net开发工程师</t>
  </si>
  <si>
    <t>深圳市华创科新科技有限公司</t>
  </si>
  <si>
    <t>定期体检 员工旅游</t>
  </si>
  <si>
    <t>深圳市澳斯联科实业有限公司</t>
  </si>
  <si>
    <t xml:space="preserve">岗位职责： 1、参与公司java项目的数据库、程序模块的设计、开发与维护；  2、参与项目方案、需求分析、设计报告、操作手册等技术文档的编写；  3、根据项目需求进行二次开发及维护； 工作要求：  </t>
  </si>
  <si>
    <t>互联网/电子商务 外包服务</t>
  </si>
  <si>
    <t>五险一金 员工旅游 交通补贴 年终奖金 绩效奖金</t>
  </si>
  <si>
    <t>负责公司Android移动端产品开发工作 负责公司Android终端对接, IPC近程通信，RS232, NFC，打印模块整合 负责基本.net 开发经验者优先，有HTML5,Javascript前端开发经验优先 负责将源生代码封闭成Cordova插件  任职资格： 1.大学专科及以上学历，计算机相关专业 2.二年及以上的Android手机平台开发经验，能独立完成项目 3.精通Android开发平台的框架原理，深入了解Android软件架构，熟练使用Android SDK、NDK、JNI等进行开发 4.熟悉网络编程、多线程、图形界面编程，熟悉TCP/IP、HTTP、JSON、Socket 5.精通Android Studio，MVC思想和设计模式，能很好地进行模块化/组件化开发 6.熟悉Native和H5的混合开发模式及原理优先 7.思路清晰，逻辑思维能力强，有良好的团队合作意识和较强的责任心</t>
  </si>
  <si>
    <t>深圳康协利精密机械有限公司</t>
  </si>
  <si>
    <t>绩效奖金 五险 出差补贴</t>
  </si>
  <si>
    <t>一、岗位职责： 1. 主要从事公司生产类测试系统的上位机软件开发工作和相关软硬件集成类项目的软件开发工作。 2. 负责客户现场软硬件的联调、培训和试运行等工作。 3. 负责项目上线后的系统持续完善工作,保障系统稳定运行。 4. 确保所负责软件的质量，代码和文档符合规范要求。 二、任职要求： 1. 有4年以上工作经验，有两年及以上C#.Net和WinForm应用项目经验。 2. 有独立开发项目的经验。 3. C# 基础扎实(多线程，委托，反射等技术)，有较强的理解能力和分析能力。 4. 熟练掌握C# winform、webservice、第三方api对接（c++ api）等； 5. 熟悉图形界面开发、网络编程、串口通信、多线程、进程间通信、USB通信等常用技术。 6. 除了C#，具有VC, C++，LabVIEW等开发经验者优先考虑。 7. 有开发硬件产品上位机软件经验者优先考虑。 8. 有开发生产自动化类软件经验者优先考虑。 9. 掌握Git等源码管理工具的使用，良好的代码、技术文档编写规范习惯，有一定的文档编写能力 10. 有良好的团队合作精神，富有创新精神，善于沟通</t>
  </si>
  <si>
    <t>.NET C# 开发工程师</t>
  </si>
  <si>
    <t>深圳市华之翼科技有限公司</t>
  </si>
  <si>
    <t>不是测试岗位，搞测试的不要投了。上班地点在光明新区研祥智谷，高科技园区，园区有食堂，周边住宿成本低，有通往坂田、龙华、布吉、福田、蛇口、西乡、宝安、西丽、石岩、福安、南山地区12条班车。  岗位职责：  1、负责无人机相关上位机软件开发 2、负责公司研发设备配套的配置软件 3、负责软件测试及BUG修复 4、负责软件相关输出文档编写  任职要求：  1、大专或以上学历，计算机相关专业，2年及以上工作经验； 2、熟练掌握.NET Framework（C#），熟练使用Visual Studio 201x开发环境； 3、负责产品和项目应用功能的需求分析，概要设计，详细设计、编码实现。 4、有良好的技术文档习惯；具有规范化、标准化的代码编写习惯； 5、使用C＃ WPF设计和开发桌面应用程序；以及具备多线程编程开发经验的优先 6、有地图二次开发经验优先。 7、有Android开发经验优先。 8、做事严谨踏实，责任心强，条理清楚，善于学习总结，有良好的团队合作精神；</t>
  </si>
  <si>
    <t>深圳市易智达信息技术有限公司</t>
  </si>
  <si>
    <t>1、熟练掌握C#编程语言，掌握SQL编程语言，具备2年以上的实际.NET项目开发经验； 2、熟练掌握JavaScript编程技术、有JQuery和Ajax编程经验、熟练掌握HTML5、CSS等网页开发技术； 3、熟悉数据结构、常用算法，熟悉操作系统原理和关系数据库原理 ； 4、能够理解设计意图，并按照设计要求完成开发；能够阅读和理解系统/项目级别的代码；能够对模块级别的代码进行单元测试和调试； 5、具备英文阅读能力，学习能力强，能够独立进行相关技术的研究工作； 6、为人正直，工作勤奋主动，有责任心； 7、具有良好的沟通能力和团队精神； 工作职责： 1、负责系统功能模块的开发； 2、测试、调试和优化代码； 3、根据要求编写相关的技术文档；</t>
  </si>
  <si>
    <t>web前端（网易）</t>
  </si>
  <si>
    <t>杭州博彦信息技术有限公司</t>
  </si>
  <si>
    <t>五险一金 餐饮补贴 专业培训 年终奖金 弹性工作 定期体检</t>
  </si>
  <si>
    <t>深圳市校园地带服务有限公司</t>
  </si>
  <si>
    <t xml:space="preserve">岗位职责： 1. 运用相关web前端技术，规划产品和用户需求设计页面原型； 2. 负责后台管理系统及移动端的前端功能开发，持续改进产品的易用性与用户体验； 3. 维护平台良好的性能和兼容性，优化产品性能和前端代码质量； 4. 封装与维护前端通用组件，编写前端开发工具，提高开发效率； 5. 新技术的学习、调研和应用。  任职要求： 1.  计算机或相关专业毕业，本科及以上学历，2年以上相关工作经验； 2.  精通常用前端技术，包括HTML5/CSS3/JavaScript等基础扎实，有较强的web界面制作和交互脚本编写能力； 3.  熟悉一种或多种常用前端框架/库及相关技术，如jQuery/Vue/React，nodejs等； 4.  熟悉常用工程化及模块化方案，如Webpack/RequireJS/Gulp等； 5.  具备良好的编程习惯，有较好的接口设计与程序架构设计能力； 5.  有移动端（APP/WAP）开发经验者，优先考虑； 6.  积极向上，有良好的人际沟通能力，良好的工作协调能力，踏实肯干的工作精神。 </t>
  </si>
  <si>
    <t>五险一金 股票期权 专业培训</t>
  </si>
  <si>
    <t>职位描述： 1. 参与POS系统和监控系统的开发工作； 2. 负责解决开发过程中的技术问题，及系统日常维护。  任职要求： 1、熟悉面向对象编程,有一年以上C#.net WinForm,WebService技术编程经验 2、SQL编写熟练，至少熟悉MySQL、ms server sql、oracle其中一种数据库； 3、有较强的表达和沟通能力，具有独立解决问题的分析能力； 4、有POS、ERP开发经验者优先考虑。  上班时间 周一至周五 9:00~18:00</t>
  </si>
  <si>
    <t>深圳市万全智能技术有限公司</t>
  </si>
  <si>
    <t>周末双休 弹性工作 带薪年假 五险一金 节日福利 绩效奖金 专业培训</t>
  </si>
  <si>
    <t xml:space="preserve"> 岗位职责： 1、负责参与项目需求分析，进行系统和模块的设计 2、根据设计文档或需求说明完成代码编写，调试、测试和维护 3、开发过程中需求、设计和用户文档的编写 4、协助测试工程师制定测试计划，定位发现的问题 5、负责新项目的研发、现有软件的升级以及二次开发等工作 任职要求： 1、计算机软件或相关专业本科以上，有相关的项目经验 2、熟练.NET框架以及相关技术，精通C#语言 3、熟练WINFORM或WEB应用程序的开发，重点是WINFORM程序开发 4、熟练SQL SERVER 5、对C/S架构有一定了解，熟悉多线程以及socket编程 6、具有良好的编码规范   福利待遇： 1、 工作时间：5天8小时制 2、 薪资待遇：底薪高于同行水平。 3、 公司非常重视员工培训与能力提升，为员工职业发展建立双轨制（专业通道、管理通道）给予每个员工足够的发展空间和平台。 4、 员工福利：购买五险一金，社保和住房公积金，享受国家规定法定节假日，年底双薪，利润分红，满一年均有工龄工资增加，全勤奖，公司定期由文体委员会组织丰富多彩的团队活动。 5、 工作地点：位于深圳市中心，福田区八卦二路，交通便利。 万全！成就梦想，实现自我价值的舞台！  </t>
  </si>
  <si>
    <t>深圳市来吉智能科技有限公司</t>
  </si>
  <si>
    <t>岗位职责： 1、负责公司门禁系统、电梯控制系统的开发和维护工作； 2、负责公司考勤系统的设计开发工作。 任职要求： 1、大专及以上学历，计算机、软件工程及相关专业毕业； 2、具有2年以上软件开发工作经验； 3、熟悉C#语言（必须），有C++、VC++使用经验者优先录取； 4、熟悉WinForm、WPF等界面框架技术； 5、熟悉SQL Server数据库，有使用该数据库进行客户端开发的项目经验； 6、熟悉串口通信技术和TCP/IP通信技术，有使用WCF进行服务端开发的经验； 7. 有门禁系统、考勤系统、梯控系统软件开发经验者优先；</t>
  </si>
  <si>
    <t>深圳市科信南方信息技术有限公司</t>
  </si>
  <si>
    <t>Java 工程师</t>
  </si>
  <si>
    <t>五险一金 绩效奖金 补充医疗保险 定期体检 员工旅游</t>
  </si>
  <si>
    <t>【岗位职责】 (1)按照工作计划，按时完成相关的设计、开发、单元测试任务； (2)逻辑思维能力强，可以熟练的进行技术分析，发现问题、解决问题； (3)具有熟练的编码能力和技术学习能力，能够独立解决产品开发中技术难题，且具有创新精神； (4)具有规范的代码编写习惯、良好的技术文档编写能力、流利的表达能力； (5)具有强烈的质量意识，视质量为荣誉，视质量为诚 信； (6)沉稳、细心、胆识、诚信。  【职位要求】 (1)计算机、软件工程等相关专业，英语四级以上，一年以上开发经验； (2)精通C#，具有丰富的c/s或b/s开发经验和知识积累，对UI用户体验具有深刻理解； (3)熟练基于MSSQL、Oracle数据库的开发工作； (4)可以熟练应用各种设计模式； (5)具有丰富的面向对象的设计能力和开发能力； (6)能接受出差； (7)有项目开发经验者优先；</t>
  </si>
  <si>
    <t>上海合提信息科技有限公司</t>
  </si>
  <si>
    <t>广州君思网络科技有限公司</t>
  </si>
  <si>
    <t>计算机服务(系统、数据服务、维修) 外包服务</t>
  </si>
  <si>
    <t>五险一金 员工旅游 定期体检 部门团建 节日福利 周末双休</t>
  </si>
  <si>
    <t>岗位职能： 1，从事软件的设计和开发工作，保证软件满足需求达到质量目标； 2，承担软件的需求分析，设计，开发与集成测试并达到交付用户的目标。   资格要求： 1.计算机或相关专业本科以上学历； 2.有三年以上技术开发经验，有至少3个项目管理经验，能参与到团队进行项目开发； 3.精通使用eclipse、idea、chrome等开发工具，精通工具的debug调试； 4.精通JAVA及J2EE框架和技术，Spring、SpringMVC、Mybatis、SpringBoot、通用mapper等； 5.精通JavaWeb编程, 熟练使用jsp、servlet、jstl、el表达式、thyemleaf等； 6.熟练使用HTML、CSS前端页面布局，JavaScript、JQuery脚本代码，熟练使用easyui、layui、bootstrap等前端库； 7.熟悉sqlserver、mysql、oracle等数据库操作； 8.具有良好的英语文献的阅读能力； 9.具有很强的沟通协调，组织能力； 10.良好的职业素养和敬业精神，有较强的学习能力。</t>
  </si>
  <si>
    <t xml:space="preserve"> 岗位职责：
1. 参与开发基于 HyperLedger 的区块链技术平台；
2. 参与构建基于区块链技术平台的上层端到端的完整的 DAPP。 职位要求：
1. 对 React 有实际开发经验  2. 熟悉 JavaScript
3. 熟悉HTML和CSS
4. 了解 HTTP 传输协议
5. 了解 Node.js
6. 熟悉 Git
7. 计算机相关专业
特别加分技能
1. 有微信小程序开发经验
2. 有原生 iOS、Android 开发经验  3. 参与过实际采用敏捷开发的项目    </t>
  </si>
  <si>
    <t>五险一金 员工旅游 绩效奖金 包住 周末双休</t>
  </si>
  <si>
    <t>1、负责公司产业链电商平台的后端开发和运维； 2、根据项目需要进行新技术的探索和应用、持续迭代和技术重构；  任职条件： 1、3年以上 .NET平台开发经验，熟悉 ASP.Net MVC ，熟悉面向对象设计模式，使用C#语言； 2、有Restful API接口开发或对接经验，能够处理多方(客户、供应商)，异构系统，协作联调、对接开发中问题； 3、熟悉SQLServer或MySQL数据库，有一定的存储过程编写经验； 4、对代码的可维护性、可重用性、可扩展性有深刻的理解； 5、具有良好的需求分析能力和架构能力，熟悉规范的软件开发流程，有良好的配置管理，版本管理，代码编写习惯；</t>
  </si>
  <si>
    <t>C#开发工程师 (职位编号：01)</t>
  </si>
  <si>
    <t>深圳市迈锋科技有限公司</t>
  </si>
  <si>
    <t>交通补贴 绩效奖金 年终奖金 项目提成 提前完成奖 超额完成奖 周末加班调休 五险一金</t>
  </si>
  <si>
    <t>1、负责项目需求分析、设计、编程、测试、维护等工作及相关文档工作； 2、按照计划及进度要求，进行软件代码编写工作； 3、对所写的软件模块进行功能性测试工作，保障整体软件运行正常无错误； 4、精通C#/winform，能熟练使用Visual Studio 2012 等开发工具 5、熟悉开发用户控件、自定义控件、继承等； 6、熟练编写SQL SERVER存储过程、视图、触发器、事务、作业; 7、有WPF开发经验优先、有devexpress第三方控件库使用经验优先</t>
  </si>
  <si>
    <t>初级C#工程师</t>
  </si>
  <si>
    <t>好富控股集团（深圳）有限公司</t>
  </si>
  <si>
    <t>五险一金 周末双休 带薪年假 绩效奖金 节日福利 员工旅游 14薪 补充医疗保险</t>
  </si>
  <si>
    <t>深圳河图建设集团有限公司</t>
  </si>
  <si>
    <t>工作职责  1、编写爬虫程序实现对网页内容，静态文件的爬取、采集和数据抽取等工作；？  2、对爬取的内容进行提取、处理、优化、过滤，审核，入库等操作;  3、针对不同网站，编写及维护网页抽取配置；  4、通过分布式采集技术实现大数据量的抓取；   任职要求  1、熟悉C#编程语言，熟悉多线程编程和分布式数据处理；  2、熟悉Html，XML网页标记语言正则表达式网页解析语言；  3、熟悉MYSQL及Sqlserver数据库管理系统；  4、有数据抓取处理实践经验者优先；</t>
  </si>
  <si>
    <t>深圳正威（集团）有限公司</t>
  </si>
  <si>
    <t>上海百雀羚（集团）有限公司</t>
  </si>
  <si>
    <t>岗位职责： 1、主导负责参与技术组产品软件工程系统的设计、开发、测试等过程； 2、负责产品的特性测试和研究开发，为产品设计提供软件技术支持，满足产品需求； 3、产品软件设计数据输出，产品软件设计改进； 4、为产品设计提供软件技术支持，满足产品需求； 5、协助对应技术组解决项目产品的软件工程关键问题和技术难题； 6、负责与外部软件开发工作需求对接。 7.  需具备手机产品，智能家居产品开发经验3年以上（硬性条件）  任职资格： 1、计算机、软件工程、自动化专业、等相关专业，三年以上软件开发经验。 2、熟悉C++/C#语言、Visual C++/Visual C#等开发环境; 3、熟悉MSSQL、PostgreSQL数据库设计以及应用开发 ； 4、具备独立完成模块的系统分析，详细设计和编码任务，确保项目的进度和质量； 5、热爱技术工作，善于沟通与团队协作，能承受一定工作压力。 6 、有手机产品，智能家居产品开发经验3年以上（硬性条件）。</t>
  </si>
  <si>
    <t>专业培训 五险一金 餐饮补贴 年终奖金</t>
  </si>
  <si>
    <t>1、熟悉Spring、Struts、Hibernate、SpringMvc、Mybatis框架，熟悉Servlet、JavaSript、Ajax、CSS、HTML5技术； 2、熟悉Eclipse、PL/SQL等开发工具； 3、熟悉Oracle、MySql等主流数据库的开发，以及常用UML建模工具进行数据库建模等； 4、熟练使用常用WebService框架开发，如Axis2、CXF等； 5、具备两个以上hybris项目的实际开发经验； 6、具有良好的学习能力和独立解决问题的能力； 7、具备良好的沟通及团队管理能力；</t>
  </si>
  <si>
    <t>深圳市捷泰技术有限公司</t>
  </si>
  <si>
    <t>五险一金 员工旅游 专业培训 年终奖金 绩效奖金 员工活动</t>
  </si>
  <si>
    <t>岗位职责： 1、根据项目需求策划新产品开发硬件方案，编写项目文档，制作新产品开发进度表；完成其它技术性文件的编写； 2、负责新产品元器件的选型、电路原理图的设计和PCB元器件布局及图纸绘制，按照计划完成符合功能、性能要求的硬件产品； 3、完成原型样品制作、调式、严格控制产品设计质量和成本费，对项目过程中各阶段的硬件技术文件审核； 4、负责新产品EMC/EMI验证测试及整改、协助完成新产品导入，解决实验、生产过程中与研发相关的技术问题； 5、参与新产品的电气设计及整机电气性能的分析评估； 6、领导临时交办的其它任务。  任职要求： 1、统招大专及以上学历；电子信息、自动化、通信等相关专业； 2、二年以上医疗电子、工业控制及自动化或相关行业硬件设计工作经验； 3、扎实的模拟电路和数字电路基础知识，熟悉Cortex硬件平台(如STM32等)及外设接口(I2C、UART、CAN、SPI等)； 4、熟悉步进电机及控制电路，精通电子电路设计，具备复杂控制电路设计经验； 5、熟练PADS软件， 具备独立进行4-6层PCB Layout，至少开发过一款量产产品； 6、熟悉电子产品EMC验证流程(或者具备EMC整改经验者)优先考虑、兼具嵌入式软件开发能力者优先考虑，兼具上位机软件开发(C#、C++、QT、Python等)能力者优先考虑。  加入捷泰可以享受以下福利： 我们致力于为所有员工打造一个舒适、轻松的工作环境，为大家提供一个广阔的职业发展平台，我们坚持以人为本，重视人才，和谐发展，注重企业文化的建设和人才的培养，我们拥有优秀并朝气蓬勃的团队，公司福利待遇优厚，为每一位在职员工提供： 1、薪酬：制定了明确的薪酬体系、由基本工资，岗位津贴，各项奖励等构成，在捷泰努力付出可与收获成正比； 2、培 训：公司重视员工个人发展，新员工入职会有一对一指导，不定期为员工组织相关专业培训； 3、五险一金：入职按国家法规为员工购买五险一金，（养老保险、医疗保险、失业保险、工伤保险、生育保险、住房公积金）保障每一位员工无忧无虑的工作； 4、团 建：公司提供经费让您工作之余尽情玩乐！每年1-2次外出旅游、举办各类文娱活动（团体体育活动、公司年会、拓展训练等），部门活动（聚餐、K歌、烧烤、漂流、登山、露营等）。 5、上班时间/假期： 每天8小时工作时长，周末实行大小周，享有国家规定各种法定假日，入职满一年享有5天带薪年假，另外还有带薪婚假、产假、病假、丧假等； 6、上班氛围：舒适的办公环境、和谐的工作氛围，人性化管理及升职空间； 7、每年两次调薪机会； 8、优秀员工有丰厚年终奖； 9、公司内提供冰箱、微波炉等。</t>
  </si>
  <si>
    <t>深圳市玉玄道传统文化发展有限公司</t>
  </si>
  <si>
    <t>多元化业务集团公司 医疗/护理/卫生</t>
  </si>
  <si>
    <t>五险一金 专业培训 年终奖金 周末双休 带薪年假</t>
  </si>
  <si>
    <t>岗位职责： 1、软件的程序设计与代码编写。 2、有关技术方案、文档的编写，软件单元的测试。 3、根据项目具体要求，承担开发任务，按计划完成任务目标。 4、配合系统分析人员完成软件系统以及模块的需求调研、需求分析。 5、独立完成软件系统及模块的编码。 6、协助测试人员完成软件系统及模块的测试。 7、负责编制与项目相关的技术文档。 8、根据项目具体要求，承担大型网站设计与开发。 9、部分软件功能模块设计和软件界面美化。 10、协助测试试人员完成软件系统及模块的测试。  任职要求： 1、计算机相关专业，本科或以上学历，3年及以上实际软件开发经验。 2、熟悉现行主流程序结构，设计模式，具有面向对象设计思想，参与过大型软件项目设计。 3、熟练掌握Linux及Windows环境下的C#编程，熟练掌握Visual Studio开发工具。 4、熟练掌握Oracle、MySQL、SQLServer等数据库编程技术，并掌握数据库设计优化与常用设计技巧。 5、具有规范化，标准化的代码编写习惯；较好的英文文献阅读以及表达能力。 6、有优秀的团队协作精神，良好的沟通能力。</t>
  </si>
  <si>
    <t>广州市微柏软件股份有限公司</t>
  </si>
  <si>
    <t>软件工程师（自动化设备）</t>
  </si>
  <si>
    <t>深圳市杰普特光电股份有限公司</t>
  </si>
  <si>
    <t>五险一金 绩效奖金 年终奖金 股票期权 定期体检</t>
  </si>
  <si>
    <t>通信/电信/网络设备 机械/设备/重工</t>
  </si>
  <si>
    <t>五天八小时 弹性工作 五险一金 年终奖金 股票期权 员工旅游 节日福利 专业技能培训 集体生日会 出差补贴</t>
  </si>
  <si>
    <t xml:space="preserve">【岗位职责】 1、按期高质量完成公司网站web版前端页面重构及开发工作，做到各主流浏览器的兼容，达到产品经理要求的页面效果； 2、研究网页前端重构新技术的发展，推动产品用户体验的升级。  【任职要求】 1、本科学历，计算机相关专业，具备两年或以上Web前端开发工作经验，具备丰富的成熟网站开发及优化经验。 2、熟悉W3C标准，熟悉HTML5、CSS3； 3、有扎实的JavaScript基础,对于ES6有一定理解，对前后端分离开发、Web语义化等有深刻理解； 4、熟练使用React、Vue、Angular中一种或多种相关技术栈； 5、至少会一种以上CSS预处理语言，如LESS、SASS、STYLUS 等； 6、熟悉 Node 开发环境，至少能熟练使用至少Gulp、Webpack、Grunt等构建工具中的一种； 7、良好的沟通能力、良好的团队合作精神。 6、具备较强沟通能力和服务意识，具备较强的学习创新能力。 </t>
  </si>
  <si>
    <t>岗位职责 1.根据项目要求，完成机器项目的可行性与需求分析； 2.负责非标设备各模块开发，编程实现和系统调试，了解视觉系统； 3.协助分析和处理自动化设备现场机器视觉相关的异常及故障； 4.编写测试报告、设备使用说明文档及培训工作； 5.完成上级领导安排的其他工作。  任职要求 1.本科及以上学历，计算机、电子工程、自动化等相关专业； 2.具备3年以上的C#或C++开发经验，熟练Visual Studio工具使用； 3.具备3年以上非标设备软件开发经验，熟悉运动控制系统； 4.熟悉常用的视觉系统Halcon、Euresys、OpenCV等； 5.具有较强的逻辑分析和独立解决问题能力，有较强的团队合作精神； 6.良好的英文基础，能熟练阅读中英文技术文档及一般口语的交流。  福利待遇 1.在同行具有竞争力的薪资待遇（年度2次调薪）； 2. 5天7.5小时工作制，依劳动法支付加班费； 3.入职即购买五险一金； 4.公司包住（内设空调热水器），外住有补贴，提供工作餐； 5. 带薪年休假、产假、陪产假、婚假、法定节假日等劳动法相关规定的节假日； 6.年终奖、绩效奖、专利奖、贡献奖、优秀员工奖、项目奖、股权激励等； 7.篮球/羽毛球/乒乓球/足球俱乐部、年度旅游、员工生日会、下午茶、心理健康咨询、户外拓展等趣味活动； 8.提供入职培训、专业技能培训、管理提升培训、储备干部培训、综合素养培训、海外历练等。</t>
  </si>
  <si>
    <t>QT开发工程师</t>
  </si>
  <si>
    <t>本康生物制药（深圳）有限公司</t>
  </si>
  <si>
    <t>五险一金 带薪年假 年底双薪 节日福利 周末双休</t>
  </si>
  <si>
    <t xml:space="preserve"> 岗位职责： 负责仪器上位机软件\用户层软件设计、及维护工作。  岗位要求： 1、本科及以上学历，软件工程、计算机等相关专业,2年以上相关行业经验； 2.、熟练掌握C\C++\C#语言，熟悉QT\VS等常用软件开发，熟悉Windows编程； 3、熟悉常用通信接口，数据库操作； 4、有过完整的项目开发经验，开发过设备类上位机软件优先考虑； 5、思路清晰，沟通、理解能力强，工作积极有责任心。</t>
  </si>
  <si>
    <t>深圳市喜宏欣科技有限公司</t>
  </si>
  <si>
    <t>仪器仪表/工业自动化 互联网/电子商务</t>
  </si>
  <si>
    <t>物联网产品的计算机控制软件开发，绘图、界面、多线程、设备数据通讯、数据库业务逻辑、网络相关技术 并发编程及MVC框架手机应用AAP软件 职位要求： 1、懂C#和VC编程，熟悉计算机软件开发流程； 2、熟悉物联网传感器与智能终端设备的控制及网络编程及通讯协议。 3、根据开发进度和任务分配，完成相应模块软件的设计、开发、编程任务； 4、多年软件开发经验优先。</t>
  </si>
  <si>
    <t>深圳朗牧泽信息技术有限公司</t>
  </si>
  <si>
    <t>五险一金 员工旅游 交通补贴 餐饮补贴 通讯补贴 专业培训 年终奖金 绩效奖金 股票期权 定期体检</t>
  </si>
  <si>
    <t xml:space="preserve">任职资格： 1、熟悉VisualStudio、SQLServer、SVN等多种开发平台和工具； 2、熟悉OOP思想，精通C#语言，熟悉设计模式，有较强逻辑思维能力； 3、熟悉JavaScript、HTML、JQuery、CSS； 4、熟悉.Net框架以及.Net程序生存机制； 5、学习能力强，能快速了解相关业务，能对技术难点进行攻关； 6、具有良好的编程风格，代码编写严谨； 7、具有良好的职业操守，强烈的责任心和团队精神； </t>
  </si>
  <si>
    <t>上海杰冠网络技术有限公司</t>
  </si>
  <si>
    <t>深圳越海全球供应链有限公司</t>
  </si>
  <si>
    <t>五险一金 员工旅游 交通补贴 年终奖金 绩效奖金 餐饮补贴 通讯补贴 专业培训 股票期权</t>
  </si>
  <si>
    <t>五险一金 员工旅游 餐饮补贴 年终奖金 定期体检 专业培训</t>
  </si>
  <si>
    <t xml:space="preserve">岗位职责： 1、在项目经理带领下独立完成软件系统及模块的编码，按质、按量、按时的完成编码任务。 2、根据项目需要，撰写及修改相应的技术文档。 3、业务功能实现与单元测试，系统维护； 4、支持项目对产品的应用服务。  岗位要求： 1.有良好的沟通协调能力和团队合作精神，具备快速学习新产品和技术知识的能力；工作积极主动、责任心强、能承受较大的工作压力； 2.计算机相关专业,  学信网可查， 精通java语言，熟悉多线程编程，熟练掌握AJAX，jquery；至少全职1~2年以上实际开发经验； 3.熟悉J2EE技术体系架构；熟练掌握Servlet、Spring、SpringMVC、MyBatis、JavaScript、Html、CSS的编写技术； 4.熟悉Tomcat、WebSphere、WebLogic等一种以上服务器的布署和配置和调优，熟悉Nginx负载均衡配置； 5.熟练掌握Oracle、Mysql其中一种以上数据库应用与管理，精通关系型数据库设计； 6.了解Vue.js的使用； 7.了解redis缓存处理，以及消息队列使用； 8.加分技能项:有过APP开发经验，参加过开源项目开发，并有实际贡献； </t>
  </si>
  <si>
    <t>岗位职责： 1.对已经运作的项目或系统运作情况的跟踪
2.整理用户或客户对项目的需求，制定调整方案
3.确保项目目标的实现，领导项目团队准时、优质地完成全部工作
4.完成开发任务
5.编写单元测试用例
6.项目的实施培训运维 任职要求： 精通C#.Net开发，熟悉面向对象编程和设计模式；
精通PL/SQL开发，了解分布式事务和MSSQL或Mysql性能优化；
熟练掌握HTML、CSS、JavaScript、JQ等WEB技术及相关知识；
熟练掌握EntityFramework或EntityFramework Core相关知识，了解主流ORM原理和EF性能优化；
熟练掌握Asp.net Mvc或Asp.net Mvc Core框架及原理，包括其生命周期、理解管道及中间件；
熟悉分层架构、领域驱动设计模型、多线程和并发，具有较强的学习能力。</t>
  </si>
  <si>
    <t>优摩登软件开发（深圳）有限公司</t>
  </si>
  <si>
    <t>深圳市高扬电子技术服务有限公司</t>
  </si>
  <si>
    <t>五险一金 员工旅游 周六双休 带薪年假</t>
  </si>
  <si>
    <t>1、具有2-3年以上Java开发工作经验； 2、技术要求符合以下中的一项或多项： a.精通Java开发语言、熟练掌握Eclipse开发工具； b.熟练使用HTML，JavaScript和Ajax技术，熟练掌握jQuery,精通JSP、Servlet等Web开发相关技术； c.熟悉使用Struts、Spring、Hibernate，iBatis等常用开发框架； d.熟悉常用设计模式，熟悉IOC； e.熟练掌握SQL，Oracle数据库； f.熟悉Html5，CSS3及相关手机应用开发。 3、本科以上计算机专业毕业； 4、有良好的英文读写能力； 5、具有较强的团队合作意识。  岗位职责： 根据产品需求、设计文档、负责代码按时按质完成； 负责代码的单元测试和用例的编写； 系统分析设计，能对系统的基础架构进行设计或改进。</t>
  </si>
  <si>
    <t>五险一金 绩效奖金 定期体检 员工旅游 年终奖金 年底双薪 生日会 五天制双休</t>
  </si>
  <si>
    <t xml:space="preserve">岗位职责： 1、根据产品功能模块设计，独立完成软件开发、编码实现各模块功能，确保开发质量； 2、编写模块详细设计文档，和相关技术资料； 3、负责对开发内容的单元测试、集成测试； 4、负责解决开发过程中的技术问题.  岗位要求： 1、1-3年以上C#、.NET开发经验； 2、熟悉软件工程相关知识，熟悉面向对象编程思想，了解设计模式； 3、熟悉B/S开发、HTTP通信协议，掌握JSON, XML等传输格式； 4、具有前端开发能力，熟悉HTML5、CSS、JS、AJAX、JQuery，了解SEO； 5、熟悉.NET框架及开发环境，了解ASP.NET运行机制原理； 6、熟悉MVC模式，掌握Web Service、Web API开发技能，了解异步编程、IoC； 7、熟悉SQL Server数据库，能编写高效的查询命令、存储过程，掌握Entity Framework框架； 8、具备良好的代码书写规范, 具备良好的学习和沟通能力,思维敏捷,善于沟通和团队协作； 9、具有Vue.js、ElementUI前端框架开发经验优先；  公司福利待遇： 1、工资结构：月薪 +年终奖金 +股权激励（视对公司贡献） 2、每周工作五天（周一至周五），双休，冬季每天工作7.5小时，夏季每天工作8小时 上班时间：冬季：08：30-12：00 &amp; 13：30-17：30     夏季：08：30-12：00 &amp; 13：30-18：00 3、缴交五险一金和商业保险 4、享受国家法定节假日及各项带薪休假（年假、产假、婚假、丧假及其它有薪假期） 5、不定期为员工提供系统化的培训，提升员工的岗位技能和综合素质 6、每年免费体检 7、定期组织开展旅游，聚餐，生日派对，体育比赛,年会等丰富多彩的员工活动 </t>
  </si>
  <si>
    <t>高级开发工程师</t>
  </si>
  <si>
    <t>深圳市中航睿智科技有限公司</t>
  </si>
  <si>
    <t>年终奖金 五险一金 交通补贴</t>
  </si>
  <si>
    <t>岗位职责 1、负责MVC模式开发； 2、负责后台代码逻辑编写； 3、负责采用.net技术进行部分前台页面排版； 4、负责项目进出口相关，陆运，空运舱单等。  任职资格 1、计算机相关专业本科及以上学历，4年及以上工作经验； 2、具有团队配合精神，责任心强，能吃苦耐劳，能加班工作； 3、精通使用VS2008，VS2015 开发工具； 4、精通掌握C# .net，winform ,asp.net，MVC； 5、熟悉MS SQL Server数据库 ； 6 、具有良好的web界面框架布局能力， 精通Web开发相关技术，JavaScript、CSS和HTML，bootstrap等； 7、具有良好的沟通能力，业务理解能力。</t>
  </si>
  <si>
    <t>.NET开发工程师&amp;高薪诚聘</t>
  </si>
  <si>
    <t>深圳市视美泰技术股份有限公司</t>
  </si>
  <si>
    <t>深圳市深科特信息技术有限公司</t>
  </si>
  <si>
    <t>五险一金 绩效奖金 员工旅游 交通补贴 年终奖金 专业培训 通讯补贴 定期体检 周末双休 弹性工作</t>
  </si>
  <si>
    <t>五天八小时 五险一金 假日现金福利 员工旅游 专业培训 年终奖金 定期体检</t>
  </si>
  <si>
    <t xml:space="preserve">   工作技能要求： 1、熟练掌握JCSS/CSS3、HTML/HTML5等页面制作技术； 2、精通Javascript,熟练使用Vue.js并掌握其原理，能独立开发常用的组件； 3、熟悉面向对象的设计模式，掌握数据结构与常用算法； 4、对前端工程化与模块化有实际的了解和实践经验；  主要工作职责： 1、负责目前公司软件产品线的手机端开发（微信公众号、微信小程序）； 2、负责目前公司软件产品线PC-Web端的页面开发。 3、领导交办的其他工作。</t>
  </si>
  <si>
    <t>岗位职责： 1. 负责公司客户MES / WMS软件系统的设计与代码编写 2. 编写有关技术方案、系统文档、测试文档 3. 进行代码调试、系统测试以及实施过程中的技术支持 4. 根据项目具体要求，承担开发任务，按计划完成任务目标。  任职要求： 1. 三年以上ASP.NET(C#)开发经验，具有ASP.NET大型B/S架构系统开发经验； 2. 精通SQL Server数据库及其应用开发，了解Oracle,MySql； 3. 熟练掌握HTML、JavaScript、jQuery、Ajax、XML、DIV、CSS等相关技术； 4. 熟练掌握Visual Studio，TFS等相关开发工具的使用; 5. 有良好的代码习惯，文档编写习惯，较强的学习和理解能力，团队意识强； 6. 责任心强，工作细致，注重工作效率，有良好的沟通、协调能力； 7. 对OO、SOA开发有一定理解和运用，有过团队协作开发经验； 8. 有过MES、WMS系统开发经验者优先考虑； 9. 有用友ERP、金蝶ERP、鼎捷ERP接口开发经验的优先考虑； 10. 思维敏捷，抗压能力强，有责任心；  福利待遇： 1. 工作制时间：5天制，每天8小时（08:30AM - 06:00PM，午休1.5小时）； 2. 享受国家规定的节假日假期； 3. 每年享有5-15天的带薪年假； 4. 定期举办温馨的生日会、传统节日庆祝会，为员工送上祝福及礼品； 5. 公司统一购买社会保险和住房公积金； 6. 参与项目人员享有高额的项目奖金； 7. 每年年底享有高额的年终绩效奖励； 8. 每季度均有团队旅游活动；每年一次健康体检。</t>
  </si>
  <si>
    <t>程序开发担当</t>
  </si>
  <si>
    <t>理光高科技（深圳）有限公司</t>
  </si>
  <si>
    <t>五险一金 免费班车 定期体检 包吃 育儿补贴 语言补贴</t>
  </si>
  <si>
    <t xml:space="preserve">一、工作内容：生产现场应用程序开发  二、具体要求：    </t>
  </si>
  <si>
    <t>.NET开发工程师 (职位编号：00224)</t>
  </si>
  <si>
    <t>岗位职责
1、按照项目经理的安排完成项目编码工作
2、在客户现场进行需求调研、开发
3、按照公司项目管理制度完成相关文档
任职要求
1、大专及以上学历，能力特别出众者可放宽条件
2、熟练掌握asp.net C#开发语言,MVC开发模式
3、了解主流数据库MSSQL,Oracle,mysql任意一种，并且熟练掌握T-SQL语句
4、有相关程序作品
5、有良好的沟通理解能力
6、性格开朗、温和
7、能承受一定的工作压力</t>
  </si>
  <si>
    <t>深圳市前海云途物流有限公司</t>
  </si>
  <si>
    <t>员工旅游 节日福利 全勤奖 带薪年假 加班补贴 下午茶 五险</t>
  </si>
  <si>
    <t xml:space="preserve">工作职责: 1. 负责系统功能的开发、对负责的开发模块进行单元测试； 2. 持续提高质量责任模块； 3. 责任模块的业务流程不断深入分析与提出改进意见。 任职资格: 1、计算机及相关专业毕业，大专及以上学历； 2、 3年以上开发工作经验，有物流行业相关工作经验或项目经验，了解电商行业业务流程，掌握供应链、物流等行业业务知识者优先考虑； 3、熟练 Visual Studio(VS)开发工具,熟练 SQL Server 、MySql 或其他数据库； 4、熟练 Microsoft Visual Studio 开发环境，以及熟悉 SVN 等相应辅助开发工具，配置管理和控制； 5、熟练 B/S,C/S 架构，熟悉 C#开发语言、ASP.NET、MVC、Winform、ADO.net、WebAPI、WCF、Linq 和WebServices 技术以及熟悉三层架构的开发； 6、熟练 MS Sql Server、MySql 等数据库设计技术，熟悉编写存储过程、触发器、视图等技术；熟练 HTML、DIV、CSS、java"script"、Ajax、Jquery 等网络开发技术； 7、熟悉 Dreamweaver、Powerdesigner 等设计工具； 8、了解分布式架构设计，常用的设计模式（单例，工厂等）,了解缓存、队列、多线程等技术的使用优先考虑； 9、思路清晰，具备较强的分析和处理问题的能力，善于与人合作、工作踏实、责任心强 、具有良好的沟通能力、有团队合作精神。 </t>
  </si>
  <si>
    <t>Html5 /互动设计师/技术/web前端程序员</t>
  </si>
  <si>
    <t>普类整合营销</t>
  </si>
  <si>
    <t>岗位职责： 1、负责公司网站开发和维护，支持公司业务发展； 2、编写相应的软件技术文档； 3、公司或部门安排的其它技术性工作。  任职要求： 1、2年以上软件行业工作经验，计算机类相关专业本科及以上学历； 2、熟练使用ASP.NET(C#/MVC/EF)技术构建基于Web的业务系统的开发方式； 能使用多线程开发；熟悉LINQ、Remoting、WCF、等技术优先；了解领域驱动设计模式； 3、能熟练的编写JavaScript脚本，使用jquary框架;熟悉angular,eazyUI等前端开发框架优先，掌握HTML/THML5精通div+css网站前端开发技术； 4、熟悉第三方接入接口，例如：微信公众号、微信支付、支付宝支付等等； 5、熟练使用Microsoft SQL server等常用数据库； 6、参与过2个以上的项目，在项目团队中承担过主要开发工作；公司项目为交易系统，有类似业务经历优先； 7、具备良好的编码、文档习惯，结构清晰，命名规范； 8、有良好的团队沟通协调能力，沟通表达能力较强。</t>
  </si>
  <si>
    <t>RFID工程师</t>
  </si>
  <si>
    <t>深圳鑫华溢印务有限公司</t>
  </si>
  <si>
    <t>周末双休 带薪年假 五险一金 免费班车 绩效奖金 全勤奖 加班补贴 住房补贴 专业培训 节日福利</t>
  </si>
  <si>
    <t>岗位职责： 1、参与及组织相关人员进行RFID产品相关软件开发工作； 2、实施项目及相关软件的可行性分析工作； 3、积极参与市场工作，对市场进行必要的技术支持； 4、完成产品的客户使用、生产加工及产品售后服务的相关技术支持工作。  任职要求： 1、计算机、电子等相关专业，本科及以上学历； 2、有2年以上c++开发经验，熟练掌握c++、c#等开发语言，熟悉UHF RFID硬件应用开发及安卓系统环境的应用开发； 3、熟练使用vc6.0、vc2008等开发工具，JAVA语言； 4、有oracle或sql server等主流数据库的使用经验，熟悉网络架构； 5、熟练使用常用的设计模式和网络通信I/O模型； 6、有RFID相关经验者优先。</t>
  </si>
  <si>
    <t>生产软件工程师</t>
  </si>
  <si>
    <t>希尔思仪表（深圳）有限公司</t>
  </si>
  <si>
    <t>五险一金 补充医疗保险 员工旅游 定期体检 年终奖金</t>
  </si>
  <si>
    <t xml:space="preserve"> 职责：   -设计测试和校准软件在内的生产测试工具 -用中英文定义WI(操作指导)和相关EC -能向生产人员提供技术支持和解决方案     要求：   - 2年以上的C/C++/C# 编程经验； - 熟练使用 Visual Studio； - 对RS232通信协议有一定理解，并有与之相关的工作经验； - 能看懂简单的模拟和数字电路； - 大专以上学历，电子或软件相关专业，2年或2年以上工作经验； - 有能力用有效的方式解决问题； - 能使用中文和英文清晰而有效的交流和呈现数据； - 有上进心，工作努力，责任心强，独立性强，具有良好的团队合作精神。   Responsibilities  - Design the production facilities including the test and calibration software;  - Define WI and EC for all locations in English and Chinese;  - Ensure production partners get technical support by directly providing a solution/ technical information.                 Requirements  - Experience with C/C++ /C# programming, 2+ years of relate working experience;  - Familiar with Microsoft IDE Visual Studio;  - Good understand of RS-232 protocol, experience with it;  - Can understand simple analog and digital circuit;  - Bachelor Degree on Electronic / software Engineering or equivalent, 2+ years of relate working experience;  - The ability to resolve problems in an efficient manner;  - The capacity to communicate and present data clearly and effectively in English and Chinese;  - Motivated, hard working, responsible, independent and with good team spirit;       </t>
  </si>
  <si>
    <t>机器视觉高级工程师（编号：103）</t>
  </si>
  <si>
    <t>上海蓝矩信息科技有限公司</t>
  </si>
  <si>
    <t>深圳同富裕创业投资有限合伙企业（有限合伙）</t>
  </si>
  <si>
    <t>五险一金 员工旅游 绩效奖金 年终奖金 免费班车 员工生日会 专业培训 年假 调休</t>
  </si>
  <si>
    <t>员工旅游 五险一金 餐饮补贴</t>
  </si>
  <si>
    <t>岗位职责: 1、为客户使用公司的机器视觉产品提供技术解决方案（2D及3D视觉）； 2、视觉光源及镜头的选型应用； 3、图像处理技术和算法的开发编程，机器视觉系统应用软件开发、客户定制软件程序开发； 任职资格： 本科及以上学历。计算机、自动化、电子等相关专业优先。两年工作经验以上。 1) 了解自动控制原理/信号控制原理; 2) 熟练掌握C# ，VB.net或者C++和windows编程等开发工具，有软件架构设计经验者优先 ； 3) 熟悉OpenCV、Halcon等机器视觉开发包开发经验者； 4)有自动化设备软件开发经验者优先；  5）熟悉各类深度学习平台，有caffe，Yolo V3经验者优先。 薪酬面议，简历请投递到：jobs@tongfuyu.com.cn 联系人：朱小姐，0755-26604467,13699872068</t>
  </si>
  <si>
    <t>岗位描述： 1.良好的计算机专业基础； 2. 精通JAVA语言，并能够熟练的使用Eclipse开发； 3. 熟悉J2EE体系； 4. 熟悉面向对象，有一定的面向对象编程与设计能力，有UML使用经验更佳； 5. 熟悉Servlet，Java Bean，Ejb，Jms，Web service； 6. 熟悉Structs，Hibernate，Spring； 7. 熟悉TCP/IP协议； 8. 对mvc架构比较了解，有 XMl ，JavaScript使用经历； 9. 精通Sql server，Sybase，Oracle，DB2中至少一个大型数据库软件； 10. 良好的沟通能力，与一定的组织能力。</t>
  </si>
  <si>
    <t>通信算法工程师</t>
  </si>
  <si>
    <t>深圳市春华科技发展有限公司</t>
  </si>
  <si>
    <t>五险一金 出国机会 员工旅游 弹性工作 年终奖金 绩效奖金 节日福利 提供住宿</t>
  </si>
  <si>
    <t>岗位职责 1、对通信系统进行算法研究与数学仿真； 2、对通信目标、干扰、杂波和信道模拟进行算法研究与数学仿真； 3、为系统实现提供理论依据，并能将理论计算转换为物理实现； 4、配合总体工程师完成算法设计与调试以及方案编写工作。  任职资格 1、要求懂熟悉常用CRC算法 和COM的通信协议 ，有2 年以上的工作经验 ； 2、具有强烈不断更新、学习新技术的理念； 3、可以承受较强的工作压力；具有良好的沟通能力和学习能力；具有良好的团队协作精神与协调能力。 必须精通 C++ c# 精通VS2015</t>
  </si>
  <si>
    <t>dynamic crm开发工程师</t>
  </si>
  <si>
    <t>成都宏迅达科技有限公司</t>
  </si>
  <si>
    <t>五险一金 周末双休 团队氛围好</t>
  </si>
  <si>
    <t>1、大专及以上学历； 2、熟悉Microsoft Dynamics CRM系统； 3. 2个以上大型Microsoft Dynamics CRM项目实施经验； 4. 3年以上的ASP、NET，C#开发经验，熟悉Web Service开发，熟悉主流JS脚本框架，熟练使用DIV+CSS页面布局，熟悉SQL Server等主流数据库，具有面向对象分析、设计、开发能力； 5. 熟悉Microsoft Dynamics CRM系统自定义配置和开发，包括系统配置、客户端脚本、插件、工作流、报表、集成开发； 6. 具备良好的分析解决问题能力，能独立承担任务和有系统进度把控能力 7. 有较强的沟通能力和思考能力。</t>
  </si>
  <si>
    <t>五险一金 出国机会 绩效奖金 年终奖金 股票期权 员工旅游 专业培训 定期体检 免费班车 办公环境舒适</t>
  </si>
  <si>
    <t>岗位职责： 1、 视觉需求、制定和评估视觉技术方案； 2、 完成视觉算法的开发、集成和调试  岗位要求： 1、 本科以上学历，应用数学、计算机、图像处理、自动化、电子、光学等相关专业，至少2年以上机器视觉软件开发经验； 2、 熟悉机器视觉镜头、光源、相机选型，视觉系统的搭建和结构设计； 3、 对图像质量有较强的分析与判断能力，能独立完成项目评估； 4、 掌握检测、识别、计测、定位等视觉算法，有扎实的数学和编程功底，能够使用C#或C++编程； 5、 精通Halcon OpenCV视觉库，有实际项目开发经验者优先；</t>
  </si>
  <si>
    <t>前端开发</t>
  </si>
  <si>
    <t>上海君果信息技术有限公司</t>
  </si>
  <si>
    <t>开发工程师(J12646) (职位编号：J12646)</t>
  </si>
  <si>
    <t>银雁科技服务集团股份有限公司</t>
  </si>
  <si>
    <t>金融/投资/证券 专业服务(咨询、人力资源、财会)</t>
  </si>
  <si>
    <t>五险一金 员工旅游 专业培训 定期体检 弹性工作 周末双休 绩效奖金</t>
  </si>
  <si>
    <t>工作职责: 1.根据银行业务的需求在vtm端开发新的功能以及维护旧的功能； 2.对现有程序的优化、拓展以及各相关组件、系统、接口开发升级。 任职资格: 1.熟悉wpf框架； 2.熟练掌握C#语言，有银行项目者优先； 3.有较强的沟通能力以及团队协作能力；</t>
  </si>
  <si>
    <t>五险一金 交通补贴 通讯补贴 绩效奖金 年终奖金</t>
  </si>
  <si>
    <t xml:space="preserve">岗位职责：  4.有网络编程的相关经验，深入理解HTTP协议； 5.能够实现兼容多种浏览器（含移动端）的前端页面代码；能快速适应变化，有较强的责任心，具有良好的沟通和团队协作能力；能够及时完成自己的任务，在项目紧急情况下能够牺牲个人时间准时完成任务； </t>
  </si>
  <si>
    <t>上海爱竞信息科技有限公司</t>
  </si>
  <si>
    <t>中钧科技（深圳）有限公司</t>
  </si>
  <si>
    <t>绩效奖金 专业培训 定期体检 员工旅游 五险一金 工作餐 年终奖金 周末双休 出国机会 每年多次调薪</t>
  </si>
  <si>
    <t>五险一金 交通补贴 通讯补贴 专业培训 绩效奖金 年终奖金 弹性工作</t>
  </si>
  <si>
    <t>JD： 负责自动化设备的上位机软件开发，包括运动控制、产品检测和数据处理 负责自动化设备控制系统的编码、测试以及现场调试等工作 建立相关的BOM表 如项目需要，提供培训和技术支持 自动化设备文件档案的制作和控制，软件版本的控制并提交给PMO 准备和更新项目的文档，如作业指导书和验收标准 设备的标准化设计 给同事，上司和客户提供建议和专业的支持   要求： 应聘者必须拥有至少专科或本科的学历（计算机科学/资讯科技, 机电一体化或电器/电子专业） 熟悉Eplan，或者CAE绘图，熟练使用C/C++,C# 具有一定的数据库（SQL）编程经验, 有MES系统对接跟进经验为佳 至少在相关行业有2年独立开发项目的工作经验 具有良好的合作精神，工作态度积极主动，责任心强 【福利待遇】： 1.加班津贴/全勤奖/五险一金/年度调薪/年终奖 2.年度体检、国内旅游、运动会等各种精彩的企业活动 3.公司临海，优美的工作环境、干净整洁的办公室，良好的工作范围，不定期的团建活动  【面试交通津贴】 如简历通过并且邀约来面试的候选人，面试完可领取面试交通津贴（需自备交通发票！）  0755-26833000-236 舒</t>
  </si>
  <si>
    <t>有shopify建站经验的优先考虑 1. 熟练掌握JAVA，有web开发经验； 2、精通常用的J2EE的开源框架，SSH,SSI(M),springmvc,springboot等； 3、熟悉前端开发，了解js,css等； 4、熟悉Oracle ,mysql等关系型数据库等； 5、熟练应用 版本控制工具svn\git等。 6. 熟练掌握面向对象编程思想、软件开发过程； 7，修改网站信息，给客户提供一些基本服务的； 8、能够独立完成项目经理所分配；的软件开发任务； 9、具有较是强的分析设计能力； 10、能够有效分析并处理技术问题； 11、 具备良好的表达和沟通能力；   其他要求 1.诚实、乐观、富于责任感的精神； 2.具良好的沟通技巧和文字、语言表述能力； 3.良好的职业道德和积极向上的心态； 4.善于沟通、有高度的敬业精神与良好的合作意识 5.敢于接受压力与挑战的气魄；</t>
  </si>
  <si>
    <t>ASP.NET开发工程师+五险一金</t>
  </si>
  <si>
    <t>深圳市天助人和信息技术有限公司</t>
  </si>
  <si>
    <t>带薪年假 节日福利 五险一金 公司旅游 岗位晋升 专业培训</t>
  </si>
  <si>
    <t>工作职责：
1、电子商务网站web后端开发工作；
2、基于业务模块，有针对性的设计/开发/维护工作，保证系统高性能、高可用的运行；
3、相关设计开发文档的整理和编写；
4、与需求人员沟通，协助完成产品分析和开发工作；
任职要求：
1、大专以上学历，技术相关专业；
2、1年以上互联网应用软件开发工作经验；
3、熟练掌握ASP.Net和C#编程语言；
4、熟悉mssql数据库；
5、有高度进取心，能独立解决问题。</t>
  </si>
  <si>
    <t>嵌入式软件开发工程师</t>
  </si>
  <si>
    <t>深圳市致客智能科技有限公司</t>
  </si>
  <si>
    <t>五险一金 弹性工作 年终奖金 交通补贴 绩效奖金 员工旅游 出国机会</t>
  </si>
  <si>
    <t>任职要求：  1、熟悉C#语言编写PC端DEMO软件，UART等相关接口驱动程序；  2、熟悉Linux和安卓平台的驱动开发等；  3、有一定的数据结构和算法基础；  4、有软件框架设计意识；  5、有独立编写过上位机软件者优先；  6、可接受计算机相关专业的大专以上应届毕业生。    工作地址  宝安区新安街道71区留仙二路万源商务大厦2栋210</t>
  </si>
  <si>
    <t>安恒环境科技（北京）股份有限公司</t>
  </si>
  <si>
    <t>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 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t>
  </si>
  <si>
    <t>深圳市创新特科技有限公司</t>
  </si>
  <si>
    <t>1.25-40岁，统招本科及以上学历、计算机、电子信息工程、软件工程相关类专业； 2.两年及以上非标自动化设备系统集成软件开发工作经验； 3.熟悉条码阅读器、RFID,AGV和工业视觉工业设备应用； 4.熟悉NET技术平台，会C/C++、C#、VB等任两种语言进行上位机软件开发； 5.熟悉欧姆龙、三菱、西门子等PLC数据通讯，可独立开发智能产线整线的上位机控制程序； 6.熟悉SECS/GEM和OPC协议，能运用SCADA、WINCC、labview进行数据处理和分析，有MES、LIMS、WMS开发经验。 岗位职责： 1.智能工厂、智能产线软件平台需求分析和软件架构搭建及方案开发； 2.现有自动化产线平台维修保养升级，以及新增功能模块的开发和调试； 3.智能产线数据库的搭建和控制系统的开发和调试； 4.软件测试数据的组织、功能测评、记录测试结果并分析，系统数据统计和备份； 5.PC端人机交互软件（上位机）开发，界面设计以及PC机与其他设备的通信控制软件开发； 6.上位机软件需求分析、概要设计、详细设计、测试方案设计等文档规划和编写，并按照项目需求完成相应软件的编码及调试工作。</t>
  </si>
  <si>
    <t>深圳市艾兰特科技有限公司</t>
  </si>
  <si>
    <t xml:space="preserve"> ◆.熟悉C++语言编程，熟悉相关编程与开发环境，有良好的编程风格。 任职资格: ◆通信、电子工程、自动化、计算机及其相关专业 ◆3年及以上软件开发工作经验 ； ◆精通C#或C++编程，熟悉相关编程与开发环境，具备编码和撰写文档的能；   ◆C# 软件工程师招聘 1、桌面工业应用软件的开发、测试、维护 2、PC端自动化软件的开发、测试、维护 3、参与软件的需求调研、分析和设计  任职要求： 1、智商IQ&lt;=120 &amp;&amp; 学历&lt;=本科生； 2、坚信C#是优秀的编程语言； 3、有良风的编程风格，注释清晰； 4、熟悉WinForms； 5、能编写代码调测串口（COM口）或以太网； 6、能编写简单的SQL语句； 7、对OpenCV/Halcon/MATLAB有一定的应用体验。  优先录用条件： 1、有2个完整的C#项目经验； 2、有与PLC通讯的编程经验； 3、对CV(计算机视觉识别)有浓厚兴趣； 4、对AI和机器人的实现有独到见解。 5、能独立安装台式电脑或自行车；会图像处理，图像定位系统； ◆熟悉软件开发流程、设计模式、体系结构； ◆独立解决技术问题 有较强的创新意识； 态度: ◆好学上进 耐心细致 有责任心； ◆工作勤奋 善于思考问题； ◆有时间观念 独立性强 具有团队合作精神 ； 公司福利待遇 ◆:舒适的办公环境（环境号、团队氛围号、交通便利）； ◆6天8小时制； ◆社会福利保险 ◆午餐补贴、免费住宿； ◆传统节假日发放礼品福利； ◆丰富多彩的员工活动（每周最少一次员工活动，每季度一次旅游）；</t>
  </si>
  <si>
    <t>.NET 高级软件工程师 (职位编号：20171221)</t>
  </si>
  <si>
    <t>深圳市中选科技有限公司</t>
  </si>
  <si>
    <t>五险一金 餐饮补贴 弹性工作 通讯补贴 补充公积金 员工旅游 年终奖金 股票期权 交通补贴 定期体检</t>
  </si>
  <si>
    <t>【工作内容】 1、完成软件的设计、实现、测试、修改bug等工作。 2、系统功能模块详细设计，业务功能实现与单元测试，系统的二次开发等。 3、撰写相关的技术文档。  【职位要求】 1、大专或以上学历，软件工程或计算机相关专业； 2、精通.NET Framework及各项技术，熟悉WinForm、ASP.net、WebService、MVC等编程技术； 3、精通C#开发语言，熟悉VS2010及以上版本开发软件； 4、掌握SVN版本控制工具，采用SVN与其他工程师实现代码同步及协同开发； 5、精通Sql Server 2008各项操作及SQL语法，有独立编写存储过程，触发器等能力； 6、熟悉Ajax、JQuery、HTML、HTML5、DIV+CSS、JavaScript等网页编程语言及工具； 7、有微信相关项目开发经验优先，有WINCE采集器程序开发经验优先； 8、需要较强的逻辑分析、数据分析能力、问题排查能力； 9、具有良好的沟通能力和团队合作精神； 10、具有一定的项目开发者优先； 11、灵活，诚实，具有拼搏精神，正能量，敢于应对挑战和承担责任。 12、会Java或做过微信营销活动(如微信大转盘、刮刮卡、砸金蛋等)优先。  【福利待遇】 1、公司全员持股，转正后即可享受每个月的股份分红。 2、双休+五险一金，五天制上班时间。 3、法定节假日放假 4、申请入深户、长期居住证办理 5、生日福利等多种福利 6、员工活动</t>
  </si>
  <si>
    <t>JAVA软件开发工程师 (职位编号：SH003)</t>
  </si>
  <si>
    <t>广州天源信息科技股份有限公司</t>
  </si>
  <si>
    <t>岗位职责: 1.负责windows客户端产品的功能测试、与后台服务的接口测试； 2.通过技术手段实现产品质量保障，包括但不限于测试流程优化、自动化测试等工作； 3.参与产品需求阶段的评审，独立完成测试计划及测试用例的编写，参与测试用例评审； 4.负责根据测试计划及测试用例执行测试，缺陷的跟踪和管理，输出测试报告； 5.熟悉bug周期流程，与研发人员沟通并深层次定位bug产生的原因； 6.设计客户端与服务端联调测试以及异常情况测试场景；  任职要求： 1.本科及以上统招学历，计算机相关专业； 2.熟悉windows客户端测试，3年以上PC端及移动端产品测试经验； 3.精通一门以上开发语言或脚本语言，例如C++、C#、Python 4.熟练使用抓包工具、接口测试工具； 5.熟悉软件工程及方法理论，熟悉测试流程； 6.逻辑思维缜密，业务理解能力强，能够从用户角度把控产品体验，认真细心； 7.抗压能力强，具有强烈的责任感与团队合作精神，出色的沟通及学习能力； 8.熟悉客户端产品性能测试、自动化测试、有开发经验或自动化脚本编写能力者优先；  注：能力优秀者可定位高级测试工程师！</t>
  </si>
  <si>
    <t>高级.NET开发工程师</t>
  </si>
  <si>
    <t>深圳市商舟网科技有限公司</t>
  </si>
  <si>
    <t>职位描述： 主要工作内容： 1、在开发小组主管带领下参与系统数据结构、系统功能模块的设计、研发工作； 2、能准确理解项目需求与设计，形成规范和高质量的程序代码； 任职要求： 1、熟练掌握J2EE相关的开发技术，掌握Spring，Struts2及其他常用开发框架； 2、熟练使用Oracle、MySQL等关系型数据库； 3、熟悉Dubbo 、Zookeeper技术； 4、工作认真负责，能吃苦耐劳，有较强的逻辑思维能力和理解能力以及沟通能力； 5、做过接口的开发工作，或对接口的开发的技术有所了解； 6、熟悉软件设计与开发流程, 有产品开发经验者优先； 7、具有电信行业的工作经验优先； 8、有担任有项目/技术组长的优先； 9、至少3年以上开发经验</t>
  </si>
  <si>
    <t>岗位职责： 1、负责项目开发与技术方案研究探讨； 2、独立完成模块的设计、编码、测试工作，有良好的编码习惯； 3、参与开发过程中的需求分析和系统设计工作并编写相应文档； 4、按照项目计划，在保证质量的前提下、按时完成开发任务； 5、和项目相关管理、测试和需求等人员沟通和合作。  任职要求： 1、计算机相关专业本科及以上学历,3年及以上工作经验； 2、熟悉MVC，EntityFramework架构； 3、精通C#、ASP.NET MVC，熟练B/S开发，了解系统安全，性能优化等技术； 4、熟练掌握SQL Server数据库，熟练应用SQL语言，存储过程，触发器，熟悉sqlserver性能优化； 5、熟悉HTML、JavaScript、JQuery、LinQ、CSS、XML、Web API、AJAX等技术； 6、良好的自学能力，可以快速学习和掌握新的方法和技术； 7、具有较好的沟通表达能力，具有良好的团队精神，善于学习，责任心强。</t>
  </si>
  <si>
    <t>（急聘）Java软件工程师</t>
  </si>
  <si>
    <t>上海途程旅游咨询有限公司</t>
  </si>
  <si>
    <t>高级软件开发工程师 .NET</t>
  </si>
  <si>
    <t>美亚电子科技有限公司</t>
  </si>
  <si>
    <t>五险一金 绩效奖金 弹性工作 定期体检 员工旅游 出国机会</t>
  </si>
  <si>
    <t>五险一金 补充医疗保险 员工旅游 节日福利 周末双休 年终双薪 带薪年假 交通补贴 绩效奖金 出国机会</t>
  </si>
  <si>
    <t>高级软件开发工程师 .NET （VB.net/ C#/ VC++/Java）  岗位职责： 1、负责VS.NET产品研发和设计，适用于工业4.0项目； 2、配合项目要求编写相关研发文档； 3、参与核心难点的技术攻关； 4、对承担的研发进度和质量负责； 5、协助项目经理负责项目相关事宜。  任职要求： 1、有3年以上的专业项目开发经验，具有良好的编写程序的习惯； 2、熟悉VS.NET应用开发，具备良好VC++/C#/VB.net功底,熟悉软件工程； 3、熟悉至少一种数据库开发如oracle，SQL server等； 4、具有较强的独立解决问题能力和较高的工作效率； 5、大学搞过数学建模优先，有设备数据通讯编程、多线程编程、Socket编程经验者优先； 6、诚实上进，有责任感，有良好的团队合作精神和自我管理能力，学习能力强，能承受一定的工作压力者优先； 7、985、211院校毕业生优先考虑。</t>
  </si>
  <si>
    <t>JAVA程序员</t>
  </si>
  <si>
    <t>ERP高级开发</t>
  </si>
  <si>
    <t>深圳印智互联信息技术有限公司</t>
  </si>
  <si>
    <t>五险一金 周末双休 带薪年假 绩效奖金 节日福利 专业培训 生日会 免费下午茶 法定假期</t>
  </si>
  <si>
    <t xml:space="preserve">岗位职责： 1、解决现有系统瓶颈及难点； 2、负责技术攻关； 3、帮助、提高组员技术能力和水平； 4、完成公司领导安排的日常任务。 任职资格： 全日制大学专科及以上学历，计算机及相关专业，6年以上C/S、B/S开发相关工作经验； 精通C# .Net、.net Core、微服务架构、Redis数据缓存等相关技术; 精通MVC框架及HTML5、CSS、JS、jquery等前端技术。 精通C/S、B/S开发模式，架构设计模式，中大型高并发的系统架构，具备框架性能优化能力； 熟悉DEV第三方控件、WCF开发、并发数据处理； 精通Sql Server，My Sql等数据库开发与性能优化； 有带领开发中大型项目的经验，熟悉软件开发流程； </t>
  </si>
  <si>
    <t>弹性工作 专业培训 年终奖金 五险</t>
  </si>
  <si>
    <t>注意事项：本公司有严格的学历筛查体系，学历造假者请不要投递。以免进入行业里面不良征信的黑名单。 基本要求： （1）大学本科及以上，计算机信息类专业，1年以上工作经验； （2）具有企业信息化行业系统开发课程经历或工作经验。 软实力要求： （3）具有良好的职业素养，有较强的学习能力,能不断提升自我能力； （4） 具有良好的表达和交流能力，较强的逻辑思维和分析解决问题能力，富有进取心，能承受一定的工作压力； （5）具有较强的沟通能力和团队协作精神； （6）具有阅读相关技术文档能力。 Java开发要求： （7） 熟悉Java开发语言、了解Eclipse，SVN等开发工具环境，了解J2EE设计模式，了解面向对象的分析设计工具，具有Java编程经验，具备项目开发1 年以上经验者优先； （8）熟悉Bootstrap、Html5、jQuery、AJAX等前端开发技术。</t>
  </si>
  <si>
    <t>1、本岗位主要负责与各大航空公司进行技术对接和业务沟通，并对各大客户提供必要的技术支持。 2、本岗位将为你提供全英文的工作环境，与行业领先的旅游公司交流的平台，多项重要技术的应用场景，以及在机票技术分销领域的无限可能。 3、如果你有着极大的工作热情、强烈的Java技术兴趣、持续的积极思考和让人印象深刻的上进心和责任心，欢迎加入我们。  Travelfusion作为B2B廉价机票分销领域和全服务航空公司NDC分销的领军者，为全球旅游行业的各大旅行服务商提供难以匹敌的分销技术解决方案，旅游行业业内最顶尖的公司都在用着本公司的产品和服务。面对着分销领域新的发展机会和公司前景拓展的需要，现欢迎有志于服务最顶尖的旅游公司的技术才俊加入本公司，成为我们的软件工程师。  职位要求： 1、计算机科学技术、软件工程、数学、物理等相关专业本科以上学历； 2、CET-6通过或CET-4通过并有信心在短时间内提高英语水平； 3、不要求工作经验，但是有很强的Java基础和很好的学习能力； 4、编程经验丰富者优先； 5、独自完成过Java项目的开发、业余时间使用Java完成自设计构想者优先； 6、熟悉HTML, Cookie, Javascript技术者优先; 7、自学过新技术者优先； 8、国内外领先的大学毕业生优先；  Job Description: 1、The position is responsible for developing technical connections with hundreds’ airlines and maintaining regular communications and also providing necessary technical support to our customers. 2、The position will provide you full English working environment, a platform to work with industry leading tourism companies, applying scenes for multiple important technology and unlimited possibilities in the area of airline ticketing and distribution. 3、If you hold enthusiastic working passion, strong interest in Java tech, persistent thoughtful thinking,impressive desire to become better and willing to be responsible, welcome to be part of us.  Travelfusion is the world leading B2B Low Cost Airline ticket distributor and leading Full Service Airline NDC distributor. We are providing unrivalled distribution technology and solutions to various travel agencies in the global market, with nearly all top companies in this industry as our customers. Driven by the new development opportunities in airline ticketing and our company’s vision, we want to welcome technical talents who want to serve the top tourism companies to join our company, as our respected Software Engineer.  Detailed Requirement: 1、Graduated from one of Computer Science, Software Engineering, Mathematics, Physics; 2、CET-6, or CET4 but with strong confidence in improving English in short period; 3、No work experience needed but need to have strong Java background and good learning ability; 4、Rich programing experience is a plus; 5、Past experience in working on Java projects on your own and the experience of completing an URS/implementation is a plus; 6、Past experience of self learning of one new technology is a plus; 7、Familiar with HTML, Cookie, Javascript technology is Plus; 8、Graduation from leading Universities or Colleges in domestic or abroad is a plus.</t>
  </si>
  <si>
    <t>深圳市乐讯科技有限公司</t>
  </si>
  <si>
    <t>1、熟悉.Net、B/S开发技术，熟悉C#，Java，C++其中一种语言； 2、熟悉SQL Server2008,具有较强的SQL性能优化能力,具备存储过程的编写能力者优先； 3、思维清晰敏捷,逻辑分析能力强,具有良好的代码编写习惯与表达能力，做事态度认真负责； 4、有良好的项目沟通协调、表达、分析能力、团队合作精神、学习新知识的渴望及优秀的学习能力、富有责任心，注重工作效率； 5、与人为善，认同公司文化，愿意跟随公司一起发展进步。</t>
  </si>
  <si>
    <t>.Net高级软件开发工程师</t>
  </si>
  <si>
    <t>深圳赛盒科技有限公司</t>
  </si>
  <si>
    <t>五险一金 员工旅游 绩效奖金 年终奖金 定期体检 带薪年假 节日福利 补充医疗保险 专业培训 全勤奖</t>
  </si>
  <si>
    <t>1、 参与软件工程系统的设计、开发、测试等过程； 2、 负责项目中主要功能的代码实现； 3、 解决项目中的关键问题和技术难题； 4、 协助项目管理人保证项目的质量； 5、 改进现有软件系统的框架包括基础构架，提升软件系统产品质量； 6、 对项目组的软件开发工程师工作进行指导，并及时协调各软件工程师的工作；  任职要求： 1、全日制本科以上学历，具有3-5年软件开发或者网站开发项目经验，有项目管理经验优先； 2、具备较强的文档撰写能力，包括需求分析、总体方案设计、概要设计等软件文档编写能力； 3、熟悉B/S架构、Web Form、MVC架构； 4、熟悉.Net体系框架，熟悉.Net开发环境、C#编程，熟悉ASP.Net技术、Ajax技术； 5、熟悉jQuery 框架编写脚本，Javascript、ExtJS,HTML、div+CSS, 语言等的使用； 6、掌握MSSQL 数据库的开发和应用，能熟练的使用各种SQL 语句及视图、存储过程等； 7、对网站开发流程、设计模式、体系结构等知识熟练，代码编写规范； 8、有OA及电子商务软件或有大型网站系统，物流对接API开发经验者优先考虑； 9、具有良好的沟通协调能力，具备创业精神。  薪资待遇：包括五险一金、带薪年假、全勤奖、年终双薪、节日福利、员工旅游、员工生日聚会，员工除了享有国家规定的婚、产、丧假等全面福利等等之外，还将为每位员工提供广阔的职场发展空间。</t>
  </si>
  <si>
    <t>上海百事通信息技术股份有限公司</t>
  </si>
  <si>
    <t>五险一金 专业培训 绩效奖金 定期体检</t>
  </si>
  <si>
    <t>【岗位职责】 1、支持公司的产品研发、测试及维护； 2、协助产品经理跟进项目实施，协调客户、供应商关系，保障项目进度； 3、支持售前及售后项目实施、技术问题支持及处理； 4、上级交办的其他工作。  【岗位要求】 1、 JAVA基础扎实，3-5年以上开发经验 ； 2、大专及以上学历，技术相关专业（有法律类产品技术研发、项目管理经验优先）； 3、良好沟通能力，能适应短期出差任务。</t>
  </si>
  <si>
    <t>北京东方坦达科技有限公司</t>
  </si>
  <si>
    <t>Unity3d高级</t>
  </si>
  <si>
    <t>深圳市肃羽科技有限公司</t>
  </si>
  <si>
    <t>五险一金 定期体检 年终双薪 项目奖金 交通补贴 员工旅游 团建聚餐 下午茶 节日福利</t>
  </si>
  <si>
    <t>年终奖金 专业培训 餐饮补贴</t>
  </si>
  <si>
    <t>岗位职责 1. 使用unity3d进行移动平台游戏的开发 2. 根据策划需求开发各个功能模块 3. 根据需求开发unity3d 相关的编辑器与工具    任职资格：  1. 对于客户端开发底层基础模块有深入研究及实现，例如UI、通信、配置表。 2. 善于发现开发流程中的痛点及效率问题，并能够提出对应的解决方案。 3. 精通敏捷开发、精通unity3d工作流程自动化。 4. 能独立完成各种unity3d编辑器插件的开发并配合其他合作部门的业务需求。 5. 精通C#编程语言，了解计算机操作系统、编译原理等相关知识。 6. 沟通能力强，善于协调客户端开发团队的工作安排，能主动与合作部门沟通并协调开发事宜。 7. 三年以上unity3d开发经验，能力优秀者可放宽。  8. 至少了解一门脚本语言，Js、Ts、Lua等均可。</t>
  </si>
  <si>
    <t>岗位职责：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4、与后端开发团队紧密配合，确保代码有效对接，优化页面前端性能，兼容各主流浏览器； 5、与产品经理沟通并确定产品开发需求。 任职要求： 1、本科及以上学历； 2、具备3年及以上Web前端研发经验，具备互联网移动端产品研发工作经验者优先； 3、精通JavaScript，CSS，HTML5，DOM/BOM等前端技术，熟悉W3C，ES5/ES6，CommonJS、typeScript等相关标准； 4、能独立完成较复杂前端系统的开发工作； 5、了解HTTP、HTTPS、Ajax； 6、要求熟练使用任何一种主流前端框架（Ant Design、AngularJS、React/Redux、Vue等）； 7、熟悉一门后端语言优先； 8、对大前端技术有兴趣，热爱钻研沉淀和分享； 9、优秀的团队合作能力，沟通顺畅，追求卓越。</t>
  </si>
  <si>
    <t>上位机软件开发工程师</t>
  </si>
  <si>
    <t>上海金东唐科技有限公司</t>
  </si>
  <si>
    <t>五险一金 补充医疗保险 交通补贴 餐饮补贴 通讯补贴 年终奖金 定期体检 周末双休</t>
  </si>
  <si>
    <t xml:space="preserve">1、测试界面开发调试，串口数据采集； 2、网口数据采集；数据库读写。  任职要求： 1、大专及以上学历；两年以上相关工作经验； 2、熟悉并掌握C#.NET框架，熟练使用VS2015开发平台； 3、熟练Oracle，MySQL等关系型数据库，掌握PL/SQL语言编程； 4、熟悉串口通信；掌握 UDP TCP 通信等； 5、要有一定的英文读写能力,能看懂国外的英文资料； 6、为人诚恳，能吃苦耐，能适应出差。  </t>
  </si>
  <si>
    <t>深圳市芥子计划科技有限公司</t>
  </si>
  <si>
    <t>五险一金 年度奖金</t>
  </si>
  <si>
    <t>岗位职责： 1、负责公司网站及后台商务系统开发； 2、按额照项目管理流程，参与研发部门的总体设计评审 3、能够与团队协作完成系统联调、测试、部署工作； 4、参与技术难题攻关、组织技术积累等工作。 任职资格： - 1年以上相关经验 - 精通C#程序开发，熟悉并理解ASP.NET技术体系 - 精通Visual Studio、Dreamwaver等开发工具的使用 - 熟悉MVC三层开发 - 精通AJAX、Web Service等开发技术 - 掌握HTML、CSS、JavaScript等前端开发技术，熟练使用JQuery，Vue等框架者优先考虑 - 至少熟悉关系型数据库SQLServer、Oracle、MySQL的其中一种，熟悉SQL�Z句的使用； - 有良好的代码书写习惯； - 具备良好的沟通合作技巧，较强的责任心及团队合作精神； - 有大型项目开发经验者优先考虑。 工作时间： 早上9：30-下午6：30，周一至周六（大小周）；极少加班 一个月6天假；试用期(2个月) 加班补贴；年度奖金；享受国家规定的节假日</t>
  </si>
  <si>
    <t>对松堂精密工业（深圳）有限公司</t>
  </si>
  <si>
    <t>五险一金 绩效奖金 年终奖金 餐饮补贴 补充公积金 补充医疗保险 员工旅游 定期体检</t>
  </si>
  <si>
    <t>1、熟练使用C#语言 2、有web开发经验或net开发经验1年以上 3、对oracle，SQL server数据库运用熟练 4、熟悉计算机硬件知识，windows,microsoft office等软硬件的日常维护 5、具有一定设计基础及很强学习能力及良好团队合作精神 6、了解ERP者优先，应届优秀毕业生亦可</t>
  </si>
  <si>
    <t>自动化软件工程师</t>
  </si>
  <si>
    <t>深圳天地鼎视精密装备有限公司</t>
  </si>
  <si>
    <t>高级软件测试工程师</t>
  </si>
  <si>
    <t>太思隆达科技（北京）有限公司</t>
  </si>
  <si>
    <t>五险一金 员工旅游 餐饮补贴 绩效奖金 年终奖金 定期体检 国家节假日 周末双休 周边房价亲民 项目奖金</t>
  </si>
  <si>
    <t xml:space="preserve"> 1、2年以上非标自动化设备行业工作经验；良好的编程习惯，深入理解面相对象思想，能优化系统内存，减少系统负担； 2、熟练使用C#,C++ 语言，熟练掌握多线程传值，线程同步，事件，委托，回掉函数等应用； 3、有TCP/IP通讯,串口通信、Modules通讯、Sql数据库,Access本地数据库等使用经验； 4、会搭建项目框架，能独立完成一个项目。 5、会视觉软件开发包  halcon，Opencv，Ni者优佳。</t>
  </si>
  <si>
    <t>软件工程师（JAVA）</t>
  </si>
  <si>
    <t>五险一金 绩效奖金 定期体检 员工旅游 交通补贴 餐饮补贴 年终奖金 周末双休 节日福利 带薪年假</t>
  </si>
  <si>
    <t>上海杰通信息技术有限公司</t>
  </si>
  <si>
    <t>深圳市金城微零件有限公司</t>
  </si>
  <si>
    <t>岗位职责： 1、参与需求评审，QA角度建议需求改进； 2、负责撰写测试用例、评估测试用例等工作； 3、负责公司产品及项目的测试工作，保证产品质量及效率； 4、针对测试过程中的问题缺陷进行分析、定位和反馈； 5、针对项目建立自动化测试规范，负责编写测试脚本；  岗位要求： 1、计算机相关专业国家正规院校统招本科或以上学历； 2、有3年及以上测试或开发工作经验，熟悉金融行业者优先，熟悉通讯协议者优先； 3、有Android，IOS手机软件测试经验者和熟悉手机测试工具者优先； 4、熟悉JavaScript脚本语言，针对需求能独立编写自动化测试脚本； 5、熟悉任意开发语言，逻辑思维清晰，能编写及优化脚本及测试工具； 6、热爱测试工作，工作责任心强，细致、耐心，具有发散性思维； 7、责任心强，心态成熟，为人踏实.拥有良好的沟通技巧及团队合作精神。</t>
  </si>
  <si>
    <t xml:space="preserve">岗位职责： 1、根据需求编写设计书 2、按时保质保量完成安排的工作  任职要求： 1、 公办大学计算机科学相关专业；本科以上毕业； 2、 熟悉面向对象的程序设计，具有2年以上JAVA 开发经验； 3、 熟悉Java及Web的开发和应用，熟练掌握HTML、CSS、JS等Web页面技术； 4、 熟练使用Spring boot，Spring mvc, Mybatis等开发框架；能够对目前市场的主流框架有一定的研究； 5、 熟悉关系型数据库(MYSQL/ORACLE/SQL SERVER)的开发；有一定的SQL基础； 6、 有一定的日语基础优先 </t>
  </si>
  <si>
    <t>技能要求： 1、根据产品方案和UED设计，与后台开发人员协作，独立完成产品前端页面的开发和实现；
2、与产品经理和交互设计师一起，实现产品在交互方面的开发需求，确保产品具有优质的用户体验；
3、精通Asp.Net core 及C#语言，熟练掌握 Xamarin，git/gitlab版本管理工具；
5、对技术有强烈的进取心，具有良好的沟通能力和团队合作精神、优秀的分析问题和解决问题的能力；
6、有电商经验的优先考虑并可适当放宽录取条件。</t>
  </si>
  <si>
    <t>五险一金 员工旅游 交通补贴 专业培训 绩效奖金 年终奖金 弹性工作 定期体检 股票期权</t>
  </si>
  <si>
    <t>岗位职责： 1、完成C/S、B/S端需求、设计、编码及测试等工作； 2、编写详细设计文档和其他相关技术资料； 3、参与协议分析、设计工作。 任职要求： 1、大学专科以上学历，至少3年以上C#相关工作经验，自动化行业为主； 2、良好的C#基础，熟练掌握WinForm及WCF服务开发； 3、熟悉多线程、DevExpress控件，对TCP有一定了解，有使用socket编程经验； 4、良好的代码习惯（代码结构，命名规范，逻辑性，代码冗余率）； 5、良好的分析解决问题能力，良好的团队合作，沟通能力。 6、接受出差、</t>
  </si>
  <si>
    <t>深圳市研控自动化科技有限公司</t>
  </si>
  <si>
    <t>12-16万/年</t>
  </si>
  <si>
    <t>任职要求： 1.计算机、自动化、通信、电子等相关专业本科及以上学历； 2.有软件C、C++、VB、VC++、Labview、C#等的编程应用经验； 3.3年应用工程师或技术支持工作经验，同行运动控制卡/运动控制器软/硬件应用经验； 4.乐观开朗、能在项目压力下坚持工作、团队合作能力好，口头表达能力强。  岗位职责： 1.负责上位机平台软件开发，根据需求完成上位机软件设计和代码编写、调试与测试； 2.负责上位机软件的后期维护与优化； 3.负责软件设计文档、软件使用说明等的编写； 4.协助测试工程师完成测试计划的制定与实施；</t>
  </si>
  <si>
    <t>深圳市搜了网络科技股份有限公司</t>
  </si>
  <si>
    <t>五险一金 定期体检 员工旅游</t>
  </si>
  <si>
    <t>岗位职责： 1、负责开发公司的B2B网站项目和B2C网站项目； 2、能独立进行任务的评估，制定任务计划，并协调团队成员共同完成任务； 3、可以胜任复杂度较高的系统的分析、设计、编码、测试与文档书写的工作； 4、能独立对新技术展开全面深入研究，并将研究成果与团队成员分享，进行沉淀积累。 5、构思并开发复杂的原型系统； 6、自觉遵守软件工程规范和公司程序规范。  任职要求： 1、计算机或相关专业本科以上学历，2年以上C#应用开发经验； 2、熟悉asp.net、C#、html、Javascript、XML、Ajax、ADO.net及其他相关网站开发技术，熟悉多线程编程； 3、热衷于新技术的研究，对开源框架有研究经验者优先。 4、精通面向对象设计原则，熟悉主流的设计模式。 5、熟悉Oracle/MySQL/SQLServer等主流数据库的设计与开发，熟悉sql语言、存储过程、触发器、视图和游标； 6、熟练使用相关工具，包括开发工具、数据库工具、版本控制工具等； 7、具有良好的文档撰写能力，熟悉各种建模工具； 8、有过网站类、B/S型项目或者进销存软件的经验优先； 9、具备极强的团队合作精神，对工作有热情，能够在一定压力下工作。</t>
  </si>
  <si>
    <t>.net高级程序员</t>
  </si>
  <si>
    <t>深圳市跃迈科技有限公司</t>
  </si>
  <si>
    <t>五险一金 员工旅游 绩效奖金 年终奖金 周末双休 全勤奖 节日福利 加班补贴</t>
  </si>
  <si>
    <t>岗位职责： 1、 根据项目要求进行需求分析和方案设计； 2、 在项目经理的带领下为客户开发.NET业务系统； 3、 负责现有项目的维护，架构优化，重构和性能演进 4、 能按产品迭代周期独立完成功能模块的开发、部署及线上维护； 5、 按计划实施高可用高并发高可扩展方向的优化； 6、 负责编制相关开发文档，擅于沟通，具备团队合作精神，积极、稳定的工作态度； 7、 参与技术文档的编写、研发流程的改进； 8、 负责新技术、新架构的研究和可行性分析。 任职要求： 1、 计算机相关专业专科以上学历，3年以上相关软件的开发经验或相关工作经验； 2、 理解.net架构体系，精通C#, 精通ASP.NET，MVC开发； 3、 精通面向对象设计思想与常用设计模式； 4、 熟练使用WCF + MVC + Spring.net 框架,对WCF精通者优先考虑； 5、 精通JavaScript、JQuery 以及前沿的脚本语言； 6、 精通SQL Server或MySql等常用数据库设计及SQL脚本编写,数据库安全，性能调优； 7、 熟悉KendoUI框架； 8、 熟悉常见网站性能优化，拥有网站设计安全性理解； 9、 熟练多线程、高并发以及常见异步机制； 10、有大中型网站开发经验者优先考虑； 11、具备强烈的进取心、求知欲及团队合作精神，且能吃苦耐劳、对工作认真负责、项目紧急时适应加班； 12、具备良好的代码编程习惯及较强的文档编写能力。</t>
  </si>
  <si>
    <t>后台管理员</t>
  </si>
  <si>
    <t>深圳市日月神生物科技股份有限公司</t>
  </si>
  <si>
    <t>带薪年假 五险一金 节日福利</t>
  </si>
  <si>
    <t>后台管理员的岗位职责 1、熟悉并熟练掌握公司管理软件技术，包括OA、ERP等软件； 2、负责向技术研发中心负责人及时反馈软件实施与使用过程中出现的问题与解决方案； 3、参与软件开发和维护过程中重大技术问题的解决，参与软件首次安装调试、数据割接、用户培训和项目推广； 4、负责相关技术文档的拟订； 5、负责对业务领域内的技术发展动态。 后台管理员的任职要求 1、计算机或相关专业,有一定的后台开发管理经验； 2、 熟悉Windows平台下.NET平台下C#软件开发技术。有ASP.NET平台下Web开发经验者优先； 3、 有JavaScript,extjs,jquery开发经验者优先； 4、 熟悉Microsoft SQL Server/Oracle中一种或多种数据库；扎实的数据库基础知识，有一定数据库设计能力； 5、 较强的沟通和语言表达能力，能精确表达自己的思想和意图，并达到预期沟通效果； 6、 团队精神强，能与团队中的成员紧密合作，协同完成任务； 7、 努力工作，能承受一定工作压力。</t>
  </si>
  <si>
    <t>深圳市交投科技有限公司</t>
  </si>
  <si>
    <t>五险一金 年终奖金 弹性工作 绩效奖金 员工旅游</t>
  </si>
  <si>
    <t xml:space="preserve"> ※ 岗位职责 ※  本公司入职前将进行学历查验，为避免浪费大家的时间，请学历造假者勿投。</t>
  </si>
  <si>
    <t>上海星融汽车科技有限公司</t>
  </si>
  <si>
    <t>深圳菲思伦科技有限公司</t>
  </si>
  <si>
    <t>五险一金 餐饮补贴 定期体检 弹性工作 股票期权 年终奖金</t>
  </si>
  <si>
    <t>工作内容： 1、自动化控制软件的编写  1、教育背景：本科及以上文化程度； 2、从业时间：5年以上软件开发经验； 3、技能要求：精通C++或C#； 4、有自动化相关软件（运动控制、视觉、主控）开发经验者优先考虑 5、有优秀的学习力，思维灵活。</t>
  </si>
  <si>
    <t>五险一金 员工旅游 年终奖金 绩效奖金 弹性工作 定期体检</t>
  </si>
  <si>
    <t xml:space="preserve">1. 负责公司APP后台接口开发； 2. 负责公司管理系统后台接口开发； 3. 参与新产品的技术评估和研发工作； 4. 公司交代的其他工作。  任职要求： 1、本科（含）以上学历 ，2年以上JAVA相关岗位经验； 2、对Java面向对象软件结构有深入理解以及很强的应用能力； 3、熟练掌握Spring、mybatis等开发框架和http,restful等接口技术； 4、熟悉Web前端开发，熟悉Javascript、Jquery、JSON、Ajax、CSS+DIV、XML等页面处理技术； 5、有丰富MySql数据库开发和优化经验；熟练使用nosql数据库(redis,mongo)； 6、熟练掌握并使用一种或多种开源搜索引擎，如solr； 7、熟练使用linux基本操作； 8、具有很强的分析问题和解决问题的能力，攻关疑难问题的强烈兴趣，善于学习； 9、强烈的责任心和良好的团队合作精神，较好的沟通能力；  投递简历后，请完成笔试题：https://ks.wjx.top/jq/38506094.aspx（请复制到浏览器打开） </t>
  </si>
  <si>
    <t>Windows客户端开发</t>
  </si>
  <si>
    <t>深圳未来立体教育科技有限公司</t>
  </si>
  <si>
    <t>五险一金 绩效奖金 专业培训 通讯补贴 住房补贴 带薪年假 周末双休</t>
  </si>
  <si>
    <t>1. Windows软件开发、界面软件开发； 2. Windows软件的改进和维护， 快速定位和解决故障； 3. 设计和定义良好的软件框架，为算法结果提供良好的呈现和交互。 任职要求： 1. 本科及以上学历，计算机、电子等相关专业毕业，3~5年Windows编程经验； 2. 熟练掌握MFC、C#中的Winform、WPF程序开发； 3. 熟悉Windows GDI、GDI+开发，熟悉DLL使用和开发，熟悉Windows SDK开发； 4. 熟悉网络通讯、多线程、数据库、XML、json等相关技术；</t>
  </si>
  <si>
    <t>嘉隆科技（深圳）有限公司</t>
  </si>
  <si>
    <t>1、熟练掌握.net、C#等计算机语言技术工具；
2、熟练掌握 MS SQL Server数据库技术，熟悉Oracle/My Sql等数据库；
3、熟悉电子制造业生产流程；</t>
  </si>
  <si>
    <t>LIMS实施工程师</t>
  </si>
  <si>
    <t>Node.js开发工程师</t>
  </si>
  <si>
    <t>上海牵翼网络科技有限公司</t>
  </si>
  <si>
    <t>1.2-2.8万/月</t>
  </si>
  <si>
    <t>10-13万/年</t>
  </si>
  <si>
    <t>【岗位职责】 1. 执行应用程序设计、编码、修改和测试，以满足用户的要求，确保及时和高质量的项目交付； 2. 参与系统部署、维护、真实环境问题排查、数据修复； 3. 掌握第三方交易系统，参与相关 API 开发； 4. 解答日常内部用户对系统上的使用问题，有须要时协助处理数据请求； 5. 具备较广泛的系统、流程及技术经验，以解决问题； 6. 执行需求、可行性研究和分析，并向团队推荐解决方案； 7. 为内部用户提供应用程序维护支持。 【任职资格】 1. 大专以上学历，计算机科技/信息技术专业； 2. 三年以上nodejs,MySQL、Vue js实际开发经验； 3. 二年以上系统部署、维护、真实环境排查问题经验； 4. 熟悉数据库系统，如 MySQL、SQL Server、MongoDB； 5. 熟悉软件开发生命周期和 IT 文档编写； 6. 有很强的理解及分析能力，能掌握第三方开发的系统以及其操作流程及原理； 7. 具有较强的责任心，团队协作精神和沟通能力，工作细心，踏实勤恳，善于学习新技术； 8. 具有较强问题排查能力，能在压力下工作，在要求时间内处理系统上的突发问题； 9. 以下经验者优先： (1) MetaTradr4或其他交易系统；Azure/AWS/阿里云云平台； (2) 掌握?Net (c#、C++) 及 Visual Studio 开发知识； (3) 良好的粤语、普通话和英语听说读写能力； (4) 能即刻到岗者优先。</t>
  </si>
  <si>
    <t>五险一金 员工旅游 绩效奖金 年终奖金 定期体检 专业培训</t>
  </si>
  <si>
    <t xml:space="preserve"> 岗位职责： 1. 负责实验室信息管理系统类（LIMS）项目实施； 2. 参与LIMS项目需求调研、方案设计、现场实施、交付、培训和运维，保证项目顺利验收和客户满意度； 3. 负责编写测试用例，对项目成果进行测试并编写测试报告，并做好项目的实施总结汇报工作； 5. 及时了解LIMS行业动态及相关政策，并搜集有价值的行业信息及政策信息，及时提出行业发展或政策建议； 任职要求： 1. 大专及以上学历，2年以上项目实施经验，有LIMS/HIS/ERP项目实施工作经历者优先； 2. 熟悉SQL Server、MySQL、Oracle等数据库基本安装、操作、优化和维护、熟悉html，javascript，sql语言； 3. 有炎黄盈动AWS平台实施或开发工作经验优先； 4 良好的职业形象，做事认真，爱岗敬业，能接受必要的出差和加班； </t>
  </si>
  <si>
    <t>深圳市瑞意博科技股份有限公司</t>
  </si>
  <si>
    <t>五险一金 交通补贴 通讯补贴 员工旅游 年终奖金 弹性工作 意外险 不定期活动 儿童节礼物</t>
  </si>
  <si>
    <t>任职资格： 1、全日制本科及以上学历、自动化或计算机相关专业，三年以上相关工作经验； 2、熟练C++语言及Win32编程，C#语言编程、.NET开发环境（熟悉其中之一）； 3、熟悉VisionPro、Haclon等视觉软件，了解OPEN CV； 4、有相关视觉项目的开发应用经验 5、具有良好的学习及沟通能力，良好的团队合作能力，语言表达能力强；  岗位描述： 1、协助经理进行机器视觉产品的优化与开发； 2、安装、调试机器视觉产品，确保产品正常运行； 3、依据客户的需求，培训、指导相关人员对产品的正确操作； 4、协助经理升级维护机器视觉产品； 5、完成部门经理交付的其他工作任务。</t>
  </si>
  <si>
    <t>深圳市蓝天教育培训学校</t>
  </si>
  <si>
    <t>工作职责: 1、熟练掌握C#语言，单元测试，熟练使用OOP思想编程 2、熟悉ASP.NET、熟练掌握JavaScript、CSS、XML、Ajax等开发语言及技术； 3、熟悉软件开发流程，面向对象开发，代码规范，思路清晰，具备良好的分析和解决问题的能力；熟悉B/S架构项目开发，熟悉C/S架构开发； 4、有良好的学习与沟通能力、语言表达、工作责任感、能够承受工作压力、有良好的沟通能力和团队合作精神； 5、熟练使用JQueryUI框架和各种常用插件开发优先考虑 6、熟练掌握SQLServer、MySQL； 7、熟悉.NET Core， 微服务，NoSQL编程技术等优先。 8、1年相关工作经验 任职资格: 1.参与需求分析，业务功能的分解、设计； 2.负责服务端业务层逻辑的设计和实现，客户端界面开发； 3.负责编写单元测试，功能模块自测，编写技术文档； 4.积极参与团队的各种讨论和技术设计，与项目团队成员协作完成项目； 5.富有团队协作精神。</t>
  </si>
  <si>
    <t>AI应用工程师</t>
  </si>
  <si>
    <t>深圳市凯中精密技术股份有限公司</t>
  </si>
  <si>
    <t>购房补贴 五险一金 绩效奖金 年终奖金 股票期权 员工旅游</t>
  </si>
  <si>
    <t xml:space="preserve"> 岗位职责：</t>
  </si>
  <si>
    <t>深圳市乐唯科技开发有限公司</t>
  </si>
  <si>
    <t>深圳思凯测试技术有限公司</t>
  </si>
  <si>
    <t>1、负责公司产品Web前端的系统设计与开发； 2、与后台工程师协作，完成数据交互、动态信息展现； 3、配合产品经理和UI设计师 ，研究并改善用户体验； 4、Web前端表现层及前后端交互的模块设计和开发，通用类库、框架编写； 5、维护及优化网站前端性能，优化前端开发模式和规范； 6、研究和探索创新的开发思路和最新的前端技术； 7、负责前端开发团队组建和管理。  任职资格： 1、两年以上Web开发经验； 2、具备扎实的HTML5、CSS3、Javascript基础知识，熟练掌握es6语法； 3、熟练使用Vue.js、ReactJs等主流框架，熟悉Vue.js优先，有单页面应用开发经验； 4、熟练使用svn，webpack等常用工具； 5、善于Web性能优化与前端效果的实现； 6、逻辑分析能力强，善于沟通，具备良好的沟通能力和团队协作精神。</t>
  </si>
  <si>
    <t>五险一金 餐饮补贴 年终奖金 住宿补贴</t>
  </si>
  <si>
    <t>北京世纪超星信息技术发展有限责任公司</t>
  </si>
  <si>
    <t>1、负责PC端上位机软件开发； 2、与下位机软件工程师沟通接口定义、通信协议，协同进行产品开发； 3、根据软件需求文档，完成上位机软件设计文档的编写； 4、程序维护，解决技术故障和消除系统中的缺陷； 5、配合项目人员完成结合测试、系统测试和系统交付工作； 6、完成上级下达的其他工作任务。  任职要求： 1、熟悉WPF、WinForm开发应用，熟悉自定义控件技术； 2、熟悉C#的多线程、Socket编程、串口通讯、进程间通讯。 3、熟悉Visual studio等工具的使用； 4、熟悉 RS232、以太网、USB通信 5、熟悉嵌入式编程、单片机软件优先。</t>
  </si>
  <si>
    <t>年终奖金 专业培训 带薪年假 周末双休 节日福利</t>
  </si>
  <si>
    <t>深圳均辉华惠国际货运有限公司</t>
  </si>
  <si>
    <t>高温补贴 带薪年假 包住宿 节日福利 年终奖金 五险一金</t>
  </si>
  <si>
    <t xml:space="preserve">1.参与软件工程设计、开发、测试等过程； 2.负责项目主要功能代码的实现; 3.解决项目之后关键问题及技术难题 4.协助项目管理人员保证项目质量 5.改进现有系统基础架构、提升产品质量  岗位要求： 1. 全日制本科及以上学历，有2年以上软件开发或网站开发项目经验 2.具备较强的文档编写能力，包含需求分析、总体方案设计、概要设计等软件文档编写能力 3. 熟练B/S架构、Winform\WVC 4. 熟悉.net体系框架、熟悉.net开发环境、C#编程，熟悉JAVA者优先考虑； 5. 熟悉JavaScript、HTML5、CSS3、Ajax、JQuery、BootStrap、WCF、WebApi、Rest、Socket； 6. 熟悉SQL SERVER、oracle等主流关系型数据库、对非关系型数据库有一定的了解（Redis\MongoDB)； 7. 需具备良好的学习能力、业务分析能力和解决技术难题的能力。 </t>
  </si>
  <si>
    <t>深圳市旭日东自动化设备工程有限公司</t>
  </si>
  <si>
    <t xml:space="preserve">1.负责工厂各种生产线之间的数据串接、共享、数据库数据对接，基于C/S和B/S模式编写计算机监控软件。 2.负责公司电脑的日常维护工作。 3.需出差到客户现场调试程序。 基本要求: 1.熟练C#语言、.NET框架、WinForm程序、WebForm(Asp.Net)程序。能编写动态库，底层调用。 2.熟练计算机串口通信与以太网通信原理。 3.熟练Access,MySQL，SQL Server数据库。 4.有仓储软件经验，能独立完成相关类似工作。 5.工作细心、个性开朗、良好的沟通协调能力、有不断学习、积极认真的工作态度。   </t>
  </si>
  <si>
    <t>深圳市卓联启航科技有限公司</t>
  </si>
  <si>
    <t>好办易网络科技（深圳）有限公司</t>
  </si>
  <si>
    <t xml:space="preserve">岗位职责  1、参与项目的需求分析、概要设计和详细设计，撰写相关技术文档；  2、参与系统框架的设计，性能优化、架构扩展及技术创新。  3、具有良好的协调、沟通能力，能够根据客户需求制定相关技术解决方案；    专业要求：  1、大专以上学历，计算机或相关专业；  2、了解.Net Framework、CLR和面向对象理念；  3、熟练使用ASP.NET MVC、ASP.NET WebAPI、Entity Framework进行Web开发；  4、熟练使用SQL SERVER或MYSQL数据库，并能对大数据进行处理和优化； 5、熟练使用HTML、CSS、JavaScript、JQuery等前端技术；  6、熟悉ASP.NET Core 等技术；  7、熟悉多层架构、常用设计模式，具备良好的代码风格和编程习惯；  8、有良好的沟通理解能力及团队精神，认真负责，能承受较大的工作压力;  9、有大型网站系统开发经验者优先考虑; </t>
  </si>
  <si>
    <t>五险一金 员工旅游 交通补贴 节日福利 带薪年假</t>
  </si>
  <si>
    <t>Analyst Programmer / Development Lead</t>
  </si>
  <si>
    <t xml:space="preserve"> 1、 负责公司门户网站整体架构的设计和网站风格的把握； 2、 负责网站专题网页设计制作、策划、维护及推广； 3、 协助完成网站的规划工作；  职位要求： 1、平面设计、美术设计、艺术广告类等相关专科以上学历，设计风格时尚，色彩搭配好，出色的美感，具有高度的审美及创作能力； 2、精通DIV+CSS页面布局，精通Photoshop、Dreamweaver等设计软件，有较好的网页美工基础，熟悉HTML语言、ActionScript及JavaScript脚本者；对ASP.NET代码和一些常用开发语言有一定了解和研究。 3、具备良好的团队合作精神和自学能力，责任心强。 4、能独立完成网站构思、页面美工、制作等工作；能准确把握网站的整体风格设计及视觉效果，对网站策划推广有一定经验，对网站，整合及栏目设置有一定见解，有良好的艺术触觉、创意思维和理解能力。 5、懂一定SEO原理及有SEO经验者优先,会PHP及DEDE建站优先。 </t>
  </si>
  <si>
    <t>广东大昌行管理服务有限公司</t>
  </si>
  <si>
    <t>带薪年假 五险一金 绩效奖金 商业保险 集体旅游 公司福利假 周末双休 年终奖金 弹性工作 专业培训</t>
  </si>
  <si>
    <t xml:space="preserve"> Analyst Programmer / Development Lead - (Salesforce / Java) �C (Shenzhen)  As part of the development team, you will work in a very energetic team to design, build, test and deploy leading cloud applications and prototypes using Agile methodology. The projects are for various large enterprises those have a high demand for innovative, cloud-based applications addressing a number of different business and operational functions, including Sales &amp; Marketing, Customer Loyalty &amp; IT Service Management.  What You'll Do  About You  Best-to-have   About Us Established in September 2009, Laputa Technologies Ltd. (“Laputa”) is a Hong Kong based company which serves the Greater China, APAC and EMEA regions. With over a decade of combined experience in CRM and Mobile Cloud Computing platforms, our team focuses on providing premier consulting and implementation services for cloud based solutions and application development (both mobile &amp; platform).  In April 2017, Laputa became a member of the Dah Chong Hong Holdings (SEHK: 1828) company.  Our mission is to help companies save costs and grow their businesses by streamlining their business processes and staying connected with customers via the best of breed cloud computing technologies.</t>
  </si>
  <si>
    <t>五险一金 补充医疗保险 交通补贴 餐饮补贴 通讯补贴 绩效奖金 年终奖金 弹性工作 定期体检 专业培训</t>
  </si>
  <si>
    <t xml:space="preserve">1.从事公司WEB项目开发工作； 2.根据开发需求，进行相关软件开发工作； 3.进行开发文档的编写工作。  任职要求： 1.熟练应用SSM等主流开发框架、tomcat 等java相关开发环境； 2.熟练应用eclipse 、idea、maven、svn 等常用开发工具； 3.主流数据库如 mysql、oracle、postgresql 等的应用能力和熟练sql语句编写和调优能力（至少两种）； 4.熟练应用HTTP/HTTPS、TCP、MQ 、SOAP 等通讯协议编程和对接； 5.较好的java基础功底、能够熟练应用jquery、bootstrap、EasyUI等前端框架； 6.能够适应短期出差； 7.有OA 、 ERP 相关工作经验优先。 </t>
  </si>
  <si>
    <t>iOS / Android 安卓开发工程师（英语）</t>
  </si>
  <si>
    <t>德鲸科技（深圳）有限公司</t>
  </si>
  <si>
    <t>We are looking for an iOS and Android App developers. 招聘iOS &amp; Android 工程师。  App工程师(iOS / Android ) 基本工作职责： 1、负责基于App（iOS 或 Android)收集应用开发； 2、独立完成软件设计、编码，测试，验证，和发布，确保开发质量； 3、负责APP功能说明文档编写 4、负责参与方案讨论和技术调研、负责方案升级、更新； 5、使用英文汇报和沟通工作  iOS工程师： 任职资格： 1、1年及以上iOS 开发经验； 2、精通Objective-C，精通C / C++， 3. 熟悉iOS框架入Core Data，Core Annimation等等 4. 熟练掌握多线程（同步）编程技术和性能调试 5. 熟练掌握基础网络协议http,https, rtsp… 6. 熟悉性能和数据缓存调试（如使用Instruments） 7. 熟悉苹果APN服务? 8. 了解C#，了解Visual Studio and the WinRT frameworks for Windows 8.1+ 优先 9. 了解其他(f.e. Amazon SNS, Baidu) 服务者优先  Android
安卓工程师职位： 任职资格： 1、1年及以上Android开发经验； 2、精通C / C++， 3. 熟悉Android框架，Eclips、Android Sutido 4. 精通Android SDK中开发框架与消息模型 5. 熟练掌握多线程（同步）编程技术和性能调试 6. 熟练掌握基础网络协议http,https, rtsp… 7. 熟悉C语言库优先 8. 熟悉Google GCM消息推送机制 9. 了解C#，了解Visual Studio and the WinRT frameworks for Windows 8.1+ 优先 10. 了解其他(f.e. Amazon SNS, Baidu) 服务者优先  特别说明： 英语爱好者优先录取！  1. 主管上司为外籍人员，日常工作须使用英文沟通，英文听说读写能力必须优良以上； 2. 具有良好的语言表达、文档撰写能力。 3. 诚实正直，工作积极主动，有热情，能吃苦耐劳 4. 有已上架的APP或可演示的作品优先。  福利待遇 1. 定期聚餐 2. 生日庆祝 3. 户外活动 2. 弹性的工作时间 3. 工作环境适合喜欢英文和适应英文环境的人才</t>
  </si>
  <si>
    <t>Halcon软件开发工程师</t>
  </si>
  <si>
    <t>特慧捷电子科技（深圳）有限公司</t>
  </si>
  <si>
    <t>五险一金 年终奖金 出国机会 绩效奖金 员工旅游</t>
  </si>
  <si>
    <t xml:space="preserve"> 1) 本科及以上学历。计算机，自动化、测控、电气、等相关专业。两年以上相关工作经验;  2) Halcon软件开发（3D视觉或2D视觉）；  3) 视觉光源及镜头的选型应用；  4) 图像处理技术和算法的开发编程，机器视觉系统应用软件开发、客户定制软件程序开发；  5) 了解自动控制原理/信号控制原理;  6) 熟练掌握C# ，VB.net或者C++和windows编程等开发工具，有软件架构设计经验者优先 ；  7) 有Vision Pro、Designer、康耐视Insight、OpenCV、Halcon， Lab View 或者NI等机器视觉开发包开发经验者优先；  8) 熟悉PLC控制和工业控制系统开发，有自动化设备软件开发经验者优先；  9） 有3D视觉软件开发方面经验者优先。    </t>
  </si>
  <si>
    <t>五险一金 绩效奖金 年终奖金 餐饮补贴 员工旅游 交通补贴</t>
  </si>
  <si>
    <t>职位描述：  1、根据产品需求和设计完成兼容性良好的前端页面制作，与后台工程师协作，完成数据交互、动态信息展现；  2、使用JS封装良好的前端交互组件，维护及优化网站前端页面性能，优化前端开发模式和规范；  3、根据项目任务计划按时完成软件编码和单元测试工作；  4、按照开发流程编写相应模块的设计文档；  5、与产品经理、测试工程师、其他团队沟通合作，保证产品研发工作的质量和进度。    任职资格：  1、大学本科或以上学历，计算机相关专业，3年以上Web前端开发经验；  2、熟悉JavaScript语言，熟悉并能熟练使用流行的开源Javascript开发框架或函数库（JQuery, Bootstrap, Angular, Ember等等）；  3、熟悉HTML、CSS、AJAX等前端开发技术，特别是HTML5/CSS3，熟悉W3C标准；  4、熟悉HTTP、WebSocket、SSE、REST等网络／服务协议，以及JSON/XML编程；  5、有Nodejs相关开发经验优先。   公司相关情况介绍  1.架构: MVC + WCF + EF + ESB 的分布式架构.  2. ERP子系统: 产品，采购，编辑，仓储，销售，订单，运输，客服，财务 等业务子系统，以及: 用户，权限，通用备注，通用标签 等等 基础支持子系统。  3. 基础构造: Enterprise Service Bus, Application Domain Cache, WCF AOP Extenstion ....    福利待遇：  1、良好的发展空间及平台；  2、每年四个季度，都会组织各种旅游活动；  3、福利假期：公司公假、婚假、丧假、法定假、等有薪假期；  4、公司实行单双休工作制；  5、享受员工年终奖；  6、每年有1次调薪机会。  7、工作满1年员工，可享受每年7天的带薪年假；  8、更多福利待遇将随公司发展逐步完善    工作地址：广州 - 天河区 - 珠江新城 - 珠江新城高德置地冬广场1903</t>
  </si>
  <si>
    <t>深圳市万齐创享科技有限公司</t>
  </si>
  <si>
    <t>1、熟悉C#语言，熟悉.Net框架，熟练使用VS2005/2008/2010开发环境，熟练掌握ASP.NET、JavaScript、Html、Ajax  2、两年以上ASP.Net开发经验，一年以上大型网站开发经验,b2c/b2b/b2b2c/c2c其中一种或几种类型商业项目；  3、熟练掌握数据接口，精通XML数据解析;  4、精通SQLServer，熟练使用存储过程,掌握基本的优化方法；  5、熟悉web开发流程及团队开发模式，具有良好的编程风格，有多层结构的开发经验；  6、诚实、正直、客观，善于沟通，具有敬业精神，有团队意识、学习能力强；  7、逻辑思维清晰，良好的系统设计、分析和解决问题的技巧；  8、能承受工作压力，良好文档习惯，有协同开发意识；  万齐深圳想请你过来，我们公司是年轻化的公司，没有什么老总的亲戚，没有复杂的关系！万齐文化：齐心，齐创，齐享！ 万齐提供的是一个事业的平台，只要你有能力，就有无限的发展空间！</t>
  </si>
  <si>
    <t>Unity高级工程师</t>
  </si>
  <si>
    <t>深圳力合精密装备科技有限公司</t>
  </si>
  <si>
    <t>五险一金 弹性工作 岗位晋升</t>
  </si>
  <si>
    <t>岗位职责： [1] 使用Unity3D引擎进行iOS、Android、PC平台应用开发; [2] 负责应用核心架构的搭建以及技术攻关; [3] 负责项目内工作质量把控、完成程序的编码、调试、配置等工作; [4] 负责Android和iOS平台的SDK接入; [5] 负责优化客户端的性能; [6] 负责制定开发工具和策划工具的制作。 专业素质要求：  [1] 熟练使用Unity3D引擎,C#Socket通信;  [2] 精通Unity3D引擎架构设计,熟悉UI框架;  [3] 熟悉Unity3D性能优化经验;  [4] 熟悉安卓和IOS端SDK的接入和发布;  [5] 熟悉3D图形学;  [6] 熟悉热更新优先; [7] 有AR/VR、体感设备、游戏从业经验优先。</t>
  </si>
  <si>
    <t>上位机资深工程师</t>
  </si>
  <si>
    <t>深圳威洛博机器人有限公司</t>
  </si>
  <si>
    <t>包吃包住</t>
  </si>
  <si>
    <t>上海国通视光医疗科技发展有限公司</t>
  </si>
  <si>
    <t>1.本科以上学历，1年以上相关经验； 2.熟悉Delphi/C#/C++/VB/.Net等编程语言； 3.有实际产品开发经验，熟悉串口通讯、网络Socket通讯的优先； 4.有较强的分析问题解决问题的能力，能够承受一定的工作压力; 5\做过上位机</t>
  </si>
  <si>
    <t>五险一金 员工旅游 通讯补贴 年终奖金 商业保险 补充医疗保险 专业培训 出国机会 绩效奖金</t>
  </si>
  <si>
    <t>浙江上方电子装备有限公司</t>
  </si>
  <si>
    <t xml:space="preserve"> ? 负责软件功能设计与开发； ? 与第三方系统的调试对接，系统部署支持以及系统调优； ? 积极进行互助和经验分享。 工作职责 ? 精通C#编程，了解WPF框架， Socket编程技术，熟悉HTTP通信协议，熟练使用 Entity framework 及 Linq； ? 熟悉JavaScript、Ajax、jQuery、HTML，MVVC，CSS等相关技术； ? 熟悉Windows桌面应用程序开发，熟悉B/S 软件架构开发； ? 熟悉Sqlite、MySQL、MSSQL至少一种数据库；</t>
  </si>
  <si>
    <t>广州新华时代数据系统有限公司</t>
  </si>
  <si>
    <t xml:space="preserve"> 1、自动化、控制、电气等相关专业专科，有真空行业或PVD相关工作经验； 2、熟练西门子、AB、三菱等PLC，熟练上位机组态软件，具有中大型设备自动化集成项目的开发经验优先； 3、熟练使用CAD软件设计柜内接线图； 4、熟悉使用VB，C#等编程软件； 5、熟悉计算机的使用，网络通讯，自动化系统实施经验。 岗位职责： 1、完成控制系统的方案设计以及相关PLC系统的程序编写； 2、机电设备的电气化和自动化现场实施； 3、使用 PROFIBUS、MODBUS、Devicenet,MODBUSTCP、PROFINET等工业总线与第三方设备通讯； 4、售前配置方案，售中编程指导，售后产品问题处理，及现场调试。 </t>
  </si>
  <si>
    <t>五险一金 补充医疗保险 员工旅游 通讯补贴 年终奖金 弹性工作 专业培训</t>
  </si>
  <si>
    <t xml:space="preserve">岗位要求： 1、计算机或软件工程相关专业本科及以上学历，有实际开发经验。 2、扎实的Java语言基础，良好的编程素养。 3、熟悉J2EE开发架构，熟练应用SpringMVC，Spring，MyBatis等开发框架。 4、至少熟悉一种关系型数据库如Oracle、mysql等。 5、有强烈的技术热情，工作责任感，有创新精神，乐于和热于技术钻研。  6、有Elasticsearch或微服务等处理经验者优先考虑。  岗位职责： 1、负责重点模块/子系统的设计和编码工作。 2、参与软件产品项目规划工作，制定具体项目实施方案。 3、根据开发进度和任务分配，完成相应模块软件的设计、开发、编程任务。 4、负责项目相关文档的编写。   </t>
  </si>
  <si>
    <t>棋牌游戏主程序(客户端)</t>
  </si>
  <si>
    <t>深圳市慧创恒通科技有限公司</t>
  </si>
  <si>
    <t>主要职责 1.能独立开发棋牌类网络游戏客户端主程序。 2.管理项目组的技术团队，技术攻关。 3.对安全防御及付费借口有一定了解。 4.分析策划案的技术可行性，根据策划文档，独立设计开发相应的游戏模块。 5.服务器端负载化，网络安全方案设计。 6.技术全面，对前后端及web后台都有了解。 7.负责移动端手机棋牌游戏开发；负责棋牌项目工程架构。 任职资格 1．专科及以上学历。 2．程序开发相关专业，5年以上工作经验。 胜任能力 1.热爱游戏行业，逻辑能力强，工作细心，有强烈的责任感。 2.有5款以上成功上线的棋牌游戏项目开发经验，其中负责主程序不少于2款，能够独立完成客户端开发工作。 3.精通mysql数据库的使用和优化。 4.精通cocos2dx开发，精通c#/c++，lua编程，熟悉socket编程。 5.了解对应用进行WEB渗透测试，安全攻防测试等，建议合理的安全解决问题 6.有规范的编码风格和良好的文档习惯，有很好的优化、排错、解决问题的能力。 7.熟悉项目开发流程，能够与项目其他岗位沟通顺畅。 8.能够承受较大的工作压力，保证项目按期上线</t>
  </si>
  <si>
    <t>Java运维工程师</t>
  </si>
  <si>
    <t>职位描述： - 负责互联网产品的web前端开发工作； - 配合交互设计师完成华丽的用户体验； - 关注HTML5，关心Web的未来； - 保持高效的前端性能，优秀的代码可维护性，良好的浏览器兼容性。  资格要求： - 计算机及相关专业本科以上学历，1年以上前端开发经验； - 熟练mvvm框架（react+redux，angularjs），有移动h5开发经验优先； - 熟练掌握HTML、CSS，熟悉页面架构和布局；对HTML5/CSS3等技术有一定了解，熟练使用less或sass进行前端开发； - 熟悉前后端分离开发，熟悉restful； - 掌握前端开发常用框架库类，如jQuery，requireJS等，能基于框架写扩展应用 ； - 熟悉前端自动化webpack，gulp等，了解nodejs； - 对css/JavaScript性能优化、解决多浏览器兼容性问题有一定的经验； - 对用户体验、交互操作流程、及用户需求有深入理解； - 有强烈的上进心和求知欲，善于学习和运用新知识，善于沟通和逻辑表达，有强烈的团队意识和执行力。  PS：优先考虑有1-2年React经验的人，或者是有3年左右VUE经验的人；对基本的JS、API概念有所了解，为人踏实肯干</t>
  </si>
  <si>
    <t>【公司严格审查学历及工作履历，简历与实际不符的请勿打扰】 !全国统招本科学历，学信网可以查（不能查询无法入职）! 【岗位职责】： 1、从事保险行业软件的系统运维、问题单处理等相关运维工作； 2、与甲方项目经理协作做好项目运维管理； 【职位要求】： 1、有保险系统问题单处理经验优先。 2、工作认真负责、有担当可以加班，积极响应突发运维任务。 3、本科学历，1年以上运维工作经验； 4、熟悉SQL语句，熟悉JAVA代码。  5、良好的沟通能力及团队合作精神；</t>
  </si>
  <si>
    <t>PC软件工程师</t>
  </si>
  <si>
    <t>中科绿谷（深圳）医疗科技有限公司</t>
  </si>
  <si>
    <t>1、负责企业相关产品的PC端软件系统的设计、开发、测试等过程； 2、协助项目管理人保证项目的质量； 3、负责项目中PC软件功能的相关技术文档； 4、解决项目中的关键问题和技术难题； 5、能与其他软件工程师协作工作。 任职要求： 1、本科以上文化，电子、计算机相关专业； 2、熟悉多种数据库（SQL server、MySQL等）； 3、熟悉使用C#或Delphi/Node.JS/.Net； 4、有2年以上相关工作经验，有单独项目开发经验优先。</t>
  </si>
  <si>
    <t>深圳市合益丰信息咨询有限公司</t>
  </si>
  <si>
    <t>负责香港期货交易所证券交易部分网关开发(对接OCG)； 负责香港期货交易所证券清算对接功能的开发(对接CCASS)  要求： ? 有独立完成香港交易所证券交易部分接口认证的经验和能力
? 精通一门主流开发语言(C++,C#,Java)
? 有ABC，IAisa，新鸿基等拿到港交所系统认证名单的公司的工作经验者更优
? 精通港交所证券交易规则
? 熟悉港交所OCG部分测试的流程和测试方法</t>
  </si>
  <si>
    <t>深圳森那美汽车实业有限公司</t>
  </si>
  <si>
    <t>五险一金 补充医疗保险 年终奖金 绩效奖金 定期体检 免费班车 餐饮补贴</t>
  </si>
  <si>
    <t xml:space="preserve"> 招聘职位：Java初级开发工程师，1人 工作内容： 1. 负责中国区汽车集团内部系统的语言编写开发工作, 例: Salesforce系统或其他相关系统/软件； 2.自发性地研究其他对集团可持续发展的IT系统/软件/手机客户端/网站； 3.独立或与其他部门/供应商合作统筹项目 4. 系统用户支持 5. 系统项目实施  岗位要求： 1.大专或以上学历，信息与计算机科学为主, 或相关专业毕业； 2.精通Java语言，熟悉C或C#语言, SQL语言或NET平台开发； 3.有1-2年软件开发经验，愿意学习语言编写； 4.具有良好的中英文阅读及书写能力; 良好的团队合作和逻辑分析问题能力, 领悟力强, 能独立承担工作压力;
5.愿意在国内出差  工作地点：深圳市宝安区西乡大道与锦花路交汇处正泰商业大厦，宝创宝马宝安店 </t>
  </si>
  <si>
    <t>上海墨鹭网络科技有限公司</t>
  </si>
  <si>
    <t>岗位要求： 1、本科学历以上，3年以上工作经验 2、2年以上.net开发编程及设计经验，熟悉三层架构，具有良好的编码风格和编码习惯，有规范化、有良好的编码及技术文档编写习惯； 3、熟悉C#,Winform,ADO.NET等开发技术； 4、熟练掌握SQL Server、Orcal数据库开发，熟悉存储过程、事务、隔离级别、锁、索引、实体关系等技术； 5、熟悉HTTP、XML等开发技术； 6、有C/S业软件开发经验,至少参与过一个.Net软件项目开发工作； 7、熟悉TCP/IP协议的相关知识，对C/S, B/S架构都有一定了解，有Socket通信，多线程开发经验优先 8、有Winform,DEV第三方插件开发经验优先 岗位职责： 1、参与需求调研、项目可行性分析、技术可行性分析和需求分析，对目前系统设计进行升级优化； 2、熟悉并熟练掌握交付软件部开发的软件项目的相关软件技术； 3、根据需求分析和系统框架完成系统的详细设计； 4、完成具体代码的编写工作，维护升级后台通信服务程序； 5、参与实施项目内技术攻关工作； 6、负责软件单元测试程序。  有意者请联系：简历发送邮箱 948197472@qq.com</t>
  </si>
  <si>
    <t>岗位职责： 1、与产品、设计及后端开发人员配合，高质量完成前端开发工作； 2、根据需求完成响应式PC端和移动端WEB前端开发； 3、解决Web前端页面的性能问题以及浏览器兼容性等问题； 4、维护、优化现有的Web前端应用，改善用户体验； 5、参与Web前端开发规范的制定及开发流程的优化。  任职要求： 1、3年以上相关工作经验，精通各种Web前端技术，包括HTML/CSS/DOM、JAVAScript、Ajax，熟悉 DIV CSS/CSS3布局、jQuery和bootstrap等主流框架和html5； 2、熟练使用各种脚本调试器、DOM查看器等定位问题，熟练使用各种工具检测web服务的性能和定位瓶颈； 3、精通JS以及主流JS框架，熟悉jQuery, React JS, Vue JS等，熟悉SASS, LESS, Require JS, grunt, gulp ，webpack ，cssmoudle等工具； 4、具有对CSS/JAVAScript性能优化、解决多浏览器兼容性的经验；能够对现有的前端架构提出优化建议和改进方案； 5、逻辑清楚，思维清晰，代码规范，具备良好的分析、理解、解决问题的能力； 6、熟悉nodejs服务器使用； 7、熟悉前端页面代码结构、前端交互性能。对网站重构、页面架构和页面布局，对语义化、结构与内容分离、用户体验有一定的理解； 8、对用户体验、可访问性、前端性能有独到见解和实践经验；对前端新技术有敏锐的洞察力，学习能力强，能快速掌握这些技术； 9、良好的沟通能力和团队协作精神，严谨的工作态度与高质量意识,良好的抗压能力。</t>
  </si>
  <si>
    <t>.NET系统运维工程师</t>
  </si>
  <si>
    <t>泰邦捷供应链管理（深圳）有限公司</t>
  </si>
  <si>
    <t>五险一金 绩效奖金 年终奖金 KPI奖金 员工旅游 节日福利 员工宿舍</t>
  </si>
  <si>
    <t>岗位职责： 1. 参与公司�a品系统开发与维护 2. 根据需求对所负责项目模块进行升级和完善 3. 负责系统日常维护工作，处理用户使用问题，准备并实施系统变更  岗位要求： 1.计算机相关专业，大专以上学历； 2.熟悉ASP.NET MVC4.0及以上框架，有应用该框架开发过企业级应用软件； 3.精通html、css、JavaScript、AJAX、XML、jQuery或easyui等客户端技术； 4.熟悉SQL Server数据库技术； 5.良好的编程习惯及独立解决问题的能力； 6.良好的团队精神、沟通能力； 7.熟悉进销存管理系统和仓库物流管理系统者优先；</t>
  </si>
  <si>
    <t>研奥电气股份有限公司深圳研发中心</t>
  </si>
  <si>
    <t>五险一金 员工旅游 弹性工作 专业培训</t>
  </si>
  <si>
    <t>岗位职责：
1、根据产品项目进度和分配任务，设计和开发公司设备配套上位机软件；
2、根据项目要求，完成相关模块的需求分析、概要设计、详细设计、编码和单元测试；
3、具有较好的团队合作意识，与其他工程师共同完成数据算法的实现，接口通讯和软件开发；
4、编写各种软件说明书，如：软件需求说明书，概要说明书等。 任职资格：
1、计算机、通信、自动化、电子等相关专业本科及以上学历，具备1年以上软件开发经验； 2、熟练掌握C#、C++等编程语言，掌握VS等开发工具； 3、熟悉常用的数学算法、数据结构和数据分析，并能够将之进行编译实现；
4、熟练掌握MFC、Socket、DLL封装,及多线程编程；  5、熟悉C/S架构，熟悉串口通讯、USB通讯、TCP/IP编程，有完整实际项目开发经历；
6、积极、乐观，具有团队精神，具有良好的沟通能力和抗压能力；</t>
  </si>
  <si>
    <t>上海同高信息技术有限公司</t>
  </si>
  <si>
    <t>深圳市精视睿电子科技有限公司</t>
  </si>
  <si>
    <t>公关/市场推广/会展 计算机服务(系统、数据服务、维修)</t>
  </si>
  <si>
    <t>岗位职责 1、独立完成部分模块概要设计； 2、能响应部分模块业务内容的技术需求； 3、解决系统测试阶段、系统维护阶段部分模块出现的相关故障； 4、负责部分模块的业务系统技术支持； 5、根据需求文档按时完成部分模块的设计、开发工作，并达到验收标准；  任职条件： 1、计算机及相关专业毕业，专科以上学历； 2、 2年以上.NET平台下B/S开发经验； 3、熟悉三层开发模式，了解MVC开发框架; 4、熟悉HTML,XML、JavaScript、CSS、Webservice、JSON、JQuery等相关技术； 5、熟悉SQL SERVER、SQLite数据库；  6、有一定的逻辑分析能力和业务分析能力；</t>
  </si>
  <si>
    <t>1，熟悉机器视觉，了解图像处理</t>
  </si>
  <si>
    <t>深圳市赢时胜信息技术股份有限公司</t>
  </si>
  <si>
    <t>五险一金 交通补贴 通讯补贴 专业培训 绩效奖金 年终奖金</t>
  </si>
  <si>
    <t>岗位要求： 1、计算机专业，本科； 2、熟悉 C/S或 B/S程序架构，对应用服务器（如WebSphere、WebLogic、Tomcat等)能够安装和进行基本配置； 3、熟悉Delphi、VB、Java、C#、C++等开发语言之一，熟练使用Eclipse、.net等开发工具； 4、精通 AIX 环境下Websphere、DB2等软件配置及服务调优; 5、熟练掌握SQL SEVER、Orale、DB2等数据库之一，掌握种类多者优先；熟练掌握SQL语言； 6、有资产管理类或金融工程类软件支持经验或产品需求设计经验者优先考虑； 7、从事金融IT软件，有财务、金融证券类相关知识，具备产品方案整合能力和行业分析能力者优先考虑； 岗位说明: 1、响应销售部门、市场策划部门的各种市场行为技术支持需求，包括售前技术交流、技术支持文件（PPT、产品解决方案、标书）的制作、产品宣传； 2、负责软件或产品类售后现场实施及技术支持服务工作，能够完成用户的技术解决方案； 3、支持客户的日常使用，解决用户日常使用中出现的问题，为客户提供专业培训和技术指导； 4、 跟踪客户提出的需求， 负责项目的实施与跟踪，使用电话或上门维护解决客户技术，业务问题； 5、负责业务系统的日常技术运营维护、事务处理； 负责接收外部数据及完成清分的工作，编写相应技术文档.。</t>
  </si>
  <si>
    <t>JAVA软件工程师（急招）</t>
  </si>
  <si>
    <t>北京创思恒通科技有限公司</t>
  </si>
  <si>
    <t>软件工程师（日语，C）</t>
  </si>
  <si>
    <t>骏河精机科技（上海）有限公司</t>
  </si>
  <si>
    <t>五险一金 餐饮补贴 专业培训 绩效奖金 交通补贴 公司团建</t>
  </si>
  <si>
    <t>岗位职责： 1、完成项目经理布置的系统模块开发任务  岗位要求： 1、大学本科及以上学历，具有一年以上JAVA开发经验 2、熟悉J2EE相关技术，有Web项目开发经验 3、具有以下技能的从业经验，熟练掌握不少于四项 SpringMVC/SpringBoot/Redis(内存数据库)/JQuery/LayUI/ORACLE/ECharts/LINUX/Socket及多线程编程/CDH/KAFKA/高德或百度地图接口调用 4、良好的沟通表达能力、服务意识及团队协作精神 5、具有交通行业知识背景的优先   简历发送邮箱：cshthr@126.com 联系电话：010-68456018 18611632778 联系人：郝经理</t>
  </si>
  <si>
    <t>五险一金 员工旅游 交通补贴 餐饮补贴 通讯补贴 出国机会 绩效奖金 年终奖金 定期体检 带薪年休假</t>
  </si>
  <si>
    <t>职位描述： ①协助营业完成软件相关的技术支持工作 ②对应客户的软件技术咨询，产品程序调整 ③开展新客户的产品指导 ④现存产品的分析改良 ⑤新产品的企画、设计、测试、试生产 ⑥技术资料的制作改进  岗位要求： ①专业技能：熟练使用C或VC或C# 等进行控制器编程 独立的配线接线技能 工作中接触过图纸、马达、控制、机械臂、定位台等，并熟练操作Office软件 ②工作经验：技�g/研发岗位，经验3年以上 ③年龄：25-40岁 ④学历：大专及以上学历 ⑤性格：性格开朗，创新意识强，具有良好的沟通能力与协作精神，能够进行团队合作，吃苦耐劳 ⑥外语：日本�Z2��以上（社内交流）</t>
  </si>
  <si>
    <t>前端开发工程师 职位要求: 1.深刻理解Web标准，对可用性、可访问性等相关知识有实际的了解和实践经验； 2.精通JavaScript、AJAX、HTML、CSS等技术； 3.了解最新流行开发的Jquery,Prototype,anularjs,bootstrap,requirejs, mootools等JavaScript开发架构和框架，并做过相关的项； 4.能熟练高效手工编写HTML及CSS代码，确保代码对各种浏览器的良好兼容性； 5.熟悉HTML5,CSS3,websocket 6.要求熟悉Vue.js 7.计算机相关专业，本科以上学历； 8.有出国培训机会。</t>
  </si>
  <si>
    <t>深圳市宏图空间科技有限公司</t>
  </si>
  <si>
    <t>GIS软件工程师  职责: - 向高��GIS软件工程师汇报, 负责以ESRI及 Skyline系统进行项目所需之空间分析和二次开发编程工作 - 针对工程建筑、环境、城市规划及水务等GIS应用领域，开发其专属空间数据库及客制化GIS空间分析功能 - 协助为用户提供技术支持及售后培训 - 协助编写技术文档，制作GIS技术应用视频  要求: - 计算机、测绘或GIS之本科、大专或技术学院毕业 - 1至2年GIS开发及应用工作经验 - 熟练 ESRI ArcGIS Desktop 或Server 软件应用和二次开发 - 了解数据库如 Oracle， MS SQL-Server 或 MS Access - 熟练Visual Studio 2013开发包，精通以 VB. NET, C# 或 C++等编程语言对 ArcGIS Desktop作二次开发 - 良好的英语文档读写能力 - 具有良好的表达能力和沟通能力，具有良好的团队合作精神，工作责任心强，善于学习新型GIS技术 - 能够承受较大的工作压力,在项目需要时能自觉地增加工作时间完成所分配任务 - 需要出差到香港工作，工期一般不多于两天或当天来回 - 熟练应用 SkylineGlobe 3D GIS, 包括 TerraExplorer Pro, TerraBuilder, CityBuilder, 及TerraGate 软件者优先 - 具备应用ArcGIS Desktop延伸模块，如Spatial Analyst Extension，3D Analyst Extension或 Network Analyst Extension者优先 - 具备大学英语（CET）六级者优先 - 能听说广东话者优先 - 可即时入职者优先</t>
  </si>
  <si>
    <t>深圳市佳康捷科技有限公司</t>
  </si>
  <si>
    <t>岗位职责： 独立完成大型非标设备的电气设计，元器件选型，后期调试。 熟练运用PLC和触摸屏。 熟练运用VB，C++，C#任意一种编程语言。 任职要求： 1、中专及以上学历，电气相关专业 2、5年以上非标设备电气设计经验 3、能够使用CAD绘制电路图，对自动化设备、电控箱的布线、接线有较丰富经验； 4、良好的团队合作精神</t>
  </si>
  <si>
    <t>高级开发工程师/IT经理</t>
  </si>
  <si>
    <t>途窝酒店集团（深圳）有限公司</t>
  </si>
  <si>
    <t>五险 包住 员工旅游</t>
  </si>
  <si>
    <t>1、主要负责核心的酒店管理系统PMS的二次开发和维护工作（后期也可能包含其他系统、如官网、微信端应用系统等）； 2、负责企业内部系统的开发、维护工作和性能优化； 3、协同测试人员进行bug的跟踪、不断完善产品； 4、完成上级交代的其他任务。 任职资格： 1、相关开发经验3年以上，熟练的使用visual studio开发工具； 2、具有大中型C/S B/S项目经验，参与过一个以上的大型项目； 3、C#基础知识扎实，充分理解面向对象编程原理； 4、熟悉C#语言，并具有winform开发经验，有使用devexpress控件开发更佳； 5、熟悉sql server编程，能够编写存储过程、函数、视图、触发器、游标等，会写复杂sql语句，懂得SQL性能优化； 6、熟悉ado.net，ef等数据访问技术，了解或熟悉架构知识（三层架构、DDD等）更佳； 7、有WCF和webservice开发经验，具备技术架构设计经验（解决性能、可修改性、并发问题）； 8、熟悉酒店业务经验更佳。</t>
  </si>
  <si>
    <t>西安维塑智能科技有限公司</t>
  </si>
  <si>
    <t>北京万户网络技术有限公司</t>
  </si>
  <si>
    <t>岗位职责： 1、负责公司产品客户端研发 2、使用Unity3D引擎开发产品手机客户端 3、使用Unity协助进行UI逻辑，产品逻辑开发，实现设计需求 4、使用Unity开发其它产品需要的辅助工具或客户定制程序 岗位要求： 1、熟练使用C#语言；熟悉Unity3D引擎架构设计，熟悉Unity3D NGUI等插件，熟悉UI框架； 2、具有良好的英文阅读能力、自学能力以及解决问题的能力； 3、掌握计算机图形学（2D/3D）知识，熟悉OpenCV、OpenGL和GLSL 4、掌握IOS与Android客户端的优化与适配  5、熟悉网络协议，掌握Unity下的网络通信编程</t>
  </si>
  <si>
    <t>1、根据开发设计文档及开发计划，进行功能模块的代码实现，完成开发任务； 2、对自己编写的代码进行复查调试，确保其按设计要求正常运行，并配合测试人员修复bug； 3、参与项目开发任务，按时保质完成研发任务； 4、根据开发要求规范编写开发文档。 职位要求： 1、计算机、信息管理相关专业本科以上学历，一年以上工作经验； 2、熟悉HTML、JAVASCRIPT、CSS、AJAX知识；熟悉JAVA WEB编程技术（JSP、JAVABEAN、STRUTS、HIBERNAT、WEBSERVICE等）； 3、熟悉两种数据库系统（ORACLE、MSSQL、MYSQL）； 4、具有TOMCAT、WEBLOGIC、WEBSPHERE应用系统开发经验； 5、有团队合作意识，能承受一定的工作压力。</t>
  </si>
  <si>
    <t>深圳市中特威科技有限公司</t>
  </si>
  <si>
    <t>广州汛芯网络技术有限公司</t>
  </si>
  <si>
    <t>岗位职责 1、精通C语言汇编，3年以上工作经验，有良好的硬件基础。 2、熟悉软件单片机开发过程，有单片机经验。 3、熟练掌握.NET Framework（C#）或者DELPHI开发，能开发C/S和B/S构架的应用程序； 4、做事严谨踏实，责任心强，条理清楚，善于学习总结，有良好的团队合作精神和沟通协调能力。 5、负责前期产品开发的准备工作，包括立项、开发设计、实验方案等； 6、根据研发具体要求，承担开发任务，按计划完成任务目标；全面参与公司企业产品的设计与实现，从技术角度提升公司产品及市场竞争力； 7、根据产品功能，编写软件。 8、负责从软件角度进行竞争力分析，取彼之长，补己之短。 9、协助SEO参与贴吧、论坛等公共平台的技术讨论及问题回复，提升公司品牌曝光度。 10、完成上级交付的临时任务。</t>
  </si>
  <si>
    <t>五险一金 周末双休 绩效奖金 定期体检</t>
  </si>
  <si>
    <t xml:space="preserve">一、岗位职责：独立负责电商类型网站PC端和移动端的前端开发。 二、任职条件： 1、大专及以上学历，计算机相关专业； 2、4年以上前端独立开发经验，精通Web开发及相关技术，HTML、CSS、JavaScript等, 熟悉主流的js框架，并会使用Jquery、Bootstrap等js框架； 3、2年PHP技术开发经验，熟悉各种主流开发模板，懂电商商城网站规划，能独立完成php＋MySql的网站开发，了解门户网站技术架构的设计与优化；具有PHP缓存技术、静态化设计方面的经验；熟悉微信接口开发； 4、熟悉MysqL数据库的几个重要系统函数,及熟悉Thinkphp框架，了解MVC思想；了解一种以上大型关系型数据库，具有MySQL/Oracle等关系型数据库开发经验为佳； 5、有良好的代码编程习惯，能以良好的心态应对突发事件，快速找出网站出现问题的原因； 6、善于沟通和表达，善于团队合作，能与网站运营人员和美术设计师有良好的沟通与协作能力。 </t>
  </si>
  <si>
    <t>视觉项目工程师</t>
  </si>
  <si>
    <t>广州速威智能系统科技有限公司</t>
  </si>
  <si>
    <t>深圳华海达科技有限公司</t>
  </si>
  <si>
    <t xml:space="preserve">工作职责：      </t>
  </si>
  <si>
    <t>带薪年假 营养午餐供应 节日福利 专业培训 员工旅游 五险一金 年终奖金</t>
  </si>
  <si>
    <t>1、编写单元测试用例，执行单元测试，修改bugs，保障代码质量； 2、部门技术文档编写及整理； 3、确保完成迭代开发任务。  岗位要求 1、熟悉Java 或 Groovy 开发，良好的编程规范； 2、遵守编程规范，代码清晰、有必要注释； 3、熟悉常规开发技术框架、前端或后台开发知识优先； 4、具有较强的学习能力、技术创新能力； 5、 具有团队精神和良好的职业道德素质； 6、主动沟通与分享，注重团队精神，互助、确保整体工作效率； 7、有MES、WMS、SaaS等开发经验优先。  福利：五险一金、午餐、弹性工作制、出差补贴、年中/终奖、项目奖金等</t>
  </si>
  <si>
    <t>深圳特发东智科技有限公司</t>
  </si>
  <si>
    <t>五险一金 绩效奖金 餐饮补贴</t>
  </si>
  <si>
    <t>岗位职责： A、负责公司金蝶ERP系统的管理和维护，满足业务部门对系统的合理需求。 B、熟悉数据库和ERP的开发，能满足业务一般二次开发的需求。 C、精通C#或VB，熟悉各类数据接口的开发，如Webservice等。 D、熟悉ERP业务流程，收集、整理业务部门的需求，主动提供解决方案或途径。 E、参与公司信息化项目的进程，负责需求的调研、沟通、确认，功能实现、优化等工作。 F、负责服务器、数据库的维护、备份等工作。 岗位要求： 1、大专或以上学历；优秀的文字写作水平，良好的逻辑能力； 2、5年以上大型电子生产型企业ERP同类工作经验，熟悉大型电子生产型企业的运作流程； 3、了解财务核算的规范流程及相关财务管理知识； 4、熟悉数据库运用、管理，对常用大型数据库（MS SQL-SERVER、ORACLE）能够进行 熟练的管理，包括数据库的日常维护、备份及故障的处理； 5、良好的数据库编程能力。 6、熟练K3系统。</t>
  </si>
  <si>
    <t>深圳市宇芯数码技术有限公司</t>
  </si>
  <si>
    <t>带薪年假 五险一金 年度旅游 年度体检 节日福利 绩效奖金 年终奖金 餐饮补贴 周末双休 免费班车</t>
  </si>
  <si>
    <t>求职者请注意： 1.请各位精英务必仔细查看招聘要求； 2.请勿泛投，否则简历会被直接忽略；  本科及以上学历，计算机科学技术、计算机软件、通信工程等相关专业优先，</t>
  </si>
  <si>
    <t>Web前端开发工程师（IT部） (职位编号：000497)</t>
  </si>
  <si>
    <t>广州凡科互联网科技股份有限公司</t>
  </si>
  <si>
    <t>现场应用工程师</t>
  </si>
  <si>
    <t>深圳市华众自动化工程有限公司</t>
  </si>
  <si>
    <t>补充医疗保险 员工旅游 专业培训 弹性工作 定期体检 八险一金</t>
  </si>
  <si>
    <t>补充医疗保险 员工旅游 通讯补贴 专业培训 绩效奖金 年终奖金 定期体检</t>
  </si>
  <si>
    <t>工作内容： 1、负责相关项目的前期评估工作，并出具评估报告 2、根据项目要求 进行相关产品选型和性能测试 3、负责相关项目应用程序的编写 4、现场产品的使用及问题点的排除  任职要求 ： 1、大专或以上学历，计算机软件、机械、电子电气类相关专业优先； 2、至少一年视觉或相关行业工作经验，懂c#者优先 3、有测量相关的工作经验及熟悉测量流程者优先 4、从事过基恩士、康耐视或其它品牌智能相机的应用编程优先； 5、具有良好的沟通表达能力，具有较强的服务意识及责任心 6、能看懂英文文档者优先 7、能适应出差</t>
  </si>
  <si>
    <t>上市以来，凡科通过为企业用户提供多元、高效、易用的互联网工具，已帮助了越来越多的企业有效降低了运营成本。随着凡科规模的进一步扩大，我们期待着更多新鲜血液的加入！
「你将会负责」
1、内部协作系统开发、重构与技术难题攻关；
2、开发过程中的问题分析和总结并提出改进建议；
3、编写模块设计说明书及相关技术文档；
4、对界面设计有审美能力，统一系统视觉风格、交互风格；
5、互相分享技术心得，促进团队学习氛围。
「我们希望你」
1、大专及以上学历，计算机相关专业优先；
2、精通 HTML5、CSS3、JavaScript 等；
3、熟悉 W3C 标准与 ES 规范，Web 语义化；掌握主流浏览器兼容性问题处理；
4、熟悉主流及前沿开发框架 angular、vue.js 等，掌握原理，能独立开发常用组件；
5、了解浏览器渲染原理，熟悉前端调试工具，有前端性能优化实践者优先；
6、了解模块化、组件化开发，对表现与数据分离有较为深刻的理解者优先；
7、了解 java 后端相关知识者优先；
8、具有良好的代码习惯、优秀的学习能力；对前端专业的持续热情与探索欲望。
「凡科人专享福利」
☆任性金主
提供优厚薪资待遇 八险一金 年终奖金 年度调薪 伯乐奖 结婚及生育礼金
☆职场晋阶
入职培训 技能晋阶 大咖分享 育才项目 学习分享会 完善的晋升机制
☆溜溜假日
双休 法定节假日 带薪年假 节日礼品 节日福利活动 婚假 产假 陪产假
☆缤纷生活
吃喝玩乐腐败金 周年礼物 生日惊喜 零食任吃 年度旅游活动，海内外随你pick
☆健康加分
年度健康体检 瑜伽班 舞蹈班 每周有足球 篮球 羽毛球 乒乓球等体育活动</t>
  </si>
  <si>
    <t>深圳市双翌光电科技有限公司</t>
  </si>
  <si>
    <t>专业培训 五险一金 员工旅游 定期体检 年终奖金 绩效奖金 交通补贴 餐饮补贴 通讯补贴</t>
  </si>
  <si>
    <t xml:space="preserve"> 岗位职责  1.根据项目要求，完成机器视觉软件项目的可行性与需求分析；  2.负责部分设备机器视觉及运动控制模块编程实现和系统调试；  3.制定视觉系统解决方案，包括工业相机、镜头、光源等视觉相关设备选型；  4.协助分析和处理自动化设备现场机器视觉相关的异常及故障；  5.编写测试报告、设备使用说明文档等工作；    任职要求  1.本科及以上学历，计算机、图像处理、电子工程、自动化、数学等相关专业；  2.具备2年以上的C#或C++开发经验，熟练Visual Studio工具使用；  3.熟悉常用的算法库；  4.熟悉机器视觉系统的选型，包括镜头及光源；  5.具有较强的逻辑分析和独立解决问题能力，有较强的团队合作精神；    福利待遇  1.在同行具有竞争力的薪资待遇。薪资结构包含项目奖金、提成等（年度2次调薪）；  2.大小周上班时间，其余加班均有安排调休；  3.入职购买五险一金；  4. 带薪年休假、产假、陪产假、婚假、法定节假日等劳动法相关规定的节假日；  5.年终奖、绩效奖、专利奖、项目奖、节日补贴等；  6. 提供入职培训、专业技能培训、管理提升培训、综合素养培训等。  </t>
  </si>
  <si>
    <t xml:space="preserve">岗位职责： 1、根据产品(智慧课堂等)需求、设计文档，负责完成符合各项规范的满足功能及性能要求的程序代码； 2、完成所负责开发模块的代码维护工作； 3、能根据公司的产品(项目)文档要求编制相关的技术文档； 4、按时完成相关分派任务，遇到问题及时反馈。  任职要求： 1、3年以上Java实际项目开发工作经验，能独立完成项目开发； 2、精通主流的J2EE开源框架，如Spring、Spring MVC、Spring Boot、Spring Cloud、Mybites、Hibernate等； 3、熟练掌握Redis、Nginx，了解高性能原理； 4、熟练使用Tomcat、nginx，WebLogic，Websphere等web应用/代理服务器，熟悉服务器配置原理； 5、熟悉如oracle、mysql、sybase，db2等至少2种数据库系统，对sql优化有一定的经验； 6、精通主流消息中间件如 Rabbit MQ ，Active MQ，RPC； 7、有教育行业工作经验者优先。  </t>
  </si>
  <si>
    <t>React前端开发工程师</t>
  </si>
  <si>
    <t>赫德国际物流有限公司</t>
  </si>
  <si>
    <t xml:space="preserve">岗位要求： 1.精通JavaScript ES6及以上； 2.精通Node.Js+React React-router框架下进行WEB前端开发； 3.熟练使用Ant Design 脚手架及其 React 相关组件库； 4.精通HTML+CSS+DIV HTML5 CSS3 ； 5.能快速高质量实现原型交互设计效果； 6.有具体可展示实现过的效果站点； 8.对MVC框架，C# ASP.NET，MsSql有一定的了解；  能力突出***！ </t>
  </si>
  <si>
    <t>.NET工程师（双休+食宿）</t>
  </si>
  <si>
    <t>【岗位职责】 1. 完成中小型WordPress搭建多语言网站的开发； 2. 对网站进行二次开发，以及解决网站的Bug。 【任职资格】 1. 熟悉 PHP、MySQL、jQuery和Bootstrap前端技术HTML、CSS和JavaScript语言; 2. 有WordPress开发经验; 3. 有独立完成项目的能力; 4. 具有较强的沟通能力，分析和解决问题的能力，具备良好的团队合作精神。</t>
  </si>
  <si>
    <t>深圳市倍测科技有限公司</t>
  </si>
  <si>
    <t>检测，认证 电子技术/半导体/集成电路</t>
  </si>
  <si>
    <t>周末双休 提供食宿 全勤奖 节日福利 五险一金 带薪年假 国内外旅游 晋升空间大 多元化活动 年终奖金</t>
  </si>
  <si>
    <t>岗位职责： 1， 根据需求分析和已有系统框架完成具体功能的代码编写和测试工作；(Visual Studio 环境下C#编程)； 2， 系统日常维护。 招聘要求： 1、 专科及以上学历，计算机相关专业，具有Web开发经验； 2、 熟练掌握Asp.Net MVC原理和机制，精通C#、Asp.Net,SQL编程；熟悉javascript、jquery、Bootstrap、css、html等前端技术 3、 熟悉服务器以及IIS的部署和调优； 4、 具备较强的沟通能力和服务意识。 工作年限：应届生，1到2年工作经验均可。</t>
  </si>
  <si>
    <t>深圳市燎原星科技有限公司</t>
  </si>
  <si>
    <t>1. 要求1年以上互联网和ASP.net开发工作经验，正规院校本科及以上学历，计算机相关专业。 2. 精通ASP.net开发技术，熟练掌握网站前端开发技术如：Javascript,JQuery,AJAX,HTML; 3. 熟悉C#开发语言及.net framework，WCF、WEBService。 4. 熟练使用SQLServer2000/2005/2008数据库，和数据库模型设计。 5. 了解.net分布式架构，和业界流行的网站开发框架。 6. 了解和使用业界流行的工具、公共框架或组件；能在实际开发中熟练使用工具或组件进行设计或开发工作。 7. 了解开发管理模型，具备和技术部各个团队沟通、协调工作的能力</t>
  </si>
  <si>
    <t>HUD软件开发工程师（csharp）</t>
  </si>
  <si>
    <t>广景视睿科技（深圳）有限公司</t>
  </si>
  <si>
    <t>五险一金 年终奖金 专业培训 员工旅游 周末双休</t>
  </si>
  <si>
    <t>自动化视觉工程师</t>
  </si>
  <si>
    <t>深圳市美斯图科技有限公司</t>
  </si>
  <si>
    <t>（1）能够独立完成进行视觉应用方案设计，视觉硬件配置并能选项。 （2）精通C\C++\C#,熟悉最少一门编程工具（VC\LabView)，能够开发视觉软件。 （3）熟悉一种视觉软件库的开发Halcon\OpenCV\Vision Pro等。 （4）熟悉常用视觉算法，能够进行算法开发，数学功底好 （5）具备至少2年自动化项目视觉开发应用经验，具有与机器人结合使用经验者优先考虑。 （6）具备良好的团队意识、学习精神，良好的沟通能力，能够适应出差和加班。</t>
  </si>
  <si>
    <t>SMC(广州)自动化有限公司</t>
  </si>
  <si>
    <t>深圳市医才汇医疗投资有限公司</t>
  </si>
  <si>
    <t>五险一金 免费班车 员工旅游 专业培训 出国机会 绩效奖金 年终奖金 定期体检</t>
  </si>
  <si>
    <t>岗位职责：  1、参与公司ERP系统的设计、开发、测试等过程； 2、主要负责代码编写和需求分析。   任职要求： 1、有java 或.net基础. 2、掌握Spring boot架构. 3、熟悉Vue,Bootstrap等前端开发技术. 4、有独立处理问题的能力.  上班时间：5天8小时工作制，节假日根据国家法定假期休假。  公司福利： 1、享受五险一金待遇； 2、年终福利、年终奖金； 3、提供免费工作午餐； 4、公司班车接送上下班； 5、每年度提供员工身体检查； 6、每年度公司安排员工旅游。</t>
  </si>
  <si>
    <t>交通补贴 餐饮补贴 专业培训 绩效奖金 年终奖金 员工旅游 社保</t>
  </si>
  <si>
    <t xml:space="preserve"> 岗位职责：
1、负责.net项目的开发；
2、负责现有系统的维护与升级；
3、参与项目需求分析和系统设计；
4、撰写和整理相关开发文档与技术资料。
任职要求：
1、大专以上学历，计算机相关专业,有扎实的计算机理论知识；
2、两年以上基于.NET Framework的web项目开发经验；
3、熟悉HTML5、JS、AJAX、Jquery、CSS、Json等Web前端技术，了解Http通信协议；
4、熟悉.Net Framework框架，精通C#语言，熟练使用ASP.NET、ASP.NET MVC等web开发技术；
5、熟悉SQL Server数据库，熟练掌握视图、存储过程等；
6、有微信公众号、微信小程序、H5 APP、EasyUI/JqueryUI开发经验优先；
7、良好的沟通协调能力，团队意识强，积极主动，有责任感。 </t>
  </si>
  <si>
    <t>深圳用友软件有限公司</t>
  </si>
  <si>
    <t>五险一金 补充医疗保险 员工旅游 交通补贴 餐饮补贴 通讯补贴 专业培训 绩效奖金 定期体检</t>
  </si>
  <si>
    <t>职位描述： 1.负责基于.net平台及U9平台的项目开发； 2.业务场景在.net平台及U9系统中实现； 3.对用户进行U9业务操作培训； 4.二次开发项目的升级与维护。 职位要求: 1.精通C#语言，.Net框架，精通VS2008以上版本。 2.精通SQLserver2008数据库，精通SQL语言和存储过程。 3.熟悉ERP企业管理系统，熟悉供应链和生产业务逻辑。 4.良好的沟通能力和逻辑分析能力。 5.有应用系统架构和需求分析经验者优先。 6.有移动应用开发经验者优先  福利待遇： 1、完善的福利：五险一金+补充商业意外险； 2、人文关怀：生日礼品、生育礼金、节日礼金等； 3、丰富多彩的员工活动</t>
  </si>
  <si>
    <t>职位要求： 1、可按期完成工作要求； 2、根据开发进度和任务分配，完成相应模块软件的设计、开发、编程任务； 3、进行编制项目文档和质量记录的工作； 4、维护软件使之保持可用性和稳定性。  任职要求 1.2年左右.net开发工作经验; 2.熟悉SQLSERVER, ORACLE，MySQL等主流数据库; 3.熟悉.NET、C#开发,熟悉MVC及三层架构; 4.电力系统、物流系统项目优先考虑； 注：此岗位需驻场办公</t>
  </si>
  <si>
    <t>u3d(unity 3d)开发工程师</t>
  </si>
  <si>
    <t>深圳市九象数字科技有限公司</t>
  </si>
  <si>
    <t>五险一金 年终双薪 交通补贴 餐饮补贴 通讯补贴 带薪年假 员工旅游 节假日福利 年终奖金 包住宿</t>
  </si>
  <si>
    <t>Web Programmer</t>
  </si>
  <si>
    <t>易网通电商网络（深圳）有限公司</t>
  </si>
  <si>
    <t>岗位描述： 1、负责基于U3D引擎的产品实现 2、负责具体游戏系统架构和功能模块设计并给出良好的代码实现和后续的产品维护 3、负责与美工和硬件人员进行业务层面的沟通对接，协同团队人员共同研发 岗位要求： 1. 本科或以上学历，计算机软件或相关专业，精通C#语言； 2. 两年及以上开发经验，至少完整参与一次产品开发； 3. 了解VR开发， 4. 能提供DEMO作品（Plus）； 5. 对文档规范、系统架构和源码编写有良好认知与习惯（Plus）； 6. 善于沟通，有较强团队意识（Plus）；  7.对技术有激情，喜欢钻研，主动性高，具有较强的独立工作能力和解决问题的能力（Big Plus）； 一、公司环境： 1、我们有：员工专用午休椅、午休睡垫，中午好好睡，下午不崩溃。 2、我们还有：工作氛围轻松愉快，外松内紧、紧凑活泼，没有很多的条条框框。不拘泥于形式与表面工作，注重工作结果。 二福利待遇： 1、五险一金、周末双休、节日礼品、任性聚餐、旅游、带薪年假、法定节假日、年度户外拓展、员工生日会、年终奖... 2、高提成、高奖励。年平均收入高于同行30%以上。 3、提供住宿（只针对销售岗）：电梯精装修小区房，至公司仅10分钟步行路程。（在一线城市，这可是能省下一笔不小的开支哦）; 4、大小鲜肉、各色美女团队组合等你加入！ 三、培训机制 1、月度企业文化与制度培训、部门培训帮助你了解公司，快速融入团队； 2、一带一帮扶机制，每个新人配备一位入职导师，帮助你快速融入部门工作； 3、公司资深讲师进行授课，帮助提升知识广度，让你的职业规划与发展更加明朗。 四、晋升机制  1、每半年一次申请加薪的机会； 2、只要有才，很快可以得到重用；晋升不论资排辈，只看能力；</t>
  </si>
  <si>
    <t>深圳市金鸽科技有限公司</t>
  </si>
  <si>
    <t>五险一金 年终奖金 绩效奖金 专业培训 员工旅游</t>
  </si>
  <si>
    <t>五险一金 员工旅游 专业培训 年终奖金 绩效奖金 股票期权</t>
  </si>
  <si>
    <t>Responsibilities:
1.Responsible for web-based software development for new IoT projects.  Requirement:
1. Degree / Diploma in Computer Science.
2. Knowledge in html, javascript, and web development tools
3.Knowledge in RESTFul api design &amp; AngularJS is advantageous
4.Fresh graduates are welcome to apply.  Lucky Technology Ltd
We are a manufacturer of industrial and consumer electronic products, specializing in biometrics and smart card security
products. We are located in San Po Kong. We are inviting professional and talented people to join our growing team.</t>
  </si>
  <si>
    <t>岗位要求：  1、本科及以上学历，计算机相关专业；  2、熟悉Visual Studio .NET(C#)/Delphi/c++开发语言；  3、熟MySql、REDIS等数据库的应用；  4、有串口编程经验，熟悉TCP/IP协议、CAN、Modbus、MQTT 总线等多种通讯协议；  5、良好的英文读写能力及表达能力。  6、身体健康，有一定的抗压能力；  7、较强的自学能力与文档习惯。  岗位职责：  1、负责上位机界面应用及后台开发；  2、产品软件优化、维护。</t>
  </si>
  <si>
    <t>Windows开发工程师</t>
  </si>
  <si>
    <t>深圳市惟新科技股份有限公司</t>
  </si>
  <si>
    <t>五险一金 通讯补贴 年终奖金 专业培训</t>
  </si>
  <si>
    <t>岗位职责： 1、负责电子证据系统的开发； 2、根据开发进度和任务分配，完成相应模块功能的开发任务； 3、参与系统功能、稳定性、性能等的测试调试； 4、技术文档编写与整理； 5、根据需求不断修改完善产品；  任职要求： 1、计算机相关专业本科以上学历； 2、三年以上软件开发经验，独自承担过小型系统的开发或大型系统核心模块的开发； 3、精通C#或C/C++，熟悉.net架构，熟悉Visual Studio 开发平台； 4、熟悉Sqlite、MySql数据库； 5、了解操作系统、文件系统和基础硬件知识； 6、有电子证据管理系统开发经验者优先； 7、良好的编程习惯，能对自己代码进行复查，并进行功能自测； 8、具备良好的团队合作精神和敬业精神，善于学习，具有良好的分析、解决问题能力。</t>
  </si>
  <si>
    <t>软件开发工程师 (MicrosoftDynamics AX)</t>
  </si>
  <si>
    <t>深圳市咨微信息科技有限公司</t>
  </si>
  <si>
    <t xml:space="preserve"> 职位描述：  岗位职责： 1、能够独立进行微软（Microsoft Dynamics AX）的二次开发和维护工作。 2、工作范围包括：微软（Microsoft Dynamics AX）相关应用的设计、开发及编码，微软（Microsoft DynamicsAX）模块的配置开发，应用调试和故障处理，模块测试，纠错和回归测试等。 任职要求： 1、计算机相关专业大专以上学历，具有2年以上技术开发经验. 2、熟悉AX系统开发。 3、熟悉SQL Server Reporting Services (SSRS)。 4、具有以下技能：MS Dynamics CRM , Jscript，T-SQL/PL SQL，C# /ADO.NET/ ASP.NET，Web Service。 5、乐于学习，具有较好的分析和沟通能力，工作热情主动，有责任心，能够承受压力，良好的团队意识。 提供住宿和一日三餐。</t>
  </si>
  <si>
    <t>广州购书中心有限公司</t>
  </si>
  <si>
    <t>带薪年假 五险一金 绩效奖金 节日福利 交通补贴 餐饮补贴 通讯补贴 高温补贴</t>
  </si>
  <si>
    <t>岗位要求： 1、本科及以上学历（/计算机或相关专业），5年以上软件开发/设计工作经验； 2、良好面向对象分析、设计能力， 精通常用设计模式、主流设计工具，系统建模、总体设计； 3、熟练掌握C#、ASP.NET编程，能熟练使用VS.NET 开发工具； 4、熟练掌握DHTML、CSS、AJAX、JAVASCRIPT等WEB页面设计与编程，熟练掌握XML； 5、精通Oracle、SQL Server或NOSQL数据库中至少一种； 7、具有极强的团队合作精神和较强的沟通能力，能快速融入开发队伍； 8、有邮件相关经验者优先（smtp、pop3,imap,exchange； 9、有研究c#移动开发框架xamarin兴趣者优先   WoSign良好的晋升空间、诱人的福利待遇、香喷喷的茶点、舒适的办公环境在等着您！  1、提供行业内具有竞争力的薪资水平，并且绩效奖、年终奖丰厚； 2、工资全额购买五险一金，且购买一份高达40万赔付的意外保险； 3、享受国家法定假日、带薪年假及过节费； 4、公司具有深户指标，来了就是深圳人； 5、每年为员工深度体检； 6、丰富多彩的员工活动，旅游、生日会、庆功会、茶话会…… 7、每天为员工提供水果</t>
  </si>
  <si>
    <t>岗位职责： 1、负责购书中心线上平台（网站、小程序、APP）的开发维护； 2、配合部门经理，做好公司信息化项目管控；  岗位要求： 1、本科及以上学历，计算机、软件或其他相关专业毕业，有一年以上软件开发经验； 2、能熟练使用Java、JavaScript，HTML编程语言； 3、具有Spring、XML、JSON，Extjs，JQuery等相关技术； 4、 熟练使用mysql数据库，熟练使用linux系统进行应用部署和维护； 5、同时具备JQuery、Html5、JavaScript等前端开发技能； 6、有零售行业项目相关经验者优先。</t>
  </si>
  <si>
    <t>深圳市市政设计研究院有限公司</t>
  </si>
  <si>
    <t>建筑/建材/工程 交通/运输/物流</t>
  </si>
  <si>
    <t>五险一金 补充医疗保险 餐饮补贴 通讯补贴 年终奖金 定期体检 交通补贴 绩效奖金</t>
  </si>
  <si>
    <t>1、 计算机或相关专业，本科及以上学历。 2、 2年以上混合移动端APP相关项目的开发经验，掌握开发、调试、发布流程。 3、 2年以上C# 开发经验，具备扎实的开发技能，熟悉常见软件系统开发架构，能熟练运用Asp.net技术进行开发。 4、 掌握HTML5、CSS3、jQuery等技术，有移动web开发经验（企业微信、小程序、公众号）。 5、 对常见的web性能问题、安全问题有一定了解，并有相关的实践经验。 6、 强烈的上进心和求知欲，较强的学习能力和沟通能力，具备良好的团队合作精神。</t>
  </si>
  <si>
    <t>亿柏国际科技(深圳)有限公司</t>
  </si>
  <si>
    <t>贸易/进出口 外包服务</t>
  </si>
  <si>
    <t>五险一金 员工旅游 年终奖金 定期体检 弹性工作 带薪年假 节日福利</t>
  </si>
  <si>
    <t>1、收集需求，独立完成系统分析和概要设计，独立完成系统功能的界面设计、程序开发、测试和部署。  2、精通asp.net(C#)编程，熟悉三层架构，能读懂asp代码并编写asp程序，会用NHibernate编写数据访问程序，会用NPOI、iTextSharp完成系统报表开发。  3、熟练使用HTML、CSS、jQuery进行界面设计，完成网页AJax效果。  4、独立完成数据库设计，精通SQL server2008，熟悉T-SQL编程，会写函数、存储过程、触发器。  5、有ERP或OA系统3年以上实际开发经验，沟通良好，有独立钻研和解决问题的能力。  6、有较好的英文读写能力。</t>
  </si>
  <si>
    <t>软件工程师前端</t>
  </si>
  <si>
    <t>深圳市翌日科技有限公司</t>
  </si>
  <si>
    <t>包住宿 周末双休 五险一金 年终奖金 绩效奖金 生日礼金 节日福利 带薪年假 员工旅游 定期体检</t>
  </si>
  <si>
    <t>职责描述： 1、 参与公司产品的需求分析，系统设计； 2、 协助测试人员理解产品并跟进测试； 3、 负责公司业务项目的软件开发,及时响应业务内容的技术需求； 4、 技术文档编写 5、 有责任心，良好的业务沟通能力。 任职资格： 1、熟练掌握 HTML, CSS, ES6；掌握 JS 面向对象的编程思想，继承，原型，闭包的使用 2、精通JavaScript、Ajax，熟练使用jquery、zepto、easyUI库； 3、熟练使用前端开发工具及调试工具，会使用gulp、webpack等前端工具。 4、计算机及相关专业，1年以上的前端项目开发经验； 5、熟悉web标准和语义化； 6、熟悉ajax和ajax的原理以及浏览器常见策略(如：同源策略，内容安全协议等)； 7、对模块化开发及相关标准有很好的认识及应用； 8、有跨浏览器、跨设备响应式开发经验； 9、熟悉以下框架2~4个者优先 Gulp\Grunt\Backbone\underscore\angularjs\emberjs\seajs\requirejs\nodejs\bootstrap； 10、对C#语言有一定的了解优先;</t>
  </si>
  <si>
    <t>对日Java初级/中级工程师</t>
  </si>
  <si>
    <t>深圳劲鑫科技有限公司</t>
  </si>
  <si>
    <t>五险一金 弹性工作 定期体检 绩效奖金 年终奖金 股票期权 员工旅游 专业培训</t>
  </si>
  <si>
    <t>1、研究数据的图形转化算法研究及开发； 2、负责图像识别等前沿技术的研究，包括数据图形转化等； 3、负责数据图形、PCB板打印流程相关算法的预研、算法设计和实现，以及文档的书写等整套流程； 4、把最顶尖的算法应用到各种有挑战性的现实场景中；基于产品需求和用户场景进行技术方案整合，包括算法选型，解决方案流水线搭建以及实用性调优； 5、定义算法接口，与软件有效对接； 6、负责整理算法需要的样本数据； 任职要求: 1、计算机、软件工程、模式识别、计算机视觉等相关专业； 2、2年以上算法开发经验,精通C/C++、Qt语言的算法程序设计，精通数据结构和数据建模，熟悉MFC、C# 、Java 等语言，熟悉OpenCV、Python、Matlab等开发工具； 3、对于图像、图形数据处理算法有比较深的理解：比如图像格式转化、质量改善、图像分割、色彩科学等方向有深度研究； 4、拥有2年以上独立开发图形软件的经验，如 CAD,3Dmax，pix4D,ArcGIS、MapGIS 、三维点云等图形软件； 5、熟悉操作系统的相关知识，熟悉计算机内存机制、数据存储等； 6、对文件处理有深入的了解，比如文件通道、流、字节、缓存机制的控制；</t>
  </si>
  <si>
    <t>岗位职责: 1、有对日项目经验，熟悉并遵守对日项目规约；（必须）； 2、负责软件产品的开发（面向企业客户的软件产品）； 3、根据项目需求、系统设计、编写详细设计及编码，并参与项目开发； 4、分析并解决软件开发过程中的问题； 5、配合项目经理完成相关任务目标。 应聘要求: 1、2年以上工作经验，计算机或通信等相关专业，大专及本科以上学历均可； 2、Java基础知识扎实，良好的面向对象分析与设计能力； 3、熟练应用Struts2、Spring、Mybatis、SpringMVC、Hibernate（其中有三项满足即可）等相关技术进行软件开发； 4、熟练掌握前端JavaScript，Ajax，JQuery开发经验； 5、至少熟悉Oracle、MySql中的一种数据库； 6、能够使用MAVEN、Git、SVN等工具管理开发版本迭代； 7、熟悉reids非关系型数据库、shiro框架； 8、具备2个以上实际项目开发经验，有金融、物流、通信、制造等行业开发经验者优先考虑； 9、具有规范的编程习惯与文档编写能力，积极配合公司各项规范化建设工作； 10、具备一定的独立设计和解决系统故障能力； 11、积极主动，具有一定的沟通协调能力,良好的团队合作意识以及高度的团体责任感，乐于挑战技术难点，能承受较大的工作压力。 公司福利： 1、我们提供有竞争力的薪资； 2、享受每年两次普调工资制度； 3、享有年终奖金； 4、为员工缴纳五险及住房公积金； 5、生日惊喜、司龄惊喜； 6、节假日福利； 7、双休制，所有节假日均按照国家法定执行； 8、年休假（五天以上）及婚假、产育假（男职工陪产假）等休假制度； 9、专享来往探亲车票报销待遇； 10、定期组织户外拓展活动以及聚餐活动； 11、广阔的晋升空间； 12、高新前沿的技能培训。 晋升空间： 技术： 初级工程师→中级工程师→高级工程师→项目经理→技术总监 管理： 开发工程师→系统工程师→项目组长→项目经理→部门经理→公司高管 业务： 开发工程师→系统设计→业务策划→产品经理→业务专家 行政人事： 专员→主管→经理→总监</t>
  </si>
  <si>
    <t>ASP.NET高级软件工程师</t>
  </si>
  <si>
    <t>深圳奎蛇软件科技有限公司</t>
  </si>
  <si>
    <t>五险一金 年终奖金 项目奖金</t>
  </si>
  <si>
    <t>任职要求： 1.计算机相关专业，大专以上学历，计算机基础扎实； 2.七年以上ASP.NET（C#）开发经验； 3.精通微软公司 .NET 框架类库； 4.精通微软公司 SQL SERVER 数据库，精通SQL语句编写、精通储存过程编写、精通触发器编写、精通函数编写； 5.喜欢研究开源项目和新型技术，热爱技术，熟悉微软公司操作系统及微软公司其他产品； 6.精通源代码混淆、加密； 7.精通带数据库复杂业务高并发解决方案，精通海量数据处理。 8.有高可用环境相关工作经验优先考虑。  福利待遇： 薪资：月薪2.5万-4万 福利：公司免费提供食宿，每年两次往返路费报销。 工作时间： 每周固定工作6天，每天工作8小时。</t>
  </si>
  <si>
    <t>设备软件工程师</t>
  </si>
  <si>
    <t>深圳市新迪精密科技有限公司</t>
  </si>
  <si>
    <t>五险一金 年终奖金 绩效奖金 餐饮补贴 交通补贴 补充公积金 补充医疗保险 包住</t>
  </si>
  <si>
    <t xml:space="preserve">公司福利： 1、入职购买五险一金，享受带薪年假，婚假，产假，法定节假日。 2、年终奖丰厚、年度调薪，所有的努力都能得到相应的回报。 任职要求： 1、有责任心、有上进心 2、熟悉C#，Winform编程、ASP.NET MVC3以上等； 3、有良好的学习归纳总结能力、沟通能力、逻辑思维能力 4、有良好的沟通能力、需求理解能力，较强的学习能力和团队合作精神 5、可接受应届毕业生或是有志于从事该自动化行业编程 </t>
  </si>
  <si>
    <t>嵌入式底层软件测试</t>
  </si>
  <si>
    <t>飞思未来（深圳）科技有限公司</t>
  </si>
  <si>
    <t>五险一金 年终奖金 员工旅游 带薪年假</t>
  </si>
  <si>
    <t>工作职责： 1、 熟悉嵌入式软件测试方法及测试流程, 能够独立完成测试用例设计； 2、 至少掌握一门常用编程语言(如C/C++/C#/Python等)； 3、 掌握操作系统基本原理； 4、 熟悉常用协议和接口； 5、 能独立编写测试用例并根据计划开展测试； 6、 搭建测试环境并执行测试，完成对产品功能和性能测试，根据测试结果提交测试报告； 任职资格： 1、 大专以上，计算机、通信、自动化等电子相关专业，半年以上相关工作经验。  2、 有较强的实操及测试调试能力者优先，会使用串口等测试工具，有自动化测试经验者优先。</t>
  </si>
  <si>
    <t>ASP .NET 软件工程师</t>
  </si>
  <si>
    <t>深圳市艾姆诗数码科技有限公司</t>
  </si>
  <si>
    <t>工作职责: 1、根据公司需求开发ERP系统，修复bug 任职资格: 岗位要求： 1、大专及以上学历,工作经验二年以上； 2、精通ASP.NET（C#）；熟悉MVC、Entity Framework、LINQ优先； 3、熟悉B/S、C/S开发，能熟练使用Web开发相关的HTML、DIV+CSS、JavaScript、JQuery； 4、熟悉SQL Server、Oracle其中一种，有扎实的SQL脚本编写能力，熟悉Oracle优先； 5、熟练使用 VS2008以上IDE开发环境,熟悉多线程开发； 6、 具有良好的团队精神，有良好的语言表达能力，学习能力，责任心强，主动性高，良好的代码风格，能独立完全所安排的工作； 7、具有ERP,OA项目开发经验，熟悉亚马逊，Ebay API者优先。</t>
  </si>
  <si>
    <t>广州通赢科技有限公司</t>
  </si>
  <si>
    <t>系统运维工程师</t>
  </si>
  <si>
    <t>富士康科技集团New PCEBG事业群</t>
  </si>
  <si>
    <t>餐饮补贴 绩效奖金 员工旅游 项目奖金 专业培训 年终奖金 上五休二</t>
  </si>
  <si>
    <t>岗位职责： 1、 负责PC端与移动端的Web前端开发； 2、 与后台工程师协作，完成数据交互、动态信息展现等功能； 3、 熟悉微信平台接口及微信小程序的功能研发，与后端工程师协作，完成前后端数据交互； 4、 研究和探索最新的前端技术。  任职要求： 1、 大专学历以上，一年及以上Web前端经验； 2、 熟悉W3C标准，熟练HTML5、CSS、Javascript等Web等前端开发技术； 3、 能够熟练使用Vue.js(必须)、Jquery、AngularJS等前端开发框架；  4、对新技术感兴趣，学习能力强，有钻研和开拓精神，团队合作意识强；  试用期1个月，试用期间单休，转正后双休</t>
  </si>
  <si>
    <t>五险一金 补充医疗保险 年终奖金 绩效奖金 定期体检</t>
  </si>
  <si>
    <t>岗位职责： 1.负责公司系统日常运维 2.负责运维技术方案评估、测试,和验证 3.协助实施IT的相关项目工作 任职要求： 1.大专或以上学历，计算机相关专业 2.有系统运维工作经历2年以上 3.熟练掌握Windows 操作系统、IIS、Windows Service 的使用与部署 4.熟练掌握C#开发，熟练使用APS.net框架 5.熟练掌握MS SQL Sever 的使用及存储过程开发 6.有团队合作精神</t>
  </si>
  <si>
    <t>高端软件工程师</t>
  </si>
  <si>
    <t>深圳市思科泰技术股份有限公司</t>
  </si>
  <si>
    <t>五险一金 定期体检 带薪年假 节日福利 全勤奖 餐饮补贴 周末双休 包住宿 加班补贴</t>
  </si>
  <si>
    <t>岗位职责： 1.可以根据客户需求完成软件的分析、设计、编码、单元测试、集成测试工作； 2.配合测试人员完成系统测试、问题修改； 2.负责编写软件开发文档、应用手册、数据库设计手册及相关技术文档的编写； 3.负责技术研究，难题攻关； 4.完成部门及公司的其他工作任务。 1.计算机及相关专业，本科及以上学历，2年以上设计开发工作经验； 2.熟练使用C#、.Net语言进行开发，具有系统分析和设计能力； 3.精通系统框架设计，熟悉TCP/IP网络协议，有丰富网络编程经验； 4.精通mysql、sql server数据库系统的建立、维护与编程； 5.有网络管理系统、调度通信系统、VOIP系统产品形态工作经验； 6.熟悉SNMP网络管理协议、SIP会话协议、了解音频编解码； 7.有很强的工作有责任心，能承受一定的工作压力，具有良好的沟通协调能力和团队合作精神； 8.有产品需求管理、系统或产品设计项目管理经验优先； 9.有大数据开发经验者优先。</t>
  </si>
  <si>
    <t>深圳怡禾健康管理有限公司</t>
  </si>
  <si>
    <t>医疗/护理/卫生 生活服务</t>
  </si>
  <si>
    <t>五险一金 节日福利 带薪年假 定期体检 专业培训 员工旅游 年终奖金 做五休二</t>
  </si>
  <si>
    <t>岗位职责： 1、负责业务平台服务端开发与优化； 2、与前端开发人员协作，高效优质完成产品界面和功能的实现； 3、独立完成后台功能模块的方案设计、编码及测试； 4、编写单元模块设计方案和测试方案；  任职资格： 1. 3年以上B/S或云平台项目研发经验； 2. 精通C#，熟练使用ASP.NET MVC框架开发； 3. 精通MySQL语言，并能熟练应用数据库； 4. 熟练Javascript、HTML5、CSS、JQuery、Vue、Angular； 5. 有微信、支付、手机端开发经验者优先。</t>
  </si>
  <si>
    <t xml:space="preserve">岗位职责： 1、参与系统软件开发； 2、负责企业信息化系统开发（内部OA，HR平台等）； 3、负责自动控制小程序开发； 4、解决开发过程中的技术问题； 5、上级领导安排的其他开发工作。 任职要求： 1、大专以上学历，电子信息或计算机类专业者优先考虑； 2、一年以上相关java开发工作经验； 3、熟练掌握Java编程语言，熟悉SpringBoot/SpringCloud开发框架； </t>
  </si>
  <si>
    <t>上海金酷汽车科技有限公司</t>
  </si>
  <si>
    <t>岗位职责 1、产品的功能、安全、质量、性能需求在产品设计工作中的技术实现； 2、软件架构设计，包括需求定义，接口和协议设计，数据库设计等； 3、软件详细设计，如功能类定义，接口类定义，交互界面的设计等； 4、根据详细设计文件进行代码实现和调试，并进行模块级测试； 5、编写软件测试计划和测试案例，测试环境设计与搭建，实施具体的测试验证。 任职资格 1、本科以上学历，计算机，通信，电子相关专业本科以上学历； 2、熟悉VC2008及MFC编程，有两年以上相关编程经验； 3、精通C++Buider编程开发； 4、熟悉C#，VB,CVI,SQL应用开发及程序开发。</t>
  </si>
  <si>
    <t>软件工程师（急）</t>
  </si>
  <si>
    <t>深圳市康耐思科技有限公司</t>
  </si>
  <si>
    <t>办公用品及设备 机械/设备/重工</t>
  </si>
  <si>
    <t>五险一金 住房补贴 做六休一 包住宿 包吃</t>
  </si>
  <si>
    <t xml:space="preserve"> 1、全日制本科及以上学历，图形学/应用数学/运动控制/计算机通信等相关专业 2、熟练掌握C、VB、VC、C#编程语言基础 3、熟悉Linux和Android架构，熟悉操作系统，具备硬件基础知识 4、学习能力强，工作主动，良好的团队精神和敬业精神  薪资待遇：本岗位薪资丰厚（8K以上），具体视个人能力确定，包食宿、买社保 工作地点：龙岗平湖 ・ 平湖大街161号（弘高达工业区）左侧三楼：康耐思公司  </t>
  </si>
  <si>
    <t>WPF软件工程师</t>
  </si>
  <si>
    <t>广东朗呈医疗器械科技有限公司</t>
  </si>
  <si>
    <t>中高级前端开发工程师</t>
  </si>
  <si>
    <t>五险一金 员工旅游 通讯补贴 年终奖金 弹性工作 定期体检</t>
  </si>
  <si>
    <t>广州虹润传媒有限公司</t>
  </si>
  <si>
    <t xml:space="preserve"> 1. 使用C＃开发3D交互应用程序；  任职要求： 1. 计算机相关专业，本科以上学历，一年以上工作经验。 2. 熟练掌握C＃, WPF，熟练使用MVVM架构进行界面开发。 3. 熟练使用一种数据库（MySQL、SqlServer、Sqlite）。 4. 有多线程，网络通信编程经验。 5. 良好的代码编程规范。 6. 良好的团队意识，乐于进行技术上的沟通和分享。 7. 熟悉OpenGL或Unity优先。  工作地址广东省深圳市南山区高新南七道清华大学研究院A317-2</t>
  </si>
  <si>
    <t>周末双休 五险一金</t>
  </si>
  <si>
    <t xml:space="preserve">1、参与公司项目设计方案、架构设计、负责和核心产品、基础组件、基础平台前端评估和排期。  2、负责产品前端模块、架构设计、开发、和优化、提升产品体验和性能，保证项目稳定可靠  3、负责制定前端技术规范和标准。  要求：  1、计算机相关专业毕业，三年以上前端开发经验。  2、有扎实的html、css、js语言基础，对JS的各种特性以及浏览器兼容性有丰富实战经验。  3、熟知MVC/MVVM原理，对前端模块化开发、页面性能优化有了解，必须具备Vue项目开发相关经验。  4、精通 vuex,fetch,axios、javascript、html5等技术。  5、熟悉使用Webpack, Gulp等前端打包、构建工具、git版本控制工具。  6、熟悉响应式页面布局，能处理不同终端屏幕大小。  7、具备优秀的沟通和协调能力，良好的服务精神及团队合作能力，责任心强。 </t>
  </si>
  <si>
    <t>万机仪器（中国）有限公司</t>
  </si>
  <si>
    <t>五险一金 补充医疗保险 定期体检 餐饮补贴 周末双休 带薪年假 节日福利 交通补贴 绩效奖金 弹性工作</t>
  </si>
  <si>
    <t xml:space="preserve"> Primary Responsibility:  Experience &amp; Education:  </t>
  </si>
  <si>
    <t>深圳高通半导体有限公司</t>
  </si>
  <si>
    <t>五险一金 周末双休 带薪年假 年终奖金 补充医疗保险</t>
  </si>
  <si>
    <t>1、负责公司软件产品的编码/维护/文档编制/为客户提供应用技术支持。 2、协助产品应用方案的推广，反馈客户信息。  岗位要求： 1、专科以上学历，具有三年相关工作经验； 2、熟练使用C/C++语言进行编程, 掌握C#语言； 3、熟练STM32； 4、可独立完成代码编写、测试的相关工作；  5、能承受工作压力，并有良好的交流与沟通能；</t>
  </si>
  <si>
    <t>富士康科技集团iDPBG</t>
  </si>
  <si>
    <t>PHP程序员</t>
  </si>
  <si>
    <t>惠州市盈禧资产管理有限公司</t>
  </si>
  <si>
    <t>项目经理/需求分析</t>
  </si>
  <si>
    <t>深圳市中电电力技术股份有限公司</t>
  </si>
  <si>
    <t>五险一金 绩效奖金 节日福利 专业培训 旅游奖励 生日补贴 带薪休假</t>
  </si>
  <si>
    <t>五险一金 绩效奖金 年终奖金 定期体检 加班补贴 出差补贴</t>
  </si>
  <si>
    <t xml:space="preserve">职位描述： 1. 负责软件开发团队管理，开发流程及方法学制定，项目管理； 2. 实现软件生命周期的需求分析、开发、测试、上线/部署、持续集成与交付； 3. 理解业务战略，并付诸开发实践。 岗位要求： 1、统招本科学历，硕士优先； 2、有软件研发经验，至少熟悉一门开发语言如C++、java、C#等； 3、精通基于互联网的开发方法，有1-2年软件项目开发管理经验，对需求把控很清晰，有项目需求分析经验； 4、 优秀的书面文档和口头表达能力，逻辑清晰，项目管理思维； 5、积极主动，具备良好的沟通能力和抗压能力，有良好的职业素质和团队精神； 6、有电力软件行业经验优先。 </t>
  </si>
  <si>
    <t>1、专科及专科以上学历，2年及以上web系统设计开发经验，熟悉常用设计模式； 2、精通PHP，熟悉PHP常用框架； 3、优秀的数据库设计优化能力，至少精通一种数据库应用，精通mysql者优先； 4、熟悉HTML5、JavaScript等脚本语言，熟练使用Ajax、JQuery、Css、Vue、bootstrap、easyui等前端技术； 5、熟悉linux，能熟练应用一门或几门以下语言：Linux/Nginx/Shell/Ajax/JQuery/Css/Vue； 6、扎实的计算机基础，熟悉数据结构，有较强的算法设计能力； 7、学习能力强，有较好的沟通能力，能迅速融入团队； 8、较强的逻辑思维能力，具有较强产品意识者优先；  9、了解微信公众号、小程序等第三方平台开发； 岗位职责： 1、负责公司平台系统开发工作，完成重要核心模块的开发，对文档、需求的完善，有较强的质量意识； 2、系统架构持续优化，优化团队研发流程和方法，不断提高团队代码质量、研发水平和工作效率； 3、协调系统内部、跨系统的技术方案制定和评审，保证系统的可扩展、易维护性； 4、完成基础工具、平台的研发、运维等方面的日常工作； 5、对线上系统的稳定性和可用性负责；  6、按时按质完成公司下达程序开发、系统评测等工作任务； 薪资待遇（广州）： 1、优厚的薪金：月薪8-15k+周末双休+社保 2、完善的假期组合：带薪年假、带薪病假及法定假期； 3、优厚的福利体系：养老保险、医疗保险、生育保险、工伤保险、失业保险； 4、丰富多彩的员工活动：员工聚餐、节日晚会、运动会、优秀员工表彰活动等； 5、多元化培训课程、在职个人提升计划；  6、高级写字楼上班，舒适的工作环境。</t>
  </si>
  <si>
    <t>嵌入式系统工程师</t>
  </si>
  <si>
    <t>镭射谷科技（深圳）股份有限公司</t>
  </si>
  <si>
    <t>1、4年以上嵌入式系统开发工作经验； 2、熟练使用STM32系列ARM和两种以上通用单片机； 3、熟练使用 Xilinx Spartan FPGA； 4、有6层及以上PCB板布板经验； 5、熟悉运动控制的底层算法； 6、精通C语言，能用C++，C#等完成上位机软件开发佳； 7、熟练单片机各个外设驱动配置，熟悉Can总线，USB总线，RS232，网络通信等； 8、有激光系统控制经验者优先。</t>
  </si>
  <si>
    <t>深圳市计通智能技术有限公司</t>
  </si>
  <si>
    <t>五险一金 员工旅游 通讯补贴 年终奖金 年底双薪 带薪年假 专业培训 茶点零食 节日福利</t>
  </si>
  <si>
    <t>岗位职责： 1、根据业务需求，对现有软件功能完善及新软件开发； 2、服从上级安排，按计划完成各项开发工作； 3、根据需求说明完成代码编写，调试，测试和维护； 任职要求： 1、计算机软件专业,本科及以上学历； 2、精通C#,熟悉C/S,B/S系统开发； 3、熟练使用WPF,Silverlight； 4、熟悉使用Oracle/mysl/sqlserver等数据库； 5、有上进行心和团队感 ,能带领小组完成研发任务； 6、1年及以上工作经验；</t>
  </si>
  <si>
    <t>unity3d主程（双休）</t>
  </si>
  <si>
    <t>职位描述: 1、负责unity3d游戏整体架构和关键核心技术； 2、unity3d游戏的系统内容开发，完成需求并保证质量； 3、unity3d游戏的界面内容开发； 4、unity3d游戏的性能分析、优化，周边模块和辅助工具的开发； 5、基于unity3d游戏的其他可能扩展功能； 6、带领团队梳理游戏开发知识体系架构，推动团队成员学习成长； 7、协同策划和美术，持续优化改善游戏。  岗位要求： 1、本科以上学历，3年以上游戏行业开发经验； 2、1年以上基于Unity引擎的游戏开发经验，熟练使用C#/JS/C++； 3、至少持续参与开发一款完整的手游项目并成功上线（回合制手游更佳），有至少一个项目担任主程经验； （必要要求） 4、数据结构和算法基础+系统架构和分析能力； 5、有VR开发经验优先。</t>
  </si>
  <si>
    <t>发顺计算机服务（上海）有限公司</t>
  </si>
  <si>
    <t>年终奖金 五险一金 全勤奖 节日福利 周末双休 带薪年假</t>
  </si>
  <si>
    <t>工作内容： 1、参与系统需求分析, 研究系统的技术流程分析，进行系统框架和核心模块的详细设计 2、参与产品设计，搭建关键的交互界面原型 3、负责进行开发测试工作，确保前端与数据库的通畅和正确性 4、后期负责BUG的解决。  任职资格： 1、大专以上学历，计算机或系统开发专业 2、精通J2EE开发相关技术，能够独立进行系统开发工作。 3、熟练使用JavaScript, Ajax, Jquery，SWING UI，JSP,SERVLET,EJB2,ORACLE,LINUX ，weblogic，tomcat等。 4、具备良好的编码习惯，较强的沟通、协调能力；良好的责任心和团队合作精神 5、2年以上的相关工作经验</t>
  </si>
  <si>
    <t>嵌入式软件工程师(TP IC/TDDI)</t>
  </si>
  <si>
    <t>皇景光电（深圳）有限公司</t>
  </si>
  <si>
    <t>五险一金 补充医疗保险 员工旅游 通讯补贴 交通补贴 出国机会 年终奖金 定期体检 弹性工作</t>
  </si>
  <si>
    <t>工作内容： 1.韧体开发经验2年以上者佳 2.电容式触控韧体/算法开发相关经验者佳 3.熟悉C ,C++ ,C#语言。Keil开发工具 4.有MCU(8051/ARC/ARM…)开发相关经验  职位需求： 1. 本科以上学历，电子、通信、计算器相关专业,1-3年电子/通信背景工作经验; 2. 熟悉基本的电子电路分析, 熟悉 C 语言 4. 责任感强，有良好学习和沟通表达能力，有团队合作精神.</t>
  </si>
  <si>
    <t>玛贝尔（上海）钻饰发展有限公司</t>
  </si>
  <si>
    <t>带薪年假 五险一金 餐饮补贴 做五休二 周末双休 年底双薪</t>
  </si>
  <si>
    <t>1.  负责IRMS开发、优化及维护 2.  负责WIP/SIMS与iRMS整合, 开发、优化及维护  3.  负责工场生产系统开发、优化及维护 工作要求: 1. 3年以上的WinForm系统开发经验, 能独立完成开发整个流程。ASP.NET网站开发有一定经验 2. 熟悉C#, WinForm, Javascript语言基础及SQL Server 数据查询及运用 3. 能独立完成项目开发,对交互体验、可用性、用户体验有一定程度的理解 4. 有良好的代码习惯 5. 良好的团队合作精神，良好的沟通能力；</t>
  </si>
  <si>
    <t>LabView自动化软件工程师</t>
  </si>
  <si>
    <t>深圳市恒湖科技有限公司</t>
  </si>
  <si>
    <t>五险一金 员工旅游 交通补贴 通讯补贴 专业培训 绩效奖金 年终奖金 定期体检 周末双休</t>
  </si>
  <si>
    <t>1.根据客户需求对设备软件功能进行优化及升级； 2.配合售前、售后工程师完善软件相关测试。 3.熟悉labview+伺服，labview+运动控制，labview+视觉</t>
  </si>
  <si>
    <t>上海H5移动端开发</t>
  </si>
  <si>
    <t>鹏讯科技（大连）有限公司</t>
  </si>
  <si>
    <t>售后技术支持工程师</t>
  </si>
  <si>
    <t>深圳市电子商务安全证书管理有限公司</t>
  </si>
  <si>
    <t>五险一金 节日福利 周末双休 带薪年假 国内外旅游 年度体检</t>
  </si>
  <si>
    <t>天毅企业管理有限公司</t>
  </si>
  <si>
    <t>岗位职责： 1、负责金融机构移动端功能开发，追求高效、高质完成工作。 2、参与分析讨论项目需求，根据需求完成对应开发任务。 任职要求： 1、大专以上学历，计算机相关专业 2、1年以上移动端开发经验(H5)。 3、具备VUE开发经验，熟悉webPack工程化开发经验优先考虑 4、熟悉前后端联调对接工作，具备实际项目调优经验 5、精通JavaScript、Ajax、DOM、CSS、HTML等前端技术，有丰富的前端框架库和UI框架应用开发经验 6、能接受加班和短时间出差</t>
  </si>
  <si>
    <t>应急系统售前规划师（高级方案分析师）</t>
  </si>
  <si>
    <t>弹性工作 专业培训 绩效奖金 交通补贴 年终奖金 员工旅游 提供住宿 晋身空间大 五险</t>
  </si>
  <si>
    <t>岗位职责 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1、具备1-2年以上PHP开发/技术支持经验，熟悉PHP面向对象的设计方法，熟练使用PHP常用MVC框架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t>
  </si>
  <si>
    <t>岗位职责： 1、负责政府应急指挥中心项目的前期调研，参与规划设计和战略研究，提供专项研究报告，挖掘引导客户需求，针对需求进行技术规划，设计应急指挥中心的系统应用方案； 2、负责应急指挥中心项目集成设计与交付方案； 3、负责应急指挥中心项目的推广，如客户沟通交流、技术培训、招投标等工作； 4、根据应急指挥中心系统应用方案，主动协调各相关资源，负责项目的全流程运作； 5、完成上级领导安排的其他专项工作。 岗位要求： 1、在为政府提供应急指挥解决方案领域不少于3年工作经验； 2、熟悉应急指挥行业和项目运作，具有丰富的应急指挥解决方案经验； 3、具备应急指挥中心设计和建设的经历，了解应急指挥建设思路、解决方案组成及规划，牵头承担过应急指挥中心项目的方案设计和工程实施； 4、逻辑思维能力强，具备良好的沟通和表达能力，以及良好的文档写作能力；具备很强的学习能力，团队精神，能承受较大工作压力。 5、3年以上JAVA开发经验，熟悉C#，PHP，python等语言开发，2年以上团队管理经验，具有架构设计能力，有JAVA平台构架开发经验优先； 6、熟练掌握struts、spring、hibernate、iBatis（myBatis）等常用开发框架，熟练运用  aJax，javascript，web service等技术。</t>
  </si>
  <si>
    <t>视觉软件工程师 (职位编号：15)</t>
  </si>
  <si>
    <t>深圳市瑞科达电子有限公司</t>
  </si>
  <si>
    <t>五险一金 交通补贴 专业培训 通讯补贴 包住 团队聚餐 团队奖金 出差补贴 补充医疗保险 绩效奖金</t>
  </si>
  <si>
    <t xml:space="preserve">岗位要求： 1.软件方面熟悉 C++;重点会C#; 2.视觉开发工作经验会Halcon,Mvtec,OpenCV等开发库的应用；会机械手对位，外观检测等应用； 3.有3年以上的项目工作经验。 福利待遇： 1.公司购买五险
2.公司包住宿
3.工作八小时，作6休一
4.节假日有部门聚会聚餐
5.部门有项目提成奖金
6.出差补贴
5.薪资待遇：15000-25000/月 </t>
  </si>
  <si>
    <t>逆向工程师</t>
  </si>
  <si>
    <t>五险一金 员工旅游 年终奖金 节日福利 股票期权 弹性工作 专业培训</t>
  </si>
  <si>
    <t>报表开发/BI工程师</t>
  </si>
  <si>
    <t>岗位职责： 1、完成对软件的逆向分析 2、协助开发工程师攻破难点完成开发工作 任职资格： 1、精通x86汇编语言，思维敏捷，对数据敏感 2、熟练掌握C/C++、Java、C# 编程开发和数据结构，有单片机逆向经验优先。 3、熟练掌握PE文件格式，对几种常用的加解密算法熟悉。 4、有IDA，OD使用经验至少2年以上,有IDA模块开发经验可优先。 5、有JAVA、.net等逆向经验 6、能独立完成领导交待的任务</t>
  </si>
  <si>
    <t>上海捷网国际物流有限公司</t>
  </si>
  <si>
    <t>交通/运输/物流 互联网/电子商务</t>
  </si>
  <si>
    <t>全勤奖 节日福利 五险一金 专业培训 带薪年假 弹性工作 绩效奖金 包住宿</t>
  </si>
  <si>
    <t>.NET高级软件工程师(急聘)</t>
  </si>
  <si>
    <t>奇宏电子（深圳）有限公司</t>
  </si>
  <si>
    <t>报表开发/BI工程师  上海    8k - 12k  技能要求： 精通SQL语言  BI前端报表  岗位职责： 1、负责完成公司报表（国际物流、电商）需求的收集、整理、分析，编制需求规格说明书； 2、设计多维模型展示方案，并完成报表界面设计； 3、负责完成报表层数据表结构设计、并独立完成报表开发及测试； 4、负责数据仓库、报表平台等BI项目的ETL开发、数据模型设计及应用开发； 5、不断深入学习报表工具使用方面的技术难题解决； 6、总结项目开发实践经验，建立报表开发的流程及标准，并形成文档；  任职要求： 1、计算机、统计相关专业，本科及以上学历； 2、具有1年以上BI前端展现实施经验，具有完整BI可视化项目经验； 3、熟悉Mysql、Oracle、SQLServer等数据库，精通SQL语言； 4、熟悉FineReport、FineBI、Tableau、永洪等报表及BI软件； 5、熟悉WEB前端/HTML/JavaScript/Echart优先； 6、具备良好的逻辑分析能力、组织沟通能力和团队精神； 7、有物流或电商行业项目经验的优先。</t>
  </si>
  <si>
    <t>五险一金 绩效奖金 专业培训 弹性工作 定期体检 周末双休</t>
  </si>
  <si>
    <t>数据库开发工程师（交易结算事业部）</t>
  </si>
  <si>
    <t>五险一金 补充医疗保险 定期体检</t>
  </si>
  <si>
    <t>职位描述： 1、负责业务需求相关的数据仓库应用产品开发和维护工作； 2、参与相关系统的建设、运维工作，保证系统稳定可靠运行。  任职条件： 1、本科及以上学历，计算机、数学相关专业，2 年以上开发经验； 2、熟悉关系数据库原理 3、至少掌握DB2/Oracle/SQLserver/mysql 中的一种数据库操作和开发； 4、熟练使用SQL 语言编程 5、熟悉C#/Java/C++/C 中一种的开发语言； 6、具备一定的数据库分析、设计能力，能够使用一种数据库设计工具。  优选条件： 1、有数据仓库建设经验开发经验尤佳； 2、有一线系统问题跟踪和解决丰富经验的可优先考虑。</t>
  </si>
  <si>
    <t>深圳市优界科技有限公司</t>
  </si>
  <si>
    <t>员工旅游 出国机会 绩效奖金 年终奖金 通讯补贴 餐饮补贴 股票期权</t>
  </si>
  <si>
    <t>岗位职责： 1.自动化项目软件需求分析 2.客户需求的分析及实施 5.在高级软件工程师的指导下，承担自动化软件开发工作 6.对于已开发模块的维护工作 7.配合测试人员进行软件优化和升级的工作  技能要求： 1.大专以上学历，热爱自动化行业 2.熟练使用C/C++/C#软件，了解各种工控板卡的应用； 3.熟悉一种图像处理软件 4.具有较强的逻辑分析能力； 5.工作热情、勤奋、主动，具有较强的抗压能力； 6.具有较强的沟通能力，能够和其他团队成员协作共同完成任务 7.具备较强的学习能力 8. 熟悉LabView， TestStand 优先考虑。 9.注重程序的健壮性、易扩展性及模块化，能使用C、C语言快速开发基于IPC的控制程序； 10..了解MFC、多线程、Socket网络编程 ，TCPIP网络协议及各种工业现场总线的应用</t>
  </si>
  <si>
    <t>地理信息应用系统高级项目经理</t>
  </si>
  <si>
    <t>北京农业信息技术研究中心</t>
  </si>
  <si>
    <t>深圳市雷赛智能控制股份有限公司</t>
  </si>
  <si>
    <t>带薪年假 五险一金 专业培训 节日福利 绩效奖金 股票期权 年终奖金 员工旅游 项目奖金 住房补贴</t>
  </si>
  <si>
    <t>任职资格： 1、统招本科及以上学历，计算机、自动化、电子信息等相关专业，上位机编程工作经验，有良好的编程风格； 2、熟悉LabVIEW、c#等上位机软件编程； 3、熟悉串口（RS232/RS485）、USB、CANopen等常见通讯协议的使用； 4、熟悉模拟/数字电路，下位机数据信号的采集与处理，熟悉NI卡、数字示波器、信号发生器及程控电源的使用及通讯功能； 5、有工厂生产线测试设备（ATE/ICT/FCT）或非标自动化设备开发经验者； 6、良好的团队协作精神、良好沟通能力和学习能力，工作积极主动。  岗位职责： 1、协助项目调研、设计开发自动化测试设备及自动化生产线； 2、负责新项目软件需求分析、方案制定、软件开发、调试及维护升级等工作； 3、编写软件系统使用手册等文档，并培训相关人员； 4、资料归档；  5、临时安排工作事项。</t>
  </si>
  <si>
    <t>1.结合主流及前沿技术制定GIS应用解决方案，开展GIS应用系统分析与设计，并按质量要求撰写相关技术文档 ； 2.搭建系统开发环境，开展GIS应用系统详细设计，并组织完成GIS应用系统功能模块开发、测试工作； 3.协助完成GIS模块的系统交付工作。 任职资格： 1.本科及以上学历，GIS、软件工程、计算机科学与技术相关专业，至少有3年以上网络地理信息应用系统设计与开发经验； 2.至少熟练掌握基于ArcGIS、SuerpMap、GeoServer等其中的一种主流GIS平台的应用，熟悉常用的WMS, WFS, WCS等OGC的相关规范； 3.掌握WEB应用及JAVA开发相关开发技术；熟悉HTML5、jQuery，bootstrap等js框架，至少了解一种nativejs, angularjs等前端框架； 4.熟练掌握ArcGIS API for JavaScript开发，熟悉ArcGIS Server的开发部署优化技术者优先； 5.积极上进、勤学习、爱钻研、工作责任心强，有较强的逻辑分析能力和代码质量意识，善于沟通和团队协作。  公司名称：北京派得伟业科技发展有限公司 请将标有职位名称+姓名的简历发送至下面联系人邮箱</t>
  </si>
  <si>
    <t>�v富百胜宝电器（深圳）有限公司</t>
  </si>
  <si>
    <t>五险一金 餐饮补贴 专业培训 出国机会 绩效奖金</t>
  </si>
  <si>
    <t xml:space="preserve">岗位职责： 1、负责公司现有系统OA、SAP程序编程开发；  2、负责MES系统编程开发（数据采集与报表开发）；  3、负责上位机与下位机对接编程开发（设备开发）。  任职要求： 1、大专以上学历，计算机相关专业，有ERP OA MES等运维编程开发工作经验者优先； 2、熟悉ABAP、C#、ASP.Net、SQL数据库、JS脚本等相关编程开发技能者优先； 3、善于沟通，诚实可靠、工作态度积极端正，具备良好的团队合作精神，有高度的责任感和服务意识，能够承受压力，对突发事项有应变处理能力。 可接受优秀应届毕业生   </t>
  </si>
  <si>
    <t>机器视觉软件工程师</t>
  </si>
  <si>
    <t>苏州鼎纳自动化技术有限公司</t>
  </si>
  <si>
    <t>五险一金 年终奖金 定期体检 餐饮补贴 员工旅游 绩效奖金 通讯补贴 带薪年假 节日福利 专业培训</t>
  </si>
  <si>
    <t>4、熟练使用C#/C++,能使用COGNEX， VISIONPRO独立完成项目 。</t>
  </si>
  <si>
    <t>年终奖金 员工旅游 专业培训 补充医疗保险 五险一金 定期体检 出国机会 绩效奖金</t>
  </si>
  <si>
    <t>岗位职责： 1.参与公司战略讨论，负责研发体系整体发展方向，负责制定研发体系年度研发目标和计划，并与团队高效执行，确保目标实现； 2.组织制定和实施重大技术决策和技术方案，制定技术发展战略、规划发展方向，全面负责公司技术层面的所有管理工作； 3.负责技术攻关与团队技术指导；带领技术团队构架、研发、设计，完成网站整体搭建及产品开发； 4.设计、指导关键技术模块，并对系统安全性、稳定性负责； 5.负责不断地快速提升核心技术，构建稳定、高效的研发团队； 6.负责团队的建设、激励、考评、培养，持续提升团队工作热情、工作质量和工作效率。 任职要求： 1.统招本科及以上学历，计算机相关专业； 2.10年以上研发工作经验，其中5年以上管理工作经验，从事过人脸，公共安全软件开发和大型团队管理者或互联网知名企业技术管理岗位者优先； 3.了解软件工程理论，熟悉opencv，opencl，c#，熟悉.net 体系架构, 熟悉Winform系统开发，精通MVC、EF等主流的开源框架 4.精通sqlServer等数据库的应用，具有相关应用开发经验及数据库规划能力； 5.精通项目研发流程，具备极强的项目进度控制能力，及较强的市场和技术方向把握能力； 6.思路清晰、语言表达能力强，具有较强的学习和运用新技术的能力； 7.具有良好的心理素质以及团队合作精神，能承受较大的工作压力。 福利待遇：</t>
  </si>
  <si>
    <t>深圳市视显光电技术有限公司</t>
  </si>
  <si>
    <t>五险一金 旅游活动 专业培训 定期体检 带薪年假</t>
  </si>
  <si>
    <t xml:space="preserve"> 岗位职责： 1. 负责自动化设备上位机软件的设计、开发、编程工作； 2. 参与产品方案的设计和评审，负责进行程软件单元的测试、优化，确保软件稳定运行； 3. 项目文档的编制和质量记录跟进，完成研发经理交办的其他任务。   岗位要求： 1. 本科及以上学历，机械、自动化或计算机类专业，2年以上C#开发经验； 2. 熟悉.NET环境，扎实的C/C++、C#基础，熟练使用常规编程软件； 3. 对数据库知识有深入了解，熟悉I2C、TCP/IP协议； 4. 熟悉气动和液压电控执行和检测等元件的原理，能独立完成工业运动控制及视觉、图像处理软件的开发。   工作地址： 宝安区福永街道桥头社区重庆路2号港华兴工业园2栋8楼。   关于我们： 深圳市视显光电技术有限公司成立于2006年，注册资金3000万元，是以研发、定制、批量生产液晶电视逻辑板、4K T-CON板、8K逻辑板和提供液晶电视板卡系统解决方案为主的国家高科技企业。 视显拥有现代化的逻辑板生产基地，自主开发了智能自动化生产设备，引进了先进的生产及检测设备，同时拥有国内领先的逻辑板软件开发团队并取得了多项软件著作权登记证书。一流的产品研发团队和快速响应技术服务团队，为公司产品的创新研发与可持续发展提供了强有力的人才支持。公司以不断创新为发力点，强势推出了4K通用型TCON板、超高清超高刷新率8K smart TCON板等多款行业首创产品，自主研发、生产的液晶电视Tcon板可广泛应用于计算机显示、家电显示、户外显示等液晶显示领域，产品市场遍布全国并广泛出口到欧美、东南亚、韩国、日本等国家和地区。目前已拥有友达、京东方、群创、中电熊猫等知名合作伙伴，已形成稳定合作关系的电视生产厂商200多家，先后获得了“深圳知名品牌企业”、“国家高新技术企业”、“深圳市软件企业”、 “企业信用评价AAA级信用企业”等荣誉称号。 此职位属于视显自动化事业部，部门依托公司的雄厚资本以及优越的环境平台，专注于（非标）自动化设备设计与制造，为广大企业提供自动化改造解决方案。产品涵盖全自动上下物料设备、点焊设备、点胶设备、AOI设备、ICT设备等。核心技术涵盖自动化控制、精密机械、图象处理、工业机器人、电子技术、软件开发等诸多领域。</t>
  </si>
  <si>
    <t>Labview工程师</t>
  </si>
  <si>
    <t>深圳市瑞�N新能源科技有限公司</t>
  </si>
  <si>
    <t>新能源 机械/设备/重工</t>
  </si>
  <si>
    <t>五险一金 弹性工作 补充医疗保险 绩效奖金</t>
  </si>
  <si>
    <t>岗位职责： 1、 负责整个项目上位机软件部分的研发和调试，包括程序架构、流程图、程序设计、调试； 2、 实时跟踪项目进度，设备出货后软件维护，版本更新； 3、负责一些研发实验的设计和测试； 4、到客户现场调机或者排查设备和软件故障。 任职资格： 1、大专及以上学历，自动化行业软件设计工作3年以上经验； 2、独立完成过至少两个自动化项目，多分站多设备联调； 3、熟练使用LABVIEW编程工具，精通VB\C++\C#等语言，精通主流数据库编程； 4、熟悉各种工控通讯协议，熟悉工业设备通讯组网，熟悉远程操作编程； 5、有PLC设计经验优先； 6、有MES系统研发或数据对接经验者优先； 7、有ABB、KUKA、YAMAHA机器人编程调试经验者优先； 8、服从加班和出差安排。</t>
  </si>
  <si>
    <t>运动控制开发工程师</t>
  </si>
  <si>
    <t>深圳市飞速精密模具有限公司</t>
  </si>
  <si>
    <t>大连信雅达软件有限公司</t>
  </si>
  <si>
    <t>原材料和加工 医疗设备/器械</t>
  </si>
  <si>
    <t>晋升机制 五险一金 补充公积金 餐饮补贴 带薪年假</t>
  </si>
  <si>
    <t>五险一金 定期体检 员工旅游 交通补贴 餐饮补贴 加班补助</t>
  </si>
  <si>
    <t>杭州立测科技有限公司</t>
  </si>
  <si>
    <t>1、2年以上 Web 前端工作经验，熟练掌握 HTML5/CSS3/JavaScript 相关技能；应届生也可。 2、有较强的 JavaScript 编写能力，熟练使用 Zepto/JQuery/Bootstrap 等前端框架，有vue、react框架开发经验优先； 3、充分了解 Web 标准，熟悉浏览器规范和兼容性； 4、良好的编码习惯，代码结构清晰、命名规范、逻辑性强； 5、有责任心、优秀的团队合作精神、良好的沟通表达能力； 6、熟悉 webpack/eslint 等工具。</t>
  </si>
  <si>
    <t>五险一金 项目奖</t>
  </si>
  <si>
    <t xml:space="preserve">岗位职责： 1、根据产品开发进度和任务分配，完成开发和维护工作 2、参与项目需求分析，进行软件功能模块的设计编码工作 3、撰写软件相关的技术文档 任职要求： 1、 理工类专业全日制统招专科或以上学历 2、至少熟悉MSP430，51、PIC、AVR、STM32、ARM芯片中的一种，熟悉嵌入式C语言编程 3、2年以上8/16/32位嵌入式软件开发工作经验 4、熟悉C++/C#语言，有良好的编码风格 5、至少有过一个完整的项目开发经验 6、了解产品开发流程，一定的中英文阅读能力 7、有较强的沟通和动手能力 良好的团队合作意识。 五险一金 </t>
  </si>
  <si>
    <t>深圳市华商联物流报关有限公司</t>
  </si>
  <si>
    <t>五险一金 通讯补贴 专业培训 定期体检 年终奖金</t>
  </si>
  <si>
    <t>Java开发工程师 (职位编号：003)</t>
  </si>
  <si>
    <t>广东飞和信息科技有限公司</t>
  </si>
  <si>
    <t>Unity开发工程师(AR/VR方向） (职位编号：1)</t>
  </si>
  <si>
    <t>怪星球科技（深圳）有限公司</t>
  </si>
  <si>
    <t>岗位要求 1、大专以上学历，有Java开发经验者优先； 2、熟悉Struts、Hibernate、iBatis，Spring、Junit、Maven等开源框架或工具； 3、熟练使用主流数据库（Oracle、MySql ）； 4、熟悉应用服务器（Jboss、Tomcat、Jetty等）； 5、精通数据结构和常用算法编程；了解网络编程，了解MVC系统架构； 岗位职责 1、负责Java程序开发； 2、根据公司产品的版本管理规范，完成所负责项目的服务器代码的版本归档、版本变更、版本发布工作； 3、负责处理线上版本紧急技术问题，线上版本bug处理； 4、负责服务器系统布署，指导客户软件系统上线。 薪资福利 1、工资：面议+项目奖+年终奖 2、社保 3、团队旅游奖励 4、双休+带薪年假</t>
  </si>
  <si>
    <t>五险一金 弹性工作 股票期权 绩效奖金</t>
  </si>
  <si>
    <t xml:space="preserve">岗位职责： 1、快速准确的理解策划案，负责AR产品的逻辑实现 2、负责协同策划，持续优化改善软件 3、具有非常强的逻辑思维能力，完成程序编程，跟踪产品效果，在计划时间内完成项目开发  任职要求： 1、专科及以上学历，热爱AR，有1年以上Unity相关工作经验 2、熟悉Unity，ARKit和ARCore,Vuforia等主流AR引擎的架构与设计思路； 3、熟悉3D引擎原理； 4、熟悉 Unity 应用开发流程，对 AR、VR视频录制熟悉； 5、熟悉iOS及Android开发平台及与Unity结合及通信； 6、熟练掌握C/C#，阅读过开源3D引擎源代码者优先； 7、了解3D引擎中的常用技术，如渲染、投影变换、碰撞检测、LOD等； 8、有较强数据结构和算法设计能力； 9、拥有线上AR项目或户外AR或游戏项目开发经验者优先； 10、有外包团队联合开发经验者优先； </t>
  </si>
  <si>
    <t>中付支付科技有限公司</t>
  </si>
  <si>
    <t>五险一金 员工旅游 出国机会 专业培训 绩效奖金 节日福利 加班补贴 周末双休</t>
  </si>
  <si>
    <t>岗位要求： 1、大专以上学历，5年以上软件项目开发经验； 2、能够熟练使用C#asp.net语言开发程序； 3、熟悉多线程，高并发，负载均衡技术； 4、良好的语言表达能力，良好的编码习惯，以及撰写开发文档； 5、可以合理评估小型项目开发周期，控制项目开发进度； 6、熟练掌握ASP.NET、WinForm、C#、vb、JS、WCF、Remoting、HTML、JQUERY等技术，熟悉、TCP/IP通讯方式，熟练基于Oracle、SqlServer等数据库的应用系统研发。</t>
  </si>
  <si>
    <t>Developer（开发人员）</t>
  </si>
  <si>
    <t>深圳赛辉贸易有限公司</t>
  </si>
  <si>
    <t>贸易/进出口 服装/纺织/皮革</t>
  </si>
  <si>
    <t xml:space="preserve">岗位职责： 1.负责自营电商交易平台的需求分析，架构优化，模块设计，代码编写及测试； 2.持续维护及优化自营电商交易平台，确保平台的可靠性及稳定性； 3.公司其它系统的维护与集成。  岗位要求： 1.计算机相关专业，大专或以上学历； 2.精通.NET Framework, C#, VB.Net, PHP, Python, Node.js 一种或多种； 3.有Magento (麦进斗) 或相关电子商务系统开发经验者优先； 4.具有较强逻辑思维能力，英文读写良好；   </t>
  </si>
  <si>
    <t>深圳市巨沃科技有限公司</t>
  </si>
  <si>
    <t>五险一金 补充医疗保险 员工旅游 绩效奖金 年终奖金 定期体检 周末双休 节日福利</t>
  </si>
  <si>
    <t>岗位职责： 1、 熟悉各产品、项目及业务流程。 2、 项目的沟通管理，确保实施、售后、产品所提的需求准确传达并确保沟通的结果有效。 3、 评审项目，按优先级排期，并确保任务的分解满足10小时工作包原则。 4、 估算活动资源、创建WMS其中包含Wince、Denso、,Android，CS，服务端。 5、 C/S底层框架搭建，服务端的调整。 6、 Wince、PDA以及CS业务的实现。 7、 SQL开发编写与维护。 8、 根据公司技术文档规范编写相应的技术文档。 9、 协助完成项目的测试、系统交付工作，对项目实施提供支持。  任职要求： 1、本科及以上学历，计算机相关专业，1年以上相关行业工作经验。 2、精通.Net(C#)C/S、Winform应用程序开发。 3、能独立开发webservice/WCF程序，了解socket编程。 4、熟悉sql server数据库，熟悉sql语言和存储过程开发。 5、有较强的沟通协调能力、学习能力和责任心，代码书写规范，工作思路条理清晰。 6、具良好的团队合作精神、敬业精神，能承受高强度的工作压力。 7、有仓储管理软件从业3年以上工作经验优先。</t>
  </si>
  <si>
    <t>深圳市富云帝科技有限公司</t>
  </si>
  <si>
    <t>TCL - H5前端开发工程师</t>
  </si>
  <si>
    <t>深圳市顶尖传诚科技有限公司</t>
  </si>
  <si>
    <t>五险一金 绩效奖金 年终奖金 出国机会 包吃包住 节日福利</t>
  </si>
  <si>
    <t>岗位职责： 主要负责新项目软件开发及已有项目软件维护. 3、3年以相关工作经验； 4、能阅读英文文档； 5、逻辑思维能力强，能接受出差.</t>
  </si>
  <si>
    <t>五险一金 补充医疗保险 员工旅游 专业培训 绩效奖金 免费班车</t>
  </si>
  <si>
    <t>JS开发工程师</t>
  </si>
  <si>
    <t>岗位职责： 1、微信公众号、小程序H5页面开发工作； 2、移动端APP（android和ios）混合应用的页面开发； 3、基于ES5\6标准的html5前端页面开发； 4、配合后台工程师一起研讨技术实现方案，进行应用及模块整合; 5、能够理解基础需求和UI设计并进行分析，设计出符合用户使用习惯的前端操作界面，优化前端用户操作体验。 任职要求： 1、本科以上学历，2年以上工作经验； 2、精通原生JS，了解基础对象类型及其差异，原型链，作用域，闭包等概念； 3、熟练掌握HTML5, CSS3，并熟悉主流浏览器之间的差异性； 4、熟练使用JavaScript语言，能根据要求撰写高性能的JavaScript代码，熟悉ajax技术原理，熟练使用各种JavaScript调试工具； 5、熟练掌握AJAX相关技术,并有实际应用开发经验，了解前端MVC设计模式，至少掌握React,Vue, Angularjs等主流的前端开发框架中的一种； 6、熟悉前后端联调模式并能很好的使用各种前端开发工具及其环境配置； 7、至少熟悉VueJS、AngularJS、ReactJS中的一种开发技术，熟悉 Electron， Nodejs，Webpack，有过webGIS相关开发经验优先。</t>
  </si>
  <si>
    <t>深圳市正集源网络科技有限公司</t>
  </si>
  <si>
    <t>五险一金 出国机会 专业培训 股票期权 弹性工作</t>
  </si>
  <si>
    <t xml:space="preserve">1. 负责网站和移动端产品的开发工作，能使用 JavaScript 实现高性能的交互效果； 2. 能够根据产品需求，熟练运用 (x)HTML,CSS 产出兼容于目前主流浏览器的前端页面； 3. 负责相关产品的需求以及前端程序的实现，提供合理的前端架构 4.有C#开发经验优先 专业要求： 1、2年以上相关工作经验 2、 .NET平台B/S架构开发经验，能够独立进行模块的开发工作 3、熟悉微软平台技术：APS.NET、c#4.0、SQL Server2008/2012、ISS、Oracle 4、熟悉主流Web技术： Web Services、XML、JavaScript、Ajax 5、熟悉主流前端开发技术：bootstrap、HTML5等 6、善于沟通，有较强的责任感和团队精神，工作细致认真 7、具有独立的思考、解决问题的能力 8、有上进心 </t>
  </si>
  <si>
    <t>深圳市颖网科技股份有限公司</t>
  </si>
  <si>
    <t>【岗位职责】
1、负责根据策划要求，与后台，数值和美术一起协作，完成相关的软件功能开发；
2、使用Unity3D开发场景各项交互功能、UI界面；
3、使用Unity协助进行UI逻辑，产品逻辑开发，实现设计需求 任职要求：
1、计算机相关专业毕业，本科及以上学历;
2、2年以上U3D开发经验
3、熟悉C/C++，java，C#任何一种开发语言，熟悉基本算法和数据结构；
4、熟悉Unity3D引擎架构设计，熟悉Unity3D NGUI等插件，熟悉UI框架
5、熟悉Unity3d的图形渲染，图集，资源管理，性能分析等模块；
6、熟悉网络协议，掌握Unity下的网络通信编程
7、思维活跃，具有严谨的逻辑推理能力；
8、责任感强，工作认真负责，富于团队精神和敬业精神以及独立解决问题的能力；</t>
  </si>
  <si>
    <t>Java高级开发工程师（急聘）</t>
  </si>
  <si>
    <t>深圳市兆航物流有限公司</t>
  </si>
  <si>
    <t>交通/运输/物流 物业管理/商业中心</t>
  </si>
  <si>
    <t>五险一金 补充医疗保险 绩效奖金 年终奖金 弹性工作 领导好</t>
  </si>
  <si>
    <t>任职要求： 1、本科以上学历，计算机、软件、信息等专业； 2、熟练掌握JavaWeb开发，理解MVC开发模式，熟练使用springMVC，熟练软件架构； 3、2年以上相关软件开发经验优先。 4、对前端有一定的处理能力，包括CSS、JS、bootstrap的使用； 5、熟悉Mysql数据库，熟练使用视图、索引、存储过程、触发器等技术。 6、熟悉多线程的开发、设计模式、缓存技术、Socket通信原理。 7、有责任心、执行力强，有团队精神。 岗位职责： 1、参与核心代码的设计和开发工作，参与设计评审； 2、负责验证小组成员的工作成果和编码质量，负责小组成员的培训和培养； 3、审阅项目代码评估项目风险，参与各项目和产品的开发过程分析，撰写相关技术文档； 4、实时反馈工作成效，解决工作问题。 工作地址： 广州市番禺区东环街番禺大道北555号番禺节能科技园内天安科技产业大厦1座1003 公司网址： www.fanxan.com</t>
  </si>
  <si>
    <t>任职要求： 1、计算机及相关专业大专及以上学历 2、3年以上基于.Net[C#]平台持续开发经验，精通Visual Studio2010及以上版本环境开发，有架构设计经验优先 3、有2年及以上BS架构的网站开发经验，熟练Java Script、jQuery、Ajax使用，有Web Api接口开发经验，熟练MVC开发和三层开发架构； 4、有Redis、Mq消息处理使用经验； 5、熟练掌握C#中多线程编程技术，熟练反射、委托、接口、抽象、多态等面向对象的开发； 6、熟悉SQL Server和Oracle等数据库技术，熟练存储过程、视图等数据库脚本，具备一定的数据库性能优化知识； 7、有大型软件平台开发实施经验以及源代码管理软件验者优先； 开发产品：公司内部仓储管理系统（wms）、运输管理系统(tms)  上班地点：深圳福田保税区市花路长富金茂大厦(CFC)1号楼15层</t>
  </si>
  <si>
    <t>酒店旅行社渠道运营</t>
  </si>
  <si>
    <t>深圳市道旅旅游科技股份有限公司</t>
  </si>
  <si>
    <t>上海模具技术研究所有限公司</t>
  </si>
  <si>
    <t>周末双休 带薪年假 五险一金 绩效奖金 全勤奖 节日福利 专业培训</t>
  </si>
  <si>
    <t xml:space="preserve">1.负责管理已有的渠道或新项目运营上线，负责相关商务协调和需求对接。 2.分析研究分销市场销售量，优势资源，促销推广，合作模式等，持续对运营数据进行分析和挖掘，完成公司销售目标。 3.针对供应商、销售渠道服务质量存在的问题，及时发现并监督落实改进。 4.对接客服、技术以及财务等相关工作，负责渠道运营中突发事件的决策和处理。 岗位要求： 1.本科或以上学历，2年以上工作经验。 2.对数据敏感，有较强的数据分析能力，逻辑清晰。 3.具备较强的团队协作和良好的沟通和语言表达能力。具有责任心，学习能力强，适应能力强，熟悉office软件使用操作。 4.有OTA相关经验优先，有C#语言基础优先。 </t>
  </si>
  <si>
    <t>Java中级级开发工程师</t>
  </si>
  <si>
    <t>广州朗尊软件科技有限公司</t>
  </si>
  <si>
    <t>机械/设备/重工 学术/科研</t>
  </si>
  <si>
    <t>五险一金 交通补贴 餐饮补贴 定期体检 绩效奖金</t>
  </si>
  <si>
    <t>深圳欧斯普瑞智能科技有限公司</t>
  </si>
  <si>
    <t xml:space="preserve">1、负责公司产品Web前端系统的功能开发、调试与维护，根据需求方案以及前端框架进行完成页面原型； 2、精通JavaScript，HTML5，CSS3等基本Web开发技术，对前端性能优化有相关经验； 3、熟悉主流Angular框架，有实际的Angular项目经验； 4、至少了解一种Server端语言（Java或.net); 5、具有良好的编码规范能力，熟练掌握多种软件设计模式，善于思考，具有良好的独立解决问题的能力，具有良好的团队合作精神； 6、计算机或相关专业，专科以上学历，至少三年前端经验； 7、具有工业互联网开发经验者优先。 </t>
  </si>
  <si>
    <t>专业培训 餐饮补贴 弹性工作 定期体检 绩效奖金 年终奖金 股票期权 员工旅游 五险一金</t>
  </si>
  <si>
    <t>岗位职责： 1. 主要负责应用软件开发； 2. 能够依据概要设计独立进行详细设计及编码； 3. 能够评估软件使用性能并对软件设计人员提供有益的建议； 4. 设计软件单元/模块/产品； 5. 编码软件单元/模块/产品； 6. 能够实施单元测试和模块级测试； 7. 掌握一种或多种配置管理工具的使用； 8. 参与软件设计和代码评审或复审 9.协助质量管理人员落实质量保证措施 岗位要求： 1.必须有3年以上java开发经验，具有一定互联网开发经验； 2.熟悉Java语言、精通JQuery、SprintMVC、Mybatis等技术及机制，熟悉J2EE规范； 3.熟悉基于jsp、html、javascript、AJAX等界面展现层的应用 4.熟悉MVC模式开发过程，熟练掌握 Spring、Struts、Hibnate等常用java开发框架 5.了解J2EE技术构架、理解主流开发框架； 6.熟悉常用数据库，如：MySQL、Oracle、DB2、Sql Server等 7.交流沟通能力强，团队合作与协调能力强，学习能力强； 8.具备高度责任心，工作认真，踏实，积极主动，能在较大的压力下保持良好的工作状态； 9.本科以上学历，能力突出者可放宽学历要求；</t>
  </si>
  <si>
    <t>五险 员工旅游 交通补贴 餐饮补贴 通讯补贴 年终奖金 弹性工作 绩效奖金</t>
  </si>
  <si>
    <t>工作内容： 1、项目需求分析，风险评估，软件结构设计，编码实现，调试和维护 2、配合硬件产品，开发合适的数据接口软件及相关通讯设备的选型、应用； 3、配合新产品的推广和使用，开发相关配套上位机软件，实现对系统的监控与维护； 4、具有较强的沟通能力，能够和其他团队成员协作共同完成任务； 5、服从公司的工作安排，能够适应加班以及一定时间的出差  岗位要求： 1、本科以上学历，计算机、自动化相关专业 2、掌握VS开发环境，熟悉C/C++/C#任意一种编程语言，熟悉MFC/WinForm开发； 3、掌握串口及Socket编程,熟悉ACCESS/SQLSERVER/ORACLE等至少一门数据库的应用； 4、熟悉多线程、界面开发、STL等基本技术； 5、了解自动化设备上位机软件的开发与调试经验者优先、有接触过机器视觉编程优先； 6、具备良好的英文阅读理解能力、有良好的学习能力和开发文档编写能力，有良好的代码编写风格。</t>
  </si>
  <si>
    <t>深圳世标检测认证股份有限公司</t>
  </si>
  <si>
    <t>五险一金 餐补 包住宿 节日福利</t>
  </si>
  <si>
    <t>岗位职责： 1.  负责公司信息系统的维护和系统软件的第二次开发； 2.  负责公司信息系统的培训工作； 3.  负责OA等系统的实施、测试、开发和日常维护工作； 4.  对工作充满激情、团队协作能力强。  任职要求： 1.大学专科及以上学历，计算机或软件等相关专业； 2.熟悉C#，C++或LABVIEW开发语言； 3.精通My SQL，Oracle，Sql，Server其中一种以上的数据库开发、存储过程编写; 4.熟悉WebSphere/WebLogic/JBoss/Tomcat等J2EE应用服务器； 5．具有规范化，标准化的代码编写习惯；  6.较好的英文文献阅读以及表达能力。</t>
  </si>
  <si>
    <t>软件工程师/C++/视觉(江苏常州)</t>
  </si>
  <si>
    <t>带薪年假 五险一金 包三餐 全勤奖 节日福利 内部培训 晋升空间大 领导优秀 提供住宿 年终奖金</t>
  </si>
  <si>
    <t>岗位职责： 1、设备的PC控制程序的编写与调试工作； 2、研发属于自己的视觉系统； 3、单机设备的操作界面设计开发； 4、整线的上位机集体监控界面的设计和控制； 5、各种生产数据的上传和集中管理工作； 6、与客户工厂生产管理系统的对接工作。 任职资格： 1.  大学本科以上学历，计算器/电子/电机/自动化/讯息工程,相关专业为佳 2、工程师无需设备经验/资深工程师三年/课长五年工作经验； 3、至少使用过VB/C/C++/C#其中一个程序语言开发过软件或至少使用过C/C++/C#/Python其中一个程序语言开发过软件 4、电脑技能 (WORD, EXCEL, POWERPOINT,组装与维修)； 5、语言表达能力、工作条理及逻辑性； 6、多线程程序开发经验； 7、有视觉系检测系统eVision/NI/MIL/Halcon/Open CV/Cognex经验优先； 8、有轴卡运动控制如ACS/固高/研华/凌华轴卡经验或有CCD影像系统开发经验，具备良好的编程功底，掌握数值计算、数值分析、数据结构等基础知识经验优先； 上班地点：江苏常州</t>
  </si>
  <si>
    <t>移动端应用开发工程师</t>
  </si>
  <si>
    <t>北京东方金鹰信息科技股份有限公司</t>
  </si>
  <si>
    <t>BA/需求分析师</t>
  </si>
  <si>
    <t>深圳融天云科软件技术有限公司</t>
  </si>
  <si>
    <t>五险一金 交通补贴 弹性工作 绩效奖金 外包</t>
  </si>
  <si>
    <t>五险一金 餐饮补贴 年终奖金 定期体检 做五休二 节日福利 通讯补贴 带薪年假 商业意外险</t>
  </si>
  <si>
    <t>岗位职责： 1、负责各类需求的管理及追踪。 2、负责用户问题的受理及跟踪解决； 3、与客户进行技术、需求交流并提供解决方案，协助系统的业务推广； 4、参与系统测试，确保开发的产品满足需求。 岗位要求： 1、 正规大学本科或以上学历，3年或以上工作经验； 2、 两年以上需求开发及实施经验，熟悉人力资源管理信息系统者优先； 3、 有JAVA或C# 3年或以上经验，具备独立编写、调试代码的能力，熟悉Oracle或MAYSQL，能熟练编写脚本或存数过程； 4、 性格开朗、思维缜密、沟通良好、责任心强，可接受阶段性高强度工作压力； 5、 良好的表达能力、组织和写作能力；</t>
  </si>
  <si>
    <t>岗位职责： 1、使用一种流行的跨平台开发框架进行移动应用开发；能够独立完成iOS、Android应用的开发工作； 2、热爱前端，精通html5、css3、javascript、nodejs、vue 等前端开发技术，熟悉常用前端框架； 3、和前端、后端工程师一起研讨技术实现方案，进行应用及系统整合； 4、持续对产品开发流程进行改进与优化，提高开发能力和效率，并能通过技术提升用户体验和可用性。  任职要求： 1.、计算机、电气工程、电子、自动化相关专业，本科及以上学历；2年以上工作经验； 2.、有深度参与实际应用的手机App项目经验，或者有独立开发手机APP的经验； 3.、熟悉微信小程序、微信公众号开发。 4、熟悉HTTP、webservice通信，消息推送； 5、具有良好的承压能力，能够以一个积极的心态正确面对工作。</t>
  </si>
  <si>
    <t>星辉储运（深圳）有限公司</t>
  </si>
  <si>
    <t>带薪年假 五险一金 全勤奖 节日福利 专业培训 高温补贴 年度旅游 年终奖金</t>
  </si>
  <si>
    <t xml:space="preserve"> 1.负责公司管理系统的开发整合及维护；  2.及时协调和处理系统运行过程中出现的各种问题，确保系统及设备正常运行；   职位要求：  1.计算机相关专业大专以上学历，1年以上IT工作经验；  2.熟悉使用计算机程序设计语言C#，ASP.NET等进行编程；  3.熟悉SQL Server数据库开发和维护；  4.学习能力强，较好的沟通和协作能力，具备良好的服务意识；  公司福利：  1、此岗位实行大小周，每天8小时， 8：00-12：00    13：30-17：30  2、试用其内即为员工缴纳社会保险及住房公积金；  3、按国家规定享受法定节假日，另享受年假（需工作满1年）、婚假、产假、陪产假、丧假、带薪病假（满1年享受6天全薪）等假期；  4、公司设年终奖；  5、有工会，享中秋节、春节等福利及不定时的集体活动；  6、每年至少一次的集体旅游；  7、公平的培训及晋升机会；     </t>
  </si>
  <si>
    <t>WEB端爬虫分析工程师（IT）</t>
  </si>
  <si>
    <t>深圳市豪恩声学股份有限公司</t>
  </si>
  <si>
    <t>五险一金 员工旅游 通讯补贴 弹性工作 专业培训 年终奖金 餐饮补贴 交通补贴</t>
  </si>
  <si>
    <t>岗位职责： 1.负责爬虫引擎核心功能开发及优化、架构设计、系统规划，以及爬虫技术的技术调研； 2.负责大数据的数据采集与爬取、解析处理、入库及备份等数据日常工作； 3.负责数据的清洗、整理、整合及合并等工作； 4.破解反爬机制，优化爬虫路由调度策略，同时负责反爬策略的设计及优化； 5.负责高性能爬虫系统的后台监控、报警模块的开发。  岗位要求： 1.熟练使用ava 、C#、.Net、Go其中一种编程语言，熟悉至少一种脚本语言，如shell、python进行工作； 2.熟悉爬虫的设计及实现流程，有互联网数据抓取及爬虫经验；
3.熟悉缓存数据库redis,关系型数据库mysql、Oracle等，非关系型数据库MangDB；
4.了解各种Web前端技术，包XHTML/XML/CSS/JavaScript/AJAX等；
5.了解文本分类、统计分析、自然语言处理、机器学习算法等技术；
6.熟悉反爬虫机制并有对应的破解方案；
7.有大数据相关开发经验者优先，熟悉分布式计算，有多线程、分布式、网络数据抓取及处理经验优先。</t>
  </si>
  <si>
    <t>.net软件开发</t>
  </si>
  <si>
    <t>深圳市华杰电子商务有限公司</t>
  </si>
  <si>
    <t>五险一金 弹性工作 专业培训 绩效奖金</t>
  </si>
  <si>
    <t>C/S方向 岗位职责： 1.依据公司项目需求，参与产品研发技术方案的制订与讨论； 2.进行软件详细设计和编码实现，确保安全、质量和性能； 3.维护和升级现有软件产品，快速定位并修复现有软件缺陷； 4.配合项目经理完成相关任务目标。  任职要求： 1.大专以上学历，计算机相关专业，2年以上.net 项目开发经验； 2.精通C#语言，winform 等技术； 3.熟悉.Net framework 4.0 及以上版本 ，熟练使用SVN； 4.熟悉ASP.net MVC、wapAPI、wcf、Entity Framework（以及调试）等技术； 5.熟悉关系型数据库使用、设计，能编写高性能T-SQL语句、存储过程等； 6.了解电商运营模式；  公司为员工提供（福利待遇）： 1、免费提供四个月住宿：有热水器、空调、床、衣柜、书桌等及独立洗手间； 2、完善的调薪机制：正式员工，每年享有年度调薪机会； 3、完善的培训体系：良好的内、外部培训机制，为每一位员工实现和成就自我创造条件； 4、完善的保险制度：五险+公积金，从入职之日起即为员工购买五险一金； 5、弹性的工作时间：9:00-12:30,14:00-18:00（弹性半小时），每天7.5小时，大小周，其中小周周六时间短：10:00-16:30； 6、规范的假期制度：法律规定的公休假日及婚假、产假等法定休假，皆按法定休假； 7、下午茶生日会：享受每两周一次下午茶，以及丰富多彩的生日会； 8、公司有足球队、篮球队、羽毛球队、舞蹈队以及各种语言角，设有乒乓球、台球、跳跳床健身设备； 9、公司发展极其迅速，明年翻倍扩展，具备强大的影响力和品牌知名度，为员工提供广阔的成长空间； 10、舒适、宽松的办公氛围，年轻化，90%为80末90后，只要有态度有能力，晋升机会极大；</t>
  </si>
  <si>
    <t>高级程序员</t>
  </si>
  <si>
    <t>深圳市神州通投资集团有限公司</t>
  </si>
  <si>
    <t>网页设计师――移互创新部</t>
  </si>
  <si>
    <t>多元化业务集团公司 通信/电信/网络设备</t>
  </si>
  <si>
    <t>周末双休 五险一金 交通补贴 餐饮补贴 员工旅游 通讯补贴 绩效奖金 定期体检</t>
  </si>
  <si>
    <t>岗位职责： 1.       负责系统重构，实现现有系统支持SaaS。 2.       负责系统容器化，从.net 4.5迁移到.net core跨平台支持。 3.       负责系统工作流驱动开发：工作流设计器（html5）、工作流驱动引擎。 4.       负责系统性能优化、缓存、负载均衡。 5.       负责业务后台web api接口提供。  任职资格： 1.       性别不限，本科及以上学历，计算机、软件工程相关专业毕业。 2.       5年以上相关岗位工作经验，能独立开展项目设计和开发工作。 3.       熟悉.net 4.5 .net core，c#有实际项目迁移经验优先。 4.       对Docker、K8S、EF、WF、Redis、Cache架构方面的设计和开发有项目经验。 5.       对前后端分离,ASP.net mvc，开发设计和部署有相关经验。 6.       对vue、webpack、html5前端开发有一定的了解。 7.       对新技术有强烈的学习欲和能力，有敏锐的观察能力，能提出问题和解决方案，具备良好的沟通和文档能力。</t>
  </si>
  <si>
    <t>高级ASP.NET工程师</t>
  </si>
  <si>
    <t xml:space="preserve">工作职责： 1、负责广东电信党员远程教育平台的日常运营支撑设计任务； 2、负责广东电信ITV行业应用部分EPG设计、移动端设计、网页设计等任务； 3、负责临时新增设计任务，与客户保持及时沟通； 岗位要求： 1、精通各种网页及美术方面的应用软件，包括Photoshop，Coreldraw，Illustrator，Dreamweaver等。 2、熟悉 Html、Div+css、JavaScript等，懂VUE.js优先。 3、美术、设计等相关专业本科或以上学历。 4、三年以上相关专业工作经验、有优秀的艺术素养。 5、熟悉网站建设、网络广告、网站专题建设等工作。 6、有移动端设计经验者优先。 7、具备优秀的网站整体策划、设计能力,有丰富的网页设计经验。 8、熟练处理CSS与IE6、IE7、IE8、FireFox等浏览器兼容问题。 9、有较强的平面设计感觉及良好的美术基础、审美能力和创意，色彩感强；思想敏锐活跃,具有丰富的视觉创作经验和独到的审美修养。 10、创新意识强， 有良好的学习能力、沟通能力和领悟能力，能够承受较大的工作压力。 11、有良好的团队合作意识，耐心、诚恳，有强烈的责任心和积极主动的工作态度； 有良好的团队合作意识，耐心、诚恳，有强烈的责任心和积极主动的工作态度。 </t>
  </si>
  <si>
    <t>深圳市德诚达物流有限公司</t>
  </si>
  <si>
    <t>五险一金 员工旅游 股票期权</t>
  </si>
  <si>
    <t xml:space="preserve"> 1. 参与制定和调整项目结构； 2. 参与项目需求分析和系统设计； 3. 完成核心模块的设计、编码、测试以及相关工作； 4. 参与代码设计、审核和检查； 5. 参与系统稳定性、性能和扩展性调试； 6. 负责物流信息化平台的开发。  任职资格： 1、全日制大专以上学历，3年以上B/S架构软件实际开发经验，在中、大型项目中承担主要开发角色； 2、精通net Framework，CS和B/S模式开发，熟练掌握.NET、C#、Asp.net、Asp.net MVC、Web Api、XML等开发技术； 3、熟悉常用框架MVC、IOC等，能够灵活运用在项目开发工作中； 4、了解JavaScript/Html5/CSS3，Angurlarjs，JQuery，等UI相关技术； 5、熟悉数据库MySQL或SQL Server，拥有优秀的数据库设计能力，能够熟练的使用存储过程，表索引的创建，有大规模数据处理与优化经验者优先； 6、了解Web应用的性能瓶颈和调优方式。了解数据库设计及性能调优技巧； 7、具有良好的编程习惯，团队合作能力，沟通表达能力，善于学习，勇于解决开发中遇到的任何问题。具有一定撰写设计文档的能力。</t>
  </si>
  <si>
    <t>周末双休 带薪年假 五险一金 节日福利 高温补贴 补充医疗保险 员工旅游 定期体检</t>
  </si>
  <si>
    <t>深圳市顺点财务顾问有限公司</t>
  </si>
  <si>
    <t>专业服务(咨询、人力资源、财会) 电子技术/半导体/集成电路</t>
  </si>
  <si>
    <t>五险一金 全勤奖 加班补贴 包吃包住</t>
  </si>
  <si>
    <t>（一）岗位职责： 1、负责公司产品平台的功能应用设计、二次开发与维护； 2、基于公司产品平台应用场景需求、功能细节设计，并按项目需求进行编码实现，确保项目的进度和质量； 3、独立完成系统分析文档和详细设计文档的撰写； 4、维护和升级现有软件应用场景，能在相关文档或者专家远程指导下快速定位并修复现有缺陷。 （二）任职要求： 1、计算机相关专业，有2年JAVA相关项目开发经验； 2、JAVA技术知识扎实，对各种开源框架如Spring、Hibernate/MyBatis、SpringMVC、Struts等掌握，至少熟悉一到两种，熟悉DOM、AJAX、Json、XML等常见技术, 3、熟练使用Oracle、Mysql、SQLServer数据库开发及SQL优化能力，有Memcached、Redis，RabbitMQ等经验者优先； 4、熟悉Linux/Unix系统的常用命令，有可视化项目开发经验优先考虑；  5、对技术有强烈的兴趣，喜欢钻研，具有自学能力和钻研精神，能自我扩充知识面，具备良好的主动性和责任感。</t>
  </si>
  <si>
    <t>岗位指责： 1. 新机种的软件设计和开发及维护。2. 自动化测试软件的设计与开发。&gt;3. 新机种的前期评估。&lt;&gt;4. 产品的测试规范编写。   要求： 1.经验，三年以上的实际开发项目经验。2.专业技能，有一点电子基础能看懂电路，精通C ，C++ ，C#，及能够快速使用MySQL，HTML（适应各种设备的数据展示）和PHP（可         以用其他语言代替）（能处理海量的测试数据）。3.能够熟悉51单片机会及了解ARM。4.能够操作Windows7以上的电脑硬件如（电源的充电状态，及进入休眠和唤醒，设备管理驱动状况）。5.能快熟操作R232，485，GPIB，Socket编程。</t>
  </si>
  <si>
    <t>深圳市中智盛安安全技术有限公司</t>
  </si>
  <si>
    <t>1. 负责stm32 cortex m系列驱动移植与应用程序设计、编码; 2. 参与需求分析，交互设计，共同完成产品功能制定和研发工作; 职位要求： 1. 通讯、电子及其相关专业，本科及以上学历，能熟练阅读英文文档; 2. 精通c语言，熟悉keil开发环境和嵌入式linux开发，有2年以上的智能家居产品开发经验优先; 3.具备软件设计、编码、调试和撰写文档的能力; 4.有产品开发意识,能独立完成产品软件设计. 5.能够读懂原理图,有一定的硬件调试经验。 6. 思路清晰，善于思考，良好的分析和独立解决问题的能力; 7. 工作认真负责，责任心强，具备良好的沟通协作能力。  RE：熟悉C#的优先</t>
  </si>
  <si>
    <t>软件系统架构师</t>
  </si>
  <si>
    <t>深圳市迅远科技有限公司</t>
  </si>
  <si>
    <t>五险一金 出国机会 绩效奖金 年终奖金 股票期权</t>
  </si>
  <si>
    <t>物联世界，RFID先行。作为RFID领域的领先企业，迅远科技已拥有全套RFID相关设备，技术能力及产品性能与世界一线厂商持平。 物端齐备，云端起步。公司计划开发云平台，结合公司在射频领域及硬件设备中已有的优势，打造软件平台+硬件设备的一体化物联网解决方案。 新的平台，新的领域，新的机遇！公司愿景远大，市场广阔蓝海，一切只为找到同为开拓者的你携手开创未来！  可给予股权激励！  主要职责：  1，负责公司软件平台的开发，制定系统总体规划，组织制定开发计划，确定系统架构和技术方案决策; 2、理解和分析客户业务需求，确定项目或产品的核心算法、技术路线; 3、负责产品架构分析，提出软件架构整体设计方案，数据库存储设计方案，软件功能模块划分等; 4、负责技术架构和技术方案的实施; 5、负责核心技术问题的攻关和系统优化，协助解决项目开发过程的技术难题; 6、配合项目的整体计划和安排，对技术人员进行技术培训和指导。  岗位条件： ?1、计算机或相关专业本科以上，8年以上相关工作经验; 2、具有互联网领域相关项目架构设计工作经验，对互联网业务以及技术有深刻的理解，良好的架构设计表达沟通能力和技术指导能力; 3、有深厚的技术研发背景，精通j2ee或C#及主流开源框架、web服务器、应用服务器、数据库高可用设计及性能评估机制; 4、熟悉大规模分布式系统架构，如负载均衡、缓存(redis)、网络存储、网络安全、数据库高可用等设计及性能评估机制; 5、精通面向对象的分析和设计技术，包括设计模式、UML建模等，有设计通用框架及模块的能力; 6、精通至少一种主流数据库（ORACLE、MySQL等），精通数据库集群技术； 7、精通高负载Web应用的关键技术，如容灾备份、负载均衡、集群、横向及纵向扩展; 8、具备对未来互联网业务以及技术的敏感性，具备较强的技术规划能力。</t>
  </si>
  <si>
    <t>北京中置科技有限公司</t>
  </si>
  <si>
    <t>做五休二 五险一金 节日福利 绩效奖金</t>
  </si>
  <si>
    <t>1．负责各种管理后台的前端开发工作； 2．与后端工程师协作完成前端相关需求，追求更好的PC、移动端页面体验； 3．持续的优化前端体验和页面响应速度，并保证兼容性和 执行效率；任职资格。 任职资格： 1．熟练掌握HTML5/CSS3/JavaScript/ES6相关技能； 2．有较强的JavaScript编写能力，能够使用原生JavaScript实现复杂功能和UI模块，掌握面向对象编程，函数式编程等思想； 3．精通vue2、vuex、vuerouter、webpack等技术； 4．熟悉sass、less优先； 5．充分了解Web标准，熟悉浏览器规范和兼容性； 6．熟练echarts图表等组件； 7．具备canvas优先； 8．熟练使用Git等版本控制系统。</t>
  </si>
  <si>
    <t>.net 开发工程师(深圳）</t>
  </si>
  <si>
    <t>南凌科技股份有限公司</t>
  </si>
  <si>
    <t>五险一金 餐饮补贴 绩效奖金 年终奖金 全勤奖 节日福利 弹性工作</t>
  </si>
  <si>
    <t>岗位职责： (1) 参与SDWAN需求分析 (2) 整理SDWAN系统业务逻辑 (3) 参与SDWAN数据库设计 (4) 开发SDWAN业务逻辑及API (5) 负责SDWAN系统部署  (1) C#开发5年以上工作经验 (2) 熟悉B/S,C/S架构，熟悉C#开发语言、ASP.NET、MVC、Winform、WebAPI、EntityFramework技术； (3) 熟悉MSSql、Mysql等数据库设计技术，熟悉编写存储过程； (4) 熟悉常用的设计模式和设计原则，有数据库设计实际经验； (5) 熟悉HTML、DIV、CSS、javascript、Ajax、Jquery等Web开发技术； (6) 熟悉.net core跨平台开发优先  我们有： 宽松的办公环境、NICE的部门团队、超长的带薪年假、真诚的员工关怀、职位晋升畅通。 20年沉淀的IT朝阳行业、正常购买五险一金，享受中餐补贴、全勤奖、绩效奖金、过节费等等， 团队活动丰富、年轻化部门成员。</t>
  </si>
  <si>
    <t>深圳卫宁中天软件有限公司</t>
  </si>
  <si>
    <t>4.5-6.5千/月</t>
  </si>
  <si>
    <t xml:space="preserve">岗位职责： 1.负责软件数据配置、培训、维护等工作； 2.解决客户提出的有关软件使用的疑难问题，正确引导客户，及时反馈用户意见、并跟踪问题的解决； 3.负责公司软件项目的售后维护服务和技术支持的工作，保证客户软件的正常使用； 4.负责系统实施、维护过程中产生的技术资料收集和整理； 5.能够适应出差； 6.完成项目经理安排的其他工作。  岗位要求： 1、计算机相关专业本科以上学历； 2、了解Java、C#、.NET等主流开发语言，熟悉Tomcat、JBOSS等应用服务器的环境安装，配置，日志收集； 3、有软件相关实施经验，熟悉Oracle、SQL Server等数据库操作; 4、有医疗行业软件产品、医院信息化系统实施维护经验优先； 5、乐观开朗，乐于沟通，较强的理解及表达能力，能与客户保持良好的合作关系； 6、具有较强的分析判断能力和良好的服务意识，工作认真，学习能力强；具有责任心和团队合作精神，能承受一定的工作压力； </t>
  </si>
  <si>
    <t>深圳市世纪联合创新科技有限公司</t>
  </si>
  <si>
    <t>五险一金 补充公积金 员工旅游 餐饮补贴 专业培训 出国机会 绩效奖金 年终奖金 弹性工作 股票期权</t>
  </si>
  <si>
    <t>岗位职责： 1. 负责web前端开发、调试维护及前端系统优化工作； 2. 负责前端交互设计和效果，提供优越的用户体验； 3. 与产品、设计、后端人员配合工作，深入理解后端架构，根据需求提供最优化的前端开发方案，能够独立完成前端开发工作； 4. 持续对web前端性能进行优化，有效解决浏览器兼容问题；  5. 前端前沿新技术的调研与研发； 任职资格： 1. 三年以上专职前端开发工作经验，计算机及相关专业，大专及以上学历。 2. 精通JavaScript、JQuery、Ajax. 3. 掌握多种前端技术，包括但不限HTML5、XHTML、JavaScript、DIV、CSS等。 4. 对用户体验、交互操作流程有深刻理解，在可用性、性能、浏览器兼容性等方面有高超的解决方法与实践能力。 5. 能熟练使用Vue.js，了解Web2.0标准，了解DOM,XML,JSON，node JS等技术。 6. 有Javascript图形组件库的使用经验更佳。如：D3 JS，WebGL。 7. 熟悉一门后端开发语言，如JAVA、C#等。 8. 工作敬业，具备良好的沟通能力、协调能力和团队协作能力。</t>
  </si>
  <si>
    <t>资深软件工程师</t>
  </si>
  <si>
    <t>深圳市创凯智能股份有限公司</t>
  </si>
  <si>
    <t>移动端APP开发工程师</t>
  </si>
  <si>
    <t xml:space="preserve"> 1.完成需求分析，完成系统设计，完成软件模块设计、软件代码的实现、调试和验证； 2.  对已有系统进行维护性开发及修正； 3.编写系统测试方案以及相关技术文档. 任职资格： 1.大学本科以上学历，电子信息，通信，计算机等相关专业， 2.3年以上相关行业工作经验， 3. 精通C/C++，C#; 熟悉数据库; 4.对面向对象有深刻的认识. 熟悉计算机图像处理 5.熟练使用VS平台（C#、WPF等）进行开发，熟练使用QT开发，具有QT界面程序开发和系统架构搭建经验; 6.熟悉QT跨平台开发;  熟悉python者优先。熟悉OpenGL。 7.学习能力强,有团队合作精神，易与人磨合;敢说敢做；能吃苦。 8.熟练使用电脑，办公软件。</t>
  </si>
  <si>
    <t>安胜旗信息咨询（深圳）有限公司</t>
  </si>
  <si>
    <t>职位信息 1、参与仓储物流、电商产品的前端架构设计和需求分析，包括PC及移动端，小程序。 2、理解并遵守设计规范，配合后台实现业务接口及数据交互。 3、参与系统设计，功能模块设计，前端功能开发。 4、编写规范化插件、模块，整理标准化页面、组件库，提高公司开发效率。 岗位需求： 1、熟悉使用各种前端技术，包括 HTML5、CSS、Javascript、Node.js ，会切图，熟悉页面架构及布局； 2、关注业界前端新技术，熟练使用Vue，AngularJS, jQuery, Bootstrap, EasyUI等多种框架； 3、精通常用的前端框架库，小程序原生开发，vue（加分项），mpvue,uniapp等（会uniapp的优先）； 4、熟练掌握AJAX，JSON，XML等方面知识，掌握JS对象管理机制； 5、优化与重构前端代码，并整理出可重用的代码模块 6、有强烈的责任心，工作积极主动，具有很强的沟通表达能力及团队合作精神。 7、至少有一个上线使用移动端项目开发经验，熟悉使用跨平台开发。</t>
  </si>
  <si>
    <t>五险一金 员工旅游 交通补贴 餐饮补贴 通讯补贴 出国机会 绩效奖金 年终奖金 专业培训</t>
  </si>
  <si>
    <t xml:space="preserve">1、可按期完成工作要求； 2、根据开发进度和任务分配，完成相应模块软件的设计、开发、编程任务； 3、进行编制项目文档和质量记录的工作； 4、维护软件使之保持可用性和稳定性。  任职要求 1.1年以上开发工作经验; 2.愿意转为前端开发； 2.熟悉SQLSERVER, ORACLE等主流数据库; 3.熟悉.NET、C#开发,熟悉MVC及三层架构;  </t>
  </si>
  <si>
    <t>Java软件开发工程师</t>
  </si>
  <si>
    <t>高亚科技（广州）有限公司</t>
  </si>
  <si>
    <t>深圳太辰光通信股份有限公司</t>
  </si>
  <si>
    <t>五险一金 定期体检 员工旅游 交通补贴 餐饮补贴 专业培训 年终奖金 团队活动 领导好 氛围活跃</t>
  </si>
  <si>
    <t xml:space="preserve"> 只要加入我们， 你的青春不再迷茫， 8M会点燃你的激情，照亮你的才华，实现你的抱负， 你的未来不是梦，让我们一起见证奇迹吧！   加入我们，你能得到什么？
- 开放式的办公环境，愉悦的工作氛围，不论资排辈，没政治斗争。
- 领导温文儒雅，团队之间友爱互助，淳朴得如兄弟，家人。
- 丰厚的薪酬待遇，完善的福利制度和培训机制，多样化的发展通道和晋升制度。
- 另外，我们这里美女帅锅如云。你将会与他们一起愉快的工作。  岗位描述： 1. 参与大型B2B/O2O网站平台产品的开发工作 2. 参与大数据相关的研发工作 3. 参与企业管理软件（8thManage）产品的开发工作，参与代码设计、编码、性能调试等工作； 4. 遵循公司的产品管理、项目管理和软件开发流程,在规定时间内提交合乎要求的产品； 5. 积极沟通，以确保团队及成员能够明确共同目标，并能进行良好的协调和合作。   任职资格要求： 1. 全日制本科学历，计算机相关专业，具备1年或以上Java软件开发经验者； 2. 熟悉JAVA语言、AJAX技术、JSP/Servlet/Java Script等技术； 3. 熟悉 Tomcat, Struts和Hibernate等开源框架； 4. 熟悉SQL Server或Oracle 数据库 5. 具有优秀的团队协作能力及责任心 6. 了解大型网站平台和大数据相关技术者优先   公司福利制度： 薪资结构： 正常工作时间工资+岗位津贴+餐补+交通补贴+年度考核绩效奖金+季度团队活动经费； 带薪假期： 5天8小时工作制；员工享有5-15天的带薪年假；每年12天带薪病假；国家法定节假日正常放假； 社会保险： 购买养老保险、失业保险、基本医疗保险、工伤保险、生育保险； 公积金： 按照国家规定为正式员工购买公积金； 绩效考核： 公司每年将结合市场薪酬水平、岗位调整、个人绩效考核的结果相应进行薪酬调整； 员工福利： 享有结婚贺金，生育贺金，年度健康体检，年度旅游，年会； 为丰富员工业余生活，每周五组织员工参加羽毛球活动； 其他事项： 可协助符合条件的员工办理户口及档案事宜。  如果您喜欢与优秀的人一起工作，请不要错过来挑战这些职位的机会！</t>
  </si>
  <si>
    <t>五险一金 员工旅游 交通补贴 通讯补贴 餐饮补贴 年终奖金 股票期权 弹性工作</t>
  </si>
  <si>
    <t>岗位要求 1、3年以上及以上工作经验，本科及以上学历，计算机或通信相关专业； 2、熟悉linux操作系统，有开发上位机软件的经历； 3、多种软件开发平台经验（C++，C#，Java/LabVIEW等至少用过两种）； 4、熟悉串口通信；熟悉网络通信 TCP/IP数据交互；熟悉SQL Server类数据库； 5、有手机端App编写开发经历优先考虑。 基本职责 1、linux系统下软件开发； 2、软件使用文档编写； 3、软件使用相关技术支持； 4、尝试手机App客户端的开发。</t>
  </si>
  <si>
    <t>信息安全工程师</t>
  </si>
  <si>
    <t>鼎铉商用密码测评技术（深圳）有限公司</t>
  </si>
  <si>
    <t>计算机软件 检测，认证</t>
  </si>
  <si>
    <t>五险一金 餐饮补贴 专业培训 定期体检 带薪休假 节日福利 提供公租房 年终奖金</t>
  </si>
  <si>
    <t xml:space="preserve"> 岗位职责: 1、承担或参与互联网、物联网、云计算、大数据、工业控制系统等领域安全技术研究和分析工作； 2、承担或参与信息系统安全测评、渗透测试、风险评估、安全体系建设咨询、安全事件应急处置工作; 3、跟踪国内外安全标准和动态，对严重安全事件进行快速响应; 4、参与部分安全工具与产品相关的研发工作。 5、完成领导交办的其他工作。 岗位招聘条件：
1. 全日制大学本科及以上学历，计算机或信息安全相关专业；
2. 对信息安全具备浓厚兴趣；
3. 可熟练使用Python/C /C#/Java语言之一进行开发；
4. 熟悉云计算、虚拟化、HPUNIX、AIX、SQL、Oracle等技术；
5. 熟悉主流安全产品配置和操作，具备故障处理、安全事件分析、配置处理等技术能力； 6. 熟悉风险评估技术、熟悉相关安全标准和规范，安全体系，具备信息系统安全风险评估、等级保护、分级保护项目实施经验；
7. 熟悉渗透测试步骤、方法、流程，熟练使用常用渗透测试工具；
8. 有良好的文字表达、文档能力和PPT撰写能力，熟悉文档规范化工作；
9. 善于学习，工作积极主动，逻辑缜密、表达清晰，具有良好的协作沟通能力和团队合作精神。  要求全日制本科及以上学历，投递时请留意，特别优秀者工薪面议。 享受五险一金（住房公积金按最高比例工资的12%缴纳）、带薪年假、免费体检、高标准就餐补贴、品牌小区公租房（远低于市场价的租金）、年终奖励、五休二等优厚的福利。   </t>
  </si>
  <si>
    <t>深圳市百翼网络科技有限公司</t>
  </si>
  <si>
    <t>五险一金 补充医疗保险 免费班车 员工旅游 专业培训 绩效奖金 年终奖金 弹性工作</t>
  </si>
  <si>
    <t xml:space="preserve">岗位职责： 1、根据电商平台的要求，独立完成相应模块的详细设计、开发、编程工作； 2、进行程序单元、功能的测试，查出软件存在的缺陷并保证其质量； 3、攻克电商平台技术难关，对技术领域具有强烈的学习欲望。 任职资格： 1、 大专及以上学历，2年以上ASP.NET、C#软件开发经验，熟练使用C#语言 2、熟练使用JavaScript，Jquery，AJAX，XML，HTML，CSS；有基于Ajax的应用开发经验 3、 熟练使用SQL Server数据库，能编写高效率的SQL语句和存储过程； 4、 熟练使用代码版本控制器，如vss、svn、git等； 5、具备良好的代码书写规范, 具备良好的学习和沟通能力,思维敏捷,善于沟通和团队协作； 6、具备良好的职业道德和工作态度,能够独立分析问题和解决问题,能承受较大的工作压力。  薪资福利： 1、 薪资待遇：底薪+绩效 2、五险一金：员工一入职，公司立即购买社保（养老、工伤、失业、医疗、生育保险）及公积金； 3、 带薪休假：员工依法享受法定有薪假期，另工作满一年的员工还可享受5天的带薪年休假； 4、 文娱生活：不定期组织各种文娱活动: 如乒乓球、羽毛球、篮球、拔河、趣味运动会、聚餐、K歌...... 5、 团队建设：每一季度各部门可申请部门活动经费自由支配，全公司每年还会举行大型团体户外活动: 如爬山、拓展、野炊、旅游等等； 6、 员工关怀：新员工试用期期间将会有一名导师带领你熟悉公司环境和工作，让你远离新人对前期环境的陌生和不适感；每半年度公司将进行全员性员工访谈，适时给予员工关怀； 7、 发展空间：公司拥有良好的技能培训、晋升机制和人性化的管理；对表现优秀的员工，公司将予以晋升；或经申请可调动至其他工感兴趣的岗位。 </t>
  </si>
  <si>
    <t>1 .负责移动端、PC端HTML5开发 2. 负责大屏项目前端开发 3 .负责微服务体系的前端开发与部署  任职要求: 1、精通JavaScript、HTML5、CSS VUE等技术， 2、对JS正则表达式能熟练运用， 3、熟练运用主流 JS库和开发框架，并深入理解其设计原理，如 Vue.js、ReactJS、Angular等，有Vue.js实战经验的并有复杂应用场景的开发经验； 4、大专以上学历，计算机软件技术相关专业，3年以上前端开发经验。</t>
  </si>
  <si>
    <t>深圳市方特斯网络科技有限公司</t>
  </si>
  <si>
    <t>五险一金 绩效奖金 节日福利 下午茶点 全勤奖 年度奖金 定期体检 带薪年假</t>
  </si>
  <si>
    <t>1.参与软件产品的需求分析、概要设计、编码等工作； 2.指导初级程序员和中级成员进行产品开发； 3.协助架构师编写主要功能和核心代码； 4.协助架构师解决关键问题和技术难题； 5.协助架构师整理业务数据表设计，数据库性能及结构优化；  【任职要求】： 1. 熟悉设计模式，理解面向对象编程的核心思想； 2. 本科及以上学历，3年以上C# .Net开发经验； 3. 熟悉SqlServer或MySql，熟悉Redis或MongoDB； 4. 精通ASP.Net平台企业级相关框架的应用与开发； 5. 有服务化系统架构、分布式系统、大数据量处理相关经验者优先； 6. 对技术有卓越追求、对系统性能优化有经验者优先； 7. 熟悉ServiceStack、ABP框架者优先；  【公司福利】： 优秀员工奖、绩效奖金、年度奖金，丰厚全勤奖 五类社会保险及住房公积金 年假、婚假等带薪假期 重要节日福利、下午茶 关注员工身心健康，每年公司组织体检、旅游，不定期户外娱乐、体育活动 宽敞、舒适的办公环境</t>
  </si>
  <si>
    <t>深圳市通程软件开发有限公司</t>
  </si>
  <si>
    <t>广东广新信息产业股份有限公司</t>
  </si>
  <si>
    <t>五险一金 餐饮补贴 定期体检 年终奖金 绩效奖金 员工旅游 出国机会</t>
  </si>
  <si>
    <t>五险一金 员工旅游 年终奖金 节日福利 住房补贴</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</si>
  <si>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 1、全日制统招本科或以上学历，有JAVA项目开发经验优先；2、了解JAVA及相关技术体系结构、熟练使用eclipse，cvs，svn等常用工具；3、了解Orcale、DB2、SQLserver等主流数据库，有实际开发经验者优先；4、了解html，css，js等web技术；5、积极进取，较强的学习能力，良好的抗压能力，愿意挑战自己；6、能适应长期出差台湾</t>
  </si>
  <si>
    <t xml:space="preserve"> 1、 大专以上学历，5以上年.NET开发工作经验，在中、大型项目中承担主要开发角色； 2、 精通net Framework，CS和B/S模式开发，熟练掌握.NET、C#、Asp.net、Asp.net MVC、Web Api、XML等开发技术； 3、 精通Web前端开发技术：JQuery、Vue.js、Zepto.js等。 4、 精通 SQL Server 、MySQL 以及 SQL 语言，熟练使用索引、视图、存储过程等； 5、 具有较强的面向对象的分析和设计能力，能熟练应用设计模式，具备技术架构能力； 6、 有良好的沟通表达能力，工作积极主动，责任心强； 7、 有大型电商项目开发、B2C、O2O、微商城开发经验。 </t>
  </si>
  <si>
    <t>五险一金 餐饮补贴 年终奖金 定期体检 股票期权 12%公积金 带薪年假 周末双休 高温补贴</t>
  </si>
  <si>
    <t>岗位职责： 1、承接开发任务，确保按时按质按量完成任务； 2、遵守项目、部门、小组制定的各种研发规范，保证研发过程的持续改进； 3、参与系统概要设计、数据库设计及系统核心编码，负责多个功能领域、应用或子系统软件的迭代开发实现，核心代码编写以及系统性能和稳定性保证，平滑升级； 4、参与需求、设计、代码及测试的评审； 5、对所负责的模块有维护责任，及时解决出现的问题，并能解答、解决运营人员提出的问题； 6、给产品销售、部署和运营中出现的复杂技术问题提供技术支持。  任职资格： 1、计算机科学、软件工程等相关专业的本科以上学历。 2、扎实的Java语言功底和开发经验，3年以上java软件设计和开发经验,两个以上中等项目的主要开发工程师。 3、有多年的平台架构设计经验，熟悉HTML, CSS, JavaScript。有Web前台开发经验，对JavaScript前台开发有深入理解，熟悉J2EE相关技术，拥有SpringMVC、Struts、Hibernate、Ibatis相关经验，有抽象设计能力，熟悉代码重构，能够用面向对象原则组织代码，熟悉mvc等N层开发模式。 4、精通Mysql、Oracle等数据库。 5、精通Linux、tomcat、apache、VPN、MySql安装、配置、优化。 6、有安卓开发工作经验优先。</t>
  </si>
  <si>
    <t>雅式展览服务（深圳）有限公司</t>
  </si>
  <si>
    <t>初级Java开发（双休+包餐）</t>
  </si>
  <si>
    <t>周末双休 五险一金 节日福利 带薪年假</t>
  </si>
  <si>
    <t>岗位职责： - 负责前端页面的开发与维护 - 后台管理系统的前端升级优化。 - 协调并从事系统测试，文档编制，维护和改进  任职要求： - 大专及以上学历，计算机及相关专业； - 2年以上Web编程，有HTML，JQuery，CSS和bootstrap开发经验； - 熟悉掌握C#，.NET 和 MSSQL； - 了解数据库存储过程 / C# MVC model； - 具有较强的责任感。</t>
  </si>
  <si>
    <t>五险一金 年终奖金 团建 周末双休 行业假期</t>
  </si>
  <si>
    <t>岗位职责： 1、负责部门内产品管理系统、银行回单管理系统、合同管理系统的前端、后台维护工作，解决日常的数据维护和问题排查； 2、负责部门内产品管理系统、银行回单管理系统、合同管理系统的需求开发，包括简单的前端开发、后台开发； 3、配合开发商完成电子印章系统、合规申报系统的优化。 岗位要求： 1、计算机相关专业毕业，有JAVA平台开发经验； 2、熟悉J2EE规范，熟练使用spring等开发框架； 3、熟悉HTML/DHTML、JavaScript/AJAX等WEB客户端技术； 4、熟悉Boostrap，angular、jquery或其他JS框架中的一种； 5、熟悉基于MySQL、Oracle等关系数据库的开发； 6、具备良好的编码风格和开发习惯，具备较好的技术文档编撰能力；； 7、具有很好的判断、分析、解决问题的技能； 8、具备良好的职业道德、诚实守信，工作态度严谨认真，富有责任心，能够独立完成工作； 9、具备良好的团队合作精神，有良好的学习能力、沟通能力。</t>
  </si>
  <si>
    <t>深圳市林全科技有限公司</t>
  </si>
  <si>
    <t>员工旅游 五险一金 年终奖金 绩效奖金 交通补贴</t>
  </si>
  <si>
    <t xml:space="preserve">工作内容： 1、负责软件产品的功能模块设计及其实现； 2、进行程序功能测试、缺陷跟踪、产品迭代； 3、编制软件设计文档及产品使用说明书，需求评审等； 4、软件维护及优化，参入组内技术问题分析与解决； 5、负责部分固件的开发和维护，客户问题解决，技术支持； 任职要求：1.年龄25-40岁。 2..有工业自动化，自动控制，软件设计或相关专业；3年以上自动化设备软件编程开发经验 3.熟悉C#语言，了解.Net框架，熟悉基于.Net平台软件开发，熟练使用2012/2013开发环境； 4.掌握关系型数据库SQL Server的操作及编程，熟悉SQL语言； 5.熟悉Halcon图像处理软件 6.熟悉采用运动控制卡类型上位机模式 7.工作积极主动，责任心强，能吃苦耐劳，抗压能力强，适应加班。 8.有从事自动化行业者优先。 公司福利： 1.购买深圳市一档医疗社保。 2.公司免费提供住宿 3.公司免费提供就餐 4.出差按公司标准另计。 5..每年2次旅游可携带家属。 6.公司月底准时发薪资不押工资。 7.年底带薪年假，年终分红。  </t>
  </si>
  <si>
    <t>深圳市宽田科技有限公司</t>
  </si>
  <si>
    <t>定期体检 年终奖金 专业培训 五险一金 通讯补贴 员工旅游 绩效奖金</t>
  </si>
  <si>
    <t>1. 专业要求：自动化专业、计算机图像、光学或软件等相关专业。  2. 有2年以上的视觉项目开发经验；  3. 根据项目要求，完成机器视觉软件项目的可行性与需求分析评估；进行系统设计，参与项目模块的编程、调试和模块测试工作；  4. 可独立完成视觉项目的软件工作；  5. 有2D,3D图像处理和光学理论基础，熟练使用VC或C#。对opencv，halcon,visionpro熟悉者优先考虑；  6.乐观、开朗、善于与人沟通，表达清晰流利，有团队精神，能够承受工作压力，并能适应出差。</t>
  </si>
  <si>
    <t>UG二次开发工程师/NX二次开发 (职位编号：01)</t>
  </si>
  <si>
    <t>广州市天工远科计算机科技有限公司</t>
  </si>
  <si>
    <t>五险一金 绩效奖金 员工旅游 年终奖金 专业培训 补充公积金 节假日福利 餐饮补贴</t>
  </si>
  <si>
    <t>岗位要求： 1、大专以上学历，25-35岁，计算机相关专业； 2、精通VC++/C++/C#等编程，有2年以上软件编程经验； 3、具备UG/NX二次开发，懂UG OPEN GRIP与UG OPEN API； 4、具有较强的动手能力，拥有分析解决问题的能力，英语读写能力较强； 5、有良好的团队合作精神，工作积极主动。  岗位职责： UG/NX二次开发</t>
  </si>
  <si>
    <t>深圳市金政软件技术有限公司</t>
  </si>
  <si>
    <t>五险一金 绩效奖金 员工旅游 交通补贴 通讯补贴 餐饮补贴 年终奖金</t>
  </si>
  <si>
    <t>五险一金 员工旅游 交通补贴 年终奖金 绩效奖金 员工生日会</t>
  </si>
  <si>
    <t>1、熟悉HTML、CSS、JavaScript、jQuery、EasyUI、Ajax、JSON、XML等Web前端开发技术; 2、熟悉MySOL、Oracle或SQL Server等大型数据库开发，有较好的数据库设计能力； 3、熟悉Spring、Struts2、Mybatis、Hibernate、WebService等开发技术； 4、3年以上JAVA WEB开发经验； 5、具备Web服务器管理与部署如Weblogic、Tomcat等； 6、熟悉J2EE架构设计如MVC、SSH,SSM等开发与设计； 7、具备中大型项目架构设计或开发经验； 8、具备分布式开发、微服务开发经验及互联网项目优先考虑 9、具有较强的自学能力和英文资料阅读能力，工作认真负责，能够承受一定的压力，有团队合作精神，强烈的责任心和积极主动的工作态度 10、能按时高质量完成上级分配的其他工作，能接受短期出差等</t>
  </si>
  <si>
    <t xml:space="preserve"> 职位描述:负责公司财务相关系统的研发工作。 1. 负责模块的设计开发和实现； 2. 确保项目目标的实现，控制项目风险，保障团队准时、优质、高效地完成开发工作； 3. 合理安排重构计划，不断提高产品的代码质量； 4. 根据上级开发计划和要求，按时保质保量的完成项目的开发任务； 5. 在项目的开发过程中，根据需要，编写开发所需的各类文档；  任职要求：负责公司财务相关系统开发工作。 </t>
  </si>
  <si>
    <t>嵌入式软件工程师（应用）</t>
  </si>
  <si>
    <t>五险一金 员工旅游 餐饮补贴 通讯补贴 专业培训 年终奖金 绩效奖金 弹性工作 定期体检</t>
  </si>
  <si>
    <t xml:space="preserve">一、职位名称：嵌入式软件工程师 二、职位描述： 1.工作概要Job Purpose： 嵌入式系统软件的开发工作。 2.工作任务Task： （1）负责物联网Edge端应用软件模块设计，开发。 （2）负责物联网Edge端Linux底层BSP驱动的开发及维护; （3）负责物联网Edge端Windows/Linux 应用软件的开发及维护。 3.专业知识与技能Professional Knowledge and skill： 丰富的C/C++编程和调试经验，熟悉数据结构，有良好的编码风格和规范； (1)熟悉linux内核、驱动，对Linux 的BSP的架构有很好的理解，并具备驱动开发能力； (2)熟悉C/C++应用软件开发流程，能够独立完成软件模块的开发，和具备相关的经验； (3)了解数据库和相关开发接口； 了解IoT物联网解决方案、有过IoT开发、对协议有研究或熟悉某种协议者，加分！ 4.语言要求Language： (1)熟悉C/C++ C#，了解Python等流行编程语言 (2)中文表达流利，英文具备基本的听说读写能力； 5.其他Others： (1)有钻研精神；注重细节；责任心强；客户导向。 (2)能进行多任务协调处理，良好的沟通，谦逊并自信者,加分！ </t>
  </si>
  <si>
    <t>自动化系统软件工程师</t>
  </si>
  <si>
    <t>深圳市恒佳机器人有限公司</t>
  </si>
  <si>
    <t>五险一金 补充医疗保险 餐饮补贴 周末双休 五天八小时 年底双薪</t>
  </si>
  <si>
    <t xml:space="preserve"> 1、自动化设备控制系统人机介面设计。 2、软件架构及模块之设计规划，并控管软件设计进度。 3、负责自动化设备软件之测试与修改。 4、协助研发软件新技术与新工具。 任职要求： 1、本科及以上学历，计算器工程、工业自动化、机器人等相关专业。 2、两年以上相关工作经验，有食品自动化设备设计经验者优先； 3、具Visual Basic.Net, Visual C#, Window form or WPF开发相关经验者佳 。 4、具SQL、Oracle等数据库相关经验佳。 5、需具备物件��向概念 6、软件架构及模块设计规划与测试 7、需具备高抗压性及良好沟通能力 </t>
  </si>
  <si>
    <t>深圳松辉化工有限公司</t>
  </si>
  <si>
    <t>石油/化工/矿产/地质</t>
  </si>
  <si>
    <t>链家信息技术有限公司广州分公司</t>
  </si>
  <si>
    <t>五险一金 员工旅游 绩效奖金 定期体检 包住宿 专业培训 节日福利 高温补贴</t>
  </si>
  <si>
    <t>工作内容： 1、根据设计文档和要求，开发CS架构ERP；
2、代码优化，流程优化 职位要求： 1、1年以上Erp开发经验，1年以上C#开发经验；
2、熟悉SQL Server2008，能够独立完成table,view,sp,view,cursor；
3、沟通能力强，有较强的逻辑思维能力和团队合作精神；
4、熟悉规范的软件开发流程，有良好的代码编写习惯；</t>
  </si>
  <si>
    <t>计算机服务(系统、数据服务、维修) 房地产</t>
  </si>
  <si>
    <t xml:space="preserve"> 工作内容： 地产行业各类服务/管理平台项目开发（包括B端,C端，移动端，APP端等领域）开发工作和业务系统的维护工作。 任职要求： 1、有较好ES6基础和扎实的JavaScript基础，对前后端分离开发、Web语义化等有深刻理解； 2、熟练使用React、Vue、Angular中一种或多种相关技术栈； 3、熟悉W3C标准，熟悉HTML5； 4、至少会一种以上CSS预处理语言，如LESS、SASS、STYLUS 等； 5、熟悉 Node 开发环境，至少能熟练使用至少Gulp、Webpack、Grunt等构建工具中的一种； 6、良好的项目开发规范意识； 7、良好的沟通能力、良好的团队合作精神。 </t>
  </si>
  <si>
    <t>深圳市游滨果科技有限公司</t>
  </si>
  <si>
    <t>五险一金 弹性工作 出国机会 员工旅游 通讯补贴 餐饮补贴 交通补贴</t>
  </si>
  <si>
    <t>1、根据公司产品的发展方向，负责Web前端、小程序的设计和研发工作。 2、负责前端需求可行性分析，确定前端开发的实施方案。 3、负责前端开发和维护，独立完成整体页面结构制作。 4、协助后端进行页面及接口调试，实现产品功能和操作流程。  任职要求： 1、扎扎实实写了两年以上的Web前端代码（不含培训、实习时间）。 2、熟练掌握Html5、Css3、JavaScript、WebSocket等前端技术。 3、熟练掌握一种前端开发框架，如Angular、VueJS、React。 4、熟悉jQuery、Bootstrap、Git、WebPack、Photoshop、Grunt等技术。 5、对Web技术发展有强烈兴趣，有良好的学习能力，善于沟通及合作。 6、有微信小程序开发经验优先；有Java、C#开发经验优先。</t>
  </si>
  <si>
    <t>深圳罗马仕科技有限公司</t>
  </si>
  <si>
    <t>五险一金 专业培训 绩效奖金 员工旅游 年终奖金</t>
  </si>
  <si>
    <t>岗位要求： 1. 大专及以上学历，计算机等相关专业，精通制造业企业的ERP系统业务流程、原理和、理论，精通金蝶K3产品各个模块； 2、熟练使用VS.Net，熟悉.Net Framework、ASP.Net、C#、ADO.Net、WCF、WPF、MVC等技术, 掌握 B/S和C/S开发技能, 两年以上.NET/ASP.NET开发工作经验 3、具有良好的web界面框架布局能力， 精通Web开发相关技术，JavaScript、CSS和HTML等 4、熟练掌握至少一门主流关系数据库开发技术和性能优化，如 MS SQL,MySQL等. 5、有金蝶软件(K3\K3Cloud)二次开发经验优先  岗位职责： 1. 负责金蝶K3erp的功能开发、日常运维、监督并保证系统正常运行 2. 负责ERP系统数据库的日常管理，数据备份及数据安全管理 3. 培训指导ERP操作员，帮助操作人员快速熟练掌握操作技能 4. 修订和完善ERP管理制度</t>
  </si>
  <si>
    <t>java开发工程师(广州) (职位编号：0803)</t>
  </si>
  <si>
    <t>北京清大科越股份有限公司</t>
  </si>
  <si>
    <t>系统管理员/网络管理员</t>
  </si>
  <si>
    <t>首威贸易（深圳）有限公司</t>
  </si>
  <si>
    <t>信息化工程师</t>
  </si>
  <si>
    <t>做五休二 周末双休 弹性工作 带薪年假 五险一金 节日福利</t>
  </si>
  <si>
    <t>北京博瑞赛科技有限责任公司</t>
  </si>
  <si>
    <t>五险一金 餐饮补贴 定期体检 通讯补贴 员工旅游 绩效奖金 年终奖金 交通补贴</t>
  </si>
  <si>
    <t>职位概要: 设计、开发、维护、管理符合功能、性能要求的软件产品。 工作内容: %参与项目需求分析及功能模块的设计工作； %根据工作进度和任务分配，开发相应的软件模块； %根据公司项目文档规范编写相应的项目文档； %根据项目的具体要求，参与完成用户现场实施工作。 任职要求: 教育背景: ◆计算机、软件工程、电力、自控等相关专业，本科及以上学历。 经验或资格: ◆2年以上软件开发及具体项目实施经验，有电力行业相关软件设计开发经验及系统集成项目管理工程师证书者优先。 技能技巧: ◆熟悉B/S程序开发和三层体系结构 ◆熟悉JSP、Servlet、JDBC等技术及原理 ◆熟练使用eclipse/Netbeans ◆熟悉Oracle/SQL Server数据库编程 ◆熟悉使用WebSphere/WebLogic/JBoss/Tomcat服务器 态度： ◆好学上进，自信心强； ◆工作勤奋，责任感强； ◆积极主动，团队意识。</t>
  </si>
  <si>
    <t>一、岗位要求 1、大专以上学历，计算机信息技术相关专业。 2、3年以上本职位工作经验。 3、熟练微软系列操作系统与OFFICE系列软件,及其它常用应用软件的使用。 4、熟练局域网架构配置；熟悉路由器交换机工作原理与配置，能够独立维护公司局域网。 5、精通公司内部桌面端支持与维护；熟练服务器的架设与配置。 6、熟悉Windows Server、SQL Server、Oracle、Linux管理及维护。 7、普通话、粤语、英语4级以上优先考虑。  二、工作职责： 1、管理维护公司服�掌骱途W�j，能迅速判断与解决问题。 2、公司内部桌面端支持与维护,解决同事IT相关的问题。 3、具有良好的沟通能力、团队合作精神及认真敬业的工作态度。 4、工作严谨细致，办事稳重，善于思考、积极向上。 5、能接受公司的工作安排；能接受偶尔的出差与加班。 有CCNA；T-SQL、Java、net、C# 程式开发等相关经验者优先；深户优先。</t>
  </si>
  <si>
    <t>数码-软件工程师 (职位编号：1)</t>
  </si>
  <si>
    <t>深圳市兆驰股份有限公司</t>
  </si>
  <si>
    <t>岗位职责： 1.     推进矿山数字化建设；  2.     实施ERP、MES、OA等信息化软件； 3.     系统底层代码编程与调试；  4.     按照工作进度和编程规范，设计、编写和测试模块。  岗位要求： 1.     本科及以上学历，211或985毕业院校优先、计算机或者软件专业毕业优先；  2.     熟悉主流Web系统开发、部署软件如Eclipse、Jboss或Tomcat等，掌握JSP、Servlet、JavaScript、HTML、CSS、XML、AJAX、MYSQL等技术； 3.     具备扎实的数据库基础；  4.     沟通能力强，很好的团队协作意识；  5.     能适应不定期现场出差。  优先考虑： 1.     具有3年或以上网站后台相关开发经验，能够独立完成中小型网站系统的开发、测试和优化工作；  2.     具备一定前台界面设计和美工技能，对UI有一定的见解，熟练使用相关工具软件，如Photoshop等；  3.     熟悉计算机网络和网络安全的维护；具备网络故障的分析、判断、解决能力；  4.     有1-2个项目经验。</t>
  </si>
  <si>
    <t>五险一金 专业培训 免费班车 绩效奖金 提供住宿</t>
  </si>
  <si>
    <t xml:space="preserve">1．20岁以上，大专学历，计算机、电子信息等相关编程专业，2年以上工作经验。 2．熟练 C#(See Sharp)、C++Builder、C++、LABVIEW 等编程语言进行独立开发，会运用DBC\SQL\Webservice等数据处理。 3．对电子产品（eg:光猫）的测试需求进行开发产测软件供产线生产使用，具有了解产品的测试功能及流程***。 4．负责开发产线测试软件及一些工具的开发 5．具有良好的沟通能力、理解能力及团队精神，责任心强，吃苦耐劳，积极； 6. 领导交办的其他事项。  </t>
  </si>
  <si>
    <t>Unity3d客户端开发</t>
  </si>
  <si>
    <t>五险一金 员工旅游 交通补贴 餐饮补贴 通讯补贴 年终奖金 定期体检 绩效奖金</t>
  </si>
  <si>
    <t>深圳市秀探科技有限公司</t>
  </si>
  <si>
    <t>1.6-2.8万/月</t>
  </si>
  <si>
    <t>1、使用unity3d引擎完成手机客户端(IOS/android)的开发 2、负责与服务器端完成逻辑功能的调试 3、优化游戏的操作性，提升用户使用体验  任职要求： 1、一年以上Unity3D开发经历，计算机软件相关专业背景 2、熟悉 Unity3D编程环境，熟练使用Unity3D及熟练掌握多种编程语言优先 3、熟悉IOS开发环境 ，熟悉android开发环境，熟悉Unity3d插件（ios,android）制作 4、熟练使用C#和lua 5、具有独立完成产品开发的能力，参与过中大型U3D项目者优先 6、具有独立解决问题的能力，有良好的沟通与团队协作能力</t>
  </si>
  <si>
    <t>软件开发副经理</t>
  </si>
  <si>
    <t>伯恩光学（深圳）有限公司</t>
  </si>
  <si>
    <t>中级Java</t>
  </si>
  <si>
    <t>五险一金 年终奖金 包吃包住 工�g工资 工种津贴 定期体检 年底双薪 包三餐 弹性工作 带薪年假</t>
  </si>
  <si>
    <t>做五休二 周末双休 弹性工作 带薪年假 五险一金 绩效奖金 节日福利 餐饮补贴 通讯补贴</t>
  </si>
  <si>
    <t>工作职责： 1. 带领软件开发团队负责公司各类业务系统的软件开发工作； 2. 制定开发计划，管理开发进度和质量，确保产品与解决方案按时发布； 3. 制定合适的技术架构和接口，制定与第三方产品的技术对接方案； 4. 负责核心模块及代码的开发； 5. 与项目管理、运维后等团队做好沟通和衔接工作。  任职要求： 1、计算机及软件工程相关专业，本科学历； 2、熟悉.net开发，Android开发工作；5年以上软件开发项目经验； 3、熟悉SQL SERVER、Oracle等大型数据库管理系统； 4、熟悉ERP、PLM、MES、APS、SCADA，对智能制造有一定了解； 5、熟悉软件产品的规格设计方法和软件需求分析，有较丰富的软件开发项目管理经验，熟悉软件项目开发、测试、实施流程和标准； 6、能独立带领团队完成软件开发项目工作； 7、具有良好的学习、组织、协调和沟通能力。  此岗位工作地点为：惠州市惠阳区秋长镇白石村塘井伯恩工业园(邻近深圳坪山区)</t>
  </si>
  <si>
    <t xml:space="preserve">岗位职责（岗位具体工作职责）： 1、负责交通工程电子档案旧架构项目升级新架构工作 2、负责运维交通工程新架构项目，对用户提出的需求进行开发。 任职要求： 1、本科及以上学历，计算机专业； 2、2年以上相关工作经验，计算机行业优先； 3、熟悉运用vue技术、spring cloud、spring boot、itext、sqlserver数据库、设计模式，对微服务有工作经验 ； 4、具备较好的学习能力、问题分析能力、以及问题解决能力，能快速掌握公司软件产品性能及排障技术； 5、具有良好的沟通协调能力和团队合作意识，工作积极主动有强烈的责任心；  </t>
  </si>
  <si>
    <t>深圳市景旺电子股份有限公司</t>
  </si>
  <si>
    <t>带薪年假 五险一金 包住宿 绩效奖金 节日福利 专业培训 高温补贴 员工餐厅 加班补贴 年度旅游</t>
  </si>
  <si>
    <t>岗位职责 1.智能制造产品与平台架构规划、设计与研发； 2.智能制造相关系统需求分析、系统设计，撰写系统需求、设计、开发文档； 3.智能制造相关系统工厂端实施建设与技术支持，推进工厂端智能制造变革； 4.智能制造相关系统运维与二次开发； 5.系统/业务分析与梳理，为工厂端提供整体智能制造解决方案； 6.前沿技术研究，为智能工厂提供技术支持； 二.任职要求 1. 教育背景：计算机，信息管理等相关专业，本科以上； 2. 基本技能： - 具备JavaEE/Spring 或 .Net/C#项目开发经验，对设计模式有深入理解和应用经验 ； - 熟悉Oracle数据库，SQL脚本编写，能熟练运用存储过程，索引等技术； - 熟悉Linux/Unix服务器应用，能够进行Shell编程 - 能适应短期出差，较强业务调研及沟通能力； 3. 英语4级以上，熟练使用Office办公软件； 4. 有2年及以上软件开发作经验；熟悉MES系统，ERP系统者优先；</t>
  </si>
  <si>
    <t>unity3D高级工程师 (职位编号：001)</t>
  </si>
  <si>
    <t xml:space="preserve">职位信息： 1、使用Unity3D引擎开发手机棋牌游戏 2、负责游戏功能、UI特效、相关逻辑开发； 3、常用第三方SDK接入，ios、android打包  岗位要求： 1、熟练使用C#语言、Unity引擎开发，熟悉基本算法和数据结构； 2、熟练使用Lua脚本，使用tolua 、 LuaFramework_UGUI开发。 3、熟练使用UGUI，DoTween，Animator，AssetBundle相关组件。 4、熟悉常用SDK 接入（如微信、语音、定位等）。熟悉游戏ios、android打包。 5、3年以上unity3d手游开发经验，熟悉常用设计模式，具有良好编程习惯； 6、熟悉游戏开发流程，责任心强，良好的沟通能力 7、有过棋牌游戏经验的优先；有开发shader能力优先；熟悉OpenGL优先   </t>
  </si>
  <si>
    <t>Sharepoint软件开发工程师</t>
  </si>
  <si>
    <t>深圳市友兴邦科技有限公司</t>
  </si>
  <si>
    <t>带薪年假 节日福利 五险一金 员工旅游 绩效奖金 年终奖金 弹性工作 专业培训</t>
  </si>
  <si>
    <t>1. 参与基于微软Sharepoint和Sharepoint Online的软件项目和软件产品开发，承担相关设计和开发工作。 资质要求： 1. 大学本科毕业，计算机或相关专业，通过英语四级； 2. 4年以上工作经验； 3. 精通Sharepoint开发（SPS2010/2013/2016/O365）； 4. 精通.NET开发技术和C#，T-SQL，JavaScript，HTML/CSS等技术； 5. 熟悉微软服务器产品（IIS，Sql Sever）架构和使用； 6. 持续学习能力；  福利待遇： 1.薪酬面议； 2.因工作需要加班到8点以后的，公司提供晚餐补助； 3.上班时间（9：00-12：00，13：30-18：00），大小周轮休制； 4.试用期1-3个月（根据个人能力可提前转正）； 5.多样化福利：每周免费下午茶、年度旅游、节日福利、各种球类运动、便捷的交通环境、带薪年假等； 6.转正后即为员工购买社保。  上班地址：深圳龙华区民治大道展涛科技大厦B座 公司附近公交站台：油松工业区、万众城、松和小学 附近地铁站：民治地铁站 M262/312/336/621/B915/M152/M180/M244/M269/M39到油松工业区 324/333/336/339M152/M302等到万众城 324/620/M391等到松和小学</t>
  </si>
  <si>
    <t>上海埃威航空电子有限公司</t>
  </si>
  <si>
    <t>五险一金 补充医疗保险 补充公积金 餐饮补贴 交通补贴 绩效奖金</t>
  </si>
  <si>
    <t>1、本科及以上学历，电子、通信、自动化或计算机类相关专业； 2、一年以上嵌入式软件开发工作经验； 3、掌握C/C++程序设计语言，以及常用的数据结构和基本算法，能够进行简单的嵌入式应用软件架构设计； 4、熟悉Linux下应用程序的开发过程，具有良好的编程风格； 5、熟悉软件技术文档的编写，具备良好的文档编制习惯和代码书写规范； 6、掌握QT图形开发技术； 7、掌握TCP/IP协议，掌握Socket网络编程； 8、掌握Vi、gcc、QT Creator等开发工具的使用； 9、具有较强的逻辑分析能力，责任心强，善于沟通。能够阅读英语文档 10、有微服务架构和实施经验、掌握Dubbo或Spring Cloud、了解Spark、Hadoop等开源框架者更优  11、有Web开发经验，熟悉HTML5、JavaScript者更优</t>
  </si>
  <si>
    <t>Java开发工程师 (职位编号：8)</t>
  </si>
  <si>
    <t>广州华南教育科技发展有限公司</t>
  </si>
  <si>
    <t>岗位职责 1.参与软件工程系统的设计、开发、测试等过程； 2.协助项目主管保证项目的质量； 3.负责工程中主要功能的代码实现； 4.解决工程中的关键问题和技术难题； 5.带领初级程序员进行工作。  任职要求 1.计算机、数学或相关专业大专以上学历； 2.有两年以上Java开发经验； 3.在最近半年内成功参与过一个产品项目的开发工作； 4.有良好的文档和编程风格，有良好的编程习惯，有平台运维经验者优先考虑； 5.具备团队协作精神，能承受工作压力。  工作时间：9:00-12:00,13:00-17:00，五天工作制，周末双休  加入华南教科的十大理由： 1、具备有竞争力的同行业同岗位的薪酬，另外每月有300元伙食补贴，每天都有下午茶，咖啡、茶饮任你挑，为您创造舒适的工作环境； 2、 严格按照国家法律法规缴纳五险一金； 3、 2个月的试用期，表现突出者可申请提前转正； 4、 员工生日当天，公司为员工派发生日贺卡和生日礼物，让您感受家的温暖； 5、 每周不定期举行团体活动（决不占用您的周六周日休息时间），篮球、足球、羽毛球等活动，喜欢运动的您一定不能错过哟！ 6、 周末双休，朝九晚五。还在为6、7点钟下班挤不上地铁，坐不上公交而烦恼吗？5点钟下班让您快人一步； 7、 有事外出不用风吹日晒挤地铁、坐公交，专职司机为您保驾护航，想去哪儿就去哪儿； 8、 工作地点处于天河客运站地铁旁的华南理工大学，可以接受便利的文化熏陶，另外如果想提高自己的学历，专升本或者本科升研究生，公司是有资助的哦，学费减免一半。 9、 学校食堂就餐，实惠又好吃； 10、公平、公正、公开的晋升体制。“千里马易找，伯乐难寻”，只要你有能力，在公司就不会被埋没！</t>
  </si>
  <si>
    <t>H5前端开发</t>
  </si>
  <si>
    <t>北京华信杰通科技有限公司</t>
  </si>
  <si>
    <t>五险一金 通讯补贴 餐饮补贴 弹性工作 绩效奖金 定期体检 交通补贴 节日福利 季度福利 专业培训</t>
  </si>
  <si>
    <t>岗位职责： 1、负责网站、web app以及native app内嵌页面的前端开发工作；
2、实现页面动态效果，数据接口的调用；
3、协助产品完善需求，提供技术实现方案；优化代码及实现技术，提高页面性能；
4、前端新技术的调研与分享。 岗位要求： 1、2年以上web前端研发经验；
2、熟悉W3C标准，html5最新规范，对表现与结构分离、HTML语义化等有深刻理解；
3、熟练掌握javascript，了解常见的js库和框架;
4、熟练掌握主流web前端技术html5、css3等前端技术;
5、对于浏览器的兼容性问题，有一定实际经验；
6、优秀的沟通技能及团队协作能力，热情、敬业，能承受一定的工作压力.</t>
  </si>
  <si>
    <t>Web高级开发工程师</t>
  </si>
  <si>
    <t>JAVA资深软件工程师/架构师</t>
  </si>
  <si>
    <t>职位描述： 1、根据要求实现web页面实现多种前端展示与交互效果； 2、参与软件的研发全过程，负责系统模块的设计、开发、产品化等工作。  任职要求： 1、大专以上学历，三年以上前端开发经验； 2、熟悉掌握javascript，能熟练运行流行的js框架，至少掌握echarts，另外要了解highcharts、jquery、bootstrap等。 3、熟悉掌握html、css、jsp。 4、掌握GIS电子地图开发的相关知识。 5、对svg的运用也有一定的要求。 6、对Vue、Sass/Less有一定的了解优先。</t>
  </si>
  <si>
    <t>广州福达企业集团有限公司</t>
  </si>
  <si>
    <t>岗位职责： 1.深入发展业务需求，提供有前瞻性的技术解决方案。 2.主持和参与系统逻辑模型和物理模型设计并实现原型。 3.从事核心架构部分代码的编写、指导和培训工程师。 4.负责给予JAVA架构的系统设计、开发，解决开发过程中的技术难点，带领研发团队完成产品研发。   任职要求： 1、2年以上软件研发工作经验，3年以上独立承担软件项目系统分析和架构设计经验，有成功案例、大型系统软件架构设计经验优先； 2、精通J2EE架构技术，精通B/S系统开发，精通面向对象分析和设计技术，深入理解Spring、MyBatis、redis、 Struts2、 Hibernate、Ajax、Webservice、JBPM、JMS、JMX、AOP、Junit等框架和技术的设计思想和实现方式，熟悉OOA、OOD、UML，能熟练使用Viso、Rose、ERWin等工具 进行软件和数据库建模，良好的模型抽象能力、沟通能力和技术文档撰写能力； 3、精通Ajax等前端展现技术，精通主流JS框架最少一种jquery/extjs等； 4、熟练掌握Oracle、SQL Server、Mysql等数据库的分析和设计； 5、熟练掌握WEBLOGIC， WEBSPHERE ，Tomcat等应用中间件的安装、部署、配置； 6、熟悉大型Linux负载均衡及高可用集群、存储、服务器调优、网络安全、数据库高可用设计及性能评估机制； 7、熟悉分布式、缓存（Redis）、消息队列等机制，有分布式系统开发、优化、重构、拆分、集群架构的设计和使用经验； 8、热爱技术研发工作，勇于创新，善于钻研和克服技术难点。 9、责任感强及良好的抗压能力和团队合作意识；</t>
  </si>
  <si>
    <t>WEB前端工程师 (职位编号：121)</t>
  </si>
  <si>
    <t xml:space="preserve">WEB前端工程师  我们诚挚邀请你加入凌极团队。  加入凌极 你将和聪明勤奋的同事一起工作，在开放和进取的环境里尽展所长。  在研发部 1、负责WEB前端的详细设计，并独立实现； 2、编写高质量代码，独立完成设计、编码、调试和集成； 3、独立完成单元测试； 4、关注用户体验。  需要你 1、计算机相关专业，本科及以上学历； 2、掌握HTML/CSS/JavaScript，熟悉AngularJS、NodeJS； 3、有10000行代码经验； 4、英语良好，阅读英文资料无障碍； 5、欢迎应届毕业生。 </t>
  </si>
  <si>
    <t>深圳市科讯数码有限公司</t>
  </si>
  <si>
    <t>本岗位为急招岗位，若合适能尽快到岗，重点培养为项目经理。 岗位要求： 1、大专或以上学历； 2、精通java语言，2年左右java开发经验，优秀者可放宽条件； 3、熟悉使用 activiti 工作流； 4、熟悉使用java常用的开发工具如：Eclipse； 5、精通API、Struts、Hibernate、SpringMVC、Mybaitis、MAVEN等常用框架； 6、熟悉HTML、JSP、JS、Web Service、Socket等技术； 7、熟练掌握Oralce/My sql的SQL语言，熟悉存储过程的开发； 8、有良好的代码编写习惯，及良好的沟通能力。 工作内容： 1、配合项目经理完成开发、测试、运维等工作； 2、配合项目经理完成开发、测试、运维等过程中所需要的文档。 晋升通道：初级研发工程师――中级研发工程师――高级研发工程师 项目组长――项目初级经理――项目中级经理――项目高级经理――技术总监</t>
  </si>
  <si>
    <t>上海媒科锐奇网络科技有限公司</t>
  </si>
  <si>
    <t>五险一金 定期体检 员工旅游 年终奖金 弹性工作 餐饮补贴 交通补贴</t>
  </si>
  <si>
    <t>工作职责： 1、负责比购网新业务的开发和实现； 2、负责比购网网站新功能开发及维护； 3、负责网站相关管理系统开发及维护； 4、负责新产品后台服务的开发。  任职要求： 1. 热爱互联网及IT行业，学习能力强； 1、计算机相关专业，大专及以上学历，两年以上Java开发经验，优秀毕业生亦可考虑。 2、对主流开源框架如Hibernate、Spring、Struts、ibatis等有深入了解； 3、熟悉HTML/CSS/JavaScript等, 熟悉基于数据库的设计和开发； 4、具有良好的沟通能力，有较强的独立工作能力和解决问题的能力； 5、熟悉软件设计流程和软件工程规范，具备良好而规范的设计和技术文档编写能力； 6、有良好的钻研能力、学习能力、团队协作能力、沟通能力； 7、有大型网站构建经验者优先； 8、熟悉区块链相关技术者优先； 9、有区块链相关产品开发经验者优先。</t>
  </si>
  <si>
    <t>软件测试</t>
  </si>
  <si>
    <t>上海仕聚网络科技有限公司</t>
  </si>
  <si>
    <t>五险一金 绩效奖金 年终奖金 股票期权 带薪年假 周末双休</t>
  </si>
  <si>
    <t>1、负责APP端产品和JAVA单元测试，保证产品质量和代码质量； 2、搭建和维护自动化测试环境，编写测试脚本、培训测试人员使用自动化测试系统； 3、设计API测试、自动化测试的测试用例； 4、对测试中发现的问题进行定位和分析，与开发人员沟通并协助解决； 5、研究白盒测试技术、挑高白盒测试质量和效率； 6、参与上级要求的其他开发工作；  任职要求： 1、五年及以上开发相关经验，一年以上实际测试经验； 2、熟悉自动化测试流程和自动化测试方法，致力于在白盒测试领域发展； 3、掌握JAVA语言，有android/ios白盒测试经验者优先； 4、熟悉OC、PHP、HTML及Javascript等语言者优先。</t>
  </si>
  <si>
    <t>上海安谱实验科技股份有限公司</t>
  </si>
  <si>
    <t>石油/化工/矿产/地质 检测，认证</t>
  </si>
  <si>
    <t>做五休二 五险一金 绩效奖金 全勤奖 节日福利 专业培训 住房补贴 餐饮补贴 通讯补贴 高温补贴</t>
  </si>
  <si>
    <t>岗位职责： 1、负责客户端HTML5跨平台混合开发框架实现； 2、参与HTML5页面及移动互联网方面开发； 3、负责页面布局、样式适配； 4、负责机型适配调整； 任职要求： 1、有对应专业的学习或工作经验； 2、良好的C#/C++编程技巧和思想，熟悉设计模式； 3、熟悉Html5、CSS、JavaScript/JQuery/extjs/reactjs; 4、熟悉关系型数据库，有存储过程编写经验； 5、拥有 ASp.net、MVC、WPF、WebApi、WebService、WCF相关项目开发经验尤佳； 6、具备较强的解决问题和钻研新技术的兴趣和能力，具备较好的文档编写能力及良好的编码风格； 7、具备良好的沟通能力，团队合作精神，工作积极主动，责任心强，能够承担偶尔的高强度开发工作。</t>
  </si>
  <si>
    <t>急招Java开发工程师/月均8000-15000+双休</t>
  </si>
  <si>
    <t>广州意闪网络科技有限公司</t>
  </si>
  <si>
    <t>五险一金 绩效奖金 员工旅游 出国机会 弹性工作</t>
  </si>
  <si>
    <t xml:space="preserve">职位要求： 1、计算机或相关专业专科及以上学历； 2、毕业时间为2017年或以前，至少具有一年实际工作经验（不包含实习）或以上软件行业工作经验, 代码规范性好； 3、至少具备一个项目且为期6个月以上开发经历； 4、熟练掌握J2EE技术架构及相关技术：Struts2,Spring、SpringMVC、Hibernate、MyBatis等； 5、熟悉JSP/Ajax/JavaScript/Jquery的使用； 6、具备EasyUI/MiniUI/Bootstrap任一页面框架使用经验，或其页面框架使用经验； 7、了解Java Core/数据结构及算法/J2EE/Servlet/Java TCP/IP Socket/Spring/Xml等WEB系统开发技术； 8、有以下DB2、Oracle、Mysql任一数据库经验，具备DB2经验优先； 9、了解ER、Power Designer任一种数据建模工具； 10、具备团队合作意识，强烈工作责任心，协调和团队精神，能承受工作压力，富有进取心，有较强的逻辑思维能力； 11、具备普元EOS 使用开发经验优先； 12、具备银行管理类、办公类或同类型系统开发经验优先。 13、粤语流利。 薪资待遇： 1、底薪6000-10000+项目奖金+周聚餐+月度旅游+节假日福利等。 2、上班时间：9：00-12：00,13:30-18:00，周末双休，法定节假日按国家规定放假。 上班地点：广州市海珠区南田路248号宝岗大厦二楼。 </t>
  </si>
  <si>
    <t>广州亦云信息技术股份有限公司</t>
  </si>
  <si>
    <t>五险一金 员工旅游 股票期权 年终奖金 绩效奖金 专业培训 定期体检</t>
  </si>
  <si>
    <t>职位描述： 1.根据项目计划书或项目经理要求组织实施项目的技术落实与维护； 2.和相关人员进行沟通，明确需求的细节并落实到开发计划中； 3.负责编写相关模块概要设计、详细设计等技术文档； 4.参与项目中业务功能接口协议和基础类库的设计，解决项目中的关键问题和技术难题； 5.编写系统核心功能代码； 6.配合项目经理和测试人员，共同完成系统开发。 任职要求： 1.本科及以上学历，计算机相关专业； 2.熟悉hibernate, spring及spring MVC、Jquery和java常用集合类，对css有一定了解； 3.熟悉sql数据库，了解junit单元测试； 4.能够承受一定工作压力，沟通能力强，有团队合作精神，有较强的分析问题和解决问题的能力。</t>
  </si>
  <si>
    <t>广州市璐华计算机科技有限公司</t>
  </si>
  <si>
    <t>五险一金 补充医疗保险 员工旅游 年终奖金 绩效奖金 弹性工作</t>
  </si>
  <si>
    <t xml:space="preserve">基于Java、企业微信的软件产品及项目的开发与维护。  任职要求：  1、精通Java，J2ee相关技术和体系架构，具备2年以上相关项目开发经验。 2、精通Javascript、HTML5、CSS3、Jquery、Ajax等前端开发技术。 3、精通Ms SQL Server、MySQL。 </t>
  </si>
  <si>
    <t>量化实习生</t>
  </si>
  <si>
    <t>合利私募证券投资基金管理（广州）有限责任公司</t>
  </si>
  <si>
    <t xml:space="preserve">1、负责使用Java语言进行管理系统、后台平台开发； 2、负责公司网站以及APP后台开发和维护； 3、负责解决开发过程中的技术问题； 4、负责相关技术文档编写； 5、完成上级领导安排的其他开发工作。 职位要求： 1、Java 基础扎实，精通Web编程，2年或以上使用Java语言进行web开发的经验； 2、熟悉常用设计模式，熟悉接口编程； 3、熟练使用Springboot、SpringMVC、MyBatis、JFinal； 4、熟练使用 SQL 语句，熟悉存储过程的编写，熟练掌握MySQL数据库； 5、熟练使用Redis，有高并发处理优化经验； 6、了解Web前端技术（HTML5、Javascript、CSS、Ajax、Bootstrap）；   </t>
  </si>
  <si>
    <t>1-2千/月</t>
  </si>
  <si>
    <t>1.跟踪市场行情，动态识别K线形态，量价关系，技术指标等择时信号； 2.进行相关的量化课题研究（包括但不限于股票alpha,股指套利，商品套利，基金套利，事件驱动，统计套利，高频交易等）； 3.对量化策略及指标模型进行评估与维护，确保交易策略的有效执行，对交易数据进行汇总统计与归因分析； 4.策略回测和交易自动化研究；  任职要求： 1. 金融、理工与计算机专业大四或研究生优先； 2. 熟悉 Matlab/Python/R/C/C++等至少一类编程语言，熟练应用Python或C++语言者优先考虑； 3. 有开发股票、期货、期权类量化策略研发经验优先； 4. 有股票、期货、等金融产品投资经验的优先； 5. 具有严密的逻辑思维和分析判断能力，较强的解决问题的技能以及较强的自我激励能力，能够主动并且独立开展工作； 6. 工作细致认真，责任心强，具备良好的沟通协调。</t>
  </si>
  <si>
    <t>专业培训 五险一金 绩效奖金 年终奖金 股票期权</t>
  </si>
  <si>
    <t xml:space="preserve">1、负责系统开发、测试和文档编写工作； 2、参与系统的设计、性能优化 3、配合完成详细设计评审、UI评审、代码审阅； 4、参数软件开发新技术的研究。  任职要求: 1、3年以上软件研发工作经验，有大数据量平台研发经验优先考虑； 2、熟悉JAVA编程，以及JSP、Servlet 相关技术，熟悉Struts2+Spring3+ibatis2/hibernate3 等框架； 3、熟悉Web及前端技术（包括 Javascript，ajax，json，jQuery, ext等开发框架）； 4、熟悉MYSQL数据库，有较强的SQL编写能力； 5、熟悉Linux，能熟练编写shell脚本； 6、熟悉常用的互联网相关技术产品和中间件，例如redis ，elasticSearch，rabbitMq，Dubbo等； 7、有地图、视频相关开发经验者优先考虑； 8、较强的上进心和求知欲，善于学习和运用新知识，善于沟通和逻辑表达，有强烈的团队意识和执行力。  </t>
  </si>
  <si>
    <t>深圳市盛凯元科技有限公司</t>
  </si>
  <si>
    <t>制药/生物工程 美容/保健</t>
  </si>
  <si>
    <t>五险一金 员工旅游 专业培训 出国机会 绩效奖金 年终奖金 定期体检</t>
  </si>
  <si>
    <t>1、精通html，css，JavaScript，jquery的使用，使用过前端框架做项目 2、兼容主流浏览器，过旧浏览器的样式保持结构框架不改变（IE8以上，包含IE8） 3、能合理切分设计图图标布局，代码规范，可读性良好 4、沟通能力强，熟悉任意一种后端语言者优先录取</t>
  </si>
  <si>
    <t>量化研究实习生</t>
  </si>
  <si>
    <t>深圳数字动能信息技术有限公司</t>
  </si>
  <si>
    <t xml:space="preserve">量化研究实习生 工作职责： 1、金融数据的整理； 2、单一因子研究与开发； 3、参与简单的策略研发与客户服务； 4、部门的产品化文档整理。 岗位要求： 1、大三或大四在读大学生，经济金融、数学物理、计算机等专业优先考虑，一周能保证实习3天； 2、熟练掌握python编程语言，具备优秀的数据分析和建模能力； 3、对证券类、金融行业感兴趣，具备优秀的逻辑思维以及判断能力； 具备以下经验者优先考虑： 1、有股票、商品操盘经历加分； 2、有量化建模、量化交易经验加分； 3、有计量经济建模经验加分。 </t>
  </si>
  <si>
    <t>上海傲觉网络科技有限公司</t>
  </si>
  <si>
    <t xml:space="preserve">岗位职责： 1、前端Web独立项目部署，前端代码开发； 2、根据项目需求，按时完成相关产品界面代码设计和功能开发工作； 3、能够有效的迭代和优化项目的代码； 4、前端开发资源优化，保证兼容性和执行高效性； 5、负责网站Web前端数据读取，数据绑定，功能交互，功能实现； 6、配合后台工程师一起研讨技术实现方案； 7、配合测试，进行前端debug；  任职要求： 1、两年以上Web前端开发经验； 2、扎实的代码规范和良好的框架设计思路； 3、熟练掌握Web系统开发技术，熟悉Javascript，Jquery，HTML5，CSS等； 4、熟练掌握流行的框架：Vue.js （具有1年实际项目经验优先）； 5、熟悉各个浏览器之间的差别，具有能够开发出兼容性强的产品的能力； 6、熟悉移动端、微信端、小程序等产品优先。  上班地点：上海市嘉定区江桥万达广场 （13号线金运路站） 工作时间：上午 （10:00 - 12:00） 下午（ 13：00 - 18:30） 公司福利：餐饮补贴、弹性工作、绩效奖金 </t>
  </si>
  <si>
    <t>量化分析助理（python实习）</t>
  </si>
  <si>
    <t>上海�B容投资管理有限公司</t>
  </si>
  <si>
    <t>五险一金 补充医疗保险 员工旅游 餐饮补贴 定期体检 年终奖金</t>
  </si>
  <si>
    <t>1、熟练使用python； 2、协助量化投资经理，完成统计、分析等工作； 3、对市场交易数据进行量化分析和建模； 4、做好数据信息的采集与归档工作； 5、完成上级领导交给的其它工作。  岗位要求 1、 全日制本科及以上学历，数学、统计、金融工程、物理和计算机等相关专业，熟悉编程，具有量化策略工作或实习经验者优先； 2、 熟悉SQL/MongoDB数据库/C++/Tensorflow/Pytorch一项或多项者优先； 3、 工作勤奋踏实、责任心强，有较强的事业心和优秀的学习能力； 4、 具备清晰的逻辑思维能力，良好的理解沟通能力以及团队合作能力； 5、 对金融行业有兴趣，并有志长期发展； 6、 实习保证一周至少3天，优秀者可转为正式员工。</t>
  </si>
  <si>
    <t>PHP开发工程师（深圳）</t>
  </si>
  <si>
    <t>广东天亿马信息产业股份有限公司</t>
  </si>
  <si>
    <t>五险一金 年终奖金 生日礼金 专业培训 绩效奖金 通讯补贴</t>
  </si>
  <si>
    <t xml:space="preserve">岗位职责：  主要工作为在公司自主研发的MVC框架下进行项目开发，有专门人员进行培训指导开发，简单易上手；对之前项目功能的维护性和升级性开发。    任职要求：  1、熟练使用TP、CI框架或其他框架  2、熟练使用smarty模版引擎  3、熟练mysql的相关操作以及sql优化技巧  4、熟练使用常规命令  5、可在linux下部署PHP环境(LNMP集成部署或手动部署均可)  6、熟悉JavaScript，可进行基本一些调试  7、熟悉ORACLE、SQL SERVER 优先 </t>
  </si>
  <si>
    <t>前端开发工程师（北京）</t>
  </si>
  <si>
    <t>湖北融汇信息科技有限公司</t>
  </si>
  <si>
    <t xml:space="preserve">岗位职责： 1、负责将设计师的Web设计稿切图转化成规范的DIV+CSS布局页面，要求代码编写规范，能兼容不同浏览器； 2、根据要求实现web界面的JS特效； 3、配合程序员完成前端界面和后台程序的嵌套； 4、做事踏实，具有较强的学习能力； 5、具有良好的沟通能力、团队协作意识和敬业精神； 职位要求： 1、精通HTML5、CSS3、javascript,熟悉ES6语法； 2、2年以上web前端开发工作经验，能够熟练手写兼容各种主流浏览器的样式代码； 3、熟练掌握Vue/Angular/React等前端框架之一； 5、熟练掌握thymeleaf,精通java开发优先； </t>
  </si>
  <si>
    <t>Python开发工程师</t>
  </si>
  <si>
    <t>深圳市弘长科技有限公司</t>
  </si>
  <si>
    <t>五险一金 员工旅游 绩效奖金 弹性工作 专业培训 周末双休 交通补贴</t>
  </si>
  <si>
    <t>JAVA 高薪转销售6800+</t>
  </si>
  <si>
    <t>深圳市乐有家控股集团有限公司</t>
  </si>
  <si>
    <t xml:space="preserve">1. 2年以上Python开发经验，熟悉网络爬虫或数据处理和分析相关的开发； 2. 负责web数据采集相关的开发，熟悉web数据的抓取、解析等开发工作，有一定数据清洗和分析基础； 3. 熟悉应对反爬策略的方式方法，并有成功绕过反爬策略的案例； 4. 具有很强的技术钻研能力。 任职资格: 1. 精通python，scrapy，pyspider，Selenium 等框架，深入研究过scrapy，pyspider框架的源码，并能对scrapy，pyspider框架的源码进行修改和优化； 2. 熟悉网络抓包工具，熟悉使用正则表达式；熟悉HTTP传输协议，能模拟各类操作进行数据的爬取； 3. 了解数据清洗和分析相关的工具，了解大数据分析； 4. 具有较强的分析和解决问题能力，以解决技术难题为乐趣，有想法，敢于挑战； 5. 熟悉MySQL、mongodb、有数据库开发经验者优先，有 GitHub 地址或技术博客地址者优先。 </t>
  </si>
  <si>
    <t>没有过硬的家庭背景？没有强势的专业能力？
职场小白也没有工作经验？觉得找工作无望？
乐有家，为平凡的你圆不凡的梦！ 1、【收入自主制】 本科学历无责任保障底薪6800元起 大专学历无责任保障底薪6300元起 另享有高额提成55%-80%提成【承诺不管是否有业绩，保障底薪每个月15号发放】 2、【行业高福利】按政府及公司相关规定享有创新奖、仁杰奖、荣誉奖、五险一金、带薪假、宿舍报销、福利手机及话费、国内外旅游等多项福利。 3.【晋升通道】管培生/储备干部/置业顾问-置业经理（储备店长）-店长-营销副总-营销副总裁，大学生团队无限晋升空间 4.【岗位职责】 ★通过网络、电话、实地带看等方式沟通、了解和发掘客户需求，为客户提供专业的置业咨询服务; ★根据客户需求推荐合适房源，陪同客户实地了解房源和介绍沟通，促成成交; ★为客户提供良好的售后服务，维系客户关系。 5.【任职要求】 6.【乐有家控股集团大学生团队――优招优选】： 7.【工作地址】
深圳各区均有分布，网点密布，人性化就近安排 大学生团队分布地点：龙华，南山，福田，龙岗，罗湖，宝安  【招聘直通车】 乐有家招聘官网：hr.jjshome.com（欢迎登陆官网了解详情）  温馨提示：由于最近面试人比较多，请主动联系，可尽早安排面试，给自己一个尝试，还你不一样的人生！</t>
  </si>
  <si>
    <t>前端开发工程师（小程序）</t>
  </si>
  <si>
    <t>上海麦广互娱文化传媒股份有限公司</t>
  </si>
  <si>
    <t>五险一金 弹性工作 员工旅游 定期体检 餐饮补贴</t>
  </si>
  <si>
    <t>职位要点：有过小程序实际项目经验者优先 职位需求：2个 前端开发工程师（小程序） 岗位职责： 1、负责公司各产品线Web前端和移动前端的功能设计、开发和实现； 2、分析，优化网站及APP前端性能，为用户提供更好的体验； 3、搭建公司产品前端架构，规范前端代码，构建公司前端组件化框架； 4、研究和掌握最新前端开发技术，带领团队出色完成任务并帮助团队成员成长。 任职资格： 1、计算机软件或相关专业毕业，1-3年Web前端开发经验；可接受优秀应届生； 2、精通常用软件架构模式，熟悉各种算法与数据结构，多线程，网络编程（Socket、http/web service）等； 3、精通JavaScript、HTML5、CSS3等前端开发语言，具备响应式布局开发经验； 4、精通JQuery和BootStrap，精通React.js、Vue.js或Angular.js至少其中一种前端开发框架； 5、精通面向对象分析和建模，有较丰富的前端软件架构设计经验； 6、有较丰富软件研发经验，有较强的语言表达和沟通能力，有较强的分析和解决问题的能力；</t>
  </si>
  <si>
    <t>广州中达智能科技有限公司</t>
  </si>
  <si>
    <t>餐饮补贴 社保 住房补助 员工旅游</t>
  </si>
  <si>
    <t>岗位职责： 1、负责公司产品系统的开发； 2、独立完成定制项目的开发； 任职要求： 1、两年以上B/S软件开发工作经验，熟悉PHP开发语言； 2、熟悉MySQL数据库，同时熟悉Redis和MongoDB的区别者优先； 3、熟悉ThinkPHP、Laravel框架其中一种； 4、熟悉Linux操作系统，熟悉常用Linux操作命令； 5、熟悉MySQL数据库应用开发，了解MySQL的数据库配置管理、性能优化等基本操作技能； 6、熟悉HTML、JavaScript、jQuery、Vue.Js； 7、具备良好的代码编程习惯及较强的文档编写能力； 8、有较强的自学能力，能够依据业务需要学习必要的职业技能； 9、有较强的团队意识，能够正确理解任务安排，与同事协同做业。</t>
  </si>
  <si>
    <t>PHP开发工程师（初级）</t>
  </si>
  <si>
    <t>亚马逊api接口软件开发工程师</t>
  </si>
  <si>
    <t>深圳市跨境宝科技有限公司</t>
  </si>
  <si>
    <t>五险一金 员工旅游 餐饮补贴 年终奖金 出国机会 带薪年假</t>
  </si>
  <si>
    <t>绩效奖金 全勤奖 节日福利</t>
  </si>
  <si>
    <t xml:space="preserve"> 【学历专业】 大专及以上学历，计算机相关专业  【相关经验】 1、2年或以上Java工作经验（优异者可特殊考虑）; 2、有erp开发经验者优先; 3、有amazon跨境电商平台的api对接经验者优先。   【技能要求】 1、精通Java Web开发相关技术，包括JSP, Sevlet, jdbc等 2、熟悉J2EE架构和开发模式，能熟练使用Spring, Spring-MVC等相关框架 3、熟练掌握MySQL数据库的日常使用及SQL语句编写和维护 4、掌握前端页面的开发技术：HTML, JavaScript, CSS 5、熟悉SVN, Git等版本管理工具  6、能使用linux完成基本日常操作</t>
  </si>
  <si>
    <t>微商城开发程序员</t>
  </si>
  <si>
    <t>上海笕尚服饰有限公司</t>
  </si>
  <si>
    <t>绩效奖金 年终奖金 带薪年假 五险一金 午餐提供 专业培训</t>
  </si>
  <si>
    <t xml:space="preserve">岗位职责 1. 负责公司自有微信小程序商城的开发、迭代、维护。 2. 负责后台管理系统, H5页面程序开发，维护升级。 3. 参与公司信息化系统设计和用户体验改进。 4. 项目过程中，积极参与版本测试和模式验证.  任职资格 1、大学本科学历，1-3年相关工作经历； 2、有微信小程序和公众号网页项目开发经验； 3，熟悉前端开发流程，掌握主流前端开发技术，理论基础扎实，能独立完成前端开发业务； 4，扎实的HTML、CSS、JAVASCRIPT基础，熟练使用H5、CSS3，对ES6有一定了解或使用； 5，了解前端框架，有Vue实际项目经验； 6，有责任心，学习能力强，工作认真负责高效，敢于接受挑战和承受工作压力的能力，有较强的沟通能力和解决问题能力； 7，有电商平台开发经验，或者相关项目经验优先。  </t>
  </si>
  <si>
    <t>PHP开发工程师（2019、2020届实习生）</t>
  </si>
  <si>
    <t>任职职责： 1、游戏平台管理后台开发； 2、平台数据接口系统开发； 3、平台活动专题系统开发； 4、其它各类系统开发； 岗位要求： 1、全日制本科，2020届计算机相关专业； 2.  爱游戏事业，熟悉PHP , Mysql,  Redis,Linux , git, composer 等； 3、有良好沟通与团队合作精神，维护公司利益，认同公司价值观与文化； 4、技术视野广阔，乐于不断学习新知识与新技术，并能应用到实际工作中</t>
  </si>
  <si>
    <t>PHP开发助理（应届亦可）</t>
  </si>
  <si>
    <t>1、中专及以上学历，经验不限； 2、18至27岁之间，好学、细心，责任心强； 3、条件优秀者，可适当放宽要求（应届毕业生亦可）； 薪资待遇： 1、底薪4500（试用期三个月，底薪3500，表现突出者可提前转正）+提成+奖金 2、五险一金，双休，法定节假日正常休息，带薪年假； 3、公司提供员工宿舍，有餐补，有定期员工福利；</t>
  </si>
  <si>
    <t>北京红鲤鱼数字电影院线有限公司</t>
  </si>
  <si>
    <t>php开发实习生/助理</t>
  </si>
  <si>
    <t>深圳市征途户外装备有限公司</t>
  </si>
  <si>
    <t>Java开发工程师 (职位编号：YW)</t>
  </si>
  <si>
    <t>五险一金 员工旅游 定期体检 弹性工作</t>
  </si>
  <si>
    <t>做五休二 周末双休 弹性工作 五险一金 包住宿 带薪年假 全勤奖 绩效奖金 节日福利</t>
  </si>
  <si>
    <t>1、负责PC端和手机端界面的开发和优化； 2、与设计、产品人员沟通，快速高效的完成页面的开发； 3、相关页面效果和交互的实现； 4、持续维护后期页面的性能，提高用户体验；  任职资格： 1、三年及以上前端项目开发经验； 2、有一定的审美能力和设计基础； 3、能够高保真的还原设计图，精通切图技术； 4、精通HTML5和CSS3，有移动端的开发经验； 5、熟悉Javascript / jQuery，熟悉Bootstrap框架； 6、熟悉Sass、Less CSS、Stylus的预处理框架，并能够运用到项目中；</t>
  </si>
  <si>
    <t xml:space="preserve">岗位职责：
1、负责协助网站后台功能开发与接口设计；
2、负责协助进行项目产品的开发和技术支持；
3、可接受应届生或无经验，前期统一在开发工程师的带领下工作，后期成长起来可提供晋升机会。 岗位要求：
1、限18-29周岁，大专及以上学历，专业经验不限；
2、热爱互联网行业，对计算机编程有浓厚的兴趣，有无经验均可；
3、理解力强，擅于沟通交流，具有良好的团队合作精神和协作能力；
4、有一定的逻辑思维能力，责任心强，能承受较强的工作压力。   </t>
  </si>
  <si>
    <t>岗位职责：  1、根据任务分配，按质按量按期完成相应软件模块的设计、编程、集成任务；  2、进行程序单元、功能的测试，查出并解决程序缺陷；  3、正确使用配置管理工具，保证编程规范化、标准化；  4、负责编制所属模块的设计、配置文档；  5、深入了解并基于公司产品与平台进行二次开发，并通过持续创新，不断演进公司产品与平台；  6、深入研究掌握用户业务、持续跟踪掌握新技术，设计实现更加合理的解决方案，通过持续的业务与技术创新，使用户获得更好的应用体验等；  7、完成领导临时安排的其他任务。    任职资格：  1、全日制本科及以上学历，地理信息系统、计算机相关专业优先；  2、熟悉Java开发，至少2年以上JavaWeb开发经验优先；  3、熟悉常用J2EE规范，JSP , Servlet，JDBC等 ;  4、熟悉SQL，能熟练编写写常用SQL脚步，了解常用的SQL性能优化；  5、熟悉常用的开源框架，Spring , SpringMVCorStruts2,OR-Maping(Hibernate,iBatis,JPA)；  6、熟悉软件开发流程和质量保证体系，有敏捷开发经验或知识者优先；  7、具有广阔的IT视野，良好的英语读写能力；  8、优秀的沟通技巧和团队合作精神。</t>
  </si>
  <si>
    <t>1、负责企业级Web应用前端设计与实现； 2、参与Web应用的UX设计； 3、交付美观，易用，高效的Web应用； 4、跟进Web技术发展潮流，参与前端技术架构的选型，搭建； 任职要求： 1、熟练掌握Javascript,Ajax和HTML5，websocket,SSE，Canvas等，了解Typescipt； 2、熟练掌握各种前端框架，如Bootstrap，AngularJS，React，Vue.js等； 3、熟练掌握CSS3，能设计CSS3动画； 4、熟悉XML和SVG及相关技术，掌握Git或SVN，进行配置管理； 5、熟悉前端调试、优化技术，了解各主流浏览器差异与适配； 6、熟悉Hybrid app开发，掌握响应式开发，多语言和屏幕适配等； 7、熟悉常用UI组件，如Echart,D3,IView等； 8、了解webpack, gulp，对后端技术和框架有一定了解 9、熟悉微信小程序，nodejs，Ionic，WebGL，ELectron或NW.js任何一项优先</t>
  </si>
  <si>
    <t>实习生(前端&amp;Python&amp;Java&amp;ASP.NET) (职位编号：0012)</t>
  </si>
  <si>
    <t>广州云岫信息科技有限公司</t>
  </si>
  <si>
    <t>1. 一如既往的欢迎海归硕士研究生，待遇从优。 2. 投递前，请确保你已熟练掌握一种语言：H5, JavaScript, Python, C#/Asp.net，Java，PHP, C, Swift  岗位职责： 1.按照工作计划和进度完成系统模块的开发任务，保证开发的质量； 2.沟通需求和开发中遇到的相关问题；  3.能承受压力，有责任心和上进心，能不断学习完善自我技术知识体系。  岗位要求： 1. 本科及以上学历，计算机相关专业； 2.熟练掌握Visual Studio，Eclipse等开发工具，至少精通以下编程语言中的一种：H5, JavaScript, Python, C#/Asp.net，Java，PHP, C, Swift； 3. 欢迎2019年即将毕业的同学投递简历！表现优秀者可拿正式员工薪水并在毕业后转正式员工。  Job Responsibilities 1 Assist consultants to implement cloud computing project; 2.Assist R &amp; D manger of cloud computing and virtualization product development and software testing; 3. Assist in software and system testing: functional testing, integration testing, stress testing, etc.  Job Requirements: 1. Have Bachelor degree or above, major in computer or related ; 2. Familiar with Visual Studio, Eclipse development tools, at least proficient with one of the following programming languages: H5, Javascript, C#/Asp.net, Java, Python, Object C; 3. Welcome 2019 graduates! Person with outstanding performance can take formal employee salaries and turn  to  formal employee after graduation.</t>
  </si>
  <si>
    <t>深圳市可可网络科技有限公司</t>
  </si>
  <si>
    <t>广州栗树信息科技有限公司</t>
  </si>
  <si>
    <t>五险一金 员工旅游 弹性工作 年终奖金 定期体检 双休制</t>
  </si>
  <si>
    <t>岗位职责 1.参与公司核心电商系统的设计和编码； 2.参与项目的系统分析、设计，并进行功能代码开发； 3.参与攻克技术难题，持续提升系统性能； 4.参与设计数据结构，维护数据内容，以及优化数据模块； 5.理解业务，识别需求，参与架构、系统、分析设计等多领域项目的相关技术的实践。  任职要求 1、计算机相关专业本科及以上学历； 2、1年以上java开发经验； 3、精通Java相关技术, 熟悉SpringBoot开发, 了解docker, k8s, devops 4、具有分布式或者微服务系统开发经验，如springcloud,dubbo等； 5、熟悉各种常用设计模式； 6、了解中间件和缓存，如Rabbitmq、Kafka、Redis、Memchache、Nginx、HAProxy等。 7、有较强的逻辑思维能力，善于分析、归纳、解决问题；能够独立或带队进行项目开发。   利待遇： 1、优美豪华写字楼，舒适的办公环境，年轻、融洽、和谐的团队氛围； 2、其他福利：五险一金、法定节假日、带薪年假、年终奖、节日礼品、生日福利、下午茶等； 3、上升空间：不定期专业的带薪培训与良好的晋升机制！ 4、员工活动：旅游、聚餐、K歌、羽毛球、拓展、年终尾牙，丰厚的团建经费等。</t>
  </si>
  <si>
    <t>1. WEB站点/后台、移动端项目前端页面及脚本开发、高度、优化 2. 前端功能模块/组件/框架/工具开发 3. 负责各种主流浏览器的兼容适配工作 任职要求： 1. 具备Web/移动H5前端或跨平台开发经验，理解Web标准，对前端页面的性能、可访问性、可维护性等有实践经验 2. 精通Web/移动前端页面的HTML5+CSS3+JavaScript/TypeScript开发，熟悉响应式设计，能够独立完成页面制作 3. 至少熟练掌握一种前端框架（VUE/React/Angular6等），并能独立开发常用组件 4. 熟练掌握webpack等至少一种前端构建工具，有持续集成应用经验优先 5. 熟练掌握svn/git等版本控制工具的使用，熟悉linux、nginx、docker相关知识优先 6. 具备较强的责任心和抗压能力，致力于提高工作效率和代码质量 7. 能较好地与产品、设计、后端和测试人员沟通，协同完成项目开发工作 8. 关注前端（及相关领域）前沿资讯，有技术博客或开源代码库优先</t>
  </si>
  <si>
    <t>PHP开发工程师（实习）</t>
  </si>
  <si>
    <t>年终奖金 餐饮补贴 全额社保 五险一金 员工旅游 专业培训 绩效奖金</t>
  </si>
  <si>
    <t>根据产品需求完成相应开发工作；  岗位要求： 1、具备1年及以上开发经验； 2、熟练掌握PHP开发语言； 3、熟悉MVC 模式，熟悉ThinkPHP框架； 4、熟悉MYSQL数据库开发、配置、维护、性能优化； 4、有团队协作精神、优秀的学习能力与创新能力，能在压力下工作。  其他补充 1.俸禄厚道：基本工资＋绩效工资＋餐补+加班费+五险一金； 2.工作时间：单双休，法定节假日，带薪年假； 3.琶洲地铁口附近，交通便利。 4.周期性提供技术、管理、销售等方面的内部培训。 5.我们既是朋友也是家人，更是一起并肩作战的战友，我们崇尚分享，乐于分享，期待与你一同分享我们的成果与经验。</t>
  </si>
  <si>
    <t>职位要求： 1. 1年以上工作经验，工作态度认真、诚恳，具备良好的沟通能力； 2. 熟练掌握Java、kotlin编程语言，熟练使用AndroidStudio、Eclipse开发工具； 3. 熟练掌握Android UI布局与常用控件，具备一定的控件扩展能力； 4. 熟悉Sqlite数据库，能够编写基本的SQL查询语句； 5. 熟悉多线程编程，熟悉JSon、XML等传输格式的解析； 6. 熟悉Http、WebService等通信协议； 7. 有上线App经验者优先，有后台开发经验者优先，掌握常用设计模式者优先； 8. 面试需要简单的上机实操。  岗位工作： 1. 完成项目经理指定的开发任务； 2. 对公司现有产品进行日常维护与修改； 3. 编写相应的技术文档；  4. 研究掌握较新的开发技术。</t>
  </si>
  <si>
    <t>上海百品汇电子商务股份有限公司</t>
  </si>
  <si>
    <t>Python后台开发（面向19届、20届）(000565) (职位编号：yyxx000565)</t>
  </si>
  <si>
    <t>五险一金 员工旅游 餐饮补贴 定期体检 节日福利</t>
  </si>
  <si>
    <t>海南元游信息技术有限公司广州分公司</t>
  </si>
  <si>
    <t xml:space="preserve">  1. 计算机相关专业毕业，大专及以上学历，1年以上工作经验。  2. 精通HTML5、JS（JavaScript）、CSS、JQuery等常用WEB技术。  3. 熟悉Ajax/Json/XML等Web前端技术。  4. 熟悉主流浏览器差异及兼容方法，熟悉响应式开发，不同屏幕适配及移动端开发。  5.了解各类前端框架，至少熟悉其中的一种如vue/angular/react；  6，面试请自带作品，网址或者U盘携带。  岗位职责：  1. 负责PC页面及移动端H5页面前端开发，切图，编写HTML、CSS和JS代码，配合后台工程师完成应用开发。  2. 对页面持续进行前端优化，提升页面性能，改善用户体验。</t>
  </si>
  <si>
    <t>五险一金 年终奖金 定期体检 弹性工作 交通补贴 绩效奖金 员工旅游 加班补贴 项目奖金 带薪假期</t>
  </si>
  <si>
    <t>1、负责大数据运营后台业务，处理业务相关的数据挖掘需求；
2、对所负责后台统计需求进行规范设计，合理安排进度和保证质量； 1、计算机、网络、软件专业
2、熟悉C/C+，python其中一门语言的使用。
3、了解数据结构、面向对象编程思想、设计模式。
4、加分项：对分布式计算或数据挖掘相关知识有所了解。</t>
  </si>
  <si>
    <t>Android或IOS研发人员</t>
  </si>
  <si>
    <t>中国移动通信集团设计院有限公司广东分公司</t>
  </si>
  <si>
    <t>1、本科以上学历； 2、精通Android或IOS的APP开发与调试，熟练使用Java开发语言，2年以上 Java 开发经验； 3、熟悉 Android 开发平台的框架原理，熟悉 Android 应用开发流程，熟练掌握 Android UI 开发技能，熟练使用 Android SDK； 4、精通HTML、CSS、JavaScript，熟悉HTML5，了解HTML5最新规范； 5、熟练掌握Linux、Windows等操作系统，能够配置进行nfs、samba等服务配置； 6、对前端框架有深刻理解，至少熟练掌握一门前端框架，Angular、Vue、React等； 7、较强的自学能力，对新兴技术敏感，乐于学习并使用新技术； 8、有很强的工作责任心，良好的表达、交流能力和团队合作精神； 9、熟悉微信小程序开发或有通信领域开发背景优先。</t>
  </si>
  <si>
    <t>广州米娅信息科技有限公司</t>
  </si>
  <si>
    <t>五险一金 年终奖金 弹性工作 全勤奖 周末双休 年度体检</t>
  </si>
  <si>
    <t>.Net软件工程师（上海）</t>
  </si>
  <si>
    <t>工作职责 ： 1. 负责游戏后台代码的开发、维护，及相关接口对接工作； 2. 完成游戏后台模块代码实现，编写代码注释和开发文档； 3. 辅助进行游戏后台的功能定义、程序设计，分析并解决软件开发过程中的问题； 4. 协助制定测试计划，定位发现问题，定期维护游戏后台，处理反馈回来的系统bug； 5. 完成上级交办的其他事项。 任职要求： 1、大专以上学历，经验不限，接触过小游戏(微信相关业务)的优先； 2、熟悉PHP主流框架，熟悉mysql操作，熟练使用SVN和git等版本控制工具及常用的Linux命令； 3、有良好的编程习惯和简洁清晰的代码风格; 4、积极乐观，头脑灵活，善于沟通交流、自律、高效完成领导交代的工作； 5、有一定抗压能力、有团队意识、能接受工作需求的加班。</t>
  </si>
  <si>
    <t>五险一金 补充医疗保险 交通补贴 餐饮补贴 通讯补贴 专业培训 绩效奖金 弹性工作 第十三薪 股权激励</t>
  </si>
  <si>
    <t xml:space="preserve">.Net软件工程师  工作职责： 1、参与平台架构设计，框架设计； 2、产品核心代码开发； 3、负责研发过程跟进，任务验收，代码review； 4、带领其他开发人员完成项目开发； 5、负责团队的技术培训； 6、完成上级领导安排的其他任务。  任职要求： 1、本科及以上学历，3年以上.net开发经验，精通c#语言； 2、熟练使用Asp.net  mvc/webapi，WCF，WinForm等开发技术； 3、熟练使用html，css，javascript等前端语言，了解js模块化开发； 4、熟练使用svn，tfs等代码管理工具； 5、熟悉分层架构，模块化编程，了解ddd，cqrs，plugin等前沿架构技术； 6、熟悉至少一种aop/ioc，orm框架； 7、熟悉sqlserver开发和维护，了解nosql； 8、熟悉WindowsServer2008，iis维护工作； 9、熟悉常用设计模式，对面向对象有深入的理解； 10、熟练的文档编写能力，对软件过程熟悉； 11、具有很强的分析问题和解决问题的能力； 12、注重代码风格，对重构有自己的见解；  工作地址：上海浦东新区张江金科路2889弄1号长泰广场A座605  提供的机会  有非常好的与公司共同成长的个人发展前景  提供正规的五险一金和额外的商业医疗保险  有吸引力的薪酬待遇和优厚的福利以及根据个人不同情况的可选项  有个性化的工作环境和各种培训机会  注：有诚意者，请将个人简历发送至以下邮箱：其他概不考虑  wade.chen@hg2mes.com;george.zhu@hg2mes.com; jason.zhu@hg2mes.com  欢迎浏览访问公司网页 www.eq2iqm.com      </t>
  </si>
  <si>
    <t>php开发初级实习生</t>
  </si>
  <si>
    <t>上海骞余实业有限公司</t>
  </si>
  <si>
    <t>弹性工作 五险一金 绩效奖金 年终奖金 专业培训 员工旅游 出国机会</t>
  </si>
  <si>
    <t>1、负责业务系统开发(VueJS/Laravel)； 2、能够根据需求，优化解决方案，并持续推进落地； 任职条件： 1、计算机科学在读或同等学历在读。 2、每周可工作4天以上 3、对Web全栈开发感兴趣，愿意继续学习 4、拥有良好的代码习惯，要求结构清晰，命名规范，逻辑性强，代码冗余率低； 5、思维严密，上进心强，能吃苦耐劳，良好的执行能力，对互联网充满热情；</t>
  </si>
  <si>
    <t>JAVA实施（外企/加班补贴）</t>
  </si>
  <si>
    <t>近铁国际物流（深圳）有限公司</t>
  </si>
  <si>
    <t>年终奖金 周末双休 加班补贴 七险一金 超长带薪年假 全额带薪病假 专业培训 定期体检 固定调薪</t>
  </si>
  <si>
    <t xml:space="preserve">岗位职责： 1、 负责WMS系统基础信息的筹建、维护、优化统计； 2、 掌握WMS系统配置，受理、跟进和解决用户的问题； 3、 负责WMS系统的日常维护、数据核对、问题排查及相应的技术支持； 4、 定期与业务部门沟通，收集系统优化建议，并向上级进行汇总反馈； 5、 在系统功能优化后，负责终端用户的培训及实施工作； 6、 协助负责IT设备的日常维护RF、Barcode printer等。  任职要求： 1、 统招本科及以上学历，计算机软件类相关专业； 2、 熟悉ERP/WMS理论、企业信息化建设及运维管理流程，有ERP/WMS等信息系统实施或运维经验者优先； 3、 熟练掌握SQL语言、Java语言基础和应用； 4、 沟通能力强，有团队合作精神，吃苦耐劳，能根据工作需要加班； 5、 有较强的分析和解决问题的能力。  Why KWE： 1、 公平的薪资结构：基本薪资+加班补贴+年终奖； 2、 人性的福利保障：七险一金； 8至20天带薪年假；7天带薪病假；婚假、产假、陪产假；定期体检；每年固定调整薪资和职级； 3、 广阔的国际视野：国际性专业化物流公司；80%以上客户均为世界五百强企业；承接集团内多家分公司的IT系统建设工作； 4、 完善的培训体系：IT专业知识培训+国际物流、仓储知识培训； 5、 明确的发展方向：国际物流领域专家型IT人才； 6、 绝佳的发展机遇：近铁集团亚太区创新研发中心； 7、 合理的发展模式：“管理+技术”齐驱并驾； 8、 公平的晋升机制：从基层主管到高层总经理，所有管理岗位都是从基层员工逐步培养和提拔，给员工提供畅通的上升空间； 9、 狼性的团队文化：年轻活跃、拼搏进取、平等互助、迎难而上的狼性团队。  </t>
  </si>
  <si>
    <t>战略分析- 实习生</t>
  </si>
  <si>
    <t>卓缤科技设备（昆山）有限公司</t>
  </si>
  <si>
    <t>web前端开发工程师（广州）</t>
  </si>
  <si>
    <t xml:space="preserve">  The intern is going to work with the strategy &amp; process manager in Shanghai with the following responsibilities:     Qualifications needed:   </t>
  </si>
  <si>
    <t>中水三立数据技术股份有限公司（原合肥三立自动化工程有限公司）</t>
  </si>
  <si>
    <t>五险一金 员工旅游 专业培训 绩效奖金 年终奖金 定期体检 餐饮补贴 通讯补贴</t>
  </si>
  <si>
    <t>深圳前海中民电商有限公司</t>
  </si>
  <si>
    <t>五险一金 补充医疗保险 员工旅游 定期体检 通讯补贴 全时奖</t>
  </si>
  <si>
    <t>岗位职责： （1）负责公司电商网站项目开发与维护； （2）负责公司内部系统与既有功能开发升级与维护； （3）完成公司指定的其它开发项目。  任职要求： （1）计算机相关专业，本科以上学历； （2）熟悉Java语言，熟悉J2EE架构体系； （3）了解主流java开发框架，如: spring,hibernate,struts2等； （4）熟练使用JavaScript,Jquery，Ajax、XML,Json,WebService等； （5）了解Oracle数据库，有基础的数据库设计能力和sql编写能力。  薪酬福利： （1）一经录用，待遇从优； （2）过节费； （3）手机话费报销； （4）购买五险一金、商业团体险； （5）员工旅游、电影、体育等活动； （6）周末双休，按照国务院规定执行节假日放假计划。</t>
  </si>
  <si>
    <t>岗位职责：
1、负责公司产品或项目Web前端研发(PC端、手机端H5)，并配合后端实现接口通信交互； 2、与UI设计师、交互设计师、产品经理一起，实现产品在交互方面的开发需求，确保产品具有优质的用户体验； 3、参与前端技术选型及架构工作、完成持续整合及优化前端框架工作； 4、形成公司前端可复用的组件，保障业务适配的高效灵活； 5、不招实习，两年以下勿扰，能力突出可放宽一年经验，谢谢。 任职要求： 1、本科及以上学历，计算机或产品设计相关专业优先考虑；能力突出可放宽专业限制。 2、有2年左右前端开发经验，或1年左右大型互联网公司前端开发经验，熟悉前后端分离开发模式，熟悉管理系统端、移动端的开发； 3、精通HTML5/CSS3，JavaScript，Ajax等Web开发技术，精通浏览器的兼容调试技巧，能够解决产品的兼容问题； 4、至少精通一种MVVM思想的前端框架（Vue/React/Angular），了解基本原理及实现，有Vue.js实际开发经验尤佳； 5、熟悉前端构建工具webpack/gulp,熟练使用sass(scss)/less等css预编译语言中的一种,熟练使用npm，yarn，yeoman，bower等； 6、具有微信公众号开发经验者优先； 7、可以独立完成项目，抗压能力强，有责任心，有良好的沟通表达能力和团队合作精神； 8、有强烈的求知欲，对互联网新技术有热情，自学能力强。</t>
  </si>
  <si>
    <t>少儿编程老师（体验课）</t>
  </si>
  <si>
    <t>3-8千/月</t>
  </si>
  <si>
    <t>JAVA软件工程师</t>
  </si>
  <si>
    <t>上海领友数据科技有限公司</t>
  </si>
  <si>
    <t>1. 根据课程设置要求，认真备课，管理课程器材，课后总结教学经验； 2. 按照公司要求，结合每个学生不同情况进行授课 3. 积极参与公司定期的教学研讨会，提高自身授课水平； 4. 积极主动的与教务沟通学生上课情况，做好课后反馈。  【岗位要求】 1. 全日制本科学历及以上应届生，计算机类、师范类、教育类、理工类相关专业 3. 逻辑思维强，熟悉Scratch、C++或Python语言编程者优先（不做强求）； 4. 较强的语言表达和沟通能力； 5. 热爱教育事业，喜欢与孩子互动，具有爱心和责任心,有家教经验优先考虑；  薪资待遇 实习期底薪3000，综合薪资（底薪+课时费+奖励）4000-6000 毕业后底薪4500，综合薪资（底薪+课时费+奖励）5500-7500，表现优异，综合薪资可能更高</t>
  </si>
  <si>
    <t>五险一金 员工旅游 交通补贴 餐饮补贴 通讯补贴 年终奖金 绩效奖金 弹性工作</t>
  </si>
  <si>
    <t xml:space="preserve">工作职责： 1. 参加系统模块设计和开发和代码的单体测试； 2. 撰写相关技术文案并能够给予相关部门技术支； 3. 根据项目或部门需要进行配置管理等工作。 职位要求： 1. 本科及以上学历，计算机相关专业毕业；  2. 有3年以上J2EE项目经验；  3. 扎实的java基础知识，熟悉JavaScript，XML、CSS, JQUERY，AngularJs等；  4. 熟悉Struts、Spring、Hibernate，SpringBoot等开发框架；  5. 熟悉ORACLE，MYSQL等主流数据库，熟悉SQL语言； </t>
  </si>
  <si>
    <t>PHP初阶工程师(欢迎应届生)</t>
  </si>
  <si>
    <t>广东木子企画广告传播有限公司</t>
  </si>
  <si>
    <t>.NET软件工程师/MES开发工程师</t>
  </si>
  <si>
    <t>上海圣界电子科技有限公司</t>
  </si>
  <si>
    <t>3-7千/月</t>
  </si>
  <si>
    <t>员工旅游 年终奖金 餐饮补贴 员工生日会</t>
  </si>
  <si>
    <t>五险一金 员工旅游 餐饮补贴 交通补贴 年终奖金 周末双休 绩效奖金 通讯补贴</t>
  </si>
  <si>
    <t>岗位描述 1、负责协助技术负责人进行技术评测，bug处理，代码开发与维护； 2、确保编写程序的稳定性，效率和可扩展性； 3、独立开发一些中小型项目  职位要求 1.具有良好的计算机开发基础，对数据库，数据结构，算法，软件工程等比较熟悉； 2. 熟悉 PHP/MySQL 开发，熟悉Javascript，了解Ajax的应用； 3.拥有良好的代码习惯，结构清晰，命名规范，逻辑性强，代码冗余率低； 4.良好的沟通及团队协作能力，具备较好的心理素质； 符合以下任一点优先考虑： (1)熟悉一些开源框架，比如YII； (2)校园公认的技术牛人； (3)拥有自己的技术博客；  上班地点：广州市番禺区南村镇江南工业二区二横路9号木子企画创意园</t>
  </si>
  <si>
    <t>软件工程师： Web前端软件工程师/MES开发工程师 一：工作职责： 1.独自负责或参与公司软件产品开发 2.负责公司软件实施及技术支持工作 3.协助编制用户手册.安装手册 4.完成领导交办的其他各项工作  二：职位要求 1 . Web前段工程师 1．从事软件编程相关工作，Web前端软件开发为主2年以上相关岗位工作经验； 2 . 熟练运用html+css布局,bootstrap框架,精通jquery,熟悉angular.js； 3．掌握Javascript；  2 . Web后端工程师 1 . 熟练运用visual studio 2010与sql server 2008开发工具 ； 2．熟悉SQL server等关系数据库系统； 3．熟悉三层架构，具有良好的编码风格和编码习惯； 4．熟悉windows server服务器操作系统的管理维护； 5．熟练运用asp.net(C#)、Winform(C#)；  3．具备良好的沟通能力、团队合作能力 ； 4 . 熟练运用html+css布局, bootstrap框架，了解Node的优先。</t>
  </si>
  <si>
    <t>PHP程序开发员</t>
  </si>
  <si>
    <t>广州司密达实业有限公司</t>
  </si>
  <si>
    <t>3.5-6千/月</t>
  </si>
  <si>
    <t>包住宿 大小周 全勤奖 加班补贴 购买五险 带薪年假</t>
  </si>
  <si>
    <t xml:space="preserve">  工作职责：  1.全面负责公司对外网站的网页设计、维护工作；  2.全面负责公司微信公众号的设计、维护、升级管理工作；  3.上级领导交办的专项任务。    要求：  1.专科以上学历，软件开发相关专业；  2.2年以上PHP程序开发经验；  3.熟练掌握PHP编程语言，熟悉PHP面向对象编程；  4.熟练掌握MSSQL数据库相关技术，熟悉SQL索引调优、备份防灾；  5.熟练掌握IIS相关技术，熟悉IIS调优及防攻击策略；  6.有网络支付、物流跟踪方面设计经验者优先；  7.有手机端开发经验（包括但不限于：微信小程序、安卓应用开发、微信公众号维护）者优先；  8.有良好的沟通理解能力以及编码习惯，有团队合作精神，能够快速融入团队。 </t>
  </si>
  <si>
    <t>广州昶弘网络技术有限公司</t>
  </si>
  <si>
    <t>高级前端开发工程师（小程序）</t>
  </si>
  <si>
    <t>交通补贴 专业培训 年终奖金 绩效奖金 定期体检 社会保险</t>
  </si>
  <si>
    <t>上海企创信息科技有限公司</t>
  </si>
  <si>
    <t>岗位职责： 1、负责公司网站后台开发。 2、负责公司网站前端及响应式开发。 3、配合运营人员，管理维护公司网站。 4、优化网站技术参数，提高网站加载速度和安全性等  岗伴要求： 1、1年及以上PHP项目开发经验。 2、熟悉至少一个PHP开源框架。 2、熟悉Mysql管理，有良好的mysql数据表设计能力。 3、熟悉CSS/JQuery等前端开发技术，有移动互联网项目经验者优先，有html5项目经验者优先，有前端调优经验者优先。 4、逻辑思维能力强，责任心强，工作积极主动，具备强烈的进取心和良好的团队合作精神，有较强的沟通及协调能力。 5、能力优秀的应届聘毕业生也可。  其他 1、可以接触互联网行业流行的web技术 2、有良好的个人职位规划 3、轻松亲和的企业文化 4、业内有竞争力的薪酬</t>
  </si>
  <si>
    <t>五险一金 员工旅游 绩效奖金 带薪年假 节日福利</t>
  </si>
  <si>
    <t>工作职责：  1. 参与小程序产品需求分析和界面设计；  2. 按产品设计需求完成前端页面功能、交互效果的开发和适配；  3. 和后端工程师、设计师、产品人员紧密合作，按时保质完成前端功能交付；  4. 其它上级领导安排的工作； 5. 负责公司广告交易平台前端、小程序、公众号等前端开发工作 ;    职位要求：  1. 全日制大学本科或硕士毕业，计算机科学专业者优先；  2. 5年以上前端开发经验，有小程序开发经验；  3. 精通 javaScript，HTML5，CSS3，Ajax , 流行框架等前端开发技术；  4. 精通面向对象编程的基本概念，W3C、ECMAScript、CommonJS、ES6等前端技术标准；  5. 具备移动端开发能力，能解决移动端兼容性问题及性能问题，熟悉主流移动浏览器的技术特点； 6. 熟练掌握 Grunt、Gulp、Webpack 其中任意一项构建工具的使用和配置 ;  7. 关注业界发展，对最新的前端技术有浓厚的兴趣及独特的见解，关注前端前沿技术研究，通过新技术服务团队和业务 ; 8. 性格开朗，具有团队精神，能承受工作压力，有良好的沟通能力。</t>
  </si>
  <si>
    <t>深圳乐天童创科技有限公司</t>
  </si>
  <si>
    <t>五险一金 弹性工作 无限零食 生日会 年终奖金 扁平化管理 90后俊男靓女 充足下午茶 户外团建 轰趴聚餐</t>
  </si>
  <si>
    <t>驻场运维工程师</t>
  </si>
  <si>
    <t xml:space="preserve">职责： 1.负责公司网站、运营类小程序的维护及开发; 2.与后台开发人员进行沟通以完成前后台的对接工作; 3.对负责的开发任务较准确地进行工作量的评估，以及制定较合理的时间计划。  要求： 1. 熟悉 W3C 标准，对表现与数据分离，Web 语义化等有一定理解； 2. 精通 JavaScript、HTML、CSS，熟练使用Vue； 3. 熟悉移动端设备，分辨率，浏览器兼容性问题； 4. 具备较好的沟通、理解、表达、逻辑能力、学习能力和执行力，对新技术有求知热情，喜欢挑战; 5. 有小程序开发经验者优先。  工作时间 1、9:30-19:30（午休时间：12:00-14:00）； 2、实行大小周休息制，月休六天。  我们的福利待遇 1、年终奖、五险一金、带薪年假、法定假期、公费旅游、下午茶、生日会、节日福利等； 2、茶水间设有冰箱+微波炉完美组合，同事齐聚共进午餐温馨又健康； 3、丰富部门活动：户外拓展、聚餐K歌、轰趴烧脑游戏等。 </t>
  </si>
  <si>
    <t>深圳市蔚壹科技有限公司</t>
  </si>
  <si>
    <t>五险一金 年终奖金 定期体检 员工旅游 专业培训 周末双休 带薪年假</t>
  </si>
  <si>
    <t xml:space="preserve"> 4、网络和服务器设备运维故障处理，存储运维管理，服务器虚拟化运维、系统软件升级，数据备份，恢复和问题解决 5、优化网络系统，规划调整设备配置，完成路由器、交换机、防火墙的配置施工，参与服务器与应用系统的管理。，确保系统的问题可靠运行  任职资格：  1、 大专以上学历，计算机或网络管理等相关专业，1年以上工作经验 2、 熟悉网络管理、能独立进行网络规划与管理 3、 熟悉常用办公软件的安装使用，常规硬件故障处理 3、 熟悉各类网络协议和服务，比如：TCP/IP协议、各类路由协议、web服务。DNS服务、DHCP服务、HTTP服务等 4、 对主流品牌服务器及网络设备有较深刻的了解 5、 熟悉服务器、网络设备对设备故障具备精确快速的故障定位和处理能力 6、 熟悉Linux、Windows系统运维管理，包括但不限于安装、配置、管理、维护、性能调优及故障诊断熟悉shell、python语言、和有RHCE认证者优先 7、 熟悉VMware平台的安装部署，对VMware的存储和网络架构、灾备、安全、虚机管理、监控和性能、troubleshooting等要有深刻的理解，有虚拟化认证者优先 8、 熟悉虚拟化架构下的系统维护管理、网络、磁盘存储和备份等技术  9、 熟悉主流品牌存储安装部署、运维管理 10、 性格开朗，良好的沟通能力和合作精神、主动性强、耐心细致、责任心强、良好的工作态度和职业精神，能承受一定的工作压力和工作强度  公司相关福利待遇：  1、基本工资：提供极具竞争力的薪酬！ 2、工作时间，7.5小时/天，每周5天工作制。 3、五险一金：养老保险、医疗保险（综合医保）、工伤保险、失业保险、生育保险，住房公积金。 4、员工活动：下午茶、每周运动：如羽毛球、足球、跑步等等，每月生日会、公司赞助部门每月活动经费：如吃饭、K歌、登山、远足  。 5、每年国内外旅游 6、员工体检</t>
  </si>
  <si>
    <t>五险一金 绩效奖金 员工旅游 周末双休 节日福利</t>
  </si>
  <si>
    <t>(接受无经验者)php开发实习生</t>
  </si>
  <si>
    <t>五险一金 绩效奖金 周末双休 包住宿 全勤奖 节日福利 专业培训 小姐姐 同事热情 带薪年假</t>
  </si>
  <si>
    <t>岗位职责：
1、负责协助工程师采用php技术开发网站
2、服从公司的发展要求，认真学习和全面了解公司的相关情况和工作细节
3、负责公司的基本项目的开发，熟练掌握公司所应用的专业技术
4、参与公司技术的优化和升级 任职要求： 1、对PHP有浓厚的兴趣，并有打算从事PHP开发的意向 2、有一定的逻辑思维，条理性强 3、有团队精神，愿虚心学习，能够协助工程师完成项目开发工作 4、责任心强，有一定的抗压能力 公司员工福利待遇： 1、7.5小时工作制+双休，谢绝加班； 2、年轻、宽松、弹性的工作环境、高效的办公工具，以及团队协作的体验和乐趣； 3、年度体检，为您的健康一路护航； 4、年度旅游，与小伙伴们一同享受国内外著名景点文化风光； 5、每周茶话会零食、水果、糕点供应，体验休闲时光； 6、定时篮球、羽毛球、游泳同好会，工作之余强身健体；  【工作时间】 5天8小时制，早上9：00到下午5：30，中午休息1.5小时，周六日双休。</t>
  </si>
  <si>
    <t>深圳快学教育发展有限公司</t>
  </si>
  <si>
    <t>广州卓住企业管理有限公司</t>
  </si>
  <si>
    <t>五险一金 员工旅游 餐饮补贴 弹性工作 年终奖金</t>
  </si>
  <si>
    <t>公司简介:在线教育项目,公司盈利中并已A轮融资 五天八小时工作时间.13薪+年底奖金  岗位职责 - 1、根据设计要求负责Web前端产品的开发； - 2、使用HTML/CSS/Javascript开发标准的移动及网站前端页面；  任职要求： - 有移动Web的开发经验，具备Web前端程序设计经验，熟悉HTTP、HTML5、CSS3、JavaScript，jquery -有微信小程序开发经验优先</t>
  </si>
  <si>
    <t>五险一金 绩效奖金 全勤奖 专业培训 周末双休 年终奖金 定期体检 员工旅游 交通补贴 通讯补贴</t>
  </si>
  <si>
    <t>1、负责网络部管理及监督； 2、有独立完成后端开发能力,熟练tp3.2； 3、用PHP语言开发高效能数据系统，后台开发; 4、负责公司管理系统、网站开发。 职位要求： 1、大专学历，有独立的开发工作经验； 2、有扎实的php基础，有php框架开发经验（thinkphp等）； 3、熟悉微信接口开发； 4、熟悉Linux平台相关技术者优先；有带团队经验者优先； 5、具备良好的代码编程习惯及文档编写能力； 6、有svn或git等权本控制工具的使用经验；  *******加入我们您能得到什么？*******  1、月薪4000+提成，月薪可达6000-8000；  2、完善的福利结构―节假日双休、全勤奖、年终奖、工龄工资、年度体检、购买社保、公积金；  3、定期团队活动（庆功会、公司旅游、娱乐、体育活动等）；  4、业文化由公司和员工一起拟定，以欢快娱乐为主，以人为本；  5、绩效奖金，丰厚的年终奖等等。  卓住企业不断为人力资源行业的发展和服务提升贡献着更多的力量。在此企业快速发展之际，卓住企业诚邀你的加盟，共创美好明天！    公司地址:广州市天河区天河路490号壬丰大厦（石牌桥，交通便利，中心地段写字楼）</t>
  </si>
  <si>
    <t>( [ python开发工程师 ] )</t>
  </si>
  <si>
    <t>深圳市运维软件有限公司</t>
  </si>
  <si>
    <t>上海新时达电气股份有限公司</t>
  </si>
  <si>
    <t>五险一金 免费班车 员工旅游 交通补贴 餐饮补贴 通讯补贴 专业培训 绩效奖金 年终奖金 定期体检</t>
  </si>
  <si>
    <t xml:space="preserve">岗位职责： 1、参与系统需求讨论及需求分析，提供技术实现方案； 2、负责公司相关系统的开发，运维及第三方系统的集成； 3、编写开发过程中的相关文档与其他同事协作； 岗位职责：  1、 计算机相关专业,本科及以上学历； 2、 2年及以上.Net或JAVA开发经验，对.NET Framework有一定的理解，熟悉.NET Framework多个版本的差异和不同，熟悉并发、多线程编程；熟悉J2EE相关技术和框架（SpringMVC/Spring/Springboot，Mybatis/Hibernate等）； 3、 熟练掌握Asp.net、MVC、Web Api、C#.net开发基于Web的企业级应用，至少两个ASP.net项目开发经历； 4、 熟练使用SQL Server或MySQL等数据库进行开发及性能优化方案等； 5、  精通B/S架构相关开发技术，熟悉 HTML、HTML5、DHTML、JavaScript、JQuery、Xml； 6、 具有良好的系统分析设计能力，以及较强的逻辑分析和解决问题能力，良好的学习能力与技术文档书写能力，良好的表达和沟通的能力； 7、 有SAP等大型ERP系统接口经验优先考虑 </t>
  </si>
  <si>
    <t>Php程序员 (职位编号：106)</t>
  </si>
  <si>
    <t>广州李阳麦克思电子科技有限公司</t>
  </si>
  <si>
    <t>年终奖金 补充公积金 免费班车 餐饮补贴 交通补贴 出国机会 股票期权 定期体检</t>
  </si>
  <si>
    <t>岗位职责： 1、从事PHP相关工作，一年或以上web网站开发工作经验； 2、精通php+mysql数据库编程，有完整的网页开发经验、可独立开发网站 3、熟练使用HTML,JQuery,CSS开发； 4、掌握HTML5，CSS3等前端开发语言； 5、可承受一定的工作压力并在指定的时间内完成高质量的程序； 6、具备很强的学习能力和解决问题的能力，具有团队精神和高度的责任心。  岗位要求： 1、大专以上学历，计算机或相关专业毕业。 2、有相关工作经验1年或以上（优秀毕业生同专业亦可考虑）。 3、较好的理解能力和沟通能力。 4、有良好的 PHP 语言基础和编程习惯。  工作时间：单双休 每天工作7.5小时 9:00-12:30 、 14:00-6:00 福利待遇： 1、培训学习：定期举行各类型培训课程以提高员工的全方位技能，发现其自身潜能，协助员工职业发展规划，为每一位员工提供多元化的职业发展平台和平等的晋升机会； 2、薪资福利：具有行业竞争力的薪酬待遇和奖励机制； 3、社会保险：养老保险+医疗保险+生育保险+工伤保险+失业  乘车方式： 1、地铁：2号线江夏地铁站A出口,坐便民车到终点站YH城下车，走约5分钟到 汇龙信息产业科技园A202a 2、公交路线：可乘坐58路，187路，251路，259路，274路，425路，510路，524路，528路，665路，743路，794路，高峰快线20，夜35路到达鹤边站下车，步行2分钟到汇龙信息产业科技园。   联系方式： 1、联系电话：18617305519李小姐 2、公司邮箱：hrgzmks@163.com 3、公司名称：广州李阳麦克思电子科技有限公司 4、公司网址：http://www.dragoncrazy.cn/ 5、公司地址：广州市白云区鹤龙路8号海峡两岸（汇龙）信息产业科技园二楼A202a</t>
  </si>
  <si>
    <t>宝安8K编程老师+新职场+90后本科 (职位编号：5)</t>
  </si>
  <si>
    <t>深圳市跃骐网络科技有限公司</t>
  </si>
  <si>
    <t>多元化业务集团公司 教育/培训/院校</t>
  </si>
  <si>
    <t>带薪年假 五险一金 绩效奖金 全勤奖 节日福利 专业培训 住房补贴 弹性工作 餐饮补贴</t>
  </si>
  <si>
    <t>1、依照协作式学科编程课程要求，利用网络直播编程平台，针对学龄孩子实施在线编程教学,并优质完成教学任务； 2.  在线教授SCRATCH、PYTHON、NOIP等课程 2、做好课前教学准备，维护和管理在线教室及教学材料； 3、课前和课后及时与学员家长沟通，介绍学习内容，反应学员进展； 4、课前准备教案，课后完成教学记录，包括撰写课程进度，  二.任职要求  （1)本科及以上学历，28岁以内  （2) 有一定的web前端开发经验，软件计算机专业师范、理工科类专业优先考虑；有教育行业工作经验、了解基本的编程基础、有AI编程授课经验的优先考虑  （3）了解Java语言、JavaScript语言、PHP语言、C++语言中的其中一门语言；  （4） 普通话标准，表达清晰有条理；项活动的内容及教学特色、熟悉少儿编程和STEAM教育，并将中心各类活动信息及时传达给家长； 福利待遇 8K-1万（平时） 1万-1.5万（寒暑假） 餐补1000/每月 周内双休</t>
  </si>
  <si>
    <t>编程老师 (职位编号：8)</t>
  </si>
  <si>
    <t>带薪年假 五险一金 全勤奖 节日福利 生日会</t>
  </si>
  <si>
    <t>岗位职责： 1、担任主讲老师，教授少儿学习计算机编程。为孩子及家长讲授计算机知识，指导孩子编程学习。 2、善于学习，配合公司课程开发。 3、协助课程顾问，对家长说明技术及课程发展。 4、认真备课，课后总结教学经验。 5、配合公司完成其他交办工作。 任职要求： 1、本科以上学历，理工科专业、拥有教师资格证者优先； 2、熟悉编程语言（Scratch、JavaScript、Python），热爱少儿教育，喜欢与孩子互动，具有爱心和责任心，认同公司文化，具有团队合作和奉献精神，有亲和力； 3、具有讲解能力善于沟通，人际亲和力强，口齿清晰、表达流利； 4、性格活泼，多才多艺，富有亲和力、爱心、责任心； 5、愿意去了解并熟悉少儿心理，善于调动学生学习积极性。  6、具有较强的学习能力，乐于探索最新科技产品、创客教育。福利待遇： 待遇：8-10K
福利：五险一金+下午茶+月度活动+生日会+生日福利+节日福利+年底双薪+带薪年假+1年至少1次调薪
上班地点：白云区缤纷广场3楼（地铁2号线白云公园站A出口直达）</t>
  </si>
  <si>
    <t>深圳市千航货运代理有限公司</t>
  </si>
  <si>
    <t>周末双休 带薪年假 五险一金 全勤奖 节日福利 专业培训 住房补贴</t>
  </si>
  <si>
    <t xml:space="preserve"> 技术部招聘 岗位职责： 1、负责网站平台上线维护及网站功能拓展； 2、负责系统框架的整合，程序开发和维护； 3、负责新功能各业务模块的流程设计及实现； 4、合理的性能优化、代码设计优化、数据库结构的设计及优化； 任职要求： 1.本科及以上学历，计算机相关专业；1年以上PHP工作经验. 2.具备极强的责任心 2.擅长PHP语言,熟悉面向对象编程,熟悉的 thinkphp3.2 , thinkphp5 等开源框架. 3.精通MySQL数据库开发，能熟练地运用SQL语言，了解数据库配置管理，性能优化. 4.熟悉前端WEB开发技术，包括js,jq,div+css,ajax,等技术. 5.熟悉运用各种API接口。 6.有独立的二次开发能力，和良好的审美观、逻辑性强，代码冗余率低，了解网站空间服务器等网络安全. 7.有物流行业开发经营或电商方面项目经验优先.  </t>
  </si>
  <si>
    <t>上海东利多餐饮管理有限公司</t>
  </si>
  <si>
    <t xml:space="preserve">岗位职责： 1. 负责基于J2EE技术的网站前台及后台开发； 2. 负责项目相应部分功能的编码开发及测试； 3. 负责项目技术相关文档的编写； 4. 负责项目技术支持；  任职要求： 1. 2年以上java和jsp开发经验，熟悉J2EE架构体系，熟练使用Servlet,Jsp，Freemarker,JavaScript，Html等WEB编程技术； 2. 精通Oracle，Sql Server，Mysql等数据库开发经验； 3. 有门户网站或电子商务网站系统的建设、开发和实施经验者优先考虑； 4. 积极的工作态度和踏实的工作作风，学习能力强，工作效率高，能承受一定的工作压力； </t>
  </si>
  <si>
    <t xml:space="preserve">岗位职责： 1、WEB项目前后台开发、按照项目管理流程，参与程序功能整合； 2、根据制定完成的原型图，进行数据库设计和程序开发； 3、开发WEB应用程序接口，按要求编写接口文档； 4、开发APP接口，按要求编写接口文档； 5、微信应用开发，整合微信登陆、微信分享、微信支付等微信接口； 6、配合前端工程师进行HTML+CSS+js切图工作； 7、项目代码部署到客户服务器； 任职要求： 1、大专以上学历，计算机相关专业；2年以上PHP项目开发经验优先； 2、熟悉小程序开发、公众号开发、HTML5和混合APP开发，相关JS、JQuery、CSS、API开发； 3、开发框架要求熟练THINKPHP； 4、熟悉LARAVEL框架、YII2、CI、bootstrap、app封装开发、CORDOVA、LINUX、开源系统的优先； 5、具有微信开发、商城开发、APP接口开发项目经验的优先； 6、注重团队合作、团队精神，有不断学习上进的心态和实际行动； 7、善于沟通，不内向，工作认真负责，按时完成分配任务；  8、熟练使用Git操作, </t>
  </si>
  <si>
    <t>北京英迪致远科技有限责任公司</t>
  </si>
  <si>
    <t>1、利用JS、CSS或HTML5等技术，完成PC网站、手机web、微信web界面的开发和维护；有效地解决浏览器兼容问题并监督实施浏览器兼容测试标准，保证页面兼容性； 2、负责前端研发工作，进行系统优化，设计并完善前端基础服务架构； 3、与UI设计师配合，实现页面动态效果和用户体验优化； 4、编写前端段复杂数据交互，动态效果js代码。  岗位要求： 1、本科以上学历，有深入参与Web项目的成熟经验，三年以上前端开发工作经验； 2、精通HTML5 / CSS3 / Javascript / json / ES6；具有扎实的WEB前端基础功底 3、具有极强的面向对象的Javascript编程jQuery和DOM操作知识 4、熟练掌握Bootstrap / angular.js / Vue.js / elementUI / eCharts 等前端框架 5、能熟练使用WebStorm开发工具 6、具有责任心，良好的沟通能力，有很强的团队合作精神</t>
  </si>
  <si>
    <t>急招PHP实习生提供宿舍</t>
  </si>
  <si>
    <t>深圳市云科软件技术有限公司</t>
  </si>
  <si>
    <t>五险一金 补充医疗保险 补充公积金 股票期权 年终奖金 绩效奖金 弹性工作 员工旅游 定期体检</t>
  </si>
  <si>
    <t>职位描述： 1、专业不限，有无经验均可，热爱互联网工作，有一定的逻辑思维 2、有无基础都可以，对软件开发有一定的兴趣，愿意往PHP软件开发方向发展 3、有责任心、细致，有耐心，具有良好的团队合作意识 4、学习能力强，工作热情高，富有责任感，在高级工程师的指导下完成工作内容 5、欢迎应往届大学毕业生加入  岗位职责： 1、在上级的领导和监督下定期完成量化工作要求； 2、能独立处理和解决所负责的任务；  福利待遇： 1、签订劳动合同，公司为员工购买五险一金，享受国家规定的保险福利待遇； 2、薪资结构：底薪+绩效奖金+项目提成+项目奖金+社会福利+其他补贴等，试用期1-3个月，转正后按照学历评定薪资， 3、定期组织员工参加户外活动、体育比赛等业余活动，丰富员工的工作生活； 4、提供带薪岗前培训、管理能力培训等； 5、良好的晋升机制，广阔的晋升空间；</t>
  </si>
  <si>
    <t>灵玖中科软件（北京）有限公司</t>
  </si>
  <si>
    <t>五险一金 绩效奖金 年终奖金 专业培训 餐饮补贴 交通补贴 员工旅游</t>
  </si>
  <si>
    <t>1、负责项目/产品的前端设计、开发，与后端数据的交互，提高用户视觉与用户体验；
2、前端组件的设计与实现，相关框架的定制与修改；
3、项目前端架构完善，前沿技术、工具的调研；
4、持续的优化相关的产品的质量、性能、用户体验。
岗位要求：
1、 精通使用Echarts、D3js、GIS、openlayer等数据可视化工具，有大数据可视化开发经验者优先；
2、 有Unity3d的使用及性能优化经验的优先；
3、 熟练使用Firebug，Chrome等浏览器工具进行页面分析和调试，熟悉目前主流浏览器的适配和常见浏览器的特点和限制，精通解决IE不同版本、firefox、chrome等主流浏览器的兼容性问题；
4、 熟悉W3C规范，精通html/js/css/ajax，熟练运用各种web前端技术，包括H5、React 、vue 、Angular、javascript、Ajax、BootStrap熟悉JSP脚本语言。对表现与数据分离、前端设计、用户体验等具有深入的思考、实践和理解；
5、 对用户体验、交互操作流程、及用户需求有一定了解；
6、 具备良好的服务意识、责任心、较强的学习能力、优秀的团队沟通与协作能力。</t>
  </si>
  <si>
    <t>银桔金融信息服务（上海）有限公司</t>
  </si>
  <si>
    <t>深圳市天地互通科技有限公司</t>
  </si>
  <si>
    <t>五险一金 餐饮补贴 专业培训</t>
  </si>
  <si>
    <t>php软件工程师</t>
  </si>
  <si>
    <t>广州市金人投资管理有限公司</t>
  </si>
  <si>
    <t>朝九晚五 周末双休 五险一金 包三餐 包住宿 节日福利 绩效奖金 年终奖金</t>
  </si>
  <si>
    <t>4-5.9千/月</t>
  </si>
  <si>
    <t>任职要求： 1.性 别：男女不限 2.年 龄： 25 至 40 岁 3.学 历：大专及以上 4.专业要求：计算机相关专业； 5.经验要求：三年以上WEB前端开发工作经验,有微信小程序开发经验 6.具备技能：掌握Javascript、Ajax、jQuery、bootstrap 等前台开发技术；熟悉掌握至少一种主流框架Vue.Js、AngularJs、React等前端开发框架，Vue.js优先；有hybird app开发经验并有各种调优方法； 7.其它要求：熟练跨浏览器、跨终端的开发，有HTML5/CSS3等移动端Web页面开发经验和案例； 岗位职责： 1、与设计师、产品经理协作，给出PC、移动前端解决方案并实现效果； 2、与后台工程师协作，完成数据交互、信息展现； 3、负责前端框架搭建，开发规范的标准、文档建设； 4、维护及优化前端页面性能； 我们提供： 五天八小时，免费工作餐，年终奖，五险一金。 5月份公司将搬迁至福田区海岸环庆大厦上班，如不能接受，请勿投递简历。</t>
  </si>
  <si>
    <t>Python-初级爬虫</t>
  </si>
  <si>
    <t>深圳市致力通电子有限公司</t>
  </si>
  <si>
    <t>4-8.3千/月</t>
  </si>
  <si>
    <t>工作职责： 1、协助项目组做好数据挖掘，获取并整理有效数据； 2、协助项目组进行二次开发。  职位要求： 1、大专及以上学历，统计学，数学，计算机等理工科相关专业优先； 2、Python基础扎实，熟悉至少一种框架； 3、愿意与人沟通、交流 。  公司福利 1、5天7小时制，六险一金； 2、每周三、周五下午茶福利； 3、法定节假日有对应节假日福利； 4、一年一次国内游，一次国外游； 5、年终奖丰厚，转正员工至少1个月工资； 6、储备干部岗或初级人才岗有300/月的餐补，可向公司申请免费住宿。</t>
  </si>
  <si>
    <t>深圳市链上哆咪哆国际电商有限公司</t>
  </si>
  <si>
    <t>1. 负责项目的移动端Web开发和维护工作，实现UI设计原型和移动端Web App交互体验； 2. 负责移动端Web App在不同网络环境及不同终端下的体验优化工作，提升页面性能和用户体验； 3. 设计和开发通用组件，提升整体开发效率； 4. 负责具有前瞻性的Web前端开发技术的研究和应用。 工作要求： 1. 具有4年及以上Web前端开发经验，精通HTML5、CSS3、javascript等前端技能，理解Web标准和兼容性； 2. 能熟练使用主流前端框架Vue、Angular、React等，并精通其中的一种以上； 3. 熟悉Node.js/PHP等任一种后端语言优先；熟悉Linux系统优先； 4. 熟悉MySQL/Mongodb等任一种数据库优先； 5. 思路清晰，具备良好的沟通能力和团队协作精神，具有较好的抗压能力； 6. 具备企业微信自建应用、微信小程序和公众号实战经验者优先；</t>
  </si>
  <si>
    <t>.NET开发工程师(网站)</t>
  </si>
  <si>
    <t>五险一金 餐饮补贴 通讯补贴 绩效奖金 年终奖金</t>
  </si>
  <si>
    <t>NET开发工程师（网站）  任职要求：  1、专科计算机相关专业、3年以上.Net开发工作经验，有独立完成项目开发能力；  2、熟练掌握 Html、Javascript、CSS、Ajax、JQuery、bootstrap；  3、熟练使用oracle数据库  3.熟悉C＃编程开发，熟悉常用的.Net Framework类库的使用，能够使用C#语言简洁高效地完成开发任务；  4.逻辑思路清晰，代码规范，具备良好的分析和解决问题的能力；  5.良好的沟通能力，注重团队协作，做事严谨踏实，具有较强的责任心。</t>
  </si>
  <si>
    <t>岗位要求： 1、与设计师和后台程序配合，高效率高质量的完成页面的实现工作； 2、对产品进行性能优化，实现极致的Web加载、执行和渲染时间，提升用户体验； 3、负责前端优化前端框架优化，配合实施前后端前后台完全分离架构的实现； 4、精通html5/CSS3/JavaScript/Ajax等Web开发技术，有扎实的语言算法基础； 5、掌握jquery、Bootstrap、react.js、vue.js等框架； 6、有后端语言（PHP，Python，node，java等）开发经验优先 7、对互联网产品和Web技术有强烈兴趣，有优秀的学习能力和强烈的进取心。  PS：此岗位上班地点在江西宜春，有想往江西宜春发展的伙伴欢迎投递简历至：pqh@huniukeji.com，联系方式：13410551623彭小姐</t>
  </si>
  <si>
    <t>Java初级讲师</t>
  </si>
  <si>
    <t>上海博浦软件科技有限公司</t>
  </si>
  <si>
    <t>五险一金 年终奖金 股票期权 绩效奖金 专业培训 员工旅游</t>
  </si>
  <si>
    <t>岗位职责： 1、负责Java、.NET方向实训的授课与辅导; 2、负责授课模块的学员考核与项目指导 3、负责学员作业的批改 4、帮助学员解决学习中的技术问题 5、完成上级领导交办的其他工作.  岗位要求： 1、计算机相关专业大学本科以上学历: 初级讲师：1年以上java、.NET开发或1年以上java、.NET培训讲师相关工作经验(10K左右)； 2、工作敬业、认真、耐心、责任心强 3、逻辑思维清晰、口才好，感染力、亲和力强 4、良好的管理、沟通和表达能力，良好的团队合作精神 5、具备较强的学习能力 6、热爱教育IT行业,愿意从事讲师行业 7、重点院校的全日制会优先考虑  任职技术条件:(符合以下条件中三条以上即可) 1、熟悉完整的软件开发流程，有丰富项目开发经验和管理经验者优先 2、精通Java SE、.NET核心编程和面向对象思想 3、精通Java Web相关技能(JSP、Servlet、JDBC) 4、精通数据库(MySQL,Oracle,SqlServer)使用 5、精通Web相关技术(HTM5.0+css3.0,javascript,JQuery,Dom编程,Ajax等) 7、精通Java常用开源框架（Struts2，Hibernate，Spring、MyBatis、SpringMVC等） 8、精通MVC三层架构，熟悉UML及设计模式。 9、精通.NET的相关技术 注：本岗位不是开发岗，请勿乱投，感谢配合！</t>
  </si>
  <si>
    <t>前端开发工程师（中级/高级）</t>
  </si>
  <si>
    <t>时代大数据</t>
  </si>
  <si>
    <t>五险一金 补充医疗保险 弹性工作 餐饮补贴 交通补贴</t>
  </si>
  <si>
    <t>岗位要求：
1、3年以上相关开发经验，大专以上计算机相关专业；
2、精通 HTML5，CSS3，JavaScript，熟悉 W3C网页标准
3、精通Jquery、Bootstrap等主流工具包和插件
4、至少熟练使用 Vue.js 、Angular.js 、React.js中一种或多种开发框架，能独立完成项目开发；
5、能熟练运用 ajax，websocket 等数据交互；
岗位职责
1、负责项目Web前端平台的设计与开发；（包括PC、以及移动端开发）
2、Web前端表现层及与后端交互的设计和开发；
3、根据产品需求，对产品的整体美术风格、交互设计、界面结构、操作流程等做出设计；
4、与产品经理、后端开发人员紧密配合，完成项目的持续交互；
5、优化前端功能设计，解决各种浏览器和移动端的兼容性问题；
6、通过各种前端技术手段，提高用户体验并满足性能要求。</t>
  </si>
  <si>
    <t>广州神投互动科技有限公司</t>
  </si>
  <si>
    <t>社会保险 员工旅游 交通补贴 餐饮补贴 通讯补贴 绩效奖金 年终奖金 带薪年假</t>
  </si>
  <si>
    <t>工作职责： 1.负责服务器（Linux&amp;Windows）的维护，项目的部署维护 2.负责公司业务的需求实现和维护等工作 3.项目服务器环境搭建和框架代码编写 任职要求 1、熟练掌握Centos+Ngnix+Apache+MySQL+PHP(tp3框架）开发，熟悉Linux、window环境。 2、熟练Web开发，掌握HTML、CSS、Javascript、Jquery、Ajax。 3、能handle整个项目后端，遇到突发情况能快速分析解决，自主学习能力强。 4、有责任心，主动，积极，沟通友好。</t>
  </si>
  <si>
    <t>五险一金 员工旅游 补充医疗保险 周末双休 弹性工作 带薪年假 节日福利</t>
  </si>
  <si>
    <t>工作内容： 1、负责协助领导技术评测，bug处理，代码开发; 2、负责网站数据库、栏目、程序模块的设计与开发; 3、负责根据公司要求进行erp、oa、crm系统等项目开发; 4、定期与培训部和测试部沟通，获取反馈信息并进行相应的处理; 5、按时按质完成公司下达程度开发等工作任务;  岗位要求： 1、2年以上.Net项目开发工作经验，熟悉C#、ASP.NET、WebServices，Wcf； 2、熟悉JavaScript、jquery，HTML、AJAX 3、熟悉使用SQL server,熟练编写相关存储过程、函数等 4、熟悉面向对象编程，了解常用设计模式，有良好的代码规范 5、能按系统设计文档要求进行编程工作，有较强自学能力； 6、善于与他人沟通、合作，具有团队精神</t>
  </si>
  <si>
    <t>PHP开发工程师(实习生/管培生)</t>
  </si>
  <si>
    <t>深圳市华思旭科技有限公司</t>
  </si>
  <si>
    <t>1、全日制计算机、电子、信息相关专业本科以上毕业。； 2、全职实习工作地点为深圳龙华，且要求实习期大于6个月； 3、***实习可以采取远程协作方式，薪水按天或按工作量计算。  1、熟练操作 Linux/Ubuntu 系统，所有工作均要求在 Linux/Ubuntu 操作系统下完成； 2、熟悉 Apache2 Web 服务器的配置与维护； 3、熟悉 MySql 数据库的基本配置与维护； 4、熟练使用 Git 进行项目源码管理，以及多人协同开发； 5、熟练使用 PHP 进行微信服务号/小程序服务端程序开发； 6、熟练使用 PHP/Swoole 开发 TCP/UDP 即时通讯服务端程序； 7、熟悉浏览器前端相关开发技术，H5/CSS3/JavaScript/Vue； 8、对计算机软件体系结构有一定的认识； 9、互联网应用典型业务模型、分布式有一定的认识； 10、具备一定的英文阅读能力，能够无障碍阅读英文技术文档。</t>
  </si>
  <si>
    <t>中国软件与技术服务股份有限公司</t>
  </si>
  <si>
    <t>实施运维工程师</t>
  </si>
  <si>
    <t>上海商联电子商务技术服务有限公司</t>
  </si>
  <si>
    <t>五险一金 免费班车 通讯补贴 年终奖金 专业培训 带薪年假 节日福利 包住 定期体检</t>
  </si>
  <si>
    <t>岗位职责 1、负责公司核心业务系统的设计和编码； 2、参与项目的系统分析、设计，并进行功能代码开发； 3、参与攻克技术难题，持续提升系统性能； 4、参与设计数据结构，维护数据内容，以及优化数据模块； 5、理解业务，识别需求，参与架构、系统、分析设计等多领域项目的相关技术的实践。  任职资格 1、统招本科及以上学历，计算机相关专业，5年以上工作经验； 2、具有面向对象分析、设计、开发能力，精通OO、AOP、设计模式； 3、精通Java EE相关技术，精通Spring、iBatis/ Mybatis、Hibernate、Struts等开源框架； 4、精通Java、Jsp、Servlet、XML、Web Service、Dubbo等相关技术； 5、精通MySQL、Oracle等数据库开发与设计以及缓存系统REDIS或Memcached的设计和研发； 6、精通常用分布式框架，精通Dubbo、SpringCloud、Zookeeper等技术，熟悉分布式事务处理； 7、熟悉html、javascript、ajax相关的框架（如JQuery、EXT2），熟悉Linux操作系统使用。</t>
  </si>
  <si>
    <t>五险一金 员工旅游 出国机会 通讯补贴 年终奖金 弹性工作 定期体检</t>
  </si>
  <si>
    <t>上海企盈信息技术有限公司</t>
  </si>
  <si>
    <t>岗位职责： 1、负责项目产品的安装部署和维护； 2、负责项目相关系统环境的监控维护； 3、负责客户问题的响应和处理； 4、保证项目系统平台稳定运行，能够及时发现并处理项目运营过程中问题； 5、汇总运维数据，并撰写运维报告和报表。 任职要求： 1、计算机及相关专业毕业，可接受应届生； 2、对计算机网络有一定的了解； 3、熟练Office办公软件，能够快速撰写运维报告和报表； 4、熟悉Windows、Linux系统及基本操作； 5、熟悉SQLSrver、MySQL数据库的基本操作和常用SQL语句； 6、具备较强的责任心和学习沟通能力，及良好的团队协作精神； 7、熟悉Shell、Python语言者优先。</t>
  </si>
  <si>
    <t>做五休二 带薪年假 五险一金 绩效奖金 周末双休</t>
  </si>
  <si>
    <t>1、负责前端HTML/JS/CSS代码的编写，实现界面效果、交互和功能； 2、配合产品完成Web项目迭代，不断优化和提升用户体验； 3、分析和解决前端遇到的各种技术、性能、跨终端兼容问题； 4、配合调试第三方接口功能， 5、优化前端页面组件，持续提升页面兼容性和性能；  任职要求： 1、计算机相关专业，本科及以上学历，1年以上工作经验； 2、熟悉HTML5、CSS3、JavaScript； 3、熟悉前端构建工具； 4、能够理解基础需求和UI设计并进行分析，完成符合用户使用习惯的前端操作界面，优化前端用户操作体验； 5、掌握ReactJS，具有一定的React实际项目经验，有Ant Design Pro框架开发经验优先； 6、具有快速学习的能力,具有较好的沟通能力及团队协作意识；</t>
  </si>
  <si>
    <t>深圳时代装饰股份有限公司</t>
  </si>
  <si>
    <t>建筑/建材/工程 家居/室内设计/装潢</t>
  </si>
  <si>
    <t>岗位职责： 负责公司产品和系统的web前端的应用开发开发内容包括:管理系统、应用系统、业务系统web端、公司手机app和微信小程序等。 任职要求： 1. 熟练掌握JavaScript、CSS3、HTML5开发，熟悉w3c标准与ES5+规范； 2. 熟练使用至少一种JS框架，并熟悉其原理，能独立开发常用组件； 3. 熟练使用各种调试工具，能独立分析、解决和归纳问题； 4. 熟练使用Vue框架开发，熟悉其原理并至少有一个完整项目实战经验（注：github个人项目也行）； 5. 熟悉主流前端构建工具（gulp、webpack、rollup），并具有项目实战经验; 6. 掌握HTTP及TCP/IP原理，对前端性能优化（缓存）有一定的应用经验或一定的个人见解； 7. 至少掌握一门服务端语言，有nodejs（koa/express）经验者，优先考虑； 8. 有WAP端或者app-H5混合开发经验者，优先考虑； 9. 对代码规范有洁癖者优先考虑； 10. 工作态度积极主动，并关注前端前言技术（加分项）</t>
  </si>
  <si>
    <t>五险一金 员工旅游 年终奖金 绩效奖金 股票期权 定期体检</t>
  </si>
  <si>
    <t xml:space="preserve">工作职责： 1、参与产品需求探讨和评审，根据项目测试需求编写测试用例； 2、按照测试计划完成项目测试，及时将发现的问题准确的反馈到缺陷管理系统，协助开发工程师对BUG进行复现、修改和验证，跟踪BUG的解决过程； 3、负责项目功能测试、异常测试、性能测试等； 4、参与项目的管理与维护； 5、对测试工作中的技术、方法进行改进； 6、主要测试内容为手机app类测试。   任职要求： 1、大专以上学历，工作经验不限； 2、对测试工作有一定理解和兴趣。熟悉测试理论和方法，了解测试流程、软件生命周期、项目管理、软件工程基础知识者优先； 3、熟练使用python，C++， shell至少一种脚本/编程语言者优先； 4、具备较好的问题分析及解决能力，良好的沟通表达能力、责任心、自我管理能力和团队协作能力； 5、有测试工作经验优先。 </t>
  </si>
  <si>
    <t>PHP程序员 ERP OA开发工程师</t>
  </si>
  <si>
    <t>深圳市享易科技有限公司</t>
  </si>
  <si>
    <t>PHP开发工程师/程序员</t>
  </si>
  <si>
    <t>广州思帆信息科技有限公司</t>
  </si>
  <si>
    <t>一、岗位职责： 1、负责公司已有ERP系统开发与维护； 2、负责公司新产品相关功能的开发。  二、招聘要求： 1、两年以上开发经验，精通PHP，熟悉mysql及数据库性能调优； 2、熟悉各类Web前端开发技术，如 HTML5、Javascript、Ajax、CSS3等Web开发领域相关技术； 3、 对网站的性能优化以及常见漏洞有一定的理解和相关实践； 4、能独当一面，对新技术保持好奇心并具有专研精神和创新思维。 5、熟悉国外电商平台API者优先。  三、薪酬待遇 1.公司为员工提供业内有竞争力的薪酬待遇； 2.试用期2个月，表现优异者可提前转正； 3.公司附近交通方便（出地铁口步行10分钟即到）； 4.购买五险一金、年终奖、全勤奖、签订劳动合同、享有法定节假日、带薪年假、生日会、节日礼品/礼金、带薪旅游、活动经费、满一年有带薪假. 工作时间： 实行5.5天制，每天工作7.5小时：09:00-12:00，13:30-18:00（下午16:00-16:15为休息时间）。</t>
  </si>
  <si>
    <t>五险一金 带薪年假 全勤奖 绩效奖金 弹性工作 加班补贴</t>
  </si>
  <si>
    <t>1. 计算机相关专业；  2. 精通mysql数据库设计及优化、能够编写存储过程脚本；  3. 熟悉JQueryXMLAjaxJSONHTML5等前端技术；  4.了解wordpress&amp;joomla CMS系统建站；  5. 具有良好的沟通和较强的团队合作意识，能够很快适应工作；  6. 具备良好的代码编程习惯及较强的文档编写能力，态度积极乐观，良好沟通能力。  任职要求： 1、大专以上计算机相关专业、执行力主动性强、工作细心负责  2、熟悉wordpress二次开发；熟练使用Dreamweaver等网页制作工具；  3、熟悉Php+mysql,Ajax,javascript, 具PHP项目开发经验优先考虑；  4、具备良好的编码规范，代码易读，文档清晰；  5、具备基础的数据库经验及知识，如MySQL等。  6、在以上基础上熟悉HTML5语言或Bootstrap框架优先考虑。  工作时间：5.5天制，周一至周六，早8点30分至下午5点30分，中午休息1小时30分</t>
  </si>
  <si>
    <t>php开发工程师（前景好，双休）</t>
  </si>
  <si>
    <t>深圳木星风暴科技有限公司</t>
  </si>
  <si>
    <t>1. 18岁-30岁，对软件行业有着浓厚的兴趣，有意从事php开发工作 2. 应届毕业生亦可(有人带)，做事踏实、悟性高、学习能力强、积极向上 3. 会基本的办公软件操作，有一定的编程基础 4. 爱岗敬业，有良好的工作态度和团队合作精神  办公地点： 公司总部设立于宝安区西乡，子公司分布各个辖区，正式员工可与上级领导沟通择近办公  福利待遇： 1. 每年的拓展旅游等 2. 可提供免费住宿(转正后) 3. 购买养老保险+医疗险+生育险+工伤险+失业险 4. 周末双休, 员工依法享受国家法定节假日、婚假、丧假、产假、带薪年休假等</t>
  </si>
  <si>
    <t>亿康科技信息（上海）有限公司</t>
  </si>
  <si>
    <t>五险一金 补充医疗保险 年终奖金 带薪年假 专业培训</t>
  </si>
  <si>
    <t xml:space="preserve"> 职位描述：  1、根据详细设计文档，编写Java代码；  2、根据详细设计文档，创建相关表；  3、修复QA反馈的Bug；  4、进行产品实施，包括安装，开发，联调测试，上线；  5、协助项目经理、系统分析师收集客户需求。    任职要求：  1、大专及以上学历， 2年及以上JAVA开发项目工作经验；  2、有前台开发经验 ，会用Html和JavaScript制作网页;  3、熟悉SpringMVC，Hibernate，jquery ,PL/SQL工具；  4、能看懂UML；  5、良好的团队协作能力，良好的沟通能力。  </t>
  </si>
  <si>
    <t>前海爱讯科技（深圳）有限公司广州分公司</t>
  </si>
  <si>
    <t>(急聘) php开发工程师</t>
  </si>
  <si>
    <t>弹性工作</t>
  </si>
  <si>
    <t>1.专科及以上学历，2年以上工作经历。 2.精通HTML5/CSS3，开发符合W3C标准。 3.精通JavaScript ，熟悉ES6,ES7语法。 4.熟悉使用gulp,npm,nodejs,webpack,yarn等前端开发工具。 5.掌握vue,react,angular任一前端框架，vue优先。 6.熟悉git的使用，丰富的协作开发经验，具有良好的代码注释风格，文档编写规范。 7.有linux相关知识优先.  8.具备良好的学习能力，沟通能力及团队协作精神，对工作积极严谨，有责任感。如果有博客，项目地址，请附上地址</t>
  </si>
  <si>
    <t>Java 工程师（YD1yjt）</t>
  </si>
  <si>
    <t xml:space="preserve">工作职责: 1. 主要从事Java的程序编写工作； 2. 根据需求完成模块设计，确保项目进度和质量； 3. 完成模块代码编写、单元测试、代码维护工作； 4. 参与系统日常维护，负责系统运营的稳定性； 任职资格: 1. 本科以上学历，1年以上Java语言开发经验; 编程基础扎实，精通HTML，精通JSP、Servlet等开发技术。 2. 熟悉常见前端技术，如jquery,bootstrap,echart,htm5等。 3. 有1年以上主流数据库：Oracle、MySQL等的应用系统的数据库设计、开发经验，熟练掌握SQL 4. 熟悉J2EE体系架构，熟悉Spring、SpringMVC、MyBatis等主流开发框架； 5. 熟悉基于J2EE架构的多层软件开发模式； 6. 有主流应用服务器，如Tomcat、JBOSS、WebLogic、WebSphere至少一种的部署配置及性能调试经验 7. 能承受压力，个性成熟稳重，具备良好的沟通协调能力，工作积极主动认真负责，富于团队精神，具有良好的自学能力和独立解决问题的能力 </t>
  </si>
  <si>
    <t>上海中信信息发展股份有限公司-数字档案馆事业部</t>
  </si>
  <si>
    <t>( [ php开发工程师 ] )</t>
  </si>
  <si>
    <t>北京东华瑞企软件有限公司</t>
  </si>
  <si>
    <t>岗位职责： 1、完成直接领导下达的研发任务，按研发规范提交最终成果； 2、完成规定的任务研发，按要求提交最终成果； 3、根据需求规格说明书和开发计划进行编码实现，在进度和质量上符合需求和计划的要求； 4、及时对BUG库中的软件问题进行跟踪修正； 5、完成上级交待的其他任务。  任职资格： 1、精通Struts2、Hibernate、Mybatis，Spring相关常用框架，了解Spring源码实现细节； 2、熟练使用JQuery、JavaScript、Ajax等技术； 3、熟练使用Mysql、Oracle数据库，至少熟悉一种Nosql数据库； 4、深入理解MVC设计思想、至少了解工厂设计模式并能应用于实际开发； 5、接受新知识较快、学习能力强、具备独立解决问题能力； 6、思维敏捷、分析问题思路清晰； 7、具备一定的需求分析和系统设计能力； 8、本科以上学历、3-4年工作经验。</t>
  </si>
  <si>
    <t>岗位职责 1、 参与需求分析工作，辅助进行系统的功能定义 2、 参与系统的分析、设计，根据要求编写相关的技术文档； 3、 完成软件系统代码的实现，编写代码注释和开发文档； 4、 协助测试工程师制定测试计划，定位发现的问题； 5、 配合项目经理完成相关任务目标。  岗位要求： 1、 熟练使用JAVA、JSP、HTML、JS、SHH2框架，一年以上Java开发经验。 2、 有数据库sqlserver，oracle，mysql中一种或多种的开发经验，熟练掌握SQL语句； 3、 有良好的责任心、较强沟通能力和协调能力； 4、 具备需求分析和系统设计能力，、以及较强的逻辑分析和独立解决问题能力； 5、 了解并可以运用spring， mybatis，jquery等技术； 6、 熟悉J2EE规范，了解常用设计模式；</t>
  </si>
  <si>
    <t>广州智算信息技术有限公司</t>
  </si>
  <si>
    <t>岗位职责： 1、负责游戏API的WEB接口的开发以及相关平台开发，完成公司产品和项目的开发任务； 2、负责程序模块的设计、编码以及网站代码开发及维护工作； 3、负责撰写所属模块开发文档；  任职资格： 1、应届生或半年左右实习经验，优秀应届生优先； 2、熟悉MVC，深入理解面向对象思想，熟悉各种设计模式优先； 3、熟悉Linux/Unix基本操作； 4、熟悉数据库，了解SQL优化； 5、熟悉XML、HTML/XHTML、CSS、Javascript、AJAX； 6、沟通良好，有强烈的责任感和较强的学习能力、能够承受较大的工作压力、注重团队合作；</t>
  </si>
  <si>
    <t>五险一金 专业培训 定期体检 地铁上盖 职位升迁 项目奖励</t>
  </si>
  <si>
    <t xml:space="preserve">上班地点：深圳市福田区平安金融中心 工作职责： 1、根据项目经理的要求，在指定时间内完成产品的开发。 2、能够解决开发过程中遇到的技术问题。  任职资格： 1、3年以上工作经验，大专以上学历 2、能根据设计稿设计的需求，使用HTML+CSS+JS实现网页代码的开发和优化； 3、熟练运用 CSS3 新特性，熟悉 HTML5 最新规范； 4、熟练掌握Web前端技术，精通(X)HTML、CDR，CSS、Ajax、DW、JavaScript、Echarts等； 5、熟悉AngularJS、Vue、React、Backbone等主流框架至少一种; 6、熟悉主流浏览器IE8+、Firefox、Chrome的特性，能够编写出兼容浏览器的页面代码; 7、熟悉java相关技术; </t>
  </si>
  <si>
    <t>Python开发工程师/前端/爬虫</t>
  </si>
  <si>
    <t>.NET软件开发工程师（大型外企+智慧物流） (职位编号：6)</t>
  </si>
  <si>
    <t>餐饮补贴 通讯补贴 绩效奖金 年终奖金 股票期权</t>
  </si>
  <si>
    <t>绩效奖金 年终奖金 弹性工作 定期体检 七险一金 加班补贴 通讯补贴 大牛带队 公司重点项目 国际平台</t>
  </si>
  <si>
    <t>基本要求： 1，做事认真、细心，愿意沟通；有团队精神，能与同事和谐相处，能快速适应环境； 2，全日制大专或以上学历。有网页编辑或设计经验； 3，编辑公司网站国际版，需要有英语基础； 英文内容有专人编辑，但网站设计至少要看得懂 4，男女不限。  工作职责： 1，与公司运营推广、美工团队一起，设计和编辑网站，团队协作将项目落地； 2，积极学习，努力成长为网站负责人； 3，公司会积极培养新人。  公司福利： 1、工作时间：5天7.5小时制；五险一金； 2、法定节假日，带薪假期； 3、每周三、周五下午茶福利； 4、法定节假日有对应节假日福利； 5、年终奖丰厚，转正员工至少1个月工资。</t>
  </si>
  <si>
    <t>岗位职责 （1）基于公司平台上的.net软件开发； （2）按要求撰写相关需求、设计、测试文档及用户操作手册； （3）维护已开发完成的系统。  应聘要求 （1）熟悉.net平台软件开发。 （2）熟练使用SQL，熟悉SQLServer等主流数据库产品。 （3）熟练使用HTML、CSS、JavaScript、AJAX、JSON等技术，熟悉html5开发； （4）精通JQuery框架、熟悉JQuery插件开发； （5）熟练使用JS实现Json、XML格式的数据发送与数据解析。 （6）能按照规范的软件开发流程，完成软件的编码和测试工作，具有规范的开发文档写作能力； （7）热爱计算机软件开发，具有很强的自学能力； （8）良好的团体合作精神。  Why KWE? 1.国际视野、国际理念 KWE作为一家国际性专业化物流公司，可以带给员工广阔的视野、规范的思维、先进的理念、缜密的流程梳理方法。 2.晋升空间： KWE从基层主管到高层总经理，所有管理岗位都是从基层员工逐步培养和提拔，公平、公正、公开的绩效评估体系，给员工提供畅通的上升空间。 3.企业文化： “低调、务实、和谐、公正，并持续改善”的企业文化，让员工在轻松、关爱、成长、发展的环境中进行自我价值的实现。 4.培训保障： 在岗业务培训，一对一的悉心指导帮你渡过最初的困惑适应期。行业管理体系、标准体系、改善体系的培训带给员工高标准的视野和工作方法。 5.福利保障： 七险一金；年终奖； 8至20天带薪年假；7天带薪病假；产假、陪产假；加班补贴；定期体检；每年固定调整薪资和职级。  工作地点：深圳市坪山区深圳出口加工区荔景北路安诚宇物流中心</t>
  </si>
  <si>
    <t>三维地图开发工程师</t>
  </si>
  <si>
    <t>岗位职责 1. 负责行业三维GIS需求分析，制定解决方案，三维GIS产品调研； 2. 负责三维GIS项目关键技术的研究与三维GIS新技术跟踪； 3. 负责三维GIS系统设计、开发、测试与部署。  岗位要求 1. 精通JavaScript，熟悉HTML5和CSS； 2. 熟悉Webpack等自动构建工具； 3. 熟悉SVN或GIT； 4. 有CesiumJs、GIS系统及相关三维项目开发经验者优先考虑。 5. 了解多种三维数据获取与处理的原理，如倾斜摄影测量、BIM、点云数据等； 6. 代码风格良好，熟悉敏捷开发流程； 7. 熟知各类主流浏览器兼容特性及常见兼容问题解决方案； 8. 有良好的团队合作精神和积极主动的沟通意识。 9. 有大数据图形渲染、大场景三维GIS平台开发经验的优先； 10. 熟练使用3DMAX软件、Skyline软件、ArcGIS、SuperMap软件等主流GIS软件； 11. 有超图SueprMap平台或Esri ArcGIS平台三维开发经验者优先。</t>
  </si>
  <si>
    <t>python开发工程师（深圳）</t>
  </si>
  <si>
    <t>JAVA开发工程师（广州分公司）</t>
  </si>
  <si>
    <t>开普云信息科技股份有限公司</t>
  </si>
  <si>
    <t>职位描述： - 负责项目编码工作； - 客户业务系统日常维护； - 测试及操作手册编写；  任职要求： - 本科或以上学历，计算机相关专业，一年以上正规项目相关工作经验； - 精通 J2EE 架构技术，熟练掌握主流技术框架，Strus2/Spring/Hibernate等； - 熟悉 HTTP 协议，精通 Web 开发技术； - 熟悉 SQL 以及关系型数据库开发； - 熟悉 JavaScript、HTML、CSS、XML 等 WEB 技术； - 具有良好的注释和文档编写习惯； - 具有良好的写作能力、沟通能力、自学能力； - 富有创新精神，有团队合作精神； - 有大型应用系统开发经验者优先；  我司有良好的发展空间，优质的工作环境 如有信心胜任此岗位可投递简历至lijing@ucap.com.cn 工作地点：广州市天河北路898号信源大厦1812-1815室</t>
  </si>
  <si>
    <t>php程序员/php开发工程师</t>
  </si>
  <si>
    <t>广州市至信防伪科技有限公司</t>
  </si>
  <si>
    <t>印刷/包装/造纸 计算机软件</t>
  </si>
  <si>
    <t>上海中交海德交通科技股份有限公司</t>
  </si>
  <si>
    <t>员工旅游 通讯补贴 绩效奖金 年终奖金 交通补贴 社保 专业培训 弹性工作 周末双休</t>
  </si>
  <si>
    <t>1、具有PHP技术网站开发经验，熟悉小中型商城开发流程； 2、熟悉主流mvc开发框架（如:thinkphp、Laravel）和mysql数据库的使用； 3、能够熟练应用html、jqurery、ajax、css； 4、了解layui，vue.js等轻型UI框架； 5、有微信公众号的二次开发和小程序开发经验者更佳； 6、具备良好的沟通合作技巧，较强的责任心及团队合作精神。 7、应届毕业生择优录用。   任职要求： 1、18-35岁之间，大专及以上学历，可接受优秀毕业生； 2、对计算机感兴趣，并且有意向往互联网行业发展； 3、有良好的表达沟通能力、学习能力、接受能力及较好的综合素质； 4、协助软件开发工程师做一些简单代码输入和数据统计和分析的工作； 5、提供相关的学习，并且有经验的同事带领。  职位待遇： 1、 朝九晚六点，中午休息两小时，长短周休息。 2、底薪+奖金+提成（不封顶）； 3、员工福利：享受法定假期，年假，年终奖金等。   联系人：江小姐 电话：020-81958221 工作地址：广州市荔湾区中山八路新虹街40-48号荔景楼B座401室</t>
  </si>
  <si>
    <t>五险一金 绩效奖金 年终奖金 员工旅游 定期体检</t>
  </si>
  <si>
    <t>职位描述： 1、根据项目具体要求，承担开发任务，按计划完成任务目标 。 2、配合系统分析人员完成软件系统及模块的需求调研与需求分析与设计。 3、软件的程序设计与代码编写与相关文档撰写。 4、单元测试、Bug跟踪修正。 5、完成上级交办的其他工作。  招聘要求： 1、计算机软件相关专业，本科及以上学历。 2、有良好的团队协作能力，善于主动协作沟通，较强的责任心，工作效率高。 3、精通JavaEE、XML、JavaScript、WebService等相关技术，熟练Jsp/Jquery、Webwork（Struts2）/SpringMVC、Hibernate/MyBatis等开发技术。 4、熟练操作ORACLE或SQL Server等数据库及SQL编写。 5、熟悉软件编程规范以及文档编写规范，有良好的团队精神，能承受较大的工作压力。    6、有交通行业软件开发经验者，或一年以上软件开发经验优先。</t>
  </si>
  <si>
    <t>岗位职责: 1.负责公司产品前端和移动端界面开发、迭代优化； 2.负责公司产品前端代码开发、页面重构以及交互设计逻辑处理； 3.负责公共组件的开发以及对新技术的调研应用； 4.对界面设计有审美能力，统一系统视觉风格、交互风格。  任职要求： 1. 2年以上前端开发工作经验； 2. 熟练html/css,熟练开发符合w3c标准的、兼容多种浏览器的网站页面； 3. 熟练掌握javascript,掌握jquery框架，能实现复杂的交互逻辑； 4. 熟悉Ajax、DOM、JSON等相关技术，熟练使用原生JS编程； 5. 熟悉一种以上Vue框架，熟练掌握Vue或Angular及相关框架和技术； 6. 有GPS、DVR或MDVR行业平台产品开发经验者优先； 7. 有很好的团队合作精神。</t>
  </si>
  <si>
    <t>MIS运维工程师</t>
  </si>
  <si>
    <t>普罗旺斯科技（深圳）有限公司</t>
  </si>
  <si>
    <t>PHP软件测试工程师/初级</t>
  </si>
  <si>
    <t>五险一金 带薪年假 节日福利 全勤奖 绩效奖金 员工旅游</t>
  </si>
  <si>
    <t xml:space="preserve"> 职务说明 岗位职责及要求： 1.云端系统平台(阿里云/GCP)的开发及导入。 2.Windows Server / Linux Server建置管理
(AD、DHCP、DNS、IIS、FileServer、LAMP、FTP、GPO、WSUS)。
(Linux服务器主要以Ubuntu Server、CentOS为主) 3.DELL PowerEdge服务器安装设定(iDRAC)、IBM System x3200 M2服务器维运、RAID&amp;热备援机制建立，OpenManage Essential 硬件警示机制管理。 4.Vmware ESXI服务器建置管理/效能调校
5.资安服务器产品规划管理 6.网络设备管理设定/安装(Fortinet FortiGate、D-link DI-7100G+、L2 Switch、Wireless等)。 7.自动化程序及网页撰写、网页修改、数据库管理及其他营运系统之维运。 8.使用者PC与笔电软硬件安装维护、系统备份还原、使用咨询与问题排除。 9.VPN网络架设与维运 10.群晖NAS维运与问题排除  擅长工具: 作业系统类：DOS、Linux、Windows、Windows Server、Mac OS 数据库设计类：MS SQL、MySQL(MariaDB)、MangoDB 服务器(Server)：Tomcat、Vmware ESXi 网页技术类：JavaScript、HTML、CSS、PHP 网络技术类：DHCP、DNS、Ethernet、FTP、HTTP、IIS、LAN、Router、TCP/IP、VLAN、SAN、LDAP、Firewall、CATCI+Nagios 办公室应用类：OFFICE全系列、Outlook、Foxmail 相关云端平台维运(阿里云/GCP) ========== 工作技能 系统维护操作 网络资料传输 资料通讯与网络应用 数据库系统管理维护 企业资源规划管理(ERP) 系统架构规划与维护 软硬件设备预算与采买规划 网络系统配置 网络架设布线 </t>
  </si>
  <si>
    <t>入职要求： 1、 大专及以上学历，软件工程、计算机等专业优先，有相关基础的其他专业亦可 2、热爱IT互联网行业， 3、善于学习和总结分析，有良好的工作态度和团队合作精神； 4、专业不限，要有一定的逻辑思维，热爱web前端/后端开发、工作，网站网页设计等工作； 5、必须乐于学习新技术，自学能力强，沟通协作意识良好，能够承担工作压力；热爱互联网，喜欢从事IT类工作； 6、学习能力强，工作热情高，富有责任感，在工程师的指导下完成工作内容； 7、本岗位欢迎优秀应届毕业生前来应聘。 工作时间：早9-晚6 双休 法定节假日休息，带薪年假</t>
  </si>
  <si>
    <t>python爬虫开发工程师（前景好，双休）</t>
  </si>
  <si>
    <t>Web前端工程师（切图)</t>
  </si>
  <si>
    <t>上海聚数信息科技有限公司</t>
  </si>
  <si>
    <t>1. 18岁-30岁，对软件行业有着浓厚的兴趣，有意从事python爬虫开发工作 2. 应届毕业生亦可(有人带)，做事踏实、悟性高、学习能力强、积极向上 3. 会基本的办公软件操作，有一定的编程基础 4. 爱岗敬业，有良好的工作态度和团队合作精神  办公地点： 公司总部设立于宝安区西乡，子公司分布各个辖区，正式员工可与上级领导沟通择近办公  福利待遇： 1. 每年的拓展旅游等 2. 可提供免费住宿(转正后) 3. 购买养老保险+医疗险+生育险+工伤险+失业险 4. 周末双休, 员工依法享受国家法定节假日、婚假、丧假、产假、带薪年休假等</t>
  </si>
  <si>
    <t>专业培训 五险一金 绩效奖金 年终奖金 股票期权 弹性工作 通讯补贴 餐饮补贴</t>
  </si>
  <si>
    <t xml:space="preserve">前端工程师（切图） 职位信息：  1. 配合项目经理和设计师快速实现的前端界面，优化代码并保持良好的兼容性，改善用户体验； 2. 根据业务和项目需求，分析并给出最优的前台技术实现方案； 3、进行新技术调研，持续对产品前端进行维护和升级。  职位要求：  1、全日制专科及以上学历，计算机相关专业优先； 2、熟悉Photoshop、sketch等设计软件的基本使用和切图，使用DIV+CSS布局高度还原设计稿； 3、精通HTML5/CSS3，JavaScript，Ajax等Web开发技术； 4、熟悉各种浏览器的兼容性调试； 5、熟悉Vue，React等前端框架者优先； 6、良好的沟通与表达能力，思路清晰，有强烈的责任心和创新意识，业务逻辑理解与分析能力强。   </t>
  </si>
  <si>
    <t>深圳泽派信息技术有限公司</t>
  </si>
  <si>
    <t>深圳市掌娱炫动信息技术有限公司</t>
  </si>
  <si>
    <t>1.负责对公司提出微信小程序需求进行设计和开发工作，负责微信小程序上线后的优化和迭代工作。
2.负责移动前端应用产品的架构设计及交互功能开发；
3.参与产品功能的需求分析、评审；
4.具体功能的前端技术解决方案设计及实施；
5.承担前端项目管理，对任务评估、分解、安排、跟踪、交付；
6.负责前端组的日常工作管理以及人员管理、培养；
7.现有项目前端模块优化、技术难点攻关，制定前端开发规范。
8.解决Bug，并持续优化代码质量和用户体验；
任职资格：
1.计算机相关专业大专及以上学历，具备团队管理经验，至少5年Web研发经验，熟悉各种Web前端技术；
2.熟练掌握HTML、CSS、JavaScript等基础知识，熟悉H5、Css3及移动Web新特性；
3.熟悉HTTP协议并会使用常用工具分析调试web页面和请求；
4.熟悉微信小程序开发流程，有微信小程序整个项目周期的相关经验。
5.熟悉jquery、Bootstrap、angularJS等常用前端技术框架并有实际项目经验，对多客户端用户性能优化经验者优先；
6.熟悉Nodejs及基于node的常用工具和框架；
7.具备一定的设计、用户体验素养；
8.热爱技术，喜欢钻研，注重代码质量，工作认真细致，主动性强，执行力强，抗压能力强，有良好的协作意识。</t>
  </si>
  <si>
    <t>(急聘) python开发工程师</t>
  </si>
  <si>
    <t>上海玩胜网络科技有限公司广州分公司</t>
  </si>
  <si>
    <t>五险一金 绩效奖金 补充医疗保险 员工旅游 弹性工作</t>
  </si>
  <si>
    <t>岗位职责： 1、按照项目管理流程，进行项目相关功能模块任务的开发、分析及游戏适配等工作； 2、前端框架的设计开发和核心功能的实现，独立设计开发相应的游戏模块； 3、实现游戏逻辑、数据交互，优化内存与性能。  任职要求： 1、本科及以上学历，计算机相关专业，1年以上游戏开发经验； 2、熟悉 JavaScript/TypeScript/ActionScript语言，良好的OOP编程思想； 3、熟悉 layabox 、Cocos2d-html5、Cocos2d-js、QuarkJS、createJS等HTML5框架优先； 4、熟悉socket,http通信协议，熟悉一般常用的2D、3D图形算法； 5、有上架HTML5产品、flash游戏开发经验者优先； 6、具备良好的沟通合作技巧，较强的责任心及团队合作精神。</t>
  </si>
  <si>
    <t>岗位职责：
1、完成公司商城网站、应用门户网站和微信公众号应用的设计与代码实现；
2、负责系统的概要、详细设计和代码实现等工作；
3、参与项目需求分析、系统设计、数据库设计等工作；
任职资格：
1、熟练使用XML、HTML/XHTML、CSS、Javascript、AJAX、JSON等Web技术；
2、精通LNMP开发，熟练Mysql数据库，具有MySQL索引优化、查询优化和存储优化经验、PHP缓存技术、静态化设计方面的经验；
3、熟悉大数据量下数据库（MySQL）的性能管理及优化，具有一定的数据库规划能力；
4、有大中型网站系统编程经验，有独立承担移动网站应用、微信应用、企业网站页面的研发经验</t>
  </si>
  <si>
    <t>五险一金 商业保险 餐饮补贴 年终奖金 定期体检</t>
  </si>
  <si>
    <t>根据架构师要求和软件需求文档，负责使用js，less等完成脚手架二次及前端业务界面开发。 任职要求： 1. 大学本科以上学历，1-2年web前端开发经验，对MVC 或 MVVM等架构模式有深入理解; 2. 精通 JavaScript，具有Vue、angular、react或node.js的项目经验，深入理解W3C标准与ES规范; 3. 精通 HTML5, CSS3和浏览器兼容, 熟悉canvas; 4.有大型数据可视化开发经验，熟练使用至少一种可视化插件; 5.能完成复杂交互项目的开发，精通交互中相关的前端技术; 6.思路清晰，代码工整。 其他福利待遇： 1.六险一金：五险一金+员工商业保险； 2.年度奖金、生日礼金、节日慰问金等； 3.各类生活补贴：午餐补贴、通讯补贴； 4.带薪年假、 公司年度旅游； 5.公司年度体检； 6.公司统一业务提升培训、公司内部竞赛评优奖励等； 7.提供公司内职业上升通道。  工作时间：8：30―17：30 工作地点：海淀区知春路51号慎昌大厦6层</t>
  </si>
  <si>
    <t>php</t>
  </si>
  <si>
    <t>天好网络科技（广州）有限公司</t>
  </si>
  <si>
    <t xml:space="preserve"> 岗位薪资待遇： 基本工资+岗位工资，月平均固定到手4500-8000。 另再+每月业绩分成，年终分红,股权。 每月上26天班，即大小周，上班时间早上9:00-12:00,下午13:30-18:00  试用期购买五险一金，试用期为三个月 岗位职责： 参与公司旗下运营的综合学习网络交易平台、电商平台业务功能修改、增加功能模块、技术运维等工作 和根据教育机构/老师/商户需求帮开发他们需要的各种网络平台（公众号版、小程序版、网页版、APP版）  任职要求： 1、熟悉腾讯微信公众平台规则及开发接口; 2、精通php以及mysql开发，熟悉web、php等相关web开发技术; 3、学习能力强，能快速接受新知识，敢于创新; 4、有良好的交流能力，有较强的团队意识; 5、全日制专科以上学历； 6、熟悉微擎框架优先考虑; 7、懂得换位思考； 上班最近公交车站和地铁： 地铁：地铁3号线梅花园B出口100米就可达到办公室大楼  每个人内心深处，渴望实现自我，只要您选对平台，坚持下去，结果会告诉您，付出都能得到回报！ 我们，年轻，有活力，为实现帮人成才，和成功的目标永远前进！ 我们，亲如一家，您将找到勇往直前的伙伴！期待您的加入，与我们一路同行，同享梦想！ </t>
  </si>
  <si>
    <t>北京立思辰科技股份有限公司</t>
  </si>
  <si>
    <t>五险一金 交通补贴 餐饮补贴 通讯补贴 专业培训 绩效奖金 年终奖金 定期体检 保险</t>
  </si>
  <si>
    <t>1.根据产品需求进行三维GIS相关开发。  2.负责三维GIS产品技术调研、跟踪三维GIS开源技术。  职位要求：  1.了解GIS基本知识，熟练掌握C/C++开发语言及javascript。  2.精通OpenGL或OSG开发。  3 .熟悉WebGL、Cesium开发者优先。  4. 三年以上三维开发工作经验。  5.具有良好的英文阅读能力。</t>
  </si>
  <si>
    <t>五险一金 员工旅游 交通补贴 餐饮补贴 通讯补贴 绩效奖金 年终奖金 定期体检</t>
  </si>
  <si>
    <t xml:space="preserve">1、熟悉J2EE标准，掌握JAVA/J2EE设计模式，能够理解读懂开源框架源代码。 2、熟练使用html、javasrcript、CSS、html5、Jquery、Bootstrap等前台技术。 3、深入理解J2EE系统架构及分层设计理念，精通面向对象分析设计方法， 4、熟练掌握UML建模； 5、熟悉主流数据库，Oracle、MySQL、SqlServer等；并能对数据库语句进行优化。 6、了解WebSphere、WebLogic、JBoss等主流应用服务器，能够根据需要进行相关配置； 7、熟练掌握Linux操作系统基本命令； 8、能够熟练使用Ant/Maven/Hudson/Subversion等管理构建工具。 9、有良好编程风格并掌握编程规范。   任职资格 1、计算机或其他相关专业毕业，本科以上学历； 2、熟练掌握Java，有三年以上Java开发经验； 3、逻辑能力强，掌握如何设计系统的构架及完整解决方案； 4、能够良好顺畅沟通，敢于担当，能按期保质保量的执行分配任务； 5、能够编写相关技术文档，能够考虑到系统架构的合理性、可扩展性及经济性； 6、能够带领指导初级工程师开发和能力提升； 7、有大数据平台开发经验、航空公司或公检法相关业务系统开发经验优先考虑； 8、具备.NET开发经验优先考虑。  </t>
  </si>
  <si>
    <t>PHP开发程序员</t>
  </si>
  <si>
    <t>广东金优有限公司</t>
  </si>
  <si>
    <t>广东达元绿洲食品安全科技股份有限公司</t>
  </si>
  <si>
    <t>五险一金 员工旅游 绩效奖金 年终奖金 定期体检 弹性工作 周末双休</t>
  </si>
  <si>
    <t>1、根据研发流程，完成公司系统的开发工作； 2、根据质量要求，对所负责的项目进行初始测试； 3、承担部分新技术试验和研究，并应用到公司产品； 4、能独立或在协助下，有效解决开发中遇到的问题。 任职要求： 1、计算机相关专业优先，其他专业需要对数据结构和算法有一定基础，对于计算机网络、操作系统有一定的了解； 2、具备OOP编程思想；无经验优秀应届生亦可 3、对Web前端开发有一定认识，了解HTML、JQuery和DIV+CSS布局； 4、具备良好的代码编程习惯。 5、有Laravel、Yii开发经验优先</t>
  </si>
  <si>
    <t>制药/生物工程 检测，认证</t>
  </si>
  <si>
    <t>五险一金 免费班车 年终奖金</t>
  </si>
  <si>
    <t>岗位职责： 1.负责平台需求分析、功能模块设计、编码、测试和优化工作； 2.负责数据设计库、后台开发、接口设计； 3.研究项目实现技术细节，编写相应的说明书； 4.负责平台运行，日常维护和问题的及时处理； 任职要求： 1.软件行业工作经验2年或以上，计算机或相关专业本科或以上学历； 2.熟练使用Pring、SpringMvc、Mybatis等开发框架； 3.熟练使用Eclipse Java IDE开发工具,熟悉Tomcat，weblogic等Web Server； 4.熟悉HTML/DHTML、JavaScript/AJAX、CSS、XML等WEB客户端技术； 5.掌握MySQL、MsSQL等数据库； 6.熟悉Hadoop(MapReduce/HDFS)、HBase、Spark、Strom等大数据的开发和部署，并有相关的源码阅读经验，参与过大数据项目的开发工作者优先； 7、懂网页GIS地图开发。</t>
  </si>
  <si>
    <t>急招php开发</t>
  </si>
  <si>
    <t>深圳市谢氏科技有限公司</t>
  </si>
  <si>
    <t>做五休二 周末双休 五险一金 绩效奖金 全勤奖 节日福利 带薪年假 弹性工作 年终奖金</t>
  </si>
  <si>
    <t>【岗位职责】： 1、负责项目运营系统开发及性能优化 1、负责公司新项目服务端开发 3、负责技术攻关及问题定位  岗位要求： 1、高中以上学历，年龄18―32周岁，可接受0基础； 2、大学所学专业：计算机（网络）、电子信息、软件工程、（电气）自动化、测控、通信、等； 3、可接受无经验求职人员，由项目负责人带领实训，但要求勤奋好学，积极主动； 4、应往届理工科毕业生，对IT行业不感兴趣者，请勿投简历；  福利待遇： 1、享受法定休假，五险一金，年底双薪及分红； 2、7.5小时工作制，高效的工作环境和氛围，完善的员工内训制度； 3、高速成长的个人发展机会， 积极进取的企业文化，与公司共同成长的挑战； 4、签订正式劳动合同、享受国家规定的保险福利待遇；  【工作时间】 5天8小时制，早上9：00到下午5：30，中午休息1.5小时，周六日双休。</t>
  </si>
  <si>
    <t>济才教育培训学校</t>
  </si>
  <si>
    <t>五险一金 员工旅游 交通补贴 年终奖金 绩效奖金 专业培训 餐饮补贴 通讯补贴 定期体检</t>
  </si>
  <si>
    <t>岗位职责： 1.有做过小程序开发的，优先考虑。 2.负责前端HTML/CSS/JS代码的编写，实现界面效果、交互和功能； 3.深入分析和解决前端遇到的各种技术、性能、跨终端多浏览器兼容性问题； 4.规划产品界面风格、视觉效果和交互体验； 5.参与系统需求分析与设计，配合后台工程师一起研讨前端技术实现方案；  任职要求： 1. 计算机相关专业，大专及以上学历； 2. 熟练掌握HTML5、CSS3、Javascript、Ajax、jQuery等前端开发技术，了解各项技术的相关标准，并严格按照标准进行开发； 3.熟悉ajax/xml/json等网络通信技术和数据交换格式； 4. 具备良好的代码风格和编程习惯，能够合理利用设计模式和模块化的组织方式对代码进行优化； 5. 有独立完成整个web项目经验、或具有微信公众号、小程序开发经验、或熟悉Photoshop等相关设计软件、或懂得PHP编程者优先考虑； 6.具备良好的服务意识、责任心、较强的学习能力、优秀的团队沟通与协作能力 7.身体健康、人品端正、忠于职守、遵守工作纪律、能吃苦耐劳承受工作压力。</t>
  </si>
  <si>
    <t>PYthon开发工程师助理</t>
  </si>
  <si>
    <t>深圳市搜奇合创科技发展有限公司</t>
  </si>
  <si>
    <t xml:space="preserve"> 【岗位要求】 1、大专以上学历，专业不限，想转行有可以， 2、没有经验为员工提供岗前专业带薪技能实训 3、熟练使用相关办公软件，具备基本的网络知识； 4、为人开朗大方容易沟通，工作有责任心； 5、具备较强的逻辑思维能力，学习能力强，能接受新鲜事物； 6、想获得一份有长远发展、稳定、有晋升空间的工作。 【福利待遇】 1. 一旦公司录用，为员工提供岗前专业技能实训； 2. 完善的绩效考核，每6个月加薪一次； 3. 购买五险一金，五天制，早上9点到下午6点，中午休息1.5小时，周末双休，法定节假日， 4. 完善的培养体系和晋升机制； 5.季度奖金； 6.年终奖金； 7. 带薪休假（年假，婚假，丧假，病假，培训假等）； 8. 丰富的业余集体活动（拓展，旅游，聚餐，年会等）； </t>
  </si>
  <si>
    <t>上海探禄网络科技有限公司</t>
  </si>
  <si>
    <t>平台运维岗（应届毕业生）</t>
  </si>
  <si>
    <t>保互通（北京）有限公司</t>
  </si>
  <si>
    <t>五险一金 节日福利 绩效奖金 带薪年假</t>
  </si>
  <si>
    <t>岗位职责： 1、 负责相关产品功能开发、控件开发； 2、 负责PC和移动端等的页面配置和开发 3、负责与UI协作实现页面及交互，与后端工程师完成前后端功能合并； 4、理解项目需求与设计，与后端开发团队紧密配合，实现移动端和页面开发，并优化前端展示性能； 5、不断优化代码，应用前沿技术，不断提高页面性能; 6、快速响应产品迭代以及优化升级，持续优化前端体验，并保持良好兼容性，友好和易用性。  职位要求： 1、计算机相关专业，3-5年前端开发经验； 2、良好的代码命名和书写习惯，熟悉css预处理器功能； 3、JavaScript等基础扎实，熟悉常用设计模式、闭包、原型等，有JavaScript模块化开发经验，熟悉Es5/Es6语法； 4、熟悉HTML5、CSS3、ES6等前端技术，了解AngularJS、Vue、JQuery、Axios等前端框架； 5、熟悉Node.js、Gulp、WebPack等前端构建工具； 6、具有移动端的开发经验，熟悉主流CSS框架，例如Bootstrap等； 7、了解主流浏览器的兼容性问题，代码可维护性、前端性能优化等有深入研究； 8、有良好的沟通协调能力和表达能力； 9、有混合应用开发经验优先。</t>
  </si>
  <si>
    <t>做五休二 带薪年假 五险一金 交通补贴 餐饮补贴 通讯补贴</t>
  </si>
  <si>
    <t>1、协助完成电商平台系统需求调研工作； 2、负责操作系统及相关软件有效版本的管理； 3、负责计算机网络、企业通讯线路、服务器安全运行和数据备份；internet对外接口安全以及计算机系统防病毒管理；各种软件的用户密码及权限管理；协助各部门进行数据备份和数据归档； 4、负责系统硬件架构（服务器以及附属设备）的实施部署工作； 5、负责系统软硬件的调研、安装、升级、维护等工作； 6、协助完成IT系统基础架构的设计规划； 7、负责Windows、Linux以及Unix服务器系统的日常运维； 8、负责办公电子设备的安装、维护等工作； 9、承担机房的运维工作。 职位要求： 1、计算机及相关专业大学本科及以上学历的应届毕业生； 2、1年以上大型金融系统开发或系统运维工作经验； 3、具备Linux和Windows系统参数设置、性能调优、故障定位处理经验； 4、精通Linux和Windows 操作系统的管理、优化以及性能调优； 5、精通Apache、PHP、NGINX、VSFTP、QMAIL、RSYNC、NFS等第三方开源软件的架设和调优； 6、熟悉MySQL和SQLSERVER性能调优和服务器优化； 7、熟悉Bash shell、Perl和Python 脚本语言中的一种； 8、具有良好的代码、文档习惯； 9、具有良好的沟通能力和问题处理经验。</t>
  </si>
  <si>
    <t>互联网开发工程师</t>
  </si>
  <si>
    <t>五险一金 绩效奖金 餐饮补贴 年终奖金</t>
  </si>
  <si>
    <t xml:space="preserve">岗位职责： 1、实现公司云服务器数据在客户端的读取与可视化； 2、搭建客户管理系统，实现与公司现有云服务器数据库的对接。 岗位要求： 1、本科及以上学历，具有扎实的计算机基础，计算机相关专业优先； 2、了解Linux操作系统，熟练掌握MySQL/SQL Server/Oracle等数据库一种或多种； 3、精通HTML/CSS/JavaScript等前端相关技术，熟悉Web绘图相关高级特性，如WebGL等； 4、掌握js模块化编程和webpack使用，对主流前端框架有一定掌握，如vue js或react； 5、具备良好的代码风格、接口设计与程序架构； 6、具有较强的学习能力，具备良好的沟通能力和团队协作精神。 </t>
  </si>
  <si>
    <t>上海占庭信息技术有限公司</t>
  </si>
  <si>
    <t>五险一金 弹性工作 专业培训</t>
  </si>
  <si>
    <t>工作职责：  1. 负责 Web 前端开发，并能与后端无缝合作 2. 测试维护并持续优化现有产品，修复 bug 3. 持续的优化前端体验和页面响应速度，并保证兼容性和执行效率   职位要求：  1. 热爱写代码，学习能力强 2. 2 年以上从事网站开发工作经验，能力突出可无视此条 3. 熟悉各类 Web 前端开发技术，包括但不限于 React、Ant Design、Bootstrap 等技术 4. 对代码质量有追求，而不是复制粘贴 5. 能独立解决问题，有自己的想法 6. 能阅读并理解英文技术文档 7. 熟悉并实操过一个或多个后端语言，如 PHP、Java、Nodejs 等 8. 附带 Github 者优先考虑   其他：  1. 面试分为笔试+机试</t>
  </si>
  <si>
    <t>机器学习/自然语言处理工程师</t>
  </si>
  <si>
    <t xml:space="preserve"> 岗位职责：  任职要求：  </t>
  </si>
  <si>
    <t>初级PHP程序员</t>
  </si>
  <si>
    <t>上海坤雷实业有限公司</t>
  </si>
  <si>
    <t>北京科讯华通科技发展有限公司</t>
  </si>
  <si>
    <t>五险一金 通讯补贴</t>
  </si>
  <si>
    <t>机械/设备/重工 石油/化工/矿产/地质</t>
  </si>
  <si>
    <t>一、任职资格 1、计算机相关专业，本科及以上学历，三年以上前端开发经验 2、HTML、CSS、JavaScript 基础扎实，了解 HTTP 协议及浏览器原理，熟练掌握前端调试技巧 3、拥有良好的编程风格，良好的沟通与表达能力，思路清晰，业务逻辑理解与分析能力强 4、熟悉ExtJS 6.2开发框架，基于ExtJS有实际的开发经验 5、能够独立完成复杂前端模块的设计与实现（偏后台管理系统方向） 6、对Web技术有浓厚兴趣，了解行业热门技术特点，善于学习，热爱生活 7、熟悉Python、JavaWeb后端开发技术优先 二、岗位职责： 1、参与产品需求分析、评审，调研重难点问题，提出可行的技术方案 2、与产品、设计团队紧密配合，高度还原 UI 设计稿与交互实现，确保主流浏览器兼容及屏幕自适应 3、与后端开发团队紧密配合，确保代码有效对接 4、参与进行关键技术验证以及技术选型工作； 5、负责相关技术文档编写和维护，持续积累，不断改进</t>
  </si>
  <si>
    <t>岗位要求： 1、对php有浓厚的兴趣，并有打算从事PHP开始的意向 2、愿意从零开始，虚心学习 3、吃苦耐劳，有一定的自我约束和控制能力，意志力坚强 4、表达能力好，听说能力强 5、计算机专业应届毕业生优先 福利待遇： 1、签订劳动合同，公司为员工购买五险一金，享受国家规定的保险福利待遇； 2、薪资结构：底薪+绩效奖金+项目提成+项目奖金+社会福利+其他补贴等，试用期1-3个月，转正后享有平均月薪范围5k起； 3、上班时间：9:00-18:00，中午休息两小时，周末双休，不加班，享受国家法定节假日</t>
  </si>
  <si>
    <t>Java开发工程师-电商</t>
  </si>
  <si>
    <t>上海博科资讯股份有限公司</t>
  </si>
  <si>
    <t>五险一金 员工旅游 绩效奖金 专业培训 交通补贴 通讯补贴</t>
  </si>
  <si>
    <t>PHP开发实习生</t>
  </si>
  <si>
    <t>岗位职责： 1、参与公司电子商务系统等产品的升级和微服务化开发； 2、参与公司客户（大中型企业或者政府部门）的信息系统（包括互联网站点、移动应用、数据交换中心、大型信息平台等）的项目实施工作； 3、与业务顾问及前端开发工程师配合，依据项目需求，完成系统的设计、开发及调试工作。  岗位要求： 1. 2年以上Java开发经验, 扎实的Java语言基础； 2. 熟练掌握Java Servlet及MVC开发等基础知识，熟悉常用的第三方Java类库； 3. 熟悉Mysql/Oracle等关系型数据库，熟练掌握SQL开发； 4. 具备良好的学习能力和独立思考的习惯，良好的团队合作精神； 5、熟悉下列技术者优先考虑： *HTML/CSS/JavaScript，包括使用npm、webpack等的模块化前端开发； *移动APP开发、包括ReactNative、H5等混合APP技术； *云计算及分布式架构，包括Docker、NOSQL、Redis、SpringBoot、SpringCloud等； 6、具有项目管理、需求分析、系统设计、上线测试等管理信息系统实施经验者优先考虑。</t>
  </si>
  <si>
    <t>工作职责: 1. 负责公司web项目的php开发，数据库设计，和接口封装调用等 2. 熟悉web开发流程，根据产品和交互需求给出web技术解决方案 3. 有丰富的项目经验，能够根据项目的业务流程、可行性、风险等给出较为合理的时间评估 4. 持续优化现有web框架，针对公司产品的增长，可以不断提升后端的性能和效率。通过不断学习，将新技术和业务结合，提升产品价值和技术价值。 任职资格: 1. 熟悉PHP、MYSQL，了解php通用框架 2. 熟悉html、Java Script等 Web相关开发技术 3. 熟悉Cache、NOSQL相关技术 4. 根据产品需求、系统需求，能够独立设计项目框架 5. 熟悉linux操作系统，并掌握基础命令 6. 工作热情，责任感强，擅长与其他部门同事沟通合作</t>
  </si>
  <si>
    <t>上海耀光奥菲斯集团有限公司</t>
  </si>
  <si>
    <t>互联网/电子商务 物业管理/商业中心</t>
  </si>
  <si>
    <t>五险一金 全勤奖 餐饮补贴</t>
  </si>
  <si>
    <t>职位要求： 1、全日制大专及以上学历，计算机相关专业，2年以上经验，具有3个以上的完整Web系统前端开发经验 2、熟悉HTML，DIV静态页面开发 3、熟悉CSS，DIV，JS的交互效果开发，能够手写CSS和JavaScript 4、熟悉Jquery开发框架 5、具有Ajax，CSS，javascript开发经验，了解HTML5应用开发， 6、独立做过电子商务平台网站、商城！ 7、具有至少一个jquery项目开发经验，能够很好的执行设计师和产品经理的设计意图 8、具有良好的沟通、团队协作、计划和创新的能力 9、学习能力强，拥有优秀的逻辑思维能力和自我管理能力强，有良好的时间意识  职位描述： 1、负责Web系统前端开发和优化，根据UI设计完成页面实现 2、负责Portal及互动效果开发 3、HTML5应用开发 4、根据设计要求，完成web前端的静态设计和动态互动效果的开发</t>
  </si>
  <si>
    <t>PHP开发工程师助理</t>
  </si>
  <si>
    <t>深圳市国华光电科技有限公司</t>
  </si>
  <si>
    <t>【岗位职责】 1.负责系统的迁移部署、故障排除、漏洞升级、安全加固等实施工作； 2.负责系统的巡检监控、上线部署、需求收集、缺陷反馈、bug修复等运维工作； 3.负责对用户进行产品/系统使用培训，远程或现场解答用户在使用中遇到的问题； 4.负责运维项目重大事件汇报文档、验收文档、培训课件、系统操作手册等材料编写、修订工作； 5.完成领导交办的其他任务。  任职要求 1.计算机相关专业，国家统招本科及以上学历； 2.计算机专业知识扎实，具有软件工程思想； 3.熟悉常见操作系统（Windows、Linux、Unix等），熟悉SQLServer数据库、IIS、Weblogic等应用服务器，了解Java、JavaScript编程等； 4.熟练使用Office word/ppt/excel/viso等办公软件，具有一定的培训课件、说明文档、用户手册编写能力； 5.善于与用户沟通，有良好的客户服务意识，以客户为本（有客户服务经验者优先）； 6.自我约束力强，有责任心，工作积极上进，具有一定的压力承受能力； 7. 有良好的团队协作精神； 8.具备多任务管理和协调能力，能适应公司、多用户现场技术支持服务工作方式。</t>
  </si>
  <si>
    <t>五险一金 绩效奖金 年终奖金 租房补贴 提供宿舍</t>
  </si>
  <si>
    <t>岗位职责： 1、负责配合工程师对接系统API接口。 2、根据指定要求对公司自助开发的管理系统进行二次开发。 3、监督系统运行情况。 任职要求： 1、精通PHP语言， 2、熟悉javascript语言 3、熟悉Mysql数据库 4、熟悉ThinkPHP5.0框架者优先 5、熟悉Bootstap前端框架者优先 6、有网络系统开发经验者优先 6、有通信行业经验者优先</t>
  </si>
  <si>
    <t>Java后端开发工程师</t>
  </si>
  <si>
    <t>广东广信通信服务有限公司</t>
  </si>
  <si>
    <t>计算机视觉实习生</t>
  </si>
  <si>
    <t>广州里工实业有限公司</t>
  </si>
  <si>
    <t>ASP.NET中级软件工程师</t>
  </si>
  <si>
    <t>带薪年假 节日福利 专业培训 电影票 旅游经费 年度体检 六险一金</t>
  </si>
  <si>
    <t>一、工作职责： 1. 参与相关系统的架构设计与核心代码开发，承担Web系统详细设计及模块代码开发； 2. 根据开发规范与流程和设计文档完成系统编码，修改，单元测试，部署，实施等任务； 3. 解决日常开发中出现的技术问题，并指导中、初级Java工程师完成开发任务； 4. 积极配合项目整合测试，负责相关项目后续维护和产品升级； 5. 完成上级交办的其他工作。  二、任职要求： 1、3年或以上B/S的开发经验，面向对象、多层架构系统开发应用经验； 2、1、java基本功扎实，熟悉Java SE和Java EE技术，掌握java多线程、线程池以及定时开发等等技术，了解常见算法和设计模式； 2、熟练掌握spring、springMVC、jpa、mybatis等开源框架，有springboot、springcloud开发经验更优； 3、熟练使用jsp，bootstrap，javascrpit，jquery等页面技术； 4、熟悉数据库原理，掌握常用的数据库技术，如oracle、mysql，包括常用的数据库操作等等； 5、熟悉Linux系统，掌握Linux常用命令； 6、有独立开发能力，热衷技术的研究和创新，有良好的团队合作精神； 加分项 1）有redis、dubbo、zookeeper、nginx使用经验； 2）有分布式或高并发系统开发经验； 3）有微信开发经验。   三、薪酬福利： 1、正式月薪7000-12000元/月，试用期为确定薪资的80%； 2、到岗当月起购买五险一金+商业保险； 3、按国家规定享受各类带薪假期； 4、公司不定期举办劳动竞赛（奖励丰厚）及组织各类员工活动（聚餐、郊游、运动会、员工生日会等）； 5、每年提供一次健康体检。  四、工作条件： 1、工作地点：  广州市天河区花城大道777号中国电信广东长线大厦； 2、设有员工饭堂，供应午餐，用餐场所舒适，并提供冰箱、微波炉使用； 3、设有舒适安静的阅览室、休息室、活动室等，提供各类专业、休闲书籍给员工阅读； 4、工作时间：周一至周五，上午8:30-12:00，下午14:00-17:30，周末双休。  五、应聘安排： 1、应聘流程：投递简历―面试―体检―上岗； 2、提交报名后，将有HR专员与您联系，请保持手机畅通。</t>
  </si>
  <si>
    <t>岗位职责： 1、参与移动机器人相关模块算法的设计、开发与调试； 2、用深度学习的方法，解决自主移动机器人领域遇到的痛点问题； 3、用深度学习的方法，解决制造业生产、质量控制的问题。  岗位要求 1、计算机、电子或自动化相关专业，2019年及之后毕业； 2、熟练掌握C/C++、Python等语言及常用算法和数据结构； 3、熟悉目标检测、识别和分类等计算机视觉基本网络结构和算法； 4、熟练使用至少一种深度学习框架（Tensorflow/Caffe/Pytorch等）； 5、有一定的深度学习项目实践经验，包括训练、评估和调优等； 6、有激光雷达/超声波/摄像头/六轴/编码电机其中两种及以上传感器调试经验； 7、开朗、乐观， 可以进行良好的团队合作，接受新的挑战。   满足以下任一条件者优先： 1、在计算机视觉、图形学等相关领域会议发表过高水平论文； 2、有使用CUDA/cuBLAS/cuDNN等进行GPU编程，并进行性能调优的相关经验； 3、有过数学建模比赛经验。 福利待遇： 1、五险一金； 2、职业晋升通道； 3、专业培训； 4、节日福利； 5、带薪年假； 6、定期体检； 7、团建拓展； 8、各种补贴。</t>
  </si>
  <si>
    <t>餐饮补贴 五险一金 定期体检 年终奖金 交通补贴 绩效奖金 通讯补贴</t>
  </si>
  <si>
    <t>1. 计算机相关专业毕业，热爱编程  2. 3年以上 .NET开发相关经验或至少在5个.NET项目中担当核心开发人员或设计人员。  3. 精通 C#/ASP.NET ，能独立开发基于 .NET的 B/S 系统。  4. 精通Entity Framework框架结构及原理，精通MVC5.0 开发模式.  5. 熟悉 HTML、JAVASCRIPT 等技术，至少熟练使用一种JQuery框架（EasyUI，Angela UI，Knockout等）  6. 熟悉 AJAX、XML、 WebService、WCF、WebAPI， 移动平台开发等技术者优先  7. 熟练使用SQLServer2008/2012 ，有较强的数据库编程和优化能力。  8. 有Windows Server 2008，IIS7及以上维护经验，WEB开发中常见的安全漏洞及避免方法。  ******可接受视屏面试******</t>
  </si>
  <si>
    <t>软件工程师（Java）（广州）</t>
  </si>
  <si>
    <t>五险一金 员工旅游 专业培训 绩效奖金 年终奖金 定期体检 餐饮补贴</t>
  </si>
  <si>
    <t>一、岗位职责： 1. 根据项目经理的总体项目计划，完成项目开发； 2. 负责对项目组提出的需求进行代码编写，保障项目的按期执行。  二、技术要求： 1. 熟悉面向对象的分析与设计，具有较强的分析和设计能力，熟练掌握EA、visio等设计软件，并具有2年以上的代码编写经验； 2. 精通java，熟练掌握jsp、servlet、html、javascript、Ajax编程，熟悉主流的j2ee应用服务器的配置； 3. 熟练掌握struts、spring、myBatis、hibernate等主流框架的开发和配置经验； 4. 熟悉SSM、SSH等MVC和REST等架构，学习能力强，按照公司规范开发； 5. 熟练掌握DB2、Oracle、SQL Server、PostgreSQL、MySQL等数据库的操作和编程； 6. 熟练应用Eclipse、Tomcat、Jboss、webLogic等开发工具； 7. 本科以上学历，计算机相关专业，善于沟通。</t>
  </si>
  <si>
    <t>上海屹通信息科技发展有限公司</t>
  </si>
  <si>
    <t>技术工程师</t>
  </si>
  <si>
    <t>上海泉景信息技术有限公司</t>
  </si>
  <si>
    <t>做五休二 周末双休 弹性工作 带薪年假 五险一金 绩效奖金 节日福利 交通补贴 员工旅游 年终奖金</t>
  </si>
  <si>
    <t xml:space="preserve">1、要求熟悉计算机硬件和软件维护，熟悉WINDOWS等操作系统。 2、掌握系统的微型计算机硬件基础知识和 PC 机组装技术，熟悉市场上各类产品的性能，理解各种硬件术语的内涵，能够根据客户的需要制定配置表，并独立完成组装和系统的安装工作。
4.熟悉各种硬件故障的表现形式和判断方法，熟悉各种 PC 机操作系统和常用软件，具有问题分析能力，能够制定详尽的日常保养和技术支持技术书，跟踪实施所受理的维护项目。 5、负责服务器端整体架构和设计，保障服务的稳定性； 任职要求： 1、计算机专业或者相关专业毕业，有扎实的理论基础。熟悉计算机操作系统原理、计算机体系结构、网络协议、并行计算原理、C++语言原理、Java语言原理与应用。 2、精通计算机网络协议体系结构。精通TCP/UDP/HTTP等协议原理并有大用户量在线应用经验。理解通讯加密原理与实现方法。理解路由、DNS解析、负载均衡原理。精通常见并发同步模型原理和应用方法。 3、精通数据库原理。了解关系数据库，键值对数据库的原理及相关编程方法。理解事务原理，分布式事务处理方法。 4、精通C++，Java，Perl（Python）语言规范，一定程度理解编译原理。 5、熟悉Linux操作，有Linux系统网络服务程序编程经验（Java、C++均可）。  </t>
  </si>
  <si>
    <t>游戏运维工程师</t>
  </si>
  <si>
    <t>广州秀游信息科技有限公司</t>
  </si>
  <si>
    <t>深圳市德瑞信息技术有限公司</t>
  </si>
  <si>
    <t>五险一金 员工旅游 餐饮补贴 绩效奖金 年终奖金 弹性工作 周末双休</t>
  </si>
  <si>
    <t>交通补贴 年终奖金 定期体检 绩效奖金 员工旅游 五险一金 补充医疗保险 补充公积金 餐饮补贴 通讯补贴</t>
  </si>
  <si>
    <t>岗位职责： 1.linux服务器初始化，游戏的部署、更新、合服； 2.负责游戏的日常巡检，如数据备份，服务器资源使用情况； 3.负责分析排除系统、数据库、网络、应用等故障及错误； 4.运维工作文档及报告填写； 5.完成上级交代的其他工作；  职位要求 : 1、1年运维经验，有游戏行业经验者优先，可考虑优秀应届生； 2、熟悉Linux操作系统的维护； 3、熟悉lnmp环境的部署、调优、升级及故障处理； 4、熟悉Shell、Python等脚本语言，有django开发经验者优先； 5、熟悉mysql的备份，恢复，熟悉MySQL主从，主主的原理和维护。</t>
  </si>
  <si>
    <t>岗位职责:   任职要求：  1、软件基础理论知识扎实，具有良好的数据结构、算法功底； 2、精通java,对分布式计算、数据挖掘有深入了解者优先； 3、熟悉HTML、CSS、JavaScript、Jquery、Ajax、bootstrap等Web前端技术； 4、熟悉Spring、Springmvc、Mybatis、SpringBoot等后端技术 5、熟悉Spark、kafka、Elasticsearch、Hadoop、Storm、HBase、Hive等框架者优先； 6、具备良好的团队意识及创新思维、自我激励能力，善于与人合作； 7、具有良好的表达与沟通能力以及独立思考并解决问题的能力。 8、工作1-3年以上，有相关行业经验并能独立开发整个项目系统者优秀考虑。</t>
  </si>
  <si>
    <t>1、大学本科及以上学历，计算机相关专业毕业； 2、三年及以上的java实际编程工作经验，提供在线运作项目参观者和有开发过手机APP后端者优先； 3、熟悉常见设计模式，熟练掌握Spring、SpringMVC、MyBatis等框架； 4、熟练使用SVN、GIT、Maven等项目开发及管理工具。 5、掌握Tomcat等主流应用服务器在Linux上的部署。 6、有独立解决问题的能力，能独立搭建开发环境，吃苦耐劳，可胜任开发小团队组长职位。</t>
  </si>
  <si>
    <t>上海壹博医院投资管理有限公司</t>
  </si>
  <si>
    <t>五险一金 5天工作制 餐饮补贴 绩效奖金 年终奖金 专业培训</t>
  </si>
  <si>
    <t>岗位职责： 1、完成网站的前端JS交互功能，与服务端开发人员配合完成数据交互等功能； 2、与设计人员配合完成网站页面和相关效果；  任职要求： 1、大专以上学历、1年以上工作经验者优先； 2、熟悉W3C规范，精通HTML、DOM； CSS、javaScript,对表现数据分离、前端设计、用户体验等有深入理解； 3、熟悉各主流浏览器间的差异，解决开发中遇到的浏览器兼容问题； 4、熟悉HTML5/CSS3，服务器编程语言有一定的了解；</t>
  </si>
  <si>
    <t xml:space="preserve">1. 计算机相关专业 2. 精通Linux系统管理和常用应用，系统安装、配置、优化及日常操作
3. 熟悉shell、python脚本语言，通过脚本简化日常工作量
4. 熟悉网络基础知识，熟悉TCP、IP、HTTP等网络协议
5. 精通shell、awk、vi等工具
6. 精通Tomcat、Nginx等软件的搭建、运维、使用及优化
7. 精通iptables防火墙策略
8. 有告警经验者优先
9. 能够独立完成相关维护文档的编写 </t>
  </si>
  <si>
    <t>广州悦禅鸣文化传媒有限公司</t>
  </si>
  <si>
    <t>VUE前端高级开发工程师</t>
  </si>
  <si>
    <t>深圳马力网络科技有限公司</t>
  </si>
  <si>
    <t>专业培训 员工旅游 绩效奖金 五险</t>
  </si>
  <si>
    <t>五险一金 补充公积金 专业培训</t>
  </si>
  <si>
    <t>1、负责WEB平台、移动平台功能开发，包括后端数据库、系统功能逻辑以及相关接口的编写。 2、完成PHP服务器的部署，有独立开发应用的能力； 任职要求 1、熟悉PHP语法，熟悉面向对象编程； 2、熟练并运用PHP框架，最好有thinkphp3.2.3框架开发经验； 3、熟悉mysql，熟练增删改查语句，能够优化sql语句； 4、熟悉前端相关技术，html+css+js，熟悉js的语法，能够熟练运用jquery； 5、熟悉Windows服务配置，伪静态重写、安全处理； 6、熟悉微信支付和支付宝支付接口，能独立对接接口； 7、PHP开发经验半年以上，有良好的专业素质和团队协作精神、善于沟通，自学能力强； 8、能够承担较大工作压力，对工作认真负责，服务意识强 公司薪资福利待遇： 1、【工作时间】朝九晚六，双休，不提倡加班，追求专业高效。 2、【工作环境】： ①、公司位于越秀区江湾商业中心，距地铁团一大广场站100米，交通十分便利； ②、办公环境：宽敞明亮、舒适温馨； ③、公司楼下及附近餐饮选择丰富，价格实惠，各种便利店等应有尽有。 3、【带薪休假】： ①人性化管理，每人每月有3次迟到免责机会（每次迟到不超过15分钟，充分考虑到地铁拥挤、公交不准点偶尔迟到的“难免”喔），鼓励员工自我管理、规划工作。 ②、享有法定节日、带薪年假、带薪病假、婚假、产假、陪产假、哺乳假等假期。 ③、享有超长春节假期。 4、【五险】：购买社保（医疗、养老、工伤、失业、生育） 5、【薪资福利】： ①、行业内有竞争力的薪酬+灵活的奖金和调薪制度+年终奖； ②、个性福利：下午茶、员工生日、婚庆喜事、特殊节日都会提供额外的惊喜奖励、年度体检、员工国内外旅游、员工聚餐等； 6、【工作之余】工作生活平衡，不提倡加班，自我管理。丰富多彩的部门团队聚餐、户外拓展等活动； 7、【成长与发展】 ① 晋升机制：主管――经理――总监； ②专业培训：入职培训、在职培训、项目培训、专题培训等。</t>
  </si>
  <si>
    <t>工作职责： 1、使用vue.js前端框架进行前端画面开发，使用原生的js或各种框架制作出页面常用的表现层动态效果； 2、参与项目需求评审、与相关人员沟通、保证开发的质量与进度； 3、持续关注新技术，引入并优化前端的质量、性能、用户体验。  任职资格： 1、大专以上学历，计算机相关专业； 2、3年以上前端开发经验，其中2个以上vue.js前端项目开发经验； 3、精通javascript、es6编程语言，良好的OOP编程思想； 4、精通vue、vue-router、vuex、axios和vue-resource等vue全家桶; 5、熟悉bootstrap、sass、webpack、html5、dom、css3、ajax和jquery前端技术； 6、熟悉常用的数据结构及算法； 7、了解w3c，amd/cmd和commonjs等技术规范； 8、了解react、react native、移动端weex、微信小程序mpvue、桌面端vue-electron等技术加分。</t>
  </si>
  <si>
    <t>深圳瑞创生物科技有限公司</t>
  </si>
  <si>
    <t>快速消费品(食品、饮料、化妆品) 计算机软件</t>
  </si>
  <si>
    <t>五险一金 餐饮补贴 交通补贴 弹性工作 专业培训</t>
  </si>
  <si>
    <t>岗位职责： 1、与设计师和后端开发工程师高效沟通，使用Javascript、CSS、HTML5等相关技术完成产品的前端交互开发工作（手机WebAPP及PC WEB端）; 2、负责公司现有项目和新项目的前端修改调试和开发工作 3、负责APP前端的设计和研发工作，利用移动混合开发模式相关技术开发手机、网站、平板等多平台的前端应用。 4、负责相关产品的需求以及前端程序的实现，提供合理的前端支持和技术选型；配合后端程序技术，完成功能的整合和调试工作。  任职要求： 1、计算机相关专业本科及以上学历，两年以上前端开发工作经验，有小程序开发经验优先； 2、精通HTML5、CSS、JavaScript、jQuery等，熟练手写代码，对浏览器兼容性、网站性能优化、移动应用开发有深入理解; 3、熟悉主流JS开发框架，如Jquery等，至少使用过任意一种MVVM框架； 4、独立开发基于HTML5的web APP项目，实现各类交互效果以及接口调用和业务逻辑。 5、熟悉手机WebAPP开发技术的特点，了解后端开发，能够与他们良好配合； 6、审美意识良好，做事风格精益求精； 7、具备良好的代码编写风格，善于思考，能够独立分析和解决问题，能承受一定的工作压力； 8、熟悉移动端混合开发的技术方案，有混合模式开发经验的优先。  福利待遇： 1. 合理优厚的薪金：月工资8k-20k，根据个人能力而定； 2. 完善的假期组合：享受国家法定节假日、带薪年假、病假、婚假、产假、陪产假等； 3. 优厚的福利体系：养老保险、医疗保险、生育保险、工伤保险、失业保险、住房公积金； 4. 丰富多彩的员工活动：员工聚餐、生日福利、旅游活动、优秀员工表彰活动等；</t>
  </si>
  <si>
    <t>急聘网站编辑开发工程师（PHP）</t>
  </si>
  <si>
    <t>深圳市杰嘉贸易有限公司</t>
  </si>
  <si>
    <t>五险一金 员工旅游 绩效奖金 年终奖金 专业培训 补充医疗保险 包住宿 妹子多</t>
  </si>
  <si>
    <t>岗位职责： 1.维护公司网站网页的二次开发 2.协助做简单的测试工作 3.跟着老员工学习新的岗位技能及公司业务  岗位要求： 1、大专及以上学历，计算机、电子、通信等理工类专业。
2、具有较强的逻辑思维能力、良好的学习能力和执行力，热爱IT行业；
3、立足客户需求，在编码过程中不断的优化功能、性能；
4、经验不限,面试通过后有老员工带领提供岗前内部培养;
薪资福利：
1.双休，朝九晚六，五险一金，无责任底薪4500-8000元/月+项目提成。
2.员工享餐补、健康体检、生日礼物，过节物品等福利。
3.享受法定假期，带薪年假。
免费包住，餐补</t>
  </si>
  <si>
    <t>python爬虫工程师</t>
  </si>
  <si>
    <t>深圳斯达领科网络科技有限公司</t>
  </si>
  <si>
    <t>五险一金 员工旅游 专业培训 绩效奖金 通讯补贴 弹性工作 定期体检</t>
  </si>
  <si>
    <t>php开发工程师（深圳）</t>
  </si>
  <si>
    <t>岗位职责：（爬虫与数据分析结合）
1. 负责公司爬虫系统的架构设计与开发；
2. 开发、维护爬虫系统，包括调度、抓取、维护、验证等爬虫工作；
3. 负责网络数据源（网站、APP等）进行数据抓取，为业务部门提供数据支持；
4. 负责抽取算法设计，保证抽取、去重、分类、解析、增量融合入库等流程之后的数据结果。
任职要求：
1. 计算机、信息管理、数学、统计学相关专业，大专及以上学历；
2. 一年以上实际爬虫开发、内容提取工作经验，有良好的编码习惯；
3. 精通Python，熟练掌握一种开源爬虫框架，如scrapy、webmagic，有研发爬虫框架经验者优先；
4. 熟悉Javascript、HTML、CSS、正则表达式、Path等信息抽取技术熟悉抓包分析请求并模拟；
5. 熟悉Selenium、Appium等技术；
6. 善于独立分析并解决核心问题，如JavaScript反爬、爬虫策略、防屏蔽规则、验证码识别技术等，能独立解决实际开发过程碰到的各类问题；
7. 熟悉oracle、mysql、mongodb等数据库的常规使用；
8. 对技术热衷，责任感强，具有良好的团队合作精神。</t>
  </si>
  <si>
    <t>岗位职责： 1、参与项目技术的设计与开发； 2、基于GIS软件平台的应用设计、开发及测试； 3、升级与维护GIS软件； 4、编写相关的开发文档； 5、参与技术预研； 6、完成上级交办的其他任务。  任职要求： 1、本科以上学历，GIS、测绘、遥感等相关专业。具有扎实的GIS专业知识，具有相关工作经验2年以上； 2、 熟悉MVC框架模式，及.NET Framework开发平台； 3、 精通DIV+CSS布局、在解决浏览器兼容性问题具有丰富的经验； 4、 精通Web/BS开发,熟练掌握HTML/CSS/JavaScript/AJAX/jQuery； 5、 熟悉arcgis api for js或Openlayer等JS框架； 6、 熟悉ArcGIS相关产品（ArcServer、ArcSDE、ArcEngine）开发者优先考虑； 7、 熟悉Oracle或者SQL Server Mysql等关系数据库开发，并有实际数据库的开发经验；能够熟练编写SQL语句，掌握SQL优化的规则和方法。  公司福利： 1、公司正式编制员工，签订正式劳动合同； 2、享受养老、医疗、失业、工伤、生育五险和公积金，购买五险一金； 3、带薪年假、年终奖金、绩效奖金、员工旅游、专业培训、每年调薪、高温补贴、节日福利、出差提供住宿等等。  公司地址：广东省广州市天河区高唐软件园思成路1号北明软件 606-607室。  乘车线路： 思成路站线路: 78A、320、901、901A； 软件路站线路: B4、B26、78A、320、355、494、494A、497、581、774、776、902、903。</t>
  </si>
  <si>
    <t>java软件工程师（五险一金，双休）</t>
  </si>
  <si>
    <t>广州竞远安全技术股份有限公司</t>
  </si>
  <si>
    <t>五险一金 员工旅游 交通补贴 通讯补贴 年终奖金 周末双休 专业培训 商业保险 带薪年假 节日福利</t>
  </si>
  <si>
    <t>深圳市雷摩电子有限公司</t>
  </si>
  <si>
    <t>岗位职责： 1.负责公司软件产品的设计、开发、单元测试和优化； 2.根据公司技术文档规范编写相应的技术文档； 3.负责按进度、质量交付软件开发的成果。  任职要求： 1.计算机相关专业，一年及以上JAVA开发工作经验； 2.良好的编码习惯, 较深入理解面向对象编程； 3.熟练使用常用框架, 如ssh等； 4.熟练运用常用数据库，如：SQLSERVER等, 有编写存储过程经验更好； 5.熟悉JSP、Servlet、Java Bean、Web service、Ajax、Jquery 相关开发技术； 6.有较强的沟通能力，团队合作精神强。</t>
  </si>
  <si>
    <t>电子技术/半导体/集成电路 新能源</t>
  </si>
  <si>
    <t>绩效奖金 年终奖金 弹性工作 员工旅游 补充医疗保险 通讯补贴 过节礼物 购买保险 餐饮补贴</t>
  </si>
  <si>
    <t>1、 熟练使用 JavaScript jQuery HTML5 CSS3 等技术高效开发符合标准页面。 2、熟练使用Angular.js ，BootStrap 前端框架。</t>
  </si>
  <si>
    <t>年终奖金 员工旅游 弹性工作</t>
  </si>
  <si>
    <t>广州韩妃医学美容门诊部有限公司</t>
  </si>
  <si>
    <t>补充医疗保险 员工旅游</t>
  </si>
  <si>
    <t>岗位职责： 1、全面负责公司网站技术平台的技术架构和实施； 2、负责公司网站日常开发和维护，定期维护网站程序，处理反馈回来的系统bug； 3、负责网站数据库、栏目、bug处理、代码开发； 4、负责公司网站程序开发文档的编写； 5、按照设计要求规范编写程序代码，对其质量、性能负责；  任职资格： 1、php程序2年或以上经验；熟练linux+apache+php+mysql;精通JS+DIV+CSS；有基于微信端的开发经验；熟悉DEDECMS及TP框架；熟悉linux系统环境搭建维护及优化； 2、熟悉dedecms（织梦建站程序）底层代码； 3、有良好的编程习惯、有ThinkPHP框架开发经验优先； 4、熟练运用MYSQL等数据库； 5、熟悉前端脚本编写(JavaScript,jquery)且具有前端开发经验； 6、熟悉div+css或html5； 7、有个人作品或独立网站者优先。</t>
  </si>
  <si>
    <t>广东八块钱网络科技有限公司</t>
  </si>
  <si>
    <t>带薪年假 购买五险 专业培训 交通补贴 节日福利 工龄奖金 团建活动</t>
  </si>
  <si>
    <t>1.公司项目的建设,程序模块开发； 2.负责根据项目需求，能够按时完成开发任务； 3.现有公司项目的维护。  专业技能： 1. 熟练掌握php7，熟练应用PHP+MySQL； 2. 熟悉面向对象编程及MVC开发模式，熟悉ThinkPHP5.0、Lavarel框架； 3. 熟练掌握MYSQL，可编写复杂查询SQL； 4. 熟练掌握HTML、JavaScript/jQuery、CSS、XML等脚本语言，熟练使用AJAX技术； 5.具有团队合作精神以及积极主动、良好的沟通能力、学习能力强。</t>
  </si>
  <si>
    <t>北京路遥科技有限公司</t>
  </si>
  <si>
    <t>补充医疗保险 免费班车 员工旅游 股票期权 出国机会 专业培训 弹性工作</t>
  </si>
  <si>
    <t xml:space="preserve">岗位职责： 1、根据项目要求，进行JS应用开发； 2、参与项目策划技术决策； 3、完成项目模块设计与开发工作，并编写相关设计和开发文档； 4、能够设计出合理的UI结构，并指导美术设计人员进行相关UI设计。  岗位要求： 1、计算机软件相关专业本科及以上学历； 2、熟练掌握并使用符合W3C标准的Html5、JavaScript和CSS相关技术； 3、根据项目要求，进行web应用开发； 4、了解不同移动操作系统的浏览器特性； 5、熟练运用一种常见JS开发框架，例如熟练运用一种常见JS开发框架，例如JQuery、Vue.js、Ext.js等； 6、对移动设备的操作特性有了解，包括手机和平板； 7、能够与产品经理、交互设计师和开发人员进行顺畅沟通，具有良好的团队合作精神；  优先条件（非必须技能）： 1、掌握第三方API库，如ArcGIS API for JavaScript； 2、精通JS框架、如项目经验； 3、有大型RIA项目开发经验； 4、熟悉WebSocket。 </t>
  </si>
  <si>
    <t>深圳市永乐投资有限公司</t>
  </si>
  <si>
    <t>员工旅游 绩效奖金 专业培训</t>
  </si>
  <si>
    <t>岗位职责：  1、PHP开发网站和维护工作。 2、根据需求开发新功能,按规定时间内完成。 3、 发现并解决系统存在的问题。  职位要求：  1、熟练使用PHP开发，能使用PHP独立开发相关应用、熟练使用mvc开发模式。 2、熟悉linux环境， 能基于lnmp进行开发。 3、精通数据库查询和存储优化。 4、了解WEB前端开发,熟悉html5、CSS、javascript、Ajax等前端技术。 5、有良好的沟通、协调能力和学习能力，具备良好的团队合作精神，对工作积极严谨踏实，能承受较大的工作压力。</t>
  </si>
  <si>
    <t>上海棉联电子商务有限公司</t>
  </si>
  <si>
    <t>五险一金 年底双薪 绩效奖金 加班补贴 全勤奖 餐饮补贴 定期体检 员工旅游 年终奖金</t>
  </si>
  <si>
    <t>岗位职责 1、 参与公司微信小程序、公众号平台、快速响应项目开发 2、 参与前端H5开发工作，对接产品，设计师和后端接口开发人员 3、 持续优化前端体验和页面响应速度，并保证浏览器兼容性和性能 4、 负责产品的持续迭代工作，不断完善用户体验 任职要求： 1、 3年以上开发经验。； 2、 熟练小程序各类组件，能开发自定组件，有已经上架的案例 3、 熟练H5编码、Javascript、CSS3、jQuery、Vue等主流前端技术 4、 良好的沟通和团队协作能力，喜欢钻研技术 6、 参与过大型电商平台的开发优先</t>
  </si>
  <si>
    <t>项目工程师</t>
  </si>
  <si>
    <t>《中国激光》杂志社有限公司</t>
  </si>
  <si>
    <t>五险一金 员工旅游 交通补贴 餐饮补贴 通讯补贴 专业培训 出国机会 绩效奖金 年终奖金 定期体检</t>
  </si>
  <si>
    <t>岗位职责： 1、参与期刊数字出版产品的规划，记录整理需求，转化为项目实施方案； 2、根据项目实施方案，跟进项目实施流程，做好反馈与调整； 3、编写产品文档，根据产品特征，组织推广； 4、与产品相关方联系，完成现有系统的运营维护。  任职要求： 1、大学本科及以上学历，数字出版、信息管理等专业； 2、30周岁以下； 3、熟悉HTTP协议和IT项目开发规范； 4、对期刊出版流程及国际化期刊平台发展兴趣浓厚； 5、熟悉SQL数据库使用，Web开发的基础知识，能编写HTML，JavaScript，Css； 6、诚实守信，积极向上，有较强的服务意识，语言表达能力和沟通能力。</t>
  </si>
  <si>
    <t>平面设计师</t>
  </si>
  <si>
    <t>广州琅言堂装饰设计有限公司</t>
  </si>
  <si>
    <t>岗位职责： 1、维护网站图片更新，制作各种网络广告和图片，更新作品、产品页面，设计产品页面风格，编写文案美化等； 2、编辑公司各种产品的文字介绍，按照公司指示及时发布公司的各种信息，更新网站相关内容； 3、负责策划、设计网站、微信公众号在重大节日的促销图片； 4、精通文字表达，具备文案精炼及策划能力； 5、具备网站优化能力，熟悉seo网络优化； 6、懂得团队建设，具团队合作精神及一定组织管理能力。  任职资格： 1、计算机相关专业专科以上学历；有网站美工经验2年以上； 2、精通PS、DW，熟悉或精通Flash者； 3、精通css+Div、html等web技能；了解Javascript，了解后台程序制作流程； 4、掌握CorelDRAW或者Illustrator等矢量图形编辑软件； 5、思维敏捷，想象力丰富、悟性好，积极主动、工作认真，沟通协作能力强，富有团队精神； 6、有较高的美术基础和审美能力；可以独立自主的进行网站美工设计；有网店美工设计经验者优先考虑； 7、面试时请带上作品、个人简历、身份证及学历证明。</t>
  </si>
  <si>
    <t>Java后台工程师</t>
  </si>
  <si>
    <t>H5前端开发工程师</t>
  </si>
  <si>
    <t>广东林安物流发展集团</t>
  </si>
  <si>
    <t>五险一金 员工旅游 年终奖金 绩效奖金 定期体检 节日福利</t>
  </si>
  <si>
    <t>岗位要求： 1、2年及其以上java开发经验，本科毕业，从事计算机相关专业； 2、精通Java语法，熟悉J2EE架构，熟练掌握MVC模式下的B/S开发，并能熟练使用Struts、spring、hibernate等当前主流开发框架； 3、熟悉HTTP/TPC/IP通信协议，熟悉socket编程； 4、熟悉WEB相关知识（jsp/js/jquery/ajax/json/html/css/等），能进行简单的web技术开发； 5、熟悉MySQL的使用和优化，精通SQL语句； 6、熟悉常用的设计模式，有大容量、高并发、高负载、高可用性系统设计开发经验优先； 7、具有良好的编码习惯，逻辑思维清晰，良好的系统设计、分析和解决问题的能力； 8、有良好的沟通能力以及团队合作精神，责任心强。  岗位职责： 1、按照项目进度，根据项目需求和设计文档完成项目的程序设计与代码实现； 2、完成开发模块的单元测试； 3、维护和升级现有软件产品，快速定位并修复现有软件缺陷； 4、参与系统框架的设计，性能优化、架构扩展及技术创新。   公司网址：http://www.dcmips.com</t>
  </si>
  <si>
    <t>多元化业务集团公司 交通/运输/物流</t>
  </si>
  <si>
    <t>五险一金 包吃包住 带薪年假 周末双休</t>
  </si>
  <si>
    <t>1、计算机或相关专业本科及以上学历，3年及以上工作经验； 2、熟练掌握Web前端技术CSS/HTML/Javascript，有html5/css3开发经验； 3、熟悉Vue全家桶，熟练使用Vue、Vuex、Vue-cli、Vue-router、axios进行项目开发； 4、熟悉面向对象的设计和编程； 5、至少熟悉bootstrap，element-ui, mint-ui等的一种ui库； 6、熟悉前端性能调优； 7、有两个基于Vue开发的项目实际案例者优先； 8、对代码的可维护性、组件的易用性、分层语义模板和浏览器兼容性有一定了解及实现； 9、能承受较大的工作压力，有责任心和上进心,主动性、执行力强，能通过持续学习完善自身； 10、较强的沟通能力、自学能力、协调能力，喜欢分享。  福利待遇： 入职就买六险一金+包食宿+双休+7小时/天+项目奖金  林安物流集团简介： 广东林安物流集团是广东省及广州市人民政府重点扶持的多元化龙头企业，资产超500亿元。目前在全国有二十多家连锁商贸物流园。集团通过标准化运营、集团化运作，已发展成为一家以连锁商贸物流园运营为主，涉足商业地产、信息技术、电子商务、金融等领域的现代多元化企业。集团建有全国最具规模的物流交易平台和第四方服务平台，并成功获得由人民银行颁发的首张物流行业第三方支付牌照。林安模式得到国家、省市领导推崇，要求大力推广。 林安物流集团凭借雄厚的企业实力、强大的技术研发团队、高标准、高水平的服务体系和诚信认证体系，荣获“AAAAA物流企业” “中国物流示范基地” “企业信用评价AAA级信用企业” “国家中小企业公共服务示范平台”等国家、省、市级荣誉。 集团网址：www.linangroup.cn 平台网站：www.0256.cn 我要物流官网：www.woyaowuliu.cn 总部上班地点：广州市白云区太和镇大源北路116-130号林安物流园A6栋林安物联网中心 附近地铁站：同 和 （3号线D出口） 转乘公交如下 途经公交路线：862B/504/246 /808/501等，到茶山庄公交站下车前行150米即到！</t>
  </si>
  <si>
    <t>java工程师</t>
  </si>
  <si>
    <t>诚聘-.NET软件开发工程师</t>
  </si>
  <si>
    <t xml:space="preserve"> 岗位职责 1、能独立按进度要求与任务分配，完成软件相应模块开发及编程工作； 2、根据需求调研文档完成相关应用的开发工作； 任职资格 1、本科及以上学历，精通JAVA语言，2-4年java web应用的相关经验。 2、熟悉Spring、Hibernate、Struts2、MQ、JMS和Webservice等主流开发框架和技术； 3、熟悉Eclipse、MyEclipse等开发工具，熟悉其上的SVN版本控制管理 4、熟悉Oracle、MySQL数据库开发； 5、具备电信业务相关经验优先考虑 </t>
  </si>
  <si>
    <t>五险一金 员工旅游 周末双休 弹性工作 绩效奖金 年终奖金</t>
  </si>
  <si>
    <t>职位描述：
1、C/S及B/S项目的开发或二次开发； 2、软件及后台数据的维护； 3、有关技术方案、文档的编写，软件单元的测试； 4、配合产品经理完成软件系统以及模块的需求调研、需求分析； 5、完成软件系统及模块的测试； 6、其他临时任务。 任职资格：
1. 两年以上工作经验，计算机软件工程、网络技术等相关专业大专及以上学历； 2. 能够熟练使用HTML+CSS、Ajax/Json等相关技术，对JavaScript(Jquery)精通者优先考虑；对Html5精通者优先考虑； 3. 熟悉面向对象编程，能够掌握c#或Java开发语言； 4. 熟悉mysql或sql server等主流数据库的开发、设计和调优技术，能够熟练的编写存储过程，试图，函数等，能够根据具体功能进行合理的数据库设计； 5. 具备良好的表达和沟通、文档撰写能力，较强的团队合作精神； 6. 能独立承担项目模块开发任务。</t>
  </si>
  <si>
    <t>1、本科学历，1年以上工作经验； 2、有ORACLE或JAVA开发经验， 3、具有良好的责任心和表达沟通能力，较强的抗压能力,有一定的独立工作能力； 4、熟悉kettle等ETL工具优先 5、具有良好的沟通能力，有较强的独立工作能力和解决问题的能力；</t>
  </si>
  <si>
    <t>广州三禅文化传播有限公司</t>
  </si>
  <si>
    <t>Python开发工程师 (职位编号：010)</t>
  </si>
  <si>
    <t>PHP工程师 任职要求： 1、一年以上PHP开发经验，熟悉Oracle、MSSQL、MySQL等至少一种关系型数据库；精通SQL和数据结构，查询优化等； 2、熟悉缓存的设计和使用，如memcache、redis，对其它noSQL有一定的认识； 3、熟悉域名服务器的管理；熟悉linux服务器配置及管理；熟悉socket长连接； 4、面向对象基础扎实，熟练掌握常用数据结构和算法，掌握常用设计模式，拥有良好的代码习惯，要求结构清晰，命名规范，逻辑性强，代码冗余率低； 5、有一定项目架构能力，有大型项目的开发与架构经验优先； 6、热爱程序开发，有较强的学习能力，良好的团队协作和沟通能力，工作敬业，有责任心，有团队合作精神。  职位描述： 1、根据公司的研发流程，负责服务器端PHP软件的设计和开发工作；技术攻关，解决技术难题； 2、协助测试人员，对数据与功能，性能进行测试与调整；完成系统上线的部署与维护工作； 3、根据开发过程中的体验对产品提出建议，积极参与产品、功能与技术架构的改进； 4、负责服务器端PHP软件接口的设计、开发和维护；api数据接口开发工作； 5、处理日常事务，如线上问题处理，性能优化，PHP日志检查。</t>
  </si>
  <si>
    <t>五险一金 专业培训 绩效奖金 年终奖金 股票期权</t>
  </si>
  <si>
    <t xml:space="preserve">1. 精通python语言，至少精通 Django、Tornado 等框架中的一种 2. 熟悉MVC三层架构，有性能优化、后台集群架构的实践经验 3. 熟悉HTML、CSS、JavaScript等前端开发技术 4. 有使用JQuery、ExtJS等JS类库或框架的开发经验 5. 熟悉HTTP协议，熟悉REST API实现优先 6、熟悉Linux Shell或其他脚本语言编程优先 7、熟悉软件开发流程、设计模式、体系结构，具备一定的需求分析和系统设计的能力； </t>
  </si>
  <si>
    <t>广州复能基因有限公司</t>
  </si>
  <si>
    <t>五险一金 补充医疗保险 交通补贴 年终奖金 绩效奖金 员工旅游 餐饮补贴 补充公积金 专业培训</t>
  </si>
  <si>
    <t>岗位职责： 1. 负责公司中文网站的开发、持续更新与维护； 2. 协助公司英文网站的开发、持续更新与维护； 3. 负责管理信息系统的开发工作。 任职要求： 1. 计算机相关专业、本科； 2. 精通PHP和MySQL 3. 有团队合作精神，容易沟通； 4. 熟悉Linux操作系统优先考虑； 5. 熟悉wordpress插件开发优先考虑。</t>
  </si>
  <si>
    <t>APP开发工程师</t>
  </si>
  <si>
    <t>C#软件开发工程师（Web）</t>
  </si>
  <si>
    <t>广东喜之郎集团有限公司</t>
  </si>
  <si>
    <t>岗位职责： 1、 负责充电桩业务平台的移动端app或PC客户端开发。 2、 根据人机交互的需求说明和后台服务的接口设计，开发移动端APP或PC客户端界面。 3、 编写详细设计文档，编码实现人机交互和界面内容展示。 4、 与后台服务程序联调，对用户界面进行测试和问题修正。 5、 完成分配的其它任务。  任职要求： 1、 大学专科及以上学历，计算机相关专业，一年以上移动APP或客户端开发经验。 2、 精通C++、Java或ObjectC开发语言。 3、 精通Android平台或iOS平台，对Android或iOS应用开发框架有全面的了解。 4、 熟悉Socket编程，了解TCP/IP通信协议。  5、 熟悉Javascript、HTML/HTML5/XML、CSS/CSS3等前端开发技术者优先。</t>
  </si>
  <si>
    <t>五险一金 年终奖金 定期体检 带薪年假 节日福利</t>
  </si>
  <si>
    <t xml:space="preserve"> 任职要求：  1、大专及以上学历，计算机相关专业；  2、2年及以上互联网相关开发经验；  3、精通前端Javascript、Html、Html5、CSS等；  4、熟悉Vue、Angularjs、JQuery、Bootstrap等前端框架；  5、熟练掌握.NET(C#)web开发、熟练Web API、WCF等服务编程，或熟练掌握GO语言及相关开发技术；  6、熟悉SQL SERVER、Oracle、MySql其中一种数据库； 7、熟练使用Visual Studio2010以上版本或Visual Studio Code开发工具； 8、有良好的编码习惯；沟通理解能力强，善于分析需求；能吃苦耐劳，责任心强，具备良好的职业素养及团队合作精神；  9、有Web App、微服务架构开发经验者优先。    岗位职责：  1、按照产品需求完成模块功能开发；  2、按照要求编写合格的说明文档；  3、负责基于Web应用的公司业务系统、移动端系统功能模块开发及技术支持。  </t>
  </si>
  <si>
    <t>Python工程师</t>
  </si>
  <si>
    <t>岗位要求： 1、负责搭建以及维护爬虫系统，负责数据的抓取、解析、清洗、入库、更新等；负责爬虫的性能优化工作； 2、负责各种自动化脚本、中间件等的开发和维护； 3、熟悉Python编程，熟悉JavaScript、正则表达式、XPath等信息抽取技术，熟悉抓包分析请求并模拟； 4、熟悉运用Linux操作系统，了解HTTP、TCP/IP、网络编程，了解进程、线程等概念，能独立解决简单常见的问题； 5、了解分布式架构，有爬虫经验优先，熟悉scrapy、pyspider等者优先； 6、 掌握C/C++/Java/Python/Go等其他编程语言的优先；  工作环境： 1. 我们是一个以技术为主的团队，技术氛围活泼； 2. 团队大部分都是90后，轻松好玩； 3. 办公室处于广州中大门口，中大地铁出口2分钟即达，交通方便； 4. 上班时间人性化，不强制考勤； 5. 常备下午茶和各种零食，不定期团建活动；</t>
  </si>
  <si>
    <t>上海医勒希科技有限公司</t>
  </si>
  <si>
    <t>Java开发工程师（武汉总部）</t>
  </si>
  <si>
    <t>深圳虹识技术有限公司</t>
  </si>
  <si>
    <t>五险一金 午餐补贴 弹性工作 年终奖金 员工旅游 专业培训 定期体检</t>
  </si>
  <si>
    <t>工作职责 软件工程师主要负责对化学发光类、POCT类、生化类、细胞分析类等医疗分析仪进行软件设计开发 岗位职责： 1.掌握IVD体外诊断医疗产品知识及行业应用； 2.参与医疗物联网技术的演进，医疗仪器及诊断大数据分析的发展； 3.负责医疗仪器上位机桌面操作软件界面设计（基于Electron和HTML5/ CSS3）； 4.负责桌面软件与仪器嵌入式web server的数据通讯协议实现（基于HTTP和Node.js/JavaScript）； 5.负责仪器的软件联调； 6.研发相关文档的撰写。  岗位要求： 1、计算机软件、软件工程、网络工程、生物医学等相关专业，本科及以上学历； 2、精通JavaScript、CSS、HTML5/DHTML；熟悉TCP/IP、HTTP的基本工作原理； 3、了解模块化开发的思想，熟悉Requirejs / Seajs / CommonJS等规范； 4、掌握MVC/MVVM框架（Backbone, Angular, Vue, React等）经验者优先； 5、熟悉nodejs，Grunt/ Gulp/ Webpack等有完整的前端自动化经验者优先； 6、熟悉桌面软件开发，有 Electron、node-webkit（nwjs）开发经验者优先； 7、有nodejs原生扩展开发(C++ V8)经验者优先； 8、具备优良的职业态度。  岗位优势： 1.健康和稳定发展的行业 2.充分的技术拓展空间 3.优良的职业发展空间 4.表现优秀、对项目及公司发展有积极推动者可考虑进行期权奖励  岗位考核： 1.工作积极性及有效沟通 2.任务的完成度 3.任务的完成质量 4.特殊贡献</t>
  </si>
  <si>
    <t>员工旅游 专业培训 出国机会 绩效奖金 年终奖金 定期体检</t>
  </si>
  <si>
    <t>1、参与公司后台网络服务器软件项目的需求分析、设计、开发与测试;
2、负责后台网络服务器的Java关键模块、组件的编码以及单元测试 ；
3、负责系统功能及接口的开发集成工作；
4、负责第三方的后台服务端的集成工作；
5、完成上级交办的其他事宜。 ?
?
岗位要求：
1、本科以上学历，计算机、软件工程、机电等相关专业；
2、熟练掌握Java，3年以上软件开发经验；
3、熟练Mysql，了解Oracle、Sqlserver等常用数据库；
4、熟悉基于Tomcat或Weblogic的JavaEE应用程序的调试和部署；
5、熟悉常用的通信协议Http、TCP、UDP等；
6、学习能力强，良好的沟通能力及团队合作精神，富有责任心；
7、且有一定技术文档的书写能力和外语阅读能力。</t>
  </si>
  <si>
    <t>算法工程师 python</t>
  </si>
  <si>
    <t>广州尚礼坊</t>
  </si>
  <si>
    <t>带薪年假 全勤奖 节日福利 年终奖金 五险一金 弹性工作 通讯补贴 绩效奖金</t>
  </si>
  <si>
    <t xml:space="preserve"> 1.基于市面大数据的数据分析、�M行挖掘项目工作. 2.参与以及完成数据处理和存储的业务系统�_步����和建�O. 3.负责数据模型建立、数据处理与挖掘工作�⑴c到完成以及�c前度交接. 4.大数据相关产品调研、优化和功能开发的探索和建立. 5.具有大数据技术前瞻性研究与实现  岗位要求： 扎实的统计学、数据挖掘、机器学习理论基础，熟悉 Data Mining  NOSQL   NEO4J 具有扎实的计算机操作系统、数据结构等後�_编程基础，精通Python爬�x 深入理解Map-Reduce模型，对Hadoop、Spark、Storm等大规模数据存储与运算平台 在大数据语料处理、文本�D片信息挖掘等方向有经验者优先  具备良好的逻辑思维能力，善于分析问题，能高效解决问题，沟通交流能力强。 </t>
  </si>
  <si>
    <t>深圳市威尔电器有限公司</t>
  </si>
  <si>
    <t>1. 了解W3C标准，熟练使用HTML、CSS、JavaScript、Ajax、DOM等前端技术; 2. 了解WEB标准化、模块化、性能优化方法，了解可用性、可访问性和安全性; 3. 熟悉Bootstrap，NodeJS、jQuery、ReactJS，AngularJS，VueJS等JS框架，其中熟练掌握VueJS; 4. 熟悉Echarts、Google Charts之类的图表套件; 5. 熟悉http、websocket通讯协议，有canvas开发经验; 6.有一定的组件开发能有浏览器兼容性及网站性能优化经验者优先; 7.懂java的优先。</t>
  </si>
  <si>
    <t>广州诚予国际市场信息研究有限公司</t>
  </si>
  <si>
    <t>专业服务(咨询、人力资源、财会) 快速消费品(食品、饮料、化妆品)</t>
  </si>
  <si>
    <t>五险一金 员工旅游 年终奖金 定期体检 通讯补贴 餐饮补贴</t>
  </si>
  <si>
    <t>广州新盛通科技有限公司</t>
  </si>
  <si>
    <t>五险一金 补充医疗保险 交通补贴 餐饮补贴 专业培训 定期体检 绩效奖金</t>
  </si>
  <si>
    <t>1、具有2年左右或以上软件开发岗位从业经历，且具备1年左右或以上独立完成java编码任务的工作经历；具有MIS类项目开发经验者优先。 2、精通java语言；能熟练使用tomcat+spring mvc/spring boot+JTA+hibernate/mybatis等框架进行程序开发。 3、能够熟练运用javascript、Ajax、jquery等前端技术进行程序界面开发。  4、熟悉关系型数据库java开发相关技术；熟悉Mysql优先。</t>
  </si>
  <si>
    <t>PHP Engineer 开发工程师</t>
  </si>
  <si>
    <t>奥仕达电器（深圳）有限公司</t>
  </si>
  <si>
    <t>五险一金 免费班车 员工旅游 餐饮补贴 专业培训 出国机会 年终奖金 免费住宿 通讯补贴</t>
  </si>
  <si>
    <t>注：请有意向的求职朋友附上英文简历，否则无法安排面试，谢谢！  Job Responsibility: 1, Analyse ERP system and business requirements and provide system core functional/working process solutions. 2, Implementaion of workfolows for production processes and business processes. 3, Evaluate, research, recommend and implement programming, software methodologies and functional improvements. 4, Create, assign, track, review and assist with programming tasks for developers. Coordinate and work with the internal IT team (Switzerland).  Job Requirements: 1, Skills on PHP, SQL, HTML, Java Script, has project development experience, Excel VBA Macro skill is a plus; 2, Good English spoken, reading and writing skill; 3, 2-3 years related work experience; 4, Basic IT hardware skill is a plus.</t>
  </si>
  <si>
    <t>广州十分网络技术有限公司</t>
  </si>
  <si>
    <t>上海奇昭电子商务有限公司</t>
  </si>
  <si>
    <t>五险一金 弹性工作 员工旅游 周末双休 团队聚餐</t>
  </si>
  <si>
    <t xml:space="preserve">岗位职责： 1、参与公司Java项目的规划和开发; 2、参与项目需求分析以及相关设计，参与后端接口交互设计; 3、根据需求开发相应的工作，并按时交付开发工作。 任职要求： 1、计算机相关专业本科及以上学历; 2、2年及以上项目开发经验; 3、具有扎实的Java编程基础，能熟练使用IntelliJIDEA或Eclipse等IDE工程开发; 4、熟练掌握Servlet、Spring、SpringMVC、MyBatis或者Hibernate架构; 5、熟练掌握SVN/GIT项目版本管理工具; 5、熟悉MySql数据库，能熟练使用各种SQL语句; 6、熟悉前后端接口交互; 7、熟悉Html/Javascript/Css以及Vue、jQuery、Bootstrap等前端框架者优先; 8、熟悉Java网络编程，多线程编程者优先; 9、有J2EE项目开发经验者优先; 10、思路清晰，思维敏捷，有快速的学习能力; 11、具备良好的表达和沟通能力，富有团队合作精神; 12、提供实际项目开发代码片段，能清晰表达自己的设计思想及实现方式。 </t>
  </si>
  <si>
    <t>五险一金 员工旅游 专业培训 弹性工作 定期体检 年终奖金</t>
  </si>
  <si>
    <t>岗位职责： 1、参与公司产品的研发，包括需求分析、设计、编码等环节； 2、解决系统实现过程中遇到的关键技术问题，根据业务进展情况进行新技术的研发； 3、根据公司的要求编写相关的技术文档; 4、配合项目经理完成相关任务目标;  任职要求： 1、3年以上Java开发工作经验,熟悉Springboot等开源框架，有微服务开发经验，具有独立解决问题的能力； 2、具有一定的数据库开发经验，熟悉Sql Server、MySQL等常用数据库; 5、必须要有团队协作的意识和良好的沟通能力；</t>
  </si>
  <si>
    <t>Php网站开发工程师</t>
  </si>
  <si>
    <t>广州升腾网络科技有限公司</t>
  </si>
  <si>
    <t>公关/市场推广/会展 计算机软件</t>
  </si>
  <si>
    <t>五险一金 绩效奖金 年终奖金 带薪年假 专业培训 加班补贴 节日福利 全勤奖 员工旅游 弹性工作</t>
  </si>
  <si>
    <t>具有2年以上网页及平面设计经验，精通Photoshop、flash、Fireworks、Illustrator等相关设计软件； 具有扎实的美术功底，独到的色彩把握能力和优秀的审美、创意能力；擅长网页设计、图形界面设计、flash设计等； 熟悉基本的html，javascript语言，可使用DIV+CSS完成设计页面的网页布局； 能熟练手写html/css，页面布局逻辑清晰、代码坚强、有良好延展性且便于维护 对互联网以及业内新动向有一定的关注度 具有较强的学习能力、动手能力和沟通能力，工作主动热情，上进负责，勤恳踏实； 有成功的网页和网站设计案例经验者优先；</t>
  </si>
  <si>
    <t>上海放羊数字科技有限公司</t>
  </si>
  <si>
    <t>房地产 计算机软件</t>
  </si>
  <si>
    <t xml:space="preserve">职位诱惑： 创业初期，发展空间大，五险一金 带薪年假 弹性工作时间 午餐补贴 工作内容： Java 平台软件系统的开发； 大型综合网站（PC站、手机站、微信站等）开发； 职位要求： 1、计算机、软件工程等相关专业大专及以上学历。 2、1年及以上JAVA/J2EE开发经验。 3、具备WEB方面的开放经验，能熟练使用Web前端技术，包括CSS、Javascript、jquery、AJAX等； 4、能熟练使用 SpringMVC、MyBatis等框架进行开发； 5、熟悉主流数据库系统，如ORACLE、MYSQL等，有较强的SQL 语句编写能力。 6. 熟悉消息中间件，RPC框架，数据层，搜索，性能优化等相关技术经验者优先。 7、熟悉面向对象程序设计；有ＵＭＬ使用经验的优先考虑； 8、具有良好的编码习惯和一定的技术文档编写能力；  </t>
  </si>
  <si>
    <t>软件开发工程师（全栈）</t>
  </si>
  <si>
    <t>华夏人寿保险股份有限公司广东分公司</t>
  </si>
  <si>
    <t>C#，JAVA软件开发工程师（日语）</t>
  </si>
  <si>
    <t>意盟软件系统开发（上海）有限公司</t>
  </si>
  <si>
    <t>保险 金融/投资/证券</t>
  </si>
  <si>
    <t>五险一金 交通补贴 通讯补贴 绩效奖金 年终奖金 定期体检 午餐补贴 补充商业险 节日礼物</t>
  </si>
  <si>
    <t>岗位描述： 1.参与新项目需求分析、系统设计、开发、单元测试、技术文档撰写； 2.负责前端和后端的统筹开发工作以及团队新人培养； 3.负责项目管理、项目进度管控、项目交付验收等事务性工作； 4.负责前沿技术研究和新技术调研。   任职要求： 1.计算机相关专业，本科及以上学历，1至3年软件开发经验； 2.具备前后端开发经验，精通JAVA程序语言；熟悉一种或多种前端技术，包括但不限于JavaScript/CSS/H5/Node.JS等； 3.熟悉至少一种关系型数据库（mysql/oracle），了解缓存，如Redis等；掌握高并发、多线程等技术原理； 4.有移动端的开发经验优先，有项目管理经验者优先，有保险行业项目开发经验者优先； 4.具有良好的软件工程和质量意识；具有良好的沟通能力，团队合作能力； 5.对技术有激情，喜欢专研，具有较强的独立工作能力和解决问题的能力。</t>
  </si>
  <si>
    <t>五险一金 补充公积金 员工旅游 交通补贴 餐饮补贴 定期体检 年终奖金 节日福利 专业培训 出国机会</t>
  </si>
  <si>
    <t xml:space="preserve">  岗位职责： 1、进行医疗会计系统的次世代产品研发； 2、根据设计文档或需求说明，完成相应模块软件的设计、开发、编程任务； 3、进行程序单元、功能的测试，查出软件存在的缺陷并保证其质量； 4、协助测试工程师，定位发现的问题，并解决问题； 5、配合项目经理完成相关任务目标。  任职要求： 1、本科及以上学历，计算机类相关专业，有扎实的软件基础知识， 0~3年软件开发工作经验，优秀应届毕业生可以适当降低要求； 2、有日语基础，可以看懂日语设计书； 3、精通Java，C#等面向对象的程序设计方法； 4、有WPF项目开发经验者优先； 5、掌握HTML， XML，熟悉前端开发，熟悉分布式云服务数据库知识，servlet，JSP，Struts，Spring，Hibernate，MyBatis等技术; 6、熟悉PostgreSQL/MySQL/DB2, 熟练编写增删改查语句，存储过程，函数，触发器等； 7、有较强的学习创新和逻辑分析能力，能够快速熟悉和掌握IT新技术； 8、工作责任心强，细致，耐心，有良好的团队合作精神和沟通协调能力； </t>
  </si>
  <si>
    <t>PHP 程序员</t>
  </si>
  <si>
    <t>广东云纪念网络科技有限公司</t>
  </si>
  <si>
    <t>互联网/电子商务 政府/公共事业</t>
  </si>
  <si>
    <t>五险一金 周末双休 员工旅游 绩效奖金 年终奖金 节日福利</t>
  </si>
  <si>
    <t xml:space="preserve">不急，先看看介绍，我们行业特殊，未必是您的选择，但也许您会很喜欢。 殡葬是一个冷门但刚需的行业，中国殡葬市场刚处于启蒙阶段，2018年统计全国人口年死亡高达1000万,同时带来超过600亿消费市场，云纪念凭借行业先行者的眼光加互联网技术在珠三角地区通过三年的市场摸索已形成一套成功的互联网o2o模式，为加速全国殡葬业发展广纳人才加入云纪念的大家庭。 选择云纪念，选择福报事业。 特别声明：本职位只在广州办公室上班，并不需要到墓园的哦。 岗位职责： 1、能熟练运用PHP编程语言独立编写PHP应用程序。 2、熟练掌握PHP+MYSQL编程，熟悉常见开发框架； 3、熟悉DIV+CSS、Javascript、AJAX等前端技术； 4、负责网站代码的开发、维护，及相关接口对接工作； 2、负责项目的前台和后台开发、维护； 4、完成上级交办的其他事项。 岗位要求： 1、限18-35周岁，大专及以上学历，有经验者优先； 2、热爱互联网行业，对计算机编程有浓厚的兴趣； 3、理解力强，擅于沟通交流，具有良好的团队合作精神和协作能力； 4、有清晰的逻辑思维能力，责任心强，能承受较强的工作压力。 </t>
  </si>
  <si>
    <t>广州怀孕啦健康科技有限公司</t>
  </si>
  <si>
    <t>员工旅游 专业培训 出国机会 绩效奖金 年终奖金 股票期权 弹性工作</t>
  </si>
  <si>
    <t>岗位描述： 1、负责公司网站的开发及维护； 2、参与项目的编程、调试和模块测试工作； 3、根据项目需求能够独立按时完成网站开发任务； 4、对相关部门提交的BUG进行分析测试，并作出修改。 任职要求： 1、计算机、数学、电子相关专业，大学本科及以上学历； 2、精通PHP开发语言，熟悉网站开发过程，一年以上网站设计开发经验； 3、精通HTML、CSS、JS、APACHE、PHP及MYSQ等网站编程语言，熟练使用网页制作软件； 4、熟练使用MySQL数据库，具备独立编写网站程序代码的能力； 5、拥有良好的审美能力和美工设计经验，代码书写良好规范，能独立完成网站设计者优先。</t>
  </si>
  <si>
    <t>web前端开发 5年以上经验</t>
  </si>
  <si>
    <t>综极科技（深圳）有限公司</t>
  </si>
  <si>
    <t>岗位职责： 1、负责公司项目WEB前端的研发工作，负责功能模块的设计、开发与维护； 2、负责网站前端的代码开发及维护工作，能及时解决开发过程中的技术问题； 3、持续优化前端体验，包括页面响应速度、兼容性、界面友好性、易用性、执行效率等； 4、能独立设计各功能模块开发，负责公司项目实施，完成领导安排任务； 5、三年以上小程序开发，丰富小程序开发经验优先；  任职要求： 1.高中以上学历，计算机相关专业，至少5年以上Web 前端开发经验，具备大中型电商项目实际开发经验优先考虑； 2.精通HTML5、CSS3、JavaScript等前端技术，精通jQuery的使用，可独立完成相关组建的开发； 3.熟悉React、Vue、Angular等MVVM框架中的任一种，熟悉其原理并能独立开发组件，Vue优先； 4.具有前端工程、模块化、组件化经验，熟练使用webpackgruntgulp等一种以上的构建工具； 5.熟悉并掌握Node.js 具有相关项目经验；</t>
  </si>
  <si>
    <t>Java服务端开发工程师</t>
  </si>
  <si>
    <t>武汉微思敦网络技术有限公司</t>
  </si>
  <si>
    <t>周末双休 带薪年假 五险一金 节日福利 通讯补贴 交通补贴 专业培训 下午茶 全勤奖 加班补贴</t>
  </si>
  <si>
    <t>1、负责线上系统的优化及维护； 2、完成功能模块的需求设计及开发； 3、负责开发过程中相关文档的编写； 4、保质保量完成上级安排的工作。  任职要求： 1、本科及以上学历，计算机相关专业，拥有1-3年的web开发经验； 2、熟悉Linux开发环境，掌握java、spring、maven、nginx、resin、mysql等； 3、了解html、javascript、jquery、ajax等前端技术； 4、使用过memcache、redis、mongodb等主流nosql优先； 5、良好的沟通、团队协作能力，责任心强。</t>
  </si>
  <si>
    <t>广东新源信息技术有限公司</t>
  </si>
  <si>
    <t>五险一金 年终奖金 员工旅游 专业培训 绩效奖金</t>
  </si>
  <si>
    <t>1、参与智慧教室后台系统的需求调研和需求分析，撰写相关技术文档； 2、负责系统架构和功能开发以及前后端技术交互的接口设计； 3、负责与智慧教室平台子系统、子设备接口对接开发； 4、系统开发测试、部署和集成； 5、对新技术有专研精神，善于技术攻关。   岗位要求： 1、计算机相关专业本科及以上学历，需要有一定的系统分析能力，1年以上开发经验； 2、 能熟练使用Python，掌握Python下的调试以及数据结构设计，熟悉Python与Java、C语言相互调用； 3、 熟悉 MySQL，MongoDB，Redis 中的一个或者多个； 4、 熟悉 Django 框架，能独立开发 Web 服务和 RESTful API 服务，有独立完成的线上作品优先。 5、 有 Docker 使用经验优先。 6、 有 RabbitMQ 或其他消息队列使用经验优先。 7、 具备良好的沟通能力和较强的团队合作精神。</t>
  </si>
  <si>
    <t>广州护行科技有限公司</t>
  </si>
  <si>
    <t>五险一金 员工旅游 通讯补贴 年终奖金 定期体检 专业培训 餐饮补贴 带薪年假 节日福利 周末双休</t>
  </si>
  <si>
    <t>1、使用React Native和Reactjs进行移动应用研发； 2、封装React Native原生组件，并协助Android与iOS客户端集成； 3、与设计、交互紧密沟通，实现产品UI和交互方面的开发需求，确保产品具有优质的用户使用体验； 4、按照公司的任务按时完成自己的开发/分析任务； 5、协同后台开发人员完成项目。  任职资格: 1、大专以上学历，2年以上的Web前端开发经验, 对Web前端技术领域有浓厚兴趣； 2、有 React Native一年以上的开发经验，熟悉Redux框架； 3、精通JavaScript、Ajax等Web开发技术，熟练掌握JavaScript前端框架（reactNative、vue等）开发技术，熟悉常规函数/对象、DOM操作和事件处理机制等； 4、对JavaScript性能，多浏览器兼容性、面向组件开发有独到的解决方案，对前端加载流和渲染流程有深入的了解； 5、对webapp混合开发有相关经验优先考虑； 6、熟悉HTTP协议，熟悉Git； 7、良好的编码习惯、沟通协作能力和学习能力。</t>
  </si>
  <si>
    <t>上海祺科信息工程有限公司</t>
  </si>
  <si>
    <t>五险一金 交通补贴 餐饮补贴 出国机会 员工旅游 绩效奖金 年终奖金 定期体检</t>
  </si>
  <si>
    <t>岗位职责： 1. 根据要求编写软件、网站的服务器端代码； 2. 进行简单的前端代码编写和优化； 3. 对历史代码进行维护、升级和优化； 4. 整理Java开发的相关文档资料； 5. 不断提高前端开发技术水平。 任职要求： 1. 全日制大学本科以上学历（学信网可查），三年以上Java相关实际工作经验； 2. 精通Java、OOA/D/P、SQL语言的基本语法及概念； 3. 熟悉SpringMVC、Mybatis等服务器端开发框架； 4. 熟练使用Eclipse, SVN, Maven，Mysql等开发环境； 5. 熟悉Ajax异步数据加载及Json处理规范； 6. 具有强烈的工作责任心和职业自豪感； 7. 具有良好的沟通学习能力和团队协作能力； 8. 思维活跃，有一定的创新能力和创新意识； 9. 熟悉NoSQL，并有相关开发经验者优先； 10.有SQL优化和大型互联网应用开发经验者优先； 11.熟悉Linux及其基本部署和维护者优先； 12.有前端开发经验者优先。  公司简介： 上海祺科信息工程有限公司以灵活多样的方式与初创企业紧密合作，为其提供信息技术、信息产品的技术支持，并保障其服务产品的长期稳定运行，同时为公司内的每一位合作伙伴提供富有激情的职业发展机遇。 公司提供宽松的工作环境、弹性的工作时间、完善的社会保障、项目奖金、年终奖金、交通补贴、餐费补贴、通讯补贴、下午茶、生日活动、团体旅行、带薪休假、不定期聚餐等。 http://www.qicke.com.  联系电话：13148187793 联系人：张小姐</t>
  </si>
  <si>
    <t>Python web工程师</t>
  </si>
  <si>
    <t>中级Java开发工程师（弹性工作制+双休）</t>
  </si>
  <si>
    <t>广东医睦科技有限公司</t>
  </si>
  <si>
    <t>广州穗通金融服务有限公司</t>
  </si>
  <si>
    <t>五险一金 员工旅游 专业培训 绩效奖金 年终奖金 定期体检 团建活动 节日福利</t>
  </si>
  <si>
    <t>【公司福利】弹性工作制，上班不打卡，迟到不扣钱 给你保障 1、入职购买社会保险及公积金 2、法定节假日正常放假 3、带薪年休假 4、产假、哺乳假、病假、婚假等假期样样齐全 给你健康 1、年度体检 2、月度/季度户外团建 3、每天下午四点健康养身操   给你温暖 1、节日礼品源源不断 2、节日活动：61儿童节、三八妇女节、中秋节、元宵节、周年庆等等 3、误餐费、延时交通费、出差补贴等 4、图书角书籍任你借阅  岗位职责： 1. 负责公司现有项目或新项目的开发、测试、发布工作； 2. 负责项目的bug修复和需求变动后的调整，部署； 3. 配合部署测试、演示系统的发布； 4. 负责医保软件现有功能的改进工作，以及产品化可行性的研究与实现； 5. 负责新技术员工的技术指导、监督、培训，以及一些工作安排； 6. 配合做好医保软件、药事软件核心功能的保密工作； 7.完成技术经理交与的其它工作目标。  任职要求： 1.扎实的Java语言功底，熟悉主流的应用框架（如springMVC等），熟练使用eclipse等开发工具； 2.熟练掌握消息队列，如ActiveMQ，RabbitMQ，Kafka等；熟练掌握缓存系统，如Memcached，Redis等 3.熟练掌握HTML5，CSS3，JavaScript，jQuery，ajax等开发技术； 4.熟练使用Oracle,  MYSQL等主流数据库及数据库客户端工具； 5.熟悉tomcat应用服务器的部署和linux基础； 6.了解软件开发过程各个方面的基本知识； 7.具备良好的学习能力、沟通能力，文档编写能力和逻辑思维能力； 8.专科以上学历或经过测试培训机构培训，2年以上开发岗位工作经验； 9.工作主动、积极、团结协作、责任感强，并且愿意接受挑战； 10.熟悉医疗行业领域的相关知识更佳，优先录用。</t>
  </si>
  <si>
    <t>五险一金 补充医疗保险 补充公积金 免费班车 员工旅游 年终奖金 绩效奖金 出国机会 餐饮补贴 定期体检</t>
  </si>
  <si>
    <t>任职资格： 1、大专以上学历，计算机、数学相关专业； 2、精通Python开发语言，有编码工作经验，熟练掌握Pycharm等开发工具； 3、精通Web前端技术，HTML4/5、CSS2/3、JavaScript/TypeScript、Angular、Ionic； 4、熟练使用Linux、Nginx、MySql等； 5、热爱计算机编程工作，思维逻辑性，善于团队合作。 岗位职责： 负责旅馆业（智慧旅业、平安旅业）相关产品的研发、技术设计、单元测试及技术支持等工作。</t>
  </si>
  <si>
    <t>Web前端开发工程师(中/高）</t>
  </si>
  <si>
    <t>上海盟鼎网络科技有限公司</t>
  </si>
  <si>
    <t>Java应用开发工程师</t>
  </si>
  <si>
    <t>上海紫燕食品有限公司</t>
  </si>
  <si>
    <t>免费食宿 五险一金 绩效奖金 年终奖金 定期体检</t>
  </si>
  <si>
    <t xml:space="preserve">工作职责: 1、部门协同开发，与团队能够快速融合和完成任务； 2、编写开发和设计相关的文档或手册； 3、协助职能经理，完成内部培训工作； 4、参与核心业务平台的核心功能的设计与开发； 岗位要求：   </t>
  </si>
  <si>
    <t>Oracle DBA（数据库管理员）</t>
  </si>
  <si>
    <t>五险一金 交通补贴 绩效奖金 专业培训 通讯补贴 餐饮补贴 弹性工作</t>
  </si>
  <si>
    <t>岗位职责：  1、负责数据库系统的管理工作，保证其安全、可靠、正常运行；  2、负责数据库系统的建设，做好服务器的维护、数据库软件的安装、数据库的建立工作，定期对数据进行备份；  3、SQL优化，负责对问题SQL提出优化及改进建议；  4、负责数据库服务器的安全防范管理工作，制定业务的日常运维，定期制作运维报告；    任职要求：  1、至少一年以上Oracle或mysql工作经验；  2、精通Oracle数据库的运行机制和体系架构；  3、精通Oracle数据库的管理，扩容，备份，性能调优，sql优化，故障处理；  4、精通Oracle 复制，熟悉MySQL高可用解决方案；  5、熟悉ORACLE数据库的运行机制和体系架构,有丰富的运维经验；  6、熟悉Linux管理，熟悉shell、Python、Perl等至少一种语言；  7、有良好的沟通能力和团队协作精神，能够承受较大的工作压力；  8、有OCP证书 或 OCM证书  办公地点： 亦庄 或  军事博物馆</t>
  </si>
  <si>
    <t>岗位要求： 1、具有一年以上的开发经验 2、精通Java语言 3、熟练使用常用的Java开发框架:SSH,SSM等 4、热爱技术，具有一定的钻研与创新精神，并能根据要求实现具体的技术难点。 5、熟练使用SQL语言 6、具有一定的业务逻辑理解能力，能够针对业务逻辑提出软件实现方式。 7、熟练使用页面常用模版Freemarker等，熟练使用页面语言JQuery 8、了解Maven等持续集成工具优先 9、了解 Oracle，SQLServer，mysql等数据库中的一种 10、了解tomcat/JBoss 等web容器 11、工作负责、态度端正、性格开朗，富有团队合作精神； 12、大学大专及以上学历</t>
  </si>
  <si>
    <t>前段开发工程师</t>
  </si>
  <si>
    <t>深圳市环球数码科技有限公司</t>
  </si>
  <si>
    <t>PHP 研发工程师</t>
  </si>
  <si>
    <t>广州好智信息技术有限公司</t>
  </si>
  <si>
    <t>计算机硬件 影视/媒体/艺术/文化传播</t>
  </si>
  <si>
    <t>五险一金 补充医疗保险 员工旅游 通讯补贴 交通补贴 餐饮补贴 弹性工作 定期体检</t>
  </si>
  <si>
    <t>岗位职责： 1.根据工作安排高效、高质地完成代码编写，确保符合规范的前端代码规范； 2.负责公司现有项目和新项目的前端修改调试和开发工作； 3.与设计团队紧密配合，能够实现设计师的设计想法； 4.与后端开发团队紧密配合，确保代码有效对接，优化网站前端性能； 5.页面通过标准校验，兼容各主流浏览器。 任职要求： 1.大专及以上学历，具备2年及以上全职前段开发经验； 2.熟练掌握Javascript/Ajax/JSON/XML等Web开发技术； 3.熟练掌握HTML5 / CSS网页制作技术，熟悉页面架构和布局； 4.熟悉jQuery/ Bootstrap/NodeJS/ Vue或其他前端MVC框架； 5.熟悉JAVA和PHP后端语言和Photoshop软件的优先考虑； 6.对前端工程化与模块化开发熟悉，精通常见的前端优化技巧并有实践经验； 7.有良好的团队协作精神，勇于接受挑战并能够承受压力，能主动和团队分享。</t>
  </si>
  <si>
    <t>高级java工程师</t>
  </si>
  <si>
    <t>上海龙商网络科技有限公司</t>
  </si>
  <si>
    <t>岗位职责： 1、准确理解产品需求，做好功能、模块和流程代码研发 2、高效完成代码编写和调试良好，保证运营需求实现 3、对产品架构以及系统性能进行持续优化、不断提升产品性能和体验 4、关注业界技术动态，协助提高团队技术氛围和能力 5、除此之外：做您最愿意做、最乐于做、最爽的事情。  任职资格：  你所关心的福利待遇： 1.工资：工资+餐费补贴+季度分红 2.工作时间：周一至周五9:00-18:00，周末双休 3.工作地点：广州市天河区东圃宦溪西路东英自由空间（东圃地铁站） 3.福利： （1）与员工统一签订劳动合同，购买五险+年终奖 （2）享有法定节假日以及其它有薪假期（带薪年假、产假、婚假等）； （3）每月聚餐，不定期下午茶和小零食，让员工保持充沛活力 （4）提供宽敞舒适的办公环境和友好、富有激情的工作氛围</t>
  </si>
  <si>
    <t>岗位职责: 1. 参与软件系统的分析、设计，独立完成模块设计文档的编写。 2. 参与软件的设计、开发、编程、测试等任务。 3. 解决项目中的关键问题和技术难题。  任职要求： 1.计算机或相关专业本科以上学历，三年以上JAVA开发经验。 2.深厚的JAVA基础知识功底；对常用的JAVA架构有较深入的理解；熟练使用主流开源框架，如Struts、Spring、Hibernate等； 3.熟悉JAVA多线程编程及各种数据同步方法； 4.熟悉网络常用通讯协议、熟悉ftp、http等传输协议以及socket 开发； 5.熟悉MySQL等常用数据库，熟练掌握各种SQL技巧； 6.参与过大型软件项目的研发过程，并参与过项目的设计、编码工作，对其主体架构有较深入的认识. 7.良好的沟通协调能力，团队意识强； 8.高度敬业精神，能承受高强度工作压力； 9.熟悉angularjs、zookeeper、memcache、nginx或Android开发者优先。 10.有物流行业软件开发经验者优先；有相关证书者优先。</t>
  </si>
  <si>
    <t>五险一金 周末双休 薪资面议</t>
  </si>
  <si>
    <t>民办学历不考虑！ 1、 按照UI设计还原系统展示界面； 2、 按照功能交互设计进行前后台联调； 岗位要求： 1、 熟练掌握html/CSS/javascript/jquery等web开发技术，JS基础扎实，能够使用AJAX开发出具有动态交互功能的web应用； 2、 熟练掌握Vue框架，掌握其原理，能独立开发常用组件; 3、 熟悉MVC、MVVM等前端开发模型； 4、 具备leaflet等相关地图插件开发经验者优先考虑； 岗位综合素质要求：（沟通表达、创新、团队协作、分析处理问题能力等） 1、具备良好的理解能力/沟通表达能力； 2、能独立完成分配的开发任务； 3、能通过互联网学习解决工作中遇到的困难</t>
  </si>
  <si>
    <t>上海开域信息科技有限公司</t>
  </si>
  <si>
    <t>广州久零区块链技术有限公司</t>
  </si>
  <si>
    <t>岗位职责： 1、完成上级交代的系统功能模块开发任务； 2、重点负责后端代码的设计,编码实现与单元测试； 3、为系统后期提供优化升级； 4、快速排查系统问题,并解决问题,维护系统的正常运转； 5、编写开发文档,可供其他开发同事进行后续开发支持。  任职资格： 1.本科及以上学历，计算机应用与信息技术相关专业优先; 2.深入了解SpringMVC,SpringBoot,Mybatis等框架 ； 3.精通JAVA 8,熟悉JAVA多线程,高并发,IO/NIO,网络通信等； 4.熟悉常用的设计模式,有丰富的业务抽象经验； 5.掌握Maven/Gradle等构建工具. 6.熟悉HTTP,TCP/IP协议以及REST规范； 7.熟悉MySQL,Redis,熟悉数据库设计,熟练掌握SQL语句； 8.具有良好的规划、组织能力，具备优秀动手实施能力与沟通协调能力，善于处理需求分析及信息归纳，具有逻辑性思维； 9.了解企业各个部门基本的管理流程，具备规范、成熟的现代管理思维，具备良好的知识结构和流程优化、建设能力； 10.责任心强、工作耐心细致，具备良好的团队协作精神和职业操守。</t>
  </si>
  <si>
    <t>五险一金 补充医疗保险 员工旅游 绩效奖金 年终奖金 股票期权 补充公积金</t>
  </si>
  <si>
    <t>1、负责网站及移动应用服务端开发及维护； 2、根据项目任务计划，按时完成软件编码和单元测试工作； 3、相关开发文档的整理与编写； 4、协助解决研发过程中的技术问题。 岗位需求： 1、具有互联网领域2年以上PHP开发工作经验、有ERP或电商平台、微信开发、大数据处理经验者优先考虑 2、熟悉MongoDB/Redis等NoSQL数据库数据库的开发，管理及优化； 3、熟悉MySQL慢查询分析、SQL优化、索引调优先； 4、具备良好的编码习惯规范，代码实现能充分考虑可重用性，稳定性和安全性，具有对项目代码进行整体规划的能力，代码精练无冗余代码。</t>
  </si>
  <si>
    <t>广州市骑鹅游信息技术咨询服务有限公司</t>
  </si>
  <si>
    <t>定期体检 五险一金 餐饮补贴 团队待遇多</t>
  </si>
  <si>
    <t>岗位职责 1. 自动化发布平台的搭建和维护 2. 应用基础环境的安装与维护，包括但不限于： a. 数据库、缓存服务、搜索引擎、消息队列 b. 微服务分布式平台、反向代理 c. 云服务器、云服务 d. 物理服务器、虚拟机 e. 物理、虚拟网络 3. 协助开发团队的开发、定位问题 4. 了解业务，对用户遇到的技术问题进行基本的定位和跟踪。  任职条件 1. 计算机相关专业统招本科毕业，2年以上相关工作经验； 2. 熟悉掌握Linux, Shell, Python, Mysql 3. 技能加分项： a. Nginx, Redis, Elasticsearch, Cassandra, Kafka, Ansible, Jenkins, DC/OS (Mesos), Kubernetes b. Java, Html/Javascript/CSS c. 阿里云服务：ECS, RDS, SLB, WAF, CDN等等 d. 物理服务器，虚拟机 4. 良好的学习和沟通能力，责任心强，有团队协作精神；</t>
  </si>
  <si>
    <t>五险一金 补充公积金 员工旅游 年终奖金 弹性工作 定期体检</t>
  </si>
  <si>
    <t>PHP开发工程师（近琶洲地铁，双休）</t>
  </si>
  <si>
    <t>1、 本科(含本科)以上学历，计算机、软件、数学等相关专业毕业。 2、 精通Java开发语言，熟悉Struts2、Spring、SpringMVC和Hibernate等框架下的WEB开发，熟练使用Eclipse/Maven/SVN等软件开发工具。 3、 熟练使用B/S项目开发所需各项综合技术，包括Html5、JSP、PHP、JavaScript、CSS、XML、Ajax、JQuery等。 4、 熟悉Oracle、SQL Server、DB2、MySQL等一种或多种数据库，熟练编写SQL语句和存储过程，对复杂查询、SQL优化等有深入了解。 5、 熟悉Tomcat、WebSphere、WebLogic等Web服务器的部署和配置。 6、 具有良好的代码书写规范，善于沟通、作风严谨，富有责任心和团队协作精神。 7、 有至少3年实际项目开发经验，有系统设计和大中型项目开发经验者优先。 8、 有日语经验者优先。</t>
  </si>
  <si>
    <t>广州时代当妈网络科技有限公司</t>
  </si>
  <si>
    <t>五险一金 周末双休 专业培训</t>
  </si>
  <si>
    <t>岗位职责： 1、程序优化，漏洞查补，功能完善,网络维护，乐于发现问题处理问题。 2、负责根据业务需求进行系统的开发和调试工作。 4、PHP系统核心代码的编写及单元测试。 5、负责编写相关的设计及开发文档，负责修改程序。 任职要求： 1.计算机专业大专或以上学历，1-2年工作经验； 2. 熟悉PHP开发，有一定的架构能力和良好代码规范； 3.熟悉相关Web开发技术，了解html5、cocos2d-js、Javascript、XML、CSS、Ajax等技术； 4.熟悉mysql数据库应用开发，对性能优化有一定的经验； 5.态度积极乐观，良好沟通能力(重要) 6.小程序开发经验</t>
  </si>
  <si>
    <t>WEB前端设计开发</t>
  </si>
  <si>
    <t>上海婴宝文化传播有限公司</t>
  </si>
  <si>
    <t>岗位职责： 1、负责公司网站和移动端开发前端设计开发工作 2、负责公司网站整体维护 3、负责Web/App前端框架设计与实现；  任职要求： 1、大专及以上学历，一年以上web前端开发相关经验； 2、熟练使用html+javascript/JQuery+css进行网页开发，熟悉html5 + css3 3、熟悉主流浏览器的特性和兼容性，快速手写出代码；具备良好的文档编制习惯和代码书写规范； 4、熟悉Photoshop、Illustrator、flash等相关软件优先 5、熟悉asp、.net、Php等开发语言优先 6、有独立分析问题和解决问题的能力,有自己的见解，能主动根据业务需要，提出合理的方案， 7、具备较好的沟通能力和逻辑思维能力，工作认真细致，有良好的团队合作精神；</t>
  </si>
  <si>
    <t>JAVA高级软件工程师</t>
  </si>
  <si>
    <t>施德朗（广州）电气科技有限公司</t>
  </si>
  <si>
    <t>五险一金 专业培训 弹性工作 年终奖金</t>
  </si>
  <si>
    <t>资深业务数据分析师</t>
  </si>
  <si>
    <t>广州市舜成食品有限公司</t>
  </si>
  <si>
    <t>岗位职责： 1、参与核心系统的项目需求分析和设计, 对项目开发工作提出解决方案； 2、负责公司核心业务的系统程序开发工作与维护； 3、研究项目技术细节，编写相应的说明书； 4、参与程序代码单元测试、上线、维护工作； 5、负责公司核心业务的技术攻关。  任职资格: 1 、 计算机或相关专业，大专及以上学历，2年以上 B/S 项目经验，有智能家居、酒店客房控制、商业灯光行业的核心控制系统的开发经验者优先； 2 、 英语水平良好，能够阅读英文技术文档和邮件； 3 、 拥有J2EE和WEB SERVICE研发经验，熟练掌握Struts、Hibernate、Spring等主流框架开发过程，熟练掌握Ajax、HTML、Javascript(JQuery)； 4 、 熟悉Powerdesign 、 Rational Rose 、 Together 等至少一种建模工具； 5 、 熟悉版本管理流程，熟悉 CVS/VSS/SVN 至少一种版本管理工具； 6 、 熟悉WebSphere/WebLogic/JBoss/Tomcat等主流J2EE应用服务； 7 、 有ORACLE 、 SQL SERVER 、MYSQL 等数据库开发经验，有较强的 SQL 编写能力； 8、有刻苦钻研精神，良好的学习能力和适应能力，工作主动性强，有责任心，注重团队合作，愿意从事系统研发工作领域。  福利待遇： 1、实行一周五天工作制，每天工作7.5小时； 2、提供具有竞争力的薪酬，每年都有调薪机会，实行股权激励政策； 3、员工除了享受国家规定的各种法定节假日外，按工龄可享有带薪年假； 4、公司提供各种专业培训，并有完善的晋升通道； 5、定期举办丰富多彩的员工活动，每逢佳节，派发礼品； 6、舒适的办公环境，轻松的工作氛围。</t>
  </si>
  <si>
    <t>上海泰锌智能科技有限公司</t>
  </si>
  <si>
    <t>社会保险 专业培训 股票期权 弹性工作 生日礼品 年终福利</t>
  </si>
  <si>
    <t>1、负责客户、销售数据分析，基于对销售业务理解，搭建出可以准确反映业务运作健康状况的数据指标体系，且可以将指标体系产品化、工具化； 2、对销售市场有一定的了解、敏锐度、洞察力。 3、通过业务需求/专题分析，对业务问题进行深入分析，为销售运营决策、产品方向提供数据支持； 4、沉淀分析思路与框架，提炼数据产品需求，提供对重点业务的数据分析&amp;洞见，能够帮助业务给出优化建议和方案； 5、推动销售业务团队的数据化运营。  1、对数据敏感，能从数据中发现问题、解决问题，相关工作3年以上经验，数学、统计学、计算机专业优先，有咨询公司、快消品行业、互联网公司相关数据分析工作经历优先； 2、熟练独立编写数据分析报告，及时发现和分析其中隐含的变化和问题； 3、具备大数据的处理能力，熟练操作excel、SAS/Python、PPT等工具，或具备快速学习上述技能的潜力， 4、良好的数据敏感度，能从海量数据提炼核心结果；有数据分析、挖掘、清洗和建模的经验； 5、具备良好的抗压能力、沟通能力和团队精神，有独立开展分析研究项目能力，具备跨部门协调获取资源的能力。</t>
  </si>
  <si>
    <t>负责软件产品的软件程序设计、开发、测试、维护升级 任职要求： 1,计算机相关专业本科毕业，良好的Java技术功底，理解JAVA EE相关技术规范，熟悉各种开源主流框架，具有良好的学习能力. 2,负责核心业务逻辑的编码实现. 3,掌握struts、spring、hibernate开源框架. 4,熟悉Eclipse/MyEclipse开发环境. 5,有Android系统开发经验者优先，熟悉 android studio 开发环境，并且了解Android系统框架和SDK,跟进Android的新技术发展. 6,了解Android下的网络通信机制，具有一定的UI开发经验, 了解基本数据层传输协议优先. 7,全日制本科本生优生考虑</t>
  </si>
  <si>
    <t>PHP工程（后端工程师）</t>
  </si>
  <si>
    <t>复端科技（上海）有限公司</t>
  </si>
  <si>
    <t>【岗位职责】 1、负责项目的核心程序编写； 2、负责需求分析，方案设计； 3、撰写设计文档，规范开发流程。 【任职要求】 1、熟悉php，thinkphp5框架； 2、对linux运维、mysql查询及优化有一定了解； 3、熟悉前端开发，会HTML5、CSS、JAVASCRIPT； 4、熟悉git版本控制； 5、一年以上开发经验； 6、有教育、直播类项目经验优先考虑。</t>
  </si>
  <si>
    <t>售后工程师</t>
  </si>
  <si>
    <t>上海万昆信息科技发展有限公司</t>
  </si>
  <si>
    <t>精诚瑞宝计算机系统有限公司</t>
  </si>
  <si>
    <t xml:space="preserve"> 1、计算机或者网络工程毕业，有1年或以上工作经验优先；  2、有一定的网络基础，熟悉TCP/IP协议原理，HTTP，HTTPS，DNS，SSL等协议；  3、了解Linux操作系统，有Shell、JS、TCL、Python等脚本编写能力优先；  4、熟练掌握Tcpdump抓包命令，熟练使用Wireshark、HttpWatch分析工具优先；  5、具有应用交付领域相关知识和经验的优先（（F5/Citrix/Radware/A10等））；  6、了解应用层安全（L7Dos/WAF）,有实际攻防经验者优先；  7、了解虚拟化，熟悉VMware workstation、VMware vsphere、KVM等优先；  8、有一定的英文基础，能日常查看英文文档学习。  9、热爱技术，能主动学习、有工作热情、待人诚恳、有一定的抗压能力，具备良好的技术文档总结及顺畅表达沟通能力；  10、责任心强，工作主动高效，善于思考，遵守纪律，有良好的团队合作精神。  </t>
  </si>
  <si>
    <t>五险一金 绩效奖金 定期体检 周末双休 通讯补贴</t>
  </si>
  <si>
    <t>精诚集团网站供您查看：http://www.systex.com.cn/  工作内容： 1、研究并了解新产品特点及关键技术，并可以熟练使用； 2、参与并完成工程项目的部署、实施以及相关文档编写的工作； 3、与客户进行沟通梳理业务并协调处理，敏锐挖掘客户项目机会并推进落地； 4、及时与项目经理、研发人员沟通、反馈项目中存在的问题，承担与客户方技术人员沟通协调作业的任务。  岗位要求： 1、了解 Linux 系统，熟悉 Linux 常用操作命令，能够进行Shell编程； 2、熟悉 Java / Python / Html / Javascript 中的一种或多种； 3、熟悉常见关系型数据库，如 MySQL、 Oracle、 SQL Server 等； 4、具备良好的语言及书面表达能力和分析问题能力； 5、具有良好的沟通协调能力、理解能力和执行力。    加分项： 1、有系统运维经验； 2、网络基础知识，如 TCP/IP, HTTP, SSL 等； 3、博客、开源项目；</t>
  </si>
  <si>
    <t>上海联和金融信息服务有限公司</t>
  </si>
  <si>
    <t>PHP程序员/ 程序员</t>
  </si>
  <si>
    <t>做五休二 补充医疗保险</t>
  </si>
  <si>
    <t>广州聚恩财税咨询有限公司</t>
  </si>
  <si>
    <t>岗位职责  1、与设计师协作，根据设计完成Web页面制作；配合后台开发人员实现产品交互界面； 2、针对UI设计图能够进行切图，编写CSS规范，并形成CSS基础框架； 3、负责网站交互方面的开发维护； 4、负责改进产品的用户体验，优化前端代码； 5、能够理解后端架构，与后端工程师配合，为项目提供最优化的技术解决方案；和UI设计并进行分析，优化前端用户操作体验。   职位要求： 1、精通跨浏览器的Web前端开发，2年以上前端开发工作经验； 1、精通HTML5/CSS3等相关技术，熟悉W3C标准； 2、精通JavaScript、Ajax、DOM等前端技术，掌握面向对象编程思想; 3、熟悉使用当下流行的前端框架; 4、注重客户体验，热爱新技术的学习和研究，较好的沟通能力; 5、熟悉bootstrap， jQuery，Vue.js，React， Node.js 者优先; 6、有Vue.js的大中型项目实际运用经验更佳。</t>
  </si>
  <si>
    <t>会计/审计 专业服务(咨询、人力资源、财会)</t>
  </si>
  <si>
    <t>带薪年假 全勤奖 绩效奖金 节日福利 弹性工作 五险一金</t>
  </si>
  <si>
    <t xml:space="preserve">1. 负责公司内部系统的功能研发与优化； 2. 负责公司web网站功能开发与维护; 3. 负责公司PC站、移动端、微信小程序的研发与维护； 任职要求： 1. 计算机相关专业，两年以上PHP开发经验，ERP系统或电商系统开发经验 2. 精通PHP+MySQL,至少熟悉一种常用的PHP开发框架（TP，CI,YII）; 3. 了解HTTP协议以及web前端相关技术（比如JS,JQ,H5,CSS3）等； 4. 具备良好的代码书写命名习惯，逻辑思维强，代码冗余率低； 5. 具有ERP/CRM客户关系管理系统、OA内部系统、Ebay、SMT、WISH等应用开发经验优先； 6. 有微信小程序的服务端开发经验优先； 7. 具备良好的团队合作精神，富有工作激情、创造力和责任感，能承受一定的工作压力。  工作时间：周一至周五8:30-18:00，周六9:00-17:00 中午休息时间12:00-14:00 7.5小时制  员工福利 1.拓展活动、员工生日会、年度旅游 2.全勤奖、绩效奖金 3.国家法定节假日放假 欢迎你加入我们年轻又好玩的团队！！ </t>
  </si>
  <si>
    <t>深圳市洲明科技股份有限公司</t>
  </si>
  <si>
    <t>提供住宿 有餐厅 五险一金 节日福利 年底双薪 绩效奖金 带薪年假</t>
  </si>
  <si>
    <t>苏州维莱科软件有限公司</t>
  </si>
  <si>
    <t xml:space="preserve">岗位职责： 1、 根据工作安排高效、高质地完成代码编写，确保符合规范的前端代码规范； 2 、负责公司现有项目和新项目的前端修改调试和开发工作，以及其他前端开发工作； 3、 与后台工程师以及UI共同研讨技术实现方案，进行应用及模块整合，推进平台系统的持续改进； 4、 移动端主流浏览器的适配、自适应研发，前沿技术研究和新技术调研； 5、 微信公众号、小程序和基于ES5\6标准的html5前端页面开发；  任职要求： 1、全日制本科以上学历，至少2年的PC端HTML、CSS、JavaScript实际应用开发经验的开发人员； 2、精通原生JS，了解基础对象类型及其差异，原型链，作用域，闭包等概念； 3、熟练掌握HTML5, CSS3，并熟悉主流浏览器之间的差异性； 4、熟练使用JavaScript语言，能根据要求撰写高性能的JavaScript代码，熟悉ajax技术原理，熟练使用各种JavaScript调试工具； 5、熟练掌握AJAX相关技术,并有实际应用开发经验，了解前端MVC设计模式与MVVM设计模式的区别，至少掌握React,Vue, Angularjs等主流的前端开发框架中的一种，精通vue优先； 6、熟悉前后端联调模式并能很好的使用各种前端开发工具及其环境配置，会使版本控制工具比如git； 7、至少熟悉VueJS、AngularJS、ReactJS中的一种开发技术，熟悉 Electron， Nodejs，Webpack，有过webGIS相关开发经验优先。  </t>
  </si>
  <si>
    <t>五险一金 免费班车 员工旅游 餐饮补贴 专业培训 出国机会 年终奖金</t>
  </si>
  <si>
    <t xml:space="preserve"> 任职要求：  1、计算机相关专业专科以上学历,2年以上相关岗位独立开发经验； 2、熟练使用PHP语言； 3、熟悉并开发过微信公众平台\微商城的优先； 4、熟悉MYSQL, SQL、HTML、DHTML、CSS、DIV、XML、XSLT、apache、JavaScript等技术及相关知识； 5、具备良好的表达、沟通和协调的能力，逻辑性强，优良的编程风格和习惯。 岗位职责： 1、独立或者分组进行针对项目需求的功能开发和优化； 2、对现有产品进行二次开发； 3、根据项目开发进度和任务分配，开发相应的应用模块； 4、根据需要不断修改完善项目功能； 5、深入理解产品原型，保持与产品人员的随时沟通，不断改进产品功能流程或逻辑；6、解决项目开发过程中遇到的技术和业务问题； </t>
  </si>
  <si>
    <t>职位描述： 1.负责公司自研软件系统的更新、维护，完善改进现有的技术体系； 2.针对业务需求挖掘抽象公共模块，负责共用模块的分析、设计、重构； 3.负责项目中的技术攻关、复杂业务逻辑设计、核心代码开发、问题排查，性能调优等。 4.负责编写相关模块概要设计、详细设计等技术文档； 5.遵守公司的软件开发流程，高效率的完成公司的项目开发任务；  任职资格： 1.大专及以上学历，计算机软件及相关专业，有3年及以上java项目开发经验； 2.具有Web开发经验，掌握HTML（DIV+CSS）、Html5、JavaScript/AJAX、 Jquery等技术； 3.熟悉java语言、spring、struts、hibernate、mybatis等开源软件架构； 4.有相关支付系统、微信公众号开发经验者优先； 5.具有编写开发文档经验者优先； 6.较强的定位、分析、排查、解决问题能力； 7.有APP经验者优先。</t>
  </si>
  <si>
    <t>深圳市城图科技有限公司</t>
  </si>
  <si>
    <t>五险一金 员工旅游 年终奖金 年终双薪 通讯补贴 免费班车 单位食堂 专业培训 定期体检</t>
  </si>
  <si>
    <t>岗位职责： 1、负责电网项目开发框架的搭建和开发维护； 2、负责后台接口的编写,接口数据和页面的交互； 3、参与产品讨论，负责服务端系统的设计和研发工作; 4、能够深入理解业务需求，提供具体问题的解决方案； 5、负责相关模块的开发和改进，保证系统性能和稳定性。  职位要求： 1、熟悉Java语言编程；熟悉springMVC、Mybatis；熟练javascript、css,html、jquery；熟习使用MySql或Oracle任一数据库；熟悉MAVEN，了解Mule ESB； 2、有强烈的责任心，工作态度严谨，认真细致。具备较强的沟通能力、团队合作精神和抗压能力； 3、熟悉面向对象思想，精通编程，调试和相关技术； 4、熟悉应用服务器的安装、调试、配置及使用； 5、具备需求分析和系统设计能力，以及较强的逻辑分析和独立解决问题能力； 6、能熟练阅读英文；富有团队精神,责任感和沟通能力。 7、有电力行业相关开发经验优先。 8、有ArcGIS开发经验优先。</t>
  </si>
  <si>
    <t>php程序员/微信场景开发/APP开发</t>
  </si>
  <si>
    <t>广东庞盛科技有限公司</t>
  </si>
  <si>
    <t>通讯补贴 社保 绩效奖金 年终奖金 节假福利</t>
  </si>
  <si>
    <t xml:space="preserve">岗位要求： 1）大专及以上学历，计算机相关专业优先； 2）熟悉微信端口规则，懂得服务器，域名配置，有基于微信场景（公众号或小程序）的物联网开发项目经验； 3）熟悉Linux系统，熟悉TCP/IP的通讯原理及常用的网络标准、协议、技术规范； 4）熟悉网页开发、语言PHP、HTML5开发应用并掌握Thinkphp,angular等前后框架； 5）能开发简单android和ios，并维护网站运营相关； 6）对工业控制上位机软件有一定了解，能进行简单的上位机软件开发（不限于VB或C++） 7）有工业控制、安防类系统软件开发经验的优先考虑； 8）有自主创新能力、有想法的欢迎加入我们。  岗位职责： 1）基本WINDOWS的上位机软件开发 2）物联网手机APP或微信场景开发 3）安防类系统软件开发和服务器建设  岗位优势： 1）公司发展迅速，近几年公司效益增长快、发展前景好，取得“国家高新企业”； 2）公司尊重人才，提供开阔的学习与发挥空间； 3）享有国家法定节假日，统一购买社保五险； 4）欢迎有想法、年轻创业者的加入，这是个实现梦想的平台，如果你不想再输在起点线上，想成为下一个奇迹，那就加入我们吧！  薪资福利：  </t>
  </si>
  <si>
    <t>Java高级软件工程师</t>
  </si>
  <si>
    <t>五险一金 绩效奖金 年终奖金 定期体检 专业培训</t>
  </si>
  <si>
    <t xml:space="preserve">公司简介：“精诚供应链管理软件 SYSTEX SCM”是专注于制造业的供应链管理的软件平台，定位企业智能制造业务板块，致力于“中国制造2025”解决方案和系统开发，历经5年研发磨砺，SYSTEX SCM”发布以来，广受市场赞誉，被Eworks评选“2018年度中国智能制造优秀推荐产品奖、2018中国智能工厂解决方案优秀供应商奖，精诚中国在变动的市场浪潮中，深入到行业，自主研发的供应链管理软件，致力于为中国制造业提供可靠的解决方案，为制造行业企业客户数字化转型提供专业化服务。  岗位职责： 1、负责公司SCM    B端产品（Web、App、小程序）的系统设计、产品开发。 2、负责产品的开发集成测试及单元测试工作。 3、参与产品需求分析，产品设计的评审，负责产品的系统建模。 4、进行初级Java开发的培训及代码审核。 5、支持项目或客户问题的处理及解决。  岗位要求： 1、本科及以上学历，计算机软件相关专业，从事 JAVA/J2EE Web 开发工作三年以上。 2、熟悉 Java    语言及面向对象的设计开发，熟悉主流的设计模式，如MVC。 3、熟练掌握 JavaEE 主流开源框架的原理及使用，如Spring、Struts、Hibernate、MyBatis。 4、具有UML建模经验，了解数据库开发，熟练使用 SQL 语言（Oracle &amp;MySQL ）及调优。 5、了解前端开发技术，能正常使用    JavaScript，jQuery，HTML，CSS；熟练使用一种或以上主流前端框架（如React、AnglerJS、ExtJs等）。 6、熟练掌握 SVN、Git、Tomcat，Jboss等工具及中间件的部署、设置及调优。 7、具有细致、耐心的工作态度，工作严谨，积极负责，善于团队合作与人沟通。 8、能够承受一定的工作压力，热爱计算机技术，求知欲强，良好的学习能力，并有独立分析问题和解决问题的能力 9、具有B端产品、APP/微信业务、FineReport/JasperReport 等项目开发经验优先。 </t>
  </si>
  <si>
    <t>上海魔方企业形象设计有限公司</t>
  </si>
  <si>
    <t>（高级）前端开发工程师</t>
  </si>
  <si>
    <t>健合集团――广州总部</t>
  </si>
  <si>
    <t>五险一金 补充医疗保险 免费班车 员工旅游 年终奖金 专业培训</t>
  </si>
  <si>
    <t>Python数据分析师</t>
  </si>
  <si>
    <t>广州粮叁餐饮技术服务有限公司</t>
  </si>
  <si>
    <t>弹性工作 带薪年假 五险一金 包三餐 包住宿 绩效奖金 全勤奖 节日福利 专业培训 加班补贴</t>
  </si>
  <si>
    <t>1、负责根据公司项目业务需求，获得相关数据； 2、负责大数据运营后台业务，处理业务相关的数据报表及挖掘需求； 3、处理/清理/挖掘数据以满足分析目标需求； 4、负责网站代码编写及维护。 任职资格： 1、计算机科学与技术专业，有相关的网站运营维护经验； 2、有数据分析能力者优先； 3、熟悉clctt、python语言的使用； 4、具备较强的编程能力； 5、熟悉MySQL等数据库，并有良好的数据库设计和优化能力； 5、有强烈的创新精神及团队合作精神，有较强的沟通能力。</t>
  </si>
  <si>
    <t>沈阳创胜网络科技有限公司</t>
  </si>
  <si>
    <t>五险一金 绩效奖金 全勤奖 节日福利 专业培训 餐饮补贴</t>
  </si>
  <si>
    <t>net开发工程师 1、3年实际.net（b/s）开发经验，熟悉.net体系相关技术 asp.net Mvc、WebApi、EF等 2、熟悉SQLServer/MySQL数据库编程，能熟练编写T-SQL、存储过程、视图、触发器等 3、熟练掌握HTML、DIV、CSS、Javascript、Jequery等WEB页面设计与代码编写 4、会PHP语言者优先 5、有代码洁癖者优先，极客优先，参与过高并发、高可靠项目者优先</t>
  </si>
  <si>
    <t>圆梦共享教育科技（深圳）有限公司</t>
  </si>
  <si>
    <t>五险一金 弹性工作 绩效奖金 专业培训 年终奖金</t>
  </si>
  <si>
    <t>1、负责项目PC、H5、小程序端界面构建与交互设计的实现； 2、与产品经理、设计师、后台开发人员配合按时保质的完成项目； 3、负责现有项目和新项目的前端修改调试和开发工作； 4、有良好沟通能力及团队协作意识，责任心强，积极主动，做事细心有耐心 【任职要求】 1、本科及以上学历，2年以上前端开发经验；有小程序、移动端H5网站开发和优化的实际经验 2、熟悉web标准及规范，精通页面架构和布局及优化； 3、熟悉DIV+CSS, XHTML，HTML5，CSS3，JS,Ajax,Json等前端技术； 4、熟练使用jQuery、YUI等Javascript框架，对Javascript性能优化、兼容性、安全性有丰富经验； 5、对HTML、XHTML、W3C标准以及各浏览器的运作原理有深刻的理解,精通各种主流浏览器兼容性问题的解决； 6、熟练使用DW、FW、PS等常用网页制作工作，了解各种前端前沿的制作工具； 7、对网站性能优化有研究�K有相关的实践经验；</t>
  </si>
  <si>
    <t>广州天游网络科技有限公司</t>
  </si>
  <si>
    <t>五险一金 员工旅游 年终奖金 定期体检 周末双休 午晚包餐 绩效奖金</t>
  </si>
  <si>
    <t>岗位职责: 1、 负责产品和项目的开发和维护工作； 2、 编写程序代码，对所开发的功能建立和完善开发文档；  任职要求： 1、具备良好的计算机基础，了解常用的数据结构和算法； 2、具备一定数据库基础，有良好数据库设计能力； 3、参与过项目开发者优先（c/c++/java/php/python等语言）； 4、了解流行的 Web 开发语言（框架）及常用工具； 5、了解php编程语言以及LAMP/LNMP环境的搭建，具备在 Linux/Unix 平台下操作的能力； 6、有良好的自学能力以及抗压能力，有良好的与人沟通能力，有良好的逻辑思维能力，对web和移动开发感兴趣。  专业要求：17/18届，计算机、软件、信息、数学等相关专业。</t>
  </si>
  <si>
    <t>深圳市五加一投资管理有限公司</t>
  </si>
  <si>
    <t>五险一金 员工旅游 绩效奖金 年终奖金 节日福利</t>
  </si>
  <si>
    <t>岗位职责： 1、参与公司网站开发、B2B、B2C平台设计编写； 2、参与相关页面的Web前后台架构设计、核心代码的编写及后台服务程序的研发和编写； 3、对UI效果和交互操作有丰富的经验和深入的了解，有界面深度定制开发经验的优先； 4、针对不同的操作系统版本和屏幕尺寸的应用，开发并完成兼容性测试； 5、配合项目经理完成相关任务目标。 任职要求： 1、从事PHP开发工作2年以上； 2、熟悉HTML、DIV+CSS、Javascript、并能熟练使用jquery等框架； 3、对网站性能优化、内存优化、安全防护等知识有一定了解； 4、具有良好的技术钻研精神和沟通协调能力。</t>
  </si>
  <si>
    <t>岗位职责： 完成软件模块设计、软件代码的实现、调试和验证； 对已有系统进行维护性开发及修正； 编写系统测试方案以及相关技术文档。 岗位要求： 1、大学本科以上学历，优秀应届生亦可； 2、电子信息，通信，计算机等相关专业； 3、精通C/C++，熟悉数据库，对面向对象有比较清晰的认识； 4、熟练使用QT开发框架，具有QT界面程序开发和系统架构搭建经验; 熟悉QT跨平台开发； 5、熟悉网页制作,熟悉html、css、javascript ,有Html5开发经验者优先。 6、学习能力强，有团队合作精神，易与人磨合，敢说敢做，能吃苦。</t>
  </si>
  <si>
    <t xml:space="preserve">一、岗位职责： 1.负责小程序后端及数据库研发，并负责提升小程序代码质量，优化性能； 2.快速响应，解决线上问题； 3.参加产品技术交流会，与同事进行技术分享。   二、任职要求： 1.全日制本科或以上学历，有PHP+MySQL开发经验； 2.熟悉数据结构设计与优化； 3.了解nginx配置，服务器配置； 4.有良好的编写代码习惯，要求结构清晰、命名规范、逻辑性强； 5.熟悉面向对象的软件设计方法，有一定的软件设计能力。熟悉一种或多种PHP开发框架(例如Thinkphp、Laravel等)； 6.熟悉swoole是加分项； 7.个人Github和技术博客是加分项。  三、福利详情 1.五险一金，带薪年假，每年体检。 2.全勤奖励、生日福利、节日礼品、下午茶、免费零食。  3.团队聚餐、轰趴和季度旅游。  四、工作时间 1.上班时间9:00-18:30，单双休，法定节假日放假。  最后，盼望能和你成为同一个团队的小伙伴！ </t>
  </si>
  <si>
    <t>对日Java开发工程师</t>
  </si>
  <si>
    <t>后端开发工程师（PHP）</t>
  </si>
  <si>
    <t>广州诺特软件开发有限公司</t>
  </si>
  <si>
    <t>五险一金 餐饮补贴 通讯补贴 员工旅游 交通补贴 出国机会 年终奖金 绩效奖金</t>
  </si>
  <si>
    <t>五险一金 员工旅游 餐饮补贴 专业培训 定期体检 弹性工作 出国机会 年终奖金</t>
  </si>
  <si>
    <t>1、国家统招计算机及相关专业专科学历，2年以上项目开发工作经验； 2、熟悉Java开发语言； 3、熟悉Oracle， SQLServer，Sybase，DB2等数据库； 4、2年以上实际Java开发经验，熟悉HTML、JavaScript、CSS等基本Web开发技术； 5、具有良好的沟通和表达能力，协作能力和执行能力，压力承受能力强； 6、日语3级或3级相当，能熟练读写日文式样书。</t>
  </si>
  <si>
    <t>岗位职责： 1. 进行日常开发工作; 2. 高质量的完成日常的开发和维护任务; 3. 快速高效的修复测试部门提出的系统缺陷; 4. 完成核心复杂功能的开发; 5. 对业务需求进行分析及设计; 6. 能够完成上级交付的其他开发和测试的相关任务;  任职资格： 1. 全日制本科及以上学历，1年以上JAVA开发经验; 2. 对SSH框架较为熟悉; 3. 熟悉DB2和相关SQL工具的使用; 4. 沟通良好、认真负责、积极主动、能有自己的想法; 5. FLEX和JAVA架构方面有经验的优先录取。</t>
  </si>
  <si>
    <t>php开发工程师</t>
  </si>
  <si>
    <t>五险一金 员工旅游 餐饮补贴 年终奖金 定期体检 专业培训 节日福利 全勤奖 带薪年假 周末双休</t>
  </si>
  <si>
    <t>1、负责前端数据交互，APP接口开发； 2、优化数据库数据查询结果。 岗位要求： 1、本科以上学历，计算机相关专业，有相关经验优先，优秀应届生亦可； 2、熟悉 MVC OOP，熟悉国内国外主流框架，至少熟悉TP框架； 3、熟悉MYSQL数据库，对数据库查询优化有一定经验； 4、思维逻辑清晰、有团队协作精神,能够使用代码托管工具进行代码管理； 5、能够使用原生代码实现需要的功能； 6、好学、主动、责任、好奇； 7、熟悉网页前端脚本,熟悉html代码,能够与前端工程师配合； 8、有一定的项目经验。  应聘方式（任选其一）： 1．直接申请该职位； 2．将简历以正文+附件形式投递至hr@eyougame.com，请在文件名注明“姓名-岗位-信息来源”。</t>
  </si>
  <si>
    <t>五险一金 餐饮补贴 定期体检 绩效奖金</t>
  </si>
  <si>
    <t>1. 理解开发需求，与产品经理、项目经理协作，对需求提出优化意见； 2. 精通Java语言，优雅的代码风格，良好的编程习惯，喜欢研究源码实现； 3. 熟悉大规模系统的负?均衡、缓存、网络存储、数据库高可用设计； 4. 具有较强的体系化、结构化思维能力，善于挖掘问题背后的本质； 5. 熟练掌握Java基础支持； 5. 熟练掌握Spring Boot、Servlet、SpringMVC、Hibernate或Mybatis相关知识技能； 6. 熟练使用各种数据库,如 Mysql、Sqlserver等； 7. 熟练使用各种缓存工具,如 memcache、redis、mongodb等； 8. 了解或熟悉一种或多种消息框架,如rabbitmq、kafkamq、activemg、rocketmg； 9. 具备良好的识别和设计通用框架及模块的能力； 10.优秀的学习能力，较强的表达能力及良好的沟通能力、团队合作精神，认真负责、具有高度责任感，工作严谨、敬业，对系统质量有近乎苛刻的要求意识 11. 3.5年以上工作经验，互联网金融类项目优先</t>
  </si>
  <si>
    <t>高薪诚聘PHP工程师 五险+大小周</t>
  </si>
  <si>
    <t>HTML5游戏开发工程师</t>
  </si>
  <si>
    <t>工作内容：岗位职责：
1、独立完成项目后台的设计开发 ；
2、协同完成产品的技术架构设计开发；
3、与需求方深入沟通，确定项目后台需求；
4、与前端及测试团队配合，高质量完成项目开发；
5、参与后台开发技术可行性评估、框架搭建；
6、相关开发文档的整理与编写；
7、具备较强的学习钻研能力和主动性，具有快速解决问题的能力；
任职资格：
1、必须精通YII，并具备其相关的项目一年以上开发经验；
2、两年以上PHP编程开发经验，能熟练运用面向对象思想进行独立开发；
3、能够单独完成PHP运行环境的搭配和调试；
4、能够根据项目合理规划项目架构，增加可扩展性和解耦性
5、有websocket经验，对异步处理和推送、解耦有较深的理解。</t>
  </si>
  <si>
    <t>岗位职责： 1、负责基于Android/iOS手机平台的Html5游戏开发 ； 2、负责公司产品持续优化前端页面性能和提升前端用户交互体验； 3、能够独立完成游戏框架的搭建各功能模块的设计和开发； 4、负责h5游戏客户端的开发，根据策划需求实现具体功能持续优化； 5、有良好的面向对象分析、设计能力、规范的编程风格和良好文档习惯； 6、对新技术持有敏感性以及愿意致力于新技术的探索和研究；  任职要求： 1、熟悉微信小游戏要求的开发规范、流程、接口组件、验证授权等机制，能独立开发微信小游戏； 2、熟练掌握H5，CSS3、javascript等语言，能独立完成规范的H5页面开发，会使用python优先； 3、有实际项目成品、熟悉Egret，laya中至少一种、熟悉PHP语言者优先； 4、有良好的团队合作能力，爱钻研新技术，善于沟通，主动性强，执行能力强。</t>
  </si>
  <si>
    <t>上海鼎格信息科技有限公司</t>
  </si>
  <si>
    <t>PHP开发工程师--初级</t>
  </si>
  <si>
    <t>优耐特（上海）动力技术有限公司</t>
  </si>
  <si>
    <t>（超紧急）JAVA开发工程师 ID:5121</t>
  </si>
  <si>
    <t>丽勒高（上海）人才服务有限公司</t>
  </si>
  <si>
    <t>年终奖金 五险一金 餐饮补贴 定期体检</t>
  </si>
  <si>
    <t xml:space="preserve">岗位职责： 1、负责公司CRM产品功能模块的优化、升级和维护； 2、可以在CRM系统中上配合主程拓展新项目，并能配合相关部门完成产品功能需求分析、设计，开发工作； 3、具有良好的沟通、理解及逻辑分析能力； 4、能快速跟上互联网前沿技术研究和新技术应用； 5、负责微信公众号及其它第三方开放接口的优化、维护； 任职要求： - 大专以上学历，一年以上开发经验，有存续经营中网站的开发经验者优先； - 熟悉PHP开发，有一定的架构能力和良好代码规范； - 熟悉相关Web开发技术，了解HTML、Javascript、XML、CSS、Ajax等技术； - 熟悉mysql或sqlserver数据库，对性能优化有一定的经验； - 具有良好的沟通、理解及逻辑分析能力； - 良好的团队合作意识； - 熟悉阿里云业务； - 思维敏捷、编程及学习能力强，有责任心； </t>
  </si>
  <si>
    <t>北京讯腾智慧科技股份有限公司</t>
  </si>
  <si>
    <t>（知名日资精密设备制作销售企业） 工作职责： 1. 负责维护公司现有系统； 2. 按公司需求开发新系统； 3. 配合部门其他成员完成其他IT相关工作。   职位要求： 1. 30岁以下，大学本科学历，计算机相关专业毕业，会说上海话者优先； 2. 有1年以上Java开发经验，有.NET开发经验者优先； 3. 熟练使用Eclipse、SVN、Maven等版本集成、开发工具； 4. 熟练掌握 HTML，XML，JavaScript技术； 5. 有扎实的Java编程基础，精通Java EE等相关技术； 6. 熟悉MVC设计模式，对各种开源的框架等有了解； 7. 熟练应用一种以上应用服务器的部署；  8. 熟悉SQL Server与MySQL等主流数据库的应用；
9. 会英语或日语者优先。</t>
  </si>
  <si>
    <t>五险一金 交通补贴 餐饮补贴 通讯补贴</t>
  </si>
  <si>
    <t>1.了解W3C标准，熟练处理各种浏览器兼容性问题； 2.熟练jsp、js、easyui、HTML、jQuery等基础技术 3.熟悉 JavaScript / CSS、OOP 及主流前端类库、框架、工具，如 Bootstrap、jQuery、React、Vue等； 4.熟悉 Web 性能优化，具有良好的代码风格、接口设计与程序架构，对前端工程化有深入实践者优先； 5.有服务器端编程语言如：Nodejs、PHP、Java等编程经验优先，熟悉 HTTP 等常见网络协议，熟悉简单 Linux 操作运维者优先； 6.有强烈的责任心，工作态度严谨，具备良好的沟通能力和团队合作精神，善于学习。 工作内容： 1.负责PC端和移动端前端的开发，包括常用PC浏览器，手机浏览器、App内嵌页面、微信内嵌页面等等； 2.负责前端架构体系的维护和优化。</t>
  </si>
  <si>
    <t>广州力凯信息科技有限公司</t>
  </si>
  <si>
    <t>五险一金 员工旅游 餐饮补贴 专业培训 绩效奖金 年终奖金 股票期权 弹性工作</t>
  </si>
  <si>
    <t>职位描述：  1、根据公司的研发流程，负责业务系统的核心模块的设计和开发工作；  2、根据公司的质量要求，对所负责的项目进行单元测试和系统集成测试；  3、承担部门新技术试验和研究，并应用到公司产品；  4、独立解决开发中遇到的问题，根据公司的研发流程，负责业务系统的核心模块的设计和开发工作；  5、配合平台程序版本的发布，跟进并提供技术支持。   任职资格：  1、有PHP开发工作经验者优先；  2、熟练掌握PHP语言，对面向对象编程有一定理解；  3、熟练使用主流的PHP开发框架，至少精通一个框架，具备快速开发应用的能力；  4、精通Apache+PHP+MYSQL或Nginx+PHP-FPM+MYSQL编程；  5、具备良好的编码习惯，讲究代码美学更佳；  6、有一定的自学能力，能独立解决问题；  7、熟练使用EclipseSVN等常用开发工具，熟悉Linux服务器更佳；  8、有良好的团队意识和沟通能力，做事积极主动，认真踏实，有较强责任心和良好的编程习惯。   工作地点：广州市番禺区星力动漫产业园A栋二楼  福利：面议。享法定假期、国家规定的社保保险，绩效奖金、生日红包、餐补等。</t>
  </si>
  <si>
    <t>PHP程序员（微信平台开发）</t>
  </si>
  <si>
    <t>骆驼服饰</t>
  </si>
  <si>
    <t>免费班车 员工旅游 绩效奖金 专业培训 餐饮补贴</t>
  </si>
  <si>
    <t>深圳市鼎微科技有限公司</t>
  </si>
  <si>
    <t>五险一金 年终奖金 绩效奖金 员工旅游 餐饮补贴 弹性工作 专业培训</t>
  </si>
  <si>
    <t>服务器开发工程师</t>
  </si>
  <si>
    <t>上海金蓝络科技信息系统股份有限公司</t>
  </si>
  <si>
    <t>1、负责公司核心产品的测试工作、如：Web测试，性能测试，功能测试，数据库，测试开发，自动化 2、有较强的接口测试能力，熟悉jmeter,postman等测试工具。 3、有web测试、性能测试经验和熟悉sql语法命令。 4、熟悉RobotFramework、Selenium、python等自动化测试工具。 5、有JAVA基础编程经验、熟练使用linux 操作系统及常用的命令能够独立分析日志定位问题 任职要求： 1、大专以上学历，计算机相关专业；具有车联网产品测试经验优先； 2、具有1年以上大型后台软件测试项目经验，；熟悉车载产品软件\测试理论、方法、流程、规范及工具； 3、熟悉压力/性能等测试、缺陷追踪工具，有自动化测试经验优先；，有一定的质量管理控制经验； 4、熟练掌握一门脚本语言，如shell、python等； 5、较强的人际技巧、成熟的管理方法和手段、优秀的执行能力；良好的沟通能力和积极主动精神，能够有力推动、协调工作的开展。</t>
  </si>
  <si>
    <t>岗位职责：  1、负责APP的服务器端项目设计和开发 2、优化代码，保证服务端的性能、效率、安全性和数据完整性  任职资格：  1、本科及以上计算相关专业 2、1年以上服务器端工程师工作经验 3、熟悉Java以及相关框架(Spring/Hibernate/Netty等)，会Javascript/Html优先 4、熟悉Socket编程，精通Mysql数据库开发，具有Nosql开发经验者优先。 5、善于思考，学习和理解能力强，有良好的沟通能力 6、有完整的web项目开发经验优先</t>
  </si>
  <si>
    <t>PHP开发工程师（云焱直招）</t>
  </si>
  <si>
    <t>职责描述： 1.主要负责公司电商网站、内部网站的开发、上线、维护以及后续版本的更新、优化及技术支持； 2.开发过程中进行单元测试和开发文档的编写；  职位要求 1.PHP开发经验2年以上，大专及以上学历； 2.熟练掌握THINKPHP框架，使用该框架开发2年以上； 3.熟练掌握Smarty模板引擎，能适应原生PHP结合smarty模板的开发模式； 4.具有MySQL使用、管理、维护及开发经验，有一定的性能调优能力； 5.了解前端技术, 能够使用HTML,CSS,HTML5, CSS3, JavaScript进行前端开发； 6.有良好的代码书写、注释和单元测试习惯； 7.有良好的沟通能力和团队合作精神，能够承受一定的工作压力，并独立承担项目开发工作； 8.有电商网站或者OA开发经验者优先； 9.有LINUX系统下nginx/apache服务器运维经验者优先； 10.了解bootstrap者优先； 11.对ECShop二次开发了解者优先。   我们为您提供： ●薪酬待遇：行业内极具竞争力的薪酬福利体系，不仅缴纳五险一金，传统佳节还有福利，年底更有丰厚的年终奖； ●日常补贴：通讯补贴、交通补贴、餐补，让您的日常生活更加有保障； ●健康保障：补充商业医疗+年度健康体检为您提供健康保障； ●员工旅游：每年的集体旅游是必须的，三年以上的员工有海外游机会； ●晋升空间：完善的晋升机制，专员-主管-经理-总监-总经理； ●工作环境：宽敞明亮的办公环境，简单的人际关系，丰富多彩的集体活动，让您的工作更加愉快； ●工作时间：正常双休，法定假日，带薪休假统统享有。</t>
  </si>
  <si>
    <t>1、 参与产品测试的全流程，包括参与需求分析、设计评审，制定测试计划，设计和执行测试用例，进行缺陷跟踪和软件质量分析等； 2、 根据测试计划搭建测试环境，对软件产品进行功能测试、性能测试以及系统测试等； 3、 对产品的功能、性能及其他方面的测试质量负责； 4、 执行测试，跟踪缺陷状态，保持和相关开发人员的沟通,推动测试中发现问题及时合理地解决，并能提出对产品有效的改进方案； 5、 撰写测试报告，并对发现的缺陷进行跟踪分析和报告； 6、 良好的学习能力及沟通能力、逻辑分析能力和文档书写能力。  任职要求： 1、 计算机、通信、电子等相关专业专科以上学历，2年以上工作经验； 2、 熟悉软件测试理论和流程，熟悉Windows、Linux操作系统，了解web应用的测试； 3、 极强的质量意识，能严格地遵守测试流程规范； 4、 熟悉主流测试工具，比如LoadRunner，Rational等，熟悉安全测试技术及工具使用者优先考虑； 5、 了解软件开发过程，熟悉软件生命周期各阶段的测试方法； 6、 熟悉Linux/Unix操作系统基本命令的使用。熟练掌握WINDOWS系统基本操作； 7、 精通SQL语言，能够熟练操作Oracle、Mysql等主流数据库； 8、 熟悉Shell/Python/PHP等常用脚本语言中的一种或多种，可熟练编写测试脚本者优先；  工作时间： 上午：9:00~12:00 下午：13:30~18:30</t>
  </si>
  <si>
    <t>JAVA中高级工程师 (职位编号：1)</t>
  </si>
  <si>
    <t>中企永联数据交换技术（北京）有限公司</t>
  </si>
  <si>
    <t>五险一金 免费班车 交通补贴 餐饮补贴 绩效奖金 年终奖金</t>
  </si>
  <si>
    <t>1、参与产品和项目的设计（概要设计和详细设计）和实现，参与技术决策，技术选型和技术风险评估； 2、负责产品和项目相关模块的分析和设计，可以独自承担子系统的设计和开发工作； 3、负责公司业务平台的核心模块及系统相关的中间件、类库、功能组件的设计和实现； 4、负责关键技术问题的攻关和系统优化，协助解决开发过程中的技术难题； 5、制定开发计划，协助分解开发任务，并带领开发小组协作完成开发。 任职要求： 1、计算机软件及相关专业本科及以上学历，3年以上开发经验优先； 2、熟练使用版本控制工具CVS，熟练掌握Java基础、JSP、JavaScript、HTML、CSS等开发技术，熟悉jQuery、DWR优先； 3、熟练掌握常用的Java EE或SSH框架，Struts2（Webwork）、Spring、Hibernate； 4、掌握Mysql、Oracle等数据库开发技术，有SQL、PL/SQL优化、开发经验优先者； 5、有良好的沟通表达能力，熟悉用友ERP和汽车行业物流和结算业务者优先； 6、熟悉主流应用服务器如Tomcat、JBoss、WebLogic中的至少一种； 7、思路清晰，工作规范，较强的团队协作精神和责任心； 8、身体健康，无不良嗜好。</t>
  </si>
  <si>
    <t xml:space="preserve">岗位职责： 1、游戏服搭建、服务器监控； 2、负责游戏服务器的系统运维工作，版本更新、系统升级、系统安全、性能优化、数据备份等； 3、日常运维脚本编写与部署； 任职要求： 1、可考虑优秀应届生 2、熟悉Linux操作系统的维护； 3、熟悉Nginx、MySQL、Tomcat、zabbix等的配置和使用； 4、熟悉Shell、Python等脚本语言，有django开发经验者优先； 5、有RHCE、RHCA证书者优先； </t>
  </si>
  <si>
    <t>北京经世万方信息技术有限公司</t>
  </si>
  <si>
    <t>五险一金 定期体检 员工旅游 绩效奖金</t>
  </si>
  <si>
    <t xml:space="preserve"> 岗位职责：  1.配合设计师能够还原设计图稿（网页制作）； 2.与后端工程师一起完成前后端交互； 3.能够快速理解产品经理的意图，进行修改。  任职要求： 1.熟练掌握div+css，htm15网页开发技术； 2.熟练使用em，remflex等移动端布局方式； 3.熟练掌握javascript，熟练运用jquery，vue，easyui，bootstrap等前端框架进行开发； 4.熟练使用visual studio code、sublime、，webstorm，dreamweaver等开发工具； 5.less或者sass预编译工具； 6.能够使用ps进行切图； 7.能够快速理解业务进行页面设计； 8.1年以上工作经验。  </t>
  </si>
  <si>
    <t>生物信息工程师</t>
  </si>
  <si>
    <t>上海欧易生物医学科技有限公司</t>
  </si>
  <si>
    <t>五险一金 员工旅游 专业培训 定期体检 年终奖金 绩效奖金</t>
  </si>
  <si>
    <t xml:space="preserve">  7、应届毕业生或在读生可实习，至少保证3个月及以上，每周3天及以上的实习时间。     </t>
  </si>
  <si>
    <t>广州创显科教股份有限公司</t>
  </si>
  <si>
    <t>五险一金 免费班车 带薪年假 定期体检 节日福利</t>
  </si>
  <si>
    <t xml:space="preserve">1、负责公司现有系统开发、修改等； 2、负责公司新项目的开发和维护工作； 3、负责公司项目与其他项目的对接； 4、负责公司微信公众号开发； 5、负责项目需求分析、设计等工作； 6、针对开发中现存问题进行优化改进； 7、负责项目相关文档撰写 。  任职资格： 1、计算机相关专业毕业，有1年以上PHP开发经验； 2、熟悉TP框架下相关技术； 3、熟悉mysql相关技术； 4、熟悉PHP相关服务器技术，如nginx,apache等； 5、熟悉Linux操作系统 。 </t>
  </si>
  <si>
    <t>微信小程序开发工程师</t>
  </si>
  <si>
    <t>岗位职责： 1、 负责微信小程序的开发和维护工作，熟练使用小程序相关API； 2、 配合后端完成接口调试，并将通用功能模块化； 3、 能够和产品经理配合，按照产品原型图的要求， 界面UI的设计要求，完成 html 页面； 4、 负责产品的持续迭代工作，不断完善用户体验。 5、 能够独立完成详细设计及编码、进行代码审查。 任职资格： 1、具备2年以上web前端开发工作经验，熟悉微信公众平台各种操作，有实际的针对微信接口编程经验； 2、熟悉HTML5/Css3/Javascript/Json/等前端技术，熟练使用JQuery、BootStarp、Vue等框架，能与后台开发人员一起编写Ajax互交程序； 3、熟悉HTML5特性，了解HTML5最新规范，能够熟练运用HTML5特性构建移动端的WebApp； 4. 具有以下条件者优先：  1）有成熟小程序产品，有微信公众号、移动APP开发经验者优先 2）有PHP语言开发经验者优先</t>
  </si>
  <si>
    <t>五险一金 员工旅游 专业培训 出国机会 绩效奖金 年终奖金 弹性工作 定期体检 生日福利 节日贺金</t>
  </si>
  <si>
    <t xml:space="preserve">1、大专及以上学历，计算机相关类专业； 9、具备Linux服务器搭建经验者优先录取。          </t>
  </si>
  <si>
    <t>湖南奇葩乐游网络科技有限公司</t>
  </si>
  <si>
    <t xml:space="preserve">职位信息 1、核心模块的设计开发；  2、支付对接开发；  3、技术储备，为新项目做研究准备；  4、各种现实中遇到的bug修复以及新需求点开发。        任职要求：    1、三年或以上PHP相关开发经验，有接口开发经验；  2、精通PHP及主流开发框架，精通OOP编程思想，熟练使用git/svn；  3、了解过YII，Symfony等框架, 了解redis,mongodb,javascript,linux等基础技术；  4、熟练使用数据库(MySQL), 具备优秀的数据库设计和优化能力；  5、熟悉Linux环境下开发，可编写简单脚本；  6、对其它服务器端编程语言如Java/C/.net等有开发经验；  7、有电商和支付对接相关经验优先；  8、能够快速了解学习新的技术。 </t>
  </si>
  <si>
    <t>（双休）微信开发/PHP网站开发</t>
  </si>
  <si>
    <t>广东银浩市政工程有限公司</t>
  </si>
  <si>
    <t>建筑/建材/工程 检测，认证</t>
  </si>
  <si>
    <t>社保 周末双休 包住 员工旅游 节日福利</t>
  </si>
  <si>
    <t xml:space="preserve">【岗位职责】 1、后端商城系统项目的设计/开发/维护； 3、根据产品、运营、推广需求，进行系统和移动端商城的设计和开发； 4、负责开发设计项目新功能，协同完成项目升级工作; 【岗位要求】 1、1年以上在职开发经验（有微信、网站开发经验优先）。 2、熟悉ThinkPHP框架，能独立承担项目模块开发任务。 3、熟悉相关Web开发技术、熟悉HTML、XML、JavaScript、 DHTML、CSS、Ajax、josn等技术。 4、有良好的编码习惯和技术文档编写能力。 5、熟悉MYSQL，精通MYSQL数据库的优化技术者优先。 【福利待遇】 1、享受周末双休和国家规定的节假日及带薪年休假； 2、购买五险； 3、每年有1-2次的旅游户外活动以及趣味运动会； 4、同时享受过年交通补贴，超长年假、节日聚餐及节日补贴； 5、跟着公司的共同发展，年底有丰厚的年终奖金。 </t>
  </si>
  <si>
    <t>广州市金的物业管理有限公司</t>
  </si>
  <si>
    <t>白盒测试工程师</t>
  </si>
  <si>
    <t>物业管理/商业中心</t>
  </si>
  <si>
    <t>五险一金 带薪年假 节日福利 包住宿 加班补贴 高温补贴</t>
  </si>
  <si>
    <t>1、负责公司信息维护，权限管理、流程修订上线等； 2、负责网路平台的功能测试，收集汇总存在的问题向上级汇报 2、负责公司网页和微信公众号后台内容的编辑及信息审核管理。 4、负责客户信息管理， 5、负责接听客户电话，收集问题向上级汇报。  岗位要求： 1、年龄35岁以下，全日制统招大专以上学历，计算机信息管理、电商运营相关专业优先； 2、了解电脑网络架构，了解PHP技术体系； 3、有电商管理、网站维护、公众号编辑的工作经验优先考虑。   广州金的科技有限公司 福利：五险，节日福利，年终奖金，带薪年假，五天工作制。</t>
  </si>
  <si>
    <t>1、 负责单元/接口（白盒）测试，独立开发测试脚本，完成单元、代码接口测试
2、 制定测试方案，编写测试代码，执行代码走查
3、 负责软件测试环境的搭建和测试工具的开发和维护
4、 负责软件系统测试计划和实施，包括编写测试计划、用例设计、测试执行、测试报告
5、 准确分析问题，对缺陷跟踪，推动问题及时解决
6、 保证被测系统的质量，并通过测试流程，努力提升测试质量和效率。
任职条件：
1、 大学本科及以上学历，计算机、通信等相关专业；
2、 3-5年测试开发工作经验
3、 参与过智能硬件项目、具有嵌入式测试经验，熟练应用各种测试工具
4、 熟悉C/C++编程，熟练使用Linux/Unix系统
5、 熟练掌握至少一种脚本语言，并有一定的研发能力（Python/Javascript/Shell 等）；
6、 熟悉测试方案设计和常用黑白盒测试设计方法，独立完成过多个软件系统测试设计工作
7、 工作积极主动、严谨，良好的协作沟通能力和团队合作精神</t>
  </si>
  <si>
    <t>广州新赛尔特篷房技术有限公司</t>
  </si>
  <si>
    <t>机械/设备/重工 公关/市场推广/会展</t>
  </si>
  <si>
    <t>社会保险 通讯补贴 专业培训 绩效奖金 年终奖金 提供吃住 全勤奖 节日福利</t>
  </si>
  <si>
    <t>岗位职责： 1、完成网站的技术架构和数据库设计； 2、负责网站开发，网站HTML和PHP程序编写； 3、负责简单开源框架研究并提供相应部署； 4、负责开发文档的整理和编写； 5、维护网站后台,服务器安全。  任职要求： 1、计算机或电子信息类相关专业，专科及以上学历； 2、有2年或以上的PHP开发经验，精通PHP、Javascript、HTML Div+Css，丰富的PHP+mysql 开发经验，以及WordPress，熟悉Linux/Unix操作系统。熟练运用html/css/js/Jquery/ajax等常用技术，有用户体验意识。 熟练使用Dreamweaver、Photoshop等； 3、熟悉B2B/B2C等网站性能优化，熟练掌握MySQL主从开发、索引优化、查询优化和存储优化，以及PHP缓存、静态化等技术； 4、有大型系统开发经验，有良好的代码编写习惯，要求结构清晰，命名规范，逻辑性强； 5、有中大型网站或者系统开发经验优先，应聘时请提供个人作品； 6.、熟悉基本的网站站内SEO优化事项，熟悉搜索引擎对网站页面的抓取规律和排名机制等，并在编程中尽可能优化网站； 7、技术控，在技术方面没有解决不了的问题，遇难题就攻克！有较强的学习能力，具有强烈的进取心，做事积极主动，认真踏实，具有良好的沟通协调能力和团队合作精神； 8、985及211本科专业在校学生可*** 。</t>
  </si>
  <si>
    <t>上海惠安系统控制有限公司</t>
  </si>
  <si>
    <t>上海虹桥自贸城跨境电子商务有限公司</t>
  </si>
  <si>
    <t>五险一金 定期体检 员工旅游 年终奖金 专业培训 节日福利 额外假期</t>
  </si>
  <si>
    <t>理工科专业毕业，大学本科及以上学历，较好的英语读写能力，良好的表达能力，对工作充满热情、责任心强。 同时欢迎有能力的理工专业应届生。  SCADA方向： 精通C/C++ 熟悉MySQL数据库，并有一定的数据库设计和开发经验 熟悉Linux编程  Java方向： 熟悉C、Java OOP编程，掌握JDBC 熟悉MVC模式、JSP、Servlet 熟悉Plugin开发 熟练使用Eclipse开发工具 熟悉JavaScript和Swing 熟悉Hibernate、Spring、Ajax  无工作经验要求，具备下列条件者优先： 有Qt开发经验 有SCADA开发经验或熟悉当前常用的组态软件 有C/S、B/S软件架构开发经验 熟悉用户界面设计 熟悉设计模式；熟悉UML建模语言 熟悉XML技术 了解嵌入式系统、实时系统、分布控制系统，有一定电力系统自动化知识  公司地址：上海市徐汇区桂平路471号6号楼二层</t>
  </si>
  <si>
    <t>带薪年假 五险一金 绩效奖金 全勤奖 节日福利 加班补贴 免费班车 出国机会 餐饮补贴</t>
  </si>
  <si>
    <t>Java中高级开发工程师</t>
  </si>
  <si>
    <t>江苏达海智能系统股份有限公司</t>
  </si>
  <si>
    <t>广州火木信息科技有限公司</t>
  </si>
  <si>
    <t>岗位职责 1、公司产品的设计、开发和维护升级； 2、了解和掌握技术发展趋势，主导产品技术路线、系统架构的设计和升级； 3、负责核心技术问题的公关、系统优化，帮助团队成员攻克技术难题，与团队成员配合完成开发任务； 4、编制开发相关文档； 任职资格 1、全日制一本以上学历，计算机专业，2年以上企业级java web产品、物联网项目的开发和技术管理经验； 2、精通java的前、后台开发相关技能。有清晰的设计思路和良好的代码习惯，掌握HTML5、Java、SSH等开发语言及框架。 3、具备大型Web系统高可用、高安全和高性能计算的开发能力，有海量数据高性能分析及处理的成熟经验者优先； 4、具备良好的文档撰写能力、编写习惯，良好的抽象思维和逻辑思维能力，独立分析问题解决问题的能力； 5、具备较强的工作责任心、严谨细致的工作态度，善于沟通和逻辑表达，主动思考，跟产品人员讨论需求能提出部分更优意见，团队协作时能灵活补位，具有较强的协调推动能力。能承受各种工作压力，能适应经常性短期出差。</t>
  </si>
  <si>
    <t>Java开发工程师（集团本部）</t>
  </si>
  <si>
    <t>广州市君杰实业有限公司</t>
  </si>
  <si>
    <t>专业培训 定期体检 年终奖金 五险一金</t>
  </si>
  <si>
    <t>房地产 多元化业务集团公司</t>
  </si>
  <si>
    <t>五险一金 员工旅游 年终奖金 定期体检 年度体检 高温补贴 包吃包住</t>
  </si>
  <si>
    <t xml:space="preserve">任职资格： 1.对产品功能的开发、架构和相关代码重构;
2.核心功能的架构与代码模板编写，开发与维护系统公用核心模块；
3.参与技术难题攻关，持续提升核心系统在弱网络、高并发场景下的服务能力；
4.参与公司产品项目的框架设计,根据业务需求，系统现状进行公司产品项目程序的性能分析和优化;
5.配合需求分析同事，根据部门业务需求进行需求分析，系统设计，评估工作量;
岗位要求：
1.  至少3年以上IT行业经验
2.  Java的基础知识体系扎实，熟悉JavaScript、Ajax、XML等相关技术;
3.  熟悉J2EE体系结构，熟悉Spring、Mybatis等开源框架源码;
4.  熟悉MySQL等数据库;
5.  熟练使用JQuery，AnjularJS或VUE，熟悉javascript、css等WEB前端技术;
6、 对 dubbo、zookeeper等技术有经验者优先考虑; 以上未尽事宜，我们将在面试时候说明，感谢您的投递与关注！  员工福利： 1、 免费工作餐； 2、 免费提供住宿（水电费自理）； 3、 入职即购买六险（社会保险+商业保险）一金； 4、 生日礼金及生日派对； 5、 年度旅游及年度健康体检； 6、丰厚年终奖； 7、 节假日福利、高温补贴及其他补贴； 8、 完善的培训体系及职业规划指导。 </t>
  </si>
  <si>
    <t>JAVA/PHP 程序员</t>
  </si>
  <si>
    <t>上海新跃物流企业管理有限公司</t>
  </si>
  <si>
    <t>五险一金 员工旅游 餐饮补贴 专业培训 定期体检 提供住宿 周末双休</t>
  </si>
  <si>
    <t>岗位职责： 1、参与公司内部系统的开发； 2、参与公司内部系统的日常维护； 3、针对公司其他业务部门的具体需求，提出合理的技术解决方案并实施； 4、完成领导交办的其他任务。  任职资格： 1、全日制本科及以上学历； 2、计算机或其他相关专业； 3、1-2年以上WEB或移动应用开发经验； 4、熟练掌握至少一种编程语言（如java/php/.net......etc）； 5、熟悉Web前后端（或移动端）开发； 6、熟练掌握数据库编程。</t>
  </si>
  <si>
    <t>周末双休 带薪年假 五险一金 绩效奖金 全勤奖 节日福利 交通补贴 餐饮补贴 加班补贴 通讯补贴</t>
  </si>
  <si>
    <t>岗位职责 1、参与安胜旗商业管理平台的开发; 2、根据工作安排高效、高质地完成代码编写，确保符合规范的前端代码规范； 3、与产品经理紧密配合，能够按照产品经理要求进行客户端功能的开发; 4、页面通过标准校验，兼容浏览器内核要求。  岗位要求 1、从事前端开发2年以上，熟练掌握javascript，熟悉html5/css3前端开发技术，熟悉模块化前端； 2、对浏览器兼容性、响应式设计、代码可维护性、前端性能优化等有相关了解； 3、熟悉Webpack、babel、tslint等构建打包工具。 4、了解react、redux前端框架开发项目; 5、了解mv*或flux架构思想; 6、有electron、cordova等混合应用经验者优先； 7、有前后端分离经验，有node.js经验者优先； 8、为人诚实正直，做事认真负责，具有良好的沟通和团队协作能力; 9、对技术有特殊情怀，具备一定的自我驱动能力;</t>
  </si>
  <si>
    <t>五险一金 定期体检 交通补贴 餐饮补贴 绩效奖金 年终奖金 员工旅游</t>
  </si>
  <si>
    <t>岗位职责： 1.负责公司主要项目的系统设计开发工作 2.负责软件平台产品的架构优化升级、性能改进 3.参与功能需求和系统设计文档的编写 4.协助测试工程师制定测试计划，定位并解决问题 5.解决项目实施和运维过程中的软件技术问题 任职要求： 1.本科以上，计算机相关专业，2~3年大型项目设计开发经验 2.扎实的JAVA基础，精通主流J2EE开发框架spring、springmvc、struts2、jpa、thymeleaf、jquery等 3.具有JAVA多线程、网络接口、Webservice等编程经验 4.熟练掌握主流数据库开发，Oracle、Hadoop等 5.具备良好的沟通协作能力，能承受一定的工作压力 6.有电力、能源、交通行业软件开发工作经验者优先，熟悉SG-UAP框架者优先</t>
  </si>
  <si>
    <t>广东嘉禾盛德投资管理有限公司</t>
  </si>
  <si>
    <t>5.5-6.5千/月</t>
  </si>
  <si>
    <t>贸易/进出口 汽车及零配件</t>
  </si>
  <si>
    <t>专业培训 绩效奖金 年终奖金 弹性工作 周末双休 带薪休假 朝九晚六 五险</t>
  </si>
  <si>
    <t>岗位职责描述 1、负责WEB平台、移动平台功能开发，包括后端数据库、系统功能逻辑以及相关接口的编写。  2、完成PHP服务器的部署，有独立开发应用的能力； 任职要求 1、熟悉PHP语法，熟悉面向对象编程； 2、熟练并运用PHP框架，最好有thinkphp3.2.3框架开发经验； 3、熟悉mysql，熟练增删改查语句，能够优化sql语句； 4、熟悉前端相关技术，html+css+js，熟悉js的语法，能够熟练运用jquery； 5、熟悉Windows服务配置，伪静态重写、安全处理； 6、熟悉微信支付和支付宝支付接口，能独立对接接口； 7、PHP开发经验半年以上，有良好的专业素质和团队协作精神、善于沟通，自学能力强；  8、能够承担较大工作压力，对工作认真负责，服务意识强  薪酬福利： 我们提供： 1、月薪5000-5500元+年终奖金； 2、入职即签定正式劳动合同，我们为正式员工缴纳养老保险、医疗保险、工伤保险、失业保险、生育保险 2、员工福利： 公司位于广州CBD珠江新城的高级写字楼，办公环境舒适优美，交通十分便利； 不定期开展丰富多彩的员工活动：员工聚餐、节日晚会、体育运动、旅游等相关活动； 带薪假期：享受国家法定节假日、婚假、产假（陪护假）、病假、丧假、年假等 3、工作时间：9:00~12:00,13:00~18:00（每天8小时，除特殊岗位外周末双休）    4、良好晋升机会,发展空间较大；公司提供多元在职培训课程及完善的职业发展机制，关注人才培养。</t>
  </si>
  <si>
    <t xml:space="preserve"> 一、岗位职责： 1、依据产品需求完成高质量的Web，H5前端开发和维护； 2、参与前端框架和组件易用性改善、基础建设和推动新框架技术的落地，参与前端架构改进，提升团队开发效率； 3、分析和解决前端的各种技术、性能、兼容性问题； 4、完成上级交办的其他工作项目。   二、任职资格： 1、3年以上web，H5前端工作经验； 2、精通 JavaScript/HTML/CSS，熟悉开源Javascript库：jQuery、Vue、AngularJS、ReactJS等； 3、注重设计模式、模块化开发，代码架构设计，有前端改进与优化经验优先； 4、有实际的一站式开发，响应式设计项目经验； 5、熟悉HTML5/CSS3，有移动设备前端应用开发经验优先； 6、如有Github或技术博客等，请提供(加分项)； 7、以原型设计文档为基础，与产品经理讨论需求，与后端人员商议接口定义； 8、良好的团队合作意识。 </t>
  </si>
  <si>
    <t>运维工程师――移互创新</t>
  </si>
  <si>
    <t>周末双休 五险一金 绩效奖金 餐饮补贴 通讯补贴</t>
  </si>
  <si>
    <t>工作内容： 1、负责公司各项目服务器的软硬件上线前部署、网络申请及系统配置优化； 2、负责公司各项目业务系统的监控及维护，若出现故障需定位原因和及时处理； 3、负责公司各项目服务器的基线及漏洞修复； 4、负责工资各项目业务的上线和升级割接； 5、分析系统瓶颈，对中间件、数据库配置及系统架构进行优化； 6、编写技术文档及故障文档。 任职条件： 1、本科及以上学历，有两年以上Linux系统的运维经验，深入了解Linux系统及其优化，具备Linux下编程经验，熟练使用grep、awk、sed等系统工具，擅长(shell/python)脚本语言编程，实现自动化运维； 2、具有英语4级或以上证书； 3、熟悉主流开源软件（nginx、tomcat和redis等）的配置及调优； 4、熟悉使用zabbix监控软件； 5、对mysql和Oracle数据库的性能调优有一定了解； 6、具有基本的网络知识； 7、了解运维高容量、大流量、大并发Web系统的业务知识以及解决方案，有大、中型网站维护实战经验者优先； 8、深入理解网站高可用性架构； 9、对技术文档及故障文档编写规范有一定了解； 10、良好的沟通和语言表达能力，逻辑清晰，学习能力强，有自我激励能力，乐于承担工作压力，责任心强； 11、有红帽证书的优先。</t>
  </si>
  <si>
    <t>上海建为历保科技股份有限公司</t>
  </si>
  <si>
    <t>上海远驰专修学院</t>
  </si>
  <si>
    <t>五险一金 员工旅游 定期体检 绩效奖金 带薪年假</t>
  </si>
  <si>
    <t>1、负责在线平台的开发和升级； 2、负责辅助管理平台的架构设计及开发。  任职要求： 1、计算机或相关专业本科以上学历，2年以上的开发经验； 2、精通Java语言和面向对象设计方法，做过前端页面开发； 3、熟练使用Spring、Hibernate、MyBatis等进行开发，最好会vue； 4、精通Tomcat、JBoss其中至少一个应用服务器； 5、精通关系数据库，熟练掌握sql语言，至少精通mysql或oracle其中一种数据库； 6、熟悉软件技术文档的编写，具备良好的文档编制习惯和代码书写规范； 7、具有良好的团队合作精神和沟通能力。</t>
  </si>
  <si>
    <t>五险一金 专业培训 年终奖金 团队建设</t>
  </si>
  <si>
    <t>职责描述： 1、参与产品的设计； 2、按需求完成系统的分析与设计； 3、解决项目中遇到的技术问题； 4、参与项目的开发和调试； 5、负责产品，系统和模块的部署，优化和改善。  任职要求： 1. 本科及以上学历，计算机相关专业，2年以上工作经验； 2. 熟悉html/css, JQuery、JavaScript/Ajax等前端技术； 3. 熟悉Spring cloud、Spring MVC等开源技术框架； 4. 熟悉Mybatis,Spring Data Rest等持久化技术； 5. 对Zookeeper,Redis,kafka,Netty等相关技术具有一定的应用经验； 6. 熟悉SVN、GIT、Maven、Junit等工具； 7. 具有一定的多线程，Socket编程经验,熟悉二进制编码； 8. 具有较强的分析设计经验，能快速领悟业务需求，形成系统方案； 9. 有物联网行业开发经验更佳； 10. 具有较强的学习能力与技术钻研能力；  11. 工作认真负责，有团队合作精神，具有良好的沟通,表达能力。</t>
  </si>
  <si>
    <t>Odoo/Python开发工程师</t>
  </si>
  <si>
    <t>深圳市纳维世纪商贸有限公司</t>
  </si>
  <si>
    <t>五险一金 弹性工作 专业培训 绩效奖金 员工旅游 月休6天 下午茶 不加班</t>
  </si>
  <si>
    <t>1、 本科以上学历，具有2年以上Odoo开发工作经验，Python 程序开发经验，熟悉OpenERP(Odoo) 二次开发。 2、 熟悉mongoDB、PostgreSQL数据库，能熟练编写调试sql语句、存储过程，索引、性能优化。 3、 有丰富的ERP逻辑编码和编程，具备一定ERP系统（采购、仓库、分销、财务等）模块实施经验优先；掌握OpenERP(Odoo)相关技术。 4、 熟悉Linux操作系统，熟悉掌握Shell脚本语言。 5、 有大型网站，电子商务网站开发经验者或熟悉进销存系统开发经验优先。 6、 熟悉常用python库的使用，熟悉面向对象编程；对爬虫有一定的了解，使用过scrapy框架优先。 7、 具有良好的英文文档阅读能力，能进行一定需求分析和文档管理工作。 工作职责： 1、根据业务需求配置和自定义OpenERP，开发内部系统和新的系统模块； 2、系统文档的撰写和使用培训； 3、解决测试环境中发现的问题； 4、重构公司项目程序设计，调优性能和用户体验； 5、其他上级领导交代的其他派生性工作 员工福利 1、底薪+每月考勤绩效奖金+年终奖金+公司福利，公司对于工作表现优秀的员工，有薪资调整的空间或职位晋升的机会； 2、公司关心员工的就餐问题，在公司配备微波炉、冰箱可带饭。 3、公司为员工购买五险， 养老、医疗、工伤、生育、失业险； 4、员工依法享受国家的法定节假日； 5、国家法定节假日，端午节、中秋节等酌情给员工发放礼品； 6、定期组织国内旅游活动和员工聚餐 7、在公司连续服务满一年的员工享受带薪年假； 8、工作时间：月休6天 大小周 8小时工作时间：9:00-12:30 14:00-18:30 联系人: 徐小姐 联系电话：0755-28910783</t>
  </si>
  <si>
    <t>windows客户端开发工程师</t>
  </si>
  <si>
    <t>广州壹零软件技术有限公司</t>
  </si>
  <si>
    <t>职责 1、负责window pc客户端产品的开发； 2、对产品人员提出的需求进行快速支持； 3、分析程序代码，解决问题  任职要求 1、大专以上学历，计算机相关专业； 2、有1年以上window开发经验；熟悉Windows消息机制，精通Windows程序设计； 3、精通C/C++,熟悉TCP/IP,HTTP等网络协议； 4、熟悉mfc框架，directUI或其它第三方开源界面库 5、有脚本语言开发经验优先，熟悉javascript、lua脚本优先 6、有创造力，具备良好的沟通能力和团队合作精神。  福利待遇： 1.带薪假期：享受国家法定节假日、婚假、产假（陪）、病假、丧假、年假等； 2.五险一金：公司按国家和广州市有关规定，为正式员工购买社会保险（养老、生育、医疗、失业、重疾 ）与住房公积金； 3.薪资调整计划：公司全体员工每年均可参与公司年度固定薪资调整； 4.节日祝贺：在端午节、中秋节、春节等节日，公司向正式员工发放节日贺金或礼品； 5.带薪年假：员工每年都享有固定带薪年假； 6.员工体检：每年公司组织全体员工免费体检； 7.活动：每月组织一次文体活动； 9.公司旅游：根据公司运营情况和收益决定旅游。 8.年底有丰厚奖金</t>
  </si>
  <si>
    <t>1、本科以上学历， 2年以上PHP 开发经验；
2、精通 PHP开发，熟悉thinkphp 引擎技术、熟悉 MVC模式，了解使用过Vue，react等前端框架；
3、熟悉 memcached、redis ，掌握部分开源 PHP框架；
4、熟练掌握 Mysql数据库开发、SQL性能调优；
5、熟悉 linux系统，掌握shell 脚本；
6、具有较强的责任心、良好的沟通、学习能力和团队合作精神。</t>
  </si>
  <si>
    <t>深圳市蓝云软件有限公司</t>
  </si>
  <si>
    <t xml:space="preserve"> 岗位职责： 1、负责软件产品核心模块的设计和开发； 2、参与部分软件架构设计、界面布局设计； 3、能够独立完成研发主管/经理所分配任务； 4、基于Web，运用Java进行B/S结构的应用系统开发。  职位要求： 1、精通Java编程和J2EE架构，掌握面向对象的程序设计和软件工程开发方法； 2、熟悉JSP/Servlet，Struts，XML，HTML，Javascript，EJB，Web Service，Spring，Hibernate等技术； 3、熟练使用UML建模工具，关系数据库（SQL Server/Oracle/MySQL等）开发管理工具； 4、熟练使用 Eclipse 等 IDE 工具； 5、很强的分析和解决问题的能力，能够高质量地独立完成工作； 6、有良好的团队精神，交流与沟通能力强，能够承受一定工作压力。  如下条件优先考虑： 1、掌握JBoss，Weblogic,WebSphere等企业级应用程序服务器者； 2、熟悉项目管理理论知识，获得相关证书者； 3、有大数据量或低性能代码优化的经验者； 4、有多浏览器开发经验者。  薪酬福利： 1、提供在行业中非常具有竞争力的薪水； 2、为员工提供齐全的五险一金； 3、过节费； 4、年终奖； 5、体检； 6、旅游； 7、不定期的员工活动等丰富的福利。 蓝云十分重视员工关怀和员工职业发展，专为员工开设各类培训课程，还鼓励员工考取项目管理专业人员资格认证（PMP证书），公司报销考试费。 欢迎应聘或推荐朋友，有意者请回复最新的简历。我为大公司骄傲，中小企业为我骄傲！欢迎加入不断追求卓越的蓝云！ </t>
  </si>
  <si>
    <t xml:space="preserve">工作内容： 1.使用python &amp; shell 对Zabbix 进行2次开发。  2.使用python开发自动化运维web平台  3.主管安排的其它事务   岗位要求： 1.大学专科及以上学历，计算机相关专业, 1~2年实际开发工作经验,  2.精通Python编程,具有Python Web开发经验。  3.熟练使用zabbix,了解各模块原理与优化。  4.了解或熟悉Django、Tornado、Twisted、Flask等 Web开发框架中至少一种。  5.熟悉Linux系统的操作。  6.熟练使用Oralce,MySQL,PostgreSQL等数据库。  7.具有良好的沟通与表达能力，较强的学习能力和团队合作素质。 </t>
  </si>
  <si>
    <t>岗位职责： 1.负责公司产品的前端功能开发，包括PC、移动端、微信公众号、小程序 2.协助进行框架的搭建和优化，参与项目框架的讨论和方案的出具 3.持续优化前端体验和页面响应速度，并保证兼容性和执行效率 4.负责产品的持续迭代工作  岗位要求：  该岗位是新成立分公司研发部岗位，工作地点在坪山区，需要来公司总部面试，面试地址：深圳市福田区上梅林向福仓储大厦6楼A区。</t>
  </si>
  <si>
    <t>【岗位职责】
1、服从项目经理分配并负责银行软件项目开发；
2、能与项目组成员、业务测试人员进行有效沟通；
【职位要求】
1、本科以上学历，计算机及相关专业毕业；
2、一年以上的python软件开发经验，1年以上的金融行业软件开发经验优先；
3、 具有良好的团队合作精神；具有较强的阅读能力、写作能力和表达能力，具有良好的计划与执行能力；
4、 有对技术(如开源技术)研究感兴趣，具有清晰的逻辑思维能力和较强的学习能力；独立完成过应用系统的需求分析、概要
设计、详细设计、数据结构设计，并能充分理解和系统的整理客户需求，并根据需求进行模块化和面向对象分析设计；
5、熟悉Oracle、My SQL、DB2、Sybase等一种以上的数据库，并在该数据库下进行过应用开发；
6、熟悉Linux、AIX、Solaris、HP Unix等一种以上的UNIX操作系统，并在该系统下进行过应用开发；</t>
  </si>
  <si>
    <t>Python高级开发工程师</t>
  </si>
  <si>
    <t>软件定制开发项目主管</t>
  </si>
  <si>
    <t>上海回声网络科技有限公司</t>
  </si>
  <si>
    <t>五险一金 出国机会 弹性工作 年终奖金 绩效奖金 股票期权 定期体检 专业培训 员工旅游</t>
  </si>
  <si>
    <t xml:space="preserve">工作职责： 1、 负责公司相关产品系统的开发和优化工作。 2、主动发现并提出项目中出现的各种问题，积极推进项目进度。 3、本岗位隶属于彩虹鱼集团/彩虹鱼股份下属：上海彩虹鱼海洋环境科技服务有限公司 4、本岗位工作地址为：上海市徐汇区虹桥路777号19楼 5、具体薪酬面议  职位要求： 1、本科以上学历，2年以上 Python 开发相关工作经验  2、熟练使用 Python，有 Django/Flask/Tornado  3、熟悉Linux、网络编程、nosql数据库及常见关系型数据库系统；  4、了解 java/C++/JavaScript 者优先  5、熟悉SVN、 Git 版本控制工具 </t>
  </si>
  <si>
    <t>天津高数科技有限公司</t>
  </si>
  <si>
    <t>做五休二 周末双休 带薪年假 五险一金 加班补贴 节日福利 员工旅游 绩效奖金</t>
  </si>
  <si>
    <t>1、售前支持：陪同销售与客户洽谈网站、商城、小程序、CRM、OA等软件定制开发项目。 2、线索跟进：跟进项目线索，深度挖掘客户需求，确定开发成本与周期，为客户制作开发方案。 3、项目推进：制定项目计划与流程，协调项目实施与验收，推进项目顺利交付。 4、跟踪重点客户对软件的使用状况及改进要求，巩固长期客户关系。 5、协助上级进行团队管理，分享自己的知识和经验，与团队共同成长。  任职要求： 1、大专及以上学历，计算机相关专业，1年以上项目管理或售前支持经验； 2、熟悉PHP、JavaScript、Html等开发技术，对MYSQL、SQL server或Oracle数据库有一定了解； 3、有良好的计划和执行能力，有责任心，有团队精神； 4、有编程经验者优先； 5、有定制软件销售经验者优先。</t>
  </si>
  <si>
    <t xml:space="preserve">1、使用php语言开发互联网应用程序使用php语言开发互联网应用程序 2、熟悉django 3、熟练掌握HTML5、CSS3、JavaScript开发 4、熟悉LINUX操作系统、MySQL、Redis、Nginx 5、有良好的沟通和学习能力，对工作积极严谨踏实，抗压能力强。  </t>
  </si>
  <si>
    <t>上海正受信息科技有限公司</t>
  </si>
  <si>
    <t>职位描述:
1、负责公司产品的服务端/前端研发；
2、深入发掘和分析业务需求，撰写技术方案和系统设计；
3、根据产品需求，进行系统设计和编码；
4、持续对系统架构进行改造和优化；
职位要求:
1、三年以上开发经验，一年以上的Python开发经验；
2、具备良好的基本功，熟练使用基本的数据结构和算法，深入理解多线程、Socket等相关技术；
3、具备良好的编码习惯，结构清晰，命名规范，逻辑性强，代码冗余率低；
4、熟练掌握Django, Tornado，Sqlalchemy，Celery等主流框架，深入理解框架实现原理及特性；熟练使用python的常用库
5、熟悉Python的高级特性，深入理解各种设计模式和应用场景。
6、有大规模分布式系统的开发和高可用相关的实践经验者，具备设计复杂系统的能力；
7、熟练掌握MySQL数据库，具备MySQL索引优化、查询优化的能力；
8、熟练掌握一种以上非关系型数据库，如Redis, Cassandra，理解其使用场景及限制；
9、熟悉分布式系统（可选），熟练掌握一种以上服务框架和消息中间件，了解其实现原理；
10、熟悉Internet常用协议，如HTTP、TCP/IP、熟悉RESTful规范；
11、有以下经验者优先：
① 具有golang/Django实际工作经验；
② 具有快销品/供应链业务流程经验；
③ 英语流利，听说读写能力突出</t>
  </si>
  <si>
    <t>英文SEO海外推广 英文网络营销 优化推广</t>
  </si>
  <si>
    <t>广州外宝电子商务有限公司</t>
  </si>
  <si>
    <t>五险一金 餐饮补贴 全勤奖</t>
  </si>
  <si>
    <t>Java开发工程师(ERP事业部）</t>
  </si>
  <si>
    <t>1. 全面负责公司网站SEO，根据公司的战略发展，制定全面的搜索引擎优化策略，对SEO效果负责； 2. 熟练掌握软文、交换链接、邮件推广、SNS推广、论坛推广及其它特殊的推广方式； 3. 负责网站流量数据监控和数据统计，对网站进行持续分析和改进； 4. 负责网站关键词优化、页面结构调整和外链建设，提高网站流量和转化率； 5. 熟悉Google Analytics数据分析，善于长尾关键词挖掘，完善网站内部链接，提升网站搜索引擎友好度； 6. 监控和研究竞争对手及其他网站相关做法，并围绕优化提出合理的网站调整建议； 7. 熟知HTML页面语言，不需要懂得编程，能懂更佳。  任职资格: 1. 熟悉英文网站seo优化，了解sem，熟悉网络营销； 2. 熟练掌握软文、交换链接、邮件推广、SNS推广、论坛推广及其它特殊的推广方式； 3. 精通Google优化seo的原理和策略，熟悉各大搜索引擎的搜索排名技术，有丰富的实际操作经验； 4. 熟知HTM、JavaScript脚本语言，不需要懂得程序，也不需进行程序开发； 5. 有较强的解决问题和人际沟通能力、良好的团队合作精神，善于自我激励； 6. 对新技术有快速的学习能力，能持续关注搜索引擎的发展，了解其最新动向； 7. 具有站点优化成功案例者优先考虑；  【福利待遇】 1、工资结构：底薪+极具竞争力的提成体系+个人/团队PK奖励奖金 2、社会保障：购买社会保险（养老、生育、工伤、失业、医疗保险）和 公积金 3、餐费补贴：公司按出勤天数发放午餐补贴10元/天 4、全勤奖励：公司设员工全勤奖每月100元 5、晋升机制：完善的晋升考核奖励机制，管理岗位晋升 及专业技能纵深 双向发展通道 6、培训体系：公司为新员工提供入职培训及专业培训，入职引导人一对一帮带；不同级别及不同岗位均有相应专业及管理培训，不断提高员工的综合能力。 7、员工生活：通过业绩回报获取团建基金，丰富多彩的户外活动、旅游、聚餐、拓展等 8、假期福利：国家法定节假日 及带薪病假、婚假、产假、生育津贴、丧假等。 9、人文关怀：停不下的糖果小点心，为你的工作加些甜 10、年度调薪：每年有1次调薪机会 11、试用期：1-3个月，我们给予新人莫大的认可与鼓励，以能力和结果为导向，帮助你提前达成目标，提前转正。  HR联系渠道 ：手机/微信（同号）：杨小姐18578608256 邮箱：hr03@yyw.com 地址和乘车线路如下： 【办公地址】广州市荔湾区逢源路128号金升大厦8层803室 【乘公交】 1、直达金升大厦：乘坐55路、61路、74路、226路、541路至“市三宫站”即到金升大厦 2、到恒宝广场：乘坐55路、2路、3路、6路、15路、61路、82路、530路到“长寿西路站”，骑单车3分钟/步行6分钟 到金升大厦 3、到泮塘总站：乘坐2路、66路到“泮塘总站”，步行2分钟 到金升大厦 【乘地铁】 1、地铁1号线“长寿路站”出B口，骑单车3分钟/步行6分钟 到金升大厦 2、地铁6号线“如意坊站”出B口，骑单车10分钟 到金升大厦 3、地铁5号线“中山八站”出A口，骑单车6分钟 到金升大厦 4、在建地铁8号线“华林寺站“，骑单车5分钟/步行10分钟 到金升大厦 5、在建地铁13号线“彩虹桥站”，骑单车15分钟 到金升大厦</t>
  </si>
  <si>
    <t>从事ERP产品开发，需2年以上开发经验  岗位要求： 1. 计算机专业、数学专业或管理专业本科以上学历； 2.熟悉ORACLE,SQLSERVER,MYSQL等主流数据库； 3.熟练使用JAVA语言，JAVA基础扎实； 4.熟悉ERP的基本知识，有财务模块或对SAP有一定研究者优先； 5.喜爱开发、善于专研，能够主动获取新知，具有较好团队合作精神； 6.工作地点在上海、不用出差。</t>
  </si>
  <si>
    <t>中包物联网科技（北京）有限公司</t>
  </si>
  <si>
    <t>iOS工程师</t>
  </si>
  <si>
    <t>中安华邦安全生产技术研究院</t>
  </si>
  <si>
    <t xml:space="preserve"> 岗位职责：  1、设计和建立物联网云平台和数据设施；  2、优化大数据处理算法及数据库性能，实现大数据的数据挖掘及AI算法；  3、搭建系统开发环境，完成系统框架和核心代码的实现，负责解决开发过程中的技术问题；  4、同业务分析师和算法工程师协作，完成产品化落地；  5、参与软件工程文档、产品文档编写，满足质量要求；  6、做好模块集成、单元测试、模块测试及确认工作； 7、解决工程项目中遇到的问题，进行系统功能优化，安全等保证系统安全、稳定和快速运行；    任职要求： 1、全日制相关专业本科及以上学历，2年及以上相关工作经验；  2、掌握常见的Python框架，熟悉Flask、Numpy、Pandas  3、精通MySQL，熟悉关系型数据库，懂数据库配置、查询优化者优先；  4、熟练掌握Pycharm、SVN等常见工具；  4、熟悉Socket编程、HTTP、TCP协议等，有网络开发经验；  5、熟悉大数据量、高并发、高性能系统优化者优先；  6、熟悉XML、JSON、protobuf等数据封装方式  7、熟悉Linux常用命令，能独立完成Linux环境的搭建及应用的部署，熟悉Web容器性能调优，根据日志跟踪并定位问题。  8、能承受一定的工作压力，有责任心和上进心，能通过持续学习和完善自身，自信、有担当、执行力强、乐于分享;  9、有物联网、车联网、云计算项目开发经验者优先；</t>
  </si>
  <si>
    <t>五险一金 员工旅游 年终奖金 绩效奖金 专业培训 股票期权</t>
  </si>
  <si>
    <t>岗位职责： 1、负责公司iOS客户端项目业务开发，能独立、高效地完成功能模块开发； 2、负责iOS客户端移动框架设计与开发；能够独立搭建软件框架方案； 负责产品的需求分析、设计、实现、测试、集成以及维护；负责多渠道打包发布并了解分发渠道审核要求； 3、负责iOS平台下的APP开发工作，负责相关方案及技术文档编写，参与相关技术的储备； 4、积极、认真地根据测试人员提出的问题对程序进行修改，确保产品质量； 5、有Web开发经验或移动端视频类app开发的优先；  任职要求: 1、具有扎实的Objective-C/Swift语言基础，熟练掌握Cocoa Touch、UIKit框架；熟悉Mac OS X，XCode和iOS SDK开发环境，熟悉iPhone UI框架； 2、熟悉Http、Tcp等网络协议，掌握JSON解析、熟练使用SQLite； 3、2年以上iOS平台开发经验；熟悉iOS相关开发、调试、优化工具、打包流程； 4、 理解并熟练Autolayout/StoryBoard，网络相关技术； 5、熟练使用常用第三方库，并对其源码有一定理解;熟悉常用设计模式，有良好的编码习惯；了解hybrid APP, javascript, html5； 6、具备独立完成项目开发的能力；有过视频类应用开发者优先。</t>
  </si>
  <si>
    <t>Python/Odoo开发工程师</t>
  </si>
  <si>
    <t>上海美问信息科技有限公司</t>
  </si>
  <si>
    <t>0.6-1.6万/月</t>
  </si>
  <si>
    <t>员工旅游 五险一金 弹性工作</t>
  </si>
  <si>
    <t>职位描述： 1. 负责公司Odoo平台的维护及二次开发、参与数据处理平台等系统的设计与开发，相关算法研发和优化。 2. 参与应用设计与方案讨论。 3. 负责实现软件、应用程序代码，建立和完善开发文档。 4. 协助对所开发的功能进行测试，协助产品部署。  任职要求： 1. 熟练掌握Python的使用，有一年以上python web开发经验。 2. 至少会使用一种数据库技术，如Oracle、SQL Sever、Mysql、PostgreSQL等。 3. 熟悉Bootstrap、Node.js、.NET、Linux Shell优先。 4. 掌握Odoo相关技术，能熟练的对Odoo/OpenERP进行二次开发的优先； 5. 有良好的编程习惯，沟通能力强，能够独自编写技术文档。 6. 具备较好的学习能力、问题分析能力，可以独立调试解决问题。 7. 良好的沟通能力和协调能力，有团队合作精神。习惯查阅英文资料，如各类官方文档，各类开源代码等；热爱互联网和新技术，具有极强的快速学习能力。</t>
  </si>
  <si>
    <t>广州大鼎科技有限公司</t>
  </si>
  <si>
    <t>上海航动科技有限公司</t>
  </si>
  <si>
    <t>餐饮补贴 交通补贴 绩效奖金 年终奖金 专业培训</t>
  </si>
  <si>
    <t>1、参与公司产品、系统平台的需求分析与设计，撰写相关的技术文档； 2、负责公司产品的开发工作，如PC、app、小程序的后台开发； 3、负责产品代码的开发与维护，按计划完成功能模块的开发； 4、配合前端工程师完成开发工作。 我们希望您： 1、3年以上PHP开发经验，熟悉Thinkphp3.2/5.0 的优先，有支付接口开发经验者优先； 2、熟悉MySQL等数据库设计开发、SQL性能调优； 3、熟悉Linux/Unix，在其上有丰富的开发经验； 4、有一定的系统架构设计能力，能设计及编写良好的接口规范； 5、具备优秀的编程能力，熟悉HTTP/HTTPS等协议，熟练掌握常用的数据结构和算法； 6、熟练掌握JQuery、XML、HTML、CSS、Javascript、AJAX、JSON等web页面技术； 7、深入了解缓存的作用，能合理使用缓存，有Memcached、Redis使用经验； 8、有很强的发现问题、分析问题和解决问题的能力； 9、善于沟通和逻辑表达，良好的团队合作精神和积极主动的沟通意识。 10、熟练应用svn/git进行协作开发优先。</t>
  </si>
  <si>
    <t>做五休二 周末双休 带薪年假 五险一金 绩效奖金 全勤奖 节日福利 专业培训 通讯补贴 高温补贴</t>
  </si>
  <si>
    <t>1、主要负责对公司开发完成的平台、系统或者产品进行日常功能性维护； 2、负责对业务部门进行相关系统使用培训，业务部门提供日常使用的技术支持； 3、了解数据库，java开发，熟悉linux； 4、辅助监控系统，进行性能优化以及部分开发工作； 任职要求： 1、精通JAVA，熟悉Jave多线程，SOCKET等； 2、熟悉Spring/SpringMVC/MyBatis/easyui/netty等主流开发框架； 3、熟悉spring boot，spring cloud  微服务框架； 4、熟悉Oracle, Redis, MySQL等主流数据库中的至少一种； 5、熟悉Tomcat/weblogicinx等应用服务器中的至少一种； 6、熟悉设计模式并能运用至项目； 7、熟悉消息队列，缓存等相关技术并应用； 8、有较强的学习能力及分析、解决问题的能力，有良好的工作主动性与责任心；</t>
  </si>
  <si>
    <t>五险一金 周末双休 专业培训 节日福利 年终奖金</t>
  </si>
  <si>
    <t>该岗位为外派岗位，外派地点：上海浦东软件园 1）负责研发和维护公司内部的信息安全平台，检测、监控、阻断系统或其他全自动化工具； 2）负责安全开源系统的选型、定制开发和维护推广。  要求： 1）1年以上python全栈开发工作经验； 2）熟悉各种开源安全工具和组件，熟读过源码，具有研究和应用能力； 3）github上有开源安全产品或有互联网项目背景优先考虑。</t>
  </si>
  <si>
    <t>康佳集团股份有限公司</t>
  </si>
  <si>
    <t>家具/家电/玩具/礼品 通信/电信/网络设备</t>
  </si>
  <si>
    <t>岗位职责： 1.按项目经理要求和UI设计师设计的UI进行前端程序的开发. 2.负责与开发人员配合完成项目前端程序设计和开发； 3.参与项目前端的优化,能够快速理解业务需求； 4.分享前端设计开发经验、推动提升团队的前端能力； 5.能顺应团队整体规划，积极展开工作，责任心强； 6.能听从上级领导的工作安排，有高尚的职业操手，有奉献精神，有集体荣誉感。  岗位要求： 1、精通Web前端开发实践经验；3年以上前端开发经验 ； 2、精通(X)HTML、JavaScript编程； 3、精通AJAX/HTML5/CSS等前端开发技术； 4、熟练掌握W3C标准、HTML5、CSS3；熟练掌握不同浏览器之间的兼容技术； 5、至少掌握Jquery、vue、AngularJS、Bootstrap、requireJS、SeaJS等其中三种前端框架； 6、至少熟悉JSP/CGI/python/php/nodejs或一种其他类似后台技术，对前后端联合开发的技术原理有全面认识； 7、对DNS/HTTP和相关的其他底层网络协议有比较全面的了解； 8、熟悉webpack等前端构建框架。</t>
  </si>
  <si>
    <t>Python数据处理开发工程师</t>
  </si>
  <si>
    <t>广州算易软件科技有限公司</t>
  </si>
  <si>
    <t>五险一金 员工旅游 年终奖金 项目奖金</t>
  </si>
  <si>
    <t>岗位职责：
1、参与文本数据处理，数据格式化，数据清洗等;
2、根据数据需求，完成数据添加。
任职要求:
1、本科以上学历，计算机相关专业，优秀实习生也可考虑；
2、精通Python语言，熟悉数据处理；
3、熟悉Pandas、Excel的使用；
4、做事积极主动，具备良好的代码风格和学习能力，团队合作精神;
5、熟悉elasticsearch优先考虑。</t>
  </si>
  <si>
    <t>Web前端开发工程师 (职位编号：01)</t>
  </si>
  <si>
    <t>上海友尊文化传播有限公司</t>
  </si>
  <si>
    <t>五险一金 补充医疗保险 员工旅游 弹性工作 绩效奖金 年终奖金 定期体检</t>
  </si>
  <si>
    <t>1.熟练掌握HTML，CSS，JAVASCRIPT，JQUERY 2.会SASS优先 3.会Webpack优先 4.有一定自主学习能力，能够自主解决问题 5.需要有良好的沟通能力，踏实肯干，能够吃苦耐劳 6.2年工作经验以上，能力突出者另谈</t>
  </si>
  <si>
    <t>深圳市掌世界网络科技有限公司</t>
  </si>
  <si>
    <t>岗位职责： 1、游戏平台开发、系统开发； 2、独立发布、部署服务器环境； 3、配合其他部门完成相关游戏测试及接入、上线部署； 4、参与技术难题攻关、组织技术积累等工作。  任职要求： 1、计算机及相关专业，本科以上学历，2年以上相关工作经验，英语四级以上水平，有完整项目经验，能够看懂英文技术文档； 2、承担web后端的开发工作。开发和维护公司各个产品的后台，主要编程语言是python； 3、深刻理解数据结构、算法、通信协议； 4、海量用户偏好数据处理和统一部署，发布，监控系统维护； 5、具有良好的敬业精神和团队协作能力，以及较好的沟通表达能力。</t>
  </si>
  <si>
    <t>上海仪电科学仪器股份有限公司</t>
  </si>
  <si>
    <t>Python全栈开发</t>
  </si>
  <si>
    <t>广东中粤电力科技有限公司</t>
  </si>
  <si>
    <t>五险一金 免费班车 餐饮补贴 绩效奖金 定期体检</t>
  </si>
  <si>
    <t>1. 负责核心模块的设计、编码； 2. 负责撰写所属模块开发文档； 3. 系统性能优化以及数据库优化； 4. 协同完成网站产品的技术架构设计  5. 负责移动端App和后台业务的联调 岗位要求： 1、本科及以上学历，2年以上的PHP开发经验，具有面向对象方面的知识。 2、精通PHP，熟悉HTTP协议及W3C相关规范，熟悉Javascript、JQuery、AJAX等技术； 3、熟悉MVC开发模式以及PHP常用框架； 4、熟悉php + MySql数据库开发，具备MySQL索引优化、查询优化和存储优化经验，具备PHP缓存技术、静态化设计方面的经验者优先； 5、熟悉Linux和winServer服务器部署和应用，了解Apache、Ngnix架构，有大规模部署应用经验者优先；  6、具备良好的编码习惯和撰写文档习惯，良好的团队协作能力。  工资：基薪+项目奖金</t>
  </si>
  <si>
    <t>工作职责： 1.负责Python web全栈开发，同时负责前端和后台开发 2.利用多种技能独立完成web应用软件开发  任职资格： 1.本科以上学历，计算机、软件工程、自动化等相关专业毕业； 2.具备Python开发经验1年以上； 3.熟悉Python语言，至少熟悉一种框架，如Flask、Django等； 4.熟悉前端的基本调试工具，并熟练掌握HTML5、CSS3、jQuery、Ajax等Web前端技术； 5.熟悉前端开发的开源工具包Bootstrap，有响应式页面开发经验者优先； 6.熟悉MariaDB（MySQL）、Oracle或其他任何一种关系型数据库管理系统（RDBMS）； 7.了解MongoDB； 8.具有良好的代码习惯，结构清晰，命名规范，逻辑性强； 9.思路清晰开阔，能够独立分析解决问题; 10.学习能力强，技术视野广阔，乐于不断学习新知识； 11.有良好的团队精神和与客户的沟通能力； 12.具有并行计算编程能力者优先。</t>
  </si>
  <si>
    <t>上海软中信息技术有限公司</t>
  </si>
  <si>
    <t>8-9千/月</t>
  </si>
  <si>
    <t xml:space="preserve">1、本科及以上学历，计算机软件和信息工程相关专业； 2、具有2年以上Java、J2EE、XML等开发经验，熟悉应用软件产品的研发流程，具有深刻的理解和实践经验； 3、熟悉Windows、Linux操作系统，有Oracle及SQL Server数据库应用经验； 4、良好的职业素养，有较强的学习能力； 5、具有良好的表达及沟通能力； 6、具有一定的软件设计、数据库设计和文档编写能力； 7、熟悉软件架构设计者优先。  上班地址：宝山区  </t>
  </si>
  <si>
    <t>Cocos Creator开发工程师</t>
  </si>
  <si>
    <t>深圳市来宝互娱科技有限公司</t>
  </si>
  <si>
    <t>健康160（原就医160）</t>
  </si>
  <si>
    <t>五险一金 带薪年假 节日福利 绩效奖金 周末双休 弹性工作 餐饮补贴 交通补贴 定期体检</t>
  </si>
  <si>
    <t>职位描述： 1.基于CocosCreator进行HTML5游戏的设计、开发、部署和运维工作； 2.与产品策划、美术人员共同讨论开发需求及设计游戏实现细节； 3.参与技术难题攻关、组织技术积累等工作。  任职要求： 1.有游戏开发经验，熟悉Cocos2d-js、Egret（白鹭引擎）等，有上线游戏或小程序开发经验可优先； 2.熟悉HTML5及其相关标准，编写符合最新规范的代码； 3.了解基础网络通讯协议原理和机制，对WebSocket有一定的了解； 4.熟悉各种浏览器的兼容性调试； 5.熟悉 JavaScript/TypeScript语言，良好的OOP编程思想； 6.具有良好的学习能力和自我攻克难题的能力； 7.具备良好的沟通合作技巧，较强的责任心及团队合作精神</t>
  </si>
  <si>
    <t>节日福利 专业培训 上市企业 五险一金 弹性工作</t>
  </si>
  <si>
    <t>广州致远互联软件有限公司</t>
  </si>
  <si>
    <t>1、对高并发、大数据处理有相关经验优先；； 2、擅长PHP开发，熟悉面向对象开发，可独立进行模块开发、代码重构； 3、熟练掌握php语言，掌握ajax，javascript，css，html，xml等基础网页技术； 3、熟悉Linux，熟悉服务器安装配置； 4、熟悉JavaScript、CSS，熟悉jQuery优先； 5、熟悉MySQL数据库开发，熟悉Redis、Mongodb，懂得数据库基本优化经验者优先； 6、品格端正，有强烈求知欲和工作责任感，能承受一定的工作压力，有团队合作精神； 7、有团队精神，能够主动和队友沟通、分享；  岗位职责： 1、负责PHP网站程序的开发与维护，完成网站以及需求功能构建； 2、负责后台程序的技术支持和维护工作，保证后台正常运营； 3、根据产品需求，完成公司网站/平台系统/模块的技术设计和编码实现； 4、根据运营反馈/需求，负责网站的运行调整优化升级工作（性能/安全/SEO优化）； 5、预研先进新技术，转化到产品功能中； 6、有大型商城项目经验者优先；</t>
  </si>
  <si>
    <t>五险一金 员工旅游 交通补贴 绩效奖金 定期体检 餐饮补贴 通讯补贴 专业培训 年终奖金 弹性工作</t>
  </si>
  <si>
    <t>职位要求 1.直接或间接采集客户要求，完成需求规格说明和概要设计文档的编写工作； 2.根据设计文档完成代码编写工作； 3.配合项目经理完成设计细节沟通，促进项目验收。 薪酬模型 基本底薪+项目提成，年薪可达10-20万。 任职要求 1.大学本科或以上学历，计算机软件相关专业； 2.2年以上Java开发经验； 3.熟悉BS结构开发（jsp,taglib,js,css,ajax,spring,hibernate）； 4.熟悉Oracle、SQLServer、MySQL数据库； 5.熟悉使用CVS、SVN等版本管理工具； 6.有较强的技术文档阅读及编写能力； 7.具备较强的口头表达能力和良好的理解能力； 8.具备强烈的责任心和敬业精神，能够承受较大工作。</t>
  </si>
  <si>
    <t>中国仪器网</t>
  </si>
  <si>
    <t>五险一金 补充医疗保险 餐饮补贴</t>
  </si>
  <si>
    <t>中国仪器网（www.yiqi.com）是仪器行业的垂直门户网站，定位中国专业的科学仪器门户网站，致力为仪器行业提供专业化的信息服务和网络应用技术的服务。 *** 公司是自建b2b和b2c网站，需要不断地更新，优化网站。因此可以为您提供长期稳定的工作。 入职壹周内签劳动合同，希望你能在稳定的工作环境下，发挥你优势！  岗位职责 1、与设计师协作，根据设计完成Web页面制作；配合后台开发人员实现产品交互界面； 2、针对UI设计图能够进行切图，编写CSS规范，并形成CSS基础框架； 3、负责网站交互方面的开发维护； 4、负责改进产品的用户体验，优化前端代码； 5、能够理解后端架构，与后端工程师配合，为项目提供最优化的技术解决方案；和UI设计并进行分析，优化前端用户操作体验。  职位要求： 1、精通跨浏览器的Web前端开发，2年以上前端开发工作经验； 1、精通HTML5/CSS3等相关技术，熟悉W3C标准； 2、精通JavaScript、Ajax、DOM等前端技术，掌握面向对象编程思想; 3、熟悉使用当下流行的前端框架; 4、注重客户体验，热爱新技术的学习和研究，较好的沟通能力; 5、熟悉bootstrap， jQuery，Vue.js，React， Node.js 者优先; 6、有UI设计和大中型项目实际运用经验更佳。</t>
  </si>
  <si>
    <t>太力信息产业股份有限公司</t>
  </si>
  <si>
    <t>本科及以上学历，有1-3年互联网公司客户端开发经验，优秀者可放宽； - 精通 HTML/CSS 等相关技术，熟悉 HTML5、CSS3 更好； - 精通 JavaScript/AJAX 等技术，熟悉 jQuery 更好，精通响应式网页编程； - 代码质量和可读性良好，在工程设计方面有一定经验； - 有过硬的技术，有扎实的编程、算法和计算机专业基本功； - 较好的学习能力，良好的沟通能力，好的团队协作者； - 有创业精神：自我驱动，目标导向，善于发现问题解决问题，对工作目标言出必行，喜欢创业性质的工作。  职能类别：Web前端开发</t>
  </si>
  <si>
    <t>百丽集团体育事业总部</t>
  </si>
  <si>
    <t>批发/零售 服装/纺织/皮革</t>
  </si>
  <si>
    <t>五险一金 交通补贴 专业培训 绩效奖金 年终奖金 弹性工作</t>
  </si>
  <si>
    <t xml:space="preserve">岗位职责： 1、负责集团零售业务、BI报表、人事管理等Web系统的前后台开发 2、负责微信公众号及管理后台的设计与开发 3、负责公司大数据方向的调研  职位要求： 1、全日制本科（一本大学）及以上学历，计算机相关专业，2年相关开发经验 2、实习生、应届生：要求985/211 2、熟练掌握目前流行开发框架(spring/springmvc/Mybatis（Hibernate）），并且对其核心思想、实现原理有一定认知； 3、对面向对象的软件开发思想有清晰的认识、熟悉掌握常用的设计模式； 4、熟悉Oracle Or Mysql数据库的底层设计开发，熟练编写sql语句； 5、了解并使用过主流的前端开发技术。(比如：EasyUI,bootstrap)； 6、有较强的沟通和解决问题能力，有钻研新技术的热情和能力；  </t>
  </si>
  <si>
    <t>JAVA开发工程师（中级）</t>
  </si>
  <si>
    <t>广州穗域网络科技有限公司</t>
  </si>
  <si>
    <t>周末双休 带薪年假 五险一金 高温补贴 节日福利 每周下午茶</t>
  </si>
  <si>
    <t xml:space="preserve">1、参与项目的需求分析， 独立进行针对项目需求的功能开发和优化； 2、负责网站的架构设计、核心代码的编写及后台服务程序的研发和编写； 3、负责网站后台程序开发（PHP+MySQL+Apache）、维护及升级工作； 4、对Opencart等进行二次开发; 5、能够独立完成网站系统的各模块开发工作； 6、会编写HTML 页面者优先考虑。  福利待遇： 1、工作时间：五天工作制，周末双休；上班时间：9：30-18：30 2、假期福利：享受香港法定节假日休假以及12天/年的带薪假期； 3、社会保障：购买社会保险（养老、生育、工伤、失业、医疗保险）和 公积金； 4、工作环境：办公环境干净舒适、工作气氛轻松愉快； 5、员工生活：定期开展旅游、聚餐等公司活动，停不下的糖果小点心，为你的工作加些甜； 6、培训体系：公司为新员工提供一对一专人培训； 7、年度调薪：每年有1次调薪机会； 8、绩效奖金：按照团队表现发放绩效奖金以及年终奖。 </t>
  </si>
  <si>
    <t>游戏开发工程师（cocos）</t>
  </si>
  <si>
    <t>广州快鱼文化传媒有限公司</t>
  </si>
  <si>
    <t>岗位职责: 1. 负责公司小游戏产品架构设计； 2. 负责公司小游戏产品功能模块的设计及开发； 3. 负责公司小游戏产品后续版本的开发和调优；  岗位要求: 1. 本科以上学历，2年以上移动游戏或H5游戏相关开发工作经验； 2. 熟悉Cocos Creator、Layabox或者Egret（白鹭） 游戏引擎，熟悉常用的游戏性能优化方案； 3. 熟悉 JavaScript、HTTP 、websocket等 知识点； 4. 熟悉常用数据结构和算法，设计模式； 5. 有小游戏开发经验者优先； 6. 熟悉各第三方sdk接入，熟悉android或ios原生sdk接入经验者优先 7. 了解各种前端框架并有相关经验者优先； 8. 良好的分析解决问题能力与沟通协作能力。  我们能够提供： 1、【社会保险】：公司统一购买社保五险一金（养老保险、工伤保险、失业保险、医疗保险、生育保险、公积金）； 2、【发展空间】：公司拥有良好的技能培训、晋升机制和人性化的管理；对表现优秀的员工，公司将予以晋升；或经申请，可调动至其他工感兴趣的岗位； 3、【法定假期】：享有国家法定节假日，包括：年假、婚假、产假期,带薪年假等福利 4、【吃货专属】：每周别致下午茶、每月聚餐、破蛋日福利 5、【办公环境】：办公环境舒适、优美，交通便利。  这里有属于你的天地和有大家庭般的温暖， 快鱼文化传媒有限公司 期待你的加入~</t>
  </si>
  <si>
    <t>微信开发/PHP网站开发</t>
  </si>
  <si>
    <t>广州领客信息科技有限公司</t>
  </si>
  <si>
    <t>五险一金 员工旅游 股票期权 年终奖金 绩效奖金 弹性工作</t>
  </si>
  <si>
    <t>我们倡导“简单做人、用心做事、创意管理”团队理念， 不会对团队成员有太多的束缚，这里是一个轻松、愉快、激情四射的工作氛围，鼓励所有成员去寻找灵感，发现生活当中的真、善、美，发挥每一个人的创意，感受生活的意义和价值。  职责： 1、后端商城系统项目的设计/开发/维护； 3、根据产品、运营、推广需求，进行系统和移动端商城的设计和开发； 4、负责开发设计项目新功能，协同完成项目升级工作;  要求： 1、1年以上在职开发经验（有微信开发经验优先）。 2、熟悉ThinkPHP框架，能独立承担项目模块开发任务。 3、熟悉相关Web开发技术、熟悉HTML、XML、JavaScript、 DHTML、CSS、Ajax、josn等技术。 4、有良好的编码习惯和技术文档编写能力。 5、熟悉MYSQL，精通MYSQL数据库的优化技术者优先。  福利待遇： 1、月薪+全勤奖+奖金+餐补+年终 2、完善培训=专业入职培训+实用在职培训+系统阶段性培训 3、员工关怀：过节礼品、生日礼物、结婚礼物等。公司内部冰箱、微波炉、功夫茶具等齐全，为员工营造良好的工作空间。 4、活动：公司年度旅游、销售部门每月度一次旅游（文娱、爬山、野外扩展活动、省内游）、每月部门聚餐。  公司附近交通： 地铁：4号线车陂站B出口 公交：天朗明居BRT站  公司网站：http://www.vslai.com 每个人内心深处，渴望实现自我，只要您选对平台，坚持下去，结果会告诉您，付出都能得到回报！ 我们，年轻，有活力，为实现目标永远前进！ 我们，亲如一家，您将找到勇往直前的伙伴！广州领客期待您的加入，与我们一路同行，同享梦想！</t>
  </si>
  <si>
    <t>Python 爬虫工程师</t>
  </si>
  <si>
    <t>H5开发工程师（游戏）</t>
  </si>
  <si>
    <t>慧科讯业（北京）网络科技有限公司</t>
  </si>
  <si>
    <t>周末双休 带薪年假 五险一金 专业培训 节日福利</t>
  </si>
  <si>
    <t>工作职责： 1.   独立或者和不同地区的工程师共同完成爬虫的开发，维护 2.   爬虫框架及数据库的维护  职位要求： 1.   计算机或信息技术相关专业，本科或者以上学历，四级以上英语水平，良好的英语阅读能力 2.   1年以上Python爬虫开发经验, 有框架使用/搭建经验优先 3.   熟练掌握数据库的相关操作 （NoSQL or MySQL） 4.   有android逆向经验，或有过android/java开发经验者优先 5.   优秀的分析问题、解决问题和快速学习能力，对解决具有挑战性的问题充满激情，对相关研究领域具备较强的兴趣 6.   善于沟通表达，具备良好的团队协作能力；性格乐观开朗，富于激情和创造力 7.  优秀应届毕业生也可。</t>
  </si>
  <si>
    <t>1、负责公司移动端H5游产品的客户端开发工作； 2、负责利用H5相关技术实现各类移动端平台游戏的适配研发； 3、持续优化产品性能、游戏逻辑跟用户体验。 4、有h5游戏开发工作经验，有开发过egret、laya、cocos creator； 5、熟悉原生javascript编程，熟悉js动画效果实现，熟悉面向对象编程开发经验； 6、熟悉游戏开发常用算法； 7、有手游开发经验，会打包IOS者优先。</t>
  </si>
  <si>
    <t>JAVA开发</t>
  </si>
  <si>
    <t>五险一金 年终奖金 股票期权 周末双休 绩效奖金</t>
  </si>
  <si>
    <t>岗位职责 1、根据开发流程要求，进行特定产品或模块开发任务（需求分析、设计、编码、测试、发布实施及维护），保证产品按时、保质的输出 2、根据产品开发进度，按时按量保质完成项目编码，并根据需要及时修改、完善模块功能 3、对所承担的开发工作独立进行单元测试；分析、处理系统级的故障和问题 4、公司现有的软件系统程序的维护与完善 5、负责用户体验优化，包括但不限于：业务流程、交互、性能、安全等 6、通过工具与组件的开发与持续优化，提升团队工作效率  任职要求： 1、熟练掌握至少一套主流java web开发框架，如struts + spring + hibernate 或 spring MVC+spring+mybatis等； 2、熟练使用JS、JQuery、easyui、Bootstrap等页面开发相关技术； 3、熟练掌握Oracle、Mysql等数据库开发； 4、具有基于mybatis开发经验者优先； 5、需要1-3年开发经验. 6、具有较强的服务意识，以及良好的沟通能力和团队精神。</t>
  </si>
  <si>
    <t>上海领大软件有限公司</t>
  </si>
  <si>
    <t>1、本科或以上学历。  2、3年以上后台开发经验，有微信公众号或小程序开发经验。  3、具备大型网站组件的设计和开发能力，有大并发门户，论坛，在线商城开发经验者优先。  4、熟练使用laravel或ThinkPHP框架。能独立承担项目功能模块设计和开发任务。  5、熟悉Linux+nginx+php+mysql相关知识,熟练应用服务器配置优先。  6、熟练运用redis、memcache等缓存技术优先。  7、熟悉相关Web开发技术、熟练使用JavaScript、jQuery、HTML、CSS等WEB技术。  8、深入理解html5开发。  9、有良好的编码习惯和技术文档编写能力。  10、对先进的技术和工具有深入了解，有对新技术学习的渴望。  11、具有良好的沟通、理解及逻辑分析能力、编程及学习能力强。有责任心、有良好的团队合作能力和敬业精神。</t>
  </si>
  <si>
    <t>python培训讲师</t>
  </si>
  <si>
    <t>深圳市智羽信息科技有限公司</t>
  </si>
  <si>
    <t>1、负责为学校/教育局等借助公司平台提供Python培训、协助产品的宣讲或介绍； 2、根据公司提供的相关资料制作培训课件； 3、负责Python语言的演示及讲解，并负责中小学生/中小学教师答疑等工作； 4、收集学生、学校老师、学校领导需求客户体验反馈； 5、能适应周边短期出差； 6、整理、汇总、归档各类项目或产品培训资料，编制及落实培训计划。 任职要求： 1、本科及以上学历，计算机、软件工程、网络工程等相关专业毕业。（或者在其他培训机构，或在校老师讲解Python也可以） 2、懂一定的Python，C语言，c++软件编程基础知识； 3、对人工智能行业的发展趋势有一定的了解，愿意接受新鲜事物； 4、普通话标准，有良好的口头表达能力耐心细致、善于沟通协调； 5、熟练使用Office常用办公软件； 6、形象好、气质佳，</t>
  </si>
  <si>
    <t>PHP中级开发工程师</t>
  </si>
  <si>
    <t>岗位职责： 1、负责公司内部小程序/网站/APP的维护和技术支持，新功能的开发，BUG修复； 2、根据任务按时完成代码及单元测试； 3、与测试、前端、上级保持良好沟通，能快速理解、消化各方需求，并落实为具体的开发工作；（PHP中级开发） 4、持续提升系统在高并发、海量请求数下的高处理性能；（PHP中级开发） 5、协助技术经理保证研发工作的质量和进度； 6、及时完成公司领导交办的其它工作。  任职要求： 1、计算机开发等相关专业大专及以上学历； 2、具备有扎实的PHP和OOP经验，熟悉CodeIgniter框架； 3、具备MySQL的基础知识，能熟练使用navicat工具建表，能熟练使用svn、Git、禅道等工具； 4、具备微信及支付宝相关接口开发经验； 5、有Swoole框架使用经验优先考虑（PHP中级开发） 6、有多线程开发经验优先考虑（PHP中级开发） 7、有JAVA、Python、c#等开发经验优先考虑（PHP中级开发） 8、有Linux服务器运维,MySQL数据库优化,高并发处理等经验优先考虑。（PHP中级开发）  【薪资福利】 薪资：底薪+生活补助+全勤奖+社保补助 福利：意外保险、优秀员工奖励 娱乐：不定期组织团体活动（登山、聚餐、打球、唱K、旅游等） 氛围：氛围融洽，8090后活力四射，俊男靓女朝气蓬勃 前景：极速发展的微商界化妆品公司，生产销售一体，其中“婴国天使婴儿蚕丝面膜”成为了护肤界的传奇爆品；晋升空间和机会无穷想象 环境：写字楼办公，环境典雅舒适，周边小吃娱乐丰富。 工作时间：每天工作7.5个小时，上班时间：9:00-18:00，中间有1.5小时休息时间。 每周休息一天。 工作地点：广州市白云区尖彭路东自编9号，卡弗・古巴比伦五楼整层，地铁三号线北延段 白云大道北 地铁站B出口直行100米。</t>
  </si>
  <si>
    <t>软件工程师/系统管理员</t>
  </si>
  <si>
    <t>品渥食品股份有限公司</t>
  </si>
  <si>
    <t>五险一金 绩效奖金 专业培训 定期体检 员工旅游 年终奖金</t>
  </si>
  <si>
    <t>工作职责： 1.负责泛微OA系统的流程梳理、搭建，建模功能实现，接口维护等； 2.负责SAP系统部分模块功能分析与开发实现； 3.参与或主导部分跨系统的功能分析与实现；  任职资格： 1.本科以上学历，计算机及相关专业，2年以上开发经验； 2.熟练掌握Java或ABAP语言，有相关项目经验； 3.有泛微OA或SAP项目实施经验优先考虑； 4.熟练JavaScript，熟悉主流数据库，了解WebApi、WebService等接口开发技术； 5.学习能力强，沟通能力强，逻辑清晰， 6.我司运行着近10个行业领先的软件系统，拥有高效精炼、技术经验丰富团队，在这里你可以学习到丰富的行业知识，可以让你一展所长，不断成长。</t>
  </si>
  <si>
    <t>上海啦米信息科技有限公司</t>
  </si>
  <si>
    <t>UE设计师</t>
  </si>
  <si>
    <t>绩效奖金 五险一金 年终奖金 定期体检 周末双休</t>
  </si>
  <si>
    <t xml:space="preserve">职位信息 1. 负责设计、细化和实施项目开发计划，制定项目开发、实施周期、验收标准、人员配置及其他设备资源的需求，按时按质完成预定的目标；  2. 负责软件开发项目的需求调研、功能模块关键部分代码编写等工作，保证软件开发项目的正常交付；  3. 负责优化app相关产品开发，升级及产品后期维护。  4. 能够与团队协作完成系统的联调、测试、部署工作  职位要求:  1. 本科以上学历,计算机相关专业,具备3年以上Java/J2ee开发经验。  2. 精通java语言，熟练使用java集合,I/O、多线程，Socket编程。对JVM原理有一定的了解。  3. 熟悉使用常用java开源框架spring/springmvc等。熟悉常用设计模式以及常用系统架构。  4. 熟悉HTML/CSS等前端相关技术，了解 HTML5+CSS3的新功能；  5. 熟悉 HTML5、CSS3、JS（ES5/ES6）等前端开发APP技术  5. 熟悉移动端主流浏览器和 WebView，有兼容多端移动前端页面的开发经验 </t>
  </si>
  <si>
    <t>工作职责： 1、负责产品的交互设计工作，分析用户的操作习惯和偏好，并设计交互流程、内容及界面； 2、完成界面交互行为和功能的改良，提高产品的易用性； 3、根据需求和用户研究结果，完成界面的、流程设计和页面设计； 4、对现有产品的可用测试和评估，提出改进方案，持续优化产品用户体验； 5、负责维护和更新界面设计标准和规范，负责标准和规范的实施； 6、撰写调研报告，撰写产品可行性分析报告。 任职要求： 1、熟练使用Axure、Sketch、Visio、Photoshop、Illustrator、Flash、Office等软件，以及了解HTML、DHTML、Javascript、CSS+DIV布局； 2、对UE设计有良好的认知和深刻的理解； 3、色彩感、形式感强，思路开阔，创意丰富； 4、具备优秀的沟通与表达能力，并有良好的文档编写能力； 5、对用户体验方面的理论有较深的了解和认识； 6、熟悉互联网产品的研发流程和方法，可以独立完成整个设计过程； 7、精通人机交互理论和原则，可以根据商业需求，设计合理的界面原型及交互流程优先； 8、具备较强的逻辑思维和总结归纳能力，善于团队协作，具有创新精神，出色的设计表达能力。 9、会UI的优先考虑</t>
  </si>
  <si>
    <t>Web前端高级开发工程师</t>
  </si>
  <si>
    <t>深圳市路迪斯达供应链管理有限公司</t>
  </si>
  <si>
    <t>带薪年假 五险一金 绩效奖金 节日福利 周末双休 高温补贴 餐饮补贴</t>
  </si>
  <si>
    <t>1.负责客户端平台建设，包括根据产品需求进行方案设计、编码等界面开发工作； 2.探索OMS&amp;WMS&amp;TMS客户端相结合的***实践方案，提供高性能的Web服务； 3.了解数据分析、数据可视化等的基础知识，参与客户端数据分析的前端的开发工作, 4. 包括微信小程序，微信公众号、PCWeb、MobileWeb、App等； 5. 深入理解供应链业务，参与需求分析，致力于通过技术改善用户体验。 工作要求 1、计算机或相关专业、本科及以上学历；三年以上工作经验； 2、熟悉Web应用系统开发，对HTTP协议及Web服务器等有所理解，有0-1的项目经验； 3、三年或以上VUE开发工作经验，优秀的 Javascript 基本功； 4、熟练编写语义化的 HTML，模块化的 CSS 及 Sass 语法； 5、熟练掌握 ES6/7、VUE、VUEX及 webpack，能独立开发常用组件,提高开发效率和维护成本； 6、熟悉 Git ，通信协议 TCP/HTTP 及 RESTful 标准； 7、良好的沟通表达能力和团队合作意识，责任感强，热爱学习，热爱开发工作，拥抱开源 技术，能高效配合团队成员，共同完成项目。</t>
  </si>
  <si>
    <t>Java开发工程师(上海)</t>
  </si>
  <si>
    <t>开发工程师（J2EE）</t>
  </si>
  <si>
    <t>普乐师（上海）数字科技股份有限公司</t>
  </si>
  <si>
    <t>节日福利 周末双休 做五休二 五险一金 通讯补贴 绩效奖金</t>
  </si>
  <si>
    <t>岗位职责： 1.负责公司IT系统的开发和维护；能够负责独立模块的设计开发； 2.根据开发进度和任务分配，完成相应模块软件的设计、开发任务 3.负责已开发模块的单元测试及维护； 任职资格： 1.二年以上J2EE项目开发经验 2.熟悉jsp、servlet、xml、html、javascript、css 等web开发技术；掌握常用jquery／ext／node.js/vue.js等富客户端开发技术； 3.掌握并能熟练应用2到3种开发框架，如struts，spring，hibernate，jsf等；熟练使用各种设计模式； 4.熟悉微信应用和小程序开发者优先； 5.熟悉SQL和数据库相关编程技术，能够熟练使用Oracle、MySql等数据库 6.工作积极主动、为人踏实，责任感强； 7.有零售或营销行业经验者优先考虑。</t>
  </si>
  <si>
    <t>1、负责公司项目的开发和调试； 2、负责项目模块、微信功能定制开发和调试； 3、解决项目开发过程中的相关技术问题及提出解决方案； 4、参与APP后端架构，PHP代码，模块功能程序实现，APP接口的实现。 任职要求： 1、 大专以上计算机相关专业毕业；1-2年实际项目开发经验； 2、 熟悉至少一种框架ThinkPHP，对APP接口经验优先； 3、 熟悉PHP语言，有PHP网站相关开发工作经验，熟练掌握PHP+mysql进行程序开发； 4、了解简单的移动端web页面开发； 5、具有良好的沟通能力，有较强的独立工作能力和解决问题的能力。</t>
  </si>
  <si>
    <t>后台工程师</t>
  </si>
  <si>
    <t>深圳市普实科技有限公司</t>
  </si>
  <si>
    <t>办公用品及设备 印刷/包装/造纸</t>
  </si>
  <si>
    <t>员工旅游 餐饮补贴 通讯补贴 绩效奖金 年终奖金 定期体检</t>
  </si>
  <si>
    <t>1.参与项目的需求分析与设计 2.负责项目的基础构架设计、开发和升级维护； 3.独立负责Android/ios/win系统后台服务器端应用程序开发与维护,并提供接口文档； 4.根据产品需求完成模块设计、编码、测试工作； 5.能按照项目计划，按时提交高质量的代码，完成开发任务； 6.独立完成大量数据处理等后台服务设计开发、存储、测试等工作； 7.负责后台等相关文档的编写工作； 任职要求： 1.计算机相关专业，专科以上学历，三年以上服务端工作经验； 2.了解Android/ios/win前端软件的架构设计和程序开发； 3.有一定的数据结构设计能力，有扎实的java/javascript/c/c++/python等编程语言基础，熟悉面向对象化编程思想和设计模式，熟悉powerdesigner设计工具; 4.在大规模后端服务的设计和开发方面的经验，对unix/linux有深入的了解； 5.熟悉mysql、oracle、mongodb中的一种数据库开发经验； 6.熟悉主流后台架构spring/ruby on rails/express.js等； 7.有php类项目和网站服务平台的开发验验； 8.善于沟通，具有团队意识，技术攻克能力强。 优先录用条件： 1.计算机专业专业优先 2.有标签机经验优先</t>
  </si>
  <si>
    <t>美亚商旅集团</t>
  </si>
  <si>
    <t>航天/航空 酒店/旅游</t>
  </si>
  <si>
    <t>五险一金 员工旅游 绩效奖金 年底双薪 带薪年假 专业培训 定期体检</t>
  </si>
  <si>
    <t>1、参与产品需求的讨论，编写相应的设计文档。 2、独立完成模块的开发工作，并保质代码的质量。 3、对生产系统产生的需求和问题快速响应。  任职要求： 1.1年上服务端研发经验，至少1年Python程序开发经验，熟悉至少两种或以上服务端编程语言，熟练使用Python。 2.至少一年以上研发团队管理经验。 3.熟悉Django、Flask、Tornado等主流web开发框架，有丰富的WebSocket编程经验。 4.熟悉MySQL、PostgreSQL等主流开源关系数据库及Redis、activemq等常见缓存及消息队列中间件。 5.对网络编程有深刻的理解，有高并发编程经验，熟练使用asyncio, gevent。 6.了解现代前端研发生态，在前后端协作中能起协调指导作用。  【美亚提供】 1、薪酬：综合薪资6-12k（基本工资+岗位工资+绩效工资等），年终双薪； 2、专业培训：多元化的培训课程，为每位新入职员工提供系统的技能培训、职业培训、户外拓展； 3、福利待遇：五险一金/绩效奖金/全勤奖/年终奖/员工体检/企业文化活动/拓展培训/优秀团队活动经费/大型年会/员工旅游/节日礼物/下午茶等； 4、假期：带薪年假（5-10天）、国家法定节假日、婚假、产假、丧假等。</t>
  </si>
  <si>
    <t>深圳市中农数据有限公司</t>
  </si>
  <si>
    <t>周末双休 五险一金 带薪年假 节日福利 员工旅游 定期体检</t>
  </si>
  <si>
    <t xml:space="preserve">岗位职责： 负责WEB产品前端开发； 岗位要求： 1、本科及以上学历,2年以上前端开发经验，具有扎实的计算机基础知识; 2、熟练掌握Div+CSS页面制作，精通各种Web前端技术HTML5、HTML、XML、CSS3等，并对符合web标准的网站重构有丰富经验; 3、熟练使用Javascript原生语言开发，熟练使用JQuery， JQueryUI等框架，并对常见方法能深入运用； 4、熟练JavaScript语言核心技术Ajax、JSP 5、对JavaScript性能、多浏览器兼容性、面对组件开发有独到的解决方案 6、能独立完成工作，责任感、进取心强，团队合作能力强。  具体***。 </t>
  </si>
  <si>
    <t xml:space="preserve"> 【工作职责】 1、负责Web服务端、内部系统、服务端等的架构设计与研发，撰写并整理技术文档； 2、负责优化系统性能，提高服务质量。  【职位要求】 1、熟悉Javascript，对闭包、原型链、词法作用域、作用域链、this等有足够理解； 2、熟悉Node.js，熟悉异步编程、熟练使用异步流程控制库； 3、有良好的算法及数据结构基础； 4、熟悉HTTP协议，RESTful规范，了解AMD/CMD规范 5、熟练使用Express/Koa等常用web框架，理解Web框架工作原理； 6、对Mysql/Mongodb/Redis等数据库有实际使用、调优经验； 7、熟悉Linux，熟悉常用的Shell命令，会使用pm2管理服务； </t>
  </si>
  <si>
    <t>深圳道乐科技有限公司上海分公司</t>
  </si>
  <si>
    <t>五险一金 员工旅游 交通补贴 餐饮补贴 绩效奖金 年终奖金 股票期权 弹性工作 定期体检 周末双休</t>
  </si>
  <si>
    <t>Java开发工程师（后端）</t>
  </si>
  <si>
    <t>上海淘略数据处理有限公司</t>
  </si>
  <si>
    <t>岗位职责： 1、根据产品功能需求进行移动应用的服务器端设计和研发； 2、配合移动前端开发人员进行应用整合，积极配合UI设计设计师和产品策划人员研究并改善用户体验。  岗位要求： 1、计算机相关专业，本科（含）以上学历，接受优秀应届毕业生； 2、1年以上JavaEE/Java Web实际项目（含完整校园项目）经验； 3、熟悉B/S结构软件开发环境，熟悉Java/J2EE开发技术(连接池、Spring、mybatis、maven一种或多种)，熟悉MVC模式，有多线程或大数据或金融程序相关开发经验者优先； 4、熟悉页面开发相关技术(JavaScript/Ajax、HTML/CSS、JSON、XML、HTTP协议）； 5、有使用Apache HTTP Server/Nginx、Tomcat、Web Logic/JBOSS一种或多种Web服务器实际使用经验； 6、熟悉关系型数据库，有使用MySQL，Oracle等一种或多种的实际经验。有大数据量处理经验者优先，熟悉非关系型数据库（Mongodb、Redis等）优先； 7、有良好的编码习惯和命名规范，要求结构清晰，逻辑性强，代码冗余率低； 8、对技术研发有浓厚兴趣，能承受较强工作压力，善于研究和学习开源代码者优先。 9、沟通能力良好，积极主动解决问题。  温馨提示： 1）简历通过筛选者回收到笔试邮件链接，请按照邮件提示完成答题； 2）公司注重员工的长期发展，所以对计算机基础要求较高，笔试偏重基础考核。  我们提供： 1、广阔的晋升空间：公司正在高速发展，为员工提供股权激励、灵活的调薪和晋升机会； 2、完善的社会保障：五险一金（养老、医疗、失业、工伤、生育保险、住房公积金）+员工体检+商业意外保险； 3、弹性的工作时间：弹性的上班时间，周末双休，享受国家法定节假日； 4、人性化的工作环境：每周零食、早餐、水果等福利，周三、五午餐、加班餐费等补贴； 5、多样化的节日福利：春节、中秋等传统节日福利； 6、员工生日会：定期举办员工生日会、发放生日贺卡和生日礼物等； 7、丰富的员工活动：周末体育活动、员工聚餐、卡拉OK、节日晚会、旅游活动等； 8、免费的图书和杂志：公司为员工提供免费图书和杂志。</t>
  </si>
  <si>
    <t>1、熟练java 核心技术与基本设计模式。 2、2年以上app或小程序后台微服务开发经验。 3、熟悉springboot、mybitis、mysql，熟悉Linux部署与开发。 4、负责嘉薪企业端、个人端后台接口开发与维护。</t>
  </si>
  <si>
    <t>上海慧管信息技术有限公司</t>
  </si>
  <si>
    <t>五险一金 员工旅游 交通补贴 通讯补贴 年终奖金 股票期权 弹性工作 定期体检</t>
  </si>
  <si>
    <t>1. 第三方支付、金融行业的新产品、新技术研究； 2. 立项产品的需求分析、方案设计、代码编写、集成测试； 3. 对已上线产品的运营情况跟踪、支持、升级、维护；  任职要求： 1. 大学本科及以上学历，计算机、数学、电子及相关专业； 2. 至少两年以上的开发或项目管理经验，熟悉Linux操作系统； 3. 精通Java语言、Struts、SQL语言，熟悉ibatis、Spring、Struts等主流开发框架之一； 4. 精通主流的Web服务器之一（如：Jboss、Tomcat、Weblogic）； 5. 精通Oracle、DB2、MySQL等主流数据库之一，并能写触发器和存储过程； 6. 有POS收单、第三方支付、电商等相关行业的软件开发经验优先考虑； 7. 具有一定的项目规划和决策能力，善于捕捉业务需求、架构设计中存在的问题，并给出有效的解决措施和方法。 8. 善于学习新事物，有良好的团队合作意识,具有很强的责任心。</t>
  </si>
  <si>
    <t>五险一金 专业培训 定期体检 员工旅游</t>
  </si>
  <si>
    <t>1、负责环卫事业部项目开发工作； 2、负责按照详细设计文档和相关技术资料编写模块； 3、负责对开发内容进行单元测试，完善现有系统，系统测试及BUG修复，功能改进等工作。  任职资格： 1、计算机相关专业，大专及以上学历； 2、精通B/S系统架构，3.2年以上Web开发相关经验,精通C#.NET、ASP.NET、HTML/XML、CSS、JavaScript、AJAX、JSON、JQuery等网页制作技术； 3、熟悉SQL Sever数据库；有良好的代码书写、注释和单元测试习惯； 4、.具有良好团队沟通能力和团队协作能力； 5、负责环卫事业部数据库的开发和维护工作。</t>
  </si>
  <si>
    <t>万达信息股份有限公司</t>
  </si>
  <si>
    <t>五险一金 补充公积金 免费班车 专业培训 年终奖金 定期体检 股票期权</t>
  </si>
  <si>
    <t>1、1年及以上Java Web项目开发经验。 2、学历大专及以上，专业为计算机领域相关专业 3、熟悉SSH/SSI（Struts+Spring+Hibernate/Ibatis）开发框架。 4、对页面前端开发技术easyUI，MiniUI，jQuery，HTML5，CSS3等有一定开发经验。 5、掌握数据库（oracle，sqlsever，mysql）的一些基础应用开发技术，熟悉SQL语句编写</t>
  </si>
  <si>
    <t>H5客户端</t>
  </si>
  <si>
    <t>海南祺曜互动娱乐有限公司</t>
  </si>
  <si>
    <t>弹性工作 全勤奖 绩效奖金 定期体检 交通补贴</t>
  </si>
  <si>
    <t>岗位职责： 1.负责微信小游戏的前端开发，熟悉微信平台接口及微信小程序功能研发； 2.配合后端完成接口调试、独立开发微信小游戏公用模块以及相关业务需求; 3.根据业务需求，设计并实现技术解决方案； 4.推进相关系统开发架构、开发流程、公共组件、工具建设和性能优化，提高效率; 5.负责微信小游戏上线后的优化和迭代开发。  任职要求： 1. 大专以上学历,有h5游戏或小游戏经历者优先； 2. 熟悉微信生态及微信小程序生态； 3. HTML、CSS、JavaScript 基础扎实； 4. 熟练掌握Vue/React/Anguar任一框架，熟悉MVC、MVVM等前端开发模型与主流微信小程序前端架构； 5. 优秀的创新设计和编程能力； 6. 有1年以上微信小游戏开发工作经验者优先。</t>
  </si>
  <si>
    <t>前端 - 中级+ 经验：2-5年前端开发 岗位职责 1、智库前端业务开发。 2、根据需求文档和设计稿输出前端代码。 职位要求 1、精通JavaScript、HTML和CSS开发。 2、使用过jQuery、require等常见框架。 3、能使用git对自己开发的代码进行管理。 4、能解决浏览器兼容性问题。 5、对前端常见技术在原理上有一定了解。 加分项 1、有Echarts/Angrular经验。 2、用过一门服务端开发经验。 希望 你有创造力、享受coding、学习能力强。</t>
  </si>
  <si>
    <t>深圳市极点信息科技有限公司</t>
  </si>
  <si>
    <t>五险一金 员工旅游 年终奖金 绩效奖金 周末双休 带薪年假 节日福利 下午茶 团队聚餐 商业保险</t>
  </si>
  <si>
    <t>职位职责： 1、负责互联网、支付系统及政府相关项目的前端开发工作； 2、根据开发进度和任务分配，及时有效的完成相应模块软件的设计、开发、编程任务； 3、积极配合研发团队，能够以共赢心态处理工作。  职位要求： 1、大专及以上学历，计算机软件相关专业， 2、28周岁以下尤佳，两年以上前端开发工作经验，基础知识扎实，能够适应规范化工作； 3、负责产品前端的HTML5、CSS、JS开发工作，负责前端框架的代码管理和维护开发； 4、产品页面性能提升及用户体验优化； 5、对前端工程化与模块化开发熟悉，精通常见的前端优化技巧并有实践经验； 6、了解MVVM、组件化思想，有VUE/Vuex，React/Redux，Angular中的至少一种框架的实际开发经验; 7、原生Javascript基础扎实，熟悉ES6/ES7语法; 8、有良好的的编码习惯，重视代码质量，善于利用工具； 9、善于沟通，工作积极主动，责任心强，具备良好的团队协作能力。  【小福利】 每周下午茶； 定期生日会； 团队聚餐； 零食、饮料无限量供应； 咖啡、奶茶随意喝； 弹性上班时间，每人独立办公位，提供I5/8G/23.6寸电脑办公； 24小时空调，微波炉，冰箱，随意使用； 职场位于地铁口，交通便利，环境舒适； 公司以人为本，重视人才，育人、用人、留人！</t>
  </si>
  <si>
    <t>web前端开发工程师-000891 (职位编号：000891)</t>
  </si>
  <si>
    <t>1、负责公司各项目的Web前端开发；
2、解决不同浏览器及不同版本的兼容性问题；
3、与后台开发人员进行沟通以完成前后台的对接工作。
4、对界面设计有审美能力，统一系统视觉风格、交互风格。 1、2~3年及以上经验，了解互联网产品开发相关流程和工作模式；
2、扎实的前端基础知识：HTML5，CSS3，JavaScript和jQuery等基础扎实，有较强的web界面制作和交互脚本编写能力；
3、了解熟悉常见的前端框架、库、工具，例如：jQuery、Angular、Vue、React、Grunt、Gulp、webpack等；
4、有良好的编程习惯，包括良好的代码风格，单元测试，代码审查，具有比较强的责任心；
5、学习能力强，对技术有钻研精神，具有良好的自学能力和独立解决问题的能力；
6、有UI设计能力优先。</t>
  </si>
  <si>
    <t>餐饮补贴 五险一金 员工旅游 绩效奖金 专业培训 补充医疗保险 通讯补贴 年终奖金</t>
  </si>
  <si>
    <t>上海澳马信息技术服务有限公司</t>
  </si>
  <si>
    <t>餐饮补贴 绩效奖金 定期体检 弹性工作 五险一金</t>
  </si>
  <si>
    <t>岗位职责：  1、进行日常开发工作，高质量的完成日常的开发和维护任务；  2、快速高效的修复测试部门提出的系统缺陷；  3、参与公司产品的需求讨论、开发；  4、负责解决开发过程中的技术问题，参与代码维护；  5、完成部门主管分配的其他工作；  6、有良好的编码习惯和撰写文档习惯。  任职要求： 1、本科或以上学历，计算机软件或相关专业，5年以上java开发经验，3年以上大型企业应用系统开发相关经验； 2、精通Java EE相关技术和框架，包括Java语言基础/多线程/Springboot/SpringCloud/Hibernate等； 3、3年以上数据库使用经验,熟练使用MySQL/Oracle/mongodbd,hbase等数据库，熟练操作Unix/Linux操作系统； 4、能熟练使用html、javascript、jquery等技术进行Web开发,有vue.js、easyui实际经验优先； 5、具备良好的通用框架及模块的设计能力，掌握面向对象的设计方法，逻辑能力佳，有丰富的SOA及UML建模经验； 6、专注技术，学习能力强，有较强的自我驱动能力和自我挑战精神。</t>
  </si>
  <si>
    <t>深圳市沃特沃德股份有限公司</t>
  </si>
  <si>
    <t>通信/电信/网络设备 多元化业务集团公司</t>
  </si>
  <si>
    <t>岗位职责： 1、负责对浏览器兼容性、网站性能优化、移动应用开发工作； 2、独立开发基于HTML5的web APP项目，实现各类交互效果以及接口调用和业务逻辑； 3、负责对产品的审美，精益求精。 岗位要求： 1、计算机相关专业专科及以上学历，两年以上手机WebApp开发工作经验优先； 2、精通HTML5、CSS、JavaScript、jQuery等，熟练手写代码，对浏览器兼容性、网站性能优化、移动应用开发有深入理解; 3、熟悉主流JS开发框架，如Jquery等，至少使用过任意一种MVVM框架； 4、熟悉手机WebAPP开发技术的特点，了解后端开发，能够与他们良好配合； 5、具备良好的代码编写风格，善于思考，能够独立分析和解决问题，能承受一定的工作压力； 6、熟悉移动端混合开发的技术方案，有混合模式开发经验的优先。</t>
  </si>
  <si>
    <t>租租车</t>
  </si>
  <si>
    <t>互联网/电子商务 租赁服务</t>
  </si>
  <si>
    <t>五险一金 定期体检 专业培训 年终奖金 员工旅游</t>
  </si>
  <si>
    <t>岗位职责： 1、负责与业务部门沟通需求以及优化客服系统流程设计； 2、负责业务新旧系统的研发以及相关维护工作； 3、遵守团队的代码风格等开发规范，根据项目任务计划按时完成实现系统编码。  任职资格： 1、熟悉PHP语言开发，至少2年以上的PHP项目开发经验，熟悉面向对象的设计方法； 2、熟练掌握JS、HTML、 CSS等相关Web开发技术知识； 3、熟悉MySQL数据库应用，具有一定的应用经验及数据库设计能力； 4、具备良好的代码编程习惯及较强的文档编写能力； 5、具备良好的沟通，团队协作能力，具备同理心，流程优化思维； 6、有大型门户网站WEB开发经验优先。</t>
  </si>
  <si>
    <t>遍享信息技术（上海）有限公司</t>
  </si>
  <si>
    <t>广州不同凡享网络科技有限公司</t>
  </si>
  <si>
    <t>1，负责公司正常项目开发，迭代。 2，配合主管、UI、产品，按时完成任务。 3，可以熟练使用mysql+tp+nginx架构。 4，会使用radis等缓存技术。 5，会基本代码优化，提供工作效率。 【公司单休】【可以提供住宿】</t>
  </si>
  <si>
    <t>1. 精通ASP.NET，熟悉.NetFramework原理、VS.NET开发环境，理解并能熟练使用 Restful、ASP.NET，ADO.NET等技术； 2. 熟悉SQL Server等数据库技术； 3. 有基于SOA的项目开发经验, 有MVC项目的开发经验的优先考虑； 4. 理解OOP设计编程理念，代码严谨规范； 5. 熟悉使用数据缓存、页面缓存、性能优化技术； 6. 熟悉常用的Web前端技术，包括html, div+css, javascript,ajax,jquery等； 7. 在开发过程中能从技术、性能、SEO的角度思考问题. 8. 掌握面向对象设计编程思想；有互联网、电商网站开发经验者优先；</t>
  </si>
  <si>
    <t>PHP开发工程师 (职位编号：5)</t>
  </si>
  <si>
    <t>中投弘毅（深圳）品牌管理有限公司</t>
  </si>
  <si>
    <t>五险一金 绩效奖金 下午茶 交通补贴</t>
  </si>
  <si>
    <t>岗位职责： 1、 负责平台功能开发与维护； 2、编写模块详细设计文档，和相关技术资料； 3、根据业务发展，对技术架构不断调整持续优化，解决项目实施过程中出现的技术问题。  招聘要求： 1、熟悉主流的PHP框架； 2、熟悉微信公众号接口开发,有企业微信接口开发者优先； 3、前端开发技术熟练，包括html.css,js以及常见的js库和框架如jquery,vuejs等； 4、熟练MySql数据库以及Mssql数据库的基本操作，掌握SQL语句运用； 5、具有基础的数据库架构设计能力。</t>
  </si>
  <si>
    <t>Python后端工程师</t>
  </si>
  <si>
    <t>广州市杨林电子有限公司</t>
  </si>
  <si>
    <t>电子技术/半导体/集成电路 广告</t>
  </si>
  <si>
    <t>工作内容: 1、参与后台服务的设计、开发、优化等研发工作 2、与PM、算法及前端开发人员协同工作，保证产品的质量和开发进度 3、对产品进行持续优化 岗位要求： 1、精通Python语言，有Web后台服务开发的实际项目经验 2、熟练掌握至少一门Python Web开发框架（Tornado、Django、Flask等) 3、熟练使用至少一种数据库（MySQL/PostgreSQL/Redis/MongoDB) 4、有独立分析和解决问题的能力，有良好的团队合作精神 5、大专及本科以上学历</t>
  </si>
  <si>
    <t>广州示云网络科技有限公司</t>
  </si>
  <si>
    <t>五险一金 绩效奖金 年终奖金 通讯补贴 交通补贴 员工旅游 五天8小时制</t>
  </si>
  <si>
    <t xml:space="preserve">1、协助系统架构师进行系统架构设计工作； 职位要求： 1、 计算机或相关专业本科及以上学历； 2、 两年以上前端开发经验； 3、 熟练使用HTML�pCSS，实现页面布局及各种动画特效； 4、 熟练使用JavaScript，熟悉jquery、vue、polymer、angular、bootstrap等框架，能够使用这些框架实现各种交互功能； 5、 熟悉前后端通讯机制，使用ajax和后台进行交互； 6、 对网页标准有所理解，了解事件冒泡机制、内存回收机制、前端性能优化，了解浏览器兼容问题解决. </t>
  </si>
  <si>
    <t>广州嘉为科技有限公司</t>
  </si>
  <si>
    <t>上海任毅信息科技有限公司</t>
  </si>
  <si>
    <t>五险一金 专业培训 定期体检 绩效奖金 员工旅游 股票期权</t>
  </si>
  <si>
    <t>岗位职责：  1、参与产品需求的分析、架构设计和搭建； 2、负责系统后台数据库性能调优及数据安全工作； 3、独立完成模块的设计、编码、测试工作，有良好的编码习惯。  任职要求：  1、大专及以上学历，通信类、信息类、电子类、计算机类相关专业； 2、掌握面向对象编程，扎实的Java编程基础 3、熟悉Mysql、Influxdb等数据库，有数据库优化经验，有过大型分布式系统的项目实现、多线程高并发处理的经验。 4、熟悉主流技术：Spring、Redis、Mongodb、Rocketmq等； 5、熟悉Centos7.0操作系统、Nginx的使用； 6、学习能力强，吃苦耐劳，具备良好的问题分析和解决能力，对新技术有敏感性并愿意致力于新技术研究； 7、有过短信行业系统或银行运营商系统开发的优先入取 8、5年以上相关工作经验。</t>
  </si>
  <si>
    <t>1）精通Python语言，熟悉linux环境下的开发，具有1年以上的后端开发项目经验； 2）提供一份自己写过的最好的一段代码； 3）熟悉MVC架构， 精通Django开发框架，具有Django框架开发WEB网页的能力； 4）了解Python多线程、多进程，熟悉Celery实现异步、定时、周期任务； 5）掌握基本的数据库设计能力； 6）具备良好的编码习惯及开发文档书写习惯； 7）具有优秀的团队合作和沟通协作能力，善于学习，乐于分享，能承受较大工作压力； 8）具有运维经验优先； 9）学历大专以上；  10）英语读写流利；</t>
  </si>
  <si>
    <t>鹏鼎控股（深圳）股份有限公司</t>
  </si>
  <si>
    <t>五险一金 绩效奖金 定期体检 年终奖金 专业培训</t>
  </si>
  <si>
    <t>任职要求： 1.有三年以上中、大型网站设计与制作经验 2.需具备沟通、协调等能力，执行能力强 3.熟悉HTML、CSS、Javascript、Jquery、Bootstrap、Angular等语言或套件 4.熟悉SEO、RWD等技术  岗位职责： 1.与核心工程师拟定data spec 2.规划前端UI对接后端API界面 3.使用者界面设计 4.作业流程设计 5.多语言、多国家，前端UI程序开发</t>
  </si>
  <si>
    <t>广州市欣德信息技术有限公司</t>
  </si>
  <si>
    <t>周末双休 弹性工作 带薪年假 五险一金 节日福利 通讯补贴 交通补贴 员工旅游 年终奖金</t>
  </si>
  <si>
    <t>上海亦源智能科技有限公司</t>
  </si>
  <si>
    <t>负责RPA项目技术支持工作，配合销售人员参与项目技术交流、产品测试、完成整个投标、及后续流程开发工作 为用户在项目启动前撰写和提供相关的技术文件，包括公司资料、技术建议书、项目规划建议等 技能要求： 1.有计算机编程的经验，至少掌握python语言开发 2.有独立编写代码的能力，能够单独完成项目，遇到问题可以独立分析与解决 3.能够通过python进行数据分析以及数据处理，掌握pandas基础编程库 4.熟悉linux、windows操作系统，能对系统常见故障进行处理 5.拥有良好的英文阅读能力 6.使用售前工具：PPT、Visio、Project等, 形象良好、语言表达和思维逻辑清晰、书面及口头表达能力强</t>
  </si>
  <si>
    <t>五险一金 餐饮补贴 绩效奖金 年终奖金 节日福利 专业培训</t>
  </si>
  <si>
    <t>1、3年以上Java项目开发经验； 2、熟悉各种Web前端技术，包括HTML/CSS/JavaScript/XML等，熟悉Jquery或其他js框架； 3、精通使用java语言，基础扎实 4、熟悉Struts，Spring，IBATIS等技术架构； 5、熟悉SQL SERVER数据库的开发； 6、良好的编程习惯，逻辑性强，善于与人合作；</t>
  </si>
  <si>
    <t>做五休二 五险一金 免费班车 年终奖金 定期体检</t>
  </si>
  <si>
    <t>1. 负责前端和后端开发。 2. 参与需求调研、项目可行性分析、技术可行性分析和需求分析。 3. 负责软件项目的详细设计、编码和内部测试的组织实施，对小型软件项目兼任系统分析工作。 4. 完成项目功能模块的开发及测试。 5.及时向上级反馈软件开发中的情况，并根据实际情况提出改进建议。 6.根据开发规范编写相应的开发文档。 7.负责对业务领域内的技术发展动态进行分析研究； 8.完成上级交待的其他工作任务。 任职要求： 1. 熟悉流行的JAVA技术，熟悉开源框架Spring，Structs，Hibernate 。
2. 熟悉Tomcat应用服务器的配置和部署，能够快速排除运行环境的问题。
3. 能够使用html/jquery/css创建复杂的前端页面，并完成相对应的逻辑。
4. 熟悉SQL Server数据库应用，熟练书写高质量的sql语句。
5. 熟悉设计模式；熟悉UML建模语言</t>
  </si>
  <si>
    <t>编程教师（C++/Python/scratch）</t>
  </si>
  <si>
    <t>北京爱提分博乐教育科技有限公司</t>
  </si>
  <si>
    <t>五险一金 补充医疗保险 员工旅游 餐饮补贴 专业培训 绩效奖金 弹性工作</t>
  </si>
  <si>
    <t>【岗位职责】 1．教授信息学C++、Python、scratch等课程； 2．完成课前课后服务工作； 3．协助教研工作； 4．定期参加教学教研培训； 【任职要求】 1.优秀本科毕业生，硕士，博士优先； 2.掌握C++、Python、scratch等编程语言及算法； 3.编程高手，程序猿中的佼佼者； 4.有1年以上相关教学经验者优先； 5.指导过信息学，scratch，python相关竞赛； 6.热爱教育，勇于挑战，充满正能量。 【工作性质】：全职/***/实习 【薪资待遇】：8000-20000 【面试地址】：北京市海淀区五道口嘉园3号院4号楼西 Home X五道口加速器 208室 【联系方式】：010-53853156 孔老师 【简历投递】：hrvip@gaosiedu.com（邮件“主题”处请注明应聘岗位、姓名及信息来源；例如：1对1-编程教师-李明-BOSS直聘)</t>
  </si>
  <si>
    <t>ERP实施顾问</t>
  </si>
  <si>
    <t>喜茶</t>
  </si>
  <si>
    <t>五险一金 年终奖金 做五休二 补充医疗保险 专业培训</t>
  </si>
  <si>
    <t>1、负责ERP（进销存、PDA等）日常运维工作。 2、负责供应链与中台项目的实施与跟进。 3、负责业务需求进行调研、需求分析、业务方案的设计与确定。 4、对用户进行培训。  任职要求： 1、计算机科学技术或信息系统相关专业，本科及以上学历，接受计算机专业优秀应届生； 2、熟悉ORACLE/SQL SERVER/MySQL的数据库开发环境，熟练使用C#、熟练使用SQL语言； 3、精通WEB编程和B/S、C/S架构； 4、熟悉Java或PHP其中一种开发，熟悉至少一种语言的Web Service开发及应用接口API的操作； 5、熟练掌握HTML、JSP、CSS、EXT JS、Ajax、JavaScript等常用开发技术； 6、具备良好的分析、解决问题能力，团队协作精神、有创新精神； 7、有JDE项目经验或项目管理经验优先。   部门介绍： 喜茶互联网事业部，团队核心成员来自金山、腾讯、唯品会、京东等各大互联网公司，运用云计算、大数据、微服务、人工智能等前沿技术，开发“喜茶GO”科技门店、“喜茶星球”互联网产品，开拓并探索茶饮智能化的无限可能，以成为智能商业的先驱布道者为愿景，以打造十亿级用户互联网产品为使命，追求世界级影响力。我们推崇工程师文化，一切以解决问题为导向；倡导开放沟通、信息共享，实行赋能式管理、层级扁平化，拒绝冗杂的流程与条条框框。在这里，我们为追求卓越、不甘平庸的人提供横溢才华的舞台，让每个人都成为更好的自己，引领平凡的人做出不平凡的事。</t>
  </si>
  <si>
    <t>python 开发工程师</t>
  </si>
  <si>
    <t>广州时时美电子商务有限公司</t>
  </si>
  <si>
    <t xml:space="preserve"> 【任职要求】 1. Python语言功底结实，有超过1年以上开发经历 2. 具备web爬虫开发经验 3. 具备自动化测试开发经验,熟悉Appium APP测试优化考虑 4. 熟悉splinter Web应用自动测试 5. 熟悉多进程编程,有图片处理项目经验优化考虑 6. 熟悉Linux基本操作 7. 做事负责，态度积极， 耐心且最求细节  【福利待遇】 1、工资结构：底薪+绩效奖金 2、社会保障：购买社会保险（养老、生育、工伤、失业、医疗保险）和 公积金 3、餐费补贴：公司按出勤天数发放午餐补贴10元/天 4、全勤奖励：公司设员工全勤奖每月100元 5、晋升机制：完善的晋升考核奖励机制，管理岗位晋升 及专业技能纵深 双向发展通道 6、培训体系：公司为新员工提供入职培训及专业培训，入职引导人一对一帮带；不同级别及不同岗位均有相应专业及管理培训，不断提高员工的综合能力。 7、员工生活：通过业绩回报获取团建基金，丰富多彩的户外活动、旅游、聚餐、拓展等 8、假期福利：国家法定节假日 及带薪病假、婚假、产假、生育津贴、丧假等。 9、人文关怀：停不下的糖果小点心，为你的工作加些甜 邮箱：
HR1
@yyw.com   手机/微信： 陈小姐    18578608523</t>
  </si>
  <si>
    <t>广州威洛宠物科技有限公司</t>
  </si>
  <si>
    <t>五险一金 绩效奖金 带薪年假 专业培训 节日福利 每年旅游 生日礼物 月度团建 大小周</t>
  </si>
  <si>
    <t>1、负责公司产品前端代码开发、页面重构以及交互设计逻辑处理；? 2、基于?HTML5、CSS3、Bootstrap、jQeury等开发高性能单页应用和页面，使用React开发相应的组件；? 3、优化WEB和H5前端架构，深入分析和解决前端遇到的各种技术、性能、跨终端兼容问题，保证页面响应性能和执行效率；? 4、不断完善Web产品性能,以满足不断增长的用户流量需求；? 5、完成前端核心业务代码及前端组件的封装,配合后台工程师一起研讨技术实现方案,进行应用及系统整合? 任职条件： 1.两年以上H5前端开发经验，大专及以上学历； 2.能独立完成divcss设计排版、制作成符合规范的静态代码； 3.精通Javascript，HTML5，css3，AJAX等前端技术； 4.熟悉Web前端主流技术框架，如vuejqueryjquerymobilebootstrapangularjs等； 5.熟悉Web标准，熟悉一种服务器端脚本语言优先（PHP、Java）； 6.有良好的沟通协调能力，有责任心，思维逻辑性强； 福利与待遇： 1、每年晋升/加薪的机会 2、为员工购买社保 3、绩效奖金、年终奖金 、带薪年假各种奖金福利等 4、各种节假日福利、生日party、不定期下午茶、部门聚餐、各种活动及户外郊游等等 5、依法享受婚假、产假、陪产假、产检假、哺乳假、丧假及国家法定节假日； 6、每年安排1-2次集体旅游等 7、不定期的进行专业技能培训，妥妥地给你充电增值； 上班时间：9:30-12:30 14:00-18:30  公司简介： 宠物消费用品是蓝海市场中的蓝海，有巨大的市场发展空间。 UK_Willow Company（英国威诺公司）是英国宠物消费品行业集研发、生产及销售一体的专业公司。2018年底，英国威诺进入中国，成立“广州威洛宠物科技有限公司”全面拓展电商及线下渠道市场，非常欢迎精英的你加入威洛，与我们一起在宠物行业这片蓝海扬帆起航，共同成长，共享共赢！ 上班地点：白云区黄边 华联创意园B栋411（黄边地铁站步行8分钟）  最后，如果你觉得和我们岗位相匹配的话，那么请留下你的足迹吧 只要你主动，我们就会有故事 上班时间：周末大小休 上午9:30-12:00 下午14:00-18:30 这里老板亲民，同事随和，团队氛围活跃！ 我们有丰厚的年终奖、定期聚餐、每年国内外旅游和各种你意向不到的节日福利！ 心动了 就将简历砸过来吧！！！！</t>
  </si>
  <si>
    <t>软件开发工程师（Python方向） (职位编号：JD22-02)</t>
  </si>
  <si>
    <t>上海蔚赫信息科技有限公司</t>
  </si>
  <si>
    <t>外包服务 汽车及零配件</t>
  </si>
  <si>
    <t>五险一金 员工旅游 餐饮补贴 通讯补贴 绩效奖金 年终奖金 加班工资 定期体检 出差补贴</t>
  </si>
  <si>
    <t>1、 ECU 嵌入式软件开发； 2、 基于主流总线工具链的二次开发； 3、 汽车电子软件开发项目咨询服务； 4、 负责软件开发代码审查； 5、 对公司软件及硬件产品应用支持； 岗位要求： 1、 学历要求：本科及以上 2、 专业要求：计算机、软件工程、电气工程、自动化、车辆工程、通信工程相关专业 3、 技能要求： 1) 具有C/C++、Python、Matlab编程经验者优先； 2) 有单片机开发、汽车控制器开发测试项目经验者优先； 3) 熟悉CANoe，Vspy或其他汽车网络测试工具者优先。</t>
  </si>
  <si>
    <t>服务顾问</t>
  </si>
  <si>
    <t>上海太江集团有限公司</t>
  </si>
  <si>
    <t>五险一金 员工旅游 专业培训 餐饮补贴</t>
  </si>
  <si>
    <t xml:space="preserve"> 岗位职责： 1、负责与客户确认详细的项目上线与培训日程安排，会演示今目标系统； 2、客户提出问题答疑，调研客户需求，制作流程表单，制作报表；制定实施计划、参与并主导实施过程、售前需求调研及方案设计、演示讲解。 3、保持和客户需求沟通，确保项目进度及质量； 4、根据客户需求提供适合的平台解决方案，及时处理客户在使用产品过程中遇到的问题；。 5、实施过程中的调研、需求分析及实现方式设计、业务蓝图设计、客户培训、与客户沟通实施细节、项目节点和进度。  任职要求： 1、大专以上学历，信息管理或相关专业优先； 2、落实公司领导安排的其他事宜； 3、熟悉硬件、网络、软件应用等计算机相关基础知识、熟悉html、css、JavaScript等前端技术优先; 4、具有较强的沟通、协调、理解和学习能力，能友好妥善地解决与客户合作过程中出现的各种问题； 5、性格开朗，喜欢和人打交道，有良好的沟通表达能力，做事积极主动，责任心强； 6、有一年以上OA实施工作经验，公司支持服务人员优先。 </t>
  </si>
  <si>
    <t>梅花网</t>
  </si>
  <si>
    <t>做五休二 周末双休 带薪年假 五险一金 节日福利 绩效奖金 交通补贴</t>
  </si>
  <si>
    <t>职位描述: 1、负责产品的技术架构设计，数据库结构设计，核心代码开发； 2、解决产品中存在的技术问题；  岗位要求： 1、2年以上JAVA网站的开发经验； 2、熟练使用Spring、mybatis、maven等开发技术，能够独立承担后端的开发工作。 3、熟练Java技术架构J2EE、J2SE，熟悉常用数据结构，算法,设计模式； 4、熟悉Mysql等开源数据库系统的性能优化和高可靠性部署； 5、熟悉Redis等缓存服务； 6、熟悉Solr使用 7、有责任心，自学能力强，愿意分享，具备独立解决问题的能力和经验； 8、有Python等语言开发经验优先；</t>
  </si>
  <si>
    <t>佰聆数据股份有限公司</t>
  </si>
  <si>
    <t>五险一金 餐饮补贴 通讯补贴 定期体检 年终奖金 免费班车</t>
  </si>
  <si>
    <t>岗位职责： 1、负责运营商项目机器人日常报表可视化系统维护及二次开发； 2、运营商项目机器人日常运维及功能开发； 3、FAQ及知识图谱技术探索。 任职要求： 1、本科以上学历，计算机、数学相关专业，2年以上python开发经验；熟悉flask框架； 2、对数据结构和算法设计有较为深刻的理解，具有良好的沟通能力和团队合作意识； 3、熟悉正则表达式，Jsoup、XPATH，CSS选择器，能够从结构化和非机构化的数据中获取信息； 4、了解各种Web前端技术，包括HTML／XML／JavaScript／AJAX／JSON等； 5、熟悉Mysql，redis，mongdb三者至少之一，有过数据库调优和海量数据存储经验优先； 6、拥抱新技术，有很强的学习能力； 7、具有数据挖掘、自然语言处理、信息检索、机器学习背景者优先。</t>
  </si>
  <si>
    <t>浙江领聚数字技术有限公司</t>
  </si>
  <si>
    <t>做五休二 弹性工作 带薪年假 五险一金 绩效奖金 节日福利 专业培训 周末双休</t>
  </si>
  <si>
    <t>岗位职责: 1、负责移动业务H5模块设计开发工作； 2、负责插件开发，模块化框架设计与开发；  任职资格:  1、精通HTML5及CSS，精通Javascript，熟悉主流浏览器的兼容性差别； 2、精通CSS响应式自适应技术，为不同分辨率的终端定制适合显示的样式技术； 3、精通vue.js开发，有过大型项目经验； 4、有H5开发经验一年以上； 4、有微信、APP、HTML5开发经验者优先； 5、有混合开发APP项目经验者优先。</t>
  </si>
  <si>
    <t>python爬虫工程师 (职位编号：Emily-IT-002)</t>
  </si>
  <si>
    <t>北京埃顿酒店服务有限公司上海第二分公司</t>
  </si>
  <si>
    <t>多元化业务集团公司 外包服务</t>
  </si>
  <si>
    <t>高级Java开发工程师</t>
  </si>
  <si>
    <t>北京易华录信息技术股份有限公司</t>
  </si>
  <si>
    <t>五险一金 专业培训 活力团队 定期TB 节日福利 带薪年假 做五休二</t>
  </si>
  <si>
    <t>职位描述： 1、负责大规模网络爬虫系统的开发及维护； 2、负责复杂Web交互下单自动化系统的开发及维护； 3、负责合作伙伴的API对接工作。  职位要求： 1、全日制统招本科及以上学历，计算机相关专业优先； 2、连续2年以上以Python为主的爬虫工作经验； 3、完善并遵守团队的编码规范，编写高质量、结构清晰、易读、易维护的代码；  4、善于沟通和逻辑表达，良好的团队合作精神和积极主动的沟通意识。</t>
  </si>
  <si>
    <t>五险一金 交通补贴 餐饮补贴 通讯补贴 专业培训 绩效奖金 年终奖金 定期体检</t>
  </si>
  <si>
    <t>深圳市普盛实业有限公司</t>
  </si>
  <si>
    <t>岗位职责： 1、参与项目或产品的核心模块的设计和开发工作； 2、根据项目或产品要求，参与相关技术文档的编写； 3、按计划完成功能模块的功能设计、代码实现及单元测试，并提交测试人员进行功能测试，保证负责的功能模块的质量。 4、配合测试人员进行功能测试，完成相关功能模块的BUG修改。 任职要求： 1. 本科及以上学历，四年以上开发经验； 2. 熟悉J2EE技术架构体系； 3. 熟练掌握Sprinig、SpringMVC、MyBatis、Jquery、Bootstrap等框架，熟悉自动单元测试框架； 4. 具有SpringCloud、Dubbo等微服务技术开发经验； 5. 熟练使用Oracle、MySQL等主流数据库,熟悉NoSQL数据库，了解分布式事务控制；熟练掌握java多线程编程，掌握线程池、线程聚合等操作； 6. 掌握MVC模式的开发及SSM三层框架的使用； 7. 熟练掌握数据库基础SQL语句、存储过程和触发器等功能应用； 8. 熟练使用 WebShpere, Tomcat, Linux, UNIX 应用； 9. 了解工作流，分布式服务架构等技术优先, 有高并发，高性能WEB开发经验者优先； 10. 有较强的自学能力，抗压能力，责任心强,沟通能力以及执行能力 11. 具有.NET 开发经验。</t>
  </si>
  <si>
    <t>1.负责公司Web端产品、移动端HTML5产品（hybird App）、小程序和网站前端开发制作和维护，与后台工程师协作，完成数据交互、动态信息展现。 2.配合产品经理和UI设计师，研究并改善用户体验； 3.Web前端前沿技术的研究，并应用到项目中以改善用户体验； 4.熟悉Vue.js、Vuex构建单页应用； 5.熟悉微信开发。  任职要求  1.2年以上前端领域开发经验，本科以上学历； 2.精通JavaScript，HTML5，CSS3，jQuery,熟悉DIV+CSS页面架构与布局； 3.熟悉原生JS，至少熟悉以下框架中的一种(React、AngularJS、vue.js)； 4.熟悉移动端尺寸适配方案； 5.良好的逻辑分析能力，对数据处理有一定的理解； 6.良好的团队沟通和表达能力，责任心强，工作自主驱动并独立思考解决问题。 7.技术能力强，可以应聘前端技术经理职位。  加分项： 1.有利用HBuilder、MUI等工具用于HTML5制作APP的经验优先； 2.有vue+webpack组件开发，单页应用开发经验优先； 3.熟悉前端模块化开发，熟悉AMD,CMD规范（sea.js,require.js）； 4.熟悉移动端rem布局。  面试时请带上自己的作品，或有已上线的项目。</t>
  </si>
  <si>
    <t>广东�@谷科技有限公司</t>
  </si>
  <si>
    <t>补充医疗保险 年终奖金 绩效奖金 弹性工作 周末双休 节日福利 五险一金 员工旅游 专业培训</t>
  </si>
  <si>
    <t xml:space="preserve">1.网站后台功能模块的开发； 2.开发交予模块； 3.负责公司业务平台（业务管理后台），CRM，AAA平台的开发和调试； 4.运维平台开发与长期维护； 5.数据库的设计与优化.  任职要求 1.软件工程、计算机软件或相关专业大专以上学历优先； 2.对linux有一定了解，PHP+MYSQL开发经验优先； 3.有前端和美工基础的优先，最好有一定的审美能力； 4.熟识python，shell或lua脚本优先考虑； 5.具有较强的沟通判断能力，优秀的学习和创新能力，能适应快速的工作节奏。   公司福利： 完善的福利制度，该有的我们有，别人没有的我们也有。 1、福利：五险一金齐全，出差费用老板全部埋单，生日节庆贴心礼物等。 2、休假：带薪年假、病假及法定节假日、5天7小时工作制、周末双休、弹性工作。 3、团建：部门活动基金、生日会、下午茶等high起来，冰箱里长期备有各种饮料。 4、节日：春节有10天左右的假期，节日提前下班，让你过节更欢乐。 5、旅游：不定时组织公司员工去旅游，我们带着老板，老板带着钱！ 6、劳逸结合：各种运动（篮球、羽毛球等），我们的青春，我们做主！ 7、丰富生活：免费水果和下午茶，聚餐多到你想不胖都不行。  公司环境好，工作氛围佳，老板很nice，同事颜值高，活泼又有激情，快点加入我们吧！！！ </t>
  </si>
  <si>
    <t>广州宇信易诚信息科技有限公司</t>
  </si>
  <si>
    <t>五险一金 专业培训 补充医疗保险 定期体检 通讯补贴 餐饮补贴 项目奖金</t>
  </si>
  <si>
    <t>岗位职责： 1.金融行业项目实施与开发；  任职要求： 1、硬性规定本科学历， 熟悉HTML5/CSS3标准，精通Javascript前端开发，2年以上的移动前端用开发经验 2、 熟悉jQuery、VUE.js、zepto.js、Angular.js等常见web开发框架中的一种，能快速高效实现各种交互效果；</t>
  </si>
  <si>
    <t>1、具有1年左右java开发经验，有丰富的支撑高并发、高可用系统架构的开发经验 2、精通java语言，具有扎实的编程基础和良好的编码习惯以及编程习惯精通，具有JVM调优经验 3、熟悉Spring Springboot SpringMVC dubbo+zookeeper、ELK等服务框架原理，并熟练使用 4、熟练使用Bootstrap，easyUI、jquery等前端框架，熟悉NODE.js及前端React.js 5、熟练使用Kafka、MQ等分布式消息中间件 6、熟悉Redis EhCache等缓存 7、熟悉Nginx优化配置，熟练使用Tomcat，Weblogic等中间件配置优化 8、熟悉mysql ,oracle 数据库性能优化，具有数据库设计优化的能力 9、熟练使用Linux系统常用命令 10、熟练使用SVN，Maven等项目管理和构建工具 11、了解docker应用容器引擎</t>
  </si>
  <si>
    <t>广州潮靓化妆品有限公司</t>
  </si>
  <si>
    <t xml:space="preserve">岗位职责： 1.微信小程序后台接口开发 2.精通H5网页开发及适配 3.精通后台开发、熟悉数据库 4.负责相关产品的全栈开发编码工作 5.负责业务系统之间的接口开发和维护 职位要求： 1.计算机或相关专业,2年以上的真实项目经验 2.精通HTML、 CSS、DIV、JQuery、js、H5、Css等前端技术； 3. 熟悉PHP+MySQL开发流程，熟悉sql语句； 4. 熟悉Web开发MySQL数据库应用开发，对性能优化有一定的经验； 5.有独立开发能力,有团队经验,沟通良好,工作态度认真负责 6.熟悉YII2优先考虑 1、薪酬范围：6000-10000 2、薪酬构成：基本工资+社保+奖金 3、每年多次不定时员工聚餐，不定时员工旅游； 4、节日福利； 5、享受国家法定假期、带薪年假病假等； 6、大小周休息、朝九晚六； 7、年会现金福利、出国旅游； 【地址】广州白云区同和天健创意园1栋207 【联系电话】人事部联系电话 刘小姐 ：13189032310 </t>
  </si>
  <si>
    <t>北京莲宇时空科技有限公司</t>
  </si>
  <si>
    <t>深圳市正思科技有限公司</t>
  </si>
  <si>
    <t>五险一金 员工旅游 年终奖金 股票期权 周末双休 带薪年假 节日福利 绩效奖金 弹性工作</t>
  </si>
  <si>
    <t xml:space="preserve"> 一、工作职责： 1、负责网站前端页面的设计及编写，搜索算法的编写； 2、负责网站各类活动的宣传广告、标语的图片设计； 3、负责网站产品的美工设计，对交互体验有较为深入的了解； 4、负责网站各类专题模板的设计及制作； 5、对页面进行持续的优化，不断提升访问者的用户体验。 二、任职要求： 1、能用编程语言PHP操作EXCEL，有美工基础懂photoshop，并对爬虫算法有所了解； 2、大专以上学历，计算机或美术艺术设计相关专业毕业； 3、有一年以上网站前端用户界面设计经验，并且有实际设计案例； 4、有较强的学习能力、沟通能力、理解能力、团队合作精神。 三、人文关怀与公司福利 ： 1、工作时间：公司实行5天7.5小时弹性工作制。 2：工作氛围：积极、轻松、学习、融洽、高效，公司年轻人偏多，富有朝气和创新精神。 3、薪资报酬：每月7日准时发放，每年根据公司效益享有年终奖金及调薪晋升机会。 4、培训发展：公司定期举办部门培训学习，提升团队的管理知识和技能。 5、五险一金：入职购买社会保险（含养老、医疗、工伤、失业、生育）及住房公积金。 6、有薪假期：享受国家法定节假日及带薪年假、带薪病假、产假、陪产假等。 7、集体福利：传统节假日礼金或礼品,办公室不间断免费小零食、水果、咖啡、茶叶等。 8、员工活动：不定期娱乐活动、聚餐；年度旅游、拓展活动等。  </t>
  </si>
  <si>
    <t>Java开发实习生(2020届）</t>
  </si>
  <si>
    <t>钰真（上海）信息技术有限公司</t>
  </si>
  <si>
    <t>岗位职责： 1、参与项目功能实现及模块开发；
2、有机会参与改进系统的稳定性及易用性，提升用户体验；
3、有机会参与前瞻技术的跟踪调研和产品创新。
4、有机会参与Java核心产品功能和架构开发；  任职要求： 1、正规全日制统招学历；
2、具备良好的学习能力和逻辑思维能力；
3、具备良好的团队合作意识和工作责任心；
4、具备一定的创新思维和解决问题的能力；
5、具备主动学习的意识和自我管理意识；
6、具备四级英语专业证书且在校成绩优秀； 7、此岗位工作地点可全国调配</t>
  </si>
  <si>
    <t>可爱可亲（广州）高新科技有限公司</t>
  </si>
  <si>
    <t>互联网/电子商务 服装/纺织/皮革</t>
  </si>
  <si>
    <t>五险一金 专业培训 绩效奖金 年终奖金 员工旅游 弹性工作</t>
  </si>
  <si>
    <t>1.参与系统的需求分析与设计 2.按照需求完成B2C电商网站及其他应用网站系统的开发与优化； 3.负责相关系统的功能维护、BUG修改，保证系统稳定可靠运行； 4.撰写相关技术文档。  岗位要求： 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 4．具有良好的沟通能力和逻辑思维能力，能准确领悟上级和各部门的需求； 5．具备良好的代码编程习惯, 要求结构清晰，命名规范，逻辑性强，代码冗余率低； 6．富有团队精神、责任感及优良的职业道德； 7．精通Ecshop深度二次开发者，有使用sphinx等全文搜索引擎经验者，优先考虑。</t>
  </si>
  <si>
    <t>五险一金 周末双休 工作餐 员工旅游 绩效奖金 定期体检 年终奖金 节日福利</t>
  </si>
  <si>
    <t>PHP开发工程师（语玩）</t>
  </si>
  <si>
    <t>工作职责： 1、根据公司产品需求部门的需求，参与制定和实施技术方案； 2、参与产品的技术审评、制定开发计划、编码等开发工作； 3、Web后端项目架构设计，业务逻辑开发； 4、负责公司内相关项目的开发和优化。 任职资格： 1、精通PHP，熟悉各种PHP应用部署环境，熟悉HTML编码规范。 2、精通掌握使用数据库MYSQL/ORACLE/POSTGRESQL其中一种，熟练使用Redis、MongoDB、Memcache。 3、熟练使用正则表达式，精通http,socket编程。 4、具备较强的程序部署、调试及程序故障分析能力，掌握Python、Shell编程。 5、2年以上PHP开发经验。熟悉大型网站或软件的设计、规划和制作流程，参与过至少一个大型成功项目的开发工作。 6、熟悉数据库设计，有MySQL、Oracle性能优化优先考虑；</t>
  </si>
  <si>
    <t>五险一金 员工旅游 年终奖金 专业培训 绩效奖金</t>
  </si>
  <si>
    <t>岗位职责: 1.根据项目具体要求，承担开发任务，按计划完成任务目标； 2.根据用户需求按时完成软件开发进度，并分析开发的功能是否能达到客户的要求，以及保证软件到用户处的稳定性； 任职资格: 1. 一年以上大型专业软件开发经验. 2. 技术要求： a. 熟悉c#,C/S结构winform、ASP.net、B/S开发； b. 精通微软SQL server 数据库，ASP.net、js相关B/S开发技术； c. 熟悉HTML、JavaScript、XML 、CSS、Ajax等相关WEB技术 3、具备良好的编码风格和开发习惯，具备较好的技术文档编撰能力。 4、具备良好的职业道德、诚实守信，工作态度严谨认真，富有责任心，能够独立完成工作。 5、具备良好的团队合作精神，有良好的学习能力、沟通能力。</t>
  </si>
  <si>
    <t>五险一金 员工旅游 餐饮补贴 专业培训 绩效奖金 年终奖金 定期体检 弹性工作</t>
  </si>
  <si>
    <t>一、工作职责： 1、协助技术经理执行技术代码开发任务； 2、项目api接口开发与维护； 3、系统各模块开发与维护； 二、职位要求： 1、必须熟悉Thinkphp,对框架源码实现有深层次认识； 2、精通PHP，具备OOP思想，熟悉PHP性能优化和安全开发方法； 3、精通MySQL性能优化，sql调优技术，有大数据设计能力、丰富数据库管理经验； 4、熟练使用memcache、redis缓存、系统缓存的应用具有丰富经验； 5、熟悉Unix/Linux下环境下的操作与开发经验； 6、熟悉Swoole，有异步编程经验、深刻理解异步编程； 7、对性能敏感，具备高并发处理能力优先；</t>
  </si>
  <si>
    <t>上海天臣防伪技术股份有限公司</t>
  </si>
  <si>
    <t>餐饮补贴 弹性工作 定期体检 六险一金 加班补贴</t>
  </si>
  <si>
    <t>1、负责基于PHP构架的网站开发，按照要求完成相关开发文档的整理与编写； 2、严格遵守团队的代码格式、结构规定，编写高质量代码，完成网站后台支持程序开发； 3、协助进行相关技术评测，处理运行过程中出现的bug； 4、分析并解决开发过程中的各种问题，日常的管理后台需求，sdk对接和数据查询维护等。   职位要求： 1、本科及以上学历，计算机相关专业，1年以上游戏后端开发经验,手游项目经验优先考虑； 2、熟练掌握PHP相关技术，对网站开发流程有一定的了解； 3、了解大容量、高性能的数据库系统应用开发，对各种开源软件有一定的认识，有大规模高并发访问的应用开发经验优先考虑； 4、具备良好的代码编程习惯，较强的文档编写能力； 5、良好的沟通协调能力，工作认真细致，有较强的学习能力和责任心，抗压能力好。</t>
  </si>
  <si>
    <t>五险一金 员工旅游 餐饮补贴 专业培训 绩效奖金 年终奖金 定期体检 周末双休 高温补贴</t>
  </si>
  <si>
    <t>岗位职责： 1、大型系统网站的功能设计、开发和系统架构工作； 2、核心代码的编写及后台服务程序的研发和编写； 3、产品功能模块的升级和维护； 4、最前沿的技术攻坚； 5、底层基础设施的开发和维护； 6、参与公司新产品研发。 岗位要求： 1、本科以上学历，计算机相关专业； 2、2年以上使用Java语言进行网站开发的经验； 3、熟悉Web JSP,Servlet,Java Bean,JMS,EJB,Jdbc开发，熟悉J2EE规范； 4、熟练使用主流开源框架，如Struts、Spring、Hibernate、iBatis等； 5、熟悉MYSQL、Oracle数据库开发技术及相关工具，熟练掌握SQL； 6、熟悉各种Web前XHTML/XML/Ajax/CSS/Javascript/jQuery等；  7、积极性高，求知欲强，有较强的沟通能力及团队合作精神。</t>
  </si>
  <si>
    <t>PHP程序员(急）</t>
  </si>
  <si>
    <t>深圳市同步齿科医疗股份有限公司</t>
  </si>
  <si>
    <t>五险一金 绩效奖金 法定节假日 五天七小时 良好发展平台 工作氛围良好</t>
  </si>
  <si>
    <t>岗位职责： 对于ERP相关应用的开发 负责PHP自己网站的开发与维护。  岗位要求： 1、计算机及相关专业本科以上学历； 2、精通PHP+MySQL网站编程，熟悉面向对象的开发方式； 3、熟悉Ajax、DIV+CSS、html、javascript等相关Web技术； 4、熟悉Linux/Unix基本操作； 5、有良好的团队合作能力，善与交流和敬业精神； 6、强烈的责任心和较强的学习能力，能够承受较大的工作压力； 7、有PostgreSQL编程开发经验优先考虑； 8、熟悉API接口开发，能运用现有API接口与网站程序实现无缝对接； 9、负责网站和ERP的日常后台维护、服务器维护等工作、负责网站的日常质量监测工作； 10、能快速开展项目，高效完成开发任务；  【福利待遇】 1、薪资待遇：具有竞争力的薪酬和值得您期待的中长期回报。 2、工作时间：5天7小时。 3、有薪假期：依法享有国家规定的各类有薪假期，入职时间满一年可享受带薪年假。 4、五险一金：入职即购五险一金。 5、员工活动：不定期举办形式多样的员工活动。 6、办公环境：舒适的办公环境，和谐愉快的工作氛围，热情友好的年轻团队。</t>
  </si>
  <si>
    <t>优维科技（深圳）有限公司</t>
  </si>
  <si>
    <t>PHP后台开发工程师</t>
  </si>
  <si>
    <t>广州易网通网络科技有限公司</t>
  </si>
  <si>
    <t>五险一金 员工旅游 专业培训 年终奖金 弹性工作 定期体检</t>
  </si>
  <si>
    <t>大小周休 五险 绩效奖金 全勤奖 节日福利 专业培训 通讯补贴 定期团建 交通补贴 带薪年假</t>
  </si>
  <si>
    <t>【岗位职责】 1.、1年以上 Web 后台开发经验； 2.、计算机相关专业专科以上学历，具有扎实的计算机基础理论知识; 3.、熟悉面向对象的程序设计方法，精通 PHP 开发，熟悉 Laravel、Yii等, 有实际项目开发经验； 4.、具有 MySQL 索引优化、查询优化方面的经验； 5.、具有 Git 使用经验,熟悉命令行操作; 6.、熟悉 Linux 系统，可以进行日常的维护操作； 7.、拥有良好的代码习惯，要求结构清晰，命名规范，逻辑性强，代码冗余率低； 8.、具备良好的团队合作精神，高度的责任感，善于沟通，可以承受一定的工作压力及独立解决技术问题的能力。  工作时间：9:00-18:30（中间休息1.5小时）周末单双休 【薪资福利】 1、团队聚会（卡拉OK、BBQ等)、户外拓展、下午茶、节日福利、任务简历； 2、享受过节福利（端午、中秋、春节）,生日礼品、礼金等福利。 3、提供入职带薪培训，并有经理带领、老员工辅导，让您快速融入团队，快速上手、并对互联网行业有更好的了。 4、公司培养销售能力，提供良好的成长平台、发展空间、快速上手，边学边做。公司本着能者上、平者让、庸者下的人才公平竞争、晋升机制。  联系电话：17665189387，400-9940-311，020-83627209 面试地址：广州天河区棠安路天盈创意园D座 附近公交站：棠德路站（304、496、503、506、547、813），科韵路棠安路口站（304、408A、496、503、547、582A、582、772、901A、B6快线、大学城1线、大学成2线）  公司官网：http://www.ywt668.com 易网通科技-让企业不再为网络营销烦恼！ 客户的满意是我们工作的目标，不断超越客户的期望值来自于我们对这个行业的热爱。我们立志把最好的技术通过最有效、最简单的方式提供给客户，为客户把互联网营销落地提供最简单、最实用的解决方案。 我们为自己负责，更为客户负责！ 因为我们关注现在，更放眼未来。 因为客户的成功才是我们的成功。  广州易网通网络科技有限公司简称“易网通科技”是一家面向各大企业的综合性网络服务公司，以帮助中小企业获取精准网络流量，快速达到变现。易网通科技致力于网络营销推广与技术开发，为企业提供专业的互联网综合解决方案，用数据与效果说话。成为中国主流媒体战略合作伙伴（百度、360、搜狗、今日头条、趣头条、新浪扶翼、抖音、广点通）、多个领域产品代理托管运营。从品牌诊断、系统技术开发、互联网战略梳理、模式创新入手，协助企业选择清晰的互联网营销模式；构建差异化的网络营销推广的策略，深度聚焦企业网络营销快速变现的实战全案，帮助企业实现互联网品牌变现！打造自己的高效赢利系统！我们没有尽力而为,只有全力以赴。把技术的交给我们，给您腾出宝贵时间好好谈单。  我们绝不参与恶性价格竞争！ 因为我们本着诚信原则，为客户“量身定制”法宝。 因为我们更注重的是卓越的品牌营销落地效应。 我们坚持以精准流量快变现为导向，重技术团队。 让所有与我们合作的伙伴，在实现流量变现的梦想时候，更简单、更快捷、更有趣。  不可否认，建立互联网品牌传播价值的确是门艺术，但互联网不同于艺术涂鸦，企业投资品牌绝不是希望品牌成为某个艺术家的实验品。互联网传播的对象是用户，用户拥有自己的文化体系，群落共性才是互联网品牌传播创意的源头，如果我们不能帮助企业激发目标用户的共鸣，产生购买冲动，那将是品牌的悲剧！ 因此，互联网传播必须建立品牌传播价值，为梦想者创造梦想品牌，易网通科技与您同行！。  易网通科技使命：让企业不再为网络营销与技术烦恼 易网通科技愿景：成为企业互联网落地坚强的结伴者 易网通科技价值：帮助企业解决互联网的问题</t>
  </si>
  <si>
    <t>Python 开发工作</t>
  </si>
  <si>
    <t>上海领旗信息科技有限公司</t>
  </si>
  <si>
    <t>7-25万/年</t>
  </si>
  <si>
    <t>五险一金 员工旅游 交通补贴 餐饮补贴 年终奖金 做五休二</t>
  </si>
  <si>
    <t>广州众时信息科技有限公司</t>
  </si>
  <si>
    <t>岗位职责： 1、Python 开发工作。 2、对代码进行持续性能优化和局部重构。 3、解决原有的问题。  任职要求： 1、2年以上的Python开发经验，能够独立开发 Python 应用程序，曾经独立开发过比较复杂的Python 程序， 2、熟悉DB2、oracle、postgresql 等数据库中的几种。 3、有java开发经验，熟悉流行的开发框架。 4、熟悉 CSS、Html、Javascript等前端开发技术，具备3年以上的浏览器前端开发经验。 5、对互联网新技术敏感，愿意学习及应用新技术，对交互体验有了解。</t>
  </si>
  <si>
    <t>五险一金 员工旅游 交通补贴 专业培训 通讯补贴 弹性工作 定期体检 领导亲和 晋升快 每年调薪</t>
  </si>
  <si>
    <t>欢迎求职者主动投递应聘。 如合适，会有专人电话邀请面试，请关注来电：020-38871575 或 020-38871576  岗位职责： 1、独自面向客户收集需求，定期向客户汇报项目进度。 2、严格按照项目进度和计划独立完成JAVA项目开发任务。  岗位要求： 1、有客户维护工作经验，如客户沟通、客户需求收集、直接向客户汇报工作等。 2、3-5年Java开发经验，具有独立完成JAVA语言项目的概要设计，详细设计以及编码实现的工作能力；有担任项目小组长经验者优先。 3、熟悉Java语言，熟练B/S架构应用开发； 4、熟练Hibernate、Spring、Struts等流行开发框架； 5、熟悉HTML、JavaScript、CSS等前端技术； 6、熟悉DB2或Oracle其中一种数据库的应用； 7、独立工作能力强，思路清晰，思维敏捷，应变能力快； 8、具备良好的表达和沟通能力，有极强的团队合作精神。</t>
  </si>
  <si>
    <t xml:space="preserve"> 一、岗位职责： 1.参与项目系统架构设计，完成软件项目的程序开发工作； 2.负责与产品对接系统需求、并进行系统设计和相关研发文档编写； 3.根据产品需求和系统设计进行软件开发； 4.完成直接领导交办的其他工作任务。 二、任职要求: 1.熟悉JAVA、JSP、Servlet、JavaScript、XML、JDBC等J2EE相关编程技术，熟练使用IDEA/Eclipse等开发工具、开发过程中maven、VSS等辅助工具； 2.熟练使用Spring、Spring MVC、MyBatis三大编程框架，精通SQL语言，具备MVC实践经验和 Oracle、SqlServer 、MySQL 等大型数据库开发经验，有一定的优化经验； 3.具备良好的沟通能力、协调能力和问题解决能力； 4.熟悉Linux系统的基本操作，熟悉Makefile和Shell的编写； 5.熟练使用非关系型数据库Mongo/Hbase,熟练使用缓存数据库Redis； 6.使用过ETL工具和ESB服务总线工具或参与相关工具的二次开发使用者优先，如kettle、kafka等开源工具7.具有处理高并发的实际经验，了解负载均衡的原理及常用配置； 8.了解分布式架构及微服务； 9.具备较强的需求分析和系统设计能力，良好文档编写能力、英语基础和读写能力。 10.大学本科以上学历（不接受自考本科），计算机相关专业，三年以上相关工作经验。 本公司入职前将进行学历查验，为避免浪费大家的时间，请学历造假者勿投。  </t>
  </si>
  <si>
    <t>应急响应工程师（双休，五险一金）</t>
  </si>
  <si>
    <t>上海新晨信息集成系统有限公司</t>
  </si>
  <si>
    <t>五险一金 通讯补贴 交通补贴 商业保险 专业培训 年终奖金 周末双休 带薪年假 节日福利 员工旅游</t>
  </si>
  <si>
    <t>五险一金 员工旅游 交通补贴 餐饮补贴 年终奖金 定期体检 周末双休 带薪年假 节日福利</t>
  </si>
  <si>
    <t>1.参与概要设计，进行详细设计； 2.按照规范进行java代码开发，并负责代码质量检查，保证代码符合技术规范； 3.进行代码调试和单元测试，并配合测试工作； 4.进行程序性能分析和优化工作； 任职要求： 1. 大学本科及以上学历，计算机及相关专业，能力优秀者可放宽至专科。 2. 2年以上以上J2EE应用软件开发工作经验。 3. 1年以上保险/金融行业相关项目工作经验者优先。 4. 精通JAVA语言、JSP、JavaScript、SERVLET、JDBC，熟悉Struts架构、iBatis或者Hibernate。 5. 熟悉Oracle数据库，精通PL/SQL。 6. 熟悉软件开发过程。 7. 熟练使用CVS、SVN版本管理工具。</t>
  </si>
  <si>
    <t>工作职责： 1、负责公司及客户突发安全事件的应急响应处理； 2、负责各类安全问题和安全事件的跟踪、分析、处理和解决； 3、负责与客户进行安全事件的沟通接洽； 4、负责对攻击、入侵、漏洞、终端等安全风险现状、趋势做深入分析，并搜集和分享威胁客户安全的情报； 5、负责与同行及安全厂商之间的安全交流、互帮互助等工作； 6、负责完成领导下发的渗透测试工作。  任职要求： 1、计算机或相关专业本科以上学历（能力突出者学历和专业不限）； 2、具备一年以上安全行业工作经验，或两年以上的系统集成、网络管理经验； 3、有Unix、Windows系统知识经验，能熟练使用Unix、Windows系统平台下各种应用系统，如：MSSQL、Oracle、Exchange等； 4、精通多种安全技术，掌握或熟悉各种攻击与防护技术； 5、熟悉相关网络安全产品，如防火墙、IDS、防病毒，漏洞评估工具等； 6、能够独立完成各种系统（主机、网络，数据库等系统）的安全加固； 7、能够独立完成对用户的现场培训； 8、具备较强的动手能力； 9、敬业、正直、诚实； 10、喜欢学习新知识、乐于接受新事物。  优先考虑的条件： 1、具有一定的编程能力，可以自己编写简单的攻击和检测程序； 2、熟悉至少一门变成语言(python/送花ell/perl/c/java/php等不限) ； 3、有大型项目经验，或熟悉电信级网络系统维护经验； 4、有安全、网络、系统，数据库国际认证证书者，如DBA、CCNP、CCIE、CISP、CISSP、SUN 等认证者优先考虑； 5、熟悉常见的 Web 漏洞、系统漏洞等，熟悉owasp top10安全漏洞原理 ； 6、熟悉常见安全攻防技术，熟悉渗透测试，熟练掌握各种渗透测试工具 ； 7、对木马的原理和实际的木马案例有深入研究和积累 ； 8、能快速还原程序的代码细节，对加壳程序能够熟练脱壳 ； 9、有应急响应经验者优先。</t>
  </si>
  <si>
    <t>ASP .NET工程师</t>
  </si>
  <si>
    <t>玑脉（上海）数据技术有限公司</t>
  </si>
  <si>
    <t xml:space="preserve">工作描述: 1）使用C#语言设计开发ASP.NET应用。 2）管理和维护现有业务系统，针对客户需求定制化开发。 3）编写系统相关文档。  要求: 1）2年及以上工作经验，本科及以上学历，计算机相关专业。 2）熟练使用C#, .net framework和ASP.NET。 3）熟练使用Javascript/AJAX、CSS、HTML/XML等相关WEB技术。 4）熟悉数据库技术，如SQL Server/MySql。 5）有Redis, ElasticSearch开发经验优先。 6）有asp.netcore项目经验者优先。 7）遵守代码规范，工作认真负责。 8）沟通能力好，有团队协作精神。 </t>
  </si>
  <si>
    <t>上海驾优信息技术有限公司</t>
  </si>
  <si>
    <t>Java后台开发</t>
  </si>
  <si>
    <t>北京创梦伟业科技有限公司</t>
  </si>
  <si>
    <t>职责描述： 1、负责软件产品项目的测试，负责测试案例、测试用例的制定和执行； 2、负责测试环境的搭建及检查，负责系统测试、性能测试等用例设计、编写，工具的执行使用等； 3、负责跟踪测试缺陷及进度，及时提交项目测试状态、软件缺陷、风险报告。  任职要求： 1、本科以上学历，计算机相关专业，2-5年以上测试相关工作经验； 2、熟悉SoapUI、Load Runner、charles等主流测试工具； 4、熟悉Linux、mysql，有python/linux脚本开发能力优先； 5、有BUG库系统管理经验，有版本管理经验，熟练使用wiki、jira； 6、良好的沟通协调能力、团队合作精神、文档编写能力； 7、对问题能正确而迅速地做出决定，充分利用各种渠道和方法来解决问题；   8、有良好的学习能力，工作积极主动，心态乐观，能适应工作压力并较好地完成工作任务。</t>
  </si>
  <si>
    <t>1. 全日制统招学历 2、熟悉Java、Spring、springMVC等技术 3、掌握Oracle、sybase等数据库 4、掌握zookeeper、dubbo分布式技术 4、有团队精神和敬业精神，具备良好沟通能力、自学能力和独立的解决问题能力，能承受一定的工作压力 5、具有良好而规范的编程习惯和技术文挡编写习惯。 6、有金融行业相关软件开发工作经验者优先考虑 7、长期在银行驻场开发（不能接受外派者勿投）</t>
  </si>
  <si>
    <t>软件开发工程师-2020届</t>
  </si>
  <si>
    <t>上海巧房信息科技有限公司</t>
  </si>
  <si>
    <t xml:space="preserve"> 你要做的事：  ? 参与产品需求的设计及方案的实现；  ? 参与系统架构及基础构建等相关项目的设计开发工作。  我们希望你：  ? 全日制计算机相关专业本科及以上学历；  ? 擅长任意一种语言，包括但不限于：C/C++/PHP/Java/Python/JavaScript；  ? 熟悉常用数据结构与算法；  ? 掌握数据库基本理论及基础的应用实践；  ? 了解TCP/IP、HTTP、 Linux等基础；  ? 诚实、正直、上进、负责；  ? 良好的分析和解决问题的能力，较强的学习能力，良好的沟通交流能力，能快速融入团队；  </t>
  </si>
  <si>
    <t>广州蓝道华荣信息科技有限公司</t>
  </si>
  <si>
    <t xml:space="preserve">工作职责： 1、参与系统开发、微信开发、小程序项目功能编码及完成项目技术攻关； 2、独立完成网站前后台的功能开发； 3、负责数据库优化、程序性能优化； 4、能独立理清产品需求，完成代码编导；  岗位要求： 1、大专以上学历，三年或以上相关工作经验； 2. 精通PHP+MYSQL编程 3. 熟练使用一种PHP框架，ThinkPHP、Yii2 框架优先； 4. 熟练的进行MySQL数据库设计和优化； 5. 熟练使用PHP缓存技术 6. 对前端语言Html、Div+CSS、JS、jq有所了解； 7. 熟悉常见的短信接口，熟悉支付宝、微信等支付接口的集成. 8. 有微信开发、小程序项目、商城开发经验者优先  PS：急聘岗位！待遇从优！  </t>
  </si>
  <si>
    <t>系统开发岗(J10072)</t>
  </si>
  <si>
    <t>富德保险控股股份有限公司</t>
  </si>
  <si>
    <t>保险</t>
  </si>
  <si>
    <t>五险一金 补充医疗保险 餐饮补贴 通讯补贴 年终奖金 定期体检 节日福利</t>
  </si>
  <si>
    <t>工作职责: 1.根据业务需求、设计文档、负责代码按时按质完成； 2.负责代码的单元测试和用例的编写； 3.系统分析设计，能对现有生产系统出现的问题进行分析和解决。 任职资格: 一、专业能力: 1.本科以上计算机相关专业毕业； 2.大学毕业两年以上且具有2年或以上Java开发工作经验； 3.技术要求符合以下中的一项或多项： a.精通Java开发语言、熟练掌握Eclipse开发工具； b.熟练使用HTML，JavaScript和Ajax技术，熟练掌握jQuery,精通JSP、Servlet等Web开发相关技术； c.熟悉使用Spring、iBatis等常用开发框架； d.熟悉常用设计模式，熟悉IOC； e.熟练掌握SQL，Mysql/Oracle数据库。 4.具有较强的团队合作意识； 5.有HTML5开发经验更佳。 二、个人素质： 1、具备扎实的专业知识和良好的团体协作、沟通能力； 2、勤奋好学，有责任心； 3、对新兴事物有较强地接受能力。</t>
  </si>
  <si>
    <t>深圳淘腾网络科技有限公司</t>
  </si>
  <si>
    <t>诚招ZenCart程序员/PHP程序员</t>
  </si>
  <si>
    <t>五险一金 餐饮补贴 专业培训 定期体检 员工旅游 全勤奖 高温补贴 节日福利 商业保险 带薪年假</t>
  </si>
  <si>
    <t>深圳市源动力电子科技有限公司</t>
  </si>
  <si>
    <t>岗位职责: 1、负责公司网站前端开发，PC端、移动端界面的制作和特效实现； 2、按产品需求开发，确保安全、质量和性能； 3、有一定的审美能力，逻辑思维能力强，了解动态网站的实现原理； 4、参与内部测试、部署、实施等工作;  任职要求: 1、计算机相关专业，本科或以上学历，3年以上开发经验； 2、参与过前端工期超过8个月以上的中大型项目； 3、精通HTML5、css3、javascript等基础技术； 4、熟悉浏览器兼容技术，响应式设计； 5、熟练掌握Vue(vue+es6+webpack)框架； 6、熟练使用自动化构建工具（webpack、fis、gulp等工具）； 7、熟练使用版本管理工具git、svn等； 8、思路清晰，具备良好的沟通能力和理解能力，有较强责任心及团队合作精神。 9、熟悉后端技术的优先。   加入淘腾，您将享受和获得： 1、 职业发展：广阔的发展空间和晋升空间，人性化的管理； 2、 调薪政策：每年1次职级评比、2次调薪机会，同行业极具竞争力的薪资； 3、 福利待遇：五险一金、商业保险、绩效奖金、季度奖金、每日餐补、全勤奖、高温补贴、法定假期、带薪年假、定期体检、节日福利、推荐奖、读书基金、团队建设基金等； 4、 团建活动：不定期举行各种丰富的文娱活动，如：下午茶，生日会，体育活动，KTV，聚餐，零食水果供应，户外拓展，外出旅游等； 5、 员工培训：带薪岗前培训、在职专业培训、公费外部培训、骨干员工训练营； 6、 工作时间：9:30-18:30 7.5小时制 大小周 小周下班时间提前1小时； 7、 团队氛围：团队年轻有活力，90后是主力军，工作氛围轻松愉快，欢迎充满活力热情的您加入； 8、 内部游戏：公司内部实行企业游戏积分管理，通过积极表现获取的积分可用于兑换各种礼品，如各种代金券、旅游基金等； 9、 工作环境：深圳湾科技生态科技园甲级写字楼，地铁沿线，交通便利，周边配套设施成熟。</t>
  </si>
  <si>
    <t>带薪年假 五险一金 全勤奖 节日福利 弹性工作 绩效奖金</t>
  </si>
  <si>
    <t>1、负责Zen Cart网站模板制作； 2、负责公司现有网站的功能改进与维护； 3、负责公司英文资源站群的建设； 4、协助销售人员网站功能完善和网站优化。  岗位要求： 1、熟练运用 DIV+CSS 和HTML ，有Zen Cart建站基础，熟悉PHP 语言； 2、熟练 PS、DW等设计工具，能独立完成网页制作和美化； 3、有一定的SEO基础，了解SEO基本知识和流程。 4、熟悉主流B2C电子商务网站开发流程及开发工具； 5、有一定的英文基础，能看懂一些基本的英文资料； 6、具备良好的沟通协调能力，有创业激情及责任感，乐于承担压力和挑战，富于开拓精神。做事细心，踏实，能对工作结果负责。 7、熟悉CSS3、JQuery，有前端响应式布局技能。  福利待遇： 1、薪资待遇: 提供具有竞争力的薪资待遇，薪酬水平高于行业的平均水平。 2、工作时间: 8小时/天 x 双休，整月全勤者，奖励全勤奖； 3、文娱活动：每年外出旅游，不定期组织各种文娱活动，如聚餐、K歌、爬山等等； 4、调薪政策：工作一年以上员工每年享有至少一次年度调薪机会； 5、带薪休假：工作一年以上员工享有5天带薪休假，享受国家法定节假日（法定假期，婚假，产假）； 6、良好的工作氛围、晋升机会及发展空间，自由宽松的工作环境，公司提供微波炉和冰箱，为员工提供茶点、水果零食等。</t>
  </si>
  <si>
    <t>五险一金 员工旅游 年终奖金 加班补贴 节日福利</t>
  </si>
  <si>
    <t>工作职责： 1、PHP开发系统、网站或微信定制项目，负责公司产品的技术研发和实现； 2、改进增强现有产品的性能与功能； 3、配合产品、前端完成所有项目的开发、升级、维护； 4、负责微信公众平台所需要的接口和数据管理，api数据接口开发工作； 5、与其他部门技术对接，完成系统联调工作；  任职资格： 1、熟悉lnmp开发环境，有单独部署服务器能力； 2、精通开源框架(laravel/ThinkPHP等)的原理及设计模式，逻辑思维清晰，逻辑处理能力强； 3、精通MySQL、NOSQL、MongoDB等数据库，能够编写和优化复杂的SQL程序； 4、熟悉erp系统开发优先； 5、熟悉elasticsearch或其他搜索引擎优先； 7、有爬虫及大数据处理经验优先 8、熟悉淘宝API/京东API接口或微信api及其他接口开发； 9、了解b2c b2b 商城架构；  福利待遇： 1、良好的发展空间及平台； 2、每年四个季度，都会组织各种旅游活动； 3、福利假期：公司公假、婚假、丧假、法定假、等有薪假期； 4、公司实行单双休工作制； 5、享受员工年终奖； 6、每年有1次调薪机会。 7、工作满1年员工，可享受每年7天的带薪年假； 8、人才推荐奖； 9、更多福利待遇将随公司发展逐步完善  乘车路线：1、乘地铁5号线到猎德D出口，步行696米到高德置地冬广场。 2、冼村路中公交站，步行109米到高德置地冬广场。 工作地址：广州珠江新城江东路12号高德置地冬广场H座1903房</t>
  </si>
  <si>
    <t>岗位职责：
1. 承担WEB前端开发任务，负责前端组件的设计与开发；
2. 维护、完善现有前端的框架、基础CSS、HTML5、JavaScript插件；
3. 进行技术创新，提升产品的用户体验；
4. 根据项目需求和设计，分析并给出最优的前台技术解决方案。
任职要求：
1. 熟悉W3C标准、HTML/XHTML、CSS，熟悉跨浏览器兼容调试；
2. 熟悉JavaScript，至少熟悉一种常用JavaScript脚本库(如JQuery、vue等)；
3. 了解用户体验、交互式设计,理解前后端分离；
4. 2年以上全职WEB前端开发经验，vue框架工作经验者优先。</t>
  </si>
  <si>
    <t>MBA招生网</t>
  </si>
  <si>
    <t>北京木北科技有限公司</t>
  </si>
  <si>
    <t>【岗位职责】： 1、良好的代码习惯，要求结构清晰、命名规范、逻辑性强、代码冗余率低； 2、熟悉Mysql，有较为熟练地掌握mysql语言及编写存储过程、触发器等数据库开发的能力； 3、精通PHP语言，精通CGI标准和HTTP等互联网协议； 4、熟练掌握javascript、div+css等web前端布局及多浏览器兼容相关技术； 5、熟练掌握网站缓存技术，熟悉如何提升网站响应速度 6、熟练使用Linux或UNIX系统，熟悉在Linux、UNIX下配置php+mysql的运行环境； 7、有良好的沟通、协调能力和学习能力，具备良好的团队合作精神，愿意做程序以外事情的优先考虑  【任职资格】： 1、计算机相关专业毕业，有互联网公司研发经验者优先； 2、有良好的编码风格，一年以上PHP开发经验、大站架构意识，有参与大中型网站开发经验者优先，请附上详细项目案例； 3、熟悉LAMP或NAMP架构，熟悉常用Web前端框架(jQuery,Bootstrap，AJAX)，有独立网页设计、Html5/CSS3单页开发经验者优先； 4、熟悉MVC模式、OPP思想，至少掌握一种开源PHP框架：yii、yaf、thinkphp、symfony2、CodeIgniter，了解成熟系统的二次开发维护：WordPress、ECMS、ECSHOP、ThinkCMF、dedecms； 5、熟悉MySQL数据库，熟练掌握Mysql索引优化、查询优化和存储优化、缓存、静态化等技术有PHP缓存技术、静态化设计方面的经验者优先； 6、思维灵敏，性格开朗，责任感强，工作积极主动，具备较强学习能力，有良好的团队协作意识。 7、有热情，有良好的计划、沟通、组织协调能力、语言表达能力；较强的逻辑分析能力和应变能力；良好的团队合作精神。</t>
  </si>
  <si>
    <t>五险一金 带薪年假 交通补贴 餐饮补贴 周末双休</t>
  </si>
  <si>
    <t xml:space="preserve">1.分析产品需求，根据规范进行系统设计并对产品进行快速迭代开发； 2.搭建系统开发环境，完成产品开发工作； 3.参与公司整体技术架构设计、实现和性能优化； 4.根据开发规范编写各种开发文档及项目文档； 5.根据使用需求进行技术调研，解决各种技术问题 6.具备分布式系统设计和开发经验，熟悉敏捷开发流程; 7.熟练使用 Linux/Unix，能对系统性能瓶颈进行定位; 8.熟悉常用设计模式，具有较强的问题分析和处理能力，有文档编写能力和良 好的代码习惯  任职要求： 1.大学本科或以上学历，计算机或相关专业毕业； 2.4年以上使用J2EE开发经验，JAVA基础扎实，熟悉io、多线程等基础框架，有高并发经验优先;； 3.熟悉Spring、ibatis、mybatis、hibernate、jQuery等开发框架，了解IOC、AOP 原理，看过至少三个开源项目源码； 4.熟悉SQL，了解Oracle、Mysql或Sql server等数据库，如 MySQL，有 HBase 或其他 NoSQL 相关使用经验者优先，有数据库设计经验和性能调优经验优先； 5.有Dubbo使用经验优先，有es、solr等搜索框架使用者优选； 6.有良好的钻研能力、学习能力、团队协作能力、沟通能力、语言和书面表达能力；事业心强，能吃苦耐劳，具有在压力以下坚持完成工作的必要毅力； 7.有开源项目优先。 </t>
  </si>
  <si>
    <t>Java / H5开发人员</t>
  </si>
  <si>
    <t>广州市索斐电子科技有限公司</t>
  </si>
  <si>
    <t>广州悠绿游信息技术有限公司</t>
  </si>
  <si>
    <t>节日福利 五险一金 绩效奖金 全勤奖 周末双休</t>
  </si>
  <si>
    <t>岗位职责： 1、需求分析，系统设计，数据库设计和系统开发 2、系统相关文档编写，用户手册编写 3、系统支持（包括数据仓库），问题修复和系统优化  任职要求： 1、熟悉Java EE技术，包括Servlet/JSP、JDBC、JMS、Web Service等，对各种开源的软件如Struts/Structs2、hibernate/ibatis、Tomcat、Weblogic、springcloud、Spring、spring boot、spring mvc、mybatic、shiro等有深入的了解 2、熟悉css/xml等网页技术，熟练Ajax（jquery、mootools）、Javascript技术； 3、熟悉Oracle、SQL Server、Mysql、Redis、mongodb等数据库 4、熟悉tomcat，weblogic 5、熟悉面向对象编程，具有良好的编程风格、习惯；了解软件开发流程，熟悉MVC模式；并有在MVC模式下进行中大型web开发的经验 6、有微信、H5方面的开发经验，并在项目中使用 7、熟悉Vue，AngularJS框架和Bootstrap框架，并有相关开发经验的优先考虑 8、1年或以上相关工作经验，或有零售业经验优先考虑  上班时间：周一至周五9:00-18:00，双休 上班地址：广州市越秀区东风路</t>
  </si>
  <si>
    <t>弹性工作 五险</t>
  </si>
  <si>
    <t>岗位职责： 1、负责企业网站系统开发、更新、代码优化等； 2、负责各项应用架构设计的工作，依据需求完成高质量的网站开发和维护，保证各浏览器兼容性； 3、负责公司现有项目和新项目的修改调试和开发工作；  任职要求： 1、计算机相关专业毕业，有1年或以上WEB应用开发经验，有良好的代码书写、注释和单元测试习惯； 2、精通HTML5、CSS3、PHP、MySQL等网页制作技术，熟悉页面架构和布局，能够熟练手写代码；对各种浏览器兼容性有深刻了解； 3、有APP服务器接口开发经验者优先； 4、对支付接口开发有较深的理解与应用者优先 5、至少精通一种或更多PHP框架【YII（必要条件）、THINKPHP、CakePHP】</t>
  </si>
  <si>
    <t>北京威盛软件有限公司</t>
  </si>
  <si>
    <t>1、在软件项目经理的领导下，配合完成程序设计和开发。
2、按产品需求进行软件设计和编码实现，确保安全、质量和性能。
3、参与内部测试、部署、实施等工作。
4、分析并解决软件开发过程中的问题。  岗位要求： 1、大学本科以上学历，计算机相关专业，有一年以上JAVA开发经验； 2、熟悉Java EE技术，包括Servlet/JSP、JDBC、JMS、Web Service等，对各种开源的软件如Spring、Struts、hibernate/ibatis、Tomcat等有深入的了解。； 3、熟悉Oracle、Mysql数据库。 4、熟悉面向对象编程，具有良好的编程风格、习惯；了解软件开发流程，熟悉MVC模式；并有在MVC模式下进行中大型web开发的经验； 5、可以单独对已有的系统进行维护，工作认真细致负责，有良好的自学能力，独立思考能力，能够在短时间内学习并应用新技术； 6、积极热情、沟通能力强，有强烈的责任心，具有良好的团队合作精神和敬业精神； 7、能够承受工作压力，能在规定的时间内高效完成任务，具有良好的团队合作精神  办公地点：青岛或北京</t>
  </si>
  <si>
    <t>广州奇异果互动科技股份有限公司</t>
  </si>
  <si>
    <t>五险一金 员工旅游 绩效奖金 年终奖金 餐饮补贴 定期体检</t>
  </si>
  <si>
    <t>岗位职责： 1、负责公司运营平台开发工作。 2、参与项目整体规划设计过程，制定项目迭代计划。 3、负责解决项目开发中的各种PHP开发需求以及Bug修正，相关的问题的沟通协调工作。  岗位要求： 1、计算机相关专业，具备1年及以上开发项目经验；最好有广告行业、Web应用系统开发行业经验。 2、熟悉PHP语言，了解Yii开发框架或者至少一到两个开源的开发框架，有扎实的面向对象和MVC开发基础，对程序架构有一定的理解，以及良好的代码的构建、管理、协调能力。 3、熟悉常用的开发工具、调试工具的使用，逻辑思维清晰、严谨，能够迅速准确的定位问题以及相关的解决方案。 4、熟悉常用数据结构和算法。 5、熟悉LNMP开发环境以及集群技术，对大数据、大流量、缓存等技术有了解，熟悉PHP开发过程技术牵涉到的HTML、服务器、代码的发布实施等有一定经验。 6、逻辑思维清晰，做事有条理，具备较好的数据分析能力和解决问题的能力。 7、工作积极主动、严谨负责。学习能力强，有一定的技术狂热，愿意学习和接受新知识和技术，有一定的英语阅读能力，会用GOOGLE，STACKOVERFLOW搜索问题，对全栈工程师的概念有了解。</t>
  </si>
  <si>
    <t>五险一金 专业培训 绩效奖金 弹性工作 定期体检 股票期权</t>
  </si>
  <si>
    <t>一、职位描述： 1、负责开发高可用、高效、稳定的产品及系统服务； 2、根据业务需求，设计并实现技术解决方案，研究互联网领域前沿成果，并应用于产品中； 3、完善并遵守团队的编码规范，编写高质量、高效率、结构清晰、易读、易维护的代码。  二、任职要求： 1、大专及以上学历，计算机相关专业，3年及以上PHP项目开发经验； 2、精通PHP语言，熟悉thinkPHPPHP框架开发，有phalcon使用经验优先； 3、熟悉HTML5、CSS3、JavaScript等前端技术； 4、熟悉MySql/Oracle/PostgreSQ及Memcache/Redis/MongoDB相关技术； 5、熟悉API开发模式，熟练使用json数据交互； 6、熟悉Linux，了解常用命令及工具，能搭建LAMP/LNMP环境； 7、熟悉websocket协议实际使用经验优先； 8、学习能力强，喜欢钻研新技术，乐于分享新技术； 9、具有较强的团队协作精神和责任心，善于学习新的软件方法和技术，有良好的沟通能力；   深圳票联金融服务有限公司成立于2013年，由深圳联合金融服务集团股份有限公司（股票代码：839269）与深圳市银之杰股份有限公司（股票代码：300085）共同出资设立。票联公司专注于金融服务领域，依托深圳金融电子结算系统，为金融机构提供支付渠道、自助智能终端研发制造、大数据收集与交换、运营外包服务于一体的全方位服务解决方案，为社会提供更加便捷高效的现代金融服务。 票联金融公司已自主研发多款金融智能自助终端产品，包括票据自助柜员机、票据受理及回单打印二合一自助柜员机、桌面型对公业务处理终端等CTM系列产品，封闭式远程视频自助终端、立式及壁挂式远程视频自助终端等VTM系列产品，以上产品均已通过国家强制性产品CCC认证。该系列产品已在工商银行、民生银行、平安银行、上海银行等多个商业银行采用，为银行节省人力成本，为用户节约办理时间，得到银行和用户的一致认可。 随着票联公司的不断发展和业务的拓展，公司打造了“票联通平台”，“移动支付平台”，“人脸识别平台”，“电子凭证支付平台”等一系列紧贴市场自主运营平台，以互联网金融为核心为广大客户提供对公自助渠道、B2C支付渠道、身份验证与实时监控、B2B企业级支付等服务。 票联公司始终坚持经济效益和社会效益并重，在实现企业快速发展的同时，遵循社会公认的商业伦理和准则，与客户共同成长、为股东带来良好的回报、支持社会公益，实现了企业与利益相关者的协同发展，为社会的发展做出积极贡献。 票联公司愿通过我们的努力不断提升金融服务水平！ 票联诚聘英才！加入票联，您将获得： 工资+奖金+股权激励，行业内具有竞争力的薪酬、激励、调薪机制； 职业发展双通道（专业+管理），完善的培训、晋升机制； 五天工作日，国家法定假期齐全，年假、婚假、产假等一天都不能少； 按国家规定购买社会保险与公积金，并为每一位员工额外购买商业保险 创新激情的团队邀您一起：燃烧青春，不为复制、只为创造！</t>
  </si>
  <si>
    <t>北京国研数通软件技术有限公司</t>
  </si>
  <si>
    <t>1.PC及移动端产品开发及维护工作 2.封装良好的前端交互组件，持续优化前端页面展示性能 3.研究和探索前端开发思路和最新的前端技术  岗位职责： 1.掌握HTML5，CSS3，JavaScript等基础技术，熟悉W3C标准及规范，具备良好的代码编写习惯 2.熟练React技术栈，并有实际的开发经验 3.有较好的ES6基础和扎实的JavaScript基础，对前后端分离、模块化有深刻了解 4.熟悉前端工程化构架，有glup、webpack配置和优化经验优先 5.有移动端开发经验，熟悉react-native者优先 6.至少掌握一门后端语言，有Java或nodejs开发经验者优先 7.较强的沟通能力及团队合作能力  加分项： 1.具备主流前端开发框架源码解读能力 2.优秀的独立学习能力和独立解决问题能力 3.了解非关系型数据库</t>
  </si>
  <si>
    <t>深圳市笨鸟软件有限公司</t>
  </si>
  <si>
    <t xml:space="preserve"> 职位描述  1. 基于 WordPress 的网站开发，以及 PHP 程序的设计、开发、维护； 2. 按需求进行程序设计和编码，确保程序的安全、质量和性能； 3. 参与程序需求分析、设计、开发、内部测试、部署等工作； 4. 分析并解决程序相关问题； 5. 编写程序开发过程中的相关技术文档。   职位要求  1. 熟练掌握 PHP （有 WordPress 开发经验的优先），1年以上工作经验； 2. 了解 MySQL 或 PostgreSQL，有数据库优化经验或了解 Redis 优先； 3. 熟悉 LNMP 环境的搭建，熟悉 Linux 的基本操作； 4. 了解 HTTP 协议以及 HTML、JavaScript、CSS等前端页面技术； 5. 参与过至少一个完整的项目，项目中负责实现一个或多个功能模块； 6. 具有良好的编程习惯，进行功能自测，保障代码的完整性和稳定性； 7. 主动好学、有强烈的责任心，良好的沟通能力，及良好的团队合作精神； 8. 能够承受工作压力，能在规定的时间内高效完成任务。   自我评测  自我评测是为了方便让你自己评估在入职时，在这家公司是否能够快速适应和快速上手，匹配度越高，说明你越容易融入我们公司的环境。 请留意一下，并不需要所有条件都完全匹配。    1. 喜欢新技术新知识，喜欢接受新的挑战； 2. 会用Google，上Stackoverflow, Github； 3. 了解、接触或使用过 Git, Notepad++, Sublime Text, Vim, Visual Studio Code, Gmail, Wunderlist, Slack 等工具； 4. 了解、接触或使用过MySQL Workbench / Navicat / HeidiSQL / phpMyAdmin 中的一种或多种工具； 5. 习惯搜索英文资料，查阅官方文档； 6. 业余时间喜欢自我学习，自我研究； 7. 注重细节，独立思考，追求卓越。  公司福利：  1、不用打卡，弹性上班，周末双休 2、清一色90后小鲜肉，上班氛围轻松自由 3、办公室零食、水果、咖啡饮料不间断 4、节日福利，年度旅游 5、丰厚的年终奖金 6、满一年5天年假，两年6天年假，以此类推 7、入职购买五险一金</t>
  </si>
  <si>
    <t>广州极汇信息科技有限公司</t>
  </si>
  <si>
    <t>五险一金 补充医疗保险 餐饮补贴 定期体检 员工旅游 做五休二 股票期权 弹性工作</t>
  </si>
  <si>
    <t>岗位职责： 1、负责产品系统web页面的需求分析、方案设计与开发； 2、负责产品前端技术分析与预研； 3、负责前端代码实现、维护与优化。 任职要求： 1、大专及以上学历，3年以上相关工作经验； 2、熟悉HTML5/CSS3设计页面布局；熟悉css，javascript、ajax等相关技术； 3、熟悉W3C标准； 4、能解决浏览器及版本的兼容性问题，保证页面支持多浏览器使用； 5、熟悉原生js及面象对象编程，熟练jQuery、ECharts等工具库； 6、熟悉常用的前端框架，如vue、react等； 7、有前端架构经验、项目管理管理者优先考虑； 8、有互联网产品开发经验者优先考虑。   我们为你提供： 1、六险一金，周末双，每天7.5小时，这只是常规福利，请收好； 2、一年多次调薪机会，活儿好的员工，老板的奖励很不错哦； 3、零食养胃，公司零食想吃啥拿啥，你的体重我负责； 4、带薪年假、每月餐补额外算，用MONEY装满你口袋； 5、每月阅读包，用知识装满脑袋； 6、员工活动：包场看电影、团建运动燃脂、聚餐Party,只有你想不到； 7、还有带薪年假、年度旅游、员工体检、节日礼品等。  我们在这些方面做得还不错： 1、扁平式的管理模式，以目标为导向，尊崇高效； 2、轻松愉悦的团队文化，倡导舒适的相处，不为人际而内耗； 3、我们看重的不是资历，我们在乎的是你的成长； 4、福利是多到眼花，更多详情我们不玩套路，坦诚相待，我们一直在积极进取，坚持不懈地向目标进发，期待志同道合的你加入。</t>
  </si>
  <si>
    <t>职位描述  1.参与公司的系统项目的建设和规划工作，推动系统的平台化、云化、模块组件化的进程，指导技术团队的架构设计落地执行。  2.参与公司的系统项目的标准化体系建设工作，严格监督技术团队的系统程序编写、模块任务分配/追踪、架构性解决方案执行。  3.主导公司的系统项目中的核心性技术难题/难关，提出持续性的优化改进技术结构的方案，并监督方案的执行。  4.主导公司的系统项目的需求评审会和技术设计评审会，严格管理相应的技术性核心机密资料，并且监督相关体系的执行情况。  5.负责技术团队对业务团队/服务团队和产品团队之间的交流沟通，能够准确把握实际业务需求和产品设计思想，准确传递相关信息给到技术团队，成为技术与其他体系衔接的桥梁。  6.负责公司的系统项目中核心功能的架构和代码模板编制，有优秀的团队管理能力，可以带领团队顺利的完成开发任务。  7.负责公司的技术团队在系统项目中的持续性的技术优化和改善，熟悉云计算、IDC、信息化安全等基础知识，能够有效提出效能、安全、稳定性方面的改善方案。  8.辅助技术总监开展内部的培训、管理和交办的其他任务。   任职要求  1、本科以上学历，软件工程、计算机、网络工程相关专业毕业。  2、精通PHP，熟悉Thinkphp、 Yii2、Laravel等框架，  3、熟悉MySQL数据库，包括MySQL配置、数据库设计、SQL操作以及 性能优化  4、熟悉LNMP／LAMP环境，熟悉各类优化方法改善访问性能，有高负载、高并发维护经验者优先  5、熟悉常用的协议：Websocket、TCP、UDP  6、熟悉 NoSQL, 如MongoDB、Redis、Memcached等  7、熟悉resque、workerman、swoole等中间件服务  8、熟练掌握HTML、CSS3、Ajax等web前端技术  9、有过服务器运维经验优先  10、有微信企业号、公众号开发项目经验优先</t>
  </si>
  <si>
    <t>广东壹号黄金有限公司</t>
  </si>
  <si>
    <t>Java研发工程师</t>
  </si>
  <si>
    <t>奢侈品/收藏品/工艺品/珠宝 教育/培训/院校</t>
  </si>
  <si>
    <t>五险一金 员工旅游 年终奖金 绩效奖金 出国机会 专业培训 定期体检</t>
  </si>
  <si>
    <t>广东嘉迅电子科技有限公司</t>
  </si>
  <si>
    <t>岗位要求：
1、2年以上web前端开发经验；全日制大专及以上学历，计算机相关专业毕业；
2、熟悉W3C标准及规范，熟悉XHTML、DIV、CSS、JavaScript等页面技术；
3、熟悉jQuery、VueJs、Angular、HTML5、CSS3等相关技术；
4、熟悉微信开发环境，有微信公公众号或微信小程序开发经验者优先考虑；
5、对用户体验、交互操作流程、及用户需求有深刻理解，能够深刻理解Web标准，在可用性、可访问性、浏览器兼容性等方面有实践经验；
6、对Web技术专研有强烈兴趣，有良好的学习能力和强烈的进取心，较强的团队协作精神与创新能力。
岗位职责：
1、负责公司web前端应用开发及支持视觉设计；
2、负责HTML5技术产品开发及相关前端优化；
3、负责有微信公公众号或微信小程序相关开发。</t>
  </si>
  <si>
    <t>五险一金 餐饮补贴 通讯补贴 专业培训 定期体检 带薪年假</t>
  </si>
  <si>
    <t>全勤奖 节日福利 绩效奖金 专业培训 周末双休 员工旅游</t>
  </si>
  <si>
    <t>1、参加基于Java技术的企业级服务器应用开发； 2、参与系统分析与设计，并负责完成核心代码； 3、根据开发规范与流程独立完成模块的设计、编码、测试以及相关文档； 4、参与软件需求与设计审核和代码检查。  任职资格： 1、参与过电厂相关项目； 2、正规院校本科以上学历（其它条件优越者可酌情参考）； 3、具有较好的沟通、协作和学习能力，良好的团队合作精神； 4、为人正直，思维严谨，工作主动，有较强的学习创新能力，在对新技术的掌握方面保持与时俱进； 5、责任心强，具有良好的沟通能力和团队合作意识； 6、精通Java，有3年以上Java深层次开发经验，具备深厚的Java功底； 7、精通面向对象软件结构知识，熟悉设计模式； 8、熟悉Oracle，MySQL等数据库编程，熟悉 Tomcat，weblogic 等应用服务器系统的开发； 9、具有大型应用系统分析、设计能力和经验，精通主流技术系统的核心思想； 10、具备以下条件之一者优先聘用： ・有丰富项目开发经验或担任过项目经理职务者； ・能熟练使用建模工具完成软件设计； ・熟悉Struts，Spring，MyBatis等开源框架，有架构设计经验者； ・有界面交互设计经验者，熟悉Bootstrap等。</t>
  </si>
  <si>
    <t>1.负责公司商城pc、wap、app及微信端的系统功能开发及维护。 2.负责代码编写，单元测试和bug修复工作； 3.参与需求分析、设计与实现；  任职要求： 1、2年以上PHP开发经验，有商城开发经验者优先； 2、精通ThinkPHP 3.2/5.0 3、提供项目作品案例网址及描述您在项目中所担任的角色和职责； 4、拥有良好的代码编写习惯，结构清晰，命名规范，逻辑性强，代码冗余率低，有撰写详细的编码注释的习惯; 5、熟练掌握 HTML、CSS、Javascript、AJAX、Jquery等前端技术； 6、熟练掌握Linux操作系统及常用命令，LNMP部署与维护； 7、熟练运用Redis/Memcached/Mongodb等nosql解决方案； 8、有团队合作意识，服从安排，善于沟通，较强的学习能力，有责任心；  岗位福利： 1. 每周5天7.5小时工作制； 2. 购买社保（医疗、养老、工伤、失业、生育）； 3. 年底双薪； 4. 享有带薪年假； 5. 享有带薪婚假及新婚贺仪礼金； 6. 员工享有元旦节、三八***节、端午节、劳动节、中秋节、国庆节等法定节假日，以及享有重大节日慰问金； 7. 享有员工生日聚会及精美生日礼物等。  8. 公司除每年组织一次公司旅游外，每周还有组织羽毛球等活动，真正做到快乐工作，快乐生活。</t>
  </si>
  <si>
    <t>广州爱德医疗科技有限公司</t>
  </si>
  <si>
    <t>医疗/护理/卫生 多元化业务集团公司</t>
  </si>
  <si>
    <t>带薪年假 绩效奖金 餐饮补贴 五险 股权分红 住房补贴 包吃 专业培训 节日福利</t>
  </si>
  <si>
    <t>OA开发工程师(JAVA)</t>
  </si>
  <si>
    <t xml:space="preserve">岗位职责 1.负责公司门户网站，基本项目后台系统的开发； 2.根据项目需求进行接口设计，数据库建模； 3.撰写项目开发过程中产生的规范化文档/接口文档； 4.与团队成员协作，对产品做持续优化升级； 5、完成上级交办的其他工作。  任职资格 1. 大专以上学历，计算机/软件工程相关专业，两年以上php研发经验； 2. 熟悉面向对象的编程思想和常见的前后端开发框架； 3. 至少精通一种以上主流php开发框架，例如thinkphp，laravel，symfony等； 4. 熟悉http/tcp协议和mysql，有数据建模经验； 5、熟悉html、JavaScript，css、jquery和bootstrap； 6.有硬件对接 433 2.4G无线设备对接经验者优先考虑。  上班时间：9:00-18：00 中午休息一个半小时，周末双休，法定节假日带薪休假。 上班地址：广州市海珠区新港西路135号中山大学国家科技园A座1208（8号线中大地铁站B出口，地铁上盖）   员工福利： 1、享受标准社会保险（养老保险，医疗保险，工伤保险，失业保险，生育保险）； 2、国家法定假期休息，入职满一年享受带薪年假； 3、员工享受过节福利（端午、中秋、春节)； 4、员工享受生日、下午茶等福利； 5、定期组织员工活动，旅游等等； 6、崇尚学习分享文化，提供相关培训，专人带领指导掌握岗位内容； 7、良好的晋升机制，广阔的晋升空间； 8、舒适办公环境，良好的团队工作氛围； 9、入职满一年者，享受股权分红。 </t>
  </si>
  <si>
    <t>五险一金 绩效奖金 年终奖金 定期体检 专业培训 弹性工作 一年两次加薪</t>
  </si>
  <si>
    <t>岗位职责：
1、在泛微OA(Ecology7)平台，根据业务部门需求, 做流程配置以及二次开发；
2、OA系统与其他业务系统的集成开发工作；
3、OA系统日常功能维护与完善； 任职要求：
1、本科及以上学历，计算机或相关专业 两年以上开发工作经验；
2、能熟练操作Oracle数据库; 3、精通Java、JavaScript、HTML
4、能熟练操作Linux系统；
5、具备需求分析、流程优化、系统运维支持、项目管理技能和经验，有良好思考和解决问题的能力、沟通和团队合作的能力，为人正直诚实，有敬业精神、工作激情。</t>
  </si>
  <si>
    <t>自动化测试工程师 (职位编号：2018-R&amp;D-02)</t>
  </si>
  <si>
    <t>昂沃斯科技（深圳）有限公司</t>
  </si>
  <si>
    <t>五险一金 专业培训 弹性工作 舒适办公环境 不定期下午茶 不定期团建 年终奖金</t>
  </si>
  <si>
    <t>岗位描述: 1、负责构建和维护公司的自动化测试环境； 2、负责公司产品的自动化测试方案、测试用例与脚本的设计与编写； 3、主导和推进公司产品的自动化测试； 4、同时参与公司产品的性能及稳定性测试； 5、参与公司级持续集成平台的优化与改进。  岗位要求: 1、1年以上开发或自动化测试经验，能独立进行公司产品的自动化测试相关工作； 2、熟悉主流开发技术与自动化测试框架； 3、精通Loadrunner、Selenium、jmeter等测试工具及Java/Python/shell等脚本语言，能熟练运用工具从事过相关测试工作； 4、熟悉Mysql MongoDB等相关数据库，并能熟练编写SQL语句，具备linux平台测试经验； 5、熟悉Linux平台，能熟练使用Linux操作系统； 6、有高度责任心、耐心，为人踏实，思路活跃, 并有良好的团队合作能力； 7、没有自动化测试经验者请勿投。</t>
  </si>
  <si>
    <t>Java开发/Java开发工程师</t>
  </si>
  <si>
    <t>国衡智慧城市科技研究院（北京）有限公司</t>
  </si>
  <si>
    <t>五险一金 弹性工作 定期体检 员工旅游 通讯补贴 绩效奖金 年终奖金 生日祝福 带薪年假 节日福利</t>
  </si>
  <si>
    <t>交通补贴 餐饮补贴 员工旅游 年终奖金 五险一金</t>
  </si>
  <si>
    <t>岗位职责： 1、配合项目负责人完成软件设计和应用开发； 2、按照要求完成日常的软件功能开发及维护任务； 3、技术文档的编写、整理。  任职要求： 1、计算机及相关专业大专以上学历，2年以上java项目开发工作经验； 2、精通java程序开发，熟悉J2EE架构，了解常用设计模式； 3、熟悉MVC架构开发模式，熟悉开源框架struts,spring，springMvc,hibernate，Mybatis等； 4、对HTML5、CSS3、JavaScript、AJAX、JSON、jQuery、JSP有一定的了解及使用 5、熟悉tomcat、websphere等web应用服务器的配置和部署； 6、熟悉MySQL、SQLSERVER、ORACLE等一种或几种数据库； 7、良好的学习能力和钻研精神，有团队合作意识，有较强的分析问题和解决问题的能，责任心强，抗压能力好 8、熟悉webservice\Restful 等接口开发优先； 9、熟悉HL7、CDA标准优先； 10、了解医疗卫生部标准、互联互通标准优先。</t>
  </si>
  <si>
    <t>岗位职责： 1、快速分析、理解业务需求； 2、独立承担功能模块的设计和开发； 3、同团队其他成员联合开发、调试。 4、解决产品中存在的需求、技术缺陷，做好定期的版本更新； 5、负责新项目、新产品中的技术预研； 6、负责项目过程中的文档编写；  岗位要求： 1、计算机软件相关专业专科或以上学历，2年以上工作经验； 2、精通Java，基础知识扎实； 3、熟悉Spring、SpringMVC、SpringBoot、Hibernate、MyBatis等主流框架，深刻理解SpringCloud微服务技术栈； 4、熟练使用Eclipse、IntelliJ IDEA、Maven、SVN、GIT等； 5、了解爬虫技术的经验优先； 6、能承担开发压力、良好的团队合作意识。</t>
  </si>
  <si>
    <t>广州飞曙电子科技有限公司</t>
  </si>
  <si>
    <t>Web前端研发工程师</t>
  </si>
  <si>
    <t>五险一金 员工旅游 交通补贴 通讯补贴 弹性工作 定期体检 年终奖金 节日福利</t>
  </si>
  <si>
    <t>1. 分析产品需求、设计并实现可用的测试用例（含自动化测试） 2. 高效高质的进行测试 3. 分析、汇报测试结果，跟踪测试缺陷，保证发布产品的质量 4. 维护测试用例，提升测试过程 5. 利用创新的方法、工具提高测试效率  职位要求： 1. 本科以上学历，电子、通信及相关专业毕业 2. 2年以上产品测试经验优先（软件或硬件测试均可），优秀应届毕业生亦可 3. 对3GPP、TCP/IP有一定的了解 4. 有TCL、Perl、Python等经验者优先考虑 5. 有驾照者优先 6.良好的沟通及表达能力 7. 思维活跃，团队协作能力强 8. 强烈的学习热情和自学能力</t>
  </si>
  <si>
    <t>岗位职责:  1、负责用户产品、内容产品、商务产品的Web端用户交互设计； 2、负责统一Javascript框架、公共组件架构； 3、负责与产品设计师沟通协调，完成设计内容的技术实现；与后端开发人员紧密配合，完成产品的整体开发； 4、深入理解产品，并提出可行的改进建议； 5、负责公司产品Web前端的架构设计与研发； 6、负责钻研WEB前沿技术，协助其他同事解决项目中遇到的难题。  任职要求:  1、精通Javascript，能用Javascript独立开发前端展现框架； 2、对JavaScript OOP有深刻的认识，熟悉常用的JavaScript框架，如Bootstrap、jQuery、Ext-js、YUI等，对框架做过修复和优化的优先考虑； 3、熟悉W3C规范，精通HTML、CSS、JavaScript前端开发语言，能脱离IDE手写代码；熟悉HTML5/CSS3优先； 4、精通各主流浏览器（IE6+、Firefox、Chrome、Safari）间的差异性，能快速定位和解决各种兼容难题； 5、精通各种Web前端技术，包括Xhtml/xml/json/div+css样式控制，熟悉W3C标准以及相关语言工具； 6、思维逻辑性强，善于沟通，团队协作能力强； 7、具有较强的钻研能力、独立解决问题的能力，能承受一定的工作压力； 8、对表现与数据分离、Web语义化等有深刻理解；熟悉常用的WEB前端优化方法，并有相关优化经验。</t>
  </si>
  <si>
    <t>Linux运维工程师</t>
  </si>
  <si>
    <t>WEB前端开发工程师（H5/APP）</t>
  </si>
  <si>
    <t>深圳市名通科技股份有限公司</t>
  </si>
  <si>
    <t>Java开发工程师（广州）</t>
  </si>
  <si>
    <t>岗位职责： 1. 负责银行各产品的平台搭建，部署，迁移，以及常规的产品升级； 2. 负责后台系统的优化，数据库的调优； 3. 负责编写脚本实现自动化运维； 4. 负责监控系统相关性能和运行情况； 5. 负责快速定位系统故障，并第一时间解决或协调相关人员解决； 6. 负责产品维护手册以及相关文档的编写； 任职资格： 1. 2年左右相关工作经验； 2. 熟练掌握，Linux，AIX，windows的基本命令，对常见的系统性能问题有初步的认识； 3. 熟练使用SQL语言，并了解数据库（ORACLE，MYSQL等）的运行机制，并有数据库操作经验； 4. 熟练并能使用shell，python，Perl等其中一种脚本语言，并能编写相关脚本； 5. 熟悉中间件的使用，（MQ，WAS等），熟悉负载均衡，有高并发的负载调优的经验； 6. 需要一定的沟通的能力； 7. 有开发经验者优先；</t>
  </si>
  <si>
    <t>员工旅游 定期体检 专业培训 股票期权 六险一金 1-3月年终奖 发展空间大 平台稳定 氛围融洽 领导nice</t>
  </si>
  <si>
    <t>岗位职责： 1、与设计师和后端开发工程师高效沟通，使用Javascript、CSS、HTML5等相关技术完成产品的前端交互开发工作（手机WebAPP及PC WEB端）; 2、负责公司现有项目和新项目的前端修改调试和开发工作 3、负责APP前端的设计和研发工作，利用移动混合开发模式相关技术开发手机、网站、平板等多平台的前端应用。 4、负责相关产品的需求以及前端程序的实现，提供合理的前端支持和技术选型；配合后端程序技术，完成功能的整合和调试工作。  任职要求： 1、计算机相关专业本科及以上学历，两年以上前端开发工作经验，有小程序开发经验优先； 2、精通HTML5、CSS、JavaScript、jQuery等，熟练手写代码，对浏览器兼容性、网站性能优化、移动应用开发有深入理解; 3、熟悉主流JS开发框架，如Jquery等，至少使用过任意一种MVVM框架； 4、独立开发基于HTML5的web APP项目，实现各类交互效果以及接口调用和业务逻辑。 5、熟悉手机WebAPP开发技术的特点，了解后端开发，能够与他们良好配合； 6、审美意识良好，做事风格精益求精； 7、具备良好的代码编写风格，善于思考，能够独立分析和解决问题，能承受一定的工作压力； 8、熟悉移动端混合开发的技术方案，有混合模式开发经验的优先。   温馨提示：公司对学历要求是硬性要求，非全日制统招本科学历者请勿打扰（公司对录用人员会提前在学信网上验证学历的），谢谢合作！</t>
  </si>
  <si>
    <t>1、至少3年以上java开发经验，计算机或相关专业统招本科（本一）及以上学历。 2、精通Java，对Spring、SpringMvc、Habernate了解其原理和实现机制。 3、能熟练使用Jquery、EasyUI等Web前端框架及插件。 4、精通SQL、熟练使用MySQL、Oracle、达梦等数据库，并具有一定的优化能力。 5、熟悉Redis等常用缓存框架方案，了解各自的优缺点及使用场景者优先。 6、熟悉Tomcat应用服务器配置和优化，熟悉Linux操作系统常用命令者优先。</t>
  </si>
  <si>
    <t>五险一金 定期体检 专业培训 弹性工作 年终奖金 绩效奖金</t>
  </si>
  <si>
    <t>Java中级工程师</t>
  </si>
  <si>
    <t>岗位职责： 1，依据产品需求完成高质量的Web前端页面开发和优化； 2，配合产品经理和UI设计师；,对具体的产品进行性能优化，能很好的解决浏览器兼容问题；  任职要求： 1. 本科以上学历，计算机相关专业，2年或以上前端开发工作经验； 2.精通符合W3C标准的Html5、JavaScript和CSS3等相关技术，理解Web标准，对可用性、可访问性、页面兼容性等相关知识有实际的了解； 3.精通至少一种前端开发框架，如React、VueJS等，对源码有一定理解； 4.可熟练运用移动端框架如：jQuery Mobile、Angularjs、Sencha Touch、iWebkit、Zepto 等； 5. 熟悉所有常用浏览器，能利用自己的经验有效地解决浏览器兼容问题和性能问题； 6. 熟悉小程序开发优先。 7. 工作积极主动，责任心强，有良好的团队协作意识。</t>
  </si>
  <si>
    <t>广州思创科技发展有限公司</t>
  </si>
  <si>
    <t>五险一金 绩效奖金 定期体检 高温补贴 带薪年假 节日福利</t>
  </si>
  <si>
    <t>广州国机智能电力科技有限公司</t>
  </si>
  <si>
    <t>高级JAVA软件工程师</t>
  </si>
  <si>
    <t>广州矽创信息科技有限公司</t>
  </si>
  <si>
    <t>五险一金 绩效奖金 年终奖金 定期体检 补充医疗保险 员工旅游 包吃</t>
  </si>
  <si>
    <t>图像算法工程师</t>
  </si>
  <si>
    <t>1. 参与公司软件产品需求调研、开发等； 2. 负责公司软件产品设计、架构设计和文档编写； 3. 负责问题排查、调试、性能调优等开发相关工作。 4. 编写应用软件系统交付件 任职资格 1. 具备Python开发经验1年以上； 2. 熟悉Python语言，至少熟悉一种框架，如 Flask、Sanic、Pyramid、Django等； 3. 熟悉前端的基本调试工具，并熟练掌握HTML5、CSS3、JavaScript、Ajax、jQuery等Web前端技术； 4. 熟悉前端开发的开源工具包Bootstrap，有响应式页面开发经验者优先； 5. 熟悉MariaDB(MySQL)、Oracle或其他任何一种关系型数据库管理系统(RDBMS)； 6. 熟悉任一种内存数据库者优先，如：Redis、Memcached或FastDB； 7. 拥有良好的代码习惯，结构清晰，命名规范，逻辑性强； 8. 可以阅读英文技术资料； 9. 有并行计算基者优先； 10. 具有快速学习能力，对新技术有强烈的探索精神，能够承受工作压力，有强烈的责任心； 11. 具有优秀的沟通能力，能有效与各部门进行协调，有良好的团队精神和与客户的沟通能力。</t>
  </si>
  <si>
    <t>五险一金 做五休二 弹性工作 专业培训</t>
  </si>
  <si>
    <t>1、参与项目/产品需求的需求分析、概要设计、详细设计等； 2、负责业务系统相关模块功能的分析和设计，可以独自承担子模块的设计和开发工作，发现和解决开发中遇到的技术问题； 3、维护和升级现有软件产品，快速定位并修复现有软件缺陷； 4、配合测试人员开展测试工作，并负责修改缺陷，完善软件模块； 5、负责软件相关文档编写及维护； 6、完成上级安排的其他工作。 任职要求： 1、计算机，信息技术，统计学等相关专业大专以上学历，2年以上J2EE应用软件开发和设计经验； 2、熟悉并熟练掌握开发的软件项目所需的相关软件技术；熟悉设计模式,对面向对象和模块化设计有深刻理解； 3、熟悉使用Spring、Spring MVC等开源框架； 4、熟悉MySQL数据库，以及NoSql数据库，有一定的数据库优化经验；</t>
  </si>
  <si>
    <t>五险一金 定期体检 专业培训 员工旅游</t>
  </si>
  <si>
    <t>职位要求： 1、本科及以上学历，计算机、计算机视觉等相关专业； 2、熟练掌握Windows，Linux下C/C++开发，熟悉python/matlab/shell语言； 3、熟练掌握OpenCV等开源库，常用深度学习框架（Tensorflow,Caffe,MXNet等）； 4、有图像识别、深度学习相关项目经验者优先； 5、具备较强的逻辑思维能力，具备较好的团队合作能力； 6、思路清晰，责任感强，积极主动，善于沟通和学习新技术；  岗位要求： 1、负责数字图像分析、提出有效、高效的图像特征提取方法； 2、提出、实现、优化主流的前沿的机器学习与计算机视觉领域的算法，特别是深度学习方面； 3、部署和搭建算法性能测试、评价平台； 4、根据产品需求及应用场景，提供深度学习的模型和SDK；</t>
  </si>
  <si>
    <t>广州英赛特软件有限公司</t>
  </si>
  <si>
    <t>PHP开发工程师（Web）</t>
  </si>
  <si>
    <t>深圳人银综合金融服务有限公司</t>
  </si>
  <si>
    <t>1、负责产品及项目的前端界面开发工作，实现前端业务逻辑及用户交互效果； 2、参与设计及编写前端组件及应用； 3、参与产品需求设计及用户交互设计。 岗位要求： 1、本科以上学历，具有2年以上前端开发经验； 2、精通Web前端技术，如HTML4/ HTML5/CSS2/CSS3等，能够解决主流浏览器兼容性问题； 3、精通JavaScript，熟悉ES5、ES6规范，了解Typescript。 4、熟悉主流JavaScript框架，如JQuery, JQuery UI, Underscore, Flight等，熟悉JavaScript面向对象开发。 5、熟悉前端MVC开发思想，了解前端MVVM框架，如Angular, React, Vue等； 6、至少掌握一种响应式Web框架，如Bootstrap, Foundation, Boilerplate等； 7、了解服务端开发，如nodejs, .net, php, web service等； 8、良好的团队合作精神、沟通能力、分析及解决问题能力； 9、熟悉用户体验且对交互设计有一定了解； 10、工作态度认真负责，优秀的主动性及学习能力。</t>
  </si>
  <si>
    <t>岗位职责： 1、负责公司产品web部分的开发工作。 2、负责公司产品web部分的系统分析、架构设计和优化工作。 3、参与、协助产品的需求分析、设计、实现以及测试。 4、根据UX／UI设计原型实现页面的交互逻辑、及一定复杂度的页面动态效果。 5、解决多平台兼容性问题，优化性能。  岗位要求： 1、计算机类本科及以上学历，两年以上相关工作经验。 2、热爱互联网，有良好的学习能力、沟通能力，追求完美，有工作激情，能在较大强度下工作。 3、熟练掌握MySQL、SQL Server、Oracle、DB2中至少一种大型数据库的应用及开发。 4、精通HTML5、HTML、CSS、XML、JavaScript等相关技术，熟悉Web相关标准和技术，有一定的前端编程能力。 5、熟悉Linux，掌握至少一门Web开发语言（如PHP、Java、Ruby等）。 6、有一定架构能力和算法能力，熟悉常用设计模式，有良好编码规范。 7、有银行业相关领域工作经验者优先。</t>
  </si>
  <si>
    <t>深圳楚星软件有限公司</t>
  </si>
  <si>
    <t>五险一金 交通补贴 节日福利 带薪年假 年终双薪 员工旅游 岗位晋升</t>
  </si>
  <si>
    <t>广州合联物流信息科技有限公司</t>
  </si>
  <si>
    <t>专业培训 弹性工作 带薪年假 五险 通讯补贴 餐饮补贴</t>
  </si>
  <si>
    <t xml:space="preserve">岗位职责： 1、负责企业网站系统开发、更新、代码优化等； 2、负责各项应用架构设计的工作，依据需求完成高质量的网站开发和维护，保证各浏览器兼容性； 3、负责公司现有项目和新项目的修改调试和开发工作；  任职要求： 1、计算机相关专业毕业，有1年或以上WEB应用开发经验，有良好的代码书写、注释和单元测试习惯； 2、精通HTML5、CSS3、PHP、MySQL等网页制作技术，熟悉页面架构和布局，能够熟练手写代码；对各种浏览器兼容性有深刻了解； 3、对接口开发有较深的理解与应用者优先； 4、精通PHP框架,THINKPHP。  【薪酬福利】 1.提供在同行业具备竞争力的薪酬待遇； 2.购买广州市社保五险（医疗保险+养老保险+生育保险+工伤保险+失业保险）； 3.工作时间：9:00am-18:00pm; 4.享受国家劳动法定节假日; 5.甲级办公室，舒适的工作环境； 6.丰富多彩的员工活动：员工生日会，下午茶，不定期户外活动等； 7.纵向晋升渠道； 8.横向转岗渠道多多........... </t>
  </si>
  <si>
    <t>上海兰鸿信息科技有限公司</t>
  </si>
  <si>
    <t>五险一金 绩效奖金 年终奖金 专业培训 带薪年假 节日福利 周末双休 高额提成 晋升空间大 员工旅游</t>
  </si>
  <si>
    <t xml:space="preserve"> 职位职责： 1、负责公司PHP系统与网站的开发； 2、参与系统框架和核心模块的开发并维护； 3、根据业务部需求，进行新产品开发； 4、根据公司技术文档规范编写相应的技术文档； 5、参与产品测试方案的规划，负责系统测试，集成测试。 任职要求： 1、3年以上PHP项目开发或开源项目维护经验 2、掌握主流的PHP开发框架，例如：thinkphp ，yii ，Laravel等优先； 3、熟练掌握数据库Mysql，熟练掌握SQL语句的优化； 4、懂得memcached，redis等缓存技术来缓解数据库压力； 5、熟悉Html、div+css、javascript、jquery,Ajax,html5等技术，具有html5开发经验，熟悉html5标准； 6、掌握主流的前端框架，例如：easyui,bootstrap等优先； 7、有一年以上移动端网站开发的经验；对网页标准有成熟的理解，能够很好地解决兼容问题。  </t>
  </si>
  <si>
    <t>广州豪群天下体育文化产业有限公司</t>
  </si>
  <si>
    <t>五险一金 弹性工作 晋升通道 周末双休</t>
  </si>
  <si>
    <t>岗位职责： 1.负责公司产品的Web端或H5移动端公众号开发工作； 2.确保团队的前端开发质量，保障开发进度，不断提升效率和产能，追求高性能； 3.以用户为中心，不断尝试创新，给用户最合适的产品，提升团队影响力。  任职资格： 1.3年及以上前端领域开发经验，能独立完成前端开发工作； 2.精通javascript, es6\es7, 对JavaScript性能、多浏览器兼容性、面对组件和对象开发精通； 3.对开源框架Vue、React等的源码有过研究，熟悉浏览器的底层实现； 4.掌握前端构建工具，能够使用构建工具（Gulp、Webpack）搭建适合项目的前端开发工程化解决方案； 5.对前后端的协作模式、产品和项目流程有深入理解； 6.熟悉基于H5的移动端开发，熟悉RXJS有相关的应用项目加分； 7.项目有应用过人第三方脸识别签到和视频处理（加密播放地址，压缩上传视频大小，播放权限等）加分； 8.熟悉Node.js，有Express或Koa框架开发经验加分。  福利待遇： 五险一金、定期团建活动、球星亲密接触、过节费、周末双休</t>
  </si>
  <si>
    <t>五险一金 餐饮补贴 周末双休 交通补贴 绩效奖金 年终奖金</t>
  </si>
  <si>
    <t>1、完成公司业务部门需求的后台接口设计实现及优化； 2、参与后端服务的业务架构设计及开发； 3、参与需求分析和系统设计方法，以及业务逻辑的设计实现； 4、编写相关API接口文档； 5、其它各类系统开发。  职位要求： 1、3年以上的php开发； 2、熟悉PHP的开发，熟悉PHP7语法， 了解设计模式； 3、精通ThinkPHP、Laravel等至少-个以上框架； 4、熟悉mysql数据库， 了解InnDB的事务、隔离级别、索引结构、锁机制、主从复制原理； 5、对SQL优化有一定的经验，能结合业务对复杂慢SQL进行优化； 6、熟悉memcached、 redis缓 存系统,以及redis中各类型的应用场景，至少熟悉并使用过一种消息队列，如RabbitMQ； 7、熟悉Linux系统优先； 8、有良好的代码习惯，要求结构清晰,命名规范，逻辑性强； 9、责任心强，主观能动性强，强悍的学习能力，良好的沟通协调能力。  公司福利 1、 工作时间：5天八小时，周末双休。 2、 假期：法定节日、5天以上带薪年假、婚假等假期 3、 福利待遇：五险（养老保险、失业保险、工伤保险、生育保险、基本医疗保险）。 4、 工作环境：交通便捷、甲级写字楼；办公环境：宽敞明亮、舒适温馨 5、 文体活动：公司定期举行丰富多彩的文体活动、文艺晚会、团年宴等</t>
  </si>
  <si>
    <t>PHP开发管培生（大型跨境电商） (职位编号：001132)</t>
  </si>
  <si>
    <t>深圳市赛维网络科技有限公司</t>
  </si>
  <si>
    <t>PHP高级开发工程师</t>
  </si>
  <si>
    <t>广东云能计算机科技有限公司</t>
  </si>
  <si>
    <t>1、在工程师指导下完成IT部项目的开发、持续优化、扩展、技术创新等工作；
2、采用PHP+MYSQL技术进行功能开发，在工程师指导下实现代码同步及协同开发；
3、完成平台相关软件模块的编码、调试、测试、验证，保证项目进度和产品质量。 1、本科及以上学历，计算机应用专业相关毕业，具有实习经验的优先考虑；
2、HTML+DIV+CSS页面静态效果实现，并能够与chrome、火狐、IE等浏览器的兼容；
3、了解JavaScript，Jquery等前端脚本技术；
4、了解PHP语言和MYSQL数据库,并且会使用；
5、思路清晰，具备良好的沟通能力和理解能力，诚实、上进、踏实、好学，具有良好的团队合作精神；
6、很强的学习能力和对新技术的追求精神，能够承担相应的项目开发工作，具备较强的责任心。
欢迎有志于外贸、电子商务和优秀人才加入到我们的团队中来! 我们是一支在行业内颇有名气和充满朝气与活力的团队，致力于为大家提供一个广阔的职业发展平台，更为大家提供：
1.薪酬：公司为员工提供业内有竞争力的薪酬待遇；
2.年终奖：年底双薪，入职不满一年的员工按比例发放；
3.工作时间：5.5天制，7.5小时／天，9:00-12:00,13:30-18:00；
4.员工培训：提供入职培训，同时也会不定期为员工组织相关培训；
5.社会保险：入职即购买五险一金；并享有食宿补贴650（在次月工资发放日在工资中体现，公司有饭堂和宿舍）；宿舍是双人间，有空调、热水器、卫生间，让您感觉到家的温暖！
6.假期规定：依法享有国家规定的各种法定假日，法定假11天/年、带薪年假5-15天/年、婚假、产假、病假、丧假等（转正后即可享有）；
7.节日福利：公司在端午节、中秋节等重大节日为员工发放节日慰问品或过节费；
8.生日福利：公司为当月生日员工送上生日礼品；
9.员工活动：公司每年会举行一次大型年会活动；公司或部门不定期组织各项文娱活动（公司内部有篮球、羽毛球、户外、乒乓球、瑜伽等协会）丰富员工的业余生活。
公司介绍：
深圳市赛维网络科技有限公司现位于深圳龙岗区平湖镇华南城1号交易广场6楼C区。我们专注于电子商务营销，是一家专业的外 贸电子商务公司，现有员工3000余人，公司业务跨越国内、海外欧洲、北美、南美等国际市场，目前正在实现一体化的全球电子商务管理。涉及领域有B2B，B2C，经营平台有阿里巴巴，eBay，亚马逊，敦煌，淘宝，天猫，速卖通等。经营的产品：数码电子类、灯具类、安防类、摄影器材类、游戏周边类、通信产品类、家电户内类、服装鞋帽、美容类等数以万计产品，是行内知名企业，业务遍及全球。公司正朝着自己的目标一步步迈进。
目前公司班车站点：
1号线：耀安（工业园门口）(7:50)-龙岗中心医院（公交站）（7:55）--双龙站（公交站）(8:00)-龙岗街道办（公交站）（8:03）--南联站（公交站）(8:06)-龙城地铁（龙城地铁公交站）(8:10)-吉祥地铁（公交站）(8:15)- 爱联（爱联社区公交站）（8:18）--大运地铁（公交站）（8:20）-华南城(55座豪华大巴)
2-1号线：民治地铁站A出口(8:00)---五和路口地铁站D出口(8:10)---华南城（39座豪华大巴）
2-2号线：坂田地铁（坂田医院对面）（8:05）--坂田路口（坂田路口北公交站）(8:10)--象角塘（8:15）--岗头市场（交叉路口）（8:20）-华为(8:25)-华南城（39座豪华大巴）
3号线：西丽劳力市场站牌（7:50）-大学城（8:00）-塘朗山隧道口（8:05）-华南城--周边穿梭（11座商务车）</t>
  </si>
  <si>
    <t>绩效奖金 专业培训 带薪年假 生日福利 周末双休 弹性工作 年终奖金 五金 员工旅游 节日福利</t>
  </si>
  <si>
    <t>1、负责公司项目的开发与优化（互联网平台各功能模块开发、测试和维护工作）； 2、快速解决软件产品缺陷或错误； 3、参与产品需求分析，产品架构分析等工作； 4、提出一些产品优化与发展方向的建设性意见； 5、上级安排的其它工作。  职务要求： 1、2年以上PHP后台开发经验，有大型网站开发经验者优先； 2、有良好的 PHP 语言基础和完全面向对象的编程思想，熟悉一种或多种PHP框架优先； 3、熟练掌握SQL语句，及数据库的性能优化，有oracle开发经验者优先； 4、熟悉HTML、Javascript、div+css、AJAX、JQuery； 5、熟悉LAMP环境管理与配置； 6、熟悉PHP MVC开发模式，有使用模板化合作开发的经验；</t>
  </si>
  <si>
    <t>岗位职责： 1、 参与项目的业务与技术需求讨论； 2、 参与项目软件系统的技术架构设计； 3、 负责核心模块的开发实现； 4、 负责项目现场的实施与部署，解决关键问题。 任职要求： 1、 熟悉面向对象的软件设计方法，具有一年以上的J2EE项目开发经验； 2、 精通J2EE设计模式，精通Java及Web的开发和应用； 3、 熟练掌握Web开发，熟悉分布式、缓存、消息等机制； 4、 深入理解SpringMVC、Mybatis、Jfinal等开源框架。  加入我们，我们将为您提供完善的福利待遇和良好的工作环境： 1、工作环境：公司地址位于广州萝岗学城科研路3号A栋4305，工作环境非常舒适； 2、上班时间：5天7.5小时工作制，周末双休，员工享受国家法定节假日； 3、薪酬绩效：有竞争力的薪酬体系及完善的绩效制度，包括基本工资、绩效考核奖金、年度绩效考核奖金、专项奖励； 4、广阔的发展空间： 公司提供全方位的支持，为员工工作提供多方位的保障。只要您有工作的兴趣，只要您有成就个人事业的愿望，我们就能提供给您一个广阔和自由的空间，实现您的事业和生活追求。 5、社保：养老保险、失业保险、医疗保险、工伤保险、生育保险、重大疾病险等； 6、法定带薪节假日； 7、生日当天享受一天带薪假期； 8、年终总结活动； 9、产假带薪休假； 10、奖金：绩效考核奖金、年度绩效考核奖金、专项奖励等等； 11其它福利待遇等。</t>
  </si>
  <si>
    <t>北京众友联拓科技有限公司</t>
  </si>
  <si>
    <t>广州航旅天空信息科技有限公司</t>
  </si>
  <si>
    <t xml:space="preserve"> 岗位职责： 1. 负责PC端和移动端后台开发、数据库结构设计和系统优化 2. 根据项目需求，能够独立按时完成项目开发任务 3. 负责公司线上产品的开发、维护及BUG的修复工作 4. 积极学习前瞻性技术研究，解决工作中的技术难题  任职资格： 1. 2年以上PHP实际开发工作经验，精通php+mysql，能独立完成开发项目 2. 扎实的SQL知识和原生PHP技术，熟悉Mysql的各种查询性能优化 3. 使用php语言开发高效能数据、应用服务，接口、平台系统； 4. 熟悉php主流开发框架。 5. 熟悉HTML、CSS、Javascript、ajax，JQuery等相关前端技术 6. 有和Unity对接经验优先 7. 有良好的代码习惯，要求结构清晰、命名规范、逻辑性强、代码注释清晰、质量高 8. 性格开朗、喜欢钻研技术，具有较强的分析和解决问题的能力 9. 如果有个人博客、GitHub地址，请提供给我们。 </t>
  </si>
  <si>
    <t>岗位职责： 1. 进行三方数据对接整合封装统一标准输入输出API，对数据报表和数据挖掘做业务处理； 2. 进行系统通用组件开发，如网络通信RPC框架，配置中心，监控中心；熟悉分布式消息队列、缓存等核心系统； 3. 负责机票订单系统的订单管理、资金管理、会员系统、积分、信用体系等系统的研发工作。 任职要求： 1. 本科及以上学历，计算机相关专业； 2. 有大型JAVA实际项目开发经验，能独立完成任务。 3. 熟悉Linux环境和svn，awk，vim等工具； 4. 具备较强的算法和数据结构知识，精通Java，Spring，熟悉Dubbo； 5. 熟练掌握主流RDS存储数据库，如Oracle，MySQL，syBase等；对Nosql有研究者优先考虑，如Mongodb，HBase等； 6. 熟练掌握缓存系统，如Memcached，Redis等； 7. 熟练掌握消息队列，如RabbitMQ，kafka等； 8. 有扎实的JAVA基础，熟悉网络编程和接口设计、擅长处理复杂的数据业务，有H5、NODE或Perl经验优先。 9. 精通主流开源应用框架，java、SSH、SpingMVC、CXF、restful、XML、JSON、Maven、等开发技术。 10. 精通关系型数据库MySQL、Oracle、SyBase，精通sql语句、存储过程等。 11. 熟悉分布式系统的设计和应用，有运维、网络等经验，了解linux、Docker。 12. 了解GDS、机票流程，熟悉机票业务，有机票电子商务平台经验者优先。 13. 优秀的推动能力和沟通能力，实际的跨团队项目经验。善于思考，能独立分析和解决问题。</t>
  </si>
  <si>
    <t>上海穗禾信息科技有限公司</t>
  </si>
  <si>
    <t>五险一金 交通补贴 餐饮补贴 通讯补贴 年终奖金 带薪年假 员工旅游</t>
  </si>
  <si>
    <t xml:space="preserve">岗位职责： 1、根据产品规划、产品的解决方案进行需求分析，根据需求分析进行产品的开发及设计。 2、根据客户发现的问题进行修复处理。 3、根据客户提出的建议给与优化支持。 4、独立完成核心模块的开发。 任职资格： 1、软件基础理论知识扎实，具有良好的数据结构、算法功底。 2、计算机相关专业专科以上学历，行业背景不限，可独立完成核心模块的设计。 3、3年以上Java后端开发经验，了解git和svn，熟练使用maven，springmvc，mybatis，hibernate UI等开源框架进行开发。 4、熟悉web及前端技术（包括Javascript、ajax、json、jquery、easyui、UI等开发框架）,熟悉SQL。 5、了解Linux系统常用命令及自动化部署。 6、良好的团队合作精神，踏实认真，细心，能动性较强。 </t>
  </si>
  <si>
    <t>php开发</t>
  </si>
  <si>
    <t>深圳市友基技术有限公司</t>
  </si>
  <si>
    <t>员工旅游 出国机会 提供住宿 五险一金 带薪年假</t>
  </si>
  <si>
    <t xml:space="preserve"> 1、熟悉Linux服务器环境，能进行基本的管理和操作； 2、了解阿里云rds，并能对高并发情况进行分析处理；   任职要求： 1、大专及以上学历，计算机及网络相关专业； 2、至少有PHP项目经验4年或以上，能独立开发中大型项目； 3、熟练掌握PHP框架如Laravel、Yii、Thinkphp等； 4、精通面向对象编程； 5、熟练使用MySQL、MongDB、Redis等，有优秀的数据库设计和优化能力； 6、熟悉HTML、CSS、JavaScript等常规WEB相关技术； 7、有强烈的责任心和团队精神，善于合作、沟通，愿意致力于新技术的探索和研究。 </t>
  </si>
  <si>
    <t>资深程序员/PHP工程师</t>
  </si>
  <si>
    <t>广州必立信息科技有限公司</t>
  </si>
  <si>
    <t>1、负责后台系统的研发，及时解决项目涉及到的技术问题。 2、参与系统需求分析与设计，负责完成核心代码编写，接口规范制定。 3、参与后台服务性能效率优化。  任职要求： 1、3年以上Java开发经验，本科及以上学历； 2、Java基础扎实，理解JVM原理并有一定调优经验，有多线程、高并发系统开发经验者优先考虑； 3、熟悉主流开发框架，如Spring、SpringMVC、MyBatis、Redis等，熟悉Git、SVN、Nginx等工具的使用； 4、熟悉MySQL、SQL Server等数据库，具备一定数据库调优经验； 5、熟悉分布式、缓存、异步等机制； 6、良好的沟通能力，较强的逻辑思维能力，善于分析、归纳及解决问题的能力。</t>
  </si>
  <si>
    <t>五险一金 补充医疗保险 员工旅游 餐饮补贴 绩效奖金 年终奖金 定期体检 专业培训 节日福利 全勤奖</t>
  </si>
  <si>
    <t>1、负责系统后台网站的开发与测试，维护程序的升级和Bug修正。 2、编写相应的技术文档。 3、负责系统后台网站的日常维护、服务器维护和质量检测工作。 4、针对业务场景的应用要求，不断优化系统设计和前台表现，提升系统效能、安全性和用户体验。 5、负责完成上级领导交办的其他事宜。 任职要求： 1、具有3年以上PHP开发经验，熟悉一种以上主流开发框架。 2、有良好的团队合作能力，善于沟通，热爱开发事业。 3、精通PHP＋MySQL开发，能独立实现功能模块的开发与维护，熟悉MySQL数据表的设计及优化。 4、熟悉LNMP基本运维，熟悉Linux配置及使用日常管理命令，能在Linux下编译安装和配置Nginx和PHP。 5、熟悉使用面向对象设计方法编写PHP代码，且结构清晰、逻辑性强、命名规范。 6、熟悉使用Memcached缓存技术且熟悉使用场景。 7、熟悉写HTML、CSS、JavaScript等前端代码，能实现常见的网页布局及网页特效。 8、具备微信公众号接入和业务开发经验。 9、具备独立完成小程序项目开发工作，熟悉微信小程序开发规范。 10、熟悉Destoon系统者优先考虑。 薪资福利：
1、福利：社保、节假日福利、餐补、带薪年假、法定节假日、员工活动、部门活动经费等； 2、薪资：底薪+年终奖金； 3、工作时间：9:00-18:00（午休1.5小时），7.5小时/天，5.5天工作制； 4、工作环境：地铁2号线会江站C出口（即到）/番145、番182、番187会江地铁站下车即可，愉快的工作氛围； 5、管理风格：主张快乐、青春、活力等人性化管理体系；</t>
  </si>
  <si>
    <t>广州欧科信息技术股份有限公司</t>
  </si>
  <si>
    <t>五险一金 专业培训 员工旅游 免费班车 定期体检 年终奖金 绩效奖金 周末双休</t>
  </si>
  <si>
    <t>1.根据项目计划从事详细设计、开发工作；
2.负责软件项目开发实现，优化现有系统及功能升级；
3.参与系统的需求分析、设计、编码、单元测试、BUG解决等工作。
任职要求：
1.熟练的使用Java语言进行面向对象程序设计，有良好的编程习惯，熟悉常用的Java API；
2.熟悉给予JSP和Servlet的Java Web开发，对JSP和Servle的工作原理和生命周期有深入了解，有采用MVC架构模式进行Java web项目开发经验；
3.有使用SpringMVC作为表示层技术以及使用Spring提供的持久化支持进行web项目开发的经验，熟悉Spring对其他架构的整合，对Springboot有一定理解并有Springboot实际项目开发经验。
4.熟练的使用MyBatis，Hibernate等ORM框架；
5.熟练的使用JavaScript，对Ajsx技术在web项目中的应用有深入理解，有使用前端MVC框架vue.js进行项目开发的经验。
6.熟悉常用的关系型数据库产品（MySQL，Oracle）
7.项目开发经验要求2年以上。</t>
  </si>
  <si>
    <t>测试工程师/设备测试工程师</t>
  </si>
  <si>
    <t>高级JAVA开发工程师（急聘）</t>
  </si>
  <si>
    <t>php程序员/php开发/php工程师</t>
  </si>
  <si>
    <t xml:space="preserve">岗位职责： 1. 公司智能生产系统的维护与新功能开发。 2. 公司车联网云平台的需求分析与设计，以及后台开发。 3. 与设计/前端/APP开发的接口文档定义。 4. 与运维协作，设计平台的架构配置与管理。  任职要求： 1. 计算机专业本科学历，二年以上PHP开发经验。 2. 精通php及mysql数据库，熟悉一种开发框架如Laravel。 3. 熟悉javascript/css,熟悉angularJS优先，有一定前端开发经验者优先。 4. 有手机app开发经验优先。 5. 积极进取，能适应偶尔加班，做事主动。 </t>
  </si>
  <si>
    <t>上海迈若网络科技有限公司</t>
  </si>
  <si>
    <t>五险一金 员工旅游 绩效奖金 年终奖金 定期体检 员工下午茶</t>
  </si>
  <si>
    <t>岗位职责： 1、负责公司产品在WEB平台上的开发，完成软件编码和单元测试工作； 2、编写相应模块的详细设计文档。 任职要求： 1、本科或以上学历，三年以上JAVA开发经验； 2、熟练使用以下技术，Spring3、Struts2/SpringMVC、Hibernate3/MyBatis3、Jquery； 3、熟练SQL编程,熟悉Oracle/Mysql等某一种数据库； 4、熟悉常用的开发工具，如Eclipse/NetBeans，SVN/GitHub； 5、熟悉至少一种主流J2EE应用服务器 WebLogic/WebSphere/JBoss/Tomcat； 6、将优先考虑熟悉以下技术者：Maven/Ant,Annotation，QBC，JPA，UML，Json，Linux； 7、具有良好的沟通能力，积极主动的沟通习惯；友善、主动的服务态度，开放健康的心态； 8、具有积极的学习态度，勤奋、敬业、负责任的工作态度； 9、有良好的团队开发精神，能承受压力；有高度的工作热情和工作积极性。</t>
  </si>
  <si>
    <t>五险一金 交通补贴 员工旅游 餐饮补贴 通讯补贴 专业培训 绩效奖金 年终奖金</t>
  </si>
  <si>
    <t>职责： 1、负责php网站制作与维护及负责已有程序的升级和错误更正； 2、进行php网站开发，设计开发php网站中的功能模块； 3、活动网站后台开发 4、微信相关开发 5、协助项目经理完成解决方案，参与公司内部技术交流要求：  要求： 1、熟练操作相关脚本以及前台页面的相关技术和模块化程序开发； 2、熟练相关操作系统：精通php+Mysql+Apache开发环境； 熟练运用HTML、CSS、DIV、js、ajax等页面技术；熟悉了解一系列常见PHP+MySQL的CMS及论坛系统（phpcms、dedecms、e cshop、discuz、ecshop 等）；熟悉WINDOWS、LINUX操作系统 ； 3、具有良好的团队精神和沟通能力，对工作充满激情。 4、有网站后台，数据库连接工具等制作经验者优先。</t>
  </si>
  <si>
    <t>广州青鹿教育科技有限公司</t>
  </si>
  <si>
    <t>五险一金 餐饮补贴 通讯补贴 交通补贴 绩效奖金</t>
  </si>
  <si>
    <t>岗位职责： 1、负责前端架构框架、前端技术设计与实现； 2、前端模块（框架、库）选件、修改、优化； 3、支撑后台人员和产品经理完成项目要求。 任职要求：1、统招本科，计算机/电子等相关专业，1年以上前端开发经验； 2、熟悉前端框架:Angular/Vue/jQuery/React等js框架，有相关项目经验； 3、熟悉web前端技术，包括html5/xhtml/xml/css/javascript等； 4、熟练切图，将设计转化为符合规范的DIV+CSS页面，确保浏览器及平台的性能和兼容性。</t>
  </si>
  <si>
    <t>中科大数据（广州）有限公司</t>
  </si>
  <si>
    <t>五险一金 员工旅游 交通补贴 通讯补贴 专业培训 绩效奖金 年终奖金 定期体检 生日福利 节日福利</t>
  </si>
  <si>
    <t>岗位职责： 1. 参加用户需求调研，详细记录用户的需求； 2. 熟悉 php+mysql 和熟悉操作svn 控制，熟悉数据库sql server 数据库； 3. 负责网站代码的优化和维护，保证网站的运行效率； 4. 按时按质按量地完成日常公司网站业务的编程开发技术工作； 5. 负责系统或软件的持续优化和改进。 任职要求： 1. 有sql sever开发经验； 2. 熟悉 php+mysql 和熟悉操作svn 控制，熟悉数据库sql server 数据库； 3. 熟悉关系数据库知识，熟练编写SQL语言、存储过程；能熟练使用SQL Server数据库库； 4. 优秀的面向对象设计经验，熟悉常用的设计模式； 5.有外包公司经验，独立负责过项目； 6. 有良好的软件工程知识和质量意识，有优良的编程风格习惯； 7.抗压能力强。  福利待遇： 1、【工作时间】：大小周 ，朝九晚六，每天工作7小时； 2、【社会保险】：公司统一试用期内即购买社保（养老保险、工伤保险、失业保险、医疗保险、生育保险）； 3、【发展空间】：公司拥有良好的技能培训、晋升机制和人性化的管理；对表现优秀的员工，公司将予以晋升加薪； 4、【法定假期】：享有国家法定节假日，包括：年假、婚假、产假、病假等； 5、【办公环境】：办公环境舒适、优美，愉快的工作氛围，交通便利； 6、【员工生活】：公司每年定期举行各项活动，例如旅游、团建、聚餐等； 7、【人文关怀】：不定期产品福利，节日礼品等。  面试地址：广州市海珠区红卫新村西街29号B3栋101 联系人：李小姐 联系电话：137-1096-6243</t>
  </si>
  <si>
    <t>广州国信团飞科技有限公司</t>
  </si>
  <si>
    <t>网站PHP开发工程师</t>
  </si>
  <si>
    <t>绩效奖金 节日福利 带薪年假 社保（5险）</t>
  </si>
  <si>
    <t>上海蓝悉网络科技有限公司</t>
  </si>
  <si>
    <t>1、负责网站平台的程序设计、开发、测试工作；  2、能独立处理和解决所负责的项目任务。   岗位要求： 1、计算机及相关专业，具有3年以上.net开发经验和web开发经验； 2、熟悉MVC模式，熟悉基于.Net平台的常见框架，良好的编码风格； 3、精通SQL SERVER，熟悉SQL语句调优和数据库调优； 4、精通Javascript、HTML、Ajax、CSS、XML、Web Service等开发技术； 5、有一定的对需求分析和设计能力； 6、有良好的沟通能力，有较强的学习能力和钻研精神，具有团队精神和高度的责任心； 7、熟悉各类网站应用接口，具有中大型项目开发经验者优先； 8、具有大容量、高性能、分布式系统的设计开发经验者优先；  9、具有项目管理经验者优先；  公司福利： 1、购买广州市社会保险（5险）； 2、工作满一年享有带薪年假5天。  上班地点：越秀区沿江中路313号康富来大厦803室</t>
  </si>
  <si>
    <t>带薪年假 扁平管理 五险一金 绩效奖金 弹性工作 通讯补贴 交通补贴 季度福利</t>
  </si>
  <si>
    <t>1.  网站服务器的搭建和维护工作，精通LNMP的使用，确保网站上线和运行。 2.  与前端工程师配合，利用常用PHP框架，如ThinkPHP开发网站PHP后台，套用完成的网站模版，确保网站上线和运行。 3.  网站目前以中小型企业网站为主，暂时不涉及到支付等环节，但开发的网站要满足SEO要素，SEO需求会有专人配合提出需求。 4.  网站相关的小系统的开发和研究。  职位要求： 1. 3年以上网站PHP后端开发经验，有网站上线实操经验。 2. 计算机或者软件开发相关专业，本科及其以上学历。 3. 精通PHP+Mysql或者Sqlite数据库开发，至少精通一门WEB后端开发框架如Thinkphp,YII等。 4. 精通LNMP的服务器搭建，精通网站的LINUX配置和操作命令。 5. 熟悉常用的前端框架，如Bootsrap，Jquery，Javascript等，有前端开发经验可加分。 6. 熟悉或精通爬虫python，java语言可加分。</t>
  </si>
  <si>
    <t>广东医链科技有限公司</t>
  </si>
  <si>
    <t>岗位职责： 1.负责医疗软件系统相关产品模块的研发工作，包括：医生工作站、集成平台接口、移动医疗、临床数据中心 2.并能协助进行项目售前、咨询、实施、需求调研、需求分析等工作。  任职要求： 1.计算机及相关专业本科及以上学历，具备基础开发经验 2.从事过大型管理系统的调研、设计、编程、文档撰写等工作优先 3.熟悉医院HIS系统者优先 4.有相关证书、工作经验者优先  专业知识和技能：  1、JAVA基础扎实，理解io、多线程、集合等基础框架，对JVM原理有一定的了解； 2、了解web前端开发技术与工具，如JQuery，ExtJS，EasyUI等，能熟练使用javascript语言，熟悉HTML布局技术（HTML、DOM、CSS）。 3、至少使用过一种数据库并能熟练使用SQL。 4、具备一定的需求分析和系统设计能力，能够独立完成系统的开发、测试以及部署。   5、具备良好的沟通能力和表达能力，熟悉各种开发文档的编写。</t>
  </si>
  <si>
    <t>微信小程序工程师</t>
  </si>
  <si>
    <t>深圳金禾餐饮有限公司</t>
  </si>
  <si>
    <t>后端PHP开发工程师</t>
  </si>
  <si>
    <t>北京德麦特捷康科技发展有限公司</t>
  </si>
  <si>
    <t>带薪年假 五险一金 专业培训 节日福利 绩效奖金 加班补贴 住房补贴 员工旅游 定期体检 周末双休</t>
  </si>
  <si>
    <t xml:space="preserve">具有较强的团队合作意识和吃苦耐劳精神，能接受加班。 </t>
  </si>
  <si>
    <t>本科以上学历，有计算机语言者优先(C语言、C++、C#、JAVA、.Net、PHP等一种即可)。要求有较强的逻辑思维能力。 对开发任务、需求理解透彻，积极配合测试团队开展集成测试工作 岗位优势： 1.架构师亲自培养，带你实战 2.与国内***团队一起工作 公司环境： 地铁旁 领导nice 弹性工作时间</t>
  </si>
  <si>
    <t>PHP中级工程师</t>
  </si>
  <si>
    <t>广州玖晔网络科技有限公司</t>
  </si>
  <si>
    <t>JAVA高级开发工程师 (职位编号：7)</t>
  </si>
  <si>
    <t>五险一金 餐饮补贴 专业培训 绩效奖金 员工旅游</t>
  </si>
  <si>
    <t>JavaScript开发工程师</t>
  </si>
  <si>
    <t>年终奖金 定期体检 五险 周末双休</t>
  </si>
  <si>
    <t xml:space="preserve">岗位职责： 1.负责公司项目的服务端的修改调试和开发工作； 2.根据工作安排高效、高质地完成代码编写，并确保代码符合代码规范； 3.参与项目的需求分析和架构设计工作； 4.协助测试人员完成自己实现模块的单元测试和性能测试； 5.按规定编写项目相关文档； 6.参与项目实施和维护过程中的相关支持工作； 7.与产品、测试等相关人员配合共同完成产品的研发工作。  任职要求 1.五年以上web服务端工作经验，能够独立完成服务端的开发工作，并有一定的架构设计能力； 2.精通java面向对象程序开发，熟悉软件设计模式； 3.理解MVC软件设计思想，熟练掌握struts2、spring、hibernate三大框架，并了解它们的运行机制； 4.熟练使用SQL语法，熟悉Oracle、SqlServer、MySql任一种数据库应用，并对数据库优化有一定的了解； 5.熟练掌握至少一种应用服务器：tomcat、JBoss、Weblogic，并了解其优化； 6.了解多线程编程，对服务端的性能和安全方面的优化有一定的了解； 7.了解web前端页面的开发基础技术，有一定的页面和js阅读编写能力； 8.为人诚实正直，做事认真负责，具有良好的沟通、团队协作能力和吃苦耐劳精神； 9.具有较好的逻辑能力和良好的学习能力，并对技术有浓厚兴趣，能关注前沿技术。  公司福利： 1）购买五险，年度体检； 2）年假、法定节日、超长春节假期； 3）不定期组织活动：电影，羽毛球； 4）不定期国内外旅游； 5）员工生日庆祝派对； 6）日常供应饮料、水果、零食等。  </t>
  </si>
  <si>
    <t>补充公积金 五险一金 员工旅游 专业培训 额外福利年假</t>
  </si>
  <si>
    <t xml:space="preserve">1.负责公司云产品的前端核心功能开发、代码优化等工作；  2.负责大数据BI产品前端架开发与维护；  3.负责前端组件的设计、开发与推广；  职位要求： 1. 1年以上开发经验，计算机相关专业；  2. 熟练掌握JavaScript与Html5开发语言，掌握HTML5、CSS3、jQuery等技术；  3. 掌握Angular开发框架，并了解EChart绘图技术；  4. 了解基本的数据结构和算法，了解MVC模式；  5. 有较强的学习动力和自我提升欲望，喜欢钻研； </t>
  </si>
  <si>
    <t>PHP工程师/PHP程序员/PHP开发/程序猿</t>
  </si>
  <si>
    <t>上海五五来客科技股份有限公司</t>
  </si>
  <si>
    <t>金税信息技术服务股份有限公司</t>
  </si>
  <si>
    <t>五险一金 专业培训 年终奖金 加班补助</t>
  </si>
  <si>
    <t>餐饮补贴 通讯补贴 五险一金 定期体检</t>
  </si>
  <si>
    <t>1.本科及以上学历，一年以上php开发经验； 2.PHP基础扎实，了解PHP运行模式、开发规范； 3.熟悉mysql数据库应用开发，对性能优化有一定的经验； 4.熟悉至少一种PHP开源框架，CI、TP、Yii、Laravel； 5.熟悉js, 能够熟练使用jQuery； 6.责任心强、思路清晰、具有优秀的分析、解决问题的能力，有良好的沟通能力及团队协作能力。</t>
  </si>
  <si>
    <t>任职要求： 1.计算机或相关专业，大专或以上学历； 2.3年以上JAVA开发经验； 3.熟练应用J2EE等Web开发技术，熟练掌握Spring、Mybatis等主流开发框架； 4.对Java面向对象软件结构有深入理解以及较强的应用能力； 5.对数据库的基本理论有比较深刻的理解，能够熟练应用Oracle、MS Sql Server、MySql等数据库，熟悉数据库优化技术 6. 熟练使用Linux系统，掌握常用命令； 熟练掌握WebService技术； 熟练掌握Tomcat等常用中间件； 7.熟练掌握主流服务器配置和性能使用技术，包括ApacheHttpServer/Nginx、Tomcat等 8.熟念掌握常用的设计模式，对软件开发工作流程、体系结构优化方案有一定的知识积累； 9.具备良好的编程习惯、文档写作，需求分析、程序设计的能力； 10.良好的沟通能力和团队合作能力，喜欢钻研技术，热爱基于互联网平台的开发者优先. 岗位要求： 1.根据开发流程要求，进行特定产品或模块开发任务（需求分析、设计、编码、测试、发布实施及维护），保证产品按时、保质的输出；在开发中与项目相关人员密切配合，保证整个任务顺利进行； 2.根据产品开发进度，按时按量保质完成项目编码，并根据需要及时修改、完善模块功能； 3.积极跟进业界新技术发展，持续更新产品与技术架构标准与规范，促进技术进步和创新； 4.对所承担的开发工作独立进行单元测试；分析、处理系统级的故障和问题；监督核心代码管理和技术成果的归类建档； 根据客户方要求，对项目关键技术进行培训。</t>
  </si>
  <si>
    <t>前端开发工程师（JS,javascript,CSS,Html5）</t>
  </si>
  <si>
    <t>上海悟途信息科技有限公司</t>
  </si>
  <si>
    <t>Java讲师</t>
  </si>
  <si>
    <t>广州市宝比万像软件科技有限公司</t>
  </si>
  <si>
    <t>1、负责前端界面的前端构建，各类交互设计与实现； 2、前端样式和脚本的模块设计及优化； 3、配合后台开发人员完成项目。 岗位要求： 1、具备优秀的逻辑分析能力、语言表达能力，思路开阔，责任心强。 2、1年以上移动端开发经验或微信服务号和小程序开发经验； 3、精通CSS、Html5、JavaScript、vue，Ajax、DOM等前端技术，有独立完成复杂前端模块的设计与实现的经验；</t>
  </si>
  <si>
    <t>五险一金 周末双休 带薪年假 绩效奖金</t>
  </si>
  <si>
    <t>岗位职责： 1、完成部门布置的教学工作要求； 2、解决学员技术问题，反馈教学效果； 3、有面授能力，有意向往讲师方面发展，外派到院校进行讲课支持； 4、对学员进行有针对性的串讲、辅导工作。 5、上级交办的其他临时工作。 任职资格： 1、计算机或相关专业本科以上学历； 2、熟练使用一种或多种框架进行项目开发，对标准JavaEE项目三层架构理解透彻； 3、拥有项目开发经验，有至少3个项目的开发经验，有互联网、分布式项目开发经验优先考虑； 4、熟悉mysql、Oracle等主流关系数据库； 5、有过1年以上教学经验优先考虑。 工作时间：周一~周五    9：00~18:00分  （中午休息1小时）</t>
  </si>
  <si>
    <t>JavaScript资深工程师</t>
  </si>
  <si>
    <t>五险一金 员工旅游 免费班车 定期体检 节日福利 早、中工作餐</t>
  </si>
  <si>
    <t xml:space="preserve">岗位职责： 1.具备全局观，能在架构层次设计、重构和优化网站性能、扩展性和可维护性； 2.配合架构师完成前端网站的基础技术框架开发；配合后台工程师一起研讨技术实现方案，进行应用及系统整合； 3.乐于分享知识与技术，愿意组建并带领团队完成产品的设计和开发任务； 4.与团队和其它部门紧密合作，设计产品的各项功能，高效实施各项功能的上线运行； 5.根据产品需求设计并开发基于 JQUERY, AngularJS 的前端网站页面； 6.优化代码并保持良好的浏览器兼容性； 7.工作项目包括PC 端网站、移动端网站等； 8.良好的编码能力和习惯，能书写适当的注释、文档，代码易于维护和扩展。 任职资格 1.软件工程、计算机科学、计算机工程或数学等相关专业本科以上学历，5年以上前端开发经验； 2.精通 HTML/CSS/JavaScript 等 Web 前端开发技术，深入掌握 Ajax、DOM、BOM、XML、JSON 等相关技术； 3.熟悉 Prototype/jQuery/YUI/Ext 等技术框架以及实现原理； 4.精通移动 Web 开发技术，能完成跨浏览器和跨设备的网页开发工作； 5.掌握一定的后台开发技术的（Java，Node.js）等有项目经验者优先； 6.性格开朗乐观，具有良好逻辑思考能力，良好的沟通能力和团队协作精神， 对移动互联网行业有浓厚的兴趣，有较强的研究能力和学习能力。  </t>
  </si>
  <si>
    <t>Python爬虫工程师</t>
  </si>
  <si>
    <t>广东赛百威信息科技有限公司</t>
  </si>
  <si>
    <t xml:space="preserve">岗位职责： 1、负责项目需求收集、分析和解决方案制定（数据库设计、设计指导书设计）； 2、负责项目平台技术研发，平台二次开发，流程优化、功能优化等； 3、负责项目平台日常运维异常分析、用户培训等。 任职资格： 1、大学本科以上学历，计算机相关专业毕业，三年及以上相关工作经验； 2、掌握Java，Dubbo、Zookeeper、Spring Cloud等技术，有实际分布式项目开发经验； 3、了解微服务架构，了解Sping Boot、Spring Cloud等技术，有docker经验或者大流量服务设计经验优先； 4、对分布式缓存、消息队列、大数据处理、远程调用等技术至少有两项有研究， 熟悉MangoDB、Redis、Kafka、Dubbo、Sping Boot、Spring Cloud中的3项以上的技术，了解其原理和使用其优缺点，有实战经验者优先； 5、熟悉团队协同开发工具svn、git和项目构建工具Maven； 6、有良好的编码开发习惯,具备较强的责任心和团队合作能力。 7、对SOA、分布式开发等有较全面的认识，熟悉软件项目管理； 8、良好的团队协作精神、善于沟通和分享、强烈的责任心、工作积极主动 工作地点：广州花都 </t>
  </si>
  <si>
    <t>五险一金 免费班车 员工旅游 餐饮补贴 专业培训 绩效奖金 年终奖金 周末双休</t>
  </si>
  <si>
    <t>岗位职责： 1、负责根据公司项目业务需求，获取相关数据； 2、熟悉爬虫技术，可以深度爬取网页； 3、对反爬虫机制有一定研究，熟悉反爬虫技术； 4、负责系统代码撰写及日常管理工作。 任职要求： 1、计算机相关专业本科及以上学历，3年以上软件开发经验、1年以上Python开发经验； 2、熟悉项目管理，有获取电商数据经验者优先； 3、熟练运用 Python 或爬虫相关语言Java、Python、nodejs； 5、熟悉mysql、mongodb、redis等数据库的使用； 6、熟悉电商数据业务流程，有网络爬虫或大数据项目开发经验优先； 7、责任心强，虚心踏实，有良好的团队精神，良好的表达沟通能力</t>
  </si>
  <si>
    <t>深圳门道云数字科技有限公司</t>
  </si>
  <si>
    <t>带薪年假 绩效奖金 节日福利 加班补贴 五险一金 年终奖金 股票期权 餐饮补贴</t>
  </si>
  <si>
    <t xml:space="preserve"> 1、负责ERP系统前端框架的开发; 2、负责对ERP系统前端框架进行性能优化以及特性开发，通过技术提升用户体验和可用性； 3、理解并细化上级的开发需求； 4、按照项目计划，按时提交高质量代码，完成开发任务。 任职资格： 1、计算机或设计相关专业毕业，3年及以上此前端技术开发工作经验； 2、具有ERP系统、3D设计类软件项目开发经验优先考虑； 3、熟悉HTML5、CSS3、JavaScript等Web前端开发技术，能手写符合W3C标准、兼容多种浏览器的前端页面代码； 4、熟悉Less, React, ES6等相关技术，对前端服务器Node.js有一定了解并会使用； 5、具有责任心、团队协作和沟通能力强，富于团队精神和敬业精神； 6、具有创业精神，并愿意与公司共同成长； 如有愿意长期与合作的初级前端候选人，公司可提供在珠海分公司学习前端相关技能。 </t>
  </si>
  <si>
    <t>深圳市艾鑫承科技有限公司</t>
  </si>
  <si>
    <t>五险一金 交通补贴 餐饮补贴 专业培训 绩效奖金 年终奖金 弹性工作 定期体检 住房补贴</t>
  </si>
  <si>
    <t>大专及以上学历 3年纯JS经验</t>
  </si>
  <si>
    <t>迅踏电子商务（上海）有限公司</t>
  </si>
  <si>
    <t>五险一金 交通补贴 通讯补贴 年终奖金 弹性工作 股票期权 绩效奖金</t>
  </si>
  <si>
    <t>岗位职责 1、负责机器视觉产品开发； 2、负责指导、处理、协调和解决项目中出现的技术问题； 3、根据公司产品的版本管理规范，完成所负责项目的服务器代码的版本归档、版本变更、版本发布工作。 4、负责处理线上版本紧急技术问题，线上版本bug处理； 5、负责服务器系统优化，提高性能。  任职资格 1、软件基础理论知识扎实，具有良好的数据结构、算法功底； 2、精通java,对分布式计算、数据挖掘有深入了解者优先； 3、熟悉Hadoop、Storm、HBase、Hive等框架者优先； 4、具备良好的团队意识及创新思维、自我激励能力，善于与人合作； 5、具有良好的表达与沟通能力以及独立思考并解决问题的能力。</t>
  </si>
  <si>
    <t>果然优-广州纯简网络科技有限公司</t>
  </si>
  <si>
    <t>专业培训 绩效奖金 弹性工作 五险一金 定期体检 员工旅游</t>
  </si>
  <si>
    <t>工作地点：广州市白云区松洲街道槎溪南路3号楼5楼（19年年底开通地铁） 岗位职责： 1、负责公司平台模块的建设和开发工作,； 2、对所编写的程序进行严格的综合测试； 3、部门主管安排的其他工作事宜。 职位要求： 1、至少3年以上PHP开发经验；技术扎实； 2、熟悉微信小程序,并且有小程序的开发经验； 3、熟悉PHP+MYSQL编程，熟悉Javascrīpt、Ajax以及CSS,熟悉SMARTY； 4、了解Linux操作系统，熟悉php的面向对象编程； 5、了解memcache或者redis； 6、熟悉移动端页面第三方功能库或者bootstrap者优先； 7、熟悉HTML、XML、JSON,熟悉H5优先。 薪资：五险一金齐全， 内部专业培训；互联网年轻团队；知名创业公司；年度免费体检；生日part；运动会；户外运动；旅游；下午茶；进口水果零食吃不停......;期待优秀的你加入果然优大家庭！</t>
  </si>
  <si>
    <t>Python老师</t>
  </si>
  <si>
    <t xml:space="preserve">岗位职责： 1、担任主讲老师，教授少儿学习计算机编程。为孩子及家长讲授计算机知识，指导孩子编程学习。 2、善于学习，配合公司课程开发。 3、协助课程顾问，对家长说明技术及课程发展。 4、认真备课，课后总结教学经验。 5、配合公司完成其他交办工作。 任职要求： 1、本科以上学历，理工科专业、拥有教师资格证者优先； 2、熟悉编程语言（Scratch、JavaScript、Python），热爱少儿教育，喜欢与孩子互动，具有爱心和责任心，认同公司文化，具有团队合作和奉献精神，有亲和力； 3、具有讲解能力善于沟通，人际亲和力强，口齿清晰、表达流利； 4、性格活泼，多才多艺，富有亲和力、爱心、责任心； 5、愿意去了解并熟悉少儿心理，善于调动学生学习积极性。 6、具有较强的学习能力，乐于探索最新科技产品、创客教育。福利待遇： 待遇：6-8K 福利：五险一金+下午茶+月度活动+生日会+生日福利+节日福利+带薪年假 上班地点：广州市越秀区署前路33号广轻大厦6楼（地铁东山口站F出口旁，肯德基、真功夫楼上） </t>
  </si>
  <si>
    <t>Vue.js/javascript前端工程师</t>
  </si>
  <si>
    <t>广州吉仕移动科技股份有限公司</t>
  </si>
  <si>
    <t>周末双休 无加班 五险一金 下午茶点 节日福利 带薪年假 年度旅游 公司体检 领导亲切 同事幽默</t>
  </si>
  <si>
    <t xml:space="preserve">岗位职责： 1. 负责web前端页面及交互开发，有前后端分离项目开发经验。 3. 按照产品需求完成既定功能组件的开发和测试。 4. 持续优化交互细节，提升用户体验。  任职要求: 1、3年以上web前端开发工作经验，需对javascript掌握比较熟悉，对JS模块化设计有较好的逻辑设计思维; 2、熟悉HTML5+CSS3、saas、less等前端技术的应用; 3、熟悉ES6、node.js、elementUI、jQuery的使用; 4、熟悉Vue全家桶，熟练使用Vue、Vuex、Vue-cli、Vue-router、axios进行项目开发（重要）; 5、熟悉Bootstrap,并用于响应式网站布局和设计，并有成功的案例和经验（重要）； 6、熟悉使用webpack、SVN等工具; </t>
  </si>
  <si>
    <t>1. 承担公司金融项目交易平台系统平台的架构研发，测试，维护； 2. 负责详细设计文档编写，需求对接等； 3. 根据公司技术架构，从事前沿技术研究。   任职要求： 1. 本科及以上学历，计算机及相关专业，1年及以上工作经验； 2. 扎实的编程基础，掌握python；熟悉数据库，mysql,等； 3. 一年以上金融机构或相关IT行业工作经验，曾经或正在从事交易系统软件前端开发经验者（券商、基金公司、对冲基金、第三方服务商等）优先考虑； 4. 优秀的沟通和表达能力，清楚的表达个人想法、理解他人观点，具备团队合作意识和推动协作达成的能力。</t>
  </si>
  <si>
    <t>php高级软件工程师</t>
  </si>
  <si>
    <t>深圳市慕泓科技有限公司</t>
  </si>
  <si>
    <t>全勤奖 绩效奖金 节日福利 专业培训 五险商业保险 下午茶水果</t>
  </si>
  <si>
    <t>--岗位职责--： 1、负责公司ERP系统的架构，参与公司的PHP项目维护及后续版本研发，对代码质量负责，能独立开发复杂项目； 2、负责Server端程序开发、数据库结构设计、搭建和优化，参与关键技术难点攻克； 3、负责现有系统功能的优化，系统性能的优化，通过数据分析，不断优化用户体验； 4、负责项目需求分析、系统分析及文档撰写，制订技术解决方案； 5、跨部门协调研发、测试团队，推进产品开发、上线工作； 6、PHP团队梯队建设  --任职要求-- : 1. 精通PHP，2年以上工作经验，深入理解各种常见的设计模式 2. 熟悉一种或多种PHP开发框架（比如ThinkPHP，Yii等） 3. Nginx,Redis,Memcache,Mysql，熟悉以上提到的名词及其相应的配置及优化 4. 用除PHP之外的其它任何一种非浏览器脚本语言，写过项目！如，Python，JAVA，C++等 5. 抗压强，责任心强，带过团队，写过文档，跟PM 合理PK过需求！  --薪酬福利-- : 我们公司是一支不断进取的80/90后年轻团队，同事关系简单，上下级相处融洽，工作气氛松弛有度； 提倡快乐工作，快乐生活，公司不断提供竞争力的福利待遇：  1. 公司实行单双休 / 大小周工作制，工作时间：AM9：00――PM6：00 （午休1小时）；周四5点下班打羽毛球；每天下午水果； 2. 基本薪酬：基本工资 + 社保 + 绩效奖金 +年终奖； 3. 福利： 商业保险 + 中秋节、春节、端午节日礼品 + 圣诞放假 ； 4. 法定节假日：享受国家法定假日、年假；享受婚假、产假、丧假等； 5. 员工活动：公司注重员工的身体健康，每周组织羽毛球、自助餐唱K等活动 ，增进员工感情，营造公司的和谐氛围； 6 晋升机制：公司为每个岗位都有晋升通道，通过考核员工自身综合能力，以及公司发展，将得到不同空间的晋升，并享受相应的待遇。 7. 更多福利待遇将随公司发展逐步完善；</t>
  </si>
  <si>
    <t>python量化分析开发工程师</t>
  </si>
  <si>
    <t>JavaScript后端工程师</t>
  </si>
  <si>
    <t>深圳翰飞网络科技有限公司</t>
  </si>
  <si>
    <t>晤桥亚洲资产管理咨询与软件有限公司</t>
  </si>
  <si>
    <t>五险一金 补充公积金 绩效奖金 出国机会 专业培训 弹性工作 出国参访 额外年休假</t>
  </si>
  <si>
    <t>JavaScript前端开发工程师</t>
  </si>
  <si>
    <t>上海觅教教育科技有限公司</t>
  </si>
  <si>
    <t>五险一金 交通补贴 餐饮补贴 通讯补贴 员工旅游 年终奖金</t>
  </si>
  <si>
    <t>技能要求： React，Javascript，HTML5，es6，node.js，JQuery 工作职责： 1、负责前端页面的开发与维护，实现产品经理、设计师的网站业务需求； 2、根据用户需求或产品功能进行业务流程梳理、程序设计； 3、优化用户体验，提升兼容性、友好性和易用性，跨平台及跨浏览器的一致性； 4、完善前端组件资源、业务组件功能，维护及优化网站前端性能，优化前端开发模式和规范； 5、协同服务端工程师完成前端与程序对接，及产品项目的制作和前端效果的实现。 6、参与技术攻关和创新技术引用，能够主动对难点问题进行调研，寻找解决方案； 7、在产品开发过程中的，能够主动关注高性能，高可靠性问题，并有良好的代码书写习惯。  任职要求： 1、计算机相关专业，全日制本科及以上学历，3年及以上JavaScript开发经验； 2、精通HTML5、CSS3相关技术，HTML、CSS、JavaScript基础扎实，熟悉页面架构和布局，了解HTTP协议以及Ajax相关技术原理； 3、熟悉并能熟练使用VueJs、Reactjs、AngularJs等常见框架，熟练使用less或sass进行前端开发； 4、熟悉页面性能的优化，熟练解决各种浏览器兼容问题； 5、对用户体验、交互操作流程、及用户需求有深入理解； 6、有强烈的上进心和求知欲，善于学习和运用新知识，善于沟通和逻辑表达，有强烈的团队意识和执行力</t>
  </si>
  <si>
    <t>java中高级开发工程师</t>
  </si>
  <si>
    <t>广东明世教育集团有限公司</t>
  </si>
  <si>
    <t>Javascript高级工程师</t>
  </si>
  <si>
    <t>上海瀛之杰汽车信息技术有限公司</t>
  </si>
  <si>
    <t>五险一金 年终奖金 定期体检 绩效奖金 专业培训 员工旅游 周末双休</t>
  </si>
  <si>
    <t xml:space="preserve">1.充分理解业务需求，根据产品开发计划安排，高效高质地完成开发和自测工作； 2.参与公司C端产品接口和管理后台的设计和开发，包括学习平台、知识库等； 3.维护现有营销系统、中枢系统、教务系统等； 4.具有系统优化和监控意识，能及时排查线上用户反馈问题，保障系统稳定运行。   加入明世大家庭，你将拥有： 1、社会保险（五险一金等）； 2、节日福利：传统节日贺礼、购物卡等； 3、文娱活动（员工生日party、每周羽毛球、篮球等健身活动，不定期户内外活动、周年庆、年会等）； 4、部门每月额外团建经费（每月聚餐、KTV等休闲活动）； 5、定期提供员工在岗培训，提升专业技能和个人竞争力。 6、公司地处番禺区汉溪长隆地铁口写字楼，交通便捷 7、公司设有下午茶货架，可扫码取用。  我们是一个年轻、朝气，温馨而又充满活力的团队，欢迎加入我们！ 企业官网：http://www.mshiedu.com/  欢迎有志者应聘，投递邮箱：hr3@lumshine.com </t>
  </si>
  <si>
    <t>北京穆菲科技发展有限公司</t>
  </si>
  <si>
    <t>互联网/电子商务 新能源</t>
  </si>
  <si>
    <t>请仔细阅读职位要求，再行投递简历，避免双方浪费宝贵的时间。 我公司核心业务及优势为新能源、电子硬件及嵌入式软件领域，目前正将优势产品及技术结合互联网，开发、运营物联网、硬件共享、新零售相关项目。 应聘者必须有一定基础，愿意从事相关技术工作，并且计划在我公司长期发展。具有短期目标的应聘者请不要申请该职位。  基本要求： 1、工作责任心强，热爱技术工作； 2、自我控制和管理能力强，能够独立完成安排的工作； 3、善于学习，能通过阅读文字迅速理解并掌握各种技能； 4、易于接受他人意见，善于和他人沟通； 5、文字能力强，工作讲究条理； 6、了解自身能力状态，对自我发展有要求；  专业要求： 1、熟悉互联网、物联网、共享系统等相关基础知识； 2、有PHP开发的实际经验，掌握常用开发语言及工具； 3、至少会一种前端框架，精通HTML、JS、AJAX；  职责说明： 1、了解系统平台设计需求及架构，分析前后端对接可行性及实现方案； 2、确定前端后端对接方案，与后台开发人员协调数据接口及逻辑； 3、完成PHP及简单的前端页面开发； 4、测试并修改、定型；  工作条件 工作地点：海淀区中关村东路89号恒兴大厦18F</t>
  </si>
  <si>
    <t>java开发工程师（2019年应届毕业生）</t>
  </si>
  <si>
    <t xml:space="preserve">负责视频直播、点播等相关产品的后端系统的开发和维护，参与富有挑战性的系统架构设计、性能优化改造工作。 任职要求： 1、计算机相关专业。 2、理解面向对象思想，精通 Java 语言，熟悉 JavaEE 相关工具，例如 Spring、SpringBoot、MyBatis等。 3、熟悉 HTTP 协议及应用，掌握分布式系统的架构设计和维护方法。 4、熟悉数据库设计及使用，掌握 Linux 系统日常维护和使用，掌握 Nginx、Tomcat 等服务器的配置和使用。 5、热爱技术，勇于折腾。善于沟通，乐于分享。有责任心，能自驱动。 </t>
  </si>
  <si>
    <t>1、负责游戏接入平台以及数据统计后台相关功能开发； 2、分析运营需求讨论设计方案并最终落实技术方案。 任职要求： 1、熟悉PHP开发语言及面向对象的软件设计方法； 2、熟练掌握MySQL数据库，性能优化； 3、具备良好的代码编程习惯及文档编写能力； 4、熟悉 lnmp环境管理与配置，熟悉linux； 5、良好的代码习惯，结构清晰、命名规范、逻辑性强、代码冗余率低； 6、善于与人沟通，良好的团队合作精神和高度的责任感，能够承受压力，有较强的吃苦耐劳和创新精神。</t>
  </si>
  <si>
    <t>Javascript工程师</t>
  </si>
  <si>
    <t>百安健康复医疗（深圳）有限公司</t>
  </si>
  <si>
    <t>五险一金 年终奖金 绩效奖金 周末双休 员工旅游 专业培训</t>
  </si>
  <si>
    <t>主要职责： 1. 基于JavaScript三维引擎框架（three.js、babylon.js、vue.js等）进行功能开发 2. 根据设计文档和开发规范，独立编写高质量代码 3. 参与需求分析，进行功能设计并根据需求搭建开发环境； 4. 关注前沿技术研究，并应用于项目开发中  任职要求： 1. 本科以上学历，计算机相关专业，3-5年的JavaScript开发经验，具备良好的面向对象编程基础； 2. 精通JavaScript、HTML、CSS等前端技术；熟悉三维引擎框架者优先 3. 热爱前端开发，关注新技术的发展动态，并能结合实际运用，有技术攻坚能力；    4. 工作积极主动，有钻研和进取精神，能和团队高效配合、良好沟通。</t>
  </si>
  <si>
    <t>PHP程序员/网站开发/网站程序员</t>
  </si>
  <si>
    <t>深圳市麦趣科技有限公司</t>
  </si>
  <si>
    <t>加班补贴 绩效奖金 带薪年假 五险一金 节日福利 全勤奖 餐饮补贴 年终奖金 员工旅游 弹性工作</t>
  </si>
  <si>
    <t>1、计算机本科以上学历，2年以上开发经验，有独立项目或大型网站开发经验。 2、熟悉magento二次开发、PHP开发，MVC，JQuery, 良好的代码规范。 3、根据公司的需求进行对magento平台进行二次开发。 4、根据活动要求，开发相应的活动专题页功能。 5、负责PHP自己网站的开发与维护。  任职要求： 1.精通任意一种商城系统（Magento,Ecshore等等）； 2.熟悉linux+Mysql+Php, PHP和MySQL数据库设计，配置、维护、性能优化； 3.有2年以上php经验优先考虑； 4、有成功网站优化经验优先。</t>
  </si>
  <si>
    <t>JavaScript前端研发工程师</t>
  </si>
  <si>
    <t>上海花事电子商务有限公司</t>
  </si>
  <si>
    <t>五险一金 绩效奖金 年终奖金 免费班车</t>
  </si>
  <si>
    <t>岗位职责： 1. 负责前端界面的模块构建，各类交互设计与实现； 2. 前端样式和脚本的模块设计及优化； 3. 跟后台研发人员对接，完成业务逻辑； 4. 产品新功能的讨论、设计和实现； 5. 技术的调研和分享；  任职要求： 1. 精通CSS、Html5、JavaScript、Ajax、DOM等前端技术，有独立完成复杂前端模块的设计与实现的经验； 2. 熟悉掌握使用ES 6.0，TypeScript，了解React等相关前端开发框架，并有使用事件的经验； 3. 有使用Node，NPM，Webpack管理项目经验的优先； 4. 有网络编程的相关经验，深入理解HTTP协议； 5. 有良好的沟通和合作技巧，较强的责任心以及团队合作精神； 6. 能够及时完成自己的任务，在项目紧急情况下能够牺牲个人时间准时完成任务；  学历和工作经验要求： 1. 本科、硕士学历或以上，优先考虑重点高校； 2. 有多年的工作经验者优先。</t>
  </si>
  <si>
    <t>广州友汇网络科技有限公司</t>
  </si>
  <si>
    <t>财联社</t>
  </si>
  <si>
    <t>绩效奖金 做五休二 周末双休 带薪年假 专业培训</t>
  </si>
  <si>
    <t>做五休二 周末双休 五险一金 餐饮补贴 年终奖金</t>
  </si>
  <si>
    <t>岗位描述： 1、负责公司产品的开发，看能懂英文文档； 2、熟悉一种以上php框架，有网站后台开发经验优先； 3、熟悉RESTful API接口的开发，熟悉github或码云等平台； 4、处理网站PHP网站项目运行中常见的技术问题，确保网站的正常运行； 5、熟悉wordpress二次开发   岗位要求： 1、计算机等相关专业大专学历； 2、有2年以上相关工作经验； 3、具有多个PHP网站项目开发经验，有RESTful API接口开发经验的优先； 4、具备良好的表达和沟通的能力； 5、有团队合作精神，工作认真负责，有一定的抗压能力。   福利待遇： 1、完善的福利体系； 2、每周五天工作制，时间为9：00-18：00，中间休息1.5小时，并按国家规定享受带薪年假； 3、公司正处于快速成长期，优秀员工将有很大的发挥平台和晋升空间。</t>
  </si>
  <si>
    <t>1、负责后台CMS系统开发及维护，使用React开发； 2、根据产品需求开发新模块，改善已有模块，提升用户体验； 3、能按照项目计划，并能自己规划开发进度，按时提交高质量的代码。  任职要求： 1、有1-4年工作经验； 2、熟练掌握Javascript，必须具有React项目开发经验； 3、独立工作能力强，开发前能充分理解产品需求，有自己的开发思路，能自己规划、设计整个开发流程，注重团队合作； 4、能按照开发规范，包括语法，格式，拼写等进行代码编写； 5、具备负责、严谨的工作态度，认真测试完编写的功能再提交测试部门；  有意向的小伙伴请把简历投至：hr@cailianpress.com</t>
  </si>
  <si>
    <t>中高级前端开发</t>
  </si>
  <si>
    <t>广州至爱智家科技有限公司</t>
  </si>
  <si>
    <t>1、承担微信端以及WEB前端核心模块的设计、开发工作，对代码质量及进度负责； 2、对公司的产品提出用户界面和用户体验方面的合理建议； 3、与UI设计师和后台程序配合，高效高质地完成页面的实现工作； 4、按照需求实现页面维护，性能优化，交互体验； 5、解决微信公众号开发以及主流浏览器的兼容性问题，页面制作符合seo规范； 任职要求： javascript开发经验、熟悉Hybrid App开发模式 2、熟练使用vue.js等任意一种Js前端框架者优先 3、持续优化前端体验和页面响应速度，并保证兼容性和执行效率 4、有良好的代码规范习惯，代码结构化、可读性强、可重用性高 5、良好的团队合作精神、较好的沟通能力、高度的责任感，并能按照团队需要研究新技术 6、良好的审美，重视细节和用户体验 【公司福利】
1、薪酬福利：为员工提供富有竞争力的薪酬体系。
2、有薪假期：正式员工享有带薪产假（陪）、婚假、丧假、病假、带薪年假。
3、保险公积金：五险一金+商业险。
4、晋升机制：公司设立良好的晋升机制并提供内部招聘。
5、成长与职业发展：人力资源部为所有岗位建立了成长模式和职业发展通道，并以顾问形式为员工提供成长建议。
6、节日贺礼：公司在传统佳节派发节日礼品以增添节日气氛。
7、生日派对：员工过生日公司生日派对及贺卡以表祝福。
8、旅游活动：普通员工集体旅游，优秀员工出国游 。
9、免费班车接送。</t>
  </si>
  <si>
    <t>保利爱家房地产经纪有限公司</t>
  </si>
  <si>
    <t>房地产 中介服务</t>
  </si>
  <si>
    <t>五险一金 员工旅游 弹性工作 绩效奖金 定期体检 节日福利 专业培训 加班补贴</t>
  </si>
  <si>
    <t xml:space="preserve"> 岗位职责： 1、业务系统PC版开发 2、移动端（公众号，APP）后台接口开发 3、业务系统维护，技术运营 4、数据库表结构设计 5、协助运维工程师进行系统版本发布 6、编制各人工作计划提交上级审核，能够按照本部门明确的工作计划完成各项工作任务 7、积极的参与需求、问题的开发方案的讨论，制定最优化的系统开发方案。程序编写遵守相应的开发规范，按要求、按时完成开发技术文档的编写 8、完成领导、主管交办的其他工作任务 任职资格： 1、计算机相关专业本科学历，3年以上相关工作经验 2、具有面向对象分析、设计、开发能力 3、具有深厚的专业技术基础，精通JavaEE相关技术，熟悉SpringiBatis，Hibernate，Struts等开源框架，熟悉页面开发相关技术，熟悉Linux操作系统使用 4、熟悉Oracle、MySQL,SQLSERVER等数据库开发与设计以及缓存系统REDIS或Memcached的设计和研发 5、对企业应用系统架构SOA、ESB、BPM等有全面的认识，熟悉项目管理理论，对软件工程和相关标准有良好的认识 6、对远程通信，消息队列，海量数据，分布式缓存等技术至少有一项能有深入了解，有相关实践经验者优先 </t>
  </si>
  <si>
    <t>Java中高级开发工程师（XYJS001）</t>
  </si>
  <si>
    <t>上海杉奇电子商务有限公司</t>
  </si>
  <si>
    <t>岗位职责： 1、完成公司业务部门需求的后台接口设计实现及优化； 2、编写相关API接口文档； 3、负责微信公众平台/小程序后台接口开发工作； 4、配合其他部门及时做出相应程序的修改和开发。  岗位要求： 1、计算机相关专业，大专及以上学历，1-3年以上的开发经验； 2、熟悉面向对象编程开发，对主流开发框架（如Yii、Laravel、ThinkPHP等）有一定认识； 3、扎实的SQL知识，熟悉MySQL的设计及查询优化技巧； 4、熟悉Liunx/Unix使用，能够在其上进行开发； 5、有良好的编程习惯，能够编写规范、易于维护、优雅高效的代码； 6、优秀的沟通能力和工作热情，具有良好的团队协作精神； 7、熟悉淘宝平台接口/微信公众号/小程序后台接口开发经验者优先； 8、善于沟通和逻辑表达，良好的团队合作精神和积极主动的沟通意识。</t>
  </si>
  <si>
    <t>五险一金 员工旅游 年终奖金 带薪年假 节日福利 定期体检 弹性工作</t>
  </si>
  <si>
    <t>1、参与支付平台核心、清算等系统设计与开发； 2、能根据项目的需要研究新技术并形成完善的技术解决方案； 任职要求： 1、本科以上学历，3-5年JAVA开发经验； 2、具有扎实的Java基础，清晰的解决问题的思路； 3、精通spring mvc，spring、mybatis等常用的开源框架并能理解其原理； 4、熟悉Oracle数据库，掌握redis等常用no sql数据库，熟练Linux命令及shell脚本； 5、熟悉如kafka，zookeeper，dubbo，rabbitmq，qpid等中间件; 6、熟练掌握javascript,jQuery，CSS3技术； 7、有分布式系统开发经验者优先； 8、有支付行业系统开发经验者优先; 9、必须具有良好的学习沟通能力。</t>
  </si>
  <si>
    <t>PHP软件工程师</t>
  </si>
  <si>
    <t>广州市启风网络科技有限公司</t>
  </si>
  <si>
    <t>绩效奖金 免费书籍购买 节日福利 弹性工作 员工旅游 年终奖金 生日会</t>
  </si>
  <si>
    <t xml:space="preserve">  公司福利待遇： 1、10点上班，7点下班，中午12点半休息到2点半，一天工作7小时； 2、购买社保、年底奖金、绩效奖金； 3、节日福利：端午、中秋、春节等发放各种节日礼品，年终奖； 4、部门活动：每月都会组织部门聚餐活动，每月一次员工生日会； 5、每月免费购买书籍，员工旅游，带薪年假。 6、晋升：公司采用内部竞聘的方式，提供良好的晋升空间和发展平台! </t>
  </si>
  <si>
    <t>天比高零售管理（深圳）有限公司</t>
  </si>
  <si>
    <t>带薪年假 五险一金 绩效奖金 全勤奖 节日福利 专业培训 交通补贴 餐饮补贴 加班补贴 住房补贴</t>
  </si>
  <si>
    <t>岗位职责： 1. 负责公司电商APP接口开发及维护，并编写接口文档； 2. 负责公司电商后台系统开发； 3. 独立完成项目功能模块的设计、编码、测试、实施、调试工作； 4. 编写相关技术文档；  任职要求： 1、大专以上学历，计算机相关专业，1年以上开发相关工作经验； 2、熟练使用LARAVEL开发框架(LARAVEL必须会)； 3、熟悉mysql及常用优化方案，有一定的数据库规划能力； 4、掌握相关Web开发技术，熟悉 HTML、Javascript，熟悉mysql，熟悉bootstrap； 5、有微信相关开发经验者优先考虑；</t>
  </si>
  <si>
    <t>广州创必承信息科技有限公司</t>
  </si>
  <si>
    <t>五险一金 绩效奖金 定期体检 补充医疗保险 通讯补贴 员工旅游 餐饮补贴 带薪年假</t>
  </si>
  <si>
    <t>岗位职责： 1、负责公司核心平台的后端逻辑开发； 2、负责公司数据分析产品的后端逻辑开发； 3、参与各系统的数据流和接口设计 ； 4、与团队成员一起讨论业务实现方案和问题解决方案； 5、对自己负责模块的开发进度和工程质量负责，尽可能控制bug数量，对出现的bug及时修复； 6、参与部门的技术分享，并能将自己的心得和所学技术分享出去。 岗位要求： 1、精通J2EE，熟悉spring、struts、ibatis等开源框架； 2、熟悉spring boots和spring cloud的使用； 3、熟悉Linux/Unix平台下的网站开发，熟悉Apache/Nginx/Resin； 4、具有mysql的设计和开发经验，会使用一种NoSQL数据库，如MongoDB； 5、精通面向对象开发方法和设计模式，熟悉敏捷开发流程，逻辑思维能力强，思路清晰； 6、有团队合作精神，能承担一定压力。  公司福利: 1.试用期即买六险一金+商业保险； 2.双休+法定节假日+10天带薪假期+6天全薪病等； 3.高于市场水平的基本工资+绩效奖金+经营绩效奖金+餐费补贴+话费补贴+电脑补贴等； 4.丰富多彩的员工活动：说来就来的下午茶、篮球赛、六一儿童节、中秋节等节日主题活动等； 5.公司社团：插花社、篮球社、羽毛球社、读书社、跑跑俱乐部等； 6.每月部门团建、免费年度体检； 7.健身：设备齐全的健身房。</t>
  </si>
  <si>
    <t>前端开发工程师（H5）</t>
  </si>
  <si>
    <t>上海佰信富安科技有限公司</t>
  </si>
  <si>
    <t xml:space="preserve">1、 负责产品前端界面的构建，前后端的数据交互的设计与实现； 2、 负责产品实现在不同平台、设备上兼具优质的用户使用体验； 3、 负责产品前端样式和脚本的模块设计及优化； 4、 支持前端产品维护和新产品的开发、性能优化，提升用户体验； 5、 其它上级交办的任务。  任职要求： 1、有多种浏览器和多种移动设备兼容性调优经验； 2、熟悉微信开发平台，有过微网站开发经验，如地理位置信息、照片上传、微信支付等相关项目开发经验者优先； 3、熟悉web前端MVC架构，精通HTML5、JavaScript、CSS3，可以独立完成页面的动态交互和布局美化，有HTML 5 App或者React开发经验者优先； 4、精通jQuery/jQuery Mobile等主流JS库，熟悉对象化Javascript编程，熟练Rest接口（http+json）前后台交互开发； 5、有JS性能优化经验，通过技术提升用户体验和可用性，追求极致； 6、掌握一种或多种后端开发语言（Java、Python、PHP等）者优先； 7、较强的责任心和团队协作精神，具备独立解决问题的能力。 </t>
  </si>
  <si>
    <t>Java开发工程师（全国）</t>
  </si>
  <si>
    <t>广州奥格智能科技有限公司</t>
  </si>
  <si>
    <t>五险一金 免费班车 员工旅游 餐饮补贴 绩效奖金 年终奖金 定期体检 专业培训</t>
  </si>
  <si>
    <t>1、按照工作进度和编程工作规范编写系统中的关键模块的程序；
2、负责公司实施部门的产品编码开发和项目管理工作；
3、能够按照部门负责人的要求进行产品设计、控制项目的进度和成本；
4、参与项目需求分析，进行系统框架和模块的设计；
任职资格：
1、本科以上学历，有1年以上的项目开发经验；
2、精通Java语言，具有1年以上在J2EE标准下从事B/S项目开发的具体经验；
3、熟悉Struts，Hibernate，Spring等开源框架、对于j2ee知识结构全面；
4、熟悉SQLServer、MySQL关系型数据库，能够熟练使用SQL语言，能够根据需求进行数据库建模。  此岗位目前在合肥、南昌、武汉、西安、兰州、乌鲁木齐、西宁、江苏、广州、厦门等地都有需求。</t>
  </si>
  <si>
    <t>厦门立达信绿色照明集团有限公司</t>
  </si>
  <si>
    <t>五险一金 专业培训 绩效奖金 年终奖金 定期体检</t>
  </si>
  <si>
    <t>职责描述： 1、提升系统的前端性能，保证前端应用具有跨浏览器和跨平台兼容性及可访问性； 2、保证前端团队的整体的工作质量，提升其工作效率； 3、创建并完善内部所有使用的前端工具和框架； 4、定义与后端工程师合作的边界、标准化与后端程序的接口。  任职要求： 1、精通Javascript、HTML/HTML5、CSS/CSS3等技术和APP开发标准； 2、熟悉Node.js 等服务端JavaScript技术原理并有实际应用经验；； 3、熟悉主流JavaScript框架和库，了解框架设计原理，有良好的APPH5前端优化经验； 4、掌握HTML5相关技术要点，熟悉各种前端技术（React、Redux、es6、Webpack等）并在实际项目中有应用经验； 5、对新技术保持不断的学习态度。</t>
  </si>
  <si>
    <t>项目运维工程师</t>
  </si>
  <si>
    <t xml:space="preserve">1、负责公司现有产品功能的维护和升级； 2、根据项目需求，进行相关软件运维工作； 3、进行项目文档的编写工作； 4、具备良好的沟通能力； 5、能承受一定的工作压力； 任职要求： 1、三年以上运维相关经验，熟悉shell、python、perl等脚本语言，能够通过代码完成日 常化工作，GIS、计算机相关专业，本科及以上学历； 2、具备GIS领域相关专业知识； 3、熟悉GIS架构、能独立搭建GIS系统； 4、熟悉HTML、Ajax、Javascript、CSS等Web开发技术； 5、熟悉Angularjs、vue.js等前端框架技术者优先； 6、掌握Java等开发语言及Oracle、Mysql数据库者优先； 7、熟悉linux软硬件环境、系统管理和优化，熟练部署和优化各种服务； 8、熟悉WEB相关技术，如Nginx/Apache/Tomcat/Resin/Jetty等的管理、配置和优化； 9、熟悉主流监控系统的安装、配置和维护，如zabbix、nagios、cacti等； 10、熟悉自动化管理工具，如puppet、saltstack、ansible等； 11、具备docker集群搭建、排错等基本运维能力； </t>
  </si>
  <si>
    <t>JAVA开发工程师(3D)</t>
  </si>
  <si>
    <t>五险一金 绩效奖金 餐饮补贴 员工旅游 周末双休</t>
  </si>
  <si>
    <t>岗位职责： 1、独立完成公司产品的功能模块编码，对已有WEB系统的优化和维护 2、负责公司新产品WEB后端的设计、开发和维护 3、能独立编写单元测试功能，针对接口进行测试 4、数据库、Linux服务器的日常维护 任职要求： 1、大专及以上学历，计算机相关专业，能够独立完成软件设计与编码； 2、有主流的开源框架（thinkphp/yii/zendframework等）的开发经验，对框架实现的原理、流程、模式非常清楚。 3、能够快速编写结构清晰，代码优美的PHP程序，有自己的代码库。 4、熟练应用MySQL开发，具有MySQL索引、查询、存储优化经验； 5、熟悉HTTP协议，对WEB安全防范、性能优化、缓存技术了解； 6、熟悉LAMP下的开发，懂得部署Linux的环境，能够使用常用Linux命令。 7、优秀应届生亦可考虑。</t>
  </si>
  <si>
    <t xml:space="preserve">岗位职责： 1. 参与公司图形软件需求、设计及开发工作； 2. 根据开发进度，在平台系统框架下对三维功能及特性进行设计与开发； 3. 对平台功能及特性进行维护，并提升品质； 4. 进行项目研发文档的编制、维护。 岗位要求： 1. 大学本科以上学历，计算机图形学、图像处理等相关专业 2. Java开发经验3-4年以上； 3. 熟悉3D图形处理，有OpenGL开发经验优先； 4. 有3D引擎开发经验或者家居设计软件开发经验优先； 5. 精通数据结构及算法，有良好的逻辑思维能力，对三维图形图像领域的开发有着较强的兴趣。 </t>
  </si>
  <si>
    <t>北京众标智能科技有限公司</t>
  </si>
  <si>
    <t>珠海方图智能科技有限公司</t>
  </si>
  <si>
    <t>五险一金 绩效奖金 年终奖金 员工旅游 带薪病假 餐饮补贴 交通补贴 公司下午茶 室内健身房</t>
  </si>
  <si>
    <t>五险一金 员工旅游 餐饮补贴 年终奖金 股票期权 弹性工作 定期体检</t>
  </si>
  <si>
    <t>岗位职责： 1、负责服务端的架构调研、设计和开发； 2、设计、开发并改进海量互联网后台服务； 3、参与项目重点、难点模块的研发工作，结合业务的特点，提供面向业务的整体优化方案； 4、负责统计分析系统数据，不断提升产品体验。 职位要求： 1、本科，四年以上Java开发经验，扎实的Java编程基础，熟悉常用的Java开源框架和Web开发技术； 2、掌握常用的数据结构和基本算法，掌握面向对象的思想和设计模式; 3、熟悉关系数据库MySQL/Oracle/SQL Server，Oracle优先; 4、熟练Java多线程程序开发； 5、数量Java Socket网络通信系统开发； 6、忠诚、勤奋，可承受工作压力，对工作有责任感和团队精神，有良好的表达沟通能.</t>
  </si>
  <si>
    <t>1. 参与公司服务器端和工具的设计和开发 2. 优化服务器端设计，解决性能瓶颈  职位要求： 1. 计算机相关专业本科及以上学历，1年以内工作经验，优秀应届生优先 2. 熟悉Python及基于Python的Web服务器端开发技术，熟悉至少一种主流Python Web框架，有Django项目经验者优先 3. 熟悉网络协议和主流前后端通信规范，了解Linux环境开发管理 4. 熟悉MySQL、PostgreSQL和主流NoSQL数据库 5. 具有较强的团队意识，高度的责任感，对工作积极严谨，勇于承担压力</t>
  </si>
  <si>
    <t>北斗未来创新科技发展（深圳）有限公司</t>
  </si>
  <si>
    <t>五险一金 员工旅游 交通补贴 餐饮补贴 通讯补贴 绩效奖金 年终奖金 节日福利 带薪年假</t>
  </si>
  <si>
    <t>【岗位职责】： 1、根据研究院产品需求，编写模块开发计划和文档，并按照计划按时按量完成开发工作； 2、对自己编写的代码进行自测，及时发现开发中出现的问题或隐患，提出解决方案或建议； 3、参与项目讨论会议，提出相关意见和建议； 4、能按时完成项目组交办的其他工作。  【任职要求】： 1、全日制本科以上学历，计算机相关专业，4年以上Java开发工作经验； 2、熟练多种J2EE开源框架，熟练掌握以下技术：spring, spring MVC, quartz,javascript，理解多线程技术；掌握常用设计模式； 3、熟悉常用开发工具的使用，如eclipse等,熟悉常用应用服务器apache/tomcat/jboss/jetty/nginx其中至少一种； 4、有过大型系统设计、数据库设计者优先； 5、具有计划编制能力者优先、熟练linux脚本优先。  【优先考虑】 1、有互联网、金融行业项目背景者，做过ERP/CRM系统者优先； 2、在Github上有开源项目者优先； 3、有系统分析、设计经验者优先； 4、熟悉SpringCloud生态者优先； 5、有数据库设计及优化经验者优先； 6、熟悉设计模式、代码重构、JVM性能优化者优先。</t>
  </si>
  <si>
    <t>国企/2019年应届硕士/可解决户口/Python工程师</t>
  </si>
  <si>
    <t>大唐融合通信股份有限公司</t>
  </si>
  <si>
    <t>广州光汇软件科技有限公司</t>
  </si>
  <si>
    <t>Java开发工程师（双休）急</t>
  </si>
  <si>
    <t>通讯补贴 绩效奖金 餐饮补贴 专业培训 五险一金 补充医疗保险 定期体检</t>
  </si>
  <si>
    <t>1.负责GIS应用系统的开发与实现； 2.负责GIS平台建设和技术架构； 3.负责GIS项目功能定义以及程序设计； 4.负责相关Gis的培训及技术指导。  岗位要求： 1、地理信息系统，计算机相关专业本科及以上学历，1年以上WebGIS开发工作经验； 2、熟悉ArcGIS WebAPI和ArcGIS工具箱; 3、熟悉WMS, WFS, WCS等OGC标准; 4、熟练掌握HTML5、JavaScript、CSS3等技术，熟练使用至少一种当前流行的前端框架，如React等； 5、熟练使用ArcGIS等相关软件,能够对各种GIS数据格式进行转换和处理，了解Oracle，PostgreSQL数据库 6、学习能力强，愿意学习新技术，积极主动，具备良好的沟通协调能力和强烈的责任心； 7、有3DGIS应用项目经验者或者数据处理优先考虑。</t>
  </si>
  <si>
    <t>职位描述： 1、负责公司AI智能核心引擎中间件平台研发 2、参与软件项目的功能模块设计及相关过程文档的编写； 3、与团队成员一起保证项目的顺利进行和实施 岗位要求 1、熟悉Linux/Windows开发环境，熟练使用常用命令，有良好的数学基础和逻辑建模能力，表现优秀的应届生可以提供转正机会； 2、深入理解诸如回归、分类、聚类等机器学习领域的基本概念； 3、熟悉推荐引擎、自然语言处理、语音识别、图像识别、人脸识别、神经网络等人工智能领域的相关算法； 4、熟练掌握Python语言； 5、熟练使用Numpy、Scipy、Matplotlib、Pandas等数值计算库； 6、熟练使用sklearn、nlp、opencv等机器学习工具包； 7、具有一定的深度学习研发背景，熟悉至少一种深度学习框架，如：TensorFlow、Caffe、Theano、Keras、ConvNet、Torch等； 8、在至少一个领域有深入的研究，如：深度神经网络、语义分析、模式识别、机器视觉、量化金融等； 9、在强化学习领域有丰富的项目经验及算法实现能力者优先考虑； 10、善于分析问题、解决问题，具备丰富的想象力、卓越的学习能力和创造性思维能力，具有良好的团队协作精神，怀有推动人工智能不断发展的理想和使命感。  11、以上要求满足其中五项即可。</t>
  </si>
  <si>
    <t xml:space="preserve">  福利待遇：（公司于2016年上市，福利多多，发展空间大） 1、购买五险一金，周末双休，法定节假日放假，还有过节礼品或现金福利； 2、奖励丰厚：绩效奖金、全勤奖、年终奖金、期权分红、年度优秀（新、老）员工奖励； 3、每年一次的年度旅游（省外旅游或国外旅游）； 4、公司为员工免费提供水果、零食、饮料，无限量且长期供应，每周还有聚餐； 5、提供年度免费体检，每周有健身活动； 6、丰富的员工活动：全年健身活动，生日会、茶话会、户外拓展活动、年度晚会（抽奖100%中奖）等等； 7、公司办公环境舒适且宽敞，近地铁口、公交站，交通方便。公司气氛活跃，员工都以80、90后为主，大家都和睦相处。</t>
  </si>
  <si>
    <t>年终奖金 五险一金</t>
  </si>
  <si>
    <t>1、本科以上学历，计算机相关专业 2、精通Java开发技术，SpringMVC+Mybatis开发框架，有微服务开发经验优先 3、有中等复杂度项目的数据库主导设计和开发经验 4、能独立完成中等复杂度的项目设计及编码工作，有工作流开发经验优先 5、热爱软件设计工作，勤奋好学，沟通表达良好，有团队管理经验优先 6、主要从事智能家具制造ERP产品、MES产品的规划和开发工作  工作期间，您可以学习和接触智能制造相关的业务知识，提高综合的业务分析能力和系统设计能力，为进一步的发展打下基础。  办公地点为中科院办公区，比邻华农校区，环境优美</t>
  </si>
  <si>
    <t>Python软件开发（应届生）</t>
  </si>
  <si>
    <t>深圳前海招文天下金融服务有限公司</t>
  </si>
  <si>
    <t>德硕管理咨询（深圳）有限公司</t>
  </si>
  <si>
    <t>广州紫鲸互联网科技有限公司</t>
  </si>
  <si>
    <t>五险一金 员工旅游 交通补贴 出国机会 年终奖金 定期体检 落户深圳 带薪年假</t>
  </si>
  <si>
    <t>1、负责H5项目的前端构建，各类交互设计与实现； 2、负责现有项目的迭代开发、维护以及优化； 3、与App端进行Hybrid开发，根据App指定的格式完成前端开发； 1、3年及以上前端工作经验，专科以上学历； 2、熟练使用HTML5构建页面架构，css3渲染页面以及动画编写，有移动Web开发经验； 3、JavaScript理论基础扎实，熟练使用jquery、zepto、javascript编写视觉交互，数据交互，结构清晰，有代码层次，能快速上手模块化框架； 4、了解前端行业的最新资讯，至少熟悉一种以上前端开发框架或库，如：react、vue、zepto等,习惯es6语法，熟悉基于webpack npm script的开发模式； 5、了解安卓以及IOS 各大浏览器之间的兼容性，对兼容性问题处理有一定的心得以及解决方案； 6、熟练使用浏览器调试工具，快速定位以及解决问题的能力； 7、学习能力强，对待工作认真负责，善于沟通，具备较强产品理解能力。</t>
  </si>
  <si>
    <t xml:space="preserve"> 岗位职责： 1、负责IoT数据分析和企业系统开发 2、编写设计文档，实现项目中功能的代码与单体测试 3、解决项目中的问题和技术难题 4、 学习并应用新技术到项目中  岗位要求： 1、本科或以上学历,计算机相关专业 2、有日语基础，要求能阅读书写技术文档和一定的业务交流(英文优秀者也可以)； 3、有对日开发经验优先； 4、熟悉pyton, numpy, pandas，flask，HTML，CSS，JavaScript，SQL； 5、熟悉matplotlib, Google Chart, Echarts等主流可视化工具； 6、如果有ML，DL相关知识和实际经验优先考虑； 7、逻辑思维优秀，有良好的沟通能力和语言表达能力。 </t>
  </si>
  <si>
    <t>五险一金 绩效奖金 周末双休 工作氛围好 美女多</t>
  </si>
  <si>
    <t>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7、熟悉freemaker、buyong、spring、springMVC、Mybatis、hibernat框架优先 任职资格： 1、计算机或相关专业；二年以上java开发经验 2、熟悉面向对象思想，精通编程，调试和相关技术； 3、熟悉应用服务器的安装、调试、配置及使用； 4、具备需求分析和系统设计能力，以及较强的逻辑分析和独立解决问题能力； 5、能熟练阅读中文、英文技术文档；富有团队精神,责任感和沟通能力。 6、公司官网：www.ewhale.cn 微信公众号：***** 工作地点：1.天河区棠安路188号乐天大厦1-5-8楼</t>
  </si>
  <si>
    <t>广州市乐商软件科技有限公司</t>
  </si>
  <si>
    <t>周末双休 五险一金 5天7小时 弹性工作</t>
  </si>
  <si>
    <t>岗位职责： 1、负责Java后台软件设计、前端开发与维护； 2、根据项目及产品需求，参与实现方案设计，独立完成所负责部分的编码开发与文档及例子的编写； 3、协助完成单元测试、集成测试，确保软件质量； 4、负责系统的测试、调优，以及相关文档的撰写； 5、分析调试被提交的Bug，并作出修改。 任职要求 1、2年及以上相关经验，有扎实的编程功底，熟悉JAVA编程技术，能独立开发项目； 2、java基础扎实、熟悉多线程、SpringBoot等常用开发款架； 3、熟练进行JVM调优、数据库优化，掌握NIO、Netty等异步技术。 4、计算机、软件、信息相关专业本科以上学历。  我们的福利：五险一金，周末双休，员工带薪年假，体检福利，弹性工作制，年度旅游，各种晋升渠道，各种节日福利。期待您的加入！</t>
  </si>
  <si>
    <t>广州佳人生物科技有限公司</t>
  </si>
  <si>
    <t>绩效奖金 全勤奖 节日福利 专业培训 带薪年假 BRT东圃 五险一金</t>
  </si>
  <si>
    <t>工作职责： 1、负责系统及电子商务网站开发及系统维护，包括PC端及移动端，对现有产品进行二次开发； 2、参与需求分析、系统设计以及核心代码的编写，能对数据库进行优化、设置； 3、对所编写的程序进行严格的综合测试，包括程序故障的诊断、定位、分析和调试，以及产品测试方案； 4、能独立开发以上相关功能的代码；  任职条件： 1、熟练掌握PHP/MYSQL的开发和维护； 2、熟练掌握DIV+CSS前端技能，能兼容主流浏览器并能运用常用的js效果。能够根据网站设计平面图，利用PHP+MYSQL，独立完成网站前后台制作； 3、熟悉掌握Linux等各操作系统web环境配置的各种优化方案，掌握网站访问速度的各种优化方案； 4、熟练掌握JS，DIV+CSS，AJAX等WEB页面技术，能够与前端工程师沟通 5、拥有良好的代码习惯，要求结构清晰，命名规范，逻辑性较强，代码冗余率低 6、有良好的团队合作意识，耐心、诚恳，有强烈的责任心和积极主动的工作态度</t>
  </si>
  <si>
    <t>佛山市艾臣家居科技有限公司</t>
  </si>
  <si>
    <t>年终奖金 绩效奖金 专业培训 五险一金 补充医疗保险</t>
  </si>
  <si>
    <t>1、在上级的领导下，按产品需求进行软件设计和编码实现，确保安全、质量和性能； 2、参与内部测试、部署、实施等工作，工作积极主动，注重团队精神， 3、能接受上级临时调配的项目性工作； 岗位要求： 1)Java基础知识扎实，有前端js，css基础者优先考虑； 2)熟练使用Spring, Spring Boot，SpringMVC,MyBatis/Hibernate等框架； 3)熟悉至少一种J2EE应用服务器（Tomcat、JBoss等),熟悉Windows/Linux服务器的配置和维护，能独立部署者优先考虑； 4)熟悉MySQL，Memcached等数据库的使用和维护，熟悉编写和优化SQL语句； 5)熟悉MVC模式，明确架构分层；熟悉设计模式； 6)对开源工作流引擎有所了解(JBPM，Activity等 )； 7)积极、主动、责任心强、有一定的沟通协调能力，有良好的自学能力，独立思考能力，能够在短时间内学习并应用新技术熟悉微信公众号，微信小程序api接口开发者优先。 8）有过MES，ERP，CRM，熟悉MRP基本原理待遇从优，优先录取</t>
  </si>
  <si>
    <t>广州米尼琪贸易有限公司</t>
  </si>
  <si>
    <t>股票期权 节日福利 全勤奖 带薪年假</t>
  </si>
  <si>
    <t>职位描述： 1、负责电子商务网站或行业门户网站的程序设计、开发、维护 、架构改进、系统性能改进 ； 2、需要精通LAMP架构的PHP开发 - 熟悉PHP OOP、框架、模板、缓存、优化等技术； 3、熟练使用MySQL数据库，可以写出高效的SQL语句 ，熟练使用HTML, CSS, JavaScript , Ajax ，熟悉JQuery， JQuery Mobile, HTML5, CSS3 的优先。  待遇与发展： 1、***（底薪+全勤）； 2、岗前流程操作培训； 3、入职满6个月调薪一次，调薪幅度为底薪的20%；以后每9个月调薪一次，调薪幅度为底薪的30%； 4、入职满一年，享有带薪年假。  上班时间：09:00-12:00，13:00-18:30 休息时间：双休，其他节假日按照国家法定时间休息 办公地址：广州市天河区珠江新城花城大道南天广场龙庭阁17楼1706【地铁5号线五羊��C出口，出地铁一过天桥就到了】   我们米尼琪/大兴企跟其他公司的优势对比情况 对比公司类目 米尼琪/大兴企（我们给予的） 1、公司实力 公司目的搭建大型的生态链互联网企业，现在已经有7-8个项目上线，到了下个月有9个项目（已经完成七八成进度），到今年中旬完成生态链基本形成，共15个项目，明年上半年进入二期生态链升级。 这个应该很少有公司这样大型清晰项目计划和执行运营计划。 2、创始人的野心 创始人愿意用尽全部财产投入搭建运营这样的生态链，以毕生事业的态度在打拼，为了项目成长几乎没有假期每天加班的付出。 相对比较难有这样野心的创始人。 3、工资待遇 略高或等于你现在的工资；半年根据工作表现提升一次。 也许工资一样，但很少有企业半年调整一次工资的。 4、原始股赠送 在第一次融资之前（即现在）所有公司初创团队成员都有根据贡献度获得原始股；融资之后招聘人员就没有，除非高层领导。 几乎其他成熟企业都没有。 5、发展空间 公司有很多更高职位空缺，只要你努力就能有机会提升成为公司高层。 假如其他公司已经有成熟的团队，或是公司比较团队比较窄，都没有这些空缺职位。 6、个人能力提升 公司运营的都是大型项目，参与这些项目运营技术开发，你的能力会最大等到成长和提升。 中小型公司或是单独项目的很难有综合技术能力的提供。 7、个人身价提升 公司目的搭建大型的生态链互联网企业，你在这样的公司工作过，哪怕有一天跳槽去其他公司工作，也会有比较高的评价，获得肯定。 假如是小公司，人家在招聘时不会看重。  米尼琪公司官方网站：http://www.minicky.cn/ 大兴企公司官方网站：http://www.daxingqi.com/ 公司旗下的互联网项目如下： 【双赢商务】国内http://www.82ec.cn/和国际http://www.82ec.com/第一安全采购平台 【爱塑造】http://www.isuzao.com/ 企业形象塑造专家 【***流通】http://www.topc.com.cn/ 和 http://www.topc.hk/ 首个保障运输平台 【联安达】http://www.liananda.com/专业安全智能平台 【岛绕商城】http://www.daorao.com/ 方便实惠的购物平台 【外包易】http://www.waibaoyi.cn/ 企业环节外包平台 【会展商】http://hzs.hk/专业商展服务平台 【广告期】http://www.adqi.com.cn/专业传媒广告平台</t>
  </si>
  <si>
    <t>Java前端开发工程师</t>
  </si>
  <si>
    <t>广州茂狮呙芙生物科技有限公司</t>
  </si>
  <si>
    <t>中/高级- H5开发工程师</t>
  </si>
  <si>
    <t>深圳市壹诺恒科技有限公司</t>
  </si>
  <si>
    <t>年终奖金 绩效奖金 五险 专业培训 下午茶</t>
  </si>
  <si>
    <t xml:space="preserve"> 1、负责前端开发工作，主要是移动端的开发； 2、负责html/js/css代码的编写，实现产品的界面效果、交互和功能； 3、改善、维护和优化APP的产品质量、性能，解决手机适配问题，提升用户使用体验； 4、参与技术方案设计、与后端API接口设计;  任职要求： 1、5年以上前端开发经验； 2、熟悉HTML、CSS、JS； 3、熟悉 Vue、ElementUI、VantUI等常用框架； 4、熟悉微信小程序开发； 5、掌握Nodejs及NPM； 6、具有电商类项目3年以上的工作经验；</t>
  </si>
  <si>
    <t>五险一金 绩效奖金 周末双休 节日福利 每年多次调薪 项目奖金 带薪年假</t>
  </si>
  <si>
    <t>任职要求：
1. 计算机专业优先
2. 熟悉html5，css3，JavaScript等，熟悉页面布局，web语义化，页面代码能够兼容主流浏览器
3. 熟悉主流前端类库或框架，对react/vue.js有一定的项目经验，熟悉开源库element-ui
4. 熟悉前端组件化开发，了解MVC/MVVM等设计模式
5. 了解webpack/grunt/gulp等前端构建工具，熟练运用git管理工具
6. 了解前端性能优化，对页面性能优化有一定的实践经验
7. 具有比较强的问题分析和处理能力，有比较优秀的coding能力以及团队沟通合作能力。</t>
  </si>
  <si>
    <t>网站程序/PHP程序</t>
  </si>
  <si>
    <t>上海舒月家庭服务有限公司</t>
  </si>
  <si>
    <t>专业服务(咨询、人力资源、财会) 生活服务</t>
  </si>
  <si>
    <t>五险一金 弹性工作 绩效奖金 员工旅游 带薪年假 每年多次调薪</t>
  </si>
  <si>
    <t>工作职责： 1、负责网站的开发、升级，代码优化与维护等 2、负责系统新功能开发、模块开发 3、配合运营人员解决日常系统或网站遇到的问题 4、对公司网站、服务器进行日常管理操作 5、负责微信相关开发或辅助开发 任职资格: 1、大专以上学历，计算机相关专业毕业，一年以上工作经验； 2、精通php编程，会织梦等开源代码的第二次开发； 3、精通HTML4、HTML5、DIV+CSS，熟悉javascript、ajax、jquery等脚本框架； 4、熟悉php、apache、MySQL开发环境配置； 5、熟悉Linux/Windows等操作系统web环境配置，熟悉MySQL数据库配置、维护，了解MySQL数据库的性能优化； 6、有一定的沟通能力，有强烈的责任心和团队精神，能服从管理，为人踏实、勤奋，能够承担较大的工作压力。</t>
  </si>
  <si>
    <t>资深JAVA后台工程师</t>
  </si>
  <si>
    <t>广东常备环境信息科技有限公司</t>
  </si>
  <si>
    <t>五险一金 补充医疗保险 周末双休</t>
  </si>
  <si>
    <t>高级前端工程师</t>
  </si>
  <si>
    <t>PHP开发工程师（非996+H5开发）</t>
  </si>
  <si>
    <t xml:space="preserve"> 岗位职责 1、 参与业务需求讨论，负责技术实现的方案实施； 2、 负责功能模块的设计，遵循代码规范，参与代码审查及重构； 3、 确保完成的软件质量，包括软件功能质量以及代码质量； 4、 负责现有有业务系统的维护及需求变更，参与新需求开发及缺陷修复工作。 5、领导安排的其他工作。  任职要求： 1、3年及以上java开发工作经验； 2、Java基础扎实，精通核心类库的使用；具备良好的面向对象编程思想，了解常用设计模式，熟练掌握代码重构，单元测试等软件质量保证方法； 3、熟悉主流开源框架，例如:Spring、Spring MVC、SpringBoot、Mybatis/Hibernate/JPA 等； 4、精通Mysql或ORACLE数据库，有良好的数据库设计能力、SQL编写能力和性能调优能力； 5、有相关项目经验，熟悉相关技术者优先，如Kafka、Redis、RabbitMQ、Mongodb等； 6、对分布式结构体系有理解，有使用Dubbo/SpringCloud/Spring boot的经验者优先；</t>
  </si>
  <si>
    <t>广东粤为科技有限公司</t>
  </si>
  <si>
    <t>补充医疗保险 五险一金 员工旅游 年终奖金 绩效奖金 弹性工作 股票期权 专业培训 定期体检</t>
  </si>
  <si>
    <t>岗位职责：
1、负责公司PC端产品开发；
2、负责公司RN APP产品的研发
3、开发并维护供公司产品中前端通用型组件
4、研究前端领域的新技术，解决前端性能优化等核心问题
任职要求：
1、精通Html/HTML5/CSS/JavaScript/Ajax等前端技术基础。
2、熟练掌握ES6语法，掌握React、Vue、Angular框架中的至少一种
3、3年或以上前端开发经验
4、注重界面用户体验、交互设计、网站性能，有创新精神;
5、有react或React-native开发经验者优先
6、有前端开源项目者优先（请在简历中附上项目链接）
7、有小组管理经验者有优先</t>
  </si>
  <si>
    <t xml:space="preserve">1、1年以上PHP开发经验，熟悉TP5\Lumen等框架，有大型网站工作经验者优先； 2、熟练掌握hmtl\css\jquery等前端技术； 3、良好的沟通和分析能力，能主动学习新技术，适应团队协作； 4、能熟练使用msyql数控库； 5、有composer、git、docker工具使用经验的优先。 岗位要求： 1、全日制计算机或相关专业大专以上学历，专业知识扎实； 2、具备较强的学习能力和解决问题的能力，具有团队精神和高度的责任心； 3、可承受一定的工作压力并在指定的时间内完成高质量的程序。 </t>
  </si>
  <si>
    <t>广州中康资讯股份有限公司</t>
  </si>
  <si>
    <t>MINISO-AU PHP开发工程师</t>
  </si>
  <si>
    <t>多元化业务集团公司 公关/市场推广/会展</t>
  </si>
  <si>
    <t>1、负责核心模块的编码开发； 2、负责系�y的应用开发、性能优化； 3、根据项目需求，能够独立按时完成系统开发任务； 4、对相关的BUG进行分析测试，并作出修改。  岗位要求: 1、精通PHP，能独立完成基于PHP的系统模块，能进行模板、插件的开发调试及代码优化； 2、精通Mysql数据库，能够进行数据库设计、开发，能够熟练编写SQL语句； 3、熟练使用HTML、XML、Javascript、AJAX以及CSS等语言； 4、熟悉Linux/Unix操作系统，基本配置和命令优先； 5、熟悉手机网站项目规划方案的制作流程；熟悉网站前、后台系统架构及管理维护； 6、熟悉Laravel框架； 7、有良好的学习能力、沟通能力和领悟能力，善于表达自我，思路清晰。</t>
  </si>
  <si>
    <t>上海井星信息科技有限公司</t>
  </si>
  <si>
    <t>工作职责/任务： 1）负责呼叫中心产品应用开发； 2）开发相关文档编写。  任职要求： 1）计算机相关专业本科或以上学历； 2）熟悉Java,Javascript等编程语言； 3）熟悉数据库，包括MySQL，Oralce数据库，可以编写SQL脚本； 4 ) 熟悉网络知识,了解TCP/IP等协议; 5）良好的沟通能力、工作踏实，具有强烈的责任心和积极进取精神； 6）有呼叫中心/增值业务/软交换平台开发经验者优先。</t>
  </si>
  <si>
    <t>五险一金 员工旅游 专业培训 绩效奖金 年终奖金 弹性工作 股票期权 周末双休</t>
  </si>
  <si>
    <t>任职要求: 1、有PHP+Mysql开发的相关经验，熟练掌握Php语言，熟悉MYSQL、 Redis相关操作 2、熟悉PHP的相关框架，例如：ThinkPHP，Laravel等至少对一个框架有所了解（Laravel优先） 3、熟悉Linux系统及常用命令，有相关运维经验者优先</t>
  </si>
  <si>
    <t>广州欢天喜地化妆品有限公司</t>
  </si>
  <si>
    <t>五险一金 员工旅游 专业培训 绩效奖金 年终奖金 弹性工作</t>
  </si>
  <si>
    <t>岗位职责：
1、完成公司业务部门需求的后台接口设计实现及优化
2、编写相关API接口文档
3、负责微信公众平台/小程序后台接口开发工作
4、配合其他部门及时做出相应程序的修改和开发
岗位要求：
1、计算机相关专业，大专及以上学历，1-3年以上的开发经验
2、熟悉面向对象编程开发，对主流开发框架（如Yii、Laravel、ThinkPHP等）有一定认识
3、扎实的SQL知识，熟悉MySQL的设计及查询优化技巧
4、熟悉Liunx/Unix使用，能够在其上进行开发
5、有良好的编程习惯，能够编写规范、易于维护、优雅高效的代码
6、优秀的沟通能力和工作热情，具有良好的团队协作精神
7、熟悉淘宝平台接口/微信公众号/小程序后台接口开发经验者优先
8、善于沟通和逻辑表达，良好的团队合作精神和积极主动的沟通意识</t>
  </si>
  <si>
    <t>广州响车车科技有限公司</t>
  </si>
  <si>
    <t>五险一金 员工旅游 出国机会 绩效奖金 年终奖金 股票期权 定期体检 通讯补贴 餐饮补贴</t>
  </si>
  <si>
    <t>岗位职责： 1.负责物联网web系统、微信小程序开发； 2.参与开发需求与设计审核、SVN/git代码检查和版本控制等工作； 3.负责平台核心代码的设计、后台服务程序、接口等编码工作；  任职要求： 1.大专以上学历，计算机相关专业毕业，2年以上开发经验； 2.精通PHP，具备MVC思想，熟悉PHP性能优化和安全开发方法； 3.熟悉常用Linux操作命令，对java编程有所涉及； 4.精通MySQL数据库设计和性能优化，熟悉SQL语句优化； 5.熟悉阿里相关产品使用，如cdn、物联网iot、短信服务、云服务器、域名解析等。 6.有团队合作意识，服从安排，善于沟通，具有良好的自学能力和独立解决问题的能力，有责任心。</t>
  </si>
  <si>
    <t>五险一金 弹性工作 餐饮补贴 员工旅游 定期体检</t>
  </si>
  <si>
    <t xml:space="preserve">工作职责: 1. 负责公司web项目的php开发，数据库设计，和接口封装调用等 2. 熟悉web开发流程，根据产品和交互需求给出web技术解决方案 3. 有丰富的项目经验，能够根据项目的业务流程、可行性、风险等给出较为合理的时间评估 4. 持续优化现有web框架，针对公司产品的增长，可以不断提升后端的性能和效率。通过不断学习，将新技术和业务结合，提升产品价值和技术价值。 任职资格: 1. 熟悉PHP、MYSQL，了解php通用框架 2. 熟悉html、Java Script等 Web相关开发技术 3. 熟悉Cache、NOSQL相关技术 4. 根据产品需求、系统需求，能够独立设计项目框架 5. 熟悉linux操作系统，并掌握基础命令 6. 工作热情，责任感强，擅长与其他部门同事沟通合作 7. 本科以上学历。 </t>
  </si>
  <si>
    <t>前端开发工程师――移互创新</t>
  </si>
  <si>
    <t>岗位职责： 1、参与产品前端（web）功能设计与开发，包括参与前端框架的设计与实现，以及各业务模块前端代码开发； 2、根据产品经理意见，与后端开发人员一起研讨技术实现方案，制定服务接口等； 3、负责梳理和优化前端开发流程，搭建高效集成的前端开发环境。 任职要求： 1、本科以上要求，至少1年以上工作经验； 2、熟悉HTML5、CSS3、Javascript； 3、熟悉H5网页开发，熟悉响应式布局； 4、熟悉MVC MVP MVVM等框架，了解Vue、Angular.js、ReactJs、Node.js等技术，有相关开发经验者优先。熟悉SASS, LESS, Require JS, grunt, gulp 等工具 优先； 5、有大型网站的前端架构和优化的实际经验； 6、精通浏览器的兼容调试技巧，熟练解决主流浏览器及不同版本的兼容性问题； 7、对Web前台的性能优化以及Web常见漏洞有一定的理解和相关实践； 8、对用户体验、交互操作流程、及用户需求有一定了解；</t>
  </si>
  <si>
    <t>北京兆信信息技术股份有限公司</t>
  </si>
  <si>
    <t>五险一金 定期体检 周末双休 节日福利 餐饮补贴 通讯补贴 高温补贴</t>
  </si>
  <si>
    <t>1、熟悉W3C标准与ES5、ES6规范，熟悉Web语义化；
2、精通HTML5/JavaScript/CSS3/nodejs等Web开发技术；熟悉主流JavaScript框架和库，精通至少一种MVVM框架（如reactjs、vuejs），有框架优化能力；
3、熟练掌握盒模型、常用布局，熟练处理浏览器和移动设备兼容性，具有桌面及移动端Web开发经验；
4、有公众号及小程序开发经验，对于微信开发者生态有一定的了解；
5、熟练使用各种调试、抓包工具，能独立分析、解决和归纳问题；
6、熟练使用Git。</t>
  </si>
  <si>
    <t>广州市粤成市场经营管理有限公司</t>
  </si>
  <si>
    <t>五险一金 专业培训 年终奖金 弹性工作 包餐 节日福利 带薪年假</t>
  </si>
  <si>
    <t>周末双休 五险一金 绩效奖金 交通补贴 餐饮补贴 高温补贴</t>
  </si>
  <si>
    <t xml:space="preserve"> 岗位职责： </t>
  </si>
  <si>
    <t>岗位职责： 1、公司游戏后台管理系统功能开发； 2、公司游戏官网功能开发与维护； 3、开发游戏的各类接口程序，并对其进行调试、维护和升级； 4、配合运维人员进行游戏更新、维护以及服务器迁移； 5、游戏数据的统计分析与挖掘，以及简单负责平台运维相关工作。  任职要求： 1、计算机相关专业，专科及以上学历； 2、1~3年PHP项目研发经验； 3、熟悉PHP面向对象编程，熟悉正则表达式，能够独立编写PHP应用程序； 4、熟练使用ThinkPHP、HTML、JQuery、Javascript、Ajax、Smarty以及XML、JSON； 5、熟悉MYSQL数据库开发、配置及维护； 6、熟练使用svn代码版本控制软件，熟悉PHP的各种缓存技术和静态化设计，熟悉Redis缓存； 7、了解Linux操作系统，熟悉基本Linux命令；熟悉vim编辑器的使用； 8、拥有良好的代码习惯，要求结构清晰，命名规范，逻辑性较强，代码冗余率低； 9、有良好的团队合作意识、责任感以及抗压能力，同时具备较好的自学和自主问题解决的能力。</t>
  </si>
  <si>
    <t>深圳市展星网络科技有限公司</t>
  </si>
  <si>
    <t>专业培训 股票期权 补充医疗保险 五险一金</t>
  </si>
  <si>
    <t>专业要求:
1、本科及以上学历，熟悉HTML、CSS等前端页面实现技术，熟悉页面架构和布局； 2、熟悉JAVA/J2EE编程，JavaScript、Ajax、jQuery等Web开发技术； 3、熟练使用SpringMVC/Spring/MyBatis开发框架； 4、熟练使用Oracle、MySql等数据库；; 工作职责:
1、负责按照产品需求、概要设计文档进行模块级的产品详细设计。 2、按照软件规范要求，独立进行本模块的程序开发。 3、负责按照规范要求，进行单元测试、Code Review和Bug修改。 4、输出符合质量要求的软件产品和软件文档。 5、参与软件产品总体设计，了解相关技术、知识和要求。 6、参与技术分享和技术过程优化活动。 7、能适应中短期项目现场出差。; 工作经验:
1、Java从业经验2年以上； 2、互联网、电信行业人员优先考虑； 3、有过项目过程全周期经历；; 综合素质:
1、能够积极主动解决难题； 2、拥有软件研究的热情； 3、喜欢研究新的技术，不断探索； 4、能够主动沟通，善于与同事交流； 职位福利 五险一金、年假、13-15月薪水、加班费、出国旅游等</t>
  </si>
  <si>
    <t>Python开发工程师（金融交易系统开发）</t>
  </si>
  <si>
    <t>上海同梁智能科技有限公司</t>
  </si>
  <si>
    <t>1. 承担公司金融项目交易平台系统平台的架构研发，测试，维护； 2. 负责详细设计文档编写，需求对接等； 3. 根据公司技术架构，从事前沿技术研究。   任职要求： 1. 本科及以上学历，计算机及相关专业，1年及以上工作经验； 2. 扎实的编程基础，掌握python；熟悉数据库，mysql,等； 3. 一年以上金融机构或相关IT行业工作经验，曾经或正在从事交易系统软件前端开发经验者（券商、基金公司、对冲基金、第三方服务商等）优先考虑； 4. 优秀的沟通和表达能力，清楚的表达个人想法、理解他人观点，具备团队合作意识和推动协作达成的能力。    工作时间：周一到周五9：00――18:00 工作地址：上海市杨浦区四平路1388号同济联合广场C座1109（地铁10号线同济大学站2号口出来2分钟即到）</t>
  </si>
  <si>
    <t>深圳市麦芽电子商务有限公司</t>
  </si>
  <si>
    <t>五险一金 绩效奖金 带薪年假 年终奖金 节日福利 员工旅游 专业培训 不加班</t>
  </si>
  <si>
    <t xml:space="preserve">任职要求： 1.有良好的代码习惯和代码阅读能力，要求结构清晰，命名规范。 2.扎实的html5，css3，JavaScript基础知识，熟悉W3C网页标准。 3.了解vuejs，具有前端组件化思维，要求编写可复用的vue组件。 4.熟练移动端布局，能很好的解决移动端兼容性方面问题。 5.大学本科以上学历，有一定经验优先。  注：之后会搬至深圳湾科技生态园，办公环境高大上！！ </t>
  </si>
  <si>
    <t>Java高级开发工程师（双休）</t>
  </si>
  <si>
    <t>广州市技安电子科技有限公司</t>
  </si>
  <si>
    <t>五险一金 周末双休 员工旅游 股票期权 年底双薪 节日福利 生日福利 通讯补贴</t>
  </si>
  <si>
    <t>广州市技安电子科技有限公司成立于2006年，位于广州市天河区，是专业的物联网开发商。 我们是一家全民持股的企业，优秀员工可以升级为公司合伙人，公司在不断的发展壮大，现需要招聘：Java高级开发工程师 高薪诚聘高手加盟，一起共创物联网未来！  岗位职责： 1、负责/参与应用系统平台设计、重构、优化，主导/参与技术难题公关； 2、负责并参与系统需求分析、功能模块详细设计，完成系统业务功能实现、测试及维护工作； 3、负责编写相应的需求、设计与技术文档，向系统使用者提供技术支持服务； 4、参与线上系统环境的升级、运维监控、性能调试； 5、推动跟进业务线需求，为改善系统的功能积极提出建议。  岗位要求： 1、计算机相关专业，大专及以上学历； 2、2年及以上Java实际项目开发工作经验，能独立完成项目开发； 3、熟练掌握Java编程技术，熟悉j2ee架构；熟悉Hibernate，Spring，Ibatis等主流框架；了解web service技术及JAVAEE相关领域知识技能； 4、熟悉高并发、高性能的分布式系统的设计、应用及调优：如缓存技术，网站优化，服务器优化，集群技术处理、网站负载均衡、系统性能调优等技术； 5、熟悉web界面开发，熟悉HTML/XHTML、JvaScript、CSS、HTML5和AJAX(JQuery）技术； 6、掌握数据库技术，如：MySQL； 7、熟悉JQuery、Node.js、Angular.JS、React等主流前端框架的一种优先考虑。  福利： 1、周末双休（上班时间：朝九晚六），每月公司定期组织活动，按国家规定享受法定假日，享受带薪年假、婚假、产假、带薪病假等假期； 2、按国家规定购买五险一金（养老、医疗、工伤、失业、生育+公积金）； 3、团队活动：每个月公司都组织员工旅游、聚餐、卡拉OK、户外拓展活动等； 4、其它各种节日津贴（生日、五一、端午、中秋、春节）； 5、年底双薪。</t>
  </si>
  <si>
    <t>性能测试工程师</t>
  </si>
  <si>
    <t>上海天跃科技股份有限公司</t>
  </si>
  <si>
    <t>岗位职责 1、性能+功能，并进行测试数据统计分析； 3、对分布式集群系统进行功能、性能测试； 6、执行软件产品的性能测试和分析，预测系统性能瓶颈，风险和安全隐患； 7、制定测试计划，保证产品测试工作的计划性与规范性 8、编写自动化测试脚本，实现项目自动化测试 9、输出测试报告和质量分析，保证交付质量 10、跟踪研发人员对测试缺陷的修改进度，并负责回归测试。  任职要求： 1、计算机或相关专业本科或以上学历； 2、精通测试方案和用例设计、单元测试、集成接口测试、压力测试脚本设计、系统性能测试方法； 3、熟悉Java、Perl、JavaScript等编程语言, 熟悉Jenkins、Maven等工具优先; 4、熟悉一种或多种自动化测试工具和技术，精通搭建自动化测试平台及自动化测试框架，熟练对B/S系统进行自动化测试； 5、熟练Loadrunner、Jmeter、Selenium等测试工具，有设计自动化测试框架工作经验、对性能测试有着深入的理解及分析能力和有Java编码经验者优先；</t>
  </si>
  <si>
    <t>JAVA 软件开发工程师（非外包）</t>
  </si>
  <si>
    <t>广州博见信息科技有限公司</t>
  </si>
  <si>
    <t>五险一金 通讯补贴 年终奖金 弹性工作</t>
  </si>
  <si>
    <t>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1、计算机或相关专业本科学历以上(在学信网上能够查询)； 2、熟练掌握Eclipse开发环境；精通HTML，精通JSP、Servlet等开发技术，具有2年Java开发经验； 3、熟练掌握数据库：Oracl应用系统的数据库设计、开发经验； 4、熟悉应用服务器Tomcat的安装、调试、配置及使用； 5、具备需求分析和系统设计能力，以及较强的逻辑分析和独立解决问题能力； 6、有互联网+医疗行业经验优先；富有团队精神,责任感和沟通能力。 7、有微信公众号开发经验、医疗行业开发经验、在线支付开发经验优先。 工作时间： 1、9:00~18:00(周一~周五)</t>
  </si>
  <si>
    <t>诚招：PHP后端开发工程师</t>
  </si>
  <si>
    <t>1.本科及以上学历（学信网可查）； 2.至少3年开发经验，精通html、css、javaScript、ajax等web相关技术，熟悉es6语法； 3.精通VUE、会原生js； 4.了解react、angluar 5.拥有前后端分离开发经验，良好的代码书写和编程习惯，了解git代码管理与版本控制； 6.善于发现、分析和总结问题，责任心强，良好的团队意识和合作精神。</t>
  </si>
  <si>
    <t>广州推神网络科技有限公司</t>
  </si>
  <si>
    <t>专业培训 员工旅游 交通补贴 年终奖金 绩效奖金 通讯补贴 餐饮补贴 弹性工作</t>
  </si>
  <si>
    <t xml:space="preserve">岗位职责： 1、负责业务核心模块、API接口，管理后台等的开发； 2、参与微信开发、分销系统、小程序项目的核心功能编码与完成项目技术攻关； 3、能独立完成产品需求，对突发性出现的问题能够及时追踪、定位和解决； 4、处理日常发现的问题，配合各部门需求完成系统流程优化工作。 岗位要求： 1、大专科以上学历，计算机相关专业，一年以上工作经验； 2、具备管理后台和API接口等项目开发经验，能够独立搭建项目； 3、熟练使用HTML、XML、CSS、Ajax、jquery等前端技术； 4、熟悉一到两种常用PHP框架（Yii、ThinkPHP、 laravel等）； 5、熟悉使用MySQL数据库； 6、具备发现问题、分析解决问题能力； 7、有良好的文档编写能力和代码规范、代码组织能力。  工资待遇（福利） 1、底薪：试用期3000-3500 ；转正4500-8500 2、带薪年级＋法定节假日＋病假＋产假＋婚假等节日休息。 3、不定时公司的聚餐，唱K ,烧烤，SPA .每年组织的国内知名景点旅游。  我们的团队：很nice, 年轻，有活力，专业。寻求志同道合的你！专业：不懂，可以学习，公司愿意培养你，你准备好就来吧！ 公司地址：白云区江夏地铁口A出口。上班时间：周一至周六9:00-18:30 单休 </t>
  </si>
  <si>
    <t>深圳优依购互娱科技有限公司广州分公司</t>
  </si>
  <si>
    <t>PHP后端开发工程师</t>
  </si>
  <si>
    <t>上海车市汽车市场经营管理有限公司</t>
  </si>
  <si>
    <t>岗位职责： 1、游戏客户端功能设计与开发； 2、协助优化引擎和各平台客户端性能；（安卓/IOS/H5/小游戏等）；  岗位要求： 1、计算机相关专业，大专以上学历，H5游戏开发经验2年以上； 2、熟悉JavaScript/TypeScript开发； 3、熟悉白鹭引擎(egret)优先; 4、有优秀的编程能力和团队协作精神； 5、热爱游戏，具备良好的团队协作能力。</t>
  </si>
  <si>
    <t>免费班车 五险一金 专业培训 餐饮补贴</t>
  </si>
  <si>
    <t xml:space="preserve">一、岗位职责：独立负责电商类型网站PC端和移动端的前端开发。 二、任职条件： 1、大专及以上学历，计算机相关专业； 2、4年以上前端独立开发经验，精通Web开发及相关技术，HTML、CSS、JavaScript等, 熟悉主流的js框架，并会使用Jquery、Bootstrap等js框架； 3、2年PHP技术开发经验优先考虑，熟悉各种主流开发模板，懂电商商城网站规划，能独立完成php＋MySql的网站开发，了解门户网站技术架构的设计与优化；具有PHP缓存技术、静态化设计方面的经验；熟悉微信接口开发； 4、熟悉MysqL数据库的几个重要系统函数,及熟悉Thinkphp框架，了解MVC思想；了解一种以上大型关系型数据库，具有MySQL/Oracle等关系型数据库开发经验为佳； 5、有良好的代码编程习惯，能以良好的心态应对突发事件，快速找出网站出现问题的原因； 6、善于沟通和表达，善于团队合作，能与网站运营人员和美术设计师有良好的沟通与协作能力。 </t>
  </si>
  <si>
    <t>岗位职责： 1：根据产品要求，完成PHP/IOS客户端程序的架构设计和技术实现； 2：编写测试代码，调试软件功能，完成性能优化； 3：解决用户反馈的各类问题，并进行总结和改进。 任职资格： 1：精通PHP/IOS开发，参与开发至少一个中大型软件项目； 2：具有扎实的数据结构、算法基础，具有良好的网络通信，多条编程学习能力； 3：学习能力强，强烈的责任心，优秀的沟通能力及团队合作精神。</t>
  </si>
  <si>
    <t>上海瀚祺企业管理咨询有限公司</t>
  </si>
  <si>
    <t>五险一金 员工旅游 通讯补贴 年终奖金 绩效奖金 定期团建 创业公司 大牛带队 机会多 提升快</t>
  </si>
  <si>
    <t>1、负责公司测评新系统开发； 2、参与数据库的搭建； 3、负责网站优化、原系统的日常维护，如需要添加新功能； 4、负责系统性能和架构的优化。  岗位要求： 1、2年以上PHP开发经验，熟练使用ThinkPHP框架； 2、熟悉Mysql数据库开发、配置、维护、性能优化； 3、熟练掌握Web相关技术：HTML、CSS、JavaScript、Ajax、XML等，至少熟悉一种JS框架，如jQuery等； 4、熟练Memcached、Redis等缓存技术; 5、拥有良好的代码习惯，要求命名规范，结构清晰，代码冗余低；  6、有良好的沟通和学习能力，具备良好的团队合作精神，对工作积极、踏实、热爱学习。</t>
  </si>
  <si>
    <t>深圳市润安科技发展有限公司</t>
  </si>
  <si>
    <t>绩效奖金 五险一金 专业培训</t>
  </si>
  <si>
    <t>1、负责Android客户端设计、开发、维护工作； 2、承担并独立完成公司分配的设计和开发任务，并对交付质量负责；  【任职要求】 1、具备3年以上的开发经验，有持续优化，深入项目的理念，有明确的职业发展和技术提升规划； 2、熟悉Android的各大UI控件的使用，熟悉自定义view实现； 3、 热爱开源库，能熟练使用RxJava2,Retrofit,Litepal,Glide等主流的开源库， 对Android常用架构有了解，有过实战案例,能使用开源库快速开发； 4、熟悉Android Studio开发工具，Git版本控制工具使用； 5、能看懂NDK/JNI相关代码；  加分项 1、有Android Laucher 开发经验； 2、了解Framework开发，并有一定的底层开发经验优先； 3、 掌握基本Web前端技术，包括HTML/CSS/JavaScript等； 4、了解WebRTC加分；</t>
  </si>
  <si>
    <t>广东中奥物业管理有限公司</t>
  </si>
  <si>
    <t>五险一金 专业培训 节日福利 年底双薪 员工旅游 定期体检</t>
  </si>
  <si>
    <t>①  参与定制化功能的需求收集、分析，与南宁团队一起对功能模块进行设计、开发、实现；
②  负责与客户已有的物业管理系统进行系统对接，配合物业管理；
③  负责系统性能优化和异常问题排查，协助各类异常处理，负责系统建设及维护；
④  负责简单的UI定制变更，配合运营管理工作；
⑤  按照要求完成相关开发文档的整理与编写；
⑥  能对以后的系统平台进行缺陷问题追踪定位，并解决问题；
⑦  保证系统程序的安全、效率及可扩展性。
岗位要求：
①  计算机相关专业，大学本科以上学历；
②  精通PHP、Python、Java、Golang等一门或几门编程语言，3年以上开发经验；
③  熟悉MySQL、MongoDB、PostgreSQL等一种或多种数据库产品，精通SQL语言，了解数据库配置管理。具有数据库索引优化、查询优化和存储优化经验者优先；
④  熟悉一种或多种Web框架；
⑤  熟悉Linux操作系统；
⑥  熟悉Docker、Kubernetes技术；
⑦  掌握软件设计流程和软件工程规范，具备良好而规范的设计和技术文档编写能力，拥有良好的编写代码习惯；
⑧  具有团队精神和敬业精神，沟通协调能力好，具有良好的自学能力和独立解决问题的能力；
⑨  可承受工作压力并在指定的时间内完成系统功能。 能接受出差广西或者外派广西</t>
  </si>
  <si>
    <t>餐饮补贴 五险一金 员工旅游 弹性工作 周末双休 下午茶 生日会 绩效奖金</t>
  </si>
  <si>
    <t>1、与UI、UED、后端工程师合作，能高质量完成Web前端开发和维护； 2、学习、理解业务，能够持续优化前端系统的体验和性能； 3、 公共Js 框架、组件的开发 ，技术难点的解决与攻关； 4、逻辑思维能力强，思路清晰，具备良好的沟通能力和理解能力； 任职要求： 1、 CSS、Javascript、H5基础扎实，有PC,移动端开发适配经验及电商项目经验； 2、熟悉Javascript，理解面向对象、类以及前端开发模式，能用原生Javascript进行DOM编程； 3、熟悉页面架构和布局，有良好的程序设计和架构能力； 4、熟练掌握React、ES6前端技术，并具备React、ES6的实践经验，对新技术框架有一定的见解和实践； 5、了解前端构建工具, 如Webpack优先； 6、 Linux/Mac重度用户，熟悉或者了解一门后端语言优先； 7、 熟悉Web前端绘图相关高级特性,如Canvas, WebGL, Web3D, CSS3动画优先；  公司为您提供完善的个人发展平台，成功加入细刻您将享受: 1、上班时间：5天8小时制，1-9月份双休，10-12月份单双休轮休，旺季！你懂得！ 2、弹性工作制：（9：00-18：00 or 10：00-19：00）避开拥挤的上班人潮，完美错开早晚高峰。 3、基本保障：五险一金、工作日餐补、带薪年假都是妥妥的，且年假最高可达15天！ 4、晋升通道：90%以上管理岗都是内部选拔提升！ 5、培训体系：不清晰职业发展通道？担心发展有局限？细刻学院满足你！公司设立细刻学院，为员工的职业发展规划提供各种内训或外训。 6、富有竞争力的薪酬体系：高于市场平均薪资的薪资水平，保障你为公司努力付出，就一定会有收获！ 7、生日福利：总有人记挂着你，并为你的生日精心准备！公司专门定做蛋糕、邀帅哥美女陪你一起happy。 8、节假日福利：端午、中秋、圣诞……各种节假日，担心一个人度过无聊吗？公司暖心开party！并准备各种礼物福利，让你安心工作的同时，开心生活。 9、设部门月度活动经费，用于部门伙伴聚餐、唱K、羽毛球等团建活动。这些还不够，每年不定期还会举行多次员工集体活动，让您在细刻工作期间，收获的不仅仅经验，更多的还有快乐！</t>
  </si>
  <si>
    <t>上海干赢生物科技有限公司</t>
  </si>
  <si>
    <t>1、对公司已有的产品和服务提供技术支持以及相关的软件测试、修改等； 2、若对APP有开发和设计基础，请提供DEMO作品；  任职要求： 1、对PHP和THINKPHP有足够的了解； 2、对服务器运维也有足够的了解； 3、对于插件式开发有一定的理解和参与； 4、有独立完成的网站或APP者优先录取；</t>
  </si>
  <si>
    <t>上海星颂网络科技有限公司</t>
  </si>
  <si>
    <t>岗位职责： 1、熟悉软件开发流程，能按要求进行开发； 2、按计划完成代码编写和单元测试，并按照统一流程提交测试人员进行功能测试； 3、与测试人员接口，完成相关功能模块的BUG修复； 4、按时提交相关计划和总结； 5、对自编项目进行自检自查。  任职资格： 1、计算机，信息技术，统计学等相关专业大专以上学历，工作经验不限； 2、熟悉并熟练掌握开发的软件项目所需的相关软件技术；熟悉设计模式,对面向对象和模块化设计有深刻理解； 3、熟悉Eclipse开发环境,了解spring、struts、Hibernate等Java技术框架； 4、熟悉SQL语言,能编写复杂的SQL语句,熟悉Oracle优先； 5、熟悉JQuery或Ext Js框架优先,精通DIV+CSS页面设计者优先。 6、学习能力强，注重沟通与合作，具有团队精神。</t>
  </si>
  <si>
    <t>6-7.5千/月</t>
  </si>
  <si>
    <t>五险一金 员工旅游 通讯补贴 交通补贴 年终奖金 定期体检</t>
  </si>
  <si>
    <t>1、根据业务需求进行软件设计 2、负责所属模块的代码开发、调试与维护工作 3、维护和升级现有软件产品，快速定位并修复现有软件缺陷。 4、协助并完成其他各类技术开发任务。 任职资格： 1.一年以上PHP网站开发经验，本科学历；
2.使用php语言开发网站和后台接口；
3.配置php开发环境（linux）和服务器脚本；
4.一年以上Web开发经验，熟悉PHP面向对象的设计方法，理解MVC；
5.精通Javascript，熟练掌握XHTML、CSS、DIV等页面技术，熟练应用AJAX开发；
6.熟悉php运行机制、各种WEB缓存技术，熟悉大型网站构架和性能优化者优先；
7.熟悉Mysql或者Oracle数据库应用开发，了解Mysql的数据库配置管理、性能优化者优先； 8、有较强的独立工作能力和团队协作精神；有较好的沟通表达能力。
9.具有很好的代码编写能力和良好的代码编程习惯；</t>
  </si>
  <si>
    <t>WebGL高级工程师（南方电网）</t>
  </si>
  <si>
    <t xml:space="preserve">岗位职责： 1、参与编写软件数据库设计、详细设计文档。 2、承担软件开发与维护工作。  任职要求： 1、本科及以上学历，计算机、软件工程等相关专业； 2、熟悉JSP、J2EE、JavaBean、JMS、EJB等，熟悉各种开发框架，有设计经验； 3、熟悉Oracle、SQL Server等主流数据库； 4、会使用PLSQL、SVN、Eclipse等基本开发工具； 5、具备极强的团队精神和合作精神，对工作有热情，能够在一定压力下工作； 6、学习能力强，易于接受新的技术，新的理念。 </t>
  </si>
  <si>
    <t>你会在公司担任什么？ 1、使用javascript/typescript开发WebGL产品； 2、基于Cesium/SuperMap引擎，负责GIS相关开发工作； 3、研究如何提升webgl的渲染性能； 4、研究和开发三维相关功能及数据格式。   我们需要怎样的你？ 1、本科及以上地理信息系统、数学、测绘、计算机、软件工程相关专业； 2、具备HTML、CSS、JavaScript、jQuery等Web编程技能； 3、熟悉Cesium/SuperMap引擎，有相关开发或使用经验； 4、熟悉JavaScript开发，包括模块化开发，单元测试，性能测试，压缩混淆等； 5、熟悉三维图形图像的理论基础，如三维成像原理、UV贴图、着色器、材质等； 6、具备GIS领域相关专业知识者优先； 7、具备Cesium/SuperMap 项目或three.js等webGL开发经验者优先； 8、熟悉MVVM框架(Vue/Angular/React)一种或多种； 9、有电力行业经验者优先。  我们可以给到你什么？
1、周末双休，节假日也休，非常有竞争力的工资、餐费补贴哟；
2、高大上的办公环境；
3、生日福利+吃货福利....大小福利享不停；
4、每月财务姐姐8号发工资；
5、在这里，你将逐步独立负责项目的开展，获得满满职场力；
6、表现优异的宝宝可提前转正。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</si>
  <si>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 xml:space="preserve"> 1、网站及移动应用服务端API开发及维护； 2、ERP系统模块的开发，API数据接口开发工作； 3、理解并细化上级的开发需求； 4、按照项目计划，按时提交高质量代码，完成开发任务。 任职资格： 1、计算机或软件工程相关专业毕业； 2、1年以上互联网企业PHP开发工作经验，具有ERP系统项目开发经验优先考虑； 3、精通PHP+MySQL开发，熟练使用JS、Ajax等WEB相关技术； 4、熟悉面向对象编程，具有优良的编程风格和习惯； 5、熟悉微信小程序接口开发优先； 6、了解Linux系统，掌握服务器架设、调优、运维经验者优先； 7、具有责任心、团队协作和沟通能力强，富于团队精神和敬业精神； 8、具有创业精神，并愿意与公司共同成长； </t>
  </si>
  <si>
    <t>岗位职责： 负责内部研发管理平台的开发 岗位要求： 1、计算机相关专业毕业，有JAVA平台开发经验； 2、熟悉J2EE规范，熟练使用spring等开发框架； 3、熟悉HTML/DHTML、JavaScript/AJAX等WEB客户端技术； 4、熟悉Boostrap，jquery或其他JS框架中的一种； 5、熟悉基于MySQL、Oracle等关系数据库的开发；</t>
  </si>
  <si>
    <t>广州三毛信息科技有限公司</t>
  </si>
  <si>
    <t>JAVA开发高级工程师</t>
  </si>
  <si>
    <t>北京国力时代科技有限公司</t>
  </si>
  <si>
    <t>五险一金 员工旅游 专业培训 出国机会 股票期权 弹性工作 定期体检 年终奖金</t>
  </si>
  <si>
    <t xml:space="preserve">职位描述： 1、负责PC网站、移动端网站后台开发； 2、参与相关页面的Web前后台架构设计、核心代码的编写； 3、协助测试和发布系统，准备相关的技术文档，协助解决各种技术问题； 4、进行详细设计、代码开发,配合测试,高质量完成项目； 5、按照项目计划，按时提交高质量代码，完成开发任务。  任职要求： 1、计算机相关专业，2年左右thinkphp+mysql开发经验，可独立完成各种功能模块开发； 2、熟悉html,js/jq,css，有vue项目开发经验优先; 3、熟悉基本的linux命令； 4、思路清晰，思维敏捷，新技术接受能力强； 5、诚恳、踏实、谨慎细致，对工作充满热情，能承担较大工作压力，具备良好的沟通能力和团队合作精神以及良好的自律意识和上进心； 6、具有高并发系统的架构设计与开发经验且进行过I/O优化及处理，并有成功项目经验者优先 </t>
  </si>
  <si>
    <t>做五休二 周末双休 弹性工作 五险一金</t>
  </si>
  <si>
    <t xml:space="preserve"> 1、参与系统设计、方案讨论和技术调研工作； 2、负责核心功能模块开发，注重代码质量； 3、辅助团队人员能力建设。 4、可以长期出差 任职要求： 1、统招本科及以上学历，3-5年及以上JaveEE开发经验，熟悉互联网产品的开发流程； 2、精通Java，熟悉Javascript； 3、熟练掌握主流开源技术、如Spring、Redis、Nginx、Apache Shiro、Dubbox、Zookeeper、lucenne、Docker等； 4、熟悉主流数据库及持久化方式，Oracle、Mysql，JPA、Mbatis、Spring jdbc等； 5、熟悉铁路LKJ、CMD等信息化系统的优先。</t>
  </si>
  <si>
    <t>Java软件开发工程师/J2EE中级程序员</t>
  </si>
  <si>
    <t>广东元韬企业管理咨询有限公司</t>
  </si>
  <si>
    <t>初级PHP开发工程师</t>
  </si>
  <si>
    <t>五险一金 员工旅游 交通补贴 餐饮补贴 通讯补贴 专业培训 绩效奖金 定期体检</t>
  </si>
  <si>
    <t>岗位职责： 依据产品项目需求积极参与项目，包括需求分析、系统设计、文档编写和程序开发等，维护高并发下的服务稳定负责应用服务平台架构、设计、开发工作负责平台类和数据分析类产品的研发、系统架构演进，驱动产品迭代开发负责核心功能的架构与代码模板编写，开发与维护系统公用核心模块负责主导技术攻坚，高性能服务的开发和优化 任职要求： 1、本科以上学历，计算机软件开发等相关专业； 2、两年以上Java开发工作经验,具备扎实的Java基础,熟悉集合,IO,多线程等知识点。 3、熟练使用Spring、Spring MVC、MyBatis、Hibernate等主流开源框架； 4、熟悉springboot,springcloud,dubbo等微服务开发框架。 5、熟悉html、css、javascript、jQuery、bootstrap、vueJs等前端技术； 6、熟悉oracle，mysql等关系型数据库 具备一定的sql语句调优经验 7、熟悉非关系型数据库如redis、mongodb等； 8、熟悉linux/unix 下编程，熟悉常用的命令。 9、了解电力、能源行业优先考虑 10、良好的代码习惯和职业素养，良好的团队精神、沟通和学习能力；  工作内容： 开发电网行业相关的项目/企业管理软件产品/互联网产品；  全新的软件团队，全新的项目或产品，更多的学习和提升机会，友好的工作氛围，期待您的加入！</t>
  </si>
  <si>
    <t>周末双休 带薪年假 五险一金 全勤奖 节日福利</t>
  </si>
  <si>
    <t>岗位职责： 1. 参与公司平台产品的设计及开发； 2. 按要求完成各项研究和开发任务。  任职要求： 1.计算机或相关专业，大专以上学历；1年以上PHP开发经验，可完成功能模块开发； 2.1年及以上PHP+MYSQL开发经验；能负责单个系统或模块的设计和开发工作； 3.熟悉至少一种主流的PHP 框架（如：Yii、CodeIgniter、ThinkPHP、ZendFramework）； 4.熟悉HTML5、CSS3、JavaScript等Web前端开发技术； 5.具备良好的分析解决问题能力，遇到困难能迎难而上想方设法去解决； 6.具有高度的工作责任感、良好的工作态度、团队合作精神、良好的职业道德； 7.具有良好的代码编写能力, 程序代码规范，能撰写相关的开发技术文档。</t>
  </si>
  <si>
    <t>深圳市中盛创信科技有限公司</t>
  </si>
  <si>
    <t>广州银讯信息科技有限公司</t>
  </si>
  <si>
    <t>公司主做  商城 第三方支付 工作详情可以找我谈  vx     renshibu7788 hp开发工程师职位类型：全职发布时间：有效日期：2020-12-31基本要求：年龄不限性别不限工作地点：佛山 禅城区职位描述：岗位职责: 岗位职责1、负责客户端和网站php系统的架构搭建、后端php程序的开发；2、负责php软件产品的设计和开发；3、负责php软件产品的维护与相关工作；4、做好技术资料的归档、保管工作。5、精通数据库和分布式编程，熟悉mysql数据库及缓存；6、熟悉基于php开源框架的开发，有至少两种以上框架开发经验者优先；7、熟练掌握jquery、xml、html、css、javascript、ajax、json等web页面技术；8、基础扎实、思路清晰，有独立设计算法、解决问题的能力  公司主做 第三方支付</t>
  </si>
  <si>
    <t>PHP开发工程师 (职位编号：009)</t>
  </si>
  <si>
    <t>广东国中文化发展股份有限公司</t>
  </si>
  <si>
    <t>员工旅游 餐饮补贴 年终奖金 补充医疗保险 绩效奖金</t>
  </si>
  <si>
    <t>教育/培训/院校 多元化业务集团公司</t>
  </si>
  <si>
    <t>五险一金 年终奖金 专业培训 绩效奖金 员工旅游 弹性工作 周末双休 加班补贴 节日福利 全勤奖励</t>
  </si>
  <si>
    <t>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1、具备1-2年以上PHP开发/技术支持经验，熟悉PHP面向对象的设计方法，熟练使用PHP常用MVC框架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  福利待遇： 1.薪资丰厚：薪资根据学历、个人条件和能力不同定薪，底薪+绩效+部分岗位享有项目补贴； 2.五险一金齐全； 3.工作时间：周末双休，7.5H工作制(9:00-12:00、13:30-18:00)； 4.享受国家法定带薪假期：节假日、婚假、丧假、产假、调休假等，部分岗位享有寒暑假； 5.公司培训：提供入职培训、专业知识培训等带薪培训； 4.办公氛围轻松，充满活力，乐于分享，员工年轻化； 5.外出机会：省内、省外、国外旅游及考察，领略不同城市风土人情； 6.公司有微波炉，冰箱，方便员工带餐； 7.组织活动：户外拓展、郊游、聚餐、卡拉OK、生日party等  工作地址： 广州市番禺区洛浦街岭南国际电商园3楼4街323-325B （地铁上盖，多条公交线路，下站后走5分钟） 地铁线路：地铁3号线厦�蛘�A出口，直走200米进入岭南国际电商园入口； 公交线路：地铁厦�蛘�/地铁厦�蜃苷�/五洲装饰城/厦�蚺┥绦械龋ǚ�146/17/181/56/183/微公交1路、129 /303a/303/304路）</t>
  </si>
  <si>
    <t>中城智慧科技有限公司</t>
  </si>
  <si>
    <t>五险一金 交通补贴 餐饮补贴 通讯补贴 绩效奖金 定期体检</t>
  </si>
  <si>
    <t>一、 岗位职责： 1. 独立完成需求的整理和软件设计； 2. 按照项目计划，按时提交高质量代码，完成开发任务，规范文档的编写、维护，以及其他与项目相关工作 3. 负责单元测试代码的编写和进行单元测试； 4. 负责java程序的打包、发布和部署工作； 5. 根据项目或部门的整体工作安排提供技术支持。 二、任职要求：
1.，3年以上java开发经验，JAVA基础扎实，熟悉多线程、IO、JVM等； 2. 熟悉HTML5、JavaScript、Ajax、CSS、vue等Web前端技术 3. 熟悉springboot/springmvc/mybatis/netty等开源框架，阅读过相关源码优先。 4. 熟悉Java常用的设计模式； 5. 精通SQL语法, 熟练使用MySQL, Oracle，Postgresql等关系型数据库, 并具有一定的SQL优化能力; 熟悉Redis, Elasticsearch并了解各自使用场景者优先； 6. .熟练使用Maven, GIT代码管理工具 7. 有至少一种消息中间件的使用经验, 如Kafka、RabbitMQ等 8. 强烈的责任心与团队精神，有系统需求分析和设计能力，较强的抗压能力和良好的沟通、协调、组织能力。
9. 热爱技术，对技术有不懈的追求，喜欢研究开源代码，有良好的学习能力、团队协作能力和沟通能力；善于思考，能独立分析和解决问题；</t>
  </si>
  <si>
    <t>广州基迪奥生物科技有限公司</t>
  </si>
  <si>
    <t>1、参与政府及企事业软件产品和软件项目的开发工作； 2、按照系统设计要求完成功能模块的代码编写，维护所开发的软件模块代码； 3、负责解决开发过程中的技术问题； 4、负责完成所编写代码单元测试及BUG修复，并对开发质量进行自检，配合完成系统部署和上线工作； 5、配合运营人员解决产品运营或系统运行过程中遇到的相关问题；  任职要求： 1.本科及以上学历，2年以上Java开发工作经验，优秀应届生亦可投递； 2.计算机(网络)、信息管理、应用数学等专业毕业； 3.熟悉JAVA，HTML,CSS等WEB开发技术； 4.了解手机移动版本常用开发技术手段与开发过程； 5.熟悉常用Linux与window的项目安装与部署； 6.熟悉J2EE,对J2EE架构常用架构，熟悉Spring,mybaties,springboot,springcloud等常用技术框架； 7.熟悉ORACLE,MYSQL,POSTGRE,SQLSERVER等各类关系型数据库SQL编写，能分析与优化业务SQL性能； 8.能独立处理和解决所负责的任务；进行程序单元、功能的测试，查出软件存在的缺陷并保证其质量。 9.能快速熟悉并遵循公司项目管理制度与研发管理制度； 10.有较强的学习能力和抗压能力。</t>
  </si>
  <si>
    <t>制药/生物工程 农/林/牧/渔</t>
  </si>
  <si>
    <t>周末双休 带薪年假 五险一金 绩效奖金 通讯补贴</t>
  </si>
  <si>
    <t xml:space="preserve">岗位职责：  1． 负责公司平台系统的程序开发与维护工作；  2． 负责平台程序及数据结构设计等相关设计文档的编写工作；  3． 参与系统架构设计及系统框架的评估选型；  4． 协助业务部技术人员完善web版结题报告。    岗位要求：  1. 计算机或相关专业毕业，本科及以上学历，英语四级及以上;  2. 熟悉PHP，了解主流框架(CodeIgniter、ThinkPHP等)，熟悉常用设计模式和算法;  3. 了解css、js和html，熟悉页面设计和页面布局（了解query、vue等js框架优先考虑）  4. 熟悉mysql 数据库, 熟悉php程序接口的编写;  5. 具有团队精神与敬业精神，学习钻研能力强，具有良好的协调沟通能力 </t>
  </si>
  <si>
    <t>广州市颜肌生物科技有限公司</t>
  </si>
  <si>
    <t>深圳市伊爱高新技术开发有限公司</t>
  </si>
  <si>
    <t>（php/前端）平台开发工程师（应届生）</t>
  </si>
  <si>
    <t>深圳爱玩网络科技股份有限公司</t>
  </si>
  <si>
    <t>五险一金 员工旅游 年终奖金 定期体检 免费班车 专业培训 绩效奖金</t>
  </si>
  <si>
    <t>【岗位职责】 1.负责Web开发工作； 2.使用 html/css 熟练地进行页面维护，有效地解决浏览器兼容问题并监督实施浏览器兼容测试标准，保证页面兼容性； 3.与后台技术开发保持良好沟通，快速理解、消化各方需求，并落实为具体的开发工作。  【岗位要求】 1. 精通HTML、JavaScript、CSS； 2. 熟悉WEB标准和兼容性，对可用性相关知识有实际的了解和实践经验； 3. 精通jQuery、bootstrap；精通ajax，熟悉vue、react等框架优先； 4. 熟悉PhotoShop切图，熟悉WebStorm、Hbuilderd等开发工具，熟悉Hbuilderd打包app更佳； 5. 具有丰富的Web前端设计经验，有UI设计和用户体验设计经验更佳； 6. 熟悉Axure设计工具优先； 7. 欢迎提供展示个人技能的作品。</t>
  </si>
  <si>
    <t>年终奖金 固定下午茶 带薪年假</t>
  </si>
  <si>
    <t>岗位职责                                                                                                                                                                 1、负责服务器环境搭建及设置；
2、负责后端数据库设计，负责后端模块业务开发；
3、负责APP后端接口开发和维护，遵照开发规范，按时保质的完成开发任务；
4、系统开发文档的编写；                                                                                                                                        任职要求                                                                                                                                                            1、计算机或相关专业，大专以上学历，2年以上PHP后端开发经验；
2、精通PHP+MYSQL编程以及主流的PHP框架及开源项目进行二次开发，可利用框架单独进行项目开发，熟悉面向对象编程及MVC模式；
3、熟悉MYSQL数据库应用开发，了解MYSQL的数据库配置管理、具有MYSQL索引优化、查询优化和储存优化经验、PHP缓存技术、静态化设计方面的经验与技能；
4、熟练掌握XHTML、CSS、DIV、Javascript、jquery等页面技术；
5、有从零到一搭建电商服务端的经验优先，对智能硬件有所了解的优先。</t>
  </si>
  <si>
    <t>1、2019年应届毕业生，计算机或相关专业本科及以上学历 2、喜欢捣鼓研究新技术、新标准，有激情，有创造力 3、对JAVASCRIPT，CSS3，HTML5如数家珍，熟悉流行的前端框架 4、或者能玩转python/php/c# 等主流Web编程语言 5、爱演示，爱分享，内外闷骚兼容，人见人爱，花见花开 6、优先考虑懂得C/C++/Python或其他计算机语言的编程经验</t>
  </si>
  <si>
    <t>北京文泽智远信息技术有限公司</t>
  </si>
  <si>
    <t xml:space="preserve">1、熟练使用前端框架Vue/react等，并用其开发过实际应用； 2、精通WEB前端开发技术，JavaScript（含ES6）、HTML、CSS、DOM、协议、安全等 3、.熟悉HTML5、CSS3 加分项： 1、熟悉caas等图形绘制技术和相关算法； 2、有基于Cesium、Leaflet、WebGL开发气象二三维可视化的经验 </t>
  </si>
  <si>
    <t>广州市贺氏办公设备有限公司</t>
  </si>
  <si>
    <t>深圳市搜弘网络科技有限公司</t>
  </si>
  <si>
    <t xml:space="preserve">岗位职责： 1、有较强的前后端开发经验 2、参与公司前端框架、组件库、关键技术的研究、设计和实现 3、据需求能够独立快速进行开发pc和移动web功能，满足性能、兼容性等质量要求。  任职要求： 1、有较强的学习能力、责任心、主动性和抗压能力 2、3-5年以上工作经验，在项目中承担核心模块，有电商项目产品的开发经验优先； 3、熟悉常用的设计模式和算法，熟悉MVC,MVP,MVVM等设计框架，对面向对象编程有较深的理解； 4、掌握angular、react等前端框架，熟悉React框架，在实际项目中，有用过React.JS开发经验或者ReactNative开发经验； 5、具有java服务端开发经验，有系统分析、设计经验 6、扎实的编程基础，熟练掌握Java语言及Java EE体系结构； 7、精通spring/hibernate/ibatis等开源框架，熟悉MQ、缓存等中间件; 8、应届生也可考虑，欢迎投递。  工作地点：天河区岑村圣堂工业区43号，公司可提供食宿，购买五险一金。 </t>
  </si>
  <si>
    <t>五险一金 专业培训 员工旅游 出国机会 绩效奖金</t>
  </si>
  <si>
    <t>php后端开发工程师</t>
  </si>
  <si>
    <t>岗位职责： 1.负责网站数据库.栏目.程序模块的设计与开发； 2.负责根据公司要求进行项目开发； 3.按时按质完成公司下达的程序开发.系统评测等工作任务； 4.定期维护网站程序，处理反馈回来的系统bug； 5.网站程序开发文档的编写。 任职要求： 1.2年或2年以上的PHP项目开发经验； 2.精通PHP面向对象编程，熟悉至少一种PHP开发框架； 3.精通SQL语句编写，熟练触发器，存储过程，事务处理开发，熟练MySQL主从库配置，熟悉MYSQL读写优化； 4.精通linux操作及日常维护，能维护linux环境下的PHP.Nginx.MySQL.Memcached.rSync.vsftpd； 5.精通Memcache或Redis数据操作； 6.能熟练使用HTML.XML.JSON.CSS.Javascript.Jquery框架，熟练HTMl5.CSS3者优先考虑； 7.有处理过大流量网站的经验，有大型网站设计衍化.优化和系统运维经验或金融行业项目经验优先； 8.有良好的代码编写习惯及较强的文档编写能力； 9.有团队合作开发精神，有责任心。</t>
  </si>
  <si>
    <t>广州四两科技有限公司</t>
  </si>
  <si>
    <t>五险 加班补贴 带薪年假 全勤奖 老板nice</t>
  </si>
  <si>
    <t>广州安望信息科技有限公司</t>
  </si>
  <si>
    <t>五险一金 餐饮补贴 股票期权 员工旅游</t>
  </si>
  <si>
    <t xml:space="preserve"> 岗位职责： 1、负责小灵灵智能语音机器人/APP等后台服务平台应用开发及维护； 2、根据开发流程完成开发任务并解决问题，撰写相应的开发文档和代码说明文件； 3、系统开发测试、部署、集成及性能优化； 4、负责解决开发过程中的技术问题； 5、参与代码维护和备份。  任职要求： 1、统招本科以上学历，计算机软件相关专业毕业； 2、2年以上实际Java开发工作经验； 3、精通Java编程，设计模式和组件技术，熟悉多线程，并发编程，具有面向对象分析设计能力； 4、熟悉网络编程，TCP/IP协议，socket编程，熟悉Netty/Mina； 5、熟悉Spring，Spring Cloud，Spring Boot等常用框架； 6、熟悉分布式系统基础设施中常用的技术，熟悉MongoDB，Redis，MySQL，Zookeeper，  ElasticSearch等； 7、较强的问题解决问题，能独立完成领导布置的工作；责任心强，具备良好的团队合作精神和承受压力的能力。</t>
  </si>
  <si>
    <t>深圳市爱都科技有限公司</t>
  </si>
  <si>
    <t>五险一金 定期体检 免费班车 员工旅游 绩效奖金 年终奖金 餐饮补贴</t>
  </si>
  <si>
    <t>1   根据业务需求，独立完成前端功能开发、优化 2   负责公司PC、移动h5、小程序维护及开发，Javascript控件与组件开发 3   与产品、设计、后端开发及测试保持积极有效的沟通，主动根据业务需要，提出合理的交互方案 岗位要求： 1、计算机或相关专业专科及以上学历，3年以上的web前端开发经验，1年以上WAP、小程序开发经验 2、精通HTML5/CSS3/JavaScript等Web开发技术，能快速处理各大主流浏览器的兼容性问题 3、熟悉运用react； 4、熟悉CSS预处理器如sass/less、熟悉nodejs及glup/webpack等前端自动构建工具； 5、熟练掌握JavaScript、Ajax、Jquery、ES6，能对原型链、闭包、封装和继承、事件机制、异步操作、this用法、模块化开发有深刻地认识； 6、有PC端、手机端数据可视化,d3,svg,echarts,highcharts等开发经验者优先； 7、良好的团队合作能力，善于沟通，主动性强，执行能力强，具备良好的问题定位分析能力</t>
  </si>
  <si>
    <t>广州启点网络科技有限公司</t>
  </si>
  <si>
    <t>五险一金 弹性工作 绩效奖金 定期体检 加班补贴 生日贺金 节日福利 员工旅游</t>
  </si>
  <si>
    <t xml:space="preserve"> 岗位职责： 1、负责网站的后台添加、改版、更新； 2、精通html+css，精通js开发；有vue或其他前后分离项目的实际经验。； 3、解决公司其他技术问题和需求。  任职资格： 1、精通PHP，2年以上的PHP+MySQL开发经验； 2、掌握html语言和css样式，精通js开发； 3、负责与第三方系统的API对接，熟悉Linux基本操作和相关环境的搭建； 4、有微信公众号、小程序开发经验和支付接口开发经验优先； 5、有研发精神，对于新鲜事物感兴趣用于开拓进取。  加入我们，您将享有： 1、享有国家法定假期，工作满1年即可享受带薪年假； 2、工作环境舒适，紧邻地铁三溪站； 3、上班时间：大小周 ：9点-18点； 4、下午茶：公司提供无限量零食和饮料。  </t>
  </si>
  <si>
    <t>北京科百宏业科技有限公司</t>
  </si>
  <si>
    <t>农/林/牧/渔 贸易/进出口</t>
  </si>
  <si>
    <t>五险一金 员工旅游 绩效奖金 定期体检 餐饮补贴 交通补贴 补充医疗保险 通讯补贴 年终奖金</t>
  </si>
  <si>
    <t xml:space="preserve">  </t>
  </si>
  <si>
    <t>PHP开发实习生/转正6K+</t>
  </si>
  <si>
    <t>深圳歌华工艺饰品有限公司</t>
  </si>
  <si>
    <t>五险一金 年终奖金 定期体检 员工旅游 项目提成 每月部门聚餐 户外拓展</t>
  </si>
  <si>
    <t>任职要求： 1、大专及以上学历，专业不限，20岁-30周岁； 2、良好的学习能力，有较强的团队协作能力与责任心； 3、对互联网app开发行业有兴趣，前期虚心协助工程师做辅助性工作； 4、欢迎广大优秀应往届毕业生及转行人员前来应聘，公司提供良好的发展机会和平台。  福利待遇： 1、公司实行5天7.5小时工作制，周末双休； 2、按国家规定为员工购买五险一金，提供统一餐补等补贴； 3、完善的员工晋升制度，舒适的工作环境和氛围； 4、节假日带薪休假，年底双薪，节日福利等。</t>
  </si>
  <si>
    <t>五险一金 员工旅游 年终奖金 绩效奖金 专业培训 股票期权 带薪年假 高温补贴</t>
  </si>
  <si>
    <t>岗位职责： 1、参与核心系统的项目需求分析和设计, 对项目开发工作提出解决方案； 2、负责公司核心业务的系统程序开发工作与维护； 3、研究项目技术细节，编写相应的说明书； 4、参与程序代码单元测试、上线、维护工作； 5、负责公司核心业务的技术攻关。 任职资格： 1、计算机或相关专业，大专及以上学历，3年以上 B/S 项目经验，有智能家居、酒店客房控制、商业灯光行业的核心控制系统的开发经验者优先； 2、熟练使用JAVA编程技巧和良好的文档编写能力； 3、具备良好的团队合作精神以及良好的沟通能力、领悟能力，能承受一定的工作压力； 4、拥有J2EE和WEB SERVICE研发经验，熟练掌握Struts、Hibernate、Spring等主流框架开发过程，熟练掌握Ajax、HTML、Javascript(JQuery)； 5、熟悉WebSphere/WebLogic/JBoss/Tomcat等主流J2EE应用服务； 6、有ORACLE 、 SQL SERVER 、MYSQL 等数据库开发经验，有较强的 SQL 编写能力； 7、熟悉hadoop/hbase/hive/spark/zookeerpe等技术,有丰富的分布式编程经验优先；</t>
  </si>
  <si>
    <t>广州市环博信息科技有限公司</t>
  </si>
  <si>
    <t>深圳云里物里科技股份有限公司</t>
  </si>
  <si>
    <t>Java技术经理/项目经理</t>
  </si>
  <si>
    <t>岗位职责： 1、负责公司移动端H5、PC端的开发与维护； 2、负责公司前端框架的开发与维护； 3、根据项目需求，分析并给出合理的页面前端结构解决方案，与设计师、后端开发工程师配合完成项目工作； 4、团队配合，参与前端架构的设计和规范化工作，优化代码实现，提高产品性能。  任职要求： 1、全日制本科及以上学历，计算机相关专业，有3年及以上开发经验； 2、熟练掌握HTML（5）、CSS（3）、Javascript、Ajax等相关技术； 3、熟练掌握jQuery的使用； 4、熟悉至少一种框架（如React、Vue、AngularJS等）； 5、深刻理解Web标准，在可用性、浏览器兼容性等方面有实践经验； 6、了解HTTP（S）协议，了解Web安全和Web性能优化； 7、遵守团队的代码格式、结构的规定，编写易读、易维护、高质量、高效率的代码； 8、团队意识强，富有责任心，乐观积极，擅于沟通。</t>
  </si>
  <si>
    <t>1.理解产品需求，根据需求编写测试用例、搭建测试环境、制定测试计划及测试方案；
2.执行PC端、APP端及系统测试工作，跟踪BUG并进行分析，配合研发解决测试中发现的缺陷；
3.编写测试报告并对测试结果分析，通过测试掌握软件具有的能力、缺陷、局限等，对软件质量给出评价性的结论与意见；
4.与项目相关人员就项目进度和问题进行沟通；
5.为业务部门提供相应技术支持，确保软件质量指标。 任职要求： 1.计算机、通信或相关专业，本科及以上学历； 2.熟悉物联网产品的硬件和软件测试的基本理论、流程、规范及测试用例设计方法； 3.能独立完成测试策略及计划、测试需求分析、测试用例设计等； 4.1年以上软件测试工作经验，熟悉Python或C、C++及单片机开发测试经验优先。</t>
  </si>
  <si>
    <t xml:space="preserve">职责: 1 独当一面的技术牛人，能带领项目团队共同进步，攻克难关，承受压力与责任 2 制定项目技术方案、开发计划，负责系统架构设计，协调项目开发或实施的各个环节，确保产品的研发进展 3 指导并参与核心代码的编写，系统性能优化，主导技术难题攻关 4 研发团队的建设与管理，人才培养、绩效评估、培训，提升团队的技术分析、设计和开发能力； 5 制定各类技术标准、开发流程、编码规范，并实施，保持开发流程统一高效 任职资格： 1.计算机相关专业，本科及以上学历，5年以上工作经验，2年以上项目管理经验； 2.具备扎实的Java语言基础、精通Java EE架构； 3.精通Spring、Spring MVC/Struts、Spring Security和MyBatis/Hibernate等，熟悉Spring Boot和Dubbo等开源框架； 4.熟悉Git/SVN、Junit/TestNg、Maven/Gradle、Jenkins等CI工具； 5.熟悉Redis、RabbitMQ/ActiveMQ/Kafka、Netty/Mina等技术； 6.熟悉Socket通讯、TCP、HTTP协议，了解多线程、高并发技术； 7.精通MySQL、Oracle、SQL Server、MongoDB、HBase中至少一种数据库，有数据库设计和优化经验； 8.有高并发，大容量，分布式等架构设计和开发经验优先考虑； 9.熟悉Linux下服务器环境部署和性能调优（包括Nginx、Tomcat等）； 10.熟悉HTML/HTML5和JavaScript；了解TypeScript、Angular JS、Vue.js或Ionic框架，有全栈开发经验者优先； 11.较强敏捷项目管理能力、精通Scrum/XP等敏捷框架和方法论，沟通协调能力卓越、良好的团队合作精神，能承受工作压力； 12.具有出色的抽象设计能力，思路清晰，善于思考，能独立分析和解决问题 13.具备至少两个中大型项目的实际项目管理经验，特别是敏捷项目管理实际经验； 14.有强烈的责任心，优秀的表达能力及沟通能力，较强的学习和理解能力，思路清晰，善于思考，能独立分析和解决问题。 </t>
  </si>
  <si>
    <t>Web前端工程师/A+/非外包</t>
  </si>
  <si>
    <t>深圳市凌雄租赁服务有限公司</t>
  </si>
  <si>
    <t>计算机服务(系统、数据服务、维修) 办公用品及设备</t>
  </si>
  <si>
    <t>五险 员工旅游 绩效奖金 年终奖金 弹性工作</t>
  </si>
  <si>
    <t>公司网址：http://www.bearrental.com  岗位职责： 1、Web前端的功能设计、开发和优化 2、Web前台用户体验的设计和实现，保证产品具有优质的用户体验与良好的兼容性 3、参与产品体验设计，并将UI设计及交互体验设计要求融入到web应用中； 4、能根据不同的PC、移动浏览器提供解决方案并编写高质量代码； 5、负责建造Web公共组件库及新的Web前端框架搭建与优化。  职位要求： -3年以上前端开发经验 -本科或以上学历，计算机相关专业优先 -精通JavaScript、Ajax等Web开发技术，有良好的程序设计和架构能力 -精通html/xhtml、css等网页制作技术，熟悉页面架构和布局 -熟悉各种Web客户端，尤其是主流移动浏览器下的开发模式和特性 -熟悉各种Web标准规范 -了解用户交互的基本习惯和基本的优化方法 -了解基本的计算机网络概念，熟悉HTTP协议，了解TCP/IP的基本工作原理 -熟悉linux系统，对于服务端语言PHP有经验者更佳 -对于大型Web站点性能问题的定位和解决有经验者更佳</t>
  </si>
  <si>
    <t>高级JAVA软件工程师（深圳）</t>
  </si>
  <si>
    <t>上海安硕信息技术股份有限公司</t>
  </si>
  <si>
    <t>五险一金 专业培训 定期体检 员工旅游 餐饮补贴 股票期权 年终奖金</t>
  </si>
  <si>
    <t>岗位要求:
1.全日制本科以上学历，软件相关专业；
2.3年以上开发经验，1年项目小组管理经验；
3.有代码评审经验、有金融行业系统开发经验者优先考虑；
4.熟练掌握JAVA、JavaScript、JSP编程；
5.熟练掌握Eclipse或同类的开发工具；
6.熟悉Oracle,DB2等大型数据库及SQL的应用；
7.熟悉tomcat、websphere、weblogic等应用服务器的操作。
岗位职责：
1.金融行业应用产品的研发及实施；
2.产品维护与产品技术支持；
3.基础产品和应用系统的技术支持</t>
  </si>
  <si>
    <t>电讯盈科企业方案</t>
  </si>
  <si>
    <t>测试技术员</t>
  </si>
  <si>
    <t>上海英联电子系统有限公司</t>
  </si>
  <si>
    <t>五险一金 员工旅游 专业培训 绩效奖金 年终奖金 弹性工作 定期体检</t>
  </si>
  <si>
    <t xml:space="preserve">工作职责 Duty Description   职位要求 Qualification </t>
  </si>
  <si>
    <t>五险一金 员工旅游 餐饮补贴 通讯补贴 年终奖金</t>
  </si>
  <si>
    <t>广东亿迅科技有限公司</t>
  </si>
  <si>
    <t>广州博冠光电科技股份有限公司</t>
  </si>
  <si>
    <t>岗位描述： 1、负责系统及相关产品需求分析及架构设计，软件的组织完成； 2、对产品的整体系统架构负责，对产品的系统安全性设计负责； 3、 根据产品需求规格说明书、基于产品总体技术架构体系下进行系统子模块的设计、开发及相关设计文档编写。 4、 输出设计方案文档，并与项目组核心成员以及架构师进行讨论。达成一致的决策后，与项目开发人员进行设计方案的讲解。 5、 负责主要模块的开发工作，并指导项目组开发成员按照设计方案进行模块业务编码。 6、 对线上产品出现的较为重大的故障进行分析、排查并且解决或协助解决问题，使产品恢复正常使用。 任职要求： 1、3-4年以上工作经验，在相关行业中（互联网／企业）参与过三个以上的中型项目，至少一个大型项目的开发工作，并在最近的两个项目中，承担主力程序员的角色，承担过模块级别的设计工作。 2、较为全面的专业知识储备，坚实的开发技能，能在架构师的指导下独立完成模块的设计开发工作，完成主要的技术攻关，难点模块研发工作。有丰富的性能分析，性能调优方面的经验。 3、精通JAVA体系架构，精通主流的开发框架，如（dubbo，springboot,react，vue等），熟练掌握docker的原理以及问题分析方法； 4、熟悉Tomcat/Apache/mysql等常用容器及数据库的安装使用,及常见问题定位解决； 5、熟悉Linux系统，熟悉基本的命令操作,能够完成各种软件的部署； 6、熟练掌握SQL,能对语句进行问题定位及优化. 7、能熟练使用AJAX，jQuery，JSON，JavaScript等技术进行前端开发； 8、了解业界流行的技术架构,熟悉并了解常见的软件架构(MVC)。 【其他信息】 薪酬：8-15K，五险一金全额缴纳，公积金按12%缴纳；每个月额外200的通讯补贴、400的生活补贴、6到10月份有每个月150的高温补贴 工作时间：8:30-17:30，中间休息2个小时，5天7小时制 工作地点：广州大道中599号泰兴商业大厦10楼 员工的基本收入由岗位工资、绩效工资、年终奖金等构成，同时设置总经理特别奖励、营销专项奖励、项目研发专项奖励、项目支撑专项奖励。公司建立了一套高于地方政策要求的福利体系：
社会保险　　　　　 住房公积金　　　　 商业医疗保险　　　 午餐补贴
通讯补贴　　　　　 节日慰问金　　　　 生活补贴　　　　　 防暑降温补助
特定员工补助　　　 年度体检　　　　　 工会福利　　　　　 带薪年假</t>
  </si>
  <si>
    <t>岗位职责： 负责后端各功能模块的开发日常维护，要求开发的系统具有高性能和高可靠性  职位要求： 1. 本科以上学历，计算机相关专业。 2. 良好的学习和沟通能力，责任心强。 3. 2年或以上互联网项目开发经验，熟悉Java开发技术和常见框架，使用过Spring或Play等主流MVC开发框架 4. 熟悉多线程并发和分布式应用开发 5. 熟悉Linux开发环境，熟悉Linux命令，会编写基本的Shell脚本 6. 熟悉关系型数据库相关知识，了解基于Hibernate ORM的程序开发 7. 熟悉分布式、缓存、消息等机制，有redis、kafka、storm、zookeeper 使用经验者优先</t>
  </si>
  <si>
    <t>周末双休 加班补贴 餐饮补贴 带薪年假 节日福利 免费班车 专业培训 五险一金 通讯补贴 商业保险</t>
  </si>
  <si>
    <t>岗位职责： 1、参与软件产品的需求分析，负责制定测试计划，并能预先评估项目的风险，与项目组其他成员进行有效沟通； 2、能够根据产品设计和功能特点制定测试策略和测试优先级； 3、能够独立负责并完成产品的各种测试，如功能、接口、APP自动化或性能等测试工作； 4、能够不断优化测试方法，运用各种自动化手段和优化测试流程和方法，提高测试效能； 5、在项目中保持和项目负责人、开发工程师、需求方等的积极有效的沟通，驱动问题解决； 6、能够有效编写并管理测试用例，质量报告，制定改进措施并持续跟进解决情况。  任职要求： 1、本科及以上学历，计算机、软件工程等相关专业，具2年以上软件测试工作经验； 2、精通软件测试理论和方法，熟悉软件测试流程，能够合理编制项目测试计划及进度，精通测试用例设计；有持续集成，白盒测试，自动化测试实施经验优先； 3、熟悉分布式软件系统架构和测试方法； 4、有一定编程基础并有至少一种脚本编程能力（Python /shell/bat/perl/vbs等）； 5、具备良好的敬业精神、创新能力、团队协作能力和沟通技能，能承受一定的工作压力。</t>
  </si>
  <si>
    <t>任职要求： 1、计算机软件及相关的专业大专学历以上，3年以上工作经验，精通Java语言、网络编程； 3、熟悉CSS,JQuery,Ajax等前端技术； 4、熟悉Linux操作系统，掌握常规的操作命令； 5、熟悉http协议、TCP协议、UDP协议、SIP协议，熟悉与服务端数据交互方式与技术， 熟悉WebSocket/json等常用数据接口和格式； 3、熟练使用springMVC、MyBatis、JPA、Hibernate、Freemarker等开源框架，能熟练使用SpringBoot、SpringCloud框架者优先考虑； 4、熟悉分布式架构原理和设计，熟练使用Zookeeper、Dubbo等常用分布式开源框架； 5、熟练使用oracle、mysql、sqlserver等一种或多种数据库，Redis、MongoDB等一种或多种非关系型数据库； 6、熟练使用Tomcat、WebLogic、Nginx等一种或多种应用服务器，同时对在高并发处理情况下的负载调优有相关经验者优先考虑； 6、责任心强，具备良好的团队合作精神和承受压力的能力；  职位描述： 1、负责公司产品开发，编写相关开发文档，完成功能应用的基础测试。 2、完成所负责开发模块的详细设计和文档编写。 3、完成所负责开发模块的代码维护工作，并对存在的应用做优化。 4、协助完成项目验收工作。 5、有项目或产品开发经验的优先考虑。  员工福利： 1、上班时间：周一至周五( 上午9:00~下午18：00) 2、依法享受法定节假日，带薪年休假等福利待遇。 3、为每一位员工购买五险，提供带薪培训及丰富的团队活动。 4、公司不定期组织员工活动、各种娱乐、文体、郊游等活动.  上班地址： 1、天河区黄村大道2号后座601房； 2、广州市广州市黄埔区光谱西路3号办公楼邮通大厦416室。</t>
  </si>
  <si>
    <t>广州云酷智能设备有限公司</t>
  </si>
  <si>
    <t>系统架构师</t>
  </si>
  <si>
    <t>1、负责平台API接口、核心框架等JAVA项目开发； 2、搭建开发框架、负责核心代码与重点功能的编写和单元测试工作； 3、能独立完成模块功能的需求分析、数据库设计； 4、产品技术性文档撰写，含产品研发过程中概要设计文档，详细设计文档，接口文档； 5、代码质量高并遵循行业标准规范，确保代码的可读性、易维护性和可扩展性。  任职要求： 任职要求： 1、大专或以上计算机相关专业，3年以上正规项目相关工作经验； 2、精通 J2EE 架构技术，熟练掌握主流技术框架 SSM、SSH、SpringBoot、SpringCloud或Dobbo、gRPC等； 3、熟悉 HTTP 协议，精通 Web 开发技术； 4、熟悉 SQL 以及NoSQL等数据库开发； 5、熟悉消息中间件kafka、RabbitMQ等开发； 6、熟悉 JavaScript、HTML、CSS、XML 等 WEB 技术； 7、具有良好的文档写作能力、沟通能力、自学能力； 8、富有创新精神，有团队合作精神； 11、了解shell编程，熟悉linux常用命令。  职能类别：高级软件工程师 软件工程师</t>
  </si>
  <si>
    <t>北京国研网络数据科技有限公司</t>
  </si>
  <si>
    <t>五险一金 绩效奖金 补充医疗保险 员工旅游 年终奖金 定期体检</t>
  </si>
  <si>
    <t>岗位职责： 1.负责基础架构软硬件架构部署设计，并持续优化； 2.负责IDC业务服务器、存储设备，Microsoft Windows，Linux等主流操作系统，VMware、Hyper-V等主流虚拟化产品，MySQL、Oracle等主流数据库的架构规划、安装配置、以及持续优化等工作； 3.负责主流开源应用的实施部署、运行维护等工作； 4.解决运维工作中的重大故障、性能瓶颈问题； 5.拥有7*24小时的运维支撑能力； 6.领导临时交予的各项工作任务。  任职资格: 1.本科及以上，计算机相关专业； 2.具有系统集成项目的组织实施及运维经验； 3.必须具备扎实的计算机基础知识； 4.熟悉关键词centos、ubuntu、esxi、vcenter、mysql、oracle、bash、python、redis、ansible、saltstack、zabbix、nagios、cacti、kvm、openstack、docker、k8s、openvpn、openssl、apache、nginx、tomcat等（匹配度越高越优先考虑考虑）； 5.具备基础架构设计、运维架构设计的能力； 6.工作积极主动，必须具备较强的学习能力和抗压能力； 7.为人正派，品德优良，具有良好的沟通能力和客户服务意识； 8.持有RHCE/RHCA、VCP、OCP、CCNP、HCNP等认证优先考虑； 9.熟悉等级保护三级标准优先考虑。</t>
  </si>
  <si>
    <t>有宠集团</t>
  </si>
  <si>
    <t>五险一金 餐补 绩效奖金 节日福利 餐饮补贴 双休 可带宠物上班</t>
  </si>
  <si>
    <t>【岗位职责】 1、与项目经理、产品、测试、业务等部门内外人员沟通，协作完成工作总体目标； 2、独立完成客服业务及技术类项目的系统分析与设计工作，从前端到后端业务交易，承担核心功能代码编写，开发与维护系统核心模块； 3、系统性能优化，主导技术难题攻关，持续提升系统在大规模分布式系统环境下高并发、海量请求数下的高处理性能，解决各类潜在系统技术风险，保证系统的安全、稳定、快速运行。  【岗位要求】 1、有电竞项目、社交APP、客服系统等开发经验优先； 2、有扎实的Java编程基础，熟悉IO、多线程、并发等基础架构； 3、熟悉Java互联网领域相关及技术及框架，如Spring、SpringMVC、MyBatis、Netty、MemCached、Redis、ElasticSearch（ES）； 4、熟练使用大型数据库如Oracle/Mysql，能对系统进行SQL和数据库性能优化，有大规模、高并发访问的Web应用系统设计和开发经验优先； 5、熟练掌握unix/linux操作系统，对常用命令运用娴熟，能够根据实际需要快速编写shell脚本； 6、具有良好的逻辑思维和解决问题能力，扎实的计算机基础概念知识，熟悉各类常用数据结构的特性、操作，能灵活使用解决实际业务问题。 7、有较强的表达和沟通能力，工作认真、严谨、敬业，对系统质量有近乎苛刻的要求意识，具备良好的识别和设计通用框架及模块的能力，有良好的编程习惯，注重代码质量。  【公司福利】 1、工作时间9:30-18:00，周末双休，工作环境舒适、同事间氛围轻松和谐，上下班有班车接送往返市区主干道； 2、试用期内购买社会保险和住房公积金； 3、每月400元餐补； 4、根据部门的绩效制度，每月绩效考评结果及综合工作表现累积，每年调薪机会； 5、月度生日寿星聚会，生日红包礼金、节日慰问品等等； 6、形式多样的集体活动及提供多样的在职技能培训； 7、多样兴趣活动社团，包括羽毛球、乒乓球、篮球等兴趣社团组织； 8、可带宠物上班。</t>
  </si>
  <si>
    <t>广州动通信息科技有限公司</t>
  </si>
  <si>
    <t xml:space="preserve">岗位职责 从事金融交易、信息安全相关系统开发  任职要求 1、本科以上3年以上JAVA学习经历（需提供在学信网可查到的学历） 2、精通JAVA语言，熟悉JSP、Servlet、Spring、SpringMVC、ibatis、Workflow等开发技术，熟悉MVC开发模式 3、熟悉HTML/CSS/JavaScript/Ajax技术以及至少一种AJAX开发框架 4、熟练配置和使用Tomcat等主流应用服务器、熟练使用MyEclipse 开发工具，具备1年以上的应用经验 5、熟练使用SQL语言，有SQLSERVER、ORACLE等大型数据库使用及设计、开发经验。熟悉Linux/Unix平台上的开发环境，熟悉Oracle\mysql数据库 6、具有一定的系统设计能力，熟悉PowerDesign、UML等设计工具 7、具有金融、支付开发经验优先考虑  总部地点：广州市天河区东圃镇前进街宦西西路3号智晟商业大厦B319（4楼） 工作时间：每周五天工作制 09:00-18:00 福利待遇：高薪+奖金+餐补+节假日福利+弹性工作时间 </t>
  </si>
  <si>
    <t>上海桑格信息技术有限公司</t>
  </si>
  <si>
    <t>1、参与项目需求分析，负责系统的设计与开发工作； 2、按照项目进度要求完成网站功能模块的开发编码和测试工作； 3、根据公司业务发展需要开发并改进应用平台功能； 4、能与测试人员协作，对反馈的需求或BUG进行相应处理； 5、参与团队技术交流和分享活动，促进团队共同进步。  任职要求  1、计算机相关专业，两年以上PHP工作经验。 2、熟悉LAMP架构开发，熟悉PHP面向对象编程，熟悉主流的PHP开发框架,熟悉MySQL数据库设计、使用及优化； 3、精通网站前端,熟悉Javascript、jQuery、AJAX、CSS、HTML等相关WEB技术； 4、拥有良好的代码习惯，要求结构清晰，命名规范，逻辑性强，复用率高，代码冗余率低。 5、对新技术富有激情，学习能力强、上进，肯专研，有独立解决问题能力； 6、有良好的团队合作能力，做事积极主动，工作踏实，细致有耐心，责任心强，希望在公司长期发展。</t>
  </si>
  <si>
    <t xml:space="preserve"> WEB前端工程师  - 精通Web前端技术，包括HTML、CSS、CSS3，HTML5,Javascript、Ajax、DOM、JSON等前端技术；
- 熟悉流行前端架构及类库熟悉流行框架，如Vue、React、JQuery、Bootstrap等；
- 熟悉javascript框架应用；
- 熟悉不同浏览器的兼容性,会设计响应式页面；
- 有性能优化经验优先； - 有GIT经验优先；
- 性格开朗，责任心强，积极主动，善于沟通，具有团队精神；
- 对互联网新技术有浓厚兴趣。 - 了解一门后台语言的优先，如php、java、python、node </t>
  </si>
  <si>
    <t>广州市客维商务服务有限公司</t>
  </si>
  <si>
    <t>五险一金 补充医疗保险 员工旅游 绩效奖金 年终奖金 团建活动 节日福利 交通补贴 餐饮补贴 通讯补贴</t>
  </si>
  <si>
    <t xml:space="preserve">岗位职责： 1. 根据电商平台的需求和设计，规划系统实现和开发进度； 2. 负责电商平台系统产品模块的开发； 3. 负责电商平台系统的性能优化； 4. 负责初级工程师的编程指导和代码Review； 5. 按计划完成产品模块的开发；  任职要求： 1. 计算机相关专业本科以上学历 2. 精通PHP编程，有3年以上实际项目开发经验；熟悉LAMP或LNMP开发模式，熟悉MySQL数据库，了解Redis等NoSQL编程； 3. 熟练掌握Web前端技术，熟悉响应式布局，熟悉jQuery样式控制及选择器，对前端数据交互方面有经验； 4. 有电商平台、电商行业产品及大型项目开发以及系统优化经验者优先； 5. 积极上进、自我驱动和抗压能力强，团队合作精神强；  工作环境： （1）工作氛围舒适，公司员工都是80，90的年轻人，充满活力； （2）公司设备齐全，员工可自行带饭，公司提供微波炉可热饭； （3）公司地址位于珠江新城临江大道5号保利中心6楼603-604中心地带，地铁5号线”珠江新城站”B1出口；公交：可乘坐44/40路等路线公交到华穗路站下车，交通便利；   工作地址 广州市天河区珠江新城临江大道5号保利中心6楼603-604 </t>
  </si>
  <si>
    <t>北京国金源富科技有限公司</t>
  </si>
  <si>
    <t>做五休二 带薪年假 五险一金 节日福利 餐饮补贴</t>
  </si>
  <si>
    <t>1. 负责移动运维、流程、物联产品的开发以及后期维护；</t>
  </si>
  <si>
    <t>PHP开发工程师(J10573)</t>
  </si>
  <si>
    <t>广州南方测绘科技股份有限公司</t>
  </si>
  <si>
    <t>周末双休 五险一金 餐饮补贴 节日福利 定期体检 年终奖金 员工旅游 通讯补贴</t>
  </si>
  <si>
    <t xml:space="preserve">工作职责: 1. 协同完成开发项目的技术架构设计； 2. 独立完成公司项目的功能模块编码； 3. 负责公司平台相关业务模块的分析、设计； 4. 负责内外部系统数据库,程序模块设计与开发； 任职资格: 1. 大专以上学历，计算机相关专业，良好的英文读写能力； 2. 有1年以上PHP开发经验，面向对象开发经验，有大型网站开发经验者优先； 3. 熟悉常用开发环境，如：PHP、MySQL等的搭建，设置及调优； 4. 熟练掌握XML、HTML/XHTML、CSS、Java"script"、AJAX、Jquery、JSON等Web页面技术； 5. 精通PHP+MySQL程序设计及开发，拥有良好的代码习惯，要求结构清晰，命名规范，逻辑性强，代码冗余率低； 6. 熟练使用MySQL数据库，可以写出高效的SQL语句； </t>
  </si>
  <si>
    <t>上海道勤软件有限公司</t>
  </si>
  <si>
    <t>广州万户网络技术有限公司</t>
  </si>
  <si>
    <t>技术要求： 1、 熟悉J2EE技术架构体系。 2、 熟悉Struts、Hibernate、Spring等主流开源框架。 3、 熟练使用JavaBean、Servlet、Jsp、WebService等开发技术。 4、 熟练使用HTML、CSS、JavaScript等客户端开发技术，有Ajax的实际应用开发经验。 5、 熟练掌握TomCat、Jboss、WebLogic等主流应用服务器的配置和使用。 6、 熟练使用主流uml建模工具。 7、 熟练使用Oracle、MS SQL、MySQL等主流数据库。  职位要求： 1、沟通能力强、责任心强、上手能力快，能够承受较大压力。 2、2年以上Java服务器端开发工作经验。 3、具有出色的抽象设计能力，思路清晰，善于思考，能独立分析和解决问题。  工作地：上海徐汇区</t>
  </si>
  <si>
    <t>五险一金 餐饮补贴 专业培训 绩效奖金 周末双休 节日福利 带薪年假 加班补贴 年终奖金 员工旅游</t>
  </si>
  <si>
    <t>PHP前端开发</t>
  </si>
  <si>
    <t>广州西氧科技有限公司</t>
  </si>
  <si>
    <t>Java开发工程师(广东院）</t>
  </si>
  <si>
    <t>1.php项目开发工作，按客户指定需求完成开发任务 2.参与后端接口和管理页面的设计与开发 3.协助项目经理进行系统需求分析和设计 4.根据需求完成系统功能模块的设计与编码，负责功能模块单元测试与移动端的联调工作 5.根据开发进度和任务分配，完成相应模块软件的设计、开发、编程任务 6.遵循软件开发流程，独立进行应用及人机界面软件模块的设计和实现  任职要求： 1.要求本科学历及以上，计算机相关专业，1年以上工作经验，有案例可查； 2.要求熟练使用html/css/JavaScript/jQuery/ajax等常用技术； 3.习惯使用boostrap，layui等插件，能解决浏览器兼容性，自适应； 4.根据UI方案开发页面，能和后端联合开发实现数据渲染页面； 5、关注公司公众号及官网，对公司基本了解后可直接电话预约面试。  公众号：西氧科技； 官网：www.gxxiyang.com</t>
  </si>
  <si>
    <t>广州海晟科技有限公司</t>
  </si>
  <si>
    <t>前端高级开发工程师</t>
  </si>
  <si>
    <t>深圳市快金数据技术服务有限公司</t>
  </si>
  <si>
    <t>周末双休 带薪年假 五险一金 绩效奖金 全勤奖 节日福利 专业培训 加班补贴 通讯补贴</t>
  </si>
  <si>
    <t xml:space="preserve">一、 岗位职责： 1、负责公司平台Web端的设计研发工作，配合后台开发人员实现产品功能与操作流程； 2、优化产品易用性与用户体验，解决开发过程中遇到的交互及兼容问题。 3、负责公司前端技术研究，规范制定，技术检查 4、负责重大项目开发，框架研究 一、 任职资格： 1、５年以上前端开发经验； 2、精通html、css等网页制作技术，熟悉各类页面架构和布局。 3、熟练掌握javascript以及常用库（如：jQuery）， 熟悉Ajax以及Json等数据交换格式。 4、深刻理解Web标准，对可用性、可访问性等相关知识有实际的了解和实践经验。 5、熟悉页面性能的优化，能解决各种浏览器的兼容问题。 6、对html5、css3有一定了解，有移动设备H5开发或基于H5的轻APP开发经验者优先。 7、热爱互联网，有钻研精神，高度责任心与良好的沟通能力。 8、学习能力强，对后端php，.net,java 有一定了解 </t>
  </si>
  <si>
    <t>面向设计院门户、工作流和业务系统的开发和长期维护 岗位要求： 计算机软件相关专业，本科以上 工作经验 2年以上开发工作经验 能力要求 有管理信息系统开发经验 熟练掌握SSH之类的框架，熟练掌握Javascript/Jquery 熟练掌握数据库开发知识，熟悉SQL语法，能使用Oracle、MySQL和SQL Server，对Oracle掌握良好 有一定的HTML/CSS等前端开发技能或能进行学习掌握 掌握OA工作流并具有实际开发经验，掌握蓝凌EKP开发优先 有良好的编程习惯和技术文档编写习惯 能进行软件项目的需求分析、设计、开发、维护以及单元测试工作 具有良好的沟通表达能力，发音清晰并善于聆听</t>
  </si>
  <si>
    <t>java、web、PHP软件开发工程师（应届毕业生岗）</t>
  </si>
  <si>
    <t>东风日产数据服务有限公司</t>
  </si>
  <si>
    <t>五险一金 员工旅游 餐饮补贴 专业培训 绩效奖金 定期体检 年终奖金</t>
  </si>
  <si>
    <t xml:space="preserve">职位职责： 1、根据项目需求，进行系统的技术架构和概要设计； 2、独立完成详细设计及编码、调试； 3、完成东风日产电商平台或微信app软件系统的设计、开发和维护； 4、后台服务数据模型和数据库表的设计、开发和维护。  </t>
  </si>
  <si>
    <t>1、本科以上学历，计算机相关专业，具备必须的软件技术服务理论和技能，能力出众且经验丰富者学历可放宽至大专； 2、4年以上开发经验，能独立参与技术攻关、指导程序员开发者优先； 3、精通Java语言，熟练掌握Spring、Struts、Ibatis、Hibernate等常用框架； 4、熟悉常用数据库如 SQL Server、Oracle常用操作； 5、熟悉常用操作系统如 Windows Server、AIX 等的日常操作； 6、具备一定设计能力和团队管理能力优先。  工作地点：天河区管委会</t>
  </si>
  <si>
    <t>换换集团</t>
  </si>
  <si>
    <t>职位描述： 1. 精通 HTML5, css3, JavaScript, ,jQuery等主流js库，熟悉原生JS、Ajax等开发技术； 2. 能够使用photoshop切图，将设计师交付的设计稿100%还原实现为网页应用 3. 理解ajax与后端数据交互原理，有富客户端网页应用开发经验 4. 对开发的质量有一定追求，在用户体验，性能优化，代码质量等方面有良好的认识  5. 掌握IE/FF/Chrome的兼容性适配 6. 掌握PC、iOS、Android系统的不同尺寸的终端屏幕的适配    加分项： 1. 有移动端应有开发经验，如: 微信web应用, flutter、Wexx等混合模式的app开发、熟练使用 小程序，VUE； 2. 了解 MUI、JQuery Mobile,react.js,sencha touch, 等移动端框架，了解各自的优劣点，适合场景，并对他们的设计思路有自已的见解     工作时间：朝九晚六、六天制，周六10:00-17:00  工作地址 深圳 - 福田区 - 车公庙 - 车公庙万科富春东方大厦18楼</t>
  </si>
  <si>
    <t>深圳市沁泽通达科技有限公司</t>
  </si>
  <si>
    <t>员工旅游 全勤奖 带薪年假 包住宿 餐饮补贴 加班补贴 年终奖金 社会保险 提供早餐福利</t>
  </si>
  <si>
    <t>广州中胜物联网络科技有限公司</t>
  </si>
  <si>
    <t>补充医疗保险 员工旅游 绩效奖金 年终奖金 周末双休</t>
  </si>
  <si>
    <t>岗位职责： 任职要求：  1、专科以上学历，计算机或电子相关专业；    2、精通Android平台开发及框架原理，有良好编码风格；  3、对Android APP性能优化和内存优化有深入了解，熟练掌握Android平台下的代码调试和调优技术，追求代码执行效率； 4、有开发地图或者蓝牙相关APP经验；  5、熟悉Android与服务器端的网络通信机制，能够进行socket/HTTP网络编程，熟练掌握http协议、XML、json等数据模型；  6、有扎实的Java，HTML和JavaScript的经验；  7、具备较强的架构能力、设计能力、需求分析能力、具备独立完成APP开发能力；  8、良好的沟通技能，以及团队合作能力，有团队管理能力者优先。    要求：自带手提电脑  基本福利政策： 1、五天8小时制、补充社保 2、逢重要节日发放节日礼金或礼品 3、每年不定期组织员工活动和旅游 4、带薪假期（年休假、婚假、产假、丧假等） 5、部门活动经费 6、在司期间结婚、生子，享受丰厚的礼金  面试地点：广州市萝岗区科学城科珠路232号(广州益民科技园) 2栋505室 地铁4号线：黄村地铁B出口 转B22 325到科珠路（科研路口） 或做地铁6号线：地铁金峰（保利林语山庄）站再做公交到科珠路（科研路口） 公司附近今年下半年开通新地铁站 公司网站：www.hp888.com</t>
  </si>
  <si>
    <t>广东奥园商业物业管理有限公司</t>
  </si>
  <si>
    <t>五险一金 餐饮补贴 专业培训 定期体检 带薪年假 节日福利</t>
  </si>
  <si>
    <t>岗位职责 1.按照项目计划，负责项目功能开发； 2.撰写开发文档，接口文档，在编码期间能撰写清晰明了的注释。 3.能与产品、页面制作人员良好沟通， 严格遵守团队的代码格式、结构的规定，编写易读、易维护、高质量、高效率的代码。  任职资格 1.拥有1年以上PHP项目开发经验，计算机、软件或相关本科专业； 2.具有良好的代码编写能力和良好的代码编程习惯，具备较强的学习能力和快速解决问题的能力； 3.精通PHP+MYSQL编程，熟悉TP开发框架，掌握基本Javascrīpt/jquery开发能力，懂Ajax数据交互，以及DIV+CSS编写，对兼容性有一定了解； 4.了解memcache、redis、文件等缓存技术； 5.熟悉支付接口开发优先；  6.会微信公众号二次开发，小程序的优先考虑</t>
  </si>
  <si>
    <t>PHP后端工程师</t>
  </si>
  <si>
    <t>MAX Communication</t>
  </si>
  <si>
    <t>年终13薪 项目奖金</t>
  </si>
  <si>
    <t>职位职责 1、PC和移动端相关活动、平台开发； 2、能够对数据库进行优化、设置； 3、能够独立对网站后台进行开发； 4、了解社交平台接口的优先考虑； 5、与前端工程师、设计师配合，确保项目顺利完成；  岗位要求： 1、本科以上学历，1年以上PHP开发项目工作经验； 2、了解python,JavaScript、HTML、CSS、Ajax等技术，能够与前端工程师沟通； 3、有MySQL索引、查询和存储等优化、微信相关开发经验，熟透微信API者优先； 5、责任心强，具备良好的学习能力和团队合作精神；</t>
  </si>
  <si>
    <t>深圳市绿吧智能电子有限公司</t>
  </si>
  <si>
    <t>北京宇信科技集团股份有限公司</t>
  </si>
  <si>
    <t>五险 大小周 员工旅游 绩效奖金 专业培训</t>
  </si>
  <si>
    <t>岗位描述： 1.负责公司内部PHP系统的开发及维护； 2.负责公司网站、商城的设计、改版、更新； 3.负责公司网站阿里云服务器的日常维护工作； 4.对公司的产品进行拍摄； 5.负责公司产品的界面进行设计、编辑、美化等工作； 6.对公司的网站的产品信息进行更新和维护； 7.对公司出口通网的图片上传和更新； 8.对公司FTP、CRM、外部邮箱、服务器的维护。 任职要求： 1.大专以上学历，计算机相关专业，两年以上工作经验； 2.熟悉HTML、CSS等网页语言及样式表； 3.熟悉JAVASCRLPT、JQUERY等脚本语言； 4.能够熟练的使用PHP进行系统开发； 5.熟悉MYSQL数据库，能够独立完成数据可的设计，并且调优； 6.熟悉THLNKPHP框架，能够快速使用THLNKPHP框架进行系统开发，有用THINKPHP开发经验； 7.对PHOTOSHOP等软件有一定的了解； 8.对YOURPHP该CMS有了解者优先。</t>
  </si>
  <si>
    <t>计算机软件 银行</t>
  </si>
  <si>
    <t>五险一金 免费班车 通讯补贴 餐饮补贴 专业培训 绩效奖金 年终奖金</t>
  </si>
  <si>
    <t>技能要求： Java 岗位职责： 1. 参与并负责项目的需求设计，框架设计，及相关功能的软件开发； 2. 主要负责银行项目的软件开发及业务开发； 岗位要求： 1、计算机或相关专业，本科以上学历 2、2年以上软件项目开发经验，有金融行业相关软件开发工作经验者优先考虑 3、熟悉Java、J2EE、JavaScript、Struts、Spring、Hibernate等技术 4、懂Oracle，MySQL等数据库 5、有银行对公信贷相关经验优先 6、具有良好而规范的编程习惯和技术文挡编写习惯。</t>
  </si>
  <si>
    <t>PHP程序员（7K+五险+天河石牌桥）</t>
  </si>
  <si>
    <t>柏德口腔</t>
  </si>
  <si>
    <t>北京神州新桥科技有限公司</t>
  </si>
  <si>
    <t>6.3-7.8千/月</t>
  </si>
  <si>
    <t>广州卓勤信息技术有限公司</t>
  </si>
  <si>
    <t>员工旅游 绩效奖金 年终奖金 弹性工作 餐饮补贴 五险</t>
  </si>
  <si>
    <t>参与软件系统设计、开发、初验、试运行、终验各阶段系统文档编制工作； -按照软件的设计、开发标准及要求完成相关产品的分析、设计、编码、单元测试等工作； 任职资格：代码风格良好，并拥有良好的编码习惯 熟悉SSH、SSM框架，熟悉Mysql、Oracle、SQLServer等关系型数据库 熟练掌握Spring、SpringMVC、Mybatis 、Shiro等开源框架技术 熟练掌握Web前端相关技术，如Html、JSP、JAVAScript、Ajax、Jquery、Bootstrap等 熟悉HTML/CSS/Javascript等前端技术，熟悉页面架构和布局； 熟练运用JUnit,Debug进行程序调试、log4j进行日志管理、Maven项目整合管理 -熟悉NOSQL非关系数据库，如Redis，并能够使用Redis管理应用缓存及Session共享； -熟悉Tomcat、Nginx等服务器配置；掌握JAVA相关IDE开发工具，如Eclipse等开发工具； -熟悉Linux操作系统，掌握基本命令操作和常用软件的安装（Tomcat、Nginx、Redis、Mysql），并对集群-（Redis cluster Tomcat&amp;&amp;Nginx 反向代理负载均衡 MySql 读写分离 主从复制集群 ）搭建有一定了解 -良好的数据库结构和算法设计能力； -熟练使用svn、git等版本管理工具； -本科以上学历，正规院校毕业</t>
  </si>
  <si>
    <t>1 .pc和移动网站的搭建与维护； 2.pc和移动网站网站改版的工作； 3.专题页面的制作与上线； 4.网站管理以及更新备份（域名、空间、网站）； 5.协助优化人员对优化的的站点就行调整更新； 6.协助新媒体部门对新媒体的活动程序进行搭建； 7.技术支持，协助竞价进行相对对应的页面代码处理； 任职要求： 1.计算机应用相关专业，大专学历以上 2.了解PHP，熟悉WIN2003系统IIS网站搭建，熟悉apache网站配置，对域名知识有详细了解。 3.熟悉wap站开发</t>
  </si>
  <si>
    <t>员工旅游 弹性工作 五险一金 专业培训 定期调薪评估</t>
  </si>
  <si>
    <t>岗位要求： 1、Java后端项目开发经验一年以上。 2、熟悉部分Java主流后端框架，如SpringMVC、Spring、MyBatis、Shiro等。 3、熟悉基本的数据库设计、编程技术，熟悉MySql数据库或其它主流数据库之一。</t>
  </si>
  <si>
    <t>岗位职责： 1.根据项目测试计划制定测试方案、测试用例并进行测试；
2.对产品进行黑盒测试、兼容性、容错性、功能性、性能、运维测试等；
3.编写测试报告等相关文档，保证项目、产品质量。
任职要求： 1.工作认真踏实，做事负责；
2.掌握软件测试理论、测试流程及方法；
3.具有良好的理解和沟通能力，有良好的归纳和总结能力；
4.熟练使用bug管理工具和用例管理工具；
5.具有较好的文档编写能力；
6.熟悉adb以及monkey测试
7.了解Loadrunner自动化测试工具或者安卓自动化测试工具MonkeyRunner，会用python编写测试脚本者优先；
8.有智能家居产品测试或者机器人产品测试者优先。</t>
  </si>
  <si>
    <t>Java开发工程师(中高级）</t>
  </si>
  <si>
    <t>广州市联融互联网金融信息服务有限公司</t>
  </si>
  <si>
    <t>五险一金 专业培训 绩效奖金 员工旅游 弹性工作 餐饮补贴</t>
  </si>
  <si>
    <t xml:space="preserve">薪资高、福利好！  主要工作： 负责公司旗下运营平台的开发及维护。  技能要求： 1、计算机专业，大学本科学历以上，毕业后二年以上开发经验。 2、熟悉Java核心知识、socket通讯机制、网络原理、多线程原理、数据库原理，NIO机制； 3、熟练使用J2EE开发，熟悉Servlet，jsp技术及其原理。 4、熟悉主流的开源框架，如struts2.x， mybatis，spring,并了解其原理。 5：熟悉一些开源的中间件的开发及部署，熟悉tomcat，redis，memcached，nginx， fastdfs等部署及调优 6、精通web前端技术，熟练使用html/javascript/css ，熟精通使用jQuery，easyui，bootstrap等框架技术，能独立完成前后端程序的开发。 7、熟悉 Http、TCP/IP 协议，会通过协议层调试数据交互问题。 8、熟练掌握 SQL 语句，熟练使用 MySQL 数据库，懂SQL优化。 9、熟悉 Linux/Nginx 及其管理命令。 10、英文四级水平以上，要能阅读英文技术文档， </t>
  </si>
  <si>
    <t>诺爱保险代理有限公司</t>
  </si>
  <si>
    <t>保险 互联网/电子商务</t>
  </si>
  <si>
    <t>职位描述： 1、根据项目具体要求，承担开发任务，按计划完成任务目标； 2、配合项目主管完成软件系统及模块的需求调研与需求分析、软件设计工作； 3、负责完成软件系统及模块的编码； 4、负责编制与项目相关的技术文档； 5、完成公司领导安排的其他工作。   岗位要求： 1、本科或以上学历，计算机专业； 2、3年以上java项目工作经验，至少有1个中小型项目开发或设计经验； 3、熟练java技术，掌握HTML、CSS、JSON、JQuery 、DOM 、ajax、spring、Hibernate、XML， 4、熟悉Ｂ/Ｓ架构； 熟悉Oracle数据库； 5、 熟悉各种Java应用服务器的使用； 6、 具独立完成项目分析、编码、测试的能力，有较强的逻辑思维能力。  诺爱能给您： - 不低于同行业标准的薪资 - 全新的视野和界面，突破自我的新可能 - 由你开创、由你定义，不设限、不封顶的事业发展空间 - 开放、激情、鼓励创新和学习的氛围 - 简单、平等、强调协作的工作方式 - 完善、舒适且有爱的福利和办公环境  在此之外，你想要的，你想带给我们的，请亲自来告诉我们。</t>
  </si>
  <si>
    <t>Android应用开发工程师/移动应用开发工程师</t>
  </si>
  <si>
    <t>丰度电气（上海）有限公司</t>
  </si>
  <si>
    <t>广州瑞利联科信息技术有限公司</t>
  </si>
  <si>
    <t>免费班车 餐饮补贴 专业培训</t>
  </si>
  <si>
    <t xml:space="preserve"> 岗位职责： 1、参与激活系统、消息中间件的日常运维、故障排查工作； 2、参与激活系统、消息中间件的新需求开发、配置工作； 3、协助客户积极处理投诉问题； 4、参与完成需求的实施上线工作。 任职要求： 1、国家正规院校，计算机相关专业专科以上学历或者应届毕业生； 2、熟悉C/C++/Python至少一种, 一年以上编程经验； 3、有一定数据库基础,熟悉Oracle，能够熟练进行编程； 4、熟悉或了解shell，能够进行编程； 5、熟悉软件技术文档的编写，具备良好的文档编制习惯和代码书写规范； 6、具有强烈的工作责任心、有良好的沟通能力和团队合作精神、承压能力； 7、具有客户现场系统维护经验，具备良好的沟通能力； </t>
  </si>
  <si>
    <t>1. 负责Android平台的移动应用程序开发与产品维护； 2. 按项目要求，独立完成软件设计文档、编码实现和单元测试； 3. 移动平台新技术研究、功能扩展，现有开发方法的改进； 4. 根据公司项目的需求，快速掌握新的技能，承担其它软件开发任务。 任职资格 1. 1年以上Android产品研发经验，能够独立完成开发并上架； 2. 有扎实的Objective-C/C/C++或java语言基础； 3. 精通HTML、CSS和JavaScript等技术，熟悉HTML5+CSS3等新功能 4. 深入了解Java设计模式、Android系统框架和SDK等；。 5. 有较强的优化和重构程序的能力，提高APP的用户体验和运行效率。 6. 有较好的独立工作能力和团队协作精神，有较好的沟通表达能力； 7. 工作认真负责，善于学习，热衷接受和掌握新技术，能够承受一定的工作压力。</t>
  </si>
  <si>
    <t>任职要求： 有前端React经验优先。</t>
  </si>
  <si>
    <t>Java现场工程师</t>
  </si>
  <si>
    <t>珠海经济特区伟思有限公司</t>
  </si>
  <si>
    <t>五险一金 员工旅游 交通补贴 餐饮补贴 专业培训 绩效奖金 年终奖金 定期体检 周末双休 节日福利</t>
  </si>
  <si>
    <t xml:space="preserve">职责描述： 1、跟进项目的需求，完成系统部署环境设计; 2、系统上线安装，并协助完成系统初验、终验等技术工作; 3、接收监控告警，快速故障定位，以及排障工作，并解决系统开发、运行中出现的各种问题; 4、及时反馈相关的系统问题，并且完成相关的程序升级优化工作。 任职要求： 1、熟悉Linux系统，能够在Linux环境下，安装软件，系统调试，网络抓包分析，分析系统日志等; 2、掌握Java程序开发，熟悉web开发、缓存，分布式架构、消息中间件等核心技术，熟练使用主流开源框架，理解原理和机制; 3、熟悉Java虚拟机，对Java应用的部署及系统优化有一定的经验; 4、熟悉发布管理流程，熟悉Docker容器优先，具备监控告警故障定位以及排障，具备问题分析和快速处理能力; 5、较强动手能力，能够对应用进行部署，能做简单调试工作，了解进程通信逻辑等接口测试方式。 </t>
  </si>
  <si>
    <t>Python开发/深度学习</t>
  </si>
  <si>
    <t>岗位职责： 1、参与公司深度学习项目的开发等工作（主要是把已有方案的应用到商业场景中，而非从头研发） 2、维护兼开发 各种Python爬虫  任职要求： 1、精通python语言开发，1年以上Python开发经验 2、熟悉常用关系数据库和非关系型数据库 3、同时欢迎有R语言，.Net,Java经验工程师加入，技术栈越宽越好。  关于公司： 公司成立于2005年，现有120余名员工，其中软件团队30余人，公司有浓郁的创新气氛，业务发展稳健，流程正规，唯才是举，欢迎有志之士的加入。  地址：普陀区云岭东路609号汇银铭尊1号楼6层605室 (近2号线威宁路站、13号线真北路站；附近公交74路、74路B线、551路、莘北专线、202路、44路、766路、长征2路、739路等)</t>
  </si>
  <si>
    <t>web前端</t>
  </si>
  <si>
    <t>深圳市凹凸微科科技有限公司</t>
  </si>
  <si>
    <t>广州悦策网络科技有限公司</t>
  </si>
  <si>
    <t>五险一金 周末双休 定期体检 员工旅游 专业培训 通讯补贴</t>
  </si>
  <si>
    <t xml:space="preserve">工作职责： 1、负责公司产品的前端开发、页面架构设计，与后台工程师协作完成数据交互，动态信息展现； 2、负责产品的交互效果开发，并能使用JS封装良好的前端交互组件，提高团队协作效率； 3、不断检验并优化网站前端页面性能，提高页面访问效率； 4、研究和探索创新的开发思路和最新的前端技术； 5、能够独立完成PC/移动前端开发和优化迭代。  岗位要求： 1、计算机、信息技术、软件工程相关专业优先； 2、精通Web前端技术和框架，包括但不限于HTML5、CSS3、JS框架，能够解决各种浏览器兼容性问题； 3、注重代码规范，语义化编码，结构清晰，效能高；熟悉SEO结构规范； 4、熟悉移动端页面开发，交互效果实现；熟悉手机端各种浏览器特性及开发规范； 5、至少了解/熟悉一种（Node.js/Python/.Net/Php/Java等）后端编程语言； 6、熟练掌握ES5、ES6等语言标准，驾驭Javascript异步编程; 7、熟悉webpack、git等工具链，对于开发流程自动化有实际应用经验； 8、熟悉常见的MV*框架，如Vue.js； 9、熟悉主流前端UI框架，会使用 element/cube-ui/antd 等至少一种； 10、重视团队协作，愿意探寻和改进目前还不成熟的前端开发流程，了解各种常用工具如：gulp/grunt； git 等； 11、热爱前端技术，个性乐观开朗，逻辑性强，善于和各种背景的人沟通合作； 12、有 ECharts 项目经验优先。  </t>
  </si>
  <si>
    <t>定期体检 五险 商业保险 员工旅游 交通补贴 年终奖金</t>
  </si>
  <si>
    <t>岗位职责：  1、参与项目前期设计以及具体实施方案的制定； 2、测试驱动开发，参与测试方案的设计； 3、提供高质量的Java代码交付以及相关的自动化测试用例交付； 4.使用CI工具对代码进行持续维护，保持项目的持续交付环境。  岗位需求： 1、积极乐观的性格； 2、良好的沟通能力，会粤语更好； 3、熟练使用主流框架，例如Spring Boot, MyBatis等； 4、熟练使用MySQL并对数据库设计有一定理解； 5、熟练使用Maven, Git等版本管理工具； 6、对敏捷开发模式有一定理解，有实际敏捷开发经验更好； 7、有自动化测试经验将会是加分项； 8、有5年工作以上的、有在大公司工作经验者优先考虑。</t>
  </si>
  <si>
    <t>高伟达软件股份有限公司</t>
  </si>
  <si>
    <t>Cocos2d-x开发工程师</t>
  </si>
  <si>
    <t>上海艾艺信息技术有限公司</t>
  </si>
  <si>
    <t>五险一金 年终奖金 弹性工作 专业培训 出国机会</t>
  </si>
  <si>
    <t>【岗位职责】 1、使用Egret或者CocosCreator进行项目相关功能模块任务的开发； 2、根据项目需求，进行游戏程序设计及开发工作； 3、与服务器后端工程师沟通设计网络通信协议等； 4、与项目组策划、美术人员共同讨论开发需求及设计游戏实现细节，保证产品质量和进度。  【任职要求】 1. 逻辑思维缜密，有扎实的算法、数据结构基本功； 2. 有较强的学习能力，能够独立解决问题； 3. 有开放的心态，能够较快地适应各种变化； 4. 熟悉Egret、CocosCreator,至少开发过一款游戏； 5. 熟悉 JavaScript/TypeScript语言，良好的OOP编程思想； 6. 有良好的代码书写、注释和单元测试习惯，熟练运用多种软件设计模式； 7. 有上架iOS/Android/HTML5产品者优先； 8. 对游戏资源优化、内存及性能优化、代码混淆有一定的研究 。  有cocos creator研发经验者优先</t>
  </si>
  <si>
    <t>Python编程老师</t>
  </si>
  <si>
    <t>岗位职责： 1.  担任主讲老师，为10-16岁儿童提供在线或线下Python编程语言授课。 2.  负责与学员进行沟通交流，全面了解学员需求，解答学员的疑惑。 3.  参与开发和优化课程设计。 4.  参与对内及对外的师资培训。  任职要求： 1.  教育技术专业、计算机、理工科相关专业，本科及以上学历。 2.  熟悉Python语言，或有相关项目开发经验。 3． 熟悉儿童教育方法，有少儿教育经验者优先。 4.  具有良好的沟通和口头表达能力。 5.  热爱少儿教育，喜欢和孩子互动，具有爱心和责任心。 6.  具有较强的学习能力。 7.  拥有教师资格证者优先。</t>
  </si>
  <si>
    <t>北京中经惠众科技有限公司</t>
  </si>
  <si>
    <t>五险一金 带薪年假 零食下午茶 员工旅游</t>
  </si>
  <si>
    <t>岗位职责： 1、负责数据分析类PC产品开发及维护工作 2、负责前端数据分析可视化项目开发及维护工作 3、使用JS编写封装良好的前端交互组件，维护及优化前端页面展示性能； 4、研究和探索创新的前端开发思路； 5、 良好的沟通能力，较强的责任心  任职要求： - 熟悉HTML5、CSS3、JavaScript等基础技术，熟悉W3C标准及规范，有良好性能优化意识 - 精通Angular2以上最好是 Angular6，JQuery、React等开发框架， 熟悉常用数据结构和算法，熟悉JAVA优先 - 掌握SVG、Canvas、D3.JS、WEBGL、Highcharts 等绘图技术 - 具备独立开发前端商用软件项目能力 - 对Web技术有浓厚兴趣，了解行业热门技术特点，有不断提升自己的学习意识，逻辑思维能力强 - 良好的沟通能力和团队协作精神，严谨、踏实的工作态度与高质量意识，良好的抗压能力</t>
  </si>
  <si>
    <t>北京科迈网通讯技术有限公司</t>
  </si>
  <si>
    <t>五险一金 定期体检 餐饮补贴</t>
  </si>
  <si>
    <t xml:space="preserve">岗位职责 1、独立完成新ITSM系统原有模块改造及新模块的设计、编码、测试，并书写相关文档；独立完成新ITSM的部署实施工作； 2、独立完成老ITSM及招录系统运维及维护性开发工作； 3、独立完成外部项目的开发、维护性开发及现场支持等工作； 4、能完成新研发项目的技术路线选择、技术方案编写、系统演示等工作； 5、配合项目经理完成需求调研、需求分析等工作。 人员要求 1、精通Java语言，有OA及工作流引擎开发经验优先； 2、精通jsp开发，熟悉Tomcat、Apache、nginx等中间件及Web服务器； 3、熟悉J2EE体系结构，做过ssh等主流MVC框架开发； 4、熟悉XML、html、JavaScript(JQuery)、Ajax、CSS等WEB开发技术； 5、熟悉Oracle、Mysql、SQLServer等数据库，有较好的数据库开发能力； 6、熟悉Linux系统下的基本操作； 7、熟悉软件需求分析，对软件架构设计有基本的了解，对软件工程有基本的了解； 8、有较强的文档编写能力和良好的编程习惯； 9、工作认真负责，具有强烈的敬业精神，良好的沟通能力和团队协作精神。 </t>
  </si>
  <si>
    <t>高级前端开发</t>
  </si>
  <si>
    <t>深圳盈创科技服务有限公司</t>
  </si>
  <si>
    <t>计算机或相关专业本科或以上学历，三年以上互联网大公司web前端工作经验； -具备丰富的web前端架构经验，精通各种前端技术，对大型互联网产品架构设计有实际经验； -深入理解web标准，精通HTML5/css3/lessss/Hybrid app/webapp等开发技术，能在各类终端中高度还原视觉和交互动画，能够处理各种浏览器兼容问题； -精通javascript面向对象编程方法，了解jquery\bootstrap\angular\react\vue等类库，精通掌握一种以上，具有良好的代码风格、结构设计与程序架构； -至少了解一种服务器编程语言，如java、php等； -有nodejs开发经验，前端工程化经验，移动端开发经验，对前端开发工作富有激情，能积极学习业界新技术并运用推广； -个性乐观开朗，积极主动，具备良好的分析解决问题能力，责任感强，有较强的逻辑思维能力、沟通能力和抗压能力。</t>
  </si>
  <si>
    <t>康码（上海）生物科技有限公司</t>
  </si>
  <si>
    <t>制药/生物工程 医疗设备/器械</t>
  </si>
  <si>
    <t>五险一金 交通补贴 年终奖金 弹性工作 出国机会 绩效奖金</t>
  </si>
  <si>
    <t>工作职责： 1、负责对公司电商网站和蛋白质定制化平台的开发；   岗位要求： 1.熟练掌握Python语言，熟悉Pandas、Numpy等常用工具包； 2.两年以上的pycharm开发经验； 3.熟练使用至少一种JS框架，例如Reactjs、Angular、Vue等，掌握其原理，能独立开发常用组件,熟悉mysql数据库； 4.熟悉大规模分布式计算、数据处理，有研究或实际应用经验者优先； 5.熟练掌握常见的机器学习算法，包括：逻辑回归、SVM、决策树、GBDT、贝叶斯、深度学习网络； 6.热爱软件研发工作，拥有激情，敢于突破；    Main duty: 1、Be responsible for the development of the company’s e-commerce website and protein customization platform.   Job Requirements: 1、Be proficient in Python language,familiar with Pandas,Numpy and other commonly used toolkits; 2、More than two years experience in pycharm development; 3、Be proficient in using at least one JS framework,such as Reactjs,Angular ,Vue,etc.,master its principles,can independently develop common components,familiar with MySQL database; 4、Be familiar with large-scale distributed computing,data processing,experience in research or practical application is preferred; 5、Good command of common machine learning algorithms,including:logical regression,SVM,decision tree,GBDT,Bayesian,in-depth learning network; 6、Passion for software research and development,passion and dare to break through.</t>
  </si>
  <si>
    <t>Java开发工程师（管理系统）</t>
  </si>
  <si>
    <t>深圳市元征科技股份有限公司</t>
  </si>
  <si>
    <t>深圳市普铭智能技术有限公司</t>
  </si>
  <si>
    <t>五险一金 补充医疗保险 定期体检 免费班车 员工旅游 弹性工作 绩效奖金 餐饮补贴 年终奖金</t>
  </si>
  <si>
    <t xml:space="preserve">岗位职责： 1、OA系统功能模块修改与维护； 2、OA新功能模块开发与维护； 3、OA与其他系统的集成开发与维护； 4、其他管理系统的开发与维护 5、编写功能模块开发说明文档并维护； 任职要求： </t>
  </si>
  <si>
    <t>云舟生物科技（广州）有限公司</t>
  </si>
  <si>
    <t>1.计算机相关专业，本科及以上学历，3-5年及以上Web前端开发经验； 2.精通html5、css3、JavaScript等新功能，熟悉页面架构和布局、模块分离设计经验，掌握PC、Android、OS不同平台的html5页面的适配； 3.理解并掌握JavaScript语言核心技术DOM、BOM、Ajax、JSON等，对javascript框架应用有一定的经验，熟悉响应式网页设计。,熟悉Bootstrap和elementUI框架； 4.能够熟练运用JQuery和MVVM框架,能熟练使用一种JQuery相关的UI框架,如Bootstrap。能熟练使用使用vue.JS和elementUI框架优先 5.熟悉H5新增api，有过websocket开发经验，了解websocket协议。 6.有过高德地图api调用开发经验。 7.熟悉HTTP协议，对浏览器机制和技术底层原理有一定了解，熟悉浏览器兼容性处理，掌握常规调试技术； 8.熟悉JSON等跨平台数据格式，熟练掌握前后端数据接口对接与数据渲染。 9.能够快速上手基于jquery+bootstrap和vue+elementUi项目维护和开发，并保证良好的页面兼容性 10.能熟练使用前端工具链，NodeJS/NPM/WebPack等； 11.对网络通信协议和HTTP协议有一定了解； 12.善于与他人沟通、合作，具有团队精神，良好的自学能力、严密的思维能力，反应敏捷，应变力强，责任心强；  （注意：在投递简历之前请慎重阅读职位描述）</t>
  </si>
  <si>
    <t xml:space="preserve">岗位职责： 1、参与需求分析，产品设计，功能开发； 2、负责系统平台的日常维护； 3、与团队技术交流，共同进步； 4、承担 Web 后端的技术工作，开发和维护网站，主要编程语言是 Python。  任职要求： 1、有扎实的编程功底，一年以上 Python 开发经验； 2、熟悉 MVC 架构，精通 Django 或者其他 Python Web 开发框架者优先； 3、具备数据库设计能力，精通掌握 MySQL 者优先； 4、熟悉 Linux 操作系统，熟悉使用 Git, GitLab 等工具； 5、有大型网络服务开发经验者优先； 6、具备良好的编码习惯及开发文档书写习惯； 7、具有优秀的团队合作和沟通协作能力，善于学习，乐于分享，能承受较大工作压力； 8、 有一定的 Web 前端技能，了解或熟悉 HTML、CSS、JavaScript；  公司福利： 为员工办理社保、医保等5种保险以及住房公积金； 餐费补贴 指定线路的上班班车； 公司定期举行各类员工活动等。 </t>
  </si>
  <si>
    <t>广州数智网络科技有限公司</t>
  </si>
  <si>
    <t>五险一金 周末双休 员工旅游 节日福利</t>
  </si>
  <si>
    <t xml:space="preserve">1、有3年以上前端工作经验，熟悉 JS 开发，有UI设计经验； 2、熟悉Web前端技术,熟悉面向对象设计; 3、计算机软件专业、掌据HTML5的App前端混合开发经验。 4、熟悉掌握vue.js前端框架，熟练掌握HTML5\CSS\H5\javascript等基础web语言； 5、较深的认识和了解JQuery/Vue/Boostraps等一种或者多种框架； 6、熟悉Echrats、3D可视化组件优先 7、具备丰富的Mobile Web开发经验、熟悉iOS/Android平台下HTML5的差异性； 8、掌握各种浏览器的兼容性问题解决方案等优先，熟悉对安卓和ios的内嵌浏览器的安全性解决方案； 9、对于手机端的资源优化有一定经验优先，能用gullp或者fis等相关前端工具自动构建优化css和js； 10、有前端开发经验，有美感，擅长UI\UE设计。 11、能读懂JAVA语言并了解jsp语法，精通Web Service/json等常用数据接口和格式； 12、熟悉PS工具，如photoshop,CAD等优先。 13、与团队中的成员进行良好的沟通，有团队合作精神 </t>
  </si>
  <si>
    <t>深圳市火乐科技发展有限公司</t>
  </si>
  <si>
    <t xml:space="preserve">职位描述： 1、根据项目要求，完成公司新项目后端的接口定义和开发； 2、维护公司原项目的迭代开发； 3、负责开发过程中疑难问题的解决和新技术的预研究； 4、按照要求编写合格的文档与代码； 5、编写技术文档和拥护文档。  岗位要求： 1、熟悉Linux平台环境的开发，掌握Linux常用命令； 2、熟悉Python编程，有较丰富的编程经验； 3、了解Web端开发流程，熟悉Flask、html5、css3等技术； 4、了解基础数据库技术，如MySQL、MongoDB 5、了解开源项目Django、Tornado、Celery、Sqlalchemy、Scrapy 6、一年及以上工作年限，有一定的项目经验； </t>
  </si>
  <si>
    <t>深圳旅通软件科技有限公司</t>
  </si>
  <si>
    <t>专业培训 加班补贴 交通补贴 带薪年假 全勤奖 节日福利 周末双休</t>
  </si>
  <si>
    <t>岗位职责：
1、负责开发公司的旅游ERP系统所需后台服务；
2、持续进行系统跟踪、调优、升级；
3、与前端工程师合作，开发交流、性能、安全性良好的移动端产品；
4、负责后台开发和维护工作，系统整体的规划、组织及设计管理工作。
任职要求：
1、计算机相关专业，本科及以上学历，具有扎实的计算机基础理论知识；
2、精通JAVA语言，2年以上实际的JAVA开发经验
3、熟悉J2EE开发，熟悉Struts2 Spring hibernate 等开发框架，并有实际的项目经验；
4、熟悉JSP、HTML5、JQuery等页面开发技术及组件
5、有实际的MYSQL或ORACLE数据库编程经验，有SQL优化基础
6、有旅游行业软件经验优先</t>
  </si>
  <si>
    <t>五险一金 员工旅游 交通补贴 专业培训 绩效奖金 年终奖金 股票期权 定期体检</t>
  </si>
  <si>
    <t>上海高恩信息科技有限公司</t>
  </si>
  <si>
    <t>岗位职责： 1、负责web项目和h5项目的前端开发工作，与服务端工程师和客户端工程师联调完成产品经理的项目需求，保证项目的正常运行。 2、持续优化前端性能和提高用户体验  岗位要求： 1、专科及以上学历，2年以上相关工作经验； 2、精通HTML、JavaScript、Ajax、CSS等Web开发技术； 3、熟悉vue，react，webpack，es等前端技术，了解工作原理； 4、熟悉HTTP协议，了解TCP/IP的基本工作原理； 5、熟悉常用WEB开发调试工具，有互联网工作经验者优先；  工作地点：南山后海</t>
  </si>
  <si>
    <t>五险一金 员工旅游 年终奖金 专业培训 免费班车</t>
  </si>
  <si>
    <t>1、本科及以上学历，计算机、通信、电子或相关专业，毕业一年以上； 2、1年及以上Python开发经验，有使用Python开发过大型系统经验者优先；； 3、熟悉Pyhton的WEB框架Tornado、Django、Scrapy等； 4、熟悉分布式系统相关原理，并对分布式系统架构设计有独特的见解等； 5、熟悉多线程、多进程、socket编程。</t>
  </si>
  <si>
    <t>千麦实业（上海）有限公司</t>
  </si>
  <si>
    <t>五险一金 员工旅游 定期体检 年底双薪 节日福利</t>
  </si>
  <si>
    <t>基本职责： 1、针对业务需求使用Python针对Odoo系统二次开发； 2、实现Odoo和其他系统的接口； 3、以Odoo作为平台开发前端网站； 4、针对公司内部不同岗位进行操作培训； 5、系统优化。  岗位要求： 1、3年以上Python/Odoo开发经验，精通Python编程，掌握Python的高效写法； 2、熟悉Odoo框架，了解Odoo使用的基本Python库，能熟练的对Odoo (OpenERP)进行二次开发的优先考虑； 3、熟悉JavaScript，熟悉Linux操作系统，熟练掌握Shell脚本语言；熟悉使用git等代码管理工具； 4、熟悉PostgreSQL数据库，能熟练编写sql语句； 5、有HTML 5, CSS 3前端开发经验者优先； 6、具备大规模高并发访问的服务集群架构设计和开发经验者优先；</t>
  </si>
  <si>
    <t>广东瀚邦药业有限公司</t>
  </si>
  <si>
    <t>五险 绩效奖金 员工旅游 年终奖金 节日福利 周末双休</t>
  </si>
  <si>
    <t xml:space="preserve">【岗位职责】 1、负责公司项目微信小程序开发 2、负责公司项目核心代码编写 3、针对业务场景的应用要求，不断优化系统设计和前台表现，提升系统效能和安全性； 4、负责公司项目的前端、后端程序的编写 5、完成领导安排的其它相关工作  【任职要求】 1、3年以上的PHP开发经验，熟悉PHP开发微信小程序，并有独立开发经验； 2.了解HTML5、CSS3、JAVASCRIPT等前端代码； 3.具有MySQL索引优化、查询优化和存储优化经验； 4.具有良好的PHP基础，熟悉ThinkPHP开源框架； 5.熟悉微信开发优先； 6.有电商平台开发经验者优先，熟悉linux服务器操作的优先；  周末双休 </t>
  </si>
  <si>
    <t>深圳市耐尔金科技有限公司</t>
  </si>
  <si>
    <t>员工旅游 带薪年假 节日福利 年终奖金</t>
  </si>
  <si>
    <t>岗位职责： 1、与平面设计协作，完成官网页面前后端代码编写，并持续优化（网站安全、使用体验和页面响应速度）。 2、OSS服务器配置和维护，云端图片处理和视频转码等。 3、移动端官方网站的设计和开发。 4、微信公众平台接口设计、开发和维护、数据分析和管理等。 5、熟悉SEO优化，快速有效提升网站在各搜索引擎的排名。  任职要求： 1、一年以上PHP开发经验；全日制大专及以上学历，计算机科学与技术、计算机软件和软件工程专业毕业。 2、掌握PHP等后端开发语言, 熟练应用PHP+MySQL进行编程开发，熟悉memcached或其他缓存机制、函数编写等，熟练掌握jQuery等常见JS库的使用。 3、具有一定的前端开发经验，掌握DIV+CSS的页面响应式设计、布局，有丰富的浏览器兼容性（移动端和PC端）调试和处理经验。 4、熟悉OSS服务器的配置和维护，有云端图片处理和视频转码等经验者优先。 5、熟悉微信API开放接口，有微信公众平台开发经验者优先。 6、有责任心、敬业，有良好的沟通意识和团队合作精神，学习能力强。  岗位薪资：具体面议；有相关经验优先。 工作时间：大小周工作制：09:00-18:00（我们不提倡加班，追求高效办公） 福利待遇： 1、享有带薪年假、国家法定假期、重大节日节礼等； 2、购买社保五险，享有全勤奖、年终奖； 3、提供员工活动经费，部门自由组织活动； 4、定期下午茶：糕点、水果、披萨、炸鸡等； 5、旅游活动、不定期聚餐或娱乐活动等； 6、互相尊重、和谐信任的工作环境。 位置优越：地铁五号线-五和地铁站B出口 即到（地铁就在公司门口）。  工作地点：深圳市龙岗区坂田五和大道(南)118号和成世纪中心1401室。</t>
  </si>
  <si>
    <t xml:space="preserve"> 工作职责: 1、完成功能模块的需求调研、概要设计、详细设计、代码编写、单元测试、系统联调和集成测试； 2、核心代码与组件编写，共享重用代码库开发； 3、解决开发中所遇到的技术难题，并能给与同事技术指导； 4、学习和研究新技术以满足产品的需求，根据开发过程中的体验对产品提出改进建议。  任职资格: 1、专科及以上学历，计算机相关专业，具备五年及以上工作经验； 2、熟练掌握Java编程语言； 3、熟练掌握Mybatis、spring MVC、spring cloud等开源框架； 4、精通Mysql数据库应用技术。 5、优秀的沟通协调能力，善于协调资源推动项目进展； 6、思路清晰，有较强的理解能力和逻辑思维能力，对产品有敏锐的判别力联系方式 </t>
  </si>
  <si>
    <t>深圳金蝶账无忧网络科技有限公司</t>
  </si>
  <si>
    <t>Java开发（spring boot）</t>
  </si>
  <si>
    <t>PHP(Yii2)开发工程师</t>
  </si>
  <si>
    <t>岗位职责： 1、与交互设计师和视觉设计师协作，负责web前端开发工作，要求开发的页面具有高保真、高性能和高可靠性； 2、根据后台提供的数据接口和业务功能需求编写js和css代码； 3、负责对常用的 Javascript 效果进行封装和性能优化，更新和维护前端开发组件库； 4、对现有产品页面进行规范性优化，改善用户体验，以及各项性能的调优等。  任职要求： 1、全日制本科，计算机相关专业毕业 2、三年以上web前端开发工作经验； 3、精通HTML/XHTML、CSS、JavaScript、AJAX、JSON、XML等技术； 4、熟练掌握Jquery框架，熟悉对象化Javascript编程，能编写通用类库和应用框架； 5、工作踏实认真、仔细、责任心强，具备良好的学习能力、自我管理能力、热情、敬业； 6、有良好的团队合作能力，善于沟通，工作自主驱动, 具备良好的问题定位分析能力，有Html5开发经验者优先。</t>
  </si>
  <si>
    <t>1. 一年以上Java或java web开发经验； 2. 熟练使用Java后台技术，熟悉activiti流程开发者优先； 3. 熟练使用HTML、HTML5、CSS、JS等前端技术； 4. 熟练使用SQL语言； 5. 熟悉Spring boot、SSH等Web框架； 6. 有较强的学习能力；</t>
  </si>
  <si>
    <t xml:space="preserve"> 1.负责公司项目的开发工作； 2.参与项目产品的方案讨论，流程图设计和架构设计； 3.负责核心模块的设计和编码  任职要求： 1.计算机相关专业大专以上学历； 2.精通PHP语言，5年以上工作经验； 3.熟悉一门PHP框架，有Yii2经验优先； 4.熟练使用jQuery、bootstrap； 5.能够利用有效工具系统地对影响性能的环节进行优化； 6.理解MySQL实现原理和机制； 7.熟悉Linux\CentOS操作系统； 8.良好的代码习惯，结构清晰、命名规范、逻辑性强、代码冗余率低； 9.有创新思想和较强的执行能力，了解用户体验，注重系统相关功能完整性； 10.有大型教育培训平台开发经验、在其中担当核心开发优先；</t>
  </si>
  <si>
    <t>JAVA开发工程师（深圳）</t>
  </si>
  <si>
    <t xml:space="preserve"> 主要工作描述：企业级客户计算机应用系统项目开发与设计 主要任职要求： －计算机相关专业本科以上学历 －熟练java语言开发，熟练掌握JDBC、HTML/JSP、XML等方面的开发技术，2年以上项目开发经验 －熟悉B/S开发工作流程，1年以上相关开发经验 －熟练掌握基于关系数据库（Oracle、SQL Server）进行应用开发的方法，1年以上相关开发经验 －精通主流的开源(SpringMVC、SpringBoot、MyBatis 、Hiberate、Struts2等)框架; －熟悉分布式、缓存、消息等机制;熟悉rabbitMQ、memcache, redis, mongodb等主流中间件; －有一定的linux基础,能够熟练使用linux常用命令; －具备良好的数据库设计能力,熟悉Visio、UML、powerdesigner等设计工具 －熟练掌握常见操作系统的安装使用 －具备较强文档写作能力 －具有较好的沟通能力、责任心强、学习能力强 </t>
  </si>
  <si>
    <t>五险一金 补充医疗保险 补充公积金 餐饮补贴 年终奖金 定期体检 交通补贴 绩效奖金</t>
  </si>
  <si>
    <t>1.对产品功能的开发、架构和相关代码重构; 2.核心功能的架构与代码模板编写，开发与维护系统公用核心模块； 3.参与技术难题攻关，持续提升核心系统在弱网络、高并发场景下的服务能力； 4.参与公司产品项目的框架设计,根据业务需求，系统现状进行公司产品项目程序的性能分析和优化; 5.配合产品经理，根据各中心及部门业务需求进行需求分析，系统设计，评估工作量; 6.根据项目计划及产品发布计划合理安排工作，独立开发完成服务端核心模块的性能，稳定性，可扩展性的设计和研发; 任职要求:  1.  至少3年以上IT行业经验，有通信行业从业经验; 2.  Java的基础知识体系（OO,StreamsandFiles,Exception,GenericProgramming，Collection，Multithreading，Annotation，Networking，XML，DatabaseProgramming等）扎实，熟悉JavaScript、Ajax、XML等相关技术; 3.  熟悉J2EE体系结构，熟悉Spring、Mybatis等开源框架源码; 4.  熟悉MySQL，POSTGRESQL等数据库，熟悉MySQL分布式应用; 5.  熟练使用JQuery或AnjularJS,VUE，熟悉javascript、css等WEB前端技术; 6.  能熟练使用版本控制工具GIT; 7、对SPRINT CLOUD SPRINT BOOT 微服务有经验者优先考虑; 8.  有良好的代码书写、注释和单元测试习惯; 9.  具有一定的需求分析和设计能力; 10.具有独立思考能力，具有较强的责任心以及团队协作精神; 11.对软件项目实施各阶段有基本的了解，能够编写项目文档。</t>
  </si>
  <si>
    <t>JAVA WEB开发</t>
  </si>
  <si>
    <t>php 程序员/ 软件工程师 (职位编号：22)</t>
  </si>
  <si>
    <t>广州市海龙国际货运代理有限公司</t>
  </si>
  <si>
    <t>岗位职责： 1、负责产品业务结构的研发工作； 2、完成软件系统代码的实现，编写代码注释和开发文档； 3、参与系统架构的设计、核心代码的编写、系统性能的调优、业务需求的管理及数据挖掘和分析； 4、根据设计文档或需求说明完成代码编写，调试，测试和维护；  任职要求： 1、精通JAVA语言编程，熟练掌握SSM或SSH框架其中之一 2、熟悉面向对象思想，精通编程，调试和相关技术； 3、精通设计模式，熟悉分布式、高性能架构和开发技术，如分布式应用开发、数据分布式管理和同步等； 4、了解 (ansible, salt, puppet）等自动化运维技术，了解docker，熟练掌握shell脚本处理线上问题； 5、具备MySQL数据库服务器批量运维和管理经验； 6、熟悉Linux操作系统，熟悉Bath Shell、Perl、Python脚本语言；  7、善于学习、肯钻研、有拼劲，本科学历、有经验者优先。</t>
  </si>
  <si>
    <t>员工旅游 交通补贴 餐饮补贴 绩效奖金 年终奖金 定期体检 弹性工作 五险一金 租房补贴</t>
  </si>
  <si>
    <t>岗位职责： 1、完成软件系统代码，编写代码注释和开发文档； 2、辅助进行系统的功能定义,程序设计； 3、根据设计文档或需求说明完成代码编写，调试，测试和维护； 4、分析并解决软件开发过程中的问题； 5、协助部门经理制定测试计划，定位发现的问题； 6、配合经理完成相关任务目标。  任职条件： 1、3年以上工作经验，有PHP网站及系统开发经验（必须精通thinkphp等）； 2、精通PHP+MySQL程序设计、熟悉二次开发以及常用的js框架（jquery,Dojo,extjs等）； 3、熟悉MySQL数据库应用开发，包括MySQL的数据库配置管理、性能优化等基本操作技能； 4、熟练应用CSS+DIV，具备良好编程风格，对编程有强烈爱好,喜欢挑战创新； 5、逻辑思维能力强，性格开朗，责任心强，工作积极主动，具备强烈的进取心和良好的团队合作精神，有较强的沟通及协调能力。  为什么要加入海龙？ 一、办公环境 办公地点地处天河区CBD商业中心，交通便利，周边配套成熟，吃喝玩乐应有尽有。办公室面积600平方以上，人均面积达10个平方以上，公司内设有茶水间、活动室、读书卡座，每位同事均为独立卡座，公司对每个卡座都提供有绿化植物，办公环境温馨、舒适，还有一帮热血青年与您为伴。 二、文化氛围 我们承认，在招聘圈中普遍流行“广告狗”的说法 但是我们不得不承认 在公司，我们活成了脱缰的野狗 而这次我们决定再玩大点 将浪险和DOU逼进行到底 招兵买马，我们说了算 加入海龙你需要具备以下潜质： 首先，你得是个美拍达人。手机里需要装备美颜相机，FaceU，秒拍技术要达到大师级，不然每年两次的旅游你都不好意思出手，媚纸们会不会打死你~~ 另外，你得有一颗吃货的心。毕竟每个月的生日会、茶会、早餐、午餐、部门聚餐，还有公司聚会准备的各种美食，这些还需要有人来消灭，冷不丁那些部门经理还要任性一把，中晚餐还要拉你加个餐。对了，你每个月还有50块的零食水果任务要完成； 也许，你还要有一定的心理素质。每周四的茶会大家玩的很疯狂，各种无节CAO、无底线的游戏与活动，不光考验人的智商与情商，还要各种卖萌求生存，心理压力好大； 当然，你还要是一个合群的人。不然，每个星期的羽毛球、篮球运动都没人跟我们一起愉快玩耍； 除此之外，你还不能怕黑。部门经理会把你关进小黑屋进行补习，加强你的业务知识与产品专业知识； 最主要一点，你在公司不能沉默，有什么好的想法或意见，你要敢讲敢言，在我们公司崇尚言论自由，这是老板唯一默许过的潜规则； 哦，对了，我们公司福利还蛮多，下面给你数数： 购买五险一金、放假与国家同步（作息规律）、享受婚丧产假、享受年假、享受租房补贴、享受交通补贴、享受话费补贴、新员工入职可预支2000元薪金、提供任何你想学习的专业书籍、提供长达2个月的一对一辅导培训（帮助成长）、提供保姆级的护卫给你最温馨的办公环境…………福利太多，无法一一列举，您还是自己来体验吧！ 在这个起床需要毅力和勇气的年代，最关心的当然还是上班方便程度了。这点就更不用担心了，我们这CBD甲级大楼，条条大路通海龙，哪路车都能载你。</t>
  </si>
  <si>
    <t>岗位职责： 1. 负责公司产品的前端开发； 2. 负责公司所有H5项目质量； 3. 持续优化项目,根据需求实现具体功能； 4. 持续优化产品性能和用户体验。  岗位要求： 1、大专学历，具备2年以上的前端开发工作经验；； 2、有扎实的JavaScript基础； 3、熟练掌握H5，Css3，熟知MVC/MVVM原理，必须具备Vue.Js相关经验； 4、熟悉使用Webpack, Gulp等前端打包、构建工具； 5、熟悉前端后端api交互； 6、有webapp工作经验优先； 7、此职位必须要有Vue.Js的相关经验。</t>
  </si>
  <si>
    <t>JAVA架构师助理（前台）</t>
  </si>
  <si>
    <t>广州超联软件科技有限公司</t>
  </si>
  <si>
    <t>1-1.1万/月</t>
  </si>
  <si>
    <t>弹性工作 五险一金 年终奖金 绩效奖金 股票期权 定期体检 团队活动 公园在门口 伙伴关系</t>
  </si>
  <si>
    <t>岗位职责： 1、负责WEB前端页面的开发和实现； 2、负责实现PC和移动端页面各类交互效果、动画和特效； 3、电商产品前端界面的优化； 4、与后台开发人员相互配合完成项目。  岗位要求： 1、本科或以上学历，具有2年或以上前端开发经验； 2、能够把握业务需求进行开发； 3、熟练掌握HTML5，CSS3，JavaScript， 熟悉ES6; 4、掌握Vue或Vue-cli, JQuery, Bootstrap; 5、熟悉weex框架优先; 6、熟悉前端代码构建，对webpack或gulp等的工具和框架有实战经验； 7、熟悉面向对象开发思想，对前端的代码质量有一定的封装和维护能力；有前端调优能力； 8、严于律己，有执行力，能够按时完成安排的任务； 9、善于和团队合作伙伴进行沟通，发现问题，解决问题。</t>
  </si>
  <si>
    <t>广东中农一粮农业股份有限公司</t>
  </si>
  <si>
    <t>五险一金 周末双休 绩效奖金 提成 季度奖金</t>
  </si>
  <si>
    <t>1． 负责PHP系统的架构搭建，根据产品要求完成项目核心功能开发和功能开发； 2． 完成系统架构设计、数据库结构设计、业务逻辑抽象、组件封装等编码工作； 3． 负责解决、攻克项目中的遇到的技术难点和瓶颈； 4． 在开发过程中善于发现存在的问题，解决问题； 5． 完成开发项目的工作量化，模块化，任务分配 6． 处理日常发现的问题，配合各部门需求完成系统流程优化工作； 7． 根据需求协调接入第三方SDK，如：登陆，支付，推送，统计，消息，活动，运营等 8． 熟悉设计，开发，测试，运维的流程，并能通过项目管理的方法，提高团队的效率和产品质量 9.   负责公司内部软件系统的开发与维护，确保所负责的系统稳定运行； 10.  完成上级领导交代的其他任务。   任职要求： 1.  3-4年以上电商实战项目经验，TP优先； 2.  规范书写API接口与对接接口； 3.  熟悉LAMP，熟悉采用shell命令； 4.  熟悉HTML、DIV+CSS、JS、JQ、AJAX等开发经验；  5.  逻辑思维能力强，做事有条理，具备较强的分析问题。</t>
  </si>
  <si>
    <t>上海步骆信息技术有限公司</t>
  </si>
  <si>
    <t>五险一金 带薪年假 交通补贴 节日福利 全勤奖 绩效奖金</t>
  </si>
  <si>
    <t>岗位职责： 1、根据视觉效果图制作HTML静态页面； 2、参与网站架构开发，负责页面前端架构设计、实现； 3、对完成的页面进行维护和对网站前端性能做相应的优化； 4、前端样式和脚本的模块设计及优化； 5、PC端、手机端的基于JavaScript的应用和项目开发； 6、配合后台开发人员完成项目。 技能要求： （强制要求）参加过培训机构，无实际工作经验者勿扰； 1、计算机及相关专业，3年及以上相关工作经验，至少2年前端实际工作经验； 2、精通HTML5/CSS3，JavaScript，Ajax等Web开发技术，了解各项技术的相关标准，并严格按照标准进行开发； 3、熟悉Vue.js框架，有小程序开发经验； 4、良好的沟通与表达能力，思路清晰，有强烈的责任心和创新意识，业务逻辑理解与分析能力强； 5、有iOS，Android开发经验的优先； 6、对数据结构以及后台语言PHP等有简单了解。</t>
  </si>
  <si>
    <t>岗位职责&amp;要求：  1、3年以上WEB与H5应用程序开发经验； 2、精通PHP基于windows2008/Linux/MySQL/SQLServer的Web应用开发； 3、精通THINKPHP框架； 4、有支付、大型分布式网站、API接口开发经验；熟悉微信支付、支付宝等第三方支付接口； 5、熟悉jQuery，具有AJAX、HTML、CSS、JAVASCRIPT等方面的开发经验； 6、熟悉数据库设计，熟悉mysql、mssql查询优化。  工作时间：周一至周五 08:30-12:00 14:00-18:00</t>
  </si>
  <si>
    <t>前端开发工程师 (职位编号：8)</t>
  </si>
  <si>
    <t>上海麦迈互联网科技有限公司</t>
  </si>
  <si>
    <t>岗位职责： 1、负责开发可用、高效、稳定的产品及系统服务，根据业务需求，设计并实现技术解决方案，研究互联网领域前沿成果，并应用于产品中； 2、完善并遵守团队的编码规范，编写高质量、高效率、结构清晰、易读、易维护的代码。  任职要求： 1、3年及以上的PHP开发经验，本科以上学历，优秀者大专亦可； 2、对OOP有较为深入的认识，了解linux操作系统，了解PHP相关的开源框架和项目如Thinkphp,Laravel等； 3、熟悉常用shell命令，熟悉nginx；熟悉设计模式，具备一定的架构设计能力； 4、掌握相关Web开发技术，熟悉 HTML、Javascript；熟悉mysql，掌握关系数据库理论，有NoSQL经验者优先； 5、具备良好的代码编程习惯及较强的文档编写能力，对大型网站的负载均衡和架构有经验者优先。</t>
  </si>
  <si>
    <t>职责描述：
1. 负责前端相关(Web、小程序、H5)的技术需求分析、设计和编码工作；
2. 负责前端技术选型、架构搭建、制定前端开发规范；
3. 负责公共功能、组件库核心代码开发；
4. 与设计、产品及需求人员沟通，保证产品的质量和开发进度；
5. 持续优化相关产品的质量、性能、用户体验。
任职要求：
1. 计算机以及数学相关专业，3年以上工作经验；3-5年以上专职web前端开发经验。
2. 精通javascript，html5，css3，了解ES5/6/7新特性；
3. 熟练使用JavaScript库及框架(React为主/Vue/Angular)且有实际项目使用经验；
4. 熟悉前端工程化解决方案（Webpack / Rollup.js）的使用和基本原理； 5. 熟练掌握视频流媒体相关技术，熟悉RTMP/HLS/DASH协议，熟悉－MP4/TS文件结构，了解H264/HEVC编码 6 精通浏览器兼容与调试，熟练解决主流浏览器及不同版本的兼容性问题;
7 对前端性能优化有一定的认识，有实际的性能优化经验者优先;
8 熟练使用git，能�蚨懒⒔饩隹�发中常见的问题，如代码冲突，代码回滚等；
9 具有良好的沟通、团队协作及一定的抗压能力，做事精益求精；  加分项： 1. 有PC/Flash/Android/iOS等播放器开发经验优先 2. 有大规模直播开发运维经验优先 3. 有VR/360度视频相关开发经验优先</t>
  </si>
  <si>
    <t>PHP开发工程师（8-10k+五险一金）</t>
  </si>
  <si>
    <t>天琥教育</t>
  </si>
  <si>
    <t>五险一金 绩效奖金 员工活动 员工旅游 专业培训 出国机会 年终奖金</t>
  </si>
  <si>
    <t>1.网站程序开发；
2.微信端网站程序开发、数据库搭建；
3.负责后台管理系统设计和页面搭建。
职位要求：
1.大专或以上学历，计算机或相关专业。
2.精通PHP网站开发语言；有移动端页面开发经验的优先；
3.了解HTML，CSS，Javascript，html5等前端技术；
4.熟悉ThinkPHP框架的优先； 薪酬福利： 1、底薪+绩效奖金+其他奖金+广阔的发展平台 2、入职即享五险险一金； 3、节日福利、下午茶等日常福利； 4、部门活动经费、生日福利等公司专项福利； 5、婚假、产假、带薪年假等各类法定有薪假期；  6、整洁舒适，优美温馨的办公环境、轻松和眭的氛围。</t>
  </si>
  <si>
    <t>广州深声科技有限公司</t>
  </si>
  <si>
    <t>PHP网站开发工程师</t>
  </si>
  <si>
    <t>周末双休 餐饮补贴 节日福利 年终奖金 定期体检 五险一金</t>
  </si>
  <si>
    <t>岳翰（上海）贸易有限公司</t>
  </si>
  <si>
    <t>岗位职责： 1.负责用户管理系统的开发、维护； 2.负责数据报表、可视化HTML5统计报表的开发； 3.负责公司官网的开发、维护。 岗位要求： 1.本科及以上相关计算机专业毕业，3年以上前端开发经验； 2.熟悉W3C标准与ES规范，精通HTML5、CSS3、JavaScript开发，掌握面向对象编程思想； 3.至少熟悉VueJS/AngularJS/JQuery/Bootstrap中两种前端框架； 4.深刻理解前后端分离、模块化技术，有实际商业项目开发经验并且已上线运行； 5.有良好的自学能力，独立思考能力，能够在短时间内学习并应用新技术。</t>
  </si>
  <si>
    <t>五险一金 弹性工作 带薪年假 年终奖金</t>
  </si>
  <si>
    <t>The Web Developer will mostly work in project form but also do iterative ad-hoc adjustments. The project members are both from our Online team (Web Designer, Creative Director) but also our Fulfillment team (ERP Manager) etc.  网站开发工程师的工作主要以项目形式进行，但也会包含网页的迭代更新或调整。 项目成员均来自我们的Online团队（如网页设计师，创意总监）以及我们的Fulfillment团队（ERP 经理）等。   Main responsibilities 主要职责  Support the Online team with technical development in website projects, based on WordPress.  支持Online团队在网站项目中基于WordPress的技术开发。  Example of existing web solutions that need further development:  现有的需要进一步完善的网站，例如：  www.johanjohan.com  www.breadandboxersinchina.cn  http://test.perstorp.cn (under construction) etc.  Requirements 任职要求  1. 3 years proven professional experience within PHP and MySQL. 三年以上PHP和MySQL工作经验. 2. References from WordPress solutions. 有Wordpress技术开发的相关经验 3. Experience in MySQL. MySQL经验丰富 4. Master HTML5 熟练掌握HTML5 5. Big advantage to master CSS. 掌握CSS优先考虑 6. Some experience from web integration (XML). 有网站集成项目经验 7. Supportive and service minded. 有服务意识 8. Can work independently. 有独立工作的能力 9. University education. 大学本科以上学历 10. Big advantage to master written and oral English. 英语读写和口语熟练者优先考虑</t>
  </si>
  <si>
    <t>北京中软融通科技有限公司</t>
  </si>
  <si>
    <t>0.7-2万/月</t>
  </si>
  <si>
    <t>五险一金 节日福利 每月电影票 待遇优厚 健身房</t>
  </si>
  <si>
    <t xml:space="preserve"> 任职要求</t>
  </si>
  <si>
    <t>五险一金 通讯补贴 年终奖金 私产公用补贴</t>
  </si>
  <si>
    <t xml:space="preserve">岗位职责： 1. 搭建系统开发环境，完成系统框架和核心代码的开发，负责解决开发过程中的技术问题
2. 负责Python技术的相关产品规划、需求、设计、开发、测试等研发工作
3. 研究并跟踪IT前沿技术 任职要求： 1. 大学本科或以上学历，计算机或相关专业毕业，2年以上开发经验 2. 熟悉Linux操作系统
3. 熟悉HTTP、TCP/IP等协议
4. 熟悉常用数据结构及算法 5. 精通Python，掌握爬虫技术，熟悉 pyspider框架等；熟悉Django、tornado框架 6. 熟悉MySql数据库和Redis、MongoDB等NoSQL技术 </t>
  </si>
  <si>
    <t>北京智因东方转化医学研究中心有限公司</t>
  </si>
  <si>
    <t>Python爬虫脚本专员</t>
  </si>
  <si>
    <t>深圳市邦德培训中心</t>
  </si>
  <si>
    <t>岗位职责： 1、参与并完成企业IT系统的设计、开发和测试工作。 2、完成既定项目的编码和测试工作。 3、参与IT项目的需求调研、系统分析和设计工作。 4、严格遵守公司的软件设计和编码规范。 5、参与撰写及完善IT项目需求文档及用户手册。 技能要求： 1、熟练使用Java编程语言，拥有实际项目的代码编写经验，至少2年工作经验。 2、理解常用的算法和数据结构，并能将其运用到实际开发中。 3、能够手工编写基于HTML5和CSS3的Web页面。 4、熟练使用JavaScript面向对象编程技术，理解Ajax原理，掌握基于JQuery的Ajax编程。 5、熟练使用JEasyUI或BootStrap的UI组件。 6、能够手工编写JSP页面，掌握JSTL核心标签和EL表达式的用法。 7、深入理解Struts2的原理，能够手工编写Struts2的配置文件，能够完成基于Struts2的Web项目的开发。 8、熟练使用Hibernate和Spring编程技术，能够基于SSH架构进行项目的开发。 9、掌握常用SQL的的编写，熟练使用MySQl或Oracle数据库。 10、熟练使用Tomcat服务器 11、有较强的动手能力和学习能力，有良好的编程习惯，必须能够独立完成一个功能甚至模块的开发工作。 12、有良好的个人修养，有团队协作精神。</t>
  </si>
  <si>
    <t>五险一金 节日福利, 岗位晋升 员工旅游 定期体检 专业培训 绩效奖金 弹性工作</t>
  </si>
  <si>
    <t>岗位职责： 1、负责公司爬虫系统的设计、研发与维护； 2、设计爬虫策略与算法，提升抓取效果； 3、持续优化系统，提高系统的稳定性及性能。  职位要求 1、1-3年爬虫系统相关开发经验； 2、熟悉常用数据结构及算法； 3、 熟悉HTTP协议，中文汇编（易语言）； 4、 熟悉移动设备App的网络请求抓包和分析。 5、shell脚本编程，python爬虫脚本，了解过linux命令。  加分项 1、熟悉PHP/Pythonde.js； 2、了解在线音视频播放基本原理。 其他：我们有着完善的薪资福利体系和丰富多彩的员工生活 1. 一年1-2次调薪； 2．年终奖：年底双薪； 3．娱乐旅游活动：每周羽毛球、每月市内户外游、每季度省内周边游、每年省外或国外游； 4．下午茶：公室零食饮料不限制提供，更有酸奶水果、每周一次下午茶会，各种无限制； 5．大事补贴:逢婚、育、大病等个人大事给予礼金； 6. 每月员工生日会：每月都可以吃到名品蛋糕，公司还为寿星准备礼物哦 7．节日补贴：节假日组织聚餐、各种节日礼品及现金补贴； 8．内部分享培训福利：鼓励内部或邀请外部牛人分享知识技能给予相应奖励； 9．优秀员工奖：每两月选出若干优秀员工给予奖励； 10. 文化书籍福利：买什么书你说了算，公司负责采购书本供借阅共享，提高知识技能（书籍类型不限）……</t>
  </si>
  <si>
    <t>PHP/WEB前端开发</t>
  </si>
  <si>
    <t>广州华起教育科技有限公司</t>
  </si>
  <si>
    <t>五险一金 餐饮补贴 专业培训 年终奖金 员工旅游 绩效奖金 带薪年假</t>
  </si>
  <si>
    <t>五险一金 绩效奖金 年终奖金 员工旅游 专业培训 周末双休</t>
  </si>
  <si>
    <t>1.负责学校各网站和CRM系统代码的优化和维护，保证网站的运行效率； 2.负责编写实现各项功能的完整代码，提高用户体验； 3.负责日常系统和网站的编程开发技术工作； 4.负责网站开发前期测试，测试成功后方可上传； 5.负责各系统功能改进计划和网络安全计划的编写。   任职要求： 1. 二年以上网站系统编程经验，有独立承担项目的经验优先考虑； 2. 熟练使用PHP等主流网站编程语言及架构，能单独完成项目开发工作； 3. 熟悉DIV+CSS、HTML5、JS等前端技术，能根据设计稿前端页面重构工作； 4. 熟悉用户体验，优化网页加载速度，注重细节。</t>
  </si>
  <si>
    <t>1. 负责后端程序开发，同时，根据项目需要，也负责前端页面的开发； 2. 根据产品设计要求，进行软件设计； 3. 负责新功能的开发，和现有功能的完善； 4. 跟进运营过程发现的问题，及时解决； 5. 遵循测试驱动开发，实行交叉测试。  任职要求： 1. 好学上进，沟通能力好，具备团队精神； 2. 三年以上Java开发经验，理论扎实，熟练掌握J2EE、Spring、Hibernate、Struts； 3. 掌握HTML、CSS、JavaScript，了解Vue、Angular或React等； 4. 熟练掌握MySQL、SQL、HQL，有调优经验； 5. 具备良好的代码习惯，熟悉项目管理规范。</t>
  </si>
  <si>
    <t>深圳筑龙信息技术有限责任公司</t>
  </si>
  <si>
    <t>深圳市江益达科技股份有限公司</t>
  </si>
  <si>
    <t>五险一金 补贴 定制项目奖金 弹性工作 绩效奖金 员工旅游 上班可撸猫 团队都是90后 领导nice 股票期权</t>
  </si>
  <si>
    <t>岗位要求： 一、基本要求 （1）学历要求：计算机相关专业本科及以上； （2）工作经验要求：2年以上J2EE开发经验； （3）项目开发要求：具有3个一定规模的项目开发经验； 二、开发能力要求 （1）精通JAVA开发语言、熟练掌握Eclipse开发工具； （2）至少熟练使用一种开发框架：struts2、spring、hibernate等，熟练配置使用主流应用服务器如JBOSS、TomCat、WebLogic、WebSphere中至少一种； （3）熟练使用JavaScript,Jquery和Ajax、XML,JSON等技术； （4）熟悉相关的工作流开发经验； （5）熟悉主流数据库（MySql,Oracle， MS SQLServer等），熟练掌握SQL语言； （6）熟练存储过程、自定义函数以及数据库管理； （7）了解Web应用的性能瓶颈和调优方式；了解软件测试、软件工程、SOA、设计模式等相关知识； （8）熟悉使用相关的测试工具尤佳； （9）熟悉Linux操作系统优先； 三、综合要求 （1）具有良好的表达和交流能力，较强的沟通能力，富有进取心； （2）具熟悉软件工程，具有良好的代码编写规范和书写文档的习惯； （3）具备良好的自学能力和独立解决问题的能力，能承受一定的工作压力；</t>
  </si>
  <si>
    <t>你需要完成： 1、维护公司会员系统及内部系统； 2、对相关代码进行优化测试工作； 3、公司核心产品后台系统架构设计和实现； 4、负责项目的正常稳定运行。 5、开发组件  我们需要你 1、我们需要你3年以上实际使用PHP语言开发经验，谢绝刚从培训学校出来的，熟悉主流PHP开发框架，如MVC，这是基本的 2、我们需要你写过多个API端口，熟练端口对接，这也是基本的 3、我们需要你了解Linux/Unix基本操作，了解Apache、MySQL、PHP等软件的编译安装和最优化配置；这是基本的 4、我们需要你熟悉MYSQL等关系型数据库开发，并对数据库设计及优化有一定的了解；这是加分项，爽吗？ 5、我们需要你熟悉HTTP协议，熟练掌握XML、HTML/XHTML、CSS、Javascript、AJAX、JSON、Jquery等Web页面技术，这是大大的加分项 6、如果你有海量服务、高性能、分布式系统设计、直接来吧，我们喝喝咖啡</t>
  </si>
  <si>
    <t>PHP开发工程师 1</t>
  </si>
  <si>
    <t>深圳市合纵伟业科技有限公司</t>
  </si>
  <si>
    <t>广州尧祺信息科技有限公司</t>
  </si>
  <si>
    <t>五险一金 员工旅游 餐饮补贴 专业培训 绩效奖金 年终奖金 下午茶 生日会 节日福利</t>
  </si>
  <si>
    <t>Java开发工程师（坪山区 提供住宿）</t>
  </si>
  <si>
    <t>五险一金 员工旅游 餐饮补贴 弹性工作 定期体检 绩效奖金 年终奖金 节日福利 周末双休</t>
  </si>
  <si>
    <t xml:space="preserve">岗位职责： 1.参与内部运营系统及智能工具的开发。 2.负责维护系统的稳定及性能优化。 3.具备较强的沟通能力及自我驱动的意识。 岗位要求： 1．本科以上学历、2年以上互联网相关电商行业工作经验。 2．精通PHP开发，有良好的编程规范及程序设计思想。 3．具备MySQL索引优化、查询优化和存储设计经验。 4．熟悉thinkphp3.x、thinkphp5.x等框架的使用。 5．熟悉常用的NoSQL,如redis，mongodb等技术。 6．熟悉Linux操作，能够项目的部署和实施。 7．熟悉Git版本控制软件的使用。 8．熟悉前端开发技术，例如：html/html5/css/css3/Jquery等。 9．有数据智能等项目的开发经验，掌握Python等人工智能技术的使 用优先。 10．具备良好的代码规范，能迅速的定位问题及解决问题的能力。 11.能够承担较大工作压力，主动学习，自我驱动，有优秀的团队沟 通能力及团队协作精神，善于沟通，责任心强   </t>
  </si>
  <si>
    <t>北京瑞林萨尔科技有限公司</t>
  </si>
  <si>
    <t>1、负责电商系统及网站Web端页面开发、前端重构与技术难题攻关； 2、负责对产品页面进行性能优化，实现极速加载； 3、配合UI设计师和后端工程师高保真输出产品界面，和实现功能，服从团队安排； 4、持续优化前端代码，对代码进行重构。  任职要求： 1、统招本科及以上学历；至少3年以上前端开发经验；对前端专业的持续热情与探索欲望； 2、精通HTML5、CSS3、JavaScript； 3、熟练使用jquery、bootstrap3等开源框架； 4、熟悉requirejs、webpack使用，能独立开发常用组件； 5、掌握主流浏览器兼容性问题处理； 6、具有良好的代码习惯、优秀的学习能力；具备一定的UI视觉能力； 7、熟悉前端调试工具，有前端性能优化实践者优先； 8、有传统基于后端php渲染项目的前端开发经验优先。  福利待遇： 1、薪酬：优于同行的薪资 + 绩效奖金 + 年底双薪； 2、提供节日福利，生日金，工作、加班均享受午餐补贴； 3、购买五险一金，享有带薪年假、产假、婚假等法定假； 4、弹性工作制，工作时间灵活，时间可加班调休； 5、每周有下午茶和免费提供各种可口零食、饮料等； 6、组织员工旅游、员工聚餐、年度体检、举办年会等Party。</t>
  </si>
  <si>
    <t>周末双休 带薪年假 五险一金 节日福利 高温补贴 交通补贴 提供住宿</t>
  </si>
  <si>
    <t>深圳市坪山区，入职免费提供住宿。 1、本科以上学历，计算机相关专业； 2、2-3年JAVA项目开发经验，JAVA基础知识扎实，熟悉I/O、多线程、集合等基础框架，对java源码有深入理解，具备医疗软件开发经验者优先； 3、会做图表、报表或有相关制作经验； 4、熟悉POI工具包，有excel数据导入导出功能开发经验； 5、熟悉SQL语句，有数据检索功能开发经验； 6、独立开发功能接口经验，有数据对接经验，熟悉webservice、视图等 7、有微信功能、页面开发调试经验者优先考虑； 8、熟悉MVC、springmvc、hibernate等常用框架，熟悉常用的数据库oracle、mysql、Postgresql等，熟悉数据库技术，熟练掌握SQL语言； 9、具有自学能力，思路清晰，善于思考，能独立分析和解决问题，具有很强的责任心及团队合作精神。</t>
  </si>
  <si>
    <t>Cocos2d-js游戏开发</t>
  </si>
  <si>
    <t>深圳市宝贝团信息技术有限公司</t>
  </si>
  <si>
    <t>五险一金 年终奖金 员工旅游 周末双休 提供工作餐</t>
  </si>
  <si>
    <t>1.基于Cocos2d-js引擎进行HTML5游戏的设计、开发、部署和运维工作； 2.与服务器沟通设计网络通信协议等； 3.与项目组策划、美术人员共同讨论开发需求及设计游戏实现细节； 4.解决移动设备包括iOS和Android的WebKit兼容性问题； 5.参与技术难题攻关、组织技术积累等工作；  任职要求： 1.有游戏开发经验，熟悉Cocos2d-js、Egret（白鹭引擎）等，有上线游戏可优先； 2.熟悉HTML5及其相关标准，编写符合最新规范的代码； 3.了解基础网络通讯协议原理和机制，对WebSocket有一定的了解； 4.熟悉各种浏览器的兼容性调试； 5.熟悉 JavaScript/Jscript script/TypeScript/ActionScript语言，良好的OOP编程思想； 6.具有良好的学习能力和自我攻克难题的能力； 7.具备良好的沟通合作技巧，较强的责任心及团队合作精神</t>
  </si>
  <si>
    <t>岗位要求： 1、高效率、高质量地完成相关模块的设计、编码及单元测试工作; 2、完成系统的性能优化方案和技术改进方案; 3、参与部分系统的需求和设计评审会议，并提出合理化建议; 4、完成系统后期的维护升级工作，保障系统能够全天运行; 5、帮助其他研发人员解决复杂系统问题;  任职要求： 1、计算机或相关专业本科及以上学历，2年以上J2EE开发经验，有J2EE项目管理与项目设计经验优先; 2、熟悉流行的开发框架：Spring MVC、HibernateIbatis（myBatis）、Spring boot等; 3、熟悉MySql数据库，能熟练编写SQL语句以及性能分析，性能优化等; 4、有redis 等内存数据库使用经验,了解一个或者多个消息中间件; 5、了解jvm内存管理，理解多线程编程，有高并发研发经验更佳; 6、熟悉JBOSS、Tomcat等服务器产品，熟悉安装、调试、发布配置应用，熟悉Linux常用命令; 7、有责任心、上进心，具备良好的独立解决问题能力,有团队意识，勇于创新突破; 8、有商城经验者优先 。  官网：www.baobeituan.com 福利： 1. 五天8小时，五险一金+商业险。 2. 天天有零食，不怕饿肚子 3. 节日费（500）、每年两次国内外旅游。 4.季度生日会、团建活动等 5.发展空间大，老板重视人才，在这里可以施展出你的技术。</t>
  </si>
  <si>
    <t>岗位要求： 1、计算机或相关专业专科以上学历； 2、熟悉Javascript、HTML以及其它相关网站技术； 3、精通基于PHP的网页及后台开发技术, 相关经验2年以上； 4、熟悉mysql等数据库技术, 5、熟悉运用DIV+CSS进行网页布局； 6、有微信公众号、小程序开发经验优先；</t>
  </si>
  <si>
    <t>盈达电子商务软件系统（上海）有限公司</t>
  </si>
  <si>
    <t xml:space="preserve"> 任职要求： 1.     计算机相关专业本科及硕士研究生学历； 2.     5年以上Java项目开发经验； 3.     JAVA基础扎实，精通J2EE编程技术，熟练掌握多线程、集合等基础框架，熟悉分布式、缓存、消息、搜索等机制； 4.     熟悉oracle、mysql、sql sever等数据库的基本环境配置、具有数据库方面的开发经验； 5.     熟悉spring、struts2、mybatis，Hibernate等主流开发框架； 6.     熟练掌握JAVA/JSP/SERVLET/JAVASCRIPT/XML 等技术,精通SOA架构设计，并有较为丰富使用经验； 7.     熟练掌握HTML、JavaScript、CSS等Web前端开发技术；  具有良好的逻辑思维能力、良好的表达和沟通能力，具备良好的团队合作精神、较强的承受压力的能</t>
  </si>
  <si>
    <t>PHP高级工程师</t>
  </si>
  <si>
    <t>JS前端工程师</t>
  </si>
  <si>
    <t>深圳易动网云科技有限公司</t>
  </si>
  <si>
    <t>五险一金 股票期权 专业培训 绩效奖金</t>
  </si>
  <si>
    <t>1、能独立负责公司相关产品和项目的开发和维护工作； 2、能独立进行系统设计、需求分析、接口设计、程序开发以及技术文档编写的相关工作。 3、熟悉电商系统，微信开发，各类支付及第三方接口实现。 4、 职位要求： (1) 大专以上学历，相关专业毕业， (2) 3年以上互联网开发经验； (3) 精通PHP开发，掌握主流的设计模式MVC，熟悉Laravel、ThinkPHP等常用框架； (4) 熟悉MySQL数据库设计和各种优化，熟悉memcached，redis等缓存技术； (5) 熟练使用html5/css3/JavaScript，了解前端常用框架； (6) 熟悉团队开发的协作方式及git hub版本管理工具；</t>
  </si>
  <si>
    <t>1.负责提供自动化运维/监控开发及在实施过程中的Zabbix/Grafana等前端JS相关技术支持； 2.协助项目经理完成客户现场的需求沟通，并能与客户就相关问题进行直接沟通，参与项目技术方案设计、编写等工作; 3.负责实施工作（部署安装调试、工具开发、对接平台实际落地），以及平台应用工具开发工作，参与平台API的编写； 4.就公司产品能在技术层面向客户进行讲解和培训； 5.撰写技术支持文档或功能使用文档，配合公司产品测试，提供测试反馈。  【任职要求】： 1.本科以上学历，计算机类相关专业，4年以上运维开发或运维经历； 2.有运维自动化、监控系统、应用发布系统、配置管理系统等运维开发或者维护经验优先，精通一门以上语言（Java/Python/Golang等）或JS开发框架VUE/jQuery等优先录取，熟悉设计模式、开发规范，掌握前端相关开发技巧； 3.有良好的逻辑思维能力和想象力，善于抽象简化复杂问题，善于系统性思考并使用创新性思维解决问题，学习能力强； 4.熟悉Zabbix/Granafa/kafka等定制开发技术优先 5.热爱软件研发工作，有强烈的创新精神并能付诸实施，能积极学习业界新技术； 6.有责任心，优秀的团队合作精神，良好的沟通表达，积极主动，自我驱动，乐观，诚实，勤奋，严谨。</t>
  </si>
  <si>
    <t>捷荟信息技术（上海）有限公司</t>
  </si>
  <si>
    <t>职位描述 岗位职责： 1. 熟悉搜索引擎和网络爬虫相关技术,有爬虫系统开发经验； 2. 熟练掌握网页抓取原理及技术，熟悉网页解析过程，具备数据的过滤、清洗、去重、结构化导入经验； 3. 熟悉分布式爬虫应用和调度策略，掌握各类网站的反爬机制和验证码机制； 4. 熟悉TCP/IP协议及HTTP协议,了解基本的前端技术，HTML、CSS、JS、Ajax等； 5. 熟练使用mysql，mongodb等数据库，熟悉mysql的各种存储引擎，熟悉索引工作原理。 任职要求： 1. 大学本科及以上学历，计算机相关专业，基础扎实； 2. Python开发工作经验1年以上，熟悉Python常用函数库和包； 3. 熟练掌握python，熟悉常用爬虫框架中的一种或多种，熟悉Scrapy、Pyspider框架中的至少一种； 4. 熟悉Linux； 5. 熟悉MySql、Redis、MongoDB等数据库，对SQL优化有一定的经验； 6. 熟悉网页抓取原理及技术，熟练掌握正则表达式、XPath、CSS等网页信息抽取技术； 7. 具有优秀的团队合作和沟通协作能力，善于学习，能承受较大的工作压力； 8. 能够解决封账号、封IP采集等问题，优先考虑。</t>
  </si>
  <si>
    <t>高级Web交互式开发工程师</t>
  </si>
  <si>
    <t>五险一金 餐饮补贴 定期体检 年终奖金 绩效奖金 专业培训 通讯补贴</t>
  </si>
  <si>
    <t>1. 熟悉制作处理Web网页图片、flash等；精通div css页面布局，能快速根据效果图做出***页面设计； 2. 精通Javascript脚本编程，熟悉jquery/extjs/YUI等javascript开源框架，熟悉JS的语法特性和运行机制，能快速实现各种网页效果。对JS代码的执行效率有优化能力，能保证JS代码的浏览器兼容性。熟练手写原生JS代码，精通各种前端调试工具； 熟悉JS性能优化； 3、熟练各种前端技术和框架，如JqueryBootstrapAngularJSNodejs等，熟练JSON等跨平台数据格式； 3、熟练运用CSS3新特性，熟悉HTML5最新规范；能够熟练运用HTML5特性构建移动端的WebApp； 4、熟悉photoshop等常用图形编辑工具，具备一定美术设计功底者优先考虑。 4、熟悉常用浏览器，能利用自己的经验有效地解决浏览器兼容问题和性能问题； 6、思路清晰，具备良好的沟通能力、理解能力，有强烈的责任心； 5. 有主流原型设计开发软件使用经验者优先考虑。 6、开发速度快、抗压能力强，可应对较大的工作压力； 7、计算机相关专业大专以上学历。 8. 具备良好的团队合作精神，责任感强,具有良好的人际沟通和表达，有良好的职业道德观念和工作态度，能适应较强的工作压力。  职位描述： 售前工程师 岗位职责： 负责配合信息化软件团队进行web应用系统的前端页面开发，原型设计开发工作。参与系统的需求分析，设计开发工作；  任职要求： 1、 本科及以上学历； 2、 相关专业，有3年以上工作经验，有软件项目管理或产品经理经验者优先考虑； 3、 待人诚实可信，具有亲和力，语言表达能力和动手能力强； 能适应经常出差及不定时的工作制。</t>
  </si>
  <si>
    <t>深圳开维教育信息技术股份有限公司</t>
  </si>
  <si>
    <t>五险一金 员工旅游 专业培训 绩效奖金 年终奖金 股票期权 定期体检</t>
  </si>
  <si>
    <t>新华书店总店</t>
  </si>
  <si>
    <t>五险二金 带薪年休假 免费早中餐 其他福利 年终奖金 定期体检</t>
  </si>
  <si>
    <t>北京东软望海科技有限公司</t>
  </si>
  <si>
    <t>岗位职责： 1.负责电商平台日常数据统计工作。 2.负责电商数据的抓取，抽取、消重、分类、聚类、过滤等业务的编码实现。 3.完成上级交办的各项工作。  任职资格： 1.本科及以上学历，一年以上 Python 开发经验，熟悉网络编程、HTTP 协议。 2.熟悉 HTML、DOM、XPath、CSS、JavaScript。 3.熟悉网页抓取原理及技术，熟悉正则表达式，从结构化的和非结构化的数据中获取信息。 4.熟练使用 Git，熟悉 Pull Request 工作流。 5.拥有良好的代码习惯，结构清晰，命名规范，逻辑性强。 6.善于思考，能独立分析和解决问题。 7.责任心强，具备良好的团队合作精神和承受压力的能力。 8.大学本科及以上学历。</t>
  </si>
  <si>
    <t>通讯补贴 餐饮补贴 绩效奖金 定期体检 专业培训 股票期权 年终奖金 六险一金</t>
  </si>
  <si>
    <t xml:space="preserve">1.对公司产品做2次升级和优化，产品新模块的新增和修改； 2.同第三方公司接口对接； 3.参与平台侧产品的开发以及优化工作； 4.参与需求分析，功能设计； 岗位要求： 1、 具备2年以上J2EE开发经验；(年份可调整，如1年的可以是初级工程师，2~4的为中级，4或5年以上的为高级，具体还根据能力水平定级) 2、 熟悉java语言，掌握J2EE技术，熟悉servlect，熟练使用spring,springmvc,Struts,hibernate等框架； 3、 熟练使用SQL语法及sql server、oracle或mysql数据库应用开发； 4、 熟练页面编程，熟悉JavaScript，html，具有专职前端研发经历的优先； 5、 掌握webservice接口编程相关技术 6、 具备良好的面向对象的设计能力，了解常用设计模式，具备代码重构等相关技能； 7、 熟悉tomcat，weblogic或JBoss应用服务器 8、 统招本科或以上计算相关学历  </t>
  </si>
  <si>
    <t>岗位职责： 1、负责分布式项目平台的数据采集以及结算。 2、根据需求对项目代码进行维护和优化。 3、配合其它语言项目完成对接和协作。  职位要求： 1、大专及以上学历，2~3年Python全职开发经验。 2、熟练掌握Pyhton的WEB框架Tornado、Django、Scrapy等 3、熟悉分布式系统相关原理，并对分布式系统架构设计有独特的见解等 4、熟悉多线程、多进程、socket编程 5、熟悉linux 以及MAC OSX ，了解shell编程 6、熟练使用各种关系型数据库以及NOSQL数据库（Mysql、Sqlserver、postgresql、redis、memcache、Rabbitmq）操作的优先考虑 7、具有良好的职业素养，和沟通能力，以及专研精神。</t>
  </si>
  <si>
    <t>岗位职责描述： - 根据需求完成HTML5移动应用编程方面的工作 - 配合架构师完成HTML5基础技术框架的开发  能力素质要求： - 具备良好的沟通能力，能够快速理解系统需求并完成开发工作 - 有良好的团队合作能力，工作认真，细心，能吃苦耐劳，高效完成工作  工作经验要求： - 大专及以上学历，1年以上工作经验 - 精通HTML5技术 ， 熟悉java。 - 精通Javascript并熟练使用jquery或其它js框架 - 熟悉CSS3，可常用布局及设备兼容性 - 熟悉http/xml/json/webservices/rest等网络通信技术 - 有移动设备相关应用开发经验</t>
  </si>
  <si>
    <t>五险一金 交通补贴 年终奖金 定期体检</t>
  </si>
  <si>
    <t xml:space="preserve">  岗位职责  1）独立完成测试软件项目的需求分析、计划制定、用例设计、用例执行、提交并管理缺陷；  2）独立完成软件项目的单元、部件、配置项、系统测试；  3）组织策划项目各个阶段评审；对代理和自研产品提供技术支持；  4）基于要求和技术规范书写测试计划和案例，编写测试相关文档；  5）设置测试环境并执行测试案例，对于失败案例，分析测试结果核查其功能性和推荐纠正措施。  6）分离、复制和跟踪漏洞并核查漏洞修复  7）按照流程备份测试计划、测试案例并产生测试报告。  8）设计并执行性能测试，开发和维持测试工具  9）负责生命周期各阶段对应测试；独立设计和执行测试方案和测试用例；进行设备搭建和维护测试环境；  10）协助开发人员快速重现和解决产品BUG；    岗位要求  1）计算机科学或工程相关专业的本科及以上学历。  2）本科2年以上软件测试或开发工作经历，研究生1年以上软件测试或开发工作经历，至少参加过1个完整的测试项目。  3）熟练掌握JAVA、C、C++编程语言，具备简单的开发能力，从事Linux、MS Windows系统的经历。  4）具备良好的协调沟通能力；工作认真、细致，思维开放，有敬业精神和合作精神  能适应繁琐重复的工作。  5）熟悉软件测试过程；熟悉主流代码级测试工具使用，如Tested、C++test、VectorCAS等优先考虑。  6）具有国网相关开发、测试工作经验者优先。  7）扎实的软件自动化经验和使用Perl或Python的动手编程技能，或者擅长Linux shell脚本。 8）熟悉软件开发的生命周期和过程。敏捷开发经验者优先。 </t>
  </si>
  <si>
    <t>BI报表工程师</t>
  </si>
  <si>
    <t>上海明据信息科技有限公司</t>
  </si>
  <si>
    <t>周末双休 带薪年假 五险一金 节日福利 餐饮补贴 员工旅游 年终奖金 定期体检 团队建设</t>
  </si>
  <si>
    <t>岗位职责 1.在客户现场进行客户需求分析； 2.对客户需求进行提炼，设计出满足部门与客户要求的报表； 3.使用qliksense进行报表和报表插件的开发。 入职条件 2.熟悉报表开发工具 如tabluea，powerbi 有qliksense开发经验优先； 3.熟悉报表ui设计 擅长效果展现 有多年报表开发经验优先； 4.熟悉sql语句，javascript 有报表插件开发经验优先； 5.擅长与客户沟通，有需求分析能力优先；</t>
  </si>
  <si>
    <t>广州小洋文化传媒有限公司</t>
  </si>
  <si>
    <t>员工旅游 交通补贴 餐饮补贴 绩效奖金 下午茶 社保 专业培训</t>
  </si>
  <si>
    <t>岗位职责： 1.负责公司APP项目开发、系统开发； 2.根据项目具体要求，承担开发任务，按计划完成任务目标； 3.保证代码质量，开发完需要自行多次测试，尽量减少BUG的出现； 4.协助处理信息系统实施中出现的问题； 5.参与开发和维护现有的网站程序； 6.服从公司的发展要求，配合公司的工作安排。  任职要求 1.2年以上PHP开发经验，具有良好的php基础，熟悉thinkphp其他开源框架； 2.熟练掌握PHP+MYSQL编程，熟练掌握HTML、CSS、Ajax、jQuery等前端技术； 3.具备良好的沟通能力，求知欲及团队合作精神，责任心强； 4.熟练 对mysql熟悉，对mysql数据缓存层熟悉，对索引熟悉，会分布式缓存，懂得优化sql语句 5.拥有良好的编码习惯，要求结构清晰，命名规范，逻辑性强，代码冗余率低； 6.具备较强的逻辑思维和学习能力，能独立进行模块开发、解决实际问题。 7.有APP开发经验优先录取。</t>
  </si>
  <si>
    <t>Java插件工程师</t>
  </si>
  <si>
    <t>深圳市智慧湾科技有限公司</t>
  </si>
  <si>
    <t>上海裕慕网络科技有限公司</t>
  </si>
  <si>
    <t xml:space="preserve">任职资格：    岗位职责： 1、支持客户的硬件实现华为OpenLife系统的接入； 2、对华为OpenLife插件的编码 3、和客户探讨需求和方案； 4、现场支持客户问题的解决。 </t>
  </si>
  <si>
    <t>目前参与公司社交项目开发 1、负责公司后端程序开发、维护与更新； 2、负责项目迭代更新、部署，服务器维护等运维工作； 3、 负责与产品部沟通和确认开发需求，解决开发过程中的技术问题； 4、负责编写相关的技术开发文档。  任职要求： 1、全日制本科及以上学历，两年以上大型互联网产品实际开发经验，具备良好的代码编程习惯、较强的文档编写能力、团队精神、学习能力和沟通能力； 2、精通PHP编程语言，熟悉主流开发框架（Phalcon/Laravel/Yii）使用及原理，掌握MVC和常用设计模式； 3、熟练掌握JavaScript、Jquery、vue框架、HTML、CSS等Web相关技术； 4、熟练掌握postgresql、redis等数据库管理，调优，熟悉常用缓存机制，原理； 5、熟练掌握websocket编程；掌握Swoole且有项目开发经验；     附：需计算机相关专业本科毕业，学习能力强有上进心，公司提供多元化的项目学习经验，扁平化的管理模式，弹性的工作时间，丰厚的福利待遇，让你感受家一般的办公环境！</t>
  </si>
  <si>
    <t>深圳小多科技有限公司</t>
  </si>
  <si>
    <t>高级JAVA开发工程师(深圳） (职位编号：22)</t>
  </si>
  <si>
    <t>深圳市小草云链科技有限公司</t>
  </si>
  <si>
    <t>五险一金 定期体检 餐饮补贴 年终奖金 免费下午茶</t>
  </si>
  <si>
    <t>岗位职责： 1、负责微信H5小游戏的后端程序开发，接口编写； 2、负责后台的开发和日常升级维护； 3、和前端以及策划人员合作，完成小程序(游戏)的业务逻辑模块开发.  任职资格： 1、2年以上游戏运营分析系统相关开发工作经验； 2、熟悉PHP面向对象编程特性，了解MVC架构； 3、懂得配置LINUX+Nginx+PHP+MySQL开发环境； 4、懂得数据库基本优化，对数据库索引设计有一定了解； 5、为人有责任心，思维严谨，逻辑性强，性格乐观开朗； 6、能够承担较强的工作压力，保证所负责相关领域工作进度及业务支持； 7、了解大型爬虫框架，能编写爬虫脚本采集第三方平台后台数据.</t>
  </si>
  <si>
    <t>五险一金 补充公积金</t>
  </si>
  <si>
    <t>岗位职责： 1、负责产品代码的编写，参与应用设计与方案讨论。 2、不断改进公司相关产品的功能模块算法和策略，实现技术与商业目标之间的完美结合;持续改进和升级应用平台，优化产品功能，修复现有软件产品的缺陷。 3、参与项目的需求分析、系统设计和数据库设计等工作；提炼产品通用功能，技术难点攻克等工作。 4、指导普通开发人员进行开发工作；协助领导管理项目工作。 5、具备工匠精神，脑洞大开。  任职资格： 1、计算机相关专业，本科以上学历，3年以上工作经验；掌握J2EE体系结构以及各种常用的设计模式； 2、熟练运用SpringMvc的开源框架，掌握多线程使用，Swing图形界面、 freemarker、velocity、视频转码、工作流，大数据处理，语义分析，图形报表处理等技术优先； 3、掌握配置调试Tomcat、weblogic等服务器，并进行项目的开发； 4、熟练使用Oracle、SqlServer、Mysql等常用数据库，熟练掌握SQL语句，具备数据库调优能力； 5、熟练Html、Xml、Css/CSS3、Jsp、JavaScript、JQuery等web端编程技术； 6、了解网络通信，对Socket通信、TCP/IP和HTTP有较深刻的理解和经验。 7、熟悉linux操作系统，掌握linux常用命令; 熟练svn、mvn等项目管理工具； 8、具有良好的沟通、理解能力，学习能力强，逻辑思维强，能够独立思考； 9、良好的学习能力和团队合作能力，善于沟通，有强烈的工作责任； 10、有政府行业项目经验，计算机相关资质证书者优先考虑。</t>
  </si>
  <si>
    <t>深圳福泰源养老产业管理有限公司</t>
  </si>
  <si>
    <t>上海五纷物联技术有限公司</t>
  </si>
  <si>
    <t>五险一金 节日福利 专业培训</t>
  </si>
  <si>
    <t>1. 精通PHP语言，能够独立开发中型项目，能够协作开发大型项目 2. 精通MySql数据库，能够独立搭建中型项目所需数据库，能够协作搭建大型项目 所需数据库 3. 熟悉Linux系统，能够进行简单的服务器配置，能够独立部署项目 4. 熟练使用svn等版本管理及团队合作工具 5. 了解JavaScript，能够编写简单的JavaScript代码 6. 了解CSS，能够进行简单的页面布局调整 7. 使用过多个PHP框架，了解Yii 2.0框架 其他要求： 1. 3年以上5年以下工作经验，有3到5个独立开发中型项目经验，有参与协作开发大型项目经验 2. 有良好的沟通、协调能力和学习能力 3. 能够阅读简单的英文文档，并借助字典阅读较复杂的英文文档 4. 具备良好的团队合作精神 5. 对工作积极严谨踏实 6. 能承受较大的工作压力 工作描述： 1. 使用PHP语言开发Web应用程序 2. 使用PHP语言开发 Mobile Web 应用程序 3. 使用PHP语言开发微信公众号项目 4. 使用PHP语言协助开发微信小程序项目 5. 使用PHP语言协助开发IOS App项目</t>
  </si>
  <si>
    <t xml:space="preserve">1.负责公司门户网站、安康系统、商城系统等的开发【微服务架构】。 2.与业务沟通解决业务上的IT支持问题 3.及时解决系统bug 4.开发外部项目   任职要求：  公司简介： 福泰源是一家专门从事养老服务事业，集于养生、养老、旅游度假，为一体的全智能化养老社区，专业资深的养老项目，提供医疗保健、养老护理，文化娱乐、养生及旅游度假为一体的解决方案，为老人打造一个服务功能齐全的综合养老服务平台与社区服务。“全心全意为中老年人服务”是福泰源的经营宗旨，力求发挥最大潜能令老人们“老有所养、老有所医、老有所学、老有所教、老有所为、老有所乐”。 福泰源是深圳唯一一家拥有沙滩海景楼房的中高端养生养老社区，同事属于大鹏新区养生养老行业样板工程。距离海边沙滩约100米，三面环山一面朝海，乃风水宝地【山旺人丁水旺财】。园区总面积约23380m2,可提供入住房间400多间，床位800张，配备医疗中心，养生馆、超市、游泳池、多功能厅、老年活动中心（内设影视厅棋牌室、书画室、阅览室、电脑室、乒乓球室、桌球等）、室外广场、户外园林（海边生态公园）、海边垂钓、门球场等。 现因公司业务拓展需要，面向社会招聘业务精英。 </t>
  </si>
  <si>
    <t>五险一金 专业培训 绩效奖金 年终奖金 股票期权 定期体检</t>
  </si>
  <si>
    <t>岗位职责： 1、负责公司日常项目及产品应用中的Web前端功能设计和开发实现； 2、负责H5开发，实现APP、微信，QQ中嵌套的H5界面的开发工作； 3、与后台开发工程师协作，完成各种数据交互、动态信息展现和用户的互动； 4、创建用户友好、符合标准、跨平台的应用，促进产品易用性改进和界面技术优化； 5、规划web前端技术方向，培养技术人才，提升web前端整体技术水平。 任职资格： 1、本科及以上学历，计算机相关专业； 2、3年及以上JS工作经验； 3、精通HTML5、CSS3、Javascript, 对前端技术有系统化的学习经历； 4、切图熟练，实现高还原度的web页面，理解WEB标准和兼容性，能编写符合W3C标准，兼容多浏览器和不同屏幕尺寸的设备； 5、精通JS，深刻理解面向对象机制，有模块化、组件式编程经验，并能熟练编写各类组件； 6、有前后端分离的项目开发经验； 7、熟悉各种前端设计模式，并且有深刻认识。 8、熟悉移动端H5开发、微信公众号开发、小程序开发和app嵌套H5页面开发，并能适配移动端各种兼容性问题； 9、有扎实的前端技术基础，熟悉常见的框架、库，例如：jQuery、bootstrap、weui、angular、reactjs、vue.js等； 10、熟练使用软件仓库工具Git、SVN。</t>
  </si>
  <si>
    <t>催收策略模型</t>
  </si>
  <si>
    <t>广州光点信息科技有限公司</t>
  </si>
  <si>
    <t>深圳村信网科技有限公司</t>
  </si>
  <si>
    <t>五险一金 周末双休 加班补助 年终奖金 绩效奖金 员工旅游 专业培训</t>
  </si>
  <si>
    <t>岗位职责： 1、协助推进贷后数据仓库集市及变量标签体系的建立和维护工具； 2、参与及负责催收规则、评分模型等策略支持工具的开发； 3、参与及负责贷后催收运营指标体系、MIS系统的建立和持续完善； 4、参与及负责贷后催收数据分析项目的设计、建模、数据处理及数据分析和挖掘工作；  任职要求： 1、 金融、数学、统计学、计量经济专业本科或以上学历； 2、 熟练使用excel、word、ppt；熟悉统计建模软件，包括但不限于SAS/R/Python； 3、 3年及以上信贷风险管理、数据分析经验； 4、 对信贷风控流程有比较深入的了解，了解资产质量监控的主要指标； 5、 有银行、消费金融公司、融资租赁公司从业经验优先；。</t>
  </si>
  <si>
    <t xml:space="preserve">任职资格： 1、统招大专及以上学历，5年以上Java研发经验; 2、JAVA基础扎实，理解io、多线程、集合等基础框架，熟练掌握jvm机制； 3、熟练掌握Spring boot、mybatis等主流JAVA框架，对rexdb、akka及微服务等开源项目较熟悉； 4、熟悉分布式系统的设计和应用，熟悉分布式、缓存、消息队列、鉴权、加密算法等机制，有电商平台研发经验优先。 5、掌握Linux 操作系统和大型数据库（Oracle、MySql）；对sql优化有丰富的经验； 6、具有良好的学习能力、沟通技能、团队合作能力； 7、有比较好的沟通、专注能力，尤其能吃苦耐劳，艰苦创业; 8、热爱技术，责任心强。  岗位职责： 1、负责平台电商平台架构设计与优化 2、负责电商平台功能的设计； 3、负责程序开发以及测试工作； 4、负责平台的不断完善和优化； 5、按软件开发流程规定，进行模块程序、源代码、项目相关资料的归档及管理； 6、不断了解、掌握新的软件开发技能； 7、完成上级交办的其他工作。 </t>
  </si>
  <si>
    <t>深圳业拓讯通信科技有限公司</t>
  </si>
  <si>
    <t>五险一金 出国机会 年终奖金 股票期权 定期体检 员工旅游 下午茶 节日福利</t>
  </si>
  <si>
    <t>岗位职责: 1、负责互联网产品的开发和测试；  任职要求: 1、计算机或相关专业专科及以上学历，1年至2年Java软件开发工作经验； 2、熟练使用前台开发技术，包括JS、CSS、DIV等； 3、熟悉Mysql、SQL Server、Oracle、DB2中至少一种数据库； 4、熟悉Spring Cloud框架，熟悉Redis； 5、能够承担较大的工作压力，对工作有热情，吃苦耐劳，有责任心，较强的沟通协调能力，具有团队合作精神。</t>
  </si>
  <si>
    <t>上海果藤信息科技有限公司</t>
  </si>
  <si>
    <t>系统测试工程师</t>
  </si>
  <si>
    <t>五险一金 做五休二 带薪年假 带薪病假 专业培训 员工旅游 弹性工作</t>
  </si>
  <si>
    <t xml:space="preserve">  任职要求：</t>
  </si>
  <si>
    <t>五险一金 专业培训 定期体检 员工旅游 节假日福利 做五休二 周末双休 弹性工作 年终奖金</t>
  </si>
  <si>
    <t>2. 其它工作  任职要求：</t>
  </si>
  <si>
    <t>嵌入式软件工程师（急招）</t>
  </si>
  <si>
    <t>北京云手科技有限公司</t>
  </si>
  <si>
    <t>h5前端开发工程师</t>
  </si>
  <si>
    <t xml:space="preserve"> 岗位职责  嵌入式系统软件程序设计、实现、调试、测试工作。  任职要求  1、计算机、电子、通信、自动化及其相关专业大专以上学历。  2、熟悉Linux系统，熟练掌握Linux系统下C语言程序设计；  3、熟悉Linux内核及系统工作原理。  4、具备嵌入式Linux系统相关工作经验；  5、具备脚本语言程序设计相关经验者优先（如SHELL/GO/LUA/JS/PYTHON等脚本语言）；  6、熟悉Openwrt/Buildroot系统开发经验者优先；  7、善于独立学习与思考，具备良好的团队合作精神。  </t>
  </si>
  <si>
    <t>深圳零钱包科技有限公司</t>
  </si>
  <si>
    <t>周末双休 五险一金 绩效奖金 全勤奖 节日福利 下午茶 团建旅游</t>
  </si>
  <si>
    <t xml:space="preserve">1、负责移动业务H5模块设计开发工作；
2、负责插件开发，模块化框架设计与开发； 任职资格: 1、精通HTML5及CSS，精通Javascript，熟悉主流浏览器的兼容性差别；
2、精通CSS响应式自适应技术，为不同分辨率的终端定制适合显示的样式技术；
3、精通vue.js开发，有过大型项目经验； 4、有H5开发经验一年以上；
5、有微信、APP、HTML5开发经验者优先；
6、有过互联网金融项目开发者优先。  交通路线： 公交站-招商发展中心、蛇口医院、蛇口国税局 地铁站-2号线水湾站C出口    </t>
  </si>
  <si>
    <t>服务器运维工程师</t>
  </si>
  <si>
    <t>Web前端开发工程师（13）</t>
  </si>
  <si>
    <t>五险一金 年终奖金 弹性工作 定期体检 交通补贴</t>
  </si>
  <si>
    <t xml:space="preserve">1、根据产品经理的设计，完成前端H5页面的开发，并处理和后端的对接； 2、模块化前端组件，建立前端开发架构，提高前端开发的效率； 3、参与项目技术方案的制定，进行相关的设计或开发工作； 4、参与新产品, 新功能的预研和设计；  任职要求 1、3年以上前端相关工作经验（不含实习经验），基本功扎实； 2、熟练应用jQuery，精通熟悉HTML5，CSS3，ES6； 3、Backbone, Knockout, AngularJS, React 至少有一个以上的项目经验； 4、熟悉掌握Grunt, Gulp, Webpack； 5、精通Javascfipt,对原生Javascript有一定深入理解，有混合开发工作经验佳。 </t>
  </si>
  <si>
    <t>微信小程序前端开发</t>
  </si>
  <si>
    <t>上海艾睿信息科技有限公司</t>
  </si>
  <si>
    <t>系统运维 Linux运维 网络工程师</t>
  </si>
  <si>
    <t>深圳博瑞天下科技有限公司</t>
  </si>
  <si>
    <t>五险一金 专业培训 年终奖金 弹性工作</t>
  </si>
  <si>
    <t>岗位职责： 1、 负责维护短信管理平台的系统部署、日志监控、应急响应、平台升级以及日常的维护等； 2、 负责linux服务器的日常维护及文件备份，保护文件安全和权限分配，维护系统的正常运作，Linux应用程序的配置，管理； 3、 负责对接落地资源、接入资源；配置客户数据，为客户提供技术支持；优化落地线路、资源调度，使客户质量指标达到***。 4、 检测短信通道的运行情况，远程重启短信平台服务器，激活短信通道； 5、 用mysql进行各种业务的数据统计分析。  任职资格： 1、 计算机或相关专业大专以上学历，1年以上系统运维或相关工作经验； 2、 熟练使用VOS系统、linux、mysql、shell等脚本命令； 3、 对公有云产品（阿里云）有一定的经验和了解； 4、 丰富的IT平台监控、系统运维经验； 5、 熟悉Mysql、oracle数据库以及redis编程者优先； 6、 熟悉Java/Shell/PHP/Python等一种语言者优先； 7、 有团队精神，具有钻研精神、具有较强的自主学习性； 8、 沟通能力强，有强烈的客户服务意识； 9、 具有较强的责任心，能够在一定压力下工作，积极主动、认真踏实、独立解决问题的能力。</t>
  </si>
  <si>
    <t xml:space="preserve">岗位职责： 1. 负责微信小程序前端开发； 2. 负责整合微信API/特征； 3. 参与项目的技术开发，参与讨论用户体验和细化需求； 4. 负责微信小程序上线后的优化与迭代开发； 5. 能够独立完成详细设计及编码、进行代码审查。   1、具备2年以上web前端开发工作经验，熟悉微信公众平台各种操作，有实际的针对微信接口编程经验，面试请带上作品； 2、熟悉HTML5/Css3/Javascript/Json/等前端技术，熟练使用JQuery、BootStarp、Vue等框架，能与后台开发人员一起编写Ajax互交程序； 3、熟悉HTML5特性，了解HTML5最新规范，能够熟练运用HTML5特性构建移动端的WebApp； 4、熟悉浏览器兼容性解决方案，能够解决多浏览器版本兼容问题；愿意致力于通过技术提高用户体验； 5、有良好的代码书写、注释和兼容测试的习惯，能够独立阅读开发文档根据文档完成功能； 6、有责任心，有良好的学习、沟通和团队合作能力。 7. 具有以下条件者优先： 1）有成熟小程序产品，有微信公众号、移动APP开发经验者优先 2）有PHP/JAVA等后端语言开发经验者优先 </t>
  </si>
  <si>
    <t>上海伟尔硕国际物流有限公司</t>
  </si>
  <si>
    <t>深圳市绘云生物科技有限公司</t>
  </si>
  <si>
    <t>周末双休 五险一金 交通补贴 餐饮补贴 高温补贴 带薪年假 生日福利 年终奖金</t>
  </si>
  <si>
    <t>2. 与UI、产品、后台开发人员沟通，落实开发需求，解决平台兼容性问题；  4. 熟悉各种跨浏览器兼容性技术，熟悉响应式布局和屏幕适配技术； 5. 对页面布局具有深刻理解，注重细节，善于分析并改善产品的视觉感觉和用户体验；</t>
  </si>
  <si>
    <t>五险一金 定期体检 绩效奖金 补充公积金 年终奖金</t>
  </si>
  <si>
    <t>岗位职责：  1、负责优化已有的代谢组学生物信息技术流程优化，提升生物信息学分析流程的标准化和自动化；  2、负责维护和提升已有生物信息学数据库，收集、筛选、整理项目所需的公共数据，进行数据挖掘；  3、根据项目需要，使用相关软件进行数据分析并做出报告；  4、协助完善信息管理和分析相关的规章制度；  5、维护数据存储和管理系统的运行，管理内部网络，定期进行备份和质检；  6、维护网络服务软件的日常运行，协助进行用户管理和软件升级；  7、部门协调：为公司的其它部门提供客观的数据支持和切实可行的建议；  任职资格：  1、本科及以上学历，生物信息学、计算机、分析化学、生物医学工程或相关专业。  2、有两年及以上生物医药相关行业数据管理和分析工作经验，有代谢组学数据分析经验者优先。  3、熟悉生物/医学数据处理（其统计分析）方法。  4、熟悉linux操作系统，熟悉/精通R、Python、Perl、Java、matla等编程语言。  5、了解各种数据库构建和管理的软件工具，了解php，jsp，asp等网络编程语言。  6、具备较强的中英文文献查询与阅读能力，了解国内外生物信息学进展，对常见生物信息数据规范和数据资源有较深入的了解；   7、了解局域网配置。</t>
  </si>
  <si>
    <t>安序源生物科技（深圳）有限公司</t>
  </si>
  <si>
    <t>上海银龙建筑装饰绿化有限公司</t>
  </si>
  <si>
    <t>五险一金 餐饮补贴 年终奖金 定期体检 做五休二</t>
  </si>
  <si>
    <t>安序源生物科技有限公司位于深圳南山区科技园，深耕于精准医疗和大健康领域，研发上游核心技术，生产制造新一代基因测序及诊断高端设备，并提供完整产业解决方案。公司在美国硅谷及深圳清华大学研究院均设有研发中心，已获深圳市孔雀计划、南山领航计划支持，并获全球***风投机构注资。 公司由多名硅谷连续创业家、跨国集团高管、资深工程师及科学家领导。团队有丰富的创立高科技公司，管理，运营，发展公司，并成功实现上市或并购的经验。在技术上，团队完整覆盖了新一代分子诊断及基因测序所需的多种学科，包括集成电路，半导体，生物化学，有机化学，表面物理，微流体，物理化学，大数据，人工智能等等领域。其中仅核心成员在美国就获得超过百项授权专利，并有多项专利在申请中。 分子诊断是体外医疗诊断中发展最快的分支，在全球成为“精准医疗计划”的关键技术。基因测序仪成为临床诊断的重要部分，是体外诊断行业发展的必然条件。安序源自主研发具世界领先水平、可广泛应用于基因测序和分子诊断各领域的智能生物芯片及平台。基于该平台，安序源推出小型化、自动化、低成本、高通量、高灵敏度的快速检测完整解决方案，可迅速结合先进的循环肿瘤细胞和游离循环基因检测等手段，服务于高速发展中的无创产前和肿瘤诊断市场。  要求：熟悉C和Python，实时数字信号处理、增强、分析，整体流程与架构实现。仪器控制和用户界面设计；生物信息软件经验优先。</t>
  </si>
  <si>
    <t>五险一金 通讯补贴 餐饮补贴 员工旅游 定期体检 年终奖金 住房补贴</t>
  </si>
  <si>
    <t>岗位职责： 1. 负责微信小程序前端、后台开发； 2. 负责整合微信API/特征和微信公众平台消息接口开发； 3. 参与项目的技术开发，参与讨论用户体验和细化需求； 4. 负责微信小程序上线后的优化与迭代开发； 5. 能够独立完成详细设计及编码、进行代码审查。 6. 有前后端独立开发经验者优先考虑 任职要求： 1. 具备扎实的Java语言基础，具备2年以上web前端开发工作经验，熟悉微信小程序开发流程，有实际的针对微信接口编程经验； 2. 熟悉HTML5/Css3/Javascript等前端技术； 3.至少熟练掌握一个前端 MVVM 框架，Vue、React等 4. 有良好的代码书写、注释和兼容测试的习惯，能够独立阅读开发文档根据文档完成功能；  5. 有责任心，有良好的学习、沟通和团队合作能力。</t>
  </si>
  <si>
    <t>三维webgis开发工程师</t>
  </si>
  <si>
    <t>北京贞和科技有限公司</t>
  </si>
  <si>
    <t>上海大查柜网络科技有限公司(北京分公司)</t>
  </si>
  <si>
    <t>五险一金 员工旅游 餐饮补贴 专业培训 弹性工作 年终奖金 绩效奖金 包住宿 周末双休 带薪年假</t>
  </si>
  <si>
    <t>岗位职责： 1、负责三维webgis项目的功能模块代码编写、调试、测试和维护； 2、参与产品和项目的需求分析、模块设计等过程，参与研发各阶段技术文档的编写； 岗位要求： 1、地理信息、计算机科学等相关专业毕业,有较好的数学和计算机图形学基础；； 2、熟悉使用Cesium开源框架，熟悉HTML5、Canvas、JavaScript、CSS、Ajax等Web编程技术,能够运用Three.js、Cesium.js等WebGL技术； 3、了解主流的三维GIS平台，如ArcGIS、Skyline、Supermap等，具有2年及以上三维研发工作经验； 4、了解多种三维数据获取与处理流程，如倾斜摄影测量、BIM、点云数据等； 5、熟悉三维可视化和计算机图形学相关知识,对OpenGL和WebGL有较深入的了解 6、良好的沟通表达能力，富有团队精神和责任感。</t>
  </si>
  <si>
    <t>做五休二 周末双休 带薪年假 五险一金 员工旅游 绩效奖金 股票期权 弹性工作 年终奖金</t>
  </si>
  <si>
    <t>1、组织完成公司软件系统的相关测试工作，并参与自动化测试； 2、组织制定软件系统的测试计划和测试方案； 3、优化质量保障流程和改进提升测试管理； 4、组织执行具体测试任务并确认测试结果、缺陷跟踪，完成测试报告以及测试结果分析。  任职要求： 1、计算机相关专业，大专及以上学历； 2、熟悉B/S架构，熟悉互联网协议，熟悉Web服务器及数据库，熟悉linux； 3、熟悉Python语言，熟悉html、css、js、dom等web前端知识； 4、熟练掌握SVN, GIT版本管理工具； 5、熟练掌握缺陷平台管理、配置、应用者优先。 6、根据产品需求和设计文档，制定测试计划，并分析测试需求、设计测试流程。</t>
  </si>
  <si>
    <t>五险一金 员工旅游 专业培训 绩效奖金 年终奖金 定期体检 下午茶 定期部门活动 员工生日会 13薪</t>
  </si>
  <si>
    <t>任职要求： 1. 全日制统招重点大学本科及以上学历，计算机相关专业； 2. 熟悉网络通信机制，对Socket通信、TCP/IP和HTTP有较深刻的理解和经验，有网络编程经验； 3. 熟悉UI设计，熟悉常用布局，对UI相关接口理解优异者、能够编写自定义高性能UI控件者优先； 4. 扎实的Java语言基础，深入理解常见的数据结构及算法； 5. 具备良好的分析与解决问题能力，能独立承担任务和有系统进度把控能力； 6. 责任心强，良好的对外沟通和团队协作能力，主动，好学； 岗位职责： 1. 负责公司移动端产品在Android和web平台上的程序设计和开发；
2. 完成功能模块开发和自测；
3. 负责代码的维护和改进工作；
4. 根据项目进度，按需按时完成功能开发；
5. 学习和研究新技术以满足产品的需求，根据开发过程中的体验对产品提出改进建议。</t>
  </si>
  <si>
    <t>PHP程序员/PHP开发工程师</t>
  </si>
  <si>
    <t>UI/UE设计师</t>
  </si>
  <si>
    <t>希牧投资管理集团有限公司</t>
  </si>
  <si>
    <t>北京天桥科技有限公司</t>
  </si>
  <si>
    <t>五险一金 员工旅游 交通补贴 餐饮补贴 专业培训 绩效奖金 弹性工作 定期体检</t>
  </si>
  <si>
    <t xml:space="preserve">工作职责： 1。 全面负责公司及客户网站和信息化项目的开发； 2。 负责领导安排的其他工作 能力要求： 1。 一年以上PHP开发经验 ，有上线作品； 2。 责任心强，积极主动，有良好的沟通能力和学习能力。 3。 精通PHP编程语言，熟悉ThinkPHP、Laravel、Yii等一种以上常用PHP框架；   </t>
  </si>
  <si>
    <t>湖北牛富软件有限公司广州分公司</t>
  </si>
  <si>
    <t>五险一金 员工旅游 节日福利 带薪年假 餐饮补贴 专业培训 定期体检 带薪病假 下午茶</t>
  </si>
  <si>
    <t>PHP开发工程师 岗位职责：
1、根据产品需求完成高质量高性能网站开发；
2、负责公司相关产品开发和维护工作；
3、优化已有的代码及实现技术，提高代码执行效率和性能负载；
4、协助完成其他开发任务。   岗位要求：
1、大专以上学历，一年以上PHP开发经验；
2、熟练使用至少一个流行的 PHP 开发框架； 3、熟悉 Linux 和 Git，对http协议有一定了解，明白会话保持的原理；
4、善于使用工具提高效率，良好的代码习惯，熟悉开发文档编写；
5、具备较强的自学能力，团队精神及抗压能力。</t>
  </si>
  <si>
    <t>五险一金 补充医疗保险 年终奖金 员工旅游 定期体检</t>
  </si>
  <si>
    <t>岗位要求： 1、负责公司产品软件设计和研发工作，在系统方案设计阶段提出软件设计方案； 2、参与软件工程系统的设计、开发、测试等过程； 3、解决项目中的关键问题和技术难题； 4、编写设计开发过程中的的软件说明书，如：需求说明书，概要设计、详细设计、自测试报告等。 任职资格： 1、计算机或相关专业、3年以上WEB开发经验 2、精通Java语言和JavaEE体系结构，熟悉多线程技术，熟悉Java网络编程 3、熟练使用主流框架如SpringMVC、SpringBoot、Mybatis,RabbitMQ等，能够搭建web框架，熟悉使用Tomcat或Weblogic 4、熟悉常用数据库Oracle/MySQL，掌握SQL优化 5、熟练web前端开发，vue/HTML5、JavaScript、CSS，熟练使用jquery、easyui等前端展示技术之一、具有编写框架的插件或扩展的能力 6、有B/S架构前端优化经验者优先</t>
  </si>
  <si>
    <t>php高级开发工程师</t>
  </si>
  <si>
    <t>广东博达投资有限公司</t>
  </si>
  <si>
    <t>周末双休 绩效奖金 节日福利 社保齐全 带薪年假 五险一金 专业培训 全勤奖</t>
  </si>
  <si>
    <t xml:space="preserve">岗位职责： 1、根据项目任务计划按时完成软件编码和单元测试工作； 2、后台数据处理应用的开发和维护； 3、负责业务新旧系统的研发以及相关维护工作； 4、网站及移动应用服务端API开发及维护； 5、协助解决研发过程中的技术问题。 6、负责公司阿里云服务器的管理和维护。  任职要求： 1、2-3年以上互联网产品服务端开发工作经验(不含实习经历)，大专或以上学历，计算机相关专业，中大型电商平台经验者优先； 2、精通PHP、MySQL、Linux、Nginx(或Apache)； 3、精通Web框架开发，熟练掌握ThinkPHP等流行框架； 4、熟悉MySQL数据库，掌握常用的SQL优化技能，熟悉面向对象编程；熟悉JavaScript. Ajax．HTML优先； 5、善于使用基本调试工具，熟练手写代码； 6、富于团队精神和敬业精神，具有良好的自学能力和独立解决问题的能力； </t>
  </si>
  <si>
    <t>深圳市泛亚物流有限公司</t>
  </si>
  <si>
    <t>五险一金 年终奖金 员工旅游 绩效奖金 带薪年假 节日福利 全勤奖</t>
  </si>
  <si>
    <t xml:space="preserve">1、负责公司平台web应用项目的二次开发、维护和实施，包括但不限于分布式处理、搜索等大数据技术的产品化工作； 2、独立完成项目任务及业务功能模块的开发； 3、参与公司软件项目的需求分析，系统设计，并撰写技术文档。    任职要求：  1、大学专科及以上学历，2年以上开发经验； 2、熟练使用Eclipse、idea开发工具,并有2年以上J2EE Web项目实践开发经验； 3、熟练使用Maven项目构建工具及struts/springMvc，mybatis、hibernate/spring（SSH/SSM)开源框架后台开发技术； 4、精通Redis缓存技术，精通MySQL； 5、熟悉Kafka并有实际经验， 熟悉分布式系统及相关开发，有实际的开发经验； 6、有高并发、大流量的应用架构及开发能力； 7、对大数据感兴趣，了解大数据技术生态，尤其是Hbase/Storm和Spark； 8、思路清晰，主动积极，喜欢钻研技术，有良好团队合作精神。  </t>
  </si>
  <si>
    <t>JAVA软件开发工程师&amp;C#软件开发工程师</t>
  </si>
  <si>
    <t>五险一金 绩效奖金 专业培训 带薪年假 加班补贴 补充医疗保险 年终奖金 定期体检 股票期权</t>
  </si>
  <si>
    <t>1.负责指定产品的需求分析工作(需求深入挖掘、需求质量保障、系统分析、需求管理)； 2.负责指定产品的逻辑架构设计、功能需求、实施及改进工作； 3.参与需求调研和产品定义评估，业务需求讨论与设计；根据产品定义实现详细需求分析并形成标准文档；与开发测试团队一起保证最终产品发布； 4.对用户，技术支持部门，研发部门，测试部门等相关人员和部门回馈的问题进行收集，并整理成需求，具有跨部门沟通能力。 任职要求： 1.3年以上JAVA/J2EE开发经验； 2.具有面向对象系统分析和设计的实际经验； 3.完整参与2个以上J2EE开发项目，并具有生产制造类系统； 4.熟练应用MyEclispe+SVN开发工具； 5.熟练掌握Sturts、Spring、Hibernate、EJB等框架，并能够熟练应用SSH框架开发； 6.熟练掌握Tomcat、Jboss应用服务器，PL/SQL，存储过程编写，熟练数据库设计，性能调优，在大型系统项目中从事过数据库设计、开发，掌握jQuery/ExtJS等前台web开发语言。  C#： 任职要求： 1.3年以上C#�_�l����； 2.具有面向�ο笙到y分析和�O��的���H����； 3.��TCP/IP�f�h和Widnows下的多��程��程有充分理解，�K同�r熟��掌握C++或Delphi�_�l者��先； 4深入理解.NET系�y架��，熟悉.NET3.5，熟��掌握VS2010�_�l平�_； 5熟��掌握常用的�����Y��和演算法，有多��程��程����，C/C++、STL C++�����欤�Oracle�����欤�精通SQL�Z言。</t>
  </si>
  <si>
    <t>深圳市蓝思网络技术有限公司</t>
  </si>
  <si>
    <t>绩效奖金 员工旅游</t>
  </si>
  <si>
    <t>岗位职责： 1、负责网站开发建设和网站页面的设计制作； 2、负责ERP后台功能开发工作； 3、负责根据业务发展进行网站模块策划、设计管理工作； 4、网站建设、结构设计、网页设计、网站改版； 5、负责网站系统的开发和维护。  任职要求： 1、计算机相关专业大专及以上学历,2年以上PHP开发经验； 2、精通PHP, ,LINUX，熟练编写javascript、Ajax,jquery以及CSS,html5； 3、精通mysql主从读写分离、性能分析调优; 4、具备外贸电子商务ERP系统开发经验; 5、精通amazon api,ebay api,aliExpress ,wish api; 6、有基于主流成型商城比如Prestashop、Discuz、Ecshop、Mangento、Opencart等做二次发开经验； 7、熟练应用SVN进行协作开发，有撰写开发文档的习惯； 8、具有较强的团队意识、高度的责任感、对工作积极严谨、勇于承担压力。  面试时，请携带本人简历一份。</t>
  </si>
  <si>
    <t>上海润桂荇信息科技股份有限公司</t>
  </si>
  <si>
    <t>做五休二 周末双休 五险一金 绩效奖金 员工旅游 年终奖金</t>
  </si>
  <si>
    <t>1、根据产品经理的设计，完成前端H5页面的开发，并处理和后端的对接； 2、模块化前端组件，建立前端开发架构，提高前端开发的效率； 3、负责使用HTML5，CSS3，JavaScript，JQuery, Angular, VUE完成公司移动APP前端跨平台混合开发； 4、持续的优化前端体验和页面响应速度，并保证兼容性和执行效率； 5、负责实现交互效果，各种动画效果。  任职要求： 1、统招本科计算机及相关专业，2年左右前端开发经验，可独立完成开发工作； 2、熟悉主流浏览器的差异，能够独立解决浏览器兼容性问题； 3、精通JQUERY，对原生Javascript有一定深入理解，掌握面向对象编程思想，有模块化开发经验； 4、熟悉HTTP协议，了解TCP/IP的基本工作原理，熟悉各种Web标准规范； 5、精通HTML5/ES6/CSS3等前端技术，熟练使用常见JS框架，如：Vue/Angular/React/JQuery； 6、熟悉前端常用架构工具，如grunt、gulp、webpack等，熟练使用git； 7、逻辑分析能力强，善于沟通，较强的学习能力，具备良好的沟通能力和团队协作精神对业界最新的前端技术和实现有浓厚的兴趣及深入的见解。</t>
  </si>
  <si>
    <t>武汉软帝联合科技有限公司</t>
  </si>
  <si>
    <t>外包服务 计算机软件</t>
  </si>
  <si>
    <t>五险一金 专业培训 弹性工作 年终奖金 免费班车 定期体检 员工旅游 绩效奖金</t>
  </si>
  <si>
    <t>工作内容： 1、负责大社区的部署开发工作和二次开发工作； 2、负责大社区的日常运维工作，维持网站以良好性能运行； 3、维护公司其他网站，根据需要修改已有的程序方案，组织进行二次开发； 4、密切关注DZ插件，及时汇报最新的营销插件。 任职资格： 1、全日制普通高校本科及以上学历，计算机或相关专业，2年以上PHP开发工作经验； 1、精通PHP+MySql+Apache等编程语言，编程风格良好； 2、熟练使用JavaScript、AJAX、JQuery、CSS、XML等前端技术； 3、精通Discuz论坛二次开发，熟悉DEDECMS开发优先； 4、有手机web开发开发经验、移动客户端APP开发者优先考虑。</t>
  </si>
  <si>
    <t>诺明软件（上海）有限公司</t>
  </si>
  <si>
    <t>广州思洋文化传播有限公司</t>
  </si>
  <si>
    <t>五险一金 定期体检 专业培训 带薪年假 周末双休 提成奖金 补充医疗保险</t>
  </si>
  <si>
    <t>岗位职责： 1. 负责具体业务或模块的开发、调试，解决开发过程中的技术问题。 2. 参与框架调整以及相关新模块的需求设计。 3. 与开发团队成员进行技术交流，互相促进技术能力的提升。  任职要求： 1.本科以上学历，有3年以上实际JAVA WEB项目开发工作经验； 2.精通SpringMVC、Spring、Hibernate等框架； 3.深刻理解OOA/OOD/OOP思想,熟练掌握多种常用的设计模式； 4.熟练使用SqlServer/MySqL/Oracle，有相关sql优化经验； 5.熟练Javascript、HTML、CCS，熟练使用extJs，Jquery等前端框架； 6.熟练使用Tomcat服务器，对集群架构有一定了解； 7.良好的编程风格和文档习惯，有较强的解决问题能力； 8.拥有较好的沟通技巧及团队合作精神，较强的责任感及进取精神。</t>
  </si>
  <si>
    <t>五险一金 员工旅游 交通补贴 通讯补贴 餐饮补贴 专业培训 绩效奖金 年终奖金</t>
  </si>
  <si>
    <t>如果你热爱互联网，爱好商业艺术创作，并理解商业设计与商业运作的互动整合，我们欢迎您的加盟！  在投递简历之前，请认真浏览 www.ciya.cn  职责要求：  1. 熟悉企业网站建设、熟悉WEB2.0相关技术； 2. 具有一年以上PHP开发经验； 3. 精通Php+Mysql +Apache进行web开发； 4、熟悉web2.0网站开发中相关的HTML/XHTML、DIV+CSS、Javascript、AJAX等相关技术； 5、具有网站开发案例； 6、具有强烈的工作责任心，有团队合作精神和敬业精神；</t>
  </si>
  <si>
    <t>深圳贝多芬网络科技有限公司</t>
  </si>
  <si>
    <t>一、岗位职责： 1、  负责公司数据中心、信息自动化平台SaaS化架构设计和开发工作； 2、负责设计重构优化现有架构，并保证其安全、高效、准确、稳定的运行； 3、负责参与项目的需求分析、系统建模、数据库设计及核心模块的开发工作； 4、通过技术能力控制和优化成本，提升资源使用率； 5、通过信息系统聚合业务数据，高效挖掘分析并转化成准确的业务报表；   二、任职要求： 1、具备1年以上开发经验，本科以上学历；优秀应届毕业生亦可（有项目经验）； 2、具有良好的学习能力和独立解决问题的能力，良好抗压能力，热衷于新技术的了解与应用； 3、强烈的责任心与主动性，思维活跃，对所负责工作有owner意识，并能自我驱动成长； 4、熟悉Linux/Mysql/Nginx/PHP相关技术，对主流PHP框架（如CakePHP、Zend、YII等）有实践经验； 5、熟悉HTML/CSS/JavaScript相关知识； 6、了解Linux、TCP/IP、网络IO模型、进程线程等基本知识； 7、有CakePHP开发经验者优先，了解Swoole或者有使用经验优先； 8、有独立负责过运营支撑系统、中大型系统部分模块开发经验者优先； 9、有个人作品、github、博客优先，请在简历中标注相关链接；   三、福利待遇： 1、五险一金、带薪年假、股权激励，年终双薪、绩效奖金，部门经费什么的统统有。 2、节假日优质礼品，员工聚餐、旅游、轻松的办公环境和企业文化。 3、下午茶，水果，不定时的胡吃海喝、海滩看美女帅哥等。 4、一群吃货二货，我们有年少多金的长腿欧巴，有办公室萝莉，老实的宅男。当你迷惘时，我们贴心领导也会有三百六十度全身心指导，各种心理福利都会给你办的妥妥的！</t>
  </si>
  <si>
    <t>北京华元安科信息技术有限公司</t>
  </si>
  <si>
    <t>五险一金 年终奖金 员工旅游 绩效奖金 餐饮补贴 交通补贴 通讯补贴</t>
  </si>
  <si>
    <t>上海杰鸿信息科技有限公司</t>
  </si>
  <si>
    <t>岗位要求：  1、计算机、软件等相关专业，1~3年开发工作经验 2、有较强的JS基础，熟悉VUE、React、Angular等前端框架 3、熟悉BS架构机制，有Spring、Mybatis、SpringSecurity、SpringBoot等框架的相关开发经验 4、熟悉tomcat、Nginx等主流web服务的配置与应用 5、熟悉常用数据结构，有一定算法基础，能够分析算法复杂度 7、良好的java语言功底，对面向对象编程技术有深刻了解，熟悉常用的一些设计模式 8、能编写相关的设计文档、开发文档，沟通能力能力强，有较强的团队协作和组织能力</t>
  </si>
  <si>
    <t>绩效奖金 年终奖金 五险一金 员工旅游 定期体检</t>
  </si>
  <si>
    <t>五险一金 餐饮补贴 交通补贴 绩效奖金</t>
  </si>
  <si>
    <t>【职位描述】 1、参与项目后端设计方案的分析和设计；? 2、独立承担功能模块的开发，负责系统服务接口及功能模块的设计开发工作。? 3、维护系统稳定， 解决服务，产品建设中遇到的问题，及时解决系统问题及bug。 4、负责相应系统性能调优。  1、具有3年以上JAVA Web开发经验，计算机相关专业； 2、精通Java Core/数据结构及算法/J2EE/JSP/Servlet/Nutz； 3、熟练HTML/CSS/Javascript/JQuery前端开发； 4、具有较强的学习能力，积极上进，有较强的工作责任心和事业心。</t>
  </si>
  <si>
    <t>1、网站前台后台开发维护；开发关键性功能模块和系统接口设计</t>
  </si>
  <si>
    <t>威创集团股份有限公司</t>
  </si>
  <si>
    <t>深圳易思教育科技有限公司</t>
  </si>
  <si>
    <t>免费班车 员工食堂 周末双休 五险一金 专业培训 年终奖金 绩效奖金 定期体检 弹性工作</t>
  </si>
  <si>
    <t>岗位职责: 1、负责教育产品的编码开发工作； 2、按照工作计划和任务分配，按时完成自己模块的开发自测工作，对代码质量负责； 3、按照产品要求撰写模块代码总体方案设计、概要设计、详细设计等项目文档。  岗位要求: 1、全日制本科及以上学历，计算机、软件相关专业； 2、熟练掌握PHP开发，熟练使用LNMP优先； 3、熟悉并能熟练使用MySql、Redis等； 4、熟悉面向对象思想，掌握常见的数据结构和设计模式，能够通过调试工具定位问题； 5、熟悉SVN、GIT等开发管理工具。 有以下经验者优先： 1、熟悉高并发优化、性能优化、分布式技术； 2、有过Linux环境下开发经验； 3、熟悉Docker； 4、熟悉mongoDB、CouchDB； 5、熟悉Eventstore； 6、熟悉一门前端开发语言（Java、JavaScript、C++等）。</t>
  </si>
  <si>
    <t>五险一金 绩效奖金 员工旅游 年终奖金 定期体检</t>
  </si>
  <si>
    <t>python开发实习生 (职位编号：32729)</t>
  </si>
  <si>
    <t>web前端制作（中高级）</t>
  </si>
  <si>
    <t>上海维弗网络科技有限公司</t>
  </si>
  <si>
    <t>休闲下午茶 职业大牛 弹性工作 免费三餐 租房补贴</t>
  </si>
  <si>
    <t>岗位职责：  &gt; 3年以上工作经验； &gt; 能熟练的手写Css/Html还原设计稿； &gt;熟悉Jquery框架，能熟练运用的jQuery的动画/ajax/事件等制作页面特效； &gt;熟悉css3，能熟练使用Css3制作各种网页特效； &gt;精通Javascript，能够利用各种浏览器工具来进行Javascript的效果制作以及Debug； &gt;熟悉html5标准； &gt;熟悉移动网站制作； &gt;善于学习，有英语文档阅读能力； &gt;最好有管理经验；  附加要求（优先考虑）：  * 熟悉PHP或其他后任何端语言优先； * 熟悉响应式布局，能不依赖前端框架制作自适应网站优先； * 能运用Html5的canvas/svg制作网页效果优先； * 熟悉undescore/lodash,backbones,react,async等js库优先。</t>
  </si>
  <si>
    <t>深圳市阿尔法智汇科技有限公司</t>
  </si>
  <si>
    <t>Java开发工程师（常驻广兰路职场）</t>
  </si>
  <si>
    <t xml:space="preserve">1、Web应用PC端，移动端的开发； 2、接口对接，复杂Ajax交互开发； 3、小程序开发 4、Web接口设计与开发； 5、Html/css代码质量控制  职位要求： 1、3-5年以上前端开发工作经验 2、精通HTML5/CSS3/Javascript，/JQuery/Ajax等相关技术，有较强的代码功底； 3、熟悉W3C标准与Web语义化，精通页面架构和布局，能够解决各种浏览器兼容性问题，熟悉前端性能优化； 4、了解各类前端框架，至少熟悉其中的一种如vue/angular/react； 5、熟悉SASS或LESS，熟练使用Gulp、Webpack等前端构建工具，对前端工程化有一定的了解； 6、工作认真细致，有独立分析问题和解决问题的能力，能主动根据业务需求提出合理的方案； 7、能不断完善和优化前端技术开发规范和流程。 </t>
  </si>
  <si>
    <t>五险一金 员工旅游 定期体检 年终奖金 带薪年假</t>
  </si>
  <si>
    <t>岗位职位： 1. 参与产品需求沟通，并依据架构拆解做系统设计 3. 核心功能研发和单元测试 4. 做新技术预研，并作实施计划 5.生产疑难事件的解决 职位要求： 1. 拥有三年以上Spring框架开发经验拥有至少两年分布式系统研发经验 2. 精通设计模式、Java性能优化；熟悉远程通信协议，加解密技术 3. 熟悉操作系统linux的日常使用,至少精通jboss,tomcat，weblogic一种中间件产品 4. 熟悉开源框架（ActiveMQ、MemCache）等 5. 沟通能力优秀，有很好团队配合意识 6. 有银行、保险或第三方支付开发经验优先</t>
  </si>
  <si>
    <t>上海聚杰信息技术有限公司</t>
  </si>
  <si>
    <t>JAVA后端工程师-金融外包项目</t>
  </si>
  <si>
    <t>0.9-3万/月</t>
  </si>
  <si>
    <t>Python后台开发工程师</t>
  </si>
  <si>
    <t>广州游爱网络技术有限公司</t>
  </si>
  <si>
    <t>做五休二 带薪年假 五险一金 绩效奖金 节日福利 地理位置好 近地铁5分钟 弹性工作 专业培训</t>
  </si>
  <si>
    <t>1、 负责Paas平台监控WEB开发工作。 2、 参与Paas平台监控WEB设计与WEB原型设计工作。 3、参与Pass平台相关方案的制定与实施工作。  任职要求：  1、全日制本科及以上学历 2、有中大型运营或平台类系统前台开发经验。 3、掌握HTML5。 4、掌握CSS/jQuery等前端技术，具备独立的JS开发能力。 5、熟悉前端目前主流的框架，如angularjs、vuejs等。 6、掌握页面原型工具，如Axure。 7、 3年以上JAVA WEB开发工作经验。 8、 HTML5项目工作经验，及HTML5证书的优先。</t>
  </si>
  <si>
    <t>六险一金 专业培训 绩效奖金 年终奖金 交通补贴 定期体检 提供三餐 五天工作制</t>
  </si>
  <si>
    <t>岗位职责: 基于微服务平台完成业务服务的开发与单元测试； 任职要求 1、教育经历: 计算机及相关专业本科及以上学历 2.工作经验: 1-3年JAVA/WEB项目经验; 具有金融/基金等从业经验(优先录用) 3.软件技能 精通Java后端开发技术,包括但不限于 Spring、Spring Boot、SpringCloud、Hibemate、JSP、Servlet、JavaScript、Tomcat等； 精通SQL技术和Oracle，MySQL等主流数据库的使用及优化； 精通Java开发工具 Eclipse，构建工具Maven,Git版本管理工具； 熟悉SQL性能优化, Java Web性能优化； 熟悉普元EOS应用开发，(可选) 了解面向对象,MVC架构,微服务架构等软件架构理念； 了解分布式计算，多线程编程，网络偏程，网络安全及JVM原理等； 了解OpenShift，Jenkins，Nexus, Docker, Kubernetes,ELK等； 4基本素质 有良好的团队合作精神和能力,能快速学习掌握新知识，能独立完成工作任务， 工作认真负，积极主动,有较强的承压能力。  工作地点：上海浦东陆家嘴区域或大连路地铁站附近宝地广场</t>
  </si>
  <si>
    <t>岗位职责： 1.负责游戏后台,开发,优化及维护； 2.sdk服务端的接入工作； 3.渠道平台开发,维护。  职位要求： 1.熟悉python编程,一年或以上python游戏后台开发经验； 2 熟悉django,tornado,web.py等WEB框架； 3.掌握前端技术 包括 html/javascript/css/jquery/ajax； 4.熟悉linux系统环境； 5.熟悉MYSQL,mongodb,redis等数据库操作,熟练手写sql语句。</t>
  </si>
  <si>
    <t>Java开发工程师（外派）</t>
  </si>
  <si>
    <t>成为客户体验中心团队的一员，负责处理客户票据  关注客户问题诊断和解决规定  找出客户问题的根本原因，并提供问题代码的洞察力，供工程师修复。  与工程师、长期用户共同协作，跨职能的工程支持团队，提高工程师效率，提高客户满意度和产品可用性。  软件领域认可机构的学士学位  2-5 Java开发经验  熟悉数据库和SQL  具有问题管理工具（如JIRA）的实践经验  强大的问题解决和分析技术，有助于解决问题  良好的中英文沟通能力  有客户支持经验者优先  有Tomcat的实际操作经验，有工作调度经验者优先。  提高工程师效率，提高客户满意度和产品可用性</t>
  </si>
  <si>
    <t>北京天之华软件系统技术有限责任公司</t>
  </si>
  <si>
    <t>Shopify前端工程师/PHP工程师</t>
  </si>
  <si>
    <t>深圳市深蓝跳动科技有限公司</t>
  </si>
  <si>
    <t>岗位职责 1、 参与系统的需求调研和需求分析，撰写相关技术文档 2、 搭建系统开发环境，完成系统框架和核心代码的实现； 3、 项目概要设计、详细设计、开发计划等的编制并实施； 4、 系统开发测试、部署和集成； 5、 负责解决开发过程中的技术问题； 6、 参与代码维护与备份；  任职资格 1、 计算机软件及相关专业；2-4年以上实际JAVA项目开发实施工作经验； 2、 精通java核心、多线程；JavaBean、Servlet、jsp、WebServices、Java-XML；熟悉脚本Javascript;Tomcat或Weblogic；Oracle 3、 熟悉软件技术文档的编写；具备良好的文档编制习惯和代码书写规范； 4、 思路清晰，善于思考，能独立分析和解决问题； 5、 责任心强，具备良好的团队合作精神和承受压力的能力；</t>
  </si>
  <si>
    <t xml:space="preserve">岗位职责：  1、精通HTML、CSS，对CSS3.0的特性能够实际应用. 2、精通JS、Jquery或Vue. 3、具有一定的网站前端优化的能力. 4、有实际Shopify建站经验优先考虑. 5、能够快速建站，精通Shopify的模板代码修改优先考虑. 任职资格： 1、计算机软件及相关专业大专学历以上； 2、熟悉HTML5,JS(jquery、AngularJS、Vue、React),Ajax,HTML，CSS等前端页面技术； 3、良好的沟通能力，按时完成工作任务并协助团队其它开发人员解决技术问题； </t>
  </si>
  <si>
    <t>深圳市东恒尚科信息技术有限公司</t>
  </si>
  <si>
    <t>五险一金 免费班车 提供住宿 周末双休 加班补贴</t>
  </si>
  <si>
    <t>岗位职责： 1、使用python根据网络日常运维的需求，编写日常运维脚本。
2、安装、部署和测试软件系统和功能模块
3、软件上线后的日常维护和更新迭代
4、开发相关文档编写  岗位要求： 1、大专以上学历，计算机或通讯类相关专业。
2、 熟练掌握网络运维，华为交换机，防火墙，四层交换机，路由器的使用
3、熟悉一般的组网架构，二层到四层网络协议。
4、熟悉python编程、熟悉django和web前端开发；熟悉消息队列，关系型和非关系型数据库的使用
5、熟悉多线程多进程编程</t>
  </si>
  <si>
    <t>深圳信恩世通电子商务有限公司</t>
  </si>
  <si>
    <t>五险一金 带薪年假 周末双休 员工旅游 做五休二 补充医疗保险 专业培训 定期体检</t>
  </si>
  <si>
    <t>技能特长及工作经验要求： 1、1年以上Web/PHP开发工作经验；
2、熟练使用PHP语言，具备OOP编程思想，精通面向对象程序设计及设计模式；
3、熟悉网络协议(TCP/IP, HTTP)，具有很强的问题排查能力；
4、熟练掌握PHP+MySQL+Apache环境的Web应用开发；
5、熟悉开源产品，及缓存技术，掌握mysql数据优化； 8、有商城开发经验者优先； 熟练掌握XML、HTML、CSS、Javascript、AJAX、JSON、Jquery、Bootstrap等Web页面技术；熟悉Bootstrap前端框架，使用div/css/Bootstrap/js编写前端网页及特效  岗位职责： 1.负责公司电子商务平台网页制作开发和维护工作；
2.负责网站相关开发工作，并解决开发过程中遇到的技术问题； 3.负责商城活动页面制作，div/css/bootstrap/jquery标准网页制作，解决主流浏览器兼容性问题； 4.特殊js交互效果的实现，前端代码优化 5.后台功能模块开发</t>
  </si>
  <si>
    <t>该岗位为外派岗位，外派地点：上海 1. 本科以上学历，计算机相关专业； 2. 二年以上PHP开发经验，精通PHP编码与主流的PHP框架；会zentaoPHP框架的优先录用 3．熟悉mysql调优，熟悉高并发调优，熟悉shell编程； 4. 对微服务架构、redis等缓存、消息队列等中间件有较好的理解； 5.良好的组织与沟通能力，理解业务，能很好地支持业务；</t>
  </si>
  <si>
    <t>技术经理/技术总监</t>
  </si>
  <si>
    <t>我们倡导简单做人、用心做事、创意管理团队理念，这里是一个轻松、愉快、激情四射的工作氛围，鼓励所有成员去寻找灵感，发现生活当中的真、善、美，发挥每一个人的创意，感受生活的意义和价值。  我们主要是做电商系统开发，包括PC端、WAP端、微信端、APP端和小程序 岗位职责： 1、 带领公司的技术团队进行商城系统开发； 2、 负责产品技术文档的开发编写，承担技术骨干作用； 3、 负责制定产品研发进度并能够对进度进行跟踪和调整； 4、 负责沟通和协调设计、开发、测试团队，确保产品按进度顺利实施； 5、 按照项目计划，按时提交高质量代码，完成开发任务。  岗位要求： 1、具有3年以上PHP开发工作经验，有商城开发，微信系统开发优先； 2、精通PHP/MySQL开发和了解Linux系统，了解linux下nginx , php-fpm , mysql的运行原理及相关优化； 3、熟悉MySQL，及其性能优化，能独立设计高负荷的数据结构； 4、熟悉memcached , redis等缓存的特性； 5、了解javascript以及前端 , 了解web前端特性；  公司附近交通： 地铁：4号线车陂站C出口 公交：天朗明居BRT站 公司网站：http://www.vslai.com  每个人内心深处，渴望实现自我，只要您选对平台，坚持下去，结果会告诉您，付出都能得到回报！ 我们，年轻，有活力，为实现目标永远前进！ 我们，亲如一家，您将找到勇往直前的伙伴！广州领客期待您的加入，与我们一路同行，同享梦想！</t>
  </si>
  <si>
    <t>1、 参与APP后台产品的系统设计，数据库设计，概要设计、详细设计、开发计划等； 2、独立完成模块的开发和单元测试工作； 3、独立完成数据库模块设计和开发； 4、 对参与的产品进行代码优化、功能维护、性能维护、需求变更和协助系统部进行系统维护、系统优化以及相关的项目维护工作； 5、对前瞻性技术的跟踪和调研，并能把合适的技术应用到公司的项目上。  技能要求 1、熟悉TP架构或其他开源架构，有快速开发能力。能够独立开发系统后台； 2、具备独立完成中型项目开发能力，有PHP程序架构经验，能够独立完成程序架构，抽象能力强； 3、有良好的编程风格、命名规范、和注释习惯，能够编写优雅的、易于维护的代码，能够编写高性能的代码，注重安全性，对于WEB安全有丰富的经验有良好的文档习惯和能力； 4、熟悉MySQL，有数据库设计和优化的能力； 5、有APP开发经验，有资讯系统，直播，IM模块开发经验为佳； 6、热爱编程，有奋斗精神； 7、有良好的沟通能力和基本的文档协作能力。</t>
  </si>
  <si>
    <t>善理通益信息科技（深圳）有限公司</t>
  </si>
  <si>
    <t>做五休二 带薪年假 五险一金 绩效奖金 节日福利 年终奖金 定期体检 员工旅游</t>
  </si>
  <si>
    <t xml:space="preserve">1、熟练掌握Java语言基础，有面向对象编程思想； 2、熟悉SpringMVC、Hibernate、myBatis、Spring、Struts、Maven等主流开源框架； 3、熟练Tomcat配置； 4、熟练掌握HTML、JavaScript、jQuery、BootStrap等前端开发技术； 5、熟练掌握MySQL； 任职资格： 1、工作责任心强、效率高、有钻劲、善于自学提高； 2、具有java相关开发3年或以上工作经验（不含实习期）,计算机或相关专业，大专以上学历。 </t>
  </si>
  <si>
    <t>五险一金 员工旅游 弹性工作 专业培训 绩效奖金 年终奖金 领导很nice</t>
  </si>
  <si>
    <t>岗位职责 1、根据产品设计要求，利用HTML5、JS、CSS实现Android/iOS的WebApp开发 2、根据产品设计要求，利用HTML5、JS、CSS实现Web页面开发 3、持续的优化产品体验，提升产品性能 4、协同后端工程师和UI设计师完成兼容性良好的前端页面制作 5、配合团队其他成员一起研讨技术实现方案，进行应用及系统整合 6、根据项目的需要快速学习并掌握相关新技术  任职要求 1、本科以上学历，两年及以上的Web开发经验 2、精通HTML5、CSS3、JavaScript等Web前端开发技术，精通Web2.0标准，Ajax、DOM、XML、JSON等相关技术。 3、熟练使用jQuery、Bootstrap、vue.js等框架； 4、精通移动端WEB开发，能在各种移动终端上的适配、调试、测试 5、具有良好的沟通能力和团队合作能力 6、责任心强，能够适应目标责任制的工作方式 7、有一定的UI设计经验，熟练使用photoshop者优先 8、计算机、设计等相关专业优先</t>
  </si>
  <si>
    <t>PHP开发工程师 (职位编号：P)</t>
  </si>
  <si>
    <t>上海杉芥网络科技有限公司</t>
  </si>
  <si>
    <t>主要职责： 1、参与模块设计和实现； 2、参与系统概要及详细设计； 3、根据领导安排的任务进行设计、开发、测试及交付满足业务需求。  任职资格和要求： 1.本科及以上学历 2.至少1年以上php开发经验，精通PHP语言开发 3.熟悉oracle/Mysql数据库开发; 4.熟悉Linux系统常用命令; 5.熟悉HTTP协议。 6.熟悉HTML/HTML5／CSS／JS等等前端开发技术。 7.有良好的编程习惯和简洁清晰的代码风格; 8.有良好的沟通和学习能力，有较强的团队协作能力及快速解决问题的能力，能承受一定强度的工作压力; 9、有极强的WEB前端开发、或xdebug等性能分析、或精通yii2框架优先考虑； 10、有跨境电商行业开发经验优先；</t>
  </si>
  <si>
    <t>玛姿宝（中国）有限公司</t>
  </si>
  <si>
    <t>上海言通网络科技有限公司</t>
  </si>
  <si>
    <t>员工旅游 绩效奖金 年终奖金 月度奖金 法定假期 出差补贴 五险 全勤奖 午餐补助 住房交通补贴</t>
  </si>
  <si>
    <t xml:space="preserve"> 岗位职责： 1. 负责Web前端架构设计，制定Web前端技术规范和标准，并督促所有实现按照规范和标准执行； 2. 负责产品易用性改进和Web前端技术优化，不断提升产品可用性、可访问性，优化用户体验； 3. 规划Web前端技术方向，培养技术人才，提升Web前端整体技术水平。 任职要求： 1、熟悉W3C标准，对HTML5、CSS3以及响应式交互有一定了解的优先； 2、熟悉Html,css,javascript,jquery等前端技术，有Vue.js、Angular.Js等前端框架使用经验优先； 3、熟练使用gulp、webpack等前端工程构建工具，有nodejs开发经验者优先； 4、熟悉网页跨浏览器和跨平台的兼容性问题，了解高性能网站优化方法； 5、熟悉响应式页面布局，能处理不同的终端屏幕； 6、熟悉git代码管理； 7、有电商类项目经验； </t>
  </si>
  <si>
    <t xml:space="preserve">  岗位职责及任职要求：  1. 熟悉linux开发环境及基础操作系统，如数据库，脚本语言，代码版本管理工具等； 2. 至少2年以上python编程经验（非爬虫类的项目）； 3. 熟悉TensorFlow开源代码； 4. 本科及以上学历，计算机或相关专业毕业； 5. 需要实际项目开发经验，只有培训经验的不考虑； 6. 有AI开发经验者优先； </t>
  </si>
  <si>
    <t>Java开发工程师（上海驻场）</t>
  </si>
  <si>
    <t>一、岗位名称：Java开发工程师(中级) 二、岗位职责： 1、独立完成项目的设计、编程、调试和模块测试工作； 2、根据项目要求，配合项目经理，参与开发项目的可行性与需求分析； 3、独自解决开发过程中遇见的各种问题； 4、负责项目模块标准文档的编写。 三、任职要求： 1、全日制大学本科以上学历，计算机相关专业（硬性指标）；三年以上工作经验，具备扎实的JAVA语言功底，精通J2EE架构和设计模式； 2、精通流行的Java开源框架（dubbo或spring mvc等）； 3、熟悉Oracle，MySQL、INFORMIX等数据库的设计、开发、调优； 4、熟悉主流WEB服务器之一，如WEBLOGIC，TOMCAT，JBOSS等； 5、了解Unix/Linux操作系统，有相关金融项目开发经验； 6、具备良好的团队意识和协作精神，有较强的内外沟通能力 四、优先考虑录取的条件： 1、具有其它分布式架构开发经验者优先考虑； 2、掌握设计模式者优先考虑； 3、具有UML作图能力者优先考虑； 4、拥有敏捷开发团队从业经验者优先考虑； 5、熟悉内存数据库（如redis）者优先考虑；</t>
  </si>
  <si>
    <t>.net 高级软件工程师</t>
  </si>
  <si>
    <t>1、参与公司平台系统设计、开发； 2、根据业务需求，进行公司项目的设计、开发； 3、解决系统开发过程中的主要问题和攻克各种技术难题 ; 4、负责公司项目需求分析及架构设计、以及对公司现有产品的优化及整合； 5、负责公司内部系统核心代码的开发，参与项目管理；  岗位要求： 3 年以上. Net项目开发经验，能独立完成交付的项目和模块开发； 2.熟悉ASP.net及C#.MVC框架、EntityFramework。； 3.熟悉数据Ms Sqlserver、Oracle 等主流数据库； 4.熟悉Javascript、DHTML、jQuery、XML、Ajax、Json、CSS等WEB开发技术； 5.熟悉一种主流WEB前端开发框架者优先，如：Bootstrap等； 6.具有良好团队合作精神和学习能力。</t>
  </si>
  <si>
    <t>五险一金 弹性工作 定期体检 出国机会 年终奖金</t>
  </si>
  <si>
    <t>【您的职责】 1、独立完成后台服务功能模块的设计与开发； 2、配合团队其他成员进行模块开发及整合； 3、维护所负责的服务模块，并不断持续优化功能系统； 4、确保所负责的服务模块能够达到产品要求的质量标准（响应、错误率、不间断服务指标）。 【我们的要求】 1、专科以上学历，熟练python编程，熟悉flask或其他web框架，1年及以上python工作经验； 2、熟悉restful，oauth，SQLAlchemy等框架或者技术； 3、有良好的代码编写习惯，熟悉使用git等代码管理工具； 4、有OpenSource项目经验加分； 5、独立解决问题的能力 有良好的团队工作意识 能够承担压力； 6、后端经验丰富者优先。 我们的优势： 1.合理优厚的薪金，更有赴新加坡总部工作学习的机会； 2.企业的地位，我们是外商独资企业，总部位于花园城市新加坡，轨道交通控制行业的领导者，处于行业领先的地位，产品应用遍3.及亚洲6个国家及地区，如北京、新加坡、深圳、广州、青岛、西安、台北、高雄、曼谷等地，现负责控制北京整体20多条地铁线路的系统运营，当你成为我们的合作伙伴时，你会为自己的选择而自豪； 3.优美舒适的办公环境，我们位于北四环的北京市交通轨道指挥中心，在宽松明朗的办公环境，工作、学习并提供免费的休闲零食、水果、咖啡等； 4.丰富多彩的员工活动，员工聚餐、节日晚会、旅游活动、优秀员工表彰活动等； 5.多元化培训课程，带薪岗前培训，在职个人提升计划及系统的内外部培训； 6.开放的个人晋升空间，内部转职（横向发展）、纵向提升； 7.完善的福利制度，我们提供养老保险、医疗保险、生育保险、工伤保险、失业保险、补充医疗保险、住房公积金、完整的个人发展计划，节日礼金、带薪年假、带薪病假及法定假期、团队建设、年度体检等； 8.专业的技术团队，在这里你可以无缝对接各个模块的同事，学习交流，在个人的职业素养提升上我们尽可能创造更多的条件。</t>
  </si>
  <si>
    <t>11-19万/年</t>
  </si>
  <si>
    <t>上海易恒健康生物科技有限公司</t>
  </si>
  <si>
    <t>周末双休 带薪年假 五险一金 节日福利 高温补贴 通讯补贴 健康体检 员工旅游 年终奖金</t>
  </si>
  <si>
    <t>岗位职责： 1..负责公司平台业务相关模块的设计和研发； 2.负责相关模块性能分析及改进，保证系统性能和稳定性； 3.负责对相关模块的程序进行单元测试； 4.负责相关技术文档的编写； 5.指导初级软件工程师完成工作任务。 任职要求： 1.计算机或相关专业，全日制大学本科学历，2年以上工作经验； 2.精通Java语言，熟悉B/S架构应用开发，掌握常用J2EE开发技术； 3.掌握Hibernate、Spring、Struts等流行开发框架； 4.熟练掌握Oracle、Sybase、SQL Server、MySql中的至少一种数据库； 5.熟练使用Html、Javascript进行开发，至少掌握一种流行Javascript库（Jquery等）； 6. 具备良好的合作精神，有责任心和上进心，学习能力强；具备良好的沟通管理能力以及 工作抗压能力。</t>
  </si>
  <si>
    <t>做五休二 周末双休 带薪年假 五险一金 餐饮补贴 节日福利 专业培训</t>
  </si>
  <si>
    <t xml:space="preserve">1. 负责产品功能的前端开发工作； 2. 在项目经理的领导下，配合完成程序设计和开发； 3. 关注技术动向，研究新技术并攻关技术难题； 4. 独立设计并开发程序中相关的模块，保证程序的质量和进度。  任职要求： 1. 大专及以上学历，计算机相关专业； 2. 3年以上Web开发项目经验，Web基础尤其要扎实； 3. 精通HTML/CSS/Javascript，手写CSS和Javascript的能力，了解HTML5常用特性，ECMAScript 5+规范，擅长页面布局和重构，浏览器兼容和页面渲染执行效率，Chrome调试； 4. 熟练使用vue、es5、react等。 5. 具有Android、iPhone、iPad等智能手机和平板HTML5开发经验优先考虑；熟悉小程序开发； 6. (扩展)熟悉使用任意一种后端技术：Nodejs，PHP，Java等。 </t>
  </si>
  <si>
    <t>Python实施工程师</t>
  </si>
  <si>
    <t>上海熠格信息技术有限公司</t>
  </si>
  <si>
    <t>CIM DATABASE是德国CONTACT 软件公司的大型数据管理及过程协同系统，是德国软件的隐形冠军, 拥有接近30年的行业 经验，固化了其全球3000多家客户的研发过程管理实践。  熠格EUCI Software是CONTACT中国区的战略合作伙伴，主要服务于亚太地区的CONTACT客户以及致力于中国本土新客户的拓展，和CIM DATABASE系统项目导入，同时开展本地解决方案模块的研发工作。 企业文化: Uniqueness Creativity Integration 独特性 创造性 整合性 愿景: 成为工程制造领域(Engineering)全面的移动互联网加制造的系统供应商！ 使命: 成为著名系统平台厂商的优质合作伙伴; 成为成长型和优质企业的长期系统供应商; 成为具有系统级产品研发能力的科技型公司 成为在研发管理领域,生产管理创新领域著名的信息化企业   岗位职责： 1.负责CIM DATABASE PLM项目实施中的系统安装配置、特殊功能设计、测试等项目常规工作 2.负责项目实施过程常规文档的编写，如配置文档、操作手册 2.协助项目经理进行系统方案的论证，确保方案具有CIM Database平台上的可落地性 3.负责对蓝图设计方案的系统转换工作 4.负责项目实施过程中与客户工程师的沟通 5.负责协助销售进行前期项目的系统PLM管理功能的演示； 6.协助建设公司的知识经验库，参与或主导本地化团队的技术转移内部培训； 7.接受德国CONTACT的产品新功能技术培训； 8.Python简单开发。 岗位要求： 1.拥有一定的Python编程经验； 2.熟练掌握计算常规性操作维护知识； 3.熟练使用ProE、CATIA、UG等通用CAD软件优先； 4.善于沟通和学习，熟练英语者优先； 5.有过PLM系统实施和运维经验者优先。</t>
  </si>
  <si>
    <t>深圳万狼科技有限公司</t>
  </si>
  <si>
    <t>专业培训 节日福利 年终奖金 员工旅游 社保 生日红包 全勤奖</t>
  </si>
  <si>
    <t xml:space="preserve">【岗位职责】 1、 能完成核心模块开发任务，并在过程中解决关键问题和技术难题； 2、负责参与需求分析、设计，高质量完成开发任务，确保高性能处理和系统的稳定性； 3、负责支撑业务团队开发，提供基础服务； 4、参与软件工程文档、产品文档的编写。  【技能要求】 1、统招专科及以上学历，计算机相关经验，2年以上PHP开发经验； 2、精通TP(TninkPHP 5.0)开发框架，熟悉ThinkPHP等开发框架, 有完整的项目开发经验； 3、熟练掌握MySQL，MongoDB，redis等存储技术； 4、熟悉JQuery等常用前端框架，掌握W3C、HTML5/CSS3、HTML/XHTML、JavaScript/Ajax、Json/XML,VUE等前端语言； 5、熟悉TCP/IP，httptps协议，熟悉socket编程开发，有独立开发PC端项目、APP接口的能力； 6、能够熟练使用 GIT 协作开发工具； 7、思路清晰严谨，具有良好的代码编写习惯； 8、熟练使用内存缓存、文件缓存，有处理过消息队列经验者优先  上班时间：上午9：00-12：00；下午2：00-18：00 单休， 6天，7小时制。  福利： 1、年终奖、全勤奖、生日红包福利等； 3、法定节假日带薪休假； 4、规范化管理，给予充足的晋升发展机会和空间； 5、薪资制度完善, 收入成阶梯式递增； 6、丰富多彩员工活动，每月定期的户外活动、员工聚餐，员工集体旅游等； 7、公司统一购买五险一金，年内纳入公积金福利政策； 8、公司员工活动区冰箱、微波炉、沙发等辅助生活电器和设备齐全，员工带饭和午休轻松惬意，另外公司周边餐饮业发 达，美食丰富； 9、星级写字楼，公司办公氛围和谐轻松，人际关系简单友好。！  寻找一个志同道合的人！ </t>
  </si>
  <si>
    <t>金融数据分析和机器学习(python)</t>
  </si>
  <si>
    <t>1、在交易类的场景下，通过行为数据，实现聚类分析，从而刻画用户画像；另外，需要对数据进行建模和分析。 2、在线客服场景下，在大量文本数据（大数据平台）中进行清洗、分类、提取关键词和数字、打标签并总结计算特征； 3、利用现有数据构建模型，使得智能资讯、智能客服、智能投顾等应用场景结合； 4、具体工作要求是对上述工作挑战有兴趣的，有数学，统计学，金融学基础的，对大数据和机器学习有了解的人；</t>
  </si>
  <si>
    <t>首创置业自销 微信开发工程师/开发工程师 (职位编号：19)</t>
  </si>
  <si>
    <t>聚源信诚（天津）商贸有限公司营销分公司</t>
  </si>
  <si>
    <t>五险一金 免费班车 餐饮补贴 通讯补贴 专业培训 周末双休 下午茶 提供住宿</t>
  </si>
  <si>
    <t>1、负责公司WEB相关产品开发，完成系统的设计、实现、集成、测试；
2、参与系统分析和系统设计；
3、负责相应功能模块的开发；
4、负责其他公司分配的项目定制开发工作;  任职要求： 1.本科以上学历， 3年以上java开发经验； 2.有扎实的Java基础，良好的编码习惯，熟悉J2EE技术架构，熟悉Spring，Srpingboot、Spring cloud、Mybatis等框架 3.熟悉一种以上数据库SQL语法，如Oracle、Postgresql等等； 4.思维敏捷，具备良好的学习能力、团队协作能力和沟通能力； 5.善于思考，能独立分析和解决问题。</t>
  </si>
  <si>
    <t xml:space="preserve">工作职责： 1 负责web前端、微信小程序、移动端的前后端开发工作； 2 负责微信小程序上线后的优化与迭代开发； 3 设计和持续完善产品的前后端架构和工程化框架、全面提升全栈开发效率； 4 负责用户体验优化，包括但不限于：业务流程、交互、性能、安全等； 5 通过工具与组件的开发和持续优化，提升团队工作效率持续的优化前端体验和页面响应速度，优化代码并保持良好的兼容性； 任职资格 1 计算机或者相关专业，大专或以上学历，必须具备独立开发小程序的能力； 2 良好的问题沟通与解决能力； 3 具备较好的自学能力，团队精神及抗压能力； 4 三年以上的JAVA开发与应用经验，掌握JSDK、J2EE的相关知识，精通JAVA、JSP、SERVERLET编程，熟悉多线程编程，熟练掌握AJAX，jquery； 5 熟悉HTML5/CSS3/ES6，至少精通一种主流Javascript框架（Vue/React）； 6掌握数据库的相关知识，熟悉MySQL及0RACLE，具备SQL、触发器、函数、存储过程的编写能力； 7 熟悉掌握微信企业号、服务号开发接口和小程序开发规范； </t>
  </si>
  <si>
    <t>广州龙骐贸易有限公司</t>
  </si>
  <si>
    <t>餐饮补贴 弹性工作 五险 带薪年假 下午茶 全勤奖 节日福利 员工旅游</t>
  </si>
  <si>
    <t>岗位职责： 1、负责设计和开发分布式的网络爬虫应用，包括调度、抓取、入库等内容，进行互联网相关信息的抓取和分析。 2、实现大规模文本、图像数据的抓取、抽取，去重、分类，垃圾过滤，质量识别、解析入库等工作 。 3、网络爬虫架构设计、功能开发及优化。 4、网页信息抽取等核心算法的研究和优化。负责公司运营平台开发工作。 5、参与项目整体规划设计过程，制定项目迭代计划。 6、负责解决项目相关的开发需求以及Bug修正，相关的问题的沟通协调工作。  岗位要求： 1、计算机相关专业，具备1年及以上开发项目经验； 2、掌握网络爬虫开发原理，对互联网各种类型数据交互模式熟悉，知道如何处理需登录网站、动态网页等各种情况下的数据采集方法。 3、精通html语言，熟悉开源工具，熟悉基于正则表达式、XPath等的信息抽取技术。 4、有网络爬虫开发经验、有scrapy等开源抓取工具开发经验优先。 5、熟悉至少一种关系型数据库（Mysql等），熟悉Nosql，hbase等技术优先。 6、逻辑思维清晰，做事有条理，具备较好的数据分析能力和解决问题的能力。 7、工作积极主动、严谨负责。学习能力强，有一定的技术狂热，愿意学习和接受新知识和技术，有一定的英语阅读能力，会用GOOGLE，STACKOVERFLOW搜索问题，对全栈工程师的概念有了解。  上班时间： 9：00至18：00，12：00-14：00休息，单双休制度；享受国家公众假期 上班地址：广东省 广州市 白云区 黄石街道 江夏村芦石岗1号 红风创意园11栋2层201室（江夏地铁B出口直走500米）</t>
  </si>
  <si>
    <t>年终双薪 奖金 餐饮补贴 节日福利 带薪年假 员工旅游 定期体检 社保 商业保险 周末双休</t>
  </si>
  <si>
    <t xml:space="preserve"> 岗位职责： 1、负责产品Web前端设计研发，监管并保证Web研发质量。 2、负责公司前端组件的开发以及维护； 3、负责前端技术攻关；  岗位要求： 1、2年以上工作经验，对前端开发规范、工程化、组件化、测试有深入认识和实践；
2. 精通各种Web前端技术（HTML、CSS、Javascript等)，熟练跨浏览器、跨终端的开发；
3. 有良好的编程思想，熟悉面向对象、闭包、原型链等技术；
4. 熟练运用 CSS3 新特性，熟悉 HTML5 最新规范；
5. 精通 LESS、ES6 语法；
6. 精通 Vue 及熟练使用ElementUI、iView等常见UI框架；
7. 熟悉常用的构建工具（包括 webpack）；
8. 熟悉常用的包管理器（包括 npm）；
9. 有较好的逻辑能力,有较强的的分析和解决问题的能力；  上班时间：周一至周五，周末双休；9：00~17：30，中午1个半小时休息时间  薪酬福利： 1、购买六险一金； 2、享受年终奖、工作餐补贴、电脑补贴； 3、每年一次集体旅游、健康体检； 4、公司提供完善的员工培训； 5、享受国家法定节假日、带薪年假； 6、传统节日福利（端午节、中秋节、三八妇女节等等）； 7、关爱福利（结婚贺金、生育贺金）； 8、公司定期给员工举办集体生日会，每位寿星享有一份精美的生日礼物。  公司地址：广州市黄埔开发区神舟路绿地中央广场C2栋901 公交路线：彩频路总站、彩频路、神舟路（绿地智慧广场） 联系人：田小姐 联系电话：020-89852660  15920191680</t>
  </si>
  <si>
    <t>1、负责大型电商供应链系统的核心功能研发； 2、理解业务需求，负责独立模块的需求分析，抽象，设计及开发； 3、主动挖掘工作中的技术需求，对负责模块进行持续性的技术改造，通过技术手段驱动业务快速发展。  任职要求： 1、本科及以上学历，计算机相关专业； 2、有微服务实施经验，掌握Spring  Cloud Netflix或者Kubernetes； 3、2年及以上Java服务器端开发经验，在技术公司或核心技术部门有工作经验者优先； 4、熟悉Java语言，掌握Spring  MVC、Spring、Hibernate、MyBatis等常用开源框架和中间件，并对B/S架构有丰富的开发经验； 5、熟悉MySQL，NoSQL，Linux；  6、了解常见的RPC、消息中间件、缓存等技术； 7、有很强的责任心、分析和解决问题的能力； 8、有良好的团队协作和沟通能力，乐于接受挑战； 9、有良好的自我学习的能力，喜欢探索新技术和理念并应用在工作中。</t>
  </si>
  <si>
    <t>做五休二 周末双休 带薪年假 五险一金 全勤奖 节日福利 交通补贴 餐饮补贴 加班补贴</t>
  </si>
  <si>
    <t>深圳市云中鹤科技股份有限公司</t>
  </si>
  <si>
    <t>1、有PHP+mysql编程开发经验，精通PHP+MySQL网站编程，熟悉面向对象的开发方式； 2、具有较强的程序调试能力与程序故障分析能力，熟悉MYSQL数据安全知识； 3、负责公司各网站的开发与测试，维护已有程序的升级和错误更正； 4、参与项目开发，开发设计网站的新功能，协同完成网站升级工作； 5、具有优良的编程风格和习惯，富于团队精神和敬业精神。 6、精通JS，JQUERY，AJAX脚本 7、有DIV+CSS的调试能力  任职要求： 1、大专以上学历，1-2年相关工作经验； 2、熟悉PHP编程语言，具备良好的编程习惯； 3、具备良好的面向对象的分析与设计能力，能熟练使用开发相关工具； 4、思维严密，执行力强，有团队合作精神； 5、要求拥有独立开发能力，具备强烈事业心与创业精神，工作细心认真，吃苦耐劳，最求卓越</t>
  </si>
  <si>
    <t>小明空间</t>
  </si>
  <si>
    <t>五险一金 员工旅游 专业培训 绩效奖金 年终奖金 交通补贴 周末双休</t>
  </si>
  <si>
    <t xml:space="preserve">岗位职责： 1. 负责前端界面的构建，各类交互设计与实现，与后端开发人员配合完成项目； 2. 深入研究主流前端框架的应用，进行前端组件的提取和开发； 3. 前端样式的模块化设计和优化； 4. 对具体产品进行性能优化，提高web加载、执行和渲染时间； 5. 负责解决产品在不同浏览器、移动设备端机不同版本下的兼容问题； 6. 完成上级下达的其它任务。 岗位要求： </t>
  </si>
  <si>
    <t>互联网/电子商务 建筑/建材/工程</t>
  </si>
  <si>
    <t>五险一金 绩效奖金 下午茶 周末双休 年度体检 地铁上盖 员工旅游</t>
  </si>
  <si>
    <t xml:space="preserve"> 1、按照需求按质按量完成项目开发，并指导其他开发人员；  2、参与功能模块的需求分析；  3、参与编写详细详细设计、编码和功能测试；  4、协助测试人员完成软件系统及模块的测试；  5、协助相关应用软件的安装调试工作。    岗位要求：  1、2年工作经验以上，有扎实的JAVA基础，对IO、多线程、网络编程有独特了解;  2、熟悉主流关系型数据库的其中一种（如Mysql），并具有优化查询语句的能力;  3、熟悉Spring、SpringCloud、Mybatis等主流开源框架并且运用到实际工作中;  4、熟悉Redis、ElasticSearch、MQ、kafka等技术的使用;  5、熟悉设计模式原则，熟练使用常用设计模式;思路清晰，有良好的业务需求理解、分析、抽象能力和软件设计能力;  6、熟悉GIT、SVN等工具的使用;  7、有高并发、大数据处理经验优先考虑;  8、有微信项目开发经验的优先;  9、有SaaS应用平台架构经验者优先;  </t>
  </si>
  <si>
    <t>PHP 微信开发程序员</t>
  </si>
  <si>
    <t>1、负责公司项目需求的论证、引进与实施； 2、项目开发建模，包括前端、程序、后台规划； 3、负责接口设计、开发和维护； 4、能够独立完成详细设计及编码、进行代码审查； 5、不符合应聘要求者，请勿乱投简历，否则拉黑，永不录用。  任职要求： 1、一年以上PHP开发经验；, 2、精通PHP开发框架，熟悉XML、HTML5脚本语言，熟练掌握PHP语言，熟悉APACHE/MYSQL； 3、熟悉当前互联网的流行应用，在交互开发、用户体验等方面有自己的见解，能主动根据业务需要，提出合理的方案。 4、有WEB后台开发经验，熟悉ThinkPHP框架； 5、熟悉项目开发的流程，包括需求、设计、开发、测试、维护等流程； 6、诚实、上进、有责任心和敬业精神，有良好的沟通意识和团队合作精神，学习能力强； 7、熟悉小程序优先；</t>
  </si>
  <si>
    <t>前端开发工程师 (职位编号：杨思敏)</t>
  </si>
  <si>
    <t>1、精通HTML、CSS、JavaScript，熟悉页面架构和布局； 2、熟悉UI设计，能根据产品需求，制作网页原型； 3、对产品的可用性及用户体验有深入理解； 4、熟悉前端工程化与模块化开发（Angular，Vue，React等）； 5、对css/JavaScript性能优化、有解决多浏览器兼容性经验； 6、精通webpack编译工具； 7、善于思考，主动积极，沟通能力强，有良好的团队精神，能够承担压力。</t>
  </si>
  <si>
    <t>容器研发工程师</t>
  </si>
  <si>
    <t>五险一金 通讯补贴 专业培训 绩效奖金 年终奖金 定期体检 弹性工作 周末双休 带薪年假</t>
  </si>
  <si>
    <t>岗位职责： 1、负责容器云的Web前端设计开发； 2、负责后端paas平台的设计与开发。  任职要求： 1、两年以上后端开发经验, 至少熟悉一门相关语言（如NodeJS/golang/Java/C/C++/Python)； 2、熟悉W3C标准，了解bootstrap/foundation等框架的设计实现，对表现与数据分离、Web语义化等有深刻理解； 3、精通JavaScript，对AngularJS，React，VUE等新型前端框架有较深刻的认识以及项目经验；  4、熟悉emberjs框架开发者优先。</t>
  </si>
  <si>
    <t>深圳市全关信息咨询有限公司</t>
  </si>
  <si>
    <t xml:space="preserve"> 岗位职责： 1. 参加用户需求调研，详细记录用户的需求； 2. 熟悉 php+mysql 和熟悉操作svn 控制，熟悉数据库sql server 数据库； 3. 负责网站代码的优化和维护，保证网站的运行效率； 4. 按时按质按量地完成日常公司网站业务的编程开发技术工作； 5. 负责系统或软件的持续优化和改进。 任职要求： 1. 有sql sever开发经验； 2. 熟悉 php+mysql 和熟悉操作svn 控制，熟悉数据库sql server 数据库； 3. 熟悉关系数据库知识，熟练编写SQL语言、存储过程；能熟练使用SQL Server数据库库； 4. 优秀的面向对象设计经验，熟悉常用的设计模式； 5. 有良好的软件工程知识和质量意识，有优良的编程风格习惯。 </t>
  </si>
  <si>
    <t>Python数据工程师</t>
  </si>
  <si>
    <t>上海软科教育信息咨询有限公司</t>
  </si>
  <si>
    <t>JAVA后端开发工程师</t>
  </si>
  <si>
    <t>专业服务(咨询、人力资源、财会) 学术/科研</t>
  </si>
  <si>
    <t>广东涌浪网络技术有限公司</t>
  </si>
  <si>
    <t>五险一金 员工旅游 专业培训 绩效奖金 年终奖金 定期体检 办公室零食 豪华团建 餐饮补贴</t>
  </si>
  <si>
    <t>岗位职责： 1. 高校数据库的管理与维护； 2. 高校数据的分析； 3. 协助开发各类数据平台； 4. 数据清洗与入库； 5. 完成上级安排的其他工作。 岗位要求： 1. 全日制本科以上学历，计算机相关专业，1年以上相关工作经验； 2. 熟悉python，全面掌握python的基本语法，基本数据结构，常用library，熟悉numpy，pandas的基本用法和功能，了解Python自然语言处理； 3. 熟练掌握MySQL； 4. 有一定的数理统计基础，热爱和数据打交道； 5. 认同创业文化，事业心强。</t>
  </si>
  <si>
    <t>物联网Web前端开发工程师</t>
  </si>
  <si>
    <t>广州恒科通信技术有限公司</t>
  </si>
  <si>
    <t>五险一金 周末双休 绩效奖金 餐饮补贴 员工旅游 专业培训</t>
  </si>
  <si>
    <t>1、参与项目需求分析,进行概要设计和核心模块的详细设计及开发； 2、根据公司业务进行技术选型、核心代码开发； 3、主动发现项目中存在隐患和风险，优化框架和代码，提升系统健壮性；  任职要求： 1、大专或以上学历，计算机相关专业优先，具有3-5年开发经验； 2、精通Java/J2EE编程，有Spring+Hibernate(mybatis)+Struts或类似框架的实际项目经验，熟练使用Eclipse/MyEclipse等开发工具； 3、参与过两个以上完整项目； 4、熟练掌握常用的Linux命令、shell脚本，nginx, tomcat 等的各项服务、应用配置； 5、熟悉HTML，javascript，jquery，ajax， CSS+DIV等前端技术； 6、具备良好的沟通合作技巧，较强的责任心及团队合作精神。</t>
  </si>
  <si>
    <t xml:space="preserve">本次招聘是我司代广州慧特安科技有限公司发布招聘信息 广州慧特安科技有限公司组建了充满科技创新活力的技术团队，对电梯运行安全、智能在线监控技术不断研究，实现了运用物联网、在线智能监控技术、云计算、人工智能等技术的电梯安全物联网综合解决方案，通过安装在电梯的智能终端，采集电梯运行数据，经状态计算和模型识别，对可能发生的故障进行判断实现安全预警；并通过有效监测电梯运行数据和电梯的运行环境，实现对电梯的实时监测、困人自动告警和智慧应急响应，从而保障乘客乘梯安全。 企业网址：http：//gzhta.com/   工作职责：  1、聚焦电梯物联网项目，负责Web系统前后端的开发和维护。  2、负责物联网软件的开发和维护，进行开发项目文档的编写与整理。  3、参与解决项目开发中的技术难题。  4、保证项目进度，总结项目经验，归纳案例，实现经验共享。  任职要求：  1、电子、计算机、自动化相关专业本科以上学历，熟悉自动化、信息化实现流程，具有1年以上物联网项目软件编程的经验；  2、专业知识与技能：  （1）熟悉Javascript / jQuery，良好的编码风格；  （2）熟练掌握HTML5、CSS等开发技术；  （3）有前端框架vue、angular或react开发经验者优先；  （4）有RWD页面开发经验尤佳；  （5）熟悉Restful API及webSocket串接应用  （6）对用户体验、交互操作流程、及用户需求有深入理解，对用户体验优化有浓厚兴趣。  3、思维活跃、思路敏捷，善于应对复杂和多变的市场环境；  4、具备较强的客户沟通能力和良好的团队协作精神，有耐心和自信心，个性积极主动，较好的学习能力，有团队合作精神。  </t>
  </si>
  <si>
    <t>广州龙腾出行网络科技股份有限公司</t>
  </si>
  <si>
    <t>北京嘉连勤科技有限公司</t>
  </si>
  <si>
    <t xml:space="preserve">岗位职责 1.根据公司业务需求和产品规划，负责设计，开发与测试公司对外移动应用客户端，包括针对个人客户与针对企业的移动平台（APP，微信，手机网页等） 2.负责移动端的测试与质量保证，APP维护与更新，准备技术文档，确保软件稳定运行  技能要求 1.本科或大专毕业 2.至少2年Android APP开发经验 3.精通Java / Android， SQL 4.熟识 HTML5 / CSS3 / Javascript / JSON / jQuery / JSP 优先考虑 5.熟识Objective-C/iOS优先考虑 6.拥有电商，旅游出行，预约订车，会员管理APP应用开发优先考虑 7.拥有跨国企业工作或海外项目经验优先考虑  加入我们，你将拥有…… </t>
  </si>
  <si>
    <t>做五休二 周末双休 绩效奖金 节日福利 五险一金</t>
  </si>
  <si>
    <t xml:space="preserve">岗位职责：  1. 负责网络安全产品功能模块开发及优化；  2. 负责大规模数据抓取、结构化信息的提取等工作；  3.参与从软件需求到实现、测试、发布全流程的设计开发。    任职要求：  1.    计算机及相关专业，1年以上相关工作经验；  2.    熟悉Windows、Linux操作系统及计算机网络；  2. 精通Python，掌握Python各种常见库和框架；  3. 了解Http/Https协议 和 web登录认证机制，熟悉web前端，可读懂JS代码；  4.  工作认真细致踏实，有优秀的学习能力和抗压能力，具有团队协作精神。  加分项：  1.   有实际网页开发、数据提取工作经验；能独立解决实际开发过程碰到的各类问题；  2.   熟悉Java、Groovy等语言的开发；  3.    具备良好的编码习惯，熟悉svn、git 等代码管理工具。 </t>
  </si>
  <si>
    <t>高级软件工程师(Python)</t>
  </si>
  <si>
    <t>工作职责： －公司核心软件产品开发和维护 －子系统/模块设计  任职要求： －2年以上Python 实际项目开发经验 －熟悉面向对象编程，精通Django/Flask框架 -- 熟悉Linux操作系统，精通shell脚本，熟悉Linux安全设置，软件安装部署 -- 熟悉Mysql或Oracle数据库  *爱学习/实践各种新技术优先</t>
  </si>
  <si>
    <t>手机软件APP工程师</t>
  </si>
  <si>
    <t>JAVA开发岗</t>
  </si>
  <si>
    <t>Python编程老师(J10528)</t>
  </si>
  <si>
    <t xml:space="preserve"> 公司已经谈好投资方案，计划做一流的综合电商APP，颠覆传统互联网思维，做新时代的引领者。所以我们需要有丰富经验的软件工程师，只要您有梦想有才华，到时候可以技术入股或团队入股，如果您不需要股份我们也可以提供最高的待遇.具体可面谈.欢迎您投简历给我们。 岗位职责：
1.负责开发公司APP的开发(PHP+JS+H5)相关产品平台的开发工作；熟悉apicloud打包封装；
2.熟悉Web API 接口的开发；
3.精通 Android或 IOS开发平台及框架；
4.悉Android/IOS的SDK接入，掌握相关SDK及开发工具的使用；
5.熟识数据库开发、Socket通信、HTTP编程、微信接口、支付宝接口等开发；
6.熟悉购物支付软件的设计开发。
工作要求 ：
1.有2年以上开发经验，能够 【独立】 编写大型规模应用程序，有1年以上TP5框架；
2.精通JS+H5编程，熟练PHP缓存技术和静态化设计方面的经验；
3.熟悉Smarty、CI、Thinkphp框架；
4.熟悉MYSQL数据库开发，配置、维护、性能优化。具有MYSQL索引优化、查询优化和存储优化方面经验；
5.拥有良好的代码习惯，结构清晰，命名规范，逻辑性强，代码冗余率低；
6.熟悉XHTML、XML和JSON，熟悉JavaScript、Ajax和Jquery；
7.开发期间一定要遵守保密性原则。 </t>
  </si>
  <si>
    <t>深圳贝尔创意科教有限公司</t>
  </si>
  <si>
    <t>五险一金 补充医疗保险 餐饮补贴 通讯补贴 年终奖金 定期体检</t>
  </si>
  <si>
    <t xml:space="preserve"> 岗位职责：  1.根据业务需求、设计文档、负责代码按时按质完成；
2.负责代码的单元测试和用例的编写；
3.系统分析设计，能对现有生产系统出现的问题进行分析和解决。  岗位要求：  一、专业能力:  1. 本科以上计算机相关专业毕业；  2.大学毕业两年以上且具有2年或以上Java开发工作经验；  3.技术要求符合以下中的一项或多项：
a.精通Java开发语言、熟练掌握Eclipse开发工具；
b.熟练使用HTML，JavaScript和Ajax技术，熟练掌握jQuery,精通JSP、Servlet等Web开发相关技术；
c.熟悉使用Spring、iBatis等常用开发框架；
d.熟悉常用设计模式，熟悉IOC；
e.熟练掌握SQL，Mysql/Oracle数据库。  4.具有较强的团队合作意识；  5.有HTML5开发经验更佳。    二、个人素质：  1、具备扎实的专业知识和良好的团体协作、沟通能力；  2、勤奋好学，有责任心；  3、对新兴事物有较强地接受能力。  </t>
  </si>
  <si>
    <t>弹性工作 五险一金 节日福利</t>
  </si>
  <si>
    <t xml:space="preserve">工作职责: 1.设计适合青少年的编程课程, 设计课程内容、知识图谱、练习拓展； 2.和动画团队沟通协作制作课程讲解视频； 3.参与课程产品研发的全链条，包括前期立项调研、中期开发和试课，后期宣导、培训和收集反馈、优化迭代； 4.监督课程教学实践，确保教学质量。将课程特质最大化地传递给产品、运营、教学及其他相关部门。 任职资格: 1.本科及以上学历，计算机相关专业、教育技术专业优先； 2.1年及以上技术开发或教育类工作经验， 3.熟悉编程语言（Scratch、Python）； 4.有丰富一线教学经验或课程开发经验者优先； 5.具备成长型思维，好学、善于反思、不自我设限； 6.热爱少儿教育，性格活泼，喜欢与孩子互动；对认知规律和理论有研究，善于降维讲解和沟通，愿意去了解并熟悉少儿心理，善于调动学生学习的积极性。  </t>
  </si>
  <si>
    <t>python开发</t>
  </si>
  <si>
    <t>上海汇正财经</t>
  </si>
  <si>
    <t>五险一金 补充医疗保险 员工旅游 餐饮补贴 绩效奖金 交通补贴 定期体检 股票期权 弹性工作</t>
  </si>
  <si>
    <t>1、良好的自动化意识，构建完整产品自动化流程； 2、独立搭建测试环境，根据实际情况对产品实施自动化测试，提交测试报告，完成对产品的功能与性能验证； 3、准确地定位并跟踪问题，推动问题及时合理地解决； 4、根据测试结果，协助用户撰写软件的评估报告。  任职要求： 1、统招本科以上学历，2年以上软件测开发试经验，扎实的计算机基础知识； 2、思路清晰，对系统开发和测试过程及职责有深刻理解。 具有良好的学习能力，有提高自己技术高度的意愿； 2、具有Python开发经验，熟悉软件测试流程、测试理论知识和测试用例设计技术； 3、熟悉Linux操作系统，掌据常用命令和工具的使用和操作； 4、熟练掌据至少一门数据库，如MySql、ORACLE、SQL Server，熟悉SQL语法； 5、熟练掌握ansible jenkins等工具； 7、具有良好的沟通能力，有系统化的问题分析能力和解决问题能力； 8、有期货、证券等金融相关工作经历者优先; 9 、良好的团队合作精神，良好的文档撰写和沟通协作能力，工作细致认真，有耐心，肯吃苦耐劳。</t>
  </si>
  <si>
    <t>做五休二 周末双休 带薪年假 五险一金 专业培训 高温补贴 餐饮补贴 绩效奖金 全勤奖 领导nice</t>
  </si>
  <si>
    <t xml:space="preserve">岗位职责： 1. 参与CRM内部系统开发，根据需求负责功能的维护与升级 2. 负责现有系统的稳定与性能调优等的设计与实现。 3. 能够完成系统开发、调试、测试、部署，并保障上线后稳定运行与持续改进。 任职资格： 1. 教育水平：全日制本科以上学历，英语阅读能力良好 2. 专业：计算机相关专业优先 3. 工作经验：二~五年编程经验，至少参与过一个大型项目的开发，拥有CRM开发经验的优先 4.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 5. 个人素质： 具备良好的交流沟通能力，出色的协调和解决问题能力，较强的文档撰写能力及敏捷等软件工程方法经验, 保密意识强的人员优先 入职提供完善的带薪岗前培训，缴纳五险一金，我们也有年终奖、带薪年假、免费旅游、节假日礼品，生日会等福利。公司每层楼都备有供员工休息的茶水间，内有自动贩卖机、冰箱、微波炉等设备。  汇正财经官网：http://www.shhzcj.com/ 汇正财经顾问有限公司，是中国证监会首批颁发认证的专业投资咨询机构，执业资格证书编号ZX0011。  如果您对这个岗位感兴趣，可以投递我们简历~ 工作地址：普陀区中江路388弄新城控股大厦B座20楼（地铁13号线大渡河路3号口出步行850米至）。 </t>
  </si>
  <si>
    <t>深圳市雁联技术服务有限公司</t>
  </si>
  <si>
    <t>六险一金 周末双休 专业培训 年底双薪</t>
  </si>
  <si>
    <t>python开发工程师</t>
  </si>
  <si>
    <t>上海杰奕信息技术有限公司</t>
  </si>
  <si>
    <t>1、负责精算系统后端、接口等的设计、研发和单元测试；
2、负责或协助制定技术解决方案，承担核心功能、公共核心模块的设计编写；
3、对项目中遇到的技术问题有攻关能力，带动或影响项目团队。
招聘要求：
1、全日制本科，计算机及相关专业；
2、2年以上Java开发工作经验，深刻理解并运用各种框架如SpringMvc、MyBatis，springBoot等；
3、熟悉Oracle、mysql其中一种数据库的使用和调优；
4、熟练并深刻理解分布式系统常用技术应用：如Dubbo、Spring cloud、redis、mongodb等；
5、有python，vue等经验者优先。</t>
  </si>
  <si>
    <t>五险一金 专业培训 定期体检 生日福利 周末双休</t>
  </si>
  <si>
    <t xml:space="preserve">1.负责项目的服务端的架构调研、设计和开发； 2.设计、开发并改进产品后台服务； 3.快速原型开发，快速迭代并迅速投入产品； 4.参与项目重点、难点模块的研发工作，结合业务的特点，提供面向业务的整体优化方案； 5.分析后台统计数据，不断提升产品体验。 岗位要求： 1、全日制本科以上学历，计算机相关专业，3-5年工作经验，学信网不可查学历勿扰 2、有扎实的python基础，精通python3，熟悉http原理; 3、熟悉MVC架构，精通Flask/Django或者其他Python Web开发框架，熟悉常用设计模式； 4、熟悉常见数据库 (如 MySQL/PostgreSQL/SQLServer) 和 NoSQL（如 Redis/Memcache/MongoDB)。 5、熟悉LINUX/UNIX操作系统； 6、具备扎实的编程功底和良好的编程习惯，注重代码质量，代码复用性和可扩展性强。 7、拥有高并发系统的设计与调优经验优先，懂得如何扩展/解耦系统 。 </t>
  </si>
  <si>
    <t>h5前端工程师</t>
  </si>
  <si>
    <t>深圳市昱辰泰克科技有限公司</t>
  </si>
  <si>
    <t>岗位职责： 1、负责H5网页、小型游戏的前端开发、实现及维护； 2、根据需求，配合后端人员实现产品界面和交互功能，页面维护及性能优化； 3、与设计组和后台程序组沟通配合，高效率高质量地完成工作； 4、通过运用各种前端技术手段，不断提高用户体验，优化性能和解决兼容性等问题。  任职要求： 1、计算机或相关专业，专科或以上学历； 2、2年以上HTML5前端开发经验，熟练掌握Javascript语法和api的使用； 3、熟练使用AngularJS 、Nodejs、canvas等前端框架； 4、能产出高质量的代码，风格严谨工整，符合编码规范，兼容主流浏览器； 5、对主流的引擎有熟悉使用经验；</t>
  </si>
  <si>
    <t>五险一金 补充医疗保险 补充公积金 员工旅游 项目奖金</t>
  </si>
  <si>
    <t xml:space="preserve">1、负责设计服务器平台产品的技术架构； 2、负责服务器平台产品的开发工作； 3、负责产品的测试、优化和维护； 4、遵守开发流程及编写相关文档； 任职要求： 1、计算机相关专业，本科以上学历； 2、三年以上JAVA服务端软件开发经验，熟练掌握MVC开发框架； 3、精通Linux/Unix操作系统，熟悉struts、spring、hibernate等J2EE框架; 4、具备关系数据库设计经验、熟悉SQLserver、Oracle、MySQL、Postgres等任意一种或者多种主流数据库; 5、有多线程高并发服务器设计及编程经验，熟悉Mina或者Netty优先； 6、执行力强、具有良好的团队合作精神、较强的学习能力与抗压能力。 </t>
  </si>
  <si>
    <t>Python开发（量化策略）</t>
  </si>
  <si>
    <t>上海财浪投资管理有限公司</t>
  </si>
  <si>
    <t xml:space="preserve">职位描述： </t>
  </si>
  <si>
    <t>上海艾融软件股份有限公司</t>
  </si>
  <si>
    <t>五险一金 双休</t>
  </si>
  <si>
    <t xml:space="preserve"> 岗位职责： 1.分析客户需求，在与客户充分沟通基础上，可以根据以往项目经验向客户提出合适的方案及建议； 2.根据客户要求，进行软件项目的设计与开发，其成果满足客户需求； 3.能独立完成子系统或模块的设计与开发，包括用户接口、业务逻辑定义、数据模型的设计与开发等； 4.能够与开发团队中其它成员共同开发有效沟通，包括项目经理、技术经理、其它工程师，设计出高性能、可扩展而且符合用户需求的方案；  任职要求： 1. 计算机相关专业本科以上学历； 2.３年以上J2EE开发经验，精通Java/JavaScript/PLSQL/XML/JSP/velocity，熟练使用Struts/Spring/Hibernate/Ibatis等常见开源框架； 3. 熟悉Oracle等主流数据库，熟练编写存储过程，具备一定的SQL性能调优能力； 4. 熟练weblogic、WebSphere等应用和服务器配置； 5. 熟悉前台Web开发，能够使用JQuery等主流框架更佳； 6. 熟悉银行业务，具有丰富的银行IT系统项目经验，有内容管理项目经验者优先考虑； 7. 有良好的沟通能力，在与客户充分沟通基础上，可以根据以往项目经验向客户提出合适的方案及建议； 8. 具备良好的自学能力和独立解决问题的能力，能承受一定的工作压力； 9. 有大容量、高性能、高并发、分布式系统的设计开发经验者优先。</t>
  </si>
  <si>
    <t>深圳市大富科技股份有限公司</t>
  </si>
  <si>
    <t>五险一金 定期体检 补充公积金 办公环境优美 五天八小时 弹性工作 绩效奖金</t>
  </si>
  <si>
    <t>1、负责前后端WEB开发、接口对接； 3、负责产品部署、联调、适配、上线等工作； 4、具备较好的学习能力、问题分析能力，可以独立定位解决问题。  岗位要求： 1、本科以上学历，至少1年以上Python开发经验； 2、熟悉Linux操作系统； 3、熟悉Mysql、Redis数据库使用及开发； 4、熟悉H5、CSS3、JavaScript等前端开发优先考虑； 5、具有高度的责任感，工作积极主动、较强的逻辑思维能力、善于总结，有规范化文档编写能力</t>
  </si>
  <si>
    <t>深圳JAVA偏实施</t>
  </si>
  <si>
    <t>五险一金 补充医疗保险 员工旅游 年终奖金 绩效奖金 专业培训 定期体检</t>
  </si>
  <si>
    <t>补充医疗保险 员工旅游 餐饮补贴 专业培训 绩效奖金 年终奖金 弹性工作 六险一金</t>
  </si>
  <si>
    <t>可接受19届应届生~ 岗位职责： 负责前端UI开发 或 后端业务逻辑编写。 岗位要求： 1）统招本科及以上学历； 2）对代码编写逻辑思维严密，有良好的结构设计思维； 3）做事严谨主动，对待问题认真负责； 4）前端要求：对UI开发熟悉，有H5开发经验，对白鹭引擎有使用经验优先； 5）后端要求：安全高效地实现业务逻辑，熟悉golang/java/c#/python优先；</t>
  </si>
  <si>
    <t>1、大专以上学历，5年以上.NET项目开发经验； 至少参与过2个以上中大型项目的设计工作； 2、熟悉.NET Framework框架，熟悉.Net B/S 开发技术，熟悉javascript、Css、XML等web开发领域相关技术； 3、熟悉SQL Server或Oracle数据库，熟悉存储过程、触发器及数据库性能优化优先考虑； 4、有多层架构的开发经验，有良好的设计思路和编程习惯； 5、熟练使用VS 2013、 SVN代码管理工具； 6、有工作流开发经验者优先考虑。</t>
  </si>
  <si>
    <t>本科或者民办本科都行，3年以上JAVA开发经验（JAVA技术基础必须扎实） 需要有银行中间业务经验 岗位偏实施，对业务要熟悉</t>
  </si>
  <si>
    <t>python后端开发工程师</t>
  </si>
  <si>
    <t>1. 实现产品系统的后端服务，并和前端工程师紧密配合，确保系统按时上线并且功能完备； 2. 参与产品需求分析和产品设计，在初期就围绕业务目标，发挥自己的创造力和生产力； 3. 结合产品不断思考后端服务如何优化，让架构在思考和实践中不断进化。  任职要求： 1、计算机相关专业， 3年以上运维开发工作经验； 2、精通Python，熟悉shell语言 3、熟悉Linux/Unix开发环境 4、熟悉Django框架，Javascrip、CSS、Html等前端技术 5、熟悉HTTP协议及基于HTTP协议的API开发 6、熟悉ORACLE、MySQL、MongoDB、Redis等主流数据库系统(*) 7、代码风格清晰整洁，可复用，注释详细 8、良好的沟通能力和团队合作精神</t>
  </si>
  <si>
    <t>广州点动信息科技股份有限公司</t>
  </si>
  <si>
    <t>员工旅游 五险一金 通讯补贴 交通补贴 年终奖金</t>
  </si>
  <si>
    <t>岗位职责 1、负责对业务需求进行流程设计、数据表结构设计、接口设计、开发量评估，开展版本规划，合理分配开发资源，保障需求如期实现 2、基于现有系统产品框架，开源技术框架，开展定制化开发工作。 3、负责对业务需求进行全流程业务验收测试、上线推广，开展版本管理，保障业务需求交付质量。 职位要求 学历：本科及以上；本科以上，计算机软件相关专业优先 工作经验：两年以上。 （1）掌握主流WEB应用开发语言（Java、PHP、Python），可独立基于WEB应用框架搭建WEB应用 （2）熟悉主流数据库（Oracle、Mysql），掌握主流ORM框架，可独立开发数据库脚本，熟悉SOAP协议，有Webservice或restful接口应用开发经验者优先 （3）精通Java/JavaScript/HTML5/XML/JSP，熟练使用Struts/Spring/Hibernate/Mybatis等常见开源框架； （4）了解Redis、Mongodb，熟悉MySQL、Oracle等主流数据库，熟练编写存储过程，具备一定的SQL性能调优能力； （5）熟悉架构设计、概要设计和详细设计，独自承担过大型项目的架构设计； （6）具有强烈的责任感及敬业精神，沟通协调能力良好，思路清晰善于总结提炼，有互联网公司工作经验优先。</t>
  </si>
  <si>
    <t>python全栈开发工程师</t>
  </si>
  <si>
    <t>上海欧锐信息咨询有限公司</t>
  </si>
  <si>
    <t>JAVA中级软件工程师</t>
  </si>
  <si>
    <t>全勤奖 节日福利 餐饮补贴 加班补贴 员工旅游 弹性工作 绩效奖金 年终奖金 专业培训 交通补贴</t>
  </si>
  <si>
    <t>五险一金 餐饮补贴 绩效奖金 节假日福利 周末双休 全勤奖 带薪年假</t>
  </si>
  <si>
    <t>1、 负责IT业务需求调研、分析和系统设计； 2、 制定工作计划和开发计划，并组织实施； 3、 按照ESB企业服务总线MULE框架设计文档高效地完成指定任务的编码开发及修改工作； 4、 负责软件完成后的相关测试、技术文档的编制和内容的妥善保存； 5、 负责应用软件的配置、升级、更新及相关的技术支持工作； 6、 负责应用软件的用户操作使用培训。   1、理解MVC，具有使用Spring MVC、EasyUI、Hibernate等框架半年以上项目开发经验； 2、掌握Servlet、JSP、JDBC、Ajax编程； 3、能使用Oracle、SQLServer等数据库编程； 4、熟练HTML，熟练运用DIV+CSS； 5、有WMS、MES、ERP及电商平台开发经验优先； 6、要求会ESB企业服务总线MULE框架技术； 7、愿意出差。 注：如果会ESB企业服务总线MULE框架技术，其它条件可以放宽  岗位要求：（此岗位需有实际开发经验3年以上，请不符合者慎重投递）</t>
  </si>
  <si>
    <t xml:space="preserve"> 1.领导公司数据可视化项目,具备一定产品经理能力，有爬虫经验； 2.负责可视化展示设计的各个维度（如UI设计、可视化组件开发、定制化组件等）； 3.清晰、美观和逻辑的表达内容，提供流畅美观并可自定义的数据展示效果，保证兼容性与适应性； 4.针对客户的需求修改界面完成快速迭代，满足客户需求。   岗位要求: 1.熟练使用 python 2.熟练使用 Flask 2.熟悉可视化技术，包括但不限于 Echarts、D3、ighcharts、Threejs、WebGL； 3.熟悉模块化、前端编译和构建工具，熟练运用主流的 JS 库和开发框架，例如：ReactJS、VueJS、Webpack等；有VueJS经验者优先 4.掌握多种图表控件库，具备表格化、图形化的数据呈现能力 5.熟练使用 git、github、linux 等工具; 6.有良好的编码习惯, 能够编写清晰, 易于维护的代码;  加分项: 1.有前端数据可视化开发经验优先 2.有 Flask 开发经验优先  </t>
  </si>
  <si>
    <t>杭州致成能源科技有限公司</t>
  </si>
  <si>
    <t>周末双休 带薪年假 五险一金 节日福利 专业培训 通讯补贴</t>
  </si>
  <si>
    <t>岗位职责： 1、负责系统框架、核心模块等方面的分析、设计工作； 2、负责系统功能模块的设计与开发，根据项目进度计划及项目开发计划，按时保质完成开发任务； 3、接收业务人员提出的需求，提出解决方案并执行； 4、配合项目经理，完成相关项目技术文档的编写。 5、项目经理安排的其他工作。 岗位要求： 1、三年以上Java开发经验，精通java语言，J2EE体系以及主流java开源框架，熟悉多线程、多进程以及常用数据结构及算法； 2、熟悉Java常用框架，如Spring MVC、Spring、Mybatis等框架的原理、开发和部署； 3、熟悉常用的架构模式和设计模式，具备良好的编码及设计能力，对系统调优设计及实现有一定的经验； 4、熟练使用HTML、Javascript、Jquery/Css、Ajax等表现层技术； 5、熟悉MySql、Oracle等常用数据库基础原理并能熟练使用，有SQL语句性能调优经验的人员优先； 6、熟悉Weblogic、Tomcat等中间件，熟悉Linux常用操作，能独立部署搭建系统并具有比较强的问题解决能力。</t>
  </si>
  <si>
    <t>python少儿编程老师</t>
  </si>
  <si>
    <t>1、授课支持-到支持校区讲解体验课、正式课和其他活动课程；  2、培训支持-为校区讲师培训童程产品线的业务知识和业务技能；  3、其他支持-协助校区开展其他童程产品线推广相关工作（支持展会、地推工作；竞品调研等）；  岗位要求：  1、本科及以上学历，师范、计算机及理工科专业优先；  2、有一年及以上少儿编程教学经验优先；有一年及以上教育行业管理经验者优先； 3、性格开朗，踏实认真。具备优秀的沟通能力、学习能力或组织协调能力。</t>
  </si>
  <si>
    <t>北京资深前端</t>
  </si>
  <si>
    <t>五险一金 周末双休 朝九晚六 免费班车</t>
  </si>
  <si>
    <t>工作职责: 1.整体页面结构及样式层结构的设计、优化; 2.进行丰富互联网的 Web 开发，致力于通过技术改善用户体验; 3.具有良好的沟通能力、团队配合精神,对新技术敏感; 职位要求: 1.3-6年以上前端开发经验，熟悉W3C标准、ECMAScript等相关技术标准; 2.熟练JavaScript/ES2016; 3.熟悉前端主流框架，熟练使用React; 4.熟悉模块化、前端编译和构建工具，掌握常用编译工具，如 webpack/gulp等; 5.熟悉高德地图JS API优先; 6.具有良好的团队合作能力和沟通能力</t>
  </si>
  <si>
    <t>Python开发工程师(中科实数）</t>
  </si>
  <si>
    <t>五险一金 免费班车 年终奖金 绩效奖金 定期体检</t>
  </si>
  <si>
    <t xml:space="preserve"> 岗位职责： 1 负责公司内部项目服务端的研发工作；  2 负责编写设计开发文档、设计手册、应用手册相关技术文档； 3 参与项目需求认证，设计。    任职资格： 1 本科以上（211,985优先）学历，计算机相关专业，三年以上Python 开发经验； 2 熟悉Django/Tornado/Flask等web框架；熟悉HTTP网络协议； 3 了解Javaicript、HTML、CSS、AJAX、Jquery、Bootstrap等前端技术； 4 熟练PostgreSQL，Mysql数据库的使用设计、调优； 5 熟悉Linux下的常用命令; 6 熟悉Redis/Memcache等优先。  </t>
  </si>
  <si>
    <t>高级java工程师/java工程师（急聘）</t>
  </si>
  <si>
    <t>广州市图南软件科技有限公司</t>
  </si>
  <si>
    <t>岗位职责： 1.参与制定和调整现有项目架构。 2.参与项目需求分析和系统设计。 3.完成核心/重要模块的设计、根据编码规范进行代码开发、完成模块的单元测试以及相关技术文档的编写。 4.参与代码设计、审核和检查。 5.能独立解决开发中遇到的难点问题。 6.参与系统稳定性、性能和扩展性调试。  任职资格： 1、实际JAVA开发经验2年及以上，本科或以上学历，计算机相关专业； 2、精通web mvc框架、Java、JavaScript，熟悉JSP/Servlet、avaScript、Ajax、Jquery等WEB技术，精通Struts、Spring、Hibernate、Ibatis等主流的开源框架等开发技术； 3、熟练使用Oracle、MySQL、SQL Server数据库之一，有存储过程、触发器的开发经验； 4、熟悉Linux操作系统，熟悉Shell脚本，熟练使用SVN版本管理工具； 5、熟练使用WebLogic、Tomcat、WebSphere等web应用服务器之一，熟悉Apache或Ant的安装、配置； 6、参与过大型项目软件的开发，有团队精神和敬业精神，具备良好的自我学习能力和独立的解决问题能力，在指定时间内完成高质量程序； 7、具有良好而规范的编程习惯和技术文挡编写习惯；</t>
  </si>
  <si>
    <t>高级Java开发工程师(优软云)</t>
  </si>
  <si>
    <t>深圳市英唐智能控制股份有限公司</t>
  </si>
  <si>
    <t>多元化业务集团公司 电子技术/半导体/集成电路</t>
  </si>
  <si>
    <t>五险一金 员工旅游 交通补贴 通讯补贴 专业培训 定期体检</t>
  </si>
  <si>
    <t>【岗位职责】 1、参与商城业务的技术方案评审、及功能模块的开发与测试； 2、帮助团队解决系统中出现的问题； 3、保障商城及相关系统的稳定运行； 4、参与商城的系统架构优化、性能优化等工作；   【岗位要求】 1、计算机相关专业本科及以上学历；3年以上JAVA开发经验 2、2年以上使用J2EE开发经验，Java基础扎实，理解io、多线程、并发特性等基础知识，对JVM原理有一定的了解； 3、熟练使用Spring、Spring MVC、Spring Boot、Netty、GRPC、MyBatis等基础开发框架，理解其框架原理； 4、熟悉Linux环境以及操作，熟悉Docker等容器化部署，SVN/GIT的使用，熟悉Tomcat、Nginx、Caddy、HaProxy等开源的服务器； 5、熟悉MySql、MongoDb、influxDb，熟悉常用的SQL优化方案，熟练应用Redis、Memcached缓存数据库,RabbitMQ消息队列； 6、具有高度的责任感，适应能力好，能够承受一定的工作压力；有潜力、有激情、自我要求高；</t>
  </si>
  <si>
    <t>web前端高级工程师</t>
  </si>
  <si>
    <t>五险一金 补充医疗保险 定期体检 员工旅游 绩效奖金 年终奖金</t>
  </si>
  <si>
    <t>知而行（上海）营销咨询有限公司</t>
  </si>
  <si>
    <t>上海维恩孛特信息技术有限公司</t>
  </si>
  <si>
    <t>1.本科及以上学历，计算机、软件或相关专业 2.有过互联网公司从业经历，3年以上后端java开发经验 3.熟悉基本的数据结构、算法、设计模式 4.熟悉主流JAVA框架，包括spring cloud、SpringMVC、MyBatis等，对JVM原理有了解； 5.熟练MySQL，对数据库有较强的设计能力，熟悉基本的linux命令； 6.较强的沟通表达能力；工作主动积极、认真严谨，对系统质量有近乎苛刻的要求； 7.有高度的工作热情和自我能动性，项目和技术推动和执行能力强，有团队合作精神</t>
  </si>
  <si>
    <t>岗位要求：  1、精通python(如sklearn、tensorflow等)；熟悉R/sas/spss等工具； 2、有自然语言处理、个性化推荐、数据挖掘等相关领域项目经验； 3、精通主流机器学习算法，熟练掌握各种深度神经网络(DNN, CNN, RNN,LSTM等)，并能够将其应用于特定场景中去； 4、熟悉中国市场信贷、股票、债券、基金等产品和规则，有量化相关从业经历者优先；</t>
  </si>
  <si>
    <t>Angular前端开发工程师</t>
  </si>
  <si>
    <t>广州大学</t>
  </si>
  <si>
    <t>教育/培训/院校 学术/科研</t>
  </si>
  <si>
    <t>岗位职责： 1.完成现有项目产品平台的改进与开发  职位要求： 1.大专及以上学历，计算机相关专业毕业 2.三年及以上Python相关开发工作经验 3.精通Python语言，常用工具包及函数的使用 4.精通Python的一种web框架，如Django、Flask 4.了解前端JavaScript开发,了解bootstrap框架 5.认真负责，工作态度积极，对coding充满热情 6.乐于学习掌握新技术；熟练掌握Python语言 7.熟悉Python在WEB开发中的常用技术 8.基础知识扎实，了解常用的Web开发相关技术，如HTTP协议等 9.有良好的技术文档读写能力和沟通能力 10.良好的团队合作精神；有较强的逻辑分析能力 11.能够将复杂业务逻辑转化为合理的技术实现</t>
  </si>
  <si>
    <t>周末双休 带薪年假 五险一金 绩效奖金 全勤奖 弹性工作 加班补贴</t>
  </si>
  <si>
    <t xml:space="preserve"> 职责描述： 1. 参与公司Web系统前端架构设计与界面设计 2. 参与需求定义、确定设计方案 3. 负责前端核心模块设计与开发、公共模块设计、制定接口规范 4. 负责前端页面开发与性能优化，解决浏览器的兼容性问题 5. 培训、指导初中级程序员完成开发任务  岗位要求： 1、精通Angular2，具有2年以上大中型项目的设计开发经验。熟悉MVVM、Promise/Observer、DI设计模式。有使用RXJS交互设计库经验优先； 2、熟悉HTTP1/2、WebSocket等通信协议，有至少一种WebService接口规范（RestFul, Soap）经验优先。熟悉高并发、大流量的场景解决方案，熟悉分布式处理、缓存、消息等机制； 3、可创建独立、可重用且可测试的模块和组件； 4、熟练掌握JavaScript、CSS、主题技术； 5、熟练掌握非阻塞代码，并在需要时采用多线程等高级技术； 6、熟悉常用开源UI组件库的使用； 7、熟悉App混合开发、微信公众号、微信小应用程序开发； 8、有JavaEE开发经验优先。  </t>
  </si>
  <si>
    <t>深圳茂业商厦有限公司</t>
  </si>
  <si>
    <t>批发/零售 多元化业务集团公司</t>
  </si>
  <si>
    <t>薪资面议</t>
  </si>
  <si>
    <t>职责描述： 1. 根据公司产品发展方向，负责产品的前端开发； 2. 负责与后台及其他各部门同事协作，完成数据交互、动态信息展现，并能封装良好的前端交互组件，维护及优化网站前端页面性能； 3. 在理解产品业务的基础上，结合前端技术建立或优化Web的交互方式提升用户体验； 4. 根据公司产品发展，规划前端技术发展路径并落实； 5. 积极参与工作相关技术研究。 任职要求： 1. 3年以上相关工作经验，能独立完成前端开发工作，有小程序开发经验； 2. 精通JavaScript，对原生JavaScript有深入理解，掌握面向对象编程思想，有模块化开发经验； 3. 精通Html5、CSS3、Ajax、Json、Xml等技术，熟悉W3C规范，对表现与数据分离、Web语义化等有深刻理解，能解决各种浏览器兼容性问题； 4. 熟练使用Bootstrap、jQuery、Angular等开发框架，熟练使用Vue+H5手机前端框架优先； 5. 具备良好的编程习惯，良好的团队协作意识与沟通理解能力，有大中型软件企业工作经验者优秀。</t>
  </si>
  <si>
    <t>（谷自生）网页美工/UI设计</t>
  </si>
  <si>
    <t>面试合格入职后所属公司为：上海谷自生网络科技有限公司。  工作职责： 1.网站页面美工设计； 2.系统软件UI的架构和设计； 3.了解客户的需求和审美偏好，参与项目前期策划，并根据用户需求做出修改和完善； 4.和后台程序员进行紧密配合，完成页面的整合。  职位要求： 1.相关专业大专以上学历，有同行业2年以上工作经验者优先考虑； 2.精通html、Div+Css布局模式，精通使用网页制作软件如Photoshop、Dreamweaver、Flash等； 3.熟练运用JavaScript等网站开发技术，有良好的代码编写习惯； 4.较强的美术功底，熟悉系统软件界面设计，极强的图片处理能力； 5.沟通能力强，责任心强，性格开朗，良好的创意思维和理解能力； 6.具备良好的团队合作精神和较强的学习能力，能够快速熟悉新技术。</t>
  </si>
  <si>
    <t>Python开发工程师（深圳宝安区）</t>
  </si>
  <si>
    <t>广州金达通信息科技有限公司</t>
  </si>
  <si>
    <t>五险一金 节日福利 绩效奖金</t>
  </si>
  <si>
    <t>职位：Python开发工程师 招聘人数：2人   岗位职责： 1. 负责web后端编码、调优、测试及Bug处理； 2. 负责应用的高级测试和功能的实现，并进行测试以及部署； 3. 负责产品服务端开发，不断进行产品演进，提高产品质量和用户体验； 4. 负责技术平台功能的研发，升级和重构,撰写开发文档和测试用例； 5. 信息安全相关技术与维护工作。   岗位要求： 1. 2年以上Python开发经验，熟练使用 Python 常用模块和第三方模块、框架等； 2. 精通Flask , Django等框架下运维自动化平台开发； 3. 熟悉Tcp/Ip, Http/Https,  Snmp,  Ldap等常用协议； 4. 熟悉Linux操作环境，能编写shell 脚本，熟练使用Mysql， Nginx，Redis ，MongoDB； 5. 熟练使用版本管理系统 Git 或 Svn； 6. 有 Docker，Gitlab，Jenkins 等使用经验，了解 IOT 物联网行业者优先； 7. 有系统运维经验者优先； 8. 良好的系统分析能力和文档管理能力，具有清晰的逻辑思维能力和较强的学习能力；独立完成过应用系统的需求分析、概要设计、详细设计、数据结构设计，并根据需求进行模块化和面向对象分析设计； 9. 有一定的英语文档阅读与沟通能力； 10. 良好的个人职业道德素养与团队合作精神，具备良好的沟通能力，为人积极向上，工作细致耐心，执行能力强，自学能力强；思路清晰、善于思考、具备独立分析和解决问题的能力；  工作时间：周一到周六 工作地点：深圳市宝安区沙井镇沙井街道大王山工业1路17号正科时代  联系人：李小姐 电话：0755-32901559 接受简历邮箱：zp@payprochina.com</t>
  </si>
  <si>
    <t>广东视控达智能科技有限公司</t>
  </si>
  <si>
    <t>编程猫少儿编程教师（Python 方向）</t>
  </si>
  <si>
    <t>深圳点猫科技有限公司</t>
  </si>
  <si>
    <t>五险一金 补充医疗保险 年终奖金 股票期权 员工旅游</t>
  </si>
  <si>
    <t>岗位要求： 1， 有独立带项目的经验，对于整个团队如何更好地开展工作有比较深入的理解，可以很好地融入团队；  2，熟悉嵌入式产品开发和调试的流程，具有开发新产品的相关经验；  3，对于产品硬件开发具有浓厚的兴趣，并有相关硬件产品开发经验，同时具有一定的嵌入式软件开发和上位机界面开发的能力；  4，有系统分析设计能力，能独自解决整体规划方案，制定技术规范书。  5，重新设计，规范，整合视控达现有的门禁管理软件，梯控管理软件，社区楼宇对讲等产品管理软件等。和其他云平台合作，实现视控达产品互联网云管理和具备移动支付（微信）功能。  6，对技术市场有一定的冷敏度，及时掌握市场发展动态，对公司技术发展提供决策性建议。有五年以上的嵌入式软件开发经验。  岗位技能：  1，精通C语言嵌入式开发；具备5年以上的Linux系统下嵌入式软件开发经验；精通模拟电路和数字电路的设计开发。 2，熟练掌握shell、C++、lua、html5+electron、javascript、汇编语言。 3，熟练掌握linux下多线程编程技术，以及基于tcp/ip的网络编程技术。 4，了解底层驱动软件原理，熟悉arm芯片架构平台。 5，熟练掌握Linux平台下的图像采集、编码、转发、解码等视频处理技术。 6，　强大的代码编写能力，具有对技术部员工有强大的培训能力。 7、每周五天，每天8小时工作制。</t>
  </si>
  <si>
    <t>弹性工作 五险一金 餐饮补贴 节日福利 绩效奖金</t>
  </si>
  <si>
    <t>工作职责: 1. 负责少儿编程教学工作，能够使用通俗易懂亲和有趣的语言进行教学； 2. 做好备课、授课，熟课、课中记录、课后总结等一系列提供高教学质量的教学工作； 3. 撰写学生培养方案、发起知识共享讲座，与同事共同进步； 4. 为丰富课程内容制作相关课件资源； 5. 积极协助教研、技术等部门不断优化和完善产品质量和体验。 6. 积极配合培训工作、努力提升自我价值，帮助并培养新（兼）员 任职资格: 1. 任务评测得分≥3； 2. 对编程猫公司有一定了解且认可教学模式与理念； 3. 认同少儿编程理念，愿意在编程教育行业长期发展； 4. 普通话标准、表达能力强、词藻丰富，有耐心，抗压能力</t>
  </si>
  <si>
    <t>1.精通JAVA EE，JVM调优，JAVA基础扎实，理解Io、多线程、集合等基础框架；
2.精通SpringMVC，Spring，Springboot，Mybatis等开源框架并熟悉其实现原理，熟悉多线程编程；
4.熟练使用WEB前段技术如javaScript、ajax、JSP、JSON、Jquery、vue等；
5.精通Tomcat、Nginx等Web应用服务器的搭建部署，有良好的系统性能瓶颈分析及优化能力。具有大规模高并发访问的web应用系统架构设计和开发经验者优先；
6.具有丰富的系统分析与架构设计实践经验，熟悉高性能、高并发、高可用性、高扩展性系统架构设计；
7.精通Mysql等数据库，熟练掌握redis,memcached等常用技术；
8.具备微信公众号，开发平台，微信小程序开发等经验;
9.熟悉Linux常用命令，能独立在上面进行开发，测试和部署；
10.良好的编码和工程习惯，熟悉git, maven等工具，具备良好而规范的设计和技术文档编写能力；
11.熟悉面向对象分析和设计，并能运用建模工具（UML建模工具&amp;PowerDesigner）进行设计工作，且能够指导初中级人员进行开发和设计工作，以及团队之间技术分享。</t>
  </si>
  <si>
    <t>Java高级开发工程师（5年）</t>
  </si>
  <si>
    <t>上海通方信息系统有限公司</t>
  </si>
  <si>
    <t>深圳市飞比电子科技有限公司</t>
  </si>
  <si>
    <t>购买五险 节日福利 带薪年假 员工旅游</t>
  </si>
  <si>
    <t>1、负责公司数据产品后台的开发和维护。 2、负责核心代码的编写、系统重构以及系统的性能优化与改进； 3、参与项目的需求分析、系统设计、编码、项目内测试及相关文档编写工作； 4、指导并协调组员完成相关工作，并能够对组员进行培训工作； 5、参与开发过程中相关新技术的研究和验证。 任职要求： 3、熟悉java web开发，有抽象设计能力，熟悉代码重构，能够用面向对象原则组织代码； 4、熟练掌握主流数据库，熟悉SQL语法； 5、对基于Restful的微服务架构有一定认识，能熟练使用spring框架进行业务开发； 6、了解分布式系统概念。熟悉常见的中间件：缓存、消息中间件、负载均衡、连接池等；  7、熟悉Hadoop，Spark分布式计算，了解Hive，Impala（加分项，非必须）。</t>
  </si>
  <si>
    <t>岗位职责： 1、学习并理解公司的自动化测试产品设计思路； 2、负责系统设计和业务模块设计，编写核心代码和单元测试代码； 3、能够根据项目的实际需要，进行技术方案的分析、选型； 4、发现和解决系统开发中存在的技术问题，解决关键的技术难题。  任职要求： 1、熟悉软件开发流程，掌握多种软件开发技术，具备扎实的软件工程、数据结构与算法等理论基础； 2、精通Linux系统，掌握B/S开发技术，能熟练使用Python及下列语言中的一种或多种进行编程：C/C++、Java/JavaScript； 3、熟悉多种数据库系统，能用SQL进行数据库编程； 4、了解多种网络通信协议； 5、有网络设备或嵌入式系统开发经验者优先录用； 6、有Python/Django、ExtJs、jQuery开发经验者优先录用； 7、本科及以上学历，计算机、软件工程、信息管理、计算机应用等理工专业； 8、1-3年以上Python开发经验, 两年以上python服务端开发经验； 9、 有持续和快速学习的习惯，有钻研精神，随时可以拥抱任何技术； 10、具有较强的团队意识，高度的责任感，对工作积极严谨，勇于承担压力。</t>
  </si>
  <si>
    <t>PHP开发工程师-集成电路创新中心</t>
  </si>
  <si>
    <t>工作职责: 1、负责公司大型运营类网站的程序架构和程序开发； 2、数据库设计及编写程序； 3、熟悉编写门户类型网站，以开发为主； 4、能独立完成后台程序开发以及数据库的优化； 5、进行单元、功能测试，查出存在缺陷并保证其质量； 6、完成领导交代的其他事宜。 任职资格: 1、本科及以上计算机背景及相关学历； 2、两年以上互联网产品开发经验； 3、精通PHP开发，熟悉常见Web开发框架； 4、熟悉Linux操作系统和Shell，熟悉独立搭建网站服务器配置和调优； 5、掌握MySQL数据库开发和应用，具备数据库性能优化经验； 6、了解JavaScript、HTML、CSS等Web开发技能； 7、工作态度认真、负责、积极主动； 8、拥有良好的代码习惯，要求结构清晰，命名规范，逻辑性强，代码冗余率低； 9、责任心强，良好的对外沟通和团队协作能力，能承受工作压力。</t>
  </si>
  <si>
    <t>Python开发工程师 (职位编号：A)</t>
  </si>
  <si>
    <t>五险一金 年终奖金 带薪年假 节日福利 加班补贴 员工旅游</t>
  </si>
  <si>
    <t>工作内容 1、参与软件工程系统的设计、开发、测试等过程。 2、协助项目管理者保证项目的质量。 3、负责工程中主要功能的代码实现。 4、解决项目中的问题和技术难题。  工作要求 1、计算机具有实际开发经验2年以上（优秀应届生亦可）。 2、熟练使用基本的数据结构和算法，深入理解多进程、多线程、网络编程等相关技术。 3、熟练掌握Django、Tornado、Flask等主流框架，深入理解框架实现原理及特性。 4、熟悉Python的高级特性，深入理解各种设计模式和应用场景；熟悉Python的性能分析和优化。 5. 熟悉Internet常用协议，如HTTP、TCP/IP、熟悉RESTful规范。 6. 有独立分析和解决问题的能力，有良好的团队合作精神。 7、英语或日语其中之一必须熟练，要求能阅读书写英文技术文档和一定的业务交流。 ----------------------------------------------------------- 联系人：职人网 电话：************* 邮箱：*************** 更多职位请猛戳我→http://www.zhiren.ren/</t>
  </si>
  <si>
    <t>资深前端工程师</t>
  </si>
  <si>
    <t>上海翰鑫信息科技有限公司</t>
  </si>
  <si>
    <t>1、基本功扎实，熟悉HTML5、CSS3、javascript以及es6; 2、熟悉主流JS框架 vue,angular,react,尤其是react,react和react native(目前公司正在使用) 等以及相应的构建流程； 3、对前端表现与数据分离、模块化和组件化等有深入理解； 4、有跨平台Web APP开发经验优先考虑; 5、熟悉React全家桶(React,Redux,react-router,axios),AntDesign 的实际项目使用经验、参与过前后端分离项目者</t>
  </si>
  <si>
    <t>运维开发工程师-python</t>
  </si>
  <si>
    <t>广州南天电脑系统有限公司</t>
  </si>
  <si>
    <t>五险一金 餐饮补贴 员工旅游 定期体检 年终奖金</t>
  </si>
  <si>
    <t xml:space="preserve">职责描述： 1、负责公司内部项目服务端的研发工作； 2、 负责公司基础平台的研发工作； 3、负责编写设计开发文档、设计手册、应用手册相关技术文档； 4、 负责数据的获取及分析 。  任职要求： 1、3年以上的Python相关软件开发经验； 2、 计算机基础理论扎实，熟悉数据结构、算法、操作系统、TCP、HTTP 等计算机基础知识； 3、扎实的编程语言python/GO功底； 深入了解 Django、Flask、Tornado 等主流 Python Web 框架； 4、 熟悉 MySQL  Redis 等数据库 并有良好的数据库设计和优化能力； 5、具备较强的编程能力，了解正确的编码规范； 6、 熟悉 UnixLinux 操作系统； 7、 具有较强团队合作、发现问题、解决技术问题的能力，思路清晰，可提出创新解决方案； 8、 熟悉自动化运维以及 Ansible zabbix ELK  Docker 等相关工具者优先； 9、热爱软件研发工作，有强烈的创新精神并能付诸实施，能积极学习业界新技术。 </t>
  </si>
  <si>
    <t>杭州幻熊科技有限公司</t>
  </si>
  <si>
    <t>周末双休 弹性工作 带薪年假 五险一金 绩效奖金 住房补贴 年度体检</t>
  </si>
  <si>
    <t>幻熊，致力于成为婚礼行业领先者背后的领先者。 你将负责： 1、负责公司网站页面制作，移动端的HTML5应用和站点开发工作； 2、配合UI和后端工程师实现产品功能。 期待中的你： 1、本科以上学历，计算机相关专业； 2、1年以上前端相关工作经验，精通H5、CSS3、Vuejs2.0开发； 3、理解并掌握JavaScript语言核心技术DOM、BOM、Ajax、JSON等； 4、会使用webpack或Gulp构建工具，及CSS预处理器； 5、有微信小程序、reactjs、angularjs、sass开发经验者优先。  看到这里，你还不心动吗？来点干货，加入我们： 阿里领投企业，发展前景好，晋升机会多</t>
  </si>
  <si>
    <t>深圳市同心恒科技有限公司</t>
  </si>
  <si>
    <t>深圳市优讯通信息技术有限公司</t>
  </si>
  <si>
    <t>年终奖金 五险一金 定期培训</t>
  </si>
  <si>
    <t>任职要求  岗位职责</t>
  </si>
  <si>
    <t>带薪年假 五险一金 节日福利 绩效奖金 全勤奖 专业培训 周末双休 弹性工作 做五休二</t>
  </si>
  <si>
    <t>岗位职责： 1、负责公司流程自动化软件的编写和维护； 2、运用Python做自动化相关的研究与分析； 3、使用pyqt等框架开发桌面程序，常规数据处理（清洗、抽取、文本处理、数据库对接）； 4、技术预研、探索并应用图象分析、AI人工智能等前沿技术； 岗位要求: 1、本科及以上学历，3年以上开发经验； 2、精通Python，掌握多进程、多线程编程及进程间通信； 3、熟悉mysql数据库，熟悉Redis、ElasticSearch 等常用NoSql数据库； 4、熟悉常用消息队列服务，有RabbitMQ、Kafka等相关使用经验优先； 5、熟悉Pandas，Scikit-learn, TensorFlow或Keras, 有机器学习编程经验者优先； 6、具有高度的责任感，工作积极主动、较强的逻辑思维能力、善于总结，有规范化文档编写能力；  福利待遇： 1、公司实行5天8小时工作制，周末双休，节假日按国家规定进行休假； 2、员工入职当月即购买五险一金，员工享受法定有薪假和相应礼金（婚假/产假/丧假/病假），并根据工作年限享有年休假； 3、额外的激励机制：包括绩效奖金、年终奖金、内部提拔机会、横向发展平台等； 4、公司常备零食柜，提供下午茶（水果、面包类、零食）； 5、每月不定期组织各种文体娱乐活动（篮球、羽毛球、游泳、登山、聚餐、唱K等）； 6、每年为全体员工安排两次省内/国内旅游； 7、除了重大节日会有礼金、礼品，一些传统小节日也会有假期或者礼品、红包等； （每逢过节必须守候公司微信群，会有一大波红包雨来临哦！） 8、其他福利等你来发掘！</t>
  </si>
  <si>
    <t>JAVA高级开发工程师</t>
  </si>
  <si>
    <t>东方网力科技股份有限公司</t>
  </si>
  <si>
    <t>五险一金 绩效奖金 餐饮补贴 全勤奖</t>
  </si>
  <si>
    <t>React研发工程师</t>
  </si>
  <si>
    <t>五险一金 餐饮补贴 年终奖金 交通补贴 通讯补贴 绩效奖金 定期体检</t>
  </si>
  <si>
    <t>职位描述： 1. Python语言功底结实，有超过1年以上开发经历 2. 具备web爬虫开发经验 3. 具备自动化测试开发经验,熟悉Appium APP测试优化考虑 4. 熟悉splinter Web应用自动测试 5. 熟悉多进程编程,有图片处理项目经验优化考虑 6. 熟悉Linux基本操作 7. 做事负责，态度积极， 耐心且最求细节 【福利待遇】 1、工资结构：基本工资+绩效奖金 2、社会保障：购买社会保险（养老、生育、工伤、失业、医疗保险）和 公积金 3、餐费补贴：公司按出勤天数发放午餐补贴10元/天 4、全勤奖励：公司设员工全勤奖每月100元 5、晋升机制：完善的晋升考核奖励机制，管理岗位晋升 及专业技能纵深 双向发展通道 6、培训体系：公司为新员工提供入职培训及专业培训，入职引导人一对一帮带；不同级别及不同岗位均有相应专业及管理培训，不断提高员工的综合能力。 7、员工生活：通过业绩回报获取团建基金，丰富多彩的户外活动、旅游、聚餐、拓展等 8、假期福利：国家法定节假日 及带薪病假、婚假、产假、生育津贴、丧假等。 9、人文关怀：停不下的糖果小点心，为你的工作加些甜 10、双休 11、年度调薪：每年有1次调薪机会 12、试用期：1-3个月，我们给予新人莫大的认可与鼓励，以能力和结果为导向，帮助你提前达成目标，提前转正。</t>
  </si>
  <si>
    <t>上海捷信医药科技股份有限公司</t>
  </si>
  <si>
    <t>工作职责 1、根据业务需求，参与数据库设计和服务接口设计，参与编写概要设计文档； 2、编写详细设计文档； 3、编写服务层程序代码，在保证代码质量的同时快速开发； 4、团队管理，以及对初中级人员的技术指导。  任职资格 1、本科及以上学历，5年及以上JAVA项目开发经验；有过大型项目经验优先考虑；有管理过10人左右的团队经验。 2、熟悉设计模式，具有面向对象的分析和设计的能力；具有丰富的J2EE架构设计经验； 3、精通java、Struts、spring mvc、spring boot、O/R映射工具（hibernate/ibatis）；熟悉jsp、JQuery、JavaScript/Ajax；熟悉Restful接口开发；能够使用maven搭建项目； 4、熟悉统一建模语言（UML），能运用UML的方法和工具进行面向对象的分析和设计； 5、熟悉MySql，Oracle，SQL Server数据库,掌握SQL优化技能； 6、思路清晰，善于思考，能独立分析和解决问题； 7、具有良好的团队协作与沟通能力，热爱开发工作，具有良好的编程习惯。 8、能够接受短期出差。  注：上市公司，科技企业，发展前景好，福利待遇佳，年轻富有活力，交通便利，地铁11/13号线隆德路或13号线武宁路，近静安寺市中心区域，欢迎符合条件的有识之士积极投递，非诚勿扰哈！</t>
  </si>
  <si>
    <t>制药/生物工程 公关/市场推广/会展</t>
  </si>
  <si>
    <t>五险一金 交通补贴 专业培训 绩效奖金 定期体检</t>
  </si>
  <si>
    <t>1.熟练使用前端基本技能, HTML, CSS, Javascript （H5 &amp; CSS3);
2.熟练在项目中使用过react + ant-design (或者其它第三方UI框架,eg: bootstrap等);
3.熟练使用webpack前端自动化构建工具;
4.熟练使用git代码管理工具;
5.英文文档阅读和编写能力优先考虑;
6.熟悉scrum的开发流程优先考虑。</t>
  </si>
  <si>
    <t>上海臻鼎健康科技有限公司</t>
  </si>
  <si>
    <t>五险一金 弹性工作 员工旅游 出国机会 绩效奖金 年终奖金 定期体检</t>
  </si>
  <si>
    <t xml:space="preserve"> 岗位职责 1、能独立完成产品功能模块设计与代码的编写工作； 2、根据系统软件需求规格设计文档编写； 3、系统功能开发；  岗位要求 1、5年以上J2EE开发经验，精通Java语言和J2EE平台开发，熟练运用如Strusts、iBATIS、mybatis、Spring等框架； 2、精通Webservice、SOA的开发设计，熟悉Tomcat、Weblogic等服务器应用和配置等； 3、能够熟练运用 CSS、HTML 标签。完成UI平面设计后的静态页面制作； 4、熟悉Linux、Windows Server等操作系统，Linux命令、shell脚本； 5、熟悉Oracle、mysql等数据库，精通数据库的应用开发、设计和优化； 6、熟悉AJAX、Jquery、SVN、Junit等； 7、有较丰富的项目开发和设计经验，工作积极主动和积极钻研新技术能力，具有高并开发系统、大数据系统开发经验优先； 8、有互联网行业经验或大型分布式产品规划设计经验优先。       </t>
  </si>
  <si>
    <t>广州芯享家科技有限公司</t>
  </si>
  <si>
    <t>五险一金 员工旅游 年终奖金 出国机会 定期体检 股票期权 绩效奖金</t>
  </si>
  <si>
    <t>岗位职责: 1、负责运营推广工具/业务支撑工具开发（平台）及日常维护 2、专注于数据采集/处理/存储/应用的开发领域 3、负责/参与方案设计，开发，测试，交付等各流程 4、解决开发过程中遇到的问题，持续跟进方案的性能优化和稳定性提升   任职要求: 1. 2年以上Python开发相关工作经验 2. 熟悉Python，能结合实际需要熟练运用Python的主流模块 3. 熟悉OOP，熟悉设计模式并能灵活运用 4. 对数据结构，算法有较深入的理解，具备一定的实践经验 5. 熟悉至少一种Python主流的网络爬虫框架，能熟练的基于框架进行数据采集/处理等开发。 6. 有基于微信/QQ等国内主流社交链的工具开发经验优先 7. 具备一定的ETL项目实践经验优先 8. 有良好的产品意识，良好的团队合作精神，能够承受一定的压力，责任心强，善于学习；</t>
  </si>
  <si>
    <t>上海伊斯曼电气股份有限公司</t>
  </si>
  <si>
    <t>五险一金 免费班车 员工旅游 绩效奖金 年终奖金 定期体检 专业培训 出国机会 股票期权</t>
  </si>
  <si>
    <t>VUE工程师</t>
  </si>
  <si>
    <t>1、负责公司网站的设计、改版、更新；
2、负责公司产品的界面进行设计、编辑、美化等工作；
3、负责与其他开发人员配合完成网站等前台页面设计和编辑；
4、其他与程序设计相关的工作。
岗位要求：
1、精通HTML5、CSS3、JavaScrip等技术，精通jQuery，Ajax；
2、熟练使用git或svn等代码管理工具；
3、熟悉bootstrap、juqeryMobile、suiMobile基本使用；
4、2年以上开发经验，至少精通一种主流开发框架vue、react、angularJS的任意一种；
5、熟悉模块化、前端编译和构建工具，webpack配置，熟悉npm，最好有线上产品销售、退货项目优先考虑；
6、精通javascript，熟悉架构，熟悉nodejs技术，express框架，mysql数据库技术 有开发过JS框架或公共组件开发经验；
7、有良好的美术设计功底，良好的创意思维和理解能力，能及时把握需求；
8、有优秀作品者优先考虑。</t>
  </si>
  <si>
    <t xml:space="preserve">1、负责项目的前端开发工作； 2、负责公司项目H5界面开发； 3、负责用Vue开发PC或移动端的前端部分。 任职要求： 1、 大专以上学历，计算机及相关专业； 2、精通HTML5/CSS3/Javascript/ajax/jQuery的开发； 3、具备VUE，VUEX，VUE-Router，Angular，Webpack，Hybrid，Git/SVN 开发经验。 </t>
  </si>
  <si>
    <t>Python后端开发工程师</t>
  </si>
  <si>
    <t>益农控股（广东）有限公司</t>
  </si>
  <si>
    <t>互联网/电子商务 农/林/牧/渔</t>
  </si>
  <si>
    <t>五险一金 餐饮补贴 通讯补贴 弹性工作 定期体检 年终奖金 绩效奖金 股票期权 周末双休</t>
  </si>
  <si>
    <t>工作职责: 1、负责智能平台后端接口的开发 2、负责后端数据库访问的编码 3、负责编写单元测试 4、负责流程模块的开发 任职资格: 1. 三年以上的Python应用经验，拥有Web开发经验 2. 精通Flask的Web开发 2. 精通Linux的使用以及拥有在Linux上使用Python开发的实际经验 3. 熟悉使用nginx/gunicon部署Python的Web生产环境 4. 掌握Docker技术 6. 熟练运用SQLAlchemy，精通PostgreSQL或MySQL任意一种 7. 精通Redis的使用与开发 8. 熟悉OCR技术者优先考虑</t>
  </si>
  <si>
    <t>上海翕振信息技术有限公司</t>
  </si>
  <si>
    <t>1、熟练掌握主流框架如springMVC、Hibemate、Mybatis的使用和原理；
2、熟练使用WEB前段技术如html、css、javaScript、ajax、JSP、JSON、Jquery等；
3、至少掌握SQLSERVER、Oracle、MySQL中一种数据库的开发，掌握数据库运行方式和实物管理的基本原理。
4、有JAVA相关银行项目工作经验者优先。</t>
  </si>
  <si>
    <t>上海埃帕信息科技有限公司</t>
  </si>
  <si>
    <t>餐饮补贴 弹性工作 年终奖金</t>
  </si>
  <si>
    <t xml:space="preserve">1、参与开发和维护后端Python服务框架； 2、参与开发和维护数据统计、分析系统；  </t>
  </si>
  <si>
    <t>五险一金 免费班车 年终奖金 定期体检 专业培训</t>
  </si>
  <si>
    <t>岗位职责： 1、负责公司系统平台的程序设计和二次开发，维护现有的公司自己开发的系统； 2、根据公司业务的发展和客户需求，后台搭建设计； 3、参与软件产品项目规划工作，制定具体项目实施方案； 4、整合并优化项目开发所需各种资源； 5、负责软件开发技术和规范及标准流程的改进； 6、参与软件系统的设计和分析； 7、根据开发进度和任务分配，完成相应模块软件的设计、开发、编程任务。 职位描述： 1、3年及以上Java开发经验，精通Java编程； 2、熟练使用spring MVC等常用框架，熟悉pc端与app端后台开发； 3、熟练掌握oracle，mysql等数据库技术，熟练编写sql语句； 4、熟悉常用中间件，如jboss,tomcat,nginx等 5、具有良好的沟通能力，较好的学习能力，责任心强。 6、具有BI数据仓库报表类系统开发经验者优先；</t>
  </si>
  <si>
    <t>Python开发工程师（产品研发）</t>
  </si>
  <si>
    <t>1.计算机相关专业，3年以上中大型JAVA软件项目开发经验，1年以上中大型JAVA软件项目技术管理经验； 2.熟悉Java及J2EE规范，对OOP有深刻的理解；掌握面向对象软件分析、设计方法，熟悉设计模式； 3.对SpringBoot、SpringMVC、SpringData、SpringCloud等主流框架有深入理解和使用经验； 4.熟悉MySQL、Redis、Mongodb、Elasticsearch数据库开发技术，有较好的数据建模设计能力； 5.了解web前端技术，对Javascript/CSS/XML/HTML5等有深刻理解；熟悉Bootstrap、Vue等前端框架; 6.熟练使用常用的开发部署工具,熟悉Linux常用命令、Java调优组件，能独立在系统上进行测试及部署； 7.具有较好的文档编写能力，代码标准化规范能力； 8.责任心强，具有良好的沟通能力和团队合作意识，能承受一定的工作压力，有责任心，乐于帮助同事； 9.有大型互联网公司经验或大型分布式系统开发经验者优先。</t>
  </si>
  <si>
    <t>五险一金 交通补贴 餐饮补贴 通讯补贴 弹性工作 定期体检</t>
  </si>
  <si>
    <t>【岗位职责】 1、深入分布式平台架构，发现并解决系统的重大故障及性能瓶颈，打造一流的产品平台； 2、熟悉numpy等科学计算库，熟悉基本的图像处理（如：PIL库） 3、熟悉（机器）深度学习的基本原理 4 、有TensorFlow框架使用经验者优先 5、完成数据统计与分析的工作。 职位要求： 1、熟悉Python语言及基于Python的Web服务器端开发技术； 2、了解Django等至少一种主流PythonWeb服务器端系统框架； 3、理解Linux shell常用设计模式，具有服务器端系统开发调试和性能调优经验； 4、熟悉HTTP、Ajax等相关网络协议和主流前后端通信规范； 5、熟悉XML、JSON、SOAP协议； 6、对Nginx、Apache、Tomcat、MySQL等有一定的使用及维护经验； 7、强烈的责任心，良好的沟通表达能力和团队合作</t>
  </si>
  <si>
    <t>JAVA高级工程师</t>
  </si>
  <si>
    <t>岗位职责： 1、负责公司项目的开发与维护工作，指导、处理、协调和解决公司项目中出现的技术问题，确保公司项目计划按时完成； 2、负责带领技术团队（后端）研发、设计，完成产品开发，指导关键技术模块，并对系统安全性、稳定性负责； 3、负责指导技术难题攻关，参与核心代码的编写，并对产品开发过程进行把关； 4、负责对产品技术需求进行分析、架构设计、技术选型、模块开发、数据库和服务器平台部署、安全策略、运行管理等整体工作； 5、跨团队协作，资源协调，确保研发项目顺利完成； 6、有过带团队的经验。  任职要求： 1、 大学本科或以上学历，计算机软件或相关专业，具备良好的软件设计能力和思维能力； 2、熟悉互联网行业，3年以上JAVA语言研发经验，精通J2EE后端技术体系、熟悉WEB前端技术；包括但不限于：Spring、 mybatis、jQuery、json/http、maven等； 3、熟悉后端、移动端系统的架构设计、系统分析、软件实现、性能优化及系统安全； 4、熟悉后端、移动端性能优化，有极强的分析、统筹能力，能较快针对业务需求架构出高性能网站， 精通Tomcat、Nginx、Apache等WEB服务器，参与过性能调优更佳； 5、 精通MYSQL数据库及性能调优； 6、 良好的沟通及团队协作能力； 7、有使用dubbo微服务技术框架，熟悉 redis存储架构，熟悉使用分布式搜索框架，如solr elasticsearch等优先； 8、 熟悉使用Activiti工作流引擎优先； 公司交通线路：地铁一号线莘庄地铁站直达</t>
  </si>
  <si>
    <t>web前端开发工程师-鼎富科技-政府及金融交付部</t>
  </si>
  <si>
    <t>北京神州泰岳软件股份有限公司</t>
  </si>
  <si>
    <t>Python开发工程师（平台层）</t>
  </si>
  <si>
    <t>富士康工业互联网股份有限公司</t>
  </si>
  <si>
    <t>五险一金 补充医疗保险 定期体检 年终奖金 餐饮补贴 专业培训</t>
  </si>
  <si>
    <t>0.8-2.3万/月</t>
  </si>
  <si>
    <t xml:space="preserve"> 岗位职责： 1、承担Web前端开发任务，按需求分析、设计技术方案，进行前端开发。 2、页面和样式的设计、优化，能够根据psd完成样式效果的设计 3、编写、优化代码。 4、处理浏览器兼容性问题。 5、钻研、应用、分享新技术，能够辅助新人成长 6、在研发各阶段对产品提出专业建议。 任职资格： 1、本科以上学历，计算机或相关专业。 2、三年以上前端开发经验。 3、精通JavaScript，能熟练使用vue，使用vue开发过大型项目。 4、精通HTML/CSS/JSON及HTML5/CSS3。 5、熟悉常用浏览器，可以解决浏览器兼容问题。 6、思维敏捷，具有良好的逻辑思维能力。 7、工作认真负责、积极主动，勇于挑战难题，能在较大的压力下充满激情的积极工作。 8、有极强的学习能力和热情，喜欢研究、使用新技术。 先决条件： 1、vue的使用经验； 2、对业务的熟悉程度。 </t>
  </si>
  <si>
    <t>郑州超预企服企业管理咨询有限公司</t>
  </si>
  <si>
    <t>五险一金 免费班车 专业培训 绩效奖金 年终奖金 定期体检</t>
  </si>
  <si>
    <t>职位描述: 1.前后台对接设计; 2.数据库存储设计; 3.python后台开发; 4.数据服务及接口调优; 5.开发文档提供.  岗位职责： 1.3年以上python开发经验,熟悉SOA架构设计开发，拥有1年以上大型系统开发经验； 2.精通python多进程.多进程及携程开发，精通高并发数据处理方案设计； 3.熟悉SQL数据库（Mysql.Oracle等）及非关系型(MongoDB，redis等）开发使用，拥有数据调优设计及时序数据库开发者优先； 4.熟练掌握消息中间件产品RabbitMQ,ActiveMQ开发使用 5.拥有IOT平台开发经验及IOT技术经验者优先</t>
  </si>
  <si>
    <t>五险一金 餐饮补贴 交通补贴 弹性工作</t>
  </si>
  <si>
    <t>1. 4年以上java开发经验，专科以上 2. 熟悉Java编程，具备良好的代码编写能力 3. 熟悉Struts2/Spring MVC，Spring，MyBatis，Hibernate等主流的开源框架 4. 熟悉Oracle，SQL Server，MySQL，MariaDB，PostgreSQL中的至少一种数据库</t>
  </si>
  <si>
    <t>asp .net core</t>
  </si>
  <si>
    <t>广州宝巨信息技术有限公司</t>
  </si>
  <si>
    <t>五险一金 员工旅游 绩效奖金 年终奖金 股票期权 专业培训 弹性工作 定期体检</t>
  </si>
  <si>
    <t>员工旅游 交通补贴 五险一金 餐饮补贴 通讯补贴 绩效奖金 弹性工作 定期体检</t>
  </si>
  <si>
    <t xml:space="preserve"> 岗位职责： 1、负责公司产品的软件开发设计及编码实现； 2、参与公司产品的软件维护及版本升级迭代开发； 3、协助测试工程师完成产品模块测试工作； 4、具有一定的设计和需求分析能力，能够独立完成软件开发工作； 5、良好的代码设计能力和文档规范； 6、编写和维护开发文档； 岗位要求： 1、计算机及相关专业本科以上学历，2年以上.NET开发经验； 2、熟悉asp .net core、ABP、MVC、MVVM框架； 3、熟悉rabbitmq、redis、Ocelot、consul、surging、Docker、Linq、依赖注入、异步多线程等技术应用； 4、熟悉前端angular、KnockoutJS、JavaScript、Jquery、Bootstrap、LayUI等技术，了解DIV+ 布局; 5、熟悉Oracle、SqlServer、Mysql、PostgreSql数据库； 6、熟悉Linux、Docker部署优先; 7、具有良好的编码习惯，较强的分析问题及独立承担任务的能力； 8、主动，好学，责任心强，具备良好的沟通和团队协作能力； </t>
  </si>
  <si>
    <t>岗位职责： 1、负责Python相关项目开发； 2、参与编写项目设计与开发文档。  职位要求： 1、2年以上Python开发经验； 2、熟悉常用python库，熟悉各种python框架，了解整个python生态环境； 3、熟悉MySQL及MongoDB、redis非关系型数据库、了解Linux操作系统、有良好的代码规范、了解GIT； 4、熟悉前端开发技术，熟悉JavaScript，并且熟练使用JQuery框架； 5、对缓存有深刻理解，有丰富的MemCache使用经验者优先； 6、对OOP、MVC开发方式有深入理解。</t>
  </si>
  <si>
    <t>上海邑通道具股份有限公司</t>
  </si>
  <si>
    <t>五险一金 交通补贴 餐饮补贴 通讯补贴 弹性工作 年终奖金</t>
  </si>
  <si>
    <t>1、负责小程序、app、后台开发维护工作</t>
  </si>
  <si>
    <t>上海深擎信息科技有限公司</t>
  </si>
  <si>
    <t>任职要求：
纯PHP编程2年以上，PHP相关开发能独当一面。
有一定DIV+CSS基础，能搞定简单的前端需求。
熟悉基本的Linux Web服务器管理。
知道优化Mysql查询性能，运用Redis等提高网站性能。
熟悉一种以上的模板引擎。
采集有经验的更佳。
有基本的英语基础，在编程和查看英文帮助时没有障碍。
主要工作：
公司多个PHP电子商务网站的BUG解决，功能开发。</t>
  </si>
  <si>
    <t>五险一金 做五休二 绩效奖金 带薪年假 节日福利</t>
  </si>
  <si>
    <t>职责描述：
1、计算机相关专业本科或以上学位。
2、3年及以上程序开发经验，精通Java/J2EE, Javascript, REST等。熟悉Struts, Springcloud等流行的web应用开发框架。
3、有前端开发经验，熟悉一种或多种Javascript框架：AngularJS, JQuery, React等。
4、熟悉主流数据库，如：Oracle, MySQL, MongoDB等。
5、熟练掌握常用开发工具，如：Eclipse, Git, Gradle, JUnit等。
6、掌握建模，设计模式，代码重构，单元测试。
7、工作积极主动，有责任心，良好的自我管理、团队合作精神。
8、具备客户项目交付，解决方案撰写，阶段性交流汇报经验。
9、熟悉金融、证券、银行互联网、大数据业务相关经验优先。
10、熟悉自然语言处理处理相关技术、具备工程应用经验优先</t>
  </si>
  <si>
    <t>上海汇正财经顾问有限公司</t>
  </si>
  <si>
    <t>周末双休 做五休二 带薪年假 五险一金 节日福利 全勤奖 领导nice 办公环境很好 不加班</t>
  </si>
  <si>
    <t xml:space="preserve"> 岗位职责：
1. 参与CRM内部系统开发，根据需求负责功能的维护与升级
2. 负责现有系统的稳定与性能调优等的设计与实现。
3. 能够完成系统开发、调试、测试、部署，并保障上线后稳定运行与持续改进。 任职资格：
教育水平：全日制本科以上学历，英语阅读能力良好
专业：计算机相关专业优先
工作经验：二~五年编程经验，至少参与过一个大型项目的开发，拥有CRM开发经验的优先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
个人素质： 具备良好的交流沟通能力，出色的协调和解决问题能力，较强的文档撰写能力及敏捷等软件工程方法经验, 保密意识强的人员优先 </t>
  </si>
  <si>
    <t>广州千骐动漫有限公司</t>
  </si>
  <si>
    <t>带薪年假 节日福利 绩效奖金 全勤奖</t>
  </si>
  <si>
    <t>通证（深圳）区块链管理有限公司</t>
  </si>
  <si>
    <t xml:space="preserve"> 岗位职责： 1、根据公司业务发展需求，负责新产品的Web架构设计和核心代码编写 2、负责网站新功能开发等工作 3、负责网站代码维护及优化; 职位要求： 1. 熟悉PHP ，具备OOP编程思想，熟悉设计模式和算法。 2. 熟悉网站架构和性能优化，熟悉各种WEB缓存技术，1年以上实际的项目经验。 3. 熟悉Mysql，有较优秀的海量数据处理经验和性能优化经验。 4. 熟悉Linux，熟悉Python/Shell中的一种语言。 5. 具有良好的沟通能力，有较强的独立工作能力和解决问题的能力。 6. 有广告联盟及联盟数据相关经验优先考虑。 7. 一经录用，待遇从优！ </t>
  </si>
  <si>
    <t>互联网/电子商务 学术/科研</t>
  </si>
  <si>
    <t>员工旅游 年终奖金 五险一金 偏平管理 弹性工作</t>
  </si>
  <si>
    <t>职位描述：1. 负责Web平台, 移动端 H5、微信小程序的前端开发； 2. 主导前端技术选型和前端整体架构，根据产品和项目要求实现移动端h5页面，微信小程序、PC端后台管理界面等； 3. 技术熟练、微信小程序开发经验、参与过智慧社区和智能楼宇项目类是加分项。 任职要求：1. 本科及以上学历，2年及以上前端开发工作经验，有管理后台系统的相关开发经验（ERP等）； 2. 玩转 JavaScript，HTML5，CSS 等前端通用技术，小程序开发经验是加分项； 3. 熟练使用 vue, element, bootstrap 等框架，并有实际的项目经验； 4. 善于沟通主动思考，能主动参与前端和产品功能的设计，能较快的掌握新技能，有良好的团队沟通能力； 5. 加分项：活跃于GitHub等社区或长期维护技术博客； 6. 有前后端分离协作开发的经验； 7. 适应小团队工作方式，有自我驱动能力。工作地址</t>
  </si>
  <si>
    <t>上海颗纯信息技术有限公司</t>
  </si>
  <si>
    <t>五险一金 弹性工作 定期体检</t>
  </si>
  <si>
    <t>参与项目系统设计，完成软件项目的程序开发工作； 负责产品需求分析、设计和文档编写； 根据产品需求和设计进行软件开发；  完成上级交办的其他工作任务。 岗位要求：</t>
  </si>
  <si>
    <t>上海名质网络科技有限公司</t>
  </si>
  <si>
    <t>Android开发工程师&amp;apple苹果工程师</t>
  </si>
  <si>
    <t>深圳市豪力士智能科技有限公司</t>
  </si>
  <si>
    <t>五险一金 绩效奖金 年终奖金 股票期权 专业培训 餐饮补贴 定期体检</t>
  </si>
  <si>
    <t>工作职责  1. 负责互联网产品的模块设计与开发；  2. 负责边缘端模块的设计与开发，保证模块的易用性及健壮性；  3. 负责互联网产品的单元测试，保证产品质量；  4. 负责系统的部署、监控和维护，确保系统的正常运行；  5. 参与对业务系统进行性能优化，提高系统的健壮性；    任职要求  1. 1年以上Java及互联网产品开发经验；  2. 熟悉面向对象分析设计方法，具有丰富的OOA、OOD及SOA经验；  3. 精通 JAVA JDK 与 J2EE 相关技术，能熟练运用 Spring、MyBatis等框架；  4. 熟练掌握 SQL 语句，能熟练使用一种数据库 (MySQL、SqlServer、Oracle)  5. 有一定的网络安全经验，了解常见的攻击手法和漏洞产生的原因；  6. 了解移动支付和互联网支付的相关技术者优先；  7. 有在创业公司工作经验者优先；  8. 熟悉软件开发流程，有良好的软件工程知识； 9. 良好的团队协作和交流沟通能力；</t>
  </si>
  <si>
    <t>岗位职责： 安卓工程师 1、电商类前端应用开发及维护 2、移动终端APP（安卓版）应用开发及维护  专业要求： 1、 熟悉Java编程语言，三年以上Android平台开发经验，两年以上APP开发经验 2、 熟悉Android下网络通信机制，有网络编程性能优化方面的经验； 3、 熟悉Android端原生和H5混合开发技术，并在实际项目中有过广泛应用； 4、 熟悉掌握各平台和各主流机型的差异化开发和测试； 5、 熟练掌握对Android端的性能调优的方式、方法； 6、 具备JavaScript，React Native开发经验更佳； 7、 熟悉软件工程开发过程，具备一定的分析设计能力； 8、 善于沟通、理解能力强、有较强的自学能力； 9、 有责任心，对工作有耐心，认真负责； 10、熟悉APICloud/HBudlider、VUE优先； 苹果工程师 1、主要从事 iOS平台APP开发； 2、负责相关模块设计、开发和维护工作； 3、参与产品性能优化方案设计和实现； 4、负责直播和短视频项目开发 要求 1、3年以上iOS开发经验； 2、熟悉OjbectiveC编程语言； 3、熟悉常用开源库，并对其原理有一定了解； 4、有App store线上作品者优先； 5、较强的独立分析问题和解决问题能力，有一定的性能优化经验；</t>
  </si>
  <si>
    <t>五险一金 绩效奖金 定期体检 员工旅游 5天8小时 带薪年假 节日福利 年终奖金</t>
  </si>
  <si>
    <t>PS：该岗位工作地点在五和地铁附近  岗位职责： 1、负责PHP的日常代码开发和代码维护工作。  岗位要求： 1、本科及以上学历，24-35岁，男女不限； 2、2年及以上PHP程序工作经验； 3、熟悉PHP代码开发，熟悉使用JQuery、JS框架、CSS、HTML和MYSQL数据库； 4、熟练掌握Linux操作； 5、良好的编码规范，能承受工作压力，有团队合作精神；  我们为您提供的福利： 1、5天8小时工作制，周末双休； 2、入职购买五险一金； 3、可为员工招调深圳户口； 4、公司为所有员工提供国家规定的法定假日； 5、为员工提供带薪年休假、婚假、丧假、产假等； 6、法定节假日发放过节费； 7、每年公司组织集体旅游以及各类活动； 8、员工生日公司发生日礼金； 9、年终召开隆重的表彰大会，为员工进行物质及荣誉的奖励。春节前夕，举办大型聚餐及春节联欢晚会及抽取大奖活动； 10、根据岗位情况，提供手机话费补贴； 11、高额年终奖（根据公司经营状况及个人表现）； 12、每年组织员工免费的体检福利。</t>
  </si>
  <si>
    <t>***PHP程序员、商城系统开发</t>
  </si>
  <si>
    <t>深圳龙霸网络技术有限公司</t>
  </si>
  <si>
    <t>绩效奖金 员工旅游 通讯补贴 五险一金 周末双休 带薪年假 包住宿 包吃 全勤奖 专业培训</t>
  </si>
  <si>
    <t>龙霸集团介绍：全国100多家分公司和代理连锁，新四板上市股权代码669596，有省政府扶持。 荣誉资质介绍：已获得十几件国建软件著作权；80多件商标；广东省著名商标；全国百优企业。 龙霸集团主营：百度万词包年推广（火热）、微信分销商城、微信小程序（火热）、定制开发营销系统  公司业务需要，现急聘 几个***php技术员、商城系统开发。 主要在我们已有的商城系统上，按客户要求加功能，要求经验丰富。 要求软件开发、计算机专业毕业，大专以上，3年以上PHP开发经验, 对商城里加奖金系统系统比较熟悉，跨行或培训班勿扰。 要求住在龙华民治附近； 闲余时间要多，晚上或周末要能经常来公司沟通。  【公司地点】 ：深圳市龙华新区民治地铁站B出口1970科技园8栋1A整层 地铁/公交: 到“民治地铁站B出口/民康路口”，  【龙霸集团】 微商宝总部、全国前三强品牌；深圳软件协会会员单位，腾讯官方授权合作商；融资2000万、客户逾5000家、上市筹备中、用户粉丝超千万！95%的企业都需要我司的业务，专业开发企业管理软件、微信营销软件、营销推广系统、小程序、微 信商城，APP等等</t>
  </si>
  <si>
    <t>PHP开发软件工程师</t>
  </si>
  <si>
    <t>上海汇慧健康管理咨询有限公司广州第一分公司</t>
  </si>
  <si>
    <t>美容/保健</t>
  </si>
  <si>
    <t>五险一金 全勤奖 带薪年假 节日福利</t>
  </si>
  <si>
    <t>薪酬待遇： 10000 -- 20000 + 五险一金 + 法定假期 岗位职责： 1、参加基于PHP, JS 及DICOM技术的系统开发； 2、能独立完成模块的设计、编码、测试以及相关文档； 3、持续优化系统的质量、性能、用户体验； 4、能独立处理和解决所负责的任务； 5、进行线上系统分析与设计，并承担核心功能的代码编写、测试和上线； 6. 线上系统维护，发现、分析、解决系统可能出现的问题，确保系统在线上稳定运行； 7. 有团队合作经验、良好的沟通交流能力，有较强的独立解决问题、自主学习的能力，能快速熟悉并掌握新技术。  任职要求： 1、本科以上学历，3年以上PHP及Web项目实际开发经验, 2、熟练掌握PHP编程，web mvc框架，熟练掌握设计模式，熟悉Codeigniter等主流的开发框架； 3、熟悉Html、JavaScript、Jquery等Web开发技术； 4、熟悉PHP，基础扎实，熟练掌握常用PHP技术框架，能编写高质量简洁清晰的代码； 5、熟悉Mssql数据库 6、熟悉缓存技术（如Redis、Memcache） 7、熟悉Wintel, Apache、Tomcat、weblogic等应用服务器部署和配置； 8、熟悉Linux系统，会一些常用命令; 9、掌握Eclipse，SecureCRT等项目开发中常用的工具及开源软件。 上班时间： 9：00 -- 18: 00 福利： 1）入职即购买五险一金 2）周末单双休 3）享受国家法定假期及带薪年假</t>
  </si>
  <si>
    <t>盈富永泰集团有限公司</t>
  </si>
  <si>
    <t>工作内容： 1、依据产品需求高质量完成PC端及移动端项目的开发和维护； 2、配合后端工程师联调接口并控制工程进度； 3、解决开发中遇到的各种前端技术问题。 任职要求： 1、计算机或相关专业，本科及以上学历，2年以上前端开发经验； 2、熟悉HTML5、CSS标准和规范，精通Javascript前端开发，熟悉Vue、node.js等常见开发框架； 3、了解后台开发，对Web开发有整体认识，了解HTTP协议，对前端优化有一定经验； 4、有前后端分离实践经验，精通echarts更佳； 5、熟练使用CSS预编译语言sass及less，熟悉webpack配置，并能对配置进行优化； 6、对模块化、重构、跨浏览器兼容、提高系统的扩展性有丰富经验； 7、有强烈自我驱动者优先。</t>
  </si>
  <si>
    <t>五险一金 专业培训 定期体检 加班补贴 节日福利 环境优雅 绩效奖金 试用期两个月</t>
  </si>
  <si>
    <t>岗位职责： 1、负责公司PC端 WEB项目及H5移动WEB项目开发与维护； 2、负责公司业务或统计系统开发； 3、负责公司移动APP项目后端交互开发。 任职要求： 1、2年以上PHP开发经验，至少一个独立或主程开发的项目经验； 2、理解MVC程序结构，精通PHP OPP编程，熟悉主流开发框架、模板引擎、json/Ajax/jQuery等技术； 3、熟练应用MySQL数据库进行应用开发，精通SQL语言，有丰富的SQL优化经验；熟练使用MySQL、等； 4、有良好的代码书写习惯，熟悉Linux系统基本操作，并对数据库优化、网站性能改善提出良好的方案并执行； 5、熟悉至少一种开发框架并能快速掌握新框架，熟练使用某种图表框架并掌握图表输出处理技能； 6、熟悉微信公众号开发流程优先。</t>
  </si>
  <si>
    <t>中级Java软件工程师</t>
  </si>
  <si>
    <t>岗位职责： 1、参与或负责公司各项产品的设计与开发； 2、根据开发进度和任务分配，完成相应产品模块的开发工作； 3、能独立处理和解决所负责的任务； 4、参与技术攻关和系统优化等工作。  任职要求： 1、计算机或软件工程专业本科及以上学历，2年以上Java开发经验； 2、精通Java开发语言、熟练掌握Eclipse开发工具，精通Apache、JSP、Servlet等Web开发相关技术； 3、熟悉HTML、熟练使用html、js，熟悉至少一种前端框架easyUI、bootstrap等； 4、熟练掌握SQL开发，熟悉Oracle、SQL Server、MySQL等数据库； 5、熟悉使用SSH、SSM等常用开发框架； 6、能按照要求编写相关技术文档； 7、富有团队精神、责任感、上进心和沟通能力，能自主解决实际问题； 8、主观能动性强、吃苦耐劳、积极乐观。</t>
  </si>
  <si>
    <t>上海曼朗网络科技有限公司</t>
  </si>
  <si>
    <t>五险一金 年终奖金 定期体检 高温补贴 电脑补贴 带薪年假 节假日福利</t>
  </si>
  <si>
    <t>公关/市场推广/会展 外包服务</t>
  </si>
  <si>
    <t>1.完成项目中日常迭代的开发, 高质量的还原设计图; 2.责平安平台/产品的设计、开发、新技术研究，网站、移动、互联网讯工具和金融产品相结合的技术开发工作。 3.具有良好的主观能动性,在项目开发中遇到问题可以积极主动的沟通并解决  技能要求： 1. 3年以上前端开发经验，学历学信网可查，有大型门户网站开发经验者优先 2. 熟练掌握HTML5/CSS/AJAX/JAVASCRIPT/JQuery等，能写原生的JAVASCRIPT 3. 使用过vue,react,angular等前端mvc框架中的一种者更佳 4. 有nodejs开发经验者优先 5. 熟练掌握http协议, 可以根据http状态码快速定位问题,熟悉常用的请求和响应字段 6. 熟悉es6,前端工程化gulp,webpack等优先 7. 熟悉git代码管理工具,能够使用git 命令提交合并代码等操作 8. 热爱前端，对技术有热情，能主动根据工作需要钻研、学习新的技术、喜欢捣鼓各种互联网应用。 9. 富有责任心，具有较强的逻辑思维能力，思路清晰</t>
  </si>
  <si>
    <t xml:space="preserve">岗位描述： 1、负责PHP程序开发和维护； 2、负责公司网站项目后台开发与维护（企业官网、电商平台、门户网站）； 3、需根据项目需求，完成相关系统的功能开发，准确实现需求； 4、负责系统性能优化和异常问题排查，协助各类异常处理； 5、协助参与项目的架构设计、项目需求分析、数据库设计等工作； 6、根据设计文档、需求完成后台代码实现，以及单元测试。 任职资格： 1、大专及以上学历，计算机相关专业毕业3年以上网站php程序员工作经验； 2、熟练掌握PHP编程技术，熟悉thinkphp框架，掌握关系数据库理论，熟练MYSQL数据库操作； 3、精通SVN等版本控软件； 4、了解掌握html（XHTML），CSS，javascript； 5、熟悉JQuery等JS框架，了解ajax原理及一些经典问题的实现方法； 6、能吃苦耐劳，有工作热情，有良好的团队协作精神，能够按时完成公司交给的设计及编程任务； 7、有网站建设乙方公司任职经历或有电子商务平台核心开发经验者优先录用。 福利待遇： 1、薪资结构：基本工资+岗位津贴+绩效+项目奖金； 2、周末双休+8小时工作制，不定期的团建活动； 3、入职后即签订劳动合同，给您职业安全感有力保障； 4、公司提供完善的行业职业发展规划； 5、全体员工除享受以上福利待遇外还将享受带薪年假、病假、婚假、丧假、产假等国家法定节假日； 6、为优秀员工提供广阔的职业发展空间。 我们是一个富有激情的项目团队。公司拥有人性化的管理、快乐的工作氛围、高于同水平的薪资待遇，有信心吗？有勇气吗？来吧！我们需要你一起创造未来！ </t>
  </si>
  <si>
    <t>工作职责 1. 负责互联网产品的前端的设计与开发； 2. 与后端开发人员紧密配合，确认调用接口，保证功能的完整 3. 负责互联网产品的单元测试，保证产品质量； 4. 参与系统的部署、监控和维护，确保系统的正常运行； 5. 参与对业务系统进行性能优化，提高系统的健壮性；  任职要求 1. 1年以上互联网产品开发经验；有移动端开发经验者优先； 2. 精通HTML5，CSS3，H5，js等前端技术，熟练掌握DIV+CSS的布局，能较好的处理各大浏览器的兼容问题； 3. 熟练掌握JavaScript、JQuery等技术，能对页面做出正确的模块分析及页面渲染，完成页面的基本特效的编码； 4. 熟悉BootStrap、了解Amaze UI等框架，熟练使用BootStrap进行页面开发和响应式布局； 5. 熟悉Ajax，可以使用Ajax进行数据的交互和页面的异步加载； 6. 能熟练运用至少一种前端框架 -- （React、Vue、Angular） react 优先； 7. 熟悉Ant Design者优先； 9. 有在创业公司工作经验者优先； 10. 熟悉软件开发流程，有良好的软件工程知识； 11. 良好的团队协作和交流沟通能力；</t>
  </si>
  <si>
    <t>五险一金 餐饮补贴 通讯补贴 绩效奖金 年终奖金 定期体检 交通补贴 补充医疗保险 专业培训</t>
  </si>
  <si>
    <t>1、 熟悉python中的基本运算符， 熟练掌握python基本数据类型的操作和转换， 熟练应用python中的逻辑语句 ，熟悉python中的正则表达式； 2、 掌握python中常用的os、sys、time、random、re、math等模块 ， 熟练掌握python面向过程编程； 3、 熟悉递归算法， 熟悉python面向对象开发， 熟悉面向对象开发的继承、封装、多态 ； 4、 掌握python socket套接字基本编程，掌握python中异常捕获与触发，掌握python文件处理，熟悉python多线程原理及基础队列操作； 5、熟练掌握django web开发，掌握django ajax局部提交开发，熟练掌握django一对一、一对多数据模型，熟悉django用户登录与注册； 6、熟练掌握HTML基本标签，熟练掌握DIV、CSS基本布局，拥有一定前端设计能力，可以使用JS、JQ编写基本特效； 7、熟练掌握Linux shell操作，熟练掌握Linux yum库配置， 8、熟练掌握Mysql增删改查基本操作，掌握Mysql索引操作 9、了解多厂商服务器/存储等硬件设备，熟悉机房管理更佳。</t>
  </si>
  <si>
    <t>软件信息化项目经理</t>
  </si>
  <si>
    <t>上海未高科技有限公司</t>
  </si>
  <si>
    <t>上海睿昂基因科技股份有限公司</t>
  </si>
  <si>
    <t>制药/生物工程 专业服务(咨询、人力资源、财会)</t>
  </si>
  <si>
    <t>五险一金 餐饮补贴 交通补贴 做五休二 员工旅游</t>
  </si>
  <si>
    <t>工作要求项： 1、 参与生物信息大数据分析； 2、 参与开发生物信息软件，结合统计学方法进行生物数据的分析研究优先； 3、参与设计、创建和维护各类生物信息分析流程；  知识背景要求： 1、熟悉和掌握并至少精通一种计算机编程语言; 包括但不限于Python, R, Perl, C/C++，Java； 2、掌握大数据基础，如：hadoop、Linux、MongoDB、redis。 3、 熟悉主流机器学习库，如Caffe、Keras、Tensorflow、Theano等，熟悉主流数据库环境； 4、 有遗传学或分子生物学相关专业背景或分析经验，或生物信息专业本科1年以上同类工作经验优先; 5、熟悉高通量数据分析的相关软件Matlab等；具有数理统计基础且掌握常用算法者优先; 6、积极热情，热爱科研，善于接受和学习新知识/新技术，工作主动性和责任心强， 具有良好的沟通能力和团队合作精神;</t>
  </si>
  <si>
    <t>五险一金 周末双休 弹性工作 节日福利 员工旅游 民营公司</t>
  </si>
  <si>
    <t xml:space="preserve"> 职位描述： 1、负责对项目的全过程管理，并对结果直接负责； 2、负责需求调研、项目合同制定，项目整体生命周期的文档编制与交付； 3、负责项目团队建设和项目指导，对项目进度进行跟进及项目小组管理； 4、协同软件研发人员及时、妥善为用户提供解决方案； 5、负责供应商的管理和工作进度、质量监督。  任职要求： 1、本科及以上学历， 计算机相关专业；，3年以上软件项目实施经验； 2、具有软件项目实施管理经历，并在其中承担过项目策划、需求调研及分析、系统设计、客户现场实施等关键角色； 3、有良好沟通协作能力，具有较强的业务理解能力； 4、能接受因工作所需的驻点出差； 5、精通软件项目过程管理，精通C/S，B/S架构； 7、熟练JAVE主流系统架构，熟悉Spring主流开发框架； 8、熟悉Oracle、MySQL等主流数据库管理系统、相关技术及工具； 5、熟悉Tomcat、Nginx等应用服务器的使用； 9、熟悉HTML，JavaScript，CSS，AJAX； 10、熟悉开发流程和项目管理规范，具有优秀的需求分析能力、文档撰写能力，良好的语言表达能力、客户沟通能力、客户服务意识； 11、能够承受较大压力，工作积极主动，富有责任感。 </t>
  </si>
  <si>
    <t>上海邮畅实业有限公司</t>
  </si>
  <si>
    <t>五险一金 弹性工作 定期体检 员工旅游 绩效奖金 年终奖金</t>
  </si>
  <si>
    <t>1.按产品经理或研发经理需求，完成功能模块开发； 2.对自己开发的功能模块进行测试和文档编写； 3.对开发的模块进行日常维护和数据导出； 4. 熟练掌握微信公众号接口开发； 5.配合项目经理完成相关任务目标。  岗位要求： 1.本科以上学历计算机相关专业，3年以上同等职位工作经验优先； 2.熟悉Spring、Jsp、Mybatis、Spring boot、Spring cloud等J2EE框架； 3.熟悉my sql，mongo db、reids、hbase等数据库系统； 4.要求有扎实的基本功，严谨的逻辑思维，独立思考和开发能力，良好的协作意识及团队精神； 5. 具有微信第三方开发平台经验者优先。</t>
  </si>
  <si>
    <t>宏兆集团</t>
  </si>
  <si>
    <t>多元化业务集团公司 金融/投资/证券</t>
  </si>
  <si>
    <t>五险一金 员工旅游 年终奖金 专业培训 通讯补贴 定期体检</t>
  </si>
  <si>
    <t>东方财富信息股份有限公司</t>
  </si>
  <si>
    <t>五险一金 专业培训 年度旅游 带薪年假 节日福利 岗位晋升 体检</t>
  </si>
  <si>
    <t>上海魔拾科技有限公司</t>
  </si>
  <si>
    <t>工作职责: 1、负责前端HTML/CSS/JavaScript代码的编写，实现界面效果、交互和功能； 2、按产品设计需求完成项目开发迭代，主动实现性能优化和提升用户体验； 3、深入分析和解决前端遇到的各种跨终端兼容问题，保证页面响应速度和执行效率； 4、完成前端核心业务代码及JS组件的封装。 任职资格: 1、5年以上前端开发工作经验，本科以上学历； 2、精通HTML5/CSS3/Java"script"/JQuery/Ajax等相关技术，有较强的代码功底； 3、熟悉W3C标准与Web语义化，精通页面架构和布局，能够解决各种浏览器兼容性问题，熟悉前端性能优化； 4、了解各类前端框架，至少熟悉其中的一种如vue/angular/react； 5、熟悉SASS或LESS，熟练使用Gulp、Webpack等前端构建工具，对前端工程化有一定的了解； 6、工作认真细致，有独立分析问题和解决问题的能力，能主动根据业务需求提出合理的方案； 7、能不断完善和优化前端技术开发规范和流程。</t>
  </si>
  <si>
    <t>岗位职责： 1、参与业务软件产品的设计、研发和交付； 2、参与系统架构设计及系统框架的评估选型，优化提升产品性能； 3、参与代码评审，优化代码质量； 4、负责具体业务模块的Java开发、测试；   任职要求： 1、计算机及相关专业本科及以上学历，3年以上Java开发经验； 2、熟练掌握Java开发语言、Eclipse开发工具； 3、熟悉前端开发，熟练运用JavaScript/jQuery/Ajax完成服务器交互及动态效果 4、熟练掌握SQL开发，熟悉常见数据库，有Postgres相关经验的优先考虑； 5、熟练使用Spring MVC、Hibernate等常用开发框架，有Spring Cloud相关经验的优先考虑； 6、富有团队精神、责任感、上进心和沟通能力，能自主解决实际问题； 7、主观能动性强、吃苦耐劳、积极乐观；</t>
  </si>
  <si>
    <t>Java开发工程师 (职位编号：010)</t>
  </si>
  <si>
    <t>上海量加网络科技有限公司</t>
  </si>
  <si>
    <t>php开发项目主管</t>
  </si>
  <si>
    <t>广东大比特资讯广告发展有限公司</t>
  </si>
  <si>
    <t>五险一金 绩效奖金 弹性工作 定期体检 年终奖金 员工旅游</t>
  </si>
  <si>
    <t>目前我们正在招聘Java研发人员，期待优秀的你加入我们：  *与一群优秀的人在一起，表现出更优秀的你。  *做一件有意义的事，亲自参与到人工智能+金融科技领域，两个最热门、代表未来的行业！   1、2年以上实际Java开发工作经验； 2、熟悉Spring、mybatis开发及框架； 3、熟悉unix/linux shell script开发经验； 4、熟悉 MySql、Redis等数据库开发； 5、具备强烈的责任心，对工作有激情，有良好的沟通能力和团队合作精神； 6、掌握CS、数据结构和算法知识； 7、逻辑思维强，求知好学； 8、扎实的Java语言功底和设计能力； 9、软件基本的设计原则和常用的设计模式； 10、敏捷开发、测试驱动和熟练的软件工程实践能力。</t>
  </si>
  <si>
    <t>五险一金 绩效奖金 员工旅游 全勤奖 带薪年假 周末双休</t>
  </si>
  <si>
    <t xml:space="preserve">1、负责公司系统开发与维护，带领技术团队，负责公司项目管理；  2、数据库设计及编写程序，攻克技术难题，配合及推进关联业务部门的开发进度；  3、进行单元、功能测试，查出存在缺陷并保证其质量；  4、完成领导交代的其他事宜。   任职要求  1、大专以上学历，2年以上PHP开发经验，有项目管理经验；  2、拥有良好的代码习惯，要求结构清晰，命名规范，逻辑性强，代码冗余率低；  3、精通PHP编程；熟练使用Nginx、MySQL、PHP等进行后台环境的搭建；熟悉PHP主流开源框架（Yii、ThinkPH、laravel）；  4、熟悉MySQL，及其性能优化，能独立设计良好的数据结构  5、熟悉使用memcached,redis等缓存技术；  6、熟悉LINUX，NGINX，MYSQL，PHP服务器环境搭建及设置；  7、对分布式、高并发情况有经验者优先。  8、责任心强，能承受工作压力,具有好的团队协作配合能力； </t>
  </si>
  <si>
    <t>Web前端/Html5 开发工程师</t>
  </si>
  <si>
    <t>1.参与项目相关部分需求分析，负责前端系统架构设计，配合实施前后端完全分离架构的实现 2.与UI设计师和后台程序配合，高效率高质量的完成PC端和移动端页面的实现工作 3.熟悉W3C标准和各主流浏览器在前端开发中的差异，能熟练运用HTML5、CSS3，提供针对不同浏览器的前端页面解决方案，有至少2个完整项目的开发经验，3年以上Web 前端工作经验，了解后端技术及Java语言 4.精通html5/CSS3/JavaScript/Ajax/等Web开发技术，熟悉原生JavaScript，函数闭包、ES5等前端技术 5.掌握jQuery、Bootstrap、vue.js、Bootstrap、AgularJs等框架，熟悉react、 redux、webpack开发架构，了解前端工程化，模块化，前后端分离 6.能够熟练运用vue搭建完整前端框架，熟练使用webpack，了解模块的包依赖关系，熟练使用npm进行安装； 7.熟练使用各种调试、抓包工具，能独立分析、解决和归纳问题； 8.有混合开发经验，熟悉原生app 与 H5 交互，有 React Native 开发经验</t>
  </si>
  <si>
    <t>五险一金 年终奖金 定期体检 弹性工作</t>
  </si>
  <si>
    <t xml:space="preserve"> 岗位职责： 1.负责开发网站前端的技术和维护； 2.负责研究及开发移动端Html5应用; 2. 负责前端各类公用工具的稳定可靠运行，前端工程的搭建、维护及优化； 3. Web前沿技术研究和新技术调研。  任职要求： 1. 本科及以上学历，有过前端完整项目开发并有作品展示； 2. 精通HTML5,CSS3,JavaScript，熟悉前端各大主流框架（AngularJS、Bootstrap、jQuery、Vue.js、React.js）的使用； 3. 熟练掌握 闭包、面向对象、继承、重载等设计方式、遍历、递归和排序等算法； 4. 能使用Ajax执行异步服务器请求,能够使用bootstrap实现响应式布局并能够定bootstrap样式； 5. 熟悉 Node.js开发，能简单使用nodejs和express实现服务器端功能，访问数据库熟悉中间件原理，并熟练使用中间件对数据进行加工和过滤。 6. 研究并实施 Web 开发相关的前沿技术 7. 加分项目：有PHP CMS开发经验优（Drupal, WordPress, Joomla)  主要技能： 样式: CSS3, SASS/LESS; UI框架: Bootstrap，Foundation 编程: JavaScript，JQuery，TypeScript，ajax/json; JS框架:React， Angular，Vue 图形绘制: Canvas，SVG，d3.js 网页多媒体: Web Audio API，MIDI API，WebRTC   </t>
  </si>
  <si>
    <t>python开发工程师（初级）</t>
  </si>
  <si>
    <t>上海昶伴信息科技有限公司</t>
  </si>
  <si>
    <t>补充医疗保险 补充公积金 员工旅游 绩效奖金 年终奖金 免费三餐 五险一金 不限零食 上海免费看病</t>
  </si>
  <si>
    <t>python开发工程师（初级）：熟悉Python开发语言，熟悉常见的开发框架，如Django、Flask、Tornado、Beego等；熟悉HTML，CSS，javascript等web前端技术，使用过bootstrap等前端框架；熟悉常用的 SQL 的使用及优化，有 Rodis、Mysql 等数据库使用经验。</t>
  </si>
  <si>
    <t>岗位职责： 1、负责公司产品功能需求进行后端详细设计及开发工作 2、根据公司产品需求进行数据库设计,基于Linux系统平台进行后台接口以及数据统计分析模块开发 3、根据项目任务计划按时完成软件编码、调优、和单元测试工作 任职资格： 1、本科以上学历. 3年以上java开发经验；由Java转node.js优先考虑 2. 熟练掌握 Java 及面向对象设计开发，熟悉常见设计模式； 3、熟悉Mysql数据库，熟练使用SQL； 4、熟悉javascript者优先； 5、熟悉linux、shell服务器运维技能者优先； 6、能熟练阅读中文、英文技术文档；良好的编程习惯、乐于挑战者优先 7、良好的问题分析和解决能力，认真负责，思路清晰，有良好的沟通能力和抗压能力，有良好的团队合作精神；</t>
  </si>
  <si>
    <t>五险一金 通讯补贴 节日福利 绩效奖金 带薪年假</t>
  </si>
  <si>
    <t xml:space="preserve">岗位职责： 1. 参与软件项目的测试分析，发现测试分析中的问题，评估项目的风险 2. 完成软件项目测试用例的设计，并积极推动测试产出的评审 3. 执行项目测试用例，对产品的功能、性能及其他方面进行测试 4. 对软件问题进行跟踪分析和报告，推动测试中发现问题及时合理地解决 5. 汇总测试执行情况，编制相关报告 6. 测试过程中，主动总结，及时反馈暴露过程中的问题，并尝试改进测试方法和优化过程 任职要求： 1. 统招本科学历，计算机相关专业，三年以上软件测试相关工作经验，熟悉测试理论和方法 2. 熟练掌握包括Selenium、QTP、Jmeter等相关测试工具，有接口自动化测试经验优先 3. 熟悉Linux或Unix操作系统，掌握基本的SQL语法，熟悉J2EE软件架构，有Java、Javascript等开发语言基础 4. 工作细致认真，有耐心，拥有较好的沟通技巧及团队合作精神，较强的责任感及进取精神 </t>
  </si>
  <si>
    <t xml:space="preserve">招聘岗位：电子政务部政务软件产品研发工程师。 任职要求： 1、计算机及相关专业毕业，统招大专及以上学历； 2、两年以上从事软件开发工作经验； 3、精通thinkphp，yii等框架及项目开发； 4、熟悉html、js、css； 5、掌握多层架构、常用设计模式； 6、精通数据库设计及开发技术，并能熟悉使用相关工具，能够熟练操作linux； 7、良好的沟通、学习能力； 8、工作仔细踏实，具备工作主动性和团队合作的意识； 9、接受应届毕业生应聘。  岗位职责： 1、完成软件的设计、开发、测试、修改bug等工作，包括业务需求的沟通，功能模块详细设计，业务功能实现与单元测试，系统维护； 2、参与产品构思和架构设计； 3、撰写相关的技术文档； </t>
  </si>
  <si>
    <t>阿拉丁试剂（上海）有限公司</t>
  </si>
  <si>
    <t>Web前端开发工程师 (职位编号：03)</t>
  </si>
  <si>
    <t>WebApp移动开发工程师</t>
  </si>
  <si>
    <t>上海外教社信息技术有限公司</t>
  </si>
  <si>
    <t>东华软件股份公司</t>
  </si>
  <si>
    <t>学术/科研 石油/化工/矿产/地质</t>
  </si>
  <si>
    <t>五险一金 定期体检 餐饮补贴 股票期权 年终奖金</t>
  </si>
  <si>
    <t>1. 负责公司官网及其它系统的开发以及维护。 2: 基于Magento的系统开发（有培训）。 3: 参与公司新项目研发。 4. 参与设计，讨论，撰写相关项目文档； 5: 按照项目计划，提交高质量代码，按时完成开发工作。  技能要求 1: 大专及以上学历，计算机专业，能阅读英语文档***。 2: 熟练PHP， 1.5到3年LAMP/WAMP经验，最好掌握一套PHP相关框架，熟练掌握基本和常用的数据结构算法，熟悉Mysql数据库。 3: 有Magento开发及经验者、有国外电商项目经验优先。 4: 有团队合作意识，具有比较强的责任心；有较强的分析问题和解决问题的能力，能够独立承担项目开发工作。 5. 编写易读、易维护、高质量的代码。</t>
  </si>
  <si>
    <t>五险一金 交通补贴 餐饮补贴 通讯补贴 绩效奖金 年终奖金 定期体检 节日红包</t>
  </si>
  <si>
    <t>【重要说明】请前端应聘者务必在简历中注明项目案例地址（若不方便，也可私信告知），以便提高双方效率，谢谢 【基本要求】 1. 三年以上工作经验，大学本科学历，计算机相关专业优先； 2. 精通或熟练CSS3、HTML5、JavaScript、CSS+DIV、Ajax、JSON； 3. 擅长jQuery/ backbone.js/AngularJS等JS框架,并能熟练编写高性能的页面控件； 4. 熟练使用seaJS、Gulp、Grunt、Node.js等一种或多种前端技术； 5. 有Android/iOS客户端产品研发经验者优先，熟悉各自的系统架构及开发框架； 6. 具备良好的代码编程素养，逻辑性强，做事严谨，态度积极乐观，沟通能力良好。   【工作内容】 1. 负责公司产品网页个性化开发，能兼顾Web端和手机端展示效果； 2. 持续优化前端体验和页面响应速度，并保证兼容性和执行效率； 3. 提升用户交互体验； 4. 兼顾后端服务器维护, 配合其他工程师的产品研发。</t>
  </si>
  <si>
    <t xml:space="preserve">岗位职责 1、根据公司业务发展需求，负责android、ios移动平台的应用框架设计和开发；  2、根据客户需求，能够独立完成webApp移动应用界面的开发及应用程序设计、开发、发布等流程；  3、编写相关设计文档，如：开发设计文档、测试用例文档等；  4、开发针对android操作系统不同版本和屏幕尺寸的适配问题，及兼容性问题测试；  5、对开发的App进行版本更新及维护功能；  6、良好的沟通、协作能力。    技能要求  1、大学本科毕业，理工科专业，2年以上Web开发经验；  2、有相关WebApp开发经验，了解原生Android或者Ios开发流程；  3、精通Html、Css、JavaScript ；  4、精通PhoneGap或者Cordova前端框架；  5、熟练掌握jQuery,精通angularJs’2 ；  6、熟悉nodeJs,对node一定的了解；  7、熟悉gulp或者webpack等打包工具。    符合以下条件者优选录取  1、深入理解前端MVVM架构模式；  2、使用过ionci2、angular2、TypeScript开发webApp ；  3、有cordova插件开发经验（android、ios移动平台），譬如开发加密、支付、分享等插件；  4、熟悉ios平台的打包、证书制作及上传App Store的流程；  5、熟悉ES6，sass。  </t>
  </si>
  <si>
    <t>深圳市青柠互动科技开发有限公司</t>
  </si>
  <si>
    <t>任职资格： 1、专科以上学历，计算机相关专业，2年以上php开发经验，熟悉各种主流开发模板； 2、精通Linux，熟悉Apache、MySQL、PHP等软件的编译安装和最优化配置； 3、具有PHP缓存技术、静态化设计方面的经验； 4、精通SQL和数据结构，具有MySQL/Oracle等关系型数据库开发经验为佳； 5、熟悉常见的数据结构和算法，具备良好的编程习惯及较强的文档编写能力；  岗位职责： 1.负责移动APP产品的优化及后台PHP服务系统的架构开发； 2.负责解决开发过程中的技术问题和新技术攻关，形成团队开发类库重构封装； 3.与客户端开发人员、UI设计人员合作完成移动APP产品的研发设计。</t>
  </si>
  <si>
    <t>Java高级工程师</t>
  </si>
  <si>
    <t>上海元年金融信息服务有限公司</t>
  </si>
  <si>
    <t>五险一金 餐饮补贴 专业培训 领导nice 下午茶文化</t>
  </si>
  <si>
    <t>任职要求</t>
  </si>
  <si>
    <t>深圳惠临贸易有限公司</t>
  </si>
  <si>
    <t>周末双休 全勤奖 节日福利</t>
  </si>
  <si>
    <t xml:space="preserve"> 1. 大专及大专以上学历，相关工作年限3年以上。 2、 精通JavaScript、HTML5、CSS等技术，熟悉ES6 ; 3、 熟练运用主流的移动端JS库和开发框架，并深入理解其设计原理， 如Vue.js、ReactJS、Angular 等，有Vue.js实战经验的并有复杂应用场景的开发经验； 4、 有移动端web app混合开发经验； 5、 有前端架构、性能优化、稳定性等方面的实践经验优先； 6、 对技术有强烈的进取心，具有良好的沟通能力和团队合作精神，优秀的分析能力和解决问题的能力， 具有一定的抗压能力。 </t>
  </si>
  <si>
    <t>Java 开发工程师</t>
  </si>
  <si>
    <t>急聘Python编程教师</t>
  </si>
  <si>
    <t>上海泺创机器人科技有限公司</t>
  </si>
  <si>
    <t>五险一金 专业培训 周末双休 员工聚餐 生日福利</t>
  </si>
  <si>
    <t xml:space="preserve"> 1、本科及以上学历，java开发经验4年以上，能阅读英语文档，有电商开发设计经验的优先，学信网不可查学历勿扰; 2、熟悉java,熟悉多线程技术，了解Spring mybatis架构的项目开发和设计原理 3、熟悉分布式系统的开发模式，熟悉常用缓存技术，了解常用的中间件的原理； 4、熟悉tomcat、nginx等服务器的配置及调优；熟悉mysql等常用数据库； 5、熟悉linux，熟练使用代码版本管理工具git或者svn，熟悉maven； 6、了解并能够使用web前端技术（html5，javascript，css，html等）； 7、熟悉互联网产品架构，有大型分布式、高并发、高负载、高可用性系统设计开发经验者优先 8、逻辑思维强且三观正</t>
  </si>
  <si>
    <t>1、根据编程教案，不断完善授课课件。 2、根据考级大纲，辅导孩子进行有关考级课程的学习。 3、根据排课计划，按时到岗，上好每一堂课。 4、与小朋友课堂积极互动，激发孩子学习热情。 5、课后完成学生课堂评价，与家长保持定期交流。 6、配合教研主管完成相关工作。  岗位要求： 1、周末有连续性完整的工作时间， 2、计算机或机械电子专业，对Arduino、C语言、Phyton、图形编程等编程软件有一定的使用经验。 3、善于交流、乐观开朗。</t>
  </si>
  <si>
    <t>汇正财经上海分公司</t>
  </si>
  <si>
    <t>五险一金 专业培训 绩效奖金 员工旅游 年终奖金 定期体检 餐饮补贴</t>
  </si>
  <si>
    <t>java 系统运维工程师</t>
  </si>
  <si>
    <t>上海禹婉网络科技有限公司</t>
  </si>
  <si>
    <t>五险一金 专业培训 年终奖金 绩效奖金</t>
  </si>
  <si>
    <t xml:space="preserve">工作职责： 1、负责PC端刘家网商城、刘小二支付系统运维(.net开发)。 2、负责app端刘家网商城、刘小二支付系统运维（Java开发）。 3、维护和迭代现有的.net开发报表系统。 4、维护公司现有微信小程序，包括系统相关公众号后台维护工作。 5、负责云平台数据库的操作、备份与管理。 6、协助乙方对现有平台的版本更新及发布。  公司现在的开发工作主要由乙方代开发，此岗位主要为向乙方提出开发需求及日常维护。  任职资格： 1.计算机相关专业，专科及以上学历。 2.有1-2年的.NET系统的运维工作经验，或1-2年的Java系统的运维工作经验，或做开发想转运维者。 3.熟悉SCM流程，熟悉至少一种版本管理工具(Svn, Github)并能够完成发布。 4.熟悉阿里云产品的配置与管理，有在阿里云上维护服务器的经验。 5.熟悉SQL，Oracle等相关数据库操作、备份及管理。有数据库相关认证优先。 6.良好的协调以及语言沟通能力，能够承受较强工作压力。   上班时间：9：00-17：30，11：30-12：30为午餐时间， 休息：做五休二，节假日正常休息 住房补贴：硕士：800元/月，本科：600元/月，专科：400元/月 </t>
  </si>
  <si>
    <t>职位描述： 岗位职责： 1、负责web产品的开发，包括软件设计、开发等相关工作 2、完成功能模块的开发和维护 3、具备良好的服务意识与团队合作意识，责任感强、抗压能力强 岗位要求： 1、大专及以上学历，2年以上PHP开发经验并熟练使用ThinkPHP框架，具备前端开发经验者优先；
2、精通LAMP开发，掌握linux的基本操作，负责过大型网站的核心开发者优先；
3、精通Mysql、Redis、MongoDB等数据库，熟悉分布式缓存技术，并有相关的风险控制经验及优化经验；
4、熟练掌握开发及版本控制工具，具备出色的程序优化、调试能力，良好的编程风格和文档习惯；
5、喜欢钻研技术，具有较强的分析和解决问题的能力，具有精益求精的钻研精神</t>
  </si>
  <si>
    <t>神采（上海）网络科技有限公司</t>
  </si>
  <si>
    <t>PHP软件开发工程师（近2号线威宁路站）</t>
  </si>
  <si>
    <t>五险一金 餐饮补贴 绩效奖金 定期体检 专业培训</t>
  </si>
  <si>
    <t>上海求步信息系统有限公司</t>
  </si>
  <si>
    <t>岗位职责 1、参与系统的需求分析、以及软件相关设计等工作； 2、按照设计要求，完成编码，调试，测试和维护； 3、分析并解决软件开发过程中的问题； 4、按照规范完成系统的核心模块代码的编写，并进行单元测试； 5、对一些重点、难点的问题进行攻关。  岗位需求 1、本科及以上学历，计算机相关专业，具备3年及以上Java开发经验； 2、熟悉MVC设计模式、熟练使用Spring Boot ，Spring Cloud微服务架构，了解SpringBoot Data JPA； 3、熟悉Mysql、NoSql等数据库的应用； 4、熟悉HTML/CSS/JavaScript等, 熟悉基于数据库的设计和开发； 5、熟悉互联网IT技术开发流程，熟悉Git等工具； 6、有较强的学习能力，具备良好的沟通协调能力和团队合作精神；  7、有开源框架和开源代码贡献者优先。</t>
  </si>
  <si>
    <t>五险一金 员工旅游 出国机会 年终奖金 定期体检 节日福利</t>
  </si>
  <si>
    <t xml:space="preserve"> 任职要求： 1、3年以上PHP语言开发经验； 2、熟悉MVC架构至少精通或熟悉一种常用的PHP开发框架； 如无PHP开发经验，Java的框架经验也可。 3、具备良好的代码编程习惯及文档编写能力，有良好的团队合作能力；  任职要求： 1、学历大专以上（含大专）； 2、2年以上工作经验；  工作时间9:00-18:00，加班有加班费，如果休日出勤按休日加班计算。五险一金，年终奖，年度体检，旅游，节日福利。总公司在日本东京，有出国出差机会。 公司也做国内项目的，不会日语没关系，同事都是中国人。 内部员工推荐人员入职另外有奖金。</t>
  </si>
  <si>
    <t>广州杰之良软件有限公司</t>
  </si>
  <si>
    <t>五险一金 餐饮补贴 定期体检 周末双休 节日福利 年终双薪</t>
  </si>
  <si>
    <t>岗位职责： 1、技术人员职位，在上级的领导和监督下定期完成量化的工作要求； 2、参与公司产品开发,后台服务接口开发,能整理独立处理和解决所负责的任务； 3、根据开发进度和任务分配，完成相应模块划分、设计、开发、编程任务； 4、进行程序单元、功能的测试，查出软件存在的缺陷并保证其质量； 5、进行编制项目文档和质量记录的工作； 6、产品上线后，配合技术支持团队保障系统运行的稳定性，解决相关技术问题。  任职要求： 1、本科以上学历，2年以上JAVA开发工作经验； 2、熟练掌握JavaSE、JaveEE基本知识，了解文件操作、并发、多线程、事务等高级特性； 3、熟练掌握Ajax技术，有一定HTML/CSS/JavaScript开发经验，熟悉常见企业级开发技术，如junit、redis、zookeeper、JSON、MQ等； 4、熟悉SpringBoot\SpringMVC、MyBatis等主流开源框架,实现原理以及优化方案； 5、有使用svn、git、jenkins进行代码管理及部署，至少掌握禅道或JIRA中的一种工具进行bug管理； 6、能配置维护Tomcat、nginx等, 熟悉LINUX操作系统； 7、熟练掌握MySQL、Oracle等数据库，具备一定的性能优化经验； 8、有Hadoop/hive/Hbase/spark/storm等大数据工具应用和开发经验者优先； 9、良好的需求分析、系统设计能力，代码编写规范，有技术文档编写能力，良好的沟通能力及逻辑思维能力。</t>
  </si>
  <si>
    <t>所要求的专业技能： 1、大专或以上学历，必须是软件计算机相关专业，具有良好、规范的代码书写习惯； 2、精通PHP，熟悉 Linux+Nginx+php+Mysql 网站架构，熟悉设计模式。 3、2年以上网站或互联网产品开发经验、熟悉主流的PHP框架至少一种、精通wordpress。 4、熟悉 Linux 操作，有LNMP的部署与性能调优经验； 5、熟悉 Mysql数据库开发、了解常用的Mysql性能调优。 6、具有较强的团队意识，高度的责任感；善于沟通；对工作积极严谨，勇于承担压力； 7、熟悉项目设计过程，有独立系统分析及建模能力；  工作经验及其它要求： 1、根据产品需求、系统需求，设计框架并组织参与代码编写。 2、参与公司相关软件项目建设的需求分析； 3、按照项目计划，遵循公司软件开发流程按时提交高质量代码，完成开发任务； 4、互联网前沿技术研究和新技术应用。  上班地点：上海市嘉定区江桥万达（13号线金运路站） 工作时间：上午（10:00-12:00）  下午（13:00- 18:30） 公司福利：餐饮补贴、下午茶、弹性工作</t>
  </si>
  <si>
    <t>北京绮丽营销策划有限公司</t>
  </si>
  <si>
    <t>五险一金 弹性工作 年终奖金 员工旅游 专业培训 绩效奖金</t>
  </si>
  <si>
    <t>五险一金 做五休二 加班工资 员工旅游 员工宿舍 年终奖金 绩效奖金 股票期权 通讯补贴 带薪年假</t>
  </si>
  <si>
    <t>职位描述：软件开发  任职要求： 1、具有两年以上企业级Java 应用程序开发经验； 2、熟悉 Linux 环境下的 开源代码开发； 3、熟悉 Spring 框架； 4、具有MySQL，MongoDB 数据库编程经验； 5、了解基本的 OAuth 授权机制； 6、具有 Jetty Server ， Python 语言编程， 和多线程开发经验者为佳。 申请人需要有团队合作能力，自我学习能力，对加入初创团队，开发高质量企业级软件有浓厚兴趣；</t>
  </si>
  <si>
    <t>北京嘉华汇诚科技股份有限公司</t>
  </si>
  <si>
    <t>周末双休 弹性工作 带薪年假 五险一金 节日福利 年中旅游</t>
  </si>
  <si>
    <t>职位描述（工作内容和主要职责） 1、根据设计要求完成前端功能开发工作； 2、配合业务、测试部门完善系统功能; 3、学习掌握系统架构平台； 4、为新技术导入开发平台做基础研究； 5、编写相关设计文档 职位要求 1、全日制统招本科及以上学历（硬性），2年以上的Web前端开发经验, 对Web前端技术领域有浓厚兴趣； 2、精通Html5/CSS3前端技术，在项目中使用过vue框架技术，熟悉页面结构和布局； 3、 精通JavaScript、Ajax等Web开发技术，熟练掌握JavaScript前端框架（requireJs、jquery、ZeptoJs、AngularJs、react、reactNative、vue等）开发技术，熟悉常规函数/对象、DOM操作和事件处理机制等； 4、对JavaScript性能，多浏览器兼容性、面向组件开发有独到的解决方案，对前端加载流和渲染流程有深入的了解； 5、对webapp混合开发有相关经验优先考虑； 6、熟悉一种后端语言（.Net/Java/python/php/nodejs等）优先考虑； 7、良好的编码习惯、沟通协作能力和学习能力。</t>
  </si>
  <si>
    <t>PHP程序员开发</t>
  </si>
  <si>
    <t>深圳希玛林顺潮眼科医院</t>
  </si>
  <si>
    <t>五险一金 员工旅游 餐饮补贴 绩效奖金 周末双休 提供住宿 带薪年假 高温补贴</t>
  </si>
  <si>
    <t>岗位职责： 1、根据项目需求，进行系统的技术架构和概要设计； 2、独立完成详细设计及编码、调试； 2、负责服务器端PHP的设计、开发和维护； 4、负责微信接口设计、开发和维护； 5、负责微信公众平台所需要的接口和数据管理，api数据接口开发工作。 任职要求： 1、计算机或相关专业本科及以上学历，2年以上开发经验； 2、精通php、MYSQL进行网站开发，有成熟的网站开发经验和技术，熟悉各类CMS，能开发商城系统，购物、支付等功能； 3、熟悉JS(jquery)，Ajax，HTML，CSS等前端页面技术； 4、1年以上微信开发经验，独立完成过微信开发项目，对微信公众平台上微网站微应用开发有较深的理解与应用，熟悉微信开发语言环境，能独立开发应用； 5、对网站开发有很强的领悟能力，能快速准确的将业务需求转化为业务架构，具备创新精神； 6、拥有良好的编码规范，对网站具有宏观考虑的意识：数据安全、SEO、扩容方案。 7、可以接受优秀软件专业应届生。</t>
  </si>
  <si>
    <t>vue前端开发</t>
  </si>
  <si>
    <t>中级java开发工程师</t>
  </si>
  <si>
    <t>北京宏天信业信息技术股份有限公司上海分公司</t>
  </si>
  <si>
    <t>工作职责 1. 参与手机Web端和PC Web端的开发，根据产品需求开发高质量WEB产品前端页面； 2. 使用HTML5/CSS3/JS开发网站前端页面； 3. 优化代码实现，提高产品性能； 4. 积极探索互联网前端开发技术的发展， 优化web交互方式，提升用户体验； 岗位要求 1. 计算机相关专业，大专及以上，拥有2年以上 HTML5、CSS3 开发工作经验； 2. 熟悉Javascript/CSS/XML/HTML 5/PHP等WEB前端技术； 4. 熟悉React/Vue框架者优先； 5. 熟悉JQuery, bootstrap及相关W3C标准； 6. 对不同设备及平台有一定了解，理解不同操作系统及浏览器的兼容性区别</t>
  </si>
  <si>
    <t>五险一金 交通补贴 餐饮补贴 通讯补贴 定期体检 年终奖金</t>
  </si>
  <si>
    <t>1) 计算机及相关专业本科以上学历 2) 3-4年以上Java项目开发经验，且有资金类项目开发经验者优先 3）具有核心代码开发/设计等能力，且具有较强的逻辑思维能力 4) 熟练使用oracle编程，熟悉redis缓存数据库技术 5）有springcloud微服务开发经验者优先</t>
  </si>
  <si>
    <t>智慧云链（广州）科技有限公司</t>
  </si>
  <si>
    <t>五险一金 员工旅游 绩效奖金 年终奖金 专业培训 免费班车 通讯补贴 餐饮补贴 交通补贴</t>
  </si>
  <si>
    <t>岗位职责： 1.负责公司业务系统的后端开发； 2.跟进产品需求参与需求分析，进行相关的设计、开发、调试、测试等； 3.能独立完成业务模块的开发。 任职要求 1. 计算机相关专业，本科及以上学历，2年以上Python 实际项目开发经验 熟悉面向对象编程，熟悉Django等主流框架 熟悉Linux操作系统，熟悉shell脚本，软件安装部署 熟悉Mysql数据库，及其性能优化，能写出高效sql语句，能独立设计高负荷的数据结构； 熟悉Redis缓存的特性，熟悉各类数据类型使用场景  熟悉常见的Web攻击方式、安全漏洞，了解防御方式修复方法</t>
  </si>
  <si>
    <t>深圳市脉山龙信息技术股份有限公司上海第一分公司</t>
  </si>
  <si>
    <t>五险一金 员工旅游 通讯补贴 绩效奖金 定期体检 早九晚五</t>
  </si>
  <si>
    <t>1、专科及以上学历，计算机相关专业，至少两年以上JAVA实际开发经验； 2、掌握J2EE相关技术，能够独立完成项目模块的开发；了解主流j2ee技术框架，包括struts、hibernate、spring、ibatis等至少其一；掌握页面编程技术，熟悉常用JS开发框架； 3、熟悉主流应用服务器的管理和配置如Tomcat、JBOSS、Weblogic、Web Sphere中的至少一种； 4、熟悉主流数据库，如oracle，sqlserver，mysql等，熟悉数据库的结构设计、部署和存储过程开发；对大数据技术有一定了解； 5、具备良好的分析问题和解决问题能力；具有积极、踏实的工作态度，及良好的沟通能力； 6、有金融相关行业软件开发经验优先。 7、熟悉json数据格式解析  8、文笔较好，会写文档、会python等优先考虑。 上班地址：上海浦东陆家嘴</t>
  </si>
  <si>
    <t>上海启略网络科技有限公司</t>
  </si>
  <si>
    <t>员工旅游 交通补贴 餐饮补贴 通讯补贴 专业培训 弹性工作 定期体检 五险一金 出国机会 绩效奖金</t>
  </si>
  <si>
    <t>1、熟悉开发业务，能够对开发的模块做出比较准确的技术评估。 2、担任项目开发的核心骨干。  应聘要求： 1、本科及以上学历，3年以上的Java开发经验。 2、熟练掌握Java技术框架，能编写高质量的代码。 3、熟悉主流的开源框架Spring、SpringMvc等。 4、熟悉MySQL、Oracle等主流数据库。 5、熟悉Redis、Memcached、Mongodb等NoSql工具。 6、熟悉常用的数据结构及算法。 7、思路清晰、善于思考，能够独立分析及解决问题。 8、责任心强、具备良好的团队合作精神。</t>
  </si>
  <si>
    <t>高级PHP软件工程师-电子商务 (职位编号：sr-php-sh-201509)</t>
  </si>
  <si>
    <t>百川云计算（深圳）有限公司</t>
  </si>
  <si>
    <t xml:space="preserve">1. 参与产品的需求分析和设计，负责产品模块的开发； 2. 具备良好的问题分析及解决能力，能独立承担模块的开发任务 3. 负责模块的代码编写、代码审查、单元测试及相关文档编写； 4. 参与公司产品的架构优化，性能优化并辅助其他模块进行技术实现； 5. 协助并完成其他技术开发任务。  岗位描述： 1. 计算机或相关专业，统招全日制本科及以上学历, 2年及以上项目开发工作经验； 2. 熟练运用SpringBoot、SpringMvc、Mybatis等框架； 3. 熟练掌握SQL语句，熟悉mysql、mongodb、oracle等数据库，有性能调优经验； 4. 熟悉分布式、缓存、消息、搜索等机制； 5. 熟悉tomcat、apache、nginx等主流server的原理和配置经验； 6. 熟悉Html、Jquery、Ajax，了解AngularJs、VueJs等最新前端技术； 7. 熟练使用IDEA、Maven、GIT等软件开发工具； 8. 熟悉dubbo rpc框架者优先 9. 有电子政务行业相关开发经验者优先； 10. 有良好的沟通能力、学习能力、工作态度,较好的团队协作能力,责任心强； 11.全日制本科学历；（可验证） </t>
  </si>
  <si>
    <t>上海汇讯科技有限公司</t>
  </si>
  <si>
    <t>五险一金 补充医疗保险 补充公积金 员工旅游 专业培训 定期体检 通讯补贴 年终奖金</t>
  </si>
  <si>
    <t xml:space="preserve">工作职责： 负责公司软件产品的需求分析、前期技术研发等工作； Java代码设计及编写； 设计和开发文档编写； 配合现场项目实施； 与团队保持必要和充分的沟通，提供合适的建设性建议。   开发技能: 具有良好的编程习惯和文档撰写能力，有一定的架构设计和软件设计经验，具有独立研发和解决问题的能力； 熟悉J2EE开发框架，熟悉Struts、Ibatis、Hibernate、Javascript、Ext、Ajax等常用技术； 对大型数据库系统有相当的工作经验， 熟悉Tomcat,Weblogic或Websphere等应用服务器； 良好的沟通能力和团队合作精神； ?熟悉语音通信业务或具备相关工作经验者优先； 英文：四级以上，能用英文进行沟通； 工作态度: 工作勤奋，富有较强的责任心，耐心细致，积极好学；  培训证书： 有相关证书最好 </t>
  </si>
  <si>
    <t>资深JAVA软件工程师（浦东）</t>
  </si>
  <si>
    <t>上海阜坤信息科技有限公司</t>
  </si>
  <si>
    <t>PHP后端开发</t>
  </si>
  <si>
    <t>岗位职责： 1. 参与各类系统的核心开发工作，完成需求评审、技术设计、代码实现、文档编写等技术工作； 2. 和业务部门、测试部门、运营管理部门协作，为商户平台及相关产品的开发流程提供技术支持； 3. 和团队其他开发人员协作，维护和管理高质量的代码库； 4. 担任项目领队和模块责任人，进行总体设计并协调团队进度（仅针对项目经理）；  职位要求： 1.本科学历，计算机或相关专业 2.三年或以上工作经验 3.精通Java/J2EE 4.有大型分布式软件系统的开发经验，对WS/REST/SOA有一定的理解 5.熟悉Spring, Mybatis/Hibernate, ActiveMQ等开源框架 6.熟悉数据库理论和关系型数据库的管理，对NO SQL、大数据有一定了解 7.熟悉SOAP/WSDL/XML/Web Service 8.熟悉 UNIX 或者 Linux 9.熟悉敏捷开发 10.良好的交流和人际沟通能力 11.有团队合作精神，有一定的领导能力</t>
  </si>
  <si>
    <t xml:space="preserve"> 1、程序优化，漏洞查补，功能完善,网络维护，乐于发现问题处理问题。 2、负责网站的PHP开发及网站功能开发，内部网站API对外接口开发；外部API对接开发。 3、负责根据业务需求进行系统的开发和调试工作。 4、PHP系统核心代码的编写及单元测试。 5、负责编写相关的设计及开发文档，负责修改网站程序。  岗位职责：  1. 三年及以上开发经验、本科及以上学历（能力佳可忽略）； 2. 精通PHP，基础扎实，掌握至少一个MVC框架，具有良好的OOP思想。 3. 熟悉Lavavel、YI、ThinkPHP、CI或其他开源框架； 4. 熟练MySQL数据库、索引优化、熟悉存储过程、触发器及性能优化； 5. 熟练且适当的应用常见数据结构和算法，开发模式相关技术逻辑分析和问题解决能力强； 6. 数练使用Ehcache、Memcache、Redis等缓存技术； 7. 熟练掌握LNMP(linux, nginx, mysql, php)，运行环境部署、Linux指令操作； 8. 具备WEB前端开发技术，包括HTML、CSS、Javascript、Ajax，包括一些前端库jquery、bootstrap等，优先录取。   </t>
  </si>
  <si>
    <t>深圳市天行家科技有限公司</t>
  </si>
  <si>
    <t>五险一金 弹性工作 绩效奖金 年终奖金 定期体检</t>
  </si>
  <si>
    <t>岗位要求： 1、本科及以上学历，三年以上web前端开发经验。 2、熟练掌握HTML、CSS、javaScript 相关技术。 3、熟悉Vue.js。 4、有工程话web前端编程思想。 5、精通小程序开发，且应用已商业化运营产品者优先。 6、有团队意识。</t>
  </si>
  <si>
    <t>广州市蜂擎信息科技有限公司</t>
  </si>
  <si>
    <t>1、计算机及相关专业本科以上学历，3年以上软件开发工作经验； 2、精通Java、jsp编程，熟悉J2EE架构和UML建模语言等相关技术； 3、熟悉Struts, Spring, Ibatis, Hibernate, JUnit等技术及Weblogic、Websphere Tomcat等服务器的应用； 4,有一定的前端经验，能够熟练使用jQuery和jQuery的Dnd插件（拖拽插件），并有一定的Java开发能力，能够熟练使用FreeMarker4, （关键要求） 5、熟悉B/S程序开发和三层体系结构； 6、熟悉Unix操作系统和Oralce等大型数据库的应用技术； 7、具有良好的团队合作精神及沟通能力； 此职位为外派职位，介意的慎投</t>
  </si>
  <si>
    <t>绩效奖金 住房补贴 加班补贴 工作氛围好</t>
  </si>
  <si>
    <t>蜂擎科技是一个态度务实、乐于分享、积极向上的团队，一点点的积累让我们不断壮大，期待有更好的你加入我们！ 【工作地址】 3号线永泰地铁站A/B1出口学山塘13号招商中心7楼（永泰地铁A或B1出口20米处） 公交线路指引： 永泰新村站：B18路.66石湖班车.66路.76路.夜76路.76A路.529路.563路.665路.701路.803路.805路.833路.984路 领导好相处,工作氛围好,住房补贴,加班补贴  【工作需求】 1）熟悉php开发，熟悉mysql数据库设计； 2）熟悉微信公众号平台接口调用； 3）熟悉jQuery+Ajax； 4）了解MVC模式并熟悉一些常用PHP框架； 5）PHP编程有基本网站安全防护基础优先； 6）有网站项目经验优先； 7）具有严谨的网站安全防范意识  【福利待遇】 1、福利待遇：底薪+奖金+社保+全勤奖+年终奖+带薪年假+工龄奖等等！ 2、室内舒适的办公环境，地铁口上办公，交通便利，丰富业余生活！ 3、公司大牛专业指导，表现好的员工，有机会提拔为公司储备人才，后期享有项目股权分红！  【公司比较适合以下人加入】 1.对自己技术自信，但很低调 2.为人忠厚踏实 3.有自己的一项娱乐活动：比如会玩王者吃鸡、会打篮球、打桌球、K歌、游泳、钓鱼等 4.懂得感恩的人 5.有梦想、有抱负、有责任感 【公司不适合以下类型的人加入】 1.狂妄自大 2.心机特重 3.没有包容心 4.没有梦想 5.没有责任感  最后希望看到此招聘信息的你能知道，只要你为人诚实，无论技术如何，都可以投一份简历到本公司，或许我们会成为工作外的好朋友！ 送给每一位做技术的朋友一句话：技术员要具备产品经理的思维，才能让技术学会说话！</t>
  </si>
  <si>
    <t>Python/PHP开发工程师</t>
  </si>
  <si>
    <t>北京华脉世纪石油科技有限公司</t>
  </si>
  <si>
    <t>职位信息 1、负责公司产品的功能规划、需求分析设计、技术实现和用户体验； 2、负责所属模块的代码开发、调试与维护工作； 3、积极响应客户需求并进行开发/定制化开发和交付； 4、参与公司产品的架构优化，性能优化并辅助其他模块进行技术实现； 5、协助并完成其他各类技术开发任务。 任职资格： 1、计算机或者相关专业，统招全日制本科及以上学历； 2、2年以上的Java开发及应用经验，掌握J2EE的相关知识,精通 spring MVC的项目开发，精通JSP、SERVERLET编程，熟悉多线程编程，熟练掌握AJAX，jquery； 3、熟练掌握JAVASCRIPT脚本编写，了解XML，XSLT, CSS的相关知识。 4、掌握数据库的相关知识，熟悉SQLSERVER及ORACLE，具备SQL、触发器、函数、存储过程的编写能力； 5、熟悉基本网络设置，能够应用多种操作系统，WINDOWS，LINUX等，熟悉TOMCAT等WEB中间件的使用； 6、具有需求&amp;设计文档编写能力，了解UML，RP、PD等相关设计工具； 7、良好的问题理解能力，能够理解以及处理复杂逻辑； 8、具备较强的自学能力，团队精神及抗压能力。</t>
  </si>
  <si>
    <t>五险一金 绩效奖金 弹性工作 餐饮补贴 全勤奖</t>
  </si>
  <si>
    <t xml:space="preserve">岗位职责：
1、根据需求完成软件模块的详细设计； 2、完成相关开发文档； 3、网站设计、开发、升级、维护； 4、设计文档编写； 5、信息安全管理；  任职资格： 1、重点大学、计算机相关专业、本科及以上学历，英语四级及以上水平； 2、能够熟练进行Python/PHP开发； 3、熟悉数据库开发； 4、工作态度认真、主动，做事踏实、细心，性格沉稳，为人诚恳； 5、具备一定的沟通能力，思路及表达清晰；具备独立工作能力。 </t>
  </si>
  <si>
    <t>北京三行华拓科技发展有限公司</t>
  </si>
  <si>
    <t>苏州乐美智能物联技术股份有限公司</t>
  </si>
  <si>
    <t>周末双休 带薪年假 五险一金 绩效奖金 全勤奖 节日福利</t>
  </si>
  <si>
    <t>五险一金 餐饮补贴 绩效奖金 员工旅游</t>
  </si>
  <si>
    <t>php任职要求： 1、本科以上学历；2年以上PHP/Web开发经验； 2、精通PHP，熟悉MySQL、熟悉JavaScript、HTML、CSS等网络编程语言、并能熟练使用jquery等框架； 3、熟悉Memcache/Redis多重缓存实现机制和策略。 4、具备开发和调试api接口的能力，完成项目功能对接 5、熟悉公众号开发、小程序开发、APP开发； 6、熟悉帝国cms，熟悉tp等mvc框架，熟悉Workerman框架； 7、可以阅读第三方文档，使用提供的SDK进行开发； 8、有项目经验者优先，熟悉电子商务，可以独立负责项目； 9、有扎实的理论基础，熟练掌握编程工具； 10. 配合产品、测试、运维、前端等部门工作； 11、语言文字表达能力优秀，能独立解决技术问题，同时具有良好的团队协作能力，有较强的创新意识。</t>
  </si>
  <si>
    <t>岗位职责： 1、参与系统的需求分析、设计、编码等工作； 2、负责服务端接口开发，能独立承担部分模块和服务开发和设计； 3、负责对接第三方接口的开发工作； 4、负责与移动端交互的接口开发工作； 5、参与相关系统的运营和维护工作，保证系统稳定可靠运行。 岗位要求： 1、熟悉Unix/Linux操作系统、熟悉LAMP与LNMP Web架构，熟悉SHELL编程； 2、熟练掌握HTML、Javascript、CSS等WEB前端技术； 3、精通PHP+MySQL开发技术，精通php的面向对象编程，熟悉主流PHP开发框架，熟悉数据库原理、MySQL，精通SQL调优； 4、具备良好的编码习惯和撰写文档习惯，良好的团队协作能力。 5、有大型网站开发经验者优先，有分布式、集群、高并发、大数据开发经验者优先。 6、精通Redis、Memcached等的常用缓存技术，了解队列技术应用； 7、熟悉LAMP环境和PHP程序开发，精通TP、CI、laravel者优先，能熟练构建Web平台项目，具备大型网站实战经验，有高并发、大数据开发经验者优先；</t>
  </si>
  <si>
    <t>上海邦信信息技术有限公司</t>
  </si>
  <si>
    <t xml:space="preserve">1、3年java开发经验，全日制本科； 2、会oracle  能够写sql； 3、有做过银行项目经验优先考虑； 3、拥有良好的沟通能力，以及团队合作精神； </t>
  </si>
  <si>
    <t>和信（天津）国际商业保理有限公司</t>
  </si>
  <si>
    <t>周末双休 带薪年假 五险一金 节日福利 餐饮补贴 通讯补贴 高温补贴</t>
  </si>
  <si>
    <t xml:space="preserve"> 岗位职责： 1、与UI、 产品、开发等多方协作，根据设计图和产品需求完成web端的前端技术设计、开发和实现。 2、产品线的web界面维护、易用性改造和性能的优化； 3、Web前沿技术研究和新技术调研。 岗位要求： 1、本科或以上学历；计算机类专业，3年以上经验；有金融系统开发、手机端开发经验者优先考虑 2、熟悉html，CSS、JavaScript网页前端技术，能够熟练应用css3和Html5，对浏览器适配问题有处理经验； 4、熟悉前端框架，如：jQuery、ReactJS、VUE，了解常见的前端工具，如：webpack、grunt/gulp等，熟知Restful风格以及WVVM开发模式。 5、熟悉Linux系统架构和系统操作，能独立进行Linux环境配置和应用部署。 入职企业
：广州市和理信通信息科技有限公司（和信保理全资子公司，专注供应链金融领域科技发展与创新） </t>
  </si>
  <si>
    <t>Perl/PHP开发工程师</t>
  </si>
  <si>
    <t>JAVA WEB 开发工程师</t>
  </si>
  <si>
    <t>上海华美络信息技术有限公司</t>
  </si>
  <si>
    <t>绩效奖金 弹性工作 股票期权 五险一金 定期体检 员工旅游 餐饮补贴 通讯补贴 年终奖金</t>
  </si>
  <si>
    <t>1、参与项目的需求分析、方案设计及相关文档编写； 2、负责项目模块的设计、编码及相关文档编写，单元测试，解决开发中的技术问题； 3、参与新的软件设计、开发方法、工具的规划，参与团队的能力提升； 职位要求： 1、计算机相关专业本科及以上学历，2年以上JAVA WEB相关开发工作经验； 2、精通JAVA语言和面向对象技术，掌握JSP,Servlet,JDBC等J2EE相关技术； 3、熟悉struts, spring, hibernate等主流开发框架，并理解其实质； 4、熟悉http协议，html语言和JavaScript脚本； 5、具备良好的团队意识及创新思维、自我激励能力，善于与人合作； 6、具有良好的表达与沟通能力以及独立思考并解决问题的能力，能够熟练阅读和理解英文资料。 符合以下条件之一者优先： A）有医疗产品、医疗业务软件开发经验者 B）医疗保健行业工作背景 C）有多媒体系统开发经验者 D）参加过大中型软件项目的开发</t>
  </si>
  <si>
    <t>五险一金 餐饮补贴 通讯补贴 年终奖金 定期体检 绩效奖金 周末双休 年度调薪</t>
  </si>
  <si>
    <t>岗位职责 1、根据新产品开发进度和任务分配，开发相应的软件模块； 2、根据公司技术文档规范编写相应的技术文档； 3、根据需要不断修改完善软件； 4、完成程序测试； 5、研究项目技术细节，编写相应的说明书。  任职要求： 1、熟悉perl、php、javascipt等其中一技术体系； 2、 精通正则表达式 3、熟练掌握SQL语法, 熟练使用Sybase、Oracle、SQL Server、MYSQL等主流数据库、相关技术及工具。 4、精通编程工具； 5、熟悉Web开发技术； 6、具备编码和撰写文档的能力； 7、熟悉软件开发流程、设计模式、体系结构； 8、独立解决技术问题，有较强的创新意识； 9、熟悉版本管理，熟悉SVN版本管理工具 10、有良好的英语读写水平。 11、公司系统需要使用perl语言，如若对该语言有了解或感兴趣学习也可以加入航旅天空</t>
  </si>
  <si>
    <t>岗位职责： 1.基于Java技术的软件设计和研发，编写核心代码，并解决技术难题； 2.负责分析需求及原型开发，编写相关文档（包括技术和开发文档）； 3.根据需求分析及设计文档，完成模块功能结构、数据库结构设计，并完成代码的编写、自测、调试及维护； 4.参与架构设计，根据业务需求给出合理的技术选型意见并进行技术评估，做出技术解决方案； 5.负责制定开发计划，带领开发人员实施完成开发任务，并能够分析解决开发过程中的问题。任职要求： 1.熟悉PowerDesigner、Visio、Axure等设计工具； 2.具有良好的编程能力，文档编写能力，具备问题定位、分析并解决问题的能力，拥有良好的沟通表达能力，有较强的团队协作精神； 3.精通JAVA，熟悉C++、PHP等开发语言，精通hibernate、mybatis、Struts，spring系列、servlet、webservice等J2EE相关技术及MVC开发模式 4.掌握JAVA多线程、NIO、redis等相关技术，对JVM有深入理解，具备系统优化及结构设计优化的能力； 5.熟悉HTML、JavaScript、JQuery、ajax、CSS等前端WEB技术，熟悉页面架构和布局，对Web标准和标签语义化有深入理解； 6.熟悉Tomcat、Jetty、Jboss、Nginx等web容器；熟悉LINUX,UNIX操作系统； 7.具备分布式存储、微服务、高并发、大数据等相关经验； 8.有搜索引擎或蜘蛛爬虫开发经验的优先； 9.有过系统架构设计，项目管理经验的优先；  10.要求工作经验7年以上。   工作地址： 北京市昌平区科技园区超前路37号7号楼10层</t>
  </si>
  <si>
    <t>1.负责后台系统的代码设计及研发,能够对利用php语言进行脚本程序进行开发和升级； 2.编写核心代码，配合团队共同完成平台/产品的开发和维护，并保证平台/产品高可扩展和可维护性； 3.优化系统性能，安全加固，保证产品、平台安全稳定快速运行； 4.解决系统运行中出现的故障和问题，同时提供数据库备份、性能优化、数据归档、数据统计分析等方案；  5.编写研发过程中产生的规范化文档/接口文档等。  职位要求： 1. 本科及以上学历，计算机及相关专业，3年以上PHP研发工作经验； 2. 精通LAMP开发，熟悉Redis、MangoDB等NoSQL产品; 3. 具有MemCache缓存、静态化设计等web优化方面的经验; 4. 熟练掌握MySQL数据开发，熟悉MySQL的数据库配置管理，性能优化等操作技能； 5. 对互联网产品的技能，高可用、安全性等相关知识有实践经验；  6. 善于与他人沟通、合作，具有团队精神，良好的自学能力。 7.熟悉互联网体育类（以足球为主）、电竞类领域相关行业者、爱好者优先。</t>
  </si>
  <si>
    <t>数据采集工程师（爬虫）</t>
  </si>
  <si>
    <t>上海晏鼠计算机技术股份有限公司</t>
  </si>
  <si>
    <t>五险一金 员工旅游 定期体检 绩效奖金 年终奖金</t>
  </si>
  <si>
    <t>加入我们，你需要做的： 1. 负责数据平台的数据采集与爬取、解析处理、入库及备份等数据日常工作； 2. 数据采集工具软件平台的开发、测试工作； 3. 负责分析新的数据需求, 完成数据处理的设计(文档)和实现； 4. 负责数据的清洗、整理、整合及合并等工作； 5. 负责数据处理程序设计框架改善, 数据处理性能优化, 系统数据处理的能力提高； 6. 实时监控爬虫的进度和警报反馈。  要在这个角色中脱颖而出，你需要具备： 1. 本科以上学历，3年以上开发经验，其中2年以上爬虫开发经验； 2. 熟悉Linux，精通Python； 3. 熟悉http协议，有网络编程经验； 4. 熟悉Javascript，html，css，熟悉AJAX； 5. 精通网页抓取原理和相关技术，了解常见的反扒机制； 6. 熟悉python爬虫框架 scrapy, scrapy-redis, selenium, phantomjs； 7. 熟悉整个爬虫的设计及实现流程，有从事网络爬虫、网页信息抽取开发经验，熟悉反爬虫技术，有分布式爬虫架构经验； 8. 熟练使用MySQL数据库，掌握redis、mongodb、hive等常用nosql技术并具有实战经验； 9. 学习能力强，工作负责认真，具有强烈的进取精神和乐观的工作态度。   如果你更加优秀，我们热情欢迎： 1. 有大数据、互联网公司工作经验优先； 2. 有ETL设计、数据仓库设计、维度设计、数据挖掘工具者优先考虑。</t>
  </si>
  <si>
    <t>上海至劲网络科技有限公司广州分公司</t>
  </si>
  <si>
    <t>岗位职责： 1、负责游戏运营平台核心业务开发工作，配合Andriod/IOS/H5/CP完成接口开发； 2、负责高性能、高可用和高可扩展系统的技术研究、选型、设计、搭建、业务框架编写； 3、负责后端系统核心模块开发及代码评审，推动自动化测试和部署，编写易读、易维护、高质量、高效率的代码； 4、完成上级交办的其它重点工作。 任职要求： 1、全日制本科以上学历，计算机相关专业，1年以上PHP开发经验，有游戏公司经验优先； 2、熟练掌握现有流行的PHP开发框架，对框架源码实现有深层次的认识； 3、熟悉Mysql、Redis，对数据敏感，具备一定的数据库优化能力； 4、熟练使用git管理代码，熟悉单元测试和自动化测试，能撰写规范易懂的技术文档； 5、熟悉Go后端语言优先； 6、对游戏行业感兴趣，为人热情，正直，有责任心，有激情，有拼劲。 咳咳~听好了！ 在这个看脸的世界，我更想看看你的内涵，你的冲劲。 我们不看重经验，只看重态度，能力皆可培养。经验不是一切，能力才是王道。 不要害怕你简历上大片的空白，因为它即将被至劲的经历所填满。 不管你是初出茅庐，抑或久经世故，至劲大门都愿意为你打开，同做至劲人。 热爱创业团队，有想法，想在公司打造你的事业，来吧，至劲网络，你值得加入！！ 福利介绍： 【五险一金】入职即购买五险一金 【生活福利】免费零食、暖心午餐、晚餐，正能量下午茶 【温馨假期】国家法定节假日、年假、婚假、产假、陪产假、女生福利假 【节日福利】传统节日的心意礼品，关爱咱爸妈 【激励奖金】里程碑奖、年终奖等 【培训提升】定期的员工培训，不定期的跨部门分享会 【健康关怀】一年一次免费的健康体检 【员工活动】羽毛球、保龄球、篮球、游泳等，每月一次团建（轰趴馆、撕名牌、密室逃脱、钓虾场烧烤、农家乐等），各种生日会、部门聚餐，happy到分分钟笑出腹肌 加入我们，和我们一起在游戏圈里『GO玩』吧！ 公司官网：www.gowan8.com</t>
  </si>
  <si>
    <t>上海奇码数字信息有限公司</t>
  </si>
  <si>
    <t>五险一金 补充医疗保险 员工旅游 绩效奖金 年终奖金 专业培训 弹性工作</t>
  </si>
  <si>
    <t>1，追求用户体验的极致优化，积极思考用户使用场景 2，精通 HTML5/CSS/javascript，熟练使用业界各类H5制作工具 3，熟悉各类常见的javascript框架，如jquery等 4，熟悉网页优化：如浏览器兼容性优化、Style优化、流量优化等， 5，熟练使用各类前端开发调试工具，如 chrome 开发者工具 6.有Angular.js 项目开发经验。 7.懂 Vue redct  注：请应聘者附上作品链接</t>
  </si>
  <si>
    <t>华钦利宏金融信息服务（上海）有限公司</t>
  </si>
  <si>
    <t>候鸟跨境科技（深圳）有限公司</t>
  </si>
  <si>
    <t>1、熟练掌握php语言；独立完成过完整系统开发(前端+后台)者优先； 2、熟悉各类Web前端开发技术，如Javascript、Ajax、Css等Web开发领域相关技术； 3、熟练掌握jQuery，熟悉 AngularJS / Bootstrap 等JavaScript框架/类库； 4、有良好的沟通能力和团队协作精神，能承工作压力；有独立完成前端模块设计与实现的经验； 5、对新技术保持好奇心并具有专研精神和创新思维。  岗位职责：  1、负责公司网站及移动端HTML产品前端及后台研发； 2、根据需求实现页面交互效果； 3、基于HTML5/CSS3等开发经验参与项目研发和技术研究工作。 4、有项目经验或带过团队者优先。</t>
  </si>
  <si>
    <t>1. 负责消费金融业务系统的开发实现，单元测试； 2. 负责业务需求分析，部分功能概要设计，接口文档整理； 3. 负责信审，贷款，支付，风控等部分系统构建； 4. 完成和周边外围系统的协调开发；  岗位要求： 1. 本科及以上学历，1-3年以上相关工作经验； 2. 扎实的计算机专业基本功，有一定的编码能力，热衷技术研究，逻辑能力强的优先； 3. 熟练掌握 Java 及面向对象设计开发，对部分 Java 技术有深入研究，研究过开源源码并有心得者优先； 4. 熟悉 SOA 架构理念、实现技术；熟练掌握 Spring、SpringMVC，myBatis 等框架，对Dubbo等有使用经验优先； 5. 掌握 MySQL应用开发、数据库原理和常用性能优化和扩展技术，以及NoSQL，Queue的原理、使用场景以及限制； 6. 有互联网金融、在线支付、信用卡，风控，大数据等系统之一的优先。</t>
  </si>
  <si>
    <t>PHP软件开发工程师（应届生亦可）</t>
  </si>
  <si>
    <t>亿泰和信息技术（上海）有限公司</t>
  </si>
  <si>
    <t>广东大光药业集团有限公司</t>
  </si>
  <si>
    <t>一、岗位职责要求 1、手机或PC单页应用的编写，其他前端模块及功能实现； 2、参与部分或者全部混合开发，实现APP部分或全部功能； 3、分析并修复bug，完善优化现有代码； 4、承担独立功能模块的功能分析，设计和实现； 5、完成其他要求日常工作； 二、技术要求 1、扎实的javascript基础，了解HTTP原理，了解各种兼容性问题及解决方案； 2、熟悉ES6、ES7、Vue、微信小程序，熟悉Dart语言优先，熟悉flutter框架优先； 3、对webpack或yarn有一定了解，有优化经验更佳； 4、Node会使用，能简单调试； 5、思维逻辑清晰，有较好的代码统一性，能遵循代码规范； 6、熟悉使用GIT，我们不用SVN； 7、要知道写文档还有必要的代码注释，这个很重要。  8、前面同等条件，如果做过公众号开发、小程序开发、CRM/ERP系统的优先考虑！  备注：本岗位上班地址：1、广州市黄埔区开泰大道瑞泰路7号。2、广州市珠江新城高德置地冬广场。可根据面试者需求安排上班地址</t>
  </si>
  <si>
    <t>做五休二 周末双休 弹性工作 五险一金 带薪年假 绩效奖金 免费班车 专业培训 节日福利 通讯补贴</t>
  </si>
  <si>
    <t xml:space="preserve"> 工作职责：
1.负责网优大数据平台系统的详细设计和编码调试工作；
2.负责2\3\4\5G无线网络测试、规划与优化工具关键算法实现； 3.负责大数据平台系统的维护和故障修复。
任职资格：
1.本科及以上学历，通信、计算机及相关专业毕业；
2.有1年以上软件开发经验，精通Linux系统，精通Java编程，熟悉 shell脚本语言，熟悉MySql数据库。
3.具备1年以上Hadoop实战经验，熟悉Spark、Impala、Yarn、Hive等，熟悉分布式计算实施过程中的问题及解决方法者优先；
4.对软件设计和编码具有较浓厚的兴趣，做事认真，踏实细致；高度的执行能力和学习能力；
5.熟悉大数据存储、挖掘和分析的原理和算法者优先； 6.熟悉人工智能算法和平台者优先；
7.熟悉2\3\4\5G无线网络测试、规划和优化业务者优先； </t>
  </si>
  <si>
    <t>工作内容： 1、公司自有平台开发、迭代 2、参与公司现有广告系统管理平台迭代开发 3、参与系统的需求分析、设计、编码等开发工作 4、协助前端工程师完成API接口开发 5、参与团队技术交流和分享活动，促进团队共同进步  岗位要求： 1、工作经验 2 年或以上 2、熟悉MVC、OOP开发，有良好的编码习惯 3、熟悉laravel、Yii、TP5框架，对MYSQL、Redis有较强的理解及业务能力 4、熟悉前端jquery、html、css 5、有良好的文档编写能力和编程风格，熟悉开发文档的编写 6、具备较强的架构能力、设计能力，需求分析能力 7、责任心强，具有良好的沟通、团队合作意识和自我学习能力 8、热爱开发工作，团队合作意识良好，性格开朗</t>
  </si>
  <si>
    <t>上海美锴信息技术有限公司</t>
  </si>
  <si>
    <t>上海商酷网络科技有限公司</t>
  </si>
  <si>
    <t>软件测试（Python前端 06）</t>
  </si>
  <si>
    <t>五险一金 弹性工作 定期体检 绩效奖金 员工旅游 股票期权</t>
  </si>
  <si>
    <t xml:space="preserve">工作职责： 1.负责公司各类PHP项目开发和维护，进行需求分析和功能设计 2.协助参与系统的架构设计 3.相关开发文档的整理与编写,测试用例 4.配合产品经理、前端设计完成项目 5.根据系统中具体难点问题，参与针对具体技术难点的技术攻关 6.完成上级领导交办的其他工作 任职要求： 1.专业技能： 1.1熟练掌握PHP、JavaScript、Ajax、CSS、HTML； 1.2了解至少一种第三方的JavaScript代码库，如JQuery、Prototype等； 1.3掌握至少一种网页模版使用方法，如Smarty等； 1.4掌握Http协议以及B/S交互过程，熟练掌握cookie、caching等相关内容； 1.5熟练使用MySQL，对SQL语句的执行性能有一定的认识； 1.6熟悉软件开发流程，熟练使用版本控制软件和bug/case管理软件； 1.7了解web2.0且对网站用户体验有一定的认识 2.基本要求：本科及以上学历，计算机相关专业，2年及以上互联网（PHP/WEB）相关开发经验。 3.外英能力：大学英语四级以上或相当水平，良好的英语读写能力。 4.管理能力：具有一定的判断能力、沟通协调、表达能力。 5.品质要求： 5.1较强的执行力，工作责任心强，看重结果导向； 5.2良好的职业素养和职业操守，能承受一定的工作压力； 5.3较强的逻辑分析能力，思路清晰，思维活跃。 </t>
  </si>
  <si>
    <t>五险一金 员工旅游 弹性工作 定期体检 绩效奖金 年终奖金</t>
  </si>
  <si>
    <t>做五休二 五险一金 节日福利 带薪年假 专业培训 绩效奖金 年终奖金 交通补贴</t>
  </si>
  <si>
    <t xml:space="preserve">任职要求： 1、计算机相关专业，有支付或金融行业经验优先； 2、熟悉Java语言和Java SE和Java EE平台，熟练使用Spring、Spring MVC、MyBatis或Hibernate、ActiveMQ、Hessian、Netty或Mina等常用开发框架，熟练使用Spring Boot、Spring Cloud和Dubbo等微服务框架更好； 3、熟悉HTML、CSS和JavaScript等web技术，熟练使用jQuery、BootStrap等框架； 4、熟悉使用Oracle、MySQL等常用关系型数据库，以及Memcached和Redis等NoSQL； 5、熟练Linux/Unix平台，熟练使用常用命令和操作； 6、认真负责，有强烈的责任心，较强的表达和沟通能力，积极的工作态度和团队协作精神。  职位描述 1、参与支付平台、海关平台和账户托管和担保平台等设计和开发； 2、负责支付渠道和海关渠道接入开发； 3、参与需求分析、架构设计和模块设计； 4、负责相关项目的单元测试和集成测试编写； 5、负责相关项目的测试支持和变更上线； 6、负责相关项目的运营和运维支持； </t>
  </si>
  <si>
    <t>工作内容： 1.快速熟悉软件需求和设计文档，根据需求说明书，快速识别测试场景； 2.根据测试计划、方案，编写测试用例；参与测试用例评审； 3.有效地执行测试用例，提交缺陷报告，编写测试报告； 4.准确地定位并跟踪缺陷，推动问题及时合理地解决； 5.完成对产品的集成测试与系统测试，对产品的软件功能及其他的测试； 6.按时完成工作任务，及时汇报测试结果； 7.整理需求文档；维护测试用例； 任职资格： 1.大专学历以上学信网可查，理工科相关专业优先； 2.2年软件测试经验，其中至少1年自动化测试经验； 3.有一定数量的金融业务测试经验，有保险行业测试经验者优先； 4.熟悉软件测试流程，熟练掌握一种或多种测试工具，包括自动化测试工具、测试管理软件，有JMeter与LoadRunner经验者优；先； 5.熟悉web技术，包括DOM，HTML/CSS，JavaScript； 6.有java/python编程经验者优先。熟悉基本SQL语句，了解java/python开发语言，数据库操作等； 7.求知欲强，对新技术敏感，能快速学习并具备较强的技术领悟能力，良好的沟通协作能力，有较好的抗压能力。</t>
  </si>
  <si>
    <t>JAVA开发工程师(中级）</t>
  </si>
  <si>
    <t>风华时代科技（北京）有限公司</t>
  </si>
  <si>
    <t>Java ETL开发工程师/高级开发工程师</t>
  </si>
  <si>
    <t>五险一金 绩效奖金 专业培训 定期体检 通讯补贴 餐饮补贴</t>
  </si>
  <si>
    <t xml:space="preserve">  岗位职责： 1、参与软件需求分析、数据库设计和详细设计； 2、按项目、产品要求，遵循开发流程和规范，完成软件的编码、单元测试和维护，以及相关文档的撰写； 3、根据项目需要，为实施人员提供相应技术支持； 4、参与公司基础技术平台的完善工作；  任职要求： 1、计算机或者相关专业，本科及以上学历，具备3年以上软件开发实践经验； 2、熟练掌握Java语言，熟悉Spring、Hibernate、Struts框架； 3、掌握数据库的基础知识，熟悉基于Oracle、Mysql数据库的Web应用编程； 4、掌握Html、JavaScript、CSS； 5、有需求分析和数据库设计经验； 6、逻辑思维清晰，具有较强的独立分析、解决问题的能力和学习能力； 7、具有良好的沟通能力和团队协作意识； 8、工作踏实，责任心强，积极进取；    我们的优势： 1、具有竞争性薪酬+五险一金+津贴补助+职工带薪年休假+丰富的员工活动+培训+职业发展规划 2、附近交通便利、紧邻13号和10号线知春路站。  我们期待您的加盟，期待有志之士与领时共发展，共成长！ 投递邮箱：zhaopin@topera.com.cn </t>
  </si>
  <si>
    <t>1. 参与大数据BI产品后台架构设计和技术实现。  2. 负责分析平台核心算法，功能、接口的开发以及代码优化等工作。  3. 负责大数据框架标准化研究、设计与推广。   职位要求： 1、 本科及以上学历，3年以上工作经验，熟悉Java相关技术；  2、 对各种常用开源框架如spring cloud、dubbo等有深入了解与实践；  3、 熟悉MySql、sqlservre、oracle其中一种数据库，熟悉Redis、Hbase等NoSQL数据库的开发配置；  4、 熟悉Linux开发环境，掌握Shell脚本编程；  5、 熟悉使用maven，git等项目管理工具；  6、 对大数据生态主流框架（Hive/MapReduce/Spark/Kafka）等有实践经验者优先。  7、 对kettle、clover etl、sqoop等源码有研究者优先。</t>
  </si>
  <si>
    <t>高级python工程师 (职位编号：sugon001063)</t>
  </si>
  <si>
    <t>曙光信息产业股份有限公司</t>
  </si>
  <si>
    <t>五险一金 补充医疗保险 免费班车 员工旅游 餐饮补贴 年终奖金 绩效奖金 出国机会 通讯补贴 定期体检</t>
  </si>
  <si>
    <t>1、负责内部系统设计、程序开发；
2、根据需求制定技术方案，项目计划。 1、1年以上开发经验；
2、精通Python 语?, 熟悉Django/Tornado/Flask等至少一种框架, 并有3年以上该框架的开发经验；
3、熟练使用MySQL、Redis、MongoDB、RabbitMQ 、ES等第三方组件；
4、需具备独立设计数据库并且独立开发内部系统的能力；
5、熟悉Git，GitHub开发流程；
6、具有良好的编程思想、沟通、团队合作精神、优秀的分析问题和解决问题的能力。</t>
  </si>
  <si>
    <t>Java开发工程师（985/211大学优先） (职位编号：1)</t>
  </si>
  <si>
    <t>上海顺舟智能科技股份有限公司</t>
  </si>
  <si>
    <t>python web 开发工程师</t>
  </si>
  <si>
    <t>五险一金 员工旅游 年终奖金 绩效奖金 股票期权</t>
  </si>
  <si>
    <t>岗位职责： 1、参加系统模块设计和开发； 2、撰写相关技术文案并能够给予相关部门技术支持； 3、根据项目或部门需要进行配置管理等工作； 4、参与技术难题攻关、组织技术积累等工作。  任职要求： 1、计算机相关专业，至少2年以上Java开发经验，至少4个以上项目开发经验； 2、熟悉windows操作系统，熟悉常用数据库； 3、精通J2EE框架，精通EJB, Servlets, JSP, Struts，XML，精通HTML,JavaScript，CSS 、JavaScript、JQuery、Hibernate、Mybatis等相关技术； 4、具有良好的团队合作能力，学习和理解能力较强；</t>
  </si>
  <si>
    <t>任职要求： 1. 全日制本科及以上学历，计算机相关专业，一年以上相关工作经验； 2. 熟悉 Python 语言，熟悉Python 标准库，有一定的开发经验。 3. 熟悉 Django Web框架以及mako模板； 4. 熟练使用 CSS, html, JavaScript,以及 jQuery框架。 5. 熟悉 Linux 基本使用。 6. 熟悉 mongodb 数据库。</t>
  </si>
  <si>
    <t>Java开发工程师（金融行业）</t>
  </si>
  <si>
    <t>上海浦东华宇信息技术有限公司</t>
  </si>
  <si>
    <t>定期体检 年终奖金 股票期权 交通补贴 五险一金 餐饮补贴</t>
  </si>
  <si>
    <t>1.根据设计文档完成代码编写，调试，单元测试和维护；</t>
  </si>
  <si>
    <t>Python开发工程师（数据处理）</t>
  </si>
  <si>
    <t>上海犀语科技有限公司</t>
  </si>
  <si>
    <t>软件工程师（界面）</t>
  </si>
  <si>
    <t>五险一金 餐饮补贴 弹性工作 定期体检 通讯补贴 绩效奖金 年终奖金 股票期权 交通补贴</t>
  </si>
  <si>
    <t xml:space="preserve">岗位职责： 1. 负责与客户和团队沟通确认数据处理的逻辑与需求，并进行设计和开发； 2. 负责抓取数据的深度提取和挖掘、数据抽取、数据清洗、数据消重等研发和优化工作； 3. 参与产品研发的设计发布； 4. 上级布置的其他任务；  任职要求： 1. 本科及以上，有1年及以上python经验； 2. 熟悉热门的 Python 库，包括但不限于pandas，Numpy等 3. 熟练Linux操作系统和相应的shell系统命令，熟练使用docker 4.熟悉tomcat、nginx、redis、mysql相关配置 5. 熟悉数据库应用, 熟悉算法和数据结构； 6. 熟悉正则表达式，文本处理，数据库SQL </t>
  </si>
  <si>
    <t>岗位职责 ： 1.能按照计划完成任务目标； 2.参与或独立完成模块/任务的需求分析、方案设计、技术评估、开发、测试及相关文档； 3.参与业务逻辑的梳理和讨论，并提出相应的优化建议 4.负责公司ERP系统的开发和维护、部署等 5.负责系统代码的编写和阶段性测试； 6. 持续改进移动app性能、安全性、稳定性和可扩展性；  任职要求: 1. 具备扎实的HTML、JavaScript和CSS知识； 2. 有React、Angular和jQuery等技术栈的开发经验； 3. 有React Native 或Flutter术栈的开发经验； 4. 熟悉 ios, android 系统内部基本运行原理； 5. 熟悉浏览器渲染原理； 6. 熟悉HTTP、REST和WebSocket等协议； 7. 熟练使用git工具进行协同开发； 8. 具备较强的问题处理和协调能力，做事有条理，有强烈的责任感； 9. 具有良好编码风格，有较强的独立工作能力和团队合作精神。 10.有较好的学习能力，对新技术有浓厚的兴趣；    本职位一经录用，我们将会为您提供富有市场竞争力的薪资和福利待遇，提供系统而专业的培训。</t>
  </si>
  <si>
    <t>北京橡鑫生物科技有限公司</t>
  </si>
  <si>
    <t>岗位职则： 岗位要求（学历、年龄、经验、素质等方面）： 1. 本科及以上学历，计算机专业优先； 2. 熟悉django，flask等web开发框架以及bootstrap/react等前端框架，前端可优先； 3. 熟悉 Linux、Nginx、MySQL、Docker的使用和配置； 4. 掌握restful API开发规范； 5. 有学习热情，易于沟通，乐于团队合作； 满足以下条件优先： 具备公有云系统维护和开发经验；    在基因检测，生物制药等行业有过python相关开发和系统维护经验；</t>
  </si>
  <si>
    <t>广州微革网络科技有限公司</t>
  </si>
  <si>
    <t>上海玖数软件有限公司</t>
  </si>
  <si>
    <t>Java开发工程师(网站后台)</t>
  </si>
  <si>
    <t>五险一金 员工旅游 交通补贴 餐饮补贴 专业培训 弹性工作 股票期权 年终奖金</t>
  </si>
  <si>
    <t>岗位职责： 1、负责电商平台小程序与管理系统功能开发及框架的设计和研发工作。 2、项目Web前端技术选型以及框架设计 3、完成UI设计的网页界面实现以及与服务器端的联调协作。 4、维护和升级现有软件产品，快速定位并修复Bug问题。  任职要求： 1、熟悉HTML5、CSS3、JavaScript等Web前端开发技术。 2、熟悉微信小程序开发调试。 2、熟悉Vue技术框架。 3、熟悉前端开发调试流程以及各类浏览器调试工具的使用。 4、2年以上前端开发经验。 5、有服务器技术基础，熟悉后台开发经验优先。 6、有较强的团队意识，表达清晰，对用户体验、交互操作流程等有深入的理解，有带人经验更优。</t>
  </si>
  <si>
    <t>1、根据项目计划书要求组织实施项目的技术落实与维护； 2、编写系统核心功能代码； 3、配合产品和测试人员，共同完成系统开发。  任 职 要 求： 1、1年以上java/jsp开发经验； 2、熟悉Javascript, Xml, ajax, Div+css等网站开发技术； 3、有良好的编程习惯和简洁清晰的代码风格； 4、具有较强团队意识，高度责任感，对工作积极严谨，能够承担较大压力； 5、有良好的沟通和学习能力，有较强的团队协作能力及快速解决问题的能力；  7、有良好的技术文档习惯，具有规范化，标准化的代码编写习惯；</t>
  </si>
  <si>
    <t>五险一金 补充医疗保险 员工旅游 年终奖金 专业培训 定期体检 弹性工作</t>
  </si>
  <si>
    <t xml:space="preserve">工作职责:  任职资格: </t>
  </si>
  <si>
    <t>深圳易加油信息科技有限公司</t>
  </si>
  <si>
    <t>五险一金 弹性工作 专业培训 年终奖金 股票期权 员工旅游</t>
  </si>
  <si>
    <t>岗位职责： 1.利用HTML5、css3、javascript等相关技术开发web前端页面。 2.移动端web产品质量、性能、用户体验的优化。 3.PC端web产品需求。  任职要求： 1.2年以上工作经验。 2.熟练适配并兼容各大主流浏览器和不同手机分辨率。 3.精通html5、css、javascript，熟练使用html+css完成页面制作，页面布局 、有良好延展性且便于维护。 4.熟练使用jquery, ReactJS或其他JS框架。 5.热爱软件开发，逻辑清晰，学习能力强 6.责任心强，具有良好的团队合作意识和较强的主动性。  福利待遇： 1、工作制： 弹性工作制（上班：8:30-10:00，下班：6:00-7:30）； 2.假期福利： 除法定的节假日之外，员工还可享有年假，婚假，丧假，生育假等； 3.社保与公积金：公司依法为员工缴纳社会保险和住房公积金（一档综合社保）； 4.额外福利： 提供免费下午茶，寿星有神秘的生日礼物，公司提供团队建设费用； 5.员工活动： 员工团结，旅游活动，健身区域24小时免费使用； 6.节日慰问： 中秋节、端午节等特定节假日为员工发放节日礼品；</t>
  </si>
  <si>
    <t>绩效奖金 专业培训 弹性工作 定期体检 员工旅游 出国机会</t>
  </si>
  <si>
    <t>南京绛门信息科技股份有限公司</t>
  </si>
  <si>
    <t>上海豆萌科技有限公司</t>
  </si>
  <si>
    <t>工作职责： 1. 负责开发资产探查产品； 2. 负责技术攻关和创新技术引用 3. 指导和协调其他开发人员的工作。 任职资格： 1. 2年以上的后端开发工作经验有良好的计算机专业知识和扎实的编程功底，计算机相关专业本科及以上学历； 2. 熟练掌握至少一门Python Web开发框架（Tornado、Django、Flask等)，熟练使用正则表达式； 3. 熟悉MySQL/Redis/MongoDB； 4. 熟悉分布式、微服务、高性能Web服务的开发，有一定的系统架构设计能力者优先； 5. 熟悉tcp/ip协议，熟练掌握网络基础知识； 6. 有独立分析和解决问题的能力，有良好的团队合作精神。 加分项: 1.同时有golang或PHP开发经验</t>
  </si>
  <si>
    <t>影视/媒体/艺术/文化传播 文字媒体/出版</t>
  </si>
  <si>
    <t>员工旅游 专业培训 绩效奖金 年终奖金 弹性工作 五险一金</t>
  </si>
  <si>
    <t>python爬虫</t>
  </si>
  <si>
    <t>暗物智能科技（广州）有限公司</t>
  </si>
  <si>
    <t>五险一金 餐饮补贴 年终奖金 绩效奖金 弹性工作 定期体检 专业培训</t>
  </si>
  <si>
    <t xml:space="preserve">岗位职责 任职要求 优先考虑 有以下经验者优先考虑：  </t>
  </si>
  <si>
    <t>Java高级开发工程师/Java资深开发工程师</t>
  </si>
  <si>
    <t>上海卓希智能科技有限公司</t>
  </si>
  <si>
    <t>五险一金 餐饮补贴 员工旅游 年终奖金 做五休二 可提供住宿</t>
  </si>
  <si>
    <t>岗位职责： 1、负责智能物联和智能安防综合平台软件开发设计，涉及单片机、传感器和智能硬件等； 2、负责人机交互系统、操作系统、智能控制系统开发相应的软件模块，设计、编码等； 3、负责软件的使用培训、维护和支持跟持续改进 ; 4、完成相应的开发文档撰写和代码归档工作。  任职要求： 1、本科以上学历, 计算机、软件工程、信息工程等相关专业； 2、具有3年以上软件开发经历，从事安防相关行业或大型软件平台开发经验者优先； 3、 熟悉JAVA、JS、Html等前后端开发语言，有其中的两项以上工作技能，熟悉MySQL、SQL Server、ORACLE等数据库使用。 4、熟练掌握TCP/IP、UDP协议，熟悉B/S软件开发架构 ; 5、熟悉ArcGIS地图开发者优先 ; 4、有良好的编码习惯，热爱代码，具有较强的逻辑分析和独立解决问题的能力； 6、熟悉多线程、多进程通信及数据结构和算法，海量数据处理及性能优化，具有并发服务开发经验； 7、独立开发过产品者优先录用，应聘时请详细说明独立开发流程； 8、具有较强的工作积极性、责任心、专业素养和团队合作精神。</t>
  </si>
  <si>
    <t>深圳昊汉科技有限公司</t>
  </si>
  <si>
    <t>1、本科2年以上或大专4年以上工作经验，具有2年以上爬虫开发经验，精通python，熟练使用多线程，熟悉常用的爬虫框架； 2、对数据结构和算法设计有较为深刻的理解，具有良好的沟通能力和团队合作意识; 3、熟悉正则表达式，Jsoup、XPATH，CSS选择器，能够从结构化和非机构化的数据中获取信息,了解各种Web前端技术，包括HTML／XML／JavaScript／AJAX／JSON等; 4、拥抱新技术，有很强的学习能力； 5、熟悉至少一种关系型数据库（MySQL等），熟悉NoSQL，HBase，Hadoop等技术； 6、有移动平台（iOS，安卓）开发经验优先。 注：该岗位为驻点开源中国项目!</t>
  </si>
  <si>
    <t>五险一金 员工旅游 交通补贴 专业培训 绩效奖金 年终奖金 弹性工作 定期体检</t>
  </si>
  <si>
    <t>岗位职责 1、参与互联网项目开发工作； 2、负责部分软件模块的分析、设计、开发； 3、负责项目的单元测试工作； 4、参与编写相关技术文档； 5、参与系统升级和新版本发布，不断提升技术水平。  任职资格 1、本科及以上学历，计算机软件、通信、电子及相关专业，有扎实的软件基础知识； 2、精通JAVA开发，熟悉Javascript，熟悉Jquery、extjs等常用前端类库； 3、熟悉互联网开发及互联网架构安全 4、有强烈的责任心，沟通能力强； 5、具备良好的职业素养及团队合作精神； 6、具互联网项目系统经验者优先考虑。</t>
  </si>
  <si>
    <t>Python爬虫工程师（深圳、南宁）</t>
  </si>
  <si>
    <t>深圳中房信息技术有限公司</t>
  </si>
  <si>
    <t>职位描述：  职位要求：</t>
  </si>
  <si>
    <t>南京华苏科技有限公司广州分公司</t>
  </si>
  <si>
    <t>五险一金 交通补贴 通讯补贴 绩效奖金 弹性工作 定期体检</t>
  </si>
  <si>
    <t xml:space="preserve">1、本科及以上学历，具有2年以上Web前端研发经验； 2、熟练掌握HTML、CSS、JavaScript、Ajax等WEB页面设计与编程； 3、熟悉XML、JSON等开发技术和jQuery、BootStrip主流Js框架； 4、能够理解基础需求和UI设计并进行分析，设计出符合用户习惯的前端操作界面。 </t>
  </si>
  <si>
    <t>少儿编程讲师（Scratch，Python，C++）</t>
  </si>
  <si>
    <t>上海小码王</t>
  </si>
  <si>
    <t>五险一金 绩效奖金 节日福利 专业培训 年终奖金</t>
  </si>
  <si>
    <t>岗位职责： 1.教学活动：负责班级日常教学授课和管理，教学效果评估，组织参与编程比赛并辅导； 2.案例支持：每月提供优秀课研案例； 3.沟通反馈：根据教学项目的阶段安排，负责组织家长会进行教学反馈； 4.口碑续费：配合教务部门完成口碑续费任务； 5.销售支持：负责体验课训练营的讲授，协助招生支持工作。 任职要求： 1.本科计算机相关专业； 2.具备独立工作能力和学习能力； 3.形象佳，亲和力强，有较强的沟通表达能力； 4.耐心，吃苦耐劳，责任心强，有团队协作能力；  5.有教育培训行业经验者或者相关教师资格证书者优先.  工作地点：上海市淮海中路1325号瑞力大厦301-302室（常熟路口）-1号线常熟路站4号出口、7号线常熟路站4号出口</t>
  </si>
  <si>
    <t>爬虫Python工程师</t>
  </si>
  <si>
    <t>广东骆驼户外用品有限公司</t>
  </si>
  <si>
    <t>免费班车 员工旅游 绩效奖金</t>
  </si>
  <si>
    <t>上海伟梦物联网科技有限公司</t>
  </si>
  <si>
    <t>【岗位职责】 1 负责企业办公类产品的开发工作，参与架构设计、系统分析，项目编码，单元测试，Bug修改； 2 按照开发流程编写相应模块的设计文档； 3 解决研发过程中的关键问题和技术难题； 【任职要求】 1. 精通ASP.NET、C#开发语言，熟悉HTTP、TCP协议； 2. 精通.net framework、.net core框架，精通MVC开发框架，3年以上B/S、C/S相关的开发经验； 3. 精通Html、CSS、JavaScript、Jquery、nodeJS、 BootStrap等前端开发技术； 4. 熟练掌握和运用关系型数据库Oracle 或SQL Server； 5. 遵循良好的编程规范，对编写高质量、高性能代码有较高追求； 6. 善于沟通，具备良好的团队意识、协作精神及高度责任心； 7. 写代爬虫程序优先考虑;</t>
  </si>
  <si>
    <t>职位描述： 岗位职责： 1、基于JAVA平台B/S系统框架分析、设计开发； 2、协助系统架构师完成公司项目的系统架构设计； 3、具有数据库优化经验；  任职要求： 一年以上从事C/S、B/S软件项目实施和开发工作，具有项目管理经验； 具有数据采集、数据分析、数据统计、商业智能等方面的经验优先； 熟练掌握面向对象程序设计和开发技巧，熟悉网站开发的流程，包括策划、需求、设计、开发、维护等流程，有大型系统架构经验者优先； 精通MySql数据库，具有数据库优化相关的经验； 精通JAVA进程/线程技术、内存管理、异步通信机制、垃圾回收制； 精通微服务架构Dubbo或Spring Cloud； 熟悉分布式、缓存、消息，负载均衡等机制和实现原理； 具有Spark，HBase，Hadoop等方面的经验优先； 精通SpringMVC、JavaScript、Html、CSS，良好的编程风格,能编写结构良好各浏览器兼容的CSS，语义化的符合W3C标准的HTML； 熟悉网站开发中常见的安全漏洞及避免方法； 必须具有钻研进取精神，好学，才思敏捷，具有敬业精神，团队意识强； 良好的学习能力，对信息技术领域的新信息、新知识具有相当的敏感性，能快速更新自身的知识内容； 注重细节，有工匠精神； 有很强的审美能力；</t>
  </si>
  <si>
    <t>广东云顺通科技信息有限公司</t>
  </si>
  <si>
    <t>运维开发（python方向）</t>
  </si>
  <si>
    <t>上海凯京信达科技集团有限公司</t>
  </si>
  <si>
    <t>餐饮补贴 专业培训 弹性工作 五险一金 年终奖金 交通补贴 绩效奖金 股票期权</t>
  </si>
  <si>
    <t>五险一金 定期体检 专业培训 绩效奖金 年终奖金 股票期权 员工旅游</t>
  </si>
  <si>
    <t>工作职责： 1. 负责公司相关产品系统的开发和优化工作。 2. 主动发现并提出项目中出现的各种问题，积极推进项目进度。  职位要求： 1.至少1年以上Python后台开发经验，熟悉 Django/Tornado/Flask 等其中至少一种框架，并具有Restful接口开发经验。 2.熟练使用 MySQL, 熟悉使用 Redis, MongoDB, RabbitMQ等。 3.有大规模高并发访问的Web应用开发经验者。 4.熟悉Linux系统，具备编写shell脚本能力。 5.如果您具有devops运维平台的开发经验,以上的体条件都不是条件~ 6.具有良好的编程思想，沟通，团队合作精神，优秀的分析问题和解决问题的能力。</t>
  </si>
  <si>
    <t>岗位要求： 1、了解W3C标准，熟练使用HTML、CSS、JavaScript、Ajax、DOM等前端技术； 2、了解WEB标准化、模块化、性能优化方法，了解可用性、可访问性和安全性； 3、计算机相关专业，5年以上工作经验，其中至少3年互联网产品开发经验（重要）； 4、具备MVVM框架开发经验，如React、VueJS、AngularJS等，必须精通vue，至少3年vue开发经验，并对Element、iView有深刻了解并有相应的开发经验； 5、精通JavaScript、AJAX、DOM、jQuery等技术； 6、熟悉NodeJS，熟练使用Grunt、Gulp、Webpack等构建工具； 7、有良好的代码编写习惯，有自主学习能力，有良好的团队合作意识及积极的心态。 工作职责 1、负责前端页面（Web）和H5页面的构建，各类交互设计与实现； 2、前端样式和组件开发的模块开发； 3、精通前端工程化构建工具，至少有一个大型项目开发经验； 4、负责与微信公众号、微信小程序、app等移动端数据交互及配置部署； 5、通过技术手段，提升用户体验并满足高性能要求； 6、配合后台开发人员完成项目； 本职位要求统招本科以上学历学历须学信网可查，计算机相关专业。</t>
  </si>
  <si>
    <t>python开发工程师（中级）</t>
  </si>
  <si>
    <t>广州锦行网络科技有限公司</t>
  </si>
  <si>
    <t>五险一金 弹性工作 定期体检 年终奖金 员工旅游 周末双休 购书补贴 全勤奖 节日福利 带薪年假</t>
  </si>
  <si>
    <t>岗位职责: 1、负责公司产品开发与维护； 2、负责对技术预研难点进行攻关； 3、完成部门领导交代的其它技术工作事项。  岗位要求: 1、3年以上python开发经验 (能力突出者不受工作年限限制)； 2、熟练使用python开发, 具有良好的编码风格, 能够编写基本的技术文档； 3、熟练使用一种web框架开发 (flask、django、tornado)、熟悉RESTful API； 4、掌握python多进程、多线程、协程、网络编程； 5、熟练使用linux操作系统 (常用命令、linux下python开发、linux生产环境部署)； 6、熟练使用mysql/mongodb/redis数据库操作, 有一定的数据库设计能力； 7、熟悉基本数据结构、常用设计模式； 8、熟练使用svn、git相关代码管理工具； 9、沟通能力、理解能力、学习能力强, 能按时完成安排的工作，拥有独立解决问题的能力； 10、有其他语言开发经验加分、熟悉虚拟化(docker/vmware/kvm/openstack)加分。</t>
  </si>
  <si>
    <t>高级Java工程师</t>
  </si>
  <si>
    <t>深圳市兴禾自动化有限公司</t>
  </si>
  <si>
    <t>包住宿 带薪年假 五险一金 节日福利 全勤奖 包吃 绩效奖金</t>
  </si>
  <si>
    <t>任职要求： 软件工程、计算机科学或相关专业本科以上学历； 1.持续对线上系统进行性能优化及稳定性提升； 2.负责攻克团队遇到的技术难题，积极将业界先进技术引进、消化、落地； 3.解差拆产品需求，提出技术实现方案和步骤； 4.熟悉Web开发，掌握JavaScript、HTML5、CSS等开发技术； 5.有丰富的开发经验及架构设计经验，java功底扎实； 6.精通oracle、sqlserver 数据库，熟悉数据库原理和常用性能优化； 7.精通JVM调优，精通流行的框架，使用场景以及限制，对工厂智能化有深入的见解； 8.熟悉Linux系统，有非标设备行业或者工业自动化行业优先。</t>
  </si>
  <si>
    <t>00122-BI Specialist - Python</t>
  </si>
  <si>
    <t>友邦资讯科技（广州）有限公司</t>
  </si>
  <si>
    <t>计算机软件 保险</t>
  </si>
  <si>
    <t>周末双休 带薪年假 五险一金 专业培训 弹性工作</t>
  </si>
  <si>
    <t>-Skill set: (please focus on main skills)
? Bachelor degree in IT related disciplines
? 1+ years experiences in Python
? Familiar with SQL and Store procedure
? Knowledge of Linux, ORACLE, SQL Server is preferred
? Fluent English Reading, Writing and Speaking
? Knowledge in insurance is added advantage
-Job description:
? Prepare data by using Python main libraries/component for data analysis
? Prepare Python Analytica documentations
? Responsible for development work in Python project
? Continuously optimize the process of program to ensure the system is stable</t>
  </si>
  <si>
    <t>上海铺海电子商务有限公司</t>
  </si>
  <si>
    <t>五险一金 周末双休 带薪年假</t>
  </si>
  <si>
    <t>Python语言开发工程师</t>
  </si>
  <si>
    <t>java 软件开发工程师</t>
  </si>
  <si>
    <t>北京信联云通科技有限责任公司</t>
  </si>
  <si>
    <t>深圳华台兴电子有限公司</t>
  </si>
  <si>
    <t>Java开发(有金融方面的优先）</t>
  </si>
  <si>
    <t>上海施福圣科技有限公司</t>
  </si>
  <si>
    <t>交通补贴 餐饮补贴 年终奖金 绩效奖金</t>
  </si>
  <si>
    <t>1.基于Linux平台的技术开发； 2.维护现有产品模块，解决现有平台技术问题； 3.从事虚拟化管理平台的研发工作； 4.从事私有云平台、公有云平台的研发工作。  职位条件： 1.计算机或相关专业本科或硕士学位，有两年以上Python开发经验； 2.熟练掌握Python开发技术； 3.会C/Linux，熟悉Python优先。 4.对KVM、XEN等虚拟化技术感兴趣者优先； 5.有云计算、虚拟化开发经验者优先； 6.具备团队精神并能够承受工作压力。</t>
  </si>
  <si>
    <t>工作职责： 1. 与项目经理、产品、测试、业务等部门内外人员沟通，协作完成工作总体目标。 2. 独立完成业务及技术类项目的系统分析与设计工作，从前端到后端业务，承担核心功能代码编写，开发与维护系统核心模块； 3. 系统性能优化，主导技术难题攻关，持续提升系统在大规模分布式系统环境下高并发、海量请求数下的高处理性能，解决各类潜在系统技术风险，保证系统的安全、稳定、快速运行； 4.运维一起进行紧急分析及处理 任职要求： 1. 扎实的Java编程基础，熟悉IO、多线程、并发等基础架构；熟悉Java互联网领域相关及技术及框架，如Spring、SpringMVC、MyBatis、Netty、MemCached、Redis、SpringBoot 微服务运用 2. 熟练使用大型数据库如Oracle/Mysql，能对系统进行SQL和数据库性能优化，有大规模、高并发访问的Web应用系统设计和开发经验优先 3. 熟练掌握unix/linux操作系统，对常用命令运用娴熟，能够根据实际需要快速编写shell脚本； 4. 能独立完成业务功能的前端实现，熟悉主流web前端框架；有vue 、angular或者PHP开发经验优先。 熟悉HTML5，javascript，Ajax，jquery，CSS，node.js等Web前端技术 5.熟练掌握mysql，掌握sql的调优，有大数据量处理经验者优先 6.熟悉分布式系统的设计和应用，熟悉分布式、缓存、消息、负载均衡等机制和实现 7. 良好的逻辑思维和解决问题能力，扎实的计算机基础概念知识，熟悉各类常用数据结构的特性、操作，能灵活使用解决实际业务问题。较强的表达和沟通能力；工作认真、严谨、敬业，对系统质量有近乎苛刻的要求意识，具备良好的识别和设计通用框架及模块的能力，有良好的编程习惯，注重代码质量</t>
  </si>
  <si>
    <t>1. 常驻客户现场，负责客户公司业务系统的代码开发、调试与维护工作； 2. 能够按照开发进度保质保量完成开发任务； 3. 对自己的代码负责，能够做好代码自测； 4. 能够积极主动发现问题，解决系统bug。 5. 积极响应需求并进行开发和交付； 任职要求： 1. 全日制专科及以上学历； 2. 熟悉Java、Javascript、Html、CSS、Ajax等相关开发； 3. 具有良好的沟通表达能力和团队协作能力； 4. Java基础扎实，熟练使用SSH等主流JAVA框架，了解常用的设计模式； 5. 熟练掌握并使用sql、Oracle等数据库，并具有一定的SQL功底； 6. 有日语基础或有在日企工作经历的优先；有金融方面的优先； 7. 对技术有激情，喜欢钻研，能快速接受和掌握新技术，有较强的独立、主动的学习能力，有较强的表达和沟通能力，能吃苦耐劳,承受项目压力。</t>
  </si>
  <si>
    <t>深圳市易佰网络科技有限公司</t>
  </si>
  <si>
    <t>上海博协软件有限公司</t>
  </si>
  <si>
    <t>五险一金 年终奖金 绩效奖金 专业培训 加班补贴</t>
  </si>
  <si>
    <t>1、参与电商平台系统搭建，并完成数据模型建立；
2、设计爬虫策略和反屏蔽规则，解决封账号、封IP、验证码等难点攻克。
3、负责企业信息系统及数据库的设计与开发；
4、负责企业自动化系统开发及测试（重点）；
5、负责数据部门的业务处理自动化及相关工作。
任职资格：
1、熟练使用python语言，二年以上开发工作经验；
2、 熟悉linux系统，熟练使用bash编程优先；
3、了解数据库基本原理，熟练使用mysql优先；
4、了解基本的计算机网络、数据结构和算法；
5、有大数据处理分析、自动化系统开发经验的优先；
6、具备基本的团队协作能力，能够跟团队共进退，互相帮助</t>
  </si>
  <si>
    <t>PHP开发（外派出差，待遇优待）</t>
  </si>
  <si>
    <t>员工旅游 绩效奖金 年终奖金 五险一金</t>
  </si>
  <si>
    <t>广州天行客网络科技有限公司</t>
  </si>
  <si>
    <t>工作职责： （一）按照软件需求编写代码、及相关技术文档； （二）对反馈的软件产品故障进行定位、跟踪、调试和修复； （三）对产品完善提出合理化建议； （四）学习相关专业技术及公司产品业务知识； （五）完成上级临时分派的相关事务。 岗位要求： （一）计算机科学与技术、软件工程、信息管理及相关专业专科及以上学历； （二）熟悉软件工程思想和方法，掌握软件开发理论、流程、方法； （三）熟悉B/S结构，熟悉MVC框架，精通C#语言,深入理解.NET； （四）熟练使用Web开发相关的HTML、CSS，JavaScript等技术； （五）熟悉SQL Server、ORACLE等大型数据库开发和管理，熟悉存储过程，熟悉大数据量处理； （六）能够在软件开发过程中编写相应技术文档。</t>
  </si>
  <si>
    <t>五险齐全 员工旅游 餐饮补贴 年终奖金 下午茶</t>
  </si>
  <si>
    <t>岗位职责： 1、负责公司网站日常开发和维护，定期维护网站程序，处理反馈回来的系统bug； 2、按照项目计划，遵循公司软件开发流程按时提交高质量代码，完成开发任务； 3、项目，软件开发设计文档的编写、维护，以及其他与项目相关工作； 4、与产品、项目经理、测试部门沟通保证产品的质量和开发进度； 5、参与产品、项目设计方案评审，并提出问题和改进意见。  任职要求： 1、2年或以上PHP开发经验，具有独立开发网站的经验； 2、熟悉主流的CMS，如：wordpress、dede等，并能熟练的二次开发； 3、熟练使用JQuery,JavaScript,XML,AJAX的优先； 4、具有独立分析、解决问题的能力，具有良好的编码习惯； 5、具有良好的沟通能力，团队合作精神，高度的责任心，能承担工作压力。  出差补贴另计，包吃住，待遇优厚。</t>
  </si>
  <si>
    <t>宝信恒通国际有限公司</t>
  </si>
  <si>
    <t>贸易/进出口 计算机硬件</t>
  </si>
  <si>
    <t>员工旅游 绩效奖金 年终奖金 定期体检 五险一金 弹性工作 专业培训 带薪年假 节日福利</t>
  </si>
  <si>
    <t>广东赫奕信息科技有限公司</t>
  </si>
  <si>
    <t>五险一金 交通补贴 通讯补贴 专业培训 年终奖金 定期体检 弹性工作</t>
  </si>
  <si>
    <t xml:space="preserve">1. 负责公司平台业务相关模块的设计和开发； 2. 负责相关模块性能改造，保证系统性能和稳定性； 3. 负责相关模块程序的单元测试； 4. 负责相关技术文档的编写。  任职要求 1.三年以上实际的Java项目开发经验； 2. 熟悉Spring、SpringMVC、Maven、Mybatis、Shiro、Hibernate、Struts等Java开发框架优先 3. 熟悉MySQL、Oracle 等主流关系型数据库，能够熟练使用 SQL 语言，根据需求进行数据库建模； 4. 熟练使用Html、Javascript进行开发，至少掌握一种流行Javascript库（Jquery等）； 5. 熟悉Tomcat等web服务器的应用部署、配置、调优等； 6. 熟悉基本的Linux操作命令。 </t>
  </si>
  <si>
    <t>Python量化分析师（基金研究方向）</t>
  </si>
  <si>
    <t>上海国时智能科技有限公司</t>
  </si>
  <si>
    <t>五险一金 员工旅游 交通补贴 定期体检 年终奖金</t>
  </si>
  <si>
    <t xml:space="preserve"> 1、 使用Python完成数据获取、数据计算、分析逻辑实现等开发任务； 2、 根据需求搜索和获取数据，并对数据进行清洗、格式校对、存储入库； 3、 根据需求或业务逻辑，使用Python Numpy、Pandas、Scipy等相关数据分析工具，完成数据分析算法或模型的编写、调试、测试，性能优化等工作（需转译Matlab代码）； 4、其他相关工作。  任职资格: 1、金融工程、数学、统计、计算机或物理等相关专业本科及以上学历，具有2年以上Python数据分析或开发经验； 2、精通Python编程，熟练掌握Numpy、Pandas、Scipy等框架，具备较强的编码能力、良好的编码规范，注重代码执行效率； 3、熟悉SQL语法，能够熟练使用SQLServer、MySQL等数据库； 4、熟悉Matlab，具有在Matlab平台上进行数据分析和算法开发经验者优先； 5、熟悉金融投资、金融工程、私募行业者、量化投资、各金融数据源者优先； 6、具备出色的沟通理解能力、团队合作能力、快速学习能力、执行力，并能承受较大的工作压力。</t>
  </si>
  <si>
    <t>后台软件开发工程师</t>
  </si>
  <si>
    <t>广东未来科技有限公司</t>
  </si>
  <si>
    <t>1.熟悉java或者python语言； 2.掌握相关Web开发技术、熟悉HTML、CSS、JavaScript； 3.熟悉常用的数据库,如mysql, redis,mongodb 4.有大型项目，高并发服务器后端和丰富的Linux平台开发经验者优先； 5.有第三方服务对接经验,如微信支付,支付宝 6.参与相关产品需求讨论及业务系统设计和优化工作; 7.参加框架优化、性能优化、系统重构等工作; 8.参与系统架构设计, 对项目软件开发进度负责</t>
  </si>
  <si>
    <t>Scratch\Python语言教师</t>
  </si>
  <si>
    <t>北京爱思创教育科技有限公司</t>
  </si>
  <si>
    <t>中级前端开发工程师（智能制造、MES）</t>
  </si>
  <si>
    <t>API PRO</t>
  </si>
  <si>
    <t>五险一金 餐饮补贴 出国机会 绩效奖金 弹性工作 专业培训</t>
  </si>
  <si>
    <t>任职条件： 1、计算机专业、理科类、本科及以上学历。 2、数学基础较好，具有较强的逻辑思维能力； 3、热爱教育行业，有极强的责任心，较强的亲和力及语言表达能力； 4、有1年以上有Scratch 、Python教学经验优先。 岗位职责： 1、教授6-10岁学生Scratch、Python语言课程。 2、根据学生情况及竞赛要求开展教研活动，进行教学研发，编写教案及课程开发 3、了解每个孩子的状况，及时回答学生问题，及时与家长沟通学生情况 4、不断提高教学质量和职业素养，服从工作安排 5、配合好校区老师的工作安排。</t>
  </si>
  <si>
    <t>五险一金 员工旅游 交通补贴 年终奖金 绩效奖金 出国机会 通讯补贴 餐饮补贴 专业培训 定期体检</t>
  </si>
  <si>
    <t>岗位职责    任职资格</t>
  </si>
  <si>
    <t>上海坦思计算机系统股份有限公司</t>
  </si>
  <si>
    <t>1、负责相关项目及变更的设计与开发，确保代码的质量； 2、参与相关产品需求讨论与产品系统架构的设计优化工作； 3、按照规范要求，独立编写软件详细设计说明书和单元测试报告,独立对代码进行单元测试，保障代码质量； 4、负责相关系统的技术运营，确保系统的性能及稳定； 5、对产品或项目相关人员进行技术支持和指导  职位要求 1、大专及以上学历，2年以上软件开发经验，有互联网项目经验者优先。 2、熟悉Java基础：Java EE、常见函数、各类集合框架、多线程、异常机制等 3、熟悉Spring MVC、Spring、Hibernate、Mybatis、JQuery等技术框架设计原理,熟悉部分前端框架（angularJs, bootstrap）。 4、熟悉缓存技术Redis、Memcached,熟悉SOA、微服务、Elasticsearch、NoSQL、MQ等知识，有后台开发经验者优先 5、熟悉MySQL/Sql Server/Oracle/HBase数据库技术，有数据库调优经验者优先； 6、了解JVM运行原理及基本调优技能 7、熟悉Linux或者Unix操作系统环境下Tomcat、Nginx等服务器的基本配置 8、强烈的工作责任心；有良好的软件工程知识和质量意识； 9、具有较强的独立设计与技术攻关能力； 10、对技术有强烈的兴趣，喜欢钻研，具有良好的学习能力，熟悉java中间件相关的开源项目； 11、良好的沟通技能，团队合作能力,工作积极、勇于创新。</t>
  </si>
  <si>
    <t>Python课程研发</t>
  </si>
  <si>
    <t>风变科技（深圳）有限公司</t>
  </si>
  <si>
    <t>岗位描述（工作内容）： 1. 参与风变编程[https://www.pypypy.cn](https://www.pypypy.cn)的课程内容研发或改进，包括：基础语法、爬虫、数据分析、量化投资、自动化办公、机器学习等。 2. 与产品、技术、运营、测试团队配合，使课程高品质地如期上线。 3. 完整地参与调研、立项、生产、维护全程，学习编剧理论、认知科学、计算机科学等学科知识，并将其应用进课程，让用户真正学会知识。 4. 撰写课程大纲、课程框架、课程正文、课程练习，交付高品质的内容文档。  岗位要求： 1. 本科以上学历，理工科、教育、导演编剧相关专业的博士、研究生优先；有跨学科工作学习经历者优先。 2. 具备基础Python编程技能，同时对编程教育富有热情。 3. 具备良好的文字功底。 4. 具备强大的学习能力，良好的沟通力和执行力。  5. 能够精准定位问题的本质，并提供有效解决方案；思维活跃，敢于创新，能接受压力和挑战。  【Join Us~】 1、你将得到完善的职业晋升通道和专业的大牛导师指导； 2、女同事每月享受额外带薪假期，美容觉还是追剧都随你； 3、实行弹性工作制，低效率加班不值得称赞！欢乐工作，拒绝苦逼； 4、五险一金+员工发展基金+员工扶持基金+团队夺宝团建基金=该有的全都有，一个都不能少； 5、篮球社、羽毛球社 周周爆满，辩论社、狼人杀等各内部社团组织，公司提供活动基金让你玩好、玩嗨； 6、 我们尊重每个个体在团队中的个性表达，平均年龄25岁、年轻的小哥哥、小姐姐，或学霸、或文艺、或极客、或freak you out，总能找到志同道合的TA~ 7、对了，公司养了两只喵星人（潘潘+敏敏），随意撸~欢乐的午餐时光，我们一起谈谈银森，老司机即将开车，请系好安全带！ 8、各种各样的公费聚会、团建聚餐，吃好喝好才能好好工作！</t>
  </si>
  <si>
    <t>少儿编程老师（Scratch、Python、C语言）</t>
  </si>
  <si>
    <t>广州学码教育科技有限公司</t>
  </si>
  <si>
    <t>五险一金 专业培训 团建 餐饮补贴 通讯补贴 带薪年假</t>
  </si>
  <si>
    <t xml:space="preserve">岗位职责：
1. 主要负责讲授青少年编程课程；
2.按照公司制定的教学计划，高质量完成教学任务；
3.负责班级日常管理和维护工作；
4.负责学生辅导和教学答疑等工作；
5.参与优化和创新教学课程体系；
6.配合其他部门完成相关工作。  任职要求： 1.本科计算机相关专业，熟悉Scratch、Python、C语言； 2.具备独立工作能力和学习能力； 3.形象佳，亲和力强，有较强的沟通表达能力； 4.耐心，吃苦耐劳，责任心强，有团队协作能力； 5.有教育培训行业经验者或者相关教师资格证书者优先  薪资福利： 1.完善的薪资考核体系，职位月薪1.2万及以上 2、五险一金+十三薪+生日福利+节日福利+带薪休假+旅游+员工小孩免费学习少儿编程课程+各种职业培训（分内训和外训）； 3、乐趣团队:学校团队聚餐，团队活动。   校区地址： 1.正佳广场校区：广州市天河区广晟大厦 2.北京路校区：广州市越秀区大马站商业中心 </t>
  </si>
  <si>
    <t>上海中信信息发展股份有限公司-食品追溯事业部</t>
  </si>
  <si>
    <t>五险一金 员工旅游 交通补贴 绩效奖金 定期体检 餐饮补贴 通讯补贴 年终奖金</t>
  </si>
  <si>
    <t>注：谢绝简历、学历作假者投递。  任职资格： 1. 计算机或相关专业专科科以上学历，3年及以上Java语言为主的软件开发经验，JAVA基础扎实，熟悉io、多线程、集合等基础框架，熟悉分布式、缓存、消息、搜索等机制，熟悉JAVA Web开发； 2. 数据结构和算法基础扎实，了解常用设计模式，熟悉JAVA Web相关编程，熟练使用Spring MVC、Spring、MyBatis、Spring boot； 3. 熟悉数据库设计和优化，了解常用的数据库如MYSQL； 4. 具有较强的业务理解能力； 5. 熟悉常用的web server，如tomcat，jboss，jetty中的一种或多种； 6. 良好的沟通能力和团队协作精神，严谨的工作态度与高质量意识，良好的抗压能力； 7. 熟悉MQ，Kafka等消息总线者优先； 8. 有spring-cloud开发经验者优先; 岗位职责： 1. 负责部门内产品和项目的开发工作，根据设计实现代码。 2. 负责开发模块的单元测试。 3. 负责详细设计文档编写。 4. 负责指导和带领初级Java开发工程师。 5. 有团队管理经验者优先。</t>
  </si>
  <si>
    <t>上学啦（深圳）科技有限公司</t>
  </si>
  <si>
    <t>Java高级后端开发工程师</t>
  </si>
  <si>
    <t>上海钰祺网络科技有限公司</t>
  </si>
  <si>
    <t xml:space="preserve"> 1.1年以上Python经验，熟悉Django, Tornado, Flask框架中的至少一种，熟悉Web后端架构 2. 熟悉Mongodb数据库和常用的NoSQL数据库 3.熟悉HTTP协议 4. 有前端（HTML、CSS、JavaScript、Vue）开发经验者优先 5.做事严谨踏实，责任心强，善于学习总结，有良好的团队合作精神和沟通协调能力</t>
  </si>
  <si>
    <t>员工旅游 出国机会 绩效奖金 股票期权 节日福利 带薪年假</t>
  </si>
  <si>
    <t>技术要求： 1. 精通JAVA程序开发，精通JMS、JSP、JDBC、XML、JDBC、Servlet等技术  2. 熟练使用常用Java开源框架，Spring、Struts、MyBatis等  3. 熟悉tomcat，jboss等web应用服务器的配置和部署  4. 熟悉Oracle、MySql等数据库应用，熟练使用PL/SQL语言  5. 有大型项目后端开发经验者优先  工作时间：做五休二，9：00-18:00</t>
  </si>
  <si>
    <t>岗位职责： 1、负责部门内研发管理平台的前端、后台维护工作，解决日常的数据维护和问题排查； 2、负责部门内研发管理平台的需求开发，包括前端开发及简单的后台开发。 岗位要求： 1、计算机相关专业毕业，有JAVA平台开发经验； 2、熟悉J2EE规范，熟练使用spring等开发框架； 3、熟悉HTML/DHTML、JavaScript/AJAX等WEB客户端技术； 4、熟悉Boostrap，jquery或其他JS框架中的一种； 5、熟悉基于MySQL、Oracle等关系数据库的开发； 6、具备良好的编码风格和开发习惯，具备较好的技术文档编撰能力；； 7、具有很好的判断、分析、解决问题的技能； 8、具备良好的职业道德、诚实守信，工作态度严谨认真，富有责任心，能够独立完成工作； 9、具备良好的团队合作精神，有良好的学习能力、沟通能力。</t>
  </si>
  <si>
    <t>生物信息工程师（python）</t>
  </si>
  <si>
    <t>上海伯豪生物技术有限公司</t>
  </si>
  <si>
    <t>Java软件开发（双休6线1金）</t>
  </si>
  <si>
    <t>1、利用各类生物信息软件和统计学方法进行生物数据的分析研究； 2、根据生物医学行业趋势，对新软件和分析流程进行研发和创新； 3、对已有生物信息流程进行升级和改造优化。 任职要求： 1、生物信息学、统计学、生物学相关专业硕士及以上学历； 2、熟练使用Linux/Unix系统，win7/Linux作为开发环境； 3、熟练使用Python，Perl，Java，R等计算机语言； 4、熟悉MySQL或其他关系型数据库； 5、有机器学习相关算法经验的优先； 6、熟悉高通量组学数据挖掘的优先； 7、有良好的团队合作意识，主动学习能力强。</t>
  </si>
  <si>
    <t>1.3-5年java开发经验 2.熟悉主流ssm等开发框架 3.熟悉dubbo等分布式框架 4.有kafka的开发经验优先考虑 5.熟悉Oracle，pg等主流数据库 6.具备编写Oracle储存过程，方法，性能调优等基本能力 7.有投资交易系统开发经验优先 8.学历必须在学信网统招可查</t>
  </si>
  <si>
    <t>需求分析师</t>
  </si>
  <si>
    <t>广州智能科技发展有限公司</t>
  </si>
  <si>
    <t>1、收集、分析、整合用户需求,结合公司业务流程和需求规范完成用户需求规格说明书等需求文档的编写; 2、理解系统的业务需求,制定系统的业务框架及原型设计，承担从业务向技术转换的桥梁作用; 3、基于项目对需求进行管理,负责项目中的需求变更、需求确认、需求控制等需求相关工作; 4、为开发和测试人员提供需求支持;与市场及客服部门合作,支持产品市场、营销和服务各环节; 5、配合技术支持工程师进行实施文档编写,并为其开展培训提供支持。 任职要求： 1、计算机类相关专业本科以上学历； 2、2年以上软件需求分析工作经验，完成过至少2个项目的需求调研、需求分析、需求管理的工作； 3、有良好的沟通、 表达和文笔能力,能够使用Viso等工具制作系统流程，会ppt汇报； 4、能熟练应用axure，磨刀等相关的原型设计工具，可带部分原型案例演示； 5、熟悉软件开发流程，懂得系统交互逻辑关系和原理，了解java/Ajax/JavaScript等WEB系统开发技术。</t>
  </si>
  <si>
    <t>上海工业自动化仪表研究院有限公司</t>
  </si>
  <si>
    <t>仪器仪表/工业自动化 学术/科研</t>
  </si>
  <si>
    <t>五险一金 交通补贴 餐饮补贴 节日福利 高温补贴 加班补贴 年终奖金 定期体检</t>
  </si>
  <si>
    <t>工作内容： 1、 负责互联网网站产品开发； 2、 参与产品设计、架构设计和代码编写； 3、 负责问题排查、调试、性能调优等开发相关工作。  岗位要求： ⒈本科及以上学历； ⒉精通Python，有相关研发经验优先； 3.熟悉Django开发框架； 4.了解HTML5，JavaScript，CSS3 等前端技术； 5.熟悉MySQL、MongoDB数据库、数据建模、数据处理调优； 6.熟悉Linux环境下的开发环境； 7.熟练掌握git代码管理工具和敏捷开发流程； 8.习惯阅读英文技术文档； 9.富有团队合作精神，乐于接受挑战，能承受工作压力。</t>
  </si>
  <si>
    <t>职位职责： 1.参与项目或产品的系统设计和项目任务开发； 2.根据设计文档或需求说明完成代码编写，调试，测试和维护； 3.分析并解决开发过程中的问题，配合项目经理完成相关任务目标； 4.对开发的软件按规范测试，书写测试报告，完成debug工作； 5.负责编写相关和软件产品开发相关的各类文档。  职位要求： 1.熟悉J2SE、J2EE并能熟练使用Eclipse，MyEclipse等开发环境进行java开发，熟悉软件工程和面向对象设计及开发； 2.本科及以上学历，计算机、软件、电子、电气、通讯、控制、自动化等相关专业； 3.2年以上Java实际项目开发经验，从事过JAVA桌面应用项目的开发, 能接受短期出差，有图形建模程序开发经验或掌握多门开发语言者优先； 4.能够熟练使用Office相关软软，如:word、excel，拥有良好的专业英语阅读能力；  5.有责任心，良好的沟通表达能力，对软件开发有着浓厚的兴趣。</t>
  </si>
  <si>
    <t>中级Web前端开发工程师</t>
  </si>
  <si>
    <t>上海昌投网络科技有限公司</t>
  </si>
  <si>
    <t>五险一金 员工旅游 定期体检 年终奖金 绩效奖金 做五休二 周末双休 免费班车</t>
  </si>
  <si>
    <t>职位诱惑： 公司高速发展期，有晋升空间，成长快 不定期公司内部培训 与投资大牛免费约饭 五险一金，季度团建，海外游 周末双休，朝九晚六 公司配备健身房和教练，卡拉OK，更多精彩等你来发掘  岗位职责： 1、参与项目的前端开发工作，参与项目前端环节进度和质量控制； 2、对前端工作开展具有规划能力，负责项目的前端架构部署，实现产品需求； 3、负责跨项目的前端基础服务开发，跨业务线的性能数据、错误收集上报，优化方案制定和公共模块及组件支持； 4、参与规划前端团队发展，负责 Code Review、分享布道。  任职要求： 1、2年以上工作经验，精通 HTML/CSS/Javascript 等前端技术，能轻松写出符合 W3C 标准、语义化、兼容主流浏览器的代码, 熟练书写 ES5, ES6, CSS3 等原生 JS、CSS 代码； 2、熟悉前端工程化与组件化开发，并有实践经验（如 Gulp/Webpack、Vue/React 等或其他前端工具)，熟悉 MVC、MVVM 等前端开发模型； 3、熟悉网络通信机制、常用网络协议（ HTTP/SSL)，了解常见安全问题和对策； 4、至少了解一门非前端的语言（如 NodeJS/Java/PHP 等）； 5、有良好的沟通能力和团队协作能力，工作严谨、有激情、工作自主驱动、关注用户体验； 6、优秀的学习能力，分析和解决问题的能力和强烈的进取心；</t>
  </si>
  <si>
    <t>深圳市三一九科技有限公司</t>
  </si>
  <si>
    <t>上海宏鱼科技有限公司</t>
  </si>
  <si>
    <t>工作职责:
负责公司B2C站点开发以及各亚马逊,eBay,速卖通平台系统整合
工作要求:
1. 熟悉 Python 语言，有一定的开发经验。
2. 熟悉Web 开发,对Javascript jQuery 有一定了解
3. 熟悉Python Django Web开发框架
如果对于以上技术不是很熟悉也可以接受,只要有兴趣学习.
工作时间:
9:30 - 12:00
2:00 - 18:00
大小周:
一个星期工作6天,一个星期工作5天
要求:
认真负责,开朗活泼,勤奋好学.
工作地点:
5号线民治地铁口800米左右</t>
  </si>
  <si>
    <t>五险一金 餐饮补贴 年终奖金 股票期权 弹性工作 员工旅游 下午茶 定期团建 团队氛围优</t>
  </si>
  <si>
    <t xml:space="preserve">岗位职责： 1、根据开发规范与流程完成系统设计、编码、测试以及相关文档的编写； 2、负责系统部分核心代码开发、维护; 主流程代码设计、编码工作； 3、负责现有系统的问题分析和改进，提高系统性能及技术支持，保证系统稳定性; 4、负责日常联调工作。 任职资格： 1. 三年以上后台服务开发经验，深入理解MVC和面向对象的设计方法； 2. 扎实的编程基础，熟悉jvm，缓存，分布式架构、消息中间件等核心技术； 3. 熟悉Linux、MySQL、K-V缓存的开发，具有MYSQL和系统性能调优能力； 4. 熟练使用SpringBoot，SpringMVC，MyBatis，Dubbo， SpringCloud,  MongoDB等主流框架； 5. 有RabbitMQ等消息中间件使用经验，掌握REDIS等缓存方案； 6. 熟练使用svn和git；思路清晰, 良好的团队协作、问题解决能力。 </t>
  </si>
  <si>
    <t>五险一金 补充医疗保险 员工旅游 交通补贴 餐饮补贴 通讯补贴 绩效奖金 年终奖金 股票期权 定期体检</t>
  </si>
  <si>
    <t>岗位职责 1.负责IT能力训练与评价系统研发工作，完成系统前端功能及后台逻辑代码实现，保障系统质量及研发进度； 2.为系统部署提供技术支持，持续优化系统和解决系统中遇到的问题； 3.参与系统需求和架构的设计和评审；  4.参与容器云平台的搭建和维护； 任职要求 1.  大专以上学历，熟练使用linux系统，3年以上python后端开发经验； 2.  熟练使用python，熟练掌握常见的框架，有良好的代码规范； 3.  熟悉web前端开发； 4.  英语能力建议英语四级，较强的英语阅读能力；  5.  熟悉?docker和k8s的优先</t>
  </si>
  <si>
    <t>北京慧图科技股份有限公司</t>
  </si>
  <si>
    <t>五险一金 补充医疗保险 免费班车 交通补贴 弹性工作 定期体检</t>
  </si>
  <si>
    <t>岗位职责： 参与项目的开发和维护工作 负责与后端一起进行业务功能开发 任职要求： 1.2年以上软件项目开发工作经验 2.精通HTML5、CSS3、JavaScript、Ajax等Web开发技术 3.熟练使用bootstrap、jquery、easyui、echart mchart 4.有vue、knockout、node.js 、webpack 项目经验优先 5.有gis开发经验优先 6.具有良好的编程风格及习惯，具有良好的逻辑思维能力、沟通能力、团队合作能力</t>
  </si>
  <si>
    <t>杭州迪普科技股份有限公司</t>
  </si>
  <si>
    <t>五险一金 定期体检 弹性工作</t>
  </si>
  <si>
    <t>苏州益发特科技有限公司</t>
  </si>
  <si>
    <t xml:space="preserve">岗位职责： 1、 参与开发平台核心功能模块的需求分析和设计开发工作。 2、 协助架构师进行技术选型、技术验证； 3、 能够对项目中的功能模块进行需求分析、设计和开发。 4、 能够帮助项目组成员进行详细设计和开发。 5、 参与解决项目中的技术难点，并确定解决方案。 6、 能够发现和解决系统的框架问题、流程问题、数据问题、运维问题。 7、 负责开发文档编写工作，包括但不限于：需求文档、开发流程文档、数据库设计文档、bug修复文档、运维调整文档、配合架构师编写开发规范文档。   职位要求： 1、本科或以上学历，计算机、软件工程等相关专业； 3、3年以上工作经验，精通SSH、SpringMVC、Mybatis、Jquery、CXF、Freemarker等框架开发； 4、精通java语言，java基础扎实，精通io、多线程、集合等基础框架，精通分布式、缓存、消息、搜索等机制； 5、拥有电商平台开发设计经验，有在线支付、短信、订单流转、物流仓储经验优先； 6、熟悉SQL，熟悉Mysql、Oracle数据；熟悉Linux下的常用命令； 7、熟悉版本管理；熟练软件测试。  </t>
  </si>
  <si>
    <t>广州创力信息科技有限公司</t>
  </si>
  <si>
    <t>员工旅游 餐饮补贴 五险一金 交通补贴 住房补贴 专业培训 绩效奖金 年终奖金</t>
  </si>
  <si>
    <t>一、关于岗位的描述： 1、Web前后端网站产品设计/开发/维护； 2、负责产品功能开发和架构设计; 3、负责根据公司要求进行项目开发； 4、负责开发设计项目新功能，协同完成项目升级工作; 5、负责系统性能优化和技术攻关。  二、关于岗位的待遇： 1、底薪+全勤奖+补贴+绩效考核+项目提成； 2、公司组织免费省内外旅游； 3、提供完善专业的培训体系，可享受免费带薪培训； 4、提供生日庆祝、节日礼品等； 5、可享受国家法定节假日、带薪年假。  三、关于岗位的要求： 1、专科或以上学历，1年以上同岗工作经验。 2、1年以上网站开发经验（有微信开发经验优先）。 3、精通PHP，能独立完成如会员、权限、消息系统等项目模块开发。 4、熟悉ThinkPHP框架 能独立承担项目模块开发任务。 5、熟悉Linux+Apache+php+mysql相关知识,熟练应用服务器配置优先。 6、熟悉相关Web开发技术、熟悉HTML、XML、JavaScript、 DHTML、CSS、Ajax、josn等技术。 7、有良好的编码习惯和技术文档编写能力。 8、熟悉MYSQL，精通MYSQL数据库的优化技术者优先。 9、具有良好的沟通、理解及逻辑分析能力、编程及学习能力强，有责任心、有良好的团队合作能力和敬业精神。  公平晋升通道： PHP程序员→PHP高级工程师→PHP开发主管→PHP开发经理→项目负责人→公司合伙人，快来加入创力吧! 如果你满怀梦想，热情洋溢，我们愿意与你共同到达成功彼岸！  本司直招： 面试地址：广州市番禺区市桥大北路珠坑大道1号市桥科技大厦一期602-605</t>
  </si>
  <si>
    <t>客友信息技术（深圳）有限公司</t>
  </si>
  <si>
    <t>中/高级JAVA开发工程师</t>
  </si>
  <si>
    <t>果麦文化传媒股份有限公司</t>
  </si>
  <si>
    <t>五险一金 员工旅游 专业培训 出国机会 绩效奖金 年终奖金 弹性工作 定期体检</t>
  </si>
  <si>
    <t>文字媒体/出版 影视/媒体/艺术/文化传播</t>
  </si>
  <si>
    <t>五险一金 交通补贴 餐饮补贴 员工旅游 定期体检 住房补贴</t>
  </si>
  <si>
    <t xml:space="preserve">Job description：  1. Bachelor degree in computer science, software engineering or equivalent; 2. More than 2 years experience in commercial website development; 3. Familiar with Web front-end technology HTML, CSS, JavaScript (React JS), understand the Enzyme +puppeteer test code writing; 4. Familiar with LAMP (PHP and My SQL) development, understand the Smarty Template Engine and the development of micro service architecture; 5. Understand Nodejs, use Express framework first; 6. Understand the Agile/SCRUM development, familiar with Git related operations; 7. Strong desire to learn, develop and excel, humble, responsible, great potential to grow with the organization; 8. CET4/6, good command of the English read/written, Fluent oral English is plus.  Welfare:  1. the entry is to buy five social insurance and one housing fund; 2. with a maximum of 1 years and 16 months' salary. 3. The health examination of the staff; 4. weekly rest, work 8 hours a day, work less overtime; 5. paid annual leave; 6. the annual company tourism, weekly company ball activities (badminton, basketball), monthly department activities; 7. subsidy for the cost of tool books; 8. free of charge for the employees of Shenzhen household registration; 9. Training abroad; 10. working full 1 years employees, enjoy the company's year-end bonus.  Please send your resume to info@keyoutech.com (not in the form of attachments, and to mark the "application" in the subject. The resume that has not passed the first test will not be returned! ). Thank you for your attention and support to our company!  职位描述： 1. 大学本科学历，计算机、软件工程专业； 2. 2年以上商业网站开发经验； 3. 熟悉Web前端技术HTML、CSS、JavaScript (React JS/AngularJS)，了解Enzyme +puppeteer的测试代码编写； 4. 熟悉LAMP (PHP和My SQL)开发，了解the Smarty Template Engine和micro service架构开发； 5. 了解Nodejs，使用过Express框架优先； 6. 了解Agile/SCRUM开发流程； 熟悉Git 相关操作； 7. 有强烈的学习、发展和进步的意愿，愿意和组织共同成长； 8.  CET4/6具备英文文档读写及口语能力者更佳。  公司福利： 1、入职即购买五险一金； 2、最多享有1年16个月薪资； 3、员工健康体检； 4、每周双休，每天正常工作8小时，加班少； 5、享有国家带薪年假； 6、每年公司旅游，每周公司球类活动（羽毛球、篮球），每月部门活动； 7、工具书费补贴； 8、深圳户籍办理； 9、出国培训； 10、服务满1年员工享公司年底分红。  请将您的简历电邮至我司邮箱info@keyoutech.com(请勿用附件形式，并在主题中标明“应聘”字样。未通过初试的简历恕不退还！)。感谢您对我司的关注与支持! ! </t>
  </si>
  <si>
    <t>岗位职责： 1. 参与日常公司业务开发需求分析、架构设计、详细设计、编码工作； 2. 辅助规划后端服务技术架构； 3.参与开发框架的搭建和筹备，参与业务模块设计和开发； 4. 辅助优化现有系统架构升级和优化； 5.修改升级现有系统bug和代码； 任职资格： 1. 计算机相关专业本科以上学历，5年以上相关工作经验，技术研究方向发展； 2. 扎实的编程基础，熟练Java语言和相关技术框架（Spring，Spring Boot ，Spring MVC），熟悉后端开发流程和模式；熟悉Html语言，Javascipt脚本语言；了解CSS样式，Http协议，熟悉MVC模式下前端开发知识； 3. 了解微服务架构，熟练使用Linux操作系统和Shell脚本语言；熟悉分布式系统的设计和应用，熟悉分布式、缓存、消息等机制，能对分布式常用技术进行合理应用，解决实际架构问题； 4. 熟悉Oracle，MySQL数据库常规应用，了解Redis，MongoDB等； 5. 有使用Hadoop，Hive，ElasticSearch，kafka等组件经验者优先；有处理大数据量，高并发，高可用经验者优先； 6. 工作认真负责，沟通能力强，善于总结、思考、有团队协作精神； 其他： 1、本科以上，计算机，数学等专业毕业 2、薪资10000-25000</t>
  </si>
  <si>
    <t>Python/Nodejs开发技术支持工程师（上海）</t>
  </si>
  <si>
    <t>深圳市恒信永利金融服务有限公司</t>
  </si>
  <si>
    <t>终端Java软件工程师</t>
  </si>
  <si>
    <t>上海寺冈电子有限公司</t>
  </si>
  <si>
    <t>职责描述： 1.主要负责Azure Cognitive services技术相关的邮件技术支持，此外还会负责Stackoverflow和MSDN论坛的Azure Cognitive services相关问题的技术支持。 2.有很强的学习专业技术的意愿并愿意帮助和指导他人进行学习,并且有机会学习微软的各项其他热门技术。 3.与技术主管和密切合作，适应团队协作，根据需要升级问题，以解决相当复杂的问题。 4.通过不断地学习和沟通提高自己的沟通能力，耐心与客户沟通并且理解客户需求 与美国升级团队协作，分析客户问题并通过技术能力在高度复杂的问题上为客户提供解决方案， 例如分析客户日志等等。 任职要求： 1.良好的英语读写能力；                                                                                2.计算机相关专业，热爱软件开发，对编程有浓厚的兴趣; 3.一年以上NodeJS/Python开发经验，有较强的NodeJS/Java/Python开发能力 4.熟悉Angular, Rect, Azure services, REST，Bot Service会有加分 5.良好的学习能力，愿意接受新的技术。</t>
  </si>
  <si>
    <t>金融/投资/证券 信托/担保/拍卖/典当</t>
  </si>
  <si>
    <t>员工旅游 出国机会 五险一金 餐饮补贴 交通补贴 年终奖金 绩效奖金</t>
  </si>
  <si>
    <t>1、与客户沟通,熟悉客户业务需求. 2、负责软件产品的需求分析和设计； 3、负责软件产品的编码,解决开发中的技术问题; 4、相关技术文档编写; 5、工作地点:上海市徐汇区龙漕路299号天华信息科技园.  职位要求： 1、本科及以上学历； 2、一年以上软件开发经验,有Andriod等移动端开发经验更佳. 3、熟悉Linux操作系统. 4、熟悉Java开发语言. 5、熟悉一种以上常用数据库(SqlServer,MySql,Postgresql),及Sql语言 6、具有规范代码能力，能自主独立完成产品开发. 7、具有良好的项目文档编写能力. 8、具有强烈的责任心和团队合作精神，能够承受工作压力，工作态度积极主动. 9、具有较强的人际沟通能力. 10、具有较好的英语读写能力. 11、有零售行业相关工作经验者,或有ERP开发经验者优先. 12、能够短期出差.</t>
  </si>
  <si>
    <t>岗位职责： 1、负责软件界面的美术设计、创意工作和制作工作； 2、按照已定的风格和标准，设计完成其它功能界面; 3、根据各种相关软件的用户群，提出构思新颖、有高度吸引力的创意设计； 4、对现有产品的页面进行优化，使用户操作更趋于人性化；  任职要求： 1、大学专科或以上学历，美术、平面设计相关专业,，两年以上相关经验; 2、精通Photoshop、Illustrator、Flash、等常用软件; 3、熟悉html，CSS，javascript； 4、对通用类软件或互联网应用产品的人机交互方面有自己的理解和认识； 5、具备良好的审美能力、深厚的美术功底，有较强的平面设计和网页设计能力； 6、具有敏锐的用户体验观察力，富有创新精神。 另：面试时请带作品。</t>
  </si>
  <si>
    <t>妈妈网</t>
  </si>
  <si>
    <t>日语系统工程师（深圳）</t>
  </si>
  <si>
    <t>东莞市拓能电子科技有限公司</t>
  </si>
  <si>
    <t>五险一金 年底多薪 员工旅游 弹性工作 定期体检 加班晚餐</t>
  </si>
  <si>
    <t>岗位职责： 1.网站及移动应用服务端API开发及维护； 2.后台数据处理应用的开发和维护； 3.根据项目任务计划按时完成软件编码和单元测试工作； 4.研发过程中的技术问题解决。  任职要求： 1.本科或以上学历，1-3年Web开发经验，1年以上PHP专职开发经验； 2.熟悉mysql及其性能优化（分区分表、慢查分析、索引调优等），能独立设计良好的数据表结构； 3.熟悉使用memcache，redis等缓存技术； 4.熟悉ThinkPHP,Phalcon,Yii等一种或几种国内外主流PHP框架及其工作原理； 5.熟悉PHP接口开发、调用、文档完善； 6.具备良好的沟通能力，有较强的独立工作能力和解决问题的能力； 7.对高并发情况有经验者优先； 8.熟悉TCP、HTTP、PRC者优先； 9.熟悉LINUX,NGINX,MYSQL,PHP(LNMP)服务器搭建及部署者优先； 10.掌握git版本管理工具者优先。  【福利诱惑】 1.具有行业竞争力的薪资待遇，年底多薪； 2.千万级数据核心项目，大咖云集； 3.每月至少2次技术分享，氛围浓郁； 4.弹性工作制，灵活配合； 5.超舒适环境云端办公，360°俯瞰CBD尽在眼底 6.便捷交通，双地铁直达； 7.团建基金、免费零食、节日福利、定期体检等，标配福利； 8.每月生日会，创意派对； 9.多元奖金项目制，丰厚年度奖励，豪华出国游、邮轮游。</t>
  </si>
  <si>
    <t>五险一金 绩效奖金 年终奖金 专业培训 通讯补贴 员工旅游 包吃包住 加班补贴</t>
  </si>
  <si>
    <t>任职要求：
1、计算机相关专业，日语二级以上，可做为工作语言。
2、精通ASP.net/C#/Javascript/HTML，有三层系统架构开发经验者优先；
3、熟悉DIV+CSS,AJAX+JQuery相关页面开发技术；
4、熟悉Sqserver 数据库开发，能独立书写存储过程、触发器、视图；
5、深入理解面向对象思想，有B/S架构开发经验；
6、有较强的逻辑思维能力与分析能力，编写代码规范。 工作内容：
1、根据设计书进行系统开发，测试及维护工作；
2、根据需要对现有项目进行修改与功能追加开发；
3、独立做成详细设计书，单体测试书；
4、需要处理一些开发以外的业务和数据处理；
5、需要应付日常的日语翻译。 其他要求：
1、有较强的逻辑思维能力与分析能力，编写代码规范；
2、认真负责、踏实、有上进心，有良好的团队合作精神，敢于承担工作压力；
3、计算机相关专业毕业，懂日语，有读写能力；
4、具有良好的职业道德，服从上级工作安排，能独立解决问题。</t>
  </si>
  <si>
    <t>硕采信息科技（上海）有限公司</t>
  </si>
  <si>
    <t>Java开发工程师（江浙沪出差）</t>
  </si>
  <si>
    <t>上海天正软件有限公司</t>
  </si>
  <si>
    <t>五险一金 员工旅游 年终奖金 专业培训 定期体检 餐饮补贴</t>
  </si>
  <si>
    <t>1、熟悉jquery  bootstrap 框架，并有实战经验 2、熟练使用 spring4 或spring 5 以及spring boot 框架，对一些关键配置及底层机制了解 3、熟练使用spring mvc 进行开发 ，对于spring mvc 配置加载方式了解，对于注解开发模式有实战经验 4、熟悉oracle 数据库，对基本的表关联更新及查询了解 5、对常用的http / tcp /ip 协议了解 6、了解常用linux 命令 7、独立开发过复杂业务功能模块，对代码规范有较高要求 8、需要有良好的开发心态，良好的心理承受能力，遇问题能思考解决提出解决思路 9、接受出差安排</t>
  </si>
  <si>
    <t>1、负责产品功能的需求管理、程序设计开发、实施部署，并保持持续的优化升级； 2、配合前端工程师完成界面和脚本调试，并保证整体代码的规范性、可维护性和可扩展性； 3、协助运帷团队维护和优化现有系统，保证系统稳定。  要求： 1、精通B/S及C/S架构开发； 2、三年以上PHP开发经验； 3、熟悉HTML,JS,CSS，有良好代码规范习惯； 4、有电子商务网站/平台开发等系统项目开发经验； 5、理解面向对象，熟悉常见软件设计模式和应用； 6、具备MySQL索引优化，查询优化和存储优化经验，熟悉NoSQL，项目经验使用过Redis、MongoDB 之一； 7、具备负载均衡、分布式存储、数据缓存技术、静态化设计的经验；熟悉缓存技术，了解memcache； 8、熟悉MVC，使用过ci、laravel、yii等开发框架；  9、具备团队合作精神，高度的责任感，善于沟通、具备抗压能力和独立工作能力。</t>
  </si>
  <si>
    <t>五险一金 绩效奖金 专业培训 餐饮补贴 员工旅游 年终奖金</t>
  </si>
  <si>
    <t>岗位职责：
负责OCX、NPAPI开发
任职要求：
1、大专或以上学历，计算机相关专业，1年以上开发经验；
2、 精通C/C++,能够使用Visual Studio开发工具根据提供的dll或其他接口方式开发软件或ocx控件或dll接口；
3、熟悉Socket编程、网络编程，TPC/IP协议；
4、熟悉ATL和MFC开发；
5、有过ocx、npai开发经验，熟悉Javascript脚本语言并掌握对接方法,能独立完成相关任务；
6、熟悉网页开发,熟悉html5开发；
7、有过监控行业工作经验和跨浏览器插件开发经验更佳。</t>
  </si>
  <si>
    <t>宝泊智能停车管理（上海）有限公司</t>
  </si>
  <si>
    <t>医疗设备/器械 金融/投资/证券</t>
  </si>
  <si>
    <t>五险一金 餐饮补贴 员工旅游 专业培训 绩效奖金 年终奖金</t>
  </si>
  <si>
    <t>H5页面开发、后台管理开发微信、第三方对接、服务器维护、数据库优化设计、现有产品升级研发、硬件产品对接； 1.2-5年PHP开发工作经验； 2.有微信公众号以及支付宝开发经验； 3. 对PHP OOP,MVC有较深的认识、并能够熟练使用至少一种主流PHP的框架，能熟练掌握THINKPHP3.2/5.0 4.熟悉javascript、HTMl、CSS、前端开发技能； 5.熟练掌握MYSQL数据库优化，T-SQl语句能创建高效索引； 6.熟悉LINUX系统基本操作,熟悉LAMP/LNMP环境搭建 7.熟悉缓存技术，可以熟练的使用Memcache或Redis 职位要求： 1. 大专以上学历，计算机编程相关专业科系； 2. 良好的编程风格和习惯，要求结构清晰、可阅读性强、命名规范、逻辑性强、代码冗余低； 3. 有良好的团队合作能力，善于沟通，工作积极主动，有责任心； 4. 以完成工作任务为目标，努力工作不计较。</t>
  </si>
  <si>
    <t>年终奖金 定期体检 员工旅游 五险一金 包两餐 下午茶</t>
  </si>
  <si>
    <t>广州市壹八壹网络科技有限公司</t>
  </si>
  <si>
    <t>新团队代招： 工作职责： 1、使用PHP开发游戏后台管理系统； 2、开发游戏的各类接口程序，并对其进行调试、维护和升级； 3、与其他部门合作，开发游戏的相关功能； 4、配合运维人员搭建游戏安装、更新、维护等的系统； 5、配合测试人员对游戏及后台管理系统等进行测试； 6、配合运营人员对游戏及后台管理系统进行日常的维护； 7、游戏数据的统计分析与挖掘。  职位要求： 1、1年以上PHP开发经验，有游戏经验者优先考虑； 2、熟练使用PHP+MYSQL编程，熟练PHP的面向对象编程，能够独立编写中等规模PHP应用程序，熟悉ThinkPHP等框架优先； 3、熟练使用HTML、XML、CSS、Ajax、Json等前端技术； 4、熟悉PHP的各种缓存技术和静态化设计，熟悉MEMCACHE，redis缓存队列开发； 5、熟悉MYSQL编程，具有MySQL索引优化、查询优化和存储优化经验； 6、了解Linux操作系统，熟悉Linux下的各种操作命令以及Linux下的简单编程，熟悉PHP的模板编程； 7、必须拥有良好的代码习惯，要求结构清晰，命名规范，逻辑性强，代码冗余率低，有撰写详细的编码注释的习惯； 8、熟练应用Subversion进行协作开发，有团队开发经验； 9、能够快速融入新团队，并能很好的和团队成员沟通，有责任心，有想法。</t>
  </si>
  <si>
    <t>互联网/电子商务 房地产</t>
  </si>
  <si>
    <t>五险一金 员工旅游 交通补贴 餐饮补贴 通讯补贴 绩效奖金 法定节假日 周末双休</t>
  </si>
  <si>
    <t>岗位职责： 1、负责公司产品Web前端页面（PC端及移动端）的开发与维护； 2、完成前端UI样式开发和交互开发，配合UI设计师、产品人员和后台开发人员实现产品界面和功能； 3、持续的优化前端体验，优化代码并保持良好兼容性，提升web界面的友好和易用性； 4、根据产品需求，分析并给出最优的页面前端结构解决方案。   岗位要求： 1、2年或以上Web前端开发经验； 2、熟悉各种Web前端技术HTML、CSS、Javascript、Bootstrap、JQuery、Vue.js等，熟练掌握跨浏览器和终端开发，熟悉前端性能优化，并有相关经验； 3、具有良好的编码习惯和良好的前端DIV+CSS+JS命名规范，能熟练运用DIV+CSS制作符合W3C标准页面，熟悉Mint UI、Element UI等主流Vue组件，并有相关的Vue.js开发经验； 4、熟悉使用firebug，chrome等前端调试工具； 5、熟悉Gulp、Webpack等构建工具，熟悉CSS预处理工具； 6、逻辑分析能力强，善于沟通的，有较强的学习能力； 7、有vuejs服务端渲染的上线项目者优先。  高于行业的福利待遇： 1、公司坐落高级写字楼中，办公环境舒适，地铁上盖周边交通、饮食、住宿配套齐全； 2、上班时间：5天7.5小时工作制； 3、公司提供同行业、同地区领先、富有竞争力薪资体系丰厚的基本薪资和项目奖金； 4、快速提升空间和完善的职业晋升通道，人尽其才，才尽其用； 5、购买五险一金：包括基本养老、医疗、工伤、失业、生育保险以及公积金； 6、员工因工作需要加班享受加班补助或调休，按照相关规定享受年休假； 7、公司提供餐费津贴、交通津贴、住宿津贴以及通讯津贴等人性化的福利； 8、定期组织员工娱乐、文体活动，丰富的部门文化、旅游休闲；    公司工作氛围非常好，是一支年轻且很有活力的团队，为每一位优秀的员工提供发展的机会及平台，提供规范的系统培训、晋升机制帮助员工在自己的工作领域里获得提升和成长！</t>
  </si>
  <si>
    <t>项目经理（开发）</t>
  </si>
  <si>
    <t>1、主要从事应用软件产品的开发和技术维护； 2、在进度规定的范围内高质量完成指定模块的设计、开发及测试任务； 3、负责.net开发团队日常工作管理和工作分配； 任职要求: 1、5年以上.Net开发经验，至少2年以上团队管理经验； 2、熟悉HTML、JAVASCRIPT，AJAX技术，有B/S、C/S结构应用的开发经验； 3、精通C#开发语言，熟练使用linq语法，熟练掌握.Net开发框架，熟悉.Net MVC编程架构，熟悉.Net Core框架； 4、熟悉SqlServer数据库管理、性能优化，熟悉开发技术，包括存储过程的编写； 5、掌握Redis等缓存技术； 6、能吃苦耐劳，抗压力。</t>
  </si>
  <si>
    <t>对日项目经理</t>
  </si>
  <si>
    <t xml:space="preserve"> ① 熟悉HTML5，JavaScript。  ② 有Android / IOS开发经验的优先。  ③ 能看懂日语式样，需要撰写日文文档。</t>
  </si>
  <si>
    <t>PHP开发工程师（上市集团+双休）</t>
  </si>
  <si>
    <t>时代邻里集团</t>
  </si>
  <si>
    <t>周末双休 自助式员工餐 高大上健身房 五险一金 年终奖金 免费班车 定期体检</t>
  </si>
  <si>
    <t>岗位职责： 1、完成功能详细设计，根据详细设计完成代码开发； 2、负责公司平台系统开发工作，完成重要核心模块的开发，对文档、需求的完善，有较强的质量意识； 3、完成基础工具、平台的研发、运维等方面的日常工作，配合平台数据库的搭建，针对性开发爬虫技术； 4、协同其他岗位工作，管理项目的计划和执行，带领研发团队完成研发工作，并对项目质量和项目成功交付负责； 5、完成上级交代的其他工作。  岗位要求： 1、全日制本科或以上学历，计算机技术类相关专业，2年以上相关经验； 2、熟练使用主流PHP框架、精通PHP+linux运行环境，熟悉MVC框架、面向对象编程，具有PHP缓存技术; 3、熟练JavaScript、AJAX、XHTML、CSS、jquery； 4、喜好尝试新的技术，责任心强、成熟稳重、思维活跃。</t>
  </si>
  <si>
    <t>php后端工程师</t>
  </si>
  <si>
    <t>广州有酱料网络科技有限公司</t>
  </si>
  <si>
    <t>周末双休 弹性工作 带薪年假 社保 员工旅游 员工生日会</t>
  </si>
  <si>
    <t>1、负责产品及系统的后端接口开发与维护工作； 2、负责产品及系统的架构优化、性能优化、安全处理等工作； 3、负责编写接口等技术文档，并与其它岗位(产品、前端、测试)人员进行功能整体调试工作。 岗位要求： 1、大专以上学历，具有2年以上后端开发经验； 2、扎实的软件知识结构(计算机原理、操作系统、数据库系统等)，熟悉常用的LNMP Web架构； 3、精通php，使用过至少两种php框架(TP、YII、laravel、CI)，熟悉Linux系统的日常指令操作与维护； 4、不断优化用户体验以及php服务端的性能,及时处理反馈回来的系统bug； 5、必须拥有良好的代码书写和编程习惯，要求结构清晰，命名规范，逻辑性强，代码冗余率低； 6、学习能力强、工作积极主动、态度端正、善于与人沟通，能高效完成上级安排的任务； 7、理解前后端技术分离思想，有前端开发经验者优先考虑。</t>
  </si>
  <si>
    <t>上海速连信息科技有限公司</t>
  </si>
  <si>
    <t>股票期权 绩效奖金 全勤奖 五险一金 员工旅游</t>
  </si>
  <si>
    <t>1. 计算机及相关专业，大学本科及以上学历； 2. 至少3年JAVA开发经验； 3. 熟悉Java虚拟机调优，熟悉Java虚拟机内存管理原理； 4. 有微服务框架的设计与开发经验; 5. 理解IoC、ORM、AOP等设计思想，理解掌握常用的开源框架 6. 熟练使用Spring MVC+Spring +MyBatis,Spring boot等开源框架； 7. 精通常用的缓存技术，如ehcache、redis等 8. 熟悉关系数据库原理，掌握基本SQL语法，有MySQL、Oracle等关系型数据库开发经验； 9. 熟练使用svn，git等版本管理工具 10. 具有良好的编码习惯、沟通能力及团队意识。工作认真负责、踏实肯干、积极主动。 加分项： 1. 有Spring Cloud、ZooKeeper等使用经验优先，有三方接口对接开发经验优先； 2. 熟悉MongoDB等NoSQL数据库系统优先； 3. 有Redis使用经验优先；  4. 有电子政务项目经验者优先。</t>
  </si>
  <si>
    <t>岗位职责： 1.负责电商系统前端架构的设计和重构工作，完成相关模块的页面开发和维护工作； 2.负责小程序的开发和维护工作； 3.负责日常活动版块的开发和维护工作； 4.准确分析和理解需求，编写规范的技术文档； 5.熟悉用户交互设计理论，热衷分析并改善产品的用户体验；  任职要求： 1.大学统招本科及以上学历，3年以上工作经验； 2.具有MobileWeb/HTML5/CSS3等开发经验； 3.精通HTML/XHTML、CSS等网页制作技术，熟悉页面架构和布局； 4.精通JavaScript、Ajax等Web开发技术,熟练运用至少一款主流的JS框架； 5.思路清晰，具备良好的沟通能力和团队协作精，善于学习、总结，乐于分享，有较强的学习能力和较高的学习热情； 6.具备积极向上的创业心态，良好的职业素质，具备成熟的团队协作意识； 7.具备工程化的前端思维，具备较好的问题分析与解决能力； 8.能够理解数据结构和算法设计，具有一定的软件工程意识者优先； 9.熟悉团队开发流程，熟练使用git工具进行代码管理者优先； 10.对下一代Web技术（如Vue.js、HTML5、Node.js）有强烈兴趣，有良好的学习能力和强烈的进取心者优先。  蜘点集团有限公司，创建于2015年12月3日，注册资本60000万元人民币。蜘点集团，是一家本土化的互联网+物流+商流的高科技新兴企业。总部设在北京，集团主要由物流、商流两大体系构成，借助移动互联网和大数据技术，以蜘点互联网平台为基础，构建完整的大物流体系，打通上下游，利用集采的成本优势，实现各种资源的扁平化配置，帮助传统行业、工厂、终端店、个体转型升级，形成线上、线下互动，多方共赢。 蜘点商流集采中心位于广州市，以蜘点集采为供应链源头遴选大型品牌、本土区域产业领先品牌和广大平台认证伙伴自有渠道良品，为平台供应链提供购销价值、服务价值和创新运营价值。跨品类、跨区域、跨产业、跨阶层，打造一个“全民代销+价值创新”的全新统一战线。  员工福利待遇： 1. 工作时间：7.5小时工作制，每周上5.5天，法定节假期按照国家执行； 2. 员工假期：员工可享受带薪婚假、产假、年假、一天有薪病假、全勤奖等； 3. 社会保险公积金：为员工购买养老、失业、工伤、医疗、生育保险、公积金； 4. 节日福利：传统节假日（如中秋节、端午节）等，公司会发放相应的礼金或礼品； 5. 娱乐活动：不定期组织户外活动，如春游、赏花、登山、球赛、烧烤等； 6.集团将于近期上市，优秀员工及技术等关键岗位配股权。  公司为您提供良好的工作环境及优质的福利待遇。我们有好方向、坚定的理想、长期的积累，但我们需要更多优秀人才和企业的骨干力量，欢迎您的加盟。</t>
  </si>
  <si>
    <t>深圳市美亿科技有限公司</t>
  </si>
  <si>
    <t xml:space="preserve">岗位职责： 1.参与公司产品研发，包括需求分析，设计编码，调试部署等环节； 2.负责系统架构设计和开发，解决系统实现过程中遇到的关键技术问题； 3.维护公司的已有产品，负责已有产品的功能增加和性能调优； 4.相关文档的编写和代码设计。 任职要求： 1.本科及以上学历，计算机相关专业毕业，有3年以上java开发经验； 2.有良好的代码编写，注释和单元测试习惯； 3.有较强的责任心和团队合作精神； 4.熟练的使用oracle\mysql数据库，并具备语句优化能力； 5.能独立完成工作。  </t>
  </si>
  <si>
    <t>周末双休 全勤奖 带薪年假</t>
  </si>
  <si>
    <t>岗位职责：1、根据技术经理需求，负责公司网站开发；2、日常网站系统维护，网站优化及bug修复；3、客服系统数据架构优化及数据挖掘分析；4、参与系统设计、需求分析、接口设计、程序开发以及技术文档编写的相关工作。  任职要求：1、熟练使用PHP+MySQL数据库进行网站程序开发，有独立开发网站经验；2、具备OOP编程思想，熟悉MVC架构，熟练运用常用的设计模式，有移动开发经验优先；3、熟练使用Html、Div+CSS、Javascript、Ajax等前端技术并有和美工设计合作的经验；4、有良好的代码书写、注释和单元测试习惯，熟练运用多种软件设计模式；5、2年以上开发经验，熟悉常见的PHP开源项目,有改写过ECSHOP或安卓系统的优先考虑。6、善于沟通，有良好的团队协作精神，极强的责任心。  福利待遇： 1、薪资：(8000-15000)+全勤奖+年终奖 2、公司正处在快速发展壮大的阶段，我们致力于内部培养，采用内部晋升机制。 3、为员工购买社保。大小周休息，并享受国家法定节假日。 4、丰富的福利，团队聚餐，公司聚餐，公司集体旅游等等。</t>
  </si>
  <si>
    <t>广州火舞软件开发股份有限公司</t>
  </si>
  <si>
    <t>包吃 五险一金 节日福利 全勤奖 餐饮补贴 绩效奖金</t>
  </si>
  <si>
    <t>PHP开发</t>
  </si>
  <si>
    <t>岗位职责 1、负责客户端应用逻辑的编写，与项目组美术、策划人员深入沟通，准确实现开发需求，完成所负责模块系统的设计、开发和编程； 2.持续优化产品性能，提高用户体验； 3.负责游戏的上线发布和维护。  任职资格 1、本科及以上学历，至少有参与过一款H5项目的研发； 2、熟悉TypeScript/JavaScript/ActionScript,熟悉MVC，有良好的OOP思想； 3、熟悉WebSocket网络编程，了解ProtoBuf序列化方式，能独立开发业务逻辑； 4、需有1年或以上使用Egret/Laya 开发项目经验； 5、踏实上进，善于钻研技术，具备良好的编程习惯和代码规范；有较强的独立解决问题能力，富于团队精神，喜欢游戏行业。</t>
  </si>
  <si>
    <t>岗位职责:
1、负责项目相关需求的开发和优化工作
2、参与已有系统的维护和优化工作
岗位要求:
1、大专及以上学历，拥有良好的计算机基础理论知识
2、3年以上PHP开发工作经验，有完整Web项目经验
3、熟练掌握 Thinkphp 框架使用开发
4、熟悉linux的基本使用
5、熟悉mysql等主流数据库，熟悉redis等NoSql存储及应用场景
6、熟悉http协议、html/xhtml、javascript、css等前端技术栈优先</t>
  </si>
  <si>
    <t>上海申诺伟电子商务有限公司</t>
  </si>
  <si>
    <t>五险一金 周末双休 朝九晚五 员工旅游</t>
  </si>
  <si>
    <t>Java开发工程师（SAAS方向）</t>
  </si>
  <si>
    <t>驴妈妈旅游网</t>
  </si>
  <si>
    <t>五险一金 免费班车 餐饮补贴 弹性工作 绩效奖金 年终奖金 员工旅游</t>
  </si>
  <si>
    <t>I.T（香港高级品牌服饰连销集团）</t>
  </si>
  <si>
    <t>带薪年假 五险一金</t>
  </si>
  <si>
    <t xml:space="preserve"> 岗位职责： 1.用PHP进行WEB网站程序设计与开发，参与项目编程、调试和模块测试工作 2.负责服务器端PHP软件的设计、开发和维护 3.负责微信公众号以及小程序接口设计、开发和维护 4.负责微信公众号平台所需要的接口和数据管理，API数据接口开发工作。 职位要求： 1、专科及以上学历，两年以上PHP开发经验，一年以上公众号或者小程序开发经验， 2、拥有良好的代码编写习惯，结构清晰，命名规范，逻辑性强，代码冗余率低，有撰写详细的编码注释的习惯，会编写技术说明文档; 3、精通数据库和分布式编程，熟悉Mysql数据库及缓存； 4、熟练掌握Linux操作系统及常用命令，LNMP部署与维护； 5、熟练运用Redis nosql，YII框架，swoole应用、会处理高并发能力优先考虑； 6、有公众号、小程序、微信接口、银联支付 、支付宝接口开发经验优先考虑； 7、精通PHP+MYSQL编程，熟练PHP缓存技术和静态化设计方面的经验优先考虑。 8、熟悉XHTML、XML和JSON，熟悉JavaScript、Ajax和Jquery； 9、具有强烈的团队意识，高度的责任感，勇于承担压力，对工作积极严谨;    </t>
  </si>
  <si>
    <t>中高级PHP工程师</t>
  </si>
  <si>
    <t>上海庆�葱畔⒖萍加邢薰�司</t>
  </si>
  <si>
    <t>五险一金 交通补贴 餐饮补贴 弹性工作 周末双休</t>
  </si>
  <si>
    <t>1、负责公司产品运营后台系统开发和维护； 2、负责公司APP项目的功能实现； 3、快速原型开发，快速迭代并迅速投入产品。  职位要求： 1. 2 年以上 PHP 编程语言开发经验； 2. 深入理解 PHP 和常用开发框架，如：yii2,Laravel, ThinkPHP，React 等, 深入理解 yii2 者优先； 3. 深入理解 HTML5、javascript、XML、CSS 等等 Web 相关技术知识； 4. 熟悉mysql、mongodb等数据库； 5. 掌握算法设计和数据结构； 6. 较强的独立工作能力和解决问题的能力，有团队协作精神； 7. 参与并了解 Web 开发的整个流程者优先； 8. 有高并发, 高性能调优工作经验者优先。</t>
  </si>
  <si>
    <t>深圳市聘驰科技有限公司</t>
  </si>
  <si>
    <t>岗位职责： 1、负责本集团公司的汽车、房产经纪、旅游版块的门户网站开发； 2、根据项目的要求，承担网站、软件后端开发任务，按计划完成产品的规划、编码和单元测试工作； 3、确保项目的功能及质量满足公司的要求； 4、配合项目经理制定相关软件开发和调试的标准； 5、解决开发过程中的技术问题，完成项目测试和部署； 6．协助团队完成以上产品研发工作，完成主管交办的其他工作任务。  任职要求： 1、具备3年以上PHP开发经验，熟悉PHP面向对象的设计方法，熟练使用PHP常用MVC框架； 2、具有良好的代码编写能力和良好的代码编程习惯，具备快速解决问题的能力； 3、需要熟练应用过或能快速上手thinkphp框架，有MVC开发思想。 4、对主流的开源框架、CMS、插件等熟悉了解。 5、熟练掌握MySQL数据库应用，具备数据库应用系统的规划及设计能力； 6、熟练WEB后端开发，掌握 HTML、CSS、JavaScript、jquery、Json、bootstrap、AJAX等技术； 7、具有良好的编程规范（日志记录、异常处理、代码格式、代码注释、svn注释）； 8、有旅游、房产、汽车行业和小程序、APP后端开发经验者优先考虑； 职能类别：互联网软件开发工程师 软件工程师 关键字：PHP开发 门户网站开发 旅游网站开发</t>
  </si>
  <si>
    <t>PHP开发工程师(丰台区)</t>
  </si>
  <si>
    <t>北京陆机科技有限公司</t>
  </si>
  <si>
    <t>五险一金 全勤奖 节日福利 通讯补贴 交通补贴</t>
  </si>
  <si>
    <t xml:space="preserve">1．三年以上PHP开发经验，能够独立编写中等规模PHP应用程序；精通PHP+MYSQL编程，熟练使用Javascrīpt/Ajax以及CSS编写； 2．精通php的面向对象编程，精通ph的模板编程；熟悉XHTML、XML、JSON； 3．熟悉MYSQL数据库开发、配置、维护、性能优化； 4．具有MySQL索引优化、查询优化和存储优化经验方面的经验，要求随时随地贯彻最优化开发的思想； 5．熟练应用Subversion或 GIT进行协作开发，有撰写设计文档的习惯，有团队开发经验； 任职要求： 1.计算机相关专业，专科以上学历、2年以上php开发经验；有大型项目开发经验优先； 2.有团队管理经验者优先； 3.熟悉软件工程开发流程； 4.熟练掌握php基本语法，了解php内部运行原理；熟练使用MySql数据库，以及常用PHP开发框架； 5.熟练掌握bs架构软件开发流程，能够配置主流web服务器； 6.熟练掌握jQuery、HTML、CSS及相关的前端控件库（如EasyUI等）； 7.有移动网页开发经验者优先； 8.有.net java android 等主流技术开发经验者优先； 9.有良好的编程习惯，较强的学习能力及文档编写能力，良好的沟通协调能力，具备良好的团队协作精神和优秀的解决问题能力； 工作认真负责、耐心细致，逻辑清晰，有较强的事业心和责任心，能承受一定的工作压力。主动性强，为人诚信可靠 </t>
  </si>
  <si>
    <t>SharePoint开发工程师</t>
  </si>
  <si>
    <t>北京敏捷艾科数据技术有限公司</t>
  </si>
  <si>
    <t>工作内容： 负责MS SharePoint门户(包括在线和本地版本)的开发 工作职责: 1. sharepoint产品需求分析与设计; 2. 开发和部署SharePoint应用程序; 3. 准备测试用例，进行单元测试和系统测试; 4. 对当前SharePoint应用程序的维护; 职位要求： 1. 本科学历，软件相关专业优先 2. 1年以上SharePoint(在线和现场)开发经验 3. 熟悉Webpart、Eventhandler的开发和部署，熟悉Nintex, Office 365 4. 熟悉JavaScript、Rest API、Asp.net、MVC、c#、。 5. 熟悉Visual Studio 6. 熟悉AD、AD Azure 7. 有SharePoint工作流经验 8. 有较强的分析问题和解决问题的能力； 9. 善于沟通和表达，有良好的团队合作意识。</t>
  </si>
  <si>
    <t xml:space="preserve"> 岗位职责： 1、根据需求独立进行项目的程序架构分析、数据库规划； 2、配合其他程序员进行项目的开发； 3、对现有项目进行代码优化； 4、负责网站前台及后台管理程序的开发工作； 6、工作态度积极，具有较强的学习新技术的能力和良好的编码习惯、编码能力，富有责任心，注重工作效率，具有良好的交流沟通能力，有较强的团队合作精神  任位要求： 1、两年以上php实际开发经验，熟练掌握各种php开发工具； 2、具备ERP网站的成功开发建设经验，有前端框架接口的开发经验； 3、熟悉linux环境下的nginx+php+mysql的配置及管理； 4、参与过小程序项目或搜索引擎开发者优先考虑； 5、熟悉laravel ,vue等技术； 6、具有优良的编程风格和习惯，有丰富的项目开发经验,富有团对精神和敬业精神； 7、性格开朗，良好的表达和沟通能力，思路清晰，较强的责任心、团队精神。   欢迎有志于电子商务和优秀人才加入到我们的团队中来! 我们是一支充满朝气与活力的团队，  致力于为大家提供一个广阔的职业发展平台，更为大家提供： 1、福利： ①.年终奖：年底双薪； ②.五险一金； ③.假期安排：依法享有国家规定的各种法定假日，带薪年假、婚假、产假、病假、丧假等； ④.节日福利：公司在端午节、中秋节等重大节日为员工发放节日慰问品或过节费； ⑤.员工活动：公司每年会举行一次大型年会活动；公司或部门不定期组织各项文娱活动,丰富员工的业余生活。 2、培训：提供入职培训，同时也会不定期为员工组织相关培训； 3、晋升：内部晋升机会多，鼓励员工内部晋升； 4、试用期1-3个月； 5、工作时间：大小周制，7.5小时／天，9:00-12:00，14:00-18:30；  欢迎您加入到我们的团队中来。 让我们携手共创辉煌明天！ </t>
  </si>
  <si>
    <t>深圳中物智建科技有限公司</t>
  </si>
  <si>
    <t>五险一金 通讯补贴 绩效奖金 年终奖金</t>
  </si>
  <si>
    <t>岗位职责： 1、 独立完成基于J2EE架构的B/S系统的设计，服务端开发和关键模块开发； 2、参与系统需求分析，负责产品开发中相关实现的java代码设计、编码等过程，包括框架和具体技术难点的攻关，部分参与测试与文档工作； 3、精通mysql或者oracle数据库,负责数据库设计，负责保障系统的数据一致性与完整性； 4、负责对项目工作进行任务分解和工作量的合理评估；及时解决项目涉及的技术问题，能编写部分测试工具和脚本； 5、负责开发过程与进度的反馈，问题跟踪处理以及项目团队内部沟通协作；服从并完成上级领导的临时任务安排。 任职要求： 1、全日制本科及以上学历，计算机相关专业5年以上，,3年以上javaWeb开发经验; 2、熟悉javascript以及html5/json等技术，熟悉Java应用服务器如jboss、tomcat等； 3、精通oracle、mysql、sqlServer等数据库开发、优化及存储过程编写，有大型数据库设计及编程基础； 4、具有良好的文档编写能力，能按要求完成项目所需文档的编写；  5、喜欢钻研及尝试，有较强的学习能力及进取精神，逻辑思维清晰。</t>
  </si>
  <si>
    <t>JAVA高级开发工程师（人工智能）</t>
  </si>
  <si>
    <t>上海卓繁信息技术股份有限公司</t>
  </si>
  <si>
    <t>五险一金 交通补贴 餐饮补贴 定期体检 专业培训 年终奖金</t>
  </si>
  <si>
    <t>1、编制工作计划，协助产品、技术团队完成产品分析、设计、研发和自测工作；
2、配合测试工程师开展程序测试，修正Bug，保证产品质量；
3、完成产品移交、培训和后续保障工作；
4、负责技术预研和培训工作；
5、提供产品解决方案编写，支持售前技术。 任职要求：
1.本科及以上学历，计算机相关专业；
2.1年及以上JAVA开发工作经验；
3.熟练使用spring mvc框架进行项目开发；
4.熟练使用mysql数据库和tomcat配置；
5.具备高度团队合作，有较强学习新知识的能力，对前沿科技保持敏锐。</t>
  </si>
  <si>
    <t>岗位职责： 1、负责公司项目前后台的程序开发； 2、负责接口对接与设计开发； 3、负责数据库架构设计，保持数据库高效运行； 4、组织团队，根据项目进度安排沟通协调整体策划； 5、能够独立整理产品需求，完成代码编写； 6、维护软件使之保持可用性和稳定性； 7、及时向公司反馈需求和技术上的问题，提供合理化建议并积极推动问题解决； 8、辅导/组织其他员工开展技术开发工作； 9、完成领导安排的其他工作。  岗位要求： 1.  2年以上PHP开发经验； 2、熟悉 PHP 开发语言,MYSQL数据库，熟悉面向对象的编程思想和设计方法，拥有良好的编码习惯，要求结构清晰，命名规范； 3、熟悉一种以上主流PHP框架(Thinkphp、YII2、Laravel)，熟练运用YII2者优先考虑； 4、熟悉 Unix/Linux 操作系统，有高并发(秒杀、抢��)，大流量网站经验者优先； 5、熟悉缓存、队列(redis、mq)、事务、socket，分布式架构等技术经验优先； 6、对Vue 等相关Web前端技术有了解，熟悉阿里云服务产品者优先； 7、有微信公众平台、微信小程序、支付接口(支付宝、微信等)、发票等任一互联网开放平台应用开发经验者优先； 8、具备强烈的进取心，能善于沟通并独立解决技术问题，责任感强，有较强的团队协作意识；</t>
  </si>
  <si>
    <t>广州赛宝腾睿信息科技有限公司</t>
  </si>
  <si>
    <t>五险一金 补充医疗保险 补充公积金 餐饮补贴 通讯补贴 专业培训 绩效奖金 年终奖金 定期体检</t>
  </si>
  <si>
    <t>东圃双休底薪8K起聘PHP程序员</t>
  </si>
  <si>
    <t>广州云贝网络科技有限公司</t>
  </si>
  <si>
    <t>周末双休 弹性工作 带薪年假 五险一金 绩效奖金 节日福利</t>
  </si>
  <si>
    <t xml:space="preserve">岗位职责： 1.负责公司产品后台和平台网站（模版）的开发、制作、修改； 2.负责编写、修改核心代码，包括架构方案，技术路线和核心算法等； 3.负责对线上原有系统进行代码重构、优化和决策合理的方案。 4.参与项目需求分析、功能可行性分析、技术可行性分析和系统架构设计工作； 5.参与微信接口对接与设计开发 6.参与数据库架构设计，保持数据库高效运行 7.配合团队，根据项目进度安排沟通协调整体策划 8.程序部署上线，能够及时处理线上问题   任职资格： 1、2年以上开发经验，熟悉PHP开源项目。 3、2年以上PHP +MySQL开发经验，具有大型平台或者电子商务项目开发经验者。 4、能够熟练使用JQuery，AJAX，DIV+CSS等WEB页面技术。 5、熟悉使用过ECSHOP、微擎，CI等主流开源框架任意一种优先。 6、具有良好的代码编程习惯，包括好的设计文档，单元测试，代码审查，敏捷开发模式经验者优先； 7、有过大数据处理经验的优先。 工作地址：天河区中山大道1011号东圃大厦20楼2004室（东圃客运站楼上） </t>
  </si>
  <si>
    <t>Java开发工程师（2019ZFH03）</t>
  </si>
  <si>
    <t>上海金桥信息股份有限公司</t>
  </si>
  <si>
    <t>五险一金 专业培训 通讯补贴 年终奖金 定期体检 弹性工作</t>
  </si>
  <si>
    <t>1、 根据工作计划完成产品开发或项目开发任务；
2、 能深入理解需求人员编写的需求文档，并进行数据结构、组件和程序等的设计工作；
3、 按照产品或项目开发过程规范编写开发类技术文档；
4、领导安排的其它技术类工作。  任职要求：
1、 计算机及其相关专业5年以上软件信息化工作经验；本科及以上学历；
2、 精通J2EE技术，包括Servlet/JSP、JDBC、JMS、Web Service等，对各种开源的软件如Spring、Struts、hibernate/ibatis、Tomcat等有深入的了解；
3、 精通css/xml等网页技术，熟练Ajax（jquery、mootools）、Javascript技术；
4、 精通Oracle、Sybase、SqlServer、Mysql等数据库；
5、 有ETL、BI等数据加工处理、挖掘等方面的经验；
6、 精通面向对象编程，具有良好的编程风格、习惯；了解软件开发流程，精通MVC模式；并有在MVC模式下进行web开发的经验；
7、 有优秀的自学能力，独立思考能力，能够在短时间内学习并应用新技术；
8、 积极热情、沟通能力强，有强烈的责任心，具有良好的团队合作精神和敬业精神；
9、 能够承受工作压力，能在规定的时间内高效完成任务。</t>
  </si>
  <si>
    <t xml:space="preserve">岗位职责： 1、负责产品数据分析、报表开发、投放系统开发与维护； 2、负责平台业务开发，API开发对接等； 3、负责后台SDK接入开发与维护。 岗位要求： 1、1年以上PHP开发经验； 2、熟悉Linux、PHP、MySQL、Ajax等web开发技术； 3、熟悉常用的服务器命令，具备独立部署业务等能力，了解TCP/IP等网络协议。 4、具备良好的代码编程习惯以及文档编写能力，有较强的学习能力及沟通能力。  </t>
  </si>
  <si>
    <t>网络安全工程师</t>
  </si>
  <si>
    <t>五险一金 员工旅游 年终奖金 绩效奖金 定期体检 出国机会</t>
  </si>
  <si>
    <t>1、根据项目需要，实施经过合法授权的主机、网络和Web安全渗透测试，并且编写分析报告； 2、提供网络安全攻防技术培训演练及应急响应工作； 3、对互联网领域的重大安全事件进行跟踪、分析； 4、对安全领域的新技术、新方法进行研究。  职位要求： 1、网络安全、信息安全相关专业，三年以上网络安全行业工作经验； 2、熟悉渗透测试的步骤、方法和流程,能够熟练运用各种手段对系统实施有效的渗透； 3、熟悉常见攻击和防御办法，熟悉web安全和渗透技术，能自行进行Web渗透测试，Web代码漏洞挖掘和分析； 4、熟悉主流/非主流的Web安全技术，包括SQL注入，XSS，CSRF等OWASP TOP 10安全风险； 5、熟悉防火墙、IDS、IPS、漏洞扫描、渗透测试的原理及操作； 6、熟悉PHP/JavaScript/Java/Python（熟练其中一种即可）等脚本语法，且具有一定的代码审计能力； 7、有CNVD CNNVD CVE 或各大SRC平台的优秀白帽子优先； 8、有漏洞挖掘经验者优先。  我们为您提供： 1、合理的薪酬绩效体系，完善的人才培养机制及晋升机制； 2、五险一金及带薪年假； 3、节假日礼赞+春节礼赞+员工生日会+官方微信福利； 4、优秀团队旅游+员工拓展+茶欢会+部门活动餐饮基金； 5、完善的人才培养机制及晋升机制； 6、具竞争力的薪酬机制+年终激励奖金。  联系我们： 官 网：www.norgin.com; 联系电话：021 51699669; 邮 箱：HR@norgin.com 地 址：上海市闸北区柳营路305号; 附近线路：A、地铁8号线西藏北路站；B、地铁1号线延长路站； C、柳营路平型关路站：98路、108路、518路。</t>
  </si>
  <si>
    <t>Java 软件开发工程师</t>
  </si>
  <si>
    <t>五险一金 定期体检 年终奖金 餐饮补贴</t>
  </si>
  <si>
    <t>负责应用系统的需求分析，代码开发，单元测试等工作
职位要求:（中级＆高级）
1、大专及以上学历，；
2、3年以上Java开发经验，具备较丰富的项目经验 ；
3、JAVA基础扎实，熟练应用spring、hibernate、mybatis、springmvc等框架；
4、熟悉Springboot, Springcloud分布式微服务架构，并有实际项目经验；
5、熟悉MySQL、MongoDB等数据库；
6、有高并发场景、性能优化方面的经验优先
7.   熟悉Maven，JUnit 。
8.   对redis 及MQ有一定了解。
9.   对新兴技术及编程有一定热情。
10.  学习能力强。
11.  有Git使用经验者优先。
12.  熟悉敏捷开发流程者优先。
13.  可以对数据库进行优化，有能力进行性能调优。
14、高级要求5年以上Java开发工作经验</t>
  </si>
  <si>
    <t>Java开发工程师(急招)</t>
  </si>
  <si>
    <t>上海诚美化妆品有限公司</t>
  </si>
  <si>
    <t>12-18万/年</t>
  </si>
  <si>
    <t>五险一金 补充医疗保险 免费班车 交通补贴 餐饮补贴 绩效奖金 年终奖金 定期体检 员工旅游</t>
  </si>
  <si>
    <t>岗位职能： 1、根据业务需求进行沟通、设计、开发功能，确保性能、质量； 2、负责所属模块的代码开发、调试与维护工作； 3、在工作中能积极配合同事开发任务； 4、完成部门领导布置的相关任务目标；  任职要求: 1、本科以上学历，2年以上Java Web开发经验，具有独立项目开发经验者优先考虑； 2、熟悉J2EE相关技术和框架（Spring mvc/Spring/Spring boot/Spring cloud,Mybatis/Hibernate等）；熟练使用Eclipse等开发工具； 3、熟练Oracle、Mysql数据库开发技术及相关工具； 4、熟悉Javascript，JQuery, Bootstrap等前端开发技术； 5、了解Mongodb/Redis等开源中间件； 6、工作态度严谨踏实，有较强的责任心，对软件开发有强烈的兴趣 7、有良好的团队合作精神</t>
  </si>
  <si>
    <t>梅州自家人农电商有限公司广州分公司</t>
  </si>
  <si>
    <t>五险 周末双休 交通补贴 餐饮补贴 通讯补贴 专业培训</t>
  </si>
  <si>
    <t>职责描述： 1、负责网站后台及API接口功能开发； 2、独立完成前后台项目功能模块的系统分析、设计，并完成详细设计和编码的任务，确保项目的进度和质量。  任职要求： 1、计算机相关专业大专以上学历； 2、二年或以上PHP+MySQL+Linux+Apache/Nginx网站开发经验，能独立开发，调试项目功能模块； 3、熟练使用MySQL,TP5框架，有使用Memcache/Redis等互联网项目常用工具的经验； 4、有良好的编码习惯，能编写干净整洁、组织良好、可复用性高、可维护的代码； 5、有团队合作精神，有较好的逻辑思维，工作中能积极主动，对待工作追求精益求精。</t>
  </si>
  <si>
    <t>上海圣识网络科技有限公司</t>
  </si>
  <si>
    <t>五险一金 补充公积金 弹性工作 交通补贴 包餐 加班补贴 绩效奖金 节日福利</t>
  </si>
  <si>
    <t xml:space="preserve">岗位职责： 1、对公司项目产品更新与维护，不断改善升级优化产品性能，保证系统的高效稳定运行； 2、根据需求编写各阶段的设计文档，研究数据接口端领域的新技术并加以应用； 3、配合和协同其它部门的人员完成括研发、测试和部署； 4、数据分析，提供决策数据支持及建议； 5、负责与第三方合作的交互接口研发和维护。 任职要求： 1、 热爱编码，对代码质量有追求，能够主动思考； 2、 编码风格良好，能设计出高效、合理、易读、易于扩展的程序结构，并对交付质量负责; 3、 熟悉至少一个开源PHP框架，有丰富的运用框架的经验；熟悉YII者优先; 4、 精通mysql的设计与优化，熟悉redis; 5、 熟悉Unix/Linux操作系统和Apache/Nginx等服务器软件; 6、 熟练掌握LNMP架构，在LNMP架构的部署优化等方面; 8、 有APP接口开发、数据分析、高负载开发经验或有其他语言（Python/Java）开发经验者优先。 </t>
  </si>
  <si>
    <t>工作内容： 1. 负责网站后端的开发工作； 2. 基于业务模块，有针对性的设计/开发/维护工作，保证系统高性能、高可用的运行； 3. 相关设计开发文档的整理和编写；  任职资格： 1. 本科以上学历，3年以上互联网开发工作经验； 2. 精通PHP语言和PHP主流框架、工具，丰富的LAMP开发经验，良好的WEB网络编程、算法设计功底； 3. 熟练书写SQL语句，熟悉MySQL、MongoDB，具备大型数据开发经验者优先； 4. 熟悉Linux操作系统，熟悉memcached，redis等缓存技术，掌握HTML编码、了解Web标准等优先考虑； 5. 有高度进取心，细节导向，有优秀的独立解决问题能力，对提供高品质的产品充满热情。</t>
  </si>
  <si>
    <t>资深PHP开发工程师</t>
  </si>
  <si>
    <t>上海红柚医疗器械有限公司</t>
  </si>
  <si>
    <t>五险一金 绩效奖金 专业培训 节日福利 带薪年假 补充医疗保险 出国机会 定期体检</t>
  </si>
  <si>
    <t>职位描述： 1、精通PHP语言，熟悉PHP常用的开发框架，三年以上PHP的开发经验； 2、精通MySQL数据库知识，有数据库设计、调优经验者优先； 3、优秀的分析问题和解决问题的能力，对解决具有挑战性问题充满激情； 4、较强的沟通能力和逻辑表达能力，具备良好的团队合作精神和主动意识。  任职要求： 1、计算机相关专业本科以上学历，3年及以上PHP开发经验； 2、熟悉面向对象，了解并使用过至少二种MVC框架（Laravel、CI、ThankPHP）； 3、熟悉MYSQL数据库设计和性能优化，了解并使用过Redis或Memcache缓存； 4、熟悉PHP语言，拥有扎实的基本功，熟悉Vuejs、HTML、CSS、Javascript、Jquery等前端技术； 5、具有良好的代码风格和编程习惯，良好的团队合作能力和沟通能力； 6、熟练使用Linux及相关环境配置，热爱互联网，能够承担工作压力。   上海红柚医疗器械有限公司专注于医疗器械行业中的清洗消毒及手术室，中心供应室设备及耗材，提供行业内先进的专业技术知识普及，并为此贡献自己的力量。我们提供给客户优质专业的清洗消毒解决方案，员工是我们的价值核心，在这里，您将获得五险一金，商业保险，年节福利，宽松的办公环境，国内外的培训机会等。如果您自我评价为工作踏实，对IT的技术开发有激情，对团队合作能积极响应对，欢迎投递简历前来应聘。  公司网址：http://www.68cssd.com 办公地点：上海市徐汇区钦州北路1188号漕河泾科汇大厦（九号线漕河泾地铁站）</t>
  </si>
  <si>
    <t>广州火羽信息科技有限公司</t>
  </si>
  <si>
    <t>五险一金 补充医疗保险 年终奖金 餐饮补贴</t>
  </si>
  <si>
    <t xml:space="preserve">岗位职责： 岗位要求：  </t>
  </si>
  <si>
    <t>广东致学信息科技有限责任公司</t>
  </si>
  <si>
    <t>广州骐游网络科技有限公司</t>
  </si>
  <si>
    <t>五险一金 餐饮补贴 专业培训 绩效奖金 周末双休 餐补 年终奖金</t>
  </si>
  <si>
    <t>影视/媒体/艺术/文化传播 网络游戏</t>
  </si>
  <si>
    <t>弹性工作 全勤奖 节日福利 绩效奖金</t>
  </si>
  <si>
    <t>岗位职责： 1、参与业务需求分析，评估技术风险，提供技术解决方案； 2、负责制定项目计划（进度计划、质量计划等），对编码质量、进度、规范等负责，确保产品质量与开发进度； 3、根据开发进度和任务分配，完成相应的设计、开发、单元测试和文档编写； 4、负责新人员的培训和指导工作；  任职要求： 1、计算机相关专业专科以上学历； 2、扎实的Java基础，3年以上J2EE开发经验，精通Java/JSP/JavaScript/JQuery，熟练使用Spring MVC/Mybatis等常见开源框架； 3、熟悉Mysql、Oracle等主流数据库，具备一定的SQL性能调优能力，对数据库事务、锁、索引有深入理解； 4、对常用的设计模式有一定了解； 5、熟悉SOA治理方案Dubbo，SpringCloud等微服务技术; 6、熟悉Hadoop生态相关技术，如Hadoop、Spark、YARN、Hive、Kettle、Zookeeper、ElasticSearch等，有大数据项目开发经验者优先； 7、有大容量、高性能、高并发、分布式系统的设计开发经验者优先。</t>
  </si>
  <si>
    <t>上海辉冠信息科技有限公司</t>
  </si>
  <si>
    <t>PHP开发工程师（双休+五险一金）</t>
  </si>
  <si>
    <t>负责项目的系统设计、后台开发实施工作。 1、精通JAVA，熟练使用MySQL，SQLServer等数据库； 2、具有独立软件设计开发能力； 3、具备良好的分析解决问题能力，非常良好的编程及测试习惯(加分项)； 4、有责任心、上进心、工作主动性、团队协作精神；  该岗位需统招本科以上，非诚勿扰！</t>
  </si>
  <si>
    <t>带薪年假 节日福利 全勤奖 绩效奖金 年终奖金 员工旅游 餐饮补贴 周末双休</t>
  </si>
  <si>
    <t>深圳量子力能源互联网有限公司</t>
  </si>
  <si>
    <t>岗位职责： 1、独立或者分组进行针对项目需求的功能开发和优化； 2、对现有产品进行二次开发； 3、按计划完成产品模块的代码编写，产品模块测试； 4、根据需要不断修改完善项目功能; 5、深入理解产品原型，保持与产品人员的随时沟通，不断改进产品功能流程或逻辑。  任职要求： 1、3年以上互联网平台开发经验； 2、计算机相关专业专科以上学历，具有扎实的计算机基础理论知识; 3、有Laravel实操经验，熟悉Yii等流行框架原理, 有实际项目开发经验； 4、具有 MySQL 索引优化、查询优化方面的经验； 5、具有 Git 使用经验,熟悉命令行操作，熟悉项目生命周期管理和掌握至少一种项目管理软件。 6、熟悉 Linux 系统，掌握系统维护操作； 7、拥有良好的代码习惯，要求结构清晰，命名规范，逻辑性强，代码冗余率低； 8、具备良好的团队合作精神，高度的责任感，善于沟通，可以承受一定的工作压力及独立解决技术问题的能力； 9、有带领5人以上技术开发团队经验者优先考虑；熟悉java语言者优先。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t>
  </si>
  <si>
    <t>计算机服务(系统、数据服务、维修) 新能源</t>
  </si>
  <si>
    <t>五险一金 补充医疗保险 员工旅游 餐饮补贴 通讯补贴 专业培训 年终奖金 绩效奖金 补充公积金 定期体检</t>
  </si>
  <si>
    <t>岗位要求 1、负责PC端Web与移动端HTML5页面实现。 2、持续的优化应用体验和页面响应速度，提高软件质量及开发效率；  任职要求: 1、两年前端开发工作经验,熟悉Web标准;手机前端丰富经验者优先； 2、对浏览器兼容、前端安全、性能调优、响应式布局有实践经验; 3、熟练使用常用前端框架,例如:BootStrap,EasyUI,MUI等; 4、熟练使用JavaScript及常用库,例如:jQuery、AngularJS、Nodejs、Requirejs、Zepto等; 5、熟练掌握HTML5、CSS3等相关Web技术,了解less或sass;</t>
  </si>
  <si>
    <t>锦海捷亚国际货运有限公司</t>
  </si>
  <si>
    <t>五险一金 补充医疗保险 定期体检 交通补贴</t>
  </si>
  <si>
    <t>高薪php工程师6年经验</t>
  </si>
  <si>
    <t xml:space="preserve">   岗位职责：
1、负责PHP相关系统架构设计、数据库结构设计、业务逻辑抽象、组件封装等编码工作；
2、独立完成前/后端功能模块编码；
3、相关开发文档的整理与编写；
4、负责移动端页面、微信小程序，Android，iOS端等接口的开发与对接
岗位要求：
1、四年及以上PHP开发经验,专科及以上学历，计算机相关专业，英文阅读能力较好；
2、精通HTML/XHTML、DIV/CSS、Javascript、AJAX、JSON、XML等Web页面技术；
3、精通PHP+MySQL程序设计及开发，拥有良好的代码习惯，要求结构清晰，命名规范，逻辑性强，低冗余代码；
4、有PHP电商开源项目（ShopNC,ECMall,ShopNC）二次开发或熟悉ERP库存管理，有电商管理行业软件开发经验或者SaaS开发经验者优先;
5、熟练使用MySQL数据库，可以写出高效的SQL语句及数据库设计/优化能力；
6、熟悉面向对象的软件设计方法，对面向对象的设计模式有一定的理解；
7、熟悉SVN,GIT等类似的项目管理软件，能很快适应协同开发环境；
8、熟悉LAMP或LNMP开发环境；
9、有大型架构网站开发及熟悉Memcache,Redis等NoSQL的使用与操作开发经验者优先；</t>
  </si>
  <si>
    <t>上海沃行信息技术有限公司</t>
  </si>
  <si>
    <t>ShopEx上海商派网络科技有限公司</t>
  </si>
  <si>
    <t>五险一金 员工旅游 弹性工作 年终奖金 股票期权 绩效奖金</t>
  </si>
  <si>
    <t>1、根据需求文档完成详细设计和具体的代码实现； 2、为产品快速发展的业务需求提供更加稳定和可扩展的平台架构； 3、深入理解产品的业务逻辑以及技术实现，为快速上线新产品和功能提供技术支持； 4、独立完成整个产品生命周期的开发、测试、上线以及维护工作； 5、上级交给的其他工作。  岗位要求： 1、计算机专业本科及以上学历，2年以上Java Web开发经验； 2、精通Java语言，良好的编程习惯和OOP开发习惯，有一定的架构设计能力 ； 3、精通SSH、SSM等服务端框架技术； 4、熟悉VUE、Jquery、H5等Web前端技术（有Flex开发经验者优先）； 5、拥有大型互联网系统开发经验，熟悉分布式系统中数据存储、分发、索引等架构； 6、熟悉Spring cloud等微服务架构； 7、精通SQL语言、MYSQL，熟练使用GIT、MAVEN等版本控制工具； 8、善于沟通和逻辑表达，有强烈的团队意识和执行力。</t>
  </si>
  <si>
    <t>岗位职责： 1. 所负责模块时间评估及概要设计：将所分配的开发任务, 设计ER图, 及简要类图和流程； 2. 开发职级领导分配的模块：a. 对分配任务进行编码 b. 做好相应的代码注释 c.进行代码自测, 主流程易出错的要写测试用例； 3. 相关开发模块的文档编写：编写相应模块的开发手册； 4. 对系统进行定期优化：a.优化sql b. 优化流程结构 c. 优化耗费性能的代码； 5. 系统维护：维护，修复bug（本部门的产品） 任职资格： 1. 大专或大专以上软件相关行业毕业，2年及以上PHP开发经验； 2. 熟练掌握php开发语言，以及开发技巧； 3. 熟练掌握Mysql，能熟练使用sql语言，并能进行性能优化； 4. 熟悉Web开发及相关技术，HTML、CSS、JavaScript、Ajax、XML等，至少熟悉一种JS框架，如jQuery,Mootools等； 5. 熟悉主流的php框架（如：Yii、ThinkPHP、ZendFramework），熟悉商派Ecos框架的优先； 6. 从事过电商行业，熟悉EcStore，EcShop，EcMall等产品的优先; 7. 熟练使用至少一种版本管理工具(svn/git)，具备良好的编程习惯及较强的文档编写能力； 8. 能够遵循良好的编码规范进行开发，有良好清晰的代码注释习惯。</t>
  </si>
  <si>
    <t>Java工程师（微服务）</t>
  </si>
  <si>
    <t>PHP开发工程师（游戏）</t>
  </si>
  <si>
    <t>五险一金 员工旅游 定期体检 年终奖金 免费班车 专业培训 带薪年假 过节福利 人才推荐奖</t>
  </si>
  <si>
    <t>主要职责: 1、负责系统核心框架搭建,技术框架的规划与设计，完成核心功能、公共核心模块的代码编写； 2、能够出具完成的应用实施解决方案，包括：系统架构设计、接口规范制定、技术文档编写等； 3、具备良好的沟通表达能力，协同他人并组织跨团队协作，保证项目质量与进度。 能力要求: 1、3年以上java项目实施经验，具有扎实的Java实施能力； 2、掌握熟悉Spring Cloud相关分布式技术； 3、了解中间件的使用，如：MQ ,Sonar,Jenkins,Maven等。 4、熟练基于Oracle 、分布式MySQL设计和开发； 5、熟悉Linux操作系统、Git操作服务应用集群部署及配置，有linux系统操作经验； 6、有大数据量、高并发系统设计经验者优先； 7、具备良好文档编写能力。</t>
  </si>
  <si>
    <t>岗位职责： 1、负责后台的开发和日常升级维护； 2、负责游戏的发行方接口对接； 3、和前端以及运营人员合作，完成小程序(游戏)的接口对接.  任职资格： 1、2年以上游戏运营分析系统相关开发工作经验； 2、熟悉PHP面向对象编程特性，了解MVC架构； 3. 掌握HTML编码、了解Web标准，了解使用jQuery &amp; Javascript； 4、懂得配置LINUX+Nginx+PHP+MySQL开发环境； 5、懂得数据库基本优化，对数据库索引设计有一定了解； 6、为人有责任心，思维严谨，逻辑性强，性格乐观开朗； 7、能够承担较强的工作压力，保证所负责相关领域工作进度及业务支持；</t>
  </si>
  <si>
    <t>深圳市德玛特网络科技有限公司</t>
  </si>
  <si>
    <t>员工旅游 年终奖金 绩效奖金 出国机会 专业培训 定期体检</t>
  </si>
  <si>
    <t xml:space="preserve">岗位职责：
1. 负责参与系统平台项目的研发、代码设计；
2. 与产品设计师、前端工程师一起探讨、设计、实现产品的新功能及改进 ；
3. 与基础架构工程师、运维工程师一起实现稳定、可扩展的后台服务，做好 devops，推进团队向上进步。 任职资格：
1. 计算机相关专业，3年或以上软件开发经验，跨境电商开发优先；
2. 精通.Net框架(MVC、Entity Framework、Linq、Session、WebApi、WCF) 等；
3. 至少熟悉SQL Server、MySQL数据库中的一种 ；
4. 熟练使用AngularJs、JavaScript、Ajax、jQuery等Web前端技术；
5. 有较强的逻辑思维能力，善于分析、归纳、解决问题，持续学习和总结，自我迭代；
6. 有过爬虫经验的优先考虑；
7.能承受工作压力，具有较强责任心，沟通能力，具有良好的团队合作精神。  公司地址：深圳市 龙岗区 TOD科技中心 2栋1-2楼（地铁五号线-五和地铁D出口） 德玛特公司薪资福利待遇怎么样呢？ 工作时间：每周5.5天，八小时工作制(9:00-12:00, 13:30-18:30) 福利待遇： 一、薪酬架构：基本工资+全勤奖+绩效奖金+提成，提供行业内极具竞争力的薪资和灵活的绩效方案。 二、社会保险：公司为员工购买五险，为员工提供基本保障。 三、多样化奖励：每年固定工龄奖200-2000元不等（视岗位级别而定），每年发放丰厚的年终奖金，不定期评选优秀员工及进步员 工给予2000-3000现金奖励，享有国家标准的有薪假期及带薪年休假，每年有1-2次调薪的机会，特殊法定节日给员工发放节日礼品。 四、员工培训：公司重视员工个人发展，有一对一培训带教过程，且公司不定期为员工组织相关培训，深入了解公司的企业文化。 五、轻松的工作氛围：公司在工作期间为员工播放音乐，提供下午茶（糕点、水果），为员工提供韬光养晦、轻松舒适的闲暇氛围，让员工徜徉在欢愉的工作环境中高效工作。 六、丰富的活动安排：每月举办员工生日PARTY，公司为当月生日的员工，准备了精美的生日礼物，不定期举办节日活动及体育竞赛活动，如：拔河比赛、篮球比赛、乒乓球比赛。 七、用餐：公司配备冰箱、微波炉，可自带饭盒，也可自行选择到园区大食堂进行用餐 ，加班提供加班简餐；职能岗位可申请加班，算加班工资。 八、住宿：提供公寓式的集体住宿条件，空调、洗衣机、衣柜、桌子、热水器一应俱全，拎包入住。 九、旅游：公司安排每年1-2次旅游，优秀员工每年安排一次国外一周游。 十、升职：自由完善的晋升机制，为能力优秀者提供足够的施展机会和发展平台。希望各类有识之士来司任职 。 </t>
  </si>
  <si>
    <t>海牙湾国际有限公司</t>
  </si>
  <si>
    <t xml:space="preserve">***** 本岗位暂为三方短期合同，合同期1年 ***** ***** 合同期满，表现优异可续签正式合同 ***** ***** 本岗位需外派 浦东张江 银行驻场开发 *****  岗位职责: 1、负责对公司业务系统（如：EC、OMS、CS、PCM、ERP、WMS等）的支持开发及维护 2、负责公司对外项目的系统开发及维护； 3、分析并解决软件开发过程中的问题、系统调试及开发文档编写； 4、负责项目上线支持及维护；  任职资格: 1. 全日制本科及以上学历，计算机及相关专业；3年以上Java开发经验； 2、精通Java语言，熟悉性能优化和安全开发方法，具备OOP编程思想，熟悉设计模式，熟悉至少一种开源框架； 3、精通SpringBoot,SpringCould,SpringMVC,Kaffka等开源框架，并且有实际开发经验及成功项目案例； 4、熟练掌握MySql、SQL Server、Oracle等数据库应用、能够运用高效的sql语句，优化表、优化sql语句的能力； 5、熟悉Memcached/Redis、查询优化和存储优化经验、缓存技术、静态化、高并发场景架构设计方面的经验； 6、具备较强的学习能力和独立解决问题的能力，熟悉敏捷开发，有良好的配置管理、版本管理、代码编写习惯； 7、思路清晰，工作规范，性格开朗，具有团队精神，能承受工作压力，有良好的沟通能力。 </t>
  </si>
  <si>
    <t>广州功夫投资控股集团有限公司</t>
  </si>
  <si>
    <t>多元化业务集团公司 快速消费品(食品、饮料、化妆品)</t>
  </si>
  <si>
    <t>五险一金 通讯补贴 年终双薪 带薪年假 做五休二 定期体检 弹性工作 周末双休 包吃 绩效奖金</t>
  </si>
  <si>
    <t xml:space="preserve">工作职责: 1、负责对相关PHP项目（门店POS相关系统：包含订单中心，支付中心，会员管理、营销模块等）后台进行开发、测试、维护 2、能够根据项目需求，提出可行的解决方案并开发实现。 3、负责解决开发过程中遇到的技术难题并提供运维技术支持； 4、与产品经理、测试工程师、其他团队沟通合作，保证产品研发工作的质量和进度； 任职资格: 1、2年以上PHP实际项目开发经验，热爱技术，喜欢钻研，快速学习； 2、熟练掌握PHP、Mysql，追求清晰的代码，熟悉PHP性能调优； 3、熟悉Nginx、Apache、Linux，善于利用开源技术； 4、熟悉主流Web前端开发方法和技术，包括HTML/CSS/Java"script"等； 5、熟悉drupal常用模块和一些开源框架者，独立编写模块，熟悉零售行业ERP系统业务优先考虑。 </t>
  </si>
  <si>
    <t>.net开发工程师（中级）</t>
  </si>
  <si>
    <t>五险一金 员工旅游 定期体检 年终奖金 餐饮补贴</t>
  </si>
  <si>
    <t xml:space="preserve">岗位职责： 1、根据项目要求理解与明确需求的细节，完成指定模块的开发，开发工作包括编码、测试、故障与Bug排除等。 2、对现有系统进行维护和优化。 3、配合编写相关项目文档。  任职要求： 1、本科及以上学历,计算机及相关专业，3年以上工作经验； 2、熟悉应用服务器和开发工具, 如IIS、Visual Studio、SVN、VSS等, 能对目标系统进行优化配置； 3、熟悉SQLSERVER、ORACLE、MYSQL等数据库开发，有较好的数据库设计能力； 4、熟悉C#、ASP.Net WebForm/WinForm、Asp.Net MVC，熟悉多层架构，良好的面向对象开发思路； 5、有H5移动端开发、微信公众号、小程序、App开发经验优先； 6、熟练HTML/CSS/JavaScript/JQuery等Web前端开发技术； 7、具备良好的学习能力,思维敏捷,善于沟通和团队协作，可承受压力，有责任感。 </t>
  </si>
  <si>
    <t>Web/PHP开发工程师（双栈工程师）</t>
  </si>
  <si>
    <t>广东博昊实业集团有限公司</t>
  </si>
  <si>
    <t>五险一金 补充医疗保险 年终奖金 定期体检 绩效奖金</t>
  </si>
  <si>
    <t>1、负责游戏平台、推广系统的设计与实现； 2、负责游戏数据处理、分析及其数据平台的搭建； 3、参与后端基础服务的架构、实现。 任职资格： 1、本科以上学历，一年以上PHP相关项目开发，本科学历学历优先； 2、熟悉使用框架laravel5.2+，掌握其框架核心概念和相关设计模式； 3、熟悉MySQL数据库，掌握基本的sql优化技巧；熟悉Redis的各个数据类型和应用场景。 4、熟练使用git版本管理软件,熟悉Linux/Unix的常用操作。</t>
  </si>
  <si>
    <t>五险一金 员工旅游 专业培训 绩效奖金 年终奖金 定期体检 周末双休 节日福利 有薪年假</t>
  </si>
  <si>
    <t>1、负责公司网站平台相关系统开发； 2、负责自己公司平台及小程序的功能迭代更新需求； 3、负责网络运营中心对项目开发工期、难度分析及技术调研等相关工作； 任职资格： 1、大专以上学历，3年以上网站开发经验（熟练微信小程序开发，网站平台开发）； 2、精通程序语言，能独立完成小、中、大、型项目开发工作，有大型项目开发实战经验者优先考虑； 3、熟悉相关Web开发技术、熟悉HTML、XML、JavaScript、 DHTML、CSS、Ajax、josn、vue等技术； 4、具有良好的内外沟通、理解及逻辑分析能力、编程及学习能力强，有责任心、有良好的团队合作能力和敬业精神。 PS：该岗位需兼顾前后端技术开发及团队指导工作</t>
  </si>
  <si>
    <t xml:space="preserve">岗位职责： 1、负责后台的开发和日常升级维护； 2、负责游戏的发行方接口对接； 3、和前端以及运营人员合作，完成小程序(游戏)的接口对接.  任职资格： 1、2年以上游戏运营分析系统相关开发工作经验； 2、熟悉PHP面向对象编程特性，了解MVC架构； 3. 掌握HTML编码、了解Web标准，了解使用jQuery &amp; Javascript； 4、懂得配置LINUX+Nginx+PHP+MySQL开发环境； 5、懂得数据库基本优化，对数据库索引设计有一定了解； 6、为人有责任心，思维严谨，逻辑性强，性格乐观开朗； 7、能够承担较强的工作压力，保证所负责相关领域工作进度及业务支持； </t>
  </si>
  <si>
    <t>JS讲师（滨河校区）</t>
  </si>
  <si>
    <t>五险一金 餐饮补贴 绩效奖金 带薪年假 包住</t>
  </si>
  <si>
    <t>1、计算机、数学、电子通信及相关专业本科以上学历，3年以上前端开发经验; 2、精通JavaScript，对html5有深入的研究，并具有基于html5的平台框架和工具等方面的开发经验； 3、精通JQuery，JQuery Moblile，具有一定的渲染和控件编程经验； 4、精通css3，css2，熟练解决各种浏览器的兼容问题； 5、有移动web开发经验者优先。</t>
  </si>
  <si>
    <t>PHP研发工程师</t>
  </si>
  <si>
    <t>周末双休 五险一金 带薪年假 节日福利 员工体检 生日福利</t>
  </si>
  <si>
    <t xml:space="preserve"> 1、负责建站之星服务端开发 2、负责建站之星相关支撑系统开发 3、参与系统的需求分析、设计、编码等开发工作 4、参与相关系统的运营和维护工作，保证系统稳定可靠运行  任职要求 1、大专以上学历，1年以上相关开发经验 2、具有良好的学习能力、沟通能力和合作精神，主动积极有责任感，能承担工作压力，具有一定的攻坚能力 3、熟练运用PHP、HTML、CSS、JavaScript、Jquery等前端开发技术构建高性能的Web应用程序 4、精通PHP+MySQL开发技术，精通php的面向对象编程，熟悉主流PHP开发框架，熟悉数据库原理、MySQL，熟练SQL调优 5、熟悉Unix/Linux操作系统、熟悉LAMP与LNMP Web架构，熟悉SHELL编程 6. 了解VueJS、微信小程序开发及原理，或者有MVVM、Webpack等相关技术的开发经验。 </t>
  </si>
  <si>
    <t>知爱母婴专护服务（上海）有限公司</t>
  </si>
  <si>
    <t>纳才（深圳）信息科技有限公司</t>
  </si>
  <si>
    <t>做五休二 加班补贴 带薪年假 五险一金 节日福利 专业培训 绩效奖金 周末双休</t>
  </si>
  <si>
    <t>岗位职责： 1、协助系统分析人员完成软件以及模块的需求调研、需求分析； 2、按照软件项目经理的要求，负责完成软件的程序设计与代码编写； 3、负责技术方案、文档的编写，软件单元的测试； 4、协助测试人员完成软件系统模块的测试及更新； 5、负责编制与项目相关的技术文档。 6、负责h5的代码编写。  任职要求： 1、25-35周岁，体健貌端，无不良嗜好； 2、计算机类全日制大专或以上学历； 3、从事Java开发工作3年以上； 4、具有较强的分析、推理和判断的能力；  5、工作作风严谨仔细，能够承受一定的工作压力； 6、精通HTML/CSS/Javascript等前端技术； 7、熟悉vue、react、angular等至少一种前端主流框架；</t>
  </si>
  <si>
    <t>专业培训 员工旅游 出国机会 年终奖金 弹性工作 绩效奖金 五险 节日福利</t>
  </si>
  <si>
    <t>岗位职责 1、高质量完成移动端H5页面的交互设计和功能开发； 2、参与互联网金融产品的流程开发，能与后台开发人员协作实现产品功能； 3、在理解前端开发流程的基础上，结合前端技术，建立或优化提升工作效率的工具； 4、使用canvas开发运营活动小游戏； 5、对Web技术有浓厚兴趣，及时关注前端前沿技术、工具研究，并应用到项目开发中；  任职要求： 1. 本科及以上学历，熟悉vue、html5、css3、javascript； 2、具有WebApp或混合App（JS方向）开发经验；能调试和解决常见的跨多端兼容、适配问题； 3、了解Zepto、angular.js、React.js、，Vue.js等一个或多个； 4、熟悉模块化、按需加载，对各种网络环境下的性能优化有了解； 5、了解服务端（node/java或其他语言）加分 6、良好的沟通与表达能力、思路清晰，较强的逻辑分析能力与执行力</t>
  </si>
  <si>
    <t>高薪国内java工程师</t>
  </si>
  <si>
    <t>python 后台开发</t>
  </si>
  <si>
    <t>广州博育信息科技有限公司</t>
  </si>
  <si>
    <t>1. 计算机、数学相关专业学士学位。  2. 3年以上工作经验，Java为主要开发语言。  3. 熟练掌握Spring、Spring MVC/Struts2、Hibernate/JPA等后端技术，HTML、Ajax、JQuery等前端技术。  4. 对项目、产品相关业务正确理解，对相关算法逻辑设计合理。  5. 能够阅读相关技术资料，对开发过程中遇到的问题可以自行找到解决方法或者明确原因。</t>
  </si>
  <si>
    <t>1. 参与公司产品后端的需求分析分解，设计及开发，保证产品的稳定性及性能; 2. 辅助进行系统的功能定义，程序设计 3. 根据设计文档或需求说明完成代码编写，调试，测试（编写测试脚本、执行测试）和维护  资格要求，如经验、技能、学历、专业等： 1 熟悉python编程,一年或以上python开发经验, 2 熟悉django,tornado,web.py等WEB框架. 3.掌握前端技术 包括 html/javascript/css/jquey/ajax. 4.熟悉linux系统环境. 5.熟悉MYSQL,mongodb,redis等数据库操作,熟练手写sql语句. 6.有较强的学习和沟通能力，以及团队合作精神  加分项目: 1.良好代码风格,熟悉pep8,了解设计模式. 2.githup,blog.</t>
  </si>
  <si>
    <t>Unity3D开发工程师</t>
  </si>
  <si>
    <t>五险一金 通讯补贴 年终奖金 包住 带薪年假 双休 补充医疗保险 专业培训 员工旅游 节日福利</t>
  </si>
  <si>
    <t>1. 参与开发Unity3D虚拟现实项目； 2. 根据需求完成对应模块开发； 3. 根据项目计划，按时提交合格的项目功能版本； 4. 根据测试人员提出的意见对程序进行修改，确保项目的质量； 5. 主动总结和分享自己的开发经验。 任职资格： 1. 具有C#/Javascript语言编程基础,五年以上编程经验； 2. 五年以上Unity 3D引擎开发经验，并对Socket.IO框架熟悉； 3. 有游戏制作或VR虚拟现实开发经验； 4. 熟练掌握Unity 的主流插件（NGUI等）； 5. 良好的编码习惯； 6. 良好的沟通能力和团队精神，做事认真、细致； 7.有团队管理经验者优先考虑。</t>
  </si>
  <si>
    <t>深圳市安络科技有限公司</t>
  </si>
  <si>
    <t>五险一金 员工旅游 交通补贴 餐饮补贴 专业培训 出国机会 绩效奖金 年终奖金 弹性工作 股票期权</t>
  </si>
  <si>
    <t>岗位职责： 1、研究目标网站特点，分析其业务流程。 2、负责爬虫功能研发，数据分析。 3、负责业务数据提取，业务系统恢复。 4、负责公司大数据平台开发，包括数据恢复、存储、传输、优化、可视化等开发; 职位要求： 1、熟练HTTP、TCP/IP协议的基本原理； 2、熟悉Linux系统，掌握常用linux命令； 3、扎实的python语言基础，熟悉WEB、APP破解爬虫，掌握反爬技术； 4、熟练使用常见爬虫库和框架，如urlib、requests、Bs4、Scrapy、Selenium等； 5、掌握基于正则表达式、Xpath、Css选择器等网页信息抽取技术，善于分析并解决核心问题，如JS反爬、防屏蔽规则、图片验证码识别技术等； 6、熟练使用网络嗅探工具（Whireshark、Charles、Fiddler等）； 7、熟练使用redis、mongodb、mysql等流行数据库技术</t>
  </si>
  <si>
    <t>Python运维开发工程师</t>
  </si>
  <si>
    <t>上海波克城市网络科技股份有限公司</t>
  </si>
  <si>
    <t>五险一金 绩效奖金 定期体检 员工旅游 出国机会</t>
  </si>
  <si>
    <t xml:space="preserve">  岗位职责：  1、主要工作为运维后台、运维工具开发；  2、同时负责游戏服务器维护工作；  3、日常工作脚本的编写；  4、及时按要求撰写工作及技术文档，持续改进日常操作以及优化业务结构；  5、安排的其他工作内容。  职位要求：  1、必备python开发能力，有一年以上运维开发经验；  2、计算机相关专业大学本科以上学历，28周岁以内；  3、熟练操作Linux操作系统，系统命令使用熟练；  4、具备网络基础知识，有网络排错能力；  5、工作认真负责，有较强的团队协作精神，能承受较大的工作压力，能适应晚班；  6、具有RHCE、CCNA等级以上认证者优先考虑  </t>
  </si>
  <si>
    <t>岗位职责： 1、协助系统分析人员完成软件以及模块的需求调研、需求分析； 2、按照软件项目经理的要求，负责完成软件的程序设计与代码编写； 3、负责技术方案、文档的编写，软件单元的测试； 4、协助测试人员完成软件系统模块的测试及更新； 5、负责编制与项目相关的技术文档。 6、负责h5的代码编写。  任职要求： 1、25-35周岁，体健貌端，无不良嗜好； 2、计算机类全日制大专或以上学历； 3、有从事Java开发工作者优先； 4、具有较强的分析、推理和判断的能力； 5、工作作风严谨仔细，能够承受一定的工作压力； 6、精通HTML/CSS/Javascript等前端技术； 7、熟悉vue、react、angular等至少一种前端主流框架；</t>
  </si>
  <si>
    <t>Python 课程研发员</t>
  </si>
  <si>
    <t>上海傲梦网络科技有限公司</t>
  </si>
  <si>
    <t>弹性工作 带薪年假 五险一金 绩效奖金 专业培训 节日福利</t>
  </si>
  <si>
    <t>岗位职责： 1.针对少儿编程课程进修市场调研分析，市场客户的需求调研、竞争对手的分析，根据调研情况不断的进行Python课程内容设计； 2.负责进行少儿Python课程设计大纲的规划； 3.负责课程中素材的搜集和编写脚本的工作； 4.负责与各个部门进行课程架构、课程内容、表现方式、课程时间等的沟通； 5.协调课程制作团队进行Python课程开发工作，确保课程开发工作按照时间结点顺利完成。 任职要求： 1.熟悉Python语言、网页爬虫、数据分析等常用模块； 2.具备教学经验者优先； 3.具有较强的学习能力； 4.具备良好的文字表达能力和沟通能力； 5.具有教育相关专业、计算机相关专业本科以上学历； 6.工作认真负责，具有团队合作意识。</t>
  </si>
  <si>
    <t>和昌未来科技（深圳）有限公司</t>
  </si>
  <si>
    <t>1. 负责pc和移动侧的web前端开发工作，要求开发的系统具有高性能和高可靠性， 2. 负责对web页面进行性能优化以及特性开发，通过技术提升用户体验和可用性。  岗位要求: 1. 熟悉javascript、HTML5、CSS3等开发语言，并具备丰富的相关开发经验； 2. 具备丰富的跨浏览器，特别是移动端web开发的实际经验和案例； 3. 熟悉各种网络协议原理及相关知识，对web性能优化、常见漏洞有深入的理解，并能够在工作中取得有成效的问题定位和解决过程实践； 4. 具备丰富的前端行业知识，了解各相关领域的前沿信息，了解最新前端技术的设计和实现原理，并能灵活在工作中进行应用； 5. 有良好的团队合作能力，善于沟通，主动性强，执行能力强，具备良好的问题定位分析能力，有两年以上本角色工作经验者更佳； 6. 有 vue 使用经验优先</t>
  </si>
  <si>
    <t>神州网信技术有限公司</t>
  </si>
  <si>
    <t xml:space="preserve"> Python开发工程师  岗位职责：  1. 具有Python相关的后台服务器开发；  2. 自研协议的制定和协议栈的实现；  3. 服务器的自动化部署和运维；  职位要求：  1.计算机科学或相关专业本科以上学历；分项：985或211学校毕业；  2. 精通Python 语言；  3. 熟悉 Django/Tornado/Flask等其中至少一种框架, 并有1年以上该框架的开发经验  4. 熟练使用 MySQL、Redis、Celery、RabbitMQ 等第三方组件；  5. 能独立设计并开发Web服务REST API；  6. 两年以上Python后台开发工作经验；有大型互联网后台服务器开发经验者优先；    </t>
  </si>
  <si>
    <t>PHP程序工程师</t>
  </si>
  <si>
    <t>深圳市萨拉摩尔电子商务有限公司</t>
  </si>
  <si>
    <t>五险一金 员工旅游 专业培训 餐饮补贴 弹性工作 绩效奖金 年终奖金 住房补贴</t>
  </si>
  <si>
    <t>Python开发工程师（数据）</t>
  </si>
  <si>
    <t>北京迈普乐科技有限公司</t>
  </si>
  <si>
    <t>岗位要求： 1、有ERP或进销存系统开发经验，有1年以上PHP+MySQL+Apache开发经验。 2、精通PHP编程，精通MySQL数据库，熟悉PHP面向对象的开发方式，对常用开发框架有深入了解，有良好的代码风格，安全意识强。 3、熟练使用Javascript,CSS+DIV,ajax,json,jquery等。 4、有较强的程序调试能力与程序故障分析排除能力。 5、计算机相关专业毕业，思维灵活，沟通能力、学习能力强，领悟能力强，富于团队协作和敬业精神，能承受工作压力。 6、有eBay API开发经验者优先考虑。  岗位职责： 1、在上级的指导下,按时完成电商ERP系统的开发、优化任务； 2、开发可用、高效、稳定的系统，采用良好的技术解决方案，完成项目开发任务； 3、遵守团队的编码规范，编写高质量、高效率、结构清晰、易读、易维护的代码。  公司福利： 1、培训：拥有完善且专业的培训体系 2、指导：入职即专人带领，一对一指导平台运营规则以及操作技巧。 3、薪资：薪资高于行业平均水平，底薪+/提成+住房补贴+伙食补贴+全勤奖+优秀销售奖金，收入高低取决于个人能力和业绩。 4、五险一金：完善的福利、入职即缴纳五险一金。 5、节日：公司在端午节、中秋节等重大节日为员工发放节日慰问品； 6、文娱：公司总部设有休闲区，提供微波炉与冰箱，每周定期下午茶，公司设有桌球台、乒乓球台，将不定期组织比赛，创造丰富的业余生活 7、员工活动：公司每年会举行一次大型年会活动；每年组织一次外出旅游，并不定期组织各项文娱活动（如：聚餐、烧烤、 爬山、羽毛球赛等）丰富员工的业余生活； 8、团建：公司提供团建经费，不定期聚餐、各项文体活动、节假日福利以及长/短途旅行等。 9、发展空间：公司拥有良好的技能培训、健全的晋升机制和人性化的管理方式，对表现优秀的员工，公司将予以晋升 10、带薪休假：享有带薪休假，享受国家规定假期（法定假日、婚假、产假等），另工作满一年的员工按公司规定享受5天的带薪年假和年终奖。</t>
  </si>
  <si>
    <t>工作职责： 1．本科以上学历，数据分析专业优先考虑。 2．服务平台微服务架构设计、开发； 3．制定接口规范，编写核心代码，推动自动化测试和部署； 4．负责关键技术的预研和攻关，提供系统的扩展性、稳定性和安全性； 5．负责承接业务模型到数据模型、算法模型的落地，促进金融风控、用户推荐等策略优化。 任职要求： 1．统招本科及以上学历，一年以上开发经验； 2．熟练掌握python 语言，熟悉常见的数据结构和算法； 3．熟悉 tornado 或 flask 等框架，熟悉mysql/sqlserver/redis/mongo等常用组件； 4．热爱编码，对于创新以及解决具有挑战性问题充满激情，有代码洁癖者优先； 5．诚实、踏实、积极主动、抗压能力强，喜欢挑战困难</t>
  </si>
  <si>
    <t>北京英视睿达科技有限公司</t>
  </si>
  <si>
    <t>五险一金 餐饮补贴 通讯补贴 交通补贴 绩效奖金 年终奖金 股票期权</t>
  </si>
  <si>
    <t>前端工程师（海外商城）</t>
  </si>
  <si>
    <t xml:space="preserve"> 工作职责： 1、负责设计和开发分布式网络爬虫系统，进行多平台信息的抓取和分析工作； 2、负责网页信息和APP数据抽取、清洗、消重等工作，提升平台的抓取效率； 3、参与爬虫核心算法和策略优化，熟悉采集系统的调度策略； 4、实时监控爬虫的进度和警报反馈。 任职要求： 1、有扎实的算法和数据结构能力； 2、熟悉爬虫原理，熟悉常见的反爬虫技术，有爬虫相关项目开发经验者优先； 3、掌握http协议，熟悉html、dom、xpath等常见的数据抽取技术； 4、有大规模数据处理、数据挖掘、信息提取等经验者优先。 5、统招本科以上学历，具有2年以上工作经验。  </t>
  </si>
  <si>
    <t>深圳市立创电子商务有限公司</t>
  </si>
  <si>
    <t xml:space="preserve">1、根据系统的开发进度和任务分配，设计和构建（编码、调试、测试）相应的软件模块； 2、持续提高代码质量，持续提高代码安全性； 3、根据技术文档规范编写相应的设计和开发文档； 4、提供技术支持，协助相关系统的安装、部署、调试和运营工作。 职位要求： 1、计算机软件或相关专业，本科及以上学历，英语四级以上； 2、三年以上Java软件开发工作经验, 优秀的程序编码能力； 3、精通Java主流开发框架 、WebService、JavaScript、AJAX、CSS、HTML等； 4、熟悉SQL语句、存储过程、触发器、视图、SQL性能优化，有大批量数据处理与优化经验。 </t>
  </si>
  <si>
    <t>五险一金 绩效奖金 节日福利 水果下午茶 扁平化管理 员工旅游 周末双休</t>
  </si>
  <si>
    <t>1、负责商城海外版网站（https://lcsc.com）及其ERP管理系统的前端开发工作。 2、前端使用jquery、vue开发，使用webpack进行代码构建与维护。 3、ERP管理系统为SPA单页面应用，前端使用vue开发，配合webpack，babel等开发辅助工具进行开发。 任职要求 1. 本科以上学历，2年以上实际开发经验 2. 熟练掌握HTML/JavaScript/CSS前端基础技术 3. 熟练使用jquery 4. 熟练使用vue及其相关组件（vue-router、vuex） 5. 熟悉前端自动化构建工具webpack</t>
  </si>
  <si>
    <t>周末双休 带薪年假 五险一金 全勤奖 免费班车 绩效奖金 交通补贴 餐饮补贴 定期体检 专业培训</t>
  </si>
  <si>
    <t>岗位职责： 1、系统开发：根据业务部门关键用户业务需求确定功能模块设计方案，开发及单元测试； 2、系统维护：协助并快速定位及解决开发及运行过程中的技术问题，并进行功能优化，确保SAP系统运行稳定； 3、用户培训：根据系统需要，提供相应的用户培训，指导用户的系统使用，提高用户的系统使用水平。  任职资格： 1、精通asp.Net（c#）＋ MS SqlServer； 2、熟悉ASP ＋ MS SqlServer,熟悉C/S 架构系统开发； 3、精通HTML，CSS，JAVAScript，VBScript,熟练使用主流js 框架； 4、了解linux、Oracle、apache、php 等其他主流系统环境、脚本语言开发配置。 5、精通 Win2003 服务器、IIS 等的管理与配置； 6、熟悉软件工程中的开发规范，熟悉数据库原理； 7、对技术充满激情，富有团队协作精神。</t>
  </si>
  <si>
    <t>铭台（北京）科技有限公司</t>
  </si>
  <si>
    <t>国家高新企业 双软企业 创业公司 五险一金 带薪年假 餐饮补贴 定期体检</t>
  </si>
  <si>
    <t xml:space="preserve">  岗位职责：  1、负责爬虫各个系统核心代码搭建；  2、研究各种网站、网页、链接的形态，发现它们的特点和规律；  3、设计各种策略和算法，提高数据抓取的效率和质量，解决数据的重复,垃圾数据识别；  4、提高系统的可运维，可测性，易用性。  岗位要求：  1、本科及以上学历，2年以上Python开发经验，从事爬虫开发工作1年以上；  2、熟悉Python高并发应用开发，了解爬虫框架Scrapy，pyspider等；同时具备JAVA开发能力优先录取；  3、拥有良好的代码习惯，结构清晰，逻辑性强，有丰富的面向对象设计及编程能力；  4、熟悉TCP/IP网络协议，熟悉Linux操作系统；  5、对新技术有强烈的探索欲望，能快速接受新事物的新理念，善于团队合作与管理，有强烈的责任心。    </t>
  </si>
  <si>
    <t>上海海积信息科技股份有限公司</t>
  </si>
  <si>
    <t>五险一金 餐饮补贴 免费班车 年终奖金 周末双休 节日福利</t>
  </si>
  <si>
    <t>五险一金 年终奖金 专业培训 餐饮补贴</t>
  </si>
  <si>
    <t xml:space="preserve"> 岗位职责：  1、负责VS.Net程序设计、编码、测试研发工作；
2、精通WinForm、ASP.NET、JavaScript、Ajax等，能熟练使用VS.NET(C#)开发工具；
3、精通SQLServer数据库设计开发，熟悉GDI+编程、Silverlight、WPF或Flex等。  岗位要求：  1、大专及以上学历，具有2年以上.NET项目开发经验，熟悉B/S和C/S架构软件系统开发，能独立完成项目的设计、开发和实施，计算机与软件相关专业；
2、精通C#下的WinForm程序的设计及开发，具有模块的独立设计及开发能力；
3、熟悉SQL Server、Oracle数据库、了解数据库分析、设计和数据库建模工具；
4、具有独立完成单元测试经验；
5、编码习惯良好，代码简洁，能够编写软件需求分析、软件设计书等相关技术文档；
6、工作勤奋，善于思考问题，具有团队合作精神和良好的沟通能力。  7、有驾考机动车考试主控软件研发经验。  </t>
  </si>
  <si>
    <t>五险一金 员工旅游 交通补贴 年终奖金 绩效奖金 专业培训 弹性工作 定期体检</t>
  </si>
  <si>
    <t>岗位职责： 1、设计运维脚本开发规范，撰写运维脚本模板。 2、实现对脚本远程调用及相关权限功能。 3、提供可视化界面，提供对脚本进行相关配置管理的功能，提供对脚本执行结果进行查看的功能。 4、设计和开发符合RESTFul标准的API。  任职要求： 1、2年及以上Python语言及Shell脚本编写相关开发工作经验。 2、熟悉Django，NodeJS，Java等技术优先。 3、熟悉前端开发AngularJs，Bootstrap等技术优先。 4、熟悉LINUX管理，有系统集成，应用部署经验者优先。 此职位外派外汇交易中心，介意外派的慎投</t>
  </si>
  <si>
    <t>Application Developer-Java</t>
  </si>
  <si>
    <t>第一资讯（中国）有限公司</t>
  </si>
  <si>
    <t>五险一金 补充医疗保险 补充公积金 专业培训 年终奖金 定期体检</t>
  </si>
  <si>
    <t>软件测试工程师(测试python优先)</t>
  </si>
  <si>
    <t>员工旅游 年终奖金 加班补贴 绩效奖金 六险一金</t>
  </si>
  <si>
    <t>岗位职责: 1、根据项目需求按时完成产相关产品界面的代码设计、开发工作； 2、制作标准优化的代码，并增加交互动态功能； 3、对已有项目，相关业务中的代码持续更新迭代优化和重构； 4、JS交互效果的实现、前端代码优化； 5、进行前端框架及组件库的搭建。  任职条件: 1、三年以上前端开发经验，熟练掌握HTML5，CSS3，JavaScript等前端技术栈 2、熟悉移动端开发流程； 3、有使用过Nodejs、vue、require、JQuery、MUI、LAYUI等框架者优先； 4、对CSS/JavaScript性能优化、解决多浏览器兼容性的经验； 5、有UI背景-对用户体验、交互操作流程、及用户需求有一定了解； 6、对响应式布局有一定的了解，有实际项目经验更好； 7、专职从事2年及以上Web前端开发从业经验优先考虑。</t>
  </si>
  <si>
    <t xml:space="preserve"> 软件测试工程师（广发测试python优先） 任职要求： 1，熟悉python，最近项目需要实际写过代码，最好编码能力强的，做过开发的更好； 2，知晓git原理以及实际使用，linux下常用操作，要求写过shell脚本； 3，理解持续集成，要求会使用jenkins进度任务编排调度； 4，自动化测试经验者优先。 其他要求： 1，熟悉socket编程的优先； 2，会前端页面开发的优先； 3，3年左右工作经验； </t>
  </si>
  <si>
    <t>对日JAVA软件工程师（有经验者）</t>
  </si>
  <si>
    <t>旭本软件（上海）有限公司</t>
  </si>
  <si>
    <t>专业及学历：计算机、信息科学、或相关专业，大专以上，三年以上相关工作经验 外语要求： 有一定的日语基础（N2级以上） 计算机语言：精通JAVA语言，熟悉struts，且能熟练使用 其他要求： 能看懂日语设计书并能用日语写程序注解，能编写日语详细设计书、日语口语流利者优先。在上海公司熟悉相关流程后，派往日本接洽业务，优先考虑可赴日出差者</t>
  </si>
  <si>
    <t>软件开发工程师(python/c++)-NDS (职位编号：Navinfo000560)</t>
  </si>
  <si>
    <t>北京四维图新科技股份有限公司</t>
  </si>
  <si>
    <t>五险一金 餐饮补贴 弹性工作 定期体检 年终奖金 免费班车 补充医疗保险 员工旅游 专业培训</t>
  </si>
  <si>
    <t>负责新系统的设计、开发、完善工作
参与公司内部及外部需求的沟通 优秀的代码开发能力
精通C++和Python，并具有一定的开发经验
具有数据库开发经验： MongoDB,MySQL
具备需求沟通和产品设计的能力
熟悉代码配置管理工具（git）
需要有英语口语交流能力</t>
  </si>
  <si>
    <t>绩效奖金 定期体检 通讯补贴 餐饮补贴</t>
  </si>
  <si>
    <t xml:space="preserve">岗位要求： 1、负责B/S产品组件及基础应用架构的研发工作及部分设计工作； 2、与管理团队进行良好地沟通合作，确保研发工作按时、保质完成； 3、作为技术专家，解决系统开发中的疑难问题； 4、负责产品技术文档的编写工作； 任职资格： 1、计算机等相关专业，本科以上学历。本科需三年以上Java开发经验，硕士需一年以上Java开发经验； 2、精通JSP/Servlet、JavaScript、Ajax、JQuery等WEB开发技术，熟悉Spring，Struts，Struts2，Hibernate等主流的开源框架； 3、对软件工程、设计模式、用户体验等有较深入的理解； 4、熟悉Oracle、MySQL，有较好的数据库设计能力； 5、熟悉SVN、Ant、Junit等工具； 6、有较强的学习能力，具备独立解决问题的能力，并具有良好的文档编写能力； 7、有良好的沟通协调能力、有良好的团队合作精神，能承受较强的工作压力； 8、有ArcGIS Server开发经验者优先； </t>
  </si>
  <si>
    <t>前端开发工程师-YFZX</t>
  </si>
  <si>
    <t>上海中信信息发展股份有限公司</t>
  </si>
  <si>
    <t>五险一金 定期体检 餐饮补贴 员工旅游 交通补贴 通讯补贴 绩效奖金</t>
  </si>
  <si>
    <t>【公司预计下半年度预计搬家到青浦赵巷附近的信息发展产业园，请您谨慎投递简历，谢谢！】  岗位职责&amp;任职要求：  1、专科及以上学历，2年以上 Web 编程经验，计算机或相关专业； 2、熟练掌握 Web 的图形渲染技术 SVG / Canvas / WebGL，了解计算机图形学基础理论及算法； 3、熟练使用 Three.js / ECharts / Highcharts  等图形库； 4、熟练掌握 JavaScript / HTML5 / CSS+DIV 等 Web 前端技术，编写兼容主流浏览器并符合W3C标准的前端代码； 5、熟练掌握 Vue等前端框架，具备前端工程化的思维和实践经验，扎实的前端研发技能，能开发常用的交互组件及视觉动效； 6、具有良好的沟通、学习能力和团队合作精神</t>
  </si>
  <si>
    <t>Python讲师</t>
  </si>
  <si>
    <t>北京书和翰林教育科技有限公司</t>
  </si>
  <si>
    <t>延庆区  </t>
  </si>
  <si>
    <t>java开发工程师（顺义）(J10676)</t>
  </si>
  <si>
    <t>亚联集团</t>
  </si>
  <si>
    <t>餐饮补贴 通讯补贴 专业培训 五险 免费住宿 员工旅游 节日福利 生日礼物</t>
  </si>
  <si>
    <t xml:space="preserve">1.精通Python语言，至少有一年Python相关工作经验 2.熟练掌握至少一种Python Web框架 3.熟练Mysql，Oracle数据库中任何一种 4.精通Http协议，Javascript，HTML语言 5.精通Linux 下Shell、Python两种脚本语言编程 6.有机器学习，深度学习等相关领域研究和开发经验者优先 7.且有自动化运维开发经验优先 8.能够熟练使用Caffe、Tensorflow、Theano、Torch等任一种主流的深度学习框架者优先 9.热爱教育行业，热衷技术钻研  </t>
  </si>
  <si>
    <t>五险一金 餐饮补贴 绩效奖金 年终奖金 通讯补贴</t>
  </si>
  <si>
    <t>工作职责: 1.负责后端接口开发； 2.参与相关业务研发，负责 java 程序设计和优化，mysql、redis、mongo 等数据存储设计和优化； 3.后端技术难点的攻坚，新技术拓展与内部推广. 任职资格: 1.5年以上 Java 和 Web 开发经验，熟练使用 spring mysql，熟悉 dubbo（或其他 RPC 框br架）MQ（kafka、RockedMQ 或其他 MQ 中的一个），熟悉 redis 或 memcached 等缓存的br使用，熟悉 Mongo、ElasticSearch 中的一个，有一定 linux 服务器使用经验； 2.具备扎实的 java 功底，对 java 底层较为熟悉，熟悉常用数据结构，并对普通算法较为理解； 3.有一定的优化能力（设计优化、代码本身优化、sql 优化、缓存设计优化等）； 4.熟练使用版本管理工具，使用过 git 者优先； 5.具备面向对象的编程思想，熟悉设计模式； 6.业务理解和分析转化能力较强； 7.富有进取精神及团队合作精神，责任心强，善于合作沟通，能够承受压力.</t>
  </si>
  <si>
    <t>五险一金 餐饮补贴 周末双休</t>
  </si>
  <si>
    <t xml:space="preserve">1、负责移动端和PC端web页面的设计与开发； 2、熟练掌握Html、CSS、JavaScript/ES6； 3、熟练掌握Jquery/Zepto，Bootsrap等开发框架； 4、对用户体验、交互操作流程及用户需求有深入理解； 5、熟悉页面组件化、模块化开发； 6、有团队协作精神，善于学习、总结，乐于分享。  职责要求： 1、1年以上web端开发经验； 2、具有VueJs技术栈开发经验优先； 3、具有less、sass开发经验优先； 4、具有nodejs开发经验优先； 5、具有网站/页面性能优化相关经验优先。 </t>
  </si>
  <si>
    <t>上海点晟信息科技有限公司</t>
  </si>
  <si>
    <t>做五休二 五险一金 周末双休 节日福利 全勤奖 绩效奖金 定期体检 餐饮补贴 弹性工作 员工旅游</t>
  </si>
  <si>
    <t>带薪年假 五险一金 餐饮补贴 通讯补贴 周末双休 补充医疗保险 补充公积金 绩效奖金 年终奖金</t>
  </si>
  <si>
    <t>1、本科及以上学历，计算机相关专业，3年以上Java 、web开发经验 ； 2、精通Java开发，熟悉Java开发工具、设计模式和组件技术 ； 3、精通MVC开发模式，熟悉spring、spring boot、Mybatis等框架，能够独立完成业务功能模块编码签署； 4、熟练掌握Oracle数据库，可熟练使用Oracle PL/SQL编程； 5、熟练掌握web前端开发技术（css+js），能够熟练使用前端工具进行ui设计和编码（Jquery、BootStrap、angularJS等）； 6、良好的编码习惯、编码规范、注释准确，良好的学习能力及沟通能力 ； 7、有基金行业项目背景优先。</t>
  </si>
  <si>
    <t>岗位职责: 1、根据项目需求按时完成产相关产品界面的代码设计、开发工作； 2、制作标准优化的代码，并增加交互动态功能； 3、对已有项目，相关业务中的代码持续更新迭代优化和重构； 4、JS交互效果的实现、前端代码优化； 5、进行前端框架及组件库的搭建。  任职条件: 1、熟练掌握HTML5，CSS3，JavaScript等前端技术栈 2、熟悉移动端开发流程 3、有使用过Nodejs、vue、require、JQuery等框架者优先 4、对CSS/JavaScript性能优化、解决多浏览器兼容性的经验； 5、有UI背景-对用户体验、交互操作流程、及用户需求有一定了解； 6、对响应式布局有一定的了解，有实际项目经验更好； 7、专职从事2年及以上Web前端开发从业经验优先考虑；</t>
  </si>
  <si>
    <t>Python项目经理/教育集团</t>
  </si>
  <si>
    <t>广州市达内软件职业培训学校</t>
  </si>
  <si>
    <t>Web前端开发工程师（中级）</t>
  </si>
  <si>
    <t>航电建筑科技（深圳）有限公司</t>
  </si>
  <si>
    <t>周末双休 五险一金 包住宿 带薪年假 餐饮补贴 绩效奖金 节日福利 出国机会 员工旅游 股票期权</t>
  </si>
  <si>
    <t>岗位职责： 1．完成部门布置的教学工作要求； 2．解决学员技术问题； 3．反馈教学效果； 4．按周分析周考情况，并根据周考情况辅导学员，提升学员成绩； 5. 对学员进行有针对性的串讲、辅导工作。  任职资格 1. 1年以上Python项目经理工作经验； 2. 具备计算机软件开发技术相关专业知识； 3．熟悉.python技术方向； 4. 具备良好的人际交往能力、组织协调能力、沟通能力以及解决复杂问题的能力； 5. 具有优秀的团队领导能力，计划执行能力、责任心、事业心。  工作地址：广州市黄埔区开发大道428号招商银行2楼（ATM机上2楼） 招聘直通车：HR***晓晓13048849746(微信同上，备注岗位+名字）主动联系优先录用 邮箱：2387802664@qq.com</t>
  </si>
  <si>
    <t>五险一金 餐饮补贴 绩效奖金 年终奖金 定期体检 员工活动 带薪年假 周末双休 包午餐</t>
  </si>
  <si>
    <t>1、负责公司软件产品web前端的设计开发及优化，配合后端开发人员实现产品界面和功能； 2、负责公司客户网站的持续优化前端页面性能和提升前端用户交互体验； 3、使用前端技术制作高易用性、可复用的组件、插件; 4.  负责H5具体模块的前端开发工作； 5.  负责前端JS脚本程序开发. 职位要求： 1、3年以上工作经验，熟悉 Echarts或Highcharts，学历本科以上，有数据可视化方面经验优先； 2、熟悉模块化、前端编译和构建工具如Webpack，熟练运用主流的 JavaScript 库和开发框架，并深入理解其设计原理。如VueJS、React、jQuery； 3、丰富的移动端浏览器兼容性处理经验，具备响应式网站开发实际经验； 4、有微信公众号或小程序开发经验。</t>
  </si>
  <si>
    <t>java开发岗</t>
  </si>
  <si>
    <t>Python课程开发/ 授课</t>
  </si>
  <si>
    <t>领翌（上海）科技有限公司</t>
  </si>
  <si>
    <t>五险一金 周末双休 带薪年假 节日福利</t>
  </si>
  <si>
    <t>负责工作流配置和开发，负责纪检业务部门数据提取，报表开发，和现场case支撑。 1、有良好的编程风格，能够书写规范、优质的代码；  2、5年以上JAVA软件开发工作经验，具有独立的系统分析设计经验；  3、有良好的面向对象软件结构知识，熟悉常用的设计模式并能灵活应用到实际项目中；  4、熟悉JVM，及主流的Java开源框架，如spring、MyBatis等；  5、熟练掌握web service开发技术，做过系统间接口开发，有高并发性能调优经验；  6、熟练使用oracle、mysql等关系型数据库至少一种，熟练使用memcache、redis等缓存  7、较强的语言表达沟通能力及文档撰写能力； 8、有工作流工作经验者优先；</t>
  </si>
  <si>
    <t>光投墙传媒科技（广州）有限公司</t>
  </si>
  <si>
    <t>五险一金 弹性工作 专业培训 员工旅游 年终奖金</t>
  </si>
  <si>
    <t>五险一金 股票期权 弹性工作 员工旅游 绩效奖金</t>
  </si>
  <si>
    <t>工作职责： 1.负责Python相关课程的开发及授课工作，不断根据反馈提升和调整课程； 3.配合其他部门完成有课程的推广等相关工作； 4.关注学生的学习情况，积极主动地给学生提供帮助； 5.与团队密切配合，能及时地给予教学反馈，保证教学质量。  任职资格： 1.教育背景 全日制本科及以上学历； 计算机软件相关专业； 3.专业能力 计算机基础良好； 有教学经验者优先； 精通python. 4.通用能力 具备良好的沟通表达能力； 热爱少儿教育事业； 很强的亲和力和耐心； 良好的抗压能力； 创造性思维和想象力。  领翌(上海)科技有限公司(LeadWin (Shanghai) Technology Co.,ltd.) 是与麻省理工学院Media Lab、哈佛大学教育学院、清华大学终身学习实验室、中国头脑奥林匹克协会合作，由来自于美国哈佛大学、麻省理工学院、斯坦福大学、清华大学、华东师范大学的研究员组建而成的青少年编程思维教育的科技公司。公司的核心教育宗旨就是关注如何进一步推动中国儿童和青少年的思考力和创新力的发展和提升。  基于我们累积的丰富的一线教学实践，遵循我国儿童青少年的心理认知发展规律，我们自主研发设计了STEAM创意编程思维教育的课程体系。目前该课程体系所属系列教材丛书已经与复旦出版社合作出版发行，并获得了国内外创新教育领域的知名学者、专家的首肯和推荐。我们深信 STEAM 创意编程思维教育能在孩子们的学习成长的过程中激发他们与生俱来的思考力和创新力!  对于团队的伙伴，我们具有系统的培训和晋升机制。我们鼓励持续的学习与发展，我们注重团队的融合与协作，我们能给小伙伴们更多更广阔的发展空间。除了描绘的诗和远方，我们会先给你提供当下的面包与饭团。</t>
  </si>
  <si>
    <t>岗位职责： 1.与产品经理和后端工程师合作，负责公司互联网产品的开发；
2.负责PC、H5与小程序页面的体验优化与性能优化；
3.关注前沿前端技术，合理选型并应用到项目中。 任职要求： 1、计算机相关专业，2年以上前端开发经验。
2、熟悉使用HTML/CSSVS等前端技术，熟悉WEB前端性能优化，前对web安全有丰富的认识和经验：
3、对用户体验、人机交互、无障碍设计等有一定的积累和见解：
4、熟悉搜索引擎优化并有相关实践经验；
5、具有良好的学习能力，沟通能力，服务理念和合作精神，
6、熟悉掌握javascript/ES6+，精通一种VueJS,ReactJs等MVC/MVVM框架；
7、对常见的web性能问题，安全问题有一定了解，并有相关的实践经验；
8、有小程序的开发和发布经验。
9、掌握webpack/babel等自动化构建工具，有实际业务流程优化经验。</t>
  </si>
  <si>
    <t>上海捷展科技有限公司</t>
  </si>
  <si>
    <t>linux运维（会python开发）</t>
  </si>
  <si>
    <t>盛科天冠（北京）信息技术有限公司</t>
  </si>
  <si>
    <t xml:space="preserve"> 岗位职责 1、 参与公司微信小程序、公众号平台、快速响应项目开发 2、 参与前端H5开发工作，对接产品，设计师和后端接口开发人员 3、 持续优化前端体验和页面响应速度，并保证浏览器兼容性和性能 4、 负责产品的持续迭代工作，不断完善用户体验 任职要求： 1、 3年以上开发经验。； 2、 熟练小程序各类组件，能开发自定组件，有已经上架的案例 3、 熟练H5编码、Javascript、CSS3、jQuery等前端技术 4、 熟练使用Angular。 5、 良好的沟通和团队协作能力，喜欢钻研技术 6、 加分项：了解快应用开发、有GitHub开源项目 </t>
  </si>
  <si>
    <t>五险一金 弹性工作 年终奖金 节日福利</t>
  </si>
  <si>
    <t>岗位职责 1、 负责linux、vmware系统日常运维工作； 2、 负责客户的自动化运维项目建设工作； 3、 能够完成面向客户的技术需求，并能与客户就相关问题进行直接深入沟通； 4、 能够了解客户业务需求，提供解决方案及技术建议方案； 5、 保证项目的顺利交付  岗位要求 1. 统招大专以上学历，3年以上工作经验 2. 熟悉Linux系统管理维护，熟悉vmware维护工作； 3. 熟悉自动化运维开发，精通python、shell语言，有python项目开发经验； 4. 熟悉nginx、tomcat、zabbix等开源技术优先 5. 具有运维开发或者运维平台建设经验者优先考虑 6. 做事认真负责、吃苦耐劳、表达能力好</t>
  </si>
  <si>
    <t>JAVA开发工程师（APP产品）</t>
  </si>
  <si>
    <t>五险一金 餐饮补贴 通讯补贴 补充医疗保险 定期体检 专业培训 绩效奖金 年终奖金</t>
  </si>
  <si>
    <t>职责描述：
1、负责移动APP项目后台的的开发、维护工作；
2、根据项目需求计划独立按时完成高质量的编码及测试工作；
3、规范文档的编写、维护工作；
4、参与方案讨论及技术研讨，负责后台方案升级、更新；
任职要求：
1、本科及以上学历，计算机软件或相关专业；
2、2年及以上JAVA开发的经验，基础扎实，熟悉常用java开源框架，能对相关框架进行合理应用，解决问题；
3、熟悉Linux常用命令、熟练使用nginx、mysql等；
4、良好的团队精神，学习能力强，适应能力好，有强烈的责任心，具备耐心/细心的品质。
5、有资讯类APP后台开发经验者优先；</t>
  </si>
  <si>
    <t>app混合开发工程师</t>
  </si>
  <si>
    <t>深圳数美信息服务有限公司</t>
  </si>
  <si>
    <t>深圳市星商电子商务有限公司</t>
  </si>
  <si>
    <t>五险一金 交通补贴 绩效奖金 通讯补贴 餐饮补贴 年终奖金</t>
  </si>
  <si>
    <t>1.负责公司IOS和Android平台产品的研发； 2.根据产品需求完成模块设计、编码、真机测试工作； 3.解决产品在推广应用过程中出现的技术问题； 4.研究手机客户端领域的新技术并加以应用。 岗位要求： 1.计算机相关专业，至少2年以上实际开发，1-2年React Native开发经验，能独立开发 2.了解React Native的实现原理，熟练掌握ES6、React、Redux 3.熟练掌握react-native-sqlite的使用 4.熟练使用 HTML5, CSS, JavaScript开发跨平台(iOS/Android)项目。 5.熟悉前端开发技术（HTML5、CSS3、JS、Ajax、JSON等），熟悉各种浏览器的兼容性调试技术； 6.对Android或iOS原生开发有一定认识，有过相关开发经验者优先； 7.具有良好的协调能力与表达能力，有团队协作精神，责任心强，为人诚实； 8.有自己作品的优先。</t>
  </si>
  <si>
    <t>Java开发工程师(J10540)</t>
  </si>
  <si>
    <t>五险一金 员工旅游 餐饮补贴 专业培训 绩效奖金 年终奖金 弹性工作 月休6天</t>
  </si>
  <si>
    <t>岗位职责：
1、参与爬虫项目的架构设计、研发工作，改进和提升爬虫效率；
2、攻破各种反爬策略。解决各类技术疑难问题；
3、与大数据工程师对接，完成实时数据与离线数据的爬取与对接；
4、根据业务需要，主动搜罗并采集相关数据源。
任职要求：
1、计算机及相关专业本科及以上学历,两年以上相关工作经验；
2、精通Python开发语言；
3、熟练掌握一种开源爬虫框架，如scrapy、webmagic，有研发爬虫框架经验者优先；
4、 熟悉Appium、Selenium等技术；
5、善于独立分析并解决核心问题，如JavaScript反爬、爬虫策略、防屏蔽规则、验证码识别技术等；
6、熟悉mysql, mongod等数据库；
7、对爬虫有浓厚的兴趣，责任感强，有较好的交流沟通能力和团队合作能力。</t>
  </si>
  <si>
    <t>工作职责: 1、负责网上国网需求管控，包括需求分析、解决方案评审、需求进度管控等工作； 2、负责网上国网研发管控，包括进度管控、开发过程监控，以及产品质量控制； 3、负责参与“网上国网”网省侧项目支持，包括售前技术支持，项目实施协调、管控等。 任职资格: 必备技能：熟悉营销业务、较强的文档编撰能力、熟悉信息化相关技术，如微服务架构、主流移动应用开发框架、Java等。 优先技能：具备3年以上系统设计、开发管理工作经验者优先考虑。</t>
  </si>
  <si>
    <t>耀美（广州）汽车科技服务有限责任公司</t>
  </si>
  <si>
    <t>汽车及零配件 快速消费品(食品、饮料、化妆品)</t>
  </si>
  <si>
    <t>包吃 包住宿 高温补贴 带薪年假 五险</t>
  </si>
  <si>
    <t>1、熟悉公司各生产业务线，了解公司业务流程、相关系统架构； 2、负责技术应用和技术疑难问题的深入研究，能运用新技术改善和提高系统的性能;； 3、承担项目组重要开发或设计工作，并能够按要求、高质量地完成开发或设计任务。 任职资格： 1、 计算机软件相关专业，3年以上Java开发工作经验； 2、 有J2EE的Web应用开发经验，掌握Spring boot，Hibernate/Mybatis等开源框架； 3、 精通Postgresql(PGSQL) / Mysql等常用数据库，熟悉数据库建模，并具有较强数据库设计经验和SQL功底； 4、 熟悉web前端技术，包括html5/xhtml/xml/css/javascript等； 5、 熟悉前端框架:Angular/Vue、jQuery等js框架，有相关项目经验 ； 6、 具有微信公众号以及小程序开发经验 ； 7、 具有良好的沟通能力，软件工程和质量意识，团队合作能力； 8、 对技术有激情，喜欢专研，具有较强的独立工作能力和解决问题的能力。</t>
  </si>
  <si>
    <t>普天信息技术有限公司</t>
  </si>
  <si>
    <t>五险一金 补充医疗保险 交通补贴 年终奖金 专业培训 餐饮补贴 定期体检</t>
  </si>
  <si>
    <t>岗位职责： 1、负责语言语音相关产品的设计和开发，保证质量和研发进度。 2、研究新兴技术，对产品进行持续优化。  任职要求： 1、具有统招本科以上学历，计算机等或相关专业； 2、要求1年以上python项目开发经验，精通Python语言，熟悉语音audio、socket网络编程等； 3、熟悉基于Python的Web开发技术，熟悉Flask、Django、Tornado等常见架构至少一种； 4、熟悉H5、CSS、Javascript等前端技术者优先； 5、熟悉PostgreSQL，熟悉MySql/MongoDB/Redis/Memcache等优先； 6、有大规模RESTful服务和RPC服务开发经验优先； 7、具备良好的代码编程习惯及团队合作意识。</t>
  </si>
  <si>
    <t>根据开发计划，定制功能模块的开发计划。 按计划完成功能模块的功能设计、代码实现，编写代码测试单元，并提交测试人员进行功能测试。 根据测试人员发现的问题，完成功能模块的BUG修复。 开发模块符合概要设计规范，并编写详细设计说明书。 为实施人员提供技术支持，解决项目实施过程中遇到的技术问题。 按时提交年、月、周、日计划与总结。熟悉Java语言,具备良好的编程风格,了解其它编程语言优先； 任职资格 熟悉struts、SpringMVC、Spring、Hibernate、Mybatis框架,熟悉J2EE、JSF框架； 熟悉Oracle、MySql、SQL Server等数据库技术； 熟悉网络编程,能够进行多线程开发,了解WebService技术；熟悉Linux系统下的应用部署优先。 具备相关行业知识或实践经验；较强的客户服务意识； 具备项目开发和管理经验,能良好地掌握开发速度和质量；</t>
  </si>
  <si>
    <t>前端开发工程师-1024</t>
  </si>
  <si>
    <t>珠海盈米基金销售有限公司</t>
  </si>
  <si>
    <t>弹性工作 带薪年假 周末双休 节日福利 餐饮补贴 五险一金 大牛多 技术氛围浓厚</t>
  </si>
  <si>
    <t xml:space="preserve">岗位职责： 1、负责运营管理系统、合作伙伴自助服务系统等业务系统的前端开发。 2、负责面向终端用户的交易系统的前端开发。 3、改进和优化前端开发流程、工具和框架，提高开发效率。 4、与后端工程师深度交流合作，一起研讨技术实现方案。 5、Web前沿技术研究，跟踪新技术发展并运用到实际项目中。  任职要求： 1、本科及以上学历，计算机相关专业。 2、1年以上前端开发经验。 3、 熟练掌握ESNext、JavaScript异步模型。 4、具备模块化编程思路，能编写可读、可维护、可测试的前端代码。 5、熟悉React或Vue。 6、熟悉*nix 环境。 7、善于学习、思考、总结，责任心强，能独立分析和解决问题。 </t>
  </si>
  <si>
    <t>嵌入式开发工程师</t>
  </si>
  <si>
    <t>豪威半导体（上海）有限责任公司</t>
  </si>
  <si>
    <t>五险一金 补充医疗保险 补充公积金 免费班车 绩效奖金 年终奖金 定期体检 餐饮补贴</t>
  </si>
  <si>
    <t>上海鸭嘴兽供应链管理有限公司</t>
  </si>
  <si>
    <t>Position Overview: 硅基液晶（LCOS）显示驱动系统开发小组成员，负责或参与的工作主要包括LCOS驱动电路板的设计，版图，固件(firmware)以及驱动程序和代码的编写和优化。硅基液晶显示主要应用于增强现实(AR)，虚拟现实(VR)，抬头显示(HUD)，全息投影(holographic projection)以及通讯领域的波长选择开关(WSS)。  Responsibilities: 1. 协助总部AE进行LCOS系统开发电路板设计，layout, 相应驱动软体编写以及debug a. LCOS系统开发电路板validation,optimization and design b. LCOS系统开发电路板驱动代码编写 c. BOM list建立，原理以及操作文件编写以及标准化 2. 负责部分开发板的具体时程计划和进度追踪，与HQ AE 以及local FAE team合作，实现LCOS系统开发板功能，以支持项目整体进度。 3.根据需要，Onsite客户端解决系统问题以支持客户系统开发  Requirements: 1. 要求是以下或相近专业硕士：电子学与集成电路，信号处理，系统控制，通讯与网络，计算机科学与工程。应届或者1年以内工作经验均可。 2. 专业基础扎实，精通数字电路和单片机（MCU），至少会一种编程语言（C/C++，Java，Python等），熟悉I2C，SPI, USB通讯协议，有实际编程基础或者项目经验者优先 3. 诚实正直，性格开朗，有一定抗压能力 4. CET-6， 英语口语良好。 5. 有液晶显示领域相关经验优先。</t>
  </si>
  <si>
    <t>北京得力助手信息技术有限公司</t>
  </si>
  <si>
    <t>五险一金 带薪年假 专业培训 通讯补贴</t>
  </si>
  <si>
    <t>职位信息： 1、与敏捷开发团队一起紧密地工作，产出高质量的产品前端层； 2、充分理解项目需求和设计需求，具备研发精神，能够解决各种技术问题； 3、组织团队学习研究新的技术，并能迅速转化到项目中； 4、与团队成员分享经验和新技术，帮助团队成长。 岗位要求： 1、计算机或相关专业，大专及以上学历，至少2年实际项目经验；参加过大型项目开发，有TMS,货运代理或第三方物流相关项目开发经验优先 2、精通JavaScript开发； 3、精通Vue、React、Angular、Bootstrap等前端框架，能够熟练运用并且深入理解其设计原理； 4、具备良好的单元测试和前端优化经验； 5、熟悉NodeJS、熟练运用npm、WebPack、Git等各种工具命令； 6、学习能力强，具备优秀的分析问题和解决问题的能力，对前端开发有浓厚的兴趣，熟悉主流的前端技术； 7、重视沟通，具备优秀的团队合作精神，并且能够培训和指导团队成员一起工作。</t>
  </si>
  <si>
    <t>岗位职责： 1、参与项目或产品研发的的需求调研，并根据需求分析，进行概要设计、详细设计； 2、根据文档和已有的技术架构独立完成编码、测试工作； 3、根据要求更新技术文档以及用户手册; 4、归档相关工作计划和工作进度，每周进行工作汇报和总结； 5、根据用户反馈对已有系统维护和更新；  岗位要求： 1、熟悉java企业级开发规范及相关标准；  3、了解java的体系结构以及面向对象编程思想；  4、熟练应用jquery、bootstrap、vue.js等前端框架；  4、熟练使用spring、springboot、mybatis等主流企业级应用开发框架；  5、掌握多线程编程基础；  5、熟悉oracle、mysql等流行的关系型数据库;  6、有IT监控、IT运维、zabbix等软件项目开发经验优先;  7、良好的人格品行，良好的沟通和表达能力，具备团队协作精神，工作耐心细致，有责任心，自学能力强;</t>
  </si>
  <si>
    <t>岗位职责： 1、负责CRM的设计和开发； 2、理解需求，根据需求文档编写设计文档； 3、根据开发规范与流程能独立完成功能模块开发，并保证开发的功能模块通过测试，平稳上线，保障系统的正常运营； 4、参与软件产品及系统的分析和设计； 5、分析并解决软件开发过程中的问题； 6、配合项目经理完成相关任务目标。 任职要求： 1、正规院校本科（含）以上学历，3年以上工作经验； 2、精通Java开发语言，熟练使用mybatis、Spring等框架进行Java程序的开发； 3、熟悉数据库相关知识，掌握MySQL、Oracle等数据库，有Redis、Hbase等开发经验者优先； 4、熟悉常用html、css、js、xml、jQuery、ajax、Json等相关技术； 5、精通基于JAVA的WEB开发，有丰富的WEB开发经验； 6、了解svn、git等版本控制工具的使用； 7、熟练使用Tomcat、Linux等软件； 8、熟悉企业CRM业务流程者优先； 9、具有较强的学习、沟通和表达能力，以及规范的文档写作能力； 10、工作积极主动、责任心强、吃苦耐劳，能承受较大的工作压力； 11、面试时，请携带笔记本电脑，演示个人开发设计的应用系统。</t>
  </si>
  <si>
    <t>生物信息分析工程师（转录组）</t>
  </si>
  <si>
    <t>上海美吉生物医药科技有限公司</t>
  </si>
  <si>
    <t>1、负责常规真核转录组、非编码RNA、互作转录组或全转录组的分析工作； 2、负责完成个性化分析需求，积极对接产品部工作； 3、负责分析流程整合与改进工作； 4、参与转录组相关产品的迭代升级工作。  任职要求： 1、本科以上学历，具有一年以上转录组数据分析或相关项目分析经验； 2、熟悉高通量测序数据分析（RNA-seq）基本流程、常见文件格式； 3、熟悉常用生物数据库网站（NCBI、Ensembl、UCSC等）及常用生物信息分析软件（blast，hmmer等）； 4、熟悉Linux系统，并精通R、perl或Python任意一门编程语言； 5、英语CET-4以上，能够熟练阅读转录组相关文献或软件说明文档。</t>
  </si>
  <si>
    <t>深圳市讯极网络技术有限公司</t>
  </si>
  <si>
    <t>五险一金 节日福利 专业培训 加班补贴 绩效奖金 带薪年假 员工旅游</t>
  </si>
  <si>
    <t>岗位职责： 1、负责公司SaaS产品线、微信产品线的产品研发； 2、承担产品项目需求，持续提升产品用户体验； 3、负责产品线的数据库、服务端的设计、研发、部署； 4、负责解决产品运营过程中发现的bug，优化产品运营效率； 任职要求： 1、具有2年以上互联网开发经验，精通PHP语言，精通某个PHP框架 2、熟悉html5，javascript，css3等web开发技术 3、精通mysql数据库，了解mysql索引优化、查询优化和存储优化； 4、熟悉redis等主流nosql的开发与设计； 5、熟悉微信小程序和公众号的二次开发，熟悉七牛云、阿里云等开发接口优先； 6、具有良好的沟通能力，有较强的独立工作能力和解决问题的能力； 福利待遇： 1、 上班时间：早九晚六，大小周休息； 2、按国家规定缴纳社保（养老+医疗+生育+工伤+失业）； 3、带薪年假、婚假、丧假、产假等国家法定节假日； 4、 办公环境清爽、干净、优雅，空调、冰箱、微波炉、饮水机等设备齐全，工作氛围轻松愉悦； 5、公司提供完善的行业、专业、销售技能培训和完备的晋升制度供员工长期发展； 6. 其他福利：节假日礼品、不定期举办员工活动。  公司老大是技术出身，公司急需优秀PHP工程师加盟，期待程序猿大神。 我们是一支年轻的队伍，工作环境非常好，地址在深圳大前海中心的宝安中心区众里创业社区，工作氛围非常好，完全是一个大家庭的感觉，非常欢迎您加入我们，愿我们都开心工作，快乐生活。</t>
  </si>
  <si>
    <t>Java高级开发工程师/组长</t>
  </si>
  <si>
    <t>普芮米卡勒数码影像科技（上海）有限公司</t>
  </si>
  <si>
    <t>五险一金 员工旅游 餐饮补贴 弹性工作 年终奖金 绩效奖金 专业培训 定期体检</t>
  </si>
  <si>
    <t>职位描述： 1、 独立完成部分模块及程序的编码、自测； 2、 根据需求文档内容进行部分模块的概要设计、开发； 3、 解决系统开发过程中部分模块出现的相关问题故障； 4、 根据个人意愿和发展方向，可逐渐参与软件系统核心技术研究和攻关及部分技术需求，参与软件的系统框架设计、接口设计等工作；或逐渐参与项目管理相关工作。  职位要求： 1，精通JAVA，掌握Struts1、Struts2、Spring等开源技术架构，熟悉J2EE架构； 2，精通HTML、HTML5、CSS3； 3，精通JSP、Servlet、javaScript、jquery等Web开发技术，有丰富的web开发经验; 4，精通orcale、mysql、MS-SQL等主流数据库,熟悉SQL语句，熟练编写函数、储过程和触发器等； 5，具备高度的责任心、工作严谨细致； 6，另熟悉多线程、性能调优、大数据处理技术者优先，有项目经理证书优先。   本公司专注于交通行业软件研发，有十几年的历史，业务稳定发展，有广阔发展平台。公司倡导人性化管理，对员工真诚相待，在业内有较好口碑。 薪酬由基本工资+补贴+绩效奖金+年终奖+特别奖金组成，外加各种福利，老员工有机会分享公司总利润提成，表现优秀者年薪可超过30 万元。 公司具有优秀的企业文化，有良好的分享、互助、学习的氛围，大家都乐于助人，愿意分享，数位十年以上经验的大牛等你来唠磕；公司有定期的技术分享，羽毛球，聚餐，旅游活动。 公司给每位员工提供双向职业发展通道，可向管理或技术两个方向发展，培训机制完善，有专人指导传帮带。 办公场所宽敞舒适，茶水咖啡点心水果免费供应，地址位于繁华的天河北，交通方便，周边消闲娱乐齐全，下班后来一场说走就走的电影吧。</t>
  </si>
  <si>
    <t>中级JAVA工程师BS方向</t>
  </si>
  <si>
    <t>印刷/包装/造纸 广告</t>
  </si>
  <si>
    <t>五险一金 员工旅游 专业培训 定期体检 出国机会 绩效奖金 年终奖金</t>
  </si>
  <si>
    <t>工作职责： 1、负责公司网络的正常运行包括有线局域网，无线网络（aruba ）等设备的正常运行和安全、公司宽带的正常运行 电脑（windows电脑 &amp;MAC电脑）以及各服务器正常运行包括X86构架服务器以及NAS服务器。 电话（AVAYA IP）、打印机（网络打印）、视频监控、投影仪、门禁的配置和维护，并对本公司员工进行计算机、网络应用等方面的指导和培训。 2、负责机房基础设施及服务器，交换机的日常维护巡检，保持机房运行环境的良好状态，记录环境数据 3、服务器数据的日常备份工作。 4、及时响应各部门员工的helpdesk工作，帮助各部门他员工解决工作中遇到的各种IT问题 5、负责公司业务系统及公司网站的运维工作 7、整理、制定、完善IT管理相关制度 6、参与公司信息系统规划，负责信息系统建设，统筹项目管理。 7、对于公司现有的几个应用系统， 协调各部门和软件开发商， 跟进系统问题解决的进度以及相关的系统测试工作。[1] 任职资格： 1、计算机科学或相关领域的本科 2、3年以上工作IT/基础设施/网络架构或同等经验 3、精通windows server，linux常规配置，至少掌握一种脚本语言（shell,python,perl） 4、熟练掌握思科防火墙 交换机配置，精通tcp/ip、vlan、portchannel等 有ccna以上认证优先 5、精通sqlserver 及mysql 数据库的安装配置备份等 6、有.net或java相关经验优先 7、有ERP、CRM、OA系统上线经验优先 8、熟练掌握vmvare、kvm、citrix等主流虚拟化配置 9、有弱电方面经验优先 10、良好的沟通能力和团队合作能力 11、对Java感兴趣  [1]</t>
  </si>
  <si>
    <t>精通前端开发技术，
擅长jquery、vue、bootstrap等主流前端开发框架，熟悉搭建前端开发框架的过程，
掌握java  spring等后端开发框架、
掌握oracle数据库开发，</t>
  </si>
  <si>
    <t>ArcGIS开发工程师</t>
  </si>
  <si>
    <t>北京新华祥瑞科技有限公司</t>
  </si>
  <si>
    <t>（1）参与公司WebGIS产品和项目需求分析、系统设计 （2）参与公司WebGIS产品和项目的前端架构及后端代码实现 （3）编码实现GIS和业务前端功能模块，进行单元测试、代码编写维护工作 （4）根据公司项目文档规范，编写GIS项目相关技术文档 岗位要求： （1）熟练掌握HTML5、JavaScript、CSS3等技术，至少掌握JQuery、Dojo、Vue及Bootstrap框架 （2）熟悉JAVA、Web开发架构，如Spring、SpringMVC、MyBatis等，熟悉前端开发框架，如：Jquery easyUI,Dojo,Vue等框架，拥有分层架构设计思想，如：MVC架构； （3）了解Oracle/SQLServer等至少一种大型数据库系统应用开发技术 （4）熟悉一种或多种GIS开发平台，包括AcrGIS、SuperMap、GeoServer、Server JavaScript API，Ajax等开发相关技术 （5）熟悉ArcGIS Javascript API或移动终端APP、移动GIS开发者优先考虑 （6）具备良好的代码编写习惯和学习能力，有较强分析与解决问题能力 （7）3年以上GIS开发工作经验； （8）善于学习，善于沟通，具有团队合作精神 熟悉当前MIS系统和GIS系统开发的成熟技术，熟悉Echart可视化图表开发和制作经验优先</t>
  </si>
  <si>
    <t>1，熟悉CDH平台，能自主完成CDH平台的搭建及基础运维工作； 2，熟悉使用informatic各个组件，具有大批量数据处理经验，了解性能调优； 3，了解informatic源数据，可以根据源数据获取作业流相关信息； 4，熟悉linux操作系统，熟练编写shell； 5，熟练使用python或java语言</t>
  </si>
  <si>
    <t>亚太卫星宽带通信（深圳）有限公司</t>
  </si>
  <si>
    <t>航天/航空 通信/电信运营、增值服务</t>
  </si>
  <si>
    <t>IT开发管培生</t>
  </si>
  <si>
    <t>职位信息 1.参与公司运营支撑系统的功能开发； 2. 根据项目计划及产品发布计划合理安排工作，能独立完成开发工作； 3. 对外包服务进行开发工作量评估，进行代码质量审核等； 任职要求： 1．计算机相关专业本科以上学历，具有3年以上J2EE实际项目开发经验； 2．具备面向对象编程思想，熟悉常用设计模式和算法； 3.  熟练掌握Spring、SpringMVC、MyBatis、Springboot等主流框架的一种或几种； 4．熟练使用分布式相关框架或中间件dubbo、hsf、springcloud、zookeeper、redis等； 5．熟悉Tomcat、Jetty等应用服务器； 6．熟悉Mysql数据库开发，熟练使用SQL语言，有一定的优化、维护经验； 7．了解HTML、JavaScript、Jquery、CSS等前端技术。</t>
  </si>
  <si>
    <t xml:space="preserve">有2个主要方向，可根据自己兴趣结合公司实际情况选择： 1、软件开发：负责公司汽车金融平台、收付平台、大数据平台等系统，以及系统接口、数据库等的开发、维护。主要采用业界最新的微服务架构Spring Cloud、MySQL、java、Python等进行开发。 2、前端开发：负责公司App（iOS、安卓）、微信服务号、小程序、PC端web界面等系统功能的开发、维护，主要采用H5、Object C、Java等语言进行开发。 3、加入项目组，在公司资深开发的指导下进行开发，并快速掌握基本开发技能、流程规范。 4、其它上级交办的任务。  任职资格： 1、本科学历，计算机相关专业； 2、具备扎实的计算机基础，热爱软件开发行业，自学能力强； 3、有较强的逻辑思维，乐于学习新技术，沟通协作意识良好，工作热情高，富有责任感。 </t>
  </si>
  <si>
    <t>项目经理</t>
  </si>
  <si>
    <t>深圳元核云技术有限公司</t>
  </si>
  <si>
    <t>1-2.2万/月</t>
  </si>
  <si>
    <t>弹性工作 员工旅游 专业培训 团队靠谱 五险一金 产品靠谱 晋升空间大</t>
  </si>
  <si>
    <t>岗位职责： 1.带领团队完成项目代码编制和开发实施； 2.制定项目开发计划文档，量化任务，并合理分配给相应的人员;跟踪项目的进度，协调项目组成员之间的合作； 3.解决项目中的编程问题； 4.完成部分核心程序的编码、测试及代码审核。 任职要求： 1.计算机及相关专业本科以上学历，具有较强学习能力和钻研精神，乐于学习新技术。 2.3年以上工作经验，有项目管理经验者优先，有影像平台、存储平台相关项目管理经验者优先。。 3.熟悉Java编程、SSH开发框架，精通常见的Java Web开发技术，有Mybatis、Spring等相关经验；熟练使用idea，git等常用工具。 4.熟悉Jquery、JavaScript、CSS、Html，有reactjs，vue前端开发经验者优先。 5.精通主流数据库，熟悉Oracle 、MySQL，数据库设计经验丰富，能合理的编写高性能sql语句，熟悉调优。 6.熟悉Linux/unix系统常用命令，能够独立部署软件和进行日常维护；精通Tomcat、WebLogic、nginx等主流应用服务器的特性和管理。 7.有良好、规范的编程习惯和文档编写习惯，敢于接受挑战，善于思考、分析、解决问题，对设计模式、软件工程等有较深入的理解。 8.丰富的团队管理和沟通能力，良好的敬业精神及团队合作精神，有强烈的事业心和敬业精神。</t>
  </si>
  <si>
    <t>JAVA/JSP 软件工程师</t>
  </si>
  <si>
    <t>测试开发工程师（外包）</t>
  </si>
  <si>
    <t>五险一金 餐饮补贴 定期体检 补充医疗保险 带薪年假</t>
  </si>
  <si>
    <t>岗位职责： 1. 参与需求分析及设计评审、文档编写 2. 负责前端JSP页面及逻辑开发 3. 与团队成员密切配合，积极提升产品质量  任职要求： 1. 本科或本科以上学历，计算机相关专业。 2. 2年或以上有从事Java/JSP前端开发、应用软件开发项目工作经验。 3. 熟练掌握JSP、Servlet、Tomcat、SpringMVC、Struts2等Java Web开发技术。 4. 熟悉JavaScript、HTML5、XML、CSS，AJAX，掌握至少一种前端JS框架。 5. 了解TCP/IP、HTTP等网络协议。 6. 具有较强的学习和独立解决问题的能力，具有较强的责任心和团队合作精神。</t>
  </si>
  <si>
    <t>合泰云天（北京）信息科技有限公司</t>
  </si>
  <si>
    <t>1、参与国内知名人工智能企业AI项目的研发工作 2、参与产品需求探讨和评审，根据项目测试需求编写测试计划、测试方案、测试用例、测试脚本； 3、 按照测试计划完成产品测试，包括功能测试、性能测试、自动化测试等相关测试工作。并对产品问题进行跟踪分析和报告，推动测试中发现问题及时合理地解决； 4、提交高质量的测试报告，编写和维护操作手册，为业务部门提供相应技术支持。 任职要求 1、本科或以上学历，计算机相关专业，掌握软件工程基础知识，熟悉软件测试理论和方法； 2、熟练使用python，C++，Java，shell至少一种脚本/编程语言，熟悉常用debug类工具； 3、有互联网或软件系统测试工作（或实习）经验者更佳；有主流CI测试框架（如Jenkins）的搭建实施或二次开发经验优先； 4、学习能力强，对工作严肃认真，有责任感；有较好的沟通技巧及团队合作精神。</t>
  </si>
  <si>
    <t>大专以上学历，三年以上Java Web服务端工作经验，能够独立完成服务端的开发工作，并有一定的架构设计能力； 精通Java 面向对象程序开发，熟悉软件设计模式； 理解MVC软件设计思想，熟练掌握Struts2、Spring、SpringMVC、SpringBoot、Mybatis等常见框架，并熟悉它们的运行机制； 熟练使用SQL语法，熟悉MySql数据库应用，并对数据库优化有一定的了解； 专注技术领域的研发，JAVA功底扎实，多线程等基础设施，精通分布式、缓存、消息等机制，对服务端的性能和安全方面的优化有一定的了解； 了解JavaScript以及CSS，能够利用JQuery、REACT等进行Web前端开发； 熟悉RESTful架构，熟悉HTTP等互联网基础知识。 熟悉xml，json的校验，处理，解析，转换； 深入了解主流WEB开发框架，具备WEB应用性能优化经验和疑难问题的调试能力； 具备良好的代码编程习惯.较强的文档编写能力.学习能力和沟通能力；</t>
  </si>
  <si>
    <t>Java高级开发工程师(语玩bj021）</t>
  </si>
  <si>
    <t>五险一金 餐饮补贴 交通补贴 带薪年假</t>
  </si>
  <si>
    <t>1、负责客户端、管理系统、活动相关后端功能开发 2、参与需求讨论，对产品积极表达自己的想法 3、负责功能缺陷修复，代码重构，性能优化 4、技术调研 任职要求： 1、计算机及相关专业，本科以上学历，3年以上工作经验 2、熟练掌握Java及相关开源框架，如Spring、Jersey 3、熟悉HTML、JavaScript更佳 4、熟悉常见分布式开源系统，如Memcached、Redis、RabbitMQ等。 5、熟悉计算机网络、操作系统、数据库相关知识，掌握常用数据结构和基础算法 6、对多线程、内存相关知识有深刻理解 7、沟通能力好、责任心强，能承受较大的工作压力，具有良好的团队合作精神和敬业精神 特别优秀者可不在此薪酬范围内</t>
  </si>
  <si>
    <t>上海友玩网络科技有限公司</t>
  </si>
  <si>
    <t>广州贝应网络科技有限公司</t>
  </si>
  <si>
    <t>职位要求(必备项)： 1、大学计算机相关本科毕业，3年以上互联网从业经验。 2、 具备良好的代码编程习惯，及较强的文档编写能力； 3、 精通MySQL数据库技术，能够独立设计数据库结构； 4、 精通memcache、redis缓存技术； 5、 熟悉JavaScript，XML，ajax，精通Div+CSS； 6、 具有较强的团队意识，高度的责任感，对工作积极严谨，勇于承担压力； 7、 有良好的沟通和学习能力、有较强的团队协作能力以及快速解决问题的能力； 8、 可承受一定的工作压力并在指定的时间内完成高质量的程序。  职位要求(加分项)： 1、有nodejs开发经验优先； 2、有大型互联网系统开发经验优先； 3、有H5前端开发经验优先； 4、有H5游戏开发经验优先； 5、有多种语言开发经验优先，如php，c#，java，ruby，python；</t>
  </si>
  <si>
    <t>年终奖金 双休 节日福利 员工旅游 社保五险 法定假日 专业培训 丰厚年假 团建活动 全勤奖</t>
  </si>
  <si>
    <t>五险一金 补充医疗保险 员工旅游 专业培训 股票期权 弹性工作 定期体检</t>
  </si>
  <si>
    <t xml:space="preserve">岗位职责： 1、负责公司各个在线SaaS企业软件产品前端界面功能开发（PC+移动端）； 2、参与产品部功能设计的分析确定、个人工作排期、工作量预估、重点难点分析、技术预研积累。 3、配合后端接口开发调试、参与功能测试验收、部署上线、功能维护完善； 4、研究最新流行的前端技术并加以应用；  任职资格： 1、有手写html/JavaScript/CSS的能力。 2、精通JavaScript，对DOM Scripting有充分认识； 3、熟悉jquery、bootstrap、等主流JS Framework； 4、对产品的UI交互设计有浓厚兴趣； 5、工作积极主动，学习能力强，有较好的沟通能力； 6、有微信小程序开发经验优先； 7、有企业管理软件系统经验优先。  福利待遇： 1、薪酬待遇：有竞争力的薪资+全勤奖+年终双薪+奖金等，福利待遇优厚。 2、上班时间： 09:00―12:00,13:30―18:00，周末双休，节假日按国家规定放假； 3、购买六险：养老保险、医疗保险、失业保险、工伤保险和生育保险及重大医疗保险； 4、员工福利：带薪病假+带薪年假（转正即有）+婚假+产假+结婚礼金+节日福利等； 5、员工活动：年会+聚餐+户外活动+旅游+KTV等； 6、交通便利，在地铁5号线员村站旁，良好的办公环境；  </t>
  </si>
  <si>
    <t>Java研发工程师(Web方向) 【非计算机专业请勿投】 职位数: 3人 工作地点: 浦东张江高科技园区（地铁2号线张江高科站出站步行4分钟内）  基本要求： 至少1-2年软件研发工作经验  岗位职责： 进行新型编程语言开发  任职要求： 1、Java熟练 2、熟练MSSQL 或 ORACLE 或 MySQL 其中的一种 3、理解并具备面向对象的编程和设计能力 4、熟练使用JBoss、Tomcat等主流应用服务器和Servlet； 5、熟悉Linux等操作系统的基础使用； 6、具有软件设计和开发方法等经验者 7、具有进销存管理系统或物流仓储系统或供应链管理系统开发经验者优先 8、熟悉数据结构与算法或编译原理者优先  教育背景要求： 1、计算机类或软件工程类专业 2、理科或工科学士背景 3、英语CET4以上 4、985、211院校或海外知名理工科院校毕业优先  其它要求： 1、本职位为负责新型编程语言研发，具有难度大、高压力、创新性、高挑战性等的特点，候选人须对项目有强烈的兴趣和强烈意愿，并具备相应能力者； 2、自我驱动型，并能够胜任难度大、高压力的工作，候选人应具备在高压工作环境中能高效产出的能力； 3、拥有良好的代码习惯，结构清晰，命名规范，逻辑性强； 4、动手能力强、积极主动、有较强主动性，并对成功充满渴望； 5、有一定的软件安全意识，掌握数据加密、防破解、性能优化等技术优先； 6、具备团队精神，能胜任一个快节奏、相互协作的工作环境。    Java Software Development Engineer (Web)  [Computer Majors ONLY] Open jobs: 3 Location: Zhangjiang High-Tech Zone, Pudong, Shanghai  Job Responsibility To develop a new programming language  Fundamental Requirement A minimum of 1-2 years of professional software development experience  Key Qualifications ・ Well skill in Java; ・ With experience in Programming Language Compiler or Interdivter development or in Programming Language Development a big plus; ・ Proficient in MSSQL or ORACLE or MySQL development; ・ Strong object oriented programming and design skills; ・ Proficient in JBoss, Tomcat etc mainstream application servers and Servlet; ・ Well-skilled with Linux etc operation system; ・ Experience with software design and development methods; ・ Enterprise MIS System or Logistics Warehousing Management System or Supply Chain System or TradeFlow System development experience a plus; ・ Proficient in Data Structure, Algorithm, Compiler Construction Principles a plus;  Education 1), Computer Majors ONLY, Qualified candidates should possess a BS or BE degree; 2), English CET4+;  3), 985, 211 Universities, or World Well-Known Reputable Universities a plus.  Additional Requirements 1), The responsibility of this position is to develop a new programming language, this work possess characteristics of extremely challenging, creativeness and complicatedness. Candidates shall have what it takes. 2), Self-motivation, Driven Individual who is comfortable working in a high-pressure working environment, qualified candidates should possess characteristics of high work output under hyper-pressure; 3), Good coding habit, a clear structure and naming conventions, strict in logic; 4), Hands-on, pro-active, self-motivated developer with strong initiative and a desire to succeed; 5), With sense of software security, data encryption, anti-cracking, performance optimization techniques a plus; 6), Team Working Spirit, must be comfortable working in a fast-paced, collaborative environment.</t>
  </si>
  <si>
    <t>1、负责对J2EE软件及项目的需求分析、设计、开发及单元测试； 2、参与系统架构设计、数据库设计及系统代码编写； 3、负责对J2EE软件及项目的维护和升级。  岗位要求： 1、计算机相关专业，本科及以上学历，2年以上的Java后台及Web开发经验； 2、精通JAVA程序开发，对J2EE体系有较为深刻的理解； 3、精通Spring Boot框架，熟悉WebSocket、MyBatis、XML、JSON、Maven等技术； 4、熟悉MySQL、Oracle等主流数据库，及Redis等内存数据库； 5、熟悉Zookeeper、Nginx、Tomcat等中间件，熟悉CAS等开源单点认证方案； 6、熟悉IntelliJ IDEA等开发工具； 7、熟悉分布式系统、多线程开发优先考虑，有Spring Cloud实际开发经验优先考虑； 8、了解力学相关知识者优先考虑； 9、熟悉面向对象的设计和编程，具备良好的编程习惯、文档写作及管理能力；  10、善于沟通善于表达，有团队合作意识和丰富的项目开发经验。</t>
  </si>
  <si>
    <t>广州赛宸信息技术有限公司</t>
  </si>
  <si>
    <t>五险一金 补充医疗保险 员工旅游 年终奖金 绩效奖金 通讯补贴 定期体检</t>
  </si>
  <si>
    <t>嘉可胜物流（深圳）有限公司</t>
  </si>
  <si>
    <t>岗位职责： 1、参与系统需求分析与总体设计工作，主导功能模块设计工作（详细设计），数据库建模； 2、进入项目组期间，按照工作进度和编程工作规范编写系统中的关键模块、关键算法的程序； 3、实习软件开发工程师及中级软件开发工程师程序代码及数据库代码审核； 4、根据需要进行技术预研和技术突破工作; 5、配合测试人员或项目实施人员修改相应的程序；  岗位要求： 1、计算机、电子信息技术及其相关专业（大专）以上学历。 2、五年以上软件开发工作经验； 3、精通JAVA相关技术架构及开发,精通J2EE框架，熟练掌握Jsp、Servlet、Struts、Spring、Hibernate、Html、JavaScript、Ajax、XML其中若干项者优先； 4、熟悉Linux操作系统和至少一种网站服务框架，能独立的配制和维护基础网站的结构； 5、精通Oracle、SqlServer、MYSQL等数据库开发技能； 6、熟悉移动互联网APP、政府信息化业务优先； 7、有较好的英语阅读、写作能力优先； 8、对业务领域内的新技术或新的技术趋势及时掌握。"</t>
  </si>
  <si>
    <t>五险一金 做五休二 加班补贴 带薪年假 周末双休</t>
  </si>
  <si>
    <t>任职资格 1、良好的沟通能力和团队合作精神、优秀的分析问题和解决问题的能力； 2、具有积极的态度，努力工作和按时完成任务的愿望，有自觉独立完成工作的能力； 3、追求细节，自我激励，有组织能力，和规划分配工作能力； 4、诚实，热衷学习新的东西； 5、大专及以上学历，至少三年以上相关工作经验。  技能要求 1. 精通PHP网站开发语言，工作经验3年或以上; 2. 熟悉ThinkPHP、lavarel、CI几种框架; 3、熟悉JavaScript，具备前端调试能力，熟悉Ajax原理； 4. 熟悉MySQL数据库，熟悉其它主流NoSQL数据库，了解Redis/Memecached等缓存技术，具有高并发环境的处理经验 5、熟悉MySQL，具备简单的SQL优化能力； 6. 熟悉Linux系统基本操作，能熟练的部署和搭建项目者优先 7、有一定的Web开发安全意识与能力，了解XSS、Csrf、WebShell等Web常见漏洞； 8. 有接口开发经验/调试接口/接口文档编写; 9. 具备扎实的基础知识和较强的逻辑思维分析能力。</t>
  </si>
  <si>
    <t>测试工程师（移动端）</t>
  </si>
  <si>
    <t>北京安德信业信息咨询有限责任公司</t>
  </si>
  <si>
    <t>职位描述： 1、参与移动应用开发的整个过程：参与技术评审，制定测试计划，设计测试用例，组织和执行模块测试、集成测试和回归测试，跟踪应用缺陷直至符合发布标准，分析、推动解决线上问题，并对应用开发过程做分析和总结； 2、保证应用质量，引入多种测试方法，如稳定性测试、性能测试、安全测试、异常测试、兼容性测试等； 3、了解并参与技术方案讨论，提高应用的可测性； 4、保持跟产品、开发团队的良好沟通，提高测试质量和测试效率。  岗位要求： 1、计算机或相关专业本科以上学历，或有相当水平的从业经历； 2、2年以上移动应用开发或测试经验，熟悉软件测试流程和方法，熟练设计测试用例； 3、熟悉使用常见的iOS/Android应用调试工具（Xcode、Android Studio、HTTP代理、抓包工具等）； 4、熟悉HTTP协议、Web架构、RESTful API及互联网应用的工作原理； 5、了解敏捷开发、持续集成；对技术有浓厚兴趣，有Hack精神。  加分项： 1、有一定的编程能力（熟悉Objective-C或Java编程，并了解Ruby/Python/JavaScript/Shell其中至少一种）； 2、熟悉iOS编程规范，熟悉iOS系统中的Developer选项； 3、熟悉Android编程规范及Android设备的Developer选项。</t>
  </si>
  <si>
    <t>广州时间网络科技有限公司</t>
  </si>
  <si>
    <t>北京友友天宇系统技术有限公司</t>
  </si>
  <si>
    <t>影视/媒体/艺术/文化传播 建筑/建材/工程</t>
  </si>
  <si>
    <t>五险一金 补充医疗保险 工作环境优越 周末双休 带薪年假 导师辅导 创业公司 人文关怀</t>
  </si>
  <si>
    <t>岗位职责： （1） 根据业务需求，提出技术方案，负责系统架构的规划、开发及运筹实施和系统性能优化； （2）负责技术攻关，线上问题定位和解决； （3） 移动应用接口开发与后台管理系统开发、维护、管理。 （4）完成公司交办的其他工作。  任职条件： （1）计算机软件及相关专业本科，3年以上开发经验，曾独立开发产品； （2）熟悉PHP开发语言，熟悉PHP周边相关技术； （3）拥有好的代码编写习惯，结构清晰，命名规范，逻辑性强，代码冗余率低。 （4）热爱编程，认真负责，有良好的团队合作能力，善于沟通。</t>
  </si>
  <si>
    <t>五险一金 员工旅游 餐饮补贴 通讯补贴 年终奖金 股票期权 弹性工作 定期体检 工作居住证 报销电脑费用</t>
  </si>
  <si>
    <t>岗位职责： 1、负责大数据相关产品和项目的设计和开发工作 2、参与系统技术架构设计文档的编制工作 3、负责项目现场的开发、技术支持 4、负责数据模型的设计和优化 5、同客户的沟通、协调  任职资格： 1. 要求本科以上学历 2. 至少4年以上Java研发工作经验，有大型项目开发经验者优先 3. 精通JAVA编程技术，熟练使用设计模式，熟悉软件设计的原则，熟练掌握JAVA 基础语法,并能熟练使用JAVA数据结构、多线程 4. 熟悉Spring，Mybatis等常见WEB框架，熟悉其基本原理，能迅速定位问题及解决； 5. 熟练使用多种Java常用对象，比如集合，列表等，了解各种集合的底层实现和使用注意事项； 6. 熟悉Tomcat容器，能进行基本设置、配置调优、安全配置等" 7. 理解线程安全，知道怎么实现线程同步。熟练掌握多线程编程方法； 8. 熟悉Http协议，熟悉前后台ajax交互细节及问题分析，熟悉NIO编程，熟悉Socket编程。 9. 熟悉httpclient的使用；</t>
  </si>
  <si>
    <t>软件测试工程师 (MJ000036)</t>
  </si>
  <si>
    <t>优奈柯恩（北京）科技有限公司</t>
  </si>
  <si>
    <t>五险一金 出国机会 餐饮补贴 年终奖金 定期体检 股票期权</t>
  </si>
  <si>
    <t xml:space="preserve">岗位职责： 1.根据产品定义和技术架构规划测试方案和测试计划 2.主持搭建测试环境，并有效的执行测试用例，分析测试结果，生成测试报告 3.持续进行测试质量分析和测试方法改进，编写自动化脚本实现测试用例 4.协调相关人员分析问题，推进问题的解决 任职资格： 1.本科以上学历，计算机相关专业； 2.熟悉主流的自动化测试工具、性能测试工具(Jmeter/Gatling等)、开源框架（如Appium/LoadRunner/Selenium/UIautomator等） 3.具有良好编写自动化测试用例的能力（python/shell/javascript/java等至少一种） 4.熟练掌握常用的测试相关工具（JIRA/Bugzilla/Mantis/TestDriver/QC/Unittest/postman等） 5.有Android手机自动化测试经验优先 6.对嵌入式系统原理有一定理解是加分项 7.具有良好的沟通能力和逻辑思维能力，并能承担一定的工作压力  </t>
  </si>
  <si>
    <t>高级PHP后端开发工程师</t>
  </si>
  <si>
    <t>上海游雁网络科技有限公司广州分公司</t>
  </si>
  <si>
    <t>Java开发工程师（银行）</t>
  </si>
  <si>
    <t>神州数码系统集成服务有限公司上海分公司</t>
  </si>
  <si>
    <t>五险一金 员工旅游 年终奖金 绩效奖金 专业培训 定期体检 弹性工作</t>
  </si>
  <si>
    <t xml:space="preserve"> 1、根据需求设计高性能、安全、稳定的互联网应用系统
2、关注研发和新知识的学习，不断优化和改进PHP服务端的性能和用户体验
3、配合团队成员完成系统重构，优化满足现有系统对业务发展的需求，确保项目进度与质量；
4、负责产品系统的开发文档编写、接口开发；
5、遵守或优化团队的代码格式、结构的规定、编写易读、易维护、高质量、高效率的代码
任职要求：
1、计算机应用及软件开发相关专业 ； 2年以上PHP开发经验
2、精通PHP语言
3、熟悉Html5、Css3、JavaScript, AJAX，JSON，XML等Web相关技术；
4、熟练使用Laravel框架
5、熟练使用Linux常用命令
6、熟悉MYSQL数据库设计和性能优化
7、具备良好的代码编程习惯及较强的文档编写能力
8、工作责任心要强；有团队协作精神;
9、必须具备较强的逻辑分析能力、思路清晰，拥有良好的理解能力</t>
  </si>
  <si>
    <t>五险一金 补充公积金 餐饮补贴 通讯补贴 绩效奖金 定期体检 补充医疗保险 员工旅游 专业培训</t>
  </si>
  <si>
    <t>岗位职责： 1、按照行方的进度、质量等要求，完成各项开发任务。 2、参与需求分析、概要/详细设计、开发、测试、上线投产等过程。 3、严格遵守行方的各项规章制度。 任职要求: 1、全日制大学本科及以上相关专业毕业或同等学历 2、4年以上工作经验，其中3年以上金融行业相关经验,有头寸项目优先 3、精通Java开发，精通面向对象思想，熟悉AIX/Unix操作系统。 4、具备系统架构设计、系统分析、系统优化、实施方案设计能力。 5、优秀的沟通、文档编写、汇报能力。</t>
  </si>
  <si>
    <t>广东高捷航运物流有限公司</t>
  </si>
  <si>
    <t>周末双休 带薪年假 五险一金 全勤奖 节日福利 专业培训</t>
  </si>
  <si>
    <t xml:space="preserve"> 岗位职责：  1、电子商务网站，微信商城开发，外部接口开发；  2、根据开发进度和任务分配，完成相应模块软件的设计、开发、编程任务；  3、进行程序单元、功能的自查自检，保证程序质量；  4、维护软件文档，保持代码可用性。    任职要求：  1、大专及以上学历，计算机相关专业；  2、精通PHP，有1年以上的PHP＋MySQL开发经验,熟悉面向对象的开发方式,熟悉ecshop或shopnc更佳；  3、熟悉Linux/Unix基本操作，能架设调试开发环境；  4、能熟练应用MySql数据库，精通sql语言；  5、编码习惯良好，代码清晰，注释完备，请提供代码作品示范；  6、性格开朗，沟通能力和合作能力强；  7、有电商网站相同岗位经验者优先。 </t>
  </si>
  <si>
    <t>深圳易安物联科技有限公司</t>
  </si>
  <si>
    <t>1-2.1万/月</t>
  </si>
  <si>
    <t>五险一金 领导好 年终奖金 节日福利</t>
  </si>
  <si>
    <t xml:space="preserve">职位描述： 1、负责项目相关功能模块的设计、编码开发与维护，按时保质地完成所分配的工作任务； 2、遇到问题主动与需求方或负责人沟通，并能提出相应解决方案； 3、保证自己负责代码的逻辑严谨性以及注释的完善。  任职要求： 1、大专或以上学历，计算机软件、通讯相关专业优先； 2、2年以上前端开发经验； 3、精通HTML、CSS、Javascript开发； 4、熟练掌握Vue框架； 5、熟悉使用地图、Echars，具备页面性能优化能力； 6、熟练使用jquery、bootstrap等前端框架； 7、熟悉json等网络通信数据交换方式； 8、熟悉用户交互设计理论，热衷分析并改善产品的用户体验 9、具备团队开发经验，熟练掌握Git等常见工具的使用； 10、具有较强逻辑思维能力和表达能力。  特别说明： 请以【应聘岗位-姓名-工作年限】模式作邮件主题及简历文件名，发送简历至zhangmanshu@yianchong.com，谢谢！ </t>
  </si>
  <si>
    <t>深圳市小橙互动网络科技有限公司</t>
  </si>
  <si>
    <t>金融/投资/证券 广告</t>
  </si>
  <si>
    <t>岗位职责： 1、负责后台管理系统的前端和后端的开发； 2、负责微信小程序后台架构设计、开发、上线和运维工作以及移动设备页面H5开发； 3、负责业务需求系统分析、提出技术建议和方案； 4、能够独立完成工作，不须具体指导； 5、按照项目计划在保证质量的前提下、撰写规范技术文档，按时提交高质量代码，完成开发任务。  任职要求： 1、2年以上PHP研发经验， 2、具备良好的系统分析能力，良好的抽象思维和逻辑思维能力，较强的独立分析问题解决问题的能力； 3、熟悉掌握PHP+MySQL环境的Web应用开发；熟练运用thinkPHP、yaf等框架； 4、熟悉掌握HTML、DIV+CSS、Javascript、jQuery、AJAX； 5、熟悉小程序项目后端开发以及移动设备页面H5开发 6.  有ReactNative、Web APP开发经验者优先</t>
  </si>
  <si>
    <t>杭州友声科技股份有限公司</t>
  </si>
  <si>
    <t>领导nice 弹性工作 六险一金 年终奖金 技术团队 周末双休 带薪年假 定期体检 节日福利</t>
  </si>
  <si>
    <t>岗位职责： 1、负责软件产品的接口性能测试工作，包括性能测试工具选择和脚本的设计与开发、性能问题定位； 2、负责产品的接口自动化等； 3、编写各种类型的性能测试方案，如接口、数据库、应用产品的性能测试； 4、编写和维护测试报告，分析测试结果，找出性能瓶颈并跟进问题的解决。  任职条件： 1、计算机、电子等相关专业本科以上学历；5年以上软件测试经验，4年性能测试经验； 2、熟悉自动化测试工具； 3、熟悉性能测试工具（LoadRunner，jmeter等）； 4、熟悉JAVA、JavaScript、Python语言，有编写测试脚本能力； 5、较强的文档的编写能力和问题分析能力； 6、有互联网系统/计费系统/电信系统，大数据、高并发性能测试经验者优先。</t>
  </si>
  <si>
    <t>深圳市冰芒果科技有限公司</t>
  </si>
  <si>
    <t>年终奖金 绩效奖金 员工旅游 专业培训 五险一金</t>
  </si>
  <si>
    <t xml:space="preserve">岗位职责： 1. 负责运营平台以及移动应用服务器API开发与维护，编写开发文档； 2 .根据业务需求提出技术方案，负责系统框架的规划、开发； 3. 熟悉支付业务流程，对已有模块的调优和bug修复。  任职资格： 1. 计算机及相关专业，熟悉掌握PHP、熟悉面向对象编程； 2 .有成熟的项目经验，能独立处理开发中遇到的问题； 3 .熟悉Linux服务器相关知识，熟悉Nginx/Apache等服务搭建，对服务器搭建和系统性能调优有了解； 4 .熟悉掌握MySQL数据库的使用，对高并发数据处理和数据优化有相应的处理方案； 5 .对缓存技术有了解，使用过Redis/Memcache/Mongodb等常见nosql数据库之一。 </t>
  </si>
  <si>
    <t>Java高级软件工程师（急聘）</t>
  </si>
  <si>
    <t>周末双休 五险一金 年终奖金 弹性工作 定期体检</t>
  </si>
  <si>
    <t>工作地点：宝安沙井（不考虑此地点的请勿投递） 任职要求： (1) 3年以上java企业级B/S系统设计开发经验，扎实的基础知识 (2) 精通J2EE架构技术，熟练掌握主流技术框架 (3) 精通Web技术如jquery、ajax、html、xml、javascript (4) 熟练使用Tomcat、Jboss等应用服务器。 (5) 熟悉MVC模式及各层常用技术 (6) 熟悉工作流、报表开发 (7) 熟悉SQLSERVER、Mysql资料库 (8) 工作敬业，沟通协调能力好，能承受较大工作压力  岗位职责： (1) 负责输出产品整体解决方案，主导需求调研、技术预研与可行性分析； (2) 参于产品架构设计与评审，对平台及技术框架负责； (3) 指导模块、组件的详细设计及代码开发; (4) 指导解决开发过程中的关键问题和技术难题; (5) 能按要求编写各种项目文档(需求分析和设计)</t>
  </si>
  <si>
    <t>数据平台开发工程师（PHP方向）</t>
  </si>
  <si>
    <t>火烈鸟网络（广州）股份有限公司</t>
  </si>
  <si>
    <t>五险一金 员工旅游 绩效奖金 年终奖金 定期体检 免费工作餐 带薪年假 架构扁平 福利齐全 前景广阔</t>
  </si>
  <si>
    <t>中级Java交付工程师-北京</t>
  </si>
  <si>
    <t>岗位职责： 1、负责大数据系统平台业务、运营数据支撑业务相关需求的研发工作； 2、对所负责平台开发需求进行规范设计，合理安排研发进程，保证研发质量； 3、根据公司业务发展需要，完成对数据的采集、分析、存储平台模块开发； 4、参与大数据平台服务器架构设计和管理，支持大数据平台运维拓展； 5、积极参与公司知识产权体系建设、丰富技术文档等内容； 6、完成上级交办的其他任务。  任职要求： 1、热爱数据平台开发工作，有相关教育背景； 2、做事认真负责，重视工作执行细节； 3、有较强的责任心和学习、总结能力； 4、对数据敏感，有较强的逻辑思维能力和问题分析能力； 5、熟悉PHP语言，一年以上PHP开发经验。</t>
  </si>
  <si>
    <t>浙江邦盛科技有限公司</t>
  </si>
  <si>
    <t>五险一金 餐饮补贴 弹性工作 定期体检 补充医疗保险 绩效奖金 年终奖金 股票期权</t>
  </si>
  <si>
    <t>中级Java软件工程师（内招、OA软件开发）</t>
  </si>
  <si>
    <t>北京美络克思科技有限公司</t>
  </si>
  <si>
    <t>岗位职责： 1、负责系统集成和调优等研发工作； 2、负责客户现场开发、需求分析及现场问题解决。 3、能根据产品需求独立完成程序编码、测试和涉及到的文档编写工作。  任职要求： 1、计算机相关专业，本科及以上学历； 2、3年以上实际Java开发经验，熟练掌握Linux相关命令，熟悉Oracle、MSSQL、Mysql等多种传统数据库，熟悉Redis、MongDB等Nosql数据库的使用，熟悉消息中间件的原理，具有消息中间件（如Kafka）的使用经验； 3、熟练掌握Spring、SpringMVC、Mybatis等主流开发技术，掌握MVC设计模式、有spring-boot开发经验优先考虑； 4、工作热情、积极主动、耐心，具有亲和力，善于沟通和处理客户关系； 5、有良好的沟通能力和逻辑思维，能力有独立分析问题、解决问题的能力，能承受较大工作强度，能够适应出差； 6、了解银行、三方支付和信贷等金融风控业务者优先考虑。</t>
  </si>
  <si>
    <t>周末双休 工会福利 节日福利 工作居住证 年终奖金 交通补贴 专业培训 五险一金 公司重点项目</t>
  </si>
  <si>
    <t>岗位职责： 1、参与系统需求分析、架构设计和概要设计； 2、负责代码实现以及相关文档编写； 3、负责程序开发、测试、部署等； 4、负责解决开发过程中的技术问题； 5、负责公司java产品、项目研发工作。  任职要求： 1、精通JAVA语言，熟练使用编程工具JBuider或MyEclipse。 2、熟悉HTML,CSS,JavaScript。有Web前台开发经验，对JavaScript前台开发有深入理解。 3、熟悉J2EE相关技术，最好有用过Spring、Struts、Hibernate、Ibatis相关经验。 4、有抽象设计能力，熟悉代码重构，能够用面向对象原则组织代码，熟悉mvc等N层开发模式。 5、精通J2EE架构，熟悉基于J2EE架构的多层软件开发模式。 6、精通SQL，熟悉Oracle/Mysql关系数据库中的一种。 7、熟练使用和配置一种或一种以上的主流应用服务器（WebLogic,JBOSS,Tomcat)。 8、熟悉EXT技术优先，2年以上工作经验优先。  温馨提示： 1、更多企业信息请登陆美络克思官网：www.miracles.cn 2、公司内招岗位，非外包公司 3、入职满两年，达到北京政府规定，可办理工作居住证 4、公司为工会企业，员工享受工会福利</t>
  </si>
  <si>
    <t>上海捷贝网络科技有限公司</t>
  </si>
  <si>
    <t>五险一金 绩效奖金 员工旅游 定期体检 弹性工作</t>
  </si>
  <si>
    <t>岗位职责： 1.从事Web后台的程序架构及程序编码工作； 2.负责后台接口的设计与开发； 3.理解并细化产品经理需求； 4.负责公司服务器的系统维护及性能优化; 5.熟悉http请求原理和报文格式 6.熟悉各种接口的请求，查询，回调代码的编写    您选择捷贝的理由： 1、根据您的技能，捷贝能给你比市场略高的薪酬！ 2、根据您的兴趣，捷贝能提供足够多的学习平台！ 3、开放宽敞的办公环境，90%以上员工标配苹果MacBook PRo笔记本，让您工作充满自由和幸福！ 4、每天固定的8小时上班（朝九晚六，午休1小时，公司不提倡加班，让您有更多的时间享受生活的乐趣！） 5、根据您的付出，我们每年都会有各种活动和旅游，拥有开心快乐的假期！ 6、无后顾之忧：按国家规定的假期、五险一金、每月10日准时发粮，风雨无阻！ 7、每年一次提薪的机会，只要您努力付出，您的加薪就是必然的！ 8、捷贝微客平台是目前中国实现自动化服务交易平台！ 9、捷贝不缺人，但缺像您这样的人才！我们在等您！</t>
  </si>
  <si>
    <t>五险一金 免费班车 员工旅游 专业培训 年终奖金 定期体检 通讯补贴 股票期权 绩效奖金</t>
  </si>
  <si>
    <t>工作职责: 1. 参与项目需求调研与需求分析、解决方案； 2. 编制项目模块概要设计、详细设计、开发计划等并实施； 3. 根据项目具体要求，承担开发任务，按计划完成任务目标； 4. 完成项目模块编码实现，单元测试，协助测试人员完成模块测试，并对模块质量负责。 任职资格: 1. 大学专科及以上学历，计算机、软件工程、数学相关专业，熟悉软件开发生命周期； 2. 最少2年以上Java开发或研发工作经验，1年以上J2EE相关开发经验，熟识WEB开发，精通JavaScript、Jsp、Html开发工具，熟识J2EE、SCA、WebService，熟悉Struts、Spring、Hibernate、Ibatis等轻量级J2EE开发框架； 3. 熟悉HTML、CSS、Java"script"、XML等技术，有Ajax开发经验优先； 4. 至少熟悉Mysql、Oracle、SQL Server、Sybase中的一种数据库，熟悉Weblogic、JBOSS、Tomcat中的一种应用服务器； 5. 良好的团队协作、沟通表达、问题解决能力，能承受压力，强烈的责任感和进取心； 6. 有Web Service、EAI/ESB、普元EOS、FLEX开发经验，有Websphere(weblogic/Jboss)服务器配置经验优先； 7. 有系统分析设计经验，掌握PowerDesigner、Visio等Case工具优先，熟悉Oracle优先。</t>
  </si>
  <si>
    <t>广东华浔品味装饰集团有限公司</t>
  </si>
  <si>
    <t>家居/室内设计/装潢 建筑/建材/工程</t>
  </si>
  <si>
    <t>员工旅游 年终奖金 定期体检 五险一金 绩效奖金 节日福利 出国机会 带薪假期</t>
  </si>
  <si>
    <t>1.负责集团网站服务器维护与优化； 2.负责集团网站及子公司网站的开发，技术维护与内容更新； 3.负责集团营销活动专题网页的开发和编写； 4.精通PHP语言，精通CGI标准和HTTP等互联网协议; 5、熟练掌握java、div+css等web前端布局及多浏览器兼容相关技术; 任职要求： 1、大专或以上学历，2年以上网站开发经验； 2、熟悉photoshop/Flash/Dreamweaver/Fireworks等设计软件工具；熟悉HTML5/CSS3等网页语言，熟悉DIV+CSS布局，熟悉bootstrap或其中一门响应式框架开发技术，能够熟练处理浏览器兼容性问题； 3、精通php,了解asp或者asp.net语言，熟悉SQL数据库操作，具有良好的编程风格和面向对象思想； 4、有互联网开发经验，熟悉Ajax、DIV+CSS、html、javascript等相关Web技术； 5、熟练使用Linux或UNIX系统，熟悉在Linux、UNIX下配置php+mysql的运行环境; 6、从事过网站开发和制作，有成功案例并能提供案例验证； 7、能承受压力、接受挑战，有激情与创新精神，思维活跃。 福利待遇： 1.试用期过后购买国家规定五险； 2.享有国家规定节假日、特殊假期，病假、年假、三八妇女节假等，享有节假日礼品或礼金福利； 3.不定期团建活动，下午茶ktv烧烤爬山； 4.入职满一年员工享有国内外旅行； 5.年底有年会答谢宴，年底奖金等。</t>
  </si>
  <si>
    <t>广东燕塘乳业股份有限公司</t>
  </si>
  <si>
    <t>快速消费品(食品、饮料、化妆品) 农/林/牧/渔</t>
  </si>
  <si>
    <t>五险一金 年终奖金 定期体检 专业培训 节日福利 带薪年假 绩效奖金 通讯补贴 交通补贴</t>
  </si>
  <si>
    <t xml:space="preserve">1、负责参与业务需求研讨、业务需求分析； 2、负责前端页面编码、数据库后台编码、业务处理逻辑编码； 3、负责单元测试、功能测试； 4、负责业务相关的技术问题处理，负责系统的日常运维。  任职资格： 1、有三年以上基于J2EE架构应用系统的设计开发经验，熟练掌握JSP、html、Javascript等web开发技术； 2、熟悉Android移动端开发技术；熟悉企业微信小程序开发。 3、熟悉主流的大型数据库，有oracle数据库使用经验，熟悉数据库维护及性能优化； 4、有新零售、智慧零售、全渠道会员管理的开发或实施经验者优先； 5、工作责任心强，具备良好的团队合作精神，较强的沟通、协作能力。 </t>
  </si>
  <si>
    <t>带薪年假 五险一金 绩效奖金 节日福利 专业培训 员工旅游 出国机会 年终奖金 股票期权</t>
  </si>
  <si>
    <t>岗位职责： 1、参与NAS系统架构设计； 2、负责NAS系统中间层架构开发、调优、维护等工作； 3、负责大流量、高并发、高稳定性网络服务研究； 4、负责相关模块和产品的详细设计文档编写。 任职要求： 1、全日制本科及以上学历，计算机软件相关专业，2年以上工作经验； 2、熟悉面向对象的软件设计方法，及常用的设计模式； 3、精通PHP+MYSQL编程和MySQL数据库，具有MySQL优化和部署的能力，熟悉Redis； 4、精通CodeIgniter框架，熟练使用HTML，div+css开发，JavaScript，JQuery，ajax等，熟悉一种前端架构，如：layui、bootstrap等； 5、熟悉搭建基于linux系统服务器，并对服务器高并发的优化有一定的经验，有shell脚本开发能力； 6、熟悉linux常用管理命令，熟悉Apache、Nginx、varnish、Memcached等配置管理； 7、有NAS项目开发经验优先考虑，有P2P项目经验优先考虑。</t>
  </si>
  <si>
    <t>PHP开发工程师-华为</t>
  </si>
  <si>
    <t>上海泰仕达人力资源有限公司</t>
  </si>
  <si>
    <t>双休 五险一金 绩效奖金 餐饮补贴 年终奖金 交通补贴</t>
  </si>
  <si>
    <t>根据需求完成公司产品后台服务端的研发。 任职要求： 专科（三年软件开发相关从业经验） 本科（二年软件开发相关从业经验） 任职要求： 1、熟练掌握PHP开发语言，能独立通过MVC框架开发网站以及后台接口； 2、熟练linux 及其环境下的 Nginx + PHP + mysql 开发；掌握 Yii2 ； 3、2年以上项目研发经验，具备较好的代码编程习惯； 4、熟练掌握XHTML、DIV+CSS、JavaScript等页面技术优先； 5、具备强烈的进取心、求知欲及团队合作精神，有较强的沟通及协调能力； 6、诚信正直；有激情和毅力,能承受工作压力；具备良好的敬业精神。</t>
  </si>
  <si>
    <t>岗位职责： 1、根据业务需求与前端组协作开发并实现各产品功能； 2、参与后端研发中涉及到的技术框架选型及相关实现； 3、与数据组协作完成核心接口的定义、使用、测试并保证业务代码的运行效率； 4、与测试组及运维组协作实现产品上线，并监控产品服务，及时处理线上异常； 任职要求： 1. 1年及以上Java服务器端开发经验； 2. 精通J2EE相关技术，精通mybatis、spring MVC、SSH等开源主流技术框架； 3. 掌握MySQL数据库的开发、配置、管理、调试，熟练掌握SQL查询优化及存储过程编写； 4. 熟练使用svn、git、maven等版本管理工具 5. 精通关系型数据库的使用，并了解NoSQL技术； 6、熟悉分布式架构，了解一些分布式框架应用，熟悉高并发、负载均衡、消息队列； 7. 熟悉各种主流开源框架及应用，喜欢挑战与钻研新的技术实现； 8. 良好的沟通能力及解决问题的能力，良好的职业道德及敬业精神。</t>
  </si>
  <si>
    <t>深圳市一帆教育科技有限公司</t>
  </si>
  <si>
    <t>五险一金 节日福利 全勤奖 带薪年假</t>
  </si>
  <si>
    <t>岗位职责：  1、负责web前端开发工作，包括PC Web前端和移动HTML5前端、小程序前端；  2、负责应用JavasSript和相关技术与后台进行交互通信；  3、负责对平台的web页面进行性能优化以及特性开发，通过技术提升用户体验和可用性。  岗位要求：  1、大专或以上学历，2年以上Web端产品开发经验，能够独立编写中等以上规模的Web应用程序;  2、熟悉各种Web客户端，尤其是主流Web浏览器的开发模式和特性，熟悉编写响应式Web程序；  3、精通javascript、ajax、HTML、HTML5语法，熟悉至少一项MVVM技术套件开发，如Vue，熟悉微信小程序的开发；  4、熟悉TCP/IP、HTTP的基本工作原理,及Web常用开发工具；  5、对Web前端的性能优化以及web常见漏洞有一定的理解和相关实践；  6、有较好的团队合作能力，善于沟通，工作积极主动，具备良好的问题分析能力。</t>
  </si>
  <si>
    <t>Java中级开发工程师（学历学信网可查）</t>
  </si>
  <si>
    <t xml:space="preserve"> 1、精通PHP和MySQL开发，有实际开发微信小程序项目经验优先，有大型项目开发经验优先。 2、精通主流的PHP网站框架（Yii2、Laravel、ThinkPHP等），深入理解MVC。 3、熟悉Linux，如配置与维护LNMP环境。 4、熟悉Redis等缓存技术，对大数据、高并发有处理经验者优先考虑。 5、熟悉常用的前端技术，包括html、div+css、 javascript、Ajax、jQuery等。 任职要求： 1、有2年以上PHP开发经验 2、熟练使用Yii框架以及MySQL数据库、Redis等缓存技术 3、熟悉MySQL存储过程、事物、触发器等</t>
  </si>
  <si>
    <t>五险一金 专业培训 通讯补贴 餐饮补贴 交通补贴 年终奖金 绩效奖金</t>
  </si>
  <si>
    <t xml:space="preserve"> 1.协助项目经理完成项目开发； 2.独立完成个人承担模块的开发和测试； 3.工作踏实，认真负责。  任职要求： 1.计算机相关专业，统招本科（需学信网可查，不符勿扰）； 2.2年以上JAVA开发经验，精通JAVASE，熟悉JAVAEE体系架构； 3.熟练运用ORACLE、DB2数据库； 4.熟练掌握 spring、 springMVC 、hibernate 等框架； 5.有分布式、前后端分离 经验者优先； 6.有银行金融业务经验者优先。</t>
  </si>
  <si>
    <t>广州求新信息科技有限公司</t>
  </si>
  <si>
    <t>常州网拍天下网络科技有限公司</t>
  </si>
  <si>
    <t>五险一金 员工旅游 餐饮补贴 绩效奖金 年终奖金 弹性工作</t>
  </si>
  <si>
    <t>1、 负责PHP团队任务管理及项目管理工作； 2、 与需求部门沟通，了解业务部门需求，完成需求确认设计工作； 3、 负责核心系统的功能代码与数据库的设计及开发； 4、 负责提供项目过程遇到的技术解决方案； 5、 参与制定设计及实现规范，系统架构分析设计； 6、 与产品经理配合，完成产品的快速迭代、持续创新； 7、 与产品实施配合，不断提升后台功能、服务系统的性能及易用性； 8、 带领研发组其他成员一起，不断提升共同进步。 我们希望您： 1、3年以上PHP开发经验，熟悉Thinkphp3.2/5.0 的优先，有商城开发经验者优先； 2. 基于主流PHP框架（TP/YAF）开发项目，熟悉面向对象的软件设计方法； 3. 精通PHP+MYSQL编程，熟练使用Javascrīpt/Ajax以及CSS编写； 4. 熟悉memcache、redis等缓存机制，了解后端性能优化； 5. 熟悉Linux操作，熟练Nginx等Web服务器的配置及优化，可以独立配置生产环境； 6.至少1年团队管理经验</t>
  </si>
  <si>
    <t>1、负责独立JAVA项目的需求确认及计划制定； 2、负责独立JAVA项目的设计及开发工作； 3、负责3-5人项目小组日常工作安排； 岗位要求： 1、计算机、电子或相关专业本科及以上学历； 2、精通Java开发；3、精通Html、Js、Css、Ajax等相关Web技术 3、3年以上开发经验； 4、熟悉Sql-Server、Oracle等主流数据库应用开发，配置管理等基本操作 5、良好的学习能力，逻辑思维能力，良好的编程技巧和编程风格，具备文档撰写能力   6、有MongoDB、BootStrap等使用开发经验者优先</t>
  </si>
  <si>
    <t>上海贝塔斯曼商业服务有限公司北京分公司</t>
  </si>
  <si>
    <t>(ZAKER)广州坚和网络科技有限公司</t>
  </si>
  <si>
    <t>做五休二 绩效奖金 全勤奖 节日福利 专业培训 五险一金 带薪年假 加班补贴 年度旅游</t>
  </si>
  <si>
    <t xml:space="preserve">岗位职责  1、参与功能需求说明书评审和系统概要设计，并负责完成核心代码；  2、负责根据开发规范与流程独立完成核心模块的设计和编码相关工作    资格  1、计算机及相关专业毕业，本科及以上学历；  2、3年以上Java Web开发经验；  3、精通JAVA开发，熟悉Spring、MyBatis等框架，熟悉主流数据库；  4、精通编程基础：集合框架、多线程并发、IO/NIO、网络通信等；  5、熟悉JVM、JVM参数调优以及常用的java设计模式  6、熟悉常用web开发相关技术，对HTTP协议有深入了解；  7、熟悉关系/非关系型数据库的使用，了解基本的设计、优化原则；  8、对计算机相关基础知识有较好理解，了解常用数据结构和算法；  9、良好的编码风格及测试习惯；  10、有良好的团队合作精神，有责任感，有较好的沟通能力，主动性强； </t>
  </si>
  <si>
    <t>五险一金 补充公积金 员工旅游 餐饮补贴 绩效奖金 年终奖金 弹性工作 定期体检</t>
  </si>
  <si>
    <t>岗位职责： 1、负责系统功能模块的需求分析及开发工作，保证代码质量和项目进度； 2、负责跟进系统的运营监控和数据分析工作； 3、研究新兴技术，持续优化系统架构。 岗位要求： 1、本科或本科以上学历，有扎实的计算机理论基础，计算机相关专业者优先； 2、2年以上PHP语言为主的大中型系统开发经验，熟悉PHP主流框架； 3、熟练掌握MySQL数据库，有MongoDB及Redis开发经验优先； 4、掌握CSS、Javascript等页面技术优先考虑； 5、有大型项目开发经验，有应对大并发、大容量、高性能复杂系统的设计和架构能力优先； 6、具备良好的代码编程习惯及文档编写能力； 7、有优秀的学习新知识的能力，思维灵活，有激情，关注用户体验； 8、善于与人沟通，良好的团队合作精神和高度的责任感，能够承受压力，有较强的吃苦耐劳和创新精神。</t>
  </si>
  <si>
    <t>上海睿泰企业管理集团有限公司</t>
  </si>
  <si>
    <t>五险一金 定期体检 年终奖金 绩效奖金 专业培训</t>
  </si>
  <si>
    <t>广东全彩科技有限公司</t>
  </si>
  <si>
    <t>1、负责项目的需求分析、开发、日常维护工作，保证公司项目的正常进行； 2、编写风格良好、已于维护的代码，进行必要的单元测试，编写相应的开发文档； 3、与需求和测试人员配合，快速相应变化，积极的进行改进工作。  任职要求： 1、有3年及以上的Web项目开发经验； 2、熟悉算法和数据结构、操作系统、数据库等基本原理； 3、精通JAVA及J2EE语音；精通mysql、orcal数据库； 4、精通struts2、sping、ibtis、hibernate等框架； 5、熟练使用eclipse、myeclipse开发工具； 6、熟练maven，能熟练的使用maven及其相应的ide插件进行项目的构建； 7、掌握JSP、CSS、jquery等Web开发技术；了解设计模式、UML等设计与建模技术； 8、解基本软件工程原理，编码规范，有工程化意识； 9、具有良好的沟通技能和团队协作能力，能够解决工作中遇到的问题； 10、具有较强的学习欲望，热爱钻研新技术，对技术工作抱有浓烈的兴趣； 11、有搜索引擎、工作流、框架开发经验者优先；</t>
  </si>
  <si>
    <t>年底双薪 岗位晋升 午餐补助 带薪年假 绩效奖金 帅哥多 美女多 定期旅游 规范管理</t>
  </si>
  <si>
    <t>[工作职责]  1.参与产品开发; 2.参与需求分析及设计文档、代码的编写; 3.代码的自测; 4.根据工作安排，能按时按质完成需求; 5.负责产品的数据结构及代码架构设计 6.负责 web 平台的开发（ PHP 言语 Phalcon/Laravel/Yii 框架）； 7.负责 web service 的 API 开发（ PHP 、 Python 、 Go ）；  [职位要求]  1.3 年以上 Web 开发经验，熟练运用 LNMP； 2.有相当的 shell 或者 python 编码经验; 3.熟悉 Web 前端技术 Html、Css、Javascript、Ajax、jQuery 等; 4.熟悉 MySQL 数据库，具备基本的数据库设计及优化能力； 5.会使用 Memcached 、 Redis 、 SVN 、 GIT 等工具，了解 NoSQL 技术优先； 6.熟悉 IO、多线程、异步处理、熟悉缓存、消息等机制优先; 7.有丰富的数据库及大并发优化经验者优先； 8.有长期在 linux 平台下开发经验的优先；  [优先条件]  1.有除了写代码之外的其他兴趣爱好 2.发布过开源库，或者贡献过开源代码 3.良好的英文阅读能力</t>
  </si>
  <si>
    <t>深圳市飞象科技有限公司</t>
  </si>
  <si>
    <t>岗位职责： 1、参与软件系统的分析、设计、实施工作； 2、负责网站功能详细设计和编码实现（主要语言为Python、Java）； 3、负责和产品经理沟通需求，并根据需求进行功能模块的拆分和任务分派； 4、负责编写脚本（主要语言为Python），处理线上数据问题； 5、负责网站的日常维护、修改工作； 6、负责网站项目的上线部署及确认的工作； 1、计算机相关专业的本科及以上学历，3年以上开发工作经验； 2、熟练掌握Python、Java等开发语言； 3、熟练掌握基于Struts、Spring、IBatis、Hibernate等开源框架的应用开发； 4、熟练掌握JavaScript、HTML/XHTML、XML、CSS、AJAX等技术； 5、熟悉jquery、bootstrap等前端框架，熟悉DataTable插件的使用； 6、熟悉IDEA、Eclipse、PyCharm等主流IDE开发环境； 7、熟悉非关系型数据库，熟练掌握MongoDB数据库开发和管理，熟悉MapReduce的使用； 8、熟悉Tomcat等中间件技术，熟悉Linux/Unix及日常的操作命令、熟练在Linux平台发布应用操作；</t>
  </si>
  <si>
    <t>五险一金 员工旅游 年终奖金 带薪年假 绩效奖金</t>
  </si>
  <si>
    <t>岗位职责: 1.负责公司项目的开发和维护，产品的后端web程序开发、数据库结构设计和搭建，包括架构设计、技术方案的制定相关工作； 2.根据项目情况，完成项目可行性和需求分析，并完成系统设计； 3.根据开发需求，负责完成PHP核心代码，接口规范制定； 职位要求： 1、具备3年以上PHP+MySQL开发经验，熟悉 OOP 开发、框架thinkphp、cms等二次开发，掌握MVC框架技术； 2、熟悉各种Web端技术并能理解其原理，如HTML/XML/Ajax/CSS/Javascript/jQuery等； 3、有移动端接口开发、api协议定义与开发、sdk对接接口开发、第三方sdk接入相关工作经验； 4、工作认真细致，具备高度的责任感，乐于学习新知识以满足产品的需求，有团队合作精神； 5、逻辑性强，善于思考，具备良好的需求理解能力、学习能力、分析和独立解决问题的能力；</t>
  </si>
  <si>
    <t>五险一金 带薪年假 绩效奖金 节日福利 专业培训 通讯补贴</t>
  </si>
  <si>
    <t>1、协助架构师，基于项目、产品进行体系架构的设计，参与Java应用解决方案的系统设计； 2、负责Java应用的开发、研发自测，确保客户需求的实现； 3、参与需求分析，需求评审； 4、参与产品设计，编写详细设计文档、数据库设计文档、实施部署文档等。 任职条件： 1、本科以上学历，3年以上java及WEB应用软件开发经验； 2、精通J2EE技术，熟悉SpringBoot、Spring Cloud、ElasticSearch等开源框架，对ES参数调优有一定的经验； 3、精通restfull、Redis等技术； 熟练撑握Tomcat、JBoss、Weblogic、Apache等应用服务器； 4、熟悉MySQL，Oracle等数据库，熟练掌握数据库设计，SQL性能调优； 5、高质量的JAVA代码规范、性能优化有一定的经验 6、具备分析问题和解决问题的能力，能承受较强工作压力；有责任心，通过持续学习完善自身；良好的团队沟通协调能力。 7、熟悉前端框架VUE、React框架的常用使用者优先</t>
  </si>
  <si>
    <t>高级开发工程师（Web前端）</t>
  </si>
  <si>
    <t xml:space="preserve">岗位职责： 1、负责后台运营系统的PHP开发工作； 2、处理日常发现的问题，配合业务需求完成系统流程优化工作； 3、实时处理和定位各系统问题，快速解决； 4、参与需求分析、系统设计以及核心代码的编写。 5、在开发中发现存在的问题，积极参与功能与技术架构的改进。 工作要求： 1、2年以上PHP经验，独立完整开发项目，熟悉LNMP（Linux+Nginx+Mysql+PHP）运行架构； 2、精通ThinkPHP开发框架，熟悉MVC模式开发； 3、熟悉Linux 系统，熟悉Mysql，并有一定的性能优化经验； 4、熟悉各种WEB缓存技术，并有实际的项目经验优先； 5、对分布式文件存储技术了解的优先考虑； 6、态度积极乐观，良好沟通能力（重要）。 </t>
  </si>
  <si>
    <t>岗位职责： 1、配合软件系统及模块的方案设计。 2、独立完成软件系统及模块的编码，按期保质完成开发任务。 3、协助测试人员完成软件系统及模块的测试。 4、负责编制与项目相关的技术文档，保证文档资料的质量。 5、协助运维人员提供应用系统的技术支持，保障应用系统的安全、稳定。 任职条件： 1、精通HTML/CSS/Javascript，熟悉W3C标准，对页面性能和浏览器兼容有丰富的实践经验，可以配合UI实现Web界面。 2、熟悉各类Web应用协议、前端开发架构和常用开发框架，如Bootstrap，Angularjs，HTML5. 3、了解基本的Web开发安全知识和原理。 4、熟悉软件工程规范，有良好的代码编写习惯。 5、具有较强的团队合作精神、进取心和求知欲，热爱学习。 优先条件： 有金融行业开发经验者优先。</t>
  </si>
  <si>
    <t>深圳市沃尔弗斯珠宝实业股份有限公司</t>
  </si>
  <si>
    <t>五险一金 餐饮补贴 专业培训 定期体检 带薪年假</t>
  </si>
  <si>
    <t>1、根据业务需求，独立完成ECSHOP积分商城的各功能进行二次开发与维护； 2、根据业务需求，独立完成公司公众号以及相关营销活动的功能进行开发与维护； 3、根据业务需求，独立完成公司小程序的功能进行二次开发与维护； 4、根据业务需求，协助主管整理和编写货品软件及其他业务系统需求方案书； 5、协助编制货品软件及其他业务系统用户手册、安装手册； 6、收集和解决用户提交的系统反馈和BUG报； 7、熟悉和优化各系统业务流程； 8、配合事业部软件销售所涉及的开发、技术支持工作。   任职要求： 1、软件工程，计算机相关大专及以上学历，4年以上软件开发经验； 2、3年以上的WAP或者WEB项目开发经验，具备良好的代码编程习惯及较强的文档编写能力； 3，精通PHP语言，精通CGI标准和HTTP等互联网协议及Apachhe性能优化技术； 4、熟悉Mysql，有较为熟练地掌握mysql语言及编写存储过程、触发器等数据库开发的能力；熟悉SQL SERVER数据库； 5、熟练掌握HTML语言，熟悉DIV/CSS、javascript、Jquery、Ajax等页面技术； 6、熟悉WINDOWS及LINUX操作系统； 7、有良好的沟通、协调能力和学习能力，具备良好的团队合作精神，对工作积极严谨踏实，能承受较大的工作压力。</t>
  </si>
  <si>
    <t>POS实施项目经理</t>
  </si>
  <si>
    <t>广州睿本信息科技有限公司</t>
  </si>
  <si>
    <t>职位描述： 1、根据公司业务发展需求推广门店POS系统； 2、制定企业面向客户和零售门店员工的POS解决方案； 3、执行POS解决方案的评估、开发和详细计划，并完成POS系统的落地； 4、负责制定POS项目交付后的支持模型，并确保其稳定运行； 5、负责POS系统相关项目的需求确认，测试，部署，推广上线等相关工作； 6、负责与业务部门进行需求沟通、分析，对POS及相关系统进行持续优化； 7、负责POS系统日常运维过程中的问题解决，并形成文档，培训用户操作； 8、对工作过程中所需文档的编写和归档；  任职要求： 1、大专及以上学历，计算机相关专业，年龄在28-32岁； 2、5年及以上（相关）领域工作经验，零售门店数须超过计划1000家以上； 3、3年及以上项目管理经验，独立承担过较大项目的项目经理； 4、在专业技能方面： 熟悉零售行业门店后端管理系统的流程与的业务逻辑； 熟悉主流关系型数据库（Mysql, Oracle, SqlServer），可以读懂复杂sql语句及存储过程，可以编写sql语句及存储过程；了解Java、jquery、Javascript、HTML、easyUI等前台UI技术；具备清晰准确的语言沟通和文档能力； 具备针对公司其他部门提出的系统需求，能够及时给出可实践方案并能根据需求提出长远、合理的建议的能力 5、有PMP或信息系统项目管理师者优先。  薪酬福利： 1、年度旅游； 2、五险一金，入职后公司为每一位员工购买五险一金； 3、绩效奖金，丰厚的团队项目奖金； 4、周末双休； 5、带薪年假； 6、各种福利：端午、中秋、生日礼物、下午茶、营养汤水、结婚礼物、员工体检等 7、吸纳优秀的人才入核心团队，为核心团队成员提供股份期权及分红。</t>
  </si>
  <si>
    <t>拙思信息科技（上海）有限公司</t>
  </si>
  <si>
    <t>五险一金 节假日福利 年终奖金</t>
  </si>
  <si>
    <t>1、精通PHP、JavaScript、Linux, 3年以上PHP、JavaScript脚本开发经验，有微信公众平台开发经验、了解微信公共平台SDK(提供 作品演示可以加分)； 2、具有Web前端开发经验，掌握HTML（DIV+CSS）、Html5/CSS3、Jquery、Json等技术； 3、熟悉LAMP、LNMP体系架构，熟悉常用php开发框架，熟悉MVC编程思想和结构，熟悉各种常用开源框架和技术，深刻理解各框架的优缺点； 4、了解Web应用的性能瓶颈和调优方式； 5、熟练掌握MySQL数据库、相关技术及工具； 6、熟悉各种常见跨浏览器、跨设备问题，深刻理解Web标准，对可用性、可访问性等相关知识有实际的了解和实践经验; 7、对技术有激情、有追求；富于技术创新精神，勇于解决技术难题； 8、思路清晰，具备良好的沟通能力和理解能力； 9、良好的职业道德，工作认真、踏实，责任心强。 10、有SAAS开发经验者优先</t>
  </si>
  <si>
    <t>PHP开发工程师（2019校招）</t>
  </si>
  <si>
    <t>广州明朝互动科技股份有限公司</t>
  </si>
  <si>
    <t>高级PHP软件工程师</t>
  </si>
  <si>
    <t>JAVA开发(大数据交付部)</t>
  </si>
  <si>
    <t>职位描述： 1.从事数据中心、游戏运营后台等相关功能与系统的研发； 2.根据公司产品发展方向，研发新系统； 3.参与到十到百亿级别数据调优、web全自动化、云端服务的挑战。  职位要求： 1.本科学历，计算机、数学系相关专业； 2.熟悉php的面向对象编程，熟悉基本数据结构和算法，了解Linux操作系统，了解Linux下shell编程； 3.熟悉HTML/CSS/JS，了解HTML5/CSS3/AngularJS/Bootstrap，掌握常用的前端构建工具者优先； 4.拥有良好的代码习惯，结构清晰、命名规范、逻辑性强、代码冗余率低，有撰写详细的编码注释的习惯；</t>
  </si>
  <si>
    <t>岗位职责： 1、负责应用产品研发或项目编码开发工作； 2、根据开发规范与流程独立完成编码、测试及相关文档； 3、参与需求分析、系统设计系统架构设计等工作； 4、负责并参与方案讨论、技术调研及参与解决开发中的技术难题。 任职要求： 1、本科及以上学历（条件优异者可放宽），计算机、信息、电子等相关专业； 2、具有3年以上中型企业JAVA项目开发经验； 3、熟练掌握Java语言和struts、hibernate、myBatis、spring、springMVC等主流框架； 4、掌握 Weblogic、Websphere、Tomcat、maven等环境； 5、熟悉关系型数据库基本原理，熟练掌握MYSQL、ORACLE； 6、了解HTML5、Jquery、Ajax、JSP、Java Script等编码，能够根据设计文档快速的高效的完成编码； 7、了解UNIX/Linux的基本命令操作和shell脚本，有Python开者经验优先； 8、有分布式系统开发设计经验,参与开发并成功运维过高并发大数据项目的优先考虑； 9、拥有较好的沟通技巧及团队合作精神，较强的责任感及进取精神。</t>
  </si>
  <si>
    <t>岗位职责： 1.负责项目的服务端的架构调研、设计和开发； 2.设计、开发并改进产品后台服务； 3.快速原型开发，快速迭代并迅速投入产品； 4.参与项目重点、难点模块的研发工作，结合业务的特点，提供面向业务的整体优化方案； 5.分析后台统计数据，不断提升产品体验。 任职要求： 1.全日制本科以上学历（985、211优先），计算机相关专业，5以上 PHP相关开发经验； 2.精通 PHP 及主流开发框架（如 Zend、Yii、ThinkPHP 等），精通面向对象开发； 3.熟悉HTML/CSS/JavaScript/Ajax/JQuery 等相关技术； 4.熟悉Linux 环境下开发，熟练掌握 Apache/Nginx 的配置和使用； 5.优秀的数据库设计和优化能力，至少精通一种数据库应用，精通 Mysql 数据库应用者优先； 6.精通主流的NoSQL 技术（如 Memcached、Redis、MongoDB等），并能熟练使用于项目中； 7.熟悉Hadoop体系结构，熟悉Hive、HBase、Kafka等相关平台； 8.数据结构、算法分析功底扎实，学习能力强，有较强的架构能力及优秀的逻辑思维能力； 9.沟通交流能力强，乐于分享，良好的团队合作精神； 10.有大规模系统设计和开发经验者，或高并发、高安全性互联网服务经验者优先； 11.有基于大数据处理平台的模型设计与数据处理工作经验者优先。</t>
  </si>
  <si>
    <t>PHP开发工程师（周末双休、五险一金）</t>
  </si>
  <si>
    <t>广州萌萌达网络科技有限公司</t>
  </si>
  <si>
    <t>五险一金 绩效奖金 餐饮补贴 周末双休 节日福利 全勤奖 带薪年假 生日会下午茶</t>
  </si>
  <si>
    <t>岗位职责: 1、负责协助技术主管进行技术评测，bug处理，php代码开发； 2、负责网站数据库、栏目、程序模块的设计与开发； 3、负责根据公司要求进行网站、oa、app系统等项目开发； 4、按时按质完成公司下达程度开发、系统评测等工作任务； 5、定期维护网站程序，处理反馈回来的系统bug； 6、网站程序开发文档的编写。 7、与前端工程师和设计师协调沟通，编写部分Javascript和HTML；  任职资格: 1、精通PHP语言，精通CGI标准和HTTP等互联网协议； 2、熟练掌握javascript、div+css等web前端布局及多浏览器兼容相关技术； 3、熟练使用Linux或UNIX系统，熟悉在Linux、UNIX下配置php+mysql的运行环境；</t>
  </si>
  <si>
    <t>PHP开发工程师---驻腾讯PCG</t>
  </si>
  <si>
    <t>深圳市视游互动科技有限公司</t>
  </si>
  <si>
    <t>五险一金 免费班车</t>
  </si>
  <si>
    <t xml:space="preserve">岗位职责: 1、负责腾讯视频客厅产品部web运营系统开发工作 2、搭建web运营系统的基础构建系统, 完善php/web基础库, 提高开发运营系统的效率  任职要求: 1、两年以上php开发经验(必备条件) 2、熟悉php语言, 了解javascript、css; 熟悉MVC开发模式 3、了解mysql数据库 4、了解http协议 5、能够在项目开发过程中不断总结经验, 并提高自己的技术能力 6、性格开朗，良好的沟通能力。 </t>
  </si>
  <si>
    <t>java开发工程师 (MJ000232)</t>
  </si>
  <si>
    <t>神州数码信息服务股份有限公司</t>
  </si>
  <si>
    <t>广州华途信息科技有限公司</t>
  </si>
  <si>
    <t>五险一金 补充医疗保险 通讯补贴 餐饮补贴 交通补贴 定期体检</t>
  </si>
  <si>
    <t xml:space="preserve">岗位职责： 1、根据主管的分配任务完成开发工作； 2、参与产品模块的设计； 3、负责产品模块的代码编写； 4、负责产品模块的单元测试； 5、负责产品模块开发的文档编写，协助制定相关软件产品的测试  任职要求： 1、本科及以上学历，3年以上基于Java或前端语言开发经验； 2、精通J2EE架构，精通常用的设计模式，精通数据持久化、缓存、消息、通讯等的相关开发； 3、熟练HTTP请求完整过程； 4、熟悉常用Web前端框架，对JS、CSS、HTML5能熟练使用，对LayUI、ExtJS、Vuejs、Element-UI熟悉者优先。 5、具备FreeMarker+SpringMVC+MyBatis/JPA+MySQL等基本JAVAWEB开发能力。 7、有Nodejs开发能力者有先。 8、诚信正直，积极主动，有较强的责任心，并具备良好的沟通能力、理解能力和较强的学习能力； 9、有以下经验者优先考虑：熟悉SpringCloud、DevOps、DockerSwarm、AWS、Azure、Aliyun、Openstack、Kubernetes、CloudCenter 架构与API等； </t>
  </si>
  <si>
    <t>五险一金 员工旅游 绩效奖金 定期体检 节日福利 带薪年假 年底双薪</t>
  </si>
  <si>
    <t>工作职责：
1.负责软件系统需求收集、分析和设计；
2.根据开发进和设计，完成软件的开发、测试、发布、运维等任务。
3.撰写、更新相关开发文档。
职位要求:
1、本科或以上学历，计算机软件或相关专业，3年以上Java开发经验；
2. 精通java,有若干个大型项目开发经验； 熟练掌握和应用目前流行开源框架(SpringBoot, SpringMVC, MyBatis等)，并且对其核心思想、实现原理有一定认知
3. 熟悉html,div,css,javascript等前端技术,并熟悉jquery等脚本框架,对Vue.JS、react、AngularJS等JS框架有使用者优先;
4. 熟练掌握PostgreSQL等关系型数据库的使用和开发,对内存数据库(例如Redis)有了解者优先；
5. 熟练使用git，jenkins,  gradle等CI,CD工具。
6. 熟悉tomcat,nginx等web服务器; 熟悉Linux(如Centos)系统，掌握常用操作命令；
7. 有分布式系统或者微服务开发经验优先。
8. 具有良好的注释和文档编写习惯；具备一定的英文基础,能阅读英文资料;
9. 有强烈的责任心，抗压能力以及团队合作精神；思路清晰，思维敏捷，有快速的学习能力和独立问题解决能力；有敏捷项目开发经验优先。
10. 了解gis、空间数据库者优先；有智慧城市、智慧交通、交通行业相关项目经验优先考虑</t>
  </si>
  <si>
    <t>深圳市今日财富信息技术有限公司</t>
  </si>
  <si>
    <t>专业培训 员工旅游 年终奖金 绩效奖金 周末双休 住房补贴 五险一金</t>
  </si>
  <si>
    <t xml:space="preserve">任职要求 1. 熟悉流行的php开发框架； 2.有接口开发经验； 3. 对接过支付、推送等第三方服务 技术能力要求： 1.精通PHP + MySQL，具有PHP系统开发经验，能够独立编写中等规模PHP应用程序；； 2.精通一种以上PHP（Yii2、Laravel等）框架和MVC模式； 3. 熟悉面向对象编程； 4. 熟悉敏捷开发模式和软件工程； 5. 有良好的编码习惯以及文档、版本控制能力； 6. 熟练掌握LAMP技术； 7. 熟练掌握HTML， CSS， Json， Ajax， Javascript， jQuery， xml等web技术； 8. 有完整项目开发经验者优先。 </t>
  </si>
  <si>
    <t>中高级java开发工程师</t>
  </si>
  <si>
    <t>北京沐融信息科技股份有限公司</t>
  </si>
  <si>
    <t>五险一金 补充医疗保险 员工旅游 通讯补贴 年终奖金 定期体检 节日福利 笔记本补贴</t>
  </si>
  <si>
    <t xml:space="preserve">中级Java开发工程师：    </t>
  </si>
  <si>
    <t>web研发工程师</t>
  </si>
  <si>
    <t>北京初志科技有限公司</t>
  </si>
  <si>
    <t>联盟之都网络科技（深圳）有限公司</t>
  </si>
  <si>
    <t>卓越置业集团有限公司</t>
  </si>
  <si>
    <t>五险一金 绩效奖金 弹性工作 专业培训 交通补贴 补充公积金 员工旅游 年终奖金 餐饮补贴</t>
  </si>
  <si>
    <t>五险一金 交通补贴 餐饮补贴 通讯补贴 专业培训 年终奖金 股票期权</t>
  </si>
  <si>
    <t>岗位职责: 1.负责公司相关产品业务平台的开发； 2.参与相关系统架构的设计和评审； 3.负责所属项目数据库、程序模块的设计、编码和内部测试； 4.负责公司后台系统的维护，保证系统的稳定运行； 5.编写APP接口，协助完成相关协议开发文档 岗位要求： 1.大专及以上学历，2年以上工作经验； 2.熟悉网站性能优化，了解系统安全； 3.熟练掌握HTML/XHTML，CSS，JAVASCRIPT，JQ，AJAX等web页面技术； 4.熟悉一种或多种PHP开发框架，如laravel、CI、Yii； 5.熟悉 Angular JS 和 Node JS优先； 6.熟悉mysql数据库设计，熟悉sql调优； 7.熟练掌握PHP各种api接口研发； 8.能够独立完成服务器环境配置、网站整站(功能)开发，熟悉Linux基础命令和操作优先； 9.有优良的编程风格和习惯，富于团队精神和敬业精神,良好的团队意识以及自我学习能力； 待遇： 1、 入职即买社保，转正后购买公积金； 2、 每月享有交通补助，每周下午茶； 办公环境优美，交通便利。</t>
  </si>
  <si>
    <t>岗位职责： 1、根据项目要求、开发进度任务负责软件开发的设计、开发、编程、测试等工作； 2、Web前端表现层及前后端交互的模块设计和开发，通用类库、框架编写； 3、其他WEB设计相关工作；  任职要求： 1. 计算机相关专业本科及以上学历，3年以上工作经验 2. 了解W3C标准，熟练处理各种浏览器兼容性问题 3. 熟悉 JavaScript / CSS、OOP 及主流前端类库、框架、工具，如 Vue(必备)、Bootstrap、jQuery、React等 4. 熟练使用HTML5 / CSS3 等技术，响应式布局有实战经验者优先 5. 熟悉 Web 性能优化，有移动 Web 经验者优先，具有良好的代码风格、接口设计与程序架构，对前端工程化有深入实践者优先。</t>
  </si>
  <si>
    <t>五险一金 补充医疗保险 员工旅游 交通补贴 餐饮补贴 通讯补贴 弹性工作 定期体检</t>
  </si>
  <si>
    <t>岗位职责： 1.  负责公司支付核心技术提醒或者后台，包括订单管理、清结算、支付代付等高并发、高安全、高性能的交易核心系统，为公司支付提供最可靠的交易服务。 2.  根据产品需求、设计文档，负责完成分配的工作任务。开发的程序符合各项规范并且满足功能及性能要求； 3.  熟悉软件开发流程； 4.  严格遵守相关开发工具的编码规范；  岗位要求: 1.  本科或以上学历，计算机软件或相关专业，三年以上Java编码经验； 2.  对技术钻研有强烈的兴趣；有参与支付设计与开发经验的优先(例如：熟悉银行支付系统，第三方支付的业务模式，聚合支付的业务模式，熟悉对账，清结算和交易系统)。 3.  熟练MVC设计模式，扎实Java基础和常用的设计模式，熟悉spring、springMVC、SSH、mybatis等主流框架； 4.  熟练MySQL/Oracle等主流数据库，能够进行数据建模或模型优化,有数据库优化经验； 5.  熟悉XML、HTML、Javascript（Jquery）等相关技术； 6.  熟悉多线程开发，对多线程有一定了解。 7.  熟悉或了解分布式系统的设计及应用；</t>
  </si>
  <si>
    <t>PHP开发/网站开发</t>
  </si>
  <si>
    <t>莱佛士设计学院</t>
  </si>
  <si>
    <t>五险一金 绩效奖金 专业培训 带薪年假 带薪病假</t>
  </si>
  <si>
    <t>青牛（北京）技术有限公司</t>
  </si>
  <si>
    <t>五险一金 餐饮补贴 通讯补贴 绩效奖金 定期体检</t>
  </si>
  <si>
    <t xml:space="preserve">岗位要求： 1,负责部门前端H5等工作 2,配合后端人员完成产品和项目要求 3根据系统开发说明文档，进行软件编码工作，并调试合格，按时交付。 3.负责企业视频直播功能模块的开发和详细设计，参与需求分析，系统分析及详细设计； 4.高性能Web应用的架构设计和优化； 5.负责研发/实施过程中的模块核心编码、技术文档编写、性能调优等。  任职资格要求： 1、能够编写语义化的 HTML ，模块化的 CSS ，实现较为复杂的布局，能够基于不同设备和浏览器，完成对不同设备和浏览器的兼容； 2、熟悉 JavaScript / ECMAScript ，能够脱离框架使用原生的 JavaScript 进行开发，熟悉 ECMAScript 新特性； 3、熟悉前端 MVVM 框架（Vue / React）且工作中有对应技术栈项目开发经验； 4、了解小程序开发。  </t>
  </si>
  <si>
    <t>广州美云美服科技有限公司</t>
  </si>
  <si>
    <t>节日福利 专业培训</t>
  </si>
  <si>
    <t>职位描述 1.运用php独立进行网站项目开发，以及网站程序的优化； 2.根据产品需求开发相关的前后端功能，负责各业务系统功能及模块接口设计开发工作； 3.独立完成新功能新模块的开发，学习和研究新技术以满足产品的需求 ; 4.进行日常系统开发和维护，优化与升级； 任职要求 1、两年以上PHP及互联网开发经验。 2、熟悉面向对象的开发方法,熟悉主流ThinkPHP,Laravel开发框架。 3、熟悉Web服务器基本架构，对各种网络架构有基本认识，了解Apache、Mysql、PHP的基本配置和维护。 4、熟悉HTML/XHTML、JavaScript、jquery、DOM、CSS等前端开发技术。 5、熟悉MYSQL、SQLSERVER或其他大型数据库，能够快速根据需求完成高性能数据库设计。 6、有良好的代码习惯；有撰写设计文档的习惯，要求结构清晰、命名规范、逻辑性强、代码冗余率低，代码注释清晰。 7、对H5页面设计具有丰富经验，并可以对APP有所熟悉和微信公众号的接口对接经验能力。</t>
  </si>
  <si>
    <t>五险一金 补充医疗保险 员工旅游 交通补贴 餐饮补贴 通讯补贴 年终奖金 定期体检</t>
  </si>
  <si>
    <t>岗位要求： 1、正规院校本科以上学历，计算机相关专业；
2、熟悉java语言，有扎实的java基础；
3、了解JMS等消息中间件和定时器使用；
4、具备网络编程和多线程编程的经验；
5、熟悉j2ee框架，理解MVC分层结构；
6、熟悉spring框架以及其特性；
7、了解Jboss、tomcat等；
8、了解密码学、PKI/CA相关知识优先；
9、具备良好的沟通能力和团队合作以及技术研究能力；
10、有过android开发的人员优先。</t>
  </si>
  <si>
    <t>上海汇绿电子商务有限公司</t>
  </si>
  <si>
    <t>软件工程师 (职位编号：7)</t>
  </si>
  <si>
    <t xml:space="preserve">职位描述（工作内容和主要职责）： 1、  负责企业平台系统开发的设计、编程、调试、运行、维护等工作； 2、  编写开发文档，以及协助解决各种技术问题； 3、  进行详细设计、代码开发、配合测试完成项目； 4、  按照项目计划，按时提交高质量代码，完成开发任务。  任职要求： 1、1年以上PHP开发经验； 2、熟悉PHP开发,熟悉ci,yii,laravel,thinkPHP等一个或以上常用框架，熟悉面向对象技术、MVC模式； 3、熟悉Mysql数据库技术和memcached,redis等； 3、熟悉Linux下Nginx/Apache、PHP、MYSQL各种配置，能够在Linux环境下开发； 4、熟悉基本的HTML/CSS/JS/jQuery/AJAX等前端相关知识和svn,git等版本控制工具；  6、具有良好的沟通、理解及逻辑分析能力，思维敏捷、编程及学习能力强，有责任心。  企业简介： 1979年创立的上海城建物资有限公司是国资委下以商品混凝土、预制构件、新型建材科研开发、生产销售为主业的国有独资企业，具有高新技术企业称号。是获得日本PC协会认证资质的混凝土预制构件企业。多次参与了上海市标志性工程和重大工程项目建设。承揽了上海轨道交通、源深体育中心、延安路高架工程、浦东机场、虹桥交通枢纽工程、世博中国馆及世博园区、陆家嘴金融贸易区、外滩通道、中环线抢修等重点工程。“十三五”期间，城建物资进一步明确了“绿色产业”发展的目标，从生产制造型企业向生产服务性企业转型，积极发展服务型制造和生产性服务，加速转型发展，成为新材料综合服务商。 2015年城建物资投资成立绿色建筑供应链集成服务平台――“绿智汇”（汇绿公司）（www.igreenbuy.com），集展示、交易、认证、推广、交流及相关配套服务为一体的O2O供应链电商平台。  “绿智汇”平台通过线上线下相结合的方式为绿色建材相关企业提供品牌、产品、技术、工艺等方面的线上展示，并结合线下孵化器、线下展厅、新品推荐会、技术研讨、专业论坛等活动来促进绿色建材产品交易与推广应用。为绿色产业链上的企业提供绿色建材标识认证、专业咨询、商务办公、生产厂房、配套物流、金融服务、产业孵化基金等一站式产业配套专业服务。  目前，“绿智汇”电商平台分为四大业务范围，分别是：绿色建材、绿色建筑、绿色能源和循环经济四大业务的线上线下的展示、交易及配套服务。产品分别是：采购平台、新材料大数据中心、智推宝（市场推广）、zhaopc（装配式）、智能健康快装、交易结算中心、技术营销中心。经过几年的沉淀与积累，绿智汇将进行
混改
，在业务上不断升级。  福利待遇: 1、私人定制的薪资结构，领先于业内水平； 2、年终奖金、绩效奖金、还有与你的能力和表现对应的项目奖金等； 3、价值体现的调薪机制，个性化的职业发展通道； 4、为每位员工缴纳（五险三金）养老保险、医疗保险、失业保险、工伤保险、生育保险、企业年金、补充公积金。   来吧！加入“绿智汇”让我们一起任性！  公司主页：www.shmgc.com “绿智汇”平台：www.igreenbuy.com 绿智汇公众号：绿智汇    </t>
  </si>
  <si>
    <t>五险一金 年终奖金 定期体检 弹性工作 餐饮补贴 专业培训</t>
  </si>
  <si>
    <t>温馨提醒：条件基本吻合者请大胆在网站上投送简历，凡接收到相应的简历，我司将在24小时内全部审核完毕，条件吻合者我司将以尾号9592手机号短信约面，后通过该手机号对应的招聘微信：宝绅纸塑人事部 添加好友，请务必关注您的短信信息和微信加好友申请。 公司全景：https://720yun.com/t/0d2jegsvrO2 科技大楼5楼整层 职位描述 1、 ASP.NET系统开发及维护工作； 2、 辅助项目组长完成系统分析、设计及相关文档的编写； 3、 按照系统设计，完成核心代码的开发及测试； 任职要求 1、计算机相关专业，3年以上软件开发经验，思路清晰，编码规范 2、开发语言为C#，熟练运用 LingQ,EF,WCF。如果熟练使用PHP+MYSQL更佳 3、熟悉B/S,C/S软件模型开发，对设计模式有一定的了解,对排序，查找等常用算法运用熟练。 4、熟练使用SQL Server，对存储过程和查询优化有一定的基础， 对Mysql,MongDB,Redis等其它开源数据库有一定的经验。 5、熟悉运用 HTML/CSS/Javascript/Jquery等WEB开发技术，至少一种JS框架使用经验，能扩展JS控件功能。 6、英语熟练者***。  公司地址：广州市白云区江高镇小塘南路68号广东白云学院西校区旁宝绅公司内 联系人：孙先生 联系电话：13539859592  020-36201966 官方网站：http://chinatreasure.net 招聘邮箱：532654135@qq.com  公交路线：广州市客运站（总站）坐523快线（4元）或523（3元）至终点站江高小塘（总站），沿沙溪村方向道路前行500米即到</t>
  </si>
  <si>
    <t>深圳市华圣网络科技有限公司</t>
  </si>
  <si>
    <t>北京紫光数智科技股份有限公司</t>
  </si>
  <si>
    <t>五险一金 交通补贴 年终奖金</t>
  </si>
  <si>
    <t>定期体检 五险一金 补充医疗保险 员工旅游 弹性工作 年终奖金 交通补贴 通讯补贴</t>
  </si>
  <si>
    <t>工作职责： 1、负责对接业务需求，完成功能后台设计、开发执行、测试、运维等相关工作； 2、完成项目经理交付的其他任务。  岗位要求： 1、2年以上Java开发经验，计算机、软件相关专业本科优先； 2、熟悉Java语言，基础扎实； 3、熟悉MySQL或其他关系型数据库应用和性能调优； 4、熟悉Spring,MyBatis等主流开发框架，熟悉微服务架构者优先； 5、熟悉分布式缓存、消息队列、RPC原理 6、熟悉Web Service、RESTful技术，了解JSON，能够熟练开发服务端接口程序； 7、性格开朗，很强的计划性和实施执行的能力，具备良好的人际交往能力、组织协调能力以及解决复杂问题的能力。</t>
  </si>
  <si>
    <t>【岗位职责】 1、负责公司系统架构讨论与设计，完成系统框架的开发工作。 2、负责公司核心技术调研与攻关，完成核心模块的开发工作。 3、深入理解业务，并从架构层面进行抽象和提炼技术/业务公共层。 4、对项目进行各技术点跟踪分析，解决系统安全、性能优化等问题。 5、具备解决系统性能、安全、吞吐能力等综合问题，分析数据，保证系统稳定。  【岗位要求】 1、大专及以上学历，计算机及软件工程等相关专业。 2、2年以上PHP开发、架构和项目统筹丰富开发经验。 3、精通PHP语言，有PHP框架开发经验（Phalcon，Yii2，Laravel，Swoole等）。 4、能够熟练的使用Html、CSS、Ajax、Javascript，具备优化Web应用程序性能经验。 5、熟悉PHP、MySQL数据库开发，了解Linux，Shell编程命令。 6、熟悉缓存技术、服务器优化、集群技术处理、负载均衡、系统性能调优等软件编程技术。 7、具有良好的编程风格和习惯和较强的程序调试能力与程序故障分析能力。  【优先考虑】 1、具有3年及以上丰富的H5及手游联运推广游戏平台实战开发经验者优先考虑。 2、具有处理高并发，优化系统性能经验，丰富数据库以及Linux操作经验者优先考虑。 3、具有独立带团队以及项目经验丰富者优先考虑。  【福利待遇】 1、22:00后报销夜间交通费用。 2、绩效考核以及平台晋升制度。 3、一年两次薪酬调整考核激励模式。 4、节日福利以及团队拓展旅游活动。</t>
  </si>
  <si>
    <t>Java中高级软件工程师</t>
  </si>
  <si>
    <t>湖北微模式科技发展有限公司</t>
  </si>
  <si>
    <t>五险一金 年终奖金 绩效奖金 股票期权 弹性工作 带薪年假</t>
  </si>
  <si>
    <t xml:space="preserve">1、计算机相关专业本科以上学历，5年以上Java项目开发实施工作经验。 2、精通java编程、设计模式、组件技术、通讯协议和面向对象思想；精通spring mvc，mybatis等开源框架。 3、熟练使用html、css、javascript、ajax等前端开发技术，能独自完成前端页面的编写； 4、熟悉掌握常用数据库（Oracle/DB2/My SQL等），具有丰富的数据库设计和相关应用开发经验，对sql有一定的优化能力。 5、精通至少一种Linux下的应用服务器的部署及性能调试，如Tomcat、JBOSS、WebLogic、WebSphere等。 6、熟悉软件技术文档的编写；具备良好的文档编制习惯和代码书写规范。 7、有大数据和高并发优化经验优先者；  岗位职责： 1、从事公司自有产品的研发及项目实施工作。 2、参与负责产品技术框架，系统设计及优化工作，进行技术调研、技术决策，进行技术风险评估。 3、有规范的编程习惯与文档编写能力，严格按照公司代码规范编写代码和文档。 4、设计开发关键性功能模块。对开发团队进行技术培训，协助、指导工程师解决关键问题。 5、有责任心，对软件开发充满热情，不断学习行业新知识，具有良好的创新心态，能够在一定压力下工作。 </t>
  </si>
  <si>
    <t>JAVA工程师（中级）</t>
  </si>
  <si>
    <t>北京中软联动科技有限公司</t>
  </si>
  <si>
    <t>上海颍通科技有限公司</t>
  </si>
  <si>
    <t>岗位职位： 1、负责公司网站前段、产品前端等的开发工作（主要包含HTML,CSS,JS）; 2、与各项目团队及测试团队一起确保网站，产品等的开发进度; 3、Web端前沿技术研究与调研 背景要求： 1、计算机、软件工程专业，本科或以上学历; 2、有Javascript,HTML, CSS开发经验，了解各项技术的相关标准，有原生JavaScript 开发水平和丰富经验，熟练掌握HTML5+CSS3; 3、熟练掌握Angular/React/Vue等前端流程框架，熟练掌握Bootstrap; 4、具备丰富的Web前端架构经验，精通各种前端技术，对于大型互联网产品的架构设计有实际经验; 5、能够根据各类互联网产品的不同特性设计最优解决方案，能够主导前端的性能优化; 6、良好的编程习惯和团队协作精神，注重质量，工作效率高，思维敏捷，虚心好学，领悟能力强，抗压能力强; 7、有手机端H5开发经验或微信公众号开发经验者优先;</t>
  </si>
  <si>
    <t>深圳中影泰得影业股份有限公司</t>
  </si>
  <si>
    <t>五险一金 节日福利 周末双休 地铁周边 免费电影</t>
  </si>
  <si>
    <t>中交航信（上海）科技有限公司</t>
  </si>
  <si>
    <t>通信/电信运营、增值服务 交通/运输/物流</t>
  </si>
  <si>
    <t>广州恰好青春信息技术有限公司</t>
  </si>
  <si>
    <t>职位描述： 1、负责主线产品，基于HTML5/CSS3/JavaScript等技术的H5活动及产品开发； 2、配合后台开发人员实现产品界面和功能与后台的交互，制作标准优化的代码，并增加交互动态功能； 3、与设计、项目及市场人员沟通，保证产品的质量和开发进度； 4、持续优化相关产品的质量、性能、用户体验； 5、Web及Wap前沿技术研究和新技术调研并用于实践。  任职资格： 1、HTML、CSS(CSS3)、JavaScript基础扎实,，熟悉响应式布局，熟悉常见跨浏览器的问题 2、熟练掌握VueJs、Reactjs、AngularJs等常见框架中的一种，熟练掌握Web开发相关知识； 3、有前端技术框架搭建经验、模块积累意识； 4、能高效还原UI设计图稿的输出，对重构及模块化框架有接触或了解，如：bootstrap，easyui等 5、熟悉各种前端调试工具，熟悉JS性能优化； 6、良好的编码风格，沟通能力和团队合作精神，有责任感。 7、热爱前端、对web和HTML5技术钻研有强烈兴趣，有良好的学习能力和强烈的进取心；</t>
  </si>
  <si>
    <t>员工旅游 专业培训 餐饮补贴 绩效奖金</t>
  </si>
  <si>
    <t xml:space="preserve"> 职位描述：    1、根据公司的研发流程，负责业务系统的核心模块的设计和开发工作；  2、根据公司的质量要求，对所负责的项目进行单元测试和系统集成测试；  3、承担部门新技术试验和研究，并应用到公司产品；  4、独立解决开发中遇到的问题，根据公司的研发流程，负责业务系统的核心模块的设计和开发工作；  5、配合平台程序版本的发布，跟进并提供技术支持。    任职资格：    1、一年或以上的实际项目经验；  2、熟练掌握PHP语言，对面向对象编程有一定理解；  3、熟悉主流第三方开源库使用，如TP,微擎；  4、精通Apache+PHP+MYSQL或Nginx+PHP-FPM+MYSQL编程；  5、具备良好的编码习惯，讲究代码美学更佳  6、有一定的自学能力，能独立解决问题；  7、熟练使用EclipseSVN等常用开发工具，熟悉Linux服务器更佳；  8、有良好的团队意识和沟通能力，做事积极主动，认真踏实，有较强责任心和良好的编程习惯；  9、熟悉使用版本控制工具SVN，有较好的代码阅读能力与规范的代码书写。  </t>
  </si>
  <si>
    <t>深圳市土人科技有限公司</t>
  </si>
  <si>
    <t>广东穗阳商务服务股份有限公司</t>
  </si>
  <si>
    <t>五险一金 员工旅游 年终奖金 弹性工作 股票期权</t>
  </si>
  <si>
    <t>岗位职责：
网站/商城等开发与维护
公司内部系统开发
任职要求：
1、3年以上PHP/MySQL项目开发经验,熟练掌握thinkphp5, YII等开发框架，熟悉svn/git等；
2、熟练掌握MYSQL，包括数据库设计及日常优化；熟练掌握Redis,Mongodb,Memcached等nosql；
3、熟练掌握CSS,HTML、JavaScript、Ajax、Jquery、bootstrap等前端技术；
4、熟悉LN(A)MP配置及调优者优先，有大型网站开发，APP开发，服务器架构，PHP/MYSQL优化等经验者优先；
5、具有良好的学习能力、独立分析解决问题的能力、沟通能力，具有良好的团队精神和敬业精神；</t>
  </si>
  <si>
    <t>弹性工作 员工旅游 绩效奖金 年终奖金</t>
  </si>
  <si>
    <t xml:space="preserve"> 【岗位职责】 1. 公司新网站开发与旧网站修改和升级，负责网站代码的优化和维护。 2. 负责对网站新功能开发、模块开发工作。 3. 拥有良好的编码习惯，要求结构清晰，命名规范，逻辑性强，代码冗余率低。 4. 主动优化改进产品的程序性能。具有良好的团队合作精神，善于沟通。  【岗位要求】 1. 热爱互联网热爱产品设计，以研究各种程序为乐，钻研过流行的开源产品和框架。 2. 精通PHP，能够熟练运用php进行web应用程序开发，熟悉Kohana、TP、CI等主流框架，Mysql等数据库。 3. 熟悉HTML5、JavaScript等脚本言，熟练使用bootstrap、easyui等前端技术，熟悉网站开发的流程。 4. 良好的文档和编程风格，责任心强，有敬业精神，有良好的团队合作精神。 5. 2年以上PHP开发经验。  福利待遇： 1、优厚的薪酬制度（固定工资+绩效+提成+年终奖），富有竞争力的提奖系数，上不封顶； 2、5天7小时工作制（周末双休），休假福利：婚假、产假、带薪年假及法定假日等齐全； 3、定期举办生日Party、旅游活动、月度聚餐经费，节日福利； 4、购买社会保险（养老、医疗、生育、工伤、失业保险）； 5、完善的职业培训计划+职业发展体系+ 助学奖励； 6、公司地处珠江新城CBD大厦，环境优越，交通方便；大厦配有食堂，公司配有冰箱、微波炉。  工作地址天河区珠江东路30号广州银行大厦6楼601B </t>
  </si>
  <si>
    <t>Java高级开发工程师/ 软件工程师</t>
  </si>
  <si>
    <t>北京易用联友科技有限公司</t>
  </si>
  <si>
    <t>五险一金 员工旅游 弹性工作 股票期权 年终奖金 绩效奖金 定期体检</t>
  </si>
  <si>
    <t>岗位职责： 1. 负责公司产品及项目的JAVA开发和维护工作； 2. 参与系统需求分析、数据库设计、功能设计、代码设计与编写等； 3. 参与系统架构、性能、安全、扩展等优化的设计和实现； 4. 与产品团队、测试人员保持良好沟通，能快速理解、消化各方需求，并落实为具体的开发工作；  能力要求： 1.精通JAVA规范、Servlet和JSP等相关技术；熟悉常用的设计模式，能独立开发JavaWeb应用； 2.有高并发、高性能的分布式系统的设计与开发经验； 3.对面向对象分析/设计/编程思想有深入的理解以及很强的应用能力； 4.熟悉SpringMVC、Spring、Hibernate、Activiti或其他开源框架；使用过SVN、Git、Ant、Maven 、Junit或其他开发工具； 5.熟悉基础的Web前端开发：HTML+CSS+JS，至少熟悉一种前端控件框架如Easyui、Extjs； 6.精通数据库理论，熟悉主流数据库，如：MySQL 、Oracle、SqlServer； 7.熟悉Tomcat、Jboss、Weblogic等中间件技术； 8.有APP开发或ERP系统应用开发者优先。</t>
  </si>
  <si>
    <t>Java研发工程师（大数据）</t>
  </si>
  <si>
    <t>杭州三汇数字信息技术有限公司</t>
  </si>
  <si>
    <t>五险一金 绩效奖金 定期体检 员工旅游 餐饮补贴 交通补贴 年终奖金 通讯补贴</t>
  </si>
  <si>
    <t>岗位职责： 从事大数据应用系统研发工作，负责框架搭建、日常研发和指导新人工作</t>
  </si>
  <si>
    <t>五险一金 免费班车 年终奖金 通讯补贴 餐饮补贴</t>
  </si>
  <si>
    <t>职位描述  1.本科及以上学历，计算机或相关专业，3年以上全职前端开发工作经验； 2.熟悉JavaScript语言、熟悉面向对象的JS编程语言TypeScript、ES6; 3.熟练掌握HTML5/CSS3及主流的JavaScript框架如JQuery等； 4.精通WebGL/OpenGL技术，熟练使用常用的webgl引擎（three.js、playcanvas.js、Babylon.js、xeogl.js等等）； 5.具备优秀的前端交互设计能力，熟悉移动Web开发技术，能完成跨浏览器和跨设备的网页开发工作； 6.具有较好的面向对象基础，有较好的软件架构意识； 7.学习能力强，愿意学习新技术，积极主动，且具备良好的沟通协调能力和强烈的责任心；</t>
  </si>
  <si>
    <t>java开发工程师（北京）</t>
  </si>
  <si>
    <t xml:space="preserve">岗位职责： 1. 负责所属模块的发展建设，包含功能的规划、需求分析设计与技术实现； 2. 负责所属模块的代码开发、调试与维护工作，并及时支持响应客户的各类技术问题； 3. 负责根据客户需求对所属模块进行二次开发和交付； 4. 负责提升所属模块的用户体验； 5. 编制相关的各类技术文档，并对所属模块发展提供建议和策略； 6. 负责辅助其他模块进行技术实现和联调，并参与公司产品的架构优化，性能优化等； 7. 完成其他交办的其他各类技术开发任务； 8. 必要时根据公司规范对供应商代码进行审查，以确保安全性及高质量。 任职要求： 1. 专科及以上学历，计算机相关专业； 2. 具有3年以上java项目开发经验，熟悉java三层结构，熟练掌握spring mvc及springboot 3. 精通oracle,mysql等数据库，可快速理解脚本，并根据需求编写对应SQL； 4. 熟悉前端js,jQuery及主流前端框架开发； 5.有高并发、大数据量服务解决经验，学习理解能力强。 </t>
  </si>
  <si>
    <t>岗位职责： 岗位要求：</t>
  </si>
  <si>
    <t>Java研发工程师（WEB）-广州</t>
  </si>
  <si>
    <t>厦门市美亚柏科信息股份有限公司</t>
  </si>
  <si>
    <t>五险一金 免费班车 员工旅游 交通补贴 餐饮补贴 年终奖金 弹性工作 股票期权</t>
  </si>
  <si>
    <t xml:space="preserve">工作职责: 1) 基于海量数据的WEB应用研发。 2) 数据可视化设计与实现。 3) 根据业务需求和开发规范独立完成设计、编码、测试，以及相关文档的编写。 任职资格: 1) 本科及以上学历，计算机等相关专业毕业。 2) 2年及以上JAVA开发相关经验。 3) 熟练掌握 HTML/CSS/JavaScript，能够独立编写体验良好的的WEB应用。 4) 熟悉主流开源 NoSQL 产品、分布式存储与计算平台。 5) 熟悉 Spring/MyBatis 等JAVA开发框架，了解主流开源 NoSQL 产品。 6) 学习能力强、团队协作、踏实稳重、吃苦耐劳。  </t>
  </si>
  <si>
    <t xml:space="preserve">1. 根据平台产品项目需要，完成相应模块软件的设计、开发、编程任务； 2. 平台产品项目相关业务模块的分析、设计； 3. 公司平台产品的优化与调优。 岗位要求： 1. 计算机/通信相关专业，大专以上学历； 2. 三年及以上PHP项目开发经验，精通PHP与MySQL,精通ThinkPHP框架； 4. 熟练使用SVN，掌握HTML/HTML5/CSS/JS等Web开发相关技术； 5. 熟悉LNMP开发环境,有独立项目开发能力、有MySQL优化、PHP性能优化等经验者优先； 6. 熟悉常用开源框架ThinkPHP、YII,熟悉Redis缓存,Nodejs服务； 7. 有良好的用户体验开发意识,团队协作意识.有责任心，执行力，能承担较大工作压力；  公司福利： 1.每天7.5小时，五天工作制，周末双休； 2.公司购买五险一金； 3.国家节假日正常放假； 4.员工在职技能培训。 5.公司免费下午茶，公司文化氛围好，福利好，期待您的加入！ </t>
  </si>
  <si>
    <t>五险一金 员工旅游 定期体检 节日福利 专业培训 周末双休 年终奖金 绩效奖金 弹性工作 餐饮补贴</t>
  </si>
  <si>
    <t>岗位职责： 1、负责产品开发； 2、根据公司产品的版本管理规范，完成所负责项目的服务器代码的版本归档、版本变更、版本发布工作。 3、负责处理线上版本紧急技术问题，线上版本bug处理； 4、编写软件实现与维护相关技术文档等； 5、负责编写相应的需求、设计与技术文档，提供技术支持服务。  任职要求： 1、 3年以上工作经验，具有2年以上大型项目J2EE WEB应用实施经验，并有移动端APP服务层的设计与开发经验。 1、 对Spring、Spring Boot、Mybatis、Spring MVC、Shiro、Redis等技术有熟练的应用经验； 2、 熟悉http协议，对SCA/SOA架构有一定的认识； 3、 熟悉MySQL数据库，能写出高效的SQL; 4、 熟悉Tomcat、JBoss、Weblogic其中至少一个应用服务器； 5、 学习能力强，能够快速学习新技术；沟通理解能力较强,有很强的问题解决能力； 6、 熟悉git,svn等工具的使用; 7、 掌握HTML/CSS/JAVASCRIPT/JSON,FREEMARKER/JQUERY等前端交互技术。</t>
  </si>
  <si>
    <t>RPA开发工程师</t>
  </si>
  <si>
    <t>国网汇通金财(北京)信息科技有限公司</t>
  </si>
  <si>
    <t>五险一金 补充医疗保险 餐饮补贴 绩效奖金 年终奖金 定期体检</t>
  </si>
  <si>
    <t>中级Java开发工程师</t>
  </si>
  <si>
    <t>深圳市优加互联科技有限公司</t>
  </si>
  <si>
    <t>五险一金 下午茶 领导很nice 行业标杆 明星产品 发展空间大</t>
  </si>
  <si>
    <t>1、参加基于Java技术的系统产品开发；并负责完成核心代码 2、根据开发规范与流程独立完成模块的设计、编码、测试以及相关文档。  任职要求： 1、工作经验3年以上(2年以下工作经验请不要投递，谢谢！)。具有数据结构及算法、对高并发编程等经验者优先。 2、精通J2EE开发，精通SpringMvc、MyBatis、Spring、Jquery,Jsp,servlet,EL,Jstl,Ajax技术的应用开发；能够独立完成产品系统的设计、开发和维护任务。熟悉jquery与javascript浏览器脚本语言，熟悉Oracle、MYSQL、SQL Sever至少其中一个数据库管理及应用。 3、对面向对象编程有着良好的理解，能编写出具有高质量的代码(可维护性高、出错率低、扩展性高),对MVC模式有足够的了解，实现代码的MVC严格的分层。 4、有主动解决问题能力，有中等难度技术问题的解决经验。 5、工作态度细致、耐心，责任心强，工作主动性强，学习能力强，具有良好的团队合作精神及敬业精神。 6、同时具备前端开发经验者优先。</t>
  </si>
  <si>
    <t>深圳征尚贸易有限公司</t>
  </si>
  <si>
    <t>上海项目公司</t>
  </si>
  <si>
    <t>五险一金 大小周 年终奖金 员工旅游 股票期权 弹性工作 晋升空间大 领导氛围好 专业技能培训</t>
  </si>
  <si>
    <t>云南云电同方科技有限公司广州分公司</t>
  </si>
  <si>
    <t>一、岗位职责： 1、使用PHP语言进行项目核心代码编写、开发高效能数据和WEB应用服务； 2、独立完成网站（软件）应用和功能模块的设计、开发、单元测试、文档编写； 3、解决项目实施过程中遇到的技术问题，并能有效的指导和培训相关人员。 二、职位要求： 1、本科毕业，计算机及相关专业； 2、2年或以上PHP实际开发经验，第三方支付公司经验优先； 3、熟悉php+mysql模式开发，拥有良好的编码规范和撰写文档习惯； 4、熟悉HTML/HTML5、Javascript、XML、CSS3、Ajax等Web前端开发技术； 5、熟悉至少一种当前外贸网站程序（zencart, opencart,shopify, easyshop等）； 6、熟悉主流的WEB框架、缓存技术、NOSQL/DB存储技术； 7、逻辑清楚，思维清晰，有较强的自我驱动能力和团队合作精神，具备强烈的责任心，良好的团队精神，较强的自学能力，有解决问题，钻研技术的兴趣和动力，善于沟通和表达。   在这里，你将获得远超周围人的发展机会和全球化视野，并将获得远超同龄人的丰厚待遇。 只要你对互联网感兴趣，来了有人教你！ 如果你有想法有创意，能抗压能出活， 又何必在流水线一样的环境中做螺丝钉， 让美好的事尽快发生，帅哥美女高薪空间等你。</t>
  </si>
  <si>
    <t xml:space="preserve"> 岗位职责： 1、参与或负责业务模块的调研和设计。 2、负责业务模块的代码编写。 3、负责业务模块的业务测试，对其他工程师进行代码走查。 4、负责技术攻关。  任职要求： 1、本科以上学历，3年以上J2EE开发经验； 2、精通JAVA，熟悉Spring，Struts以及Ibatis（或Hibernate）等主流开发框架之一 ； 3、有Sping MVC开发经验者优先考虑； 4、熟练使用Html、JavaScript、Jquery等Web前端相关技术，了解W3C网页标准； 5、熟悉主流的关系型数据库之一（SqlServer、Oracle、MySql、DB2）； 6、熟悉AngularJS 、VUE等主流前端框架尤佳； 7、1年以上项目设计经验；  福利待遇： 1、五险一金，周末双休 ； 2、提供餐补、通讯补贴； 3、公司提供良好的发展平台，完善的培养体系和晋升机制 ； 4、带薪休假（年假、婚假、丧假、病假、培训假） ； 5、丰富的集体活动（定期的拓展、旅游、体育比赛、年会等）；</t>
  </si>
  <si>
    <t>五险一金 通讯补贴 定期体检 周末双休 餐饮补贴 商业保险</t>
  </si>
  <si>
    <t>工作经验：四年以上 技能专长：熟悉Java、Spring、HTML5、Vue、WebService、Android、IOS、Oracle技术  岗位职责： 1、参与项目需求的讨论、功能设计、接口定义； 2、参与系统的技术架构方案制定； 3、负责系统功能模块的编码开发、单元测试； 4、负责与测试工程师的沟通并解决问题； 5、负责编制系统详细设计及开发过程文档； 6、负责系统实施运维过程的技术支持  岗位要求： 1、计算机及相关专业本科或以上学历； 2、熟练掌握Java编程，熟悉Spring、Hibernate、Mybatis、Spring mvc开发框架； 3、熟练掌握HTML5、CSS3等技术，熟悉Vue、Nodejs等开发框架； 4、熟悉Android、IOS等移动开发技术； 4、熟练掌握Oracle、Mysql等数据库，熟悉数据库体系架构设计及高可用性解决方案。</t>
  </si>
  <si>
    <t>北京润鸿基网络科技有限公司</t>
  </si>
  <si>
    <t>Java开发工程师(双休+六险一金）</t>
  </si>
  <si>
    <t>广州讯动网络科技有限公司</t>
  </si>
  <si>
    <t>五险一金 员工旅游 出国机会 餐饮补贴 交通补贴 绩效奖金 股票期权 弹性工作 下午茶 生日会</t>
  </si>
  <si>
    <t>通讯补贴 弹性工作 定期体检 股票期权 交通补贴 员工旅游 六险一金 商业保险 带薪年假 节日福利</t>
  </si>
  <si>
    <t xml:space="preserve">PHP开发工程师 10k-15k 工作经验：1-3年 最低学历：本科 招聘人数：1人 岗位职责： 1、完成电商系统模块的代码编写、单元测试工作； 2、进行系统开发，新功能开发及系统升级优化； 3、完成商品信息系统、交易系统、促销系统开发工作； 4、积极配合合作部门实现所需功能，并对产品方案提出建设性建议或解决方案； 5、协助APP 及社交平台的研发。  职位要求： 1、熟悉互联网B2C 网站的开发，熟悉ECShop 和 thinkPHP优先； 2、2 年以上PHP 开发工作经验，熟练使用相关开发工具； 3、精通PHP、数据库操作，熟悉XML、Java_script，AJAX 等web 页面技术； 4、具有良好的规范化、标准化的代码编写习惯和一定文档编写能力； 5、良好的团队配合意识，工作认真、敬业，能承受较大的工作压力。 </t>
  </si>
  <si>
    <t>前端开发主管</t>
  </si>
  <si>
    <t>岗位职责： 1、根据产品需求、设计文档，负责完成符合各项规范的满足功能及性能要求的程序代码、分配的工作任务 2、配合IT项目组进行系统设计工作 3、负责代码的单元测试和用例的编写 4、参与客户远程的支持，定位并解决客户反馈的问题和用户错误数据的修复   任职要求： 1、本科及以上学历，计算机相关专业，至少2年以上实操开发经验 2、扎实的Java基础，深入理解J2EE原理和机制，熟悉spring/hibernate/mybatis/spring-mvc/struts2等开源框架，并具有完整项目开发经验 3、熟悉mysql/oracle等常见数据库，熟练SQL语法，对数据库性能优化有一定了解 4、熟悉tomcat等主流容器，熟练使用Eclipse/IDEA等开发工具，了解ant,maven,git等技术 5、熟悉Linux，掌握Linux常用命令，熟悉J2EE应用的部署 6、熟悉WebService、REST等技术，熟悉TCP/IP、HTTP等协议，了解分布式应用的各种交互协议Thrift/Hessian/Protocol Buffer等等 7、良好的编程习惯和技术文档编写习惯 8、良好的团队合作精神和积极主动的沟通意识，有大型互联网系统开发经验者优先   我们的薪酬与福利： 一、我们提供富有竞争力的薪酬和年终奖金  二、我们将提供下列福利待遇 1、社会保险、公积金及商业保险 2、期权激励 3、生日贺礼 4、传统佳节贺礼 5、每周文体活动（固定篮球/羽毛球友谊赛） 6、每月员工活动 7、员工旅游 8、良好的办公环境  三、公司严格按照国家规定提供法定假期 1、法定节假日（春节放假时长超过法定节假日） 2、带薪婚假 3、带薪病假 4、带薪年假 5、带薪（陪）产假 6、其它国家法律法规约定的假期  四、五天工作制，上午9:00-17:30  五、公司有健全的培训体系及晋升激励机制，为您的职业生涯发展提供有力的支持。  欲了解公司详情欢迎登陆公司网站http://www.sondon.net 有意者可直接在招聘网站投递简历或将简历投递至以下邮箱：hr@sondon.net  地址：广州市天河区中山大道西89号华景软件园B栋西梯806-812室 电话：020-62882690 乘车路线1： 市内乘坐公交 B4路A 、 B4路B 、 B1路快线 、 B27路 、 B4路 、 B2路 、 B3路 、 B1路、 B6路 、 B5路 到BRT华景新城站下到100米即到 乘车路线2： 市内乘坐公交B9、 239、194、293到华景路口站下100米即到  工作地址天河区中山大道西89号华景软件园B栋西梯806-812房</t>
  </si>
  <si>
    <t>岗位职责： 1、负责公司前端架构搭建, 前端框架与工具的设计开发； 2、负责或引导项目核心代码的实现与优化, 协助团队解决难点问题 ； 3、持续关注前端领域技术发展。 任职要求： 1、三年以上开发经验, 具备良好的程序设计思想； 2、精通HTML5, CSS3，不同浏览器的兼容，精通 JavaScript, 对前端模块化, 组件化有深入的理解, 熟悉主流框架与常用类库； 3、至少对Angular，Vue，React，三者之一很熟悉，具备Coding的热情, 自我驱动力强, 拥有较强的专注力与耐心。 南湖国旅诚邀您的加入！ 我司所有面试邀约均以电话形式沟通，不会以短信形式通知。面试及入职绝不会以任何形式收取费用。敬请留意，谨防被骗。</t>
  </si>
  <si>
    <t>PHP 高级工程师</t>
  </si>
  <si>
    <t>智慧校园（广东）教育科技有限公司</t>
  </si>
  <si>
    <t>年终奖金 定期体检 员工旅游 五险一金 补充医疗保险</t>
  </si>
  <si>
    <t>1、本科及以上学历，计算机相关专业,3年及三年以上开发经验；
2、扎实的Java编程基础，熟悉常用的设计模式、多线程编程、NIO模型，具备良好的编码实践，善于重构代码和有CodeReview习惯的尤佳；
3、熟悉高性能、高并发、高可用性分布式系统设计，熟悉RPC、缓存、消息队列、负载均衡、Nginx、redis等，并能进行系统的调优和优化；
4、熟悉JVM，包括内存模型、类加载机制以及性能优化；
5、熟悉MySQL数据库，有数据库调优经验，熟悉HTML、JavaScript、Ajax、JQuery等前端技术；；
6、熟悉linux等操作系统的日常操作，熟练采用maven，git；
7、解决线上问题能力强，善于定位问题原因；
8、细心，有耐心，有一定抗压能力，有强烈的deadline意识；
9、对技术有激情，具备良好的学习能力和团队协作能力，善于沟通和分享。</t>
  </si>
  <si>
    <t>游戏测试工程师</t>
  </si>
  <si>
    <t>北京青钱信息技术有限公司</t>
  </si>
  <si>
    <t>五险一金 通讯补贴 餐饮补贴 交通补贴 弹性工作</t>
  </si>
  <si>
    <t>Moba游戏测试工程师 1.熟悉手游游戏，能够独立进行产品测试，保障发布质量； 2.熟悉测试用例设计，熟悉测试流程，测试常用工具，能够搭建测试环境； 3.能够制定测试计划、协调和推动项目的进展； 4.负责缺陷跟踪和维护，对测试中发现的BUG进行详细分析和准确定位，协助开发人员定位和解决问题，并根据BUG数据曲线及时调整测试方向和重点； 5.根据部门实际情况能够尝试新的测试方法和测试工具。 任职资格 1、思维逻辑性好，沟通力、学习能力较强，工作积极主动，有极强的责任感和执行力及协调组织能力； 2、具有2年及以上功能、性能、压力等测试经验，对游戏有强烈兴趣，使用过u3d，熟悉moba游戏优先 3、计算机、通信、电子及相关专业专科及以上学历； 4、具有良好的语言表达能力和文档撰写能力及一定英文阅读能力； 5、具有诚信和良好的团队协作精神；  Mmo游戏测试 1.熟悉手游游戏，能够独立进行产品测试，保障发布质量； 2.熟悉测试流程，测试常用工具，能够搭建测试环境； 3.能够制定测试计划、统筹安排，协调和推动项目的进展； 4.负责缺陷跟踪和维护，对测试中发现的BUG进行详细分析和准确定位，协助开发人员定位和解决问题，并根据BUG数据曲线及时调整测试方向和重点； 5.根据部门实际情况能够尝试新的测试方法和测试工具。 任职资格 1、思维逻辑性好，沟通力、学习能力较强，工作积极主动，有极强的责任感和执行力及协调组织能力； 2、具有2年及以上功能、性能、压力等测试经验，对游戏有强烈兴趣，使用过u3d，熟悉Linux，mysql，python，C语言等有开发经验者优先； 3、计算机、通信、电子及相关专业本科及以上学历； 4、具有良好的语言表达能力和文档撰写能力及一定英文阅读能力； 5、具有诚信和良好的团队协作精神；</t>
  </si>
  <si>
    <t>IT培训讲师(Web前端)</t>
  </si>
  <si>
    <t>深圳市百年智教育有限公司</t>
  </si>
  <si>
    <t>2、带领学员参加实训并指导学员完成实操项目； 3、根据学生及市场需要，高质量完成公开课、讲座、网络直播课等授课任务； 4、完成相关的教学资料（实训大纲、教学PPT、教学用书、教学案例等）的研发工作； 5、负责所属教学方向的工作计划和课程优化、改进教学方法，完善教学体系； 6、完成课程辅导工作，解答学员课程疑问，保证学员的学习质量； 7、负责公司内部管理网站与服务性网站的开发与维护； 8、配合其它部门和集团完成相关工作。 任职要求： 1、本科及以上学历； 2、至少3年以上Web设计项目经验且1年以上教育行业Web讲师教学经验； 3、精通H5、JavaScript和jQuery应用和Web APP开发； 4、有Ember.js/Angular.js/React.js/Vue.js/Backbone.js等前端框架实践经验； 5、熟悉Node.JS的开发实践，如expressjs或koa框架等； 6、了解PHP 等至少一门后端语言；熟悉前端工程化与构建部署，如linux、Git/SVN、Gulp/webpack/grunt与Nginx/apache等； 7、有扎实的NodeJS基础，熟练掌握异步并发模型，掌握丰富的npm库，熟悉分布式，缓存，消息机制等等；  8、热爱教育行业、良好的职业素养及与人沟通、表达能力,有教育行业教学工作经验者优先录用。</t>
  </si>
  <si>
    <t>前端开发工程师G00698</t>
  </si>
  <si>
    <t>上海诺亚金融服务有限公司</t>
  </si>
  <si>
    <t>五险一金 员工旅游 年终奖金 弹性工作 绩效奖金</t>
  </si>
  <si>
    <t>职位描述：  1、 负责公司移动端(React Native)及Web端的开发；  2、 与设计、产品及市场人员沟通，保证产品的质量和开发进度；  3、 持续的优化相关的产品的质量、性能、用户体验。  任职要求：  1 、有3年以上Web前端开发经验，熟悉 JavaScript ES6, React, Redux 开发相关技术;  2 、熟悉 React Native ，有采用 React Native 的实际项目开发经验；  3 、有 iOS 或 Android 原生应用开发经验优先;  4 、有前端性能优化经验， Node.js 开发经验者优先；  5 、思维敏捷，较强的自学能力，对新兴技术敏感，乐于学习并使用新技术；  6 、有 github 项目贡献经验，尤其是 React Native 项目相关贡献经验者优先。  薪酬福利：  1、具备市场竞争优势的基本薪酬、年终奖、补贴等；  2、足额缴纳社保、公积金等，办理积分居住证、落户等，额外购买员工商业保险；  3、弹性工作制，公司内部餐厅、免费下午茶，内部免费健身房；  4、丰富的专业培训课程，羽毛球社、篮球社、足球社、瑜伽社、英语社、中医社等各种兴趣爱好社团；  5、停车优惠、旅游、团建、节日福利等多项福利；  6、工作氛围轻松自由，领导平等和蔼可亲，同事年轻友善热情；</t>
  </si>
  <si>
    <t>广东中科慈航信息科技有限公司</t>
  </si>
  <si>
    <t>高级软件工程师- Node.js, MongoDB，Javascript</t>
  </si>
  <si>
    <t xml:space="preserve">1. 负责产品的服务端设计，开发和维护。  2. 负责每次产品迭代的后端功能，接口的设计文档的撰写工作。  3. 配合项目经理和团队，高效完成排期内的工作任务。    职位要求：  1.本科以上学历，计算机相关专业毕业，3年以上开发经验；  2 年以上 web 前端经验，必须熟悉 vue ；
2.熟练掌握 es5/es6，OOP、scss 语法和编译；
3.掌握 grunt/gulp/webpack 任意一种前端构建工具；
4.精通 HTML/CSS， 熟悉 html5/css3 的开发应用；
6.熟练掌握前端语义化、模块化、性能调优、可扩展和可维护性等相关知识；
7.有丰富的处理浏览器兼容性问题的经验；  8.精通 JavaScript、Node.js 及框架知识，如 Express、loadash、backbone 和 handlebars 等；  9.了解NoSQL数据库，尤其是MongoDB；  10.对编程有热情， 理解常见设计模式，自学能力强，能阅读英文材料；  11.高度的责任心以及良好团队合作精神，自我要求高，能承受一定的工作压力；  12.有高并发Web项目后端开发和前后端分离项目开发经验优先。      </t>
  </si>
  <si>
    <t>广州美络信息科技有限公司</t>
  </si>
  <si>
    <t>五险一金 补充医疗保险 员工旅游 餐饮补贴 年终奖金 定期体检</t>
  </si>
  <si>
    <t>岗位职责： 1. 负责按照要求完成各类设计文档，并参与开发。 2. 使用JAVA与数据库语言进行项目开发。  招聘要求 1、大专以上学历，计算机等相关专业毕业 3年相关工作经验以上； 2、具有良好的学习能力、沟通能力、分析能力、文字表达能力，能迅速了解行业知识； 3. 熟悉MVC构架模式，了解Spring，SpringMVC，J2EE开发Web应用； 4. 熟悉SQL语句，了解使用Oracle的数据库； 5. 熟悉Extjs, jquery等开源脚本框架等； 6. 有业务系统/敏捷开发经验者优先。  公司将为员工提供优厚的福利待遇： 1）每周5天工作制，早上8：45至下午6:00 2）提供社保以及住房公积金 3）每年一次高规格免费体检 4）每月定期组织员工活动 5）每年组织员工旅游活动 6）享受国家法定节假日及公司提供的特殊假期</t>
  </si>
  <si>
    <t>岗位职责 1. 负责软件版本构建，变更管理，基线管理和发布管理； 2. 负责开发和维护软件配置管理工具； 3. 负责配置管理相关流程的优化和改进，维护配置管理环境； 4. 负责日常硬件设备维护和组网； 任职要求 1. 大专统招学历，计算机等相关专业； 2. 三年以上软件公司配置管理工作经验，参与过大型软件项目，有软件开发、系统管理相关经验者优先； 3. 熟悉 svn； 4. 熟悉文档（需求文档，开发文档，测试文档）管理系统； 5. 熟悉Linux操作系统，灵活运用Shell Ruby Perl python等其中一到两种脚本； 6. 熟悉mysql集群、redis集群、Zoopeeter集群、kafka集群、Nginx等配置优先；</t>
  </si>
  <si>
    <t>大数据可视化开发工程师</t>
  </si>
  <si>
    <t>北京量脑科技有限公司</t>
  </si>
  <si>
    <t>五险一金 交通补贴 餐饮补贴 通讯补贴 带薪年假 年终奖金</t>
  </si>
  <si>
    <t>岗位职责： 1、负责可视化系统的研发设计； 2、能根据软件开发项目管理和软件工程的要求，按照系统总体设计规格说明书进行软件设计，编写程序设计规格说明书等相应的文档； 3、组织和指导程序员编写、调试程序，并对软件进行优化和集成测试，开发出符合系统总体设计要求的高质量软件； 4、按照需求用进行交互设计实现，行业可视化相关技术的研究与研发。 任职要求： 1、一年以上可视化系统相关研发经验； 2、熟悉虚拟技术或集群渲染技术者优先； 3、至少熟悉java、C#、javaScript、VB或Python中的一种； 4、有ECharts、D3等可视化技术开发经验； 5、具备良好的沟通能力和团队合作精神，有较强学习能力和逻辑思维能力； 6、具有工程师的实际工作能力和业务水平。</t>
  </si>
  <si>
    <t>中高级运维工程师</t>
  </si>
  <si>
    <t xml:space="preserve">1、故障处理、网络优化、部署迁移调优等方案制定； 2、负责Linux或windows平台下应用系统的运维，保证线上环境稳定运行； 3、处理一线升级时的技术难点； 4、负责周期性对一线运维人员进行培训，提升技术能力； 5、负责项目过程实施的协调沟通工作； 6、负责接手项目工程的资料整理归档。 任职要求： 1、计算机应用、通信、网络工程相关专业，具备相关岗位4年以上工作经验； 2、熟悉TCP/IP协议及各种网络路由技术、交换技术相关协议，了解网络安全、网络攻击相关知识； 3、熟练掌握oracle、sqlserver、达梦等主流数据库配置和调优； 4、熟悉Linux、Windows系统的安装、配置、维护、优化； 5、了解IT运维服务（如ITSS/ITLL）相关知识，具备独立解决技术问题的能力； 6、熟悉sql语句，能独立编写增删改查脚本； 7、熟悉Weblogic、Tomcat、Nginx、Docker的集群、负载均衡等部署和配置； 8、至少熟练使用一种或多种脚本语 言（例如 Python／R/Perl/Shell）或其它编程语言及工具； 9、工作积极主动、态度端正、认真负责，具有良好的客户服务意识。 </t>
  </si>
  <si>
    <t>React 高级前端</t>
  </si>
  <si>
    <t>上海唯都市场营销策划股份有限公司</t>
  </si>
  <si>
    <t>五险一金 补充医疗保险 弹性工作 年终奖金 咖啡畅饮 nicae团队 北京上海</t>
  </si>
  <si>
    <t>工作内容： 1.react相关技术栈搭建； 2.webpack项目环境配置、模块开发、打包； 3.redux相关工作流设计管理； 4 团队疑难技术问题解决。 任职资格： 1. 本科毕业，3年以上Web应用开发，精通React，Redux 和typescript的使用； 2. 精通HTML5/CSS3/JavaScript/Ajax/Jquery的开发，系统掌握各语言的最新标准，对各类数据结构、算法、网络、编程思想、设计模式、敏捷开发理念等有所了解； 3. 具备React/Vue.js/AngularJS等至少一种主流前端框架的使用经验，熟悉前端常见工具库和框架，对于设备兼容性、前端性能、前端安全、自动化测试等有实际应用或处理经验； 4. 具备良好的沟通协调能力和强烈的责任心，拥有快速学习能力，能够主动拓展自己的知识和视野，持续更新对前端相关的***和标准的认知； 5. 具备webpack/node开发经验优先考虑  6. 有Adobe AEM开发经验的优先考虑，有SSR(服务器端渲染)和SEO经验的优先考虑</t>
  </si>
  <si>
    <t>测试</t>
  </si>
  <si>
    <t>广州市嗨猫电子竞技有限公司</t>
  </si>
  <si>
    <t xml:space="preserve"> 工作内容: 1.     参与产品测试的全流程，包括参与需求分析、设计评审，制定测试计划，设计和执行测试用例，进行缺陷跟踪和软件质量分析等； 2.实施软件测试，完成对产品的集成测试与系统测试； 3.参与自动化测试工具/框架开发，自动化测试用例设计、执行，自动构建测试环境，持续集成等； 4.保证被测系统的质量，并通过测试流程和方法创新，努力提升研发的质量和效率；  岗位要求： 1.计算机相关专业；具有2年以上测试相关工作经验； 2.悉测试流程和规范，熟练掌握软件测试方法和常用测试工具，对软件测试工作有浓厚兴趣； 3..熟悉Java/PHP/Python/C/C++等至少一种语言； 4.熟悉Linux，熟悉Oracle/MySQL数据库操作； 5.很强的学习能力和技术钻研能力，良好的沟通能力，善于团队合作； 6.有性能测试经验、自动化测试、安全性测试经验优先； 7.具有互联网或电商行业测试经验优先。</t>
  </si>
  <si>
    <t>网络游戏 物业管理/商业中心</t>
  </si>
  <si>
    <t>工作职责： 1）负责公司业务相关的软件系统的设计与开发 2）根据项目任务计划按时完成开发和测试工作 3）分析并解决软件开发和运行过程中的问题 4）听从领导安排，完成临时交办的任务 任职要求： 1） 计算机或相关专业大专以上学历，三年以上JAVA项目开发经验 2） 精通HTML5、JQuery、JavaScript、AJAX、CSS、Bootstrap、JSON 3） 熟悉SpringMVC、MyBatis、SSH、SSM、springboot等开发模式，熟悉AngularJS、React、Vue的一种或多种前端框架 4） 熟悉Apache、Tomcat开发环境，熟悉Nginx、Memcache、Redis、MySQL、sql server 、orcale等数据库 5） 学习能力强，有较强的问题分析解决能力； 6） 善于沟通，协调能力强，有团队合作精神，并保证能承受一定的工作压力</t>
  </si>
  <si>
    <t>前端H5开发工程师</t>
  </si>
  <si>
    <t>浙江九翎网络科技有限公司上海分公司</t>
  </si>
  <si>
    <t>网络游戏 计算机服务(系统、数据服务、维修)</t>
  </si>
  <si>
    <t>五险一金 员工旅游 弹性工作 定期体检 13薪 全勤奖 加班补助</t>
  </si>
  <si>
    <t>岗位职责： 1、根据需求文档，进行H5游戏开发; 2、参与游戏前端模块实现，能够独立完成重要模块的设计,并协作完成模块跟后端的对接; 3、持续优化产品性能，游戏逻辑和用户体验。 岗位要求： 1、计算机相关专业，有成熟在线产品者优先； 2、熟悉 JavaScript/TypeScrip； 3、熟悉白鹭引擎或者LayaBox者优先； 4、良好的逻辑思维和编程习惯，具备独立解决技术问题的能力； 5、具备良好的前端架构分析能力与设计能力； 6、具备优秀的编程能力及良好的编程习惯和团队协作精神； 7、愿意学习和接受新知识，新事物，对攻关疑难问题具有深厚兴趣，有激情，能承受压力。</t>
  </si>
  <si>
    <t>技术中级</t>
  </si>
  <si>
    <t>南京华苏科技有限公司</t>
  </si>
  <si>
    <t>五险一金 弹性工作 定期体检 通讯补贴 绩效奖金 年终奖金 员工旅游</t>
  </si>
  <si>
    <t>职位描述 1、根据软件需求协助完成项目的功能模块的开发，根据软件需求协助完成项目的功能模块的单元测试，配合测试人员完成软件的测试工作，提升软件质量； 2、对移动的互联网产品有所了解，配合运维人员完成现网支撑，快速定位和排查现网问题，提升现网稳定性； 3、在工程师的指导下，完成软件的持续优化，提升软件质量； 4、沟通协调能力强，能准确定位、分析问题，并快速、独立解决问题，对任务承接、业务汇报、工作分配等有良好的理解和丰富的经验； 5、为人和善，责任心强，对质量及效果的把控能力强，对自身工作有较高的要求； 任职要求 1、大学本科及以上学历，计算机及相关专业； 2、精通Java主流技术知识，熟练掌握Struts、Spring等框架； 3、精通JavaScript, 能灵活使用JQuery框架，对JavaScript有深入的理解； 4、熟练掌握HTML、JSP、XML、CSS、JSON等技术； 5、熟悉各种软件优化技巧，代码重构技巧； 6、为人和善，责任心强，具有较强的团队协作精神，抗压能力强，具备较强的沟通能力和解决问题的能力；</t>
  </si>
  <si>
    <t>Java开发工程师（中级）</t>
  </si>
  <si>
    <t>数安时代科技股份有限公司</t>
  </si>
  <si>
    <t>五险一金 员工旅游 餐饮补贴 通讯补贴 专业培训 绩效奖金 年终奖金 股票期权</t>
  </si>
  <si>
    <t>工作流引擎工程师</t>
  </si>
  <si>
    <t>北京华云慧通科技有限公司</t>
  </si>
  <si>
    <t>五险一金 专业培训 年终奖金 员工旅游 弹性工作</t>
  </si>
  <si>
    <t>【岗位职责】
1、独立完成性能需求的分析及案例设计；并制定相应的性能测试方案、编写性能测试计划；
2、独立完成涉及互联网应用、移动应用的系统性能测试工作；并能对缺陷进行准确的定位及分析，
3、分析系统性能，出具完备的性能评估报告，指导系统上线；
4、研究性能测试方法和工具，不断完善性能测试框架；
5、制定性能测试流程规范并不断改进；
6、致力于性能测试领域的前瞻性研究、探索及创新。
7、协助开发进行系统调优工作
【任职要求】
1、本科及以上学历，计算机相关专业；
2、精通性能测试理论及实践，具有3年以上的性能测试实践经验；
3、熟悉主流性能测试工具，熟练掌握LoadRunner/Jmeterder等；
4、熟练掌握Java、Shell、Python等语言开发测试代码，熟悉网络协议如：Http、TCP、WebService；
5、熟练使用Linux或Unix操作系统，熟悉网络基本知识；
6、熟悉MySQL,Oracle,DB2等常用数据库，熟练掌握SQL；</t>
  </si>
  <si>
    <t>1. 熟悉常见流程引擎技术和产品； 2. 对常见的流程引擎、任务调度、数据集成、页面集成等具备研发能力； 3. 能够根据需求对业务场景进行架构设计和产品设计。 4. 对应用功能进行测试，保证软件质量，编写操作手册，并向客户方演示应用功能；  任职要求 1. 本科以上学历，英语四级以上，计算机或相关专业，参加过专业的软件编程培训者也可考虑； 2.  3年及以上大型应用系统开发经验；熟悉JAVA、JSP、Servlet、HTML、CSS、JavaScript；熟练掌握基于Spring、hibernate、struts框架进行应用程序的开发技能；熟悉activiti、jbpm、flowable、任务调度、消息通讯等原理或开发经验者优先考虑； 3. 较好的沟通能力与文档编写能力； 4. 熟悉oracle、mysql数据库，精通SQL语句，会编写存储过程。</t>
  </si>
  <si>
    <t>五险一金 专业培训 年终奖金 补充医疗保险 周末双休 带薪年假 餐饮补贴 子女保险 绩效奖金</t>
  </si>
  <si>
    <t>岗位职责： 1、负责pc端和移动端的前端开发任务； 2、利用HTML/CSS/JavaScript/AJAX等各种Web技术进行网页产品的界面开发； 3、整体页面结构及样式层结构的设计、优化； 4、完成页面脚本程序编写、实现各类页面动态、交互效果； 5、配合后台开发人员实现网站界面和功能；根据需求调整、修改、优化页面。  岗位要求： 1、3-5年前端开发工作经验，有完整项目经验，熟悉。NET技术者优先； 2、熟练HTML5，CSS3等页面技术构建移动项目； 3、精通JavaScript编写，至少用过AngularJS, KnockoutJS等其中一种JS框架； 4、熟悉响应式布局页面开发； 5、对用户体验、交互操作流程、及用户需求有一定了解； 6、具备良好的责任心、较强的学习能力、优秀的团队沟通与协作能力。</t>
  </si>
  <si>
    <t>运维开发工程师</t>
  </si>
  <si>
    <t>五险一金 餐饮补贴 定期体检 通讯补贴 补充医疗保险 专业培训 绩效奖金 年终奖金</t>
  </si>
  <si>
    <t>岗位职责： 1.研发系统基础工具，运维自动化平台，解决共性需求，减少重复低效工作，提高工作效能，规范操作流程。 2.与业务，研发，运维团队共同协作，为整体效率提升提供各类平台、工具及流程支持。 3.及时关注互联网发展趋势，研究了解运维开发方向,技术动态，并利用相关理念、技术制定相关方案并落地实施； 4.整理运维开发相关文档，将工作经验、技术成果保存及传承。 任职要求： 1.大学本科或以上学历，计算机、网络等相关专业，1年以上开发相关经验； 2.熟练掌握python/shell语言，能够实际开发运维工具、产品； 3.熟悉Django、Bootstrap、Flask等框架 4.熟练掌握web前端开发，掌握Javascript、CSS、html； 5.熟悉DevOps/CI/CMDB/MVC/微服务/容器等知识理念及应用； 6.熟悉操作系统、网络安全、数据库等基础技术原理； 7.熟悉常见运维工具（如ELK、Saltstack、Puppet、Cacti、Zabbix、SVN、Jenkins、Gitlab等）； 8.熟悉常见云计算平台、架构、技术、产品。 9.工作执行力强，具有良好地快速学习能力、理解能力与解决问题能力； 10.良好的沟通协作能力、书面文档能力、具有积极的工作态度，较强的责任心； 11.不限以上要求，岗位匹配度高者优先考虑。</t>
  </si>
  <si>
    <t>数据分析工程师</t>
  </si>
  <si>
    <t>岗位职责： 1、学习掌握大宗商品贸易的行业知识，了解数据分析需求； 3、应用现有机器学习算法，对行业（金融）数据进行整理与模式分析。 4、拓展新的行业应用和分析方法。  任职要求： 1、对数据敏感，有一定的机器学习或统计基础； 2、掌握至少一钟开发语言（python、java）； 3，熟悉matlab， TensorFlow开发者优先。</t>
  </si>
  <si>
    <t>社保 弹性工作 餐饮补贴 全勤奖 节日福利 员工旅游 下午茶 带薪年假</t>
  </si>
  <si>
    <t>岗位职责 1、Web工程项目开发和平台维护； 2、信息系统的数据库维护和更新； 3、参与软件工程系统的开发和测试等过程,完成系统中各功能的代码实现和单元测试； 4、协助项目负责人员完成项目整体开发工作； 5、解决团队成员开发时遇到的问题，帮助团队共同成长。  任职要求 1、熟练使用J2EE开发框架，能够独立承担前后端的开发工作，具备架构设计和性能优化能力； 2、熟悉Spring Boot/Spring Cloud/Mybatis开发框架。 3、熟悉MySQL数据库使用与优化。 4、学习能力强，能接受各种新技术，思维活跃，擅于分享。  上班时间： 9：00至18：00，12：00-14：00休息，单双休制度； 享受国家公众假期</t>
  </si>
  <si>
    <t>云计算-Platform Service Engineer</t>
  </si>
  <si>
    <t>上海瑞和财务管理有限公司</t>
  </si>
  <si>
    <t>五险一金 交通补贴 餐饮补贴 通讯补贴 专业培训 绩效奖金 带薪年假, 岗位晋升 ,免费班车, 体检</t>
  </si>
  <si>
    <t xml:space="preserve">工作职责： 主要负责Azure云平台基础服务的运维工作； 遵循相应流程进行操作。负责事件管理、 平台部署、 系统建立等工作； 对突发危机故障或普通故障，进行服务恢复工作； 适应监督和问责事件管理, 适应客户支持的 24 X 7 X 365 环境； 产品、 流程和技术分析及解决方案设计，推动持续改进； 完成上级交代的其他工作相关事宜；   任职资格： 1、熟悉微软Windows Server中的Active Directory， DNS， RDS，KMS，PKI 等核心功能 2、熟悉一种编程或脚本语言（C#；Java；Python；Powershell），可以独立进行脚本编写工作 3、熟悉System Center (e.g. SCOM，SCVMM）、了解Hyper-V的安装以及日常维护工作 4、熟悉市面上主流的数据库操作系统（SQL Server；Oracle；MySQL），熟练使用T-SQL进行数据库操作 5、良好的服务意识、沟通能力、团队意识、学习能力及学习主动性 6、拥有2年以上IT支持、部署和运维的经验 7、可以与国外同事使用英语进行技术方面的沟通（听说读写） 8、具有MCITP-EA或者对于公有云技术有理解的候选人优先 </t>
  </si>
  <si>
    <t>做五休二 带薪年假 五险一金 绩效奖金 节日福利 餐饮补贴 高温补贴 交通补贴 通讯补贴 定期体检</t>
  </si>
  <si>
    <t>工作职责： 1、与产品经理沟通和确认产品的需求和实现方法； 2、负责后端API及运营后台的接口代码编写、维护； 3、负责与测试人员的交互，处理测试人员的问题； 4、后端代码测试、发布； 任职要求： 1、本科及以上学历，两年以上高并发系统的设计与调优经验； 2、掌握Python开发语言，熟悉Git工具和工作环境； 3、了解基本的前端，如HTML/CSS/Javascript； 4、良好的自学能力。</t>
  </si>
  <si>
    <t>岗位职责： 1、负责H5网页、小型游戏的前端开发、实现及维护； 2、根据需求，配合后端人员实现产品界面和交互功能，页面维护及性能优化； 3、与设计组和后台程序组沟通配合，高效率高质量地完成工作； 4、通过运用各种前端技术手段，不断提高用户体验，优化性能和解决兼容性等问题。  任职要求： 1、计算机或相关专业，专科或以上学历； 2、2年以上HTML5前端开发经验，熟练掌握Javascript语法和api的使用； 3、熟练使用AngularJS 、Nodejs、canvas等前端框架； 4、能产出高质量的代码，风格严谨工整，符合编码规范，兼容主流浏览器； 5、对主流的引擎有熟悉使用经验；  薪资晋升与福利： 1、工作时间：朝九晚六、周末双休、享有婚假、产假、带薪年假等各类法定有薪假期； 2、薪资构造：无责任底薪+奖金+社保，一年一次调薪制度； 3、按照国家法规，缴纳各种社会保险； 4、全勤奖：200元/月； 5、办公环境：成熟办公园区环境，公司近地铁口公交站交通便利，附近各种吃喝玩乐，同事关系融洽，工作氛围绝对好； 6、关于老板：老板性格直爽，特别好说话； 7、全员聚会：公司不定期组织全员聚会（吃喝玩乐）； 8、拓展培训：根据公司发展、员工需要开发合适、完善的培训项目； 9、生日福利：有惊喜礼物等着你哦； 10、奖 金：丰厚的年终奖金，等你来争取； 11、文娱运动：公司不定时组织公司员工参加各式各样如：旅游、登山、羽毛球等活动； 12、节假日发放礼物及举行相关娱乐活动； 13、员工晋升：公司有完善的晋升机制，只要你工作表现出色，晋升、加薪so easy 14、公司地址：白云区嘉禾望岗君毅创意园A栋301室（嘉禾望岗地铁站B出口左对面200米）</t>
  </si>
  <si>
    <t>手游开发工程师</t>
  </si>
  <si>
    <t>前端开发工程师 （(YHBY010）)</t>
  </si>
  <si>
    <t>广州市一呼百应网络技术股份有限公司</t>
  </si>
  <si>
    <t>1. 熟练掌握Python/C++； 2. 有NeoX/MobileServer相关开发经验； 3. 熟悉iOS和Android等多平台开发环境； 4. 有线上游戏维护经验者优先； 5. 有Scaleform/Flash使用经验者优先； 6. 具有良好的编程能力和编程习惯； 7. 善于沟通，有团队合作精神，对待工作有责任心，有良好的的代码风格和编程习惯； 8. 热爱游戏，能承受一定强度的工作压力。</t>
  </si>
  <si>
    <t>专业培训 绩效奖金 带薪年假 五险一金 节日福利 全勤奖</t>
  </si>
  <si>
    <t>1.负责产品界面的交互开发工作，为用户呈现更好的用户体验界面。 2.配合后端开发人员完成项目建设，实现产品交互界面。 3.负责前端代码的开发实现工作，建设前端系统架构。 4.负责产品页面设计、开发和优化工作。  岗位要求： 1、熟练使用HTML、CSS、Javascript； 2、熟练使用React、Vue、Angular 等一种或多种前端模块化开发框架； 3、熟练使用Webpack、Gulp 等一种或多种前端构建工具； 4、参与过用PHP或C++后台开发的项目优先考虑； 5、具有独立搭建前端开发架构经验者优先。</t>
  </si>
  <si>
    <t>振懿信息科技（上海）有限公司</t>
  </si>
  <si>
    <t>CocosCreator开发工程师</t>
  </si>
  <si>
    <t>深圳市蓝徽文化传播投资有限公司</t>
  </si>
  <si>
    <t>做五休二 周末双休 带薪年假 五险一金 节日福利</t>
  </si>
  <si>
    <t>1、负责云服务器日常运维管理工作,对生产环境的服务器进行部署及优化； 2、开发自动化运维脚本，配合监控系统，优化整个运维的流程； 3、对数据库系统进行常规的维护、备份操作和日常管理； 4、负责公司内部开发/测试服务器的运行管理工作； 5、协助完成办公设备和网络维护及监控管理。  职位要求： 1、至少5年以上IT运维支持经验； 2、具有系统管理等工作经验，熟悉Linux操作系统管理、维护和使用； 3、具有阿里云/华为云服务器管理等工作经验，熟悉TCP/IP协议、负载均衡、DNS等技术； 4、具有WEB服务管理的工作经验，熟悉Nginx/Apache/Tomcat等web服务和memcache/redis等缓存服务。 5、熟练使用shell和一种脚本语言(php/python/perl)编程，了解php/java等编程语言,分析日志定位问题。 6、熟悉SQL语言的操作，熟悉MYSQL，具有良好文档编写和文字表达能力； 7、优秀的学习钻研能力，良好的问题分析与解决能力，良好的危机管理和事件管理技能，以及跨职能团队的沟通协调能力,且抗压能力强； 8、熟悉IT服务管理流程，了解IT服务监控相关工具； 9、有7X24小时运维支持的服务意识。</t>
  </si>
  <si>
    <t xml:space="preserve"> 岗位职责 1、使用Cocos Creator引擎进行项目相关功能模块任务的开发； 2、根据项目需求，进行游戏程序设计及开发工作； 3、与服务器后端工程师沟通设计网络通信协议等； 4、与项目组策划、美术人员共同讨论开发需求及设计游戏实现细节，保证产品质量和进度。  职位要求 1. 逻辑思维缜密，有扎实的算法、数据结构基本功； 2. 掌握任何一门编程语言，真正自己独立写过代码，有一定的代码量基础； 3. 有较强的学习能力，能够独立解决问题； 4. 有开放的心态，能够较快地适应各种变化； 5. 熟悉Creator或者u3d最好使用Creator或者u3d至少开发过一款游戏； 6. 熟悉 JavaScript语言，良好的OOP编程思想； 7. 有良好的代码书写、注释和单元测试习惯，熟练运用多种软件设计模式。 8. 有Android或IOS平台经验优先。 9.熟悉node.js优先。</t>
  </si>
  <si>
    <t>数据分析师</t>
  </si>
  <si>
    <t>上海天律信息技术有限公司</t>
  </si>
  <si>
    <t>五险一金 交通补贴 餐饮补贴 专业培训 绩效奖金 年终奖金 班车接送</t>
  </si>
  <si>
    <t>1. 参与公司咨询项目，可独立完成咨询报告或投标方案的写作。 2. 与客户沟通，收集客户需求，完成需求分析报告。 3. 向客户介绍本公司产品以及演示公司产品和案例。 4. 依据客户需求设计咨询方案，将设计思路和工作成果传达给客户。 5. 结合客户的数据和业务需求，采用马克威软件，为客户进行分析建模等咨询工作。  岗位要求： 1、统计学、数学、计量经济学、计算机软件等专业硕士毕业。 2、三年以上分析建模工作经验。 3、精通使用POWERPOINT等常用办公软件； 4. 熟悉使用SAS或SPSS或Eviews或Matlab或Python等分析工具软件。 5. 熟悉马克威分析软件者优先。 6. 能够独立完成信息系统方案的设计。 7. 熟悉金融、电信、电商、零售、物流或制造业中的某一个行业者优先。 8．具有较强的沟通、理解、分析、判断与解决问题能力。 9、有强烈的上进心，具有良好的团队合作能力</t>
  </si>
  <si>
    <t>上海爱可生信息技术股份有限公司</t>
  </si>
  <si>
    <t>广州乐摇摇信息科技有限公司</t>
  </si>
  <si>
    <t>*岗位职责： 1、负责产品前端部分的架构设计、代码开发、优化、维护等工作； 2、配合产品经理，深度参与产品需求讨论，功能定义等； 3、持续研究WEB前端技术的发展，丰富和改进开发流程与产品质量。 * 任职要求： 1、熟悉 Web 前端相关技术(HTML5/CSS3/JavaScript/Ajax)； 2、必须熟练掌握VUE+ElementUI开发框架，能够熟练使用ECharts开发组件； 3、熟悉模块化、前端编译和构建工具，掌握常用编译工具，如webpack/gulp/rollup 打包工具者优先； 4、有较丰富的前后端数据交互处理经验，熟悉Restful Api接口交互模式，能与后端开发以及产品设计高效合作； 5、能够熟练使用Git; 6、对前端开发工程化、组件化、测试有相关实践经验； 7、良好的沟通和学习能力，团队合作精神，能独立承担工作。</t>
  </si>
  <si>
    <t>五险一金 弹性工作 专业培训 绩效奖金 餐饮补贴</t>
  </si>
  <si>
    <t>岗位描述  1.参与平台及产品的开发、交付、维护工作;  2.编写高质量的项目代码。  3.根据需求,完成应用模块的分析、设计;  4.编写开发过程中涉及的相关文档  5.参与技术难题攻关、组织技术积累等工作。    岗位要求  1.计算机相关专业，本科以上学历, 具有3年以上Java以项目开发经验；  2.精通Java开发，熟悉Java的核心语法，了解J2EE设计模式，熟悉面向对象的分析设计和工具;  3.熟悉掌握SQL语言，能够熟练进行数据库设计，有Oracle、Postgresql等相关数据库项目开发经验;  4.熟悉分布式系统的设计和应用，熟悉分布式、缓存、消息等机制，能对分布式常用技术进行合理应用;  5.掌握多线程及高性能的设计与编码及性能调优,熟悉微服务、熟悉Spring Cloud;  6.具备良好的代码编程习惯及较强的文档编写能力.    福利待遇  1.无可挑剔的福利制度（入职即购买五险一金+年终奖金+带薪年休假）；  2.人性化考勤制度，以结果为导向，上下班不打卡；  3.团建聚餐+生日礼物+周边游+国内外旅游；  4.吃不完的零食、咖啡、水果、牛奶、生日蛋糕；  5.简单的人际关系，十分nice的领导和同事，愉快的工作氛围</t>
  </si>
  <si>
    <t>高级运维工程师</t>
  </si>
  <si>
    <t>上海唐唐教育科技有限公司</t>
  </si>
  <si>
    <t>五险一金 全勤奖</t>
  </si>
  <si>
    <t>岗位职责： 1.公司Linux应用系统、网络及安全解决方案； 2.应用系统软件配置，维护，监控，调优，故障排除等； 3.保障服务器与数据库安全，检查并消除系统安全隐患； 4.数据备份、数据监控、应急响应、故障排除、编写数据分析报告等； 5.完成上级交办的其他工作任务； 任职要求： 1.大专及以上学历，具有3年以上相关工作经验，精通Linux系统及常见服务配置，如：ftp、samba、nfs、rsync； 2.熟悉配置LVS、nginx、squid等常用负载均衡和缓存技术； 3.熟悉Jekins、Devops、持续集成工具，多环境发布及灰度发布； 4.能够独立配置和管理Linux下的网络，路由，防火墙策略； 4.精通shell/python至少一种脚本语言，有自动化监控、自动化运维、自动化发布部署的运维经验； 5.熟悉mongodb、redis等数据库的管理维护，管理过hadoop/hbase分布式集群优先。</t>
  </si>
  <si>
    <t>三七互娱</t>
  </si>
  <si>
    <t>五险一金 餐饮补贴 绩效奖金 年终奖金 住房补贴 全勤奖 节日福利 带薪年假 专业培训 弹性工作</t>
  </si>
  <si>
    <t xml:space="preserve"> 岗位职责：
1、负责公司H5游戏的开发工作；
2、把握前端页面性能和提升用户交互体验；
3、配合后端及策划实现产品功能。
任职要求：
1、计算机相关专业统招本科以上学历，三年以上工作经验；
2、精通javascript；
3、熟悉Layabox游戏引擎；
4、有完整的项目研发经验；
5、熟悉常用游戏架构及游戏算法；
6、有小游戏上线产品的开发者优先；
7、沟通能力良好，有较强的学习能力，了解游戏开发的新技术；</t>
  </si>
  <si>
    <t>ETL工程师（数据仓库工程师）</t>
  </si>
  <si>
    <t>蓝科财务咨询（上海）有限公司</t>
  </si>
  <si>
    <t>五险一金 专业培训 定期体检 通讯补贴 年底双薪 带薪年假 项目奖金 绩效奖金</t>
  </si>
  <si>
    <t>职责描述： 1、 负责数据仓库建模和ETL技术工作，确保项目实施过程中的数据源分析，能顺利有序地进行； 2、 熟练掌握ETL设计过程，参与数据平台架构的设计、开发、流程优化及解决ETL相关技术问题； 3.   有ERP开发或实施经验者优先； 4、 按照项目推进情况，完成主管交付的临时性任务； 5、 能够按照公司全面质量管理的要求，高质量地完成各类技术支持工作；  任职要求： 1.计算机相关专业本科以上学历，应届毕业生；0~2年工作经验；具备同行初步经验者优先； 2.熟悉ETL开发、数据仓库设计流程，熟悉Oracle, MS SQL Server 等主流数据库，表结构设计，存储过程编写； 3.掌握Java，Python等任意一门开发语言； 4.掌握多维数据仓库有先； 5.具备财务基础知识或者ERP基础知识者有先； 6.有DataStage，informatica，kettle经验者有先； 7.逻辑思维能力强，对数据敏感，有较强学习能力和创新思维； 8.掌握数据库SQL语句调优技术有先； 9.具备较强的责任心及沟通能力； 10.团队协作能力； 11.能够适应出差；</t>
  </si>
  <si>
    <t>上海盈联电信科技有限公司</t>
  </si>
  <si>
    <t>本职位为企业内部直招，一旦入职将签订正式劳动合同并缴纳五险一金，另提供有竞争力的各类员工福利，包括：年终奖，节日礼品，旅游，体检及多元化的各类员工培训，盈联PCS大家庭欢迎您的加入。   岗位职责： 1. 参与公司产品需求分析； 2. 负责相关产品的前端技术设计、开发实现； 3. 负责相关产品性能优化； 4. 负责前端框架的架构设计与核心代码编写；  5. 学习和研究新的移动互联网技术，应用到产品中，进行技术创新。   任职要求： 1. 2年以上H5开发经验，具备独立工作能力； 2. 精通VUE框架和Element-UI组件 3. 熟悉微信小程序开发和微信公众号开发； 4. 精通JavaScript、HTML5、CSS，熟悉Bootstrap，Jquery，echarts等js组件和框架； 5. 熟悉移动端开发和交互，有ionic等混合开发经验者优先； 6. 逻辑分析能力强，善于沟通，具有较强的学习能力； 7. 具备良好的文档维护能力，熟练使用GIT进行代码管理； 8. 有UI/UX设计经验者优先。</t>
  </si>
  <si>
    <t>安全网络工程师</t>
  </si>
  <si>
    <t>五险一金 补充医疗保险 补充公积金 交通补贴 年终奖金 弹性工作 专业培训 定期体检 绩效奖金</t>
  </si>
  <si>
    <t xml:space="preserve">岗位职责
1、负责公司网络终端的安全管理维护；
2、负责公司各种信息安全系统的维护和故障处理； 3、负责公司网络安全体系建设、系统安全评估与加固；
4、保障公司终端、系统、网络与信息的安全性、完整性和可用性，消除安全隐患，避免问题发生；
5、负责公司信息安全培训。 任职要求： 1、计算机应用、计算机网络、通信、信息安全等相关专业本科学历，三年以上网络安全领域工作经验； 2、精通网络安全技术：包括端口、服务漏洞扫描、程序漏洞分析检测、权限管理、入侵和攻击分析追踪、网站渗透、病毒木马防范等。 3、熟悉tcp/ip协议，熟悉sql注入原理和手工检测、熟悉内存缓冲区溢出原理和防范措施、熟悉信息存储和传输安全、熟悉数据包结构、熟悉ddos攻击类型和原理有一定的ddos攻防经验，熟悉iis安全设置、熟悉ipsec、组策略等系统安全设置； 4、熟悉windows或linux系统，精通php/shell/perl/python/c/c++等至少一种语言； 5、了解主流网络安全产品的配置及使用； 6、善于表达沟通，诚实守信，责任心强，讲求效率，具有良好的团队协作精神； 7、参与网络信息安全工程师高级职业教育培训基地培训。   </t>
  </si>
  <si>
    <t>高级前端工程师 - APP</t>
  </si>
  <si>
    <t>上海酷睿网络科技股份有限公司</t>
  </si>
  <si>
    <t xml:space="preserve">注：需熟悉ERP等管理系统  其他请勿投递 1.      参与软件项目的前期需求分析，提取项目需求的可测性，预估项目潜在风险；  2.      根据项目实际情况制定测试计划，设计测试数据，编写测试用例并互相评审；  3.      实施软件测试，负责产品功能、性能、易用性等各方面测试；  4.      调试维护测试环境，对测试结果进行统计分析，跟踪并推动问题与缺陷及时合理地解决；  5.      及时对测试情况进行归纳总结，给出专业报告，提供改进意见。 任职要求： 1.      熟悉软件测试基本理论和测试过程中各环节流程，熟悉项目管理体系，掌握测试用例的设计和编写，具备一定的问题分析、跟踪及归纳总结能力，有一定的项目工作经验；  2.      熟悉主流的测试工具与软件，如QTP, LoadRunner等，熟悉Linux系统、掌握Shell、Python等常用开发语言，掌握Mysql数据库使用方法；  3.      良好的沟通能力，需求理解能力，能独立完成各种测试文档的撰写；  4.      工作细心，主动，责任心强，能主动学习，有团队合作精神；  5.      有ERP等管理系统实际测试经验者优先；  6.      有系统压力测试的实际项目经验者优先;  7.      有2-3年测试经验者优先； 8.      全日制本科及以上学历  注明：研发中心依托于深圳市瑞源祥塑胶制品有限公司，设立于深圳湾科技生态园，以研发智能消费电子产品及智慧工厂装备，智能化管理为主线，服务于本企业的智能化和生产管理，提升企业效率，结合本企业产品销售渠道优势，为客户提供高附加值的智能电子产品。 </t>
  </si>
  <si>
    <t>中全（上海）科技发展有限公司</t>
  </si>
  <si>
    <t>岗位职责： 1、负责知识付费类社区App和小程序的测试工作； 2、能根据产品策划方案设计产出测试数据和测试用例； 3、研究测试技术、负责测试工具的设计研发，帮助测试团队提升效能； 4、执行测试用例，完成对产品的集成测试与系统测试，对产品的功能、性能及其他多方面的质量负责； 5、协助产品负责人改进测试方法、提高质量管理成效，保证项目质量和测试进度； 6、整理相关质量文档，对测试过程和测试方法的进行持续地改进。  任职要求： 1、 大专及以上学历，计算机或相关专业； 2、2年以上手机软件测试相关工作经验，熟悉敏捷开发； 3、独立工作能力以及较强的沟通交流能力； 4、有较强分析、解决问题的能力以及跨团队沟通协作能力，积极思考，具备较强的抗压能力； 5、熟悉C++/JAVA/JS/Shell/Python等至少一种语言，具备测试工具开发经验优先。</t>
  </si>
  <si>
    <t>达安基因大众基因产品事业部</t>
  </si>
  <si>
    <t>laya开发工程师</t>
  </si>
  <si>
    <t>岗位职责： 1.进行产品需求分析和系统架构设计，负责公司核心业务模块开发，能独立攻关系统难点问题。 2.编写系统架构文档、接口说明文档及主要业务流程图等开发文档。 3.进行团队技术管理，为每个版本制定准确的开发计划并分配给下属人员进行开发。 4.代码审计，指导初中级开发人员编码，协助参与代码设计、审核和检查。  5.参与系统稳定性、性能和扩展性调试。 任职要求： 1.计算机、电子、通信、信息处理、电子商务、办公自动化等相关专业大专以上学历，有5年以上相关软件开发经验； 2.精通web mvc框架、Java、JavaScript，熟悉JSP/Servlet、JavaScript、Ajax、Jquery等WEB技术，至少精通Struts、Spring、Hibernate、iBatis等主流的开源框架之一； 3.有分布式、高可用、高并发系统开发经验，熟悉Dubbo等分布式框架并有应用经验； 4.熟练使用Oracle、MySQL、SQL Server数据库之一，有数据库性能问题诊断及SQL语句调优经验； 5.熟悉Linux操作系统，熟悉Shell脚本，熟练使用SVN或Git版本管理工具； 6.熟练使用WebLogic、Tomcat、WebSphere等web应用服务器之一，熟悉nginx、Apache等的安装、配置； 7.参与过大型项目软件的开发，有团队精神和敬业精神，具备良好的自我学习能力和独立的解决问题能力，能够带领小团队在指定时间内完成高质量程序； 8.具有良好而规范的编程习惯和技术文挡编写习惯。</t>
  </si>
  <si>
    <t>弹性工作 绩效奖金 六险一金 全勤奖 定期体检 加班补贴</t>
  </si>
  <si>
    <t xml:space="preserve"> 【岗位职责】 1、使用LayaAir游戏引擎开发html5手游； 2、参与H5手游客户端整体架构设计及技术难题攻克； 3、开发手游核心模块，以及战斗编辑器，场景编辑器等周边工具的开发； 4、根据需求实现游戏的战斗/场景/系统/UI等效果； 5、良好的理解策划需求，与策划人员进行良好的沟通； 6、在保证代码质量的前提下，按时完成分配的开发任务。  【任职要求】 1、有3-5年以上游戏行业开发经验，若熟悉layabox、H5开发也可优先考虑； 2、熟悉LayaAir、白鹭(Egret)游戏引擎，精通JavaScript或者TypeScript语言，有良好的编程思想； 3、熟悉 WebSocket 和 HTTP 等网络协议，熟悉 JSON、ProtoBuf 、Sproto等数据协议； 4、能熟练接入各类SDK（如微信登陆、支付等）。 5、具备良好的沟通合作技巧，较强的责任心及团队合作精神； 6、有微信小游戏或H5游戏上线项目经验。  注：新项目招聘 </t>
  </si>
  <si>
    <t>音频蓝牙软件工程师</t>
  </si>
  <si>
    <t>深圳市安特信技术有限公司</t>
  </si>
  <si>
    <t>五险一金 员工旅游 专业培训 年终奖金 绩效奖金 定期体检 年节礼金 年终双薪 商业保险 各类津贴</t>
  </si>
  <si>
    <t xml:space="preserve">  5，从软件设计上帮助简化生产工艺流程；    1，具备很强的责任心和上进心，很强的团队协作能力和沟通能力 2，具备良好的工作态度和学习能力，能够承受一定的工作压力 3， 3年以上ARM或DSP平台的嵌入式软件工作经验，丰富的C/C++语言开发经验； 4，有能力开发外设驱动程序 5，必须略懂硬件，能看懂SCH 6，本科及以上学历，计算机、电子、自动化相关专业毕业 7，良好的英文阅读能力 8，懂蓝牙基础理论，有CSR及BES音频蓝牙软件开发经验者优先 9，有Linux软件开发经验者优先 10.有Python开发经验者优先   </t>
  </si>
  <si>
    <t>岗位职责： 1. 根据工作安排高效、高质地完成代码编写，有丰富的前后端分离开发经验； 2.负责公司现有项目和新项目的前端修改调试和开发工作； 3. 与产品、设计、研发、测试人员一道完成产品面向用户的终端呈现，确保代码有效对接； 4.对前端页面的性能、体验、交互进行优化。  任职要求： 1. 拥有拼搏 服务 创新 开发 协作的价值观。 2. 3年以上开发前端开发经验，精通各种Web前端技术，XHTML、XML、CSS、JavaScript，熟悉页面架构和布局； 3.熟悉W3C标准，对表现与数据分离、Web语义化等有深刻理解，理解各主流浏览器间的兼容性问题，有强烈的前端性能优化意识； 4. 理解并掌握JavaScript语言核心技术DOM、BOM、Ajax、JSON等，对javascript框架应用（如prototype/jQuery等）有一定的经验； 5. 熟悉React，VueJS、AngularJS等优先； 6.具备良好的团队合作精神，有带团队经验。具有较强的沟通能力，分析和解决问题的能力，沟通协调能力。  工作氛围及福利： 享受过节费（端午、中秋、春节）、春节利是、生日礼券、健康体检等多项福利； 员工集体活动，员工聚餐、KTV、文体比赛、节日晚会及不定期拓展训练等。  明世教育集团官网：http://www.mshiedu.com 总部地址：广州市番禺区汉溪长隆保利大都汇B6栋3楼全层（汉兴中路55号）  交通路线指引： 1、地铁：三号线汉溪长隆地铁站G出口--直走400米见到“左文右艺”--右转直走看到55号楼即可； 2、如果您对交通路线仍有不明白的，欢迎您登陆www.zuoche.com查询，加入我们这支年轻的团队； 3、如果您仍有疑问，欢迎你在工作日上午9:00-12:00，下午13:30-18:00 拨打电话咨询：020-31563017 4、欢迎有志者应聘，投递邮箱：hr2@lumshine.com</t>
  </si>
  <si>
    <t>cocos2d开发工程师</t>
  </si>
  <si>
    <t>高级用户体验设计师（视觉方向）</t>
  </si>
  <si>
    <t>上海艺土界面设计有限公司</t>
  </si>
  <si>
    <t>做五休二 周末双休 带薪年假 五险一金 绩效奖金 节日福利 年度旅游 父母福利 生日party</t>
  </si>
  <si>
    <t>五险一金 员工旅游 年终奖金 提供两餐 周末双休</t>
  </si>
  <si>
    <t>岗位职责： 1、负责手机上的游戏功能模块开发，平台移植，分辨率适配等； 2、负责维护和完善客户端图形引擎； 3、优化实现逻辑，解决技术难题，掌控开发进度，保证程序质量； 4、与项目组美术和策划人员深入沟通，准确实现开发需求。  职位要求： 1、熟练使用cocos2d-lua及周边工具进行跨平台游戏开发； 2、有良好的C++基础，熟悉java、oc、python等其它语言的优先考虑； 3、有规范的编码风格和良好的文档习惯； 4、有很好的优化、排错、解决问题的能力，能独立完成项目； 5、有网络游戏开发经验的优先考虑； 6、有使用cocos2d-x引擎开发的成功上线的项目优先考虑； 7、拥有较好的沟通技巧及团队合作精神，工作细致认真，有责任心，能够承受较大的工作压力。</t>
  </si>
  <si>
    <t>1、掌握目标行业动态及趋势。结合客户需求及产品规划提出深度观点，使用设计创造价值。 2、根据任务需求制定设计研究计划，组织执行用户研究，独立输出研究观点。 3、以专家身份参与设计项目，深刻理解产品和用户，提出和建立产品的交互与视觉设计策略。 4、把控团队设计理念创新度、产品设计框架、视觉及动态效果呈现、和最终方案理念表达。 5、把控项目进度及质量，提升项目输出效率及品质。独立呈现方案并能有说服力地表达理念。 6、把控团队内部沟通效率。高效管理客户，监测项目风险调整应急机制。 7、培训及指导初中级设计师。  能力需求： 1、全栈式跨行业用户体验设计经验，有行业业务规则及数据积累。对于行业动态、发展趋势具有高度敏感性及洞察力。 2、具备产品设计、服务设计及设计创新思维。具备成熟的个人设计准则及设计价值观。 3、具备独立设计研究、方案测试经验，和信息快速处理及表达能力。 4、具有设计全局观。善于表达设计理念，具有设计方案说服力。可以与相关行业从业者在行业角度进行有效设计沟通。 5、具备跨部门合作、设计项目管理及设计质量把控经验。具备较好的风险应急能力。 6、责任心强，有客户服务意识。有客户管理经验和较强的工作抗压能力。可同时处理多重任务。 7、可以完成视觉或交互设计方向的指导及培训，有深厚的相关设计经验积累。 8、深刻理解细分行业的用户偏好，多方涉略，有品牌、空间等领域的跨界设计经验优先。  工作经验和教育背景： 1、五年以上设计项目执行/管理经验。设计学教育背景。本科或以上学历。 2、有多终端、跨界设计、多方角色合作经验者优先。 3、懂CSS，DIV或Javascript，ActionScript者优先。 4、有品牌、空间项目成熟上线作品者优先。 5、提供一份相关的作品集或作品链接。</t>
  </si>
  <si>
    <t>广东亚太天能科技股份有限公司</t>
  </si>
  <si>
    <t>五险一金 免费班车 员工旅游 绩效奖金 专业培训 周末双休</t>
  </si>
  <si>
    <t>岗位职责：    任职资格： 1、985/211本科以上学历，精通Java语言，有扎实的语言功底；
2、熟悉Spring、SpringMVC、Mybatis、WebFlux等框架的工作原理，能够无障碍阅读源代码并作二次封装；
3、熟悉JQuery、AJAX、VUE、Bootstrap、React等前端框架；熟悉Nginx、Tomcat、Redis、MQ、dubbo、zokeerper等工作原理，具有相关的调优经验；
4、四年以上JavaEE项目开发经验，至少5个项目的开发经验，精通Spring Cloud、Dubbo、istio等主流的微服务开发与治理框架，具有生产环境大型互联网项目微服务设计及开发经验；
5、熟悉常用数据库Oracle、Mysql、mongodb的工作原理，具备数据库设计、数据库读写分离、分布式数据库技术能力；
6、对技术有强烈的求知欲，可独立承担挑战性的项目技术研究工作； 7、熟练使用现在技术上的各种应用层通讯协议不包括网络层。</t>
  </si>
  <si>
    <t>中企云链（北京）金融信息服务有限公司</t>
  </si>
  <si>
    <t>五险一金 弹性工作 定期体检 年终奖金</t>
  </si>
  <si>
    <t>北京微海管理咨询有限公司</t>
  </si>
  <si>
    <t>弹性工作 五险 专业培训 绩效奖金 办公灵活 年终奖金</t>
  </si>
  <si>
    <t>工作职责： 1、 面向线上、线下数据进行建模、处理、入库、分析等，建立可供企业各个业务领域使用的数据(访问、可视化、分析)服务； 2、 负责数据治理平台的搭建和管理，与相关团队协作进行数据建模工作，推动业务部门的数据治理； 3、 提炼数据分析和业务洞察的需求，与相关团队协作并推动数据产品的落地； 任职要求: 1、 具有2年以上数据分析、数据挖掘、BI等相关经验； 2、 熟练地使用数据分析相关的语言例如Python、R等； 3、 熟悉常用数据挖掘算法（如分类、聚类、回归、关联规则、神经网络等）及其原理，并具备相关项目经验； 4、 精通使用SQL访问和处理数据系统中的数据； 5、 了解常用分布式计算和存储框架Hadoop/HDFS/Hive/Spark等，具备相关项目经验优先； 6、 具备良好的数据敏感度，能从大量数据提炼核心结果，并用简洁清晰的方式呈现数据分析背后的业务逻辑； 7、 有良好的跨团队、部门沟通及资源整合能力，能够独立开展研究项目；</t>
  </si>
  <si>
    <t>广州探迹科技有限公司</t>
  </si>
  <si>
    <t>岗位职责： 1. 参与爬虫系统架构设计和研发； 2. 参与爬虫核心算法和策略优化研究； 3. 参与大数据系统的开发维护； 4. 参与数据的分析与处理开发。  任职资格： 1. 1年以上Linux 环境下常用语言（C/C++/JAVA/Python）开发经验，熟练使用常用 Linux 命令； 2. 1年以上大规模网页爬虫开发经验，熟悉浏览器原理、前端 JS、AJAX； 3. 熟练使用一门以上脚本语言（Python/Shell/Perl/Javascript）； 4. 熟练使用一种以上的数据库（Mongodb/HBase/MySQL）； 5. 熟悉操作系统（多线程、多进程）、计算机网络编程、数据结构与算法等基础知识； 6. 有前端或后端开发经验优先； 7. 有分布式系统开发经验优先； 8. 有前端 JS 逆向工程经验优先。</t>
  </si>
  <si>
    <t>1. 负责公司软件产品的技术研发工作，实现公司的产品研发目标； 2. 协助部门经理组建项目团队、分解研发任务、确立研发计划和总体进度控制； 3. 参与项目的需求分析，负责项目的架构设计，模块设计和开发，整理归档相关项目文档； 4. 负责解决项目中的技术难点和技术把关和优化； 5. 指导团队成员的研发工作，对研发关键性问题进行决策和指导，保证研发工作的顺利进行。  岗位要求： 1、计算机相关专业，本科及以上学历，2年以上JAVA WEB开发经验、1年以上需求分析和架构设计经验，具有独立承担并完成软件产品研发经验者优先； 2、掌握SpringMVC、SpringBoot、SpringCloud、MyBatis主流开发框架，并具备2年以上实际项目应用经验；了解JavaScript、CSS等前端技术；了解Android、iOS平台相关开发语言； 3、熟练掌握MySQL数据库，有MongoDB、Redis等NoSQL应用经验并能进行性能调优；具备1年以上数据库建模经验； 4、熟悉Web服务应用的性能瓶颈和调优方式，具备Tomcat调优经验；熟悉git版本控制工具；熟悉项目管理，至少1年以上项目管理经验； 5、良好的业务梳理、沟通能力，拥有完整的业务系统规划设计能力。</t>
  </si>
  <si>
    <t>图像识别算法工程师</t>
  </si>
  <si>
    <t>广州国交润万交通信息有限公司</t>
  </si>
  <si>
    <t>五险一金 绩效奖金 员工旅游 专业培训 周末双休 全勤奖</t>
  </si>
  <si>
    <t>岗位描述：  ⑴负责产品需求分析、架构设计和服务器后台接口等软件系统的研发工作；  ⑵负责程序模块开发、小程序开发；  ⑶根据设计文档或需求说明完成代码编写，调试，测试和维护；  ⑷分析并解决软件开发过程中的问题；  ⑸定期维护网站程序，处理反馈回来的系统bug。   任职要求：  ⑴ 精通PHP语言开发，至少精通两种以上PHP程序开发框架（熟悉thinkphp,CI框架优先）  ⑵熟悉常见的PHP开源项目，并能够对其进行二次开发和模块设计((熟悉微擎,人人店优先))；  ⑶熟悉Linux服务器操作和配置，熟悉nginx,apache等；  ⑷至少熟悉Shell/Python/Perl/Node.js等脚本开发中的一种；  ⑸熟悉HTML5+JavaScript+jquery+vue；  ⑹优秀的数据库设计与开发能力，熟悉MySQL、Redis、MongoDB等；  ⑺逻辑思考能力强，思维清晰缜密，工作认真，有责任心，有较强的问题排查解决能力；  ⑻认真仔细、主动、负责，能承受高强度压力，具有良好的团队合作精神。</t>
  </si>
  <si>
    <t>职责： 1) 负责视频识别相关图像算法的设计和研究； 2) 负责道路交通标识识别、道路障碍物识别、空中交通标识识别、图像拼接、跟踪算法、驾驶员行为识别等一个或多个相关算法的设计； 3) 完成所研发软件的设计文档编写。 岗位要求： 1) 计算机、软件工程、信息通信、数学等相关专业，硕士及其硕士以上学历； 2) 熟练掌握一门编程语言（C/C++），熟悉一种脚本语言（python）； 3) 需要能够快速理解相关应用场景，能够独立筛选特征，独立实现模型代码开发； 4) 熟悉人工智能知识，并从事过相关应用算法方面工作，有过相关项目工作经验者优先；有移植图像算法到嵌入式系统的经验者优先； 5) 具备机器算法学习基础，例如：常用分类器SVM、决策树、adaboost、神经网络。 6) 熟悉使用GIT、SVN、Redmine、Project等系统； 了解ISO9001、CMMI等质量体系；具备严谨的文档设计能力、文档组织评审能力。</t>
  </si>
  <si>
    <t>成都我行我数科技有限公司</t>
  </si>
  <si>
    <t>少儿编程培训老师</t>
  </si>
  <si>
    <t>深圳市润达同创科技发展有限公司</t>
  </si>
  <si>
    <t>五险一金 员工旅游 餐饮补贴 专业培训 年终奖金 股票期权 定期体检 绩效奖金 节日福利</t>
  </si>
  <si>
    <t>岗位技能要求： 1、能熟练编程，计算机、软件研发等相关专业； 2、熟练掌握Java语言和常用开发环境，熟悉面向对象编程思想，有较丰富的Java开发经验，基础扎实并有良好的编程习惯和代码规范； 3、熟悉Spring、Spring Boot、Mybatis、Ajax、JavaScript、Html、CSS等流行框架及技术； 4、熟练使用Tomcat，Eclipse或IDEA等工具； 5、熟练掌握数据库原理及SQL语言，熟练使用Mysql等数据库;  任职要求： 1、本科以上学历，计算机及计算机开发相关专业； 2、3年以上软件开发工程师工作经验； 3、责任心强，较好的沟通能力，团队合作精神及抗压能力可以适应加班 4、做过语音或者线路这块的优先考虑</t>
  </si>
  <si>
    <t>6~13岁少儿编程教育，主要方向：Scratch、Python、C++ 工作职责： 1、按照标准Scratch教材或Python教材（任选一种）进行1对多的教学（主要的工作） 2、参与研发Scratch教材或Python教材（任选一种）的课程体系研发（辅助的工作）  岗位要求： 1、喜欢孩子，热爱教育事业，喜欢游戏 2、工作责任心强，团队意识好，善于沟通 3、有如下工具或框架一年以上开发经验（满足其中之一即可） Scratch、Python、C++、Java、.Net、Node.js+React 4、有组织孩子参加全国性编程比赛经验者优先  少儿编程项目为公司新投资项目，欢迎有能力有经验有梦想的小伙伴一起加入，共创佳绩。</t>
  </si>
  <si>
    <t xml:space="preserve"> 岗位职责： 1、根据设计文档完成功能JAVA服务端的程序开发； 2、协助开发主管完成相关技术文档编写及评审； 3、参与代码设计、审核和检查。 岗位要求： 1、本科以上学历，计算机科学类专业，有金融系统开发经验的优先考虑； 2、3年以上Java开发经验，熟悉面向对象软件结构知识，熟悉常用的软件设计模式； 3、熟悉Mybatis，Spring Boot，Spring MVC等开源框架，3个以上实际项目经验； 4、熟悉J2EE体系结构；熟悉Tomcat、weblogic等应用服务器系统的开发；熟悉Oracle、MongoDB、MySQL等数据库开发；能编写复杂SQL查询语句。 5、熟悉Linux系统架构和系统操作，能独立进行Linux环境配置和应用部署。&lt;®xml:namespace prefix = o ns = "urn:schemas-microsoft-com:office:office" /&gt; 入职企业
：广州市和理信通信息科技有限公司（和信保理全资子公司，专注供应链金融领域科技发展与创新）</t>
  </si>
  <si>
    <t>广州易健科技有限公司</t>
  </si>
  <si>
    <t>五险一金 餐饮补贴 弹性工作 通讯补贴 交通补贴 绩效奖金 年终奖金 股票期权 高级健身房 免费零食</t>
  </si>
  <si>
    <t>java后端开发工程师</t>
  </si>
  <si>
    <t>岗位职责： 1、负责前端规划、架构和设计； 2、熟练使用JavaScript进行代码构建，完成产品设计的各种特效； 3、保持高效的前端性能，优秀的代码可维护性，良好的浏览器兼容性； 4、同后台相关开发人员协作，获取后端数据后进行效果展示； 5、对团队开发人员进行代码质量审核和技术指导。  任职资格： 1、本科及以上学历； 2、熟练使用Vue.js, 有组件化开发经验； 3、熟练运用webpack或gulp等前端自动化工具； 4、熟悉JavaScript语言, 了解ES6并可以运用； 5、熟悉浏览器端JS开发, 对DOM API, JQuery熟练使用； 6、熟悉Node.js 熟悉CMD规范和node库API, 能熟练使用express等框架； 7、基本掌握css的使用方法, 了解less, sass等预编译工具； 8、有混合开发相关经验； 9、具有前后端分离的中后台开发经验；对技术具有较强的兴趣, 熟悉基本的算法与数据结构；工作认真踏实，动手和学习新技术能力强； 10、熟悉微信小程序、微信公众号开发；  工作地址 广州市越秀区沿江东路298号江湾中区写字楼11楼1105</t>
  </si>
  <si>
    <t>平潭中烁网络科技有限公司</t>
  </si>
  <si>
    <t xml:space="preserve"> 岗位职责： 1、负责游戏服务端的游戏逻辑模块设计和实现; 2、对游戏现有功能模块维护和优化  任职资格： 1、大专及以上学历； 2、2年或以上游戏开发经验; 3、熟悉JavaIO、Socket、Servlet和多线程等技术,对网络编程相关内容有较深刻的理解;熟悉Netty网络框架; 4、熟悉SQL使用，熟练使用MySQL数据库; 5、有白鹭H5开发经验，有web经验者优先； 6、吃苦耐劳，能适应加班制； </t>
  </si>
  <si>
    <t>网站开发</t>
  </si>
  <si>
    <t>恒瑞源正（深圳）生物科技有限公司</t>
  </si>
  <si>
    <t>上海高登商业展览有限公司</t>
  </si>
  <si>
    <t>五险一金 员工旅游 通讯补贴 绩效奖金 年终奖金 定期体检 包住宿 周末双休</t>
  </si>
  <si>
    <t>五险一金 专业培训 绩效奖金 立即上岗 节日福利 做五休二 包住宿 全勤奖</t>
  </si>
  <si>
    <t>岗位职责： 1、负责开发相应的网站程序（前端制作+后台实现），进行网站优化，满足业务需求和用户体验，及时上线运行； 2、网站运行维护、网站内容的上传及更新； 3、负责网站搜索引擎优化方面的代码实现； 4、整理和上传关键词到网站； 5、负责公司网页及开发产品的视觉设计及切图工作； 6、公司所有网站备份维护、数据库备份、整理，保证数据的安全； 7、负责部署程序上传空间和数据库； 8、公司网站关键资源账号管理、维护及安装工作，网站后台账号管理维护； 9、负责网站收集观众注册表、展商注册表，整理及时转交给业务部门领导，进行客户资源的及时录入、跟进； 10、EDM邮件推送。 任职要求： 1、大专及以上学历,具有丰富的web开发经验，具备网站设计经验，有移动端界面开发经验优先 ； 2、会写前端代码（熟悉UI框架、熟练编写js、css、html5代码等）； 3、具有较强的设计和审美能力，能够准确高效的把握页面的整体风格及细节表现 ； 4、熟练操作 PhotoShop Fireworkes Dreamweaver 等网页设计工具； 5、熟悉前端框架，精通HTML5、JavaScript 、DIV+CSS等页面相关技术，能够独立完成网站设计和前台制作及后台开发实现  15年专业品牌 �� 20个会展项目 �� 5A级办公楼， 丰厚的薪资待遇 �� 多重晋升制度 �� 与充满激情与斗志的专业团队一起共事！ 在国内优秀展会平台上实现自己的价值！ 加入高登，打造属于自己的会展业职业发展道路！  联系方式：021-64396190/50131760 闵行办公地址：闵行区闵虹路166弄城开中心3号楼712-716室（靠友谊商城） 交通线路：地铁1号线莲花路下 浦东地址：浦东新区金高路1296弄151号4028-4029 乘车路线：地铁12号线杨高北路站1号口 公交；406路、181路、455路巨峰路 金高路下</t>
  </si>
  <si>
    <t>WEB/PHP 软件工程师</t>
  </si>
  <si>
    <t>深圳市橙子数字科技有限公司</t>
  </si>
  <si>
    <t>安卓应用软件工程师 Android应用 网络播放器领域</t>
  </si>
  <si>
    <t>岗位职责： 1、负责移动App/web等后端相关功能的开发； 2、确保自己负责产品模块的代码质量，编写测试代码； 3、负责数据表结构的设计和优化，后端BUG跟进及修复； 4、负责WEB系统的维护及API接口编写； 5、分析并解决软件开发过程中、测试中、线上系统的问题；  任职要求： 1、计算机相关专业，2年以上开发经验； 2、熟悉Jquery和Vue框架, 熟练使用Bootstrap并做二次开发&lt;WEB&gt; 3、熟悉PHP+MySQL/MongoDB开发；&lt;PHP&gt; 4、逻辑思维清晰，编写代码精简高效，掌握常用数据结构，算法等； 5、熟悉OOP编程，掌握常用设计模式，比如MVC模式等； 6、熟悉主流框架等，比如tp3、ci3等； 7、熟悉lamp/lnamp/wamp下的运行环境的调试优化及维护； 8、熟悉nosql与sql间的差异与应用场景等； 9、了解mysql分库分表，掌握memcache/redis等技术；</t>
  </si>
  <si>
    <t>深圳市龙成伟业科技有限公司</t>
  </si>
  <si>
    <t>做五休二 弹性工作 带薪年假 绩效奖金 节日福利 专业培训 加班补贴 五险一金 员工旅游 出国机会</t>
  </si>
  <si>
    <t>1、负责开发和维护基于android系统的应用; 2、负责(协助)相关模块需求分析、产品设计、文档编写、代码编写、单元测试; 3、协助美工人员对软件界面美化; 4、负责Android关键技术问题的攻克; 5、负责Android系统有关性能和稳定性调试;  任职要求： 1、电子、计算机类本科以上学历 2、有良好的面向对象分析和设计能力，熟练使用java开发语言； 3、2年以上Android应用软件开发经验，熟练使用Eclipse、Android SDK等开发工具； 4、有2个以上独立完成的Android客户端应用软件；（主体部分） 5、有系统级Android应用程序架构设计经验，能把控Apps应用开发的主要工作； 6、有网络Apps，媒体播放器等Apps开发经验优先； 7、熟悉webkit、Javascript、多媒体播放等技术尤佳； 8、能开发各种以电视屏幕、移动设备触屏等为核心的Android 应用程序; 9、有基于AMLOGIC、RK、等方案开发过网络播放器方案者优先。 10、有基于安卓网络播放盒开发过DVB-T2/DVB-S2等经验者优先。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</si>
  <si>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公司简介:在线教育项目,公司盈利中并已A轮融资 五天八小时工作时间.13薪   6.熟悉 XHTML、XML、JSON等接口开发； 7.有良好的团队合作能力，善于沟通，热爱开发事业</t>
  </si>
  <si>
    <t>资深web前端开发</t>
  </si>
  <si>
    <t>广州东山科技有限责任公司</t>
  </si>
  <si>
    <t>广州煊凌网络科技有限公司</t>
  </si>
  <si>
    <t>五险一金 员工旅游 餐饮补贴 定期体检 年终奖金 法定带薪假期 带薪年假 下午茶 定期团建活动</t>
  </si>
  <si>
    <t xml:space="preserve">1、负责公司IM产品或者管理后台产品的Web前端开发； 2、高度还原 UI 设计稿与交互实现，处理各种浏览器兼容问题； 3、根据工作安排高效、高质地完成代码编写，确保符合前端代码规范； 4、日常的 Bug 修复，性能调优等工作； 5、难题攻坚，规划与管理Web前端开发的工作。  任职要求： 1、3年或以上的软件开发经验。 2、熟悉各种设备，分辨率，浏览器兼容性问题；。 3、熟练使用 Vue 框架，对生命周期，计算属性，vue 指令，组件通信了若指掌； 4、熟练应用 Vue 的周边资源， vuex vue-router vue-form vue… 5、有扎实的Javascript基础，熟练掌握H5，CSS3，熟知MVC/MVVM原理； 6、熟悉使用Webpack, Gulp等前端打包、构建工具； 7、熟悉前端后端API交互； 8、有良好的编程习惯，能够编写规范、易于维护、高效的代码; 9、热爱互联网，热爱技术，具有良好的自学能力和独立解决问题的能力，高度责任心及良好的团队合作精神； 10、有自我驱动力，是快速学习者，喜欢接受挑战。  公司福利： 1、年终奖：根据公司收益情况，制定年底发放的奖金； 2、五险一金； 3、享有国家一切带薪法定假日、其他带薪假，如有产假、陪产假、丧假； 4、工作满一年的员工可享受5天带薪假期； 5、体检：每年一次健康检查（全面检查），让员工无身体隐患之忧； 6、享受福利津贴（节假日、生日、结婚、生子等红包福利）； 7、公司每年至少一次旅游机会、不定期组织轰趴、爬山，打球，聚餐等活动； 8、公司不定时提供下午茶，饮料，咖啡等福利； 9、当加班至晚上10点半以后，公司为员工提供打的回家报销。  办公位置及周边： 办公写字楼在地铁上盖（1号线烈士陵园站），多路公交车路经此地，交通网络四通八达，楼下中华广场配套设施完备，为工作提供各种便利 </t>
  </si>
  <si>
    <t>岗位职责 熟悉区块链相关开发，能独立完成交易平台，区块链游戏的开发等，一年以上区块链相关开发经验，熟悉go语言，熟悉solidity，熟悉php语言，熟悉主流php框架  1、良好的独立工作能力，能够承受相应的工作压力； 2、熟练PHP开发语言，了解区块链，有相关经验，熟悉面向对象的设计方法,能熟练运用PHP进行网站开发； 3、熟悉MySQL数据库应用开发，了解MySQL的数据库配置管理、查询优化和存储优化、缓存等操作技能； 4、熟悉HTTP协议及W3C相关互联网规范，熟练掌握CSS、DIV、Javascript、jquery等页面技术； 6、熟悉各种接口对接，微信接口，短信，支付接口，开发接口； 7、CRM客户关系管理系统开发经验者优先；电子商务系统(购物商城)开发经验者优先； 8、具有良好的编码规范、良好的沟通、理解及团队协助能力，责任心强。 岗位要求： 1.有处理过大型的平台高并发情况 2.对手机网站，app，公众平台，电脑网站4网合一开发经验 3.自带商城开发代码的更佳 4.有分销，直销开发经验优先 5.有团队管理经验 公司地址：广州天河中山大道中鸿德广场506-507，（BRT珠村站） 有兴趣得欢迎周一到周五、早上9点到下午6点到公司进行面试</t>
  </si>
  <si>
    <t>广州盈尚信息科技有限公司</t>
  </si>
  <si>
    <t>互联网/电子商务 保险</t>
  </si>
  <si>
    <t>五险一金 餐饮补贴 节日福利 补充医疗保险 弹性工作 带薪年假 通讯补贴</t>
  </si>
  <si>
    <t xml:space="preserve">工作职责： 1. 负责业务项目的开发和维护，进行平台设计和编码实现，确保安全、质量和性能； 2. 维护和升级现有软件产品，快速定位并修复现有软件缺陷； 3. 根据开发规范编写各种开发文档及项目文档。 任职要求： 1. 全日制重点大学本科及以上学历，计算机相关专业，两年以上开发工作经验； 2. 精通JAVA语言，精通面向对象设计，熟悉SQL语句编写优化，熟悉敏捷开发工具及模式； 3. 熟练掌握目前流行开源框架，并且对开源框架的核心思想和实现原理有较深认知； 4. 思维缜密敏捷，良好的对外沟通和团队协作能力。 </t>
  </si>
  <si>
    <t>PHP开发工程师 (职位编号：夏琨)</t>
  </si>
  <si>
    <t>北京广厦网络技术股份公司</t>
  </si>
  <si>
    <t>五险一金 员工旅游 交通补贴 餐饮补贴 专业培训 出国机会 绩效奖金 年终奖金 弹性工作 定期体检</t>
  </si>
  <si>
    <t>岗位职责： 1、面向业务部门进行需求调研，产品设计，输出设计文档与原型，项目管理和产品交付； 2、负责公司核心业务系统的设计与开发； 3、负责公司OA系统的日常开发和运营。 任职资格： 1、计算机及相关专业； 2、熟悉PHP程序开发，熟悉PHP项目框架，熟悉MYSQL数据库配置、维护、性能优化； 3、具备javascript、html、css等前端开发能力，熟悉jQuery、bootstrap、vue.js等常用框架。 职位相关知识与技能要求： 1、拥有良好的代码习惯，要求结构清晰，命名规范，逻辑性强，代码冗余率低； 2、了解容器、微服务、DevOps等相关知识； 3、良好的沟通和表达能力，善于分析问题与解决问题。</t>
  </si>
  <si>
    <t>Java架构工程师</t>
  </si>
  <si>
    <t>广州智伴人工智能科技有限公司</t>
  </si>
  <si>
    <t>岗位职责： 1、负责系统架构与分析建模分布式系统设计，系统架构设计架构核心代码开发代码Review现有技术架构优化等； 2、理解和分析客户的业务需求，参与系统需求分析规格设计和编写，确定项目或产品的技术架构技术线路技术选型等； 3、配合项目的整体计划和安排，对技术人员进行技术培训和指导； 4、负责基础平台框架设计与研发。  任职要求： 1、计算机科学技术信息技术大数据等专业，统招本科以上学历； 2、三年以上大中型软件产品的全生命周期开发经验； 3、精通java开发语言，对数据结构、算法有深入的理解，熟悉机器学习算法优先； 4、熟悉Linux，熟悉分布式系统的设计与应用； 5、熟悉软件架构模式概念和技巧，能够准确无误的理解相关系统架构； 6、良好的抽象思维和逻辑思维能力，独立分析问题和解决问题的能力； 7、良好的沟通技能，团队合作能力和分享精神，有较强的独立工作能力和解决问题的能力。</t>
  </si>
  <si>
    <t>PHP开发工程师 (职位编号：LM00011)</t>
  </si>
  <si>
    <t xml:space="preserve">我们是一家快速发展的公司，福利待遇优厚、发展机会多多，我们需要寻找志同道合的你，加入深蓝保，一起驶向蓝海。    职位职责：  1.使用流行的前端技术开发Web、小程序，输出高质量的代码（拒绝复制粘贴）；  2.对移动端开发工程化问题进行探索；持续改进产品的性能、安全性、稳定性和可扩展性；  3.重点、难点的技术攻坚，及对新技术的探索；  4.持续组件化，自动化，提高Coding效率，不重复造轮子；  5.迭代快，压力大，快速成长；    职位要求：  1.本科及以上学历；计算机等相关专业、英语良好者优先；  2.2年以上前端开发经验，至少1-2年React, 或Vue开发经验；  3.熟练掌握es6, 精通 javascript，有过React经验优先;  4.熟练掌握常用的数据结构/算法，良好的设计和编码品味，热爱写代码；  5. 较好的产品意识，愿意将产品效果做为工作最重要的驱动因素；  6.做事标准高，积极主动，学习能力强，有团队精神；沟通能力良好；    有以下经验者优先：  1.�⒂牍�大中型项目，有部分前端架构设计经验；  2.大型复杂UI项目的研发经验；    深蓝保能给你的：  1. 自由、开放、透明的工作环境；  2.互补型团队，简单的人际关系，闪光点的碰撞和磨合  </t>
  </si>
  <si>
    <t>广州零美云合电子商务平台有限公司</t>
  </si>
  <si>
    <t>五险一金 交通补贴 餐饮补贴 专业培训 绩效奖金 年终奖金 定期体检</t>
  </si>
  <si>
    <t>岗位职责 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1、具备3年以上PHP开发/技术支持经验，熟悉PHP面向对象的设计方法，熟练使用PHP常用MVC框架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t>
  </si>
  <si>
    <t>初级Java/PHP开发工程师</t>
  </si>
  <si>
    <t>深圳市金泰长丰科技有限公司</t>
  </si>
  <si>
    <t>五险一金 员工旅游 补充医疗保险 餐饮补贴 绩效奖金 年终奖金 弹性工作 定期体检</t>
  </si>
  <si>
    <t xml:space="preserve">  岗位职责： 1、了解移动互联网行业的发展动态，按照开发规范，完成前后端开发； 2、参与公司相关产品的研发工作，负责功能模块的设计、开发与维护； 3、负责系统性能优化和技术攻关； 4、具备良好的服务意识与团队合作意识，责任感强、抗压能力强。    任职资格： 1、211、985统招本科（必要条件），计算机相关专业 ；2年以下工作经验，可接受应届生； 2、熟悉面向对象的软件设计方法，具备数据库应用系统规划及设计能力； 3、熟悉HTTP协议，熟练掌握XML、HTML/XHTML、CSS、Javascript、AJAX、JSON、Jquery等Web页面技术； 4、有Amazon、Shopify等电商平台接口对接、电子商务erp开发经验者优先； 5、具备良好的代码编程习惯及较强的文档编写能力； 6、有良好的逻辑分析及解决问题和学习能力，有团队合作精神。 7、能服从公司业务上的安排，新老项目自由切换。    </t>
  </si>
  <si>
    <t>岗位职责: 1.负责游戏管理后台的web前端开发工作、游戏活动页面开发工作，包括js，html5，css等； 2.帮助业务持续优化前端页面的体验和访问速度，特别是在移动端web app在不同网络环境以及不同终端和浏览器下的体验优化工作； 3.帮助团队搭建高性能，高可用和安全的web前端技术开发框架，持续提升前端开发的效率和质量。 岗位要求: 1.计算机相关专业本科以上学历，2年以上web前端开发工作经验； 2.精通javascript，html和html5，了解css，对主流前端开发框架有全面的了解，有跨浏览器兼容性开发经验者优先； 3.熟悉掌握HTTP协议相关知识，了解apache，nginx等常用web server等，具有良好的代码编写习惯； 4.全面了解和掌握前端开发的安全风险和对策， 熟悉站点性能优化的方法并且在实际项目中有站点优化的实战经验，有移动端web app开发经验者优先； 5.有过支付类产品（包括微信、支付宝及第三方代理支付）接入经验优先； 6.具有良好的分析和解决问题的能力，能独立承担任务和有系统进度把控能力。</t>
  </si>
  <si>
    <t>润小雨（深圳）信息技术咨询有限公司</t>
  </si>
  <si>
    <t>计算机软件 批发/零售</t>
  </si>
  <si>
    <t>五险一金 餐饮补贴 交通补贴 补充公积金 员工旅游</t>
  </si>
  <si>
    <t>工作职责： 1. 参与并负责产品的开发、维护与改进； 2. 与产品经理沟通并确定产品开发需求； 3. 完成开发方案设计、数据库结构设计、业务逻辑抽象、组件封装等编码工作； 4. 熟练且适当的应用常见数据结构和算法； 5. 遵守团队的代码格式、代码安全、代码结构的规定，编写易读、易维护、高质量、高效率的代码； 6. 撰写开发文档、数据库设计文档、数据接口文档，在编码期间能撰写清晰明了的注释； 7. 参与进行关键技术验证以及技术选型工作； 8. 积极了解业界发展、相关新技术与趋势，促进技术进步和创新。 职位要求： 1. 大学专科及上学历，计算机相关专业毕业； 2. 两年以上相关开发经验，参与两个以上的中型项目； 3. 熟练掌握PHP语言 ，理解MVC设计模式，熟悉OOP思想,至少二年以上php实际开发经验； 4. 熟练使用至少一种Thinkphp或Yii框架； 5. 熟练使用Linux环境和PHP环境配置部署，熟练掌握apache/nginx等web服务器的配置、调优及问题定位分析； 6. 熟练Mysql、Memcache、Redis等应用开发，熟练性能优化和数据结构设计。 福利： 1、工作时间大小周轮休；五险一金，法定节假日； 2、公司所有岗位可以通过内部竞聘方式轮岗或晋升，职业发展通道及平台无限大； 3、根据工作需要提供交通费、差旅补贴； 4、组织各类内外训、拓展训练，组织各类员工文娱活动和劳动技能竞赛。 5、节日发放礼品或礼金； 6、舒适智能的办公空间； 7、同事之间互相协助，氛围好。</t>
  </si>
  <si>
    <t>深圳尚米网络技术有限公司</t>
  </si>
  <si>
    <t>广东锦博控股集团有限公司</t>
  </si>
  <si>
    <t>五险一金 专业培训 绩效奖金 节日福利 全勤奖 年终奖金 员工旅游 免费早餐</t>
  </si>
  <si>
    <t>【职位描述】： 1、负责网站，移动App和第三方平台接口的模块开发； 2、参与系统的需求分析、设计、编码等开发工作； 3、负责相关系统的运营和维护工作，保证系统稳定可靠运行及后续迭代升级。  【任职要求】： 1、本科或以上学历，计算机相关专业，有无经验均可； 2、基本掌握PHP面向对象编程，能独立用PHP框架开发项目； 3、基本掌握MYSQL数据库，具有MySQL索引优化、查询优化和存储优化经验； 4、至少熟悉一款主流PHP框架，并有相关开发案例； 5、基本掌握HTML、JavaScript、css，掌握浏览器兼容性； 6、基本掌握OOP开发，熟悉MVC架构，移动设备API接口开发； 7、了解git/svn之一，熟悉git优先； 8、拥有良好的代码书写和编程习惯，要求结构清晰、命名规范、可读性及逻辑性强、代码冗余率低。   【福利待遇】 1、薪资福利优厚，综合薪资6-10K，表现优秀一年有多次调薪机会； 2、充满活力的工作氛围，舒适的办公环境，非常nice的老板，年轻化的团队； 3、公司为员工缴纳五险一金，提供免费的下午茶，自助零食供应，全勤、节日小礼品等福利； 4、公司不定期提供员工旅游、聚餐等活动，让您充分感受到团队的温馨； 5、享有国家法定节假日，带薪病假等一系列的丰富假期； 6、工作时间：9:00-12:00,13:30-18:00 ，法定节假日正常休息。</t>
  </si>
  <si>
    <t xml:space="preserve">岗位职责：
1、本科以上学历，2年以上软件开发经验； 2、扎实的JAVA语言基础和良好的编程习惯； 3、熟悉ORACLE、MySQL、Redis数据库管理、开发, 掌握数据库的设计模式； 4、熟悉Struts、Spring Boot、Spring MVC和Hibernate等主流技术框架, 熟悉J2EE相关开发技术（Javascript、Ajax、JQ等）. 5、具有性能优化配置经验的优先； 6、良好的文档撰写习惯，良好的沟通表达能力； 7、工作积极主动，具有强烈的责任心，具有良好的沟通能力、团队配合精神。  任职要求：
1. Java基础扎实，代码规范,对Java三大特性、多线程、并发、网络编程有深刻认识。
2. 熟练掌握Mysql,有MysqlDB优化经验, Spring，Mybatis开发框架
3. 掌握Redis,MQ原理，能够熟练应用者优先。
4. 了解Hbase原理，能够熟练应用者优先。
5. 掌握JStorm，Spark，Zookeeper，ES技术者优先。
6. 具备JSP,JS开发经验。了解JS模块化编程者优先。
7. 能够独立完成复杂任务，主导协作与沟通,有大流量互联网应用从业经验，大型交易系统开发经验者优先。
8. 为人诚实、愿意与别人沟通和分享，乐于接受新事物。 </t>
  </si>
  <si>
    <t>寰宇优才教育科技（北京）有限公司</t>
  </si>
  <si>
    <t>五险一金 补充医疗保险 补充公积金 员工旅游 交通补贴 出国机会 年终奖金 绩效奖金 定期体检 弹性工作</t>
  </si>
  <si>
    <t>岗位职责： 1.负责采用PHP+MYSQL技术开发网站前台功能及后台功能系统； 2.负责网页切图，采用DIV+CSS布局制作静态网页，兼容IE6、IE7、IE8FF浏览器； 3.掌握SVN版本控制工具，采用SVN与其他工程师实现代码同步及协同开发； 4.团队协作，配合项目经理的管理工作，高效完成网站功能开发。 任职要求： 1.专业不限，要有一定的逻辑思维,热爱互联网工作； 2.大专及以上学历，应往届理工科毕业生，有无基础都可以（入职参加岗前训练），但必须对高端建站行业有兴趣；热爱互联网，喜欢从事IT技术类工作； 3.学习能力强，工作热情高，富有责任感，在高级工程师的指导下完成工作内容； 4.本岗位欢迎优秀应届毕业生前来应聘。（学习能力强者可宽松学历要求） 5.有钻研精神和学习能力，团队合作能力。</t>
  </si>
  <si>
    <t>PHP 开发工程师</t>
  </si>
  <si>
    <t>上海东浩兰生网络科技有限公司</t>
  </si>
  <si>
    <t>弹性工作 五险保障 带薪年假 周末双休</t>
  </si>
  <si>
    <t>五险一金 交通补贴 餐饮补贴 定期体检</t>
  </si>
  <si>
    <t>1. 负责业务系统相关模块功能的分析和设计，可以独自承担子模块的设计和开发工作； 2. 负责部分关键技术问题的攻关和系统优化，协助解决开发过程中的技术难题； 3. 能充分理解业务需求，把握其中关键，设计业务模块与数据库。  岗位要求： 1. 计算机、软件等专业大专以上学历，3年以上相关工作经验； 2. 精通Java SE和J2EE技术，精通面向对象的分析和设计技术，包括设计模式、UML建模等； 3. 熟悉主流的开源框架，对Spring、mybatis dubbo 多线程分布式等有深入的了解，有大规模高并发访问的Web应用架构设计和开发经验者优先； 4. 熟悉MySQL/PostgreSQL关系型数据库，以及NoSql数据库； 5. 具有互联网、金融行业经验背景者优先； 6. 逻辑思维能力强，熟悉业务抽象和数据模型设计，具有很强的分析和解决问题能力； 7. 有强烈的责任心、团队合作精神和协调沟通能力。  福利待遇： 上班时间：5 天 8 小时工作制； 法定福利：购买社会保险（五险）医疗保险、养老保险、工伤保险、失业保险、生育保险； 员工福利：每月发放超市购物卡，推行内部推荐奖励300元； 薪酬水平：基本工资 + 绩效奖金 + 激励奖金 + 年度薪酬调整机会； 晋升机制：公司设立透明、体系化的晋升机制； 年终奖：根据公司年度运营情况以及个人年度工作表现发放年终奖； 休假制度：国家规定的法定节假日 + 入职即享受带薪年假（5 - 15天）+ 婚假 + 产假 + 陪产假 + 哺乳假 + 带薪病假 + 丧假等； 生日祝贺：举办生日派对 （不仅美味食物，还有有趣的游戏哦）； 团队活动：每月团建 + 日常员工娱乐活动，包含且不限于：轻松下午茶、快乐星期五各类体育活动、部门大聚会、年度联欢会等； 节日关怀：节日礼品 + 神秘小礼物； 员工体检：员工身心健康计划（健康体检）； 生活关怀：公司设有茶水间，提供微波炉 + 冰箱 +茶饮 + 咖啡 等； 员工培养：提供带薪培训与学习机会，持续为每个岗位制定发展计划 + 培训计划。</t>
  </si>
  <si>
    <t>职位描述 1.   全面负责项目日常开发工作，对总监汇报，制定工作计划，并监督落实； 2.   参与项目需求分析、技术调研，有一定的需求分析、设计能力，有一定的技术文档编写能力； 3.   负责带领和指导下属完成设计和开发工作，并解决各类技术和业务问题，进行项目的功能实现和系统流程监控； 4.   具有多个项目管理案例，独立带领开发团队经验，能够指导下属进行日常的开发工作； 具有很好的沟通能力、业务理解能力，与产品、测试和运营团队合作，推动项目进程。  职位要求： 1、8年以上软件开发和架构设计等相关工作经验，2年以上项目管理经验； 2、精通PHP、HTML5、Bootstrap CSS、Smarty、AJAX、JavaScript、NodeJS等开发语言 3、精通PHPCMS框架，精通Nginx、Redis、MongoDB，有JAVA开发经验优先考虑 4、具备较好的流程和文档编写能力，能及时高效的完成资源需求计划； 5、工作细致认真，责任心强，思维敏捷，具有较强的团队合作精神和外部沟通能力； 6、有大中型电商平台开发经验优先。  其他要求：认同公司、团队文化，抗压力强，有专研精神</t>
  </si>
  <si>
    <t>后台开发工程师（智慧家庭）</t>
  </si>
  <si>
    <t>深圳市杰科电子有限公司</t>
  </si>
  <si>
    <t>五险一金 定期体检 专业培训 带薪年假 节日福利</t>
  </si>
  <si>
    <t>岗位职责： 1、负责项目后台数据接口的开发，接口文档的编写； 2、负责数据库开发、数据表设计，性能优化； 3、负责后台服务端环境的搭建，接口发布与调试； 4、熟悉产品需求，参与产品功能优化方案。  任职资格： 1、一年以上后台开发相关经验，良好的代码设计风格，熟悉开发模式； 2、掌握后台数据接口开发技术，掌握PHP/Golang语言及Swoole协程； 3、扎实的SQL知识与Mysql数据库开发，并具有数据表设计及优化能力； 4、熟悉网络编程，了解HTTP/HTTPS、TCP/IP、UDP基本原理； 5、熟悉常用JSON、XML数据格式，对数据优化有经验者或熟悉Java、JavaScript、HTML、CSS开发者或灵活运用Shell/Perl/Python等至少一种以上的脚本语言者优先。</t>
  </si>
  <si>
    <t>上表企业管理（广州）有限公司</t>
  </si>
  <si>
    <t>五险一金 带薪年假 全勤奖 节日福利 住房补贴 加班补贴</t>
  </si>
  <si>
    <t>工作职责： 1. 负责网站服务器 PHP 环境的搭建和维护; 2. 负责网站后台程序开发、数据库结构设计和搭建； 3. 负责后台管理系统的设计和页面搭建； 4. 与前端开发工程师配合，高效率高质量地完成页面数据对接工作； 5. 负责产品的持续迭代，不断优化网站性能； 6. 完成上级安排的其他工作；  任职要求： 1. 大专及以上学历、计算机相关专业优先。 2. 熟练掌握 PHP 开发，一年以上实际开发经验，能独立负责后台开发任务； 3. 了解 HTML、CSS、、AJAX等WEB相关技术；熟悉 PHP + MySQL 开发；熟悉至少一种 PHP 开发框架：ThinkPHP 或 Laravel 等； 4. 熟练使用 Linux 部署 PHP 应用，熟悉 Apache、Ngnix 等服务器软件； 5. 有小程序开发经验，具有设计和开发对外 API 接口的经验和能力； 6. 注重代码效率，能编写规范、高效、冗余率低的代码；</t>
  </si>
  <si>
    <t>上海优琪信息科技有限公司</t>
  </si>
  <si>
    <t>上海欣致投资有限公司</t>
  </si>
  <si>
    <t>高级JAVA开发工程师</t>
  </si>
  <si>
    <t>广东昱辉通信技术有限公司</t>
  </si>
  <si>
    <t>五险一金 绩效奖金 多元化福利 年终奖金</t>
  </si>
  <si>
    <t>【岗位职责】 1. 有3年以上java开发经验，具有struts、spring、hibernate的实际项目开发经验，熟悉J2EE规范,熟悉各种常用设计模式； 2. 精通web编程，两年以上使用Java语言进行web开发的经验，熟悉HTML、Javascript,Ajax,CSS,extjs，dorado具有能基于webservice开发服务端和客户端的经验； 3. 能独立完成Java开发框架的设计和搭建工作； 4. 熟悉tomcat、weblogic服务器及项目部署； 5. 熟悉oracle数据库，具有数据库设计能力。 【任职要求】 1.本科及其以上学历,计算机相关专业,三年以上 Java 相关工作经验; 2.熟悉常用的算法和数据结构使用,逻辑思维强,对多线程有一定的了解和经验; 3.深入理解面向对象的设计和编程理念; 4.自我驱动能力强,学习能力强; 5.有公安行业软件开发经验和阿里云开发经验者优先考虑</t>
  </si>
  <si>
    <t>职位描述: 1、参与公司B/S软件系统设计开发； 2、负责系统架构文档编写，并对通用技术进行整理，提高技术复用； 3、负责代码的单元测试，保证开发质量，提交符合规范的成果； 4、能够独立进行数据库设计、接口设计等研发文档的编写，负责对所属模块进行单元测试； 5、针对业务场景的应用要求，不断优化系统设计和前台表现，提升系统效能、安全性和用户体验。  任职要求： 1．大专、本科以上学历(计算机专业优先)，2年以上PHP开发经验 ； 2．熟悉CentOS+Nginx+MySQL环境下的应用开发； 3．熟悉MySQL索引优化、查询优化、存储优化； 4．熟练Web前端技术和页面布局（JavaScript、jQuery、HTML5、CSS、BootStrap、vue.js等前端开发技）； 5．熟练PHP程序设计及开发，能够独立完成数据库设计及项目开发； 6．熟悉缓存机制（Redis、Memcached等，至少了解并可使用其中一种）； 7．熟练掌握PHP主流开发框架Laravel(优先)、ThinkPHP、Yii等，至少精通使用一种； 8. 具备良好的代码编程习惯、较强的文档编写能力、学习能力和沟通能力； 9. 有丰富的微信公众号开发、小程序开发经验、及大型电商项目开发经验者优先。  公司有较好的办公环境 为优秀员工提供良好晋升发展机会</t>
  </si>
  <si>
    <t>岗位职责： 1、负责J2ee程序代码的具体编写，完成设计要求； 2、负责主要功能和核心代码的编写； 3、按照测试规范开展软件单元测试工作，并修改及完善软件产品； 4、完成上级领导交办的任务。  任职要求： 1、计算机、软件等专业本科或以上学历，3年以上相关工作经验； 2、精通Java SE和J2EE技术，精通面向对象的分析和设计技术，包括设计模式、UML建模等； 3、熟悉主流的开源框架，对Struts2、Spring、springboot，mybatis dubbo 多线程分布式等有深入的了解，有大规模高并发访问的Web应用架构设计和开发经验者优先； 4、较丰富的Web开发经验,熟悉HTML、CSS, 熟练掌握Ajax，JQuery； 5、熟悉MySQL关系型数据库，以及sql调优； 6、有良好的协调沟通能力和逻辑思维能力，有责任心。</t>
  </si>
  <si>
    <t>东来科技（深圳）有限公司</t>
  </si>
  <si>
    <t>五险一金 补充公积金 员工旅游 专业培训 年终奖金 定期体检 弹性工作</t>
  </si>
  <si>
    <t>岗位职责： 1、参与前端架构方案的设计、搭建与改进，优质高效地实现数据可视化需求； 2、进行高质量代码开发与维护工作；公共组件的设计、开发；负责所开发与维护的软件缺陷定位、修改，并实现敏捷的迭代开发； 3、主动探索新技术，提高数字展示设计和实现效果，不断提升产品的性能，努力改善用户体验； 4、负责与产品经理、后端工程师、系统架构师、系统集成工程师共完成智慧停车、智慧码头等相关平台研发工作，开发出高质量的平台； 任职要求： 1、本科及以上学历，3年以上前端开发经验； 2、精通JavaScript(es5/es6标准)、Html5/CSS3，具备一定框架设计能力。 3、熟练使用 javascript web api，熟悉开源GIS框架，如openlayers、leaflet等优先，对webgl有一定的了解； 4、对用户体验、交互操作流程、及用户需求有一定了解；注重用户体验，不断重构优化代码，提高性能，对可访问性有所了解；  5、了解ui设计，有一定UI设计能力优先。</t>
  </si>
  <si>
    <t>上海益帛网络科技有限公司</t>
  </si>
  <si>
    <t>年终奖金 定期体检 员工旅游 有住宿</t>
  </si>
  <si>
    <t>1.参与公司官方网站的设计开发； 2.负责基于Web应用的系统功能开发及技术支持工作，维护已有程序升级和错误更正； 3.开发设计基于Web应用系统的新功能，协同完成网站开发升级工作； 4.负责编写开发文档与团队其他成员合作完成项目。  任职要求： 1. 5年或5年以上PHP编程经验，有ecshop系统开发经验; 2. 精通WEB2.0相关技术,精通PHP+MySQL独立开发网站,熟练掌握网站前端及后台的设计及开发，有独立维护配置服务器环境及数据库维护的能力; 3. 熟悉Ajax、Javascript及Jquery、Html、CSS、XML、UrlRewrite等技术； 4. 有责任心，能吃苦耐劳，擅长团队协作，有工作热情，能独立承担产品开发工作，按时完成开发任务; 5. 拥有良好的代码习惯，要求结构清晰、命名规范、逻辑性强、代码冗余率低，代码注释清晰; 6. 拥有良好的分析解决问题能力，独立承担任务和系统进度把握能力; 7. 良好的团队合作、沟通能力。</t>
  </si>
  <si>
    <t>java</t>
  </si>
  <si>
    <t>天讯瑞达通信技术有限公司</t>
  </si>
  <si>
    <t>1、负责平台应用的详细设计和开发工作； 2、根据项目任务计划按时完成软件编码和单元测试工作； 3、按照开发流程编写相应模块的设计文档； 4、与产品经理、测试工程师、其他团队沟通合作，保证产品研发工作的质量和进度。 岗位要求： 1、工作年限：2 年及以上； 2、学历：本科及以上； 3、项目经历：参与过电商、金融、互联网、支付等行业的交易、支付、账务、清结算、 后台管理等平台项目的开发，独立开发的模块数达到3 个及以上； 4、工作资质认证：计算机相关专业； 5、沟通能力：较好，能理解开发需求内容，能把开发内容跟测试沟通清楚； 6、专业能力：对支付业务有相关了解；对高并发、分布式系统设计有相关了解；对网络知识有相关了解；掌握 java、spring、 springMVC、mybatis、 oracle、mysql、 git、 maven 等技术、工具在实际项目中的使用；对 redis、kafka、 zk、 dubbo 等技术有相关了解；对数据库表设计有相关了解，能 写出正确的、性能不错的业务 sql； 7、人员稳定性：在以往公司工作时间超过 1 年； 8、岗位职责：能独立完成 8 个及以上的简单功能模块的开发，并上线商用。</t>
  </si>
  <si>
    <t>前端软件工程师</t>
  </si>
  <si>
    <t>龙杰科技（深圳）有限公司</t>
  </si>
  <si>
    <t>五险一金 餐饮补贴 员工旅游 年终奖金</t>
  </si>
  <si>
    <t>Java高级开发工程师 (职位编号：001)</t>
  </si>
  <si>
    <t xml:space="preserve">龙杰科技（深圳）有限公司是龙杰智能卡有限公司在中国的全资子公司，专注向中国国内公司提供服务，并与国内公司开展合作关系。  龙杰智能卡有限公司的母公司龙杰智能卡控股有限公司於香港上市（股份代号：2086），有实力强大的《财富》世界500强企业作后盾。ACS集团（龙杰智能卡控股有限公司及其附属公司）创立于1995年，为智能卡行业的领导者与可靠合作伙伴，享誉全球。  ACS集团的客户网络遍布全球100多个国家与地区，总部位于香港，在中国大陆、菲律宾、日本、美国以及德国设有办事处。ACS集团是亚太地区第一大、全球三大之一的连机智能卡读写器供应商，于2010年、2014年及2015年，三度被《福布斯亚洲》杂志选为亚太地区200强上市中小企业。  ACS集团致力于为全世界提供更高效与安全的产品，在智能卡、智能卡读写器、认证安全、支付产品、以及相关技术领域拥有丰富的专业知识。我们的技术广泛应用于包括支付、身份识别、银行、交通、医疗在内的多种行业和应用领域，帮助企业、政府以及个人快捷地以安全、自动和可追踪的方式进行身份识别及交易。  ACS集团的业务正快速扩展，我们诚邀渴望成功、乐于奉献、勇于迎接挑战的高素质精英加入我们充满活力的团队。  了解更多�shttp://www.acs.com.hk/cn/   前端软件工程师  岗位职责： 1、负责前端框架的设计实现； 2、产品业务相关模块的开发及迭代； 3、能够根据产品设计及业务需求实现易用、交互体现好、性能高的前端展示； 4、持续进行优化及维护，实现较复杂的前端展示和分析； 5、与香港开发人员沟通，确保要求得到满足，使返回的可交付成果符合各项规范； 6、为技术咨询和生产问题提供系统支持； 7、编写设计规范和测试计划； 8、为开发的应用程序准备及执行测试。   任职要求： 1、计算机科学或IT相关专业大专、本科学位或以上学历； 2、具备2年以上Web前端工作经验； 3、精通HTML ,CSS ,JavaScript相关技能，熟悉elementUI，bootstrap等UI框架； 4、熟练掌握react，vue，angular ionic等前端框架，熟悉nodeJS； 5、熟悉web工程管理，打包相关工具，如webpackgruntgulp等一种以上的构建工具； 6、熟悉采用新兴开源网络技术，如wechat小程序，H5等； 7、熟悉Android框架，包括UI、多线程、Socket网络通信等。 </t>
  </si>
  <si>
    <t>广州翘曲点信息技术有限公司</t>
  </si>
  <si>
    <t>1、负责平台的后端设计及开发；
2、负责平台相关产品接口；
3、平负责平台后台服务端架构和优化。 任职要求：
1、大专及上学历，2年以上PHP开发经验，了解分布式系统架构和服务器集群，熟悉lamp开发环境；
2、熟练掌握微信小程序的开发、调优流程，熟悉微信小程序以及微信公众号的开发原理、开发流程，接口组件、验证授权等，具有独立开发能力，有ThinkPHP、微信小程序后端开发经验优先
3、理解MVC程序结构，精通PHP OPP编程，熟悉主流开发框架、模板引擎、json/Ajax/jQuery等技术；
4、熟练使用MySQL、Memcached、Redis进行应用开发，精通SQL语言。
5、良好的合作精神和团队协作能力，能适应高强度的工作。
6、逻辑思维能力强，做事有条理，具备较强的分析问题和解决问题的能力；
7、思维敏捷，性格开朗，责任感强，工作积极主动，具备学习意识，有良好的团队协作意识。</t>
  </si>
  <si>
    <t>五险一金 股票期权 弹性工作</t>
  </si>
  <si>
    <t xml:space="preserve">1、负责基于Spring Cloud微服务技术的软件设计与开发； 2、独立进行系统功能模块的分析设计和核心功能的开发； 3、参与需求分析、软件设计、计划制定与一些技术文档的编写工作；  任职要求： 1、有扎实的Java开发经验，能独立完成产品模块的设计与开发； 2、精通JavaEE、Spring、SpringMVC、iBatis等框架，有开发应用容器、分布式服务框架（如DUBBO），分布式协调系统(如zookeeper)、Spring Cloud微服务架构经验者优先； 3、精通SQL语言，熟悉MySQL或Oracle数据库，有SQL性能调优经验者优先； 4、熟悉底层中间件、分布式技术（包括缓存redis、消息队列ActiveMQ、全文搜索引擎ElasticSearch等，至少精通其中一种）； 5、熟练掌握数据结构、常用算法与多线程，并善于使用设计模式重构代码结构； 6、熟悉Linux 操作系统基本运维，有docker使用经验者优先； 7、善于学习与沟通，具有团队精神。 </t>
  </si>
  <si>
    <t>深圳市二一教育股份有限公司</t>
  </si>
  <si>
    <t>五险一金 员工旅游 专业培训 绩效奖金 年终奖金 定期体检 节假日福利</t>
  </si>
  <si>
    <t>★ 二一教育――03年建立网站，06年公司成立，我们享有11年的运营成果！ ★ 二一官网：http://www.21cnjy.com/ ，互联网教育行业！ ★ 这是一个朝阳的行业，乘风而上！这是一个年轻的团队，专注做事！这将是一段精彩的人生，我们期待能与你，一起成长！  【任职要求】  1、 两年及以上PHP工作经验，熟悉Yii框架者优先； 2、 热爱编程，具有良好的编程习惯和文档编写能力; 2、 了解HTML/CSS/jQuery6、了解Linux的基本操作 3、 熟练掌握mysql数据库设计，有数据库优化经验，具备MySQL索引优化、查询优化，最好了解并使用过redis mongodb等 NoSQL 4、 有java开发经验者优先   【待遇福利】 1）行业前景：信息化教育资源服务，朝阳行业中的朝阳行业，有能力就会有更大的平台！ 2）薪资结构：基本工资+绩效奖金+全勤； 3）五险一金，五天八小时工作制，双休，享受正常法定假日，15天春节长假，入职满一年享带薪年假； 4）国内旅游、节日活动、二一专属定制礼品、员工生日红包、日常团建活动、日常现金奖励、丰富多彩的年会活动……； 5）多样化职业发展路径，有管理路径与专家路径双轨发展；公开透明的晋升制度，晋升路径：主管―经理―总监......； 6）培训：专业职业技能培训+个性化职业晋升指导； 7）人性的环境：年轻的团队，温馨和谐的办公环境，还可 提供住宿。  加入我们的理由： 1、加入我们，您即刻进入当今极受青睐的职业发展领域，未来等你创造！ 2、加入我们，您将和一群业界精英共同创造行业第一的历史！ 3、加入我们，您将有机会获得股票期权并分享公司成功！ 4、加入我们，您将得到一个充分展示自己才能和快速晋升的舞台！  我们身边工作的人，不叫同事，叫伙伴，我们的征途是星辰和大海！ 我们站在这个时代的风口浪尖，急需充满野心的你！ 赶快加入我们的团队吧！！期待你的到来！！</t>
  </si>
  <si>
    <t>服务端Java开发工程师</t>
  </si>
  <si>
    <t>Php全栈开发(Vue.js为主)</t>
  </si>
  <si>
    <t xml:space="preserve">岗位职责： 1.负责游戏模块的开发工作 2.负责编写和维护所负责功能模块的接口文档 3.主动跟进与处理各模块的bug 4.参与服务器的性能调优  职位要求： --具有2年以上Java开发经验，1年以上java的游戏开发经验； --熟悉JavaSE、多线程、并发、线程安全、反射； --有mysql数据库设计和开发经验，有数据库优化经历者优先； --熟悉linux,掌握linux的基本操作命令； --熟悉 Java 网络编程，有Netty框架开发经验优先； --具备较强的沟通能力，注重团队合作； --工作积极主动，心态端正，责任心强，能吃苦耐劳，抗压能力强； --喜欢玩游戏，有SLG游戏服务端开发经验者优先 --熟悉redis、memcache等缓存应用者优先  </t>
  </si>
  <si>
    <t>游戏客户端开发工程师</t>
  </si>
  <si>
    <t>广州畅想互动网络科技有限公司</t>
  </si>
  <si>
    <t>广州召隆信息技术有限公司</t>
  </si>
  <si>
    <t>【岗位职责】： 1、根据产品需求，在规定时间内完成游戏客户端功能逻辑的设计、编码和测试工作； 2、开发提高工作效率的通用组件等； 3、对项目存在的性能问题定位和优化； 4、解决跨浏览器和移动设备兼容性问题。  【任职要求】： 1、熟悉 Cocos2d-x（cocos creator)，至少有一年的编程经验； 2、掌握 iOS或Android 开发环境； 3、有游戏编程经验优先； 4、熟悉 Javascript或TypeScript语言者优先； 5、具备严谨的逻辑思维能力、良好的沟通表达能力与理解能力； 6、具备强烈的求知欲，具备优秀的学习能力及积极的心态，可以承受高强度的工作压力； 7、具备良好的团队协作精神、敬业精神和责任心；</t>
  </si>
  <si>
    <t>五险一金 员工旅游 通讯补贴 弹性工作 年终奖金 绩效奖金</t>
  </si>
  <si>
    <t xml:space="preserve">1. 进行项目的开发和实现，解决与业务逻辑相关的实际工程问题; 2. 参与设计项目、产品的架构，并对其进行持续优化； 岗位要求： 1. 大专以上学历，1年以上年开发工作经验，熟悉PHP+MYSQL编程； 2. 熟练使用 HTML5；JQuery，Nodejs，Vuejs等主流框架的经验，能够快速搭建产品原型； 3. 熟悉常用Linux操作命令，对数据库优化，PHP缓存技术，静态化设计，数据库安全等方面有自己的见解； 4. 对服务器端程序的部署、架构、调优有一定的了解； 5. 善于沟通和逻辑表达，良好的团队合作精神和积极主动的沟通；有良好的编程风格和文档风格，学习能力和动手能力强，对新技术能边学边用  </t>
  </si>
  <si>
    <t>出差补贴 五险一金 员工旅游 绩效奖金 年终奖金 专业培训</t>
  </si>
  <si>
    <t xml:space="preserve"> 1、开发并维护现有平台的服务； 2、参与平台需求分析与方案设计； 3、负责网站，app项目及后台系统的开发、数据库结构设计和系统调试； 4、负责公司上线上产品的开发，维护及BUG的修复工作； 5、根据项目需求，配合上级按时完成项目开发任务； 6、掌握nodejs开发，为大型项目写过接口等，有项目经验者优先；  任职要求： 1、男女不限，22-35岁，身体健康，积极阳光； 2、熟练使用 NodeJS 语言 1年及以上，有项目经验者优先； 3、熟练使用 Express / Koa / Egg 框架； 4、熟练使用 MySQL / MongoDB / Redis / Memcache 数据库； 5、熟练使用 Git ／ SVN、Linux，熟悉 Javascript； 6、熟悉前端 JQuery / Bootstrap 等主流开发框架； 7、熟悉 Docker 容器技术； 8、精通mysql、Redis、memcache的实现原理； 9、有良好的编程理念和项目架构设计； 10、工作细致认真负责、善于学习、富有团队合作精神。  </t>
  </si>
  <si>
    <t>广州市时代邻里邦网络科技有限公司</t>
  </si>
  <si>
    <t>五险一金 员工旅游 绩效奖金 免费三餐 年终双薪 周末双休</t>
  </si>
  <si>
    <t>岗位职责： 1、负责面向互联网应用的PHP开发框架的研发； 2、配合完成项目方案设计、讨论及制定，方案要求完成代码开发任务； 3、根据公司技术文档规范编写相应的技术文档， 编制项目文档、记录质量测试结果； 4、完成相关程序测试工作。  任职要求： 1、大专及以上学历，2年以上PHP开发经验，有大型网站开发经验者优先； 2、精通PHP+MySQL开发，熟悉面向对象编程，熟悉JavaScript．Linux. Ajax．HTML优先 ； 3、拥有良好的代码编写习惯，要求结构清晰，命名规范，逻辑性强，代码冗余率低； 4、富于团队精神和敬业精神，具有良好的自学能力和独立解决问题的能力； 5、思维缜密，上进心强，能吃苦耐劳，具有良好的执行能力，对互联网充满热情。</t>
  </si>
  <si>
    <t>五险一金 定期体检 年终奖金 绩效奖金 员工旅游 专业培训 通讯补贴 周末双休</t>
  </si>
  <si>
    <t>岗位职责： 1、参与web产品前端部分的设计与开发，参与开发计划制定及开发文档编写； 2、负责开发公司移动端H5页面的需求； 3、参与交互设计的需求讨论，协助产品完善交互需求； 4、主流浏览器的兼容性调整和前端性能优化； 5、配合后端工程师完成数据接口的开发和调试。  任职要求： 1、计算机相关专业，三年以上工作经验； 2、熟悉HTML/HTML5、CSS/CSS3等网页开发技术；熟悉页面架构和布局； 3、熟悉Ajax及Json等数据交互格式，并能解决主流浏览器之间的兼容性问题（如IE6及以上、Chrome、Firefox等）； 4、熟练使用Javascript语言和JQuery框架，了解AngularJS、Vue或Node.js等技术者优先； 5、对前端工程化与模块化开发有一定了解，并使用过Bootstrap、Amaze  UI、LayUi、Pure、Angular或Foundation等框架之一； 6、  具有微信公众号和微信小程序开发经验； 7、  具有在iOS和Android设备的相关浏览器上开发Web  App； 8、  能够理解后端架构，与后端工程师配合，为项目提供最优化的技术解决方案； 9、  工作认真，思维敏捷；有责任心，有团队合作精神  ； 10、具有大数据可视化展示优先；</t>
  </si>
  <si>
    <t>PHP开发工程师（区块链方向）</t>
  </si>
  <si>
    <t>广州深科信科技信息咨询有限公司</t>
  </si>
  <si>
    <t>前后端开发工程师/程序员1.5万</t>
  </si>
  <si>
    <t>广州索牛信息科技有限公司</t>
  </si>
  <si>
    <t>五险一金 免费班车 员工旅游 绩效奖金 出国机会 专业培训 定期体检 周末双休 包住</t>
  </si>
  <si>
    <t>岗位职责： 1、基于公司的系统产品设计需求，负责Web端php程序的设计、开发工作； 2、负责公司Web端系统数据库、程序模块的设计与开发； 3、负责协助产品经理进行技术评测，代码开发，Bug处理； 4、系统开发文档、技术文档的编写； 5、负责Web端网站服务器的日常安全和维护。  任职要求： 1、计算机等相关专业，全日制大专以上学历，1年以上PHP开发工作经验； 2、对OOP有较为深入的认识，掌握常用设计模式，了解linux操作系统，熟悉常用shell命令； 3、熟悉apache/nginx＋php+mysql开发,有PHP主流框架的使用经验。熟悉PHP框架Yii,CI,Thinkphp等主流框架； 4、熟悉redis、mongoDB等nosql数据库，熟悉Mysql数据库，具备一定的Mysql索引优化、查询优化能力； 5、熟悉JavaScript、Jquery、AJAX,HTML,CSS等技术，了解模板技术； 6、拥有良好的编码习惯，要求结构清晰，命名规范，逻辑性强，代码冗余率低； 7、具备较强的逻辑思维和学习能力，能独立进行模块开发、解决实际问题； 8、有海量互联网系统、高并发高可用系统设计及开发经验者优先。  【我们为您提供】 1、新兴朝阳行业，规模及产值行业领先、高速发展的企业平台； 2、良好的职业发展通道、人才发展规划与完善的职业培训； 3、具挑战性和竞争力的薪酬福利； 4、购买五险一金，传统节假日福利、生日礼品、年度免费体检等； 5、智能甲级写字楼办公； 6、周末双休，5天8小时工作制； 7、季度旅游、国外游与团队活动福利； 8、每年2次调薪机会； 9、丰厚的年终奖金； 10、带薪年休假与法定假期； 11、解决户口及挂档案； 12、提供住宿，高档小区。  【联系方式】020-82000445  人力资源部  杨小姐 【邮箱地址】有意者可直接投简历至gzskxhr@163.com 【公司网站】www.feibaos.com</t>
  </si>
  <si>
    <t>1、负责商城网站、公司网站、手机网站、小程序、 APP的前后台程序开发
2、配合完成网站整体策划，根据项目进度安排及时沟通协调
3、提出网站建设的改进意见和需求，负责解决开发过程中的技术问题
4、重视用户体验，负责分析网站功能与需求，不断补充优化提高网站的品质
任职要求：
1、大专以上学历，计算机及相关专业
2、精通PHP、Javascript、HTML Div+Css；有丰富的php+mysql开发经验
3、有较强的面向对象的开发能力，对javascript和ajax技术有熟练的掌握和应用
4、有良好的编写代码习惯，要求结构清晰，命名规范，逻辑性强
5、具备良好的沟通能力、学习能力、团队合作精神和强烈的责任心，能按时完成任务
6、有商城后端开发经验的优先
7、潮汕人优先</t>
  </si>
  <si>
    <t xml:space="preserve">1、负责大社区的部署开发工作和二次开发工作； 2、负责大社区的日常运维工作，维持网站以良好性能运行； 3、维护公司其他网站，根据需要修改已有的程序方案，组织进行二次开发； 4、密切关注DZ插件，及时汇报最新的营销插件。 1、全日制普通高校本科及以上学历，计算机或相关专业，2年以上PHP开发工作经验； 1、精通PHP+MySql+Apache等编程语言，编程风格良好； 2、熟练使用JavaScript、AJAX、JQuery、CSS、XML等前端技术； 3、精通Discuz论坛二次开发，熟悉DEDECMS开发优先； 4、有手机web开发开发经验、移动客户端APP开发者优先考虑。  </t>
  </si>
  <si>
    <t>广州合利宝支付科技有限公司</t>
  </si>
  <si>
    <t>五险一金 交通补贴 员工旅游 餐饮补贴 通讯补贴 专业培训 年终奖金 定期体检</t>
  </si>
  <si>
    <t>岗位职责: 1、第三方支付、互联网金融行业的新产品、新技术研究； 2、立项产品的需求分析、方案设计、代码编写、集成测试； 3、与项目经理一起，分析并解决软件开发过程中的问题； 4、对已上线产品的运营情况跟踪、支持、升级、维护。  任职要求： 1、全日制本科以上学历，计算机、软件、电子等相关专业，3年以上工作经验，金融行业优先； 2、有一定项目管理经验，具有支付行业/互联网行业相关工作经验优先； 3、了解Java语言、Struts、SQL语言，了解Spring、Hibernate或ibatis等主流开发框架之一； 4、了解主流的数据库之一（如：SQL Server、Oracle、DB2），主流的Web服务器之一（如：Tomcat、Weblogic、Websphere）； 5、喜欢专研问题，学习欲望强，逻辑思维缜密，有相关培训经历优先。</t>
  </si>
  <si>
    <t>深圳市一览网络股份有限公司</t>
  </si>
  <si>
    <t>1、网站前后台开发 2、系统模块的设计开发 3、webservice的接口开发 4、app内嵌web页面开发。 任职资格： 1、计算机相关专业，本科以上学历； 2、熟练使用php语言，有1年以上相关开发经验； 3、熟悉TP等php框架开发；熟悉sql、mysql等数据库； 4、具有web前端开发（html，css，Javascript）经验。 5、对高负载、大访问量系统的架构有经验者优先；</t>
  </si>
  <si>
    <t>五险一金 补充医疗保险 绩效奖金 定期体检 午餐补贴 专业培训 出差补贴 节日福利 带薪年假 人才推荐奖</t>
  </si>
  <si>
    <t>岗位职责： 1、在项目经理指导下分析业务需求，确定开发的技术架构和技术路线； 2、完成相应模块软件的设计、开发、编程、测试任务；  任职要求： 1、计算机相关专业本科以上学历； 2、有3年以上Java应用开发经验，熟悉网络编程、多线程应用；对分布式架构、大数据处理有一定的认识； 3、具备丰富的OO/SOA设计思想，熟练使用UML建模技术，熟练运用常用设计模式； 4、熟悉Oracle、SqlServer等关系型数据库和MongoDB/HBase等NOSQL，熟练编写SQL语句、存储过程、触发器等； 5、熟悉LINUX环境软件部署、优化； 6、良好规范的文档编写整理能力； 7、具备良好的表达和沟通能力、学习能力，具备团队合作精神，能够承受一定的工作压力. 更多请访问：http://www.reyzar.com/ http://q.eqxiu.com/s/Ssr080VL  薪酬福利： 1、工作时间：周一至五上午9：00-12：30，下午14：00-18：00；五天7.5小时工作制，周六日双休； 2、带薪假期：享受国家法定节假日、婚假、产假（陪）、病假、丧假、年假等； 3、福利待遇：入职购买五险一金，午餐补贴，具有竞争力的薪酬，年底双薪+奖金； 4、节假贺礼：重大节日礼品/礼金； 5、公司活动：定期组织文体活动、聚餐活动； 6、企业培训及职业发展：新员工入职培训、部门培训、职能培训，广阔的职业发展平台。</t>
  </si>
  <si>
    <t>PHP 开发工程师（资深）</t>
  </si>
  <si>
    <t>广州市宏朗商品信息咨询有限公司</t>
  </si>
  <si>
    <t>绩效奖金 出国机会 专业培训 餐饮补贴 年终奖金 社保</t>
  </si>
  <si>
    <t>1）负责开发分析、接口文档编写; 2）负责代码编写及系统优化等； 3）重点技术攻关; 4）参与系统环境的升级、运维监控、性能优化； 5）推动、跟进业务需求，为改善系统的功能积极提出建议和方案; 6）严格遵守团队的代码格式、结构的规定，编写易读、易维护、高质量、高效率的代码； 7）积极配合项目管理规划及保持密切沟通。   任职要求： 1）5年以上PHP开发工作经验; 2）优秀的面向对象分析、设计和编程能力； 3）良好的分析文档编写习惯和编码习惯； 4）熟练掌握Magento、Yii或者Laravel等第三方系统开发和应用； 5）精通jQuery、ExtJS、Prototype至少一种JavaScript架构； 6）精通MySQL、MsSQL、MongoDB等数据库中的至少一种，精通SQL语法及优化； 7）熟悉HTML、CSS、Bootstrap等前端技术; 8）熟悉Linux常规操作和Apache、Nginx等应用服务的部署和优化配置； 9）熟悉Magento开发优先；有高并发、大容量系统架构设计和维护经验优先。</t>
  </si>
  <si>
    <t>五险一金 餐饮补贴 补充医疗保险 绩效奖金 年终奖金</t>
  </si>
  <si>
    <t>岗位职责： 1. 负责手游平台投放数据、运营数据的开发，根据业务需求，不断开发新的统计指标及报表； 2. 独立完成产品需求，追踪、定位和解决系统问题。  岗位要求： 1. 熟练掌握PHP语言, 熟练应用PHP+MySQL，熟悉LAMP或LNMP平台； 2. 熟练掌握MYSQL，可编写复杂查询SQL，并进行SQL的优化 3. 熟练Linux开发环境，熟练使用shell； 4. 熟悉MVC开发，熟练使用Smarty、thinkPHP、YII等主流框架； 5. 可使用HTML、Javascript、CSS等前端技术进行后台页面开发； 6. 热爱编程，认真负责，有良好的团队合作能力，善于沟通； 7. 有1年及以上的相关工作经验。</t>
  </si>
  <si>
    <t>研发部-PHP工程师</t>
  </si>
  <si>
    <t>人民网股份有限公司</t>
  </si>
  <si>
    <t>五险一金 补充医疗保险 免费班车 专业培训 绩效奖金 年终奖金 定期体检</t>
  </si>
  <si>
    <t>Java服务器开发工程师</t>
  </si>
  <si>
    <t xml:space="preserve">职位描述： 1、负责网站需求分析、架构设计和与业务部门的交流；
2、负责网站功能开发、移动APP接口开发；
3、根据设计文档或需求说明完成代码编写，调试，测试和维护；
4、分析并解决软件开发过程中的问题；
5、按时按需完成客户端软件接口的维护及更新。 任职资格： 1、全日制本科或以上学历，计算机相关专业；
2、具有两年以上Linux下PHP的项目开发经验；
3、熟悉Linux服务器操作和配置，熟悉nginx,apache等；
4、至少熟悉Shell/Python/Perl/Node.js等脚本开发中的一种；
5、熟悉HTML+CSS+JavaScript；
6、优秀的数据库设计与开发能力，熟悉MySQL、Redis、MongoDB等；
7、熟悉TCP/IP、HTTP等常见网络协议；
8、逻辑思考能力强，思维清晰缜密，工作认真，有责任心，有较强的问题排查解决能力；
9、认真仔细、主动、负责，能承受高强度压力，具有良好的团队合作精神。 </t>
  </si>
  <si>
    <t>全美测评软件系统（北京）有限公司</t>
  </si>
  <si>
    <t xml:space="preserve">岗位职责： 1.负责游戏模块的开发工作 2.负责编写和维护所负责功能模块的接口文档 3.主动跟进与处理各模块的bug 4.参与服务器的性能调优  职位要求： --具有2年以上Java开发经验，1年以上java的游戏开发经验； --熟悉JavaSE、多线程、并发、线程安全、反射； --有mysql数据库设计和开发经验，有数据库优化经历者优先； --熟悉linux,掌握linux的基本操作命令； --熟悉 Java 网络编程，有Netty框架开发经验优先； --具备较强的沟通能力，注重团队合作； --工作积极主动，心态端正，责任心强，能吃苦耐劳，抗压能力强； --喜欢玩游戏，有SLG游戏服务端开发经验者优先 --熟悉redis、memcache等缓存应用者优先 </t>
  </si>
  <si>
    <t>五险一金 补充医疗保险 员工旅游 餐饮补贴 绩效奖金</t>
  </si>
  <si>
    <t>岗位职责： 1、 负责互联网网站产品开发； 2、 参与产品设计、架构设计和代码编写； 3、 负责问题排查、调试、性能调优等开发相关工作。  岗位要求： 1、 本科及以上学历，计算机相关专业； 2、 学习能力强； 3、 精通Python，有2年以上开发经验； 4、 熟悉Flask、Django等主流开发框架 ； 5、 了解HTML5，JavaScript，CSS3 等前端技术； 6、 熟悉MySQL、Redis数据库、数据建模、数据处理调优； 7、 熟悉Linux环境下的开发环境； 8、 熟练掌握git代码管理工具和敏捷开发流程； 9、 习惯阅读英文技术文档；  10、富有团队合作精神，乐于接受挑战，能承受工作压力。</t>
  </si>
  <si>
    <t>深圳市多威尔科技有限公司</t>
  </si>
  <si>
    <t>五险一金 员工旅游 年终奖金 专业培训 通讯补贴 包食宿 定期体检</t>
  </si>
  <si>
    <t>岗位职责： WEB服务器应用开发，框架构架设计 任职要求：  公司实力雄厚，开拓创新能力强，前景好。</t>
  </si>
  <si>
    <t>java高级开发工程师</t>
  </si>
  <si>
    <t>五险一金 通讯补贴 绩效奖金 交通补贴 年终奖金 定期体检 股票期权</t>
  </si>
  <si>
    <t>工作职责： 1.与需求分析人员沟通，独立完成功能开发 2.部署与测试系统功能 3.辅助系统架构搭建，指导初中级工程师开发 4.维护与优化原有项目产品  岗位要求： 1.计算机相关专业，本科及以上学历； 2.编程基础扎实，熟悉io、多线程、集合等基础框架；三年以上使用java及WEB应用软件开发经验； 3.熟悉mysql、sybase、greenplum、oracle等数据库，能够编写复杂业务逻辑存储过程，有大数据SQL优化经验者优先； 4.熟练使用spring 、myBatis、MVC等框架。精通jsp，servlet，java bean，JMS，Jdbc，对SOA的模式有较深的理解。 5.熟悉spring，springBoot，springCloud生态的微服务开发； 6.熟悉shell命令，熟悉云计算，熟悉docker容器及其操作者优先； 7.掌握javascript,html,css,jquery,熟练使用前端技术node.js,webpack,vue.js,bootstrap； 8.熟悉常用的中间件如redis、MQ，熟悉Geoserver等GIS相关的开源产品着优先； 9.参与过通信行业信令分析平台开发，熟悉Hadoop，Hbase，Hive者优先；</t>
  </si>
  <si>
    <t>广州云实信息科技有限公司</t>
  </si>
  <si>
    <t>五险一金 员工旅游 专业培训 绩效奖金 弹性工作</t>
  </si>
  <si>
    <t>1、掌握html5 &amp; css3 &amp; JavaScript、ES6、ES7、typescript 2、熟悉element-ui or antd第三方组件库 3、熟练设计组件并开发高复用的 UI 组件 4、掌握 React/Angular/Vue 之一 5、掌握前端自动化工具（gulp、webpack） 6、熟悉 HTTP、WebSocket服务协议 7、有微信应用开发经验优先 8、掌握一门以上的后台开发语言（Python、Java、Node.js、PHP、Ruby）且熟悉数据库的基础操作者优先</t>
  </si>
  <si>
    <t>带薪年假 五险一金 绩效奖金 餐饮补贴 周末双休 包吃</t>
  </si>
  <si>
    <t>PHP开发工程师（包餐+弹性上班+六险一金）</t>
  </si>
  <si>
    <t>广州云来网络科技有限公司</t>
  </si>
  <si>
    <t>五险一金 免费班车 员工旅游 餐饮补贴 专业培训 绩效奖金 年终奖金 股票期权 出国机会 定期体检</t>
  </si>
  <si>
    <t>岗位职责： 1. 负责公司iOS客户端APP的开发上线和维护工作； 2. 参与产品需求分析，根据需求对产品进行相关技术架构设计； 3. 参与技术方案评审，负责相关技术文档编写工作； 4. 按照项目计划，在保证开发质量的前提下，按时完成任务； 5. 验证和修复测试中发现的问题。 职位要求: 1. 本科及以上学历，计算机相关专业，2年以上iOS开发经验，可以独立承担架构设计； 2. 熟悉Objective-C语言，SVN，HTTP/HTTPS协议，IPV6，JSON格式与后台交互； 3. 深入了解iOS系统架构及原理，熟练使用主流的开源框架； 4. 熟悉iOS与JavaScript的交互； 5. 学习能力强，有创造性思维能力，有较强分析和解决问题的能力； 6. 沟通及表达良好，乐于分享，并有良好的团队合作意识； 7. 熟悉苹果审核条款，具备快速处理审核被拒或下架的能力； 8. 有Swift开发经验、单元测试开发经验者优先； 9. 有AppStore上架作品或相关作品者优先； 10. 有良好的英文文档阅读能力优先。</t>
  </si>
  <si>
    <t>五险一金 补充医疗保险 住房公积金 员工旅游 绩效奖金 年终奖金 弹性工作 定期体检 包餐 专业培训</t>
  </si>
  <si>
    <t>岗位职责： 1、负责公司平台（包括管理后台、模块接口）的功能开发和制作、维护； 2、负责公司游戏sdk对接后端相关接口和模块开发、维护； 3、遵照开发规范，负责PHP项目相关功能模块的设计、编码、单元测试、维护，按时保质地完成所分配的工作任务； 4、参与项目需求分析、功能可行性分析和技术可行性分析； 5、快速学习并掌握项目中使用的新技术，及时反馈开发中的问题，并根据实际情况提出改进建议或意见；  任职要求： 1、具备2年以上PHP工作经验，对PHP语言有深入的了解，熟悉PHP开发语言及面向对象的软件设计方法； 2、熟练掌握PHP语言, 熟练应用PHP+MySQL，性能优化； 3、具备良好的代码编程习惯及文档编写能力； 4、熟悉jQuery, AJAX, Javascript, CSS3及Html5, 有游戏行业经验优先； 5、熟悉linux操作系统，掌握常用Linux管理命令； 6、富于团队精神和敬业精神，具有良好的自学能力和独立解决问题的能力。</t>
  </si>
  <si>
    <t>五险一金 员工旅游 交通补贴 年终奖金 绩效奖金 专业培训 通讯补贴 弹性工作</t>
  </si>
  <si>
    <t>岗位职责 1、依据项目或产品要求，进行项目或产品的开发； 2、参与开发成果的交付实施，确保实施方案的正确和成功。  任职资格 1、具备5年以上企业管理信息系统开发经验，最好有在一个项目组中实施周期达到1年或以上的 2、工作资历：大专及以上学历，专业不限；1年以上J2EE开发经验； 3、开发框架：在J2EE主流架构Struts、Spring、Hibernate技术上有开发经验； 4、前端技术：熟悉Web开发，HTML、JQuery、Java script、ajax、jsp、servlet； 5、数据库技术：熟练使用oracle, sql server等主流数据库，熟练编写SQL； 6、团队协作：有团队开发工作经验，熟练使用SVN、Git等工具，熟悉Linux使用，掌握常用命令，能在Linux下熟练部署； 7、工作认真，细心，有条理，可短程出差</t>
  </si>
  <si>
    <t>小游戏开发工程师</t>
  </si>
  <si>
    <t>广东企狐信息科技有限公司</t>
  </si>
  <si>
    <t>社保 餐饮补贴 绩效奖金 年终奖金 弹性工作 专业培训 员工旅游</t>
  </si>
  <si>
    <t>PHP开发工程师 (职位编号：101)</t>
  </si>
  <si>
    <t>1.使用Cocos 、Egret或Layabox引擎开发小游戏的功能模块； 2.根据游戏策划需求文档，利用HTML5技术实现移动端游戏研发； 3.负责游戏开发设计，保证模块的可行性、游戏性和稳定性； 4.协调与服务端、策划、美术相关部门之间的配合。   任职要求: 1.半年以上游戏行业开发经验，有成熟线上产品者优先，优秀应届生亦考虑； 2.熟悉TypeScript/JavaScript，有良好的OOP编程思想； 3. 熟悉Cocos/ Egret/Layabox引擎及相关开发工具，接受Unity3D、Cocos2d-x等游戏前端转； 4.能够合作完成移动端游戏开发，解决客户端开发过程中遇到的相关问题； 5.善于沟通，有良好的团队合作精神，抗压能力强。</t>
  </si>
  <si>
    <t>上海开沙信息科技有限公司</t>
  </si>
  <si>
    <t>Java中级开发工程师（急，双休） (职位编号：01)</t>
  </si>
  <si>
    <t>五险一金 餐饮补贴 交通补贴 绩效奖金 期权</t>
  </si>
  <si>
    <t xml:space="preserve"> 1. 对项目需求进行前期分析，编写需求文档；  2. 负责应用程序的软件概要设计和详细设计；  3. 负责使用PHP进行编码开发与模块测试，实现软件产品功能；  4. 负责编写产品的相关技术文档和代码说明文档；  5. 具有团队合作能力，善于与项目人员沟通配合，共同完成项目任务。   任职要求  1.专科及以上学历，计算机或者相关专业；  2.2年以上的php语言开发经验，有完整的web项目开发经验；  3.具有良好的系统需求分析和系统架构能力，熟悉规范的软件开发流程，有良好的配置管理、版本管理、代码编写习惯；  4.熟悉WEB及服务器端开发技术，熟悉php及MySQL数据库，至少熟练掌握一种开发框架，如thinkphp或laravel框架；  5.熟悉Ajax, HTML, jQuery、XML、JSON等技术；  6.熟悉Linux系统管理，能熟练使用Linux工具；  7.熟悉面向对象程序设计和常用设计模式；  8.热爱技术，有责任感，有团队合作精神，关注相关开源软件。   </t>
  </si>
  <si>
    <t xml:space="preserve">一、【岗位职责】 1、在研发负责人的安排下负责产品、项目的设计编码工作及维护工作，完成核心技术攻克或预研工作。 2、对自己完成代码进行调试和单元测试，协助测试进行安装部署和需求问题讲解，指导初级研发工程师完成编码工作； 3、负责相应业务模块的bug处理及功能优化工作； 4、配合研发负责人独立完成数据库设计和概要设计文档，配合完成功能设计、架构设计任务； 5、完成研发负责人安排的其他工作。  二、【岗位要求】 1、 具备3年以上java开发经验，在研发工作中承担主要开发角色； 2、 熟练掌握spring mvc，spring boot，SSH、SSM等开发框架； 3、 熟练使用Oracle、MySQL。熟悉设计模式，具有较强的面向对象的分析和设计能力，能熟练应用设计模式； 4、 熟练使用HTML、CSS、JS、JQUERY等前端技能； 5、 熟悉Tomcat，Linux系统部署； 6、 有较强的学习能力和责任心； 7、 有较高的团队协作能力和沟通能力。  三、【薪酬福利】 1、固定底薪+各种补贴+工龄工资+奖金等， 2、所有国家法定假期一样不少； 3、活动旅游拓展，让您丰富业余生活； 4、同样的岗位薪资高于同行； 5、不定期举办生日会及聚餐活动； 6、只要努力，没有不可能得到的东西(晋升机会多) 7、每天工作8小时，周末双休； 8、与您签订劳动合同，为您购买社保五险一金，保障您的就业福利！   四、【乘车路线】 1、公交站：华工大站 2、地铁路线：从出发地坐到五山地铁站，步行过公司可从C出口 </t>
  </si>
  <si>
    <t>北京源石云科技有限公司上海分公司</t>
  </si>
  <si>
    <t>五险一金 绩效奖金 年终奖金 定期体检 弹性工作 餐饮补贴</t>
  </si>
  <si>
    <t>1 配合市场营销等相关活动的开发。 2 配合后端重构和开发运营管理类前端项目 3 负责App内嵌H5页面开发，以及与APP之间交互 岗位要求： 1 熟练掌握HTML5、CSS3、JavaScript等 2 熟悉W3C标准与ES规范，熟悉Web语义化 3 熟练掌握盒模型、常用布局以及浏览器和移动设备兼容性 4 熟练使用至少一种JS框架，熟练Reactjs、Angular、Vue等，掌握其原理，能独立开发常用组件 5 熟练使用各种调试、抓包工具，能独立分析、解决和归纳问题 6 熟悉前端自动化和工程化 7 熟悉NodeJS开发，熟练使用Git 8 了解webpack，es6/7,babel等前端构建工具 9 2年以上工作经验，项目经验丰富者优先</t>
  </si>
  <si>
    <t>深圳市福田区慈善会</t>
  </si>
  <si>
    <t>五险一金 绩效奖金 年终奖金 员工旅游 做五休二 全勤奖 带薪年假 弹性工作 周末双休</t>
  </si>
  <si>
    <t>1. 参与系统总体设计与详细设计； 2. 完成产品功能开发工作； 3. 保障系统功能的稳定性； 4、3年以上相关互联网公司的工作经验。  任职要求： 2. 精通PHP语言、精通CI框架； 3. 熟悉swoole, workerman或其他多进程编程框架； 4. 熟悉html、css、javascript、jquery等脚本语言； 4、熟悉缓存，redis、memcache等 5. 精通Mysql操作、Mysql索引优化、查询优化和存储优化； 6. 拥有良好的编码风格，结构清晰、命名规范、逻辑性强、代码冗余率低； 7. 具备分析问题的能力，能独立克服难点解决问题，有系统进度的把控能力； 8. 工作细致、严谨负责，良好的沟通能力与合作性，抗压能力强； 9. 熟悉Linux环境和常用命令；</t>
  </si>
  <si>
    <t>上海腾道信息技术有限公司</t>
  </si>
  <si>
    <t>做五休二 周末双休 专业培训 公积金 带薪年假 节日福利 团队聚餐 国内外旅游</t>
  </si>
  <si>
    <t>1、 参与项目需求分析； 2、 参与Web页面设计； 3、 按照工作进度和编程规范实现模块功能； 4、 负责系统bug、功能修复以及系统性能优化； 5、 参与数据库设计，接口设计； 任职要求： 1、 2年以上的Web开发工作经验；计算机网络，计算机相关专业，本科学历； 2、 精通WEB前端开发，能独立使用HTML、CSS、Javascript实现前端功能； 3、 熟悉VueJs, Webpack； 4、 对 Web 性能优化感到兴奋，乐于钻研前端效果的实现； 5、 了解mongodb、elasticsearch 等NoSQL 数据库的语法及性能调优； 6、 热爱软件开发，编码基本功扎实，拥有良好的代码编程风格及重构习惯； 7、 有团队合作精神及责任感，乐于迎接挑战，能够适应较重的工作压力；</t>
  </si>
  <si>
    <t>智农361平台PHP开发工程师</t>
  </si>
  <si>
    <t>智农三六一（北京）科贸股份有限公司</t>
  </si>
  <si>
    <t>开发主管</t>
  </si>
  <si>
    <t>长城保险经纪有限公司</t>
  </si>
  <si>
    <t>五险一金 交通补贴 餐饮补贴 绩效奖金 弹性工作 定期体检 股票期权 通讯补贴</t>
  </si>
  <si>
    <t>岗位职责： 1、进行智农361平台PHP程序设计与开发，参与项目的编程、优化升级工作； 2、负责智农361平台业务项目的开发，及时响应业务内容的技术需求； 3、与团队保持良好沟通，快速理解、并实施具体的开发工作； 4、设计数据库结构并搭建数据库； 5、保持对当前互联网的各种流行应用的关注，在系统设计、功能设计方面有自己的见解； 6、维护系统稳定，测试阶段积极配合测试，及时对系统进行升级和BUG进行修复。  任职要求： 1、统招本科以上学历，计算机相关专业，熟悉Thinkphp开发框架； 2、熟悉PHP开发，3年以上项目开发经验，有独立制作大型互联网平台及APP接口者优先考虑； 3、熟练掌握数据库前？？编程及后台管理，熟悉Memcached等缓存技术，了解NoSql技术； 4、熟悉MySQL语句，能够处理复杂的业务逻辑；熟悉MySQL数据库操作，对数据库优化有较强理解； 5、熟悉W3C标准；熟悉HTML、JavaScript、XML、AJAX等前端技术者优先考虑； 6、具有创新创业和团队合作精神。</t>
  </si>
  <si>
    <t>周末双休 带薪年假 五险一金 餐饮补贴 商业医疗 免费体检</t>
  </si>
  <si>
    <t>1、 负责应用系统的需求分析、设计、开发及支持应用系统运行的日常维护工作； 2、 负责项目中的技术攻关、业务逻辑设计、核心代码开发、问题排查，性能调优等； 3、 负责review团队成员的代码，部分团队成员的管理工作。 任职要求： 1、大专以上学历，计算机相关专业； 2、5年以上Java开发经验，了解Java并发框架，熟悉Spring、Spring MVC、Hibernate或Mybatis等主流开发框架，了解RESTful编程风格； 3、熟悉常用HTTP服务器和J2EE容器的配置和使用，熟悉SVN和Git的使用； 4、熟悉HTML、CSS、JavaScript等前端页面开发技术，熟悉HTTP协议，了解Nodejs、Webpack和Vue等工具和框架； 5、有良好的数据库设计能力，能够熟练应用SQL，了解数据库性能优化原理； 6、良好的沟通及表达能力，一年以上开发团队管理经验； 7、大学英语四级以上，读写熟练。  公司福利： 1、入职即可享受五险一金，补充商业医疗保险； 2、享有全勤奖、绩效奖金、年底奖金等； 3、免费享有年度员工体检、员工服装、生日礼金及其他节假日福利。 4、职能部门员工实行行政班，周末双休。</t>
  </si>
  <si>
    <t>广州星逸文化有限公司</t>
  </si>
  <si>
    <t>五险一金 年终奖金 专业培训 出国机会 员工旅游 定期体检 绩效奖金 通讯补贴</t>
  </si>
  <si>
    <t>1.负责企业信息化系统的建设及开发 2.完成上级指派的开发任务 3.系统各模块、常规接口开发与维护 4.负责程序与数据库的优化 5.充分理解产品原型与逻辑，并遵照原型图、逻辑图展开开发工作； 6.与公司前端同事协同完成、完善产品的开发 7.根据需求，按时完成产品开发和更新 8.评估方案与设计，以确保功能规划满足业务需求； 9.合理安排工作时间，在规划的时间内，完成开发团队工作； 专业要求： 1.精通PHP，熟悉PHP性能优化和安全开发方法，对ThinkPhp5框架源码实现有深层次认识； 2.精通MySQL性能优化，sql调优技术，有一定的大数据设计能力、丰富数据库管理经验； 3.熟悉常用版本的LINUX服务器的安装、配置和调优；熟悉常用开发环境如Apache、PHP、MySQL、Nginx、等的搭建、设置及调优； 4.熟悉数据库分表设计与优化； 5.熟悉JavaScript,HTML,CSS,Ajax,XML,Jquery； 6.能够快速定位和解决系统中的性能方面问题，熟悉常用的数据分</t>
  </si>
  <si>
    <t>PHP程序员(提供住宿五险一金+福利待遇好）</t>
  </si>
  <si>
    <t>深圳市南方网通网络技术开发有限公司</t>
  </si>
  <si>
    <t>恒企教育</t>
  </si>
  <si>
    <t>岗位职责： 负责公司PHP项目的开发。  任职要求 1、3年以上的PHP项目开发经验； 2、精通PHP，熟悉MYSQL,熟悉常用的LINUX命令； 3、能够熟练使用php,html,CSS,Mysql,Ajax,Javascript，有一定的跨浏览器开发经验，具备 优化Web应用程序性能经验； 4、熟悉 redis、MQ、easyUI，对较大的数据量有一定的操作经验 5、熟练应用各种工具进行协作开发，有团队开发经验； 6、具备良好的代码编程习惯、较强的文档编写能力、学习能力和沟通能力； 7、具有较强的团队意识，高度的责任感，对工作积极严谨，勇于承担压力；  福利待遇： 南方网通成立于2007年，是一家致力于网络营销推广和计算机互联网信息技术领域的互联网公司，伴随着互联网行业近年来的迅速发展，南方网通目前进入快速发展的通道，全国已开设二十几家分公司，拥有员工五百多人，目前正在筹划上市。 如果您身怀绝技，胸有大志，想大展才华，我们就敢收，南方网通会给您提供施展才华的平台，您可以在轻松的伙伴式工作氛围中，享受与公司共同快速成长的快乐! 还犹豫什么，赶紧加入我们这个快乐的南方网通大家庭吧！  加入南方网通我们能给您提供什么？让我耐心告诉您：  1、股票期权 2、带薪年假 3、提供住宿 4、一年两次提薪机会 5、一年两次团队旅游，员工活动丰富多彩 6、一年12次表彰大会（奖励优秀员工及业务突出员工） 7、 广阔的发展、晋升空间。    公司主页：http://www.51g3.net/ 联系方式：陈小姐 0755-61338114 邮 箱：hr003@51g3.net 公司地址：深圳市南山区南头关口二路智恒产业园22栋5楼</t>
  </si>
  <si>
    <t>五险一金 员工旅游 定期体检 绩效奖金 年终奖金 专业培训</t>
  </si>
  <si>
    <t>任职资格： 1、精通PHP和面象对象开发，熟练Thinkphp，Codeignite，Larave，YII等MVC框架； 2、熟悉MySQL等数据库设计开发、SQL性能调优； 3、熟悉掌握memcached，redis等Nosql缓存技术； 4、熟悉apache和nginx服务器的配置和安全性，了解分布式系统部署与集成； 5、熟悉微信公众号/小程序后台接口开发。  岗位职责： 1、负责项目的需求分析、系统建模、数据库设计及核心模块的开发工作； 2、负责项目PC、微信端及APP的系统功能开发及维护； 3、负责产品代码的开发与维护，按计划完成功能模块的开发</t>
  </si>
  <si>
    <t>Magento PHP开发</t>
  </si>
  <si>
    <t>步康（上海）软件有限公司</t>
  </si>
  <si>
    <t xml:space="preserve"> 岗位职责：  职位要求：  </t>
  </si>
  <si>
    <t>深圳市金蝶天燕云计算股份有限公司</t>
  </si>
  <si>
    <t>五险一金 定期体检 节日福利 带薪年假 绩效奖金</t>
  </si>
  <si>
    <t>岗位职责： 1、负责前端页面的开发与维护，实现产品经理、设计师的网站业务需求； 2、了解服务端技术，能够与后端工程师协作，完成数据交互、动态效果展示等工作； 3、使用业内主流框架开发页面，保障前端应用的稳定、安全与长期可维护性，能够负责业务系统的设计与打造。 任职资格： 1、精通HTML、CSS、Javascript开发； 2、熟练掌握Vue/React/Anguar任一框架，熟悉MVC、MVVM等前端开发模型； 3、熟练使用 webpack等构建工具，熟练使用Git； 4、具备页面性能优化能力； 5、熟悉用户交互设计理论，热衷分析并改善产品的用户体验；6、本科以上学历，2年以上前端开发经验；</t>
  </si>
  <si>
    <t>诚聘PHP工程师</t>
  </si>
  <si>
    <t>北京好孕妈妈教育咨询有限公司</t>
  </si>
  <si>
    <t>JAVA WEB后端开发工程师</t>
  </si>
  <si>
    <t>上海携银信息科技有限公司</t>
  </si>
  <si>
    <t>专业培训 带薪年假 节日福利 弹性工作</t>
  </si>
  <si>
    <t>1-2.3万/月</t>
  </si>
  <si>
    <t>岗位要求： 1、熟练使用JAVA语言、HTTP规范、Cookie、Session、Servlet、Jsp、Mybatis、Springmvc、Spring，了解多线程、集合等基础框架；熟悉Html、JavaScript、JQuery、EasyUI、EXT等常用前端技术; 2、熟练运用Spring、Hibernate等框架，MySql数据库，Tomcat、Jdk、Redis、Maven、MongoDB等； 3、熟练掌握Linux环境及脚本开发（PYTHON/PERL/SHELL等） 4、有前后端分离开发经验者优先</t>
  </si>
  <si>
    <t>职位描述 我们需要你： 1.根据产品需求规划设计mysql数据库结构，并用php开发实现； 2.精通PHP，可独立编写应用程序，代码编写规范，深入了解PHP的性能最优化和安全最大化； 3.有良好的团队合作能力，具备Subversion/CVS协同开发经验，善于沟通，热爱开发； 4. 能独立承担商业动态网站/行业门户网站后台程序的开发工作； 5. 思维清晰有条理，工作热情敬业有耐心； 6. 能与美工配合完成较复杂的网站功能。 7. 熟悉Yii/CodeIgnitor/ThinkPHP/Symfony开发框架的一种或几种优先； 8. 了解前端开发相关技术，能实现基本的页面呈现和 JavaScript 交互； 9. 熟悉 Git/SVN 等版本控制软件，了解版本发布概念和软件工程基本流程； 10.根据业务需求与前端组协作开发并实现各产品功能； 11.参与后端研发中涉及到的技术框架选型及相关实现； 12.与数据组协作完成核心接口的定义、使用、测试并保证业务代码的运行效率； 13.与测试组及运维组协作实现产品上线，监控产品服务并及时处理线上异常  我们希望你是： 1、专科或以上学历，计算机或相关专业； 2、2年以上PHP开发经验，能够独立编写中等规模PHP应用程序； 3、精通PHP+MYSQL编程，熟练使用Javascrīpt、Ajax以及CSS编写； 4、了解Linux操作系统，了解Linux下简单编程，精通php的面向对象编程，精通php的模板编程； 5、熟悉MYSQL数据库开发、配置、维护、性能优化； 6、具有MySQL索引优化、查询优化和存储优化经验方面的经验，要求随时随地贯彻最优化开发的思想； 7、必须拥有良好的代码习惯，要求结构清晰，命名规范，逻辑性强，代码冗余率低； 8、熟练应用Subversion进行协作开发，有撰写设计文档的习惯，有团队开发经验； 9、熟悉XHTML、XML、JSON； 10、热爱开发工作，团队合作意识良好。  6、具备良好的代码编程习惯及较强的文档编写能力； 7、能够快速熟悉新技术，踏实肯干，有良好的软件开发团队工作习惯； 8、性格开朗活泼，积极乐观；品行端正，有较好的职业素养和较高的职业道德，严格要求自我，能够承担和挑战工作压力； 9、具有高度责任感，以按时并保质保量完成工作和维护公司利益为己任，并具备优秀的协调沟通能力和团队意识、服务意识； 10、工作态度严谨细致，有强烈的责任心和良好的团队合作精神，考勤表现良好，工作忠诚勤奋，做事细致周全，严谨认真，差错率低，工作效率高，不推卸责任； 11、热爱所从事的职业和所服务的公司，服从工作安排，有大局观。</t>
  </si>
  <si>
    <t>五险一金 员工旅游 年终奖金 绩效奖金 弹性工作 餐饮补贴</t>
  </si>
  <si>
    <t xml:space="preserve">- 大学本科以上学历，计算机相关专业； - 有保险系统开发经验的优先 - 3年以上Java开发经验，熟悉Spring 框架以及mybatis/ Hibernate 框架 - 1年以上前端开发经验，熟悉主流Vue或者Angular框架 - 熟悉面向对象设计和业务建模，有良好的编码习惯和对代码质量有严格要求 - 熟悉主流的J2EE开发框架以及应用服务器，比如Webspere，JBoss - 熟悉主流数据库技术，比如Orcale, MS SQL Server, Sybase or MySQL； - 对Linux/Unix操作有一定了解，会编写脚本 - 英语沟通能力，包括书面和口语； - 基础的数据库知识，比如Oracle， SQL Server, Sybase； -良好的沟通和创新能力 </t>
  </si>
  <si>
    <t>深圳淘淘金互联网金融服务有限公司</t>
  </si>
  <si>
    <t>唐人健康科技（广东）有限公司</t>
  </si>
  <si>
    <t>五险一金 年终奖金 定期体检 周末双休 团队聚餐 员工旅游</t>
  </si>
  <si>
    <t>宝岛眼镜</t>
  </si>
  <si>
    <t>员工旅游 专业培训 年终奖金 绩效奖金 五险 朝九晚六 带薪年假 免费班车</t>
  </si>
  <si>
    <t>岗位职责： 1、 负责系统重构、业务系统核心模块的设计和编码开发； 2、 根据业务/产品需求，理解设计思路，按计划保证质量完成功能交付； 3、 协助开发经理进行团队的开发、管理工作； 4、 支持日常生产运营和技术支持工作，确保生产系统稳定及日常业务的正常持续； 5、 对项目过程的问题和经验，进行总结和分析，积累、改进、创新，不断完善知识库，提高工作质量和效率。  岗位要求： 1. 本科及以上学历，3年以上java开发经验； 2. 3年以上大型数据库如mysql使用经验，熟悉数据库性能优化； 3. 精通Java EE;熟悉Spring、Spring boot、SpringMVC、Mybatis、Struts、Hibernate等开源框架，对框架本身有过开发或重构者可优先考虑； 4. 熟练配置维护Nginx/Apache/Tomcat等服务，掌握shell脚本工具； 5. 熟练应用成熟的分布式服务、分布式缓存、分布消息队列方案，如dubbox、redis、rabbitmq等； 6. 工作态度认真，有责任心，有耐心，有一定抗压能力，有强烈的deadline意识； 7. 有一定的团队管理经验，能够独立带领3-4人小组完成项目开发</t>
  </si>
  <si>
    <t>岗位描述： 1、协同完成网站产品的技术架构设计； 2、独立完成公司网站产品的功能模块编码； 3、负责网站平台相关业务模块的分析、设计； 4、参于各项目中的编码工作； 5、相关开发文档的整理与编写。  任职要求： 1.大专以上学历。参与公司PHP相关产品或项目需求的分析、架构设计与实现。 2.有2年以上PHP实际开发经验，扎实的php开发功底。 3.精通PHP，至少熟悉Yii，YAF、CI、Thinkphp，Laravel其中一个主流开发框架，深入理解MVC与OOP。 4.熟悉MySQL数据库，熟练掌握MySQL性能优化、语句优化 、防SQL注入等技术，具备PHP缓存技术、静态化设计方面的经验。 5.熟悉Linux环境下的项目开发和部署，熟悉Shell脚本编程。 6.熟练掌握Jquery、HTML、XML、Javascript、AJAX等前端技术。 7.熟练使用SVN、Git等常见版本控制工具。 8.有项目规划能力者、有办公系统(OA)、信息管理系统、CRM系统等大型软件应用系统方面开发经验者优先。 9.有已经上线的项目；熟悉微信开发者优先，有服务化架构开发经验者优先，在github有开源项目维护者优先。  福利待遇： 1、购买五险、带薪年假、健康关怀、下午茶、节日礼品等； 2、绩效奖、项目奖、年终奖、活动经费、全勤奖等贴心福利等你来体验； 3、年度员工旅游、户外拓展活动、公益活动、读书汇、中秋游园会、大型新年晚会等活动； 4、提供多层次和全方位的培训，入职导入培训、岗位专业技能培训、学历提升培训及专业的外训。 5、提供上下班通勤车：枢纽中心，交通便利。</t>
  </si>
  <si>
    <t>批发/零售 奢侈品/收藏品/工艺品/珠宝</t>
  </si>
  <si>
    <t>节日福利 专业培训 带薪年假 生日福利 婚育礼金 晋升空间 五险一金 员工旅游</t>
  </si>
  <si>
    <t>职责描述： 1.负责产品研发、项目实施及维护； 2.负责项目相关技术调研和技术攻关； 3.负责部分系统架构设计,数据库设计； 4.负责核心和非核心代码的编写； 5.负责技术文档的编写； 6.协助产品（项目）经理、技术经理进行开发。  任职要求： 1. 本科以上学历，IT软件、互联网等相关专业； 2. 具有5年以上web开发经验或3年以上PHP开发，精通ThinkPHP框架； 3. 熟练运用JavaScript、AJAX、XHTML、CSS、jquery等Web前端技术； 4. 精通MYSQL数据库,掌握不同引擎的特性，具有索引优化、查询优化、事务处理和性能优化经验； 5. 具有PHP缓存技术、静态化设计方面的经验，有过高负载，大并发的实施经验； 6. 具有良好安全意识，良好的代码习惯，要求结构清晰，命名规范，逻辑性强，代码冗余率低； 7. 思维清晰活跃，快速把握项目需求，参与需求分析并进行系统设计，核心代码和文档的编写； 8. 熟悉团队开发的协作方式，协调项目进度，对项目进度负责，可承担工作压力。</t>
  </si>
  <si>
    <t>五险一金 员工旅游 餐饮补贴 专业培训 绩效奖金 年终奖金 定期体检 弹性工作 通讯补贴</t>
  </si>
  <si>
    <t>JAVA高级软件工程师 1、主持或参与相关软件产品的技术体系构建； 2、基础库/框架等建设，优化线上业务，完善开发流程； 3、难点、前沿技术的攻关及核心代码的编写； 4、良好的沟通能力及团队协作精神，有较好的独立解决问题的能力，热爱分享。  岗位要求： 1、本科以上学历，有3年以上软件开发经验，计算机相关专业优先； 2、良好的逻辑思维能力和面向对象/服务的抽象能力以及系统分析能力； 3、独立承担过大中型电子商务或企业信息化项目 B/S 系统架构设计经验； 4、熟悉J2EE架构，精通Java开发语言，熟练掌握常用设计模式和至少一种 UML 建模工具； 5、熟悉 HTTP, TCP/IP 协议和网站开发涉及的缓存、负载、集群、调优等技术； 6、熟悉HTML5、JavaScript、Ajax、JSON等前端技术； 7、熟悉主流关系数据库MySQL、MSSQL和Oracle，精通Sql语句，熟悉存储过程编写； 8、熟悉Redis，MongoDB等主流NoSQL数据库。 5天8小时工作制！  我们提供： 基本工资+绩效奖金+津贴补助+六险一金+下午茶+年度体检+新人培养等 招聘邮箱：hr@u-blove.com</t>
  </si>
  <si>
    <t>前端开发高级工程师</t>
  </si>
  <si>
    <t>融联易云金融信息服务（北京）有限公司</t>
  </si>
  <si>
    <t xml:space="preserve"> 1.按系统设计完成功能模块的编写； 2.在规定时间内，按要求完成所分配的项目任务，包括：完成软件系统的开发、后台代码的实现； 3.编写代码注释和开发文档； 4.能独立分析、解决一定的问题； 5.对自己完成的功能，进行功能测试，查出功能存在的缺陷并保证其质量；  任职条件 技能要求： 1、团队合作：经常是Git或者SVN。 能独立使用FTP 2、前端：熟悉通用的ApiCloud、Appcan等第三方其他webapp开发经验套件任意一种; 使用过Aui、layui、elementui框架等（可快速学习也算） 3、MySQL数据库的增删改查等常用操作 4、Restful API 设计、开发、测试、文档编写 5、可以阅读第三方文档，使用提供的SDK进行开发 ；有第三方接口成功经验优先 6、分析网站性能，提出有效的优化方案 7、熟悉多重缓存实现机制和策略 8、熟悉常用的Nginx优化、MySQL优化中的一种 9、熟练使用TP各种版本，熟悉CMS框架结构体系 10、能够独立完成项目的研发工作，有相关微擎、商城开发经验者优先 11、至少熟悉一种前端主流开发框架如 Vue、React、Angular等, 并有复杂应用场景的开发经验优先考虑。</t>
  </si>
  <si>
    <t>岗位职责： 1、制定前端的开发规范、流程和框架。 2、构造公司技术体系的前端封装框架。 3、JavaScript程序模块及组件开发，通用类库、框架编写能力。 4、熟练Vue框架。 5、对新技术有很强的学习能力； 6、有较强的学习金融业务的能力； 任职要求： 1、3年及以上web前端开发经验； 2、深刻理解表现层与数据层分离的概念、设计模式、Web语义化； 3、有扎实的前端技术基础，包括但不限于ES5、ES56、HTML、CSS、JavaScript、DOM，以及前端页面渲染技术； 4、对前端MV*框架有深刻理解，熟练掌握一个前端框架（Vuejs,AngularJS,React）了解其原理，并能迅速熟悉新的前端架构； 5、熟悉常见的前端框架、库、工具，例如：VUE、jQuery、ECharts、bootstrap等，有大型单页Web应用开发经验； 6、精通ajax异步交互，有丰富的后台交互经验，并且能熟练解决各种跨域问题； 7、有良好的的编码习惯，重视代码质量，善于利用工具； 8、善于沟通，工作积极主动，责任心强，具备良好的团队协作能力加分项（了解至少一种服务器编辑语言，例如：php、java、nodejs）；熟练使用vue。 9、对web前端技术有强烈兴趣，能独立分析和解决问题，能承受压力挑战技术难题；</t>
  </si>
  <si>
    <t>Java技术经理</t>
  </si>
  <si>
    <t>深圳市通用条码技术开发中心</t>
  </si>
  <si>
    <t>1、全面把握总体设计和重要技术决策，指导具体的设计和开发工作，关键技术的攻关和实现，发现和解决存在的技术问题； 2、开发和维护统一的软件开发架构和规范，对系统的重用、扩展、安全、性能、伸缩性、简洁等做系统级的把握，为技术决策提供规则； 3、负责对系统架构方案、设计、代码进行评审，控制产品系统架构质量。 任职要求： 1、6年以上Java开发经验，3年以上技术管理经验，至少2个大型软件设计和研发经验；对整个产品解决方案有深刻的理解及熟练的应用。 2、精通JAVA相关技术、J2EE架构和设计模式，熟练运用WebService相关技术； 3、熟练使用各种主流数据库、相关技术及工具； 4、熟练使用Spring、Hibernate、IBatis 、Struts2等主流开源应用框架； 5、熟悉Web前端技术，包括 Javascript，ajax，json，jQuery, ext等开发框架；  6、具备良好的沟通表达能力和业务理解能力。</t>
  </si>
  <si>
    <t>五险一金 周末双休 年终奖金 绩效奖金 专业培训 员工旅游 定期体检 全勤奖</t>
  </si>
  <si>
    <t>职位描述： 1、参与公司互联网+平台开发 2、业务模块的领域分析及UML建模 3、重要业务模块的编码实现 4、某些技术领域的深入研究和寻找***解决方案 5、指导开发人员按规范完成高质量的编码 任职要求： 1、计算机相关专业，3~5年ASP.NET开发经验，精通.NET Framework平台相关技术，熟悉.NET Core技术与架构优先； 2、深刻理解面向对象思想，熟悉多线程编程模型。了解IOC、AOP等常用设计理念； 3、掌握.Net企业级编程技术（NET MVC，Web API开发技术）； 4、熟练使用javascript、jquery、熟悉bootstrap前端UI框架优先 5、熟悉关系型数据库（SQLServer\Oracle\Mysql\Postgresql），可熟练编写SQL语句及存储过程。 6、熟悉Nosql(MongoDB，Redis，Memcache，CouchDB)</t>
  </si>
  <si>
    <t>1、全日制大专以上学历，软件开发、计算机通讯，计算机应用等相关专业； 2、有3年以上PHP开发经验，熟练掌握PHP的开发技术，具备OOP开发思想，具有良好的代码开发能力； 3、熟练使用Javascript、Html，DIV+CSS以及jQuery用于项目开发； 4、熟悉主流PHP框架（ThinkPHP）/ YII/ CI (至少熟悉一种框架)，熟悉MVC开发模式，能进行二次扩展开发； 5、思路清晰，具备良好的沟通能力和理解能力，诚实、上进，具有良好的团队合作精神； 6、熟悉微信公众号拓展业务开发、微信小程序开发； 7、熟悉MySQL数据库。熟悉SQL语句调优和数据库调优尤佳；</t>
  </si>
  <si>
    <t>员工旅游 年终奖金 弹性工作 周末双休 五险一金 专业培训 餐饮补贴</t>
  </si>
  <si>
    <t>1、负责项目系统后台功能开发及框架的设计和研发工作。 2、公司项目服务器管理部署、维护 3、维护和升级现有软件产品，快速定位并修复Bug问题。 4、和公司团队各个角色针对内部管理业务需求进行沟通，设计产品。  岗位要求： 1、Java基础扎实，熟悉io、多线程、集合等基础框架，熟悉分布式、缓存、消息、搜索等机制，熟悉JAVA Web开发。 2、了解常用设计模式，熟悉Spring/Hibernate/Struts/SpringMVC等框架。 3、熟悉Linux系统使用，熟悉nginx、tomcat配置部署。 4、2年以上后台开发经验，熟悉python脚本开发优先。 5、有电商平台项目服务器架构设计经验优先。 6、熟悉docker技术、Dubbo框架开发经验优先。 7、良好的沟通能力和团队协作精神，严谨的工作态度与高质量意识，良好的抗压能力。</t>
  </si>
  <si>
    <t>北京星范医疗美容医院管理有限公司</t>
  </si>
  <si>
    <t>1.熟练掌握PHP程序语言、Dreamweaver。熟悉html、css代码，熟悉javascript 、jquery、as***。2、负责医院网站的建设、制作、改版，独立完成网站前后端开发。
3、参与网站研发，根据要求按时按质按量的完成网站编程开发技术工作；
4、协助各部门，满足和协调相关部门提出的网站技术需求；
5、负责网站日常运行的技术维护工作，对出现的问题积极有效的进行处理 6、对织梦程序、PHPCMS等开源程序熟悉者优先</t>
  </si>
  <si>
    <t>弹性工作 五险一金 专业培训 绩效奖金 免费班车 年终奖金 员工旅游</t>
  </si>
  <si>
    <t xml:space="preserve"> -使用最新的 Web前端技术，进行产品的开发工作，包括前端js、html5开发工作；  任职要求： -大专及以上学历；2年以上相关工作经验； -熟悉vue开发，有vue相关项目开发经验； -熟悉各种Web客户端，尤其是主流移动端浏览器的开发模式和特性； -精通HTML、JavaScript、Ajax、CSS等Web开发技术； -熟悉HTTP协议，了解TCP/IP的基本工作原理；熟悉常用WEB开发调试工具； -有移动端前端开发经验者优先(Weex，React Native，Ionic2)； -对于大型Web站点性能问题的定位和解决有经验者优先；</t>
  </si>
  <si>
    <t>网游后台开发工程师（Java方向）</t>
  </si>
  <si>
    <t>五险一金 餐饮补贴 年终奖金 周末双休 定期体检 下午茶</t>
  </si>
  <si>
    <t xml:space="preserve"> 工作职责： 1、负责多个大型网游运营管理后台的开发和维护； 2、负责游戏SDK接入平台的开发和维护； 3、负责数据统计和数据分析后台的开发工作； 任职要求: 1、本科以上学历，三年以上相关岗位工作经验； 2、精通Struts、Spring、SpringMVC、Mybatis等开发框架，并有实际项目开发经验； 3、熟练MySQL，能熟练使用SQL语句，对数据库有较强的设计能力，同时熟悉大数据相关技术； 4、熟悉Tomcat、Jboss等应用服务器，熟悉高并发处下的性能优化； 5、熟练使用Maven、SVN和Eclipse等工具； 6、熟悉网络编程，具有设计和开发对外API接口经验和能力； 7、具有前端开发能力，熟练掌握Javascript、Ajax、Jquery和html5等Web开发技术的优先； 8、具备良好的分析解决问题能力，能独立承担任务和有系统进度把控能力； 9、具备良好的学习能力、能够在短时间内攻克技术难关，有较强的创新意识； </t>
  </si>
  <si>
    <t>系统工程师</t>
  </si>
  <si>
    <t>五险一金 员工旅游 交通补贴 餐饮补贴 专业培训 绩效奖金 年终奖金 股票期权 定期体检</t>
  </si>
  <si>
    <t>1、1-2年以上BS开发经验，基础扎实，熟悉合理的分层开发模式； 2、熟练使用VS.NET  2008/2010/2017、VSS源代码管理器以及IIS等开发工具； 3、熟悉html, css, javascript, 了解vue.js框架的优先； 4、有微信和小程序开发经验者优先； 5、最好有ERP或者CRM项目开发经验； 6、熟悉SQLServer数据库； 7、具备良好的沟通能力和团队协作能力，思想沉稳，勤奋好学，能吃苦耐。</t>
  </si>
  <si>
    <t>餐饮补贴 五险一金 全勤奖 周末双休 办公环境优美</t>
  </si>
  <si>
    <t>岗位职责： 1、负责项目中服务器、存储等设备的软硬件安装部署及基础运维工作； 2、参与的数据中心建设、运维和日常值班工作； 3、参与系统故障排查以及应急处理工作； 4、具备性能分析及运维经验，能够针对Linux服务器、MySQL数据库服务器，找到性能瓶颈及缺陷，提出优化方案；解决维护工作中的技术疑难，提出针对性的解决方案； 5、编写各类维护文档，譬如：实施方案、实施报告、巡检报告、故障处理报告等等。   岗位要求： 1、计算机、网络工程相关专业，大专或以上学历，2年以上网络/系统实施或运维经验； 2、精通ESX、linux、windows等操作系统、服务器搭建、设置和维护；能够独立编写shell和python脚本； 3、熟悉网络协议和技术， 熟悉主流存储技术NAS、SAN等； 4、了解oracle，mysql，weblogic、Apache, Tomcat和 Nginx 等数据库及中间件应用软件技术,； 5、熟悉 Cloud Compute 知识，熟练操作VMware管理与实施； 6、有RHCE认证或数据库相关认证优先； 7、具备良好的问题分析和实际动手能力，优秀的学习能力, 能适应省内短期出差。  上班时间:周末双休制， 公司福利待遇： 1、珠江新城CBD，办公环境优雅； 2、每周5天8小时工作制，并享有国家法定节假日； 3、优厚的薪酬待遇，充分公平的职业发展空间和晋升机制； 4、入职当月购买社会保险（养老、医疗、失业、工伤、生育五险）和住房公积金； 5、每周公司定期组织团建活动。</t>
  </si>
  <si>
    <t>1.负责公司PC网页前端及APP前端开发； 2.根据产品设计需求，与后端工程师紧密配合，进行产品前端的开发、调试。协助项目组，积极主动推进前端工作的开展； 3.参与公司产品的用户体验设计、界面设计和实现。分析、优化产品前端，持续改善用户体验； 4.跟踪前端前沿技术，研究和调研新技术，并利用新技术提升公司产品质量； 5. 搭建产品前端框架，并持续研究优化。 任职要求： 1、本科以上学历，计算机相关专业，大学英语四级以上，能熟悉阅读英文文档； 2、2年以上web前端设计、开发经验，有互联网行业经验优先； 3、熟悉Javascript、Jquery、VueJs等前端技术及框架，有实际项目经验者优先；熟练使用前端开发调试技术及工具理解各主流浏览器之间的兼容性问题及解决方案； 4、具备优秀的分析解决问题的能力，具有较强责任心、及团队精神，能承受一定的工作压力； 5、综合素质好。</t>
  </si>
  <si>
    <t>前端开发工程师(TD)</t>
  </si>
  <si>
    <t>投资部助理</t>
  </si>
  <si>
    <t>品加系统集成（上海）有限公司</t>
  </si>
  <si>
    <t>五险一金 员工旅游 餐饮补贴 股票期权 电脑补助 周末双休 地铁周边</t>
  </si>
  <si>
    <t>1、 2年以上Web前端开发经验； 2、 扎实的Javascript语言基础； 3、 必须熟练掌握前端类库，如jquery,require； 4、 熟悉css模块化思想，熟悉node.js； 5、 理解组件化开发思想。  6、 编码规范，善于学习，乐于分享。</t>
  </si>
  <si>
    <t>金融/投资/证券 多元化业务集团公司</t>
  </si>
  <si>
    <t xml:space="preserve"> 1. 准确执行公司A股、沪港通、港股市场的日常交易并进行分析报告，有较快的反映能力； 2. 通过执行投资经理下达的交易指令、及时将交易指令执行情况和市场变动信息相关投资经理反馈； 3. 负责对具体项目进行尽职调查、行业研究、业务分析、财务和运营数据分析、估值分析，准备相应的项目介绍和辅助资料‘ 4. 协助投资方案的初步商业模型设计及计划书的撰写； 5. 协助参与投资谈判，负责管理具体的投资项目，对已投资项目进行跟踪管理； 6. 协助领导做好项目文件起草、归纳、整理等相关的文案类工作； 7. 完成领导交办的其他事项。  任职资格： 1. 全日制本科以上学历，国外留学经验或金融、财务、经济相关专业优先； 2. 有CFA、FRM、CPA，证书或在考中优先； 3. 精通PPT、EXCEL、VBA、Python、SQL优先； 4. 一定从业经验，熟悉证券市场交易规则，对A股、沪港通、港股市场有一定的了解； 5. 较强的商务洽谈能力及业务开拓能力，有较强的学习能力； 6. 抗压能力强，具有良好沟通能力、团队合作精神、敬业精神与职业操守；有良好的风险控制意识； 7. 热爱交易工作，对资产管理行业充满热情。 </t>
  </si>
  <si>
    <t>ReactNative开发工程师</t>
  </si>
  <si>
    <t>上海顶昂信息科技有限公司</t>
  </si>
  <si>
    <t>1. 3年及以上移动开发经验 2. 熟悉 React Native 在 iOS/Android 平台上的适配、调试，和打包 3. 精通 JavaScript ，熟悉 JavaScript 的所有特性 4. 熟悉iOS或Android开发环境，原生开发流程 5. 熟悉CodePush原理，熟练掌握Git 6. 精通 JavaScript 异步程序设计的方法和原理 7. 熟悉 HTML5/CSS3 等 Web 前端技术  优先考虑： - 有能力开发 iOS/Android 的原生语言开发 - 有上架的RN项目或是原生项目</t>
  </si>
  <si>
    <t>中级JAVA研发工程师（急聘，周末双休）</t>
  </si>
  <si>
    <t>周末双休 带薪年假 五险一金 绩效奖金 节日福利 专业培训</t>
  </si>
  <si>
    <t>1、在研发负责人的安排下负责产品、项目的设计编码工作及维护工作，完成核心技术攻克或预研工作。 2、对自己完成代码进行调试和单元测试，协助测试进行安装部署和需求问题讲解，指导初级研发工程师完成编码工作； 3、负责相应业务模块的bug处理及功能优化工作； 4、配合研发负责人独立完成数据库设计和概要设计文档，配合完成功能设计、架构设计任务； 5、完成研发负责人安排的其他工作。  职位职责： 1、 具备3年以上java开发经验，在研发工作中承担主要开发角色； 2、 熟练掌握spring mvc，spring boot，SSH、SSM等开发框架； 3、 熟练使用Oracle、MySQL。熟悉设计模式，具有较强的面向对象的分析和设计能力，能熟练应用设计模式； 4、 熟练使用HTML、CSS、JS、JQUERY等前端技能； 5、 熟悉Tomcat，Linux系统部署； 6、 有较强的学习能力和责任心； 7、 有较高的团队协作能力和沟通能力。</t>
  </si>
  <si>
    <t>Python开发工程师 (职位编号：004)</t>
  </si>
  <si>
    <t>深圳市智载科技有限责任公司</t>
  </si>
  <si>
    <t>岗位职责： 1、参与平台的设计开发工作，根据需求编写设计文档、系统文档、接口文档等；。 2、参与平台的需求讨论，架构设计，升级维护及研发； 3、参与平台的需求分析、设计、编码、单元测试、BUG解决等工作； 4、注重数据库系统性能的优化、Java框架的优化、Java代码的优化。 任职要求： 1、精通JAVA语言，3年以上JAVA开发经验； 2、熟悉 MySQL、Oracle、redis数据库设计与开发； 3、熟悉JSP、Servlet、XML、WEB SERVICE等相关技术； 4、熟悉Struts、Spring、SpringMVC、Freemarker、Velocity、Hibernate/MyBatis等开源框架； 5、熟悉前端开发技术：CSS3、HTML5、Javascript，了解响应式布局； 6、熟悉开发流程，有良好文档编写能力和编程风格； 7、对新技术有浓厚的兴趣，乐于钻研； 8、有互联网+汽车项目或APP产品开发经验优先； 9、强烈的工作责任心，良好的沟通能力，善于思考，可承受较大的工作压力，有团队意识和钻研精神。</t>
  </si>
  <si>
    <t xml:space="preserve">目前我们正在招聘Python数据研发人员，期待优秀的你加入我们：  *与一群优秀的人在一起，表现出更优秀的你  *做一件有意义的事，亲自参与到人工智能+金融科技领域，两个最热门、代表未来的行业！     1、3年以上实际Python开发工作经验 2、熟悉Flask或者Django开发及框架 3、熟悉unix/linux shell script以及开发经验 4、熟悉 MySql 开发和优化，同时熟悉其他NoSql类型数据库Mongodb、Redis等 5、具备强烈的责任心，对工作有激情，良好的沟通能力，良好的团队合作精神 6、有Python机器学习、爬虫、量化开发经验优先 7、掌握CS、数学、数据结构和算法知识 8、逻辑思维强，求知好学 9、扎实的python语言功底和设计能力 10、软件基本的设计原则和常用的设计模式 11、敏捷开发、测试驱动和熟练的软件工程实践能力 </t>
  </si>
  <si>
    <t>广州铭诚计算机科技有限公司</t>
  </si>
  <si>
    <t>五险一金 专业培训 绩效奖金 年终奖金 带薪年假</t>
  </si>
  <si>
    <t xml:space="preserve">岗位职责： 1、协助项目LEADER与合作方、最终客户沟通，获取开发、运维需求，并编写设计文档等，记录工作成果； 2、根据工作计划完成，编码、测试、交付工作； 3、服从公司日常管理，包括考勤、任务分配、任务检查  任职要求： 1、本科或以上学历，计算机专业； 2、熟悉JAVA、SSI、SSH、Oracle、存储过程等开发技术，具备3年以上JAVA WEB系统开发经验； 3、熟悉Javascript、css开发，熟悉DOM、Ext、Ajax、Json、XML等HTML开发技术； 4、熟悉使用Eclips、Tomcat、Weblogic、nginx、SVN、QC等工具； 5、了解团队软件项目开发过程，能够按照要求完成开发、测试任务； 6、具有两年以上团队型项目经验优先； 7、有电力信息化系统项目经验优先，如采集、计量、营销、生产等； 8、工作踏实，态度诚恳，能够承担较大工作压力，吃苦耐劳。  本岗位为派驻鼎信信息科技有限责任公司（ 中国南方电网全资子公司） 工作，上班地点为广州科学城总部经济区A2栋8楼，需到鼎信公司现场面试，不接受外派项目管理的请勿投递。 </t>
  </si>
  <si>
    <t>高级java开发工程师</t>
  </si>
  <si>
    <t>五险一金 员工旅游 餐饮补贴 专业培训 绩效奖金 年终奖金 定期体检</t>
  </si>
  <si>
    <t>岗位职责： 1、参与公司Web产品的需求分析、详细设计、优化产品框架； 2、负责项目核心代码的编写。  任职条件： 1、计算机或相关专业，统招本科及以上学历； 2、JAVA基础扎实，精通JAVA多线程、并发编程及网络通信， 3、熟悉分布式、缓存、JAVA虚拟机、消息等机制； 4、熟悉Springboot、SpringCloud、ActiveMQ、Netty等主流开源框架的使用及原理，具备项目开发经验； 5、熟悉常用设计模式； 6、熟练掌握MySql、PostgreSQL数据库, 熟练常用SQL优化方法； 7、熟悉Eclipse、IDEA等开发工具的使用并熟悉Linux系统； 8、有参与大型系统设计及开发经验者优先；有开源项目者优先；</t>
  </si>
  <si>
    <t>多媒体软件工程师</t>
  </si>
  <si>
    <t>上海和煦展览有限公司</t>
  </si>
  <si>
    <t>五险一金 绩效奖金 专业培训 员工旅游 出国机会</t>
  </si>
  <si>
    <t xml:space="preserve">负责项目架构设计，代码编写及实现和功能测试验证。 1、熟悉java、C++，有丰富的相关软件项目开发经验； 2、有嵌入式消费类产品应用程序、UI开发经验者优先； 3、负责Unity3D多媒体互动资源管理，程序性能优化； 4、有丰富的项目开发经验，能独立承担开发任务；  另聘，
HTML5/Cocos2dx/Layabox/Egret 交互动画开发工程师 岗位职责： 1. 负责使用Html5/Layabox/Egret/Unity 开发场景、特效、对话框、UI交互等； 2. 熟练运用各种前端技术制作各类创意交互软件。 岗位要求： 1. 熟悉Egret Layabox 和 As3.0 starling cocos2dx 开发模式； 2. 熟悉HTML5、CSS3的应用，了解W3C标准，对HTML5的相关特性有深刻的理解； 3. 熟悉 JavaScript/TypeScript/ActionScript语言，良好的OOP编程思想； 4. 精通服务端（java/c++）之间的socket通讯及各种交互，熟悉XML。  </t>
  </si>
  <si>
    <t>餐饮补贴 绩效奖金 年终奖金 员工旅游 定期体检 交通补贴 周末双休 地铁周边 六险一金</t>
  </si>
  <si>
    <t>1.负责数据中心的数据采集与爬取、解析处理、入库及备份等数据日常工作； 2.负责数据的清洗、整理、整合及合并等工作； 4.参与需求分析及设计文档、代码的编写； 5.根据工作安排，能按时按质完成需求。  [职位要求] 1、计算机科学与技术、软件工程等相关专业； 2、熟悉linux平台，有两年以上Python编程经验，熟悉前端开发的相关领域知识； 3、熟悉Scrapy, XPath、正则表达式原理等； 4、具有优秀的团队合作和沟通协作能力，善于学习，乐于分享，能承受较大工作压力； 5、理解Web等数据抓取的工作原理及流程，有实际数据抓取经验； 6、熟练使用Mysql/MongoDB/Redis等数据库或队列。  [优先条件] 1.设计过除Scrapy框架以外的爬虫架构； 1.对反爬虫技术有一定的理解，知道如何解决问题； 2.有多线程/多进程相关的开发经验； 3.有除了写代码之外的其他兴趣爱好； 4.发布过开源库，或者贡献过开源代码； 5.良好的英文阅读能力。</t>
  </si>
  <si>
    <t>广州接入信息科技有限公司</t>
  </si>
  <si>
    <t>五险一金 定期体检 年终奖金 绩效奖金 股票期权</t>
  </si>
  <si>
    <t>职位描述: 1.计算机相关专业，本科以上学历,工作经验3年及以上； 2.能熟练使用JAVA语言编程； 3.熟悉基于Eclipse平台的开发环境, 具备良好的沟通和学习能力，有合作精神和团队意识。  工作职责： 1. 按工作要求，完成功能模块的编码和单元测试。 2. 熟悉掌握SSH,及相关的类似框架 3. 熟练使用Linux、MySQL，熟悉NoSQL 4. 熟悉HTML、CSS、JavaScript; 5. 有相关移动项目开发经验者优先  【薪酬待遇】 1、社保：公司为员工购买社保（养老保险、医疗保险、工伤保险、失业保险、生育保险）； 2、双休。周一到周五上班时间：9.00-17.30</t>
  </si>
  <si>
    <t>辛葛玛（上海）企业发展有限公司</t>
  </si>
  <si>
    <t>房地产 专业服务(咨询、人力资源、财会)</t>
  </si>
  <si>
    <t>高级Java开发工程师（六险一金+餐补+年终奖）</t>
  </si>
  <si>
    <t>五险一金 员工旅游 出国机会 绩效奖金 年终奖金 做五休二 专业培训</t>
  </si>
  <si>
    <t>1.负责基于Html5及JS等前端技术的Web前端功能开发、调试和维护，HTML/JavaScript/CSS代码的编写的等相关工作； 2.实现项目前端H5界面效果、交互和功能； 3.对已有产品中的代码持续更新迭代优化和开发新业务； 4.完成前端核心业务代码及JS组件的封装； 5.配合研发团队一起研讨技术实现方案，进行应用及系统整合； 6.熟悉PC端及移动端的前端开发、多浏览器兼容及移动端机型适配方式。 职位要求： 1.计算机相关专业本科以上学历，2年以上工作经验； 2. 熟悉小程序的开发; 3.熟练掌握Web系统开发技术，精通Javascript、jQuery、CSS3、HTML5、Ajax，JSON，能快速定位 解决浏览器兼容性问题； 4.熟练使用JS及主流的JavaScript框架，如REACT、VUE等前端框架； 5.熟悉常见页面布局方式，移动端响应式页面布局方式，熟悉CSS性能优化方式； 6.熟练使用CSS预编译如Less、Sass等； 7.熟悉手机App HTML5混合开发;  7.了解Java优先。</t>
  </si>
  <si>
    <t>五险一金 补充医疗保险 餐饮补贴 通讯补贴 专业培训 绩效奖金 年终奖金 定期体检</t>
  </si>
  <si>
    <t xml:space="preserve">职责/任务 1、 参与系统的需求调研和需求分析，撰写相关技术文档； 2、 搭建系统开发环境，完成系统框架和核心代码的实现； 3、 项目团队代码评审与项目质量管理； 4、 项目概要设计、详细设计、开发计划等的编制并实施； 5、 系统开发测试、部署和集成； 6、 负责解决开发过程中的技术问题； 7、 协助解决team技术难题，对team成员进行技术指导、培训；  岗位要求： 1、 计算机软件及相关专业本科学历以上；3年以上实际JAVA项目开发工作经验； 2、 具有丰富J2EE架构设计经验；精通java编程、设计模式和组件技术，熟悉关系型数据库及面向对象编程思想； 3、 熟悉jQuery， ajax， xml，Javascript， Html， CSS等； 4、 熟悉SQL语言，熟练使用Oracle/Sql Server； 5、 熟悉Apache、Tomcat运行环境的配置，能够快速排除运行环境的问题； 6、 至少在2个项目中应用过常见的开源组件Struts，Spring，hibenate, ibatis，Myface等其中之一； 7、 熟悉版本管理，熟悉CVS/VSS/SVN至少一种版本管理工具。 8、对新技术有非常强的兴趣，喜欢研究开源代码； 9、深入了解主流开发技术和开源开发框架； 10、思路清晰，善于思考，能独立分析和解决问题； 11、责任心强，具备良好的团队合作精神和承受压力的能力； 12、善于沟通、适应力强、能快速进入工作状态，具有较强的敬业与团队合作精神，工作认真、细致、负责，并能在一定压力下完成工作； {COMPANYNAME_HTML}{SPECIALSIGN_HTML}查看该公司其他职位 </t>
  </si>
  <si>
    <t>PYTHON#PHP# ERP软件工程师</t>
  </si>
  <si>
    <t>天意有福科技股份有限公司</t>
  </si>
  <si>
    <t>互联网/电子商务 印刷/包装/造纸</t>
  </si>
  <si>
    <t>专业培训 绩效奖金 年终奖金 员工旅游</t>
  </si>
  <si>
    <t xml:space="preserve"> 工作职责：  1、负责维护ERP系统模块的PYTHON#PHP#程序代码编写；  2、负责系统后台数据库脚本(存储过程,视图，函数，触发器)的代码编写；  3、负责系统实施维护及问题解决。     任职要求：  1、大专及以上学历，计算机相关专业；  2、两年以上.NET PYTHON#PHP#开发经验（优秀者一年以上）；  3、掌握ADO.NET 、Web Service、XML等开发技术；  4、熟悉关系数据库知识，熟练编写SQL语言、存储过程；能熟练使用SQL Server、MySQL数据库；  5、优秀的面向对象设计经验，熟悉常用的设计模式；  6、有良好的软件工程知识和质量意识，有优良的编程风格习惯。    </t>
  </si>
  <si>
    <t>五险一金 绩效奖金 补充医疗保险 年终奖金 定期体检 专业培训</t>
  </si>
  <si>
    <t>上海保资智能科技有限公司</t>
  </si>
  <si>
    <t>五险一金 免费班车 股票期权</t>
  </si>
  <si>
    <t>工作职责： 1、负责公司项目WEB端的开发与调试； 2、与后端工程师合作，高效完成软件产品的数据交互和实现动态信息的展现； 3、根据系统特点对系统前端进行性能优化，提高用户体验； 4、前端技术架构搭建，利用前端工具快速部署开发环境。  任职要求： 1、大专以上学历，3年以上工作经验，特别优秀者可以放宽要求； 2、精通前端相关技术(Javascript/ES6、HTML/HTML5、CSS/CSS3、jQuery等但不限)； 3、熟悉一种后端语言Java、jsp等； 4、熟练前端模块化开发，如：AngularJS, React及Vue开发经验； 5、有前端性能优化经验，熟悉项目发布及部署流程； 6、为人诚实，具备抗压能力，拥有良好的团队协作精神。</t>
  </si>
  <si>
    <t>周末双休 带薪年假 五险一金 餐饮补贴 通讯补贴 全勤奖 绩效奖金 节日福利 年终奖金 高温补贴</t>
  </si>
  <si>
    <t xml:space="preserve">岗位职责： 1、负责公司网站的开发和维护，主要是以PHP开发为基础的Wordpress网站二次开发，参与项目的编程、调试和模块测试工作； 2、根据项目任务计划按时完成Web前端功能编码和实现； 3、负责整体页面结构及样式层结构的设计、优化； 4、对相关部门提交的BUG进行分析测试，并作出修改； 5、参与公司电商系统的开发。 任职要求： 1、3年以上工作相关工作经验； 2、熟练掌握HTML、AJAX、JQUERY等基本WEB页面开发技术； 3、精通PHP主流框架,熟悉Mysql数据库。 4、有使用PHP进行Wordpress网站二次开发经验从优。 </t>
  </si>
  <si>
    <t>广东德恒信息科技有限公司</t>
  </si>
  <si>
    <t>五险一金 交通补贴 年终奖金 绩效奖金 通讯补贴 定期体检 周末双休 专业培训</t>
  </si>
  <si>
    <t>1、 根据公司的业务需要，负责业务系统的核心模块的设计和开发工作； 2、对现有技术架构的迭代优化和系统扩展； 3、提供项目过程遇到的技术解决方案； 4、定义项目代码开发规范，监督项目开发质量； 5、能独立解决开发中遇到的问题。  任职要求： 1、PHP开发4-5年及以上经验，本科以上学历 2、精通PHP开发，熟悉各开发模式 3、精通Mysql数据库，具有数据库优化经验者优先 4、熟练使用缓存技术，如redis 5、对系统架构设计有一定研究者优先 6、熟悉javascript,html,css等前端开发 7、精通linux服务器配置，熟练使用linux命令 工作时间：周一至周五：8:30-6:00，周末双休</t>
  </si>
  <si>
    <t>深圳市网新新思软件有限公司</t>
  </si>
  <si>
    <t>岗位职责： 1. 对相关需求进行分析； 2. 利用python进行数据处理及数据分析 需求描述： 1、大专以上学历，2年以上相关工作经验； 2、精通 python开发，1年以上的python 开发经验；熟悉数据挖掘相关算法及模型，有数据分析相关经验者优先； 3、熟悉Oracle等数据库技术，熟悉UNIX并熟悉SHELL脚本开发； 4、工作认真细致，有良好的沟通能力及文档编写能力；</t>
  </si>
  <si>
    <t>北京威克逊顾问有限公司</t>
  </si>
  <si>
    <t>前端开发工程师 岗位职责： 1．参与公司各项目中的Web前端功能设计、开发和实现； 2．配合UI设计完成前端界面技术优化； 3．根据产品设计，开发网站、手机、平板电脑等多平台上的前端应用； 4．与后端开发人员配合，高质量完成产品前端开发工作； 5、协同其他技术部门，做前端开发技术支持。 任职要求： 1、计算机及相关专业专科以上学历，1-3年前端开发工作经验； 2、要求掌握h5、js 、vue 有ios或android或混合app开发经验的，假如有uni-app或mui经验的，优先考虑。 3、理解并掌握JavaScript语言核心技术DOM、BOM、Ajax、JSON等，精通javascript框架应用，能独立开发常用组件； 4、精通HtmlCssJavascript，熟悉W3C标准，对页面性能和浏览器兼容有丰富的实践经验，熟悉DOM跨域数据处理； 5、对不同设备及平台有一定了解，了解不同操作系统及浏览器的兼容性区别；5、有HTML5相关技术开发者优先;了解java开发语言者优先； 6、热爱前端技术，有高度的技术敏感度，广阔的技术视野。 工作时间：周一至周五9：00-18：00，周末双休，法定节假日休息。 工作地点：北京市朝阳区东三环中路39号建外Soho 17号楼11层 福利待遇：基本薪资10k左右，缴纳五险一金，带薪年假，全勤奖，年底双薪，节日福利，定期团建。</t>
  </si>
  <si>
    <t>上海数旦信息技术有限公司</t>
  </si>
  <si>
    <t>年终奖金 股票期权 员工旅游 五险一金 绩效奖金</t>
  </si>
  <si>
    <t>1、负责后端功能的开发、性能优化和单元测试 2、负责后端相关文档编写 3、参与后端的需求和设计讨论 任职资格： 1、名校本科及以上学历，计算机或相关专业 2、熟悉Python，编程功底扎实 3、熟悉Linux开发环境，熟悉Redis及Mysql等数据库 4、具备极强的编程能力、学习能力和抗压能力 5、***技术类竞赛（如数学建模、ACM）一等奖获奖者优先</t>
  </si>
  <si>
    <t>高级前端开发工程师Electron</t>
  </si>
  <si>
    <t>上海号星互联网科技有限公司</t>
  </si>
  <si>
    <t>工作职责:
1、负责在线教育跨平台客户端开发（Windows/mac OS）
2、负责公司其余前端项目开发
职位要求:
1、计算机相关专业本科以上学历，3年以上Web前端工作经验；
2、精通Web（HTML/CSS/Javascript) 、JQuery、ES5、ES6等前端技术；
3、精通主流前端框架，有Vue或其它框架开发经验；
4、熟练使用webpack；
5、熟练使用git进行项目版本管理；
6、熟练使用HTTP协议，熟悉常见安全问题和对策；
7、有Electron使用经历；
8、熟练使用web socket编程；
9、有Native APP&amp;Web技术融合经验优先；
10、有C++开发经验优先。</t>
  </si>
  <si>
    <t>Python 工程师</t>
  </si>
  <si>
    <t>广州玄泰信息科技股份有限公司</t>
  </si>
  <si>
    <t>五险一金 员工旅游 定期体检 绩效奖金 年终奖金 大厨午餐 健身房 零食水果 定期聚餐 弹性工作</t>
  </si>
  <si>
    <t>五险一金 免费班车 餐饮补贴 通讯补贴 年终奖金 绩效奖金 定期体检 周末双休</t>
  </si>
  <si>
    <t>岗位职责： 1、负责公司平台产品的web前端的设计和开发； 2、负责根据设计文件完成模块的编码、单元测试工作； 3、负责解决主流浏览器的兼容性问题，页面制作符合seo规范； 4、配合测试组完成测试环境搭建、软件测试以及问题修改； 5、负责系统相关文档的编写。  任职要求： 1、本科及以上学历，具有2年以上web前端开发经验，有前后端分离的项目开发经验； 2、精通面向对象编程思想，具有良好的编程习惯； 3、精通HTML、css，熟悉页面架构和布局，深入理解web标准和标签语义化； 4、熟悉Aajx、javascript、DOM等前端开发技术； 5、熟悉jQuery、bootstrap、Vue、Element UI等前端库和框架。</t>
  </si>
  <si>
    <t>1. 本科及以上学历,计算机或相关专业毕业； 2、至少2年Python后端开发经验（非爬虫类的项目）， 3、需要实际项目开发经验，只有培训经验的不要 4、熟悉Django或其它Python web框架开发经验； 5、熟悉 Linux 操作系统，有AI开发经验优先； 6、英语良好。</t>
  </si>
  <si>
    <t>web前端开发工程师html5</t>
  </si>
  <si>
    <t xml:space="preserve">职责： 1、根据工作安排高效、高质地完成代码编写，确保符合规范的前端代码规范，并能担任前端开发组长； 2、负责公司现有项目和新项目的前端修改调试和开发工作； 3、与产品经理紧密配合，能够实现产品经理的设计想法； 4、与后端开发团队紧密配合，确保代码有效对接，优化网站前端性能； 5、页面通过标准校验，兼容各主流浏览器及移动终端。  要求： 1.有3年以上Web前端软件开发经验，具有良好的UI/UE能力者优先考虑； 2.精通XHTML/HTML/JavaScript/CSS，熟练掌握ajax调用方法，至少掌握一种主流JavaScript框架，例如AngularJs或jQuery，对seajs、bootstrap熟悉者优先考虑； 3.掌握响应式页面设计方法，有能力开发能够适应不同分辨率，不同设备的前端软件； 4.具备较强的Web前端系统优化和模块化开发意识，有Web前端优化经验或Web前端库、框架开发经验者优先考虑； 5.具备很强的学习能力，有意愿在Web前端研发领域长期发展； 6.熟悉java语言者优先考虑。 </t>
  </si>
  <si>
    <t>广州启法信息科技有限公司</t>
  </si>
  <si>
    <t>法律 互联网/电子商务</t>
  </si>
  <si>
    <t>补充医疗保险 社保 员工旅游 年终奖金 绩效奖金 专业培训</t>
  </si>
  <si>
    <t>工作职责： 1：有大项OA项目经验开发优先，主要负责对公司OA系统项目核心开发。 负责需求分析和设计、PHP核心代码开发和单元测试，对代码质量和进度负责； －参与架构设计、接口规范制订、技术文档编写、关键技术验证和选型 2：协助数据调度中心对接，了解，会使用python优先，统计报表数据。 3：协助开发经理完成数据库设计、功能设计、架构设计任务； 4：指导协助初级工程师完成项目编码任务。  任职要求： 1.大专以上学历，3年以上年开发工作经验，精通PHP+MYSQL编程以及PHP框架（TP、yii2、Zend），在中、大型项目中承担主要开发角色； 2：精通PHP，具备OOP编程思想，了解设计模式，有命令行下开发经验，熟悉PHP性能优化和安全开发方法； 3.熟悉常用Linux操作命令，熟悉memcached redis等缓存技术，对数据库优化，PHP缓存技术，静态化设计，数据库安全等方面有自己的见解； 4.熟练掌握XHTML、CSS、DIV、Javascript、jquery等页面技术； 5.熟悉设计模式，具有较强的面向对象的分析和设计能力，能熟练应用设计模式； 6.有良好的沟通表达能力，工作积极主动，责任心强；</t>
  </si>
  <si>
    <t>深圳三世缘珠宝有限公司</t>
  </si>
  <si>
    <t>互联网/电子商务 奢侈品/收藏品/工艺品/珠宝</t>
  </si>
  <si>
    <t xml:space="preserve">Hi，我未来的产品伙伴，你好 我们在做一个“珠宝+”的app平台，面临无数未知和挑战，但也因此充满惊喜和乐趣； 我们的产品叫“恒实”，目前已经上线，你可以下载先行体验下。 恒实这个品牌，已经做了8年，团队由做了多年互联网平台经验的伙伴组成，后沉心8年深耕珠宝玉石实业，经历过琥珀珠宝行业的加工、批发、电商、展会、实体店等等，可以说经历了整个珠宝行业的每个环节。现今，我们向全品类开战，拓展了翡翠、和田玉、珍珠、南红、红珊珊、红蓝宝石等等，也转型做整个珠宝品类的app平台。 我们立志要做一家全国甚至最球最大的珠宝平台品牌。 我们有做过10年的互联网平台经验，有8年的珠宝行业实业经验，而恒实这个品牌名，便天生适合珠宝玉石品类，珠宝玉石水深，最需要的就是诚信，实在。 多年的沉淀，似乎就为了这个事业而生，就差你了。  现在这个团队在等待的你，需要负责：   任职要求： 1. 本科以上学历，3年或以上PHP开发经验；
2. 做过大并发app后台的优先，熟悉LNMP环境的使用及搭建、调试、排错、优化、部署等； 3. 熟悉MySQL数据库开发及常用优化方法；
4. 熟悉Redis，了解其它nosql技术；
5. 熟悉Phalcon、ThinkPHP、Laravel中至少一种框架；
6. 熟悉Linux及常用命令；
7. 掌握常见场景设计，如消息队列、缓存、高并发、高可用、高负载等；
8. 熟悉html5/css/Vue及jQuery等框架者优先。  你将获得： 1.创业团队超大的发展空间，承担重要任务的机会，高追求高使命让你每天激情满满； 2.公司美女众多，珠宝顾问都很仙，让你上班就不想下班； 3.五险一金+带薪病假+年假+一份配得上你的薪酬，表现突出的员工未来也将开通股权激励； 4.生日趴/生日礼品+节日礼品+共享书籍/专项增书需求可按规定购买报销（鼓励好好学习天天向上）； 5.一群追求简单，实在的公司氛围，一群志同道合、颜值高还很会玩的同事。这里没有勾心斗角的撕逼，只有愉快的互黑和相互成长；  动动手指，加入我们吧！  </t>
  </si>
  <si>
    <t>WEB前端（平安外包）</t>
  </si>
  <si>
    <t>深圳市浩翰星河科技有限公司</t>
  </si>
  <si>
    <t>五险一金 员工旅游 交通补贴 专业培训 出国机会 年终奖金 弹性工作 绩效奖金 年终双薪 股票期权</t>
  </si>
  <si>
    <t>广州创思云网络科技有限公司</t>
  </si>
  <si>
    <t>五险一金 餐饮补贴 交通补贴 弹性工作 员工旅游 周末双休</t>
  </si>
  <si>
    <t xml:space="preserve">1、参与评审系统的业务架构和需求；
2、沟通需求和开发中遇到的相关问题,按照工作计划和进度完成系统模块的开发任务,保证开发的质量；
3、对业务模型进行设计，编写出规范的设计文档；
4、参与代码走查、代码评审；
5、技术难点攻关，解决项目中遇到的技术难题。 职位要求：
1、 3年以上应用设计开发的经验
2、精通Java语言，掌握Spring、Spring MVC、Hibernate、My Batis等常用开源框架，并对B/S架构有丰富的开发经验；
3、熟悉常见关系型数据库，如My SQL、Oracle等，以及相应数据库调优、SQL优化；
4、熟悉并能灵活运用 Maven、Zookeeper、Active MQ、Redis；
5、有微服务架构和实施经验、掌握Dubbo或Spring Cloud 优先考虑；
6、有良好的自我学习能力，喜欢探索新技术和理念并应用在工作中；
7、热爱技术，对技术有不懈的追求，喜欢研究开源代码；
8、良好的学习能力、团队协作能力和沟通能力；善于思考，能独立分析和解决问题。 福利待遇： 1.  工作时间：周一至周五，9:00-18:00 2.   社会保险：公司按国家和省市有关规定，为员工购买养老、医疗、工伤、失业、生育、重大疾病险； 3.   住房公积金：公司为员工购买住房公积金； 4.   餐费补贴：公司为员工发放餐费补贴； 5.  交通补贴：公司为员工发放交通补贴； 6.   假期安排：公司为您提供国家法律规定的休息日、工伤假、婚假、丧假、产假及带薪年假，带薪年假10天，让您快乐工作，快乐度假； 7. 公司不定期会组织聚会。 </t>
  </si>
  <si>
    <t>北京创新在线网络技术有限公司</t>
  </si>
  <si>
    <t>做五休二 带薪年假 五险一金 节日福利 餐饮补贴 补充医疗保险 员工旅游</t>
  </si>
  <si>
    <t>任职资格： 1、本科学历，软件工程, 计算机科学与技术及相关专业, 2年以上开发经验； 2、熟练应用linux操作系统，能够在服务器端进行代码部署与调整; 3、有过编写Web应用的经验，熟练使用一种Web框架; 4、精通python编程技术,熟悉MongoDB MySQL 数据库,熟悉docker，redis，nginx等，对技术工作充满热情; 5、具备良好的编码习惯，熟悉git等代码管理工具； 6、熟练掌握数据结构和基本算法； 7、具备阅读英文文档并解决工作中遇到的问题的能力； 8、有大数据分析处理、人工智能、机器学习相关项目经验或背景优先; 9、具备微信小程序开发经验者优先。</t>
  </si>
  <si>
    <t>JAVA工程师（大数据方向）</t>
  </si>
  <si>
    <t>北京思特奇信息技术股份有限公司福建分公司</t>
  </si>
  <si>
    <t>VBA Application Developer</t>
  </si>
  <si>
    <t>宜家亚太商务支持中心</t>
  </si>
  <si>
    <t>五险一金 补充医疗保险 员工旅游 餐饮补贴 弹性工作 定期体检 年终奖金 专业培训 住房补贴</t>
  </si>
  <si>
    <t>岗位职责： 1. 大数据业务、需求分析； 2.云中心生产、研发平台部署、保障，系统规划，技术架构设计； 3. 大数据产品的开发、系统维护，产品质量管控，保证系统的性能和稳定性； 4.产品敏捷迭代，技术难点攻关，技术积累； 5. 技术文档撰写、知识沉淀、业务技术传承、团队培养；  岗位要求： 1. 熟悉多线程及网络编程；熟悉大容量、高并发服务的设计及优化技术； 2. 熟悉分布式系统的设计和应用，熟悉分布式框架、中间件、数据库等机制，能对分布式常用技术进行合理应用解决问题； 3. 扎实的 Java语言基础，良好的编程素养，对代码美感有追求，了解主流工具及高并发高性能开源工具； 4. 熟悉html、css、js、jquery、ajax等前端技术，熟悉主流的序列化工具和 RPC 工具； 5. 熟悉 Mysql/Oracle 工作原理及程序上如何高性能使用，了解主流开源 NoSQL 系统（ Memcached、Redis、MongoDB 等）使用和原理，有 redis 或其他缓存系统大规模使用经验； 6. 熟悉 Struts2、Spring MVC, Spring Boot, Mybatis等框架原理和使用； 7. 熟悉 MQ 原理和使用（ Kafka、RabbitMQ、Rocketmq 等）； 8. 了解大数据相关技术（Hadoop、Hive、Storm、Hbase等），有相关项目经验的优先考虑；</t>
  </si>
  <si>
    <t xml:space="preserve">About the job VBA Application Developer uses his/her professional skills to provide together with Continuous Improvement Business Analysts and colleagues from SSC excellent professional support services with the Business Partner in focus, contributes to continuous improvement of processes and working routines towards higher efficiency to build strong relationships to the SSC customers by improving and streamlining existing processes, working routines and solutions. By developing new tools and applications, adjusting the tools to work in the most efficient and standardized way and ensuring continuous maintenance of those technical solutions.  Job Responsibility ?Develop new tools that support automation of processes and working routines within SSC ?Identify and assist with implementing application improvements that will lessen development timelines and/or reduce production support issues. ?Helps to set and promote coding and architecture standards across the Continuous Improvement Team ?Maintain the existing tools to ensure continuous and efficient delivery of the services ?Cooperate closely with Continuous Improvement Business Analysts and SSC specialists to optimize daily work and find the most efficient and effective way of working as well as the most universal solutions applicable for Operational teams ?Work closely with Continuous Improvement Business Analysts to understand requirements and develop scalable solutions using best practices ?Creating technical documentation inside the code that will be efficient to maintain the tool for any CI Application Developer, following the agreed standard ?Share the knowledge about the existing technical solutions that could support the Business in delivering the best service to the customer as well as in finding the most effective ways of working. ?Facilitate the identification and elaboration of feasible business solutions for process, organization and service with business modelling while managing expectations among the stakeholders. ?Challenge and assure quality of stakeholder needs, business requirements and solution alternatives in order to identify consequences and reduce risks. Support solution evaluation with identified business requirements.  Requirments ?Minimum 2 years of proven successful experience as a professional IT co-worker or support for office applications ?Good command of English ?Proficiency in working in a Windows-based computer environment and with MS office tools ?Proficiency in Excel and VBA language, Nice to have : ?MS Access ?Sharepoint ?Python ?SQL </t>
  </si>
  <si>
    <t>深圳市非常道科技有限公司</t>
  </si>
  <si>
    <t>1、2年以上相关工作经验，了解W3C相关标准； 2、熟悉Web/HTML5开发，html/css/javascript；了解Ajax、DOM等前端技术，掌握面向对象编程思想； 3、熟悉前后端数据交互； 4、精通各浏览器兼容性，保持页面美观统一，符合相关标准； 5、具有良好的表达、沟通、学习及问题分析能力； 6、具有良好的过程改善思维及能力； 7、具有良好的代码注释及编程格式习惯；</t>
  </si>
  <si>
    <t>PHP+.Net 高级程序员</t>
  </si>
  <si>
    <t>深圳市沙漠风网络科技有限公司</t>
  </si>
  <si>
    <t>员工旅游 绩效奖金 年终奖金 带薪年假 五险</t>
  </si>
  <si>
    <t xml:space="preserve">岗位职责： 任职要求： </t>
  </si>
  <si>
    <t>五险一金 绩效奖金 专业培训 员工旅游 年终奖金 弹性工作 定期体检</t>
  </si>
  <si>
    <t>公司定位： 沙漠风是深圳网站建设公司知名品牌,服务于世界500强企业、上市集团及政府行业，客户有大运会,招商局,中兴通讯,美国通用,华为,金蝶软件,康佳,联想,中国银行等，定位为专业高端网络品牌策划，帮助企业提升互联网品牌形象。  工作职责 1.负责公司项目及系统的开发和维护工作； 2负责需求的交流评审与控制以及与前端及设计师沟通； 3.按照项目管理流程，参与研发部门的总体设计评审 任职要求: 计算机相关专业毕业，至少2年.Net相关实际开发经验 , PHP 1年及以上； 熟悉面向对象的程序设计方法；熟悉 Html , Javascript , Css ； 了解或熟悉 Vue , React , Bootstrap , Amaze UI 等热门前端框架； 熟悉ASP.Net、WebPages、Razor(包括aspx语法)、MVC框架； 至少熟悉一种PHP相关框架 , ThinkPhP , Yii 等； 熟练使用 SQL Server  MySQL , 了解 NoSql , 有数据库优化经验优先； 了解SQL性能调优 , 高并发处理； 熟悉 Redis , Memcached 其中一种； 熟练使用 Visio 画流程图； 了解 Linux , Shell脚本 , 可独立部署维护Linux服务器； 能够独立承担开发任务 , 数据库设计任务 , 有大型项目开发经验优先； 有很好的逻辑思维能力,有责任心,有良好的团队协作精神，较好的沟通能力。 ________________________________________________________________________________________________ 联系人：朱小姐 招聘邮箱：zhujingyi@szweb.cn 联系电话：0755-82576142 我司网址：www.szweb.cn</t>
  </si>
  <si>
    <t>慧名（深圳）科技有限公司</t>
  </si>
  <si>
    <t>周末双休 弹性工作 带薪年假 五险一金 绩效奖金 专业培训 全勤奖 节日福利 年终奖金</t>
  </si>
  <si>
    <t>JAVA网站开发</t>
  </si>
  <si>
    <t>岗位职责 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1、具备2年以上PHP开发/技术支持经验，熟悉PHP面向对象的设计方法，熟练使用PHP常用MVC框架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t>
  </si>
  <si>
    <t>宁波镇艺文化娱乐股份有限公司深圳分公司</t>
  </si>
  <si>
    <t>五险一金 员工旅游 专业培训 绩效奖金 年终奖金 股票期权 定期体检 交通补贴 通讯补贴</t>
  </si>
  <si>
    <t>1、本科及以上学历，5年以上Java/J2EE开发经验，精通JAVA，熟悉面向对象的思想和设计模式； 2、熟练掌握主流开发框架，能够带领开发小组独立完成产品功能的模块设计和研发； 3、有至少2个以上基于Oracle数据库，百万级数据量以上的应用开发经验 4、具备良好的系统设计、文档、表达和沟通能力，能指导他人高效工作； 5、具有良好代码编写习惯和程序性能调优能力，有较强的学习和解决问题能力。</t>
  </si>
  <si>
    <t>带薪年假 五险一金 全勤奖 大小周工作制</t>
  </si>
  <si>
    <t>1、参与公司的产品设计需求分析和设计，并按照项目设计和进度要求负责关键模块的java后台和Web前台的编码开发和网站开发，并完成最终的产品化； 2、对重大的或通用的质量问题进行技术攻关，与团队其他成员一起及时解决项目开发过程中的关键问题和技术难题； 3、责任感强及良好的承压能力，沟通及表达良好，并有良好的团队合作意识； 4、参与产品构思和架构设计；能够主动了解和学习最新的开发环境和平台。 任职要求： 1、全日制大学专科及以上学历，计算机等相关专业；具有2年以上开发经验；有能力独立完成整个WEB项目的搭建和开发，具有钻研精神； 2、拥有良好的编程能力，2年以上Java网站开发经验,具有大型分布式、大用户、高并发、高可用性系统实际开发经验或物联网行业开发者优先； 3、精通Java语言和J2EE平台开发，能够熟练常用的开发框架，掌握SpringMVC、MyBatist、webservice等，具有以上使用经验及 MVC 开发模式的整合开发经验； 4、熟悉 Tomcat、Jboss等应用服务器； 5、熟悉Html、CSS、JSP、AJAX、Javascript、JQuery、Extjs等前端开发技术； 6、有基于 ORACLE 、 MYSQL等大型数据库的开发经验,有编写复杂SQL的丰富经验，能独立设计视图、触发器、存储过程、函数等； 7、能够独当一面，有很强的解决，分析，调试技术问题的能力，担负起全面开发任务，面对复杂事沟通能力强。</t>
  </si>
  <si>
    <t>北京寄云鼎城科技有限公司</t>
  </si>
  <si>
    <t>岗位职责： 1. 负责PHP相关产品模块开发工作； 2. 负责公司业务系统开发、单元测试、系统对接工作； 3. 负责相关系统的设计与编码工作； 4. 负责研发产品技术文稍的编写工作。   任职要求： 1. 熟悉LNMP/WAMP开发环境， 3年以上PHP开发经验，熟练掌握PHP面向对象编程； 2. 熟悉Larvera，Lumen，ThinkPHP，Yii，Yaf等一种或多种框架，熟悉常用数据结构与算法； 3. 熟练使用MongoDB，Redis，Memcache等Nosql技术及解决方案，了解各自的优缺点以及使用场景； 4. 熟练掌握MySql数据库设计和优化，熟悉常用的消息队列、缓存、负载均衡等中间件技术； 5. 拥有良好的代码习惯，要求结构清晰，命名规范，逻辑性强，代码冗余率低； 6. 有良好的团队合作能力，善于沟通，工作自主驱动； 7. 具备良好的问题定位分析能力，有良好的抗压能力。  优先条件： 1. 了解php在docker，云上开发，运行，具有相关开发经验优先； 2. 有在线商城，网上商城，在线应用，SaaS等相关项目经验优先。</t>
  </si>
  <si>
    <t>急招Java开发工程师</t>
  </si>
  <si>
    <t>广东习课科技有限公司</t>
  </si>
  <si>
    <t>带薪年假 五险一金 绩效奖金 全勤奖 节日福利 餐饮补贴 通讯补贴</t>
  </si>
  <si>
    <t xml:space="preserve">学历：统招大专以上学历 （非全日制学历，勿投），计算机相关专业。 任职要求：有3年以上JAVA开发经验，自己可以独自开发项目或带团队开发。 技术要求： 1、3年及以上java开发经验，具有大型应用系统架构设计且有实战过亿级数据者优先； 2、熟悉主流开源框架springboot springcloud mybati spring 等； 3、熟悉mysql、oracle等关系型数据库与非关系型数据库redis、mogodb等； 4、熟悉缓存，消息中间件，负载均衡nginx，熟悉RPC等； 5、有过高并发实战优先考虑； 6、熟悉linux基本命令，熟悉idea，svn，maven，tomcat； 7、具有良好的代码编码习惯，能快速定位并解决问题； 8、具有良好的沟通表达能力、团队协作能力。能承受工作压力。  </t>
  </si>
  <si>
    <t>广州智悦网络科技有限公司</t>
  </si>
  <si>
    <t>带薪年假 五险一金 绩效奖金 节日福利 交通补贴 餐饮补贴 加班补贴 年终奖 周末双休</t>
  </si>
  <si>
    <t>职位描述： 1、负责App测试标准化建设、App测试技能提升及App测试团队建设； 2、服从测试经理制定App测试方案及测试计划，按时完成工作进度； 3、负责指导编写各项测试相关文档，包括测试用例、测试执行记录、测试报告等； 4、引入合适的自动化测试工具，建立标准化测试平台、搭建标准化测试环境，提升测试效率。  任职要求： 1、计算机、软件类相关专业毕业，3年以上测试相关工作经验； 2、熟练运用Selenium，有一定编程基础掌握python脚本编程能力； 3、有接口自动化经验； 4、熟悉web、android、ios的功能测试工具、方法及技巧； 5、性格开朗，良好的团队协作能力，责任心强。</t>
  </si>
  <si>
    <t>深圳市乐思软件技术有限公司</t>
  </si>
  <si>
    <t>周末双休 五险一金 绩效奖金 节日福利 专业培训 高温补贴</t>
  </si>
  <si>
    <t xml:space="preserve">工作内容：
开发基于网络信息的展示与分析Web平台 （PHP+MySQL/Oracle）  职位要求任职资格：  1、具有2年以上PHP的项目开发经验，掌握LAMP开发及其工作原理； 2、对面向对象编程有自己独到见解，熟练至少一种主流框架使用例如：YII，ThinkPHP, Vue, React Native等； 3、熟悉MySQL，熟练运用SQL语句，具备MySQL优化经验，具有MySQL分区、分表等集群设计经验者优先； 4、熟练JavaScript、AJAX、XHTML、CSS、JQuery，Bootstrap等Web前端技术以及第三方组件如mangodb，redis，memcache, solr, ElasticSearch等 ； 5、热爱技术，乐于专研各类技术难点问题，具备较强自我学习能力； 6、具备良好的编码规范，及确保代码质量及可维护性的编码习惯。  岗位要求：
1. 二年以上开发工作经验； 2. 对PHP语言有十分深入的了解； 3. 对数据库有深入应用； 4. 有良好的前端设计能力更佳。   岗位职责： 1、参与项目整体开发和计划； 2、参与项目系统设计； 3、编写核心代码； 4、给初级软件工程师传授技术和经验  如果你了解或熟悉以下技术更好：搜索引擎，全文检索，分布式计算，中文分词，文本挖掘，数据可视化。  薪酬福利 工资构成： 基本工资+绩效奖金，依据个人能力及工作经验，我们提供同行业较具竞争力的工资水平。 员工保障计划： 我们为员工提供完善的保障计划，包括国家规定的养老保险、综合医疗保险、工伤保险等。 员工带薪休假计划：为每位员工提供法律规定的公休假日、法定节假日及婚假、产假、丧假等假期。 文化活动：　 公司定期进行聚会活动或精神娱乐文化活动。 其它：各种过节费（含生日），项目奖，年终奖   工作时间 每天7小时，每周35小时：周一至周五：上午9:00―12：00 下午2：00―18：00 </t>
  </si>
  <si>
    <t>魔橙互联（北京）科技有限公司广州分公司</t>
  </si>
  <si>
    <t>五险一金 餐饮补贴 弹性工作 绩效奖金</t>
  </si>
  <si>
    <t>岗位职责: 1. 根据需求文档扒取对应商品网站的信息； 2. 维护并改进现有的商品爬虫； 3. 实现商品数据清洗,结构化,统计分析等需求； 4. 参与公司分布式爬虫架构和性能的优化；  岗位要求: 1. 统招本科及以上； 2. 两年以上相关从业经验，计算机软件相关专业应届优秀毕业生也可考虑； 3.一年及以上 Python 开发及应用经验； 4. 扎实的算法与数据结构功底, 对新的知识和技术有强烈热情； 5. 掌握爬虫开发，了解常用爬虫框架如 Scrapy 等, 了解常见的反爬手段及其应对措施； 6. 对 HTTP, TCP/IP 协议有所了解； 7. 熟悉 Mysql, Redis, Elasticsearch, Rabbitmq 的使用。  * 加分项 1. 有过大型爬虫项目开发运维的经验； 2. 使用过 python 的 web 开发框架(flask, django 等)； 3. 有写 blog 的习惯, github 上有自己的小项目；   4. 能够提供 leetcode, lintcode 或者其他平台的刷题记录；</t>
  </si>
  <si>
    <t>腾讯金融项目前端开发及管理系统工程师</t>
  </si>
  <si>
    <t>深圳明辉智能技术有限公司</t>
  </si>
  <si>
    <t>岗位职责： 1、 负责业务应用系统及公司项目的开发,平台技术架构选型、设计和优化，实现高并发、高可用、高稳定性。 2、 参与项目的需求分析、架构设计、技术选型、技术难题攻关、核心功能设计和实现、性能调优等工作。 3、 根据业务及技术发展持续优化架构，做前瞻性的技术分析、研究及应用。  任职要求： 1、 全日制统招本科及以上学历，计算机、软件工程等相关专业。 2、 具有5年以上扎实的JAVA开发经验，JAVA基础扎实，熟悉JVM原理，熟悉Java EE相关技术，对Spring等开源框架有深入理解。 3、具有独立设计并实现高并发、高可用的Java应用的能力。熟练应用成熟的分布式缓存、分布式存储技术方案。 4、 深刻理解微服务架构思想，具有大中型分布式系统架构设计、开发、运营维护经验。 5、 熟悉分布式、缓存、消息、搜索等机制，能对常用开源技术进行合理应用及解决问题，有较强的分析设计能力和方案整合能力。 6、 熟悉Linux 操作系统，熟悉rxjs,angular,docker、Tomcat、Apache、Nginx、MySQL、Redis、MongoDB等常用开源软件的安装配置及性能调优。 7、 思路清晰，善于思考，能独立分析和解决问题,责任心强，具备良好的团队合作精神和承受压力的能力。 8、熟悉Dubbo、Spring Boot/Cloud编程，熟悉服务注册和发现,Zookeeper等服务。 9、微信公众号平台开发，有系统集成项目开发经验。</t>
  </si>
  <si>
    <t>外包服务 互联网/电子商务</t>
  </si>
  <si>
    <t>1. 岗位职责:负责互联网金融理财类相关产品管理系统的开发工作，包括js，html5，css，nodejs等； 2. 岗位要求:2年及以上前端开发及管理系统工作经验； 熟悉javascript，html和html5，对主流前端开发框架有全面的了解，有跨浏览器兼容性开发经验者优先； 熟悉nodejs，有完整开发互联网产品后台管理系统相关项目经验，具备从零开始搭建项目的能力 熟悉mysql，对数据库表操作有基本的了解及实际使用经验 熟悉掌握HTTP协议相关知识，了解apache，nginx等常用web server，具有良好的代码编写习惯； 具有良好的分析和解决问题的能力，能独立承担任务和有系统进度把控能力； 具有高度的责任感，良好的沟通技巧和团队合作能力，正直，有上进心，热爱互联网开发工作。</t>
  </si>
  <si>
    <t>高级PHP软件开发/软件工程师</t>
  </si>
  <si>
    <t>北京友邦佳通电子科技有限公司</t>
  </si>
  <si>
    <t>上海凯景信息技术有限公司</t>
  </si>
  <si>
    <t>五险一金 节日福利 加班补贴 带薪年假 年底双薪</t>
  </si>
  <si>
    <t>五险一金 员工旅游 出国机会 股票期权 弹性工作</t>
  </si>
  <si>
    <t>岗位职责： 1. 主要从事政府、军工、教育行业软件项目，基于java技术的开发工作； 2. 能独立处理和解决所负责的任务； 3. 根据开发进度和任务分配，完成相应模块软件的设计、开发、编程任务； 4. 进行程序单元、功能的测试，查出软件存在的缺陷并保证其质量； 5. 完成项目相关文档和质量记录；  任职要求： 1.三年以上J2EE平台的软件系统相关开发经验； 2.能够独立、快速、高质量完成系统模块开发工作; 3.熟练掌握Hibernate，Struts，Spring（mvc）常用框架； 4.熟练使用JavaScript、CSS、Ajax(DWR、ext、JQuery等框架)； 5.熟练掌握Oracle、MySQL等主流数据库，对SQL优化有一定的了解，能够编写高质量SQL语句； 6.具有一定Linux基础，能够在linux平台下进行Weblogic、Tomcat等中间件服务器的安装、部署及简单调优经验者优先； 7.掌握面向对象思想与设计模式，能够独立完成小型系统的设计、开发及单元测试工作； 8.能够承担工作压力，具备高度的工作责任心和自主思考能力，具备良好的团队精神和沟通能力及 学习能力； 9.具有行业经验者优先</t>
  </si>
  <si>
    <t>职位描述： 1、主要两类工作： A. 定制项目的开发，如后台管理系统，微信会员管理系统，数据分析系统等； B. 公司自研产品的管理后台的开发和维护； 2、负责完成项目中的基础模块编写，并能在指导下完成一定复杂难度的模块; 3、根据项目进度和质量要求完成代码编写、代码注释、代码优化。 4、涉及到与其他系统的对接，例如用友，金蝶等系统。 5、配合其他部门及时做出相应页面程序的修改和支持工作。  任职要求： 1、计算机或相关专业大专以上学历，3年以上PHP项目开发经验 2.  熟练使用MySQL数据库，会存储过程，可以写出高效的SQL语句； 3、熟练掌握PHP+MySQL环境的Web应用开发，有yii等MVC框架下开发经验者优先； 4、熟悉Laravel框架， HTTP协议及W3C相关互联网规范，熟练掌握CSS、DIV、Javascript、AJAX等页面技术。 5、有用友，金蝶数据库对接，报表分析项目开发经验者优先。 6、有强烈的责任心，优秀的沟通能力，协调能力和认真的工作态度。主动性强，能及时发现问题、解决问题。</t>
  </si>
  <si>
    <t>PHP中/高级程序员</t>
  </si>
  <si>
    <t>嘉宏国际运输代理有限公司深圳分公司</t>
  </si>
  <si>
    <t>工作要求： 任职要求： 9.   熟悉使用SVN版本控制;</t>
  </si>
  <si>
    <t>广州联鸿实业投资有限公司</t>
  </si>
  <si>
    <t>餐饮补贴 员工旅游 弹性工作 周末双休 下午茶 生日会</t>
  </si>
  <si>
    <t>五险一金 绩效奖金 年终奖金 专业培训 员工旅游 提供住宿</t>
  </si>
  <si>
    <t>上海德拓信息技术股份有限公司</t>
  </si>
  <si>
    <t>岗位职责： 1、 负责ERP项目的需求沟通及开发； 2、 完成系统或模块的开发及模块详细设计说明书； 3、 提交软件开发和测试过程中的各类文档； 4、 参与系统的设计与开发。  任职要求： 1、计算机相关专业，热衷于软件开发特别是企业管理系统开发； 2、至少3年以上java开发经验，有企业级应用开发经验； 3、精通java，具备良好的编程习惯，严谨的编码风格，良好的文档编写能力； 4、精通mysql数据库的设计与开发； 5、熟悉ERP、企业管理系统运作和软件开发，有相关开发经验者优先； 6、具备良好的团队合作精神，良好的沟通能力，能快速学习，有自我挑战精神  公司为您提供完善的个人发展平台，成功加入细刻您将享受: 1、上班时间：5天8小时制，1-9月份双休，10-12月份单双休轮休，旺季！你懂得！ 2、弹性工作制：（9：00-18：00 or 10：00-19：00）避开拥挤的上班人潮，完美错开早晚高峰。 3、基本保障：五险一金、工作日餐补、带薪年假都是妥妥的，且年假最高可达15天！ 4、晋升通道：90%以上管理岗都是内部选拔提升！ 5、培训体系：不清晰职业发展通道？担心发展有局限？细刻学院满足你！公司设立细刻学院，为员工的职业发展规划提供各种内训或外训。 6、富有竞争力的薪酬体系：高于市场平均薪资的薪资水平，保障你为公司努力付出，就一定会有收获！ 7、生日福利：总有人记挂着你，并为你的生日精心准备！公司专门定做蛋糕、邀帅哥美女陪你一起happy。 8、节假日福利：端午、中秋、圣诞……各种节假日，担心一个人度过无聊吗？公司暖心开party！并准备各种礼物福利，让你安心工作的同时，开心生活。 9、设部门月度活动经费，用于部门伙伴聚餐、唱K、羽毛球等团建活动。这些还不够，每年不定期还会举行多次员工集体活动，让您在细刻工作期间，收获的不仅仅经验，更多的还有快乐~</t>
  </si>
  <si>
    <t>1、参与项目的架构和功能设计，负责项目功能模块的开发和维护；
2、能够对项目开发过程中的难点和问题进行技术攻关；
3、负责公司业务系统开发，包括但不限于：财务系统、成本预算系统、客服系统、物业系统、人力资源系统等，能够对系统进行调优，改进系统的性能；
4、维护及优化OA系统，协助领导推动集团内部信息化建设。 任职要求：
1、全日制本科学历，3年以上同等岗位工作经验，熟悉Spring，Hibernate，extJS，jQuery，Ajax，JavaScript、XML、HTML、CSS等J2EE常见开发相关技术；
2、熟悉主流数据库，Oracle，MySQL，有大数据量项目的数据处理和调优相关经验；
3、有Linux实施经验者优先；
4、有良好的技术文档习惯，具有规范化，标准化的代码编写习惯；
5、熟悉大数据量的数据处理和调优，高并发及复杂业务接口的调优。</t>
  </si>
  <si>
    <t>五险一金 员工旅游 通讯补贴 定期体检 提供午餐 下午茶</t>
  </si>
  <si>
    <t>PHP工程师 职责：负责产品的设计和实现，提高产品的稳定性和性能，为产品打下牢固的根基 要求： * 了解linux操作系统， * 熟悉PHP开发，具备sql基本开发技能 * 能熟练配置apache或nginx * 了解1种以上主流的PHP框架（yii、thinkPHP和laravel ）,理解MVC架构 * 了解http协议 * 较强的团队意识，有责任心</t>
  </si>
  <si>
    <t>中级ios开发工程师</t>
  </si>
  <si>
    <t>上海东方激光教育文化有限公司</t>
  </si>
  <si>
    <t>广州英荔教育科技有限公司</t>
  </si>
  <si>
    <t>文字媒体/出版 教育/培训/院校</t>
  </si>
  <si>
    <t>五险一金 包住宿 包吃</t>
  </si>
  <si>
    <t>薪资：12k-15k 岗位要求： 1. 本科及以上学历，计算机相关专业，有3年以上实际iOS移动端产品的开发经验 2. 有扎实的Objective-C基础，熟练掌握iOS SDK，Cocoa Touch框架及XCode使用。 3. 精通javascript语言，擅长H5开发。 4. 熟悉移动端混合编译模式。 5. 熟悉Xcode、熟悉iOS SDK开发环境及底层调用、熟悉JavaScriptCore的使用 6. 理解OC Runtime和内存管理机制，熟练使用多线程、网络编程等技术 7. 熟悉iOS开发相关的持久化存储、多线程、网络通信等知识； 8. 有iOS相关成熟的上线应用者优先；已在App Store发布过作品者优先； 岗位职责： 1. 参与项目的需求分析和模块设计，独立完成开发工作，进行模块测试，保证代码质量； 2. 改善app软件测试中发现的问题，提升用户使用体验； 3. 快速、准确分析业务需求，制定实现方案与项目计划及前瞻性的技术架构； 4. 根据开发过程中的体验对产品进行技术评估，提出改进建议； 5. 学习和研究新的移动互联网技术并尝试应用到产品中； 6. 良好的编码习惯，代码可读性高，健壮性强。</t>
  </si>
  <si>
    <t>五险一金 餐饮补贴 年终奖金 员工旅游 专业培训 轻松企业文化 CBD办公环境 年轻活力团队</t>
  </si>
  <si>
    <t xml:space="preserve">   任职资格：  </t>
  </si>
  <si>
    <t>PHP 开发工程师 (职位编号：CC469678011J90250069000)</t>
  </si>
  <si>
    <t>深圳前海大航假期旅游有限公司</t>
  </si>
  <si>
    <t>员工旅游 全勤奖 专业培训 绩效奖金 大小周 提供宿舍 提供工作餐 购买五险 节日福利</t>
  </si>
  <si>
    <t>岗位要求： 1. 负责项目开发与测试，维护已有程序的升级及BUG修改; 2. 负责开发设计项目新功能，协同完成项目升级工作; 3. 负责系统性能优化和技术攻关。  任职要求： 1. 计算机或相关专业； 2. 2年以上PHP开发经验，具有良好的php基础； 3. 精通PHP+MYSQL编程，熟练使用html、Javascript、Ajax以及CSS编写； 4. 熟悉MYSQL数据库开发、配置、维护、性能优化； 5. 具有MySQL索引优化、查询优化和存储优化经验方面的经验，要求随时随地贯彻最优化开发的思想； 6. 必须拥有良好的代码习惯，要求结构清晰，命名规范，逻辑性强，代码冗余率低； 7. 有撰写设计文档的习惯，有团队开发经验； 8. 热爱开发工作，团队合作意识良好</t>
  </si>
  <si>
    <t>深圳市零距互联网科技有限公司</t>
  </si>
  <si>
    <t>五险一金 员工旅游 年终奖金 绩效奖金 专业培训 全勤奖 年底双薪 带薪年假 节日福利</t>
  </si>
  <si>
    <t xml:space="preserve">深圳市零距互联网科技有限公司招聘如下： 任职要求： 1.统招专科以上学历，3年以上前端开发工作经验； 2.精通HTML5、CSS3、javascript等Web开发领域相关技术； 3.对新前端技术有较高的学习热情； 4.掌握微信小程序开发，vue框架； 5.熟悉前端构建工具基本用法（webpack等） 6.熟悉CSS预处理（scss等） 7.对前后端分离项目，模块化有自己相关见解  职位职责： 1.依据产品需求完成高质量的Web前端开发和维护； 2.不断优化现有的产品，努力提高系统的速度，稳定性和可扩展性；不断提升用户体验； 3.使用vue(vuex+vue-router)完成SPA应用的开发(前后台分离项目)； 4.使用ES5/6/7,scss,webpack提高工作效率； 5.有良好的代码编写习惯，有自主学习能力，有良好的团队合作意识及积极的心态 </t>
  </si>
  <si>
    <t>五险一金 免费班车 员工旅游 节日福利</t>
  </si>
  <si>
    <t>岗位要求： 1必须熟悉软件测试流程，能独立完成：创建测试计划、测试用例，使用缺陷跟踪系统创建和验证缺陷 2.必须熟悉MySql数据库，熟悉使用Sql语句，熟悉windows服务器 3.3年以上测试工作经验，有服务器，接口相关测试经验 4.计算机或通讯相关专业，全日制大专及以上学历 5.掌握良好的测试理念、测试方法，具有良好的业务理解能力、交流、沟通能力，能够清晰准确的描述BUG； 6.良好的沟通能力，独立并积极主动，责任感强 7.有服务器性能测试经验，熟悉Jmeter、LR等常用性能测试工具、有独立完成过性能测试工作经验者优先 8.有阿里云相关服务器运维经验者优先  岗位职责 1.分析产品需求，创建测试计划、测试用例，执行用例以及测试总结输出测试报告 2.担任项目核心测试，独立完成服务器更新模块测试，包含功能，性能等 3.对测试服务器进行搭建及维护等 4.处理客户服务器相关问题  5.有良好的脚本编写能力，批处理，python会一种即可</t>
  </si>
  <si>
    <t>急急急前端开发</t>
  </si>
  <si>
    <t>深圳市中企工联保家电服务有限公司</t>
  </si>
  <si>
    <t>做五休二 周末双休 带薪年假 五险一金 绩效奖金 全勤奖 节日福利 餐饮补贴 加班补贴</t>
  </si>
  <si>
    <t>1.负责前端开发和页面制作：用HTML+CSS输出视觉界面； 2.提供针对不同浏览器的前端页面解决方案； 3.负责相关产品的需求以及前端程序的实现，提供合理的前端框架； 4.根据工作安排高效、高质地完成代码编写，确保符合规范的前端代码规范； 5.负责公司现有项目和新项目的前端修改调试和开发工作； 6.与设计团队紧密配合，能够实现设计师的设计想法； 7.与后端开发团队紧密配合，确保代码有效对接，优化网站前端性能。 岗位要求： 1.熟悉HTML/CSS3标准，精通Javascript前端开发，2年以上的开发经验，熟悉VUE/Angular JS等常见web开发框架中的一种，熟悉对象化Javascript编程，熟练使用react、react-native、node者优先，能快速高效实现各种交互效果； 2.精通W3C标准的网站构建，能够快速的构建面向后台应用的网站，具有良好的视觉审美； 3.有微信小程序和支付宝小程序的实际项目开发经验，熟练支付宝小程序开发者优先； 4.熟悉mvvm、mvc等开发模式，熟悉bootstrap等UI库的使用，熟练使用less或sass进行前端开发，具有良好的编码风格与规范； 5.掌握http基本原理和各种常见浏览器相关设置和原理的基本知识。</t>
  </si>
  <si>
    <t>五险齐全 周末双休 弹性工作 带薪年假 每天新鲜水果</t>
  </si>
  <si>
    <t>岗位职责： 1.负责公司业务系统的后端开发； 2.跟进产品需求参与需求分析，进行相关的设计、开发、调试、测试等； 3.能独立完成业务模块的开发。  岗位要求： 1、掌握flask/tornado等web开发框架； 2、熟悉网络编程（TCP/HTTP协议），并具备MQ(kafka等)、高并发实战经验； 3、了解分布式系统的设计与实现，熟悉docker、CI/CD部署； 4、熟悉MySQL数据库，具备MySQL、mongodb、redis等开发和调优经验； 5、掌握Linux系统，会shell编程，掌握Git使用； 6、良好的编码风格，至少熟悉其它一种语言(C++、Java)；</t>
  </si>
  <si>
    <t xml:space="preserve"> 岗位职责： Python后台开发 职位要求：  统招本科（一本、二本）及以上学历，计算机相关专业，3年以上Python后台开发经验。  1. 计算机等相关专业本科及以上学历，若能力较强可放宽标准；  2. 扎实的计算机基础理论基础，对常见数据结构和面向对象设计有深入理解；  3. 熟悉Python以及Python Web开发框架如Django，flask等，具有一年及以上项目实战经验；  4. 熟悉MySQL/Oracle/Redis 等其他一些结构化/非结构化数据库的应用；</t>
  </si>
  <si>
    <t xml:space="preserve">1、完成网络拓扑架构研发 2、完成页面布局、浏览器适配、分辨率适配等功能 3、完成相应模块的前端及后端功能研发 4、配合完成测试以及bug修复 任职资格： 1、熟悉HTML5、CSS、JS、AJAX、JSON、Web、bootstrap等框架开发； 2、熟悉拓扑功能实现，有过拓扑展示开发经验； 3、熟悉不同浏览器之间的差异，熟练调试代码； 4、有较强的前端布局设计、规划能力，能准确把握网站的整体风格和色彩的设计； 5、熟悉python等开发语言，熟悉运维业务运作流程优先考虑； 6、了解常用数据库系统，例如Oracle，MySQL等，熟悉常用的SQL语句。 7、具备好的团队能力和良好的沟通能力，良好的理解力和学习能力； </t>
  </si>
  <si>
    <t>深圳市中兴新云服务有限公司</t>
  </si>
  <si>
    <t xml:space="preserve">岗位职责：1、负责公司移动端新产品H5前端开发或小程序开发；2、负责公司已有产品H5，web端和移动端VUE.JS开发和维护；3、负责与后端工程师联调及解决前端疑难问题;4、负责常用前端组件及工具库封装与优化；5、负责前端技术规范的完善与实施；6、根据上级要求完成其他工作. 任职要求：1、全日制本科及以上学历，计算机相关专业，有成熟小程序开发经验者优先考虑；2、精通HTML5、CSS3及SASS，熟悉页面架构和布局，保证对主流浏览器的兼容；3、精通原生JavaScript原理，熟悉ES5/ES6特性，理解函数式与面向对象编程思想；4、熟悉常见Web框架原理，熟悉前端的MVC、MVP、MVVM等思想，了解前端主流MVC/MVVM框架;5、熟悉Web性能优化、浏览器渲染引擎、熟悉各主流浏览器不同设备之间的异同及兼容方案;6、熟悉前后端数据交互过程;7、了解AMD/CMD规范，了解grunt/gulp/webpack等前端自动化构建工具；8、优秀的代码编写能力。良好的数据结构以及API设计能力。  </t>
  </si>
  <si>
    <t>python软件工程师</t>
  </si>
  <si>
    <t>深圳市华富洋供应链有限公司</t>
  </si>
  <si>
    <t>五险一金 绩效奖金 专业培训</t>
  </si>
  <si>
    <t>根据需求，在Odoo平台中进行二次开发； 参与项目设计、代码开发，配合测试，高质量完成项目； 任职资格： 1. 计算机相关专业本科以上学历； 2. 3年及以上Python开发经验； 3. 熟悉ORACLE、Mysql、PostgreSQL等数据库开发； 4. 2年及以上的ERP开发经验； 有2年及以上的Java开发经验；</t>
  </si>
  <si>
    <t>月薪12K java开发工程师</t>
  </si>
  <si>
    <t>1、本科及以上学历，计算机、软件等相关专业，2年以上JAVA开发工作经验； 2、精通Java开发，熟练掌握SSH框架，掌握J2EE体系结构，掌握JSP、servlet、EJB等技术； 3、熟悉WEBSERVICE、AJAX开发；熟悉JAVA下的多线程开发，TCP/IP通信开发； 4、熟悉ORACLE、MYSQL或SYBASE数据库，能够编写和优化复杂的SQL程序、存储过程； 5、有面向对象编程的经验，熟悉UML设计和常用的JAVA设计模式； 6、熟悉工作流引擎 jbpm、activity 之一的业务开发； 7、熟悉 lucene、solr 等全文搜索技术; 8、具有通讯增值行业、呼叫中心、移动互联网大型软件开发经验者优先；有设计能力、带团队经验者优先。 广州云趣信息科技有限公司，前身是上市公司佳都新太科技股份有限公司（股票代码：600728）通讯增值事业部，随着业务迅猛发展，于2017年成为独立法人公司。 公司总部位于广州，在全国二十多个省会城市设有分公司或办事处。云趣科技汇聚了各类智慧创新人才，拥有业界最具经验的研发团队。团队技术沉淀超过20年，掌握云通讯平台、智能AI应用、大数据、自主化业务开发平台等核心技术，并已广泛落地于中国的通讯领域。 云趣科技专注于通讯技术的产品研发，依托自身多年的技术积累，凭借在行业信息化领域的技术实力和产品方案，持续为行业客户提供更加专业的通讯服务。未来，云趣科技将致力于成为持久卓越的世界级智慧通讯科技领先企业，不断探索及整合通讯技术及应用的无限可能性，用技术改变世界，让生活更美好。</t>
  </si>
  <si>
    <t>React 前端开发工程师-上海-00050</t>
  </si>
  <si>
    <t>上海兑观信息科技技术有限公司</t>
  </si>
  <si>
    <t>Java开发高级工程师--智能硬件技术中心</t>
  </si>
  <si>
    <t>五险一金 通讯补贴 交通补贴 餐饮补贴 弹性工作 绩效奖金</t>
  </si>
  <si>
    <t>1、负责AI产品的接口层开发
2、参与业务后端业务流程、接口协议、文档输出等
3、负责业务的开发和维护
岗位要求：
1、2年以上开发经验， 精通Python, 熟悉go或java更佳
2、熟练使用flask和gRPC
3、熟悉Linux环境及常用shell命令；
4、能独立在服务器进行调优、测试、部署；
5、掌握数据库基本操作，对mysql/couchbase有一定了解；
6、熟悉Git、docker等开发工具；
7、责任心强，积极主动，有良好的沟通能力和团队合作能力。</t>
  </si>
  <si>
    <t>工作职责: 1、日常工作包括物联网与智能硬件设备相关后台系统分析、架构设计工作，接口规范制定、技术文档编写等； 2、负责相关业务的WEB端及后台研发，作为团队核心开发，负责相关模的代码编写和产品上线工作，确保项目进度和质量； 3、持续跟进和解决系统问题，保证系统的安全、稳定、快速运行。 任职资格: 1、大学相关专业毕业，具备三年以上Java开发经验； 2、精通J2EE开发，java web开发，熟练掌握常用Java技术框架，能编写高质量简洁清晰的代码； 3、对于Java基础技术体系（包括JVM、类装载机制、多线程并发、IO、网络）有一定的掌握和应用经验； 4、有数据库（MongoDB/Redis/memcached/MySQL/SQL）研发经验； 5、对主流Java开源项目有一定认识和应用经验； 6、熟悉HTTP/TCP/IP协议及不同的网络服务模型研发经验者优先； 7、有设备开发工作经验优先； 8、能够自我驱动，乐于接受挑战，热爱探索和钻研；沟通、理解能力强，有良好的团队合作精神。</t>
  </si>
  <si>
    <t>广州万物有翼科技有限公司</t>
  </si>
  <si>
    <t>基本要求: 1. 有Python开发经验； 2. 计算机本科及以上学历，2年以上工作经验； 3. 熟悉Unix/Linux系统； 4. 熟悉常用数据结构和算法； 5. 熟悉MySQL、mongodb数据库； 6. 熟悉Redis及常用队列中间件，有相关实践经验； 7. 善于学习新技术并应用于实践；</t>
  </si>
  <si>
    <t>岗位职责： 1.负责公司互联网产品、小程序项目的管理和开发工作; 2.能根据需求优化产品性能、用户体验、交互效果及各种PC/移动设备的兼容适配； 3.负责解决、攻克项目中的遇到的技术难点和瓶颈； 4.WEB前沿技术研究和新技术调研； 岗位要求： 1．3年以上Web前端开发经验，有成熟作品者优先; 2．熟悉JavaScript、HTML、CSS和HTTP协议等Web开发所需技能和知识点； 3．熟悉浏览器渲染原理，精通各种前端调试工具，对性能优化和浏览器兼容有丰富的实践经验； 4．熟练使用AngularJS、Vue、React等主流框架，有过至少一种的大型项目的实践经验，对SPA项目设计有自己的见解； 5．熟悉前端自动化，熟悉webpack， gulp等工具； 6．具有面向对象分析、设计、开发能力（OOA、OOD、OOP） 7．理解Web标准，对可用性、可访问性等相关知识有实际的了解和实践经验； 8．对用户体验、交互操作流程、及用户需求有一定了解。 加分项： - 服务端渲染 - 响应式编程  - nodejs经验</t>
  </si>
  <si>
    <t>上海欧洛特实业有限公司</t>
  </si>
  <si>
    <t>python开发工程师 (职位编号：杨思敏)</t>
  </si>
  <si>
    <t>机械/设备/重工 服装/纺织/皮革</t>
  </si>
  <si>
    <t>工作职责： 1、 负责智能服装吊挂运输设备、仓储分拣设备、传输设备等系统开发 2、 根据客户要求，进行相关开发工作；  任职资格： 1、软件开发，自动化、计算机等相关专业全日制大专以上学历； 2、3年以上软件行业工作经验，至少1年以上独立开发经验，有物流行业项目经验优先； 3、精通Java及主流开发框架（如Spring、Struts2等），精通面向对象开发； 4、熟悉HTML5/CSS/JavaScript/Ajax/JQuery等相关技术； 5、熟练使用Eclipse等开发平台，熟悉并能独立配置Tomcat/Weblogic/WebSphere等应用服务器平台； 6、优秀的数据库设计和优化能力，至少精通一种数据库应用（MS SQLServer）； 7、数据结构、算法分析功底扎实，学习能力强，有较强的架构能力及优秀的逻辑思 维能力； 8、个性乐观开朗，有强烈的敬业精神； 9、工作细致认真，谨慎细心，条理性强； 10、具有良好的沟通组织协调能力及团队合作精神。</t>
  </si>
  <si>
    <t>1、3年以上系统开发经验；精通python，熟悉linux系统； 2、熟悉python代码性能优化和分析，熟练使用多线程编程； 3、精通tornado、django等主流框架，有后台restful api服务的实际项目经验，并对服务高并发、高可用有了解； 4、熟悉mysql、oracle、redis等数据库使用和优化方法； 5、具有优秀的编程习惯和较强的研发与设计能力，能独立分析和解决问题； 6、有AI后台开发经验者优先 岗位职责： 负责生物特征识别平台的后台系统开发和维护</t>
  </si>
  <si>
    <t>深圳市宝润兴业互联网信息服务有限公司</t>
  </si>
  <si>
    <t>Python</t>
  </si>
  <si>
    <t>五险一金 年终奖金 绩效奖金 定期体检</t>
  </si>
  <si>
    <t>岗位职责： 1、负责公司项目前端开发，包括前端页面重构、UI组件开发、公共组件开发； 2、了解后端架构以及业务逻辑思路，能与后端工程师对接，协同完成项目开发； 3、解决产品主流浏览器兼容性问题； 4、参与移动端项目开发，及移动端适配方案落地； 5、持续优化前端体验(含访问速度)，有良好的代码编码习惯。 岗位要求： 1、本科及以上学历，2年及以上Web前端开发工作经验； 2、精通HTML5，CSS3，JavaScript（包含ES6）等Web开发技术； 3、熟练并使用过angular、react、vue等前沿框架，并有实际项目开发经验； 4、熟悉一种或多种前端打包工具，如webpack、gulp等； 5、有微信小程序开发、微信公众号开发经验。 任职资格： 1、本科及以上学历； 2、至少3年的同岗工作经历。 3、具备良好的职业素养和团队协作精神，以及较强的学习，研究探索能力；</t>
  </si>
  <si>
    <t>五险一金 定期体检 免费班车 员工旅游 年终奖金</t>
  </si>
  <si>
    <t>岗位职责： 1. 负责BI系统后台的开发及维护； 2. 持续优化项目，包括但不限于单元测试，性能调优等； 3. 参与项目技术评审及日常code review； 岗位要求： 1. 两年及以上Python相关开发工作经验； 2. 熟练使用Flask，Flask App Builder框架，熟悉Python在WEB开发中的常用技术栈； 3. 基础知识扎实，了解常用的Web开发相关技术，如HTTP协议等； 4. 至少熟练掌握一种关系型数据库的使用方法； 5. 认真负责，工作态度积极，对coding充满热情，乐于学习掌握新技术； 6. 有superset二次开发经验更佳 7. 有爬虫开发经验更佳</t>
  </si>
  <si>
    <t>五险一金 员工旅游 年终奖金 绩效奖金 专业培训 通讯补贴 弹性工作</t>
  </si>
  <si>
    <t xml:space="preserve"> 岗位职责： 1、负责系统架构设计和优化。 2、参与核心模块的编码开发与测试。 3、帮助团队解决系统中出现的关键问题。 4、提升团队的整体技术分析、设计与编码水准。 5、根据需要完成相应技术文档。  技能要求： 1、计算机、自动化、电子、数学相关专业，5年及以上J2EE应用软件开发和设计经验。 2、精通Java技术、jsp、Servlets、JMS、EJB、jdbc及JMX开发，熟悉J2EE规范，熟悉各种常用设计模式； 3、深入理解HTTP、TCP/IP、数据库、Linux等基础技术，理解OO及设计模式且灵活应用。 4、熟悉Spring、Struts、Hibernate、MyBatis、JQuery等主流应用框架，精通Web应用多层架构设计。 5、熟悉Oracle、MySQL、SQLServer等主流数据库，有一定的数据库优化经验。 6、熟悉高并发、高可用、高扩展系统设计及优化。 7、喜欢砧研技术、有独立探索技术的能力，主动承担、追求极致； 8、有电力、节能信息化系统开发工作经验者优先。  薪酬福利 1、每周工作时间：五天7.5小时 2、专业培训(专业产品知识、销售技能技巧、市场技战术分析等)； 3、享受国家规定的法定节假日及节日礼品； 4、按国家规定享受带薪假(婚假、产假、病假、年假、丧假)等； 5、购买五险一金、员工旅游、员工活动、下午茶等</t>
  </si>
  <si>
    <t>spark-java中级开发工程师</t>
  </si>
  <si>
    <t>深圳天源迪科信息技术股份有限公司北京办事处</t>
  </si>
  <si>
    <t>五险一金 免费班车 交通补贴 餐饮补贴 年终奖金 弹性工作 专业培训 全面薪酬</t>
  </si>
  <si>
    <t>1、根据产品需求，按时完成指定模块的设计与开发； 2、负责所属模块技术文档的编写及维护； 3、根据解决方案进行指定模块研发，并对其进行优化及维护； 4、配合其他研发人员完成模块研发、调试、安全检测及上线。 5、负责人工智能平台功能开发；负责对接模型管理，知识图谱等平台相关功能开发；  6、了解语音智能、语音识别，并感兴趣；  岗位要求： 1.大专及以上学历； 2.2年以上python开发经验，python语言基础扎实，逻辑清晰条理清楚； 3.熟悉python数据处理，能对数据进行清理，导入，并进行分析处理，熟悉python pandas和numpy数据处理包； 4.熟悉MVC架构，精通Flask/Django或者其他Python Web开发框架，熟悉常用设计模式； 5.熟练掌握MYSQL数据库以及sql语句，或其他类型的关系数据库； 6.熟悉基本数据结构与算法，理解多线程，协程，多进程概念，熟悉python语言特性； 7.有较强学习和理解能力，思路清晰，善于思考，能独立分析和解决问题。</t>
  </si>
  <si>
    <t>广州华益网络科技有限公司</t>
  </si>
  <si>
    <t>五险一金 绩效奖金 年终奖金 股票期权 弹性工作 定期体检 上市公司</t>
  </si>
  <si>
    <t>1、熟练掌握：mysql数据库及复杂查询，大数据相关技术Hadoop，Hive，Spark，Elasticsearch等； 2、熟练掌握：开源的框架如Spring、MyBatis等 3、熟练使用常见Linux命令； 4、数练使用相关工具：Eclipse（idea）/Tomcat/maven/SVN/Xshell（SecureCRT）等； 5、熟悉html，CSS，JavaScript等前端语言，熟悉使用jQuery框架；  任职要求： 1、具有良好的编码习惯和独立解决问题的能力； 2、对事认真负责主动，责任心强、有较强的沟通能力和团队合作精神； 3、本科及以上学历，计算机等相关专业，3年以上大数据开发经验。</t>
  </si>
  <si>
    <t>岗位职责 1、负责产品开发； 2、负责指导、处理、协调和解决项目中出现的技术问题； 3、根据公司产品的版本管理规范，完成所负责项目的服务器代码的版本归档、版本变更、版本发布工作。 4、负责处理线上版本紧急技术问题，线上版本bug处理； 5、负责服务器系统优化，提高性能。  任职资格 1、软件基础理论知识扎实，具有良好的数据结构、算法功底； 2、精通java,对分布式计算、数据挖掘有深入了解者优先； 3、熟悉Hadoop、Storm、HBase、Hive等框架者优先； 4、具备良好的团队意识及创新思维、自我激励能力，善于与人合作； 5、具有良好的表达与沟通能力以及独立思考并解决问题的能力。</t>
  </si>
  <si>
    <t>深圳市诺维尔科技互联网有限公司</t>
  </si>
  <si>
    <t>五险一金 员工旅游 餐饮补贴 通讯补贴 定期体检 绩效奖金 专业培训</t>
  </si>
  <si>
    <t xml:space="preserve">岗位职责 1、在上级的领导和监督下定期完成量化的工作要求，并能独立处理和解决所负责的任务； 2、从事Python软件开发（web开发方向）和软件设计等工作； 3、参与应用设计与方案讨论； 5、开发、定制、调试、优化系统软件； 6、分析系统瓶颈，解决工程中的难题； 7、根据开发进度和任务分配，完成相应模块软件的设计、开发、编程任务； 8、进行程序单元、功能的测试，查出软件存在的缺陷并解决； 9、完成与项目相关的文档编写。  任职资格 1、熟悉数据库的使用，能够熟练使用MySQL、PostgreSQL、MongoDB等开源数据库，有大数据的存储、索引优化经验者优先； 2、能够熟练使用python语言； 3、熟悉linux，有shell编程经验者优先； 4、有处理海量数量、高并发服务的项目经验者优先考虑； 5、熟悉互联网常用协议，有HTTP、TCP、UDP相关协议开发经验者优先； 工作时间：朝九晚六，周末双休 </t>
  </si>
  <si>
    <t>软件开发部技术主管/总监CTO</t>
  </si>
  <si>
    <t>深圳市健康家居环保科技有限公司</t>
  </si>
  <si>
    <t>环保 互联网/电子商务</t>
  </si>
  <si>
    <t>职位信息 1， 规划和设计公司所有产品的整体系统架构（含技术架构和业务架构），能独立输出技术文档及核心代码； 2，在技术上能够独立完成产品系统的设计、开发和维护任务；在技术上指导和监督整个团队，对开发人员进行架构培训和技术支持， 解决技术难题。并对业务逻辑概念、系统性能、可扩展性进行检查、分析、优化； 3，负责新技术的研究探索和技术积累，进行关键技术的技术验证； 4，要对公司所在行业具有深入理解，要对行业技术发展趋势和管理现状具有准确的判断。 5，管理公司技术规范制定工作。制定技术标准和相关流程。 6，统筹管理技术部所有项目及团队成员，把控所有项目完成进度、服务和出品质量；制定工作计划、协调资源、分派工作、 监督项目进程、反馈信息等；组织、指导、监控所负责项目的进度和质量，并及时处理过程中发生的问题； 能够带领和激励自己的团队完成公司赋予的任务，实现公司的技术管理和业绩目标。 7，协调系统内部、跨系统的技术方案制定和评审，保证系统的可扩展、易维护性； 8，平台数据库的搭建、优化，完成基础工具、平台的研发、运维等方面的日常工作； 9，对线上系统的稳定性和可用性负责；  任职要求： 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 5.熟悉Linux/Unix系统环境搭建和基本操作以及相关网络基础知识； 6.熟悉Nginx服务器的配置，了解负载均衡，冗余备份等一系列运维技术； 7.至少熟悉一款数据库，如:mysql,redis等； 8.逻辑思维能力强，做事有条理，具备较强的项目分析和解决问题的能力； 9.有强烈的上进心和求知欲,善于学习新事物,对技术充满激情，敢于挑战。 10、极强的管理能力、执行能力、责任心，能承受一定的工作压力。 11、具备较强的团队管理能力、项目管理能力、团队培训能力。  工作时间：8小时工作制，朝九晚六 大小周！ 薪酬机制：年终奖+绩效奖金+调薪机会+全勤奖等各种奖励机制！ 五险一金：养老+医疗+工伤+失业+生育+住房公积金，保障员工基本福利！ 员工生日：每月举办生日Party，并给每位寿星备上一份精美的生日礼物！ 部门团建：吃饭唱K，露营BBQ，泡吧狂欢，决战狼人杀...简直不要太嗨！ 法定假期：与法定同步，年假+婚假+产假+五一国庆等各种假期一应俱全！ 传统节日：端午、中秋等传统节日员工将收到公司送出的精美节日礼品！</t>
  </si>
  <si>
    <t>PHP Python 爬虫 开发工程师</t>
  </si>
  <si>
    <t>餐饮补贴 专业培训 年终奖金 绩效奖金</t>
  </si>
  <si>
    <t>上海橘涞金融信息服务有限公司</t>
  </si>
  <si>
    <t>1，独立负责 WEB 软件前端、后台系统的开发维护（Java）。 5，配合项目实施阶段的系统安装与调试，能适应短期出差。 任职要求： 1、计算机软件相关专业,本科及以上学历，至少两年以上JavaWeb开发相关的工作经验； 2.精通Java语言，精通JSP、Servlet、JavaBean、JDBC等Java技术、熟练使用AJAXxml/json数据交互; 3、熟练使用sringMVC/hibernate/Mybatis/Redis常用开源框架,对其框架设计及其原理有一定了解； 4、熟练使用Oracle、SQLServer、mysql等常用数据库，有数据库建模经验值优先； 5、熟悉前端页面设计，熟练使用html、css，js，ajax、jQuery等； 6、编程基础扎实，具有良好的编程习惯和代码编写能力； 7、具备较强的学习能力和解决问题的能力，具备良好的沟通能力及团队合作精神。</t>
  </si>
  <si>
    <t>五险一金 餐饮补贴 交通补贴 定期体检</t>
  </si>
  <si>
    <t xml:space="preserve">由于本公司业务发展迅速，为配合数据分析部分进行数据统计和分析的需要，招聘爬虫开发人员和mysql数据分析人员，主要工作内容有: 1.利用php/python+mysql 搭建后台数据分析系统以及搭建自定义的专题页面（含图表，新闻列表等) 2.利用php ,python 对爬虫数据进行二次清洗，分类，去除无关信息，重新统计使用 3.进行NLP (自然语言处理）和机器学习项目  要求: 1.大学阶段深入学习计算机编程的专业知识，包括C/C++,数据库，数据结构等专业知识 2.优先考虑熟悉PHP/python开发,Jquery 3.985/211类院校优先，二本以下类学院不予以考虑 4.需获得本科学历认可 5.勤奋好学，认真负责，忠于职业操守，保守公司机密 </t>
  </si>
  <si>
    <t>iOS高级开发工程师</t>
  </si>
  <si>
    <t>五险一金 补充公积金 餐饮补贴 弹性工作 优秀团队 员工旅游 绩效奖金</t>
  </si>
  <si>
    <t>2、根据产品需求完成架构和模块设计、开发工作； 3、及时处理、协调和解决项目进程中的问题，保证项目按计划进行； 4、追踪前沿技术的发展，结合实际应用需求进行技术改进和创新； 5、能按照项目计划，按时提交高质量代码，完成开发任务； 6、改善软件的易用性，提升用户的使用体验； 7、负责移动平台新技术研究、功能扩展，现有开发方法的改进。 任职要求 1、计算机相关专业本科或本科以上学历，对互联网行业有浓厚兴趣； 2、一年以上iOS平台软件开发经验，对iPhone、iPad应用开发流程有深入理解； 3、具有扎实的Objective-C语言基础； 5、深入理解iOS中多线程、内存管理机制； 6、熟练掌握一门脚本语言(如 Python、Ruby、Javascript、Shell等)； 7、有较强的逻辑思维能力和学习能力、有独立解决问题的能力； 8、责任心强，具有良好的表达和沟通能力，有团队合作意识。</t>
  </si>
  <si>
    <t>广州市迪昆企业管理咨询有限公司</t>
  </si>
  <si>
    <t>做五休二 带薪年假 五险一金 节日福利 专业培训 住房补贴 绩效奖金 加班补贴 餐饮补贴 交通补贴</t>
  </si>
  <si>
    <t>公司介绍： 广州云趣信息科技有限公司，前身是上市公司佳都新太科技股份有限公司（股票代码：600728）通讯增值事业部，随着业务迅猛发展，于2017年成为独立法人公司。 公司总部位于广州，在全国二十多个省会城市设有分公司或办事处。云趣科技汇聚了各类智慧创新人才，拥有业界最具经验的研发团队。团队技术沉淀超过20年，掌握云通讯平台、智能AI应用、大数据、自主化业务开发平台等核心技术，并已广泛落地于中国的通讯领域。 云趣科技专注于通讯技术的产品研发，依托自身多年的技术积累，凭借在行业信息化领域的技术实力和产品方案，持续为行业客户提供更加专业的通讯服务。未来，云趣科技将致力于成为持久卓越的世界级智慧通讯科技领先企业，不断探索及整合通讯技术及应用的无限可能性，用技术改变世界，让生活更美好。  岗位职责： 1、负责项目模块的编码工作。 2、协助现场工程项目经理，完成项目的部署，项目运行过程中的问题定位及解决。 3、负责项目相关用户手册的编写。  任职要求： 1、本科及以上学历，计算机、软件等相关专业，1年以上JAVA开发工作经验； 2、熟悉Java开发，对J2EE体系结构有一定的理解，具备较好的JAVA基础开发能力； 3、能掌握主流的前端开发框架，如：bootstrap、layui等； 4、熟悉ORACLE或MYSQL数据库，具备基础的SQL编写和性能优化能力； 5、有面向对象编程的经验，掌握常用的JAVA设计模式； 6、具备较好的沟通能力和学习能力；  7、具有通讯增值行业、呼叫中心、移动互联网大型软件开发经验者优先；</t>
  </si>
  <si>
    <t>1. 参与或负责公司项目和产品的开发； 2. 技术难点的公关，解决项目中遇到的技术难题； 3. 对初中级开发人员提供技术上的指导 4. 对外技术沟通、接口的设计和主要代码的实现； 5. 按照设计要求及源代码编写规范编写程序代码，并编写相关技术文档，对其质量、性能负责； 6. 进行定期的code review，保证代码的可持续维护 任职资格： 1、2~3年工作经验，大专以上学历。 2、能够熟练使用ThinkPHP框架、Lavarel框架开发项目。 3、熟悉MySQL数据库。 4、有良好的编程开发习惯。 5、能够熟练使用JQuery开发网页。</t>
  </si>
  <si>
    <t>前端研发工程师（科创南京公司）</t>
  </si>
  <si>
    <t>航天科工深圳（集团）有限公司</t>
  </si>
  <si>
    <t>PHP开发工程师--情报系统研发方向</t>
  </si>
  <si>
    <t>1、负责web前端的开发工作，包括PC和移动端； 2、参与开发各种移动端轻应用； 3、参与开发Hybird应用； 4、配合产品经理和UI设计师，研究并改善产品的用户体验； 岗位要求： 1、精通Javascript &amp; Js的面向对象开发，有相关开发经验; 2、熟练使用HTML、CSS, 熟悉H5、CSS3，有移动设备端Web开发经验、且能适配主流的手机和平板; 3、至少使用过一种主流框架(如Vue.js,React.js等)，有Js组件开发、Js性能优化经验者优先； 4、工作积极主动，思路清晰，逻辑明确，有较强分析与解决问题能力，具有团队合作精神和责任心，能承受一定的工作压力；</t>
  </si>
  <si>
    <t>五险一金 出国机会 绩效奖金 年终奖金 员工旅游 定期体检 弹性工作 补充医疗保险 通讯补贴</t>
  </si>
  <si>
    <t>工作内容：
开发基于网络信息的展示与分析Web平台 （PHP+MySQL/Oracle）  职位要求：  1、具有2年以上PHP的项目开发经验，掌握LAMP开发及其工作原理； 2、对面向对象编程有自己独到见解，熟练至少一种主流框架使用例如：YII，ThinkPHP, Vue, React Native等； 3、熟悉MySQL，熟练运用SQL语句，具备MySQL优化经验，具有MySQL分区、分表等集群设计经验者优先； 4、熟练JavaScript、AJAX、XHTML、CSS、JQuery，Bootstrap等Web前端技术以及第三方组件如mangodb，redis，memcache, solr, ElasticSearch等 ； 5、热爱技术，乐于专研各类技术难点问题，具备较强自我学习能力； 6、具备良好的编码规范，及确保代码质量及可维护性的编码习惯。  岗位职责： 1、参与项目整体开发和计划； 2、参与项目系统设计； 3、编写核心代码；    薪酬福利： 工资构成： 基本工资+绩效奖金，依据个人能力及工作经验，我们提供同行业较具竞争力的工资水平。 员工保障计划： 我们为员工提供完善的保障计划，包括国家规定的养老保险、综合医疗保险、工伤保险等。 员工带薪休假计划：为每位员工提供法律规定的公休假日、法定节假日及婚假、产假、丧假等假期。 文化活动：　 公司定期进行聚会活动或精神娱乐文化活动。 其它：各种过节费（含生日），项目奖，年终奖   工作时间： 每天7小时，每周35小时：周一至周五：上午9:00―12：00 下午2：00―18：00 中午休息公司提供午休床；公司不鼓励加班。</t>
  </si>
  <si>
    <t>思凯迈（福州）科技有限公司</t>
  </si>
  <si>
    <t xml:space="preserve">  PHP工程师 -熟练使用Laravel框架（优先） -计算机相关专业，本科或以上学历
-3年以上服务器开发相关经验
-精通php，熟悉常用的开发框架，具有良好的编程能力
-扎实的数据结构知识和算法分析能力
-熟悉linux开发环境
-熟悉常用Web服务器（Apache/Lighttpd/Nginx）的配置
-熟悉MySQL数据库设计、使用及优化
-熟悉memcache,redis,mongo等nosql存储解决方案 -熟练使用GIT、SVN等工具
-有良好的逻辑思维和责任感
-有良好的团队合作精神和积极主动的沟通意识
-熟练使用Laravel框架（优先）</t>
  </si>
  <si>
    <t xml:space="preserve">1、计算机、软件工程、电子信息等相关专业本科以上学历 ；  2、3年以上中大型项目核心前端设计工作经验；  3、精通HTML5、CSS3、JavaScript等，熟悉W3C标准与ES规范，熟悉Web语义化；  4、熟悉并能熟练使用VueJs、Reactjs、AngularJs等常见框架中的一种，掌握其原理，能独立开发常用组件；  5、具备良好的文档编制习惯和代码书写规范；  6、熟悉人工智能应用场景及数据科学方法； 7、有机器人应用程序开发经验的优先。  </t>
  </si>
  <si>
    <t>岗位职责： 1.负责基于Python系统的开发、维护工作； 2.负责数据的深度提取和挖掘、数据抽取、数据清洗、数据消重等研发和优化工作； 3.后端接口数据开发对接； 4.开发文档编写； 5.公司安排的其他工作。 任职要求： 1.熟练使用Python，基本功扎实，标准库熟练； 2.熟练使用Flask作为项目开发框架； 3.熟练使用Mysql数据库； 4.熟悉Hadoop生态圈，对HBase、Hive、Spark、Kafka、Redis等主流分布式开发套件有一定认识； 5.熟悉Python科学计算类工具库，如NumPy、Pandas； 6.熟悉git版本管理工具； 7.掌握jquery、vue、bootstrap等前端常用技术； 8.掌握html、JavaScript、CSS等WEB开发相关技术； 9.具备良好的编程能力和编码风格； 10.具备较强的逻辑分析能力和学习能力； 11.具有良好的沟通能力、团队合作能力和创新精神； 12.具备较好的文档创作能力； 13.有大数据处理经验者优先； 14.熟悉常用数据挖掘算法（如分类、聚类、回归、关联规则、神经网络等）及其原理者优先。</t>
  </si>
  <si>
    <t>上海互联远程医学网络系统有限公司</t>
  </si>
  <si>
    <t>岗位职责 1、负责iOS平台移动应用架构设计，开发与优化； 2、参与项目设计及关键技术点的解决方案设计及实现； 3、根据产品需求开发相关的移动产品，注重用户体验，对新的需求能敏捷应对； 4、解决系统测试、维护阶段部分模块出现的相关故障。 岗位要求 职位要求： 1、3年以上的iOS开发经验； 2、熟悉iOS开发流程、系统架构、UI框架、开发环境； 3、有扎实的Object C/C/C++语言基础，有SDK、直播、即时通讯经验优先考虑； 4、熟练运用XCode，Interface Builder等开发工具； 5、具备较强的逻辑思维和学习能力，能独立进行模块设计、解决实际问题； 6、良好的语言表达能力、协调沟通能力以及团队合作精神。 7、精通HTML5、CSS3、Javascript、JQuery,AJAX。 特殊要求</t>
  </si>
  <si>
    <t>1、参与海外广告投放系统的需求分析、架构设计、框架设计和系统实现； 2、参与数据平台/管理后台系统的研发，数据归集和数据分析工作； 3、维护和升级现有软件产品，修复现有产品的缺陷。 任职资格: 1. 熟练掌握Java语言，熟悉SpringBoot、JFinal、SSM、Mybatis、Redis等开发框架，熟练掌握 html/css/javascript，具备前端或H5 hybird 开发能力； 2. 熟练掌握数据库和缓存系统，能正确设计表和索引，能恰当使用缓存； 3. 有一定架构设计理念，熟悉常用的设计模式； 4. 有较强的学习动力和自我提升欲望，对解决具有挑战性问题充满激情和好奇； 5. 计算机或相关专业专科及以上学历； 6. 三年以上项目开发经验。</t>
  </si>
  <si>
    <t xml:space="preserve"> 岗位职责： 1、根据解决方案进行指定模块研发，并对其进行优化及维护； 2、配合其他研发人员完成模块研发、调试、安全检测及上线。 3、负责云管理平台功能开发；负责对接分布式存储、数据库云、IAAS平台相关功能开发； 任职要求： 1、精通Python服务端编程，精通网络编程； 2、精通WEB和B/S架构服务的相关技术， 有RESTful API开发经验； 3、精通Python框架和类库，如 Django、Flask、Tornado、Twisted、Gevent等中的至少2种。 4、熟悉自动处理技术，比如Ansible, Saltstack，Docker等，有研究Ansible源码和使用过API开发者优先。 5、熟悉 MySQL 及其性能优化，有ORM相关经验 6、熟悉zabbix等监控系统。 7、有云计算管理平台开发经验，Libvirt、Openstack、Docker、Kubernetes优先 </t>
  </si>
  <si>
    <t>您将从事： 1、主要负责公司内外网站开发，参与应用前端设计和优化，改善用户体验； 2、系统的架构设计，编码实现、重构和优化； 3、学习和研究新技术以满足产品需求； 4、独立完成自己负责的编码、调试工作； 5、负责后端接口设计开发维护开发，接口文档的编写； 6、分析用户数据及统计用户行为，和团队一起解决技术难题。    您需具备： 1、本科以上学历，计算机等相关专业，三年以上PHP开发工作经验； 2、熟悉PHP语言及熟练掌握流行的PHP开发框架，具备在Linux/Unix平台下使用PHP开发网站的工作能力； 3、熟悉HTML、JavaScript、CSS、XML等web开发领域及相关技术； 4、熟悉公众号平台/小程序开发流程，有小程序开发经验优先； 5、熟悉Memcached或Redis、MongoDB等NoSQL技术，有大规模系统设计和开发经验者优先； 6、拥有良好的代码习惯和规范，要求结构清晰，命名规范，逻辑性强，有撰写详细的编码注释习惯。  您将获得： 1、 环境：开放明亮的办公环境、和谐互助的团队； 2、 工资：优于市场行情的岗位薪酬，让您价有所值； 3、 奖金：根据员工绩效表现和团队业绩，提供丰厚的绩效奖金和年终奖金； 4、 五险一金：养、失、工伤、医疗、生育、公积金，一切为您保驾护航； 5、 节日：节日福利和免费旅游，让我们一起去看看世界到底有多大； 6、 活动：在这里除了工作，我们还有定期的娱乐和趣味活动； 7、 培训：公司为员工提供多种培训，并提供资助选送部分员工参加外部培训，让您在知识的海洋畅游，一起与同事们共学习、共进步； 8、 晋升：公司将为有能力的你提供宽广的职业晋升通道，让你在企业中能得到个人价值的完美展现。  我们希望： 你是一个执着的人。。 你是一个有责任感的人。。 你是一个善良而有爱心的人。。   只要您有能力，欢迎您来谈您期望的薪资和奖金；我们提供开放分享的平台，来吧，提出您的计划和建议，来这里实现你的人身价值和目标！  联系邮箱: hr_yje1319@163.com QQ号码: 2279567378</t>
  </si>
  <si>
    <t>上海绿谷制药有限公司</t>
  </si>
  <si>
    <t>位职责： 1. 参与产品后台功能的研究设计； 2. 参与产品后台功能的开发 ； 3. 根据架构，基于flask,mongo等实现API功能； 4. 根据需求，基于pandas,scikit-learn实现相关数据分析算法； 任职资格： 1. 本科以上学历，计算机、软件工程相关专业； 2. python基础扎实，有flask、django等web框架经验更好； 3. 强烈的主动学习意愿和钻研精神，遇到新问题能够迅速通过自我学习（google、 stackoverflow、技术博客等）找到思路和方法； 4. 有以下经验的尤其欢迎： git版本管理、nosql 数据库（mongodb）、单元测试、统计学、机器学习。</t>
  </si>
  <si>
    <t>拜登集团</t>
  </si>
  <si>
    <t>上市集团+少儿编程/乐高老师+均薪1W+福利齐全</t>
  </si>
  <si>
    <t>童程童美科技有限公司</t>
  </si>
  <si>
    <t>五险一金 年终奖金 带薪年假</t>
  </si>
  <si>
    <t>1、负责移动互联网和PC端PHP网站开发； 2、按照项目计划, 按时并高质量的完成开发任务； 3、现有产品的优化、新产品的开发；  任职要求： 1、计算机专业本科学历，二年以上PHP开发经验，有大型网站开发经验者优先； 2、精通PHP、面向对象的设计方法，熟悉常用的设计模式，能熟练构建Web平台项目； 3、熟悉相关Web开发技术，了解HTML、Javascript、XML、CSS、Ajax等技术； 4、熟熟悉MySQL、SQL Server等数据库技术，有数据库设计、优化经验； 5、熟悉Linux常用命令，熟悉Shell脚本编程； 6、熟悉微信端开发，微信接口、微信JS接口、微信小程序等； 7、具有良好的沟通、理解及逻辑分析能力；</t>
  </si>
  <si>
    <t>弹性工作 带薪年假 五险一金 节日福利 绩效奖金 餐饮补贴 专业培训</t>
  </si>
  <si>
    <t>岗位职责： 1、根据教案进行备课，高质量的完成授课。  2、善于调动气氛，控场能力强，保证课堂授课顺利进行。  3、有较强的技术能力，能进行课程研发，开发满足课程需要的教案。  4、熟练软件编程理论和实践工具，精通JavaScript，HTML5，CSS，熟悉网页架构和布局，熟悉ajax，xml，json。  5、熟悉java基础知识，Android、C/C++等。   任职资格：  本科及以上学历；  计算机专业优先； 表达能力好，亲和力强 有耐心、责任心   我们的福利： 1、员工享有国家规定的法定节假日，并发放节日礼品或者礼金，工作满1年的员工可享受5天年假； 2、员工享有带薪年假、病假、产假、婚丧假； 3、年末发放优秀员工奖， 4、公司活动：说来就来的下午茶，说走就走的聚餐，一月一次的新员工活动，一季度一次员工户外旅游拓展，一年一次国外旅游。 5、无责任底薪（5000-7000）+提成+阶梯性奖励+新人奖励奖+期权+股票分红+津贴+国外旅游，综合薪资1W+++=薪资无上限； 6、专业的入职培训指导：入职五天带薪培训，咨询技能培训、专业知识培训、销售技能培训、不定期的顶尖咨询顾问的经验分享培训； 7、销售人员可以享受期权跟股票分红; 8、入职满5年的普通员工，3年的经理级别以上的员工可以享受底薪贷款买房，额度可享受50W； 公司特别重视营销人才的培养与发展，这里有优厚的薪资报酬，均薪在10K以上，发展平台大，晋升快！ 请相信，作为外资上市公司的达内，相对于其它大多数公司我们能为您提供更具竞争力的薪资待遇、更舒适的工作环境、更通畅透明的晋升渠道和更广阔的事业平台，除此之外达内还拥有无比健全的基础福利保障体系和文化建设体系！ 公司地址： 天河北中心：广州市天河区天寿路105号天寿大厦4楼 番禺中心：广州市番禺区南村镇员岗村员岗大道东10号之七7号小镇C栋1层 云中心：广州市天河区天源路5号之三 天河新天地6楼达内科技 越秀中心：广州市越秀区越秀北路319号喜聚广场 喜聚创客空间A座3楼 体育东中心：天河区天河北179号尚层国际7楼全层 海珠广场中心：广州市越秀区侨光路8号B座华厦大厦7楼 客村中心：广州市新港中路354号珠影大院蓝谷2栋1楼 番禺校区：广州市番禺区南村镇员岗村员岗大道东10号之七7号小镇C栋1层 滨江东中心（少儿）：广州市滨江东路49号滨江宏岸商场二楼212号 沙园中心（少儿）：海珠区工业大道北路88号二楼自编之一再自编207房 东风东中心（少儿）：广州市越秀区东风东路836号东峻广场三楼（地铁杨箕站A出口） 公元前中心（少儿）：广州市越秀区中山四路319号玉鸣轩三楼 佛山祖庙中心：佛山市禅城区祖庙路33号百花广场副楼12楼 佛山桂城中心:佛山市南海区桂城街道南海大道北84号越秀星汇云锦广场一区E栋写字楼16层12-21室，地铁：桂城站B出口 佛山童程地址：佛山市禅城区绿景三路10号四座之一P8号铺三层（雅居乐C区，招商银行楼上） 公元前中心（少儿）：广州市越秀区农讲所A出口中山四路319号玉鸣轩三楼 陈家祠中心：广州市荔湾区陈家祠地铁C出口康王北路970号荔康大厦（广德优才教育城）自编号二楼203铺、206铺 天河童程中心：天河区石牌A出口桥天河东路168号(与天河路的交汇处) 萝岗童程中心：广州市黄埔区开萝大道2号102-104房  （香雪F出口） 花都童程中心：广州市花都区云山大道53号  （花果山公园地铁站，C出口，500米左右） 黄埔中心：黄埔区镇东路2号102房、111房(地铁5号线大沙东D出口) 工作地点就近安排</t>
  </si>
  <si>
    <t>深圳市中电网络技术有限公司</t>
  </si>
  <si>
    <t xml:space="preserve">岗位职责： 1、参与其他部门提出的需求讨论，从技术角度出发给予解决方案； 2、PHP程序开发及MySQL数据库设计，参与网站的前后台程序开发； 3、对网站新业务进行开发并对现有功能进行优化； 4、快速学习互联网领域的新技术，并运用到实际开发中。    职位要求： 1、统招本科及以上学历，软件工程、计算机科学与技术、网络工程等专业，三年以上PHP/MySQL开发经验； 2、熟悉PHP面向对象和MVC开发，精通Laravel PHP开发框架； 3、熟练掌握MySQL数据库及优化经验； 4、熟练掌握常用开发工具，熟悉常用版本控制工具git，SVN等； 5、熟悉linux系统，会简单的shell脚本； 6、具有大中型网站程序开发经验者优先。 7、如果熟悉 Python 开发，也请注明相关开发经验。    薪资福利： 1、公司为员工提供行业内极具竞争力的薪酬福利，标准年收入30W-50W； 2、入职当月购买社保公积金，享受年度员工体检计划关爱员工健康； 3、互联网公司管理模式，工作氛围轻松，办公环境优越。 4、假期丰富，团队旅游、生日会、下午茶、节日礼金礼品一应俱全； 5、提供双通道的职业发展路径和良好的发展平台； 6、核心骨干员工持股计划。     = = = = = = = = = = = 我爱方案网是中国领先的电子方案设计服务平台拥有智能产品技术开发、方案超市交易、电子元器件销售三大功能服务，并提供技术交易大数据和新媒体服务。 【快包平台】智能产品开发外包服务平台，累计受理5000多个高质量智能产品开发任务，积累了一批优质服务商，为客户提供软件、单品和系统级开发服务。快包是深圳市政府重点支持的创客服务平台，也是广东省省级科研众包平台。我们致力于促进集成电路应用，发展行业电子技术应用，为雇主提供快捷、可信、专业的软硬件项目外包开发服务。 【方案超市】拥有6000+优质电子设计方案云数据库，面向智能穿戴、家居、工业、农业、医疗、电力等行业企业提供丰富高性价比、可量产的模块、板卡以及成品方案，帮助企业快速实现产品的开发和量产，同时也为新产品的开发提供稳定可靠的参考设计。 【电子元器件销售】依托产品研发服务，深入挖掘精准客户，提供相应电子元器件供应链服务，并与国内外知名半导体厂商、大型代理商、分销商、贸易商形成资本与业务合作，能够满足客户多样化需求，业务范围涉及汽车电子、轨道交通、仪器仪表、自动化控制、网络通信、医疗设备、智能家居等行业和领域。   </t>
  </si>
  <si>
    <t>系统开发工程师</t>
  </si>
  <si>
    <t>深圳市智慧绿港企业管理有限公司</t>
  </si>
  <si>
    <t>物业管理/商业中心 多元化业务集团公司</t>
  </si>
  <si>
    <t>弹性工作 包住宿 节日福利 餐饮补贴 社保 年终奖金 绩效奖金</t>
  </si>
  <si>
    <t>职位职责： 1、主要从事B/S架构下，基于JAVA的相关开发工作。 2、对前端H5或APP页面的性能、体验、交互进行迭代优化。 3、独立完成程序编码、测试、代码发布等工作，能够快速定位并处理系统异常。   任职要求： 1、3年以上相关项目工作经验。 2、能够熟练使用SpringBoot、Spring、SpringMVC、MyBatis等常用的开发框架。 3、熟练掌握JavaScript，熟悉HTML5/XML/JSON前端开发技术。 4、熟练使用关系型数据库例如mysql等，了解非关系数据库的使用场景和实现原理。 5、熟悉HTTP协议，微服务设计，熟悉常见的互联网安全问题及解决方案。 6、熟悉redis、rocketmq等中间件，Restful等接口技术，有分布式系统设计开发经验。</t>
  </si>
  <si>
    <t>员工旅游 餐饮补贴 通讯补贴 绩效奖金 年终奖金 节日福利 带薪年假 五险一金 弹性工作 员工股权</t>
  </si>
  <si>
    <t xml:space="preserve">岗位职责 ： 1、负责电商平台后台的分析与设计、核心代码及API的研发与编写、代码持续优化及日常突发问题的处理； 2、根据项目开发方案，进行系统建模、数据结构设计等，完成技术文文件编写，保证程序开发的规范性； 3、开发高性能数据接口、数据分析任务、平台业务相关模块； 4、参与数据库优化及日常管理及维护，参与脱机数据处理，优化系统结构，保证系统运行稳定性； 5、负责编写平台与公司WMS、OMS数据交互接口开发； 6、协助上级进行公司服务器及平台的日常运转维护； 7、上级安排的其他工作。  任职资格 ： 1、本科以上学历，计算机相关专业毕业，精通LAMP或LNMP开发，并且4年以上PHP开发经验； 2、熟练使用MySQL，拥有优秀的数据库设计能力，对数据的基本原理及实现机制有基于实践的深刻理解； 3、熟练掌握PHP以及MySQL开发，了解MVC模式，并熟练使用一种PHP开发框架； 4、熟悉Memcache，Redis多种缓存实现机制与策略； 5、了解GIT协同开发，有良好的撰写文档习惯； 6、具备良好的沟通能力和工作责任心； 7、面试请带上相关作品。  【优先考虑】 1、有互联网、金融行业项目背景者优先，做过ERP系统者优先； 2、在Github上有开源项目者优先； 3、有系统分析、设计经验者优先； 4、有数据库设计及优化经验者优先。  </t>
  </si>
  <si>
    <t>中高级Java开发（工作地在南京）</t>
  </si>
  <si>
    <t>北京联创智融信息技术有限公司</t>
  </si>
  <si>
    <t>1.最好有互联网金融、信贷、网贷、信用卡、风控、核心等方面的项目开发经验 2.熟悉java编程语言，3-5年以上Java开发经验 3.熟悉主流Java框架（spring boot，spring cloud等）,具有mysql等关系型数据库应用开发、性能优化经验。 4.具有高并发、大数据量数据处理经验。 5.熟悉redis，Mq 6.深刻理解Java多线程编程 7.本科，计算机专业，3年以上工作经验</t>
  </si>
  <si>
    <t>职位诱惑：大型互联网、五险一金、周末双休职位描述  岗位职责： 1、负责和参与公司PHP系统的研发； 2、负责和参与关键技术的创新与实现； 3、在技术经理的指导下完成任务系统分析、架构设计、文档编写、程序开发等整个过程； 4、制定项目开发计划，估算项目开发时间。  任职要求： 1.熟悉PHP7，最好掌握Yii2并了解其原理； 2.Mysql掌握基本调优技能，进行合理表设计； 3.熟悉es6，小程序开发，了解react，vue等前端技术。（加分项，非必须）； 4.熟悉常用Linux操作命令，使用过docker； 5.使用过缓存,如redis和memcached； 6.了解swoole，swoft框架，熟悉常用网络协议，最好有常驻内存应用开发经验； 7.有良好文档编写能力和编程风格，熟悉开发文档的编写，优秀的逻辑能力； 8.有良好的用户体验开发意识,团队协作意识.有责任心，执行力，能承担较大工作压力。</t>
  </si>
  <si>
    <t>广州前实网络科技有限公司</t>
  </si>
  <si>
    <t>五险一金 补充医疗保险 补充公积金 员工旅游 专业培训 弹性工作 年终奖金 绩效奖金 定期体检 薪资优厚</t>
  </si>
  <si>
    <t>【岗位职责】： 1、负责公司业务支撑系统的设计和研发，主要是Web、App移动应用的服务端架构设计和开发； 2、设计和开发具有可扩展性的系统，能够支持大数据量，高并发访问； 3、根据产品需求完成服务器架构和模块设计、编码、测试以及文档编写等工作； 4、优化系统性能，保证系统的质量； 5、参与新技术的调研和学习工作。 【岗位要求】： 1、熟练掌握java技术，对于面向对象模型和设计模式有比较清晰的认识，熟悉j2ee、mvc等应用模型中至少一种； 2、具有较强的编程能力，能够完成较复杂的交互流程设计和实现，具备良好的编程习惯，能够编写高质量技术文档； 3、精通Spring、spring boot、spring MVC、mybatis等开发，熟练掌握redis，mongoDB等一种或多种； 4、熟练掌握spring cloud、dubbo等微服务框架； 5、有netty、mina等开发经验优先； 6、有rabbitmq、kafka、RocketMQ等一种或多种开发经验优先； 7、有hadoop、spark等开发经验优先； 8、熟悉Linux环境下的集群，负载均衡及高可用技术，并具备实施经验； 9、需要较强的逻辑分析、数据分析能力、问题排查能力； 10、有良好的团队合作精神及较强的抗压能力；</t>
  </si>
  <si>
    <t>1. 负责微信小程序的前端研发； 2. 负责微信小程序的维护和功能迭代； 3.服从项目经理工作安排。 任职资格： 1、 计算机或相关专业本科以上学历，三年以上软件开发经验，有扎实的计算机学科基础，熟悉常见的数据结构和算法； 2、 HTML/CSS/JavaScript基础扎实，至少熟悉React/Angular/Vue/Wepy等其中一种主流的开发框架，并了解底层原理，对TCP/HTTP等相关网络协议有较全面的理解； 3、 熟悉微信小程序的开发、部署及发布，有独立开发微信小程序/公众号应用经验者优先； 4、 熟悉软件开发流程，有一定的软件架构知识，能够独立完成设计、编码、单元测试； 5、 性格积极向上,有责任感,有较强的团队合作精神，对新技术有热情，有良好的编码习惯、良好的文档编写能力以及优秀的接口设计能力； 6、 能适应短期出差/驻场，吃苦耐劳，工作细致耐心。</t>
  </si>
  <si>
    <t>珂睿斯科技（深圳）有限公司</t>
  </si>
  <si>
    <t>节日福利 五险 住房补贴 带薪年假 生日会 季度旅游</t>
  </si>
  <si>
    <t>1.可以熟练使用HTML5/CSS3，javascript，Ajax，bootstrap等Web开发技术 ，根据需求实现页面的交互效果 2.了解浏览器兼容的处理 3.前端设计有自己独特的风格和理解 4.较强的逻辑推理能力，做事认真严谨，良好的沟通能力和团队合作精神 5.负责维护项目线上优化，问题处理，跟踪优化； 6.有shopify、wish、wordpress、opencart等CMS或平台开发经验优先； 7.熟悉PHP工作流程. 8.具有原生PHP的能力. 9.良好的代码编写习惯. 10.懂PHP的优先  公司福利： 1、带薪年假，婚假，国家规定的有薪假； 2、月度、年度优秀员工奖金；端午、中秋福利，年终奖金； 3、员工下午茶、零食、生日会； 4、公司旅游、聚会，工作之余体验生活的无限乐趣。</t>
  </si>
  <si>
    <t>H5游戏前端</t>
  </si>
  <si>
    <t>岗位职责 1、使用Egret(白鹭)开发HTML5手游； 2、负责H5游戏客户端架构设计、功能实现及技术攻关； 3、与后端工程师配合完成功能的数据联调； 4、与策划、后端开发人员配合，按时按质完成游戏开发。 5、与策划、美术、后端以及运营人员讨论开发需求及技术实现细节； 6、完成相关的技术文档编写；  任职要求 1、有3年以上游戏开发经验，具备H5手游项目经验； 2、熟悉Egret(白鹭)游戏引擎，熟练JavaScript、TypeScript语言，掌握多种网络模式通信机制； 3、熟悉 WebSocket 和 HTTP 等网络协议，熟悉 JSON、ProtoBuf 、Sproto等数据协议； 4、熟悉H5游戏开发框架，熟练使用Egret Wing开发工具，具备独立开发能力； 5、具备良好的沟通合作技巧，较强的责任心及团队合作精神； 6、有微信小游戏或H5游戏上线项目经验。</t>
  </si>
  <si>
    <t>深圳市铭灏天智能照明设备有限公司</t>
  </si>
  <si>
    <t>补充医疗保险 绩效奖金 年终奖金</t>
  </si>
  <si>
    <t>1、参与改进架构、提升性能，提升用户体验，对服务和产品持续优化 2、精通JAVA编程，JSP/SERVLET、WEB开发；精通Spring，Springboot，spring cloud等框架和实现原理。 3、熟悉Mysql/Redis等数据库，熟练使用Linu命令、Resin或者其他J2EE容器的搭建和维护；熟悉数据库原理和常用非关系性数据库使用，性能优化技术、使用场景以及限制； 4、熟悉TCP/IP协议，熟悉常用网络协议以及通信原理，熟悉分布式，多线程及高性能应用的设计与编码及性能调优。 5、至少熟练一种web应用服务器 Apache、Tomcat、websphere;</t>
  </si>
  <si>
    <t>广东阿康药店连锁有限公司</t>
  </si>
  <si>
    <t>深圳市超盟金服技术信息服务有限公司</t>
  </si>
  <si>
    <t>医疗/护理/卫生 批发/零售</t>
  </si>
  <si>
    <t>绩效奖金 节日福利 专业培训 五险一金 餐饮补贴</t>
  </si>
  <si>
    <t>五险一金 节日福利 带薪年假 公司氛围好</t>
  </si>
  <si>
    <t>岗位职责： 1、 参与公司功能需求的了解和评审； 2、 负责公司平台的架构搭建，核心代码开发，ERP软件的二次开发； 3、 为公司其他应用软件提供Web Services开发接口 4、 带领开发小组，培养和提高小组人员的开发能力 岗位要求： 1、大学本科以上学历，计算机相关专业；5年以上Java编程经验 ； 2、精通java面向对象开发思想，熟练UML开发文档制作，精通spring面向接口开发思想，精通MVC分层开发思想； 3、精通Java编程语言，精通spring3 MVC、hibernate3、JS（主流Ajax框架）、 模板引擎(freemaker/Velocity)等页面技术，熟练掌握Java网络、多线程编程技术；熟悉常用设计模式，有良好的代码调试能力； 4、熟悉前台技术HTML、CSS、Javascript，精通前台框架bootstrap、JQuery、ExtJS、YUI中的任一种（bootstrap优先）； 5、熟悉分布式框架：Zookeeper，dubbo、熟悉缓存技术：redis等； 7、熟悉Oracle、Mysql等数据库开发，会熟练使用相关数据库； 8、熟悉Linux环境，熟悉WebSphere、JBoss、Tomcat等Web Service环境；熟悉Nginx/Tomcat/JBoss等服务器 9、要有丰富项目产品经验：有3个平台的工作经验，负责过电商后台的设计与代码编写，熟悉供应链流程，熟悉WMS、OMS系统，有医药行业经验者更佳；</t>
  </si>
  <si>
    <t>工作职责： 1、负责公司支付项目PC端、移动端、智能硬件相关产品的研发工作； 2、负责技术调研、大数据量存储、稳定性提升、性能优化等技术开发工作； 3、 研究新兴技术，满足产品需求。  职位要求： 1、统招大专及以上学历，三年以上php开发经验； 2、对高并发、大数据处理有相关经验优先； 3、优秀的mysql设计调优能力，熟悉redis、mongodb等nosql系统； 4、熟悉Linux平台，熟练掌握至少一种脚本开发语言（python，shell等）； 5、具有良好的学习能力、时间和流程意识、沟通能力、团队合作、坦诚直接； 6、有较好的沟通交流能力，能够迅速融入团队； 7、有workerman swoole实际使用经验者优先。</t>
  </si>
  <si>
    <t>前海极智佳物流（深圳）有限公司</t>
  </si>
  <si>
    <t>带薪年假 节日福利 绩效奖金 专业培训 五险一金</t>
  </si>
  <si>
    <t xml:space="preserve"> 1.开发及维护公司的WEB项目。  2.日常项目异常排查、对有疑问数据正确性跟踪。  3.Linux环境下开发环境项目更新、部署、异常处理等。   职位要求： 1.至少3年以上JAVA WEB项目开发经验； 2.熟悉SpringMvc,Spring,Mybatis等常见框架； 3.熟悉Vue,Element ui 等主流前端框架； 4.熟悉WEB项目开发, 并能够独立按时按质完成WEB前后端一体化需求开发工作（必需）； 5.熟悉Linux、Tomcat的日常项目更新、部署； 6.熟悉Oracle或Mysql中的一种； 7.有良好的代码规范习惯、文档习惯及沟通能力、能够按时独立完成指定工作； 8.计算机专业大专及以上学历。  福利待遇：  1、工作时间：9:30-18:30（7.5小时），5.5天，执行国家公众假期, 带薪年假； 2、公司每年旅游、节日福利； 3、提供午餐; 4、购买五险一金； 5、安排内外部培训。  公司地址：深圳市龙岗区中兴路互联e时代三楼A803（杨美地铁B出口）</t>
  </si>
  <si>
    <t>android、java开发工程师</t>
  </si>
  <si>
    <t>五险一金 交通补贴 绩效奖金 专业培训</t>
  </si>
  <si>
    <t>岗位职责： 1、带领团队对公司产品系统进行开发、部署和维护； 2、对部门/团队成员进行技术指导和培训 3、整合并优化项目开发所需各种资源； 4、负责软件开发技术和规范及标准流程的改进； 5、保障项目更新、迭代及开发进度。 任职要求： 1、5年以上PHP程序开发经验； 2、熟悉Tomcat、Apache、Nginx等主流应用服务器 3、熟悉linux、php语言； 4、精通服务端开发技术，对主流开发框架有实际项目经验； 5、有团队的管理能力和对项目的把控能力；能够完成核心代码编写和技术攻关工作。</t>
  </si>
  <si>
    <t>JAVA Engineer</t>
  </si>
  <si>
    <t>赫比国际有限公司</t>
  </si>
  <si>
    <t>五险一金 带薪年假 交通补贴 节日福利 出国机会</t>
  </si>
  <si>
    <t xml:space="preserve">1、能同时开发java服务端和android客户端 2、负责服务端接口开发，日常升级和维护； 3、负责Android手机软件的开发，测试和维护； 4、负责Android开发过程中各种bug的修改。  岗位要求： 1、计算机相关专业毕业，一年以上Android开发经验，一年以上java服务端开发经验。 2、熟悉JAVA和Android开发平台，能同时开发java服务端和android客户端。 3、熟悉eclipse开发工具，熟悉Java服务端开发，熟悉linux、shell； 4、熟练掌握Spring MVC、Spring Boot、Mybatis、Spring Cloud等主流JAVA框架，有一定分布式与微服务开发经验； 5、精通Java语言，熟悉虚拟机原理，熟悉Android平台的GUI设计和实现，熟悉XML、JSON，有网络编程经验。 6、深入了解Android系统SDK，深入了解面向对象编程和MVC架构，熟练使用设计模式。 7、精通常用UI控件及自定义UI控件，在Android程序性能优化、内存优化方面有丰富经验。 8、有过直播开发经验优先。 9、具备良好的质量和责任意识，有良好的沟通能力和协作意识。  工作时间： 周一至周六：9:00-18:00 周日休息，节假日休息  </t>
  </si>
  <si>
    <t>多元化业务集团公司 原材料和加工</t>
  </si>
  <si>
    <t>五险一金 免费班车 员工旅游 年终奖金 通讯补贴 定期体检</t>
  </si>
  <si>
    <t xml:space="preserve">  职位信息  1、负责MES项目前期的需求分析，并撰写需求报告及解决方案文档；  2、依照需求定制开发或二次开发MES相关系统；  3、负责实施MES用户的培训工作；  岗位要求：  1. 具有MES的开发经验。  2. 3年以上的JAVA开发经验，精通J2EE、 eclipse 、Servlet、Spring、SpringMVC、Struts、Hibernate、MyBatis、XML、WebService；  3、熟练使用JavaScript、JQuery、CSS。  4、熟练使用Oracle、Sql Server等常用数据库。  5、大专以上学历，计算机相关专业；  有下列相关经验者优先:  1、有工厂自动化系统经验，对离散制造业系统有深入了解者优先；  2、除了MES经验之外，有一定ERP从业经验者优先；  3、有MES 与PLC，DCS集成经验优先，有实时数据库开发经验优先</t>
  </si>
  <si>
    <t>深圳市壹捌无限科技有限公司</t>
  </si>
  <si>
    <t>周末双休 带薪年假 五险一金 绩效奖金 节日福利 年终奖金 免费班车</t>
  </si>
  <si>
    <t>岗位要求： 1、负责新产品开发，保障开发进度及质量； 2、负责后端项目的开发和维护； 3、按照工作计划及项目进度，完成领导分配的开发工作； 4、参与需求讨论、系统架构、技术解决方案和数据库设计；  任职条件： 1、计算机相关专业大专及以上学历，2年以上Java Web开发及架构经验； 2、熟练使用SpringBoot、Spring、SpringMVC、MyBatis、Dubbo等常用开发框架，对其设计原理有一定了解； 3、熟悉MySQL、SQL Server等数据库、熟练Linux的常用命令及脚本编写； 4、熟练使用Maven、Git、SVN等项目管理和配置管理工具； 5、熟练Redis/Memcache、Kafka、Zookeeper等常用中间件； 6、对技术有浓厚的兴趣，喜欢钻研，具有较强的学习能力，严谨的逻辑思维，严谨的编码风格； 7、具备耐心/细心的品质，有良好的团队合作精神。</t>
  </si>
  <si>
    <t>上海猎鹰网络有限公司</t>
  </si>
  <si>
    <t>五险一金 弹性工作 定期体检 员工旅游 年终奖金 专业培训</t>
  </si>
  <si>
    <t xml:space="preserve">2.对具体的产品进行性能优化，实现极致的Web加载、执行和渲染时间；  任职资格： </t>
  </si>
  <si>
    <t>全勤奖 绩效奖金 带薪年假 节日福利 五险一金 交通补贴 餐饮补贴 周末双休</t>
  </si>
  <si>
    <t xml:space="preserve"> 岗位职责： 1.负责公司支付系统的详细设计和开发； 2.参与系统的需求调研和需求分析； 4.根据公司的设计和编码规范能独立完成分配模块的设计、编码、测试工作； 5.对自身承担模块的开发进度、代码质量负责； 6.有支付系统开发经验者优先 任职资格： 1.计算机相关专业，全日制本科，精通Java语言； 2.熟悉软件开发流程，熟悉主流开源应用框架，如SpringMVC、Mybatis、XML、JSON、Maven等开发技术； 3.熟悉后端服务器，如Apache, Tomcat。熟悉Dubbo/Zookeeper等SOA框架加分； 4.熟悉Web后台开发； 5.精通Linux命令、脚本编写加分； </t>
  </si>
  <si>
    <t>Web前端高级工程师</t>
  </si>
  <si>
    <t>1、计算机相关专业专科及以上学历，4年以上Web相关开发工作经验；
2、精通Javascript语言，熟练HTML5/CSS/Ajax等web前端技术，能熟练实现良好的页面结构和布局；
3、熟悉一种以上主流前端框架库，如vue、angular、react等；（vue精通的优先考虑）
4、熟悉前端工程化，能够使用webpack、gulp、requireJS 等模块化、工程化工具； 5、严谨和活泼兼具，拒绝教条主义
注意： 1、主要是VUE精通，追求优雅的代码风格、程序架构，有大型Web开发经验优先。 2、简历请详细列明自己的项目经验（突出实现技术点等）</t>
  </si>
  <si>
    <t>深圳市益百分生物科技有限公司</t>
  </si>
  <si>
    <t>补充医疗保险 员工旅游 餐饮补贴 定期体检 生日红包 免费零食 每周下午茶 季度福利 年终奖金 14薪</t>
  </si>
  <si>
    <t xml:space="preserve">岗位职责： 1、主要负责公司业务系统开发，参与应用前端设计和优化，改善用户体验； 2、系统的架构设计，编码实现、重构和优化； 3、学习和研究新技术以满足产品需求。  岗位要求： 1、全日制本科以上学历，计算机等相关专业，5年及以上PHP开发工作经验。 2、熟悉linux，了解常用命令及工具，熟练掌握MySQL和常见NoSQL数据库，熟悉常用前后端缓存技术，有丰富的数据库优化经验，较强的后端架构能力。 3、熟悉主流的消息中间件，有实际的项目应用经验。 4、熟练掌握laravel等php框架中的一个或多个，了解并熟悉其底层原理，有在框架基础上进行二次开发或对框架进行优化的经验。 5、有较强的团队协作精神、自信心、创造能力、逻辑分析能力，对研发流程有基本的实践。。  公司福利： 1、入职后马上购买五险一金，同时购买补充商业险，享有年度体检； 2、享有国家法定假期如年假、婚假、产假、丧假等，此外还有福利性带薪年假！ 3、员工结婚、生育、节日、等大事补贴红包和礼品等； 4、年度旅游，生日party、各种吃喝玩乐轰趴、有更好玩有趣的点子我们会尽你所想！ 5、免费零食无限供应、每周四丰富不重样的下午茶，吃到你忧心体重！ </t>
  </si>
  <si>
    <t>1、负责H5游戏产品前端开发工作，包括框架的搭建以及模块开发、功能实现； 2、实现游戏逻辑、数据交互、优化内存与性能； 3、负责在移动设备、移动浏览器及PC浏览器上的既定效果实现； 职位要求： 1、熟悉JavaScript/TypeScript等语言，具有良好的面向对象编程的思想； 2、拥有的白鹭（Egret）引擎开发经验优先； 3、具有良好的编码规范能力、单元测试能力，熟练掌握多种软件设计模式，善于思考，具有良好的独立解决问题的能力； 4、1年以上开发经验，有完整项目开发经验者优先；</t>
  </si>
  <si>
    <t>高级PHP开发/中级PHP开发 (职位编号：暖流)</t>
  </si>
  <si>
    <t>广东灵机文化传播有限公司</t>
  </si>
  <si>
    <t>绩效奖金 专业培训 弹性工作 补充医疗保险 员工旅游 年终奖金 股票期权 通讯补贴 五险一金</t>
  </si>
  <si>
    <t>岗位描述 1、根据业务需求，提出技术方案，负责系统架构的规划、开发及运筹实施； 2、参与核心产品的研发工作，参与数据统计分析系统的研发工作； 3、移动应用接口开发与后台管理系统开发、维护、管理； 4、参与后端基础服务的架构、实现。 职位要求 1、大专以上学历，3年以上PHP商业项目开发经验，熟悉使用PSR编码规范； 2、熟悉THINKPHP、Laravel框架或其他一种开源框架，理解框架的原理和机制； 3、熟悉MySQL及其性能优化，能设计良好的数据结构； 4、熟悉使用redis、mongodb等缓存技术； 4、有大访问量、大并发系统开发经验的优先； 5、加分项：如Composer、了解swoole 扩展、熟悉 HTTP 协议，熟悉RESTful设计、熟悉数据聚合、数据处理的优先。    6、学习能力好，逻辑严谨，有良好的沟通能力和业务处理能力，有抗压能力。</t>
  </si>
  <si>
    <t>周末双休 弹性工作 带薪年假 五险一金 全勤奖 绩效奖金</t>
  </si>
  <si>
    <t>岗位职责： 1、负责官网、电子商务项目开发； 2、参与系统需求分析与设计，并负责完成核心代码，接口规范制定，架构设计；  岗位要求： 1、2年以上php开发经验，至少掌握一种主流PHP框架（YII,THINKPHP,CI）,懂区块链行业者优先； 2、至少精通一种关系型数据库MYSQL、SQLServer/Oracle，熟悉数据库索引优化； 3、熟悉Linux环境、Apache/Nginx、MySQL、PHP等软件的编译安装和最优化配置；可以进行前端语言编写。 4、熟悉常见的数据结构和算法，具备良好的编程习惯及较强的文档编写能力； 5、有官网、B2C、移动服务端开发经验者优先； 6、思维严谨，工作主动，有较强的学习创新能力； 7、责任心强，具有良好的沟通、协作能力和团队合作意识。  福利待遇 我们的标准：良好的个人素质、职业素质和职业技能； 我们的待遇：处于行业领先的薪资，体系的晋升机制和职业规划； 我们的福利：社会保险、周末双休、全勤奖、专业培训、更有“定期体检”、“员工旅游”、“7天带薪年假”等各种贴心福利</t>
  </si>
  <si>
    <t>联讯证券股份有限公司</t>
  </si>
  <si>
    <t>绩效奖金 定期体检 餐饮补贴 专业培训 年终奖金 员工旅游 五险一金 年终双薪</t>
  </si>
  <si>
    <t>招聘部门：信息技术中心 招聘人数：1人 工作地点：上海、惠州   工作职责： 1. 负责公司移动APP产品中web前台开发、维护工作； 2. 负责公司互联网产品的web前后端开发、维护工作； 3. 按照项目计划进行需求分析、编写设计文档和开发文档，完成代码编写及自测工作； 4. 跟进移动web开发新技术发展，对新技术进行学习、研究及应用。  任职条件： 1. 计算机相关专业本科及以上学历，至少2年以上移动web开发工作经验，硕士优先，有原生移动开发经验优先； 2. 熟悉app web开发流程、系统架构、开发环境； 3. 精通HTML/HTML5、CSS/CSS3、Javascript。熟悉Bootstrap、AngularJS、Jquery等主流前端技术和框架，能熟练开发符合标准、用户体验良好、兼容各移动终端、浏览器的页面； 4. JAVA基础扎实，熟悉Spring MVC、Hibernate、MyBatis、Redis技术； 5. 熟悉网络通信协议，了解前端模块化以及构建过程； 6. 良好的代码书写风格，强烈的产品意识和分享精神，对技术有热情； 7. 良好的逻辑思维和沟通协作能力；有责任心，学习能力强，抗压能力强。</t>
  </si>
  <si>
    <t>五险一金 绩效奖金 员工旅游 年终奖金 专业培训 补充公积金</t>
  </si>
  <si>
    <t>岗位职责： 1.负责公司MES/ERP/机器人系统PC前端研发； 2.负责交互与前端页面开发，对性能、体检进行优化 3.负责前端技术在公司的推广和完善 4.与产品、设计、研发人员一道完成产品面向用户的终端呈现； 5.和后台工程师、客户端工程师共同制定技术实现方案、接口规范  任职资格： 1、四年以上Web前端开发经验，能够主导Web前端架构开发； 2. 精通React，bootstrap，H5，javascript，jquery，css3,div 3、熟悉Ant-design，Echarts，sass，webpack，nodejs，webstorm 4、了解与后台对接、交互流程，与后端开发人员配合，高质量完成WEB前端开发工作 5、深刻理解功能需求和用户体验，对可用性、可访问性等相关知识有实际了解和实践经验</t>
  </si>
  <si>
    <t>职责描述： 1、负责服务端系统的设计、开发、维护，负责与应用的对接，提供服务接口、SDK； 2、解决技术疑难问题，维护系统稳定并持续优化； 3、负责其他工具或者脚本开发；  任职要求： 1、大学本科及以上学历 计算机相关专业； 2、熟练python编程，2年以上开发工作经验； 3、能独立解决问题，有良好的团队工作意识。</t>
  </si>
  <si>
    <t>银盛科技服务集团有限公司</t>
  </si>
  <si>
    <t>工作内容： 1、参与项目需求分析，进行系统设计和模块详细设计； 2、解决项目组开发过程在中出现的各种问题； 3、根据公司要求规范编写相应技术文档； 4、根据公司代码开发规范进行软件开发并对自己的代码进行复查；  任职资格： 1、计算机相关专业本科及以上学历，3年以上工作经验； 2、精通Java语言、熟悉主流开源应用框架，协同开发，如SpringMVC、SSH、DUBBO、Hession、spring cloud、spring boot等； 3、熟悉ORACLE或MySQL数据库，Redis或Memcache等缓存使用； 4、熟悉linux常用命令，Tomcat的配置和管理，有服务器调优及系统调优经验优先； 5、熟悉web前端技术（HTML、Javascipt、CSS、JQuery、Ajax等）； 6、熟悉多线程、消息中间件、有高并发处理、分布式开发经验优先； 7、具有团队精神，有较好的沟通及协调能力； 8、通信行业经验优先。</t>
  </si>
  <si>
    <t>上海谐桐信息技术有限公司</t>
  </si>
  <si>
    <t>五险一金 弹性工作 年终奖金 定期体检 专业培训 交通补贴 餐饮补贴</t>
  </si>
  <si>
    <t xml:space="preserve">1、利用HTML5相关技术开发移动平台的WEB前端； 2、基于HTML5编写可复用的用户界面组件，代码复用功能和扩展力强； 3、负责各业务系统的前端界面开发； 4、配合Java工程师实现与后台的数据交互。 5、能独立完成一个完整的项目开发工作 任职要求： 1、3年以上的前端开发工作经验； 2、熟练使用Javascript。熟悉Vue+ElementUI或AngularJS 者优先; 3、熟悉ajax数据交互； 4、熟练使用bootstrap框架者优先； 5、HTML5/CSS熟练使用,掌握Web标准、浏览器兼容性； 6、学习能力、抗压能力强。 </t>
  </si>
  <si>
    <t>Python开发高级工程师</t>
  </si>
  <si>
    <t>岗位职责： 1、负责Python技术的相关产品规划、需求、设计、开发、测试等研发工作； 2、完成系统框架和核心代码的实现； 3、对新技术有很强的学习能力； 4、有较强的学习金融业务的能力。 5、有较强的团队协作和管理能力。 任职要求： 1、3年及以上python开发经验； 2、熟练使用python语言； 3、熟练运用nginx、mysql、redis等； 4、熟练网络编程； 5、熟悉PostgreSQL，具备数据库应用、设计能力； 6、对新技术有很强的学习能力； 7、有较强的学习金融业务的能力。</t>
  </si>
  <si>
    <t>五险一金 补充公积金 年终奖金 绩效奖金 专业培训 员工旅游 定期体检 交通补贴 餐饮补贴 通讯补贴</t>
  </si>
  <si>
    <t>1. 利用H5技术开发微信、手机APP、PC等多平台的前端应用 2. 参与公司产品或各项目中的前端功能设计、开发和实现 3. 负责与后端人员进行沟通，协同解决及优化前后端数据交互 4. 根据页面设计对页面进行功能测试及用户体验测试 要求 1. 2年以上前端开发经验, 具有良好的沟通能力和团队协作能力 2. 精通 JavaScript、CSS、HTML 语义化标签，对web前沿产品和技术感兴趣并愿意做研究 3. 掌握Gulp、Webpack、Less、SASS、等一个或多个，熟练应用Angular、Vue、Recat至少一种常见前端框架 4. 熟悉模块化开发以及模块化开发工具 5. 具备一定的UI设计能力 6. 能够站在用户角度，完成页面测试 7. 有.NET开发经验者优先，有微信小程序开发经验优先</t>
  </si>
  <si>
    <t>上海炽聚网络科技有限公司</t>
  </si>
  <si>
    <t>广州区势时代品牌咨询管理有限公司</t>
  </si>
  <si>
    <t>岗位职责： 1.负责设计开发、优化和改善内部运维平台； 2.通过自动化运维技术管理各系统和环境； 3.快速定位解决系统问题，利用工具和代码减少重复性劳动，提高团队的工作效率； 任职资格 1.计算机相关专业本科以上学历，3年以上工作经验； 2.至少熟练掌握C/C++、Python、Shell、PHP、Ruby、Go其中一门，精通C/C++优先； 3.深刻理解面向对象开发、具有较好的系统分析设计能力、文档撰写能力； 4.熟悉Linux网络编程、有海量服务开发经验、熟悉互联网业务； 5.具备持续集成实践经验，了解并掌握Docker，Kebernetes等容器相关技术优先； 6.掌握Ansible,Puppet,Jenkins优先； 7.有OpenStack等云服务研发经验者优先； 8.积极进取、诚实正直、责任心强，有较好的沟通能力。</t>
  </si>
  <si>
    <t>五险一金 专业培训 年终奖金 弹性工作 绩效奖金 美女帅哥多 老板亲切和善 员工住宿 出国机会</t>
  </si>
  <si>
    <t>锻链科技（上海）有限公司</t>
  </si>
  <si>
    <t>中级研发工程师/ JAVA开发工程师</t>
  </si>
  <si>
    <t>易谷网络科技股份有限公司</t>
  </si>
  <si>
    <t>数字货币公司招python程序员  【工作内容】 1. 开发、优化和维护程序化交易系统，对接国内外各交易所交易接口（REST/WebSocket） 2. 开发实时行情数据和历史数据的获取工具，管理和维护交易相关数据 3. 执行程序化交易 4. 必要时参与执行人工交易  【任职要求】 1. 计算机或相关专业 2. 熟练掌握Python 3. 熟悉REST和WebSocket 4. 熟悉至少一种主流数据库，例如MySQL 5. 熟悉Linux开发环境 6. 对数字货币有强烈兴趣 7. 较强的沟通能力和快速学习能力  【工作地点】 上海</t>
  </si>
  <si>
    <t>五险一金 通讯补贴 年终奖金 交通补贴 餐饮补贴 定期体检 每年调薪 节日福利 上升空间 15薪/年</t>
  </si>
  <si>
    <t>1、计算机或相关专业本科以上学历， 3年或以上工作经验，具有扎实的计算机基础理论知识； 2、熟练运用Spring框架及其组件，包括SpringBoot、SpringMVC等，以及MyBatis等主流开源框架； 3、熟悉JavaScript，Ajax，Bootstrap，Vue，React等前台开发技术； 4、熟悉基于数据库的设计和开发，熟练使用Mysql； 5、熟悉设计模式，良好的代码质量和习惯，有一定的技术架构设计能力； 6、自驱动、沟通能力、团队精神、快速学习、系统性思考、热爱技术； 7、呼叫中心背景，或者有相关的项目经验优先考虑。</t>
  </si>
  <si>
    <t>深圳市微看宝宝科技有限公司</t>
  </si>
  <si>
    <t>五险一金 补充医疗保险 股票期权 专业培训 员工旅游</t>
  </si>
  <si>
    <t>岗位职责 1、能独立负责项目，根据产品和客户的需求，分析、设计与实现系统架构方案，保障系统架构的合理性、可扩展性、高性能及高稳定性； 2、负责核心技术问题的攻关和系统优化，协助解决项目开发过程中的技术难题； 3、研究应用架构的发展方向，提出架构改进方案，协助把控开发质量； 4、诊断和解决系统问题，保证产品系统的安全、稳定、高效率运行； 任职要求 1、本科及以上学历，计算机相关专业；互联网相关4年以上从业经验；熟悉教育或金融行业更好。 2、精通JAVA语言，精通Spring、Spring MVC、Spring Boot、MyBatis 等开源框架；（熟悉相关源码更好）；熟悉springcloud组件，有实际项目应用经历优先。 3、有高并发，大容量，分布式，NoSql等架构设计和开发经验； 4、熟悉掌握MySQL、MongoDB数据库和Redis、Ehcache等缓存库； 5、熟练linux下服务器环境部署和性能调优； 6、喜欢技术，肯钻研，具备良好的代码规范、文档编写、学习沟通及领悟能力； 7、思路清晰，善于思考，能独立分析和解决问题；工作积极主动、责任心强，具备良好的团队合作精神和承受压力的能力。</t>
  </si>
  <si>
    <t>餐饮补贴 五险一金 专业培训 定期体检 弹性工作</t>
  </si>
  <si>
    <t>北京派帝东方科技有限公司</t>
  </si>
  <si>
    <t>我们希望您是：  靠谱的程序员：较好的服务意识，极强的执行力和沟通力，极强的工作责任心；  有创业者基因：你渴望一个能够共同成长的团队，而不是找一份养家糊口的工作；  我们会让您做：  基于python web构架开发；根据公司产品发展方向，开发新系统；  负责项目架构设计、模块划分和代码编写；严格按照项目进度要求进行程序开发；  对所编写的程序进行严格的综合测试，进行软件故障的诊断、定位、分析和调试，以实施产品测试方案；  保证程序的安全、效率和可扩展性；  按照要求完成相关开发文档的整理与编写；   您必须要自带的技能：  1. 3年以上python相关开发经验；  2.  熟悉django/tornado/flask等一种或多种框架，熟悉flask优先；  3.  熟悉mysql，memcache，redis等技术，熟悉mongodb优先；  4.  熟悉html/css/js等前端技术优先，有web开发经验优先；  5、熟悉网络安全；  6、熟悉网络原理；  7、熟悉Linux平台；  8、拥有良好的代码风格及项目质量管理能力，较强的沟通协调能力和责任心，主动性强，具备良好的团队合作意识，能承受一定工作压力。  如果您还具备这些： 有个人技术博客，或定期参与业内交流； 有优秀个人作品，或带领过知名应用开发； 长期混开源社区，参与知名项目； 是猴子派来的***； 以及其它任何你觉得独特的技能或经验。</t>
  </si>
  <si>
    <t xml:space="preserve">1. 熟练使用spring springmvc mybatis 框架 2. 熟练使用maven或gradle构建工具其中一种 3. 熟练使用html,javascript,css语言，能做基本的页面排布 4. 至少了解一种前端框架bootstrap或其他 5. 熟练使用mysql数据库 6. 有较为扎实的Java多线程编程基础，熟悉socket编程 7. 对消息中间件了解者优先 8. 会用nodejs，MongoDB，或有过相关工作经验者优先 9. 服从上级领导安排，能快速响应需求，完成任务  任职要求： 1.本科或以上学历；计算机或相关专业 2.2年以上Java开发经验 3.能够承受较大压力 4.有良好的沟通能力 </t>
  </si>
  <si>
    <t>五险一金 专业培训 定期体检 周末双休</t>
  </si>
  <si>
    <t>岗位职责： 1.持续对线上系统进行性能优化及稳定性提升； 2.负责攻克团队遇到的技术难题，积极将业界先进技术引进、消化、落地； 3.解差拆产品需求，提出技术实现方案和步骤； 4.有丰富的开发经验及架构设计经验，java功底扎实； 5.精通oracle、mysql数据库，熟悉数据库原理和常用性能优化； 6.精通JVM调优，精通Nosql、Queue的原理，使用场景以及限制； 7.熟悉Linux系统，有微服务开发经验、智慧城市相关项目、互联网或者金融行业优先。</t>
  </si>
  <si>
    <t>深圳宝瓶互联网有限公司</t>
  </si>
  <si>
    <t>深圳市盛景基因生物科技有限公司</t>
  </si>
  <si>
    <t>弹性工作 五险一金 带薪年假 节日福利 绩效奖金 专业培训 全勤奖</t>
  </si>
  <si>
    <t>岗位职责： 1、参与公司研发项目工作，包括网络爬虫，数据清洗、处理和分析，机器学习系统开发等； 2、参与信息库和知识图谱系统的构建； 3、以敏捷开发模式，快速迭代，和团队一起交付各种产品功能；  岗位要求： 1、 计算机及相关专业，1-3年开发经验； 2、 有丰富的Python开发经验，熟悉数据结构和算法，熟悉正则表达式的使用； 3、 至少掌握一种网络爬虫框架（如scrapy、Pyspider等) ； 4、 了解一种web开发框架（如Flask、Django、Tornado) ； 5、 能使用一些基本的NLP库，如nltk, jieba, numpy等； 6、 熟悉机器学习工具，如tensorflow、pytorch有加分； 7、 有自主学习能力，能快速理解业务，良好的沟通能力、表达能力及团队合作能力，有创业的激情和抗压能力，有高度的责任心和使命感，对产品要有owner精神</t>
  </si>
  <si>
    <t>岗位职责： 1、 负责后端的架构设计和代码编写; 2、 对现有的技术框架进行优化，提升稳定性和可扩展性; 3、 按照项目进度，根据项目需求和设计文档完成项目的代码开发; 4、 结合测试工程师的要求对程序进行优化和调整;  任职要求： 1、精通JAVA基础，掌握JVM，熟悉io、并发编程、网络编程等基础知识； 2、精通Spring，SpringMVC，SpringBoot,SpringCloud,dubbo，MQ，Hibernate或者Mybaits等框架，或其他主流开发框架，能对框架特性及其实现原理有一定的认识见解的更佳； 3、精通MySQL,Oracle等数据库，有数据库优化经验（索引、分库分表）以及NoSQL开发经验更佳； 4、精通Redis,MongoDB等框架的开发； 5、熟悉ngnix的反向代理，负载均衡或者其他主流类似的框架。 6、熟悉分布式，多线程及高性能应用的设计与编码及性能调优，有高并发应用开发经验更佳； 7、熟悉Linux操作系统，熟悉Linux/Unix命令； 8、具备大型网站核心开发、设计经验者优先，有一个自己参与并且已经在线上跑的项目更佳； 9、能够对后端技术发展持续关注，能主动跟进新技术发展动态、有自己的 blog、github 者加分； 10、有crm &amp;&amp; erp项目开发经验者加分</t>
  </si>
  <si>
    <t>广东口袋零钱信息技术有限公司</t>
  </si>
  <si>
    <t>五险一金 周末双休 节日福利 绩效奖金 专业培训</t>
  </si>
  <si>
    <t>1.根据工作安排，高效、高质地完成代码编写，确保符合规范的前端代码规范； 2.负责公司现有项目和新项目的前端修改调试和开发工作，以及其他前端开发工作； 3.根据项目需求，分析并给出最优的页面前端结构解决方案; 4.与后台工程师以及UI共同研讨技术实现方案，推进系统的持续改进； 5.移动端主流浏览器的适配、自适应研发，前沿技术研究和新技术调研。  任职要求： 1.熟悉html , html5 ,css,css3 , JavaScript,Jquery等基础知识； 2.熟练运用vue(vue+es6+webpack)框架，并有实际的实践经验； 3.熟悉require、react、angular、bootstrap等前端框架至少两种； 4.熟悉各种调试、以及抓包工具的使用，能独立分析、解决和归纳问题； 5.了解不同浏览器之间的差异，移动设备之间的差异；熟悉对Web前端、手机Html5前端进行性能优化、浏览器兼容以及各移动应用内置WEB页兼容等； 6.熟练使用git,svn等代码管理工具；  7.有微信公众号、小程序、app内嵌网页开发经验优先。</t>
  </si>
  <si>
    <t xml:space="preserve">工作职责: 1. 主要负责OCR逻辑需求开发及服务端开发; 2. 参与项目的需求分析，设计和编码; 3. 负责软件相关的模块的编码、测试及维护; 任职资格: 1. 精通Python; 2. 熟悉Linux平台环境下的开发,掌握Linux常用命令和Shell编程; 3. 熟悉HTTP/HTTPS协议,熟悉Python web开发,熟悉Python高并发框架; 4. 熟练使用Mysql等常用互联网数据库组件. 5. 具有良好的团队合作精神,良好的代码编写习惯,良好的沟通协调能力,有责任心,学习能力强. </t>
  </si>
  <si>
    <t>钜洋信息技术（上海）有限公司</t>
  </si>
  <si>
    <t>Java开发工程师 (职位编号：005)</t>
  </si>
  <si>
    <t>深圳市贝多分金融科技有限公司</t>
  </si>
  <si>
    <t>深圳市祥天跨境电子商务有限公司</t>
  </si>
  <si>
    <t>五险一金 餐饮补贴 绩效奖金 员工旅游 定期体检 弹性工作 股票期权 过节福利 年底双薪 生日福利</t>
  </si>
  <si>
    <t xml:space="preserve"> 1. 负责开发、优化内部系统（自动化测试平台、监控系统、Devops 系统 、持续集成发布平台、云控平台）; 2. 参与项目需求和架构设计评审，不断优化和改进系统功能架构和服务内容； 3. 负责相关工具的研究、开发、维护与推广，从发布、生产的角度实现DevOps。  任职资格： 1. 本科及以上学历，计算机、软件工程等相关专业； 2. 至少2年以上开发工作经验，了解开源框架； 3. 熟悉其中一种脚本语言（如Python，Perl，shell，php，JavaScript）或java 开发语言； 4. 工作责任感强，具备良好的团队合作意识，并能独立思考并分析解决问题。 </t>
  </si>
  <si>
    <t>岗位职责： 1.负责设计和开发分布式的网络爬虫应用，进行互联网相关信息的抓取和分析； 2.负责网页信息抽取技术的研究和开发； 3.负责解决爬取过程中的各种反爬问题； 任职要求： 1， 大专以上学历，3年以上互联网金融产品开发工作经验，带过团队的经验； 2. 熟悉APP的爬取流程，对APP的请求加密参数有破解经验。 3. 熟练使用常用的爬虫工具库或框架。 4. 熟练使用任意一种Web框架，Flask加分,使用过ElasticSearch的加分。 5. 对asyncio模块有基本的了解。 6. 了解JS加密参数的破解流程。  我们的福利： 【五险一金】保险齐全，快乐上班享受生活； 【年终绩效】年终奖金少不了，入职满一年有机会分得股票期权； 【月度绩效】月月拿奖金！新人也能拿到手软！ 【旅游体检】身体健康，才能来一次说走就走的旅行！ 【周末双休】五天工作制，周末变身“嗨浪”达人！ 【餐费补贴】午餐补贴+下午茶补贴？扶我起来！我还能继续吃！ 【生日福利】最浪漫的事情就是陪你一起变老； 【过节费用】麻麻再也不担心宝宝没钱过节了。</t>
  </si>
  <si>
    <t>岗位职责： 1、负责功能模块设计，开发及单元测试； 2、协助并快速定位及解决开发及运行过程中的技术问题； 3、能按计划有效且高质量的完成分配的任务； 4、能与其他部门进行有效的沟通； 5、积极了解公司业务，并参与相应的会议提供建议。 任职要求： 1、计算机相关专业本科及以上学历； 2、3年以上使用JAVA开发的经验，JAVA基础扎实，理解io、多线程、集合等基础框架，对JVM原理有一定的了解，对Spring,SpringMVC等开源框架熟悉； 3、熟悉分布式系统的设计和应用，熟悉分布式、缓存、消息等机制，能对分布式常用技术进行合理应用，解决问题； 4、掌握多线程及高性能的设计与编码及性能调优；有高并发应用开发经验； 5、掌握Linux 操作系统和大型数据库（MySql）； 6、熟悉软件研发流程及软件生命周期模型； 7、良好的书面表达能力，熟悉软件项目过程中各阶段所对应的文档的编写要求和编制要点，带领团队出色完成开发任务； 8、有知名互联网应用开发和运营对应经验者优先，有电商或互金行业从业经验者优先； 9、具有较强的抗压能力，具有较强的服务意识，协调沟通能力佳，有团队协作精神，优秀的学习能力和独立工作能力。</t>
  </si>
  <si>
    <t>H5工程师</t>
  </si>
  <si>
    <t>深圳启顺通达科技有限公司</t>
  </si>
  <si>
    <t>五险一金 交通补贴 餐饮补贴 弹性工作 发挥空间大 出差补贴</t>
  </si>
  <si>
    <t>岗位职责： 1、与后台工程师、设计师密切合作，共同完成H5界面的开发； 2、参与产品设计到产品测试以及后期迭代的整个周期当中； 3、设计并开发高效可复用的 UI 组件； 4、参与改进产品架构，关注产品性能。  岗位要求： 1、大专以上学历，3年以上开发经验 2、熟练掌握 HTML、CSS、JavaScript，熟悉实现动态布局、数据调用，响应式、移动端等开发经验者优先； 3、熟练掌握至少一种前端开发框架， 比如 VueJS、ReactJS、AngularJS等; 4、熟悉至少一种MVC开发原理； 5、熟悉Git、Github、Webpack、Grunt、Gulp等敏捷开发基本方法； 6、有良好的编码习惯； 7、基础扎实，实战能力强，具有团队协助精神，善于与人沟通;</t>
  </si>
  <si>
    <t>python软件工程师 (职位编号：004558)</t>
  </si>
  <si>
    <t>欣旺达电子股份有限公司</t>
  </si>
  <si>
    <t>做五休二 周末双休 带薪年假 五险一金 绩效奖金 节日福利 专业培训 通讯补贴</t>
  </si>
  <si>
    <t>1、一本以上学历，计算机及相关专业； 2、3年以上JAVA开发经验，具备较强的软件设计能力，能熟练应用各种设计模式，Java基础扎实，对面向对象编程有深刻的理解，能熟练使用Struts、SpringMVC、Mybatis、Hibernate等框架，对其原理有一定的了解；熟练使用Oracle/DB2/MYSQL等主流数据库以及PL/SQL等数据库工具，熟悉Tomcat、Apache、Nginx等开源的服务器，熟悉git、svn等配置管理工具； 3、具有良好的表达和沟通能力，较强的责任心、良好的团队合作精神，善于学习，对软件新技术有深厚的兴趣和研究探索精神，并且愿意与团队成员分享相关经验； 4、熟悉HTML/CSS、Javascript（Jquery）等，具备H5开发能力。</t>
  </si>
  <si>
    <t>1、参与项目需求分析, 进行系统概要与详细设计；
2、根据公司技术文档规范编写相应的技术文档；
3、根据新产品开发进度和任务分配，开发相应的软件模块；
4、研究项目技术细节，编写相应的说明书；
5、完成软件测试，记录质量测试结果；
6、据需要不断修改完善软件，软件的后期维护、更新。 1. 具备编码和撰写文档的能力；
2. 熟悉软件开发流程、设计模式、体系结构；
3. 独立解决技术问题，有较强的创新意识；
4. 熟悉 SQL Server 等数据库开发及管理；
5. 熟悉 Python 等语言 ；
6、二年以上中大型系统开发工作经验，二年以上软件开发经验。</t>
  </si>
  <si>
    <t>Java产品研发工程师</t>
  </si>
  <si>
    <t>云星数据（深圳）有限公司</t>
  </si>
  <si>
    <t>五险一金 员工旅游 专业培训 年终奖金 项目奖金</t>
  </si>
  <si>
    <t>3年以上实际工作经验； 扎实的Java基础，熟悉Spring和Hibernate，Oracle、Sqlserver 、Mysql ，Tomcat容器； 熟练使用Eclipse/IDEA开发工具，参与过完整项目，具备一定的需求文档编写以及数据库设计能力； 熟悉Springboot、cloud的优先； 能当项目经理，能单独负责项目。  公司以产品研发为主，项目开发为辅，公司产品均包含手机平板客户端，希望寻求有志同道合之人，能与团队一起努力奋斗、一起发展； 公司在快速发展中，寻求有思想有目标并且稳定的人才。</t>
  </si>
  <si>
    <t>五险一金 员工旅游 交通补贴 餐饮补贴 通讯补贴 绩效奖金 年终奖金 股票期权</t>
  </si>
  <si>
    <t>广州市卡秀汽车用品有限公司</t>
  </si>
  <si>
    <t>岗位职责： 1、理解客户需求，进行前端结构、组件和程序等设计工作； 2、负责公司产品或实施项目的界面设计、调整等开发工作； 3、与后端开发团队紧密配合，确保代码有效对接，优化网站前端性能； 4、页面通过标准校验，兼容各主流浏览器，确保前端代码编写符合规范； 任职要求： 1、计算机相关专业，具有3年以上工作经验； 2、熟悉JavaScript，CSS，HTML开发UI及业务逻辑； 3、精通HTML5/CSS3、Bootstarp、jQuery等Web开发相关技术 4、熟悉react、vueJs、AnjularJs等js框架； 5、能处理不同浏览器兼容问题，熟练编写结构良好的语义化的（X）Html； 6、能熟练使用Firebug、chrome dev等开发调试工具； 7、对多终端适配、web app 开发有见解、实践经验者优先； 8、热衷接受和掌握新技术，有较强的沟通能力和团队合作精神； 9、工作认真负责，能够承受一定的工作压力；</t>
  </si>
  <si>
    <t>五险一金 出国机会 定期体检 年终奖金 交通补贴 通讯补贴 高温补贴</t>
  </si>
  <si>
    <t>要求： 1、计算机具有实际开发经验2年以上（优秀应届生亦可）； 2、熟练使用基本的数据结构和算法，深入理解多进程、多线程、网络编程等相关技术 3、熟练掌握Django、Tornado、Flask等主流框架，深入理解框架实现原理及特性 4、熟悉Python的高级特性，深入理解各种设计模式和应用场景；熟悉Python的性能分析和优化 5. 熟悉Internet常用协议，如HTTP、TCP/IP、熟悉RESTful规范； 6. 有独立分析和解决问题的能力，有良好的团队合作精神。 7、英语或日语其中之一必须熟练，要求能阅读书写英文技术文档和一定的业务交流； 岗位职责： 职责： 1、参与软件工程系统的设计、开发、测试等过程； 2、协助项目管理者保证项目的质量； 3、负责工程中主要功能的代码实现； 4、解决项目中的问题和技术难题 福利待遇： 1.薪酬10k-20k，面谈； 2.一年有15天带薪年假，两次奖金（分别是7月分和12月分）； 3.每年7月份晋升考核 4.按国家规定有五险一金（且公司给员工买的是综合医保，即最好的医保） 5.有加班费 6.每个月有200元的交通补贴和150元的高温补贴（每年6月～10月） 7.每年有员工旅游和员工体检 8.出差有丰厚出差津贴（国内200一天，国外250一天）； 9.达到深圳入户指标者，公司可接收人才落户深圳； 10.有机会参加海外培训；</t>
  </si>
  <si>
    <t>JAVA开发主管</t>
  </si>
  <si>
    <t>得仕股份有限公司深圳分公司</t>
  </si>
  <si>
    <t xml:space="preserve"> 1、线上鉴权项目的升级维护 2、项目或需求的设计、实施 3、规划和把控项目开发、测试、上线进度； 4、开发小组管理 任职要求：
1、计算机科学与技术专业，重点本科学历，4年以上Java开发工作经验、1年以上开发主管经验； 2、精通h5、jdk5或以上版本api，熟练使用tomcat、mysql、redis、linux，熟悉java主流开发框架； 3、具备软件测试经验，熟悉常规的软件测试方法和流程； 4、具备较深厚的硬件和网络知识，具备软件系统的运维和监控经验； 5、工作主动性强，思维清晰、抓重点，口头表达流畅、简洁 </t>
  </si>
  <si>
    <t>上海雷腾软件股份有限公司</t>
  </si>
  <si>
    <t>北京宝信科技有限公司</t>
  </si>
  <si>
    <t>1. 设计核心产品的前端架构，并带领组员实现并持续优化； 2. 优化前端开发方式及协作流程，创建技术标准及规范，并孜孜不倦的布道； 3. 为前后端技术改进、网站性能优化、技术选型提供解决方案； 4. 为组员的技术成长制定目标、计划并帮助实施，提升整体技术水平。  任职要求： 1. 精通各种Web前端技术（HTML/CSS/Javascript等)，熟练跨浏览器、跨终端的开发； 2. 精通微信小程序客户端开发 3. 有大型网站前端架构、前端性能、可访问性、可维护性等方面的实践经验； 4. 至少熟练使用一门非前端脚本语言（如：NodeJS /Python/java等），并有项目经验； 5、熟练掌握react、angular、vue及相关框架和技术，理解框架设计原理，有良好的WEB前端优化经验； 6. 技术视野广阔，有主导前端技术方案设计的能力和经验； 7. 个性乐观开朗，逻辑性强，善于和各种背景的人合作，有一定的项目管理、团队管理经验； 8. 有开源项目的成功经验。</t>
  </si>
  <si>
    <t>本科或者民办本科都行，3年以上JAVA开发经验（JAVA技术基础必须扎实）</t>
  </si>
  <si>
    <t>五险一金 员工旅游 绩效奖金 弹性工作 下午茶</t>
  </si>
  <si>
    <t>岗位职责：  1、负责设计和开发分布式网络爬虫系统；  2、设计爬虫策略和防屏蔽规则，提升网页抓取的效率和质量；  3、负责爬虫逻辑的开发，快速响应业务变动。  任职要求：  1、具有实际爬虫开发、内容提取工作经验2年以上；3年以上Java、python开发经验；熟悉scrapy框架；  2、对数据结构和算法设计有较为深刻的理解，具有良好的沟通能力和团队合作意识；  3、熟悉正则表达式，Jsoup、XPATH，CSS选择器，能够从结构化和非机构化的数据中获取信息；  4、了解各种Web前端技术，包括HTML／XML／JavaScript／AJAX／JSON等；  5、熟悉Mysql，redis，mongdb三者至少之一，有过数据库调优和海量数据存储经验优先；  6、拥抱新技术，有很强的学习能力；  7、具有数据挖掘、自然语言处理、信息检索、机器学习背景者优先。</t>
  </si>
  <si>
    <t>深圳市盛凯信息科技有限公司</t>
  </si>
  <si>
    <t>五险一金 补充医疗保险 员工旅游 交通补贴 年终奖金 出差补贴 专业培训</t>
  </si>
  <si>
    <t>岗位要求： 1、 根据产品需求，按时完成指定任务的设计与开发； 2、 配合其他研发人员完成项目的开发、调试及上线维护等工作； 3、 负责所属模块技术文档的编写及维护； 4、 有脚本开发的能力，帮助金融客户完成自动化配置的脚本开发等 5、 能与华为后端研发资源对接 技能要求 1. 1年以上python开发经验，熟悉c&amp;c++者优先考虑 2. 精通Python面向对象、多进程、多线程、数据分析等技术 3. 精通Python操作memcache/redis等nosql的方案 4. 精通Python操作mysql，并对mysql有一定的运维能力 5. 精通django框架，熟悉admin或xadmin 6. 熟悉linux操作环境，熟悉Nginx/Apache配置优化 7. 善于沟通、工作积极、责任心强，有较好的团队合作精神。</t>
  </si>
  <si>
    <t>派视觉虚拟现实（深圳）软件技术有限公司</t>
  </si>
  <si>
    <t>深圳市油柑科技有限公司</t>
  </si>
  <si>
    <t>五险一金 出国机会 专业培训 绩效奖金 弹性工作</t>
  </si>
  <si>
    <t>五险一金 员工旅游 交通补贴 餐饮补贴 通讯补贴 出国机会 绩效奖金 年终奖金 股票期权 弹性工作</t>
  </si>
  <si>
    <t xml:space="preserve">岗位要求： 1、5年及以上软件开发经验，有全程参与商用软件的项目经验； 2、大专及以上学历； 3、JAVA基础扎实，熟悉io、多线程、动态代理等相关技术，熟练掌握各种数据结构和相关算法； 4、熟练掌握目前流行开源框架(spring/springmvc/mybatis)，并且对其核心思想、实现原理有一定认知； 5、熟悉微服务架构spring cloud者优先考虑； 6、熟练使用mysql、mongodb等数据库系统，对数据库有较强的设计能力，同时对数据库优化熟悉者优先考虑； 7、掌握一种缓存框架，如redis，有高并发、大数据量项目经验者优先考虑； 8、具有良好的沟通能力，对技术有激情，喜欢钻研，能快速接收和掌握新技术，有较强的独立、主动学习和承受高压的能力。  工作职责： 1、参与项目系统架构设计，负责系统模块分析和系统接口设计，并输出清晰易读的相关设计文档； 2、参与数据库的设计，根据需要存储在mysql、MongoDB或者redis中。 2、主动完成程序的单元测试和系统测试，并修复程序中存在的逻辑或功能性bug； 3、进行软件相关文档的撰写、修改和检查；  </t>
  </si>
  <si>
    <t>1. 精通C#，JavaScript和C++程序语言； 2.有过AR VR开发经验者优先考虑； 3.了解图像识别、空间定位等算法； 5.熟练使用Unity3D游戏引擎； 6.一年以上Unity3D实际项目开发经验； 7.熟练使用Unity3D编辑器，熟悉Unity3D游戏制作流程； 8.熟悉Unity3D引擎基本架构。熟悉Unity3D渲染，物理，资源管理，性能分析等模块，对Unity3D的组件系统有着深入的理解； 9.具有良好的团队精神，沟通能力。</t>
  </si>
  <si>
    <t>中/高级java开发工程师</t>
  </si>
  <si>
    <t>乐行（深圳）信息科技有限公司</t>
  </si>
  <si>
    <t>五险一金 周末双休 绩效奖金 年终奖金 员工旅游</t>
  </si>
  <si>
    <t>1. 精通JAVA/J2EE、精通设计模式，深入理解Spring、Struts, Hiberate或Ibatis、Ajax、Webservice、Junit等框架和技术的设计思想和实现方式; 2. 熟悉标准 SQL 语言，至少能熟练操作 MySql、Oracle、SqlServer等数据库中的一种； 3. 熟悉 UML 语言；熟练使用 Rose（或 StarUML、Visio、EA 等）建模工具 ； 4. 有较强的表达、沟通能力；思路清晰，善于思考，良好的分析和独立解决问题的能力。 优秀的学习能力;强烈的团队协同配合意识；。  备注：可以出差 ***</t>
  </si>
  <si>
    <t>岗位职责： 1 、负责公司手机APP及PC网页的前端开发工作； 2 、与UI设计、前端制作及后台开发人员协作，高效优质完成产品界面和功能的实现； 3 、解决开发过程中产生的浏览器兼容性问题； 4 、设计用户交互模式持续优化WEB前端页面展现，提高产品界面易用性和交互体验； 5 、配合产品经理完成项目整体开发。 岗位要求： 1 、计算机相关专业本科以上学历，至少3年以上前端开发经验； 2 、精通HTML5、CSS3、AJAX、HTTP REST API等前端开发技术; 3 、精通JavaScript、bootstrap、jQuery\Zepto，熟悉Vuejs、Nodejs、React优先； 4 、熟悉用户体验且对交互设计有一定了解。</t>
  </si>
  <si>
    <t>运维工程师（深圳）</t>
  </si>
  <si>
    <t>任职要求： 1.计算机相关专业，国家统招本科及以上学历； 2.计算机专业知识扎实，具有软件工程思想； 3.熟悉常见操作系统（Windows、Linux、Unix等），熟悉SQLServer数据库、IIS、Weblogic等应用服务器，了解Java、JavaScript编程等； 4.熟练使用Office word/ppt/excel/viso等办公软件，具有一定的培训课件、说明文档、用户手册编写能力； 5.善于与用户沟通，有良好的客户服务意识，以客户为本（有客户服务经验者优先）； 6.自我约束力强，有责任心，工作积极上进，具有一定的压力承受能力； 7. 有良好的团队协作精神； 8.具备多任务管理和协调能力，能适应公司、多用户现场技术支持服务工作方式。 岗位职责： 1.负责系统的迁移部署、故障排除、漏洞升级、安全加固等实施工作； 2.负责系统的巡检监控、上线部署、需求收集、缺陷反馈、bug修复等运维工作； 3.负责对用户进行产品/系统使用培训，远程或现场解答用户在使用中遇到的问题； 4.负责运维项目重大事件汇报文档、验收文档、培训课件、系统操作手册等材料编写、修订工作； 5.完成领导交办的其他任务。</t>
  </si>
  <si>
    <t>HTML5前端开发工程师</t>
  </si>
  <si>
    <t>岗位职责： 1.使用Egret引擎进行手机游戏开发； 2.根据游戏策划需求文档，利用HTML5技术实现移动端游戏研发； 3.负责游戏开发设计，保证模块的可行性、游戏性和稳定性。 任职要求： 1、熟悉Egret引擎开发,二年以上相关工作经验; 2、熟悉H5特性,熟悉引擎的渲染流程,负责或参与过H5项目并成功上线; 3、熟练掌握typeScript,javascript,具备良好的编程习惯; 4、良好的沟通能力和团队合作能力; 5、吃苦耐劳，能适应加班制。  加入炫成，您将获得的福利待遇： 1、工资+项目分成+国内外旅游； 2、为您购买五险一金（包括基本养老保险、医疗保险、生育保险、工伤保险、生育保险和住房公积金）； 3、享受元旦、清明、五一、端午、中秋、国庆、春节等假日； 4、逢传统节假日，如：三八、中秋、端午、春节等发放节日礼品或礼金； 5、公司为大家开展了丰富多彩的员工活动，如：户外拓展、爬山、烧烤、球类运动、游泳、K歌、员工聚餐、下午茶等；  加入炫成，您的职业发展方向： ―这是一个高速发展的公司，您将和有战斗力的团队和有激情的伙伴一起工作； ―这是一份付出与回报对等的工作，只要您付出，就会有高回报； ―这是一份拥有快速晋升空间的职位，只要您努力，高收入都不再那样遥不可及。  工作时间：大小周工作制，9：30am~12：00 am,2：00pm~6：30pm。  上班地点 ： 广州市天河区荷光一横路自编8号盛达电子信息创新园三期202-203 （公交站：BRT学院站）</t>
  </si>
  <si>
    <t>Python中级工程师</t>
  </si>
  <si>
    <t>广州特道信息科技有限公司</t>
  </si>
  <si>
    <t>Java项目经理</t>
  </si>
  <si>
    <t>上海慧康信息技术有限公司</t>
  </si>
  <si>
    <t>五险一金 餐饮补贴 专业培训 年终奖金 定期体检</t>
  </si>
  <si>
    <t>1、 确保项目目标的实现，领导项目团队准时、优质地完成全部工作。 2、 与客户沟通，了解项目的整体需求。并与客户保持一定的联系，即时反馈阶段性的成果，和即时更改客户提出的合理需求。 3、 制定项目开发计划文档，量化任务，并合理分配给相应的人员。 4、 跟踪项目的进度，协调项目组成员之间的合作。 5、 监督产生项目进展各阶段的文档，保证文档的完整和规范。 6、 开发过程中的需求变更，项目经理需要跟客户了解需求，在无法判断新的需求对项目的整理影响程度的情况下，需同项目组成员商量，最后决定是否接收客户的需求，然后再跟客户协商。确定要变更需求的情况下，需产生需求变更文档，更改开发计划。 7、 具备优秀的技术开发能力，能带领团队克服各项技术难题。 8、 项目提交测试后，项目经理需了解测试结果，根据测试的bug的严重程度来重新更改开发计划。 9、 向上汇报。向上级汇报项目的进展情况，需求变更等所有项目信息。 10、 项目完成的时候需要项目总结，产生项目总结文档。  任职要求： 1、本科或以上学历，计算机相关专业优先。 2、具备5年以上软件项目管理经验，有项目管理相关背景知识或培训经验优先考虑，具备多项目并发管理能力。 3. 两年及以上的JAVA/JSP/HTML5/Javascript/CSS/JQuery/Ajax/ 的编程经验。 4. 两年及以上的数据库的开发经验，如 SQL, MySQL, Oracle等的开发经验。 5. 熟悉HTTP/HTTPS/FTP/UDP 等Web编程相关的协议。 6、做事认真负责，对工作热忱。  7、有优秀的文案能力、有政府软件相关工作经验者优先。</t>
  </si>
  <si>
    <t>深圳市君兰电子有限公司</t>
  </si>
  <si>
    <t>岗位职责： 1、负责公司核心产品前端部分的设计和实现； 2.、参与产品前端开发全过程，创建高性能高可用性的UI框架； 3、负责项目中技术难点和关键模块的设计和编码； 4、优化代码实现，提高产品性能； 5、配合开发主管，参与HTML5应用架构的设计和规范化工作。 任职资格： 1、 本科以上学历，三年以上web开发经验（.net或java），1年以上前端开发工作经验； 2、精通DIV+CSS和W3C标准，熟练运用XHTML,CSS，深刻理解手机平台上各主流浏览器之间的兼容性； 3、熟悉Javascript/Json/JQUERY/XML/HTML 5等Web前端技术，熟练使用React框架，能与后台开发人员一起编写Ajax交互程序； 4、有HTML5开发经验，有响应式页面开发经验，能够熟练运用HTML5特性构建移动端的WebApp； 5、善于使用前端的基本调试工具，熟练手写代码； 6、熟悉JS/CSS/ HTML 5在各种手机分辨率、PAD平台上的兼容和性能优化；   7、具备良好的服务意识、责任心、较强的学习能力、优秀的团队沟通与协作能力、能承受一定的工作压力；</t>
  </si>
  <si>
    <t>五险一金 免费班车 餐饮补贴 弹性工作 年终奖金 专业培训 绩效奖金</t>
  </si>
  <si>
    <t>1. 开发linux python应用程序 2. 在项目经理领导下参与大数据产品开发 3. 在项目经理领导下参与AI产品开发  岗位要求： 1. 熟悉 Linux 开发环境，熟练使用 Shell 2. 熟悉 高并发、高性能分布式系统 3. 熟悉各种常见网络协议 4. 从事Python 开发 1年及以上 5. 熟悉各种开源python框架和组件，对新技术有很强的好奇心和钻研精神 6、计算机专业本科或以上毕业</t>
  </si>
  <si>
    <t>股票期权 定期体检 五险一金 绩效奖金 节日福利</t>
  </si>
  <si>
    <t>【岗位职责】 1、负责开发多数据库的数据采集和计算加工的后台业务功能； 2、负责开发数据采集的任务调度、数据抽取、数据加工中间件等功能； 3、开发数据缓存及其管理模块，实现前端访问缓存，后台异步更新缓存； 4、维护和管理后台程序，实现其稳定高效运行。 【任职要求】 1、Python基础扎实，理解多线程、多进程以及熟练使用python语法； 2、本科及以上学历，计算机及其相关专业，计算机网络、数据结构基础知识扎实； 3、熟练使用Django、tornado等web框架及其相关库如Celery进行开发； 4、可在Linux系统下进行开发和调试后台程序； 5、熟练使用mysql、oracle、sqlserver数据库中的一种或多种。</t>
  </si>
  <si>
    <t>高级UI设计师</t>
  </si>
  <si>
    <t>深圳市今天国际物流技术股份有限公司</t>
  </si>
  <si>
    <t>五险一金 员工旅游 年终奖金 上市公司 带薪年假 员工体检 发展空间 专业培训 绩效奖金</t>
  </si>
  <si>
    <t>UI设计师岗位职责 1、负责APP、WEB界面设计，及公司小程序页面的设计； 2、负责软件界面的美术设计、创意工作和制作工作，提出构思新颖、有高度吸引力的创意设计； 3、有优异的构图设计感念，关注产品细节，对页面进行优化，使用户操作更趋于人性化； 4、维护现有的应用产品，持续优化公司各条产品线的视觉、提高产品的细节用户体验； 5、关注同行业竞争产品发展和业界动态，并取其长用于自身产品的完善，收集和分析用户对于GUI的需求。  UI设计师岗位要求 1、2年及以上互联网产品视觉设计经验，具有良好的审美能力和网页整体结构设计能力 2、精通Photoshop、Illustrator、Flash等图形软件，html、Dreamweaver等网页制作工具，能够独立完成静态网页设计工作； 3、具备良好的审美能力、深厚的美术功底，有较强的平面设计和网页设计能力，具有敏锐的用户体验观察力，富有创新精神 4、熟练操作常用办公软件，且具备其它软件应用能力； 5、熟悉html，CSS，javascript，Ajax,easyUI等； 6、对通用类软件或互联网应用产品的人机交互方面有自己的理解和认识，具有良好的语言表达及沟通能力，良好的团队合作精神</t>
  </si>
  <si>
    <t>中级Python工程师</t>
  </si>
  <si>
    <t>郑州苹可云科技有限公司</t>
  </si>
  <si>
    <t>职位描述： 1、参与软件项目的编码实施、测试和文档编写； 2、协助业务需求分析，对具体的业务功能进行逻辑设计，并负责相关的开发等工作； 3、参与系统优化，协助解决项目开发过程中的技术难题； 4、配合项目的整体计划和安排，保证功能按时交付； 岗位要求： 1、计算机相关专业； 2、熟悉Python，有python web开发经验，代码能力较好； 3、熟悉SQL，熟悉Orcale、DB2、SQLSERVER、Mysql数据库应用开发中至少一个； 4、熟悉linux/Unix常用操作命令，了解shell； 5、具有高度的责任感，工作积极主动、学习能力强、善于总结，有规范化文档编写良好习惯。</t>
  </si>
  <si>
    <t>上海京工实业有限公司</t>
  </si>
  <si>
    <t>初中及以下  </t>
  </si>
  <si>
    <t>五险一金 员工旅游 专业培训 绩效奖金 年终奖金 弹性工作 通讯补贴 交通补贴</t>
  </si>
  <si>
    <t>岗位描述： 1. 负责仪表行业网站的开发过程，从需求、设计、开发、运维等多角度保证产品质量； 2. 参与产品平台相关业务分析、设计及原型实现，与团队成员协作完成产品研发 岗位要求： 1、两年以上PHP开发经验，能够独立编写中等规模PHP应用程序 2、精通PHP+MYSQL编程 3、熟练掌握Web前端开发技术包括Javascript、Ajax/jQuery、CSS和HTML 4、精通MYSQL数据库开发 5、具有MYSQL索引优化、查询优化和存储优化，Linux服务器架设及管理，或PHP缓存技术方面的经验者优先。 6、必须具有良好的编码习惯，要求结构清��，命名规范，逻辑性强，代码冗余率低 7、有良好的团队合作精神和缜密的逻辑思维。  任职资格：
1、精通PHP语言，拥有2年以上PHP网站实际开发经验，有已上线PHP网站开发项目优先；
2、精通MySQL数据库应用开发，了解MySQL的数据库配置管理、性能优化等基本操作；
3、熟悉Linux/Apache服务器环境，了解基本配置和集群的基础知识，熟练使用常见命令，对shell了解；
4、对linux服务器要有一定的了解和掌握，会简单的操作、安装配置与管理；
5、对网站开发工作富有热情，有创新能力，思维敏捷，富有团队合作精神。</t>
  </si>
  <si>
    <t>自动化测试工程师python、c</t>
  </si>
  <si>
    <t>深圳市爱聊科技有限公司</t>
  </si>
  <si>
    <t>五险一金 绩效奖金 补充医疗保险 餐饮补贴 交通补贴</t>
  </si>
  <si>
    <t>岗位职责： 1、负责服务端接口开发； 2、协助需求分析、系统构架、数据库设计文档编写工作； 3、负责公司现有产品的优化和升级。 4、建设和完善BOSS管理系统  任职要求： 1、计算机相关专业学历，3年以上PHP项目开发经验； 2、精通PHP、MySQL、JavaScript、JQuery、Ajax开发； 3、熟练HTML5，HTML，DHTML、XML、CSS以及前端性能优化； 4、深刻理解面向对象设计思想，精通OOP设计模式； 5、具有手机app开发经验，移动互联网相关行业经验； 6、熟悉MySQL常用优化方案，有大数据量的数据库设计及规划能力； 7、熟悉Linux； 8、熟悉网站分布式架构，MySQL主从，集群； 9、有良好的编程习惯，注重代码效率，能够编写规范、优质与高效的代码； 10、工作积极主动，善于沟通，能够较快理解业务需求。</t>
  </si>
  <si>
    <t>上海寰擎信息科技有限公司</t>
  </si>
  <si>
    <t>五险一金 补充医疗保险 员工旅游 专业培训 绩效奖金 年终奖金</t>
  </si>
  <si>
    <t>1、3年及以上工作经验； 2.、本科毕业； 3、具有java开发经验(SSH框架)； 4、思维逻辑及表达清晰。</t>
  </si>
  <si>
    <t>职位描述： 1、负责爬虫系统的设计和开发，独立完成数据采集和清洗任务； 2、维护并优化爬虫程序，保证爬虫程序稳定、高效； 3、分析结构化和非结构化数据，并对数据进行信息提取、清洗和去重； 4、完成领导交代的其它调研及开发工作。  岗位要求： 1、 全日制本科及以上学历，计算机相关专业，2年以上python开发经验； 2、熟悉scrapy分布式爬虫框架，精通信息抓取和整合技术； 3、熟悉PhantomJS、Headless Chrome、Selenium、WebDriver等技术； 4、熟悉常见数据库，包括MySQL、Mongodb、Redis、HBase等； 5、熟悉Linux操作系统，熟悉shell常用命令； 6、具备积极的工作态度，自我学习能力强，乐于研究。</t>
  </si>
  <si>
    <t>区块链量化Python工程师</t>
  </si>
  <si>
    <t>职责描述： 1、负责公司量化交易系统、回测平台、数据平台的开发、优化与维护工作； 2、负责配合量化交易策略及算法交易策略的开发、实现及优化； 3、不断提高团队的代码质量和工作效率，营造技术氛围； 4、领导交代的其他任务；  任职要求： 1、3年以上Python经验，熟悉Django, Tornado, Flask框架中的至少一种，熟悉Web后端架构，重点本科或以上学历； 2、熟悉Linux平台环境的开发，掌握Linux常用命令； 3、熟悉python网络编程，能够设计和维护基于TCP/IP协议的高性能事件驱动框架程序； 4、熟悉mysql、mongodb、redis等数据库使用.</t>
  </si>
  <si>
    <t>cocos2d游戏前端开发工程师</t>
  </si>
  <si>
    <t>python后台开发工程师</t>
  </si>
  <si>
    <t>上海嘉柒网络科技有限公司</t>
  </si>
  <si>
    <t>1、使用cocos-creator或cocos2dx引擎开发手机游戏； 2、负责完成游戏相关模块以及相关工具的设计与开发； 3、负责跟进兼容性和平台对接问题。 4、负责和策划沟通，调整游戏细节。 职位要求： 1、1年以上游戏开发经验，有完整的游戏项目经验者优先； 2、熟练使用cocos2dx或cocos-creator其中一款引擎； 3、精通手游客户端的开发流程； 4、精通JavaScript或者lua； 5、熟悉浏览器，操作系统的兼容性； 6、对游戏开发充满兴趣，有较强的沟通和学习能力工作积极，有责任心，很好的沟通能力和团队合作精神，以及强烈的解决问题的意愿。</t>
  </si>
  <si>
    <t>做五休二 五险一金 节日福利 通讯补贴 带薪年假 周末双休</t>
  </si>
  <si>
    <t>岗位职责： 1、参与公司产品的开发，能够完成上级部署的开发任务； 2、根据开发计划，负责公司平台功能模块的详细设计、开发和单元测试工作； 3、解决产品部署实施过程遇到的技术问题。  岗位要求： 1、熟悉Python语言，有3年以上系统开发和设计经验； 2、了解ansible、shell脚本； 2、有一定云计算基础，了解openstack，cloudstack优先； 3、熟悉Linux系统，熟悉网络原理； 4、了解KVM、Xen等虚拟化技术，曾使用eucalyptus、openstack、opennebula等开源软件构建云计算管理平台者优先； 5、英语阅读能力强。造师资格证书或认证的工程师优先。</t>
  </si>
  <si>
    <t>广东汉佳信息技术有限公司</t>
  </si>
  <si>
    <t>五险一金 补充医疗保险 绩效奖金 年终奖金 周末双休 节日福利</t>
  </si>
  <si>
    <t xml:space="preserve">岗位职责： 1、负责WEB网页端、移动端的设计、开发与维护； 2、前后端数据交互以及页面交互等模块的开发，通用类库、框架编写和维护； 3、与UI设计师、后端工程师紧密协作,高质高效完成产品的动态信息展现、数据交互； 4、善于运用各种前端技术手段，不断提高用户体验，优化性能和解决兼容性等问题； 5、持续研究Web前端技术的发展，丰富和改进开发流程与产品质量。  任职条件： 1、熟悉各种前端技术，包括HTML5/CSS3/JavaScript/jQuery/NodeJS等； 2、计算机或相关专业毕业，本科及以上学历，具有2年以上前端开发工作经验； 3、熟悉一种或多种常用前端框架/库，如Vue/React等； 4、熟悉常用工程化及模块化方案，包括Webpack/RequireJS/Gulp等；  </t>
  </si>
  <si>
    <t xml:space="preserve">4.  确保所负责的模块能够符合公司质量标准。 任职要求：   </t>
  </si>
  <si>
    <t>五险一金 员工旅游 交通补贴 餐饮补贴 通讯补贴 定期体检</t>
  </si>
  <si>
    <t>工作描述： 1、负责基于JavaEE的各类互联网业务平台及系统的研发与日常维护工作； 2、负责核心业务逻辑的设计和开发，业务处理流程的设计开发以及模块间接口(WebServices/Restful)的设计和开发； 3、根据开发流程、产品设计进行代码实现，测试，交付以满足需求； 4、充分理解项目需求、系统设计及系统架构。 5、独立完成项目的详细设计和编码的任务，确保项目的进度和质量； 6、能够在团队中完成相互间的Code Review任务，确保相关代码的有效性和正确性，并能够通过Code Review提供相关性能以及安全的建议； 7、独立完成部分较小规模系统的系统分析文档和详细设计文档的撰写； 8、能够有较强的沟通和协调能力，能快速成长； 9、维护和升级现有软件产品和系统，快速定位并修复现有软件缺陷。 职位要求： 1、本科，计算机相关专业； 2、熟练Java编程，包括Java核心，多线程编程，熟悉常用设计模式； 3、熟练jdbc、servlet编程，熟悉tomcat，了解web服务器原理； 4、熟悉Java主流框架（SpringBoot，Mybatis)； 5、熟悉socket编程开发； 6、熟练使用sql，熟悉mysql 7、具有良好的沟通、团队协作、计划和创新的能力； 8、学习能力强，拥有优秀的逻辑思维能力和自我管理能力强，有良好的时间意识</t>
  </si>
  <si>
    <t>华为手机营销项目-2018</t>
  </si>
  <si>
    <t>五险一金 定期体检 绩效奖金 年终奖金 通讯补贴</t>
  </si>
  <si>
    <t>1、进行项目计划，技术方案设计，带领小组完成项目开发；
2、负责架构设计，开发任务的需求分析，功能和模块划分，负责核心模块开发；
3、 参与产品要求、评审以及技术评估；
4、拥有较强的学习能力和解决问题能力，能够独立完成单一项目或模块任务。 任职要求： 1. 至少5年及以上的PHP项目开发经验，具备良好的代码编程习惯及较强的文档编写能力；
2. 精通PHP7编程，熟练使用Laravel5.5框架，熟练掌握HTML语言、JavaScript脚本语言，熟练掌握mysql；
3. 熟悉面向对象的设计方法，对面向对象的设计模式理解并能熟练应用,了解基本的编程算法；
4. 熟练掌握lamp ，具有一定的Linux服务器安全知识；
5. 有MySQL优化经验、PHP缓存技术、静态化设计方面的经验者优先；
6. 具备良好的团队合作精神、高度的责任感、为人踏实、工作严谨。</t>
  </si>
  <si>
    <t>深圳华云信息系统有限公司</t>
  </si>
  <si>
    <t>岗位职责 1、参与券商业务相关的APP移动端的后台研发工作  任职资格： 1、3年以上java后端工程师经验及有中大型项目架构经验（必须） 2、责任性强、沟通能力好(必须) 3、熟悉Docker和k8s等容器技术的基本原理； 4、熟练掌握代码工具,如Git； 5、熟悉spring cloud微服务体系，熟悉消息中间件、缓存、mysql等主流数据库的使用，了解分布式系统的设计方案； 6、良好的沟通能力，管理和协调相关项目组； 有金融或电商从业经验优先，具有腾讯、阿里工作经验优先。</t>
  </si>
  <si>
    <t>广检检测技术（上海）有限公司</t>
  </si>
  <si>
    <t>五险一金 定期体检 年终奖金 包工作餐 专业培训</t>
  </si>
  <si>
    <t xml:space="preserve">岗位职责： 1、负责后台运营系统开发和维护工作； 2、负责平台内Web端页面开发和维护工作； 3、负责项目的技术方向，把关项目的技术积累和攻关； 4、负责新项目的技术选型，达成项目的各项指标要求 5、协助项目经理完成项目的开发，协助测试部门进行测试； 6、修改系统出现的问题； 任职要求 1、计算机/软件工程专业本科及以上学历； 2、1-3年以上的java/javaweb技术开发经验； 3、熟悉http协议，熟练使用jquery ,jquery ui , backbone等前端框架； 4、熟悉MySql数据库开发，精通SQL与存储过程； 5、熟悉MVC思想，熟练使用 spring mvc + mybatis + redis； 6、熟悉tomcat的配置和部署，熟练使用svn、maven； 7、熟悉单元测试方法,熟悉jprofiler/loadRunner等性能测试工具; 8、有成功主导开发并部署后台系统、熟悉并实施过website负载均衡、熟悉hbase方案优先考虑。 基本福利： 1、入职即购买五险一金 2、双休，朝九晚六 3、免费工作餐 4、公司组织每年一次体检 5、AI智能行业领航者，良好的发展空间和平台 6、宽敞舒适现代智能的办公环境 </t>
  </si>
  <si>
    <t>1.  负责软件需求的分析、设计、开发、测试及相关文档的编写； 2.  与团队一起保质保量的完成开发任务； 3.  负责日常网络设备运维；  4.  完成部门交给的其它任务。  任职要求： 1.  任职地点：上海；初步录用后，需前往广州总部番禺园区试用及实习。 2.  任职说明：在广检集团广州总部番禺园区试用，试用期1个月。 3.  计算机或软件相关专业本科以上学历； 4.  精通.NET框架、C#、ASP.NET；熟悉WPF/XAML技术并能灵活运用，有Winform的开发经验者优先。 5.  熟悉.Net三层或多层体系结构，具备面向对象的开发思想，熟悉基于.Net的面向对象设计、系统构架、组件重用和设计模式的应用。 6.  熟悉Web开发相关技术，如xml、JavaScript、html、div、css、JQuery等，了解工作流开发。 7.  熟悉MSSQL、.ORACLE、MYSQL数据库开发和性能调优。 8.  了解桌面终端设备的安装、维护处理， 了解网络原理以及网络交换、路由、桥接等技术，了解防火墙技术； 9.  具有独立编程能力，有良好的设计思想和编程习惯，能够承受一定的工作压力。  10.具备团队协作精神，对工作具有高度负责的精神和上进心，沟通能力强。</t>
  </si>
  <si>
    <t>紫元元（深圳）国际融资租赁有限公司</t>
  </si>
  <si>
    <t>五险一金 通讯补贴 年终奖金 定期体检</t>
  </si>
  <si>
    <t>6、有良好的沟通能力、学习能力、适应能力，责任心强。</t>
  </si>
  <si>
    <t>岗位职责： 1.承担卡中心应用类系统的项目（功能或组件）开发任务； 2.持续提升系统性能和稳定性，扫除技术风险； 3.撰写技术方案，参与系统分析与设计、测试支持、系统上线； 4.维护和升级现有系统，快速定位并修复现有软件缺陷； 5.参与新技术的创新性预研。 岗位要求; 1.计算机相关专业，本科及以上学历，有互联网、金融行业项目背景者优先； 2.3年以上Java服务端开发经验，有系统分析、设计经验者优先； 3.能独立完成项目经理分配的研发任务； 4.熟悉Spring boot/Spring batch/MyBatis等开源框架，kafka、redis等中间件，熟悉SpringCloud生态，在Github上有开源项目者优先； 5.熟练使用MySQL数据库，有数据库设计及优化经验者优先； 6.思维敏捷，具有良好的逻辑分析及问题解决能力，对互联网业务和产品有较强的敏感性。</t>
  </si>
  <si>
    <t>Python开发工程师 (MJ001091)</t>
  </si>
  <si>
    <t>web后台开发工程师</t>
  </si>
  <si>
    <t>北京远方动力可再生能源科技股份公司</t>
  </si>
  <si>
    <t>五险一金 员工旅游 绩效奖金 弹性工作</t>
  </si>
  <si>
    <t>工作职责： 1、负责流转系统迭代设计开发，投放广告系统的开发，数据统计中心开发，或其它相关系统研发工作； 2、为提升团队开发效率，优化基础架构框架组件，创造实用工具； 3、持续关注服务器端技术的日新月异的发展，选择适合团队的新技术新工具。  职位要求 1、本科及以上学历，三年以上开发经验，有良好的设计及编码能力，理工科专业（计算机相关专业尤佳）； 2、熟悉Python等主流开发语言；熟悉Django，Tornado等框架；了解linuxshell,JS等其他脚本语言； 3、熟悉Mysql数据库，redis分布式缓存,MQ消息中间件 4、良好的沟通能力，能清晰、准确的在团队中传达自己的想法； 5、具备良好的软件工程素养、开发习惯和服务意识，认同敏捷理念，追求技术极致，秉持开放心态 6、熟悉互联网应用开发测试流程、代码分支管理、CICD环境和流程等；</t>
  </si>
  <si>
    <t>桃源居实业（深圳）集团有限公司</t>
  </si>
  <si>
    <t>职责描述: 负责路灯物联网平台的微信小程序 WEB页面后台系统的架构、设计、开发和维护。 任职要求： 专科及以上学历，两年以上大型Web应用开发和架构经验。 熟悉Java语言和面向对象设计开发，熟悉多线程程序开发，对多线程技术，异步，并发有较深入的理解； 对设计模式、软件工程等有较深入的理解；熟悉MySQL应用开发、配置、维护及性能优化； 具有GWT、Javascript相关经验优先。 工作年限3年以上 岗位职责 1.负责java后台程序的业务设计和开发 2.负责java后台程序的性能调优 3.负责新的技术调研和使用 技术要求 1.熟悉java编程，包括java核心，多线程编程，熟悉常用设计模式 2.熟悉jdbc,servlet编程，熟悉tomcat,了解web服务器原理 3.熟悉java主流框架（SpringBoot,Mybatis） 4.熟悉socket编程开发 5.熟悉使用sql,熟悉mysql 6.熟悉linux系统，熟悉项目部署 7.具有良好的沟通，团队协作，计划和创新的能力 8.学习能力强，拥有优秀的逻辑思维能力和自我管理能力，有良好的时间意识， 9.熟悉物联网通信协议MQTT、CoAP等优先 10:熟悉物联网数据传输模式NB�CloT、LoRa等优先</t>
  </si>
  <si>
    <t>五险一金 员工旅游 交通补贴 餐饮补贴 通讯补贴 绩效奖金 年终奖金 定期体检 专业培训</t>
  </si>
  <si>
    <t>职条件： 1、大专以上学历,计算机相关专业毕业; 2、三年以上同岗位工作经验； 3、java基本功扎实，熟悉设计模式更佳； 4、熟悉JAVA、ECLIPSE、TOMCAT、WEBLOGIC； 熟悉对SPRING、SVN； 5、熟悉Oracle等大型数据库； 6、对地产行业或ORACLE ERP有了解优先。    公司福利：
★公司提供免费工作餐、交通补贴、通讯补贴；
★每年提供健康体检、公司旅游活动；
★公司定期组织拓展、聚餐、文娱活动，丰富员工生活； ★集团公司设立关爱员工基金会，对于职工的困难补助、求学深造、内部购房、子女教育等都制定了相应的福利政策
★五天制，每天上班7.5小时，不提倡加班。  ★上班地点：深圳市宝安区西乡桃源商务大厦B座（入口三）4楼  公司网站：
http://www.lii.com.cn http://www.everwing.com.cn</t>
  </si>
  <si>
    <t>软件工程师(C++、python、C#)</t>
  </si>
  <si>
    <t>岗位职责 1、负责设备调度算法软件开发；
2、完成关键性设备算法输出；
3、负责仿真软件核心模块算法开发；
4、负责技术发展部轻量级产品开发；
5、完成项目的技术选型、需求剪裁以及分析；
6. 负责协助负责人完成产品线的需求分析、功能设计、数据存储设计、UI/UX/UE设计及各类技术文档编写；
7. 制定与实施公司长远体的技术发展方向、各阶段要完成的目标任务、把控多项目开发人员结构与数量；
8. 协根据公司各阶段目标制定可行计划，按时与保质量的完成各阶段技术产出。
任职要求 1、本科以上学历，计算机、自动化、应用数学等相关专业；
2、2年以上调度算法或调度软件类似开发工作经验，能够独立完成模块的分析设计与开发工作；
4、具有算法的仿真与编程实现能力；
6、能积极面对工作挑战，有良好的职业素养、团队协作意识；
7、熟悉WCS,WMS系统优先考虑；
8、熟练掌握以下一门编程语言 C++、python、C#;熟悉数据库和前端开发。</t>
  </si>
  <si>
    <t>岗位职责： 1、负责java开发的WEB老系统的前端修改，新增需求的开发。 2、配合后端完成接口调试及相关业务需求，根据业务需求，设计并实现技术解决方案。 3、APP和网站页面开发，老系统修改需求。 4、参与产品开发并参与讨论用户体验。  任职资格： 1、3年以上Web前端研发经验，熟悉 JAVA开发； 2、精通HTML、CSS、JavaScript、jsp、JQUERY前端技术，熟悉常见JS开发框架，能根据项目需求完成前端功能实现; 3、了解Ajax，有项目经验优先； 4、有强烈的责任心，工作积极主动，具有很强的沟通表达能力及团队合作精神，能与后台开发配合，打通前后端开发。</t>
  </si>
  <si>
    <t>岗位职责： 1、负责核心业务代码编写、攻克技术难题 2、完成相关技术文档的设计和代码编写，代码风格良好 3、根据设计要求，完成模块及程序的编码和自测  岗位要求： 1、计算机相关专业本科及以上学历，三年以上Python实际开发经验 2、熟悉WEB开发，精通Django/Flask中至少一种 3、有丰富的Linux使用经验，熟练使用Ubuntu 4、熟悉常用关系数据库或非关系型数据库，如mysql、mongodb等 5、对技术有强烈的兴趣，喜欢钻研，具有良好的学习能力、沟通能力和团队合作能力 6、有很强的分析问题和解决问题的能力，强烈的责任感 7、熟悉C/C++编程加分</t>
  </si>
  <si>
    <t>深圳市一恒科电子科技有限公司</t>
  </si>
  <si>
    <t>五险一金 员工旅游 年终奖金 生日会 带薪年假 节日福利 员工体检</t>
  </si>
  <si>
    <t>1、参与并主导完成详细设计和编码的任务，确保项目的进度和质量； 2、负责公司大数据平台以及相关产品研发； 3、主动关注并学习新技术，并能够在实践中应用，帮助建设团队技术氛围。 任职要求： 1、3年以上Java工作经验，具有良好的编程习惯； 2、熟悉SpringBoot,SpringCloud,Mybatis等主流开发框架；有过使用SpringCloud实践开发经验； 3、具有扎实的java功底，熟悉jvm、web开发、缓存 、分布式架构、分布式事务、消息中间件等技术； 4、深入理解面向对象的编程，了解常见的设计模式，熟悉微服务的架构模式，熟悉敏捷开发的开发模式； 5、熟练Linux常用命令，熟练编写Shell脚本； 6、了解DevOps相关知识，对Docker有一定了解者优先； 7、了解大数据相关组件，如HDFS，MR，Impala，ES等优先 8、具有创新思维，良好的主动性和责任感，良好的逻辑思维、沟通能力、学习能力；能够独立开展新产品、功能、模块的设计研发；</t>
  </si>
  <si>
    <t>iOS自动化测试</t>
  </si>
  <si>
    <t>世纪佳缘网</t>
  </si>
  <si>
    <t>五险一金 补充医疗保险 交通补贴 餐饮补贴 年终奖金 定期体检</t>
  </si>
  <si>
    <t>岗位职责 ： 1、根据自动化测试需求，选定一种稳定、可靠、易扩展的iOS自动化测试工具； 2、根据选定的测试工具制定合理的自动化测试方案，独立搭建自动化测试环境，根据现有测试用例完成自动化测试脚本的编写和维护工作，执行测试脚本并分析结果，编写和提交测试报告； 3、与其他技术人员有效的沟通。 任职资格 ： 1、计算机相关专业本科及以上学历； 2、熟悉测试流程及方法，能独立制定测试计划、测试用例，编写规范的测试文档； 3、2年以上iOS自动化测试经验，熟悉Robotium、Appium、Instrument Driver、UI Automation等至少一种测试工具，有自动化框架开发经验者优先； 4、有iOS开发经验者优先； 5、精通一门脚本语言，如Shell、Python、JavaScript等； 6、良好的学习能力和自我驱动能力；</t>
  </si>
  <si>
    <t>python数据分析讲师</t>
  </si>
  <si>
    <t>广东百捷教育投资管理有限公司</t>
  </si>
  <si>
    <t>周末双休 专业培训 员工旅游 五险一金</t>
  </si>
  <si>
    <t>岗位职责： 1、负责基于Python数据分析的研究工作负责基于Python数据分析的授课教学工作； 2、负责基于Python数据分析的课程案例制作和教学文档编写； 3、负责基于python的网络爬虫的研究工作和爬虫教学工作； 4、负责python机器学习部分的研究工作和授课工作； 5、制作课程案例，编写教学文档；  任职要求：
1、熟练掌握Python语言，了解Python 3.x新特性，有数据工程领域开发经验；
2、拥有数据分析建模理论、熟悉数据分析建模过程；
3、熟悉基于Python的urllib2、requests等HTTP库，以及lxml、bs4等解析库；
4、熟悉一种Python爬虫框架（Scrapy，PySpider）；
5、熟悉NumPy和SciPy科学计算工具的使用；
6、熟悉Pandas数据分析工具的使用；
7、扎实的计算机基本功及数学基础；
8、熟悉常见机器学习算法（如逻辑回归、SVM、神经网络、决策树、贝叶斯等）；
9、熟悉至少一种深度学习训练工具（Caffe/Theano/Keras/ConvNet/TensorFlow/Torch等）；</t>
  </si>
  <si>
    <t>Java资深开发工程师 (职位编号：10001)</t>
  </si>
  <si>
    <t>深圳云上推科技有限公司</t>
  </si>
  <si>
    <t>弹性工作 五险一金 节日福利 专业培训 餐饮补贴</t>
  </si>
  <si>
    <t>云上推正和国内一线手机厂商（如：华为、oppo、vivo、小米等）共同打造一站式广告投放平台，包括搜索推广、信息流推广、品牌推广等 ，满足广告主、合作伙精准投放广告、精细化管理的需求。 在技术上，致力于解决分布式、高并发、大数据量等带来的技术难题及挑战，构建和持续优化底层基础架构和基础服务，保证高可靠、高性能、高可扩展性快速支撑各项新业务。  岗位诱惑 负责RTB广告投放平台研发，技术挑战和成长空间巨大，RTB广告将成为公司业务的重要组成部分；拥有全多样化的技术交流途径和分享机会，团队技术氛围浓厚。  岗位职责 1、负责RTB广告后台系统研发及技术架构规划与设计，支持广告业务快速发展； 2、参与Java基础平台架构设计开发与优化，分布式中间件设计与开发； 3、参与解决海量商业数据分布式处理、高效即席查询、数据一致性、准确性等方面带来的各种技术难题和挑战。  任职条件 1、高校计算机或相关专业本科及以上学历，2年以上工作经验, 有互联网产品开发经验优先；； 2、精通Java编程，熟悉Java常用开源框架、设计模式及多线程开发，熟悉性能优化、对架构设计有一定理解和实践经验者优先； 3、熟悉分布式中间件等相关技术，熟悉相关源码或具备一定中间件设计经验优先； 4、熟悉Hadoop//Hive/HBase/Kafka/Spark等一项或多项大数据处理技术，具有较丰富的大数据开发经验； 5、强烈的责任心，对技术充满热情，有较强的沟通能力和分析解决问题的能力。</t>
  </si>
  <si>
    <t>北京京师脑力科技有限公司</t>
  </si>
  <si>
    <t>五险一金 带薪年假 专业培训 绩效奖金 员工旅游</t>
  </si>
  <si>
    <t>web前端开发工程师 工作职责： 1.充分理解产品需求，与后端工程师等共同制定项目实现方案 2.熟练使用HTML5，CSS3，HTML，JAVASCRIPT等网页制作技术，熟悉页面架构和布局 3.参与微信端相关的业务组件/项目/功能的开发以及应用的的优化，迭代与维护 4.参与移动端和HTML5的相关前端开发以及应用的的优化，迭代与维护 5.撰写相应的开发文档 岗位要求： 1、本科及以上学历，3年以上web前端开发经验，有小程序经验者优先； 2、精通HTML/CSS/Javascript等前端技术，精通AJAX运作机制； 3、熟悉各主流浏览器间的差异性，能快速定位和解决各种兼容问题； 4、精通JavaScript语言，能够封装或扩展工具组件，熟悉ES6语法； 5、精通jQuery，vue，React等至少一种主流前端开发框架,需有实战经验； 6、对前端性能、可访问性、可维护性等相关知识有实际的了解和实践经验； 7、有敏捷开发经验的有限考虑，有较强的逻辑思维能力，善于分析、沟通、和解决问题, 能快速接受和掌握新技术</t>
  </si>
  <si>
    <t>React-Native研发工程师</t>
  </si>
  <si>
    <t>上海衡益网络技术有限公司</t>
  </si>
  <si>
    <t xml:space="preserve">任职条件： 三年以上Android平台实际开发经验。 深度参与过移动产品开发，具有独立开发相关模块的经验。 精通常用软件架构模式，熟悉各种算法与数据结构、多线程、网络编程等，地图,图片编辑,能够不断优化产品的性能，提高用户体验。 能够独立完成项目的开发-发布上线全流程。 熟悉Android KeyStore。 加分项 1.熟练掌握JavaScript编程语言，熟悉JSX及ES6 2.精通React Native的布局及生命周期，熟悉react-native与原生交互通信 3.熟悉React Native相关API及第三方框架，如Redux、mobx等 4.熟悉相关工具的使用，如webpack、babel等 5.有一定的Android原生开发经验优先 </t>
  </si>
  <si>
    <t>上海禾赛光电科技有限公司</t>
  </si>
  <si>
    <t>五险一金 补充医疗保险 员工旅游 交通补贴 餐饮补贴 通讯补贴 绩效奖金 年终奖金 弹性工作</t>
  </si>
  <si>
    <t xml:space="preserve">①参与软件系统的项目开发； ②根据用户需求、优化迭代软件系统； ③深入理解系统内部的工作原理，从测试的角度提供优化意见； ④根据项目需求和产品设计 进行性能和功能测试。 ⑤根据项目特点，开发合适测试工具或自动化解决方案，提高测试效率； 任职要求： ①本科以上学历、两年以上Python开发经验； ②熟练掌握Python语言，有HR系统开发经验者优先; ③对Internet/web相关知识有深入了解，如：Http，Html，js等，具有Unix/Linux相关经验尤佳； ④热爱软件开发工作，认真细致，耐心打磨工作； ⑤具备良好的沟通能力、抗压能力和团队合作意识。 </t>
  </si>
  <si>
    <t>系统运维工程师-linux</t>
  </si>
  <si>
    <t>带薪年假 五险一金 绩效奖金 节日福利 专业培训 补充医疗保险 加班补贴 餐饮补贴</t>
  </si>
  <si>
    <t xml:space="preserve"> 岗位职责：  1、网络故障诊断与处理，网络安全管理； 2、服务器管理，LINUX日常操作管理； 3、路由器、交换机维护管理。  任职资格：  1、本科以上学历，计算机相关专业or 实际的LINUX服务器安装维护经验； 2、有网络维护相关工作经验 or CCNA 等网络相关证照资质者为佳，掌握各种网络环境搭建，具备较强的技术基础； 3、有SQL 语法基础或ORACLE数据库管理经验者为尤佳； 4、精通windows操作系统,了解LINUX日常操作指令,熟悉LINUX 各种服务的功能,若有 LINUX 相关证照者为佳； 5、至少熟悉下列其中二种程序语言 C / C++、 .NET C# /ASP/VB、 HTML/PHP/ASP、 PERL、SQL/PLSQL、JAVA,JAVASCRIPT、Python、Ruby； 6、具备较强的学习意愿及理解能力； 7、有较强的沟通协调能力及高度责任心，良好的英文阅读能力。 </t>
  </si>
  <si>
    <t>python 工程师 （爬虫方向）</t>
  </si>
  <si>
    <t>好区多（上海）信息科技有限公司</t>
  </si>
  <si>
    <t>五险一金 员工旅游 出国机会 绩效奖金 年终奖金 股票期权 定期体检</t>
  </si>
  <si>
    <t xml:space="preserve"> 岗位要求： 1 熟练使用Python/Java的爬虫框架，有良好的数据结构和算法设计基础； 2 熟悉前端的开发技术，html/js，最好会前端开发； 3 熟悉http、tcp/ip协议； 4 熟悉常见的反爬机制及应对策略； 5 会使用正则表达式、Xpath或各种解析提取工具； 6 有3年以上爬虫开发经验。 </t>
  </si>
  <si>
    <t>1、网站页面前端的特效和最新的应用； 2、微信端，移动端页面开发； 3、小程序开发； 4、配合设计师实现设计方案，并达到预期效果； 5、小程序开发上线后续优化与迭代开发； 6、与后台开发工程师协作，完成各种数据交互、动态信息展现和用户的互动。  任职要求： 1、2年以上小程序和前端开发工作经验，大学本科计算机相关学历； 2、具有独立开发小程序、PC、移动端等H5开发经验，熟悉移动端设备兼容的各种问题，有成熟上线的小程序产品案例的优先； 3、精通html/html5，div+css/css3布局，json，xml，Javascript,ajax等相关知识的应用； 4、熟练掌握bootstrap，jquery.js, vue.js, react.jssvn/git等前端框架； 5、掌握微信开发框架，熟悉微信公众平台原理，开发流程，各种接口、验证、授权以及部署上线等。有微信公众号、移动APP开发经验者优先； 6、有化妆品、美妆、时尚行业的小程序开发经验的优先； 7、责任感强，对质量和体验有执着的追求，在交互开发、用户体验等方面有自己的见解，能主动根据业务需要，提出合理的方案。</t>
  </si>
  <si>
    <t>时代嘉道企业机构</t>
  </si>
  <si>
    <t xml:space="preserve">1、负责Java应用的开发、测试，确保客户需求的实现； 2、参与需求分析，需求评审； 3、参与产品设计，编写详细设计文档、数据库设计文档。  任职要求： 1、本科以上学历，五年以上java及WEB应用软件开发经验； 2、熟悉JavaScript、CSS、HTML等WEB 开发相关技术，熟悉Bootstrap或其他UI框架，熟练使用jQuery或其他js库； 3、精通J2EE技术，熟悉Spring、Hibernate、Velocity、Lucense等开源框架； 4、熟悉MySQL，Oracle或SQLSERVER 数据库，熟练掌握数据库设计，SQL性能调优； 5、具备分析问题和解决问题的能力，能承受较强工作压力；有责任心，通过持续学习完善自身；良好的团队沟通协调能力。 优先技能： 6、有云计算、大数据相关经验优先。 7、主持或参与过开源软件项目研发工作。 </t>
  </si>
  <si>
    <t>1、岗位职责： a、数据采集工具的开发； b、数据标准化、检查等自动化工具的开发； c、内部工具开发； 2、招聘要求： a、熟悉一种或多种界面库，能熟练在windows平台上进行桌面程序开发； b、熟悉SQL Server数据库，能熟练编写函数和存储过程。有数据库优化经验者更佳； c、熟悉常用的数据结构和算法； d、熟悉多线程。对内存管理、网络通信和Web熟悉者更佳； e、有爬虫相关经验者更佳；（不做硬性要求） f、有大数据相关经验者更佳；（不做硬性要求） g、逻辑思维、学习能力强； 应届生，实习生均可</t>
  </si>
  <si>
    <t>博彦科技股份有限公司</t>
  </si>
  <si>
    <t>伟德国际企业有限公司</t>
  </si>
  <si>
    <t>五险一金 专业培训 年终奖金 弹性工作 定期体检</t>
  </si>
  <si>
    <t>岗位职责： 人工智能类产品的相关开发工作  岗位要求： 1.计算机相关专业本科及以上学历，2年以上开发经验； 2.至少掌握一种动态语言的开发（如python, perl, ruby等），python优先； 3.良好的学习能力、沟通能力，较强的抗压，独立工作和解决问题的能力； 4.掌握基本的数据结构和算法知识； 5.掌握C#或其他编程语言者优先。</t>
  </si>
  <si>
    <t>五险一金 员工旅游 绩效奖金 年终奖金 生日会 培训津贴</t>
  </si>
  <si>
    <t>岗位描述： 1、负责公司商城等相关产品Web/Wap/App的前端开发工作； 2、负责公司商城前端相关产品技术升级； 3、积极研究并应用前端新技术以提升产品体验； 岗位要求： 1、两年前端实际开发经验，计算机、通信等相关专业基础扎实，熟悉Node/koa React antd 微信小程序开发且大型项目优先;
2、熟悉运用前端各种辅助工具gulp、webpack等，具备前端工程化的思维和实践经验;
3、理解并掌握Javascript语言核心技术DOM、BOM、Ajax、JSON等,对Javascript框架应用（如React/Vue）熟练掌握；
4、对于Web页的性能优化、安全防控有一定理解或实践；
5、积极乐观，责任心强，工作认真细致，具备良好的服务意识，具有良好的团队沟通与协作能力；
6、热爱前端技术，有较强的学习能力，有强烈的求知欲、好奇心和进取心 ，能及时关注和学习业界最新的前端技术序开发；</t>
  </si>
  <si>
    <t>广州伟宏智能科技有限公司</t>
  </si>
  <si>
    <t>1.负责公司产品框架设计、开发； 2.根据产品需求制定技术方案和项目开发计划； 3.具备较强的业务分析能力和团队管理能力，能独立或协助项目成员解决项目的各项技术难题； 4.对公司产品研发质量负责，能够按时按质完成产品交付。  任职要求： 1、硕士及以上学历（优秀的本科学历也可），计算机相关专业毕业, 3年及以上开发经验； 2.  3年以上相关工作经验，至少2年以上Python编程经验，使用Python开发过大型系统经验者优先； 3. 精通Python语言，熟悉Python多进程应用开发，熟悉django、flask等网络开发框架； 4. 熟悉TCP/IP网络协议,熟悉Linux操作系统；  5. 对新技术有强烈的探索欲望，责任心强，善于团队合作与管理，能够承受工作压力，有强烈的责任心； 6. 有大数据、人工智能开发经验优先。</t>
  </si>
  <si>
    <t>深圳市卓宝科技股份有限公司</t>
  </si>
  <si>
    <t>五险一金 餐饮补贴 年终奖金 定期体检 周末双休 带薪年假 专业培训</t>
  </si>
  <si>
    <t>【岗位职责】： 1、参与需求沟通和分析。 2、参与技术预研和技术重构，参与团队交流，协助产品开发。 3、负责前端产品的技术研发，确保符合规范的前端代码规范。 4、产品线易用性改进和Web、H5界面技术优化。  【任职要求】： 1、计算机相关专业，本科以上学历，2年以上web前端开发工作经验。 2、具备扎实的js功底，能够快速学习和理解现系统现有的javascript模块代码。 3、熟悉HTML5/CSS3在各种手机分辨率上的兼容和性能优化。 4、熟悉jQuery/zepto/Bootstrap等常见js框架或前端框架。 5、熟悉glup、ES6、angular 优先考虑。 6、熟悉Web前端性能调优技巧，并有一定的组件开发能力，了解一种后端语言如Php,Nodejs等更佳。 7、对Web技术发展有强烈兴趣，有良好的学习能力和强烈的进取心。 8、有良好的团队精神，擅于沟通，工作积极主动，能承受一定工作压力。  9、有app开发经验者更佳。</t>
  </si>
  <si>
    <t>深圳瑞祥居科技发展有限公司</t>
  </si>
  <si>
    <t>多元化业务集团公司 环保</t>
  </si>
  <si>
    <t>五险一金 绩效奖金 全勤奖 节日福利 带薪年假 弹性工作</t>
  </si>
  <si>
    <t xml:space="preserve">1.3年以上Java开发经验,Java基础扎实；大专以上学历，可独立开发微信小程序、线上商城程序； 2.有大型项目，线上商城下单、配送程序开发、微信小程序开发经验优先考虑； 3.精通使用Spring MVC 、iBATIS、JMS(MQ)框架； 4.熟悉并能使用NoSql：Redis、Mongodb； 5.熟练掌握MySQL能够进行使用优化 6.熟练使用linux/unix基本命令; 7.了解网络TCP、HTTP协议； 8.具备较强的学习能力和责任心，及良好的沟通能力。  </t>
  </si>
  <si>
    <t>运维工程师/信息系统开发工程师</t>
  </si>
  <si>
    <t>上海勘测设计研究院有限公司</t>
  </si>
  <si>
    <t>Java开发（英语流利）</t>
  </si>
  <si>
    <t>岗位职责： 1、负责公司渲染流程的代码设计和开发维护； 2、负责业务需求分析，将业务需求拆分成独立的业务功能，并负责相关的开发等工作； 3、负责现有python项目的维护，新功能开发、完善、重构、以及项目整合； 4、自主分析发现现有代码、架构上存在的问题并优化，提升性能、效率及扩展性； 5、熟悉RESTful，并负责SDK维护、设计及开发。 岗位要求： 1、计算机或相关专业，Python语言基础知识扎实，四年以上Python开发经验； 2、熟悉Linux/windows平台环境的开发，并掌握常用命令； 3、熟悉软件开发流程，具备独立开发调试，测试等实践能力； 4、有实际项目经验，有极客精神，追求高质量的编码； 5、有CG行业从业经验优先； 6、能承受一定强度的工作压力。</t>
  </si>
  <si>
    <t>学术/科研</t>
  </si>
  <si>
    <t>五险一金 交通补贴 补充医疗保险 补充公积金 免费班车 员工旅游 通讯补贴 餐饮补贴 专业培训 出国机会</t>
  </si>
  <si>
    <t>岗位职责： 1、 与开发团队共同完成公司内部新建信息系统的开发建设工作； 2、 负责公司各类业务系统功能的二次开发和升级改造工作； 3、 承担公司各类业务系统的日常运维和技术支持； 4、 面向信息系统用户提供终端环境支持（包括PC端、移动端）； 5、 完成部门交付的其他任务。   任职要求： 1、 计算机相关专业毕业，具有2年以上实际信息系统类项目开发经验； 2、 熟练掌握一门或者多门主流开发语言（如Java，C）等； 3、 熟练使用SQL Server，Oracle等主流数据库，具有扎实的sql基础； 4、 具备Tomcat的部署配置及性能调优的经验； 5、 具备较强的软硬件问题解决和故障排除能力； 6、 熟悉主流的移动应用技术，能完成安卓及IOS平台APP的基本维护； 7、 熟悉html，JavaScript等前台技术，具备一定的界面审美功底； 8、 具备良好的学习能力，良好的需求理解、沟通能力。</t>
  </si>
  <si>
    <t>北京学神科技有限公司</t>
  </si>
  <si>
    <t>弹性工作 年终奖金 绩效奖金 专业培训 周末双休</t>
  </si>
  <si>
    <t xml:space="preserve"> 岗位职责： 1.围绕项目开展教学工作； 2.给学生讲授知识点技术点以及项目实现思路； 3.模拟公司实施项目，以锻炼学生各方面的能力； 4.为学生做就业指导（面试流程的讲解，模拟面试等）； 任职资格： 1、计算机或相关专业本科及以上学历。 2、熟练掌握python语言。 3、至少熟悉一种Python Web框架，如Django、Flask等。 5、熟悉Linux操作系统。 6、熟悉SaltStack/Ansible 7、有自动化运维、监控报警项目开发经验优先。 </t>
  </si>
  <si>
    <t>Java开发工程师 (职位编号：FH2019061)</t>
  </si>
  <si>
    <t>富海阳光（北京）技术发展有限公司</t>
  </si>
  <si>
    <t>五险一金 餐饮补贴 定期体检 补充公积金 员工旅游 年终奖金 绩效奖金 专业培训 通讯补贴 交通补贴</t>
  </si>
  <si>
    <t>1.负责软件产品的技术研究工作，具体包括：详细需求设计、代码实现、内部测试和技术支持等； 2.关注行业前沿技术的动态，负责新技术的引进； 2.负责项目的日常维护与支持工作。  任职资格： 1.本科以上学历，计算机相关专业，3年以上开发经验； 2.精通JSP、Servlet、JS、JavaBean等开发技术，精通Java多线程、Socket通信和常用设计模式； 3..精通常用的开源框架：Mybatis、Spring、easyUI、Jquery等，尤其是spring boot、springcloud； 3.熟悉MySQL、Oracle等关系型数据库设计和开发；.熟悉Mongdb、redis等非关系型数据库。 5.熟悉Tomcat、Nginx、Zookeeper等中间件使用和性能调优； 6.熟悉面向对象的分析和设计技术，包括设计模式、UML建模等，能运用UML的方法和工具进行面向对象的分析和设计，了解软件工程思想。 7.熟悉Linux操作系统，可以熟练使用常用的Linux命令完成日常工作。 8.对业界的行业技术发展动态有比较密切的关注、能够流利阅读英文技术文档。 9.擅长学习新知识，掌握新技能，具有创新思维。 10.具有强烈的责任心以及优秀的表达能力及沟通能力；工作积极主动，性格乐观。</t>
  </si>
  <si>
    <t>上海百胜软件股份有限公司</t>
  </si>
  <si>
    <t>五险一金 员工旅游 餐饮补贴 专业培训 出国机会 年终奖金</t>
  </si>
  <si>
    <t>1、3年以上（含3年）Web前端开发经验，熟悉主流浏览器的差异，能够独立解决浏览器兼容性问题。开发前端基础工具，建立和维护基础设施（框架，组件等） 2、对符合Web标准的网站重构有丰富经验，有成功案例；对交互体验、用户体验有深刻的理解者优先考虑。 3、熟练掌握前端技术(Javascript/ES6、HTML/HTML5、CSS/CSS3、jQuery、AngularJS、NodeJS、Vue.js)及页面架构和布局。 4、能够编写符合W3C标准、兼容多种浏览器的前端页面代码，能利用DevTool定位bug，进行调试。 5、对响应式开发有一定理解，对Web端的跨设备(PC、平板、手机)有实际案例者优先考虑。 6、熟练使用 Grunt、Gulp、Webpack 等至少1种构建工具，对前端工程化有一定的了解。 7、有微信小程序或者支付宝小程序的开发经验者优先；</t>
  </si>
  <si>
    <t>Python数据分析工程师</t>
  </si>
  <si>
    <t>北京嵘雅达国际人力资源有限公司</t>
  </si>
  <si>
    <t>中介服务 专业服务(咨询、人力资源、财会)</t>
  </si>
  <si>
    <t>带薪年假 绩效奖金 节日福利 周末双休 餐饮补贴 通讯补贴 交通补贴 五险一金 商业险</t>
  </si>
  <si>
    <t>工作内容： 1. 负责底层数据库配置文件以及二进制数据的解析与写入； 2. 负责流式数据服务器的设计与搭建 3. 负责流式数据分析架构的设计与开发； 职位要求： 1. 本科及以上学历，计算机、汽车、控制或相关专业； 2. 1年以上Python/C++/C开发经验，包含数据分析相关经验； 3. 对MySQL及任意一个NoSQL有深入的了解； 4. 做事具有条理性，具有良好的自学能力、分析问题以及解决问题的能力； 5. 熟练掌握多进程/多线程技术，具有大规模分布式系统开发经验者，从事过汽车电子相关工作优先。有Python/C++/C数据分析优先 工作时间：</t>
  </si>
  <si>
    <t>移动应用开发高级工程师</t>
  </si>
  <si>
    <t>五险一金 定期体检 出国机会 绩效奖金 员工旅游</t>
  </si>
  <si>
    <t>岗位职责： 1、负责手机、平板电脑的医疗管理移动应用软件的开发和实施 2、移动化的产品设计和研发 3、公司软件的维护，测试，缺陷修复及必要的技术支持 4、阅读与理解纯英语的软件开发需求和技术要求  岗位要求： 1、4年以上在软件开发经验 2、精通HTML和CSS 及JavaScript编程方法，熟悉Boostrap开发框架 3、 精通SQL Server及SQL语句开发经验者 4、 熟练掌握JavaScript进行Web开发, 掌握至少一种开发语言(java、jsp，C#) 5、 了解Selenium 自动测试开发经验优先考虑 6、 了解knockout跨平台移动应用中间件框架优先 7、 良好的职业素质和职业道德，为人真诚，做事认真、积极、耐心、踏实</t>
  </si>
  <si>
    <t>华西证券股份有限公司</t>
  </si>
  <si>
    <t>五险一金 补充医疗保险 交通补贴 年终奖金 定期体检 通讯补贴</t>
  </si>
  <si>
    <t>岗位职责: 1、负责核心代码开发工作，对代码质量和进度负责； 2、参与项目的架构设计，架构原型实现及核心模块的开发工作 3、根据业务需求，与产品、业务沟通协作，提供技术解决方案 4、相关开发文档的整理与编写。  任职要求: 1、统招211、985本科以上学历，3年左右PHP开发经验，具备分布式开发经验，能够独立编写中等规模PHP应用程序； 2、具备一定的系统架构设计能力，可以根据业务需求设计一个高可用、易扩展的系统； 3、熟悉LNMP架构，Yii框架，熟悉MySQL、Redis、MQ在大数据、高并发场景的使用及优化方案。 4、对代码和设计质量有严格要求，重视Code Review，具体良好的编码习惯和严格的编码规范； 5、具有良好的团队合作意识及表达沟通能力，良好的自我驱动学习能力，善于抽象、总结、思考，对技术怀有浓厚兴趣并喜欢钻研； 6、有证券从业资格优先，具有大型后台开发经验者优先。</t>
  </si>
  <si>
    <t>java开发</t>
  </si>
  <si>
    <t>北京思普艾斯科技有限公司</t>
  </si>
  <si>
    <t>1.1-1.3万/月</t>
  </si>
  <si>
    <t>深圳市远古科技有限公司</t>
  </si>
  <si>
    <t>1、负责项目的需求分析、设计、开发、维护；  2、负责项目的代码开发和测试，保证系统上线；  3、负责新产品设计与开发；后台业务逻辑的开发与部署；  4、负责软件的设计、编程、调试和模块测试工作；  5、负责项目相关文档的撰写以及项目的后期维护。  岗位要求  1、3年以上java开发经验，统招大专以上学历，学信网可查；  2、具有HTML/XML，Java，JSP，JavaScript等的开发经验和独立编程能力  2、Java基础扎实，理解IO、多线程、集合等基础框架，对JVM原理有一定的了解；熟悉面向对象设计开发  3、熟悉开源框架(Spring/SpringMVC/mybatis)，并且对其核心思想、实现原理有一定认知  4、对主流关系型数据库中的一种有较丰富的使用经验，有sql优化经验  5、熟悉分布式系统的设计和应用，熟悉分布式、缓存、消息等机制；能对分布式常用技术进行合理应用，解决问题，熟悉开源分布式产品如dubbo、spring cloud等  6、使用过阿里云产品相关组件。如：HSF分布式框架、消息队列 MQ等。  7、有京东、苏宁易购等第三方电商集成开发经验者优先。</t>
  </si>
  <si>
    <t>五险一金 员工旅游 年终奖金 股票期权 弹性工作 定期体检</t>
  </si>
  <si>
    <t>1. 参与零售交易系统、ISP系统开发、设计 岗位要求: 1、大专及以上学历， 软件工程或计算机相关专业； 2、4年以上Java开发经验，其中1年以上系统设计经验； 3、熟悉Spring、SpringMVC、MyBatis、JQuery、easyUI等开源框架，并至少对其中一种框架有深入研究； 4、熟练常用消息中间件产品如RabbitMQ、kafka等，熟练redis,mongoDB等NO SQL数据库; 5、Java基础扎实，精通多线程、高并发程序的设计和开发; 6. 熟练使用Eclipse、Maven、SVN、GitHub等工具，会常规Linux环境下命令行操作; 7、具有高度责任心、团队合作意识，优秀的解决和分析问题能力、沟通能力、思路清晰，良好的学习能力。 8. 具有高并发、高可用、分布式等架构设计和开发经验优先 9. 具有鞋服等零售行业、电商系统开发经验者优先 。</t>
  </si>
  <si>
    <t xml:space="preserve">  公司福利： 1、基本工资+半年工龄以上参与利润分享计划+年底双薪+住房补贴+全勤奖+小语种享受补贴1000元+一年三次调薪、调岗机会； 2、满一年每月500元工龄奖，以此类推！+1000元森林人才奖励机会； 3、购买五险一金，节日福利等其他公司福利； 4、不间断供应水果、零食，每周至少一次下午茶时间； 5、不定期聚餐、各项文体活动、每年至少一次全公司旅游等； 6、公司提供优良的平台和广阔的晋升发展空间； 7、五天八小时工作制，双休； 8、公司距离地铁站步行5-10分钟，交通便利。 </t>
  </si>
  <si>
    <t>深圳市客路网络科技有限公司</t>
  </si>
  <si>
    <t>岗位要求： 1、本科以上学历，计算机相关专业； 2、2-5年Java开发经验； 3、精通Spring，SpringMVC，Mybaits等框架（框架提供的特性及其实现原理）； 4、熟悉SOA框架，有Dubbo和Restful开发经验者优先； 5、深刻理解OOD，OOP相关理念，精通JAVA及相关框架； 6、精通或熟悉MySQL及Redis 数据库，且有数据库优化经验； 7、熟悉分布式，多线程及高性能应用的设计与编码及性能调优； 8、熟悉Linux/Unix环境开发； 9、有互金公司任职经验优先，对互联网前沿技术感兴趣，且善于学习； 10、具有较好的沟通能力及团队协作意识；</t>
  </si>
  <si>
    <t>员工旅游 交通补贴 出国机会 弹性工作 定期体检</t>
  </si>
  <si>
    <t>【岗位职责】 1、参与KLOOK Affiliate业务线的后端研发工作 2、负责管理自身项目和需求的优先级、按时高质量交付 3、与产品经理沟通需求，进行相关的技术文档编写，方案设计 4、运用模块化、分层等系统设计思想进行开发工作，对自身所负责的线上服务进行监控和性能调优 5、学习研究业界先进技术，保持技术进步  【任职资格】 1、熟练掌握Python/Java/Go等编程语言，具有扎实的计算机基础和编程能力，熟悉常见的算法与数据结构, 熟练掌握网络编程, Http协议, 能够解决常见的网络编程问题, 熟练掌握MySQL数据库 2、熟练掌握常见的Linux服务器配置, 比如Nginx, Mysql,熟悉RESTful API设计，有过互联网业务系统或相关技术产品开发经验 3、有较强的工作责任心和良好的沟通协调能力，能够快速定位问题并解决问题 4、开源贡献者优先，GitHub源码者优先，技术博客者优先  【KLOOK福利】 1、舒适、健康、人性化的办公环境； 2、扁平化的团队管理，业务飞速发展，你的能力和价值很快会被大家看到； 3、开放和充满激情的国际化团队，男女高颜值并且比例协调，每个人都有那么一点传奇； 4、独特的创业团队氛围会让你在完成工作之余，还有自己的时间学习、成长； 5、还要跟Homie同富游：团队足迹踏遍国家50+，等你来一起占领地球； 6、团队天天下午茶，周周小聚餐，月胖三斤不是梦。</t>
  </si>
  <si>
    <t>岗位职责： 1、基于.NET平台B/S系统架构，根据需求设计文档完成项目的研发工作； 2、协助项目组解决技术难点； 3、负责完成项目的上线工作，对项目上线提供支持； 4、熟练掌握多层架构、深刻理解面向对象的核心编程思想，能撰写规范的技术文档。 岗位要求： 1、大专以上计算机相关专业，有3年以上实际.net开发经验； 2、熟练使用.NET框架、ASP.NET+MVC框架、三层架构、Visual Studio开发环境； 3、熟练编写SQL语句及SQL存储过程，熟练自定义控件编写，熟练使用多线程编程，熟悉LINQ、ADO.NET； 4、熟练运用HTML、JavaScript、Jquery、CSS、等WEB开发相关的技术，具有AJAX开发经验，熟练前端开发 5、具有良好的沟通表达能力，责任心强。 请选择最匹配自己的岗位投递简历，不要重复投递本公司多个岗位，谢谢！</t>
  </si>
  <si>
    <t>深圳市医贝科技有限公司</t>
  </si>
  <si>
    <t>五险一金 员工旅游 定期体检 年终奖金 股票期权</t>
  </si>
  <si>
    <t>岗位职责： 1、 负责本公司API数据接口、网站、后台、数据库等技术开发工作； 2、 按照开发计划，保质保量地按时完成开发任务； 3、 负责相关技术文档编写； 任职资格： 1、计算机相关专业，本科及以上学历； 2、3年以上J2EE开发经验，Java基础扎实，熟悉面向对象思想，精通编程，调试和相关技术； 4、喜欢钻研技术，有独立探索技术的能力，对系统质量有近乎苛刻的要求意识； 5、有良好、规范的编程习惯和文档编写习惯，善于学习，具有分析、解决应用问题的能力； 6、善于团队协作，思路清晰，具备良好的沟通能力和理解能力，能够承担较大压力； 7、有医疗开发经验的优先。</t>
  </si>
  <si>
    <t>安徽绿舟科技有限公司</t>
  </si>
  <si>
    <t>五险一金 专业培训 年终奖金 定期体检 周末双休 节假日福利 股票期权 包吃 通讯补助 全勤奖</t>
  </si>
  <si>
    <t>岗位要求：务必确保简历内容真实性 1、2年以上前端开发经验，计算机及相关专业本科及以上学历； 2、精通JavaScript/HTML(5)/CSS(3)等前端技术，具有丰富的页面性能、浏览器兼容性实践经验； 3、熟练运用主流的JS开发框架，如：jQuery、Zepto、Angular、Vue、React等，VUE必须熟练运用； 4、技术视野广阔，有主导前端技术方案设计的能力和经验，能够独立承担项目开发工作； 5、良好的团队合作精神和积极主动的沟通意识，具有很强的学习能力和对新技术的追求精神，乐于分享； 岗位职责： 1、依据产品需求完成高质量的包括PC端和移动端的开发和维护； 2、利用HTML/CSS/JavaScript等各种Web技术进行产品的前端开发; 3、解决开发中遇到的各种前端技术问题,和实现产品,后台开发提出的前端需求.</t>
  </si>
  <si>
    <t>五险一金 交通补贴 通讯补贴 定期体检 年终奖金 员工旅游</t>
  </si>
  <si>
    <t>职位要求： 1、本科及以上，计算机及相关专业； 2、熟练掌握 python语言，有实践开发项目经验； 3、熟练掌握数据库编程技术，如SQL Server, Oracle, My SQL, DB2数据库 4、熟练使用Python进行数据分析与挖掘及图像处理； 5、具备良好的文档撰写能力。  加分条件： 1、有金融（银行、保险、证券等）项目开发经验 2、有项目管理经验。</t>
  </si>
  <si>
    <t>Python开发工程师suk</t>
  </si>
  <si>
    <t>上海益玩网络科技有限公司广州分公司</t>
  </si>
  <si>
    <t>上海华泛信息服务有限公司</t>
  </si>
  <si>
    <t>五险一金 补充医疗保险 员工旅游 年终奖金 绩效奖金 餐饮补贴 弹性工作 定期体检 专业培训</t>
  </si>
  <si>
    <t>带薪年假 五险一金 包住宿 绩效奖金 专业培训 餐饮补贴 加班补贴 定期体检 通讯补贴 交通补贴</t>
  </si>
  <si>
    <t>工作职责：  1.负责前端代码的编写，包括移动端(H5)、PC端、微信小程序；  2.负责与设计师和后台沟通完善需求；  3.负责前端技术框架和组件的开发。  工作要求：  1.精通HTML�pCSS、JavaScript，精通W3C网页标准，精通页面布局及各种特效、各种交互功能；  2.精通前后端交互机制，精通AJAX、WebSocket等运作机制，熟悉常见JS开发框架（jQuery、AngularJS、Vue、React等）;  3.有前端架构和工程化实践经验，掌握 Webpack、Gulp等其中任意一项构建工具的使用和配置；  4.熟悉浏览器(Chrome、Safari、IE、Firefox等)之间的差异，熟悉移动端设备（PC端、Android、iOS）之间的差异，熟悉浏览器兼容问题解决;  5.对网页标准有成熟的理解，对互联网新产品新技术有着良好的敏感度，对交互体验有深入了解，有分享和总结的习惯；</t>
  </si>
  <si>
    <t xml:space="preserve">  Role &amp; Responsibilities:  -负责公司信息化软件系统的设计与实现，从技术角度提升公司效率  -根据项目具体要求，承担开发任务，按计划完成任务目标    Requirements:  -熟练掌握Python编程，两年以上Python开发经验  -熟悉数据库设计与SQL语言  -熟悉django、flask等至少一种web框架，并有实际开发经验  -熟悉web前端技能，包括HTML/CSS/JAVASCRIPT，具备全栈开发能力    Personal:  -较强的独立开发能力  -良好的沟通能力  -责任心强，对工作认真负责  -良好的团队精神及抗压能力  </t>
  </si>
  <si>
    <t>亚信科技（成都）有限公司</t>
  </si>
  <si>
    <t>五险一金 员工旅游 定期体检 弹性工作 年终奖金</t>
  </si>
  <si>
    <t>1.1-2.1万/月</t>
  </si>
  <si>
    <t>1、负责IT运维各业务管理系统及自动化运维平台的工具开发； 2、负责运维相关平台设计和开发工作，参与运维体系建设； 任职要求： 1、熟练使用Linux/UNIX操作系统及开发环境； 2、熟练使用Python或JAVA语言并至少具有3年以上实际运维开发工作经验； 3、熟悉Ansible等自动化配置工具的使用和扩展开发； 4、理解HTTP/HTTPS、DNS、LDAP等常见服务原理； 5、具有MySQL等数据库使用经验者优先； 6、积极主动，有团队精神，有良好的沟通能力和学习能力者优先。</t>
  </si>
  <si>
    <t>五险一金 补充医疗保险 通讯补贴 定期体检 专业培训</t>
  </si>
  <si>
    <t>工作职责: 1、负责系统模块的微服务开发； 2、负责与架构师接口，熟悉项目的开发计划，及项目的概要设计； 3、按计划完成功能模块的功能设计、代码实现、代码编写和单元测试。  专业要求: 1、本科及以上学历，计算机相关专业； 2、2年以上JAVA代码编写工作经验 有丰富的IT研发工作经验； 3、JAVA基础扎实，精通io、多线程、集合、socket等基础框架，了解jvm； 4、熟悉至少一种较为常见的主流数据库及SQL语言，有数据库优化经验，熟悉MongoDB、Redis等NoSql数据； 5、深入理解OO思想，熟悉常用设计模式； 6、熟练掌握常用框架，对MQ、RPC、缓存有较为深入研究； 7、熟悉Linux环境下开发部署； 8、具有出色的抽象设计能力，思路清晰，善于思考，能独立分析和解决问题； 9、使用过RPC框架开发过微服务项目 10、熟练使用Spring、Hibernate或mybatis、SpringMVC，了解servlet，了解Spring底层结构； 11、熟悉Web前端开发，如基本HTML、JavaScript、CSS等</t>
  </si>
  <si>
    <t>深圳前海优管信息技术有限公司</t>
  </si>
  <si>
    <t>广州世安信息技术股份有限公司</t>
  </si>
  <si>
    <t>岗位职责： 1、负责ERP、MES的系统代码交接、二次开发、维护 2、后续有CRM、PDM等如果使用Python,也进行开发。  任职要求： 1、2年以上ERP系统开发经验，有ODOO ERP(Open ERP)开发经验优先； 2、熟悉Python语言优先录用； 3、熟练掌握unix/linux操作系统，能进行基本Shell脚本编写； 4、互联网,大数据,云计算SAAS应用软件开发经验的优先； 5、本科学历，计算机，信息管理相关专业，英语四级以上。</t>
  </si>
  <si>
    <t>五险一金 周末双休 年终奖金 交通补贴 通讯补贴 员工旅游 补充医疗保险</t>
  </si>
  <si>
    <t>岗位职责： 1、主要负责产品核心的开发设计工作，并组织编写各种技术文档； 2、把握开发项目的技术细节、处理各种技术问题； 3、分析理解产品经理的需求，能根据产品需求进行功能设计，输出设计文档。  任职要求： 1、三年以上java开发经验, 具有独立承担模块分析，设计开发的能力； 2、精通Spring、Spring MVC、MyBatis等框架开发经验，深刻理解Sping MVC，理解软件系统的并发与并行，熟悉分布式系统构建； 3、熟悉RESTFUL框架开发流程，有充足RESTFUL API 开发经验； 4、精通Web页面开发，熟练运用HTML以及脚本语言JavaScript、ajax、css，精通JQuery; 5、了解Tomcat等主流J2EE应用服务。 6、熟练Linux的常用命令、操作，能独立编写shell脚本； 7、精通sql编写，有编写触发器、存储过程经验，有sql优化经验优先； 8、有安全产品软件开发经验优先； 9、有python编程经验优先； 10、有大数据hadoop,hive,hbase等框架开发经验优先。</t>
  </si>
  <si>
    <t>深圳东元集团</t>
  </si>
  <si>
    <t>周末双休 五险一金 全勤奖</t>
  </si>
  <si>
    <t>岗位职责： 1、负责项目的前端开发、维护，编写高质量、可维护的代码 2、根据需求与产品经理、设计师、工程师进行沟通合作 3、参与团队开发规范、基础技术、应用框架和工程化体系建设  岗位要求： 1、扎实的 HTML、CSS、JavaScript、HTTP 基础 2、熟悉至少一种主流的前端技术栈（如 React、Vue、Angular 等），并有实际项目经验 3、具备强烈的技术进取心，有良好的沟通与合作精神，拥有优秀的问题分析及解决能力，能够独立做事  加分项（非必须）： 1、熟悉 TypeScript 2、熟悉服务端渲染（SSR） 3、熟悉 H5 可视化系统搭建 4、熟悉常见跨端解决方案并了解各端常见特性（小程序、 H5） 5、对前端工程有一定的实践经验（如基础框架、构建工具、持续集成、系统测试、上线部署、性能优化、监控统计等）决能力，能够独立做事及把控迭代进度</t>
  </si>
  <si>
    <t>岗位职责： 1、根据产品需求完成整体系统的后台设计及开发。 2、根据产品需求独立完成产品模块级的技术方案设计及详细设计。 3、快速迭代并迅速实现产品上线。 4、参与项目重点、难点模块的研究及开发。 5、协助测试和发布系统，准备相关的技术文档，协助解决各种技术问题。 6、按照项目计划，按时提交高质量代码，完成开发。  任职要求： 1、计算机或相关专业，本科以上学历；扎实的计算机理论基础，至少3年以上的开发经验。 3、精通Java编程，熟悉MVC开发模式，精通Servlet，jsp，Spring，SpringMVC，ibatis等java开源框架。 4、熟悉html，css，javascript，jquery等页面技术。 5、至少熟悉mysql，sqlserver，oracle一种关系型数据库。 6、熟练使用nginx、Tomcat，Jetty等应用服务器之一。 7、熟悉Linux系统的基本操作和主流版本的配置管理 8、积极，主动，良好的沟通能力，良好的团队合作精神</t>
  </si>
  <si>
    <t>JAVA高级研发工程师 (职位编号：2)</t>
  </si>
  <si>
    <t>深圳市力鼎管理顾问有限公司</t>
  </si>
  <si>
    <t>【岗位要求】招聘中高级 3年以上经验 有管理经验 1，熟悉Spring、springmvc、mybatis等主流开源框架及底层实现原理； 2，熟练使用Eclipse/Maven/ SVN等软件开发工具； 3，熟悉Linux，Nginx，熟练配置维护Tomcat等应用服务器； 4，熟悉MySQL或Oracle数据库设计，并具有较好的SQL编写及优化能力； 5，熟悉websocket编程； 6，熟悉redis缓存技术与集群服务; 7，熟悉分布式理论，有dubbo，spring cloud等微服务架构经验优先； 8，有大型系统的设计和开发经验，尤其在有大数据量、高并发产品经验者优先； 9,  有技术团队管理经验者优先  【工作时间】 周末双休，诗和远方的时间给你留着的  【福利待遇】 1，五天工作制，节假日按国家规定放假： 2，社保、公积金执行深圳市规定； 3，除正常的五险一金，公司为每位员工额外购买4分意外伤害保险； 4，旅游基金：每位员工每年都有旅游基金，参与公司一年一度的旅游活动 5，技能培训和团队活动：公司会不定期组织大家学习相关技能，定期组织各种团队活动 8，你的薪资结构：底薪+绩效+交通补助+月全勤+工龄  只要你肯撸起袖子加油干，一不小心工资就几万，期待你的加入！</t>
  </si>
  <si>
    <t>深圳市竞数科技有限公司</t>
  </si>
  <si>
    <t>Javascript 工程师</t>
  </si>
  <si>
    <t xml:space="preserve">配合公司运营团队完成相关开发任务； 撰写本岗位相关技术文档。 任职要求： 1、本科及以上学历，计算机专业； 2、具有2年以上Python经验； 3、至少用过一款网络嗅探工具（Wireshark、Charles、Fiddler 等）； 4、必须有 app 爬取经验，对反爬机制有研究，有过实际项目经验； 5、必须有 Selenium、lxml、Scrapy、PhantomJS等相关使用经验； 6、熟悉常规数据库操作能进行简单的数据库优化,包括但不限于：关系型与非关系型数据库； 7、具备良好的代码编写习惯及较强的文档书写能力，有撰写详细的编码注释的习惯，逻辑思维能力强。  加分项： 有能力破解复杂图片验证码（非调用打码平台）、ip、用户名限制等优先； 开源贡献者优先，GitHub源码者优先，技术博客者优先； JavaScript 基础扎实，有能力破解各类参数加密。 注：入职即买五险一金；周末双休，丰富的下午茶和团建活动；加班费和加班零食餐补、车补；良好的工作环境，友好的团队。 </t>
  </si>
  <si>
    <t>五险一金 餐饮补贴 专业培训 出国机会 年终奖金 定期体检 补充医疗保险 带薪年假 补充医疗险 朝九晚六</t>
  </si>
  <si>
    <t>深圳感臻科技有限公司</t>
  </si>
  <si>
    <t xml:space="preserve">   Degree in a Computer Science related discipline or equivalent ？ Solid Knowledge of computer science, best coding practices, design patterns, performance optimizations ？ Should strive for personal technical excellence in his/her area of expertise and continuously work towards the improvement of his/her skills. ？ Written and verbal communication skills in English ？ A team player who considers overall delivery from team prior than individual solo. ？ 3+ years of hands on experience working on Web and UI technologies and developing successful products Recent experience working with React, Redux, Webpack, Node.js, and NPM ？ Hands on experience working with at least one JavaScript framework, such as Backbone, Ember, or Angular ？ Good knowledge of raw JavaScript (ES5 / ES6), CSS3, and HTML5 ？ Built single-page web applications that perform well in modern, mobile, and legacy browsers (responsive UI) ？ Expert in debugging JavaScript and CSS ？ Familiar with at least one unit testing framework, such as Mocha or Jasmine ？ Experience using, integrating, and optimizing front end build tools (Grunt / Gulp / Webpack </t>
  </si>
  <si>
    <t>五险一金 员工旅游 年终奖金 定期体检 弹性工作</t>
  </si>
  <si>
    <t xml:space="preserve">职责： 1、负责Widevine License Server的开发工作 2、负责对接各类支持widevine DRM / CAS设备 要求： 1、大学本科或以上学历，计算机、通信、电子或相关专业毕业 2、精通java 、C/C++语言其中的一个，熟悉各类设计模式 3、精通Https加密原理 4、精通TCP/IP网络通信协议，熟悉linux操作系统 5、较强的英文沟通能力。学习能力、理解能力强  6、有IPTV / OTT从业经历者，CA开发经验者优先  </t>
  </si>
  <si>
    <t>深圳高新兴物联科技有限公司</t>
  </si>
  <si>
    <t>五险一金 员工旅游 餐饮补贴 通讯补贴 绩效奖金 年终奖金 定期体检 交通补贴 出国机会</t>
  </si>
  <si>
    <t>工作职责： 1. 负责参与自动化系统需求分析和评估，输出需求开发详细设计文档； 2. 负责系统架构优化、核心模块开发，有很强的质量意识； 3. 负责解决系统中技术难点。 4. 负责解决测试的系统搭建； 岗位要求： 1. 计算机及相关专业本科及以上学历，懂JAVA,Python语言； 2. 熟练使用常见开源框架，例如Spring、SpringMVC、MyBatis、分布式架构Redis,kafka等； 3. 有对接过外部接口，有webservice接口开发相关经验； 4. 熟悉mysql数据库，能熟练运用sql语言，sql优化等； 5. 熟悉Web及前端技术，包括jQuery、Bootstrap等开源框架； 6. 熟悉GitSvn代码管理； 7. 思维严谨，善于钻研，能够解决研发中的技术难题； 8. 沟通能力强，责任心强，能够适应高强度的工作，具备团队合作精神。</t>
  </si>
  <si>
    <t>Javascript前端工程师</t>
  </si>
  <si>
    <t>静瞳海外投资顾问（深圳）有限公司</t>
  </si>
  <si>
    <t>中邮创技术服务（北京）有限公司</t>
  </si>
  <si>
    <t xml:space="preserve"> 1. 负责人工智能产品技术及预测模型开发； 2. 通过机器学习，能有效辅助量化策略开发； 3. 设计及运用先进技术于产品开发。  任职资格： 1.本科及以上学历，计算机相关专业毕业，本科3年以上工作经验，硕士1年以上工作经验； 2.具有扎实的编程及设计功底，精通Python开发编程； 3.具有丰富的网络或移动后台搭建与编程经验；熟悉业界内常用的开源工具,如vnpy，spyder，pycharm等，并在不同项目中有实际使用经验；具备良好的分析解决问题能力，能独立承担任务和有项目进度把控能力。</t>
  </si>
  <si>
    <t>1、负责H5，web端或移动端JS开发； 2、使用前端框架技术进行Web端及移动端的页面构建，并对接服务端API； 3、实现页面动画效果，不断优化用户体验； 4、负责常用JS组件封装； 职位要求： 1、  精通HTML5、CSS3，熟悉页面架构和布局，了解W3C网页标准，熟练使用CSS+DIV 布局，保证对主流浏览器的兼容； 2、  精通JavaScript原理，熟悉ES5/ES6特性，理解面向对象编程思想； 3、  熟悉常见Web框架原理，熟悉前端的MVC、MVP、MVVM等思想，熟悉Vue、Angular、React等前端主流MVC/MVVM框架; 4、  熟悉Web性能优化、浏览器内核、浏览器渲染引擎、网络安全等相关知识; 5、  了解AMD/CMD规范，了解grunt/gulp/webpack等前端自动化构建工具； 6、  至少了解一门后台语言（如nodejs、Java、PHP、Python）； 7、  优秀的代码编写能力。思路清晰、分层明确，良好的数据结构以及API设计能力，代码可读性强、复用性高。 8、做人朴实，做事踏实！</t>
  </si>
  <si>
    <t>1.2-1.9万/月</t>
  </si>
  <si>
    <t>1、负责产品开发和维护 2、负责前端HTML5/CSS代码的编写，实现界面效果、交互和功能 3、使用HTML5、CSS3、Vue等最新网络技术开发PC端应用 4、熟悉蓝牙协议，做过蓝牙通信调试 经验者优先考虑  岗位要求： 1、3-5年以上手机APP前端开发工作经验，本科学历以上。 2、独立完成前端开发。 3、熟悉掌握Web前端开发技术，包括HTML5/CSS/CSS3/Less/Sass/Javascript/ES6等 4、熟悉JS对象编程, 并能熟练使用jquery,React等一种或多种当下流行的前端框架进行动态网页开发 5、独立完成前端交互开发工作以及网站和app、微信小程序等的前端开发 6、页面制作和维护，配合后台开发人员实现页面、界面相关功能，前端交互的改进和优化； 7、具有良好的沟通能力，团队合作精神，有独立解决技术问题的能力</t>
  </si>
  <si>
    <t>广州寄锦教育科技有限公司</t>
  </si>
  <si>
    <t>五险一金 员工旅游 餐饮补贴 定期体检 绩效奖金</t>
  </si>
  <si>
    <t>广东中标数据科技股份有限公司</t>
  </si>
  <si>
    <t>五险一金 补充医疗保险 补充公积金 员工旅游 年终奖金 项目奖金 节日福利 定期体检</t>
  </si>
  <si>
    <t>入职部门：大数据事业部。  岗位职责：  任职要求：</t>
  </si>
  <si>
    <t>H5游戏前端研发工程师</t>
  </si>
  <si>
    <t>上海爱扑网络科技股份有限公司</t>
  </si>
  <si>
    <t>深圳数字电视国家工程实验室股份有限公司</t>
  </si>
  <si>
    <t>五险一金 全勤奖 节日福利 定期体检</t>
  </si>
  <si>
    <t xml:space="preserve">  岗位职责： 1、负责H5游戏产品前端开发工作； 2、负责在PC/MAC/移动设备上的性能调优。 岗位要求： 1、专科及以上学历，3年及以上游戏开发经验，至少参与过一款H5游戏的完整开发并担任主程序职位； 2、精通 JavaScript 或 TypeScript，熟悉ES6； 3、精通 Webpack； 4、熟悉 ProtoBuf； 5、使用过 Egret / Cocos2d-js / Layabox / Phaser 者优先。  </t>
  </si>
  <si>
    <t>周末双休 五险一金 节日福利 带薪年假 员工旅游 年终奖金 定期体检</t>
  </si>
  <si>
    <t>工作技能要求： 1、本科或以上学历，计算机软件、数学或相关专业；
2、对计算机系统、网络等有全面的认识，2年以上软件行业工作经验； 3、熟悉Linux常用操作，熟悉Tomcat、Mysql、Redis、Nginx等Web开发常用的软件或工具； 4、精通Java及Web应用的开发,熟悉常用J2EE设计模式； 5、有Netty或Mina等框架开发经验优先； 6、有信息安全项目开发经验者优先； 7、有大数据或高性能应用开发经验者优先。  主要工作职责： 1、从事安全方案的服务端研发工作，负责服务器后台服务软件模块设计、编码工作、接口设计等。 2、参与研发物联网系统安全解决方案。</t>
  </si>
  <si>
    <t>深圳市中标医学数据研究中心</t>
  </si>
  <si>
    <t>医疗/护理/卫生 计算机软件</t>
  </si>
  <si>
    <t>广州参数信息科技有限公司</t>
  </si>
  <si>
    <t>五险一金 定期体检 周末双休 年终奖金</t>
  </si>
  <si>
    <t>岗位职责： 1、根据设计文档或需求说明完成代码编写、调试、测试和维护，编程中需要涉及的技术有Java，JS，CSS， Mysql，要求能熟练使用上述技术； 2、分析并解决软件开发过程中的问题； 3、配合项目经理完成相关任务目标。 岗位要求： 1、计算机相关专业本科以上学历； 2、三年以上Java开发经验，技术基础扎实，熟悉io、多线程、集合、nio等基础 3、熟练掌握springMVC和spring，mybatis，maven，熟悉常见的服务治理框架dubbo，有研究过框架源码的优先； 4、熟练掌握mysql，熟悉数据库设计规范，了解大数据量下数据库的性能优化； 5、熟悉OOA/OOD，熟悉常用的设计模式，了解JVM规范； 6、熟悉常用的缓存组件redis/memcache,有大型分布式、高并发、高负载、高可用系统设计、开发和调优经验； 7、熟悉分布式和大数据环境相关组件优先，如hadoop,hbase,zookeeper,impala,spark,alluxio； 8、具备良好的职业道德，抗压能力强，善于沟通。</t>
  </si>
  <si>
    <t>五险一金 周末双休 补充医疗保险 定期体检</t>
  </si>
  <si>
    <t>岗位职责： 1、负责业务相关Mobile前端的设计、开发及上线。 2、带领前端团队进行敏捷开发，做到持续交付 3、负责前端同学的相关管理工作 4、负责前端的自动化流程和测试搭建，提高研发效率 5、与团队中的其他组成员沟通，完成业务的相关指标 6、负责app和web的质量相关工作  岗位要求: 1、统招本科及以上学历，3年以互联网公司前端开发经验； 2、精通各种前端技术（包括HTML/CSS/JavaScript等），熟悉ES6语法，具备跨终端（Mobile+PC）的前端开发能力 3、熟悉HTTP协议，了解前端常见安全问题和对策 4、熟悉前端工程化与模块化开发，并有实践经验（如gulp/webpack、Vue/React等） 5、对前端性能优化、解决不同浏览器兼容性问题有一定的经验 6、Vue全家桶或者React全家桶的开发经验 7、 对前端技术有持续的热情，有团队管理经验 8、有图像处理经验优先</t>
  </si>
  <si>
    <t>深圳市友咖科技有限公司</t>
  </si>
  <si>
    <t>中级研发工程师</t>
  </si>
  <si>
    <t>五险一金 公司氛围好 同事nice 双休制 免费咖啡</t>
  </si>
  <si>
    <t>广州石竹计算机软件有限公司</t>
  </si>
  <si>
    <t>1. 负责公司现有系统的维护，新项目的开发 2. 参与项目软件设计、开发、测试和维护工作，协助其它开发人员进行代码改进 3. 关注产品体验和用户数据，能够技术驱动业务的发展 4. 后端源代码及相关文档资料的管理 5. IT业务系统相关工作支持  任职要求： 1. 8年及以上全职开发经验 2. 精通PHP语言，熟悉常用的PHP框架，熟悉Yii、Laravel等开发框架 3. 具有面向对象分析、设计、开发能力 4. 熟悉MySQL数据库，熟悉其它主流NoSQL数据库，了解Redis/Memecached等缓存技术，具有高并发环境的处理经验 5. 熟悉NodeJS，了解Express/koa/eggjs等开发框架者加分 6. 熟悉Linux系统基本操作，能熟练的部署和搭建项目者优先 7. 有网络通讯（Socket/MQTT/MQ经验者加分 8. 自学能力强，对于新技术有较快的适应和应用能力 9. 具有较强的学习和独立分析能力、有责任心、具备良好的沟通能力和团体合作精神</t>
  </si>
  <si>
    <t>五险一金 补充医疗保险 通讯补贴 绩效奖金 年终奖金 定期体检</t>
  </si>
  <si>
    <t>1、负责产品平台的研发、维护和升级； 2、负责平台对外的接口设计与实现； 3、深入理解业务需求，完成模块设计、编码、编写技术文档，并对开发过程及代码进行持续改进； 任职要求： 1、正规大学本科以上学历，3年以上Java开发工作经验； 2、专业知识及技能：（1） 精通Java、熟练使用Spring、Spring MVC、MyBatis、Hibernate、struts等主流开源框架； （2）熟悉html、css、javascript、jQuery、bootstrap等前台技术； （3）熟练使用主流数据库（oracle、DB2、mysql）和中间件（tomcat、was、weblogic）中任意一种，以及maven、svn的配置及使用； （4）了解JBPM,ACTIVITY 中任意一种技术，了解Lucene 等开源技术者优先. 3、良好的学习能力和团队合作意识，热爱技术； 4、具有良好的表达和沟通能力，思路清晰，较强的责任心、团队精神以及动手能力，能承担较大工作压力； 5、对元数据、数据治理相关知识了解或有相关开发经验者优先； 6、有H5、安卓、ios app开发经验者优先。</t>
  </si>
  <si>
    <t>PHP开发工程师 (职位编号：15)</t>
  </si>
  <si>
    <t>深圳市亚软信息技术服务有限公司</t>
  </si>
  <si>
    <t>五险一金 专业培训 年终奖金 弹性工作 定期体检 股票期权</t>
  </si>
  <si>
    <t>1、计算机相关专业，3年及以上PHP研发工作经验，有企业级或电子商务应用开发经验； 2、精通php语言、mysql数据库，掌握常用数据结构和算法； 3、熟悉laravel5,cakephp 开发框架优先； 4、熟悉常用的NoSQL技术，例如memcache，redis等，且有实际项目使用经验； 5、熟悉Html5、JS、CSS3，具备H5站点建设经验； 6、具备需求分析和系统设计能力，以及较强的逻辑分析和独立解决问题能力； 7、熟悉Linux系统，熟悉nginx配置，网站配置，熟悉网站优化、系统性能调优。 8、有良好的代码书写、注释和单元测试习惯，熟练运用多种软件设计模式； 9、良好的文档撰写能力；具有良好的英语读写能力； 10、具有良好的沟通合作技巧、较强的责任心、求知欲、团队合作精神，能承担较大的工作压力。</t>
  </si>
  <si>
    <t>五八优品控股集团</t>
  </si>
  <si>
    <t>五险一金 年终奖金 专业培训 员工旅游</t>
  </si>
  <si>
    <t>岗位职责 1、负责系统开发； 2、负责处理、协调和解决系统中出现的技术问题； 3、负责处理线上版本紧急技术问题，线上版本bug处理； 任职资格 1. 软件基础理论知识扎实，具有良好的数据结构； 2. 熟练运用：Spring、SpringMVC、SpringBoot，Mybatis等进行大型项目开发。 3. 熟练使用：JQqery、Ajax，EasyUI了解AngularJs。 4. 熟练使用：Oracle、Mysql、Redis。 5. 熟练操作：MyEclipse、Eclipse、Tomcat、Maven、PowerDesigne、SVN等开发工具。 6. 熟悉：SpringCloud、Hibernate、Linux、Struts2。 7. 具有良好的表达与沟通能力以及独立思考并解决问题的能力。</t>
  </si>
  <si>
    <t>五险一金 绩效奖金 年终奖金 专业培训 股票期权</t>
  </si>
  <si>
    <t xml:space="preserve">岗位职责： 1.负责公司微信/电商平台及Web端项目的设计和开发； 2.参与产品需求评审和需求分析，撰写相关技术文档； 3.参与前端系统框架的搭建，技术难题的解决； 4.优化前端界面性能及交互效果并提出具体可执行的优化方案； 5.参与制定部门前端开发标准流程及规范； 6.参与部门前端新技术、框架、工具的调研与尝试，并在部门内部推行；  任职要求： 1.三年以上前端开发经验，本科以上学历 2.熟悉html5、css3、javascript、less或者sass 3.熟悉requirejs、seajs至少一种 4.熟悉webpack、grunt、gulp至少一种 5.熟悉angularjs、vuejs、reactjs至少一种 6.熟悉nodejs 7.有移动端开发经验的优先  工作时间和福利待遇： 1、大小周，工作时间9:00-18:00，午休达2小时； 2、股权、分红、年终奖金、项目奖金、绩效奖金、旅游、节日福利； 提示：集团公司总部位于南山科技园大冲商务中心A座，办公场所达1200平米，环境优美，交通方便，地铁1号线高新园地铁站B出口即到。   五八优品控股集团，2018年12月18日成功在美国上市，公司英文名称为 WU BA Superior Products Holding Group lnc.，美股上市代码为 WBWB 。集团公司于2014 年在深圳成立，致力打造成为人人喜爱的生活服务平台。目前集团拥有70多个城市86家分公司，2018年开创了全球首个新零售+区块链应用的商业模式，通过区块链技术为实体经济赋能，集中解决消费场景中的信任和安全难题，搭建千万实体商家和区块链技术真正落地的应用场景，推动实体商家转型升级，推动中国家庭消费升级，构建一个去中心化的新零售、新消费的商业联盟生态圈。2019年公司战略结合中国市场情况及公司宏伟发展计划，实行裂变式发展模式，继续开拓多元化商业模式，通过集团业绩增长，带动企业股票市盈利率增高，从而实现公司股票价格增长。  使 命 ：让消费者更有价值！ 愿 景 ：成为人人喜爱的生活服务平台！  与此同时，集团同步推出“百千万工程”，即孵化 100+优质的新兴品牌，打造 1000+城市分公司，布局 10000+市场团队， 为一体两翼的战略发展保驾护航，在不久的将来，打造成为世界一流的互联网创新型上市公司！  公司大事记： 2014年6月，正式与广州有喜化妆品有限公司达成战略合作伙伴 2014年9月，正式与美美的天空品牌达成战略合作协议 2014年10月，正式与中国米友联盟达成战略协议 2014年12月，荣获“2014-2015年度深圳市中小企业创业创新奖” 2014年12月，正式与古驰、CK、泊美等大品牌达成合作 2015年1月，正式与美赞臣、惠氏、可瑞康等大品牌达成合作 2015年1月，荣获中国微商大会颁发“微商10佳品牌” 2015年6月，正式与中山大学共建创业实训基地，开启校企合作 2015年9月，召开万人大学生创业培训会，与云南经济管理学院深度合作 2015年11月，成为黑马会会员单位 2016年3月，荣获凤凰网颁发的“中国十大微电商平台” 2016年9月，助力《我是歌手》,盛典荣获功勋品牌 2016年10月，与京东正式战略合作，共享供应链、营销、金融等资源 2017年1月，58优品荣获2016岭创大赛“项目10强”及“***人气奖” 2017年3月，58优品与饿了么达成战略合作，进驻线上平台 2017年3月，加入CMEU组委会，共创移动零售新生态 2018年3月，成功召开全国“百城联动峰会”。 2018年12月，成功在美国上市，并成功举办了中国大陆上市庆典发布会。 合作媒体与单位 新华网、腾讯网、搜狐网、凤凰网、新浪网等；中央卫视、湖南卫视、浙江卫视、深圳卫视等、微商专业委员会、中国梦~微商会、中国微商俱乐部、中国微商大学、中国米友联盟等。 公司网址：http://www.licheepay.com     </t>
  </si>
  <si>
    <t>五险一金 周末双休 年终奖金 餐饮补贴</t>
  </si>
  <si>
    <t>1、负责或参与模块相关的分析、设计和文档编写工作； 2、完成模块的代码编写和研发测试； 3、负责代码的维护和改进工作。  岗位要求： 1、精通ThinkPHP，并具备其相关的项目一年以上开发经验； 2、熟练掌握关系数据库基本操作。 3、熟练掌握Redis的各类命令以及与php交互的API。 4、精通Ajax、JavaScript、DOM、JSON等前端技术； 5、对Linux系统的基本操作有所了解。 6、优先有微信接口开发经验者</t>
  </si>
  <si>
    <t>上海优景智能科技股份有限公司</t>
  </si>
  <si>
    <t>五险一金 通讯补贴 定期体检 专业培训 免费班车</t>
  </si>
  <si>
    <t>1、负责Web前端、移动端H5页面、小程序页面的制作与开发； 2、基于html5.0标准进行页面制作，编写可复用的用户页面界面组件； 3、根据产品设计需求，配合后台开发人员实现产品界面和功能，维护及优化前端页面性能； 4、参与新技术的研究与实现。  任职要求： 1、计算机相关专业，本科以上学历，至少3年以上前端开发工作经验； 2、熟悉web前端技术（HTML、XML、CSS、Javascript、Ajax等），及常用前端框架（JQuery、Bootstrap等）； 3、熟悉理解Web标准，了解各种常见的浏览器、设备兼容性问题； 4、熟悉各种前端调试工具和调试方法，有一定的JS性能调优经验； 5、 深入理解MMVM、MVC，熟练使用Vue、React、Angular其中一个或多个； 6、学习能力强，有较好的沟通能力，能迅速融入团队。</t>
  </si>
  <si>
    <t>五险一金 专业培训 年终奖金 定期体检 带薪年假 节日福利 员工旅游</t>
  </si>
  <si>
    <t>五险一金 周末双休 朝九晚六 年终奖金</t>
  </si>
  <si>
    <t xml:space="preserve">职责要求：  职责要求 岗位要求 1）理学、工学、管理学专业本科以上学历，有3年以上带领团队经验，5年以上JAVA开发经验； 2）参与过企业应用的核心模块的设计开发； 3）5年以上从业经验。 2、能力要求 4）精通J2EE标准和MVC架构（或者精通RCP相关开发技术）。深入理解SpringMVC、Hibernate、MyBatis、Dubbo、Redis、RabbitMQ/Kafaka、Spring、Ajax、Webservice、JBPM、JMS、JMX、AOP、Junit、(云：SpringBoot、SpringCloud)中五种以上框架和技术的设计思想和实现方式 5）熟悉JAVA编程语言，熟悉JVM运行原理。熟悉javascript及jquery客户端脚本、CSS样式编程，熟悉jsp、servlet、html页面开发; 熟悉JAVA性能调优  及相关工具的使用； 6）熟悉dubbo、spring boot、spring seucrity、shiro、Spring cloud等框架中二种以上； 7）熟悉各种常见安全问题与安全规范，如SSL、XSS、SQL注入，并熟悉相关的安全编码，精通常用的加解密算法，如DES、AES、RSA、MD5等； 8）熟悉系统性能优化； 9）深入了解代码编程规范，有良好编程风格并掌握编程规范； 10）理解J2EE系统架构及分层设计理念，精通面向对象分析设计方法，逻辑能力强，掌握如何设计系统的构架及完整解决方案； 11）精通至少一种大型数据库，Oracle、MSSQL、Sybase、MySQL等 12）精通UML建模； 13）精通WebSphere/WebLogic/JBoss/Tomcat/Jetty其中两种以上主流应用服务器 14）熟悉UNIX、LINUX、Windows其中两种以上操作系统及相关技术。 3、职责要求 15）  责任感强，有团队合作精神； 16）对开发人员进行设计指导和审核； 17）协助解决项目开发过程中的技术难题； 18）能与招标方良好沟通，贯彻招标方工作意图；   </t>
  </si>
  <si>
    <t xml:space="preserve"> 1、负责公司项目网站系统的整体规划、功能设计、程序开发和维护工作； 2、负责项目开发，开发设计电子商务网站新功能，协同完成网站升级工作。 任职要求： 1、熟悉Shopify或Magento体系结构，且有一年以上类似平台二次开发经验； 2、精通PHP+MySQL网站编程，2年以上网站开发经验； 3、熟悉Ajax、DIV+CSS、html及javascript等相关Web技术优先； 4、有电商独立站项目开发经验者优先； 5、具有较强的学习能力，能够独立承担项目开发工作，具有比较强的责任心； </t>
  </si>
  <si>
    <t>前端工程师（双休+6险1金+弹性上班+H5）</t>
  </si>
  <si>
    <t>前端工程师（双休+入职即买6险1金+弹性上班+圣诞假期+H5） 岗位职责： 职责： 1. 负责产品的页面制作及维护，根据设计图完成页面html5应用的编码； 2. 与设计师和后台程序配合，高效率高质量地完成页面的实现工作； 3. 根据产品设计，利用HTML5和CSS3等相关技术开发网站、手机、平板电脑等多平台上的前端应用； 岗位要求： 任职要求： 1. 掌握良好的前端技能，包括XHTML/XML/CSS/Javascript，了解WEB标准化、性能优化方法，了解可用性、可访问性和安全性； 2. 熟悉掌握Jquery和AngularJS，熟悉Bootstrap开发优先； 3. 有iphone、ipad、android等智能手机和平板WebView开发经验优先； 4. 熟悉各种常见跨浏览器、跨设备问题，深刻理解Web标准，对可用性、可访问性等相关知识有实际的了解和实践经验； 5. 有作品者优先</t>
  </si>
  <si>
    <t>岗位职责：  1、负责核心系统、数据平台等系统 设计、开发 2、负责文档编写、管理，产出对应流程及规范文档。 3、与业务产品结合，与RD、PM合作，迅速解决产品、业务问题。  任职要求：  1、1年以上php研发经验，熟悉主流的php框架，yaf优先 2、熟练配置LNMP、LAMP, 熟悉linux下开发 3、能够熟练应用shell/python/javascript者优先 4、熟悉mysql数据库应用，优秀的数据库设计能力和优化能力 5、熟悉常用的算法以及设计模式 6、了解常见的web攻击</t>
  </si>
  <si>
    <t>Java中级开发工程师（南山前海）</t>
  </si>
  <si>
    <t>深圳前海电商供应链管理有限公司</t>
  </si>
  <si>
    <t>Web前端开发工程师（H5） (职位编号：DVO-002)</t>
  </si>
  <si>
    <t>五险一金 绩效奖金 免费班车</t>
  </si>
  <si>
    <t>任职要求： 1、计算机相关专业本科及以上学历，3年以上Java Web开发及架构经验； 2、熟悉OO设计理念，熟悉设计模式，有架构设计能力，能对高并发、海量请求的系统，进行设计和调优； 3、熟练使用常见JavaEE框架，如：Spring、SpringMVC、MyBatis、Spring Boot、Spring Cloud等； 4、熟悉Dubbo、zookeeper、Redis、MQ等技术优先； 5、了解WebService/REST/SOAP协议,熟悉相关中间件技术； 6、熟悉MySQL、SQL Server等数据库、Linux操作系统及相关服务部署； 7、熟悉基于HTML5的互联网Web应用开发，熟悉HTML、JavaScript、jQuery和CSS； 8、熟练使用Maven、Git等项目管理和配置管理工具，熟练使用PD，Visio设计工具； 9、对技术有浓厚的兴趣，喜欢钻研，具有较强的学习能力，严谨的逻辑思维，严谨的编码风格； 10、具备耐心/细心的品质，有良好的团队合作精神。  有以下相关领域经验者优先： 1、大数据处理/Web高性能/高可用性 2、云计算技术/分布式架构/信息安全技术 3、有PHP技术，微信平台、安卓、iOS开发经验会被优先考虑 4、熟悉基于单元测试的自动化测试技术或TDD流程  工作职责： 1、负责/参与技术架构设计、优化，根据业务规划及技术规划制定应用架构方案； 2、进行功能模块的详细设计，并按规范的要求编制设计文档； 3、完成软件系统代码的实现，编写代码和开发文档，分析并解决软件开发过程中的问题； 4、负责完成软件项的编码实现（编码、单元测试）、集成测试，并按项目管理规范编写相应的技术文档； 5、配合项目经理完成相关任务目标，为相关部门和人员提供技术支持； 6、生产环境软件系统故障的诊断和问题解决； 7、根据软件项目执行计划按时完成各项任务。</t>
  </si>
  <si>
    <t>任职要求： 1、  3年以上移动端开发经验； 2、  大学本科以上计算机相关专业; 3、  精通HTML5、CSS3开发，精通JavaScript面向对象编程方法； 4、  熟悉JavaScript与Native APP交互； 5、  能提供完善的混合App（JS方向）技术方案； 6、  熟悉Ionic、 Angular 、React Native任一种框架； 7、  良好的团队合作精神，易于沟通，能够部门间协同工作;  岗位职责： 1、  利用HTML5相关技术与原生APP配合开发APP； 2、  应用JavaScript和相关技术与后台进行交互通信； 3、  完成移动端平台页面效果展示，并能解决兼容性问题； 4、  负责与产品设计、开发人员紧密配合，准时高效完成模块功能； 5、  探索与研究前沿技术，并应用到产品中，进行技术创新；</t>
  </si>
  <si>
    <t>Java开发工程师（网络通讯方向）</t>
  </si>
  <si>
    <t>深圳市东深电子股份有限公司</t>
  </si>
  <si>
    <t>餐饮补贴 五险一金 通讯补贴 定期体检 年终奖金</t>
  </si>
  <si>
    <t>岗位要求： 1.熟悉Java NIO及多线程开发知识，3年以上工作经验，本科以上学历 2.熟悉TCP/IP通信协议，有Socket通讯编程经验 3.有Mina或Netty的使用经验 4.精通Spring、Spring MVC、Hibernate/Mybatis等主流开发框架 5.至少有一种基于SQL Server、MySQL或Oracle数据库的应用开发经验 5.熟悉web前端技术，包括jsp/ servlet /Ajax/CSS/Javascript/jQuery等，之前有过前后台开发经验 6.有良好的团队合作意识 7.良好的沟通和语言表达能力、严密的思维能力</t>
  </si>
  <si>
    <t>高级前端工程师 (职位编号：HR-2019-V-001)</t>
  </si>
  <si>
    <t>广东和讯创智智能科技股份有限公司</t>
  </si>
  <si>
    <t>周末双休 免费班车 绩效奖金 全勤奖 通讯补贴 加班补贴 交通补贴 带薪年假 五险一金 餐饮补贴</t>
  </si>
  <si>
    <t xml:space="preserve">岗位职责： 1、负责PC端、移动端网站，小程序的前端开发工作； 2、负责前端技术架构设计和搭建，研究最新前端技术，并能合理应用到项目中； 3、负责与产品、UI和后端做良好的沟通，对产品能够提供持续的体验优化； 4、优化代码并保持良好兼容性； 岗位要求： 1、3年以上前端工作经验，扎实的前端基础，有大型网站开发经验优先考虑 2、熟练掌握 JavaScript / HTML5 / CSS3等相关前端开发技术，掌握至少一种 JS（如 React.js / Vue.js ／AngularJS 等）框架；3、对前端工程化有较好的理解，对网络、安全、性能优化有较好的理解； 4、熟悉团队开发流程，熟练使用代码管理工具； 5、有至少1门后端（Node、Java等）经验者优先； 6、熟悉Linux者优先。  </t>
  </si>
  <si>
    <t>海通安恒科技有限公司</t>
  </si>
  <si>
    <t>五险一金 补充公积金 通讯补贴 绩效奖金 年终奖金 定期体检 周末双休</t>
  </si>
  <si>
    <t>1． 计算机相关专业本科【统招】及以上学历，3年及以上Java开发实践经验 2． 精通Spring、SpringMvc、Mybatis、SpringBoot框架，熟悉Servlet、JavaSript、Ajax、CSS、HTML5技术 3． 精通Idea、Eclipse、Navicat、PL/SQL等开发工具 4． 精通Oracle、MySql等主流数据库的开发，以及PowerDesigner进行数据库建模等 5． 熟练使用WebService框架开发，如Axis2、CXF等 6． 熟悉Dubbo或Spring Cloud、Redis、RabbitMQ、Hbase、Elasticsearch、Mycat等至少『3』类分布式技术框架者优先 7． 具备两个以上大型B/S Web项目的实际开发经验 8． 具备一年以上电商领域的实际开发经验者 9． 具有良好的学习能力和独立解决问题的能力 10． 掌握软件开发过程管理与测试方法，具备良好的沟通和团队合作能力</t>
  </si>
  <si>
    <t>Java软件工程师 (职位编号：03)</t>
  </si>
  <si>
    <t>斯坦德机器人（深圳）有限公司</t>
  </si>
  <si>
    <t>仪器仪表/工业自动化 交通/运输/物流</t>
  </si>
  <si>
    <t>五险一金 餐饮补贴 年终奖金 绩效奖金 补充公积金 专业培训 股票期权</t>
  </si>
  <si>
    <t xml:space="preserve">工作职责：   1、负责机器人调度系统的框架选型和搭建； 2、负责与客户业务系统对接的接口开发； 3、仓储业务和机器人周边系统的需求分析、技术设计、开发与维护。     岗位要求   1、软件工程，计算机，相关专业大学本科以上学历； 2、精通Java及常用Java开发框架，熟练掌握Java网络编程； 3、熟练使用MySQL等数据库进行系统开发； 4、熟练使用Linux系统进行服务配置及维护； 5、了解前端设计, 熟悉HTML/JavaScript/CSS/Ajax 等前端技术； 5、熟练掌握软件工程知识，精通面向对象的设计方法，熟悉各种设计模式 6、具有较强的沟通能力，有较强的逻辑思维能力，思路清晰 7、有ERP或者WMS系统的开发经验者优先考虑   </t>
  </si>
  <si>
    <t>中港通集团有限公司</t>
  </si>
  <si>
    <t>带薪年假 五险一金 免费班车 全勤奖 节日福利 年终奖金</t>
  </si>
  <si>
    <t>上海形趣信息科技有限公司</t>
  </si>
  <si>
    <t>（1）完成项目划分的研发任务，按需求规范进行研发； （2）完成规定的版本研发，按需求规范进行研发； （3）具备良好的需求分析能力、业务建模能力和数据库设计能力，参与产品和项目相关模块的需求讨论，概要、详细设计； （4）具备良好的架构分析能力与设计能力，积极参与前期设计； （5）能根据设计方案和计划进行编码实现，在进度和质量上符合方案和计划的要求； （6）及时对BUG库中的软件问题进行跟踪修正； （7）负责需求立项和功能开发，优化系统性能，修复系统问题。 任职要求： 1、3年以上工作经验。 2、精通J2EE相关技术，扎实的java基础，熟练使用Spring、Struts2、MyBatis等开源框架； 3、掌握MySQL等主流数据库中。 4、熟悉css、js、html5等前端技术； 5、能够进行需求分析，沟通能力好。 6. 了解 linux 7. 熟练mysql主从部署优先</t>
  </si>
  <si>
    <t>五险一金 员工旅游 交通补贴 餐饮补贴</t>
  </si>
  <si>
    <t>前端工程师
工作职责：
1. 负责公司相关产品的 Web/Hybrid 前端开发工作；
2. 协助完成ShapeJoy微信小程序及后台管理和官网以及相关网站的开发和维护工作；
3. 推动与优化现有的前端项目基础架构与组件抽象。
要求：
1.计算机专业大专以上学历，2年及以上工作经验;
2.熟悉小程序的开发, 熟练MVVM框架，具备一定的Angularjs、VUE、React开发经验；
3. 具有良好的学习能力，对技术有强烈的进取心，具有良好的沟通能力和团队合作精神以及优秀的分析问题和解决问题的能力;
4.能够快速准确定位和解决web前端（JS,CSS）出现的bug以及解决不同浏览器下的兼容问题、对前端性能优化有丰富经验，代码效率高，有很好的复用性；
加分项
? 对前端性能优化、自动化测试等有过研究和实践。
? 深刻理解前端工程化、组件化、模块化的开发模式并实践。
? GitHub 开源项目贡献，代码质量高。
? 爱折腾，关注并喜欢尝试各种新技术。</t>
  </si>
  <si>
    <t>五险一金 员工旅游 绩效奖金 弹性工作 股票期权</t>
  </si>
  <si>
    <t>职位描述： 1、进行应用的需求调研和需求分析 2、进行数据结构设计和模块设计 3、负责与前端工程师交互，开发设计前后端完全分离的 Restful API接口 4、遵循既定技术框架和编码规范，控制项目开发进度，确保项目保质保量按时交付  任职要求： 1、计算机相关专业毕业，本科及以上学历，CET-4以上，3年或以上PHP开发经验 2、熟悉 PHP 开发语言，熟悉 ThinkPHP、laravel、YII2之一或能熟悉框架使用，具备良好的代码编写习惯 3、精通 HTTP 协议，熟悉 Restful API 接口架构设计理念 4、熟悉 SQL 语言，能抽象业务需求进行数据结构设计，熟悉常见的索引优化手段 5、熟练掌握 JavaScript、CSS3 和 HTML5 等前端技术 6、熟悉常用 Linux 命令、 Nginx 基本配置和 GIT 常规使用 7、熟悉数据结构与算法，熟练掌握常用设计模式，对OOP编程思想和敏捷开发理念有深刻的理解 8、良好的沟通能力和团队协作能力，思维逻辑清晰，较强的学习能力和动手能力，能承担较大工作压力 9、有APP运营经验、有常见SDK接入经验者优先。  公司福利： 老板nice，氛围很好，带薪年假，公司旅游，晋升空间大，期权分红……</t>
  </si>
  <si>
    <t>Java后台开发（大数据开发培养方向）</t>
  </si>
  <si>
    <t>定期体检 年终奖金 六险一金 股票期权 专业培训 员工旅游 1-3月年终奖 氛围融洽 领导nice</t>
  </si>
  <si>
    <t xml:space="preserve"> 岗位要求： 1、全日制本科以上学历，软件工程及计算机相关专业毕业； 2、2年以上Java后台开发经验； 3、熟悉Linux，Shell脚本编写，Socket交互编程开发； 4、有良好的英文阅读能力，过英语六级优先考虑； 5、有意向往Hadoop大数据方向发展者。 备注：只要有意向往Hadoop大数据方向发展者，公司愿意培养。 </t>
  </si>
  <si>
    <t>上海微孚信息技术有限公司</t>
  </si>
  <si>
    <t>医疗/护理/卫生 外包服务</t>
  </si>
  <si>
    <t>岗位职责： 1.负责PC端、微信端的前端开发； 2:配合产品完成项目迭代，不断优化和提升用户操作体验和视觉体验； 3.深入分析和解决前端遇到的技术、性能、跨终端兼容问题； 4.钻研与探索互联网领域的前沿技术； 任职资格： 1.本科以上学历，计算机相关专业，5年左右工作经验； 2.精通html5\JavaScript、Ajax、jquery, 精通React，熟悉webpack、gulp 、grunt，npm更佳； 3.有微信公众号或者小程序开发经验者优先； 4.有react native开发经验者优先； 5.能解决各种浏览器兼容性问题； 6.良好的沟通技巧和组织协调能力,计划能力强，具备良好的团队合作精神。</t>
  </si>
  <si>
    <t xml:space="preserve">职位描述： 1、负责项目相关功能模块的设计、编码开发与维护，按时保质地完成所分配的工作任务； 2、遇到问题主动与需求方或负责人沟通，并能提出相应解决方案； 3、保证自己负责代码的逻辑严谨性以及注释的完善。  任职要求： 1、大专或以上学历，计算机软件、通讯相关专业优先； 2、2年以上工作经验，熟悉微服务架构； 3、精通Java，深入了解JAVA及相关技术体系结构； 4、熟练使用MySql等主流数据库，并具备实际开发经验； 5、熟练使用html，css，js等web技术，具有开源js框架的使用经验； 6、熟悉后台常见开发框架，如Spring，SpringBoot等； 7、有大型分布式，高并发，高负载，高可用性系统设计开发经验优先； 8、熟悉常用Linux命令，实际操作过线上服务者优先； 9、具备团队开发经验，熟练掌握Git等常见工具的使用； 10、对敏捷流程熟悉者优先。  特别说明： 请以【应聘岗位-姓名-工作年限】模式作邮件主题及简历文件名，发送简历至zhangmanshu@yianchong.com，谢谢！ </t>
  </si>
  <si>
    <t>岗位职责： 1、负责Wap站、微信公众号、后台管理等开发； 2、负责参与软件需求分析，进行模块概要设计、模块详细设计、代码编写、单元测试等工作，对软件质量负责； 3、负责根据研发规范和项目流程编写相关技术文档。 技能要求： 1、具有计算机相关专业知识，至少2年以上工作经验； 2、熟悉Javascript，HTML5，CSS3等互联网相关技术；精通PHP、MySQL，Linux可独立完成系统前后端开发； 3、熟悉LNMP体系架构，熟悉MVC编程思想和结构，熟悉常用php开发框架，熟悉CodeIgniter框架优先； 4、具备良好严谨的编码风格，了解各种数据结构和算法，能够优化代码的执行效率； 5、对前端有较深了解，熟悉或做过移动端开发优先；</t>
  </si>
  <si>
    <t>Java programmer 开发工程师</t>
  </si>
  <si>
    <t>深圳市长亮科技股份有限公司</t>
  </si>
  <si>
    <t>五险一金 不定期旅游 下午茶充足 老板易相处 住宿补贴 年终奖金</t>
  </si>
  <si>
    <t xml:space="preserve">1.可以熟练使用HTML5/CSS3，javascript，Ajax，bootstrap等Web开发技术 ，根据需求实现页面的交互效果 2.了解浏览器兼容的处理 3.前端设计有自己独特的风格和理解 4.较强的逻辑推理能力，做事认真严谨，良好的沟通能力和团队合作精神 5.负责维护项目线上优化，问题处理，跟踪优化； 6.有shopify、wish、wordpress、opencart等CMS或平台开发经验优先； 7.熟悉PHP工作流程. 8.具有原生PHP的能力. 9.良好的代码编写习惯. 10.懂PHP的优先  公司福利： 1、带薪年假，婚假，国家规定的有薪假； 2、月度、年度优秀员工奖金；端午、中秋福利，年终奖金； 3、员工下午茶、零食、生日会； 4、公司旅游、聚会，工作之余体验生活的无限乐趣。  </t>
  </si>
  <si>
    <t xml:space="preserve">  Responsibility： -Assist in system analysis, design, testing, documentation and implementation. -Design and develop system forms, reports -Develop solutions and address actual needs to actively verify those solutions. -Write clean, modular, robust code and meet the coding standard Requirements:  ・ Degree or equivalent ・ Knowledge in Java and SQL ・ Knowledge in MS SQL Server and/or ORACLE, including stored procedure programming ・ Knowledge in VB6 and HTML5 is an advantage ・ Experience in Jasper Report is an advantage ・ Experience in FIX, MQ, TCP/IP is an advantage ・ Good interpersonal skills and a very team-oriented ・ Able to work independently and under pressure ・ 1-5 years of experience in JAVA programming preferred; candidates with experience less than 2 years will be considered for the position of Programmer ・ Fluent in English/Cantonese</t>
  </si>
  <si>
    <t>广州掌上世纪科技有限公司</t>
  </si>
  <si>
    <t>1.带领团队完成项目开发、完善、运行等； 2.负责指导和提供技术方案，解决技术问题； 3.推动并指导完成系统代码的实现和开发文档等； 4.对项目的整体运行发展给出自己的意见和建议，配合完成目标； 5.对突发问题能够及时响应并快速解决，对系统代码的不断升级更新； 岗位及技能要求： 1.五年以上微信项目开发工作经验，并对微信开发有很深的了解和认知； 2.精通PHP编辑语言，独立完成过前端和后端的项目开发优先，具有微信平台H5开发经验***； 3.掌握基础前端技术、学习能力强、悟性高、喜欢研究、能吃苦耐劳； 4.必须具备微信开发经验，熟悉JAVA/PHP开发者优先考虑。</t>
  </si>
  <si>
    <t>五险一金 员工旅游 交通补贴 餐饮补贴 专业培训 绩效奖金 年终奖金</t>
  </si>
  <si>
    <t xml:space="preserve">岗位职责：   </t>
  </si>
  <si>
    <t>网管软件开发工程师</t>
  </si>
  <si>
    <t>深圳互由科技有限公司</t>
  </si>
  <si>
    <t>五险一金 交通补贴 餐饮补贴 通讯补贴 年终奖金 定期体检 专业培训</t>
  </si>
  <si>
    <t>岗位职责： 1、完成网管功能模块的设计与开发，验证； 2、配合测试人员完成版本测试，修正bug； 3、维护所负责的模块，对其他部门提供技术支持；  任职要求： 1.  计算机、电子及相关专业，3年以上软件设计、开发工作经验； 2. 精通Python开发，精通Django框架，熟悉Flask/Django/tornado等框架; 3.  精通Linux系统结构,并熟练使用各种linux操作系统命令, 熟练使用shell基本命令; 4.  熟悉NetJson数据交互技术， 了解HTML、CSS、javascript等前端技术； 5.  从事过AC或者网管软件开发优先； 6.  良好的编码习惯，熟悉软件开发流程，熟练使用SVN/Git代码管理工具；    7.  工作积极主动，具有强烈的责任心和团队合作精神,良好的沟通和学习能力。</t>
  </si>
  <si>
    <t>中级PHP工程师</t>
  </si>
  <si>
    <t>五险一金 绩效奖金 年终奖金 专业培训 加班补贴</t>
  </si>
  <si>
    <t>任职资格： 1.、两年以上PHP+Mysql开发经验； 2.、计算机相关专业专科以上学历，具有扎实的计算机基础理论知识; 3.、熟悉面向对象的程序设计方法，精通 PHP 开发，熟悉 Laravel、Yii等, 有实际项目开发经验； 4.、具有 MySQL 索引优化、查询优化方面的经验； 5.、熟悉MVC框架开发模式，熟悉CI、YII框架优先； 6.、拥有良好的代码习惯，要求结构清晰，命名规范，逻辑性强，代码冗余率低； 7.、具备良好的团队合作精神，高度的责任感，善于沟通，可以承受一定的工作压力及独立解决技术问题的能力。 岗位职责： 1、对公司系统各模块深度开发(产品、订单、采购、仓库等),各销售平台API对接(订单下载、消息处理、上传产品等)； 2、负责项目功能代码编写、参与解决项目中遇到的技术难点； 3、依据开发任务完成系统编程、负责系统测试与质量保证、技术简要文档撰写归档； 4、为相关部门对自己开发的程序提供技术支持； 5、负责技术指导与培训。</t>
  </si>
  <si>
    <t>上海优幼母婴用品有限公司</t>
  </si>
  <si>
    <t>做五休二 加班补贴 带薪年假</t>
  </si>
  <si>
    <t>岗位职责：  1、Java开发技术规范的制定和详细设计文档的制作；  2、参与软件产品调研、提出可行的意见；  3、按照产品设计要求，遵照开发规范，在约定时间内完成模块化编程、测试、发布工作；  4、对已发布模块进行跟踪维护、BUG修改和测试；  5、与公司供应商沟通解决项目经理交付的其他工作；  6、协同DBA完成功能开发相关的数据库表设计；  7、协助架构师完成系统架构设计，并提供相应的建议；  8、根据测试工程师的安全和性能测试结果，对系统进行改进；  9、负责对Java研发工程师技术知识培训、代码审核，提高Java开发人员整体能力    任职要求：  1、必须3年以上工作经验，有较好的Java基础，熟悉VUE框架，对Java EE有较深入理解，熟练掌握Java编程和设计，熟练使用Spring，spring boot, SpringMVC，Mybatis，Hibernate等开源框架；熟悉Spring Data ，Solr，Redis，Mongodb优先；  2.熟练掌握JSP，Freemarker等模板技术；  3.熟练主流数据库（MySQL、Oracle）的使用，有良好的数据库设计基础知识；  4.熟练主流JavaScript、jQuery、HTML、XML、JSon技术，熟练Bootstrap等前端框架优先  5.熟练主流应用服务器（Tomcat、Nginx）的使用；  6.熟练使用Maven, Git, Eclipse等工具；  7.熟悉RPC、RESTFul协议，有电商系统和社区开发经验者优先；  8.热爱开发岗位，能够踏踏实实编写和调试源代码，善于接受新技术，有良好的合作精神；  9.具有较强的责任心与主动性，沟通能力、计划与执行力，能自我驱动成长；</t>
  </si>
  <si>
    <t>上海悦米信息技术有限公司</t>
  </si>
  <si>
    <t>五险一金 年终奖金 交通补贴 弹性工作 餐饮补贴 通讯补贴 绩效奖金</t>
  </si>
  <si>
    <t>（1）全日制本科及以上学历，计算机相关专业； （2）熟练掌握基于 Django 框架的服务器后端开发技术，有 RESTful 接口设计经验尤佳；熟练掌握 Mysql 数据库的应用开发； （3）熟悉 redis 内存 /缓存存储，了解 redis 数据结构，有缓存设计经验； （4）熟悉 celery 等队列工具的开发使用； （5）较好的 Web 前端技能，掌握 Django 模板或者 Web 前端框架； （6）了解xadmin等管理后台开发插件 （7）熟练掌握 Git 版本管理工具。</t>
  </si>
  <si>
    <t>游戏开发程序员</t>
  </si>
  <si>
    <t>岗位职责 . 高并发游戏后台服务开发 . 游戏服务端业务模块开发； . 与策划、美术、前端以及运营人员讨论开发需求及技术实现细节； . 与前端工程师配合完成业务联调； . 第三方平台、SDK接入 . 游戏服务器性能优化工作； . 完成相关的技术文档编写； 任职要求 . 熟悉TypeScript、JavaScript语言，具有良好的编程习惯 . 熟悉MySQL、Redis . 精通NodeJS，熟悉常见的性能瓶颈及优化方式 . 良好的算法和数据结构能力 . 了解高并发应用的后台服务架构，了解负载均衡 . 至少一个完整的游戏产品开发经验 . 有Web前端开发经验、大数据分析经验者优先 【你可以有的福利待遇】： 1、弹性工作制，通勤时间为7小时，入职即享有带薪年假及工龄工资； 2、享有五险一金，每年定期享有全套体检，享有国家法定假节福利及节日礼金； 3、年底根据公司总体业绩完成情况，予以1～3个月的年终奖金； 4、享有在内、外部培训及出国机会； 5、逢节假日为员工提供精美、别致的大礼包，每天提供丰富、品种多样的自助茶点； 6、每年组织国内外旅游； 7、不定期组织员工户外团体活动（羽毛比赛，篮球、唱K、烧烤、附近度假、团队玩VR游戏等，年度旅游、大型年会等）。</t>
  </si>
  <si>
    <t>移动前端开发工程师</t>
  </si>
  <si>
    <t>上海班富电子商务有限公司</t>
  </si>
  <si>
    <t>五险一金 定期体检 年终奖金 带薪休假</t>
  </si>
  <si>
    <t>PHP开发工程师+双休+包吃</t>
  </si>
  <si>
    <t>1、与UI设计师协作，分析并给出最优的web、移动界面前端结构解决方案和效果实现； 2、负责前端界面的前端构建，各类交互设计与实现； 3、致力于通过技术改善用户体验，持续的优化前端体验和页面响应速度；  岗位要求： 1、熟练掌握HTLM5、CSS熟悉flex布局、JavaScript、JSON、REST； 2、熟练掌握React Native者优先； 3、精通一个或多个相关框架，如jQuery、D3.JS、NoDE.JS、SOCKE.IO、Bootstrap等； 4、对模块化，组件化，前端工程化有所认识； 5、了解跨浏览器兼容性、性能、稳定性和安全； 6、简单操作PS、AI、Sketch等常用设计软件； 7、拥有电商平台开发经验者优先； 8、拥有微信小程序开发经验者优先；</t>
  </si>
  <si>
    <t>五险一金 绩效奖金 员工旅游 双休 下午茶糕点 全勤奖 带薪 年终奖金 包吃</t>
  </si>
  <si>
    <t>【岗位职责】 1、参与项目需求分析、产品模块的概要和详细设计； 2、负责项目后台的开发和维护工作； 3、按计划完成产品模块的代码编写，产品模块测试； 4、负责产品升级与维护； 5、协助技术总监进行技术框架的选择与开发。 【任职要求】 1、3年以上 Web 后台开发经验； 2.、计算机相关专业专科以上学历，具有扎实的计算机基础理论知识; 3.、熟悉面向对象的程序设计方法，精通 PHP 开发，熟悉 Laravel、Yii等, 有实际项目开发经验； 4.、具有 MySQL 索引优化、查询优化方面的经验； 5.、具有 Git 使用经验,熟悉命令行操作; 6.、熟悉 Linux 系统，可以进行服务器的维护操作； 7.、拥有良好的代码习惯，要求结构清晰，命名规范，逻辑性强，代码冗余率低； 8.、具备良好的团队合作精神，高度的责任感，善于沟通，可以承受一定的工作压力及独立解决技术问题的能力。 9、能力次之可以应聘中级PHP。  【待遇】 1、试用期过后成为正式的编制员工，享受正式员工待遇； 2、薪酬组成，具体待遇面谈； 基本工资+岗位津贴+绩效奖金+全勤奖+工作餐+其他补贴及奖金 3、工作时间：朝九晚六（双休）   【薪酬福利】 1、吃喝玩乐：节假日、周年庆等时间不定时组织团队国内外旅游； 2、安全保障：五险一金、定期组织员工体检； 3、成长福利：带薪入职培训、在岗培训、岗前培训、衔接培训、管理能力培训、免费职业技能培训等； 4、带薪年假：一年工龄拥有带薪年假5天，两年工龄带薪年假8天，最高带薪年假20天。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上班地点：集团（总部） 【集团（总部）】：广州市天河区体育西路103号维多利广场A座44楼全层 【乘车路线：①地铁站点：地铁一号、三号线体育西路E出口（购书中心左侧）；②公交车:体育中心BRT公交站公交车】</t>
  </si>
  <si>
    <t>北京仁和汇智信息技术有限公司</t>
  </si>
  <si>
    <t>职位职责： 1、负责金蝶账无忧后台代码的功能开发； 2、金蝶账无忧后台代码的设计重构与性能优化； 3、金蝶账无忧产品的客户反馈处理与支持。  任职要求： 1、全日制大学本科以上学历，有3年以上java开发工作经验； 2、精通Java和JavaEE、熟悉Java性能分析与提升； 3、熟悉使用Spring、Struts、ibatis等主流第三方开源框架； 4、熟悉产品架构设计相关知识； 5、具有熟悉Tomcat等开源服务器代码经验者优先。</t>
  </si>
  <si>
    <t>五险一金 专业培训 股票期权 年终奖金 绩效奖金</t>
  </si>
  <si>
    <t xml:space="preserve">一、岗位职责 1、负责项目的需求分析、开发、日常维护工作，保证公司项目的正常进行。 2、参与软件产品项目规划工作，制定具体项目实施方案。 3、整合并优化项目开发所需各种资源。 4、负责软件开发技术和规范及标准流程的改进。 5、参与软件系统的设计和分析。 6、根据开发进度和任务分配，完成相应模块软件的设计、开发、编程任务。 二、任职资格 1、具有管理团结经验者优先 2、计算机技术或电子信息以及电子工程等相关专业本科以上学历。 3、3年以上工作经验。 4、熟悉MySql、SQLServer、Oracle等常规数据库的性能优化和相关知识。 5、事业心强，勤奋好学，有团队精神。 6、扎实的JAVA语言基础；熟悉J2EE整体结构、熟练使用Spring 、struts、webwork、hibernate等开源框架， 熟悉JavaScript、Jquery、Extjs等脚本语言；了解CSS、PS、HTTP协议、Socket、多线程、队列、邮件收发服务等。 </t>
  </si>
  <si>
    <t>python自然语言处理工程师</t>
  </si>
  <si>
    <t>SYZ305 - IT前端开发工程师</t>
  </si>
  <si>
    <t>长园深瑞继保自动化有限公司</t>
  </si>
  <si>
    <t xml:space="preserve">岗位职责： 1、维护现有系统的代码 2、编写自然语言处理工具 3、处理数据，持续优化和改进算法  任职要求： 1、 python开发经验2年及以上，计算机相关专业本科及以上 2、 熟悉面向对象，逻辑清晰 3、 有过算法处理、数据处理、自然语言处理相关经验 4、对自然语言处理有浓厚的兴趣 </t>
  </si>
  <si>
    <t>深圳易马达科技有限公司</t>
  </si>
  <si>
    <t>五险一金 交通补贴 餐饮补贴 专业培训 年终奖金 定期体检 通讯补贴</t>
  </si>
  <si>
    <t>工作职责: 1. 负责公司门户Portal的应用开发； 2. 负责MIS系统界面的设计和美化 3. 使用Hbuilder对APP的前端H5开发 任职资格: 1、了解W3C标准，熟练使用HTML、CSS、JavaScript、Ajax、DOM等前端技术； 2、了解WEB标准化、模块化、性能优化方法，了解可用性、可访问性和安全性； 3、精通vue.js架构，至少3年vue.js开发经验，并有一定的组件开发能力； 4、有浏览器兼容性及网站性能优化经验者优先； 5、熟悉node.js、java等开发经验者优先； 6、有良好的代码编写习惯，有自主学习能力，有良好的团队合作意识及积极的心态。</t>
  </si>
  <si>
    <t>五险一金 免费班车 绩效奖金 年终奖金 股票期权 弹性工作 定期体检</t>
  </si>
  <si>
    <t xml:space="preserve"> 岗位职责： 1、根据系统业务需求，制定系统的整体框架； 2、负责项目实施，确保项目开发进度和质量，进行技术难题的攻关和预研； 3、参与公司底层技术架构研发和核心代码的编写； 4、参与技术方案的评审和技术文档的规范；  任职要求： 1、本科及以上学历， 计算机及相关专业，3年以上相关项目开发经验； 2、精通Java，J2ee，Javascript相关技术和体系架构； 3、 熟悉spring, struts, svn工具，熟悉mysql数据库，了解SQL优化； 4、熟悉LINUX操作系统，熟悉SHELL编程，熟悉缓存架构，分布式架构，了解集群、负载均衡和容灾，熟悉敏捷迭代的开发流程； </t>
  </si>
  <si>
    <t>Java高级软件工程师（中科智城）</t>
  </si>
  <si>
    <t>五险一金 绩效奖金 年终奖金 免费班车 定期体检</t>
  </si>
  <si>
    <t>岗位职责： 1. 进行物联网项目的技术攻关和研发工作； 2. 能够根据开发规范独立完成模块的设计、编码、测试以及相关文档，并能够对其他同事提供指导； 3. 能够带领2~5人团队。  岗位任职要求： 1. 计算机及相关专业或相关领域拥有优秀技术者，本科（含）以上学历； 2. 三年以上工作经验，熟悉Spring、ActiveQ、ServiceMix等开源框架； 3. 具有物联网技术研究和实际项目经验； 4. 熟练掌握MySQL等数据库使用，熟悉hibernate或ibatis框架； 5. 熟练使用Javascript(jquery)、Html、CSS； 6. 熟悉GIS方面开发经验者优先； 7. 熟悉hadoop、hbase等分布式计算框架优先； 8. 熟悉CloudFoundry等云计算平台开发经验者优先； 9. 具有积极主动、认真踏实、有良好的沟通能力和团队合作精神。</t>
  </si>
  <si>
    <t>携车网</t>
  </si>
  <si>
    <t>周末双休 五险一金 节日福利 带薪年假 绩效奖金 弹性工作 专业培训</t>
  </si>
  <si>
    <t>岗位职责： 1、参与公司平台系统的功能设计、开发工作； 2、参与核心代码的编写及后台服务程序的研发和编写； 3、参与产品功能模块的升级维护及优化； 4、按照项目计划，按时提交高质量代码，完成开发任务。 任职资格： 1. 本科以上学历，3年及以上PHP开发经验； 2. 精通 Symfony 开发框架者优先； 3. 熟悉Linux，熟悉常用软件服务的使用，比如Nginx/Redis等； 4. 精通MySQL数据库，能对SQL语句进行性能优化； 5. 具有较强的团队意识，高度的责任感，对工作积极严谨，勇于承担压力；</t>
  </si>
  <si>
    <t>赫基集团－总部</t>
  </si>
  <si>
    <t>工作核心-运用JAVA语言对移动及电子商务O2O服务器端系统及应用程序开发，日常代码维护 职位描述 1.熟练运用Java语言对电商平台系统进行研发,按时按质完成指派任务. 2业务需求分析、程序开发； 3.项目信息分析和背景输入，评估流程设定外的特定事件并做出适当建议。 4. 相关计划的制定与文档管理；  任职资格： 1.本科以上学历，3年以上Java开发经验； 2.精通Ajax/JavaScript/Apache/Tomcat/Struts/iBatis/Spring/PHP/JSP等WEB系统开发技术，具相关项目经验； 3.熟悉MySQL、Oracle、DB2等数据库，熟悉数据库集群技术； 4.精通Linux操作系统； 5.良好的沟通能力，团队合作精神，能阅读英文技术文档。  *年资较浅但高潜力人选, 可按中级/助理工程师录用.</t>
  </si>
  <si>
    <t xml:space="preserve">【岗位职责】： 公司互联网产品、PHP开发框架研发，企业站点开发。  【职位要求】： 技能： 1、一年以上PHP 开发经验，熟练掌握PHP ，对面向对象实际应用并充分理解，了解比较流行的框架原理和MVC模式； 2、拥有良好的代码习惯，如代码结构清晰，命名规范，逻辑性强，冗余率低； 3、熟悉html5，css，熟练掌握javascript者佳； 4、熟悉svn的使用； 5、熟悉Linux系统基本操作，熟悉apache/nginx + Mysql + PHP安装配置及主要参数； 6、熟练 SQL SERVER 2005/2008或以上，熟悉Sql语言，存储过程等。 其他： 1、具备良好的专业意识，注重系统安全和性能； 2、具备强烈的进取心、求知欲及团队合作精神，有较强的沟通及协调能力； 3、具备独发现问题和解决问题能力，自学能力强； 4、参与过大型Web网站开发和维护经验优者优先； </t>
  </si>
  <si>
    <t>赣州柯文时尚服饰有限公司</t>
  </si>
  <si>
    <t>弹性工作 绩效奖金 年终奖金 员工旅游 包吃住 节日福利</t>
  </si>
  <si>
    <t>JAVA开发工程师 (职位编号：purcotton000404)</t>
  </si>
  <si>
    <t xml:space="preserve">1.参与BI相关大数据系统的需求对接、架构设计、开发工作； 2.参与需求构建数据仓库及数据集汇总优化，协助后台技术团队完成DW、ETL功能实现及相关IT项目； 3.对BI用户数据分析技术支持、IT技术支持、用户培训和IT系统操作指导； 4.负责规划和实施中对各业务主题进行分析及优化； 5.开发和维护系统平台与框架，发现和解决存在的技术问题，保证BI系统的性能和稳定性； 6.负责项目级（复杂）报表需求进度，参与实施、推进项目达成验收； 7.支持业务部门对业务数据进行挖掘，找出核心问题，并提出关键举措，推动运营指标及业务能力的提升级。  任职要求： 1、大学专科或以上学历，计算机科学与技术、统计学、数学、数据科学、财务会计等本科及以上学历； 2、3年及以上的BI项目及数据分析工作经验，熟悉至少一种JAVA，NET开发语言； 3、熟练使用至少一种关系型数据库（Oracle,SqlServer,MySql），有数据库优化经验，有非关系型数据库使用及PL/SQL等脚本编程经验优先； 4、了解至少一种数据挖掘算法和数据建模； 5、对数据敏感，具备优秀的分析技巧以及报告展示能力，了解主流报表工具或新兴前端报表工具如QlikView，熟悉Tableau者优先； 6、熟悉服装零售、电商企业的ERP中台、电商EC\OMS、WMS、财务金蝶等应用系统操作更佳； 7、有管理和分析用户需求的经验，有服装零售行业数据分析和数据洞察的技术支持经验优先； 8、有较强的计划和组织协调能力，具备结果导向思维，工作踏实、对技术工作有热情; 9、精通 Java 后端开发技术，并深刻理解其原理，包括 SpringCloud，SpringBoot， Hibernate / JPA，JSP，Servlet，Tomcat，等 10、有参与大型电商系统或电商直播项目开发经验者优先。 </t>
  </si>
  <si>
    <t>高级HTML5前端开发工程师</t>
  </si>
  <si>
    <t>深圳全棉时代科技有限公司</t>
  </si>
  <si>
    <t>盾钰（上海）互联网科技有限公司</t>
  </si>
  <si>
    <t>五险一金 员工旅游 专业培训 绩效奖金 年终奖金 弹性工作 交通补贴 餐饮补贴 通讯补贴</t>
  </si>
  <si>
    <t>五险一金 补充公积金 免费班车 专业培训 通讯补贴 绩效奖金 年终奖金</t>
  </si>
  <si>
    <t>工作职责:
1、负责新零售前中后台系统的设计开发工作；
2、根据开发进度和任务分配参与需求设计、详细设计和代码的编写工作；
3、配合测试人员进行测试结果修改、完善开发。 1、大专或以上学历，计算机、信息技术或相关专业；
2、至少3年Java开发工作经验；Java基础扎实，熟悉JDK中常用工具类的使用；
3、熟悉SpringMvc、Hibernate/MyBatis、Redis等常见java开源系统/框架；
4、熟悉MySql/Oracle数据库，熟悉基本的数据库操作及sql编写；
5、熟悉Unix/Linux操作系统，熟悉常用shell命令；
6、有分布式系统、高并发、高负载、高可用系统设计、开发和调优经验者优先，有零售/电商企业工作经验优先。</t>
  </si>
  <si>
    <t>员工旅游 专业培训 五险一金 年终奖金 定期体检</t>
  </si>
  <si>
    <t xml:space="preserve">1、负责公司战略性产品的系统框架设计、开发架构搭建、核心代码开发和技术相关工作。 2、参与项目需求分析、功能可行性分析、技术可行性分析和系统架构设计工作。 3、负责公司PHP项目的详细设计、编码和内部测试的组织实施，保障代码的安全； 4、负责运用各种优化技术优化网站，提高网站高并发性能，保证系统稳定； 5、负责在开发过程中相关的技术文档的编写工作； 6、完成与本职位相关的其它工作。  任职条件： 1、两年以上工作经验，有PHP网站开发经验； 2、精通PHP+MySQL程序设计、熟练运用TP、Yii2、Laravel等PHP常用开发框架，熟悉常用的js框架； 3、熟悉MySQL数据库应用开发，包括MySQL的数据库配置管理、性能优化等基本操作技能； 4、熟练使用Linux/Unix操作系统，熟悉常见软件的编译部署(如Mysql/Nginx/Apache)和优化； 5、有在线商城开发经验优先； 6、熟练使用Docker优先考虑； 7、熟悉swoole,c/c++优先考虑； 8、有独立完成项目的工作经验，能承受一定的工作压力 </t>
  </si>
  <si>
    <t>深圳东金首创投资管理有限公司</t>
  </si>
  <si>
    <t>五险一金 绩效奖金 年终奖金 定期体检 周末双休</t>
  </si>
  <si>
    <t xml:space="preserve"> 任职要求： 1、 本科及以上学历，计算机或相关专业；
2、 三年以上开发经验，精通JAVA语言编程，熟练掌握SSM或SSH框架；
3、 具备需求分析和系统设计能力；
4、 具备MySQL数据库服务器批量运维和管理经验；
5、 熟悉Bath Shell、Perl、Python脚本语言；熟悉Linux操作系统，
6、 善于学习、钻研、有拼劲，独立性强，富责任心。
岗位职责： 1、 负责产品结构的研发工作；
2、 负责软件系统代码的实现，编写代码注释和开发文档；
3、 负责系统架构的设计、核心代码的编写、系统性能的调优、业务需求的管理
及数据挖掘和分析。 </t>
  </si>
  <si>
    <t>广州江楠鲜品科技有限公司</t>
  </si>
  <si>
    <t>岗位职责： 1. 负责电商平台（购物车、结算、订单支付系统）或核心模块的架构设计及开发工作，并输出文档； 2. 与产品经理沟通需求，输出技术解决方案，带领团队灵活快速的完成具有挑战性的项目； 3. 优化系统性能，提升系统稳定性，实现系统的自动化监控，高性能以及高可用性保障； 4. 通过对团队的培训与指导，提高整个团队的技术水平。  任职要求： 1. 三年以上PHP开发经验，两年以上项目或团队管理经验； 2. PHP基础扎实，理解IO、多线程、集合等基础框架，对JVM原理有深入了解 3. 精通Spring，MyBatis/Hibernate等开源框架，对于你用过的开源框架，能深入了解它的原理和机制； 4. 掌握多线程及高性能的设计与编码及性能调优，并有高并发应用开发经验； 5. 具备基本的Linux环境运维能力，较好的数据库设计经验以及优化能力； 6. 具备完全独立的软件设计和开发能力的同时，又不失良好的沟通以及团队协作能力，工作细致认真，喜欢钻研技术； 7. 有生鲜电商行业或大型B2B系统开发相关经验，具有处理高并发、高性能架构经验优先； 办公地点： 广州市白云区增槎路926号江南市场综合交易大楼2楼 注：弹性工作时间，无固定打卡上下班。</t>
  </si>
  <si>
    <t>上海晓筑教育科技有限公司</t>
  </si>
  <si>
    <t>北京昌硕信息技术有限公司</t>
  </si>
  <si>
    <t>弹性工作 五险一金 绩效奖金 全勤奖 专业培训</t>
  </si>
  <si>
    <t>岗位职责： 1、负责公司已有管理系统的开发和维护，优化操作流程，解决产品BUG； 2、参与新产品的研发，独立增写相关新功能； 3、负责项目开发文档的编写、维护； 4、参与产品、项目设计方案评审，并提出问题和改进意见； 5、与产品人员沟通，保证产品的质量和开发进度； 6、进行代码开发，配合测试，高质量完成项目； 任职要求： 1、3年以上PHP开发经验，对研发全流程有基本的实践，有电商开发背景优先； 2、精通PHP面向对象，熟练常用设计模式，熟悉thinkphp，有yaf开发经验优先； 3、良好的数据库规划能力，熟练使用缓存技术，精通MySQL，对Memcache、Redis有精深的了解； 4、熟练掌握git日常使用； 5、熟悉常用的消息队列中间件rabbitmq、kafaka等； 6、责任心强，具备较强的学习能力并且能承受一定程度的工作压力；</t>
  </si>
  <si>
    <t>五险一金 包吃包住 年底双薪 周末双休 出国旅游 餐饮补贴 房补</t>
  </si>
  <si>
    <t>工作内容： 1、计算机相关专业专科及以上学历，两年以上大型Web相关开发工作经验； 2、精通Javascript语言，熟练HTML5/CSS/Ajax等web前端技术，能熟练实现良好的页面结构和布局； 3、熟悉一种以上主流前端框架库，如vue、angular、react等；（vue熟练的优先考虑） 4、熟悉前端工程化，能够使用webpack、gulp、requireJS 等模块化、工程化工具；有nodejs后台开发经验。 5、其他要求：（满足其一或以上即可） A、有大型后台管理系统开发经验、复杂表单类开发经验，或可配置表单引擎的开发经验优先 B、有大型可视化系统开发经验，例如业务流程可视化展示、关键业务量可视化展示、网络拓扑可视化展示、业务健康度可视化展示等（可页面拖拉拽配置），熟悉echart.js、d3.js等框架并有二次开发经验优先。 C、有计算机图形学基础、3D建模基础或webgl开发经验，熟悉three.js、tween.js等框架优先</t>
  </si>
  <si>
    <t>五险一金 员工旅游 弹性工作 定期体检</t>
  </si>
  <si>
    <t xml:space="preserve">岗位要求： 1. 2年及以上Python开发经验，熟练Flask，Django的基本使用；(了解C或C++更佳) 2. 熟练使用Linux环境，熟练掌握awk，ps，find，vim等命令的基本用法；（管道，重定向和后台任务为加分项） 3. 熟练掌握数据组件：Redis，MySQL；（Elasticsearch为加分项） 4. 能够独立搭建nginx+uwsgi服务器； 5. 重视编码规范，并有自己的见解； 6. 具备良好的分析问题能力，能独立承担任务并对进度有把控能力； </t>
  </si>
  <si>
    <t>五险一金 员工旅游 交通补贴 通讯补贴 定期体检 年终奖金 节日福利 带薪年假 弹性工作 补充医疗保险</t>
  </si>
  <si>
    <t xml:space="preserve"> 岗位职责  </t>
  </si>
  <si>
    <t>中级PHP开发工程师</t>
  </si>
  <si>
    <t>华夏家博</t>
  </si>
  <si>
    <t>公关/市场推广/会展 家具/家电/玩具/礼品</t>
  </si>
  <si>
    <t>五险一金 员工旅游 年终奖金 绩效奖金 专业培训 定期体检 健身俱乐部</t>
  </si>
  <si>
    <t>【岗位职责】 1. 负责公司产品研发，主要负责Web/wap/各种小程序服务端PHP代码的开发与维护。 2. 负责PHP相关新技术的调研和分享。 3. 与团队其他成员进行合作开发。  【岗位要求】 1. 大专及以上学历，计算机相关专业；3年以上实际相关开发工作经验； 2. 精通基于LNMP的Web开发技术, 熟悉laravel, yaf, yi, ci等框架的是用及实现原理； 3. 熟悉mysql、redis等应用开发，精通SQL调优和数据结构设计； 4. 熟练掌握前端知识 html、css、js、ajax 5. 有较强的团队合作精神，责任感强，主动性强；  如有一下技能，我们会眼前一亮： 有过高并发经历&amp;解决方案 熟悉linux 熟悉 TCP/IP 有其他语言开发经验</t>
  </si>
  <si>
    <t>广州爱财在线互联网信息服务有限公司</t>
  </si>
  <si>
    <t>五险一金 绩效奖金 年终奖金 专业培训 员工旅游 周末双休 写字楼办公</t>
  </si>
  <si>
    <t>python工程师(人工智能方向）</t>
  </si>
  <si>
    <t>广州云趣信息科技有限公司</t>
  </si>
  <si>
    <t>一、岗位职责： 1.负责公司消费金融板块的业务分析，模块设计； 2.负责公司消费金融板块的系统分层，接口设计； 3.负责小组代码评审，控制代码质量以及规范； 4.负责技术调研和技术攻关； 5.配合上级进行外部接口设计和主要代码的实现；   二、任职要求： 1.本科以上学历，计算机相关专业，具有3-5年以上java编程经验，可独立解决并发现技术问题； 2.精通Sping、iBatis/mybatis、SpingMvc框架，能够独立组建SSI框架，有JVM平台的并发、网络、安全等方面的开发经验优先； 3.熟悉算法、数据结构、多线程编程、I/O、网络编程等，有扎实的JAVA功底； 4.对缓存技术（redis/ehCache/Memcached等）有较深入的应用及研究，熟悉常用的消息组件（rocketmq，activemq）的API开发，有Restful开发经验； 5.熟悉SQL性能优化，系统性能优化； 6.精通HTML、javascript、CSS、AJAX等前端开发技术，精通mysql、Oracle数据库；</t>
  </si>
  <si>
    <t>五险一金 周末双休 员工旅游 餐饮补贴 年终奖金 弹性工作 定期体检 节日福利</t>
  </si>
  <si>
    <t>岗位职责： 1、 进行数据格式化和预处理，通过脚本实现数据抽取、转换、清洗、格式化、装载等功能； 2、 基于开源的机器学习、深度学习算法进行算法二次开发和调测； 3、 能够根据客户需求，进行需求分析，完成软件架构设计、接口设计、详细设计以及相应的开发及测试任务； 4、 根据项目需求进行后台服务器脚本的开发与维护； 5、 研究人工智能新兴技术，对产品进行持续优化。  任职要求： 1、 3年以上 Python 编程经验，掌握网络操作、文件操作、图像处理、文本数据处理者优先； 2、熟悉数据科学和机器学习框架（TensorFlow，Scikit-learn，Apache Spark / MLlib等） 3、掌握 Linux 系统使用，能够在 Linux 环境下工作； 4、 熟悉Mysql数据库开发，有丰富的数据库查询和调优经验; 5、 熟悉常见的数据结构和算法，熟悉 Web 系统全栈开发流程 ； 6、 良好的编程习惯和英文文档阅读能力； 7、责任感强烈，良好的学习能力，良好的团队合作精神。</t>
  </si>
  <si>
    <t>深圳硕软技术有限公司</t>
  </si>
  <si>
    <t>周末双休 带薪年假 绩效奖金 全勤奖 餐饮补贴 五险一金</t>
  </si>
  <si>
    <t>福利待遇： 1、薪资：10000-20000元/月 2、入职购买五险一金，双休+带薪假期（国家法定节假日、婚假、产假、春节假期等）； 3、节日福利、生日福利，年终奖，团建活动，外出旅游； 4、每季度提供职级晋升加薪和岗位晋升机会； 5、公司实行扁平化管理，年底岗位竞聘制度。  岗位要求： 岗位职责： 1.独立做项目模块的系统分析、设计、并主导完成详细设计和编码任务； 2.负责关键技术的预研与攻关, 解决项目开发或产品研发中的技术难题； 3.系统性能优化，持续提升系统在大规模分布式系统环境下高并发、海量请求数下的高处理性能。  任职要求:  1、3年以上互联网项目Java开发经验，本科及以上学历，计算机和网络相关专业； 2、熟练掌握Java，有扎实的编程功底，具备良好的编码规范，熟悉面向对象和数据结构； 3、熟练掌握Spring、SpringMVC、SpringBoot 、Mybatis等开发框架，对框架原理有一定的理解； 4、熟悉Mysql数据库，有良好的数据库设计能力和sql编写能力； 5、熟悉常用的RabbitMQ、redis等消息中间件技术；熟练掌握Maven、Git基础能力。 6、具有良好的团队合作能力，责任心强，性格活泼； 7、有通信运营商行业开发经验者优先。</t>
  </si>
  <si>
    <t>高级PHP工程师</t>
  </si>
  <si>
    <t>广州市顶域科技有限公司</t>
  </si>
  <si>
    <t>弹性工作 带薪年假 节日福利 五险 员工旅游 定期体检 绩效奖金</t>
  </si>
  <si>
    <t>【岗位职责】 1、负责技术方案的制定，解决系统开发、运行中出现的各种疑难问题； 2、把握复杂系统的设计，提高整体代码质量，优化开发流程，提高开发效率； 3、推进团队在相关领域的前瞻性技术方案研究，保持公司技术领先并能够快速响应业务需要； 4、能独立完成后端相关业务，并配合前端与移动端进行测试。  【岗位要求】 1、本科及以上学历，计算机相关专业，5年以上相关工作经验； 2、对PHP有深入了解，精通PHP主流开发框架，使用过Yii2、Laravel优先； 3、熟悉Mysql数据库查询优化、MVC、面向对象程序设计及设计模式； 4、熟悉NoSQL，如Redis、Memcached、mongoDB等； 5、熟悉Html、Css、JavaScript、Ajax等前端技术； 6、具备LINUX操作系统的常用命令操作和应用系统部署、运行维护； 7、对高并发，高负载的架构有一定了解，具有分布式架构的代码开发能力； 8、有良好的编码习惯和技术文档编写能力； 9、能积极主动地思考问题，工作态度认真负责，有较强的抗压能力。  【工作时间】 周一至周五，早上9点00分-下午18点，午休2小时，周末双休。</t>
  </si>
  <si>
    <t>Java研发工程师（初中级）</t>
  </si>
  <si>
    <t>深圳市一号互联科技有限公司</t>
  </si>
  <si>
    <t>高级前端开发工程师（政务渠道） (MJ000230)</t>
  </si>
  <si>
    <t>专业培训 五险一金 补充医疗保险 年终奖金 绩效奖金 股票期权</t>
  </si>
  <si>
    <t>1，2年以上Unix/Linux下JAVA开发经验，Java基础扎实，理解io、多线程、集合等基础框架，对JVM原理有一定的了解；熟悉面向对象设计开发，熟悉分布式开发； 2，熟悉常用的开发框架，例如Spring、Spring MVC、Maven等； 3，熟练使用MYSQL等主流数据库，有分布式数据库经验优先；  4，了解Java RESTful服务技术体系及相关实现者优先。</t>
  </si>
  <si>
    <t>工作职责： 1.负责web端产品前端相关研发； 2.负责把设计稿转化为符合 W3C 标准的、兼容多种浏览器、移动设备的前端代码； 3.与后端研发、客户端等人员一起实现产品功能，优化产品用户体验。 4.配合项目组内其他工作，保持与其他成员的良好沟通，推进项目进度，保证产品质量 5.熟悉使用开源服务端框架，按照规范的软件开发流程,独立完成软件设计、编码。  任职资格; 1.具备5年以上web前端工作经验，熟练掌握HTML5、CSS3、JavaScript开发相关知识，实现产品所需的动画效果以及交互效果； 2.熟悉W3C标准与ES规范，熟悉Web语义化； 3.有较强的页面制作功底，并具有一定的页面审美意识； 4.熟练掌握盒模型、常用布局以及浏览器和移动设备兼容性； 5.熟练使用至少一种JS框架，掌握其原理，能独立开发常用组件，熟悉Vue优先； 6.良好的沟通与表达能力，思路清晰，有强烈的责任心和创新意识，业务逻辑理解与分析能力强。</t>
  </si>
  <si>
    <t>广州伯夫秀服装有限公司</t>
  </si>
  <si>
    <t>全勤奖 绩效奖金 节日福利 带薪年假 包吃包住 员工旅游 社保五险</t>
  </si>
  <si>
    <t>1.参与BI相关大数据系统的需求对接、架构设计、开发工作；  2.参与需求构建数据仓库及数据集汇总优化，协助后台技术团队完成DW、ETL功能实现及相关IT项目；  3.对BI用户数据分析技术支持、IT技术支持、用户培训和IT系统操作指导；  4.负责规划和实施中对各业务主题进行分析及优化；  5.开发和维护系统平台与框架，发现和解决存在的技术问题，保证BI系统的性能和稳定性；  6.负责项目级（复杂）报表需求进度，参与实施、推进项目达成验收；  7.支持业务部门对业务数据进行挖掘，找出核心问题，并提出关键举措，推动运营指标及业务能力的提升级。    任职要求：  1、大学专科或以上学历，计算机科学与技术、统计学、数学、数据科学、财务会计等本科及以上学历；  2、3年及以上的BI项目及数据分析工作经验，熟悉至少一种JAVA，NET开发语言；  3、熟练使用至少一种关系型数据库（Oracle,SqlServer,MySql），有数据库优化经验，有非关系型数据库使用及PL/SQL等脚本编程经验优先；  4、了解至少一种数据挖掘算法和数据建模；  5、对数据敏感，具备优秀的分析技巧以及报告展示能力，了解主流报表工具或新兴前端报表工具如QlikView，熟悉Tableau者优先；  6、熟悉服装零售、电商企业的ERP中台、电商EC\OMS、WMS、财务金蝶等应用系统操作更佳；  7、有管理和分析用户需求的经验，有服装零售行业数据分析和数据洞察的技术支持经验优先；  8、有较强的计划和组织协调能力，具备结果导向思维，工作踏实、对技术工作有热情;  9、精通 Java 后端开发技术，并深刻理解其原理，包括 SpringCloud，SpringBoot，  Hibernate / JPA，JSP，Servlet，Tomcat，等  10、有参与大型电商系统或电商直播项目开发经验者优先。</t>
  </si>
  <si>
    <t>中级前端工程师(管理方向)(J10261)</t>
  </si>
  <si>
    <t>深圳昂楷科技有限公司</t>
  </si>
  <si>
    <t>1、大专及以上学历，3年以上JAVA开发经验，有深厚的JAVA基础知识功底； 2、精通工作流的开发与设计，使用过开源工作流引擎activitiy者优先考虑； 3、熟悉表单制作工具，如在项目中使用过Anyreport或类似表单制作工具； 4、熟悉Mongodb 数据库；有mongoDb调优经验者优先考虑 ； 5、熟悉SpringMVC/SpringBoot/Thymeleaf/Shiro等JAVA框架； 6、工作认真细致，态度积极，责任心强，有较好的沟通理解能力。</t>
  </si>
  <si>
    <t>弹性工作 定期体检 五险一金 员工旅游 绩效奖金 年终奖金 股票期权 餐饮补贴</t>
  </si>
  <si>
    <t>雅耶国际贸易（上海）有限公司</t>
  </si>
  <si>
    <t>在这里，您可以： 1、 学习到最前沿的前端技术，不仅仅是单一的技术，还有项目工程技术； 2、 学习到做事的正确方法，不仅仅是技术； 3、 提出点子、形成立项，给与您施展和发挥的广阔舞台； 4、 得到更高空间的发展机会（项目经理-&gt;部门经理/产品经理）； 5、 学习到数据库安全相关的防护、渗透、攻防等相关知识； 我们需要您： 1、负责公司产品的web前端开发、优化、维护； 2、与后台开发工程师协作完成各种数据交互、动态信息展现和用户的交互； 3、完成代码编码、单元测试、集成测试工作，并编写相应的技术文档； 4、持续的优化前端体验和提升访问效率，优化代码并保持良好兼容性，提升web界面的友好和易用； 5、配合产品经理和UI设计师 ，研究并改善用户体验； 6、用30%的时间协助项目经理部分项目管理工作，比如计划的制定、跟进、协调、组织等； 我们期望您： 1、本科及以上学历，学历真实可查，计算机相关专业毕业, 3年以上前端跨浏览器开发经验； 2、理解JavaScript、HTML5、CSS3、JSON、Ajax、CSS布局等web前端技术； 3、理解VUE，至少1年的实际VUE项目经验； 4、具有自适应页面的开发经验，熟悉主流CSS框架，例如bootstrap等； 5、良好的代码习惯及工作习惯，有责任心和团队合作精神； 6、具备良好的沟通能力和主动学习的能力；</t>
  </si>
  <si>
    <t>五险一金 提供午餐 弹性工作 定期体检</t>
  </si>
  <si>
    <t>1. 负责公司Odoo平台的维护及二次开发、参与数据处理平台等系统的设计与开发，相关算法研发和优化。
2. 参与应用设计与方案讨论。
3. 负责实现软件、应用程序代码，建立和完善开发文档。
4. 协助对所开发的功能进行测试，协助产品部署。
任职要求：
1. 熟练掌握Python的使用，有一年以上python web开发经验。
2. 至少会使用一种数据库技术，如Oracle、SQL Sever、Mysql、PostgreSQL等。
3. 熟悉Bootstrap、Node.js、.NET、Linux Shell优先。
4. 掌握Odoo相关技术，能熟练的对Odoo/OpenERP进行二次开发的优先；
5. 有良好的编程习惯，沟通能力强，能够独自编写技术文档。
6. 具备较好的学习能力、问题分析能力，可以独立调试解决问题。
7. 良好的沟通能力和协调能力，有团队合作精神。习惯查阅英文资料，如各类官方文档，各类开源代码等；热爱互联网和新技术，具有极强的快速学习能力。  Ps.公司周六需要上班三小时，烦请考虑清楚后投递！</t>
  </si>
  <si>
    <t>Web前端开发高级工程师</t>
  </si>
  <si>
    <t>上海容智信息技术有限公司</t>
  </si>
  <si>
    <t>岗位职责： 1. 参与项目需求分析、系统设计、编写项目文档； 2. 负责系统编码实现及单元测试； 3. 参与研发过程中的难点问题技术攻关； 4. 参与公司软件开发技术规范及流程的改进； 5. 完成主管分派的任务，并向主管汇报工作。  岗位要求： 1. 计算机相关专业本科及以上学历，具有4年或以上实际开发经验，至少全程参与过4个项目的实际开发； 2. 精通JAVA，熟悉J2EE、XML、Web Service、Struts、SOA等技术； 3. 熟悉Oracle、SQL Server、MySQL等关系型数据库； 4. 有数字证书安全应用开发经验者优先考虑； 5. 具有高度团队合作精神及良好的人际沟通技巧，工作踏实，积极努力； 6. 学习能力强，善于思考问题，能承受较大的工作压力。  薪酬福利： 1、行业内有竞争力工资水平+绩效奖励金； 2、根据法律规定，入职即购买五险一金； 3、工作时间及休假：五天八小时，周末双休，依法享受法律规定各类节假日、特殊假期（如婚假、陪护假、产假、丧假等）、5-15天带薪年假； 4、节日问候：公司逢三八节、端午节、中秋节、春节放过节礼品或礼金； 5、特殊问候：员工生日、生产子女均可享受公司发放的礼品或礼金； 6、入职满半年以上员工享受每年一次高标准健康体检； 7、员工活动：周活动+年度旅游活动+年度尾牙聚餐及摸彩； 8、岗位福利津贴； 9、公司拥有独立的档案保管权，每年为符合条件的优秀员工办理深户调入工作。</t>
  </si>
  <si>
    <t>五险一金 年终奖金 弹性工作 美式工作环境 领导nice 免费咖啡啤酒 晋升空间 节日福利</t>
  </si>
  <si>
    <t xml:space="preserve">【岗位职责】 1、负责公司相关系统的前端架构设计和开发； 2、负责与其它系统（微信等）进行对接，和后台开发人员协作完成微信小程序、微信公众号的开发； 3、进行新技术调研，持续对产品前端进行维护和升级。  【任职要求】 1、计算机或相关专业本科及以上学历；五年以上前端相关工作经验。 2、具有良好的系统分析能力，熟悉软件系统分析/设计的方法论，并有丰富的实践经验；精通Web前端开发，熟悉各种常用的设计模式； 3、精通Web及前端基础技术（包括 HTML/HTML5，CSS，JavaScript，AJAX，JSON)； 4、精通前端面向对象开发，具有主流前端框架开发经验，如React，jQuery，AngularJS、Angular、Vue等，了解前端架构设计理念，熟练使用前端构建体系； 5、至少熟悉一种服务器端开发语言，具有较强的代码走读能力；熟悉MySQL等关系数据库应用开发； 6、熟悉Git等常用版本管理软件； 7、良好的学习能力、沟通能力、适应能力，责任心强，能承受一定的工作压力，有责任心，上进心和自我驱动力； 8、有相应的作品，有过电子商务相关项目开发经验者优先，能够参与需求评审检查需求缺陷并提出合理设计方案； </t>
  </si>
  <si>
    <t>上海方略门口教育培训有限公司</t>
  </si>
  <si>
    <t>五险一金 交通补贴 通讯补贴 专业培训 年终奖金 弹性工作</t>
  </si>
  <si>
    <t xml:space="preserve">2019年下半年公司将搬迁至南汇上海智城沪南公路8666号，班车早上9：00张江地铁站发车，下午17:30到达张江地铁站。公司可提供宿舍。  岗位职责：
1. 负责学生综合素质评价系统后台设计和研发，持续优化系统架构，保障系统稳定可靠运行； 2.负责公司产品关键技术架构的制定和相关新技术的研究，组织解决项目开发过程中的重大技术问题 3.建立并完善各项研发规范及流程；  岗位要求： 1. 4年以上软件开发相关工作经验，1年以上技术团队管理经验； 2. 精通 PHP 开发和底层原理，熟悉各种框架，熟悉yii2，且有实际使用yii2的相关开发经验；知晓负载均衡相关技术； 3.精通MySQL，并可以写出复杂语句的原生sql； 4.熟悉Linux系统，并在Linux下搭建过nginx； 5.使用过redis，了解mongodb；    6. 具备很强的逻辑思考能力和学习研究能力；有成功的技术团队管理经历优先考虑。  </t>
  </si>
  <si>
    <t>带薪年假 弹性工作 餐饮补贴 扁平化管理 领导nice</t>
  </si>
  <si>
    <t>工作职责： 1、 熟悉Java开发语言，熟练Java J2EE项目开发； 2、 熟悉Spring Boot、SpringMVC、Mybatis等框架； 3、 熟悉常用的开发工具Eclipse、Git、Maven等； 4、 熟悉至少一种主流的应用服务器、熟悉Tomcat； 5、 熟悉软件开发流程，代码规范性好，善于优化代码; 6、 熟悉HTML5、Vue、JQuery、CSS、JavaScript等前端主流的相关技术； 7、 熟练掌握主流数据库 MySql，根据业务逻辑可以编写对应的视图和存储过程，了解Mysql执行计划； 岗位要求： 8、三年以上Java开发工作经验，本科计算机相关专业优先； 9、 有较强的逻辑思维能力，善于分析、归纳、快速定位并解决问题，能够独立或带队进行项目开发和设计； 10、工作负责、态度端正、性格开朗，富有团队合作精神；</t>
  </si>
  <si>
    <t>北京燕未园科技有限公司</t>
  </si>
  <si>
    <t>PHP开发主管</t>
  </si>
  <si>
    <t>上海生生物流有限公司</t>
  </si>
  <si>
    <t>岗位职责 1、负责公司系统的架构设计、功能模块设计、数据库设计、核心代码开发；
2、管理PHP开发团队，解决研发过程中的关键问题和技术难题，并能够指导开发人员高效完成项目任务； 3、根据需求不断修改完善系统，进行迭代开发，改善用户体验；  任职资格： 1、 本科以上学历，五年以上PHP开发经验，一年以上团队管理经验，有大型项目开发经验者优先； 2、 精通PHP开发，具备OOP编程思想，精通面向对象程序设计及设计模式，熟悉主流PHP开发框架（如 thinkphp、Yii、Laravel等）； 3、 精通数据库设计，熟练操作MySQL数据库，熟悉数据库配置和优化，对SQL性能优化有一定的了解； 4、 熟悉XML、HTML/XHTML、CSS、Javascript、jquery等Web页面技术； 5、 熟练使用Linux/Unix操作系统； 6、 熟练常见的缓存技术，如memcache/mongodb/redis； 7、 严谨的代码编程习惯及较强的文档编写能力，具备技术前瞻能力； 8、 具有较强的逻辑分析能力和学习能力，工作认真负责，有良好的沟通能力及团队合作精神；</t>
  </si>
  <si>
    <t>资深Python研发工程师</t>
  </si>
  <si>
    <t>上海史肯图信息技术有限公司</t>
  </si>
  <si>
    <t>数据库工程师</t>
  </si>
  <si>
    <t>上海鑫宸医疗科技有限公司</t>
  </si>
  <si>
    <t>五险一金 专业培训 绩效奖金 做五休二 周末双休 带薪年假</t>
  </si>
  <si>
    <t>制药/生物工程 医疗/护理/卫生</t>
  </si>
  <si>
    <t>五险一金 员工旅游 绩效奖金 专业培训 年终奖金 股票期权 做五休二 餐饮补贴</t>
  </si>
  <si>
    <t>工作职责： 1. 参与深度学习、机器学习、数据分析领域***（模型/算法/编程实现/优化）的研究和开发； 2. 参与工业界实际应用的深度分析和优化，以保证该类应用在当前和未来GPU架构上的业界***性能； 3. 为关键客提供***AI解决方案； 4. 和系统软件团队等紧密合作来影响软件平台和编程模型的设计与开发； 5. 与世界各地的优秀同事一起助力深度学习技术在各个领域（图像处理，NLP等）中实际落地。 任职要求： 1.拥有深度学习/机器学习领域的扎实理论基础，熟悉GPU技术，包括神经网络、并行计算、CUDA编程和性能分析； 2.熟悉至少一项深度学习相关框架； 3.熟悉Python或C++； 3.对图像处理或图形学有一定研究； 4.训练、优化、裁剪文字检测与识别神经网络（Text detection and OCR）； 5.调研新型神经网络结构并针对特殊场景数据集进行迁移学习与优化；  6.计算机科学相关专业的优秀硕士、博士毕业生优先。</t>
  </si>
  <si>
    <t>1.根据产品需求设计软件需求； 2.根据软件需求编写伪码； 3.根据伪码编写代码； 4.走读代码； 5.以可复用的软件开发理念完成设计和编码，遵循统一编码风格职责三职责表述：维护工作任务； 6.配合项目经理对项目进行软件维护。 岗位要求： 1.计算机相关专业，本科以上学历，2年及以上软件开发经验，有开发经验、移动开发经验者优先； 2.精通XML、HTML、CSS、JavaScript、AJAX,VUE语言;有ASP.NET Web应用开发经验；熟悉或擅长Jquery / Vue / AngularJS等前端框架中的一种或多种；熟悉使用泛型、Linq、Lambda、async /await、依赖注入、DTO映射；至少能简单使用一种ORM框架； 3.对照设计设计，还原度高; 4.熟悉具备Web系统安全方案能力优先考虑； 5，学习能力强、善于思考总结、工作认真、责任心强、能承担压力。</t>
  </si>
  <si>
    <t>NAVER词典开发工程师</t>
  </si>
  <si>
    <t>北京世联互动网络有限公司大连分公司</t>
  </si>
  <si>
    <t>五险一金 补充医疗保险 餐饮补贴 绩效奖金</t>
  </si>
  <si>
    <t>岗位职责： 1、能够独立完成项目及系统的相关开发及管理； 2、大型WEB端开发及维护相关经验； 3、JAVA开发3年以上经验； 4、必须有javascript, jQuery经验，熟悉HTML/CSS； 5、熟悉Linux, Apache的WEB开发环境。  岗位要求： 1、熟悉NodeJS, NPM的开发环境； 2、熟悉Angular, React等的开发框架和数据库开发环境； 3、熟悉Build(Webpack, Gulp, Grunt)环境； 4、有模块化相关经验(AMD, CMD, COMMONJS) ； 5、有WEB标准，WEB兼容性，WEB性能改善，SEO及调试相关经验； 6、能熟练运用Github进行调试、性能分析和优化代码； 7、会韩语者优先。</t>
  </si>
  <si>
    <t>深圳市合元科技有限公司</t>
  </si>
  <si>
    <t>五险一金 包住宿 免费班车 绩效奖金</t>
  </si>
  <si>
    <t xml:space="preserve">岗位说明：  3.熟悉scrapy分布式爬虫框架，精通信息抓取和整合技术； </t>
  </si>
  <si>
    <t>诚迈科技（上海分公司）―上海承迈软件开发有限公司</t>
  </si>
  <si>
    <t>五险一金 绩效奖金 弹性工作 带薪病假 定期体检 股票期权</t>
  </si>
  <si>
    <t>北京亿赛通科技发展有限责任公司</t>
  </si>
  <si>
    <t>1. 参与公司大型智能网联（车联网）平台的技术方案实施和功能实现； 2. 负责平台产品的迭代开发及BUG 修复；按照要求实现各类设计文档；完成相关业务模块 的系统分析及设计； 3. 理解具体业务需求，提供技术实现评估参与技术方案制定； 4. 参与日常技术研讨，分析和解决技术问题；研究并跟踪互联网及车联网行业的新技术、参与预研； 5. 参与公司技术开发与实现相关规范的实施，参与编写项目相关技术档； 6. 持续对平台系统技术进行改进和优化。 岗位要求 1. 计算机相关专业，本科及以上学历；3 年以上J2EE 开发工作经验；3 年以上互联网项目开发经验； 2. 精通JAVA 语言，熟悉面向对象编程，熟悉多线程开发，熟悉JAVA 安全机制；具有JVM基础知识； 3. 有抽象设计能力，能够用面向对象原则组织代码；具备文档编写能力，能够编写详细设计文档； 4. 具备良好的数据结构与算法知识；具备良好的设计模式知识； 5. 精通数据库Mysql 或Postgresql；具有丰富的数据库调优经验；熟悉数据库高并发机制 6. 精通Redis，熟悉MongoDB 或memcached，拥有Redis 分布式集群经验 7. 精通Spring Framework、Mybatis 等常用框架; 熟悉微服务开发，掌握Spring Boot,Spring Cloud; 8. 熟悉TCP、UDP、TLS 等网络通信协议；有平台安全开发经验优先 9. 熟悉Kafka 或RabbitMQ 等消息队列中间件；有分布式事务开发经验者优先 10. 熟悉HTML5、Javascript、微信企业公众号、微信小程序开发优先； 11. 有车联网/LBS/大数据平台项目开发经验优先； 12. 自驱动、沟通能力、团队精神、快速学习、系统性思考、和热爱技术。</t>
  </si>
  <si>
    <t>五险一金 餐饮补贴 定期体检 通讯补贴 股票期权</t>
  </si>
  <si>
    <t>岗位职责： 1、负责公司产品后台系统架构的设计和优化、系统的架构改进，性能调优工作； 2、负责核心代码编写，解决技术上的疑难问题； 3、负责新技术的研究，为团队引入新的技术和创新的解决方案； 4、指导团队工作，提高团队技术水平和工作能力，营造团队积极向上的工作氛围。 任职要求： 1、对软件架构设计有实际经验，能够独立搭建软件开发框架、设计数据模型； 2、能熟练使用SpringMVC、MyBatis等框架进行项目开发；熟悉springboot更佳。 3、熟练使用前端技术 HTML、CSS、JavaScript、JQuery、easyUi或Vue 等前端技术； 4、有高并发、分布式架构设计及开发经验优先；熟悉restful开发技术优先； 5、熟练使用Oracle或Mysql数据库及相关工具，熟练掌握SQL。熟悉redis、elasticsearch等技术更佳。</t>
  </si>
  <si>
    <t>深圳市紫川软件有限公司</t>
  </si>
  <si>
    <t>HTML5开发主程工程师</t>
  </si>
  <si>
    <t>北京德和顺天科技有限公司</t>
  </si>
  <si>
    <t>熟悉Python开发技能，数学能力出色优先，能基于算法编程， 有团队合作精神，有抗压能力</t>
  </si>
  <si>
    <t>定期体检 餐饮补贴 交通补贴 五险一金 带薪年假</t>
  </si>
  <si>
    <t>1、负责公司PC端产品、移动端产品、小程序等系统前端H5开发工作以及E-learning线上课程开发。； 2、与服务端开发工程师配合，完成前端项目的开发工作，并编写相关开发文档； 3、熟练使用前端调试工具，有较强的解决各类bug的能力； 4、 对完成的产品进行维护和对网站前端性能做相应的优化、对实现的产品追求极致； 5、 Web前沿技术研究和新技术调研。 任职条件： 1、能够和公司其他部门或客户进行业务对接，保证甲方对于交付物的满意度，负责E-learning课程IT开发工作环节，保证项目交付质量，且能够承受较大的工作压力，可以多任务并行； 2、 能够在专业技能上指导IT开发员工，以提升其工作质量与效率。具备团队管理经验，具备客户服务意识，有实际的客户对接服务经验，具备沟通与协调能力，可以处理多任务并行情况。； 3、精通HTML5、CSS3、Javascript、DOM、Ajax等前端开发技术，熟悉页面架构和布局，对表现与数据分离、Web语义化有深刻理解。熟悉各种常见跨浏览器、跨设备问题，对可用性、可访问性等相关知识有实际的了解和实践经验； 4、 熟悉模块化开发，熟悉react/vue框架，熟练使用react技术栈开发编程；具备良好的编程规范及学习能力，注重代码的简洁和可维护性； 5、 掌握多种E-learning课程开发语言，可以熟练应用，工作经验在5年以上。</t>
  </si>
  <si>
    <t>上海茶梅商务咨询有限公司</t>
  </si>
  <si>
    <t>蝴蝶互动（上海）信息技术有限公司</t>
  </si>
  <si>
    <t>岗位职责： 1、负责系统前端架构设计及核心代码的实现； 2、参与产品设计，分析和发现产品中的可优化点，提高可靠性和性能； 3、负责对常用的Javascript模块进行封装和性能优化，更新和维护公司前端开发组件库； 4、负责前端前沿技术研究和新技术调研及应用，提升团队的技术能力，承担前端团队的技术培养工作。 任职资格： 1、计算机相关专业，大专以上学历，三年以上的工作经验； 2、精通原生js开发，有基于原型和对象模式开发经验； 3、精通H5/CSS3，熟练运用nodejs、less/sass、正则表达式； 4、掌握Vue、React框架与技术，熟练跨浏览器、跨终端的开发； 5、了解常见网络协议和网络传输、对页面优化和算法有一定的研究； 6、重视沟通，具备自主的学习能力并能够指导他人； 7、有责任感、可承受多任务并行的工作压力，有复杂业务系统开发工作经验者优先。</t>
  </si>
  <si>
    <t>五险一金 员工旅游 餐饮补贴 专业培训 年终奖金 股票期权 弹性工作 定期体检</t>
  </si>
  <si>
    <t xml:space="preserve">工作职责 1. 从事产品运营相关的后台及中间系统前后端开发。 2. 对运营的需求快速有效地进行响应，并主动挖掘需求，提升系统的可用性。 3. 确保整个系统的运行可靠性，持续进行改进。  岗位要求 1. 大专及以上学历，1年以上相关工作经验； 2. 有较强的逻辑思维和沟通表达能力。 3. 熟悉php开发，熟悉常用的相关开源技术模块，熟悉yii框架。 4. 熟悉MYSQL，熟悉配置、维护、性能优化；有良好的数据设计能力； 5. 熟悉相关前端开发技术，了解vue； 6. 具有优秀的团队合作和敬业精神，能适应较大的工作压力。 </t>
  </si>
  <si>
    <t>广东迪奥技术有限公司</t>
  </si>
  <si>
    <t>13-25万/年</t>
  </si>
  <si>
    <t>五险一金 交通补贴 绩效奖金 年终奖金 弹性工作 通讯补贴 餐饮补贴</t>
  </si>
  <si>
    <t>Web 前端开发工程师</t>
  </si>
  <si>
    <t>速珂智能科技（上海）有限公司</t>
  </si>
  <si>
    <t>1、 负责系统/模块的分析、设计、文档编写； 2、 负责系统/模块编码工作。 3、 协助架构师完成系统架构的设计和实现； 任职要求： 1、 计算机等相关专业本科或以上学历； 2、 具有3-5年及以上的软件项目开发经验； 3、 熟练使用常用的软件开发架构（SpringBoot、Spring Cloud、SSM等），并熟悉其底层实现及原理； 4、 熟练掌握常用关系型数据库（MySQL Oracle、SQL Server等）和NOSQL数据库（Redis、MongoDB）， 5、 对分布式系统有开发和设计经验，熟悉SOA、ESB架构设计有深刻的理解； 6、 熟练使用主流Linux系统，能熟练操作常用命令和运行脚本； 7、 有编写各种技术文档（需求分析、概要设计、详细设计、数据库设计等）经验； 8、 具有良好的沟通能力、快速学习能力； 9、 节能行业工作经历者优先</t>
  </si>
  <si>
    <t>带薪年假 五险一金 餐饮补贴 绩效奖金 通讯补贴</t>
  </si>
  <si>
    <t xml:space="preserve"> 岗位职责 1、负责WEB、移动产品前端部分的设计、开发及维护工作； 2、定义和优化产品用户体验及交互效果，提升WEB界面的友好性和易用性； 3、持续的优化前端架构和页面响应速度，优化代码并保持良好的兼容性； 任职资格 1、本科及以上学历，计算机相关专业，3年以上互联网相关工作经验； 2、拥有多个前后端分离，项目构建以及调服务接口的项目经验； 3、熟练掌握HTML/CSS/JavaScript/AJAX等核心技术，能够独立完成页面设计及美化； 4、熟练运用主流前端开发框架，如React、Less、VUE、Angular等，并熟悉其基本原理； 5、具备前端架构设计能力，熟悉前后端分离架构，熟悉浏览器兼容性问题； 6、对实现高性能、高可用、优秀用户体验的WEB应用有实际的了解和实践经验； 7、良好的沟通和表达能力，可独立分析和解决问题，可承担工作压力，有团队精神； </t>
  </si>
  <si>
    <t>Cocos-H5开发工程师</t>
  </si>
  <si>
    <t>主要职责 1.能独立开发棋牌类网络游戏H5主程序，验证和修改测试中发现的问题。 2.能够根据策划需求独立完成前端功能实现，包括代码开发和调试、bug定位与修复等。 3. H5端的游戏逻辑、UI和动画的开发 4.负责和产品经理配合，深度参与手游产品的需求讨论，功能定义等。 5.配合团队完成维护工作和功能更新。 任职资格 1.专科及以上学历。 2.两年以上游戏开发经验。 胜任能力 1.热爱游戏行业，逻辑能力强，工作细心，有强烈的责任感。 2.有H5游戏开发经验，熟练使用Cocos2d-html5、Cocos2d-js引擎。 3.熟悉 JavaScript/Jscript script语言，良好的OOP编程思想。 4.熟悉 iOS和Android移动平台Web开发技术标准，有过完整H5游戏上线经验者优先。 5.有规范的编码风格和良好的文档习惯，有很好的优化、排错、解决问题的能力。 6.有规范的编码风格和良好的文档习惯，有很好的优化、排错、解决问题的能力。 7.有上架HTML5游戏开发经验者优先。 8.能够承受较大的工作压力，保证项目按期上线。</t>
  </si>
  <si>
    <t>职位概述：负责公司系统、网站和内部工具的开发和维护工作。 工作职责： 1. 负责公司系统、网站和内部工具的研发和优化工作； 2. 负责维护爬虫的优化和维护, 以及相关的数据分析 3. 完成上级领导交办的其他工作 任职要求： 1. 0-1年及以上互联网（PHP、MySQL）相关开发经验 2. 了解Linux系统并可在linux环境下调试开发 3. 了解正则表达式 4．了解网络爬虫. 5. 本科及以上学历，计算机相关专业。 6. 大学英语四级以上或相当水平，良好的英语读写能力者优先； 7．较强的执行力和学习能力，较强的逻辑分析能力和沟通表达能力；良好的职业素养和职业操守，能承受一定的工作压力。</t>
  </si>
  <si>
    <t>Java高级开发工程师（高薪急招）</t>
  </si>
  <si>
    <t>广州飞进信息科技有限公司</t>
  </si>
  <si>
    <t>深圳市闻迅数码科技有限公司</t>
  </si>
  <si>
    <t>五险一金 年终奖金 绩效奖金 定期体检 员工旅游 专业培训 节日福利</t>
  </si>
  <si>
    <t>岗位职责： 1、完整负责互联网项目系统的开发工作（后台+API接口）； 2、与产品团队配合开发符合需求的业务功能； 3、根据用户使用反馈，修正BUG，并优化系统； 4、学习新技术，不断改善原有软件系统； 5、培养初中级开发工程师。 6、可以接受外派深圳驻场，并有良好项目理解能力.  1、专科以上学历，计算机相关专业，四年以上一线开发工作经验； 2、丰富的java项目开发经验（PC、APP、微信等），至少主导完成四个以上完整的互联网项目设计开发； 3、精通Spring、Spring MVC、JPA、Hibernate、Shiro等主流j2ee开发框架； 4、精通tomcat、nginx等应用服务器的开发部署，熟悉Linux服务器环境； 5、熟悉Spring Cloud+eureka微服务架构开发经验； 6、熟悉dubbo+ zookeeper分布式服务开发经验； 7、熟悉对接云直播、支付、推送、短信等常见主流第三方接口 8、精通MYSQL数据库操作，语句编写，数据库调优机制； 9、具有良好的代码规范、文档编写、以及团队合作精神。</t>
  </si>
  <si>
    <t xml:space="preserve"> 岗位职责： 1、持续优化前端页面体验和性能，参与制定前端开发标准，搭建高性能、高可用和安全的前端技术架构。 2、参与公司产品Web前端功能设计、实现、技术评审。 3、与UI设计师配合 ，负责前端页面的效果设计，研究并改善用户体验。 4、与后端工程师协作，完成前后端数据交互。 任职要求： 1、计算机及相关专业本科或以上学历，3年以上前端开发经验，精通 HTML5/JavaScript/CSS3 等 WEB 开发技术，熟悉W3C标准。有丰富的相关工作经验者可放宽学历限制。  2、熟悉Echarts、Canvas 应用，熟练使用原生JS编程。 3、至少熟悉一种前端开发框架如 Vue、React、Angular等, 并有复杂应用场景的开发经验。 4、对 WEB 标准有良好的认识, 能够高保真还原设计稿, 代码风格严谨工整；对 WEB 前台的性能优化以及 WEB 常见漏洞有一定的理解和相关实践。 5、熟悉各种浏览器平台的特性，能够解决浏览器兼容性问题；对设计和用户体验有一定的鉴赏能力。 6、具备良好的分析解决问题的能力, 能独立承担任务, 有开发进度把控能力。 7、责任心强, 良好的对外沟通和团队协作能力, 主动, 好学, 抗压能力好。 8、有GIS相关、Node.js开发经验者优先。 </t>
  </si>
  <si>
    <t>JAVA开发工程师（北京）</t>
  </si>
  <si>
    <t>广州西麦科技股份有限公司</t>
  </si>
  <si>
    <t>1.1-2.2万/月</t>
  </si>
  <si>
    <t>补充医疗保险 补充公积金 员工旅游 餐饮补贴 专业培训 绩效奖金 年终奖金 弹性工作 定期体检 五险一金</t>
  </si>
  <si>
    <t>PHP开发经理</t>
  </si>
  <si>
    <t>呼叫中心管理后台开发、数据查询分析/维护，产品新提的需求（如开放平台等）呼叫中心管理后台开发、数据查询分析/维护，产品新提的需求（如开放平台等） 任职要求： 1、学历要求：大学专科及以上学历，计算机相关专业 2、工作经验要求：5年以上Java开发工作经验； 3、具有良好的表达和交流能力，较强的沟通能力，富有进取心，能承受一定的工作压力;具有阅读相关技术需求文档能力；具有一定的软件设计及文档编写能力。  岗位技术要求： 1、精通Java开发语言、熟练掌握Eclipse开发工具；熟悉HTML、精通Apache、JSP、Servlet等Web开发相关技术；熟悉主流数据库，熟练掌握SQL；熟悉linux。 2、熟悉使用Struts、Spring、Hibernate、ibatis等常用开发框架；查看、分析前述和其它Java开源项目源代码者优先。 3、熟练掌握JavaScript、Ajax、jquery技术。 4、熟悉HTTP等通讯协议。</t>
  </si>
  <si>
    <t>1. 在项目/产品经理带领下完成开发任务。 2. 参与项目部分需求分析和设计工作。 3. 根据设计规格书，按质、按量、按时的完成代码开发任务。 4. 根据项目需要，撰写及修改相应的文档。 5. 按照编码规范编程，并编制贯穿整个软件开发周期的文档资料。  任职要求： 1. 精通JavaEE技术， 3年以上的Java EE项目开发经验,对Java语言规范有深刻理解，熟练使用Eclipse/Maven/SVN等软件开发工具； 2. 熟悉J2EE架构，熟练Spring、SpringMVC、mybatis 等常用开发框架； 3. 熟练掌握SQL语句，熟练使用ORACLE，mysql等数据库； 4. 对当前广泛使用的tomcat、nginx等HTTP Server及Application Server有较丰富的应用经验； 5. 熟练使用EasyUI,bootstrap等其中至少一种前端框架，或者熟悉HTML/JAVASCRIPT/Jquery/CSS/Ajax 等页面技术； 6. 有较强的逻辑思维和业务理解能力，能独立解决技术与需求问题； 7. 性格开朗，沟通协调能力强，具有团队合作精神。</t>
  </si>
  <si>
    <t>岗位职责 1. 负责内部信息系统功能模块的开发与维护； 2. 负责部分功能模块的设计与开发； 3. 负责与内部ERP/PLM等业务系统进行接口对接； 4. 需为参与设计的功能模块撰写开发文档； 任职要求 1. 5年以上PHP开发经验，计算机相关专业； 2. 有与Oracle相关业务系统（EBS/Agile等）做过接口对接者优先； 3. 掌握php平台上的开发技术，熟悉常用框架，有CakePHP框架开发经验者优先； 4. 熟练地掌握和使用mysql，有PL/SQL经验者优先； 5. 熟悉javacript/ajax、css、html 等相关web前端技术，精通jquery者优先；  福利待遇： 1、购买五险一金； 2、工作满一年后将提薪； 3、工作满一年年底有年终奖、年假； 4、转正后生日当月可申请100元蛋糕补贴； 5、节日补贴，例如端午节、中秋节等，公司会有一定的节日补贴及小礼品； 6、旅游活动，公司不定期组织员工外出旅游、户外拓展、聚餐K歌等休闲活动，增强公司凝聚力； 7、公司与百合网有联盟合作关系，提供婚介服务享有公司额外优惠政策； 8、公司员工购买恒大房产、保险享有公司额外优惠政策。</t>
  </si>
  <si>
    <t>中高级Java开发工程师 (职位编号：杨思敏)</t>
  </si>
  <si>
    <t>北京才鼎通信息技术有限公司</t>
  </si>
  <si>
    <t>岗位职责： 参与项目的规划，设计，开发，讨论实施方案，给其它系统提供技术支持和开发。 编写各种开发文档及项目文档，代码审查。 涉及各个需求模块的独立开发和进度和质量保证。 负责高并发，高稳定性，业务模型复杂等带来的各种挑战及技术难题。  岗位要求： 本科及以上学历，计算机软件及相关专业，三到五年JAVA开发经验，一年以上hph开发经验，有大型互联网数据平台系统或者其他大型企业应用系统开发相关经验 精通JAVA EE相关技术和框架，包括JAVA语言基础/多线程/spring    MVC/springboot/springcloud/mybatis/cache等 一年以上php研发经验，熟悉php相关技术和框架，熟练使用php进行后管等系统开发 三年以上数据库使用经验。精通mysql/postgreSQL的使用，熟练操作linux操作系统，有大数据解析处理相关经验，熟练使用大数据处理框架，如spark,elasticsearch等。熟悉缓存，消息队列，定时任务等相关技术。具备良好的通用框架及模块的设计能力，掌握面向对象的设计方法，逻辑能力佳，专注技术，学习能力强，有较强的自我驱动能力和自我挑战精神。</t>
  </si>
  <si>
    <t xml:space="preserve">1、 具有三年以上JavaWeb项目开发经历，并有Web前端开发经验！ 2、 熟练使用前端框架JQuery/Bootstrap/Dojo/Require/Angular等二种以上，能独立开发常用组件； 3、 熟练使用Spring/SrpingBoot/SrpingMVC、Hibernate\MyBatis等主流框架，具有三年以上框架开发经验； 4、 熟悉Oracle、mysql等常用数据库，具备复杂SQL编写能力； 5、 具备扎实的Java基础和面向对象设计/设计模式，熟悉精通多线程编程、JAVA性能优化； 6、 熟悉HTML、JavaScript、XML、JSON、Ajax等Web编程语言和相关技术，熟悉DIV+CSS布局，熟悉了解AMD、CMD规范。   </t>
  </si>
  <si>
    <t>1.1-1.8万/月</t>
  </si>
  <si>
    <t xml:space="preserve">任职要求： 1.计算机相关专业本科毕业，3年以上Java开发工作经验；
2.熟练掌握JSP、Struts2、Spring、Hibernate、MyBatis、等主流框架技术；
3.熟练掌握常用基础服务和中间件mysql、rabbitmq、redis等基本操作和应用； 工作内容： 1.贷款超市管理后台及相关报表；
2.小贷系统贷前、贷中、贷后相关后台和报表相关功能需求；
3.非核心系统需求开发； 福利待遇： 1、带薪年假5~15天。 2、入职即可购买社保公积金。（六险一金） 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 8、在职员工享有一年一次加薪的机会，加薪会按绩效考核成绩进行调整。 </t>
  </si>
  <si>
    <t>web前端主管</t>
  </si>
  <si>
    <t>五险一金 餐饮补贴 交通补贴 定期体检 商业险 周末双休</t>
  </si>
  <si>
    <t>1. 参与公司Web系统前端架构设计； 2. 负责前端核心模块设计与开发、公共模块设计、制定接口规范； 3. 参与需求定义、确定设计方案； 4. 负责前端页面开发与性能优化，解决浏览器的兼容性问题； 5. 培训、指导团队成员完成开发任务。  岗位要求： 1.5年及以上Web前端开发经验，2年以上管理经验，熟练掌握相关技术（HTML,CSS,JavaScript,jQuery）； 2.了解页面渲染过程及HTTP请求原理，熟悉前端网页性能优化，能够解决浏览器兼容性问题； 3.熟悉主流的前端框架，如 Bootstrap/Vue/React/Angular/JQuery/EXT，精通其中一种以上，有react开发经验优先； 4.善于与人沟通，良好的团队合作精神和高度的责任感，能够承受一定的工作压力，有创新精神，保证工作质量。</t>
  </si>
  <si>
    <t>Python工程师（人工智能方案）</t>
  </si>
  <si>
    <t>小i机器人</t>
  </si>
  <si>
    <t>五险一金 补充医疗保险 餐饮补贴 专业培训 年终奖金 弹性工作 定期体检</t>
  </si>
  <si>
    <t>岗位职责： 1. 数据预处理，包括但不限于特征工程等 2. 基于应用统计需要，运用机器学习方法建立数据模型解决实际问题 任职要求： 1. 数学、计算机专业，本科及以上学历 2. 具有3年以上数据相关领域工作经验 3. 精通python语言，有扎实的编码能力与算法基础 4. 熟练使用pandas、numpy、matplotlib等工具库 5. 熟练使用mongodb、mysql、hadoop等存储 6. 使用过scikit-learn, tensorflow 等机器学习框架优先</t>
  </si>
  <si>
    <t xml:space="preserve">任职要求： 本科及以上学历，2年以上相关工作经验；精通HTML、JavaScript、Ajax、CSS等Web开发技术；熟悉vue，react，webpack，es等前端技术，了解工作原理；熟悉HTTP协议，了解TCP/IP的基本工作原理；熟悉常用WEB开发调试工具，有互联网工作经验者优先； 工作内容： 三品牌方案落地  福利待遇： 1、带薪年假5~15天。 2、入职即可购买社保公积金。（六险一金） 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 8、在职员工享有一年一次加薪的机会，加薪会按绩效考核成绩进行调整。 </t>
  </si>
  <si>
    <t>任职要求： 1. 大学本科及以上学历，计算机及相关专业毕业，三年以上工作经验； 2. 熟悉Vue框架，熟悉HTML、CSS、JavaScript等前端相关技术； 3. 具有良好的沟通能力及团队意识。工作认真负责、踏实肯干、积极主动。  加分项： 1. 精通原生JavaScript优先； 2. 有Vue单页项目实现经验优先； 3. 了解Ajax，有项目经验优先； 4. 有电子政务项目经验者优先。</t>
  </si>
  <si>
    <t>金千枝（深圳）珠宝管理服务有限公司</t>
  </si>
  <si>
    <t>深圳市掌捷科技有限公司</t>
  </si>
  <si>
    <t>五险一金 专业培训 年终奖金 绩效奖金 弹性工作 带薪年假 加班补贴 全勤奖 包住 节日福利</t>
  </si>
  <si>
    <t>Python量化工程师</t>
  </si>
  <si>
    <t>1、负责公司产品研发工作，对产品架构，开发，设计，系统，测试实施项目管理； 2、组织开发人员进行产品研发，并对技术难点攻关； 3、组织制定、优化部门软件开发流程、规范。  任职要求： 1、计算机相关专业，本科及以上学历；2年以上开发经验； 2、精通Java编程，熟悉Spring开发框架，具良好的编程习惯； 3、熟悉Linux系统、Shell脚本、Nginx软件，有高负载应用或分布式系统部部署、运维经验优先； 4、熟悉MySQL、Redis，有大数据量应用、优化经验优先；</t>
  </si>
  <si>
    <t xml:space="preserve">岗位职责： 1.负责对公司提出微信小程序需求进行设计和开发工作，负责微信小程序上线后的优化和迭代工作。 2.负责移动前端应用产品的架构设计及交互功能开发； 3.参与产品功能的需求分析、评审； 4.具体功能的前端技术解决方案设计及实施； 5.承担前端项目管理，对任务评估、分解、安排、跟踪、交付； 6.负责前端组的日常工作管理以及人员管理、培养； 7.现有项目前端模块优化、技术难点攻关，制定前端开发规范。 8.解决Bug，并持续优化代码质量和用户体验； 任职资格： 1.计算机相关专业大专及以上学历，具备团队管理经验，至少5年Web研发经验，熟悉各种Web前端技术； 2.熟练掌握HTML、CSS、JavaScript等基础知识，熟悉H5、Css3及移动Web新特性； 3.熟悉HTTP协议并会使用常用工具分析调试web页面和请求； 4.熟悉微信小程序开发流程，有微信小程序整个项目周期的相关经验。 5.熟悉jquery、Bootstrap、angularJS等常用前端技术框架并有实际项目经验，对多客户端用户性能优化经验者优先； 6.熟悉Nodejs及基于node的常用工具和框架； 7.具备一定的设计、用户体验素养； 8.热爱技术，喜欢钻研，注重代码质量，工作认真细致，主动性强，执行力强，抗压能力强，有良好的协作意识。  公司福利： 1、五险一金+带薪休假+年终奖+节日福利+完善晋升机制和成长空间 ; 2、多假期：各项国家法定福利假，及带薪年假； 3、精培训：丰富多样的培训计划（包括新员工培训、职业技能培训、公司产品培训、自我提升培训..太多了我说不完）公司商学院拥有行业内资深培 训讲师，各阶段培训贯穿你在金千枝的职业生涯； 4、富文化：多姿多彩的企业文化活动，如年终盛典、工费旅游、集体运动会、生日活动、户外拓展活动等，活动多到你怕，你只管来吃吃喝喝玩玩自拍； 5、送贴心：每周一到周五提供下午茶吃到你怕（胖）^_^， 恐惧外卖料理包自己带饭，暖心的阿姨会帮你饭点前热好饭，交通距离的太远可以住宿舍，宿舍离公司超近哦！ 6、重人才：良好的晋升渠道及激励机制，只要你有能力，升职加薪不是问题！！ </t>
  </si>
  <si>
    <t>岗位职责： 1、参与公司量化交易平台设计、开发和测试工作 2、量化投资策略及指标模型的数据整理以及回测平台的开发 3、交易所连接接口开发 4、下单算法实现，交易策略的底层实现 5、为量化研究提供支持，辅助研究员和基金经理的日常工作  职位要求: 1、全日制本科及以上学历，计算机或金融工程相关专业 2、5年以上开发经验，精通python，熟悉异步网络编程 3、熟悉网络通讯协议，和各类交易接口对接 4、对技术有热情，有强烈的学习意愿 5、具备基本证券知识，具有证券、基金和期货公司行业经验者优先考虑</t>
  </si>
  <si>
    <t>上海保济金融信息服务有限公司</t>
  </si>
  <si>
    <t>广州智融云科技有限公司</t>
  </si>
  <si>
    <t>【职责描述】 1.独立完成项目的编程、调试和模块测试工作； 2.根据项目要求，配合项目经理，参与开发项目的可行性与需求分析； 3.独自或者指导别人解决开发过程中遇见的各种问题；协作开发项目； 4.负责项目模块标准文档的编写。 【职位要求】 1.Java基础扎实，熟悉io、多线程、集合等基础框架，熟悉分布式、缓存、消息、搜索等机制； 2.具备良好的面向对象编程经验，深入理解OO、AOP思想，具有较强的分析设计能力，熟悉常用设计模式； 3.精通Spring-boot、Spring-Mvc、hibernate等框架，有丰富的项目开发经验； 4.熟悉HTML/CSS/Ajax,熟悉layUI、easyUI、ligerUI等主流JS框架； 5.了解Linux基本知识； 6.有激情，有责任心，勇于挑战，具有良好的沟通能力和团队协作能力；  7.2年以上相关工作经验。</t>
  </si>
  <si>
    <t xml:space="preserve">岗位描述： 1、与UI设计师、 产品，开发等多方协作，根据设计图和产品需求完成web端的前端技术设计、开发和实现。 2、产品线的web界面维护、易用性改造和性能的优化； 3、Web前沿技术研究和新技术调研。  岗位要求： 1、本科或以上学历；计算机科学类专业，有金融系统开发经验的优先考虑； 2、3年或以上web前端开发经验，有手机端开发经验者优先考虑； 3、熟悉html，CSS、JavaScript网页前端技术； 4、能够熟练应用css3和Html5，对浏览器适配问题有处理经验； 5、熟悉一门前端常见js框架，如jQuery、angular、reactjs； 6、熟悉各种主流浏览器（ie7+，chrome等）对CSS和JavaScript不同特性的兼容性，并有相关问题解决经验。 </t>
  </si>
  <si>
    <t>深圳康德环宇智能供应链有限公司</t>
  </si>
  <si>
    <t>加绩（上海）科技服务有限公司</t>
  </si>
  <si>
    <t>任职要求： 1、精通PHP,JS语言，AJAX技术及JQuery，熟悉CSS设计，会DIV+CSS更佳； 2、精通PHP设计模式和主流开发框架TP等； 3、精通PHP开发环境；熟悉Linux环境的发布/部署等服务器优化； 4、熟悉ORACLE，精通MySQL数据库应用开发； 5、有大中型B/S架构或者C/S开发经验的移动电子商务系统、分销系统、品牌商城、微信公众号、小程序经验的优先。 6、计算机相关专业大专以上学历，三年以上PHP开发经验，有独立开发系统经验的优先； 7、两年以上软件架构设计经验，全程参与并负责过两个以上的项目设计与核心代码模块的开发。</t>
  </si>
  <si>
    <t xml:space="preserve">自主研发交易管理类系统开发工程师 任职要求 1. 本科及以上学历，计算机软件或相关专业，3年及以上工作经验 2. 熟悉常用数据结构及算法，并能根据实际业务需求合理使用 2. 熟悉spring、spring boot，对java后台应用开发有一定的经验 （精通javaSE,熟悉Java Web的开发工作) 3. 熟悉常用数据库、缓存、分布式存储，消息系统，任务调度系统 4. 良好的学习能力，沟通技能，团队合作能力 5. 有一定的数理逻辑能力，对复杂问题能找到相应的解决方法。 加分项 1. 具备金融行业核心系统开发、设计工作经验者优先 2. 熟悉Linux/Redis/MyBatis/MySQL/Spring等开源技术者优先 3. 熟悉VueJS等前端开发框架者优先  </t>
  </si>
  <si>
    <t xml:space="preserve">1、基于APICloud独立完成移动端相关产品，架构设计及开发等工作； 2、负责移动端软件的功能，性能，交互优化和改进； 3、负责Web及APP中H5前端功能开发，设计、优化用户体验。  任职要求： 1、5年移动端HTML5+CSS3开发经验,熟悉各种移动端设备的页面适配； 2、精通(X)HTML、JavaScript、AJAX、JQuery、BootStrap、Angular等Web前端技术； 3、精通HTML/DIV/CSS/JSON，熟悉DIV+CSS布局； 4、能处理数据展示以及在各浏览器兼容和优化； 5、熟悉http、WebSocket协议、页面渲染原理、页面性能优化； 6、掌握市面上常用JavaScript控件，并能独立开发高质量的控件； 加分项： 1、熟悉混合开发(原生+H5)、有android/ios原生开发经验优先； 2、有项目管理或团队管理经验者优先。  【美亚提供】 1、薪酬：综合薪资12-18k（基本工资+岗位工资+绩效工资等），年终双薪； 2、专业培训：多元化的培训课程，为每位新入职员工提供系统的技能培训、职业培训、户外拓展； 3、福利待遇：五险一金/绩效奖金/全勤奖/年终奖/员工体检/企业文化活动/拓展培训/优秀团队活动经费/大型年会/员工旅游/节日礼物/下午茶等； 4、假期：带薪年假（5-10天）、国家法定节假日、婚假、产假、丧假等。   </t>
  </si>
  <si>
    <t>php开发工程师（J10355）</t>
  </si>
  <si>
    <t>节日福利 带薪年假 年度旅游 绩效奖金 五险一金</t>
  </si>
  <si>
    <t>上海长量基金销售有限公司</t>
  </si>
  <si>
    <t>工作职责 1、负责PC网站、Wap网站、微信小程序等前后端日常开发； 2、协助Linux服务器日常运维； 3、根据核心需求、项目规模、产品类型、人员配备等方面作合理的技术配备设计与项目架构设计； 4、熟练网站后台功能开发；  岗位要求： 1、能够独立完成网站的规划设计，对用户体验有一定研究，能提出建设性意见； 2、熟悉PHP（Laravel）、JS（Vue、Angular、jQuery）、Git（代码合并、分支管理、冲突处理）； 3、熟练Linux开发环境，熟悉常用的Shell命令； 4、熟悉SEO优化规则以及各个浏览器的兼容处理解决方案 。</t>
  </si>
  <si>
    <t>岗位职责： 1、负责网站,H5,APP接口开发和前端页面和后端接口数据交互的开发，业务需求分析和软件设计，并编码实现； 2、负责系统后期维护更新、项目迭代； 3、协助项目经理和技术经理完成任务分工和认领； 4、负责数据库设计、系统详细设计和核心业务编码工作； 5、协助参与完成代码走查、交叉测试和单元测试等活动； 6、技术攻关，及时解决项目开发或产品研发中的技术难题； 7、负责项目开发文档编写，说明书制作。   任职要求： 1、本科及以上学历，4年以上JAVA软件开发项目工作经验，有参与开发过1个以上大中型JAVA软件项目，有金融行业经验优先； 2、熟练掌握Tomcat、Nginx等多种开源服务器，了解各类应用服务器，如WebLogic、Tomcat、Resin、JBoss、WebSphere等； 3、熟练掌握J2EE体系架构，具有EJB、JSP、Servlet等开发经验； 4、熟练掌握Java MVC开发架构模式，熟练掌握各种开源框架，如Spring、Mybatis等； 5、熟悉Web 前端开发，掌握HTML5、CSS3、JavaScript/Ajax、jQuery等主要技术； 6、熟悉java消息队列、redis缓存组件 7、熟练掌握Oracle、MySQL等主流数据库，熟悉数据库建模，具备深厚的SQL功底； 8、具有微信（公众号或小程序）相关实际开发经验； 9、能快速理解业务需求并进行相关逻辑设计，能熟练使用相关建模工具，并具有规范的开发、设计文档写作能力； 10、熟练掌握Java系统的故障排查和性能调优； 11、要求踏实、有责任心，具有良好的团队合作精神和沟通能力，并有很强的学习能力；逻辑思路清晰，较强的创新能力，有良好的计划和执行能力。</t>
  </si>
  <si>
    <t>WEB前端</t>
  </si>
  <si>
    <t>1.根据公司产品发展方向，负责/参与新产品的开发</t>
  </si>
  <si>
    <t>上海分尚网络科技有限公司</t>
  </si>
  <si>
    <t>岗位要求：(长期稳定外派岗位！！！) 熟悉多种JavaScript框架如React、Vue等，以及对它们的适用范围有独到见解； 熟悉前端样式预处理脚本，如Sass/Less/PostCSS等； 熟悉npm包管理，掌握前端构建工具如webpack、Shell脚本； 对Web前台的性能优化以及Web常见安全漏洞有一定的理解和相关实践； 个性乐观开朗，有较强的逻辑思维能力、沟通能力和抗压能力和自我管理能力。</t>
  </si>
  <si>
    <t>五险一金 员工旅游 交通补贴 餐饮补贴 通讯补贴 年终奖金 定期体检</t>
  </si>
  <si>
    <t>工作职责 1负责包括商城，社区，礼物 的三条C端产品设计，2、协调各个部门，跟进产品从需求、设计、开发、测试、发布的整个过程及数据分析； 3、关注市场动态及运营策略，优化用户体验，提升易用性，帮助提高整体转化 4、收集用户意见、建议等反馈，结合产品业务逻辑持续挖掘用户需求进行产品创新 任职资格 1、.全日制相关专业本科及本科以上学历，3年以上电商.社交等重交互的产品经验，有在线产品运行的优先考虑 2、熟悉移动互联网行业，熟练使用各种产品设计软件，具备较强的数据分析、业务底层结构逻辑梳理、需求分析和产品规划能力.，对移动用户诉求、产品设计理念和未来趋势有一定认识 3、对新产品有敏锐的嗅觉，有很强的产品设计能力，优秀的口头表达能力，有良好的跨部门沟通协调能力和项目推进能力 4、注重交互细节，对用户需求敏感，善于倾听用户声音 5、责任心强，良好的沟通能力和团队合作精神，能很好地协调产品开发进度，保证质量，能够承担较大的工作压力。</t>
  </si>
  <si>
    <t>绩效奖金 员工旅游 五险 公寓住宿 额外商业保险 节日福利 下午茶 年终奖金 年度家属礼品</t>
  </si>
  <si>
    <t>1、负责项目的核心架构设计与实现 2、精通系统的研发、建设和维护，对系统的性能、稳定性、可扩展性，安全等指标负责 3、以技术专家的身份解决项目中所遇到的核心技术问题 4、项目开发流程、项目质量和项目开发进度的规划、控制、监督和管理 任职要求： 5年以上的PHP项目研发经验，有即时通讯，直播聊天，商城等相关开发经验 1、精通PHP的缓存技术，如redis，memcached，熟悉 mysql数据库设计和性能调优 2、熟悉PHP+MYSQL网站编程和HTML、Div+css、photoshop等，有较强的色彩搭配和审美观 3、熟悉THINKPHP5框架，熟练svn版本管理工具，具备良好的编程习惯及较强的文档编写能力  六、推广部：运营总监年薪30W、推广经理1-1.5W 1、带领团队人员做好公司网站、微信、微博、QQ等渠道的优化推广工作； 2、协助市场部做好相关活动的推广及造势工作； 3、能熟练运用网站、微信、论坛、微博、QQ等推广渠道  注：经验稍浅可应聘基础开发工程师</t>
  </si>
  <si>
    <t>Java</t>
  </si>
  <si>
    <t>天友（上海）科技有限公司</t>
  </si>
  <si>
    <t>金融/投资/证券 汽车及零配件</t>
  </si>
  <si>
    <t>带薪年假 绩效奖金 五险一金 节日福利 定期体检</t>
  </si>
  <si>
    <t>岗位职责：
1、负责公司资产管理平台功能开发
2、负责公司平台维护，升级，系统发布
任职要求：
1、本科及以上学历，具有2年以上Java开发经验
2、具有扎实的Java编程基础，良好的编程习惯。
3、熟悉常见的Java开发框架、数据结构、算法知识和并发编程中的基本概念与技巧
4、熟练使用SpringMVC、JPA、SpringBoot框架
5、熟悉vue前端框架的基础使用
6、能够对Java程序进行性能剖析并发现问题所在，能独立完成前后端项目开发
7、熟悉关系型数据库的基本概念和SQL，能够进行SQL优化
8、对http协议，Restful API以及前端知识(Html/Xml/Javascript/CSS)有所了解
9、熟练使用Linux系统的常用命令</t>
  </si>
  <si>
    <t>深圳劲嘉集团股份有限公司</t>
  </si>
  <si>
    <t>印刷/包装/造纸 互联网/电子商务</t>
  </si>
  <si>
    <t>五险一金 带薪年假 年终奖金 定期体检 周末双休 早午餐 全额公积金 免费停车 节日福利 团队建设</t>
  </si>
  <si>
    <t xml:space="preserve">1. 负责需求的设计开发，独立完成设计方案，可以独立人进行开发工作； 2. 参加或主持系统的需求调研和需求分析，完成系统框架和核心代码； 3. 负责领域内较新技术方向的研究，转化。 岗位要求： 1、本科及上学历，计算机相关专业； 2、2-5年工作经验，精通Java基础，对OOP、AOP思想有深入的了解； 3、对JavaWeb开发模式有深入的了解，熟练使用JS、JQuery、Ajax、JSON与后端进行数据交互； 4、熟悉HTML5、CSS3、JavaScript、JQuery、Angular JS、Bootstrap 、YUI等前端相关技术； 5、熟练使用J2EE各项相关的技术和主流框架，如Spring-boot、Spring、SpringMVC、MyBatis等； 6、熟悉MYSQL数据库、SQL语句，对存储过程、视图有深刻理解； 7、掌握使用常用开发工具Eclipse、Git、Maven、Tomcat等； 8、有分布式开发、大数据处理经验者优先； 9、责任心强，主动性强，细致认真，有良好的团队合作素养和服务意识，能够承受工作压力。 </t>
  </si>
  <si>
    <t>前端开发工程师（初中高级）</t>
  </si>
  <si>
    <t>卓望数码技术（深圳）有限公司</t>
  </si>
  <si>
    <t>五险一金 弹性工作 补充医疗保险 员工旅游 交通补贴 餐饮补贴 通讯补贴 定期体检 年终奖金</t>
  </si>
  <si>
    <t>岗位职责： 1、根据工作安排高效、高质地完成代码编写，确保符合规范的前端代码规范； 2、负责公司现有项目和新项目的前端修改调试和开发工作； 3、与产品、设计、研发、测试人员一道完成产品面向用户的终端呈现，确保代码有效对接，优化网站前端性能； 4、对前端页面的性能、体检、交互进行优化。  任职资格： 1、计算机及相关专业本科以上学历，3年以上前端开发经验； 2、有扎实的Javascript基础，熟悉并熟练运用ES6标准； 3、能够熟练使用jquery框架或其他js相关插件或组件技术，熟悉CSS、HTML、Ajax； 4、掌握Vue、React等框架中的一种或两种,熟悉vue(vue/vue-router/vuex)技术栈或者react(react/react-router/redux/mobx/immutable); 5、熟悉移动端开发、自适应布局和开发调试工具，掌握前端项目调试工具firebug, chrome开发者工具, 手机端调试fiddle4等； 6、熟悉浏览器兼容性及页面性能优化。了解各有浏览器渲染原理和差异、网络的传输过程的原理； 7、有良好的产品意识和团队合作意识，能够和产品、UI交互部门协作完成产品面向用户端的呈现。</t>
  </si>
  <si>
    <t>上海世途信息科技有限公司</t>
  </si>
  <si>
    <t>五险一金 交通补贴 节日福利 一年12天年假 绩效奖金 餐饮补贴 通讯补贴 生日福利 年终奖金</t>
  </si>
  <si>
    <t>职位描述： 1、负责支付后端,广告业务开发和难题攻关； 2、有效分析并解决开发过程中的问题，参与技术难题攻关，重构系统，确保系统质量及稳定性； 3、负责配合运维完成release工作，编写的上线脚本； 4. 领导交给的其他工作。  职位要求 1、具有3-5年以上JAVA开发经验，基础扎实，计算机及相关专业本科以上学历； 2、熟练掌握SpringBoot搭建SSM项目，熟练掌握基于spring cloud 或者是 dubbo、zookeeper 开发微服务与部署； 3、熟练掌握关系型数据库MySQL，具有如何提高性能、调优、扩展关系型数据库的经验、会使用NOsql数据库Redis; 会使用ElasticSearch搜索服务器；会使用activemq； 4、能掌握linux系统的基本操作，会查看日志，通过日志进行调试； 5. 能理解面向对象编程，会使用设计模式； 6、会使用git进行代码管理； 7、有运维经验优先。包括MySQL，ElasticSearch，activemq，服务器监控，微服务监控等； 8、有docker或Ng调优经验经验优先。 9、对多线程,线程池等工具有认识的优先。</t>
  </si>
  <si>
    <t>上海诚勤刀具有限公司</t>
  </si>
  <si>
    <t>JAVA高级软件开发师</t>
  </si>
  <si>
    <t>sz-后台开发工程师-Java岗</t>
  </si>
  <si>
    <t>CMGE中手游</t>
  </si>
  <si>
    <t>后台开发工程师-Java岗
岗位职责：
1. 负责仙剑粉丝站后台的开发、日常维护和新需求迭代工作；
2. 参与后台技术文档输出、开发相关管理后台；
3. 配合团队完成系统维护工作并定期进行功能更新；
4. 完成上级领导交代的的其他工作(包括其他待定项目)。
任职要求
1. 教育水平：本科及以上学历
2. 所需专业：计算机及其相关专业
3. 工作经验：1-3年
4. 要求：
2年以上Java开发经验，熟悉Ajax、Html、Javascript、Web Service开发技术；熟悉掌握Ajax/Html/Javascript Web应用开发；至少了解一种关系数据库，比如Oracle或Mysql；熟悉MYSQL,Mongodb等主流关系性和非关系型数据库；</t>
  </si>
  <si>
    <t>岗位职责  岗位要求:</t>
  </si>
  <si>
    <t>职位描述： 1. 能独立完成软件设计，编写设计文档。 2. 指导初级、中级工程师进行开发，协助技术负责人把控整体产品质量。 3. 负责产品及项目核心代码的开发。 4. 参与系统架构设计以及系统调优。  任职资格 1. 计算机相关专业本科以上学历，3年以上相关开发工作经验； 2. 熟练使用Java开发语言及主流的Java分布式开发框架，有Spring Cloud使用经验优先 3. 精通数据库技术，包括Oracle/MySQL 4. 熟悉HTML5以及目前主流的Bootstrap ,jQuery、vue等前端技术 5. 有缓存(Redis)、消息队列(RabbitMQ\ActiveMQ)实际使用经验的优先 6. 熟练运用开源软件包进行Web services，Rest Service应用服务开发，有用Java做大访问量高压力网络应用经验者优先； 7. 良好的沟通表达能力和团队合作精神。 8. 具有自主能动性，思维活跃，能对产品提出自己的意见</t>
  </si>
  <si>
    <t>科学技术文献出版社</t>
  </si>
  <si>
    <t>岗位职责： 1. 根据产品设计，提供合理技术选型，熟练运用 HTML5、CSS、JS等前端开发技术，产出兼容于目前主流PC/手机浏览器的前端页面； 2. 参与项目的产品需求评审，负责前端架构设计、代码优化，按照项目计划，独立完成前端页面开发工作，提交高质量代码，按时交付工作任务； 3. 负责WEB端与服务器端接口调试，确保应用质量，保障系统的稳定性及可靠性，对产品进行维护升级； 4. 学习前沿的互联网技术，对公司产品进行创新；  5. 项目、日常运维文档的编写、维护，按照要求完成其他与项目、岗位相关工作。 任职资格： 1. 本科及以上学历，计算机相关专业，三年及以上开发经验； 2. 熟悉HTML5、CSS、JS、Ajax等技术，熟练使用开发框架进行PC、手机端页面开发；掌握丰富的css/JavaScript等前端性能优化经验，解决多浏览器、多屏幕尺寸的webview的兼容和适配问题； 3. 熟悉模块化、前端编译和构建工具 Webpack、Grunt等，熟练运用主流的JS库和Bootstrap，并深入理解其设计原理； 4. 有WEB、APP和微信公众号开发经验； 5. 熟练使用Gitlab，禅道，swagger，postman等工具； 6. 熟练使用相关工具进行单元测试及mock测试；  7. 对工作认真负责，执行力强，具有良好的沟通能力和团队合作精神，能够承受工作压力和挑战。</t>
  </si>
  <si>
    <t>深圳市天天爱科技有限公司</t>
  </si>
  <si>
    <t>五险一金 绩效奖金 年终奖金 带薪年假 节日福利 团建活动 交通补贴 餐饮补贴</t>
  </si>
  <si>
    <t>岗位职责： 1、参与公司各个游戏平台、运营平台等项目中的后台逻辑开发。 2、与产品、前端开发工程师保持良好沟通，能快速理解、消化各方需求，并高效的落实为具体开发工作。  任职要求： 1. 四年以上Web/App开发经验，热爱技术，喜欢钻研； 2. 熟悉PHP，熟悉Mysql，熟悉Linux； 3. 熟悉yii框架，或至少有两个框架使用经验； 4. 熟练使用Redis/Memcache等； 5. 熟悉html+css，能熟练使用jQuery； 6. 具有良好的计算机理论基础，本科及以上学历，优秀者可放宽； 7. 有好奇心，主动思考业务，能提出自己的想法和意见； 8. 责任心强，能主动反馈和跟进问题； 9.有游戏行业工作经验优先</t>
  </si>
  <si>
    <t>岗位职责： 1. 根据产品需求，进行项目代码开发工作 2. 能按照项目计划，按时提交高质量的代码，单元测试工作，完成开发任务； 3. 具有钻研精神，能够解决项目开发过程中的技术难点。 任职要求: 1. 计算机相关专业或者具有工程软件背景，本科及以上学历； 2. 3年以上Java设计和开发经历，熟悉Html/CSS/Javascript及Jquery、HTML编程； 3. 熟练掌握Struts 2.X/SpringMVC、Hibernate/MyBatis、Spring等主流框架； 5. 熟悉webservice、RMI等常用的远程调用技术； 6. 熟悉Tomcat等主流Web 应用服务器； 7. 熟悉Oracle或MySQL数据库的设计； 8.有责任心，沟通能力强，刻苦、敬业、有上进心，有良好的团队合作精神，有编写项目文档的经验；</t>
  </si>
  <si>
    <t>1、熟悉PHP语言及熟练掌握流行的PHP开发框架，具备在Linux/Unix平台下使用PHP开发网站的工作能力； 2、熟悉HTML、JavaScript、CSS等web开发领域及相关技术优先； 3、熟悉软件系统的thinkphp、yii2、laravel等框架优先； 4、偏好解决问题驱动，责任感强，学习能力强，有创造性思维能力和表达能力 5、工作经验2年以上 ；学历要求本科及以上 6、做过传统行业工程监理平台优先</t>
  </si>
  <si>
    <t>周末双休 弹性工作 五险一金 带薪年假 全勤奖 节日福利 专业培训 绩效奖金</t>
  </si>
  <si>
    <t>工作内容: 1. 按照项目管理要求进行也都有看不合适公司应用系统开发； 2. 负责撰写系统开发过程中的需求分析文档、系统设计文档、测试计划等文档； 3. 参与公司系统开发框架的设计 4. 按照需求和设计进行功能模块的详细设计、开发编码工作； 6. 生产环境中应用系统的部署、维护、数据备份； 7. 管理2-3人开发团队实施小型项目。 任职要求： 1. 计算机或相关专业，本科以上学历； 2. 具备5年以上开发经验 3. 熟悉Oracle数据库和PL/SQL编程 4. 熟悉JAVA编程语言，以及常见框架； 5. 熟悉 HMTL，Javascript 等网络技术 6. 有金融行业软件开发经验优先； 7.  带过一定数量的团队 8. 具备强烈的责任心，对工作有激情，积极主动，良好的沟通能力，良好的团队合作精神。 9. 良好的阅读能力、理解能力、学习能力、思路清晰、工作规范； 10. 具有良好的编程习惯，结构清晰，命名规范，逻辑性强，能迅速代码中的错误并加以改正。</t>
  </si>
  <si>
    <t>深圳市浪涛科技有限公司</t>
  </si>
  <si>
    <t>多元化业务集团公司 贸易/进出口</t>
  </si>
  <si>
    <t>五险一金 补充医疗保险 免费班车 餐饮补贴 定期体检 周末双休</t>
  </si>
  <si>
    <t>任职要求： 1、25岁以上，大专以上学历，3年以上工作经验； 2、有web开发经验，PHP工作经历。 3、参与云平台项目开发，对云平台各模块进行优化，重构，升级。  岗位职责：教育平台项目开发</t>
  </si>
  <si>
    <t>五险一金 定期体检 专业培训 年终奖金 包工作餐</t>
  </si>
  <si>
    <t>岗位职责： 1、负责三宝云官网开发工作，并需保证该网站的稳定运行； 2、负责web端jQuery特效的开发； 3、负责项目新技术的研发； 4、协助项目主管完成项目的开发，协助测试部门进行测试； 5、修改系统出现的问题； 任职资格： 1、计算机/软件工程专业本科及以上学历； 2、3-5年的php/web技术开发经验，熟练掌握php+mysql开发，熟悉thinkphp框架； 3、掌握HTML、CSS、JavaScript、AJAX、jQuery等技术，熟悉bootstrap等框架； 4、熟悉Apache, MariaDB, PHP及相关扩展（如：MySQL、Redis等）； 5、熟悉HTTP、TCP/IP等网络通讯协议，熟悉PHP接口、PHP请求接口的开发； 6、熟练掌握http协议，掌握https的配置和部署，熟悉使用SVN工具； 7、有成功主导大型网站开发，且网站运行稳定、访问性能优良者优先考虑。 基本福利： 1、入职即购买五险一金 2、双休，朝九晚六 3、免费工作餐 4、公司组织每年一次体检 5、AI智能行业领航者，良好的发展空间和平台 6、宽敞舒适现代智能的办公环境</t>
  </si>
  <si>
    <t>酷巴酷（北京）网络科技有限公司</t>
  </si>
  <si>
    <t>高级JAVA工程师</t>
  </si>
  <si>
    <t>上海长城电子信息网络有限公司</t>
  </si>
  <si>
    <t>员工旅游 专业培训 年终奖金 全勤奖 生日福利 加班补贴 餐饮补贴 绩效奖金</t>
  </si>
  <si>
    <t xml:space="preserve">1、负责用户侧、后台的服务器端开发； 2、对现有架构、性能进行优化。 岗位要求： 1、精通PHP开发，有较强的架构能力和良好代码规范，熟悉TP5、Yii等任一种框架 ； 2、精通GNU Linux，熟悉SQL，并了解常用的SQL优化技巧；熟悉MySQL，能熟练运用 ； 3、熟悉Redis、MongoDB等NoSQL技术，有大规模系统设计和开发经验者优先 ； 4、熟悉PHP7； 5、熟悉Json、Xml； 6、有RestAPI开发经验； 7、学习能力强，具备良好的问题分析和解决能力，对新技术有敏感性并愿意致力于新技术研究 ； 8、计算机、通讯、数学等相关专业本科以上学历，3年以上LNMP开发工作经验； </t>
  </si>
  <si>
    <t>广州二次元科技有限公司</t>
  </si>
  <si>
    <t>1. 负责电商平台后端的技术架构与开发。 2. 参与核心业务的技术规划、系统设计及开发。 3. 深入理解业务需求，保障系统稳定性，可维护性，快速响应业务变化。 4. 完成项目经理分配的各项工作任务。 5. 参与日常产品经理沟通工作。  岗位要求： 1. 大学本科及以上学历，计算机相关专业。3年以上相关开发工作经验。 2. 精通Java/J2EE、Spring、Hibernate、Junit等框架。 3. 熟悉Redis/MongoDB等常用NoSQL框架，熟悉Mysql等关系型数据库。 4. 熟悉HTML、JSP、Javascript、Ajax、CSS、XML等前端相关技术。 5. 有Gradle及Github等管理工具使用经验。 6. 有Linux的开发或运行环境操作经验，熟悉Shell命令优先。 7. 具有大型网站架构设计经验，开发经验者优先。 8. 英语优秀的沟通能力佳者优先。</t>
  </si>
  <si>
    <t>上海相宜本草化妆品股份有限公司</t>
  </si>
  <si>
    <t>五险一金 宵夜 交通补贴</t>
  </si>
  <si>
    <t xml:space="preserve">岗位职责 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1、具备4年以上PHP开发/技术支持经验，熟悉PHP面向对象的设计方法，熟练使用PHP常用MVC框架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 </t>
  </si>
  <si>
    <t>弹性工作 带薪年假 五险一金 绩效奖金 高温补贴 餐饮补贴 交通补贴</t>
  </si>
  <si>
    <t xml:space="preserve"> 岗位职责：   技能要求：   所属部门： 数据技术部 汇报对象： 系统管理部经理  </t>
  </si>
  <si>
    <t>vue开发工程师</t>
  </si>
  <si>
    <t>国信数道信息科技有限公司</t>
  </si>
  <si>
    <t>高级PHP开发工程师 (职位编号：16)</t>
  </si>
  <si>
    <t>Java开发工程师（3-4年经验）</t>
  </si>
  <si>
    <t>上海金指软件技术有限公司</t>
  </si>
  <si>
    <t>五险一金 餐饮补贴 定期体检 专业培训 免费班车 员工旅游 交通补贴 年终奖金 股票期权 绩效奖金</t>
  </si>
  <si>
    <t>五险一金 补充医疗保险 补充公积金</t>
  </si>
  <si>
    <t>主要职责： 负责金融行业Java项目的开发  岗位要求： 1、三年以上java开发经验； 2、熟练掌握SSH、SSM开发框架，熟悉其底层架构和原理； 3、熟练掌握Mysql、Oracle的开发，了解数据库性能优化； 4、熟练掌握MQ、Redis的使用； 5、有多线程、高并发场景的处理经验； 6、相关金融行业软件开发经验者优先； 7、有分布式框架，如Spring Cloud或Dubbo实际开发经验者优先；  福利和薪资待遇： 一、上海金指软件技术有限公司按国家规定为所有员工缴纳五险一金，实行项目绩效奖金、有节日补贴； 二、每周五提供免费活动场地，组织羽毛球等活动，让员工快乐工作，乐享生活； 三、为员工提供一系列的专业化培训，提升员工技能； 四、公司包中餐，同时为需要的员工提供员工宿舍； 五、每年春秋季节组织全体员工旅游； 六、优秀员工可持有一定的公司股票。  工作地点：上海市浦东新区</t>
  </si>
  <si>
    <t>江阴市传澄电子商务有限公司</t>
  </si>
  <si>
    <t xml:space="preserve">1. 有APP电商开发经验。  2、精通JavaScript语言与Html5、Css3、Ajax等技术，对前后端合作模式有深入理解，了解一种后端语言更佳。    3、了解Nodejs的开发，有前后端分离开发经验。    4、了解H5与APP的混合开发，熟悉VUE等一种或多种移动端和PC端常用的前端开发框架。    5、了解webpack、gulp等自动化构建工具。    6、对Web前端技术有强烈兴趣，有良好的学习能力和强烈的进取心，有小程序开发经验者优先。   </t>
  </si>
  <si>
    <t>做五休二 周末双休 弹性工作 五险一金 带薪年假 节日福利 交通补贴 餐饮补贴 通讯补贴 高温补贴</t>
  </si>
  <si>
    <t>岗位职责： 1、按照项目计划，按时提交高质量代码，完成开发任务； 2、根据软件需求完成概要设计、接口设计、数据库模型设计； 3、分析调试并解决软件开发过程当中的问题； 4、参与产品或项目的需求分析确认； 5、参与产品或项目的整体开发架构以及系统设计的制定； 6、分析功能模块工作量以及难点，合理高效完成功能模块； 7、完成软件设计、开发实施相关的技术文档。  任职要求： 1、大学本科以上学历，计算机或相关专业；2年以上java实际项目开发经验； 2、有扎实的Java基础知识，有Java多线程、并发以及网络通信方面的开发经验； 3、熟悉主流开源应用框架，如Spring、struts、iBatis、hibernate、XML、JSON、Maven等开发技术； 4、有分布式微服务系统开发经验优先。 5、了解http/https、webservice、Socket、WebSocket等通讯协议及其开发； 6、熟悉关系型数据库MySQL Oracle等。 7、热爱技术，对技术有不懈的追求，喜欢研究开源代码； 8、良好的学习能力、团队协作能力和沟通能力；善于思考，能独立分析和解决问题。</t>
  </si>
  <si>
    <t>岗位职责： 1． 参与公司车联网平台项目的需求分析、设计与开发； 2． 按照公司软件开发管理规范等的要求，根据项目经理分配的任务，编制软件开发设计文档； 3． 根据开发文档，进行WEB子系统/模块的软件编码工作，并根据系统开发中遇到难点问题，参与技术攻关，按阶段有计划地完成代码开发工作，并测试合格，按时提交； 4． 参与软件开发的代码标准检验、测试案例标准检验、设计文档标准检验、设计评审等质量保证活动，降低软件产品缺陷； 5． 在项目开发过程中，总结经验和教训，归纳案例，实现经验共享； 6． 按照公司质量管理体系要求,参与软件工程文档编写,发布和维护； 7． 完成技术经理交办的其他事情。 任职要求： 1．熟悉PHP语言，两年已上开发经验，熟悉PHP编码规范，有良好文档编写能力和编程风格； 2. 掌握XML、HTML/XHTML、HTML5、CSS、Javascript、AJAX、JSON等Web页面技术； 3. 熟悉主流的PHP框架如：TP，YII2.0，CI，laravel； 4. 熟悉MYSQL、redis、mongodb； 5．有独立完成工作的能力，较强的团队精神； 6．工作认真细致，责任心强； 7．热心开朗，沟通与协调能力强； 8．具学习掌握新知识新技能的愿望与能力；</t>
  </si>
  <si>
    <t>上海飞科电器股份有限公司</t>
  </si>
  <si>
    <t>五险一金 免费班车 餐饮补贴 专业培训 绩效奖金</t>
  </si>
  <si>
    <t>岗位职责： 1、负责网站产品的前端开发和维护； 2、根据业务需求实现复杂的前端业务功能及优质用户体验效果； 3、参与研究、设计和实现基于JS和HTML5的跨平台应用，掌握前端应用的发展潮流； 4、优化网站的前端性能，维护网站的前端开发框架。 岗位要求： 1、 计算机相关专业,本科或以上学历，三年以上互联网Web开发经验； 2、 精通HTML、CSS、JavaScript, 熟悉PC Web、移动H5及微信开发； 3、 熟悉前沿前端技术和框架，如BootStrap、JQuery、Vue、AngularJS等； 4、 掌握响应式布局、单页面框架，熟悉各种跨浏览器兼容性技术； 5、 熟悉HTTP协议及RestfulAPI，了解NodeJS开发技术； 6、 PHP或JAVA开发经验者优先考虑； 7、 要求踏实、有责任心，具有良好的团队合作精神和沟通能力，并有很强的学习能力；逻辑思路清晰，较强的创新能力，有良好的计划和执行能力。</t>
  </si>
  <si>
    <t>五险一金 员工旅游 餐饮补贴 专业培训 绩效奖金 年终奖金 定期体检 周末双休</t>
  </si>
  <si>
    <t>岗位职责： 1・ 负责根据系统功能需求进行服务端开发工作，包括产品功能实现、前端接口开发。 2・ 根据功能需求设计数据库表结构，编写数据库设计文档和功能开发说明文档。 任职要求： 1・ 3年以上后台开发经验，能使用PHP和MYSQL进行网站开发工作，熟悉PHP的各种函数和类库； 2・ 有MVC开发项目的经验，对MVC开发模式有一定的了解，了解MVC各自分层的含义； 3・ 具备OOP程序设计思想； 4.熟悉Laravel、CI、YII、Swoole等开发工具优先； 5.热爱编程，技术信徒，善于沟通。</t>
  </si>
  <si>
    <t>北京四维智联科技有限公司</t>
  </si>
  <si>
    <t>Python大数据开发工程师</t>
  </si>
  <si>
    <t>五险一金 补充医疗保险 员工旅游 专业培训 绩效奖金 年终奖金 弹性工作 定期体检</t>
  </si>
  <si>
    <t>广州百伦供应链科技有限公司</t>
  </si>
  <si>
    <t xml:space="preserve"> 技能要求： HTML5，node.js，Javascript，CSS3 岗位职责： 1、负责移动端APP前端页面开发； 2、负责网页H5端的页面开发； 3、负责整理优化前端基础组件，形成通用的前端组件库； 4、持续优化前端体验和页面响应速度，并保证兼容性和执行效率； 5、研究和探索创新的开发思路和前沿的前端技术，应用到团队产品中；  岗位要求: 1、本科以上学历，计算机相关专业； 2、熟悉HTTP/HTTPS，WebSocket，WebRTC； 3、熟悉掌握原生 JavaScript 开发，包括 ES6/7； 4、能高保真还原 UI 设计效果，深入了解 HTML + CSS 布局； 5、熟悉 HTML5、CSS3； 6、熟悉 Vue.js，熟悉组件化开发； 7、熟悉 Electron， Nodejs，Webpack； 8、对移动前端的性能优化、安全方面有相关实践； 9、 责任心强，自我驱动，有良好的学习能力、沟通能力、团队协作能力、解决问题能力；</t>
  </si>
  <si>
    <t>五险一金 员工旅游 专业培训 绩效奖金 年终奖金 股票期权 带薪年假 员工福利 节日福利 生日福利</t>
  </si>
  <si>
    <t>甘棠软件系统（上海）有限公司</t>
  </si>
  <si>
    <t>1、负责设计和开发分布式网络爬虫系统，进行电商等平台信息的抓取和分析；
2、设计爬虫策略和防屏蔽规则，提升网页抓取的效率和质量；
3、参与分布式爬虫和数据采集系统的架构设计和开发，快速响应业务变动；
4、负责网络数据抓取规划、定期爬取指定网站的数据；
5、参与数据层建设，专注于垂直领域数据爬取，进行多平台信息的抓取和分析；
6、实现数据提取、清洗、结构化、入库、统计分析等需求；
7、研究优化算法，提升爬虫系统的稳定性、可扩展性。 任职要求：
1、本科以上学历，计算机相关专业，有爬虫和反爬虫开发经验优先；
2、具有1年以上爬虫开发经验，精通python，熟练使用多线程，熟悉常用的爬虫框架；
3、熟悉MongoDB、Redis、Mysql，掌握MQ，了解HBase、KAFKA等；
4、熟悉HTTP协议，熟悉正则表达式、XPath、CSS选择器等，了解常用验证码识别技术；
5、熟悉hive，Hadoop，spark，能独立解决实际开发过程碰到的各类问题。</t>
  </si>
  <si>
    <t>定期体检 五险一金 餐饮补贴 员工旅游 交通补贴 专业培训 年终奖金 通讯补贴</t>
  </si>
  <si>
    <t>职位职能:计算机软件 职位描述: 负责制造行业企业级软件产品的设计和开发 岗位要求： 1、需要3年以上J2EE Web应用软件开发的经验。 2、基础能力： a) 具备较强的逻辑分析能力 b) 熟悉面向对象设计、UML语言、具备较强的文档撰写能力。 c) Java语言基础语法； d) 数据结构基本知识； e) 关系型数据库基本知识及SQL语言； 3、应用技术： a) 需要熟练掌握Spring framework、Hibernate（HQL语言）。 b) 熟悉基于HTTP的JSON服务实现和调用。 c) 具备以下技能优先考虑：Activiti, Grails, iReport。 4、数据库 a) 至少熟练ORACLE、MySQL、SQL Server其中一种，会ORACLE为优先考虑。 5、开发工具 a) 熟练使用Eclipse、PL SQL、SVN。 b) 熟练使用Power Designer或Erwin进行数据建模和组件建模。   甘棠软件（系统）上海有限公司是由原IBM咨询顾问与制造业经理于2011年共同创立。 公司致力于以软件和服务提升制造业的管理水平，并志在成为具有全球竞争力的BOM与成本管理软件的***。 BOM管理与成本管理是国内制造企业普遍欠缺的核心能力，也制约了制造业的转型升级和竞争力水平的进一步提升。 公司业务聚焦制造业的BOM管理与成本管理两大领域，拥有国内领先的自主知识产权软件平台iBOM与iProcurement。 目前客户包括中国一汽、北汽福田、长城汽车、上海大众、江铃汽车、北奔重汽等国内汽车制造企业。 甘棠软件以自主知识产权软件和咨询实施服务助力中国制造2025，为中国制造业的转型升级和建设制造业强国贡献我们的力量！</t>
  </si>
  <si>
    <t>北京慧点科技有限公司</t>
  </si>
  <si>
    <t>五险一金 补充医疗保险 餐饮补贴 年终奖金 绩效奖金 定期体检 弹性工作</t>
  </si>
  <si>
    <t>1. 负责交付产品和项目各个前端模块（PC、移动）的设计与研发实现； 2. 协同后端、产品，快速迭代业务需求，对产品或项目易用性做改进； 3. 研究和探索创新的开发思路和前端技术，优化前端框架、设计方案，提高前端的开发交付效率； 4. 理解产品业务的基础上，提升产品用户体验，技术驱动业务发展； 5.参与原型设计和业务设计。 任职资格: 1. 热爱前端工作； 2. 本科及以上学历，计算机相关专业; 3. 至少5年的一线前端开发经验，3年以上前端重构与脚本开发经验； 4. 对用户体验，交换操作流程，及用户需求有深入理解； 5. 精通JavaScript、CSS3、HTML5等前端知识，熟练使用Less或Sass进行前端开发，能够在脱离前端类库的情况下进行跨浏览器开发； 6. 精通DOM，BOM、Ajax等前端技术、掌握面向对象编程思想，对 MVC/MVMM 有深入的理解，至少熟练掌握一个或多个前端框架（Jquery、React等）； 7. 熟悉 HTTP 协议，熟悉 Web 应用的性能优化，监控，分析方法； 8.  熟悉java后端语言。</t>
  </si>
  <si>
    <t>五险一金 餐饮补贴 弹性工作 通讯补贴 专业培训 绩效奖金 年终奖金</t>
  </si>
  <si>
    <t>具有金融行业（基金、证券、信托、资管等）系统实施和开发经验优先； 1、可以很好的理解业务需求，并将需求转换成系统详细设计，可独立完成开发或指导初级工程师完成开发 2、 负责编写软件开发文档、系统应用手册、数据库设计手册及相关技术文档的编写 3、 准确评估研发工作量 4、 负责技术研究，难题攻关 5、 总结开发过程中遇到的问题和经验，持续改进开发过程或技术实现方案 岗位要求： 1、全日制本科及以上学历，5年左右JAVA开发经验 2、精通Java 语言，精通J2EE开发规范与软件开发过程，了解软件设计模式 3、精通spring，springmvc，jdbc开发，熟悉j2ee规范，熟悉各种常用设计模式； 4、具备独立进行系统设计和产品设计的能力与经验 5、熟悉分布式系统研发相关技术 6、良好的沟通技能，团队协作能力</t>
  </si>
  <si>
    <t>web 前端开发工程师</t>
  </si>
  <si>
    <t>深圳市零成本科技股份有限公司</t>
  </si>
  <si>
    <t>上海六界信息技术有限公司</t>
  </si>
  <si>
    <t>奢侈品/收藏品/工艺品/珠宝 计算机软件</t>
  </si>
  <si>
    <t>岗位要求 1、35岁以下 2、电子信息类，计算机软件类专业,本科以上学历 3、必须具备至少4年的开发经验，无经验者勿扰 4、能够熟练应用SQL SERVER和MYSQL 数据库，熟悉面向对象编程 5、熟练应用spring-boot框架，熟练应用mybatis Java多线程，Java网络编程等知识； 6、基本掌握HTTP/TCP/SNMP等协议、基本掌握并有过应用Esper、Netty、NIO等技术； 7、有过监控软件开发经验优先；  岗位职责 1、通信相关产品软件的技术开发、支持、技术改进以及技术实现 2、售中负责技术产品的软件改进，参与产品软件研发，产品文档的编写 3、售后负责现场技术指导，现场软件调测等</t>
  </si>
  <si>
    <t xml:space="preserve">1、使用Vue进行Web应用程序开发； 2、配合产品经理、设计师实现产品需求和页面效果； 3、和前端、后端工程师一起研讨技术实现方案，进行应用及系统整合； 4、持续对产品开发流程进行改进与优化，提高开发能力和效率，并能通过技术提升用户体验和可用性。 任职要求： 1、 4年以上开发工作经验； 2、 熟练掌握html、css、JavaScript等Web前端开发技术； 3、 熟练掌握Vue.js前端技术框架，熟悉MVC、MVVM等前端开发模型； 4、 熟练掌握Flutter、React Native等任一移动开发技术者优先 5、 熟练掌握grunt、gulp、webpack等构建工具者优先； 6、 有React Native或Flutter实际项目经验者优先。 </t>
  </si>
  <si>
    <t>深圳市云趣网络科技股份有限公司</t>
  </si>
  <si>
    <t>广州霸图网络科技有限公司</t>
  </si>
  <si>
    <t>弹性工作 全勤奖 带薪年假 节日福利 专业培训 绩效奖金 五险一金 做五休二 员工旅游 年终奖金</t>
  </si>
  <si>
    <t>五险一金 弹性工作 餐饮补贴 定期体检 年终奖金 节日福利 春节10天假期</t>
  </si>
  <si>
    <t xml:space="preserve">职位信息要求： 1、熟练使用python； 2、熟悉web应用开发； 3、有支付对接方面的开发经验（如支付宝、微信等）； 4、熟悉linux操作系统及使用相关命令； 5、对redis、mysql等存储系统有一定的使用经验； 6、大专以上学历，扎实的计算机基础；工作经验1年以上。 </t>
  </si>
  <si>
    <t>岗位职责 1、负责公司系统开发与维护，带领技术团队，负责公司项目管理； 2、能独立完成后台程序开发以及数据库的优化； 3、数据库设计及编写程序； 4、进行单元、功能测试，查出存在缺陷并保证其质量； 5、完成领导交代的其他事宜。  任职要求 1、大专以上学历，2年以上PHP开发经验，有项目管理经验，有外包项目工作经验优先考虑； 2、有良好的代码编程习惯,具有CSS, JavaScript, XML, HTML, DHTML, MySQL and MS SQL.基础 3、拥有良好的代码习惯，要求结构清晰，命名规范，逻辑性强，代码冗余率低； 4、责任心强，良好的对外沟通和团队协作能力，能承受工作压力，接受加班； 5、精通PHP编程；熟练使用Nginx、MySQL、PHP等进行后台环境的搭建；熟悉PHP主流开源框架（Yii、ThinkPH、laravel）； 6、熟悉MySQL，及其性能优化，能独立设计良好的数据结构 7、熟悉使用memcached,redis等缓存技术； 8、熟悉LINUX，NGINX，MYSQL，PHP服务器环境搭建及设置； 9、对分布式、高并发情况有经验者优先。  福利待遇 : 1、购买社保，每月不定时聚餐和生日会，年底旅游； 2、福利待遇：无责任底薪+绩效+每月一次生日会+不定时下午茶+每月不定时聚餐+年假 3、工作时间：上午9：00―12:00 下午13：00―18：00，单双休 法定节假日正常休息 。 4、上班地点：天河区东圃东泷商务中心C座 C136 近东圃BRT200米，车陂地铁站D出口690米</t>
  </si>
  <si>
    <t>中级开发工程师(Python)</t>
  </si>
  <si>
    <t>【岗位职责】 1、负责开发网站管理系统 2、负责核心API开发 3、根据需求定制架构方案并实施 4、负责单元测试、自动化测试等 【职位要求】 1、了解券商业务流程 2、熟悉Java、C/C++、PHP等任意一种服务端主流语言 3、本科及以上，2年及以上工作经验 4、熟悉Linux环境； 5、熟悉MySQL数据库，熟悉SQL优化，索引优化 6、熟悉Redis、MongoDB、Memcache等 7、熟悉系统架构，能独立完成架构分析、设计、实现、优化 8、良好的代码习惯 【加分项】1、券商行业工作经历</t>
  </si>
  <si>
    <t>广州润城实业集团有限公司</t>
  </si>
  <si>
    <t>Java研发工程师(001298) (职位编号：001298)</t>
  </si>
  <si>
    <t>建筑/建材/工程 贸易/进出口</t>
  </si>
  <si>
    <t>五险一金 专业培训 员工旅游 定期体检 餐饮补贴 交通补贴 通讯补贴</t>
  </si>
  <si>
    <t>1. 参与需求调研、技术可行性分析和需求分析； 2. 负责完成策划/技术组长安排的项目模块设计、代码编写、功能测试； 3. 负责项目相关的技术文档编写与修订； 4. 参与项目的上线部署及项目上线后的维护与运营； 5. 参与新技术的研究分析及现有项目的升级改造。推进公司技术革新及升级。  任职要求： 1、计算机、数学、电子通信或相关专业本科以上学历，3年或以上Python相关开发经验； 2、精通Django、Flask等web开发框架； 3、熟练使用 Oracle 、 MS SQL 、Mysql、pgsql 数据库； 4、熟练使用 Linux，Docker、git、k8等； 5、有Hadoop、Hbase、Spark项目经验者优先; 6、好的编程习惯，结构清晰、命名规范、代码冗余率低，可维护性高； 7、有热情，酷爱技术，良好的团队合作精神。</t>
  </si>
  <si>
    <t>1.负责服务器后端运营平台相关程序设计、开发，技术和业务文档编写
2.负责根据产品需求制定技术方案，项目计划
3.负责分析业务领域比较复杂的问题，提出解决方案
4.负责对研发项目制定单元测试、压力测试方案并执行
5.负责对现有系统进行优化和重构 1.2年以上相关工作经验，至少1年以上Java编程经验，使用Java开发过大型平台经验者优先；
2.精通Java语言，熟悉Java多进程应用开发，熟练掌握至少一门JavaWeb开发框架；
3.熟悉设计模式，具有面向对象的分析和设计的能力；具有丰富的J2EE架构设计经验;
4.熟悉SpringBoot,Spring、Mybatis、Redis、MQ等常用框架, 熟悉HTML5、JSP、CSS、JavaScript/Ajax/Jquery开发;
5.熟练使用mysql，redis，有丰富的mysql，redis性能优化经验以及高可用、集群实战经验
6.拥有良好的代码习惯，结构清晰，命名规范，逻辑性强；工作态度端正，积极性高；具有较强的沟通能力及团队合作精神;
7.有独立分析和解决问题的能力，团队精神、责任心强、很好的沟通能力，能够承受工作压力；
8.熟悉Linux、golang、分布式、微服务、高性能Web服务开发、有一定的系统架构设计能力者优先。</t>
  </si>
  <si>
    <t>上海卓易科技股份有限公司</t>
  </si>
  <si>
    <t>岗位职责： 1、负责公司业务平台后端程序的开发； 2、根据产品需求和项目计划，按时完成编码工作； 3、维护和优化相关代码的质量、性能； 4、参与数据库架构设计，保持数据库高效运行； 5、完成测试组提交的缺陷修改，调试，配合安全检测及上线。 职位要求： 1、统招本科及以上学历，2年以上开发经验； 2、熟练使用Python，基本功扎实，标准库熟练； 3、熟练使用Flask作为项目开发框架； 4、熟练使用Mysql数据库操作，SQL调优； 5、熟练使用redis、memcache缓存机制； 6、熟悉git使用以及git常用命令； 7、熟悉Linux/Unix操作系统。</t>
  </si>
  <si>
    <t>北京并行科技股份有限公司</t>
  </si>
  <si>
    <t>五险一金 餐饮补贴 年终奖金 绩效奖金 定期体检 弹性工作</t>
  </si>
  <si>
    <t>岗位职责
?编写高效可扩展的代码
?开发后端组件以提高整体响应性和性能
?配合用户界面进行应用的整体集成
?测试和调试程序
?改进现有系统的功能
?实现安全、数据保护的方案
?评估功能请求并确定其优先级
?与内部团队协调以了解用户需求并提供技术解决方案
任职要求
?熟悉Linux操作系统，掌握linux基本操作
?至少2年以上python语言独立开发经验，熟悉RESTful API的设计思想
?了解MySQL数据库，会使用基本SQL操作
?了解前端技术(像 JavaScript, HTML5 等)
?具有良好的学习能力、自我管控力、自我驱动力；热爱编程、
?有用户画像，数据分析系统的设计、开发经验优先、有开源项目贡献优先</t>
  </si>
  <si>
    <t>五险一金 弹性工作 定期体检 精美三餐</t>
  </si>
  <si>
    <t>职位描述 工作内容： 1. 开发公司产品PC端和移动端产品，实现业务功能和交互效果； 2. 优化产品性能和前端代码质量； 3. 持续改进产品的易用性与用户体验。 职位要求 1. 本科以上学历，两年以上WEB前端开发经验； 2. 精通JavaScript、HTML、CSS等WEB前端技术； 3. 熟练使用GIT，掌握React、Vue.JS、AngularJS框架至少一种； 4. 熟悉各种跨浏览器兼容性技术，熟悉响应式布局和屏幕适配技术； 5. 良好的编码习惯，注重细节，善于分析并改善产品的交互体验；  6. 积极上进，热爱学习，良好的团队协作能力与沟通能力。  该岗位将就职于泛微旗下孵化新产品业务： 我们是一个年轻的初创团队，最大的财富是热情以及对这个新行业的执着； 如果你是一个不甘于平凡，希望并相信通过自己的努力可以改变某个产品或某种应用模式的人；如果你是一个牛气的大拿，苦于没有发挥才华的空间；如果你向往创业的激情，苦于没有好的项目和合拍的伙伴； 那么，带着你的才华和激情，加入我们团队吧！因为这里有足够优秀的人懂你的想法，这里有足够的空间给你大展拳脚。。。 （最后偷偷告诉你，也许你觉得我们有点远，但真的很贴心，下地铁商务专车5分钟接送至公司门口，早午晚三餐加下午茶免费无间断！）</t>
  </si>
  <si>
    <t>做五休二 周末双休 带薪年假 五险一金 包住宿 免费班车 绩效奖金 节日福利 专业培训 住房补贴</t>
  </si>
  <si>
    <t xml:space="preserve">1.负责进行项目需求分析,及系统框架和核心模块的详细设计； 2.负责按照功能设计，实现模块的代码编写和维护； 3.负责解决开发中的技术难题，保证代码质量； 4.负责编写相关的技术文档，与团队协同完成系统联调。 任职要求 1 计算机及其相关专业，本科及以上学历，具有3年以上丰富的JAVA开发经验； 2.扎实的计算机基础学科知识，数据结构与算法，熟练掌握常用的设计模式； 3.熟悉数据库编程技术及具有相关编程经验； 4.具有实际的项目部署经验，有高并发、高可用、高扩展系统设计及优化经验者优先； 5.有良好的沟通协调能力与团队合作精神,具有独立开发和解决问题的能力和态度。  加入我们，您将得到  六险一金  五选一（免费住宿、班车接送、自驾补贴、住房补贴、交通补贴）  餐费补贴；年终奖金；年度旅游；年度健康体检；节日礼金；婚礼礼金；开门红包；专业培训；绩效奖金；带薪年休；部门团建活动；股权激励等  特殊福利，为员工提供员工持股、落户、荣誉申办、政策奖励、专属服务等。 </t>
  </si>
  <si>
    <t>自动化实施（shell/python）</t>
  </si>
  <si>
    <t>北京中亦安图科技股份有限公司</t>
  </si>
  <si>
    <t>五险一金 补充医疗保险 补充公积金 通讯补贴 年终奖金 股票期权</t>
  </si>
  <si>
    <t>岗位职责： 1、 负责公司自主研发EVO自动化运维产品的售前推广、POC测试和部署实施； 2、 负责Ansible、Puppet等主流开源自动化产品的落地实施； 3、 负责客户现场的维护管理； 4、 负责收集客户自动化运维相关的需求； 5、 负责公司自动化运维产品的售前技术支持。  要求： 1 本科以上学历，计算机/软件/网络相关专业，2年以上相关经验。 2 深入理解Linux操作系统结构，以及Linux各种命令 。 3 熟悉SQL语言，熟悉至少一种数据库管理系统(MySQL/Oracle/DB2)； 4 具备一年的客户现场的实际运维经验，对数据中心IT设备和运维工作规范有基本的了解。 5 较强的沟通能力，能与客户沟通并了解客户需求。 6 具备较强的学习能力，进入到公司后通过培训能够快速掌握软件工具的使用。 7 优先条件：了解日志收集分析相关技术和方案（例如splunk、kafka、flume、heka、ELK等）。</t>
  </si>
  <si>
    <t>五险一金 补充医疗保险 员工旅游 绩效奖金 年终奖金 股票期权 定期体检</t>
  </si>
  <si>
    <t>职责描述：  1、负责公司产品PC端和移动端前端架构、设计、开发；  2、主导前端代码优化、前端架构改进，提高团队前端开发水平；  3、保持对最新前端技术学习，团队内部分享培训，输出前端开发规范文档。  岗位要求：  1、统招本科以上学历，计算机相关专业本科；  2、至少3年以上前端开发经验；  3、精通html5/CSS3/Javascript，前端理论扎实，实战项目经验丰富；  4、使用过jquery、bootstrap等基本类库和框架，有一定的插件开发能力；  5、有React、Angular、Vuejs等类库或框架使用经验者优先；  6、熟悉前后端开发流程，有java的基本经验；  7、有较强的自学能力和钻研精神，逻辑思维严谨，热爱前端技术。  备注：此岗驻场开发</t>
  </si>
  <si>
    <t>北京星球时空科技有限公司</t>
  </si>
  <si>
    <t>云赛智联股份有限公司</t>
  </si>
  <si>
    <t>深圳市科比特航空科技有限公司</t>
  </si>
  <si>
    <t>计算机服务(系统、数据服务、维修) 多元化业务集团公司</t>
  </si>
  <si>
    <t>岗位职责： 1、基于Cesium引擎，从事数据可视化类相关GIS开发工作； 2、根据开发需求，进行相关软件开发工作； 3、维护现有web前端产品； 4、进行开发文档的编写工作。  任职要求： 1、熟练使用HTML5/CSS3，精通JAVASCRIPT语言、AJAX，至少使用过一种前端框架，如React、Angular、Vue 等； 2、精通Cesium引擎，2年以上使用经验优先； 3、GIS、计算机、数学相关专业，本科及以上学历，有三维WebGIS开发经验者优先； 4、熟练掌握、Git，具备扎实的编程基础、良好的编程习惯； 5、代码开发规范整洁，拥有严谨的工作态度，工作自主驱动，具备良好的问题定位分析能力；</t>
  </si>
  <si>
    <t>五险一金 专业培训 出国机会 绩效奖金 年终奖金 股票期权 员工旅游</t>
  </si>
  <si>
    <t>五险一金 交通补贴 餐饮补贴 通讯补贴 定期体检 绩效奖金</t>
  </si>
  <si>
    <t xml:space="preserve"> 岗位职责：  任职要求： </t>
  </si>
  <si>
    <t>岗位职责： 1、负责软件的详细设计和代码实现 2、能够指导初级软件开发人员 3、与产品经理、业务分析人员、测试人员共同决定每一个迭代的开发内容 4、熟悉、分解需求至能够开发的User Story，以及预估出开发需要的时间 5、根据用户需求编写代码并及时反映工作的进度以及开发过程中遇到的问题 6、确保在每一个迭代按时完成预定的用户需求 7、修正测试人员发现的bug  任职要求： 2、有Web（ Restful，SOAP)服务和数据库开发的经验 3、熟知主流的开源开发框架和工具，并了解他们的优缺点 4、了解主流的企业架构设计模式 5、熟练掌握Java平台的开发工具（如：Maven/Gradle，Git/SVN， Eclipse/Intellij， Jenkins） 6、熟悉敏捷编程的软件开发流程 7、有以下经验者优先考虑： 从事过水行业项目，了解水务软件的业务 时间序列数据处理 大数据开发（Hbase/ Cassandra/Spark/Storm/Kafka） 云平台开发（Mesos/Docker/Kubernets） dotnet开发</t>
  </si>
  <si>
    <t>乐荐信息科技（北京）有限公司</t>
  </si>
  <si>
    <t>做五休二 周末双休 弹性工作 带薪年假 五险一金 节日福利 绩效奖金 专业培训</t>
  </si>
  <si>
    <t xml:space="preserve"> 工作职责: (1) 与团队协同工作， 致力于Web应用及服务器端HTTP接口开发，构建高性能、高可用性的产品，服务以及支持系统； (2) 你将完成程序编制及单元测试，并确保开发过程遵循公司的相关开发规范； (3) 你将负责维护并升级完成的程序代码，因为需求会经常变更； (4) 与产品及测试团队或其他需要你支持的部门保持良好的沟通； (5) 我们可能需要你在压力下工作，以期保证产品服务的开发进度。  背景知识及技能要求: (1) 熟悉Web应用程序体系结构(LAMP)； (2) 具备深厚的面向对象编程经验； (3) 精通基于Python Django的Web应用开发； (4) 具备良好的面向对象程序设计基础； (5) 熟悉HTTP协议、HTML规范，了解AJAX技术，深入了解HTML5的特性集； (6) 精通基于JQuery的JavaScript程序； (7) 熟悉MySQL / PostgreSQL数据库, 善用数据库建模工具进行数据库的设计； (8) 熟悉Linux服务器系统环境，掌握必要的Unix Shell的用法； (9) 熟悉Apache服务器的配置； (10) 良好的代码书写规范。  我们找的就是你，致力于Web应用及服务器端HTTP接口开发，构建高性能、高可用性的产品，服务以及支持系统的你！加入乐荐，扶摇直上！</t>
  </si>
  <si>
    <t>软件测试工程师（C++、java、python）</t>
  </si>
  <si>
    <t>北京天行汇通信息技术有限公司</t>
  </si>
  <si>
    <t>五险一金 通讯补贴 交通补贴 专业培训 绩效奖金 年终奖金</t>
  </si>
  <si>
    <t>职位描述： 1.根据项目说明、设计文档、使用说明书等，做好测试前的准备工作，保证产品测试工作的计划性与规范性； 2.按照测试流程、计划以及对产品特性的把握，编写测试案例，确保测试目的的达成； 3.根据测试计划及测试案例，执行测试，确保在软件发布前基本排除其缺陷； 4.根据测试结果，与开发部门等反复沟通测试情况，修正测试中发现的缺陷，完善软件性能； 5.整理测试文档，编写测试总结； 6.完成测试相关工具的开发。  任职资格： 1.学历要求： -毕业于211或985院校、统招本科及以上学历。 2.能力要求： -熟悉java、C/C++、Python其中一种语言，具备软件工程理论知识，精通软件测试理论及测试方法； -能够熟练书写测试脚本、测试用例，熟练使用各种测试工具； -熟悉Junit/gtest/unittest其中一种框架。 3.优先考虑： -有团队管理经验者优先。</t>
  </si>
  <si>
    <t>APP开发主管</t>
  </si>
  <si>
    <t>广州淦源智能科技有限公司</t>
  </si>
  <si>
    <t>五险一金 年终奖金 弹性工作 员工旅游 补充医疗保险</t>
  </si>
  <si>
    <t>岗位职责：
1、根据需求主导公司智能产品手机客户端的设计和开发，在苹果IOS移动端或Android移动端进行APP开发与维护；
2、参与项目的产品分析、开发以及维护；
3、能与UI设计、后台团队配合，改进用户体验；
4、完成开发工作，进行模块测试，确保代码的质量；
5、修正并验证测试中发现的问题；
6、参与APP的测试以及编写文档；
岗位要求：
1. 计算机相关专业，本科及以上学历；3年以上APP开发经验，精通IOS开发，了解Android手机平台的应用程序开发经验；
2. 精通Objective-C, Java或C++，熟悉面向对象程序设计方法以及常见的设计模式；
3. 基础扎实，精通常用数据结构与算法；
4. 有HTML/CSS/JavaScript等Web前端设计经验优先，有PC端或后台服务程序设计经验优先；
5. 了解有微信公众号、小程序开发优先；
6. 有3D开发经验优先。</t>
  </si>
  <si>
    <t>Python web 开发工程师</t>
  </si>
  <si>
    <t>北京华胜天成科技股份有限公司</t>
  </si>
  <si>
    <t>深圳市鼎驰科技发展有限公司</t>
  </si>
  <si>
    <t>周末双休 免费班车 餐饮补贴 户口 专业培训 带薪年假 通讯补贴 节日福利</t>
  </si>
  <si>
    <t>1.       从事Python软件开发（web开发方向）和软件设计等工作。 2.       开发、维护、优化、实施自研的云计算产品。 3.       根据开发进度和任务分配，按时完成相应模块软件的设计、开发、编程任务。 4.       进行程序单元、功能的测试，查出软件存在的缺陷并解决。 5.       完成相关的文档编写。 职位要求： 1.       计算机相关专业，3年以上Web开发工作经验。 2.       深刻理解计算机数据结构和算法设计，熟练使用Python，具备良好的代码风格。 3.       熟练掌握Python web开发框架（Django、Flask或其他框架），理解HTTP协议。 4.       熟悉linux操作系统原理，熟练运用系统命令。 5.       熟悉云计算相关业务，有相关产品经验者优先。 6.       做事严谨踏实，责任心强，有清晰的职业规划。 7.       英文技术文档阅读无障碍。</t>
  </si>
  <si>
    <t>岗位职责： 3、保证系统的稳定性和高可用性； 4、提升系统的性能、安全。  任职资格： 1、3年以上互联网/软件行业工作经验； 2、精通 PHP开发语言，对主流的PHP框架（Laravel）有实战经验； 3、掌握Linux/Nginx/MySQL/Redis/Docker等的使用；对Web性能优化、高可用、Web安全等方面经验丰富； 4、熟悉微服务系统架构及REST API设计；了解主流的大数据分析、云计算方案； 5、熟悉HTML/CSS/JavaScript相关知识，对主流JavaScript框架(如Vue、ReactJs)有所了解。</t>
  </si>
  <si>
    <t>上海数鸣人工智能科技有限公司</t>
  </si>
  <si>
    <t>高级软件开发工程师(上海)</t>
  </si>
  <si>
    <t>五险一金 员工旅游 绩效奖金 弹性工作 定期体检 带薪年假 做五休二</t>
  </si>
  <si>
    <t xml:space="preserve">工作职责: 1、与产品、运营人员直接沟通，提炼需求，完成系统设计方案； 2、进行公司CRM系统的开发迭代与维护工作； 3、参与公司大数据系统的维护与开发工作； 4、负责完成领导交办的其他事宜。 任职要求： 1、具备3年以上java后台与服务端研发经验； 2、熟悉Java语言，熟悉spring等成熟框架的使用与原理，掌握io、多线程、多进程等基础知识，熟悉并发编程相关知识； 3、熟悉JavaScript语言，掌握基础的html与css能力，能独立完成CRM平台中前端页面的开发 4、熟悉常用存储与中间件原理，有成熟的选型方法论，如mysql、hbase、redis、kafka、zookeeper等； 5、熟悉Linux操作系统基本原理及常用命令，掌握一种脚本语言； 6、良好的沟通能力，善于理解业务，沟通需求，团队合作，并能承受一定工作压力； 7、掌握第2门服务端开发语言PHP者优先。 </t>
  </si>
  <si>
    <t>五险一金 员工旅游 定期体检 带薪年假 年底双薪 周末双休 生日福利 节日福利</t>
  </si>
  <si>
    <t xml:space="preserve"> 岗位职责： 1、能根据用户需求能独立完成对应模块功能设计开发； 2、担任核心代码编写及技术攻坚任务； 3、能在用户和开发人员中起到沟通桥梁的作用。 4、参与系统的架构搭建，进行模块开发与代码编写，模块的单元测试，优化； 5、参与数据库设计等文档编写工作； 6、对系统的技术维护，技术故障排除，技术攻关问题解决，以及新技术预研； 任职要求： 1.有5年以上的.net开发经验，精通C#开发；?精通常用的软件设计模式； 2.精通项目数据库设计、UML设计，有丰富的设计经验，熟练使用Power Designer等设计工具； 3.精通javascript，easyui，ajax，xhtml，div+css等网页开发技术； 4.精通SQL Server/Oracle数据库，能熟练编写较复杂的存储过程、函数及触发器等；熟悉Codesmith等代码生成工具； 5.精通大型互联网系统性能优化，熟悉前端性能优化（含页面加载速度优化），了解负载均衡、反向代理、分布式缓存等。 6.精通.NET下的B/S系统开发，精通.Net框架类库，如ASP.NET MVC、WCF、WinForms、ASP.NET WebForm，ADO.NET，具有大数据等项目经验者优先 说明：本岗位长期外派中广核集团上班，工作稳定 </t>
  </si>
  <si>
    <t>深圳市沃享科技有限公司</t>
  </si>
  <si>
    <t>五险一金 周末双休 弹性工作 休闲零食</t>
  </si>
  <si>
    <t>【岗位职责】 负责公司CRM平台系统的开发，针对平台进行业务逻辑代码编写、脚本迭代。 1、负责系统统一API接口服务、日志与数据统计整理、系统功能开发； 2、负责系统后台管理系统设计、功能开发 ； 3、持续优化业务架构，提升开发效率与服务端运行性能 ； 4、保障系统后台稳定可靠，及时定位bug并及时修复 ； 5、工作文档、接口文档、程序说明文档等的编写。 【任职要求】 1、大专及以上学历，计算机等相关专业，2年以上相关工作经验 ； 2、拥有扎实的编程基础，熟悉常用的数据结构和算法思想； 3、熟悉使用Python语言，并由实际项目经验、系统重构经验、优化经验； 4、熟练掌握Tornado框架的开发 ； 5、熟练掌握服务器端开发技术，熟练使用 Linux、MySQL、Redis 等； 6、善于思考，能提出高质量的问题，系统性地分析并从根源上解决问题； 7、沟通能力良好，善于团队合作。 【福利待遇】 1、一经录用，入职当月签订劳动合同，公司购买五险一金，免费休闲零食提供； 2、员工享有国家法定节假日的休假政策； 3、完善的调薪晋升机制，并提供个人培训学习机会(内部培训、外部培训) ； 4、年底优秀员工评比； 5、月度生日会、拓展旅游、部门活动、新春年会等； 6、上班时间：9:30-12:30,14：00-18:30，周末双休。</t>
  </si>
  <si>
    <t>深圳市前海四方网络科技有限公司</t>
  </si>
  <si>
    <t>岗位职责： 1.参与、落实并执行云平台技术架构、技术路线、选型、代码评审、培养新同事等工作. 2.协助管理团队组织并执行项目和产品核心的相关开发任务，确保开发任务按时、按质、按量完成. 3.跟踪行业对于产品实现的关键技术，协同架构和研发团队持续优化产品核心的技术. 4.跟研发团队一起深入钻研业务，并将业务与技术结合，带动业绩增长. 5.保障对所设计、开发的工具平台的高可扩展性以及高可用性.  任职要求： 1、本科以上学历，计算机软件相关专业；四年以上JAVA软件开发实际开发经验. 2、技术能力强，软件工程理论扎实，掌握主流开源技术(sping cloud技术栈，lucene，mq，事件驱动技术等) 理解Java反射机制和常用的设计模式，熟悉基于J2EE的相关开源技术以及框架 （Spring,Struts2,Mybatis，Hibernate，jsp，lucence，MVC、Webservice、HTML、JavaScript), 熟练使用Junit(或者其他)进行测试代码的编写. 3、熟练掌握包括关系数据库、非关系数据库、缓存、搜索引擎等存储技术的操作、优化和管理； 能熟练应用nginx、mysql、redis、Zookeeper、netty、Dubbo、SpringBoot、MQ、ELK、监控系统等技术； 4、有较强的业务理解能力、领域建模能力和学习能力，能够承受创业团队的工作压力、沟通表达能力以及团队协作能力。</t>
  </si>
  <si>
    <t>Java程序员/软件工程师</t>
  </si>
  <si>
    <t>上海鲸邻信息科技有限公司</t>
  </si>
  <si>
    <t>岗位职责:
1、根据公司战略发展打造车联网行业的大数据平台, 负责核心平台的搭建与业务开发工作；
2、对大数据相关前沿技术、运用调研及落地；
招聘要求:
1、精通Hadoop、MapReduce、Hive等开源项目的原理和使用方法。
2、熟悉Hadoop/Spark生态环境体系的搭建和管理，有大数据平台架构开发经验，具有实际集群搭建和调优经验。
3、熟悉分布式系统、分布式计算系统的工作机制，熟悉Hadoop生态圈相关核心技术的工作机理。
4、扎实的Python语言基础，掌握常用数据结构与算法。
5、学习能力强，强烈的责任心，具有较强的沟通能力及团队合作精神，细致耐心、积极主动； 有较强的产品理解，能从技术角度推动产品优化。
6、熟悉Spark/SparkStreaming/Kafka/ElasticSearch/Pandas/Java/Scala/C++优先。
7、有推荐系统、用户肖像系统相关经验者优先。</t>
  </si>
  <si>
    <t>全端网站开发工程师</t>
  </si>
  <si>
    <t xml:space="preserve"> 职位职责： 1、根据产品进度，独立完成不同模块的编码和测试工作；  2、根据需要对相应的模块进行功能调整和优化；  3、编写产品各阶段所需要的技术文档；  4、根据需要对相应的项目进行技术维护。   职位要求：  1、计算机软件及其相关专业，具有1~2年开发经验优先，欢迎有一定编程基础的应届生；  2、熟悉Java技术体系，有Web开发经验，熟悉前端开发流程和主流数据库；  3、熟悉软件开发基本流程和设计模式以及体系结构；  4、具备良好的编程风格，思维活跃，工作勤奋，善于思考和解决问题；  5、对编程开发有浓厚的兴趣，钻研技术有热情；  6、富有责任心和自我挑战精神，踏实肯干，做事严谨，具备良好的合作精神。  </t>
  </si>
  <si>
    <t>深圳市源泰实业有限公司</t>
  </si>
  <si>
    <t>弹性工作 五险一金 包吃</t>
  </si>
  <si>
    <t xml:space="preserve">公司集团在香港及深圳两地经营餐饮（香港一餐饮集团有限公司）、娱乐（香港兴盛娱乐有限公司）、商场物业（源泰实业有限公司）及持有牌照的本外币兑换业务。公司目前致力在两地拓展业务，寻求志同道合的精英加入我们大家庭，与我们共同拼搏！  1. 根据需求进行web 前端/后端开发以及维护 2. 后端API接口的功能开发实现 3. 分析并持续优化网站效能 4. 收集并分析用户使用数据， 与设计人员共同合作进行网站使用优化 5. 关注新技术、新趋势的信息及应用（前端及后端） 6. 工作踏实认真、责任心强， 能独立完成任务能力以及具备良好团队协作精神及沟通能力，  技能需求 1. 熟悉响应式网页设计以及制作 2. 熟悉HTML5/CSS3/Javascript/Bootstrap/Ajax 等前端开发技术. 有Angular, React, Vue 经验/能力的优先考虑 3. 熟悉至少一种后端开发语言，nodejs, php, python, go, .NET等 4. 精通数据库， 如Mysql的应用及性能优化。 熟悉NoSQL 如MongoDB 将优先考虑 5. 具备一些OAuth, JWT, RESTful, Graphql 经验优先考虑  薪酬、上班�r�g及福利： 1.5000-8000/月（视经验及能力） 2.周一-周六：9：00am-18:00pm 3.五险一金，餐补（暂时），后面会请厨师，包吃 4.优良的工作环境及亲密的工作同事，学历不是硬性条件  公司氛围：轻松，愉快，自由，和谐，尊重，积极，信任；很有爱的大集体，年龄也都偏年轻，老板人很好，也很幽默，欢迎有上进心，逻辑思维强的年轻人加入我们的团队，寻求志同道合的精英加入我们大家庭  </t>
  </si>
  <si>
    <t>python软件工程师 (职位编号：hirain001048)</t>
  </si>
  <si>
    <t>北京经纬恒润科技有限公司</t>
  </si>
  <si>
    <t>汽车及零配件 交通/运输/物流</t>
  </si>
  <si>
    <t>（1）负责开发和维护部门的软件平台产品；
（2）负责项目定制化需求的软件程序开发；
（3）参与智能算法相关技术平台的设计和研发。 （1）熟悉Python编程语言，掌握Flask、Django等架构技术；
（2）熟悉SQL语句，能够编写数据库服务程序；
（3）掌握Spark架构，熟悉数据分析算法的实现和应用。</t>
  </si>
  <si>
    <t>上海晓联信息技术有限公司</t>
  </si>
  <si>
    <t xml:space="preserve"> 一、岗位要求  二、岗位职责  三、福利待遇 </t>
  </si>
  <si>
    <t xml:space="preserve">参与公司项目Python开发。 岗位要求： 1、有自动化测试或自动化部署的经验优先 2、计算机相关专业，2年以上Python开发经验。 3、精通python、脚本编写和自动化测试及部署。 4、熟悉Ansible?开源技术（OpenStack） 5、了解针对VMware的API?Apache Hadoop HDF、Hive Splunk・Java.PHP.HTML.QLIK.SQL:Linux 6、有良好的英文沟通能力。 </t>
  </si>
  <si>
    <t>Web前端</t>
  </si>
  <si>
    <t>职责： 1. 负责公司前端web项目的开发和维护； 2. 负责与后端接口对接进行JS交互； 3. 负责前端web项目的系统的性能和优化。  要求： 1.熟练HTML/HTML5、CSS/CSS3等前端开发技术，熟悉Web标准，能解决各种平台和浏览器的兼容性问题； 2.熟悉JavaScript的运行机制，熟练掌握模块化，对象面向对象开发思想有较深入的理解； 3.熟练ES6，理解前端工程化、组件化、模块化开发思想； 4.熟练掌握前端主流框架Angular、React、Vue中的一种或多种，并且有实际项目开发经验； 5.熟练运用webpack、gulp等自动化构建工具，熟练使用sass、less、stylus等css预处理语言； 6.具备良好的沟通能力、问题分析能力、解决能力以及团队协作能力。</t>
  </si>
  <si>
    <t>上海久誉软件系统有限公司</t>
  </si>
  <si>
    <t>五险一金 绩效奖金 补充医疗保险 定期体检 员工旅游 餐饮补贴 年终奖金</t>
  </si>
  <si>
    <t>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任职要求： 1、计算机相关专业，大学本科及以上学历，3年以上工作经验； 2、熟悉 linux操作系统，基本算法和数据结构，基本的信息安全知识； 3、 熟悉 ORACLE数据库开发技术； 4、 熟悉 主流IDE集成开发环境，熟悉调试技术，熟悉SVN等配置管理工具； 5、 熟悉主流开发框架Spring MVC、SpringCloud、MyBatis； 6、工作积极主动，具有良好的责任心，能够在一定压力下工作； 7、善于沟通，具备良好的团队合作精神； 8、有良好的编码、文档编写习惯； 9、良好的问题理解能力，能够理解以及处理复杂逻辑； 10、有第三方支付项目经验者优先； 11、熟悉信息系统项目管理技术优先。</t>
  </si>
  <si>
    <t>上海洪朴信息科技有限公司</t>
  </si>
  <si>
    <t>五险一金 年终奖金 绩效奖金 专业培训 股票期权 员工旅游 大牛共事</t>
  </si>
  <si>
    <t>岗位职责 ? 基于python的c/s应用开发 ? 系统部署和运维 岗位要求 ? 全日制本科或以上学历，三年或以上python开发经验 ? 精通python软件开发 ? 熟悉python桌面开发，熟练使用pyside, pyqt进行桌面应用开发 ? 熟悉python server端开发，能利用flask/Django进行web server和api开发 ? 熟悉图像处理技术，熟悉 NumPy，opencv模块。 ? 对于深度学习及相关图像方面的应用感兴趣。 ? 熟悉Docker技术，能利用Docker技术进行系统部署 ? 有图像处理知识，熟悉opencv者优先 ? 了解SciPy， Pandas 等数据处理相关模块者优先 ? 具有Hadoop, spark等大数据平台技术经验者优先 软技能要求 ? 良好的沟通能力和团队精神 ? 热爱技术 ? 研究和解决问题的能力 ? 快速学习能力</t>
  </si>
  <si>
    <t>岗位职责： 在测试开发主管领导下，负责轨道交通信号控制的测试软件开发，包括轨旁、车载安全测试平台，安全通信仿真模块等的开发。
1、负责参与工具开发需求分析、需求设计
2、了解常用的操作系统平台，如Windows、VxWorks，能够基于这些平台搭建测试环境
3、独立负责测试平台的代码编写
4、进行测试平台的维护工作。 岗位要求： 1类：
1、教育部认可的二、三本高校本科毕业，满足专业要求；
2、有两年以上的工作经历。
3、有嵌入式C和C++开发、测试经验者优先。
4、能根据需求独立完成测试脚本编写
5、有类似python, lua, perl, shell, javascript等脚本语言开发经验的优先考虑
6、计算机，自动化等相关专业,至少通过大学英语四级考试。
2类：
1、教育部认可的一本院校本科毕业，满足专业要求；
2、有一年以上的工作经历，
3、有嵌入式C和C++开发、测试经验者优先。
4、能根据需求独立完成测试脚本编写
5、有类似python, lua, perl, shell, javascript等脚本语言开发经验的优先考虑
6、计算机，自动化等相关专业,至少通过大学英语四级考试。</t>
  </si>
  <si>
    <t>java 高级开发工程师（上海.徐家汇）</t>
  </si>
  <si>
    <t>上海道客网络科技有限公司</t>
  </si>
  <si>
    <t>上海登飞计算机科技有限公司</t>
  </si>
  <si>
    <t>五险一金 员工旅游 定期体检 弹性工作 项目年终奖金 专业培训</t>
  </si>
  <si>
    <t>【最新有效发布时间：2019年5月6日---2019年6月6日】  任职资格： 1、计算机或者相关专业，统招全日制本科学历。 2、3年以上JAVA应用系统设计与研发经验，JAVA功底扎实，熟悉IO、多线程、缓存、消息、搜索等技术 3、熟悉J2EE技术框架，熟悉Struts1/2、Springmvc、Mybatis等技术框架；熟悉SSM的底层原理和机制 4、熟悉Jquery、JSP、Ajax等Web前端技术框架，能够做简单的样式调整，界面布局优化。 5、熟悉Oracle数据库，熟练掌握sql语句编写及优化，拥有4-6张表的多表查询能力 6、熟悉WebSphere、Tomcat等主流服务器，具备一定的系统部署和系统调优能力； 7、有redis、memcache、Apache MQ开发经验者优先考虑； 8、具备较强的沟通交流能力和逻辑思维能力，肯吃苦耐劳，有责任心，有团队精神，乐于帮助同事； 9.   计算机专业毕业、具有丰富的开发与管理经验、短期内能到岗者，优先考虑并待遇从优。  岗位职责： 1、编写负责模块的代码； 2、维护系统的正常运行和应急响应，包括生产维护、运维工具开发、故障分析和排查等； 3、编写负责模块的相关设计、维护文档； 4、改进现有模块功能，提高系统的健壮性、稳定性以及性能。</t>
  </si>
  <si>
    <t>Java开发工程师（游戏）</t>
  </si>
  <si>
    <t>五险一金 餐饮补贴 弹性工作 交通补贴 免费班车 绩效奖金</t>
  </si>
  <si>
    <t>1、负责游戏服务器端核心功能开发与维护； 2、服务器端框架设计和优化，以及性能调优； 3、部门内及跨部门沟通协调。  职位要求： 1、2年以上游戏服务端开发经验，对游戏服务端开发有较深入的理解； 2、熟悉服务端开发语言，熟悉Java语言的优先； 3、熟悉多线程编程，有游戏服务端调优经验； 4、熟悉主流的数据库； 5、熟悉socket。</t>
  </si>
  <si>
    <t>上海复志信息技术有限公司</t>
  </si>
  <si>
    <t>五险一金 免费班车 出国机会 季度团建 不考勤 定期体检</t>
  </si>
  <si>
    <t>岗位职责： 1.工控设备Python开发； 2. 维护公司github开源项目； 3. 负责问题排查、调试、性能调优等开发相关工作；  岗位要求： 1、本科及以上学历，计算机/软件工程/信息管理/计算机应用等理工专业； 2、2年以上Python开发经验 3、扎实的python基础，熟练使用flask、django； 4、了解HTML5，JavaScript，CSS3 等前端技术 5、熟悉基于树莓派的计算机程序开发； 6、掌握一门高级语言例如Java，C/C++优先； 7、精通多种数据库的配置及使用，如mysql、influxdb等。 8、习惯阅读英文技术文档</t>
  </si>
  <si>
    <t>用友汽车信息科技（上海）股份有限公司</t>
  </si>
  <si>
    <t>五险一金 交通补贴 餐饮补贴 出国机会 年终奖金 定期体检 弹性工作</t>
  </si>
  <si>
    <t>1、根据开发规范与流程完成系统设计、编码、测试以及相关文档的编写；  2、使用JAVA与数据库语言独立进行项目开发，按时交付布置的任务；  3、与客户进行业务或功能沟通；  4、测试阶段积极配合测试，及时对BUG进行修复；  5、负责解决项目中的技术难点和技术把关；  岗位要求：  1、具有3年（含）以上java 开发经验，计算机及相关专业；  2、熟悉Struts、Hibernate、Spring等J2EE技术架构，精通JSP/Servlet、JavaScript、Ajax、JQuery、XML、WebService、MQ等编程技术；  3、熟悉Eclipse，MyEclipse、Soapui、sftp、iReport等开发工具；熟悉Oracle等数据库应用，具备较强sql能力；  4、熟悉linux基本命令；  5、责任心强，具备良好的沟通协调能力及团队协作精神，能承受工作压力，学习能力强，富有进取心；</t>
  </si>
  <si>
    <t>java\Python工程师（懂中间件）</t>
  </si>
  <si>
    <t>上海司羽通信设备有限公司</t>
  </si>
  <si>
    <t>1. 参与/负责电渠平台DevOps整体解决方案的规划、设计与实施推进工作； 2. 负责基础中间件、公共组件的设计与研发工作； 3. 负责第三方开源组件的研究、二次开发与落地工作； 4. 负责设计、开发运维工具及相关系统，提升系统性能与稳定性； 5. 与产品研发及相关团队密切配合，优化部署架构、提升产品性能、定位技术问题，确保所有产品的高质量、高效率与高可靠性； 6. 参与开发项目并提供相应的解决方案，能够及时处理突发事件； 7. 保障中间件服务的稳定运行，制定中间件服务的故障处理机制与持续优化方案。 任职资格： 1. 计算机或相关专业本科及以上学历，3年以上大中型在线系统研发工作经验；有2年以上中间件相关开发工作经验优先； 2. 深入理解Linux系统，有系统调优经验者优先考虑； 3. 精通Python或Golang语言中的一种； 4. 精通网关、trace、消息队列、数据存储、缓存机制、负载均衡中的一项或者多项，并有实际的过亿级别流量项目经验； 5. 熟悉基础架构、中间件、微服务的搭建，有亿级PV的架构设计能力，有大流量分布式系统的设计与开发经验； 6. 对安全运行体系有深入的理解、思考与创新，具备设计并实现能够支撑大规模服务集群运维平台的能力； 7. 能够站在客户角度，深入到业务团队解决关键问题； 8. 积极主动，责任心强，有团队合作意识，有很强的分析问题和解决问题的能力，能够独立解决问题； 9. 热衷学习新技术，具有良好的学习能力和钻研精神。</t>
  </si>
  <si>
    <t>Java开发工程师（医疗数据）</t>
  </si>
  <si>
    <t>上海中路（集团）有限公司</t>
  </si>
  <si>
    <t>五险一金 餐饮补贴 通讯补贴 交通补贴 员工旅游 绩效奖金 年终奖金</t>
  </si>
  <si>
    <t>1. 前端页面实现； 2. 产品易用性与用户体验的持续改进； 3. 前沿技术研究和新技术调研；  任职要求： 1、计算机相关专业，本科学历，3-5年前端开发经验； 2、良好的代码命名和书写习惯； 3、JavaScript等基础扎实，熟悉常用设计模式、闭包、原型等，有JavaScript模块化开发经验； 4、熟悉HTML5、CSS3、ES6等前端技术，了解AngularJS、Vue、JQuery、Axios等前端框架； 5、熟悉Node.js、Gulp、WebPack等前端构建工具； 6、具有自适应页面的开发经验，熟悉主流CSS框架，例如Bootstrap等； 7、了解主流浏览器的兼容性问题，并有妥善的处理方案； 8、熟练撑握前端页面调试工具，如F12开发工具、PostMan、Fiddler、SoapUI等； 9、有良好的沟通协调能力和表达能力；</t>
  </si>
  <si>
    <t>上海豌豆信息技术有限公司</t>
  </si>
  <si>
    <t>易视腾科技股份有限公司</t>
  </si>
  <si>
    <t>上海美华系统有限公司</t>
  </si>
  <si>
    <t>五险一金 员工旅游 交通补贴 绩效奖金 年终奖金 出国机会 弹性工作</t>
  </si>
  <si>
    <t>五险一金 补充医疗保险 通讯补贴 定期体检 绩效奖金 年终奖金</t>
  </si>
  <si>
    <t>岗位职责：
1、负责系统架构设计和流程逻辑的设计和优化；
2、分析和发现系统的优化点，推动产品性能和架构优化，不断创新；
3、重点项目的设计方案评审与技术支持，平日技术难点攻关；
4、带领5-10人团队的项目开发，解决开发中所遇到的技术难题。
任职要求：
1、5年及以上相关或者同行业经验；
2、Java基础扎实，编码规范，熟悉常用设计模式；
3、对MVC框架、RPC框架、基础组件等有深入的研究；
4、掌握微服务Spring Cloud架构和常用组件、消息队列框架RabbitMQ/Kafka等；
5、熟练常见关系型数据库，如MySQL、PostgreSQL、Oracle等，具备一定优化能力；
6、熟练使用redis,memcached等常用NoSql数据库；
7、熟悉大数据技术栈，对Hadoop、Hive、Spark、Hbase、ELK等开源组件有使用及优化经验优先；
8、对Docker容器化、k8s、私用云平台有一定的了解；
9、具有高度的责任心、勇于承担责任和接受挑战，能承受较强的工作压力；
10、积极主动，有较强的团队合作精神。</t>
  </si>
  <si>
    <t>职位描述： 1、公司产品web端页面的制作、开发和优化； 2、根据设计稿，编写静态页面和交互、特效等功能的脚本程序； 3、开发基于HTML5技术的可灵活定制、可扩展的前端UI组件； 4、优化前端架构，提高系统的灵活性和可扩展性； 5、开发、维护、扩展前端代码框架。 岗位要求： 1、负责Web前端页面开发，负责页面交互的技术设计、开发、代码优化等； 2、本科以上学历，5年以上工作经验； 3、精通DIV+CSS网页框架布局的HTML代码编写，熟悉W3C标准； 4、熟悉JavaScript、CSS、JQuery等各种Web前端开发技术，具备一定的跨浏览器开发经验； 5、精通各主流浏览器（IE6+、Firefox、Chrome、Safari）间的差异性，能快速定位和解决各种兼容难题； 6、熟悉HTML5和CSS3，有移动设备网页开发经验为佳； 7、有tv上H5应用开发者优先，有带团队经验者优先。</t>
  </si>
  <si>
    <t>五险一金 绩效奖金 周末双休 带薪年假 节日福利 加班补贴 通讯补贴</t>
  </si>
  <si>
    <t>岗位职责： 1、负责公司系统开发，以及爬虫编写； 2、协助对所开发的功能进行测试，协助部署产品。 任职要求： 1、计算机或数学相关专业，本科以上学历，有实际项目开发经验； 2、熟练掌握Python语言语法基础； 3、熟悉Flask,Django等Web开发框架； 4、熟悉基本数据结构与算法。 优秀应届生可培养</t>
  </si>
  <si>
    <t>做五休二 五险一金 免费班车 绩效奖金 节日福利 餐饮补贴 公寓-免租金</t>
  </si>
  <si>
    <t>职位描述 1、分析来自产品经理的需求 2、担任智能产品云平台的功能开发 3、处理各种功能BUG； 4、完善智能家电云平台的性能 5、跟进JAVA主流框架及技术并储备 任职要求 1、全日制本科或以上学历，软件工程或计算机等相关专业； 2、三年及以上Java开发经验； 3、熟练运用Linux操作系统、SVN、GIT等版本管理软件； 4、熟悉SpringMVC、SpringBoot、JQuery开发框架； 5、能够熟练运用MySQL和Redis等数据存储； 6、熟悉HTTP协议、有MQTT开发经验者优先； 7、有高并发服务优化方案项目经验者优先； 8、有较强的逻辑思维和学习能力，文档写作能力；有很强的责任心及团队合作精神，良好的合作技巧和沟通能力。</t>
  </si>
  <si>
    <t>深圳市微智体技术有限公司</t>
  </si>
  <si>
    <t>员工旅游 年终奖金 补充医疗保险 五险</t>
  </si>
  <si>
    <t>岗位职责： 1、负责公司流程自动化软件的编写和维护； 2、运用Python做自动化相关的研究与分析； 3、使用pyqt等框架开发桌面程序，常规数据处理（清洗、抽取、文本处理、数据库对接）； 4、技术预研、探索并应用图象分析等； 岗位要求: 1、985硕士以上学历，3年以上开发经验； 2、精通Python，掌握多进程、多线程编程及进程间通信； 3、熟悉mysql数据库，熟悉Redis、ElasticSearch 等常用NoSql数据库；</t>
  </si>
  <si>
    <t>岗位职责： 1，负责公司核心系统的详细设计 2，负责接口的设计和开发 3，负责后台管理系统的设计和开发 4，对已有业务系统的维护和更新 5，分析并解决项目实施中遇到的技术难题 6，独立完成项目开发，单元测试，代码的发布；  任职要求： 1，本科及以上学历 2，计算机相关专业 3，3年以上Java开发经验（不包含实习经验） 4，精通spring，spring mvc，spring boot ，Mybatis，Mysql，redis，MQ，Solr/ES，MQ等技术框架 5，有电商系统开发经验者优先 6，有支付结算系统开发经验者优先 5，对产品和技术有精益求精的精神，敏捷的思维，高效的沟通及相当的敬业精神</t>
  </si>
  <si>
    <t>HTML5前端开发</t>
  </si>
  <si>
    <t xml:space="preserve"> 岗位职责 1、使用Egret(白鹭)开发HTML5手游； 2、负责H5游戏客户端架构设计、功能实现及技术攻关； 3、与后端工程师配合完成功能的数据联调； 4、与策划、后端开发人员配合，按时按质完成游戏开发。 5、与策划、美术、后端以及运营人员讨论开发需求及技术实现细节； 6、完成相关的技术文档编写；   任职要求 1、有3年以上游戏开发经验，具备H5手游项目经验； 2、熟悉Egret(白鹭)游戏引擎，熟练JavaScript、TypeScript语言，掌握多种网络模式通信机制； 3、熟悉  WebSocket  和  HTTP  等网络协议，熟悉  JSON、ProtoBuf  、Sproto等数据协议； 4、熟悉H5游戏开发框架，熟练使用Egret  Wing开发工具，具备独立开发能力； 5、具备良好的沟通合作技巧，较强的责任心及团队合作精神； 6、有微信小程序游戏、小游戏或H5游戏上线项目经验</t>
  </si>
  <si>
    <t>中国人民解放军军事科学院军事科学信息研究中心</t>
  </si>
  <si>
    <t>1、负责项目信息系统开发与维护，提供基于RESTful API接口 2、负责功能开发与维护，与项目设计人员、前端开发人员进行对接 3、负责与第三方系统的功能集成开发 4、优化Web系统的性能以及日常的日志、数据的维护与导出 职位要求： 1、扎实的Python编程基础，热爱编程、具有良好的代码风格，了解Python的高级特性 2、Python Web框架（Django/Flask/Web.Py）开发经验，掌握RESTful API的开发思想 3、熟悉Linux操作系统，能够进行日常服务的测试部署 4、良好的自学能力、独立解决问题的能力及沟通与团队协作能力 5、熟练使用MySQL、MongoDB数据库 6、熟练分布式ElasticSearch 7、熟练除Python以外的编程语言，如PHP/Ruby/JavaScript等优先 工作要求： 1、学习能力强，对新技术有强烈的探索欲望，并能快速掌握 2、对专业有一定的追求，能够承受工作压力 3、大学本科以上学历，计算机相关专业，开发工作经验一年以上</t>
  </si>
  <si>
    <t>年终奖金 定期体检 五险一金 通讯补贴 员工旅游 节日福利 全勤奖 生日福利 超长春节假期</t>
  </si>
  <si>
    <t xml:space="preserve"> 1、参与前端界面的交互设计，负责前端界面的开发以及前端与业务层交互开发；   2、持续的优化前端体验和页面响应速度，保证良好兼容性，提升web界面的友好和易用； 3、有效地解决浏览器兼容问题，建立与监督实施浏览器兼容测试标准，保证页面兼容性；  4、搜集和分析当前互联网各种流行应用,在交互开发、用户体验等方面有自己的见解，支持交互方案提案。  任职要求：  1、计算机及相关专业本科以上学历，2年以上前端开发经验；  2、熟练掌握Html5、Css3，熟练运用 Web标准，能直接手写页面；  3、熟练掌握JavaScript和Jguery，理解其设计原理和应用特点；  4、具有丰富的浏览器兼容方面的工作经验；  5、具备良好的交流沟通能力和团队协作能力；  6、具有一定UI设计能力或产品设计经验者优先。  </t>
  </si>
  <si>
    <t>上海东泽国际物流有限公司</t>
  </si>
  <si>
    <t>岗位职责： 1、负责公司信息核验、续联联的对接及项目定制开发、维护工作作； 2、主导并完成方案设计、并完成核心技术问题攻关； 3、目前太保财、太保寿、国寿寿、太平财、平安财 等大客户均集中需进行系统对接工作， 任务重； 3、完成项目的编码、单元测试以及文档梳理工作； 4、带领开发小团队，进行任务分解、支撑、培训等工作；  任职资格要求： 1、3年及以上JAVA项目开发经验，本科以上学历; 2、熟悉JAVA程序开发，对J2EE体系有较为深刻的理解; 3、熟悉流行的JAVA技术，熟悉mybatis、redis、kafka、MQ等技术; 4、熟悉开源框架SpringMVC,Spring Boot、Spring Cloud等; 5、熟悉nginx，Tomcat等Web应用服务器的配置和部署; 6、熟悉ELK、dubbo、zookeeper等分布式架构； 7、能独立按照需求进行数据库表结构设计，有分表，分库开发经验; 8、熟练使用PL/SQL语言，能够进行SQL优化、复杂报表统计; 9、具备良好的编程习惯、设计文档写作及管理能力; 10、有电话营销CRM或呼叫中心行业开发经验者优先;</t>
  </si>
  <si>
    <t>五险一金 节日福利 绩效奖金 餐饮补贴 员工旅游 专业培训 年终奖金 定期体检</t>
  </si>
  <si>
    <t>岗位职责： 1. 负责产品PC端web开发，维护工作； 2. 能够根据产品需求,高度还原设计,与设计师、后端开发工程师紧密合作，负责产出兼容于目前主流浏览器的高质量前端页面； 3. 优化代码实现，提高产品性能； 职责要求： 1. 3年及以上Web前端开发经验； 2. 精通JavaScript（含es6）语言与HTML5、CSS3(含less,sass)等技术； 3. 精通React、bootstrap、jquery、Vue等前端框架； 4. 熟悉页面性能的优化，熟悉Firebug、Chrome等开发调试工具； 5. 熟悉nodejs语言经验者优先； 6. 用过gulp、webpack等构建工具以及git管理工具者优先； 7. 具有优秀的审美能力、具有一定的UI设计能力； 8. 具备责任心、较强的学习能力、善于和各种部门的人合作；</t>
  </si>
  <si>
    <t>1、 负责基于Python系统的开发、维护工作； 2、 负责Web后端开发、设计及实现； 3、 参与项目实施过程中的需求实现讨论和软件方案设计，并完成相关文档编写； 4、 参与对电商API 接口的相关对接工作； 5、 协助完善公司的知识库，做好内部开发工作知识的传递交流和培训；  岗位要求 1、 大学本科及以上学历，计算机相关专业，有一年以上Python后端开发经验； 2、 具有良好的程序设计思想，理解面向对象程序设计，能合理运用设计模式； 3、 熟练使用python主流类库使用, 具有独立开发完整系统的能力； 4、 熟练odoo系统框架、Html5、Css3、JavaScript、jQeury、Redis等； 5、 对PostgreSQL、MySQL有深入了解，并具有设计、开发和优化的实际经验； 6、 熟悉Linux环境（Ubuntu）常规操作，掌握SVN/GIT使用；  7、 具有软件开发的综合知识能力；</t>
  </si>
  <si>
    <t>数据脱敏工程师</t>
  </si>
  <si>
    <t>广州迈傲信息科技有限公司</t>
  </si>
  <si>
    <t>五险一金 员工旅游 交通补贴 年终奖金 股票期权 通讯补贴 餐饮补贴 定期体检</t>
  </si>
  <si>
    <t>1、负责大数据环境下数据脱敏产品的研发； 2、根据软件概要设计，对具体模块，进行详细设计和实现代码； 3、参与软件项目的各项具体任务； 4、完成领导交办的其他事项。 任职要求： 1、大学本科以上学历，计算机相关专业，有3年以上开发经验； 2、精通JAVA语言，熟悉Python,SQL； 3、熟悉网络TCP/IP技术，熟悉关系型数据库和NOSQL数据库； 4、熟悉JavaScript，HTML，XML，CSSDIV，J2EE； 5、有相关安全产品开发经验的优先考虑； 6、有大数据产品开发经验的有限考虑。 7、可以单独对已有的系统进行维护，工作认真负责，有独立思考能力，能够在短时间内学习并应用新技术； 8、积极热情、沟通能力强，有强烈的责任心，具有良好的团队合作精神和敬业精神； 9、能够承受工作压力，能在规定的时间内高效完成任务，具有良好的团队合作精神。</t>
  </si>
  <si>
    <t>PYTHON工程师/VBS工程师/爬虫工程师/RPA工程师</t>
  </si>
  <si>
    <t>上海美狄莎思美奇商贸有限公司</t>
  </si>
  <si>
    <t>【我们的理念】 我们欢迎对以下内容产生共鸣的伙伴加入。 私共は、以下に共�Qする仲�gを�Z迎します。  想了解中国的社会经济形势，想成为指导日企中国事业的专业人士。 中国のことを知りたい、中国の���T家になりたい。  想在有道德的企业工作，想通过辛勤劳动获得尊重和赞赏。 モラ�`ルのある会社で�Pきたい、人に感�xされたい。  不想纠缠于复杂的人际关系当中，只想集中精力在工作上。 �}�jな人�g�v�Sを避けたい、仕事に集中したい。  想发挥自己的才能，想不断获得成长和挑战。 己の力と才能を生かしたい、さらに成�Lしたい。  根本不用花心思自我炒作和拍马屁，即便默默无闻一样可以获得公正的待遇。 自分をアピ�`ルしなくても公平に�u��されたい。  不用踩着别人或做一些违心的事情上位，只要努力工作即可变得富裕。 仲�gを�Y切らなくても出世したい、�Nになりたい。  【我们的特点】 1、公司面向日企提供战略咨询、系统咨询、调研服务。公司虽然是创业初期，但已高速成长。 2、公司按照日企模式管理，但没有吸收传统日企的缺点，职场充满活力，公司提供有竞争力的薪酬。 3、公司为客户孵化在华事业项目，为员工提供充分挑战自我和发挥能力的空间，员工可在轻度体验创业的同时获得优于同行业的快速成长。 4、公司体制健全，培训制度完备，每年除法定公休和有薪假之外，为员工提供每年1-2周的悠长假期（有薪）。 5、公司注重培养员工的专业素养，坚决不搞形式主义和996。  【职责描述】 1、开发python爬虫脚本和RPA爬虫脚本（基于公司购买的工具，有培训）。 2、研究各大网站的反爬机制。 3、协助开发保存和管理爬取信息的数据库。 4、管理和维护公司硬件。（有外协公司） 5、该职位向系统咨询总监方向培养，有机会与外企高层直接对话。  【任职要求】 1、计算机相关专业本科毕业，3年以上软件开发工作经验，熟悉PYTHON、VBS等语言。熟悉RPA者加分。 2、熟悉爬虫开发和自动化脚本开发，有开发过爬虫经验或在数据从事爬虫开发者加分。 3、有系统开发的全局观，有一定的产品意识。管理过开发项目经验者加分。 4、认同日企文化，会日语或有在日企工作经验者加分。 5、工作细致，有责任心有担当，有组织协调能力，能给周围的同事带来正能量。</t>
  </si>
  <si>
    <t>深圳市奇见科技有限公司</t>
  </si>
  <si>
    <t>五险一金 餐饮补贴 绩效奖金 弹性工作 节日福利</t>
  </si>
  <si>
    <t xml:space="preserve">岗位职责 1.负责项目的开发与维护，定期完成量化的工作要求,能独立处理和解决所负责的任务； 2.根据产品需求完成需求分析、应用架构设计、模块设计、编码工作； 3.制定软件开发阶段的工作计划，协调各开发人员的工作,做好日常代码审查工作，保证项目的进度和质量。 任职要求 1.大专以上学历，3年以上不间断Java/JavaEE实际开发经验，Java基础扎实，熟悉Java开发规范，熟悉J2EE开发，具有Java开发经验有良好的数据结构, 算法基础； 2.具备良好的需求分析能力和设计能力，掌握需求分析、设计的方法和常用工具，精通javascript，熟练使用jQuery、nodejs、requirejs，有angular使用经验者优先； 3.熟悉流行的开源框架，如Spring，Springmvc，iBatis/Mybatis，Hibernate,Angular等，有移动项目开发经验者优先； 3.熟悉MYSQL等数据库应用，使用过Redis，mongodb等nosql数据库； 4.熟悉nginx、tomcat和jboss等中间件，熟悉使用svn,git版本管理工具； 5.熟悉Linux系统常用命令； 6.具有良好的团队合作能力，沟通能力强，较强的责任心和抗压能力。 </t>
  </si>
  <si>
    <t>java高级工程师-Y7 (职位编号：001)</t>
  </si>
  <si>
    <t>中铁信安（北京）信息安全技术有限公司</t>
  </si>
  <si>
    <t xml:space="preserve">1、根据开发规范与流程独立完成模块的设计、编码、测试以及相关文档； 2、基于现有应用和技术架构独立进行微服务的开发，协同产品、测试等角色端到端地交付系统功能； 3、持续重构，持续学习研究新技术以不断改善现有代码设计； 4、参与软件需求与设计审核和代码检查。  任职要求： 1、计算机及相关专业，本科以上学历，4年以上java web开发经验； 2、扎实的java编程基础，理解体系结构和操作系统原理； 3、熟练应用SpringMVC\SpringBoot\MyBatis\Netty 等常见Java开源框架 ； 4、熟悉MySQL、Oracle等常见服务或组件，对数据库有较强的设计能力； 5、具有良好的编程习惯，在代码规范性上追求极致 ； 6、思路清晰，善于思考，良好的分析和独立解决问题的能力； 7、具有大型在线服务的研发经验，或是复杂业务系统的研发经验； 8、积极乐观，善于沟通和团队合作。  其他要求： 1. 喜欢阅读源代码； 2. 热爱阅读各类技术、非技术书籍； 3. 喜欢学习，拥有持续学习的能力，认为学习本身就是一种乐趣； 4. 拥有自我管理能力，能自我驱动。 </t>
  </si>
  <si>
    <t>python开发工程师（运维开发方向）KIT-6</t>
  </si>
  <si>
    <t>五险一金 弹性工作 绩效奖金 年终奖金 交通补贴 定期体检 专业培训 员工旅游</t>
  </si>
  <si>
    <t>职责描述： 1、负责公司IT系统运维，保障服务的稳定高效，不断提升用户体验；  2、维护并优化公司自动化运维工具及监控平台，不断提升运维效率； 3、运维新技术的研究。 任职要求： 1、计算机相关专业，本科及以上学历，3年及以上运维相关工作经验； 2、熟悉Linux系统的安装、维护及调优，了解操作系统原理； 3、熟练掌握常见开源软件的安装、管理及优化，包括nginx、mysql、lvs等； 4、熟练掌握常用脚本语言，可使用Bash Shell或Python等语言进行自动化开发； 5、有运维开发经验者优先。</t>
  </si>
  <si>
    <t>前端HTML5开发工程师</t>
  </si>
  <si>
    <t>上海蔚洁信息科技服务有限公司</t>
  </si>
  <si>
    <t>五险一金 定期体检 弹性工作 员工旅游 股票期权 专业培训 免费班车</t>
  </si>
  <si>
    <t>工作职责： 1、负责前端HTML/CSS/JavaScript代码的编写，实现界面效果、交互和功能； 2、按产品设计需求完成项目开发迭代，主动实现性能优化和提升用户体验； 3、深入分析和解决前端遇到的各种跨终端兼容问题，保证页面响应速度和执行效率； 4、完成前端核心业务代码及JS组件的封装； 5、能不断完善和优化前端技术开发规范和流程。  任职要求： 1、3年以上前端开发工作经验，本科以上学历； 2、精通HTML5/CSS3/Javascript/JQuery/Ajax等相关技术，有较强的代码功底； 3、熟悉W3C标准与Web语义化，精通页面架构和布局，能够解决各种浏览器兼容性问题，熟悉前端性能优化； 4、了解各类前端框架，至少熟悉其中的一种如vue/angular/react； 5、熟悉SASS或LESS，熟练使用Gulp、Webpack等前端构建工具，对前端工程化有一定的了解； 6、工作认真细致，有独立分析问题和解决问题的能力，能主动根据业务需求提出合理的方案。</t>
  </si>
  <si>
    <t>1.大数据平台数据挖掘、图像分析等项目的软件研发； 2.为客户进行定制化功能研发； 3.后端接口数据开发对接； 4.开发文档编写； 5.公司安排的其他工作。  任职要求： 1.至少精通一门开发语言：Python或者hadoop大数据或者C/C++，有3年以上的开发商业软件的经验； 2.熟悉Linux应用环境以及软件开发； 3.有hadoop等分布式系统开发经验者优先； 4.有图像识别背景者优先； 有数据挖掘背景优先。</t>
  </si>
  <si>
    <t>五险一金 股票期权 节日福利 法定假期 发展空间 员工福利 入职体检</t>
  </si>
  <si>
    <t>工作职责： 1、协助负责其他同事进行软件架构跟数据库设计； 2、负责核心业务模块的功能开发； 3、配合完成项目实施与文档编辑； 4、协助进行技术难点攻关； 5、完成上级领导的其他工作任务安排  任职要求： 1、3年以上相关工作经验，扎实的Java编程基础； 2、熟悉SpringMVC、Spring、MyBatis等开发框架； 3、熟练运用Html、 Css、Javascript、Jquery前端开发技术； 4、熟悉Oralce、mySql数据库； 5、良好的语言表达沟通能力和团队协作能力； 6、良好的编码习惯，做事有条有理； 7、熟悉spring cloud分布式架构。</t>
  </si>
  <si>
    <t>Python / Java开发工程师</t>
  </si>
  <si>
    <t>格罗斯产业链服务（深圳）有限公司</t>
  </si>
  <si>
    <t>五险一金 员工旅游 股票期权 绩效奖金 弹性工作 定期体检 出国机会 交通补贴 餐饮补贴 节日福利</t>
  </si>
  <si>
    <t>1.负责爬虫相关的技术和开发，及时解决爬虫抓取过程中出现的问题并优化程序； 2.维护公司的大数据项目； 3.为其他项目整合扩展功能并提供restful接口； 4.一些新技术的调研工作。 职位要求： 1.计算机相关专业，3年以上Python / Java开发经验，有扎实的Python / Java开发基础； 2.熟悉爬虫的设计及实现流程，熟练应用selenium,requests等爬虫工具，了解scrapy； 3.熟悉常见反爬虫策略，对各种目标网站进行数据抓取； 4.熟悉pandas,numpy,sklearn等大数据相关工具； 5.了解elasticearch,spark等大数据相关工具； 6.熟悉Flask框架，能够为其他项目提供功能扩展的restful接口； 7.良好的代码编写习惯，沟通、协作能力，有责任心。</t>
  </si>
  <si>
    <t>上海贯信信息技术有限公司</t>
  </si>
  <si>
    <t>五险一金 员工旅游 绩效奖金 年终奖金 专业培训 定期体检 节日福利 晋升空间大 办公设备高档 地处繁华商圈</t>
  </si>
  <si>
    <t xml:space="preserve">1.后端实现，保障稳定性、性能，包括需求分析分解、设计、开发； 2、与产品其他部分联动，使用规范的流程思维，定义接口设计并跟进完成； 3、处理服务端开发中的常见问题。 职位要求： 1、本科及以上学历，计算机、自动化相关专业毕业； 2、熟练使用Python，语言经验在两年或以上，基本功扎实，标准库熟练； 3、会写，会调，熟悉热门的Python库，如requests，Jinja2，pandas，Numpy等； 4、具有良好的模块化思维能力及沟通能力； 5、有复杂应用的架构设计和研发经历的优先； </t>
  </si>
  <si>
    <t>深圳市镜玩科技有限公司</t>
  </si>
  <si>
    <t>五险一金 员工旅游 弹性工作 专业培训 年终奖金 节日福利 月度员工活动 下午茶 员工生日 周末双休</t>
  </si>
  <si>
    <t>岗位职责： 1.负责公司APP产品后端服务的设计与开发； 2.参与后端服务的功能设计； 3.负责优化服务端软件的模块结构和流程逻辑； 4.负责APP产品的接口规划。  任职要求： 1.计算机或相关专业本科以上，具备3年左右Java开发经验； 2.精通java开发语言，有扎实的java编码基础； 3.精通JSP、Servlet、javaBean、HTML、JavaScript、css、Ajax、jQuery等WEB应用开发技术； 4.熟练使用Eclipse开发环境和SVN版本管理工具； 5.熟练使用Struts、Spring、Hibernate、DWR等Web应用开发； 6.熟练使用Oracle或MYSQL数据库的Web应用开发； 7.熟悉APP支付流程，熟悉接入第三方应用； 8.熟悉Java 多线程， 并发编程； 9.精通Java语言，熟练使用Eclipse，能独立开发应用程序。</t>
  </si>
  <si>
    <t>深圳市誉托科技有限公司</t>
  </si>
  <si>
    <t xml:space="preserve">1. 计算机相关专业，全日制大专以上学历，两年以上Python开发经验； 1. 懂网络图像和视频的传输和编解码； 2. 有完整的python后端项目经验，熟练掌握前后分离的开发模式,至少掌握一个web框架，有高并发经验; 3. 熟练掌握mysql，redis数据库； 4. 熟悉Linux/unix操作系统基础原理，熟悉Linux操作系统常用命令； 5. 熟悉Git等常用版本管理工具； 6. 有C/C++经验优先； 7. 熟悉反编译原理，sdk加固，so加固优先； 8. 有良好的编码习惯及开发文档书写习惯； 9. 具有良好的团队合作意识，具备很强的学习能力，能承受较大的工作压力； </t>
  </si>
  <si>
    <t>大连东软思维科技发展有限公司</t>
  </si>
  <si>
    <t>五险一金 专业培训 周末双休 带薪年假 年终奖金</t>
  </si>
  <si>
    <t>工作内容 1、与交互、视觉设计师密切合作，参与完成产品线Web（移动）功能的设计、开发和实现； 2、参与Web（移动）产品功能、性能等方面的改进和优化；  职位要求 1、熟练掌握各种Web前端技术，包括HTML(5)/CSS(3)/Javascript(ES6+, Node.js)等，有实际项目开发经验者为优； 2、熟练掌握至少一种主流的前端开发框架(React)和编译打包工具(Webpack)，在自己的github仓库中有实际展示成果者为优； 3、深刻理解Web标准，对可访问性、可扩展性等相关知识以及组件化、工程化有实际的理解； 4、针对移动端：熟练掌握iOS或Android开发技术和测试工具的使用，有移动端H5开发经验，掌握至少一种Hybrid开发框架者为优； 5、学习能力、沟通能力和执行能力强，关注新事物、新技术，个性乐观开朗、喜欢挑战。</t>
  </si>
  <si>
    <t>深圳前海壹互联科技投资有限公司</t>
  </si>
  <si>
    <t>五险一金 员工旅游 年终奖金 全勤奖 带薪年假 周末双休 节日福利</t>
  </si>
  <si>
    <t>1、负责搭建和持续改进众包平台产品的后台服务； 2、负责平台的图片和视频处理工作； 任职资格： 1、1年以上的后端开发工作经验； 2、有良好的计算机专业知识和扎实的编程功底，计算机相关专业本科及以上学历； 3、熟练掌握至少一门Python Web开发框架（Tornado、Django、Flask等)； 4、熟悉MySQL/Redis/MongoDB； 5、熟悉使用Linux操作系统进行开发，熟练使用Linux Shell； 6、有独立分析和解决问题的能力，有良好的团队合作精神；   7、了解HTML, Javascript 等 Web 前端技术。</t>
  </si>
  <si>
    <t>工作内容： 1） 负责公司项目web前端页面的设计和开发、测试、优化工作； 2） 参与前端架构在项目中的落地、实施。并针对开发框架实现编码工作； 3） 配合后端开发工程师实现界面功能、确保交互界面具有良好的用户体验和卓越的性能； 4） 完成主管经理安排的其他工作。 任职资格： 1）本科及以上学历，计算机相关专业，2年以上开发经验； 2）熟悉http协议、web标准、javascript、ajax、html（html5）、css（css3）； 3）熟悉常用js框架（jQuery、zepto）以及有NodeJS开发经验； 4）学习能力强，拥有优秀的逻辑思维能力； 5）对前端有浓厚的热情，紧跟技术潮流，良好的沟通能力，工作积极主动，愿意接受挑战； 6）熟悉mysql，有后端开发经验者优先(如nodejs或者php);</t>
  </si>
  <si>
    <t>高级Web前端软件开发工程师</t>
  </si>
  <si>
    <t>python后台开发</t>
  </si>
  <si>
    <t>深圳纳实大数据技术有限公司</t>
  </si>
  <si>
    <t>五险一金 员工旅游 餐饮补贴 专业培训 出国机会 年终奖金 定期体检</t>
  </si>
  <si>
    <t>五险一金 补充医疗保险 员工旅游 年终奖金 出国机会 专业培训 餐饮补贴 定期体检 绩效奖金</t>
  </si>
  <si>
    <t>1、编程及文档化(标准, 质量, 时间控制) ・ 根据产品需求完成需求分析与模块设计 ・ 负责研发产品的基础架构设计,开发和升级维护 ・ 按照代码标准，保证良好的代码风格和质量 ・ 根据要求按时更新文档 ・ 对所负责项目或任务的生产运营中的问题进行解决，并协作完成运营过程中需要开发配合完成的工作 ・ 能够发现和解决系统的技术问题，保证系统的性能和稳定性 2、配合经理完成相关任务目标 ・ 对所负责项目和任务的进度、质量进行控制，并和相关需求以及测试人员进行协作配合，确保开发任务的完成  岗位要求： 1、计算机相关专业、本科及以上学历，三年以上后台开发经验； 2、熟练Python和Flask框架，代码能力优秀； 3、熟练使用MongoDB； 4、熟悉linux/Unix常用操作命令，了解shell； 5、具有高度的责任感，工作积极主动、学习能力强、善于总结，有规范化文档编写良好习惯； 6、加分项：有系统部署或运维相关的经验；或熟悉操作系统、存储、上线等技术栈，包括但不限于：docker、devops或rhce ccnp证书等相关； 7、具备英语阅读能力，CET4或以上；</t>
  </si>
  <si>
    <t>python数据挖掘工程师</t>
  </si>
  <si>
    <t>南京海翊数据技术有限公司</t>
  </si>
  <si>
    <t>上海国泰广告有限公司</t>
  </si>
  <si>
    <t>参与阿里云城市大脑行业智能引擎产品的前端技术开发；  任职条件： 1、精通JavaScript语言核心内容,有React技术栈使用经验； 2、熟悉各种Web前端技术,包括HTML/XML/CSS等,有SPA应用开发经验； 3、熟悉软件工程思想，良好的前端编程能力和编程习惯，对前端工程化与模块化开发有一定经验； 4、对前端技术有持续的热情,个性乐观开朗,逻辑性强,善于和各种背景的人合作； 5、有数据类产品、工具类产品研发经验，加分（类似于数据分析、BI报表、ETL工具、BI工具的开发经验等等）； 6、至少精通一门非Web前端脚本的语言(如Java/Ruby/PHP/C++),并有项目经验，加分； 7、github社区活跃，有开源项目经验，加分； 8、有大型网站程序开发经验者，优先考虑。 9、2年以上互联网产品前端开发经验，有数据可视化产品前端开发经验。</t>
  </si>
  <si>
    <t xml:space="preserve"> 1. 负责数据平台的数据采集与爬取、解析处理、入库及备份等数据日常工作； 2. 数据采集工具软件平台的开发、测试工作； 3. 负责分析新的数据需求, 完成数据处理的设计(文档)和实现； 4. .负责数据的清洗、整理、整合及合并等工作； 5. 负责数据处理程序设计框架改善, 数据处理性能优化, 系统数据处理的能力提高； 6. 具有强烈的进取精神和乐观的工作态度。  任职要求： 1.对数据分析及可视化呈现有浓厚兴趣； 2.数学、统计学、计算机专业毕业，具有较好的统计学、数学理论基础。 3.熟悉python语言，了解numpy、sicpy、matplotlib者优先。 4.了解基本的数据挖掘方法论，熟悉回归、决策树、聚类等算法，如果有较好的数学理论基础，本条件可以放宽； 5.有较强的自主的分析问题和解决问题的能力，对数据敏感，具有较好的技术应用与创新能力。   公司简介：  公司地处上海徐家汇的黄金地段，工作交通条件便利（地铁一号线、四号线、公交多线均可到达）。 本公司围绕互联网金融、商业连锁、化妆品、母婴、家居、快速消费品fmcg等6大行业板块，提供深入专业的全网垂直整合服务能公司实力雄厚，适合各类新技术人才的专业发展。  我们着重于互联网品牌的平台性产品开发、提供基于web以及微信端的互动产品应用，独立app、服务器集群运维、以及提供各类内容运维服务等。技术团队架构成熟，ＰＭ团队、前后端开发团队、ui/ued团队、产品测试团队均具有雄厚的技术实力，在不断发展的过程中，大量需要各位专业人才的加入。  我司具有很强的校园式企业文化和学习氛围，可以根据人才的技能水平提供高于市场的工资待遇、业绩奖金、加班津贴等各项福利补贴以及海外旅游津贴等，并按政策为员工交纳五险一金，并可协助外地籍员工办理人才引进居住证，方便各位人才在上海扎根，建立自己的事业。  我们非常期待您的加入。</t>
  </si>
  <si>
    <t>前端开发工程师 IT运维 M</t>
  </si>
  <si>
    <t>同方鼎欣科技股份有限公司</t>
  </si>
  <si>
    <t>1.3-1.4万/月</t>
  </si>
  <si>
    <t xml:space="preserve">外派：中兴通讯 地址：南山区中兴通讯研发大楼 前端开发，1名 侧重点：精通Vue、Java，python，Oracle /Mysql 岗位要求： 1.4年及以上软件项目实际开发经验，3年以上前端开发经验； 2.扎实的前端基础知识：HTML，CSS，JavaScript、Ajax和jQuery； 3.熟练使用至少一种主流JS框架，例如：react、Vue、Angular JS等，掌握其原理，并有项目实践； 4.熟悉Oracle/SQLServer/Mysql等主流数据库5年开发经验，Oracle优先； 5.有复杂用户界面与交互应用开发经验优先； 6.熟悉Java，python，有相关的开发经验； 7.善于思考，主动积极，沟通能力强，有良好的团队精神，能够承担压力。 </t>
  </si>
  <si>
    <t>苏州远鼎信息技术有限公司</t>
  </si>
  <si>
    <t>职位要求： 1. 3以上Python开发经验，熟悉 python 编程语言和标准库，熟悉后端开发的相关领域知识，有实际的web应用开发经历； 2. 熟悉 mvc 架构； 3. 掌握 基本的html/css/javascript； 4. 熟悉PostgreSQL，git 等开发工具； 5. 熟悉 Linux 基本命令； 6. 能无障碍阅读英文文档； 7. 具备较好的学习能力和应变能力，良好的沟通和团队协作能力； 8. 熟悉 K8S, Docker 优先； 9.熟悉 Scrum 优先；  职位职责： 1. 能够理解需求，根据设计文档，进行软件开发及维护。 2. 协助测试人员分析缺陷，并提供解决方案。 3. 相关的产品文档评审。</t>
  </si>
  <si>
    <t>中高级前端开发工程师-外派</t>
  </si>
  <si>
    <t>职责描述： 1.能够设计用户友好，标准化的Web界面 2.能够Web前端表现层及与前后端交互的架构设计和开发； 3.配合后台开发人员实现产品界面和功能； 4.利用各种Web技术模拟开发产品原型，优化代码并保持良好兼容性； 5.精通HTML/XHTML、CSS，熟悉页面架构和布局，对Web标准和标签语义化有深入理解； 6.熟悉Ajax、JavaScript、DOM等前端技术，掌握面向对象编程思想 7.熟悉两到三种前端框架，如JQuery, RequireJS，Bootstrap, AngularJS等 8 熟悉至少一种前端绘图框架如D3，理解技术原理如SVG等。 任职要求： 1、3年开发经验 2、熟悉HTML5 CSS JS技术 3、熟悉React、Vue等框架</t>
  </si>
  <si>
    <t>深圳广联赛讯有限公司</t>
  </si>
  <si>
    <t>北京华路时代信息技术股份有限公司</t>
  </si>
  <si>
    <t>14-19万/年</t>
  </si>
  <si>
    <t>五险一金 员工旅游 通讯补贴 绩效奖金 年终奖金 弹性工作 定期体检 带薪年假 带薪病假</t>
  </si>
  <si>
    <t xml:space="preserve">岗位职责： 1. 负责软件产品的需求评审，模块设计、数据库设计、高质量的编码工作； 2. 对现有系统的运行状态进行性能评估及优化方案； 3. 分析系统所产生的问题，并提出解决方案，以保证尽快解决现有系统高可用运行； 4. 对现有系统进行新业务开发、系统重构及未来长期的系统规划。  任职资格：  1、全日制本科及以上学历，计算机相关专业毕业； 2、拥有至少3年以上的Java开发经验，Java基础知识扎实，熟悉常见Java开源框架（如：springmvc、springboot、springcloud、dubbo、mybaties、mybaties等）； 3、熟悉常见关系型数据库，如MySQL等，能对复杂SQL进行性能优化。 4、熟悉redis、kafka等中间件，对在线高并发压力系统有一定的处理经验； 5、熟悉主流的WEB前端框架，如Vue、AngularJs； 6、良好的理解、沟通能力、抗压能力、团队协作能力及学习能力，能很好的解决突发问题； 7、能够指导较低层次人员进行日常开发； 8、有高并发场景经验、微信公众号及小程序开发经验者优先。 </t>
  </si>
  <si>
    <t>工作职责： 1. 负责开发资产探查产品； 2. 负责技术攻关和创新技术引用 3. 指导和协调其他开发人员的工作。 任职资格： 1. 2年以上的后端开发工作经验有良好的计算机专业知识和扎实的编程功底，计算机相关专业本科及以上学历； 2. 熟练掌握至少一门Python Web开发框架（Tornado、Django、Flask等)，熟练使用正则表达式； 3. 熟悉MySQL/Redis/MongoDB； 4. 熟悉分布式、微服务、高性能Web服务的开发，有一定的系统架构设计能力者优先； 5. 熟悉tcp/ip协议，熟练掌握网络基础知识； 6. 有独立分析和解决问题的能力，有良好的团队合作精神。 加分项:  1，同时有golang或PHP开发经验</t>
  </si>
  <si>
    <t>1. 具备C#.net开发经验、熟悉B/S架构应用开发； 2. 熟悉HTML、JavaScript、CSS、JQuery、Ajax等Web前端技术，脚本与数据底层交互者优先； 3. 掌握SQL Server,Oracle, MySQL等主流数据库，会使用sql 对数据库进行数据操作 4. 熟悉面向对象编程，熟悉.Net Framework 运行环境及 C#编程，了解ORM编程 5. 熟练掌握.Net Framework、Asp.Net MVC、ASP.Net Core、Razor、WebApi、WebService、EF、WCF等开发技术； 6. 熟练掌握Linq、Json 的使用； 7. 熟悉LINQ，反射，特性高级开发的开发经验者优先； 8. 有.Net Core开发经验优先</t>
  </si>
  <si>
    <t>贤佳国际贸易（上海）有限公司</t>
  </si>
  <si>
    <t>python课程讲师</t>
  </si>
  <si>
    <t>�B馨科技有限公司</t>
  </si>
  <si>
    <t>任职条件： 1、有使用MVC框架web应用程序开发的经验 2、有PHP，PERL，Python等用Web应用软件的设计、开发经验等 3、MySQL数据库使用的开发经验 4、前段使用HTML，Javascript CSS等，用前面的开发经验 Linux环境基本操作  加分条件： 1、AWS基基础设施建设・运用经验 2、大型数据的构筑和运用经验论Rails 3、造型系统构筑・开发经验 4、API的处理经验，HttpRequest・SSL等相关的基础知识 5、UI / UX相关的知识和经验jQuery 6、在JavaScript的实务经验  必要条件： 1. 需要有独立开发经验（包括前后端） 2. python后端经验不得低于3年 3. 软件开发经验不得低于5年</t>
  </si>
  <si>
    <t>岗位职责： 1、配合公司课程研发部门完成Python课程体系的搭建工作； 2、负责制作Python课程的课件、教学视频、以及课程讲义； 3、负责与公司合作院校客户的Python课程的讲课工作； 4、一起完善公司整体的Python课程的整个系列课程； 5、一些试听的对外讲解； 任职条件： 1、大学本科以上学历，计算机相关专业毕业； 2、有1年以上从事Python课程的实际讲授工作； 3、有一定的课程研发工作经验，熟悉Python课程的知识要点； 4、能够接受短期出差。 5、具备良好的语言表达能力，责任心强，能吃苦，有担当。</t>
  </si>
  <si>
    <t>上海通铭信息科技股份有限公司</t>
  </si>
  <si>
    <t>五险一金 交通补贴 餐饮补贴 通讯补贴 员工旅游 年终奖金 定期体检 专业培训 绩效奖金 弹性工作</t>
  </si>
  <si>
    <t xml:space="preserve">1、负责公司软件产品的前端开发工作； 2、能够根据产品需求，熟练运用 HTML,CSS,JS 产出兼容于目前主流浏览器的前端页面； 3、配合后端接口，开发高质量前端页面（Web/移动端）； 任职要求: 1、精通HTML、DIV+CSS、JavaScript、Ajax等前端技术 2、 精通jQuery，angularjs等js开发框架 3、熟悉并了解HTML5, compass, Sass, CSS3和webapp等相关技术 4、至少熟悉一种高级语言，并有相关项目经验。熟悉JAVA优先考虑 5、熟悉掌握SVN, F12工具等软件开发工具和调试工具  期望项: 深刻理解web标准，了解不同浏览器之间的差异，做好各大主浏览器间的兼容性 有较强的责任感，具有程序员精神，主动、卓越、合作、敬业； 对可用性，可访问性等前端相关知识有深入的了解和实践经验 酿好的自我管理能力、团队协作能力和积极的工作态度 乐意分享知识，善于研究前沿技术，攻克技术难题   </t>
  </si>
  <si>
    <t>Python web开发工程师</t>
  </si>
  <si>
    <t>东软云科技有限公司</t>
  </si>
  <si>
    <t>1、熟练使用python，至少两至三年以上开发经验； 2、熟悉常见python web框架，像django,flask等至少其中一种使用经验； 3、熟悉基于restful Framework 开发api； 4、熟悉前端HTML, JavaScript/JQuery ,CSS技术，能用已有的前端开源框架快速构建系统模块； 5、能独挡一面，能独立完成从前端到后端整个流程的模块设计和功能实现； 6、能够完成自己开发模块和他人开发模块的测试，善于沟通和有效反馈； 7、Advance, big plus capability；熟悉C#， 有一年以上开发经验的优先； 8、 熟悉自动化测试框架，了解STAF框架的优先。</t>
  </si>
  <si>
    <t>广州用友政务软件有限公司</t>
  </si>
  <si>
    <t>五险一金 员工旅游 通讯补贴 电脑补助 专业培训 年终奖金 餐饮补贴 绩效奖金</t>
  </si>
  <si>
    <t xml:space="preserve">  3、根据项目要求完成项目交付及问题支持解决；  岗位要求： 1、熟练掌握EasyUI、JQuery、Spring、MyBatis、Hibernate、Spring MVC等开源技术框架； 2、熟悉java web编程，掌握SSH框架及HTML、jsp、Css、bootstrap、JavaScript，redis等开发技术； 3、熟练使用Tomcat、weblogic、websphere等应用服务器； 4、熟悉并发环境下的性能优化，能够快速解决开发过程中的技术问题、及系统的质量保证 具有一定的webservice、 socket、多线程开发经验； 5、熟练掌握数据库设计，熟悉ORACLE数据库的使用和配置及SQL优化； 6、具有较强的学习、问题分析处理能力，具有较强的沟通能力，能快速解决各项目技术问题和需求； 7、熟悉财政相关业务优先。  </t>
  </si>
  <si>
    <t>python 开发</t>
  </si>
  <si>
    <t>岗位职责： 1. 至少3年以上web开发经验，能够独立完成开发任务, 主导系统子功能模块设计开发工作,。 2. 具备良好 Python/Java/C++/Scala 语言基础 ，熟悉javascript，css，熟悉flask框架，有Rest-ful接口的开发经验。 3. 熟悉数据库，有mysql/mongodb的开发经验。 4. 熟悉后台开发，可以基于django/flask框架进行web server的开发，会使用python numpy进行数据的抓取，清洗和加载。</t>
  </si>
  <si>
    <t>C++ developer (职位编号：GZ-ER-D025)</t>
  </si>
  <si>
    <t>Java开发项目经理</t>
  </si>
  <si>
    <t>As a Developer you will develop and maintain products (units, nodes, networks, systems and solutions), including development activities like requirement analysis, design, integration, verification, configuration management, PLM support, product documentation.设计、开发和维护软件产品/系统，包括需求分析、系统设计与实现、集成、测试和撰写文档等。 Responsibilities： 进行持续的需求分析和处理 设计开发和验证高质量的产品 进行故障分析、解决及客户支持 对产品和开发流程进行持续的改进 Skill/Qualification Requirements： 精通Linux下的C++编程，异步编程，网络编程和多线程编程等； - 熟悉HTTP, SSL 协议； - 熟悉GIT/Makefile； - 熟悉RESTful API/JSON/ Diameter/RADIUS； - 了解KVM virtualization和云环境原理及应用； - 了解Java/Javascript/Node.js； - 了解传统数据库及NoSQL知识； - 流利的英文读写和听说； - 计算机软件及相关专业本科及以上。 公司邮箱：recruit@cienet.com.cn 官方网站：www.cienet.com.cn 招聘微博：http://weibo.com/cienet</t>
  </si>
  <si>
    <t xml:space="preserve">岗位职责： 1、项目管理； 2、组织需求调研； 3、并能进行部分程序开发工作，java高级程序员能力； 4、多个流程类项目开发和管理经验； 5、参与软件系统的设计和分析；  技术要求： 1、6年及以上软件开发工作经验； 2、要求熟练掌握activiti，有 activiti 工作流开发经验； 3、精通Java，熟悉J2EE架构，熟练掌握 Spring、SpringMVC、mybatis/Hibernate 等常用开发框架； 4、熟练掌握javascript、html5、css、ajax等技术，熟悉 jquery、bootstrap 等框架; 5、熟练使用至少一种数据库Mysql、Oracle、DB2、Sqlserver应用与开发，熟练掌握各种SQL技巧，具备数据库调优能力者优先； 6、熟练掌握 weblogic、tomcat等中间件的部署与性能调优； 7、热衷于软件开发工作、具有强烈的责任意识和开放的心态，勤奋好学，有团队精神；  </t>
  </si>
  <si>
    <t>广州佳众联科技有限公司</t>
  </si>
  <si>
    <t>五险一金 补充医疗保险 员工旅游 专业培训 通讯补贴 交通补贴 绩效奖金 定期体检</t>
  </si>
  <si>
    <t>Java高级程序经理（12-20K）</t>
  </si>
  <si>
    <t>1.熟练掌握Python的使用，具备1年以上Python Web项目开发经验，熟悉Django开发框架，熟悉前端的HTML、DIV+CSS、JavaScript、Jquery、AJAX等技术； 2.熟练掌握MYSQL、SQL Server、SQLite数据库应用开发技术,了解常用的数据库性能优化方法； 3.熟悉Bootstrap、Node.js、.NET、Linux Shell优先； 4.具备较好的学习能力、问题分析能力，可以独立调试解决问题； 5.良好的沟通协调能力和团队合作意识，工作踏实，态度积极，能够承受工作压力。</t>
  </si>
  <si>
    <t>广州市中智软件开发有限公司</t>
  </si>
  <si>
    <t>五险一金 补充医疗保险 员工旅游 通讯补贴 专业培训 绩效奖金 年终奖金 定期体检</t>
  </si>
  <si>
    <t>1、本科或以上学历，计算机软件或相关专业； 2、具有3年以上Java开发经验，熟悉JAVA、J2EE体系结构；具有较好的程序模块设计能力。 3、掌握主流开源框架，如Spring、Hibernate、Apache Shiro、Activiti或ECharts等； 4、熟悉ECLIPSE等开发工具，熟悉主流应用服务器，如Tomcat、WebLogic或WebSphere等； 5、熟悉主流数据库系统，如Oracle、MS Sqlserver或MySql等；具有较好的数据库设计能力； 6、熟悉Linux操作系统； 7、具有较强的代码编写习惯和技术文档编写能力； 8、具有较强的自学能力和钻研精神，具有较强的团队协作精神，具有较好的独立工作能力； 9、有电子政务领域软件开发经验者优先。</t>
  </si>
  <si>
    <t>深圳市博悦科创科技有限公司</t>
  </si>
  <si>
    <t>五险一金 年终奖金 定期体检 员工旅游 周末双休</t>
  </si>
  <si>
    <t>1、熟练使用Linux/UNIX操作系统及开发环境； 2、熟练使用Python 3、熟悉Ansible等自动化配置工具的使用和扩展开发； 4、理解HTTP/HTTPS、DNS、LDAP等常见服务原理； 5、具有MySQL等数据库使用经验者优先； 6、积极主动，有团队精神，有良好的沟通能力和学习能力者优先</t>
  </si>
  <si>
    <t>前端高级工程师</t>
  </si>
  <si>
    <t>深圳市华宇讯科技有限公司</t>
  </si>
  <si>
    <t>周末双休 带薪年假 五险一金 节日福利 专业培训 绩效奖金 员工旅游 年终奖金 弹性工作 定期体检</t>
  </si>
  <si>
    <t>中国科学院计算机网络信息中心</t>
  </si>
  <si>
    <t>岗位职责： 1、负责公司商城产品核心业务的设计和开发； 2、负责优化项目页面性能和用户体验； 3、负责开发工具提高团队工作效率，优化工作流程； 4、参与制定前后端业务流程、接口协议、文档输出，提供最优解决方案； 5、参与项目研发、部署及日常运维工作； 任职要求： 1、计算机相关专业，有至少三年web 前端开发工作经验； 2、精通JavaScript、CSS、HTML 语义化标签，熟悉页面架构和布局，有比较扎实的Javascript 基础和解决问题能力； 3、熟练掌握jQuery、lodash、Ramda 等常用辅助库； 4、熟练掌握Grunt、gulp、Webpack 其中任意一项构建工具的使用和配置； 5、熟练掌握Chrome 开发者工具，至少掌握一种抓包工具如Fiddler 或Charles 检测web 服务的性能和定位瓶颈; 6、熟练掌握Vue、React 类框架; 7、至少掌握一门后端语言，如 Nodejs、Java、Golang、Python、Ruby，了解服务端编程； 8、对互联网产品和Web技术有浓厚兴趣，，热衷于开发优秀的基于Web 的电子商务产品； 9、有较好的学习能力和强烈的进取心，乐观、主动、积极，抗压能力强； 10、对可用性、可访问性、用户体验优化、前端页面加载和渲染速度优化等相关知识有实际的了解和实践经验； 11、具备良好的学习能力和问题分析能力，关注社区动态及技术发展趋势，参与开源项目维护者优先； 加分项： 1、熟练使用ES6/7 以及TypeScript 技术特性； 2、熟悉Go 语言以及Docker、kubernetes 等后台运维相关技术； 3、对前端工程化有深刻见解； 4、对主流框架源码有过深入学习和研究； 5、有独立个人博客或者github 账号活跃者；</t>
  </si>
  <si>
    <t>JAVA项目经理</t>
  </si>
  <si>
    <t>五险一金 补充医疗保险 餐饮补贴 定期体检 绩效奖金 弹性工作</t>
  </si>
  <si>
    <t xml:space="preserve">技术人员职位，在上级的领导和监督下定期完成量化的工作要求 编写高效可扩展的代码 开发后端组件以提高整体响应性和性能 测试和调试程序  任职要求： 1.至少3年以上Python语言开发经验，熟悉RESTful API的设计思想 2.熟悉Django等Web开发框架 3.有一定的Web前端技能，了解或熟悉HTML、CSS、Javascript 4.了解MySQL数据库，会使用基本SQL操作 5.掌握linux基本操作 6.熟练掌握 Git /SVN版本管理工具 7.具有良好的学习能力、自我管控力、自我驱动力、热爱编程 </t>
  </si>
  <si>
    <t xml:space="preserve"> 1、负责公司系统平台的技术研发管理工作团队管理相关工作，带领团队完成公司制定的开发目标； 2、负责制定项目计划（进度计划、质量计划等），对编码质量、进度、规范等负责，确保产品质量与开发进度； 4、负责客户需求沟通，需求分析，技术框架设计，产品开发计划的定制，开发进度的监控； 3、参与产品方案设计、设计文档评审、代码评审等工作； 5、负责核心代码的编写，组织解决项目开发过程中的重大技术问题； 6、负责新人员的培训和指导工作； 7、解决开发中的技术问题，不断推动产品创新和流程优化，从技术层面提高用户体验。  任职资格： 1、计算机相关专业本科（或以上）毕业，4年以上开发经验，1年以上项目管理经验；有实际大型Java项目开发管理经验优先；具有爬虫经验优先； 1、具有丰富的J2EE架构设计经验，熟悉主流技术框架，精通设计模式、组建技术，具备较强的技术整合和突破能力； 2、精通Java、JS编程；熟悉SpringBoot, Spring, Mybatis，Boostrap等主流框架；熟悉多线程编程、IO、网络编程等，有扎实的JAVA功底； 3、有分布式、高并发系统开发设计经验； 4、熟悉各种Java应用服务器的使用，熟悉关系型数据库Oracle、mysql等； 5、有强烈的责任心，优秀的表达能力，沟通能力及领导能力，较强的学习和理解能力，思路清晰，善于思考，能带领团队分析和解决问题</t>
  </si>
  <si>
    <t>深圳市鹏城汇科技有限公司</t>
  </si>
  <si>
    <t>五险一金 餐饮补贴 通讯补贴 专业培训 绩效奖金 员工旅游 年终奖金 股票期权 弹性工作 交通补贴</t>
  </si>
  <si>
    <t>岗位职责： 1、 适当参与产品设计，与运营部进行有效沟通，保证准确无误理解对方需求； 2、 根据要求完成网站前端以及后台的功能开发； 3、 负责网站的日常维护，改版等。 4、有大型旅游平台后台开发经验优先考虑； 5、能够独立开发功能模块，比如抢购、优惠券、商家管理、商城订单等优先考虑。 6、负责旅游微信后台和官网后台的开发与维护。  任职资格： 1、4年以上的PHP项目开发经验，有Java开发经验优先； 2、精通PHP，熟悉MYSQL, 具有大型网站开发经验优先； 3, 熟悉传输协议以及加密解密技术，对web安全有认识和经验； 4、能够熟练使用php,html,CSS,Ajax,Javascript，有一定的跨浏览器开发经验，具备 优化Web应用程序性能经验； 5, 熟悉Linux命令，熟悉主流操作系统和常用工具； 6、较强的学习能力和较强的团队沟通能力；</t>
  </si>
  <si>
    <t>Python开发人员</t>
  </si>
  <si>
    <t>上海兆领科技有限公司</t>
  </si>
  <si>
    <t>岗位职责： 1. 负责电商平台（购物车、结算、订单支付系统）或核心模块的架构设计及开发工作，并输出文档； 2. 与产品经理沟通需求，输出技术解决方案，带领团队灵活快速的完成具有挑战性的项目； 3. 优化系统性能，提升系统稳定性，实现系统的自动化监控，高性能以及高可用性保障； 4. 通过对团队的培训与指导，提高整个团队的技术水平。  任职要求： 1. 三年以上java开发经验，两年以上项目或团队管理经验； 2. java基础扎实，理解IO、多线程、集合等基础框架，对JVM原理有深入了解 3. 精通Spring，MyBatis/Hibernate等开源框架，对于你用过的开源框架，能深入了解它的原理和机制； 4. 掌握多线程及高性能的设计与编码及性能调优，并有高并发应用开发经验； 5. 具备基本的Linux环境运维能力，较好的数据库设计经验以及优化能力； 6. 具备完全独立的软件设计和开发能力的同时，又不失良好的沟通以及团队协作能力，工作细致认真，喜欢钻研技术； 7. 有生鲜电商行业或大型B2B系统开发相关经验，具有处理高并发、高性能架构经验优先； 办公地点： 广州市白云区增槎路926号江南市场综合交易大楼2楼 注：弹性工作时间，无固定打卡上下班。</t>
  </si>
  <si>
    <t xml:space="preserve"> 1.独立完成Python项目设计与开发 2.设计服务器后端系统框架设计，添加新功能和部署服务 3.设计服务接口 任职要求： 1. 本科或研究生毕业，3年以上Python语言开发经验 2. 能熟练使用Django，Python等Web开发经验；有 Python/Django的高级知识，包括面向对象的编程 3. 有RESTful API，celery服务的经验；有缓存，扩展性设计经验 4. 熟练Linux/Mac环境下开发 5. 熟悉MQ通信经验优先考虑.熟悉Docker技术者优先考虑。 6. 有物联网数据采集和通讯经验，熟悉物联网协议优先考虑 7. 能承担高负荷的工作，有良好的团队合作精神和自我管理能力，责任心强、工作敬业、有很强的开拓精神 </t>
  </si>
  <si>
    <t>五险一金 餐饮补贴 定期体检 年终奖金 员工旅游 绩效奖金 交通补贴 股票期权</t>
  </si>
  <si>
    <t xml:space="preserve"> 1. 负责PC端和移动端前端页面的开发。 2. 编写可复用，可扩展，易维护的前端代码。 3. 负责前端性能的优化，改进用户体验。 3. 与UI设计师，产品工程师，后端工程师紧密合作，共同实现符合项目需求的软件产品。  要求： 1. 本科以上学历。 2. 精通前端基础技术， Html5, CSS3, JavaScript，JQuery，扎实的JavaScript基础知识，有使用原生JavaScript的编程经验， 熟  悉DOM操作，页面事件处理，丰富的Div+CSS页面布局经验。 3. 熟悉主流浏览器差异及兼容方法，熟悉响应式开发，不同屏幕适配及移动端开发。 4. 熟悉AngularJS/ReactJS/VueJS, 其中一种开发框架（是Vue最好）， 并有基于此框架的实际项目的开发经验。 5. 熟悉前端调试工具的调试方法。 6. 熟悉前端构建工具webpack 及前端工程化，自动化，组件化的思想和方法。 7. 熟悉Node.js及npm 项目管理工具， 熟悉ES5/ES6语法差异。 8. 熟悉canvas绘图接口和echarts绘图库。 9. 学习Web前端前沿知识和技术，并合理运用到项目实践。 10. 善于分析问题和解决问题，思路清晰，热爱编程，良好的学习能力和沟通技能，团队合作精神和创新意识。  </t>
  </si>
  <si>
    <t>广东顺心快运有限公司</t>
  </si>
  <si>
    <t>五险一金 免费班车 员工旅游 绩效奖金 带薪年假</t>
  </si>
  <si>
    <t>岗位职责: 6.完成领导交办的其他任务。 岗位要求： 11.工作认真负责、能够承受一定的工作压力、有良好的团队精神。</t>
  </si>
  <si>
    <t>Python开发工程师 (职位编号：000809)</t>
  </si>
  <si>
    <t>上海鲲驰贸易发展有限公司</t>
  </si>
  <si>
    <t>五险一金 免费班车 员工旅游 餐饮补贴 交通补贴 绩效奖金</t>
  </si>
  <si>
    <t>星河控股集团有限公司</t>
  </si>
  <si>
    <t>三年以上爬虫开发，内容提取工作，有电商网站抓取经验者优先
精通网页抓取原理及技术，熟悉基于COOKIE或JWT网站登录原理。
精通Python，对HTTP协议及HTML有深入的了解
精通正则表达式，DOM，XPath，CSS
熟悉使用mysql，redis，postgresql或mongodb
熟悉scrapy，selenium，常用反爬虫策略
熟悉高并发、高性能的分布式系统设计及应用，有数据库调优，海量数据储存和处理经验者优先
熟悉python开发框架，django或是flask优先
具备良好的编程习惯和算法基础，具有较强的分析解决问题能力
学习能力强，有一定的抗压能力，善于沟通和团队协作，乐于分享</t>
  </si>
  <si>
    <t>做五休二 周末双休 带薪年假 五险一金 包吃 全勤奖 节日福利 专业培训 高温补贴 餐饮补贴</t>
  </si>
  <si>
    <t>工作内容包括但不限于：
系统功能需求调研；
系统功能、流程表单开发；
流程修改、测试； 后期维护更新；
技能要求：
精通html5/CSS3/Javascript，前端理论扎实，实战项目经验丰富；
使用过jquery、bootstrap等基本类库和框架，有一定的插件开发能力；
有React、Angular、Vuejs等类库或框架使用经验；
熟悉前后端开发流程，有java的基本经验、熟悉使用数据库Sql语句 ；
有较强的自学能力和钻研精神，逻辑思维严谨，热爱WEB开发技术。
学历要求：
统招本科以上学历，计算机相关专业；
有相关相关项目开发测试维护经验；
3年以上工作经验。</t>
  </si>
  <si>
    <t xml:space="preserve">岗位职责： 1、负责项目开发目标的实现，参与系统平台的构架设计与开发； 2、制定项目开发计划文档，量化任务，并对任务进行合理分配； 3、解决开发过程中技术问题和提供解决办法，指导项目成员完成上级安排的开发任务； 4、负责项目组代码的审查工作，有效地控制项目的质量风险； 5、协助组织开发团队技术培训，提高整体技术水平。 6、跟踪开发结果，对所开发项目负责。  任职要求： 1、全日制本科以上学历，计算机相关专业；有金融行业开发经验（供应链、信托、P2P等）； 2、5年及以上Java开发经验，两年以上同岗位经验且有带开发团队经验； 3、熟悉面向对象软件结构知识，熟悉常用的软件设计模式； 4、熟悉Struts，Hibernate，Spring等开源框架，3个以上实际项目经验； 5、熟悉J2EE体系结构；熟悉Tomcat、weblogic等应用服务器系统的开发；熟悉mysql、oracle等数据库开发；能编写复杂sql语句； 6、具备优秀的团队精神，吃苦耐劳，能够承担高强度的工作压力; 7、良好的语言表达和书写能力，良好的英语阅读能力； </t>
  </si>
  <si>
    <t>PHP/Python程序员</t>
  </si>
  <si>
    <t>深圳市开步电子有限公司</t>
  </si>
  <si>
    <t>深圳齐采科技有限公司</t>
  </si>
  <si>
    <t>五险一金 员工旅游 年终奖金 定期体检 18天带薪年假</t>
  </si>
  <si>
    <t xml:space="preserve"> 精通PHP/Python语言 （必须懂两种语言） 熟悉API路由原理 熟悉MQ体系 （硬性条件） 熟悉Redis缓存 （硬性条件） 熟悉MariaDB, MongoDB及读写分离 （硬性条件） 了解模块化开发，了解TP框架 熟悉Linux/Ubuntu及Docker运用 （硬性条件） 基本Shell Script编程 熟悉爬虫</t>
  </si>
  <si>
    <t>福建华闽通达信息技术有限公司</t>
  </si>
  <si>
    <t>五险一金 餐饮补贴 弹性工作 年终奖金 带薪年假 节日福利 加班补贴 绩效奖金</t>
  </si>
  <si>
    <t>1、负责开发工程文档总控系统； 2、用Java封装框架工具，精通JavaScript、且能使用JS封装工具； 3、B/S开发模块和系统的数据库设计以及开发。  任职要求： 1、计算机、软件等相关专业本科以上学历。 2、熟悉JAVA理论基础，具备一定的逻辑能力，并能使用Java进行独立开发的能力； 3、熟悉使用struts、Spring、Hibernate、Html、JavaScript、CSS、JSP、AJAX等WEB前端技术；熟悉基于Web的MVC设计模式； 4、熟练使用JavaScript的面向对象，并能使用JavaScript封装出常用的前台工具或框架；可以写出兼容浏览器的脚本； 5、具有高度的工作热情，工作任务能够及时高质量完成； 6、良好的沟通能力及团队协作精神，具有强烈的集体荣誉感； 条件明显不符合者勿投递，谢谢！</t>
  </si>
  <si>
    <t>上海瓦杜信息技术有限公司</t>
  </si>
  <si>
    <t>1、具有3年以上PHP研发工作经验，30岁以下，有大型、高访问量网站项目研发经验优先； 2、熟悉HTML、CSS、JavaScript、Ajax、Jquery等前端UI开发； 3、对OOP，MVC 有较为深入的认识、能熟练使用常用的设计模式； 4、熟悉Mysql优化、能创建高效的索引； 5、熟悉perl、python语言优先； 6、熟悉Linux，能编写简单的Shell 脚本优先； 7、了解常用数据结构和算法，设计模式。  8、有良好的团队合作能力，善于沟通，自我驱动，具备良好的问题定位分析能力。</t>
  </si>
  <si>
    <t>1、参与公司底层架构的服务设计与实现； 2、不断优化数据结构，算法，软件架构和系统架构，达到更好的系统性能； 3、了解分布式系统架构的概念，并有过相关的开发经验。 4、需要具有前端开发能力，部分时间参与前端开发和升级维护。  任职要求： 1、两年及以上Python开发经验，有成熟的项目经历，能解决实际开发中遇到的问题； 2、熟悉至少一门Python的framework（tornado、Django、bottle、flask等）； 3、熟悉SOA架构，具备HTTP，TCP等网络服务端开发经验，并能针对具体业务场景做高并发服务的开发和优化； 4、熟悉PostgreSQL/Redis等常用的开源存储工具；能在Linux环境下工作； 5、熟悉前端vue.js等。</t>
  </si>
  <si>
    <t>广州富米科技有限公司</t>
  </si>
  <si>
    <t>五险一金 餐饮补贴 弹性工作 绩效奖金 股票期权</t>
  </si>
  <si>
    <t>前端开发工程师
岗位职责：
1、负责公司产品业务在WEB端、移动端H5以及小程序的开发
2、负责前端项目的需求分析、设计、开发、上线
3、负责建设和完善前端技术体系
任职要求：
1、计算机相关专业大专及以上学历
2、具有3年及以上前端开发经验，有一定的移动端开发经验
3、熟悉主流前端开发框架，了解前后端交互流程，理解前后端分离开发模式
3、熟悉HTTP协议，了解W3C标准规范，具备扎实的Html, JavaScript，Css，Ajax等基础
4、熟悉用户体验和交互设计，对界面交互、实现设计效果有高度热情。
5、良好的学习与沟通能力，热爱技术，富有激情，并能承受工作压力</t>
  </si>
  <si>
    <t>招聘Python研发工程师一名</t>
  </si>
  <si>
    <t>北京立方天地科技发展有限责任公司</t>
  </si>
  <si>
    <t>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任职资格 ： 1、计算机相关专业背景，本科以上学历，具有较强的编程实现能力； 2、熟悉Python，熟悉Mysql或任意数据库，了解Redis； 3、有C++、Web等开发经验者优先； 4、有一定的概率统计、数学建模、时序分析等数学基础者优先； 5、做事严谨踏实，责任心强，条理清楚，善于学习总结，有良好的团队合作精神和沟通协调能力。</t>
  </si>
  <si>
    <t>Java 项目组长（日语）</t>
  </si>
  <si>
    <t>五险一金 补充医疗保险 交通补贴 定期体检 年终奖金 员工旅游 通讯补贴</t>
  </si>
  <si>
    <t xml:space="preserve">  岗位职责：  1、负责解决项目中所有技术问题；  2、独立设计、制作系统的架构、共通、Sample；  3、完成部分编码、测试及文档工作；  4、协助PM执行并推进项目实施、能够管理部分PG人员。    任职要求： 1、大专以上学历，计算机或者理工类相关专业； 2、日语二级及以上；  3、5年以上B/S结构的Java软件开发经验,1年以上的项目管理经验；  4、具备HTML和JavaScript经验；  5、具备SQL Server/Oracle数据库经验；  6、有C语言和C++背景尤佳；  7、有FTP上传、下载开发经验尤佳；  8、具备较好的文档写作能力；  8、较强的团队合作精神，认真负责，并具备良好的职业道德。  </t>
  </si>
  <si>
    <t>高级JAVA开发工程师―电子商务部</t>
  </si>
  <si>
    <t>上海天正信息科技有限公司</t>
  </si>
  <si>
    <t>五险一金 员工旅游 餐饮补贴 定期体检 节假日福利</t>
  </si>
  <si>
    <t>岗位职责：  任职要求: 任职要求: 4.熟悉VUE.js等前端开发框架者优先</t>
  </si>
  <si>
    <t>岗位职责： 1、业务系统设计、开发管理，各生产平台新需求的设计和开发管理； 2、配合项目经理完成需求文档和技术文档的编写； 3、独立完成系统指定模块开发、测试、bug修复； 4、解决开发过程中遇到的技术难题。 岗位要求： 1、全日制本科以上学历，3年以上java开发经验，有spring cloud、dubbo等开发经验，有linux、unix使用经验； 2、熟悉Spring MVC，springBoot，ibatis/mybatis，dubbo； 3、熟悉前端jQuery框架、熟悉html/css +div； 4、熟悉MYSQL、ORACLE数据库管理； 5、良好的文档撰写习惯，良好的文字表达能力；做过电信业务项目、微信小程序优先； 6、有强烈的求知欲，优秀的自我学习能力，熟悉流行的开源项目； 7、参与过大型项目设计和开发工作；</t>
  </si>
  <si>
    <t>Html5开发工程师</t>
  </si>
  <si>
    <t>岗位职责： 1. 根据产品设计需求，实现、维护及优化WEB前端页面和业务功能； 2. 负责公司移动端，pc端前端研发工作。 3．现有产品前端界面持续改进及参与Web前沿技术研究和新技术调研。 4. 具有5年以上相关工作经验；  技能要求： 1. 有扎实的javascript基础（作用域，继承，闭包，面向对象设计等）； 2. 熟悉H5、CSS3，vue.js   json  jQuery 等web开发技术； 3. 有webgl基础熟悉Three.js 熟悉IK 动画技术更佳 4. 有良好的的团队合作能力，主动性强，执行能力强，具备良好的问题定位分析能力</t>
  </si>
  <si>
    <t>源杉数据科技（上海）有限公司</t>
  </si>
  <si>
    <t>五险一金 年终奖金 弹性工作 股票期权 零食无限量</t>
  </si>
  <si>
    <t>注：外包经验勿投递  职位描述： 1、负责公司核心平台底层研发工作； 2、 负责对内对外接口（服务）的定义设计、开发和优化； 3、 相关业务服务开发。  岗位要求： 1、3年以上Python开发经验、扎实的python基础，熟练使用Django，Flask、Tornado等至少一种web开发框架； 2、对代码优化、性能优化有自己的理解； 3、 有较强的业务理解能力，良好的接口设计风格； 4、熟悉Mysql、Oracle、Pregresql等至少一种主流关系型数据库； 5、熟悉Redis，Memcache、Mongodb等至少一种Nosql数据库； 6、熟悉kafka等大数据处理技术以及elasticsearch等数据存储技术； 7、自主学习能力强，沟通佳，热情有活力，能快速融入团队； 8、有一定创业激情和抗压能力。、 9、外包公司经验勿扰</t>
  </si>
  <si>
    <t>达内时代科技集团有限公司</t>
  </si>
  <si>
    <t>UI设计师（高级）</t>
  </si>
  <si>
    <t>1、核心组件代码编写； 2、高度还原 UI 设计稿与交互实现，处理各种浏览器兼容问题； 3、根据工作安排高效、高质地完成代码编写，确保符合前端代码规范； 4、日常的 bug 修复，性能调优等工作；  5、参与产品评审，能提出可行的技术方案。  任职要求: 1、本科及以上学历，计算机相关专业； 2、有丰富的前端开发经验；精通 HTML、HTML5，理解JavaScript运行机制，能够运用面向对象编程思想进行JavaScript编程； 3、能够使用 DIV+CSS+JS 准确进行代码构建，实现产品所需的交互效果。熟练掌握JavaScrip、JQuery、Dom等前端技术 4、熟练使用 vue 框架，对生命周期，计算属性，vue 指令，组件通信有深入了解； 5、熟练应用 vue 的生态链， Node、NPM、Webpack、VueRouter、axios、Vuex、Bootstrap ElementUI、Stylus等； 6、有自定义组件开发经验，有过带队经验；  7、性格开朗，善于沟通，自我学习，自我推动，较强的责任心。</t>
  </si>
  <si>
    <t>五险一金 补充医疗保险 专业培训</t>
  </si>
  <si>
    <t>岗位职责： 1、根据南航技术规范及要求，编写相应的技术文档； 2、在开发中与项目相关人员密切配合，保证整个任务顺利进行； 3、积极跟进业界新技术发展，持续更新产品与技术架构标准与规范，促进技术进步和创新； 4、设计产品架构方案与评审产品设计方案，负责系统架构的合理性、可扩展性及经济性； 5、根据南航要求，对项目关键技术进行培训。  资格要求：
1、美术或多媒体相关专业，要求本科及以上学历；
2、5年以上从业经验；并有成功案例；
3、可单独完成各项任务、以及配合团队合作。
能力要求：
4、精通Photoshop、Illustrator、AE、Axure等图形软件，Dreamweaver等网页制作工具，能够独立完成静态网页设计工作
5、熟练操作常用办公软件，且具备其它软件应用能力；
6、熟悉html、CSS、javascript、Ajax；
7、对通用类软件或互联网应用产品的人机交互方面有自己的理解和认识；
8、具备良好的审美能力、深厚的美术功底，有较强的平面设计和网页设计能力；
9、具有敏锐的用户体验观察力，富有创新精神；
职责要求：
10、负责网站及移动App产品的美术创意、UI界面设计；
11、把握产品整体风格、视觉效果、用户操作体验策划及设计；
12、熟悉用户习惯，注重用户体验并且具有交互和平衡能力；
13、配合产品经理进行界面优化，提高美观性和用户体验，把控产品最终界面实现效果；
14、关注行业内UI设计的流行趋势，交互界面的新功能、新技术的运用，并运用到实际项目中；
15、完成领导交付的其他宣传设计工作。</t>
  </si>
  <si>
    <t>广州漫布科技有限公司</t>
  </si>
  <si>
    <t>广州市万表科技股份有限公司</t>
  </si>
  <si>
    <t>带薪年假 五险一金 员工旅游 单双休 绩效奖金 包吃</t>
  </si>
  <si>
    <t>职位职责： 1.负责公司游戏后台管理工具的维护和新功能的开发； 2.负责公司官网的开发和维护；  任职要求: 1.2年及以上PHP开发经验； 2.基本了解 HTML / CSS 3.0； 3.熟练使用 jQuery； 4.了解MVC设计原理，使用过 PHP 开发框架：Zend Framework / CodeIgniter； 5.熟练使用 MySQL 数据库； 6.熟练使用 SVN，具备良好的编程习及较强的文档编写能力，有laravel 开发经验； 7.具备较强的责任心.良好的职业道德；</t>
  </si>
  <si>
    <t>五险一金 绩效奖金 周末双休 包工作餐 专业培训 节日福利 生日会 带薪年假</t>
  </si>
  <si>
    <t>岗位职责： 1、负责参与部门web前端框架的设计与开发； 2、负责参与框架技术文档的编写与组件开发，负责公共模块的开发； 3、对初中级工程师进行技术培训和代码评审工作； 4、根据产品需求进行开发，探索并优化前端效果，保证开发效率和代码质量； 4、技术攻坚，疑难问题解决。  岗位要求： 1、软件工程、计算机本科以上学历，从事前端开发工作3年以上； 2、精通 HTML/CSS/JavaScript 等Web前端开发技术，熟练PS切图，对于兼容性，响应式，PC端开发具有实战经验； 3、对微信公众号开发与小程序开发有一定熟练度； 4、有Vue组件研发经验，具备对业务进行宏观思考，有抽象成UI组件的能力，对Nuxt框架有一定了解； 5、对Koa等服务器框架有一定使用经验者优先； 6、有Git等代码版本工具使用经验，并了解git-flow； 7、良好的英文阅读能力。</t>
  </si>
  <si>
    <t>五险一金 员工旅游 餐饮补贴 绩效奖金 定期体检</t>
  </si>
  <si>
    <t>岗位职责： 1.负责前端框架选型及搭建、自动化、性能优化及代码规范；与产品经理商讨原型设计； 2.负责 PC 及移动端 APP 产品的前端代码开发工作，配合交互设计师实现页面交互效果，撰写相关技术文档； 3.配合后端工程师一起研讨技术实现方案，进行应用及系统整合； 4.负责对产品页面性能的优化和维护，持续提升用户体验。  任职要求： 1、计算机相关专业； 2、精通 Javascript， 至少熟悉Angular2/6、React、Vue其中一种框架，并有项目实践经验； 3、至少熟悉webpack、gulp、rollup其中一种构建工具，少熟悉Sass、Less其中一种Css预编译语言； 4、精通 MVC 及相关设计模式，熟悉模块化开发； 5、熟悉 HTML5、CSS3 开发，能完成页面重构工作； 6、具备敏锐的观察力，能紧跟 Web 前端发展趋势，对设计、互联网产品趋势熟悉者佳； 7、熟悉W3C标准，理解各主流浏览器间的兼容性问题，有前端性能优化意识。</t>
  </si>
  <si>
    <t>广东奇化化工交易中心股份有限公司</t>
  </si>
  <si>
    <t>互联网/电子商务 石油/化工/矿产/地质</t>
  </si>
  <si>
    <t>五险一金 节日福利 餐饮补贴 年终奖金 定期体检 员工旅游</t>
  </si>
  <si>
    <t>岗位职责： （1）负责网站后端接口开发和维护，遵照开发规范，按时保质的完成负责开发任务； （2）参与需求分析，产品设计，功能开发等； （3）负责后端数据库设计，负责后端模块业务功能开发； （4）与外部系统对接以及数据分析工作； （5）对开发与维护过程中的技术问题进行攻关。 任职要求： （1）计算机或相关专业，全日制本科或以上学历，5年以上php后端开发经验； （2）精通PHP+MYSQL编程以及主流的PHP框架及开源项目进行二次开发，可利用框架单独进行项目开发，熟悉面向对象编程及MVC模式； （3）熟练掌握基于mvc架构的php框架，编写过框架的优先考虑； （4）熟练掌握XHTML、CSS、DIV、Javascript、jquery等页面技术； （5）有良好文档编写能力和编程风格，熟悉开发文档的编写； （6）熟悉大型网站架构，具有大数据大流量 web 应用开发经验者优先； （7）熟悉Linux下服务器环境部署和性能调优，对数据库优化，PHP缓存技术，静态化设计，高并发，数据库安全等方面有自己的见解； （8）能承担工作压力，具备良好的沟通能力和团队合作精神； （9）有一定团队管理经验优先。</t>
  </si>
  <si>
    <t>五险一金 周末双休 年终奖金 定期体检 员工旅游</t>
  </si>
  <si>
    <t>工作职责： 1、参与公司标准产品、定制化项目、互联网项目需求及设计评审。 2、具有完成软件详细设计的能力。 3、熟悉.NET多层开发和分布式应用体系结构，熟练运用.NET Framework，研发B/S项目。 4、能够独立解决开发过程中的技术问题并进行相应的性能调优。 5、为项目和项目组成员提供技术支持和指导。 6、根据公司规划，对系统进行局部重构。 7、进行相关文档（概要设计、详细设计）的编写。 任职资格： 1、大专以上学历；计算机科学技术及相关专业；4年以上B/S结构的.NET软件开发经验； 2、精通C#，熟练掌握ASP.NET MVC、JavaScript、Html、XML、WCF、Web Service、Web API等开发技能； 3、精通MS SQL Server，熟练掌握T-SQL、存储过程、触发器、索引等编程，能对SQL语句进行性能优化； 4、熟悉大型互联网、企业信息化开发的流程，包括规划、需求、设计、开发、维护等流程，有大型Web项目的开发和运维经验； 5、具有良好的编程风格，有多层架构的设计及开发经验；熟练掌握设计模式、UML，对面向对象编程有深刻理解；熟悉软件开发流程，代码编写规范； 6、熟练掌握MongoDB、Redis、MySql、SqlLite，有大数据量、高并发、第三方框架（消息中间件、存贮、日志、ORM、缓存、Socket等）开发经验； 7、熟悉Linux Shell，具有.net Core、Docker、微服务开发经验者优先； 8、具有Java(SSM、Shiro、Velocity、Gradle等)开发经验者优先； 9、具有知名互联网公司工作背景、有互联网敏捷产品、敏捷开发经验者优先； 10、具有执行力、责任感、团队合作意识强，善于沟通，能承受较大的工作压力，并且乐于分享；</t>
  </si>
  <si>
    <t>深圳优速物流信息科技有限公司</t>
  </si>
  <si>
    <t>负责主要产品功能开发及各类接口api对接、相关开发文档的整理与编写。    任职要求：  1、拥有较强的学习能力和解决问题能力，能够独立完成单一项目任务。 2、熟练使用Git进行版本管理。 3、具有良好的代码规范，有一定的代码洁癖。 4、熟悉面向对象的设计方法，对面向对象的设计模式理解并能熟练应用,了解基本的编程算法。 5、熟悉PHP语言，并了解开源PHP开发框架，并有使用一种框架的经验，Laravel优先。 6、熟悉MYSQL等关系型数据库开发，并对数据库设计及优化有一定的了解。 7、对html、css、javascript有一定的了解，可以熟练运用以上技术编写代码。 8、熟悉Redis。</t>
  </si>
  <si>
    <t>高级WEB前端工程师（五险一金+双休）</t>
  </si>
  <si>
    <t>广州锐新软件科技有限公司</t>
  </si>
  <si>
    <t xml:space="preserve">岗位职责  </t>
  </si>
  <si>
    <t>五险一金 员工旅游 绩效奖金 周末双休</t>
  </si>
  <si>
    <t>职位描述 1、负责公司各产品线Web前端研发； 2、解决不同浏览器及不同版本的兼容性问题； 3、根据要求，用Javascript、Jquery编写出各种特殊交互效果； 4、与后台开发人员进行沟通以完成前后台的对接工作。  任职要求  1、3年及以上经验，了解互联网产品开发相关流程和工作模式； 2、扎实的前端基础知识：HTML5，CSS3，JavaScript和jQuery(Zepto)等基础扎实，有较强的web界面制作和交互脚本编写能力；  3、了解和掌握HTTP协议，能从实际角度出发提升Web性能； 4、了解熟悉常见的前端框架、库、工具，例如：jQuery、Angular(AngularJS)、Vue.js、React、Grunt、Gulp、webpack等； 5、有良好的编程习惯，包括良好的代码风格，单元测试，代码审查，具有比较强的责任心； 6、学习能力强，对技术有钻研精神，具有良好的自学能力和独立解决问题的能力； 7、熟悉Linux/Unix，在其上有丰富的开发经验。</t>
  </si>
  <si>
    <t>高级PHP程序员  有能力带团队、架构师，技术能力全面，熟悉H5以及APP开发。  岗位要求和职责： 1.负责网站程序日常维护、研发工作，根据产品设计文档开发新的功能模块； 2.参与系统的需求分析、设计、编码等开发工作； 3.3年以上PHP开发经验；精通DZ、cms系统二次开发； 4.熟悉LAMP环境，精通PHP编程以及OOP编程思想，熟悉Smarty、TP等框架以及MySql数据库的应用维护，具有MySQL索引优化、查询优化和存储优化、PHP缓存技术、静态化方面的经验者优先； 5.熟悉HTTP协议及W3C相关互联网规范，熟练掌握XHTML、CSS、Javascript/Ajax、Jquery、JSON等Web页面技术； 6.需要具备良好的编码规范和编程风格； 7.对大访问量和大数据量PHP项目有开发和优化经验优先； 8.逻辑思维能力清晰，有良好的自我管理能力，乐于沟通和分享； 9.较强的责任心及团队合作精神，有独立解决问题和快速学懂运用新技术的能力； 10、无996工作制，双休，平时略有加班可以调休； 11、本科生三年稳定工作协议； 12、欢迎有读博士倾向的硕士加盟；</t>
  </si>
  <si>
    <t>上海敖游网络科技有限公司</t>
  </si>
  <si>
    <t>广东机场白云信息科技有限公司</t>
  </si>
  <si>
    <t>广州华喜信息科技有限公司</t>
  </si>
  <si>
    <t>岗位职责： 1、根据产品需求、系统需求，设计框架并组织参与代码编写； 2、维护各平台日常运行，确保各个程序稳定高效运转； 3、配合运维、配合产品测试人员提供修改方案和技术支持； 4、修复系统BUG，单元测试； 5、按时高质量的完成代码编写工作。  任职资格： 1、计算机相关专业，大专以上学历，2年以上PHP项目开发经验； 2、精通PHP+MySQL 开发组合，熟悉OOP的软件设计方法, 对 MVC 分层有一定的理解, 了解一二个 PHP 框架； 3、熟悉JavaScript、HTML、 JQuery, CSS 等前端技术； 4、曾参与大型项目开发或开源项目维护者优先； 5、热爱编程、工作踏实、认真负责、勤于学习提升； 6、能正常的读写英文文档，编码，命名风格规范，统一； 7、熟悉 LINUX 系统及常用命令，SVN。 8、熟练使用laravel框架</t>
  </si>
  <si>
    <t>五险二金 补充医疗保险 免费班车 交通补贴 餐饮补贴 专业培训 年终奖金 定期体检 节日福利</t>
  </si>
  <si>
    <t>五险一金 股票期权 绩效奖金 弹性工作 年终奖金 通讯补贴 员工旅游</t>
  </si>
  <si>
    <t>岗位要求： a.熟练运用常用的HTML5开发语言及开源框架并能熟练编写高质量的计算机程序； b.精通HTML5/CSS3， 开发符合W3C标准的前端程序； c.掌握常用前端技术，能进行兼容主流浏览器的编码； d.精通JavaScript ，熟练掌握并应用前端编码规范； e.熟悉前端开发常用工具nodejs、 npm、 webpack 等 f.熟悉运用webstorm、 sublime、 Visual Studio等编辑器软件 岗位职责： a.负责页面制作及维护，根据设计图完成页面html5应用的编码； b.根据产品需求，分析并给出最优的页面前端结构解决方案； c.根据产品设计，利用HTML5相关技术开发网站、手机、平板电脑等多平台上的前端应用，实现多屏幕兼容显示效果； d.编写可复用的用户界面组件； e.协助后台程序员完成功能镶嵌和调试。  工作经验：2-5年相关工作经验</t>
  </si>
  <si>
    <t>岗位要求： 1.4-7年J2EE项目开发经验； 2.具有系统分析、设计和面向对象建模的经验； 3.熟练使用微服务框架,如SpringBoot,  SpringCloud； 4.熟悉精通OOA、精通OOD，掌握UML语言以绘制基本的设计图； 4.熟练Mysql等多种关系型数据库，熟练运用SQL进行复杂查询，具备数据库性能调优能力； 5.熟悉持续集成工具；熟练使用Docker/Kubernetes等容器化系统； 6.熟悉PowerDesigner/ERWin/Rose等建模工具; 7.熟悉使用Redis/RabbitMQ/Kafka/Zookeeper等中间件； 8.熟悉使用Linux/Unix等常见操作系统；熟悉linux日常命令行操作； 9.善于沟通，有良好的文档写作能力；具有带领团队经验； 10. 有物联网开发经验者优先。  职责描述： 1.负责公司平台系统开发任务的技术设计、编码实现等具体开发工作; 2.承担项目开发管理工作，包括评估工时/代码审查等； 3.负责底层框架基础功能的功能设计、架构设计、框架选型等; 4.带领团队保质保量完成开发目标，需要时刻清楚开发进度； 5.负责相关开发文档的编写，传播经验知识； 6.能协助系统架构师进行框架优化。</t>
  </si>
  <si>
    <t>北京国融创新管理顾问有限公司</t>
  </si>
  <si>
    <t>广州嘉目数码科技有限公司</t>
  </si>
  <si>
    <t>1.对laravel 框架熟练，工作中至少使用2年，至少做过3个该框架的项目～ 2.对lnmp环境熟练，工作中至少使用2年，至少做过3个该环境的项目～ 3.对git非常熟练，工作中至少使用2年  三个条件是并列关系，缺一不可。如果都满足，欢迎您前来面试。 如果满足其一或者不满足，请您留意别的工作机会，节约您的面试时间^_^</t>
  </si>
  <si>
    <t>五险一金 员工旅游 交通补贴 弹性工作 定期体检</t>
  </si>
  <si>
    <t>职位描述： 1. 前端相关需求的评审和开发，技术难点攻关。 2. 持续改善用户体验和性能。 3. 前沿技术的探索和研究。  职位要求： 1. 本科或以上学历，2年以上前端开发经验；熟悉前端的基本机制及其原理。 2. 必须熟悉小程序开发，至少有2个以上小程序开发和上架经验 3. 有扎实的HTML5和CSS3功底，熟悉流式布局、弹性盒子布局，能处理PC和移动端各主流浏览器的兼容问题。 4. 熟悉JavaScript（ES6）、AJAX、jQuery，必须有Vue.js、React或Angular实际项目经验。 5. 熟悉Node.js，掌握异步流程控制以及常见模块的使用。 6. 有良好的学习能力、沟通能力和强烈的责任感，对新技术充满好奇，乐于分享。  完善福利： 1、周末双休，五天工作制； 2、社会保险+住房公积金（五险一金）； 3、员工假期：包括法定节假日、带薪年假、带薪病假、婚假、产假、丧假等； 4、旅游补助，可随心选择旅游景点。 5、其他福利：节日福利、温馨的员工生日会、激情洋溢的年度旅游、震撼人心的拓展活动、充满欢乐的观影活动、形式多样的体育竞技比赛等。  联系方式：32056289-唐小姐 欢迎来电咨询！ 投简历请附上作品链接！ 广州市天河区车陂大岗路6号4栋嘉目数码（沣宏大厦前50米）  交通路线： 乘坐地铁4号线【黄村方向】至【车陂站】，D出口，地铁站对面沣宏大厦前50米即是。。  关于我们： 在这里，你会有牛气冲冲的队友，明朗的上升空间，良好的工作氛围，五险一金、周末双休、节日福利、假日旅游等一应俱全应有尽有； 但同时，我们要求你有上进的雄心；希望你能承受压力，不懈努力；把本职工作做到好，很好，非常好。 我们立志成为中国影视制作及三维动漫制作的领先者，我们不仅关注团队的责任感和创业精神，更关注团队成员的协作与成长。我们愿与您一道成长，努力开创属于自己的品牌！</t>
  </si>
  <si>
    <t>岗位职责： 1、负责手游平台的开发和维护； 2、参与各项目中的Web功能、APP的设计、开发和实现； 3、编写核心代码，承担主要开发工作，对代码质量及进度负责； 4、根据业务变化，改善产品的系统架构设计，保证系统的性能、稳定性及可靠性； 5、相关技术文档的编写及整理。  任职要求： 1、计算机等相关专业本科以上学历； 2、精通PHP + MYSQL，2年以上互联网开发经历； 3、熟悉linux系统WEB环境简单操作； 4、参与过手游平台开发者优先； 5、具有高度的责任心、良好的沟通能力和团队协作精神。</t>
  </si>
  <si>
    <t>诚泰融资租赁（上海）有限公司</t>
  </si>
  <si>
    <t>广州码上花信息科技有限公司</t>
  </si>
  <si>
    <t>金融/投资/证券 租赁服务</t>
  </si>
  <si>
    <t>五险一金 补充医疗保险 补充公积金 交通补贴 通讯补贴 年终奖金 定期体检</t>
  </si>
  <si>
    <t>1.根据项目要求，完成软件项目的开发； 2.进行系统设计，参与项目的编程、调试和模块测试工作。  任职要求： 1. 2年以上Java工作开发经验。 2. JAVA基础扎实，集合等基础框架。 3. 熟练运用Spring ,Spring MVC， Mybaits，Apache Shiro，SpringSecurity等主流的开发框架。 4. 熟练数据库Mysql技术，MySql主从，能够熟练的编写sql语句，具备一定的数据库设计能力。 5. 熟练Javascript ，CSS，HTML，JSON，AJAX，等相关WEB技术。 6. 熟悉tomcat， nginx等服务器。 7. 熟悉SVN 版本控制管理，maven管理项目构建、Eclipse/idea等开发工具。 8. 熟悉使用Linux系统，能在Linux系统下完成常用软件安装、应用部署。 9. 熟悉React.js，Redis，Dubbo， Zookeeeper，Nginx优先考虑。 10. 对技术有强烈的兴趣，喜欢钻研，具有较强的学习能力，抗压能力，沟通技能，团队合作能力。</t>
  </si>
  <si>
    <t>五险一金 补充医疗保险 补充公积金 免费班车 员工旅游 餐饮补贴 专业培训 绩效奖金</t>
  </si>
  <si>
    <t>岗位职责： 1、负责电商平台的模块开发和维护工作，承担核心开发作用； 2、能够按要求、高质量地完成开发任务； 3、确保各类研发运维项目进度和质量，从技术角度提升用户体验； 4、带领技术团队完善构架、研发、设计方面的工作，完成平台整体搭建，设计、指导关键技术模块，并对系统安全性、稳定性负责，确保公司产品的研发进度； 5、组织对重大技术问题进行研发攻关，消除制约公司战略实施的技术瓶颈； 6、组织编制、审核各类技术方案、规范和文档，保证技术成果质量； 7、组织协调技术资源支持，配合相关业务板块完成工作任务； 任职要求： 1、本科以上学历，计算机、软件、信息管理相关专业，五年以上工作经验，三年电商行业经验； 2、精通JAVA、SPRING-BOOT、SPRING CLOUD；对缓存、分布式技术、数据库、大数据、搜索等一个或者多个领域有深入的理解。 3、具备优秀的系统分析能力，熟悉电商业务； 4、具备用户思维，自我驱动；极强的团队协作精神、优秀的学习能力与创新能力，能够在压力下工作； 5、有知名互联网公司经验优先。</t>
  </si>
  <si>
    <t>北京聚焦营销顾问有限公司</t>
  </si>
  <si>
    <t xml:space="preserve"> 职位描述： 1、根据公司项目要求，进行Web应用开发。 2、负责现有产品的维护，开发与升级； 3、完成项目模块设计与开发工作，并编写相关设计和开发文档。 岗位要求： 1.大专及以上学历，计算机相关专业优先，3年及以上 Web 系统开发 维护经验； 2.熟悉LNMP，熟悉linux操作； 3.熟悉laravel、Thinkphp开发框架；熟悉缓存技术（Redis,Memcached）； 4.熟悉微信开放平台开发经验(微信小程序、企业微信、微信公众号) 5.有良好的编码习惯和技术文档编写能力; 6.了解Mysql数据库查询优化、MVC、面向对象程序设计及设计模式 7.熟悉常见的安全问题、缓存问题、性能问题及优化手段； 8.能够编写高质量的代码，掌握常见代码重构技巧； 9.了解基础的HTML(CSS+DIV),Html5,JavaScript,jquery,ajax等前端技术； 10.良好的沟通能力，抽象能力、独立分析解决问题能力； 11.能够独立承担某一方面工作的规划并能主动推动执行； 12.有团队合作精神、责任心强、诚信正直； </t>
  </si>
  <si>
    <t>五险一金 年终奖金 绩效奖金 定期体检 员工旅游 节日福利 专业培训</t>
  </si>
  <si>
    <t xml:space="preserve"> 岗位职责： 1、参与产品项目规划工作，设计架构相关技术方案，制定具体项目实施规则。 2、根据开发进度和任务分配，完成相应软件模块的设计、开发、单元测试和文档编写。 3、调整、部署系统平台的搭建，调优等。 4、参与并负责现有产品的维护与改进。  岗位要求： 1、计算机及相关专业本科或以上学历，3年以上java web项目开发经验，基础扎实 ，代码规范严谨。有丰富的相关工作经验者可放宽学历限制。  2、熟练J2EE，Java WEB编程技术，对各种开源的框架如Spring、SpringMVC,MyBatis等有深入的应用和优化经验。 3、熟悉数据库基本理论，熟练ORACLE、Mysql、SQLServer中的一种或者几种的使用、设计、SQL调优等；了解MangoDB、redis。 4、熟悉Dubbo、ZooKeeper等开源框架，了解docker、nginx等主流架构，对SOA、服务化、模块化有较好的实际应用经验。 5、熟练Linux系统及常用shell命令和脚本编写。 6、优秀的分析问题，解决问题能力，乐于解决具有挑战性的问题。 7、有线上高并发、大数据量处理经验，对java多线程编程有较深的理解，并有实战经验者优先。 8、有相关企业级大数据方面经验优先。 </t>
  </si>
  <si>
    <t>北京风之岩文化发展股份有限公司</t>
  </si>
  <si>
    <t>五险一金 补充医疗保险 定期体检 年终奖金 带薪年假 节日福利 人才推荐奖 司龄礼物 生日礼物 季度团建</t>
  </si>
  <si>
    <t>岗位职责： 1、负责在线思维导图应用开发； 2、负责与后端协作定义API接口，确定Web开发方式，对于Web页面进行性能优化； 3、通过技术提升用户体验和可用性；  任职要求： 1、3年以上业内工作经验（经验丰富者不限）； 2、精通javascript、CSS、HTML；熟悉Bootstrap架构 3、了解模块化开发的思想，熟悉Requirejs/Seajs/CommonJS等规范； 4、掌握一种以上的MVC/MVVM框架（Backbone,Angular,Vue,React等）；有完整SPA单页面开发经验的优先； 5、熟悉HTML5，有Websocket、Canvas、Audio、WebRtc、Worker等开发经验者优先； 6、熟悉nodejs，Grunt/Gulp/Webpack等有完整的前端自动化经验者优先；</t>
  </si>
  <si>
    <t>广州博控自动化技术有限公司</t>
  </si>
  <si>
    <t>周末双休 带薪年假 五险一金 餐饮补贴 医疗补充保险</t>
  </si>
  <si>
    <t>岗位职责： 1、参与项目整体开发和计划实施； 2、独立完成新功能新模块的开发，并负责各功能及模块接口设计工作； 3、编写核心代码与组件； 4、参与系统模块分析和系统接口设计，编写详细设计方案，并进行模块代码的编写，系统二次应用开发； 5、熟悉敏捷开发流程，能带领配合团队，按照项目计划，完成开发任务。  任职要求： 1、全日制统招本科及以上学历，计算机相关专业，有扎实的基础专业功底，良好的编码习惯和严格的编码规范；有较强的学习能力和沟通协作能力
2、3年以上PHP开发经验；能独立负责LNMP（Linux+Nginx+Mysql+PHP）环境的部署及配置调优
3、有平台开发经验者优先，有团队管理经验者优先；
4、了解web系统安全，了解常见安全隐患防御措施；熟悉Linux操作系统和Shell编程
5、熟悉PHP主流开发框架应用；有PHP平台下异步处理，消息通知队列，数据通知中心等系统架构开发经验优先考虑；
6、熟悉http，tcp，https等常见的网络通讯协议，有软件架构、服务器架构等方面经验
7、精通常用的数据结构算法，精通MySQL，熟悉SqlServer，掌握索引优化、查询优化和存储优化，mysql分区、分表、集群等相关设计方案，有大数据量优化经验和较强的优化意识；
8、精通面向对象开发、熟悉MVC原理，有丰富的使用经验，熟悉web开发中各类缓存设计、站点优化、安全配置熟悉HTML、JavaScript、AJAX，以及JSON，XML等数据交换格式；</t>
  </si>
  <si>
    <t>五险一金 绩效奖金 周末双休 带薪年假 节日福利</t>
  </si>
  <si>
    <t xml:space="preserve">岗位内容 1、参与系统模块的设计，编码，测试以及相关文档的编写。 2、参与技术攻关，及时解决项目开发中的技术难题。 3、保证系统的稳定运行。  职位要求 1、至少4年以上工作经验。 2、熟练Java及web开发。 3、熟练使用Spring，Spring boot，Mybatis等框架。 4、熟练使用Spring Cloud，Dubbo 等RPC框架，深入了解其原理的优先。 5、熟练数据库设计，有数据库性能调优以及sql调优的优先。 6、熟练常用的NoSql存储，比如redis，mongodb，memcached等。 7、有大数据处理经验优先。 8、业务理解能力强。 9、良好的编码习惯，高质量高效的代码产出。 10、性格开朗，积极乐观，认真负责，善于沟通，乐于团队协作。 </t>
  </si>
  <si>
    <t>开发经理/高级JAVA工程师</t>
  </si>
  <si>
    <t>PHP初级开发工程师</t>
  </si>
  <si>
    <t>上海沁未网络科技有限公司</t>
  </si>
  <si>
    <t>周末双休 做五休二 五险一金 专业培训 节日福利 绩效奖金 股票期权 定期体检 通讯补贴 年终奖金</t>
  </si>
  <si>
    <t xml:space="preserve">1. 有至少2年以上带领开发小组经验，有开发团队管理和协调能力，能够完成需求分析、详细设计等工作。 2. 有能力独立完成整个WEB项目的搭建、开发、通用控件的封装等工作。有上进心、责任心，能够独当一面，解决技术难点，面对复杂事沟通能力强。 3. 良好的编程能力 ,3年以上WEB网站开发经验，具有钻研精神，能够主动了解和学习最新的开发环境和平台。具有大型分布式、大用户、高并发、高可用性系统、互联网实际开发经验优先。 4. 掌握Html、CSS、JSP、AJAX、Javascript、JQuery、Extjs、EasyUI、VUE等前端开发技术；熟练Java语言和Java常用的开发框架，掌握Struts2、Spring、Hibernate、MyBatist、webservice等，具有以上使用经验及 MVC 开发模式的整合开发经验。 5. 有基于ORACLE、SQLSERVER、MYSQL等数据库的开发经验；熟悉 Tomcat、Jboss等应用服务器。 6. 有医疗行业经验者优先。 </t>
  </si>
  <si>
    <t>包吃住 带薪年假 出国旅游</t>
  </si>
  <si>
    <t>任职条件</t>
  </si>
  <si>
    <t>五险一金 通讯补贴 弹性工作 绩效奖金 餐饮补贴</t>
  </si>
  <si>
    <t>PHP工程师（佛学）</t>
  </si>
  <si>
    <t>岗位要求： 1、4年或以上Java开发经验； 2、熟练掌握java语言，熟悉Java平台高性能、高可用性，高可拓展性网站架,熟练掌握spring,spring mvc,hibernate/mybatis等框架 3、熟练掌握缓存机制(Memcahce/Redis...)，有高并发项目经验； 4、对数据库的基本理论和内部实现机制有深入的理解，能够熟练应用非关系数据库并有实际大数据量数据库的设计经验及性能优化经验； 5、熟练运用设计模式，有丰富的分布式系统分析与设计经验，掌握可重用、扩展构架机制； 6、熟练使用cento6.5及以上或其它一种Linux操作系统，熟悉应用部署组网的设计； 7、熟悉敏捷开发模式且具有良好的编码习惯； 8、有hadoop/hbase/spark/hive 开发经验者优先； 9、深入理解至少一门开源软件的原理(Spring、Mybatis、Solr...)优先，有微服务架构开发经验优先； 10、具有运营商项目开发经验者优先。 11、具有较强的沟通能力、学习能力和团队合作能力，能够勇于接受挑战、能够指导初级开发人员及帮助他们成长。  岗位职责： 1、 承担子系统/模块级的需求分析，设计和编码工作； 2、承担单元测试，开发组内部集成测试； 3、负责编写相关技术文档； 4、 能够与整个产品研发团队高效地沟通与协作。</t>
  </si>
  <si>
    <t>善行（深圳）系统有限公司</t>
  </si>
  <si>
    <t xml:space="preserve">岗位要求： 1、本科及以上学历，3年以上互联网PHP开发工作经验； 2、熟悉LNMP开发环境；精通LINUX者优先 3、精通HTML/CSS，JS，AJAX技术，熟悉Jquery等框架； 4、精通Laravel, Phalcon ；使用相关框架开发过两个以上项目者优先；深入研究过相关框架内核原理者优先； 5、熟练使用SVN、Git等版本管理工具； 6、熟悉开发文档的编写，有良好文档编写能力和编程风格； 7、能够快速交付并且快速迭代你所负责的模块 8、对技术有浓厚的兴趣，乐于创新，善于钻研； 9、性格开朗，有工作激情，能够承担工作压力。  岗位要求： 1、负责系统接口、后台的开发； 2、APP、公众号及微信小程序后台开发； 3、根据产品的需求定制开发各项功能； 4、书写相应开发文档；  </t>
  </si>
  <si>
    <t>北京泛鹏天地科技股份有限公司</t>
  </si>
  <si>
    <t>广州琳合坊饰品有限公司</t>
  </si>
  <si>
    <t>岗位职责 1、解决产品出现的问题； 2、产品客制化开发及质量验证； 3、负责产品质量交付及跟踪； 4、配合项目经理进行相关模块的管理及技术支持工作； 5、负责初级JAVA人员的培训及培养 任职资格 1、本科及以上学历，计算机相关专业； 2、3年以上开发经验,丰富的程序设计和数据库设计经验； 3、精通java javascript等语言，熟悉Oracle、db2数据库； 4、熟悉j2se架构，能够使用jQuery、Ajax、Hibernate等技术进行快速开发； 5、精通各种java框架，精通Linux下的程序开发，熟悉c++者更佳。  必须统招本科！ 在公司总部上班</t>
  </si>
  <si>
    <t>年终奖金 绩效奖金 带薪年假 五险社保 全勤奖 员工旅游</t>
  </si>
  <si>
    <t xml:space="preserve">一：岗位职责： 1、负责和参与公司PHP系统的研发； 2、负责维护公司现有电商系统； 3、与业务配合，完成任务系统分析、架构设计、文档编写、程序开发等整个过程； 4、制定项目开发计划，估算项目开发时间，跟进项目开发进度。  二：岗位要求: 1、2年以上PHP开发经验，有电商行业经验优先； 2、熟悉PHP7，有熟练掌握的PHP框架； 3、Mysql掌握基本调优技能，进行合理表设计和SQL优化。 4、熟悉boostrap，react，vue等前端技术。（加分项，非必须） 5、使用过缓存，如redis和memcached。  </t>
  </si>
  <si>
    <t>找料（深圳）供应链科技股份有限公司</t>
  </si>
  <si>
    <t>Java高级开发工程师（4-7年）</t>
  </si>
  <si>
    <t>学透通医疗科技（上海）有限公司</t>
  </si>
  <si>
    <t>专业培训 出国机会 绩效奖金 年终奖金 弹性工作 员工旅游 五险</t>
  </si>
  <si>
    <t>岗位职责： 1、负责与研发团队一起开发平台项目； 2、负责平台上线后的维护及公司以后的业务拓展；   任职要求：  1、2-3年以上PHP经验，精通PHP，json，熟悉MYSQL，包括数据库设计，速度优化； 2、具有PHP缓存技术、静态化设计方面的经验，能够独立开发项目； 3、精通网站开发的流程，包括策划、需求、设计、开发、维护等流程，有Web项目开发和实施经验者优先； 4、熟悉服务器系统的配置和优化； 5、具有良好的编程风格，文档习惯，结构清晰，命名规范，逻辑性强 6、具有较强的团队意识，高度的责任感，对工作积极严谨，勇于承担压力； 7、有B2B平台开发经验者优先； 8、熟悉 Linux 、Nginx、MySQL、PHP配置优化者优先  只要你是有梦想的来就对了!</t>
  </si>
  <si>
    <t>五险一金 交通补贴 餐饮补贴 专业培训 绩效奖金 股票期权 通讯补贴 年终奖金</t>
  </si>
  <si>
    <t>岗位职责： 1、 负责所属模块的功能开发、需求分析与代码设计、提升技术性能和用户体验; 2、依据系统详细设计文档，实现子模块功能，并且参与内部测试、部署和实施等工作; 3、参与软件开发的全过程，技术攻关和指导初级开发人员，指导编写用户手册和系统维护手册; 4、参与系统的架构设计与实现，提升系统性能; 5、配合测试、实施等排查系统问题，并快速的定位与解决问题; 任职要求： 1、计算机或相关专业毕业，专科及以上学历，4年以上Java工作经验; 2、熟悉J2EE技术体系架构，熟练Spring、Spring MVC、Spring Boot、MyBatis开源框架并有产品实际设计与开发经验，熟悉Redis、MQ等分布式组件，并了解其原理; 3、熟练JSP、JavaScript、jQuery，了解CSS、XHTML、bootstrap等Web前端技术; 4、至少熟悉一种数据库（Mysql必备）、缓存的操作，且有相关的开发、数据库应用编程和性能调优经验; 5、有中大型企业B/S架构信息管理系统开发经验，对服务器程序的部署、架构、调优有一定的了解; 6、熟练使用GIT、MAVEN、SVN或CVS等项目管理工具，了解如何构建项目及配置; 7、有高并发Web服务架构设计能力和经验者优先 8、有独立负责并完成项目开发经验者优先 9、有医疗项目开发经验者优先（其中：血透透析类型的医疗系统开发经验者第一优先考虑） 10、具备丰富的项目开发经验，较强的学习能力和解决问题的能力，具备强烈的责任心和团队合作的精神，思路清晰;</t>
  </si>
  <si>
    <t>北京云知光信息技术有限公司</t>
  </si>
  <si>
    <t>五险一金 周末双休 员工旅游 交通补贴 绩效奖金 年终奖金 股票期权 优秀员工奖金</t>
  </si>
  <si>
    <t>中欧商业在线</t>
  </si>
  <si>
    <t>职位描述： 1、根据产品需求完成高质量高性能后端开发； 2、参与各产品的需求分析、规划、系统设计； 3、负责各应用模块的编码工作和文档编写工作； 4、负责公司相关产品开发和维护工作。  职位要求 1、本科以上学历； 2、5年以上PHP网站开发经验； 3、精通Phalcon或其他PHP框架； 4、熟悉MYSQL数据库，并对SQL优化有一定的经验，能结合业务对复杂慢SQL进行优化； 5、熟练使用NoSQL、熟悉互联网系统的性能优化、cache技术； 6、有良好的代码习惯，要求结构清晰，命名规范，逻辑性强； 7、关注新技术，较强的学习能力，具备良好的沟通、团队合作能力  福利待遇： 1、双休、提供午餐、入职即买五险一金； 2、节日福利、公司集体活动&amp;年度旅游； 3、享受所有国家法定假期，另有公司补充年假； 4、公司扁平化管理，无等级制度，无办公室政治，轻松愉快的工作氛围。</t>
  </si>
  <si>
    <t xml:space="preserve">  岗位职责：  1、配合设计师、产品人员实现产品UI和交互方面需求的开发；  2、参与公司的应用开发，实现web端的界面和功能；  3、持续优化用户体验和产品性能；  4、负责定期学习和分享，提升组内整体实力；  5、与后台团队一起研讨技术实现方案，进行应用及系统整合；  任职要求：  1、4年及以上工作经验；  2、精通Web前端技术，包括HTML/H5，CSS／CSS3，Javascript/ES6，深刻理解W3C标准及可用性；  3、精通主流web前端框架，如jQuery、Bootstrap、Vue.js、React等，阅读过源码，能脱离框架编写常用组件及兼容代码；  4、擅长模块、组件化开发，熟练使用Webpack、Gulp、Grunt等前端构建&amp;打包工具；  5、熟悉微信小程序，有过相关经验优先；  6、熟练使用git代码管理工具；  7、良好的学习能力和沟通能力，编码稳健严谨，精益求精，对问题有探究精神；  8、具备良好的团队协作精神，能利用自身技术能力提升团队整体研发效率，提高团队影响力；  9、如有 Github 或技术博客等，请提供。  </t>
  </si>
  <si>
    <t>PHP开发中/高级工程师</t>
  </si>
  <si>
    <t>广州零距国财贸易有限公司</t>
  </si>
  <si>
    <t>补充医疗保险 补充公积金 员工旅游 交通补贴 餐饮补贴 通讯补贴 股票期权 年终奖金 绩效奖金 定期体检</t>
  </si>
  <si>
    <t>岗位职责： 1、负责PC端和移动端相关功能的开发工作。 2、根据公司产品发展方向，开发新系统。 3、参与需求分析、系统设计以及负责完成PHP核心代码的编写，接口规范制定，能对数据库进行优化、设置。 4、对所编写的程序进行严格的综合测试，包括程序故障的诊断、定位、分析和调试，以及产品测试方案。 5、实时处理和定位各系统问题，配合各部门需求完成系统流程优化工作。 6、程序部署上线，维护各平台日常运行，能够及时处理线上问题，保证各个程序稳定高效运行。 7、负责按照公司的软件开发规范编写相应的项目技术文档。 任职要求： 3、熟练掌握PHP以及一门或以上主流开发框架，如：Laravel / ThinkPHP； 4、了解JavaScript、HTML/HTML5、CSS等Web前端等开发技术或开发框架，如：nodeJS； 5、熟悉关系或文档数据库，例如：MySQL、MongoDB； 6、熟悉Linux系统，可以熟练的进行各种基本操作； 7、熟悉Memcached、Redis缓存系统； 8、了解集群、负载均衡、大并发处理、具有大型系统设计和开发经验者优先； 9、有商城/oms/wms系统经验，支付系统、微信公众号、小程序相关开发经验者优先； 10、有对新技术不断探索和研究的精神，工作有激情，有良好的团队合作能力、沟通能力、学习能力和自我管理能力。</t>
  </si>
  <si>
    <t>中高级Java开发工程师（即信产品事业部）</t>
  </si>
  <si>
    <t>五险一金 专业培训 年终奖金 餐饮补贴 定期体检 员工旅游</t>
  </si>
  <si>
    <t>五险一金 餐饮补贴 出国机会 绩效奖金 年终奖金 定期体检 员工旅游</t>
  </si>
  <si>
    <t>6、编写符合规范的功能结构定义、需求说明、开发设计等技术文档。 任职要求： 1、4年以上Java开发经验 ，精通Spring Mvc、Spring Framework、Tomcat等常规JAVA开源技术框架； 2、熟悉大规模 Web 应用开发，有一定的性能优化和系统安全的实践； 3、熟悉MySQL、PostgreSQL、Oracle等数据库，以及常用的消息队列，如ActiveMQ，Kafka等； 4、熟悉前端开发或安卓开发，精通HTML语言，熟悉CSS，javascript等页面设计语言，掌握至少一种如JQuery、extJs等的JS框架者优先。</t>
  </si>
  <si>
    <t>岗位职责： 负责公司云通信业务产品的研发工作，具体为： 1、参与应用系统及模块设计； 2、根据系统设计执行代码开发； 3、参与单元测试或交叉验证； 4、参与所负责功能点的需求实现确认； 5、按计划及规范提交可编译通过的代码及相关修正文档； 6、根据测试负责人要求及提供的测试用例，组织集成测试或BVT测试； 7、跟踪并修正系统测试过程发现或回归的bug，保障系统达到质量要求； 8、根据部门总监的人员提升规划，对部分人员进行JAVA技术、开发技能等知识普级及能力培养。  任职要求： 1、本科以上学历，3年以上应用系统设计及开发经验； 2、深入理解计算机原理，有扎实的数据结构和算法基础； 3、熟练掌握Java系统的常见故障排查和性能调优技能。 4、熟悉主流开源应用框架（spring、springmvc、mybatis、spring boot、dubbo、netty等） 5、熟悉TCP/IP、HTTP协议以及网络编程、熟悉多线程并发编程。 6、熟悉关系型数据库MySQL、Oracle等，以及相应数据库调优、SQL优化； 7、熟悉常用的缓存系统，如Redis、Memcached等； 8、熟悉分布式系统的设计和应用，熟悉分布式、缓存、消息、负载均衡等机制和实现。 9、良好的编码能力，注重代码风格，熟悉各种设计模式和原则，能持续的关注和优化自己做的项目；</t>
  </si>
  <si>
    <t>PHP开发工程师 (职位编号：002)</t>
  </si>
  <si>
    <t>广州万讯网络科技有限公司</t>
  </si>
  <si>
    <t>周末双休 加班餐补 节日福利 带薪年假 员工旅游 年终奖金 绩效奖金 社保齐全 CBD办公 集团管控</t>
  </si>
  <si>
    <t>1、参与平台程序整体架构设计及优化； 2、根据业务需求独立完成系统或模块的设计和开发； 3、分析用户数据及统计用户行为，和团队一起解决技术难题。 职位要求： 1、本科以上学历，计算机相关专业。3年以上php开发经验； 2、熟悉面向对象编程;熟悉MySQL, Cassandra, memcache或Redis等数据库技术； 3、熟悉PHP/JAVA/Go开发, 熟悉LNMP（linux+nginx+php+mysql）开发环境； 4、良好的数据结构和算法基础，良好的架构设计能力，能独立完成项目； 5、良好的沟通能力，能快速理解产品需求。对高并发分布式系统开发有独特理解者优先； 6、具备良好的团队精神、沟通能力，对工作有强烈的责任心。 薪酬福利：  1、工作时间：五天8小时工作制，周六日双休； 2、带薪假期：享受国家法定节假日、婚假、产假（陪产假）、病假、丧假、年假等； 3、福利待遇：购买社保，提供极具有竞争力的薪酬； 4、节假贺礼：重大节日/生日礼品/礼金； 5、公司活动：定期组织文体活动：下午茶、聚餐活动，公司旅游等； 6、企业培训及职业发展：新员工入职培训、部门培训、职能培训，广阔的职业发展平台。</t>
  </si>
  <si>
    <t>深圳市智汇牛科技有限公司</t>
  </si>
  <si>
    <t xml:space="preserve"> 岗位职责： 1、公司产品Web前端表现层及与后端交互的设计和开发； 2、配合产品经理和后台开发人员实现产品界面和功能 ； 3、通过各种前端技术手段，提高用户体验； 4、持续对前端新技术的调研和对项目应用的评估  任职资格： 1、三年以上专职前端开发工作经验，计算机及相关专业，大专及以上学历； 2、对用户体验、交互操作流程有深刻理解，在可用性、性能、浏览器兼容性等方面有高超的解决方法与实践能力。 3、能熟练使用Vue.js，知道angular.js，react，js基础好，html css 基础扎实； 4、了解Web2.0标准，node JS等技术，了解微信接口对接，支付宝，地图，定位等第三方接口对接，熟悉ES6标准，精通webpack等打包工具，会使用nginx，linux； 5、有Javascript图形组件库的使用经验更佳； 6、懂一些设计，能使用一些基本的设计软件； 7、工作敬业，具备良好的沟通能力、协调能力和团队协作能力。  </t>
  </si>
  <si>
    <t>资深PHP产品开发主管</t>
  </si>
  <si>
    <t>上海派诺市场调查咨询有限公司</t>
  </si>
  <si>
    <t>五险一金 期权激励 年终分红 绩效奖金</t>
  </si>
  <si>
    <t xml:space="preserve">岗位职责： 1. 能快速掌握已有系统的架构与原理，并进行优化； 2. 负责系统的整体架构的整体设计和优化，确保系统的架构质量； 3. 能准确理解业务需求，分析并提炼业务逻辑，提供适合的技术解决方案，并确保方案可行性； 4. 解决项目中的关键架构问题和技术难题，负责项目中核心模块的设计和代码编写或指导技术员编写； 5. 对系统的开发规范，文档规范，编码质量等进行管理与监督，定义开发流程的标准与规范要求； 6. 善于学习，乐于分享： 能定期吸取国内外的新技术知识，并合理融入到项目中，对开发团队进行技术指导，知识分享； 7.参与公司产品及应用架构设计及核心代码的编写。 任职要求： 1. 本科以上学历，至少5年以上工作经验，计算机相关专业； 2. 2年或以上的JAVA系统架构或系统分析技术员工作经验，有电商项目架构经验优先； 3. 对系统的性能与安全敏感，包括但不限于：主从复制，系统集群、负载均衡、高并发、反向代理、动静分离，援存运用，任务队列，线程管理，权限与安全； 4. 有良好的编码规范与文档规范，具备良好的面向对象分析、设计、开发能力和思想，精通OO、AOP、OOP及设计模式，能绘画流程图，思维导图，UML，拓扑图，ER图等，熟悉各类相关的IDE使用； 5. 对Linux操作系统有一定了解，熟悉shell脚本，熟悉LINUX系统对WEB应用，数据库，网关等的部署； 6. 至少熟悉以下词汇对应的技术：html、css、 js、jquery 、ext、 struct 、spring 、mybatis 、mysql、memcached、nginx；  员工福利： 1.丰厚待遇：行业中上水平薪资+绩效奖+年终奖+期权分红； 2.休假保障：周末双休+国家法定节假日，让你更好地平衡生活和工作； 3.学习机会：资深员工引导培训，提升自身综合技能； 4.工作氛围：平等尊重、自由责任的工作氛围； 5.发展空间：员工拥有宽松而广阔的发展空间，依员工的工作绩效给予调薪和晋升机会。  乘车指引：可乘坐506路，534路，573路，578路，夜51路，324路，327路，333路，334路，371A路，371路，392路，395路，506A路，946路，高峰快线64，科学城3号交通专线 到暹岗圣贤站下车。 地铁：地铁6号线苏元站。  工作地址：广州 - 萝岗区 - 开创大道2707号万达广场B1栋611,612室 </t>
  </si>
  <si>
    <t>12-25万/年</t>
  </si>
  <si>
    <t>五险一金 绩效奖金 交通补贴 员工旅游 年终奖金 专业培训 定期体检 通讯补贴</t>
  </si>
  <si>
    <t>1、公司技术产品研发工作的架构，计划管理与实施 2、公司产品及系统的升级与维护工作管理与实施 3、负责技术队伍的建设，规范研发过程管理及项目管理，实现团队的高绩效和组织成长 4、规范及遵循软件开发流程，部署技术开发工作，与其他部门协调进度，督导工作的进展和质量 任职要求： 1、本科学历及以上，计算机等相关专业，具备英语书面口语沟通能力 2、3年以上互联网工作经验，具备团队管理、研发项目管理经验 3、精通PHP+mysql,独立配置开发环境，熟悉面向对象思想，熟悉Linux操作系统，有LAMP环境下PHP项目开发经验 4、具备良好的文档维护能力，熟练使用SVN或CVS管理代码 5、思路清晰，逻辑明确，业务理解能力强，有较强分析与解决问题能力 6、良好的沟通能力，具备团队合作精神和责任心，具备计划、组织、管理能力 7、诚信，负责，严谨，乐观向上  * 公司提供: 良好的工作环境，完善的社会保障，丰富的团建活动以及持续的专业培训，薪资待遇从优。</t>
  </si>
  <si>
    <t>WEB前端研发工程师</t>
  </si>
  <si>
    <t>广州市利迪网络科技有限公司</t>
  </si>
  <si>
    <t>五险一金 补充医疗保险 补充公积金 交通补贴 餐饮补贴 通讯补贴 专业培训 绩效奖金 年终奖金 定期体检</t>
  </si>
  <si>
    <t>广州啦咔网络科技有限公司</t>
  </si>
  <si>
    <t>岗位职责 1、技术人员职位，在上级的领导和监督下定期完成量化的工作要求，并能独立处理和解决所负责的任务； 2、根据开发进度和任务分配，完成相应模块软件的设计、开发、编程任务； 3、进行程序单元、功能的测试，查出软件存在的缺陷并保证其质量； 4、进行编制项目文档和质量记录的工作； 5、维护软件使之保持可用性和稳定性； 6、沟通能力强，理解能力强，工作态度好； 任职资格 1、精通Web编程，三年以上使用Java语言进行Web开发的经验，熟悉Html，Javascript，Css，对前端UI框架（如bootstrap、dojo）有一定的开发经验； 2、三年以上J2EE开发经验，到少两年以上项目管理经验或大型项目经验，具有企业信息门户集成经验优先； 3、精通Jsp,Servlet,Java bean,Jdbc开发，熟悉J2EE规范，熟悉常用设计模式； 4、精通struts/Spring/SpringMVC/Hibernate/Mybatis/Ajax/Jquery/JavaScript等开发框架； 5、精通Oracle,MSSQL,MySQL等至少一种关系型数据库的应用； 6、精通Tomcat，Apache，weblogic等Web相关容器; 7、精通使用web接口，如restful、webservice等接口的开发以及调试； 8、精通freemarker等模板语言；熟悉maven项目搭建； 9、熟练使用PlSql进行Oracle相关开发与操作，懂VueJS为加分项； 10、了解springboot/spring cloud/redis缓存框架/dubbo服务框架/以及MQ组件等； 11、了解过单点登录,例如CAS框架； 12、对shiro权限管理框架、Ehcache缓存框架、log4j日志框架；等有一定的了解； 13、吃苦耐劳、善于沟通，有团队意识、学习能力强。</t>
  </si>
  <si>
    <t>五险一金 弹性工作 定期体检 年终奖金 员工旅游 餐饮补贴</t>
  </si>
  <si>
    <t>1.负责公司项目运营后台的开发工作； 2.负责公司移动项目的数据api的开发；  岗位要求： 1、计算机或相关专业大专学历，三年以上网站开发经验 2、精通PHP编程，掌握PHP面向对象编程思想和方法； 3、熟练掌握MySQL，redis, memcache等使用经验, 一年以上WEB数据库应用的分析和设计、开发经验； 4、熟悉Linux，能够独立部署PHP项目； 5、有过大型网站WEB页面和脚本以及WEB服务器性能优化工作者优先； 6、有golang使用经验，或有意向学习golang者优先.</t>
  </si>
  <si>
    <t>广东华南水电高新技术开发有限公司</t>
  </si>
  <si>
    <t>绩效奖金 定期体检 五险一金 餐饮补贴 年终奖金 周末双休 节日福利</t>
  </si>
  <si>
    <t xml:space="preserve">1. 计算机相关专业本科或以上，***； 2. 3年以上的项目开发经验； 3、熟悉oracle、mysql、sqlserver数据库； 4、熟悉spring 、Hibernate、springmvc框架； 5、熟悉html5、jquery、vue等前端框架； 6、熟悉开发工具 myeclipse 、 eclipse，熟悉maven； 7、熟悉springboot、springcloud等微服务技术； 8、具有良好的学习能力和独立解决问题的能力； 9、熟悉软件开发过程流程与测试方法，具备良好的沟通和团队合作能力； 10、有jbpm工作流、微服务、智能开发等相关开发经验的优先。   岗位职责： 1、参与项目需求调研、分析，负责系统设计和开发； 2、负责系统模块的设计、编码、测试以及相关文档的编写； 3、优化改进现有软件系统，完善功能，修复系统缺陷； 4、解决项目开发或产品研发中的技术难题；  福利 1、薪酬待遇：丰厚的具有竞争力的薪酬体系，多劳多得（具体薪资面谈）。 2、社会保险金：完善的员工保险（包括养老、医疗、失业、工伤及生育保险），每年进行定期体检。 3、补贴：午费补贴、出差补贴。 4、工作时间：7小时5天工作制；国家规定的法定节假日及其他假期。 5、公司设施：良好的办公环境。 6、节日活动：公司倡导健康丰富的业余生活，有生日祝贺、传统节日补贴。 7、其他：公司有完善的晋升机制和个人发展空间。 </t>
  </si>
  <si>
    <t>java高级软件开发工程师</t>
  </si>
  <si>
    <t>深圳市安达顺国际物流有限公司</t>
  </si>
  <si>
    <t>主要工作内容： 1.理解项目业务需求，并通过编码实现业务逻辑； 2.按期按质交付开发主管安排的编码任务； 3.对已经完成的产品及项目进行编码维护； 4.代码质量精益求精，注重性能； 5.具备良好的自我管理和自我驱动能力，能够独立完成开发任务 技能及管理经验要求： 1.正规全日制大学专科及以上学历，计算机相关专业； 2.1-3年以上Java应用开发经验，精通Java语言以及J2EE平台特性，了解Struts、Spring、Hiberante等开源框架； 3.深刻理解B/S程序开发和三层体系结构，以及MVC 架构模式； 4.熟悉XML、HTML、Javascript（Jquery）的使用和应用开发以及 AJAX技术； 5.有较强的表达能力和沟通能力；   面试地址：深圳市南山区桃源街道平山一路世外桃源创意园C栋503 上班地址：深圳市南山区登良路汉京国际17A</t>
  </si>
  <si>
    <t>岗位职责： 1、负责游戏服务端逻辑开发、优化等工作； 2、负责参与相关产品需求讨论、游戏版本发布、线上问题定位处理； 任职要求： 1、大专以上学历，计算机相关专业； 2、熟练掌握Java以及C++等语言； 3、熟练掌握Mysql/Oracle等数据库管理、开发； 4、熟练掌握netty/mina、java nio、多线程开发； 5、扎实的数据结构和算法基础，熟悉设计模式； 6、具备良好的分析解决问题能力，能独立承担任务； 7、责任心强，具有良好的对外沟通和团队协作能力，主动，钻研；</t>
  </si>
  <si>
    <t>1.3-1.7万/月</t>
  </si>
  <si>
    <t>深圳前海容易配电子商务有限公司</t>
  </si>
  <si>
    <t xml:space="preserve">任职资格： 1. 软件工程、自控、计算机或相关电子专业本科以上学历，有敏捷开发经验者优先 2. 精通HTML5+CSS+JavaScript开发,熟悉AngularJs者优先； 3. 熟悉SSM/SSH框架,熟悉Struts2/Spring/Hibernate等开源框架，有实际项目经验 4. 熟悉Web前端模块化和前端性能优先； 5. 熟悉常用数据库应用开发，具有数据库优化经验，熟悉关系型数据库（这个必须会，不会勿投）； 6. 对网络安全设备监控系统和智能设备调测有了解者优先； 7. 编程基础扎实，具有良好的编程习惯和代码编写能力，有CMM/CMMI实施经验者优先。 8、具备编码和撰写文档的能力；  岗位描述： 1、参与项目需求分析，进行系统设计和模块详细设计； 2、解决项目组开发过程在中出现的各种问题； 3、根据公司要求规范编写相应技术文档； 4、根据公司代码开发规范进行软件开发并对自己的代码进行复查；  5、对新员工培养，指导初级开发工程师的开发工作并进行代码复查。 二、关于我们^^ TIPTOP利谱，追求卓越的创新者、开拓者，秉承创新基因诞生于2000年8月，是信息安全细分领域网络隔离的开创者之一，我国信息安全行业领先的产品供应商。自创立起，利谱秉承创新，追求卓越，深耕信息安全市场，业务涵盖网络信息安全、信息保密等领域，致力于构建整体网络信息安全保密产品平台。 利谱遵循从用户需求出发的研发理念，凭借务实高效、软硬件结合的特色研发，领先同业的高比例研发投入，源源不断地研发出新产品，获取了大量各种权威证书及众多软件著作权和专利。其中一些被全国各省国家保密局以及国内众多省市政府主管部门指定配置，深受广大用户的好评。 公司以深圳为中心，建立了遍布全国各地的经销代理服务网点，以北京、上海、广州、西安、沈阳，成都等十多个城市为基地，建立了辐射全国的服务网络。历经十余年的市场积累，我们的用户已经遍及全国三十多个省、自治区、直辖市，拥有包括从中央部委到村镇居委的党政府机关、军队以及金融、教育、电信、医疗、大中企业等众多行业客户。  随着“互联网＋”时代的到来，我们将始终保持创业、创新精神，以热情饱满的姿态迎接每一个挑战；始终以“实现每个人的梦想”为企业愿景，帮助每一位员工认识自我、找到自我、树立信仰、开拓创新；我们相信利谱的未来会更美好，也真诚欢迎更多的有志之士加入我们，与我们一起为用户创造价值、对社会承担责任，努力开拓更加广阔、互利共赢的发展空间而持续奋斗。  三、你能得到什么^^ 1、{保障}：社保（五险）、公积金、商业意外险、年度体检等； 法定节假日、年假、婚假、产假、陪产假、丧假、工伤假、病假等 ； 2、{有钱}：绩效奖金、项目奖金、专项奖金、年终奖金等 ；过节礼金、结婚礼金、生育礼金、生日礼物等； 3、{文化}： 5天7.5小时工作制让你拥有更多的休息时间来体验和享受生活；优雅舒适的办公环境，轻松、人性化的办公氛围让你在快乐中工作； 4、{平台}：公司为员工提供各类职业技能培训，大牛亲带，帮你快速成长！ 5、{活动}：公司下午茶，来点炸鸡和可乐，一起谈谈人生理想…… 部门团建、拓展、郊游、爬山、聚餐、年会、各种比赛等等； 6、{其他}：公司为非深圳户口的员工办理招调工和调干手续（转为深圳户口）；  四、坐标^^，交通方便 位于深圳软件产业基地，周边紧挨腾讯总部大厦、芒果网、百度大厦，高大上的环境，等你来加入！ 附近公交车站： 科苑地铁站、滨海之窗、软件产业基地、百度国际大厦、南山中心区总站等公交线路 附近地铁站：科苑地铁站A或D出口（蛇口线）。后海站（11号线） </t>
  </si>
  <si>
    <t>五险一金 周末双休 全勤奖 节日福利 工作午餐 绩效奖金 年终奖金 定期体检</t>
  </si>
  <si>
    <t xml:space="preserve">岗位职责： 1、与前端同事配合完成程序任务开发； 2、配合公司相关人员进行需求沟通、模块设计与开发； 3、负责进行PHP后端及其他方面的开发； 4、编写相关技术文档及业务逻辑的实现流程； 5、负责网站项目的优化架构、数据接口及相关数据库等访问流量高并发的解决； 6、及时跟进项目进行开发及修复BUG和程序性能优化。  任职要求： 1、工作经验丰富；良好的代码习惯，要求结构清晰、命名规范、逻辑性强、代码冗余率低； 2、熟练laravel，熟练地掌握laravel框架及编写存储过程等； 3、精通PHP语言，精通CGI标准和HTTP等互联网协议； 4、熟练使用Linux，熟悉在Linux下配置php+mysql的运行环境； 5、有良好的沟通、协调能力和学习能力，具备良好的团队合作精神，对工作积极严谨踏实，能承受较大的工作压力。 </t>
  </si>
  <si>
    <t>五险一金 员工旅游 绩效奖金 年终奖金 定期体检 带薪年假 包住宿 包吃 节日福利</t>
  </si>
  <si>
    <t xml:space="preserve">岗位职责  任职要求 </t>
  </si>
  <si>
    <t>小雨伞保险经纪有限公司</t>
  </si>
  <si>
    <t>五险一金 补充医疗保险 专业培训 弹性工作 员工旅游</t>
  </si>
  <si>
    <t>Java高级开发工程师 (职位编号：006)</t>
  </si>
  <si>
    <t xml:space="preserve">职位诱惑： 季度团建,发展空间,弹性工作,氛围好 【工作要求】 1.本科以上学历 2.有thinkphp/ci/yii等框架使用经验，了解PHP优化 3.熟悉Apache、nginx等服务器环境使用及优化 4.熟悉redis部署及应用,了解PHP分布式开发框架Swoole 5.熟悉MySQL，拥有数据库设计能力，对数据库的性能调优有比较深入的了解 6.熟悉Linux下编程，能熟练的编写Shell脚本 7.有web安全、性能优化、部署维护有经验更佳  【工作内容】 1.负责核心平台的后台系统开发 2.全面参与核心产品的前后台系统性能调优及架构优化，通过极致的技术追求提升用户体验和可用性 </t>
  </si>
  <si>
    <t>五险一金 股票期权 员工旅游 绩效奖金 专业培训 定期体检 年终奖金</t>
  </si>
  <si>
    <t>岗位职责： 1、负责后端的代码编写; 2、按照项目进度，根据项目需求和设计文档完成项目的代码开发; 3、结合测试工程师的要求对程序进行优化和调整; 4、编写和维护相关文档; 任职要求： 1、计算机相关专业全日制统招本科及以上学历;3年以上工作经验； 2、性格开朗，具有良好的团队合作及沟通能力，能够承受较大的工作压力，有责任心，有奋斗准备; 3、有良好的编码风格，敏锐的技术洞察力，熟悉设计模式，并具有较强的综合分析设计能力; 4、熟悉掌握流行的开源Java框架，有cxf、Spring、Spring MVC、mybatis使用经验; 5、熟练掌握XML、HTML/XHTML、CSS、Javascript、AJAX、JSON等技术; 6、熟练使用MySQL数据库； 7、熟悉微信生态开发，熟悉多线程开发优先;   欢迎有意本岗位的朋友在简历中附带上薪资要求，如果您符合我们的要求，我们将最快通知您面试</t>
  </si>
  <si>
    <t>交通补贴 餐饮补贴 通讯补贴 加班补贴 项目奖金 五险一金</t>
  </si>
  <si>
    <t xml:space="preserve">  1、基于MySQL＋PHP进行Web产品的设计和开发； 2、参与完成系统架构设计、数据库结构设计、业务逻辑抽象等编码工作； 3、参与评估项目技术难点，技术分析、攻关技术瓶颈； 4、根据产品需求，按时完成设计与开发。  任职资格: 1、计算机或相关专业，本科或以上学历，2年以上PHP＋MySQL开发经验； 2、可独立编写PHP应用程序，代码编写规范，有大型网站开发经验； 3、熟悉Javascript，HTML，CSS，缓存等基本WEB开发技术； 4、对MYSQL有深入的认识，精通MYSQL数据库SQL编程和使用； 5、热爱编程，能积极主动学习，不断提高自身技术水平； 6、工作积极主动，有责任心，思维敏捷，善于沟通，有良好的团队协作和沟通能力，良好的编程习惯； 7、一经录用，待遇从优。 </t>
  </si>
  <si>
    <t>深圳爱布丁梦想科技有限公司</t>
  </si>
  <si>
    <t>1.4-1.6万/月</t>
  </si>
  <si>
    <t>1、负责点点租相关产品的开发和维护工作； 2、负责编写与前端联调代码，并负责部分web前端页面开发； 3、负责产品日常运维工作；  任职要求 1、大学本科及以上学历； 2、有2年或以上php开发经验，熟悉Laravel、ThinkPHP框架，熟悉HTML、CSS、JavaScript； 3、熟悉LNMPA网站架构，精通PHP+MySQL程序设计及开发，有memcache，redis等nosql使用经验；； 4、对web性能优化、常见漏洞有深入的理解，有数据库优化经验； 5、精通面向对象，具有良好的代码风格、接口设计与程序架构意识，对代码质量有追求； 6、工作积极主动，责任心强，具备良好的沟通能力和团队协作能力，较强的学习能力和逻辑分析能力； 7、有小程序、公众号开发经验者优先；熟悉VUE、React等前端框架者优先。</t>
  </si>
  <si>
    <t>五险一金 补充医疗保险 餐饮补贴 周末双休 专业培训 交通补贴</t>
  </si>
  <si>
    <t>职位描述： 1、负责维护和改进推荐系统，依据新需求开发新接口； 2、完善和改进推荐系统的日志监控、分析、统计平台；  职位要求： 1、2年以上后端开发经验，精通PHP,熟练掌握OOP开发思想； 2、熟练掌握MYSQL数据库，有设计数据库的能力； 3、熟练使用memcache、redis、mongodb等常用nosql解决方案； 3、熟悉liunx命令，能够编写shell脚本，熟练使用svn和git等工具； 3、具有优秀的逻辑处理能力、业务需求解读能力和抗压能力； 5、善于沟通，有团队意识，愿意学习新技术，不断接受挑战； 6、有其他语言开发经验优先，熟悉hadoop，hive优先；</t>
  </si>
  <si>
    <t>岗位职责： 1.根据需求实现页面交互效果； 2.参与公司的微信小程序端，PC端，微信公众号，H5端的页面开发工作； 3.与后端配合完成数据对接工作； 4.持续优化页面和页面的响应速度。 任职要求： 1. 本科及以上学历，计算机相关专业； 2. 4年以上前端开发经验； 3.熟练使用html5,css3,sass,javascript,es6等开发语言； 4.熟练使用vue和react框架，会taro优先考虑； 5.有微信小程序开发工作经验。</t>
  </si>
  <si>
    <t>上海深艾信息科技有限公司</t>
  </si>
  <si>
    <t>1-5万/月</t>
  </si>
  <si>
    <t>年终奖金 定期体检 五险一金 餐饮补贴 弹性工作 绩效奖金</t>
  </si>
  <si>
    <t>前端开发组长</t>
  </si>
  <si>
    <t>岗位职责： 1、负责公司PHP相关产品或项目的技术架构设计、重构、优化，根据业务规划及技术规划制定应用架构方案； 2、负责项目或产品的系统的架构设计和系统设计、详细设计，研究引入新的技术、方法和编程思想； 3、主导技术难题攻关，持续提升核心系统在高并发、海量请求数下的高处理性能； 4、核心功能的架构与代码模板编写，开发与维护系统公用核心模块，建立和维护代码质量标准以及bug管理，保证代码的执行效率； 5、积极参与前期设计、审核设计方案； 6、分析系统瓶颈，解决各种疑难杂症，对系统进行性能调优；   任职要求 ： 1.计算机或相关专业，本科以上学历； 2.至5年的面向对象的PHP编程经验，有电商ERP、网站开发经验优先； 3.精通至少一种主流的PHP 框架（如：Yii、CodeIgniter、ThinkPHP、ZendFramework）者优先； 4.熟悉网站构架和性能优化，熟悉各种WEB缓存技术，并有实际的项目经验者优先； 5.有分布式、集群、高并发、高负载、高可用系统或大型网站开发经验优先； 6.熟练使用前端开发技术者优先。</t>
  </si>
  <si>
    <t>五险一金 定期体检 绩效奖金 年终奖金 餐饮补贴</t>
  </si>
  <si>
    <t>岗位职责： 1、能快速深入理解公司业务，参与项目需求分析，协助PM进行任务规划、任务变更的调控工作； 2、负责项目架构设计，包括核心框架设计及核心代码、制定开发计划等； 3、提高团队技术技能，配合其他开发组成员完成应用软件开发任务； 4、管理前端团队，规划人力安排，评估工作量和反馈开发进度。  职位要求： 1、计算机相关专业学历，5年以上实际前端开发经历，同时具备 2年以上的开发管理经验； 2、精通 H5、CSS3、本地存储、离线应用、 websocket 等技术，轻松把握兼容性问题； 3、精通 JavaScript 、 jQuery 、 AngularJS 、Ajax 等 Web 前端编程技术； 4、熟悉前后端分离技术，对主流的前端框架熟悉并有深入理解；
5、要求会Java或者C#； 6、有良好的架构设计理念，对模块化、代码复用有较深的理解，有独立分析问题和解决问题的能力； 7、具有较强的逻辑思维能力、组织能力和沟通协调能力； 8、有金融相关项目开发经验者优先。</t>
  </si>
  <si>
    <t>高级前端工程师-旅游项目 (MJ000367)</t>
  </si>
  <si>
    <t>上海锦江国际电子商务有限公司</t>
  </si>
  <si>
    <t>北京金英杰教育科技集团有限公司</t>
  </si>
  <si>
    <t>五险一金 年终奖金 绩效奖金 弹性工作 定期体检 员工旅游 专业培训</t>
  </si>
  <si>
    <t>岗位职责： 1.     负责前端架构设计，技术选型； 2.     负责公司产品web前端的设计开发工作，配合后端开发人员实现产品界面和功能；负责公司产品持续优化前端页面性能和提升前端用户交互体验； 3.     关注及研究相关领域前沿技术，并提出系统建设建议。 任职要求： 1.      熟悉HTML5、CSS3，了解至少一种CSS预编译，至少三年工作经验；； 2.      精通Javascript/jQuery，了解Javascript面向对象编程方法； 3.      熟悉前端自动化和工程化，有良好的代码习惯； 4.      熟悉Vue全家桶，能独立开发常用组件； 5.      有hybrid应用、多段适配和性能优化项目经验者优先； 6.      至少熟练使用一门非前端脚本语言（如：NodeJS /Python/PHP等）； 7.      学习能力强，热衷技术，喜欢钻研, 有github或个人技术blog者优先 ；</t>
  </si>
  <si>
    <t>岗位职责： 1、负责各应用的需求分析，并完成接口设计、开发和优化； 2、在产品设计、系统设计、功能设计方面有自己的见解，并在适当的时候表达自己的意见； 3、与手机应用和运营等相关需求人员进行良好沟通，能快速理解各方需求，并进行相应的模块设计与开发； 4、完成直接上级领导安排的其它工作。  任职要求： 1、本科及以上学历，计算机软件或相关专业，至少3年以上PHP程序专职、专业源程序开发经验； 2、熟悉Linux、MySQL、PHP等软件的编译安装和最优化配置； 3、熟悉Mysql等数据库，可独立完成库表结构设计和SQL语句编写； 4、熟悉面向对象(OO)分析和程序设计，了解MVC模式，掌握多种设计模式及整体研发过程； 5、至少使用过一种PHP主流框架，有thinkphp框架或者Yii使用经验者优先； 6、能够承受工作压力，能在规定时间内高效完成任务； 7、学习能力强，思维活跃，服从管理，工作认真负责，有较强的沟通能力和团队合作精神； 8、开发过电商、医疗等行业的人员优先考虑； 9、熟悉centos生产环境部署以及操作者优先考虑。</t>
  </si>
  <si>
    <t>深圳市信德缘珠宝首饰有限公司</t>
  </si>
  <si>
    <t>奢侈品/收藏品/工艺品/珠宝</t>
  </si>
  <si>
    <t>五险一金 免费班车 员工旅游 节日福利 生日福利 有薪年假 团建活动 员工宿舍 内部购物</t>
  </si>
  <si>
    <t>1、精通PHP等主流体系架构和设计模式，能够进行系统架构设计；有高负载、高并发、大数据量、分布式系统的开发、设计经验； 2、较强的系统分析能力，具有较大型商城、供应链、团购类平台、SAAS类企业服务平台等产品的设计开发经验者； 3、精通PHP+MySQL程序设计及开发，熟练掌握TP/Laravel/smarty等框架，能够熟练二次开发PHP开源系统，了解apache/nginx、redis、memcached等配置和使用，熟悉svn使用； 4、有微信公众号以及小程序或HTML5开发经验者。 5、熟悉linux操作系统，熟悉lamp架构，精通lua/php其中一门语言，良好的数据结构和算法基础，熟悉http/https协议； 6、熟练使用nginx、mysql、redis等开源组件</t>
  </si>
  <si>
    <t>Java开发-CSC客户支持RR</t>
  </si>
  <si>
    <t>五险一金 通讯补贴 绩效奖金 餐饮补贴 交通补贴</t>
  </si>
  <si>
    <t>岗位职责：
1. 根据公司产品发展方向，负责/参与公司新项目/产品开发；
2. 负责产品的页面制作及维护，根据设计图完成页面html5应用的编码；
3. 根据产品需求，分析并给出最优的页面前端结构解决方案；
4. 根据产品设计，利用HTML5相关技术开发网站、手机、平板电脑等多平台上的前端应用，熟悉编写能够自动适应HTML5界面，能让网页格式自动适应各款各大小的手机；
5. 编写可复用的用户界面组件；
6. 协助后台程序员完成功能镶嵌和调试；
任职要求：
1. 精通javascript程序模块开发，通用类库、框架编写；
2. 精通web前端开发技术，其中包括：CSS,HTML,DOM,BOM,Ajax,JavaScript等；
3. 清楚地了解不同浏览器上的兼容情况、渲染原理和存在的Bug；
4. 熟悉业界知名的JS库，诸如Jquery等并有开发经验；
5. 有配合后台开发人员实现产品界面和功能实现的项目经验；
6. 熟悉HTML5、CSS3的新功能特性，有项目开发经验；
7. 有跨浏览器开发经验，具备独立开发javascript经验；
8. 能独立html、css的页面制作、具备良好的css功底；
9. 具有良好的注释和文档编写习惯。</t>
  </si>
  <si>
    <t>外派到：中兴通讯 工作地点：南山区科技南路55号中兴通讯大厦 岗位职责： 1、负责IT系统概要设计、详细设计工作； 2、负责IT系统的程序开发工作。  岗位要求： 1.计算机相关专业，4年以上工作经验。 2.精通J2EE体系结构,精通主流开发框架（ Spring、springboot、Struts、Freemarker、Mybatis、Hibernate、WebServices、Jquery、HTML5等），熟悉SOA架构体系； 3.精通WebSphere/WebLogic/JBoss/Tomcat等主流J2EE应用服务器； 4.熟悉消息中间件及缓存技术（memcached,ehcache,activeMQ,RabbitMQ等)； 5.熟悉Unix/Linux操作系统,能熟练使用常用的命令； 6.熟悉Oracle/SQLServer/Mysql等主流数据库管理系统、相关技术及工具； 7.善于思考，主动积极，沟通能力强，有良好的团队精神，能够承担压力。</t>
  </si>
  <si>
    <t>广州市丰申网络科技有限公司</t>
  </si>
  <si>
    <t>周末双休 绩效奖金 年终双薪 员工旅游 定期体检 带薪休假 节日福利 团队聚餐 五险一金 弹性工作</t>
  </si>
  <si>
    <t>岗位职责： 1、负责公司研发产品、系统平台的设计,功能开发实现和维护工作； 2、负责公司运营业务技术支撑、数据统计后台开发，以及数据处理日常工作； 3、负责客户需求技术解决方案开发实施，以及数据应用接口联调、技术对接工作。  任职要求： 1、本科级以上学历，熟练 PHP 开发语言，熟悉 OOP 开发方法、MVC 原理及应用，2 年以上 PHP 开发经验； 2、熟悉 PHP 下 HTTP、SOCKET、TCP 协议通讯开发，有网络编程经验优先考虑； 3、掌握HTML、Javascript、XML、Ajax、Jquery等Web2.0技术； 4、熟悉至少一种主流PHP框架（如CI/TP），熟悉memcached，redis等缓存技术 5、熟悉至少一种主流前端框架：AngularJS、ReactJS、VueJS等 6、熟悉 Mysql 数据库的使用，掌握对数据的分析统计方法及运用，掌握数据库性能优化知识； 7、掌握 SVN或GIT等代码管理工具，了解Apache、Nginx等Web服务器的配置及优化 8、思维敏捷，责任心强，具有良好的沟通、协作能力和团队合作意识； 9、具备Python、vue.js开发经验者优先考虑。</t>
  </si>
  <si>
    <t>岗位职责： 1、承担软件项目框架搭建及部分核心功能的开发工作； 2、负责项目的详细设计、概要设计、 数据库结构设计及对外接口的设计工作及设计文档编写工作； 3、参与攻克技术难题，持续提升系统性能；  岗位要求： 1、计算机或相关专业本科以上学历，从事java后端开发4年及以上； 2、具有根据业务需求进行独立设计的能力 ； 3、精通SSM及spring boot 和spring cloud等，精通JAVA技术原理和面向对象编程思想； 4、理解并能编写html、XML、CSS、javascript、jQuery等，熟练使用EasyUI、Bootstrap等开发框架； 5、熟练使用MyEclipse、SVN、Maven、Tomcat等开发工具2年以上； 6、熟练使用大型关系数据库，如Oracle，SQLServer、MySQL等，掌握DDL语句，理解数据表设计范式； 7、熟练使用redis 、memcache 等缓存中的一种； 8、熟练使用Linux系统命令，能进行一些常用的操作； 9、有大型金融系统项目经验的优先考虑。</t>
  </si>
  <si>
    <t>Java中高级工程师</t>
  </si>
  <si>
    <t>深圳市冰禾网络科技有限公司</t>
  </si>
  <si>
    <t>PHP工程师 (职位编号：000434)</t>
  </si>
  <si>
    <t>深圳市环球易购电子商务有限公司</t>
  </si>
  <si>
    <t>五险一金 定期体检 周末双休 员工旅游 绩效奖金</t>
  </si>
  <si>
    <t>1、根据业务需求，提出技术方案，负责系统架构的规划、开发及运筹实施。
2、参与核心产品（网站或系统）的研发工作。
3、能够独自搭建开发及运行平台、独立承担程序模块的设计和开发。
4、在技术方面提供相应的指导工作 1、本科及以上学历，计算机及相关专业，5年以上工作经验。
2、熟悉Unix/Linux操作系统，熟悉PHP、 C/C++、Python
3、精通TCP/IP协议相关知识，精通HTTP等网络应用协议，精通多线程多进程开发；
4、良好的模块设计能力和框架设计能力，有PHP扩展开发经验优先；</t>
  </si>
  <si>
    <t>岗位职责： 1、按照需求文档和产品原型图开发业务功能； 2、按照规范书写接口文档； 3、按照领导要求在规定时间内完成开发任务。  任职要求： 1、有3年以上Java真实项目开发经验，有分布式、集群大并发量开发经验优先考虑； 2、Java基础扎实，熟练掌握数据结构，JDK，多线程开发； 3、熟练使用常用开源框架，如Sring、Mybatis、Spring cloud、SpringMVC、Springboot等； 4、熟练掌握Mysql、SQL、SQL优化； 5、熟悉使用常见开发工具，如Redis、Git等； 6、有游戏、棋牌、彩票经验优先、有微服务（Spring cloud）实际线上项目经验优先； 7、需有至少1个小中型项目team leader或pm经验。 8、抗压能力强、能带领一个团队。</t>
  </si>
  <si>
    <t>北京携程太美国际旅行社有限公司</t>
  </si>
  <si>
    <t>广州美滴滴信息科技有限公司</t>
  </si>
  <si>
    <t>周末双休 带薪年假 五险一金 绩效奖金 节日福利 餐饮补贴 带薪病假</t>
  </si>
  <si>
    <t>深圳中电科城安科技有限公司</t>
  </si>
  <si>
    <t xml:space="preserve">工作职责：  1. 负责前端界面的前端实现，各类交互设计与实现；  2. 前端样式和脚本的模块设计及优化；  3. 配合设计人员和后台开发人员完成前端开发项目；    职位要求：  1. 本科科及以上学历，1年以上前端重构与脚本开发经验，计算机或相关专业者优先；  2. 精通XHTML/XML、CSS，熟悉页面架构和布局，对表现与数据分离、Web语义化等有深刻理解，对HTML5/CSS3等技术有一定了解，熟练使用less或sass进行前端开发、了解nodejs者优先；  3. 精通JavaScript、Ajax、DOM等前端技术，掌握面向对象编程思想，对js框架应用（如prototype/jQuery/YUI/Ext等）有一定的经验；  4. 对css/JavaScript性能优化、解决多浏览器兼容性问题有一定的经验；  5. 对用户体验、交互操作流程、及用户需求有深入理解；  6. 有强烈的上进心和求知欲，善于学习和运用新知识，善于沟通和逻辑表达，有强烈的团队意识和执行力；  </t>
  </si>
  <si>
    <t>五险一金 年终奖金 周末双休 专业培训 员工旅游 节日福利 带薪年假 全勤奖</t>
  </si>
  <si>
    <t>专业培训 五险一金 交通补贴 餐饮补贴 加班补贴 住房补贴 月度评优奖励 季度评优奖励 年度评优奖励</t>
  </si>
  <si>
    <t>岗位职责： 1、负责智慧城市相关业务的需求设计； 2、进行架构的二次设计以及核心功能的开发 ； 3、负责基础组件、代码库开发和后期更新迭代； 4、指导合作商进行软件功能模块开发，解决开发中遇到的问题； 5、负责合作商工作的考核，开发进度的把控，产品质量的验收。 任职资格： 1、本科、计算机专业毕业，4-5年Java后台开发经验； 2、精通SSM和SSH开发框架，熟悉数据库应用，有物联网、智慧城市、指挥中心项目奖经验； 3、至少熟悉精通一种微服务框架，熟悉虚拟化或Docker技术、Unix/Linux操作系统等主流技术 4、熟悉敏捷软件开发方法，具备分布式系统设计经验；对新技术具备较强的学习和跟踪能力； 5、学习能力强，具备较强的分析解决问题的能力，以及优秀的逻辑思维能力，对有挑战的问题充满激情。</t>
  </si>
  <si>
    <t>1. 参与系统的需求分析，针对产品需求，设计技术方案，完成相应模块的开发； 2. 负责各种技术接口开发，系统核心代码实现； 3. 参加技术评审，对技术方案合理性、架构符合性、项目运作规范性等提供参考意见； 4.对开发与维护过程中的技术问题进行攻关; 岗位要求： 1.2年以上项目开发经验，有电商项目开发经验优先； 2.熟悉mysql数据库，具备Mysql索引优化、查询优化能力； 3.具备良好的沟通、理解、表达能力，积极主动与团队协助沟通。</t>
  </si>
  <si>
    <t>php后台工程师</t>
  </si>
  <si>
    <t>职责描述： 1.    根据公司软件开发管理规范等的要求，完成相关子系统/模块的编码，调试工作并确保安全、质量和性能； 2.    维护和升级现有产品，快速定位并修复现有软件缺陷； 3.    参与软件系统的方案讨论、技术调研、系统分析、重构、优化； 4.    编写相关技术类文档； 5.    编写系统部分核心功能代码； 6.    有实际的Mongo DB、HBase或相关项目经验，精通web框架,对webservice、restful有自己的理解，能够独立编写服务； 7.    对技术非常有热情，喜欢专研技术，优秀的学习能力； 8.    熟悉Linux/Unix平台，用过Nginx及常用的NoSql数据库如Redis、memcache等； 9.    良好的沟通能力和团队协作精神。  任职要求： 1、要求本科以上学历，1年以上云端开发项目工作经验，熟悉云端技术（Spring Cloud、Mybatis、Redis、MQ、MongoDB等）； 2、熟悉微服务的设计和应用，熟悉分布式、缓存、消息等机制；能对分布式常用技术进行合理应用，解决问题； 3、熟练使用MySQL、Oracle大型数据库，有SQL优化经验； 4、精通Java编码，多线程机制、IO机制、持续集成框架等； 5、熟悉UML，具有一定的数据建模能力，掌握OOA/OOD/OOP设计思想；</t>
  </si>
  <si>
    <t>工作内容 1,本公司已有系统的后续开发和维护 2,本公司其他短线项目后台开发 3,针对技术方案评估难点,设计方案,攻关技术难题. 招聘要求 1,计算机软件工程或相关专业本科 2,3年及以上的php系统工程开发经验 3,能对数据流图进行分析并设计数据库,及相关优化工作 4,至少熟练掌握一种框架,例如think php 5,良好的责任心与团队沟通能力</t>
  </si>
  <si>
    <t xml:space="preserve">工作职责： 1. 负责前端界面的前端实现，各类交互设计与实现；  2. 前端样式和脚本的模块设计及优化；  3. 配合设计人员和后台开发人员完成前端开发项目；    职位要求：  1. 本科科及以上学历，1年以上前端重构与脚本开发经验，计算机或相关专业者优先；  2. 精通XHTML/XML、CSS，熟悉页面架构和布局，对表现与数据分离、Web语义化等有深刻理解，对HTML5/CSS3等技术有一定了解，熟练使用less或sass进行前端开发、了解nodejs者优先；  3. 精通JavaScript、Ajax、DOM等前端技术，掌握面向对象编程思想，对js框架应用（如prototype/jQuery/YUI/Ext等）有一定的经验；  4. 对css/JavaScript性能优化、解决多浏览器兼容性问题有一定的经验；  5. 对用户体验、交互操作流程、及用户需求有深入理解；  6. 有强烈的上进心和求知欲，善于学习和运用新知识，善于沟通和逻辑表达，有强烈的团队意识和执行力；  </t>
  </si>
  <si>
    <t>Java开发工程师（外包）</t>
  </si>
  <si>
    <t>1、参与国内知名人工智能企业AI项目的研发工作 2、为公司产品提供技术研发和支持 任职要求 1、扎实的Java基础知识功底； 2、熟练J2EE，Java WEB编程技术，对各种开源的框架如Spring、SpringMVC, SpringBoot,    MyBatis等有深入的应用和优化经验； 3、熟练数据库MySql使用，设计，SQL调优等； 4、线上高并发、大数据量处理经验，对java多线程编程有较深的理解，并有实战经验； 5、熟练Redis/Memcache、Kafka、Zookeeper、Netty等常用中间件； 6、熟练Linux的常用命令及脚本编写； 7、对SOA、服务化、模块化有较好的实际应用经验； 8、优秀的分析问题，解决问题能力，乐于解决具有挑战性的问题；</t>
  </si>
  <si>
    <t>深圳乐通信息技术有限公司</t>
  </si>
  <si>
    <t>五险一金 定期体检 年终奖金</t>
  </si>
  <si>
    <t>JAVA开发工程师（初中级）</t>
  </si>
  <si>
    <t>上海美市科技有限公司</t>
  </si>
  <si>
    <t>1.4-2.5万/月</t>
  </si>
  <si>
    <t>五险一金 补充医疗保险 员工旅游 交通补贴 餐饮补贴 通讯补贴 定期体检 弹性工作 专业培训 年终奖金</t>
  </si>
  <si>
    <t xml:space="preserve">  岗位职责: 1、能够独立实现功能模块设计规划和开发任务，具备一定抗压能力； 2、及时处理和解决开发过程中出现的技术问题，并向主管提供技术维护和解决方案； 3、能与其它部门间密切配合，具备较强的沟通交流能力；   任职资格: 1、985,211知名本科院校，计算机或相关专业, 优秀者学历可放宽至一本院校； 2、2-3年+ Java项目开发经验，有大型互联网项目的开发经验者优先； 3、掌握扎实的java基础，熟练掌握spring &amp;spring mvc &amp; mybati &amp;spring-boot使用;有中间件（dubbo\redis\mongodb\mq等）开发和维护经验优先； 4、掌握数据库基本原理，掌握MySQL等数据库操作，具备表设计能力；nosql精通优先； 5、掌握maven、git、svn、eclipse、webstorm、intellij idea操作；熟练掌握linux； 6、掌握javascript\css\html\backbone等，具备前端vue&amp;react开发能力优先； 7、热爱技术工作，具有自我学习能力，具备优秀的逻辑分析能力； 8、以上，只要你够优秀，技术过硬，这些都小问题；   薪资福利： (1) 固定月薪14-25K,年终奖金等另计。 (2) 福利包括但不限于：五险一金，补充医疗保险，定期体检，年度旅游，通讯补贴，交通补贴，出差补贴，加班餐，零食免费供应等，依岗位不同有所区别。      </t>
  </si>
  <si>
    <t>工作职责： 1、无人机作业调度与监控综合服务平台研发与维护； 2、MSpace后台的研发与维护。  岗位要求： 1、大专及以上学历，计算机软件、软件工程等相关专业； 2、精通PHP+Mysql、并最少具有3年以上PHP项目开发经验； 3、精通memcache、redis、mongodb等常用nosql解决方案，了解各自的优缺点以及使用场景； 3、熟悉至少一种常用php框架，如ZF/Laravel/CI/Yii/thinkphp等，熟悉MVC模式； 4、熟悉mysql数据库，了解mysql索引优化、查询优化和存储优化； 5、熟悉unix/linux操作系统，熟悉lamp与lnmp架构； 6、具有良好的沟通能力，有较强的独立工作能力和解决问题的能力  工作地点：宝安石岩石龙社区科比特科技园</t>
  </si>
  <si>
    <t>广州盈聚科技有限公司</t>
  </si>
  <si>
    <t>绩效奖金 年终奖金 五险一金 员工旅游</t>
  </si>
  <si>
    <t>岗位要求： 1、计算机或相关专业，本科及以上学历，4年以上工作经验。 2、熟悉php语言，具备扎实的基础，良好的编程习惯。 3、熟悉html css版面布局，熟悉javascript。 4、熟悉mysql，熟练掌握sql语句与存储过程的编写。 5、熟悉原生开发。 6、良好的合作精神和团队协作能力，能适应一定强度的工作，负有挑战精神和强烈的进取心。</t>
  </si>
  <si>
    <t>岗位职责： 1、熟悉PHP语言开发，有PHP项目开发经验，熟悉面向对象的设计方法，开发经验3-5年； 2、掌握JS、HTML、 CSS等相关Web开发技术知识； 3、掌握MySQL数据库应用，具有相关应用开发经验及数据库规划能力； 4、具备良好的代码编程习惯及较强的文档编写能力； 5、具备强烈的进取心、求知欲及团队合作精神，有较强的沟通及协调能力；能够准确了解需求； 6、熟悉ThinkPHP、Laravel框架优先； 7、熟悉前端框架如AngularJs,jQuery,Bootstrap,jQueryMobile等优先。 8、熟悉memcache, redis, mysql/postgresql，mongodb 。如对NoSQL有深入了解者尤佳； 9、对个人和团队代码质量要很高要求，习惯并喜欢code review 10、熟悉常用设计模式，有大型分布式、高并发、高负载、高可用性系统设计开发经验者优先； 11、有网校系统开发经验者优先 岗位要求： 1. 负责系统后台及API开发 2. 对项目进行不断改进与完善 3. 编写系统设计文档，接口文档 遵守团队的代码规范，编写易读、易维护、高质量、高效率的代码</t>
  </si>
  <si>
    <t>Web高级前端开发工程师C</t>
  </si>
  <si>
    <t>太平洋房屋</t>
  </si>
  <si>
    <t>五险一金 员工旅游 专业培训 做五休二</t>
  </si>
  <si>
    <t>1. 负责公司企业系统前端页面开发和优化 2. 配合后端开发人员进行系统整合 3. 按照UI设计完成前端页面的实现及交互效果 任职要求： 1. 计算机或相关专业大专及以上学历，3年及以上前端开发经验； 2. 精通HTML、CSS、Javascript语言； 3. 熟悉浏览器之间的兼容性问题； 4. 熟练使用Jquery、Bootstrap； 5. 熟悉 Vue.js前端技术者优先； 6. 学习能力强，具有良好的沟通能力和团队合作精神。优秀的分析问题和解决问题的能力； 7. 有房地产开发经验者优先；</t>
  </si>
  <si>
    <t>1.统招本科以上学历，5年以上PHP开发经验，负责公司项目平台级产品的软件研发、维护和升级。 2熟悉至少一种MVC开发框架（例如：YII、Larveal等），了解其设计思路，各组件实现原理。 3.精通MySQL等关系型数据库操作，精通SQL语句调优，学习能力强。 4.对HTML/CSS/Javascript,angularjs、jquery及bootstrap等有一定的了解。 5.至少熟练使用一种开源PHP学习管理系统，如Moodle，claroline，TinyLMS，ATutor等，Moodle优先。 6.了解C#开发的加分。</t>
  </si>
  <si>
    <t>广州市汇尚网络科技有限公司</t>
  </si>
  <si>
    <t>众享(广州)科技有限公司</t>
  </si>
  <si>
    <t>五险一金 餐饮补贴 通讯补贴 专业培训 绩效奖金 年终奖金 弹性工作 定期体检</t>
  </si>
  <si>
    <t>职位信息 1.负责公司业务系统的设计、开发、发布等工作，提升系统稳定性；  2.按时按质完成公司下达程度开发、系统评测等工作任务  3.有SAAS平台开发和设计经验；  4.具有优秀的自学能力，学习研究业界先进技术，保持技术进步；  5.参与统筹，规划及编写公司的平台数据业务接口；  6.参与规划公司CRM/智能化系统规划与编码和编写。  职位要求：  1.本科及以上学历，计算机相关专业，三年以上服务端研发经验；  2.深入理解计算机原理，有扎实的数据结构和算法基础；  3.精通PHP主流开发框架：Laravel；  熟悉 LAMP/LNMP 架构开发，能独立搭建开发环境;  熟悉 MySQL 配置、维护、性能优化、索引优化；  熟悉 Memcached、Redis，熟悉JS、AJAX，XML，css,jquery等 Web 相关技术者优先；  4. 良好的编码和文档习惯，并能持续的关注和优化自己做的项目；  5. 具有分布式系统设计和开发经验者优先；  6.具备独立部署发布系统的能力；  7.具有架构设计项目经验者优先。</t>
  </si>
  <si>
    <t>五险一金 做五休二 交通补贴 餐饮补贴 弹性工作 定期体检 部门团建 专业培训 绩效奖金 股票期权</t>
  </si>
  <si>
    <t>应具资格条件 1、大专以上学历，软件开发/计算机信息与管理相关专业，能力优秀者可以适当放宽； 2、五年以上PHP开发经验，精通PHP，熟悉ThinkPHP、Laravel、Swoole，有良好的编程习惯； 3、熟悉MYSQL及其相关优化技术，并具备实际项目应用经验； 4、熟悉各类主流缓存技术； 5. 熟悉HTML、CSS、JavaScript、jQuery者优先； 6. 团队合作精神，抗压能力强，积极主动，认真负责，具备独立开发能力。 岗位职责 1、负责公司现有项目和新项目的接口及相关平台开发，完成公司产品和项目的开发任务； 2、根据产品需求独立完成及维护功能模块代码的编写； 3、负责撰写所属模块开发文档。</t>
  </si>
  <si>
    <t>北京奥芬盈科健康科技有限公司</t>
  </si>
  <si>
    <t>岗位职责： 负责APP接口和微信小程序等研发工作 负责项目的优化升级工作等工作 岗位要求： 两年以上PHP语言为主的大中型互联网服务开发经验。 优秀的数据库设计和优化能力，至少熟悉一种常用nosql系统（redis、mongodb等） 扎实的计算机基础、较强的算法能力。</t>
  </si>
  <si>
    <t>上海琨山智能科技有限公司</t>
  </si>
  <si>
    <t>员工旅游 定期体检 年终奖金 餐饮补贴 五险一金 通讯补贴 交通补贴 绩效奖金</t>
  </si>
  <si>
    <t xml:space="preserve"> 岗位职责： 1. 根据项目计划能够独立完成Android软件开发，修正测试中发现的问题； 2. 解决开发过程中遇到的难题，持续改进Android应用的用户体验，并不断优化性能； 3. 按照项目计划，按时提交高质量代码，完成开发任务； 4. 规范文档的编写、维护，以及其他与项目相关工作。 岗位要求： 1. 本科以上学历，计算机相关专业，有扎实的Java语言基础； 2. 3年以上Android项目开发经验,有HTML5开发经验优先； 3. 熟悉Android框架及各种特性，熟悉面向对象编程； 4. 熟悉TCP/IP网络编程，熟悉socket和http网络接口编程； 5. 有蓝牙通信开发工作经验优先； 6. 熟悉常用的设计模式，有大型终端软件架构能力；深入了解JavaScript，html5等web开发知识者优先考虑； 7. 有良好的代码习惯，要求结构清晰、命名规范、逻辑性强、代码冗余率低、代码注释清晰； 8. 具备良好的分析解决问题能力，能独立承担任务和有系统进度把控能力  工作地点：上海市青浦区诸光路1588弄虹桥世界中心（2号线徐泾东） </t>
  </si>
  <si>
    <t>岗位要求： 1、计算机相关专业本科以上学历，具有较强的英文文档阅读能力； 2、两年以上PHP 开发经验，熟悉Laravel框架；熟悉Twig等模板引擎；熟悉XHTML、HTML、XML规范； 3、熟悉Redis和Memcache，了解服务端Javascript（NodeJS、PhantomJS等）技术栈，了解浏览器DOM渲染机制； 4、熟悉MySQL、MongoDB等，能设计数据库，编写高效的SQL语句； 5、能接受出差。</t>
  </si>
  <si>
    <t xml:space="preserve">工作职责包括但不限于： 1. 负责公司网站、软件系统的开发及维护； 2. 负责后台系统的开发和维护，发现和解决存在的技术问题； 3. 进行软件详细设计和编码实现，确保安全、质量和性能； 4. 维护和升级现有软件产品，快速定位并修复现有软件缺陷； 5. 根据项目需求进行软件的设计和研发； 6. 完成领导交办的其他工作。 要求: 1、计算机软件或相关专业专科或以上学历； 2、3年以上JAVA开发经验，熟练掌握常用Java技术框架，能编写高质量、简洁、清晰的代码； 3、对于Java基础技术体系（包括集合、多线程并发、IO、网络、类装载机制）有一定的掌握和应用经验； 4、良好的面向对象设计理解，熟悉面向对象设计原则，掌握设计模式及应用场景； 5、了解底层中间件、分布式技术（包括缓存、消息系统、热部署等）； 6、有互联网行业高并发、高稳定可用性、高性能相关的开发、设计经验优先； 7、良好的沟通能力及团队合作精神，责任心强，工作认真负责，善于学习并解决问题。 </t>
  </si>
  <si>
    <t>高级JavaScript开发工程师（react native）</t>
  </si>
  <si>
    <t>北京无线天利移动信息技术股份有限公司上海分公司</t>
  </si>
  <si>
    <t>五险一金 补充医疗保险 年终奖金 绩效奖金 通讯补贴 餐饮补贴 弹性工作 定期体检 股票期权</t>
  </si>
  <si>
    <t>【岗位职责】 1. 负责Web应用程式开发、设计及维护； 2. 负责系统整合测试、品质测试及撰写单元测试； 3. 专案时程掌控及进度追踪。 【任职资格】 1、专科以上学历； 计算机、软件工程、资讯管理相关科系毕业； 2、2年以上开发经验，有Web前后端分离的全栈开发经验优先； 3、善于沟通协调、能独立解决问题； 4、熟练掌握Node.js/PHP/Java、HTML/HTML5、CSS、AJAX、Vue/JavaScript和jQuery、 5、熟悉MySQL、MongoDB、Redis等常用的数据系统； 6、具备下列任一项或以上专业知识者尤佳： (1) Laravel Framework (2) Node js / Java/ Vue.js/JavaScript (3) 有SCRUM敏捷软体开发实作经验 (4) 云端�咽鹁�验Azure/AWS/Aliyun (5) 微服务架构设计/ Docker 经验 (6) Linux 环境架设与程式�咽� (7) 金融，外汇从业背景 (8) MT4/其他交易系统 (9) 英�Z�贤�能力</t>
  </si>
  <si>
    <t xml:space="preserve"> 岗位职责： 1、负责项目业务需求的分析、设计，带领研发团队以产品化的思路高质量完成研发、测试、实施和维护工作，确保交付进度及质量； 2、负责项目技术方案编写，技术标准制定和实施，解决项目技术问题，完成项目技术攻关，参与研究业务、技术的发展方向及规划； 3、管理项目团队，制定工作标准和流程，技术团队建设、培训、管理、考核等工作，解决开发团队组员提出的业务和技术问题。  任职要求： 1、大学本科及以上学历，计算机、通信等相关专业；有志于移动端应用开发。 2、4年以上前端开发经验，熟悉后端开发技术和js使用，熟悉TCP/IP协议，对于web服务器有配置经验； 3、必须有移动应用（混合或者web）项目前端开发经验，对于主流的前端开发技术有锁了解，对于js基础知识有相应的储备。 4、具有大型应用软件项目开发经验，有APP项目开发经验者优先； 5、性格开朗、处事大方、负有责任心和团队合作精神，有良好的沟通能力、语言表达和文字表达能力 6、会react native优先考虑。 </t>
  </si>
  <si>
    <t>上海聚音信息科技有限公司</t>
  </si>
  <si>
    <t>周末双休 绩效奖金 通讯补贴 带薪年假 年底双休 交通补贴 专业培训 节日福利 餐饮补贴</t>
  </si>
  <si>
    <t xml:space="preserve">岗位职责： 1、根据公司的业务需要，负责核心模块的设计和开发工作； 2、协助需求分析、系统构架、数据库设计文档编写工作； 3、根据网站项目计划，按时完成网站项目制作任务。 任职要求： 1.本科及以上学历 2、3年以上PHP开发经验，有大型项目、电商项目开发经验者优先； 3、精通PHP语言，能以OOP方式编写PHP，了解常用设计模式； 4、熟悉对微信公众平台上微网站、有微信平台开发经验者优先； 5、熟悉Web开发性能优化方法； 6、有PHP框架开发项目经验，熟悉Phalcon、Yii、Laravel框架； 7、较强英文文档阅读能力 </t>
  </si>
  <si>
    <t>软件研发/JavaScript/程序员/开发顾问</t>
  </si>
  <si>
    <t>君璧企业管理咨询工作室</t>
  </si>
  <si>
    <t>上海凌立健康管理股份有限公司</t>
  </si>
  <si>
    <t>五险一金 绩效奖金 年终分红 加班补助 交通补助 餐补 房补 带薪年假 员工旅游 节日福利</t>
  </si>
  <si>
    <t xml:space="preserve">岗位职责： 1.根据明确的业务需求，能够以技术的视角设计和描述系统，根据这些设计描述，实现详细设计或者具体代码撰写； 2.能够根据项目技术设计的规范要求，实现具体模块或者特定任务的开发，并协助自己相关部分的集成与测试； 3.能够在开发组内进行相关代码和系统功能的互查，提出合理的建议和修改； 任职要求： （1）大专以上学历； （2）良好的Java语言开发功底，熟悉H5，Javascript，CSS （3）了解常用的缓存技术，如Redis，Memcached </t>
  </si>
  <si>
    <t>弹性工作 留用机会 提供早饭</t>
  </si>
  <si>
    <t xml:space="preserve">工作职责: 1. 进行互联网产品业务、管理后台及架构的设计、开发、调试，以及线上业务维护 2. 参与项目需求分析和系统分析, 参与制订技术解决方案 3. 参与系统架构、性能、安全、扩展等优化的设计和实现 4. 负责产品架构高可用性、高可扩展性方向的优化调整 任职资格: 1. 大专以上学历，计算机相关专业，2年以上PHP开发经验 2. 至少熟练掌握CI、TP框架中的一种 3. 熟悉Linux,熟悉LAMP(Linux+Apache+Mysql+PHP)架构中各种软件的安装和优化配置 4. 熟练使用java"script"、ajax,html,div+css等技术，熟悉至少一种java"script"框架技术 </t>
  </si>
  <si>
    <t>北京同天科技有限公司</t>
  </si>
  <si>
    <t>岗位职责： 1、负责项目服务端和后台页面的实现方案设计及平台核心代码（PHP）开发； 2、负责相关的网络平台的系统维护，处理反馈回来的系统bug； 3、负责相关需求说明书、技术文档的撰写。 4、负责技术难点和关键问题的解决。 任职要求： 1、3年以上PHP和Mysql的开发经验，具备OPP开发思想。 2、熟练掌握XML、HTML、CSS、Bootstrap、Jquery（必须）等Web前端技术。 3、熟练掌握MySQL数据库，有一定的数据库设计、优化经验，能够透彻理解数据库事务机制。 4、熟悉Linux系统基本操作，熟悉apache、MySQL和PHP安装配置以及主要的参数。 5、熟悉thinkphp开发框架，有电商类项目经验者优先，有其他PHP MVC框架开发经验亦可。 6、拥有良好的编码规范、网站安全意识、有团队意识，善于沟通，思维敏捷。 7、同时会PHP和python语言者优先考虑。 员工福利： 1、全员购买五险一金； 2、享有月度绩效考核奖金、餐补； 3、享有带薪年假、法定假、婚假、产假、病假、丧假等有薪假期； 4、员工生日当天享有生日假、生日礼物； 5、公司为员工提供免费员工宿舍； 6、完善的培训体系，定期专业培训与辅导，良好的职业上升通道。</t>
  </si>
  <si>
    <t>五险一金 补充医疗保险 通讯补贴 定期体检</t>
  </si>
  <si>
    <t>岗位职责 ： 1. 负责公司自动化运维平台开发，设计并完成各类自动化运维工具开发； 2. 负责日常服务器的巡检，负责软硬件、系统与应用平台管理，包括状态监控、升级、故障处理及优化等操作； 3. 负责收集和分析系统性能指标，系统日志分析、挖掘问题隐患、配合制作相关预案，维护系统稳定运行； 4. 负责公司整体运维体系的开发工作，满足工具化、自动化、平台化的长期目标； 5. 深入研究运维相关技术，包括运维自动化技术，监控技术，网络技术等； 6. 积累系统运维的***实践，制定运维规范和策略，并实现文档化； 7. 为运维体系的效率和结果负责，提高团队生产效率。 任职要求： 1. 计算机专业优先；计算机应用、网络通信相关专业统招本科及以上学历，2 年以上工作经验; 2. 熟悉 Linux 操作系统的管理维护（部署、配置和调优），逻辑思维能力强; 3. 熟悉各种应用监控系统，如 Zabbix、Nagios 相关知识; 4. 熟悉C/ruby/Java/Python/PHP/go中的一种或者多种语言，熟练掌握Shell，AWK，SED等脚本工具; 5. 精通MySQL/Redis集群与Nosql数据库的管理、配置、优化、备份恢复、异地同步、数据迁移、安全防护; 6. 熟悉WEB相关技术，如Apache/Nginx/PHP等应用服务的安装/配置和维护，熟悉服务器硬件以及具备系统/软件的报错及故障定位和处理能力;有高并发与分布式系统维护经验的优先; 7. 高度的责任感，较强的故障分析及排除能力，善于在工作中学习，能够承受工作压力; 8. 有区块链开发或网络安全经验，掌握各种安全攻击的原理及对应的防范手段的优先;</t>
  </si>
  <si>
    <t>PHP开发工程师（支付类）</t>
  </si>
  <si>
    <t>五险一金 员工旅游 年终奖金 法定带薪假期 定期体检 下午茶 餐饮补贴 定期团建活动 带薪年假</t>
  </si>
  <si>
    <t>1、具有2年以上开发经验；  2、熟练使用mysql,oracle, postgresql等主流数据库，且在开发中注重数据库性能调优；  3、熟练PHP/Erlang/Elixir/Java/Python至少其中一种；  4、有Web开发经验，熟悉HTML、Java script、ajax；熟练使用jQuery，easyui，Extjs等框架技术，能独立完成前后端程序的开发。  5、具有分布式集群开发经验，对系统调优设计和实现有一定的经验；  6、优秀的沟通能力，强烈的责任心和上进心，良好的团队合作精神，积极主动，能承受工作压力；  7、有第三方支付交易开发经验、移动互联网后台系统开发经验优先；  8、熟悉Linux/Unix的使用，能熟练掌握各种命令，能在Linux下部署和调优Mysql/PostgreSQL、ngnix、redis等配置；  公司福利： 1、年终奖：根据公司收益情况，制定年底发放的奖金；  2、五险一金；  3、享有国家一切带薪法定假日、其他带薪假，如有产假、陪产假、丧假；  4、工作满一年的员工可享受5天带薪假期；  5、体检：每年一次健康检查（全面检查），让员工无身体隐患之忧；  6、享受福利津贴（节假日、生日、结婚、生子等红包福利）；  7、公司每年至少一次旅游机会、不定期组织轰趴、爬山，打球，聚餐等活动；  8、公司不定时提供下午茶，饮料，咖啡等福利；  9、当加班至晚上10点半以后，公司为员工提供打的回家报销。  办公地点及周边： 办公写字楼在地铁上盖（1号线烈士陵园站），多路公交车路经此地，交通网络四通八达，楼下中华广场配套设施完备，为工作提供各种便利。</t>
  </si>
  <si>
    <t>上海鲁班软件股份有限公司</t>
  </si>
  <si>
    <t>1. 负责3D WEB应用的开发 2. 负责后台系统的开发 岗位要求 1. 2年以上相关工作经验，有前端应用开发经验或后台服务开发经验 2. 精通Javascript 3. 了解MV*架构，了解前后端分离的概念 4. 熟悉NodeJS，了解KoaJS或者ExpressJS 5. 有一定的算法基础，了解基础的数据结构和设计模式 6. 了解关系型和非关系型数据库 7. 了解函数式编程的优先 8. 了解自动化单元测试的优先 9. 了解WebGL/WebWorker/WebSocket的优先 10. 能顺利阅读英文文档的优先</t>
  </si>
  <si>
    <t>php开发工程师（平安外包）</t>
  </si>
  <si>
    <t>javascript前端工程师 (职位编号：zhixun000358)</t>
  </si>
  <si>
    <t>上海帜讯信息技术股份有限公司</t>
  </si>
  <si>
    <t>深圳天安智慧园区运营有限公司</t>
  </si>
  <si>
    <t>五险一金 交通补贴 专业培训 年终奖金</t>
  </si>
  <si>
    <t>高温补贴 定期体检 节日福利 国有企业 发展稳定 五险一金 餐饮补贴 绩效奖金 员工旅游 通讯补贴</t>
  </si>
  <si>
    <t>岗位职责：
1. 负责SaaS平台网站和移动设备前端产品开发及架构设计工作；
2. 制定前端开发规范，编写易读、易维护、高质量、高效率的代码，在开发过程中能发现存在的问题并能及时纠正；
3. 负责产品/项目的前端设计与编写，并参与核心程序模块的编写；
4. 撰写项目前端架构设计文档，定期做前端技术分享与项目总结；
5. 按期完成产品质量等KPI工作；
6. 参与技术攻关，组织技术积累等工作。
任职要求：
1. 精通JS，HTML,CSS，熟练使用JQuery，有处理浏览器兼容性的经验；
2. 熟悉CSS3、HTML5，能按业务需求实现页面编写与数据交互，熟悉Ajax工作原理；
3. 对前端工程化与模块化开发有一定了解，并有实践经验（如RequireJS/SeaJS/KISSY等），有过JAVA开发或熟悉并使用过React经验者优先；
4. 熟练使用Boostrap，Ztree，Highcharts，JQuery Grid等一种框架或工具结合HTML/CSS编写美观的页面；
5. 深刻了解CSS盒子模型、标准流式布局原理，熟悉HTM5与CSS3优先；
6. 熟练使用Chorme，Firebug等进行前端代码调试；
7. 熟悉网络请求及处理，熟悉WEB应用，熟练进行前后端应用整合及调试；
8. 有良好的代码编写习惯和较强的沟通能力，搭建过项目前端框架及自行编写前端公共工具者优先。</t>
  </si>
  <si>
    <t>岗位职责：  1、参与公司运营网、CRM系统、微信停车缴费系统开发工作； 2、参与微信、BI门户、金蝶OA系统、门禁、视频监控、智能家居等第三方系统接口对接和定制开发。 3、负责业务部门的需求沟通、对接、设计、前后端接口定义、编码研发； 4、承担核心开发工程师职责，同时肩负开发团队Leader职责，具备独立开发和测试能力，并对上线后的项目承担监控及运维职责；   任职要求：  1、本科以上学历，计算机、软件工程等相关专业，4年以上独立研发经验； 2、精通JAVA语言，并且有PHP开发经验，熟练掌握JSP，精通Maven使用，Git/SVN； 3、掌握JVM性能调优、了解常见JVM垃圾收集算法、Java并发框架与库、了解Java内存模型；； 4、熟悉J2EE模式，熟练掌握SSH或SSM开发框架，熟悉WebLogic/JBoss/Tomcat之一服务容器配置和优化；熟悉Linux操作系统，熟悉nginx、docker； 5、熟练使用Oracle,Mysql，Sqlsever,Hbase等至少一种数据库； 6、了解Html/Xml/CSS/Javascript/jquery/ajax/json 等前端开发技术，了解dubbo、微信开放平台API； 7、具备强定位问题和解决问题的能力，一定的文档编写能力，能编写项目计划书/功能需求分析/设计文档/用户使用手册 8、有电商、物联网、数据平台、物业管理等相关项目开发经验者优先；有独立的项目团队负责人负责人经验者优先；有敏捷开发时间、持续集成经验者优先；     ---------------------------------------------------------------- 林先生 Owen 招聘主管 天安运营集团 地址 : 深圳市福田区天安数码城（天安运营中心 5楼）（车公庙地铁站F出口） ------------------------------------------------------------------     公司简介      天安运营集团   深圳天安智慧园区运营有限公司（简称“天安运营”）成立于1994年，由天安中国投资有限公司（HK0028）与深业泰然（集团）股份有限公司合资组建，是一家以现代科技产业园区综合运营服务为核心业务的规模化、品牌化轻资产运营企业集团。公司肩负“运营智慧园区，成就客户卓越”的企业使命，倡导“简单、阳光、专业、创新”的企业文化，致力于成为“中国智慧园区运营服务领先者”。  公司总部位于深圳，管理服务足迹覆盖到深圳、广州、东莞、佛山、上海、天津、重庆、常州、江阴、青岛、苏州、昆山等区域性中心城市和经济发展热点地区，设有20多家分子公司、员工超过2000人，管理面积超过1200万平方米，已陆续为超过10000家创新成长型企业提供一流的园区运营服务。2015年，公司在中国园区运营企业综合评比中排名第1。  近年来，公司围绕园区服务平台搭建实施战略转型，践行人才高地战略、大力引进高端跨界人才，潜心打造“智慧园区管理应用系统”和“智慧园区运营服务体系”两大核心专长，聚焦客户需求，整合政商资源，引入新技术，跨界新业态，创新商业模式，提升服务层次，探索园区智能管理，实现从粗放型传统服务业向集约型现代服务业的转变，通过独特的智慧园区运营服务模式创建引领行业变革。  天安运营潜心打造“智慧园区管理应用系统”和“智慧园区运营服务体系”两大核心专长，打造线上线下无缝衔接的高效产业园区O2O运营服务体系，搭建服务园区客户的金融服务平台、商务服务平台、人力资源服务平台、产品路演服务平台、政务服务平台、园区配套服务平台、物业服务平台。线下通过“园区运营服务中心”提供优质运营服务，带给园区客户优质服务体验，线上以智慧园区运营服务网（PC、Web、APP）为信息交互平台。线上线下并行，以园区的基础物业服务为基础，以互联网、物联网、大数据、人工智能等高新技术为工具，深度挖掘园区企业需求，为企业客户提供优质服务。  伴随着新兴产业的崛起，天安正尝试于“物流园区”、“养老社区”等新兴服务运营领域进行探索与实践，进一步打开企业成长新空间，以创新探索、独树一帜的专业风范持续领跑业界。   下面是我们的官方网站及关联企业的相关链接：  【天安中国】 http://www.tiananchina.com/ch/index.php 【天安数码城集团】 http://www.tianan-cyber.com/ 【天安运营】 http://www.tianan.net/ 【天安运营】 http://www.tianans.com/</t>
  </si>
  <si>
    <t>五险一金 绩效奖金 节日福利 专业培训 定期体检 年终奖金 交通补贴 补充医疗保险</t>
  </si>
  <si>
    <t xml:space="preserve"> 一、岗位要求 1．全日制大学本科及以上学历，计算机相关专业； 2．两年或以上PHP开发项目经验； 3．精通PHP语言及面向对象编程方法，了解PHP缓存/重写技术，熟悉JS、CSS、XML、AJAX等相关WEB开发技术； 4．熟悉MySQL管理及SQL性能调试，有数据库设计经验； 5．熟悉MySQL数据库应用开发，了解MySQL的数据库配置管理、性能优化等基本操作技能； 6．熟练掌握基于MVC架构的PHP框架，如：Yaf、Yii等，能熟练使用redis等缓存技术，理解restful架构； 7．能够正确理解项目目标、产品需求和开发计划，能够顺利阅读和理解技术文档，能够在产品功能需求、整体技术框架的约束和指导下，完成具体的代码编写工作； 8．具备良好的代码编写习惯与团队合作能力；具备一定的快速学习能力与任务适应能力； 9．品行端正，具有团队合作精神。  二、岗位职责 1．确保项目开发按时完成，并且达到公司的质量和需求标准； 2．负责编码，单元测试，修改系统bug；接口设计，代码重构优化以及已有系统的更新和维护； 3．参与项目相关技术设计和估算； 4．和项目开发团队执行项目的应用程序优化开发。 </t>
  </si>
  <si>
    <t>深圳市创实互联科技有限公司</t>
  </si>
  <si>
    <t>弹性工作 员工旅游 绩效奖金 年终奖金 五险</t>
  </si>
  <si>
    <t>1、根据项目需求，进行系统的技术架构和概要设计； 2、独立完成详细设计及编码、调试工作； 3、负责APP所需要的接口和数据管理； 4、负责微信端PHP的设计、开发和维护；  任职要求： 1、计算机或相关专业专科及以上学历，2年以上php开发经验； 2、成熟的网站或APP开发经验和技术； 3、1年以上微信开发经验，独立完成过微信开发项目，对微信公众平台上微应用或小程序开发有较深的理解与应用； 4、拥有良好的编码规范，对网站具有宏观考虑的意识。</t>
  </si>
  <si>
    <t>央视市场研究股份有限公司</t>
  </si>
  <si>
    <t>五险一金 补充医疗保险 交通补贴 绩效奖金 定期体检 专业培训 补充公积金</t>
  </si>
  <si>
    <t xml:space="preserve"> 职位描述： （1）  负责产品前端的架构设计，功能开发； （2）  实现技术验证，编写技术文档，以及新技术的调研； （3）  深入理解产品，实现用户体验优化。  任职要求： （1）  正直诚信、自驱力强、具有优秀的团队合作精神及质量意识，抗压能力强； （2）  基础扎实，能独立开发，能指导新人。 （3）  软件工程及计算机相关专业，本科学历，5年以上前端开发经验。 （4）  有全栈或移动端开发经验者优先  专业技能： （1）熟悉掌握HTML/CSS/JavaScript等前端技术； （2）精通JQuery/Vue/Angular/React/Node/Backbone中的两种以上。 （3）精通Bootstrap /Foundation/AmazeUI/SemanticUI中的两种以上。 </t>
  </si>
  <si>
    <t>Javascript全栈开发工程师</t>
  </si>
  <si>
    <t>北京小砖科技有限公司</t>
  </si>
  <si>
    <t>职位描述： - 基于React-Native或小程序进行项目的开发和维护  - 促进***实践(Best Practice)，完成单元测试和团队的代码审查  - 完成相关技术知识分享、API文档的编写  - 与产品经理讨论功能和业务需求并根据业务逻辑和交互设计与开发相关功能  要求： - 一年以上JavaScript开发经验  - 熟悉React Native或小程序框架并有实际项目经验  - 具有良好的学习能力，良好的分析和解决问题能力，责任心强，能独立分析解决问题  - 良好的沟通能力和团队合作能力，优秀的心理素质  加分项: 1、iOS/Android架构和API，理解iOS/Android的体系结构  2、GraphQL和Relay相关开发经验  3、Docker或Kubernetes的使用经验  4、熟悉掌握CSS / LESS</t>
  </si>
  <si>
    <t>1.3-1.9万/月</t>
  </si>
  <si>
    <t>PHP开发工程师10K-15K+五险一金</t>
  </si>
  <si>
    <t>广州佰妆化妆品有限公司</t>
  </si>
  <si>
    <t>1、负责公司BPM Java产品的现场开发、测试、实施； 2、编写概要设计解决方案文档和技术设计文档； 3、负责实施过程中核心模块业务逻辑编写； 4、协助项目经理及上级领导完成系统的开发、进度与管控。  岗位要求： 1.逻辑思维清晰，热爱编程，计算机相关专业统招本科; 2.java编程基础扎实，熟悉spring 、mybatis/hibernate 等主流框架，深入了解其原理和实现机制； 3.熟悉掌握HTTP/HTML5/CSS/JS/Jquery/extjs/AJAX等Web技术和工具；精通angularjs优先考虑； 4. 熟悉oracle,mqsql,sqlserver数据库至少一种，熟悉数据库表设计，精通sql； 5.编写代码严谨、规范，代码质量意识强，具有快速学习和解决问题能力； 6.具有较强的责任心以及抗压能力，勇于挑战，客户意识、团队意识强； 7.统招本科或以上学历。  备注：需要驻场开发</t>
  </si>
  <si>
    <t>岗位职责： 根据公司需求，负责内部新系统(如仓库管理系统、会员账号管理系统等)或系统相关功能的设计研发工作； 岗位需求： 1. 具有互联网领域3年以上PHP开发工作经验，有ERP、SCM或电商平台、微信开发、大数据处理经验者优先考虑； 2. 丰富的web系统设计开发经验，熟悉HTML、CSS、JS、JQuery等技术，精通PHP+MySQL，熟悉PHP常用框架（如ThinkPHP、YII等）； 3. 熟悉mysql，掌握mysql分区、分表、集群等相关设计方案，具备mysql优化经验； 4. 熟悉MongoDB/Redis等NoSQL数据库数据库的开发，管理及优化； 5. 具备良好的编码习惯规范，代码实现能充分考虑可重用性，稳定性和安全性，具有对项目代码进行整体规划的能力，代码精练无冗余代码。 福利与待遇： 1、每年晋升/加薪的机会 2、为员工购买五险一金； 3、绩效奖金、年终奖金 、工龄奖金、带薪年假各种奖金福利等 5、各种节假日福利、生日party、不定期下午茶、部门聚餐及户外郊游等等 6、依法享受婚假、产假、陪产假、产检假、哺乳假、丧假及国家法定节假日； 7、每年安排1-2次集体户外活动、团建等 8、不定期的进行专业技能培训，妥妥地给你充电增值； 这里老板亲民，同事随和，团队氛围活跃！ 我们有丰厚的年终奖、定期聚餐、五险一金、每年国内外旅游和各种你意向不到的节日福利！  心动了 就将简历砸过来吧！！！！</t>
  </si>
  <si>
    <t>Python Developer</t>
  </si>
  <si>
    <t>上海每联每信息技术有限公司大连分公司</t>
  </si>
  <si>
    <t>港胜技术服务（深圳）有限公司</t>
  </si>
  <si>
    <t>五险一金 节日福利 带薪年假 补充医疗保险 通讯补贴 年终奖金</t>
  </si>
  <si>
    <t xml:space="preserve">  1、在上级的领导和监督下定期完成量化的工作要求，并能独立处理和解决所负责的任务； 2、从事Python软件开发（web开发方向）和软件设计等工作； 3、参与应用设计与方案讨论； 4、设计网站系统架构，代码重构； 5、开发、定制、调试、优化系统软件； 6、分析系统瓶颈，解决工程中的难题； 7、根据开发进度和任务分配，完成相应模块软件的设计、开发、编程任务； 8、进行程序单元、功能的测试，查出软件存在的缺陷并解决； 9、完成与项目相关的文档编写。  任职资格 1、熟悉数据库的使用，能够熟练使用MySQL、PostgreSQL、MongoDB等开源数据库，有大数据的存储、索引优化经验者优先； 2、能够熟练使用python语言。有过Django、tornado、flask等框架开发经验者优先，经验要求在3年以上； 3、熟悉linux，有shell编程经验者优先； 4、有处理海量数量、高并发服务的项目经验者优先考虑； 5、熟悉互联网常用协议，有HTTP、TCP、UDP相关协议开发经验者优先； 6、熟悉MVC类型的编程架构，有过复杂业务系统的构建经验者优先。  技术要求如下： Network skills /Python 3 as a baseline. Also with common knowledge of  Javscript. , Redis, Docker, Rancher, Git, http protocol and plus an SQL language such as postgresql. </t>
  </si>
  <si>
    <t xml:space="preserve">  In discharging the functional responsibilities below, incumbent will:   </t>
  </si>
  <si>
    <t>广州德易计算机科技有限公司</t>
  </si>
  <si>
    <t>五险一金 员工旅游 年终奖金 定期体检 专业培训</t>
  </si>
  <si>
    <t>岗位职责： 1、参与系统需求调研和架构设计，编写相关文档； 2、根据项目需求设计编写RPA程序；  任职要求： 1、2年或2年以上Python服务器应用开发经验。精通Python服务端编程。 2、熟悉Selenium等UI自动化工具； 3、熟悉python文本识别技术； 4、 熟悉各种抓取技术，包括代理selenium、验证码处理，JS加密破解等； 5、能够编写shell脚本，用脚本完成测试、监控、测试数据采集等工作； 6、熟悉大数据分析处理应用和人工智能应用者优先； 7、具有一定的深度学习研发背景，熟悉至少一种深度学习框架，如：TensorFlow、Keras、Caffe、Theano、ConvNet、Torch等优先； 8、研究领域涉及机器视觉、图像智能分析或者模式识别，有人脸、车辆检测识别算法研究经验优先。</t>
  </si>
  <si>
    <t>nodejs软件开发工程师</t>
  </si>
  <si>
    <t>腾御（上海）信息科技有限公司</t>
  </si>
  <si>
    <t>五险一金 年终奖金 专业培训 周末双休 地铁零距离 氛围轻松 节日福利</t>
  </si>
  <si>
    <t xml:space="preserve">岗位职责： 1、基于NodeJS的快速开发平台的设计与实现。 2、物联网业务平台后端逻辑和接口实现。 3、分布式数据存储，海量数据分析，（日增长千万条数据）  岗位要求： 1、3年以上NodeJS后端开发经验； 2、有成熟的Koa或者Express项目经验。 3、熟练掌握mongodb，mysql, redis等常用数据库； 4、熟悉JavaScript事件机制，熟悉ES6特性； 5、熟悉MVC开发模式; 6、有分布式项目经验优先。 </t>
  </si>
  <si>
    <t>Javascript开发工程师 (外派港交所)</t>
  </si>
  <si>
    <t>Python高级开发工程师 (职位编号：LSH6)</t>
  </si>
  <si>
    <t>上海冷水河信息科技有限公司</t>
  </si>
  <si>
    <t>周末双休 弹性工作 带薪年假 五险一金 免费班车 节日福利 专业培训 通讯补贴</t>
  </si>
  <si>
    <t xml:space="preserve"> Job Description  Job Title:
Analyst Programmer
(AEM Application Development)   Purpose:  To undertake application software development and maintenance activities for electronic forms development using AEM (Adobe Experience Manager).  Principal Responsibilities:  The Analyst Programmer is responsible for building frontend parts of portals, forms and workflows according to business user requirements, in accordance with standard and methodologies as well as superior’s guidance.  Key Responsibility Areas:  In discharging the functional responsibilities below, incumbent will: ・ Develop high-quality JavaScript codes alone or as part of the team ・ Participate in Scrum activities: daily stand-up meetings, retrospectives, planning, and etc. ・ Mentor developers, improve overall quality of codes and development processes ・ Constantly acquire new skills in the team and apply them on projects  Knowledge, Skills &amp; Qualifications:  ・ University Degree in Computer Science related discipline ・ Solid technical knowledge of JavaScript ・ Proven ability in Test Driven Development (TDD) ・ Experience working in Agile environment, Scrum process in particular ・ Good understanding of Object Oriented Programming (OOP) ・ Knowledge of common algorithms ・ Able to communicate in English  Knowledge in following areas is considered as a plus:  ・ AngularJS, EmberJS or any other JS MVV framework ・ CSS pre-processors (LESS, SASS) ・ Node JS or any other server-side programming experience ・ JavaScript build and testing tools ・ ECMA 7 features </t>
  </si>
  <si>
    <t>易招标-互联网招投标的领导者</t>
  </si>
  <si>
    <t>五险一金 交通补贴 餐饮补贴 绩效奖金 弹性工作 超长春假</t>
  </si>
  <si>
    <t>工作职责： 1.基于JAVA技术，研发、升级相关产品、项目； 2.负责相关产品、项目的设计和开发。  任职要求： 1.本科及以上学历，计算机、软件工程等相关专业； 2.3年以上JAVA开发工作经验，熟练掌握J2EE基础开发技术，了解面向对象设计理念； 3.熟练掌握Spring+SpringMVC+MyBatis技术架构，了解微服务技术架构者优先； 4.熟练掌握MySQL数据库知识及UML设计方法； 5.具有良好的开发习惯和编码风格； 6.优秀的业务理解、分析和功能设计能力； 7.工作认真负责、积极主动，具有团队合作精神。</t>
  </si>
  <si>
    <t>Python算法工程师</t>
  </si>
  <si>
    <t>中经网数据有限公司</t>
  </si>
  <si>
    <t>餐饮补贴 五险一金 年终奖金 定期体检 员工旅游</t>
  </si>
  <si>
    <t xml:space="preserve"> 工作职责: 1. 研究和开发文本处理算法从网页、文章、报表等文本中提取结构化数据。 2. 维护并改进公司已有的文本处理算法。 3. 参与公司数据处理流水线的建设。 4. 和业务人员有效沟通，紧密协作，为业务人员处理和统计业务分析所需数据。  任职要求： 1. 计算机及相关专业本科或以上学历。 2. 熟悉算法、数据结构、数据库和设计模式等开发基础知识。 3. 精通Python语言编程，有较强的算法分析和设计能力。 4. 了解并能使用常见的文本处理方法和工具，包括不限于分词，词性标注，命名实体识别，句法分析。 5. 熟悉正则表达式，有文本类数据分析和处理的实际经验。 6. 具有良好的分析问题和解决问题的能力，思路清晰，逻辑能力强，善于解决具有挑战性的问题。  加分项： 1. 熟悉常见的机器学习算法和模型。 2. 有良好的数学和统计学能力，以及数据分析和挖掘经验。 3. 熟悉Spark及Hadoop生态，有Spark Streaming, Spark MLlib/ML等技术的实际开发经验。 4. 创建或参与贡献开源项目, 或有技术博客及积极参与技术论坛和问答社区。 </t>
  </si>
  <si>
    <t>Javascript 开发工程师 (高级)</t>
  </si>
  <si>
    <t>深圳市力得得力技术有限公司</t>
  </si>
  <si>
    <t>加班补贴 五险一金 全勤奖 年终奖金</t>
  </si>
  <si>
    <t>数据研发工程师（JAVA/Python）</t>
  </si>
  <si>
    <t>北京中知智慧科技有限公司</t>
  </si>
  <si>
    <t xml:space="preserve"> 5年以上从事web前端开发工作 岗位要求 1、精通HTML/CSS/JavaScript/JQuery/Ajax，良好的代码风格 2、 理解web标准和兼容性，对可用性相关知识有实际的了解和实践经验 3、对前端优化有独到的见解，在编写代码时注重性能 4、能够熟练运用至少一款主流的JS框架，具有良好的代码风格、接口设计与程序架构 5、思路敏捷清晰，良好的表达和理解能力，良好的学习能力 6、对用户体验有一定程度的理解，时刻关注最新的互联网技术及产品方向 7、有触屏H5开发经验和项目的优先考虑 </t>
  </si>
  <si>
    <t>一个小公司，招聘公告太容易被淹没在前程无忧的千万招聘公告中， 得此机会让您看到，就允许我先��嗦几句吧。 我们于2018年开发了一款浏览器，主要目的是帮助跨境电商解决单台电脑管理多个账号的问题。 如果有兴趣，您可以通过下面这个短视频对我们的产品做一个简单的了解： https://file.dsbrowser.cn/%E7%94%B5%E5%95%86%E6%B5%8F%E8%A7%88%E5%99%A8M%E7%89%88.mp4  因为需要在单台设备上解决同时登陆多个店铺的问题，就需要解决以下问题： 1. 浏览器指纹混淆，包括Canvas指纹、声卡指纹、摄像头指纹等，防止电商网站通过硬件信息识别当前设备的唯一性。 2. 浏览器本地存储、插件存储等机制的隔离，防止电商网站通过存储机制识别设备的关联性。 3. 基于我们自己的浏览器产品，开发周边的小工具（纯JS操控页面DOM的方式），类似Chrome插件体系。  希望，在未来1-2年内，打造出为跨境电商企业提供完整解决方案的应用商店。 总之，我们需要JS的高手、高手、高高手！ 言归正传。 岗位职责： 1. 负责公司浏览器产品扩展插件的开发工作； 2. 负责公司前端项目构架及迭代优化工作； 3. 参与Web前沿技术研究和新技术调研；  任职要求： 1. 本科以上学历，计算机相关专业专业。 2. 具有两年以上前端开发经验。 3. 精通JavaScript/JSON/XML，精通jQuery,vue等主流框架； 4. 了解 CSS3、HTML5，比较深刻理解W3C标准 ； 5. 了解 http,https 应用层的协议 6. 了解cookie,localstorage的安全策略 7. 有chrome、Firefox、Maxthon等任意一款浏览器扩展插件开发经验者优先考虑。</t>
  </si>
  <si>
    <t xml:space="preserve">  岗位职责：  1.根据设计方案和计划进行编码实现，能独立处理和解决工作中遇到的问题，在进度和质量上符合方案和计划的要求。  2.负责核心代码编写，能够主动发现问题，提出合理化建议，积极优化项目开发手段，解决技术上的疑难问题。  3.积极了解业界技术发展趋势，主动学习新技术，将新技术推广并且落地，促进公司技术进步和创新。  任职资格：  1.计算机、软件等相关专业，统招全日制本科及以上学历。  2.两年以上JAVA/Python开发应用经验，Web应用开发经验，基础扎实，代码编写能力强，具有一定的文档编写能力，能力强的应届毕业生可考虑。  3.熟悉JAVA虚拟机、多线程、异步IO、集合等技术知识，对JVM原理有一定的了解。  4.熟练使用JAVA主流开源框架Spring、SpringMVC、MyBatis或Hibernate等。  5.熟练使用Python常用开发框架Django/Tornado/Flask等至少一种。  6.熟悉爬虫与反爬虫原理及技术，有相关成熟产品开发经验。精通一种开源爬虫框架，如scrapy、pyspider、nutch等，熟悉分布式爬虫框架者优先。  7.熟悉网页数据抓取技术，如Beautiful Soup、selenium、XPath、lxml等，能够从结构化的和非结构化的数据中提取信息。  8.熟练掌握关系数据库相关知识，熟练掌握MySQL，熟悉SQL Server、Oracle，熟练掌握SQL语法，对SQL优化、数据库设计有一定的经验，有MongoDB、Redis、HBase、CouchDB等nosql数据库使用经验者优先，有分布式存储经验者优先。  9.熟练掌握HTML、XML、EXCEL、PDF等常用文件的解析及读写操作。  10.熟悉Lucene、Solr等开源搜索引擎的使用及索引优化，有实体识别开发经验者优先。  11.有Hadoop、Spark、Storm等大数据工具使用经验者优先，有MapReduce分布式开发经验者优先。  12.具有良好的编码习惯、沟通、团队合作精神，优秀的分析和解决问题的能力，代码可读性强，工作条理清晰，善于思考，具有一定的抽象设计能力。  </t>
  </si>
  <si>
    <t>Python工程师 (职位编号：998)</t>
  </si>
  <si>
    <t>欢唱网络科技（上海）有限公司</t>
  </si>
  <si>
    <t>五险一金 弹性工作 股票期权 下午茶 每周理疗 每月购书津贴 立即上岗 员工旅游</t>
  </si>
  <si>
    <t>Java开发工程师(后端）</t>
  </si>
  <si>
    <t>【经验】  - 2年及以上。  【工作内容】  - 负责网站各业务模块的设计、开发、维护； - 优化网站架构设计。  【特别说明】  - 对音乐产品有兴趣 - 熟练掌握Python及Web开发，有2年以上开发经验 - 希望你熟悉MySQL，Mongodb或Redis - 希望你了解Html, JS, CSS,Git或Svn - 希望你具有积极的学习能力和内驱力</t>
  </si>
  <si>
    <t>深圳市灏瀚传奇科技有限公司</t>
  </si>
  <si>
    <t>五险一金 绩效奖金 弹性工作 节日福利 加班补贴 住房补贴</t>
  </si>
  <si>
    <t>1、负责公司ERP和OA系统相关产品的开发设计； 2、负责相关产品需求调研、完成技术方案设计及系统开发； 3、负责相关系统的运营和维护，保证系统稳定高可用； 4、参与系统架构优化、性能优化等工作。  任职要求： 1、计算机相关专业，大专以上学历，8年以上java后端开发工作经验； 2、精通Java语言和多线程，熟悉J2EE架构体系，熟悉Linux平台和项目管理maven； 3、熟悉主流java开源框架，如: spring mvc,spring JDBC等； 4、精通java SSH web开发及HTML、JavaScript、CSS和VUE框架和 nodejs环境等前端开发技术； 5、熟悉mysql和redis数据库，有良好的数据库设计能力和sql编写能力； 6、工作积极，具备较强的逻辑推理能力、团队协作能力、沟通能力； 7、熟练掌握多线程、高并发、集群、分布式编程技术优先； 8、有海量互联网系统、高并发高可用系统设计及开发经验者优先。 9、有熟悉跨境电商开发行业者优先考虑。  晋升空间：java开发--主管--经理  晋升条件： 1、试用期过后依据能力随时可晋升； 2、能力要求：销售能力+综合管理能力。  薪酬结构：薪资+月度奖金+全勤奖+房补。  公司福利： 1、提供业界有竞争力的薪酬待遇，较完善的绩效考核制度，广阔的发展平台和晋升机会； 2、社会保险（五险）； 3、调薪：每6个月加薪机会(同行中最快时间调薪)； 4、全勤奖：100元/月； 5、工龄奖：满半年�霸录�100元，满一年每月加200元…… 6、住房补助200元/月，假日补贴，礼物，高温补贴，话费补贴等； 7、有薪假期（国定节假日、年休假、婚假、生育假等有薪假期）； 8、定期组织篮球、羽毛球等比赛，外出旅游等； 9、A级办公环境，生日会，下午茶，定期聚餐，开工红包，节日福利等。  工作时间：大小周，每天7.5小时（9：00-12：00，13：30-18：00） 工作地址：深圳市龙岗区坂田街道五和路星河world A栋2506-2508室</t>
  </si>
  <si>
    <t>深圳兴融联科技股份有限公司上海分公司</t>
  </si>
  <si>
    <t>1、计算机或相关专业 全日制本科及以上学历 2、具有3年以上python后台开发经验 3、精通python, 熟悉常见的python后端框架，flask, tornado 4、熟悉常见爬虫框架，scrapy, beautifulsoap等，了解互联网常见反爬策略 5、能够对mysql, mongodb, sqlite, elastic search, solr等数据库进行开发维护 6、对redis等中间件有一定了解 7、了解java 8、善于交流和沟通，具有良好的书面和语言表达能力；良好的团队协作意识，同时亦能独立工作，能够根据业务和项目的需要，积极主动学习相关知识；愿意接受挑战，并能在压力下工作</t>
  </si>
  <si>
    <t>高级测试工程师（软硬件）</t>
  </si>
  <si>
    <t>广州华汇信息科技有限公司</t>
  </si>
  <si>
    <t>岗位职责 1、参与项目核心组件、服务的开发，并积极攻克技术难关。 2、配合系统分析人员完成软件系统以及模块的需求调研、需求分析。 3、根据项目具体要求，承担开发任务，按计划完成任务目标。 4、协助测试人员完成软件系统及模块的测试。 5、负责编制与项目相关的技术文档。 6 、配合项目经理制定任务分配、人员协调等工作。 会有去杭州的短期出差  职位要求： 1、统招全日制本科及以上学历，计算机或者相关专业。 2、3年以上Java开发经验，扎实的Java基础，熟悉Java EE,SOA,网络,REST接口等相关技术。 3、熟悉Spring Cloud、SpringMVC、Mybatis等开源框架，熟悉消息中间件（Active MQ，Rocked MQ等）对上述一个以上框架有深入的理解，能对框架进行重构和优化者优先。 4、熟悉MySQL、Oracle等数据库应用以及常用性能诊断和优化技术 。 5、熟悉基于Spring Cloud的微服务架构，有一定的性能优化和系统安全的实践，有Spring Cloud开发和性能调优经验优先。 6、能承受较大的工作压力，有责任心和上进心，能通过持续学习完善自身。 7、有较强的客户服务和产品意识、沟通能力、团队协作能力。</t>
  </si>
  <si>
    <t>1，熟练Python语言开发 2.2年以上开发经验 3.有金融，交易类项目优先考虑。 4.有责任心。</t>
  </si>
  <si>
    <t>工作职责： 1) 负责相关产品(比如机器人、智能硬件、APP等)的测试，包括功能、性能、稳定性、web、APP等测试。负责新技术预研以及相应的测试用例开发工作； 2) 根据产品的系统设计规格书制定测试计划，根据测试标准、测试规范设计测试用例； 3) 根据测试用例、测试规范、测试标准等文档进行系统测试和验证； 4) 根据规范提交BUG，撰写测试记录、测试报告，并对测试中反馈的问题进行分析跟踪； 5) 完善测试用例库、测试经验和知识数据库的建设； 6) 负责测试用例的执行，缺陷的提交、跟踪与验证，编写测试报告； 7) 售前售后反馈问题验证。  任职资格： 1)     全日制专科及以上学历，计算机、通信、电子工程、测试、自动控制等相关专业 2)     工作严谨、细致、耐心、有责任心，良好的沟通能力和团队合作精神、学习能力强，具备一定的分析问题和定位问题的能力 3)     熟悉电子通信基础知识、熟悉软件测试基本理论、熟悉TCP/IP协议，熟悉主流操作系统及数据库。 4)     熟悉硬件测试工具，比如静电放电发生器、雷击浪涌设备、温湿度试验箱、万用表、耐压/绝缘测试仪等。 5)     熟悉软件测试工具，比如Monkey、CTS、bug管理工具(如TAPD，禅道等)等。 6)     熟悉智能硬件前后端整套流程机制及系统架构优先 7)     熟悉Javascript/Python/Ruby/Perl/Shell任一脚本者优先，有编程经验自动化测试经验优先 8)     具有较强的自驱性、自律性、有理想、有热情、有团队精神，喜欢创业团队氛围。</t>
  </si>
  <si>
    <t>北京软峰时代科技有限公司</t>
  </si>
  <si>
    <t>Java开发（微服务/保险）（10）</t>
  </si>
  <si>
    <t xml:space="preserve">要求：
1. 熟练掌握Python开发，不低于2年实际开发经验，独立完成过复杂的开发项目
2. 熟练掌握WEB开发技术
3. 必须活泼向上正能量，视野开阔、思想端正、风趣幽默闷骚
4. 有实际讲课经验者优先 5.负责Python课程大纲的编写、Python课程的讲授 6.带领和培养学生完成学习任务、企业项目实战. </t>
  </si>
  <si>
    <t xml:space="preserve">1.计算机软件相关专业本科及以上学历, 三年以上Java后端开发经验  2.Java基础扎实，理解IO、多线程、集合等基础框架，对JVM原理有一定的了解  3.精通分布式、大流量系统，具有大型分布式、高并发、高负载、高可用、强一致性系统设计开发经验  4.精通基于Spring Boot、Spring Cloud的微服务架构，有相应的应用实施解决方案经验  5.熟悉Spring， MyBatis, Netty，Dubbo等开源技术框架，精通http，webservice, RPC接口设计和实现  6.熟悉MySQL、 Elasticsearch 、Redis、HBase、Kafka开发及调优，具有基于数据库、缓存、分布式存储开发高性能、高可用数据应用的实际经验  7.有海量数据处理系统经验的优先，例如：Storm、Hadoop、Spark等  8.熟悉 TCP/IP、HTTP、SSL、WS、SOAP等WEB应用常用网络协议  9. 熟练应用Apache，Tomcat等服务器的安装配置及优化，熟练Linux平台下的环境安装部署及性能优化  10.熟练使用 Linux操作系统、shell脚本编写系统可用性、性能检测排查常用工具  11.热爱技术，工作认真、严谨，对系统质量有近乎苛刻的要求意识  12.良好的沟通能力，责任心强，具备良好的团队合作精神和抗压能力  13.有过保险核心系实施经验 </t>
  </si>
  <si>
    <t>上海拥升富恒行房地产经纪有限公司</t>
  </si>
  <si>
    <t>做五休二 弹性工作 带薪年假 五险一金 绩效奖金 专业培训 餐饮补贴 通讯补贴</t>
  </si>
  <si>
    <t>python工程师</t>
  </si>
  <si>
    <t>苏州米牛电子商务有限公司</t>
  </si>
  <si>
    <t>1、利用web相关技术开发系统应用； 2、实现产品经理提出的交互需求； 3、提出前端技术解决方案，规范页面代码，优化页面加载性能； 4、协同其他技术部门，做前端开发技术支持，精通JS，会切图。 任职资格： 1、计算机或相关专业专科以上学历，3年以上前端开发经验，有同时处理PC及移动端前端页面的能力，从事过交互设计岗位的优先考虑； 2、熟悉HTML、JavaScript、JQUERY、CSS3、JS，vue可以独立完成页面的动态交互和布局美化； 3、对前端性能优化、解决多浏览器兼容性问题有丰富的经验和案例； 4、对WEB前端开发经验，有网站开发经验优先； 5、对用户体验、交互操作流程、及用户需求有一定了解，有独立的审美观。</t>
  </si>
  <si>
    <t>专业培训 餐补 生日福利 节假日福利 五险 弹性工作 全勤奖 绩效奖金</t>
  </si>
  <si>
    <t>主要职责 负责与前端开发人员合作，完成系统前、后端通信的 API 设计和开发实现; 持续重构与维护组件保持可用性和稳定性; 负责技术攻关和创新技术引用，解决产品开发过程中的高性能，高并发和高可靠性问题; 日志等各种类型的数据分析和处理。 职位必备项 年龄超限 年龄超过35岁不考虑  最低学历 必须统招本科以上学历 其他项 熟悉在 Unix / Linux 平台上的 Python 编程 有较强的编码能力及良好的编程风格 Flask, MongoDB, ElasticSearch 开发 AWS 开发和部署</t>
  </si>
  <si>
    <t xml:space="preserve">岗位职责： 1、使用Java，参与气象领域大数据处理系统的开发； 2、辅助进行系统的需求分析和系统设计；  任职要求： 1、大气科学、计算机、数学或相关专业本科或以上学历； 2、熟悉Spring、SpringMVC、Struts、iBatis、Hibernate等框架及原理，有两年以上实际项目开发经验； 3、熟悉MySQL、SQLServer、Oracle等数据库，并熟悉一定的数据库优化措施； 4、熟悉主流的界面框架技术（html5、jquery、bootstrap等）； 5、熟悉Linux环境系统维护； 5、有hadoop、hbase、storm、spark、Zookeeper等大数据相关经验者优先。 </t>
  </si>
  <si>
    <t>上海谱慧医疗科技有限公司</t>
  </si>
  <si>
    <t>1、参与设计和研发医疗物联网软件（平台、数据库、接口和应用架构等）； 2、负责该软件系统核心功能模块设计、核心代码开发； 3、负责主导项目关键技术问题的攻关，对技术问题进行跟踪； 4、针对客户的需求负责方案的编写。  任职资格 1、本科及以上学历，计算机相关专业，且能够阅读英文技术文档； 2、3年及以上Linux下Java/C/Python/PostgreSQL/JavaScript实际编程经验； 3、能够进行模块设计，代码重构，阅读和理解开源系统的代码； 4、熟悉软件开发全过程，对软件建设生命周期各环节有深入了解，能独立解决技术问题； 5、能平衡用户需求点，把握系统正确结构，化解技术风险； 6、医疗行业信息系统研发经验优先考虑。</t>
  </si>
  <si>
    <t>五险一金 补充公积金 餐饮补贴 绩效奖金 专业培训 免费班车 员工旅游</t>
  </si>
  <si>
    <t xml:space="preserve"> 1、2年以上Python开发工作经验，熟悉C语言，shell; 2、有云存储，集成类项目经验 3、对算法和数据结构比较了解，并能灵活运用者优先; 4、良好的自我驱动与学习能力。 </t>
  </si>
  <si>
    <t>Java高级程序员</t>
  </si>
  <si>
    <t>深圳市金运达国际物流有限公司</t>
  </si>
  <si>
    <t>五险一金 定期体检 绩效奖金 员工旅游 年终奖金 提供住宿 带薪年假</t>
  </si>
  <si>
    <t>1、从事基于java相关技术的业务系统的设计； 2、负责团队管理，工作分配，计划进度管理。 3、负责解决技术难题及组件抽取。 任职要求： 1、计算机相关专业，大专以上学历，3年以上java开发工作经验； 2、精通Java语言和多线程，熟悉J2EE架构体系，熟悉Linux平台和项目管理maven； 3、熟悉主流java开源框架，如: spring，spring boot，spring cloud等； 4、熟悉java SSH web开发及HTML、JavaScript、CSS和VUE和 nodejs等前端开发技术； 5、熟悉mysql和redis数据库，有良好的数据库设计能力和sql编写能力； 6、工作积极，具备较强的逻辑推理能力、团队协作能力、沟通能力； 7、熟练掌握多线程、高并发、集群、分布式编程技术优先； 8、有海量互联网系统、高并发高可用系统设计及开发经验者优先。</t>
  </si>
  <si>
    <t>五险一金 专业培训 周末双休 补充医疗保险 定期体检</t>
  </si>
  <si>
    <t>1、熟练掌握Python开发 2、熟练掌握正则表达式、XPath、CSS等网页信息抽取技术； 3、熟练掌握Python主流爬虫架构，精通Django架构； 4、熟悉常见反爬机制，验证码识别，IP代理池、应用Ip池、headers认证和cookie等； 5、熟练掌握应用Selenium+PhantomJS实施动态HTML抓取 ； 6、熟悉熟练使用http代理工具charles、fiddler等 ； 7、熟练掌握Linux运维经验，能独立安装、配置、搭建开发环境，编写shell脚本； 8、精通Postpresql ，Oracle，mysql等关系数据库； 9、熟悉mongodb/hadoop、redis、rabbitMQ、kafka、zookeeper 等具有项目经验； 10、熟悉自然语言处理、有一定算法功底，有python舆情产品、爬虫项目经验者优先； 11、良好的数据结构和算法基础；良好的代码习惯，结构清晰；良好的团队管理与协调能力，良好的沟通表达能力；善于与他人合作，对工作有责任心； 素质要求： -工作踏实，态度积极，能够承受工作压力，能适应严格项目管理； -责任心强，正直诚实，值得信赖。</t>
  </si>
  <si>
    <t>深圳市汉科电子股份有限公司</t>
  </si>
  <si>
    <t>清华珠三角研究院</t>
  </si>
  <si>
    <t>1、后台架构，设计
任职要求：
1、有实际的IoT项目和Java开发经验，熟悉IoT通讯协议：
2、3年及以上全职Java开发经验，有独立完成至少1个完整产品的项目经验；
3、精通掌握Java、精通MySQL、熟练使用HTML/CSS/Javascript等前端技术；
4、熟悉MVC构架模式，精通Struts2，Spring，SpringMVC框架；
5、熟悉基本Linux操作，可以完成LNMP环境的配置和日常维护；
6、有ReactJS/Vue/Angular移动开发经验者优先；
7、有微服务开发和架构经验者优先</t>
  </si>
  <si>
    <t>学术/科研 金融/投资/证券</t>
  </si>
  <si>
    <t>做五休二 带薪年假 五险一金 高温补贴 餐饮补贴</t>
  </si>
  <si>
    <t>岗位职责： 1、参与需求分析，产品设计，功能开发； 2、负责系统平台的日常维护； 3、与团队技术交流，共同进步 4、承担 Web 后端的技术工作，开发和维护网站，主要编程语言是 Python。 岗位要求： 1、有扎实的编程功底，一年以上 Python 开发经验； 2、熟悉 MVC 架构，精通 Django 或者其他 Python Web 开发框架者优先； 3、具备数据库设计能力，精通掌握 MySQL 者优先； 4、熟悉 Linux 操作系统，熟悉使用 Git, GitLab 等工具； 5、有大型网络服务开发经验者优先； 6、具备良好的编码习惯及开发文档书写习惯； 7、具有优秀的团队合作和沟通协作能力，善于学习，乐于分享，能承受较大工作压力； 8、 有一定的 Web 前端技能，了解或熟悉 HTML、CSS、JavaScript。</t>
  </si>
  <si>
    <t>五险一金 股票期权 定期体检</t>
  </si>
  <si>
    <t>职位描述： 1、 负责梳理产品需求，提供系统规划方案、架构设计、技术调研，核心代码开发等； 2、 负责系统架构优化以及性能调优； 3、 负责攻克高稳定性、业务模型复杂等带来的各种挑战及技术难题 4、 具有一定的文档编写能力，负责编写相关的设计、开发文档 任职要求： 1、5年以上Java开发经验，统招本科及以上学历，计算机相关专业优先 2、精通Java/J2EE编程，熟悉J2EE规范，对J2EE体系有较为深刻的理解。熟悉SpringMVC、MyBatis、Jquery等多种应用框架； 3、熟练应用Java集成开发环境，能熟练使用SVN、Eclipse、ANT、MAVEN等工具 4、熟练应用多种JAVA应用服务器： Tomcat，jetty等，以及应用服务器的配置和优化 5、精通oracle，mysql等流行数据库管理系统，拥有较好的数据库设计能力 6、熟练掌握常用的Linux命令 、了解nginx服务管理者优先； 7、有较强的逻辑思维能力，善于分析、归纳、解决问题； 8、有良好的客户交流、沟通能力和需求理解能力，有较强的协作精神和团队意识； 9、有良好而规范的编程习惯和技术文档编写习惯；吃苦耐劳，抗压能力强 加分项： 1、熟悉微信公众号开发 2. 熟悉微信支付和支付宝支付相关业务的技术实现 3、有营销活动系统开发经验</t>
  </si>
  <si>
    <t>运维开发/Python开发工程师</t>
  </si>
  <si>
    <t>深圳市心云科技有限公司</t>
  </si>
  <si>
    <t>Java开发工程师（高级）</t>
  </si>
  <si>
    <t>深圳市远行科技股份有限公司</t>
  </si>
  <si>
    <t>五险一金 周末双休 带薪年假 年终奖金</t>
  </si>
  <si>
    <t>五险一金 交通补贴 节日福利 生日福利 员工旅游 带薪年假 定期体检 人才推荐奖 绩效奖金 福利补贴</t>
  </si>
  <si>
    <t>运维开发/Python开发工程师  岗位职责： 1.负责IaaS、PaaS平台建设和改进； 2.运维管理平台建设和改进，核心脚本开发； 3.开发或应用各类运维工具持续提升业务系统运维与监控的数字化、自动化及智能化能力。  任职要求： 1.熟悉python语言，熟悉django框架，http协议； 2.熟悉前端开发语言及框架，如：javascript、jquery等； 3.熟悉linux操作系统，mysql数据库； 4.欢迎大数据/人工智能/机器学习领域应届硕士毕业生应聘。 薪资福利待遇： 1.周末双休 2.购买五险一金 3.法定假日+带薪年假</t>
  </si>
  <si>
    <t>【职责描述】 1、协助项目经理和技术经理，完成任务分工和认领； 2、负责数据库设计、系统详细设计、编码和自测工作； 3、负责代码走查、交叉测试和单元测试等工作； 4、负责解决单元测试、集成测试、UAT及线上的技术问题； 【任职要求：通用技能】 1、大学本科及以上学历，计算机相关专业； 2、5年以上Java实际项目开发经验，Java基础功底扎实，具有良好的编码风格和开发习惯，熟悉UML建模工具，能进行分析和设计； 3、精通主流开源应用框架，如Spring、Hibernate/Mybatis、XML、JSON、Maven等开发技术；熟悉各种Web前端技术，包括XHTML/XML/Ajax/CSS/Javascript/jQuery等； 4、精通分布式的架构设计、服务治理、微服务等，有使用spring boot、spring cloud、Rabbitmq、Kafka、分布式检索等技术的经验； 5、熟练使用Oracle、Mysql等关系型数据库，熟练使用Redis、Mongodb等NoSQL数据库，熟练数据库索引优化、查询优化和存储优化； 6、熟悉软件工程开发管理, 包括敏捷开发管理, 代码管理, 缺陷管理, 代码评审, 测试工程, 持续集成等； 7、熟悉应用服务器，如Tomcat、Apache等的配置、部署、调优，熟练使用Linux操作系统； 8、有良好的逻辑思维能力和团队合作，快速分析和解决问题的能力，有平台设计及系统架构经验为佳； 9、工作积极主动、踏实严谨；学习能力强；责任心强、抗压能力强。</t>
  </si>
  <si>
    <t>JAVA开发项目经理</t>
  </si>
  <si>
    <t>五险一金 员工旅游 交通补贴 年终奖金 定期体检</t>
  </si>
  <si>
    <t xml:space="preserve">1、项目现场开发管理、项目开发团队小组管理; 2、项目中进行需求详细设计和关键核心编码实现，确保性能、质量和安全； 3、总结项目开发经验，形成项目知识文档，并进行内部知识共享。 招聘要求描述： 1、本科，计算机管理与信息技术、数学系相关专业，3年企业后端系统及web开发相关经验; 2、精通Java语言，精通Eclipse开发工具，熟悉一种或者多种JS前端框架(例如Vue.js/Angular.js/React.js)； 3、熟悉MYSQL、SQL Server、Oracle三种数据库，对Web服务器及HTTP、邮件协议和其他互联网协议等后端服务器技术有一定的了解； 4、具有良好的表达和沟通能力，团队合作精神，能快速融入团队合作； 5、从事过多个企业核心系统的开发项目管理，在财务、供应链、资产、资金、OA方面有项目经验优先，有PMP证书优先。 </t>
  </si>
  <si>
    <t>上海心本商贸有限公司</t>
  </si>
  <si>
    <t>服装/纺织/皮革 贸易/进出口</t>
  </si>
  <si>
    <t>做五休二 五险一金 加班补贴 带薪年假</t>
  </si>
  <si>
    <t>1. 精通html/css/javascript，掌握基础算法，有web性能分析与调优能力； 2. 熟悉但不依赖框架； 3. 熟悉react相关工具和技术栈（Redux,webpack,babel等）； 4. 熟悉mobile web开发的注意事项，了解跨设备与浏览器的兼容问题； 5. 有大中型web app项目的实践经验。  **如果有以下习惯就更好啦**  1. 主动学习前端新技术及相关内容，并在项目中尝试； 2. 有jslint, eslint使用习惯，工作中保持良好的代码风格； 3. 有任意语言的后端开发经验； 4. 有 iOS或者Android开发经验；  5. 熟悉mac与 git。</t>
  </si>
  <si>
    <t>众安在线财产保险股份有限公司</t>
  </si>
  <si>
    <t>五险一金 补充医疗保险 员工旅游 餐饮补贴 通讯补贴 出国机会 弹性工作 年终奖金</t>
  </si>
  <si>
    <t>【公司严格审查学历及工作履历，简历与实际不符的请勿打扰】 岗位职责： 1、量化投资开发； 2、从事保险公司数据平台中、数据分析、数据处理等相关功能开发； 3、带领开发小组完成工作计划，负责组内技术攻坚、人员培养、项目管理等工作； 4、解决项目开发过程中的python技术问题； 5、与甲方项目经理协作做好项目管理； 职位要求： 1、本科学历，3年以上python使用经验； 2、掌握Oracle、MySQL、ODPS等数据库开发技能； 3、熟悉Linux系统环境开发 4、工作认真负责、积极主动； 5、良好的沟通能力及团队合作精神；</t>
  </si>
  <si>
    <t>职责描述： 1、主要负责Web产品的功能、兼容性、压力及自动化方面的测试工作； 2、根据项目需求和开发进度，撰写测试用例，根据测试用例进行测试； 3、分析测试中遇到的问题，配合开发工程师找出解决方案； 4、维护自动化测试框架；进行web自动化脚本编写和维护； 5、建立产品自动化测试过程规范，并能对测试过程进行优化改进； 6、组织编写测试用例，执行系统测试，确保产品上线质量；  任职要求： 1、三年以上Web项目测试经验，一年以上自动化测试经验； 2、熟悉Web开发流程，能快速独立构建测试环境总结测试提交测试分析报告； 3、能够独立分析与定位产品缺陷，具有较强的问题分析、处理能力，良好的沟通和表达能力，要求做事细心，有责任心，能承受较大工作压力； 4、了解HTML、CSS、Javascript等web技术； 5、具有产品测试相关知识：主流操作系统知识(UnixLinuxWindows)、网络技术基础知识、编程知识(HTML、JSP、JAVA)、数据库知识(oracle、sybase、DB2、MySql)； 6、熟悉selenium、testng、jmeter搭建配置工作优先。</t>
  </si>
  <si>
    <t>Python开发工程师 (职位编号：0416)</t>
  </si>
  <si>
    <t>1. 负责开发、优化内部系统（自动化测试平台、监控系统、Devops 系统 、持续集成发布平台、云控平台）; 2. 参与项目需求和架构设计评审，不断优化和改进系统功能架构和服务内容； 3. 负责相关工具的研究、开发、维护与推广，从发布、生产的角度实现DevOps。  任职资格： 1. 本科及以上学历，计算机、软件工程等相关专业 2. 至少2年以上开发工作经验，了解开源框架 3. 熟悉其中一种脚本语言（如Python，Perl，shell，php，JavaScript）或java 开发语言 4. 工作责任感强，具备良好的团队合作意识，并能独立思考并分析解决问题</t>
  </si>
  <si>
    <t>上海中信信息发展股份有限公司-文博事业部</t>
  </si>
  <si>
    <t>1、负责根据公司需要确定产品开发周期及人员安排； 2、负责全面把握所负责产品的总体设计和重要技术决策，关键技术的攻关，发现和解决存在的技术问题； 3、负责带领技术团队设计、研发、维护、交付相关产品； 4、负责团队建设与管理，实现团队的持续提升； 任职要求： 1、5年以上Java服务端技术开发经验，2年以上技术管理经验，至少2个大型软件设计和研发经验； 2、精通JAVA相关技术，深入了解各种开源框架如Spring； 3、熟练使用MySQL、大数据等相关技术及工具； 4、了解Web前端技术，包括 Javascript，Ajax、jQuery, angular/Vue/React等开发技术和框架； 5、具备优秀的沟通合作、多部门跨团队协调能力； 6、具备良好的表达和沟通能力，擅长技术文档、解决方案PPT的编写。</t>
  </si>
  <si>
    <t>北京华泽云防科技有限公司</t>
  </si>
  <si>
    <t>五险一金 专业培训 弹性工作 年终奖金 绩效奖金 员工旅游 通讯补贴</t>
  </si>
  <si>
    <t>岗位职责：
1.   负责官网ERP系统维护
2.   完成上级交付的前端开发任务
3.   修复官网ERP存在的前端问题
4.   保证官网ERP系统的正常使用
任职要求：
1.   3年以上前端重构与脚本开发经验，计算机或相关专业者优先；
2.  精通XHTML/XML、CSS，熟悉页面架构和布局，对表现与数据分离、Web语义化等有深刻理解，对HTML5/CSS3熟练掌握。   3.  精通Vue全家桶、element-UI、ES6语法
4.   精通JavaScript、Ajax、DOM等前端技术，掌握面向对象编程思想，对js框架应用有一定的经验；
5.   对css/JavaScript性能优化、解决多浏览器兼容性问题有一定的经验；
6.   对用户体验、交互操作流程、及用户需求有深入理解；
7.   有强烈的上进心和求知欲，善于学习和运用新知识，善于沟通和逻辑表达，有强烈的团队意识和执行力；</t>
  </si>
  <si>
    <t xml:space="preserve">工作职责： 1、熟悉 python，掌握常用的框架Django、Flask、Tornado等； 2、掌握 python的工程化方法，熟悉蓝图、包的使用； 3、熟悉分布式、微服务、高性能Web服务的开发，有一定的系统架构设计能力； 4、熟悉数据库基本原理，熟练使用SQL语句，熟悉关系型数据库Oracle、MySQL等，掌握E-R图，熟悉Powerdesigner设计工具的优先； 5、熟练掌握 restfulAPI 的开发。 6、熟悉 http 协议，熟练掌握 JavaScript、HTML等web开发技术，掌握Vue.js或React.js其中一种开发技术。  任职要求： 1、有独立分析和解决问题的能力，有良好的团队合作精神；踏实勤勉，对技术精益求精。 2、计算机软件及相关专业，本科及以上学历，工作 2年以上。 </t>
  </si>
  <si>
    <t>Java中高级研发工程师</t>
  </si>
  <si>
    <t>上海用友政务软件有限公司</t>
  </si>
  <si>
    <t>专业培训 交通补贴 餐饮补贴 通讯补贴 五险一金 年终奖金 弹性工作 定期体检 员工旅游</t>
  </si>
  <si>
    <t>岗位职责： 1、负责公司产品的设计、开发与调试工作； 2、解决关键的技术问题，解决项目开发中存在的技术难点问题； 3、参与需求分析，独立完成模块设计工作，安排开发并确保开发质量； 4、带领团队成员完成软件代码开发； 5、项目相关文档的编写。   任职要求： 1、统招正规本科及以上学历，3年以上开发经验； 2、熟练使用J2EE主流开发框架和开发相关技术，精通常见的java设计模式； 3、具备基于oracle关系型数据库的设计能力； 4、有java开发项目负责人经历，作为开发经理交付过2个以上开发项目； 5、良好的沟通、表达、文档能力，良好的团队建设能力；</t>
  </si>
  <si>
    <t>广州绿创信息科技有限公司</t>
  </si>
  <si>
    <t>Python算法工程师 (职位编号：01)</t>
  </si>
  <si>
    <t>上海�n��信息科技有限公司</t>
  </si>
  <si>
    <t>五险一金 交通补贴 通讯补贴 餐饮补贴 年终奖金 员工旅游 定期体检 补充医疗保险 绩效奖金</t>
  </si>
  <si>
    <t xml:space="preserve">岗位职责：   员工福利： 1、五天七小时工作制，节假日休息； 2、有竞争力薪资、绩效奖金、年终奖金； 3、 完善保障制度： 公司为员工购买六险一金、商业险； 4、带薪年假：满一年有7天带薪年假，每增加一年多一天； 5、其他福利：补贴午餐、春秋游、年度体检、生日礼品、节日礼品等一大波福利。 </t>
  </si>
  <si>
    <t>五险一金 员工旅游 年终奖金 弹性工作 专业培训 绩效奖金 定期体检</t>
  </si>
  <si>
    <t>岗位职责：  1. 负责公司业务后端服务框架的架构与优化； 2. 负责金融工程模型的算法实现与优化； 3. 负责Python API接口算法的编写； 4. 负责公司流式数据处理平台和分布式计算平台的架构 5. 负责公司爬虫框架的维护  任职要求： 1. 本科及以上学历，计算机或金融相关专业 2. 熟练使用Python，有数据分析或Django框架开发经验； 3. 熟练使用mysql、熟悉Redis，Kafka，Docker; 4. 熟悉numpy、pandas等科学计算包者优先； 5. 有良好的沟通协调能力，团队合作意识，对技术有非常强烈的热情； 6. 有金融领域工作经验优先；  7. 对于能力出众者，公司有期权奖励！</t>
  </si>
  <si>
    <t>测试工程师（Python）</t>
  </si>
  <si>
    <t>华信永益（北京）信息技术有限公司</t>
  </si>
  <si>
    <t>五险一金 餐饮补贴 弹性工作 绩效奖金 员工旅游 节假日礼品</t>
  </si>
  <si>
    <t>职位：FOTA服务器端自动化测试工程师（1名）  职责描述： 1、负责FOTA服务器端软件的测试，包括WebUI和服务器API； 2、参与软件产品的需求分析，负责测试计划制定，并能预先评估项目的风险； 3、执行项目测试，包括: 构建测试环境、集成测试、回归测试、设计并执行测试用例，进行缺陷跟踪和软件质量分析等； 4、参与编写接口测试脚本，并实现接口测试的自动化； 5、参与服务端性能测试：制定性能测试方案，执行性能测试和分析，预测系统性能瓶颈、风险和安全隐患；  任职资格： 1、工作积极主动，执行力强； 2、本科5年，硕士3年软件开发经验，计算机相关专业； 3、至少2年的实施接口自动化项目经验； 4、掌握至少一种自动化测试工具，如：Selenium/Postman/Jmeter； 5、掌握至少一种开源测试框架(Junit/TestNG等) 6、掌握C/C++，Java，python，shell至少掌握一门开发语言或者脚本编写； 7、熟悉Oracle或Mysql等数据库； 8、可以自行搭建持续集成框架的优先考虑。</t>
  </si>
  <si>
    <t>上海天玑科技股份有限公司</t>
  </si>
  <si>
    <t>五险一金 餐饮补贴 通讯补贴 专业培训 绩效奖金 员工旅游 年终奖金 交通补贴 定期体检</t>
  </si>
  <si>
    <t>Python开发工程师（对日）</t>
  </si>
  <si>
    <t>上海冈三华大计算机系统有限公司</t>
  </si>
  <si>
    <t>做五休二 周末双休 带薪年假 五险一金 全勤奖 节日福利 住房补贴</t>
  </si>
  <si>
    <t>岗位职责： 1.独立完成基于日语环境下的系统开发 2.理解用户需求，书写设计文档，编程实现与测试 3.担任并指导开发团队完成开发任务，并能对开发成果质量负责  任职资格： 1. 1个以上实际项目中使用python编程开发经验 2. 参与过基于python语言构筑机器学习模型的项目经历 3. 日语口语流利，能够在纯日语环境下独立工作 4. 熟悉Data Science相关python库的使用(Numpy,Pandas,Matplotlib) 5. 熟悉常用的web开发系统架构 6. 熟悉数据分析，数据可视化的编程实现方法 7. 具备良好的抗压能力，可接受3~6月的短期海外出差</t>
  </si>
  <si>
    <t>中级JAVA研发工程师（供应链方向）</t>
  </si>
  <si>
    <t>初家心选</t>
  </si>
  <si>
    <t>五险一金 年终奖金 弹性工作 专业培训 交通补贴</t>
  </si>
  <si>
    <t>五险一金 年终奖金 弹性工作 节日福利 周末双休</t>
  </si>
  <si>
    <t>部门职责：（该岗位所在部门的工作内容或责任） 1、供应链研发部为集团社区团购项目在采购、仓储、运输、配送、站点等供应链条领域的系统产品研发，制定和实施重大技术决策和技术方案。 2、进行整体供应链技术发展战略的研究与制定，组织带领产研团队对社区团购市场的供应链技术进行深度的行业研究、竞争分析、落地实现。 3、围绕公司战略打法节奏制定出匹配的技术发展路线图，规划公司在供应链领域的产品与技术架构，对行业趋势、技术机遇、风险预测、成本控制保持高度的敏感度。 4、结合业务需求和产品技术架构，保证技术和产品的先进性与高效率。 5、供应链研发部核心产品与研发骨干具有阿里、唯品会等资深工作经历，平均拥有超过八年在供应链系统的设计研发实施经验，能够为团队成员个人成长赋能。 6、欢迎加入供应链研发部，在这里你们将遇见丰富的供应链业务IT应用场景，将收获行业***实践经验，将沉淀各种技术应用心得。让我们一起共同努力，成为行业内最优秀的供应链技术团队。  职位描述：（该职位主要的工作内容或职责） 1、负责采购、财务、仓储、运输、配送、站点等供应链条领域的IT系统需求分析、技术设计、代码实现、发布上线、开发实施。 2、负责核心系统与功能模块的概要设计、详细设计、架构设计、性能调优。 3、参与核心代码编写，高质量完成开发任务。指导其他同伴开发人员开展开发工作，并负责代码的复查CodeReview。 4、为团队引入创新的 技术方案、创新的解决方案，用创新的思路解决问题，提高团队在行业内的技术先进性。 5、工作地点：广州市白云区绿地中心（地铁：2号线白云公园A出口150米）  职位要求：（如经验、技能、学历、专业等） 1、全日制统招计算机相关专业大专及以上学历，本科学历优先考虑。（必备条件） 2、三年及以上扎实的JAVA相关的开发经验，有良好的编程习惯，能够使用Spring、Hibernate、Struts、Ext 等多种框架，能熟练运用一种或多种数据库sql语言，sql优化。（必备条件） 3、熟悉软件开发流程、设计模式、体系结构，具备带领2-3人小团队开展开发工作的能力。（必备条件） 4、参与开发过大型采购与物流领域SCM、OMS、WMS、TMS等供应链系统优先。（非必备条件） 5、具有以下公司或者系统开发履历背景的优先考虑：金蝶、用友、巨沃、聚水潭、通天晓、E店宝、网店管家、旺店通、富勒、唯智、锐特、科箭、新聚思、商派、Manhattan、infor、阿里巴巴、唯品会、京东、跨越、顺丰、德邦....等等经营以上相竞业务的公司和系统。（非必备条件） 6、具有强烈的上进心，责任心，自我要求，能够扛得住来自上级的要求，来自项目进度要求的压力，并能和队友开展紧密的协作。（必备条件）</t>
  </si>
  <si>
    <t xml:space="preserve">1、 参与软件系统的需求调研、分析及架构设计工作； 2、 参与系统核心模块的程序编码工作； 3、 负责按照公司的软件开发规范编写相关项目技术文档； 4、 配合项目经理或开发经理执行开发过程的技术管理工作（有能力者可以直接当项目经理）。 理想的你： 1、 统招本科及以上学历，计算机或地理信息系统相关专业； 2、 精通Java语言。熟悉多线程、JVM调优 熟练掌握Spring、Spring Boot、Spring Cloud等框架（必须有Spring Cloud项目经验）； 3、 精通B/S架构项目开发，精通HTML、CSS、JavaScript、JQuery、vue.js等前端技术； 4、 熟悉缓存、消息队列等中间件的使用 5、 熟悉Oracle、SQL Server 、MySQL数据库，具有较好的SQL语言编写及优化能力，掌握存储过程的开发； 6、良好的主动性和责任感； 7、良好的逻辑思维、沟通能力、学习能力。  </t>
  </si>
  <si>
    <t>医学研发中心--Python研发工程师</t>
  </si>
  <si>
    <t>北京诺禾致源科技股份有限公司</t>
  </si>
  <si>
    <t>周末双休 弹性工作 带薪年假 五险一金 绩效奖金 节日福利 专业培训 交通补贴 通讯补贴 餐饮补贴</t>
  </si>
  <si>
    <t>岗位职责： 1. 承担研发部门承接的软件开发及测试工作，并按照规范撰写研发和测试文档； 2. 承担日常的数据分析工作； 任职条件： 能熟练运用Python Django开发网站 熟悉MySQL等数据库及常用命令 熟悉掌握HTML，CSS和JavaScript语言 掌握bootstrap，jQuery，ajax等框架。</t>
  </si>
  <si>
    <t>现代财产保险（中国）有限公司</t>
  </si>
  <si>
    <t>我们有2家公司：北京智云广通技术有限公司和北京华琪软通技术有限公司，是1999年成立的，20年来一直给移动、联通、电信、政府、企业提供自己开发的产品，给企业主要提供呼叫中心系统、在线客服系统，智能客服问答机器人，Rpa机器人流程自动化，电话会议系统、电话通话过程录音监听系统，产品介绍请看www.ctiworld.com.cn，公司有自己的研发力量，现在招聘有开发经验的高级软件工程师，要求如下：  java开发人员岗位要求： 1、负责基于Java的应用软件设计、开发 2、必须熟练使用jave开发工具，做过很多项目优先考虑：拿到客户需求能独立设计软件和数据库结构、界面、能独立开发、调试。  任职条件： 1、必须熟练使用Java进行Web开发，深刻理解Java架构，Web架构。 2、能熟练使用JavaScript，能用JS独立开发前端展现框架，精通JSON消息，熟悉流行开源JS框架（如JQUERY），了解各类主流浏览器JS编程。 3、有大型软件开发项目经验者优先； 4、能独立完成网站页面的设计与制作，熟悉css和WebSocket者优先 5、在整个软件开发过程中能撰写和更新各类技术文档。 6、具有一定的管理软件的设计、开发、部署和维护经验。 7、能够承受压力下的技术开发和维护工作，高效率的完成团队任务。 8、专科以上学历，两年以上工作经验，非常良好的沟通能力</t>
  </si>
  <si>
    <t>五险一金 补充医疗保险 交通补贴 餐饮补贴 通讯补贴 专业培训 出国机会 年终奖金 提供宿舍</t>
  </si>
  <si>
    <t>1. 系统的日常分析与处理；排查和处理生产环境出现的问题并进行后续的跟踪处理； 2. 负责与业务部门的沟通与协调；收集、记录并处理业务部门的需求； 3. 对业务需求进行系统分析，独立完成设计、开发； 4. 负责核心模块的代码开发、调试、维护工作，并协助其他开发人员解决技术问题； 5. 参与运维流程优化，持续改进日常运维操作； 6. 具备高度的责任感、团队合作精神，能够承受工作压力；  岗位要求: 1． 正规院校全日制大学毕业，计算机相关专业毕业，保险或银行系统开发经验者优先； 2． 精通Java开发，3年以上Java设计开发经验，熟练掌握主流的MVP、MVC等架构； 3． 熟悉jQuery；熟悉掌握Oracle、SQL Server等数据库的开发；熟悉缓存架构； 4． 熟悉WEB相关技术（如HTML、JavaScript、CSS等）；熟悉Apache, Tomcat和Weblogic； 5． 有大型项目开发及实施经验； 6． 熟悉常用开发、设计工具及软件技术文档编写方式，具备良好的文档编制习惯和代码书写规范； 7． 积极上进，良好的沟通能力及团队协作精神，责任心强； 8 . 熟悉财产保险业务的开发经验者</t>
  </si>
  <si>
    <t>深圳新河通创科技有限公司</t>
  </si>
  <si>
    <t>职责描述： 1、负责服务端系统的设计、开发、维护，负责与应用的对接，提供服务接口、SDK； 2、解决技术疑难问题，维护系统稳定并持续优化； 3、负责其他工具或者脚本开发； 任职要求： 1、大学专科及以上学历 计算机相关专业 2年以上开发工作经验； 2、精通Python和常见框架，如Flask、Django等 ； 3、有Numpy，CV2等图像识别相关python开源库使用经验优先； 4、能独立理解所负责业务产品功能、测试方法以及和其他产品的关联性</t>
  </si>
  <si>
    <t>广州中软信息技术有限公司</t>
  </si>
  <si>
    <t>五险一金 年终奖金 通讯补贴 专业培训 定期体检 球类活动 公租房申请</t>
  </si>
  <si>
    <t xml:space="preserve">岗位职责： 6、完成主管领导分配的其他任务。   任职要求： 1、本科及以上学历，计算机相关专业毕业，具备基本的英文读写能力； 2、有五年以上java开发经验，熟悉JavaEE体系架构和SSH框架，有大型JavaEE项目经验，有较强的系统分析及架构设计能力；具备高并发、高性能、高可用的系统架构设计实践经验； 3、Java基础理论扎实，熟悉常用的集合类，数据结构，多线程编程，注解，设计模式等；熟悉各种开源的框架如Spring、SpringMVC、Struts2、MyBatis、Hibernate 、dubbo、zookeeper、spring boot、spring cloud等；有微服务设计经验优先； 4、掌握缓存应用 (redis或memcached)，熟悉MySQL，Oracle等数据库，熟悉SQL性能分析与优化；有分表分库设计经验优先；至少熟悉一种NOSQL产品，如MongoDB、HBase等；熟悉linux操作系统，能在linux环境下安装部署相关应用、中间件等； 5、熟悉设计模式，具有优秀的业务抽象能力和面向服务设计思想； 6、有良好的编程习惯，精益求精的作风，耐心细致，具有高度的责任感，对技术有热诚，信奉团队合作，有钻研精神。  </t>
  </si>
  <si>
    <t>前端工程师（小程序开发） (职位编号：110)</t>
  </si>
  <si>
    <t>北京咸赢文化科技有限公司</t>
  </si>
  <si>
    <t>深圳市东方华信科技有限公司</t>
  </si>
  <si>
    <t>五险一金 交通补贴 餐饮补贴 通讯补贴 专业培训 绩效奖金</t>
  </si>
  <si>
    <t>岗位职责： 1、可以独立完成微信小程序项目的预研与开发； 2、参与完成微信端项目迭代任务的开发与优化； 3、参与各个项目后端admin PC前端页面的开发与优化； 5、学习并参与完成移动及PC前端涉及到的Node.js端相关模块开发工作； 6、持续关注微信小程序的动态，及时实践微信公布的新的小程序更新并提出应用建议。  任职资格： 1、本科及以上学历，2年以上前端开发经验； 2、基本功扎实，能够熟练的编写兼容主流浏览器的代码，精通熟悉HTML5，CSS3，ES5,ES6等； 3、理解JavaScript运行机制，能够编写高质量原生JavaScript代码； 4、对前端MVVM框架有深刻理解，Vuejs精通为佳； 5、熟练使用前端调试工具，有较强的解决各类bug的能力。</t>
  </si>
  <si>
    <t>五险一金 交通补贴 餐饮补贴 年终奖金 专业培训 定期体检 通讯补贴 弹性工作 免费班车</t>
  </si>
  <si>
    <t>1．计算机及相关专业全日制本科或以上学历，3年或以上工作经验，熟悉JAVA开发；  2．熟悉应用软件设计方法和模式；  3．熟悉Oracle/DB2/Sybase等大型数据库开发（至少一项）；  4．熟练使用软件开发过程中的常用工具，如ECLIPSE/MYECLIPSE、SVN等；  5．善于学习和思考，具有良好的沟通能力、良好的团队合作精神，工作严谨细致，有责任心；  6．具有信息安全项目、银行业应用软件开发经验者优先。</t>
  </si>
  <si>
    <t>JAVA软件工程师（IT） (职位编号：xinguodu000639)</t>
  </si>
  <si>
    <t>深圳市新国都股份有限公司</t>
  </si>
  <si>
    <t>五险一金 补充医疗保险 补充公积金 员工旅游 交通补贴 定期体检 年终奖金</t>
  </si>
  <si>
    <t>岗位职责: 1.独立负责项目模块的技术开发和改进工作； 2.参与公司IT产品功能分析和设计； 3.保证公司IT产品稳定运行； 4.性能优化，包括代码优化，数据库优化； 5.完成部门主管安排的其他工作；  任职资格: 1）精通JAVA开发语言、熟练掌握Eclipse、MyEclipse或Idea等开发工具，有良好的编程习惯； 2）熟练使用常用开发框架进行开发：spring、hibernate、springmvc、mybatis、dubbo、spring boot、spring cloud等，熟练配置使用主流应用服务器如JBOSS、Tomcat、WebLogic、WebSphere中至少一种； 3）熟练使用JavaScript,Jquery和Ajax、XML,JSON等技术； 4）熟悉相关的工作流开发经验； 5）熟悉主流数据库（MySql,Oracle,MS SQLServer等）及redis等缓存数据库的使用，熟练掌握SQL语言及优化；</t>
  </si>
  <si>
    <t>Python工程师（爬虫方向）</t>
  </si>
  <si>
    <t xml:space="preserve">工作职责： 1、 对爬虫系统中的问题进行分析，解决。 2、 分析结构化和非结构化数据，并对数据抓取、信息提取、去重、清洗； 3、 对程序的Bug进行修复以及新功能的二次开发。 任职资格： 1、 本科或以上学历，计算机软件或相关专业 2、 两年及以上开发经验，有爬虫或解析相关开发经验，熟悉http协议、正则、多线程等 3、 精通PHP + Python语言，熟悉scrapy框架 4、 熟悉Oracle数据库及PL/SQL； 5、 略懂VBA 更佳 6、 有上进心和责任心，有良好的沟通能力，逻辑思维能力和团队协作能力。   </t>
  </si>
  <si>
    <t xml:space="preserve">1、熟悉HTML、CSS、JavaScript、jQuery、EasyUI、Ajax、JSON、XML等Web前端开发技术; 2、熟悉MySOL、Oracle或SQL Server等大型数据库开发，有较好的数据库设计能力； 3、熟悉Spring、Struts2、Mybatis、Hibernate、WebService等开发技术； 4、5年以上JAVA WEB开发经验； 5、具备Web服务器管理与部署如Weblogic、Tomcat等； 6、熟悉J2EE架构设计如MVC、SSH,SSM等开发与设计； 7、具备中大型项目架构设计或开发经验，有数据库调优经验优先考虑； 8、具备分布式开发、微服务开发经验及互联网项目优先考虑； 9、具有较强的自学能力和英文资料阅读能力，工作认真负责，能够承受一定的压力，有团队合作精神，强烈的责任心和积极主动的工作态度； 10、能按时高质量完成上级分配的其他工作，能接受短期出差等。 </t>
  </si>
  <si>
    <t>大数据开发工程师</t>
  </si>
  <si>
    <t>富士康科技集团SHZBG事业群</t>
  </si>
  <si>
    <t>深圳市云来科技有限公司</t>
  </si>
  <si>
    <t>五险一金 补充医疗保险 年终奖金 绩效奖金 股票期权 定期体检 专业培训 出国机会 员工旅游</t>
  </si>
  <si>
    <t>岗位内容： 1.结合DT收集的项目数据，进行大数据挖掘和分析 2.通过数学建模、机器学习分析出数据深层含义，量化“老师传经验”实现无忧生产 3.完成客户项目开发项目的需求分析及开拓 4.提高现有制程的良率与效益 5.团队绩效提升与商业价值提升  岗位要求： 1.熟悉主流的机器(统计)学习，熟悉数据挖掘基本算法和数学模型，熟悉大量数据搜集、整理分析与推断预测 2.熟练一种统计挖掘软件(R，Python，Mahout，MLlib等)，有数据处理，统计分析，数据建模，机器学习等相关算法应用经历 3.掌握一定的关系型数据库知识，熟悉SQL语言，有oracle，sql，mysql等任一一种使用经历，对海量数据挖掘分析有浓厚兴趣，了解Hadoop，NoSql技术 4.有数据敏感性，对原始数据进行处理，ETL转换，数据挖掘，算法优化调整，有完整数据挖掘或数据分析经历者优先 5.精通HiveSQL，有大规模用户数据或互联网数据处理经验者优先 6.实施过落地数据挖掘项目经验者优先</t>
  </si>
  <si>
    <t>岗位职责： 1、从事基于Web的UI开发工作，参与公司前端项目研发工作； 2、负责HTML5自适应页面开发； 3、负责网站前端页面开发； 4、解决开发过程中遇到的各种问题； 5、负责前端技术团队搭建、培养及建设，形成有战斗力的梯队；  岗位要求： 1、计算机或相关专业本科以上学历，5年以上前端开发经验，2年项目管理经验； 2、精通HTML\HTML5\CSS\Javascript等前端开发相关技术，熟悉W3C网页标准； 3、精通AngularJs/VueJS等框架，有前后端分离开发经验优先； 4、了解NodeJS开发，有一定的NodeJS后端开发能力及经验； 5、了解小程序开发流程，有小程序开发经验者优先； 6、会Android/IOS开发，并有一定的经验者优先； 7、精通响应式布局的使用； 8、熟悉各主流浏览器间的差异，能很好的解决跨浏览器的问题； 9、了解服务器端的技术实施细节，有针对性的协助服务器端开发人员开展业务逻辑开发工作； 10、具备开发团队管理经验； 11、具备良好的服务意识及自我管理能力，较强的责任心及学习能力，优秀的团队沟通与协作能力。</t>
  </si>
  <si>
    <t>Java开发经理（年薪15-20万）</t>
  </si>
  <si>
    <t>广州华资软件技术有限公司</t>
  </si>
  <si>
    <t>五险一金 补充医疗保险 员工旅游 绩效奖金 年终奖金 定期体检 节日礼金 超长带薪年假</t>
  </si>
  <si>
    <t>工作职责： 1、负责项目的开发管理及协调工作，带领开发人员进行项目开发，确保项目按期按质交付； 2、把握开发项目的技术细节，处理各种技术问题； 3、负责项目核心的开发设计工作，并组织编写各种技术文档； 4、其他开发人员的技术指导。  岗位要求： 1、大学本科或以上学历，计算机相关专业毕业，6年以上开发经验，2年以上开发管理经验； 2、熟悉java开发技术，J2EE架构体系； 3、具有良好的团队精神、沟通能力、文档编写能力和管理能力，带领团队完成项目的开发，并能承受工作压力。</t>
  </si>
  <si>
    <t>五险 专业培训 绩效奖金 年终奖金 员工旅游 弹性工作 生日福利</t>
  </si>
  <si>
    <t>岗位职责： 1.负责各产品线JAVA服务器端核心服务功能开发、架构设计； 2.负责推动产品性能和架构优化，不断创新； 3.进行技术难点的攻关； 4.推动完成产品相关的其他工作。  任职要求： 1. 大专以上学历，计算机及相关专业毕业，5年及以上工作经验，有较强的业务理解和分析设计能力。 2. 有2年以上项目管理经验，责任心强，良好的计划、沟通、组织协调能力、语言表达能力； 3. 参与过大型项目开发，或主导过中型项目开发，有编写技术文档，制定技术规范，优化开发流程经验。有大型电商项目经验优先。 4. 熟练使用一种或多种数据库，有数据库设计经验,有mysql数据库优化经验，能熟练编写/调试存储过程、函数等。 5. 熟练掌握各种开发框架。精通hibernate、MyBatis优先。 6. 熟悉XML、HTML、CSS、Javascript的使用和应用开发。 7. 熟悉中间件、分布式技术，包括缓存、消息系统等。  加入我们，我们将为您提供完善的福利待遇和良好的工作环境： 1、工作环境：公司地址位于广州市高新技术产业开发区科学城科研路 3 号A4栋4305，工作环境舒适。 2、上班时间：5天7.5小时工作制，员工享受国家法定节假日。 3、薪酬绩效：有竞争力的薪酬体系及完善的绩效制度，包括基本工资、绩效考核奖金、年度绩效考核奖金、专项奖励。 4、福利制度：经正式录用后，将为员工提供社保、医保等福利。 5、员工活动：定期举行员工聚餐聚会。 6、其他福利：员工庆生活动，员工生日当天享受一天带薪假期。</t>
  </si>
  <si>
    <t>广州中大凯旋电子科技有限公司</t>
  </si>
  <si>
    <t>五险一金 员工旅游 节日福利 年终奖金 绩效奖金 定期体检</t>
  </si>
  <si>
    <t>高级商业分析工程师</t>
  </si>
  <si>
    <t>岗位职责： 1、负责技术开发工作中核心模块的代码编写、测试以及复杂度高的代码集成； 2、参与需求分析、架构设计，负责数据接口及数据库设计工作； 3、对团队其他成员提供技术上的指导和支持并审核他们的代码质量； 4、积极探索新技术在公司产品上的应用，对公司未来技术走向提出重要建议。 岗位要求： 1、大专以上学历，5年以上Java开发工作经验，在至少三个大型项目里面承担核心开发工作； 2、熟悉SSH、SSM、Spring boot、Spring Data JPA、Spring Cloud等一种或多种开源框架； 3、熟悉常用的前端开发技术，如JQuery； 4、熟悉常用的数据库，如Oracle、MySQL、MongoDB等一种或多种； 5、熟悉Redis、EHCACHE、Memory CACHE等缓存技术； 6、有使用Maven、SVN、JIRA进行项目开发的经验，有较强的软件设计开发能力，能根据用户需求，进行独立设计开发；  7、抗压能力强，易于他人合作，良好的团队合作精神和沟通协调能力，有良好的英文阅读能力优先。</t>
  </si>
  <si>
    <t>名创优品（广州）有限责任公司</t>
  </si>
  <si>
    <t>五险一金 周末双休 大公司 带薪年假</t>
  </si>
  <si>
    <t>岗位职责： 1、沟通实际业务需求，完成相关数据抽取、数据清洗、数据探索、数据建模分析等工作； 2、按要求完成数据分析报告、建模报告、数据报表等；l 参与项目成果汇编，对相关结果进行解读和汇报； 3、公司内部的知识传递，并建立知识库。 岗位要求： 1、研究生学历；统计、数学、计算机科学专业背景，具备扎实的数理统计基础； 2、三年以上工作经验，具有消费品领域相关的行业运营分析经验； 3、 擅长与业务人员进行沟通，明确业务问题和工作重点，具备分析模型结果转化为报告、落地于系统、解决应用场景问题的能力，善于将模型成果转化生成各类汇报材料； 4、 对Python、R、SAS等分析挖掘工具至少两样精通，对数据分析挖掘基础算法（逻辑回归、决策树、聚类、时间序列算法、社交网络算法、关联算法、协同过滤推荐算法）有实际主导项目经验； 5、对业务分析有浓厚兴趣，有志于在新零售领域上进行创新性研究；l 具有很强的语言表达和沟通能力，有客户培训经验者优先。</t>
  </si>
  <si>
    <t>微信小游戏开发工程师</t>
  </si>
  <si>
    <t>1、负责H5白鹭游戏引擎开发及优化；
任职要求：
1、熟悉Egret,至少使用Egret至少开发过一款游戏；
2、精通javascript、typescript等前端开发技术；
3、熟悉Egret或cocos2dx引擎，对跨平台开发有一定的经验；
4. 对游戏性能优化和不同版本安卓/iOS特点、机型适配有一定了解；
5. 热衷于技术钻研，工作踏实诚恳，能承担一定的工作压力；
6、有DragonBones的使用经验。</t>
  </si>
  <si>
    <t>资深测试工程师</t>
  </si>
  <si>
    <t>银科控股（Yintech） 苗焕实业</t>
  </si>
  <si>
    <t>Web前端工程师（上市企业）</t>
  </si>
  <si>
    <t>北京长久物流股份有限公司</t>
  </si>
  <si>
    <t>交通/运输/物流 汽车及零配件</t>
  </si>
  <si>
    <t>五险一金 员工旅游 餐饮补贴 专业培训 绩效奖金 定期体检 弹性工作</t>
  </si>
  <si>
    <t>工作职责： 1、负责app相关行情测试。 2、负责相关产品的性能测试。  任职资格： 1、全日制本科以上学历，3年工作经验； 2、有移动、web端、h5、微信公众号、微信小程序测试经验； 3、有jmeter、postman接口测试经验； 4、熟悉mysql数据库； 5、有金融股票行情测试经验； 6、有性能测试经验； 7、熟悉某种语言，如java、Python的优先。</t>
  </si>
  <si>
    <t>包三餐 节日福利 五险一金 带薪年假 高温补贴 年终奖 年度调薪</t>
  </si>
  <si>
    <t>岗位职责： 1、参与前端架构设计和模块架构设计，参与制定系统相关技术接口和规范； 2、负责Web前端页面开发，包括页面排版、布局和样式以及编写JS脚本； 3、参与前端开发过程中的关键问题和难点问题的攻关，提升用户体验和页面响应速度，保证兼容性和执行效率； 4、根据项目管理流程和要求，编写相关技术文档，配合项目的测试和部署。 任职要求： 1、计算机相关专业，本科及以上学历，2年以上的前端领域开发经验，能独立完成前端开发工作； 2、精通HTML、CSS、JavaScript、Ajax等Web开发技术，熟悉当前流行的 JavaScript 类库； 3、掌握VUE/Bootstrap/JQuery/AngularJS/React等开发框架，熟悉常用数据结构和算法，熟练掌握移动端H5开发优先； 4、对用户体验、交互操作流程和用户需求有一定理解，能够实现各种交互效果； 5、对Web开发有浓厚兴趣，有不断提升自己的学习意识，逻辑思维能力强； 6、工作责任心强，有良好的沟通能力、团队合作精神。</t>
  </si>
  <si>
    <t>运维经理</t>
  </si>
  <si>
    <t>中果区块链科技（深圳）有限公司</t>
  </si>
  <si>
    <t>高级网页设计师/主管</t>
  </si>
  <si>
    <t>岗位职责：
1、负责线上应用和配置的部署、发布、监控、维护和优化；
2、负责网络、服务器、数据库与支撑系统的建设、运维和监控，保证各业务系统正常运营；
3、负责业务系统的日常管理、性能调优、问题定位与解决及业务的监控与分析； 4、研究运维相关技术，根据需求制定运维技术方案，运维自动化工具建设，改进系统架构，推动系统架构的健壮性，提升系统的稳定性，保障运营质量； 5、能够分析系统瓶颈与架构合理性，促进服务架构优化，通过工具与平台的建设，提升运维效率。
任职要求：
1、本科以上学历，计算机相关专业； 2、具备5年以上相关运维工作经验；
3、熟练掌握Linux操作系统的管理；
4、熟练掌握Shell、Python、php、java中的一种或多种；
5、熟练掌握MySQL、Nginx、Tomcat、docker、集群技术等； 6、熟悉高可用大并发的 WEB 架构，有实际独立自主的实施管理能力；
7、有运维自动化、监控系统、发布系统、运营支撑系统等开发经验者优先；  8、区块链行业相关工作经验优先。</t>
  </si>
  <si>
    <t>岗位职责 1、负责公司企业SaaS产品线与相关平台的后端核心技术和业务开发； 2、接收产品部设计，带领前端开发，配合产品与测试团队，实现产品设计等相关工作，逐步完善软件产品架构； 3、配合技术总监，负责和参与相关技术的技术选型和核心代码编写，拟定技术标准； 4、负责技术团队建设及技术培训工作，带领团队钻研新的技术； 5、跟踪和研究IT新技术、新产品的发展方向，推动新技术应用。 任职条件 1、计算机、软件工程专业本科或以上学历，5年以上Java的开发经验，企业产品与业务理解能力优秀； 2、深刻了解常用java框架（spring， mybatis，Hibernate等），能够整合和开发自有框架、开发工具； 3、具有设计并实现高并发、高可用Java应用的能力。熟悉分布式缓存、分布式存储技术方案； 4、熟悉Linux环境与TCP网络，熟悉容器（Tomcat等）的配置和使用，了解shell脚本工具； 5、思路清晰，善于思考，能独立分析和解决问题；责任心强，具备良好的团队合作精神； 6、能够平衡业务需求与技术架构，具备较强的逻辑思维能力和表达沟通能力，有很强的自学能力，喜欢钻研技术。</t>
  </si>
  <si>
    <t>做五休二 带薪年假 五险一金 绩效奖金 节日福利 专业培训 公司产品福利 定期体检 交通补贴 补充公积金</t>
  </si>
  <si>
    <t xml:space="preserve">Duties and Responsibilities Essential ・ Degree in graphic design, industrial design, web design, or applied-creative degree.  ・ Work with a cross functional team on every stage of design and development from concept to completion.  ・ Create visual design solutions that address business, brand, market, and user requirements.  ・ Create consumer and conversion solutions based on evaluation of web analytic data.  ・ Work directly with the Director of Web Marketing, Art Director, other Designers, Project managers, IT and QA groups.  ・ Create innovative user experiences for current and future sites grounded in an understanding of customer needs while adhering to corporate branding guidelines.  ・ Use segmentation data to create online differentiated experiences through new interfaces and concepts.  ・ Work with a cross functional team on every stage of design and development from concept to completion.  ・ Be imaginative and detailed oriented.  ・ Ability to create simple, effective designs while solving complex problems.  ・ A leader in creating storyboards, user interaction models, wireframes, prototypes, design briefs, specs and guidelines.  ・ Influence team members and leaders to always seek user-centric solutions.    Additional Requirements  ・ Expert in using industry standard design tools (Photoshop, Illustrator, InDesign)  ・ 8 �C 10 years of experience in web design  ・ Web development experience is a plus (HTML5, CSS3, JavaScript, jQuery)  ・ Developing cross-browser and cross-platform compatible solutions  ・ Comprehensive understanding of interactivity on the web, strengths and limitations  ・ Ability to multi-task and work efficiently under pressure with careful attention to detail  ・ Ability to articulate and present conceptual design ideas while adhering to the Melaleuca brand  ・ Experience and understanding of site architecture, user experience, color theory and color management on the web, proper file formats, compression methods and techniques, etc.  ・ Self-motivated, organized, and accountable  ・ In depth knowledge of current web trends, coding techniques, and best practices  ・ Collaborates effectively with creative team and web designers during the creative process  ・ Mentor less experienced team members  ・ Communicate with individuals in person and by phone in a tactful and courteous manner  ・ Good written and spoken English </t>
  </si>
  <si>
    <t>Java高级开发工程师（组长）</t>
  </si>
  <si>
    <t>美术设计师（视觉/UI设计）</t>
  </si>
  <si>
    <t>上海宽带技术及应用工程研究中心</t>
  </si>
  <si>
    <t>五险一金 绩效奖金 专业培训 定期体检 员工旅游 补充公积金 年终奖金</t>
  </si>
  <si>
    <t>五险一金 员工旅游 餐饮补贴 出国机会 绩效奖金 年终奖金 定期体检</t>
  </si>
  <si>
    <t>工作职责： 1. 负责项目产品Web与App用户界面的视觉设计与优化工作； 2. 负责将客户需要整理成设计稿和绘制用户界面及功能元素； 3. 负责相关产品的宣传页面的视觉创意及表达。  岗位要求： 1. 具有大专及以上学历，正规美术类院校等相关设计专业背景； 2. 具备1-2年专业的美术设计经验，有独立完成项目设计的能力和自身作品风格； 3. 具备较强的美术功底和手绘技能，可以准备把握界面整体风格和视觉表现； 4. 精通Photoshop、Illustrator等制图软件和SAI等手绘软件； 5. 熟悉掌握HTML、CSS、JavaScript等相关技术之一； 6. 具备良好的团队合作意识、工作责任心、良好的沟通表达和协作能力； 7. 在国外P站发表过作品集的优先考虑。  团队及项目简介：  团队现在全部复旦大学数学系出身，主要致力于用数学模型解决现实生活中的难题。但受术业专攻所限，现在需要一个设计人员来设计一个和我们后台炫酷技术般配的前端。我们一直以来对团队成员的要求有且仅有3条：第一，做正确的事；第二，创造价值；第三，有主人翁精神。我们希望能找到对生活有热情、对设计有脑洞、对人有温度的小伙伴。</t>
  </si>
  <si>
    <t>岗位职责： 良好的业务理解能力：能够将业务问题抽象成为数学问题；可以独立承担从需求沟通、数据分析，报告编写，全流程的数据分析工作 构建喵想学AI自适应教育指标体系,帮助确定各项数据指标 参与数据挖掘模型的构建、维护、部署和评估 整理编写商业数据分析报告，及时发现和分析其中变化和问题，为业务发展提供决策支持 职位要求： 统计，数学，计算机，数理统计或数据挖掘专业方向相关专业本科或以上学历；从事数据分析师领域至少3年以上，有扎实的数据统计和数据挖掘专业知识 熟悉培训行业，在线教育业务，用数据对业务(教研,产品, 运营等)产生过实质影响，或熟悉教育数据分析模型和用户数据分析模型优先 3、精通Excel，具备数据库知识，熟练掌握sql，对Hbase, Hadoop大数据平台有一定的认识 4、熟悉常规数据分析方法, 对自身的数据分析经历有系统沉淀，精通python /R/SPSS/SAS/Matlab至少一门统计编程语言 5、精通至少一门BI工具，掌握GA等网站分析工具 6、有数据产品的构建经验或数据报告编写经验，精通PPT，善用可视化工具 7、了解常用数据结构和算法，有分类，回归,聚类，序列分析等数据挖掘，机器学习相关研究经历优先 8、 对数据驱动业务有深入理解，对数据与业务方面有足够敏感性，有较强的逻辑分析能力，有较强的独立思考能力，工作主动自驱，较高的耐压力, 和推动力 9、较强的学习，沟通和表达能力，能和国外数据科学家用英语书面和口语流畅交流尤佳</t>
  </si>
  <si>
    <t>上海肯耐珂萨人力资源科技股份有限公司</t>
  </si>
  <si>
    <t>五险一金 员工旅游 专业培训 定期体检</t>
  </si>
  <si>
    <t xml:space="preserve">主要职责： 1.参与制定前端框架标准化的工作，为公司H5团队制定前端编码规范与标准； 2.利用HTML5、CSS3等相关技术开发手机等多平台上的WEB/WAP前端应用； 3. 利用JavaScript实现WebApp中的交互效果； 4. 负责前端代码开发，可选重构方向或交互方向； 5. 配合产品经理和UI设计师 ，研究并改善用户体验；  职位要求和相关经验： 1. 拥有 2年以上JavaScript开发和工作经验； 2. 精通HTML5、CSS3等开发技术经验，了解JavaScript面向对象编程方法； 3. 熟练使用Javascript,jQuery实现页面交互，具有AngrularJS2+、VueJS2.0、KnockoutJS其中一项开发经验； 4. 了解IOS、Android等操作系统中的一种系统开发经验； 5. 熟悉PhoneGap, H5+等 hybrid 相关开发经验； 6. 深刻理解Web标准，对可用性、可访问性等相关知识有实际的了解和实践经验； 7. 熟悉各种常见跨浏览器、跨设备问题， 有旧项目重构，性能优化项目经验者优先。 8. 拥有良好的代码书写习惯，代码整洁规范，并符合W3C标准；  </t>
  </si>
  <si>
    <t>信息安全经理</t>
  </si>
  <si>
    <t>弹性工作 带薪年假 五险一金 节日福利 交通补贴 周末双休</t>
  </si>
  <si>
    <t>2.1岗位职责： 1、负责入侵事件进行响应，并负责木马病毒清理等工作； 2、负责入侵事件的流程设计及优化； 3、负责使用威胁情报进行入侵检测的规则设计、优化及实现； 4、负责WAF、IPS等设备报警分析，并对高危事件进行跟踪； 5、负责WAF、IPS等设备策略维护，并根据新型攻击方式更新防御规则； 6、负责为服务器管理员提供服务器安全配置指导； 7、负责制作周报、月报。  2.2岗位要求： 1、本科及以上学历，3年及以上工作经验，年龄24～34； 2、熟悉Windows和Linux系统操作，能熟练使用命令对病毒木马进行排查，从事过运维工作者优先； 3、熟悉常见安全攻防技术，熟悉常见的Web漏洞、系统漏洞等； 4、熟悉各种防火墙WAF、IPS等原理及日志分析，有维护经验者优先； 5、具有一定的编程能力，至少会一种编程语言（C/shell/Python/Perl等不限）； 6、有较强的学习能力、组织能力、书写能力和沟通能力，有高度的责任心； 7、有应急响应经验者优先考虑。 8、工作时间：5*8小时制，特大安全事件时期须保障。</t>
  </si>
  <si>
    <t>深圳市前海圆舟网络科技股份有限公司</t>
  </si>
  <si>
    <t>五险一金 补充医疗保险 通讯补贴 专业培训 年终奖金 弹性工作 定期体检 员工旅游</t>
  </si>
  <si>
    <t>高级Java开发工程师 职位要求 1、承担移动互联网方面系统需求和设计编写； 2、根据系统的功能需求和技术规格进行编码，实现模块功能和难点攻关； 3、根据需求制定与其它系统对接的接口规范，并根据规范完成与其它系统的对接和联调； 4、能对外支撑解决系统遇到的问题； 岗位要求 1、本科以上学历； 2、5年以上java开发经验，精通Java的服务端编程； 3、熟悉设计模式，熟悉J2EE及各种开源框架技术(如主流SSH框架)，熟悉JSP、JavaScript、CSS、HTML等页面相关技术； 4、熟悉Oracle、MySQL等数据库，熟悉SQL语言； 5、精通J2EE体系架构，熟练掌握常用设计模式和主流设计工具，具有Java框架自主设计能力，能承担核心模块和核心功能开发，有丰富高并发、高吞吐、高稳定性系统架构设计与实现经验； 6、熟悉互联网及分布式系统的开发，熟悉SOA架构和分布式系统服务治理方案，熟练掌握Spring、Redis、Dubbo、主流消息中间件； 7、有较好的学习能力，良好的沟通能力和团队合作精神；</t>
  </si>
  <si>
    <t>Java资深开发工程师（偏全栈）</t>
  </si>
  <si>
    <t>快钱支付清算信息有限公司</t>
  </si>
  <si>
    <t>五险一金 员工旅游 餐饮补贴 通讯补贴 专业培训</t>
  </si>
  <si>
    <t>五险一金 免费班车 交通补贴 绩效奖金 弹性工作 定期体检 包三餐</t>
  </si>
  <si>
    <t>1、负责公司产品测试，包括web和app端、以及服务端测试并能够独立完成项目测试； 2、参与需求分析、设计评审，提出改进意见和可测性建议； 3、制定测试方案，设计和执行测试用例，进行缺陷跟踪和软件质量分析等； 4、深入理解系统内部的工作原理，从测试的角度提供优化意见； 5、提出改进测试流程、测试方法和测试质量的改善性建议； 6、责任心强，具备独立处理问题的能力、执行能力及support其他QA人员的能力；  岗位要求：</t>
  </si>
  <si>
    <t>岗位职责： 1、负责公司产品的功能规划、需求分析设计、技术实现和用户体验； 2、负责所属模块的代码开发、调试与维护工作； 3、积极响应客户需求并进行开发/定制化开发和交付； 4、参与公司产品的架构优化，性能优化并辅助其他模块进行技术实现； 5、协助并完成其他各类技术开发任务。  任职资格： 1、计算机或者相关专业，统招全日制本科及以上学历; 2、良好的问题理解能力，能够理解以及处理复杂逻辑; 3、具备较强的自学能力，团队精神及抗压能力; 4、3年以上的Java开发及应用经验，掌握JSDK，J2EE的相关知识，精通JAVA、JSP、SERVERLET编程，熟悉多线程编程，熟练掌握AJAX，jquery（熟悉react、vue的优先考虑）； 5 、熟练掌握JAVASCRIPT脚本编写，了解XML，XSLT, CSS的相关知识; 6 、掌握数据库的相关知识，熟悉SQLSERVER及ORACLE，具备SQL、触发器、函数、存储过程的编写能力; 7、具有一定的文档编写能力，了解UML; 8、熟悉基本网络设置，能够应用多种操作系统，WINDOWS，LINUX等，熟悉RESIN，TOMCAT等中间件的使用。  薪酬福利： 1、提供有竞争力的薪资，执行相对公平合理的绩效政策和薪酬结构； 2、其他福利：美味三餐、各种补贴、生日和节日福利、年休、优秀员工出国旅游等； 3、作息时间：每天八小时工作制（9:00-18:00，午休1小时），双休+国家法定节假日。</t>
  </si>
  <si>
    <t>软件工程师（武汉）</t>
  </si>
  <si>
    <t>衡东光通讯技术（深圳）有限公司</t>
  </si>
  <si>
    <t>江苏欧美斯国际贸易有限公司</t>
  </si>
  <si>
    <t>五险一金 员工旅游 餐饮补贴 专业培训 绩效奖金 年终奖金 股票期权</t>
  </si>
  <si>
    <t>岗位职责： 1、和光、机电工程师紧密合作，负责面向研发和生产的软件系统开发与设计，测试与优化，包括但不限于底层机电系统、光电测试设备的控制，顶层用户界面；生产、测试数据的采集和数据库管理等； 2、负责编写相关开发文档与项目文档； 3、 负责项目阶段性评估，软件评审报告，参与项目评审； 4、推动完成软件安全认证、以及软件行业认证工作。 任职资格： 1、计算机、自动化或通信相关领域学士及以上学位，5年以上系统软件开发相关岗位工作经验； 2、精通C/C++、JAVA或Python等编程语言，熟悉数据库及数据库管理，熟练掌握PC应用程序开发流程； 3、熟悉基于视频信号计算机图像处理、精密机电系统的控制和光电测试设备的控制； 4、良好的软件开发规范能力，比如开发文档，测试验证，代码注释等； 5、具有清晰的逻辑思维和独立项目软件开发与解决问题的能力，有光模块或无源光器件生产研发相关软件开发经验者优先；  6、敬业、有上进心，抗压能力强，有良好的团队合作精神与沟通能力。  本岗位上班地点为武汉。</t>
  </si>
  <si>
    <t>五险一金 绩效奖金 全勤奖 节日福利 专业培训 餐饮补贴 加班补贴 通讯补贴 团建旅游 工龄工资</t>
  </si>
  <si>
    <t>岗位职责： 1、参与公司的软件产品或软件项目的研发工作 2、公司现使用的ERP及OA系统的二次开发工作； 3、按照要求负责编写指定功能模块并进行测试； 4、对公司的软件产品或项目进行维护工作。 岗位要求： 1、大专及以上学历，计算机相关专业，实际工作经验两年及以上。 java基础扎实，熟悉B/S或C/S架构应用系统的开发，掌握Spring系列框架（spring、spring MVC 、spring Data等） ,Hibernat/jpa等常用java框架及原理，熟悉Web开发技术。； 熟悉微服务、spring cloud ，并能够快速在基于微服务的框架中开发。 掌握Html, Javascript, Css等HTML5前端技术、jquery、bootstrap等常用前端框架。 熟练掌握Oracle、SQL Server、MySQL至少一种数据库的设计、使用和开发以及各个服务器客户端的使用。 4、有良好的编程规范，能独立发现和解决问题，具有一定的文档编写能力； 5、有良好的自我约束能力，以及适当的自我职业规划，善于表达和沟通，自学能力强，有较强的团队、协作精神。</t>
  </si>
  <si>
    <t>深圳特为科创信息技术有限公司</t>
  </si>
  <si>
    <t>绩效奖金 员工旅游 年终奖金 五险一金 节日福利</t>
  </si>
  <si>
    <t>五险一金 交通方便 福田中心区 周末双休 节日福利 员工旅游 交通补贴 年终奖金 弹性工作 通讯补贴</t>
  </si>
  <si>
    <t>1、3年以上Java开发经验； 2、精通Java及J2EE规范，熟练掌握Struts\Hibernate、Spring，Springboot、Springcloud、dubbo、zookeeper、redis、kafka有较强的面向对象思想； 3、熟悉MVC,springMVC架构模式及常用设计模式； 4、熟悉XML相关技术，Web Service，HTML，DHTML，CSS，JavaScript 5、熟悉J2EE应用服务器（JBoss、Tomcat）； 6、熟练掌握Oracle,mysql或SQL Server等主流数据库； 7、熟悉Ext、jquery、GIS; 8、良好的理解和沟通能力，较强的团队协作精神、优秀的学习能力，能合理安排自己的时间。</t>
  </si>
  <si>
    <t>工作经验：3年及以上工作经验 最低学历：本科 招聘人数：1人 职位类别：Java开发工程师  工作职责： 1. 负责后台系统研发； 2. 参与后台架构设计工作； 3. 参与模块设计开发, 功能接口联调等工作； 4. 参与相关子系统及业务流程优化重构,研发过程优化工作。 5. 维护现有系统。  任职要求： 1. 统招全日制大学本科及以上学历； 2. 有扎实的Java基础，精通多线程、并发、反射、序列化和反序列化、委托、事件等高级技术； 3. 精通Spring、struts、Mybatis，熟悉MySQL、Redis、Linux、SQL server； 4. 熟悉Dubbo/Motan、ZooKeeper等开源框架、 熟悉Netty； 5.3年以上java开发工作经验，从事过大规模应用的性能架构和优化项目，在高性能、高并发、分布式缓存等方面有较多经验优先； 6. 能够在服务器上独立部署项目系统。 7. 熟悉分布式系统的设计和应用，熟悉分布式、缓存、消息等机制； 8. 善于沟通及主动思考总结,倡导创新与持续优化,思路周密,代码严谨,对待技术有强烈兴趣； 9. 有良好的团队合作及抗压能力,有强烈的主人翁意识推进事务进展。 10.有充电桩、光伏、储能等相关新能源项目开发经验者优先考虑。</t>
  </si>
  <si>
    <t>需求分析师（统计分析岗）</t>
  </si>
  <si>
    <t>你会在公司担任什么？ 1、与各条线业务部门沟通，调研、收集、分析业务部门的信息应用需求，提出信息化解决方案； 2、负责各业务部门的日常分析数据支持； 3、分析行内外数据，建立业务数据分析挖掘模型，丰富全行数据挖掘模型库，模型应用领域包括经营决策、营销、风险、运营等业务场景。   我们需要怎样的你？ 1.统计、数学、金融、经济、信息、管理类等相关专业；本科及以上学历； 2.熟悉数据挖掘、机器学习、自然语言处理等技术，掌握一种或多种数据分析处理的编程语言或分析工具（如R/Python/Ruby/SAS/SPSS等）； 3.能独立发现业务问题，将业务问题映射为挖掘模型任务，制定量化分析目标，设计数据挖掘框架、流程与计划； 4.具有较强的组织管理能力及语言文字表达能力，具有较强的分析能力和项目管理能力。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</si>
  <si>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上海普加软件有限公司</t>
  </si>
  <si>
    <t>五险一金 定期体检 绩效奖金 年终奖金</t>
  </si>
  <si>
    <t xml:space="preserve"> 岗位职责： 1、编写代码实现产品功能，完成项目开发，撰写相关文档，参与需求分析； 2、负责核心技术问题的攻关，协助解决项目开发过程中的技术难题； 3、能够独立完成上级交付的研发任务。  任职资格： 1、软件行业3年以上开发工作经验；精通Java基础、JDK的类库，精通Java I/O，NIO，Socket编程，且有实际开发经验； 2、熟悉Java、J2EE体系结构，熟练掌握Spring、Struts、Hibernate、ibatis的开发技术； 3、熟练使用常用数据库（Oracle、MSSql、MySQL等），精通SQL语句以及一般的优化，有较好的数据库设计能力； 4、熟练掌握HTML、javascript、ajax等web开发技术，熟悉http协议； 5、熟悉SVN、Maven、Junit等工具； 6、具有较好的架构、设计能，熟悉使用PowerDesigner/ERWin/MS Project等； 7、具有良好的学习能力、沟通能力、演讲能力，乐于承担工作压力； 8、有流程、数据交换项目开发经验者优先。  工作地址：上海市闵行区莘建东路58弄A座1507室（地铁1号线、5号线莘庄地铁站）</t>
  </si>
  <si>
    <t>生信分析项目经理/助理</t>
  </si>
  <si>
    <t>亚能生物技术（深圳）有限公司</t>
  </si>
  <si>
    <t>五险一金 交通补贴 餐饮补贴 专业培训 年终奖金 定期体检 意外险</t>
  </si>
  <si>
    <t>资深Java开发工程师</t>
  </si>
  <si>
    <t>上海慧龙计算机系统有限公司</t>
  </si>
  <si>
    <t>岗位职责： 1、 负责二代测序产品配套分析软件的开发，体系材料撰写及注册申报； 2、 研发日常生信分析工作，为产品开发提供生物信息数据支持； 3、 跟进公司项目需求，开发、维护和升级生物信息分析流程； 4、 其它医疗器械相关软件的编写和打包等； 5、 建立并维护公司数据库。  应聘要求： 1、 生物学、数理统计、生物信息学相关专业硕士学位，或本科具有两年以上相关工作经验； 2、 熟悉二代测序数据分析流程，能独立开发相关生信分析软件； 3、 熟悉Linux操作系统，精通perI、R、python、C/C++、Java中两种以上编程语言； 4、 具备较强的中英文文献查询与阅读能力，并做英文书面报告； 5、 有肿瘤领域生物信息分析或者基于DNA/RNA组学分析背景优先考虑。  公司福利： 1、班车接送：公司为您提供附近（兴东地铁站）的班车接送； 2、五险一金：入职即为您缴纳国家规定的社会保险及住房公积金； 3、午餐补贴：公司为您提供午餐补贴； 4、交通补贴：公司为您提供交通补贴； 5、年终奖金：公司为绩优员工提供丰富的年终奖金； 6、工作环境：宽敞舒适的整层办公环境，无限量咖啡提供等等； 7、父母水果津贴：以人为本，孝为先！公司为您父母每月提供一定金额的水果津贴，让父母在家也可以享受到公司的关怀； 8、其他福利：带薪年假/节假日福利等等。  亚能，为人类健康而生； 亚能，用科技造福人类； 亚能，让无数人化悲伤为欢颜； 亚能，用科技创新挽留了无数家庭的幸福； ...... 亚能，是一家生物科技公司，更是人类健康的大事业工程的总设计师！我们时刻欢迎生物科技领域的能人志士加入成为我们，一起来设计和完成人类健康的大事业工程！</t>
  </si>
  <si>
    <t>五险一金 员工旅游 餐饮补贴 年终奖金 交通补贴</t>
  </si>
  <si>
    <t>（0704） 岗位要求： 1.有3年以上Java开发经验； 2.理解IO、多线程、集合等基础框架，了解常见的设计模式，熟悉分布式、缓存、消息等机制； 3.熟练掌握Spring、Spring Boot、MyBatis等框架熟悉RESTful接口规范， 熟悉Git及maven工具(这个条件一定要满足); 4.熟悉MySQL等主流数据库，熟悉MongoDB, Redis等NoSQL技术； 5.熟悉高并发、高负载、高可用性系统的设计、开发及调优； 6.熟悉html、css、javascript； 7.具有良好的沟通能力和团队协作精神，较强的主动性和责任心，能够自我驱动，不断学习； 8.熟悉并在实际项目中使用过Spark\Storm\Hive等大数据技术的优先； 9.熟悉并在实际项目中使用过react、vue优先  岗位职责： 1.参与系统需求分析与设计，负责完成核心代码编写，接口规范制定，架构设计； 2.参与后台服务架构及核心模块的开发及优化； 3.负责所属模块的代码开发、调试与维护工作； 4.能独立解决开发中遇到的难点问题。</t>
  </si>
  <si>
    <t>JAVA高级软件开发工程师</t>
  </si>
  <si>
    <t>深圳中网信通科技有限公司</t>
  </si>
  <si>
    <t>五险一金 交通补贴 绩效奖金 年终奖金 股票期权</t>
  </si>
  <si>
    <t>工作职责 1、参与系统的需求调研和需求分析，撰写相关技术文档； 2、搭建系统开发环境，完成系统框架和核心代码的实现； 3、项目概要设计、详细设计、开发计划等的编制并实施； 4、系统开发测试、部署和集成； 5、负责解决开发过程中的技术问题； 6、对初中级工程师进行技术指导。  任职条件 1、全日制本科及以上学历，计算机、软件及相关专业； 2、5年以上开发经验，有独立项目开发和搭建框架的经验，能快速定位和解决问题； 3、精通spring+struts2+hibernate/MyBatis java Web开发框架； 4、熟悉Spring Boot，Spring Cloud; 5、精通MySQL等关系型数据库和NoSql非关系型数据库； 6、熟悉网络通信程序开发、linux操作系统； 7、精通Linux/windows平台，熟悉网络、多线程编程技术； 8、熟练使用Tomcat、Apache等应用服务器，熟悉负载均衡与群集配置； 9、具备极强的团队合作精神，良好的沟通表达能力，能够承担工作压力。</t>
  </si>
  <si>
    <t>国信追溯质量源代码技术有限公司</t>
  </si>
  <si>
    <t>职务概要： 1.具有大型垂直门户平台构架设计及平台化开发项目经验，负责大型垂直行业门户电子商务平台的建设和维护。 2.负责核心功能模块的详细设计、核心代码开发；根据行业特点、产品特色、用户体验，组织平台整体定位、风格设计、功能结构、各级网页栏目的综合策划、开发和调试； 3.熟悉有产品构架设计、用户体验、用户需求分析，了解各类客户主营业务，不断优化平台的功能和流程，不断提升站内用户体验； 4.负责平台会员管理。对平台访问量、交易量、用户活跃度等进行管理，提升平台销售转化率及会员重复交易次数等数据指标； 5.熟悉用户数据库、网络安全与风险控制的关键点，并融入到平台开发维护中；对现有技术的本质有较深刻的理解，跟踪项目技术方向、动态和产品的最新发展，向客户、公司提出技术建议； 6.完成领导交办执行的其他工作事项。  任职条件： 学历： 本科及以上 专业： 计算机相关专业 任职资格： 1.计算机相关专业，5年以上J2EE或应用开发经验，3年及以上带领10人以上技术团队的管理经验，精通Java或PHP开发，精通算法、熟悉互联网主流技术框架的利弊，有大并发访问网站系统网络架构经验，有大数据量处理经验，至少全程负责过一个java或PHP开发项目的完整需求分析、实施和管理,丰富的代码管理经验； 2. 熟练掌握struts、spring、hibernate、iBatis（myBatis）等常用开发框架，熟练运用aJax，javascript，web service等技术，具有大型关系型数据库（DB2、ORACLE、SQLSERVER、MySql等） 的开发和设计经验 ，熟练使用MySql，精通SQL和存储过程的编写，熟悉Linux和windows server操作系统； 3. 熟练使用Tomcat、Apache、Weblogic等应用和WEB服务器配置； 4. 对业界新技术保持敏锐的感知，积极探索新技术在公司产品上的应用，对公司未来技术走向提出重要建议； 5. 有良好的编程习惯、文档编写能力及学习能力，具备良好的团队协作精神和优秀的解决问题能力 ，能够很好的进行需求控制和开发周期控制； 6. 根据公司运营规划，参与公司信息化建设规范的制定。负责带领团队完成公司网站产品及公司相关IT系统的开发、建设和维护，对网站及相关IT系统的性能、稳定性、可扩展性、安全等指标负责； 7. 熟悉软件工程，对于面向对象模型和设计模式有比较清晰的认识，对大型软件架构有清晰理解，理解设计模式； 8. 有较强的组织执行能力，工作积极主动，责任心强，具备良好的沟通与学习能力，热爱互联网事业，对工作充满热情。  考核（KPI）： 1.平台构架优越性（包含：稳定性、承载能力、可扩展性、交互友好性等）； 2.平台及相关产品开发周期控制； 3.平台及相关产品代码管理； 4.APP应用开发。 以上指标仅为参考，入职后以公司规定为准。</t>
  </si>
  <si>
    <t>岗位描述： 1、负责产品/模块的测试方案制定、策略分析、用例设计、测试执行、风险评估等工作； 2、独立负责产品/模块的质量保障工作，包含功能、性能、安全、兼容、自动化等方面； 3、可独立开发或选择合适的测试工具，提高个人&amp;团队的工作效率； 4、深入理解功能和系统内部的实现原理，从测试的角度提供优化意见； 5、分析项目/团队内流程&amp;实践中存在的问题，提出有效可行的改进措施，并推动实施。  岗位要求： 1、本科或以上学历，3年以上测试相关工作经验； 2、熟悉项目开发流程、精通各种测试方法，能独立承担所负责模块的质量保障工作； 3、熟悉web/pc/移动端产品测试，对互联网产品有较深的认知； 4、有自动化测试、性能测试经验者优先； 5、熟练java、python等，有实践经验者优先； 6、有较强的主动性、责任心、抗压能力，热爱新技术的学习&amp;实践。  公司为员工提供以下福利： 1、工作时间：9:30-12:00，13:30-18:30；双休 2、工资待遇：公司根据岗位、能力和贡献来为员工提供富有竞争力的薪资，每个季度优秀员工2000元奖金，每年有2次调薪机会； 3、五险一金：公司为全体员工购买六险一金，给员工安心的保障； 4、年度体检：公司每年为员工免费体检一次； 5、带薪假期：法定节假日，婚假，陪产假，产假等，全年还享受5-10天年假； 6、其他福利：餐补，下午茶，生日party，部门团建，体育运动等； 7、旅游活动：春游秋游出国游每年通通都有； 8、企业气氛：工作环境舒适，无障碍沟通，90后热闹融洽气氛，务办公室政治，上司老板好沟通。</t>
  </si>
  <si>
    <t>大数据开发工程师（java）</t>
  </si>
  <si>
    <t>深圳市都市交通规划设计研究院有限公司</t>
  </si>
  <si>
    <t>五险一金 补充医疗保险 补充公积金 员工旅游 交通补贴 专业培训</t>
  </si>
  <si>
    <t>数据库系统开发工程师</t>
  </si>
  <si>
    <t>职责描述：
1. 大数据平台和公司核心数据产品开发；
2. 负责数据转换、清洗、挖掘和相关功能开发；
3. 系统子模块设计和数据库设计；
4. 详细设计、代码编写和单元测试；
5. 评审其它团队成员的代码；
6. 调研、评估最新开发技术并应用到当前项目。
任职要求：
1. 计算机相关专业,本科及以上学历，3年以上J2EE工作经验（985/211优先考虑）；
2. 熟练使用主流的开发框架，SpringMVC、MyBatis、SpringBoot等；
3. 具有丰富的mysql、sqlserver、Oracle使用与开发经验，以及Memcache、Redis、Mongdb等缓存数据库技术经验；
4. 熟悉Hadoop、Hive、Spark开发和配置；
5. 熟悉并有python开发经验者优先 ；
6. 熟悉微服务设计；
7. 熟悉maven/gradle、git，熟悉tomcat、nginx等开源项目；
8. 有Restful API、spring cloud、dubbo开发经验者的优先。</t>
  </si>
  <si>
    <t>广州市韩迅服饰有限公司</t>
  </si>
  <si>
    <t>全勤奖 餐饮补贴 节日福利 五险一金</t>
  </si>
  <si>
    <t>岗位职责：   1.完成平台系统新功能模块的开发，维护现有产品，独立地设计、开发实现和测试关键系统； 2.负责公司项目核心代码的编写； 3.根据产品需求进行业务功能的开发和设计工作； 4.学习应用新技术，优化产品和系统实现； 5.研究项目技术细节，编写相应的说明书；   任职要求：   1.5年以上项目开发经验，熟悉B/S开发模式 2.5年以上sqlserver数据库系统开发经验，能对数据库进行分析优化；熟悉mysql优先； 3、熟练掌握NetFramework、ASP.NET、ASP.NETMVC、AJAX、EntityFramework、WCF等语言或Web技术； 4.对面向对象有较深入的理解，对于注入，重构和优化性能有独特的见解； 5.具有良好的沟通能力、理解能力及团队精神，责任心强，能承受较大的工作压力； 6.精通HTML5、CSS3、Javascript；熟练使用前端组件jQuery,Bootstrap等； 7.熟练使用redis、memcahced等缓存技术； 8.有大数据并发或多线程处理等相关经验者优先； 9.985、211优先。</t>
  </si>
  <si>
    <t>六险一金 周末双休 年底双薪 节假日福利</t>
  </si>
  <si>
    <t>工作职责：
1、负责数据接入、数据提取、数据清洗、底层重构、业务主题模型开发等工作；
2、参与投资数据仓库开发，投资集市开发；
3、负责接口平台、投资分析平台等系统的建设和维护；
4、针对具体大数据应用场景，提供有效解决方案，并针对具体模型落地实施；
应聘要求：
1、大专及以上学历、计算机相关专业，1年以上开发经验；
2、精通SQL，至少熟悉Oracle/Mysql/Posgresql中的一种。
3、掌握Sqoop、Hive、Hbase、Spark/Spark streaming、Kafka组件的架构及实现原理，能对其进行故障分析、性能调优；
4、热爱技术，有很强的钻研能力，乐于接受有挑战性的任务。
5、大型互联网工作经验者，处理高性能、高并发实践经验者、精通Scala、Python者优先考虑。
此岗位为外派岗位，不接受外包者勿投递哦！</t>
  </si>
  <si>
    <t>前端开发工程师/YX</t>
  </si>
  <si>
    <t>深圳云天励飞技术有限公司</t>
  </si>
  <si>
    <t>年终奖金 股票期权 六险一金 专业培训 绩效奖金 通讯补贴 定期体检 弹性工作</t>
  </si>
  <si>
    <t>岗位职责： 1.           根据 UI 设计师提供的设计图，能独立完成页面功能开发，处理浏览器的兼容性。 2.           实现产品界面及功能。 3.           Web 前端技术的研究，并应用到项目中，持续改善性能及用户体验。  任职要求： 1.    计算机或相关专业本科以上学历，2 年以上工作经验。 2.    熟悉 W3C 标准，精通 JavaScript，熟练使用 HTML5、CSS3，完成页面的架构及布局。 3.    熟悉 React、Vue 技术栈，了解 Redux 设计思想，了解常用的开发调试工具。 4.    熟悉 ES6 语法，了解 webpack 常用的配置及插件、TypeScript 语法 5.    有实际开发过 WebApp、HybridApp、小程序应用、公众号项目经验，有线上产品为佳。 6.    熟练使用 Nodejs，Nginx 配置，有了解后台 Java 语言为佳。 7.    良好的编码习惯，代码规范意识，了解 airbnb JavaScript Style Guide 。了解 Git、Jira 团队协作工具，了解 git-flow。 8.    良好的沟通能力和协调能力，有团队合作精神。对于前端技术变化有持续的热情，个性乐观开朗、主动性强。</t>
  </si>
  <si>
    <t>上海蓝宗电子科技有限公司</t>
  </si>
  <si>
    <t>五险一金 员工旅游 绩效奖金 法定节假日 业绩提成 年终奖金 年底双薪 节日福利 定期团建 试用期全额</t>
  </si>
  <si>
    <t>负责本公司产品的软件开发；</t>
  </si>
  <si>
    <t>深圳彩京软件科技有限公司</t>
  </si>
  <si>
    <t>前端测试</t>
  </si>
  <si>
    <t>五险一金 员工旅游 餐饮补贴 通讯补贴 专业培训 绩效奖金 年终奖金 弹性工作</t>
  </si>
  <si>
    <t>1、建立集成和验证范围； 2、参与产品设计评审会议并提供反馈； 3、开发测试计划/方法/环境和测试用例，以确保新特性和产品符合规格要求； 4、在项目进度和资源限制内交付高质量的特性； 5、与软件开发人员密切合作，重现、分析和调试在特性测试期间发现的内部bug以及在该领域发现的客户问题； 6、手动和自动执行测试用例跟踪和报告测试活动，包括测试结果，测试用例覆盖率，分析测试结果。  任职要求： 1、计算机科学、信息技术或相关专业本科或硕士学位； 2、熟悉UNIX/Linux，能够胜任SHELL、Perl或Python等脚本编程； 3、熟悉测试自动化实践、工具和框架； 4、对IP、TCP、HTTP等网络协议有较强的理解和动手能力； 5、熟悉数据库配置和数据库技能有虚拟化/网络知识经验了解软件测试，包括测试过程和测试方法，例如敏捷测试c/ c++， Java, Java EE编程经验者优先； 6、有网络测试自动化经验，熟悉JavaScript，Mocha，网络驱动和Nightwatch经验者优先考虑； 7、优秀的分析和解决问题的能力能够独立工作，并在有限的监督下工作； 8、优秀的沟通能力和团队合作能力良好的团队合作精神，支持团队成员； 9、良好的英语写作能力，能够运用英语进行非复杂的技术讨论。  注：此岗位属于驻点至爱立信上班，如介意者勿投！</t>
  </si>
  <si>
    <t>岗位职责： 1、参与需求分析、架构设计、方案讨论和技术调研； 2、根据公司规范，完成相关技术文档编写； 3、按时按质完成功能模块的开发、测试； 4、负责解决开发过程中的技术问题。 岗位要求： 1、3年以上JAVA开发经验，计算机相关专业毕业； 2、基础扎实，熟悉面向对象的软件分析、设计方法； 3、具有良好的编程习惯，注重代码质量； 4、有强烈的责任心和团队精神，善于沟通和合作； 5、有游戏开发经验优先 HR推荐： 1、上班时间人性化，朝九晚五双休，早上晚来半小时不算迟到，加班有相应的加班费。 2、每天有下午茶时间，水果外卖不重样，怎么尽兴怎么来。 3、公司主体为安静实在的程序员，关系简单和谐，氛围轻松。</t>
  </si>
  <si>
    <t>深圳琼景科技有限公司</t>
  </si>
  <si>
    <t>五险一金 补充医疗保险 补充公积金 员工旅游 年终奖金 绩效奖金 出国机会 弹性工作</t>
  </si>
  <si>
    <t>资历要求： 2-3 年 开发工作经验。 计算机或其他理科专业。（大专及以上）。  岗位描述： 负责业务系统的API设计与开发 协同分析项目需求 负责数据层建模与开发 负责日常业务代码优化及迭代  任职要求： 精通Javascript，熟悉NodeJS的生态环境 能熟练掌握express框架，并且有实际开发经验 能够熟练掌握基于http/https/ws协议下的web通信协议开发 熟悉关系型数据库（PostgresQL、MySQL、SQLServer等) ，能独立编写SQL 熟悉MangoDB、Redis，可以独立编写代码 熟练使用Linux 操作系统，能对服务器进行日常管理 有其他后端开发语言如Java/Python/Php开发经验者优先 有微信公众平台开发经验优先 有独立思考和专研能力，具有团队精神，责任感和沟通能力，乐于配合和协作他人共同完成工作</t>
  </si>
  <si>
    <t xml:space="preserve">1. 负责产品功能性需求的设计、开发、维护，编写文档； 2. 解决日常工作中技术难题，如：高并发压力问题、无规律偶发问题、多线程并发问题等； 3. 负责优化系统的性能和稳定性； 4. 能独立完成个人承担模块或项目的开发和测试； 5. 独立完成对新技术的调研。  任职要求 1. 全日制本科及以上，至少有4年以上Java相关开发经验，必须精通JAVA，熟知其原理（如：常用工具类、io、多线程、集合、锁、GC、内存、http、数据库），熟悉各种设计模式； 2. 精通常用框架Spring、Spring MVC、MyBatis等开发技术。对SpringCloud、Dubbo有使用经验(至少一种)； 3. 熟悉Maven/Hudson/Jenkins/Nexus等项目管理以及系统构建工具； 4. 熟悉Redis/Memcached/MongoDB/Elasticsearch等缓存中间件的原理及使用，至少精通一种。熟悉RocketMQ、RabbitMQ、Kafka等队列的原理及使用，至少精通一种； 5. 具备良好的沟通表达能力和分析问题、解决问题的能力，同时具备良好的团队精神。 </t>
  </si>
  <si>
    <t>亚得克测量仪器（上海）有限公司</t>
  </si>
  <si>
    <t>五险一金 员工旅游 餐饮补贴 专业培训 绩效奖金 定期体检</t>
  </si>
  <si>
    <t>职位描述： 1. 负责TPMS（汽车轮胎胎压检测系统）设备嵌入式软件设计和开发。 Responsible for the embedded software development of TPMS equipment. 2. 负责TPMS系统及模块测试。 Responsible for the test of TPMS system and sub-module. 3. 按规范编写软件使用说明。 Create software manual according to company requirement. 4. 与技术支持工程师合作对设备在现场使用中发现的问题进行分析，并提供解决方案。 Co-operate with technical support engineer to analyze on-site problem and provide solution.  岗位要求： 1.电子信息，测控技术与仪器，计算机等相关专业本科以上学历。 Major in EE, IE, CS or related field, Master degree or Bachelor degree. 2.精通C语言编程，有嵌入式软件(DSP或单片机)编程经验。 Proficient at C language programming for micro-controller or DSP. 3.熟悉Microchip MPLAB IDE者优先 (PIC24系列, PIC18系列等) Experience of Microchip MPLAB IDE is a plus (PIC24 serials, PIC18 serials, etc). 4.有CAN 或RF软件开发经验者优先 Experience of CAN or RF software development is a plus. 5.熟悉汇编语言或Python语言者优先； Experience of assembly language or Python is a plus.</t>
  </si>
  <si>
    <t>广东红橙云大数据有限公司</t>
  </si>
  <si>
    <t>岗位描述： 1、 负责前端架构的建立和实施，主导前端架构的开发，制定合理有效的开发规范; 2、 负责梳理和优化前端开发流程，搭建高效集成的前端开发环境，提高前端开发质量和效率； 3、 负责复杂业务的前端方案设计和技术选型；对Web前端新技术进行预研，保持公司前端开发技术的先进性； 4、 推动前端工程化，自动化和工具化建设；参与制定前后端集成规范、提高团队研发效率； 5、 负责前端Web和移动端界面开发、维护和优化工作； 6、 负责优化与重构前端代码，并整理出可重用的代码模块； 7、 持续优化产品性能、用户体验、交互效果及各种主流浏览器的兼容适配工作； 8、 通过各种前端技术手段，提升用户体验并满足性能要求。  岗位要求： 1、 本科以上学历，计算机或相关专业，5年以上前端开发工作经验，其中2年以上互联网产品或大型企业应用的前端开发工作经验； 2、 精通JavaScript语言、精通面向对象的JS编程、精通Angular.js、React.js、Vue.js等至少一种主流前端框架，并具有一个以上大型项目前端架构和开发项目经验； 3、 具备优秀的前端交互设计能力，精通移动Web开发技术，能完成跨浏览器和跨设备的网页开发工作； 4、 理解 TCP/IP，Http1.1/Http2.0，Https，Websocket等通讯协议；有使用Webpack/Make/File/Gulp等构建工具开发项目经验； 5、 熟悉Git，能使用Git进行代码管理，熟悉Linux常用命令 6、 良好的沟通、协调能力和抗压能力，有高度责任感和敬业精神，具有团队管理和合作精神； 7、 精通各种调试、抓包工具，能帮助同事分析、解决和归纳遇到的问题并定期组织培训； 8、 有一定的后端开发知识，具备一种以上后台开发语言，或开发管理；熟悉微信生态开发者优先。</t>
  </si>
  <si>
    <t>（1）主要职责/工作内容： ①理解产品需求，结合用户使用场景进行测试用例的设计、讨论、完善和维护； ②根据项目测试计划制定测试用例并实施，编写测试报告等相关文档，保证产品和系统质量和进度； ③利用脚本和自动化工具提高日常任务的执行效率和准确程度； ④对产品进行白盒测试、兼容性测试、容错性测试、运维测试等。  （2）任职要求： ①计算机软件等相关专业专科（含）以上学历、至少1年以上测试经验，有团队管理经验优先； ②有国土规划行业相关知识优先，有一年以上开发经验者优先； ③掌握软件工程、软件测试理论、测试流程及方法； ④掌握各种软件测试技术、方法、如功能测试、性能测试、安全性、可靠性、界面等、掌握至少一种自动化测试工具； ⑤具有良好的沟通协调和文档撰写能力； ⑥热爱测试工作，善于发现、分析和总结问题，责任心强，具备较强的沟通能力； ⑦学习能力强，富有团队精神，有责任心，良好的沟通能力； ⑧熟悉一个开发语言（JAVA、.Net、Python）； ⑨熟悉Oracle，MSSQL等一种或多种主流数据库，会使用Linux系统，熟练掌握其常用命令。</t>
  </si>
  <si>
    <t>广东合惠金服科技有限公司</t>
  </si>
  <si>
    <t>五险一金 补充公积金 员工旅游 定期体检 年终奖金 绩效奖金</t>
  </si>
  <si>
    <t>java/C/golang高级后台开发工程师</t>
  </si>
  <si>
    <t>1、参与HTML5网站及移动端Web APP，Hybrid APP的开发；  2、参与移动端的微信公众号、微网站、小程序的开发；  3、持续优化前端体验和页面响应速度，优化代码并保持良好兼容性，提升web界面的友好性和易用性；  4、跟进做好产品研发过程中的技术文档并持续有效迭代； 完成上级交办的其他工作事项。  任职资格： 1、 3 年以上前端开发经验，熟悉前端性能优化和常用构建工具，git 等代码仓库及工作流程； 2、 熟练使用 BootStrap，精通 JavaScript、HTML、CSS，至少熟练使用一种 Angular、React、Vue 等前端框架，熟悉 ES6，ES7 特性； 3、 熟悉前端自动化工作流和项目构建工具，熟悉 gulp 或 webpack 配置； 4、 精通 Ajax 原理，XML、JSON 等数据通讯； 5、 具备互联网交互设计能力，熟悉前端后端数据通信协议； 6、 熟悉 IE，Chrome 等浏览器调试； 7、 熟悉盒模型，主流浏览器事件机制（冒泡、捕获）； 8、 学习能力强，具备良好的团队协作能力与沟通能力； 9、 有 nodejs 开发经验；深入研究过框架源码优先； 10、责任心强，富有创新精神，思维活跃，充满热情，逻辑思考能力强，擅长调研分析解读。</t>
  </si>
  <si>
    <t>五险一金 员工旅游 定期体检 弹性工作 周末双休</t>
  </si>
  <si>
    <t>岗位职责： 1.负责电商前端业务平台和后端供应链系统日常需求的设计、开发和优化； 2. 优化现有系统，对现有系统流程、系统响应速度、内存使用等方面做优化，提升系统的稳定性和用户体验； 3.熟悉电商业务，分析和发现系统的优化点，负责推动产品性能和架构优化，不断创新；  任职要求： 1. 本科及以上学历，计算机，软件工程及相关专业； 2. 3年以上JAVA或2年以上Golang/C语言开发经验，2年以上的大型分布式、高并发、高负载、高可用系统设计、开发和调优经验 3. 熟悉MySQL/Oracle数据库，熟悉关系数据库应用设计开发； 4. 具有较强的编程能力，能够完成较复杂的交互流程设计和实现，具备良好的编程习惯，能够编写高质量技术文档； 5. 需要较强的逻辑分析、数据分析能力、问题排查能力，工作主动，学习能力强，具备丰富想象力和创造力； 6.责任心强，有良好的文案书写能力、良好的服务意识、良好的沟通能力和团队意识。 7.有在大型IT公司开发团队工作经验者优先，熟悉 docker + kubernetes + golang 优先</t>
  </si>
  <si>
    <t>后端开发工程师（Nodejs）</t>
  </si>
  <si>
    <t>上海汇中保险经纪有限责任公司</t>
  </si>
  <si>
    <t>五险一金 补充医疗保险 员工旅游 餐饮补贴 专业培训 年终奖金 股票期权 弹性工作 绩效奖金</t>
  </si>
  <si>
    <t>我们的技术栈为基于Nodejs的全栈体系，有兴趣从其他语言转换的同学欢迎投递。  职位描述： 1、负责互联网金融保险产品后台核心技术的开发； 2、分析、设计与实现系统架构方案，保障系统架构的合理性、可扩展性及高可用性； 3、针对产品需求，分析技术可行性，并提出技术方案，并编码实现；  岗位要求： 1、拥有两年以上的WEB后端开发相关经验，熟悉NodeJS技术优先； 2、熟悉mongodb，mysql等数据库，并有相关项目经验 3、熟悉linux环境、熟悉git版本管理工具 4、熟悉perl/python/ruby/haskell/shell script等语言中的一种或者几种的优先 5、踏实、有责任心，具有良好的团队合作精神和较强的内外沟通能力，并有很强的学习能力； 6、逻辑思路清晰，较强的创新能力，有良好的计划和执行能力；  目前我们在上海组建互联网金融保险的核心运作团队，我们一直执着追求着互联网改变保险的理想，我们秉承“成人者成己”的理念，我们有着长远的事业目标和脚踏实地的态度！我们一直在寻求和我们一样的事业伙伴！ 如果你也一样认可，如果你愿意寻求一份事业而不是简单的一份工作，那么，我们期盼您的到来！ 我们需要这样的人才： 自我驱动 有强烈的愿望成为一个出类拔萃的人而非安安稳稳过小日子 专注纯粹 愿意对所做的事情投入100%精力而非总是想着给自己留条后路 勇敢乐观 敢于挑战高难度的任务而非畏首畏尾 善于学习 Stay hungry，stay foolish，拥有持续进步的能力而非坐吃山空 有责任心 看到问题能够指出问题并解决问题而非视而不见或者抱怨别人</t>
  </si>
  <si>
    <t>深圳市天赢国汇投资咨询金融服务有限公司</t>
  </si>
  <si>
    <t>弹性工作 带薪年假 绩效奖金 全勤奖 节日福利</t>
  </si>
  <si>
    <t>1. 负责/参与Android/iOS APP的相关架构设计及研发工作； 2. 负责/参与相关Android/iOS APP项目的需求分析及研发工作，如产品追溯等； 3. 负责/参与具体Android/iOS APP本地应用及HTML5 CSS3手机客户端产品开发和发布工作； 4. 负责与各合作团队保持良好的沟通协作，确保相关研发工作的顺利实施； 任职要求：  1. 计算机软件相关专业本科以上学历； 2. 3年以上Android、iOS APP开发经验，编程基本功扎实，熟悉软件工程和测试方法；  3. 精通Ionic3/AngularJS4/Cordova/PhoneGap等移动APP开发技术与主流框架，有开发过混合式APP并熟悉APP上架应用商店流程，做过完整移动端项目； 4. 有react-native混合开发经验优先 5.精通HTML5/CSS/javascript前端技术，有解决多浏览器的兼容性经验； 6.  熟悉JS以及主流JS框架，熟悉Jquery、vue.js、React.js、AngularJS； 7. 思路清晰、周密，能主动思考总结，乐于与人沟通； 8.有良好的团队合作及抗压能力，有主人翁意识推进事务进展； 9.有熟悉区块链开发经验优先；</t>
  </si>
  <si>
    <t>Java高级开发工程师+双休（白云机场路）</t>
  </si>
  <si>
    <t>广州纳诺科技股份有限公司</t>
  </si>
  <si>
    <t>五险一金 补充医疗保险 商业保险 年度体检 年度旅游 节日福利 周末双休 较少加班 带薪年假</t>
  </si>
  <si>
    <t xml:space="preserve"> 【关联岗位】： JAVA高级软件工程师、JAVA高级工程师、JAVA高级编码师、 JAVA高级程序员、Java开发工程师  、高级软件工程师、软件研发工程师  【任职资格】： 1、计算机或相关专业，
本科以上学历
； 2、3年以上带领团队（小组也算）经验； 3、
5年以上JAVA开发经验； 4、参与过
企业应用的核心模块的设计和开发
；  【能力要求】： 5、精通
J2EE标准和MVC架构
，深入理解Struts2、Spring、Hibernate（SSH开源框架）， Ajax、WEBservice、JBPM、JMS、AOP、Junit中5种以上
框架
和技术的设计思想和实现方式。 6、熟悉JAAVA编程语言，熟悉JVM运行原理； 熟悉javascript（JS）和Jquery
客户端脚本
、CSS样式编程； 熟悉JSP、servlet、html
页面开发
； 熟悉JAVA性能调优及相关工具的使用。 7、有良好的编程风格并深入了解代码编程规范。 8、理解J2EE系统架构及分层设计理念，精通
面向对象分析设计方法
，逻辑能力强，掌握如何设计
系统架构
及完整解决方案。 9、精通至少一种大型
数据库
，比如：Oracle、MS-SQL、Sybase。 10、精通UML建模。 11、精通Websbhere/Weblogic/JBoss/Tomcat其中两种以上主流
应用服务器
。 12、熟悉UNIX、linux、windows其中2种以上
操作系统
及相关技术。  【岗位职责】： 1、责任感强，有团队合作精神； 2、对开发人员进行设计指导和工作审核； 3、协助解决项目开发过程中的技术难题； 4、能与甲方良好沟通，贯彻甲方工作意图； 5、按照甲方要求完成代码审核工作。  【上班时间】：周一至周五，早上8:30―下午5:00
（7小时制，
加班少）
，周末双休，节假日照放；   【上班地点】：广州市白云区 新白云国际机场 南航信息中心大楼。 ========================================================== </t>
  </si>
  <si>
    <t>爬虫开发工程师</t>
  </si>
  <si>
    <t>【岗位职责】: 1. 负责爬虫平台的架构设计及开发； 2. 负责爬虫团队的建设与管理； 3. 核心调度算法的开发和研究； 4. 把握网络爬虫的核心技术研究方向。  【任职资格】: 1. 5年以上工作经历，有互联网搜索相关领域3年以上经验； 2. 精通JAVA/Python等编程语言，熟悉linux平台、shell编程； 3. 精通MySql、sqlserver等常用数据库，精通数据结构和算法设计，有分布式编程经验者优先； 4. 对搜索引擎爬虫系统有深入研究和丰富的经验，有海量数据处理的丰富经验； 5. 对主流爬虫架构有深入研究，具有成熟爬虫工具的设计及运维经验； 6. 优秀的执行力，面对挑战，能快速决策分析，调动资源集中突破。</t>
  </si>
  <si>
    <t>深圳市创业印章实业有限公司</t>
  </si>
  <si>
    <t>上海亲快信息科技有限公司</t>
  </si>
  <si>
    <t>五险一金 员工旅游 年终奖金 绩效奖金 做五休二 包吃 节日福利 专业培训 周末双休</t>
  </si>
  <si>
    <t>岗位职责： 1、负责对现有系统的优化、重构，提升系统的性能、稳定性以及可靠性优化； 2、解决产品中的业务问题以及技术难点，负责产品中的技术难点攻关； 3、负责核心代码的编写，技术难题的攻关，解决系统性能及数据安全问题； 4、能独立负责接口、Web应用的程序开发、部署等； 5、协助完成相关技术文档的需求及上级安排的其他工作； 6、IDEA, xshell等相关工具的使用。  任职要求： 1、本科及以上学历，计算机软件工程设计开发相关专业毕业； 2、五年以上相关工作经验；品格良好，有吃苦耐劳精神，团队协作能力强，能够持续接受工作压力和挑战； 3、精通JSP、EL表达式、SSH、SSM框架； 4、熟练掌握mysql、 redis等主流数据存储系统,可对系统进行性能调优； 5、熟练掌握shiro、 JavaScript、jQuery、 css； 5、有消息中间件、缓存系统、SOA、业务监控经验者优先； 6、有财税业务开发经验者优先。</t>
  </si>
  <si>
    <t>岗位要求： 1、精通HTML5/CSS3/JavaScript ES5、ES6； 2、精通ES6模块、CommonJS模块的原理； 3、精通Webpack、Gulp等打包工具； 4、精通Vue或React； 5、拥有团队合作精神，深知团队合作的重要性； 6、对前端设计极度热爱，喜欢研究前瞻性技术  职位描述： 1、前端整体架构设计； 2、基于Vue.js和React的SSR（后端渲染）技术的框架实现和性能优化； 3、配合产品经理和设计师，亲自参与产品的开发和业务实现； 4、和后台工程师深度交流合作，一起研讨技术实现方案； 5、指导、分享前端技术经验，帮助团队共同成长。</t>
  </si>
  <si>
    <t>ETL开发工程师</t>
  </si>
  <si>
    <t>深圳价值网络科技有限公司</t>
  </si>
  <si>
    <t>五险一金 员工旅游 专业培训 年终奖金 股票期权 定期体检</t>
  </si>
  <si>
    <t>岗位职责： 1.负责BI业务需求开发，支持业务系统数据的回流 2.完成各个业务部门的数据获取需求 3.数据分析与统计，将数据进行可视化展现 3.负责数据同步，ETL开发 4.了解数仓，有数仓相关经验，参与数据仓库ETL流程优化，和解决相关问题 5.参与数据仓库的迁移建设和建模等工作 6.报表分析系统的维护和日常数据校验和问题处理等  任职要求： 1.熟悉主流数据库mysql/oracle/PostgreSQL,精通SQL语句的编写,能熟练编写存储过程，对数据优化有一定的了解 2.Python开发经验 3.有BI报表开发经验 4.ETL开发经验，熟悉kettle，了解airflow等 5.有金融项目经验优先 6.较强的责任心和沟通能力</t>
  </si>
  <si>
    <t xml:space="preserve"> 1、全日制本科以上学历，计算机相关专业，具备必须的软件开发理论和开发技能 2、工作3至5年且从事的计算机软件开发，具有5个以上项目经验，2个以上大型项目测试经验 3、熟悉常用数据库如MySql、 SQL Server、Oracle 或 DB2 常用操作 4、参与过使用Spring +MyBatis,Spring boot作为架构中间件的的项目，懂的如可进行相关配置，开发，调试，查找问题 5、参与过Spring cloud/Apache dubbo架构的项目开发，使用过其中的相关组件，懂的微服务的理念 6、接触过NoSql数据库（hive，hbase等），知道java如何和这些NoSql数据库交互。 7、接触过分布式缓存如redis,Aerospike等，知道java与他们的交互方法 8、处理过生产问题，懂得排查流程和排查方法，能分辨问题是bug还是脏数据导致。</t>
  </si>
  <si>
    <t>Devops工程师</t>
  </si>
  <si>
    <t>深圳市加满分科技有限公司</t>
  </si>
  <si>
    <t>五险一金 节日福利 带薪年假 员工旅游</t>
  </si>
  <si>
    <t>1、负责公司服务器系统和技术平台的设计、开发、维护以及优化等工作； 2、编写各种开发文档及项目文档； 3、给其他系统提供技术指导和负责公用组件的开发； 4、负责攻克高并发、高稳定性、业务模型复杂等带来的各种挑战及技术难题。  任职资格： 1、本科或以上学历，计算机软件或相关专业，5年以上java开发经验，3年以上大型互联网电子商务系统或者其他大型企业应用系统开发相关经验； 2、精通Java EE相关技术和框架，包括Java语言基础/多线程/SpringMVC/Netty/Remoting/myBatis/Cache/Messaging/Workflow等； 3、3年以上数据库使用经验，精通MySQL的使用，熟练操作Unix/Linux操作系统； 4、能熟练使用html、javascript、jquery等技术进行Web开发； 5、具备良好的通用框架及模块的设计能力，掌握面向对象的设计方法，逻辑能力佳，有丰富的SOA及UML建模经验； 6、专注技术，学习能力强，有较强的自我驱动能力和自我挑战精神。  公司作为中国智能家居行业“老兵”，是产业链上游细分龙头，A+轮融资，估值9位数。 加入我们，做好产品，成为核心，拿到期权，改变人生，一起在也许是未来二十年最好的行业里奋斗，最后，改变世界！</t>
  </si>
  <si>
    <t>3-5 年以上IT部门工作经验 ・ 熟练掌握shell/Python 等脚本开发语言的一种； ・ 了解微服务等常见的软件架构 Spring cloud； ・ 熟悉代码构建和自动化测试方法；熟悉敏捷开发、持续集成/持续交付等实践，持续集成工具Jenkins； ・ 能熟练使用Docker、Kubernetes等容器镜像管理工具，能熟悉进行容器打包、监控、编排、排错； ・ 熟悉Linux系统运维管理 ・ 能熟练使用Python、Shell编写自动化运维脚本； ・ 熟悉ansible/Chef等自动化运维工具； ・ 熟悉Zabbix/Nagios/cacti等监控平台</t>
  </si>
  <si>
    <t>深度学习工程师</t>
  </si>
  <si>
    <t>广州造就科技有限公司</t>
  </si>
  <si>
    <t>汽车之家</t>
  </si>
  <si>
    <t>上市公司 零食水果 周末双休 八险一金 出国团建</t>
  </si>
  <si>
    <t>五险一金 绩效奖金 年终奖金 下午茶补贴</t>
  </si>
  <si>
    <t>岗位职责： 1. 展开机器学习/深度学习等相关领域研究和开发工作； 2. 从事深度学习系统开发工作（包括机器学习、图像处理、推荐系统等的算法和系统研发）； 岗位要求： 1. 计算机或者图像处理、模式识别、机器学习相关专业； 2. 有RNN，CNN模型训练和调参经验，熟悉常用的深度学习工具（如caffe，TensorFlow等），有该领域实际工程经验； 3. 熟悉linux，c++，python以及后端服务器开发； 4. 在深度学习领域有一定实践经验；  5. 善于解决和分析问题，富有想象力和学习能力，良好的团队合作精神。</t>
  </si>
  <si>
    <t>职位描述： 1、负责公司产品的B/S架构设计、核心代码的编写及后台服务程序的研发和编写； 2、参与平台产品的规划设计、核心代码的编写及开发支持工作； 3、参与项目的需求分析、设计、评审、编码等开发工作； 4、负责团队技术指导及培训；  岗位要求： 1、精通Java，有5年JAVA开发经验，有3年网站前台开发经验； 2、掌握J2EE、Spring体系结构，熟悉分布式、缓存、消息、多线程、搜索等机制，能对应用常用分布式技术； 3、掌握Spring、SpringBoot、SpringMVC、MyBatis、Redis、RabbitMQ等主流研发框架，具备大型项目的研发应用经验； 4、对jQuery、HTML5、CSS3、JavaScript、Ajax等Web前端开发技术有深入了解； 5、掌握MySql数据库，熟悉数据库原理，具备一定的SQL优化能力和经验； 6、具有面向对象、面向服务的分析设计能力，具有微服务架构设计能力，熟练掌握设计模式、领域设计等； 7、掌握Linux操作系统及常用命令，熟悉Ngnix、Tomcat、Mysql等集群部署调优； 8、有较强的分析设计能力和问题解决能力，有开发团队领导经验优先； 9、工作积极主动，具备较强的责任感且有良好的沟通和团队协作能力； 10、有电商类系统开发经验者的优先。</t>
  </si>
  <si>
    <t>杉德支付网络服务发展有限公司</t>
  </si>
  <si>
    <t>浙江网新恒天软件有限公司</t>
  </si>
  <si>
    <t xml:space="preserve">职责描述： 1、大专及以上学历，3年及以上web前端开发经验； 2、能根据产品需求与UI原型独立、按时保质保量完成前端Web的开发工作； 3、负责PC端和移动端的前端系统功能实现和模块设计； 4、根据公司软件开发规范要求，编制软件开发设计文档，保证开发过程的透明度与可控性； 任职要求： 1、熟练掌握Javascript，有面向对象，模块化开发的设计思想； 2、熟练掌握HTML5、CSS3、AJAX、jQuery、ES6等相关技术； 3、熟练掌握React、AngularJs、Vue等框架中的一种或几种，了解MVC、MVVM等前端开发思想； 4、熟悉Webpack、gulp等常用构建工具； 5、对前端工程化有一定的理解 6、对NodeJS有一定的掌握，做过项目优先 7、良好的沟通表达能力，具备很好的团队协作精神。 8、有较强的学习力，对业界最新的前端技术或者实现有浓厚的兴趣及见解。 9、具有第三方支付行业、互联网或金融行业相关开发经验优先； </t>
  </si>
  <si>
    <t>做五休二 周末双休 带薪年假 五险一金 餐饮补贴 高温补贴 节日福利 专业培训</t>
  </si>
  <si>
    <t>熟悉linux系统 了解oracle，mysql数据库，会编写sql shell脚本，最好熟悉python 熟悉jenkins 使用过ansible，saltstack优先 有openstack或者docker使用经验的优先</t>
  </si>
  <si>
    <t>广东智慧青少年宫教育发展有限公司</t>
  </si>
  <si>
    <t>i-Shanghai</t>
  </si>
  <si>
    <t>周末双休 带薪年假 五险一金 全勤奖 节日福利 员工体检 弹性工作 餐饮补贴 定期体检 专业培训</t>
  </si>
  <si>
    <t>岗位描述： 1、根据工作安排完成代码编写，确保前端代码的规范性； 2、负责网页界面前端构建工作，利用各种web技术将设计稿转换成最终web页面 3、负责整体页面结构及样式层结构设计、优化 4、配合后端程序工程师完成前端修改调试和开发工作，确保代码有效对接 5、优化网站前端性能，对代码质量负责，按照要求实现前端页面的各种特效效果 6、与后台程序配合，负责Web前端系统和功能的开发、调试和维护  任职要求： 1、本科及以上学历，计算机及相关专业本科学历，具有扎实的计算机基础知识； 2、3年以上相关工作经验，熟悉web开发流程项目； 3、理解web标准和兼容性，对可用性相关知识有实际的了解和实践经验； 4、精通HTML/HTML5/CSS/Javascript等前端技术，有能力手写符合W3C标准、兼容多种浏览器的前端页面代码； 5、有较好的审美观，可用最少的HTML语言将效果图完美的实现； 6、精通HTML(5)、JavaScript 、Ajax、Json、DIV+CSS(3)等页面相关技术，能够独立完成网站设计和页面制作，具有手写代码的能力 7、有至少使用 gulp、grunt、webpack 其中一种，并有完成的开发项目； 8、有至少使用react、vue、angular之一，并有完成的开发项目； 9、使用过less 或者 sass，对前端工程化与模块化有实际的了解和实践经验； 10、熟悉svn、git等代码仓库及工作流程； 11、对网站性能有自己的见解，对ES6有一定了解并有部分使用经验； 12、熟悉或者了解NodeJS、java等服务器端，有一定技术实践经验者优。</t>
  </si>
  <si>
    <t>岗位职责： 1、负责公司 server 端开发； 2、参与需求评审、系统设计等工作。   任职要求： 1、2 年以上 LNMP 相关工作经验；熟练使用 PHP，有 go 使用经验加分； 2、具备数据库设计和优化能力，熟练使用 mysql 和任意一门 nosql； 3、熟悉前端技术栈，JS/CSS/HTML，熟练使用 jquery 等常用 js 库； 4、计算机相关专业，拥有扎实的计算机基础理论知识； 5、具有良好的沟通能力和团队协作精神。   智慧少年宫为您提供： 1、与能力匹配的薪酬待遇及发展空间； 2、午餐福利、五险一金、带薪年假、双休、子女免费报读等员工福利； 3、每月生日会、定期拓展活动、年度旅行等员工活动； 4、一个颜值与智慧并存的团队，一个活泼友爱的工作环境。   请附上个人技术 blog or github 项目</t>
  </si>
  <si>
    <t>3D引擎研发工程师(应用层)</t>
  </si>
  <si>
    <t>深圳市比一比网络科技有限公司</t>
  </si>
  <si>
    <t>岗位职责： 1、负责公司自主三维图形引擎的应用层封装研发； 2、负责公司引擎多平台应用层的开发，包括：C++、Java、WebGL、Android 等多平台； 3、负责公司引擎的文档、成果输出，标准发布引擎SDK，面向公司内部和外部行业客户； 4、参与公司引擎的编辑器、多平台工具、客户端的研发； 任职资格 1、计算机、软件工程、地理信息相关专业，引擎应用相关3年以上工作经验； 2、熟练掌握 C++、Java、脚本语言(JavaScript、Lua) 等任一开发语言； 3、熟悉计算图形学和三维图形引擎，从事过3D客户端开发工作经验优先； 4、对多线程、数据库、WebAPI、HTML5、QT 等任一技术有所了解； 5、熟悉 Urho3d、OSG、OGRE、Unreal、CryEngine 任一引擎的开发； 6、有 3DGis、JNI、WebGL、Android 图形引擎等跨平台相关工作经验优先；</t>
  </si>
  <si>
    <t>岗位职责： 深入了解公司产品的业务流程 根据公司技术文档规范编写相应的技术文档 负责按进度、质量交付软件开发的成果 根据系统设计使用Java完成相关的编码及API接口开发与维护工作 任职要求： 1.本科及以上学历优先，计算机相关专业背景； 2.3年以上Java开发经验，良好的编码习惯； 3.精通基于J2EE架构的JAVA编程，熟悉Spring、Zookeeper、Mybatis、MQ等多种开源框架，熟悉SOA架构； 4.熟悉KVS存储技术Redis熟悉Maven，Jenkins、git、svn等发布管理工具； 5.有较强的学习动力和自我提升欲望，对技术怀有浓厚兴趣； 6.对工作有强烈的责任心和使命感； 7.有房产行业软件开发经验者优先考虑； 总部地址：徐汇区零陵路583号海洋石油大厦3楼 交通路线： 地铁4号线（上海体育场站2号口出前行300米） 地铁7号线（东安路站3号口出右转500米） 公交89/178大站/956/218/徐川线（零陵路双峰北路站）</t>
  </si>
  <si>
    <t>五险一金 交通补贴 餐饮补贴 专业培训 员工旅游 下午茶 生日会</t>
  </si>
  <si>
    <t>工作职责： 1、负责电商交易平台、运营系统的服务器端开发； 2、负责系统性能优化，攻克技术难点； 3、进行跨部门沟通协调，深入理解业务需求并制订解决方案。 任职要求： 1、精通PHP开发，有较强的架构能力和良好代码规范，熟悉Yaf、Zend、CodeIgniter、Yii等任一一 种框架 2、精通GNULinux，熟悉SQL，并了解常用的SQL优化技巧；熟悉MySQL，能熟练运用 3、熟悉JavaScript/Ajax/JQuery等相关技术 4、熟悉Memcached或Redis、MongoDB等NoSQL技术，有大规模系统设计和开发经验者优先 5、学习能力强，具备良好的问题分析和解决能力，对新技术有敏感性并愿意致力于新技术研究 6、质量意识高，对项目质量追求完美 7、沟通能力强，良好的团队合作精神 8、有商城交易系统开发经验优先 9、计算机、通讯、数学等相关专业本科以上学历，2年以上LNMP开发工作经验</t>
  </si>
  <si>
    <t>深圳市天方鸿创科技有限公司</t>
  </si>
  <si>
    <t>岗位职责： 1、负责公司系统基于PHP构架的新项目开发； 2、编写网站后台支持程序，严格遵守团队的代码格式、结构规定，编写易读、易维护、高质量、高效率的代码； 3、与产品经理、页面制作人员保持良好沟通，能快速理解各方需求，配合页面人员制作出符合规范的网站界面； 4、按照要求完成相关开发文档的整理与编写； 5、完成公司及部门领导交办的相关工作； 有责任心、较强的学习能力，具有良好的团队合作、协作精神； 任职资格： 1、计算机专业专科学历，二年以上开发经验。 2、 熟悉PHP开发框架(Yii2,Yii1,CI,TP)，有一定的架构能力和良好代码规范； 3、熟悉相关Web开发技术，了解HTML、Javascript、XML、CSS、Ajax等技术； 4、熟悉mysql或oracle数据库应用开发，对性能优化有一定的经验； 5、具有良好的沟通、理解及逻辑分析能力； 6、思维敏捷、编程及学习能力强，有责任心； 7、熟悉Linux系统,了解linux命令者优先； 优先原则：利用php开发过小应用，熟悉TP，Yii，CI框架者优先</t>
  </si>
  <si>
    <t>五险一金 节日福利 交通补贴 带薪年假 餐饮补贴 周末双休</t>
  </si>
  <si>
    <t>1、精通使用 MyEclipse 开发平台，以及 WebLogic、JBoss、Tomcat等应用服务器。 2、java基础扎实，熟悉io、多线程、集合等基础框架，熟悉分布式、缓存（Redis/Memchahe）、消息等机制 3、精通Linux上部署系统，熟悉Linux常用命令。 4、精通运用各种JAVA设计模式及主流 SSH、SSM 框架。 5、精通掌握 Html、CSS、JavaScript、Ajax、Jsp、Servlet、JavaBean、XML等技术。 6、精通使用 MySql、SQL Server、Oracle 等其中一个数据库。 7、有系统架构及系统设计能力者优先。 8、精通angularjs ，react前端开发经验者优先 任职要求: 1、计算机或相关专业，本科及以上学历，5年及以上JAVA 实际工作和项目经验。 2、工作认真负责，有强烈的责任心，有较强的团队意识和沟通能力</t>
  </si>
  <si>
    <t>北京中科铭天信息技术有限公司</t>
  </si>
  <si>
    <t>五险一金 定期体检 带薪年假 周末双休 弹性工作 做五休二</t>
  </si>
  <si>
    <t>岗位描述： 1、从事企业安全产品后端、前端架构设计、开发、维护等工作； 2、对业务模块进行优化、持续迭代，完善产品功能。 岗位要求： 1、计算机相关专业大学本科及以上学历； 2、熟练掌握php/python/go等编程语言； 3、熟悉主流PHP框架，例如YII、ThinkPHP等，并有至少一种开发经验 4、熟练掌握基本和常用的数据结构算法，熟悉Mysql数据库及NoSQL技术； 5、能够进行前端开发，熟练使用VUE、echarts、d3.js、Jquery等技术。 6、能够根据设计改动持续优化及调整前端展示。 7、积极主动，自学能力强，有开源项目经验者加分</t>
  </si>
  <si>
    <t>高级Web前端开发工程师</t>
  </si>
  <si>
    <t>餐饮补贴 五险一金 全勤奖 周末双休 环境优美</t>
  </si>
  <si>
    <t>岗位职责： 1、平台软件（web端到移动端）的开发与维护； 2、参与项目技术方案评审； 3、参与项目需求的前沿技术（分布式系统、大数据架构等）的研究与实现； 4、参与自动化运维系统的设计与实现； 5、参与公司技术培训工作。  岗位要求： 1、计算机相关软件专业，5年以上项目开发经验； 2、精通JAVA语言，对反射，多线程，IO/NIO，HTTP，Socket等技术有深入理解，掌握技术原理，熟悉JVM，java内存模型，有相关优化经验； 3、掌握J2EE开发规范，熟练掌握面向对象设计模式，理解并应用设计模式，对流行MVC框架有深入了解，具备代码重构，有良好的编程习惯； 4、熟练掌握分布式开发架构，对zookeeper，springcloud，dubbo，netty/mina等socket框架，redis，elasticsearch/solr等流行框架有深入理解； 5、能指导初级，中级完成相关开发任务； 6、熟练使用Mysql，Oracle数据库SQL语句，并具备一定的性能提升优化技能，能独立设计相关业务关系； 7、具有良好的沟通能力、自我管理、团队合作精神、强烈的责任感和积极学习的态度。  上班时间:周末双休制， 公司福利待遇： 1、珠江新城CBD，办公环境优雅； 2、每周5天8小时工作制，并享有国家法定节假日； 3、优厚的薪酬待遇，充分公平的职业发展空间和晋升机制； 4、入职当月购买社会保险（养老、医疗、失业、工伤、生育五险）和住房公积金； 5、每周公司定期组织团建活动。</t>
  </si>
  <si>
    <t>带薪假期 项目奖金 节日福利 丰富团建活动</t>
  </si>
  <si>
    <t>1. 负责web前端框架的设计和技术选型；
2. 建立web前端组件库，负责业务需要的各种组件的开发；
3. 解决前端开发碰到的技术问题；
4. 负责相关文档的编写和前端开发人员的培训；
5. 快速学习掌握前端的新技术；
6. 协助人事部门进行前端开发人员的招聘。 任职要求：
1. 三年以上web前端设计开发经验，热爱web前端的开发；
2. 熟悉面向对象的设计和编程；
3. 精通javascript，熟悉ES5，ES6的规范，熟悉typescript，coffee等语言；
4. 一年以上reactjs组件开发经验；
5. 熟悉前端图形库的开发，一年以上d3的开发经验；
6. 熟悉css，至少熟悉stylus，scss，less中的一种样式语言；
7. 至少熟悉bootstrap，semantic、ant-design中的一种响应式框架；
8. 具备良好的学习能力、沟通能力、分析及解决问题能力，优秀的团队协作精神；
9. 工作态度细致、耐心，责任心强，工作主动性强，学习能力强</t>
  </si>
  <si>
    <t>广州市杰钡利贸易有限公司</t>
  </si>
  <si>
    <t>职位描述： 1、开发及维护公司现有的电子商务网站、手机网站及其他系统。 2、参与创建新的功能模块或新项目，确定新的技术应用框架。 3、对开发的代码质量和功能负责,修复程序中存在的漏洞,不断优化程序算法。 4、参与编写技术文档。 5、负责培训和指导 1 名或以上 Developer 开展工作。 任职要求： 1、三年以上 LAMP / Java 环境下的程序开发经验。 2、三年以上 HTML, JAVASCRIPT, CSS, XML 开发经验。 3、一年以上电子商务行业的从业经验。 4、良好的面向对象编程能力，熟练使用 Git 等版本控制软件。 5、良好的英文书写及沟通能力。 6、积极的工作态度，高度的责任心，确保任务能在已确定的工期前完成，能够在一个小型的开发团队中工作，并扮演技术领导者的角色。</t>
  </si>
  <si>
    <t>广东中建普联科技股份有限公司</t>
  </si>
  <si>
    <t>前端架构师</t>
  </si>
  <si>
    <t>五险一金 节日福利 周末双休 项目奖金 带薪年假 团建活动</t>
  </si>
  <si>
    <t>五险一金 员工旅游 周末双休</t>
  </si>
  <si>
    <t>岗位职责： 1.负责系统分析、设计和及相关技术文档编写； 2.带领中级开发工程师承担项目任务的开发； 3.负责项目的核心功能开发及技术难点功克。  任职要求： 1.大专及以上学历，计算机专业； 2.5年以上相关工作经验，具有J2EE开发经验,了解软件开发流程和规范； 3.具有系统分析、设计和项目实施的能力，并对主流的设计分析工具能熟练使用； 4.有扎实的JAVA基础； 5.对软件架构尤其是B/S架构有深入的理解和丰富的应用实践 ； 6.熟练掌握springMvc、Spring、mybatis等框架和XML、HTML、JSP的规范； 7.熟悉JQuery, EasyUI，HTML等框架，熟悉CSS； 8.熟练使用Mysql/Oracle数据库,有较强的数据库设计、优化与开发能力； 9.熟悉dubbo、redis等开源框架； 10.有领域驱动设计经验者优先。</t>
  </si>
  <si>
    <t>工作职责： 1、负责产品前端的技术方案框架设计及核心模块、组件、框架的方案设计与开发； 2、参与开发和完善前端开发库，建立完整前端技术体系和基础库；建立架构与组织文档； 3、建立与管理项目架构的更新和维护，评审技术方案对架构的影响，并提出解决方案 4、优化改进现有前端技术体系，保证系统的稳定、易扩展性；满足各业务线快速、稳定、高效的运作 5、优化产品的优化用户体验和前端性能问题； 6、关注前沿技术，并能通过技术创新帮助业务达成目标； 任职资格： 1、大学本科以上学历，3年以上前端架构设计、开发经验；参与过大型互联网系统前端开发优先； 2、精通各种Web前端技术和标准(Javascript/ES6、HTML/HTML5、CSS/CSS3、Vue / Node / React / ES6 ...)，对表现与数据分离、Web语义化等有深刻理解； 3、精通常见开源前端框架，理解源码，可对其扩展和优化，自己开发过公共基础库、框架优先； 4、熟练使用web前端相关工具和框架（webpack / Gulp /...） 5、有丰富的前端开发经验，精通各种组件实现原理和设计理念，不断提高组件复用性和前端研发效率； 6、能够合理利用设计模式和模块化的组织方式对代码进行架构 7、具有大型项目前端构建架构、移动端前端构建经验者优先。 8、具有良好的沟通能力和团队协作、项目管理能力，能够协同相关成员推进项目发展。</t>
  </si>
  <si>
    <t>高级PHP程序员 Magento开发工程师</t>
  </si>
  <si>
    <t>深圳飞豹航天航空科技有限公司</t>
  </si>
  <si>
    <t>五险一金 员工旅游 专业培训 弹性工作</t>
  </si>
  <si>
    <t>岗位职责： 1、根据公司的需求进行对magento平台进行二次开发。 2、维护平台的稳定和处理修改Magento相关问题 3、根据活动要求，开发相应的活动专题页功能。  要求： 1.精通Magento等开发平台，有Magento二次开发经验，包括网站日常维护、平台功能需求； 2.熟练掌握HTML、PHP,JavaScript、div+CSS,XML、AJAX设计开发等； 3.熟悉linux+Mysql+Php, PHP和MySQL数据库设计，配置、维护、性能优化； 4.有1年以上MagentoPHP开源系统的二次开发经验优先考虑； 5、有成功网站优化经验优先。 6、有团队精神、服从上级的安排。</t>
  </si>
  <si>
    <t>深圳市蜂鸟软件科技有限公司</t>
  </si>
  <si>
    <t>珠海市蜜蜂科技有限公司</t>
  </si>
  <si>
    <t>五险一金 员工旅游 年终奖金 下午茶 节假日福利 定期体检 出国机会</t>
  </si>
  <si>
    <t xml:space="preserve">职位描述： 1.负责移动端app网站后台系统框架设计、接口编写、后台开发和维护； 2.参与系统设计、接口设计、程序开发以及技术文档编写的相关工作。  资格要求： 1.3年以上PHP开发经验，熟练掌握基于mvc架构的php框架之一，如：yii，ci，cakephp，thinkphp，symfony等； 2.精通PHP语言，有PHP网站相关开发工作经验，熟练掌握PHP+mysql进行程序开发； 3.熟悉html，css，javascript，jquery，ajax等相关技术，配合前端开发人员实现产品界面和功能； 4.有Redis开发经验优先考虑； 5.有大型分布式、高并发、高负载、高可用性系统设计开发经验优先考虑； 6.具备良好编码与文档规范，良好的团队合作精神，有较强的沟通及协调能力。 </t>
  </si>
  <si>
    <t>带薪年假 绩效奖金 交通补贴 通讯补贴 住房补贴 餐饮补贴 五险一金 做五休二</t>
  </si>
  <si>
    <t>岗位职责： 1、负责规划公司级前端架构、框架、技术栈，完善技术方案文档； 2、 根据公司产品特性，高效、高质完成核心代码、公共组件，确保符合规范的前端代码规范； 3、 负责项目的前端重构、扩展，能够实现前端项目隔离、抽象、复用； 4、 负责与后端开发团队紧密配合，确保代码有效对接； 5、 根据现有项目前端模块优化、技术难点攻关，制定前端开发规范； 6、 承担前端项目管理，对任务评估、分解、安排、跟踪、交付；  任职资格： 1、大专及以上学历 2、至少5年Web研发经验，熟悉各种Web前端技术。 3、精通HTML、CSS、JavaScript语言，掌握HTML5、CSS3、ES6新特性； 4、对React、Vue、Angular 等框架有较深入研究及相关实践，掌握jQuery，zepto等传统插件 5、对Bootstrap等UI框架有深入研究及相关实践 6、至少熟悉java、php等一种后端语言。</t>
  </si>
  <si>
    <t>岗位职责： 1、负责现有平台后端系统的代码维护、优化； 2、根据业务规划和相关需求文档进行代码编写； 3、解决项目中的重要复杂问题的技术难题；  任职要求： 1、本科及以上学历，理工类或计算机相关专业，至少三年以上PHP开发经验； 2、熟练掌握Zend framework、Laravel、Yii等主流PHP开发框架; 3、掌握Redis、PHP，MySQL，JavaScript等Web开发基础知识牢靠； 4、熟悉linux的基本操作LMNP（Linux+MySQL+Nginx+PHP）服务器系统维护操作； 5、有良好的代码习惯，要求结构清晰，命名规范，逻辑性强，代码冗余率低； 6、有过大流量网站构架或者教育开发经验者优先； 7、有较强的沟通能力、团队合作精神、高度的责任心和较好的服务意识。</t>
  </si>
  <si>
    <t>广州创梦空间人工智能科技有限公司</t>
  </si>
  <si>
    <t>有高并发项目、APP支付、异步通信、基于swoole项目等开发经验 熟悉高并发情况下的开发、以及消息队列（beanstalkd、Activemq...）的使用研发、微服务化的设计方案； 精通php开发语言，精通mysql数据库主从，分库分表，索引优化、查询优化和存储设计经验等； 熟悉了解nosql（Memcached、Mongodb、Redis...）特性及应用场景； 精通使用PHP框架ThinkPHP，laravel，CI，Yii...并有快速自主学习能力； 熟悉Linux系统（CentOS）熟悉在Linux环境下进行nginx、apache服务器的配置、性能优化； 有自动化部署，App应用接口开发经验优先</t>
  </si>
  <si>
    <t>五险一金 绩效奖金 弹性工作 定期体检 员工旅游</t>
  </si>
  <si>
    <t>【最新有效发布时间：2019年5月6日---2019年6月6日】  岗位描述： 1、 担任java项目的项目经理，负责领导开发团队完成软件项目的开发任务； 2、 负责与业务部门沟通项目需求，并组织、监管相关人员编写需求文档； 3、 负责软件项目进度、风险、成本控制，严密监控风险，及时提出解决方案； 4、 负责协调解决项目开发过程中的有关资源、技术难题； 5、 负责协调解决项目测试工作中遇到的问题； 6、 按照部门的开发流程对项目进行规范管理，并组织编写和管理项目文档资料。  任职要求： 1、4年及以上java B/S开发经验，能独立进行核心模块开发，至少1年以上开发团队管理经验，具有较强的沟通能力和责任心，能带领3~5的开发团队； 2、2个及以上系统开发及设计经验，具备大中型项目的系统设计及项目整体规划分析与把控能力，具备系统调优、性能调优等技能，对疑难技术问题和系统异常情况具备较强的排查能力； 3、深入理解面向对象，熟练使用Spring、SpringMVC、Mybatis，熟悉HTML/CSS、XML、JavaScript、AJAX、JQuery，能进行WEB开发； 4、掌握Webservice技术、有redis、memcache、Apache MQ开发经验 5、熟悉Oracle、DB2等主流数据库系统的设计原理、相关技术及工具,掌握SQL性能优化； 6、熟练使用Weblogic、Websphere、tomcat等中间件，有部署以及优化的能力 7、具备良好的文档技术方案、标准规范等文档编写能力；思维严谨，责任心强，具有良好的沟通能力和团队合作意识，能承受一定的工作压力。 8、主导过金融/证券公司内部业务系统、管理系统开发的优先</t>
  </si>
  <si>
    <t>海南大圣娱乐有限公司广州分公司</t>
  </si>
  <si>
    <t>上海拿去加信息科技有限公司</t>
  </si>
  <si>
    <t>绩效奖金 年终奖金 员工旅游 五险一金 周末双休</t>
  </si>
  <si>
    <t>1.5-2.1万/月</t>
  </si>
  <si>
    <t>岗位职责： 1、负责项目服务端系统的架构设计和核心逻辑开发； 2、负责现有服务端系统优化，技术难题的解决； 3、新技术的预研和应用。   职位要求： 1、本科以上，2年以上工作经验； 2、从事PHP服务端开发，用过yii框架； 3、熟练mysql，redis，memcache等； 4、有C++开发经验优先考虑； 5、具备良好的沟通能力、执行力和团队协作能力； 6、突出的学习能力，关注技术前沿，能够快速掌握新框架、新技术，并乐于分享；  7、具备创业精神，吃苦耐劳，抗压力强。</t>
  </si>
  <si>
    <t>金融/投资/证券 石油/化工/矿产/地质</t>
  </si>
  <si>
    <t>五险一金 交通补贴 餐饮补贴 股票期权 定期体检</t>
  </si>
  <si>
    <t xml:space="preserve">岗位职责： 1.负责小程序、PC端和移动端的前端开发工作 2.设计及实现前后端的数据交互，对代码质量及进度负责，保证高保真出页面布局 3.配合产品经理和UI设计师，研究并改善用户体验 4.配合市场、销售完成营销H5开发 5.根据产品需要，调研前端新技术或框架，并指导团队其它成员使用  职位要求： 1. 三年以上前端开发经验，具有扎实的计算机基础知识（计算机相关专业优先考虑） 2. 精通Javascript/CSS3/HTML5前端开发技术 3. 熟练使用React/AngularJS/Vue等主流框架 4. 熟悉数据可视化相关技术并有相关经验者优先 5. 有大型网站前端架构、前端性能、可访问性、可维护性等方面的实践经验优先考虑 6. 熟悉除javascript外的一门开发语言（如：Python/Java/PHP等）优先考虑 7. 具备较强的学习能力和主动性，有良好的时间和流程意识  辅助内容： 阶梯金服使用业内领先的组件化技术进行产品的前端开发，致力于使开发工作高效、高质地进行。通过与产品经理、设计师配合，挖掘最优展现方案，以提供给用户***的使用体验。你将是最核心的技术力量，拥有着更大的发挥空间。整个团队会与你一同成长，学习更多、了解更多。 </t>
  </si>
  <si>
    <t>深圳市金畅进出口有限公司</t>
  </si>
  <si>
    <t>web前端开发――react</t>
  </si>
  <si>
    <t>淄博东雷商贸有限公司</t>
  </si>
  <si>
    <t>五险一金 员工旅游 交通补贴 年终奖金 绩效奖金 专业培训 下午茶 生日会 团队聚餐</t>
  </si>
  <si>
    <t>海外工作机会 员工旅游 交通补贴 餐饮补贴 周末双休 不加班 包住单间公寓 年终奖金 通讯补贴 绩效奖金</t>
  </si>
  <si>
    <t>职位描述:   参与公司核心产品平台需求制定，产品开发及维护；  与团队成员充分、有效沟通协作，进行技术风险评估、项目时间评估；  编写相应模块的设计文档，独立完成编码及单元测试；  公司安排的其它开发任务   岗位职责：  1、根据产品架构设计，对所负责的模块进行详细设计；  2、根据产品需求，完成关键技术点的研究与实现；  3、编写代码，实现模块功能，并完成各模块集成 ；  4、负责单元测试和自测，参与代码走读和代码评审；   任职要求  1、精通PHP编程语言，2年以上PHP实际项目开发经验;  2、熟悉Unix/Linux操作系统，熟练掌握LAMP或LNMP等环境使用和搭建；  3、精通常用数据库,配置使用与优化；  4、熟悉PHP开发环境，和常用开发框架；  5、熟练掌握JAVASCRIPT、CSS、XML、AJAX、HTML5 等知识优先  6、熟悉 SHOPFIY 或者 MAGENTO 拓展开发者优先  7、有大型网站后端架构开发经验者优先。</t>
  </si>
  <si>
    <t>此职位需出！差！一两年！不需要英文能力 不能接受者勿投！！  岗位职责： ？ 负责平台web前端和webapp端H5开发。 ？ 能够根据业务需求及描述，可进行切图及静态页面开发 ？ 具备良好的编程规范意识。保证代码开发质量，不得违反前端相关设计。 ？ 协助负责小组人员资源协调分配，并积极主动支持完成项目整体目标 ？ 负责持续优化系统在各平台下的兼容性、性能和安全问题 ？ 和后端团队等相互协调，不断优化前后端交互流程和标准  岗位要求： ？ 2年以上Web前端开发经验； ？ 熟悉JavaScript（ES5、ES6标准）、DOM等前端技术； ？ 熟悉HTML5、CSS3，熟悉页面架构和布局，对Web标准和标签语义化有深入理解； ？ 掌握各种当前常用布局如:弹性布局及响应式布局，能够有效解决和改善各种手机适配问题； ？ 熟悉混合开发，至少精通1种，例如但不限于： React, Vue，Angular,等等； ？ 了解 webpack的使用和原理,对http协议有一定理解,熟悉mvc、mvvm模式； ？ 能充分理解项目需求和设计需求，具有一定研发精神，能解决各种未知问题 ？ 优秀的沟通、学习和团作协作能力以及团队的责任心，工作积极主动有责任心。 ？ 拥有混合开发项目经验者优先。拥有React和React Native项目经验者优先。  工作5天8小时，周末双休。很少加班！！！  福利： 1、包住，酒店式公寓，独立单间，家电和厨具齐全，水电网公司包。 2、餐饮补贴，机票补贴，医疗报销20000P/年、节日礼金补贴等。 3、一年二三十天年假。</t>
  </si>
  <si>
    <t>前端开发工程师（急招）</t>
  </si>
  <si>
    <t>裕丰地产</t>
  </si>
  <si>
    <t>深圳市大洋有鱼软件技术开发有限公司</t>
  </si>
  <si>
    <t>多元化业务集团公司 中介服务</t>
  </si>
  <si>
    <t>五险一金 专业培训 绩效奖金 弹性工作 员工旅游 无限次调薪</t>
  </si>
  <si>
    <t>1、根据产品需求，设计和开发HTML5页面； 2、基于HTML5标准进行页面制作，编写可复用的组件； 3、与后台工程师共同实现产品功能，完成数据交互及展示； 4、优化页面响应速度，改进用户体验。  任职资格： 1、本科及以上学历，有3年及以上WEB前端开发工作经验； 2、有扎实的前端技术基础，包括但不限于 HTML、CSS、JavaScript、DOM； 3、精通JS、Ajax等前端开发技术，能够利用JS进行原生开发，熟悉ES6、HTML5等技术； 4、熟练掌握至少一个主流前端框架Vue、Angular、React等，并了解其核心原理，能独立开发常用组件；熟练使用node.js环境，Vue优先； 5、熟悉前端构件工具，如：Webpack、grunt、gulp等； 6、有一定的后端开发经验，对HTTP协议有一定了解，理解客户端、服务端通信机制； 7、对技术有强烈的进取心，具有良好的沟通能力和团队合作精神、优秀的分析问题和解决问题的能力。</t>
  </si>
  <si>
    <t>岗位职责： 1、负责项目整体规划、功能设计、程序开发工作; 2、负责公司网站、互联网应用开发； 3、独立完成开发任务和相关技术文档编写，包括概要设计、接口设计、数据库设计； 4、负责开发设计项目新功能，协同完成项目升级工作.  任职要求： 1、大专以上学历，有2年以上实以上PHP开发经验； 2、能熟练运用PHP基于MVC模式进行应用程序开发，熟练掌握框架、模版、缓存、静态化等技术，能够独立承担程序模块的设计及开发； 3、熟悉Ajax CSS html Javascript等主流Web技术，熟练使用js类库，如：jquery，jqueryui。</t>
  </si>
  <si>
    <t>Software Engineer (JAVA)</t>
  </si>
  <si>
    <t>英谛捷医药科技咨询（上海）有限公司</t>
  </si>
  <si>
    <t>医疗/护理/卫生 学术/科研</t>
  </si>
  <si>
    <t>五险一金 补充医疗保险 员工旅游 出国机会 年终奖金 定期体检</t>
  </si>
  <si>
    <t>As a Software developer - Products (JAVA) ？？You would be part of the core team of an innovative, software product. ？？You will work on analysing designing, developing and testing new features on the product. ？？Develop high quality code in accordance with coding standards Desired profile: Behavioral: ？？Ability to hit the ground running is a self-starter who can take the initiative and drive the development process with strong communication. ？？Must possess a high level of enthusiasm and be a strong team player. Technical: ？？3 years of experience in software industry with in JEE stack ？？Experience working in ‘Agile product development methodology’. ？？Solid OO-based development experience on Web technologies for the JEE stack�C Java, JSP servlets, JavaScript, SQL, AJAX, JQuery,AngularJS and HTML/CSS ？？3 years of experience in Spring MVC, Core and AOP. ？？3 years of experience in an ORM like Hibernate/iBatis/JPA</t>
  </si>
  <si>
    <t>上海智用文化传播有限公司</t>
  </si>
  <si>
    <t>上海时茵昔文化传播有限公司</t>
  </si>
  <si>
    <t>工作职责： 程序设计，需求管理，文档编撰。  职位要求： 1、熟悉使用 PHP 面向对象编程，对设计模式有一定了解； 2、具备 SQL 数据库(MSSQL Server，Oracle，MySQL，PostgreSQL etc..)使用经验，了解事务，触发器，存储过程等； 3、对 PHP Framework(Zend Framework，Symphony，Codeignitor，Kohana, Laravel，Cake，etc..)有一定的了解； 4、有一定的 Javascript 使用或设计能力，有Javascript框架(YUI，jQuery，Prototype，etc..)使用或开发经验； 5、了解 *nix 系统，了解 Shell 脚本编程； 6、应聘者最好能提供之前作品以供参考，有 Java 或 C/C++ 经验优先考虑； 7、有责任心，积极上进，有团队协作精神。  注：上面所提的括弧中的知识点，只要熟悉其中一个就好。</t>
  </si>
  <si>
    <t>广州智尔信息科技有限公司</t>
  </si>
  <si>
    <t>web前端开发工程师 (MJ000111)</t>
  </si>
  <si>
    <t>全勤奖 绩效奖金 高温补贴 专业培训 交通补贴 员工旅游 带薪年假 年终奖金</t>
  </si>
  <si>
    <t>上海商米科技有限公司</t>
  </si>
  <si>
    <t>一、岗位职责： 1、参与公司互联网产品平台研发; 2、参与开发需求的讨论，独立或者组队进行针对项目需求的功能开发和优化； 3、按计划完成产品模块的代码编写，并且达到公司的质量和需求标准； 4、根据公司技术文档规范编写相应的技术文档.  二、任职资格： 1、精通PHP编程，3年以上实际项目经验，本科学历以上； 2、熟悉Linux系统环境配置,LAMP等各种常用命令； 3、精通MySQL，Redis熟悉索引优化、查询优化、存储优化技术； 4、了解Nosql大数据技术，熟悉MongoDB、Redis、HBase、KAFKA其中至少一种； 5、精通至少一种主流开源框架，熟悉面向对象的程序设计和MVC模型； 6、掌握HTML5、DIV+CSS3、 js,jquery，能与UI、产品经理沟通对接； 7、有SAAS，PAAS企业级应用平台或者大型网络应用平台开发经验优先考虑； 8、拥有良好的代码习惯，结构清晰、命名规范、逻辑性强、代码冗余率低，代码注释清晰； 9、熟悉使用Svn，有良好的团队协作开发经验. 三、职位待遇：  1、高底薪+绩效 +奖金 +岗前培训  ; 2、按照国家法定节假日休息,大小周工作制,小周周六用于培训或团建活动; 3、不定期组织文娱活动,让您在智尔劳逸结合； 4、每月一次的员工生日会，还有生日礼金和各类美食； 5、公司有微波炉，员工可自带温馨午餐； 6、每年1-2次集体旅游，让您有更多的机会去感受集体的快乐和大自然的美。  每个人内心深处，渴望实现自我，只要您选对平台，坚持下去，结果会告诉您，付出都能得到回报！欢迎充满激情的你加入我们这个大家庭，共同奋斗实现我们的目标！！</t>
  </si>
  <si>
    <t>五险一金 员工旅游 专业培训 出国机会 绩效奖金 股票期权 弹性工作 定期体检</t>
  </si>
  <si>
    <t>岗位职责： 1、根据原型或高保真设计开发pc端和移动端的前端页面； 2、独立完成新功能模块的开发，并负责各功能模块接口设计工作； 3、负责产品及相关支撑系统的开发及维护工作，不断的优化升级，提高用户体验； 4、持续优化前端性能，研究前端新技术，推广并应用到团队与产品中； 5、优化前端开发模式，完善前端开发规范，管控前端代码质量。  岗位要求： 1、本科及以上学历，2 年以上web开发经验，且有2个以上的成功项目案例； 2、精通html5、css3，了解bootstrap，熟练使用流式布局、flex布局、响应式布局； 3、精通前端性能优化、浏览器兼容、屏幕适配、响应式开发； 4、能对高保真设计做到精准还原； 5、具有扎实的javascript基础，熟练使用es5、es6编程，了解使用typescript； 6、对前端mv*框架有深刻理解，react、vue、angular 至少有1个以上的项目经验（react经验者优先）； 7、对前端工程化有较好的认识，熟悉webpack等构建工具； 8、熟悉git工作流； 9、对开发规范有较好的理解。</t>
  </si>
  <si>
    <t>广州三易互联网科技有限公司</t>
  </si>
  <si>
    <t>周末双休 弹性工作 带薪年假 五险一金 绩效奖金 节日福利 专业培训 加班补贴</t>
  </si>
  <si>
    <t>1、负责网站及移动应用服务端API开发及维护； 2、根据项目任务计划按时完成软件编码和单元测试工作； 3、相关开发文档的整理与编写； 4、协助解决研发过程中的技术问题；  任职要求： 1、1年以上PHP实际开发经验,本科及以上学历； 2、熟悉PHP接口开发、调用、文档完善； 3、熟悉MySQL慢查询分析、SQL优化、索引调优； 4、熟悉微信公众平台开发经验者优先； 5、掌握Redis、Memcache等开源软件工作原理； 6、掌握ThinkPHP、phalcon等一门开源框架者优先； 7、掌握git版本管理工具者优先，掌握Docker相关工具者优先； 8、具备Web开发安全方面的意识和技能，遵从良好的开发规范。</t>
  </si>
  <si>
    <t>五险一金 通讯补贴 交通补贴 年终奖金 专业培训 弹性工作</t>
  </si>
  <si>
    <t xml:space="preserve">2019年下半年公司将搬迁至南汇上海智城沪南公路8666号，班车早上9：00张江地铁站发车，下午17:30到达张江地铁站。公司可提供宿舍。   岗位职责      任职要求：    </t>
  </si>
  <si>
    <t>重庆市瑞德铭科技发展有限公司成都分公司</t>
  </si>
  <si>
    <t>五险一金 补充医疗保险 补充公积金 员工旅游 餐饮补贴 专业培训 绩效奖金 年终奖金 定期体检 弹性工作</t>
  </si>
  <si>
    <t>五险一金 绩效奖金 员工旅游 交通补贴 餐饮补贴 专业培训 年终奖金 股票期权 通讯补贴 全勤奖</t>
  </si>
  <si>
    <t>岗位职责 ： 1.负责解决、处理项目中的技术难题，并且能够带领、指导和培训开发工程师的开发工作； 2.通过项目实施，深入理解分析业务需求，为公司产品开发和运行环境要求等提供架构设计、模型设计； 3.负责项目技术方案的设计与评审，配合项目经理进行技术决策，进行技术风险评估； 4.主持并参与制定设计及实现规范，指导设计、实现及部署工作； 5.主持和参与系统逻辑模型和物理模型设计并实现原型； 6.负责系统的接口设计、控制和管理。  任职资格: 1.本科及以上学历；、计算机、通信、电子商务等相关专业毕业； 2.五年及以上软件开发或架构或管理的工作经验；五年以上J2EE开发经验，至少三年以上项目管理经验或大型项目经验，具有企业信息门户集成经验优先； 3. 具有规范的需求调研文档写作能力； 4. 具备售前经验，有一定的企业信息化咨询能力； 5.能够独立完成中、大型系统的需求分析、系统设计、编码的关键任务，并在项目中担任关键角色，要求在两个中型以上系统或一个大型系统开发中担任主要角色； 6.精通Web编程，五年以上使用Java语言进行Web开发的经验，熟悉Html，Javascript，Css，Jquery等前端技术。对前端UI框架（如bootstrap、extJs等）有深入了解，以及对layui、dojo等UI框架有一定的了解； 7.精通Jsp,Servlet,Java bean,Jdbc,Ajax,Json开发，熟悉J2EE规范，熟悉常用设计模式； 8.精通Struts2/Spring/Hibernate/mybatis/SpringMvc/Jfinal等开发框架,并对其底层实现技术有一定的了解； 9.精通Oracle,MSSQL,MySQL等至少一种关系型数据库的应用； 10.精通Tomcat，Apache，weblogic等Web相关容器； 11.熟悉使用web接口，如restful、webservice等接口的开发以及调用； 12.熟悉使用freemarker等模板语言； 13.熟悉使用shiro权限管理框架、Ehcache缓存框架、log4j日志框架； 14.熟悉使用maven/svn等团队协作开发工具； 15.熟悉java网络和并发等方面编程； 16.深入了解redis/dubbo/activeMQ/spring-boot/spring-cloud/ hadoop/zookeeper 等技术或者有相关技术的使用经验； 17.了解SSO单点登录等技术实现原理,或者使用过相关的框架如:CAS； 18.了解Oauth等联合认证技术； 19.了解Groovy、Ruby等敏捷开发语言； 20.优秀的沟通协调能力、书面表达能力、逻辑思维能力；乐于与同事一起分享、交流自己在技术方面的优势，虚心向其他同事请教；热爱软件开发，积极进取，有良好的团队合作精神；</t>
  </si>
  <si>
    <t>深圳市庆美珠宝首饰有限公司</t>
  </si>
  <si>
    <t>五险一金 绩效奖金 年终奖金 餐饮补贴</t>
  </si>
  <si>
    <t>1、负责公司数据中心接口开发； 2、负责公司官网的开发.商城系统开发； 3、根据运营需求完成后台管理系统模块开发。 任职要求： 1、熟练掌握PHP基础知识，有良好的代码和注释习惯，三年以上PHP程序开发经验； 2、熟悉MySQL数据库的配置、维护和性能优化,有商城系统数据库架构经验优先； 3、精通PHP+Mysql、Ajax等，掌握前台技术JS+CSS+HTML+XHTML+AJAX，有大流量网站开发经验， 能够 使用PHP+MySQL独立开发WEB项目； 4、熟悉Codeigniter 框架及开发过商城系统 能够管理Linux服务器系统优先 技术过硬，品行端正的公司可优先发展成合伙人配送股权</t>
  </si>
  <si>
    <t>H5开发高级工程师</t>
  </si>
  <si>
    <t>广东阳光视界教育科技有限公司</t>
  </si>
  <si>
    <t>五险一金 餐饮补贴 专业培训 绩效奖金 下午茶</t>
  </si>
  <si>
    <t>工作职责： 1. 负责公司app内h5页面的开发工作 2. 负责公司运营后台h5页面的开发工作 岗位要求： 1. 熟悉Html5、Css3、Ajax等web开发领域相关技能，有良好的编程习惯 2. 熟悉javascript、（jQuery、Zepto、Bootstap）等前端框架 3. 对h5前端工程化有较多的实战经验。熟练使用前端Less/sass预处理，自动化构建工webpack打包工具 4. 有移动端H5模块化、WebApp开发经验，熟悉浏览器兼容差异，沟通能力强 5. 熟练掌握Vue开发框架</t>
  </si>
  <si>
    <t>上海有赢网络科技有限公司</t>
  </si>
  <si>
    <t>岗位职责： 1. 负责服务端项目游戏相关内容的研发 2. 负责游戏上线流程的平台相关接入工作 3. 主动和同事分享自己的开发技术和经验 4. 使用C++开发语言进行游戏服务器端开发 5. 使用C++和PHP游戏服务器端开发对接Untiy3D游戏  任职资格： 1.熟练使用C++开发语言进行游戏服务器端开发 2.熟练使用MySQL Redis 相关软件，熟练编写SQL语句 3.有热门手游服务端开发上线经历的加分 4.熟悉Linux平台下编译代码 5.熟悉PHP或者Python 服务端的开发 6.熟悉手游服务端架构的加分 7.善于分析游戏Crash dump 8.熟练对象池，内存池的使用 9.熟悉c++对接Unity3D的加分</t>
  </si>
  <si>
    <t>上海兴利教育科技有限公司</t>
  </si>
  <si>
    <t>高级PHP研发工程师</t>
  </si>
  <si>
    <t>上海友动网络科技有限公司</t>
  </si>
  <si>
    <t>岗位要求： 1、根据业务需求进行沟通、设计、开发功能，确保性能、质量； 2、负责项目开发使用的技术框架开发、搭建，参与项目的设计、开发工作，核心模块设计与代码编写； 3、系统性能优化，难点攻关，保证系统稳定、快速、安全运行； 4、维护软件使之保持可用性和稳定性。 职位要求： 1、计算机相关专业背景大专及以上学历； 2、4年以上Java开发经验，熟悉J2EE相关技术和框架（Spring mvc/Spring/Spring boot/Spring cloud,Mybatis/Hibernate等）；熟练使用Eclipse等开发工具； 3、熟悉Javascript，JQuery, Bootstrap等前端开发技术； 4、了解CI/CD工具，比如GIT, maven,Jenkins等技术工具的使用等； 5、具有丰富的数据库的开发经验，熟悉Sql、mysql、redis、mongoDB等主流数据库；了解并使用B/S应用系统的体系设计、关系型数据库结构设计； 6、能熟练配置及部署Apache、Tomcat、Jboss等常用应用服务器 7、自信、敬业，富有创新精神，有较强的责任心，具有良好的沟通及协调能力，具有团队合作精神</t>
  </si>
  <si>
    <t>五险一金 员工旅游 专业培训 年终奖金 绩效奖金 定期体检</t>
  </si>
  <si>
    <t>1、担任项目技术负责人，进行系统需求分析与概要设计； 2、参与和指导详细设计，数据结构设计，API接口制定； 3、主导任务分解，完成核心代码； 3、完成相关的技术文档编写； 4、对代码质量负责，审核代码规范和代码逻辑实现。 任职要求： 1、计算机相关专业，3年及以上互联网行业工作经验,有扎实的计算机理论基础； 2、5年以上研发工作经验，其中包括3年以上Unix/Linux下开发经验； 3、精通LNMP技术栈，对主流的PHP框架有实战经验； 4、熟悉WEB架构，具备高性能、高可用和分布式系统的实践经验； 5、具有较强的业务需求分析能力、问题定位能力，能够高效沟通； 6、具备良好的分析解决问题能力，能独立承担工作任务及把控任务进度； 7、责任感强，自我驱动，良好的沟通和团队管理协作能力，主动好学有进取心； 8、有积分墙/返利类/分佣类、游戏试玩或其他变现产品开发者优先。  招PHP研发1名，高级PHP研发经理1名（薪资面谈）</t>
  </si>
  <si>
    <t>深圳市门生网络科技有限公司</t>
  </si>
  <si>
    <t>五险一金 弹性工作 员工旅游 定期体检 绩效奖金 年终奖金</t>
  </si>
  <si>
    <t>岗位职责： 1、负责后台架构、开发与维护； 2、负责配合前端API接口封装，数据联调； 3、负责SQL优化，数据库性能调优； 4、负责商城系统、会员系统和支付系统开发； 5、参与项目的需求分析、进行系统框架和核心模块的详细设计； 6、能对系统进行性能优化，并且拥有处理高并发的能力；  任职资格： 1、大专或以上学历，计算机相关专业； 2、有负责过电商平台网站架构开发的经验； 3、3年以上PHP后端开发经验，掌握设计模式； 4、熟悉至少一种PHP框架（如Tp等），了解框架原理； 5、熟悉MySQL等常用数据库,扎实的SQL知识，熟悉MySQL的各种查询优化； 6、有服务器部署和运维经验； 7、有平台型网站支付系统或者银行支付系统开发经验； 8、有平台型网站会员系统开发经验； 9、有较强的沟通能力，及分析定位和解决问题的能力； 10、对互联网产品和Web技术有浓厚兴趣，有较强的学习能力和强烈的进取心； 11、有高并发、高性能应用架构及开发经验者优先；</t>
  </si>
  <si>
    <t xml:space="preserve"> 1.负责后端开发，依据项目计划，按时按质完成开发任务；
2.完成移动端、PC端的对接开发；
3.根据产品开发需求及项目需求，完成技术架构与模块设计、文档撰写、编程与测试。
4.本科及以上学历，计算机专业；
5.精通主流开源框架（包括：spring、MyBatis、struts等）；
6.熟练掌握SQL语言、能熟练使用MySql数据库应用开发；
7.对Model-View-Controller设计模式熟悉；
8.有常见应用服务器Tomcat等的部署、配置经验；
9. 有类似爱库存项目或是B2B电商平台开发经验优先 </t>
  </si>
  <si>
    <t>Node.js 服务器工程师</t>
  </si>
  <si>
    <t>PHP开发工程师 (职位编号：201806)</t>
  </si>
  <si>
    <t>深圳市优乐佳科技有限责任公司</t>
  </si>
  <si>
    <t>工作内容
负责基于Node.js/MongoDB/Redis游戏的迭代开发与维护：
* 承接新功能的设计与开发，与策划、前台密切配合，保证产品的高效开发与质量；
* 参与已有问题的跟进；
* 发现项目中各种技术问题，并持续优化；
任职条件
1、 熟练的JavaScript及Node.js代码能力；
2、 了解基本的网络协议和应用如 TCP/IP, HTTP；
3、 熟悉Linux系统的常用命令与软件；
4、 熟悉常用的cache系统(Redis或Memcached)；
5、 熟练掌握数据库相关知识, 熟悉MongoDB系统；
6、 热爱技术，具有团队精神；
优先条件
* 有完整游戏服务器项目经历；
* 有开源项目经历；</t>
  </si>
  <si>
    <t>职位描述： 1、参与项目需求分析，负责系统的设计与开发工作； 2、按照项目进度要求完成功能模块的开发和单元测试工作； 3、根据公司业务发展需要开发并改进应用平台功能； 4、能与测试人员协作，对反馈的需求或BUG进行相应处理； 5、参与团队技术交流和分享活动，促进团队共同进步；  岗位要求： 1、计算机或相关专业，本科及以上学历，1至两年研发相关开发经验，1年以上手机APP接口开发经验；特别优秀者可放宽至大专学历； 2、专业经验要求： 1）精通PHP程序开发，熟悉面向对象编程，有PHP框架如 ThinkPHP 、YII、CI等使用经验； 2）精通mysql、nosql数据库，精通数据库优化，并具备优秀的数据库设计能力； 3）熟悉memcached、redis等缓存技术，对大并发量下的数据缓存、系统优化有着自己的理解； 4）熟悉LNMP架构，对web server 调优有实操经验者优先，有运维经验者优先； 5）熟悉TCP/IP、HTTP协议者，有大访问量系统开发或数据库优化经验，了解至少一个大型互联网产品的架构设计，架构设计经验优先 ； 3、拥有良好的代码习惯，要求结构清晰，命名规范，逻辑性强，复用率高，代码冗余率低； 4、逻辑思维能力强，责任心强，工作积极主动，具备强烈的进取心和良好的团队合作精神，有较强的沟通及协调能力，有独立解决问题能力。</t>
  </si>
  <si>
    <t>Java开发工程师（SINOIT SH）</t>
  </si>
  <si>
    <t>上海倍通数据集团</t>
  </si>
  <si>
    <t xml:space="preserve"> 工作内容: 1.负责Java平台项目的研发工作（医药行业相关软件项目）； 2.根据项目经理的要求对整个项目的技术实现负责， 3.依据项目进度要求，带领技术团队按计划完整指定开发工作； 4.分析并解决技术团队工作中存在的问题，改善程序质量。  任职资格: 1. 本科以上学历，3年以上软件项目开发经验； 2. 精通JAVA语言，掌握Ajax、Html、Java"script"、Web Service等开发技术； 3. 熟练掌握Eclipse或其他集成开发环境； 4. 至少掌握一种主流开源框架，例如：Spring,Struts,Tapestry等；至少掌握一种应用服务器如tomcat； 5. 从事过手机App、React Native、微信公众号/企业号开发优先考虑； 6. 具有较强的分析能力和解决问题的能力； 7. 有良好的团队合作意识，耐心，诚恳，有强烈的责任心和积极主动的工作态度，有优秀的学习能力； 8. 有医药行业项目经验的优先考虑；</t>
  </si>
  <si>
    <t>上海司顺电子商务有限公司</t>
  </si>
  <si>
    <t>岗位职责： 1、负责公司系统(ERP、PRM)开发及基于PHP构架的新项目开发； 2、编写网站后台支持程序，严格遵守团队的代码格式、结构规定，编写易读、易维护、高质量、高效率的代码； 3、与产品经理、页面制作人员保持良好沟通，能快速理解各方需求，配合页面人员制作出符合规范的网站界面； 4、按照要求完成相关开发文档的整理与编写； 5、完成公司及部门领导交办的相关工作； 有责任心、较强的学习能力，具有良好的团队合作、协作精神； 任职资格： 1、计算机专业专科学历，二年以上开发经验，有内部erp开发经验者优先； 2、 熟悉PHP开发框架(Yii2,Yii1,CI,TP)，有一定的架构能力和良好代码规范； 3、熟悉相关Web开发技术，了解HTML、Javascript、XML、CSS、Ajax等技术； 4、熟悉mysql或oracle数据库应用开发，对性能优化有一定的经验； 5、具有良好的沟通、理解及逻辑分析能力； 6、思维敏捷、编程及学习能力强，有责任心； 7、熟悉Linux系统,了解linux命令者优先； 8、熟悉ERP开发，有ERP开发经验者优先；</t>
  </si>
  <si>
    <t>深圳犀牛之星信息股份有限公司</t>
  </si>
  <si>
    <t>弹性工作 股票期权 绩效奖金 专业培训 出国机会 带薪年假 五险一金</t>
  </si>
  <si>
    <t>艺诺艺术有限公司</t>
  </si>
  <si>
    <t>岗位职责： 1、负责公司旗下平台网站和APP的api的开发和维护； 2、负责调整产品、优化后台技术架构，以适应公司长远发展规划； 任职资格： 1、大专及以上学历，3-5年PHP开发经验； 2、熟悉开发环境的搭建、优化（linux系统的php开发环境）； 3、对Mysql有十分深入的认识，熟练掌握关系数据库理论，熟悉redis； 4、熟练掌握php开发语言，以及开发技巧、开发需求文档的编写； 5、熟悉LAMP、LNMP平台网站架构；对CRM ERP 有一定的了解 6、对功能接口开发具有一些经验。</t>
  </si>
  <si>
    <t>凯利企业管理（上海）有限公司</t>
  </si>
  <si>
    <t>五险一金 绩效奖金 年终奖金 朝九晚六 周末双休 员工旅游</t>
  </si>
  <si>
    <t>专业服务(咨询、人力资源、财会) 通信/电信运营、增值服务</t>
  </si>
  <si>
    <t xml:space="preserve">1.参与需求、产品、测试用例等评审 2.参与系统模块分析和系统接口设计，编写详细设计方案，并进行模块代码的编写，系统二次应用开发； 3.进行网站程序设计与开发，参与项目的编程、调试和模块测试工作； 4.根据项目需求，能够独立按时完成网站开发任务。  岗位要求:  1.大学计算机相关专业大专及以上学历 2.3年以上PHP开发经验； 3.熟悉Laravel，Yii,Tp框架； 4.熟悉PHP环境下memcache,redis的开发和配置； 5.熟悉Linux操作系统，熟悉常用Linux操作命令； 6.熟悉MYSQL，熟悉配置、维护、性能优化；熟悉各种条件查询，复合查询等的编写能力；并有良好的数据设计能力； 7.熟悉HTTP协议及W3C相关互联网规范，熟练掌握XHTML、CSS、DIV、JavaScript等页面技术； 8.具有NGINX、PHP扩展模块开发经验优先； 9.有较好的学习能力和极强的沟通协调能力，能承受工作压力。有责任心，积极上进，有团队协作精神。  联系人：佘经理 联系电话：13626107265 公司地址：徐汇区漕宝路66号光大国际酒店B座321 </t>
  </si>
  <si>
    <t>职责描述：1）第三方支付行业的新产品、新技术研究；2）立项产品的需求分析、方案设计、代码编写与维护；3）系统重构及相关代码编写。 职位要求：1）大学本科学历，计算机、软件工程及相关专业；2）精通Java语言、J2EE相关框架，3年以上开发经验；3）扎实的算法、数据结构、数据库等基础；4）良好的沟通能力和团队合作能力，较强的学习和理解能力，能独立分析和解决问题。  目前近80人的开发团队,主要分布在 风控/账户/核心支付/sass平台 四个模块。作为港交所上市公司，公司给员工无条件提供10天年假，补充医疗保险，季度奖金，年终奖14-16薪。欢迎您的加入~</t>
  </si>
  <si>
    <t>上海聪盛网络科技有限公司</t>
  </si>
  <si>
    <t>做五休二 带薪年假 五险一金 绩效奖金 节日福利 年终奖金</t>
  </si>
  <si>
    <t>1.负责公司游戏后台需求开发与维护； 2.根据需求设计数据采集、存储及分析； 3.根据现有后台架构，优化架构以支持大数据量的后台框架； 4.逐步建立游戏数据分析组。 任职要求： 1.精通PHP、Mysql技术，熟悉基本的PHP框架如CI、ZendFramework等，熟悉linux系统； 2.熟悉游戏行业基本数据分析需求； 3.有完整的游戏后台搭建经验； 4.3年后台开发经验。</t>
  </si>
  <si>
    <t>Java高级开发工程师（金融科技）</t>
  </si>
  <si>
    <t>上海指旺信息科技有限公司</t>
  </si>
  <si>
    <t>php研发工程师</t>
  </si>
  <si>
    <t>百视通网络电视技术发展有限责任公司</t>
  </si>
  <si>
    <t xml:space="preserve">岗位职责： 1、根据公司业务需求，规范、优质、快速地完成设计、开发任务； 2、负责功能模块的需求分析、设计、开发、单元测试及功能自测工作； 3、负责相应模块的开发文档编写工作； 4、对产品代码质量负责，及时暴露可能存在的问题和风险； 5、参与技术难点攻关及新兴技术预研； 6、维护已有系统的正常运作。    岗位要求： 1、计算机或相关专业本科及以上学历，有用JAVA/J2EE开发大型系统5年以上的经验，对SOA模式的设计和开发有深刻理解； 2、工作认真负责，踏实肯干，敢于接受挑战，具有较强的责任意识及团队合作精神； 3、具备良好逻辑思维能力和良好的沟通和表达能力； 4、熟悉Java编程，熟悉Java多线程编程，面向对象思想和常用设计模式；  5、熟悉Spring/Hibernate/Dubbo/Spring Cloud等基本框架，有实际的编码经验。熟悉HTTP协议，理解REST架构及其是如何用现有Web基础架构来构建分布式系统的。熟悉Varnish/Nginx/Squid等缓存代理服务器的使用与部署。熟悉关系型数据库（Oracle/MySQL）或者NoSQL数据库（Redis/MongoDB)开发、监控及性能调优。了解ExtJS、Jquery，EasyUI等前端开发技术，熟悉至少一种前端开发技术。 6、熟练使用Mysql，掌握Mysql性能优化； 7、在数据结构、大数据处理、设计模式，开源等方面有深入理解或研究的优先； </t>
  </si>
  <si>
    <t>五险一金 补充医疗保险 员工旅游 交通补贴 餐饮补贴 专业培训 绩效奖金 年终奖金 定期体检</t>
  </si>
  <si>
    <t xml:space="preserve">工作内容 1.根据架构完成软件系统代码的实现，编写良好的代码注释和开发文档； 2.辅助架构进行系统的功能定义,承担核心模块的实现； 3.根据设计文档或需求说明完成代码编写，调试，测试和维护； 4.分析并解决软件开发过程中的问题，并能提出独到的见解将问题扼杀在萌芽状态； 5.协助测试工程师制定测试计划，定位发现的问题； 6.配合项目经理完成相关任务目标; 7.对技术有一定的好奇心，能对系统的改进以及架构的提出合理建议;  岗位要求： 1.本科以上学历计算机相关专业，5年以上同等职位工作经验优先; 2.熟悉Jquery、Css、Jsp、Servlet、HTML、Javascript、XML等; 3.熟悉互联网常用技术以及框架比如Spring,mybatis,SpringMVC以及J2EE体系的技术应用架构及流行架构，J2EE相关开发技术; 4.熟练使用Tomcat、Weblogic、Websphere中的一种或多种Web/Application Server; 5.熟悉UML；深刻理解MVC设计模式，熟悉B/S结构的应用开发; 6.熟练掌握常见的设计模式，并能够完美的运用到项目中保持程序的可扩展可维护； 7.熟悉LINUX操作系统，精通Java多线程，Socket通信编程; 8.熟悉soa架构模式 ，对微服务有一定的见解； 9.对重大的或批量的质量问题进行技术攻关，与团队其他成员一起及时解决项目开发过程中的关键问题和技术难题； 10.对编码的热爱，会不定期关注,学习新出的技术框架; 11.有过大型数据优化，及性能调优经验者优先; 12.具有扎实的基本功，严谨的逻辑思维，独立思考和开发能力，良好的协作意识及团队精神; 13.具有互联网相关行业开发经验者优先; </t>
  </si>
  <si>
    <t xml:space="preserve">岗位职责：  1. 配 合产品设计，进行PHP软 件架构和核心代码编写 2. 开 发和维护PHP框 架代码和javascript框 架代码 3. 对 系统性能进行评估和调优 4. 代 码框架自动化测试封装，代码重构 5. 对 疑难技术问题进行定位和处理   任职要求： 1.本科及以上学历，计算机相关专业  2. 有 多年linux，apache，nginx，memcache，squid等 相关软件的配置管理使用经验。熟悉基本的服务器性能调优方法。 3. 深 入研究2种 以上PHP开 源框架，可独立架构复杂PHP项目的软件框架。 4. 有 多年mysql使 用经验，熟悉基本的数据库性能调优和故障排除方法。 5. 有mongodb使 用，配置，性能调优经验。 6. 熟 悉软件开发流程，能自觉按较规范的软件管理流程进行开发。 7. 思 路清晰，思维敏捷，快速的学习能力，良好的沟通能力。 </t>
  </si>
  <si>
    <t>Python/Java高级开发工程师</t>
  </si>
  <si>
    <t>东方易城网络科技有限公司</t>
  </si>
  <si>
    <t>交通补贴 餐饮补贴 通讯补贴 绩效奖金 五险一金 员工旅游 专业培训 年终奖金</t>
  </si>
  <si>
    <t xml:space="preserve">职位说明：  1、 医药公司技术开发岗；  2、 旧网站重构，功能移植，提高用户体验度；  3、 与调研团队一起协作。     任职要求：  1、3年以上Python和Java及开发经验，熟悉Django框架；  2、专注PC端；  3、熟悉database, MS SQL, Oracle等；  4、bio-medical research相关开发经验优先 e.g. www.cbioportal.com；  5、外企工作，英语优秀优先。 </t>
  </si>
  <si>
    <t>弹性工作 下午茶 带薪年假 全勤奖 节日福利 五险一金 团建奖金 生日礼金 地铁周边</t>
  </si>
  <si>
    <t>1.制作网站统计插件； 2.网站响应式开发； 3.站群js框架开发； 4.js加密与解密。  岗位要求： 1.全日制专科及以上学历 2.精通JavaScript、HTML、CSS等Web前端技术 3. 精通HTTP基本原理，知悉网站性能优化 4. 熟悉相关基础算法，有用原生js编写插件或组件经验的优先考虑。 5.具有优秀的分析和解决问题能力，对挑战问题充满激情； 6.具备良好的责任心与工作激情，团队合作能力强。 7.对web技术钻研有强烈兴趣，有良好的学习能力和强烈的进取心。</t>
  </si>
  <si>
    <t>PHP高级开发(架构师）</t>
  </si>
  <si>
    <t>广东豆豆鹿教育科技有限公司</t>
  </si>
  <si>
    <t>岗位要求: 1.软件技术专业毕业,3年以上PHP开发工作经验； 2.精通PHP开发语言,有1年以上ThinkPHP5的开发工作经验； 3.有3年以上的MySQL、redis和xunsearch实际开发工作经验； 4.有数据库设计优化、索引优化、查询优化和数据缓冲工作经验； 5.有MySQL集群分布和负载均衡的设计、搭建和维护实际工作经验； 6.熟练使用Linux,并搭建管理nginx、PHP、redis、MySQL和xunsearch； 7.有扎实的数据结构与算法基础和极强的逻辑思维能力,虚心上进爱钻研。  岗位职责: 1.独立负责后端PHP接口的开发迭代维护工作 2.编写接口文档和配合前端的完成接口对接调试 3.独立负责数据库设计、维护和数据库文档编写 4.独立负责服务器的搭建、优化、维护和管理工作  【公司福利】 1、上班时间：五天工作制，10:00-19:00，周末双休; 2、员工假期：法定节假期按照国家执行，正式员工可享受带薪婚假、产假、陪产假、年假、病假等； 3、福利政策：生日礼金、全勤奖、13薪、工龄奖、五险一金、节日福利、聚餐、国外游等； 4、阳光教育行业，发展前景大、扁平化管理、完善的晋升制度。 【联系方式】 地址：广东省广州市天河区天河北路179号尚层国际商务写字楼 （公交：时代广场，地铁：林和西A出口） 联系方式：13392642940严小姐</t>
  </si>
  <si>
    <t>资深Cocos2d-x客户端</t>
  </si>
  <si>
    <t>上海成蹊信息科技有限公司</t>
  </si>
  <si>
    <t>五险一金 员工旅游 年终奖金 绩效奖金 免费工作餐 定期体检 生日福利 节日福利</t>
  </si>
  <si>
    <t xml:space="preserve">岗位职责： 1. 负责Cocos2d-x引擎3D模块的定制开发； 2. 使用Cocos2d-x开发棋牌游戏； 3. 处理线上遇到的Bug。  职位要求： 1. 两年以上Cocos2d-x（C++、Lua、Javascript）开发经验，开发过上线运营的项目； 2. 熟悉常用的数据结构和算法，计算机基础扎实； 3. 熟悉C++，能够用C++扩展Cocos2d-x的功能； 4. 熟悉OpenGL ES，熟悉Shader编程，有扎实的3D游戏图形学基础； 5. 有上进心，愿意持续的学习和进步； 6. 有责任心，对自己工作的品质有比较高的要求； 7. 有游戏引擎开发经验优先； 8. 对于客户端在内存消耗、多线程使用、绘制效率等等方面的有一定的优化经验的优先。 </t>
  </si>
  <si>
    <t>PHP开发工程师/团队技术强/平台好</t>
  </si>
  <si>
    <t>广州未山信息科技有限公司</t>
  </si>
  <si>
    <t>1. 负责产品后台服务器功能需求分析，设计及开发； 2. 参与服务器架构性能优化； 3. 负责服务器代码部署、升级，数据维护。 任职要求： 1. 熟悉Laravel5.X框架（必须），熟练掌握面向对象编程。 2. 熟悉基于RESTful API开发方式（前后端分离）（必须）。 3. 熟悉基本的前端知识：html，css，javascript，jquery，熟悉angular优先。 4. 熟悉Mysql，可独立设计数据表，可书写较复杂的SQL语句。 5. 熟悉Redis的安装、配置、使用。 6. 熟悉基于RBAC的权限系统。 7. 熟悉Linux（CentOS）常用命令，掌握定时脚本Crontab，掌握基于Laravel的定时邮件发送。 8. 熟悉Websocket，Workerman框架。 9、大专以上学历要求四年以上开发经验，本科以上学历要求一年以上开发经验 福利待遇： 1、五险一金； 2、双休，国家法定节假日正常休息； 3、下午茶，零食糕点水果； 4、员工出游，聚餐； 5、班车食堂 6、年终奖</t>
  </si>
  <si>
    <t>五险一金 餐饮补贴 带薪年假</t>
  </si>
  <si>
    <t>php开发主管</t>
  </si>
  <si>
    <t>北京大象联盟国际经贸中心</t>
  </si>
  <si>
    <t xml:space="preserve"> 工作职责：
1.根据公司产品设计、业务需求，负责前端开发工作，完成前端架构设计与功能实现，解决前端的技术难点与性能优化，提升产品的用户体验
2.参与“BIM+FM”产品、技术、方案、平台与系统等的不断优化工作，根据产品的缺陷报告，快速响应并予以修复
3.参与需求分析、方案编制、技术攻关、项目实施、质量测试、科研项目等
4.配合完成开发源码、技术文档以及相关知识产权等相关管理要求
5.参与发掘、分析市场需求，负责前端业务模型的建立，及时掌握行业、市场、竞争对手和客户的发展变化，协助确立公司产品与技术的核心竞争力、优势竞争力、差异化竞争力等
6.完成上级领导交办的其它工作任务
任职资格：
1.计算机等相关专业，2年以上前端开发经验，有“BIM+FM”产品或项目经验者优先
2.精通前端开发技术，熟悉Angular、React、Vue等前端开发框架，精通HTML5、JavaScript、CSS， DOM/BOM、AJAX等前端技术，熟悉XML、JSON等数据封装，熟悉WebSocket、WebService等数据接口，熟悉W3C，CommonJS等标准，具有良好的编程习惯与代码质量意识
3.深刻理解前端开发流程，熟悉用户交互设计理论，有UI、美工基础者优先，有移动APP或后端开发经验者优先，具有面向智慧应用场景的产品与系统开发经验者优先
4.具有优秀的职业素养，敬业、勤奋、合作、抗压，具有较强的需求分析、协调沟通、方案编制等能力  注：此岗位是华建数创子公司-华建盛裕招聘岗位（中新合资企业）  </t>
  </si>
  <si>
    <t>五险一金 绩效奖金 年终奖金 股票期权 专业培训 出国机会 员工旅游</t>
  </si>
  <si>
    <t xml:space="preserve"> 1、熟悉软件开发流程； 2、负责与需求人员接口，熟悉项目的需求规划说明； 3、负责与开发组长接口，熟悉项目的开发计划，及项目的概要设计说明数据库设计； 4、按计划完成功能模块的功能设计、代码实现, 代码编写和单元测试，并提交测试人员进行功能测试； 5、根据项目要求，判断是否需要完成《详细设计说明书》的编写； 6、严格遵守相关开发工具的编码规范； 7、参与需求和设计讨论，对项目开发各个环节进行签字确认； 8、为前端技服人员提供技术支持，解决技服过程中遇到的相关问题； 9、提交相关年、月、日计划和总结； 10、维护电子商务网站及开发工作，维护ERP系统，System &amp; Network 管理 岗位要求： 1、计算机或相关专业专科以上学历； 2、精通PHP, 编程语言,具备良好的编程风格； 3、精通网络编程,能够进行多线程开发,有实时监控系统开发经验者优先 4、具备相关行业知识或实践经验；较强的客户服务意识； 5、具备项目开发和管理经验,能良好地掌握开发速度和质量； 6、有3年以上的软件开发经验； </t>
  </si>
  <si>
    <t>上海云信留客信息科技有限公司</t>
  </si>
  <si>
    <t>五险一金 专业培训 通讯补贴 年终奖金 员工旅游 带薪年假 节日福利</t>
  </si>
  <si>
    <t xml:space="preserve">岗位职责： 1、能独立负责项目模块的技术开发； 2、与产品人员共同确定产品的可行性，技术实施方案，并具体实施开发工作和测试工作； 3、按照项目经理分配的工作，独立、高效的完成编码； 4、完成领导交待的其他事项；  任职资格： 1、本科及以上学历，计算机相关专业（英语过四级），3年以上相关工作经验； 2、精通Java技术，熟悉J2EE相关知识，熟练使用Spring、MyBatis、SpringMVC等开源框架并了解工作原理； 3、熟悉JavaScript编写及JQuery的使用，熟悉Html,  CSS的相关知识； 4、熟悉SVN、Maven、Junit等研发相关工具； 5、熟悉Oracle、MySql数据库的SQL编写； 6、熟悉Liunx操作系统，能在Liunx环境下部署安装软件。  </t>
  </si>
  <si>
    <t>康成投资（中国）有限公司----大润发总部</t>
  </si>
  <si>
    <t>五险一金 补充医疗保险 餐饮补贴 年终奖金 股票期权</t>
  </si>
  <si>
    <t xml:space="preserve"> 1.维护开发大润发优鲜核心购物车，结算，下单，支付等API 2.维护开发大润发快拣仓补货portal后台业务 3.维护开发大润发快拣仓补货API 4.优化现有代码及能提出建议性意见，做事精益求精 5.按照公司开发手册及阿里开发手册进行规范代码的开发 6.负责相关技术文档的编写工作 任职资格: 1、本科以上学历，计算机相关专业，四年以上开发经验，有企业级应用开发经验； 2、精通Java/J2EE编程，有Spring+Struts2+ibatis或spring cloud，dubbo类似框架的实际项目经验，熟练使用Eclipse等开发工具； 3、熟悉JavaScript、Ajax、XML.JQuery等相关技术； 4、熟悉Velocity、Freemaker等模板引擎； 5、熟悉Oracle、MySQL等数据库开发； 6、熟练掌握常用的Linux命令 、shell脚本。 7、良好的抽象思维和逻辑思维能力，独立分析和解决问题的能力 8、良好的沟通能力，团队协作及一定的抗压能力</t>
  </si>
  <si>
    <t>深圳市中科为实业集团有限公司</t>
  </si>
  <si>
    <t>专业培训 绩效奖金 员工旅游 五险一金 出国机会 弹性工作 定期体检 带薪年假 全勤奖 职位晋升</t>
  </si>
  <si>
    <t xml:space="preserve"> 工作职责：
1、负责后台系统的开发工作；
2、负责网站功能的维护、优化和重构；
3、负责跟内部业务系统对接，与内部系统开发团队沟通需求，快速开发实现；
4、编写并维护技术文档。 </t>
  </si>
  <si>
    <t>工作职责： 主要负责新系统的开发与老系统的维护  任职要求： 1.3年以上工作经验，java基础扎实,理解io、多线程、集合等基础框架； 2.能够熟练使用spring mvc ,spring boot, spring cloud, mybatis 等主流框架； 3.熟悉redis/mongdb等NOSQL的设计和开发； 4.能够独立完成项目的设计与开发； 5.有过大型分布式系统经验优先。</t>
  </si>
  <si>
    <t>员工旅游 专业培训 出差补贴 五险一金 带薪年假</t>
  </si>
  <si>
    <t xml:space="preserve">工作职责：  1、参与公司的软件产品或软件项目的调研、需求分析、系统设计工作；  2、独立完成系统的部分核心模块开发；  3、对公司的软件产品或项目进行维护工作；  4、接受公司技能培训，作为团队技术主管储备人才。  任职要求：  1、大专及以上学历，至少3年以上系统设计和开发经验；  2、熟练掌握Oracle、SQL Server、DB2至少一种数据库的设计、使用和开发；  3、熟练掌握Java或.NET基础知识和开发技术，熟悉B/S或C/S架构应用系统的开发；  4、熟悉Html, Javascript, Css等HTML5前端技术或Android前端开发技术；  5、有良好的编程习惯，能独立发现和解决问题，具有一定的文档编写能力；  6、有自我职业规划，善于表达和沟通，自学能力强，有较强的团队、协作精神；  7、有医疗行业（SCM、WMS、HIS接口等）项目经验优先；  8、能够适应短期出差优先；  薪金范围：15-25K    </t>
  </si>
  <si>
    <t>Java 软件高级工程师</t>
  </si>
  <si>
    <t xml:space="preserve"> 1、开发和维护统一的软件开发架构，发现和解决存在的技术问题； 2、承担核心功能，公共核心架构模块的代码编写； 3、负责相关系统性能分析及持续优化 ，保证系统的稳定，安全和高效。 任职要求： 1、计算机相关专业，全日制专科及以上学历，4年以上Java开发经验，有游戏相关项目经验； 2、热爱Java开发，关注相关技术行业最新热点； 3、对Java及面向对象设计开发有深入理解，熟悉常用的设计模式，熟练掌握Springboot、MyBatis、dubbo等主流开发框架； 4、熟悉分布式系统的设计和应用，熟悉分布式、缓存、消息等机制；能对分布式常用技术进行合理应用，解决问题； 5、熟练使用MySQL，对数据库有较强的设计及性能优化能力； 6、熟悉Maven项目配置管理工具，熟悉Tomcat、Jboss等应用服务器，熟悉高并发处下的性能优化； 7、熟悉网络编程，熟悉IO，熟悉netty，具有设计和开发对外API接口经验和能力； 8、熟悉linux操作系统，熟练使用常用命令； 9、熟悉分布式系统设计原理，对分布式事务等概念有深入理解； </t>
  </si>
  <si>
    <t>广州市四洲饮食有限公司</t>
  </si>
  <si>
    <t>带薪年假 五险一金 住房补贴 交通补贴 做五休二</t>
  </si>
  <si>
    <t>餐饮业 批发/零售</t>
  </si>
  <si>
    <t>1. 依据部门提出的需求，分析人事系统需求. 对应用系统进行总体架构详细设计 2. 编写系统代码，并输出相关的文档资料；对现有的系统从设计层面进行一些优化方案的制定与实施 3. 制定并执行项目开发计划，通过详细设文档进行系统编码 4. 跟进当前主流技术发展，并能积累相关技术文档 任职要求 1. 五年以上基于Java的Web项目开发经验，有至少五个以上java web方面的项目开发经验；并在项目组中承担过leader的角色 2、精通数据库、系统运维，熟悉大并发量、高性能优化、大数据等处理技术; 3、熟悉JAVA和JAVAEE体系，精通Struts2、Spring、Mybatis等开源框架； 4、熟悉HTML5/JavaScript/CSS3/Ajax等前端技术，掌握Jquery、AngularJS、RESTful、React等框架； 5、熟悉Weblogic、Nginx、Varnish、Tomcat、Apache等服务器配置；熟练掌握集群及负载均衡技术；</t>
  </si>
  <si>
    <t xml:space="preserve"> 负责自己公司产品（PC端和手机端网站、微信、小程序）的技术开发及维护，功能优化与版本升级； 负责服务器优化和网站内部安全管理操作，故障排除，确保网站每天正常运行； 负责对提出的需求进行技术可行性及开发工期、难度分析的评估；及技术调研等相关工作； 主导制订技术解决方案及技术攻关工作；确保系统性能、安全性、扩展性等达到设计要求； 保证代码质量，开发完需要自行多次测试，尽量减少BUG的出现； 负责对在线运营期间产生的各种故障和问题及时解决。 把控项目进度，能准时完成公司产品的交付。 定义项目代码开发规范，维护质量；  做好技术资料的归档、保管工作。  岗位要求：  大专及以上学历，具有互联网领域至少3年以上PHP开发工作经验 精通PHP+MYSQL网站编程，熟悉2次开发。 熟悉PHP和相关的主流框架；能介入底层的修改； 熟练掌握MySQL相关技术，包括数据库设计、配置、维护、MySQL索引优化经验 熟练掌握相关Web前端开发技术、熟悉JavaScript、HTML/HTML5、XML、CSS、Ajax、josn等技术。 熟悉memcache、redis缓存技术、服务器集群技术、静态化等技术； 性能优化和安全开发方法； 熟悉Linux系统操作；熟悉WEB网站服务器架构；熟悉shell编程；各种环境配置、搭建、设置及调优； 熟悉常用数据结构与算法；掌握对数据的分析统计方法及运用 能够快速定位和解决系统中的性能方面问题； 能独立完成小、中、大、型项目开发工作。有一定的架构设计经验者优先 有电商平台功能开发，微信开发、微信小程序、等各类接口开发、小程序前端开发经验优先考虑。  有良好的技术文档编码习惯，规范化，标准化，充分考虑可重用性，稳定性和安全性，代码精练无冗余代码</t>
  </si>
  <si>
    <t>JAVA web开发高级工程师</t>
  </si>
  <si>
    <t>上海能臣日用品有限公司</t>
  </si>
  <si>
    <t>工作经验及技能、职位要求： 1、全日制专科或以上学历，计算机软件,数学或相关专业 2、5年以上JAVA WEB端开发经验，具备良好的学习能力, 熟悉J2EE系统架构，精通Java语言并具有基于J2EE体系结构的模块设计和代码开发经验. 3、熟练使用CSS、JavaScript、Ajax、HTML和Jquery框架等前端技术, 熟悉常用应用服务器产品(Tomcat). 4、熟悉MYSQL数据库，有较强的SQL功底，能够写出高效的SQL 5、熟练使用SSM框架，easyui前端框架，具有easyui框架项目经验，能独立完成简单的模块开发 6、能无障碍阅读中英文文档,能够编写各类技术文档，具有规范的开发文档写作能力 7、能吃苦，细心，有责任心,具有良好的团队精神。 8、熟悉HTML页面布局，能够完成复杂的页面交互 岗位职责： 1、参与公司运营boss平台的开发，设计数据库(MYSQL) 2、负责硬件产品服务器的搭建和开发. 3、负责公司Web前端页面开发,熟悉DIV,CSS,JavaScrip,AJAX,等Web前端开发技术。 4、负责公司项目日常运维.</t>
  </si>
  <si>
    <t>做五休二 带薪年假 包吃 绩效奖金 全勤奖 节日福利</t>
  </si>
  <si>
    <t>岗位职责： 1、参与公司电商项目系统建设，全面掌握电商项目的框架和功能逻辑; 任职要求： 1、精通Java开发，本科5年以上Java应用程序开发经验，硕士2年以上Java应用程序开发经验 2、精通系统分析、设计、开发、测试整个过程 3、有非常强的系统分析和抽象设计能力及解决实际问题能力 4、精通MYSQL等数据库开发，有DBA经验 5、具备Java跨平台开发经验，拥有Windows和Unix下的开发实践 6、熟悉Java下多线程、TCP通讯、文件处理开发 7、有3年以上大型项目经验，硕士以上学历优先考虑。</t>
  </si>
  <si>
    <t>（急聘）PHP开发工程师（双休）</t>
  </si>
  <si>
    <t>五险一金 弹性工作 周末双休 专业培训 13月薪</t>
  </si>
  <si>
    <t>岗位职责： 1. 负责开发公司CMS游戏后台 2. 在具体使用场景中理解用户使用方式和遇到的问题； 3. 通过 Web 前/后端开发，解决上述问题，带给用户更好的使用体验； 4. 负责设计、编码和调试研发平台前端技术框架，优化及提高客户端代码的性能； 5. 与服务器端开发团队协同工作，创建高性能，高可用的web应用程序； 6. 创造自动化工具，帮助工作伙伴提升运营效率。 任职要求： 1.3年以上PHP语言为主的大中型系统开发经验，熟悉PHP主流框架； 2.熟练掌握MySQL数据库，MongoDB及Redis； 3.熟悉 Unix/Linux 环境； 4.熟悉 HTML5/CSS3/jQuery/AngularJS/Bootstrap； 5.具备良好的代码编程习惯及文档编写能力； 6.熟悉Swoole、Node.js经验者优先 7.有优秀的学习新知识的能力，思维灵活，有激情，关注用户体验； 8.善于与人沟通，良好的团队合作精神和高度的责任感，能够承受压力，有较强的吃苦耐劳和创新精神。  公司福利 一，六险一金：医疗保险、重大医疗保险、养老保险、工伤保险、失业保险、生育保险，住房公积金 二，奖金丰厚：除基本工资外，还可享受全勤奖金、节日礼金、年终奖金、项目奖金、开发质量奖金、年底双薪等。 三，福利多：享受公司每年安排的员工体检和员工旅游。 四，假期多：享受带薪的年假、病假、婚假、产假等。 五，活动多：公司不定期举行各种文娱活动，外出游玩等活动。 六，发展空间大：提供良好的培训和学习机会，为您的成长和发展提供了广阔的空间。 七，其他福利：为员工提供水果、零食、饮料和茶点等。 八、工作时间：周一至周五 ，周末双休。</t>
  </si>
  <si>
    <t>资深JAVA开发工程师</t>
  </si>
  <si>
    <t>岗位职责： 1、 参与项目需求分析确认，进行系统框架和核心模块的详细设计； 2、 根据新产品开发进度和任务分配，开发相应的软件模块； 3、 根据公司技术文档规范编写相应的技术文档； 4、 根据需要不断修改完善软件，配合完成程序测试。  任职要求： 1、本科以上学历；2年以上PHP/Web开发经验； 2、精通PHP，熟悉JavaScript、C/C++、HTML、CSS等网络编程语言； 3、有扎实的理论基础，熟练掌握编程工具； 4、熟悉软件开发流程、设计模式、体系结构； 5、熟悉大型数据库的开发、管理工作； 6、了解业务领域内的新技术或新的技术趋势；  7、语言文字表达能力优秀，能独立解决技术问题，同时具有良好的团队协作能力，有较强的创新意识。</t>
  </si>
  <si>
    <t>五险一金 周末双休 带薪年假 交通补贴 餐饮补贴 通讯补贴 年终奖金 定期体检 弹性工作</t>
  </si>
  <si>
    <t>工作职责： 1、负责设计并推进实施OA、CRM系统的流程引擎，实现高效、灵活的工作流配置，支持人事、财务、销售、行政、IT、运维等多种业务场景的需求 2、负责技术选型和技术方案设计，与产品沟通、明确需求后，给出合理、可行的技术解决方案，并实施、投入应用 3、指导初级工程师进行流程开发，带领团队成员们提升技术能力  任职资格： 1、计算机及相关专业，本科及以上学历，沟通表达良好，4年以上 Java 开发经验，3年以上BPM经验，基础扎实，良好的抽象思维能力； 2、熟悉工作流概念，精通Activiti应用，阅读过源码优先； 3、精通 Spring 框架、熟练使用至少一种ORM框架( Hibernate、MyBatis )； 4、精通 MySQL 应用开发，熟练使用至少一种NoSQL(Redis、Memcache)，理解其使用场景和限制； 5、有丰富的BPM业务经验，能应对需求上的灵活调整；</t>
  </si>
  <si>
    <t>Web前端开发工程师 (职位编号：02)</t>
  </si>
  <si>
    <t>岗位职责： 1、承担Web前端核心模块的设计、实现工作； 2、独立完成项目的代码开发和检查等工作； 3、负责项目性能的优化；  任职要求： 1、3年以上前端开发经验； 2、具备丰富的Web前端架构经验，熟悉动静分离架构，对于大型互联网产品的架构设计有实际经验； 3、小程序、ES6以及Typescript有实际项目经验，vue、react、angular三大框架其一至少使用两年经验； 4、精通Javascript、html、css，理解MVC和MVVM实现原理，了解nodejs; 5、熟练使用gulp/webpack等构建工具的使用，具备手动搭建脚手架能力； 6、能够解决各种浏览器兼容性问题、前端性能问题，具备良好的代码风格习惯以及接口、架构设计能力。</t>
  </si>
  <si>
    <t>五险一金 弹性工作 绩效奖金 节日礼品 带薪年假</t>
  </si>
  <si>
    <t>岗位职责： 1、负责互联网金融信贷系统开发 2、负责数据接口开发工作 3、深入理解业务需求并完成技术实现 4、持续的改进和模块迭代 职位要求： 1、计算机或相关专业，本科及以上学历；1～3年PHP开发经验 2、参与过大型WEB开发，有互联网金融项目开发经验的优先； 3、熟悉FastCGI、Nginx、Redis技术的运用；熟悉Linux常用操作命令 4、熟练MySQL，具有MySQL设计和优化经验； 5、必须拥有良好的代码习惯，要求结构清晰，命名规范，逻辑性强，代码冗余率低； 6、掌握一定的HTML5、CSS、JS等B/S前端技术能力； 7、有良好的团队合作意识，有创造性思维能力和表达能力，充满创业激情</t>
  </si>
  <si>
    <t>深圳市滕信兄弟技术有限公司</t>
  </si>
  <si>
    <t>五险一金 专业培训 绩效奖金 年终奖金 节日福利</t>
  </si>
  <si>
    <t>岗位职责： 1.在项目经理或架构师的指导下，在现有系统的基础下进行功能开发、维护工作,以及优化存在的一些问题； 2.负责与客户进行系统对接以及跟进处理问题； 3.熟悉Spring Cloud，有电商开发经验者优先； 4.熟悉JAVA EE开发，熟悉流行关系数据库MYSQL,ORACLE,SQLSERVER, 有金融，电商等业务系统研发经验优先； 5.会spring、mybatis、orcal、mysql、springmvc、redis 、security、activiti的优先  任职要求： 1.本科以上学历，计算机相关专业； 2.有三至五年以上的Java编程经验； 3.熟悉Spring Cloud，有电商开发经验者优先； 4.精通B/S系统开发的相关技术，熟悉如HTML、XML、JavaScript、Ajax等； 5.精通Struts、Spring、Hibernate等开源框架的应用； 6.精通MYSQL,ORACLE,SQLSERVER等其中一种中大型数据库，熟悉常用的数据库优化策略； 7.熟悉XML语言，了解不同系统之间进行交互机制和原理； 8.熟悉Linux优先； 8.做过微信小程序，APP开发者优先考虑。</t>
  </si>
  <si>
    <t>1. 负责应用的后台系统设计与开发； 2. 编写代码实现产品功能，完成项目开发，撰写相关文档，参与需求分析； 3. 负责核心技术问题的攻关，协助解决项目开发过程中的技术难题； 4. 配合项目的整体计划和安排，不断优化移动产品的质量、性能、用户体验； 5. 了解互联网的技术发展、评估外部技术与解决方案，不断尝试并服务于业务场景。  任职要求  1. 本科以上学历，3年以上Java开发经验 2. 使用至少一种主流框架，完整开发过网页平台； 3. 熟练使用Java常用组件，如SpringMVC、Struts、Hibernate、MAVEN等，对微服务有实际项目经验者优先； 4. 喜欢并且善于跟团队成员交流沟通；  5. 拥有强自驱力，对技术有一定的追求。</t>
  </si>
  <si>
    <t>五险一金 员工旅游 弹性工作 定期体检 年终奖金 绩效奖金 专业培训 股票期权</t>
  </si>
  <si>
    <t>职位描述： 1.参与产品与系统设计及调试； 2.按照产品要求开发后台功能模块； 3.主动推进架构优化、提升性能，提升用户体验，持续优化服务和产品。  任职要求： 1. 本科及其以上学历，计算机相关专业； 2. 两年及其以上PHP开发工作经验； 3. 熟练使用Linux，掌握shell脚本，熟悉Web后台开发； 4. 精通PHP，熟悉至少一种MVC框架； 5. 熟悉mysql数据库开发技术以及相关工具； 6. 熟练使用Apache/Nginx/Tomcat等应用服务； 7. 熟悉html、css、javascript及相关js框架的使用。</t>
  </si>
  <si>
    <t>广东金砖天网信息科技有限公司</t>
  </si>
  <si>
    <t>上海清予网络科技有限公司</t>
  </si>
  <si>
    <t>岗位职责： 1、负责参与项目的需求分析、系统建模、数据库设计及核心模块的开发工作； 2、负责性能优化和疑难攻关，确保团队成员遵守编写易读易维护等开发规范； 3、负责指导普通研发工程师解决工作中遇到的设计、开发等技术问题。  任职资格：
必须会使用 laravel 框架； 1、熟悉PHP语言，3年以上的PHP项目开发经验，熟悉面向对象的设计和开发； 2、熟悉linux、mysql、memcache、redis等服务的应用和优化； 3、具有安全防御和处理海量数据下高并发高性能的经验，拥有驾驭大型架构的能力,必须会使用 laravel 框架； 4、具备团队合作精神和良好的沟通能力、学习能力、自我管理能力； 5、优先考虑有带领团队开发经验或者大中型网站核心业务模块开发经验者。  【基本薪酬+加班可调休+绩效奖金+季度奖+下午茶+月全勤+五险+各种礼金+1年3次调薪机会+股权激励】+大小周</t>
  </si>
  <si>
    <t>五险一金 专业培训 绩效奖金 股票期权 弹性工作</t>
  </si>
  <si>
    <t>岗位职责： 1.前端框架的设计与实现，为产品提供前端策略、框架选择、新兴技术； 2.参与产品设计，分析和发现产品中的可优化点，促进我们的内部工具和可重用架构的发展； 3.开发基于流程，前端代码的视觉设计和UX规范； 4.使用前端框架，如reactjs、Vue等，与REST API或其他后端框架集成； 5.准确估计即将到来的工作并可靠交付，成为初级开发人员的导师。  任职要求： 1. 5年以上前端开发经验； 2. 精通Web应用设计和开发，JavaScript、Ajax、JSONP等前端技术，掌握面向对象编程思想； 3. 对Javascript继承、闭包、原型等有深入理解，理解其适用场景； 4、熟悉微信企业号、服务号开发接口和小程序开发规范； 5. 精通前端开源项目、框架，例如Vue reactjs等； 6.至少了解一门非web端语言，对前后端合作模式有深入了解并有丰富的项目经验； 7. 擅长使用JS进行开发和设计，有JS组件库、JS插件经验的优先考虑；</t>
  </si>
  <si>
    <t>广州神器网络科技有限公司</t>
  </si>
  <si>
    <t>五险一金 员工旅游 交通补贴 年终奖金 定期体检 生日福利 节假日福利 不定时聚餐 包吃</t>
  </si>
  <si>
    <t>岗位职责： 1.负责公司游戏项目管理后台开发。 2.根据项目需求进行接口设计。 3.撰写项目相关开发文档。 4.视能力和经验参与研发公司核心业务模块 5.与团队成员协作，对产品做持续优化升级。 任职要求： 1. 熟练运用php进行web应用程序开发。 2. 熟悉面向对象的编程思想和常见的前后端开发框架。 3. 精通至少一种php开发框架，例如thinkphp，laravel，symfony。 4. 熟悉mysql，有数据建模经验。 5. 良好的TCP/IP协议基础，熟悉http协议。 6. 熟悉html、JavaScript，css；熟悉jquery和bootstrap。 7. 了解Redis、Memcached等缓存技术8. 熟悉git或svn等版本管理工具。 8. 有erlang游戏开发经验者优先。</t>
  </si>
  <si>
    <t>Java开发工程师(医疗器械）</t>
  </si>
  <si>
    <t>上海金盏企业管理有限公司</t>
  </si>
  <si>
    <t>五险一金 员工旅游 绩效奖金 年终奖金 双休不加班 全勤奖 团建聚餐 项目奖金 每年多次调薪</t>
  </si>
  <si>
    <t>负责H5白鹭游戏引擎开发及优化；
任职要求：
1、熟悉Egret,至少使用Egret至少开发过一款游戏；
2、精通javascript、typescript等前端开发技术；
3、熟悉Egret或cocos2dx引擎，对跨平台开发有一定的经验；
4、对游戏性能优化和不同版本安卓/iOS特点、机型适配有一定了解；
5、热衷于技术钻研，工作踏实诚恳，能承担一定的工作压力；
6、有DragonBones的使用经验。</t>
  </si>
  <si>
    <t xml:space="preserve"> Job Description:  Basic Qualifications Include: ・ Bachelor’s degree in Computer Science or Computer Engineering. ・ 3+ years sound experience in software design and implementation. </t>
  </si>
  <si>
    <t>java游戏服务器</t>
  </si>
  <si>
    <t>上海免免网络科技有限公司</t>
  </si>
  <si>
    <t>深圳绿能网络科技有限公司</t>
  </si>
  <si>
    <t>五险一金 弹性工作 股票期权</t>
  </si>
  <si>
    <t>五险一金 绩效奖金 节日福利 周末双休 带薪年假</t>
  </si>
  <si>
    <t>高级运维开发工程师</t>
  </si>
  <si>
    <t>钛信（上海）信息科技有限公司</t>
  </si>
  <si>
    <t>弹性工作 年终奖金 绩效奖金 餐饮补贴 交通补贴 通讯补贴 专业培训 员工旅游 补充医疗保险 五险一金</t>
  </si>
  <si>
    <t xml:space="preserve">职位描述：  1.     负责蓝鲸自动化运维开发；  2.     负责其他运维相关系统（如CMDB等）的开发工作。  职位要求：  1.     计算机相关专业，3年以上运维开发或运维经历；  2.     熟悉Python开发，熟悉Django Web开发框架，熟悉设计模式、开发规范；  3.     热爱软件研发工作，有强烈的创新精神并能付诸实施，能积极学习业界新技术；  4.     有良好的逻辑思维能力和想象力，善于抽象简化复杂问题，善于系统性思考并使用创新性思维解决问题，学习能力强；  5.     有责任心，优秀的团队合作精神，良好的沟通表达，积极主动，自我驱动，乐观，诚实，勤奋，严谨；  6.     有工作抗压能力，富有激情；  7.     熟悉HTML、CSS、JavaScript等前端开发技术者优先；  8.     有运维自动化、监控系统、应用发布系统、CMDB配置管理系统等运维开发或者维护经验优先；  9.     熟悉Docker容器技术者优先；  10.   熟悉自动化运维实施配置管理工具（Puppet/Ansible/Saltstack/Chef）一种或以上优先；  11.   熟悉开源监控软件Nagios/Zabbix/Cacti/Prometheus一种或以上的部署和应用经验优先；  12.   熟悉多种开源组件：Nginx、Tomcat、Git、RabbitMq、Celery、Elasticsearch、Redis、MySQL、MongoDB等。 </t>
  </si>
  <si>
    <t>上海剪刀石头布家居实业有限公司</t>
  </si>
  <si>
    <t>友宝在线</t>
  </si>
  <si>
    <t>五险一金 带薪年假 节日福利 专业培训 定期体检</t>
  </si>
  <si>
    <t>任职要求： 1、计算机或相关专业，具有3年以上电商行业互联网产品开发工作经验； 2、熟练运用 Java进行开发。熟悉 Java 常用类库，对类加载机制、GC、多线程有一定的了解； 3、熟练运用 Spring 、Spring Boot、 MyBatis 等框架进行业务接口开发； 4、熟练使用 MySQL以及进行 SQL 调优； 5、熟练使用 Redis 等缓存服务； 6、熟练使用 RabbitMQ、RocketMQ 等消息中间件； 7、有 Spring Boot 、Spring Cloud实际开发经验者优先； 8、良好的逻辑思维能力，熟悉业务抽象和数据模型设计。能够独立负责系统中单个模块的设计与开发，具有较强的分析问题和独立解决问题的能力； 9、责任心强，有良好的团队意识和团队合作精神，有较强的沟通能力。  岗位职责： 1、负责公司电商平台项目的业务开发工作； 2、负责完成单元、联调等测试问题的修复，确保安全、质量和性能； 3、参与内部测试、部署、实施等工作； 4、分析并解决软件开发过程中的问题。   招聘部联系电话：021-64655512</t>
  </si>
  <si>
    <t>五险一金 员工旅游 年终奖金 定期体检 周末双休 全勤奖</t>
  </si>
  <si>
    <t>岗位职责： 1、熟悉微信H5，微信小程序，支付宝小程序开发； 2、两年以上php开发经验，熟悉CI，TP和laravel框架优先； 3、熟悉mysql数据库 数据库优化以及 redis，了解 mongodb 清晰的代码思路和良好代码结构、常规的js css等使用，了解websocket通讯 。 ? 公司提供具有竞争力的薪资待遇及良好晋升空间： 1、晋升路线：基层员工→主管→经理→高层管理； 3、薪资：底薪+全勤奖+年终奖； 4、统筹：购买五险一金； 5、法定节假日按国家规定放假； 6、年假：根据工作年限享有相应天数带薪年假； 7、依法享有婚假、丧假等有薪假期； 8、年度体检、生日金、过节费、部门活动等。</t>
  </si>
  <si>
    <t>上海威派格智慧水务股份有限公司</t>
  </si>
  <si>
    <t>五险一金 免费班车 员工旅游 专业培训 年终奖金 定期体检 提供三餐 住房补贴 节日福利</t>
  </si>
  <si>
    <t>岗位职责： 1、负责公司所有WEB项目的前端开发； 2、负责开发公司Mobile WEB App； 3、负责开发公司WEB App；  任职要求： 1、本科及以上学历，计算机、通讯或相关专业； 2、有react native使用开发经验优先； 3、精通DIV+CSS+JS，善于使用前端的基本调试工具，熟练手写代码，同时会UI设计优先考虑； 4、3年以上的WEB前端开发经验，熟练掌握HTML5/Ajax/Json/XML/http等Web前端技术，熟悉当前流行的前端技术框架如bootstrap, EasyUI, AngularJS，node.JS， vue.JS等框架，以及常规的统计图表中间件，如HighChart, EChart等； 5、熟练掌握JQuery框架，能够熟练使用Javascript实现动画效果以及交互效果，熟悉多线程开发； 6、良好的编程习惯，乐于分享，了解代码重构及单元测试等一些常用的敏捷开发方式； 7、较强的自学能力、优秀的逻辑思维能力和良好的敬业精神； 8、有使用API Cloud开发APP经验的可优先考虑。</t>
  </si>
  <si>
    <t>浙江卓灿文化传播有限公司</t>
  </si>
  <si>
    <t>PHP高级工程师 (职位编号：10015)</t>
  </si>
  <si>
    <t>广州市利他信息科技有限公司</t>
  </si>
  <si>
    <t>五险一金 员工旅游 交通补贴 餐饮补贴 专业培训 绩效奖金 年终奖金 股票期权 补充公积金 通讯补贴</t>
  </si>
  <si>
    <t>1.负责互联网中后台开发； 1.大专及以上学历，3年以上互联网开发经验； 2.有良好的编程习惯，精通SpringCloud/SpringBoot开发； 3.熟悉掌握MySQL、MongoDB数据库设计、优化及操作，有大型分布式、高并发、高负载、高可用系统开发经验； 4.精通MemCache、Redis等缓存机制； 5.有独立开发项目经验者优先。</t>
  </si>
  <si>
    <t>员工旅游 绩效奖金 年终奖金 专业培训 弹性工作 出国机会</t>
  </si>
  <si>
    <t xml:space="preserve">职责描述：  1. 负责公司网站的开发、维护，及相关接口对接工作； 2. 参与业务需求分析，作为核心成员主导产品研发，可以独立承担Web后台架构设计并主导项目研发； 3. 完成后台核心系统的建设、开发； 4. 参与管理后台的维护与功能开发。  任职要求：  1. 有跨境电商项目开发经验者优先； 2. 精通 PHP 语言，2年及以上开发经验，具有高并发网站架构或开发工作经验优先； 3. 精通常用的PHP开发框架，并有丰富的实践经验； 4. 熟练掌握 MySQL，掌握各种调优技巧； 5. 熟悉JQuery/XML/Ajax/JSON/HTML5等前端技术； 6. 精通常用的服务端中间件，如消息队列、NoSQL数据库等； 7. 具备良好的代码编程习惯及较强的文档编写能力，态度积极乐观; 8. 对技术市场具有一定的敏锐度，能及时掌握市场发展动态，对公司技术发展能提供决策性的建议； 9. 能承担高负荷的工作，有良好的团队合作精神和管理能力，责任心强、工作敬业、有很强的开拓精神。 </t>
  </si>
  <si>
    <t>上海天洪信息技术有限公司</t>
  </si>
  <si>
    <t>泰康养老保险股份有限公司深圳分公司</t>
  </si>
  <si>
    <t>做五休二 弹性工作 五险一金 节日福利</t>
  </si>
  <si>
    <t xml:space="preserve"> 高级JAVA开发工程师 【岗位职责】 在软件编程和开发方面有浓厚的钻研兴趣，工作上有强烈的责任心，有较强的自我驱动和团队合作精神。 </t>
  </si>
  <si>
    <t>五险一金 补充医疗保险 绩效奖金 弹性工作 定期体检 专业培训</t>
  </si>
  <si>
    <t>1、负责公司小程序、公众号及内部系统前端开发工作
2、负责Web前端所需页面的制作和效果的实现
3、保证良好的浏览器兼容性,负责用户体验的改善、设计和实现；
4、与后端开发团队紧密配合,确保代码有效对接。 任职要求：
1、 计算机相关专业本科以上学历，1~3年工作经验
2、 熟练运用HTML、CSS、javascript进行Web开发,至少具有Vue.js、React.js、AngularJS等框架使用经验，并掌握其原理；
3、 熟练掌握API开发和WEB开发调试工具，具有组件化的思想，掌握前端应用构建和组件封装；
4、 熟悉grunt/gulp/webpack等构建工具,有小程序及微信公众号开发经验优。
5、 工作热情，有责任心，具有团队合作精神，良好的沟通表达和逻辑分析能力。</t>
  </si>
  <si>
    <t>佛山云联科技有限公司广州分公司</t>
  </si>
  <si>
    <t>岗位职责： 1. 开发、部署PHP项目，项目构架设计以及开发工作； 2. 根据项目任务计划按时完成软件编码和单元测试工作； 3. 按照开发流程编写相应模块的设计文档； 4. 解决研发过程中的关键问题和技术难题; 5. 协调和帮助的其他开发人员的开发工作; 6. 协助开发经理保证研发工作的质量和进度。  任职要求： 1. 工作态度热情、主动，参与项目系统的整体设计及相关流程的设计并形成标准开发文档； 2. 乐于沟通，有一定的组织协调能力，协助部门主管管理、分派任务及对任务质量进行跟踪、保证； 3. 较强的逻辑分析能力和应变能力；良好的团队合作精神，能独立开展各项工作，并承受工作压力； 4. 本科或以上学历，计算机软件、通讯、数学相关专业; 5. 3年及以上PHP开发经验; 6. 熟悉PHP开发框架，熟悉PHP项目服务器搭建及配置，包括centos、PHP、nginx服务器； 7.熟练使用JS、CSS3、html5，正则表达式等技术，熟练使用mysql数据库及SQL语法； 8.熟悉基于微信、支付宝、QQ等第三方平台进行第三方登录、支付、分享功能的开发； 9.对用户体验、UI美感有较强敏感度，善于总结及乐于改善产品的用户体验； 10.熟悉多种缓存实现机制与策略，熟悉memcache，redis等Nosql技术； 12.对swoole,Workerman等框架的使用场景和使用方法有深刻认识； 13.熟悉基于PHP的面向对象编程，并且使用过1~2个PHP的框架（Zend，YII，Laravel，CI,Thinkphp等）; 14.有基于react框架开发经验者优先。</t>
  </si>
  <si>
    <t>中级JAVA开发工程师</t>
  </si>
  <si>
    <t>1． 在资深开发工程师的带领下，完成新增工单需求的开发、实施工作 2． 文档及功能优化  岗位要求： （1）Java后台开发，要求熟悉Spring +Mybatis开发框架，有运维（特别是运维工单）相关项目经验优先； （2） 计算机及相关专业本科以上学历； （3） 至少3年以上Java项目的开发经验，具有良好的编程基础，了解编程语言原理，有实际大型项目开发经验者优先； （4） 具备独立完成某一功能模块设计及开发的能力； （5） 熟悉Linux操作系统，掌握常用shell命令，熟练掌握MySQL数据库技术 （6） 具备良好的解决问题的能力，工作认真细致，积极主动，责任心强，乐于专研技术，探索技术原理； （7） 具备良好团队合作精神和良好的沟通协作能力。  （8） 有电商平台支付、直播产品支付系统、第三方支付等行业背景，有支付交易或者账务、账户、清结算等系统设计经验；上述背景、经验有其一即可。</t>
  </si>
  <si>
    <t>北京华信瑞诚科技有限公司</t>
  </si>
  <si>
    <t xml:space="preserve">前端开发工程师人数：1  职位信息： 1. 进行企业级的Web开发，致力于通过技术改善用户体验； 2. 独立完成前端WEB页面的架构设计、实现和调试； 3. 与后端工程师对接，完成页面展现和交互工作； 4. 解决PC端和移动端的适配、浏览器兼容性、性能等问题；  任职要求： 1. 计算机应用、软件工程等相关专业本科以上学历，2年以上前端相关工作经验。 2. 掌握HTML、javascript、CSS，熟悉页面架构和布局，对表现与数据分离、Web语义化等有一定的理解。 3. 深度掌握Vue/React/AngularJS中的一种，扎实的JS功底，熟练使用web前端相关工具和框架。  4. 掌握Java语言，有JAVA代码编写工作经验者优先。  公司简介：  北京华信瑞诚科技有限公司，位于海淀五路居恩济西园，是一家新成立的高新技术企业。公司创始人及核心成员均拥有多年互联网及电子政务系统研发、商务经验。公司致力于电子政务相关的软硬件研发和销售，为政府部门和企业提供专业的系统开发，系统集成，信息安全综合解决方案。公司愿为员工提供有竞争力的薪资待遇和福利，以及良好的发展平台，热情欢迎有志之士加盟！  公司位置：北京市海淀区玲珑路168号恩济西园10号楼238（地铁6号线海淀五路居站）  </t>
  </si>
  <si>
    <t>深圳市星潮热点传播股份有限公司</t>
  </si>
  <si>
    <t>上海大域信息科技有限公司</t>
  </si>
  <si>
    <t>岗位职责： 1、负责网站数据库、栏目、程序模块的设计与开发； 2、按时按质完成公司下达程度开发、系统评测等工作任务； 3、网站程序开发文档的编写。 任职要求： 1、 本科或以上学历，计算机相关专业，3年以上PHP开发经验，熟悉使用redis缓存，熟悉各种主流的框架与模板，有互联网/移动互联平台的开发经验优先； 2、 精通PHP编程，熟练使用HTML，CSS，XHTML，JavaScript和jQuery； 3、 熟练SQL语言的经验,熟练使用mysql数据库,可以在查询性能分析问题； 4、 熟练应用服务器Apache，nginx,熟悉LANMP的搭建与日常维护； 5、 了解Linux操作系统，并掌握常用的Linux命令； 6、 对SVN，Git等版本控制工具有一定的了解； 7、 有良好的代码书写、注释和单元测试习惯； 8、 具备良好的沟通合作技巧，较强的责任心及团队合作精神； 9、 熟悉脚本编程Shell者优先； 10、 有系统分析设计能力，能独自解决整体规划方案，制定技术规范书； 11、对技术市场具有一定的敏锐度，能及时掌握市场发展动态，对公司技术发展能提供决策性的建议； 12、有良好的团队合作精神，责任心强、工作敬业、有很强的开拓精神，有创业志向和激情。</t>
  </si>
  <si>
    <t>五险一金 餐饮补贴 年终奖金 带薪年假</t>
  </si>
  <si>
    <t>1、负责产品功能分析和概要设计，并提出合理的技术解决方案； 2、能够带领5人团队完成产品的开发工作并保证软件性能，质量和安全； 3、配合产品运营部门完成产品的版本迭代； 4、配合产品运维部门完成产品上线以及日常运维工作； 岗位要求： 1、专科及以上学历计算机相关专业毕业，3年以上Java工程师经验； 2、熟悉使用阿里云、Dubbo或SpringCloud等架构，开发和部署项目； 3、精通Java代码开发，如基于SpringMVC、iBatis、tomcat、zookeeper、Nginx等开发和测试。 4、掌握MySql、Redis等数据库技术及主流Key-Value存储系统； 5、熟悉设计模式、微服务，有平台化实施经验者，有大数据量、高并发系统和大型网站构建经验者优先考虑；</t>
  </si>
  <si>
    <t>小微环球（上海）科技有限公司</t>
  </si>
  <si>
    <t xml:space="preserve"> 1、对技术组件进行架构设计；  2、根据开发规范与流程独立完成模块的设计、编码、测试以及相关文档；  3、对开发工程师产出的代码进行走查和审核，并予以纠错。  任职资格：
1、本科以上学历、计算机相关专业，3年以上java开发经验，精通Java语言，对设计模式有一定了解；
2、熟悉J2EE规范，熟悉Java Web开发，精通主流开源框架应用技术；
3、熟悉JavaScript、jQuery、Ajax等前端编程技术，熟悉关系数据库设计，熟悉SQL；
4、具有良好的团队合作能力、性格开朗、善于沟通。  </t>
  </si>
  <si>
    <t>高级Java软件工程师</t>
  </si>
  <si>
    <t>上海海鼎信息工程股份有限公司</t>
  </si>
  <si>
    <t>五险一金 补充公积金 定期体检 绩效奖金 年终奖金</t>
  </si>
  <si>
    <t>1、 参与到零售行业信息化系统的设计与研发，如供应链管理、SaaS化ERP服务、会员营销、支付收银等提升零售行业经营管理能力的产品。 2、 参与系统的需求分析，概要设计和详细设计，根据设计文档，进行产品编码 3、 对新技术预研，完成项目的选型和设计，难点公关。 4、 接受开发组长分配的任务，负责软件模块的详细设计、编码和单元测试、按时完成任务，对自己所开发的软件的质量负责、对可能的技术风险，及时向组长汇报 5、 严格遵守公司的技术规范 6、 与测试人员配合，帮助定位问题，及时修复缺陷 7、 建设内部知识库体系 8、 持续改进商业系统平台的服务架构、核心算法或者核心技术等，保证系统高性能、高可用性和高可扩展性 9、 发展方向：开发经理、分析设计师、高级开发经理  任职要求： 1、本科及以上学历，计算机或相关专业，有扎实的软件基础知识 2、技术栈： Java/Servlet/Spring/RESTful/MySQL/JDBC/JavaScript/ExtJS/HTML/CSS/Maven/Docker 3、具有3年以上相关工作经验，在系统架构上，有开发管理经验</t>
  </si>
  <si>
    <t>北京聚海微蓝网络科技有限公司</t>
  </si>
  <si>
    <t>PHP开发工程师10-15K+福利齐全</t>
  </si>
  <si>
    <t>广州佰花方化妆品有限公司</t>
  </si>
  <si>
    <t>岗位职责： §  使用H5游戏引擎进行游戏产品前端开发工作，负责基础的游戏框架开发和整体的设计，保证模块的可行性、游戏性和稳定性； §  精通H5游戏性能优化，负责解决跨浏览器和移动设备兼容性问题； §  协调与服务端、策划、美术相关部门之间的配合； 岗位要求： §  熟悉至少一种H5游戏引擎（Egret、Cocos2dx等）, 擅长H5的游戏开发，精通各种动画实现方式，了解骨骼动画和物理引擎。对游戏引擎有较深刻的理解，熟悉 WebGL，熟悉Canvas，了解渲染的原理优先，有微信小游戏开发经验； §  熟悉H5游戏在手机浏览器，WebView中的适配和性能优化； §  精通HTML、CSS和JavaScript、TypeScript，ES6 、通信协议、WebSocket、网络等知识。具备良好的前端架构分析能力与设计能力； §  熟悉vue/react等前端主流框架，具有良好的面向对象编程的思想，熟悉 HTML5 及 CSS3等； §  对前端工程化有良好认知，熟悉Webpack、Git，具有良好的编码规范能力；  §  具备良好的沟通合作技巧，较强的责任心及团队合作精神。有创业精神，有比较强的抗压能力。有过高并发压力测试经验优先，良好的沟通能力及逻辑分析能力</t>
  </si>
  <si>
    <t>1、 本科以上学历，计算机软件及相关专业； 2、 3年以上JAVA开发经验，1年以上金融类项目开发经验； 4、熟悉关系型数据基本原理，熟练掌握MYSQL\ORACLE至少一种数据库开发技术，具有SQL开发能力； 5、有银行相关经验优先考虑</t>
  </si>
  <si>
    <t>尚美生活集团有限公司</t>
  </si>
  <si>
    <t>前端开发工程师（react）jqy</t>
  </si>
  <si>
    <t>工作职责： 1、 参与设计后端系统的开发框架，设计开发公共模块和组件等； 2、 参与系统的后台开发，根据软件需求说明书、架构设计、概要设计等文档要求，完成代码编写工作 岗位要求： 1、 专科及以上学历，具有大中型项目的架构设计和开发经验； 2、 5年以上Java开发经验，熟悉主流的J2EE框架及编码规范； 3、 熟练运用开源软件包（Spring、Struts、Hibemate等），从事高并发Web应用架构设计和开发者优先； 4、 熟悉Oracle、SQL Server、MySQL等数据库一种以上，熟练掌握SQL； 5、 熟悉Linux，熟悉Tomcat、Weblogic等至少一种应用服务器系统的开发； 6、 熟练使用Eclipse、Git、SVN等软件开发工具，熟悉持续集成； 7、 熟悉I/O、多线程、集合等基础框架，熟悉分布式、缓存、消息、搜索等机制；</t>
  </si>
  <si>
    <t>五险一金 下午茶 全勤奖 交通补贴</t>
  </si>
  <si>
    <t>1.大专以上学历，实际前端开发经验二年以上， 2.熟练使用vue、reactjs、css。熟悉ES6语法。熟练使用webpack、nodejs、git等工具。 3.精通Html5+CSS3+Javascript编程，熟悉移动前端开发调试技术 4.了解WEB标准化、模块化、性能优化方法，了解可用性、可访问性和安全性，了解WebSocket、http协议； 5.有浏览器兼容性及网站性能优化经验者优先； 6.有良好的代码编写习惯，有自主学习能力；有良好的团队合作意识及积极的心态。</t>
  </si>
  <si>
    <t>岗位描述 1、负责数据web平台、移动平台功能开发工作； 2、承担并独立完成公司分配的设计和开发任务，并对交付质量负责； 3、学习和研究新技术以满足产品的需求； 4、参与数据系统架构设计工作； 5、参与web开发、移动端开发规范制定； 工作要求 1、 有2年以上的PHP实际项目开发经验。 2、 熟练使用PHP+MySQL，进行WEB开发，面向对象编程。 3、 具备良好的代码编程习惯和编码风格。 4、 能独立承担模块详细设计和开发，具有较强的程序调试能力与程序故障分析能力，MYSQL数据库设计和优化能力</t>
  </si>
  <si>
    <t>和阖（深圳）信息技术有限公司</t>
  </si>
  <si>
    <t>带薪年假 五险一金 节日福利 双休 加班补贴</t>
  </si>
  <si>
    <t>工作职责： 1、主要负责消费金融系统产品的设计、开发和测试工作，涵盖三个方向： 渠道开发方向（为客户端提供接口）； 2、能准确理解/分析业务需求，基于公司统一的架构，快速迭代完成产品研发，并能根据系统日常情况以及业务要求，进行系统优化；3、分析并解决业务运营中出现的问题，为运营、客服等其他团队提供支持； 4、整理负责模块相关文档，帮助架构师改进完善系统架构； 5、产品方向；负责信贷核心系统方向、产品运营方向、资金助贷方向。 岗位要求： 1、 大专及以上学历 2、 3年及以上JAVA经验，熟悉Spring,Struts,iBatis及至少一种Java 应用服务器如tomcat,jetty； 3、 2年以上互联网行业大型企业应用系统开发相关经验，扎实的基础知识； 4、 熟悉Java EE相关技术和框架（包括Java语言/Struts/Spring/iBatis等） 5、 熟悉Web及前端技术（包括 Javascript，ajax，json，jQuery等开源框架）； 6、 熟悉服务化框架，如springcloud,tinygroup,webservice，hessian，dubbo等； 7、 熟悉Linux常用命令，能独立在上面进行开发，测试和部署； 8、 熟悉mysql数据库，能熟练运用sql语言，sql优化等。</t>
  </si>
  <si>
    <t>广州远程教育中心有限公司</t>
  </si>
  <si>
    <t>五险一金 绩效奖金 交通补贴 餐饮补贴 专业培训 弹性工作 年终奖金</t>
  </si>
  <si>
    <t>职责描述： 1、网站核心业务功能、应用接口等开发 2、参与网站架构设计和框架开发 3、代码编写和单元测试，持续优化   任职要求： 1、熟悉PHP语言，熟练掌握PHP面向对象编程，另掌握C,Java,Python,Perl等任一中语言优先 2、深入理解MySQL/Oracle中任意一种数据库，精通Linux/Unix操作系统 3、了解Html5，css3等web前端技术 4、4.5万行以上的PHP代码经验，有良好的代码习惯 5、全日制专科毕业，5年以上的网站开发经验  工作时间：朝九晚六，双休 工作地点：广州市麓景西路41号广州广播电视大学6号楼5―7层   【公司福利】 1、提供富有竞争力的薪资标准，完善的薪酬制度和上升通道； 2、5天7.5小时工作制，周末双休，法定节假日休假； 3、购买五险一金，享受交通补贴、餐补、夏日补贴、电脑补贴等； 4、享有带薪年假、各类节日福利； 5、地铁站附近，校园办公环境，食堂美味； 6、企业内部员工学历进修、职业技能培训补贴。</t>
  </si>
  <si>
    <t>北京中贸远大信用管理有限公司</t>
  </si>
  <si>
    <t>PHP开发工程师(中高级）</t>
  </si>
  <si>
    <t>五险一金 餐饮补贴 绩效奖金 交通补贴 员工旅游 年终奖金 定期体检</t>
  </si>
  <si>
    <t xml:space="preserve">岗位职责：  1、负责产品PC、移动端前端开发工作；  2、能够根据产品需求，快速产出兼容于目前主流浏览器的前端页面；  3、提供合理的前端架构，实现前后端分离。   任职资格：  1.1-3年前端开发经验，大专以上学历；  2.熟练使用React、HTML、CSS等网页制作技术，熟悉页面架构和布局  3.深入理解JavaScript、jQuery、Ajax等Web开发技术  4.具备H5等移动端开发经验优先  5.有微信小程序开发经验优先  6.有较强的学习能力和较高的学习热情，具备成熟的团队协作意识  7.了解前后端分离开发模式 </t>
  </si>
  <si>
    <t>五险一金 年终奖金 加班补助 带薪年假 员工旅游 节日福利 补充医疗保险</t>
  </si>
  <si>
    <t>1、计篁机相关专业,3年以上相关工作经验
2、�e通php语言,有java语言基础更好
3、熟练握音种主流php柜架的使用及其理,必须 懂Laravel框架
4、熟练使用mysqL等数据库,熟悉sql语言,掌握mysql的常规优化
5、熟练掌握linux系统的使用,以及相关环境下的调用好性能优化
6、表达能力好,善于沟通,有队合作精神 7. 有AI平台或类似平台开发经验优先。 岗位职责： 1、负责云图平台Ai训练、管理及推理平台的代码承接
2、负责云图AI部分前后端需求开发</t>
  </si>
  <si>
    <t>五险一金 员工旅游 绩效奖金 弹性工作 股票期权 年终奖金 定期体检</t>
  </si>
  <si>
    <t>1.负责推荐系统架构的规划、设计、技术选型，并持续推动系统优化改进； 2.负责推荐系统重要业务模块及核心框架的搭建和编码实现； 3.负责组织跨团队沟通协作，确保系统架构内外设计合理并保障项目质量与进度；  任职资格: 1.全日制本科以及上学历，三年以上互联网Java编程经验，有独立开发的或者作为主程的项目成功上线的经历优先； 2.具有丰富的系统架构设计实践经验，能够设计开发高性能、高并发、高可用性、高扩展性系统架构； 3.精通J2EE、WebService、分布式、多线程、缓存等高性能架构技术； 4.掌握网络协议栈，熟悉常用网络协议 HTTP、HTTPS、SSL、WEBSOCKET，以及安全相关的技术； 5.掌握微服务Spring Cloud架构和常用组件、消息队列框架RabbitMQ/Kafka等，了解分布式协调服务Zookeeper等； 6.对技术有兴趣，有强烈的学习欲望和学习能力，理解力强，执行力强，有责任心。</t>
  </si>
  <si>
    <t>上海晨骏网络科技有限公司</t>
  </si>
  <si>
    <t>五险一金 员工旅游 餐饮补贴 绩效奖金 年终奖金 通讯补贴</t>
  </si>
  <si>
    <t>五险一金 周末双休 带薪年假 带薪病假 节日福利 项目奖金 定期团建 加班餐补</t>
  </si>
  <si>
    <t xml:space="preserve"> 岗位职责： 1、负责公司产品和项目PC端及移动端页面与样式的开发和功能实现； 2、负责前端交互逻辑的实现； 3、负责数据可视化组件的开发和积累； 4、负责团队内部整体技能的提升； 2、追踪前端技术的发展，结合实际应用需求进行技术的改进与创新； 3、持续优化和改进公司产品和项目的可用性。 任职要求： 1、大专统招学历以上，5年及以上前端开发经验； 2、熟悉w3c标准，对表现与数据分离、html语义化等有深刻的理解； 3、对javascript面向对象具有深入的理解，了解commonjs/amd/cmd规范； 4、熟悉一种MV*框架，如 AngularJS、ReactJS、vueJS； 5、前端组件的设计与实现，相关框架的定制与修改； 6、对用户体验、交互操作流程、及用户需求有深入理解； 7、有前后端分离的技术经验，懂grunt、gulp、fis、graphql优先，有后端开发经验优先； 8、对技术有强烈的进取心，具有良好的沟通能力和团队合作精神、优秀的分析问题和解决问题的能力； 9、有前端架构、带团队经验和负责项目经验，逻辑思维能力强，业务理解能力强。 </t>
  </si>
  <si>
    <t>深圳纵横南方影院发展有限公司</t>
  </si>
  <si>
    <t>弹性工作 带薪年假 五险一金 包住宿 节日福利 专业培训 餐饮补贴 加班补贴 住房补贴</t>
  </si>
  <si>
    <t>1、负责开发平台前后端程序 2、负责程序Bug修复和优化工作 岗位要求： 1. 精通Javascript、html5、Jquery、Ajax、XML； 2. 熟练运用PHP+MySQL进行网站开发； 3. 熟悉常用PHP的CMS开发、微信公众平台开发、APP调试等程序； 4. 熟悉TP和Yii框架 5. 熟悉Linux系统，能熟练操作linux系统 注：熟悉Yii框架、及微信公众平台开发经验者优先。（无相关工作经验勿扰，谢谢！）</t>
  </si>
  <si>
    <t>卡牌手游服务器端主程</t>
  </si>
  <si>
    <t>上海龙游网络科技有限公司</t>
  </si>
  <si>
    <t>Java后台研发</t>
  </si>
  <si>
    <t xml:space="preserve">1、负责基于Node、js的游戏服务端程序设计和开发； 2、负责业务逻辑设计与实现； 3、负责业务内容数据库设计和开发； 4、有服务器端团队管理的经验。  任职要求： 1、3年以上nodejs开发经验，有成功上线的项目经验。 2、熟练掌握Javascript，熟悉ES6规范，ES7与ES8特性，熟悉Node.js标准库的使用，能完成相应的扩展开发 3、了解Pomelo/Express等开源框架 4、熟悉MySQL，Redis等数据库 5、了解 TCP、UDP、HTTP 等网络通信协议 6、熟悉Linux系统的常用命令与软件，熟悉Linux上的服务器部署 7、熟悉git代码管理工具 8、高度的责任心以及良好团队合作精神 9、具备良好的分析解决问题能力和Bug解决能力，能独立承担开发工作; </t>
  </si>
  <si>
    <t xml:space="preserve">职责： 1.负责携程高端旅游产品的服务端开发日常开发、维护工作，业务需求实现，系统优化、架构升级等。 2. 参与业务、技术能力开放平台的开发、维护工作。 任职要求： 1. 计算机相关专业本科以上学历，3-7年软件开发经验，良好的算法/数据结构基础 2. 熟练使用Java语言，对Java语言特性有深入了解，如多线程编程，集合框架等 3. 熟悉Java Web开发技术，如Spring,、Spring MVC、JPA、MyBatis、JMS、 REST WebService等 4. 熟练使用MySQL数据库，可以编写优化的SQL语句 6. 熟悉tomcat，nginx等Web服务器，熟练配置部署上述服务器。 7. 具有优秀的逻辑思维能力、学习能力、良好的沟通交流与团队协作能力 </t>
  </si>
  <si>
    <t>前海本地农（深圳）科技实业有限公司</t>
  </si>
  <si>
    <t>五险一金 绩效奖金 弹性工作 专业培训 年终奖金</t>
  </si>
  <si>
    <t xml:space="preserve">岗位要求 1、精通PHP语言,熟悉PHP框架Phalcon或ThinkPHP，Phalcon框架优先考虑； （重要） 2、熟悉微信公众号，订阅号，服务号，有小程序开发经验则优先考虑； （重要） 3、熟悉HTML和CSS，JavaScript，jQuery等语言； 4、熟悉linux操作系统，熟悉MYSQL或其他数据库； 5、熟悉MVC模式,具有网站优化和架构设计能力； 6、熟悉MemCache或Redis缓存； 7、要求上手快，有责任心，能独挑大梁； 8、如具备电商网站研发经验和微商城开发经验则优先考虑。  </t>
  </si>
  <si>
    <t xml:space="preserve">职责： 1.负责携程高端旅游产品的服务端开发日常开发、维护工作，业务需求实现，系统优化、架构升级等。 2. 参与业务、技术能力开放平台的开发、维护工作。 任职要求： 1. 计算机相关专业本科以上学历，3-7年软件开发经验，良好的算法/数据结构基础 2. 熟练使用Java语言，对Java语言特性有深入了解，如多线程编程，集合框架等 3. 熟悉Java Web开发技术，如Spring,、Spring MVC、JPA、MyBatis、JMS、 REST WebService等 4. 熟练使用MySQL数据库，可以编写优化的SQL语句 6. 熟悉tomcat，nginx等Web服务器，熟练配置部署上述服务器。 7. 具有优秀的逻辑思维能力、学习能力、良好的沟通交流与团队协作能力  </t>
  </si>
  <si>
    <t>上海梭翱信息技术有限公司</t>
  </si>
  <si>
    <t>五险一金 餐饮补贴 专业培训 绩效奖金 年终奖金 弹性工作</t>
  </si>
  <si>
    <t>- 职责 - 负责公司旗下产品的全新需求开发； - 负责后台管理系统和前台站点开发； - 负责互联网数据采集、清洗、入库、分析等数据处理工作； - 主导完成前后接口的制定和开发； - 开发临时性工具和数据处理工作； - 设计开发可复用模块，提高开发效率节省维护成本； - 完成相关技术文档的编写及整理工作；  - 要求 1， 2~3年编程相关经验； 2， 熟练掌握PHP，了解常用的设计模式，有良好的编程习惯； 3， 熟练掌握MySQL语法，熟悉一些基本MySQL优化技巧； 4， 掌握前端语言的HTML5/CSS5/JavaScript，会使用JQuery，bootstrap等前端框架； 5， 热爱编程，喜欢看技术书籍，动手能力强，有PHP外其他编程经验的优先   公司目前处于高速发展的阶段。急需各类人才，扩大团队规模，增强市场竞争力！  我们倡导自由乐趣的工作氛围，追求创意办公，在这里充满思考和创新；我们拥有超过10年行业经验的高素质资深团队，我们坚信每一个成功的项目都是良好团队合作的成果。不甘现状的朋友，加入我们吧，让我们一起不断地思考和创新。   福利介绍  1、优厚的薪酬，超额财年奖金；  2、公平公正的绩效考核；  3、五险一金（入职即开始缴纳）；  4、个人商业保险（公司缴纳）  5、周末双休，其他节假日按照国家规定执行；  6、带薪年假，随着工龄增加而相应调整；  7、简单澄澈的工作环境，无间合作的团队氛围；  8、明确清晰的晋升通道，清晰的发展路径及广阔的发展平台；  9、专业、系统、全面、完善的培训体系；  10、提供员工生活福利：每月中餐补贴、每月生日Party福利等；  11、员工身心保障福利：公费旅游、主题聚餐、季度全员活动等；  12、节假日福利：妇女节、端午、中秋、春节等惊喜连连；   招贤纳士  人才理念： 进取、创新、诚信、敬业、尊重、责任  梭翱期待有志之士加盟，一起成长，携手共进！</t>
  </si>
  <si>
    <t>上海习游文化传播有限公司</t>
  </si>
  <si>
    <t>工作职责 1、负责服务端软件的产品开发和维护； 2、独立完成服务端软件需求的整理和软件设计； 3、按照项目计划，按时提交高质量代码，完成开发任务； 4、规范文档的编写、维护，以及其他与项目相关工作； 5、按时按需完成服务端软件的维护及更新； 6、负责优化服务端的质量、性能。 任职资格 1、本科以上学历，计算机、软件、通讯等相关专业； 2、四年以上java开发经验； 3、精通面向对象分析与设计； 4、精通spring Boot、Spring Cloud、mybatis、等常用框架，对微服务有深入了解； 5、熟悉mysql、redis、elasticsearch； 6、熟练掌握linux基本操作； 7、了解html、css、javascript等前端技术； 8、有商城服务端开发经验优先； 9、了解微服务架构、有微服务实践经验者优先；</t>
  </si>
  <si>
    <t>PHP开发工程师-白云</t>
  </si>
  <si>
    <t>广州赞播智店信息科技有限公司</t>
  </si>
  <si>
    <t>技术顾问（金融科技/.net）</t>
  </si>
  <si>
    <t>上海联蔚信息科技有限公司</t>
  </si>
  <si>
    <t>五险一金 员工旅游 弹性工作 股票期权 年终奖金 绩效奖金 大小周</t>
  </si>
  <si>
    <t>岗位职责： 1、参与公司产品、系统平台的需求分析与设计，撰写相关的技术文档； 2、负责公司产品的开发工作，如PC，APP的后台开发； 3、负责产品代码的开发与维护，按计划完成功能模块的开发； 4、配合前端工程师完成开发工作。 岗位要求 ： 1、三年以上PHP开发经验，熟悉Laravel框架的优先； 2、熟悉MySQL等数据库设计开发、SQL性能调优； 3、有一定的系统架构设计能力，能设计及编写良好的接口规范； 4、具备优秀的编程能力，熟悉HTTP/HTTPS等协议，熟练掌握常用的数据结构和算法； 5、深入了解缓存的作用，能合理使用缓存，有Redis使用经验。</t>
  </si>
  <si>
    <t>五险一金 免费班车 绩效奖金 餐饮补贴 做五休二</t>
  </si>
  <si>
    <t xml:space="preserve">Software development and implementation: - Involvement in all technical aspects of implementation and/or upgrade projects around investment software packages. - Assist in implementation, customization and integration of investment financial software products as part of professional services projects. - Design and development for extensions and customizations of investment solutions. - Design and work on interfacing with other core systems. Support Services: - Provide support in technical related matters to clients as well as Connext colleagues, via telephone, email, or in person as required. - Contribute to the maintenance of internal support and/or pre-sales environments. - Play liaison role between client project team/users and product development.  1. University Degree or comparable education 2. Understanding and more than 2 years' experience in IT system design and development with .NET and web technologies such as Web Service/Web API/ASP.NET MVC/JavaScript (JQuery), WCF etc. 3. Knowledge and hands on experience on SQL Server or Oracle and mainstream version control system like GIT/SVN. 4. Windows OS and MS Office skills are required 5. Fluent in both Chinese and English 6. Able to take the initiative and work independently or in a team 7. Core consultant skills (Professionalism, Analytics, and Interpersonal Relationship Building) 8. Knowledge of basic financial concepts, financial system work experience is plus 9. Analytics, Business Intelligence and Data Management software work experience is plus 10. Mobile or HTML5 or other front-end development experience is a good plus 11. Able to travel when required </t>
  </si>
  <si>
    <t>松下信息系�y（上海）有限公司</t>
  </si>
  <si>
    <t>五险一金 补充医疗保险 员工旅游 交通补贴 专业培训 绩效奖金 年终奖金 定期体检</t>
  </si>
  <si>
    <t>职位描述： 1、新技术调查研究； 2、研发新产品，开发产品技术原型； 3、新产品开发试做； 4、协助项目组，解决技术难题。  职位要求： 1、大学本科及以上学历，计算机软件行业背景； 2、5年以上开发经验； 3、精通一种以上开发语言（Java必须），熟练掌握一种以上主流Java开发框架，熟练掌握一种以上数据库产品； 4、可用英语或者日语进行简单沟通； 5、有AI或大数据开发经验者优先，有OAuth2.0开发经验者优先，有移动设备应用开发经验者优先，有IOT开发经验者优先。 优秀者 可面谈。</t>
  </si>
  <si>
    <t>嵌入式系统软件研发工程师</t>
  </si>
  <si>
    <t>五险一金 专业培训 绩效奖金 年终奖金 包三餐 包吃 员工旅游 周末双休</t>
  </si>
  <si>
    <t>上海阳灵智能科技有限公司</t>
  </si>
  <si>
    <t xml:space="preserve">岗位职责： 1、参与新产品的整体规划、功能设计、开发工作； 2、负责产品功能模块的升级和维护； 3、根据客户需求对产品进行二次开发。  岗位要求： 1、本科及以上学历，两年以上PHP开发经验 2、熟悉laravel、lumen框架 3、熟悉mysql数据库设计和性能优化 4、了解前端基础知识，能够根据文档调用前端插件  </t>
  </si>
  <si>
    <t xml:space="preserve"> 1)   负责公司产品或项目的需求分析和设计； 2)   负责软件架构设计、代码编写、测试程序设计开发、相关文档归档； 3)   负责软件模块设计； 4)   负责系同软件联调； 5)   能够组织及参与团队按计划进度完成任务  任职资格： 1)   计算机相关专业本科以上学历 2)   3年及以上软件产品开发经验，有敏捷开发经验； 3)   熟悉FreeRTOS，LWIP，fatFS开发； 4)   熟悉C，HTML, Css, JavaScript等语言开发； 5)   熟悉嵌入式系统软件架构设计； 6)   精通TCP/IP协议，web设计； 7)   熟悉测试系统开发； 8)   有linux开发经验优先； 9)   有Python开发经验优先；  10) 英语四级或以上，具有良好的英文材料阅读能力； 11）口语要求：能与美国人无障碍沟通者； 12) 有scrum经验者优先</t>
  </si>
  <si>
    <t>深圳市腾拓科技有限公司</t>
  </si>
  <si>
    <t>web前端讲师</t>
  </si>
  <si>
    <t>深圳市鸿渡锦程教育科技有限公司</t>
  </si>
  <si>
    <t>周末双休 五险一金 四季旅游 带薪年假 年底双薪 免费体检 节日福利 技能培训 年终分红 出国机会</t>
  </si>
  <si>
    <t>岗位职责： 1.参与公司项目的整体开发和计划实施； 2.根据业务部门需求，负责公司内部ERP后台的功能开发和优化； 3.负责配合产品经理进行需求评审及技术开发；
任职要求： 1. 计算机相关专业，本科及以上学历； 2. 两年以上PHP开发经验及2年以上web后台开发经验； 3. 精通PHP+MySQL，至少熟悉一种常用的PHP开发框架； 4. 熟悉主流的数据存储、缓存技术，如：mysql、memcache、redis等； 5. 了解HTTP协议及web前端相关技术（包括JavaScript、HTML、CSS等）； 6. 良好的代码习惯，要求结构清晰，命名规范，逻辑性强，代码冗余率低，有撰写详细的编码注释的习惯； 7. 熟练使用svn工作，并有良好的版本管理习惯; 8. 具有ERP、OA内部系统、Ebay、Amazon等应用开发经验者优先； 9. 能独立负责部分子模块的系统分析和设计、数据库设计、程序开发</t>
  </si>
  <si>
    <t>职位信息： 1.按照教学规范和教学大纲高质量完成web前端课程的授课任务； 2.带领学员参加实训并指导学员完成实操项目； 3.负责所属教学方向的工作计划和课程优化、改进教学方法，完善教学体系； 4.完成课程辅导工作，解答学员课程疑问，保证学员的学习质量； 5.配合其它部门和集团完成相关工作。   任职要求： 1.本科学历，至少3年以上WEB设计项目经验或1年以上教育行业WEB讲师教学经验； 2. 精通HTML / XHTML、JS、AJAX、CSS等前端相关技术并且精通Javascript，熟悉JQuery、Bootstrap等框架； 3. 熟练使用常见的移动端开发框架与库，如CSS 库、Zepto/jQuery、iScroll及Swiper等等； 4. 精通至少一种JS框架，如AngularJS / React / Vue等，或者对原生JS语言掌握较深； 5. 了解至少一种后端开发语言，如Java / PHP / Python / Ruby等并熟悉一种关系型数据库如mongoDB/mysql； 6. 熟悉webpack插件的使用和前端工程化与构建部署，如linux、Git/SVN、Gulp/webpack/grunt与Nginx/apache等。</t>
  </si>
  <si>
    <t>岗位职责： 1、参与模拟交易搓合引擎、数据处理平台系统、港美股交易相关系统等高并发相关系统的设计与开发工作； 2、与产品团队充分沟通，理解需求，完成系统设计、代码编写、文档撰写以及后期维护； 3、遵守组内编码规范，编写高质量、高效率、结构清晰、易读、易维护的代码； 4、保证服务的稳定，可靠，高效并根据业务需要持续优化；  任职要求： 1、3-5年及以上基于Java语言开发经验； 全日制统招本科及以上学历； 2、精通J2EE架构，精通常用的设计模式，精通数据持久化、缓存、消息、通讯等的相关开源框架，对大容量、高并发系统的设计与调优有丰富经验尤佳； 3、了解网络7层协议，必须掌握应用层之Http和传输层TCP、UDP协议，熟悉java网络编程，熟悉NIO，熟练使用相关框架，如Netty、Mina等，熟知twitter-finagle等类似框架尤佳； 4、深入理解序列化与反序列化机制，掌握但不限于Thrift、Google protobuf等，有着类似经验均可，保证网络传输高效可靠、多语言间的协同开发的高效执行； 5、熟练使用redis 、memcache 等缓存中的一种； 6、熟悉至少一种Web开发框架，例如常用的Spring Boot、Spring Cloud、Spring、Spring MVC、Mybatis等，对JS、CSS、HTML能熟练的运用； 7、熟悉Linux操作系统，掌据常用linux操作命令；熟悉Tomcat等主流web服务器； 8、至少熟悉一种关系数据库如mysql，并能根据业务需求设计数据库结构，有NoSQL经验者优先； 9、诚信正直，积极主动，有较强的责任心，并具备良好的沟通能力、理解能力和较强的学习能力，具备团队合作精神； 有以下经验者优先考虑：分布式Socket通讯系统、分布式队列、分布式任务分发框架、全文检索、海量数据存储与分布式存储技术。</t>
  </si>
  <si>
    <t>早九晚六 五险一金 带薪年假 员工福利佳 餐饮补贴</t>
  </si>
  <si>
    <t>岗位职责: 1、 公司业务系统开发工作 ； 2、线上服务和系统维护； 3、参与编写技术和项目相关文档； 4、对业务系统和产品提供技术支持； 任职要求: 1、本科及以上学历，具有1年以上PHP程序开发经验； 2、熟悉一种或多种PHP开发框架，如：Thinkphp、laravel 3、 熟悉mysql数据库，具备Mysql索引优化、查询优化能力； 4、对高负载、大访问量情况下的LNMP架构经验者优先； 5、 熟悉linux下常用WEB应用软件/数据库软件的应用和配置调优，以及系统均衡容灾设计，有大集群网站建设维护经验者优先； 6、 具备良好的沟通、理解、表达能力，积极主动与团队协助沟通。</t>
  </si>
  <si>
    <t>职责描述： 1、负责后端数据接口开发； 2、负责已有数据接口的持续维护和性能优化； 3、对已有数据进行重新清洗转换，为数据检索准备基础数据； 4、其它一些围绕数据相关的后端开发。 任职要求： 1、熟练使用JAVA进行后端开发； 2、能够熟练使用MSSQL、MYSQL等常见关系型数据库，具有优化SQL经验； 3、熟练使用MongoDB、Redis等NoSQL； 4、对ELK有使用经验,能熟练使用ElasticSearch或Solr进行复杂数据聚合和检索； 5、对待工作认真负责、具有较强的主动学习能力和责任心； 6、熟悉JAVA或其它开发语言，热爱技术，能够进行持续学习； 7、接触过金融证券、期货、基金等相关金融产品者尤佳； 8、对NodeJS技术感兴趣，具有一定开发经验者尤佳。</t>
  </si>
  <si>
    <t>广州智品网络科技有限公司</t>
  </si>
  <si>
    <t>员工旅游 五险一金 年终奖金 专业培训 餐饮补贴 弹性工作</t>
  </si>
  <si>
    <t>岗位职责 1. 负责互联网产品前端代码的编写，按照设计效果图、需求实现功能和用户体验； 2. 与产品设计师、开发工程师紧密工作在一起，负责产出高质量的产品前端层，确保产品具有优质的用户使用体验和高性能； 3. 搭建公司产品前端架构，规范前端代码，跟踪前端技术发展方向，研究和掌握最新前端开发技术，帮助团队成员成长。  任职要求 1. 2年以上相关工作经验，精通各种Web前端技术，包括HTML/CSS/DOM、JavaScript，熟悉 DIV CSS布局、jQuery和bootstrap等主流框架和html5； 2. 对各种web前端技术（如JavaScript、CSS、语义化标签等）有深刻理解； 3. 熟练使用各种脚本调试器、DOM查看器等定位问题，熟练使用各种工具检测web服务的性能和定位瓶颈； 4. 精通JS以及主流JS框架，熟悉React JS等，熟悉SASS, gulp 等工具，有 TypeScript 经验者优先考虑； 5. 有使用服务器端开发语言Go开发Web应用的经验优先考虑； 6. 逻辑清楚，思维清晰，代码规范，沟通良好，具备良好的分析、理解、解决问题的能力； 7. 富有团队精神，愿意接受新技术新思维，学习能力良好以上。 加分项：在github或者其他技术社区有自己的开源</t>
  </si>
  <si>
    <t>业务支撑经理</t>
  </si>
  <si>
    <t>金运通网络支付股份有限公司上海分公司</t>
  </si>
  <si>
    <t>五险一金 补充公积金 员工旅游 专业培训 绩效奖金 年终奖金 定期体检 弹性工作</t>
  </si>
  <si>
    <t>职位描述： 1、参与软件产品项目规划工作，独立撰写部分模块的需求分析文档、详细设计文档，完成开发和编程任务； 2、维护和升级现有软件产品和系统，出现问题时，快速定位并修复相关缺陷； 3、持续提高自身技术能力，跟进行业关键技术发展； 4、负责解决团队中出现的性能问题（高并发、大数据处理）； 5、在生产应用中完善和提升产品在交易和数据安全方面的能力。 任职资格： 1、计算机类、金融管理或信息管理相关专业，全日制本科及以上学历（表现突出者可以适当放宽）； 2、3年以上Java开发经验；有银行、电商、第三方支付等行业从业经验，有收单、银行风控、信贷、支付平台等开发经验优先； 3、精通JAVA语言，熟悉SQL Server或Oracle数据库系统，熟悉Struts,Spring，iBatis/Hibernate等常见MVC框架内容；熟悉oracle、mysql等数据库； 4、在互联网金融支付等领域有丰富的高并发、大数据处理经验，能够负责解决团队中碰到的性能问题； 5、在互联网金融支付等应用的交易和数据安全方面中有系统性的理解，并有实际生产运用的经验。</t>
  </si>
  <si>
    <t>岗位职责： 1、负责项目的需求调妍、数据提取、数据分析、方案设计等相关工作， 2、根据调研结果完成项目文档撰写 3、撰写客户交流汇报材料，撰写产品介绍材料 4、负责业务的规划策划工作，并有能力进行独立论证，并进行有效说明其价值与可行性。 5、按时保质地完成公司交办的其它各项工作任务，确保工作质量和进度达到目标要求  任职要求： 1、熟悉通信行业专业知识，熟悉电信公司业务规则 2、良好的文档编写能力及PPT编写技巧，面试时请携带相关作品 3、良好的沟通能力，善于挖掘和归纳用户需求，并整理成相关文档 4、熟练使用一种或几种分析统计及数据挖掘工具，如：python、R、Tableau等。具有对用户需求进行采集并实行相应的调研及分析的能力</t>
  </si>
  <si>
    <t>澳门极易付股份有限公司</t>
  </si>
  <si>
    <t xml:space="preserve">1、负责、参与应用系统平台设计、重构、优化，主导/参与技术难题攻关； 2、负责并参与系统需求分析、功能模块详细设计，完成系统业务功能实现、测试及维护工作； 3、负责编写相应的需求、设计与技术文档，向系统使用者提供技术支持服务； 4、参与线上系统环境的升级、运维监控、性能调优； 5、推动跟进业务线需求，为改善系统的功能积极提出建议。 任职资格： 1、5年以上Java设计或开发工作经验;具有支付行业相关工作经验优先； 2、熟悉下列框架、工具和技术：Spring、JSP、javascript、Maven、Eclipse、SVN、Git; 3、熟悉JDBC编程，熟悉主流数据库之一（Oracle、MsSql Server、Mysql等），熟悉MongoDB; 4、熟悉SOA治理方案dubbo，springcloud等微服务技术; 5、对常用的设计模式有一定了解； 6、沟通能力好，学习能力强，工作态度认真，能吃苦耐劳。 </t>
  </si>
  <si>
    <t>上海飞语网络科技有限公司</t>
  </si>
  <si>
    <t>1、负责基于Java的后台应用设计和编码； 2、根据需求分析进行开发功能模块； 3、对负责的功能模块进行单元测试、系统测试、联调测试等工作； 4、负责对现有系统提出合理改进意见并参与具体实施。  岗位要求： 1、 .计算机相关专业全日制本科或以上学历，具有3年以上Java开发经验，熟悉Java语言及J2EE体系结构。 2、 熟悉SpringBoot，Spring，MyBatis等相关框架，熟练使用。 3、 熟练使用MySql，具备一般数据库索引等相关知识。 4、 可在指导下按需求完成小模块功能设计及开发。 5、 自学能力强，沟通能力佳。做事积极主动，可承受一定压力。 6、 编码风格佳，对单元自测有自我要求同学优先。</t>
  </si>
  <si>
    <t>PHP全栈开发工程师</t>
  </si>
  <si>
    <t>深圳市伟博思技术有限公司</t>
  </si>
  <si>
    <t>1、熟练掌握Laravel(Symfony，Yii）框架，MVC开发经验； 2、熟练使用MySQL等数据库设计sql语言及stored procedure脚本编程等； 3、熟悉Linux命令行及LAMP工资环境； 4、有Git，SVN或其它版本控制经验及Agile开发方法； 5、熟悉redis、memcached、MongoDB等缓存技术； 6、熟悉WEB前端技术及响应式网站设计，包括CSS，HTML5，Javascript，Ajax，Json,jQuery，NodeJs,Bootstrap等开源框架；  岗位要求： 1、4年以上PHP开发经验，扎实的基础知识； 2、有ios/Android手机App开发经验者优先； 3、英文良好</t>
  </si>
  <si>
    <t>Web前端架构师</t>
  </si>
  <si>
    <t>深圳巴伦如梭网络有限公司</t>
  </si>
  <si>
    <t>量化研究员</t>
  </si>
  <si>
    <t>深圳市壹美分网络科技有限公司</t>
  </si>
  <si>
    <t>年16薪 绩效奖金 年度调薪 晋升机会</t>
  </si>
  <si>
    <t xml:space="preserve"> 岗位职责： 负责影视信息网站前端功能开发 工作内容： 1. 前端开发框架的搭建和持续完善优化； 2. 理解产品需求，参与需求评审确认； 3. 完成产品前端功能的技术设计，按项目要求出具技术文档； 4. 编码，自行单元测试确保代码质量，按规范提交代码，按要求做好版本管理。 5. 参与前端技术规范和软件过程持续改进。 任职资格: 1、计算机相关专业全日制一本及以上学历，英语CET4或以上；5年以上开发经验。 2、熟练使用HTML5、CSS、原生JavaScript等Web页面开发技术。 3、熟练使用mint-ui、jquery-ui、bootstrap、echarts基本使用。 4、 熟悉使用JQuery、Ajax、vue.js等各种Web前端开发技术，完成页面的动画效果。 5、 熟练使用HTML5新标签，使内容更具有语义化，对于HTML5+CSS3新特性：audio，video，canvas，本地存储，语义化标签。 6、熟练使用DIV+CSS布局，rem移动端布局，百分比，flex，媒体查询等，可进行响应式布局以及屏幕的自适应。 7、 熟悉使用W3C标准，响应式布局、弹性盒布局、rem布局，基于HTML5的webApp开发以及各种手机移动端适配。 8、熟练使用webpack前端构建工具、git和gitee代码托管工具。 9、具备良好的沟通表达能力、团队协作精神和服务意识。 10、思维清晰敏捷，逻辑分析能力强，善于学习、具有分析、解决问题的能力。 11、有java、C++等后台开发经验优先。  </t>
  </si>
  <si>
    <t>弹性工作 绩效奖金 员工旅游 餐饮补贴 专业培训</t>
  </si>
  <si>
    <t xml:space="preserve"> 1、负责数字货币的量化分析； 2、从数据中发现规律，为量化分析提供支持； 3、与量化经理合作跟踪现有策略在实盘的表现； 4、对CTA,统计套利或日内T+0有自己独特的见解 5、会用Python做数据分析 6、有实盘经验优先。 可全职可***，***  地址：深圳市布吉街道布龙路赛格eco中心6号楼511室（one cent）
联系人：陈小姐13410804823
交通：地铁下水径C出口，上水径C出口；公交上水径公交车站或兴晖苑公交车站</t>
  </si>
  <si>
    <t>北京云测信息技术有限公司</t>
  </si>
  <si>
    <t>燕梭金融信息科技（上海）有限公司</t>
  </si>
  <si>
    <t>工作职责： 1、参与WebGL相关项目研发； 2、参与自动驾驶相关服务前端的3D可视化模块； 3、参与设计系统架构及方案评审，技术难点攻坚。  任职资格： 1、相关工作经验3年及以上； 2、熟练掌握HTML/CSS/JavaScript/Canvas，至少熟悉Vue/React/Angular一种； 3、熟悉WebGL（ThreeJS/BabylonJS/PlaycanvasJS/CesiumJS其中一种）图形化开发相关工具，掌握计算机图形学基础知识 4、具有良好的学习能力、解决问题能力，善于与同事沟通、合作，有团队意识。</t>
  </si>
  <si>
    <t>免费班车 餐饮补贴 专业培训 绩效奖金</t>
  </si>
  <si>
    <t>岗位职责：  1、 与业务人员和需求分析师进行沟通，充分了解业务人员提出的需求，并能够准确的转化成技术实现；  2、 参与大型商业应用系统设计和软件开发；  3、 参与保险核心业务系统及数据分析平台的开发；  4、 负责项目中系统开发任务，能够按照详细设计文档，进行规范的代码编写；  5、 单元测试。完成单元测试代码编写，并进行单元测试工作。   岗位要求：  1、计算机或相关专业，本科及以上学历；  2、三年及以上java开发经验；  3、具有保险行业经验者优先；  4、熟悉PL/SQL、 Oracle、存储过程等。</t>
  </si>
  <si>
    <t>DBA/ETL工程师（Oracle方向）</t>
  </si>
  <si>
    <t>上海讯实网络科技有限公司</t>
  </si>
  <si>
    <t>中级java软件工程师</t>
  </si>
  <si>
    <t>上海普兰金融服务有限公司</t>
  </si>
  <si>
    <t>职位描述： 1）根据业务需求，设计底层数据仓库模型和ETL数据流程； 2）负责ETL程序编写，数据清洗，表设计及报表的开发和维护； 3）根据业务需求，负责Oracle数据库存储过程的开发； 4）负责数据仓库项目上线后的ETL维护与支持； 5）负责数据平台的日常报表数据的监控、维护及优化； 6）整理并维护系统架构、逻辑结构、清洗规则、权限管理等数据库文档； 职位要求： 1）3年以上Oracle相关工作经验，至少2年大型数据仓库项目开发经验； 2）熟悉Oracle、DB2、SQL Server、MySQL、PG等数据库开发； 3）精通SQL &amp; PL/SQL，熟悉Oracle数据库的字符串/日期时间/数值函数、分析函数及高级SQL； 4）熟悉Oracle数据库的存储过程、包、函数、触发器、计划任务的编写； 5）熟悉Oracle数据库的dba_/all_/user_数据字典、v$/gv$性能视图，擅长SQL优化、性能分析和数据库故障诊断； 6）熟悉Oracle数据库的体系架构原理，了解expdp、rman、rac、dg、ogg等Oracle备份、同步、集成、架构相关技术。 5）熟悉Linux操作系统，了解常用的Linux命令； 6）熟悉ETL操作流程和ETL/DW/BI架构，了解Informatic、DataStage、Kettle等主流ETL工具； 7）熟悉数据仓库模型和OLAP相关技术，对数据处理、数据建模、数据分析等有深刻认识和实战经验； 8）熟悉Visio、XMind、EA、Power Designer等模型管理工具； 9）有Java、Python、C/C++相关开发经验者优先； 10）拥有良好的代码习惯，结构清晰，命名规范，逻辑性强； 11）有责任心，学习能力强，良好的团队合作精神，对工作有热情。</t>
  </si>
  <si>
    <t>岗位职责：
1、负责大型化金融电子信息网站的需求分析，概要设计，详细设计，编程工作及测试工作。
2、参与IT部门其他项目的开发和测试工作。
3、参与团队技术架构和技术组件库的建设工作。
任职要求：
1. 第一学历全日制统招本科以上学历，计算机相关专业背景；
2. 三年以上Java开发工作经验
3. 熟悉J2EE，最好有金融、保险、证券等业务系统开发经验。
4. 熟悉Oracle, MySQL, SQL server等数据库,
5. 具有极强的沟通和协调能力，快速学习的能力，团队合作精神，具有敬业精神，并且愿意接受挑战和承担压力。
能提供的福利：
1、 提供金融行业货币市场发展的广阔舞台；
2、 法定社会保险（五险一金）；
3、 每年进行一次免费体检；
4、 优秀员工股份持有制度；
5、 节日慰问费；
6、 生日福利；
7、 旅游和团队建设活动；
8、 高于法定规定的带薪年休假；
9、 员工每月发放实物福利；
10、慈孝计划；
11、员工学历晋升在职研究生计划和MBA计划。</t>
  </si>
  <si>
    <t>运去哪</t>
  </si>
  <si>
    <t>周末双休 做五休二 全勤奖 节日福利 餐饮补贴 五险一金</t>
  </si>
  <si>
    <t>一．岗位要求：
1.理解业务，识别需求，参与分析设计、开发等多领域项目的相关技术的实践、应用和研发；
2.开发和维护业务系统，发现和解决存在的技术问题，保证应用系统的性能和稳定性；
3.文档撰写、code reivew和单元测试，确保项目的进度和质量；
4.协助业务方梳理业务需求，提供业务规划方案、架构设计方案，并能根据方案展开研发工作；
5.上级领导指派的其他工作内容。  二．任职资格：
1.计算机软件或相关专业本科及以上学历，3年以上工作经验；
2.具备系统调试、性能调优等技能，对疑难技术问题具备一定的排查能力；
3.JAVA基础扎实，理解io、多线程、集合等基础，对JVM原理比较熟悉；熟悉tcp、http等基本协议；
4.对于用过的开源产品，了解原理和机制，如Spring、myBatis、SpringCloud、Dubbo等；
5.熟练使用常用数据库（MySQL/Oracle/SqlServer） ,有Sql优化经验者优先；
6、对技术有激情，喜欢钻研，能快速接受和掌握新技术，有较强的独立性和主动学习能力，良好的沟通表达能力和团队协作能力；
7.主动提出自己的观点和意见，主动去发现可能存在的问题并设法解决；
8.熟悉分布式系统设计和应用，熟悉缓存、消息等中间件机制更佳。</t>
  </si>
  <si>
    <t>上海龙智数码科技股份有限公司</t>
  </si>
  <si>
    <t>上海泓晶供应链管理有限公司</t>
  </si>
  <si>
    <t>五险一金 定期体检 餐饮补贴 弹性工作 通讯补贴 员工旅游 年终奖金 交通补贴 专业培训 绩效奖金</t>
  </si>
  <si>
    <t>1. 参与软件技术框架设计以及搭建 2. 参与软件设计、完成软件部分功能设计； 3. 开发关键代码，并指导初级开发人员遵从设计、规范进行系统开发； 4. 按照公司软件开发管理规范要求，编写软件开发说明文档。 任职条件: 1. 计算机相关专业，本科以上学历，具有4年以上相关工作经验； 2. 深入理解面向对象的Java软件项目设计与开发； 3. 精通Java、Java EE技术，对Java语言规范有深刻理解； 4. 熟悉JSP、Servlet、JDBC等技术的开发，熟悉主流的数据库开发者优先； 5. 熟悉Spring、Hibernate、MyBatis等框架的经验者优先； 6. 熟悉Web，精通HTML、XML、javascript基础知识者优先； 7. 掌握常用的开发工具（如Eclipse、SVN等）； 8. 善于学习及了解新技术，具有较强的分析、解决应用问题的能力； 9. 熟悉网站平台基础架构（SOA等）者优先。 欢迎和公司长期发展的有志人士。 公司提供丰富的培训机会，包括国外进修机会。 完善的社保制度+员工关怀制度+培训体系+优秀的企业文化+广阔的发展空间 绩效工资丰厚奖金，公司定期举行聚餐旅游！ 五休二， 国定节假日休息 ！ 对自己有信心的快来加入我们这个大家庭吧！</t>
  </si>
  <si>
    <t>做五休二 周末双休 带薪年假 五险一金 绩效奖金 节日福利 专业培训</t>
  </si>
  <si>
    <t>岗位职责： 1.负责软件测试工作的计划制定和测试执行，保证项目的测试进度和质量； 2.根据项目需求和开发进度，撰写测试用例，执行测试； 3.根据测试情况，编写测试报告以及其它相关文档； 4.参与产品的需求、开发设计讨论，对产品进行功能、性能及稳定性测试。 任职资格： 1.计算机相关专业本科及以上学历，1年以上互联网项目测试工作经验，有自动化测试经验优先； 2.熟悉测试的流程，能够对整个流程进行有效的把控，保证测试任务按时按质按量的完成； 3.熟悉主流的自动化和性能测试技术，熟悉JIRA、Jmeter等测试工具； 4.熟悉至少一种脚本语言， 如：python、nodejs、shell、php、perl、ruby等； 5.熟悉常见数据库如：msql、sqlservser等，掌握基本的sql语句。</t>
  </si>
  <si>
    <t>上海金丘信息科技股份有限公司</t>
  </si>
  <si>
    <t xml:space="preserve">岗位职责： 1、负责项目计划制定，协调管理，确保项目进度和质量
2、了解并分析客户商业需求，能与客户进行业务层面的沟通
3、管理系统日常运维，及时解决系统生产故障
4、负责项目的规划及实施。
5、负责项目组一切事宜，协调管理团队成员。 工作经验及要求： 1、2年以上项目管理经验， 熟悉CMMI， PMP优先；
2、熟悉软件工程，软件体系结构，擅长系统建模，精通面向对象设计方法，良好的技术文档习惯，规范标准化的项目管理方法；
3、具有 Java语言开发经验，了解GWT，SpringMVC，Mybatis等主流框架及中间件，并理解其原理；
4、熟练使用Oracle数据库软件和应用编程。存储过程/函数编程技能，具备数据库优化技能；
5、有主流应用服务器，如Tomcat,WebLogic等，至少一种部署配置及性能调试经验；
6、熟练使用Linux指令；
7、熟练使用 Git,SVN 等项目管理工具；
8、有营改增、增值税发票 相关经验优先；
9、有会计基础知识相关经验优先；有银行项目管理经验优先，有营改增相关业务经验优先。 </t>
  </si>
  <si>
    <t>北京朗兴达网络科技有限公司</t>
  </si>
  <si>
    <t>五险一金 年终奖金 餐饮补贴 员工旅游 带薪年假</t>
  </si>
  <si>
    <t xml:space="preserve">1，负责服务器端功能开发、数据库维护；  职位要求： 1，计算机相关专业本科及以上学历，3年以上服务器端开发经验 2，精通PHP，Go，或者python，具备OOP思想，熟练使用MySQL进行Web系统开发； 3，熟练掌握使用H5、CSS、HTML、XML、JavaScript、Ajax、JSON等相关技术； 4，熟悉linux常用命令，基本的Shell编程，web服务器后端性能优化，有高负载，高并发大型WEB服务经验者优先； 5，具有良好的代码编写能力；程序代码规范，能撰写相关的开发技术文档； 6，对微信API接口有相关经验，熟悉微信公众平台操作，有微信公众平台应用开发经验优先。 </t>
  </si>
  <si>
    <t>科学计量学研究</t>
  </si>
  <si>
    <t>中国科学院文献情报中心</t>
  </si>
  <si>
    <t>1.计算机或相关专业本科或者专科以上学历，至少3年以上的工作经验，具有扎实的计算机基础理论知识； 2.有丰富的JAVA/J2EE开发经验,优秀的技术能力, 3.熟练使用spring,mvc,myBatis框架； 4.熟悉基于数据库的设计和开发，熟练使用oracle; 5.熟悉数据结构，算法，设计模型，良好的代码质量和习惯； 6.自驱动、沟通能力、团队精神、快速学习、系统性思考和热爱技术7.互联网或者金融公司，相关项目经验优先考 虑。 7.有大数据知识背景，了解esmongo等。</t>
  </si>
  <si>
    <t>五险一金 专业培训 餐饮补贴 绩效奖金 年终奖金 定期体检</t>
  </si>
  <si>
    <t>根据工作需要，按照“公开、平等、竞争、择优”的原则，现面向社会公开招聘工作人员。 一、招聘部门 知识服务创业中心科学计量中心事业部 二、招聘岗位 科学计量学研究岗位（1岗） （一）岗位职责 1.针对科学计量学数据研究在科技评价、科学活动规律揭示方面的应用，开展科学计量学数据处理、评价指标、分析方法研究； 2.跟踪科学计量学领域最新的研究进展，为提升项目工作质量提供理论和方法支持； 3.带领科学计量中心的研究生开展相关科研活动； 4.组建培养科学计量研究的后备力量，负责研究团队的工作。 （二）任职条件 1.具有博士研究生学历，科学计量学、统计学、复杂网络、数据挖掘等数据分析相关专业，年龄不超过35周岁； 2.应聘者应具有北京市常住户口或为博士后出站人员； 3.以第一作者或通讯作者发表过2篇以上SCI论文的优先； 4.熟练使用Python, Matlab, LaTeX, Markdown，熟悉SQL Server数据库系统，具有两年以上大数据处理和分析工作的经历的优先； 5.能熟练用英语进行学术交流，具有良好的团队合作精神与沟通能力。 三、招聘程序 1．报名方式：应聘者登陆中国科学院文献情报中心招聘网站（http://joinus.las.ac.cn/newlas/joinus/employmentbatch.jsp），在线填写、提交电子版报名表并上载一份个人简历（如有必要提交的其他相关资材料可制作在简历中）； 若无法在本中心招聘网站上成功提交报名信息，
请应聘者将网页上要求填写的信息项复制到word文件中并填写
，随个人简历（如有必要提交的其他相关资材料可制作在简历中）一起邮件发送至邮箱zhaopin@mail.las.ac.cn，邮件命名方式为姓名+应聘岗位。报名截止时间：2019年6月13日上午8:00。 2．初选、面试； 3．应聘答辩； 4．体检、政审； 5．公示； 6．聘用。 招聘程序具体安排及人选另行通知。 四、聘后管理及待遇 拟聘人员纳入事业单位编制管理，享受国家、中国科学院和我中心规定的有关薪酬福利待遇。 五、联系方式 联系人：人力资源处 张老师 联系方式：010-82626687 电子信箱：zhaopin@mail.las.ac.cn</t>
  </si>
  <si>
    <t>普天轨道交通技术（上海）有限公司</t>
  </si>
  <si>
    <t>五险一金 餐饮补贴 年终奖金 定期体检 专业培训 通讯补贴</t>
  </si>
  <si>
    <t>杭州今元标矩科技有限公司上海分公司</t>
  </si>
  <si>
    <t>职位描述 1、主要负责公司跨终端产品的前端开发、优化、维护工作。 2、参与项目需求评审、规划、排期，理解业务需求，保证项目开发质量与效率。 3、负责最新前端技术调研及落地应用，并有自由发挥的空间。 任职要求 1、3年及以上Web前端开发经验，基础扎实，精通原生JavaScript。 2、精通Vue工作原理及优化，并对其他主流框架有一定的了解。 3、熟悉 Node.js Web 应用开发，有Koa/Express项目开发经验。 4、熟练使用SVN/Git进行代码和版本控制，并有良好的编码习惯。 5、熟练使用 Grunt/Gulp/Webpack。 6、熟悉Html5，CSS技术。 7、熟练掌握 HTTP 及相关网络协议，熟悉跨终端、跨浏览器的开发模式和平台特性。 8、关注用户体验，熟悉用户交互设计理论，热衷分析并改善产品的交互及视觉效果。 9、关注前端新技术发展状况，热衷研究，喜欢做各技术方向的尝试，能独立完成工作。 10、善于沟通，有团队合作意识和责任感。</t>
  </si>
  <si>
    <t>五险一金 交通补贴 员工旅游 股票期权 绩效奖金 专业培训 通讯补贴 餐饮补贴 企业年金</t>
  </si>
  <si>
    <t xml:space="preserve">岗位职责 1.进行实施项目的环境部署、系统版本的更新； 2.设计测试用例并根据测试计划及测试用例执行测试任务，及时进行缺陷记录及跟踪； 3.对测试结果进行分析总结，输出测试报告； 4.编制操作手册、培训材料等项目文档以及收集归档项目过程中的所有资料； 5.支持系统上线前后的推广培训，以及用户使用过程中的操作指导、问题解答； 6.支持项目售前工作，包括演示环境及演示数据准备、现场系统演示等。 任职要求 1.本科及以上学历，软件工程、计算机科技与技术相关专业； 2.熟悉测试相关理论、方法和测试流程，熟悉常用的软件硬件测试工具； 3.能够独立完成测试用例、测试报告和测试结果分析文档，完成环境部署； 4.能够熟练使用基本的linux操作命令，熟练使用oracle等常用数据库； 5.了解源码管理工具，如：Git，SVN等； 6.技术知识方面优秀的学习能力； 7.良好的沟通和表达能力，压力下能坚持原则； 8.对问题的敏感性和良好的解决问题的能力。  </t>
  </si>
  <si>
    <t>react开发web前端开发</t>
  </si>
  <si>
    <t>五险一金 员工旅游 交通补贴 通讯补贴 年终奖金 弹性工作</t>
  </si>
  <si>
    <t>职责描述： 1.3年开发大规模应用和服务的专业经验、对使用现代语言、MVC框架、性能数据库查询和开源软件构建服务器端Web应用程序和服务的详细理解和经验； 2.详细了解并体验使用现代JavaScript框架、Web标准和开源软件构建客户端Web界面和应用程序的过程。 对持续交付、持续集成测试和云平台的详细理解和经验； 3.利用GitHub帮助开源软件项目进行协作和代码审查。  所需技术： 1.服务器端语言�Cnodejs、Web基础知识�CJavaScript、HTML、CSS和FlexBox； 2.javascript框架�Creact.js、es6、数据库技术�CMongoDB和PostgreSQL；  所需技能： 1.Resful API设计和开发（使用JSON）、nodejs框架�Cexpress.js； 2.代码管理和部署�CGit、BitBucket； 3.服务技术�CAzure和Godaddy（DNS）； 4.软件开发过程计量、网络安全经验、HIPA和GDPR知识、熟练使用Microsoft Office软件；  优势： 能够与各种数字专家合作，确定解决问题的方法； 能够快速熟悉新兴技术和实践 对客户服务充满热情，并致力于完成改善我们服务所需的努力工作。  注：此岗位为猎头服务</t>
  </si>
  <si>
    <t>五险一金 员工旅游 绩效奖金 定期体检 带薪年假 做五休二 年终奖金 专业培训 出国机会 弹性工作</t>
  </si>
  <si>
    <t>职位信息 -.面向业务目标，从数据模型、数据分布、数据传输、数据存储等方面进行大数据系统的开发；  任职资格： 1、3年以上相关的数据库，大数据或数据仓库项目方面工作经验。 2、精通数据库语言（T-SQL / PL-SQL），ETL以及数据建模方面。 3、精通Java/Scala和Spring框架。 4、 精通大数据架构相关的知识，如 Hadoop, Spark 或 Qubole。 5、有丰富的数据库工作经验（Teradata，Redshift，DB2，Azure Datawarehouse或Greenplum）。 6、至少精通一种Unix/Linux环境下的脚本语言，如 Python / Perl / Shell / JavaScript。 7、有面向对象设计，SOA，分布式计算，性能调优，高级数据结构和算法，实时分析和大型数据处理方面的知识或经验 8、有敏捷开发/ Scrum经验。</t>
  </si>
  <si>
    <t>监控运维工程师</t>
  </si>
  <si>
    <t>绩效奖金 带薪年假 周末双休 节日福利</t>
  </si>
  <si>
    <t>1.监控自动化开发设计与部署</t>
  </si>
  <si>
    <t>广州恒龙信息技术有限公司</t>
  </si>
  <si>
    <t>五险一金 补充医疗保险 员工旅游 餐饮补贴 专业培训 年终奖金 弹性工作 定期体检 绩效奖金</t>
  </si>
  <si>
    <t xml:space="preserve">1、负责公司产品PC端和移动端前端架构、设计、开发； 2、主导前端代码优化、前端架构改进，提高团队前端开发水平； 3、保持对最新前端技术学习，团队内部分享培训，输出前端开发规范文档。  岗位要求： 1、统招本科以上学历，计算机相关专业本科； 2、至少3年以上前端开发经验； 3、精通html5/CSS3/Javascript，前端理论扎实，实战项目经验丰富； 4、使用过jquery、bootstrap等基本类库和框架，有一定的插件开发能力； 5、有React、Angular、Vuejs等类库或框架使用经验者优先； 6、熟悉前后端开发流程，有java的基本经验； 7、熟悉至少一门后端语言（Java/PHP/Python/…）,要求能和后端协同； 8、物联网、AI、边缘计算、生物识别、金融等领域工作经验者优先； 9、有较强的自学能力和钻研精神，逻辑思维严谨，热爱前端技术。  员工福利 1.按照国家规定为员工购买五险一金； 2.额外购买人身意外保险，增加双重人身保障； 3.依法享有带薪假期（如婚假、产假、年假、陪产假等）； 4.公司有着完善的培训（内、外部培训）、晋升机制，对于每个员工，公司都提供其学习、发展、升华的空间； 5.公司每年不定期选派优秀人员； 6.每逢佳节，公司都会赠送礼品或节令食品； 7.公司不定期的组织团队活动，一年一次的年度旅游； </t>
  </si>
  <si>
    <t>金融行业模型师</t>
  </si>
  <si>
    <t>广东优世联合控股集团股份有限公司</t>
  </si>
  <si>
    <t>1、金融行业财务及风险咨询工作，理解金融行业的发展趋势、监管政策等 任职资格</t>
  </si>
  <si>
    <t xml:space="preserve">1、能够独立负责大型Java项目的开发及设计； 2、能够配合业务人员进行产品需求分析及可行性分析； 3、能带领开发团队进行项目开发工作，推进项目进度，把控项目质量，并对团队中其他工程师进行必要的技术指导； 4、能够负责软件开发过程中难点和关键点技术攻关； 5、能够分析系统缺陷并提出解决或优化方案。   任职要求： 1、计算机相关专业，本科或以上学历，英语四级以上； 2、熟练掌握Java语言开发，熟练掌握主流Java开发框架； 3、熟练掌握Java网络、多线程编程； 4、熟练掌握Oracle、MySQL等主流数据库操作及开发； 5、熟悉HTML5、css、javascript等前端语言的开发，熟练掌握主流前端UI框架的开发； 6、5年以上互联网、信息化系统开发经验； 7、有WebGL、Three.js等三维前端技术或WebGis技术开发经验者优先。  </t>
  </si>
  <si>
    <t>米袋集团</t>
  </si>
  <si>
    <t>五险一金 员工旅游 专业培训 餐饮补贴 交通补贴 通讯补贴 绩效奖金 定期体检</t>
  </si>
  <si>
    <t>北京华泰诺安探测技术有限公司</t>
  </si>
  <si>
    <t>项目经理/软件开发项目经理/java项目经理</t>
  </si>
  <si>
    <t>广东港鑫科技有限公司</t>
  </si>
  <si>
    <t>华泰万象科技（大连）有限公司</t>
  </si>
  <si>
    <t>专业服务(咨询、人力资源、财会) 文字媒体/出版</t>
  </si>
  <si>
    <t>五险一金 节日福利 带薪年假 定期体检 绩效奖金</t>
  </si>
  <si>
    <t xml:space="preserve">1、根据采集的传感器数据，设计并实现机器学习算法，应用于相应的检测项目； </t>
  </si>
  <si>
    <t>五险一金 绩效奖金 定期体检 补充医疗保险 补充公积金 员工旅游 交通补贴 餐饮补贴 通讯补贴 年终奖金</t>
  </si>
  <si>
    <t>1、负责项目业务需求调研、分析和设计规划工作； 2、管理项目团队，监控项目进展，把控项目的主要方向； 3、负责或指导项目实施相关技术文档的编写/整理等； 4、负责对客户的技术培训，协调解决客户的疑难问题； 5、对客户满意度负责。  岗位要求： 1、计算机或相关专业全日制大专及以上学历，至少具有三年以上java开发经验； 2、熟悉JAVA、JSP及JavaScript、WebService语言，有较强的系统分析及架构设计能力； 3、熟悉oracle或SQL Server等大型数据库开发，有较好的数据库设计能力； 4、有大中型项目或者其关键模块的设计经验； 5、具有较强的数据分析和文档撰写能力； 6、至少两年的项目管理经验，熟悉软件工程，能够深入理解开发流程规范并能严格执行； 7、有良好的职业道德和工作态度，工作认真、踏实，责任心和进取心强，良好的沟通协调能力、协作精神和团队意识，能承担工作中的压力； 8、有政府业务相关开发经验或大型高并发数据量网站开发经验者优先。</t>
  </si>
  <si>
    <t xml:space="preserve"> 岗位职责： 1、主持项目的系统架构设计，以及架构的持续优化； 2、参与技术难题讨论、重构系统、保证系统的高性能和稳定性； 3、解决系统遇到的业务、技术方面问题，寻找可行的改进方案并推进；  技能要求： 1、本科以上学历，学信网可查； 2、5年以上java开发工作经验，3年以上互联网开发经验，有电商系统经验优先； 3、熟悉spring Cloud、Spring Boot、Mybatis、JPA等主流框架，有微服务架构经验优先； 4、熟悉Mysql等关系型数据库，有数据库调优经验优先； 5、熟悉IDEA、jenkins、Git、Maven等常用的软件环境与工具，有Docker容器实战经验优先； 6、了解分布式系统原理：CAP、最终一致性、幂等操作，熟悉分布式、缓存、消息中间件等机制； 7、对技术有强烈的兴趣、具有很好的沟通能力与团队协作能力优先；  </t>
  </si>
  <si>
    <t>全栈开发工程师</t>
  </si>
  <si>
    <t>上海银科创展投资集团有限公司</t>
  </si>
  <si>
    <t>深圳捷风网络科技有限公司</t>
  </si>
  <si>
    <t>五险一金 补充医疗保险 员工旅游 餐饮补贴 年终奖金 弹性工作 定期体检</t>
  </si>
  <si>
    <t>初级数据工程师（上海）</t>
  </si>
  <si>
    <t>惠每移健（北京）科技有限公司</t>
  </si>
  <si>
    <t>1.熟悉微信公众号，小程序各类接口，有网站、微信小程序项目开发经验； 2.负责Web前后端和微信小程序开发工作； 3.负责后台服务模块持续建设开发，负责各模块及整体架构性能问题优化及日常运维； 4.设计和持续完善产品的前后端架构和工程化框架，全面提升全栈开发效率。 任职要求： 1.本科学历及以上，2年以上开发工作经验； 2.熟悉HTML5/CSS3/ES6，至少精通一种主流Javascript框架； 3.至少熟悉一种后台语言； 4.具备Web前后端独立开发的能力，具有高并发、高性能应用架构能力； 5.熟练掌握Linux系统，熟练掌握MySQL，具有数据库设计、查询、存储优化经验； 6.有Nginx，openresty等webserver的部署、运营和开发者优先。</t>
  </si>
  <si>
    <t>五险一金 补充医疗保险 绩效奖金 股权期权 周末双休 交通补贴</t>
  </si>
  <si>
    <t>1、根据设计需求或UI设计稿完成WEB前端页面开发。
2、根据需求实现后端数据的前端展示。
4、配合移动端做H5开发，小程序开发；
5、与后端以起完成系统的对接联调及集成工作；
6、参与前端标准化，探索前端新技术并落地实践； 任职要求：
1、5年以上前端开发经验，负责过大型WEB项目，能够运用WEB前端技术构建高性能应用程序；
2、熟悉H5、CSS，精通JavaScript,熟悉ES6/ES7标准
3、熟悉vue,react,jquery，EasyUI，uni-app等一两种现代前端框架并理解其原理，熟悉EasyUI,uni-app开发者优先；
4、热爱前端技术，注重代码质量；有框架设计能力者优先，熟悉任意java、Android优先者优先；
5、有团队精神、善于沟通、有责任心、执行能力强。</t>
  </si>
  <si>
    <t>补充公积金 五险一金 补充医疗保险 通讯补贴 弹性工作</t>
  </si>
  <si>
    <t xml:space="preserve"> 数据分析组 �C Junior Data Engineer  岗位职责： 1、利用机器学习、人工智能相关算法，分析医药行业数据，高效解决核心业务需求； 2、团队合作，协助数据科学家建模，开发数字化应用，并配合测试迭代； 3、如有兴趣，可以持续调研自然语言处理、知识图谱、推荐系统等领域的新技术在医疗大数据领域的应用价值，以技术驱动产品，不断提升。  岗位要求： 1、计算机、数学、统计或相关专业本科及以上学历，有Python开发经验； 2、有机器学习经验，对经典和最新算法有一定的理解和建模经验，能够阅读中/英文机器学习领域的相关文献； 3、熟悉TensorFlow/PyTorch等框架中的至少一种，熟悉MySQL / MongoDB等数据库； 4、熟练掌握 Linux、Docker相关环境操作，了解代码管理流程与协同开发； 5、较强的沟通能力和实践能力 。   符合以下条件（一条或几条）者优先： 1、有文本挖掘及自然语言处理（NLP）相关的实践经验； 2、有相关竞赛经验，如在Kaggle/天池等比赛上取得成绩 3、参与开发过开源软件或算法； 4、有医学背景或感兴趣医药行业，熟悉相关的业务知识。  </t>
  </si>
  <si>
    <t>深圳市六度人和科技有限公司</t>
  </si>
  <si>
    <t>五险一金 补充医疗保险 员工旅游 专业培训 绩效奖金 年终奖金 定期体检</t>
  </si>
  <si>
    <t>岗位职责： 1、旧业务的技术升级改造； 2、手机端web功能界面开发； 3、PC端内嵌界面开发； 4、内部系统的开发维护； 5、微信小程序、H5页面开发。 任职资格： 1、精通JavaScript，对原生JavaScript有较深的掌握，熟练掌握ES6； 2、熟练掌握的JS框架, react、vue、jquery或者其他类似框架； 3、精通HTML/XHTML、CSS2、CSS3等网页制作技术，熟悉页面架构和布局； 4、对网站前端性能优化有丰富的经验和深刻的理解； 5、熟悉W3C标准，对表现与数据分离、Web语义化等有深刻理解； 6、对互联网产品和Web技术有强烈兴趣，有优秀的学习能力和强烈的进取心； 7、具有良好的沟通能力和团队合作精神、优秀的分析问题和解决问题的能力； 8、三年以上前端开发经验，本科及以上学历。</t>
  </si>
  <si>
    <t>上海发网供应链管理有限公司</t>
  </si>
  <si>
    <t>软件工程师(WIFI)</t>
  </si>
  <si>
    <t>深圳市天工测控技术有限公司</t>
  </si>
  <si>
    <t>五险一金 员工旅游 专业培训 绩效奖金 弹性工作 年终奖</t>
  </si>
  <si>
    <t>岗位职责：负责公司供应链产品线OMS/WMS/TMS/ERP等核心开发工作 岗位要求： 1、精通ASP.NET、MVC、WebAPI、WCF、JavaScript、jQuery、SQL语言等技术及主流开发框架； 2、熟练掌握基本的数据库知识，了解数据库优化； 3、具有较强的面向对象的分析、设计、开发能力，熟悉多种设计模式； 4、熟悉标准开发流程，熟悉敏捷开发流程，能遵循良好的编程规范； 5、热爱技术，追求卓越，有良好的自学能力，对新技术有钻研精神，技术狂热型优先； 6、良好的职业素质、团队合作精神和团队沟通能力； 7、执行力强，有很好的适应能力和解决问题的能力。  有第三方仓储、电商行业经验，参与过WMS系统、订单管理系统等项目开发人员优先考虑；</t>
  </si>
  <si>
    <t>五险一金 补充医疗保险 补充公积金 员工旅游 餐饮补贴 绩效奖金 年终奖金 定期体检</t>
  </si>
  <si>
    <t>1、负责公司Wifi项目开发。 2、负责软件需求定义、规格说明、系统设计、具体设计和相关文档撰写。 3、解决产品在测试、生产和应用过程中相关的问题。 4、负责路由开发工作。  职位要求： 1、本科及以上学历、25-30岁左右，计算机、通信、电子相关专业。 2、具备三年以上路由器及防火墙开发和配置经验，熟悉网络编程及相关网络协议。 3、精通Linux下C/C++、Shell编程，熟悉Perl、Python、PHP等脚本语言。 4、熟悉Linux网络体系结构，熟悉OpenWRT、MTK /Athores等平台者优先。 5、熟悉TCP/IP/HTTP协议，熟悉嵌入式WebServer开发、Wlan协议开发栈开发。 6、熟悉各主要无线芯片方案在Linux平台上的驱动移植。 7、熟悉802.11x系列协议，熟悉Wifi协议或Wifi开发经验者优先。 8、熟悉VPN、NAT、QOS、端口映射、防火墙等路由器上层应用。 9、具备良好的学习能力、语言表达能力、沟通能力和较强的主动性。</t>
  </si>
  <si>
    <t>全栈工程师/软件开发工程师/.NET开发</t>
  </si>
  <si>
    <t>劳购氏（上海）贸易有限公司(Lowe's Global Sourcing Shanghai)</t>
  </si>
  <si>
    <t xml:space="preserve">Job Responsibility: The MIS ( Management Information System) Engineer is primarily responsible for working with the team to develop, test, implement the QA Management Information System with the leadership of QA program manager and the support of Data Analyst, QA operation team, Production Engineering team, IT team, etc. The Management Information System should support operation team daily business transaction, use the QA internal as well as external data to do the data summary and analysis, and ensure the analytic information can be clearly delivered to high management for decision making, to QA internal users/cross function team for controlling and to vendors/3rd parties for improvement.  The MIS Engineer is also responsible for maintaining and improving the existing QA databases and automatic information transition to ensure the success of daily QA operation and improve the work efficiency.  To accomplish this, the MIS Engineer must have knowledge of Management Information Systems, comprehensive QA operation procedures, web application and database management skills.  Required Minimum Qualifications: </t>
  </si>
  <si>
    <t>北京车与车科技有限公司</t>
  </si>
  <si>
    <t>工作职责： 1.负责服务器的安装、维护、故障处理、数据库的日常维护及各项目的服务器管理； 2.负责服务器、应用的规划、监控，数据备份，日志分析，故障排除，性能调优等工作； 3.研究运维相关技术，根据系统需求制定运维技术方案，开发自动化运维工具和运维辅助系统； 4.研究系统架构，提高系统的健康性，参与运维流程制定，保证高效响应； 职位要求： 1.具备良好的Python编程能力； 2.熟悉应用的部署、搭建、优化、排错并具有一定的实战经验。对高负载、大访问量情况下有一定运维经验者优先； 3.熟悉 MySQL 数据库，具备 MySQL 服务器的维护优化经验者优先； 4.熟悉Redis Mongodb等Nosql数据库； 5.熟悉 JAVA虚拟机，resin/tomcat等应用的部署安装和调优； 6.能够熟练部署zabbix、Prometheus等监控程序； 7.热爱学习，有上进心，热运维事业，有良好的团队协作精神； 8.熟悉Docker以及Kubernetes的部署和使用    9.具备维护大量服务器管理经验及aliyun等云平台部署经验者优先。</t>
  </si>
  <si>
    <t>绩效奖金 五险一金 员工旅游 交通补贴 定期体检</t>
  </si>
  <si>
    <t>岗位职责： 1. 参与游戏上线前的配置项检查,对游戏运维流程进行优化 2. 负责服务器及系统的安装、调试、维护、监控和故障处理等日常工作，对公司游戏业务服务提供技术支撑，保证服务器的稳定运行； 3. 编写项目相关运维文档及工作日志；  任职要求： 1. 本科及以上学历，3年以上自动化运维相关经验； 2. 精通Linux系统；精通awk,sed; 3. Bash/Python/Lua/Go至少精通两种; 4. 熟悉数据库及缓存服务的维护和优化，如MySQL，Mongodb,Redis等，包括：数据库备份及恢复方案，数据库调优，数据迁移，安全防护等； 5. 熟悉主流运维开源工具如监控类Zabbix/Cacti，自动化工具salt,ansible,等； 6. 熟悉虚拟化技术，有KVM使用经验； 7. 有主流公有云使用经验,包括但不限于阿里云,腾讯云,亚马逊云; 8. 有优秀的文档记录和整理能力； 9. 良好沟通能力和团队合作精神； 10. 有强烈的求知欲和优秀的自学及解决问题能力，渴望挑战并证明自己的价值； 11. 良好的计划执行能力，认真细致，有责任心，能承受一定的压力； 12. 具有团队精神，性格稳重、扎实，有快速吸纳新知识的能力；</t>
  </si>
  <si>
    <t>北斗生命科学（广州）有限公司</t>
  </si>
  <si>
    <t>五险一金 弹性工作 带薪年假 绩效奖金 节日福利 通讯补贴 股票期权</t>
  </si>
  <si>
    <t xml:space="preserve">岗位职责: 任职条件: 加分项： 您的收获： 您将有机会接触了解人工智能、区块链等前沿技术在医疗和生命科学的应用，参与技术含量相当高的软件产品研发，更深入的学习理解医疗和生命科学专业知识，我们确信您将在这个团队里掌握到有技术含量的医疗和生命科学经验。 </t>
  </si>
  <si>
    <t>宇培供应链管理有限公司</t>
  </si>
  <si>
    <t>五险一金 餐饮补贴 通讯补贴 员工旅游 交通补贴 年终奖金 绩效奖金</t>
  </si>
  <si>
    <t xml:space="preserve">  岗位职责：  1、根据项目要求编写测试用例，执行测试，记录测试结果，递交测试报告；  2、负责具体的测试项目分析、测试方案制定、缺陷分析和缺陷跟踪等工作；  3、负责测试环境搭建、测试执行、测试结果分析等相关工作；  4、协助部门经理和项目管理人员进行项目团队管理工作，保证项目的质量；  5、对测试中发现的问题进行详细分析和准确定位，与开发人员讨论缺陷解决方案；  6、参与需求分析工作，配合项目进度中的其它必要工作；    任职要求：  1、大学本科及以上学历，计算机软件或相关专业毕业，精通CMMI过程管理，具有2年以上的软件测试经验，具备丰富性能测试经验  2、熟悉相关开发语言，JAVA或python等语言，有独立负责软件产品的过程跟进，测试方案，用例设计，测试执行和结果统筹分析的能力；  3、具备软件测试平台搭建的能力，熟练使用工具进行框架持续集成，进行应用软件自动化测试；  4、熟悉常用的bug管理跟踪工具，能对软件开发中所有的Bug进行跟踪和统计分析及调优；  5、较强的发现问题，分析问题的能力；较强的语言表达能力和文档撰写能力，责任心强，乐于分享。  </t>
  </si>
  <si>
    <t>SFDC Development Engineer</t>
  </si>
  <si>
    <t>上海意贝斯特信息技术有限公司</t>
  </si>
  <si>
    <t>五险一金 绩效奖金 餐饮补贴 弹性工作 定期体检 通讯补贴 员工旅游 交通补贴 年终奖金 股票期权</t>
  </si>
  <si>
    <t>Responsibilities： 1、Proficiency with Salesforce.com development including creation of standard and custom objects and fields,formulas, validation rules and custom workflow etc. 2、Experience with technologies that work with Salesforce.com including: Apex code, Visualforce, Apex Trigger and Javascript. 3、Maintain user roles and profiles,security settings, access settings etc. (User Profiles, Role Hierarchy, Sharing Rules and Security) 4、Develop and maintain Managed Package and integration to other third party solutions like IOS. 5、Develop and maintain custom reports and dashboards.  Requirements: 1、3+ years experience specific to Salesforce.com Development. 2、Apex programming, VF pages, Triggers, Workflows, Page layouts, roles, profiles, reports &amp;amp; dashboards. 3、Integration and documentation experience highly preferred. 4、Salesforce.com Certification(401) is strongly preferred. 5、Experience in Agile development methodology/Scrum is preferred. 6、Able to carry multi tasks in a short time and capable of working in pressure</t>
  </si>
  <si>
    <t>.net Application Developer</t>
  </si>
  <si>
    <t>Walmart Global Sourcing</t>
  </si>
  <si>
    <t>资深系统工程师（linux）</t>
  </si>
  <si>
    <t>五险一金 免费班车 餐饮补贴 专业培训 绩效奖金 年终奖金</t>
  </si>
  <si>
    <t>1.负责服务器日常维护工作，作为L2处理故障诊断及处理；
2.负责Linux 服务器的web/app/database组件安装，
3.协助业务团队部署应用, 协助研发团队进行故障排查；
4.负责VMwaer 虚拟化平台，对虚拟化所涉及的存储/备份有操作经验;  要求： 1.计算机相关专业；
2.熟悉Linux体系运维
3.熟悉编程语言或数据库或公有云体系有加分
4.热衷于在业余时间对新技术的学习，极强的学习能力，乐于分享；
5.具备良好的沟通合作技巧，较强的责任心及团队合作精神；</t>
  </si>
  <si>
    <t>Java高级开发工程师 (职位编号：5)</t>
  </si>
  <si>
    <t>上海速石信息科技有限公司</t>
  </si>
  <si>
    <t>五险一金 弹性工作 股票期权 员工旅游 办公零食 大牛带领 办公环境好 领导nice</t>
  </si>
  <si>
    <t xml:space="preserve">1，负责Web后端和服务开发  2，独立分析需求，设计方案和实现功能     职位要求：  1，三年以上后端开发经验  2，熟练使用Java和Spring开发框架  3，熟练使用Maven项目管理和Git代码版本管理（命令行）  4，熟悉HTTP/HTTPS、REST API、JSON等Web相关技术  5，熟悉单元测试和远程调试  6，熟练使用Linux系统；命令行、文件系统、服务管理……  7，熟悉计算机原理、操作系统和数据库  8，有Go或Python开发经验的加分  9，熟悉虚拟化/容器技术加分  10，熟练阅读英语技术文档 </t>
  </si>
  <si>
    <t>高级前端软件工程师</t>
  </si>
  <si>
    <t>上海东方低碳科技产业股份有限公司</t>
  </si>
  <si>
    <t>建筑/建材/工程 环保</t>
  </si>
  <si>
    <t>负责前端系统的规划构建，产品设计及编码测试工作 任职要求： 1.本科或研究生毕业，计算机软件等相关专业，3年以上软件开发工作经验 2.熟悉网站设计功能和规范，了解Javascript网站编程相关语言和工具，有编程经验； 3.熟练使用ReactJS/Redux框架，HTML/CSS等，有Linux/Mac环境下工作的经验 4.熟悉数据库系统，有云配置与部署工作经历优先  5.对新环境有较强的适应能力，并且具备较强的学习新知识的能力，抗压能力强</t>
  </si>
  <si>
    <t>高级Java开发工程师G00699</t>
  </si>
  <si>
    <t>职位描述：  1.深入发掘业务需求为软件开发提供技术方案设计；  2.从事核心部分代码的编写；  3.进行业务需求分析和软件设计，并编码实现；  4.有产品意识，善于沟通，积极主动，能够以目标为导向理解工作中相关任务的处理优先级关系。  任职要求：  1.本科及以上学历；  2.JAVA基础扎实，理解io、多线程、集合等基础框架，对JVM原理有深入了解；  3.具有5年以上互联网行业B/S系统开发经验,熟悉Spring cloud,MyBatis等开源框架，对于你用过的开源框架，能深入了解它的原理和机制；  4.掌握多线程及高性能的设计与编码及性能调优，并有高并发应用开发经验；  5.掌握Linux 操作系统和数据库（MySql)；  6.较强的系统/数据库调优能力；  7.学习能力强，适应能力好；有较强的表达、沟通能力，良好的团队配合精神，能够在工作压力下完成工作任务,有强烈的责任心  8.喜欢钻研及尝试新的技术，追求编写高效的代码；  9.较强的带领和培养团队的能力。  薪酬福利：  1、具备市场竞争优势的基本薪酬、年终奖、补贴等；  2、足额缴纳社保、公积金等，办理积分居住证、落户等，额外购买员工商业保险；  3、弹性工作制，公司内部餐厅、免费下午茶，内部免费健身房；  4、丰富的专业培训课程，羽毛球社、篮球社、足球社、瑜伽社、英语社、中医社等各种兴趣爱好社团；  5、停车优惠、旅游、团建、节日福利等多项福利；  6、工作氛围轻松自由，领导平等和蔼可亲，同事年轻友善热情；</t>
  </si>
  <si>
    <t>五险一金 周末双休 无人机开发</t>
  </si>
  <si>
    <t>1.负责公司短信平台/物联网平台等各种系统部署、日志监控、应急响应、平台升级以及日常的维护等； 2.负责linux服务器的日常维护及文件备份，保护文件安全和权限分配，维护系统的正常运作，Linux应用程序的配置，管理； 3.负责对接落地资源、接入资源；配置客户数据，为客户提供技术支持；优化落地线路、资源调度，使客户质量指标达到***。 4.检测公司各技术平台的运行情况，远程重启平台服务器，激活通道； 5.用mysql进行各种业务的数据统计分析。 6.负责技术运维相关的文档、手册、流程编写整理。 岗位要求： 1、 计算机或相关专业大学本科以上学历，1年以上系统运维或相关工作经验； 2、 熟练使用VOS系统、linux、mysql、shell等脚本命令； 3、 对公有云产品（阿里云）有一定的经验和了解； 4、 丰富的IT平台监控、系统运维经验； 5、 熟悉Mysql、oracle数据库以及redis编程者优先； 6、 熟悉Java/Shell/PHP/Python等一种语言者优先； 7、 有团队精神，具有钻研精神、具有较强的自主学习性； 8、 沟通能力强，有强烈的客户服务意识； 9、 具有较强的责任心，能够在一定压力下工作，积极主动、认真踏实、独立解决问题的能力。</t>
  </si>
  <si>
    <t>上海赛扬建筑工程技术有限公司</t>
  </si>
  <si>
    <t>做五休二 周末双休 带薪年假 五险一金 节日福利 餐饮补贴 补充医疗保险</t>
  </si>
  <si>
    <t>掌握bim技术的发展状况和市场环境 了解bim领域市场的客户发展状况 挖掘和了解可能客户的需求 寻找合适的软件技术供应方 确定软件组成和集成架构 组织各种供应商打造集成合适的软件产品。  人才要求： 有坚实的编程基础 有过架构及复杂软件集成经历 对建筑行业有一定了解 对互联网分布式软件有较深入的了解 熟悉 Java , H5, JavaScript 等技术 有一定的日文或英文基础</t>
  </si>
  <si>
    <t>海思特海事技术（上海）有限公司</t>
  </si>
  <si>
    <t>1、参与基础架构设计、核心模块开发、调试与维护工作； 2、负责基础服务和中间件的设计、研发与维护； 3、参与公司技术架构优化改进、升级迭代； 4、协助并完成其他各类技术开发任务。 任职资格： 1、全日制本科或以上学历，3年以上JAVA开发经验； 2、扎实的java编程基础，熟悉常用的Java开源框架,如Spring(mvc,boot,cloud),Mybatis，Dubbo等; 3、具有基于数据库mysql、缓存、分布式存储开发高性能、高可用数据应用的实际经验； 4、具备良好的识别和设计通用框架及模块的能力； 5、热爱技术，工作认真、严谨，对系统质量有近乎苛刻的要求意识，善于沟通与团队协作； 6、具备大型政府信息化系统开发和设计经验者优先。</t>
  </si>
  <si>
    <t>上海联泰科技股份有限公司</t>
  </si>
  <si>
    <t>做五休二 交通补贴 带薪年假 五险一金 节日福利 专业培训 通讯补贴 餐饮补贴 绩效奖金 年终奖金</t>
  </si>
  <si>
    <t xml:space="preserve">1、负责前端技术方案的架构设计和实现； 2、根据产品需求和设计完成前端页面代码，实现交互效果； 3、与后台工程师协作，完成数据交互、动态信息展现； 4、页面在各主流浏览器中的兼容性调整,性能优化。  岗位要求： 1、精通 HTML5/CSS3/JavaScript 等 Web 前端开发技术，掌握 Ajax、DOM、BOM、XML、JSON 等相关技术； 2、熟悉ReactJs/Vue.js等技术框架以及实现原理； 3、精通移动 Web 开发技术，能完成跨浏览器和跨设备的网页开发工作； 4、掌握一定的后台开发技术的（Java，Node.js）等有项目经验者优先； 5、具备良好的团队合作能力，有较强的责任心和自学能力； 6、本科及以上学历，计算机相关专业，相关工作经验3年以上。   </t>
  </si>
  <si>
    <t>五险一金 补充公积金 出差补贴 年终奖金 定期体检 做五休二 带薪年假 出国机会 弹性工作</t>
  </si>
  <si>
    <t>负责与控制系统硬件设计对接，包括自控系统开发和操作界面开发； 能接受出差到现场参与设备调试工作； 自控系统及其模块的分析与设计，设计文档的撰写。  任职要求： 本科及以上学历； 自动控制或计算机相关专业，或有自控系统或嵌入式系统开发经验； 了解电子电气方面的专业知识，了解自动控制设备数据实现机制及相关协议； 熟练使用C和C#语言； 有Python，Matlab，Labview，Linux经验者优先。</t>
  </si>
  <si>
    <t>Java中级开发工程师（华东一部）</t>
  </si>
  <si>
    <t>风险决策分析师</t>
  </si>
  <si>
    <t>深圳达飞科技控股有限公司</t>
  </si>
  <si>
    <t xml:space="preserve"> java工程师 技术要求： 1.    本科及以上学历，计算机相关专业，4年及以上Java开发工作经验； 2.    掌握Java及J2EE体系相关框架Spring、SpringMVC、SpringBoot、Mybatis、Spring Cloud等； 3.    掌握数据库和SQL技术，并熟悉MySQL、Sqlserver等常用的数据库系统； 4.    了解Web前端开发技术JS、HTML、VUE等； 5.    熟练使用git版本管理工具，理解其版本管理的理念和原则； 6.    熟悉Linux系统及基本运维操作； 7.    具有高度责任感和主动性，良好的团队合作能力和沟通能力及自我管理能力，代码编写规范，技术扎实，逻辑思维能力强，乐于学习和分享新技术。</t>
  </si>
  <si>
    <t>五险一金 绩效奖金 年终奖金 节日福利 年度调薪</t>
  </si>
  <si>
    <t>职位描述：  任职要求：</t>
  </si>
  <si>
    <t>注：谢绝简历和学历作假者投递。 任职资格： 1. 计算机或相关专业专科科以上学历，5年及以上Java语言为主的软件开发经验，JAVA基础扎实，熟悉io、多线程、集合等基础框架，熟悉分布式、缓存、消息、搜索等机制，熟悉JAVA Web开发； 2. 数据结构和算法基础扎实，了解常用设计模式，熟悉JAVA Web相关编程，熟练使用Spring MVC、Spring、MyBatis； 3. 熟悉数据库设计和优化，了解常用的数据库如MYSQL； 4. 具有较强的业务理解能力； 5. 熟悉常用的web server，如tomcat，jboss，jetty中的一种或多种； 6. 良好的沟通能力和团队协作精神，严谨的工作态度与高质量意识，良好的抗压能力； 7. 熟悉MQ，Kafka等消息总线者优先； 8. 有RPC框架开发经验者优先，有spring-cloud开发经验者优先;  岗位职责： 1. 负责部门内产品和项目的开发工作，根据设计实现代码。 2. 负责开发模块的单元测试。 3. 负责详细设计文档编写。 4. 负责指导和带领初级Java开发工程师</t>
  </si>
  <si>
    <t>React Native软件开发工程师</t>
  </si>
  <si>
    <t>易批生鲜信息发展股份有限公司</t>
  </si>
  <si>
    <t>硬件测试工程师</t>
  </si>
  <si>
    <t>上海炬蚁科技有限公司</t>
  </si>
  <si>
    <t xml:space="preserve"> 一、岗位职责： 1.负责系统核心组件编码实现 2.参与产品关键功能模块的设计工作 3.完成上级交办的其他工作 二、任职要求： 1、大专及以上学历，计算机相关专业 2、2年以上软件开发经验。能力优秀者可适当放宽年限要求 3、.net基本功扎实，熟悉开发语言。 4、熟练掌握数据库技术，熟悉常用的oracle、sqlserver中的一种，可以进行数据库设计和sql调优 5、有过APP，react native，h5经验者优先 6、良好的计划、沟通、组织协调能力，有很强的团队合作精神； 7、有物流行业软件开发工作经验者优先，承担过大型项目的设计开发或参与过产品需求分析、系统部署者优先 三、福利待遇： 1.工资：15k-30K，月休4-6天； 2.社保、公积金，带薪休假（法定假日、年假、婚假、产假、陪产假等），免费住宿； 3.在职提升：公司为员工提供各种培训机会，狮桥学院根据员工的岗位类别，组织各种业务、工作、能力提升等相关内部培训与户外拓展，助力员工晋升发展； 4.公司在不同季度将举办各类文娱活动，增进部门间沟通，愉悦身心； 【备注】 此招聘为公司直招，狮桥物流及其下属分公司在招聘过程中不收取任何费用、押金等，敬请各位求职者知晓，以免受骗损失财物。 狮桥物流期待您的加入！ 若有意向请直接投递简历，若通过筛选，我司将在5个工作日内安排您进行相关面试！  工作地点： 北京顺义区后沙峪安庆大街巨鸿大厦A座5层 </t>
  </si>
  <si>
    <t>五险一金 餐饮补贴 定期体检 交通补贴 通讯补贴 年终奖金 绩效奖金 员工旅游</t>
  </si>
  <si>
    <t xml:space="preserve">【你需要做】 1、根据产品设计，能独立进行java后端代码开发； 2、负责相关项目的维护和开发工作； 3、具备较强的业务分析与理解能力； 【我们希望你】 1、精通java语言、具备分布式应用开发经验、熟练掌握Springmvc/springboot、Hibernate/mybatis等开源框架； 2、熟悉sql优化过程，至少掌握一种关系型数据库Mysql； 3、掌握Redis、Kafka、Zookeeper、dubbo，了解springcloud，理解微服务架构； 4、熟悉TCP/IP网络协议,熟悉Linux 常用命令； 5、具备良好的代码编写习惯，熟练使用代码版本管理工具Svn/Git与项目构建工具maven； 6、最好具备电商系统开发经验,热爱移动互联网、具有团队合作精神、面对困难有较强抗压能力； 7、计算机或相关专业毕业，全日制大学专科或以上学历，4年及以上java开发经验；  动心的盆友请速速投递简历 我们将择优安排面试！ </t>
  </si>
  <si>
    <t>1、编写测试方案、用例，搭建测试环境； 2、负责产品的功能性能测试、EMC测试、型式试验等； 3、设计测试治具，与研发协作改进产品，优化生产； 4、编制测试报告，跟踪反馈测试结果； 5、完成负责人安排的其他工作； 能力要求： 1、熟练掌握BGA、QFN、0402、0603封装元器件的焊接，熟练使用万用表、示波器、频谱仪等设备仪器；能看懂电路原理图，并对电路板进行故障排查； 2、熟悉电子产品生产工艺流程，有较好的品控意识；有指导生产测试及优化生产测试流程的经验； 3、至少能完成以下一种：根据产品功能编写测试用例与设计测试脚本；根据生产测试要求完成自动化测试治具的软件与硬件设计； 4、熟悉linux系统，掌握linux常用的命令；熟悉Java/Python/Shell等语言中的至少一种，熟练使用selenium等自动化工具尤佳； 5、熟悉单片机，电磁兼容（EMC、EMI）等相关知识； 具备IPC Camera产品，低功耗产品、WIFI产品、BT产品测试经验者优先； 6、具备海思、君正、安凯、国科、全志、Realtek等产品测试经验者优先； 7、较好沟通协调能力，作风严谨，有计划，责任心强；具有团队合作精神，能为研发团队分担压力；</t>
  </si>
  <si>
    <t>专业培训 五险一金 绩效奖金 年终奖金 股票期权 弹性工作 通讯补贴 定期体检 餐饮补贴</t>
  </si>
  <si>
    <t>职位名称：高级Java软件开发工程师 岗位职责： 1、参与项目需求分析、系统设计； 2、负责项目模块的编程、调试和测试工作； 3、开发过程中与客户进行需求沟通，解决开发中的实际问题； 4、完成模块相关的各类文档的编写工作。 任职要求： 1、熟练掌握Java相关技术； 2、熟练掌握Spring、Mybatis等常用后端框架； 3、熟练掌握JS，jQuery，熟悉一款前端框架，如vue，react，angularJS等，熟悉CSS常用知识； 4、熟悉主流数据库（MYSql、ORACLE）的相关知识，掌握数据库操作； 5、有强烈的事业心和正直的品质，具有团队合作精神；工作认真负责，善于沟通和倾听，有怀疑精神； 6、主动性及自我规范能力强，具有较强的分析能力、理解能力、沟通协作能力和书面表达能力； 7、计算机或相关专业毕业，本科及以上学历；3年及以上Java开发工作经验。</t>
  </si>
  <si>
    <t>高级生物信息工程师</t>
  </si>
  <si>
    <t>上海源兹生物科技有限公司</t>
  </si>
  <si>
    <t>岗位职责： 1、根据客户需求，对高通量数据进行分析； 2、生物信息分析流程的开发和维护； 3、生物信息数据的收集、整理、挖掘和利用； 4、对相关分析数据结果解答客户疑问。 应聘要求： 1）具有生物信息学、生物学、生物统计或计算机辅助药物设计/筛选等相关专业，硕士及以上学历； 2）熟练掌握linux操作系统； 3）熟悉常用的生物学数据库，如：NCBI、 UNIPROT，了解生物统计学相关知识； 4）熟练掌握Perl、R、Python、MATLAB中的一种或多种程序设计语言。 有意者请将简历发送至hr@microsci.com 公司网址：http://www.yzibio.com/ 电话联系：18502143595 联系人：牟小姐</t>
  </si>
  <si>
    <t>1、完成公司项目的软件开发、单元测试及维护、技术支持等工作； 2、负责撰写技术文档、系统说明书、用户手册等； 3、完成分配给自己的其他日常工作和任务； 任职要求： 1、熟悉MySql、SQL Server等主流数据库的开发； 2、5年以上的JAVA实战经验，熟悉主流的JAVA框架及编程规范 3、精通Servlet、Freemarker、Struts、Spring、Spring MVC、ibatis、Hibernate、memcache、Maven、SVN、CVS等相关知识中的一种或多种； 4、精通ofbiz、odata者优先； 5、精通Erp开发，拥有大型项目管理经验者优先； 6、了解Nginx、Jboss、Tomcat、Apache、Lighttpd、Jetty等Web服务中的一个或多个； 7、了解Linux服务器的常用操作； 8、了解常用的一些前端框架，如JQuery、MooTools。 招聘公司：上海重睛鸟网络科技服务有限公司</t>
  </si>
  <si>
    <t>上海汇付数据服务有限公司</t>
  </si>
  <si>
    <t>上海衡翮企业服务有限公司</t>
  </si>
  <si>
    <t>五险一金 补充医疗保险 员工旅游 绩效奖金 年终奖金 专业培训 通讯补贴 定期体检</t>
  </si>
  <si>
    <t>岗位职责： 1）负责公司各类支付及相关金融业务的新产品、新技术研究； 2）负责立项产品的需求分析、方案设计、代码编写、优化与维护； 3）参与系统重构及相关代码编写。  职位要求： 1）全日制本科以上学历，计算机、软件工程及相关专业； 2）精通Java语言、J2EE相关框架，3年以上开发经验； 3）扎实的算法、数据结构、数据库等基础； 4）良好的沟通能力和团队合作能力，较强的学习和理解能力，能独立分析和解决问题； 5）有支付、金融、银行等相关项目经验者优先。</t>
  </si>
  <si>
    <t>岗位职责： 1. 负责公司网络的畅通运行 1，负责公司Linux服务器及应用环境的部署、调试、迁移、维护； 2，确保LINUX平台上相关数据的传输、备份，系统恢复等保障系统正常运行； 3，维护公司线上业务系统稳定运行，收集和分析系统性能； 4，负责服务器巡检、挖掘问题隐患、配合建立相关预案； 5，为开发和测试提供系统运维方面的技术支持； 6，技术文档汇集整理。 7，其他helpdesk工作。 8，需要有较强的危机意识和谨慎态度； 任职资格： 1，大学专科及以上学历； 2. 熟悉cisco防火墙和交换机，H3C路由器，能排除一般网络故障； 2，熟悉阿里云产品； 2. 熟悉ESXi5、6和verCenter环境 3，熟悉CentOS6、7，windows7/10/server； 4，熟悉Shell脚本； 5，熟悉Linux系统下各个通用服务软件的搭建维护和优化； 6，熟悉Mysql库的搭建维护、备份恢复以及调优； 7，熟悉Redis库的搭建维护、故障恢复以及调优； 8，熟悉Zibbix告警平台的搭建维护； 9，熟悉ESXi环境、熟悉机架网络设备者优先； 10，具有shell,Python开发，DEVOPS经验者优先；</t>
  </si>
  <si>
    <t>车载应用软件开发工程师Android</t>
  </si>
  <si>
    <t>华人运通（江苏）技术有限公司</t>
  </si>
  <si>
    <t>新能源 汽车及零配件</t>
  </si>
  <si>
    <t xml:space="preserve"> ・      1、完成用于车载系统的HMI架构及其应用的开发 ・      2、完成所负责软件模块的详细设计，关键算法设计，并完成编码和测试 ・      3、协调和配合各类CP/SP完成各类跨平台，跨应用功能需求实现 ・      4、负责车载应用App的开发及迭代 ・      5、参与车载应用开发框架，系统应用框架，及公共组件的设计和开发  任职条件 ・     1、三年以上车机应用或Android应用开发经验 2、熟练掌握至少一种移动端应用开发语言（C/C++、JAVA、JAVASCRIPT），至少3年以上使用经验 ・     3、掌握软件设计模式，如MVC，MVP，MVVM，并深入理解 ・     4、熟悉软件版本管理流程和Issue管理流程，比如Gerrit，Jira，RTC ・     5、同等条件下，有车载应用开发经验优先 ・     6、同等条件下，有Android Framework开发集成及剪裁经验优先 ・     7、同等条件下，有良好的JavaScript基础，有Hybrid应用开发经验优先 ・     8、本科或以上学历，计算机/通讯/电子/电气相关专业 ・     9、有上进心，对新技术新科技感兴趣，经验丰富且对希望能够打造出极致的产品。 ・     10、扎实的Java基础，良好的编码风格和团队协作。 ・     11、熟悉汽车多媒体屏或手机研发方案具有行业经验。</t>
  </si>
  <si>
    <t>互联网产品总监（程序开发）</t>
  </si>
  <si>
    <t>上海中致远凯迪汽车销售服务有限公司</t>
  </si>
  <si>
    <t xml:space="preserve">岗位描述： 1. 能有效地制定研发计划，根据公司所需，研发符合市场要求的互联网产品，或将公司原有的产品不断更新，已达到市场所需标准； 2. 能把握产品功能、交互、用户体验以及后台产品设计，与设计、技术配合，把握产品研发进度跟踪以确保产品功能和开发进度协调追踪； 3. 以产品需求为核心驱动，能有条理地推动和协调UI、技术、测试等部门紧密合作，以确保产品配合运营部门运营手段准时上线； 4. 有主动精神，自己所负责的产品上线后的改进，BUG跟踪、收集改进意见、提供改进方案； 5. 产品的迭代更新工作，对产品运营数据进行监控、统计和分析，多方面分析并最终制定产品的迭代计划。   任职要求： 1. 有互联网产品实际经验，有一定的程序开发相关技术，熟悉ios, android 系统内部基本运行原理； 2. 了解互联网产品实现过程，需求分析、产品功能设计、业务流程设计、界面设计、用户研究和可用性测试等； 3. 能熟练使用互联网APP类型的办公软件与工具，对javascript, html5, css3, ajax, jquery, AngularJS有一定掌握更佳； 4. 良好的沟通能力、推动能力、自我驱动力、抗压能力，拥有强烈的责任心和主动工作精神。 5. 有大众点评、美团、滴滴，饿了么，摩拜，阿里巴巴等有过工作经验，会优先录用。 </t>
  </si>
  <si>
    <t>Java游戏服务器</t>
  </si>
  <si>
    <t>上海姚际信息科技有限公司</t>
  </si>
  <si>
    <t>五险一金 员工旅游 定期体检 年终奖金 全勤奖 工作餐 带薪年假 小蜜蜂奖 生日福利 节假日福利</t>
  </si>
  <si>
    <t>高级Cocos2d-x开发工程师</t>
  </si>
  <si>
    <t>1、参与公司棋牌客户端业务需求的设计、开发与改进； 2、负责公司ios包以及马甲包过审； 3、根据游戏产品的开发和运营需求接入相关平台的SDK，并进行相关调试； 4、使用cocos2d-js进行ios\android游戏的设计、开发和上线工作，使用Cocos Creator进行全平台游戏开发； 5、解决及攻关技术难点。  任职要求： 1、3年及以上ios开发经验，已在App Store发布过作品者优先； 2、有熟练接入sdk经验者优先； 3、熟练掌握游戏引擎，有cocos2d使用经验，熟悉Android/iOS平台； 4、熟悉JavaScript，ObjectiveC，java； 5、熟悉IOS平台上的打包和发布,熟悉苹果上架流程； 6、有成功的IOS提包过包经验。 7、熟悉iOS打包发布流程，熟悉iOS过包的审核规则，并能不断对其进行钻研. 8、有cocos creator 开发经验的优先考虑。  员工享有公司福利包括： 1、工作时间：双休，9:30-18:00，法定节假日按国家规定执行甚至多于法定假期； 2、工作环境舒适、氛围轻松和谐，上下班有班车接送往返市区主干道； 3、月度员工生日会； 4、生日礼物、节日慰问品等等； 5、形式多样的集体活动； 6、下午茶、零食； 7、月度绩效奖金； 8、季度优秀员工奖； 9、工作包餐； 10、根据每月绩效考评结果及综合工作表现，每年有1-2次的加薪升职机会； 11、试用期内购买五险一金。</t>
  </si>
  <si>
    <t>上海贝格一欧信息科技有限公司</t>
  </si>
  <si>
    <t>五险一金 绩效奖金 弹性工作 周末双休</t>
  </si>
  <si>
    <t>1、深入理解产品的需求、场景、后续发展方向，进行系统分析、架构设计以及核心功能的开发、测试、接口文档编写； 2、搭建开发框架、设计公共模块并进行开发； 3、负责数据库设计, 管理端开发等所有开发相关工作； 4、参与系统设计评审、代码复查及测试等工作，保障系统研发质量； 5、支撑维护，解决各类技术性问题或系统运行中出现的故障； 6、完成领导交办的其他任务； 任职条件： 1、本科及以上学历，计算机相关专业，3年及以上基于Java的项目开发经验； 2、精通Java，熟练使用Spring、Springboot、SpringMVC、MyBatis等主流开发框架，搭建过优先考虑； 3、熟悉常用大数据中间件，有Zookeeper、Kafka、Hadoop、Spark、Storm等开发经验者优先 4、掌握Elasticsearch、Solr搜索引擎使用，阅读过源代码者优先； 5、熟练掌握SQL语句，熟练使用关系型数据库（Oracle、MySQL），和NoSQL数据库（MongoDB、Redis）； 6、熟练使用IDEA、Eclipse、Maven、SVN、GIT等软件开发工具； 7、熟练使用服务器Apache、Tomcat等； 8、有负载均衡系统开发经验、熟悉Linux、Docker； 9、有敏捷精益开发经验优先； 10、自我驱动力强，工作严谨，责任心强，良好的团队合作精神，有一定抗压能力。</t>
  </si>
  <si>
    <t>Java中高级工程师 (职位编号：00001)</t>
  </si>
  <si>
    <t>广东百校千企教育投资有限公司</t>
  </si>
  <si>
    <t>SRE工程师</t>
  </si>
  <si>
    <t>Java开发（大数据/vert</t>
  </si>
  <si>
    <t>神州数码通用软件（北京）有限公司</t>
  </si>
  <si>
    <t>五险一金 员工旅游 绩效奖金 年终奖金 弹性工作 餐饮补贴</t>
  </si>
  <si>
    <t>亚创博彦（上海）信息技术有限公司</t>
  </si>
  <si>
    <t>1、参与公司智慧校园和在线教育平台架构设计、核心代码编写 2、参与管理系统模块的开发 3、完成软件系统代码的实现，编写代码注释和开发文档 4、根据设计文档或需求说明完成代码编写，调试，测试 5、参与技术难题攻关，组织参与code review 6、参与指导带领初级程序员的成长  职位要求： 1、计算机相关专业大专以上学历 2、4至5年以上的JAVA WEB实际开发经验，有大厂或大团队经历优先 3、精通SpringBoot、SSM(Spring、SpringMVC和 Mybatis)或SSH，了解struct。有SpringCloud、Dubbo经验优先 4、熟悉html、div+css、javascript有了解过前端开发更佳 5、熟练sql语句、有了解高并发、高可用、大数据(hadpoop体系)方面经验的更佳 6、有团队管理、在线视频经验更佳 7、了解linux服务器环境配置的相关知识 8、具备良好的沟通合作技巧，较强的责任心主团队合作精审，逻辑思维能力强 9、熟悉（Memcache、redis、MongoDB）其中之一优先</t>
  </si>
  <si>
    <t>Java精通，vert或者大数据经验</t>
  </si>
  <si>
    <t>工作职责: 1、负责微博广告平台的高可用性体系建设，包括：架构优化、CI/CD系统、业务监控、容量规划等； 2、负责微博广告平台的服务质量，提升服务SLA标准； 3、参与设计与开发高效的自动化运维系统，使用代码解决线上问题，提升运维工作效率； 4、负责线上疑难杂症和故障问题的解决；  任职资格： 1、本科及以上学历，计算机相关专业，3年以上互联网行业运维或开发经验； 2、至少熟悉Python/Shell中一种开发语言，有相关运维系统开发经验优先； 3、熟练使用至少一种开源监控方案：Zabbix、Prometheus； 4、熟练使用开源的自动化部署工具：Jenkins、SaltStack； 5、有较强的系统问题分析经验和能力，能够解决复杂的系统问题; 6、熟悉Docker、Kubernetes并有过实际项目经验优先；</t>
  </si>
  <si>
    <t>数据分析师10072 (职位编号：Guazi010072)</t>
  </si>
  <si>
    <t>瓜子二手车</t>
  </si>
  <si>
    <t>五险一金 免费班车 交通补贴 餐饮补贴 通讯补贴 年终奖金 弹性工作</t>
  </si>
  <si>
    <t>五险一金 专业培训 绩效奖金 股票期权</t>
  </si>
  <si>
    <t>岗位职责： 1、负责心电医疗领域的产品研发以及优化工作； 2、业务需求系统分析，提出技术研究及可行性报告； 3、负责解决业务模型复杂等带来的各种挑战及技术难关； 4、参与项目的系统设计和核心代码开发，指导和培训其他工程师； 5、整理和提交技术文档，负责产品功能模块的代码编写和单元测试。  任职要求： 1、计算机、电子类相关专业，本科及以上学历，2年以上JAVA开发经验； 2、熟悉JAVA、JSP、Servlet、JavaScript、XML、JDBC等J2EE相关编程技术，熟练使用Eclipse等开发工具、开发过程中Ant、VSS等辅助工具； 3、熟练使用Spring、Struts、Hibernate三大框架编程，精通SQL语言，具备mvc实践经验和 Oracle、SqlServer 、MySQL 等大型数据库开发经验； 4、有B2B、B2C网站开发经验者优先； 5、具备较强的需求分析和系统设计能力，良好文档编写能力、英语基础和读写能力； 6、具备良好的沟通能力、协调能力和问题解决能力。</t>
  </si>
  <si>
    <t>1、监控业务资产风险指标，发现风险变化；
2、贷后分析数据的整理、优化；
3、贷后监控报告自动化；
4、催收策略和催收工具的分析、上线、优化和测试；
5、业务数据需求和尽职调查支持。 1、211本科以上学历，统计、数学和计算机专业优先；
2、2-3年以上互联网金融/互联网/移动互联网等数据挖掘、数据分析等工作经验，有金融机构相关数据化风险策略分析经验优先；
3、熟练使用Python、Hive Sql；
4、有全局业务观，对风控策略和贷后策略有深入的理解，清楚地了解风控策略优化对各个业务环节的影响，具备一定系统上线经验；
5、对数据有敏锐的洞察力，能快速理解业务，较强的学习能力；
6、思路清晰，主动性强，沟通能力强，有很强的自我驱动能力。</t>
  </si>
  <si>
    <t>JAVA开发工程师（数据仓库）</t>
  </si>
  <si>
    <t>职位描述： 1、参与数据仓库日常开发工作，参与数据仓库设计、规划、开发，对内数据服务实现； 2、负责数据仓库建模、数据预处理等相关系统设计和开发； 3、参与日常项目版本升级、部署及实施工作； 4、根据公司软件开发规范要求，编制软件开发设计文档，保证开发过程的透明度与可控性。 任职要求： 1、3年以上团队合作开发工作经验，有数据仓库开发经验者优先； 2、熟练掌握JAVA常用的框架，有前端经验者优先； 3、有良好的代码书写、注释和单元测试习惯； 4、熟悉Oracle、Mysql 数据库技术、掌握分库、分区、分表的手段、优化数据库存取性能； 5、熟悉高并发、高性能的分布式系统的设计及应用、调优，掌握常见缓存技术； 6、至少熟练使用shell、python脚本语言之一； 7、具有第三方支付行业、互联网或金融行业相关开发经验优先。</t>
  </si>
  <si>
    <t>Linux 服务器开发</t>
  </si>
  <si>
    <t>职位描述：
1、参与应用服务的设计、开发和测试工作；
2、参与应用服务的部署和维护工作；
3、编写相关设计文档和部署文档；
4、优化和解决服务运行中出现的问题；
任职要求：
1、大专及以上学历，3年以上服务器端开发经验；
2、熟悉C/C++，Golang, Python等开发语言，精通Golang优先；
3、熟悉TCP/UDP和HTTP/HTTPS通讯协议；
4、熟悉mysql数据库和redis数据库；
5、熟悉Linux下网络服务器的设计和开发方法；
6、责任心强，有较好的团队合作意识，具备独立分析和解决问题的能力；</t>
  </si>
  <si>
    <t>�D晖（深圳）科技合伙企业（有限合伙）</t>
  </si>
  <si>
    <t>五险一金 弹性工作 绩效奖金 年终奖金 免费零食 交通补贴 周末双休</t>
  </si>
  <si>
    <t xml:space="preserve">前端工程师 岗位职责：?1、前端架构设计和开发。 2、前端开发规范的建设，前端技术研发。?任职要求 1、精通前端和后端开发技术，有扎实的编程技术。 2、熟悉主流前端框架，熟练掌握HTML5/CSS3/AJAX/JavaScript/Jquery/echart/vue/es6等。 3、掌握JAVA基础技术，了解Java的基本框架。 4、精通前后端交互，熟练接口调试，熟悉主流浏览器兼容性调试。 5、本科及以上学历，3 年以上软件开发经验，可独立完成模块化开发。 关键词：前端 JAVA 浏览器 HTML5 CSS3 AJAX JavaScript Jquery echart vue es6 </t>
  </si>
  <si>
    <t xml:space="preserve">岗位职责： 1. 使用Cocos2d-x开发手机游戏 2. 处理线上遇到的Bug  职位要求： 1. 两年以上Cocos2d-x（C++、Lua、Javascript）开发经验，开发过上线运营的项目 2. 熟悉常用的数据结构和算法，计算机基础扎实 3. 熟悉C++，能够用C++扩展Cocos2d-x的功能 4. 有上进心，愿意持续的学习和进步 5. 有责任心，对自己工作的品质有比较高的要求 </t>
  </si>
  <si>
    <t>岗位职责： 1.负责平台架构设计，可行性分析和技术选型 2.负责平台核心架构部分代码实现和技术难题攻关 3.负责平台间接口设计和技术攻关 4.负责平台性能优化，负责对jvm、tomcat、mysql进行调优 技能要求： 1.熟练掌握java、python编程语言，熟练使用多线程 2.熟练使用redis、hadoop、Hbase 3.熟悉spring、springmvc、mybatis框架，了解其核心原理 4.熟悉常用的前端框架（jquery,easyui,vue，angular等），并了解其优劣，按照项目进行框架设计 5.熟练使用linux系统，能根据项目完整搭建devops系统 6.至少有3年开发经验，有2-5人带队经验者优先。</t>
  </si>
  <si>
    <t xml:space="preserve">前端： 1、4年以上前端开发经验；完成过至少1套以上移动端产品开发有电商项目经验优先； 2、熟练使用Html、Css、Javascript等前端web开发技术； 3、熟悉Http，Tcp， Udp，Socket的协议； 4、精通React/Vue等开发框架，React为必要技能； 5、属性mobx/Vue等状态管理； 6、属性Webpack/Rollup等构建工具； 7、熟悉Saas/Less等预编译样式； 8、能够提炼公共库/组件； 9、了解服务器渲染构架，如Next/Nuxt（或者Express）；  任职要求：  1. 具有良好的沟通及合作精神，逻辑清晰，有独立分析及解决问题的能力； 2. 拥有良好的代码习惯，对前端技术有强烈的兴趣； 3.本科以上学历，学信网可查； </t>
  </si>
  <si>
    <t>工作职责： 1.负责公司数据类产品前端开发； 2.根据项目具体要求，承担前端界面开发任务，按计划完成任务目标； 3.数据类产品前端开发的其他相关工作  任职要求： 1.本科以上学历，计算机相关专业 2.熟练编写语义化的HTML，模块化的CSS，熟悉已标准化的HTML5/CSS3新特性； 3.熟练掌握JavaScript，至少熟悉两种主流的框架，如vue、JQuery、 seajs, requirejs, backbone等 4.熟悉PHP，有lamp项目开发经验</t>
  </si>
  <si>
    <t>DBA系统工程师JD</t>
  </si>
  <si>
    <t>深圳黄金投资有限公司</t>
  </si>
  <si>
    <t>舒恩电子科技（上海）有限公司</t>
  </si>
  <si>
    <t>五险一金 定期体检 年终奖金 员工旅游 通讯补贴 专业培训</t>
  </si>
  <si>
    <t>五险一金 补充医疗保险 补充公积金 奖金 定期体检 绩效奖金</t>
  </si>
  <si>
    <t>1、 负责前端工程的开发和构建； 2、 负责前端模块化设计及优化； 3、 负责对页面进行性能优化以及特性开发，以提升用户体验及性能； 4、 负责与后台开发人员配合完成项目。 任职要求： 1、 本科及以上学历，计算机相关专业，3年以上前端开发经验； 2、 精通JavaScript，熟悉常用ES6语法； 3、 熟练掌握HTML5、CSS3，对web标准化有深入见解，了解主流JS框架（如jQuery，Vuejs、Reactjs等）并至少熟练使用一种; 4、 具备动画能力( css3 + animation)及绘图能力(canvas +svg)； 5、 至少熟练react、vue、angular等其中一种框架，能使用构建工具(webpack等)搭建相应开发环境，熟练vue者优先； 6、 熟练掌握nodejs，能用nodejs编写简单的脚本工具、能搭建服务端渲染环境； 7、 工作积极主动，善于沟通，有良好的团队合作能力。</t>
  </si>
  <si>
    <t>职位信息： 1. 负责数据库系统部署方案的计划、设计和实施 2. 负责数据库日常维护，故障处理； 3. 负责数据库性能监控和调优并主导应用系统的数据库性能优化、故障诊断； 4. 负责操作系统安装配置，日常维护，日常监控、数据备份、恢复、数据迁移等工作； 5. 对客户进行远程和现场的技术支持，解决客户遇到的各类技术问题； 6. 编写和维护数据库和操作系统相关文档，制订相关技术规范； 7. 提供内部技术支持、培训  任职要求： 1. 本科及以上学历，计算机相关专业毕业 2. 5年以上数据库运维工作经验，必须精通Microsoft SQL Server的日常运维和优化，如能同时熟悉其他主流数据库如Oracle, MySQL/Maria DB则优先考虑； 3. 熟悉T-SQL等SQL编程语言，熟悉存储过程等编写，具备较好SQL调优能力； 4. 精通Windows操作系统及常用服务和组件，如AD，IIS等，同时精通Linux操作系统及常用服务和组件，则优先考虑； 5. 熟悉自动化运维工具和脚本语言，如SCCM, Chef，Puppet，ansible等运维工具和PowerShell, Python, Linux Shell 等语言； 6. 了解IT服务管理流程和ITIL / IOS20000 等标准 7. 英语读写流利； Job Description 1. Responsible for the database system deployment planning, design and implementation; 2. Responsible for database daily maintenance and troubleshooting; 3. Responsible for database performance monitoring and tuning, led the database performance optimization and application system fault diagnosis. 4. Responsible for operating system installation and configuration, daily maintenance, monitoring, data backup, recovery, data migration etc. 5. Provide remote and on-site technical support for customers and resolve various technical issue encountered by customers; 6. Provide technical documents related to database and operating system and formulate relevant technical specifications. 7. Provide internal technical support and training.  Job Requirements 1. Bachelor degree or above, major in computer related; 2. More than 5 years database operation and maintain experience, proficient in the daily operation and optimization about Microsoft SQL Server, knowledge with other mainstream databases such as Oracle, MySQL/Maria DB is preferred; 3. Good knowledge in t-sql and other SQL programming languages, backup process and SQL tuning etc. 4. Good knowledge in Windows system common services and components, such as AD, IIS etc. if also proficient Linux system and common services and components is preferred; 5. Good knowledge in automatic maintenance tools such as SCCM, Chef, Puppet, ansible and other and scripting languages such as PowerShell, Python, Linux Shell etc. 6. Understand IT service management process and ITIL/ISO20000 and/or other standards Fluent in English reading and writing; ******此岗位为外派工程师，服务于著名ICT服务公司******</t>
  </si>
  <si>
    <t>软件开发架构师</t>
  </si>
  <si>
    <t>广州新赞科技有限公司</t>
  </si>
  <si>
    <t>五险一金 交通补贴 餐饮补贴 年终奖金 定期体检 通讯补贴</t>
  </si>
  <si>
    <t>1. 3年以上Java开发经验，承担过大型系统的关键功能开发； 2. 熟悉多种后台开发框架（框架提供的特性及其实现原理）； 3. 熟悉分布式，微服务架构，多线程及高性能的设计与编码中的多种方法及性能调优； 4. 了解Internet基本协议（如TCP/IP. HTTP等）内容及相关应用； 5. 有大型上架移动应用管理后台设计和开发经验  3年以上Java开发经验</t>
  </si>
  <si>
    <t>软件开发架构师： 职责要求: 1.负责新技术引用，储备新技术，设计数据库，为系统稳定性、可用性、可扩展性提供支撑； 2.负责提高开发效率和提高软件性能的新技术； 3.负责制定更高标准的代码开发规范，确保系统性能最优、信息安全、以及代码逻辑明晰； 4..负责设计和搭建系统的技术实现架构，使用合适的开发工具和模式; 5.负责对现有系统从系统架构、代码、开发技术等方面进行调优，确保系统性能稳定、可靠、快速； 6.完成上级主管交待的各项工作； 任职资格: 1.大专或以上学历，8年以上工作经验； 2.至少2年以上架构设计经验，负责过至少一项中型及以上软件系统开发项目的架构设计，作为项目骨干，参与过至少三项大型软件系统开发项目； 3.精通WEB开发方式，精通 JSP/Servlet/Javabean 开发； 4.精通系统架构设计、调优，对SOA以及服务治理有深刻认识； 5.精通多线程开发，精通jvm调优、nio、RPC调用框架； 6.精通Ajax,javascript,css,html,jsp,jstl,json,jquery,extjs等视图层技术； 7.精通Struts、WebWork、Hibernate、JSTL等J2EE框架； 8.精通Tomcat、Oracle 9iAS Weblogic、Websphere、Jboss等一种应用服务器； 9.具备深厚的SQL功底，精通SQL server 或 Oracle数据库技术，并有着丰富的数据库设计经验； 10.熟悉大数据分析（Hadloop/HBase/Spark等） 、AI、云计算等新技术优先； 11.具备较强的架构设计和调优能力；具有较强的学习能力和新技术钻研精神； 12.熟悉制造型企业业务领域及相应MES\CRM\PLM\ESB等优先。</t>
  </si>
  <si>
    <t>1、负责公司计算机网络、内部信息系统及设施的日常维护、监控及运维服务；
2、负责公司服务器安全、正常运作，故障处理、系统维护和及数据库优化；
3、支持业务上线、架构设计部署，业务系统运维；
4、负责大型故障处理，分析定位原因并解决；
5、分析系统瓶颈，容量评估，完成扩容、架构改造等工程；
6、参与架构优化、容灾优化、性能优化等项目；
7、完成领导交办的其他工作。 职位要求：
1、本科及以上学历，深入了解Linux系统以及优化，具备Linux下编程经验，熟练使用grep、awk、sed等系统工具，擅长(shell/perl/python)脚本语言编程，实现自动化运维；
2、熟悉主流开源软件的配置及调优；
3、了解运维高容量、大流量、大并发Web系统的业务知识以及解决方案；有大、中型网站维护实战经验者优先；
4、深入理解网站高可用性架构；
5、对技术文档编写规范有一定了解；
6、良好的沟通和语言表达能力，逻辑清晰，学习能力强，有自我激励能力，乐于承担工作压力，责任心强。</t>
  </si>
  <si>
    <t>上海责己网络科技有限公司</t>
  </si>
  <si>
    <t>全勤奖 交通补贴 餐饮补贴 通讯补贴 带薪年假 五险一金 专业培训 股票期权 员工旅游</t>
  </si>
  <si>
    <t>深圳天势思维实业有限公司</t>
  </si>
  <si>
    <t>1、负责线上WEB 应用/APP系统搭建部署、优化和日常维护，以及服务器操作系统、应用 系统、数据库系统的维护和优化； 2、负责应用系统日常运维工作，包括:应用程序上线、下线、升级、应用配置参数修改等 应用系统变更； 3、负责 centos 防火墙 iptables 配置，关注业界安全漏洞并对公司服务器进行安全监测； 4、快速诊断，解决疑难问题的能力，并编制汇总故障、问题，定期提交汇总报告； 5、推动及开发高效的自动化运维、管理工具，提升运维工作效率； 6、熟练掌握至少一种自动化运维、测试工具； 7、管理完善监控报警平台； 8、良好文档编写和文字表达能力和团队合作精神。 任职要求: 1、Linux 平台二年以上运维工作经验，有工作责任心，会在自己工作范围内独立思考完成 工作任务； 2、熟练使用至少一种开源监控方案 zabbix、ganglia、open-faclon、cacti； 3、精通 Linux 操作系统及性能 tuning，Linux 命令及其他常用开源软件； 4、具备熟练的 Shell / python 其中一种编程经验，能够独立完成各种复杂的 Shell 脚本编写 实现应用程序批量分发、自动化监控、日志分析等运维工作； 5、熟悉 LVS / HAPorxy / Nginx 其中一种代理服务； 6、熟悉 Redis 数据库主从/集群部署/配置及优化； 7、熟悉 Nginx，Apache，Keeplive，Tomcat，PHP-FPM 服务； 8、熟悉 Http 协议，CDN 工作原理，源站部署/配置及调优。</t>
  </si>
  <si>
    <t>1、负责区块链，数字资产钱包相关产品的前端开发工作 2.负责JavaScript程序模块的开发，通用类库、框架的编写； 3.设计及实现前后端的数据交互，对代码质量及进度负责； 4.优化代码并保持在各浏览器下的良好兼容性； 5.负责调研并确定前端技术框架及可行性； 6.理解后端架构，与后端工程师配合，为项目提供最优化的技术解决方案； 岗位要求： 1.大学本科及以上学历，计算机、软件工程等相关专业； 2.3年以上专业前端开发经验；熟悉除JavaScript外的一种高级语言（如Java, Python, PHP,GO）的优 先； 3.精通XHTML、CSS、Javascript，JQuery，Boostrap等前端技术，熟练处理浏览器兼容问题； 4.熟悉Vue/React/AngularJS中一个或多个，并在以往的项目中深度使用过； 5.熟悉前后端分离架构/RESTful API，熟悉服务端开发技术，有Node.js开发经验优先； 6.熟悉常用的预处理、压缩、发布工具，如Babel、Webpack的配置等；有web安全问题实践经验优先； 7.有一定的审美能力及色彩感觉，对于用户体验，交互操作流程设计有实际经验优先. 8.具有较强的沟通能力和学习能力，具有较强的分析、解决问题的能力；有强烈的进取心和责任心； 9.有较强的团队合作能力与独立解决技术问题的能力</t>
  </si>
  <si>
    <t>嵌入式工程师（自动驾驶方向）</t>
  </si>
  <si>
    <t>深圳市镭神智能系统有限公司</t>
  </si>
  <si>
    <t>五险一金 餐饮补贴 定期体检 年终奖金 员工旅游 股票期权 弹性工作 绩效奖金</t>
  </si>
  <si>
    <t>任职要求：
1.计算机或软件工程专业本科以上学历
2.具有良好的计算机体系结构和算法基础
3.两年以上C/C++开发经验，熟悉Python，熟练使用Linux开发环境
4.熟悉ARM的流水线优化，丰富的NEON及多线程加速经验。
岗位职责：
1.参与整个系统软件开发
2.辅助算法工程师，对感知、融合等算法进行嵌入式移植与优化。
3.仿真测试环境搭建，开发并维护所需的数据采集、分析和数据回放工具
4.与算法团队一起，测试和解决系统中出现的问题，优化系统。</t>
  </si>
  <si>
    <t>五险一金 年终奖金 节日福利</t>
  </si>
  <si>
    <t xml:space="preserve">岗位职责： 1、按照产品设计要求，确定前端页面及相关业务逻辑开发任务，负责前端开发中复杂任务的处理及技术攻关； 2、按照前端经理的要求，指导、监督前端开发人员工作，检查其交付成果。能给前端团队输出***经验； 3、线上产品的维护及迭代开发，对线上产品的呈现及性能做有针对性监控，保证产品的稳定性； 4、公司前端组件开发及推广，规范制定以及新技术的学习研究，并与团队做技术分享。 岗位要求： 1、大专及以上学历，5年及以上直接前端开发经验，具有一定的前端架构能力； 2、至少承担过3个或以上大中型项目前端的核心开发工作，具有Java后端开发经验的优先； 3、精通 HTML5、jQuery 、CSS3、 JavaScript、ES6、Ajax 等技术； 4、熟悉微信公众号、小程序开发，能熟练运用各种开发API； 5、熟悉Vue、Webpack、Node JS、Bootstrap、Angular、React等主流框架中的一种或多种； 6、熟悉Websocket、HTTP、HTTPS等常用网络通信协议； 7、熟悉Web业务系统前端开发，有MVVM开发模式经验优先； 8、有使用SVN、JIRA等类似管理工具经验优先； 9、具备优秀的学习能力，对用户体验有一定的认识，有良好的代码风格，有良好的英文阅读能力优先； 10、具有良好的抗压能力和团队合作精神。 </t>
  </si>
  <si>
    <t>深圳市康索特软件有限公司</t>
  </si>
  <si>
    <t>ROS系统工程师</t>
  </si>
  <si>
    <t>五险一金 员工旅游 通讯补贴 绩效奖金 周末双休 每年多次调薪</t>
  </si>
  <si>
    <t>岗位职责： 1. 负责java开发，能与团队共同进步，攻克难关，承受压力与责任； 2.负责核心代码的编写，系统性能优化，主导技术难题攻关，持续提升系统在大规模分布式系统环境下高并发、海量请求的处理性。 3.负责系统架构设计，制定项目技术方案、开发计划，协调项目开发或实施的各个环节，确保产品的研发进展； 4.负责提升平台架构支撑能力和扩展能力，灵活适应各种复杂的产品需求； 5.对项目技术成果负责，对系统安全性、稳定性负责； 6.负责提升团队的技术分析、设计和开发能力； 7.负责制定各类技术标准、开发流程、编码规范，并实施，保持开发流程统一高效。 8.按时按质完成上级领导安排的工作任务。  任职要求： 1.计算机相关专业，本科及以上学历，5年以上开发经验； 2.具备扎实的Java语言基础、精通Java开发； 3.精通Spring Boot、Spring、SpringMVC、Spring Security、MyBatis/Hibernate、Spring Cloud、Dubbo等； 4.熟悉Git/SVN、Junit/TestNg、Maven/Gradle、Jenkins等CI工具； 5.熟悉Redis、RabbitMQ/ActiveMQ/Kafka、Netty/Mina等技术； 6.熟悉Socket通讯、TCP、HTTP协议，了解多线程、高并发技术； 7.精通MySQL、Oracle、SQL Server、MongoDB、HBase中至少一种数据库，有数据库设计和优化经验； 8.熟悉Linux下服务器环境部署和性能调优（包括Nginx、Tomcat等）； 9.熟悉HTML/HTML5和JavaScript等前端技术；了解Angular JS、Vue.js等前端框架； 10.沟通协调能力卓越、良好的团队合作精神，能承受工作压力,具有强烈的责任心，出色的抽象设计能力，思路清晰，善于思考，能独立分析和解决问题； 11.有高并发，大容量，分布式等架构设计和开发经验或全栈开发经验者优先考虑。</t>
  </si>
  <si>
    <t>五险一金 员工旅游 绩效奖金 年终奖金 节日福利 周末双休</t>
  </si>
  <si>
    <t>岗位职责： 1. 负责研究AGV产品自主避障，自主路径规划以及运动规划算法 2. 负责研发基于ROS框架下的多传感融合算法 3. 负责研发基于ROS框架下的电机运动控制算法（两轮，三轮差速等） 4. 负责对激光雷达原始数据进行数学建模，拟合，对误差进行分析 5. 负责激光测距系统算法设计，根据不同的使用环境针对性的设计激光距离信息提取算法 6. 负责研究障碍物检测，目标分类，目标跟踪，系统标定，数据预处理等 7. 参与系统架构设计 8. 参与技术支持工作  岗位要求： 1. 熟悉激光雷达的SLAM算法，有激光SLAM方面的实际项目经验 2. 熟悉AGV产品的路径规划，运动规划算法，有此方面实际项目经验 3. 熟悉C,C+ +编程，熟悉上位机或下位机，或者PYTHON和常用数据结构算法 4. 熟悉ROS系统，有机器人相关项目经验 5. 熟悉机器人运动学，动力学建模及方针分析 6. 熟悉激光雷达基本原理和点云数据特性，有激光雷达数据处理和感知算法工作经验 7. 本科及以上学历，电子，电器，自动化等相关专业</t>
  </si>
  <si>
    <t>丽台（上海）信息科技有限公司</t>
  </si>
  <si>
    <t>广州快批信息科技有限公司</t>
  </si>
  <si>
    <t>做五休二 弹性工作 带薪年假 五险一金 节日福利 通讯补贴 餐饮补贴 绩效奖金 员工旅游 年终奖金</t>
  </si>
  <si>
    <t>1.利用深度学习的技术进行前沿人工智能技术研发； 2.负责深度学习平台和框架的搭建工作，包括算法实现及系统研发； 3.支持公司相关产品在深度学习领域的研究。   任职要求：  1.硕士以上学历，计算机相关专业，1年以上相关专业工作经验，亦欢迎优秀的应届毕业生； 2.有良好的数学基础和编程能力，熟悉Python、C/C++、SHELL等编程语言； 3.熟悉机器学习、深度学习等领域的相关算法(如逻辑回归、SVM、神经网络、CNN, 决策树、贝叶斯等)； 4.熟悉 docker/kubernetes部署运维、性能调优，具备定制化开发能力； 5.熟悉主流深度学习框架（Caffe/Theano/TensorFlow/Torch等）； 6.掌握常用业务监控方式，熟悉使用prometheus, granafa等监控工具。 7.善于解决和分析问题，富有想象力和学习能力，良好的团队合作精神；  8.编码和团队协作能力强，能够独立支撑一个研究方向，勇于挑战和创新，工作主动性强。  工作时间：做五休二 早8:30-晚5:30（考虑到上海交通压力较大，每天有1小时弹性工作时间） 工作地点：上海市闵行区莲花路1978号E栋（9号线漕河泾开发区站） 老板爱惜人才，公司氛围佳，福利好，人性化管理，速投简历吧！</t>
  </si>
  <si>
    <t>提供中午餐 下午茶 五险一金 补充医疗保险 员工旅游 专业培训 绩效奖金 年终奖金 定期体检</t>
  </si>
  <si>
    <t>岗位职责： 1.负责官网的开发和维护； 2.负责管理后台的开发和维护； 3.核心项目-云店小程序的开发和维护。 技能要求： 1、本科及以上学历，计算机相关专业； 2、精通HTML、CSS和JavaScript，能熟练使用主流的JavaScript框架（如SeaJS、BackboneJS） , 具备框架设计能力，有完整的大型前端项目经验； 3、熟练掌握前端构建工具如grunt、gulp、webpack； 4、熟悉 Node.js 开发； 5、有Web性能优化和常见漏洞处理经验。</t>
  </si>
  <si>
    <t>五险一金 补充医疗保险 员工旅游 年终奖金 绩效奖金 专业培训 通讯补贴 定期体检</t>
  </si>
  <si>
    <t>岗位职责： 1. 参与软件项目的测试分析，发现测试分析中的问题，评估项目的风险； 2. 完成软件项目测试用例的设计，并积极推动测试产出的评审； 3. 根据项目测试计划和方案， 利用测试工具对产品进行功能测试和性能测试， 并编写测试报告； 4.根据测试用例编写自动化测试脚本，通过自动化测试工具，执行自动化测试和回归测试； 5.维护自动化用例的代码, 协助CI流程的运行； 6. 测试过程中，主动总结，及时反馈暴露过程中的问题，并尝试改进测试方法和优化过程。  任职要求： 1. 本科及以上学历，计算机相关专业，两年以上软件测试相关工作经验，一年以上自动化测试开发经验，熟悉测试理论和方法； 2．精通Jmeter等测试工具，能够熟练使用HTTP、SIP、Winsocket协议进行测试脚本的开发和调试，以及使用中常见的问题和解决思路； 3. 熟悉Linux或Unix操作系统，掌握基本的SQL语法，熟悉J2EE软件架构，有Java、Javascript等开发语言基础；  4. 工作细致认真，有耐心，拥有较好的沟通技巧及团队合作精神，较强的责任感及进取精神。</t>
  </si>
  <si>
    <t>研载生物科技（上海）有限公司</t>
  </si>
  <si>
    <t xml:space="preserve">  1. 负责根据客户要求，进行生物信息学数据的整理、分析，出具分析报告并负责对所分析数据进行问题解答。  2. 负责高通量转录组/蛋白质学/代谢组学/宏基因组学数据的初级处理和深度分析（统计学分析、功能注释等）  3. 根据文献中报道的方案流程，个人经验，对公共平台数据进行分析，并将分析得到的结果进行初步阐述，提供结果报告。  4. 其他相关生物信息数据的采集、整理、挖掘和利用。    任职资格：  1. 生物信息学、生物统计学、统计学等相关专业硕士及以上学历。  2、熟悉linux/unix操作系统、数据结构和常用算法，能使用编程语言Perl, Python，C++等进行编程。  3、了解R语言、Perl/Python/Java其中一种程序设计语言、使用过除accession之外的其中任何一种主流数据库者优先。  4、具有高通量测序数据处理和分析(转录组数据分析)相关工作经验者优先。  5、工作主动性和责任心强，具备良好的沟通能力和团队合作精神。  6、较强的英语读写能力，能流利阅读和翻译英文科技文献；熟悉常用的生物网站。   </t>
  </si>
  <si>
    <t>上海睿逻网络科技有限公司</t>
  </si>
  <si>
    <t xml:space="preserve"> 1、使用PHP语言进行电商系统开发和二次开发。 2、根据产品需求，分析并给出最优的解决方案并完成技术实现； 3、与产品及其它人员沟通，提供产品的技术支持和客户服务； 4、记录研发工作，撰写软件相关文档； 任职要求： 1，3年及以上PHP相关的系统研发经验，深入互联网或B/S程序的开发； 2，精通PHP相关的开发框架，具备独立研发工作能力。 3、熟悉电商流程，熟悉ShopStore产品，能熟练进行ShopStore二次开发； 4、熟练掌握MySQL数据库，了解Html、CSS、Javascript等前端技术； 5、有较强的团队协作意识及独立解决技术问题的能力； </t>
  </si>
  <si>
    <t>弹性工作 五险一金</t>
  </si>
  <si>
    <t>工作职责: 1、负责手游服务器需求分析、开发、测试和性能优化 2、负责手游服务端技术的探索和关键技术的探讨 3、负责和腾讯周边系统的对接及开发  工作要求： 1、3-5年java开发经验，至少两年游戏开发经验； 2、具备良好的问题解决能力，能独立承担开发任务，具备良好的代码规范意识 责任心强，具备良好的团队合作能力；  技术要求: 1、熟练使用Spring框架，熟练使用Hibernate或mybatis等常用ORM组件中的一种 2、熟练使用redis，mysql 3、熟悉分布式系统开发者优先 4、对Socket编程熟悉，或对netty框架熟练掌握者优先考虑</t>
  </si>
  <si>
    <t>上海空洋旅行社有限公司</t>
  </si>
  <si>
    <t>1.     负责社区金融服务平台（理财方向）的系统设计与开发，承担核心模块的代码实现工作，编写代码注释和开发文档；  2.     负责进行系统的功能定义、开发环境搭建、程序设计；  3.     负责根据产品设计文档或需求说明完成代码编写，调试，测试和维护；  4.     负责分析并解决系统开发过程中的问题；  5.     负责根据测试工程师反馈，定位发现的问题并解决；  6.     配合项目经理完成项目任务目标的计划反馈工作。  5、完成上级交办的其他工作事项。 任职资格： 1.     能够熟练应用springmvc, spring, mybatis等主流开发框架；  2.     熟练使用UNIX、LINUX，能进行shell编程，有其他脚本（如python等）开发经验更佳；  3.     熟悉常用的数据结构和算法，熟悉Internet基本协议（如TCP/IP、HTTP等）内容及相关应用；  4.     良好的软件工程意识，熟悉常用的软件工程工具（如SVN、Git、Maven）；  5.     熟悉MySQL，Redis，对SQL性能调优有一定的经验；  6.     有大规模分布式系统设计与开发经验熟悉SOA架构者优先。 有较强的学习能力，协作意识强。</t>
  </si>
  <si>
    <t xml:space="preserve"> 岗位职责：    任职要求：  1、3年以上.NET平台实际开发经验，具有独立的系统设计、开发能力；  2、1年以上软件开发管理经验，善于学习和运用新的知识，具有较强的逻辑思维能力，善于表达和沟通，有强烈的团队意识和执行力；  3、精通Windows平台下的软件开发（C#、ASP、WPF、多线程，通信等）；  4、精通B/S开发，至少掌握一种JS框架；  5、精通SQL Server，MySQL；  6、有手机端Android，IOS或微信小程序开发经验者优先。  7、掌握C++，Matlab，Python编程者优先。  </t>
  </si>
  <si>
    <t>全勤奖 节日福利 五险一金</t>
  </si>
  <si>
    <t>1.负责移动端、微信小程序端、PC端的前端开发,（前期以PC端为主） 2:配合产品完成项目迭代，不断优化和提升用户操作体验和视觉体验； 3.深入分析和解决前端遇到的技术、性能、跨终端兼容问题； 4.钻研与探索互联网领域的前沿技术。 任职资格： 1、本科以上学历，计算机相关专业，2-8年工作经验； 2、精通html5\JavaScript、Ajax、jquery, 精通React、AngularJS、Vue；熟悉webpack、gulp 、grunt更佳； 3、能解决各种浏览器、手机端兼容性问题； 4、良好的沟通技巧和组织协调能力,计划能力强，具备良好的团队合作精神；具备以下条件之一或以上者优先考虑 5、具有机票，酒店，旅游行业互联网公司工作经验或熟悉业务者,有自己作品的优先考虑。</t>
  </si>
  <si>
    <t>雷技信息科技（上海）有限公司</t>
  </si>
  <si>
    <t>人工智能算法工程师(初中高级)</t>
  </si>
  <si>
    <t>上海网达软件股份有限公司</t>
  </si>
  <si>
    <t>五险一金 员工旅游 出国机会 绩效奖金 弹性工作 13薪 专业培训</t>
  </si>
  <si>
    <t xml:space="preserve"> 1、负责程序开发工作，有良好的编码习惯； 2、研究项目技术细节，编写相应的说明书； 3、参与程序代码单元测试、上线、维护工作。 4、具有带领团队经验。 5、根据业务设计数据表。  任职要求： 1、计算机或相关专业，本科及以上学历，至少 5年 工作经验。 2、掌握 Java 基础，熟悉常用类库。了解 Spring、SpringMVC、Mybatis等主流框架对 java web 的封装原理； 3、理解 java 中较为高级的特性，如反射，动态代理，JVM，内存模型，多线程等等。对遇到的 bug，能够借助日志和搜索引擎分析出问题的原因； 4、有 ORACLE、MYSQL、H2，HBase 等数据库开发经验，有较强的 SQL 编写能力； 5、熟悉版本管理流程，熟悉 Git/SVN 至少一种版本管理工具； 6、熟悉 Jetty/JBoss/Tomcat 等主流 J2EE 应用服务；熟悉 linux 操作命令； 7、能带人，具有带领团队经验； 8、具有根据业务设计数据库表经验， 9、熟悉spring boot，hibernate，MySQL，Redis应用。</t>
  </si>
  <si>
    <t>五险一金 专业培训 弹性工作 年终奖金 上市公司 免费班车</t>
  </si>
  <si>
    <t xml:space="preserve">岗位要求： 1. 熟悉常用机器学习算法如特征工程，随机森林，gbdt，xgboost，lightgbm；NLP相关基本模型如 n-gram，word2vec，HMM，命名实体识别，主题模型； 2. 熟悉基本深度学习模型CNN，LSTM/GRU，seq2seq等，有深度学习实战经验，熟悉深度学习开源框架如tensorflow，pytorc； 3.Python基础扎实，有python web开发经验者优先； 4. 在声纹识别，图像识别，文本处理，知识抽取，知识图谱，问答系统等一个或多个领域有行业应用经验者优先。  初级岗： 1.本科及以上学历(必须通过学信网认证)，计算机类，数学类，物理类等相关专业； 2.二年以上相关工作经验。  中级岗： 1.硕士及以上学历(必须通过学信网认证)，计算机类，数学类，物理类等相关专业； 2.三年以上相关工作经验。  高级岗： 1.硕士及以上学历(必须通过学信网认证)，计算机类，数学类，物理类等相关专业； 2.五年以上相关工作经验； 3.在相关国际会议或主流期刊上发表论文者优先。  </t>
  </si>
  <si>
    <t>易居（中国）社区增值服务集团</t>
  </si>
  <si>
    <t>五险一金 带薪年假 节日福利 季度奖金 年底奖金 定期体检 专业培训 员工旅游 团队氛围好 作息时间固定</t>
  </si>
  <si>
    <t>岗位职责： 1、参与产品需求讨论和产品实现的方案的研究，参与和负责产品的前端开发工作； 2、负责具体的组件、代码编写，按时按要求完成相应的开发任务。 任职要求： 1、具有良好的执行能力和团队合作精神，追求完美的用户体验； 2、三年以上 Web 前端开发经验，扎实的 HTML5 、 JavaScript 、 CSS3、ES6 基本功； 3、熟练使用React、Vue、微信小程序进行项目开发，有两年以上相关项目经验； 4、有前端代码构建工具Webpack等使用经验，熟悉Git工作流程； 5、熟悉Hybird开发优先，有参与开源项目开发经验的优先； 6、良好的编码能力和习惯，代码易于维护和扩展。</t>
  </si>
  <si>
    <t>Mysql DBA</t>
  </si>
  <si>
    <t>五险一金 弹性工作 年终奖金</t>
  </si>
  <si>
    <t>1，负责MySQL数据库的备份、恢复、监控、迁移等日常运维工作。 2，负责MySQL性能的调优，保证数据库安全、稳定、高效运行。 3，制定和改进应急预案、策略和流程，提高服务运行质量。 4，与产品开发团队紧密配合，规划、设计、评审和优化数据库设计方案。 5，数据库新技术的研究，适应快速发展的互联网业务场景。  任职要求： 1、5年mysql数据库维护经验，熟悉mysql故障排查、性能优化、备份与恢复、容灾等技术。 2、负责MySQL数据库日常管理和维护，对现有数据系统的稳定性、高可用性、扩展性的相关保障工作； 3、负责性能监控和调优，能够对业务需求和事故及时响应，调整数据库设计建议; 4、负责审核新业务上线的数据库代码审核与部署; 5、能够进行数据库引擎、SQL语句和读写分离的优化分析/设计，并具有高并发下读写分离维护经验； 6、熟悉 redis/memcache/mongodb等nosql数据库优先; 7、熟悉Linux运维管理，熟悉shell或python一种脚本语言开发优先。</t>
  </si>
  <si>
    <t>北京爱科迪通信技术股份有限公司</t>
  </si>
  <si>
    <t>五险一金 餐饮补贴 通讯补贴 绩效奖金 股票期权 定期体检</t>
  </si>
  <si>
    <t>1.根据产品需求，负责软件系统方案设计； 2.负责项目组内相应产品的嵌入式软件开发、调试，核心代码实现的软件开发工作； 3.与硬件设计配合进行联调工作； 4.参与产品技术问题的定位、分析和解决； 5.根据公司技术文档规范编写相应的技术文档；  岗位要求： 1、    电子工程、工业自动化、导航、制导与控制、计算机相关专业本科及以上学历； 2、    精通linux操作系统下的C语言编程，熟悉基本的驱动开发TCP\IP协议和socket编程优先； 3、    精通51单片机，STM32单片机开发，熟悉DSP或者ARM开发环境优先； 4、    熟悉html、javascript，Jquery等Web技术，掌握Mysql、SQLite、oracle、SQLServer至少一种数据库开发优先； 5、    有物联网应用开经验（LORA、NBIOT等）（优先）</t>
  </si>
  <si>
    <t>BI工程师</t>
  </si>
  <si>
    <t>上海缔塔科技有限公司</t>
  </si>
  <si>
    <t>1. 负责企业智能BI分析，系统需求分析，架构设计和系统实现；
2. 负责搭建企业数据仓库，深度挖掘和分析各类信息，提取业务数据进行系统建模；
3. 参与实施BI系统数据仓库的数据清洗；
4. 负责ETL设计开发，负责脚本编写工作；
5. 负责数据库管理和维护，对SQL性能调优；
6. 设计和实现报表和图形展现；
任职要求
1、3年以上相关工作经验，本科计算机相关专业。
2、海量数据的ETL开发，抽取成各种数据需求；
3、熟悉主流数据库技术，如MySQL、oracle、Sqlserver等。具备编写存储过程、优化复杂SQL能力的优先；
4、熟悉数据ETL开发工具，如Kettle,Datastage,Informatica等；
5、具备一定shell开发能力，并有相关开发经验；
6、参与数据仓库架构的设计及开发；
7、参与数据仓库ETL流程优化及解决ETL相关技术问题；
8、精通etl架构，有一定的etl开发经验，了解日常作业的部署和调度；
9、有一定的编程基础，熟悉java和Python者优先；
10、积极主动、学习能力强、沟通能力强、肯吃苦耐劳;
11、熟悉greenplum 或kylin者优先</t>
  </si>
  <si>
    <t>珑讯电竞</t>
  </si>
  <si>
    <t xml:space="preserve"> 工作职责：  1、负责系统的web前端开发工作，要求开发的系统具有高性能和高可靠性；  2、负责与后端协作定义API接口，确定Web开发方式，对于Web页面进行性能优化；  3、通过技术提升用户体验和可用性；  任职要求：  1、3年以上业内工作经验（经验丰富者不限）；  2、精通javascript、CSS、HTML；熟悉TCP/IP、HTTP的基本工作原理；  3、了解模块化开发的思想，熟悉Requirejs/Seajs/CommonJS等规范；  4、掌握一种以上的MVC/MVVM框架（Backbone,Angular,Vue,React等）；有完整SPA单页面开发经验的优先；  5、熟悉HTML5，有Websocket、Canvas、Audio、WebRtc、Worker等开发经验者优先；  6、熟悉nodejs，Grunt/Gulp/Webpack等有完整的前端自动化经验者优先；  7、熟悉桌面软件开发，有node-webkit（nwjs）、Electron 开发经验者优先；  8、有nodejs原生扩展开发(C++ V8)经验者优先；  </t>
  </si>
  <si>
    <t>Java工程师（985/211毕业） (职位编号：JS-04-1)</t>
  </si>
  <si>
    <t>墨智科技（深圳）有限公司</t>
  </si>
  <si>
    <t>五险一金 餐饮补贴 弹性工作 专业培训 扁平化管理 硅谷牛人团队</t>
  </si>
  <si>
    <t>动画流程TD</t>
  </si>
  <si>
    <t>上海魔铠信息科技有限公司</t>
  </si>
  <si>
    <t xml:space="preserve">岗位职责： 1、参与开发金融云架构 2、维护数据库，保证数据完整 3、负责对开发内容的单元测试，集成测试； 4、负责解决开发过程中的技术问题； 5、解决项目开发中的问题，保持专业的态度和行为，有计划性的规划和完成日常任务。  任职资格： 1、全日制985/211学校本科学历，计算机相关专业，3年以上开发经验； 2、精通java编程，精通SSM框架设计，熟练掌握eclipse开发工具； 3、Java技术扎实，熟悉常见设计模式及应用场景，良好的面向对象设计理解，熟悉面向对象设计原则，对java多线程、io、并发控制有深入研究并有实际项目经验； 4、熟悉linux、tomcat、svn、maven的安装使用和部署，熟练掌握apache、nginx等web服务器的配置、性能调优； 5、熟悉Oracle/mysql等主流数据库,且有实际开发经验，熟悉常见的SQL调优； 6.   熟悉springboot、springcloud、shellscript 7、能够接受创业型公司的节奏。  </t>
  </si>
  <si>
    <t>岗位职责： 1. 维护项目现有制作流程工具 2. 优化现有流程及工具 3. 针对不同项目规划流程,开发流程辅助工具 4. 维护流程软件在项目中的使用 5. 根据各个环节的制作需求制作辅助项目进行的工具 任职要求： 1. 熟悉影视动画制作流程 2. 熟悉UE4引擎,有UE4相关项目工作经验尤佳 3. 有引擎影视项目相关工作经验尤佳 4. 熟悉Maya和MotionBuilder尤佳 5. 熟练使用Python,有C++相关经验更好 6. 熟悉一款流程管理软件,如CGTeamWork,Ftrack,ShotGun,Strack 7. 对GUI编程有一定了解,能够制作简单的界面提供制作人员使用 8.对类似json,xml,csv之类的数据格式有一定了解,能够在工具开发中灵活运用 9. 有一定DCC工具开发经验,最好是Maya</t>
  </si>
  <si>
    <t>昂立教育集团智立方中学生vip学习中心</t>
  </si>
  <si>
    <t>岗位职责： 1、负责项目产品代码编写； 2、进行功能模块的详细设计、编码和单元测试工作；  3、配合上级进行工作开展，相关技术的实践、应用和研发；岗位职责：   职位要求： 1、5年以上工作经验； 1、JAVA基础扎实，理解io、多线程、集合等基础框架； 2、能熟练使用spring，spring boot，spring mvc，mybatis，hibernate等开源框架； 3、熟悉 java web开发，http，jsp，servlet，session，cookie； 4、熟悉 mysql，postgresql，oracle，mongodb 等数据库； 5、熟悉 redis，activemq，rabbitmq，solr 等中间件；  6、熟悉 SVN,git等代码版本控制工具；</t>
  </si>
  <si>
    <t>Java web工程师</t>
  </si>
  <si>
    <t>上海聚鹏科技有限公司</t>
  </si>
  <si>
    <t xml:space="preserve">  2.负责计算机视觉算法的开发； 3.利用相关算法对已经有的数据进行处理； 3.协助上司完成其他工作；  任职要求： 1.有三维重建经历优先； 2.熟练使用C/C++进行算法的设计，熟悉opencv； 3.熟悉python，matlab，有较强的算法分析和实现能力； 4.熟练掌握常见数据结构和算法，能够分析和优化计算逻辑，提升性能；   </t>
  </si>
  <si>
    <t>五险一金 弹性工作 定期体检 年终奖金 绩效奖金 周末双休 下午茶</t>
  </si>
  <si>
    <t>1、负责WEB端界面开发，有良好的兼容性； 2、负责hybrid app Web端界面开发； 3、已有java web项目维护，负责web端及后台java接口的修改； 4、善于思考和沟通，能独立调研和解决开发中遇到的难点问题。   任职要求: 1、本科及以上学历，计算机相关专业，具有两年以上web前端开发经验，精通web的各项技能； 2、熟练掌握熟悉JavaScript、HTML5、CSS3、JQuery 、JSON、XML、CSS等相关技术；熟悉MVCMVVM，组件模块化等开发思想； 3、精通如下一种或多种web前端框架：Vue、Bootstrap、EasyUi等。 4、精通Java/J2EE编程，精通spring,struts,hibernate,ibatis/mybatis，能够了解其原理，能够完成简单java接口的开发，熟练使用Eclipse等开发工具； 5、熟悉一种或者多种前端打包工具：webpack、gulp等； 6、熟悉Java中间件开发和面向服务编程； 7、熟练使用MySQL数据库； 8、有良好的代码书写、注释和单元测试习惯；   9、具备良好的沟通合作技巧，较强的责任心及团队合作精神，工作积极主动，认真踏实，能承担一定工作压力。</t>
  </si>
  <si>
    <t xml:space="preserve"> 2. 岗位职责 2.1负责图像/视频内容智能分析等前沿技术的应用，包括目标检测、识别等。 2.2负责相关算法的应用程序设计和实现。 2.3基于用户场景进行技术方案整合，包括算法选型，系统方案的优化。 3. 任职要求 3.1计算机、模式识别、机器视觉等相关专业。 3.2三年以上工作经验，对深度学习、目标检测、图像处理等方向有一定实践经验。 3.3精通Python、C/C++语言，熟悉HALCON、OpenCV、Matlab等开发工具；熟悉caffe开源深度学习框架。良好的Python、C/C++程序开发能力；具备英伟达TensorRT应用开发经验的优先。 3.4 具备良好的团队协作精神和独立开发能力。  </t>
  </si>
  <si>
    <t xml:space="preserve">岗位职责： 1，负责公司微信、商城等小程序的前端开发和维护，解决开发过程中的技术问题； 2，负责移动前端应用产品的架构设计及交互功能开发； 3，参与产品功能的需求分析、评审。  岗位要求： 1.3年以上开发经验，大专以上学历，可独立开发微信小程序、线上商城程序； 2.有大型前端项目，线上商城下单、配送程序开发经验优先； 3.熟悉H5编码、Javascript、css3、jQuery等前端技术； 4.熟悉前端性能优化，并对用户体验、可用性、易用性以及UCD的设计理念有一定理解和研究； 5.良好的沟通和团队协作能力。 </t>
  </si>
  <si>
    <t>广东沃德投资控股集团有限公司</t>
  </si>
  <si>
    <t>五险一金 年终奖金 员工旅游 绩效奖金 加班补助 朝九晚六 节日福利</t>
  </si>
  <si>
    <t>岗位职责： 1、负责电子商务产品模块的开发工作； 2、根据开发需求，完成后端功能模块的代码编写，并撰写相关开发技术api文档； 3、编写单元测试代码，并参与测试； 4、能够发现现有系统架构，研发流程中存在的问题，并提出改进建议； 5、分析后台统计数据，不断提升产品体验； 6、完成领导分配的其它后端开发任务。  任职要求： 1、拥有良好的编码习惯，要求结构清晰，命名规范，了解常见的设计模式； 2、熟悉MySQL，sql优化； 3、熟悉linux操作系统、NGINX调优、PHP调优、安全配置； 4、熟练使用laravel、swoole框架； 5、熟悉流行前端技术栈；</t>
  </si>
  <si>
    <t>深圳牙领科技有限公司</t>
  </si>
  <si>
    <t>职位描述：
1、制定前端开发规范，主导前端架构设计，搭建前端基础开发环境；
2、负责参与前端基础技术框架的设计、研发及维护；
3、优化网站前端性能，对代码质量负责，按照要求实现前端页面的各种特效效果；
4、带领web开发小组完成前端需求理解、功能设计、任务分解、迭代开发；
5、与产品经理沟通需求，进行相关的技术文档编写，方案设计
岗位要求：
1、本科及以上学历，计算机相关专业；
2、5年以上Web前端开发经验；
3、能够熟练运用HTML、CSS、JavaScript构建高性能的web应用程序；
4、理解web标准和兼容性，对可用性相关知识有实际的了解和实践经验；
5、熟练使用各种前端调试工具，性能分析工具；
6、熟悉React,vue.js等前端框架,熟悉其原理并能独立开发组件，Vue优先；
7、熟悉redux,thunk,vuex.mobx等库；
8、熟练使用Webpack等打包工具, Gulp等构建工具, Sass, Less等CSS预编译工具
9、有Node.js，小程序开发经验更佳；
10、思路清晰，具备良好的沟通能力和团队协作精神。</t>
  </si>
  <si>
    <t>广东德律信用管理股份有限公司</t>
  </si>
  <si>
    <t>外包服务 专业服务(咨询、人力资源、财会)</t>
  </si>
  <si>
    <t>五险一金 节日福利 交通补贴 餐饮补贴 加班补贴 住房补贴 高温补贴 介绍奖金</t>
  </si>
  <si>
    <t>工作职责： 1. 负责解决运维工作中各类故障，性能瓶颈、稳定性、安全性等相关疑难问题；负责持续集成环境的搭建和维护,协助开发设计、推行、实施和持续改进 2. 负责系统、网络安全及服务器运行中的日常监控、报警及日常处理，能够快速响应故障 3. 负责应用系统模块部署、配置、维护、备份与检测 4. 负责制定运维规范、工作流程、应急预案等 5. 能接受短期出差  任职要求： 1. 计算机或相关专业本科以上学历，3年以上Linux运维经验, 具有微服务运维管理经验者优先 2. 熟悉Esxi/Nginx/Tomcat/LVS+keepalived/HAproxy/Jenkins配置和调优，有实际项目经验 3. 熟悉脚本语言开发, 熟悉shell/python/golang中的一种语言, 有运维开发经验优先 4. 熟悉MySQL/Redis/Mongo等数据库或NoSql系统的安装配置、故障检测、监控、优化、备份/恢复、高可用搭建 5. 熟悉zabbix监控,熟练使用ansible配置管理工具  薪资待遇： 1、薪资范围：10000-18000元； 2、年终奖+五险一金+全勤奖+活动补助+员工旅游； 3、享受国家的法定节假日及婚丧假等。  公司地址：广州市天河区华强路9号保利克洛维一期</t>
  </si>
  <si>
    <t>上海轻轻信息科技有限公司</t>
  </si>
  <si>
    <t>五险一金 员工旅游 专业培训 绩效奖金 年终奖金 弹性工作 周末双休 大牛</t>
  </si>
  <si>
    <t>岗位职责： 1、负责Web前端开发，包括移动端H5和PC端； 2、与UI设计师、后端开发人员等配合，参与项目技术方案的制定。 3、独立完成软件的开发、验证和修正测试中发现的问题； 4、持续优化前端体验和页面响应速度，并保证兼容性和执行效率； 5、技术分享，和团队共同进步；  任职条件： 1、全日制本科及以上学历，三年以上开发经验，有大型项目开发经验者优先； 2、熟悉HTML5/CSS3/JavaScript标准并对跨浏览器和平台的兼容有经验； 3、熟悉任意MV*框架(如：Vue/React/AngularJS/Backbone等)； 4、熟悉任意自动化构建工具(如：Webpack/Grunt/Gulp等)； 5、对网站页面性能优化有一定认识和经验； 6、强烈的责任心和团队精神，善于合作，热衷于新技术的探索和研究；</t>
  </si>
  <si>
    <t>PHP开发工程师 (职位编号：008)</t>
  </si>
  <si>
    <t>深圳捎客科技有限公司</t>
  </si>
  <si>
    <t>五险一金 员工旅游 补充医疗保险 餐饮补贴 美女云集 年终奖金 专业培训 出国机会 定期体检 交通补贴</t>
  </si>
  <si>
    <t>任职要求  1、专科及以上学历，计算机相关专业，2～5年Web/PHP开发工作经验,熟练使用PHP语言； 2、熟练掌握PHP+MySQL环境的Web应用开发； 3、熟练掌握PHP，Mysql，Linux，缓存技术等经验者优先； 4、具有Linux等相关服务器平台使用及维护经验者优先考虑； 5、逻辑思维能力强，学习能力强，具有极强的创新能力； 优先考虑有电子商务、SNS、网络社区及其他 Web2.0 类型企业。   岗位职责： 1、负责公司O2O的电子商务平台的设计、开发和维护工作； 2、负责网站相关开发工作，并解决开发过程中遇到的技术问题；</t>
  </si>
  <si>
    <t>前端工程师 - 初级（Front End Engineer - Junior）</t>
  </si>
  <si>
    <t>上海先烁信息科技有限公司</t>
  </si>
  <si>
    <t>五险一金 补充医疗保险 员工旅游 绩效奖金 定期体检</t>
  </si>
  <si>
    <t>美肌化妆品有限公司</t>
  </si>
  <si>
    <t>汇报对象：项目主管  职务描述：  负责Web产品前端部分的开发，确保产品具有一流的用户体验 根据UX的页面设计稿实现前端Web UI的界面 配合后端工程师完成数据接口的开发和调试 负责编写和项目相关的公共UI组件 负责解决Web产品测试过程中发现的问题 负责Web产品性能和代码优化的实施 负责Web产品前端方面文档建设   任职要求：  大学本科及以上学历，计算机、通信、电子、自动化、数学等相关专业 0-3年Web Application开发经验 精通CSS&amp;HTML，能够熟练使用HTML5 &amp; CSS3 来编写复杂交互操作的UI页面 能够根据设计文档利用Javascript，HTML5 &amp; CSS3良好的实现Web UI及页面效果，并解决不同浏览器及其不同版本之间的兼容性问题 有响应式布局的开发经验， 能够编写在不同设备（电脑，手机，平板）的浏览器上自适应展示的Web UI页面 掌握sass/less/stylus任意一种CSS预处理器的基本语法，熟悉Bootstrap 熟悉Javascript，能够使用Javascript或相关框架编写业务逻辑代码 熟悉AJAX原理 有ReactJs经验者优先 了解Javascript的ES6(ECMAScript 6）标准者优先 有Web设计经验或美术基础者优先 了解AMD规范，有使用nodejs、requirejs、webpack经验者优先 良好的英语读写能力 有较强的独立工作能力和解决问题的能力，具备优秀的文档写作能力和沟通表达能力 有参与过敏捷开发流程项目者优先 学习能力强，积极主动，且具备良好的沟通协调能力和强烈的责任心</t>
  </si>
  <si>
    <t>五险一金 交通补贴 员工旅游 弹性工作 加班补贴 带薪年假</t>
  </si>
  <si>
    <t>岗位职责： 1、负责电子商务产品模块的开发工作； 2、根据开发需求，完成后端功能模块的代码编写，并撰写相关开发技术api文档； 3、编写单元测试代码，并参与测试； 4、能够发现现有系统架构，研发流程中存在的问题，并提出改进建议； 5、分析后台统计数据，不断提升产品体验； 6、完成领导分配的其它后端开发任务。   任职要求： 1、拥有良好的编码习惯，要求结构清晰，命名规范，了解常见的设计模式； 2、熟悉MySQL，sql优化； 3、熟悉linux操作系统、NGINX调优、PHP调优、安全配置； 4、熟练使用laravel、swoole框架； 5、熟悉流行前端技术栈。</t>
  </si>
  <si>
    <t>深圳市保利物业管理集团有限公司</t>
  </si>
  <si>
    <t>岗位职责： 1、负责商城系统、财务收费系统的产品研发工作，根据业务需求，完成项目开发； 2、负责项目的维护优化，不断演进，提高性能和质量； 3、研究互联网领域的前沿技术成果，并应用于项目开发中； 4、完善并遵守团队的编码规范，编写高质量、高效率、结构清晰、易读、易维护的代码。 任职要求： 1、本科及以上学历，计算机相关专业，有3年以上的PHP开发经验； 2、对OOP有较深入的认识，掌握常用设计模式，熟悉linux操作系统，熟悉linux下常用shell命令，熟悉PHP开源框架ThinkPHP、Laravel、CodeIgniter、swoole项目； 3、掌握Web相关开发技术，熟悉 HTML5、Javascript，熟悉MySQL，掌握关系型数据库理论，有NoSQL经验者优先； 4、具备良好的编码习惯，注重开发效率和开发质量，能和团队高效配合；</t>
  </si>
  <si>
    <t>猎光照明科技（深圳）有限公司</t>
  </si>
  <si>
    <t>带薪年假 五险一金 绩效奖金 全勤奖 节日福利 餐饮补贴 做五休二 周末双休</t>
  </si>
  <si>
    <t>该岗位需要具备熟练的英文听说读写能力，可以用英语作为工作语言。 如果您的英语一般，请不要投递简历。  岗位职责： 1、根据业务部门需求，负责公司内部ERP后台的功能开发和优化； 2、集成后端数据 3、设计数据库结构，迁移，创建新表，新索引，规范化，并提出新方法。 4、设计用户界面和Web布局 5、执行定期测试和调试，以最大限度地提高程序效率 6、创建用户支持的技术文档 7、建议新功能，以改善程序导航和操作 8、遵循安全原则并在系统中实施***安全性  任职要求： 1、从事项目开发或网站开发工作3-5年php开发经验，本科及以上学历； 2、有ERP系统开发经验优先； 3、精通PHP网站开发，有良好的编码规范和撰写文档习惯； 3、熟悉JS、HTML、CSS、HJAX、和Div+CSS布局； 4、对MYSQL有深入的认识，精通MYSQL数据库SQL编程和使用，具有MySQL索引优化,查询优化,存储优化经验优先； 5、熟练掌握HTML/XHTML/HTML5、JavaScript、JQuery、Ajax、CSS等Web技术； 6、具有一定的 Linux 系统操作/管理能力，能在 Linux 下做开发工作。  我们能给你： 1、 我们有自己的研发、生产和销售团队，有自己的品牌，且在欧美市场有较高的品牌认知度。 2、 公司同事来自世界各地，多文化背景的企业环境会给您带来愉悦和轻松的企业文化。 3、 全英文的工作环境，让你的口语突飞猛进。 4、 简单直接的沟通方式、以结果为导向，拒绝办公室政治。 5、 晋升空间大，公司处于高速发展阶段，迫切需要各类优秀的人员，如果你够优秀就有机会升职加薪 6、 8:30-9:00浮动上班，18:00-18:30浮动下班，中午12:00-13:30休息，周末双休，享受国家法定节假日 7、 入职即全额够买五险一金，且全员购买综合医疗保险； 8、 入职即享有带薪年假5天，（10年以上工龄10天，20年以上工龄15天），且入职每满一年多1天福利年假，福利年假上限5天 9、 其他带薪假期：婚假、丧假、病假、产假、陪产假、三八妇女节等； 10、 公司每年组织国内游；另设有季度活动经费，不定期员工聚餐、爬山、乒乓球、羽毛球等文化活动。</t>
  </si>
  <si>
    <t>北京高馨宏维网络科技有限公司</t>
  </si>
  <si>
    <t xml:space="preserve"> 1、根据开发规范与流程文档独立完成功能开发 2、熟悉PHP语言及常用开发框架、熟悉MVC结构、了解常用设计模式 3、熟悉linux、nginx 4、熟悉第三方api调用流程、有联调经验 5、具有良好的编码风格和编程习惯 6、有银行或者理财类业务经验 7、有yaf框架经验优先</t>
  </si>
  <si>
    <t>上海脉豪商务信息咨询有限公司</t>
  </si>
  <si>
    <t>北京素玄科技有限公司</t>
  </si>
  <si>
    <t>做五休二 周末双休 弹性工作 五险一金 节日福利 绩效奖金</t>
  </si>
  <si>
    <t xml:space="preserve"> 我们需要您:  1、负责网站及移动应用前端部分的开发，并可以对于用户交互体验提出优化建议者优先；  2、了解后端技术实现，提供对应的前端解决方案，并配合后端工程师完成数据接口的开发和调试；  3、负责产品前端技术体验和页面响应速度及代码优化；  4、项目重构，代码review，性能优化，质量把控  5、新技术方向调研，技术难点攻克，新员工培养  6、具备辅导他人的能力和技能，有良好的分享习惯  对您的期望：  1、全日制本科及以上学历，有开源开发经验值优先,小程序开发优先  2、3年以上Web前端开发经验，熟练使用React、React-Router、redux、框架并有实际项目经验，加分项：小程序开发项目经验  3、精通各种web前端技术，包括HTML5/CSS/Javascript等，编码习惯良好，熟悉JAVA或者Node JS服务端开发优先考虑，  4、有强大的代码驾驭能力与技术设计能力，有成功商用产品开发经验  5、精通前端工具链 Webpack、 ESLint、 Grunt 、 Gulp 、 LESS 、 SASS 等的一个或多个;  6、有自动化测试，TDD等经验  7、精通REST, MVC, MVVM, W3C</t>
  </si>
  <si>
    <t>五险一金 股票期权 年终奖金 绩效奖金 创业公司 员工福利 员工旅游 年终分红 全勤奖</t>
  </si>
  <si>
    <t>1、负责公司Web产品和移动产品的接口的设计、后端开发： 包括核心技术的选型、数据库搭建、统架构设计、接口规范制定、技术文档编写等； 2、负责相应系统模块的功能设计，数据库设计； 3、负责相应系统模块的代码开发及BUG修复和功能优化等； 4、与其它产品技术成员合作，实现产品运营落地，并依据运营情况进行数据分析，提出优化意见； 5、保证项目进度，保证代码质量。 任职要求： 1、2年以上PHP开发经验，有札实的编程功底，有独立完成项目的经验和能力。 2、理解能力强，能参与分析需求并根据需求进行功能设计及数据库设计。 3、熟悉常用PHP框架，如TP（特别是TP5）。对PHP的程序实现原理有一定了解。 4、有接口开发经验，并熟悉常用的接口规范。 5、熟练撑握MYSQL数据库，对SQLSERVER有一定了解，对消息队列、缓存等，有实际使用经验。 6、熟悉常用版本管理软件，如SVN,GIT。 7、有团队合作意识，良好的学习能力和自我提升能力。 8、大专以上学历，有ERP、OA等系统开发经验者优先</t>
  </si>
  <si>
    <t>React/Node.js开发</t>
  </si>
  <si>
    <t>神话科技传媒（深圳）有限公司合肥分公司</t>
  </si>
  <si>
    <t>五险一金 弹性工作 年终奖金 绩效奖金 餐饮补贴</t>
  </si>
  <si>
    <t>广州速鸽科技有限公司</t>
  </si>
  <si>
    <t>1、本科或以上学历； 2、熟悉React／JavaScript、Node.js、HTML/XHTML、CSS、AJAX、JSON、XML、html5等技术； 3、本着以用户为核心的设计理念，对页面进行优化，使用户操作更趋于人性化； 4、具有良好的英语读写能力，有良好的编码习惯； 5、工作踏实认真、仔细、责任心强，具备良好的学习能力、自我管理能力、热情、敬业； 6、有react/nodejs开发经验者优先。 岗位职责： 1、负责前后端的JS开发工作； 2、与UI设计、前端制作及后台开发人员协作，高效优质完成产品界面和功能的实现； 3、持续优化web前端呈现，提升用户体验。 其它要求： 1 对互联网有高度的兴趣和研究探索精神；乐于学习新技术，新事物; 2 逻辑思维能力强，具有很强的责任心和上进心； 上班时间：9:00-18:00，双休，五险一金，节假日正常放假。 地址：闵行区虹桥新地中心</t>
  </si>
  <si>
    <t>晋升机制 专业培训 绩效奖金 全员分红 出国机会 单双休制 节日福利 社会保险</t>
  </si>
  <si>
    <t>1.开发Magento个性化需求功能； 2.优化现有平台各项功能； 3.完成临时增加的各种开发任务。   任职要求： 1.本科以上学历，年龄25-38岁，5年以上互联网开发经验，3年以上PHP经验，具备扎实的PHP开发技能和良好的编码习惯； 2.精通PHP编程，掌握WEB开发相关技术，熟悉html、javascript、XML、CSS、AJAX等技术； 3.熟悉基于Google地图、苹果地图的开发工作，有Magento插件开发经验或性能优化经验者优先； 4.熟悉LAMP架构，能进行LAMP网站架构的系统配置和性能调优； 5.熟悉开发文档的编写，有良好文档编写能力和编程风格。 6.具备良好的规划、协调及改进能力，具有团队合作精神，工作认真负责，执行力强。</t>
  </si>
  <si>
    <t>高级PHP开发工程师-基卫云01</t>
  </si>
  <si>
    <t>微医集团</t>
  </si>
  <si>
    <t>深圳市鹏雁动感体育用品有限公司</t>
  </si>
  <si>
    <t>五险一金 餐饮补贴 定期体检 弹性工作 年终奖金 专业培训 绩效奖金</t>
  </si>
  <si>
    <t xml:space="preserve">工作职责： 1、负责后台设计和开发，参与需求定义，确定设计方案并最终实现； 2、承担平台主力研发职责，开发好用强大的功能，提升同事的工作效率； 3、负责解决开发过程中的技术问题，包括但不限于生产服务环境、数据库等问题； 4、有良好的工程思想，开发中注重代码的灵活性和可复用性，代码结构清晰，命名规范，逻辑性强，冗余率低； 5、责任感强，工作上有主动性，具有团队合作精神，有较好的沟通能力。  任职资格： 1、4年以上PHP研发经验，精通PHP语言，框架原理及搭建、服务化、安全异常问题、了解底层原理； 2、可熟练使用HTML/CSS/JavaScript，在必要时可进行Web前端方面的开发工作； 3、熟练掌握MySQL数据库设计与优化； 4、对常见网络协议(TCP/IP，HTTP，WebSocket)等，拥有较深刻的认识，并有WebSocket开发能力； 5、熟练使用Redis、Memcached、MongoDb，并对典型使用场景有一定的认识，对其性能调优有独到的见解； 6、熟悉常用算法及设计模式，并在工作中有实际使用； 7、拥有LANMP平台搭建能力，并可进行环境的常见维护和调优设置； 8、熟练使用Git做版本控制者优先考虑； 9、长期将Linux平台作为开发环境环境或有Laravel、Swoole、Yaf开发经验者优先考虑。    高薪！周末双休！五险一金（入职后立即提供）！节日福利！生日福利！定期体检！丰厚餐补！年终奖！即将上市！  </t>
  </si>
  <si>
    <t>麦淘亲子游</t>
  </si>
  <si>
    <t>php架构师（技术经理）</t>
  </si>
  <si>
    <t>广州易合网信息技术有限公司</t>
  </si>
  <si>
    <t>工作职责：
- 负责麦淘亲子前后端接口和MIS系统的开发，确保功能、性能、质量和安全
- 学习和研究新技术以满足产品的更新升级
职位要求：
- 本科以上学历，计算机、软件、数学等相关专业
- 3年以上Java开发经验
- 精通java，熟悉JVM工作原理，熟悉Spring等主流的开发框架
- 熟悉分布式系统开发模式，熟悉常用缓存技术，熟悉消息队列等中间件原理
- 熟悉MySQL、Linux、Tomcat、Redis、ElasticSearch、JavaScript等开发技术
- 具备清晰的逻辑思维，有强烈的上进心和求知欲，善于学习，喜欢钻研问题
- 拥有良好的团队合作精神，较强的沟通能力</t>
  </si>
  <si>
    <t>工作职责：  1.参与微信公众号、app开发、小程序项目的核心功能编码与完成项目技术攻关； 2.完成数据库设计、功能设计、架构设计任务； 3.完成任务分解、任务检查； 4.指导初级工程师完成项目编码任务。  任职要求：  1.大专以上学历，3年以上年开发工作经验，精通PHP+MYSQL编程以及PHP框架（TP、yii2、Zend），在中、大型项目中承担主要开发角色； 2.熟悉常用Linux操作命令，对数据库优化，PHP缓存技术，静态化设计，数据库安全等方面有自己的见解； 3.熟练掌握XHTML、CSS、DIV、Javascript、jquery等页面技术； 4.熟悉设计模式，具有较强的面向对象的分析和设计能力，能熟练应用设计模式； 5.有良好的沟通表达能力，工作积极主动，责任心强； 6.有微信商城开发、小程序项目、app经验   岗位优势：  1、公司发展迅速中，升值空间大，发展前景好； 2、移动电商解决方案前沿企业，项目多，各行各业各类项目，如微信、APP、扫码、分销系统、直播、众筹等，紧跟市场潮流，学习空间大； 3、基于H5的移动端应用，技术不断更新，走在时代前沿，让你一直“保鲜”； 4、组建IT部门、产品经理、技术经理、前端、测试、UI等岗位，架构完善，分工明确； 5、工作氛围好，让你工作时间很开心。   薪资福利： 薪资制度：基本工资+奖金+加班工资+工龄工资+每年调薪机会 1、工作时间：小时工作制（8:30-12:00，13:30-18:00）。 2、休假：按国家规定执行，享受法定假期、3-10天带薪年假、带薪病假、婚假、产假等。 3、社保：按国家规定为员工购买五险。 4、员工关怀：过节礼品、生日礼物、结婚礼物等。公司内部冰箱、功夫茶具等齐全，为员工营造良好的工作空间。 5、活动：年度旅游、季度旅游、文娱、聚餐、爬山、打羽毛球等团体活动。 6、其他福利：员工转正奖金300元，每月奖励优秀团队及个人，月全勤奖，年度全勤奖。 地址：广州市天河区东圃镇宦溪路万富商业大厦一区A309</t>
  </si>
  <si>
    <t>Nodejs游戏服务器开发工程师</t>
  </si>
  <si>
    <t>深圳顺源网络科技有限公司</t>
  </si>
  <si>
    <t>五险一金 下午茶 周末双休</t>
  </si>
  <si>
    <t xml:space="preserve">职位信息
1、负责基于Node.js游戏的迭代开发与维护
2、根据游戏策划需求，能独立提出自己的解决方案，并能跟策划沟通，确认需求
3、担任项目组服务端各功能模块开发，数据库设计与维护
4、对审核通过的解决方案进行编码和测试，程序调优，性能调优
1、熟悉Node.js/JavaScript/Pomelo框架
2、熟练的JavaScript代码能力
3、熟悉Linux系统的常用命令与软件
4、熟练掌握数据库相关知识
5、良好的团队协作精神，认真负责，有良好的抗压能力 </t>
  </si>
  <si>
    <t>广州佳都数据服务有限公司</t>
  </si>
  <si>
    <t>五险一金 员工旅游 餐饮补贴 绩效奖金 年终奖金 股票期权 定期体检</t>
  </si>
  <si>
    <t>领客网</t>
  </si>
  <si>
    <t>岗位职责： 1. 参与公司WEB项目的产品开发和维护； 2. 按照项目计划，按时提交高质量代码，完成开发任务； 3. 按照公司的软件开发规范编写维护相关项目技术文档，以及其他与项目相关工作； 4. 按时按需完成客户端软件的维护及更新。  任职要求： 1. 本科及以上学历，3年以上JAVA开发经验； 2. 精通分布式系统架构设计，熟悉负载均衡、反向代理、分布式缓存的使用；精通Java语言、Java多线程，熟练使用Spring、Spring MVC、Struts2、Hibernate等开源框架； 3. 精通java socket通信的处理和机制；有基于java nio框架开发经验，熟悉Netty等网络通讯框架； 4. 精通java 的各种字符类型转换和处理； 5. 熟练HTML5、javascript、jQuery、Vue.js等web前端技术； 6. 熟悉weblogic、tomcat中间件，精通oracle、mysql数据库，熟悉MQ、Maven、Memcached、Redis、Ehcache等技术，具备实际项目应用经验； 7. 熟悉Internet基本协议（如TCP/IP、HTTP、webservice等）内容及接口编程； 8. 熟练掌握常用的Linux命令 、shell脚本； 9. 熟悉Oracle、Mysql数据库，能够编写数据分析及查询类SQL语句，熟悉SQL调优机制，有大型数据库软件开发经验者优先熟；10、悉常用设计模式，有分布式、高并发、高负载、高可用性系统设计开发经验。</t>
  </si>
  <si>
    <t>做五休二 交通补贴 餐饮补贴 加班补贴 绩效奖金 周末双休 通讯补贴 节日福利 五险一金</t>
  </si>
  <si>
    <t>岗位职责： 1、负责与银行等机构进行联合业务开发 2、负责公司移动商城产品的架构优化、开发、业务升级等 任职要求： 1.  学历：大学专科及以上，年龄（25-30）、工作经验：3年及3年以上 2. 工作城市：北京 3.熟悉PHP开发语言技巧，熟悉常用的开发模式，要求非常熟悉thinkphp框架（3.1、3.2），能够熟练使用YII、CI框架进行项目开发不 4. Web类相关的要求：熟悉HTML、CSS，对JS（JQuery、Bootstrap等插件）要求在项目中能够熟练使用。 5.  数据库相关要求：精通MYSQL，能够熟练使用Oracle，DB2，熟练使用Radis等常用缓存 6.业务需求：熟悉支付，有过支付接口开发优先；熟悉SOCKET编程。</t>
  </si>
  <si>
    <t>岗位职责： 1. 负责公司货代客户端，运输管理系统，司机APP等服务端开发与迭代； 3. 根据公司产品需要不断提高产品用户体验和更好实现业务目标； 4. 能够独立分析解决系统疑难问题，如系统扩展、稳定等技术问题； 5. 参与产品讨论和技术设计，与团队成员共同协作完成开发。 任职要求： 1. 国家统招本科及以上学位，参加过大型项目开发，有TMS,货运代理或第三方物流相关项目开发经验优先； 2. Java基础扎实，3年以上Java相关经验; 熟悉主流开源框架，如Spring、SpringMVC、MyBatis、SpringBoot等，熟悉SpringCloud、Redis、Mysql等主流开源组件； 3. 熟悉SQL，熟悉Oracle/MySQL等数据库，并具有一定的SQL优化能力； 4. 熟悉Linux操作系统, 了解基本的WEB以及数据库安全知识; 熟悉http协议，掌握webservice，XML，Ajax技术，熟悉restfull接口开发。 5、有互联网服务的落地经验，完整的发布过一个大型的产品并参与其迭代和运维者优先； 6、执行力强，有良好的分析总结能力；能够有效识别痛点，并找到有效的解决方案。 7、具备良好的团队协作精神，能利用自身技术能力提升团队整体研发效率。 8、热爱学习，做事积极主动者优先。</t>
  </si>
  <si>
    <t>PHP工程师（上海）</t>
  </si>
  <si>
    <t>五险一金 年终奖金 餐饮补贴 员工旅游 定期体检</t>
  </si>
  <si>
    <t>北京莱威尼能源科技有限公司</t>
  </si>
  <si>
    <t>1、参与软件工程系统的需求、设计、开发、测试等过程； 2、负责工程中主要功能的代码实现和单元测试，设计文档编写； 3、协助工程管理人员保证项目的质量； 4、解决工程中的关键问题和技术难题； 5、维护和升级现有软件产品，快速定位并修复现有软件缺陷； 任职要求： 1、全日制本科及以上学历（学信网可查）； 2、3年及以上Java软件开发经验；熟悉银行业务，有信用卡、信贷业务系统相关开发经验优先 ； 3、精通Eclipse, Intellij Idea开发工具下的代码开发、调试和测试； 4、精通Spring, Spring MVC，有过Spring Boot 或Spring Cloud开发经验； 5、熟悉HTML/CSS/Javascript等前端技术，对JavaScript有深入了解及使用经验； 6、熟悉Linux，有一定的Shell编写能力，有过Git, Tomcat, Nginx使用经验； 7、熟悉基于Oracle/Mysql等关系数据库的设计和开发，； 8、拥有很好的沟通和理解能力，强烈的学习意识、团队合作意识以及技术更新的敏感性； 9、具有微服务开发，分库分表开发经验者优先</t>
  </si>
  <si>
    <t>岗位职责：  1、负责公司PHP相关项目的维护、升级、开发工作； 2、负责对现行PHP项目进行合理优化，配合测试部门进行bug修复； 3、能对开发过程中产生的问题提出相应的解决方案； 4、有项目需求分析能力； 5、能独立完成PHP项目的设计与开发、上线工作。     任职要求：  1、大专以上，计算机相关专业优先； 2、1年以上PHP开发经验，熟悉面向对象开发，能运用OOP思想对项目进行开发； 3、熟悉MVC开发模式，至少熟悉一种主流的PHP开发框架； 4、熟练使用MySQL数据库； 5、有良好沟通能力及团队合作精神。</t>
  </si>
  <si>
    <t>岗位职责：
1. 根据项目及产品需求完成前端展示效果和交互功能等开发；
2. 负责产品的web\移动前端开发，创造新颖，体验良好的产品；
3. 与后端Web Service接口交互，协助进行系统设计，实现安全、稳定、易维护、易用性好的功能操作；
2. 独立完成软件系统及模块的编码，开发可复用的功能和业务型组件；
6. 与产品、设计、后端、测试等人员紧密配合，高效完成工作；
基本要求：
1. 3-5年Web前端工作经验，具有pc，app，微信端等h5开发经验；
2. 熟练掌握基本的Web前端开发技术，包括：CSS、HTML、DOM、Ajax、JavaScript等；
3. 精通html5、css3等前端技术，能轻松写出符合W3C标准、兼容主流浏览器的代码；
4. 熟练使用至少一种当前主流JS（jQuery，Bootstrap、vue、AngularJS等）框架，掌握其原理；
5. 熟悉前端自动化工程，掌握 Grunt、Gulp、Webpack、FIS 其中任意一项构建工具的使用和配置；
6. 对用户体验和前端交互有自己的理解，有较强的产品理解力，能从技术角度推动产品优化；
7. 责任心强，积极主动，热爱学习，善于团队协作；敢于挑战自我，解决各种未知问题；
加分项：
1. 有丰富的前端系统架构建设与优化经验，成功开发过中大型 Web 应用程序
2. 熟悉nodejs
3. 熟悉服务器端，对有前后端分离开发经验者
3. 熟练使用echarts等数据可视化工具
4. 有成功指导初级工程师的经验</t>
  </si>
  <si>
    <t>高级PHP开发工程师</t>
  </si>
  <si>
    <t>广州诗悦网络科技有限公司</t>
  </si>
  <si>
    <t>工作职责： 主要负责研发数据中心开发工作，数据收集，入库，统计等，优化提升查询速度  工作要求： 1.本科及以上学历，计算机相关专业者优先； 2.有三年以上PHP为主的中型联网产品软件的开发及维护工作经验； 3.熟悉一到两种常用PHP框架（laravel、CI等）； 4.熟悉MySQL数据库，拥有优秀的数据库设计能力，对数据库的基本理论及其内部实现机制有比较深刻的理解； 5.熟悉Linux/Unix，在其上有丰富的开发经验； 6.熟悉memcache、redis缓存系统，对服务器端程序的部署、架构、调优有一定的了解； 7.有go基础优先，有hadoop背景优先； 8.有很强的发现问题、分析问题和解决问题的能力； 9.善于沟通和逻辑表达，良好的团队合作精神和积极主动的沟通意识。</t>
  </si>
  <si>
    <t>广告前端开发工程师</t>
  </si>
  <si>
    <t>上海晨冠乳业有限公司</t>
  </si>
  <si>
    <t>深圳市和讯华谷信息技术有限公司</t>
  </si>
  <si>
    <t>五险一金 员工旅游 定期体检 弹性工作 年终奖金 绩效奖金 交通补贴</t>
  </si>
  <si>
    <t>职位描述：
1、核心技术栈: Angluar
2、参与面向广告代理商的广告投放系统开发工作
3、参与面向内部运营的效率工具开发工作
4、参与大数据可视化工具与平台的开发工作
4、参与基于业务和技术场景的架构、性能优化
5、参与开发流程改进，公共组件和工具建设，用技术手段提高生产力。
6、业务无需兼容IE，几乎无活动页需求
工作职责：
1、广告系统 Web 端功能设计、开发和实现；
2、广告系统易用性改进和 Web 界面技术优化；
3、设计开发高效可复用的UI组件，提高开发效率和维护成本。
4、Web 前沿技术研究和新技术调研，利用各种 Web技术进行开发，致力于通过技术改善用户体验。
任职资格：
1、至少熟悉React、Angular、Vue其中一种；
2、本科以上学历，2年以上前端开发工作经验；
3、精通 javascript，熟悉ES6或者Typescript，可脱离框架进行开发；
4、熟悉HTML/CSS，可熟练实现常见布局方式；
5、扎实的计算机基础和解决问题能力，如HTTP协议，常见数组结构与基础算法；
6、对前端技术有持续的热情，个性乐观开朗，逻辑性强。</t>
  </si>
  <si>
    <t>五险一金 绩效奖金 周末双休 员工旅游</t>
  </si>
  <si>
    <t>1、参与企业级SaaS服务平台的搭建、开发及优化工作（erp及商城）； 2、解决面向未来的企业级平台服务中所存在的技术问题； 3、参与产品新功能的讨论、设计和实现； 4、完成上级领导分配的其他任务。  任职要求： 1、本科及以上学历，计算机相关专业；3~5年以上后端服务系统相关实战经验； 2、熟练使用RPC框架，具备相关的分布式开发经验，有企业大数据服务的互联网从业 经历者优先； 3、拥有扎实的编程能力，熟练掌握常见数据结构，掌握Java常用框架和开发模式； 4、熟悉Spring、MyBatis、Dubbo等开源框架，了解其工作原理；熟悉微服务开发； 5、熟练掌握常见SQL、NoSQL数据库原理、数据库设计、查询编写和优化； 6、有SaaS服务开发经验者优先、熟悉门店管理、微信商城等业务优先；  7、逻辑分析能力强，善于沟通，有良好的团队合作精神，良好的学习能力。</t>
  </si>
  <si>
    <t>深圳市灵珞车品有限公司</t>
  </si>
  <si>
    <t>批发/零售 汽车及零配件</t>
  </si>
  <si>
    <t>五险一金 员工旅游 年终奖金 定期体检 周末双休 节日福利 带薪年假</t>
  </si>
  <si>
    <t>岗位职责及权重： 1. 后端应用程序及数据接口的设计和开发 【1.根据已确定的业务需求和项目计划，完成IT业务系统后端应用程序、数据库及数据接口（API）的设计和开发，为相关测试提供技术支持，完成相关Bug的修复。2.评估前端应用程序UI交互设计的合理性、可行性及是否满足业务需求。】40% 2. 后端应用程序及数据接口的优化及维护 【对于已上线的后端应用程序及数据接口（API），跟进其相关功能的使用情况、及时响应处理出现的问题、挖掘潜在问题。】20% 3. 后端数据库的管理 【1.管理及维护已上线IT业务系统的后端数据库，监控后端数据库性能并主导性能优化，及时响应处理出现的问题、挖掘潜在问题。2.制定、执行及优化后端数据库安全策略，负责后端数据库日常调整、备份及恢复。】15% 4. 后端源代码及相关文档资料的管理 【1.根据已确定的编码规范，管理及维护后端应用程序、数据库及数据接口（API）源代码。2.根据已确定的制度规范，管理及维护后端应用程序、数据库及数据接口（API）相关资料文档（包含程序设计、接口、数据结构等）。】15% 5. IT业务系统相关工作支持 【1.根据项目需求和计划，完成数据库数据接口（API）及后端应用程序的上线部署。2.协助完成IT业务系统（包含新系统或已有系统的新功能）的需求挖掘/调研/分析、比较选型、功能开发（包含技术采购）等。3.协助完成IT业务系统的日常运维，如服务器搭建及配置、系统用户和权限管理、使用培训、数据导出等。】10%  其它要求： 1. 精通后端开发（包含API开发）及PHP编程语言。 2. 精通关系型数据库及其相关开发，如MSSQL、Oracle、MySQL、PostgreSQL中的一种（以MySQL经验为优先）。 3. 熟练掌握各类主流技术开发框架（如ThinkPHP、YII等）， 熟悉MVC、RESTful、SOA等架构模式。 4. 熟悉前后端分离开发模式和流程。 5. 有NoSQL数据库（如MongoDB、MemCache、Redis等）使用经验者优先。 6. 酷爱编程（愿意学习多种编程语言），有志于在后端开发上闯出一番天地。  周末双休、五险一金、全勤奖、带薪年假、过年期间公司另外赠送带薪休假、传统节日福利、生日礼物、公司级旅游、部门活动、定期体检、嫁娶丧诞仪金等  联系方式 公司名称：深圳市灵珞车品有限公司 公司地址：深圳市南山区南海大道1061号喜士登大厦4楼 联系人：蔡小姐 联系方式：0755-2680 6772 公司官网：www.linno.cn</t>
  </si>
  <si>
    <t>NIO蔚来</t>
  </si>
  <si>
    <t>WebGIS前端 开发工程师</t>
  </si>
  <si>
    <t>武大吉奥信息技术有限公司</t>
  </si>
  <si>
    <t xml:space="preserve"> 岗位职责: ?           负责能源云产品的Java后端开发 ?           根据项目安排，独立完成中小型项目的系统分析、设计，并主导完成详细设计和编码的 ?           根据产品设计要求，完成程序编码、调试、测试和维护工作 ?           书写技术文档，团队代码Review和测试案例 ?           负责相关系统的性能优化 任职资格： ?           计算机软件相关专业本科及以上学历, 三年以上Java后端开发经验 ?           Java基础扎实，理解IO、多线程、集合等基础框架，对JVM原理有一定的了解 ?           精通分布式、大流量系统，具有大型分布式、高并发、高负载、高可用、强一致性系统设计开发经验 ?           精通基于Spring Boot、Spring Cloud的微服务架构，有相应的应用实施解决方案经验 ?           熟悉Spring， MyBatis, Netty，Dubbo等开源技术框架，精通http，webservice, RPC接口设计和实现 ?           熟悉MySQL、 Elasticsearch 、Redis、HBase、Kafka开发及调优，具有基于数据库、缓存、分布式存储开发高性能、高可用数据应用的实际经验 ?           有海量数据处理系统经验的优先，例如：Storm、Hadoop、Spark等 ?           熟悉 TCP/IP、HTTP、SSL、WS、SOAP等WEB应用常用网络协议 ?           熟练应用Apache，Tomcat等服务器的安装配置及优化，熟练Linux平台下的环境安装部署及性能优化 ?           熟练使用 Linux操作系统、shell脚本编写系统可用性、性能检测排查常用工具 ?           热爱技术，工作认真、严谨，对系统质量有近乎苛刻的要求意识 ?           良好的沟通能力，责任心强，具备良好的团队合作精神和抗压能力</t>
  </si>
  <si>
    <t xml:space="preserve">1、全日制本科以上学历，地理信息专业或软件工程及计算机相关专业毕业； 2、2-4年JavaScript前端（WEB）开发经验； 3、熟悉WebGIS相关原理及open street map或mapbox或leaflet或ags js api等主流地图框架，能够完成WebGIS应用模块开发； 4、有良好的英文阅读能力，过英语六级优先考虑； 5、从事过1-2年地图应用开发或地图前端组件封装者优先。 </t>
  </si>
  <si>
    <t>北京庄和投资管理有限公司</t>
  </si>
  <si>
    <t xml:space="preserve">岗位职责： </t>
  </si>
  <si>
    <t>德汇集团</t>
  </si>
  <si>
    <t>广州中广计算机科技有限公司</t>
  </si>
  <si>
    <t>五险一金 出国机会 专业培训 绩效奖金 年终奖金 股票期权 定期体检</t>
  </si>
  <si>
    <t>岗位描述： 1、负责IT中心互联网类相关系统建设过程中的技术管理和研发工作，包括技术可行性研究、架构设计与评估、应用系统开发、测试以及投产上线等项目实施工作。 2、在项目实施过程中，协助产品经理梳理业务需求（电商、ERP、WMS、TMS），提供业务规划方案、架构设计方案，并能根据方案展开研发工作。 3、开发和维护业务系统，发现和解决存在的技术问题，保证应用系统的性能和稳定性； 4、核心代码coding，技术文档撰写、单元测试，确保项目的进度和交付质量； 5、负责技术难题的攻关工作，能够根据业务需求和系统运行状况进行分析，持续性进行优化，并解决系统运行过程中发现的问题； 6、智能物联网硬件连网（共享单车模式），对接阿里云物联网平台。 岗位要求： 1、计算机软件或相关专业本科及以上学历，至少5年以上实际工作经验，至少一个以上的项目从设计到上线的完整经验； 2、具备极强的代码功底和系统调试、性能调优等技能，对疑难技术问题具备较强的排查能力； 3、3年以上Java开发经验，JAVA基础扎实，理解io、多线程、集合等基础，对JVM原理比较熟悉；熟悉tcp、http等基本协议； 4、对于用过的开源产品，了解原理和机制，如Spring、Hibernate等，熟悉Spring Cloud 优先； 5、熟练使用常用数据库（MySQL/SqlServer） ,有Sql优化经验者优先； 6、对技术有激情，喜欢钻研，能快速接受和掌握新技术，有较强的独立性和主动学习能力，良好的沟通表达能力和团队协作能力。 7、主动提出自己的观点和意见，主动去发现可能存在的问题并设法解决；有较强的责任心和抗压能力，勇于承担责任，具备一定的沟通能力和团队协作能力，工作效率高，解决问题能力强，协调能力强，有很强的执行力。 8、熟悉分布式系统设计和应用，熟悉缓存、消息等中间件机制 （redis，kafka，rabbitmq）； 9、熟悉设计模式，有较好的业务抽象思维，有一定的架构能力的优先； 10、对阿里云有一定的熟悉者优先。</t>
  </si>
  <si>
    <t>岗位职责：   任职要求:</t>
  </si>
  <si>
    <t>五险一金 餐饮补贴 节假日福利 专业培训 绩效奖金</t>
  </si>
  <si>
    <t>职位描述: 1、主要负责Android 手机Google兼容性问题处理,分析Google问题并能给Google提供解决方案。 2、负责海外工具产品Android平台客户端软件，调研、开发、维护工作； 3、推动并监控整个项目GMS 认证流程的实施，推动CTS问题的解决； 4、对Android平台开发技术进行研究，定位和解决一些技术疑难问题； 5、 按照项目计划，按时提交高质量的代码，完成开发任务；  岗位要求： 1、熟悉Google Play的上线流程，接入规则，审核、测试机制; 2、熟悉FACEBOOK，主流广告统计SDK等的接入流程； 3、处理过CTS、GTS、VTS、CV的问题，熟悉测试认证框架、熟悉GMS 认证相关流程； 4、对Android平台架构和AndroidFramework有深入的理解，能快速定位问题，解决问题。 5、熟练掌握Git，熟练掌握Android Studio开发工具及各种性能调优； 6、有较强的英文能力，可以解读Google技术文档。 7、热爱移动产品研发，愿意在移动开发领域深入钻研，并成为专家； 8、有知名开源项目者优先；有大型项目架构经验者优先； 9、有前端JavaScript，HTML5，iOS，Python开发经验者优先；</t>
  </si>
  <si>
    <t>PHP软件工程师/PHP程序员</t>
  </si>
  <si>
    <t>深圳市优米未科技有限公司</t>
  </si>
  <si>
    <t>周末双休 带薪年假 五险一金 绩效奖金 全勤奖 节日福利 专业培训 生日会 员工旅游</t>
  </si>
  <si>
    <t>五险一金 员工旅游 定期体检 免费班车 年终奖金 专业培训 提供三餐 节日福利 生日福利 住房补贴</t>
  </si>
  <si>
    <t>岗位职责： 1、负责公司产品开发； 2、根据业务需求进行相关产品的需求分析、设计、开发及自测并撰写相关技术文档； 3、保质保量按时完成开发任务； 4、对生产系统产生的需求和问题快速响应；  任职要求： 1、大学本科及以上学历、计算机等相关专业； 2、3年及以上JAVA开发工作经验； 3、熟悉JAVA开发技术和JAVA设计模式、掌握SSH等开发框架； 4、熟悉软件开发流程，能够编写符合规范的技术文档； 5、熟悉RESTful API开发； 6、较强的自学能力、优秀的逻辑思维能力和良好的敬业精神；</t>
  </si>
  <si>
    <t xml:space="preserve">【岗位职责】 1、参与公司ERP系统需求分析及代码编写维护工作； 2、对公司内部ERP各模块深度开发(产品、订单、采购、仓库等),各销售平台API对接(订单下载、消息处理、上传产品等)； 3、依据开发任务完成系统编程、负责系统测试与质量保证、技术简要文档撰写归档；  【岗位要求】 1、精通PHP语言，MySQL数据库，熟悉WAMP或LAMP环境； 2、熟悉PHP面向对象的开发方式，对常用开发框架(TP)有基本了解，有良好的代码编写风格，安全意识强； 3、有良好的数据结构基础知识,及应用经验； 4、有较强的程序调试能力与程序故障分析排除能力； 5、主动性要强，思维灵活，领悟能力强； 6、有两年以上电商公司ERP系统开发工作经验优先，根据技术经验谈薪资；   【公司福利】 1、入职即购买社保五险，一个月试用期即可转正； 2、公司大小周工作制并按法定假期休息，朝九晚六、午休2小时、7小时工作制； 3、提供行业内最有竞争力的薪资水平，根据个人能力谈薪酬； 4、温馨的办公氛围，形式多样的生日会，不定期组织丰富的户外活动； 5、节日福利、年度旅游、带薪年假、婚假、产假等； ?6、提供完善的培训体系：岗前培训、在岗一对一师徒制培训等；  公司地址：深圳市龙岗区坂田街道石背路11号德众工业园B栋2楼(正面楼梯上) 人才在线：15602472630余小姐  【公司简介】 深圳市优米未科技有限公司成立于2017年，是国内一流的跨境电商团队。公司的核心业务专注外贸平台营销、品牌建设和供应链管理，依靠自行研发的高效智能软件系统，大数据技术，数据驱动型运营模式，供应链垂直深度整合，全员自我创业的文化氛围，精细化铺货运营模式，自建海外仓等，业绩蒸蒸日上。运营平台涵盖：亚马逊、lazada、wish、eBay、Cdiscount、速卖通、shopee、joom等；目前公司规模日益扩大，现有团队规模300余人。公司主要经营的产品类目为：电脑手机配件、数码电子产品、家居用品、户外、饰品、服装等。公司致力于打造一个立体的电子商务平台，成为跨境电商行业的领先企业。  我们的愿景：改变传统的贸易模式，丰富“Made in China”的内在价值，为客户提供有价值的产品。 我们的目标：成为电子商务行业的领先企业，五年上市（我们将为出色的你提供股权激励分享机会，在这里，一切都有可能！） 我们期待着与您共同营造“开放、信任、责任、分享、快乐”的企业文化。 我们真诚邀请不懈追求、富有团队精神的您加入到我们队伍中来！   在这里，您将获得只要你努力，能干，肯拼搏，就能成就自己！ 生日精美小礼品，过节福利，丰厚奖金，年终奖等候着你！ 不定期户外活动，让你享受美好的假期时光，海边、烧烤、油画、登山，我们年轻，会玩，等你来！ 在这里，只要你勤奋、好学、上进，我们愿意把我们的所有经验培训给你，让你成长； 在这里，只要你充满激情、勇于挑战，你就能成功，就一定能收获你想要的收入！ 优米未，一个你实现梦想的地方，诚邀你的加入，开启圆梦之旅！ 我们工作起来很拼，玩起来也很疯，还在等什么，快来加入我们吧！ 联系方式：15602472630余小姐（微信同号）   </t>
  </si>
  <si>
    <t>湾流国际青年社区</t>
  </si>
  <si>
    <t>做五休二 弹性工作 五险一金 工作氛围open 领导nice</t>
  </si>
  <si>
    <t>1、负责根据业务需求进行WEB前端开发 2、参与WEB前端UI设计工作 3、负责跟踪WEB前端相关新技术并运用到程序开发中  任职要求： 教育：全日制大学本科及以上学历； 知识：软件工程、计算机编程、WEB前端相关知识； 技能：精通HTML5、CSS3、XML、javascript、AJAX等技术；熟悉Java语言、J2EE相关技术和框架；熟悉常用的Java Web服务器；熟悉SQL语言开发；精通Dreamweaver等前端工具。 经验： 2~3年的JAVA WEB开发经验，熟悉互联网\手机互联网，有Web门户开发团队任职经历者优先；熟悉Web性能优化，浏览器兼容性优化，有移动Web开发经验者优先；</t>
  </si>
  <si>
    <t>深圳市乐活天下股份有限公司</t>
  </si>
  <si>
    <t>1、基于PHP语言的公司相关业务平台的设计、开发和维护。 2、负责公司服务器运行的维护。  任职要求： 1、熟练运用php/mysql进行开发，熟练使用Yii，SlightPHP等一种或多种框架 2、熟练使用HTML、CSS、JavaScript、jQuery、Ajax。 3、熟悉PHP、Mysql、Apache/Nginx、Memcached、redis 等相关运行环境的使用及安装配置。 4、熟悉Linux操作系统。 5、有电商平台开发经验的优先。</t>
  </si>
  <si>
    <t>考拉小匠网</t>
  </si>
  <si>
    <t>前端开发工程师（小米生态链企业）</t>
  </si>
  <si>
    <t>PHP 岗位职责： 1、负责网站程序现有功能的维护与完善; 2、按照进度计划要求，完成新功能的设计，编码，测试，实施; 3、编写项目设计文档; 4、协助解决开发中遇到的关键问题和技术难题; 5、负责系统架构设计、开发和性能优化; 6、上级安排的其他工作。  任职要求： 1、熟悉PHP缓存、静态化技术，要求熟悉一种以上的常见PHP框架（ThinkPHP/Symfony/YiiPHP 等 ），并使用框架开发过程序，最好读过或分析过框架代码和结构； 2、熟悉使用svn，git等版本控制器； 3、5年PHP编程开发经验、能熟练运用面向对象思想进行开发，有大数据量处理的工作经验、大流量网站构架与编码经 验者优先； 4、熟悉Linux/Unix系统环境下开发，熟悉LNMP环境下系统调试与优化； 5、熟悉 MySQL 数据库的开发和调优； 6、掌握HTML、CSS、JS的技术细节，能够和前端开发人员有良好的沟通； 7、逻辑思维能力强，性格开朗，责任心强，工作积极主动，具备强烈的进取心和良好的团队合作精神。  福利：五险一金、带薪年假、节日福利、生日会，舒适的办公环境，公平公正的晋升机制、人性化管理等。</t>
  </si>
  <si>
    <t>五险一金 补充医疗保险 餐饮补贴 绩效奖金 弹性工作</t>
  </si>
  <si>
    <t>岗位描述： 1、负责公司官网、产品站、微信公众号及内部系统等的前端开发工作； 2、数据可视化探索与产品化； 3、不断优化前端产品，解决浏览器兼容性问题，提高用户体验； 4、持续学习和研究前端新技术以满足产品需求。  任职资格： 1、大学本科或以上学历，计算机相关专业，5年以上开发经验； 2、精通HTML、CSS及JavaScript等Web前端技术； 3、熟悉Vue, React 等前端框架，有相关工作经验； 4、了解至少一种服务端语言（Node.js/PHP/Python/Java等）； 5、具备扎实的计算机基础，对数据结构和算法设计有充分理解； 6、良好的学习能力和团队合作精神，逻辑思维强。</t>
  </si>
  <si>
    <t>PHP工程师(深圳应用技术处)</t>
  </si>
  <si>
    <t>大联大商贸（深圳）有限公司</t>
  </si>
  <si>
    <t>通讯补贴 周末双休 节日福利 专业培训 五险一金 定期体检 年终奖金 绩效奖金 餐饮补贴 交通补贴</t>
  </si>
  <si>
    <t xml:space="preserve">1、负责公司技术部门的 OA/CRM 系统新功能的开发； 2、负责包括前端到后台的全栈开发； 3、负责系统和服务器的后续维护与优化； 任职资格: 1、本科及以上学历； 2、计算机，软件等相关专业； 3、熟练 PHP 语言，熟悉 XML 脚本语言、熟悉 MYSQL 等数据库； 4、3 年以上相关系统开发经验； 5、细心、耐压能力强、有责任心、沟通良好、注重团队合作； </t>
  </si>
  <si>
    <t>高级前端开发工程师 (职位编号：001002)</t>
  </si>
  <si>
    <t>浙江森马电子商务有限公司</t>
  </si>
  <si>
    <t>PHP/JAVA开发工程师</t>
  </si>
  <si>
    <t>融合（上海）国际贸易有限公司</t>
  </si>
  <si>
    <t>IMG泡米文化科技</t>
  </si>
  <si>
    <t>周末双休 五险一金 专业培训 年终奖金 节日福利 绩效奖金 定期体检 通讯补贴</t>
  </si>
  <si>
    <t>1.负责多终端产品的前端设计、开发、优化、维护；
2.根据交互和视觉方案以及前端框架进行完成页面原型；
3.参与项目需求评审、与相关人员沟通、保证开发的质量与进度；
4.持续关注新技术，引入并优化前端的质量、性能、用户体验。 1.3年以上前端开发的工作经验，有电商项目背景优先;
2.精通其中一种主流框架：Vue，React，Angular等，其中有vue项目开发经验优先;
3.精通JavaScript、jQuery、HTML5、CSS3等基本Web开发技术；
4.熟悉主流的UI框架，以及sass、gulp、npm等前端开发工具，开发过成熟的跨平台手机项目者优先；
5.具备Js埋点知识，或第三方埋点如GA、神策等；
6.具备复杂应用开发和性能调优能力，对前端优化策略有一定的见解；
7.具有较强的责任心，独立分析和解决问题的能力，有良好的团队合作精神。</t>
  </si>
  <si>
    <t>1）负责公司自建电商平台的功能与开发维护工作，满足业务发展需求；  2）根据公司开发规范，标准，规范、严格地编写高质量、可维护的代码；  3）与运营团队合作，进行业务梳理，持续构建高效、高可用的运维系统，简化运维操作流程；  4）参与解决系统遇到的业务、技术方面的瓶颈，寻找可行的改进方案并执行；  5）快速定位及解决开发、运行过程中的技术问题；   岗位要求：  1）必须熟练掌握Java、PHP，两种语言，且有一定的开发经验  2）熟练使用linux操作系统，熟练掌握PHP、python等编程语言，熟悉java或golang者优先；  3）熟练掌握MySql，对NoSql技术有一定了解，熟悉git；  4）开发过电商网站平台项目开发者优先；  5）拥有良好的代码习惯，结构清晰，命名规范，逻辑性强，有撰写详细的编码注释的习惯；  6）具备良好的职业道德和工作态度，较强的责任心和进取心以及学习能力；  7）有体现自身专业水准的作品，应聘者请携带作品面试。</t>
  </si>
  <si>
    <t>金融/投资/证券 影视/媒体/艺术/文化传播</t>
  </si>
  <si>
    <t>五险一金 员工旅游 专业培训 补充医疗保险</t>
  </si>
  <si>
    <t>1.熟练使用JFinal框架；  2.熟练Java语言，精通jsp、servlet、jdbc开发，熟悉J2EE规范；  3.熟悉linux常用命令，会使用SVN、Maven、Git等管理工具；  4.熟悉常用Nosql数据库,例如:redis,并熟悉其中存在的技术陷阱  5.熟悉自动化构建Jenkins；  6.熟悉Apahce、Nginx、Tomcat等Web Server；  7.熟悉Restful风格接口；  8.熟练使用springboot，springcloud，spring，spring mvc等常用框架  9.熟练使用消息队列如ActiveMQ，Rocketmq,Rabbitmq等常用技术  10.能力强者学历可放宽。</t>
  </si>
  <si>
    <t>HLW-03-java开发工程师</t>
  </si>
  <si>
    <t>Java开发高级工程师</t>
  </si>
  <si>
    <t>上海天坊信息科技有限公司</t>
  </si>
  <si>
    <t>烟台欣和企业食品有限公司</t>
  </si>
  <si>
    <t>五险一金 通讯补贴 年终奖金 绩效奖金 弹性工作 包三餐 员工旅游 定期体检</t>
  </si>
  <si>
    <t>岗位职责： 1.参与系统的需求调研和需求分析，撰写概要设计、详细设计文档；搭建系统开发环境，了解整个软件生命周期中的核心步骤，完成关键产出物的撰写 2.参与方案的讨论和技术调研、负责方案升级和更新 3.独立承担关键功能模块的设计和开发工作 4.负责对产品其他软件模块的代码进行审查，指导代码质量改进 5.给予初中级JAVA开发工程师及新人指导和培养 6.协助架构师完成框架代码的编写、性能测试以及部分技术调研工作   岗位要求： 1.计算机、信息管理相关专业，本科毕业 2.计算机科学基础知识扎实，深刻理解操作系统运作方式、计算机网络、数据结构以及数据库原理 3.熟悉HTML、Javascript的编写；熟练使用JQuery框架、熟悉H5高级特性及常用标签 4.熟练使用MySQL数据库，能够独立编写复杂的SQL语句并有一定的数据库调优意识 5.精通JAVA常用开发框架，SpringMVC、Stuts 2、Hibernate、MyBatis、Spring IoC、Spring AOP等；有对源码级开源框架调试、优化的能力 6.有较强的软件设计思想、有独立的模块设计能力，精通UML；理解DDD、SOA等架构设计思想 7.精通Nginx、Tomcat等服务器应用软件，能够完成配置及部署 8.精通常用MQ、ESB等中间件产品，并有能力对其进行扩展和二次集成 9.熟悉NoSQL并了解其常用应用场景；精通使用至少一种NoSQL产品 10.熟悉DevOps 11.对高可用性和可伸缩性软件系统设计有一定程度的了解 12.快速的学习能力和理解能力、能很快熟悉新技术、新业务领域的知识 13.良好的沟通能力，包括内部团队的合作以及和其他部门的沟通 14.工作态度端正、责任心强、吃苦耐劳、能够承受工作压力；严谨的逻辑思维、独立思考和开发能力，良好的协作意识及团队精神 15.有人工智能开发经验者优先</t>
  </si>
  <si>
    <t xml:space="preserve">工作职责： 协助设计各项 OMS、FMS架构与基础搭建，后续持续优化调整。  任职要求： 1、熟 PHP 与 PHP 7 现代语法。 2、熟 PHPStorm 等现代开发工具。 3、熟 MySQL 。 4、熟 HTML / CSS / javascript。 5、有用过 Yii2 或 Laravel 5 做过上线的专案。 6、熟 Yii2 或 Laravel PHP 框架内MVC。 7、用 GIT 做代码管理。 8、完成测试任务，并能口头清晰报告完成思路。 9、对于 PHP 专业能力达3年以上。 10、参与过大型中台开发，熟悉大型中台架构。易沟通，对业务方场景与需求有积极意识。  </t>
  </si>
  <si>
    <t>岗位职责 1、JAVA/J2EE专业基础扎实理解，精通Spring MVC、Spring boots、mybatis等主流开源框架；掌握IOC/AOP原理; 2、掌握数据库设计与优化方法，精通SQL语言，熟练掌握MySQL、Oracle数据 3、有支付后台开发经验，熟悉常见支付渠道的后台服务接口API，熟悉开户、分账、日切、清分、结算、对账等支付后台相关技术概念； 4、对多线程、异步、缓存，事务管理，日志，分布式等复杂技术有着深入理解; 5、熟悉 SaaS 应用开发技术，有高并发项目经验; 6、有带过团队的经验优先。  任职要求： 1.3年及以上Java开发经验；支付中台或后台服务开发经验者优先; 2.熟悉软件产品、项目生命周期，熟悉敏捷开发；</t>
  </si>
  <si>
    <t>PHP开发工程师（智能家居）</t>
  </si>
  <si>
    <t>带薪年假 五险一金 包住宿 绩效奖金 全勤奖 节日福利 员工旅游 出国机会</t>
  </si>
  <si>
    <t>后台架构，设计 任职要求： 1.有实际的IoT项目和PHP开发经验，熟悉IoT通讯协议： 2.3年及以上全职PHP开发经验，有独立完成至少1个完整产品的项目经验； 3.精通掌握PHP、精通MySQL、熟练使用HTML/CSS/Javascript等前端技术； 4.精通至少一种PHP开发框架，熟练使用CI/swoole的优先. 5.熟悉基本Linux操作，可以完成LNMP环境的配置和日常维护； 6.有ReactJS/Vue/Angular移动开发经验者优先； 7.有微服务开发和架构经验者优先； 公司福利： ★项目奖金         ★每月举办员工生日会         ★节日福利 ★年度团体旅游   ★五险一金（入职就购买） ★出国机会 上班时间：大小周工作制，上午：9:00-12:00 下午：13:30-18:00   小周周六：9:00-12:00 下午13:30-17:00</t>
  </si>
  <si>
    <t>WEB前端工程师 (职位编号：000428)</t>
  </si>
  <si>
    <t>1. 负责产品研发以及优化工作； 2. 负责完成项目模块的设计、编码，解决开发中的技术问题； 3. 负责团队代码review及相关文档编写； 4. 负责与产品经理及其他研发团队保持良好沟通，确保开发工作顺利进行； 5. 负责带领和指导初中级工程师完成工作。  职位要求： 1. 有5年及以上开发经验； 2. 具有扎实的Java基础，熟悉J2EE体系结构，熟悉IO、多线程、集合等基础框架，熟悉HTTP、缓存、消息等机制； 3. 熟悉Netty或其它服务器框架，熟悉协议框架，如Protobuf或Thrift； 4. 理解常用设计模式，熟悉常见的数据结构和算法； 5. 有分布式系统开发设计经验，熟悉spring、hibernate、springmvc、Springboot等开源框架； 6. 熟练使用Oracle、Mysql、Postgresql等主流数据库开发，有一定sql优化经验； 7. 具有一定的JVM调优经验； 8. 熟悉Linux基本操作和shell script编程； 9. 具有项目平台或者风控业务经验者优先。</t>
  </si>
  <si>
    <t>1、探索前端新技术，并将其应用到新产品。
2、开展技术难点攻关研究，提供技术解决方案
3、能结合业务对具体的产品进行针对性的性能优化，实现极致的用户体验
4、能够主动的开发出提高团队工作效率的自动化工具，负责制定前端技术规范和标准 1.本科及以上学历，5年以上Web前端开发经验，精通各种Web前端技术JavaScript(含ES6)、HTML、CSS、DOM、协议、安全等
2.对web性能优化、常见漏洞有深入的理解，
3.对前端开发规范、工程化、组件化、测试有深入认识和实践
4.参与设计并实现大型复杂网络系统架构者优先，有移动端项目经验者优先</t>
  </si>
  <si>
    <t>深圳第一健康医疗管理有限公司</t>
  </si>
  <si>
    <t>美容/保健 医疗/护理/卫生</t>
  </si>
  <si>
    <t>五险一金 绩效奖金 定期体检 员工旅游 补充医疗保险 年终奖金 做五休二 全勤奖 带薪年假 节日福利</t>
  </si>
  <si>
    <t>五险一金 餐饮补贴 定期体检 专业培训 绩效奖金</t>
  </si>
  <si>
    <t xml:space="preserve">1、负责公司APP后台的开发及升级改版； 2、按照开发规范和流程独立完成编码和单元测试； 3、APP后台优化和日常数据维护； 4、协助完成部分企业信息系统开发。  任职资格： 1、全日制本科以上学历，计算机应用相关专业，3-5年同岗位工作经验； 2、精通PHP、HTML、H5、JS/AJAX、CSS等相关WEB开发技术； 3、熟练掌握多种常用数据库工具，有SQL优化和存储过程开发经验优先； 4、思维逻辑清晰，对系统架构设计有基本的了解，具有良好的代码风格； 5、熟悉JAVA开发语言和APP发布流程； 6、具有良好的沟通能力、工作态度积极，较强的团队合作精神。 </t>
  </si>
  <si>
    <t>岗位职责： 1.分析客户需求，在与客户充分沟通基础上，可以根据以往项目经验向客户提出合适的方案及建议； 2.根据客户要求，进行软件项目的设计与开发，其成果满足客户需求； 3.能独立完成子系统或模块的设计与开发，包括用户接口、业务逻辑定义、数据模型的设计与开发等； 4.能够与开发团队中其它成员共同开发有效沟通，包括项目经理、技术经理、其它工程师，设计出高性能、可扩展而且符合用户需求的方案；  任职资格 1.计算机或相关专业，本科或以上学历，具有3年以上java开发经验。 2.精通Java应用系统技术，包括服务器，中间件，数据库，缓存，存储解决方案，线上运维等。 3.熟练掌握JAVA流行开源框架(springmvc ibatis dubbo 或者restful)，并且对其中一两个的核心思想、实现原理有一定认知。 4.熟悉主流SQL数据库系统（MySql），NoSQL存储系统（redis）。 5.具备优秀的文档能力，使用文字、图示清楚地表达架构意图，能够熟练编写各类技术文档。 6.熟悉前端（包括但不限于html5、css、Angularjs、ajax、jquery等）开发技术优先。 7.有金融或支付行业或者电商平台开发经验者优先</t>
  </si>
  <si>
    <t>五险一金 免费班车 上市公司 节假日福利 交通补贴</t>
  </si>
  <si>
    <t>1、负责产品Web端、移动端等前端页面的开发 2、与UI设计师、后端开发工程师协作，完成前端开发工作 3、负责解决产品前端跨平台与浏览器兼容性问题  任职要求： 1、计算机相关专业，2年以上前端开发经验 2、熟练掌握Javascript、Jquery、Ajax、CSS/CSS3、HTML/HTML5等web前端开发技术 3、熟悉bootstrap、AngularJS、Vue...前端开发框架 4、熟悉MVVM框架前端开发模式，熟悉响应式页面开发 5、具有良好的沟通能力和团队合作精神、优秀的分析问题和解决问题的能力</t>
  </si>
  <si>
    <t>广州宏途教育网络科技有限公司</t>
  </si>
  <si>
    <t>五险一金 免费班车 员工旅游 周末双休</t>
  </si>
  <si>
    <t>1、负责网址开发，包括前端、后台接口开发； 2、负责移动端接口开发； 3、负责网站数据整理。 任职要求: 1、2年以上php项目开发经验，熟练掌握多个php框架； 2、熟练掌握mysql，熟悉memcache、 redis、mongodb等nosql解决方案及使用场景； 3、对AJAX/JS、JSON、CSS3、HTML5、XML有深刻了解以及熟练应用； 4、熟悉linux操作系统及常用命令，了解nginx配置和原理； 5、富有责任心和自我驱动力，能承受一定工作压力，沟通能力良好，有团队精神； 6、具备良好的学习能力和问题分析能力，关注社区动态及技术发展趋势，参与开源项目维护者优先； 7、有良好的产品意识，关注移动互联网； 8、有大型项目开发经验，有应对大并发、大容量、高性能复杂系统的设计和架构能力优先。</t>
  </si>
  <si>
    <t>阔地教育科技有限公司</t>
  </si>
  <si>
    <t>Java/PHP资深高级软件工程师</t>
  </si>
  <si>
    <t>上海钢之家电子商务股份有限公司</t>
  </si>
  <si>
    <t>五险一金 餐饮补贴 定期体检 通讯补贴 专业培训 员工旅游 绩效奖金 年终奖金 交通补贴 弹性工作</t>
  </si>
  <si>
    <t xml:space="preserve">1、软件开发技术人员职位，在上级的领导和监督下定期完成量化的工作要求；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5、对于普通开发人员提出的技术问题，能够给予帮助解决； 6、维护软件使之保持可用性和稳定性。  任职资格 1、计算机相关专业，本科以上学历； 2、10年以上的软件开发经验； 3、熟悉数据库编程，精通数据库应用（ORACLE/MYSQL/SQL SERVER等）； 4、精通数据库的SQL性能优化 5、熟练掌握Java，PHP开发，能开发B/S构架的应用程序； 6、懂Struts, Spring, iBatis, Hibernate框架 7、熟练使用Linux的常用命令，能够直接在Linux上操作，开发。 8、能够熟练安装Linux操作系统，及能在Linux上安装Java, PHP, apache, Mysql的常用软件，并且能够维护Linux和这些常用软件。 9、做事严谨踏实，责任心强，条理清楚，善于学习总结，有良好的团队合作精神和沟通协调能力。 </t>
  </si>
  <si>
    <t>新浪网房产频道</t>
  </si>
  <si>
    <t>上海汉得信息技术股份有限公司</t>
  </si>
  <si>
    <t>五险一金 员工旅游 补充公积金 通讯补贴 餐饮补贴 定期体检 免费班车 交通补贴</t>
  </si>
  <si>
    <t>五险一金 带薪年假 周末双休 通讯补贴 餐饮补贴</t>
  </si>
  <si>
    <t>1.全日制专科及以上学历(学信可查)，4年及以上实际java开发经验； 2.有较强的自我驱动性和责任感，有较好的抗压能力； 3.有扎实的java基础,了解jvm，集合，NIO，多线程,消息机制，缓存； 4.熟悉常见的J2EE开发框架和开发工具使用，有maven项目开发经验，了解Docker； 5.熟悉Mysql数据库和Redis缓存，了解linux操作系统和shell脚本； 6.热衷于追求代码的整洁优雅和高效实现，了解常见的代码编写规范（JAVADOC/Google code Style/阿里编码规范等）； 7.熟悉微服务相关技术：spring boot，spring cloud,有至少一个完整微服务项目开发经验。  加入我们，你可以享有： -福利- 五险一金、法定节假日 带薪年假、公司旅游、年度体检、生日祝贺金、部门月度团建； -待遇- 基本工资+福利补贴</t>
  </si>
  <si>
    <t>岗位职责：
1，主要负责人力系统相关的开发工作，包括人力系统与企业信息系统的对接、开发等工作；
2，员工门户开发、员工培训系统和考试系统开发；
3，人力公众号、企业微信的开发和支持工作；
4，人力项目的日常支持、测试、运维工作；
5，系统审计支持(配合内、外审)：系统应用层面的审计工作；
任职要求：
1、大学本科以上学历；
2、熟悉SQL语言，有SQL server、Oracle、MySQL使用经验；
3、熟练掌握PHP开发技术，有YAF\CI框架等编程经验优先，有两年以上开发经验优先；
4、熟练掌握系统前端技术开发，如javascript、HTML、JQuery等；
5、有EHR、财务、ERP或相似系统技术开发、系统框架开发等工作经验者优先；
6、有团队协作精神，有较强的学习能力，能根据工作需要学习新的开发技术，并能承担一定的工作压力。</t>
  </si>
  <si>
    <t>上海威志信息科技有限公司</t>
  </si>
  <si>
    <t>职位要求： 1. 负责公司内部运营ERP管理系统和跨境电商（亚马逊、eBay、速卖通、wish、shopee、joom等外贸平台）行业相关软件系统（大数据分析平台，电子商务独立站）的设计和开发； 2. 精通php语言 ; 3. 准确理解系统需求，及时跟进系统的改良和新模块的开发； 4. 参与公司的软件体系建设工作，为公司发展提供软件技术支持和服务；  岗位要求： 1. 具备优秀的技术功底和项目开发经验，能独立的承担开发任务，有担任技术负责人者优先； 2. 熟悉电商行业产品开发、采购、刊登、销售、仓储、物流等基本业务流程； 3. 有跨境电商（外贸）项目（ERP、独立站、或刊登系统）开发经验者优先考虑；熟悉主流跨境电商平台（eBay、亚马逊、速卖通、Wish、joom、shopee等）的API集成者优先考虑； 4. 具备良好的编码规范和编程风格，命名规范，逻辑性强； 5. 良好的沟通和学习能力，对待工作积极、踏实、严谨，对项目和代码有强烈的责任心；</t>
  </si>
  <si>
    <t>5年-8年 熟练掌握H5、JavaScript、CSS、DOM、Jquery等前端技术； 了解并掌握Angular、bootstrap等前端框架的相关知识与其设计原理； 熟悉模块化、前端编译和构建工具 熟练掌握协议、安全、网络、性能优化等前端技术； 熟练运用主流的移动端JS库和开发框架，并深入理解其设计原理， 精通Angular、Bootstrap、VUE、React、Echarts等技术 注重产品质量，具有良好的代码风格、接口设计与程序架构； 能对具体的产品进行性能优化，实现良好的页面加载、执行和渲染时间；</t>
  </si>
  <si>
    <t>资深Web前端开发工程师</t>
  </si>
  <si>
    <t>五险一金 员工旅游 绩效奖金 年终奖金 定期体检 弹性工作</t>
  </si>
  <si>
    <t>岗位职责： 1、负责公司产品Web前端开发； 2、与UI设计师、后端工程师紧密工作在一起，实现用户界面的外观和交互； 3、对公司各产品进行界面优化和网站优化； 任职要求： 1、本科以上学历，三年以上前端开发经验； 2、精通HTML、CSS等网页制作技术，熟悉页面架构和布局，熟练跨浏览器、跨终端的开发； 3、精通JavaScript、Ajax等Web开发技术,熟练运用JQuery框架； 4、至少了解一种前端MVC,MVVM框架，并在实际开发中有运用熟练运用Vue.js,React.js技术； 5、能熟练运用JSON、XML等数据交换格式； 6、熟悉Java/JSP/PHP等一种或多种后端开发语言优先； 7、有移动设备上前端开发经验优先 8、良好的学习能力和对新技术的追求精神；</t>
  </si>
  <si>
    <t>深圳市蜂乐网络科技有限公司</t>
  </si>
  <si>
    <t>工作内容 1.参与公司各项目的产品规划、功能设计、开发和实现 2. 参与公司现有产品的升级、改造、重构等 岗位要求 必要项 1、本科或以上学历，2 年或以上的全职 PHP 开发经验 3、熟知 MYSQL的应用场景，各自的特点，并能在项目中熟练使用。 4、熟悉移动API接口开发，有APP，小程序开发经验优先； 5、有良好的编码习惯，要求结构清晰、命名规范、可读性高、冗余率低 加分项 1、熟悉 MongoDB 数据库 2、熟悉阿里云云产品</t>
  </si>
  <si>
    <t>php开发工程师2981 (职位编号：Firstunion002981)</t>
  </si>
  <si>
    <t>上海铠寻信息科技有限公司</t>
  </si>
  <si>
    <t>五险一金 免费班车 员工旅游 绩效奖金 年终奖金 定期体检 带薪年假</t>
  </si>
  <si>
    <t>根据公司的研发流程，负责业务系统或者网站的定制开发；
协助测试人员，对公司产品进行测试与调整；
处理日常事务，如线上问题处理，性能优化，PHP日志检查；
技术攻关，解决技术难题；
完成系统上线的部署与维护工作；
服务器优化，保证项目稳定运行。 经验要求：3年以上同岗位工作经验
技能要求：
1、面向对象基础扎实，拥有良好的代码习惯，要求结构清晰，命名规范，逻辑性强，代码冗余率低。
2、两年以上PHP开发经验，熟悉数据库，对数据库优化有深刻理解。
3、熟悉缓存的设计和使用，如memcache，redis，对其它noSQL有一定的认识。
4、熟悉开源框架（如：ThinkPHP、laravel、Yii、ZendFramework等），对框架源码实现有深层次认识。
5、有较强的学习能力，具有强烈的进取心，做事积极主动，认真踏实，具有良好的沟通协调能和团队合作精神。
6、熟悉HTML5、XML、JavaScprit、ajax、CSS3等WEB技术,拥有独立完成项目的能力；
7、有大型项目的开发与架构经验优先。
8、有电商相关经验优先，例如magento opencart等开源框架</t>
  </si>
  <si>
    <t>1、 完成APP、H5、PC的前端页面开发工作，编写可复用的用户界面组件； 2、 根据产品原型及UI设计完成前端UI及功能逻辑； 3、 持续优化前端体验和页面响应速度，并保证兼容性和执行效率； 4、 和后台工程师紧密配合，保证产品的用户体验及稳定性； 5、负责公司web产品的前端开发实现和维护。 任职要求： 1、计算机或相关专业，大专以上学历, 2年以上JS开发经验； 2、精通javascript，熟练使用html5,css3，了解前端开发基础知识.对前端页面在各种浏览器的兼容有深入了解； 3、熟悉Vue.js、React等框架，对模块化，组件化，前端工程化有所认识；熟悉微信小程序、公众号的开发； 4、具有强烈的进取心，对web开发拥有浓厚的兴趣，能够积极主动跟进业界的步伐； 5、追求***用户体验，工作细致，有激情，良好协作; 6、对nodejs有使用经验者优先。</t>
  </si>
  <si>
    <t>五险一金 补充医疗保险 绩效奖金 年终奖金</t>
  </si>
  <si>
    <t>1，对互联网、JAVA、分布式系统开发具有强烈的兴趣、热情，年龄不限 2，精通JAVA语言及JDK，熟悉一种其他服务端开发语言（如 C++/PHP/GO/Nodejs/Erlang等）者尤佳 3，熟悉分布式服务、集群式服务开发相关技术 4，熟悉SQL数据库或常见 NOSQL （Redis/Cassandra/MongoDB等）系统的编程接口 5，熟悉OO 思想，熟悉UML建模</t>
  </si>
  <si>
    <t>广州市本该信息技术有限责任公司</t>
  </si>
  <si>
    <t>上海卓建网络科技有限公司</t>
  </si>
  <si>
    <t>弹性工作 带薪年假 节日福利 五险一金</t>
  </si>
  <si>
    <t>上海北塔软件股份有限公司</t>
  </si>
  <si>
    <t xml:space="preserve"> 任职要求： 1、计算机专业或相关专业大学本科以上学历，3年以上工作经验 2、熟悉MySQL建表、慢查询分析、SQL优化、索引调优、分表分库分区 3、熟悉ThinkPHP开源框架，掌握mysql/redis/mongodb的使用 4、良好的理解沟通能力，合理进行任务分解，并以模块化的思维进行代码设计 5、具有良好的代码风格、接口设计规范 6、有做过微信/支付宝API对接经验 7、有微信小程序开发使用经验优先 8、热爱编程工作，主动学习新技术 9、有责任心以及事业心，能够承受工作压力 10、具有一定的项目管理能力，能合理进行任务分配，并管理项目人员高效工作 </t>
  </si>
  <si>
    <t>做五休二 五险一金 绩效奖金 交通补贴 通讯补贴 餐饮补贴</t>
  </si>
  <si>
    <t xml:space="preserve">1、负责WEB、移动产品的前端UI的开发； 2、负责pc端和移动端的前端开发任务； 3、确保在不同平台、设备、浏览器上均拥有良好的兼容性； 4、持续的优化前端体验和页面响应速度，提升web界面的友好性和易用性； 5、配合后台工程师完成系统功能，实现数据交互、动态信息展现和用户的互动； 6、负责对产品页面性能的优化和维护,使用户操作更趋于人性化、更加符合搜索引擎优化规律； 7、网站产品、项目、专题等所需页面的制作和前端效果的实现； 8、整体页面结构及样式层结构的设计、优化； 9、完成页面脚本程序编写、实现各类页面动态、交互效果； 10、与产品、设计师、开发人员配合，根据需求调整、修改、优化页面。  任职要求： 1、计算机或相关专业本科毕业； 2、有移动，Web开发2年以上工作经验； 3、具有微信小程序开发经验； 4、精通HTML5、CSS3、JAVA SCRIPT； 5、有AngularJS或ReactJS的项目经验； 6、熟练掌握Web前端技术，精通HTML/HTML5/XHTML、DIV，CSS/CSS3、Ajax、JavaScript、Jquery、DOM、 BOM等各种Web技术进行产品的界面开发； 7、掌握模块化开发的思想，熟悉Requirejs/Seajs/CommonJS等规范； 8、熟悉nodejs，Grunt/Gulp/Webpack等有完整的前端自动化经验者优先； 9、熟悉HTML5，有Websocket、Canvas、Audio、Worker等开发经验者优先； 10、能熟练编写代码,并有良好的注释以及文档编写习惯； 11、思维清晰、敏捷，能够快速学习； 12、具备团队合作精神，有良好的表达和沟通能力，对工作热情，有一定的抗压能力，有责任心和独立分析问题能力。 </t>
  </si>
  <si>
    <t>岗位职责： 1、能够根据概要设计编写系统详细设计文档； 2、根据详细设计文档完成代码编写，调试，测试和维护； 3、分析并解决软件开发过程中的问题； 任职要求： 1、计算机或相关专业本科以上学历； 2、5年以上专业软件设计和开发经验； 3、具备良好的JAVA基础知识，熟练掌握各种常见数据结构，并且能够合理选择； 4、掌握常见的Web编程框架，容器和语言，比如Spring MVC, FreeMarker, Jetty,Tomcat, Ajax, JQuery, HTML5, CSS； 5、熟练应用Java集成开发环境，能熟练使用SVN、IntelliJ, MAVEN等工具； 6、熟练掌握面向对象的软件分析、设计方法以及OOA、OOD思想和设计模式； 7、思维严谨，工作主动，有良好的沟通能力和团队合作意识，能承受一定的工作压力。</t>
  </si>
  <si>
    <t>深圳市安德在线商贸有限公司</t>
  </si>
  <si>
    <t>带薪年假 绩效奖金 全勤奖 节日福利</t>
  </si>
  <si>
    <t xml:space="preserve"> 岗位职责： （1）负责本公司电子商务系统的开发、测试、部署与维护 （2）参与功能分析、需求调研、架构设计和方案制订； （3）负责项目模块的更新、维护和优化；  任职资格： （1）2年以上开发工作经验，大专以上学历； （2） 良好的编码风格和编程习惯,逻辑思维性强，办事沉稳、细致、思维活跃，有创新精神； （3）精通PHP，熟悉设计模式和算法，深入了解PHP的性能最优化和安全最大化； （4）精通数据库：Mysql、Redis、Mongodb，精通sql以及sql优化和数据结构； （5）至少掌握主流的两个MVC框架。 （6）熟悉Linux/Unix基本操作，熟悉Nginx、MySQL、PHP等软件的编译安装和最优化配置，了解这些软件的版本差异和不同安装/运行方式及原理； （7）了解XML、HTML/XHTML、CSS、Javascript、Jquery、AJAX、JSON等Web页面技术； （8）有2B、2C项目、大数据、高并发经验者优先考虑； （9）有良好的团队合作能力，善于沟通，热爱开发事业。 本科 一年工作经验，基础扎实的也可以考虑</t>
  </si>
  <si>
    <t>Java 高级软件开发工程师</t>
  </si>
  <si>
    <t>岗位职责： 1.参与系统需求分析与设计，负责完成核心代码编写，接口规范制定，架构设计； 2.参与后台服务架构及核心模块的开发及优化； 3.负责所属模块的代码开发、调试与维护工作； 4.能独立解决开发中遇到的难点问题。  岗位要求： 1.有3年以上Java开发经验； 2.理解IO、多线程、集合等基础框架，了解常见的设计模式，熟悉分布式、缓存、消息等机制； 3.熟练掌握并在实际项目中使用过Spring Cloud 、Dubbo等微服务框架(这个条件一定要满足); 4.熟练掌握Spring、Spring Boot、MyBatis等框架熟悉RESTful接口规范， 熟悉Git及maven工具(这个条件一定要满足); 5.熟悉MySQL等主流数据库，熟悉MongoDB, Redis等NoSQL技术； 6.熟悉高并发、高负载、高可用性系统的设计、开发及调优； 7.熟悉Linux系统，熟悉Jenkins、Docker等持续集成和自动化构建； 8.具有良好的沟通能力和团队协作精神，较强的主动性和责任心，能够自我驱动，不断学习； 9.熟悉微服务架构，有平台化实施经验者，有大数据量、高并发系统经验者优先，熟悉Scrum开发流程的优先。 10.熟悉并在实际项目中使用过Spark\Storm\Hive等大数据技术的优先； 11. 有银行、保险或第三方支付开发经验优先。</t>
  </si>
  <si>
    <t>深圳市龙强信电子商务有限公司</t>
  </si>
  <si>
    <t>1.负责公司项目的开发和维护，产品的后端web程序开发、数据库结构设计和搭建，包括架构设计、技术方案的制定相关工作； 2.根据项目情况，完成项目可行性和需求分析，并完成系统设计； 3.根据开发需求，负责完成PHP核心代码，接口规范制定； 职位要求： 1、计算机相关专业专科以上学历； 2、3年以上实际项目开发经验，熟练运用HTML、Javascript、Ajax等技术； 3、精通PHP+MYSQL程序设计及开发，拥有良好的代码习惯； 4、熟练应用各种工具进行协作开发，有团队开发经验 5、逻辑性强，善于思考，具备良好的需求理解能力、学习能力、分析和独立解决问题的能力</t>
  </si>
  <si>
    <t>五险一金 年终奖金 绩效奖金 交通补贴 员工旅游 定期体检</t>
  </si>
  <si>
    <t>主要职责： 1、负责GIS平台项目模块的设计、编码、测试及部署工作。 2、分析并解决软件研发过程中的问题，完成相关任务目标。 3、软件开发相关技术文档编写和维护。 任职资格： 1、全日制本科以上学历，测绘、地理信息、软件类、电子类、通信类相关专业。 2、具有两年以上GIS开发经验，掌握Java、Javascript等开发语言。 3、熟练使用Visual Studio 201X开发环境，精通GIS平台，如ArcGIS，具有WebGIS开发应用设计经验。 4、熟悉空间数据库、空间数据的展现、分析等操作技能。  5、事业心强，勤奋好学，有团队精神。</t>
  </si>
  <si>
    <t>小派科技（上海）有限责任公司</t>
  </si>
  <si>
    <t>Java高级开发工程师（售货机）</t>
  </si>
  <si>
    <t>广东医柜智能科技有限公司</t>
  </si>
  <si>
    <t>工作职责： 1、负责论坛，RMA管理系统的研发； 2、与产品经理，业务部门等沟通，确认需求，设计技术方案并实现。 任职要求： 1、精通PHP, 同时熟悉Java者优先； 2. 熟悉Web前端相关技术：包括但不限于JS、CSS、HTML； 3、熟悉网络技术：包括但不限于TCP/IP、HTTP的工作原理； 4、有较好的沟通交流能力，能够迅速融入团队； 5、有discourse框架经验者优先。 工作地点：上海张江 工作时间：9:30―18:30，中午休息1.5小时 其他福利： 1、公司为员工提供免费早餐+午餐补贴+加班晚餐补贴； 2、公司实行合伙人计划，全员持股，与员工共发展； 3、公司定期组织员工团建活动，丰富员工业余生活； 4、公司定期安排提升员工专业能力的培训课程，帮助员工成长； 5、公司根据员工绩效表现，给予员工季度、年度奖金和分红。</t>
  </si>
  <si>
    <t>五险一金 员工旅游 通讯补贴 专业培训 绩效奖金 年终奖金 周末双休 带薪年假 工龄工资 节假日福利</t>
  </si>
  <si>
    <t xml:space="preserve">岗位职责： 1、参与公司产品的开发； 2、编写及维护软件开发过程中产生的技术文档； 3、负责公司软件产品的bug修改和日常维护、升级； 4、技术难点的攻关，解决项目中遇到的技术难题。 任职要求： 1、计算机相关专业本科或以上学历； 2、熟练掌握数据结构、多线程编程，掌握常用的设计模式；精通JVM，包括内存模型、类加载机制及性能优化； 3、精通Spring MVC+Mybatis+Mysql+redis等JAVA开发技术栈，掌握设计模式，有2年以上实际项目开发经验； 4、熟悉分布式系统设计，熟悉Spring boot+Spring cloud、DUBBO+zookeeper、DUBBOX+zookeeper等开源分布式框架的一种。 5、良好的产品思维，擅长需求分析与整理能力，较强的分析、设计和技术文档编写能力； 6、熟悉Spring、iBatis，等开源框架及消息，存储等常用中间件。  有通读过开源框架源码的优先； 7、熟悉底层中间件、分布式技术（包括缓存、消息系统、热部署等） ； 8、熟悉maven项目配置管理工具，熟悉tomcat.  jttey等应用服务器，同时对在高并发处理情况下的负载调优有相关经验者优先考虑； 9、从事过售货机相关行业优先考虑。 10、有过商城开发经验的优先考虑。  11、有支付宝微信相关支付开发经验的优先考虑。 </t>
  </si>
  <si>
    <t>深圳市易仓科技有限公司</t>
  </si>
  <si>
    <t>五险一金 员工旅游 专业培训 绩效奖金 年终奖金 生日福利 下午茶</t>
  </si>
  <si>
    <t>1、确保项目开发按时完成，并且达到公司的质量和需求标准；
2、负责公司软件产品（ERP，WMS，分销等）开发，讨论开发需求，提供解决方案；
3、参与项目相关技术设计和估算；
4、完成软件系统代码的实现，编写代码注释和开发文档，分析并解决软件开发过程中的问题；
5、了解并熟悉电子商务企业典型的采购、销售、分销、仓储、发送、财务等业务流程；
6、和项目开发团队执行项目的应用程序开发；
岗位要求：
1、精通PHP语言及面向对象编程方法，熟悉JS、CSS、XML、AJAX等相关WEB开发技术；
2、熟悉Mysql管理及Sql性能调试，有数据库设计经验、有良好的代码编写习惯；
3、熟悉MySQL数据库应用开发，了解MySQL的数据库配置管理、性能优化等基本操作技能，有负载均衡、Redis缓存、nosql、数据牵引、linux经验；
4、具备较强的文档编写能力,拥有良好的代码、文件组织习惯，要求结构清晰，命名规范，逻辑性强，代码冗余率低；
5、能承受较大的工作压力，有较强团队合作精神，有良好的敬业精神，富于创新精神，具有较强的沟通能力、学习能力；
6、有API(平台API/物流API)应用开发经验优先 ；
7、熟悉至少一种PHP框架（如Zend/Tp/Ci/laravel/yii等），了解框架原理；
8、工作经验要求3年及以上；
9、具备独立完成大模块程序设计及开发；</t>
  </si>
  <si>
    <t>上海悦为网络科技有限公司</t>
  </si>
  <si>
    <t>五险一金 定期体检 员工旅游 绩效奖金 年终奖金</t>
  </si>
  <si>
    <t>岗位职责： 1、主导公司产品架构设计或对现有技术架构的优化； 2、将合适的新开发技术、框架引入到产品研发； 3、参与或主导项目中遇到的问题，给出解决方案； 4、深度参与到各个开发团队中并参与问题解决、方案优化、设计评审等； 5、参与核心代码的开发,指导研发工程师的产品开发和技术研究工作； 6、各类技术疑难问题，形成良好的研发氛围，提升团队整体技术水平。 7，能独立带领研发团队。  任职要求： 1、计算机相关专业统招本科及以上学历，3年以上同岗位工作经历，完整参与过多个互联网产品开发； 2、 熟悉项目管理流程、系统分析设计、设计模式； 3、具备2年及以上团队管理经验，用人、识人及有效授权； 4、在产品架构设计、系统平台搭建、平台数据分析等方面有较深刻造诣； 5、精通Java/J2EE框架，熟练使用Struts、Spring、Hibernate/Ibatis等开发框架； 6、精通常用的数据库服务器，如MySQL, Oracle, SqlServer, DB2等中的一种或几种，精通基于MySQL数据库的设计和开发； 7、精通Web开发相关技术，如HTML5 ,CSS3, JavaScript ,Ajax等； 8、具备良好的职业道德，抗压力较强。 9，电商行业ERP，供应链系统，OMS系统研发经验优先考虑。</t>
  </si>
  <si>
    <t>深圳市星河互动科技有限公司</t>
  </si>
  <si>
    <t>做五休二 带薪年假 五险一金 节日福利 绩效奖金</t>
  </si>
  <si>
    <t>央广视讯传媒（上海）有限公司</t>
  </si>
  <si>
    <t>中级Java开发工程师（智能制造、MES）</t>
  </si>
  <si>
    <t>深圳市诺达教育股份有限公司</t>
  </si>
  <si>
    <t xml:space="preserve">职责描述 1. 负责参与项目、技术需求管理、计划制定、架构设计和执行过程进度与质量的控制； 2. 管控第三方供应商，了解项目的整体需求，跟踪项目完成进度，即时反馈阶段性成果； 3. 项目中遇到的关键技术问题后能及时跟第三方沟通找到解决方案； 4. 针对所负责项目的需求、技术与进度，与业务需求方保持良好的沟通； 5. 搭建团队，把握团队动态，并为团队成员提供直接的开发技术指导和培训； 6. 完成上级交办的其他工作。 职位要求： 1、 大学本科以上学历，计算机或通信、信息技术相关专业； 2、 熟悉移动互联网，软件行业工作经验不低于5年，2年以上软件项目开发管理经验有项目管理经验（可以管控第三方供应商）；3、 精通web技术架构和开发技术, 至少精通JAVA 以及其他开发语言以及相关技术（如AJAX、Web Service， JavaScript等）； 4、善于学习，抗压能力强，有较强的服务意识和沟通意识； 5、参加过项目管理，拥有项目类证书的，有视频播控平台运维经验的优先考虑。 </t>
  </si>
  <si>
    <t>弹性工作 带薪年假 五险一金 专业培训 节日福利 通讯补贴 绩效奖金 员工活动津贴 周末双休</t>
  </si>
  <si>
    <t xml:space="preserve"> ◆岗位描述： 1、公司网站和业务系统需求分析、设计、开发等工作 ; 2、线上服务和系统维护 ; 3、编写技术和项目相关文档; 4、对业务系统和产品提供技术支持。 ◆任职要求： 1、精通php、mysql，具备良好的代码风格习惯; 2、熟悉一种或多种PHP开发框架，如：Thinkphp、Laravel; 3、熟练操作常用的WEB前端技术，包括Javascript、Ajax/jquery,VUE，css等; 4、计算机类专业，3年以上的PHP项目开发工作经验; 5、具备较强的团队协作精神、良好的表达能力和沟通能力，具有快速独立学习能力. </t>
  </si>
  <si>
    <t>岗位职责  任职资格</t>
  </si>
  <si>
    <t>技术主管兼PHP工程师</t>
  </si>
  <si>
    <t>江苏三莅堂网络科技有限公司</t>
  </si>
  <si>
    <t>福建新意科技有限公司</t>
  </si>
  <si>
    <t>1、有网站后台开发经验和大型门户网站与互联网应用项目的PHP开发与实现实战经验；
2、能够根据项目功能说明书，实现互联网产品的设计与开发；
3、熟悉shell脚本，对服务器运维有一定了解；
4、有较好的业务逻辑理解能力和较强的沟通表达能力。 任职要求： 1、至少3年或以上PHP开发经验，扎实的PHP开发技能和编码习惯；</t>
  </si>
  <si>
    <t>五险一金 补充医疗保险 绩效奖金 定期体检 专业培训</t>
  </si>
  <si>
    <t>北京博影世纪文化传播有限公司</t>
  </si>
  <si>
    <t>岗位职责: 1、参与系统架构设计。 2、参与核心模块的编码工作，能根据现有架构开发新系统。 3、编写与整理项目文档，参与解决项目开发中的技术难题。 4、保证项目进度，总结项目经验，归纳案例，实现经验共享。 任职资格: 1、本科及以上学历，计算机或其相关专业； 2、至少5年JAVA/J2EE开发经验，精通OO、UML、AOP； 3、熟练掌握J2EE，对J2EE架构有全面了解，概念清晰准确；熟悉常用的J2EE应用平台的架构，熟悉技术框架(Spring/MyBatis/Dubbo等)； 4、熟悉并掌握常用设计模式；对各种开源的框架等有深入的了解，对框架本身有过开发或重构者可优先考虑；有丰富的性能调优的经验；具备良好的识别和设计通用框架及模块的能力，有分布式系统方面的开发经验。对于分布式系统的设计、开发、实现有较为丰富经验； 5、精通中间层的软件结构设计，至少参加过2-3个大型J2EE的项目开发； 6、熟悉MySQL数据库，具有一定的SQL优化意识; 丰富的Tomcat、Jetty等应用服务器实施经验； 7、熟悉Linux操作系统，能够熟练使用基本的Console命令解决线上问题； 8、有热情，酷爱技术，有良好的计划、沟通、组织协调能力、语言表达能力；较强的逻辑分析能力和应变能力；良好的团队合作精神； 9、有Dubbo、ZK、ES、ELK相关经验者优先考虑。  三、 公司福利 【关于工作】提供有竞争力的薪资和人性化管理，实行5天7小时工作制，提供新人导师、专业培训，整洁舒适的工作环境； 【法定福利】五险一金，入职即享有带薪年假5天，国家法定节假日等； 【补充福利】商业保险、年度体检、过节福利、生日礼金、长期服务奖励、各种激励项目（轿车、国内外旅游等），羽毛球、瑜伽、部门团队活动等丰富的员工活动；</t>
  </si>
  <si>
    <t>五险一金 员工旅游 周末双休 员工福利</t>
  </si>
  <si>
    <t>上海晶赞科技发展有限公司</t>
  </si>
  <si>
    <t>1、对现有项目电商/在线订票系统开发维护。 2、根据公司需求，负责需求分析、业务流程优化、方案设计、系统测试和上线使用。 3、协助公司相关部门进行配置管理，并提供优化改进建议。  任职要求： 1、四年以上电子商务网站开发经验，精通PHP程序开发。 2、精通MYSQL数据库开发、性能优化等。 3、熟悉linux环境，精通LAMP环境。 4、熟练HTML、JavaScript/Ajax以及CSS的编写。 5、熟悉OOP思想，具有规范的编程习惯与文档编写能力，积极配合公司各项规范化建设工作。 6、具备较好的学习能力、问题分析能力，可以独立调试解决问题。 7、能承受压力，有良好的团队协作及沟通能力。  优先考虑： 1、有ShopEx、ECshop等电商系统和其他大型的开源系统二次开发经验者优先。 2、有大流量web应用开发、优化经验者优先。</t>
  </si>
  <si>
    <t>上海慧远医院投资有限公司</t>
  </si>
  <si>
    <t>任职资格：</t>
  </si>
  <si>
    <t>五险一金 弹性工作 专业培训 补充医疗保险 补充公积金 通讯补贴 绩效奖金 定期体检 交通补贴 餐饮补贴</t>
  </si>
  <si>
    <t>1、根据业务需求提供合理的技术解决方案 2、完成重要业务系统模块及核心框架的搭建及编码实现 3、解决项目中的关键问题和技术难题 4、为团队引入新的技术和创新的解决方案 5、保证开发任务按计划进度完成 6、保证开发按规范，代码有质量和较高的执行效率 岗位要求 1、专科以上学历，五年及以上Java软件开发项目工作经验。 2、熟悉JVM内存管理、类加载机制等，掌握Java系统的故障排查和性能调优。 3、精通OOD、OOP、设计模式等设计方法； 4、熟悉多线程、NIO、MINA、Socket编程。 5、熟练掌握MySQL数据库特性；熟悉cobar、mycat、tddl等数据库中间件者优先考虑。 6、熟悉分布式系统基础设施中常用的技术，如缓存（Varnish、Memcache、Redis）、消息中间件(Rabbit MQ、Active MQ、Kafka)、ZK等；熟悉微服务架构开发； 7、熟悉高并发、高可靠性系统的设计，如负载均衡系统、集群和应用监控、系统容量评估、流量控制、性能优化、故障排查、日志收集和分析等； 8、踏实、有责任心，具有良好的团队合作精神和沟通能力，并有很强的学习能力； 逻辑思路清晰，较强的创新能力，有良好的计划和执行能力； 9.有大型互联网平台开发经验优先，熟悉python语言优先。</t>
  </si>
  <si>
    <t>五险一金 包吃 节日福利 带薪年假 定期体检</t>
  </si>
  <si>
    <t>上海皿鎏软件股份有限公司</t>
  </si>
  <si>
    <t xml:space="preserve">1、按照产品研发计划，参与业务需求评估，协助技术负责人完成系统模块或业务用例的技术分析及设计； 2、负责系统核心模块开发，确保系统性能、质量和安全； 3、参与业务需求，系统建设讨论； 4、负责相关项目文档编写； 5、负责系统模块的优化、后续系统维护； 6、负责解决开发过程中遇到的关键技术问题； 7、参与技术讨论与方案，完善基础开发框架。  任职要求： 1、本科及以上学历，理工类计算机、电子等相关专业，3年以上工作经验； 2、精通Java开发，熟悉Java的核心语法，熟悉面向对象的设计方法，熟悉J2EE构架相关技术知识；3年以上Java开发经验； 3、有较强的责任心并具有一定的抗压能力，具备良好的团队合作精神，较强的沟通协调能力； 4、善于学习，对业务有浓厚的兴趣，能够快速理解业务，能够独立与业务人员进行有效沟通； 5、熟悉Linux基本操作，并在Linux环境下应用部署与安装系统环境； 6、熟练应用数据库MySQL； 7、熟练应用开源缓存框架，如 memcache ，redis，ehcache等； 8、了解分布式应用设计与SOA，并在项目中应用SOA技术与MQ技术，kafka,zookeeper； 9、 熟练应用主流开发框架（Spring、Mybatis、Hibernate等）； 10、熟练使用Idea等开发工具，熟练使用git、maven或gradle； 11、熟悉至少一种主流应用服务器（Tomcat、WebLogic、jetty等），能够分析系统性能瓶颈，并进行优化； 12、能够独立完成系统结构开发和应用部署； 13、有Web及前端技术开发经验者优先考虑（包括Javascript，ajax，json，HTML，XML，MVC类Web开发框架）； 14、具备快速分析、定位、解决问题的能力，具有系统调优方面的实际经验。 </t>
  </si>
  <si>
    <t>做五休二 带薪年假 五险一金 周末双休 节日福利 补充医疗保险</t>
  </si>
  <si>
    <t>职位描述：
1、开发公司内部web系统的后台；
2、负责web系统服务器的搭建与维护；
3、负责与开发部门进行需求沟通并共同梳理系统构架；
4、负责项目中有关维护及系统方面的文档整理以及相关数据分析。
职位要求：
1、计算机及相关专业背景，专科以上学历。
2、精通PHP，熟悉MySQL，至少3年以上PHP开发工作经验。
3、能够熟练使用ThinkPHP
4、能熟练使用Linux。
5、有较强的算法设计、理解和实现能力。
6、积极主动，能承受一定压力，有自学能力和独立解决问题的能力。
7、有高度的责任心，能对计划负责。
8、能快速阅读并理解英文的开发文档。
9、有较强的书面和口头的沟通能力。
10、能适应团队合作。
有以下经验/能力者优先：
1、 了解Web服务器的安全管理、性能优化等。
2、 了解WordPress。</t>
  </si>
  <si>
    <t>上海赫倍电子科技有限公司</t>
  </si>
  <si>
    <t>五险一金 专业培训 员工旅游 出国机会 绩效奖金 年终奖金 股票期权 周末双休</t>
  </si>
  <si>
    <t>1、负责公司产品研发，代码编写及评审 2、负责系统框架的搭建及系统调优 3、负责数据的获取、清洗处理、分析和相关系统运维 4、负责需求调研、可行性分析和需求分析，撰写相关的技术文档  岗位要求： 1、熟悉主流的Java开发框架如Spring, SpringMVC, Mybatis等； 2、熟练使用MySQL数据库，具备一定的SQL调优经验； 3、熟悉网络爬虫技术，有爬虫开发、数据清洗等方面的经验； 4、熟练使用redis 、memcache等缓存中的一种，熟悉搜索引擎Solr或elasticsearch； 5、熟悉Linux、Tomcat，Apache，Nginx等开源的服务器和Web服务中间件； 6、有人力资源管理类系统的设计和开发经验，有网站设计、开发、运营的经验。</t>
  </si>
  <si>
    <t>Cocos2d-js开发工程师</t>
  </si>
  <si>
    <t>深圳市享游互动网络科技有限公司</t>
  </si>
  <si>
    <t>1、 负责平台系统的开发工作； 2、 参与系统设计以及核心代码的编写； 3、 处理日常发现的问题，配合各部门需求完成系统流程优化工作； 4、 参与重大项目的技术方案设计及技术评审，把握复杂系统的设计，确保系统的架构质量； 5、 为团队引入创新的技术、创新的解决方案，用创新的思路解决问题。   任职要求： 1、大专及以上学历，计算机相关专业，1年以上Web/PHP开发经验； 2、熟练掌握 HTML/CSS 和 JavaScript 等 WEB 开发技术，熟练掌握 PHP语言，熟悉数据库Mysql，拥有优秀的数据库设计能力，熟悉php安全开发规范； 3、有在线教育类项目开发经验优先，能处理高并发； 4、熟悉设计模式和算法，深入了解PHP的性能最优化和安全最大化； 5、为人诚实正直，工作主动，有强烈的责任感和事业心。  福利待遇： 1、时间：五天半工作制，享受带薪年假及国家法定假日，半个月的超长年假； 2、待遇：底薪+绩效奖金（或项目奖）+工龄工资+年终奖+各类补贴； 3、社保：依法享受养老、医疗、失业、工伤、生育五险； 4、就餐：公司食堂有专职厨师烹制营养餐； 5、住宿：公司为员工提供公寓式宿舍； 6、活动： 每年旅游活动、年会抽奖、中秋晚会、圣诞party应有尽有； 每季度优秀员工表彰； 每月生日会、K歌聚餐、部门轰趴； 每周羽毛球篮球健身跳舞，请专业老师教授舞蹈瑜伽课程，公司给你的健康买单； 7、培训：提供带薪岗前培训、衔接培训、管理能力培训等专业培训和广阔的职业发展空间； 8、其他：过节礼品，生日礼物，结婚礼物，春节利是等多项福利。</t>
  </si>
  <si>
    <t>岗位职责： 1.使用cocos2d-js开发棋牌游戏； 2.能够根据策划需求独立开发移动端应用程序，包括需求分析，创建和维护项目，代码开发和调试、发布； 3.UI的布局优化，能够单独使用cocostudio来完成界面布局。 任职要求： 1.熟练使用Cocos2dx引擎，且有2年以上的Cocos2dx引擎的手机游戏开发经验，对Cocos2dx的内存机制非常了解； 2.掌握c++，熟练使用JavaScript或lua脚本，了解Objective-C语言，能够独立完成ios/android的打包； 3.熟练使用cocos studio编辑器，能够单独完界面布局；了解Socket和http； 4.开发过至少2款手机游戏，独立负责过重要模块，有已上架ios/android游戏的制作经验者优先； 5.具备自行验证与自行测试的良好工作习惯；能遵守公司的代码规范并服从工作安排。</t>
  </si>
  <si>
    <t>Java高级研发工程师</t>
  </si>
  <si>
    <t xml:space="preserve">岗位描述   专业技能 </t>
  </si>
  <si>
    <t>软件工程师（PHP）</t>
  </si>
  <si>
    <t>五险一金 餐饮补贴 年终奖金 免费班车 弹性工作</t>
  </si>
  <si>
    <t>职位描述： 1.参与技术决策，技术选型、技术架构和技术风险评估； 2.负责公司相关软件的架构设计、改进、完善，性能优化； 3.负责系统及相关产品需求分析及架构设计； 4.能高质量完成设计、开发任务； 5.参与部门技术评估、技术积累、技术难题解决等工作。  岗位要求： 1、本科及以上学历要求，3年及以上JAVA开发经验； 2、熟悉LNMP配置及调优者优先，有大型网站开发，APP开发，服务器架构，PHP/MYSQL优化等经验者优先； 3、熟悉Laravel等开源框架，对于你用过的开源框架，能了解到它的原理和机制，对设计模式有深刻理解； 4、精通mysql或者oracle数据库，包括SQL语句、自定义过程、函数等开发； 5、熟悉Linux操作系统、熟练掌握主流应用服务器架构体系、以及各种中间件技术，如ngnix、redis、RabbmitMQ等； 6、有大型分布式、高并发、高负载、高可用性系统设计开发经验优先考虑； 7、熟悉ES6语法、Ajax、Jquery、CSS、流布局、HTML5等Web技术；熟悉常见前端Vue、React等主流的开源框架优先； 8、有良好的沟通、学习和逻辑思维能力，有主动性和责任心。</t>
  </si>
  <si>
    <t>Web全栈开发工程师</t>
  </si>
  <si>
    <t>上海汇隽企业管理咨询有限公司</t>
  </si>
  <si>
    <t>君库（上海）信息科技有限公司</t>
  </si>
  <si>
    <t>游戏PHP服务器开发工程师</t>
  </si>
  <si>
    <t>北京罗曼空间科技有限公司</t>
  </si>
  <si>
    <t>五险一金 绩效奖金 员工旅游 交通补贴 通讯补贴 专业培训 年终奖金 出国机会</t>
  </si>
  <si>
    <t>五险一金 绩效奖金 年终奖金 餐饮补贴 交通补贴 周末弹性工作 全勤奖 带薪年假</t>
  </si>
  <si>
    <t>岗位职责： 1、负责公司产品及项目的开发、统筹、实施等工作； 2、参与系统开发、测试、部署和集成的工作； 3、编写项目文档、质量记录以及其他有关文档； 4、及时发现开发过程中发生的问题并提供解决方案； 5、指导安排部门工作，制定部门及个人工作计划和目标，高效完成工作任务。  任职要求： 1、本科及以上学历，5年及以上JAVA、 B/S软件产品开发等经验（必须以编码为主）； 2、熟悉SpringMVC、Mybatis等框架； 3、熟悉jQuery、angularjs等JS框架； 4、熟悉Oracle、Mysql等数据库； 5、熟练使用eclipse、svn等开发工具； 6、能够单独对已有的系统进行维护，工作认真细致负责，有良好的自学能力、独立思考能力，能够在短时间内学习并应用新技术； 7、积极热情、沟通能力强，有强烈的责任心，具有良好的团队合作精神和敬业精神； 8、能够承受工作压力并在规定的时间内高效完成任务。</t>
  </si>
  <si>
    <t>岗位职责: 1、负责Web项目开发、管理协调工作； 2、负责前端基础项目设计架构，公共组件的设计开发； 3、与设计师、产品经理、外包团队等对接共同协作完成项目； 4、收集用户需求，并转化为web功能。  任职资格： 1、3-5年以上Web应用开发经验，其中具有大型项目经验者优先； 2、熟悉 php、golang、nodejs等后台开发语言，并独立完成Web项目的开发； 3、熟悉 Mysql、Postgresql、Redis 等数据库并有实际操作经验； 4、熟练掌握HTML5、CSS3、JavaScript、ES6等; 5、熟悉Vue、微信小程序等技术栈, 掌握其原理, 能独立开发常用组件; 6、熟悉Web前后端优化, 并能快速定位问题并解决问题； 7、对工作有激情有责任心，良好的沟通表达能力和团队协作能力。  工作地址 上海</t>
  </si>
  <si>
    <t xml:space="preserve">岗位职责： 游戏服务器端开发 任职资格： 1、1-3年及以上php开发经验； 2、精通PHP，良好的编程风格，注重代码质量及性能； 3、具备OOP编程思想，熟悉主流开发框架，使用过TP或CI框架者优先； 4、熟练使用MySQL数据库常规操作和数据库优化能力，能熟练编写高效率的SQL语句； 5、熟悉Memcached、Redis等NoSQL内存技术 ； 6、熟悉linux 常见的操作和Shell脚本编写； 7、踏实肯干，有良好的沟通能力，能承受一定的工作压力； 8、有手机应用、游戏开发经验者优先。 </t>
  </si>
  <si>
    <t>数字尾巴</t>
  </si>
  <si>
    <t>五险一金 绩效奖金 员工旅游 专业培训 弹性工作 餐饮补贴</t>
  </si>
  <si>
    <t>岗位职责要求 1、负责公司产品迭代、维护、优化，能及时响应技术需求 2、指定并遵守团队的代码格式、结构的规定、编写易读、易维护、高质量、高效率的代码。 3、配合主管完成对Discuz+Yii架构的优化、调整.</t>
  </si>
  <si>
    <t>高级软件工程师（长宁）</t>
  </si>
  <si>
    <t>上海润迅商凯电话商务有限公司</t>
  </si>
  <si>
    <t>五险一金 全勤奖 通讯补贴 定期体检 晋升空间</t>
  </si>
  <si>
    <t>工作内容： 1、 负责城市管理现有相关软件系统功能功能实现和优化，编写代码注释和开发文档； 2、 根据设计文档或需求说明完成代码编写，调试，测试和维护； 3、 收集客户需求，必要时能对客户进行需求引导。 4、 完成领导交办的其它任务。 任职要求： 1、精通java，如多线程，内存模型，垃圾回收等 2、熟悉TCP/IP，HTTP和RPC,Dubbo等 3、熟悉Oracle,MySql等数据库及SQL调优； 4、熟练使用HTML、Servlet、JDBC、XML、Javascript、FreeMarker等技术； 5、掌握Spring、MyBatis、MVC的原理和使用； 6、熟悉中间件产品如Redis,MQ,Netty,Kafka等； 7、熟练使用tomcat，nginx服务器，linux常用命令。 8、熟悉Jquery、require JS、node JS等js框架1种或以上，CMD和AMD规范； 9、有大规模数据处理，高性能，高可用开发经验为佳。 工作经验： 8年及以上软件开发项目工作经验，至少5年以上项目管理经验</t>
  </si>
  <si>
    <t>五险一金 绩效奖金 专业培训 定期体检 年终奖金</t>
  </si>
  <si>
    <t>岗位职责： 1）根据需求或者原型独立负责公司软件产品的后端与前端的研发工作。 2）负责协调和解决测试、实施和客户在软件中遇到的问题。 3）负责公司软件产品的后续维护工作。 4）运维项目所在正式服务器和测试服务器，使服务器可以正常高效地工作。 任职条件： 1）三年以上PHP的开发经验。 2）熟练运用PHP、JavaScript、MySQL、HTML、CSS等WEB开发技术，能独立完成功能前后端开发和数据库调优。 3）擅长理解和评审业务需求，能根据实际情况应变，有良好的沟通技巧。 4）有Redis，MongoDB，Kohana框架使用经验者优先。 5）有良好的职业精神，吃苦耐劳，热爱工作，可以独当一面者优先。 6）有复杂业务逻辑项目或者大数据项目开发经验或者管理经验者优先。</t>
  </si>
  <si>
    <t>测试经理/工程师</t>
  </si>
  <si>
    <t>五险一金 员工旅游 绩效奖金 年终奖金 定期体检 员工内买 专业培训</t>
  </si>
  <si>
    <t>岗位职责： 1、负责公司互联网系统的功能、性能、自动化测试，并进行测试数据统计分析；  2、凭借扎实的开发功底、自动化测试技术和对产品实现的理解，编写高效率、低维护且易用性强的自动化测试框架、函数库、测试工具和核心用例脚本；  3、对分布式集群系统进行功能、性能测试；  4、负责执行产品测试，包括：构建测试环境、集成测试、回归测试、性能测试等；  6、执行软件产品的性能测试和分析，预测系统性能瓶颈，风险和安全隐患；  7、制定测试计划，保证产品测试工作的计划性与规范性  8、编写自动化测试脚本，实现项目自动化测试  9、输出测试报告和质量分析，保证交付质量  10、跟踪研发人员对测试缺陷的修改进度，并负责回归测试。  任职要求： 1、计算机或相关专业大学本科或以上学历；  2、熟练使用Linux或Unix操作系统和windows server操作系统，完成测试环境准备；  3、至少5年以上软件测试经验，精通数据库mysql，或其它关系型数据库及 sql语句；  4、精通测试方案和用例设计、单元测试、集成接口测试、压力测试脚本设计、系统性能测试方法；  5、熟悉Java、Perl、JavaScript等编程语言, 熟悉Jenkins、Maven，Git等工具优先;  6、熟悉一种或多种自动化测试工具和技术，精通搭建自动化测试平台及自动化测试框架，熟练对B/S系统进行自动化测试；  7、熟悉Loadrunner、Jmeter、Selenium等自动化测试工具，有设计自动化测试框架工作经验、对性能测试有着深入的理解及分析能力者优先；  8、熟悉持续集成与自动化测试的结合使用；  9、对自动化测试工作有浓厚兴趣，具备较强的分析能力和问题定位能力；  10、熟悉移动端应用测试技术及相关自动化测试框架工具（iOS或Android平台的任意一种），可独立进行APP功能测试、性能测试并完成相关自动化测试脚本的编写工作，熟悉UIAutomator or Robotium or Appium者优先； 11、具有较好的沟通技巧和积极主动地工作态度及团队合作精神，较强的责任感及进取精神；</t>
  </si>
  <si>
    <t>全栈工程师（偏前端）</t>
  </si>
  <si>
    <t>遨游酒店信息技术（深圳）有限责任公司</t>
  </si>
  <si>
    <t>岗位职责： 基于react与阿里的antd组件搭建界面与交互  任职要求： 1.具有扎实的javascript基础，熟悉es6 2.有基本的网络基础，熟悉RESTful风格接口 3.熟悉html与css3前端技术，能够写出语义化结构的代码 4.熟悉react框架，有react项目经验 5.三年以上移动开发经验，熟悉React Native在IOS/Android平台上的配适、调试和打包 6.精通JavaScript（ES5/ES6/ES7)异步程序的设计的方法及原理，熟悉IOS/Android开发环境，原生开发流程，熟悉掌握Git</t>
  </si>
  <si>
    <t>JAVA服务端研发工程师</t>
  </si>
  <si>
    <t>五险一金 补充医疗保险 员工旅游 餐饮补贴 通讯补贴 绩效奖金 年终奖金 定期体检</t>
  </si>
  <si>
    <t xml:space="preserve"> 工作职责： 1.负责大数据产品需求分析、设计以及新特性研发； 2.负责微服务产品与平台的研发和测试工作； 职位要求： 1.三年以上互联网产品研发经历； 2.对大型企业级软件研发有一定的理解和认知； 3.扎实的Java面向对象设计以及编程能力； 4.熟练掌握微服务框架，以及相关后端技术（如：SpringCloud，Dubbo、MQ、数据库、并发编程等）； 5.要有较好的文档编写能力； 6.计算机或其他相关专业本科及以上学历； 7.有数字广告应用、DMP、客户画像研发经验优先。 </t>
  </si>
  <si>
    <t>深圳市爱赛德科技有限公司</t>
  </si>
  <si>
    <t>Y+瑜伽</t>
  </si>
  <si>
    <t>教育/培训/院校 娱乐/休闲/体育</t>
  </si>
  <si>
    <t>五险一金 员工旅游 定期体检 节日福利 生日福利 周末双休 做五休二</t>
  </si>
  <si>
    <t>1、熟悉软件开发流程； 2、按照项目计划，按时提交高质量的代码，承担并独立完成项目经理分配的开发任务，并对交付质量负责； 3、独立完成相关功能的系统设计，编码和测试工作及验证和修改测试中发现的问题； 4、负责技术文档的编写和维护； 5、严格遵守相关开发工具的编码规范。 任职要求： 1、5年以上相关工作经验； 2、两个以上的移动app项目后台开发经历，有独立开发后台功能模块的经验和能力； 3、精通Java语言、JSP、JavaScript，熟悉Struts2、Spring、ibatis、Mybatis、Hibernate等框架特性及实现原理； 4、熟悉Oracle、SQL Server、MySQL数据库； 5、熟悉Tomcat、Apache等应用中间件的使用及网站的高可用的配置及部署；   6、富有团队精神和敬业精神，具有良好的自学能力和独立解决问题的能力。</t>
  </si>
  <si>
    <t>1.参与公司产品设计、开发、研究、讨论 2.有良好的编程习惯和技术钻研精神 3.负责现有产品的维护与开发 4.有效的完成分配的任务 5.熟悉当下流行的框架及数据库 6.有良好的沟通能力，有良好的团队协作能力，有良好的学历能力 7.计算机相关专业毕业，   任职要求： 1、熟悉OOP,MVC编程，熟悉Restful Api规范；  2、熟悉操作Mysql数据库，SQL和数据结构，有数据库优化经验；  3、熟练运用ThinkPHP5,Larave等框架；  4、熟悉LNMP/LAMP服务器配置、维护和性能优化；  5、熟悉Memcached缓存机制，及Redis等Nosql基本操作方法；  6、2年以上工作经验，能独立承担项目开发；  7、熟悉前端框架vue.js优先；  8、了解即时通讯swoole,高并发优先  9、具有良好的学习能力、承受压力，独立分析及解决问题的能力</t>
  </si>
  <si>
    <t>Java 大并发服务开发工程师</t>
  </si>
  <si>
    <t>技能要求 1.         具有较高的软件工程能力和习惯能够进行产品级需求分析和开发 2.         有深厚的Java基础，面向对象设计有深厚的功底，可以使用IoC、AoP等编程模式； 3.         精通使用Java进行Socket，多线程开发，JNI开发 4.         熟悉JVM原理，包括内存模型，类加载机制，熟练掌握高负载下故障分析和优化 5.         熟练使用Linux/Unix系统，熟悉常用命令，掌握shell编程 6.         对常用开源框架，例如Spring，Storm，Netty，Redis等，有深入了解； 7.         对OpenJDK有一定实践经验者优先 8.         熟悉云应用系统或平台系统开发，对RESTful，PaaS有一定实践经验者优先 岗位职责 1、需求分析和设计，编写相关文档 2、负责后台服务开发，云平台相关开发，提升系统性能 3、分析解决各种并发，TCP通信，操作系统相关的疑难杂症 4、负责相关技术标准的预研和产品化  5、产品线维护管理</t>
  </si>
  <si>
    <t>PHP开发工程师 /PHP网站程师 /PHP程序员/网站开发</t>
  </si>
  <si>
    <t>宝付网络科技（上海）有限公司</t>
  </si>
  <si>
    <t>五险一金 员工旅游 餐饮补贴 股票期权 年终奖金 绩效奖金 专业培训 定期体检</t>
  </si>
  <si>
    <t>1、参与支付相关系统及企业信息化系统，负责开发和维护软件系统； 2、负责对业务需求进行开发实施、迭代优化； 3、根据开发流程进行设计，开发，单元测试，交付以满足需求； 4、按要求提交软件开发过程中的标准化文档和操作手册。  任职要求： 1、本科及以上学历，4年以上java开发经验，有参与企业信息化系统开发，或有支付行业相关开发经验者优先； 2  扎实的java基础，精通SSM（spring + spring MVC + mybatis），熟悉spring boot 、 spring cloud 等主流开发框架； 3、掌握使用CSS、JavaScript、Ajax和Jquery框架等前端技术； 4、熟悉Mysql、Redis、Dubbo、Mongodb等； 5  具备一定能独立WEB开发能力</t>
  </si>
  <si>
    <t>中铁建网络信息科技有限公司</t>
  </si>
  <si>
    <t>中国仪器网（www.yiqi.com）是仪器行业的垂直门户网站，定位中国专业的科学仪器专业网站，致力为仪器行业提供专业化的信息服务和网络应用技术的服务。  *** 公司是自建b2b和b2c网站，需要不断地更新，优化网站。因此可以为您提供长期稳定的工作。 入职壹周内签劳动合同，希望你能在稳定的工作环境下，发挥你优势！ *****待遇：7-16K ; 做满一年享 13-15个月的工资, 包工作餐，每周40小时，五险一金!  岗位描述 1、负责电子商务b2b模块开发； 2、负责电子商务模块详细设计； 3、遵守良好设计开发规范，提高开发技术水平  任职资格 1、2年以上web开发经验； 2、精通 php开发,thinkphp,,mysql 数据库技术,熟悉面向对象技术、mvc模式； 3、熟练掌握mysql数据库，编写高效的sql语句，熟悉mysql数据库常用优化方案 4、熟悉基本的html/css/js/jquery/ajax等前端相关知识； 5、熟悉掌握 redis 处理方法，Python 的常见用法 6、具有电子商务领域开发经验优先。  中国仪器网(www.yiqi.com) :致力为科学仪器行业提供专业化的信息服务和网络应用技术服务! 拥有仪器行业的***域名( yiqi.com ; yiqi.com.cn ; yiqi.net )以及仪器行业的各种人才!.  特别说明: 1.公司是一家获得机构投资快速发展的初创型公司，提供良好的职业发展空间，和具有竞争力的薪酬。 2.底薪 工作餐 奖金 保险；一年有13-15月薪；(公司每半年对工资上调:幅度为:10-35%) 3.工作时间：周一至周五（双休日休息；享受一切法定假日）； 9:00---11:30 13:00-18:00 (中午休息90分钟,公司有阿姨做饭,防止了地沟油的危险!) 4. 工作满壹年,对优秀员工有期权的奖励。  公司:上 上海宜企网络技术有限公司 面试电话: 021-50353779 面试联系人:谢小姐 QQ:11694366 地址:上海市浦东大道2440号502室(近龙居路,德平路). 公司在"杨浦大桥"的东边600米) 邮编:200136 备用网站: http://www.yiqi.com/About/Index/wzjs (招聘网站建设人员） 招聘专用邮箱: 68552328@163.com</t>
  </si>
  <si>
    <t>岗位职责： 1.负责核心系统的分析、设计和开发、调优工作。 2.参与系统架构设计、接口规范制定、技术文档编写。 3.负责攻克高并发、高稳定性，业务模型复杂等带来的各种挑战及技术难关。 4.主导团队开发人员工作，并能提供性能优化、安全性建议。 5.负责制定开发计划和任务分配，带领其他开发人员进行开发工作，保证开发进度。  任职条件: 1、计算机及相关工科本科及以上学历； 2、3年以上Java开发经验，具有扎实的Java编程功底和良好的编码规范及规范的文档编写习惯； 3、精通MySQL、Redis,有丰富的Mysql主从架构、读写分类、分库分表设计和实际应用经验，能够根据业务设计出合理的方案； 4、精通Java语言开发，JAVA基础扎实，精通io、多线程、集合等基础框架，精通分布式、缓存、消息等机制； 5、熟练Springboot、SpringMVC、Solr、Freemarker等常用开源框架和Rest技术实际应用项目经验； 6、对项目管理、自动部署等工具有深入的使用和研究，如maven、svn、git等； 7、具有高度的抽象设计能力，思路清晰，善于思考，能独立分析和解决问题； 8、具有良好的沟通合作技巧、较强的责任心，能承受较大的工作压力； 9、熟悉大流量、高并发、高性能的分布式系统的设计及应用，熟悉安全机制及性能调优；</t>
  </si>
  <si>
    <t>Web前端开发（VUE框架）</t>
  </si>
  <si>
    <t xml:space="preserve">岗位要求： 1、专科以上学历,计算机专业优先； 2、熟悉html5，css3，JavaScript等，熟悉页面布局，web语义化，页面代码能够兼容主流浏览器； 3、熟悉主流前端类库或框架，对react/vue.js有一定的项目经验，熟悉开源库element-ui； 4、熟悉前端组件化开发，了解MVC/MVVM等设计模式； 5、了解webpack/grunt/gulp等前端构建工具，熟练运用git管理工具； 6、了解前端性能优化，对页面性能优化有一定的实践经验； 7、具有比较强的问题分析和处理能力，有比较优秀的coding能力以及团队沟通合作能力。 </t>
  </si>
  <si>
    <t>周末双休 带薪年假 五险一金 专业培训 做五休二 加班补贴 绩效奖金 节日福利</t>
  </si>
  <si>
    <t xml:space="preserve"> Company Name: DSA-CHINA ELECTRONIC TECHNOLOGY CO., LTD Location: Shanghai-China Reports to: Software Developer Manager  Company Background:  DSA provides products and solutions for electronic automotive diagnostics in more than 30 countries around the globe. For more than 15 years and in close cooperation with its customers DSA has developed systems and IT solutions for the optimization of business processes, the improvement of product quality, the confirmation of compliance with quality standards and for the integration of information and data streams.  Currently, we are one of the worldwide leading companies in this domain and keep moving on with our expansion strategy within South East Asia. From our Shanghai headquarter we manage the business within the local market and support customers in the surrounding regions. With more than 50 customers and as single-sourced supplier of the biggest car manufacturer in China, we actively contribute to the development of the Chinese automotive industry
We invite you to join a motivated team of highly qualified coworkers that has been contributing to our success over the years . 诊断软件工程师 General Job Purpose: 该职位需要和上海诊断开发Team一起为OEM提供售后诊断仪方案并开发测试  Role and Responsibilities Qualifications and Education Requirements  Preferred Skills </t>
  </si>
  <si>
    <t>五险一金 员工旅游 专业培训 补充医疗保险 绩效奖金</t>
  </si>
  <si>
    <t>岗位职责： 1、参与项目系统设计，完成软件项目的程序开发工作(web，H5,小程序)； 2、根据产品需求和设计进行软件开发； 3、重构搭建seo性能良好的框架；（项目用原生开发）;  任职要求： 1、 熟悉javascript，html5， css3等语言，熟悉http/https协议。 2. 根据项目需求封装的原生js框架,功能模块封装. 3、 熟练应用div+css重构页面; 4、 熟悉各种浏览器,手机端调试方法 5、 至少掌握一种web构建工具（webpack， grunt等） 6、 了解常用页面性能优化方法seo; 7、 有完整的web,移动端,小程序前端项目经验; 8、 有责任心，良好的学习能力，沟通能力以及团队协作能力; 9、 能积极学习业界新技术;</t>
  </si>
  <si>
    <t>北京筑业志远软件开发有限公司</t>
  </si>
  <si>
    <t>五险一金 全勤奖 节日福利 交通补贴 餐饮补贴 绩效奖金 专业培训 加班补贴 做五休二</t>
  </si>
  <si>
    <t>1、负责项目的设计和开发工作； 2、参与系统整体架构设计，并编写相应的技术文档； 3、分析解决应用系统的难点技术问题 任职资格： 1.有4年以上Java程序员的工作经验； 2.沟通能力强，能很好的理解客户的需求，并能与客户及团队进行良好的沟通； 3.熟练使用Eclipse或MyEclipse集成开发环境； 4.精通JAVA技术，熟练掌握SpringMVC+mybatis或Hibernate、Activit等开源架构； 5.能熟练的使用visio、ppt、word、powerDesigner等工具软件； 6.精通Mysql、SQL Server数据库； 7.熟悉主流应用服务器（如：Tomcat、WebLogic、Apache等）的使用； 8.有Hadoop、HBASE、Redis、Kafka等相关开发经验者优先。</t>
  </si>
  <si>
    <t>广州多贝网络科技有限公司</t>
  </si>
  <si>
    <t>技术总监/顾问（双休）</t>
  </si>
  <si>
    <t>广东好源头供应链管理有限公司</t>
  </si>
  <si>
    <t>股票期权 周末双休 扁平化管理 节日福利</t>
  </si>
  <si>
    <t xml:space="preserve">【工作职责】 1、负责多贝云整体业务的可用性运维工作； 2、故障紧急响应和处理，确保业务稳定运行； 3、效率优化，利用脚本以及开源工具提升日常运维工作效率； 4、监控策略优化，风险预估，容量规划等； 【应聘要求】 * 大学专科以上学历； * 三年以上互联网企业一线运维工作经验； * 熟悉TCP/IP理论体系，熟悉Vlan、VPN等网络应用，能够进行网络规划、快速定位网络故障； * 熟悉Linux系统，具备PHP、Nginx、MySQL、Redis、Docker等基础组件的部署和维护、性能优化经验； * 熟悉常见的监控系统，如Zabbix，ELK； * 熟练使用Bash或者Python脚本； * 较强的问题分析与解决能力、优化经验； * 较强的主动性、责任心，对故障敏感，对业务可用性敏感； * 良好的沟通能力、抗压能力； 【福利待遇】 作息时间：上班时间为9：00--18:00（中午休息2小时），五天工作制，周末双休； 假期规定：公司提供按国家标准的有薪假期，法定节假日、年休假、婚假、产假等假期； 员工培训：公司重视员工个人发展，不定期为员工组织内部各项专业技能培训，公费外送培训； 保障福利：公司为所有在员工缴纳五险（养老、生育、医疗、工伤、生育保险）和公积金； 其他福利：长期供应办公司零食，每周一次下午茶和运动活动，每月一次聚餐，每季度一下户外团建活动； 节日慰问：公司在端午节、中秋节、春节等传统重大节日为员工发放节日礼品； 公司氛围：优雅、干净、整洁的办公环境；公司以专业技术人才队伍为主，人员相处和谐，工作氛围轻松愉悦； 公司地址：广州市天河区建中路16号2楼203室; 欢迎每一位有梦想有追求充满热情的人加入到我们公司！  </t>
  </si>
  <si>
    <t xml:space="preserve">岗位职责： 1、全面负责公司技术相关工作，结合公司发展战略，把握互联网产品发展趋势，进行产品的发展规划，明晰定位、目标、策略并落实实施；对项目开发流程、项目质量和项目开发进度的规划、控制、监督和管理，对整个团队工作结果负责； 2、负责公司产品业务规划、关键技术架构的制定和相关新技术的研究工作；紧密配合公司的业务发展需要，指导并参与核心代码的书写，解决项目开发过程中的重大技术问题，组织团队完成产品设计和研发工作； 3、负责整体技术队伍建设，做好人员配置与协调，有效带领技术团队，制定并不断完善公司产品的技术框架，建立并完善公司各项研发规范及流程；对员工进行考核、培训，建立规范、高效的技术部门管理体系并优化完善组织架构，持续提升公司整体的技术能力； 4、负责协调项目开发人员与外包团队工作及跨部门工作沟通，带动并促进开发提高工作效率； 5、负责与第三方机构合作中开发过程中各类疑难杂症研究和处理，参与公司产品规划等技术决策。 任职资格： 1、本科及以上学历，计算机相关专业毕业； 2、5年以上技术研发相关工作经验，至少3年以上技术团队管理经验； 3、熟悉JAVA技术架构，熟悉SQL Server、Oracle、MySQL数据库，掌握JavaScript、ExtJs、H5、Jquery、Bootstrap等开发技术和设计工具。
5、熟悉Web前端技术，包括 Javascript，ajax，json，jQuery, ext等开发框架；
6、熟悉Linux 操作系统和数据库 Oracle/MySql /redis；对redis优化有丰富的经验； 7、善于沟通，具备较强的业务理解能力和团队沟通能力，善于思考，积极主动，乐于分享、能够承担较强的工作压力； 附：目前该岗位没有下属技术团队，现阶段开发工作由外包团队进行负责，前期主要对接外包团队技术管理工作，进行管理、统筹以及决策等事务，后期根据业务需要会开始组建技术团队，目前属于电商自营平台发展从0至1阶段，请综合考虑，介意勿扰； </t>
  </si>
  <si>
    <t>五险一金 补充医疗保险 餐饮补贴 通讯补贴 弹性工作 定期体检 年终奖金</t>
  </si>
  <si>
    <t xml:space="preserve">岗位职责： 1.负责公司产品软件功能模块的详细设计、开发、测试； 2.参与系统的需求调研和需求分析； 3.参与撰写需求分析说明书、概要设计、详细设计等相关技术文档； 4.根据公司的设计和编码规范能独立完成分配模块的设计、编码、测试工作； 5.对自身承担模块的开发进度、代码质量负责； 6.帮助其他同事共同成长。 任职资格： 1.计算机相关专业，全日制本科，公办统招院校，精通Java语言； 2.熟悉软件开发流程，熟悉主流开源应用框架，如SpringMVC、Mybatis、XML、JSON、Maven等开发技术； 3.熟悉后端服务器，如Apache, Tomcat。熟悉Dubbo/Zookeeper等SOA框架加分； 4.熟悉Web后台开发； 5.熟悉主流数据库，如Oracle, MySQL，熟悉数据库性能优化。熟悉NoSQL数据库(如Redis/mongodbd等) 加分； 6.有Lucene的产品设计和应用经验优先。 7.精通Linux命令、脚本编写加分； 8.良好的沟通能力，团队合作能力，热衷于技术，对新技术以及新的应用比较敏感。  </t>
  </si>
  <si>
    <t>python工程师（爬虫方向）</t>
  </si>
  <si>
    <t>绩效奖金 年终奖金 员工旅游 差旅补贴 月度奖金 法定节假日 全勤奖 午餐补助 交通住房补贴 五险</t>
  </si>
  <si>
    <t>1. 负责设计和开发分布式网络爬虫系统，进行淘宝、小红书等电商平台信息的抓取和分析。 2. 负责数据的抓取、解析、清洗、入库。 3. 负责爬虫逻辑的开发，快速响应业务变动，并持续优化系统，提高系统的稳定性。 4. 其他Python工具算法实现。 5. 与产品部门和上级沟通，确保数据的准确性，及时性和效率性。  岗位要求： 1.本科及以上学历，具有2年以上爬虫开发经验，精通python，熟练使用多线程，熟悉常用的爬虫框架。 2.对数据结构和算法设计有较为深刻的理解，具有良好的沟通能力和团队合作意识,重视且能独立撰写技术文档。 3.熟悉常用数据结构及算法， 熟悉HTTP协议，精通爬虫相关技术，如：httpClient/jSoup/xpath/正则表达式/验证码加密处理/代理池等。 4.爬取PC网页端和手机app的数据，能使用fiddler、mitmproxy进行抓包。 5.熟练Mysql，redis，mongdb等数据库，有过数据库调优和海量数据存储经验优先。 6.熟悉使用appium或者按键精灵等其他自动操作工具中的一种。 7.思维敏捷，逻辑清晰，有较强的分析和解决问题的能力。</t>
  </si>
  <si>
    <t>PHP技术经理</t>
  </si>
  <si>
    <t>室内宝（广州）有限公司</t>
  </si>
  <si>
    <t>五险一金 周末双休 做五休二 节日福利 员工旅游 每年多次调薪</t>
  </si>
  <si>
    <t>1. 参与商城，ERP等相关系统的需求分析与设计； 2. 能独立完成程序、接口、测试案例以及相关文档编写； 3. 开发过程中积极发现和避免网络安全相关缺陷，配合其它技术人员解决安全问题； 4. 维护现有的业务，优化代码，提高性能。  任职要求： 1. 本科及以上学历，5以上的PHP开发经验； 2. 熟悉html/css，JavaScript以及jquery框架； 3. 熟悉laravel框架，ThinkPHP框架； 4. 了解TCP/HTTP等网络协议。对高性能高可用系统有一定的理解； 5. 熟悉OOP的设计方法，具有扎实的算法和数据结构基础； 6. 熟悉MySQL数据库，拥有优秀的数据库设计能力，对数据库的基本理论及其内部实现机制有比较深刻的理解； 7. 熟悉缓存（Redis/Memcached）等机制和使用经验; 8. 有大型电商平台类项目经验优先。 备注：熟悉laravel框架  公司提供： 1、我司位于广州CBD中心，环球都会广场，交通方便； 2、提供五险一金； 3、工作时间： 双休 标准8小时工作制； 4、具有竞争力的薪酬，完善的绩效考核机制，员工享受优厚的激励政策； 5、您可以享受： 假期：法定公众假期、带薪年假、产假/陪产假、丧假及婚假等法定假期； 员工关怀：员工生日祝福、优秀员工评选； 员工生活：员工旅游活动、拓展活动、年会、部门聚餐； 员工发展：各类员工培训活动，注重人才发展，制定清晰的职业规划，提供完善的晋升机制！  工作地址：广州市天河区珠江新城环球都会广场6楼。 乘车方式: 地铁五号线五号线猎德站 A出口</t>
  </si>
  <si>
    <t>PHP高级开发工程师 (职位编号：20190424-1)</t>
  </si>
  <si>
    <t>五险一金 补充医疗保险 员工旅游 年终奖金 弹性工作 定期体检 包2餐 年底双薪 一年2调薪 交通补贴</t>
  </si>
  <si>
    <t>前端工程师 (职位编号：hybj004)</t>
  </si>
  <si>
    <t>成都华跃科技有限公司</t>
  </si>
  <si>
    <t>职位描述： 1、负责公司游戏发行平台（包括管理后台、模块接口）的功能开发和制作； 2、负责公司游戏sdk对接后端相关接口和模块开发、优化； 3、遵照开发规范，负责PHP项目相关功能模块的设计、编码、单元测试、维护，按时保质地完成所分配的工作任务； 4、参与服务端系统项目需求分析、功能可行性分析和技术可行性分析； 5、快速学习并掌握项目中使用的新技术，及时反馈开发中的问题，并根据实际情况提出改进建议或意见； 职位要求： 1、精通PHP+MySQL开发，熟悉PHP MVC框架，1年以上开发经验; 2、熟悉面向对象编程，具有良好的代码编程习惯； 3、熟悉jQuery, AJAX, Javascript, redis,CSS3及Html5, 有游戏行业经验优先； 4、了解MySQL性能优化等技能； 5、熟悉linux操作系统，掌握常用Linux管理命令； 6、 有APP接口开发、数据分析、高负载开发经验或有其他语言（Python/Java）开发经验者优先 7、富于团队精神和敬业精神，具有良好的自学能力和独立解决问题的能力。</t>
  </si>
  <si>
    <t>岗位职责： 1. 参与需求分析，负责产品前端部分的设计和开发，实现各种UI组件，提升用户体验和可用性； 2. 负责了解产品后端技术实现，提供对应的前端解决方案，并配合后端工程师完成数据接口的开发和调试； 3.对页面有像素级的追求和通盘的视野； 4. 负责技术难点攻克、产品性能提升和代码优化； 5. 负责网站产品使用文档建设等工作。 任职要求： 1.大专及以上学历； 2.具有WEB前端开发经验； 3.熟练掌握HTML5、css3、JavaScript、Ajax、jQuery等前端开发技术，能够精准还原视觉设计稿以及交互动效； 4.熟练使用AngularJS、Vue、React中的一种或多种； 5.有过dashboard，大屏，数据展示各种开发经验，熟悉echarts/highcharts等统计报表插件； 6.熟悉Java、Python 等语言者优先。 注：聘用后劳务派遣至中科院工作</t>
  </si>
  <si>
    <t>北京法宣在线科技有限公司</t>
  </si>
  <si>
    <t>五险一金 员工旅游 交通补贴 年终奖金 专业培训 定期体检</t>
  </si>
  <si>
    <t>马衡达信息技术（上海）有限公司</t>
  </si>
  <si>
    <t>1.1-1.4万/月</t>
  </si>
  <si>
    <t>五险一金 补充医疗保险 弹性工作 定期体检 年终奖金 周末双休 带薪年假 年底双薪 上市公司</t>
  </si>
  <si>
    <t>1. Build, implement and maintain OAP-software (Open application platform) for vehi-cle centric Location Based Services. 2. Follow state of the art methods and quality assurance throughout the software de-velopment cycle 3. Joint work in team with Product-/Function Owner, Product Management, HMI to understand business and use-case requirements and assess technical feasibility based on current system design.   Preferred: 1. understood the test methods/test phases/test process deeply 2. rich experience with automation test and tools 3. 5 years experience with python 4. rich experience with DevOps 5. familiar with Linux/Ubuntu, Shell script, docker 6. min. bachelor degree in an engineering field, IT or telecommunication</t>
  </si>
  <si>
    <t>商务搜索商品推广部_Java研发工程师 (职位编号：025713)</t>
  </si>
  <si>
    <t>【职位描述】 1、带领团队架构设计、研发、设计，指导关键技术模块，并对系统安全性、稳定性负责。 2、对系统需求分析、架构设计、研发任务分解，研发过程管理等整体负责。 3、负责核心技术问题的攻关，系统优化，协助解决项目开发过程中的技术难题。 4、 维护和升级现有软件产品和系统，满足新业务实现要求。  【任职要求】 1、本科及以上学历，计算机相关专业，6年及以上ASP.NET开发经验。 2、熟悉web架构、设计模式等理念，具有网络与数据库应用开发经验。精通C#，熟练使用Linq、JSON、JavaScript、JQuery、DIV+CSS等技术；精通SQL Server数据库；精通T-SQL、存储过程。 3、 具备需求分析和系统设计能力， 以及较强的逻辑分析和独立解决问题能力。 4、良好的职业素质、团队合作精神和沟通能力。 5、有MES系统、商业系统开发/架构设计经验者优先。</t>
  </si>
  <si>
    <t>-负责百度阿拉丁、搜索和信息流商品广告业务系统后端研发
-深入理解变现产品
-负责商品知识库系统后端研发，支持海量商品数据建设
-复杂业务系统技术选型，架构设计实现，新兴技术研究，满足产品需求 -精通Java，至少2年以上复杂业务系统研发经验
-熟练应用mybatis/spring等主流开发框架，熟悉MySQL，Redis等主流数据库
-对数据结构、算法设计、系统架构设计等有较为深刻的理解
-具有分布式、高可用系统相关技术的设计、开发和调优经验更佳
-工作积极主动，认真负责，善于团队合作</t>
  </si>
  <si>
    <t>高级Java工程师（算法后端方向）</t>
  </si>
  <si>
    <t>北京富通东方科技有限公司</t>
  </si>
  <si>
    <t>高级软件工程师（Magento/PHP/SAP)</t>
  </si>
  <si>
    <t>五险一金 补充医疗保险 定期体检 餐饮补贴 节日福利</t>
  </si>
  <si>
    <t>五险一金 补充医疗保险 员工旅游 专业培训 年终奖金 定期体检 带薪病假</t>
  </si>
  <si>
    <t>工作职责： 1、负责搭建算法的代码平台； 2、负责提炼优化算法工程师的代码或逻辑，开发算法引擎； 3、负责接口的封装与设计。  任职要求： 1.本科及以上学历，计算机、通信相关专业，5年以上相关工作经验； 2.拥有扎实的前后端开发技术，熟练掌握前后端开发技术（JAVA/NodeJs/Python/GO/HTML/Javascript/CSS/JSP）及主流应用框架（SSM、Spring Boot、Jquery、Bootstrap、Vue.js、React.js） 3.熟练掌握PostgreSQL、Greenplum、Oracle、MySQL等数据库中的至少2种 4.熟悉TCPIPHTTP协议，有网络通信Socket编程经验； 5.熟练掌握Linux操作，熟练掌握maven、git开发工具使用 6.熟悉常用的web服务器如Nginx，Apache的配置和优化； 7.积极乐观，责任心强，工作认真细致，具有良好的团队沟通与协作能力</t>
  </si>
  <si>
    <t xml:space="preserve">主要职责 l  按上司要求完成项目开发任务，或带领开发小组完成相关的开发任务，并有效地汇报工作各阶段的情况； l  负责对应用和系统项目进行设计、架构、开发、部署、测试、维护、升级等相关的工作； l  负责对软、硬件平台有效使用进行实施、排查、修复、监控等相关的工作； l  研究项目需要并适用的技术，并制定技术的应用指标，编写技术可用性研究报告，并演示技术的性能事例； l  按项目功能需求，分析和制定应用框架、功能模块、程序逻辑设计方案，并编写相关设计文档和设计图例； l  按技术要求制定开发标准和规范，并整合和验收功能代码或模块，确保项目有效整合； l  评估技术问题和编码缺陷的风险，避免或解决造成的影响； l  编写测试计划和测试用例，完成项目集成测试并提交测试报告； l  配合和衔接交付，协助版本整合以及各阶段的工作，编写符合交付要求的相关开发文档 l  参与ISO27001标准体系建设和维护，保证工作遵从ISO27001标准规范； 职位要求 能接受出差安排和工作任务调配。 </t>
  </si>
  <si>
    <t>五险一金 年终奖金 定期体检 周末双休 节假日福利</t>
  </si>
  <si>
    <t>五险一金 免费班车 员工旅游 交通补贴 年终奖金 绩效奖金 专业培训 餐饮补贴 定期体检</t>
  </si>
  <si>
    <t>岗位职责: 1. 负责信息化系统软件设计及实现，根据系统设计完成功能模块的编写 2.维护所开发的软件模块代码 3.负责维护已有软件系统的功能 岗位要求: 1.计算机相关专业本科以上学历，具有扎实的计算专业知识； 2. 4年以上java web软件开发工作经验； 3. 熟练掌握Java语言以及Spring，SpringMVC，Spring Boot、Hibernate、Mybatis等后台框架 4.熟悉JavaScript、CSS、Html、JQuery等前端技术，熟练使用bootstrap, vue.js等框架 5. 熟练使用Mysql、Oracle、SQL Server之一； 6. 熟悉Git、Maven环境 7.具有良好而规范的编程习惯和有较强的代码阅读能力。 8.具有良好的沟通，理解能力</t>
  </si>
  <si>
    <t>深圳市林辰展华科技有限公司</t>
  </si>
  <si>
    <t>岗位要求： 1.熟练掌握至少一种脚本语言（JavaScript/Python） 2.掌握一种开发语言（Java） 3.熟悉至少一种RDBMS(MySQL/Oracle) 4.熟悉自动化框架selenium/appium 5.熟悉自动化测试理论 6.有较强的需求理解及业务逻辑分析能力 任职资格： 1.有2年以上的自动 化测试经验 2.熟悉Python/Java+Selenium进行web自动化测试Python/Java+appium进行移动端自动化测试 3.熟悉自动化框架(selenium/appium) 4.熟悉jenkins</t>
  </si>
  <si>
    <t>专业培训 弹性工作 年终奖金 五险 员工聚餐</t>
  </si>
  <si>
    <t>岗位要求： 1、Nodejs一年以上实际项目工作经验； 2、JAVASCRIPT基础扎实； 3、精通HTTP协议和REST服务； 4、熟悉导步I/0编程； 5、熟悉Mysql/MongoDB/Redis; 6、熟悉Nodejs框架，Express/Restify/Sails/koa； 7、熟悉运用GIT; 8、对高并发应用场景有一定经验； 9、本科以上学历； 10、热爱技术，重视团对协作，认真踏实，热爱网络游戏和移动互联网，有一定抗压能力。 岗位职责： 1、参与整体架构的设计和讨论； 2、负责WEB系统&amp;APP相关的API服务开发； 3、根据项目产品设计，利用NODEJs等相关技术开发逻辑； 4、设计负载均衡方案，持续优化服务器端稳定性和执行效率。</t>
  </si>
  <si>
    <t>前端开发工程师（中高级） (职位编号：2)</t>
  </si>
  <si>
    <t>上海华趣文化发展有限公司</t>
  </si>
  <si>
    <t>五险一金 专业培训 绩效奖金 年终奖金 定期体检 员工旅游 节日福利</t>
  </si>
  <si>
    <t>岗位职责： 1、 负责公司网站产品和移动端产品的的前端开发工作； 2、 浏览器兼容性处理；网页前端性能优化；易用性和用户体验的持续改进； 3、 负责配合设计师将设计稿转换成页面形式，代码优化； 4、 负责配合后台程序对接前端代码和后台程序；    任职条件： 学历：本科及以上学历。 专业：计算机相关专业或理工科类专业。   职业资格或职称： 工作经验：3年及以上WEB前端开发经验   能力要求： 1. 精通HTML 5、CSS 3、Javascript等主流WEB前端技术，熟悉移动端开发及性能优化方法，了解可用性、可访问性和安全性；    2、精通DIV+CSS布局的HTML代码编写，能够书写符合W3C标准的代码，并有严苛的编码风格和良好的编码习惯；
3 熟悉主流浏览器的特性和兼容性，快速手写出代码；具备良好的文档编制习惯和代码书写规范；
4. 熟悉响应式开发，至少熟悉一种响应式前端框架如Bootstrap；；
5、至少熟悉React、Angular、Vue其中一种；
6、熟悉一种或者多种前端打包工具：webpack、gulp等</t>
  </si>
  <si>
    <t>高级Java开发工程师（仿真方向）</t>
  </si>
  <si>
    <t>五险一金 员工旅游 年终奖金 定期体检 绩效奖金 生日礼金 结婚礼金 过节费</t>
  </si>
  <si>
    <t>岗位职责： 1.    开发基金相关模型，为决策提供依据； 2.    为策略开发搜集整理并清洗数据，评估数据有效性； 3.    维护管理数据库； 工作要求： 1.    计算机、电子、自动化、金融工程等专业毕业 2.    精通编程，熟悉 python 语言； 3.    精通数据库操作和维护； 4.    熟悉数据类统计模型和方法，熟悉数据清洗概念和方法； 5.    了解金融相关概念，有公募基金、私募基金开发相关工作经验者优先。</t>
  </si>
  <si>
    <t>五险一金 定期体检 出国机会 员工旅游</t>
  </si>
  <si>
    <t>【您的职责】 【我们的要求】 【我们的优势】 1.合理优厚的薪金,更有赴新加坡总部工作学习的机会； 2.企业的地位，我们是外商独资企业，总部位于花园城市新加坡，轨道交通控制行业的领导者，处于行业领先的地位，产品应用遍及亚洲6个国家及地区，如北京、深圳、青岛、西安、新加坡、广州、台北、高雄、曼谷等地，现负责控制北京整体地铁线路的系统运营，当你成为我们的合作伙伴时，你会为自己的选择而自豪； 3.优美舒适的办公环境，我们位于北四环的北京市交通轨道指挥中心，在宽松明朗的办公环境，工作、学习并提供免费的休闲零食、水果、咖啡等； 4.丰富多彩的员工活动； 5.多元化培训课程，带薪岗前培训，在职个人提升计划及系统的内外部培训； 6.开放的个人晋升空间，内部转职（横向发展）、纵向提升； 7.完善的福利制度，我们提供养老保险、医疗保险、生育保险、工伤保险、失业保险、补充医疗保险、住房公积金等； 8.完整的个人发展计划、节日礼金、带薪年假、带薪病假及法定假期、团队建设、年度体检等； 9.专业的技术团队，在这里你可以无缝对接各个模块的同事，学习交流，在个人的职业素养提升上我们尽可能创造更多的条件。</t>
  </si>
  <si>
    <t>北京盛德信联科技有限公司</t>
  </si>
  <si>
    <t xml:space="preserve"> 1.  根据功能需求，定义、开发产品功能，并优化产品用户体验；  2.  利用HTML5等相关Web技术开发Web前端以及移动端Hybrid App；  3.  与后端协同开发，完成公司产品在各种平台上的延伸；    职位要求：    </t>
  </si>
  <si>
    <t>通讯补贴 五险一金 餐饮补贴 交通补贴 绩效奖金 弹性工作</t>
  </si>
  <si>
    <t>职位要求： 1、计算机相关专业本科及以上； 2、有互联网大容量、高并发分布式系统架构设计和开发经验； 3、精通OO，UML,AOP，设计模式； 4、3年以上Java开发工作经验，精通JAVA和J2EE，有扎实的计算机软件理论功底，精通数据结构，精通面向对象的程序设计方法； 5、熟悉web开发，Spring MVC，MyBatis，Jquery，bootstrap，CSS3，webservice，html5； 6、熟悉Tomcat，Apache，Weblogic等服务器； 7、熟悉Oracle/MySQL等数据库，熟练使用SQL语言，熟悉存储过程、触发器等编写； 8、具有良好的沟通能力和团队合作精神。</t>
  </si>
  <si>
    <t>工作内容： 1、按时按要求完成分配的开发任务，编写设计文档； 2、解决日常工作中的技术难题； 3、配合其他项目小组协查程序问题； 4、负责公司海外事业部的开发； 5、其它上级临时交代的工作事项。 3、熟悉Magento,Prestashop等国际开源系统优先；</t>
  </si>
  <si>
    <t>深圳秀火网络科技有限公司</t>
  </si>
  <si>
    <t>五险一金 员工旅游 出国机会 年终奖金 供应中晚餐 每日下午茶 绩效奖金</t>
  </si>
  <si>
    <t>岗位职责： 1、 负责游戏服务端逻辑/及后台页面的开发工作； 2、 处理与客户端数据交互，根据需求增加功能模块； 3、 具备快速查找并解决问题的能力； 4、 对服务器架构和功能进行优化。 技能要求： 1、大专以上学历，3年以上Python开发经验，2年及以上的html开发经验，有良好的编码规范和风格； 2、熟练掌握Python、熟练使用Python标准库和流行的第三方库，有Django、Flask等任一Web框架项目经验，能独立开发Web项目； 3、熟练掌握html,JS,css等前端页面开发技术； 4、熟悉Mysql、Redis数据库使用及开发； 5、可接受海外出差。 6、有游戏服务器开发经验者优先。</t>
  </si>
  <si>
    <t>Android 应用开发工程师</t>
  </si>
  <si>
    <t>上海智谛智能科技有限公司</t>
  </si>
  <si>
    <t>五险一金 定期体检 专业培训 餐饮补贴 年终奖金 绩效奖金 员工旅游</t>
  </si>
  <si>
    <t>1、.负责系统APP开发; 2、.负责Android 应用层以及framework层源码开发，问题解决； 3、H5和小程序开发 任职要求 1、计算机相关专业，本科及以上学历； 2、精通Java语言，3年以上相关语言开发经历，熟悉C/C++者优先考虑； 3、有过Android平板应用或者智能家居应用开发优先考虑； 4、有混合式开发和h5开发能力优先 5、熟悉Android应用软件的一般开发模式、开发步骤、模块划分及集成；    6、有前端JavaScript，iOS，Python开发经验者优先；</t>
  </si>
  <si>
    <t>北京鸿特卓博咨询服务有限公司</t>
  </si>
  <si>
    <t>深圳锐博明贸易有限公司</t>
  </si>
  <si>
    <t>专业培训 绩效奖金 弹性工作 做五休二 周末双休 带薪年假 五险一金</t>
  </si>
  <si>
    <t xml:space="preserve">JAVE 数据库结构 数据库架构，数据库安全策略，底层开发，OA底层开发，C++ 数据库，SQL数据库。MySql数据库 </t>
  </si>
  <si>
    <t>岗位职责： 1、精通golang, Python，Node.js 任何一种语言 2、对项目中使用哪个语言看法没有特别排斥。 3、与策划进行良好的需求沟通，高效的与客户端合作设计、编码、调试。  任职要求： 1、全日制本科及以上学历，有相关作品或项目经验者优先； 2、2年以上开发经验，熟悉linux操作系统，熟悉redis，mysql等数据库相关开发； 3、有扎实的编程基础，熟悉数据结构，设计模式； 4、逻辑清晰，责任心强，能独立分析解决问题，具备良好的团队协作意识。 5、对书写代码有一定洁癖，对代码质量有要求。   福利待遇： 薪资结构：底薪+高业绩提成+年度调薪+年底双薪，能力越强回报越丰厚； 福利保障：正式录用后，购买五险一金+带薪年假+节日福利等； 培训提升：公司出资安排进行岗位技能培训，参与行业交流会议，提供公司内部轮岗晋升通道； 公司活动：每周兴趣爱好活动组织（羽毛球、健身、篮球等），部门定期聚餐，年度带薪休假旅游等。</t>
  </si>
  <si>
    <t>五险一金 通讯补贴 专业培训 出国机会 绩效奖金 年终奖金 定期体检</t>
  </si>
  <si>
    <t xml:space="preserve">职位诱惑：年终、绩效奖金；餐补通讯补助；五险一金； 职位描述： 岗位职责：1、负责公司核心产品的前端开发工作，包括Web端、小程序、APP端混合式开发等； 2、负责前端架构设计和性能调优，持续优化已有产品的用户体验； 3、Web前沿技术研究和新技术调研； 任职要求：1、2年以上前端开发经验，精通HTML/CSS/Javascript等前端相关技术，有移动Web开发经验者优先； 2、能手写符合W3C标准、兼容多种浏览器的前端页面代码 3、有大型应用的前端架构部署和实践经验，有能力提供前端技术整体解决方案； 4、在React、Redux、Angular、Vue、Vuex中至少有一项有比较深入的了解； 5、把握前端技术发展潮流，积极主动研究前端新技术，能合理利用新技术推动业务发展； 6、抗压能力强，有出色的团队合作精神。 7、有ES6的开发经验，熟悉一门服务器端编程语言优先； </t>
  </si>
  <si>
    <t>深信服科技股份有限公司</t>
  </si>
  <si>
    <t>五险一金 餐饮补贴 弹性工作 绩效奖金 年终奖金 股票期权 员工旅游 交通补贴</t>
  </si>
  <si>
    <t>岗位职责
1、负责公司业务部门内部系统开发和维护；
2、参与公司内部系统数据整合、挖掘。
岗位要求
1、3年以上PHP项目开发经验；
2、精通PHP，精通面向对象编程，熟悉主流开源PHP框架，如Laravel、CI框架，熟悉MVC等常用的设计模式；
3、熟悉MySQL、SQL、Redis，了解Apache、Nginx、Linux对数据的存储及处理有较深的理解；
4、了解redis等常用nosql解决方案，了解各自的优缺点以及使用场景；
5、拥有良好的编程习惯并熟悉常见接口文档规范，熟练使用Git等协同开发工具；
6、责任心强，良好的对外沟通和团队协作能力。</t>
  </si>
  <si>
    <t>微博动漫</t>
  </si>
  <si>
    <t>北京乾唐伟业科技股份公司</t>
  </si>
  <si>
    <t>五险一金 员工旅游 交通补贴 餐饮补贴 专业培训 绩效奖金 年终奖金 股票期权 带薪年假</t>
  </si>
  <si>
    <t>五险一金 餐饮补贴 弹性工作 定期体检 通讯补贴 补充医疗保险</t>
  </si>
  <si>
    <t>岗位职责： 1、完成公司技术架构、APP接口、运营后台等核心功能开发； 2、根据项目需求完成代码编写、优化、调试、部署上线； 3、代码优化，解决开发过程中的各种问题，持续改进程序运行的可靠性与稳定性； 4、学习和研究新技术以满足产品的需求，根据开发过程中的体验对产品提出改进建议。  任职要求： 1、本科或以上学历，计算机相关专业，5年以上PHP开发经验，有电商平台开发经验优先； 2、涉猎广，熟悉web前端技术、JAVA、大数据、移动端等前沿技术更佳； 3、熟悉Linux、PHP、MySQL； 4、具备良好的代码编写习惯及代码设计能力； 5、了解常用数据结构和算法； 6、具有较强的钻研精神，良好的沟通能力。  薪酬福利：12+3薪</t>
  </si>
  <si>
    <t>职位描述： 工作职责： 1、参与项目的架构设计，架构原型实现及核心模块的开发工作； 2、参与系统需求分析与设计，并负责完成PHP核心代码，接口规范制定； 3、完成相关的技术文档编写； 4、完成一般系统的性能优化方案或技术改进方案。  任职要求： 1、全日制大学本科及以上学历，至少3年以上PHP开发经验，可以独立完成开发工作； 2、扎实的SQL知识，熟练使用MySQL，熟悉MySQL的各种查询优化； 3、具备LAMP平台丰富的开发经验； 4、具备分布式缓存使用经验，了解Memcached，Redis等； 5、熟悉JavaScript、Ajax、HTML5等技术； 6、有良好的编码习惯和撰写文档习惯； 7、具备强烈的进取心、求知欲及团队合作精神； 8、有电商项目开发经验者优先； 9、有大并发、大数据开发经验者优先； 10、计算机基础扎实，熟悉基本的数据结构、算法、计算机体系结构。</t>
  </si>
  <si>
    <t>五险一金 年终奖金 领导nice</t>
  </si>
  <si>
    <t>岗位职责： 1、按照工作计划和进度完成系统模块的开发任务,保证开发的质量； 2、能理解复杂业务逻辑，对业务模型进行设计，编写出规范的设计文档； 3、对自己负责的功能模块进行测试及交互测试等。  任职要求： 1、本科及以上学历，有带领团队经验； 2、3年以上Java或J2EE开发经验，熟悉Java及Web应用的开发，有良好的编码习惯； 3、熟悉spring、springMVC、myBatis等开源框架； 4、熟悉使用jquery,javascript,node.js,,Angular.JS； 5、熟悉Oracle数据库，熟悉数据库设计、Redis、memcached等缓存优化； 6、熟练运用Dubbo与Zookeeper等SOA框架; 7、能快速融入团队，自我学习能力强，能吃苦耐劳，善于团队协作开发等； 8、熟悉jeesite,jeecg,jeecms,activiti优先。</t>
  </si>
  <si>
    <t>Python研发工程师(001288) (职位编号：kongzhong001288)</t>
  </si>
  <si>
    <t>Java工程师（北京）</t>
  </si>
  <si>
    <t>上海圆谦企业咨询服务有限公司</t>
  </si>
  <si>
    <t>1.负责服务器后端运营平台相关程序设计、开发，技术和业务文档编写
2.负责根据产品需求制定技术方案，项目计划
3.负责分析业务领域比较复杂的问题，提出解决方案
4.负责对研发项目制定单元测试、压力测试方案并执行
5.负责对现有系统进行优化和重构 1.2年以上相关工作经验，至少1年以上Python编程经验，使用Python开发过大型平台经验者优先；
2.精通Python语言，熟悉Python多进程应用开发，熟练掌握至少一门Python Web开发框架（Tornado、Django、Flask等)；
3.熟练使用mysql，redis，有丰富的mysql，redis性能优化经验以及高可用、集群实战经验
4.拥有良好的代码习惯，结构清晰，命名规范，逻辑性强；
6.有独立分析和解决问题的能力，团队精神、责任心强、很好的沟通能力，能够承受工作压力；
7.熟悉Linux、golang、分布式、微服务、高性能Web服务开发、有一定的系统架构设计能力者优先。</t>
  </si>
  <si>
    <t>五险一金 绩效奖金 带薪年假</t>
  </si>
  <si>
    <t>1、  参与公司POS系统的研发工作； 2、  参与公司电子凭证系统的研发工作； 3、  负责线上电子凭证系统的对接； 4、  负责线上故障的排查与解决； 5、  参与公司的系统架构设计； 6、  完成上级交代的其他任务。  任职资格： 1、  计算机相关专业，本科及以上学历，3年以上工作经验； 2、  三年以上全职Socket架构Java开发经验，熟悉Netty、Dubbo框架； 3、  精通TCP/IP通讯技术、多线程及缓存技术，精通J2EE后端技术，包括Spring等； 4、  熟悉一下服务器的部署与配置：Tomcat； 5、  精通面向对象技术，熟悉设计模式； 6、  熟练掌握数据库：MySQL、Redis，了解数据库优化技术； 7、  熟悉linux下各服务器常用软件安装配置及维护，如apache nginx git tomcat； 8、  语音表达流畅，思维清晰，善于沟通，优异的团队协作能力； 9、  思维敏捷，极强的学习能力，英语读写功底过硬。</t>
  </si>
  <si>
    <t>北京亿和博嘉教育科技有限公司</t>
  </si>
  <si>
    <t>广东康景物业服务有限公司</t>
  </si>
  <si>
    <t>五险一金 年终奖金 全勤奖 节日福利 弹性工作</t>
  </si>
  <si>
    <t xml:space="preserve">任职要求：  1.3年左右项目研发经验  2.熟悉主流的研发框架，熟悉spring mvc，MyBatis等  3.对互联网行业有自己的见解，  4.熟悉至少一种NoSQL技术：Redis、Memcached、Cassandra、MongoDB、Riak，Couchbase等  5. 对前端bootstrap，VUE这些了解深入，加分项目  6.工作认真负责，具有强烈的敬业精神，良好的沟通能力和团队协作精神，有创业精神者优先 </t>
  </si>
  <si>
    <t>五险一金 餐饮补贴 交通补贴 通讯补贴 绩效奖金 年终奖金</t>
  </si>
  <si>
    <t>1、负责前端开发和维护工作，参与前端技术和框架的选型及实现；
2、配合产品经理、UI设计师、交互设计师将需求转化为实际产品；
3、研究交互操作，不断优化产品的交互性和性能，提升用户体验；
4、持续研究前沿技术，并应用到产品中；
5、参与公共组件库的设计、开发，前端工程化体系建设；
任职要求：
1、本科及以上学历，计算机及相关专业，5年以上前端开发经验；
2、精通JavaScript、HTML5、CSS等前端相关技术；
3、精通ES6规范,熟悉ES7、8等最新规范，对函数式编程有深入了解；
4、精通Vue、Angular等技术栈，2年以上实际使用经验，具备OpenResty HTML等类似项目经验者优先录用；
5、掌握项目架构、数据通信、前端状态管理等前端工业化相关的知识；
6、热衷前端技术的研究和创新，有大型平台类项目开发经验者优先；
7、独立分析和解决问题，具备良好的团队沟通、合作能力；
加分项:
1、深刻理解前端工程化、组件化、模块化的开发模式
2、对前端性能优化、自动化测试等有过研究和实践</t>
  </si>
  <si>
    <t>技术经理（.net或 java）</t>
  </si>
  <si>
    <t>广州市幸福网络技术有限公司</t>
  </si>
  <si>
    <t>周末双休 带薪年假 节日福利 年终奖金 年度体检 社会保险</t>
  </si>
  <si>
    <t>一、岗位职责： 1、 负责组织软件产品的开发、交付工作； 根据产品、项目的开发需求、时间、质量等要求，制定开发计划，并负责实施监控；按时按质完成工作任务。 2、 负责项目/软件产品的概要设计和详细设计工作， 以及相关文档的产出； 3、 负责组织软件技术攻关、主要核心组件的设计和研发工作； 4、 负责组织相关软件产品的运行维护开发与持续优化； 5、 按照公司管理规范，负责组织和协调开发过程的各项活动； 6、 负责与项目、产品相关干系人的沟通协调； 7、 负责开发过程中的风险控制及管理； 8、 负责开发团队的建设和管理工作。 二、任职要求： 1、5年以上.NET或Java开发经验，2年以上技术管理经验，至少2个中型软件设计和研发经验；对整个产品解决方案有深刻的理解及熟练的应用； 2、精通.Net编程，熟悉C#、WebServcie、asp.net webform、asp.net mvc；熟悉Web前端开发（HTML、CSS、Javascript）； 3、熟悉JAVA相关技术、J2EE架构和设计模式，熟练运用WebService相关技术； 4、熟练使用各种主流数据库、相关技术及工具； 5、熟悉Web前端技术，包括 Javascript，ajax，json，jQuery, ext等开发框架； 6、具备良好的沟通表达能力和业务理解能力。</t>
  </si>
  <si>
    <t>深圳市智和创兴科技有限公司</t>
  </si>
  <si>
    <t>任职要求： 1.熟悉C++语言，有过C++开发经验优先 2.精通python多进程、文件读写、正则表达式使用 3.精通python性能优化、资源优化、问题调试，熟悉PyQT等Python库。 4.统招本科毕业，2年以上工作经验，计算机相关专业毕业。  工作地点：深圳市宝安区宝安区高新奇科技园二期二号楼1006（5号线兴东站）</t>
  </si>
  <si>
    <t>web3d编辑器</t>
  </si>
  <si>
    <t>1、根据需求实现Web3D的功能开发及维护
2 参与制作内容并完成相关工具链的开发
3、参与Web3D性能优化以及内容优化
4、对web3d的性能、前端性能及兼容性有理解
5、(Plus项：)参与建设并规范前端及Web3D的架构体系
任职要求：
1、计算机或相关专业本科及以上学历
2、熟悉计算机图形学 or 熟悉游戏内容制作
3、熟悉某一3D引擎(ThreeJS、PlayCanvas 、Babylon、Unity...)，熟悉Javascript语言，并实际开发过Web3D项目
4、熟悉web前端开发,并开发过相关项目
5、良好的英文读写能力
6、良好的逻辑分析和问题解决能力
7、良好的团队合作与沟通能力
以下为加分项：
1、 对编程工作及3D引擎技术有兴趣，愿意学习和应用新技术
2、 可以独立完成引擎功能模块的设计并实现
3、 熟悉其他语言，如Typescript等
4、 熟悉渲染管线，熟悉WebGL及其他不同平台的渲染API
5、关注前端/Web3D前沿技术，通过新技术服务团队
6、(Plus项：)对系统性的前端性能，架构设计及优化，可靠性及扩展性有理解</t>
  </si>
  <si>
    <t>上海乐雅健康科技有限公司</t>
  </si>
  <si>
    <t>岗位职责： 积极乐观，责任心强，工作认真细致，具有良好的团队沟通与协作能力；</t>
  </si>
  <si>
    <t>1. 根据设计文档完成相关模块及核心模块的编码，并能高效率、高质量完成。 2. 完成一般系统的性能优化方案或技术改进方案。 3. 参与部分系统的需求和设计评审会议，并提出合理化建议。 4. 根据情况参与相关系统的需求设计评审。 5. 代码Review 6. 编写以及执行单元测试计划; 7. 配合测试组完成项目测试及问题修改 8. 熟悉公司开发流程和规范，并严格和高效执行  任职要求： 1.本科及以上学历，3年及以上相关工作经验； 2. 熟练掌握HTML、CSS, JavaScript操作DOM,以及ajax技术； 3. 熟练掌握Java语言开发，精通,Java集合类,IO/NIO,多线程以及线程池,反射编程 4. 能用Java语言开发Restful Webservice接口 5. 掌握主流的JavaEE开源框架,如Spring, Struts, ibatis freemarker等; tomcat容器的配置和管理 6. 熟练编写高效Sql 7. 熟悉Linux操作命令 8. 能使用memcache, redis, 或者JavaEE ehcache等缓存技术中的一种 9. 相对简单的技术POC 10. 积极主动，乐于分享，责任感强，有良好的团队精神</t>
  </si>
  <si>
    <t>易大宗（北京）供应链管理有限公司</t>
  </si>
  <si>
    <t>贸易/进出口 原材料和加工</t>
  </si>
  <si>
    <t>五险一金 定期体检 节日福利 弹性工作 通讯补贴 餐饮补贴 员工旅游 年终奖金</t>
  </si>
  <si>
    <t>上海天玑数据技术有限公司</t>
  </si>
  <si>
    <t>五险一金 餐饮补贴 通讯补贴 弹性工作 定期体检 专业培训 出国机会 绩效奖金 员工旅游 年终奖金</t>
  </si>
  <si>
    <t>上海客佳信息科技有限公司</t>
  </si>
  <si>
    <t>Java开发工程师（工作地点：怀柔）</t>
  </si>
  <si>
    <t>1、参与公司产品需求分析、设计、技术方案实现； 2、负责公司的大大养车、大大汽修、大大汽配等PC端、公众号、小程序的开发工作； 3、维护线上产品、保障产品持续稳定的运行，快速解决出现的bug； 4、完成上级交办的其他工作事宜。   任职要求： 1、全日制本科及以上学历、计算机相关专业，3年以上前端开发经验； 2、熟练掌握HTML、JavaScript、Ajax、CSS等Web开发技术， 3、熟悉Vue.js、ElementUI、iView等UI框架；至少用Vue.js开发过2个以上的项目 4、熟悉nodejs，熟悉一门服务端语言（java/php/go/python/Ruby）者优先 5、有移动端 Hybrid APP 开发经验者优先； 6、良好的团队协作精神和学习能力、善于沟通和分享、强烈的责任心、工作积极主动；</t>
  </si>
  <si>
    <t>1、参与产品需求分析, 研究产品技术细节；根据产品需求编写相应的技术文档。 2、 负责应用系统技术模型设计、数据模型设计、部署方案设计，及技术文档编写。 3、 负责开发框架的搭建与改进，以及敏态应用和创新应用的核心代码编写。 4、根据产品开发进度和任务分配， 完成项目的代码编写工作，并对其质量负责。 5、参与代码审查及系统维护。 6、保证产品/项目的服务端系统按时保质交付。 7、负责跟进服务器安全、稳定、维护和性能优化等工作。 岗位要求： 1、计算机或相关专业大专及以上学历，三年以上java实际项目开发经验。 2、有扎实的数据结构和算法基础，深入理解JVM、Java并发原理，具备多线程及网络通信的开发经验。 3、熟悉主流开源应用框架，如Spring、struts、iBatis、hibernate等，深刻理解Spring Cloud 微服务技术栈，有实际应用Spring Cloud进行微服务项目开发的实战经验者优先。 4、熟悉分布式系统的设计和应用，有主流的MQ产品、RPC框架、主流的SQL和NoSQL的实战经验。 5、熟悉Docker基本原理，有实际搭建私有Docker Registry，制作Docker镜像的经验，具有容器化环境下开发的实战经验者优先。 6、熟悉Kubernetes，理解Kubernetes系统组成，有基于Kubernetes进行容器化应用开发的实战经验者优先。 7、熟悉DevOps流程，在实际项目中能够利用Gradle/Maven，Nexus，Jenkins，Docker，Kubernetes进行持续集成/持续交付的实战经验者优先。 8、敬业、主动、宽容、易相处，良好的团队合作意识。</t>
  </si>
  <si>
    <t>五险一金 补充公积金 年终奖金 专业培训 绩效奖金</t>
  </si>
  <si>
    <t>北京友恒通科技有限责任公司</t>
  </si>
  <si>
    <t>职位信息 ： 1. 负责机器人流程自动化RPA产品的Python脚本开发工作； 2. 负责机器人流程自动化RPA产品的流程实施及配置工作； 3. 负责支持现场配置实施人员完成流程的设计及配置； 4. 负责对研发项目制定单元测试、压力测试方案并执行； 5.完成上级领导交给的其他工作任务。 岗位任职资格： 1. 熟练掌握Python语言 ； 2.三年以上开发经验，具有设计，性能优化经验，良好的编码规范 ； 3.至少熟悉Python主流框架Django、Tornado、Flask中的一种； 4.熟练使用mysql，熟悉mysql的各种存储引擎，熟悉索引工作原理； 5.能够适应短期出差的工作安排。</t>
  </si>
  <si>
    <t>职位要求： 1. 计算机相关专业，专科及以上学历；3年以上Java Web开发经验； 2. 技能要求：熟练使用Java，对http协议有比较深入的了解，熟悉sqlserver、oracle数据库， 熟悉spring, spring mvc, mybatis等开源框架；熟悉Tomcat服务配置调优； 熟练使用JQuery、Ajax、CSS/CSS3等WEB流行技术； 3. 具备系统调优、性能调优等技能，对疑难技术问题具备较强的排查能力； 4. 有很强的学习能力，可以根据需求快速掌握一个新技术 5. 有微信公众号相关开发经验优先</t>
  </si>
  <si>
    <t>上海安添机电科技有限公司</t>
  </si>
  <si>
    <t>五险一金 绩效奖金 餐饮补贴 加班补贴</t>
  </si>
  <si>
    <t>岗位职责： 1.负责或参与WEB端产品的前端页面开发； 2.根据产品需求，分析并给出最优的页面前端结构解决方案并完成效果实现； 3.负责前端页面开发制作和维护，配合后台开发人员实现页面，界面相关功能； 4.根据功能需求，定义和优化产品用户体验及交互效果。  岗位要求： 1.3年以上WEB端开发经验，具备熟练的移动端开发经验； 2.前端基础扎实，熟悉Html5和Css3新特性，能独立开发常用组件； 3.理解并掌握Javascript语言核心技术,如：DOM、BOM、Ajax、JSON等； 4.熟练使用Jquery框架，VUE、AngularJS等MVVM框架，有MVVM框架线上项目经验，有wexx开发经验者优先； 5.熟悉前端自动化工具，如webpack等； 6.能够手写符合W3C标准、兼容多种浏览器的前端页面代码； 7.良好的编码习惯，良好的沟通与表达能力，思路清晰，业务逻辑理解与分析能力强。 注：该职位为：外派银行现场开发职位，具体***</t>
  </si>
  <si>
    <t>Python高级工程师/工程师 (职位编号：mds13)</t>
  </si>
  <si>
    <t>海南君莱药业有限公司</t>
  </si>
  <si>
    <t>1、 参与项目或产品需求分析、系统设计及数据模型设计。 2、 参与项目或产品的核心模块的设计和开发工作。 3、 根据项目或产品要求，参与相关技术文档的编写。 4、 按计划完成功能模块的功能设计、代码实现及单元测试，并提交测试人员进行功能测试，保证负责的功能模块的质量。 5、 配合测试人员进行功能测试，完成相关功能模块的BUG修改。 任职资格: 1、 本科及以上学历，计算机等相关专业毕业，985或211高校毕业优先 2、 具有四年或以上与系统开发相关之工作经验； 3、 具有很扎实的JAVA基础，掌握多线程及高性能的设计与编码经验及性能调优经验； 4、 熟悉SpringMVC、SpringCloud、SpringBoot、Mybatis等开源框架，熟悉分布式、缓存、消息等机制； 5、 熟练掌握Oracle/MySQL中一种或多种数据库的开发，并具有较好的SQL功底； 6、 具有分布式高并发高可用经验，掌握redis、ES、zookeeper，RabbitMQ优先考虑； 7、 具有一定Linux基础，掌握基本的linux操作和软件基本部署，有Docker经验优先； 8、 具有良好的表达和沟通能力，有较强的团队合作能力，较强的责任心； 9、 具有指导开发工程师工作的能力；</t>
  </si>
  <si>
    <t>1、整个Python后台系统的搭建、核心算法的开发 2、负责python框架下后台业务逻辑的实现 3、负责参与各种软件相关开发和运维工作； 4、根据开发规范编写研发文档。 5、研发关键技术问题攻关。 6、按时完成上级交代的其他工作任务 岗位要求： 1、3年以上基于Python的开发经验，同时熟悉C/C++/Java/Go/JavaScript/Bash等编程语言优先； 2、熟悉MySQL/Cassandra/InfluxDB等数据库； 3、熟悉Web前后端开发，熟悉浏览器工作原理； 4、熟悉Linux内核基本结构，熟悉网络和存储栈子系统结构； 5、具备扎实的基础知识，有良好的编码习惯； 6、能独立完成产品调研，设计，实现，运维工作； 7、了解机器学习技术优先； 8、大专及以上学历，具有良好的沟通协调能力、较强的团队合作精神、优秀的执行能力； 9、强烈的责任心和敬业精神，能吃苦耐劳；   此岗位为我公司旗下麦迪森公司招聘岗位。 麦迪森在线：http://www.mdsonline.cn   工作地点：广州番禺区南村镇万达广场B-3座22层 地铁7号线南村万博站B出口，步行100米即到。  薪酬与福利： 1、享受国家法定节假日，年休假、婚假、产假、看护假、丧假等； 2、绩效奖金，节日福利，使您的付出与收获成正比； 3、每周员工羽毛球活动； 4、公司不定期组织各类心态、礼仪、产品知识、销售技巧等专业性培训，良好的晋升发展； 5、公司关注员工发展和成长，为员工提供各类培训机会，帮助员工成长和进步； 6、公司不定期组织集体活动，如爬山、K歌、烧烤、骑行等。  期待您的加入！</t>
  </si>
  <si>
    <t>周末双休 包工作餐 做五休二 带薪年假 五险一金 包吃 节日福利 绩效奖金</t>
  </si>
  <si>
    <t>后端JAVA开发工程师</t>
  </si>
  <si>
    <t xml:space="preserve"> 岗位职责： 1、根据产品需求，设计和开发HTML5页面； 2、基于HTML5标准进行页面制作，编写可复用的组件； 3、与后台工程师共同实现产品功能，完成数据交互及展示； 4、优化页面响应速度，改进用户体验。  任职资格： 1、本科及以上学历，有5年及以上WEB前端开发工作经验； 2、有扎实的前端技术基础，包括但不限于 HTML、CSS、JavaScript、DOM； 3、精通JS、Ajax等前端开发技术，能够利用JS进行原生开发，熟悉ES6、HTML5等技术； 4、熟练掌握至少一个主流前端框架Vue、Angular、React等，并了解其核心原理，能独立开发常用组件；熟练使用node.js环境，Vue优先； 5、熟悉前端构件工具，如：Webpack、grunt、gulp等； 6、有一定的后端开发经验，对HTTP协议有一定了解，理解客户端、服务端通信机制； 7、对技术有强烈的进取心，具有良好的沟通能力和团队合作精神、优秀的分析问题和解决问题的能力。</t>
  </si>
  <si>
    <t>高级python开发工程师(devops)</t>
  </si>
  <si>
    <t xml:space="preserve"> 【工作职责】  1、参与核心系统的架构设计、需求分析讨论。  2、根据规范进行系统快速迭代开发与维护，并对后期的维稳及优化负责。  3、 根据开发规范编写各种开发文档及项目文档。  4、负责系统在客户侧的实施部署和上线支持工作  5、根据实际需要进行新技术预研并解决各类技术问题。    【职位要求】  1、1-3年及以上Java开发经验  3、JAVA基础扎实，熟悉Spring Boot，Spring MVC ，FreeMarker， Spring Security，mybatis，JDBC，shiro，等框架和技术。  4、熟悉MySQL数据库，能对复杂SQL进行性能优化 ; 了解memcache,redis等内存数据库。  5、熟练使用Maven、eclipse、Intellij IDEA、svn、Git 等工具。  6、熟悉Linux平台下常用命令操作、环境部署。  7、具有微信小程序开发经验者优先。  8、善于学习和与人沟通，为人正直、诚信，有较强的事业心，具有分析、解决应用问题的能力。</t>
  </si>
  <si>
    <t>五险一金 股票期权 年终奖金 员工旅游 餐饮补贴 定期体检 做五休二 带薪年假 节日福利 加班补贴</t>
  </si>
  <si>
    <t>工作职责: 1. 设计、开发和维护IT运维的自助化、可视化、智能化平台； 2. 负责Docker+K8S相关技术在业务领域的方案落地、优化、开发工作，包括但不限于容器日志、容器监控等； 3. 深入研究运维相关技术，包括运维自动化技术，虚拟化技术，监控技术，网络技术等； 任职资格: 1. 2年及以上Python开发和运维经验 2. 精通Python 语言,熟悉Python开发过程中的常用调试和优化方法,熟悉shell,Java其中一项或多项加分 3. 精通常见的Python Web框架, 包括但不限于Django、Flask, Tornado 4. 熟悉vue前端框架，有一定的css/js基础，能独立完成系统展示功能 5. 熟悉Ansible、Saltstack等一种或以上自动化运维工具； 6. 有运维自动化、资产管理系统、监控系统、发布系统、运营支撑系统等开发经验者优先</t>
  </si>
  <si>
    <t xml:space="preserve">1、负责公司基于开源技术的企业搜索产品的设计、开发、实施工作。 岗位要求： 1、熟练使用常用Web前端技术Bootstrap、ElementUI、jQuery MiniUI至少一种； 2、熟悉JAVA、JSP、Servlet、JavaScript、XML、JDBC等J2EE相关编程技术，熟练使用Eclipse等开发工具； 3、深入了解成熟Java开源框架,如spring、spring mvc、spring boot、mybatis等，熟练使用redis、memcache等缓存； 4、对开源技术有浓厚的兴趣，至少掌握Hadoop、Storm、Hive、Kafka、RabbitMQ、Zookeeper中的一种； 5、熟练掌握高并发、大流量业务场景下的系统设计及开发； 6、熟练掌握SOA分布式架构、微服务架构下的系统程序开发； 7、熟练掌握Maven,Git等项目管理工具。   公司福利： 1、高频率的小组团建，体育锻炼活动。定期组织优秀员工，管理干部海外团建。 2、多种类型的技术与管理岗位选择，职业规划辅导，专业性技术与管理培训。 3、年假10天起，按工龄增加。五险一金。商业保险。双休。   </t>
  </si>
  <si>
    <t>WEB前端开发工程师（高薪）</t>
  </si>
  <si>
    <t>深圳市创想天空科技股份有限公司</t>
  </si>
  <si>
    <t>五险一金 弹性工作 绩效奖金 员工旅游 定期体检 周末双休 气氛好</t>
  </si>
  <si>
    <t>工作内容: 1、负责海外官网相关的活动页面设计及根据SEO建议优化Google 排名； 2、负责海外产品的Web App的业务层面的交互和页面展示,性能优化；  岗位要求: 1、大专以上学历，3年以上相关工作经验； 2、能够熟练运用 HTML、CSS、JavaScript 构建高性能的web应用程序, 熟悉移动端更佳； 3、 理解web标准和兼容性，能够熟练运用至少一款主流的JS框架，具有良好的代码风格、接口设计与程序架构； 4、掌握至少一门服务器端编程语言(PHP/Pythonde.js)，有类似反爬虫或者防御CSRF经验更佳； 5、思路清晰，积极主动，具备良好的沟通能力和团队协作精神,项目赶工期可以配合加班。</t>
  </si>
  <si>
    <t xml:space="preserve">岗位描述： 1、使用Vue.js、ES6、Webpack等Web前端技术，创建用户友好，易用而功能强大的投研工具网页; 2、与团队协同工作，创建高性能，高可用性的UI框架； 3、实现产品UI和交互方面的开发需求，确保产品具有优质的用户使用体验； 4、根据用户的需求,分析并给出最优的前台技术解决方案； 5、网站页面在各主流浏览器中的兼容性调整,提高用户体验及交互效果；  岗位要求： 1、熟练掌握移动端H5开发、熟悉主流移动浏览器的技术特点； 2、熟练运用JavaScript语言与HTML5、CSS3等技术; 熟悉移动端Web绘图相关高级特性, 如canvas, webGL, CSS3动画效果等； 3、熟悉模块化、前端编译和构建工具，熟练运用主流的移动端JS库和开发框架，并深入理解其设计原理，例如：jQuery、Vue.js、Angular.js等； 4、对技术有强烈的进取心，具有良好的沟通能力和团队合作精神、优秀的分析问题和解决问题的能力。 </t>
  </si>
  <si>
    <t>维拓智能科技（深圳）有限公司</t>
  </si>
  <si>
    <t>1.2-2.1万/月</t>
  </si>
  <si>
    <t>五险一金 年终奖金 年底双薪 生日礼金</t>
  </si>
  <si>
    <t>岗位职责： ●能够根据要求开发功能性模块，完成基于Java语言的软件开发任务。 ●深入理解C/S、B/S架构的网络模式，并能够完成C/S、B/S架构的功能软件开发。 ●熟悉UML及面向对象设计，熟练使用eclipse等常用开发工具，熟练使用SSH/SSM开发框架，掌握Oracle、MySQL等常用数据库。 ●根据客户需求，编写相应项目文档，并根据文档进行项目开发 。 ●参与项目架构与实施方案，项目任务执行并定期汇报项目研发进度，把控项目软件质量。  我们对您的期望： ●计算机及相关专业，全日制大学本科及以上学历。 ●了解或使用过NIO，Socket， 解析XML，HTTP。 ●熟练掌握Java/J2EE语言，编程风格规范。 ●熟练使用Struts2.0框架，对于Spring框架有一定了解。 ●熟练掌握JSP，HTML，JavaScript，CSS语言，了解AJAX,能独立开发B/S前台页面。 ●熟悉Java网络通讯编程，Socket/Webservice/HttpClient。JSon/XML/SOAP。 ●2年以上团队和项目管理经验。  优先条件： ●熟悉网络TCP/IP等通信协议，有多线程、Socket编程经验优先考虑。 ●有大数据平台开发经验者优先。</t>
  </si>
  <si>
    <t xml:space="preserve">职位描述： 1、负责项目相关功能模块的设计、编码开发与维护，按时保质地完成所分配的工作任务； 2、遇到问题主动与需求方或负责人沟通，并能提出相应解决方案； 3、保证自己负责代码的逻辑严谨性以及注释的完善。  任职要求： 1、大专或以上学历，计算机软件、通讯相关专业优先； 2、2年以上Web开发经验，精通PHP编程，有出色的组织能力及协调能力，对研发流程有基本的实践； 3、有一定的数据库规划能力，精通MySQL； 4、掌握基础的Jquery、HTML、CSS、JavaScript、AJAX、Vue等前端技术； 5、熟悉HTTP原理，缓存技术、静态化等； 6、熟练掌握一到两种PHP框架，了解并熟悉Laravel框架者优先； 7、了解网站的设计、规划和制作流程；能根据需求分析书进行类库及模块设计；对开发框架有深入了解， 有良好的代码习惯； 8、具有较强逻辑思维能力和表达能力。  特别说明： 请以【应聘岗位-姓名-工作年限】模式作邮件主题及简历文件名，发送简历至zhangmanshu@yianchong.com，谢谢！ </t>
  </si>
  <si>
    <t>PHP高级开发工程师（开发经理）</t>
  </si>
  <si>
    <t>广州极酷物联智能科技有限公司</t>
  </si>
  <si>
    <t>Node.js后台开发工程师</t>
  </si>
  <si>
    <t>上海米馥网络科技发展有限公司</t>
  </si>
  <si>
    <t>五险 住房补贴 周末双休 绩效奖金</t>
  </si>
  <si>
    <t>1.6-2万/月</t>
  </si>
  <si>
    <t>北明智通（北京）科技有限公司</t>
  </si>
  <si>
    <t>岗位职责： （1）参与公司项目的整体开发和计划实施； （2）负责后台需求分析、系统设计、核心模块编码并撰写相关开发文档； （3）分析改进系统，增强系统稳定性与安全性并提高其实际性能； （4）负责系统性能优化和技术难点攻关，维护相关系统，保证系统运行的稳定性； 要求: （1）专科及以上学历，计算机、电子、通信、自动化类等相关专业； （2）3年以上PHP开发经验，熟悉服务器部署优先； （3）精通PHP，HTML，JS，CSS，Ajax等技术，有丰富 restful API、Http(s)/TCP/Socket 开经验，良好的代码习惯和面向对象的编程思想； （4）扎实的SQL知识，熟练使用MySQL，熟悉MySQL的各种查询优化，熟悉Redis数据库，熟悉Linux，能够独立完成环境部署； （5）掌握svn或git版本管理工具；掌握基本的Linux命令； （6）有大并发量SaaS平台和分布式集群系统开发经验优先。</t>
  </si>
  <si>
    <t>五险一金 绩效奖金 年终奖金 员工旅游</t>
  </si>
  <si>
    <t>岗位职责： 1. 负责产品客户端的设计与开发以及后期维护工作； 2. 负责产品后台API的设计与开发，紧急处理线上问题； 3. 与团队其他人员配合，促进产品的改进创新。  任职要求： 1. 本科及以上学历，计算机相关专业，二年以上开发经验； 2. 精通 JavaScript ，并掌握其原理； 3. 熟练掌握常用的 Node.js 工具/框架, 如 Express、Koa 等； 4. 熟练使用 MongoDB 等非关系型数据库进行开发； 5. 熟练使用 git 等版本管理工具； 6. 能顺利阅读英文文档； 7. 良好的编程习惯和代码风格，能快速适应团队。  加分项： 1. 有 React Native 的开发经验； 2. 有移动端 Android 或 iOS 的开发经验，了解上线发包等流程； 3. 熟悉 Linux 环境和常用操作，了解shell； 4. 有金融类项目的开发经验。   我们能提供：  1、福利制度：五险一金+节日福利+员工旅游； 2、上班时间：每周5天工作制，周末双休； 3、假期安排：享有国家规定的法定节假日及婚假、产假等假期； 4、员工活动：不定时各种形式的员工集体活动； 5、平均破壳在93年，自由有趣的氛围。</t>
  </si>
  <si>
    <t>带薪年假 通讯补贴 五险一金 补充医疗保险 节日福利 做五休二 弹性工作</t>
  </si>
  <si>
    <t>岗位职责： 1、参与项目需求分析评审、负责核心功能详细设计及核心代码编写； 2、参与方案讨论、技术调研，负责解决开发过程中的技术难点问题； 3、独立负责特定业务组件或模块的设计与实现以及性能优化； 4、依据开发规范对现有项目、产口代码进行review和优化。 任职资格： 1、计算机相关专业，统招本科及以上学历； 2、4年以上JAVA开发经验； 3、Java基础扎实，精通io、多线程、集合、锁的原理及应用，熟悉分布式、缓存、java虚拟机、消息等机制； 4、熟悉缓存（如Redis）、消息队列（如RabbitMQ、Kafka等）、logstash、kibana等中间件的相关技术； 5、熟练掌握Springclound/Spring Boot开发框架，并有实际项目开发经验； 6、熟悉Mysql，mongoDB等主流数据库管理系统相关技术及工具； 7、有独立设计开发和解决问题能力，较强的学习、理解和沟通能力，以及良好的文档编写习惯；具备良好的团队精神和合作精神，对工作有热情，能够在一定压力下工作。</t>
  </si>
  <si>
    <t>五险一金 定期体检 带薪年假</t>
  </si>
  <si>
    <t xml:space="preserve">职责描述： 1、与前端工程师合作，完成公司网站产品开发； 2、负责公司产品内部后台系统开发； 3、根据业务需求，进行产品功能的设计和优化。 任职要求： 1、2年以上开发经验； 2、要求具有PHP CI框架项目开发经验（现有业务全部基于CI开发部署）； 3、要求具有游戏行业经验，参与过游戏官网、礼包、活动、后台等功能开发； 4、要求具有API接口设计开发经验（提供给其他业务调用）及对接其他第三方API的经验； 5、熟悉mysql数据库应用开发，对性能优化有一定的经验； 6、熟悉前端架构，以及 hybrid 解决方案者优先； 7、具有较好的团队合作意识和较好的抗压能力。   </t>
  </si>
  <si>
    <t>上海枫昱能源科技有限公司</t>
  </si>
  <si>
    <t>电气/电力/水利 互联网/电子商务</t>
  </si>
  <si>
    <t>五险一金 员工旅游 餐饮补贴 通讯补贴 交通补贴 年终奖金</t>
  </si>
  <si>
    <t xml:space="preserve">岗位职责： 1、 参与需求分求析，完成功能模块的设计、开发、单元测试、集成和发布 2、  根据公司的要编写相关的技术文档: 撰写所承担功能模块的业务说明书、开发说明书、测试与部署文档等 3、 担当项目管理及技术指导角色，带领团队完成技术平台及应用产品的开发与测试工作，以及日常的运维与升级。 岗位要求： 1、5年以上软件开发工作经历，本科学历；熟悉面向对象开发，具备良好的编程习惯，熟练使用Eclipse、IDEA等开发工具； 2、精通Java开发，精通Spring、SpringMVC、Hibernate、Struts、Kafka、ActiveMQ等开源技术； 3、精通httpclient调用接口、WebService 4、精通SQL语言，精通MySQL、Oracle、redis； 5、熟练掌握HTML5，JavaScript，CSS等基本知识，熟悉jQuery easyUI，VUE.js ，echarts等相关技术优先考虑； 6、熟练使用版本管理工具SVN、Git等； 7、具有较强学习能力、自我驱动能力、责任感。 8、优秀的团队合作精神，善于沟通，强烈的责任心，积极主动的工作态度。 </t>
  </si>
  <si>
    <t>高级前端工程师（vue）</t>
  </si>
  <si>
    <t>深圳市联影医疗数据服务有限公司</t>
  </si>
  <si>
    <t>五险一金 绩效奖金 定期体检 员工旅游 通讯补贴</t>
  </si>
  <si>
    <t>广州卡盟电子服务有限公司</t>
  </si>
  <si>
    <t>1、负责前端页面（Web）和H5页面的构建，各类交互设计与实现；  2、前端样式和组件开发的模块开发；  3、精通前端工程化构建工具，至少有一个大型项目开发经验；  4、带领小组成员完成前端部分工作  5、配合后台开发人员完成项目；  岗位要求：  1、了解W3C标准，熟练使用HTML、CSS、JavaScript、Ajax、DOM等前端技术；  2、了解WEB标准化、模块化、性能优化方法，了解可用性、可访问性和安全性；  3、精通vue.js架构，至少3年vue.js开发经验，并有一定的组件开发能力；  4、有浏览器兼容性及网站性能优化经验者优先；  5、熟悉node.js、java等开发经验者优先；  6、有良好的代码编写习惯，有自主学习能力，有良好的团队合作意识及积极的心态。</t>
  </si>
  <si>
    <t>弹性工作 美女多 老板好 周末双休</t>
  </si>
  <si>
    <t>岗位职责： 1、负责公司现有wap/web后台程序的开发与维护工作； 2、负责公司线上运营活动和赛事的开发工作； 3、熟悉Tp、Yii等框架，做过商城 、微信公众号开发 ； 4、熟悉无卡支付以及代还模块的开发等。 任职要求： 1、计算机及相关专业，3年以上PHP编程经验，熟练掌握PHP语法和PHP编程； 2、2年以上Web开发及使用经验，灵活处理Web编程遇到问题， 有较强的排错能力； 3、熟悉Linux下服务器基本维护技巧，熟悉nginx/apache等应用服务器的搭建和配置，能独立承担Web程序的设计与开发工作； 4、熟练掌握MySQL数据库的使用，熟悉数据库设计原则；在高并发下，有合理的解决数据库瓶颈的措施；使用过memcache/redis/mongodb等常见nosql数据库之一； 5、对新技术学习具备较强学习能力和敏感度。</t>
  </si>
  <si>
    <t>北京海鑫科金高科技股份有限公司</t>
  </si>
  <si>
    <t>五险一金 补充医疗保险 交通补贴 餐饮补贴 通讯补贴 绩效奖金 定期体检 年终奖金</t>
  </si>
  <si>
    <t>新浪时金（上海）信息技术有限公司</t>
  </si>
  <si>
    <t>岗位职责： 1.负责系统程序设计：参与J2EE应用程序设计工作，组件选型、概念验证、确保系统框架稳定性； 2、编码开发：负责对高保真原型进行深度需求分析，根据业务需要做好技术选型工作，高效开展代码编写工作，提高代码质量以及代码可读性； 3、参与项目系统功能开发和内部测试；解决软件开发过程中的问题； 4、参与系统分析文档和详细设计文档的撰写以及其他工作任务。  任职要求：  1、国家统招本科及以上学历， 5年以上Java 项目开发经验； 2、 掌握JAVA，JSP基本语言，熟悉HTML、javascript、CSS等前端基础技术； 3、熟悉JAVA开发环境、运行环境；掌握SVN、GIT等版本控制工具中的一种； 4、掌握JAVA语言编程常用抽象、封装编程方法； 5、熟练应用tomcat、Javaweb等容器，精通Struts、hibernate、Spring、MyBatis等框架技术，熟悉Dubbo框架或者分布式开发者优先； 6、了解多线程、并发等处理机制。’</t>
  </si>
  <si>
    <t>五险一金 补充医疗保险 做五休二 带薪年假 节日福利 餐饮补贴</t>
  </si>
  <si>
    <t>岗位职责： 1.    负责新浪理财师产品的新功能开发； 2.    能够独立完成系统的设计与文档的撰写工作，并保证系统的高可用； 3.    维护、升级和优化现有系统，能够快速定位并及时修复软件缺陷。  任职要求： 1.    本科及以上学历，3年以上服务器端开发经验； 2.    熟悉PHP语言和主流的PHP开发框架； 3.    深入了解MySQL数据库的使用及优化，并熟练掌握较流行的缓存、队列机制； 4.    有Linux环境下的开发经验，熟练掌握常用Shell命令，了解分布式系统设计的基本原理； 5.    熟悉git等版本管理工具的使用； 6.    思路清晰，具有优秀的分析、解决问题的能力，有良好的沟通能力及团队协作能力； 7.    有Python/Go语言开发经验优先。</t>
  </si>
  <si>
    <t>Java开发工程师（上市企业）</t>
  </si>
  <si>
    <t>【岗位职责】 1、负责开发网站管理系统 2、负责核心API开发 3、根据需求定制架构方案并实施 4、负责单元测试、自动化测试等 【职位要求】 1、了解券商业务流程 2、熟悉PHP主流框架，熟悉Yii2框架 3、本科及以上，2年及以上工作经验 4、熟悉Linux环境； 5、熟悉MySQL数据库，熟悉SQL优化，索引优化 6、熟悉Redis、MongoDB、Memcache等 7、熟悉系统架构，能独立完成架构分析、设计、实现、优化 8、良好的代码习惯 加分项： 1、券商行业工作经历 2、有过大型分布式、高并发、高负载系统开发经验 3、熟悉java和nodejs 4、有开源作品或参与过知名开源项目</t>
  </si>
  <si>
    <t>五险一金 餐饮补贴 专业培训 绩效奖金 年终奖金 员工旅游 定期体检</t>
  </si>
  <si>
    <t>岗位职责： 1、负责参与技术架构设计及优化，以及负责新技术选型和验证； 2、负责核心代码编写，技术难点功关，解决项目中遇到的技术难题； 3、深入发掘业务需求，为软件开发提供架构设计，制定接口规范和技术文档规范； 4、开发和维护统一的软件开发架构，发现和解决存在的技术问题。 任职要求： 1、本科以上学历，计算机相关专业，三年及以上JAVA开发经验，精通常用编程框架； 2、JAVA基础扎实，理解IO、多线程、集合等基础知识，对JVM原理有一定了解； 3、熟悉TCP/IP协议，精通基于socket编程，熟悉分布式系统以及各种缓存、消息队列技术原理，在实际项目中使用过redis、kafka； 4、熟悉MySQL数据库原理，掌握常用优化方法，熟悉主流NoSQL数据库； 5、对Nginx、Tomcat等WEB应用服务器有深入理解，熟练掌握Linux命令及版本控制工具；  6、工作责任心强，具有较好的沟通、组织和协调能力。</t>
  </si>
  <si>
    <t>广州鼎盛互动网络科技有限公司</t>
  </si>
  <si>
    <t>五险一金 员工旅游 弹性工作 出国机会 自主点餐 津贴丰厚 加班打车 项目奖金 绩效奖金 年终奖金</t>
  </si>
  <si>
    <t xml:space="preserve"> 岗位职责： 1、完成Android app架构搭建、代码编写； 2、维护模块代码，并协助产品组优化产品功能、性能，改善用户体验； 3、编写模块设计文档、相关技术文档。  二、 任职要求： 1、大专以上学历，计算机、通信等相关专业； 2、精通Android SDK，三年以上Android项目开发经验； 3、熟悉html 开发，了解css ，（jquery,anglarjs,javascript），ajax等技术，熟悉常用布局，屏幕适配，有自定义UI控件、UI性能优化等相关经验； 4、熟悉Android下网络通信机制，对HTTP通信和JSON协议有一定理解和经验； 5、熟悉JNI，有android平台视频或直播等影视项目开发经验者优先； 6、主动积极优化app的性能及用户体验，能承受较强的工作压力。  </t>
  </si>
  <si>
    <t>诚聘PHP开发工程师 双休+工作餐</t>
  </si>
  <si>
    <t>广州灵韵养生服务有限公司</t>
  </si>
  <si>
    <t>美容/保健 生活服务</t>
  </si>
  <si>
    <t>五险一金 员工旅游 餐饮补贴 出国机会 年终奖金 绩效奖金 工作餐 下午茶 朝九晚六</t>
  </si>
  <si>
    <t>【岗位职责】 1、参与项目需求分析、产品模块的概要和详细设计； 2、负责项目后台的开发和维护工作； 3、按计划完成产品模块的代码编写，产品模块测试； 4、负责产品升级与维护； 5、协助技术总监进行技术框架的选择与开发。  【任职要求】 1、5年以上 Web 后台开发经验； 2.、计算机相关专业专科以上学历，具有扎实的计算机基础理论知识; 3.、熟悉面向对象的程序设计方法，精通 PHP 开发，熟悉 Laravel、Yii等, 有实际项目开发经验； 4.、具有 MySQL 索引优化、查询优化方面的经验； 5.、具有 Git 使用经验,熟悉命令行操作; 6.、熟悉 Linux 系统，可以进行服务器的维护操作； 7.、拥有良好的代码习惯，要求结构清晰，命名规范，逻辑性强，代码冗余率低； 8.、具备良好的团队合作精神，高度的责任感，善于沟通，可以承受一定的工作压力及独立解决技术问题的能力。 9、能力次之可以应聘中级PHP。  【待遇】 1、试用期过后成为正式的编制员工，享受正式员工待遇； 2、薪酬组成，具体待遇面谈； 基本工资+岗位津贴+绩效奖金+全勤奖+工作餐+其他补贴及奖金 3、工作时间：朝九晚六（双休）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t>
  </si>
  <si>
    <t>五险一金 周末双休 餐饮补贴 补充医疗保险 交通补贴</t>
  </si>
  <si>
    <t>岗位职责： 1、核心功能的架构与代码编写，开发与维护系统公用核心模块; 2、负责/参与技术架构设计、重构、优化，根据业务规划及技术规划制定应用架构方案； 3、主导/参与技术难题攻关，持续提升核心系统在高并发、海量请求数下的高处理性能； 4、分析系统瓶颈，解决各种疑难杂症，对系统进行性能调优; 任职资格： 1、本科以上学历，计算机或软件相关专业， 3年以上大型企业应用系统开发相关经验,有公众号开发维护经验者优先,985或211等重点大学毕业生优先； 2、熟悉高并发、高可用的分布式系统的设计应用，有大并发互联网应用研发相关经验优先; 3、具有深厚的专业技术基础，精通Java EE相关技术，熟悉Spring, netty ,iBatis，Hibernate，REST等服务框架，了解机制； 4、熟练使用idea、eclipse、tomcat、maven、SVN等常用工具； 5、熟悉Linux操作系统使用、熟悉nginx; 6、熟练掌握oracle、mysql、sqlServer及nosql数据库如redis，熟悉复杂sql的处理及优化，有大数据处理经验优先考虑； 7、熟练使用测试工具，能够熟练应用集成开发环境进行开发与调试； 8、备良好的团队合作精神和创新意，工作主动性、责任心强，具有良好的人际沟通能力和团队合作精神;</t>
  </si>
  <si>
    <t>高级Java工程师 (职位编号：TS004)</t>
  </si>
  <si>
    <t>五险一金 员工旅游 餐饮补贴 通讯补贴 年终奖金 补充医疗保险 定期体检</t>
  </si>
  <si>
    <t xml:space="preserve">  岗位职责：  1、熟练掌握公司项目使用的商业产品或开源框架，熟悉框架及平台底层原理，能承担核心业务模块/接口的编写；  2、编写项目相关技术方案和文档，完成软件系统的单元测试和Bug修复；  3、独立完成软件系统和模块的需求调研、需求分析，以及模块功能设计与数据模型设计；  4、严格遵循开发规范和流程，独立完成软件系统及模块编码，能针对性进行项目复杂技术方案攻关；  5、组织完成软件系统及模块的集成测试和用户测试，能承担系统性能调优和数据库优化；  6、承担系统维护管理，及时解决客户使用中的系统问题；  7、按要求参与并完成其他有关项目推进的事项，包括但不限于项目会议、用户培训、代码review、上线部署等；  8、负责系统工作量评估、开发计划编制，对项目实施过程进行有效跟踪与监督管控；  9、辅导初中级工程师，能在项目中担当5-8人项目小组leader角色并完成项目开发工作；  10、跟踪IT技术发展趋势，主动做好技术与能力储备。    任职要求：  1、计算机专业大专及以上学历；软件开发五年以上经验，至少参与过3个完整项目；  2、技术基础扎实、熟悉J2EE体系结构，深入理解面向对象编程思想，能解决复杂编程问题；  3、熟悉Html、Xml、JSP、Javascript、Css、AJAX、Jquery、ExtJ等Web前端开发技术；  4、熟悉常用的Java框架，Struts、SpringMVC、ibatis、Hibernate等，理解框架的原理和机制，能够合理使用开源框架和设计模式以提高软件开发质量；  5、熟悉Oracle、MSsql、Mysql、DB2或其他主流关系型数据库的一种或多种的安装、配置、应用和开发，熟悉数据库和SQL优化策略；  6、熟悉Linux/Unix系统，熟悉Tomcat、Jboss、Weblogic等主流应用服务器一种或多种的安装、配置和应用，熟悉应用服务器优化策略。  7、熟悉软件开发与设计流程，具备代码质量管理和进度管理能力，能够熟练使用PowerDesign、ERwin等工具进行数据库建模设计；  8、熟悉多线程编程、JVM调优、设计模式，对数据结构和算法设计具有较深刻的理解，能通过分析查找系统性能瓶颈并解决问题，能迅速确定缺陷并解决缺陷；  9、能充分理解客户需求，独立承担系统整体需求调研、分析和设计；  10、喜欢尝试新技术，有创新思维，并能从技术趋势和思路上推动技术团队成长； 11、本职位要求可出差。 </t>
  </si>
  <si>
    <t>JAVA高级开发工程师(J10468)</t>
  </si>
  <si>
    <t>北京环球国广媒体科技有限公司</t>
  </si>
  <si>
    <t>1、熟练掌握python 2、熟悉框架tornado 3、熟悉数据库，如mysql、redis、mongodb 4、对网络技术有一定了解 5、具有较强的沟通能力、学习能力 6、能够维护已有代码 7、能够适应驻场工作并符合驻场工作要求</t>
  </si>
  <si>
    <t>影视/媒体/艺术/文化传播 批发/零售</t>
  </si>
  <si>
    <t>五险一金 餐饮补贴 绩效奖金 年终奖金 年终双薪, 季度奖金 免费班车</t>
  </si>
  <si>
    <t xml:space="preserve">工作职责: 1、参与需求分析、架构设计、方案讨论和技术调研； 2、编写需求分析文档、设计文档等； 3、负责系统框架和核心代码开发； 4、指导开发人员的日常开发和测试工作，解决开发中的技术问题； 5、负责开发人员的技术培训和指导。 任职资格: 1、统招本科及以上学历，计算机相关专业； 2、从事四年以上JAVA开发工作，精通JAVA编程语言； 3、深入了解J2EE技术架构，熟悉Struts、Spring、Hibernate等开源框架； 4、熟悉大型数据库，如Oracle、SQL server等； 5、较好的沟通能力和团队合作意识，较强的工作责任心。 特别优先考虑符合所述条件的应聘者： 1、具有电视购物应用开发和商业分析方面的经验； 2、具有电子商务平台开发经验者优先。 </t>
  </si>
  <si>
    <t>上海同岩土木工程科技股份有限公司</t>
  </si>
  <si>
    <t>20-25万/年</t>
  </si>
  <si>
    <t>岗位职责： 1、负责技术架构选型，并主导功能模块设计、数据结构设计、接口管理、对外接口设计；承担系统核心功能的研发工作；负责核心技术问题的攻关，系统优化； 2、与项目需求部门紧密合作，分析需求，制定合理的开发方案、计划，并落实执行； 3、根据业务变化，不断优化产品的系统架构设计，保证系统的性能、稳定性及可行性； 4、持续优化项目流程，在保证产品的质量的同时实现产品的快速迭代和频繁发布； 5、带领研发团队保证研发工作的快速迭代，以及技术的稳定性。  任职要求： 1、本科及以上学历，计算机相关专业毕业，5年以上的实际项目开发经验（实习经验不算）； 2、精通JAVA平台，精通SSM、SpringBoot、SpringMVC、Struts、Spring、MyBatis等主流框架；熟悉分布式系统基础设施中常用的技术，如缓存（Varnish、Memcache、Redis）、 消息中间件(Rabbit MQ、Active MQ、Kafka)、工作流（Activity）； 3、熟悉Linux操作系统，Tomcat，Apache，Nginx等开源的服务器； 4、熟练使用HTML、Javascript、XML、json等开发语言； 5、具有Oracle、SQL server、Mysql数据库的开发经验； 6、有中大型软件项目或平台项目开发经验和项目案例； 7、带过开发团队，担任研发负责人，拆分具体任务，有团队合作精神，能够主动完成安排的工作任务； 8、有较强的沟通和抗压能力。</t>
  </si>
  <si>
    <t>Python机器学习工程师</t>
  </si>
  <si>
    <t>Web前端开发工程师 (职位编号：1)</t>
  </si>
  <si>
    <t>周末双休 带薪年假 五险一金 专业培训 节日福利 绩效奖金</t>
  </si>
  <si>
    <t xml:space="preserve">岗位职责： 1、负责人工智能机器学习的研究、产品化落地； 2、负责公司机器学习相关算法产品，如人脸识别、OCR、TTS等 3、负责相关算法模型的设计、训练； 任职要求： 1.具有一定的深度学习研发背景，熟悉至少一种深度学习框架，如：TensorFlow、Keras、Caffe、Theano、ConvNet、Torch等； 2.掌握Python/Matlab/C++语言，在至少一个领域有深入的研究，如：深度神经网络、语义分析、模式识别、机器视觉； 3.对有研究开源处理框架，比如opencv、dlib等等，优先考虑； </t>
  </si>
  <si>
    <t>五险一金 员工旅游 餐饮补贴 年终奖金 定期体检 免费健身 带薪年假 免费班车 专业培训</t>
  </si>
  <si>
    <t>岗位职责 1、配合产品经理，准确理解业务需求，实现产品经理的设计要求。 2、能使用React/Angular的一种编程语言，根据需求（效果图或原型）实现基本业务功能开发； 3、配合后台工程师，实现数据的加载和处理。设计性能优良、交互流畅，易维护、易扩展的数据处理和视图渲染架构。 4、善于总结改进、积极探索、学习并引入优秀的前端设计和架构。  任职资格 1、本科及以上学历，3年以上前端开发经验； 2、熟练使用jQuery、精通原生JavaScript、基础的HTML5； 3、具有构建大型面向对象的JavaScript应用程序的经验，具备基本的NodeJS开发； 4、熟练掌握 React 、Angular 、Vue 其中一种框架和技术（且理解其中技术原理）； 5、具备ES6、Typescript等WEB技术开发能力； 6、能够熟练使用npm管理程序包（包括装包、更新包、卸载包、导入并使用包），掌握基本的npm包构建； 7、能根据需要对相关组件进行基本的拓展；掌握前端规范、框架接口、架构、系统组件。比如能将jQuery组件（my97、select2等）封装成Angular的组件。 8、熟练掌握面向API开发和调试经验者优先； 9、有激情有进取心，乐于持续学习，良好的沟通能力和合作精神。  公司附近交通方式：可乘坐地铁到达13号线中科路地铁站； 亦可乘坐地铁到达2号线张江高科地铁站，换成浦东25路； （ 公司周边公交：浦东25路、南川线、1057路） 公司班车（小龙巴士）：早上8:05-9:30每15min/班次2号线金科路地铁站至科海大厦；下午17:00-19:30每15min/班次至金科路地铁站（车程10分钟）；</t>
  </si>
  <si>
    <t>三立国际教育集团</t>
  </si>
  <si>
    <t>高级Java软件工程师（内招/地点：安贞门地铁站）</t>
  </si>
  <si>
    <t>实施经理/项目经理/PM/DM</t>
  </si>
  <si>
    <t>员工旅游 专业培训 出国机会 五险一金 年终奖金 周末双休</t>
  </si>
  <si>
    <t>1、熟悉PHP、至少熟悉一种主流PHP框架，有CMS系统经验者优先
2、熟悉Mysql或其他数据库的使用和表结构设计，有一定的优化能力。
3、熟悉linux下的各种操作，熟悉Nginx、具有一定的运维能力
4、有一定前端开发相关经验者优先，如Angular、Vue等框架的使用。 任职资格： 1、负责企业运营管理核心中后台、企业网站的后台开发、升级、迭代、运维；
2、对新技术具有热情和快速的学习能力、有一定的技术跨界能力
3、有一定的业务感知和沟通能力，工作态度认真，严谨踏实，可承受一定工作压力。
4、2年或以上工作经验 ，本科及以上学历</t>
  </si>
  <si>
    <t>1.7-2.5万/月</t>
  </si>
  <si>
    <t>周末双休 节日福利 工会福利 工作居住证 五险一金 交通补贴 年终奖金 公司重点项目 带薪年假</t>
  </si>
  <si>
    <t>五险一金 免费班车 绩效奖金 年终奖金 餐饮补贴</t>
  </si>
  <si>
    <t>【岗位职责】 1、参与系统需求分析、架构设计和概要设计。 2、负责核心代码实现以及相关文档编写。 3、负责程序开发、测试、部署等。 4、负责解决开发过程中的技术问题。  【任职要求】 1、5年及以上JAVA开发经验 2、能独立工作，不须具体指导；具有良好的学习能力、沟通能力、分析能力、文字表达能力，能迅速了解行业知识； 3、可以胜任应用软件的分析、设计、编码与文档书写的工作； 4、了解MVC构架模式，了解Spring，SpringMVC，J2EE开发Web应用； 5、了解SQL语句，了解使用Oracle的数据库； 6、了解Extjs, jquery等开源脚本框架等； 7、 有业务系统/敏捷开发经验者优先。  温馨提示： 1、更多企业信息请登陆美络克思官网：www.miracles.cn 2、公司内招岗位，非外包公司 3、入职满两年，达到北京政府规定，可办理工作居住证 4、公司为工会企业，员工享受工会福利</t>
  </si>
  <si>
    <t>职责描述： 1、负责保险行业大型商业应用系统项目的开发实施 2、负责项目目标、需求范围、架构设计、以及计划、进度、质量、成本等项目管理工作 3、负责团队建设，制定并落实员工职业发展规划，持续提升团队技术 4、负责与项目客户的沟通和协调，客户关系维护  任职要求： 1、大学本科及以上学历，计算机或计算机相关专业 2、5年以上J2EE应用软件开发经验、3年及以上J2EE应用软件设计经验、2年以上团队管理经验 3、精通JAVA语言、JSP、JavaScript、SERVLET、JDBC，熟悉Struts架构、iBatis或者Hibernate 4、熟悉Oracle数据库，精通PL/SQL，熟悉SQL调优及索引优化部分项目需要熟悉MySQL数据库 5、熟悉OracleWeblogic中间件 6、熟练使用CVS、SVN版本管理工具 7、优秀的沟通、协调能力，出色的团队管理能力 8、3年及以上金融行业软件开发经验优先 9、有大型项目开发管理经验及pmp经验优先</t>
  </si>
  <si>
    <t>深圳南洋码头网络科技有限公司</t>
  </si>
  <si>
    <t>SAP系统开发工程师（JAVA / ABAP）</t>
  </si>
  <si>
    <t>美巢集团股份公司</t>
  </si>
  <si>
    <t>五险一金 弹性工作 节日福利 带薪年假 补充公积金 员工旅游 绩效奖金</t>
  </si>
  <si>
    <t>岗位职责： 1、参与公司信息化建设项目的需求分析、系统设计和编码等工作； 2、公司ERP系统的开发与集成管理； 3、公司其他信息系统（电子商务系统、OA系统、供应商管理系统及经销商管理系统等）的开发与集成管理； 4、负责改善信息系统的易用性，提升系统使用体验； 5、信息系统开发规范的制定、文档的编写，代码的审核等； 6、完成领导交办的其他工作。   任职要求： 1、统招本科及以上学历，计算机、自动化、软件工程、电子信息等相关专业，28-40岁； 2、2年以上信息系统管理及软件开发工作经验； 3、熟悉一种开发语言，Java 或 ABAP开发； 4、熟悉SOA架构的系统设计和相关框架； 5、熟悉关系型数据库原理，熟悉Oracle、SQLSERVER等主流数据库开发。熟练使用视图、索引、存储过程、触发器等技术； 6、熟悉微信、APP等手机移动端软件的开发； 7、熟悉软件技术文档的编写，具备优秀的文档编制习惯和代码书写规范； 8、对信息系统集成有深入理解，组织实施或参与过OA、MES、WMS、ERP等系统集成项目； 9、熟悉制造业业务流程者优先； 10、富有激情和良好的责任心，关注新技术，有较强的团队合作意识。   岗位福利： 1、五险一金； 2、补充医疗保险（转正后享受）； 3、交通补贴、 用餐福利（成本食堂+餐费补贴）、通讯补贴共计4000元/月； 4、硕士学历补贴：1000元/月（须全日制统招硕士）； 5、博士学历补贴：10000元/月（须全日制统招博士）； 6、免费年度健康体检； 7、另有生日津贴、司龄补贴、高级职称补贴、年终奖等福利。 8、本职位月薪：税前12000-25000元左右。 9、试用期6个月，试用期前三个自然月的工资标准按本岗位基本工资的80%及绩效奖金的80%计算发放；自入职第四个自然月起各项工资标准按本岗位工资标准的100%计算发放。   北京地铁八号线瀛海站已于2018年底开通，此地铁站距离我司办公位置约1000米左右；北京市郊铁路S6正在规划建设中，其中包含瀛海站。  招聘邮箱：hr@meichao.com     工作地址：北京市大兴区瀛海镇瀛元街6号美巢集团</t>
  </si>
  <si>
    <t>Responsibilities: 1. Efficiently manage full-lifecycle of projects including business requirements, project planning, implementation, monitor and control, risk handling, project roll-out and customer validation to ensure a streamlined process 2. Forecast and utilise project resources in an efficient manner to ensure project is delivered on time, within scope and budget 3. Create/edit specific customer documents with high standardization including functional specifications for customers, high level technical specifications for developers, UAT testing plan, etc 4. Find efficient and practical solutions to given requirements which closely adhere to programming and testing standards, accuracy and creativity 5. Give professional guidance and appropriate support to project teams during development of projects and the final validation 6. Manage and monitor project team to ensure enhanced work efficiency, high motivation and good team spirit 7. Collaborate with quality control team, project team to manage and optimise UAT phase ensuring project issues or bugs are sorted, and satisfactory client’s feedback as well 8. Take responsibility of quality of the project by guaranteeing all project functions are flawless and validating delivery of the project meticulously, ensuring smooth project go-live 9. Communicate with customer effectively and promptly in kick-off meeting, specifications validation, follow-up meetings, UAT validation to meet customers needs 10. Give sufficient support to customers to meet customers satisfaction by answering customers inquires, resolving matters and complaints  Requirements: Bachelor degree or equivalent qualification PMP Certificate (Desirable) Strong experience in web project management process Experience with e-commerce solutions (especially Magento, demandware, hybris) (Desirible) Programming Skills of Object Oriented PHP, JavaScript, HTML/CSS, Ajax and optimizing MySQL Good managerial skills to work with other team members Good command of English and Mandarin A good team player with excellent communication and interpersonal skills Analytical skills and organizational skills</t>
  </si>
  <si>
    <t>广州大蓝网络科技有限公司</t>
  </si>
  <si>
    <t>五险一金 餐饮补贴 专业培训 绩效奖金 年终奖金 股票期权 弹性工作 法定假期</t>
  </si>
  <si>
    <t>岗位职责： 1.负责游戏运营平台、广告分析等后台系统的开发。 2.负责用户中心、充值中心、礼包中心等系统的设计与实现。 3.负责游戏官网、论坛的维护开发。 4.参与后端基础服务的架构、实现。  任职要求： 1.大专及以上学历，计算机相关专业者优先； 2.有三年以上PHP为主的中型或大型互联网产品软件的开发及维护工作经验； 3.熟悉一到两种常用PHP框架（laravel、CI、Zend Framework、ThinkPHP、Yaf等）； 4.熟悉MySQL数据库，拥有优秀的数据库设计能力，对数据库的基本理论及其内部实现机制有比较深刻的理解； 5.熟悉Linux/Unix，在其上有丰富的开发经验； 6.熟悉memcache、redis缓存系统，对服务器端程序的部署、架构、调优有一定的了解； 7.有前端开发经验者优先； 8.有强烈的上进心和求知欲，善于学习新事物； 9.有很强的发现问题、分析问题和解决问题的能力； 10.善于沟通和逻辑表达，良好的团队合作精神和积极主动的沟通意识。  公司福利： 【工作时间】周末双休，7.5小时工作制 【薪酬体系】富有竞争力的固定月薪+全勤奖+季度奖金+年底双薪+年终奖+期权+激励奖金+六险一金 【晋升机会】只论能力不论年资，提供良好的成长路径，大神们带你快速升级 【专业培训】入职培训+公司内部培训+不定期内外部分享会 【生活福利】每日免费午晚餐、丰盛下午茶，免费零食饮料任君选择 【节日福利】法定节假日，节日精美礼品及过节红包；带薪年假、病假、婚假、产假、陪产假、丧假等 【团队活动】每周运动会、不定期部门聚会等，唱K、聚餐、密逃、打保龄一轮接一轮 【年度体检】每年享有一次权威而专业的医疗机构全面健康检查机会 【工作环境】珠江边超甲级写字楼，采光一流、绿植遍布的办公区，宽敞舒适的休闲娱乐区  ================我是可爱的分割线==================== 我们在找热爱游戏、希望进入游戏行业的你~ 这里有年轻好沟通的上级和***的战友们带你飞，还犹豫啥，快加入我们吧！</t>
  </si>
  <si>
    <t>Java高级软件开发工程师</t>
  </si>
  <si>
    <t>中关村科技软件股份有限公司</t>
  </si>
  <si>
    <t>五险一金 补充医疗保险 员工旅游 餐饮补贴 弹性工作 定期体检 节日福利 专业培训</t>
  </si>
  <si>
    <t>Java开发工程师（信贷系统）</t>
  </si>
  <si>
    <t>佰仟融资租赁有限公司</t>
  </si>
  <si>
    <t>五险一金 专业培训 定期体检 年终奖金 补充医疗保险 绩效奖金 带薪年假 带薪病假</t>
  </si>
  <si>
    <t>工作职责： 负责新核心系统功能模块开发和维护。  任职资格： 1、全日制大专及以上学历，3-5年以上相关工作经验； 2、精通JAVA，熟悉Spring/Spring MVC等常用框架。对数据结构和算法设计有较深刻理解，有独立见解者优先； 3、熟练掌握 Oracle和MySQL 应用开发、数据库原理和常用性能优化和扩展技术； 4、强烈的上进心和求知欲，较强的学习能力和沟通能力，具备良好的团队合作精神； 4、研究过缓存,MQ，Dubbo等RPC调用框架，有相关实践经验者优先 ； 5、熟悉Web及前端技术（包括 Javascript、ajax、jQuery、bootstrap等开源框架）； 6、熟悉微服务框架，Spring Cloud等优先； 7、精通后台服务开发，对Drools，Redis等相关技术有使用经验优先，有高并发实时服务，实时计算系统相关经验者优先； 8、具备大型企业应用系统开发相关经验，扎实的基础知识，有金融行业系统开发经验者优先。  福利待遇 1、 社保：六险一金（入职即买哦，公司额外购买商业保险哦~） 2、 假期：法定节假日、年假、司龄奖励假、10天全薪病假、10天婚假（比法定多出7天）； 3、 体检：每年一次免费体检，关爱健康更快乐； 4、 礼金：结婚礼金、生育礼金、慰问礼金等； 5、 团建：公司专门为每人每月设立团建资金，部门活动公司买单； 6、 培训：专业培训、管理培训双通道帮助员工提升能力； 7、 晋升：一年2次晋升调薪机会，你只管努力，诗和远方都给你！</t>
  </si>
  <si>
    <t>上海沪鸽医疗器械有限公司</t>
  </si>
  <si>
    <t>1.2-1.3万/月</t>
  </si>
  <si>
    <t>弹性工作 带薪年假 五险一金 绩效奖金 节日福利 专业培训 通讯补贴 交通补贴</t>
  </si>
  <si>
    <t>任职要求： 本科学历，计算机相关专业，熟练掌握PHP开发语言；  岗位职责： ≯负责微信平台页面、防伪认证系统和官网等页面开发和维护工作 工作时间：9：00-17：30   双休</t>
  </si>
  <si>
    <t>广州远智教育科技有限公司</t>
  </si>
  <si>
    <t>五险一金 员工旅游 周末双休 餐饮补贴 发展空间大 年终奖金</t>
  </si>
  <si>
    <t>岗位职责： 1、参与平台产品业务的架构设计，以及核心开发。 2、参与团队java技术组件的选型，以及前沿研究。 3、负责java服务的性能分析和调优工作。 任职资格： 1、计算机相关专业，5年以上java开发经验。 2、深入理解java面向对象设计的思想和常用的设计模式。 3、java基础扎实，理解IO、NIO、多线程编程、集合等基础框架，以及JVM原理和性能调优。 4、精通基本的后端技术，Spring、Spring boot、MyBatis、Nginx等，以及RPC、RESTful。 5、熟悉分布式系统,了解dubbo,zookeeper工作原理。 6、熟悉linux系统,能完成日常的系统部署以及解决处理线上问题。 7、熟练运用mysql,具备一定的sql语句调优能力。 8、工作责任心强、善于沟通和总结、有良好的团队意识。</t>
  </si>
  <si>
    <t>北京爸爸的选择科技有限公司</t>
  </si>
  <si>
    <t>节日福利 美日旅游 每年多次调薪 年终奖金 股票期权</t>
  </si>
  <si>
    <t>岗位职责： 1、参与开发和维护后端Python服务框架； 2、参与开发和维护数据统计、分析系统。 任职要求： 1、大学统招本科及以上学历（985/211优先考虑），计算机相关专业，五年以上web服务端开发经验； 4、良好的编码和文档习惯，注重代码风格，熟悉各种设计模式和原则，能持续的关注和优化自己做的项目; 5、精通Python语言，精通Flask、Tornado或其他Web框架； 6、熟悉常用的互联网技术，包括但不限于MySQL、NoSQL、 MQ、缓存技术、微服务架构等并具备性能优化能力，有较强的数据结构设计能力;善于抽象、总结、思考，对技术有执着追求; 7、兼具独立开发与协作开发的工作能力，适应结对开发； 8、熟悉大规模高并发访问应用开发经验者优先；</t>
  </si>
  <si>
    <t>前端技术经理（20-30k）</t>
  </si>
  <si>
    <t>深圳市劲草人才信息咨询服务有限公司</t>
  </si>
  <si>
    <t>五险一金 员工旅游 年终奖金 绩效奖金 专业培训 通讯补贴</t>
  </si>
  <si>
    <t xml:space="preserve"> Web前端开发工程师   月薪：10k-20k  1.     负责APP前端各模块的设计与开发工作；  2.     负责微信公众号及小程序的开发工作；  3.     对前言技术的探索和尝试，不断优化现有产品的体验；  4.     负责后期运营活动等业务的开发；     岗位要求：  1.     本科以上相关学历，两年以上前端开发经验；  2.     精通HTML/CSS3/JavaScript等Web技术，熟练掌握ES6等标准；  3.     熟悉React.js、Vue.js、Angular.js 等至少一种主流框架；  4.     对Web标准有良好认识，对多设备兼容及适配有独到见解；  5.     有移动端Native混合开发经验优先；  6.     追求产品极致体验，积极乐观，学习能力强，乐于专研新技术，敢于面对挑战；  在Github等开源社区贡献过优秀开源项目优先</t>
  </si>
  <si>
    <t>软件前端开发工程师</t>
  </si>
  <si>
    <t>中交疏浚技术装备国家工程研究中心有限公司</t>
  </si>
  <si>
    <t>电气/电力/水利 学术/科研</t>
  </si>
  <si>
    <t>五险一金 交通补贴 绩效奖金 专业培训 补充公积金 通讯补贴 年终奖金 定期体检</t>
  </si>
  <si>
    <t xml:space="preserve">工作职责： 1. 负责公司C/S、B/S应用程序（主要为组态软件）前端的设计、开发； 2. 与后台工程师协作，完成数据交互、展现等； 3. 完成软件开发过程中涉及文档的编辑。 4. 完成上级安排的其他工作。 任职资格： 1. 计算机或相关专业本科及以上学历； 2. 熟练掌握C#、CSS、HTML、JavaScript ； 3. 熟悉CSS3、HTML5(WebSocket/WebSQL/WebGL/Worker)技术者优先； 4. 具有良好的编程风格和开发文档编写能力，编码严谨、易读； 5. 认真负责, 为人正直、诚信，积极上进，好相处，能承受较大工作压力，具有较好的团队合作精神和沟通理解能力  </t>
  </si>
  <si>
    <t>python</t>
  </si>
  <si>
    <t>python岗位职责 1、按照需求和设计文档开发指定的功能模块，独立进行软件设计、编码和调试；  2、和软件工程师协作，完成产品化落地；  3、在项目中承担核心开发工作，能够高质量地完成工作；  4、能够对开发过程以及支持过程中快速找寻解决方案  5、熟悉基本数据结构及标准库用法  6、熟悉 WEB 编程架构,至少熟悉一种PythonWeb框架，如django、flask。  7、至少熟练使用一种关系型数据库,如 MySQL,熟悉 Redis 等常用缓存方案。  8、负责Web端的架构设计、程序设计、底层搭建、开发维护。  9、负责数据API接口程序开发、调试与优化。  10、根据需求进行odoo功能模块设计、odoo产品功能模块需求分析、设计和开发；  python相关要求  任职要求：  1、全日制相关专业本科及以上学历，3年以上相关工作经验；  2、精通python，熟悉Socket编程、HTTP、TCP协议等，有网络开发经验；  3、精通MySQL，能独立完成整套数据库的搭建；  4、熟悉Python多线程应用开发；  5、熟悉Windows/Linux开发环境，有丰富的数据结构和算法知识；  6、具有良好的团队合作精神，有较强的解决问题的能力和钻研精神；  7、有ERP开发经验，odoo(OpenERP)开发经验者优先考虑,熟悉odoo(OpenERP)二次开发；  8、熟悉常用数据交换技术JSON,XML。</t>
  </si>
  <si>
    <t xml:space="preserve">  8、条件不符请勿投。 </t>
  </si>
  <si>
    <t>高级python后端开发工程师</t>
  </si>
  <si>
    <t>上海联元智能科技有限公司</t>
  </si>
  <si>
    <t>新能源 互联网/电子商务</t>
  </si>
  <si>
    <t>1、负责公司产品线： 线上客服产品线、 视频会议等产品的技术点研究； 2、负责技术攻关，及时解决产品的技术难题； 3、实现产品功能开发； 4、对下级工程师进行技术指导。  任职要求： 1、本科或以上学历，计算机软件相关专业，5年以上Java开发经验,具有优秀的团队合作精神、敬业精神，工作热情; 2、熟练掌握常用Java技术框架（如 Spring SpringMVC Mybatis,Spring Cloud，Spring Boot），能编写高质量简洁清晰的代码。 3、熟练sql使用，精通MySQL、了解Oracle等数据库，了解redis,mongodb等NOSQL数据库。 4、具备系统调试、性能调优等技能，大规模、高吞吐量的系统开发实践经验者优先。 5、具备分布式、云服务开发经验者优先。</t>
  </si>
  <si>
    <t>五险一金 绩效奖金 弹性工作 补充公积金 定期体检 股票期权</t>
  </si>
  <si>
    <t xml:space="preserve">工作职责：  1、 负责平台产品及项目的后台研发工作，配合产品经理和设计师，参与产品的开发和业务实现；  2、对系统架构进行改造和优化，解决重要技术问题；  3、 根据产品需求，与前端工程师合作研讨技术实现方案，并落实为具体的开发工作；  4、 负责研究并实践前沿技术持续。    职位要求：  1、 5年以上的工作经验，3年以上Python开发经验；  2、 熟练掌握Django，Sqlalchemy，Celery等主流框架，深入理解框架实现原理及特性；熟练使用python的常用库；  3、 熟悉Python的高级特性，深入理解各种设计模式和应用场景；  4、 熟练掌握MySQL数据库，具备MySQL索引优化、查询优化的能力；  5、 熟悉分布式系统，熟练掌握一种以上服务框架和消息中间件，了解其实现原理；  6、 熟悉并掌握其他一门或多门语言（Java、Go）者优先；  7、 热爱技术，工作认真、严谨，对系统质量有近乎苛刻的要求意识，善于沟通与团队协作。 </t>
  </si>
  <si>
    <t>JavaScript工程师</t>
  </si>
  <si>
    <t xml:space="preserve">1. 负责网站和移动端产品的开发工作，能使用 JavaScript 实现高性能的交互效果；
2. 能够根据产品需求，熟练运用 (x)HTML,CSS 产出兼容于目前主流浏览器的前端页面；
3. 负责相关产品的需求以及前端程序的实现，提供合理的前端架构 4.有C#开发经验优先
专业要求： 1、2年以上相关工作经验 2、 .NET平台B/S架构开发经验，能够独立进行模块的开发工作 3、熟悉微软平台技术：APS.NET、c#4.0、SQL Server2008/2012、ISS、Oracle 4、熟悉主流Web技术： Web Services、XML、JavaScript、Ajax 5、熟悉主流前端开发技术：bootstrap、HTML5等 6、善于沟通，有较强的责任感和团队精神，工作细致认真 7、具有独立的思考、解决问题的能力   </t>
  </si>
  <si>
    <t xml:space="preserve">岗位职责： 任职要求： 加分项： 您的收获： 您将有机会接触了解人工智能、区块链等前沿技术技术在医疗和生命科学的应用，参与技术含量相当高的软件产品研发，更深入的学习理解医疗和生命科学专业知识，我们确信您将在这个团队里掌握到有技术含量的医疗和生命科学经验   </t>
  </si>
  <si>
    <t>JavaScript高级前端开发工程师</t>
  </si>
  <si>
    <t>浩鲸云计算科技股份有限公司</t>
  </si>
  <si>
    <t>广州知商互联网科技有限公司</t>
  </si>
  <si>
    <t>股票期权 五天工作制 五险一金 带薪年假 节日福利</t>
  </si>
  <si>
    <t>五险一金 补充医疗保险 免费班车 员工旅游 专业培训 餐饮补贴 交通补贴 绩效奖金 弹性工作 定期体检</t>
  </si>
  <si>
    <t>岗位职责： 1、从事金融科技、金融大数据、智能投顾等金融类APP产品开发，参与金融软件或APP创新开发； 2、负责国内最好理财师工具的相应产品模块的需求消化、框架设计和编码工作，主要包括APP H5、运营活动H5、PC Web开发； 3、独挡一面完成模块化工作或团队协作完成任务目标； 4、与国内最优秀的金融科技人才一起并肩奋斗，打磨国内最好理财师平台，协助理财师做好5000万中产阶级的理财需求和专业服务。  任职要求： 1、本科及以上学历，计算机相关专业，5年及以上工作经验，有移动互联网行业背景优先； 2、熟悉W3C标准、对HTML5，CSS3，JavaScript有较高的驾驭能力、能轻松适配多个设备和终端的差异性； 3、对当下前端的主流技术VueJS能运用自如，并对前端工程化有自己的独到见解； 4、追求极致的用户体验，码出尽可能优质的高性能code； 5、力争成为全面技术栈工程师，有丰富的技术解决方案。在业务开发模式中，能独当一面； 6、良好的沟通能力，思维活跃，有较强的创造力、高效工作方式、团队协作能力。  欢迎有“出身小镇、胸怀全球”格局、有奋斗精神、愿意人生爆燃一次的有志青年加入我们优秀的团队。</t>
  </si>
  <si>
    <t>岗位要求：
1、负责设计、开发、维护爬虫系统及数据抓取；
2、对海量数据进行建模、清洗、分析。
任职资格:
要求本科及以上学历，三年以上工作经验： 1.有爬虫和反爬虫开发经验，有App爬取经验；
2.熟悉linux平台开发，精通Python，熟悉大规模网页爬取，深度网页爬取，至少熟悉以下一种框架Nutch、Scrapy、Lucene、Heritrix、Solr、Sphinx等；
3.了解MongoDB、Redis、Mysql，掌握MQ，了解HBase、KAFKA等；
4.熟悉HTTP协议，熟悉正则表达式、XPath、CSS选择器等，了解常用验证码识别技术；
5.能独立解决实际开发过程碰到的各类问题。</t>
  </si>
  <si>
    <t>岗位职责： 1、 负责系统重构、业务系统核心模块的设计和编码开发； 2、 根据业务/产品需求，理解设计思路，按计划保证质量完成功能交付； 3、 协助开发经理进行团队的开发、管理工作； 4、 支持日常生产运营和技术支持工作，确保生产系统稳定及日常业务的正常持续； 5、 对项目过程的问题和经验，进行总结和分析，积累、改进、创新，不断完善知识库，提高工作质量和效率。  岗位要求： 1. 本科及以上学历，3年以上java开发经验； 2. 3年以上大型数据库如mysql使用经验，熟悉数据库性能优化； 3. 精通Java EE;熟悉Spring、Spring boot、SpringMVC、Mybatis、Struts、Hibernate等开源框架，对框架本身有过开发或重构者可优先考虑； 4. 熟练配置维护Nginx/Apache/Tomcat等服务，掌握shell脚本工具； 5. 熟练应用成熟的分布式服务、分布式缓存、分布消息队列方案，如dubbox、redis、rabbitmq等； 6. 工作态度认真，有责任心，有耐心，有一定抗压能力，有强烈的deadline意识； 7. 有一定的团队管理经验，能够独立带领3-4人小组完成项目开发。</t>
  </si>
  <si>
    <t>Python开发工程师+双休+高薪</t>
  </si>
  <si>
    <t>深圳市泰雅通科技有限公司</t>
  </si>
  <si>
    <t>.net软件开发工程师(英文)</t>
  </si>
  <si>
    <t>上海中商网络股份有限公司</t>
  </si>
  <si>
    <t>五险一金 补充公积金 年终奖金 股权激励 商业保险 员工宿舍 员工旅游 定期体检 下午茶 弹性工作</t>
  </si>
  <si>
    <t xml:space="preserve">Python开发工程师： 1.负责web服务接口开发 2.负责数据爬取及清洗 3.熟悉Linux的常见命令以及网络协议知识； 4.熟悉常用数据库：MySQL, redis等； 5.熟悉socket编程 6.对python异步编程有较深理解 7.具备较强的学习能力，有较强的独立工作和解决问题的能力。 [岗位要求] 1.熟练掌握python相关类库，尤其是网络操作相关库及文本处理相关库 2.熟悉各种web服务接口开发及调用 3.独立完成过网站项目开发或爬虫开发 4.熟悉django或flask 5.核心模块的开发和性能调优. 6.2年以上Python经验，熟悉Django, Tornado, Flask框架中的至少一种，熟悉Web后端架构 [其他要求] 1.较强的表达及沟通能力 2.热衷技术和编程，并有意愿进行全栈开发 3.有区块链开发经验优先 公司福利： 1、工作时间朝九晚六，周末双休，节假日正常放假 2、丰富多彩的员工聚餐、国内外旅游、季度团队活动等 3、高额全勤奖，带薪年假，员工生日福利，绩效奖金，优秀员工奖金，年终奖 4、批量90后年轻团队，上班氛围活泼轻松 公司地址：宝安区西乡银田宗泰文创产业园 面试时间:周一至周,9点-17点之前(最近招聘高峰期，简历不能及时处理，请主动电话咨询面试相关安排) 联系电话:189-2387-4427章主管 </t>
  </si>
  <si>
    <t>岗位职责： 1、负责完成项目的代码编写、单元测试和相关文档的编写工作； 2、参与系统、逻辑、界面、架构、数据库的设计工作； 3、负责各自平台系统的逻辑层、应用层和数据的维护，保证平台系统的正常运行； 4、配合项目组成员完成其他项目工作；项目完成，及时归档源程序； 5、完成领导交办的其他任务。 任职要求： 1.计算机及相关专业本科及以上学历，三年以上项目设计和开发工作经验，熟悉软件项目开发流程； 2.良好的英语口语表达能力； 3.熟悉.NET框架，能熟练使用c#语言进行B/S开发； 4.熟悉Windows服务类型的应用程序，熟悉WebService、多线程开发， 5.熟练使用Ajax、CSS、JavaScript和WebService； 6.熟悉ADO.NET，有ORACLE及SQL SERVER数据库系统开发经验，熟悉常见的存储过程和自定义函数的编写。 7.了解设计模式，有仓库物流项目开发经验 7.可独立进行需求分析，系统设计并完成部分核心代码的编写工作 8.熟悉WCF、WPF优先； 9.熟练使用多语言开发者优先； 10、有企业营销类项目（积分抽奖类）开发经验者优先；有手机Wap网站开发经验者优先。</t>
  </si>
  <si>
    <t>上海伯俊软件科技有限公司</t>
  </si>
  <si>
    <t>珍岛信息技术（上海）股份有限公司</t>
  </si>
  <si>
    <t>员工旅游 定期体检 五险一金 餐饮补贴</t>
  </si>
  <si>
    <t>五险一金 周末双休 带薪年假 住房补贴 绩效奖金 节日福利 年终奖金 项目奖金 定期团建</t>
  </si>
  <si>
    <t>岗位职责： 1. 使用Python语言开发收银端软件； 2. 参与软件项目的研发，评估方案设计和逻辑的合理性； 3. 负责收银端软件日常技术支持； 4. 公司领导安排的其他IT支持工作；  岗位要求： 1. 大学本科以上学历，计算机及相关专业； 2. 两年以上Python开发经验，熟练掌握Python2.3语言，熟练使用PyQT，熟悉flask/django框架，熟练使用GIT等代码管理工具； 3. 熟悉Linux操作系统，MySQL、Sqlite数据库； 4. 熟悉HTML, CSS, JS 等前端技术，或者移动端开发者优先； 5. 有钻研问题并解决问题的兴趣和毅力，有较强的自学能力和技术攻关能力； 6. 有团队合作精神，善于理解和沟通</t>
  </si>
  <si>
    <t>职责描述：
1. 参与产品前端（web）功能设计与开发，包括参与前端框架的设计与实现，以及各业务模块前端代码开发；
2. 和后端工程师协作完成产品实现；
3. 深入分析和解决前端遇到的各种技术、性能、跨终端兼容问题；
4. 根据业务需求，封装高复用、可维护性好的前端组件，持续提升页面兼容性和性能。
任职要求：
1、本科以上学历，计算机相关专业，5年以上前端开发工作经验；
2、精通JavaScript、CSS、HTML、DOM等基础前端技术，至少掌握一种前端框架 （React全家桶、Vue全家桶、Angular 等）至少一种有深入应用并深入理解其设计原理；精通Vue尤佳；
3、精通面向对象编程，熟悉MVC、MVVM 等开发模式；熟悉HTTP协议、具有一定的数据结构、算法理解能力；熟悉W3C、ECMAScript、ES6等前端技术标准；
4、具有mvvm框架编写组件开发经验，开发可视化拖拽布局经验优先；
5、具备移动端开发能力，能解决移动端兼容性问题及性能问题，熟悉主流移动浏览器的技术特点；
6、熟练掌握Webpack构建工具的使用和配置；
7、具备前端性能优化经验，实现页面加载、执行和渲染时间；
8、关注业界发展，对技术有浓厚的兴趣及独特的见解，关注前端前沿技术研究，通过新技术服务团队和业务；
9、熟悉Node.js，至少熟悉一门后端语言, 有Java/JSP经验者优先；
10、具备良好的学习能力与技术文档书写能力，具备良好的表达和沟通的能力；
11、熟悉软件项目开发流程、具备较强的团队精神和合作精神，抗压能力强。</t>
  </si>
  <si>
    <t>Python高级工程师</t>
  </si>
  <si>
    <t>北京海存志合科技股份有限公司</t>
  </si>
  <si>
    <t>数库（上海）科技有限公司</t>
  </si>
  <si>
    <t>五险一金 补充医疗保险 绩效奖金 年终奖金 专业培训 定期体检 弹性工作 节日福利</t>
  </si>
  <si>
    <t xml:space="preserve"> 岗位职责： 1、负责平台的前端技术实现，模块开发及功能改进； 2、参与前端技术资源的建设； 3、编写平台前端公共模块文档； 4、推进HTML5跨平台的应用； 5、参与定制平台后台交互接口，优化接入流程； 6、配合后端完成产品的整合。  任职要求： 1、统招本科及以上学历，通信及计算机相关专业； 2、3年以上web开发工作经验，熟悉前端开发工作流程； 3、熟练掌握html，javascript，css进行web开发,独立使用jquery、require.js，vue、webpack进行模块化开发； 4、了解或者熟悉node及其他后端开发语言优先； 5、对用户体验、交互操作流程、及用户需求有一定了解； 6、项目中主要使用vue，iview进行开发，时常浏览github开源项目源码巩固和拓展相关知识。  以下经验之一者优先考虑： 1、在项目中使用过d3.js优先 </t>
  </si>
  <si>
    <t xml:space="preserve">【你需要做的事】  1、负责产品需求分析，能对产品的原始需求做总结分析，提供技术解决方案；  2、完成服务端程序代码开发及代码审核、质量控制；  3、对所开发的功能进行测试并建立和完善开发文档；  4、持续重构与维护组件保持可用性和稳定性；  5、设计和改进前后端技术架构并推动实施；  6、负责自主研发的大数据平台与创新应用开发，保障工程进度和质量。  【你需要具备的条件】  1、计算机相关专业本科以上学历；  2.、3年以上python开发相关经验，具备Python项目经验，熟练掌握 相关 Web 后端开发框架；  3、熟悉使用正则表达式、xpath等，熟悉一种开源爬虫框架，如scrapy等；  4、精通Python语言，熟练使用Python标准库和流行的第三方库；  5、熟悉Tornado/Flask/Gevent/Django等常用开发框架，至少有其中一个的***实践；  6、熟悉以下主流服务器端开源系统或者其中一部分：Redis/MongoDB/RabbitMQ/Memcache/Nginx；  7、熟悉linux相关操作，熟悉mysql, redis, 消息队列等常用WEB组件的使用和性能调优；  8、熟练掌握mysql优化，elasticsearch优化，shell/python脚本；  9、具备强烈的责任心，对工作有激情，良好的沟通能力，良好的团队合作精神，能够承受一定的工作压力。 </t>
  </si>
  <si>
    <t>神州专车广州分公司</t>
  </si>
  <si>
    <t>购房优惠 股票期权 年终奖金 租购车优惠</t>
  </si>
  <si>
    <t>工作职责: -参与从需求分析→设计→开发→测试等工作； -参与软件的质量管理、项目优化及改进工作。 任职要求: -统招一本及以上学历，计算机/软件相关专业，熟练掌握Java语言； -充满激情，出色的学习和逻辑思考能力。 工作地点：厦门</t>
  </si>
  <si>
    <t>工作职责： 1、负责公司产品java服务软件开发； 2、参与软件产品及项目规划，制定具体实施方案； 3、根据开发进度和任务分配，完成相应软件模块的设计，开发和编程； 4、完成领导交代的其他临时性任务。 岗位需求： 1、熟悉ssh，特别是springmvc，开发经验不少于3年； 2、熟悉oracle、mysql数据库，除熟悉数据库的基本操作外，对数据库的性能优化有一定了解； 3、数据基本的前端开发，熟悉jquery、简单css等； 4、需要较强的需求理解能力； 5、主动性要求很强，有较强的沟通和学习能力。</t>
  </si>
  <si>
    <t xml:space="preserve"> ・参与测试工具技术架构设计、讨论及相关文档的编写、维护；  ・参与测试工具、测试脚本的研发及相关文档的编写、维护；  基本技能要求：  1・本科及以上计算机相关专业，2年以上互联网开发经验，熟悉后端开发；  2・熟练使用 Python，有3年以上 Python 语言使用经验；  3・熟练使用 Django + Uwsgi + Nginx 框架；  4・熟悉最新的 HTTP 协议、RESTful、GraphQL 等标准与设计规范；  5・熟练使用Oracle数据库；  6・熟悉常用的算法思想，设计模式，解决问题能力强；  7・有一定的架构思想，对分布式计算、分布式存储的架构设计理念和动机有一定的关注和理解；  8・良好的沟通、交流能力；  9・对科技行业、和技术有热诚；  10・做事严谨，注重细节。</t>
  </si>
  <si>
    <t>五险一金 免费班车 员工旅游 出国机会 绩效奖金 弹性工作 住房补贴</t>
  </si>
  <si>
    <t xml:space="preserve">  职位描述：   任职要求：   </t>
  </si>
  <si>
    <t>急聘：PHP高级开发工程师</t>
  </si>
  <si>
    <t>广州际讯数码科技有限公司</t>
  </si>
  <si>
    <t>1.2-1.4万/月</t>
  </si>
  <si>
    <t>五险一金 绩效奖金 专业培训 定期体检 员工旅游 周末双休 商业保险</t>
  </si>
  <si>
    <t xml:space="preserve">岗位职责： 1、负责公司战略性产品的系统框架设计、开发架构搭建、核心代码开发和技术相关工作。 2、参与项目需求分析、功能可行性分析、技术可行性分析和系统架构设计工作。 3、负责公司PHP项目的详细设计、编码和内部测试的组织实施，保障代码的安全； 4、负责运用各种优化技术优化网站，提高网站高并发性能，保证系统稳定； 5、负责在开发过程中相关的技术文档的编写工作； 6、完成与本职位相关的其它工作。   岗位要求： 1、App项目研发经验优先； 2、计算机相关专业本科以上学历，具备2年以上PHP开发工作经验，具有大型网站项目开发经验； 3、精通PHP应用开发以及框架技术，深入了解PHP的性能最优化和安全最大化；具有PHP缓存技术、静态化设计方面的经验；熟悉Memcahce；有大数据量处理和负载均衡意识； 4、精通Linux系统，操作环境,常用命令；安装配置LAMP环境，熟练Linux下服务器环境部署和性能调优； 5、熟悉XML、XHTML、JSON、CSS、Javascrīpt、AJAX等Web页面技术； 6、拥有优秀的编码习惯，结构清晰、命名规范、逻辑性强，代码冗余率低； 7、具备团队合作精神，高度的责任感，善于沟通，具备抗压能力和独立工作能力。   完善福利： 1、周末双休，五天工作制； 2、社会保险+住房公积金 3、绩效奖金，年终奖，全勤奖、勤奋敬业奖、飞跃进步奖等； 4、员工假期：包括法定节假日、带薪年假、带薪病假、婚假、产假、丧假等； 5、其他福利：每日下午茶、节日福利、温馨的员工生日会、激情洋溢的年度旅游、震撼人心的拓展活动、充满欢乐的观影活动、形式多样的体育竞技比赛等；我们还为每位员工量身定制了具有个性化特色的弹性福利计划，包括家庭关怀福利计划等。  </t>
  </si>
  <si>
    <t>Java讲师 (职位编号：0214002)</t>
  </si>
  <si>
    <t>甲骨文OAEC</t>
  </si>
  <si>
    <t>教育/培训/院校 计算机服务(系统、数据服务、维修)</t>
  </si>
  <si>
    <t>五险一金 绩效奖金 股票期权 年终奖金</t>
  </si>
  <si>
    <t>5、 熟悉数据库SQL编程，至少熟悉以下一种数据库管理系统：Oracle、 MySQL 、SQL Server； 6、 熟悉HTML、CSS、 JavaScript 、jQuery和Ajax等前台表现技术； 7、 有很好的面向对象的开发设计思想，了解设计模式，能独立的进行设计和开发； 8、 熟练使用（My）Eclipse、NetBeans等开发工具并能够使PowerDesinger、Rational Rose进行设计工作； 9、 语言表达能力强，沟通能力强，责任心强，热衷于技术传播工作；</t>
  </si>
  <si>
    <t>乐推（上海）文化传播有限公司</t>
  </si>
  <si>
    <t>发展平台 晋升空间 福利完善 五险一金 员工旅游 年终奖金</t>
  </si>
  <si>
    <t>大数据应用开发(高级)</t>
  </si>
  <si>
    <t>岗位职责： 1、参与公司项目的功能设计、开发工作； 2、参与核心代码的编写及后台服务程序的研发和编写； 3、参与产品功能模块的升级维护及优化； 4、按照项目计划，按时提交高质量代码，完成开发任务。  任职要求： 1、有良好、规范的代码书写习惯； 2、精通PHP，熟悉面向对象、设计模式； 3、精通MySQL数据库，具备数据库设计和性能优化经验； 4、熟悉Laravel等PHP常用框架； 5、熟悉Web技术栈和Web应用开发，包括HTTP、安全、数据库、缓存、消息队列等； 6、熟悉主流非关系性数据库、缓存技术，例如：Redis、MongoDB等； 7、掌握基本的前端知识JS、Ajax等，了解前后端分离架构； 8、有高并发WEB应用实践的优先； 9、熟悉Linux操作，有LNMP的部署与性能调优经验； 10、具有较强的团队意识，高度的责任感；善于沟通，对工作积极严谨，抗压能力强； 11、具备丰富的分层平台开发经验，参与完成过大型应用软件的开发； 12、熟悉项目设计过程，有独立系统分析及建模能力。</t>
  </si>
  <si>
    <t xml:space="preserve">任职要求： 1、本科学历（必须学信网可查）,计算机类，数学类，物理类等相关专业；必须具备6年以上相关工作经验； 2、精通大数据开源产品的架构和技术细节，精通Spark(Streaming/MLlib)、Hadoop、Hbase、Hive、Yarn、Kafka、Flume、sqoop、oozie等； 3、丰富的互联网、金融、保险行业大数据平台设计和开发经验； 4、丰富的结构化和非结构化海量数据的实时处理经验； 5、精通J2EE知识体系，精通JAVA语言、JSP、JavaScript、SERVLET、JDBC，熟悉Struts架构、iBatis或者Hibernate 6、精通oracle、DB2、Mysql等主流数据库，对相关数据库有多年使用经验； 7、精通AIX、LINUX、Windows操作系统命令以及Shell, Batch，Perl脚本的设计与编写。  </t>
  </si>
  <si>
    <t>北京合力亿捷科技股份有限公司</t>
  </si>
  <si>
    <t>五险一金 补充医疗保险 交通补贴 通讯补贴 绩效奖金 年终奖金 定期体检 带薪年假 年底双薪 节日福利</t>
  </si>
  <si>
    <t>岗位职责： 1、独立负责游戏运营平台、统计后台、SDK等系统的开发； 2、负责用户中心、充值中心、礼包中心等系统的设计与实现； 3、负责游戏官网、论坛的维护开发； 4、负责后端基础服务的架构、实现。 任职要求： 1、 有微信小程序和小游戏开发经验优先； 2、 拥有技术团队管理经验； 3、有5年以上PHP为主的中型或大型互联网产品软件的开发及维护工作经验； 4、熟悉一到两种常用PHP框架（laravel、CI、Zend Framework、ThinkPHP、Yaf等）； 5、熟悉MySQL数据库，拥有优秀的数据库设计能力，对数据库的基本理论及其内部实现机制有比较深刻的理解； 6、熟悉Linux/Unix，在其上有丰富的开发经验； 7、熟悉Memcache、Redis缓存系统，对服务器端程序的部署、架构、调优有一定的了解； 8、有很强的发现问题、分析问题和解决问题的能力； 9、善于沟通和逻辑表达，良好的团队合作精神和积极主动的沟通意识。</t>
  </si>
  <si>
    <t>职位说明： 1、参与项目的开发工作，并负责部分功能模块的设计； 2、保证项目的质量，负责项目中主要功能的代码实现； 3、根据开发进度和任务分配，完成相应模块的开发，并在开发过程中解决相应的技术难题； 4、与客户方沟通需求，并配合及提供相关支撑和服务； 5、参与项目技术方案的制定，进行相关的设计或开发工作； 6、参与项目的开发工作，并协助指导解决项目成员在开发过程中遇到的技术难题。 任职要求： 1、3年以上使用JAVA进行web开发的经验，熟悉主流的java web框架； 2、精通掌握HTML5/CSS3，JavaScript，Ajax、JQuery框架等Web开发技术； 3、JAVA基础扎实，精通主流JAVA开源框架，集合框架、多线程并发等,如Spring、Struts、SpringMVC、MyBatis等，能编写高质量简洁清晰的代码；有多系统之间接口调用经验； 4、精通至少一种数据库应用（ORACLE/MYSQL/MongoDB等）,对SQL编程有一定的经验； 5、思路清晰， 有良好的独立分析问题及解决问题的能力； 6、对新技术研发有着极高的热情，良好的主动性； 7、具备对工作的责任感，较强的抗压能力； 8、具有很强的分析问题和解决问题的能力，攻关疑难问题的强烈兴趣，善于学习。</t>
  </si>
  <si>
    <t>五险一金 员工旅游 交通补贴 通讯补贴 专业培训 绩效奖金 年终奖金 股票期权 节日福利 公平晋升</t>
  </si>
  <si>
    <t>1、参与系统需求分析与设计，并负责产品后台服务程序的研发和编写；  2、进行网站数据库的设计、管理、开发和优化；  3、负责网站功能模块开发。  4、负责网站功能模块优化调试。  5、网络直播平台的模块开发。   任职要求： 1．计算机相关专业，大本科及以上学历，至少3年以上PHP项目开发经验；  2．精通PHP/MySQL/Laravel模块的开发,熟悉主流框架Zend,Yii,Ci,Symfony2等；  3．理解面向对象程序设计，掌握基本算法，了解网站架构；  4．具备MySQL数据库设计及优化经验,精通SQL语句调优；</t>
  </si>
  <si>
    <t>PHP高级开发工程师+双休+五险一金</t>
  </si>
  <si>
    <t>补充医疗保险 员工旅游 餐饮补贴 年终奖金 绩效奖金 专业培训 周末双休 节日福利</t>
  </si>
  <si>
    <t xml:space="preserve">工作职责 1、参与项目需求分析、产品模块的概要和详细设计； 2、负责项目前端、后台的开发和维护工作； 3、按计划完成产品模块的代码编写，产品模块测试； 4、负责产品升级与维护； 5、协助技术总监进行技术框架的选择与开发； 6、帮助其它小伙伴进行学习拓展。  任职要求： 1、大专及以上学历， 至少5年以上PHP开发经验； 2、掌握面向对象编程思想，具有标准化的代码编写习惯，具有扎实的PHP后台开发功底； 3、了解Ajax、JavaScript、CSS等前端技术，熟悉Json、xml数据交换格式； 4、了解TCP/IP、HTTP等通信协议，HTTP接口开发经验优先； 5、具有SQL编写能力，熟悉Mysql数据库开发； 6、有Linux环境开发经验，熟悉Apache，nginx配置，熟悉React es6优先。  上班时间：朝九晚六，周末双休 公司福利： 1、五险一金，带薪年假 2、每年定期调薪 3、包工作餐，零食不断，不定时下午茶 4、免费的员工旅游 5、节日福利，春节、妇女节、端午节、中秋节、圣诞节等会发相应的节日礼包 6、舒适的办公环境，超nice的同事小伙伴 </t>
  </si>
  <si>
    <t>1、PHP网站平台二次开发，Android和IOS接口开发； 2、维护服务器和平台，以及各种数据对接接口； 3、负责基于Web应用的系统功能开发及技术支持工作，维护已有程序升级和错误更正；  岗位要求： 1、2年以上PHP开发工作经验，有过互联网金融平台及区块链开发经验优先； 2、精通 PHP 语言，熟悉 Lnmp，了解 负载均衡，熟悉CDN运行原理，熟悉面向接口开发模式； 3、精通 Mysql 管理及 Sql 性能调试，有数据库设计经验，有良好的代码编写习惯； 4、有独立设计需求功能开发的能力，能够独立承担项目开发工作，具有比较强的责任心；</t>
  </si>
  <si>
    <t>PHP游戏服务器开发工程师</t>
  </si>
  <si>
    <t>岗位职责  1.熟悉PHP的开发，2年以上服务端开发经验；  2.熟悉MySQL，熟悉redis、MogoDB等数据库；  3.思路清晰，具备较强的动手和解决问题能力；  4.至少参与过一款PHP开发的游戏项目开发。</t>
  </si>
  <si>
    <t>五险一金 餐饮补贴 专业培训 弹性工作 定期体检 股票期权</t>
  </si>
  <si>
    <t>我们希望您是： 靠谱的工程师：有扎实的基础，有丰富的开发经验以及钻研新技术的热情； 有创业者基因：你渴望一个能够共同成长的团队，而不是找一份养家糊口工作，有开发高品质产品、编写高质量代码的自我要求。  我们会让你做： 负责爱拍平台的搭建与开发流程优化； 代码架构重构，业务框架设计。  您必须要自带的技能： 1.精通PHP+MySQL开发，熟悉Javascript、XHTML、PHP模板技术； 2. 熟悉面向对象编程，具有良好的代码编程习惯； 3. 熟悉PHP主流的MVC框架，实际项目中有使用过CodeIgniter/Laravel/Yii/Symfony中的一种或多种； 4. 熟练掌握基于MySQL的数据库开发，掌握MySQL的数据库配置管理、性能优化等技能，具备数据库应用系统的规划及设计的能力； 5. 学习能力强，责任心强，工作积极主动，能刻苦，具有专研精神； 6. 本科（1年以上PHP开发经验）。</t>
  </si>
  <si>
    <t>魔方元科技</t>
  </si>
  <si>
    <t>做五休二 五险一金 带薪年假 年底N薪 绩效奖金 项目奖金 股票期权 免费午餐 地铁边 氛围Nice</t>
  </si>
  <si>
    <t>【岗位职责】
1、负责网站、足球魔方系统及其衍生产品的前后台程序设计、研发；
2、参与项目需求评审，制定产品设计文档；
3、参与软件项目架构设计；
4、现有软件代码的重构和优化、新产品的技术研究；
5、软件系统主要业务逻辑的代码编写。
【岗位要求】
1、本科及以上学历，计算机相关专业；
2、1年以上PHP开发经验，有丰富的大型网站或移动互联网项目经验优先；
3、熟悉ThinkPHP框架，精通服务端系统架构设计、优化，熟练掌握面向对象编程和常用的设计模式。
4、熟悉Linux系统，具备独立设计系统架构的能力者优先；
5、熟悉Mysql数据库，熟悉memcache或redis，熟悉MongoDB；
6、较强的抗压能力和执行力，沟通顺畅，强烈的团队精神。</t>
  </si>
  <si>
    <t>Java高级开发/后端架构师（广州番禺办公）</t>
  </si>
  <si>
    <t>1． 负责公司产品的后台系统开发，核心技术攻关以及后期的重点故障分析定位； 2． 对产品的分析设计、开发发布、系统的性能、安全性、稳定性负责；  任职要求： 1. 3年以上Java开发经验，2年以上互联网开发经验，有架构设计和实战经验者优先； 2. 熟悉JAVAEE架构，熟悉Servlet、Spring、Hibernate、ibatis等开发框架； 3、熟悉阿里云产品。 4. 精通MySQL处理机制与应用场景限制、精通NoSQL Redis、MongoDB、TSDB、influxdb等； 5. 熟练掌握分布式通讯框架（Netty、dubbo等NIO框架）、分布式缓存（Memcached集群、redis集群）、分布式存储（fastDFS、HDFS等）、分布式事务处理方案； 6. 掌握通讯的相关知识，如：串口通讯、TCP、UDP等 7. 熟练掌握linux、以及shell命令的编写 8. 有如下相关经验者优先：高并发、高吞吐、高稳定性系统架构设计与实现，对架构重构分析、分布的改进，全局掌握架构要素系统灵活性、业务扩展性、性能线性增长、HA高可用、等级安全性等； 9. 对物联网、大数据等相关技术领域有研究或有浓厚兴趣，拥有移动互联网、大型电商、物联网等业务背景优先考虑。</t>
  </si>
  <si>
    <t>上海网云信息咨询有限公司</t>
  </si>
  <si>
    <t>java高级软件设计工程师</t>
  </si>
  <si>
    <t>1.2-5万/月</t>
  </si>
  <si>
    <t>五险一金 年终奖金 专业培训 补充医疗保险 补充公积金</t>
  </si>
  <si>
    <t>基于python的c/s应用开发 系统部署和运维 岗位要求 全日制本科或以上学历，1年或以上python开发经验 精通python软件开发 熟悉python桌面开发，熟练使用pyside, pyqt进行桌面应用开发 熟悉python server端开发，能利用flask/Django进行web server和api开发 熟悉图像处理技术，熟悉 NumPy，opencv模块。 对于深度学习及相关图像方面的应用感兴趣。 熟悉Docker技术，能利用Docker技术进行系统部署 有图像处理知识，熟悉opencv者优先 了解SciPy， Pandas 等数据处理相关模块者优先 具有Hadoop, spark等大数据平台技术经验者优先 软技能要求 良好的沟通能力和团队精神 热爱技术 研究和解决问题的能力 快速学习能力</t>
  </si>
  <si>
    <t>岗位要求： 一、需要5年以上应用软件开发的经验。 二、基础能力： a) 具备较强的逻辑分析能力 b) 熟悉面向对象设计、UML语言、具备较强的文档撰写能力。 c) Java语言基础语法； d) 数据结构基本知识； e) 关系型数据库基本知识及SQL语言； 三、应用技术： a) 需要熟练掌握spring framework、hibernate、JSF、JSP、Javascript、HTML。 b) 需要会使用Tomcat、Websphere、Weblog应用服务器之一。 c) 具备以下技能优先考虑：CXF、quartz、JBPM、jboss seam、EXT JS、JQuery。 四、数据库 a) 至少熟练ORACLE、MySQL、SQLServer、DB2等其中一种，会ORACLE为优先考虑。 五、开发工具 a) 熟练eclipse、powerdesigner、PL SQL、SVN。 b) 至少熟练EA(Enterprise Architect)、JUDE、Rational Rose其中一种。  公司简介： 甘棠软件（系统）上海有限公司是由原IBM咨询顾问与制造业经理于2011年共同创立。 公司致力于以软件和服务提升制造业的管理水平，并志在成为具有全球竞争力的BOM与成本管理软件的领导者。 BOM管理与成本管理是国内制造企业普遍欠缺的核心能力，也制约了制造业的转型升级和竞争力水平的进一步提升。 公司业务聚焦制造业的BOM管理与成本管理两大领域，拥有国内领先的自主知识产权软件平台iBOM与iProcurement。 目前客户包括中国一汽、北汽福田、长城汽车、上海大众、江铃汽车、北奔重汽等国内汽车制造企业。 甘棠软件以自主知识产权软件和咨询实施服务助力中国制造2025，为中国制造业的转型升级和建设制造业强国贡献我们的力量！</t>
  </si>
  <si>
    <t>高级JAVA/服务端开发工程师</t>
  </si>
  <si>
    <t>五险一金 绩效奖金 股票期权 专业培训 员工旅游 通讯补贴 定期体检</t>
  </si>
  <si>
    <t>工作职责： 1、负责公司O2O产品的服务端开发实现；（优秀者也可担任整个项目技术开发的负责人） 2、设计服务端架构，制定服务端规范，对服务端的技术方案负责； 3、领导并参与完成项目服务端逻辑开发，对项目服务端技术开发的进度负责； 4、解决服务端开发中的技术难题； 5、根据项目产品文档和软件设计规范，负责软件的设计，核心模块代码实现、测试工作； 6、协同并帮助项目前端开发，保证项目的整体进度。  岗位要求： 1、有良好的团队协作意识和出色的学习能力，对移动应用和O2O领域有持久的热忱； 2、有较强的个人表达能力，包括语言表述、书面表述等； 3、五年以上开发经验，熟悉Java语言开发； 4、熟悉Spring, MyBatis等开源框架； 5、熟悉Oracle/MySQL/SQLServer等主流数据库编程； 6、有高并发，网络通讯开发经验； 7、有App服务器端开发经验者优先。  期待优秀的您加入睿本，成为我们的合伙人！  薪酬福利： 1、年度旅游； 2、五险一金，入职后公司为每一位员工购买五险一金； 3、绩效奖金，丰厚的团队项目奖金； 4、年底双薪； 5、带薪年假； 6、各种福利：端午、中秋、生日礼物、下午茶、营养汤水、结婚及生育礼物、员工体检等 7、吸纳优秀的人才入核心团队，为核心团队成员提供股份期权及分红。</t>
  </si>
  <si>
    <t>岗位说明: 1 参与系统的需求调研和需求分析,撰写概要设计/详细设计 2 搭建系统开发环境,完成系统框架和核心代码的编写 3 指导软件工程师的日常开发工作,解决开发中的技术问题 4 对项目的实施提供支持 5 参与方案的讨论和技术调研,负责方案升级及更新 6 参与系统的架构设计  任职要求: 1、要求计算机专业本科及以上学历；熟悉java编程语言，五年以上Java开发经验； 2、熟练使用svn或git；熟悉主流Java Web框架（Jquery，Spring Mvc，Mybatis）；具有MySQL/Oracle等关系型数据库应用开发经验；熟悉dubbo\dubbox、spring boot、spring cloud、docker、k8s、redis等服务框架及容器技术者优先； 3、了解angularjs、reactjs、vue等前端框架者优先；有电信行业、政府行业、互联网行业项目研发经验者优先</t>
  </si>
  <si>
    <t>南通东华软件有限公司</t>
  </si>
  <si>
    <t>员工旅游 绩效奖金 年终奖金 带薪年假 专业培训 全勤奖 包吃包住 节日福利 工龄奖</t>
  </si>
  <si>
    <t>1.参与BI相关大数据系统的需求对接、架构设计、开发工作；  2.参与需求构建数据仓库及数据集汇总优化，协助后台技术团队完成DW、ETL功能实现及相关IT项目；  3.对BI用户数据分析技术支持、IT技术支持、用户培训和IT系统操作指导；  4.负责规划和实施中对各业务主题进行分析及优化；  5.开发和维护系统平台与框架，发现和解决存在的技术问题，保证BI系统的性能和稳定性；  6.负责项目级（复杂）报表需求进度，参与实施、推进项目达成验收；  7.支持业务部门对业务数据进行挖掘，找出核心问题，并提出关键举措，推动运营指标及业务能力的提升级。    任职要求：  1、大学专科或以上学历，计算机科学与技术、统计学、数学、数据科学、财务会计等本科及以上学历；  2、3年及以上的BI项目及数据分析工作经验，熟悉至少一种JAVA，NET开发语言；  3、熟练使用至少一种关系型数据库（Oracle,SqlServer,MySql），有数据库优化经验，有非关系型数据库使用及PL/SQL等脚本编程经验优先；  4、了解至少一种数据挖掘算法和数据建模；  5、对数据敏感，具备优秀的分析技巧以及报告展示能力，了解主流报表工具或新兴前端报表工具如QlikView，熟悉Tableau者优先；  6、熟悉服装零售、电商企业的ERP中台、电商EC\OMS、WMS、财务金蝶等应用系统操作更佳；  7、有管理和分析用户需求的经验，有服装零售行业数据分析和数据洞察的技术支持经验优先；  8、有较强的计划和组织协调能力，具备结果导向思维，工作踏实、对技术工作有热情;  9、精通 Java 后端开发技术，并深刻理解其原理，包括 SpringCloud，SpringBoot，  Hibernate / JPA，JSP，Servlet，Tomcat，等  10、有参与大型电商系统或电商直播项目开发经验者优先。</t>
  </si>
  <si>
    <t>五险一金 餐饮补贴 通讯补贴 补充医疗保险 补充公积金 年终奖金 定期体检 员工旅游</t>
  </si>
  <si>
    <t xml:space="preserve"> 1.1年及以上python开发经验，Python语言技术扎实，逻辑条理清晰 2熟悉python数据处理，能对数据进行清理，导入，并进行分析处理 3.熟悉python pandasand numpy数据处理包 4.本科及以上学历，计算机相关专业</t>
  </si>
  <si>
    <t>工作职责: 1.负责PC Web、移动端Web和微信小程序页面的产品开发。 2.熟悉web开发流程，根据产品和交互需求给出前端技术解决方案。 3.有丰富的项目经验，能够根据项目的业务流程、可行性、风险等给出较为合理的时间评估。 4.关注前端技术发展，能够给现有网站产品给出合理的优化和改进建议。通过不断学习，将新技术和业务结合，提升产品价值和技术价值。 5.跟APP同时沟通解决移动设备上的各种适配问题。 任职资格: 1.2年以上Web前端开发经验。强烈关注前端开发技术，图形用户界面设计，能建立一个高效的用户体验。 2.熟悉HTML、CSS等网页相关技术，熟练掌握DIV+CSS页面架构和布局方式（包括Flex、Grid布局），能够熟练手写HTML代码，深刻理解各主流浏览器之间的兼容性。 3.熟练使用JavaScript，有模块化编程的实践。 4.了解Vue.js、Angular.js、React.js等流行框架，至少熟练使用其中一种。 5.熟练使用常见的前端开发工具，如NPM、Git、Gulp、Webpack、VSCode等工具。 6.对于技术有一定的追求，保持进取心，能持续快速学习。 7.当过Leader或者有一定的带人经验。 加分项 1.有985/211学校教育背景。 2.参与互联网大公司核心项目或用户量超过100w的web产品。 3.有两种以上业务场景开发经验的，例如：既开发过PC Web页，也开发过移动Web页，或者开发过微信小程序。 4.个人技术Blog、Github账号、项目在线展示网址； 5.有过H5或微信小程序开发经验。 6.有过使用VUE/React/Angular框架的项目经验。</t>
  </si>
  <si>
    <t>五险一金 弹性工作 绩效奖金 加班补贴 周末双休 考勤奖</t>
  </si>
  <si>
    <t>一、岗位职责 1.完成软件项目的需求调研、编码、测试及相关文档编写； 2.根据项目的开发进度，能解决项目开发过程中遇到的技术和业务问题； 3.负责程序与数据库读写性能的优化；  二、招聘要求 1.计算机科学与技术、软件工程等计算机软件专业，正规本科以上学历，5年以上软件开发经验； 2.精通JavaEE软件开发，了解常用中间件与框架。熟悉SpringBoot、SpringMVC、Spring Data、Hibernate、MyBatis、Struts2等，并了解其运行机制； 3.能够熟练应用各种设计模式； 4.具备Android、Angular前端、Flex、C/C++（任一）开发经验者优先； 5.熟练使用Linux操作系统；熟悉Oracle、MySQL等数据库使用、设计与性能优化，掌握Eclipse、MyEclipse等开发工具； 6.熟悉NoSQL数据库，了解MongoDB、Redis等NoSQL数据库应用； 7.学习能力强，能够快速学习新技术；沟通理解能力较强,有很强的问题解决能力； 8.有良好的团队合作能力，性格随和，技术视野开阔； 9.对技术有激情，能够积极跟进业界新技术发展。  三、报名方式 报名时间：招满截止 有意应聘者，可在报名时间范围内，通过电子邮件方式报名。报名者须提交的应聘材料： 1、个人简历； 2、学历学位证书； 3、相关资格证书和证明材料。 报名请提供上述材料的扫描件并在面试时提供原件核实。 联系人：刘茵 联系电话： 18825177549 电子邮件：liuyin@gzhu.edu.cn  四、其他有关事项 （一）报名人员请按要求将所有应聘材料打包一并发送，扫描的图片请自行修改大小，太大会导致系统拒收； （二）应聘人员请将邮件主题统一写成应聘“Java高级开发工程师岗位”； （三）经审核符合需求者将电话通知面试时间。   广州大学网络空间先进技术研究院  2019年4月15日</t>
  </si>
  <si>
    <t>Python后端中级开发工程师（急招）</t>
  </si>
  <si>
    <t>深圳市前海尚云技术有限公司</t>
  </si>
  <si>
    <t>前端开发工程师（高级）</t>
  </si>
  <si>
    <t>深圳家家母婴科技有限公司</t>
  </si>
  <si>
    <t>1、根据需求用Java语言独立设计开发相对应的游戏服务端程序； 2、了解整个游戏服务器系统，维护相对的模块； 3、负责项目团队培训和管理，积极帮助伙伴成长； 4、负责游戏BUG修复保证服务稳定高效的运行。 任职要求： 1、熟悉Java OOP且拥有扎实的java基础； 2、熟悉Thread、IO、Socket并了解其原理； 3、熟悉SpringBoot、springcloud、MyBatis、Hibernate等优秀的开源框架，熟悉MySQL数据库； 4、熟悉Redis、Mongodb、ActiveMQ等中间件，熟悉JDBC； 5、对服务器分布式有自己的理解，并能形成完整的服务器架构； 6、良好的学习能力和人际沟通能力，能带领团队保质保量完成项目进度。 7、有服务端主程经验尤佳。</t>
  </si>
  <si>
    <t>五险一金 补充医疗保险 员工旅游 通讯补贴 年终奖金 项目奖金 周末双休 氛围好</t>
  </si>
  <si>
    <t>五险一金 专业培训 节日福利 员工旅游 周末双休 股票期权</t>
  </si>
  <si>
    <t xml:space="preserve">1.负责SAAS平台前端开发工作任务 2.负责SAAS平台前端页面开发 3.负责SAAS平台前端逻辑开发 4.优化前端架构，提高系统的灵活性和可扩展性 5.开发、维护、扩展前端代码框架 6.跟踪研究前沿的前端技术，并应用到公司的产品开发当中 任职要求： 1.了解各种web前端技术，对符合Web标准的网站重构有经验 2.熟练掌握DIV+CSS网页布局，精通HTML/HTML5/CSS/CSS3等前端开发技术 3.对CSS/JavaScript性能优化、解决多浏览器兼容性问题有一定的经验 4.熟悉浏览器渲染原理，精通各种前端调试工具，对页面性能和浏览器兼容有丰富的实践经验 5.对用户体验，交互操作流程以及用户需求有一定了解  </t>
  </si>
  <si>
    <t>1.负责核心产品的后端模块开发和功能性自测； 2.持续完善服务端架构和技术栈，提升系统可用性及容量； 岗位要求： 1. 本科及以上学历，2-3年工作经验，计算机相关专业优先； 2. 至少2个以上Python等项目开发经验，熟悉常见软件架构模式； 3. 计算机基础知识扎实，熟悉TCP/IP协议、常见数据结构和算法； 4. 熟练掌握 MySQL、Redis 等数据库，对性能优化有一定的理解； 5. 至少熟练掌握一种主流框架，并理解设计原理； 6. 熟练掌握 Linux 平台，熟悉常见软件或服务，有一定的性能监控、调优相关经验； 7. 具有良好的分析问题和解决问题的能力，勇于面对挑战性问题，善于沟通，抗压能力强，具备较强的团队协作意识和能力； 福利待遇： 1.7H/天 2.节日金 3.通讯补贴、高温补贴 4.入职即享五险一金 5.不定期户外活动 6.公司氛围好，发展空间大，扁平化管理</t>
  </si>
  <si>
    <t>周末双休 带薪年假 五险一金 绩效奖金</t>
  </si>
  <si>
    <t xml:space="preserve">岗位职责： 1. 负责客户端的接入、后台服务程序的功能实现和维护； 2. 负责客户端后台服务稳定性、高可用性、解决性能瓶颈等。  岗位要求： 1. 计算机相关专业，本科及以上学历，3年以上后台开发工作经验； 2. 熟悉Unix/Linux操作系统，精通Java开发语言，熟悉C++优先。熟悉面向对象程序设计方法以及常见的设计模式。 3. 精通TCP/IP协议相关知识，精通网络编程，精通HTTP等网络应用协议，精通多线程、多进程开发，精通常用数据结构与算法。 4. 熟悉 spring boot, spring security等框架，熟悉 mqtt 等协议。熟悉MYSQL或其他大型数据库. 5. 熟悉Shell/ node.js/python/ php/ruby等脚本语言优先；熟悉各种前端技术优先；有游戏后台经验优先。 6. 有责任心和团队精神，善于沟通与合作。   加入“GAN魔方”，我们将为您提供： 1.全方位的社会保险及住房公积金，部分岗位加买商业保险； 2.带薪的法定节假日； 3.完善的内部晋升机制，多渠道的发展空间； 4.温馨的员工关怀和丰富的员工活动，定期举办团建活动活动及户外拓展； 5.行业内富有竞争力的工资水平。 </t>
  </si>
  <si>
    <t>软件架构师</t>
  </si>
  <si>
    <t>广东中成卫星微电子发展有限公司</t>
  </si>
  <si>
    <t>算法工程师-心电</t>
  </si>
  <si>
    <t>深圳市理邦精密仪器股份有限公司</t>
  </si>
  <si>
    <t>1、负责产品架构设计、重构、优化，根据业务规划及技术规划制定应用架构方案； 2、负责产品架构分析，提出软硬件架构整体设计、概要设计，数据库及存储设计方案，指导其他工程师的设计、编码开发工作； 3、新技术预研，协助完成方案选型和设计。 4、负责核心技术问题的攻关，系统优化；协助解决项目开发过程中的技术难题； 5、积极了解业界发展、相关新技术及趋势，促进技术进步和创新。 6、协助项目负责人把控项目进度。按时高质量完成上级领导安排的工作。 7、承担系统核心功能的研发工作；负责核心技术问题的攻关，系统优化，协助解决项目开发过程中的技术难题。  任职要求： 1、本科以上学历，5年以上互联网工作经验；
2、精通Java语言，精通多线程编程、网络编程，理解Java虚拟机；
3、具有独立设计并实现高并发、高可用的大型Java应用的能力；
4、熟练应用成熟的分布式缓存、分布式存储技术方案，最好有成功的案例；
5、掌握dubbo，spring cloud中一种微服务架构。
6、有电商相关项目经验者优先考虑；
7、思路清晰，善于思考，能独立分析和解决问题；责任心强，具备良好的团队合作精神和承受压力的能力；
8、熟悉软件工程，具有良好的代码编写规范和书写文档的习惯，有很强的自学能力，喜欢钻研技术</t>
  </si>
  <si>
    <t>五险一金 员工旅游 餐饮补贴 出国机会 绩效奖金 年终奖金 周末双休 包住宿</t>
  </si>
  <si>
    <t xml:space="preserve">1.主导敏捷开发流程，负责软件产品核心模块的设计开发工作，包括软件架构设计、核心模块代码开发、技术文档撰写和管理、源码管控、测试与部署等。 2.产品开发，参与指导其他模块的设计与开发、代码Review、问题追踪、自动化测试、指导核心技术问题的攻关，系统优化，并解决系统开发、运行中出现的各种问题，对软件产品的功能、性能和质量负责。  任职要求： 1. 精通 Java 应用系统技术栈，包括网络架构，Web Server，中间件，DB，缓存，存储解决方案。精通 Java、JavaScript、Python 或 PhP/Html 语言，对相应的编程规范有深刻理解。 2.熟悉 Docker 等容器技术，具备容器的编排部署经验。 3. 熟悉敏捷开发的软件工程流程，理解设计、开发、测试、部署、上线、迭代升级等环节和流程，有实际项目管理经验。 4.了解自动化测试和质量监控流程，熟悉功能测试，单元测试，集成测试的开发。 5.熟悉云计算环境，熟悉大数据技术，有基于 Hadoop 框架的编码经验者优先。 6.电子信息、通信等相关专业本科以上学历，5 年以上软件工程开发经验，2 年以上开发经理或开发架构师工作经验。 </t>
  </si>
  <si>
    <t>五险一金 餐饮补贴 弹性工作 定期体检 专业培训 出国机会 绩效奖金 年终奖金 员工旅游 免费班车</t>
  </si>
  <si>
    <t>广州花生日记网络科技有限公司</t>
  </si>
  <si>
    <t>五险一金 专业培训 年终奖金 定期体检 员工旅游 交通补贴 带薪年假 员工下午茶 补充医疗保险</t>
  </si>
  <si>
    <t>岗位职责： 1、负责公司系统平台的技术研发管理工作团队管理相关工作，带领团队完成公司制定的开发目标； 2、负责制定项目计划（进度计划、质量计划等），对编码质量、进度、规范等负责，确保产品质量与开发进度； 4、负责新技术的引进，进行需求分析，技术框架设计，产品开发计划的定制，开发进度的监控； 3、参与产品方案设计、设计文档评审、代码评审等工作。 5、负责核心代码的编写，组织解决项目开发过程中的重大技术问题； 6、负责新人员的培训和指导工作； 7、解决开发中的技术问题，不断推动产品创新和流程优化，从技术层面提高用户体验; 任职资格： 1、本科及以上学历；5年以上相关行业从业经验，具有软件团队开发管理经验优先； 2、具有丰富的J2EE架构设计经验，熟悉主流技术框架，精通设计模式、组建技术，具备较强的技术整合和突破能力； 3、精通Java编程；熟悉SpringBoot, Spring 4.0 ，SpringMVC等主流框架；熟悉算法、数据结构、多线程编程、IO、网络编程等，有扎实的JAVA功底； 4、有分布式、高并发系统开发设计经验； 5、熟悉一种以上NOSQL如Redis ,mongoDB并有相关开发经验； 6、熟悉各种Java应用服务器的使用，熟悉关系型数据库，熟悉各类操作系统； 7.能熟练操作 maven,ant, git, jenkins ； 8、有强烈的责任心，优秀的表达能力，沟通能力及领导能力，较强的学习和理解能力，思路清晰，善于思考，能带领团队分析和解决问题。 待遇： 五险一金，生日礼品及庆祝会，年度体检，交通补贴， 各类奖金及员工活动丰富，优厚年终奖，多层次调薪体系（特别优秀者可半年进行一次调薪）。</t>
  </si>
  <si>
    <t>五险一金 通讯补贴 餐饮补贴 交通补贴</t>
  </si>
  <si>
    <t>（1）外网综合门户系统界面美工设计与交互设计； （2）或外网综合门户系统前端开发； （3）或外网综合门户系统程序框架开发； （4）或网综合门户业务模块开发。 任职要求： 1、 熟练掌握HTML、CSS、JavaScript等系统前端开发技术 2、 有门户系统相关项目经验者优先 3、 掌握以下技术中一项或多项者优先： （1）BootStrap （2）React （3）Liferay Portal</t>
  </si>
  <si>
    <t>java高级开发工程师（全栈）</t>
  </si>
  <si>
    <t>深圳桔子智能科技发展有限公司</t>
  </si>
  <si>
    <t>岗位职责： 1、定制开发：基于公司BI产品定制开发项目特定需求； 2、项目实施：参与或负责实施一些基于公司产品的项目（偏开发类）。  岗位要求： 1、本科或以上学历，5年及以上Java应用开发经验，偏前端java应用开发经验的优先； 2、具备较强的分析问题和解决问题的能力，有较好的学习能力； 3、具备扎实的java知识体系，精通java基础知识； 4、熟悉Ajax、JavaScript、CSS、HTML等前端技术，熟练使用各种开源前端框架，如BootStrap、jquery等； 5、熟悉Tomcat、Websphere等主流J2EE应用服务器； 6、工作积极主动、敬业，能承受较大工作压力； 7、有良好的合作性和沟通能力。</t>
  </si>
  <si>
    <t>五险一金 员工旅游 交通补贴 专业培训 出国机会 绩效奖金 年终奖金 股票期权 弹性工作 定期体检</t>
  </si>
  <si>
    <t>1、负责公司平台产品的基础架构的设计与实现； 2、编写核心代码，负责公司后端核心模块的设计与开发； 3、设计高扩展，高性能，高可用的应用和数据库结构； 4、负责现有系统的功能性能升级与优化。  职位要求： 1.3年以上工作经验，本科及以上学历，计算机或相关专业； 2.精通php语言, 至少熟悉php的（Yii /laravel/thinkphp）框架中的一种； 3.熟悉linux操作系统和apache、nginx容器配置和优化, 并能对MySQL和Linux进行日常管理和维护； 4.具备socket与websocket长连接开发经验，有智能家居方面工作经验优先考虑； 5.了解memcache、redis、mongodb等常用nosql解决方案，了解各自的优缺点以及使用场景； 6. 有高负载、高并发，高可用，分布式，大流量的集群系统项目经验优先；有系统架构经验优先； 7.熟悉workerman或gatewayworker框架者优先。</t>
  </si>
  <si>
    <t>Java开发工程师（资深专家级）</t>
  </si>
  <si>
    <t>蜜源（广州）新媒体科技有限公司</t>
  </si>
  <si>
    <t>专业培训 绩效奖金 年终奖金 扁平化管理</t>
  </si>
  <si>
    <t>工作职责： 1、参与系统架构设计，技术架构选型，并主导功能模块设计、数据结构设计、接口设计； 2、参与系统核心功能的研发工作；负责核心技术问题的攻关，系统优化，协助解决项目开发过程中的技术难题； 3、参与产品方案设计、设计文档评审、代码评审等工作。 4、负责新人员的培训和指导工作； 任职要求： 1. 5年以上大规模在线交易系统设计、规划及参与系统运维经验，熟悉Java/Golang等语言； 2. 精通大规模系统的JavaEE架构技术，熟练掌握常见开源框架和技术，如Spring Cloud、Spring Boot、dubbo、RabbitMQ、Redis等，熟练使用MyEclipse/IntelliJ Idea开发工具，对框架本身有过开发或重构者可优先考虑； 3. 熟悉主流应用服务器的架构体系、数据库以及各种中间件技术，如tomcat、jboss、jetty、Mysql/MariaDB、Postgresql等； 4. 精通常用设计模式和主流设计工具，能进行系统建模、总体设计； 5. 熟悉大规模系统的负载均衡、缓存、网络存储、网络安全、数据库高可用设计及性能评估机制； 6. 具备海量数据、大批量、高并发、高性能分析及处理的成熟经验； 7. 具备良好的文档撰写能力、编写习惯，良好的抽象思维和逻辑思维能力； 8. 可承受较大压力，有责任感，较强的沟通协调能力，具有团队合作精神； 9. 具有互联网商城、APP或社交电商高级JAVA工程师履历优先</t>
  </si>
  <si>
    <t>web高级前端工程师-javascript开发</t>
  </si>
  <si>
    <t>2-2.9万/月</t>
  </si>
  <si>
    <t>带薪年假 五险一金 包住宿 绩效奖金 节日福利 全勤奖 专业培训</t>
  </si>
  <si>
    <t xml:space="preserve"> 职位描述： 我们在寻找一同成长的伙伴  我们需要你（岗位职责）： 1、负责公司自主研发软件产品的PC版和手机版前端开发和维护； 2、配合产品开发团队、UI设计师完成项目迭代，不断优化和提升用户体验； 3、参与团队的沟通协调，按质按时完成领导分配的任务； 4、研究Web前端技术的发展，丰富或优化Web 前端相关工作。  我们希望你（任职要求）： 1、对技术有自己的想法，是个有态度的程序猿； 2、积极主动的学习新的知识，不断地专研新技术，为产品的进化提供创新的解决方案； 3、良好的沟通协调、团队合作精神和组织能力，良好的系统分析能力及文档； 4、组织能力，能够适应高强度的工作，有极强的工作责任心和敬业精神；  技术上： 1、3年以上前端开发经验，精通HTML5、CSS3、Ajax、JavaScript、DOM、JSON等前端技术。 2、熟练使用各种前端调试工具，掌握面向对象编程思想； 3、熟练使用React及相关框架进行webapp项目开发并具有实际项目经验； 4、熟悉HTTP、WebSocket协议，了解至少一种服务器编程语言，对前后端分离模式有实际工作经验； 5、熟悉并使用Git进行项目代码管理以及版本控制； 6、熟悉前端模块化及项目构建方法；  我们的团队：积极 上进 勤奋 务实 感恩 细节  加入我们，你将体验到： 1 年轻人的团队，提倡简单直接，积极分享的工作和生活； 2 和优秀的人一起工作，与热爱技术的人一同进步； 3 与公司一同成长，成为核心层的机会。     期待你的加入，和我们一起愉快的成长吧！</t>
  </si>
  <si>
    <t>人说在大公司，只适合养老 来富米这样的小而美的公司，是你技术、财富成长的最好机会！ 如果你不到33岁，有梦想，肯奋斗，期待自己的命运掌控在自己手中，加入我们吧！ 世界那么大，这里有一群爱疯，爱闹，爱折腾，爱较劲，不达目的不罢休的疯子在等你…… 【你可以在这里发挥...】 1、负责公司旗下一手app深入的二次开发！不再是外包公司的重复！ 2、根据你的优势可负责前端或后端程序开发、数据库结构设计和搭建； 3、负责公司网站架构设计；移动app后端架构设计  【我们希望你...】 1、能熟练使用PHP+Mysql，有3-5年PHP项目经验。 2、能熟练使用前端html/css/js/Jquery/ajax等常用技术，有用户体验意识。 3、至少熟悉掌握一种以上的开发框架技术,并有能力看懂轻量级的开源框架,修改开源框架。 4、有html5开发经验或数据库优化经验优先  【为什么一手值得你来？】 1.与你能力相匹配的理想薪资，并欣赏你的才华； 2.与牛人为伍 3. 包容失败的文化，为每一个热爱技术，用心钻研提供试错的机会，只要是尽力的，没有人会怪你，我们会帮助你一起解决问题； 4.家的感觉，没有地沟油，专门请了阿姨煮饭煲汤； 5.健康快乐：每月都有的团队户外活动（爬山，烤肉，唱K，聚餐，打球，游泳……） 这是一个帮助实现有梦想的年轻人个人价值的好平台，这里boss好，萌***多，全是80/90 没有大叔大妈，青春快乐，项目靠谱，直接进入核心团队，够优秀可成为联合创始人或期权，包吃包健康运动，能折腾，能包容失败的团队欢迎有梦想，肯折腾，才华横溢的你加入我们共同飞翔！ 工作地址：广州荔湾区</t>
  </si>
  <si>
    <t>上海传墨信息科技有限公司</t>
  </si>
  <si>
    <t>苏州乐贝网络科技有限公司上海分公司</t>
  </si>
  <si>
    <t xml:space="preserve">我们是一个快速发展的移动互联网初创团队，需要志同道合的优秀 PHP 开发工程师加入我们。  在我们的团队，你将参与构建一系列有趣的 App，游走于移动技术开发的最前沿。我们务实，高效，专注，致力于做好产品并坚持为之奋斗。公司虽初创，但核心成员有多年互联网从业经验，期待对我们有认同感的奋斗者加入！ 我们在找谁 你需要拥有： 1. 1年以上 PHP 开发经验； 2. 熟悉至少一种 PHP 应用框架，如 Symfony, Laravel, Yii, Zend 等； 3. 熟悉SQL，具备 MySQL 数据库设计和性能优化经验； 4. 熟悉 JS &amp; CSS &amp; Html 5 等前端技术； 5. 计算机及相关专业本科以上学历； 6. 加分项：熟悉Linux常用命令，会写简单脚本； 7. 加分项：具备移动 App 开发经验 （iOS, Android, Web App, 微信小程序, 等等）；  我们在哪里 上海张江高科，浦东软件园，2号线金科路地铁站3分钟。  </t>
  </si>
  <si>
    <t>1、负责前后台开发; 2、对现有架构、性能进行优化, 参与技术方案制定与实施。  职位要求（985/211 优先）： 1、计算机及相关专业本科或硕士毕业，3年及以上工作经验，1年及以上的管理经验； 2、熟练掌握LNMP开发，并具备良好的编程风格； 3、熟悉PHP实现和工作原理； 4、熟悉SQL，并了解常用的SQL优化技巧；熟悉MySQL，能熟练运用； 5、熟悉JavaScript/Ajax/JQuery等相关技术； 6、有大流量网站建设或数据库建设经验优先； 7、学习能力强，具备良好的问题分析和解决能力，对新技术有敏感性并愿意致力于新技术研究 ； 8、质量意识高，对项目质量追求完美 ； 9、沟通能力强，有良好的团队合作精神。</t>
  </si>
  <si>
    <t>高级Java研发工程师（广州）</t>
  </si>
  <si>
    <t>天津市基理科技股份有限公司</t>
  </si>
  <si>
    <t xml:space="preserve">工作职责: 1、负责公司项目和项目的开发，指导、处理、协调和解决公司项目中出现的技术问题，确保公司项目计划按时完成； 2、负责公司产品或项目编码开发及文档编写工作；负责指导技术难题攻关，参与核心代码的编写，并对产品开发过程进行把关；负责关键技术模块，并对系统安全性、稳定性负责； 2、搭建系统开发环境，完成系统框架和核心代码的实现；项目概要设计、详细设计、开发计划等的编制并实施、结合系统现状，迭代优化现有平台，解决开发过程中的技术问题。； 4、负责对产品技术需求进行分析、架构设计、技术选型、模块开发、数据库和服务器平台部署、安全策略、运行管理等整体工作。 任职资格: 1、本科及以上学历，计算机相关专业优先，5年以上系统开发经验； 2、精通Java语言及J2EE平台特性，熟悉常用的设计模式和开源框架，有大型项目经验或公安行业产品研发经验者优先； 3、熟悉以下技术领域中的若干项，经验丰富者优先： （1）熟悉分布式系统基础设施中常用的技术，如缓存（Memcache、Redis）、消息中间件(Rabbit MQ、Active MQ、Kafka、NOQL)、搜索引擎(Lucence、ES）等； （2）熟悉高并发、高可靠性系统的设计、监控和运维，如负载均衡系统、集群和应用监控、系统容量评估、流量控制、性能优化、故障排查、日志收集和分析等 （3）熟练使用开源技术以及框架：springBoot、Mybatis、spring cloud、kong等。熟悉分布式系统的架构（dubbo、zookeeper等），熟练运用存储、队列、缓存、网络、大数据处理等技术解决问题； （4）有相关大数据组件实操的，如Hbase，Hive，HDFS、Mongodb等优先 3、具有设计和开发对外 API 接口经验和能力，同时具备跨平台的API规范设计以及API 高效调用设计能力； 4、熟悉分布式系统的调优经验，具备代码优化和系统优化的经验、熟悉Linux、Tomcat，Apache，Nginx等开源的服务器； 4、具有较强沟通表达能力和管理能力、有强烈的责任心、主动性和团队合作精神、有良好的编程风格和技术文档编写能力，勇于创新和接受挑战。 </t>
  </si>
  <si>
    <t>五险一金 员工旅游 年终奖金 出国机会 专业培训 定期体检</t>
  </si>
  <si>
    <t>职业诱惑： 业内大咖、技术氛围好、独立产品线、下午茶、苹果开发环境  岗位职责： 负责PHP技术方向开发任务  技术能力要求： 1. 热爱编程，掌握前沿编程技术，有想成为全栈开发工程师的强烈意愿和心理准备 2. 熟练使用至少两门Web开发相关语言 (PHP/Java/Javascript优先) 3. 有Web应用设计，性能调优的相关经验，有决心进一步提升用户网站水平 4. 有良好的审美能力，在客户对页面提出疑问时积极响应，及时给出更优的方案 6. 向开源社区贡献过代码，GitHub等相关网站技术分享活跃者优先   技术素养要求： 1. 自我驱动力强，有刨根问底的精神，并积极主动向公司导师和大牛学习技术 2. 有独挡一面的程序开发经验 3. 有和非开发人员进行沟通协作的良好能力，遇到问题避免情绪化，理性沟通，结果导向 4. 享受coding，对技术有热情，关注技术发展方向</t>
  </si>
  <si>
    <t>Java高级工程师（产品研发）-周末双休</t>
  </si>
  <si>
    <t>职位描述： 1、参与业务需求讨论，负责业务需求到技术实现的方案落地与实施。 2、根据项目开发进度和任务分配，开发相应的软件模块；根据需要及时修改完善。 3、根据业务需求制定技术接口规范，实现相关业务流程。 4、编写开发设计文档并完成代码编写、调试、测试和维护。 5、负责支持现场项目实施。 6、完成项目初始至终结的全部技术跟踪协调工作。 7、熟悉面向对象设计和编程理念，良好的设计功底，掌握常用设计模式。 8、至少掌握NET或JAVA一种编程语言。 9、熟悉掌握C#、WPF、HTML5、CSS、JavaScript、Java、SpringMVC、Spring Boot、MyBatis等常用框架和类库。 10、熟悉分布式应用系统的相关框架及技术，如RPC框架、MQ消息队列、Redis缓存等。 11、熟悉前端Vue框架的工作经验，至少掌握一门（Hybrid React、Angular、Vue等）及相关框架和技术。 12、熟悉node.js，熟练掌握ES6 、Typescript、Gulp、Webpack 等规范和技术。 13、精通Ajax、DOM、JSON等相关技术，熟练使用原生JS编程。  任职要求： 1、本科以上学历，计算机软件相关专业，5年以上相关工作经验。 2、积极乐观的心态，熟悉敏捷开发模式，能独立完成交付的工作。 3、开发过HIS、PACS、RIS、EMR 等医疗信息化系统优先。 4、熟悉关系数据库和NOSQL数据库的使用以及SQL优化，有大规模高并发环境下优化经验优先。 5、具备前端框架建设与组件封装的设计思路，并能不断优化前端工具组件库。 6、熟悉多线程开发，熟悉多线程调优的优先。</t>
  </si>
  <si>
    <t>广东道一信息技术股份有限公司</t>
  </si>
  <si>
    <t>五险一金 交通补贴 餐饮补贴 年终奖金 定期体检 周末双休</t>
  </si>
  <si>
    <t xml:space="preserve">工作职责: 1、负责产品的研发、持续迭代等工作； 2、前沿技术的研究和创新，协助架构师推动新技术架构的落地实施； 3、技术攻坚，疑难问题解决； 4、对低级别工程师进行技术培训和代码评审工作； 5、按照公司的规范编写相应的技术文档。 岗位要求: 1、计算机相关专业，本科及以上学历，从事JAVA语言编程工作4年以上； 2、精通OOAD，熟练运用设计模式，对业务进行宏观思考有抽象成产品控件或组件的能力； 3、熟悉基于Spring Boot和Spring Cloud的微服务架构，有相关产品或项目实施经验； 4、熟悉REST风格架构，有REST API接口开发经验； 5、有较强的算法设计、理解和实现能力； 6、熟悉Linux操作系统，熟悉Mysql和SQL语言，熟悉Redis、MongoDB的使用； 7、Hbase，Elasticsearch ，Hadoop中一种的优先； 8、拥有设计复杂业务、高并发、大数据量系统的经验； 9、热爱技术，有责任心，有较好的团队合作意识和自主学习能力。 简历可发送至yangwenqi@do1.com.cn </t>
  </si>
  <si>
    <t>深圳市壹办公科技股份有限公司</t>
  </si>
  <si>
    <t>办公用品及设备 互联网/电子商务</t>
  </si>
  <si>
    <t>五险一金 下午茶 法定节假日 传统节日礼品 员工活动 周末双休 领导不错 环境舒适 交通便利</t>
  </si>
  <si>
    <t>1、负责壹金融项目的开发和设计，并提供解决方案，撰写技术文档； 2、确保系统安全性，健壮性，稳定性； 3、与测试部门协作沟通测试工作； 4、与产品部门沟通产品需求，提供技术解决方案； 5、负责更新、升级、优化网站的功能以及用户体验。 任职要求： 1、三年以上PHP开发工作经验，本科以上学历，计算机相关专业； 2、熟练掌握mySQL及其查询优化，有redis等Nosql相关缓存经验； 3、熟练LNMP架构，有TP5.x/Yii2/Laravel任意框架使用的项目经验； 4、熟练掌握Linux常用命令，熟悉Nginx等服务器的配置、调伏等； 5、了解金融行业特别是银行相关业务知识及研发经验者优先。</t>
  </si>
  <si>
    <t>绩效奖金 五险一金 股票期权</t>
  </si>
  <si>
    <t>java开发工程师(上海-金融产品)</t>
  </si>
  <si>
    <t>1.负责公司业务系统开发工作； 2.负责本组编码规范和项目质量，解决性能瓶颈； 3.参与系统功能需求分析；负责概要设计/架构设计及核心代码编写； 4.组织团队达成项目目标，引导项目组实现项目指标，及时解决项目风险； 5.定期组织代码评审，重构和优化。  岗位要求： 1.本科以上学历，具备基本的英文读写能力； 2.5年以上Java开发经验； 3.职业素养： a) 良好的技术素养，善于学习，主动思考； b) 有强烈的自我驱动意识，能主动沟通与合作，有创业心态。 4.专业素质: a) 具有扎实的Java编程基础，熟悉常用数据结构和算法，能编写高质量规范清晰的代码，对代码质量有一定追求； b) 熟悉主流开发框架如Spring Cound、MyBatis、SpringBoot的原理及实现；熟悉Redis、Memcached、Kafka、Storm等常用中间件； c) 熟悉HTTP协议相关知识，熟悉Unix/Linux环境和Shell编程，熟悉Oracle、MySQL数据库及主流NoSQL数据库； d) 熟悉分布式系统的设计和应用，熟悉服务化、缓存、消息机制，能对分布式常用技术进行合理应用，并解决实际业务问题； e) 具备系统调优、性能调优等技能，能推进协调复杂业务的实现及落地，对疑难技术问题具备较强排查能力；  工作时间： 上午：9:00~12:00 下午:14:00~18:30</t>
  </si>
  <si>
    <t>岗位职责： 1、根据设计文档或需求说明完成代码编写，调试，测试和维护工作； 2、分析并解决软件开发过程中的问题； 3、按照开发流程编写相应模块的设计文档； 4、协助测试工程师制定测试计划，定位发现的问题，修复测试提出的bug； 5、与产品人员、测试工程师、前端工程师以及团队其他成员沟通合作； 6、配合开发组长或项目经理完成相关项目的开发目标。  任职要求： 1、5年以上java开发工作经验，有良好面向对象编程经验，掌握常用的设计模式； 2、熟悉SSH ,Spring MVC等开发框架； 3、掌握Java前台开发技术JSP/Servlet、JavaScript，Ajax，Jquery； 4、熟练应用关系型数据库Mysql、Oracle、db2等中的一种； 5、熟练使用Apache Tomcat服务器，weblogic、websphere优先； 6、配置管理工具Maven、Git的使用； 7、对Linux有所了解，熟悉基本操作命令； 8、精通基于weblogic，websphere至少一种web容器下web产品研发</t>
  </si>
  <si>
    <t>PHP开发工程师（智慧房产）</t>
  </si>
  <si>
    <t>腾讯・大粤网</t>
  </si>
  <si>
    <t>PAAS架构师 (高级JAVA架构师)</t>
  </si>
  <si>
    <t>广州纳海川科技有限公司</t>
  </si>
  <si>
    <t>工作描述： 负责房产业务相关的产品、数据平台、运营平台等功能的接口开发和维护。  岗位要求： 1.本科及以上学历，计算机相关专业者优先； 2. 有3-5年以PHP为主的中型或大型互联网产品软件的开发及维护工作经验； 3. 熟悉一到两种常用PHP框架（CI、Zend Framework、ThinkPHP、Yii等）； 4. 拥有优秀的数据库设计能力，熟悉MySQL数据库以及数据库优化。熟悉Redis。 5.了解常见的 Web 安全问题及防范方法； 6.了解Linux操作系统并掌握基本的操作技能； 7.有较强的业务解析能力与分析能力，拥有良好的代码习惯，对代码和设计质量有严格要求； 8.具有高度的工作责任感、良好的工作态度、团队合作精神、良好的职业道德。</t>
  </si>
  <si>
    <t>1、理解和分析公司业务需求、用户应用场景需求，负责公司系统平台的技术架构设计和技术演进路线； 2、负责云平台产品架构的设计优化迭代及核心代码的编写； 3、负责制定及完善API和PaaS方案，平台的性能管理和优化体验； 4、负责组织核心技术研究和攻关工作； 5、工作认真负责、仔细，能吃苦，能严格执行各项流程和制度，良好的沟通能力、团队合作精神； 6、解决云平台产品和工程师工作中遇到的关键技术问题。   任职要求 1、本科及以上学历，计算机相关专业，5年以上工作经验，云计算相关工作经验2年以上。 2、有丰富的PaaS平台相关架构设计经验和实施经验，深刻理解PaaS架构，对业界领先的云平台有一定研究； 3、精通docker/Kubernetes容器技术，了解cgroup/Namespace技术原理； 4、熟练OpenShift、Spring Cloud、Dubbo技术，有完整的微服务设计和相关使用规范； 5、掌握业务应用开发、测试、部署、运维的模式，能够根据业务需求选择合适的体系架构和编程模型； 6、有良好的逻辑思维能力、表达能力、文档编写能力，优秀的沟通和团队合作能力，有较强的抗压能力；</t>
  </si>
  <si>
    <t>五险一金 弹性工作 定期体检 专业培训</t>
  </si>
  <si>
    <t>北京联创锐鑫信息技术有限公司</t>
  </si>
  <si>
    <t>北京嗨逸酒店管理有限公司</t>
  </si>
  <si>
    <t xml:space="preserve">岗位名称：高级Java开发工程师 职位描述： 敏捷开发团队里的核心开发工程师，负责对需求的细化，具体的设计，代码的编写和测试，代码评审，推动团队的技术进步。  任职要求： a) 本科以上学历，6年以上JavaEE领域的开发经验，熟悉至少一种常见开发框架 b) 具有基于分布式系统的开发经验，以及基于Linux平台的开发经验 c) 熟悉持续集成工具如Jenkins，重视代码质量，了解基本的测试流程和工具 d) 具有数据库开发经验，如mysql, postgres等，了解NoSQL数据库如Cassandra等优先考虑 e) 熟悉前端开发，熟悉web service, rest, soap等技术 f) 拥有以下经验加分：GWT，Elastic search，XML相关技术（XHTML, XSD, XSLT），在敏捷团队里开发的经验 g) 良好的英语读写能力，具备基本的英语口头表达能力  注：此岗位属于驻点至爱立信公司上班，如介意者勿投！ </t>
  </si>
  <si>
    <t>五险一金 年终奖金 定期体检 弹性工作 员工旅游</t>
  </si>
  <si>
    <t>1、参与系统框架、核心模块等方面设计开发工作； 2、参与开发技术讨论，并负责功能模块的设计与开发； 3、负责将需求与开发人员进行传递和沟通，配合和监督开发团队完成项目开发；按计划完成开发任务，对组员的进度及质量进行跟踪和把控。指导组员解决遇到的技术问题。  任职要求： 1、本科以上学历；5-10年工作经验 2、熟悉 linux 系统常用命令，能够独立搭建系统、部署程序； 3、熟练运用SpringMVC、SpringBoot、Maven等主流框架进行开发；并熟悉MyBitas、RESTFUL相关技术；熟悉缓存、消息、搜索等机制； 4、熟练使用HTML、Javascript、Ajax等表现层技术，了解Auglarjs或vuejs； 5、熟练使用MySQL、SQLServer等数据库配置、部署、优化； 6、熟练使用 Git、svn 版本管理工具； 7、有独立解决问题的能力和安排组员任务的能力。可以解决项目中遇到的核心技术问题；能够快速了解业务人员提出的需求和提出解决方案的能力。具备高效的执行力，良好的沟通协调能力。语音表达能力强，思维清晰，逻辑性；具备较强的独立分析问题和解决问题的能力； 8、对工作积极，有责任心，性格开朗，心态平和，有团队意识；具备较强的抗压能力； 加分项： 1、有分布式框架搭建和开发经验 2、熟练使用dubbo、zookeeper集成及问题排查，可独立搭建部署redis服务器者 3、熟练使用mongoDB、redis 等数据库配置、部署、优化。</t>
  </si>
  <si>
    <t>出国机会 弹性工作 带薪年假 年底双薪 五险一金 外派津贴 发展空间大</t>
  </si>
  <si>
    <t>岗位职责：
1. 负责需求分析，功能设计，代码结构设计；
2. 负责组织编写开发文档，使用说明文档；
3. 负责核心代码设计，开发，优化；
4. 负责BUG修复，新功能开发，现有模块功能优化或代码重构；
5. 负责某块功能或者站点的后续维护，代码或结构优化。
任职要求：
1. PHP开发3年以上（有能力者可不考虑时间限定），熟悉常用PHP框架,能熟练使用某一种或几种框架开发；
2. 对代码结构，性能有自己的想法，追求开发出高性能，可扩展的代码；有良好的编码习惯，有自己的注释规范；
3. 熟练的编写说明文档，使用文档，接口文档等相关开发文档；
4. 熟悉web开发相关前端技术，包含js,jquery,html,css等，能独立编写js和jquery框架代码，对HTML+CSS相关知识熟练掌握并能在一定范围内修改相关代码；
5. 对HTTP协议相关知识有了解，和工作相关的能熟练掌握，如请求响应头等；
6. 熟练在linux环境下工作，对nginx有一定认识，并对常用配制熟练掌握，并对PHP和mysql的常用配制熟练掌握，对PHP常用扩展和mysql引擎等web相关知识有一定认识；
7. 熟练使用git工作，并有良好的版本管理习惯。
加分项：
1. 对linux非常了解，或对LNMP或LAMP架构相关负载，调优有了解或实际工作经验；
2. 对git有了解，甚至在gihub有自己的开源项目（这个加很多分）；
3. 能熟练使用其他语言，包含但不限于python，java，c，golang，node等等，或者自信能在一定时间内快速学习并使用一门语言（如果是语言已经不能阻止你的大神请马上联系我们）。
4. 了解移动端开发，甚至有相关开发经验
5. 了解运维相关，如LVS,日志分析，CDN，系统监控等等，有实际工作经历者更佳
6. 了解或者熟练使用容器技术，如docker , kubernetes等
7. 喜欢学习和了解新的技术，经常去前言技术社区浏览和学习</t>
  </si>
  <si>
    <t>五险一金 员工旅游 餐饮补贴 定期体检 绩效奖金 年终奖金 周末双休 扁平管理 团建活动</t>
  </si>
  <si>
    <t>岗位职责：
1、开发新系统，对核心系统进行优化，重构等工作；
2、维护各平台日常运行，保证现有各个Web程序稳定高效运行；
3、为产品策划、运维提供技术支持和解决方案，配合产品测试人员修改相应的程序；
4、完成部门主管安排的其他工作事宜。
职位要求：
1. 3年以上 Java 相关开发经验，本科以上学历；
2. 精通 Java 语言，精通多线程编程，有性能优化经验者优先；
3. 熟练使用 Spring，Spring Security，MyBatis 等主流开发框架；
4. 熟悉基于 Spring Boot、Spring Cloud 的微服务架构；
5. 熟练使用 MySQL 及其性能优化，熟悉数据库分片中间件 Mycat 或 Sharding-JDBC；
6. 熟练应用成熟的分布式缓存、分布式存储技术方案，如 Redis 等；
7. 熟悉消息中间件 RibbitMQ、RocketMQ、ActiveMQ 其中之一；
8. 熟悉Linux环境下的开发，部署，维护等工作，熟悉 Jenkins，Docker；
9. 具备独立设计并实现高并发、高可用的大型应用的能力；
10. 积极主动，责任心强，易于沟通，并能承受较大的工作压力。</t>
  </si>
  <si>
    <t>高级PHP开发工程师（游戏后台）</t>
  </si>
  <si>
    <t>广州拓动网络科技有限公司</t>
  </si>
  <si>
    <t>五险一金 补充医疗保险 补充公积金 员工旅游 餐饮补贴 交通补贴 绩效奖金 年终奖金 股票期权</t>
  </si>
  <si>
    <t>1， 岗位职责： 1） 大型门户网站开发、技术架构设计，移动站及轻应用配套开发。 2） 根据公司需求，高质量完成新产品及新频道开发。 3） 项目评审测试、文档代码等管理等工作。  2， 任职要求： 1） 大专以上学历，精通PHP开发，综合能力强，至少3年以上网站开发经验。 2） 具有大型门户网站开发经验和一定的SEO知识。 3） 具有互联网及移动互联网产品思维，热爱互联网及移动互联网行业。 4） 具有团队精神，沟通表达能力强，思维敏捷，能高效完成工作任务。  我们要的是牛人，并提供满意工作环境和丰厚回报！</t>
  </si>
  <si>
    <t>深圳市果酱时代科技有限公司</t>
  </si>
  <si>
    <t>Java系统架构师</t>
  </si>
  <si>
    <t>岗位职责： 1、 带领前端团队进行web前端搭建，并承担pc和触屏web前端产品开发核心工作； 2、参与制定前端开发规范，控制产品质量，优化线上业务整体体验。 3、参与项目的开发需求进行评审，制定项目的设计文档、开发计划文档等； 3、探索前沿技术，对新产品进行开发并对现有系统进行优化； 任职资格： 1、计算机相关专业本科或以上学历；5年及以上前端开发工作经验； 2、精通javascript编程，熟练掌握HTML/CSS/Jquery/Zepto，深入理解ECMAScript标准，了解页面渲染的执行性能及优化方案；熟练实现各种css3动画 3、精通前端模块化/工程化/响应式开发，熟悉seajs,gulp,webpack等；熟悉vuejs，nodejs，具有良好的代码编写习惯； 4、全面了解和掌握前端开发的安全风险和对策， 熟悉站点性能优化的方法并且在实际项目中有站点优化的实战经验； 5、具有良好的分析和解决问题的能力，能独立承担任务和有系统进度把控能力； 6、具有高度的责任感，良好的沟通技巧和团队合作能力，正直，有上进心，热爱互联网开发工作。</t>
  </si>
  <si>
    <t>工作职责: 1、北斗CORS定位服务的开放平台和支撑系统的系统架构设计； 2、负责内部工具、组件、基础服务的设计与开发，并参与具体功能模块开发； 3、负责关键性功能模块开发和技术攻关，需要在技术上指导其他开发人员。需求 4、参与系统架构分析设计。 岗位要求： 1、计算机相关学历，至少5年以上JAVA开发经验；有电信行业工作经验优先。 2、精通B/S架构、JAVA编程语言，熟悉软件工程，熟悉Tomcat等常用应用服务器； 3、熟悉Spring、Spring MVC、MyBatis等技术框架； 4、熟练Redis/Memcache、Kafka、Zookeeper、Netty等常用中间件； 5、有分布式/集群开发和管理经验，有线上高并发、大数据量处理经验，对Java多线程编程有较深的理解，并有实战经验； 6、熟练掌握SQL语句，熟练使用常用大型数据库，熟悉SQL调优； 7、对SOA、服务化、模块化有较好的实际应用经验； 8、熟悉面向对象设计原理，对所要开发的软件模块能独立进行分析、设计。</t>
  </si>
  <si>
    <t>上海玺越传媒科技有限公司</t>
  </si>
  <si>
    <t>专业培训 五险一金 绩效奖金 员工旅游 年终奖金</t>
  </si>
  <si>
    <t>1、有扎实的html、css、js语言基础，基础扎实，对JS的各种特性以及浏览器兼容性有丰富实战经验； 2、精通常用数据结构与算法；熟悉常见的前端框架和响应式页面设计，理解web产品工作方式，熟悉Restful； 3、熟悉es5,es6语法,精通vue以及其组件vuex,vue-router等； 4、熟悉网络通信机制、对Socket通信，TCP/IP和HTTP有较深刻理解和经验； 5、熟悉前后端分离,熟悉Restful架构； 6、熟悉微信前端开发流程； 任职要求：  1、技术社区活跃分子，有开源作品或技术博客； 2、有移动端web开发经验； 3、熟悉nodejs/webpack 4、有服务端开发经验(node/php/python..) 5、有前端管理经验人才优先</t>
  </si>
  <si>
    <t>Java开发工程师 (职位编号：99)</t>
  </si>
  <si>
    <t>中级前端工程师-要求英语口语</t>
  </si>
  <si>
    <t>Java中/高级开发工程师</t>
  </si>
  <si>
    <t>广州工博计算机科技有限公司</t>
  </si>
  <si>
    <t>As a UI specialist developer(Frontend Dev) on the Falcon platform you will design and implement new user capability working closely with the business and server side developers. As part of this you will create automated tests and monitoring, and support the new capability live in production. You will be part of a wider devops team and so will be expected to help out with production incidents, peer review of colleagues changes, speak up on issues you identify as important to remediate, and help shape technology strategy going forward. Ideally you will have previous expertise of Javascript development and the React framework, with at least 2+ years of experience. Use of wireframing tools and assisting with common design prototyping is diserable. Additional Python, Java or Scala server side development experience is a bonus. Knowledge of Ant Design or other similar javascript frameworks is also desireable. You should also be comfortable working in a devops continuous integration and delivery environment using Git/Stash/Teamcity or equivalent tooling.</t>
  </si>
  <si>
    <t>职责描述： 1、4-6年JAVA开发经验。按照详细的设计，完成基础性的代码设计、代码编写； 2、对自行编制完成的寄出性代码进行调试及测试； 3、修复测试发现代码缺陷，确保质量； 4、按照详细设计流程、几乎、定时完成工作；  任职资格： 1. 大学本科以上学历，计算机或软件工程相关专业毕业； 2. 熟练使用JAVA后台技术，熟练掌握HTML5、CSS等前端技术； 3. 熟悉SQL语音；熟悉Spring MVC、SSH等Web框架； 4. 有相应的2年以上的相关工作经验； 5. 对待工作认真负责，有团队精神； 6. 具备较强的自学能力，工作细致，有耐心；</t>
  </si>
  <si>
    <t>雅昌文化集团-艺术数据中心</t>
  </si>
  <si>
    <t>React.Js 前端开发工程师</t>
  </si>
  <si>
    <t>伯睿达信息科技（上海）有限公司</t>
  </si>
  <si>
    <t>免费班车 包住宿 五险一金</t>
  </si>
  <si>
    <t>工作内容：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6、把控页面交互效果，能提出自己的见解。  任职要求： 1、至少熟悉JAVA/CGI/python/php/nodejs或一种其他类似后台技术；
2、对前后端联合开发的技术原理有全面认识；
3、熟悉JS/AS/AJAX/HTML5/CSS等前端开发技术；
4、对DNS/HTTP和相关的其他底层网络协议有比较全面的了解；
5、精通ES6、7、8最新规范，对函数式编程有深入了解；
6、精通React 、Vue、Angular等技术栈，3年以上实际使用经验；
7、掌握项目架构、数据通信、前端状态管理等前端工业化相关的知识；
8、热衷前端技术的研究和创新，有大型平台类项目开发经验者优先；
9、独立分析和解决问题，具备良好的团队沟通、合作能力。 公司提供班车和宿舍~</t>
  </si>
  <si>
    <t>1、负责WEB、移动产品前端部分的设计、开发及维护工作； 2、定义和优化产品用户体验及交互效果，提升WEB界面的友好性和易用性； 3、持续的优化前端架构和页面响应速度，优化代码并保持良好的兼容性；  任职资格: 1、本科及以上学历，计算机相关专业，3年以上互联网相关工作经验； 2、精通HTML5、CSS3和JavaScript语言，能够独立完成页面的设计开发； 3、精通React相关开发框架，熟悉DVA、UMI及其基本原理； 4、具备前端架构设计能力，熟悉前后端分离架构，熟悉浏览器兼容性问题； 5、对实现高性能、高可用、优秀用户体验的WEB应用有实际的了解和实践经验； 6、良好的沟通和表达能力，可独立分析和解决问题，可承担工作压力，有团队精神；   TIPS：可将项目作品提供给我们展示，如有GitHub等开源平台账号可一并告知。</t>
  </si>
  <si>
    <t>机器视觉工程师</t>
  </si>
  <si>
    <t>成都市鹰诺实业有限公司深圳分公司</t>
  </si>
  <si>
    <t>五险一金 员工旅游 餐饮补贴 年终奖金 绩效奖金 定期体检 专业培训</t>
  </si>
  <si>
    <t xml:space="preserve"> 要求： 1、计算机/光学/模式识别/图像处理/应用数学/自动化/电子类等相关专业; 2、2年以上年机器视觉或图像处理相关的工作经验； 3、掌握C++编程，熟悉OpenCV并有一定开发经验者优先； 4、熟悉Python和Matlab编程，熟悉图像处理或机器视觉算法； 5、有良好的工业机器视觉系统基础知识和一定的光学基础知识； </t>
  </si>
  <si>
    <t xml:space="preserve"> 任职要求： 1、3年以上前端开发经验； 2、精通vue.js 框架，熟悉Angular.js、React等框架； 3、精通HTML5、CSS3、Javascript，熟悉flex布局，有过丰富的开发经验； 4、有ES6webpack的实践经验； 5、熟悉组件间的通信和数据的管理，了解fluxredux； 6、对模块化，组件化，前端工程化有所认识； 7、具备较好的沟通、理解、表达、逻辑能力、学习能力和执行力； 8、熟悉NodeJs开发； 9、有github开源项目和个人博客优先。  岗位职责： 1、负责前端项目架构设计和通用组建封装，配合产品经理和设计师，参与产品的开发和业务实现； 2、基于Vue.js等前端框架完成公司前端项目，进行性能优化； 3、通过各种前端技术手段，提高用户体验并满足性能要求； 4、与后台工程师深度交流合作，一起研讨技术实现方案，并落实为具体的开发工作； 5、配合团队整体建设，协助构建优秀的团队开发环境和基础设施，指导、分享前端技术经验，帮助团队共同成长。  招聘部联系电话：021-64655512</t>
  </si>
  <si>
    <t>高级网络工程师</t>
  </si>
  <si>
    <t>深圳通联金融网络科技服务有限公司</t>
  </si>
  <si>
    <t xml:space="preserve"> 岗位职责： 1. 负责信息系统的规划、部署、测试与维护，保障系统安全、稳定运行； 2. 负责信息系统的状态监控、系统故障分析、跟踪、处理； 3. 负责信息数据的备份； 4. 负责编写系统相关技术文档，指导运维工程师的系统运维工作; 5. 完成领导安排的相关其他工作。  任职要求： 1. 计算机、网络技术、通讯等相关专业本科以上学历； 2. 五年以上工作经验，有IT行业、金融行业、通信行业等工作背景和相关系统运维管理工作经验优先考虑； 3. 精通Linux系统的操作和维护，熟悉Windows AD部署与维护； 4. 熟练使用Shell、python脚本语言进行运维； 5. 熟悉Apache、Nginx、Tomcat的配置与调优； 6. 熟悉SQL Server、MySQL、Oracle中至少一种数据库，有数据库集群部署经验； 7. 熟悉FreeSwitch或AsterCC呼叫系统的运维管理； 8. 持有PMP、RHCE、ITIL证书优先； 9. 具备良好的沟通能力、团队合作精神，认真负责、具有高度责任感。  福利待遇： 1. 提供丰富的人脉资源：公司面向的目标群体均是有一定实力和背景的客户，可以积累足够的人脉便于自己以后的长远发展。 2. 社会保险：享受标准社会保险（深户、非深户）：养老、医疗、工伤、失业、生育险以及住房工资金 3. 带薪假期：除享受国家法定节假日（元旦、春节、清明、五一、端午、中秋、国庆）。正式员工婚、产假外、每年公司有5天带薪年假 4. 工作氛围融洽：公司不定期组织各类员工活动，工作氛围活跃，为员工提供更多展示自己的平台（如：员工生日会、素质拓展、演讲比赛、通联好声音等） 5. 完善的培训体系：通联拥有专业化培训基地、专业培训讲师团（入职培训团队、师带徒项目团队、员工座谈团队、雏鹰计划团队、TLP项目团队）；为所有管培生开设新人培训、职业经理人能力提升衔接培训、新任讲师培训等。  </t>
  </si>
  <si>
    <t>Java后台高级研发工程师</t>
  </si>
  <si>
    <t>首席技术官CTO</t>
  </si>
  <si>
    <t>五险一金 绩效奖金 年终奖金 周末双休 下午茶</t>
  </si>
  <si>
    <t>上海爱丽艺术品有限公司</t>
  </si>
  <si>
    <t>1、负责核心业务系统的需求分析、设计、开发工作； 2、负责相关技术文档编写工作； 3、解决系统中的关键问题和技术难题； 4、能按时、独立、高质量地完成工作，对自己的代码有严格要求； 5.负责部分技术攻关工作，协助架构师进行架构优化和代码重构工作；  任职要求  1.计算机相关专业，本科及以上学历，5年以上工作经验； 2.具备扎实的Java语言基础、精通Java EE架构； 3.熟悉Spring、Spring MVC,Spring Cloud、Spring Boot和Dubbo等开源框架； 4.熟悉Git/SVN、Junit/TestNg、Maven/Gradle、Jenkins等CI工具； 5.熟悉Redis、RocketMQ/ActiveMQ 等技术； 6.熟悉Socket通讯、TCP、HTTP协议，了解多线程、高并发技术； 7.精通MySQL、Oracle、SQL Server、MongoDB、HBase中至少一种数据库，有数据库设计和优化经验； 8.有高并发，大容量，分布式等架构设计和开发经验优先考虑； 9.熟悉Linux下服务器环境部署和性能调优（包括Nginx、Tomcat等）； 10.熟悉HTML/HTML5和JavaScript；了解TypeScript、Angular JS、Vue.js或Ionic框架，有全栈开发经验者优先； 11.具备至少两个中大型项目的实际开发经验； 12.有强烈的责任心，优秀的表达能力及沟通能力，较强的学习和理解能力，思路清晰，善于思考，能独立分析和解决问题。</t>
  </si>
  <si>
    <t>互联网/电子商务 餐饮业</t>
  </si>
  <si>
    <t>五险一金 绩效奖金 年终奖金 股票期权 节日福利</t>
  </si>
  <si>
    <t>1、全日制本科及以上学历，计算机/软件开发等相关专业，5年大型电商平台及大数据的技术架构建设及开发经验，2年以上研发团队管理经验，主导过技术平台的建设，有过大并发量互联网产品开发管理经验； 2、精通Java技术，精通MySQL，熟悉SQL Server、Oracle等关系数据库，并具有SQL优化能力； 3、熟悉Web前端技术，包括 Javascript、ajax、json、jQuery、ext等开发框架； 4、熟悉C2C、B2C网站架构和技术开发，CRM系统、ERP系统、采购和仓储系统、订单管理系统等电子商务系统的策划、实施和调整，服务器和网络运营商的选择和管理等； 5、深刻理解互联网、电子商务行业的技术发展方向，具有敏锐准确的技术洞察力和缜密的逻辑思维； 6、进行公司技术团队的梯队建设及管理，包括专业培训、技术指导、职业化培养、业绩评估和激励，全面提升团队的技术水平； 7、 负责研发团队的建设、激励、考评、培养等相关工作，持续提升团队工作热情、工作质量和工作效率，带领技术开发团队达成工作目标。  工作职责： 1、研究制定公司技术发展路线，规划公司产品的技术构架，负责为公司产品或开发制定标准，制定技术研发流程及管理办法； 2、紧密配合公司的业务发展需要，有效地把控项目进展，领导技术团队实现系统的架构设计、系统分析、产品开发、平台搭建和性能优化等各项任务； 3、组建和培养公司技术团队，带领本部门人员不断提高技术技能和开发效率； 4、解决开发中的技术问题，不断推动产品创新与技术优化，从技术层面提高用户体验； 5、指导、审核项目总体技术方案，对各项目进行系统评估与后期维护； 6、负责公司其他IT事宜。</t>
  </si>
  <si>
    <t>Senior Java Developer</t>
  </si>
  <si>
    <t>Test Engineer-English</t>
  </si>
  <si>
    <t>Hewlett Packard Enterprise</t>
  </si>
  <si>
    <t xml:space="preserve"> 职位描述：  1、参与项目需求分析及功能模块的设计工作；  2、根据工作进度和任务分配，开发相应的软件功能；  3、根据公司项目文档规范编写相应的项目文档；  4、根据项目的具体要求，指导供应商开发。  职位要求：  1、计算机及相关专业毕业，本科以上学历；  2、3年以上Java-Web开发经验 ；精通HTML/XML、JavaScript、JSP、Java语言 ；熟悉Java-Web开发框架：Jquery、easyUI、SpringMVC、MyBatis；  3、熟悉SQL Server、ORACLE、MySQL等数据库；  4、具备基础的文档编写能力；  5、具有良好的沟通能力和团队合作精神；  7、具备保险行业软件开发经验优先。  </t>
  </si>
  <si>
    <t>14-17万/年</t>
  </si>
  <si>
    <t>五险一金 补充医疗保险 专业培训 年终奖金 股票期权 弹性工作 定期体检</t>
  </si>
  <si>
    <t xml:space="preserve">Responsible for planning and arranging the labor, schedules, equipment and diagnostics required for testing and evaluating both standard and special devices.  Specifies tests to be performed and provides test area with parameters for sample testing. Compiles data and defines changes required in testing equipment and diagnostics, testing procedures, manufacturing processes, or new testing requirements. Responsible for designing, developing and implementing cost-effective methods of testing and troubleshooting systems and equipment. Job Requirement: </t>
  </si>
  <si>
    <t>嵌入式软件开发工程师 (职位编号：1)</t>
  </si>
  <si>
    <t>上海威固信息技术股份有限公司</t>
  </si>
  <si>
    <t>工作职责： （1） 从事32位单片机、ARM、RISC-V系统设计， C、C++编写程序代码 （2） Windows、Linux平台上位机监控软件 （3） 编写相关设计文档、调测试过程文档、使用说明文档等 职位要求： 1、正规重点大学本科（含）以上学历。 2、系统学习过以下相关专业，并在相关专业上有2年以上实际工作经验： （1）电子信息工程及自动化； （2）计算机科学与技术； （3）电子相关类专业； 3、有下列经验： （1）熟悉C51或Cortex-M3等嵌入式系统开发； （2）熟练使用C语言、C++、Python； （3）熟悉常用的通信接口（I2C、SPI、Uart、CAN）； （4）使用过C++、Java、Python语言设计上位机软件； （5）熟悉TCP/IP网络通信协议。 （6）熟悉一种处理器体系结构（如X86、ARM、ALlpha）和汇编语言 （7）开发过操作系统和编译器的优先 4、可熟练阅读英文手册。 5、具有良好的团队合作精神，性格开朗，善于与人交流。 6、具有良好的道德观，诚实守信，坚韧不拨，有强烈地实现自我价值的愿望。</t>
  </si>
  <si>
    <t>1.负责公司相关系统前端设计、开发、包括但不限于脚手架搭建，组件开发 2.不断优化系统的用户体验、兼容性 3.与后端工程师协调、高效完成相关前端工作  岗位要求： 1.5年以上相关工作经验，有大型网站开发经验； 2.掌握HTML5/javascript、CSS3等web开发技术； 3.熟练掌握模块化开发，有Vue/React等MV*框架开发者经验； 4.熟练掌握前端构建工具如：grunt、gulp、webpack的实际使用； 5.具备浏览器、PC端、移动端兼容性及性能解决方案； 6.有良好的团队协作能力和沟通能力及书面表达能力；</t>
  </si>
  <si>
    <t>岗位职责： 1.主导各类业务的开发和优化，承担核心代码的编写，系统公用模块的设计与维护工作； 2.主导系统性能的优化，技术难题的攻关，确保系统在高并发环境下的高可用性，系统安全可靠地运行； 3.负责指导、培训普通开发工程师，审核开发工程师的设计与研发质量；  任职要求： 1.本科以上学历，计算机相关专业，5年或以上工作经验; 2.扎实的java 编程基础，对各种开源框架如Spring、 SpringMVC、MyBatis、Springboot有比较深入的了解，对微服务或spring-cloud可优先考虑； 3.了解常用的设计模式，具备良好的编程习惯，能编写高质量的服务端代码； 4.精通mysql 数据库，能写出高效 SQL； 5.精通多线程、并发编程， 3年以上大规模高并发访问的Web应用系统设计和开发经验； 6.熟练掌握linux 操作系统，对常用命令运用娴熟，能够根据实际需要快速编写 shell脚本； 7.熟悉tomcat, jetty, apache, nginx; 8.掌握至少一种MQ，如rabbitMQ, activeMQ, rocketMQ等； 9.掌握redis或者mongodb，有实际应用经验者优先; 10.具有移动互联网经验者或者熟悉大流量、高并发、高负载、高可用性的分布式系统的设计开发者优先。  蜘点集团有限公司，创建于2015年12月3日，注册资本60000万元人民币。蜘点集团，是一家本土化的互联网+物流+商流的高科技新兴企业。总部设在北京，集团主要由物流、商流两大体系构成，借助移动互联网和大数据技术，以蜘点互联网平台为基础，构建完整的大物流体系，打通上下游，利用集采的成本优势，实现各种资源的扁平化配置，帮助传统行业、工厂、终端店、个体转型升级，形成线上、线下互动，多方共赢。 蜘点商流集采中心位于广州市，以蜘点集采为供应链源头遴选大型品牌、本土区域产业领先品牌和广大平台认证伙伴自有渠道良品，为平台供应链提供购销价值、服务价值和创新运营价值。跨品类、跨区域、跨产业、跨阶层，打造一个“全民代销+价值创新”的全新统一战线。  员工福利待遇： 1. 工作时间：7.5小时工作制，每周上5.5天，法定节假期按照国家执行； 2. 员工假期：员工可享受带薪婚假、产假、年假、一天有薪病假、全勤奖等； 3. 社会保险：按国家规定，为员工购买养老、失业、工伤、医疗、生育保险； 4. 节日福利：传统节假日（如中秋节、端午节）等，公司会发放相应的礼金或礼品； 5. 娱乐活动：不定期组织户外活动，如春游、赏花、登山、球赛、烧烤等； 6.集团将于近期上市，优秀员工及技术等关键岗位配股权。  公司为您提供良好的工作环境及优质的福利待遇。我们有好方向、坚定的理想、长期的积累，但我们需要更多优秀人才和企业的骨干力量，欢迎您的加盟。</t>
  </si>
  <si>
    <t>高级算法工程师（生物识别）</t>
  </si>
  <si>
    <t>深圳市诺赛特系统有限公司</t>
  </si>
  <si>
    <t>五险一金 员工旅游 年终奖金 绩效奖金 餐饮补贴 免费班车 弹性工作</t>
  </si>
  <si>
    <t>前端Web架构师</t>
  </si>
  <si>
    <t xml:space="preserve"> 1、负责开发适用于低功耗Sensor的生物识别算法；  2、负责指纹、人脸识别、声纹识别算法理论研究、算法实现；  任职资格：  1、 重点院校计算机相关专业，硕士及以上学历；  2、 2年以上算法开发经验，精通机器学习、数字图象处理、模式识别等专业知识；  3、 熟练使用python, Keras, Tensorflow, matlab等相关开发工具；  4、 有指纹识别、人脸领域等生物识别等相关开发经验者优先；</t>
  </si>
  <si>
    <t>岗位职责： 1、参与公司内前端工具、架构和开发流程的讨论与优化； 2、参与Web前端应用的需求讨论，负责Web前端应用架构分析、系统设计及模块划分； 3、负责平台架构搭建、核心代码开发及技术难点攻关； 4、Web前沿技术研究和新技术调研，对其他开发工程师进行技术培训指导 岗位要求： 1、计算机软件相关专业本科（包含地理信息系统）或以上学历； 2、5年以上前端开发经验; 3、精通Vue/React/Angular技术栈（至少一种）; 4、深入理解 JavaScript，熟悉 ES6+； 5、熟悉使用主流前端MVC、MVVM框架，理解前端模块化的思想 6、熟悉nodejs 7、对前端技术有持续热情，良好的沟通能力，富有团队精神，较强责任心 优先条件 1、对代码风格有追求 2、重度 Linux 用户 3、曾经或当前技术社区活跃分子 4、熟悉D3, ECharts，highcharts等可视化软件 5、熟悉WebGL，有三维开发经验 6、具有微信小程序开发经验</t>
  </si>
  <si>
    <t xml:space="preserve">工作职责：   1、熟练使用 Java Script(VUE/React/jQuery 至少精通两种)，有服务端数据交互的经验，精通前后端分离的开发模式。   2、熟练webpack、gulp、grount等打包工具；   3、熟练运用 HTML/CSS，有一定的审美能力，能快速理解设计师的设计效果并能准确快速的用代码实现；   4、有移动设备前端应用开发经验优先   </t>
  </si>
  <si>
    <t>web前端高级开发工程师</t>
  </si>
  <si>
    <t>嬴客网络科技（上海）有限公司</t>
  </si>
  <si>
    <t>一、岗位职责： 1、负责业务系统或模块的上线、部署、调试工作，负责上线部署的软硬件环境搭建工作。 2、进行业务系统的运行维护和监控，快速定位、处理平台各类故障问题，提供紧急响应服务。 3、严格遵循运维流程与规范，执行系统变更及配置管理工作，定期编写运维手册及运维报告等。 4、进行机房硬件设备及基础设施的日常巡检及维护。 5、配合开发部门进行测试环境搭建，规划和分配资源进行系统部署，协助开发人员解决操作系统、中间件等问题。 6、协助行政部门解决员工日常办公中的电脑故障，协助网络工程师解决日常办公中的网络故障。  二、任职要求： 1. 3-5年相关工作经验。精通主流Linux、Unix操作系统的维护管理，熟练的Shell、Python脚本编写能力； 2. 精通Apache、Tomcat、Nginx等中间件的的部署、配置及性能优化； 3. 熟练掌握 PostgreSQL、Mysql、Redis 等数据库软件安装、维护操作； 4. 有持续集成系统（CI）的搭建或维护经验，熟练使用Jenkins、Ansible等框架； 5. 有虚拟化平台的维护经验，如：vmware/kvm/openstack等； 6. 有一定数量级的监控平台的实际搭建经验，熟悉主流的监控系统，如Zabbix、Nagios、Grafana、Prometheus等； 7. 有熟练使用docker+ kubernetes经验者，优先考虑； 8. 强烈的责任心与团队精神，有较强的系统故障分析及应急处理能力，较强的抗压能力和良好的沟通和协调能力。</t>
  </si>
  <si>
    <t>岗位职责： 1、深入理解业务和需求，负责平台前端架构的建立和实施，主导前端框架开发，优化前端团队的开发方式和流程、规范，提高团队效率 2、负责完成产品各模块及基础库、框架和关键模块的开发和改进 3. 参与产品需求会，能够及早发现产品中设计不合理问题并提出成熟的解决方案 4、对具体的产品进行性能优化，实现极致的页面加载、执行和渲染时间 岗位要求: 1. 5年以上前端开发的工作经验，有大型网站的前端架构部署和实践经验 2. 精通JavaScript，React, Vue等前端技术，了解主流前端框架的源码实现，理解框架背后的思想，可以持续改进完善业务框架 3. 熟悉http/https协议和restful api接口标准，跨浏览器、跨终端的开发，熟练掌握前后端交互的技术和常用的框架 4. 熟悉混合开发，对Native和Web技术融合上的有深入研究； 5. 熟悉前端工程化，自动化和工具化建设，前端性能优化，并对用户体验、可用性、易用性有深入理解 6．关注前端前沿技术，对前端相关技术有前瞻性的视野，具备优秀的自我学习和独立思考能力，有参与过开源项目开发者优先</t>
  </si>
  <si>
    <t>前端开发经理</t>
  </si>
  <si>
    <t xml:space="preserve">岗位：前端高级开发  1. 2年以上前端重构与脚本开发经验，计算机或相关专业者优先； 2. 精通vue，熟悉JavaScript、Ajax、DOM等前端技术，掌握面向对象编程思想；   3. 有强烈的上进心和求知欲，善于学习和运用新知识，善于沟通和逻辑表达。 </t>
  </si>
  <si>
    <t>台达电子企业管理（上海）有限公司</t>
  </si>
  <si>
    <t>18-35万/年</t>
  </si>
  <si>
    <t>五险一金 带薪年假 专业培训 节日福利</t>
  </si>
  <si>
    <t>此岗位隶属于台达研究院(可参考下列网址)： http://www.delta-china.com.cn/about/drc_chs.aspx?secID=5&amp;pid=5&amp;tid=1&amp;hl=zh-CN  职责描述 1.配合项目经理对产品或项目业务需求进行分析，负责将需求分析结果转换为模块设计及代码实现； 2.规划开发进度，领导团队按照项目需求及规范按时完成项目开发； 3.提交高质量、可扩展的系统代码，书写设计文档； 4.保证代码质量配合测试团队完成测试任务； 5.对项目开发过程中遇到的关键问题和技术难题提供技术支持；  任职资格： 1.计算机软件及相关专业、本科学历及以上； 2.5年以上J2EE项目设计、开发经验； 3.Java基础扎实，熟悉分布式、缓存、消息等机制； 4.熟练使用并了解Spring、SpringMVC、SpringBoot、Mybatis等开源框架的特性及实现原理，熟悉Tomcat、Jetty 、WebSphere 一种或多种webserver/servlet容器、应用服务器系统的开发； 5.具有关系型数据库的开发和设计经验 熟悉至少一种常用数据库(DB2/Oracle/SQL Server/PostgreSQL/MySQL等) ，熟练使用UML、PowerDesigner； 6.良好的沟通和团队协调能力，主动思考，跟产品人员讨论需求能提出部分更优意见跟产品人员讨论需求能提出部分更优意见，具有一定的文档编写能力； 7.英语四级或以上水平，读、写熟练，具有一定的听说读写能力； 8.熟悉Linux下的常用命令，具备Docker使用、自动构建与持续集成整合（CI）经验者优先； 9.有IBM Rational开发工具平台使用经验者优先； 10.熟悉并掌握Agile开发模式者优先。</t>
  </si>
  <si>
    <t>IT Enterprise Team Senior Engineer总部IT资深工程师</t>
  </si>
  <si>
    <t>百胜咨询（上海）有限公司</t>
  </si>
  <si>
    <t>餐饮业 专业服务(咨询、人力资源、财会)</t>
  </si>
  <si>
    <t xml:space="preserve">工作目的:  负责企业端的IT项目的管理、架构设计和高质量交付，支持企业内部系统实现数字化运营。  工作范围: 所支持的组织：百胜企业端的内部用户包括供应链、开发、营建等业务部门  工作职责:  负责企业数字化项目的需求 进行项目的架构设计，技术选型和供应商评估 执行项目管理和供应商管理，确保项目高质量交付 深入研究业务系统的需求，完善和改进基础架构，包括缓存系统、数据库访问层和服务框架  知识和技能要求:  教育程度（学习能力）: 大学本科或以上 经验（其他资质要求）: 3年以上大中型分布式系统开发经验 具备较强的分析、判断和解决问题的能力，以及突出的独立工作能力； 具备较强的学习及适应能力，思维敏捷，举一反三  工作技能/培训： 精通JAVA开发语言和设计模式，对MySql/Postgre/Oracle等主流数据库有丰富的设计优化经验 精通Redis/Rabbit MQ/Kafka等主流中间件的配置和维护，能排查故障 精通Spring Boot/Spring Cloud等分布式微服务框架, 有项目经验更佳 精通Linux/CentOS系统及相关操作命令 精通至少一种JavaScript 框架，如Vue, Angular 使用过Hadoop/Hbase/Flink/Spark/Docker等大数据技术更佳  态度： </t>
  </si>
  <si>
    <t>五险一金 绩效奖金 补充医疗保险 员工旅游 餐饮补贴 定期体检 弹性工作 年终奖金</t>
  </si>
  <si>
    <t>职位描述： 1. 负责游戏功能设计； 2. 负责与策划沟通并实现功能； 3. 辅助逻辑程序员进行相关逻辑开发； 4. 负责游戏的重要架构和模块的实现； 5. 负责与同事共同攻关，解决游戏的疑点难点。  技能要求： 1.计算机或软件专业3年以上JAVA实际开发工作经验； 2.精通掌握HTTP、Servlet、Json、XML、JAVA； 3.精通掌握Mysql； 4.对TCP／IP有深入了解； 5.熟悉C++编程； 6.熟悉Linux,Tomcat,Nginx,memcache,redis,maven； 7.对消息队列、网络通讯模型、JVM、异步IO有了解,； 8.有良好的面向对象设计能力，了解设计模式； 9.了解手机游戏系统架构、数据结构和游戏引擎，掌握常见网游协议开发方法； 10.有一款成功web网游,手机网游java服务端开发经验着优先。</t>
  </si>
  <si>
    <t>技术经理/技术研发经理</t>
  </si>
  <si>
    <t>五险一金 交通补贴 餐饮补贴 员工旅游 绩效奖金 通讯补贴 年终奖金</t>
  </si>
  <si>
    <t>五险一金 大小周 法定节假日 绩效奖金</t>
  </si>
  <si>
    <t xml:space="preserve">1. 带领团队开发公司的云中间件平台AiDMS产品及AiCloud工业云平台; 2. 团队建设、项目管理、技术整体架构设计等工作； 3. 负责技术团队的日常管理，完成对团队成员的沟通、技术指导和协助以及人员培养工作。   任职要求： 1、计算机、信息科学等相关专业，3年以上相关经验，211工程院校硕士及以上学历； 2、 精通Java，熟练应用Spring、SpringMVC、SpringCloud、SpringBoot、Dubbo、Docker、VUE、JQuery、Javascript、 HTML等前后端开发技术； 3、精通NoSQL数据架构，掌握MangoDB、Hadoop+Hbase、Redis、Memcached等数据技术，另外熟练应用MySQL、Oracle等关系型数据库； 4.、精通基于Linux/CentOS平台的Tomcat和Ngnix服务器环境搭建技术； 5、逻辑思维能力强，做事有条理，强有力的执行力、分析与解决问题的能力； 6.、具有较强技术团队领导能力和沟通、计划、组织协调能力，有优秀的理解能力和表达能力，具有良好的职业素养和责任心，具有高度的团队合作精神，工作严谨； 7、有敏捷开发经验，各种云部署经验； 8、熟悉大数据、分布式计算、人工智能、区块链等新技术优先考虑； 9、具有强算法功底的优先考虑。 </t>
  </si>
  <si>
    <t>1、参与整体项目计划制定，参与需求评审，设计评审，缺陷跟踪和软件质量分析等； 2、搭建及维护服务端测试环境，并对微服务模块相关业务需求进行功能测试； 3、根据版本需要，进行服务端性能测试； 4、设计具有高度扩展性、可靠性强、与高性能的自动化测试框架； 5、参与CICD流程建设工作； 6、内部测试方法工具的创新； 岗位要求： 1、本科（含）以上学历； 2、至少熟悉以下一种语言: Java 或 Python；具备使用编程语言或脚本编写自动化测试工具能力更佳； 3、对常用协议，如http、https、tcp、udp等相关知识有深入了解； 4、有性能测试经验，熟练掌握主流性能测试工具，如loadrunner，jmeter等，能独立进行性能测试 5、扎实的UnixLinux相关经验； 6、具有服务端测试相关经验，熟悉常用开发环境如Apache、java、MySQL、Nginx、kafka、Redis等的搭建、设置及调优； 7、有大数据，算法相关测试经验尤佳； 8、有强烈的质量意识；沟通表达能力突出，富有团队精神，主动性强；</t>
  </si>
  <si>
    <t xml:space="preserve">1. 参与应用系统的非功能性需求整理工作； 2. 参与搭建基于J2EE技术体系的整体技术平台，参与制定技术路线与标准，完成技术预研工作，搭建相关开发DEMO案例； 3. 参与编制应用系统开发规范； 4. 对项目团队的软件工程师进行技术培训、指导、监督、提升，提升团队作战能力； 5. 完成应用系统中重要的、核心的平台、功能的研发工作； 6. 解决项目中技术的疑难杂症，形成问题处理报告，总结问题处理经验。  职位要求： 1. 软件架构设计能力，包括对需求的快速理解，基于分层、设计模型、面向服务、面向对象、面向方面等思想，完成软件系统架构的勾画、设计工作； 2. 良好的文档编制能力、沟通协调能力； 3. 较好的技术基础理论知识，对需求、架构、模型、协议、安全等都有较为全面的认识。 4. 善于制定、优化软件过程各个阶段与技术相关的规范、标准； 5. 精通各类开源项目，包括spring、struts、hibernate，以及常见的开源组件：任务调度、模版展示、内存管理、工作流等等； 6. 熟练掌握HTML、CSS、JSP、servlet、SQL、web service等编程技巧，具备快速搭建企业级应用系统的能力，充分考虑到企业级应用的各个方面，包括：前端展示、后台逻辑管理、性能、缓存、多线程、安全、事务管理、IO、异步、消息、作业处理、规则配置等。 7. 独立从事过J2EE应用系统架构搭建、并能够快速指导成员完成开发者优先考虑。 </t>
  </si>
  <si>
    <t>JAVA技术主管 (职位编号：1)</t>
  </si>
  <si>
    <t>广州云语科技有限公司</t>
  </si>
  <si>
    <t>尚德机构</t>
  </si>
  <si>
    <t>员工旅游 六险一金 餐饮补贴 绩效奖金 年终奖金 定期体检 弹性工作</t>
  </si>
  <si>
    <t>上海和颢家网络科技有限公司</t>
  </si>
  <si>
    <t>工作内容： 1.发掘和分析业务需求，撰写技术方案和系统设计； 2.独立完成部门项目系统分析、架构设计，并主导实施落地； 3.主导技术难题攻关，持续提升核心系统的高处理性能，保证系统安全、稳定、快速运行； 4.理解业务，识别需求，参与架构、系统、分析设计等多领域项目的相关技术的实践、应用和研发。  任职要求： 1、java基础扎实，有3年以上java实际开发经验，有一定规模系统架构设计和核心代码开发经验； 2、熟悉面向对象设计开发，熟悉各种常用的设计模式，且有实际应用场景落地经验； 3、熟悉Spring MVC、Spring boot、Mybatis、Spring Cloud等开源框架及消息、存储等常用中间件； 4、熟悉基于mysql的设计和开发，linux操作系统； 5、有分布式、微服务开发经验优先</t>
  </si>
  <si>
    <t>JAVA技术主管 [工作职责] 1、负责带领JAVA开发团队进行项目开发与测试；把握总体开发架构的设计和技术决策，解决项目关键技术的难题；组织技术培训并帮助团队成员的技术提升 2、参与需求的技术调研及分析评审，根据需求分解任务及评估开发时间，安排团队成员的开发任务及任务进度的跟进 3、根据产品开发需求设计数据库结构模型及开发框架，实现系统的高可用、高扩展、高并发 4、制定KPI考核指标，负责每季度团队成员的考核工作 5、制定开发代码规范及文档编写规范，负责团队成员产出代码的审查，确保产品项目的开发代码质量 6、配合运维部同事负责项目上线部署的实施及线上故障排查与解决  [职位要求] 1.5年以上Java技术开发经验，2年以上技术管理经验，3年以上架构设计经验,至少2个大型软件设计和研发经验 2.精通JAVA相关技术、J2EE架构和设计模式，熟悉微服务的开发技术 3.熟练使用MySQL数据库、NoSQL相关技术及工具，熟练掌握 SQL 优化 4.熟悉互联网开发模式，熟悉常用的缓存机制(memcached，Redis等)和RabbitMQ 消息队列技术 5.熟练使用Spring、Spring Cloud, Spring MVC, MyBatis, Quartz等主流开源应用框架 6.熟悉Web前端技术，包括 Javascript，ajax，json，jQuery, vue等开发框架 7.熟悉TCP、HTTP等网络协议，具有WebSocket接口服务的开发经验 8.具备良好的表达和沟通能力，擅长技术文档、解决方案PPT的编写。 9.对整个产品解决方案有深刻的理解及熟练的应用，优秀的团队精神和丰富的技术团队管理经验。  [优先条件] 1.发布过开源库，或者贡献过开源代码; 2.良好的英文阅读能力; 3.有 IM，社交产品，音视频产品开发经验者优先;</t>
  </si>
  <si>
    <t>计算机服务(系统、数据服务、维修) 家居/室内设计/装潢</t>
  </si>
  <si>
    <t>岗位职责： 1、负责产品的 Web （PC/手机/微信）前端功能开发和实现； 2、负责改进产品的用户体验，优化前端代码和性能； 3、负责Web 前沿技术研究和应用，持续优化前端体验和页面响应速度； 4、参与前端代码和架构标准规范的制定，优化和规范前端开发； 5、参与前端技术方案的选择与制定，交付高质量的前端层。  任职要求： 1、专科及以上学历，计算机等理工科专业，三年以上实际前端项目开发工作经验； 2、精通html5、div、css3、jquery、ajax、PS等前端技术，熟悉ES5/ES6特性，精通自适应布局； 3、精通vue2、vue-router、vuex、axios和vue-resource等vue全家桶，至少一年相关开发经验，必须附有真实在线项目，能独立完成项目； 4、熟悉git等工具；熟悉NodeJs，并有过相关开发经验； 5、精通各主流浏览器、各主流平台之间的差异性，能快速定位和解决各种兼容难题；熟悉前后端分离技术，熟悉后端服务器运行环境和数据通信协议； 6、熟悉一门服务器端语言（如Python、JSP、PHP、.NET），熟悉PHP优先； 7、有较强的逻辑思维能力、学习能力和理解能力，对用户体验要有一定的认识，有良好的代码风格，抗压能力强。 加分项： 1、有Nuxt.js或Vue SSR开发经验，并有在线项目； 2、熟练使用Angular或React，并有相应在线项目； 3、熟悉并使用过AntDesign、Element-UI； 4、能熟练开发微信小程序，并有在线项目。</t>
  </si>
  <si>
    <t>Java开发工程师 (职位编号：002)</t>
  </si>
  <si>
    <t>广州卓牛信息科技有限公司</t>
  </si>
  <si>
    <t>（入职工作能力表现优秀者可以晋升为我司的Java开发负责人） 工作职责： 1、负责App产品的后端业务系统设计与开发。 2、负责数据开发工作，包括运营报表开发等工作。  任职要求： 1、专科及以上学历，3年及以上Java研发经验； 2、熟悉nginx、redis等开源软件的使用及调优； 3、具有高并发、高负载、高可用性的系统设计开发能力； 4、具有较强的责任心和执行力，能够独立完成工作； ★★★★★【福利待遇】★★★★★ 1、薪酬福利： 工资+年度奖金+项目奖励 2、保障福利： 提供五险一金（养老保险、医疗保险、失业保险、工伤保险、生育保险、公积金）+免费年度体检，给员工最安心的保障。 3、假期福利： 为员工提供充满人性化的法定节假日+带薪年假（依据不同工龄为员工提供5-10天的带薪年假）+带薪病假+带薪婚假+带薪产假 4、年度旅游： 每年组织安排员工集体出游 5、员工生日会： 每月组织员工生日会，在每年的生日你都将收到来自公司和同事的祝福。 6、员工运动日： 每周运动日有羽毛球、游泳、桌球及其他娱乐活动，让员工的职场生活更充实精彩。 7、美食佳肴： 每周我们为员工提供丰富的下午茶点、水果及各类零食。</t>
  </si>
  <si>
    <t>软件工程师/全栈应用软件开发</t>
  </si>
  <si>
    <t>上海韬涵医疗科技有限公司</t>
  </si>
  <si>
    <t>对日软件开发工程师</t>
  </si>
  <si>
    <t>交通补贴 绩效奖金 五险一金 弹性工作 定期体检</t>
  </si>
  <si>
    <t>中船工业互联网有限公司</t>
  </si>
  <si>
    <t xml:space="preserve">从事跨平台(linux/win) 物联网应用开发，设备交互控制和上位机交互控制应用软件开发 任职要求： 1. 爱好软件技术，具有不断独立学习新技术的动力，具备操作系统、数据结构、网络原理背景知识。 2. 本科相关专业2年以上工作经验，具有C/C++ 应用系统开发经验，具有良好的开发思想、设计模式和代码风格，了解UML设计模式。 3. 熟悉基于minGW/ GNU C/ QT平台应用软件开发,具有丰富的故障判断和调试经验。 4. 深入理解OSI网络规范，精通TCP/IP协议栈和socket通信体系。了解Mqtt等IoT常用协议 5. 熟悉webService、 restful API, JSON等常用应用层交互规范。 6. 熟悉nginx等web服务器使用 7. 熟悉MySQL/ NoSQL(mongodb)等两个以上数据库 8. 熟悉Git, SVN等版本控制工具  加分项： 1. 熟悉Docker微服务系统架构，了解负载均衡、高可用和各类服务发现组件和规范。 2. 全栈工程师，熟悉前后端应用开发，ECMA6 javascript/CSS3/html5/nodejs/electron SPA架构 3. 熟悉python/bash等脚本语言 4. 具有产品应用架构设计经验，能够根据需求评估选择技术线路和组件。 5. UI/UE设计交互体验具有丰富经验，爱好和擅长交互设计，色彩布局搭配、过渡动画等，能够与需求、设计师讨论界面交互实现。 6. 熟悉各种交互式数据统计分析和呈现工具库，如numpy, matplotlab, plotly, echarts... 7. 机械电子爱好者 </t>
  </si>
  <si>
    <t>18-21万/年</t>
  </si>
  <si>
    <t>五险一金 专业培训 员工旅游 出国机会 交通补贴 餐饮补贴 年终奖金 弹性工作 定期体检 月度绩效奖金</t>
  </si>
  <si>
    <t>职位要求： 1，计算机及理工科相关专业，大专以上学历。 2，熟悉Java、C#、VB.NET、C/C++、Python中的任何一种开发语言。 3，熟悉Oracle，DB2，SqlServer中的任何一种主流数据库。 4，具有良好的沟通协调能力。 5，有一定日语基础或日语3级以上，能阅读日文版设计书进行独立开发者优先考虑。</t>
  </si>
  <si>
    <t>五险一金 年终奖金 带薪年假 定期体检</t>
  </si>
  <si>
    <t>岗位要求： 本职位需完成本公司核心产品的开发，使用Java为主要开发语言。 任职要求： 1、精通J2EE主流开发框架，有使用Spring、Hibernate/Ibatis、Struts等Java开源框架的经验； 2、良好的需求理解能力，并能够根据需求灵活实现；良好的工作习惯，积极、主动、细致、责任心强； 3、熟悉大型关系数据库平台，熟悉MySQL数据库；能够操纵游标、存储过程、视图、触发器等基本技能，同时对SQL数据库的版本特性有所了解，熟悉缓存机制，如Memcache、Redis等； 4、优秀的问题分析和解决能力，能认真学习专业技术，做事态度严谨，有责任心，良好的团队协作精神； 5、本科以上学历，能力与经验优秀者面谈； 6、良好的面相对象的编程思想，至少3年以上java开发经验； 7、熟悉多线程、网络编程、性能优化等方法和技术；熟悉TCP/IP和http/https通讯协议； 8、熟悉数据结构及常用算法的优化。</t>
  </si>
  <si>
    <t>佳都新太科技股份有限公司</t>
  </si>
  <si>
    <t>18-25万/年</t>
  </si>
  <si>
    <t>上海即富数据服务有限公司</t>
  </si>
  <si>
    <t>上海菲姿服饰有限公司</t>
  </si>
  <si>
    <t>五险一金 交通补贴 餐饮补贴 专业培训 通讯补贴 定期体检 绩效奖金</t>
  </si>
  <si>
    <t>岗位职责： 1、负责产品的需求分析和系统设计相关工作 2、负责产品核心模块的开发工作  任职要求： 1、计算机相关专业本科及以上学历，3年以上软件开发经验，能够独立开发JAVA后台应用程序； 2、熟练掌握Web开发相关技术，深度理解MVC模式，熟悉Spring、Struts、 Hibernate等开发框架 ； 3、熟练Tomcat、nginx等J2EE应用服务器的配置部署； 4、熟悉多线程、WebService、TCP/IP协议、Socket网络编程，熟悉分布式、缓存、消息等机制； 5、熟悉Linux/Unix基本命令、shell脚本编程； 6、熟悉Oracle、mySQL等关系型数据库设计和开发； 7、了解Kafka、redis、ElasticSearch 等开源框架，有实际开发经验优先； 8、有大规模、高并发通信和存储项目开发经验者优先。</t>
  </si>
  <si>
    <t>五险一金 免费班车 员工旅游 年终奖金 绩效奖金 定期体检</t>
  </si>
  <si>
    <t xml:space="preserve"> 1、负责公司支付业务产品的技术架构设计与实现及关键技术难题公关； 2、负责核心模块的代码编写，对团队其他成员的提供技术上的指导支持和代码审核； 3、按进度安排工作，进行项目管理，带领团队进行协作开发； 4、负责技术团队管理.  任职要求： 1、大专及以上学历，计算机相关专业； 2、5年以上中大型互联网平台和软件应用系统的系统设计和开发经验； 3、深入理解OOP编程思想及良好的编程习惯，熟悉各类常用设计模式； 4、扎实的Java基础，拥有I/O，并发，网络，多线程，缓存、消息队列等项目使用经验； 5、熟悉springMVC，springBoot，springBoot，Mybatis，dubbo等常用Java相关的技术框架； 6、熟悉HTML，JavaScript，Ajax，Css等前端开发技术，了解App(包括iOS和Android)开发和发布，了解信息安全相关技术； 7、熟悉Oracle、Mysql等关系数据库，熟悉常用性能优化技巧； 8、熟悉Tomcat、Nginx，MQ等应用服务器； 9、较强的沟通交流能力，能在快节奏环境中工作，能和团队有效沟通，有责任心和进取心； 10，有支付行业工作经验或带领过开发团队者优先考虑。</t>
  </si>
  <si>
    <t>岗位职责： 1、全日制大专及以上学历，计算机相关专业； 2、精通PHP+MySQL开发技术，熟悉Smarty模板引擎，熟悉thinkPHP开发框架； 3、熟悉XHTML、Javascript、JQuery、AJAX等技术，熟悉linux，能按照需求编写shell； 4、具备良好的代码写作习惯，具有规范化，要求结构清晰，逻辑性强，代码冗余率低。 任职资格： 1、1年以上独立PHP+MYSQL开发经验； 2、对各种流行开发框架有所了解，能独立承担部分系统分析及设计工作； 3、熟悉微信公众号、微信小程序、钉钉接口、奇门接口开发的优先。</t>
  </si>
  <si>
    <t>深圳市微网力合信息技术有限公司</t>
  </si>
  <si>
    <t>融生管理咨询（珠海横琴）有限公司</t>
  </si>
  <si>
    <t>五险一金 员工旅游 专业培训 年终奖金 弹性工作</t>
  </si>
  <si>
    <t>专业服务(咨询、人力资源、财会) 租赁服务</t>
  </si>
  <si>
    <t>岗位职责: 1、负责公司相关项目的设计和开发（数据库设计、模块功能开发、与app端开发人员接口逻辑编写和对接） 2、负责公司已完成项目的迭代工作 3、能够快速了解系统、优化系统 4、对新技术敏感, 可推动新技术在系统中应用  任职要求： 1、3年及以上web系统设计开发经验，熟悉常用设计模式； 2、精通PHP，熟悉PHP常用框架； 3、优秀的数据库设计优化能力，精通mysql者优先； 4、熟悉linux，javascript等； 5、扎实的计算机基础，熟悉数据结构； 6、学习能力强，有较好的沟通能力，能迅速融入团队；  7、较强的逻辑思维能力</t>
  </si>
  <si>
    <t>五险一金 定期体检 办公环境好 绩效奖金</t>
  </si>
  <si>
    <t xml:space="preserve">1. 确保项目目标的实现，领导项目团队准时、优质地完成全部工作。
2. 与客户沟通，了解项目的整体需求。并与客户保持一定的联系，即时反馈阶段性的成果，和即时更改客户提出的合理需求。
3. 负责项目需求分析、软件解决方案和系统架构设计
4. 制定项目开发计划文档，量化任务，并合理分配给相应的人员。
5. 跟踪项目的进度，协调项目组成员之间的合作。
6. 监督产生项目进展各阶段的文档，并与QA即时沟通，保证文档的完整和规范。
7. 项目提交测试后，项目经理需了解测试结果，根据测试的bug的严重程度来重新更改开发计划。
8. 向上汇报。向上级汇报项目的进展情况，需求变更等所有项目信息。
9. 培训开发团队，提升开发效率和质量，有效控制开发成本；
10. 协助公司开拓市场、增强公司在专业领域的美誉度；
11. 具备较强的管理策划能力
12. 协调公司对内各个部门的资源调度，并组织人员完成整个项目集成；
13. 参加系统设计、开发和测试，并对系统质量负责。
14. 具有一定的组织领导才能，受过相关培训或有相关工作经验者优先。
15. 项目完成的时候需要项目总结，产生项目总结文档 任职要求： 1. 计算机相关专业本科及以上学历；
2. 五年以上项目研发经理、三年以上的项目架构经验，有大型项目的设计，有管理经验者，至少负责过三个中型项目的管理工作，二年以上项目或研发部门管理经验；
3. 良好的英语听说读写能力
4. 了解研发行业的发展及趋势，具备丰富的研发经验；
5. 熟练掌握项目流程管理，软件工程等项目研发专业知识；
6. 具备组织实施系统分析、系统架构设计；
7. 具有较强的协调能力、沟通能力和统筹管理能力；
8. 精通Java语言和技术框架，移动应用等相关知识；
9. 熟练使用 MS-SQL,Oracle,MYSQL等数据库；
10. 精通DIV + CSS页面布局
11. 精通JavaScript/JQuery，XML等开发技术；
12. 具备丰富的软件工程知识，熟悉项目管理理论，有良好的需求分析、项目规划、进度控制、项目沟通等项目管理能力； </t>
  </si>
  <si>
    <t>银河移民</t>
  </si>
  <si>
    <t>生活服务 专业服务(咨询、人力资源、财会)</t>
  </si>
  <si>
    <t>节日福利 带薪年假 专业培训 加班补贴 周末双休 五险一金 做五休二</t>
  </si>
  <si>
    <t>职位描述： 1、负责公司多个业务系统平台的搭建/开发/优化 2、参与公司项目的需求分析，技术架构设计/调优，参与核心代码编写，并能对团队其他技术人员做技术指导； 3、按照项目要求，编写相应的技术文档。 任职资格 1、3年php以上开发经验，有高流量和高并发网站开发优先； 2、熟悉MVC架构，精通YII2\TP框架，能开发通用性好的程序组件，有实际上线Web系统项目经验； 3、扎实的SQL知识，具备数据库应用系统规划及设计能力，熟悉MySQL索引优化、查询优化和存储优化； 4、熟悉Redis、Memcached等缓存技术； 5、熟练使用git，gitlab，vagrant； 6、熟练掌握Http协议，JQuery、HTML、CSS、Javascript、AJAX、JSON，MongoDB等技术优先考虑； 7、拥有良好的代码习惯，具有强烈的责任心和团队协作精神； 8、对新技术或者开源项目具有较强的学习能力、使用能力，有较强的技术攻关能力。</t>
  </si>
  <si>
    <t>开发工程师G00702</t>
  </si>
  <si>
    <t>贝壳金服</t>
  </si>
  <si>
    <t>周末双休 弹性工作 带薪年假 五险一金 节日福利 员工体检 补充医疗</t>
  </si>
  <si>
    <t>岗位职责：
负责/参与集团内部内部统一的工程效率平台的设计和开发，提供业界领先的，一站式效率解决方案。从开发，测试，上线整个研发过程和流程体系入手，提升贝壳金服的研发效率和运营效率，支持公司业务快速发展。
1、负责工程效率平台需求的分析、工程效率工具和工程效率体系的规划设计与开发；
2、负责工程效率体系的建设和推进，包括核心技术和框架的研发；
3、为运维、开发、业务工作提供技术支持；
4、完成主管交代的其它工作任务。
任职要求：
1、本科以上学历，计算机相关专业，1年以上工具开发/内部平台搭建/流程系统开发经验；
2、2年以上Python前后端开发经验，熟练Django框架；或熟练掌握其它开发语言JAVA等；
3、熟练掌握web前端技术CSS/Javascript/HTML，bootstrap，extjs；
4、熟悉MYSQL、Oracle等数据库；
5、掌握docker等容器相关技术的优先考虑；
6、有互联网工程效率体系/内部流程体系从业经验优先考虑。</t>
  </si>
  <si>
    <t>五险一金 员工旅游 绩效奖金 年终奖金 股票期权 下午茶 节假日福利 岗位晋升 带薪年假</t>
  </si>
  <si>
    <t>岗位职责： 1、公司产品及平台的开发与维护； 2、配合开发、测试、运维人员解决产品中存在的问题； 3、负责需求整理、模块的设计、设计文档的编写与维护； 4、参与团队的项目评审。  任职要求： 1、3年以上PHP开发经验； 2、精通PHP7编程； 3、精通OOP面向对象编程、熟练运用各种设计模式； 4、编码规范、结构清晰、代码优雅； 5、精通各种入侵原理以及防范； 6、熟悉Linux操作系统； 7、熟悉常见PHP框架； 8、熟悉MySQL以及Redis等nosql数据库； 9、有良好的沟通能力、责任心、为人开朗； 10、有良好的文档能力。</t>
  </si>
  <si>
    <t>JAVA 中级开发工程师</t>
  </si>
  <si>
    <t>广州汉锐渝鑫企业管理咨询有限公司</t>
  </si>
  <si>
    <t>Web前端架构师 (职位编号：2)</t>
  </si>
  <si>
    <t>五险一金 餐饮补贴 年终奖金 绩效奖金 补充公积金 专业培训</t>
  </si>
  <si>
    <t>岗位职责： 1、参与应用系统及模块设计； 2、参与业务建模和代码开发； 3、参与单元测试或交叉验证； 4、参与所负责功能点的需求实现确认； 5、按计划及规范提交可编译通过的代码及相关修正文档； 6、根据测试负责人要求及提供的测试用例，组织集成测试； 7、跟踪并修正系统测试过程发现或回归的bug，保障系统达到质量要求 任职要求： 1、本科以上学历； 2、2 年以上应用系统设计及开发经验； 3、熟悉mysql,postgres 或sqlserver,oracle 等主流数据库开发，熟练掌握SQL 语言； 4、熟悉Java 核心知识，算法与数据结构，网络基础知识，了解常见java 框架 （spring mybatis 等） 5、熟悉设计模式、组件化编程； 6、熟悉面向对象的分析与设计，UML 建模语言。 7、熟悉HTML、CSS、JavaScript，了解常见的前端框架（angular、vue） 8、有人脸识别系统开发经验优先。</t>
  </si>
  <si>
    <t xml:space="preserve">1，负责Web前端设计、开发、测试和模拟 2，独立分析需求，设计方案，和选择技术   职位要求： </t>
  </si>
  <si>
    <t>职位要求： 职位要求： 1.精通PHP开发，熟悉PHP开发主流框架，熟悉脚本编程 2.后端服务器开发经验，对服务器端程序的部署、框架、调优有一定的了解 3.参与访问量WEB项目经验者优先 4.熟悉Mysql,熟悉mysql维护与调优，具有数据库优化，查询优化，高性能可用技术的经验，熟悉redis 5.有良好的编码习惯，良好的逻辑思维，沟通，协调组织能力，有较强责任心与团队 6.两年以上实际项目开发经验，有电商项目经验者优先 7.具备有良好的编程习惯，有丰富的项目开发经验，富有团队精神和敬业精神  上班时间：  24天，大小周。9：00~12：30  14：00~18：00</t>
  </si>
  <si>
    <t>深圳市泽汇科技有限公司</t>
  </si>
  <si>
    <t>带薪年假 全勤奖 节日福利 专业培训 年度旅游 五险一金 绩效奖金 员工旅游 工龄奖 婚丧礼金</t>
  </si>
  <si>
    <t xml:space="preserve">岗位职责： 1、基础语法扎实，有较强的错误理解能力； 2、SQL语法扎实，了解数据库结构，无障碍CURD 3、熟悉面向对象编程，有至少2中流行框架的实践经验，如：laravel、yii2、thinkphp等； 4、至少了解swoole扩展，熟悉基本的HTML+css+js语法； 5、熟悉B/S或C/S交互，精通http协议，略知基本的linux命令，至少熟练一种版本管理工具发送； 6、有第三方平台开发经验（facebook、Twitter、google、PayPal、Apple pay，VISA支付等优先），接口开发经验； 7、较强的文档阅读能力，较强的逻辑思维能力，较强的产品意识，良好的沟通协调能力，良好的团队合作精神； 8、英语4级+，或者无翻译阅读英文文档优先；   工作地点：深圳市龙岗区坂田集团商务中心 附近交通：五和地铁D出口；附近公交：坂田天虹、五和路口、五和地铁、坂田市场等；   相关福利： A、自由、和谐、尊重、信任的工作环境（帅哥美女欢乐多，亲和型的领导团队） B、职业生涯：公司有完善的培训体系与职务晋升机制，会不定期给员工进行相关技能的培训，提供职业发展的平台（公司99%的管理岗位以内部竞聘为主，管理岗位坐等你来挑战） C、薪资：与你能力、岗位工作相匹配（高于同行业同岗位的薪资）的完善薪资管理体系（透明化薪资，月度及时发放）； D、多样化福利：三个月过渡期宿舍、丰厚工龄奖、全勤奖、年度旅游、节日福利、各种球类运动、便捷的交通环境、入职办公用品发放、婚丧礼金、带薪病假、带薪年假等。 </t>
  </si>
  <si>
    <t>深圳市尔特科技有限公司</t>
  </si>
  <si>
    <t>岗位职责： 1、Web与app前端程序开发为主； 2、前端与后台服务数据交互的开发； 3、能沟通，可以独立解决问题； 岗位要求： 1、web前端开发经验，熟练掌握HTML、JavaScript、Ajax、CSS等Web开发技术； 2、熟悉前端开发技术Vue.js、angular、react之一，至少用上述框架开发过2个以上的项目 3、具备多浏览器兼容经验，熟悉移动端web app开发及多设备兼容性调试和后端交互； 4、有良好的团队协作精神、工作责任心和较强的学习能力； 5、本科及以上学历；2年以上相关工作经验；  三）薪酬福利 1、五险+商业保险+年终奖+定期体检+节日福利； 2、中秋、国庆发放节日礼金，春节等节日发放礼品，妇女节、圣诞节及不定期举行各项文体娱乐活动； 3、 每年安排员工免费全身体检； 4、周工作5.5天，国家法定假日休假； 工作时间：周一至周五  8:30-12:00 13:30-18:00 周六：9:00-12:00</t>
  </si>
  <si>
    <t xml:space="preserve"> 1.计算机相关专业，具备良好的编程习惯,有较强的理解能力;善于沟通,具备团队合作精神; 2.精通PHP开发,具备三年以上PHP+MYSQL+APACHE/NGINX开发经验,熟悉MVC开发模式; 3.熟练使用SQL/MYSQL数据库开发,熟悉数据库设计和性能跟踪优化; 4.熟练掌握JAVASCRIPT语言,熟悉JQUERY/AJAX等,熟悉HTML/CSS前端语言; 5.对网站开发、移动手机开发有浓厚兴趣，能接受挑战和压力 ； 6.有大型网站开发经验者优先（有微信公众号、小程序经验优先）。</t>
  </si>
  <si>
    <t>广东电声市场营销股份有限公司</t>
  </si>
  <si>
    <t>PHP高级开发工程师（互联网+教育，上市进行时）</t>
  </si>
  <si>
    <t>五险一金 绩效奖金 通讯补贴 员工旅游</t>
  </si>
  <si>
    <t>广东德诚科教有限公司</t>
  </si>
  <si>
    <t>职位描述： 1、承担系统核心功能代码编写，重点项目架构设计研发； 2、为站点的稳定性、持续可用、快速恢复服务负责； 3、深入理解业务架构和需求，识别系统风险，设计稳定性以及容灾解决方案； 4、承担系统服务、运行环境、站点性能的架构优化； 5、管理项目团队，协调处理解决项目推进过程中的所有问题。  职位要求： 1、计算机相关专业本科及以上学历，五年以上Java Web应用软件开发经验，具备运维经验优先； 2、熟悉分布式部署架构和调度算法，熟悉linux常用命令，熟悉网络通信，熟悉Tomcat、Jboss等应用服务器； 3、精通Web编程，4年以上使用Java语言进行web开发的经验，熟悉html，javascript，熟悉ECharts等图表插件； 4、精通servlet，JMS，Jdbc开发， 熟悉面向对象和设计模式，熟悉主流开源应用框架，如Spring、Hibernate、MyBatis、SpringMVC、Maven、git等开发技术及工具； 5、熟练掌握MySQL数据库使用，熟悉SQL调优； 6、熟悉网络编程，具有设计和开发对外API接口经验和能力，注重代码规范； 7、JVM优化经验丰富，掌握常见的线上系统故障及其定位排除手段； 8、有APP开发经验及项目管理经验更佳； 9、具有良好的沟通，团队协作、计划和创新的能力，有良好的责任心和上进心。</t>
  </si>
  <si>
    <t>五险一金 补充医疗保险 员工旅游 年终奖金 定期体检 弹性工作</t>
  </si>
  <si>
    <t xml:space="preserve">1.带领技术团队按时按质完成技术开发工作 2.负责开发任务分派，参与任务的开发； 3.负责相关模块性能改造，保证系统性能和稳定性 4.负责技术文档的收集、整理和编写； 5.协助制定和完善技术管理规范，以及监督执行； 6.协助系统上线部署  任职要求： 1、本科学历，五年以上Java服务端工作经验，能够独立完成服务端的开发工作，并有架构设计能力； 2、精通Java 面向对象程序开发，熟悉软件设计模式，对SOA的模式有较深的理解，对虚拟机以及linux下的开发环境有较深厚的开发经验； 3、理解MVC软件设计思想，熟练掌握Spring、SpringMVC、SpringBoot、SpringCloud、Mybatis等常见框架，并熟悉它们的运行机制； 4、熟练使用SQL语法，熟悉Oracle、SqlServer、MySql数据库应用，对数据库有较强的设计能力，同时对数据库连接池的使用，线程池技术等有较深的应用； 5、专注技术领域的研发，JAVA功底扎实，精通IO、多线程等基础设施，精通分布式、缓存、消息等机制，对服务端的性能和安全方面的优化有一定的了解； 6、了解Web前端页面的开发基础技术，熟悉JQuery、Javascript、html等前端开发工具，熟悉vue、react、angular、等框架优先； 7、有团队管理经验的优先。 </t>
  </si>
  <si>
    <t>拟上市公司 互联网教育 年终奖金 定期体检 带薪假期 职称技能奖励 学历提升奖励 餐饮补贴 绩效奖金 社会保险</t>
  </si>
  <si>
    <t>岗位职责： 1、带领团队完成程序开发任务，优化系统性能，安全加固，保证产品、平台安全稳定快速运行； 2、负责优化系统架构和系统框架核心代码，负责系统的高性能、高可用、安全性，确保代码质量； 3、负责指导和提供技术方案，解决技术问题； 4、负责编写相关设计文档，编制系统编码规范，指导团队落实设计和规范，组织日常代码review工作； 5、负责对项目整体规划给出意见和建议，带领团队完成任务目标； 6、负责团队建设与培养，完成上级领导交办事项。  任职要求： 1、5年以上PHP开发经验，计算机相关专业，本科及以上学历； 2、精通PHP、MySQL，熟悉Linux, Nginx, MySQL, PHP (LNMP)环境，各种应用配置，熟悉ThinkPHP开发； 3、精通JavaScript，熟练使用Jquery,熟练掌握Js脚本的面向对面的封装技术； 4、熟悉HTML5、CSS3，精通Linux管理与维护，具备SVN等相关版本控制经验； 5、有良好、规范的编程习惯、文档编写习惯和代码注释习惯； 6、团队意识强、逻辑思维强、学习能力强，工作积极主动、善于沟通，能承受一定的压力。 平台发展： 1、公司简介：公司主营教师继续教育培训与教育信息化产品研发与应用，目前正在上市，目标打造成市值百亿级的“互联网+教育”国内龙头企业； 2、员工福利：提供职称技能补贴、总经理奖励基金、父母年度旅游、带薪休假、年度体检等，优秀者本科硕士学费返还、优秀者国际国内名校硕博士免费就读； 3、个人发展：完善的培训体系、薪酬体系，广阔的晋升空间，可通过考核晋升与竞聘晋升； 4、股票期权：公司为有志于在公司长期发展且绩效表现持续优秀的骨干员工提供公司股票期权。</t>
  </si>
  <si>
    <t>广州易幻网络科技有限公司</t>
  </si>
  <si>
    <t>华茂达投资股份有限公司</t>
  </si>
  <si>
    <t>岗位职责：  1、协助完成服务器端的架构设计与架构优化; 2、负责游戏运营平台的账号系统、支付系统问题排查、维护、安全与优化工作； 3，对需求分析有一定理解，需拆分需求与人力合理分配安排； 4.  需做技术方案和项目方案。  岗位要求：  计算机相关专业，本科以上学历，4年以上Java开发经验。 1，有过登录、储值该类基础服务的开发经验，对账号 安全与风控有相关经验； 2，参与开发过一个大中型移动互联网项目； 3，熟悉https，tcp等网络协议，对socket与多线程编程有一定的理解； 4，熟悉Linux与Tomcat，对Nginx，Redis，消息队列与JVM等技术有一定的了解； 5，熟悉MySQL、MSSQL等数据库，能对SQL进行性能优化 6，对算法有一定认知； 7，对架构设计有一定认知。</t>
  </si>
  <si>
    <t>五险一金 餐饮补贴 季度调薪 年终奖金 周末双休 加班饭补 定期培训</t>
  </si>
  <si>
    <t xml:space="preserve">1、参与平台程序整体架构设计及优化； 2、根据业务需求独立完成系统或模块的设计和开发； 3、分析用户数据及统计用户行为，和团队一起解决技术难题。 职位要求： 1、本科以上学历，计算机相关专业。3年以上php开发经验； 2、熟悉面向对象编程;熟悉MySQL, Cassandra, memcache或Redis等数据库技术； 3、熟悉PHP/JAVA/Go开发, 熟悉LNMP（linux+nginx+php+mysql）开发环境； 4、良好的数据结构和算法基础，良好的架构设计能力，能独立完成项目； 5、良好的沟通能力，能快速理解产品需求。对高并发分布式系统开发有独特理解者优先； 6、具备良好的团队精神、沟通能力，对工作有强烈的责任心。 </t>
  </si>
  <si>
    <t>智能语音测试高级工程师/专家</t>
  </si>
  <si>
    <t>五险一金 年终奖金 专业培训 15薪</t>
  </si>
  <si>
    <t>1、 负责车载智能语音的测试及质量管理工作，参与整体项目需求确认，计划及流程制定； 2、 根据需求及开发计划，构建测试环境，设计测试用例及相应的测试计划及执行，进行缺陷跟踪和软件质量分析，并定期出具产品开发质量分析报告，按照预定流程进行产品质量管理； 岗位要求： 1、 计算机或其他相关专业本科以上学历，3年以上软件测试开发经验； 2、 责任心强，良好的沟通能力和执行能力，能对产品质量管理流程严格把关； 3、 有性能、安全、白盒测试、自动化测试等专业测试领域经验者优先； 4、 熟练一种以上脚本语言，并有一定的研发能力（Python/Javascript/Shell 等）； 5、 有语音相关系统、NLP系统、车载娱乐系统测试经验优先。</t>
  </si>
  <si>
    <t>深圳爱问科技股份有限公司</t>
  </si>
  <si>
    <t>五险一金 餐饮补贴 弹性工作 定期体检 绩效奖金 年终奖金 员工旅游 通讯补贴</t>
  </si>
  <si>
    <t>1.负责公司项目整体规划、功能设计、程序开发工作； 2.配合产品经理进行需求沟通、模块设计、实现及测试； 3.跟进***，不断吸收优秀设计并融入产品实现。 任职要求： 1.扎实的PHP基础，具有3年以上的PHP互联网产品开发经验； 2.熟悉主流PHP开发框架，如CodeIgniter、ThinkPHP； 3.熟悉MySQL，有良好的数据库设计和优化能力，熟悉常用MySQL调优方案； 4.熟悉缓存，如Redis，掌握相关Web开发技术、掌握HTML5 JS jquery等前端技术； 5.有大型系统构架经验，具备良好的编程规范及习惯； 6.有帝国cms、织梦cms、wordpress等开源系统优先。 7.有较强的沟通协调能力和强烈的创业精神，对产品有精益求精的追求，热爱开源，喜欢分享。</t>
  </si>
  <si>
    <t>java后台开发工程师</t>
  </si>
  <si>
    <t>员工旅游 年终奖金 弹性工作 五险</t>
  </si>
  <si>
    <t>NLP算法工程师</t>
  </si>
  <si>
    <t>1、根据开发进度和任务分配参与软件项目的部分设计、代码的编写及测试工作； 2、协助数据库设计； 3、部分文档编写； 4、公司分配的其他工作。 任职资格： 1. 本科以上学历，两年以上软件开发经验； 2. 熟练运用java编程及java sdk，springboot开发，熟练掌握springMVC，Mybatis框架。 3.有一定的网络基础知识，能快熟熟悉各种传输协议定制，开发。 4. 熟练掌握MySQL数据库的设计与开发以及数据库事务相关知识。 5. 熟悉规范的软件开发流程，有一定分析和设计经验，有较强的团队合作精神。 6. 抽象思维能力、逻辑思维能力强（数学基础强）。 7. 具备良好的职业素养和团队协作精神，以及较强的学习能力，可独立承担开发任务。 8.有直播类后台，精通 springboot + mybatis 能维护 linux 主机等中间件使用经验者优先。  联系人：简 0755-28266761</t>
  </si>
  <si>
    <t>深圳市亚飞电子商务有限公司</t>
  </si>
  <si>
    <t>五险一金 员工旅游 餐饮补贴 专业培训 绩效奖金 年终奖金</t>
  </si>
  <si>
    <t>五险一金 补充医疗保险 包三餐 定期体检 年底双薪</t>
  </si>
  <si>
    <t>岗位职责： 1.负责自然语言处理领域的基础算法开发和调优工作； 2.根据话术规则对聊天记录进行标注，整理； 3.参与机器沟通回复系统的设计工作。  任职要求： 1.1年以上NLP领域成功项目工作经验，有智能客服系统项目开发经历者优先考虑； 2.统招大专以上学历，有电商行业经验优先考虑。 3.专业技能： 1）1年人工智能的NLP开发经验。 2）熟悉深度学习算法，如CNN、RNN、LSTM、seq2seq、attention、知识图谱，胶囊网络。 3）熟悉机器学习算法，如LR、决策树、KNN、SVM、HMM、CRF、n_gram等； 4）熟悉word2vec，word2vec之gensim工具的使用。fasttext使用； 5）熟悉自然语言处理的文本分类，文本相似度计算，关系抽取，实体识别，意图识别、问答系统等涉及的算法。 6）了解spark数据挖掘技术。 7）熟悉常见的推荐系统模型及框架：协同过滤算法，隐因子模型，Surprise框架。 8）熟悉 TensorFlow 深度学习开发框架。 9）熟悉html，css，JavaScript，jquery前端开发技术。 10）熟悉django,Tornado框架，及shell和自动化运维。 11）熟悉mysql, MongoDB,Redis数据库。</t>
  </si>
  <si>
    <t>岗位职责： 1、负责公司研发后台的开发维护 2、负责游戏业务数据处理、分析及其数据平台的搭建； 3、与其他部门合作，开发游戏的相关功能。  任职要求： 1、大专以上学历，2年以上游戏行业经验优先考虑 2、熟练使用PHP+MySQL，熟悉主流PHP框架，如Yii，thinkphp,CI，swoole 3、熟悉MySQL数据库应用开发，精通SQL语句编写，统计数据，分析数据，熟悉Hive SQL 4、熟悉memcached、Redis、MongoDB等NOSQL数据库技术 5、熟悉JavaScript，Jquery，html等前端技术 6、熟悉游戏行业的业务流程，对游戏研发业务有一定的理解 7、能独立跟进，理解研发运营的需求，独立完成需求，工作效率高 8、有高并发，高流量项目相关工作经验优先考虑</t>
  </si>
  <si>
    <t>PHP中高级开发工程师</t>
  </si>
  <si>
    <t>深圳市利汇电子商务科技有限公司</t>
  </si>
  <si>
    <t>五险一金 绩效奖金 年终奖金 下午茶</t>
  </si>
  <si>
    <t>1、负责网站后端接口开发和维护； 2、参与需求分析、产品设计、功能开发； 3、负责后端数据库设计、后端模块业务开发； 4、与外部系统对接以及数据分析工作； 5、对开发维护过程中的技术问题进行攻关。  任职要求; 1、全日制统招本科以上学历，计算机相关专业，5年以上PHP后端开发经验； 2、精通PHP+mysql编程以及主流的PHP框架开源项目进行二次开发，可利用框架单独进行项目开发熟悉对象编程MVC模式； 3、熟练掌握MVC架构的PHP框架、编写过框架的优先考虑； 4、熟练掌握XHTML、CSS、div、JavaScript等页面技术； 5、有良好的文档编写能力，熟悉开发文档编写； 6、熟悉大型网站架构，具有大数据流量web应用开发经验优先； 7、熟悉Linux下服务器环境部署和性能调优、对数据库优化、PHP数据缓存、静态化设计、高并发、数据库安全方面有自己的见解； 8、抗压能力较强，具备良好的沟通能力和团队合作精神； 9、有一定的团队管理能力。</t>
  </si>
  <si>
    <t>资深H5开发（主程）-RD-上海-00449</t>
  </si>
  <si>
    <t>2-2.4万/月</t>
  </si>
  <si>
    <t>PHP和GO语言 高级开发工程师(ERP开发)</t>
  </si>
  <si>
    <t>深圳君鉴科技有限公司</t>
  </si>
  <si>
    <t>JAVA 开发组长</t>
  </si>
  <si>
    <t>*精通PHP和GO语言，精通面向对象编程，熟悉MVC等常用的设计模式；  *有ERP开发和维护经验;  *熟悉仓储管理理论,具备财务基础知识  *较强的逻辑分析能力及业务解析能力  *熟悉一种PHP框架,熟悉Laravel框架优先;  *熟悉一种GO语言及熟练掌握一种WEB框架  *熟悉前端的基础知识,如:css,html,javascript等,可以有效的和前端共同完成项目任务；  *熟悉MySQL、SQL，了解Apache、Linux；  *熟悉至少一种WEB缓存技术，了解其它WEB缓存技术及各自的优劣;  *有性能优化意识，能够自觉对代码性能以及数据库性能进行一定程度的优化；  *良好的编程风格和项目文档编写习惯；  *熟练使用至少一种开发工具及版本控制工具；  教育及资质要求  *大学本科或以上学历，计算机科学等相关专业者优先考虑；  *至少三年以上的Web开发经验，热爱技术，喜欢钻研，能够阅读英文技术文档者优先；  *性格开朗，热爱生活，有团队意识，能够和其他团队成员一起按时提交高质量的工作成果。</t>
  </si>
  <si>
    <t>五险一金 弹性工作 绩效奖金 年终奖金 通讯补贴 定期体检</t>
  </si>
  <si>
    <t>岗位职责： 1. 领导JAVA开发小组承担开发任务，负责模块划分和资源分工，制定项目计划，并督促执行，保证项目的完成时间和完成质量。自己也承担其中重要模块的设计、编码和单元测试工作； 2. 负责跨平台的服务器系统架构设计； 3. 开发和维护统一的软件开发架构，发现和解决存在的技术问题； 4. 负责平台的安全性设计，并能组织人员进行安全查漏和补漏； 5. 完成模块设计等相关文档的撰写。  岗位要求： 1. 精通JSP，Servlet开发，熟悉spring、mybatis、springboot、springcloud框架技术； 2. 有良好的编码规范，有良好文档编写能力和编程风格； 3. 精通Ajax,jquery, javascript, html等网页技术； 4. 精通MySQL、Oracle数据库，熟练掌握SQL语句的编写； 5. 有JBPM使用经验者优先； 6. 有大型WEB项目开发经验，并在项目中担任主要设计及核心模块编写者优先； 7. 有平台安全设计经验者优先，有项目管理经验者优先。 8. 3年以上IT行业工作经验，1年项目管理经验； 9. 具有良好的语言表达能力、沟通协调能力，良好的管理、组织和协调能力；具有团队合作精神，有优秀的学习能力，对工作认真负责，富有激情，敢于挑战自己，具备良好的压力承受能力.</t>
  </si>
  <si>
    <t>上海云合投资管理有限公司</t>
  </si>
  <si>
    <t>五险一金 补充医疗保险 员工旅游 通讯补贴 专业培训 定期体检</t>
  </si>
  <si>
    <t>岗位名称：系统运维工程师  岗位职责： 1、负责业务系统的版本更新发布，包括应用环境配置、部署和规划、性能调优等日常工作； 2、负责收集和分析系统性能指标，对提高系统可用性提出建议，维护系统稳定运行； 3、负责系统日志分析、挖掘问题隐患、配合制作相关预案； 4、负责业务平台的稳定运行和容量规划；  任职要求： 1、计算机相关专业大学本科以上学历，三年以上工作经验； 2、熟练掌握nginx等WEB应用，LVS、Keepalived、Tomcat等的配置、优化； 3、熟练使用Saltstack、Ansible的各种部署软件，并可以熟练完成自动化部署； 4、熟悉Centos6、Centos7系统的各层优化，如CPU、内存、网络等； 5、熟悉zabbix等监控程序的部署及调优； 6、熟悉Shell、Python脚本语言的编写； 7、有阿里云、微软云、aws云经验优先  8、具备良好的分析解决问题能力，具有较强的抗压力能力 ，具有较好的沟通意识和沟通能力；</t>
  </si>
  <si>
    <t>永辉云创科技</t>
  </si>
  <si>
    <t>批发/零售 通信/电信/网络设备</t>
  </si>
  <si>
    <t>弹性工作 带薪年假 五险一金 绩效奖金 专业培训 餐饮补贴</t>
  </si>
  <si>
    <t>工作职责: 1.负责H5、微信小程序开发和优化工作； 2.参与公司项目评审，技术架构分析； 3.完善开发流程，完善工程化基础工具；  任职要求： 1. 精通HTML, CSS, JavaScript, ES6，了解W3C规范，熟悉HTTP协议； 2.至少两年以上前端开发经验； 3.熟悉小程序开发，能熟练使用React、Vue等前端框架 4.熟练使用webpack,babel,有前端工程化，自动化实践经验； 5.较强的沟通理解能力，为人踏实，办事认真，良好的团队合作精神； 6.有互联网应用开发经验，对用户体验等方面有自己的见解，能主动根据业务需要，提出合理的交互方案； 7.有成功小程序案例者优先。</t>
  </si>
  <si>
    <t>要求：有项目组织领导经验 1. 计算机或相关专业本科以上学历；具有6年以上的java研发经验，精通JVM调优、多线程编程模型，熟练使用各种线上调试和问题排查工具； 2. 扎实的java基础知识功底，熟悉Spring MVC、Mybatis 等框架的实现原理和相关应用场景； 3. 在中间件的使用和开发上有丰富经验，能够抽象系统中的模块，来提炼中间件产品； 4. 具备快速学习能力，主动了解平常工作尚未涉及的技术领域； 5. 善于分析分布式系统性能瓶颈，并对系统进行调优； 6. 优秀的分析问题，解决问题能力，乐于解决具有挑战性的问题；</t>
  </si>
  <si>
    <t>五险一金 绩效奖金 全勤奖 节日福利 专业培训</t>
  </si>
  <si>
    <t>工作职责 1、负责业务分析并进行技术设计； 2、根据业务实际，逐步优化解决现有技术架构，负责主核心模块的代码编写和优化； 3、指导开发团队遵循设计和架构指导规范，提升技术团队的技术分析与设计能力； 4、承担项目小组的项目开发管理工作，包括设计、核心代码、任务分解、评估工时、任务分配、代码审查等； 5、带领团队保质保量完成开发目标，需要时刻清楚开发进度； 6、有一定的服务器运维能力，能够解决基本的运维问题 任职资格 1、全日制专科或以上学历，计算机或相关专业，至少3年以上JAVA/J2EE系统开发经验； 2、精通JavaEE技术，精通面向对象的分析和设计技术，包括设计模式、UML建模等； 3、精通Sping、MyBatis、Spring Cloud、SpringBoot、Dubbo等主流的开源框架，对小程序、app开发有一定的技术经验，有大规模高并发访问的Web应用架构设计和开发经验优先考虑； 4、熟悉mysql、Redis、MongoDB等数据库，有数据库分库分表开发经验优先； 5、熟悉分布式架构，有ZooKeeper、Kafka、RabbitMQ/RocketMQ等开发经验优先考虑； 6、在一二线互联网公司解决大型系统问题经验优先考虑； 7、良好的沟通技能，团队协作能力，勤奋好学，热爱技术；</t>
  </si>
  <si>
    <t>Senior QA Engineer</t>
  </si>
  <si>
    <t>web前段开发工程师</t>
  </si>
  <si>
    <t>深圳北纬三十度信息科技有限公司</t>
  </si>
  <si>
    <t xml:space="preserve">The Group: The Products group is the home of manufacturing and innovation at Morningstar. The individuals in this group transform our high-quality data, independent research, and technological expertise into well-designed products that delight our clients. The group’s product management, product development, and service teams collaborate with our Client Solutions group to help provide clients with relevant products and bundled solutions. The Role: In this role, you will work closely with product managers, project managers, developers and operations to figure out quality control solutions to ensure the highest level of quality for new development and enhancements on Morningstar software products. Responsibilities Requirements </t>
  </si>
  <si>
    <t>1.有良好的代码习惯，熟悉W3C标准，能熟练运用HTML、HTML5、CSS进行合理的页面排版布局，熟悉各种主流浏览器的CSS兼容性问题的解决方法； 2.熟悉HTML5、CSS3、JavaScript/ES6等Web前端开发技术，能手写符合W3C标准、兼容多种浏览器的前端页面代码； 3.熟悉HTTP、Ajax、JSON、node.js、webpack等相关技术，熟悉jquery、AngularJS、Vue等框架，能使用原生JS编程，熟悉面向对象编程； 4.熟悉移动端主流浏览器的适配，对Android与iOS等不同平台的html5页面适配充分了解； 5.积极主动，认真负责，具有较强的分析和解决问题的能力。 6.有成功项目参与经验，能够适应互联网行业高压工作，良好的团队配合能力。 待遇:2-4万/月+奖金</t>
  </si>
  <si>
    <t>Java开发工程师Java/软件工程师 五险一金 上市 (职位编号：03)</t>
  </si>
  <si>
    <t>深圳一道通科技股份有限公司</t>
  </si>
  <si>
    <t>机械/设备/重工 互联网/电子商务</t>
  </si>
  <si>
    <t>五险一金 员工旅游 包住 有饭堂 项目奖金 有薪年假 全勤奖 工龄奖 专业培训</t>
  </si>
  <si>
    <t>1、带领团队构架、研发、设计，指导关键技术模块，并对系统安全性、稳定性负责； 2、熟悉Spring MVC、ibatis、myBatis、Hibernate等主流开发框架； 3. 精通J2EE，熟悉缓存、分布式、多线程、Netty、Socket通信、性能优化等方法和技术；熟悉TCP/IP和httptps通讯协议； 4. 有丰富高并发、高吞吐、高稳定性系统架构设计与实现经验，对架构重构分析、分布改进有实战经验； 5、熟练掌握分布式通讯框架（Netty、dubbo等NIO框架）、分布式存储（fastDFS、HDFS等）、分布式缓存（Memcached集群、redis集群）、分布式事务处理方案； 6、熟悉dubbo分布式架构的搭建； 7、大专以上学历，五年以上java开发经验； 8、有责任心、良好的团队沟通能力和团队意识。   公司福利：  1.公司员工入职即够买五险一金。  2.员工生日有生日会和红包。  3.员工到岗后，公司提供免费住宿，粮食集团有饭堂。  4.公司每年定期组织员工活动和旅游。  5.公司设有有薪年假，节日福利，项目奖金，全勤奖，工龄奖。  优秀人才公司设有股权激励制度！</t>
  </si>
  <si>
    <t>Docker/k8s系统运维工程师</t>
  </si>
  <si>
    <t>岗位职责： 1、负责公司各项目Docker与k8s集群管理、监控及相关业务支撑； 2、负责容器云平台的监控、应急响应等，及时定位及解决性能瓶颈和疑难问题； 3、编写各种运维脚本，推动业务自动化运维，确保日常部署工具安全高效进行； 4、负责线上系统的监控报警系统的优化和开发，确保更佳准确及时的反映线上系统状态； 5、负责持续集成系统的维护，以及持续集成中自动化集成测试的开发工作。确保CI系统产出的镜像能满足质量要求； 6、和其他成员共同承担7x24线上服务质量保障工作；  任职要求： 1、熟练使用linux系统，shell/python脚本语言； 2、熟练使用Kubernetes（k8s）容器编排工具,有生产环境k8s/kubernetes等容器编排工具运维经验者优先； 3、熟悉Nginx、Redis、Mysql、Kafka、Nsq、TiDB、ElasticSearch组件的部署、使用、调优； 4、掌握常用业务监控方式，熟练使用prometheus，granafa等监控工具使用 5、工作认真严谨，责任心强，抗压能力强，愿意并且能够加入7x24服务保障团队； 6、有阿里云，腾讯云，Azure,  AWS等至少一家公有云使用经验优先考虑</t>
  </si>
  <si>
    <t>1.负责软件代码设计、开发、单元测试和变更维护； 2.根据开发规范与流程完成系统设计、编码、测试以及相关文档的编写； 3.主流程代码设计、编码工作；  任职资格： 1.有较强的学习能力，工作认真，责任感强，良好的团队精神 2.计算机及相关专业，专科（含）以上学历，3年以上java开发经验； 3.熟悉常用框架，如SpringMVC,MyBATIS有上述技术的实际开发经验； 4.熟练掌握Socket、WebService、Http等接口开发技术，或具有丰富的Web开发经验,熟练掌握XML、HTML、Javascript（Jquery）、 AJAX、Json技术； 5.能够熟练使用git、maven、Eclipse、PowerDesign等工具，熟悉Oracle或MySQL等关系数据库的SQL使用操作； 6.有很强的学习能力，工作主动性强，耐心细致，责任心强；能承受一定压力，有良好的沟通协调能力与团队合作精神；</t>
  </si>
  <si>
    <t>校招-Python开发工程师 (职位编号：000446)</t>
  </si>
  <si>
    <t>乐鑫信息科技（上海）股份有限公司</t>
  </si>
  <si>
    <t>1、根据公司现有生产数据，搭建数据分析架构；
2、编写自动化测试脚本，分析生产测试数据；
3、实现数据及时处理、监控与可追溯；
4、提供数据分析支持，配合相关部门改进生产。 1、计算机、电子工程、通信工程等相关专业，硕士及以上学历；
2、熟悉 C / Python 语言，编程基础扎实；
3、熟悉硬件电路；
4、有良好的沟通能力与团队合作精神。</t>
  </si>
  <si>
    <t xml:space="preserve">Essential Functions (Responsibilities):  InSight is a cloud-based water treatment Industrial Internet platform of SUEZ WTS business. This position will be responsible for web design/development/coordination work in Greater China digital team, which includes but is not limited to web development, code synchronization, etc. for InSight China instance.    Qualifications/Requirements:    Desired Qualities:   </t>
  </si>
  <si>
    <t xml:space="preserve">岗位职责： 1、负责部门团队建设和管理，根据业务需求制定技术开发方案和计划，并带领团队落实执行； 2、攻克技术难题，配合及推进关联业务部门的开发进度，确保高效率完成游戏上线部署； 3、负责公司现有业务系统架构的迭代优化和系统扩展； 4、负责公司官网、游戏后台以及游戏各类接口的开发与维护； 5、负责服务器稳定、运维流程开发及部署、服务器监控等。  任职要求： 1、计算机相关专业，大专及以上学历； 2、3年及以上PHP开发经验，1年及以上团队管理经验； 3、精通PHP，熟悉MYSQL数据库，redis缓存、web开发技术，具备优秀的构架和优化能力； 4、熟悉Linux操作系统，熟练操作系统；  5、掌握服务器端程序的部署、构架和调优操作； 6、热爱游戏行业，具有较强的责任心、较好抗压能力及团队管理能力。 </t>
  </si>
  <si>
    <t>深圳合生网络科技有限公司</t>
  </si>
  <si>
    <t>*本职位需驻场平安银行总行* 岗位职责： 1、负责Java项目的开发及维护工作； 2、参与产品设计和需求分析； 3、按照项目计划，配合项目经理，按时提交高质量代码，完成开发任务； 4、解决系统运行中出现的问题缺陷； 5、规范文档的编写、维护，以及其他与项目相关工作 6、指导初级人员的技术工作。 7、此岗位可能会在客户方驻场开发 任职要求： 1、大专7年及以上，本科5年及以上学历，只接受统招或自考(学历或年限不足请勿投) 2、Java基础扎实，熟悉面向对象和设计模式； 3、数据库基础扎实，掌握数据数据库优化基本技巧； 4、熟悉SpringMVC、Spring、Mybatis、Hibernate、dubbo等常用框架； 5、熟练掌握mysql、memcached、redis等主流数据存储系统； 6. 有线上高并发、大数据量处理经验，对java多线程编程有较深的理解，并有实战经验； 7、熟练Redis/Memcache等常用中间件； 8、有处理生产问题的经验 9、对技术有强烈的兴趣，喜欢钻研，具有良好的学习能力，沟通技能和团队协作能力。</t>
  </si>
  <si>
    <t>学慧帮（上海）企业管理咨询有限公司</t>
  </si>
  <si>
    <t>Java高级开发</t>
  </si>
  <si>
    <t>深圳市维度统计咨询股份有限公司</t>
  </si>
  <si>
    <t>You’ll work within our R&amp;D Lab in Shanghai on our Digital Learning platform (web application) and in charge of the development of our new features and its integration within the platform.  DUTIES - Innovation according the roadmap on the new platform functionalities (backend coding) - Support on operational project for advanced technical development - Documentation of the development via Wiki  SKILLS  - Strong knowledge in Python - Able to use Django framework - Knowledge expected in Git, Github, HTML/CSS - Knowledge expected in MySQL (MongoDB a plus) - Able to communicate in English  QUALIFICATIONS  - 2/3 years’ professional experience in back-end development - Bachelor/Master degree in Computer Science  - International studies experience would be a plus - English workable</t>
  </si>
  <si>
    <t>万科企业股份有限公司</t>
  </si>
  <si>
    <t>房地产 互联网/电子商务</t>
  </si>
  <si>
    <t>岗位职责： 1.负责团队核心架构搭建与重构； 2.负责某产品开发负责人，主持产品的设计与开发工作； 3.负责帮助团队解决开发中遇到的问题； 任职要求： 本科及以上学历(学历未达到要求的请勿投递)，五年以上基于Java语言开发经验； 1.精通J2EE架构，精通常用的设计模式，精通数据持久化、缓存、消息、通讯等的相关开发技术； 2.精通Nosql数据库、关系型数据库设计与开发，对海量数据存储设计有一定经验； 3.熟悉Linux操作系统； 4.精通SpringBoot、Zookeeper、分布式开发，有Docker开发经验的优先考虑； 5.对JS、CSS、HTML必须能熟练的运用； 6.诚信正直，积极主动，有较强的责任心，并具备良好的沟通能力、理解能力和较强的学习能力； 7.熟练掌握springboot,springcloud,docker等技术体系，不熟悉的免打扰。 公司福利： 1.领先同行业的薪资待遇。 2.婚庆、生育等各项礼金。 3.公司各类基金解决员工购房、患病等后顾之忧。 4.公司长期服务奖金。 5.员工持股计划。 6.每年2次旅游（可带家属）。 7.17类丰富的假期。</t>
  </si>
  <si>
    <t>互联网+ 世界500强 通讯补贴 交通补贴 管理规范 上市公司 带薪年假 定期体检</t>
  </si>
  <si>
    <t>岗位职责：
1、负责制定制定前端开发规范，前端框架选型。
2、负责需求的设计开发，独立完成设计方案，指导他人进行开发工作。
3、独立解决系统问题，参与系统性能优化，进行代码重构等工作。
4、负责与后端服务开发配合，完成前后端接口定义和调试；
5、负责完成H5前端框架搭建和优化以及常用前端公共组件的开发；
任职要求：
1、熟练使用HTML5、CSS3、JavaScript、jQuery、Bootstrap、PhotoShop等基本前端技术。
2、熟练使用AngularJS、Vue.js、Echarts可视化图表、GIS虚拟地图等流行的前端框架和插件。
3、熟练进行响应式布局开发、手机移动端开发、微信公众号开发、小程序开发、WebApp开发等前端开发技术且均有实际项目开发经验。
4、熟练进行各种动态数据逻辑交互、Ajax跨域请求数据等，以及编写封装一些通用功能模块、前端动态特效插件供团队直接调用。
5、熟悉HTML5新特性，了解HTML5最新规范，能够熟悉常见的http等通信协议的基本原理。
6、有Nodejs或者后台Java实际开发经验优先考虑。
7、有基本团队管理经验，能负责整个项目前端框架的搭建，使用MVXX思想按功能模块进行开发。
8、能够与产品经理UI设计师和后端工程师进行有效沟通协作完成项目的快速开发。
9、为人友善积极上进有责任心，学习能力强，能够根据API文档快速上手各种前端框架插件。
10、能够根据团队编码要求编写出高质量的符合编码规范的可读性强的代码。
11、工作年限3年以上，本科及以上学历</t>
  </si>
  <si>
    <t>深圳维创乐科技有限公司</t>
  </si>
  <si>
    <t>深圳市易博天下科技有限公司</t>
  </si>
  <si>
    <t>五险一金 员工旅游 交通补贴 餐饮补贴 通讯补贴 绩效奖金 年终奖金 弹性工作 专业培训</t>
  </si>
  <si>
    <t>岗位职责： 1、 精通Java，熟练掌握Java网络编程； 2、 熟练使用数据库（MySQL, Oracle, SQL Server）、Eclipse/Maven/Ant/SVN等软件开发工具； 3、 熟悉Html/Javascript/Css/Ajax 等页面技术； 4、 熟练使用Lucene/Slor全文搜索引擎提供的Java API进行相关开发； 5、 精通TCP/IP、HTTP等网络协议，熟悉SOA架构和Web services技术， 熟练运用开源软件包进行Web Service, Rest Service应用服务开发， 有用Java做大访问量高压力网络应用经验者优先； 6、精通hadoop、spark、storm等大数据处理相关技术优先；  任职要求 1、本科及以上学历，5年以上JAVA开发经验，有互联网开发经验者优先； 2、学习能力强，积极主动，愿意去关注和尝试新技术，具有良好的编码习惯，乐于和团队成员沟通、分享； 3、 思维严谨，工作主动，有良好的沟通能力和团队合作意识，能承受一定的工作压力； 4、 具备较强的管理能力、能有效的进行资源整合。</t>
  </si>
  <si>
    <t>做五休二 周末双休 带薪年假 五险一金 绩效奖金 加班补贴</t>
  </si>
  <si>
    <t>您需要具备丰富的Web前端或后端知识， 需要快速交付高质量的代码；
您将在人力资源领域和百万HR用户一起创造全新的最具活力和创新性的企业级Saas产品；
您需要具备自我驱动力、自我管理、自主决策，积极主动的和产品团队、运营团队共同打造新的Web产品和优化现有的产品和服务。
岗位职责：
负责公司SaaS产品（APP、微信、移动端、PC端）的后端开发；
保证产品的快速迭代和后端服务质量。
任职要求：
熟练Python，2年以上Python后台开发经验，有良好的编码习惯；
熟练使用常用的Web框架Django/Flask/Tornado中至少一种；
熟悉 Linux ，熟练使用MySQL、Redis、RabbitMQ、MongoDB；
熟悉常用的设计模式，有良好的编程思想、代码规范以及测试系统；
有一定的运维经验，善于分析定位和解决问题，了解数据库性能调优；
学习沟通能力强，能快速熟悉理解复杂业务，关注用户体验。</t>
  </si>
  <si>
    <t>五险一金 免费班车 员工旅游 绩效奖金 弹性工作 定期体检</t>
  </si>
  <si>
    <t>Java开发/Pre-B轮融资成功/非外包</t>
  </si>
  <si>
    <t>五险一金 年终奖金 员工旅游 带薪年假 节假日福利 生日福利</t>
  </si>
  <si>
    <t xml:space="preserve">公司网址：http://www.bearrental.com  岗位职责： </t>
  </si>
  <si>
    <t>Python开发工程师（数据方向）</t>
  </si>
  <si>
    <t>广州市梦享网络技术有限公司</t>
  </si>
  <si>
    <t>高薪急聘SEO主管+吃住</t>
  </si>
  <si>
    <t>深圳竹简文化传媒有限公司</t>
  </si>
  <si>
    <t>五险一金 绩效奖金 股票期权 弹性工作 定期体检</t>
  </si>
  <si>
    <t>职位职责： 1、负责数据统计的开发； 2、完成数据开发平台建设，平台功能开发，相关数据后台功能开发； 3、协助测试和发布系统，准备相关的技术文档，协助解决各种技术问题； 4、按照项目计划，按时提交高质量代码，完成开发任务。  职位要求： 1、两年以上服务端开发经验或数据分析经验； 2、熟悉Python语言； 3、MySQL数据库应用开发，熟悉索引应用，熟悉MySQL的数据库配置管理等基本操作技能， 4、熟悉存储过程编写； 5、熟悉Elasticsearch的使用和原理； 6、熟悉redis、mongodb等nosql数据库； 7、对待工作积极负责，能够承担压力，具有强烈的进取心、求知欲及团队合作精神； 8、具有统筹全局的能力，能够及时发现问题及解决问题。 9、有数据开发经验优先。</t>
  </si>
  <si>
    <t>Java开发工程师（广告机）/YX</t>
  </si>
  <si>
    <t>1、负责网站搜索引擎优化团队的管理与策略制定及执行； 2、负责网站链接规范化，对内容、构架及代码等进行优化； 3、制定网站总体及阶段性推广计划，完成阶段性推广任务； 4、提高网站内容在搜索引擎的收录量和排名； 5、针对性提高某些具体关键词的排名； 6、协调丰富优化资源，带领团队不断提升优化技能； 7、根据不同产品制定关键字策略，协调各部门进行实施，并进行监控，对方案不断进行持续调优。  任职要求： 1、熟知各大搜索引擎（baidu、360、搜狗、神马）排名原理特性，能针对不同搜索引擎制定优化方案； 2、熟练使用SEO优化各种工具和精通白帽黑帽各种手法（如快排，站群、镜像站、泛目录、泛站、寄生虫等手法），有较丰富的操作经验，有成功案例者优先； 3、熟悉各种常见CMS（如dedecms、帝国cms、wordpress等）网站建设的架构及相应优化技术； 4、对asp、php语言和html、css、JavaScript有相当的了解； 5、具备高度的责任心、诚信的工作作风，注重团队合作； 6、良好的能力与沟通能力，能适应公司技术团队的学习进度； 7、有自己独特清晰思路，能够对不同网站提出独特的优化建议，并能够编写可执行性文档。 8、擅长团队员工培养。 9、团队风险把控预防。 10、具备新时代超前思维。 11、年龄：21岁-28岁，大专以上学历： 工作时间： 10:00-19:00，单休 可接受出差工作者请投递简历，不能接受请勿扰</t>
  </si>
  <si>
    <t>岗位职责： 1、负责程序化广告平台系统的架构设计和研发工作，打造一流商业变现平台； 2、参与大型分布式广告检索引擎的架构设计和优化，提升服务可用性及可扩展性。  任职要求： 1、本科以上学历，一年以上工作经验； 2、一年以上服务端系统设计开发经验； 3、数据结构和算法基础扎实，了解常用设计模式； 4、熟悉阿里云，AWS等cloud服务；</t>
  </si>
  <si>
    <t>深圳前海全盈科技有限公司</t>
  </si>
  <si>
    <t>五险一金 交通补贴 节日福利 包三餐 包住宿</t>
  </si>
  <si>
    <t>数据报表工程师（Python）</t>
  </si>
  <si>
    <t>广东南油对外服务有限公司</t>
  </si>
  <si>
    <t xml:space="preserve">岗位要求: 1、java基础扎实，对于java集合、io/nio、juc包、多线程等重点架构能深入理解。
2、常用设计模式能够熟练运用。
3、理解gc、jvm工作原理。
4、数据库技术扎实，有丰富sql优化经验，对mysql的主从复制、分区、分表等调优手段有过理解层面的实际经验，有过单表千万级以上调优经验加分。
5、熟练掌握springboot/mybatis等经典框架，对springcloud/dubbo/zoonkeep有过实际项目经验加分。
6、熟练掌握redis/mongo，有调优经验加分。
7、熟练操作linux，熟悉常用命令，能在linux上熟练部署和发布工程。
8、有过大数据分析项目经验者优先。  公司福利： v 工作时间：5天/7.5小时，周末双休，朝九晚六 弹性工作时间 v 五险一金：入职购买 v 餐饮补贴：午餐补贴、加班晚餐补贴 v 奖金：全勤奖、团建费、绩效奖金、年终奖、贡献奖 v 薪资：具有竞争力的薪酬、年度调薪、工资可预支 v 培训：入职培训、技能培训、职业生涯培训、外请专家培训等 v 活动：生日会、部门活动、兴趣活动、年度旅游、年度体检、年会等 v 带薪假期：享受国家法定节假日、年假、婚假、产假、陪产假、有薪病假等 v 节日礼品、礼金：生日红包、结婚红包、满月红包、过节礼品或礼金 v 下午茶任吃 v 年轻充满朝气的团队，人性化管理 v 漂亮舒适的办公环境，交通便利，甲级写字楼，地铁直达一楼大厅   前海全盈期待你的加入！ </t>
  </si>
  <si>
    <t>五险一金 年终奖金 带薪年假 补充医疗保险 定期体检 年节福利 包三餐工作餐</t>
  </si>
  <si>
    <t>岗位职责： 1. 负责电商（财务，物流，采购）业务报表的开发及前端展现； 2. 协助数据仓库开发与ETL工作； 3. 协助数据挖掘与分析工作。 4. 处理/清理数据以满足分析目标/需求   任职要求： 1. 计算机科学、电子工程或相关学位和/或同等工作经验 2. 熟悉Linux环境/系统，良好的动手能力熟练掌握Python开发 3. 2年以上数据分析、ETL开发、报表开发等工作经验，至少熟悉一种报表/BI开发工具开发多维报表、仪表盘，如Tableau、FineBI等； 4. 熟悉SQL语言和MySQL等数据库、了解ER模型和多维模型的设计，熟悉数据仓库从源数据提取到ODS、模型层、应用层及报表层的整个开发流程，包含底层数据加工。 5. 有一定的数据挖掘分析能力和数据敏感性，有ERP，供应链，财务行业开发经验优先考虑。 6. 具有逻辑分析思维的良好解决问题能力和沟通能力，能够快速理解客户需求并进行及时响应和引导：责任心强，积极主动 7. 基本的英语的书面和阅读能力，有5年以上的从关从业经历，2年左右的团队管理经验</t>
  </si>
  <si>
    <t>五险一金 员工旅游 绩效奖金 年终奖金 弹性工作 餐饮补贴 交通补贴 专业培训</t>
  </si>
  <si>
    <t>岗位职责： 1、负责web前端业务编写，实现Web端界面及数据交互，能解决前端技术难题； 2、封装前端常用组件、并不断优化和完善； 3、现有产品前端界面持续改进及参与Web前沿技术研究和新技术调研  任职要求： 1、本科以上学历，计算机或相关专业，5年以上工作经验； 2、精通W3C标准，html、CSS、javascript等前端技术；熟悉ES5/6/7 ；对前端组件化、自动化有一定理解和尝试； 3、具有react或vue的实际2个以上项目经验； 4、对网站性能优化有过多方面的尝试和分析； 5、有较强的学习能力和沟通能力，工作认真，责任感强，良好的团队精神； 6、熟悉nodejs的优先考虑，有大型项目开发经验的优先考虑。</t>
  </si>
  <si>
    <t>北京寻宝天行网络技术有限公司</t>
  </si>
  <si>
    <t>深圳前海联易融金融服务有限公司</t>
  </si>
  <si>
    <t>2.3-3.5万/月</t>
  </si>
  <si>
    <t>周末双休 弹性工作 五险一金 免费班车</t>
  </si>
  <si>
    <t>年终奖金 定期体检 交通补贴 餐饮补贴 员工旅游 弹性工作 六险一金 专业培训</t>
  </si>
  <si>
    <t>岗位职责： 1) 主导产品的软件架构，保证架构设计能够满足产品的功能需求、性能需求、可靠性需求、可维护性需求和可扩展性需求和安全性需求； 2) 负责技术选型，对团队开发人员进行代码质量审核、技术指导和监督； 3) 承担关键攻关任务的同时，能够指导初级工程师，组织团队技术分享，促进团队成员共同进步；  任职资格： 1) 计算机或相关专业本科以上学历，5年以上互联网技术工作经验，至少2年以上产品系统架构设计及开发经验，有成功的实施案例，有较丰富的项目经验； 2) JAVA基础扎实，数据结构和算法基础扎实，了解常用设计模式，熟悉IO、NIO、多线程、集合等基础框架； 3) 熟练使用AOP、MVC等框架,如Spring MVC、MyBatis、Struts、Velocity等； 4) 熟悉网络通讯协议,TCP/IP、Http、Https、Socket、Netty、Hessian以及各种RPC通讯协议和原理，并能做优化设置，熟悉Netty、Mina框架等； 5) 熟悉分布式(Redis、Memcache)、缓存、消息(RabbitMQ,kafka)、zookeeper、mongodb、搜索等，机制者优先； 6） 熟悉HTML,CSS,Ajax，jQuery，javascript相关的最新前沿技术； 7） 熟悉java程序的优化方法，能够熟练使用java的优化工具，对jvm有比较深入的了解； 8） 熟悉或者精通至少一种nosql数据库，对MapReduce有实战经验者优先； 9） 熟悉Linux基本操作和shell script编程，对linux机器性能监控有经验者优先； 10）具有较强的业务需求分析能力，高度的抽象设计能力，思路清晰，善于思考，能独立分析和解决问题，责任心强，具备良好的团队合作精神和承受压力的能力。</t>
  </si>
  <si>
    <t xml:space="preserve">工作职责: 1. 负责设计和开发分布式网络应用； 2. 研究各种网页特点和规律，负责网页信息提取和整合； 3. 研究网页安全策略和防屏蔽规则，提升网页请求效率和质量； 4. 能够独立分析和解决问题，能够在较短时间内寻求最优解决方案；   任职资格: 1. 全日制本科及以上学历，计算机相关专业； 2. 两年以上Python开发经验，熟悉Linux平台开发； 3. 熟悉Selenium、Appium、Scrapy、Flask等技术，有实际数据采集工作经验1年以上； 4. 熟悉网页分析和数据整合，从结构化和非结构化的数据中获取信息； 5. 熟悉mysql,redis,mongdb等数据库使用,了解海量数据存储； 6. 熟悉多线程多进程编程、RabbitMQ分布式消息队列的使用； 7. 有丰富的多终端采集经验、高并发系统的开发设计经验优先； 8. 积极主动、精益求精，善于利用技术解决业务难题，进行技术难点攻关； </t>
  </si>
  <si>
    <t>通华财富（上海）基金销售有限公司</t>
  </si>
  <si>
    <t>28-33万/年</t>
  </si>
  <si>
    <t>五险一金 补充医疗保险 补充公积金 交通补贴 餐饮补贴</t>
  </si>
  <si>
    <t>【岗位职责】 1. 对接产品部门，讨论并确认前端开发需求。 2. 与后台开发人员合作，研讨技术开发方案，设计服务接口，撰写相关技术文档。 3. 实施前端开发，配合测试人员完成测试，按计划上线发布部署。 4. 持续监控前端功能及响应性能，设计优化方案，提高平台性能和用户体验。  【任职要求】 1. 相关专业全日制本科（学士学位）及以上学历。 2. 2年以上前端开发工作经验，有相关行业开发经验优先。 3. 熟练掌握html5、css、javascript。 4. 熟练掌握node.js，和angular.js、angular2+、jQuery mobile、vue.js、react.js等至少一种前端框架。 5. 有移动端H5应用开发经验；跨浏览器适配兼容方面的深入理解和实践经验优先。 6. 熟练使用Git或SVN源代码管理工具和Gulp等自动构建工具。</t>
  </si>
  <si>
    <t>高级全栈JavaScript开发工程师</t>
  </si>
  <si>
    <t>R2 GAME CO.,LIMITED</t>
  </si>
  <si>
    <t>五险一金 餐饮补贴 年终奖金 弹性工作 员工旅游 定期体检 双休 交通补贴</t>
  </si>
  <si>
    <t>java开发培训老师</t>
  </si>
  <si>
    <t>五险一金 通讯补贴 餐饮补贴 专业培训 出国机会 绩效奖金 年终奖金 员工旅游 加班调休 带薪年假</t>
  </si>
  <si>
    <t>岗位职责： 1、开发灵活且结构良好的前端架构以及支持它的API； 2、出色的编码实践能力，包括对设计模式和单元测试的深刻理解； 3、作为前端和后端之间的桥梁，回答问题并解决技术团队成员提出的问题； 4、与PM和设计团队密切合作，定义功能规范，并利用React和React Native等框架构建下一代产品； 5、将设计和线框转换为高质量的代码，优化组件，以在各种支持Web的设备和浏览器中实现***性能； 6、构建可重用组件和前端库以供将来使用； 7、与运营和基础设施密切合作，以构建和扩展后端服务，进行各种测试和质量保证检查，以验证已完成项目的质量； 8、能够理解业务需求并将其转化为技术要求。 任职要求： 1、5年的web技术经验和对Javascript，ReactJS，NodeJS，Hooks，State Management，HOC的深刻理解； 2、本科以上学历，计算机相关专业，熟悉React Native； 3、熟悉现代前端构建管道和工具，熟悉代码版本控制工具； 4、熟悉区块链，以太坊，Solidity，松露框架，钱包等； 5、深入了解复杂的数据结构和时间复杂性，具有HTML5，PostgreSQL，XML，JSON的经验； 6、能够在快节奏，充满活力的团队环境中快速学习，自主和积极的态度，以结果为导向，注重细节； 7、高效的沟通和协作技巧，解决问题和***的心态，灵活性和适应变化的能力； 8、能够用英语沟通，分析和综合技能。  Job Description： BitGuild is looking for a senior full stack javascript engineer for getting their hands dirty in complex problems and interesting challenges. The senior full stack javascript engineer will be critical to the development of our BitGuild's blockchain applications, setting the standard for what a blockchain application should be in this new space  Expectations： 1.Excellent coding practices including a solid understanding of design patterns and unit testing. 2.Develop a flexible and well-structured front-end architecture, along with the APIs to support it 3.Serve as the bridge between frontend and backend 4.Work closely with our PM and design teams to define feature specifications and build the next generation of products leveraging frameworks such as React &amp; React Native 5.Answer questions and resolve issues brought forth by the engineering team members 6.Translating designs and wireframes into high quality code 7.Optimizing components for maximum performance across a vast array of web-capable devices and browsers 8.Building reusable components and front-end libraries for future use 9.Work closely with operations and infrastructure to build and scale back-end services 10.Conduct various tests and quality assurance checks to verify the quality of completed projects 11.Ability to understand business requirements and translate them into technical requirements  Prerequisites: 5+ years experience with web technologies Experience and deep understanding of Javascript, ReactJS, NodeJS Hooks, State Management, HOC Functional Development Approach Familiarity with React Native Familiarity with modern front-end build pipelines and tools Familiarity with code versioning tools Familiarity with Blockchain, Ethereum, Solidity, Truffle Framework, wallets, exchanges BA in Computer Science or Computer Engineering or the equivalent in industry experience Deep understanding of complex data structures and time complexity Experience with HTML5, PostgreSQL, XML, JSON Ability to learn quickly in a fast-paced, dynamic team environment Highly effective communication and collaboration skills Problem-solving and open-minded mentality Flexibility and ability to adapt to change Autonomous and proactive attitude Results-oriented with an attention to detail Ability to work under pressure Strong interpersonal and communication skills, both written and spoken Ability to communicate in English Analytical and synthesis skills</t>
  </si>
  <si>
    <t>任职要求：  1、两年以上开发经验； 2、具备良好的职业形象，具备极佳的沟通表达能力； 3、具备教师的职业素养；  专业技能要求：  * 具备j2ee架构开发经验。精通jsp,Servlet的web开发,有websphere或weblogic的开发经验，熟练使用JavaScript,Structs,Jsf. * 熟练MS SQL Server,Oracle数据库的开发。 * 有ACCP培训经验者优先.</t>
  </si>
  <si>
    <t>岗位职责： 1.负责网站数据库.栏目.程序模块的设计与开发； 2.负责根据公司要求进行项目开发； 3.按时按质完成公司下达的程序开发.系统评测等工作任务； 4.定期维护网站程序，处理反馈回来的系统bug； 5.网站程序开发文档的编写。 任职要求： 1.三年或三年以上的PHP项目开发经验； 2.精通PHP面向对象编程，熟悉至少一种PHP开发框架； 3.精通SQL语句编写，熟练触发器，存储过程，事务处理开发，熟练MySQL主从库配置，熟悉MYSQL读写优化； 4.精通linux操作及日常维护，能维护linux环境下的PHP.Nginx.MySQL.Memcached.rSync.vsftpd； 5.精通Memcache或Redis数据操作； 6.能熟练使用HTML.XML.JSON.CSS.Javascript.Jquery框架，熟练HTMl5.CSS3者优先考虑； 7.有处理过大流量网站的经验，有大型网站设计衍化.优化和系统运维经验或金融行业项目经验优先； 8.有良好的代码编写习惯及较强的文档编写能力； 9.有团队合作开发精神，有责任心。</t>
  </si>
  <si>
    <t>前端高级开发工程师（商业提升事业部）</t>
  </si>
  <si>
    <t>JD京东商城</t>
  </si>
  <si>
    <t>世界500强 实习证明 专业导师</t>
  </si>
  <si>
    <t xml:space="preserve"> 岗位职责： 1、负责PC端和移动端项目开发和维护； 2、参与前端框架和组件易用性改善、基础建设和推动新框架技术的落地，参与前端架构改进，提升团队开发效率； 3、持续学习和分享前端前沿技术。 任职资格： 1、本科及以上学历，计算机相关专业； 2、具备3年以上的Web前端开发经验； 3、熟练掌握HTML、CSS3、DOM、ES6、JavaScript等规范和技术，熟悉页面架构和布局, 熟悉常见跨域、跨浏览器问题，了解必要的计算机网络协议； 4、熟练掌握前端工程化工具的使用并对其原理有深刻的理解，不限于Gulp、Webpack、Rollup； 5、熟练使用Vue.js/React/AngularJS主流的前端框架/库； 6、熟悉Web应用的性能优化，监控，分析方法； 7、学习能力强，有较强的问题分析、处理能力，以及高度的抽象设计能力，能独立分析和解决问题； 8、具有一定的项目规划和决策能力，善于捕捉业务需求、架构设计问题，并给出有效的解决措施和方法； 9、有广告DSP系统开发经验者优先； 10、有PHP/C++后台开发能力者优先； 11、有在GitHub上发布优秀作品者优先。</t>
  </si>
  <si>
    <t>Python软件研发工程师</t>
  </si>
  <si>
    <t xml:space="preserve"> 1. 负责Web后端服务器的软件研发工作。 2. 根据项目需求，按时保质完成开发任务。 3. 负责软件架构设计，编码实现，并进行单元测试，提高代码质量。 4. 编写软件设计文档和接口说明文档。   任职要求： 1. 计算机相关专业本科及以上学历，1-2年Python后端开发编程经验。 2. 熟练掌握Python语言语法基础。 3. 熟悉Flask,Django等Web开发框架。 4. 熟悉MySQL，Redis数据库。熟悉HTTP，HTTPS协议，熟悉Web应用程序的架构， 熟悉Python的核心库的使用。 5. 思路清晰，热爱编程，良好学习能力和沟通技能，团队合作精神和创新意识。  学习能力和素质优秀者且喜爱软件开发工作的，工作经验条件也可放宽， 公司提供广阔平台和空间， 公司处于快速发展期， 欢迎大家踊跃投递！</t>
  </si>
  <si>
    <t>测试经理</t>
  </si>
  <si>
    <t>五险一金 补充医疗保险 餐饮补贴 年终奖金 股票期权 弹性工作 定期体检</t>
  </si>
  <si>
    <t>职责描述： 1、参与需求设计分析，制定测试方案，设计测试用例，测试执行，问题跟进，测试报告等； 2、提交、分析、跟踪软件设计缺陷，评估项目风险，推动问题解决，保障产品质量； 3、对服务器端进行性能测试的设计和执行，并分析性能缺陷； 4、能设计和维护持续集成测试。  任职要求： 1、本科及以上学历，5年左右软件测试工作经验，2年以上测试团队管理经验； 2、熟悉多种语言，如java/python/javascript/shell/Java； 3、具有自动化测试经验，熟悉当前任一款商业或开源自动化测试工具者优先； 4、具有自动化测试框架设计以及开发能力者优先； 5、具有AI相关项目经验者优先； 6、具有高度责任心以及优秀的自我学习、沟通交流、团队合作、抗压能力。</t>
  </si>
  <si>
    <t>前端技术专家/架构师</t>
  </si>
  <si>
    <t>广东三维家信息科技有限公司</t>
  </si>
  <si>
    <t>30-60万/年</t>
  </si>
  <si>
    <t>岗位职责： 1、PHP开发APP后端api、网站或微信项目，负责公司产品的技术研发和实现； 2、配合产品、前端完成所有项目的开发、升级、维护； 3、与其他部门技术对接，完成系统联调工作； 4、改进增强现有产品的性能与功能。  任职资格： 精通 PHP 开发，具备 Linux 下3年以上 PHP 后台开发经验，互联网产品 2年开发经验； ―熟悉nodejs，python，go一种或两种以上，可加分 ―熟练使用 Zend Framework，Laravel，Yii，Swoole ，thinkphp等 Web 框架的一种及以上； ―熟练使用设计模式进行业务逻辑的抽象，有实际的项目设计经验； ―熟练使用 Redis 等分布式缓存； ―具备 MySQL 索引优化、查询优化和存储设计经验； ―熟悉数据库：Mysql、Redis、Mongodb，精通sql以及sql优化和数据结构。</t>
  </si>
  <si>
    <t>工作职责： 1. 理解云服务的功能、特点，对用户使用云服务的方式进行深入思考； 2. 与系统工程师、设计师密切合作，参与产品需求、产品设计，负责开发实现以及测试、维护等迭代周期； 3. 参与设计和开发适用于企业级产品的高效可复用的 UI 组件。  任职要求： 1、统招本科以上学历，5年以上工作经验 2. 熟练掌握 HTML、CSS、JavaScript 等前端基础技术； 3. 熟练掌握 LESS、SASS、Stylus 等 CSS 预处理器技术，或 PostCSS 等 CSS 处理框架； 4. 熟练掌握至少一种 Web 应用的前端开发框架，如 BackboneJS、ReactJS、VueJS 等； 5. 中、大型的 Web 应用系统设计与开发经验； 6. 有良好的编码习惯，对开发高品质的 Web 产品充满热情。</t>
  </si>
  <si>
    <t>深圳前海毅砾科技有限公司</t>
  </si>
  <si>
    <t xml:space="preserve"> 1、负责/参与应用系统平台设计、重构、优化，主导/参与技术难题攻关。
2、负责并参与系统需求分析、功能模块详细设计，完成系统业务功能实现、测试及维护工作。
3、负责编写相应的需求、设计与技术文档，向系统使用者提供技术支持服务。
4、参与线上系统环境的升级、运维监控、性能调优。  任职要求：
1、本科以上学历，5年工作经验以上，精通Java、Web（Servlet\XML\HTML\CSS\JS\Ajax），具有扎实的算法及数据结构功底。
2、熟悉高并发、高性能的分布式系统的设计、应用及调优：如缓存技术，网站优化，服务器优化，集群技术处理、网站负载均衡、系统性能调优等技术。
3、熟悉Spring，Ibatis等开源框架，有较强的源码研究理解能力。
4、熟练使用Linux操作系统，熟悉Shell脚本以及常用的管理命令；熟练掌握Ngix、Tomcat、apache等应用服务器部署、优化置。
5、精通Oracle、sqlserver、mysql等数据库中的至少一种，精通Sql语句，了解Sql语句的执行方式，对Sql语句进行优化。
6、有大型电商平台后端开发经验者优先。
7、工作勤奋有极强的责任心，思维严谨；有较强的学习创新能力；有团队工作精神、并能在较大压力下进行工作。</t>
  </si>
  <si>
    <t>Full Stack Engineer（全栈）</t>
  </si>
  <si>
    <t>1111PB-Python开发 (职位编号：1111PB)</t>
  </si>
  <si>
    <t>信必优(深圳)信息技术有限公司</t>
  </si>
  <si>
    <t>五险一金 专业培训 定期体检 年终奖金 商业保险 节日福利 定期团建</t>
  </si>
  <si>
    <t xml:space="preserve"> [Full Stack Engineer]    As a senior full stack engineer on the Falcon platform you will build out platform capability end to end, working closely with the business. As part of this you will create automated tests and monitoring, and support the new capability live in production. You will be part of a wider devops team and so will be expected to help out with production incidents, peer review of colleagues changes, speak up on issues you identify as important to remediate, and help shape technology strategy going forward.    Ideally you will have expertise of Java or Scala or Python development, with at least 3 years of experience. Additional UI development experience using Javascript and in particular the React framework would be great. You should also be comfortable working in a devops continuous integration and delivery environment using Git/Stash/Teamcity or equivalent tooling.   An interest in Equity or Equity Derivatives trading business is useful but previous experience is not necessary. We will provide am great opportunity for you to learn this domain including electronic and algo trading. Medium to Long term plans for the team will provide opportunities in using Cloud platforms and developing low-latency solutions hosted in co-location.  </t>
  </si>
  <si>
    <t>五险一金 绩效奖金 带薪年假 定期体检 员工旅游 节日福利</t>
  </si>
  <si>
    <t>Java游戏服务器开发</t>
  </si>
  <si>
    <t>景瀚科技（深圳）有限公司</t>
  </si>
  <si>
    <t>五险一金 交通补贴 节日福利 带薪年假 年终双薪 员工生日 公司活动 周末双休 供应零食饮料 超多假期</t>
  </si>
  <si>
    <t>1.参与游戏服务器核心架构的设计和开发； 2.负责游戏服务器系统的架构和开发； 3.负责系统的性能优化；  4.协同前端开发，完成开发和上线。 任职要求 1.具有本科或以上学历，计算机软件相关专业； 2.具有3年以上Java游戏服务器开发工作经验； 3.精通mina或netty等网络通信框架，熟悉java NIO； 4.熟练掌握MySQL/Postgresql/MongoDB等常用数据库，熟练使用存储过程,了解SQL优化； 5.熟练掌握常用数据结构，并且理解实现原理； 6.熟练掌握常用的加解密算法； 7.熟练Linux操作，能够独立部署并维护系统； 8.了解TCP/IP，HTTP，RESTful； 9.熟练掌握Redis,Memcached等缓存中间件的使用； 10熟练掌握Kafka/ActiveMQ/RabbitMQ/RocketMQ任意一种消息中间件(Middleware)的使用；  11.了解分布式架构，并且有实施经验者优先。</t>
  </si>
  <si>
    <t>国金涌富-前端开发工程师</t>
  </si>
  <si>
    <t>国金证券股份有限公司</t>
  </si>
  <si>
    <t>工作职责: 1. 根据需求和设计，使用Ant Design Pro进行WEB页面的开发； 2. 与项目相关人员配合共同完成开发设计工作； 3. 配合服务器端开发人员进行应用及系统整合； 任职资格: 1. 3-5年web前端开发经验；大学本科计算机相关专业； 2．精通HTML5、CSS3、JavaScript，熟悉ES6语法； 3. 熟悉React开发；熟悉Ant Design Pro框架优先； 4. 快速学习能力和较强的团队协作能力与沟通能力; 5. 有客户服务意识，具备良好的服务意识、责任心;</t>
  </si>
  <si>
    <t>五险一金 绩效奖金 年终奖金 加班补贴 周末双休</t>
  </si>
  <si>
    <t>岗位职责 1、参与并配合完成相关产品功能的需求评审； 2、根据项目开发进度和任务分配，完成相应模块软件的开发工作； 3、能够承受一定工作压力，可以按时、高质量地完成工作，对自己的代码有严格要求； 4、完成开发过程中的相关文档编写和质量活动、单元测试、代码Review等； 5、能够独立解决开发中遇到的难点问题； 6、具有较强的理解能力和沟通交流能力； 任职要求 1、大专及以上学历，计算机软件相关专业，5年及以上web开发经验； 2、扎实的Java基础，熟练掌握J2EE体系，熟悉Spring Cloud微服务架构； 3、熟练掌握Spring、SpringMVC、iBatis/MyBatis、SpringBoot、Dubbo； 4、熟练掌握SQLServer/MySQL数据库，熟悉Redis、MongoDB、PG、ES； 5、熟练使用git、maven、jenkins等项目版本管理及构建工具； 6、熟悉JVM、Tomcat、Nginx等服务的配置与性能调优； 7、参与过大型互联网电商项目、金融财务项目者优先。</t>
  </si>
  <si>
    <t>职位描述： 1.根据产品需求，按时完成指定模块的的开发； 2.负责所属模块技术文档的编写及维护； 3.完成测试组提交的缺陷修改，调试，配合安全检测及上线；  任职要求： 1. 本科以上学历，IT软件、互联网、电子商务等相关专业； 2. 具有2年以上web开发经验或1年以上PHP开发；至少精通一种主流PHP框架，了解ThinkPHP者尤佳； 3. 熟悉JavaScript、AJAX、XHTML、CSS、jquery等Web前端技术； 4. 熟悉MYSQL数据库,熟悉SQL语句； 5. 熟悉PHP+linux运行环境，熟悉MVC框架、面向对象编程，能够独立开发后台； 6. 具有良好安全意识，良好的代码习惯，要求结构清晰，命名规范，逻辑性强，代码冗余率低； 7. 具备良好的学习能力与技术文档书写能力，具备良好的表达和沟通的能力； 8. 熟悉软件项目开发流程、具备较强的团队精神和合作精神，抗压能力强。</t>
  </si>
  <si>
    <t>广联达科技股份有限公司广州分公司</t>
  </si>
  <si>
    <t>带薪年假 五险一金 高温补贴 节日福利 餐饮补贴 住房补贴 通讯补贴</t>
  </si>
  <si>
    <t>!!!!!!工作地点：北京 !!!! 岗位职责： 1.参与政府大数据项目的功能分析、设计、开发工作； 2.能够完成项目技术架构拟定与搭建工作； 3.能够在项目谈判阶段配合项目前期评估工作，完成技术相关文档。 职位要求： 1.   本科及以上学历，java开发经验，具备良好的编程习惯，较强的独立解决问题的能力，不断学习探索的精神。 2.   熟悉服务器端开发技术和方法，熟悉linux开发环境、常用命令和开发工具的安装配置。 3.   熟悉微服务spring cloud框架，对容器docker、kubernetes技术有了解，有实际微服务开发实践经验者优先。 4.   熟悉常用的关系型数据库，如：Postgresql、MySql、SqlServer、Oracle等，了解Mpp数据库，如Greenplum等数据库者优先。 5.   熟悉DOM 、HTML5、CSS3、JavaScript等前端技术，至少熟练使用AngularJs、jquery、 Vue、Reactjs等前端框架中的一种。 6.   了解Hadoop、spark、ES、kafka等框架优先，对大数据领域有兴趣者优先。 7.   了解python优先。 8.   具有GIS相关开发经验者优先。</t>
  </si>
  <si>
    <t>深圳微企宝计算机系统有限公司</t>
  </si>
  <si>
    <t>弹性工作 全勤奖 绩效奖金 节日福利 专业培训 五险一金 带薪年假</t>
  </si>
  <si>
    <t>职位信息： 1、负责公司核心业务系统的需求分析、设计、开发工作； 2、负责开发框架、公共模块代码的编写与维护、系统性能优化等工作； 3、解决系统中的关键问题和技术难题； 4、指导其他工程师的工作； 5、负责相关技术文档编写工作。 【职位要求】 1. java基础扎实，有较好的能力，3年以上互联网相关工作经验。 2. 熟悉掌握Java基本库的使用，了解JDBC，多线程，通信相关知识及相关库。 3. 熟悉常用Java EE开发相关技术，熟练使用Spring, Spring MVC，MyBatis/iBatis或其他开发框架,熟练使用redis等缓存技术 4. 至少熟练使用MySQL数据库，熟悉SQL优化方法。 5. 熟悉Linux日常工作环境，熟练掌握常用命令和调优监控手段，有Linux自动化部署经验更佳 6. 对系统的可靠性设计和异常设计有较深了解，精通事务，异常系等逻辑模块的编码。 7. 学习能力强，具备良好的问题分析和问题解决能力，对新技术有兴趣并愿意研究。 8. 沟通交流能力强，乐于分享，具备良好的团队合作精神。 9、有财税行业软件开发经验优先考虑 注：重点提示：曾经在金碟、用友财务软件平台工作经历，有金碟、用友软件开发经验高薪优先录用</t>
  </si>
  <si>
    <t>北京兆维电子（集团）有限责任公司</t>
  </si>
  <si>
    <t>PHP技术主管</t>
  </si>
  <si>
    <t>深圳孩宝小镇信息技术有限公司</t>
  </si>
  <si>
    <t>餐饮补贴 定期体检 做五休二 周末双休 五险一金 补充医疗保险 企业年金</t>
  </si>
  <si>
    <t>1、独立完成后台服务功能模块的设计与开发；  2、配合团队其他成员进行模块开发及整合；  3、维护所负责的服务模块，并不断持续优化功能系统；  4、确保所负责的服务模块能够达到产品要求的质量标准（响应、错误率、不间断服务指标）。 任职要求： 1、计算机相关专业本科及以上学历，2年以上python后台开发经验； 2、熟悉tronado，Django等框架，掌握redis，mongodb等数据库； 3、熟悉SQL，熟悉Mysql、SQLite等； 4、精通常见的PyQt, 熟悉源码；  5、熟悉数据分析和数据挖掘。</t>
  </si>
  <si>
    <t>五险一金 员工旅游 餐饮补贴 专业培训 绩效奖金 年终奖金 弹性工作 定期体检 团建活动 晋升机制</t>
  </si>
  <si>
    <t>岗位职责：  1、参与公司核心互联网应用的新需求开发及持续改进；  2、负责基于云服务的互联网前后端分离应用的后端开发；  3、负责电商平台及App RESTful API设计及开发；  4、对自己开发的模块的性能、稳定、安全等方面的监测和调优承担责任。    任职资格：  1、 5年以上PHP开发经验，本科以上学历；  2、 精通面向对象开发，具备缜密的开发逻辑，良好的编码风格 ；  3、 熟练掌握以下至少一个PHP开发框架: Phalcon、Laravel、Yii 、Symfony、Yaf；  4、 熟悉HTML(5)、CSS(3)、JavaScript、Ajax等Web相关技术；  5、 熟悉LAMP网站架构，平时使用Linux或Mac OS作为开发环境 ；  6、 熟悉Redis、Memcached、MongoDB等NoSQL，熟悉服务端缓存技术，有大数据(大并发)开发经验为佳 ；  7、具备强烈的进取心、求知欲，能独立解决技术问题；责任感强，有较强的团队协作意识；良好的表达和沟通能力 ；  8、有至少两年技术团队管理经验优先考虑。</t>
  </si>
  <si>
    <t>Java SDK开发</t>
  </si>
  <si>
    <t>深圳市大臣科技有限公司</t>
  </si>
  <si>
    <t>做五休二 五险一金 员工旅游 年终奖金</t>
  </si>
  <si>
    <t>1、负责公司基础性服务SDK设计、研发、优化，以及渠道SDK、融合SDK接入； 2、参与开发SDK和APP应用服务器端接口开发； 3、编写相应模块的设计模块，独立完成编码及单元测试； 4、工作认真负责，规定时间内完成相应工作，并确保产品质量。  岗位要求 1、本科及以上学历、熟悉游戏sdk的相关业务，从事相关工作一年以上工作经验 2、熟练使用主流的开发框架、SpingMVC、Spring(Ioc/Aop)、SpringBoot 、Mybatis，对框架原理有一定的理解； 3、扎实的Java语言基础，有良好的面向对象开发思维，具有游戏sdk服务端开发项目实战经验； 4、熟悉MySQL、Redis等数据库，精通SQL语言； 5、沟通和表达能力较强，具备较强的分析问题和解决问题的能力 6、熟悉常用的设计模式，有大容量、高并发、高负载、高可用性系统设计开发经验优先；</t>
  </si>
  <si>
    <t>上海黑瞳信息技术有限公司</t>
  </si>
  <si>
    <t>苏州闻道网络科技股份有限公司</t>
  </si>
  <si>
    <t>餐饮补贴 年终奖金 专业培训 员工旅游 五险一金</t>
  </si>
  <si>
    <t>岗位职责： 1. 负责多个数据管理系统的开发，核心代码的编写，代码的BUG修复； 2. 负责数据处理、数据组织管理、数据综合分析及可视化相关项目的实施，需求分析、系统设计、系统实现； 3. 负责系统设计，方案讨论、技术调研及攻克设计与开发中的技术难题； 4. 负责按照项目要求，撰写相关软件过程文档。  任职资格： 1、本科以上学历，计算机相关专业，3年/5年以上工作经验； 2、Java基础扎实，熟练使用Java中的集合框架、IO流以及socket； 3、精通 Java 代码开发；精通 Spring Springboot Spring security Hibernate 框架与相关开发工作； 4、精通html5、javascript、css、ajax、jquery、SpringMVC，熟悉开源的网页框架和主流WEB前端技术 5、熟悉 angularJs、vueJs、reactJs 至少一种框架，并能够对其特性和应用有较深的了解 6、熟悉 、 Http 、 socket 通讯协议 7、有较好的系统优化和代码优化经验; 8、具有较高的技术钻研能力、技术难点攻关能力、扎实编码能力，分析问题、解决问题的能力 9、有较强的逻辑思维能力，能够快速将功能需求转化为功能逻辑设计; 10、熟悉Oracle或Mysql数据库，熟悉JDBC原理，懂得分析sql慢查询及sql调优； 11、有很强的责任心、主动性和上进心，能承担压力，团队合作能力强。</t>
  </si>
  <si>
    <t>岗位职责： 1、负责产品的系统设计和架构分析，参与核心模块的代码编写； 2、负责效率工具的后台开发工作，具体包括各种需求分析、文档撰写、设计编码、测试运维、效果追踪等工作； 3、负责高质量的设计和编码，承担重点、难点的技术攻坚；   任职要求： 1、1年以上Python开发经验，本科及以上学历； 2、精通Mysql/MongoDB/Redis等的性能调优； 3、有良好的学习能力，擅于钻研某方面技术； 4、细致认真，善于沟通，能和团队融洽相处； 5. 有AI相关经验者优先； 6. 精通LNMP者优先。</t>
  </si>
  <si>
    <t>遥感算法（C/C++、python）气象、生态 (职位编号：1)</t>
  </si>
  <si>
    <t>1、负责公司的H5/Web端的前端开发及维护作。 2、提供前后端最优的前端技术解决?案。 3、持续优化页面性能及用户体验。 4、跟进前端技术发展潮流。 任职要求： 1、本科及以上学历，至少2年工作经验。 2、精通Html/CSS/Javascript，熟悉Nodejs, ES6, Webpack等规范和技术。 3、至少有1年以上VUE经验，并使用过与其相关的状态管理器和路由。 4、熟悉Web前端主流技术，如React，Vue等，能够写出性能、可复制的组建，深刻理解面向对象编程思想。 5、对服务器端开发有一定的了解。 6、有Node、移动端Web/后端开发经验的优先考虑。</t>
  </si>
  <si>
    <t xml:space="preserve"> 1、大气遥感、生态遥感、大气物理、地信遥感、海洋、计算机等相关专业硕士及以上学位 2、相关行业工作经验2年以上，具备较强的算法实现能力，实现过1个以上环境遥感产品 3、具备调研？？内外算法成果，编写算法文档，并进行工程的能力 4、具备C/C++、python、C#中至少一门言编程能力 5、熟悉国内外各环境遥感卫星及应用 </t>
  </si>
  <si>
    <t>前端开发工程师 (职位编号：36261)</t>
  </si>
  <si>
    <t>python后端运维开发</t>
  </si>
  <si>
    <t>深圳市泓健体育文化有限公司</t>
  </si>
  <si>
    <t>六险一金 弹性工作 免费三餐 租房补贴 扁平管理 职业大牛 晋升空间</t>
  </si>
  <si>
    <t>JAVA开发工程师（金融）(J10093)</t>
  </si>
  <si>
    <t>传易互联（深圳）有限公司</t>
  </si>
  <si>
    <t xml:space="preserve">? 精通 python, django框架，熟练掌握REST API 开发，具有python/django版本升级适配经验者优先。 ? 除python外，具有Java或C++开发经验者优先。 ? 熟悉数据库原理和技术，熟练掌握 MySQL，有MongoDB经验优先。 ? 熟练掌握消息队列，定时，异步任务，具有高并发大数据量系统的开发和维护经验。 ? 具备优秀的逻辑思维能力，对解决挑战性问题充满热情，善于解决问题和分析问题。 </t>
  </si>
  <si>
    <t>工作职责: 岗位职责： 1、需求分析、方案设计、代码编写与维护； 2、负责所属模块的代码开发、调试与维护工作； 3、产品和技术的架构优化，性能优化以及效率工具的技术实现； 4、协助并完成其他各类技术开发任务。 任职资格: 任职要求： 211/985重点院校或海外名校教育背景。 1、3年左右java开发经验，熟悉spring、spring batch、dubbo等常用应用框架； 2、具有spring的实际项目开发经验，熟悉J2EE规范，熟悉各种常用设计模式； 3、具有互联网金融信贷类项目实际开发经验优先； 4、具有数据库设计能力，精通mysql使用和开发，熟悉基于数据库应用开发。</t>
  </si>
  <si>
    <t>高级Java工程师 (职位编号：01)</t>
  </si>
  <si>
    <t>深圳市数聚能源科技有限公司</t>
  </si>
  <si>
    <t>五险一金 绩效奖金 股票期权 弹性工作 定期体检 学习发展 员工旅游</t>
  </si>
  <si>
    <t>岗位职责： 1. 根据产品规划，负责产品子模块研发工作； 2. 负责处理和解决线上产品出现的一般问题； 3. 对开发过程出现的技术难点进行攻关和预研。 招聘要求： 1. 本科及以上学历，有3年以上JAVA Web开发经验； 2. 熟悉Java的基础技术体系。包括JVM、线程、并发、IO管理； 3. 熟练使用常用Java技术框架、深刻理解面向对象、设计原则、封装抽象，熟悉分布式架构设计并能够独立对业务系统进行底层架构设计搭建； 4. 熟悉常用网络相关协议（tcp/ip,http/https），熟悉关系数据oracle/mysql的使用以及事务管理； 5. 了解大数据hadoop、hive、spark的设计思想，有使用上述大数据技术处理实际项目及产品经验者优先考虑； 6. 具有较强的问题分析和处理能力、比较强的动手能力、具有团队合作精神、敬业精神。</t>
  </si>
  <si>
    <t>环旭电子股份有限公司</t>
  </si>
  <si>
    <t>OA系统-高级前端开发工程师 (MJ003038)</t>
  </si>
  <si>
    <t>2.5-3.8万/月</t>
  </si>
  <si>
    <t>五险一金 免费班车 员工旅游 年终奖金 定期体检 提供住宿 提供工作餐</t>
  </si>
  <si>
    <t xml:space="preserve">项目介绍 致力于打造业界一流的办公自动化系统，目前正自研财务、人力资源、法务等系统，立足搜狗并有志于服务广大中小企业，希望用互联网思维改造OA行业！  岗位职责 1、负责公司OA系统的前端开发工作 2、与产品经理、UI和交互设计师紧密协作，将原型或设计稿转化为页面 3、与服务端程序开发人员紧密协作，实现前端页面与后台的集成 4、前端开发框架和公共组件的设计和维护  任职资格 1. 统招本科及以上学历，计算机相关专业 2. 五年以上前端开发工作经验 3. 精通Javascript、HTML、CSS、AJAX、JSON、XML等知识，熟练掌握jQuery库，Vue或者React框架 4. 熟练掌握前端调试工具，具备良好的问题分析与解决能力 5. 能够有效地解决浏览器兼容性的问题，有移动端页面开发经验者优先考虑 6. 熟悉HTML5、CSS3，关注前端技术的发展趋势； 具备良好的审美能力 7. 良好的团队合作精神，善于学习、总结，乐于分享 </t>
  </si>
  <si>
    <t>职位描述： 1、负责物联网网关（IOT gateway）的软件研发工作，涉及通信、控制、采集、分析等功能模块中的一个或多个；
2、负责嵌入式产品应用层软件及相关测试软件开发，完成相关的软件功能设计、性能优化工作；
3、根据需求进行模块级别的设计，并书写文档；
4、根据设计文档编写代码、调试，测试和维护 职位要求： 1、通信、计算机相关专业，全日制本科及以上学历，CET-4以上；有3年以上软件开发工作经验；
2、熟悉Python，热爱软件研发的工作；
3、熟悉linux操作系统；
4、具有较强的学习能力和领悟能力，对业内新技术、新动态有浓厚的兴趣和敏锐的洞察能力；
5、具备良好的理解、表达和沟通能力，良好的文字表达能力；
6、具有良好的团队合作意识，善于沟通，为人正直，认真负责；
7、最好能在物联网应用领域有相关工作经验一年以上</t>
  </si>
  <si>
    <t>盈佳云创科技（深圳）有限公司</t>
  </si>
  <si>
    <t>五险一金 弹性工作 绩效奖金 员工旅游 交通补贴 定期体检 年终奖金 下午茶</t>
  </si>
  <si>
    <t>岗位要求： 1、全日制本科及以上学历，3年以上JAVA开发经验; 2、精通Java语言，对io、多线程、集合等基础框架有深入理解；具备很强的逻辑思维，抽像思维； 3、熟悉互联网常用技术和中间件：分库分表技术、消息中间件、分布式框架； 4、精通常用Open Source框架，比如SpringMVC，MyBatis; 5、懂得Node.Js,JQuery,H5,WebSocket,长连接,NIO等技术; 6、精通架构模式，Transaction、Security、Persistence等机制及实现，IOC、AOP、SOA等理念及实现； 7、精通面向对象技术、设计模式、OOAD、UML等技术以及J2EE、XML、WebService、分布式、多线程等高性能架构相关开发技术； 8、精通MySQL处理机制与应用场景限制、精通NoSQL Redis、MongoDB、HBase等， 9、精通消息中间件，如ActiveMQ、RabbitMQ、Kafka等在适合业务场景使用适合技术； 优先选择： 1、有微服务dubbo,springcloud的一年以上的开发经验； 2、有大型项目设计开发经验者、金融或互联网行业经验优先； 3、有过Memached、Redis缓存框架优先； 4、有过Linux下的Nginx、LVS、Apache集群和负载均衡的经验优先； 5、精通java性能调优和sql调优处理的优先； 6、具有React.js的开发经验优先；</t>
  </si>
  <si>
    <t>AVP（自主泊车）运营管理平台工程师</t>
  </si>
  <si>
    <t>北京停简单信息技术有限公司</t>
  </si>
  <si>
    <t>岗位职责  1、负责AVP系统的运营管理平台架构设计和开发；2、负责AVP管理服务流程设计和实现；3、负责平台与路侧单元、车载单元的集成和测试；4、负责平台的部署和日常运维工作；5、负责平台与终端的信息安全解决方案开发；任职资格：  1、计算机、软件工程等相关专业本科及以上学历；2、熟悉Java和Javascript语言，熟悉车联网平台常用框架；3、熟悉MySQL使用，有存储设计和优化经验；4、了解常用中间件（如Redis、RabbitMQ、Kafka、ElasticSearch等）及分布式数据库的原理；5、具有2年以上的车联网平台开发经验；6、责任心强，具有强烈的团队合作意识。</t>
  </si>
  <si>
    <t>上海天众体育管理有限公司</t>
  </si>
  <si>
    <t>娱乐/休闲/体育</t>
  </si>
  <si>
    <t>五险一金 弹性工作 定期体检 节日福利</t>
  </si>
  <si>
    <t>职责描述： （1） 全面负责技术架构与具体实施，组织架构设计与升级优化，具备实际代码能力（PHP）； （2）协助完成新游戏上线前的各项准备工作； （3）负责高访问量、高并发的游戏后台开发维护； （4）与公司项目配合的技术开发及数据处理；  任职要求： （1）3年以上PHP开发经验 （2）有丰富的项目开发经验，负责过大项目，有深厚的软件技术功底； （3）熟悉mysql数据库开发，精通面向对象设计、设计模式和相关开发语言； （4）精通HTML、XML、css、PHP、JavaScript、AJAX、MySQL，熟悉Linux系统和Mysql数据库的管理，精通基于PHP开源框架的开发，熟悉Java、C++更加分； （5）有很强的沟通表达能力和团队合作精神，具有创业激情，抗压能力强；  （6）熟悉Angular JS优先考虑；</t>
  </si>
  <si>
    <t>高级PHP开发工程师（五角场）</t>
  </si>
  <si>
    <t>上海感悟通信科技有限公司</t>
  </si>
  <si>
    <t>五险一金 员工旅游 交通补贴 餐饮补贴 出国机会 绩效奖金 年终奖金 弹性工作 股票期权</t>
  </si>
  <si>
    <t>岗位描述： 1. 负责平台核心功能模块架构、设计； 2. 负责平台核心代码编写； 3. 开发文档的编写和维护；   任职要求： 1. 精通PHP，5年以上PHP语言为主的大中型系统开发经验，对大数据和高并发，有丰富处理经验； 2. 熟悉Linux操作系统，掌握常用Linux开发环境及常用命令； 3. 精通MySQL数据库，对数据库设计有深入理解； 4. 精通Redis等主流NoSQL的开发和设计； 5. 良好的编码习惯，代码结构清晰、命名规范、逻辑性强； 6. 有责任性，优秀的团队合作精神，良好的沟通表达能力； 7. 有Go开发经验优先；有电商、游戏运营平台、手游服务端编程经验优先</t>
  </si>
  <si>
    <t>五险一金 绩效奖金 股票期权</t>
  </si>
  <si>
    <t>Responsibilities: We are looking for a Java engineer in our startup-like team based in Shanghai. The successful candidate will be an important contributor to build cloud applications. He/she will: ・ Design, develop and produce high quality code on aggressive deadlines ・ Experience designing and implementing highly interactive user interfaces for web applications ・ Collaborate with team and design to deliver engaging user interfaces that are consistent with specifications   Minimum Qualifications: ・ 5+ years of software development experience, at least 3 years as a UI developer. ・ Exceptional JavaScript programming skills. ・ Strong in JavaScript libraries such as AngularJS, Node.js and other UI frameworks. ・ Deep knowledge of HTML, XML, CSS. ・ Strong debugging, testing, and problem solving skill. ・ Familiar with common UI security attacks and know how to address them. ・ Familiar with web user interface profiling and tuning. ・ BS or MS in computer science or related majors.</t>
  </si>
  <si>
    <t>Django讲师</t>
  </si>
  <si>
    <t>传智播客教育集团深圳分校</t>
  </si>
  <si>
    <t>职位描述： 1. 负责公司直播平台、商城平台的开发。 2. 能够独立完成搭建平台架构、设计及编码。 3. 对需求方案进行详细的技术分析，并给出总体架构，评估潜在风险及相应解决措施。 4. 根据项目任务计划按时完成研发内容和测试工作。 5. 负责公司技术规范文档的起草，并严格执行规范文档。 6. 完成部门领导交办的其他工作任务。  职位要求 1. 3年以上PHP开发经验，熟悉Yii 2、Laravel等PHP框架。 2. 拥有微信小程序、第三方直播、电商系统、微信支付等开发流程及开发技术。 3. 熟悉Linux基本操作及LNMP环境部署等。 4. 熟悉MySQL数据库，具有索引优化、查询优化等经验，能够设计良好的数据表结构。 5. 熟悉Git或SVN等版本控制工具，熟悉掌握至少一种项目管理软件及开发流程。 6. 拥有良好的代码习惯，要求结构清晰，命名规范，逻辑性强，耦合低。 7. 具备良好的团队合作精神，高度的责任感，善于沟通，可以承受一定的工作压力及独立解决技术问题的能力。  完善福利： 1、周末双休，五天工作制； 2、社会保险+住房公积金（五险一金）； 3、员工假期：包括法定节假日、带薪年假、带薪病假、婚假、产假、丧假等； 4、旅游补助，可随心选择旅游景点。 5、其他福利：节日福利、温馨的员工生日会、激情洋溢的年度旅游、震撼人心的拓展活动、充满欢乐的观影活动、形式多样的体育竞技比赛等。  联系方式：32056289-唐小姐 欢迎来电咨询！ 投简历请附上作品链接！ 广州市天河区车陂大岗路6号4栋嘉目数码（沣宏大厦前50米）  交通路线： 乘坐地铁4号线【黄村方向】至【车陂站】，D出口，地铁站对面沣宏大厦前50米即是。。  关于我们： 在这里，你会有牛气冲冲的队友，明朗的上升空间，良好的工作氛围，五险一金、周末双休、节日福利、假日旅游等一应俱全应有尽有； 但同时，我们要求你有上进的雄心；希望你能承受压力，不懈努力；把本职工作做到好，很好，非常好。</t>
  </si>
  <si>
    <t>周末双休 带薪年假 五险一金 节日福利 绩效奖金 交通补贴 餐饮补贴</t>
  </si>
  <si>
    <t>岗位职责： 1、制作课程案例，编写教学文档； 2、负责攻关技术难点，学习最新的技术，整理文档并分享；  任职资格： 1、熟练掌握Python语言，5年以上Web开发经验； 2、精通Python程序设计、熟悉Flask、Django或Tornado等框架； 3、熟悉Linux操作环境，熟练使用Mysql、Nginx、MongoDB、Redis等数据库，以及数据库优化； 4、熟悉HTTP协议及原理，Socket通信； 5、熟练使用git、svn等源代码版本控制软件； 6、熟悉golang，lua等语言优先，有爬虫相关项目经验优先； 7、熟悉前端开发HTML+CSS，Javascript，Jquery，Ajax，熟悉react为加分项； 8、具备团队合作精神，积极的工作态度和较强的责任心，良好的沟通和学习能力。</t>
  </si>
  <si>
    <t>岗位描述： 1.负责公司产品的系统设计与研发； 2. 能够独立完成业务设计和相关技术实现； 3.参与项目重点、难点模块的研发工作，结合业务的特点，提供面向业务的整体优化方案。 任职要求： 1、本科以上学历，计算机相关专业，3年以上实际JAVA项目开发经验； 2、精通Spring, SpringMVC, mybatis等开源框架，并了解其原理和实现机制； 3、精通 Mysql，能熟练运用sql语言，具有一定的sql优化能力；熟悉Nosql数据库 Redis，mongodb 的开发和使用，了解其各自的优缺点及使用场景； 4、熟悉至少一种RPC框架，对于RPC有一定了解，有分布式项目开发经验； 5、有Hadoop,Hbase等大数据平台使用经验、公号、小程序开发经验优先； 6、有互联网高访问高并发系统研发经验者优先。</t>
  </si>
  <si>
    <t>Python开发/BI开发（Nike）</t>
  </si>
  <si>
    <t>上海网新恒天软件有限公司</t>
  </si>
  <si>
    <t>深圳市侣行汽车服务有限公司</t>
  </si>
  <si>
    <t>任职要求： 1、计算机相关专业，本科及以上学历； 2、精通Python，有完整软件项目开发、迭代和实施经验，有爬虫开发经验优先； 3、熟练使用一种或多种常用的数据库，如PostgreSQL、Mysql、SQL SERVER等，熟练使用SQL语句； 4、熟悉linux操作系统； 5、英语可进行书面读写；</t>
  </si>
  <si>
    <t>Web研发经理</t>
  </si>
  <si>
    <t>青岛易联天下网络科技有限公司</t>
  </si>
  <si>
    <t>周末双休 带薪年假 五险一金 绩效奖金 节日福利 专业培训 加班补贴</t>
  </si>
  <si>
    <t>1、参与对业务部门需求的分析和设计工作； 2、负责软件产品的设计、编码、单元测试工作； 3、为测试团队进行软件测试提供设计、编码解释支持工作； 4、编写软件开发过程中的相关技术文档； 任职要求： 1、计算机、软件或相关专业毕业，大专以上学历； 2、熟悉Java和数据库编程，熟悉spring boot技术框架和MVC开发模式，了解XML、json； 3、四年以上Java开发经验，并有较强的协调能力、写作能力； 4、熟练使用Tomcat、mysql、Eclipse、Jenkins、Maven、SVN等； 5、良好的职业素养，学习、理解、沟通能力和团队合作精神； 6、能够适应加班等高强度工作。 加分项： 1、熟悉或了解商业银行业务，比如信用卡系统、小额信贷系统、虚拟账户系统；了解以租代购； 2、有银行系统开发经验；有车贷系统开发经验、有以租代购系统开发经验；有车辆运营管理系统开发经验等 3、有以下技术使用经验：集成框架(Spring Batch)、activiti工作流、spring cloud、消息总线； 4、逻辑思维能力强，有一定的问题分析和处理能力，能适应高强度的工作，能适应经常加班； 5、有团队合作精神，工作主动、踏实肯干、责任感强。</t>
  </si>
  <si>
    <t>周末双休 五险一金 包住宿 包三餐 节日福利</t>
  </si>
  <si>
    <t>岗位职责： 1、 主持并带领团队参与公司项目的设计、研发、发布，确保项目的代码质量、按时完成率、用户满意度达到预计目标；确保所负责系统的持续稳定运行，牵头组织处理各类突发状况； 2、 按公司、部门要求，实施员工招聘工作，按计划完成招聘指标；落实人才培养、技能培训，提升团队整体工作效率；做好员工关怀工作，确保团队人员稳定； 3、 对新技术持续探索，在团队中组织分享和推广； 4、 在工作中探索适合部门发展的各类制度，形成制度文档并落实推广、持续跟踪； 5、 代表开发团队进行跨部门的需求沟通，解决业务部门提出的各种问题，参与公司技术层面对外的交流、展示、推广、协作； 6、 向员工正确传递公司的价值观、愿景、目标、文化。 任职资格： 1、 3年以上Web B/S软件开发经验，1年以上技术团队管理经验； 2、 丰富的Web应用或移动应用开发经验，精通面向对象编程，至少精通一门通用语言（Ruby、Python或Node.js优先），并熟悉对应的Web开发框架（Rails、Django、Express等）; 3、 熟悉大型数据库（Oracle、MySQL、PostgreSQL）的开发、配置、维护、性能优化； 4、 精通HTML/XHTML、DIV+CSS、JavaScript等基础前端技术，熟悉jQuery、Bootstrap等前端框架； 5、 较强的总结能力、书面表达能力、逻辑思维能力以及较强的分析和解决问题的能力； 6、 具有一定的英语水平，能够阅读英文技术文档，在团队中对新技术进行培训及带领团队进行技术攻关； 7、 熟悉各种Web缓存技术，熟悉大型网站构架和性能优化,有独特的见地及整体架构设计能力，有成功的网站整体架构设计经验优先； 8、 较强的团队合作意识和驱动力，心智成熟，性情稳 9、 有丰富的项目管理经验者优先；有个人网站、blog、Github主页或类似的web开发作品者优先。</t>
  </si>
  <si>
    <t>开发经理</t>
  </si>
  <si>
    <t>深圳车涯互动科技有限公司</t>
  </si>
  <si>
    <t>五险一金 专业培训 年终奖金 定期体检 带薪病假 补充商业保险</t>
  </si>
  <si>
    <t>五险一金 年终奖金 员工旅游</t>
  </si>
  <si>
    <t>工作职责： 1.负责netbase运维软件在招行总部的开发和优化 2.负责实时日志分析系统(kafka+elasticsearch)的开发和优化  任职要求： 1.熟悉Python语言，5年以上工作经验，3年以上开发经验 2.熟悉Django,Flask框架中至少一种，有运维和监控的相关工作经历优先 3.熟悉Linux系统，具有高度责任心和良好职业道德 4.熟悉bootstrap,JQuery等前端框架技术优先；</t>
  </si>
  <si>
    <t xml:space="preserve"> 岗位职责：  （1）、完善产品化的功能，例如关务平台要支持各种报关单，并且实现与电子口岸的对接；  （2）、以二次开发代替重新创建Web Portal工程，例如对之后新项目如果有关务需求，可以直接在此产品上做二次开发，而不需要额外的重新搭建Portal；  （3）、需要制定严格的版本控制流程；  3、负责周边技术发展，一个季度保证至少一次的技术分享：  （1）、开展Mobile开发的培训，包括Android和iOS；  （2）、开展代码编写风格的培训  （3）、开展与eCOM产品线相关的技术培训；  4、负责团队建设：  （1.）、配合销售的pipeline，制定完善的人员资源计划，包括高级、中级、初级人员的阶梯；  （2）、培训机制的完善，通过实施部门补充开发部门，由团队内部的培训逐步统一开发人员的代码规范以及工作流程；  （3）、协调好与实施部门，QA部门之间的工作；  5、负责技术管理：  （1）、Review每一名开发人员的代码，每月至少一次；  （2）、检查每一个开发项目的技术实现，并汇报给PM；    任职要求：  1、计算机软件或相关专业本科及以上学历，5年以上开发工作经验，以及2年以上的部门管理经验，有互联网、电子商务、供应链等行业经验优先。  2、精通Java语言及J2EE体系结构，Linux/Html/JavaScript/RestFull API/Angular js等。  3、具备系统调试、性能调优等技能，对疑难技术问题具备较强的排查能力。  4、思路清晰、有良好的软件需求理解、分析、抽象和软件设计能力。  5、对技术有激情，喜欢钻研，能快速接受和掌握新技术，有较强的独立性和主动学习能力，良好的沟通表达能力和团队管理能力。  </t>
  </si>
  <si>
    <t>岗位职责： 1、主导总体设计、模块划分、功能设计； 2、负责项目核心模块设计和开发； 3、负责项目的概要设计、详细设计，能带领开发人员进行系统开发； 4、对系统中出现的难点技术问题进行分析研究，提供相应解决方案； 5、完成领导交办的其他工作。  任职要求： 1、计算机相关专业，2年以上C#软件开发经验； 2、熟悉现行主流程序结构，设计模式，具有面向对象设计思想，参与过大型软件项目设计； 3、精通WEB开发、ASP.NET MVC开发模式、NET技术结构，及JavaScript、CSS、Ajax等技术； 4、精通数据库开发技术，熟悉Oracle、MySQL、SQLServer等主流数据库设计； 5、有团队合作精神，工作积极主动、认真负责，具备良好的沟通学习能力；</t>
  </si>
  <si>
    <t>前端开发工程师 (职位编号：17918)</t>
  </si>
  <si>
    <t xml:space="preserve">信用卡监控项目； 1、后台开发； 2、python/java/go语言熟练使用一种； 3、3-5年工作经验； 4、有作为主程，开发运维相关系统为佳，对技术有钻研精神，勤奋，执着，对自己的产品有工匠精神 </t>
  </si>
  <si>
    <t>深圳这里信息发展有限公司</t>
  </si>
  <si>
    <t>岗位职责： 1. 根据公司的研发流程，负责业务系统核心模块的设计和开发工作； 2. 负责服务器端业务代码的编写工作； 3. 配合团队其他成员进行模块开发及整合。  任职要求： 1. 计算机相关专业，本科及以上学历； 2. 3年以上java开发经验，对J2EE体系有较为深刻的理解，熟练使用jaca8的新功能； 3. 熟悉开源框架SpringMVC,Spring Boot ,MyBatis等，对Ajax有了解； 4. 对分布式应用服务，消息中间件，RPC有较深入的理解，熟悉使用Spring Cloud,zookeeper,RabbitMQ,等； 5. 熟悉使用mysql,nosql,对数据库优化有经验者优先； 6. 良好的编码习惯和文档编写习惯； 7. 熟悉阿里云中间件优先； 8. 具有良好的学习能力和沟通能力，工作积极主动，具有强烈的责任心和团队合作精神。</t>
  </si>
  <si>
    <t>Python全栈开发工程师</t>
  </si>
  <si>
    <t>上海纳思软件有限公司</t>
  </si>
  <si>
    <t>五险一金 不提倡996 弹性工作 下午茶点 12天带薪休假</t>
  </si>
  <si>
    <t>职位描述： 与产品人员沟通，进行全栈式开发，并不断优化产品运行效率，致力于通过技术提高用户体验；  任职要求： 1. 全日制本科及以上学历，2年以上前端开发工作经验，2年以上后端开发经验，热爱编程，优秀的学习能力； 2. 熟练使用HTML5、CSS3、Javascript 及 任意一门后端语言（python优先）；熟悉MySQL；理解Web application相关标准 3. 能熟练使用Vue.js进行SPA开发，熟悉Angula.JS或React.JS或Bootstrap亦可； 4. 了解基本的计算机网络、数据结构和算法，熟悉Linux /Unix开发环境和基本命令，有良好的代码编程风格，有网络安全意识； 5. 熟悉主流版本管理软件（Git／SVN…） 6. 有OA或ERP或其他to B 系统开发经验 7. 能读懂英文原版的技术文档或书籍，能对常见的编程逻辑和核心关键词用英文组织问题的描述； 8. 具备良好的团队协作能力，能够跟团队共进退，互相帮助，有良好的沟通交流能力；  重要说明：  1. 应聘此岗位需要展示个人作品及代码，若您参与的项目是团体做的，请只需展示您个人编写的部分能显示您的技能就可以。  2. 无作品及代码可展示的应征者，我司暂不安排面试，请知悉，谢谢！</t>
  </si>
  <si>
    <t>神州数码系统集成服务有限公司深圳分公司</t>
  </si>
  <si>
    <t>项目经理（互动广告）</t>
  </si>
  <si>
    <t>上海凌脉网络科技股份有限公司</t>
  </si>
  <si>
    <t xml:space="preserve"> 岗位职责: 1、理解产品需求，进行自动化系统架构及功能详细设计； 2、负责架构以及核心模块的开发实现； 3、承担产品关键开发、配置和部署工作； 4、承担产品项目的各项管理维护工作并确保项目成功实施； 5、学习新技术并应用于产品的开发过程； 岗位要求: 1、本科及以上学历，3年以上Java/J2EE开发经验； 2、精通Java，掌握J2EE基础开发技术； 3、对数据结构和算法有比较深入的了解； 4、熟悉SpringBoot、SpringMVC、MyBatis、Hibernate、Vue、Bootstrap等开源框架 </t>
  </si>
  <si>
    <t>五险一金 弹性工作 年终奖金 员工旅游</t>
  </si>
  <si>
    <t>Python 开发工程师</t>
  </si>
  <si>
    <t>岗位职责： 1、负责互联网B2C平台的项目和产品的开发，承担开发项目的技术管理和资源协调等职责； 2、参与技术难点的功关，解决项目中遇到的技术难题； 3、协助担负对外技术合作的沟通、接口的设计和核心代码的实现； 4、熟悉公司的业务和产品架构，能够对客户提出的需求给出合理的建议; 5、协助负责团队的对外招聘，培训和日常管理等；  岗位需求： 1、 本科及以上学历 ，5年以上的J2EE项目工作经验、2年以上项目管理经验，有互联网项目开发相关工作经验优先； 2、 精通项目开发过程中的各个阶段的任务及其输出物和项目进度控制； 3、 精通Struts,spring,hibernate,ibatis,mina等常用开源框架， Tomcat、Jboss、glassfish、nginx、apache等多种应用和WEB服务器的配置； 4、 熟悉Oracle、Mysql数据库系统，熟悉 SQL的撰写，HTML语言、JavaScript脚本语言、XML语言 ，了解当前流行的javascript开源框架;  5、工作主动性强，耐心细致，有责任心，并能承受一定压力，有良好的沟通能力与团队合作精神。</t>
  </si>
  <si>
    <t>广州麦仑信息科技有限公司</t>
  </si>
  <si>
    <t>五险一金 年终奖金 餐饮补贴 专业培训 股票期权</t>
  </si>
  <si>
    <t xml:space="preserve">1、根据业务需求，完成大数据的抽取、转换、加载和可视化展示； 2、负责系统性能优化和改进； 3、编写，分析并优化新的算法或数据结构并证明比现有方案更优； 4、负责编写设计开发文档、设计手册、应用手册相关技术文档。  任职要求: 1、熟悉Python，并具备良好的编程风格，以及能够撰写良好的技术文档； 2、深入理解和使用XML, JSON and RESTful Web Services； 3、熟练使用Linux及Flask、Django等； 4、熟悉MySQL，NoSQL等数据库的使用； 5、有较强的分析问题与独立解决问题的能力，良好的沟通能力及团队合作精神。  公司福利： 1、公司实行5天8小时工作制、法定假期按国家规定执行。 2、缴纳五险公积金，转正后另外购买医疗商业保险。 3、享受带薪年休假、婚假、产假、看护假、病假等假期。 4、丰富的文化生活：羽毛球、篮球、下午茶、生日会、旅游等等。 5、公司提供丰富的工作餐、年底福利假期、年终奖金。  联系方式： HR洪小姐   13047017572 邮箱： hongll@melux.com 公司官网：www.melux.com </t>
  </si>
  <si>
    <t>WEB前端开发经理</t>
  </si>
  <si>
    <t>熵趣（上海）智能科技有限公司</t>
  </si>
  <si>
    <t>上海翊帆教育科技有限公司</t>
  </si>
  <si>
    <t>1. 负责研究可视化技术、前端框架搭建；  2. 负责项目开发中重点、难点技术攻坚；  3. 与后端一起完成系统的对接联调及集成工作；  4. 参与前端标准化，探索前端新技术并落地实践；  5. 负责对已有代码重构、性能优化、安全加固，提升用户体验； 6.指导公司前端技术发展  任职要求：  1. 精通HTML/CSS/jQuery/Javascript，精通vue开发，熟悉nodejs、angularjs等主流技术；  2. 对前后端联合开发技术原理全面认识，了解常用数据存储方案的选型与使用，能熟练开发PC-WEB、APP、移动WEB、微信公众号、小程序；  3. 掌握基本的安全知识，XSS攻击等防范技术，掌握 HTTP / HTTP2.0 协议等，对Web性能和安全有较深的见解和相关处理方案；  4. 熟悉大数据可视化组件，轻量级BI，大数据大屏设计等，能够进行相应的设计和开发，具备复杂前端可视化开发经验如echarts\Three.js\D3，有复杂表格、流程、多图多界面联动、图可视化等开发经验优先;  5. 对UI组件化开发、响应式、多终端兼容适配、无障碍有一定开发经验；  6. 具有很强的学习能力和技术敏感度，有强烈的责任心和进取心，乐于学习和技术分享，有团队精神、善于沟通、有责任心、执行能力强；  7. 具有5年以上开发经验，负责过大型web项目，能够运用web前端技术构建高性能应用程序。</t>
  </si>
  <si>
    <t>五险一金 周末双休 丰富下午茶 弹性工作 员工旅游 专业培训 晋升空间大</t>
  </si>
  <si>
    <t xml:space="preserve">岗位职责： 主要开发任务： 1、儿童在线英语课程的【业务系统】的开发与优化，主要包括（用户系统、课程系统、 微信公众号的开发）； 2、儿童在线英语产品的【销售与结算系统】的开发与优化，主要包括（分销员管理、动态级别与级别配置、佣金计算与管理、多层级纵向与横向用户关系）；  技术基础要求： 1.熟悉Linux/Unix操作系统； 2.精通PHP语言，掌握一种PHP开发框架Yii2，Laravel或Codeingiter等，熟悉MVC设计模式； 3.熟悉Shell脚本语言； 4.精通MySQL、Redis数据库的设计与开发，对SQL优化和数据库结构优化有一定经验； 5.能够使用HTML/CSS/JavaScript/Ajax/JQuery/Vue.js等技术进行WEB页面呈现； 6.会常用的Linux维护命令、能够部署常用的服务 7.负责采用PHP+MYSQL+Redis技术开发后台功能系统； 8.能够对程序代码进行有效自我测试，避免系统级别的逻辑错误； 9.有良好的代码书写规范及技术文档书写习惯。 </t>
  </si>
  <si>
    <t>CRM高级开发经理</t>
  </si>
  <si>
    <t>河姆渡电子商务有限公司</t>
  </si>
  <si>
    <t>五险一金 交通补贴 餐饮补贴 通讯补贴 专业培训 绩效奖金 年终奖金</t>
  </si>
  <si>
    <t>工作职责： 1. 带领开发团队按计划完成CRM系统（PC及移动端）的研发，并确保产品的高质量交付。 2. 负责制订及落实CRM系统的技术路线，进行技术架构规划与设计的工作，把技术架构落实到实际的软件研发中。 3. 负责CRM系统开发过程中的重大技术难点攻关，解决实际的开发过程中的困难的技术问题。 4. 负责CRM系统与现有OA系统、财务系统的打通。 5. 持续改进CRM平台的服务架构、核心技术等，保证系统高性能、高可用性和高可扩展性 职位要求： 1. 计算机相关专业毕业，本科及以上学历 2. 5年以上Java/.Net/JavaScript等多种主流语言的前、后端系统的研发经验； 3. 有3年以上分布式系统设计经验、数据库设计经验 4. 有3年以上团队管理经验，熟悉SCRUM流程。 5. 有2年以上大中型复杂系统CRM/ERP的架构设计或开发经验； 6. 精通互联网产品的相关技术，如微服务、负载均衡、容器化等； 7. Java基础扎实，精通软件架构、java设计模式，编码能力突出，熟悉主流的开源框架（Dubbo/SpringCloud）； 8. 有丰富的系统分析与设计经验，对业务有很强的领悟能力 9. 熟悉数据库（MySQL/SQLServer/Oracel），至少掌握一种缓存组件（Redis、Memcached） 10. 有CRM系统实施或二次开发经验者优先。</t>
  </si>
  <si>
    <t>深圳市云尚星科技有限公司</t>
  </si>
  <si>
    <t>一、岗位职责： 1、高效保质的完成功能需求； 2、 负责开发可用、高效、稳定的产品及系统服务，根据业务需求，设计技术解决方案，研究互联网领域***成果，并应用于产品中； 3、 编写高质量、高效率、结构清晰、易读、易维护的代码；  二、任职要求： 1、本科以上学历，计算机相关专业，有3年以上的PHP开发经验； 2、具有扎实的PHP基础和面向对象编程思想，掌握常用设计模式，精通PHP常用的开源框架； 3、熟悉MySQL以及相关数据库优化，有elasticsearch、mongoDB经验者优先； 3、掌握Web相关开发技术，熟悉 HTML、Javascript； 4、 熟悉linux操作系统，对缓存、消息队列有较深入的认识； 5、具备良好的编码习惯及较强的文档编写能力，对大型网站的负载均衡和架构有经验者优先；</t>
  </si>
  <si>
    <t>区块链技术应用开发工程师(产品研发中心）</t>
  </si>
  <si>
    <t>珠海宏桥高科技有限公司</t>
  </si>
  <si>
    <t>和美（深圳）信息技术股份有限公司</t>
  </si>
  <si>
    <t>1、参与基于区块链技术，进行区块链架构搭建与平台开发； 2、参与基于区块链平台架构，进行应用组件、SDK和有关API的开发； 3、基于区块链平台组件（SDK/API）基础上，负责区块链平台应用产品的研发。 职位要求： 1. 熟悉基本的数据结构及算法。 2. 熟练应用如下开发语言Golang，Java，JavaScript，Html; 3. 有基本的分布式系统、密码学研究或实践经验; 4. 熟悉区块链的基本知识、基本原理，对区块链有较高热情，希望致力于区块链应用开发; 5、有PKI、Docker使用经验，有区块链环境搭建、智能合约开发经验者优先。</t>
  </si>
  <si>
    <t>五险一金 年终奖金 餐饮补贴 定期体检 带薪年假 节日福利</t>
  </si>
  <si>
    <t>广东省民麦供应链有限公司</t>
  </si>
  <si>
    <t>岗位职责： 1、负责公司人工智能知识库和问答系统的开发； 2、负责相关技术问题的预研和技术难题攻关； 3、组织团队技术培训和技术规划。  任职要求: 1、本科以上学历，6年以上Java开发经验，有大型电商互联网产品开发经验者优先； 2、精通Java/J2EE开发技术及常用的缓存技术，如memcache、redis、mongo等； 3、精通多线程编程，熟悉NIO、反射技术、MySQL，了解存储引擎、索引、大量数据分区分表； 4、理解IoC、ORM、AOP等设计思想，理解掌握常用的开源框架； 5、熟悉Java虚拟机调优，Java虚拟机内存管理原理，Hadoop生态架构，MR以及分布式计算； 6、熟悉常用的设计模式、常用的Java Web服务器，具备优秀的技术架构的设计能力。</t>
  </si>
  <si>
    <t>生活服务 互联网/电子商务</t>
  </si>
  <si>
    <t>五险一金 员工旅游 股票期权 绩效奖金 交通补贴 专业培训</t>
  </si>
  <si>
    <t>五险一金 年终奖金 定期体检 周末双休</t>
  </si>
  <si>
    <t>Java 软件工程师</t>
  </si>
  <si>
    <t>深圳市希腾飞科技有限公司</t>
  </si>
  <si>
    <t>岗位职责 1.工作地点在深圳前海湾； 2.分析程序员负责根据业务用户需求.标准和方法以及上级的指导，构建门户、表单和工作流的前端部分。 3.单独或作为团队的一部分开发高质量的javascript代码； 4.参与Scrum活动。 5.指导开发人员，提高代码和开发过程的总体质量； 6.不断掌握团队中的新技能，并将其应用到项目中。  知识.技能和资格： 1.计算机科学相关专业； 2.扎实的javascript技术知识； 3.在测试驱动开发（TDD）中证明的能力； 4.在敏捷环境中工作的经验，尤其是Scrum过程； 5.良好理解面向对象编程（OOP）； 6.通用算法知识； 7.能用英语交流。  加分项： 1.AngularJS.EmberJS或任何其他JS MVV框架； 2.CSS预处理器（LESS，SASS）； 3.节点JS或任何其他服务器端编程经验； 4.javascript构建和测试工具； 5.ECMA7特点。</t>
  </si>
  <si>
    <t>1、参与后端研发中涉及到的技术框架选型及相关实现； 2、根据开发进度和任务分配，在高级开发人员指导下完成功能模块开发 ； 3、对所负责的后端服务进行优化，持续改进性能、可扩展性、稳定性、安全性等 ； 4、能独立解决开发中遇到的难点问题，快速进行版本迭代开发 ； 5、根据项目要求，配合项目人员完成集成测试、系统测试和系统交付等工作 ； 6、参与符合公司发展需要的开发技术预研工作 ； 7、撰写相关的操作文档 。 任职条件： 1、本科以上学历，4年以上java开发经验,软件、计算机通信、信息安全、网络工程等相关专业 ； 2、熟练使用SpringCloud(Ribbon、Hystrix/Feign、Eureka、Zuul、Config)； 3、熟练使用Redis、MQTT任一一种实现53、了解Stream、Bus、Dashboard； 4、有较强的沟通、学习能力和良好的团队合作精神，能吃苦耐劳，服从安排，有进取心和责任心； 5、工作认真、严谨、敬业，对系统质量有近乎苛刻和精雕细琢的要求意识 。</t>
  </si>
  <si>
    <t>深圳璨宇贸易有限公司</t>
  </si>
  <si>
    <t>货币钱包研发（JavaScript/ReactNative）</t>
  </si>
  <si>
    <t>上海翎阳网络科技有限公司</t>
  </si>
  <si>
    <t>岗位职责 1、积极主动开展工作，与团队密切协作，确保沟通顺畅，保证研发任务的进度及质量； 2、深刻理解服务器端的产品需求，负责Java服务器端（后台）程序的开发、改进、升级和维护； 3、负责评估需求开发工作量，拆分工作任务，及时沟通研发进度及困难； 4、组织设计评审，参与需求评审、测试评审； 5、负责进行相关的设计工作，并编写相关的技术文档； 6、对软件开发技术方面的评估以及运行效率、扩展性、安全性等方面的分析和探索。 任职要求 1、扎实的Java基础，熟悉基础类库、理解Java多态、多线程、并发、NIO等，热悉JavaEE、SOA等相关技术； 2、对开源的框架如Spring. Spring Boot.MyBatis等有深入的了解，有微服务SCA. RESTful Dubbo Cloud等 使用经验者优先； 3、 熟练掌握Linux操作系统，对常用命令进用娴熟，能够根据实际需要快速编写shell脚本； 4、5年以上Java开发经验。</t>
  </si>
  <si>
    <t>加密货币钱包移动应用研发工程师（JavaScript/ReactNative） 岗位职责： 1、负责多资产加密数字货币钱包应用端设计和开发； 2、负责移动应用的需求评审和实现方案设计； 3、三年以上移动应用开发经验，优秀的技术文档编写功底。 任职要求： 1、本科及以上学历，通过CET-4或相等水平英语测试，三年以上开发经验； 2、精通Javascript(ES2015)、精通ReactNative； 3、熟悉区块链相关技术，对Bitcoin、Ethereum等项目有一定了解； 4、有区块链、金融科技类相关项目工作经验者优先。 HTML5研发工程师 30K-50K 岗位职责： 1、主要负责公司区块链产品前端需求开发和维护工作； 2、与团队一起合作完成PC及移动端产品设计； 3、在理解产品业务的基础上，结合前端技术设计或优化交互方式； 4、参与制定可行的编码标准和规范应用。</t>
  </si>
  <si>
    <t>深圳市微创云启科技有限公司</t>
  </si>
  <si>
    <t>绩效奖金 五险一金 专业培训 员工旅游</t>
  </si>
  <si>
    <t>1、精通Spring boot、SPRING MVC和MYBAITS框架。具有扎实的JAVA基础功底，能熟练使用SSM框架进行项目开发； 2、精通至少三种以上设计模式，并能熟练应用于工作之中； 3、熟悉大型电商平台所需的成熟技术框架如mycat、kettle、dubbo、redis、mongodb、RocketMQ等； 4、熟悉spring boot、spring cloud分布式微服务技术； 5、熟练使用独立的MAVEN命令操作，SVN命令和操作，精通myeclipse、eclipse等开发工具； 6、具有较强的需求理解能力、系统分析、文档编写与方案编制能力； 7、对B2B电商和支付行业有一定的认识和理解； 8、精通MYSQL数据库编程。 9、5年以上工作经验，有物流、供应链、ERP和支付行业从业经验优先。 10、喜欢钻研，爱思考，有想法的优先。</t>
  </si>
  <si>
    <t>JAVA资深项目经理（亦庄） (职位编号：B90142C)</t>
  </si>
  <si>
    <t>五险一金 补充医疗保险 年终奖金 餐饮补贴 定期体检 交通补贴 绩效奖金</t>
  </si>
  <si>
    <t>工作地址：北京市经济技术开发区兴盛街甲二号 任职要求
： 1、  计算机相关专业，
一类本科优先
； 2、  5年以上企业ERP\OMS\CRM等系统架构设计和项目管理经验； 3、
8
年以上JAVA开发经验
，精通Java语言及面向对象方法，熟悉J2EE体系，软件知识结构全面，基础扎实，精通常用数据结构、算法与设计模式； 4、  精通HTML、JSP、JavaScript、Ajax、CSS、XML等技术； 5、  熟悉MVC，熟练使用、Ajax、SpringMVC、SpringBoot、mybatis等相关开源框架进行项目开发，熟悉系统性能优化； 6、  熟悉Mysql、Oracle、Sqlserver等数据库使用，熟练编写存储过程、触发器、事务等机制以及熟悉数据库优化； 7、  熟悉主流Web应用服务器Tomcat、WebLogic、缓存服务器、优化配置与使用； 8、  熟悉Linux、Apache、Tomcat等应用服务器的应用部署和配置； 岗位职责
： 1、负责系统需求的调研和分析，按照项目要求对业务进行整理和流程设计，按照软件功能要求进行详细设计； 2、 负责系统技术架构设计、框架搭建、平台核心代码编写及相关设计文档的编写； 3、 负责企业CRM/OMS/ERP等系统的项目管理。带领团队按照项目计划，与项目组其他成员协同工作，在保证质量的前提下，按时完成开发任务； 4、 负责解决项目开发中的技术问题； 5、 技术攻关，负责新技术的研究与导入；</t>
  </si>
  <si>
    <t>1．掌握Struts、Spring、Hibernate框架，熟悉Servlet、JavaSript、Ajax、CSS、HTML5、Bootstrap等技术 2．熟练使用Eclipse、PL/SQL等开发工具 3．熟练使用Oracle、MySql等主流数据库的开发，以及PowerDesigner进行数据库建模等 4．熟练使用常用Web Service框架开发，如Axis2、CXF等 5．熟悉分布式缓存技术、多线程开发等技术优先 6．熟悉Android或iOS开发技术优先 6．具备大型B/S Web项目的实际开发经验； 7．具备电商领域或移动端应用的实际开发经验者优先</t>
  </si>
  <si>
    <t>五险一金 餐饮补贴 绩效奖金 定期体检 出国机会</t>
  </si>
  <si>
    <t>工作职责： 1、负责公司系统软件的架构设计工作：系统逻辑模型和物理模型设计并实现原型、系统的总体规划、架构设计、系统分析、软件实现、性能优化； 2、从事核心架构部分代码的编写、指导和培训工程师； 3、复杂业务模块代码编写； 4、参与各业务端代码规范的制定、代码评审； 5、对业界新技术保持敏锐的感知，并积极探索新技术在公司产品上的应用。  任职要求： 1、本科及以上学历； 2、6年以上软件研发工作经验，3年以上独立承担软件项目系统分析和架构设计经验，有成功案例、大型系统软件架构设计经验优先； 3、精通缓存机制（memcached，Redis等)和消息队列技术，精通Spring、SpringMVC、springBoot、Hibernate、MyBatis等主流开源应用框架，熟悉Web前端技术，包括 Javascript，ajax，json，jQuery, ext等开发框架；熟练使用MySQL、SQLServer数据库、相关技术及工具；熟悉分布式系统的设计和应用，熟悉分布式、缓存、消息、数据库原理等机制； 4、掌握多线程及高性能的设计与编码及性能调优； 5、能熟练使用微服务框架，如Spring Cloud等； 6、熟悉前后端分离架构及部署；精通Angular、VUE、React等（至少一种），熟悉Loopback、Sails等框架优先； 7、熟悉Linux+tomcat部署操作和配置； 8、有大型互联网或电商中间件架构规划、设计等经验者优先。</t>
  </si>
  <si>
    <t>1.承担测试框架开发、自动化测试平台开发及测试工具开发。 2.解决测试过程中的复杂技术问题，开发功能测试、自动化、性能测试工作中需要的测试工具。 3.参与服务端问题分析定位，能够提供解决方案。 4.分析自动化测试结果，跟踪并推动Bug的合理解决。  岗位要求： 1.计算机相关专业全日制本科或以上学历，2年以上测试相关经验； 2.至少熟练使用一种语言（Java,Python,Golang），且有相关项目经验，能熟练使用SQL，对常用开发技术及架构有一定了解。 3.能够独立负责测试工具平台的设计与研发，具备研发测试工具开发经验优先;熟悉掌握一种主流开源测试框架（Junit等）。 4.熟练使用2种以上主流自动化测试工具和框架，如LoadRunner、WinRunner、QTP等，Appium、Robot Framework、Selenium、TestNG等。 5.熟悉测试用例设计，了解测试计划、测试方案、测试总结文档编写。 6.对软件测试有兴趣，喜欢折腾测试技术，具有较强的逻辑思维能力与良好的学习能力。</t>
  </si>
  <si>
    <t>技术统筹顾问CTO</t>
  </si>
  <si>
    <t>上海澳通信息科技有限公司</t>
  </si>
  <si>
    <t>五险一金 弹性工作 周末双休 年终奖金 带薪年假 全勤奖</t>
  </si>
  <si>
    <t>1、熟悉html、css、js 2、熟悉vue、angular、react，对react熟悉的优先 3、熟悉后端逻辑，php、java了解或熟悉，有开发大型项目的经验，有作品优先 4、熟悉linux，搭建过apache、nginx、mysql等运行环境。了解linux的优化和命令 5、了解分部署服务 6、熟悉消息队列、自动部署 7、熟悉git合作开发 8、熟悉热更新等主流app的技术 9、对于常用的短信、即时通信、推送、地图等第三方有很快的上手能力 10、能友好的进行团队合作，高效率开发 11、有独立开发和产品经理的优先考虑 任职要求： 1、有2年以上的游戏开发经验；精通jquery的优先 2、熟悉使用PHP+MySQL，进行WEB开发，面向对象编程； 3、熟悉JAVASCRIPT、HTML、Ajax的编写； 4、熟悉angular，vue等前端框架 4、有良好的团队合作能力，善于沟通，工作主动积极。</t>
  </si>
  <si>
    <t>3-8万/月</t>
  </si>
  <si>
    <t>出国机会 绩效奖金 年终奖金 五险 员工旅游 弹性工作 节日福利</t>
  </si>
  <si>
    <t>岗位职责： 1、负责项目的核心架构设计与实现； 2、负责带领团队完成相关系统的研发、建设和维护，对系统的性能、稳定性、可扩展性，安全等指标负责； 3、参与部门员工代码的评审与codeReview； 4、以技术专家的身份解决项目中所遇到的核心技术问题； 5、项目开发流程、项目质量和项目开发进度的规划、控制、监督和管理。 要求： 1、重点大学全日制计算机相关专业本科以上学历，6年以上项目开发经验，有BAT或其他大型互联网公司工作经验优先考虑； 2. 精通php thinkphp5/Laravel/Yii/ ，必须熟悉 thinkphp5框架，熟悉APP的api接口开发。 3. 必须熟悉 阿里云各类基础服务，如服务器ECS，数据库RDS，负载均衡，云存储oos，视频直播，CND加速。 4. 曾经主持开发部署过千万级用户系统，对系统框架性能优化有经验者优先； 5、熟悉javascript、html5、CSS3、 mui，AngularJS，Vue 等前端页面与交互技术。 6. 精通PHP的缓存技术，如redis，memcached、mongoDB、熟悉 mysql数据库设计和性能调优； 7. 熟悉Centos LNMP/LAMP基础服务的配置，优化和故障排查,熟悉linux shell脚本编写。</t>
  </si>
  <si>
    <t>手游客户端u3d主程序</t>
  </si>
  <si>
    <t>上海莫游网络科技有限公司</t>
  </si>
  <si>
    <t>1. 负责Unity3D引擎的调优以及扩展开发； 2. 负责U3D手游客户端架构的搭建以及技术攻关； 3. 配合项目进度，制定程序部工作计划； 4. 与策划和美术等相关团队沟通，确保程序开发进度； 岗位要求： 1. 本科或以上学历，计算机相关专业； 2. 具有5年或以上相关工作经验，至少经历过两款完整的手机游戏上线项目； 3. 至少对一款3D商业引擎有深入理解;会使用Unity3D优先； 4. 精通Unity3D在IOS及Android平台的发布及调试，熟悉ngui等第三方插件； 5. 熟练至少1种脚本语言（以 Python / JavaScript / Lua / Perl 为佳）； 6. 良好的抗压能力，责任心强。</t>
  </si>
  <si>
    <t>互联网应用架构师</t>
  </si>
  <si>
    <t>周末双休 带薪年假 包三餐 五险一金 绩效奖金 加班补贴 节日福利</t>
  </si>
  <si>
    <t>岗位要求： 1、本科全日制学历以上，4年以上基于J2EE的中、大型互联网产品软件研发经验，对互联网软件产品的常见架构比较了解，熟悉互联网软件产品的开发流程； 2、精通各种常用的技术框架，如Spring、Struts、Hibernate、MyBatis等，熟练掌握其使用方法，并对其工作原理有一定的了解； 3、熟练掌握各种web前端技术（html、javascript、css等），熟悉各种常用的javascript类库，如JQuery、prototype等，能熟练使用其中的一种或多种； 4、熟悉Mysql数据库技术，能够结合具体的应用场景编写高效的sql语句或存储过程； 5、熟悉当前主流的微服务架构，并有成功案例； 6.具有较强的语言文字表达能力和需求分析能力，能够撰写各种技术文档。具有较强的适应能力和独立解决问题的能力； 7.对工作有热情，对技术有浓厚的兴趣，善于学习，能够通过不断的学习新的技术，提高工作的效率 ； 8至少负责过两个以上的中大型软件项目的总体设计、技术实施及项目管理，熟悉软件产品研发过程。  工作内容： 1、负责分析、规划、设计公司新项目的架构，对项目技术选型和可行性做出合理评估； 2、完成从研发文档到系统发布等项目开发环节的工作； 3、分析和解决现有系统中的设计缺陷，并创造性提升、改进工作方法和技术； 4、指导专业技术子模块的研发设计，为项目团队提供指导； 5、管理团队，将系统开发任务合理分配到各级开发人员，按时完成开发任务； 6、完成项目中核心代码的编写。</t>
  </si>
  <si>
    <t>深圳市大白菜科技有限公司</t>
  </si>
  <si>
    <t>测试人员 (职位编号：yonyou000986)</t>
  </si>
  <si>
    <t>北京用友华表软件技术有限公司</t>
  </si>
  <si>
    <t>免费早午餐 国企子公司 五险一金 员工旅游 绩效奖金 年终奖金 定期体检 专业培训</t>
  </si>
  <si>
    <t xml:space="preserve">岗位职责： 1.负责软件开发项目的需求调研、系统架构以及核心逻辑的设计、JAVA功能模块关键部分代码编写等工作； 2.负责运营系统包括精准营销、APP路径分析系统包括活跃/留存/转化的建设和维护； 3.完成公司选型技术的学习、研究和攻关，承担主要开发任务； 4.参与技术架构持续改进过程，按计划实施高可用高并发高可扩展方向的优化。  任职要求： 1. 计算机、软件工程相关专业级本科及以上学历； 2.5年以上中大型互联网平台和软件应用系统的系统设计和开发经验； 3. 精通J2EE,熟练掌握一种J2EE框架，比如spring、struts等； 4. 熟悉oracle，有oracle存储过程编写经验，有sql调优经验和大数据量、高并发处理经验为佳； 5. 了解事务、jdbc、servlet、jms、ejb等基本概念,熟悉jboss、tomcat、weblogic至少一种应用服务器； 6.精通Linux 操作系统和大型数据库；有较强的分析设计能力和方案整合能力。  </t>
  </si>
  <si>
    <t>五险一金 交通补贴 餐饮补贴 通讯补贴 弹性工作 免费班车 14薪</t>
  </si>
  <si>
    <t>1.渠道云产品各个阶段的测试及验证工作，对被测试产品负责
2.能够独立制定测试方案并组织开展测试
3.参与需求设计评审，分析需求方案完成测试用例规划并编写相应测试用例
4.制定并执行测试计划，定时对产品的业务和流程场景进行总结
5.结合业务能够独立完成关键业务的自动化方案及框架设计，参与自动化脚本编写，推进自动化测试工作
6.完成测试经验和资料的积累，指导初级人员或项目人员学习产品 1.计算机、软件工程等相关专业 本科以上学历
2.3-5年以上测试工作经验，有大型互联网公司工作经验优先
3.有erp项目经验优先
4.了解软件开发流程、掌握全面的的测试工作方法
5.具有自主工作推动能力，能够独立规划测试任务并自主完成所负责的测试工作
6.参与过自动化框架设计及自动化脚本编写，对自动化有深入的理解和设计执行能力
7.熟练使用各种常用的测试应用工具如：loadrunner、selenium、jemeter、gatling等
8.熟悉测试管理工具如：jira、禅道、testlink等
9.熟悉数据库使用（oracl、mysql等）、熟悉linux等系统优先
10.熟练使用开发语言（java、python、c++等）优先</t>
  </si>
  <si>
    <t>深圳光汇石油海运集团有限公司</t>
  </si>
  <si>
    <t>出国机会 五险一金</t>
  </si>
  <si>
    <t>岗位职责： 1、 负责研究产品和技术平台的策略和规划，参与产品小组的产品设计讨论，共同讨论和设计产品； 2、 负责公司软件系统架构的评估、整体设计，将系统整体分解为更小的子系统和组件，从而形成不同的逻辑层或服务，并确定各层的接口，层与层相互之间的关系； 3、 负责研究并应用关键技术或先进技术和方法，确定和实现软件系统的软件架构，形成框架、核心模块和对外接口的详细设计，参与核心代码的编写； 4、 参与制定和执行JAVA软件开发的技术领域标准、规范，培训和指导JAVA领域的后备人才； 5、 与项目经理、需求分析员、开发人员和最终用户保持紧密的技术和人际交流和沟通； 6、 完成相关的工作计划制定并达成工作目标。   任职要求： 1、 本科以上学历，计算机、电子、软件、通讯相关专业，5年以上Java软件开发经验，具备优秀的分析设计能力和代码编写能力； 2、 熟悉Linux常用操作命令，精通Java语言编程,精通Spring、MyBatis、Dubbo等主流开源框架和技术； 3、 精通多线程编程，掌握常用的设计模式；熟悉JVM，包括内存模型、类加载机制以及高并发/高性能的优化，有分布式、微服务架构设计意识； 4、 熟悉常用的关系数据库Oracle，MySQL和DB2，熟悉至少一种nosql数据库； 5、 熟练使用CSS、HTML、jQuery、Bootstrap、AngularJS、React等JavaScript框架等Web前端开发技术； 6、 熟悉单元测试和性能测试技术，熟悉Memcached/Redis/hamcrest其中一种缓存技术； 7、 熟悉常用的设计模式，熟悉Power Design或EA进行UML设计； 8、 有Spark、Hadoop、Hbase大数据处理分析技术优先； 9、 技术视野开阔，学习能力好，具有创新思维，能不断推陈置新，有较好的沟通能力、协调能力、书面表达能力，具备良好的团队协作能力，能承受一定工作压力。</t>
  </si>
  <si>
    <t>恒大金融财富管理（深圳）有限公司</t>
  </si>
  <si>
    <t>五险一金 包三餐 500强</t>
  </si>
  <si>
    <t xml:space="preserve">工作职责: 1、负责公司运营管理系统、移动App、微信号等系统等后台开发。 2、深入理解业务逻辑，根据业务需求，进行后台开发和维护，与前端系统对接。 3、负责后台技术方案设计、设计文档编写、代码实现、单元测试、前后台对接、版本提交发布。 任职资格: 1、 熟悉J2EE，熟练掌握Spring、Spring Boot、Spring Cloud等框架； 2、 熟练使用Git、Maven、Eclipse、IntelliJ、SVN等开发工具； 3、 掌握Oracle、MySQL、Redis等常用数据库； 4、 熟悉面向对象的程序设计及常用的数据结构和算法模型； 5、 熟悉Linux常用指令及脚本编写； 6、 有较好的产品意识、优秀的编码与代码控制能力, 良好的设计能力和编程习惯； 7、 有大数据、多线程、分布式项目开发经验的优先； 8、 统招全日制大学本科，3年以上工作经验，有金融相关行业背景优先。 </t>
  </si>
  <si>
    <t>15-22万/年</t>
  </si>
  <si>
    <t>五险一金 员工旅游 餐饮补贴 年终奖金 弹性工作 做五休二</t>
  </si>
  <si>
    <t>岗位职责： 1、负责大规模、高可用集群的运维架构优化与设计； 2、研究并持续优化系统稳定性，提升用户体验； 3、负责设计、实现与运维相关的自动化系统或工具。   任职要求： 1、计算机或相关专业，全日制本科以上学历，3年以上运维或运维开发经验； 2、熟悉shell命令，熟悉常用软件比如mysql、redis、mongodb、rabbitMq、nginx等的安装运维；熟悉常用软件的配置，比如mysql主从、nginx代理等； 3、熟悉zabbix、saltstack、openstack等运维自动化开源系统； 4、有python开发经验优先； 5、高度的责任心，工作细致耐心，积极主动，抗压性强，有团队合作精神，具有良好的沟通能力。</t>
  </si>
  <si>
    <t>Python开发工程师（外派）</t>
  </si>
  <si>
    <t>40-60万/年</t>
  </si>
  <si>
    <t>补充医疗保险 五险一金 补充公积金 年终奖金 通讯补贴</t>
  </si>
  <si>
    <t>做五休二 周末双休 五险一金</t>
  </si>
  <si>
    <t>岗位职责： 1、制定相关产品的研发规划并监督执行，完成技术方案的撰写和审核； 2、负责相关产品技术框架的选型与搭建； 3、指导并参与相关完成产品的需求分析和概要设计、组织技术攻关； 4、为公司重大决策项目、新产品技术项目的研发提供咨询意见； 5、指导团队成员进行疑难问题的处理； 6、主持和参与各种系统架构的设计和实现；负责部分核心技术的前瞻性研究，为核心业务的发展提供技术支持； 7、发现和攻克存在的技术难点问题。 任职要求： 1、计算机相关专业本科以上学历，具有计算机应用技术、新产品开发、产品研制及其他相关专业知识； 2、熟悉架构管理工具，具有成功的架构实施经验；熟悉大型企业IT业务架构、应用架构、数据架构、技术架构； 3、软件或互联网行业5年以上从业经验和1年以上系统架构设计经验； 4、熟悉电子商务平台的系统架构设计，熟悉电子商务平台产品研发的过程及其项目管理； 5、精通Jquery、JavaScript等WEB开发技术，精通WebForm、XMl Web Service、Windows Service、Remoting、WCF等技术； 6、熟悉使用 IIS / Redis / HA Proxy 等服务，并具备对这些服务的调优经验； 7、熟练掌握SQL Server数据库相关开发，具备良好的SQL编写、优化、分析能力，了解并掌握基本数据库设计原则； 8、对架构的高可靠性、高可扩展性、高安全性有自己独到的见解，能够构建高性能电子商务应用； 9、对负载均衡、高并发访问、群集计算、数据缓存、数据仓库、冗余容错等方面有较深入的研究； 10、有大型互联网企业工作经验优先。</t>
  </si>
  <si>
    <t>技能要求： - 熟练掌握Python、Shell等脚本工具 - 熟悉Python主流学习框架，能够熟练运用Tensorflow，有numpy、sklearn等相关库的使用经验 - 有自然语言处理经验、机器学习、数据挖掘等相关经验 - 熟悉Django等Python下的Web框架  其他要求： - 全日制本科及以上学历，金融，计算机等相关专业 - 通过英语四级 - 熟悉Docker者优先</t>
  </si>
  <si>
    <t>高薪诚聘 Web前端开发专家</t>
  </si>
  <si>
    <t>西安晶源科创新能源有限公司</t>
  </si>
  <si>
    <t>3.5-6万/月</t>
  </si>
  <si>
    <t>免费吃住 最繁华地段 丰厚年终奖 出国机会 绩效奖金 员工旅游 专业培训</t>
  </si>
  <si>
    <t>上班时间：6天制，每年30天带薪年假 工作地点：需外派国@@~&gt;wai， 公司负责免费用餐和住宿 薪资组成：月薪人民币税后 35000元至65000元 + 30-80%月绩效奖+ 每月35%分红奖金（满半年后计算）+ 忠诚奖   岗位职责： 1. 负责公司 Web 前端技术架构、技术选型、开发规范制定；公司自有产品的web端和手机前端页面开发； 2. 负责公司前端项目框架及迭代优化工作；产品前端交互、体验、数据可视化等核心研发工作； 3. 推动 Web 前端规范化、工程化建设；带领团队探索技术改进，并解决复杂的技术问题；  职位要求： 1、不依赖脚手架搭建项目架构，比如vue-cli、create-react-app cli、angular-cli这些命令行自动生成的项目组织架构； 2、对前端的数据与视图之间的关系有一定的理解，比如vue和vuex的关系，react和redux的关系，为什么要这么设计？ 3、对前端自动化构建流程有独立的思考能力； 4、对ECMA Script或JavaScript语言机制有比较深的理解； 5、必须掌握的技术栈：react、redux、typescript、rxjs、nest、es6/7、electron 6、对node.js服务端开发有一定的了解，比如react、vue的服务端渲染，中间件服务器（gateway）的开发；</t>
  </si>
  <si>
    <t>珊口（上海）智能科技有限公司</t>
  </si>
  <si>
    <t>1. 搭建优化服务器端机器学习框架流程 2. 协助人工智能算法工程师将算法模块工程化落地  技能要求 1. 3年以上的python开发经验，熟悉python多线程，多进程管理 2.211大学毕业优先考虑 3. 熟悉Linux操作系统及常用命令 4. 有Python调用机器学习算法的经验优先（例如使用过tensorflow, pytorch, caffe等框架） 5. 对人工智能，云计算，物联网，机器人行业有热情。</t>
  </si>
  <si>
    <t>深圳市锐吉电子科技有限公司</t>
  </si>
  <si>
    <t>五险一金 员工旅游 年终奖金 全勤奖 节日福利</t>
  </si>
  <si>
    <t>岗位职责： 负责智能家居控制后台软件的设计和开发工作  任职要求： 1、3年以上应用软件、互联网、电子商务等行业应用型Java软件开发经验； 2、具有丰富的J2EE设计经验，具备框架与架构理念，精通设计模式和组件技术，能优化和持续集成基于Struts+Spring+MyBatis/Hibernate的产品架构； 3、精通mysql，oracle、Sql Server等主流数据库原理</t>
  </si>
  <si>
    <t>深圳零到一数据服务有限公司</t>
  </si>
  <si>
    <t>北京中德福林软件科技有限公司</t>
  </si>
  <si>
    <t>岗位职责： 1、负责平台设计和研发工作，协助业务需求分析和软件设计（包括与移动端接口设计），负责核心代码的实现； 2、负责完成系统模块功能实现，技术总监的工作分配，测试人员问题反馈； 3、负责数据库设计、系统详细设计和核心业务编码工作； 4、负责完成系统疑难问题，保证系统高可用运行。 5、根据要求进行文档撰写、评审、维护工作。  任职资格： 1、计算机相关专业，3年以上Java工作经验； 2、Java基础知识扎实、逻辑思维清晰、良好的编码规范和代码注释习惯，具备良好的问题分析能力； 3、对设计模式有一定了解，能够在开发中使用常见的设计模式，对分布式系统架构有一定了解； 4、熟练spring mvc、mybatis、spring等开源技术框架，深入了解其原理者尤佳； 5、熟悉dubbo，数据库中间件者优先； 6、熟悉主流数据库：mysql，redis，mongodb等，具备sql优化能力。 急招!! 欢迎投递！ 公司官网 http://www.zring.net.cn</t>
  </si>
  <si>
    <t>1.4-1.9万/月</t>
  </si>
  <si>
    <t>高级python开发工程师/devops</t>
  </si>
  <si>
    <t>富途网络科技（深圳）有限公司</t>
  </si>
  <si>
    <t>IT开发经理（JAVA方向）</t>
  </si>
  <si>
    <t>深圳市一博科技股份有限公司</t>
  </si>
  <si>
    <t>五险一金 专业培训 绩效奖金 年终奖金 员工旅游 交通补贴 弹性工作 股票期权</t>
  </si>
  <si>
    <t>职位诱惑：  1、福利好，薪资高，技术牛人多，工作氛围好，上升空间大  2、能深度参与互联网金融公司devops全流程建设， 成为SRE工程师  3、能了解到公有云原理、私有云建设等最前沿技术栈  4、能学习到许多金融、证券行业投资知识    工作职责：  1、负责云运维自动化平台设计与开发，提供高效创新的一站式运维服务；  2、负责监控系统开发、海量数据处理集群建设，提供AI智能监控、精准监控、业务链路监控、监控统计分析服务；  3、负责后台自动化测试系统设计与开发， 以及其他运维系统平台开发。    任职要求：  1、熟悉python，熟悉OOP编程模式，熟悉设计模式、开发规范，前后端都会优先；  2、熟悉mysql， mongoDB，熟练使用SQL/NOSQL做为web后端数据存储；  3、熟悉Django框架优先；  4、熟悉类Unix系统架构、Tcp/Ip协议，掌握常用linux命令；  5、具有大数据、运维自动化研发经验的优先；具有产品意识优先；  6、有责任心，优秀的团队合作精神，良好的沟通表达和需求抽象能力；</t>
  </si>
  <si>
    <t>五险一金 员工旅游 绩效奖金 年终奖金 定期体检 节日福利 带薪年假 年底双薪 下午茶 周末双休</t>
  </si>
  <si>
    <t>1、主导元器件平台的架构设计；根据业务规划及技术规划制定应用架构方案； 2、负责软件项目核心代码编写，性能调优； 3、负责项目的需求分析； 4、负责和内部第三方系统对接； 5、负责开发团队的管理和培养；  任职要求： 1、3年以上电商系统或者其它大型企业应用系统开发经验； 2、精通JAVA相关技术，精通Eclipse、MyEclipse等开发工具；有技术团队管理经验； 3、精通Java语言，掌握radius，具有分布式开发思想； 4、精通JSP/Servlet/EJB/JavaBean等开发技术，掌握Spring+mybatis框架； 5、熟悉J2EE技术构架、理解主流开发框架； 6、具有数据库的开发经验，至少熟悉MySQL、Oracle、SQL Server中的一种； 7、熟悉UML语言和设计工具； 8、拥有大型复杂分布式互联网开放平台设计开发、监控、报警经验者优先。</t>
  </si>
  <si>
    <t>JAVA开发高级工程师 (职位编号：004592)</t>
  </si>
  <si>
    <t>1、参与项目系统设计，完成软件项目的程序开发工作；
2、负责产品需求分析、设计和文档编写；
3、根据产品需求和设计进行软件开发；
4、完成直接上级交办的其他工作任务。 1、本科以上学历，5年以上的开发经验；
2、精通JAVA语言，对NIO，多线程，集合，Lambda等基础框架有深入理解；有JVM优化，docker化经验更佳；
3、熟悉主流技术架构体系，springboot,springcloud框架,熟悉前端vuejs,对相关技术领域的开源产品有深入的理解；
4、有大型分布式、高并发、高可用系统设计、开发和调优经验，例如redis集群、mongo、kafka、rocketMQ等中间件使用经验优先；
5、具备较强的业务分析能力，有供应链领域建模，架构经验；
6、对技术与互联网有热情，不断追求技术更新。</t>
  </si>
  <si>
    <t>深圳房讯通信息技术有限公司</t>
  </si>
  <si>
    <t>五险一金 年终奖金 绩效奖金 专业培训 周末双休 餐饮补贴 弹性工作</t>
  </si>
  <si>
    <t>岗位职责： 1、负责房讯通数据中心核心产品的后台研发； 2、能承担技术攻坚任务。  岗位要求： 1、本科，计算机相关专业，具有互联网项目开发经验； 2、3年JAVA开发经验以上，熟悉UML建模等相关技术； 3、熟练使用主流开发框架，如SSM，Spring Boot，Spring Cloud、Dubbo，ActiveMQ或RabbitMQ等； 4、熟悉linux常用命令； 5、熟悉Mysql相关知识，具备一定的调优经验； 6、熟悉多线程、IO等方面编程； 7、良好的学习和沟通能力，责任心强，能够独立并有效解决问题。 8、有工作流引擎（ Activiti、Flowable）和表单引擎相关工作经验者优先</t>
  </si>
  <si>
    <t xml:space="preserve"> 工作职责： 1. 参与公司系统网站的核心功能编码与完成项目技术攻关，根据公司业务需求制定开发计划，并负责实施监控； 2. 解决重要项目中的关键技术难题； 3. 负责管理开发人员，对接开发需求、跟进开发进度、进行功能测试验收； 4. 负责与公司各业务及技术部门沟通，带领产品专员进行需求整理； 5. 负责开发团队的建设，提升团队工作热情，建立高效技术团队； 6. 负责公司现有系统的更新、功能扩展的立项及组织开发。 任职要求： 1. 计算机相关专业，本科及以上学历 2. 3年以上PHP开发经验，2年以上技术团队管理经验，有项目管理经验优先； 3. 熟练掌握PHP语言，熟悉一种以上主流的PHP开发框架，具备快速开发应用的能力； 4. 熟悉MYSQL、Apache、Nginx的编程； 5. 敏捷的思维能力、良好的沟通能力； 6. 具有良好的跨团队沟通和协调能力，抗压能力强，具备较强的自我调节能力和自我激励能力，能承受一定的工作压力。</t>
  </si>
  <si>
    <t>深圳易普森科技股份有限公司</t>
  </si>
  <si>
    <t>医疗设备/器械 通信/电信运营、增值服务</t>
  </si>
  <si>
    <t>五险一金 年终奖金 绩效奖金 项目奖金 股票期权 员工旅游 通讯补贴 节假日福利 扁平管理</t>
  </si>
  <si>
    <t xml:space="preserve"> 1、负责通用流媒体传输服务设计开发； 2、负责国标28181平台设计开发； 3、负责视频监控平台的规划、方案设计及代码编写。  岗位要求： 1、本科以上计算机、计算机视觉、图像处理、GIS等相关专业； 2、具有3-5年工作经验； 3、精通C/C++程序设计、熟悉网络编程、熟悉多线程编程； 4、熟悉Windows程序开发环境； 5、熟练使用ffmpeg，熟悉AVI、MP4、TS视频格式、了解h264； 6、熟悉rtsp、rtp/rtcp、sip、rtmp协议； 7、熟悉开源流媒体服务器live555、darwin streaming server、osip/exosip/partysip； 8、熟悉安防GB/T28181标准，有GB28181/ONVIF等协议对接开发经验。 9、沟通交流能力强，良好的团队合作精神，工作主动性强，可出差； 10、有海康、大华等主流监控设备\平台对接经验优先。 </t>
  </si>
  <si>
    <t>五险一金 平台大 项目优势</t>
  </si>
  <si>
    <t>本科3年以上工作经验  熟悉Linux操作系统  熟悉Python/Django开发框架  有金融项目经验优先考虑</t>
  </si>
  <si>
    <t>五险一金 补充医疗保险 员工旅游 专业培训 绩效奖金 年终奖金 定期体检 腾讯系公司</t>
  </si>
  <si>
    <t>岗位职责：
1、参与核心代码的开发
2、参与系统的需求分析，撰写相关专业的技术文档；
3、参与新技术的预研；
4、负责解决开发过程中的技术问题；  任职资格：
1、本科学历具备3年以上Java开发经验； 2、精通JAVA技术，精通熟悉Elasticsearch的开发和调优；
3、有互联网应用系统开发经验优先；
4、对高并发、高性能数据处理系统有丰富经验；
5、熟练使用Spring Boot、Spring Cloud等Spring技术；
6、熟练使用NSQ、Kafka或其它消息中间件；
7、熟练使用REDIS、Mongodb等Nosql技术；
8、熟练使用MYSQL DB并对MYSQL数据库优化和调优有深入理解；
9、有微服务架构治理经验优先；
10、有hadoop、hive、spark等大数据分析系统开发维护经验优先；</t>
  </si>
  <si>
    <t>周末双休 五险一金 带薪年假 包三餐 包住宿 高温补贴 加班补贴</t>
  </si>
  <si>
    <t>职位描述：  1.作为资深java开发人员，完成上级安排的各种开发任务  2.协助系统架构师完成各种产品、系统的架构设计、技术选型等工作，参与制定和完善代码规范、研发流程  3.在开发团队中起到带头作用，帮助初/中级研发工程师解决技术难题，在需要的时候为团队中其他成员提供技术辅导    职位要求:  1.3年以上基于J2EE的中、大型互联网产品软件研发经验，对互联网软件产品的常见架构比较了解，熟悉互联网软件产品的开发流程  2.熟悉各种常用的技术框架，如Spring、Struts、Hibernate、MyBatis等，熟练掌握其使用方法，并对其工作原理有一定的了解  3.熟练掌握各种web前端技术（html、javascript、css等），熟悉各种常用的javascript类库，如JQuery、prototype等，能熟练使用其中的一种或多种  4.熟悉Oracle、Mysql等常见的数据库技术，能够结合具体的应用场景编写高效的sql语句或存储过程  5.了解java多线程的基本原理和编程方法，能够在必要的时候通过多线程编程提高程序的效率和性能  6.具有较强的语言文字表达能力和需求分析能力，能够撰写各种技术文档。具有较强的适应能力和独立解决问题的能力  7.对工作有热情，对技术有浓厚的兴趣，善于学习，能够通过不断的学习新的技术，提高工作的效率  8.有日PV值超百万网站架构和运维经验者优先</t>
  </si>
  <si>
    <t>sz-java游戏服务器开发岗</t>
  </si>
  <si>
    <t>深圳采贝教育科技有限公司</t>
  </si>
  <si>
    <t>岗位职责： 1、负责手机网络游戏服务器端的开发工作；
2、负责与游戏策划以及前端开发人员沟通，根据策划需求与前端开发配合编码实现服务器逻辑；
3、负责游戏服务器程序打包与测试，确保服务器逻辑高效率稳定运行；
4、上级交代的其它工作。 任职资格： 1、教育水平：本科及以上学历；
2、所需专业：计算机软件类相关专业；
3、语言水平：具有良好的沟通表达能力；
4、要求：
能够熟练使用至少一种主流数据库；
具备线上MMORPG游戏服务器开发、维护经验；
具备与游戏设计人员沟通需求、需求分析的能力；
在操作系统、网络、数据库等方面具有扎实的理论基础；
具备一定的架构能力，其架构水平不低于现有人员标准；
具有良好的计算机语言基础和面向对象的编程思想；
具有良好的代码阅读能力，具备软件工程的实践经验，能在已有代码基础上进行优化和修改；
良好的沟通理解能力；
热爱游戏行业，对游戏制作工作充满热情。</t>
  </si>
  <si>
    <t>岗位说明： 1、负责API接口，分析后台统计数据，不断提升产品体验； 2、根据产品提供的原型进行需求确认，数据结构构思，文档代码编写，对接其它相关开发部门，功能测试，解决BUG； 3、负责企业后台、管理后台、客户需求、官网进行开发维护工作、快速原型开发，快速迭代并迅速投入产品； 4、公司内部自主需求系统的功能开发和维护。  任职要求： 1、本科及以上学历，计算机相关专业毕业； 2、了解MySQL数据库，有NoSQL数据库应用经验、有研究和探索创新的开发思路和***习惯； 3、了解linux常用命令，能在linux环境下完成php运行环境编译配置； 4、有yii框架开发经验或者熟悉其他两种主流框架以上者； 5、有第三方sdk接入的经验，了解版本控制工具SVN、GIT协同开发； 6、了解Nginx、Apache、redis、Memcache等服务器基本应用； 7、良好的撰写编码习惯与文档规范，有面向对象的编程思想； 8、有git版本控制使用经验、有自己的blog、技术亮点优先。  薪酬福利： 1、入职即购买六险一金，周末双休； 2、年度调薪机会、地铁周边交通便利； 3、带薪年假、节日活动及福利、生日会等； 4、内外部培训拓展、每年不定期举行境内外旅游； 5、舒适和谐的工作氛围，为员工提供冰箱、微波炉等设施； 个人发展：提供全方位的培训、晋升机会、极具行业竞争力的薪酬待遇、为您的成长保驾护航。</t>
  </si>
  <si>
    <t>深圳市富安娜家居用品股份有限公司</t>
  </si>
  <si>
    <t>服装/纺织/皮革 家具/家电/玩具/礼品</t>
  </si>
  <si>
    <t>五险一金 免费班车 员工旅游 通讯补贴 餐饮补贴 专业培训 出国机会 绩效奖金 年终奖金 股票期权</t>
  </si>
  <si>
    <t>岗位职责： 1．参与软件需求分析、系统设计、文档编写，主导框架搭建、核心代码编写等开发类工作 2. 对接公司已有系统SAP、POS、电商、OA等业务数据  任职要求： 1、大专或以上学历，计算机或相关专业毕业； 2、5年以上Java大型系统开发经验； 3、熟悉软件工程基本理论和方法，熟悉分层软件架构的概念和方法，熟练掌握面向对象编程思想； 4、扎实的Java语言功底，良好的编程习惯；熟悉jdk1.5及以上的特性，熟练使用Eclipse等开发工具； 5、熟练掌握JSP/Servlet开发；熟悉Maven 、Struts2，Spring3，Hibernate等主流企业应用开源框架； 6、精通WebService原理，能够快速开发编写webservice和WSDL； 7、熟练掌握Tomcat等应用服务器配置和应用部署； 8、扎实的SQL语言功底，熟练使用MySql、Oracle、SQL Server数据库，有数据库设计和优化经验者优先； 9、精通Linux、dubbo、nginx、redis、nfs、fastdfs、mycat、LVS、mysql-mmm、zookeeper、LTS者优先； 10、熟悉设计模式、高可用、负载均衡经验者优先； 11、良好的沟通和团队合作能力，主动的学习意愿和良好的学习习惯，认真负责的工作态度；</t>
  </si>
  <si>
    <t>深圳鑫泉健康网络有限公司</t>
  </si>
  <si>
    <t>英智广告（上海）有限公司</t>
  </si>
  <si>
    <t>五险一金 周末双休 定期体检 带薪年假</t>
  </si>
  <si>
    <t xml:space="preserve">  职位描述： 1、负责项目系统的总体设计，负责系统各个模块的详细设计的评审和定稿，制定支援复杂业务流，统计分析，数据挖掘以及智能决策为导向的行业信息解决方案。  2、有一定的用户需求分析和理解能力，有较强的应用功能设计和数据设计能力，精通软件设计模式，熟悉掌握其中的一些建模工具使用，能根据较复杂业务逻辑独立设计数据模型和数据间关系； 3、具有良好的技术方案设计能力和设计方案文档编写能力， 具有一定的培训能力和培训辅导经验。   职位要求：  1、本科及以上学历，计算机或相关专业，有扎实的软件基础知识；  2、精通面向对象编程方式；  3、精通Java语言；  4、熟练掌握Eclipse、WebLogic、tomcat等日常工具；  5、熟练掌握SQL语句编写，对mysql、Oracle或PG 数据库有较多应用经验；  6、熟练掌握spring、springMVC、mybatis或ibatis、redis或memcatch、nginx、dubbo、zookeeper等互联网常用技术，精通分布式应用原理，具有一定应用架构思维和经验；  7、5年以上java开发经验   </t>
  </si>
  <si>
    <t xml:space="preserve">岗位职责：  1.      负责公司的PHP产品的研发及维护工作（旅游零售行业）；  2.      按照项目计划，按时并高质量的完成PHP开发任务；  3.      按公司标准要求，负责PHP系统的编码实现及技术文档撰写;    任职要求：  1.      3年以上PHP相关项目开发经验；   2.      有PHP CMS开发经验，熟悉Drupal优先；  3.      精通PHP、MySQL，熟悉至少一种PHP主流开发框，熟悉ThinkPHP框架优先；  4.      熟悉Linux，具有较强的系统分析能力、问题解决能力；  5.      精通Redis、Memcached等的常用缓存技术；  6.      有良好的代码编写习惯，有组织过codereview并改进项目技术结构的经验;  7.      熟练使用Git版本控制工具；  8.      参与过敏捷开发的技术人员优先；  9.      热爱研究技术，积极主动，具有极客精神，有良好的团队精神。 </t>
  </si>
  <si>
    <t>深圳市房一族网络科技有限公司</t>
  </si>
  <si>
    <t>租赁服务 互联网/电子商务</t>
  </si>
  <si>
    <t>带薪年假 五险一金 绩效奖金 节日福利 专业培训 做五休二</t>
  </si>
  <si>
    <t>广州星锐网络科技有限公司</t>
  </si>
  <si>
    <t>工作职责： 1、负责平台架构优化、核心重要模块开发，有很强的质量意识，主导核心代码开发； 2、负责需求、设计产品相关文档编写； 3、编写制订各项技术方案； 4、负责较高难度的需求分析； 5、指导、培训中初级工程师、新员工； 6、解决项目中技术难题； 7、提出系统安全性、稳定性、性能和扩展性的解决方案。 任职要求： 1、具有本科及以上学历，计算机应用及相关专业毕业。 2、四年以上基于Java的Web项目开发经验，具有较好的系统架构设计能力，有互联网产品、分布式应用系统开发经验，有租房应用开发相关者优先； 3、Java基础扎实，理解常用的设计模式，熟悉基于J2EE的相关开源技术以及熟练运用主流开发框架（Spring, Spring MVC, Hibernate，Mybatis等）；精通Spring boot，Spring cloud，Dubbo框架； 4、熟悉熟悉HTTP,TCPIP,Socket网络通讯协议，熟悉Kafka，RabitMQ等中间件； 5、熟悉分布式缓存Redis,Memcache，熟悉SOA, WebService等技术； 6、熟悉ORACLE,MySql数据库开发技术及相关工具，熟练掌握SQL，有海量数据系统的开发、调优经验； 7、熟悉Linux环境以及操作，SVN的使用，熟悉Tomcat,Apache,Nginx等开源的服务器； 8、熟悉微服务架构设计原理，并有过相关实战经验； 9、有大数据方面工作经验如hadoop、storm、spark、hbase等技术的优先； 10、有过数据仓库系统设计和实施经验的优先。</t>
  </si>
  <si>
    <t>五险一金 员工旅游 交通补贴 通讯补贴 餐饮补贴</t>
  </si>
  <si>
    <t>岗位职责： 1、具有3-5年PHP开发经验，具有良好的PHP基础 2、有团队、项目管理经验，按时按量完成，及时汇报工作进度 3、能独立设计稳定高效的大型平台/系统架构，具有良好的数据结构知识及应用经验 4、精通至少一种php框架，公司业务主要使用yii、thinkphp 5、理解Oauth2.0认证原理，理解Restful，熟练开发标准的Restful api； 6、负责部门团队建设和管理，根据业务需求制定技术开发方案和计划，并带领团队落实执行 7、攻克技术难题，配合及推进关联业务部门的开发进度，确保高效率完成任务 8、负责公司现有业务系统架构的迭代优化和系统扩展</t>
  </si>
  <si>
    <t>高级数据分析师</t>
  </si>
  <si>
    <t>Teambition</t>
  </si>
  <si>
    <t>1.4-2.4万/月</t>
  </si>
  <si>
    <t>五险一金 员工旅游 餐饮补贴 专业培训 弹性工作 定期体检 绩效奖金 年终奖金</t>
  </si>
  <si>
    <t xml:space="preserve"> 在Teambition 数据分析团队，你可以深入了解如何从纷繁复杂的数据中进行探索，如何通过数据改良产品，用数据驱动业务。在这里，你和我们共同成长，推动公司的业务发展。  职责描述： 1、与业务方沟通相关分析需求，并独立承担基础数据处理、数据调研分析和报表开发等数据工作； 2、快速并充分理解产品和业务，搭建自动化监控及可视化体系，建立分析指标体系； 3、跟踪核心指标变化，确保各指标、各数据的准确性及有效性，能及时定位并修复异常数据问题； 4、以数据驱动业务，挖掘业务策略和流程的可优化点，提供有效的数据分析结果； 5、根据业务发展，完成定期的分析报告及临时的分析需求，以供决策支持； 6、与业务部门、产品部门紧密合作，推进公司整体运营效率的提升。  任职要求： 1、全日制本科及以上学历，985/211优先；计算机、统计、经济和数学等相关专业； 2、本科5年以上工作经验，硕士3年以上工作经验； 3、熟练使用Tableau、Sql等分析工具，Python、R、机器学习算法等是加分项； 4、对全生命周期的数据工作有深刻理解，包括：埋点与日志解析、数据仓库建设、数据可视化、数据分析与建模； 5、具备较高的数据逻辑和数字敏感性，有较强的数据及用户行为分析能力，有互联网行业数据分析经验者优先； 6、具备优秀的业务理解能力、良好沟通能力、学习能力和团队协作精神，工作细致认真； 7、具备积极解决各种难题的能力，能承受较大的工作压力</t>
  </si>
  <si>
    <t xml:space="preserve">1、使用Python，参与气象领域大数据处理系统的开发；
2、辅助进行系统的需求分析和系统设计；
任职要求：
1、大气科学、计算机、数学或相关专业本科或以上学历；
2、2年以上Python实际项目经验，熟悉Numpy、Scipy等数值处理库；
3、有 Djando 框架开发经验；
4、熟悉H5开发，熟悉jQuery、Bootstrap框架，有相应的项目开发经验；
5、做事细心，踏实，勤奋，喜欢软件编程行业；
6、能熟练阅读中英文技术文档。 </t>
  </si>
  <si>
    <t>filter1</t>
  </si>
  <si>
    <t>filter2</t>
  </si>
  <si>
    <t>五险一金 绩效奖金 定期体检 餐饮补贴 通讯补贴 员工旅游 年终奖金</t>
  </si>
  <si>
    <t xml:space="preserve">岗位职责： 1. 参与或负责公司项目和产品的开发； 2. 技术难点的公关，解决项目中遇到的技术难题； 3. 对初中级开发人员提供技术上的指导 4. 对外技术沟通、接口的设计和主要代码的实现； 5. 按照设计要求及源代码编写规范编写程序代码，并编写相关技术文档，对其质量、性能负责； 6. 进行定期的code review，保证代码的可持续维护 任职资格： 1.计算机或相关专业本科以上学历，三年以上J2EE开发工作经验 2.一年以上带领小型开发团队经验 3 两年以上互联网2c产品开发经验 4.掌握Spring MVC,MyBatis,Spring boot等开源框架并有Rest技术实际应用项目经验 5.精通Dubbo,Spring Cloud等微服务技术架构，了解微服务架构设计和技术实现 6.熟悉Redis,Memcached至少一种缓存技术的设计和开发 7.熟悉kafka,RocketMQ等消息中间件，以及消息中间件应用场景，能够根据实际业务需求设计合理的使用方案 8．对代码管理，自动部署等工具有深入使用和研究，如Maven,Gradle,git,jenkins等 9.了解微信公众号运营机制，熟悉微信公众号第三方接口API，有过微信公众号自定义后台开发经验者优先 10.具有较强的逻辑思维能力，学习能力和对新技术的追求精神 11.具有良好的沟通能力、理解能力及团队精神，责任心强, 良好的职业道德  </t>
  </si>
  <si>
    <t>python算法开发</t>
  </si>
  <si>
    <t>上海慧度至明信息科技有限公司</t>
  </si>
  <si>
    <t>五险一金 交通补贴 通讯补贴 采暖补贴 高温补贴 健身俱乐部 定期体检</t>
  </si>
  <si>
    <t>岗位职责：
1、根据项目需求，开发和维护python算法框架；
2、进行金融工程指定算法实现；
3、python相关系统的测试、安装部署、性能调优、技术支持等工作。
任职要求：
1、全日制大学本科及以上，数学、物理及计算机或相关专业；
2、具备2年以上python开发经验，有实际项目开发；
3、熟悉Windows及Linux下python的安装、部署及调试；
4、具备良好的沟通协调能力和团队合作意识，工作踏实，态度积极，能够承受工作压力；
5、熟悉金融行业基本知识及有金融工程算法开发实现经验者优先。</t>
  </si>
  <si>
    <t>武汉车千线汽车科技有限公司</t>
  </si>
  <si>
    <t>Python研发高级工程师</t>
  </si>
  <si>
    <t>岗位职责： 岗位要求： 综合素质：</t>
  </si>
  <si>
    <t>五险一金 员工旅游 餐饮补贴 专业培训 定期体检 弹性工作 年终奖金 期权激励</t>
  </si>
  <si>
    <t>负责物联网安全运行相关产品研发（工资15k―25k，期权激励）。 1、3年以上Python研发工作经验，本科以上学历，计算机相关专业，30岁以下。 2、熟练使用Python，常用数据结构 3、熟悉Python多进程模块 4、熟悉通过Python操作MySql， Redis， Http 5、熟悉网络协议NMAP，SNMP及MIB, Onvif，STP  6、有物联网终端探测扫描相关工作经验，尤其是电力物联网终端或视频监控等相关工作经验优先。</t>
  </si>
  <si>
    <t>北京量子仿真科技有限公司</t>
  </si>
  <si>
    <t xml:space="preserve">【工作职责】 1、按期完成公司分派的任务，完善现有系统和项目新建系统的功能 2、参与公司产品规划及部分模块设计； 3、负责系统部份设计、核心功能开发工作； 4、完成系统对接、编写技术文档起草、审核工作； 5、根据业务需求进行功能模块设计及编码实现； 6、解决重难点技术问题； 7、参与架构及技术选型工作； 【岗位要求】 1、本科或以上学历，计算机相关专业，工作5年及以上，Java基础扎实，面向对象思想良好； 2、熟练使用主流开源框架SpringBoot、Spring Cloud、Dubbo、ZooKeeper，阅读过源码者优先； 3、熟练使用Redis、MongoDB、Kafka、RabbitMQ缓存及消息中间件； 4、熟悉Linux、Docker环境开发部署及JVM内存模型和基本调优； 5、熟悉常见通讯协议、报文格式； 6、熟悉JUC包，具有多线程环境相关编程经验； 7、熟练常用设计模式，具有互联网系统设计经验及分布式经验者优先考虑； 8、良好的沟通能力； 9、对技术抱有持续的热情和研究； 10、具备专业英文的阅读能力； </t>
  </si>
  <si>
    <t xml:space="preserve">工作内容： 1.参与项目的需求分析，系统设计方面的工作，并撰写技术文档； 2.负责服务器端软件平台、按照需求设计要求完成功能模块的开发设计、代码编写及单元测试，维护所开发的软件模块代码，解决开发过程中的技术问题 3.负责解决软件平台运营或应用系统运行过程中遇到的相关问题 4.前瞻技术的跟踪调研和产品创新研究  岗位要求： 1、 开发基础扎实，良好的编程习惯，熟练使用主流开发框架Django； 2、 精通Python； 3、 熟练使用MySQL数据库； 4、 有教育平台开发经验者优先； 5、 有微信小程序服务器端开发经验者优先； 6、 熟悉前端的开发人员优先； 7、 有多人团队合作经验者优先。 </t>
  </si>
  <si>
    <t>java技术主管</t>
  </si>
  <si>
    <t>1.6-3万/月</t>
  </si>
  <si>
    <t>岗位职责：  1、带领团队完成公司项目开发，对项目的进度、质量进行有效管理。 2、负责系统功能模块的设计、系统架构的设计。 3、负责团队关键技术选型及指导、负责系统核心功能模块开发。 4、解决生产系统问题、保障公司业务正常运行。  岗位要求: 1、统招本科及以上学历，5年以上大型互联网公司Java开发经验，2年团队管理经验； 2、Java基础扎实，熟悉io，多线程，集合等基础框架 3、熟悉分布式系统的设计和应用，熟悉分布式、缓存、消息、队列等机制； 4、熟悉MySQL数据库以及NOSQL存储系统的基本操作，能够进行系统性能调优； 5、熟悉多线程、高性能的设计编码及性能调优； 6、了解能够使用Lucene/ElasticSearch、k8s、Netty、redis、Zookeeper等开源项目； 7、有较强的学习和沟通能力，良好的团队协作精神，极强的责任心，工作踏实、勤恳，有钻研精神； 8、大规模高并发访问的应用架构设计和开发经验者优先；</t>
  </si>
  <si>
    <t>深圳市蓝莓互娱科技有限公司</t>
  </si>
  <si>
    <t>机器学习领域客座学生</t>
  </si>
  <si>
    <t>周末双休 五险一金 绩效奖金 节日福利</t>
  </si>
  <si>
    <t>1、主要负责web、移动端H5软件和API接口开发； 2、参与网站数据库的优化调整； 3、根据项目需求,能够完成功能模块的开发,并负责各功能及模块接口设计工作； 4、参与网站架构,性能,安全,扩展等优化的设计和实现； 5、解决开发中遇到的实际问题； 任职要求： 1、大专及以上学历，3年以上编程经验，基础扎实，会基本设计模式,了解http、https网络通信协议; 2、熟悉PHP语言，熟悉常用开源框架，如thinkphp，laravel等; 3、 熟悉面向对象思想，了解常用的设计模式； 4、 有一定的数据库规划能力，熟悉MySQL数据库优化； 5、熟悉redis/memcache基本命令、工作原理等，熟练掌握mongo增删改查等语句操作； 6、对高并发、高速缓存、分布式存储、消息队列、负载均衡有一定了解； 7、拥有良好的代码编写风格，要求结构清晰、命名规范、逻辑性强，了解技术文档编写规范，如PSR-4规范； 8、有处理高并发经验者、会swoole插件优先； 9、良好的团队合作精神，较强的沟通能力者优先；</t>
  </si>
  <si>
    <t>周末双休 弹性工作</t>
  </si>
  <si>
    <t>岗位职责： 1、具有深度学习框架搭建经验，包括机器学习、文本图像处理等的算法； 2、针对实际问题进行探索性研究，提出高效解决方案; 3、有意愿深入学习和了解机器学习框架、算法设计等。   岗位要求： 1、本科或本科以上学历应届生，工科类专业，本科985或211学校毕业优先，有工作经验者优先； 2、熟悉人工神经网络（Artificial Neural Networks，ANN），本科和硕士课题采用神经元网络算法处理或解决工业应用类问题，包括但不限于材料领域、机械领域或其它类型的应用场景； 3、熟悉C++及Python语言；</t>
  </si>
  <si>
    <t>广州宏算信息科技有限公司</t>
  </si>
  <si>
    <t>五险一金 周末双休 年终奖金 节日福利 弹性工作 专业培训</t>
  </si>
  <si>
    <t>整车测试实习生 (职位编号：001042)</t>
  </si>
  <si>
    <t>岗位职责： 1、 参与公司核心技术平台研发项目，负责公司中间件、开发平台等核心技术研发。 2、 参与项目的架构设计、技术选型、技术难题攻关、核心功能设计和实现、性能调优等工作。 3、 根据业务及技术发展持续优化架构，做前瞻性的技术分析、研究及应用。  任职要求： 1、计算机相关专业，5年以上相关工作经验。 2、 具有扎实的JAVA开发经验，JAVA基础扎实，熟悉JVM原理，熟悉Java EE相关技术，熟悉Spring、SpringMVC、SpringBoot、SpringCloud、MyBatis、Dubbo等开源框架。 3、 具有5年以上分布式、高并发、高性能系统架构设计经验，熟悉分布式、缓存、消息、搜索等机制，能对常用开源技术进行合理应用及解决问题，有较强的分析设计能力和方案整合能力。 4、 掌握Linux 操作系统，熟悉Linux环境下的Java应用程序安装部署及性能调优。 5、 喜欢阅读优秀的Java开源项目代码，熟悉开源框架，具有针对不同系统特性的了解及选型能力。 6、 深刻理解微服务架构思想，具有微服务架构经验者优先。 7、 具有高度的抽象设计能力，思路清晰，善于思考，能独立分析和解决问题,责任心强，具备良好的团队合作精神和承受压力的能力。</t>
  </si>
  <si>
    <t>威马汽车科技集团有限公司</t>
  </si>
  <si>
    <t>1.对汽车零部件进行整车集成交互测试，记录试验结果
2.制定汽车测试项目计划，并开展执行工作
3.深入分析汽车测试结果并撰写提交测试报告
4.识别故障，进行根源分析，与汽车开发团队共同协作来解决问题 1. 熟悉Linux/Android系统
2. 有Python、Shell或JAVA、C、C++等实际编程经验
3. 对车载系统有一定了解者优先
4. 汽车工程、计算机、自动化等相关专业
5.有驾照，对整车有了解者优先;有驾照，对整车有了解者优先;对业界安全策略、安全攻防熟悉者优先</t>
  </si>
  <si>
    <t>易联支付有限公司</t>
  </si>
  <si>
    <t>五险一金 交通补贴 餐饮补贴 专业培训 绩效奖金 定期体检 员工旅游 节日福利 周末双休 带薪年假</t>
  </si>
  <si>
    <t>岗位要求：</t>
  </si>
  <si>
    <t xml:space="preserve">【岗位职责】 1、负责产品接口模块的开发与维护； 2、根据产品设计进行软件项目的设计与开发，独立完成一些核心模块的设计与编码工作； 3、负责系统后台数据库的设计与调优以及数据安全工作； 4、项目管理，能够与开发团队中其它成员共同开发、有效沟通。  【任职要求】 1、统招本科及以上学历，两年以上相关工作经验，扎实的计算机基础理论知识 2、精通面向对象编程，有Yii、thinkphp、Laravel等主流框架经验； 3、熟练掌握SQL语言及调优； 4、精通memcache，redis，对缓存技术的使用场景和使用方法有深刻认识； 5、参与过金融项目以及理解敏捷开发者优先； 6、有中大型web应用服务器数据库设计经验者优先；有微服务架构设计者优先。   【公司福利】 1、公司在节假日（元旦、春节、劳动节、端午节、中秋节、国庆节）为员工发放节日福利。 2、员工结婚生育赠送慰问礼物。 3、按国家规定缴纳五险一金，公司还为员工额外购买了商业保险。 4、每个季度有优秀员工评选！享受奖章、荣誉，公费培训，晋升机会！ 5、每月员工生日party，生日礼物，下午茶零食、户外拓展，聚餐、唱K；党员之家、员工书友会、篮球协会、演艺协会、公益俱乐部，满足每个员工不同的兴趣爱好！ 6、周末双休，带薪年假5天,享有国家法定节假日！  工作地址：上海市浦东新区杨高南路729号陆家嘴世纪金融广场1号楼12楼 （近4/6号线蓝村路地铁站） </t>
  </si>
  <si>
    <t>高级Python/Django后端软件工程师</t>
  </si>
  <si>
    <t>岗位职责： 1、按照项目计划，配合产品经理，按时提交高质量代码，完成开发任务； 2、及时反馈开发中遇到的难点问题，沟通并寻求解决方案，按阶段有计划地完成开发任务； 3、对系统进行单元测试，并配合测试人员进行产品测试和验收工作，并审核测试用例等； 4、对现有系统的设计代码进行复核，根据业务部门的需求对现有系统进行调整、优化、功能扩展； 任职要求： 1、大学专科及以上学历，计算机相关专业，4年以上工作经验，有互联网项目经验优先考虑，有视频或直播等影视项目开发经验者优先考虑； 2、熟练掌握使用Spring-boot、Dubbo、Jetty、WebSocket 、Spring、MyBatis、Netty、RocketMQ、、FastDFS、Git、Gradle、Supervisor、等开源框架并了解工作原理； 3、熟练掌握SQL语言，使用过SqlServer、Mysql、Oracle 等其中至少一种数据库； 4、熟练掌握MongoDB、Redis3.x、等其中至少一种NoSQL数据库技术； 5、熟练使用Git、Gradle、Maven等其中至少一种代码管理工具； 6、熟悉JStrom、Kafka、ElasticSearch等开源大数据技术的开发与部署者优先； 7、有良好的编程习惯和强烈的团队精神；有迅速接受新技术、快速学习和应用能力；  薪资：按能力定岗薪资（不设上限）+项目奖金+年终奖金；  *补贴：免费住房+加班打车补贴+累计全勤；  *保障：入职购买五险一金；  *福利：自主点餐（中餐和晚餐）+美味下午茶+团建活动（旅游等）  *津贴：结婚祝贺金+生日祝贺金+生育祝贺金+节假日礼金  *环境：珠江新城1300平方的办公场地</t>
  </si>
  <si>
    <t>1.独立完成Python / Django设计与开发 2.设计服务器后端系统框架设计，添加新功能和部署服务 任职要求： 1.本科或研究生毕业，3年以上Python语言开发经验 2.有物联网数据采集和通讯经验，熟悉物联网协议优先考虑 3.能熟练使用Django，Python等Web开发经验；有 Python/Django的高级知识，包括面向对象的编程 4.有RESTful API，celery服务的经验；有缓存，扩展性设计经验 5.熟练Linux/Mac环境下开发 6.熟悉MQ通信经验优先考虑.  7.能承担高负荷的工作，有良好的团队合作精神和自我管理能力，责任心强、工作敬业、有很强的开拓精神</t>
  </si>
  <si>
    <t>任职要求： 1、精通Java语言、多线程编程及各种开发测试工具； 2、精通MySQL数据库应用开发，有海量数据、实时服务系统JAVA后台开发、调优经验； 3、熟悉Zookeeper、Apache、Ngnix等常用开源工具； 4、有扎实的编程能力及良好的编程习惯、热爱开发工作； 5、自主学习能力强，优秀的分析问题和解决问题能力。 优选条件： 1、在知名证券、金融相关企业从事过大型分布式系统承担主要设计编码工作者优先。</t>
  </si>
  <si>
    <t>18-22万/年</t>
  </si>
  <si>
    <t xml:space="preserve"> 岗位职责：  1.独立完成Python / Django设计与开发  2.设计服务器后端系统框架设计，添加新功能和部署服务    技能要求：  1. 熟练掌握Python开发基础及Python核心库的使用，熟悉Flask、Django等 Web开发框架，有高并发、多线程/同/异步后端服务设计经验  2. 熟悉MySQL、Redis数据库，熟悉HTTP、HTTPS,RTMP 协议  3. 能承受较大工作压力，工作严谨认真，积极主动，有较强的独立分析及解决问题的能力，有良好的学习能力和沟通能力，团队合作意识强。  4．熟悉C语言 和Python 与C 交互机制更佳  </t>
  </si>
  <si>
    <t>天智星（深圳）科技有限公司</t>
  </si>
  <si>
    <t>五险一金 专业培训 弹性工作 节日福利 周末双休 带薪年假</t>
  </si>
  <si>
    <t>1、参与核心业务系统的需求分析，负责系统的设计和开发、撰写技术文档。 2、改进现有模块功能，提高系统的健壮性，稳定性以及性能。 3、发现并解决系统存在的问题。  任职要求: 1、5年以上工作经验，计算机及相关专业，本科及以上学历。 2、Java基础扎实，熟悉NIO、多线程、集合等基础框架。 3、熟悉SpringMVC等开源框架，熟悉Git、Maven等工具的使用。 4、熟悉MySQL等数据库，具备数据库调优经验。 5、熟悉分布式、缓存、异步等机制，有分布式系统、集群架构设计和使用经验者优先考虑。 6、具有良好的代码编程风格及命名规范。  7、良好的沟通能力，较强的逻辑思维能力，善于分析、归纳及解决问题的能力。</t>
  </si>
  <si>
    <t>深圳市纽尔科技有限公司</t>
  </si>
  <si>
    <t>五险一金 绩效奖金 周末双休 年终奖金</t>
  </si>
  <si>
    <t>深圳前海川谷信息技术有限公司</t>
  </si>
  <si>
    <t>1. 探索数据分析方法，能够理解投研部门提出的基金评价指标和模型 2. 研究量化投资模型，使用Python 实现评价指标计算及量化模型实现 3. 探索query理解技术，从用户输入的查询中还原其真实意图  任职要求： 1. 具备金融行业知识， 有相关的数据分析项目经验。 2. 具有很强的逻辑分析能力，对数据敏感。 3. 具有扎实的编程基础，精通Python编程语言，熟练使用Pandas、Scipy、Statsmodels等工具包。 4. 具有MySQL、Redis 至少一种数据开发经验。 5. 具备良好的学习能力，能够短期加班并承担工作压力。 6. 通过基金从业资格考试从优 优秀的团队合作精神；诚实， 勤奋， 严谨。</t>
  </si>
  <si>
    <t>高级JAVA研发工程师</t>
  </si>
  <si>
    <t>五险一金 带薪年假 节日福利 周末双休</t>
  </si>
  <si>
    <t>1、平台业务设计研发（订单、支付、结算、风控等）； 2、搜索平台和算法服务平台的设计、开发、性能调优等工作； 3、基础服务组件研发； 4、能够带领指导初、中级研发工程师保质保量完成团队任务； 5、对现有系统的不足进行分析，找到目前系统的瓶颈，改进系统算法，提高系统性能。  岗位职责： 1、本科以上学历，互联网公司背景，5年或以上工作经验，有过大型网站设计开发或高访问量业务开发经验； 2、具备良好的需求分析能力和设计能力，善于主动推动项目进展并最终落地； 3、JAVA基础扎实，理解IO、线程、集合等基础框架，对JVM原理有一定的了解； 4、掌握前端开发技术，熟练掌握Jquery、Vue、React等框架，对前端组件化有一定认识； 5、熟悉Spring、Spring Boot、MyBatis、Dubbo、ElasticSearch、Redis、Activemq、Zookeeper等开源框架，并能合理进行技术选型，善于解决问题； 6、熟悉分布式系统原理和设计，熟悉HTTP、MQTT协议； 7、喜欢钻研新技术、热衷于分享。</t>
  </si>
  <si>
    <t>（急招）JAVA高级工程师</t>
  </si>
  <si>
    <t>五险一金 员工旅游 专业培训 绩效奖金 年终奖金 下午茶 运动</t>
  </si>
  <si>
    <t>任职要求：  一、计算机或软件开发专业，5年以上工作经验； 二、精通后端系统Java开发语言，并具备丰富的开发经验； 三、有成熟大型网站开发经验； 四、协助架构师完成软件详细设计和编码实现，保障性能和可扩展；  职位要求： 1、熟悉分布式系统，有hadoop、redis、mongodb等开发经验； 2、熟悉linux，熟悉Shell脚本编程； 3、熟练掌握MySQL数据库，具备MySQL索引优化、查询优化的能力； 4、熟悉大型分布式系统设计与开发，熟悉各种web缓存、消息队列技术原理、SSO单点登录。在实际项目中使用过redis、kafka、activemq、rabbitmq优先。 5、在实际项目中使用过springboot,spring cloud,dubbo服务化框架; 6、最好有相关的C#或者是C++开发工作经验；  招聘的职位薪酬从优。对于优秀人才，除了薪酬之外，公司酌情给予 股权+期权 的激励。</t>
  </si>
  <si>
    <t>SEO工程师 0</t>
  </si>
  <si>
    <t>软件开发工程师 （Python方向）(001631) (职位编号：001631)</t>
  </si>
  <si>
    <t>广州市广睿气模有限公司</t>
  </si>
  <si>
    <t>北京辰安科技股份有限公司</t>
  </si>
  <si>
    <t>贸易/进出口 家具/家电/玩具/礼品</t>
  </si>
  <si>
    <t>全勤奖 专业培训 社保 年终奖金 餐饮补贴 带薪年假</t>
  </si>
  <si>
    <t>五险一金 免费班车 员工旅游 交通补贴 餐饮补贴 通讯补贴 专业培训 绩效奖金 年终奖金 弹性工作</t>
  </si>
  <si>
    <t>1、熟悉 Google 搜索引擎工作原理，网站结构，网页代码，了解影响排名的相关因素。 2、能针对关键词进行优化。精通站内优化，代码精简，懂 PHP+MySQL, HTML+CSS, Python 等。 3、精通站内优化及内外部链接优化等；精通 SEO 推广手段。 4、精通404页面、网站地图、301重定向、精通 robots 文件编写等操作。 5、熟悉常用 CMS 系统操作。 6、具备一定的英语阅读写作水平。 7、一年以上SEM/SEO相关工作经验。</t>
  </si>
  <si>
    <t>1、负责自动化运维平台的开发。
2、负责自动化运维平台与运维工具的整合与优化。
3、负责跟进运维平台的需求收集、反馈、优化和落地实现。
4、建立CMDB基础运维数据平台。
5、建立业务及系统监控平台。
6、研究新运维技术，持续优化自动化运维系统架构。 1、本科及以上学历，4年以上Python开发经验；
2、拥有丰富的Python编程经验，掌握django、django restframework等开发框架，熟悉网络通信编程相关知识
3、熟悉zabbix监控系统搭建和API接口使用，有二次开发经验者优先；
4、有自动化运维经验，熟悉ansible开通工具者优先；
5、具备容器编排Docker、Kubernetes开发经验。
6、学习能力强，具有较强的业务敏感性以及缜密的数据分析思维；</t>
  </si>
  <si>
    <t>高级Python开发</t>
  </si>
  <si>
    <t>1、参与商业项目产品后台服务的设计、开发、优化等研发工作，保证产品的质量和开发进度；
2、和产品等团队合作，确保前后端模块的协同工作；
3、参与研究新兴技术，对产品进行持续优化。
职位要求专科以上学历
1、专科及以上学历，计算机相关软件工程专业或理工类专业；
2、聪明、学习能力强、有独立解决问题的能力；
3、熟悉面向对象编程，掌握java/c++/python/php中的至少一门语言；
4、有良好的沟通能力和业务理解能力。</t>
  </si>
  <si>
    <t>工作职责： 1. 负责CMDB数据准确性的后端开发
2. 负责运维工作台的后端开发工作
3. 负责CMDB日常运维支持 任职要求： 专科7年,本科5年以上工作经验
熟悉Linux操作系统
熟悉Python/Django开发框架
熟悉Zabbix/Saltstack/Grafana等开源运维工具</t>
  </si>
  <si>
    <t>Java开发工程师/资深开发工程师</t>
  </si>
  <si>
    <t>上海普坤信息科技有限公司</t>
  </si>
  <si>
    <t>五险一金 餐饮补贴 通讯补贴 商业保险 定期体检 专业培训 年终奖金 周末双休</t>
  </si>
  <si>
    <t xml:space="preserve">岗位职责： 1、理解系统需求，负责技术架构研发与设计，制定系统架构方案； 2.产品前期的技术探索，技术难点攻关,对系统稳定性、扩展性等全面考虑和提供解决方案 3、核心代码编写，工作分配和团队技术指导，带领团队完成项目交付，对所负责的模块的进度和质量负全责； 岗位要求： 1、 .本科以上学历，计算机相关专业， 4年以上专职软件开发经验、1年以上系统分析、架构设计经验 2、 有出色的抽象设计能力，思路清晰，善于思考，能独立完成复杂前/后端模块的设计与实现 3、 精通面向对象设计技术和实践经验，精通数据结构、算法基础和设计模式；。 4、 精通JAVA，熟悉JVM内存管理、多线程、NIO、MINA、Socket编程，掌握Java系统的故障排查和性能调优 5、 熟悉Hibernate, Spring Boot, Spring Cloud等开源框架 6、 熟悉MySQL数据库、Linux操作系统； 7、 良好的编程习惯和文档习惯，较强的的学习能力； 8、 踏实有责任心，有良好的沟通能力和团队协作精神。 </t>
  </si>
  <si>
    <t>职位信息 1、设计技术方案和系统架构，重构已有不完善的系统； 2、编写系统核心代码，解决开发中的疑难问题； 3、将来承担重要系统模块的维护工作，保证系统服务的稳定可靠；  任职要求： 1、2年及以上Python服务端开发经验，有相关工作经验； 2、本科以上学历；熟悉Java，对多线程要有一定的了解； 3、愿意承担一部分测试和文档的工作优先考虑； 3、熟练运用Flask/Django/tornado等框架，实际开发过项目的优先； 4、熟悉常用的存储技术，如MySQL、Redis、Postgresql等，能根据业务需求设计性能良好、扩展性高、稳定可靠的数据存储结构； 5、熟悉Linux、docker服务部署及优化，理解负载均衡和网络调优优先。</t>
  </si>
  <si>
    <t>五险一金 通讯补贴 员工旅游 专业培训</t>
  </si>
  <si>
    <t>岗位职责： 1、与业务方、产品经理沟通，了解项目的需求和需求变化，评审相关需求的合理性。 2、配合项目经理，根据需求和需求变化，协同相关开发和测试，制定更改开发计划和上线计划。 3、跟踪项目的进度，执行任务管理，协调项目组成员之间的合作。 4、参与系统平台的构架设计与开发。 5、负责指导开发成员进行技术接口的设计，解决开发过程中遇到的技术问题。 6、配合协调测试经理，确保项目产品质量。 7、负责跨团队沟通，确保项目顺利推进。 8、建设团队创新氛围，不断提高团队的技术水准和研发能力，善于激励团队成员。  任职资格： 1、5年以上连续基于Java的Web项目开发经验，计加分项：计算机相关专业本科及以上学历毕业。 2、Java基础扎实，有良好的代码风格，熟练掌握Java集合类、并发编程，熟悉JVM原理及内存管理,Java泛型、线程池以及各种开源组件等技术，对数据结构、算法有深刻理解。 熟悉Struts、Spring、SpringMVC、Spring Cloud、MyBatis等开源框架，熟练使用Eclipse开发工具，有一定的Web应用开发基础(HTML, JS,JQuery,CSS, JSP, Servlet, XML)，熟悉Linux操作系统，熟练使用Junit(或者其他)进行测试代码的编写。 3、熟悉面向对象分析和设计，并能运用建模工具（UML建模工具&amp;PowerDesigner）进行设计工作，且能够指导初中级人员进行开发和设计工作。 4、精通Mysql、Oracle数据库(最少精通一种)，拥有较好的数据库设计能力。 5、 熟悉分布式缓存(Redis、memcached)其中之一、负载均衡(Lvs,Haproxy,Keepalive，Nginx中的任一)、消息(RabbitMQ,kafka,Active中的任一)、搜索（Solr，ElasticSearch）等机制者优先。 6、有大规模分布式系统设计与开发经验，熟悉SOA架构者优先。 7、熟悉Linux环境以及操作，SVN，git的使用，熟悉Tomcat，Jetty，Nginx等开源的服务器，最好使用过Jenkins，Docker。 8、具有较强的业务需求分析能力，高度的抽象设计能力，思路清晰，善于思考，能独立分析和解决问题，责任心强，具备良好的团队合作精神和承受压力的能力。 9、良好的沟通能力、团队合作精神；认真负责、具有高度责任感;优秀的学习能力。 10、有高并发，大数据访问量经验者优先。  年薪:25万-30万。</t>
  </si>
  <si>
    <t>通信技术工程师</t>
  </si>
  <si>
    <t>我们有2家公司：北京智云广通技术有限公司和北京华琪软通技术有限公司，是1999年成立的，20年来一直给移动、联通、电信、企业提供自己开发的产品，给移动、联通、电信主要提供回流分析系统、改号通知系统、智能外呼营销系统、呼叫中心系统、IVR电信增值业务；给企业主要提供呼叫中心系统、电话会议系统、电话通话过程录音监听系统、企业自动外呼通知、自动外呼营销系统、电话调度系统、电话举报系统、企业多功能电话交换机，产品介绍请看www.ctiworld.com.cn，公司有自己的研发力量，现在招聘要求如下：  技术支持、系统安装调试培训工程师  岗位职责： 1、负责公司通信软硬件产品演示、安装、调试、给客户培训、售后服务、技术支持； 2、与客户沟通，给公司反馈用户需求信息； 3、有时会出差安装调试系统  岗位要求： 1、专科以上学历，计算机、通信或相关专业； 2、精通局域网组建，熟悉微软SQLServer，SQL语句，并具有一年以上软件项目实施经验； 3、有上进心和很强的学习能力，能吃苦耐劳； 4、一年以上工作经验；  满足以下条件者优先考虑 1、在通讯技术方面有工作经验者优先。 2、开发过软件， 精通数据库系统开发，熟悉远程通讯相关知识； 3、熟悉CTI领域或相关集成工作经验，一年以上呼叫中心相关主流产品的开发经验 4、熟悉Python或 .net优先考虑</t>
  </si>
  <si>
    <t>岗位职责： 1、 负责后端服务器开发工作； 2、 处理与客户端数据交互，根据需求增加功能模块； 3、 对服务器架构和功能进行优化。 岗位要求： 1、本科以上学历，至少4年以上Python开发经验； 2、熟悉Linux操作系统，TCP/IP协议； 3、熟悉Mysql、Redis数据库使用及开发； 4、至少熟悉一种python web框架（Django、Flask、Tonador等）。</t>
  </si>
  <si>
    <t>网络运维工程师</t>
  </si>
  <si>
    <t>广州软云计算机科技有限公司</t>
  </si>
  <si>
    <t>五险 弹性工作 年终奖金 通讯补贴 专业培训 员工活动 周末双休</t>
  </si>
  <si>
    <t>岗位职责： 1、 定期进行运维巡检，巡检内容包括主机服务器、网络设备、安全设备、应用系统、数据库、中间件、电信线路等； 2. 根据项目要求撰写日志分析报告、运维周报、月报及用户要求的其他运维相关报告； 3. 按公司要求收集整理运维相关技术文档，形成公司运维知识库。  任职要求： 1、具有IT、网络、信息系统、主机服务器、数据库等相关运维基础； 2、熟悉路由交换机防火墙等相关技术，熟悉网络交换机、路由器、防火墙和IDS的基本配置； 3、熟悉Unix/Linux和Windows操作系统的基本命令/工具、常规服务、文件结构； 4、熟悉oracle、MySQL等数据库；熟悉weblogic、tomcat等应用中间件； 6、了解信息安全的基本知识，会使用一些安全工具，会脚本这优先； 7、具有基础的日志分析经验，网络拓扑思维 ; 8、具有操作系统、网络工程师、数据库、服务器厂商相关认证者优先; 9、欢迎优秀应届毕业生,实习生应聘本岗位.  加分项： 1、会Python、Ruby、Perl、bash等一种或者不限。 2、数据分析思维，挖掘数据价值。  上班时间： 9点到6点（中间休息2个钟），周末双休。 薪酬福利： 1、不定时员工活动（聚餐、唱K、旅游、羽毛球、篮球） 2、公司实行双休日工时制，节假日按照国家规定统一休息。</t>
  </si>
  <si>
    <t>职位描述： 1.使用python &amp; shell 对Zabbix 进行2次开发。 2. 熟悉ELK，PHP开发. 2.根据新的需求对原代码进行迭代更新。  任职资格： 1.大学专科及以上学历，计算机相关专业, 2年实际开发工作经验, 2.精通Python编程,具有Python Web开发经验,能快速的理解Python源码。 3.熟练使用zabbix,了解各模块原理与优化。 4.了解或熟悉Django、Tornado、Twisted、Flask等 Web开发框架中至少一种。 5.熟悉Linux系统的操作，熟悉Nginx，Gunicorn，uwsgi等。 6.熟练使用Oralce,MySQL/PostgreSQL等数据库。 7.具有良好的沟通与表达能力，较强的学历能力和团队合作素质,擅长文档撰写。</t>
  </si>
  <si>
    <t>北京直真科技股份有限公司</t>
  </si>
  <si>
    <t>五险一金 通讯补贴 绩效奖金 弹性工作 定期体检</t>
  </si>
  <si>
    <t>岗位职责 1、 负责软件产品模块设计及相关文档编写，负责代码编写和测试； 2、 负责软件产品组件开发和封装，编写使用文档； 3、 参与软件产品或组件运行故障的分析定位。 任职要求 1、 软件工程/计算机/电子/通信等相关专业毕业，学士及以上学位，英语水平良好； 2、 2年（含）以上软件行业工作经验，有电信行业OSS类软件经验者优先； 3、 精通Java语言，了解Java设计模式，熟悉基于Java 的B/S系统架构前后台功能设计开发； 4、 熟悉WebSphere/WebLogic /JBoss/Tomcat等主流应用服务器； 5、 熟悉XML/Jason等通用格式的文本处理； 6、 有团队合作精神，工作责任心强。</t>
  </si>
  <si>
    <t>环境</t>
  </si>
  <si>
    <t>广州原玺设计顾问有限公司</t>
  </si>
  <si>
    <t>1、通过对违规言行和游戏秩序进行监控，建立游戏环境负向行为模型 2、负责游戏环境的舆论监控，及时提供预警，制定有效的在线应对策略并完成实施需求 3、负责游戏内违规行为分析，完善打击规则，通过字库和其他机器人方案实施有效打击 4、负责游戏外环境与产品相关的舆论监控和处理，根据新的方式及时提供有效的打击方案进行推动落地 任职要求： 1、有高度的责任心、勇于承担责任，能承受较强的工作压力 2、积极主动，敢于接受挑战，有较强的团队合作精神，具备较强的挖掘意识，愿意长期投身于游戏环境改善 3、具有较强的职业道德精神，适应倒班 4、具有较强的学习能力，掌握office软件的常规使用，可快速熟悉公式和宏的使用。对计算机语言不抵触，能熟练运用Python脚本语言者优先考虑</t>
  </si>
  <si>
    <t>北京韦尔科技有限公司</t>
  </si>
  <si>
    <t>五险一金 员工旅游 餐饮补贴 年终奖金 定期体检 做五休二 节日津贴</t>
  </si>
  <si>
    <t>岗位职责：
1.系统需求分析与设计，核心模块的开发工作；
2.根据开发进度和任务分配，完成相应模块的开发、编程、测试任务，解决关键问题和寻找技术方案
职位要求:
1.本科以上学历，三年以上编程经验;
2.精通python语言, 有扎实的编码能力，深入理解任一python框架；
3.熟练使用至少一种数据库（MySQL/PostgreSQL/Redis/MongoDB)
4.熟悉python扩展模块；
5.有独立分析和解决问题的能力，有良好的团队合作精神</t>
  </si>
  <si>
    <t>周末双休 加班补贴 定期团建 节日福利 五险一金</t>
  </si>
  <si>
    <t>岗位要求： 1.参与公司的产品研发工作，完成公司制定的开发目标；
2.对已开发的项目负责维护、优化工作； 任职要求：
1.本科及以上学历，计算机或其相关专业，能力突出者可放宽； 2.精通HTML/CSS/Javascript等前端技术； 3. 精通至少一种JS框架或者对JS语言掌握较深；熟悉Node.js； 4.掌握至少一门非前端开发语言（如PHP/Java/Python/Ruby等）； 5. 良好的沟通技能，以及团队合作能力，有团队管理能力者优先； 6. 良好的主动性和责任感，良好的逻辑思维、沟通能力，学习能力。</t>
  </si>
  <si>
    <t>测试实习生</t>
  </si>
  <si>
    <t>广州机智云物联网科技有限公司</t>
  </si>
  <si>
    <t>上海健高医疗科技有限公司</t>
  </si>
  <si>
    <t>五险一金 交通补贴 餐饮补贴 专业培训 定期体检 节日福利 员工旅游</t>
  </si>
  <si>
    <t xml:space="preserve"> 岗位职责： 1. 根据产品需求、设计等文档进行测试用例设计； 2. 搭建测试环境并完成对产品的各项测试； 3. 对测试过程中发现的问题进行分析和跟踪，积极推进问题的解决并及时反馈； 4. 参与测试报告、使用手册等相关的交付文档的编写 5. 参与公司产品自动化测试相关的工作；  职位要求： 1、计算机、软件工程、通讯等相关专业，大专及以上学历 2、具备一定的测试基础，掌握基本的软件测试原理、流程、方法和规范 3、有责任心，较强的学习能力、沟通能力和团队协作精神 4、富有激情，能胜任重复性的工作 5、了解主流的自动化测试框架或工具，至少熟悉Java/Python/C其中一门语言 6、每周至少实习4个工作日以上，实习时间稳定，能尽快到岗。 </t>
  </si>
  <si>
    <t>岗位要求： 1）全日制本科及以上学历，5年以上大型互联网系统与平台的设计、开发经验以及服务性能评估与优化经验，有医疗行业研发经验者优先； 2）熟练掌握Python, Java、PHP等编程语言。 3）具有数据库设计能力，熟悉掌握MySQL、Oracle、MongoDB等数据库开发设计； 4）熟悉分布式服务架构，分布式缓存，能够设计并实现高并发性、高可用性系统； 5）深入了解Unix/Linux/Mac等环境开发； 6）了解Android/ios等系统的前端软件架构设计和程序开发 7）思路清晰，优秀的分析和解决问题的能力, 对解决具有挑战性问题充满激情，具备良好的沟通能力和团队合作意识。 工作内容： 1）负责技术可行性研究及技术选型，指导项目研发，负责核心代码实现和技术难题攻关； 2）配合主管领导，参与研发过程管理，进行任务的分解与分配，讨论和跟进各种技术问题，包括参与所负责的项目各阶段的讨论、评审会议； 3）负责业务系统的模块需求分析、设计、开发与维护；4）负责系统性能优化，保证平台安全、稳定、快速运行；5）配合前端开发人员进行应用及系统整合，积极配合UI设计师和产品策划人员研究并改善用户体验；6）编写规范技术文档。</t>
  </si>
  <si>
    <t>广州销路通软件有限公司</t>
  </si>
  <si>
    <t>五险一金 补充医疗保险 补充公积金 专业培训 年终奖金 绩效奖金 通讯补贴 交通补贴 弹性工作 餐饮补贴</t>
  </si>
  <si>
    <t xml:space="preserve"> 1. 参与软件系统的调研和需求分析工作； 2. 带领开发人员进行项目开发，确保项目按期按质交付； 3. 参与系统核心模块的程序编码工作； 4. 指导团队人员解决开发过程中遇到的技术问题； 5. 负责编写公司的软件开发规范及相关项目技术文档；  职位要求： 1、计算机相关专业大学本科及以上学历，工作经验丰富的可以适当放宽； 2、5年以上软件开发经验； 3、精通Java开发语言，有丰富的大型系统架构开发经验； 4、熟悉MYSQL/MS SQL等数据库应用，有较强的数据库设计和开发能力； 5、熟悉iReport报表工具，熟悉activiti、JBPM之一工作流引擎； 6、熟悉SSH框架和开发技术  </t>
  </si>
  <si>
    <t>中级后端工程师(python/odoo）</t>
  </si>
  <si>
    <t>上海存融工业装备技术有限公司</t>
  </si>
  <si>
    <t>五险一金 专业培训 定期体检 地铁上盖 职位升迁</t>
  </si>
  <si>
    <t>任职要求： 1. 本科以上学历，计算机相关专业； 2. 掌握软件工程及测试理论，至少了解一种软件测试自动化工具； 3. CET4，具备一定的英语书写和阅读能力； 4. 善于沟通交流，能承担压力，学习意愿强烈，有上进心，服从团队安排； 5. 熟悉MySQL、Oracle、SQL Server等至少一种大型关系数据库，熟练使用SQL语言； 6. 熟悉Unix/Linux操作系统优先； 7. 熟悉perl，shell，python等脚本语言优先； 8. 掌握java、C、C++等开发语言优先。  岗位职责： 1. 承担项目的测试工作，制定测试计划、测试用例设计和测试执行。 2. 编写有关的测试文档</t>
  </si>
  <si>
    <t xml:space="preserve">1.计算机及相关专业专科以上学历，2年以上web服务器开发工作经验； 2.参与产品的设计和功能更新，并且要按照给定的进度完成指定任务的编码及单元测试； 3.在产品的实施阶段进行系统的修改与维护，同时编写相关技术文档，并对相关的测试人员进行培训 4.英文4级及以上，能够看懂英文技术文档； 5.具有良好的团队协作能力、优秀的学习能力。  1.熟悉python开发，具有一定的odoo开发经验。。 2.拥有使用ansible, docker等自动化运维工具经验. 3.有使用python进行过数据采集开发的优先考虑。 4.有过python数据挖掘经验的优先考虑。 5.能熟练阅读英文文档。 </t>
  </si>
  <si>
    <t>数据监控员</t>
  </si>
  <si>
    <t>广东中联兴环保科技有限公司</t>
  </si>
  <si>
    <t>环保 专业服务(咨询、人力资源、财会)</t>
  </si>
  <si>
    <t>周末双休 带薪年假 五险一金 高温补贴 餐饮补贴 员工旅游 年终奖金</t>
  </si>
  <si>
    <t>1、负责公司监控室各系统平台报警数据的监控； 2、负责远程巡检各地系统平台和监测设备运行情况； 3、负责各系统平台监测数据分析，识别异常数据及原因； 4、以上监控巡检和分析记录按工作流程上报到负责人； 5、编制数据分析报告，完成领导交办的工作。  任职要求： 1、大专以上学历，环境工程或计算机相关专业； 2、对数字敏感，有数据处理和数据分析能力； 3、工作思路清晰，学习与理解能力较强； 4、谦虚好学，具有较强的工作责任心，工作认真细致； 5、懂得python开发语言或有数据分析工作经验的优先。  职位特色： 1、具核心竞争力的行业高端产品，行业资源及政企渠道，公司政策支持，具激励性的薪金制度； 2、无天花板的职业发展空间，明确的职业发展路径； 3、与项目专家团队一起工作，与各行业企业高层直接对话，积累丰富的人脉资源； 4、开放的企业文化，和谐纯朗的人际关系，互助分享的工作氛围，每天都充溢着新思维、新想法，我们的注意力更关注学习、创新与成长。  福利待遇： 1、匹配能力的职位等级和薪酬，明朗的晋升发展通道（基础素质优秀者、专业经验不足者可储备培养，给予升职空间）； 2、周末双休，弹性上班时间，不打卡制度，人性化休假制度（法定节假日、带薪年休假）； 3、端午、中秋节日福利，缴纳社保（5险）、住房公积金、司龄工资； 4、人性化补贴（如午餐补贴、出差补贴、高温补贴、交通补贴等）； 5、内外部培训，表现优秀者公司提供再教育机会； 6、组织旅游，福利品（总有一些小惊喜！）； 7、公司提供宽敞，舒适，明亮办公环境及人性化的管理平台。</t>
  </si>
  <si>
    <t>五险一金 员工旅游 餐饮补贴 弹性工作 年终奖金 定期体检</t>
  </si>
  <si>
    <t>职位描述：
1、负责Python相关平台开发，按照软件需求编写详细设计、代码及相关技术文档；
2、对反馈的项目缺陷进行定位、跟踪、调试和修复；
3、能独立完成业务模块的开发；
4、代码、文档按时提交公司的配置库；
5、完成上级临时分派的相关事务。
岗位要求：
1、精通 python，熟练使用python 面向对象、多线程、mysql 等数据库编程。
2、熟练使用numpy,pandas,matplotlib进行科学计算，了解 python 数据分析和OpenCV图像处理库。
3、掌握 Restful api 接口封装。
4、熟悉tensorflow等机器学习工具者优先。
6、本科及以上学历，2 年以上开发工作经验。</t>
  </si>
  <si>
    <t>Web项目开发经理</t>
  </si>
  <si>
    <t>五险一金 补充医疗保险 员工旅游 餐饮补贴 专业培训 绩效奖金 定期体检</t>
  </si>
  <si>
    <t>一、岗位职责： 1、负责WEB应用，移动应用项目的需求调研分析； 2、根据项目需求完成系统设计和数据库设计工作； 3、负责项目开发进度计划的制定和控制项目的进度与质量； 4、带领团队完成项目的开发与测试，负责项目关键技术点的攻关工作； 5、定期负责项目组员的代码走读工作、负责项目归档； 6、辅助实施总监进行开发团队建设。 二、任职要求: 1.计算机及相关专业，至少3年以上Web应用开发经验，2年以上团队管理经验； 2.熟练掌握HTML5/Javascript/JQuery等前端开发技术； 3.熟练掌握SpringMVC,Shiro等常用框架；对Servlet3,EJB有深刻认识； 4.具有良好的系统需求分析能力和系统架构能力，熟悉规范的软件开发流程，有良好的配置管理、版本管理、代码编写习惯； 5.具有良好的沟通与团队协作能力，做事认真，有责任心，有工作热情，能吃苦耐劳； 6.有移动开发相关经验的可优先考虑； 7.学历为本科以上，有相关资质可优先考虑。</t>
  </si>
  <si>
    <t>端云信息技术（上海）有限公司</t>
  </si>
  <si>
    <t>五险一金 专业培训 绩效奖金 免费班车</t>
  </si>
  <si>
    <t>1、负责项目的系统架构设计、提供解决方案
2、开发和维护统一的软件开发架构和规范，发现和解决存在的技术问题
3、从事核心架构部分代码的编写，为初级开发人员提供技术指导及帮助
4、作为python研发组长带头进行相关研发工作，要求编码能力强，能带人  岗位要求： 1、有较强的软件开发能力，5年以上实际项目经验，云计算研发类工作2年以上，或从事Openstack研发1年以上（如果python开发能力也非常不错，可以没有云计算相关经验）
2、精通LINUX，熟悉内核机制，深入理解LINUX操作系统、网络和存储
3、对云计算(IaaS、PaaS、SaaS)及 DevOps 有一定的了解和见解，熟悉市场上主流云服务的一种
4、对虚拟化技术有深入理解与实践，熟悉KVM/XEN/DOCKER等虚拟化技术
5、熟悉Openstack架构设计及格组件原理，精通NOVA. neutron. Heat等组件和内部工作原理，具有核心模块的二次开发经验者优先
6、有较强编程能力，精通C/C++、java、go或python，熟悉 Python web 常用框架中的一种，如 Django、Flask、Tornado 等者优先
7、对于底层使用的系统工具和组件，深入了解其工作原理，常见问题，部署及问题调式
8、极强的学习能力和动力，对未知技术和领域能快速掌握并实践。沟通能力，自学能力强，有强烈的求知欲，有独立解决分析、解决问题的能力，良好的团队合作意识</t>
  </si>
  <si>
    <t>Java高级开发工程师/此岗位不是实习职位</t>
  </si>
  <si>
    <t>1.7-2万/月</t>
  </si>
  <si>
    <t>职位要求 : 1.负责系统的设计,协助运维工程师推出系统服务； 2.参与公司产品的架构优化，性能优化并辅助其他模块进行技术实现； 3.负责解决开发过程中的技术难题,新技术的研究与培训。   任职要求： 1.6年以上真实工作经验,计算机相关专业,至少2年团队管理经验； 2.SpringCloud(或dubbo),SpringBoot,Mybatis,spring至少达到熟悉程度； 3.熟练掌握MySql/Oracle数据库,熟悉SQL优化,存储过程,数据库集群及了解Sql注入原理； 4.了解运维方面相关知识,至少熟悉Linux操作系统及shell,能在Linux环境部署应用； 5.精通maven,svn,git,tomcat,等常用工具及容器.掌握消息队列技术MQ等； 6.熟悉分布式系统的设计和应用,熟悉分布式、缓存、消息等机制； 7.精通JAVA多线程及高并发技术，对服务器集群和负载均衡有深入了解； 8.了解js,feermarker,AngelarJS,VueJs,JQuery,Html5,JSP等技术； 9.熟悉微信、支付宝支付,有电商,商城项目经验者优先； 10，具备技术研究能力、善于解决难题、善于于沟通与团队协作、具备技术领导力； 11,有强烈的责任心，有较强的团队意识和沟通能力，不符合者，请勿投递！！！</t>
  </si>
  <si>
    <t>上海西码智能科技股份有限公司</t>
  </si>
  <si>
    <t>塔塔信息技术（中国）股份有限公司</t>
  </si>
  <si>
    <t>通讯补贴 交通补贴 绩效奖金 餐饮补贴 专业培训 五险一金 弹性工作</t>
  </si>
  <si>
    <t>五险一金 补充医疗保险 专业培训 定期体检 年终奖金</t>
  </si>
  <si>
    <t xml:space="preserve">职位内容： 1. 负责公司项目的运维保障。 2. 负责配置测试环境和线上环境部署，并进行维护、升级； 3. 负责公司服务器的规划与监控、数据分析、日志分析、排除故障等工作； 4. 优化运维体系并保证服务器可靠、可扩展的运维环境。 5. 自动化脚本的开发。  职位要求： 1.  专科及以上学历，两年以上相关职业工作经验。 </t>
  </si>
  <si>
    <t xml:space="preserve"> Minimum Requirements/Qualifications: -       Good learning capability -       3 years Python or other script languages experience -       Proficient in one of programming language, C++ or JAVA, knowledgeable for software issue trouble shooting -       Familiar with Linux, knows RTOS is a plus -       Has experience on communication protocol on RS232 / RS485 / Ethernet / USB -       QT or other UI development experience will be a plus  -       Has sense of hardware control and willing to take hardware close software. Prefer capacity of reading schematic </t>
  </si>
  <si>
    <t>数据分析工程师（可接受应届生）</t>
  </si>
  <si>
    <t>上海嘉勉信息技术有限公司</t>
  </si>
  <si>
    <t>五险一金 员工旅游 年终奖金 绩效奖金 定期体检 餐饮补贴 专业培训</t>
  </si>
  <si>
    <t>1、负责公司数据的基础管理，包括采集、存储、传输和展示等； 2、负责基础数据的提取、清洗、分析工作，并完善模型文档； 3、负责数据质量和模型性能监控体系搭建的相关工作； 4、完成专项数据分析并形成分析报告； 5、负责公司运维单据的撰写、归档整理； 6、负责部门分配的其他文档整理。  任职资格： 1、大专以上学历，1-3年相关工作经验，***优先，计算机专业优先； 2、了解数据处理，清洗、集成、交换和规约等数据处理方法精通的优先； 3、熟悉SqlServer、Mysql等关系型数据库； 4、具有良好的沟通与表达能力，思路清晰，业务逻辑理解与分析能力强； 5、具备极强的团队精神和合作精神，对工作有热情，能够在一定的压力下工作。  工作时间：8:30-17:00，周末双休，加班很少； 入职即交五险一金，一年多次调薪机会，各项福利健全，超乎你想象，快来加入我们吧！</t>
  </si>
  <si>
    <t>朝九晚六 周末双休 五险一金 绩效奖金 员工旅游</t>
  </si>
  <si>
    <t>1、统招专科以上学历，理工科，计算机相关专业；。 2. 三年以上系统开发经验；精通python，熟悉linux系统； 3、熟悉python代码性能优化和分析，熟练使用多线程编程； 4、精通tornado、django等主流框架，有后台restful api服务的实际项目经验，并对服务高并发、高可用有了解； 5、熟悉mysql、oracle、redis等数据库使用和优化方法； 6、具有优秀的编程习惯和较强的研发与设计能力，能独立分析和解决问题； 7、有AI后台开发经验者优先</t>
  </si>
  <si>
    <t>阿基米德（上海）传媒有限公司</t>
  </si>
  <si>
    <t>五险一金 补充医疗保险 补充公积金 绩效奖金 年终奖金 弹性工作 餐饮补贴 定期体检</t>
  </si>
  <si>
    <t>岗位描述： 1 根据业务需求完成数据整合,数据库设计和开发； 2 配合数据分析师,人工智能算法专家完成机器学习算法原型开发； 3 根据需求对开源库进行开发和扩展，例如：使用Apache NiFi进行数据收集和流转； 4 使用Kafka进行数据事件驱动应用； 5 完成第三方数据服务的集成和开发。 岗位要求： 1 计算机相关专业 ,3年以上大数据处理工作经验； 2 精通python和常用算法&amp;数据结构, 可以根据需求对开源学习库进行开发； 3 有过设计，编写爬虫收集互联网数据的经验； 4 熟悉关系型数据库(如mysql)和非关系型数据库(如Cassandra)的开发； 5 有良好的代码编写和管理习惯，熟悉Git等版本管理系统； 6 善与人沟通、责任心强、具有团队合作精神、对编程有浓厚的热情、有自己的想法，具备良好的自学能力和独立思考解决问题的能力。</t>
  </si>
  <si>
    <t>上海珑享商贸有限公司广州分公司</t>
  </si>
  <si>
    <t>五险一金 年终奖金 员工旅游 定期体检 绩效奖金 专业培训 周末双休 台湾软件团队</t>
  </si>
  <si>
    <t>Founded in 2013, Juvo+ (www.juvoplus.com) has grown rapidly to become of the fastest growing and profitable E-Commerce retailers in North America. We are headquartered in Los Angeles, California with offices in Taipei and Guangzhou &amp; Yiwu, China. In 2017, with a 3 year sales growth of 1,640%, Inc. Magazine recognized Juvo+ as the 267th fastest growing company and 15th fastest growing retail company in North America.  成立于2013年的Juvo+（www.juvoplus.com）迅速发展成为北美增长最快、利润最丰厚的电子商务零售商。我们总部设在加利福尼亚州的洛杉矶，在台北、广州和义乌设有办事处。过去3年公司的销售额增长了1640%。因此，在2017年，被Inc.杂志认可为北美第267家增长最快的公司和第15家增长最快的零售公司。   Data Engineering team is the core of our company: we collect/process/store/manage all the data and perform analysis by using programming algorithms, machine learning models, and AI to achieve our business target. Our engineers work closely with analysts and operations to understand business strategy and pain points, then provide technical solutions to scale the business.  数据工程师团队是我们公司的核心：我们通过使用编程算法、机器学习模型和人工智能来实现我们的业务目标，收集/处理/存储/管理所有数据并执行分析来达到业务目标。我们的工程师与分析师和操作人员紧密合作，了解业务策略和痛点，通过提供技术解决方案来扩大业务规模。     Responsibility 岗位职责 : 1. Connect business and technology: discover needs and translate to technical solution. 连接业务和技术部门：发现需求并转化为技术解决方案 2. Integrate/Build/Implement Business automation and/or BI tools/programs to make business more scale-able. 整合/构建/实现业务自动化和/或BI工具/程序，使业务进一步扩展 3. Collect data through API and/or Crawling. 通过API和/或爬取收集数据 4. Process/Clean data and data mining to fulfill analytic targets/needs. 处理/清理/挖掘数据以满足分析目标/需求 5. Develop machine learning (ML) and artificial intelligent (AI) tools to solve ecommerce/supply chain related business problems. 开发机器学习（ML）和人工智能（AI）工具来解决跨境电商及其供应链等业务问题.   Qualification 任职要求： 1. Computer Sentience, Engineering or related degree and/or equivalent working experience. 计算机科学、工程或相关学位和/或同等工作经验 2. 5 years experience above in Software Engineer or Data Engineer or related jobs. 5年以上软件工程师或数据工程师或相关工作经验 3. Experience in following technical area (at least one): data processing, ERP/CRM system implementation, data warehouse, business reporting，3rd party API application, 具备以下技术领域的经验（至少一个）：数据处理、ERP/CRM 系统实现、数据仓库，业务数据报表, 第三方API接口。 4. (Optional) Machine Learning (ML) / Deep Learning (DL) / sales forecasting development and model analysis experience. （可选）机器学习（ML）/深度学习（DL）/销售预测的开发和模型分析经验 5. Good communication, problem solving skills with logical and analytic mindset, technology lover 具有逻辑分析思维的良好解决问题能力和沟通能力，热爱技术 6. Familiar with Linux environment and shell scripting, good hands on experience. 熟悉Linux环境/系统和shell编程，良好的动手能力 7. Able to understand/articulate the following domain area: (at least one): E-commerce, Supply Chain, Digital Marketing, Finance. 能够理解/清晰以下业务领域：（至少一个领域）：电子商务、供应链、数字营销、财务 8. Good enough in English writing and reading基本的英语的书面和阅读能力</t>
  </si>
  <si>
    <t>五险一金 员工旅游 交通补贴 餐饮补贴 通讯补贴 年终奖金 弹性工作 定期体检</t>
  </si>
  <si>
    <t>1、大专及以上学历，计算机相关专业优先；5年以上工作年限 2、精通Java，熟悉常用的设计模式，熟悉MySQL/mongoDB等主流数据库； 3、熟悉分布式系统主流技术与中间件，如Spring Cloud、Redis、Kafka、ELK等，有丰富的实战经验； 4、熟悉高并发、高可靠性系统的设计、监控和运维，熟悉SOA、有服务治理的经验，精通服务调用框架； 5、熟悉Docker/Kubernetes等容器化系统，熟悉分布式存储、缓存、消息等机制，能对分布式常用技术进行合理应用，解决实际架构问题； 6、熟悉持续集成、持续交付、devops、测试驱动开发等先进工程实践，具有技术驱动和精益求精理念 7、具有较强沟通表达能力和管理能力，勇于创新和接受挑战。 注：此岗位为驻场开发</t>
  </si>
  <si>
    <t xml:space="preserve"> 岗位职责  1.负责公司核心业务平台的设计与研发；  2.定位与解决线上遇到的问题，保证系统稳定性；  3.持续改进系统架构，保证系统高性能，高可用性,高扩展性  4.根据公司技术架构规划，从事前沿技术研究及应用；  任职要求  1.本科及以上学历，三年及以上开发工作经验（能力强可放宽）；  2.精通python，熟练掌握Django/flask 等主流框架，理解原理及特性。  3.熟练使用mysql数据库，以及redis 数据库  4.了解分布式系统的理论，有实践经验者优先  加分项  </t>
  </si>
  <si>
    <t>erlang/python服务器开发工程师</t>
  </si>
  <si>
    <t>五险一金 绩效奖金 年终奖金 餐饮补贴 股票期权 员工旅游 出国机会 定期体检 交通补贴 通讯补贴</t>
  </si>
  <si>
    <t>1. 岗位职责 1) 使用erlang/python语言开发游戏服务器功能 2) 根据产品需求，完成功能模块的设计，编码和测试工作 3) 承担部分服务器线上的运营工作 2. 岗位要求 1) 计算机相关专业，熟悉linux开发环境 2) 精通C/C++编程语言，熟悉erlang或函数式语言更佳 3) 精通常用数据结构和算法，具备良好的程序设计和实现基础 4) 热衷于钻研技术，热爱游戏，热爱软件开发，工作踏实认真，责任心强，抗压能力强，勇于接受挑战 5) 善于沟通，有良好的团队合作精神和独立分析解决问题的能力  6) 熟悉网络、数据库者优先；有游戏服务器开发经验者优先 非游戏行业的不考虑，谢谢~</t>
  </si>
  <si>
    <t>Python高级讲师</t>
  </si>
  <si>
    <t>上海卓永信息技术有限公司</t>
  </si>
  <si>
    <t>专业服务(咨询、人力资源、财会) 石油/化工/矿产/地质</t>
  </si>
  <si>
    <t>绩效奖金 年终奖金 弹性工作 员工旅游 专业培训</t>
  </si>
  <si>
    <t>岗位职责： 1、负责人工智能+python课程产品的设计，提供成熟的技术解决方案 2、负责人工智能+python项目、案例的研发与讲解 3、负责人工智能+python实体班授课、在线班授课 4、要有良好的沟通能力、协调能力、领导能力 5、完成上级领导交办的工作任务 任职要求： 1. 本科及以上学历，计算机相关专业，3年以上工作经验； 2. 熟练掌握python语言 3. 熟练掌握TensorFlow框架 4.熟悉人工智能软件开发、设计模式、常用算法 5.熟练Python 自动化运维高阶 (Python Paramiko、Redis、xpath 、re )</t>
  </si>
  <si>
    <t>五险一金 年终奖金 加班补贴</t>
  </si>
  <si>
    <t xml:space="preserve">薪资待遇： 18k-25k/月   岗位职责：
1、负责根据产品和客户需求，对软件实现的框架以及功能模块进行技术设计；  2、负责运用Java和有关技术搭建软件框架、实现软件功能；  3、负责系统核心功能模块及业务逻辑的代码实现，编写各类技术手册；  4、负责指导JAVA工程师，实现软件框架及代码优化，提高代码质量。
职位要求：
1、985、211或双一流大学计算机相关专业本科以上学历，5年以上JAVA开发工作经历；
2、精通J2EE技术平台和主要框架，能熟练应用struts，webwork，spring,，hibernate，ibatis，独立搭建框架，并能够独立进行软件开发；
4、精通WebLogic/WebSphere/Tomcat等一种以上应用服务器以及MyEclipse等IDE的开发和配置；
5、精通MySQL，ORACLE，SQLSERVER等一种以上数据库服务器；  6、精通Linux系统，掌握常用的JAVA环境安装，防火墙配置；  7、精通XMIND，powerdesigner等工具；
8、具有系统架构设计、需求文档、详细设计文档书写能力和沟通能力；
9、有良好的语言表达能力与沟通能力，思路清晰、逻辑性强。  </t>
  </si>
  <si>
    <t>高级大数据工程师（java方向)</t>
  </si>
  <si>
    <t>Python软件工程师</t>
  </si>
  <si>
    <t>德仪科技有限公司</t>
  </si>
  <si>
    <t>岗位描述： 1、 参与数据类项目商机评估，需求评审，设计方案编写工作； 2、 根据业务需求，编写研发概要设计，详细设计材料，并参与编码工作； 3、 根据公司技术研发规范和客户要求，保障项目实施流程中关键节点的交付目标达成，如期高质量完成任务； 4、 项目研发过程中对组员交付的文档、代码进行review； 5、组织项目复盘，总结项目研发中的经验教训，为后期工作开展提供帮助；  任职资格： 1、5年以上大数据开发经验，具备扎实的java开发功底。 2、具备一定的研发材料编写能力，能独立完成整体技术方案规划、设计、讲演； 3、具备一定的JAVA性能调优能力，对JMX有一定的了解，能及时定位代码中肉眼看不到的性能和资源回收问题，并自行解决； 4、熟悉大数据生态系统，包括但不限于Hadoop, HBase, Hive，ElasticSearch，Spark，Storm 等，具备2年以上开发和使用经验； 5、熟悉MQ相关架构使用，如Kafka,RabbitMQ等，具备一定高并发场景下的数据处理； 6、了解Linux系统，熟悉常用的linux的shell命令； 7、熟悉常用的Oracle,Mysql,Mongodb开发能力； 8、熟悉微服务架构，具备使用spring cloud全家桶常用框架的能力，能完成数据服务能力开放。</t>
  </si>
  <si>
    <t>五险一金 补充公积金 员工旅游 通讯补贴 专业培训 出国机会 弹性工作 年终奖金</t>
  </si>
  <si>
    <t>1、负责物联网相关产品的需求分析， 设计文档的编写和整理； 2、负责物联网相关产品的软件开发； 3、软件调试、问题解决和优化； 4、独立完成单元测试，软件版本发布；  5、物联网后台和APP相关开发支持。  职位要求： 1、本科及以上学历，计算机、电子信息、通信等专业毕业； 2、精通C/C++/C#语言，熟悉常见的单片机如STM、TI等单片机软件开发经验； 3、具有嵌入式linux平台的开发经验；Python语言优先； 4、两年及以上相关工作经验，有物联网相关工作经验者优先；  5、善于沟通，具有良好的团队协作精神； 6、工作地点:上海。  福利待遇： 1、公司为员工提供完善的培训计划和提升发展空间，安排优秀员工出国培训； 2、五险一金，双休，带薪年假，年底双薪，年度绩效奖金等； 3、不定期团队活动； 4、员工每年都有国内/国外旅游机会，并可免费携带直系家属一名。</t>
  </si>
  <si>
    <t>上海舞雅文化传播有限公司</t>
  </si>
  <si>
    <t>弹性工作 带薪年假 餐饮补贴 加班补贴 住房补贴 专业培训 节日福利 全勤奖 绩效奖金 包住宿</t>
  </si>
  <si>
    <t>1、 参与项目需求分析，负责功能模块详细设计，包括软件架构设计；  2、 编写符合软件工程规范的系统分析文档及详细设计文档；  3、 搭建系统服务器环境，完成系统框架和核心代码；  4、 协助完成项目的测试、系统交付工作，对项目实施提供支持；  5、 参与方案讨论和技术调研、负责方案升级、更新。  任职要求：  1）五年以上实际开发经验（能力强者可放宽年限）  2）熟悉Maven项目构建  3）熟悉Idea开发工具  4）熟悉代码版本管理：Coding、Git  5）熟悉Mysql数据库  6）熟悉Spring-Boot微服务  7）熟悉ORM框架：Spring-JPA、MyBatis  8）熟悉nginx、Tomcat。  9）熟悉Redis缓存  10）熟悉Solr搜索，能够进行服务器配置，和数据同步。  11）熟悉linux服务器，能够发布应用、维护线上服务、报警处理、临时异常快速处理、解决服务崩溃宕机等问题，保证线上运行正常  12）有做移动端音视频播放、直播，微信公众号，微信小程序经验优先  13）有过第三方支付经验：微信支付、支付宝支付，商城优先考虑。 14）有使用过阿里云OSS、阿里云VOD、阿里云 短信、极光推送、 极光im、七牛云直播  、融云聊天室等第三方平台SDK，优先考虑</t>
  </si>
  <si>
    <t>Python高级爬虫工程师</t>
  </si>
  <si>
    <t>深圳市啦啦配送有限公司</t>
  </si>
  <si>
    <t>五险一金 员工旅游 年终奖金 员工团建 下午茶 销售提成</t>
  </si>
  <si>
    <t xml:space="preserve"> 1. 负责分布式网络爬虫系统的架构设计与开发；参与系统设计与开发； 2. 手机APP、互联网站、网页、链接的特征挖掘，进行网页抓取、数据提取、清洗、入库； 3. 负责爬虫核心算法的策略优化研究，充分利用资源，避免限制； 4. 优化搜索、匹配、抓取等关键程序的性能及效率； 5. 进行技术分享与培训； 6. 负责公司网页外挂机器人开发及维护 任职要求： 1. 3年以上爬虫开发相关经验，熟练使用Python或Java进行开发； 2. 熟悉反爬技术技术，图片识别码，滑动块识验码等技术 3. 熟悉手机APP抓取优先 4. 熟练使用正则表达式、css path、xpath等，能够从结构化的和非结构化的数据中获取信息； 5. 熟练使用MySQL数据库，掌握redis、mongodb、hive等常用nosql技术并具有实战经验； 6. 精通一种开源爬虫框架，如scrapy、webmagic、nutch、heritrix等，有开发爬虫框架经验优先； 7. 具有数据挖掘、自然语言处理、信息检索、机器学习背景者优先；  8. 同时精通Python与Java者优先；</t>
  </si>
  <si>
    <t>统计员</t>
  </si>
  <si>
    <t>广州市番禺致丰微电器有限公司</t>
  </si>
  <si>
    <t>五险一金 加班补贴 周末双休</t>
  </si>
  <si>
    <t>对数据敏感度高，要求熟悉工厂的运作流程，对PMC业务流程熟悉，有3年以上数据分析工作经验优先。 熟练Excel 函数，熟练Python,Spss软件优先。</t>
  </si>
  <si>
    <t xml:space="preserve"> 职位职责：
参与总体系统的架构设计、架构优化等架构任务，参与编写架构设计、概要设计文档；
参与部分系统的详细设计和部分核心编码工作； 指导高级开发人员的开发工作，提高其技术水平，并负责部分代码审查工作；  任职资格： 3年以上编程实战经验，精通JAVA，深入理解JVM、多线程。 掌握常用开源框架 Spring（尤其是SpringBoot）、MyBatis、Redis。 精通分布式系统设计，精通微服务治理，Dubbo或SpringCloud的使用经验 互联网或电商公司出身，或者有相关的项目经验。 有项目管理、或团队管理经验优先。</t>
  </si>
  <si>
    <t>上海奕见企业管理咨询有限公司</t>
  </si>
  <si>
    <t>生活服务 计算机服务(系统、数据服务、维修)</t>
  </si>
  <si>
    <t>员工旅游 餐饮补贴 交通补贴 通讯补贴 年终奖金 绩效奖金 五险一金 专业培训</t>
  </si>
  <si>
    <t xml:space="preserve"> 职责描述：
1、负责公司量化交易系统、回测平台、数据平台的开发、优化与维护工作；
2、负责配合量化交易策略及算法交易策略的开发、实现及优化；
3、不断提高团队的代码质量和工作效率，营造技术氛围； 4、领导交代的其他任务； 任职要求：
1、3年以上Python经验，熟悉Django, Tornado, Flask框架中的至少一种，熟悉Web后端架构，重点本科或以上学历；
2、熟悉Linux平台环境的开发，掌握Linux常用命令；
3、熟悉python网络编程，能够设计和维护基于TCP/IP协议的高性能事件驱动框架程序；
4、熟悉mysql、mongodb、redis等数据库使用； </t>
  </si>
  <si>
    <t>后台开发工程师（Python）</t>
  </si>
  <si>
    <t>【工作职责】 1、负责编写后端系统框架和核心代码； 2、负责解决后端系统中的性能瓶颈； 3、负责指导软件工程师详细设计和开发； 4、参与产品需求与设计审核和代码检查，协助项目实施； 5、负责开发工程师的代码评审，高质量地完成开发任务； 6、灵活支撑业务的同时，对于系统兼容性、稳定性等有较为深厚的理解； 7、负责产品功能模块的详细设计、文档编写和代码实现，能独立完成单元测试，集成测试； 8、至少使用过一种代码管理工具（svn、git、vss等）。 【任职要求】 1、3年及以上Python开发经验，1年以上架构设计经验； 2、知识面广，专研技术，对解决有挑战性的技术问题充满激情； 3、有独立分析和思考问题并加以解决的能力和习惯； 4、愿意追求良好美观的代码风格和架构； 5、了解基础的数据结构和算法，对常见问题，能正确运用合适的数据结构和算法加以解决； 6、熟悉两种以上流行的框架，且不停留在单纯使用的层次，必须对框架的实现原理、应用场合、使用限制有基本了解； 7、善于思考，愿意倾听，有较强的自驱力和成长意愿。 具备以下条件之一者优先考虑 1、有分布式系统架构经验者优先。 2、熟悉云计算系统者优先。</t>
  </si>
  <si>
    <t xml:space="preserve">1、负责产品平台的研发、维护和升级，完成系统框架、核心代码、主要功能的指导编写；
2、深入理解业务需求，完成模块设计、编码，制定技术文档和开发规范，并对开发过程进行持续改进；
3、主导项目关键技术问题的攻关，负责组织技术架构、解决方案的评审，对团队开发人员进行代码质量审核、技术指导和监督；
4、对开发团队进行技术指导和培训。
任职要求：
1、本科以上学历（必须有学历学位证书，学信网可查），5年以上Java开发工作经验；
2、专业知识及技能：
1）精通Java、熟练使用Spring、Spring MVC、MyBatis、Hibernate、struts2 等主流开源框架；
2）熟悉html、css、javascript、jQuery、bootstrap等前台技术；
3）熟练tomcat/was、maven、svn，熟悉mysql、oracle等关系型数据库及NOSQL，如redis、hbase等； 4）熟练使用JBPM,ACTIVITY 中任意一种流程技术，熟悉Lucene 等开源技术.
5）熟悉Linux环境，有大型电商平台架构经验优先；良好的学习能力和团队合作意识；
6）具有良好的表达和沟通能力，思路清晰，较强的责任心、团队精神以及动手能力，能承担较大工作压力；
7）对元数据、数据治理 有相关开发经验者优先； </t>
  </si>
  <si>
    <t>应用交付开发岗位</t>
  </si>
  <si>
    <t>JAVA技术经理（JC-0601)1043 (职位编号：TAIJI001043)</t>
  </si>
  <si>
    <t>太极计算机股份有限公司</t>
  </si>
  <si>
    <t>1. 岗位职责： 负责RPA机器人流程自动化在客户现场的实施与开发。 为已投产的RPA机器人项目提供技术支持以及优化方案。 梳理客户流程，使用流程开发工具，达到流程优化目标。 搭建语音分析、排班等呼叫中心应用系统，为咨询顾问实施服务做好技术准备。 实验室系统搭建，完成新版本开发测试工作。  2. 任职要求： 计算机及其相关专业,本科学历； 有良好的沟通能力及较强的自学习能力 工作执行力强，逻辑思路清晰； 乐于挑战技术难关，有团队合作精神； 英语四级或以上； 具备良好的文档撰写能力，熟悉Office，掌握Visio或类似的流程分析工具； 熟悉Microsoft Windows操作系统； 熟悉至少一门开发语言，如C#，JAVA，Python等， 了解主流的数据库，如MySQL ,MS-SQL, Oracle，熟练使用基本的SQL语句；  有技术支持/项目实施背景，具有SAP等相关项目实施经验的优先考虑；</t>
  </si>
  <si>
    <t>五险一金 补充医疗保险 绩效奖金 交通补贴 餐饮补贴 弹性工作 定期体检</t>
  </si>
  <si>
    <t>工作职责：
1、参与平台整体的设计与核心代码的编写
2、为团队成员分配任务并整体协调完成项目的开发
3、持续优化系统的核心业务流程，提升运营效率
4、有过政府项目背景的优先 任职资格：
1、7年以上JAVA开发经验，熟练使用SpringBoot/Cloud/MVC/MyBatis/JPA/gradle/MQ消息队列等主流技术，了解restful，设计API规范
2、熟悉MySQL，oracle等数据库使用，熟练编写SQL以及性能调优
3、有一定管理经验，能够制定工作流程化
4、有高性能、高可用性系统设计、研发、优化经验尤佳
5、沟通能力强，良好的抗压能力和团队合作精神和团队合作能力，激情有理想，富有责任心，
6、本科及以上的学历，计算机相关专业
7、能适应出差。</t>
  </si>
  <si>
    <t>1. 负责机器人平台的设计与开发、优化、扩展和维护； 2. 编写相应模型的技术开发文档 3. 进行AI新模型测试及调试。 任职资格 1. 全日制本科或以上学历。 2. 3年或以上工作经历。 3. 有丰富的Python开发经验，良好的代码习惯，要求代码遵循PEP8、结构清晰、逻辑性强。 4. 熟悉Flask、Django等常见Python Web框架，能熟练使用Mysql、MongoDb和Redis等数据库。 5. 能够独立负责项目接口和平台的开发与维护工作。 6. 有一定的机器学习、深度学习或NLP相关工作经验。 7. 熟练掌握数据结构和算法，且有参加过相关的算法竞赛优先。  8. 善于沟通，能够及时沟通明确需求的优先</t>
  </si>
  <si>
    <t>启辕（北京）汽车信息技术有限公司</t>
  </si>
  <si>
    <t>1.8-2.6万/月</t>
  </si>
  <si>
    <t>交通补贴 餐饮补贴 通讯补贴 五险一金 补充医疗保险 年终奖金 定期体检</t>
  </si>
  <si>
    <t>行业数据分析员</t>
  </si>
  <si>
    <t xml:space="preserve">岗位职责： 1、与技术、产品、前端、测试等团队进行良好配合，完成上级分配的开发任务； 2、不断优化代码，能够发现问题并提出合理解决方案； 3、做事认真有责任心，个人主动性强，快速吸收理解产品需求，团结团队、沟通顺畅。  任职要求： 1. 三到五年以上Java开发经验； 2. 基础扎实，理解io、多线程、集合等基础框架，对JVM的原理有一定的了解； 3. 熟悉Spring、Springboot、Dubbo、Mybatis等开源框架 4. 熟悉html5、css3、vue等前端技术； 5. 熟悉常用的项目构建工具、持续集成、版本管理工具、如：maven、runner、git等 6. 熟悉分布式、缓存、消息等机制； 7. 熟悉数据库设计开发，熟练应用SQL语言，掌握主流数据，有数据库调优经验者优先； 8. 熟悉系统架构分析与设计，有大型网站或移动经验者优先； 9. 良好的理解和沟通能力，较强的团队协作精神。对产品解决方案以及系统架构设计有深刻的理解及前瞻性，能够先从产品、业务角度来看问题再提出解决方案。 10.分析现有系统中的性能瓶颈，并实施合理的解决方案，提升现有系统性能； </t>
  </si>
  <si>
    <t>IT Sr.Developer_资讯科技部高级Java开发工程师</t>
  </si>
  <si>
    <t>云顶香港</t>
  </si>
  <si>
    <t xml:space="preserve"> 岗位职责：  1、丰富的数据爬取经验；  2、熟悉各种分布式爬虫框架；  3、轻松应对主流的反爬措施；  4、精通python开发，能进 行简单的数据清洗加工；  </t>
  </si>
  <si>
    <t>1.8-2.4万/月</t>
  </si>
  <si>
    <t>酒店/旅游 娱乐/休闲/体育</t>
  </si>
  <si>
    <t>五险一金 带薪年假 带薪病假 节日福利 公司产品体验 技能提升 职业规划 定期体检 休闲娱乐旅游 领导企业</t>
  </si>
  <si>
    <t xml:space="preserve">  Responsibilities        Technical Skills       General Skills     Soft Skills     Work Experience    </t>
  </si>
  <si>
    <t>高级JAVA开发工程师（G724267）</t>
  </si>
  <si>
    <t>云平台 python 高级开发工程师</t>
  </si>
  <si>
    <t>卓望信息技术（北京）有限公司</t>
  </si>
  <si>
    <t>22-33万/年</t>
  </si>
  <si>
    <t>五险一金 员工旅游 餐饮补贴 专业培训 绩效奖金 年终奖金 弹性工作 定期体检 包餐</t>
  </si>
  <si>
    <t>1.负责休闲类手游玩法测试； 2.根据产品需求制定测试计划，规划测试方案，设计测试用例； 3.执行测试任务，定位和分析测试发现的问题，编写测试报告。 任职资格： 1.熟悉软件测试流程，有一年或以上的软件测试经验，能熟练编写测试文档； 2.有手游测试经验者优先； 3.有良好的沟通协作能力； 4.熟悉各类麻将，扑克玩法者优先； 5.熟悉脚本语言开发者优先,如python； 6.有开发自动化测试经验优先。     【工作时间】：9:30-18:30,7.5小时 【生活福利】：免费零食饮料，暖心午餐 【五险一金】：五项基本社会保险（养老、医疗、工伤、生育、失业） 【温馨假期】：递增式年假、法定假、婚假、产假、丧假等各种福利带薪假 【节日福利】：传统佳节的心意礼品 【激励奖金】：全勤奖金、项目奖金、年终奖金等 【薪酬体系】：大家口中[别人家的公司]，综合年收入13-15薪，一年两次调薪机会 【职业发展】：提供双向升职空间。专业管理双通道职业发展，绝对是能力的挖掘“家” 【员工关怀】：每周团建、生日会、生日礼金、年度旅游、年度健康体检</t>
  </si>
  <si>
    <t>广东紫晶信息存储技术股份有限公司</t>
  </si>
  <si>
    <t>中国移动控股 公司规模大 综合补贴 七险二金 绩效奖金 弹性工作 定期体检 专业培训 工作居住证 积分落户</t>
  </si>
  <si>
    <t>职责描述： 1、配合架构师完成系统设计和工作任务分派； 2、担任开发小组长角色（3-4人小组），除了完成功能模块开发外，指导和帮助组员完成其工作； 3、负责核心模块的设计和开发、完成所承担功能模块的开发与单元测试任务； 4、指导软件系统的测试和验证程序、完成所承担功能模块与其他模块的集成、部署、修改、重构与调优； 5、与前端开发团队及其他相关团队紧密配合，共同完成项目任务。  任职要求： 1、本科及以上学历，计算机相关专业，具有4年以上开发经验； 2、熟悉Java/J2EE，熟练掌握常用开源框架和技术，精通Spring、MVC等开发框架,熟悉分步式服务框架， 熟悉Spring Boot，Junit； 3、熟练掌握Oracle、MySQL数据库、相关技术及工具，熟悉常见NoSQL存储，如memcached、redis等，熟悉Linux操作系统，掌握常用Linux管理命令； 4、具有较好的沟通能力，思路清晰，善于思考，能独立分析和解决问题， 工作认真、踏实，责任心强； 5、有大型管理系统开发经验； 6、有Spring Boot，Spring Cloud项目实际经验者优先。</t>
  </si>
  <si>
    <t>五险一金 出国机会 绩效奖金 股票期权 餐饮补贴 补充医疗保险 周末双休</t>
  </si>
  <si>
    <t>岗位职责：  1、开发云存储应用程序、服务端程序及管理系统  2、参与云平台系统需求分析，架构设计并提出解决方案  3、维护现有软件、代码Review，检查同组其他成员的代码  工作要求：  * 精通Python语言，3年以上Python开发相关工作经验。  * 熟悉Java，有 Java 相关项目经验者优先。  * 熟悉 linux 操作系统、shell脚本编程。  * 了解OpenStack、Hadoop等云存储工具者优先。  * 有存储系统、文件系统开发相关经验者优先。  * 有多线程、高并发服务器开发经验者优先。  * 良好代码规范、适当的注释。  * 态度良好，有 owner 精神。    工作环境及员工福利： 1、公司临近地铁，生活交通便利； 2、公司为每个员工免费提供午餐，需要加班同事可同样享有晚餐； 3、公司不定期组织旅游，打球，聚餐等娱乐活动； 4、享有五险一金，带薪年假，节日礼金，免费下午茶等福利； 5、提供公平晋升通道； 6、工作环境舒适，公司氛围好，同事关系融洽； 7、周末双休。</t>
  </si>
  <si>
    <t>运维专员</t>
  </si>
  <si>
    <t>五险一金 员工旅游 绩效奖金 弹性工作 定期体检 周末双休 带薪年假</t>
  </si>
  <si>
    <t>上海奥腾计算机科技有限公司</t>
  </si>
  <si>
    <t xml:space="preserve"> 1.     负责搭建和维护业务系统的运行环境，包括服务器架设、系统软件安装和配置、优化等； 2.     负责业务系统的管理与维护，包括性能监控、性能调优和故障诊断以及数据库维护与备份计划； 3.     负责公司服务器的日常巡检及异常状态报修处理； 4.     日常运维文档的撰写和管理工作； 5.     研究运维相关技术，根据系统需求制定运维技术方案；  任职资格要求： 1.       1年以上企业Linux运维经验，包括apache、Nginx、Tomcat、Mysql、FTP、keepalive等(负载均衡、反向代理、SSL等)， 熟悉网站系统架构，对业务安全性有深刻了解； 2.       对Linux系统管理、安全有较好的认知； 3.       有常用监控软件使用经验：Nagios、Zabbix、Cacti； 4.       熟悉redis、mongo、MySQL等分布式数据库部署和优化; 5.       有较好的语言能力，包括但不限于：shell、python，能编写日常运维脚本； 6.       有一定的网络基础，了解TCP/IP协议，了解常用服务端口，熟悉iptables，对有常见防火墙经验优先； 7.       对系统安全，入侵检测等有一定了解，能根据服务器的情况制定相应安全措施； 8.       有良好的服务意识、团队意识和沟通表达能力； 9.       熟悉持续开发集成环境,了解Jenkins,Git,Gitlab等软件部署和配置,有搭建持续开发集成环境经验者优先； 10.      熟悉Docker、kubernetes的优先。 </t>
  </si>
  <si>
    <t>五险一金 交通补贴 餐饮补贴 通讯补贴 年终奖金 绩效奖金 弹性工作 定期体检 专业培训 股票期权</t>
  </si>
  <si>
    <t>职位描述： 1. 负责分布式数据分析平台的开发与维护； 2. 根据性能瓶颈对海量数据存储与分析算法进行优化。 3. 负责系统模块的开发、设计和维护、业务需求系统分析，提出技术研究及可行性报告 4. 结合需求设计高扩展性、高性能、安全、稳定、可靠的技术系统 5.协助高级算法工程师完成对搜索引擎的维护及改造；  任职资格 1. 计算机相关专业本科以上学历，1-2年以上相关开发工作经验； 2. 熟练Python，Linux Shell，MySQL数据库，拥有优秀的数据库设计能力； 3. 熟悉Odoo； 4. 具备一定的数据统计能力；有过爬虫项目的优先；了解搜索引擎（ElasticSearch），推荐算法的优先； 5. 有缓存(Memcached/Redis)、全文检索(Solr/Lucene)、NoSQL(MongoDB)、消息队列(RabbitMQ\ActiveMQ)、mongodb，ElasticSearch实际使用经验的优先 6. 有大数据（Hadoop，Spark）经验优先； 7. 良好的沟通表达能力和团队合作精神。 8. 具有自主能动性，思维活跃，能对产品提出自己的意见</t>
  </si>
  <si>
    <t>Java高级/资深开发工程师</t>
  </si>
  <si>
    <t>岗位职责：  1、参与架构设计，负责业务子模块的业务需求分析、业务子模块系统与数据库设计，以及业务功能开发；    2、按照工作计划按时高质量完成系统模块的开发任务；    3、负责核心技术问题的攻关，承担系统核心功能的开发、保证系统的性能稳定性高可用。  任职要求：  1、本科及以上学历，4年以上Java开发经验，条件优秀者可放宽至大专；    2、JAVA基础扎实，熟练掌握数据结构、java动态代理、反射、多线程等相关技术，掌握常用的设计模式，编码认真严谨规范；    3、熟悉使用Spring、SpringBoot、SpringCloud 、Mybatis、Hiberate、dubbo、zookeeper等开源框架；    4、熟悉分布式、缓存、消息等机制；熟悉memcache, redis, mongodb等主流NOSQL存储开源项目；    5、熟悉至少一种常用数据库的应用开发，如Oracle、Sql Server、MySQL    6、有一定的linux基础，能够熟练使用linux常用工具；    7、熟悉常用的RabbitMQ、ActiveMQ、kafka、redis等消息中间件技术；    8、有良好的团队合作精神，具有较强学习能力，和逻辑分析能力和独立系统设计能力。 9、有电商开发工作者优先考虑。</t>
  </si>
  <si>
    <t>市场研究员（数据分析主管）</t>
  </si>
  <si>
    <t>五险一金 年终奖金 定期体检 弹性工作 员工活动 员工旅游</t>
  </si>
  <si>
    <t>工作内容： 1.参与数据项目运作，收集、整理、分析相关研究材料 2.负责监控数据计算，确保各项数据输出的准确性和及时性 3.协助客户管理和策略分析，及时响应客户疑问 4.协助对客咨询服务，如销售诊断、商业选址、销售预测等 5.参与项目调研工作，撰写研究报告，提供数据管理咨询服务   职位要求： 1. 本科以上学历，具有统计学、管理学、经济学等相关专业知识 2. 熟练运用Excel、PPT，有SQL、Python等经验加分 3. 文字功底扎实，逻辑思维能力强，有独立思考能力  4. 有咨询行业、汽车行业工作经验者优先</t>
  </si>
  <si>
    <t>中高级JAVA</t>
  </si>
  <si>
    <t>python 全栈工程师</t>
  </si>
  <si>
    <t>深圳市国康保险经纪有限公司</t>
  </si>
  <si>
    <t>上海寰泽财务管理有限公司</t>
  </si>
  <si>
    <t>五险一金 带薪年假 节日福利 绩效奖金 专业培训 交通补贴 补充医疗保险</t>
  </si>
  <si>
    <t>专业服务(咨询、人力资源、财会) 金融/投资/证券</t>
  </si>
  <si>
    <t>任职条件： 1、5年以上同岗位开发经验，有过小团队管理经验，计算机相关专业 2、Java基础扎实，精通多线程、并发、集合、网络、io等基础 3、熟练掌握各种算法，常用数据结构，设计模式 4、深入理解SpringMVC,SpringBoot,Dubbo,zookeeper等领域的框架或产品机制代码 5、熟悉JVM  ，SQL、缓存技术</t>
  </si>
  <si>
    <t xml:space="preserve">1、4年以上Python编程经验，基本功扎实；良好的编码习惯，代码结构清晰、命名规范、逻辑性强 2、3年以上Python常用web框架（如Django，Flask等）经验，熟悉ORM，能够根据业务独立设计合理的数据模型和符合REST风格的接口 3、1年以上Linux操作系统经验，熟练使用常见操作系统命令及shell脚本编程 4、熟悉Http协议，了解各种请求方法的区别以及各种状态码的含义 5、熟悉至少一种关系型数据库（如Mysql）和 一种缓存数据库（redis） 6、有过前端经验，熟悉JavaScript、Html、Css 7、良好的需求把控能力，能够分辨出真实需求和伪需求 8、良好的沟通能力和团队合作精神 9、强烈的责任感，对产出负责   该职位隶属于上海册安信息科技有限公司招聘。 Coin集团正成立Coin中国区公司，打造面向中国广大消费者的线上线下一体化融合的S2B新零售平台。 Coin作为意大利最大的***百货企业，在本土共拥有82家百货店，意大利之外有21家百货店，这些商场都位于全球各大城市的市中心或主要商业区。Coin百货也提供广泛的服务，包括一系列奢侈品牌精品店中店，还有很多专业的销售顾问为顾客提供专业服务。 我司提供完善的福利，具有竞争力的薪资待遇，以及广阔的前景，诚邀各类精英人才加入。 </t>
  </si>
  <si>
    <t>JAVA项目经理(J10246)</t>
  </si>
  <si>
    <t xml:space="preserve">在这里，您可以： 1、 学习到先进的IPD产品研发流程 2、 学习ISO9001质量管理体系的实际应用； 3、 提出点子、形成立项，给与您施展和发挥的广阔舞台； 4、 得到更高空间的发展机会（部门经理BM/产品经理PM）； 5、 学习到数据库安全相关的防护、渗透、攻防等相关知识；  我们需要您： 1、负责JAVA项目组的开发管理工作； 2、确保项目目标的实现，领导项目团队准时、优质地完成全部工作； 3、制定项目开发计划文档，量化任务，并合理分配给相应的人员； 4、跟踪项目的进度，协调项目组成员之间的合作； 5、监督产生项目进展各阶段的文档，保证文档的完整和规范； 6、向上汇报。向上级汇报项目的进展情况，需求变更等所有项目信息； 7、项目完成的时候需要项目总结，产生项目总结文档； 8、能参与部分的JAVA开发工作； 我们期望您： 1、计算机等相关专业，全日制统招大专及以上学历，学历真实可查； 2、至少7年工作经验，特别优秀者可放宽，其中3年以上JAVA开发经验； 3、良好的沟通表达能力、逻辑思维能力，具有较强的组织和协调能力以及团队协作能力； 4、了解信息安全行业，有相关经验者优先。 5、工作积极主动，有责任心，有凝聚力； </t>
  </si>
  <si>
    <t>深圳朗安信息科技有限公司</t>
  </si>
  <si>
    <t>1. 设计并开发持续交付、资产管理、系统监控等自动化运维平台；  2. 负责运维平台和相关运维工具的开发  3. 提高自动化运维水平、故障响应能力、提升迭代效率、降低运维人力成本；  4. 运维相关的新技术的研究；  任职资格: 1. 计算机相关专业专科（以上）毕业，3-5年以上的工作经验。（大型互联网企业背景优先);  2. 有一定实际运维工作经验，具有Linux系统管理基本知识和1年以上实际开发经验;  3. 掌握shell/python/perl/php其中一种脚本语言；  4. 掌握Javascript、CSS、html前端开发。</t>
  </si>
  <si>
    <t>岗位职责： 1、参与需求分析以及需求实现的讨论与工作量评估，制定合理的工作计划，并能在执行过程中管理风险； 2、结合需求设计高扩展性、高性能、安全、稳定、可靠的技术系统，并持续改进； 3、参与软件开发技术和规范及标准流程的改进； 4、指导研发工程师的产品开发和技术研究工作，解决各类技术疑难问题，形成良好的研发氛围，提升团队整体技术水平。  岗位要求： 1、计算机技术或电子信息以及电子工程等相关专业本科以上学历； 2、5年以上软件开发工作经验，2年以上架构设计经验，有互联网金融项目经验者优先； 3、扎实的JAVA语言基础；熟悉Multi-Thread、Spring、MyBatis、Dubbo、ActiveMQ、WebX、分库分表等； 4、对数据库的基本理论和内部实现机制有深刻的理解，能够熟练应用Mysql、Oracle等常规数据库，了解NoSQL； 5、熟悉缓存技术，网站优化，服务器优化，集群技术处理、网站负载均衡、系统性能调优等软件编程高级技术； 6、良好的逻辑思维能力，熟悉业务抽象和数据模型设计，具有很强的分析问题和解决问题的能力，对解决具有挑战性问题充满激情； 7、知识面广，思路开阔，对新技术持有敏感性并愿意致力于新技术的探索和研究,有团队精神； 8、有保险相关业务知识优先</t>
  </si>
  <si>
    <t>策略研究实习生</t>
  </si>
  <si>
    <t xml:space="preserve">岗位职责：  1、协助投资主管对境内外期货、证券、期权市场开发量化交易策略，包括套利类、相对价值、股票Alpha等策略；  2、每日需要在交易时段跟踪多个市场的交易管理，并在收盘后进行数据整理和分析，持续对策略模型进行改进。       任职要求：  1、本科及以上学历，计算机、数学、统计、金融类学历优先；  2、有很强的数据分析的技能，会Matlab / R / Python；  3、具备基本的期货、证券、期权的知识；  4、表达、沟通能力强，有好奇心，愿意不断接受挑战，愿意靠自己的努力和实力取得高收入。 薪资福利： 1、五星级写字楼办公环境，高于同行业的薪资，人性化企业管理，； 2、五险一金、带薪年假、下午茶、节假日福利； 3、公司有微波炉、冰箱、咖啡机，给你家的温暖； 4、水果、饮料、零食任吃；咖啡、牛奶任饮； 5、公司会定期组织聚餐和运动（羽毛球、乒乓球等）； </t>
  </si>
  <si>
    <t>JAVA对日项目经理</t>
  </si>
  <si>
    <t>海隆软件(无锡)有限公司</t>
  </si>
  <si>
    <t>广州战英网络科技有限公司</t>
  </si>
  <si>
    <t>岗位职责： 1）独立指定项目计划 2）负责项目开发过程中风险的预防、把控； 3）负责项目日常运营、危机处理； 4）负责项目开发各阶段成果物的品质把控； 5）负责项目开发团队的日常管理，人员培养，人员调配，维持团队稳定。  岗位要求： 1）具备日语1级以上水平，能熟练用日语直接和客户交流； 2）至少具有7年以上对日外包软件开发工作经验，具有项目管理经验者优先； 3）有在日工作经验者优先； 4）具有较强的抗压和自我调节能力。  该岗位除12月薪之外，设定项目奖金和年度绩效奖金制度。</t>
  </si>
  <si>
    <t>五险一金 出国机会 弹性工作 年终奖金 绩效奖金 团建 下午茶</t>
  </si>
  <si>
    <t>1、负责管理后台的开发，参与项目的编程、调试和模块测试工作； 2、根据项目需求，能够独立按时完成网站开发任务； 3、对相关部门提交的BUG进行分析测试，并作出修改； 4、构建与开发公司内部平台系统。  岗位要求： 1、大专及以上学历，计算机相关专业； 2、三年以上工作经验，熟悉django flask web.py等相关web框架； 3、熟悉jquery等前端框架； 4、熟悉css html等相关知识； 5、有游戏管理后台开发经验优先。</t>
  </si>
  <si>
    <t>五险一金 员工旅游 专业培训 绩效奖金 年终奖金 定期体检 弹性工作 加班餐补 周末双休 带薪年假</t>
  </si>
  <si>
    <t>1、负责爬虫系统的架构设计，系统搭建； 2、研究分析目标对象，对爬取的数据进行加工处理（清洗、存储、检索等）； 3、设计爬取、调度和抽取算法，优化爬虫策略和防屏蔽规则，提升抓取的效率和质量； 4、及时解决爬取过程中出现的问题并不断优化程序； 5、入职后期会着手公司新产品的web后端开发任务。  关键胜任要求： 1、计算机软件相关专业，本科及以上学历； 2、至少精通java、Python、C#一门开发语言、精通SQL、有相关非结构化数据库开发经验； 3、熟悉多线程、网络通信编程，擅长数据结构分析，熟悉高并发、高性能的分布式系统的设计及应用； 4、精通至少一种开源爬虫框架（如scrapy、webmagic、nutch、heritrix等），有开发爬虫框架经验优先；熟悉反爬虫、验证码识别技术者优先； 5、具备较强团队合作与敬业精神，富于创新，拥有较强的研究能力、学习能力与执行能力。</t>
  </si>
  <si>
    <t>服务端python开发（游戏行业）</t>
  </si>
  <si>
    <t>北京牧游科技有限公司</t>
  </si>
  <si>
    <t>弹性工作 餐饮补贴 定期体检 年终奖金</t>
  </si>
  <si>
    <t>移动应用工程师</t>
  </si>
  <si>
    <t>1.负责S级手游游戏研发工作 2.与团队其他成员分工合作，研发新的系统功能 3.对于产品现状进行分析，提出优化方案 4.在产品研发过程中，参与到研发流程中来，提出自己的见解和看法 职位要求 1、3年开发经验以上，计算机相关专业毕业，具备良好的计算机基础知识。 2、熟悉Python语言以及常用的库。 3、熟悉常见算法和数据结构。了解http协议、Socket传输 4、熟悉SVN/Git版本控制工具。 5、熟悉主流关系／非关系型数据库的使用，如Oracle/MySql、MemCache/Redis等。了解基本的设计、优化原则。 6、熟悉Linux系统的日常使用和管理。 7、优秀的沟通能力、责任感和团队合作观念。 8、有游戏工作经验更佳</t>
  </si>
  <si>
    <t>上海惟吾人才服务有限公司</t>
  </si>
  <si>
    <t>五险一金 员工旅游 绩效奖金 年终奖金 通讯补贴 补充医疗保险 每年多次调薪 交通补贴 出国机会</t>
  </si>
  <si>
    <t>该公司为世界知名零售业巨头，业绩优秀并重视中国市场的发展。职位发展空间大，公司氛围活跃，福利待遇佳。多条公交轨道路线直通大楼。（地铁轨交2/10号线可换乘者方便。）  背景：与集团业务，设计和工程团队紧密合作，共同打造世界一流的原生应用，重新定义客户购物体验。
概述： 1.开发移动应用程序。设计和实施考虑用户体验，性能，可维护性，成本和*新技术的应用程序。 2.与业务规划人员和UI / UX设计人员分析用户并制定改进计划，以扩展业务。 3.为公司员工和客户开发应用程序以改善业务运营和客户支持。 4.利用通用框架建立有效的开发环境。  语言 英语熟练（CET6/TOEIC 700 或以上）或日语熟练（N2或以上）  ◆需要的技能和经验
1.在iOS（Swift）或Android（ Kotlin）开发方面拥有3年以上的行业经验。 2.基于iOS人机界面指南/材料设计指南的UI设计和实现。 3.移动应用程序的API和数据库设计。 4.有使用Git / GitHub开发的经验。 5.Web技术的基础知识（HTTP，HTML / CSS / JavaScript等）。 6.计算机科学或相关领域的硕士或学士学位。  ◆优先的技能和经验 有以下两项或两项以上的专业知识是一个加分。 +超过3年的iOS和Android开发经验。 +使用Web技术进行跨平台开发的经验（例如React Native）。 +使用React，AngularJS，Vue.js等现代框架开发网站的经验 +A / B测试工具安装经验，分析用户行为。 +全球化的国际化和本地化经验。 +从计划到交付到应用程序商店，获取客户的整个开发流程的经验。 +建立发展环境，标准化的经验。  ◆沟通技巧 -用日语或英语进行顺畅的沟通。 -用英语阅读和编写文档。 -通过电子邮件和英语聊天。 -与公司内外的逻辑和灵活沟通与协作需要。  ◆偏好个性 ・可以用技术，商业头脑和顾客的观点来解决问题的人。 ・具有主动行动能力的人自己发现和解决问题。 ・与团队成员合作可以产生高质量结果的人员。</t>
  </si>
  <si>
    <t>高级数据采集工程师（python）</t>
  </si>
  <si>
    <t>翔傲信息科技（上海）有限公司</t>
  </si>
  <si>
    <t>计算机软件 广告</t>
  </si>
  <si>
    <t>五险一金 补充医疗保险 员工旅游 弹性工作 定期体检 平台稳定 发展前景佳 团队氛围佳 扁平化管理</t>
  </si>
  <si>
    <t>梨视频</t>
  </si>
  <si>
    <t>五险一金 补充公积金 年终奖金 带薪年假 节日福利</t>
  </si>
  <si>
    <t>岗位职责： 1、负责后台管理系统研发及维护。 2、负责系统的需求分析及设计。 3、负责数据库表结构的设计。 4、负责对应门户系统的研发及维护。 5、需对研发进度和项目质量负责。 任职要求： 1、全日制本科及以上学历，3年以上java开发相关工作经验； 2、精通java语言，熟练使用jdk、apache等常用api，善于多线程、io、网络等方面编程，对jvm有一定的了解。 3、熟悉ssh框架的开发流程，了解分布式系统架构及协议。熟悉tomcat容器，了解nginx、apache等代理服务。 4、熟悉mysql数据库，对redis缓存技术有一定了解。 5、熟练html、css、js等前端技术，熟悉bootstrap、jquery、vue等开源库。 6、熟悉linux操作系统，能熟练使用linux常用命令。 7、熟练使用maven、gradle构建工程，熟练使用svn、git等工具。 8、有较强的学习能力，严谨的工作态度，善于解决各种问题。 9、熟悉python、scala语言，或者了解各大云服务，或者有媒资系统、内容管理系统经验者优先。</t>
  </si>
  <si>
    <t>高级Python开发工程师（机器学习方向）</t>
  </si>
  <si>
    <t>瓦戈科技（上海）有限公司</t>
  </si>
  <si>
    <t>周末双休 带薪年假 年终奖金 员工旅游</t>
  </si>
  <si>
    <t>资深JAVA工程师</t>
  </si>
  <si>
    <t xml:space="preserve"> 岗位职责： 1、负责产品的服务端研发； 2、深入分析业务需求，撰写技术方案和系统设计； 3、根据产品需求，进行系统设计和编码； 4、持续对系统架构进行改造和优化； 5、后期往机器学习方向发展；  岗位要求： 1、计算机及相关专业，本科985、211优先或硕士及以上学历，3年以上相关工作经验； 2、具备良好的基本功，熟练使用基本的数据结构和算法，深入理解多线程、Socket等相关技术； 3、具备良好的编码习惯，结构清晰，命名规范，逻辑性强，代码冗余率低； 4、熟练掌握Django, Tornado，Sqlalchemy，Celery等主流框架，深入理解框架实现原理及特性；熟练使用python的常用库； 5、熟悉Python的高级特性，深入理解各种设计模式和应用场景。 6、有大规模分布式系统的开发和高可用相关的实践经验，具备设计复杂系统的能力； 7、熟练掌握MySQL数据库，具备MySQL索引优化、查询优化的能力； 8、熟练掌握一种以上非关系型数据库，如Redis, Cassandra，MongoDB 理解其使用场景及限制； 9、熟悉分布式系统，熟练掌握一种以上服务框架和消息中间件，了解其实现原理； 10、熟悉Internet常用协议，如HTTP、TCP/IP、熟悉RESTful规范； 11、有以下经验者优先： 1) 具有golang实际工作经验； 2) 具有大规模分布式系统的调优经验； 3) 熟悉大规模分布式系统架构设计，熟悉CAP、Quorum、Consistent Hashing等原理和算法；  </t>
  </si>
  <si>
    <t>智慧芽信息科技（苏州）有限公司</t>
  </si>
  <si>
    <t>周末双休 带薪年假 五险一金 专业培训 补充医疗保险 定期体检 外企福利 绩效奖金 年终奖金 弹性工作</t>
  </si>
  <si>
    <t xml:space="preserve"> 资深JAVA工程师  岗位职责: 1、根据业务需求及系统架构制定技术方案，负责/参与方案设计、技术实现、重构、优化； 2、核心业务需求的架构实现与代码编写，开发与维护系统核心模块以及相关文档编写； 3、承担项目的整体技术和开发实现：负责技术设计、程序开发、测试、部署等； 5、负责解决架构及开发过程中的技术问题，BUG定位及修复。 6、具备良好的沟通表达能力，保质保量完成项目经理分配的任务； 7、针对新人、普通开发人员进行有效辅导，帮助其快速成长。  岗位要求:</t>
  </si>
  <si>
    <t>上海阿吉豆投资管理咨询有限公司</t>
  </si>
  <si>
    <t>五险一金 免费班车 员工旅游 交通补贴 餐饮补贴 出国机会</t>
  </si>
  <si>
    <t>1.参与公司微商城系统、活动系统改进，实现项目后台模块、接口开发； 2.参与项目的需求分析、概要设计、详细设计，技术文档的编写； 3.协助完成项目的测试、系统交付工作，对项目实施提供支持。   任职要求： 1.计算机相关本科以上学历，5年以上java开发经验； 2.扎实的java基础、深入理解io，多线程，对JVM有一定的理解； 3.熟练使用spring boot/spring cloud相关开源技术，有较强的源码研究和理解能力； 4.熟悉分布式系统的设计和应用，熟练使用dubbo/gRPC等分布式技术； 5.熟悉微信h5/公众号/小程序后台开发； 6.熟练掌握mysql数据库，并能进行sql调优、表结构设计； 7.熟练使用Linux系统，掌握常规的脚本工具，具备一定的Linux系统处理能力； 8.较强的问题解决能力，协助项目成员解决技术问题。</t>
  </si>
  <si>
    <t>五险一金 餐饮补贴 年终奖金 弹性工作 周末双休 年度旅游 员工旅游 绩效奖金 定期体检 出国机会</t>
  </si>
  <si>
    <t>中高级Java开发工程师</t>
  </si>
  <si>
    <t>上海谨拍电子商务有限公司</t>
  </si>
  <si>
    <t>五险一金 定期体检 绩效奖金 年终奖金 带薪年假 带薪事假病假 弹性工作 免费班车</t>
  </si>
  <si>
    <t>Python开发工程师（量化开发）</t>
  </si>
  <si>
    <t>岗位职责： 1.根据产品经理的需求文档，编写概要设计，进行业务系统的设计与开发； 2.根据需要，对公司使用的开源框架进行二次开发； 3.指导新人/初级开发工程师进行业务开发； 4.保障所负责系统的高性能，高可用，拓展性，安全性。  任职资格 1.熟练运用 Java 进行开发。对 JVM、 GC 、线程安全等有较深的理解； 2.熟练运用 Spring , Spring MVC , MyBatis 进行 web 开发。了解常用框架的底层实现； 3.熟练使用 MySQL/Oracle 以及进行 SQL 调优，对数据库索引、锁有较深入的理解； 4.熟练使用 Redis 等缓存服务； 5.熟练使用 RabbitMQ/RocketMQ 等消息中间件； 6.有 Spring Boot , Spring Cloud , Lucene/SolrCloud 实际开发经验者优先； 7.能基于开源框架进行二次开发者优先； 8.良好的逻辑思维能力，熟悉业务抽象和数据模型设计。能够独立负责单个系统的设计与开发，具有独立解决线上复杂问题的能力； 9.责任心强，有良好的团队意识和团队合作精神，有较强的沟通能力；</t>
  </si>
  <si>
    <t>北京友信科技有限公司</t>
  </si>
  <si>
    <t>1.5-2.6万/月</t>
  </si>
  <si>
    <t>工作职责： 任职要求：</t>
  </si>
  <si>
    <t>php高级讲师</t>
  </si>
  <si>
    <t>职位描述： 1. 核心架构代码的编写，系统架构设计； 2. 系统重构、优化，实现高性能、 高并发、高可用； 3. 制定系统开发规范，提供技术指导，协助解决系统存在的技术问题。 职位要求： 1. 本科以上学历，5年以上Java开发经验，2年以上互联网产品开发及架构设计经验； 2. 深入了解各种开源框架如Spring、Zookeeper、MQ、Redis，精通精通Spring, MyBatis； 3. 扎实的JAVA基础，熟悉常用设计模式并可应用于实际项目，熟悉高并发、高性能的分布式系统的设计及调优； 4. 精通Mysql数据库，有Mysql性能调优经验；  5. 良好的学习能力及沟通能力，积极乐观的态度，并有强烈的责任心。?  该岗位将就职于泛微旗下孵化新产品业务： 我们是一个年轻的初创团队，最大的财富是热情以及对这个新行业的执着； 如果你是一个不甘于平凡，希望并相信通过自己的努力可以改变某个产品或某种应用模式的人；如果你是一个牛气的大拿，苦于没有发挥才华的空间；如果你向往创业的激情，苦于没有好的项目和合拍的伙伴； 那么，带着你的才华和激情，加入我们团队吧！因为这里有足够优秀的人懂你的想法，这里有足够的空间给你大展拳脚。。。 （最后偷偷告诉你，也许你觉得我们有点远，但真的很贴心，下地铁商务专车5分钟接送至公司门口，早午晚三餐加下午茶免费无间断！）</t>
  </si>
  <si>
    <t>深圳市合科泰电子有限公司</t>
  </si>
  <si>
    <t>带薪年假 五险一金 绩效奖金 全勤奖 节日福利 专业培训 通讯补贴 员工旅游</t>
  </si>
  <si>
    <t xml:space="preserve"> 岗位职责： 1、负责公司平台产品的基础架构的设计与实现 2、编写核心代码，负责公司后端核心模块的设计与开发 3、设计高扩展，高性能，高可用的应用和数据库结构； 职位要求： 1、计算机相关专业，大专以上学历，熟练掌握LNMP/LAMP开发，并具备良好的编程风格 2、熟悉PHP实现和工作原理，5年以上PHP项目开发经验，有系统架构经验优先 3、熟悉Mysql，掌握mysql分区、分表、集群等相关设计方案，具备mysql优化经验 4、了解Memcache、Redis、MongoDB 等常用Nosql解决方案，了解各自的优缺点以及使用场景 5、熟练运用KAFKA、RabbitMQ 中一种或多种消息系统，熟练掌握Linux服务器操作命令 6、熟悉至少一种PHP开发框架的使用(Larval，ThinkPHP，YII等)，了解设计模式 7、熟悉WEB开发中各类缓存设计、站点优化方案 8、了解 Shell/Python/Go 中一种或多种编程语言     （加分项） 9、有大数据、高并发、高可用系统设计和优化经验者优先  （加分项） 10、具有良好的学习能力、高度的责任心，良好的沟通能力和团队合作意识 </t>
  </si>
  <si>
    <t>PHP高级开发工程师 (职位编号：2)</t>
  </si>
  <si>
    <t>广州一夫网络科技有限公司</t>
  </si>
  <si>
    <t>上海乐言信息科技有限公司</t>
  </si>
  <si>
    <t>岗位职责 1、负责网站开发、平台应用、移动后台设计编写； 2、参与相关页面的Web前后台架构设计、核心代码的编写及后台服务程序的研发和编写； 3、协助总架构师及部门主管测试和发布系统，准备相关的技术文档，协助解决各种技术问题； 4、进行详细设计、代码开发，配合测试，高质量完成项目； 5、按照项目计划，按时提交高质量代码，完成开发任务； 6、参与公司新产品研发。  任职资格 1.两年以上PHP开发经验，熟悉Thinkphp 的优先； 2.熟悉MySQL等数据库设计开发、SQL性能调优； 3.熟悉Linux/Unix，在其上有丰富的开发经验 4.有一定的系统架构设计能力，能设计及编写良好的接口规范； 5.具备优秀的编程能力，熟悉HTTP/HTTPS 等协议，熟练掌握常用的数据结构和算法； 6.深入了解缓存的作用，能合理使用缓存，有Memcached、Redis、MongoDB使用经验； 7.有很强的发现问题、分析问题和解决问题的能力；  8.善于沟通和逻辑表达，良好的团队合作精神和积极主动的沟通意识。</t>
  </si>
  <si>
    <t>年度旅游 公司氛围好 免费零食 五险一金 补充医疗保险 员工旅游 弹性工作 交通补贴</t>
  </si>
  <si>
    <t>职位描述： 职位诱惑： - 顶尖团队，早期期权  工作职责： - 负责微服务的架构设计和系统代码实现 - 负责乐言后端核心业务和技术组件设计和实现 - 保证服务器端提供快速稳定的服务  能力要求： - 擅长独立思考，能够独立的完成从系统设计，到开发，到部署，到持续迭代的开发流 - 有深入的Java基础理论知识和实际开发能力 - 熟练掌握后端的基础组件，如监控系统，部署系统，数据库，消息队列，RPC，负载均衡等 - 有实际的CAAS或PAAS的开发，以及使用经验 - 有大型分布式、高并发、高负载、高可用系统设计、开发和调优经验 - 有开源项目或为开源项目提交过patch者优先 - 良好的沟通能力和团队协作精神，较强的主动性和责任心  待遇： - 和精干的业界顶尖团队合作，团队包括前IBM、谷歌、微软、阿里、百度、携程研发人员 - 快速增长中的人工智能企业软件产品，成长发展空间大 - 有竞争力的薪水，早期期权 - 交通便利，福利多多，带薪年假15天</t>
  </si>
  <si>
    <t>广州建众企业管理咨询有限公司</t>
  </si>
  <si>
    <t>交通补贴 绩效奖金 带薪年假 五险一金 专业培训</t>
  </si>
  <si>
    <t>岗位职责： 1、负责公司自有产品项目前后台PHP程序与API接口的开发及维护； 2、负责完成功能模块的分析、设计，并按任务计划时间按时按质完成功能逻辑的详细设计、编码和内部测试的组织实施，保障代码的安全； 3、负责PHP程序数据处理优化及维护，MySQL数据库的研发、设计； 4、参与后台系统架构、性能、安全、扩展等优化的设计和实现； 5、参与编写程序开发相应的技术文档、设计文档、用户手册。  任职要求： 1、熟悉主流程框架，至少熟悉laravel/symfony/yii中的一种，并有两年以上的实际开发经验； 2、熟练使用MySQL，能进行简洁高效的SQL编写，熟悉索引的试用； 3、有良好的的编码习惯，能编写结构整洁、组织良好、可维护的代码； 4、具备团队合作精神和责任心，和团队协作，按时按质完成开发任务，主动积极，用于承担； 5、具备良好学习能力，主动关注新的技术并提高自身。</t>
  </si>
  <si>
    <t>周末双休 五险一金 节日福利 带薪年假 晋升空间 敬业补贴 住房补贴 弹性工作 绩效奖金 年终奖金</t>
  </si>
  <si>
    <t>职责描述： 1、参与相关的项目或需求开发，根据项目要求承担相应的开发任务，并按计划完成任务目标； 2、参与项目过程中的接口设计与讨论，完成接口文档编写及接口开发任务； 3、根据业务需求或技术发展要求，对负责的模块进行优化； 4、协助测试人员完成软件系统及模块的测试，并在时间要求内完成负责范围内的bug修复；  任职要求： 1、计算机相关专业本科及以上学历，两年以上Java项目开发经验； 2、精通Spring、SpringMVC、SpringBoot，Mybatis等技术，有微服务经验优先； 3、精通MySQL或Oracle数据库的基本操作，有一定SQL优化意识； 4、熟悉tomcat、Nginx,熟悉基本的Linux命令； 5、熟悉Redis、Zookeeper、dubbo、MQ等相关技术； 6、熟练运用Maven、SVN、git版本控制软件； 7、热爱技术、对技术有不懈的追求，喜欢研究开源代码； 8、具备良好的学习能力与技术文档书写能力，具备良好的表达和沟通的能力； 9、熟悉软件项目开发流程、具备较强的团队精神和合作精神，抗压能力强</t>
  </si>
  <si>
    <t>高级PHP开发工程师（中台）(J11944)</t>
  </si>
  <si>
    <t>上海二三四五网络科技有限公司</t>
  </si>
  <si>
    <t>JAVA高级/资深开发工程师（内容线）</t>
  </si>
  <si>
    <t>阅文集团</t>
  </si>
  <si>
    <t>员工旅游 年终奖丰厚 团队氛围好 定期体检 六险一金 免费早晚餐 上市公司</t>
  </si>
  <si>
    <t>工作职责: 1.负责商业化业务开发、维护和持续优化； 2.参与业务需求讨论和技术讨论； 3.负责开发设计文档编写和管理维护； 4.负责线上质量保证，参与团队代码互查，处理突发异常。  任职资格: 1、全日制本科及以上学历，计算机相关专业； 2、至少3年及以上php开发经验； 3、具有千万级数据量的处理经验，对性能和质量有追求； 4、能很快上手业务，对旧代码的阅读能力强，并且可以给出有效的优化思路并实践； 5、精通php编程、Redis、Mysql等。</t>
  </si>
  <si>
    <t>五险一金 补充医疗保险 补充公积金 弹性工作 交通补贴 餐饮补贴 年终奖金 绩效奖金 定期体检 员工旅游</t>
  </si>
  <si>
    <t>工作职责: 负责内容中心各产品线业务需求开发工作； 负责内容中心相关基础服务以及后台服务的开发与维护工作； 负责内容中心线上各种疑难杂症的解决和优化工作。 任职资格: 计算机或其他相关专业本科或以上学历； 良好的JAVA基本功，熟悉多线程开发、IO以及常见JVM调优方法，熟悉常用设计模式，具有良好的编码能力和编码风格； 熟练掌握一种或以上存储中间件，如redis，memcache，理解其使用场景以及限制； 熟练掌握MYSQL数据库，能够熟练编写SQL脚本，具备一定的查询优化能力； 乐于学习分布式系统设计与开发、负载均衡技术、系统容灾设计、高可用系统等知识； 我们希望你：相信技术改变世界，迷恋用技术解决问题。</t>
  </si>
  <si>
    <t>广东中邮普泰投资集团有限公司</t>
  </si>
  <si>
    <t>多元化业务集团公司 通信/电信运营、增值服务</t>
  </si>
  <si>
    <t>五险一金 员工旅游 通讯补贴 年终奖金 绩效奖金 定期体检</t>
  </si>
  <si>
    <t>工作职责： 1、根据产品的研发流程，参与公司各产品的设计，负责PHP核心业务功能的开发，保证系统稳定、安全、快速运行； 2、参与架构设计、接口规范制定、和关键技术验证和选型； 3、参与代码开发规范，技术标准的制定，审核开发人员的系统设计和代码质量； 4、能给与初、中级PHP程序员提供技术指导和答疑；   职责要求： 1、3年以上PHP程序和MYSQL开发经验； 2、精通php开发语言，熟悉主流的php框架（LARAVEL和TP等）； 3、熟练掌握SQL语句,熟悉MySQL数据库, 能够根据项目需求独立建立数据库(表)并对其进行合理优化； 4、精通Workerman异步PHP socket即时通讯框架； 5、熟练使用git对源码进行版本管理； 6、熟悉常用版本的LINUX服务器的安装、配置和调优；熟悉常用开发环境如PHP、MySQL、Nginx、Redis等的搭建、设置及调优；； 7、具有优秀的团队合作和沟通协作能力，理解能力和接受能力好，能承受较大工作压力；</t>
  </si>
  <si>
    <t>Senior Retail System Engineer(Python)</t>
  </si>
  <si>
    <t>绫致时装（天津）有限公司</t>
  </si>
  <si>
    <t>高级JAVA开发工程师（外汇岗位）</t>
  </si>
  <si>
    <t xml:space="preserve">工作职责：  能力要求： </t>
  </si>
  <si>
    <t xml:space="preserve">1. 参与项目系统设计、方案讨论、技术调研与相关技术文档书写；   2. 负责软件程序的设计和代码编写；  3. 能主导系统架构设计及核心代码开发；  4. 解决开发中的技术难题，确保系统性能、质量安全.     任职要求  1、五年及以上JAVA软件开发经验，三年及以上软件设计经验；  2、熟悉Java主流开源框架的原理及应用；  3、熟悉UML设计思想，熟练至少一种UML建模工具；  4、有金融业务背景者优先。 </t>
  </si>
  <si>
    <t>上海麦子资产管理有限公司</t>
  </si>
  <si>
    <t>岗位职责： 1、负责公司产品的功能规划、需求分析设计、技术实现和用户体验； 2、负责所属模块的代码开发、调试与维护工作； 3、积极响应客户需求并进行开发定制化开发和交付； 4、参与公司产品的架构优化，性能优化并辅助其他模块进行技术实现； 5、协助并完成其他各类技术开发任务 岗位要求： 1.  本科以上学历，5年以上Java开发经验，具有大型互联网项目开发经验； 2.  精通JAVA语言，基础扎实，对JVM有深入理解。 3.  熟悉Spring、Spring cloud、ZooKeeper、消息队列，有高并发、高可用、高性能系统设计经验； 4.  熟悉Redis, Memcache等缓存技术；熟悉MySQL、SqlServer等关系型数据库，熟悉Maven项目配置管理工具，熟悉Tomcat, Jboss等应用服务器，熟悉负载均衡相关知识，有独立搭建调优服务器经验者优先； 5.  熟悉基础的数据结构和算法，对常见问题，能正确运用合适的数据结构和算法加以解决； 6. 熟悉各种设计模式，具有高度的抽象设计能力，思路清晰，善于思考，能独立分析和解决问题 7. 较强的执行力，较好的团队内部协调能力，及需求部门间沟通能力。积极乐  观，认真生活，快乐工作，正能量+</t>
  </si>
  <si>
    <t xml:space="preserve">  岗位职责：     任职要求：       </t>
  </si>
  <si>
    <t>Python开发</t>
  </si>
  <si>
    <t>上海汉图科技有限公司</t>
  </si>
  <si>
    <t>售前/售后技术支持工程师</t>
  </si>
  <si>
    <t>上海师悦信息科技有限公司</t>
  </si>
  <si>
    <t>五险一金 补充医疗保险 补充公积金 免费班车 交通补贴 股票期权 年终奖金 弹性工作 定期体检 餐饮补贴</t>
  </si>
  <si>
    <t xml:space="preserve"> 岗位职责：    岗位要求：  </t>
  </si>
  <si>
    <t>1、负责客户Linux以及Windows Server服务器正常运转。  2、负责生产环境问题查证与解决、系统中间件、数据库和服务器系统运维，保证系统正常运行。  3、负责发布版本的内容审核（包括源码安全检查、脚本、配置文件等）和发布工作。  4、负责Linux以及windows Server系统及应用程序进行性能分析，优化，问题跟踪。  5、负责产品网络网络环境维护与管理    岗位要求：  1、计算机相关专业，N年linux以及Windows Server运维经验。  2、熟悉我司相关产品、功能、性能、使用。  3、精通分布式、高并发、高负载、高可用系统设计、和系统调优经验，以及服务器集群、负载均衡、分布式系统监控、网站安全等技术，了解大数据处理和数据挖掘技术。  4、精通MySql、Redis数据库，日常操作维护，高并发下的性能调优。  4、精通linux 操作系统，熟练shell、Python等脚本。  5、精通nginx、php、Apache、tomcat（jvm调优）等应用服务器中间件。  6、熟悉nagios，zabbix等服务器监控软件，熟练编写系统监控插件。  7、熟悉主流web应用程序框架，有JAVA框架构筑或优化经验者优先。  8、有互联网行业从业经验者优先。  9、工作积极主动，有良好的学习与沟通表达能力、工作责任心及团队意识，对新技术及业务领域具有研究能力，并能够迅速更新为自身能力；</t>
  </si>
  <si>
    <t>高级java工程师（中台）</t>
  </si>
  <si>
    <t>上海寸心创意科技有限公司</t>
  </si>
  <si>
    <t>量化研究员实习生</t>
  </si>
  <si>
    <t>上海量宇资产管理有限公司</t>
  </si>
  <si>
    <t>职位描述: 任职要求:</t>
  </si>
  <si>
    <t xml:space="preserve"> 岗位职责： 1. 参与部门投研工作和专项课题研究； 2. 参与股票量化投资策略研究； 3. 参与数据库维护与构建； 岗位要求： 1. 国内外顶尖大学，本科及以上学历，计算机、数学、统计或金融等相关专业； 2. 熟练掌握一门编程语言（C++，Python，R，Matlab等），有C++编程经验优先，熟悉大数据分析，掌握数据库构建； 3. 具备优秀的逻辑思维能力、沟通协调能力、团队合作能力和快速学习能力； 4. 对股票二级市场投资和交易有兴趣，具有创造力和钻研精神，有股票、期货投资经验者优先。 </t>
  </si>
  <si>
    <t>JAVA资深开发工程师（主程）</t>
  </si>
  <si>
    <t>我查查信息技术（上海）有限公司</t>
  </si>
  <si>
    <t>助理软件工程师</t>
  </si>
  <si>
    <t>上海期安智能科技有限公司</t>
  </si>
  <si>
    <t>五险一金 员工旅游 交通补贴 年终奖金 绩效奖金 通讯补贴 餐饮补贴 定期体检</t>
  </si>
  <si>
    <t>周末双休 弹性工作 带薪年假 五险一金 包吃 绩效奖金 节日福利 交通补贴 餐饮补贴 通讯补贴</t>
  </si>
  <si>
    <t>职位信息 （1）协助完成相关软件模块的设计、开发和测试工作；</t>
  </si>
  <si>
    <t>岗位职责： 1、带领技术研发团队完成服务器构建； 2、对高性能，高并发，高可用服务有比较高的研究和理解； 3、维护系统安全稳定运行； 4、不断改进现有架构，提高服务可用性。  任职要求： 1、计算机科学或相关专业的本科及以上学历； 2、5年以上JAVA语言开发经验， 编程基础扎实，熟练掌握常用数据结构和算法，精通HTML，精通JSP、Servlet等开发技术； 3、3年以上主流数据库：Oracle、MySQL等的应用系统的数据库设计、开发经验，熟练掌握SQL； 4、熟悉J2EE体系架构，熟悉消息队列：ActiveMQ5.15.4代码框架：Spring4.3.7、SpringMvc、SpringBoot1.5.2、mybaits、mybaitsplus、Quartz、JWT、shiro等主流开发框架； 5、有主流应用服务器，如Tomcat、JBOSS、WebLogic、WebSphere至少一种的部署配置及性能调试经验； 6、能承受压力，个性成熟稳重，具备良好的沟通协调能力，工作积极主动认真负责，富于团队精神，具有良好的自学能力和独立解决问题的能力； 7、具有一定的软件项目管理知识或经验者优先，具有大数据开发经验者优先； 8、有百万DAU内容社区产品经验者优先。</t>
  </si>
  <si>
    <t xml:space="preserve">1.负责系统的设计及研发工作 2.分析业务需求，构建灵活、易用的功能模块快速支撑业务要求，并可快速复制到其它行业； 3.规划系统功能、模块，推动供应链计划架构优化； 4.组织核心成员对现有系统的不足进行分析，找出问题，推动解决；  岗位要求： 1、Python至少4年以上经验，不满三年者请勿投递，谢谢！ 2、有ERP、企业服务的相关工作经验折优先录取； 3、性格开朗，有较强的口头与书面表达能力，善于沟通。 </t>
  </si>
  <si>
    <t>量化投资策略实习生 (职位编号：02)</t>
  </si>
  <si>
    <t>上海君翼投资管理有限公司</t>
  </si>
  <si>
    <t>五险一金 补充医疗保险 员工旅游 年终奖金 绩效奖金 出国机会 定期体检 专业培训 餐饮补贴</t>
  </si>
  <si>
    <t>岗位职责： 1、协助研究员对市场数据进行分析整理 2、研读海内外量化研究报告，协助研究员进行量化策略开发与跟踪 3、完成上级安排的其它相关工作  任职要求： 1、理工科、计算机、数学专业在读，19年毕业优先； 2、熟练掌握python/matlab之一，良好的coding能力； 3、严谨的逻辑思维，责任心强，善于学习总结，有良好的团队沟通能力及合作精神； 4、对量化金融领域有浓厚的兴趣和热情； 5、每周出勤3天以上，持续3个月以上(提供转正机会)。</t>
  </si>
  <si>
    <t>五险一金 专业培训 绩效奖金 补充医疗保险 免费班车 弹性工作</t>
  </si>
  <si>
    <t>岗位要求 SR Java Developer (General SR Developer) JAVA软件开发工程师  1、熟悉Solaris系统应用软件开发,6年以上J2EE开发经验 2、精通Java,J2EE, Weblogic,Oracle SO,  Maven,  CXF编程 3、精通XML, Oracle 数据库,TCP/IP网络,HTTP/FTP协议和Web Services原理 4、具有熟练的Spring  cloud，Spring boot 开发经验，熟悉RedisMQ 5、需具有大型系统集成的项目经验,例如客户关系管理系统,计费系统等 6、英语四级以上,能熟练阅读并编写英文技术资料 7、有责任心,具备较强解决问题的能力,有良好的沟通能力和团队精神 8、性格开朗,善于沟通,思维缜密,逻辑清晰</t>
  </si>
  <si>
    <t>北京海豚邦互联网信息服务有限公司</t>
  </si>
  <si>
    <t>周末双休 五险一金 节日福利 定期体检</t>
  </si>
  <si>
    <t>1.        参与Python项目后端功能评估； 2.        准时完成既定的开发任务和文档编写； 3.        配合需求变更开发实现新功能； 4.        及时响应修复项目中的bug； 5.        维护服务器端代码及数据管理。 任职条件： 1.        本科以上学历,计算机或数学相关专业毕业； 2.        4年以上互联网产品Python后台开发经验, 熟练使用Django框架； 3.        熟练使用MySQL数据库, 有丰富的SQL优化经验； 4.        熟练使用Redis,Mongodb, 有基于缓存, 任务队列等组件的开发经验； 5.        有大规模RESTful服务和RPC服务开发经验，熟悉主流设计模式； 6.        扎实的计算机基础, 熟练掌握数据结构, 算法, 计算机网络, 操作系统等基础知识； 7.        熟悉Linux系统, 熟练使用Linux工具, Shell编程； 8.        有很强的学习能力, 压力承担能力及团队合作能力, 有主动性和上进心；</t>
  </si>
  <si>
    <t>初级生物信息工程师（生物信息应届毕业生） (职位编号：021)</t>
  </si>
  <si>
    <t>北京北科德源生物医药科技有限公司</t>
  </si>
  <si>
    <t>学术/科研 制药/生物工程</t>
  </si>
  <si>
    <t>五险一金 补充医疗保险 免费班车 交通补贴 餐饮补贴 通讯补贴 弹性工作</t>
  </si>
  <si>
    <t>Python高级软件工程师</t>
  </si>
  <si>
    <t>1. 基于edX开源项目，使用Python语言，Django框架开发功能； 2. 在线教育网站开发和维护； 3. 直播平台(教育行业)的开发及维护； 4. 按照项目计划，按时提交高质量的代码，完成开发任务； 5. 积极参与工作相关技术的研究。  任职资格： 1. 大专以上学历，2年以上开发经验，一年以上Python开发经验； 2. 精通LNMP（Python）架构下的程序开发，用Python开发过项目并上线； 3. 熟悉关系型数据库操作，拥有/Mysql/MongoDB/Memcached/Redis之一的使用经验； 4. 熟练掌握Django框架，了解jQuery、Smarty,Memcached,Redis、CSS等技术； 5. 具有Linux/Unix下开发经验； 6. 具备良好的职业素养和团队协作精神，以及较强的学习和交流能力； 7. 熟悉Git，有开源项目贡献者优先。</t>
  </si>
  <si>
    <t>JAVA高级工程师 20000-30000/月 做六休一</t>
  </si>
  <si>
    <t>埃摩森人力资源（上海）有限公司</t>
  </si>
  <si>
    <t>带薪年假 五险一金 节日福利 大小周 绩效奖金</t>
  </si>
  <si>
    <t>1、负责核心模块的功能开发，高质量的编码实现； 2、参与软件项目各生命周期的设计、开发和测试工作； 3、参与技术难题攻关，持续提升核心系统在高并发、海量请求数下的高处理性能； 4、参与具体系统需求实现等具体研发工作； 5、参与对初、中级开发人员技术指导工作； 任职要求： 1、本科及以上学历，计算机相关专业，3年以上软件开发经验，具备教育行业（题库类、视频平台类）软件开发者优先； 2、精通Java语言，熟悉软件开发流程，熟悉常用项目构建工具，具备大规模高并发访问的Web应用开发经验优先； 3、熟悉J2EE体系的技术应用架构，深刻理解MVC设计模式，熟悉BS的应用开发； 4、熟练使用Tomcat、Apache、Nginx等应用和服务器设置； 5、熟悉分布式系统的设计和应用，熟悉分布式、缓存、消息、负载均衡等机制和实现； 6、熟悉掌握Mysql等主流数据库,精通SQL编写和优化，有相关的开发经验者优先； 7、有Redis、dubbo、mongodb、memcache等技术实际开发经验者优先； 8、具有较强沟通表达能力和管理能力，勇于创新和接受挑战。  上班地址：上海市浦东新区盛夏路560号908室 （地铁2号线广兰路地铁口）</t>
  </si>
  <si>
    <t>深圳黑鲨科技有限公司</t>
  </si>
  <si>
    <t xml:space="preserve"> 岗位职责：  </t>
  </si>
  <si>
    <t>Java开发主管</t>
  </si>
  <si>
    <t>上海海典软件股份有限公司</t>
  </si>
  <si>
    <t>五险一金 员工旅游 弹性工作 绩效奖金 定期体检 行业前景好</t>
  </si>
  <si>
    <t xml:space="preserve">岗位职责： 1. 负责ERP报表平台的研发工作，根据产品设计系统方案； 2. 制定产品的开发计划，并且分解任务到团队成员，按照计划交付产品内容； 3. 按照项目管理规范，发现及及时解决项目过程中的问题； 4. 解决产品开发过程中出现的技术难题，优化代码提升性能，发现开发过程中的风险，并能提出方案解决； 5. 参与软件开发技术的规范及标准流程的改进，参与系统架构设计，数据库设计及功能开发； 6. 团队的日常管理，营造团队氛围、调整团队的状态，更好的实现团队目标。 任职要求： 1. 本科或以上学历，五年以上Java开发经验，有扎实的基础功底，并有带领团队的经验； 2. 熟练使用dubbo、zookeeper、spring cloud系列技术栈，了解分布式系统常用的开源方案； 3. 熟悉Redis、RabbitMQ、RocketMQ、等中间件，了解分布式事物等技术； 4. 有良好的逻辑分析能力和业务分析能力，良好的沟通能力和团队合作能力； 5. 有较强的计划能力、任务分解能力，具备开发的心态和较强的责任心； 6. 善于沟通，能及时洞察团队成员的状态，并能积极调整。  我们目前的技术栈包括不限于： 分布式，微服务，Springcloud，Dubbo，ZooKeeper，Kubernetes，Docker，Redis，RabbitMQ，RocketMQ，Kafka，分布式事务，高并发，分布式ID，数据库中间件。 大数据方面： Hdfs，Hive，HBase，Cassandra，Kudu，Flink，Impala，Kylin 我们的开发团队追求更好的程序可扩展性，更优的性能，更优雅的代码  我们在寻找这样的你： 立志成为技术大牛的优秀青年 or 在技术的应用层面有沉淀，原理层面有智慧， 对技术有卓越的追求，对团队有十分的热情， 在成为技术大牛的路上勇往直前的资深开发  海典的昨天是ERP软件细分龙头，海典的明天是产业互联网公司， 欢迎你加入海典的今天，一起实现B端零售行业的产业互联网变革！ </t>
  </si>
  <si>
    <t>任职要求： 1、5年及以上工作经验，精通PHP开发，具备快速学习能力，思维逻辑清晰； 2、至少熟悉Laravel和Yii其中一种类型的框架，对ORM数据库关系映射、MVC模式有深刻的认识； 3、对常用软件设计模式深入了解； 4、熟练使用和优化MySQL数据库以及各种缓存服务（Redis/Memcache/MongoDB）； 5、熟悉Linux系统中常用软件的安装和管理维护； 6、熟悉App接口开发、第三方接口开发（微信/支付宝） 7、熟悉Html、Css、JS等前端开发与后端交互技术； 岗位职责： 1、负责公司后台项目开发和C端小程序接口的开发工作； 2、与产品组和测试组良好沟通，积极解决遇到的实际问题。</t>
  </si>
  <si>
    <t>上海缤至信息技术有限公司</t>
  </si>
  <si>
    <t>五险一金 交通补贴 绩效奖金 年终奖金 餐饮补贴 通讯补贴 弹性工作 员工旅游</t>
  </si>
  <si>
    <t xml:space="preserve"> 岗位职责： 负责服务器端、B端、C端的后端接口开发与维护 提升接口的安全、性能等  任职要求： 计算机或相关专业毕业，两年以上Java服务端开发经验 熟练使用Spring cloud框架 熟练运用数据库MySQL，并能进行数据库的数据结构设计 熟悉 Springboot、Redis、RabbitMQ等中间件 熟悉HTTPS、Web Socket、TCP/IP等网络协议 熟悉IDE、Git,SNV等开发工具的使用 具有Linux上的开发经验，熟悉命令行，能够编写基本的Shell脚本 具备工程化思维，有较好的问题分析与解决能力 具有良好的设计思维，能够高效地提供安全、高性能、可扩展的技术方案 对新技术充满热情，积极学习 高度的责任心以及良好团队合作精神 具备以下资格优先： 有微信公众号开发经验 有性能提升、接口安全等经验 有高并发Web项目后端开发和海量数据处理经验 有大型企业级系统（如 CRM、ERP等）开发经验 熟悉SpringCloud 等分布式架构 熟悉NodeJs、angularjs、vuejs、npm、cnpm等前端框架 </t>
  </si>
  <si>
    <t>深圳康荣电子有限公司</t>
  </si>
  <si>
    <t>带薪年假 五险一金 绩效奖金 节日福利 住房补贴</t>
  </si>
  <si>
    <t>1.在现有代码基础上，独立负责服务端PHP开发； 2.负责项目服务端的计划、分析设计、组织开发、测试及维护、上线； 3.具备文档撰写能力，在编码期间能撰写清晰明了的注释。 任职资格： 1. 本科及以上学历，至少三年以上PHP开发经验，具有独立开发项目能力； 2. 必须熟练Laravel框架，redis，推送（极光或者其他），云存储，socket通信，并且有实际商业项目开发经验； 3.具备高并发、分布式的设计经验； 4.熟练jQueryUI，LayerUI，Bootstrap，需要做部分前端页面的修改； 5. 熟练服务器配置，宝塔面板操作，有相关部署经验； 6.了解ffmpeg（现有代码功能已经实现，后期需要学习）； 7.拥有良好的代码习惯，要求结构清晰，命名规范，逻辑性强；</t>
  </si>
  <si>
    <t>PHP架构师</t>
  </si>
  <si>
    <t>工作职责： 1.负责产品的设计研发工作； 2.参与整体系统架构设计，找出系统瓶颈，改进系统算法，提高系统性能； 3.参与重大项目的技术方案设计及技术评审。 任职资格： 1、有Web系统设计开发经验，熟悉常用设计模式； 2、熟悉PHP，熟悉PHP常用框架； 3、优秀的数据库设计优化能力，至少熟悉一种数据库应用，熟悉mysql者优先； 4、熟悉Linux，熟悉一门或几门以下语言；C/C++/go等； 5、扎实的计算机基础，熟悉数据结构，有较强的算法设计能力； 6、学习能力强，有较好的沟通能力，能迅速融入团队。 以下经验将有加分： 1、熟悉swoole，深入其原理，有swoole实际项目研发经验； 2、具有大型，高并发Web经验，有C语言和PHP扩展开发经验；</t>
  </si>
  <si>
    <t>PHP开发工程师（电子发票方向） (MJ000173)</t>
  </si>
  <si>
    <t>岗位职责： 1. 主导项目关键技术问题的攻关，协助项目管理，对技术问题进行跟进； 2. 承担现有与新系统的架构设计,重构与实现, 提升系统的伸缩性, 扩展性与可维护性； 3. 设计全球化节点,保障全球访问文件分发加速； 4. 推广基于Docker和Kubernetes的微服务化治理,拆分各类服务单独治理； 5. 主导项目关键技术问题的攻关，协助项目管理，对技术问题进行跟进； 6. 能就现有系统提出质疑，发现问题和解决问题，重构和优化现有系统； 7. 保持对前瞻性技术的研究与实施，对开发团队进行技术指导和培训。  岗位要求: 1. 精通PHP/GO编程语言，有5年以上开发经验，3年以上架构师经验； 2. 在可扩展、高性能，高并发，高稳定性系统设计，开发和调优方面有实际经验； 3. 有大型分布式系统架构的实际经验；如分布式事务/分布式存储,使用过tidb或cockroach分布式 数据库； 4. 有全球服务节点架构搭建实施实际经验； 5. 有基于Docker和Kubernetes等技术的微服务系统架构实际落地经验； 6. 能结合需求设计高扩展性、高性能、安全、稳定、可靠的系统。</t>
  </si>
  <si>
    <t>上海康之诚电子商务有限公司</t>
  </si>
  <si>
    <t xml:space="preserve">职位描述：: 1、大型网站的功能设计，开发和系统架构工作； 2、产品功能模块的升级和维护； 3、底层基础设施的开发及维护。  任职要求： 1、大专及以上学历，5年以上PHP开发经验，对研发流程有基本的实践； 2、对计算机相关基础知识有较好了解，了解常用数据结构和算法； 3、熟悉PHP语言，熟练使用laravel,ci框架； 4、有一定的数据库规划能力，熟悉各种缓存技术； 5、具备良好的编程习惯，熟练掌握OOP编程和常见设计模式； 6、具备团队开经验，熟练掌握Git等常见工具使用； 7、责任心强，良好的对外沟通和团队协作能力，能承受工作压力。  </t>
  </si>
  <si>
    <t>带薪年假 五险一金 节日福利 绩效奖金 弹性工作 交通补贴 餐饮补贴 通讯补贴 专业培训 员工旅游</t>
  </si>
  <si>
    <t>五险一金 补充医疗保险 补充公积金 交通补贴 餐饮补贴 弹性工作 定期体检</t>
  </si>
  <si>
    <t>职位描述： 1、参与游戏功能的设计研发工作； 2、参与整体系统架构设计，找出系统瓶颈，改进并提高系统性能；  职位要求： 1、精通PHP，熟悉PHP常用框架（Yii等） 2、优秀的数据库设计优化能力，至少精通一种数据库应用 3、熟悉linux，能熟练应用一门或几门以下语言：C/C++/shell/python/java/java"script" 4、具有大规模高并发系统的实战经验，精通分布式、事务、缓存、消息、负载均衡等机制的原理和实现 5、较强的逻辑思维能力，较强的产品意识，良好的沟通协调能力，良好的团队合作精神 6、具备良好的团队合作精神，高度的责任感，善于沟通，为人踏实，抗压能力强，拥有严谨的工作态度</t>
  </si>
  <si>
    <t>五险一金 餐饮补贴 定期体检 通讯补贴 专业培训 绩效奖金 员工旅游 交通补贴</t>
  </si>
  <si>
    <t xml:space="preserve">岗位职责 1)参与公司产品平台的架构规划，参与技术方案决策； 2)配合项目负责人完成项目工作量化，模块划分，任务分配； 3)指导、解决平台建设过程中遇到的技术问题； 4)带领技术团队进行研发、设计，并对系统的高可靠性、高可扩展性、高安全性负责； 5)积极了解业界发展、互联网相关新技术及趋势，参与规划公司未来技术架构方向。  任职资格 1)大学本科或以上学历； 2)五年以上的互联网开发经验，至少两年以上的互联网架构经验； 3)精通J2EE 及相关JAVA 技术，熟悉JAVA设计模式； 4)掌握分布式系统的设计，熟悉分布式缓存、消息、负载均衡等机制和实现； 5)熟练使用常用的互联网相关技术产品和中间件，例如redis，elasticSearch，activeMq等； 6)熟练使用mysql，mongo等数据库，并具有性能优化经验； 7)熟悉项目管理、快速迭代开发的整个流程，以及丰富的项目实施经验； 8)技术视野广阔，具有良好的前瞻性，思路清晰、逻辑性强、具备良好的沟通能力、理解能力和团队协作意识。 </t>
  </si>
  <si>
    <t xml:space="preserve">任职要求： 1、计算机相关专业，全日制本科及以上学历，3年以上工作经验； 2、扎实的计算机基础，熟悉使用python或R语言编程，熟悉tensorflow、caffe、mxnet，其中一个或多个深度学习框架者优先； 3、熟悉web开发框架（flask、diango任一种即可）、能够熟练在Linux开发环境下工作； 4、有除python外，任一主流语言开发经验者优先（C/C++/Java） 5、具备良好的英文阅读能力，良好的合作意识和抗压能力。  </t>
  </si>
  <si>
    <t>资深JAVA后端开发</t>
  </si>
  <si>
    <t>上海奥私礼商务管理有限公司</t>
  </si>
  <si>
    <t>上海智赢健康科技有限公司</t>
  </si>
  <si>
    <t>职位描述 ・ 负责Aspire Lifestyle Concierge Service及Health Line等数字化产品及平台的构架、开发和维护； ・ 负责Aspire Lifestyle后台运营管理系统的开发及维护； ・ 参与代码管理、code review、性能优化、部署、测试及技术文档等。  职位要求 ・ 熟悉J2EE/Java等后端模块语言； ・ 熟悉Angular、Boostrap、jQuery等Web前端技术或框架； ・ 熟悉关系型数据库、NoSQL，能独立设计数据库； ・ 了解微信生态下的H5、小程序及聊天功能开发； ・ 具有创业精神、有移动端产品开发经验、注重细节有责任心； ・ 优秀的学习能力，对服务器开发及部署、人工智能、大数据有强烈兴趣。  ＊＊＊有Spring MVC的Web应用开发经验者优先＊＊＊</t>
  </si>
  <si>
    <t>五险一金 免费班车 绩效奖金 年终奖金 交通补贴 餐饮补贴 通讯补贴 弹性工作 专业培训</t>
  </si>
  <si>
    <t xml:space="preserve">  任职资格：</t>
  </si>
  <si>
    <t xml:space="preserve">我们使用的技术： 开发语言： 【主语言】JAVA、JAVAScript、Node.js、小程序、Html5 CSS3；【辅助语言】C、Lua、Python ***：SpringCloud、Docker、kubernetes K8、AIDevOps 应用框架：spring、springcloud、springboot、mybatis、rabbitMQ、Redis、Ant Design(react)、小程序（微信、支付宝、字节跳动、百度）、Taro 数据库：mongo、mysql、redis、MQ、zokeerper、kfaka、MariaDB、PostgreSQL、sqlite 云服务器：aliyun,baidu，自建IDC 开发工具：gitlab、jiar、jenkins、IntelliJ IDEA、Eclipse、VScode、confluecne、DOClevel 监控工具：zabbix，elk，云监控  我们需要您： 1. 平台业务系统的开发及维护工作，定期完成量化的工作要求 2. 负责功能模块的项目需求分析、设计、开发，配合测试人员对产品需求进行测试 3. 主动发现问题，提出合理化建议，积极优化项目开发手段 4. 能独立处理和解决所负责的任务，及时解决生产上的系统问题  对您的期望： 1、全日制本科及以上学历，4年以上JAVA编程、B/S实际开发经验 2、具有良好的团队合作能力，沟通能力强，较强的责任心和抗压能力 3、Java基础扎实，熟练使用SpringMVC/SpringBoot+mybatis/ibatis、SSH等主流JAVA框架,能快速搭建这些框架 4、对分布式缓存、SOA、消息中间件，负载均衡、连接池等熟悉 5、熟练使用MYSQL,Mongo等常用的数据库系统，有较强的数据库设计能力，有数据库优化能力优先 6、有过大企业大型系统架构（如：呼叫中心，电商，ERP，）经验的开发者优先 7、参与过电商平台Dubbo，Zookeeper，SpringCloud 架构搭建的经验优先 8、熟练使用Linux系统常用命令 9、有实时高并发系统研发者优先 </t>
  </si>
  <si>
    <t>1.负责互联网产品后端开发； 2.负责手机端APP接口开发； 3.负责微信公众号、小程序开发； 1.大专及以上学历，3年以上PHP主程开发经验，熟悉Lavarel、Yii、TP等主流框架； 2.熟悉掌握MySQL、MongoDB数据库设计、优化及操作，有大型分布式、高并发、高负载、高可用系统开发经验； 3.精通MemCache、Redis等缓存机制； 4.熟悉主流的第三方插件（中间件），如OSS、CDN、MQ消息队列服务等； 5.具备一定的前端编程能力，熟悉BootStrap、VueJS等第三方框架； 6.有一定的原生框架搭建、使用的能力，熟悉RestFul API； 7.有独立开发项目经验者优先。</t>
  </si>
  <si>
    <t>中电华瑞技术有限公司</t>
  </si>
  <si>
    <t>五险一金 补充医疗保险 交通补贴 餐饮补贴 通讯补贴 专业培训 绩效奖金 股票期权 定期体检</t>
  </si>
  <si>
    <t>1.完成公司项目、产品的相关软件测试工作；
2.根据产品原型、需求和设计文档，完成测试大纲、测试用例的编写，同时对需求进行分析，提出有价值的建议；
3.执行具体测试任务,确认测试结果、跟踪缺陷，完成测试报告并分析测试结果。
任职要求：
1、大学本科及以上学历，计算机相关专业,两年以上测试经验，电力行业者优先；
2、熟悉软件测试流程、理论和方法；
3、懂脚本语言python者优先；
4、热爱软件测试工作，可以胜任重复性工作，工作细致认真，有耐心；
5、有较强的逻辑分析能力和学习能力，具备较强的总结能力。</t>
  </si>
  <si>
    <t>深圳安美医疗健康产业有限公司</t>
  </si>
  <si>
    <t>上海好医通健康信息咨询有限公司</t>
  </si>
  <si>
    <t>五险一金 专业培训 餐饮补贴</t>
  </si>
  <si>
    <t>五险一金 出国机会 餐饮补贴 员工旅游 专业培训 弹性工作 绩效奖金 带薪年假 包住宿 节日福利</t>
  </si>
  <si>
    <t xml:space="preserve">1、独立完成后台服务功能模块的设计与开发； 2、熟悉爬虫开发经验，熟悉各种防爬手段； 3、熟悉数据分析，数据推荐，数据挖掘，用户画像，有一定数据算法经验； 4、确保所负责的服务模块能够达到产品要求的质量标准（响应、错误率、不间断服务指标）。  任职资格 1、本科以上学历，精通python，3年以上python工作经验； 2、有良好的代码编写习惯，熟悉使用git等代码管理工具； 3、独立解决问题的能力 有良好的团队工作意识 能够承担压力； 4、互联网医疗从业者优先，爬虫或数据分析经验丰富者优先。 </t>
  </si>
  <si>
    <t>工作内容：
1、负责整体系统架构的优化和设计；
2、负责新技术引入、推广；
3、承担重点项目核心开发工作
4、对于团队内部的技术和系统问题，帮助攻坚。
岗位要求：
1、对于Jvm原理清晰、熟悉java8的新特性使用；
2、熟悉springboot 、springcloud、springmvc原理，有实际使用经验；
3、熟悉常用的消息中间件，如rabbitmq、rocketmq、kafka；
4、熟悉redis缓存、es存储的使用；
5、熟悉分布式锁的实现原理；
6、对技术有一定的前瞻性、熟悉cicd、devops和微服务、docker、k8s等；
7、有一定的项目管理经验；
8、有互联网、医疗相关经验者优先考虑。</t>
  </si>
  <si>
    <t>服务器主程</t>
  </si>
  <si>
    <t>岗位职责： 1、游戏服搭建、服务器监控； 2、负责游戏服务器的系统运维工作，版本更新、系统升级、系统安全、性能优化、数据备份等； 3、日常运维脚本编写与部署； 任职要求： 1、可考虑优秀应届生 2、熟悉Linux操作系统的维护； 3、熟悉Nginx、MySQL、Tomcat、zabbix等的配置和使用； 4、熟悉Shell、Python等脚本语言，有django开发经验者优先； 5、有RHCE、RHCA证书者优先；</t>
  </si>
  <si>
    <t>上海动讯信息科技有限公司</t>
  </si>
  <si>
    <t>任职要求:  1、至少5年以上服务器开发经验，并有完整游戏上线经验  2、熟悉网络编程、理解异步编程  3、熟悉关系型数据库msql、非关系型数据库redis  4、熟悉javascript、nodejs  5、熟悉c++或go优先  6、有分布式经验优先    岗位职责:  1、负责服务器结构设计和通讯协议制定  2、负责网络模块、数据库、分布式结构优化  3、负责逻辑模块功能开发和优化  5、分析策划案的可行性、根据策划文档，独立开发相应的游戏模块  6、有较强的沟通能力、有责任心</t>
  </si>
  <si>
    <t>广州新动力信息科技有限公司</t>
  </si>
  <si>
    <t>五险一金 弹性工作 餐饮补贴 绩效奖金 员工旅游 年终奖金 员工聚餐 全勤奖 带薪年假 股票期权</t>
  </si>
  <si>
    <t>岗位职责： 1.负责商城业务技术团队研发管理和团队建设工作； 2.负责商城业务/技术架构的规划、选择、实施； 3.指导并参与完成新产品的需求分析和概要设计，组织并参与技术攻关； 4.对现有框架进行优化，扩展。  岗位要求： 1.本科或以上学历，4年以上互联网技术开发经验，1年以上开发团队管理经验； 2.精通PHP（或java）语言，对相关技术领域深入的理解； 3.熟悉服务化、Docker、缓存技术（Redis,Memcached）、PHP高性能框架（laravel、YII、ThinkPHP、Yaf）、搜索技术（Sphinx）、负载均衡（Nginx反向代理）、消息队列（Resque,RabbitMQ）等领域； 4.有大型分布式、高并发、高负载、高可用系统设计、开发和调优经验； 5.精通移动互联网系统的架构设计、系统分析、软件实现、性能优化等； 6.有很强的领导和组织协调能力、判断力与决策能力，优秀的沟通能力、执行能力和团队合作精神； 7.能够处理大规模高并发访问的Web应用架构设计和开发经验； 8.优秀的人际沟通协调能力，团队管理能力。</t>
  </si>
  <si>
    <t>广州市十牛信息科技有限公司</t>
  </si>
  <si>
    <t>大数据架构师（java架构师）</t>
  </si>
  <si>
    <t>股票期权 定期体检 员工旅游 五险一金 补充医疗保险 年终奖金 绩效奖金</t>
  </si>
  <si>
    <t>岗位职责： 1. 参与十牛校园应用的系统架构设计，及实现规范； 2. 负责客户端API及服务端核心代码撰写； 3. 负责运营后台开发、部署及维护； 4. 参与新版本的开发工作。 任职资格： 1. 三年以上开发工作经验； 2.使用thinkphp、lumen等框架开发； 3.了解Microservice架构思想； 4.有Redis、memcached等nosql缓存雪崩，缓存并发，主动缓存以及被动缓存的场景的开发经验； 5.懂得mysql基本索引优化，以及如何效率考虑； 6. 熟悉http协议，有百万级流量和数据量系统开发经验。  薪酬福利：年底双薪+职位晋级及调薪+期权+旅游+年度体检等各项福利</t>
  </si>
  <si>
    <t>1、负责公司大数据平台的设计和开发，制定数据架构规范，进行核心代码编写，指导团队落地； 2、负责数据基础架构和数据处理体系的升级和优化，技术难题攻关，持续提升核心系统性能，保证系统的安全、稳定、高效运行； 3、设计并实现对BI分析、数据产品开发、算法开发的系统性支持； 4、研究未来数据模型和计算框架的创新与落地，包括但不限于以下领域：大规模数据实时化、研发模式敏捷化、数据计算框架轻量化、数据模型组织方式业务化等方面参与制定并实践团队的技术发展路线； 5、建立良好的公司内外的业界技术影响力；参与培养未来数据人才；有效辅导团队，提升数据研发能力。 任职要求： 1、有很强的数据设计抽象能力，善于从复杂的数据问题中找到关键路径，能够开发创新而实际的分析方法以解决复杂的商业问题； 2、有作为技术负责人系统化解决问题的成功案例；有海量数据建模实践经验优先； 3、5年以上Linux C++服务器软件开发和设计经验；有安防、视频或大数据的相关工作经验； 4、5年以上JAVA后端构架经验，熟悉大规模系统的负载均衡、缓存、数据库高可用设计；熟悉各种数据库mysql、mongodb、redis、couchase、hbase等开源缓存和数据库中间件； 5、性格积极乐观，诚信，能自我驱动，有较强的语言表达能力；具备强烈的进取心、求知欲及团队合作精神；具有良好的沟通、团队协作、计划和创新的能力。</t>
  </si>
  <si>
    <t>上海浦东软件园汇智软件发展有限公司</t>
  </si>
  <si>
    <t>五险一金 年终奖金 餐饮补贴 定期体检 专业培训 员工旅游 通讯补贴</t>
  </si>
  <si>
    <t>岗位职责：  1. 负责对公司开发的系统进行docker部署；  2. 负责数据中心产品的后端接口功能开发；  3. 配合项目经理，完成公司项目的接口开发；    岗位要求：  1. 统招本科及以上学历，电子信息类相关专业，3年以上工作经验；  2. 至少2年以上python开发经验，熟悉Linux 操作系统，基础知识扎实；  3. 精通Python 开发，熟悉至少一种开发框架如tornado/celery/websocket/libev/libeevent，具有实际研发PaaS 或IaaS 经验，有至少3年以上的项目开发经验优先；  4. 具有自动化运维平台、云管理平台开发能力和经验者重度github 用户优先；  5. 了解虚拟化、Docker 等容器技术；  6. 熟悉mongodb、mysql等数据库，熟练掌握SQL语句编写  关键词：python 服务器端开发 数据分析</t>
  </si>
  <si>
    <t>上海秉��网络信息服务有限公司</t>
  </si>
  <si>
    <t>岗位职责： 1 . 配合公司业务需求，规范、优质、快速地完成设计、开发任务； 2 . 设计、实现、测试、部署Web服务； 3 . 优化Web服务性能以及数据库性能调优； 4 . 参与实施与第三方平台的集成； 5 . 维护已有系统的正常运作。 任职要求： 1、计算机或相关专业本科及以上学历，有用JAVA/J2EE开发大型系统5年以上的经验，对SOA模式的设计和开发有深刻理解； 2、熟悉Spring/Hibernate/Dubbo/Spring Cloud等基本框架，有实际的编码经验。熟悉HTTP协议，理解REST架构及其是如何利用现有Web基础架构来构建分布式系统的。熟悉Varnish/Nginx/Squid等缓存代理服务器的使用与部署。熟悉关系型数据库（Oracle/MySQL）或者NoSQL数据库（Redis/MongoDB)开发、监控及性能调优。了解ExtJS、Jquery，EasyUI等前端开发技术，熟悉至少一种前端开发技术。 3、熟悉Java编程，熟悉Java多线程编程，面向对象思想和常用设计模式； 4、具备良好的工程实践能力，熟悉TDD、开发者测试，乐于将一切繁琐的工作自动化标准化； 5、具备良好的沟通和合作能力，踏实肯干，敢于接受挑战。 6、掌握网络通讯相关技术.有多线程TCP/IP,接口方面开发经验优先考虑 7、有大型软件系统设计开发经验，银行或第三方支付系统开发或者熟悉POSP应用流程开发者优先。</t>
  </si>
  <si>
    <t>广州最加科技有限公司</t>
  </si>
  <si>
    <t>员工旅游 交通补贴 餐饮补贴 弹性工作</t>
  </si>
  <si>
    <t>1、负责微信公众平台/小程序接口开发工作；
2、负责项目管理后台的开发；
3、完成上级交代的任务及其他相关任务；
岗位要求：
1、计算机相关专业，大专及以上学历，1-3年以上的开发经验；
2、熟悉面向对象编程开发，熟练使用yii2.0框架开发；
3、扎实的SQL知识，熟悉MySQL的设计及查询优化技巧；
4、有nosql经验，如redis 或者memcache实际经验；
5、有良好的编程习惯，能够编写规范、优雅高效的代码 ；
6、良好的沟通能力、学习和领悟能力，工作态度严谨认真，责任心强，抗压能力强，有良好的团队合作精神；
7、有python爬虫经验或者Swoole 者优先；</t>
  </si>
  <si>
    <t>五险一金 员工旅游 交通补贴 餐饮补贴 通讯补贴 专业培训 绩效奖金 年终奖金 弹性工作 定期体检</t>
  </si>
  <si>
    <t>岗位职责： 1、负责应用系统的需求分析、设计、开发及支持应用系统运行的日常维护工作； 2、制定项目开发计划文档，量化任务，并合理分配给相应的人员； 3、负责开发过程中核心模块的代码编写，能够优化团队其它成员的代码规范并对主要代码进行审核； 4、协助技术部进行项目实施及遇到相关软件问题的解决； 5、协助技术总监跟踪开发结果，对项目负责。  任职要求： 1、5年以上IT相关经验，计算机相关专业； 2、含2年以上的项目管理/开发管理经验，有独立带领团队完成项目的经验和能力； 3、精通Java语言开发，Java基础扎实，精通io、多线程、集合等基础框架，熟悉各种常用框架，如：Spring、Spring MVC、 Spring Data、Activity等； 4、具有很强的沟通能力，问题判断与解决能力、创新能力； 5、良好的工作进度管理与把控能力，抗压能力强。</t>
  </si>
  <si>
    <t>后端高级工程师（Python）</t>
  </si>
  <si>
    <t>中建材信息技术股份有限公司</t>
  </si>
  <si>
    <t>鲨湾科技（上海）有限公司</t>
  </si>
  <si>
    <t>新能源 计算机软件</t>
  </si>
  <si>
    <t>计算机硬件 通信/电信运营、增值服务</t>
  </si>
  <si>
    <t>五险一金 餐饮补贴 弹性工作 定期体检 员工旅游 专业培训</t>
  </si>
  <si>
    <t>五险一金 定期体检 补充医疗保险 弹性工作 绩效奖金 餐饮补贴 通讯补贴 交通补贴</t>
  </si>
  <si>
    <t xml:space="preserve">  岗位职责：  1、 负责iOS、Android App应用及WEB端测试（功能、性能及兼容性测试）；  2、 负责编写测试计划、测试用例  3、 能够准确、详实描述Bug产生过程、现象，能够与产品组人员紧密协作，跟踪缺陷、分析问题、提出改进建议并跟踪修复情况；  4、 汇总测试执行情况，编写相关报告。  5、 对产品能从用户角度提出改进建议，学习和研究新技术提高自动化测试效率和质量；  任职资格:  1、 大专以上学历； 3年以上工作经验； 2年以上应用App软件测试经验；  2、 具有良好的团队协作精神；  3、 熟悉bug跟踪工具，对测试过程中发现提交的bug进行跟踪和验证；  4、 熟悉Appium、Selenium、QTP、loadrunner等自动化测试框架和工具，并有实际项目使用经验；  5、 熟悉iOS、Android操作系统和各类主要机型，能协助制定测试规范和方案；  6、 熟悉软件测试流程和各种测试方法，有很强的分析能力和定位问题的能力；  7、会编写python或java测试脚本；   </t>
  </si>
  <si>
    <t>1、系统架构的开发；能给出系统的技术方案，核心代码开发和系统优化； 2、参与制定代码规范、测试规范，建立起开发质量控制方法； 3、协助团队攻克技术难关；参与技术调研，新技术引入等。  任职资格： 教育背景：本科及以上学历，计算机或相关专业毕业，能力优秀者可放宽; 工作经验：4年以上 技能、技术要求： 1. 熟练使用Python；精通Python开发框架：flask/django/tornado； 2. 熟练使用Mongo DB、redis、mysql 等数据库，熟悉性能优化； 3. 对面向对象有深刻的理解、熟悉常用设计模式，熟悉微服务架构，有丰富的开发经验； 4. 开发语言无依赖。有强烈的学习意愿，能够适应项目中不同语言的开发； 认证资格要求：无 通用胜任力素质要求： 1. 有扎实的编程能力，思路清晰，善于思考，能独立分析和解决问题； 2.责任心强，具备良好的团队合作精神和抗压能力；</t>
  </si>
  <si>
    <t>五险一金 员工旅游 定期体检 专业培训 年终奖金</t>
  </si>
  <si>
    <t>岗位职责： 1、负责具体项目/任务的详细设计、编码，软件产品项目规划工作，制定具体项目实施方案及软件开发技术和规范及标准流程的改进； 2、参与项目/任务的模块架构、数据库的设计，解决项目/任务开发中遇到的各种问题，完成相应模块软件的设计、开发、编程任务； 3、整合并优化项目开发所需各种资源； 4、负责相关技术文档的编写（如各类设计文档、数据库文档、测试文档等）； 5、阶段性和周期性的向部门领导汇报项目/任务的最新情况，对于可能发生的任何风险要提前上报； 岗位要求： 1、大专及以上学历，计算机相关专业，5年及以上开发经验； 2、熟悉幂等，分布式事务TCC，有实际落地经验，最好有交易系统开发经验，能够做到精细化控制事物； 3、扎实JAVA基础知识，熟悉NIO，有java并发实战经验； 4、精通主流开源框架，如rocketmq、iBatis、netty、dubbo,zookeeper,cat，mycat等，对开源代码有一定的研究,熟悉分表分库； 5、熟悉微服务化开发，大数据量、高并发系统和大型网站构建经验者优先考虑，能够处理复杂问题； 6、有很强的学习能力，爱好学习，能够承受较大压力。</t>
  </si>
  <si>
    <t>slam算法培养生</t>
  </si>
  <si>
    <t>深圳市女娲机器人科技有限公司</t>
  </si>
  <si>
    <t>五险一金 员工旅游 弹性工作 周末双休 节日福利</t>
  </si>
  <si>
    <t>职位信息：
1.协助完成基于多传感器融合的SLAM算法开发
2.协助完成机器人的调试工作
岗位要求：
1.硕士以上学历，计算机、电子等相关专业
2.熟悉C/C++，python，熟悉移动机器人相关算法，掌握SLAM相关理论与基础
3.SLAM领域发表过论文优先
4.具备良好的学习能力和沟通能力</t>
  </si>
  <si>
    <t>溢米辅导-中小学在线1对1</t>
  </si>
  <si>
    <t>青牛智胜（深圳）科技有限公司</t>
  </si>
  <si>
    <t>绩效奖金 五险一金 员工旅游 年终奖金 专业培训</t>
  </si>
  <si>
    <t>五险一金 餐饮补贴 年终奖金 绩效奖金 年终双薪 周末双休 带薪年假 通讯补贴</t>
  </si>
  <si>
    <t>1、负责业务后端服务的设计、研发工作，保证后端服务稳定性； 2、理解业务逻辑与对后端服务的需求，能够分析需求并产出合理技术方案; 3、负责平台对外接口、相关数据服务的设计与实现。  职位要求： 1、本科以上学历，计算机或相关专业，精通Python语言； 2、3年以上Linux/Unix后台开发工作经验，有c++开发经验优先； 3、精通TCP/IP协议相关知识，具有海量、高性能、分布式系统开发经验； 4、有互联网开发经验，熟悉业内常见的开源框架和设计思想。 5、熟悉Mysql，熟悉NoSQL，如memcache/redis的key-value存储及使用等优先 6、思路清晰，具备良好的沟通能力、团队合作意识, 能抗压，能主动承担，乐于分享.  【福利及薪资待遇】 1.五险一金： 社保+住房公积金（基数为薪资全额，比例深圳最高比例12%） 2 休假: 法律规定的公休假日及婚假、产假、陪产假等法定休假；每年可享受5天的带薪年假。 3.年底双薪，额外项目奖金。</t>
  </si>
  <si>
    <t>上海办伴科技发展有限公司</t>
  </si>
  <si>
    <t>人工智能工程师（实习可留用）</t>
  </si>
  <si>
    <t>租赁服务 物业管理/商业中心</t>
  </si>
  <si>
    <t>交通补贴 餐饮补贴 弹性工作 绩效奖金 做五休二 通讯补贴 五险一金 带薪年假 专业培训</t>
  </si>
  <si>
    <t>1. 根据业务数据，项目需求， 进行人工智能建模，训练， 优化 2. 根据项目需要，协助完成相关软件技术工作。 3. 撰写技术文档  任职要求： 1. 研究生学历， 计算机或数学专业； 2. 扎实的数学基础和机器学习算法理论知识。 3. 熟悉深度学习算法， 有实际的项目经验。 4. 熟练运用一种主流的深度学习框架（TensorFlow等）和一种编程语言（Python等） 5. 执行力强, 注重团队合作，能解决问题。 6. 有AI竞赛参赛经验者优先。</t>
  </si>
  <si>
    <t>岗位职责： 1.优化现有系统的性能，解决软件系统平台关键技术问题攻关、核心功能模块设计，分析梳理业务场景，为业务部门提供技术支持； 2.负责设计和搭建软件系统架构（平台、数据库、接口和应用架构等）；参与各项目的系统设计和核心代码开发，系统稳定性开发，性能优化等相关工作，制定review各种技术规范； 3.带领团队攻克例如大数据量、高并发、高稳定性等带来的各种挑战及技术难关; 负责产品技术架构设计与技术风险的评估。  任职要求: 1.计算机相关专业专科及以上学历； 2.两年以上架构经验，熟知平台前、后端架构及建设流程； 3.Java开发能力扎实，对使用Java多线程，熟悉JVM，包括内存模型、类加载机制以及性能优化；了解常用的工具对Java应用程序进行诊断方式； 4.熟悉常用的数据结构和算法，熟悉常用的设计模式。动手写过大量代码，爱好Coding，追求良好美观的代码风格和架构； 5.具有面向对象分析、设计、开发能力，精通OO，AOP，设计模式；精通Java编程基础：集合框架、多线程并发、IO/NIO、网络通信等； 6.熟练框架Spring、mybatis、spring boot、spring cloud、gateway(spring cloud gateway\ZUUL)、RabbitMQ、Redis、ES等； 7.熟练使用Maven、Git等项目管理、熟练使用常用的测试框架，重视单元测试，集成测试，保证代码质量，并定期对其不合理和可优化的地方进行重构； 8.良好的抗压能力和责任心, 工作细致，独立问题分析和推进解决的能力，优异的沟通协调能力和团队合作精神； 9.有创新意识、较强的学习能力、有激情，自我驱动力强，能不断跟踪学习新技术。能独立编写各种文档；有良好的团队协作精神和解决问题能力。</t>
  </si>
  <si>
    <t>公司有一个月年终奖，五险一金，双休，节假日福利  1、3年以上系统开发经验；精通python，熟悉linux系统；
2、熟悉python代码性能优化和分析，熟练使用多线程编程；
3、精通tornado、django等主流框架，有后台restful api服务的实际项目经验，并对服务高并发、高可用有了解；
4、熟悉mysql、oracle、redis等数据库使用和优化方法；
5、具有优秀的编程习惯和较强的研发与设计能力，能独立分析和解决问题；
6、有AI后台开发经验者优先</t>
  </si>
  <si>
    <t>仪器销售工程师</t>
  </si>
  <si>
    <t>北京安洲科技有限公司</t>
  </si>
  <si>
    <t>五险一金 餐饮补贴 定期体检 带薪年假 专业培训</t>
  </si>
  <si>
    <t>1、维护和发展相关行业客户，独立开拓市场和销售工作；
2、开拓产品的目标用户，拟定销售计划，跟进完成销售任务与合同执行；
3、执行公司的销售计划和完成各项销售指标；参与项目的安装调试验收工作；
4、经常拜访客户，提供解决方案，仪器特点演示和培训；
5、收集和了解市场状态信息；维护和更新客户和联系人数据库及市场材料；
6、参加产品相关的行业展会和市场相关的活动，展示公司的产品和服务。 任职要求：
1、本科以上学历，光电、遥感、测绘、林业、环境、地理等相关专业优先；
2、仪器仪表类1-3年相关销售工作经验优先；硕士应届毕业生均可。
3、具有仪器应用背景，会使用ENVI、Matlab、Python等软件优先；
4、善于与人交流，有良好的团队合作精神和事业进取心，具备主动学习的态度和能力。</t>
  </si>
  <si>
    <t>工作职责: 1、研发自动化运维平台和工具，提高运维、开发协作效率，规范操作流程； 2、研发基础服务组件，解决运维和测试实际需求，减少重复开发与运维； 3、评估系统性能和运行状态，建立量化指标，用数据指导优化。 任职资格: 1、具有二年以上软件开发或系统应用管理经验，有系统开发经验； 2、熟练掌握Python语言，熟悉Django，Tornado, flask，bottle等框架； 3、熟悉SVN、Git等代码管理工具、能熟练地在Linux环境下进行日常开发工作； 4、具有良好的沟通协调能力、较强的团队合作精神、优秀的执行能力； 5、强烈的责任心和敬业精神，结果导向型思维； 6、熟悉以下平台或技术优先： 1) 有自动化部署和自动化运维经验（代码发布、资产配置管理、自动监控脚本编写等）； 2) 熟悉以下关键词：Devops/Docker/Openstack/Puppet/CFengine/Saltstack/Ansible/etcd； 3) 熟悉前端技术，如CSS，JQuery，AngularJS等，熟悉HTTP协议及W3C相关互联网规范。</t>
  </si>
  <si>
    <t>Python高级开发工程师(J10497)</t>
  </si>
  <si>
    <t>五险一金 餐饮补贴 弹性工作 定期体检 交通补贴 年终奖金 补充医疗保险</t>
  </si>
  <si>
    <t xml:space="preserve">工作职责: 负责系统核心技术开发及设计 任职资格: 1、具有3年以上Python研发经验，熟悉Python相关技术栈、熟悉多核并发编程。 2、精通数据库技术，熟悉Mysql及其他开源分布式存储技术。 3、精通日志收集解析、Message Queue、ETL等数据处理技术。 优选项： 1、精通数据库原理、有数据库优化经验者优先 2、有参与集中管理，数据分析等平台或框架开发设计者优先 3、有Kafka或Elastic Search等数据集成分析产品研发经验者优先 </t>
  </si>
  <si>
    <t>浙江沃桔科技有限公司</t>
  </si>
  <si>
    <t>五险一金 带薪年假 定期团建 创业公司</t>
  </si>
  <si>
    <t xml:space="preserve">岗位职责： 1、负责产品架构设计，基础框架和组件的研发，技术难点攻关和新技术预研； 2、分析系统瓶颈，解决各种疑难杂症，对系统进行性能调优； 3、承担高并发、高稳定性、复杂业务模型带来的各种挑战及技术难关； 4、参与核心架构部分代码编写，对工程师进行技术指导和培训。 任职要求： 1、5年以上Java领域业务应用研发经验，熟悉 Java 语言与 Java 生态，熟悉 SpringFramework、SpringMVC、SpringBoot 、Mybatis 、Dubbo 等Java 主流框架的使用及其原理和特性； 2、熟悉 SQL、NoSQL、Cache、Search 等相关中间件的使用及其特性；有大型分布式、高并发、高性能、高可用系统的设计开发经验； 3、精通设计模式，能写出优雅的代码，并能进行高效的重构；强烈的责任心，对代码质量的高要求。注重代码质量； 4、熟悉领域建模，能构建优秀的领域模型，以简化业务层的研发复杂度；善于进行需求分解、技术突破。 </t>
  </si>
  <si>
    <t>幕墙BIM设计师</t>
  </si>
  <si>
    <t>江河创建集团股份有限公司</t>
  </si>
  <si>
    <t>python讲师</t>
  </si>
  <si>
    <t>北京创新乐知网络技术有限公司</t>
  </si>
  <si>
    <t>建筑/建材/工程 医疗/护理/卫生</t>
  </si>
  <si>
    <t>五险一金 免费班车 员工旅游 专业培训 通讯补贴 餐饮补贴 定期体检 年终奖金</t>
  </si>
  <si>
    <t xml:space="preserve">岗位职责： 1、BIM建筑信息模型搭建，在BIM经理指导下完成本专业的BIM建模工作 2、运用RHINOCEROS、GRASHOPPER等参数化设计软件对建筑外皮进行分析。 3、运用REVIT、CATIA等BIM软件,根据幕墙节点图搭建模型。通过幕墙系统建模，解决幕墙与各专业的碰撞等问题。 任职要求： 1、大专及以上学历，土木工程（或土建相关专业），机械设计制造（或相关机械专业），计算机专业； 2、1-3年幕墙(或其它专业分包单位)施工设计经验； 3、熟悉AUTOCAD软件,特别是三维建模方面；同时熟练掌握OFFICE办公软件； 4、对REVIT、 RHINOCEROS 5、GRASSHOPPER、NAVISWORKS、 3DS MAX等BIM常用软件有基本认知； 5、有BIM工作经验者, 熟悉VB, PYTHON等编程语言者优先考虑。  （一）薪资标准 1. 入职满一年,踏实负责,认同公司文化,专业能力胜任的人员，公司可予以调薪。根据业绩表现，年终奖数倍月薪到数十倍月薪不等。 （二）各项福利 1.五险一金； 2.提供公寓住宿或房补； 3.提供餐补； 4.提供免费员工上下班班车； 5.每年定期免费体检； 6.生日礼物； 7.新婚庆贺礼金及礼品； 8.每年一次免费郊游活动； 9.“十一”福利品、三八节礼品。 </t>
  </si>
  <si>
    <t>七险一金 周末双休 弹性工作 带薪年假 绩效奖金 节日福利 专业培训 交通补贴 餐饮补贴</t>
  </si>
  <si>
    <t xml:space="preserve">工作职责：  1、参与公司的软件产品或软件项目的调研、需求分析、系统设计工作；  2、独立完成系统的部分核心模块开发；  3、对公司的软件产品或项目进行维护工作；  4、接受公司技能培训，作为团队技术主管储备人才。  任职要求：  1、本科及以上学历，至少5年以上系统设计和开发经验；  2、熟练掌握Oracle、SQL Server、DB2至少一种数据库的设计、使用和开发；  3、熟练掌握Java或.NET基础知识和开发技术，熟悉B/S或C/S架构应用系统的开发；  4、熟悉Html, Javascript, Css等HTML5前端技术或Android前端开发技术；  5、有良好的编程习惯，能独立发现和解决问题，具有一定的文档编写能力；  6、有自我职业规划，善于表达和沟通，自学能力强，有较强的团队、协作精神；  7、有医疗行业（SCM、WMS、HIS接口等）项目经验优先；  8、能够适应短期出差优先；  薪金范围：20-25K    </t>
  </si>
  <si>
    <t>数字设计/验证工程师</t>
  </si>
  <si>
    <t>灿芯半导体（上海）有限公司</t>
  </si>
  <si>
    <t>Job Description 1、基于UVM搭建SoC验证环境，制定验证计划，
2、构建测试用例，分析验证结果，提高验证质量
3、负责SoC的 IP Level和Top Level验证，Pre-sim和Post-sim验证，
4、对芯片设计质量负责、提升验证团队技术积累
5、完成模块级与芯片级的代码设计和DFT设计   Job Qualification 1、微电子、计算机、通信工程等相关专业本科及以上学历
2、二年以上IC验证经验
3、精通Verilog和System Verilog语言；
4、熟悉芯片设计流程和UVM验证方法学，有使用UVM书写测试用例的经验；
5、熟练使用Synopsys/Cadence等主流厂商EDA工具；
6、精通Linux/Unix环境，熟悉Perl(或者Python)和Shell脚本语言；
7、熟悉汇编、C/C++，有使用汇编或C书写测试用例的经验
8、具备开拓创新精神，乐于迎接挑战，良好的团队合作精神
9、良好的英文技术文档读写能力</t>
  </si>
  <si>
    <t>算法工程师（Java/Scala/Python/R方向）</t>
  </si>
  <si>
    <t>北京中能博泰科技有限公司</t>
  </si>
  <si>
    <t>Java高级讲师</t>
  </si>
  <si>
    <t>上海奉贤区八维宏烨培训学校</t>
  </si>
  <si>
    <t>【岗位职责】 利用算法和模型对于能源电力、石油石化、先进智造等行业的设备系统可靠性、寿命与风险管理，经营管理领域如成本动态分析、库存与供应链优化等的核心算法模型进行研究开发，与经验丰富的算法科学家一起工作，跟踪前沿的算法研究，并攻克相关难题。 【任职资格】 1. 研究生及以上学历，数学、统计学、运筹学、系统工程、控制理论与自动化、计算机等相关专业； 2. 2年左右机器学习、大数据挖掘、运筹优化等相关领域经验； 3. 要求算法与数学建模思维良好，善于将业务问题抽象为模型算法问题； 4. 熟悉SPSS、SAS或者Matlab者优先。 5、有使用Scala/Python/R在Spark上做数据分析经验者优先。</t>
  </si>
  <si>
    <t>1. 本科以上学历，计算机通信，电子等相关专业，有教学经验者优先； 2. 5年以上java开发相关工作经验； 3. 熟悉web编程技术（JQuery/Bootstrap/Vue至少一项，html，css，js，jsp，servlet）； 4. 熟悉面向对象和设计模式，具备Spring/Hibernate/Struts2/MyBatis等开源框架应用经验； 5. 熟练掌握数据库设计（MySql，Oracle），有SQL调优能力； 6. 熟练应用Linux。 7. 有Spring Cloud项目实战经验者优先； 8. 熟悉APP后端接口程序的开发(有移动客户端、安卓、ios手机APP接口开发经验)。</t>
  </si>
  <si>
    <t>SAP ERP工程师</t>
  </si>
  <si>
    <t>Fordeal</t>
  </si>
  <si>
    <t>绩效奖金 定期体检 免费班车 员工旅游 年终奖金</t>
  </si>
  <si>
    <t>职位描述： 1. 负责企业 SAP等系统之日常维护
2. 负责企业 SAP等系统的程序设计和开发  任职资格： 1. 本科及以上学历，计算机相关专业或 信息管理专业 2. 有1年以上ERP系统维运经验 3. 责任心强，良好的沟通能力和团队协作能力，能承受工作压力 4. 有Odoo开发和维运经验者优先
5. 熟悉ABAP、Python开发者优先</t>
  </si>
  <si>
    <t>五险一金 餐饮补贴 不打卡 BAT团队</t>
  </si>
  <si>
    <t>职位描述： 岗位职责： 1、负责设计和开发分布式网络爬虫系统，进行淘宝、1688等电商平台信息的抓取和分析; 2、设计爬虫策略和防屏蔽规则，提升网页抓取的效率和质量； 3、负责爬虫逻辑的开发，快速响应业务变动。 任职要求： 1、具有1年以上爬虫开发经验，精通python，熟练使用多线程，熟悉常用的爬虫框架； 2、对数据结构和算法设计有较为深刻的理解，具有良好的沟通能力和团队合作意识； 3、熟悉正则表达式，Jsoup、XPATH，CSS选择器，能够从结构化和非机构化的数据中获取信息,了解各种Web前端技术，包括HTML／XML／JavaScript／AJAX／JSON等； 4、拥抱新技术，有很强的学习能力。</t>
  </si>
  <si>
    <t>Java 高级/资深软件工程师(J190505010) (职位编号：J190505010)</t>
  </si>
  <si>
    <t>滴滴</t>
  </si>
  <si>
    <t>广州世炬网络科技有限公司</t>
  </si>
  <si>
    <t>五险一金 员工旅游 股票期权 绩效奖金 弹性工作 带薪年假 年底双薪 节日福利</t>
  </si>
  <si>
    <t>岗位职责： 1.负责LTE eNB协议栈的编程，测试和文档编写； 2.根据开发的文档及分解计划，完成分项编程任务； 3.提供相关技术和维护指导；  任职要求： 1.通信、电子工程、自动化、计算机及其相关专业，本科以上学历； 2.具备1年以上实际的软件项目开发经验，有通信行业开发经验优先 3.熟练掌握Linux/Unix下C/C++编程开发 4.了解TCP/IP协议栈，熟悉Socket编程 5.熟悉常见的数据结构、算法和设计模式 6.可熟练阅读英文文档、规范 7.有Python、Perl、Lua或Shell至少一种使用经验优先 8.具有LTE/WCDMA/TD-SCDMA L2/L3协议栈开发经验者优先 9.良好的学习能力、沟通协调能力和团队合作精神</t>
  </si>
  <si>
    <t>五险一金 员工旅游 出国机会 定期体检 年终奖金 绩效奖金 做五休二 周末双休 节日福利</t>
  </si>
  <si>
    <t>职位诱惑： 公司高速发展期，有晋升空间，成长快 不定期公司内部培训 与投资大牛免费约饭 五险一金，季度团建，海外游 周末双休，朝九晚六 公司配备健身房和教练，卡拉OK，更多精彩等你来发掘  岗位职责： 1、负责按照选定的技术路线，用Python编程实现系统服务器端的业务流程； 2、负责数据收集机器人的开发工作，大数据相关自动化平台开发； 3、根据项目任务计划按时完成软件编码和单元测试工作。  任职要求： 1、全日制本科以上，计算机相关专业，扎实的计算机基础知识，2年以上开发经验； 2、精通Python语言，熟悉Linux编程开发环境，有较强的编程能力；有java、.net经验者优先考虑； 3、熟练使用一种WEB框架，例如webpy/tornado/django/flask,熟悉常用web开发组件或框架； 4、熟悉HTTP、Ajax等相关网络协议和主流前后端通信规范； 5、理解常用设计模式，具有服务器端系统开发调试和性能调优经验； 6、逻辑思维优秀，有良好的沟通能力和语言表达能力。</t>
  </si>
  <si>
    <t>课程开发工程师</t>
  </si>
  <si>
    <t>魔信（北京）科技有限公司</t>
  </si>
  <si>
    <t>周末双休 带薪年假 五险一金 绩效奖金 全勤奖 餐饮补贴</t>
  </si>
  <si>
    <t>岗位职责： 1、负责K1-12的科学类/少儿编程类/机器人类/创客相关应用开发； 2、负责K1-12的科学类/少儿编程类/机器人类/创客相关课程设计开发及撰写；  任职要求： 1、本科及以上学历，理工科或师范教育技术类专业，热爱科技教育事业； 2、少儿编程/创客/stem/机器人等课程开发或教学1年以上工作经验； 3、掌握任意一种儿童编程/机器人控制软件，熟悉Scratch和Python优先考虑； 4、对机器人和硬件感兴趣、喜欢捣鼓、喜欢DIY，熟悉Arduino、树莓派等开源硬件优先考虑； 5、具有较好的文字编辑能力，一定的英文阅读能力和信息收集能力； 6、有极高的学习热情，工作责任感强，具备一定的抗压能力；  面试要求：面试请携带能展现你能力的作品（课程演示案例，课程设计demo，教案与课件等）</t>
  </si>
  <si>
    <t>Python开发工程师（SaaS）</t>
  </si>
  <si>
    <t>上海合阔信息技术有限公司</t>
  </si>
  <si>
    <t>岗位职责： 负责公司HEX SAAS云平台/商家连锁平台业务功能设计、开发与实现； 平台业务产品模块改进和性能优化； 平台api，sdk设计与实现； 相关产品文档撰写与更新。  岗位要求： 具有团队协作工作经验，能熟练使用svn,git等分布式代码控制管理仓库工具； 熟悉python语言，至少了解一种framework（tornado,flask,Django等）； 熟悉或了解一种或多种高级编程语言（除python外）,如nodejs,go,ruby,等优先考虑； 熟悉PostgreSQL/Redis等常用的开源存储工具； 熟练掌握OO的编程思想，掌握多种常用设计模式； 了解mircoservice，了解soa架构这优先考虑; 了解异步处理，消息处理模式，具备HTTP，TCP等网络服务端开发经验， 并能针对具体业务场景做并发异步服务的开发和优化。 员工福利： 1、遇见的是一只年轻化团队，来自全球大公司的同事一起工作，易沟通，有活力，好相处； 2、薪酬无上限，只要你能力够强，绩效、项目奖金、期权体系完善； 3、入职当月全额上缴五险一金，工作居住证这些都是标配； 4、试用期工资=转正工资，试用期还扣20%我们觉得太没诚意； 5、生日节假日等福利不会少； 6、弹性工作，我们提倡高效率的办公模式； 7、我们的免费下午茶各种好吃的，天天不重样，水果不间断，妈妈再不用担心不长胖了；  员工关爱 1、每年不定期组织员工健康活动体检，关注员工的身体健康； 2、每年举办盛大年会，让员工得到归属感与自豪感； 3、不定期举办员工活动、体育竞赛等 优秀的团队，扁平化的管理，轻松活跃的氛围，面试时见到Leader你就知道了； 当然，如果你够优秀，升职加薪走上人生巅峰也是不在话下的！</t>
  </si>
  <si>
    <t>五险一金 餐饮补贴 绩效奖金 年终奖金 定期体检 工作居住证 人性化管理 领导nice 员工生日会 下午茶</t>
  </si>
  <si>
    <t>岗位职责： 1.负责linux、Windows等操作系统下业务系统的部署和维护，保证其稳定运行。 2.支持业务系统上线实施及业务系统的安装、调试、维护、监控和故障处理。 3.负责数据备份、数据存储软硬件及存储网络的环境部署、优化、性能分析、问题诊断、故障排除。 4.负责业务系统的日常运作支持及业务系统数据与网络的安全 5.负责配合开发测试环境的搭建、应用的发布，以及对业务系统问题的跟踪与反馈。 6.负责系统文档的建立和运维文档的沉淀和保管。 7.维护阿里云计算架构。  任职资格： 1、深入理解Linux系统，两年以上基于Linux、Unix平台的系统运维或开发经验； 2、熟练使用Linux下各种常用命令，能够独立编写shell、python等脚本； 3、熟练掌握nginx、haproxy、iptables、mysql等Linux下常见配置； 4、熟练公有云，如：阿里云、Azure等；</t>
  </si>
  <si>
    <t>明源软件</t>
  </si>
  <si>
    <t>广州麟龙信息技术有限公司</t>
  </si>
  <si>
    <t>五险一金 包三餐 年终奖金 定期体检 带薪假期</t>
  </si>
  <si>
    <t>五险一金 专业培训 通讯补贴 定期体检 弹性工作 员工旅游</t>
  </si>
  <si>
    <t>职位描述： 1 、负责配置游戏运行环境，安装部署游戏； 2 、游戏服务器的规划、监控，数据备份，日志分析，故障排除，性能调优等工作； 3 、研究运维相关技术，根据系统需求制定运维技术方案； 4 、研究系统架构、提高系统的健康性，参与运维流程制定、保证高效响应。 任职资格： 1 、精通 Linux 平台的业务维护； 2 、精通 Nginx+MySQL的配置、使用、调优； 3 、熟悉Zabbix， Cacti ， Nagios 等监控软件的使用； 4 、了解 Shell 编程、熟悉 PHP 、 Python 语言任意一种语言优先； 5 、有较强的学习能力，热爱系统管理工作，有高度的责任心，喜欢钻研系统管理相关技术； 6 、对系统安全，入侵检测等有一定了解，能根据服务器的情况制定相应安全措施； 7 、具有网游运维经验、大型网站运维经验者优先。</t>
  </si>
  <si>
    <t>一、岗位职责： 1、加入专注、极致、快速发展的团队，通过数据驱动的方式来赋能和驱动行业发展； 2、负责公司战略级FAST平台的设计与开发：高可用性&amp;高度自定义&amp;流程化&amp;应用性能监控平台； 3、技术预研、探索并应用人工智能等前沿技术。 二、任职要求： 1、本科以上学历，计算机相关专业，三年以上Python开发经验； 2、热爱编码, 对创新及解决有挑战性的问题充满激情； 3、精通Python/R等开发语言，精通SQL和数据库原理； 4、扎实的数据结构和算法知识，熟悉常用设计模式； 5、具备优秀的逻辑思维能力和自驱力，有良好的沟通能力和团队协作精神。</t>
  </si>
  <si>
    <t>慧影医疗科技（北京）有限公司</t>
  </si>
  <si>
    <t>五险一金 离地铁口近 发展前景好</t>
  </si>
  <si>
    <t>岗位职责： 1.配合产品/项目客户完成需求调研和需求分析，提出技术解决方案； 2.参与系统设计、开发与实现； 3.结合需求设计实现安全、稳定、高伸缩性、高性能、易维护、易用性好的业务系统； 4.能参与讨论架构设计并给出合理的方案建议； 5.有架构代码开发设计能力。  任职要求： 1.计算机及相关专业本科以上学历； 2.至少5年JAVA技术体系产品研发经验； 3.精通Java语言及面向对象设计和开发； 4.熟悉SpringMvc、Spring、SpringBoot、mybatis等主流的开发框架； 5.熟悉Oracle,DB2,Mysql等主流数据库，精通SQL； 6.熟悉各类主流JAVA应用中间件、服务器操作系统； 7.熟悉系统缓存设计，至少使用过memcache、redis、mongodb等nosql结构存储； 8.有良好的工作及编码习惯； 9.良好的团队协作意识和习惯； 10.有高并发、大数据量开发经验优先； 11.参与过大型项目开发，并熟悉过程当中的项目管理流程、开发规范、源码管理流程、版本发布流程。</t>
  </si>
  <si>
    <t>高级JAVA工程师 (MJ000827)</t>
  </si>
  <si>
    <t>YOHO!有货（江苏）商贸服务有限公司</t>
  </si>
  <si>
    <t>链极智能科技（上海）有限公司</t>
  </si>
  <si>
    <t>五险一金 专业培训 带薪年假 节日福利 周末双休 年终奖金</t>
  </si>
  <si>
    <t>岗位职责： 1、参与设计或开发高并发分布式的供应链系统，确保系统的安全.质量和性能； 2、参与项目技术方案的制定，进行相关的设计或开发工作。 3、进行项目详细设计和编码实现，保障性能和可扩展； 4、快速定位并修复现有软件缺陷、迭代。 岗位要求： 1、本科以上学历，5年以上java开发经验； 2、能独立完成系统设计，有系统以及数据库设计经验，经验丰富，能快速分析并解决复杂的线上问题； 3、Java基础扎实，精通多线程、并发、集合、网络、io等基础知识，熟悉JVM； 4、熟练掌握SpringMVC，Spring，Mybatis，MySQL，Redis，Dubbo，rocketmqmq，webservice或相关技术； 5、思维清晰，头脑灵活，良好的owner意识和分析解决问题的能力，能够承受一定压力。 6、有供应链、电子商务互联网相关经验优先； 7、熟悉python,Android、PHP等相关技术优先。</t>
  </si>
  <si>
    <t>岗位职责： 1、负责公司基于区块链底层技术的产品后端开发的需求分析分解、架构设计； 2、负责公司产品的后端开发，保证产品的稳定性及性能。  任职要求： 1、有意向区块链领域感兴趣； 2、 本科以上学历，全日制985大学或211大学毕业，计算机软件、软件工程等相关专业； 3、具有3年以上开发工作经验； 4、 精通python语言， 了解或掌握其他语言，JAVA/GO等，有良好的编程习惯和编码风格； 6、有较强的学习能力和良好的团队合作精神，沟通能力好。</t>
  </si>
  <si>
    <t>岗位职责： 1、根据产品和运营需求，进行需求分析、架构设计、代码开发； 2、根据产品需求文档分解任务； 3、产品架构高可用性、高可扩展性方向的优化调整； 岗位要求： 1、本科以上学历，4年以上开发经验，有互联网医疗经验； 2、精通Java编程，能够熟练应用SpringMvc、Spring、SpringBoot、mybatis等主流开发框架； 3、熟练使用LINUX，能进行shell编程，有其他脚本（如python，go等）开发经验更佳； 4、熟悉常用的数据结构和算法，熟悉Internet基本协议（如TCP/IP、HTTP等）内容及相关应用； 5、良好的软件工程意识，熟悉常用的软件工程工具（如Git、Maven、Jenkins、Docker、Gradle）； 6、熟悉Java常用设计模式，熟悉常用消息、缓存等中间件.</t>
  </si>
  <si>
    <t>高级产品开发工程师（java/python）</t>
  </si>
  <si>
    <t>金财互联数据服务有限公司</t>
  </si>
  <si>
    <t>五险一金 免费班车 通讯补贴 绩效奖金 年终奖金 带薪年假 周末双休 节假日福利 上市公司 帅哥美女多</t>
  </si>
  <si>
    <t>岗位职责： 1、负责智能化产品的开发、运维。 2、与产品经理保持良好沟通，能对产品提出合理化建议，保证产品的开发进度。 任职要求： 1、应用数学、计算机应用、计量学等相关专业，本科以上学历,一年以上工作经历。 2、专业基础知识扎实，至少掌握一种计算机开发语言，如,JAVA、python 等 ，熟悉建模工具优先。 3、具有较好的逻辑思维能力，较好的分析、概括、总结能力。 4、具有良好的学习能力，可快速学习和研究新技术以满足产品的需求。 5、具有较好的沟通能力、团队协作能力、较强的责任心解决问题。  福利待遇： 1、薪酬：有竞争力的薪酬体系，我们不止跟你谈理想，钱也必须谈一谈~ 2、交通：无论天涯，免费班车直达公司，蓦然回首，地铁就在公司不远处。。。 3、工作时间：5天7小时工作制，充足的休息让你一整天元气满满！ 4、各种福利：五险一金小case，节日礼物福利补贴说不完！ 5、团建活动：定期团队活动，每月部门聚餐，经费充足不差钱，大公司就是这么壕！ 6、发展平台：想要升职加薪走向人生巅峰？上市公司晋升发展机会多多~</t>
  </si>
  <si>
    <t>技术经理（java）</t>
  </si>
  <si>
    <t xml:space="preserve"> 1、负责研发项目的管理工作，参与软件产品的全过程，协作完成产品的可行性及需求分析、软件设计、编码、测试等工作，对项目时间与质量进行跟踪与把控，协调产品、设计、制作、研发、测试、运营多部门间的工作协调与配合，确保项目能够按照项目计划顺利完成； 2、搭建系统核心框架，并指导其它软件工程师的日常开发工作，组织并参与设计评审，以及代码检查，对不合理的设计提出建议，不合规的代码提出修改要求； 3、负责公司线上运营系统的日常开发和产品功能升级工作。维护和升级现有软件产品，快速定位并修复现有软件缺陷，解决开发中遇到的难点问题； 4、参与整个系统的开发和集成测试，参与部署和产品集成过程；参与系统稳定性、性能和扩展性调试；  任职要求： 1、计算机相关软件专业本科学历，5年以上相关工作经验；必须2年以上团队管理经验； 2、有系统的项目管理知识结构，有5人以上研发团队管理经验，思路清晰，责任感强，善于学习新技术。 3、JAVA基础扎实；熟练使用Spring、Mybatis、Memcache、Redis等常用技术框架，并了解基本运行原理； 4、熟悉MYSQL/oracle，数据库基础扎实，可以进行数据库表结构设计，对常用SQL查询熟练； 5、熟悉eclipse/svn/maven常用工具，熟悉linux/nginx/tomcat基本操作； 6、具备设计方案的编写能力，能够根据要求编写系统方案； 7、具备良好的沟通能力和团队协作精神。</t>
  </si>
  <si>
    <t>北京瀚海星云科技有限公司</t>
  </si>
  <si>
    <t>五险一金 补充医疗保险 交通补贴 餐饮补贴 专业培训 年终奖金 股票期权 弹性工作 定期体检</t>
  </si>
  <si>
    <t>岗位职责： 1.负责容器云产品的设计研发，持续学习容器新技术，如Docker、Kubernetes等技术； 2.负责机器学习平台的研发与部署。 任职要求： ? 1.学历要求 - 本科及以上学历，计算机、通信、电子、自动化或相关专业。 2.工作经验 - 1年以上相关岗位工作经验。 3.能力要求 - 熟练掌握至少一门Python Web开发框架（Tornado、Django、Flask等)； - 熟悉MySQL/Redis/RabbitMQ； - 了解 Css/JavaScript/Ajax/ 等前端技术。 4.加分项 - 熟悉Kubernetes，Docker等技术； - 有企业级容器云平台实际开发、调试经验； - 英文读写能力优秀。</t>
  </si>
  <si>
    <t>python工程师（中级，高级）</t>
  </si>
  <si>
    <t>岗位职责： 1、负责Python计算引擎的架构设计以及核心功能模块的实现 2、参与Python计算模块的功能设计、功能拆分、计划制定以及开发测试过程； 3、持续重构与维护python组件，维护和保持可用性和稳定性； 4、可以独立跟进需求项目开发进度； 5、完成上级领导安排的其他工作。 任职要求： 1、2年或2年以上Python服务器应用开发经验。精通Python服务端编程。 2、熟悉Django/flask等web开发框架。并具有独立搭建、维护和优化Django/flask框架和系统的能力，以及实现和处理高可靠性、高并发性系统经验。 3、熟悉大数据分析处理应用和人工智能应用者优先； 4、对代码和设计质量有严格要求，重视代码检查和审核，良好的编程习惯的标准； 5、具备良好的学习能力、沟通能力和团队协作精神，对技术有非常强烈的热情； 6、熟悉C++开发者更佳，可以转。</t>
  </si>
  <si>
    <t xml:space="preserve">岗位职责 1、参与功能模块的需求分析； 2、编写功能模块的概要设计文档； 3、功能模块的代码编写； 4、对已有的产品功能模块进行升级和维护。  任职资格 1、计算机软件或相关专业，5年以上Java相关开发经验； 2、精通Java语言，精通多线程编程、网络编程，对各种开源框架如spring、Hibernate、Struts、SpringMVC、MyBatis、SpringBoot，SpringCloud等有深入理解； 3、精通主流数据库系统，如Oracle、MySql等，并有较好的数据库设计及调优能力； 4、具有独立设计并实现高并发、高可用的大型Java应用的能力。熟练应用成熟的分布式缓存、分布式存储技术方案； 5、熟悉Linux开发环境，熟练配置维护Nginx/Apache/Tomcat/Jetty等服务，掌握shell脚本工具； 6、拥有较强抽象逻辑能力，积极主动，细致专注，责任心强，有较强学习能力及团队协作精神，并能承受较大的工作压力； 7、熟悉大数据存储，熟悉大数据工程的基本原理，熟悉流式计算等实时计算 8、有强烈的责任感、优秀的沟通能力、积极工作态度、良好的团队协作精神 </t>
  </si>
  <si>
    <t>python(Django)开发工程师</t>
  </si>
  <si>
    <t>北京优乐复生科技有限责任公司</t>
  </si>
  <si>
    <t>做五休二 周末双休 带薪年假 五险一金 节日福利 专业培训 餐饮补贴 定期体检 绩效奖金 年终奖金</t>
  </si>
  <si>
    <t>开发NGS分析一体机、LIMS（实验室信息管理系统）等生物相关软件及网站 职位要求 1、熟悉Python，能够熟练运用Django框架 2、熟悉Linux操作系统 3、熟悉MySQL或MongoDB 4、了解redis、RabbitMQ等消息队列技术  5、具有极客精神、对技术有较强热情 6、了解NGS测序或有实际Django项目经验者优先</t>
  </si>
  <si>
    <t>Java后台开发工程师 岗位职责： 1、负责快批产品的后台系统日常开发和维护； 2、负责后台存储系统的分布式改造。 岗位要求： 1、本科及以上学历，计算机相关专业； 2、5年以上Unix/Linux下JAVA开发经验，精通JAVA，熟悉Unix/Linux操作系统原理、常用工具，有分布式系统开发经验优先考虑； 3、至少熟悉一种脚本开发语言：比如python、shell等。 4、熟悉grpc优先； 5、良好的学习能力和分析解决问题能力，全面且扎实的软件知识结构（操作系统、设计模式、数据结构、数据库系统、网络安全）； 6、能扛得住压力，同时具备良好的对外沟通和团队协作能力。</t>
  </si>
  <si>
    <t>系统分析师/Java开发（保险行业）</t>
  </si>
  <si>
    <t>极翼机器人（上海）有限公司</t>
  </si>
  <si>
    <t>五险一金 弹性工作 员工旅游 绩效奖金 年终奖金</t>
  </si>
  <si>
    <t>五险一金 补充医疗保险 年终奖金 定期体检 员工旅游 专业培训 花边福利齐全 超多带薪年假 进修机会 发展空间大</t>
  </si>
  <si>
    <t>1) 有较强的工作责任心，良好的沟通能力，具有良好的团队合作精神和协作能力； 2) 两年以上Linux环境下Python/Shell 编程功底 3) 有Python Web框架（tornado/django/flask）、API Server开发经验 4) Python性能调优经验（多线程、异步） 5) 熟悉TCP/IP，HTTP等网络协议 6) 熟悉MySQL、Redis等常用数据库的使用、开发与调优  技能要求： 7) 熟悉阿里云服务器端的使用和优化配置 8) 有物联网相关开发的优先 业务介绍： 1) 负责植保无人机的云平台服务器端底层接口设计、数据库和业务逻辑框架搭建、实现以及后续运维、优化； 2) 参与开发和维护现有项目及新项目的开发，按时完成任务，对代码质量负责； 3) 参与云平台项目需求分析，评估实现难度和技术方案； 4）参与数据库设计、代码设计及相关文档编写；</t>
  </si>
  <si>
    <t xml:space="preserve"> 工作职责 Duty Description    1. 系统开发以及设计（60%）  (1) 理解需求以及系统功能说明书Function Specification；  (2) 完成系统细节技术设计Technical Specification；  (3) 完成核心代码的编写；  (4) 准备测试案例，完成单元测试以及系统测试。  2. 指导初级开发人员（20%）  (1) 审核和指导开发人员编程，确保按照系统设计执行  (2) 指导开发人员完成单元测试  3. 远程或现场支持用户的测试问题（20%）  (1) 理解用户的测试问题以及需求  (2) 提供解决方法     职位要求 Qualification    1、大学本科以上学历，计算机相关专业；  2、3年以上的保险开发经验，理赔经验优先；  3、4年以上Java开发经验，熟悉Spring 框架以及mybatis/ Hibernate 框架  4、3年以上前端开发经验，熟悉主流Vue或者Angular框架  5、熟悉面向对象设计和业务建模，有良好的编码习惯和对代码质量有严格要求  6、熟悉主流的J2EE开发框架以及应用服务器，比如Webspere，JBoss  7、熟悉主流数据库技术，比如Orcale, MS SQL Server, Sybase or MySQL；  8、 对Linux/Unix操作有一定了解，会编写脚本  9、基础的数据库知识，比如Oracle， SQL Server, Sybase；  10、良好的沟通和创新能力  11、能适应项目需要在国内出差（若以后需要）  </t>
  </si>
  <si>
    <t>运维工程师（二线）</t>
  </si>
  <si>
    <t>数码辰星科技发展（北京）有限公司</t>
  </si>
  <si>
    <t>五险一金 员工旅游 绩效奖金 年终奖金 定期体检 专业培训 节日福利 生日福利</t>
  </si>
  <si>
    <t>岗位职责 1、负责用户反馈升级问题调查工作，负责用户反馈问题的追踪、bug的推动解决； 2、针对服务中发现的热点、难点问题及其他有可能造成投诉的服务质量隐患，及时上报 3、通过电话、远程控制完成公司产品线软件的安装、部署、维护及故障排查维护工作； 4、产出技术文档提供内部员工的技术指导工作； 5、参与信息化项目的规划、试运行和实施工作； 6、处理一线升级问题，第一时间监控产品风险； 7、适应轮班工作，上四天休两天，晚班可在家里值班  任职资格 1、正规院校大专或以上学历，计算机或相关专业毕业； 2、了解基本网络知识，有一定信息安全基础，熟悉各种IT硬件设备及技术； 3、较强的分析能力，可独立解决系统故障； 4、较强学习能力，工作积极主动、有责任心、较强的团队合作意识、快速理解和沟通能力，抗压能力强； 5、优秀的用户感知能力和服务意识，善于总结用户反馈的问题； 6、熟练掌握Linux/windows服务器操作系统，和OFFICE办公软件，熟悉apache,mysql,VPN等服务应用，熟悉SHELL或者Python脚本。有RHCE、CCNA等认证者优先考虑； 7、有影院系统集成和信息化经验者、一年以上系统维护工作经验和大型运维中心工作经验者优先；</t>
  </si>
  <si>
    <t>Python研发工程师</t>
  </si>
  <si>
    <t>上海晶赞融宣科技有限公司</t>
  </si>
  <si>
    <t>急聘服务器维护工程师</t>
  </si>
  <si>
    <t>广州渠道拓展信息科技有限公司</t>
  </si>
  <si>
    <t>五险一金 弹性工作 员工旅游 出国机会 定期体检</t>
  </si>
  <si>
    <t>员工旅游 包吃包住 健身房 五险一金 专业培训 带薪年假</t>
  </si>
  <si>
    <t>参与公司数据产品后台系统的设计和开发，包括但不限于爬虫，能独立完成模块设计开发，并作出合理的项目预估和进度安排。希望你能对数据有敏锐的观察力，我们会一起挑战有趣的技术难题，在自由开放的氛围下，将前沿的数据抓取与存储技术转化成业界独一无二，极具价值的产品。  职责： 1、探索并实践前沿爬虫技术与存储技术。 2、分布式爬虫系统的开发，维护，与优化。 3、对接第三方数据源，清洗入库。 4、编写数据分析、处理脚本。 5、数据产品后台系统研发。  任职要求： 1、 热爱技术，抗压能力强，对解决具有挑战性问题富有激情，学习能力和求知欲强。 2、 3年以上相关工作经验，熟悉 scrapy/redis/mongodb/mysql者优先。 3、 内功扎实，熟悉数据结构与算法，熟悉http协议，有丰富的爬虫开发经验。 4、 熟悉linux开发环境，熟悉python及各种开源库，熟悉tornado/flask等常用web框架。 5、 有大团队开发经验者优先，熟悉git的使用及代码管理规范。</t>
  </si>
  <si>
    <t>任职要求：  1、计算机等相关专业，大专或以上学历；  2、1年及以上运维经验；  3、熟悉MySQL,redis,运维及云平台日常操作；  4、能够使用shell/python/go等语言解决运维需求；  6、熟悉服务器站群、负载均衡部署经验优先    岗位职责：  1、负责公司服务器，云服务器的运维工作；负责制定运维方案，协调运维相关工作；  2、负责服务器架构设计、部署、日常维护、优化等；  3、保障服务稳定高可用；  4、负责检查服务器系统日志和性能故障处理，排查应用系统故障，提升系统服务质量；  5、服务器安全维护管理；  6、为开发人员提供服务器相关的技术支持；  7、负责对公司网络架构的技术规划、实施、管理及维护；</t>
  </si>
  <si>
    <t>高级Java架构师</t>
  </si>
  <si>
    <t>广州汇电云联互联网科技有限公司</t>
  </si>
  <si>
    <t>Java开发工程师（熟悉python、广州办公）</t>
  </si>
  <si>
    <t>深圳市智灵时代科技有限公司</t>
  </si>
  <si>
    <t>五险一金 定期体检 员工旅游 高温补贴 加班补贴</t>
  </si>
  <si>
    <t>岗位职责： 1、产品开始阶段参与具体项目的系统调研、业务梳理和需求分析，能够深刻理解与分析业务需求，并做领域分析与建模； 2、负责对系统软件架构、系统分层、关键构件、接口的设计； 3、根据产品的需求，并结合公司规范输出架构设计文档； 4、负责核心功能的架构与代码模板编写，开发与维护系统公用核心模块； 5、参与公司相关技术的架构评审，把关技术设计环节的设计质量，参与公司技术相关标准的制定； 6、负责及时指导、处理、协调和解决开发过程中出现的技术问题； 7、系统性能优化，安全加固，保证系统的安全、稳定、快速运行。   任职要求： 1、计算机或相关专业毕业，至少八年以上java开发经验，熟悉J2EE体系架构和SSH框架，有大型J2EE项目经验，有较强的系统分析及架构设计能力； 2、熟悉常用的集合类，数据结构，多线程编程，注解（annotation)，设计模式等； 3、熟悉各种开源的框架如Spring、SpringMVC、Struts、MyBatisHibernate 、Freemarker、Quartz、CXF、dubbo、zookeeper、srping boot、spring cloud等； 4、了解缓存应用 (redis或memcached)； 5、熟悉微服务，webservice，熟悉JSON； 6、熟悉MySQL，Oracle等数据库，熟悉SQL； 7、熟悉linux操作系统，能在linux环境下安装部署相关应用、Webftp服务器及其他中间件等； 8、熟练使用EclipseMyeclipse、maven、svn、git等开发工具；   9、对技术有热诚，信奉团队合作，有钻研精神，具有良好的英文阅读能力并有较强的技术学习能力。</t>
  </si>
  <si>
    <t>五险一金 员工旅游 交通补贴 餐饮补贴 出国机会 绩效奖金 年终奖金 弹性工作</t>
  </si>
  <si>
    <t>职位描述： （1）参与公司核心系统的开发（私有化、AI智能催收机器人） （2）理解产品需求，参与产品功能的讨论，共同确定每次版本发布的功能点 （3）分析产品功能参与技术方案的讨论，并按照方案实现相关功能模块的开发 （4）参与产品的系统分析与设计、编码实现等工作，确保业务系统的质量、安全和性能。  职位要求： (1)大学本科及以上学历，计算机专业，具备扎实的Java基础，熟悉python； (2)3年以上JAVAEE软件开发经验，熟悉常用框架，如SpringCloud、spingBoot、Spring、Mybatis、MQ等； (3)熟悉MySQL、PostgreSQL、MongoDB、redis等常用数据库，精通sql优化。 (4)熟悉MySQL、PostgreSQL、MongoDB等，能对SQL进行性能优化。 (5)熟悉Tomcat、Jetty等Web服务器。 (6)良好表达能力与沟通能力。 (7)互联网金融或大数据或AI人工智能背景优先。</t>
  </si>
  <si>
    <t>岗位职责 1. 负责项目的测试用例编写以及用例执行； 2. 对所负责的需求进行BUG的分析总结，协助提升研发质量； 3. 跟进整个项目的进展情况，及时发现项目中存在的问题并反馈。  任职要求 1. 本科及以上学历，计算机相关专业优先，1年以下工作经验，可接收应届生； 2. 了解主流测试工具、测试流程，熟悉软件测试理论和方法； 3. 熟悉Python/java语言优先，熟悉Linux操作系统知识优先； 4. 有良好的学习能力、良好的逻辑思维能力； 5. 吃苦耐劳，有责任心及团队合作意识。  福利待遇： 1、优美豪华写字楼，舒适的办公环境，年轻、融洽、和谐的团队氛围； 2、其他福利：五险一金、奖金、法定节假日、带薪年假、年终奖、节日礼品、生日福利、下午茶等； 3、上升空间：不定期专业的带薪培训与良好的晋升机制！ 4、员工活动：旅游、聚餐、K歌、羽毛球、拓展、年终尾牙，丰厚的团建经费等。</t>
  </si>
  <si>
    <t>广东新途信息技术有限公司</t>
  </si>
  <si>
    <t>周末双休 五险一金 餐饮补贴 交通补贴 员工旅游 绩效奖金 定期体检 专业培训</t>
  </si>
  <si>
    <t>1、本科及以上学历，计算机相关专业； 2、Java开发3-5年以上开发经验，精通Java语言，熟悉B/S架构应用开发，精通常用J2EE开发技术； 3、熟练Struts2、SpringMVC、Spring、SpringBoot、Mybatis等流行开发框架，熟悉Tomcat，Jetty等容器； 4、熟练Maven，Svn，Git等项目管理框架，熟悉常用的管理工具； 5、熟悉Linux常用命令，能独立在上面进行开发，测试和部署。； 6、熟悉Oracle、MySQL数据库，能熟练运用SQL语言，SQL优化等； 7、熟悉Web及前端技术（包括 Javascript，Ajax，Json，JQuery, Ext等开源框架）； 8、思路清晰，思维敏捷，应变能力快； 9、具备良好的表达和沟通能力，有极强的团队合作精神。  岗位职责 1. 负责项目前期的的需求分析, 以及架构设计和开发等各项工作； 2. 能按时,独立,高质量地完成工作，对自己的代码要求严格； 3. 能分析解决复杂的技术问题; 4. 指导初级程序员工作，并负责Code Review。</t>
  </si>
  <si>
    <t>广州嘉煌文化传播有限公司</t>
  </si>
  <si>
    <t>数据专员</t>
  </si>
  <si>
    <t>五险一金 周末双休 带薪年假 年终奖金 包餐 弹性工作 专业培训</t>
  </si>
  <si>
    <t>带薪年假 绩效奖金 包住宿 节日福利 专业培训 弹性工作 加班补贴</t>
  </si>
  <si>
    <t>岗位要求： 1. 计算机相关专业，本科及以上学历，3年以上相关工作经验； 2. 熟悉Python，熟练使用主流web框架，并具备良好的编程风格，以及能够撰写良好的技术文档； 3. 深入理解和使用RESTful； 4. 熟悉消息组件，如：Kafka、RabbitMQ等； 5. 熟悉NoSQL数据库，如：Mongodb、Redis等的使用。  岗位职责： 1.负责公司业务系统的框架，指导初级人员提升技术水平； 2.跟进产品需求参与需求分析； 3.能独立完成业务模块的开发。</t>
  </si>
  <si>
    <t>岗位职责： 1、负责全国常规运营数据分析，从系统提取数据为业务部门提供数据分析报告； 2、负责商品销售分析、品类分析，分析商品的销售动态，及时发现问题，提出改善建议； 3、协助领导进行深入数据分析，产出深层次数据分析报告，为高层领导数据化决策提供数据支持； 4、对各区域、各门店的库存数据进行分析，根据公司目标几时预警各大区库存指标； 5、数据分析报表的优化，实行常规报表自动化，提高工作效率。 任职要求： 1、要求统招本科学历及以上； 2、一年以上数据分析经验，熟悉零售行业数据分析方法，对数据敏感； 3、熟练使用Excel表格及其常用函数，熟悉SQL，及R或Python数据分析工具； 4、半年以上数据分析报告制作经验，能快速将团队数据分析结果整合成逻辑清晰的PPT报告； 5、工作细致严谨，有较强的责任心和团队协作精神，且需有独立思考业务问题的能力。</t>
  </si>
  <si>
    <t>资深Java工程师-库存</t>
  </si>
  <si>
    <t>1、独立完成技术预研工作，并负责新技术团队内部培训；  2、根据业务需求，可独立完成技术可行性报告、概要设计、详细设计、并撰写相关文档；并负责讲解相关设计；  3、搭建系统开发环境，编写系统框架与核心代码开发；  4、参与产品方案讨论与技术调研，给出解决方案，并负责相关文档的编写维护；  5、能独立解决开发中遇到的难点问题；  6、协助测试工程师制定测试计划，定位发现的问题；  7、配合产品经理完成相关任务目标。  任职要求：  1、本科以上学历，计算机及相关专业，3年以上Java开发经验。有库存系统设计经验优先；  2、具备良好的面向对象编程经验，深入理解OO、AOP思想，具有较强的分析设计能力，熟悉UML语言，对设计模式有一定了解，可以在开发中使用设计模式方法；  3、Java基础知识扎实，精通Java Web开发，对B/S架构有丰富的开发经验，理解MVC开发模式，熟练使用Spring、Springboot等主流开源框架，对框架整合有一定的经验；  4、熟练使用Maven、Gradle等构建工具，熟练使用Svn、Git等版本管理工具；  5、熟练使用缓存（Redis或Memcached）、负载均衡Nginx、消息系统（Kafka或RabbitMQ）等技术或工具；  6、熟练使用Mysql、Oracle、Sqlserver等数据库的一种以上，熟悉SQL优化、数据库优化和表设计相关技术和规范，熟悉大数据量的优化和处理，熟悉MongoDB等Nosql数据库的存储设计和使用；  7、熟悉Unix/Linix操作系统的使用，对常用命令熟练使用；  8、了解Devops，了解敏捷开发模式，了解容器技术，有自动化运维经验优先；  9、有分布式系统开发和架构经验，有高并发和大数据处理经验优先；  10、有互联网企业从业经验优先，开发过企业或政府OA产品经验优先；  11、有很强的责任心、分析和解决问题的能力；  12、有良好的团队协作和沟通能力，乐于接受挑战；  13、有较强的自学能力，喜欢探索新技术和理念并应用在工作中。</t>
  </si>
  <si>
    <t>Python后台工程师</t>
  </si>
  <si>
    <t>北京视野金融信息服务有限公司</t>
  </si>
  <si>
    <t>技术经理（Java/大数据方向）</t>
  </si>
  <si>
    <t>五险一金 餐饮补贴 年终奖金 股票期权 团建聚餐</t>
  </si>
  <si>
    <t>职责描述： 1.  协助完成金融类数据的建模； 2.  负责金融类数据的清洗、整合，分析及挖掘； 3.  负责金融类数据的对外服务。  任职要求： 1.  全日制统招本科及以上学历，计算机相关专业，两年以上相关工作经验； 2.  熟练掌握python基础知识；熟练使用tornado等web框架； 3.  熟悉scrapy、scrapy-redis、beautifulsoup、xpath、正则表达式等数据抓取及提取工具； 4.  熟悉graphic数据库（neo4j等）； 5.  熟悉NoSql数据库mongo，redis等； 6.  熟悉使用搜索引擎工具（elasticsearch等）； 7.  熟练使用numpy，pandas，scipy等科学计算工具； 8.  熟悉使用spark大数据平台者优先； 9.  熟悉机器学习和数据挖掘等算法的原理及使用； 10. 能接受长短期出差、有项目管理经验者优先。</t>
  </si>
  <si>
    <t>1、负责公司项目及产品的技术架构、功能设计、管理规范，编制相关设计文档； 2、配合项目经理进行项目开发管理；制定开发计划，分配开发任务，协调开发人员，编写项目文档，确保开发的顺利开展和项目准时验收； 3、技术团队的建设，包括人员招聘、技术培训及绩效考核等工作； 不断提升技术团队水平； 4、参与需求分析与用户调研，合理引导需求，设计出***解决方案，并进行技术架构与功能设计； 5、了解相关产品和技术趋势，参与公司技术战略制定、实施。  任职资格： 1、本科及以上学历； 2、5年以上软件开发和项目管理经验，具备系统整体架构设计的能力； 3、精通JAVA开发语言，理解JAVA Api的底层计算机原理，熟练掌握一种代码测试工具，熟练使用各种设计模式，对JVM有深入了解和调优经验。 4、精通一种大型数据库，对数据库结构有深刻的理解，有数据库管理、性能优化方面的实际经验； 5、具有多层架构设计和开发经验，能独立搭建团队开发环境及开发框架，能带领开发团队按计划执行任务； 6、有用户调研经验，对需求分析精准，有影响力和个人威性，能够引导客户需求和说服客户； 7、可以带领团队，推动项目，积极主动，具备团队意识，具有高度责任心，能承受较大的工作压力； 8、熟悉大数据技术hadoop体系及数据仓库技术者优先。</t>
  </si>
  <si>
    <t>Python/Odoo高级开发工程师</t>
  </si>
  <si>
    <t>上海企通软件有限公司</t>
  </si>
  <si>
    <t>数据分析员</t>
  </si>
  <si>
    <t>五险一金 员工旅游 交通补贴 通讯补贴 专业培训 出国机会 绩效奖金 年终奖金</t>
  </si>
  <si>
    <t xml:space="preserve">职位信息 1、负责公司智能交通部技术方向的研究、总体规划及技术资源整合； 2、负责公司智能交通部业务产品平台的架构搭建、技术选型、技术研发、平台部署、安全策略等工作； 3、对实施项目指导关键技术的攻关，技术协调； 4、负责公司技术人员的选拔与培养。  任职要求： 1、全日制本科学历，5年以上技术开发经验； 2、精通Java，精通面向对象的分析和设计技术等； 3、熟悉当前流行的各种java开源框架和前端框架； 4、对各种浏览器的兼容性有一定了解，并有相关问题的解决经验； 5、优秀的人际沟通协调能力，团队管理能力。 </t>
  </si>
  <si>
    <t>【岗位职责】 1、负责业务数据和财务数据的收集整理，对数据进行分析和挖掘； 2、研究经营数据和财务数据分析的方法和模型，做到报表制作简单、方便、实用，能够维护并优化现有的报表体系，以方便提供有效决策信息； 3、通过结合业务数据和财务数据的分析，挖掘业务问题和财务核算问题，并提出合理改善建议，以促进业务操作的持续优化； 4、协助上级领导建立周期性预算监控报告，及时监控指标的运行情况，以保障绩效目标的顺利达成； 5、此岗位偏数据分析，对excel操作要求较高，区别于一般传统财务； 6、其他上级领导安排的事情。  【任职要求】 1、本科以上学历，具有较强的逻辑能力与学习能力，能够快速理解业务逻辑，统计、数学、计算机信息工程等相关专业优先； 2、具有数据分析，数理统计，数据库以及相关知识；精通Excel和熟练掌握VBA，具备Python的基础编写能力或其他数据分析工具； 3、具备高数据敏感度，有较强逻辑思维，数据整合和分析的能力，能通过数据分析抓住运营管理存在的问题，适当提出改善发展建议； 4、有较强抗压能力和沟通能力，执行力强； 5、最好有2年以上数据分析经验（特别优秀者可放宽），有互联网的数据分析方面工作经验者优先考虑； 6、具备良好的管理能力，较强的分析和解决问题的能力、有较好的文字表达能力。</t>
  </si>
  <si>
    <t>深圳市摩拉科技有限公司</t>
  </si>
  <si>
    <t>Python游戏后台开发</t>
  </si>
  <si>
    <t>广州途游网络科技有限公司</t>
  </si>
  <si>
    <t>五险一金 员工旅游 出国机会 绩效奖金 股票期权 弹性工作 包住</t>
  </si>
  <si>
    <t>自动化运维工程师</t>
  </si>
  <si>
    <t>达烁高科（北京）信息技术有限公司</t>
  </si>
  <si>
    <t>二． 高级Java工程师 岗位职责： 1. 按照工作计划，按时完成相关的设计、开发、单元测试任务； 2. 逻辑思维能力强，可以熟练的进行技术分析，发现问题、解决问题； 3. 能独立完成或在有限指导下完成较复杂的任务； 4. 具有熟练的编码能力和技术学习能力，能够独立解决产品开发中技术难题，且具有创新精神； 5. 具有规范的代码编写习惯、良好的技术文档编写能力、流利的表达能力。  任职要求： 1、3年以上java开发经验，1年以上互联网公司工作经验； 2、java基础扎实，熟悉面向对象设计原则，常用设计模式及应用场景。 3、熟悉spring、springmvc/struts、mybatis/hibernate等主流开源框架及原理； 4、熟悉mysql/oracle/db2至少一种数据库，具有良好的sql编写及优化能力； 5、熟悉redis/memcache，rabbitmq/activemq/kafka，zookeeper等底层中间件及分布式技术； 6、热爱技术，工作认真、严谨，善于沟通与团队协作； 7、具备较强的学习能力、适应能力、问题分析和解决能力，具备耐心细心品质。 企业详细介绍：http://www.iqiyi.com/w_19ruqhztrx.html</t>
  </si>
  <si>
    <t>五险一金 餐饮补贴 绩效奖金 年终奖金 交通补贴 全勤奖 员工旅游</t>
  </si>
  <si>
    <t>岗位职责： 1、负责公司游戏后台的需求开发，包括线上版本功能的维护和性能优化，以及用户反馈问题的修改。 岗位要求： 1、本科以上学历，2年以上端游、页游或手游服务端开发经验； 2、熟悉python或c++及相关的库，熟悉linux环境； 3、熟悉多线程、多进程、socket、数据库等相关技术； 4、具有较强的架构能力，具备服务器性能及代码性能优化能力，具备高并发流量下的请求处理经验； 5、热爱游戏开发，高度的工作责任心，思维严谨，逻辑清晰，注重工作效率，具备技术难点攻关能力。</t>
  </si>
  <si>
    <t>职位要求： 1、熟悉主流的操作系统，例如linux、Windows、AIX操作系统。 2、了解主流数据库的应用及管理，包括Oracle，SQL Server等主流数据库； 3、精通shell、python、perl任意一门语言，能熟练编写平时维护所用的脚本程序； 4、熟悉主流的虚拟化平台，例如VMWARE、XEN等虚拟化平台； 5、性格开朗、工作态度积极主动、有敬业精神； 6、高度的责任心，良好的都通表达能力，自学能力强； 7、熟悉BMC CLM、BMC BSA 、BMC BNA、BMC BAO、BMC Control-M、HPE HCM 、HPE BSA 、HPE NOM、HPE OO、VMware 、VMware vRealize Network Insight、VMware vRealize Operations、VMware vRealize Log Insight、VMware vRealize Automation产品优先； 8、能接受项目出差。  岗位职责： 1、负责运维云自动化项目系统设计、开发、测试、部署、上线实施交付； 2、负责编写运维云自动化各类文档和手册； 3、负责进行用户培训； 4、完成领导交办的其他工作。</t>
  </si>
  <si>
    <t>岗位职责：
1、参与系统的需求讨论，可行性分析，工作量估算；
2、参与系统架构的设计和方案讨论，负责子模块开发；
3、负责前后台系统的需求开发，线上系统的维护。
4、能独立解决开发中遇到的疑难杂症问题；
5、参与系统稳定性、扩展性、性能调试。  任职资格：
1、计算机或相关专业, 5年以软件开发经验；
2、熟练掌握java语言，J2EE架构，能独立完成系统级别的设计、架构工作；
3、熟练掌握面向对象设计方法，能熟练且合理运用设计模式；
4、熟练掌握Spring Boot、SpringMVC、Mybatis、Redis开发技术.熟练掌握多线程.
5、精通Spring Cloud和Netflix OSS（Eureka、Hystrix、Ribbon、Zuul）技术者优先;
6、熟练使用 MySQL 数据库, 熟悉其原理和常用性能优化和扩展技术；
7、熟练掌握Tomcat和Undertow应用服务器的配置与部署，可以对系统进行一定的优化配置;
8、了解网络协议.有消息中间件使用经验.</t>
  </si>
  <si>
    <t>Python开发工程师（IDC1xhy）</t>
  </si>
  <si>
    <t>AI工程师（实习岗）</t>
  </si>
  <si>
    <t>工作职责: 1、构建统一高效的云计算资源调度与自动化运维平台 2、负责相关工具及平台的设计和优化方案制定，实现对数据中心整体成本的管控优化 任职资格: 1、统招一本本科及以上学历，3年以上工作经验，有Openstack开发/实施/运维经验 2、熟悉操作系统原理、网络协议栈、存储基础知识等，对云计算有深刻理解，具备架构设计和分析、定位问题的能力 3、熟练掌握一门常用的后端开发语言Python/Go 4、熟悉OpenStack架构，具有核心组件（nova/neutron等）的维护或二次开发经验 5、熟练掌握云计算网络、分布式存储、容器技术其中之一，了解当前热门的容器生态核心开源项目，如Docker、Kubernetes、Etcd等 6、参与过OpenStack社区贡献优先</t>
  </si>
  <si>
    <t>五险一金 专业培训 出国机会 绩效奖金 弹性工作 节日福利</t>
  </si>
  <si>
    <t>-发现业务与机器学习/深度学习的结合点，并能结合落地能从AI角度与产品分析业务需求 -运用机器学习/深度学习/运筹学/优化技术，对销售预测、库存调拨、精准营销、用户画像等实际问题进行建模分析  要求 -计算机/信息工程/数学/统计学相关专业硕士研究生 -熟悉机器学习/深度学习各领域相关核心算法 -熟悉python；熟悉常用数据分析，可视化和机器学习框架，如pandas, numpy, scipy, matplotlib, sklearn等；并有一定使用经验 -了解高级机器学习框架如XGboost, LightGBM等；了解深度学习框架，如Tensorflow, pytorch, MXNet等；有使用经验与调参经验优先 -扎实的编程能力与工程实现能力，较强的快速学习能力  加分项（可优先考虑） -熟悉Java，有Web开发经验更佳 -了解时间序列预测方法，如ARIMA, LSTM等；了解时间序列预测框架，如Prophet，有实际使用经验更佳 -对自动化机器学习有所了解，并接触过一些框架，如TPOT等；对开源机器学习平台有所了解，如H2O.ai等 -对大数据框架，如Hadoop, Spark有所了解；对分布式查询引擎，如presto有所了解 -有竞赛经验，如kaggle, 阿里天池等；有发表过论文更佳 -每周可安排周一至周五 5天实习期</t>
  </si>
  <si>
    <t>员工旅游 年终奖金 绩效奖金 五险 周末双休 生日福利 节日福利 全勤奖</t>
  </si>
  <si>
    <t>岗位职责： 1、参与平台产品业务的架构设计，以及核心开发； 2、根据客户需求及市场行业需求进行软件构架的制定(技术框架和业务框架); 3、负责项目的架构设计/调整， 性能分析,性能调优，关键问题的解决； 4、技术攻关，负责新技术的研究与导入 5、指导团队研发，参与开发过程的代码设计、审核和检查 6、对软件构架相关人员进行技术和业务培训，并指导开发人员进行开发; 7、解决软件开发过程中遇到的问题; 8、线上运营环境的搭建，优先; 任职资格： 1、计算机相关专业，5年及以上JAVA开发经验； 2、深入理解Java面向对象设计的思想和常用的设计模式； 3、具备良好的逻辑思维，思路清晰，善于思考，能独立分析和解决问题； 4、Java基础扎实，理解IO、NIO、多线程编程、集合等基础框架，以及JVM原理和性能调优； 5、有大型分布式、高并发、高负载、高可用系统架构、服务器运维及水平扩展方面经验，能对分布式常用技术进行合理应用，解决问题； 6、熟悉分布式系统的设计和应用，理解SOA、微服务等分布式架构等原理和思想，具有SpringBoot、Spring Cloud、Dubbo、ZooKeeper 或 其它RPC开发经验； 7、熟悉SQL优化、MySQL数据库；缓存技术Memcached、Redis等NoSQL技术； 8、熟练掌握消息中间件RabbitMQ/ActiveMQ/RocketMQ； 9、熟悉Docker及容器编排工具例如kubernetes/Swarm； 10、精通网络编程，熟悉HTTP，TCP/IP协议、RESTful、熟悉Mina/Netty、Webservice开发； 11、注重团队协作，具备良好的沟通协调能力和过人的抗压能力； 12、具备良好的语言表达及沟通能力，具备良好的文档能力，对新技术和概念具备良好的学习和应用能力； 上班时间: 周一至周五： 上午9:00-12:30 下午14:00-18:30 我们重视健康，每周五是我们的体育运动日 我们重视人文关怀，每月为寿星准备生日Party 我们遵纪守法，法定假期一天都不落 我们向往更丰富的业余生活，会定期举办出游、户外拓展活动 我们也热爱集体挑战，组团参加大型比赛，参加登山、徒步游活动 千佰特，有欧巴，有美女，有大神，有***，有歌神... 千佰特，是一群有理想有朝气的80，90后 千佰特，绝对是年轻人喜爱的科技公司 我们欢迎你的加入！  公司官网： http://www.qbt8.com/</t>
  </si>
  <si>
    <t>Python游戏服务端工程师</t>
  </si>
  <si>
    <t>深圳哇哇鱼网络科技有限公司</t>
  </si>
  <si>
    <t>绩效奖金 周末双休 弹性工作</t>
  </si>
  <si>
    <t>高级Java开发工程师（YC）</t>
  </si>
  <si>
    <t>1、负责游戏服务器端架构设计和底层开发； 2、负责游戏服务器端功能开发及优化。  任职要求： 1、大专以上学历，2年以上网络游戏服务器开发经验； 2、熟悉常用Python的中间件和库； 3、熟悉Linux系统机制、操作和开发，如：多线程、多进程、同步、IPC、网络编程（Socket）等； 4、熟悉数据库程序开发与并发，熟悉mysql/mongodb/redis任一种以上的数据库； 5、使用Python开发过大型系统经验者优先； 6、有WebGame/手游产品的开发经验者或完整经历过MMO网络游戏的开发过程者优先； 7、熟悉Kbengine，Pomelo，Skynet中的一款以上的框架者优先。</t>
  </si>
  <si>
    <t>跨越速运集团有限公司</t>
  </si>
  <si>
    <t>2-2.8万/月</t>
  </si>
  <si>
    <t>五险一金 免费班车 通讯补贴 专业培训 绩效奖金 提供免费住宿 员工内部食堂 晋升快</t>
  </si>
  <si>
    <t xml:space="preserve">1、负责平台架构优化、核心重要模块开发，有很强的质量意识，主导核心代码开发； 2、负责需求、设计产品相关文档编写； 3、编写制订各项技术方案； 4、负责较高难度的需求分析； 5、指导、培训中初级工程师、新员工； 6、解决项目中技术难题； 7、参与系统安全性、稳定性、性能和扩展性测试。 职位要求： 1、五年以上基于Java的Web项目开发经验，具有较好的系统架构设计能力，有互联网产品、分布式应用系统开发经验； 2、Java基础扎实，理解常用的设计模式，熟悉基于J2EE的相关开源技术以及熟练运用主流开发框架（Spring, Spring MVC, Hibernate，Mybatis等）；对Spring boot，Spring cloud，Dubbo框架等有使用经验优先； 3、熟悉熟悉HTTP,TCPIP,Socket网络通讯协议，熟悉Kafka，RabitMQ等中间件； 4、熟悉分布式缓存Redis,Memcache，熟悉SOA, WebService等技术； 5、熟悉ORACLE,MySql数据库开发技术及相关工具，熟练掌握SQL，有海量数据系统的开发、调优经验； 6、熟悉Linux环境以及操作，SVN的使用，熟悉Tomcat,Apache,Nginx等开源的服务器； 7、熟悉微服务架构设计原理，并有过相关实战经验； 8、有大数据方面工作经验如hadoop、storm、spark、hbase等技术的优先； 9、有过数据仓库系统设计和实施经验的优先； </t>
  </si>
  <si>
    <t>Java 后台开发工程师</t>
  </si>
  <si>
    <t>python工程师岗</t>
  </si>
  <si>
    <t>拾米科技(上海)有限公司</t>
  </si>
  <si>
    <t>网站运维工程师（懂基础Java，前端页面更换设置）</t>
  </si>
  <si>
    <t>广州多群智能科技有限公司</t>
  </si>
  <si>
    <t>职位描述：
1、负责java后端的研发工作，要求开发的系统具有高性能和高可靠性。
2、持续改进和升级，优化产品功能，维护现有软件产品的缺陷。
3、参与系统分析与设计、代码重构，结合需求设计高扩展性、高性能、安全、稳定、可靠的业务系统。
职位要求：
1、5年以上JAVA开发经验，精通java开发语言，熟悉jvm，精通Java及面向对象设计开发，熟悉主流web框架。
2、能熟练运用Spring框架及其组件，包括Spring Boot、Spring MVC、Spring Security等，以及MyBatis等主流开源框架。
3、熟悉Restful     风格的接口设计，了解protobuf，thrift等技术。
4、精通数据库技术，例如：MySQL、数据库优化及SQL优化。
5、精通缓存、消息、大数据存储相关技术，例如：redis、memcached、RabbitMQ、Elasticsearch、mongodb等。
6、熟悉各种软件设计模式，能熟练使用UML建模语言及建模设计工具，较强的文档编写能力。
7、熟悉大流量、高并发、高性能的分布式系统的设计及应用，擅长性能调优，具有RPC、中间件开发经验。
8、熟悉Tomcat，Nginx等开源的服务器的配置，熟悉Linux环境以及操作。
9、熟悉Linux系统及基本运维操作，熟悉Hadoop、Hbase、Spark、Hive大数据技术优先。
10、对前沿技术高度敏感，具有高度责任感和主动性，良好的团队合作和沟通能力，能够承担较大压力。</t>
  </si>
  <si>
    <t>弹性工作 绩效奖金 专业培训 带薪年假 五险一金 全勤奖 节日福利 加班补贴</t>
  </si>
  <si>
    <t>要求：  1. 熟悉python，django框架，有过实际的项目经验。 2. 熟悉html/css/javascript，有过实际的项目开发经验，熟悉一些常用的开发调试工具 3. 熟悉git 代码管理工具 4. 有很强的自学能力，可以在短时间内自学新的技术，并且运用到项目中去 5. 经常使用google搜索，能够自行通过google解决一些简单的技术问题 6. 有一定的英语阅读能力，能够看懂英文的技术文档 7. 能接受一定程度的加班  加分项： 1. 熟悉django restful framework 2. 熟悉python爬虫 3. 熟悉restful API的交互方式 4. 熟悉微信公众号的API连接 5. 有github或stackoverflow账号能展示，开源社区的积极贡献者大大加分</t>
  </si>
  <si>
    <t>岗位职责 1、负责日常网站运营维护，事务处理； 2、负责突发性事件的快速响应和处理，解决服务器和网络故障； 3、负责对网站服务器的规划部署，对服务器构架和网络进行优化和改进； 4、负责相关数据的分析和总结； 5、负责公司网络的更新与维护，熟悉前端设计，能进行简单修改 任职资格 1、计算机相关专业大专及以上学历，具有1年以上运维相关工作经验优先 2、熟练掌握Windows和Linux操作和维护，熟悉TCP/IP协议及常用网络应用，具有网络安全方面的运维能力； 4、熟悉网络架构，具备基本的网络故障排错能力，对网络安全有一定的了解； 5、熟练配置Apache/Nginx/PHP/MySQL/MongoDB等开源软件； 6、了解Perl、Python、PHP任其一种语言优先。 3、文化活动：不定期组织聚餐、KTV、户外活动（游泳、看电影等）、个性化活动等； 4、其他福利：公司配备冰箱、微波炉、咖啡机，提供悠闲下午茶（奶茶、咖啡、水果） 5、环境：江夏地铁附近（B出口左转直行100米）、办公环境舒适，独立卡位。 团队年轻朝气，充满活力 6、工作时间：每周6天8小时工作制 梦想有多高，能力有多高，薪资就有多高，期待你们加入我们的大家庭！</t>
  </si>
  <si>
    <t>深圳强时科技有限公司</t>
  </si>
  <si>
    <t>工作职责： 岗位职责： 1、参与公司汽车新零售平台和应用系统以及相关产品研发和维护； 2、根据产品需求和项目计划，按时提交完成架构和模块设计、编码、单元测试工作； 3、改善、维护和优化相关产品的质量、性能、提升用户体验； 4、负责和前端开发人员协作确保整个产品功能的实现和运行。 5、对自己代码进行复查，进行单元测试，对产品质量负责。 6、主动关注并学习新技术，并能够在实践中应用。   任职要求： 1、5年以上Java工作经验，具有良好的编程习惯； 2、熟练掌握Spring、Spring Cloud、MyBatis、Mongodb、RabbitMQ、Redis、ElasticSearch等常用组件。 3、Java基础扎实，具备JVM诊断性能优化技巧，对JVM运行原理比较熟悉。 4、深入理解面向对象的编程，了解常见设计模式，熟悉微服务的架构模式，熟悉敏捷开发的开发模式； 5、熟悉linux操作系统基本原理、熟练掌握基础命令； 6、了解DevOps相关知识，对Docker有一定项目实践者优先； 7、熟练掌握MySql以及NOSQL、熟悉SQL基本规范、索引等基本概念； 8、工作积极向上，有优化创新意识，良好的团队协作和沟通能力。 9、有github项目贡献经验者优先。</t>
  </si>
  <si>
    <t>Python开发工程师SH</t>
  </si>
  <si>
    <t>通联数据股份公司</t>
  </si>
  <si>
    <t>弹性工作 五险一金 补充医疗保险 专业培训 通讯补贴 餐饮补贴 交通补贴 绩效奖金 年终奖金 定期体检</t>
  </si>
  <si>
    <t>岗位职责： 1、搭建量化投资与研究平台，为股票、期货和其他品种的投资进行研究支持； 2、参与需求分析和项目的架构设计； 3、负责核心/重要模块的设计、编码、测试以及相关文档的编写； 4、参与代码审查； 5、参与系统稳定性、性能和扩展性设计和测试；  任职要求： 1、本科及以上学历，计算机等理工科专业，具有2年以上Python开发经验； 2、具有良好的编程能力，有“造轮子”的精神，逻辑思维能力强； 3、熟悉Python、C++等语言； 4、熟悉Linux系统等； 5、熟悉常见的数据库，如MySQL，MongoDB等； 6、具有良好的沟通能力和团队协作精神； 7、对金融行业、量化交易感兴趣。</t>
  </si>
  <si>
    <t>深圳市英威诺科技有限公司</t>
  </si>
  <si>
    <t>五险一金 员工旅游 年终奖金 出国机会 定期体检 弹性工作 待遇丰厚 加班补贴 节日福利 带薪年假</t>
  </si>
  <si>
    <t>职责描述： 1、根据业务规划制定相应的技术规范，推动系统的迭代，系统性能调优； 2、重点模块的设计，方案评审与技术支持，攻克项目中遇到的技术难题，把握系统的关键技术； 3、参与核心代码的编写，同团队成员review各个开发模块代码、优化业务代码； 4、参与技术选型和可行性评估；跟踪并研究关键技术和新技术并应用于现有业务当中。  任职要求： 1、计算机相关专业、本科及以上学历； 2、3-5年相关java开发工作经验； 3、精通后端主流技术框架(spring cloud 优先)；掌握IntelliJ IDEA开发工具； 4、精通分布式、延展性、可扩展性架构设计，具备大流量、高容错性、高负载环境下的系统开发及优化； 5、具有大型分布式，高并发，高负载，高可用系统设计，开发和调优经验者优先； 6、具有新媒体推荐系统经验者优先。  公司福利 周末双休、六险一金（一档/综合医疗）、弹性上班、员工家庭关怀、杠杠的健身卡、女生带薪姨妈假、入职周年假、年假、每月部门团建费</t>
  </si>
  <si>
    <t>投研助理</t>
  </si>
  <si>
    <t>深圳德讯证券顾问有限公司</t>
  </si>
  <si>
    <t>上海意静信息科技有限公司</t>
  </si>
  <si>
    <t>5.5-7.5千/月</t>
  </si>
  <si>
    <t>五险一金 生日福利 弹性工作 员工旅游 年终奖金</t>
  </si>
  <si>
    <t>工作职责： 1、负责物联网接入及分析平台的服务端程序设计和开发。 2、对接各类物联网设备，对接各类物联网平台。 任职资格： 1、本科及以上相关专业学历。 2、3年以上 PHP 开发经验或3年以上 Python 服务端开发经验，兼具者优先。 3、精通 WEB 开发框架 Yii/Django，兼具者优先。 4、精通 nginx、mysql、redis 等服务软件的配置和实用。 5、熟练掌握 git，具备出色的程序优化和调试能力。 6、能够熟练使用 ubuntu、centos 等服务器，熟悉 linux server 的配置和运营。 7、性格开朗、热爱技术工作，具有较强的逻辑分析能力和解决问题的能。</t>
  </si>
  <si>
    <t>职位描述： 1、负责公司风控相关的系统设计、开发实现工作，包括需求评审、系统设计、性能优化、方案落地 2、根据项目具体要求，承担开发任务，按计划完成任务目标； 3、完成项目模块编码实现，协助测试人员完成模块测试，并对模块质量负责； 4、配合开发经理，按时保质保量的完成所分配的任务；  任职要求： 1、本科及以上学历。信息技术或计算机相关专业，3年以上金融、互联网行业Java相关开发工作经验 2、精通java编程语言，熟悉主流java开源框架，如:spring,mybatis,redis,kafka,maven等 3、熟悉mysql/oracle数据库，熟练掌握多线程、高并发、集群、分布式编程技术优先 4、熟悉hadoop、spark等大数据计算平台，具备hbase、ES等存储介质实践经验更佳 5、具有敏税的金融思维和一定的分析、设计、编码和故障排除能力。考虑问题严谨，思路敏捷，逻辑周密，代码风格良好，对待工作有较极致的自我要求 6、积极主动，好学肯干，有较强的责任心、工作热情和沟通能力，乐于挑战技术难点，有较强的团体合作精神，能承受较大的工作压力。具备良好的分析解决问题能力和项目push能力，能独立承担并主导中小型项目的设计、开发工作</t>
  </si>
  <si>
    <t>深圳市玖富网络科技有限公司</t>
  </si>
  <si>
    <t>Hadoop开发工程师</t>
  </si>
  <si>
    <t xml:space="preserve"> 岗位职责： 1、负责平台架构优化、核心重要模块开发，有很强的质量意识，主导核心代码开发 2、参与平台开发工作，完成需求的分析与设计工作，制定项目执行计划； 3、提出性能优化、技术改进方案，协助现有的技术框架进行优化、扩展； 4、解决项目中技术难题； 5、参与系统安全性、稳定性、性能和扩展性测试。 任职要求： 1、踏实可靠，有较强的执行力 2、本科及以上学历，5年以上JAVA开发经验； 3、Java基础扎实，理解常用的设计模式，熟悉基于J2EE的相关开源技术以及熟练运用主流开发框架（Spring, Spring MVC, Mybatis等）；熟练掌握Dubbo、Zookeeper技术，并具有实际项目经验； 4、熟悉MySQL数据库应用开发，熟悉MySQL的数据库配置管理、性能优化； 5、熟悉Redis等NoSQL技术； 6、熟悉ActiveMQ/RabbitMQ等常用消息中间件原理； 7、熟悉分布式系统架构设计； 8、熟悉Java Socket编程，了解Netty或Mina； 9、熟悉Linux操作系统，熟悉Shell脚本编程及常用Unix管理命令； 10、有证�恍幸怠⒒チ�网高并发、高负载开发经验优先 </t>
  </si>
  <si>
    <t>麦田春雪科贸（北京）有限公司</t>
  </si>
  <si>
    <t>五险一金 补充医疗保险 绩效奖金 专业培训 年终奖金 定期体检 员工旅游</t>
  </si>
  <si>
    <t>职位要求： 1.本科及以上学历，统计学、数学、数据挖掘、计算机相关专业毕业； 2.对Hadoop/HBase/Hive/Spark/Storm技术及其生态圈有一定了解； 3.有Hadoop分布式计算相关经验、有数据挖掘项目经验者优先 4.熟悉Java/Scala/Python等语言，熟悉大数据策略算法； 5.具备良好的系统分析能力，解决问题能力；  岗位职责： 1.负责大数据基础平台、数据分析系统架构设计和开发； 2.配合数据分析团队工作，数据挖掘建模和工程化； 3.大数据的ETL工作； 4.大数据分析平台的开发、维护和优化； 5.负责跟踪、分析数据，满足产品和运营需求； 6.领导交办的其它工作事项。  福利待遇： 1. 按国家劳动法规定缴交五险一金，并补充购买雇主责任险； 2. 享受婚假、丧假、等假期，入职满一年即有7天带薪年假，节庆发放福利品； 3. 提供免费宿舍和福利食堂，为员工提供桌球、乒乓球、篮球、电视等娱乐。   工作地点：  广州市黄埔区南岗康南路788号（公司近13号线南岗站）</t>
  </si>
  <si>
    <t>弹性工作 五险一金 专业培训 绩效奖金</t>
  </si>
  <si>
    <t>岗位职责： 1. 负责基于Python的数据爬取、数据分析、数据处理、数据开发等工作； 2. 负责基于Python/Java机器学习模型封装、部署、上线，并负责测试和维护； 3. 参与数据挖掘和建模  岗位要求： 1. 本科及以上学历，计算机，电子信息工程及相关专业毕业； 2. 精通Python，熟练掌握Java和SQL（必备），有常用开源框架使用经验，熟悉常见的缓存技术； 3. 掌握多线程、多进程编程，具备优秀的编程能力，在常用功能实现方面有自己独到的设计； 4. 学习领悟能力强，具备高度的责任心及团结协作精神，善于交流； 5. 具有相关开发经验者优先；  上班地点为各地分公司</t>
  </si>
  <si>
    <t>深圳全民吃瓜科技有限公司</t>
  </si>
  <si>
    <t>五险一金 年终奖金 带薪年假 节日福利 生日会 下午茶</t>
  </si>
  <si>
    <t>岗位职责: 1、参与架构设计，负责业务子模块的业务需求分析、业务子模块系统与数据库设计，以及业务功能开发； 2、按照工作计划按时高质量完成系统模块的开发任务； 3、负责核心技术问题的攻关，承担系统核心功能的开发、保证系统的性能稳定性高可用。 岗位要求: 1、大专及以上学历，4年以上Java开发经验； 2、JAVA基础扎实，熟练掌握数据结构、java动态代理、反射、多线程等相关技术，掌握常用的设计模式，编码认真严谨规范； 3、熟悉使用Spring、SpringBoot、Mybatis、Hiberate、dubbo、zookeeper等开源框架； 4、熟悉分布式、缓存、消息等机制；熟悉memcache, redis, mongodb等主流NOSQL存储开源项目； 5、熟悉至少一种常用数据库的应用开发，如Oracle、Sql Server、MySQL 6、有一定的linux基础，能够熟练使用linux常用工具； 7、熟悉常用的RabbitMQ、ActiveMQ、kafka、redis等消息中间件技术；  8、有良好的团队合作精神，具有较强学习能力，和逻辑分析能力和独立系统设计能力。</t>
  </si>
  <si>
    <t>ETL工程师/Python工程师</t>
  </si>
  <si>
    <t>北京融英乐知科技有限公司</t>
  </si>
  <si>
    <t>必会技能 1.Python 2.ETL 【工作职责】 1、负责数据仓库上游接口开发及测试 2、负责整合层和汇总层脚本开发及测试 3、分析影响性变更，并对脚本进行修改 4、根据数据库特性，优化上线脚本 5、根据项目情况参与Python开发工作 【职位要求】 1、熟悉Oracle/ DB2数据库，熟悉SQL编写和优化； 2、熟悉Python语言，能够独立完成开发任务； 3、会使用DataStage、Informatic等ETL工具； 4、了解关系型数据库、数据映射、熟悉数据仓库； 5、熟悉Linux、Unix环境和Shell脚本编写； 6、熟练掌握ETL作业配置并能使用调度工具进行日常运维工作 7、能独立完成安排的开发任务具备良好的沟通能力，表达能力，团队协作力以及责任心有金融项目开发经验优先 8、熟悉基金业务者优先 9、有Python实际开发经验者优先</t>
  </si>
  <si>
    <t>飞书互动</t>
  </si>
  <si>
    <t>JAVA游戏主程</t>
  </si>
  <si>
    <t>做五休二 弹性工作 五险一金 带薪年假 节日福利 加班补贴 13~14薪</t>
  </si>
  <si>
    <t>岗位职责： 1、 负责游戏服务端程序的架构设计和底层开发； 2、 负责服务端关键代码的编写； 3、 负责代码与设计文档的评审； 4、 负责与团队其他成员协作/沟通，解决技术难题，并为产品设计提供技术评估; 5、 协调策划，美术，资源等各部门工作，保证游戏开发的正常进行。  岗位要求： 1、 热爱游戏行业，具有5年以上相关工作经验； 2、 工作主动积极，学习能力强，善于沟通，能够承受较大的工作压力； 3、 熟悉JAVA程序设计，具备有良好的程序编码能力； 4、 熟悉Netty，Jetty等网络开源框架的使用； 5、 熟悉TCP/IP和UDP协议网络通信程序开发，熟悉MINA等网络异步通信框架的使用； 6、 熟悉多线程模式编码和代码优化； 7、 熟悉数据库程序开发与性能调优，熟悉mysql数据库； 8、 熟悉linux开发平台； 9、 能编写高质量代码，具备良好的开发文档书写习惯； 10、 有良好的面向对象分析、设计能力，深刻理解软件的各种设计模式、软件重构、代码优化； 11、 有大中型游戏开发经验和一定管理经验的优先。</t>
  </si>
  <si>
    <t>金极点科技（北京）有限公司</t>
  </si>
  <si>
    <t>中高级Python开发工程师</t>
  </si>
  <si>
    <t>五险一金 补充公积金 员工旅游 交通补贴 绩效奖金 专业培训</t>
  </si>
  <si>
    <t>五险一金 年终奖金 绩效奖金 周末双休 带薪年假 节日福利</t>
  </si>
  <si>
    <t xml:space="preserve">岗位职责： 1、负责公司平台级核心产品的需求把控、功能研发； 2、负责重大项目的架构设计和核心模块设计； 3、攻克技术攻关，重构系统，保证系统的高可用性。  任职要求： 1、2年以上的Python服务端开发工作经验，有深度学习，机器学习相关经验者优先； 2、有良好的计算机专业知识和扎实的编程功底，计算机相关专业本科及以上学历； 3、熟练掌握至少一门Python Web开发框架（Tornado、Django、Flask等)； 4、熟悉MySQL/Redis/MongoDB等主流DB； 5、熟悉分布式、微服务、高性能Web服务的开发，有独立系统架构设计能力者优先；熟悉docker者优先； 6、熟悉linux，具备一定shell编程能力； 7、有独立分析和解决问题的能力，有良好的团队合作精神，能够有效带领团队达成目标。 </t>
  </si>
  <si>
    <t>高级Java开发工程师&amp;架构师</t>
  </si>
  <si>
    <t>魅族科技（中国）有限公司深圳分公司</t>
  </si>
  <si>
    <t>(Senior) Python software engineer:</t>
  </si>
  <si>
    <t>逐点半导体（上海）有限公司</t>
  </si>
  <si>
    <t>工作职责: 1、负责魅族应用商店、广告平台后端业务开发及维护； 2、负责项目重点、难点的技术攻坚； 3、参与相关系统文档的撰写和维护。 任职资格: 1、本科及以上学历，计算机相关专业； 2、2年以上大数据应用相关经验； 3、精通JAVA，OOA&amp;OOD及相关开源技术； 4、熟悉大数据相关开源技术； 5、熟悉Linux操作系统、常用工具； 6、扎实的软件工程知识结构； 7、良好的分析解决问题能力，能独立承担任务、有进度把控能力； 8、责任心强，做事积极主动，良好的对外沟通和团队协作能力； 符合以下条件优先考虑： 1、有大型互联网公司广告系统/推荐系统/搜索引擎开发经验 2、有大规模用户数据或互联网内容数据处理经验 3、有Hadoop相关系统使用和开发经验</t>
  </si>
  <si>
    <t>五险一金 补充医疗保险 补充公积金 交通补贴 餐饮补贴 定期体检 通讯补贴</t>
  </si>
  <si>
    <t xml:space="preserve">  Description of Duties and Responsibilities:  </t>
  </si>
  <si>
    <t>python高级研发工程师</t>
  </si>
  <si>
    <t>壹沓科技（上海）有限公司</t>
  </si>
  <si>
    <t>五险一金 员工旅游 定期体检 专业培训</t>
  </si>
  <si>
    <t>1. 负责公司大规模爬虫数据采集系统前后端功能及模块接口的开发工作；
2. 参与爬虫及搜索系统前后台技术框架和实现方案，负责设计并实施技术规范；
3. 持续提升输出产品的质量、性能和稳定性并进行优化；
4. 独立完成新功能新模块的开发，学习和研究新技术以不断满足新的产品需求；
5. 带领组员进行任务拆分、对接、技术评估、验收。
任职要求：
1. 本科及以上学历，计算机类相关专业；
2. 3年及以上数据类项目实际工作经验；
3. 精通Python Web，有一定高并发的互联网产品项目开发经验；
4. 具有持续性分布式网络数据爬虫经验；
5. 熟悉Linux，能够编写shell脚本；
6. 掌握jquery、vue、bootstrap等前端常用技术；
7. 掌握html、JavaScript、CSS等WEB开发相关技术;
8. 熟悉git版本管理工具；
9. 拥有良好的代码习惯及算法设计能力；
10.具有高度的责任感和良好的团队沟通能力。</t>
  </si>
  <si>
    <t>1. 计算机及相关专业本科及以上学历，5年以上互联网从业经验； 2. 具有丰富的系统分析与架构设计实践经验，熟悉高性能、高并发、高可用性、高扩展性系统架构设计； 3. 精通JAVA，JVM调优； 4. 精通SpringMVC，Mybatis，SpringBoot、SpringClould等开源框架并熟悉其实现原理，熟悉多线 程编程； 5. 精通MySQL数据库；熟练掌握Redis、MongoDB等常用nosql技术； 6. 熟练掌握并使用 Nginx、Tomcat、Apache 等WEB服务相关开源项目及性能调优； 7. 熟悉linux操作系统 8. 精通常用设计模式，设计原则； 9. 熟悉分布式相关技术； 10. 对技术充满热情且具有钻研精神，对新技术以及行业动向保持敏感性； 11. 具有极强的执行力，高度的责任感、很强的学习、沟通能力，能够在高压下高效工作； 12. 有区块链相关开发工作经验者优先考虑 13. 能够独立解决和攻克技术难题。</t>
  </si>
  <si>
    <t>深圳猎影商务信息咨询有限公司</t>
  </si>
  <si>
    <t>岗位职责： 1、独立完成后台服务功能模块的设计与开发； 2、配合团队其他成员进行模块开发及整合； 3、维护所负责的服务模块，并不断持续优化功能系统； 4、确保所负责的服务模块能够达到产品要求的质量标准（响应、错误率、不间断服务指标）。 任职要求： 1、 专科以上学历，3年以上python工作经验； 2、 精通python，熟悉Django、Flask、Tornado等主流web开发框架 3、 熟悉restful，oauth等框架或者技术； 4、 熟悉MySQL数据库及性能优化，熟悉MongDb、redis； 5、 基于Unix/Linux开发，熟练使用shell基本命令，了解nginx，uwsgi； 6、 了解HTML、CSS、javascript等前台技术，了解Bootstrap，Vuejs等前端框架优先考虑 7、 有良好的代码编写习惯，熟悉使用SVN等代码管理工具； 8、 有OpenSource项目经验加分； 9、 互联网金融从业者优先，后台开发经验丰富者优先。 10、有独立解决问题的能力，责任心强，具有良好的对外沟通和团队协作能力，主动、好学。</t>
  </si>
  <si>
    <t xml:space="preserve">1. 独立完成中小型项目的系统分析、设计，并主导完成详细设计和编码的任务，确保项目的进度和质量； 2. 能够在团队中完成code review的任务，确保相关代码的有效性和正确性，并能够通过code review提供相关性能以及稳定性的建议； 3. 参与建设通用、灵活、智能的业务支撑平台，支撑上层多场景的复杂业务。  任职要求： 1. 扎实的java编程基础，熟悉常用的Java开源框架。 2. 2年以上Java相关开发经验，熟悉Spring框架，熟悉Spring boot，Spring cloud的优先。 3. 熟悉Sql，对高并发，集群开发，高性能开发有了解，熟悉的优先 4. 具备良好的系统分析设计能力。 5. 热爱技术，工作认真、严谨，具备较强的学习能力和责任心，能自我激励，善于沟通与团队协作。 6. 有英文读写能力。  薪资待遇： 1、月薪（1.5-2.5w）+阿米巴合伙人年底分红 2、五险+商业保险+年终奖+定期体检+节日福利； 3、不定期举行各项文体娱乐活动； 4、按国家法定节假日休假； 工作时间：周一至周五：  8:30-12:00 13:30-18:00 周六： 9:00-12:00 </t>
  </si>
  <si>
    <t>高级Python后端工程师</t>
  </si>
  <si>
    <t>北京理享家商务信息咨询有限公司</t>
  </si>
  <si>
    <t>五险一金 出国机会 交通补贴 股票期权 年终奖金 专业培训 定期体检</t>
  </si>
  <si>
    <t>1、 主导开发需求收集和分析，基础系统架构、模块、库和组件的研发； 2、 分布式海量数据存储和分析系统的研发和调优； 3、统计分析、报表、SaaS业务等系统研发； 4、CRM、财务结算、工作流等内部管理系统的研发。 5. 负责业务需求分析、系统设计、开发计划的制定与跟进； 6.  完成上级交办的其他任务。  任职要求： 1、至少三年以上python的开发经验，有较丰富的项目经验和良好的编程习惯, 并具有独立负责项目的能力； 2、熟悉MySQL/redis/mongodb数据库，良好的数据库故障分析和解决能力； 3、熟练使用python常用库和 web框架(django/tornado)及python的包管理机制，善于通过错误跟踪和日志分析快速解决问题； 4、熟悉Linux操作系统，能熟练使用常用shell命令,熟悉linux的编译环境； 5、了解日常运维工具（如openstack、ELK、SVN、Gitlabd、rabbitmq等）； 6、有运维自动化、监控系统、发布系统、运维支撑系统，docker、K8S相关开发经验者优先。 7、统招全日制本科及以上学历，计算机及相关专业，扎实的计算机基础知识。</t>
  </si>
  <si>
    <t>高级Python开发工程师</t>
  </si>
  <si>
    <t>股票期权 弹性工作 五险 项目奖金 每年多次调薪 节日福利 绩效奖金</t>
  </si>
  <si>
    <t>岗位职责： 1.参与系统结构设计； 2.负责系统功能模块的详细设计及编码实现； 3.完成系统日常运维及技术支持工作。   岗位要求： 1、本科以上学历，人工智能相关专业； 2、3年以上Python开发经验； 3、掌握深度学习与神经网络领域基础知识，至少熟练使用TensorFlow、Caffe等主流深度学习框架中的一种； 4、有计算机视觉、自然语言处理、自动驾驶相关工作经验； 5、有C#、C++开发经验者优先考虑； 6、积极主动、抗压能力强、对AI行业有工作意愿及研究动力。</t>
  </si>
  <si>
    <t>python架构/高级开发工程师</t>
  </si>
  <si>
    <t>上海众言网络科技有限公司</t>
  </si>
  <si>
    <t>弹性工作 五险一金 周末双休 年终奖金</t>
  </si>
  <si>
    <t>2.3-3万/月</t>
  </si>
  <si>
    <t xml:space="preserve"> 优先条件：  岗位职责： 1、负责产品服务器端设计和代码实现 ； 2、优化现有产品的功能和体验细节 ； 3、积极调研新技术，随时准备用于产品 ；  任职要求： 1、具有良好团队合作精神，有高度的责任心，能在开发过程中把控代码质量 ； 2、3年以上Web服务器端开发经验， 2年以上python服务端开发经验，有做过saas平台，大并发经验 ； 3、有丰富的数据库建模经验，有MySQL、MongoDB、Redis使用经验者 ； 4、了解各种常见算法并能灵活运用 ； 5、熟悉linux系统（CentOS）常规操作 ； 6、有系统优化或重构经验； 7、对行业新技术有浓厚的兴趣，并积极合理的将其引入项目； 8、有自己的开源项目、或者对开源项目有贡献者优先 ； 9、有微服务架构设计与开发经验优先 ； </t>
  </si>
  <si>
    <t>五险一金 股票期权 年终奖金 绩效奖金</t>
  </si>
  <si>
    <t>岗位描述：
1、深入发掘业务需求，为软件开发提供技术方案；
2、按照产品计划，按时提交高质量代码，完成开发任务；
3、规范文档的编写、维护，以及其他与项目相关工作；
4、帮助团队其他成员解决技术问题、及相关技术分享；
5、核心业务系统架构设计及优化；
任职资格：
1、5年以上java实际项目开发经验；计算机或相关专业；
2、有扎实的Java基础，JVM调优、多线程、高并发以及网络通信有深厚的经验；
3、对某一项技术或框架有深入的研究或独特的见解；
4、熟悉主流开源应用框架，如Spring、spring cloud、dubbo、zookeeper、JSON、Maven等开发技术；
5、熟悉关系型数据库MySQL Oracle等，以及相应数据库调优、SQL优化；
6、熟悉Memcached、MongoDB、Redis等缓存/NoSql技术；
7、熟悉设计模式，对数据建模有深入研究和分析；
8、熟悉分布式系统的设计和应用，熟悉分布式、缓存、消息、负载均衡等机制和实现；
9、热爱技术，对技术有不懈的追求，喜欢研究开源代码；
10、良好的学习能力、团队协作能力和沟通能力；善于思考，能独立分析和解决问题；</t>
  </si>
  <si>
    <t>上海利唐信息科技有限公司</t>
  </si>
  <si>
    <t>五险一金 补充医疗保险 员工旅游 定期体检 年终奖金 通讯补贴</t>
  </si>
  <si>
    <t>深圳前海联动云汽车租赁有限公司</t>
  </si>
  <si>
    <t>五险一金 周末双休 专业培训 绩效奖金</t>
  </si>
  <si>
    <t>岗位职责： 服务器运维：负责开发、完善系统监控、报警、自动部署等内部工具。 编程：熟练应用python编写系统运维所需的各种服务和工具脚本。  任职资格： 学历：计算机或相关专业大专以上学历。 经验：自动化部件开发经验</t>
  </si>
  <si>
    <t>五险一金 通讯补贴 餐饮补贴 绩效奖金 员工旅游 交通补贴 年终奖金</t>
  </si>
  <si>
    <t>岗位职责 1、参与功能模块的需求分析、架构选型、框架搭建、技术实现分析； 2、编写功能模块的概要设计文档； 3、功能模块的代码编写、上线部署； 4、对已有的产品功能模块进行升级和维护。 任职资格 1、计算机软件及相关专业本科学历及以上，基础扎实，5年以上开发经验，有电商类互联网产品开发经验； 2、精通Java，熟悉主流开发框架和开发工具，熟悉主流数据库，熟悉Linux操作系统； 3、具备独立开发能力，能独自完成单独一块业务领域的后台开发工作，具备自测和上线到Linux生产环境的能力； 3、有清晰的设计思路和良好的代码习惯，掌握面向对象编程思想； 4、对开源技术感兴趣，有研究开源代码或者参与开源社区项目者优先； 5、有数据库性能优化经验或熟悉一种第三方支付接口实现者优先考虑； 6、善于沟通和逻辑表达，主动思考，跟产品人员讨论需求能提出部分更优意见，团队协作时能灵活补位，具有较强的协调推动能力。</t>
  </si>
  <si>
    <t>返利网</t>
  </si>
  <si>
    <t>集商网络科技（上海）有限公司</t>
  </si>
  <si>
    <t>五险一金 绩效奖金 全勤奖 做五休二 餐饮补贴 节日福利 专业培训</t>
  </si>
  <si>
    <t>工作内容 1、 负责PHP开发项目的设计和开发工作； 2、 在团队统一规范及原则下进行程序开发工作； 3、 分析业务需求并给出最优的技术解决方案； 4、 能独立完成项目开发，包括编码开发、测试等； 5、 有一定的分析数据的能力 任职要求 1、计算机及相关专业本科以上学历，2年以上互联网行业、电商、金融或大型企业应用系统开发相关经验，扎实的基础知识 2、精通PHP语言，熟悉PHP性能优化和安全开发，具备OOP编程思想，熟练掌握基本和常用的数据结构 算法和设计模式； 3、对Mysql有十分深入的认识，具有索引优化、查询优化和存储优化经验、熟练掌握关系数据库理论； 4、熟悉Redis等的常用缓存技术，了解队列技术应用； 5、了解掌握HTML、Javascript等Web页面技术； 6、深入理解MVC设计模式，大型PHP架构设计和开发经验，PHP缓存技术，静态化设计方面的经验。熟悉linux服务器命令、对高负载、大访问量情况下的架构经验者优先；7、熟练使用Thinkphp框架及其它主流框架者优先；</t>
  </si>
  <si>
    <t>五险一金 绩效奖金 年终奖金 免费午餐晚餐</t>
  </si>
  <si>
    <t>工作职责: 1. 负责公司各产品的后台业务逻辑开发与维护。 2. 深入了解业务，撰写技术方案，实现需求。 3. 根据产品需求进行系统设计和代码编写。 4. 持续对系统架构进行优化和改造。  岗位要求： 1. 5年以上JAVA服务端开发经验，全日制统招本科（非专升本，非民办）。 2. 熟练掌握常用后台开发框架和组件，包括但不限于Spring, Mybatis, Struts, Elasticsearch, Redis等。 3. 熟悉至少一种分布式开发服务框架和消息中间件。 4. 熟悉Mysql，有数据库调优技巧。 5. 良好的编码习惯，对代码有追求。 6. 良好的自我驱动性，能主动揽事情并负责到底，良好的沟通能力。 7. 对技术有热情，愿意不断打磨原有技术栈，同时对新事物有好奇心。</t>
  </si>
  <si>
    <t>Java开发工程师（电商） (MJ000686)</t>
  </si>
  <si>
    <t>上海众旦信息科技有限公司</t>
  </si>
  <si>
    <t>五险一金 带薪年假 绩效奖金 全勤奖 餐饮补贴 加班补贴 住房补贴 专业培训</t>
  </si>
  <si>
    <t>岗位职责及任职要求: 1、精通java语言、具备分布式应用开发经验、熟练掌握Spring mvc/spring boot，mybatis，JSON、restful 、MQ、rpc、nginx等开源框架及中间件。 2、理解Spring Cloud 的常用组件 zuul , eureka , config , Hystrix等。 3、熟悉MySQL等关系型数据库，以及相应数据库调优、SQL优化；了解Redis、MongoDB等非关系型数据库，对MQ、Zookeeper、dubbo等分布式框架了解的优先考虑 4、熟悉Linux和主流Web服务器的配置和使用； 5、具备良好的代码编写习惯，熟练使用代码版本管理工具Git与项目构建工具maven； 6、 大专以上学历，计算机或相关专业毕业； 7、至少1年以上Spring Cloud开发经验。3-5年以上java实际项目或产品开发经验； 8、具备电商系统开发经验优先,有订单/会员/开放平台/商品库存/支付结算相关经验者优先，热爱移动互联网、具有团队合作精神、面对困难有较强抗压能力；对新兴技术及编程有热情。</t>
  </si>
  <si>
    <t>上海斐德通信科技有限公司</t>
  </si>
  <si>
    <t>外包服务 通信/电信/网络设备</t>
  </si>
  <si>
    <t>五险一金 专业培训 通讯补贴 绩效奖金 年终奖金</t>
  </si>
  <si>
    <t>PHP 开发工程师 岗位职责： 海外新兴市场跨境电商和BI 系统设计和开发。 任职资格： 1、大专及以上学历，2 年以上PHP 开发经验，有优化意识，热爱编程； 2、熟悉至少两种php 开发框架，symfony 优先； 3、SQL 熟练，有mysql 性能优化经历； 5、电商，零售行业经验者优先； 6、了解bootstrap，vue 前端框架者优先； 7、英语优秀或了解印地语，有海外留学或工作背景者优先。</t>
  </si>
  <si>
    <t>SuccessFactors- Senior Java Engineer</t>
  </si>
  <si>
    <t>思爱普（中国）有限公司</t>
  </si>
  <si>
    <t>五险一金 员工旅游 绩效奖金 年终奖金 全勤奖励 专业培训 股票期权 弹性工作 加班补贴 带薪年假</t>
  </si>
  <si>
    <t>岗位职责： 1、按照开发流程编写相应模块的设计文档 2、配合产品经理进行需求沟通、模块设计、实现及测试 3、负责公司平台系统、移动端应用接口、平台数据统计分析系统、区块链平台的功能开发与设计 4、负责微信公众号页面设计、开发和维护 5、参与产品的设计方案讨论和业务需求分析 任职要求： 1、熟悉PHP开发语言及YII、ThinkPHP、CakePHP、CI框架，4年以上PHP相关开发经验,有良好的编程习惯 2、有4年以上Restful Api接口开发、调试经验，熟悉workerman、swoole等异步框架优先； 3、熟悉微信公众号SDK接口集成，能熟练调用和获取微信接口数据； 4、熟悉HTML5,JS(jquery、AngularJS、Vue、React),Ajax,HTML，CSS等前端页面技术； 5、熟悉mysql数据库，具备数据库的性能优化，分布式集群故障排查处理能力； 6、熟练运用redis、memcache等缓存组件的使用； 6、有业务分析与设计能力，以及软件系统架构分析与设计能力； 7、良好的沟通能力，按时完成工作任务并协助团队其它开发人员解决技术问题； 8、计算机软件及相关专业，本科学历以上；  工作时间和福利待遇： 1、大小周，工作时间9:00-18:00，午休达2小时； 2、股权、分红、年终奖金、项目奖金、绩效奖金、旅游、节日福利； 提示：集团公司总部于2019年3月15日起搬往南山科技园大冲商务中心A座上班，办公场所达1200平米。交通方便，地铁1号线高新园地铁站B出口即到。（现面试地址为：深圳市龙岗区下水径吉华路爱义商务大厦3层）   五八优品控股集团，2018年12月18日成功在美国上市，公司英文名称为 WU BA Superior Products Holding Group lnc.，美股上市代码为 WBWB 。集团公司于2014 年在深圳成立，致力打造成为人人喜爱的生活服务平台。目前集团拥有70多个城市86家分公司，2018年开创了全球首个新零售+区块链应用的商业模式，通过区块链技术为实体经济赋能，集中解决消费场景中的信任和安全难题，搭建千万实体商家和区块链技术真正落地的应用场景，推动实体商家转型升级，推动中国家庭消费升级，构建一个去中心化的新零售、新消费的商业联盟生态圈。2019年公司战略结合中国市场情况及公司宏伟发展计划，实行裂变式发展模式，继续开拓多元化商业模式，通过集团业绩增长，带动企业股票市盈利率增高，从而实现公司股票价格增长。  使 命 ：让消费者更有价值！ 愿 景 ：成为人人喜爱的生活服务平台！  与此同时，集团同步推出“百千万工程”，即孵化 100+优质的新兴品牌，打造 1000+城市分公司，布局 10000+市场团队， 为一体两翼的战略发展保驾护航，在不久的将来，打造成为世界一流的互联网创新型上市公司！  公司大事记： 2014年6月，正式与广州有喜化妆品有限公司达成战略合作伙伴 2014年9月，正式与美美的天空品牌达成战略合作协议 2014年10月，正式与中国米友联盟达成战略协议 2014年12月，荣获“2014-2015年度深圳市中小企业创业创新奖” 2014年12月，正式与古驰、CK、泊美等大品牌达成合作 2015年1月，正式与美赞臣、惠氏、可瑞康等大品牌达成合作 2015年1月，荣获中国微商大会颁发“微商10佳品牌” 2015年6月，正式与中山大学共建创业实训基地，开启校企合作 2015年9月，召开万人大学生创业培训会，与云南经济管理学院深度合作 2015年11月，成为黑马会会员单位 2016年3月，荣获凤凰网颁发的“中国十大微电商平台” 2016年9月，助力《我是歌手》,盛典荣获功勋品牌 2016年10月，与京东正式战略合作，共享供应链、营销、金融等资源 2017年1月，58优品荣获2016岭创大赛“项目10强”及“***人气奖” 2017年3月，58优品与饿了么达成战略合作，进驻线上平台 2017年3月，加入CMEU组委会，共创移动零售新生态 2018年3月，成功召开全国“百城联动峰会”。 2018年12月，成功在美国上市，并成功举办了中国大陆上市庆典发布会。 合作媒体与单位 新华网、腾讯网、搜狐网、凤凰网、新浪网等；中央卫视、湖南卫视、浙江卫视、深圳卫视等、微商专业委员会、中国梦~微商会、中国微商俱乐部、中国微商大学、中国米友联盟等。 公司网址：http://www.licheepay.com      注：公司于2019年03月15日，搬往深圳市南山科技园，1号地铁线的 高新园站 B出口，甲级写字楼 大冲商务中心A座，办公面积1200平米。</t>
  </si>
  <si>
    <t xml:space="preserve"> About SAP SuccessFactors  SuccessFactors is the leading provider of cloud-based HCM (HR) SaaS solutions to organizations of all sizes, with more than 120 million users across multiple industries and geographies. Today, we have more than 6,700 enterprise customers in more than 200 countries in 34 languages.  SuccessFactors is a leader of SAP cloud strategy, we have unique culture and leadership team in SAP, yet leveraging all the resources, branding, and history that SAP has to offer. As people software provider, we cared people a lot and that’s why we are named as “Top Employer 2019 for China and Asia Pacific” and “Best Companies to Work for in Greater China” for 5 consecutive years. We love our work and looking forward you to joining with us and love work again!  About Platform Application Department Platform Application team is building and operating SuccessFactors critical foundation applications, including master data, user management, authentication, data sync, provisioning, permission, and so on. We are in the journey to build foundation with high performance, scalability, security and quality to support business and improve customer experience.  Duties and Responsibilities: Required Experience &amp; Skills:</t>
  </si>
  <si>
    <t>高级PHP网站开发工程师</t>
  </si>
  <si>
    <t>筑客网络技术（上海）有限公司</t>
  </si>
  <si>
    <t>Web开发高级架构师（php）</t>
  </si>
  <si>
    <t>北京凯视达科技有限公司</t>
  </si>
  <si>
    <t>五险一金 绩效奖金 餐饮补贴 通讯补贴 专业培训 股票期权 交通补贴</t>
  </si>
  <si>
    <t xml:space="preserve"> 1、负责项目中软件的系统设计、技术调研与相关技术文档编写； 2、主导核心代码开发和CodeReview； 3、辅助参与项目需求分析。  任职资格 1、211院校计算机或相关专业本科及以上学历； 2、精通php，熟悉Linux平台的程序开发； 3、掌握thinkphp等常用应用开发框架； 4、掌握Web前端技术，有JQuery、Bootstrap、Vue使用经验者优先； 5、熟悉Mysql/Oracle等常用关系型数据库，能够对SQL进行优化； 6、思维敏捷，具备良好的表达能力和沟通能力，能承受一定的压力； 7、了解负载均衡、Redis、Memcache、视频点播直播等技术者优先。 </t>
  </si>
  <si>
    <t>岗位职责： 1.后台相关业务的系统设计开发 2.项目的需求分析，概要设计，详细设计，技术文档的编写 3.开发框架的搭建、改进 4.指导软件工程师的日常开发工作，解决开发中的技术问题  岗位要求： 1.扎实的计算机专业基本功，强大的写码能力（必须） 2.熟练掌握 Java 及面向对象设计开发，对部分 Java 技术有深入研究，研究过优秀开源软件的源码并有心得者优先 3.了解 SOA 架构理念、实现技术；熟悉常见设计模式，熟练掌握Spring、myBatis 等框架 4.熟练掌握 MySQL 应用开发、数据库原理和常用性能优化和扩展技术，以及 NoSQL，Queue 的原理、使用场景以及限制 5.研究过 http 协议、搜索引擎、缓存、jvm 调优、序列化、nio、RPC 调用框架等，有相应实践经验者优先 6.参与过ERP系统的设计开发者优先 7.拥有和工作年限相称的广度和（或）深度，有较强的逻辑/概率思维能力，善于分析、归纳、描述、沟通、和解决问题 8.高度的创业心和投入度，既能搞定技术难题，同时又热切地关注业务，用技术力贡献于业务。</t>
  </si>
  <si>
    <t>上海心翔网络科技有限公司</t>
  </si>
  <si>
    <t>五险一金 员工旅游 定期体检 做五休二</t>
  </si>
  <si>
    <t>基于PHP-Swoole扩展，开发棋牌类游戏。  岗位要求: 1、熟悉基于php-swoole扩展的多进程开发模式 2、2年以上PHP中大型项目经验 3、熟练使用redis，了解其机制、性能优化 4、熟练使用mysql数据库，熟练数据库结构设计优化 5、熟悉基于php-swoole扩展的多进程开发模式 6、理解代码的多进程、多线程的并行运行模式和特点 7、熟悉linux，能进行基本的操作 8、有c或c++的socket服务端开发经验优先</t>
  </si>
  <si>
    <t>Java资深开发工程师, Team Leader</t>
  </si>
  <si>
    <t>工作职责: 1. 负责公司各产品的后台业务逻辑开发与维护； 2. 持续对现有系统架构进行优化和改造； 3. 和产品经理配合进行系统架构设计和代码编写； 4、协助CTO进行 定期代码review  岗位要求： 1. 三年以上JAVA服务端开发经验； 2. 熟练掌握常用后台开发框架和组件，包括但不限于Spring, Mybatis, SpringMVC, Redis等； 3. 熟悉Mysql，有数据库调优技巧； 4、熟练使用Linux系统常用命令； 5. 具有良好的编程规范，具有一定的架构及技术优化能力，有过高并发大型互联网项目经验优先； 6. 团队合作与良好的沟通能力。  关于公司： 公司成立于2005年，现有120余名员工，其中软件团队30余人，公司有浓郁的创新气氛，业务发展稳健，流程正规，唯才是举，欢迎有志之士的加入。  地址：普陀区云岭东路609号汇银铭尊1号楼6层605室 (近2号线威宁路站、13号线真北路站；附近公交74路、74路B线、551路、莘北专线、202路、44路、766路、长征2路、739路等)</t>
  </si>
  <si>
    <t>上海申鑫电子支付股份有限公司</t>
  </si>
  <si>
    <t>五险一金 绩效奖金 专业培训 周末双休</t>
  </si>
  <si>
    <t xml:space="preserve"> 1、全面负责公司技术研发部门项目实施。 2、负责项目业务需求的分析、设计，带领研发团队以产品化的思路高质量完成研发、测试、实施和维护工作，对部门公用组件和产品进行不断地完善，砍保交付进度及质量。 3、负责项目技术方案编写，技术标准制定和实施，解决项目技术问题，完成项目技术攻关，参与研究业务、技术的发展方向及规划  任职资格： 1、计算机或相关专业本科； 2、5年以上Java及J2EE开发经验，具有丰富的J2EE开发经验； 3、熟悉Spring MVC、Spring、Mybatis、JQuery，熟悉Socket、JMS、Spring Batch；4、熟悉Oracle、DB2、MS SQL Server(至少其中一种)； 5、熟练使用 Oracle、PL-SQL，能编写较复杂的SQL语句、存储过程等。 </t>
  </si>
  <si>
    <t>游久游戏</t>
  </si>
  <si>
    <t>工作职责： 1、负责平台整体的架构设计、功能模块设计、数据库结构设计、核心代码开发； 2、决项目实施过程中遇到的技术问题，并能有效的指导其他开发人员； 3、参与现有系统的维护和二次开发，负责平台后台程序编写； 4、进行平台数据库的设计、管理、开发和优化； 5、负责平台运行程序的、维护及优化，改善用户体验。  岗位要求： 1．3年以上PHP开发经验，精通PHP，精通OOP模式和MVC架构，精通至少2种以上PHP常见技术框架，有安全策略经验； 2、具有PHP CI框架项目开发经验优先； 3、具有游戏行业经验，参与过游戏官网、礼包、活动、后台等功能开发优先； 4、具有API接口设计开发经验，及对接其他第三方API的经验优先； 5、熟悉Mysql数据库开发、配置、维护、性能优化；  6、自学能力强，抗压能力强，能承受加班，有较强的逻辑思维能力，良好的沟通协调能力，团队意识以及高度的责任心。</t>
  </si>
  <si>
    <t>高级JAVA开发工程师（机器人方向）</t>
  </si>
  <si>
    <t>岗位职责： 1、负责机器人系统需求分析、技术可行性分析、技术架构设计、详细设计以及代码实现； 2、负责关键技术问题的攻关，负责系统的优化升级；
3、协助项目管理人员制订系统开发计划，负责技术和产品（系统）相关文档撰写； 4、协助管控开发质量，协同完成系统测试、安装和调试；
5、研究技术发展方向，提出技术改进方案； 6、有2年以上团队管理经验；
7、完成上级领导交办的其它工作。 任职要求： 1、本科及以上学历，计算机、自动化相关专业，3年以上Java开发经验；
2、精通Java编程，熟悉常用的技术框架（Spring boot、Spring MVC、Mybatis、netty等），熟悉分布式、多线程、缓存、消息等高性能架构开发技术；
3、熟悉Oracle、MySql、Redis等主流数据库的开发；
4、熟悉Maven、Git等项目配置、代码管理和集成工具；
5、熟悉Linux系统，熟悉服务器软件的安装、配置和发布； 6、熟悉C++（Golang）编程者优先，熟悉HTML5、css、javascript以及vuejs等前端技术者优先； 7、有机器人行业工作经验者优先； 8、具有良好的学习能力、沟通表达能和力团队合作能力。</t>
  </si>
  <si>
    <t>上海贝格计算机数据服务有限公司</t>
  </si>
  <si>
    <t>补充公积金 年终奖金 员工旅游 五险一金</t>
  </si>
  <si>
    <t>1. 参与产品初期的需求定义； 2. 根据需求快速完成开发方案设计； 3. 高效完成功能开发； 4. 功能自测、代码定期检查、框架及系统完善； 5. 参与日常功能快速迭代  职位要求： 1. 三年以上PHP开发经验，精通熟练PHP框架，熟悉thinkphp,Laravel； 2. 熟练使用MySQL或其他大型关系型数据库，对索引、锁和事务有较深的了解，并有并发处理经验，有相关的调优经验； 3. 熟练使用Redis等常见的非关系型数据库，了解其运行机制，熟悉mq,es等常用中间件原理； 4. 熟练Linux/UNIX等操作系统，有服务器运维经验优先； 5. 熟悉或掌握一种或以上的其他服务端语言优先； 6. 有中大型网站建设，高并发处理能力的优先； 7. 有责任心，具备良好的编码习惯，较强的学习及沟通能力。</t>
  </si>
  <si>
    <t>深圳市至澄科技有限公司</t>
  </si>
  <si>
    <t>1、负责电商项目的开发与维护； 2、参与项目的开发需求评审，制定开发计划； 3、参与制定开发规范、技术标准，编写相应的技术、测试、设计、需求等规范文档； 任职要求： 1、本科及以上学历，三年年以上PHP开发经验，精通流行行的php开发框架，如 Laravel 等； 2、精通 LNMP 网站架构，具备Server开发经验； 3、熟悉Mysql，熟悉 Mysql 维护与调优； 4、熟悉多种缓存实现机制与策略略，熟悉 Memcache，Redis开发； 5、具备良好的分析解决问题能?力力，能独?立承担任务和有系统进度把控能力； 6、有电商公司工作经验优先，有跨境电商经验优先。</t>
  </si>
  <si>
    <t>舍住（上海）信息技术有限公司</t>
  </si>
  <si>
    <t>致财网络科技（深圳）有限公司</t>
  </si>
  <si>
    <t>带薪年假 专业培训 五险一金 补充医疗保险 餐饮补贴 弹性工作</t>
  </si>
  <si>
    <t>高级java开发工程师 1.负责酒店产品相关系统架构规划、设计，深入理解业务架构和需求，识别系统风险，能设计可扩展、高可用的稳定安全的系统 2.负责完成重要业务模块及核心框架的搭建及编码实现。 要求： 1.5年以上 Java 开发经验 2.熟悉 Spring, spirngboot，springcloud ,Ibatis 等开源框架, 且对一个以上框架有深入理解，能对框架进行优化者优先 3.熟悉 Mysql 数据库，掌握数据库优化者优先 4.熟悉搜索引擎，有一定的es开发经验和调优经验 5.熟练掌控后端技术并能依据业务场景做好技术选型，例如负载均衡、弹性扩容、微服务、缓存、分布式存储、分布式事务、消息中间件、RPC框架等 6.具备很强的沟通能力、组织能力、分析和解决问题的能力以及团队协作精神，有强烈的责任心和使命感 工作地址： 广中西路777弄128号6楼（大宁音乐广场附近）</t>
  </si>
  <si>
    <t xml:space="preserve">1、依据产品需求负责功能模块开发； 2、产品业务模块开发 3、对自己开发的模块的性能、稳定、安全等方面的监测和调优承担责任 任职要求： 1、3-5年以上PHP开发工作经验，有全栈开发经验优先考虑； 2、熟悉面向对象编程，精通CI、YII、ThinkPHP 5.0、Laravel及以上框架；熟悉ThinkPHP优先考虑; 3、精通mysql/mongodb数据库，精通数据库优化，并具备优秀的数据库设计能力； 4、熟悉memcached、redis等缓存技术，对大并发下的数据缓存、系统优化有着自己的理解； 5、熟悉HTML、XML、JavaScprit、Ajax等WEB技术,拥有独立完成中小型项目的能力； 6、工作积极主动，具有良好的沟通能力，团队合作精神，能承担工作压力。 </t>
  </si>
  <si>
    <t>JAVA高级开发工程师/专家</t>
  </si>
  <si>
    <t>2.5-4.5万/月</t>
  </si>
  <si>
    <t>五险一金 年终奖金 补充医疗保险 免费班车 通讯补贴 餐饮补贴 绩效奖金 定期体检</t>
  </si>
  <si>
    <t>工作职责： 1、负责网站开发。 2、在开发总监指导下实现 API 接口。 3、能够根据产品文档理解业务流程、了解业务需求。 职位要求： 1、全日制、计算机相关专业、大学本科以上学历。 2、了解 PHP 和 YII2 框架。 3、掌握基本的 MySQL 语句。 4、掌握基本的 HTML、CSS 和 Javascript，使用过 jQuery 框架。 5、在校期间有学习过数据库原理和数据结构课程。 6、欢迎优秀的应届毕业生。</t>
  </si>
  <si>
    <t>北京海峰科技有限责任公司</t>
  </si>
  <si>
    <t>五险一金 定期体检 专业培训 员工旅游 免费午餐</t>
  </si>
  <si>
    <t>PHP高级开发工程师/PHP工程师（CTYF003）</t>
  </si>
  <si>
    <t>上海晁图网络科技有限公司</t>
  </si>
  <si>
    <t>五险一金 员工旅游 定期体检 年终奖金 节日福利 带薪年假</t>
  </si>
  <si>
    <t>岗位职责： 1、负责公司游戏平台的数据后台主导开发； 2、参与各游戏官网、日常活动页的制作； 3、支持H5项目渠道游戏对接； 4、负责公司PHP相关产品或项目的技术需求的整理和分析开发。 6. 对技术有强烈的进取心，具有良好的沟通能力和团队合作精神；优秀的分析问题和解决问题的能力。</t>
  </si>
  <si>
    <t>Java高级开发工程师 (职位编号：1)</t>
  </si>
  <si>
    <t>北京百旺祥云科技有限公司</t>
  </si>
  <si>
    <t>五险一金 交通补贴 餐饮补贴 绩效奖金 年终奖金</t>
  </si>
  <si>
    <t>OA系统-高级Java开发工程师 (MJ003037)</t>
  </si>
  <si>
    <t>项目介绍 企业IT部致力于打造业界一流的办公自动化系统，目前正自研财务、人力资源、法务等系统，立足搜狗并有志于服务广大中小企业，希望用互联网思维改造OA行业！  岗位职责 1、负责搜狗OA（财务、HR、法务等）核心模块研发 2、持续改进OA系统的架构和核心技术，保证高性能、高可用和高可扩展性 3、深入理解业务需求，发现和解决系统的技术问题 4、对SAAS相关技术进行预研  任职资格 1、统招本科及以上学历，计算机相关专业 2、五年工作经验，三年以上大型系统Java研发工作经验 3、对Java面向对象有深入理解和丰富的应用经验 4、优秀的逻辑思维分析能力和业务建模能力 5、良好的沟通表达能力、学习能力，良好的团队合作精神、高度的工作责任心和敬业精神。 6、具备前端开发（Vue/React）经验者优先</t>
  </si>
  <si>
    <t>上海思澄智能科技有限公司</t>
  </si>
  <si>
    <t>计算机服务(系统、数据服务、维修) 服装/纺织/皮革</t>
  </si>
  <si>
    <t>五险一金 定期体检 补充医疗保险 年终奖金 带薪年假 节日福利 生日礼物 司龄礼物 季度团建 人才推荐奖</t>
  </si>
  <si>
    <t>职位描述： 1、负责高并发访问量网站的接口程序设计和开发； 2、参与对项目的开发需求进行评审，制定项目的开发排期及计划等； 任职要求： 1、至少5年以上PHP开发工作经验； 2、熟悉 PHP、Nginx、Redis、消息队列等 Web 系统开发技术； 3、熟悉 Linux 系统，具备一定的性能优化经验，大规模高并发访问的 Web 应用开发经验者优先； 4、有大型电商工作经验和项目经验者优先</t>
  </si>
  <si>
    <t>PHP技术经理（五险一金+双休）</t>
  </si>
  <si>
    <t>北京极客云科技服务有限公司</t>
  </si>
  <si>
    <t>职位描述： （1）了解及运用领先开发技术，确保公司业务相关所有平台稳定； （2）对技术有热爱及钻研精神，遇到生产环境各种突发问题时，能快速调研解决方案、影响范围、优化方向； （3）管理及培养技术团队，指导和解决研发人员遇到重点、难点技术问题，确保技术工作高效进行； （4）负责部门技术规范制度的建立及执行管理，使开发工作更加规范，高效； （5）能提炼分析优化需求，对需求有把控力，对产品及运营有独到认识，能和其它部门高效沟通； （6）较强的学习能力和创业热情，对信息技术市场具有较强的敏锐度，能及时掌握市场发展动态，对公司发展提供决策建议。  岗位要求： （1）本科或以上学历，5年以上互联网技术开发经验，2年以上开发团队管理经验； （2）有独立的系统架构能力，精通主流PHP开发框架，具有丰富的WEB解决方案制订经验； （3）负责公司产品技术平台需求分析，参与产品规划，及产品技术可行性分析； （4）、具备设计系统的架构、核心技术创新开发的能力，对互联网网平台开发有深入理解； （5）具备优秀的开发能力、判断能力和规划能力，具备平台架构意识，深具创业精神，能够在团队中培养技术人员。  任职资格： 1、精通PHP语言，对PHP前沿生态技术体系有深入的认识和从业经验； 2、具有主持互联网系统开发、运维管理的成功案例，以及数据迁移的成功案例。精通大型网站系统的架构设计、系统分析、软件实现、性能优化、系统安全等； 3、熟练掌握PHP+MySQL环境的Web网站开发；有主流PHP框架下开发经验；能对前端技术进行掌控及优化； 4、熟练掌握shell、Python、Perl其中至少一种脚本语言； 4、有很强的领导和组织协调能力、判断力与决策能力，优秀的沟通能力、执行能力和团队合作精神。</t>
  </si>
  <si>
    <t>岗位职责： 1、负责业务平台架构搭建和核心代码的编写； 2、深入发掘和分析业务需求，撰写技术方案和系统设计； 3、负责与各产品条线技术接口，及时处理各条线有关框架的需求响应； 4、负责系统环境的搭建、项目的部署和维护； 5：承担部分技术培训，带领初中级研发人员完成开发任务。  岗位要求： 1、5年以上Java项目开发经验，熟练运用SSH和SSM框架体系，能熟练使用spring boot组建框架，对socket、IO等有实践经验； 2、了解服务器搭建，java基础技术体系有一定的掌握和运用 3、熟悉面向对象分析和设计，并能运用建模工具进行设计工作； 4、熟练掌握MySQL（或者其他关系型数据库），有设计数据库，性能调优等实际经验； 5、强烈的责任心和团队合作能力，性格开朗，善于沟通，良好的学习能力，逻辑思维能力并且敢于创新和接受挑战； 6、具有大型互联网企业业务平台开发经验优先。 7、有良好的自我学习的动力,善于学习最新的技术和理念并应用在工作中。</t>
  </si>
  <si>
    <t>五险一金 员工旅游 餐饮补贴 绩效奖金 年终奖金 专业培训</t>
  </si>
  <si>
    <t>架构师/高级java开发</t>
  </si>
  <si>
    <t>岗位职责: 1 )参与公司内部ERP模块开发 和 网站功能模块开发。 2) 参与需求调研、项目可行性分析、技术可行性分析和需求分析。 3 )为相关部门对自己开发的程序提供技术支持。 4) 测试服务器LAMP服务搭建与维护。  任职要求: 1) 3年以上PHP+Mysql开发经验, 其中跨境电商2年以上经验，了解php的框架。 2) 熟悉Mysql,Oracle,SqlServer数据库。 3) 了解Linux系统基本操作。 4) 有ebay api、amazon api、aliexpress api开发经验优先。 5) 有外贸相关工作经验优先考虑。  岗位晋升方向: 管理方向：项目助理,项目小组长,项目经理 技术方向：PHP高级工程师 资深开发工程师</t>
  </si>
  <si>
    <t>伯乐优选（北京）管理咨询有限公司</t>
  </si>
  <si>
    <t>岗位职责： 1. 负责系统框架搭建和系统设计，主导或参与业务系统的服务化架构与改造。 2. 主导技术难题攻关，持续提升核心系统在高并发、海量请求下的处理性能。带团队解决高并发、高可靠性等各种技术问题。 3. 复杂分布式系统的设计、用先进可靠的技术架构支撑公司业务的快速发展。 4. 深度参与技术路线规划，讨论并提出有建设性的意见。 5. 主导或参与系统微服务单元模块的架构与完善。  任职要求： 1. 计算机相关专业，本科及以上学历； 2. 5年及以上java开发经验，具备大中型项目的系统设计及项目整体规划分析与把控能力。 3. 熟悉常用数据库软件(Mysql, Oracle, SQL SERVER)的原理和使用，熟悉常用ORM和连接池组件,对数据库的优化有一定的理解。 4. 熟悉分布式系统的设计和应用，熟悉分布式、缓存、消息、负载均衡等机制和实现，具备集群技术、数据同步、高可用、可容灾分布式系统设计能力，熟练使用Spring、SpringMVC、Springboot、Spring Cloud、Dubbo、MyBatis等开源框架并了解工作原理。 5. 熟悉设计模式，熟练掌握多线程开发技术、异步通信处理等。 6. 良好的沟通能力，团队合作能力，热衷于技术,对新技术以及新的应用比较敏感。</t>
  </si>
  <si>
    <t>岗位要求： 1.负责企业视频直播功能模块的开发和详细设计，参与需求分析，系统分析及详细设计； 2.高性能Web应用的架构设计和优化； 3.负责研发/实施过程中的模块核心编码、技术文档编写、性能调优等。  任职资格要求： 1.计算机相关专业，本科以上学历，3年及以上LNMP开发经验，具有良好的代码习惯，熟练掌握一种PHP开发框架； 2.具有良好的设计和抽象能力，能够清晰的完成从业务需求到模块拆解的设计过程，并选择合适的技术方案； 3.精通Mysql及常用优化方案，有大数据量的数据库设计及规划能力，对消息队列、memcache、redis缓存等相关技术有深入研究，并有实际的使用经验； 4.熟悉Linux、 Nginx、MySQL、PHP等软件的部署和配置优化； 5.熟练使用Yii2框架者优先； 6.能够使用HTML、CSS、JavaScript、ajax、jQuery等技术进行web前端开发者优先。 7熟悉数据库数据备份以及还原，了解数据安全，有数据库索引优化，SQL语句优化经验，开发过程关注数据存取性能，有OLTP/OLAP等数据操作经验</t>
  </si>
  <si>
    <t>周末双休 五险一金 带薪年假 包住宿 免费班车 绩效奖金 节日福利 餐饮补贴 专业培训</t>
  </si>
  <si>
    <t>岗位职责： 1. 负责参加公司互联网产品的需求分析、概要设计、详细设计及技术文档编写； 2. 负责根据产品架构设计搭建及优化开发框架； 3. 指导软件工程师的开发工作，解决开发过程中的技术问题； 4. 协助测试部门完成产品迭代开发过程中的测试，协助运维工程师完成产品上线部署； 5. 负责产品开发过程中的技术创新，及时申请相关专利及软件著作版权； 6. 负责引导工程师形成技术攻关的氛围，打造学习型团队。 任职资格： 1. 通信、电子、电气自动化、计算机等相关专业，全日制本科及以上学历，精通JAVA语言，具有4年JAVA互联网产品开发经验； 2. 熟悉Spring、Spring Boot、Mybatis、Hibernate的实现原理和机制，熟悉MQ消息队列； 3. 精通SQL，熟练使用MySQL、Oracle 等数据库，并具有SQL实际优化经验，熟悉Memcached、Redis、MongoDB等常用 NoSQL解决方案，了解其各自的使用场景； 4. 熟悉Tomcat等应用服务器的部署和配置； 5. 具有LINUX环境下实际产品开发经验者优先； 6. 具有系统重构经验者优先，具有互联网公司架构设计经验者优先，具有分布式系统设计经验者优先。</t>
  </si>
  <si>
    <t>PHP高级开发工程师/技术经理</t>
  </si>
  <si>
    <t>爬虫工程师（Java）</t>
  </si>
  <si>
    <t>北京甲子科技有限责任公司</t>
  </si>
  <si>
    <t>凡普金科集团有限公司</t>
  </si>
  <si>
    <t>五险一金 补充医疗保险 年终奖金 弹性工作</t>
  </si>
  <si>
    <t>周末双休 五险一金 带薪年假 绩效奖金 节日福利</t>
  </si>
  <si>
    <t>1.负责功能模块的开发和详细设计，参与需求分析，系统分析及详细设计； 2.高性能的架构设计和优化； 3.负责研发实施过程中的模块核心编码、技术文档编写、性能调优等，解决技术难点。 4.领导交代的其他工作。 任职资格: 1.大学统招本科及以上学历，三年以上PHP开发经验，至少有两个项目中承担过核心开发工作，有大型用户系统及高并发系统的架构经验及成功案例； 2.良好的数据库设计和优化经验，熟练掌握LNMP，熟悉memcached、redis的使用； 3.熟悉网站构架和性能优化，熟悉各种WEB缓存技术，并有实际的项目经验； 4.熟悉Linux操作系统； 5.熟悉缓存、消息队列、定时任务、搜索引擎等相关技术； 6.具备良好的学习钻研能力，乐观开朗，工作能够服从安排；有很强的进取精神，能承受一定的工作压力； 加分项：电商平台开发经验，长期在mac或linux环境下开发,熟悉yii,Laravel。</t>
  </si>
  <si>
    <t xml:space="preserve">基本要求: 1. JAVA基础扎实，熟悉io、nio、多线程、集合等基础框架. 2. 熟悉常见的分布式应用场景，对缓存、队列、搜索等有一定的了解。 3. 熟练使用常见关系型数据库，如MySQL, PostgreSQL等。 4 熟悉常见NoSQL存储，例如memcache、Redis、HBase、MongoDB、Neo4j等。 5. 熟悉Unix-like系统下的Java开发环境搭建 6. 有大型互联网产品的服务器端开发经验 技术加分项： 1. 熟悉常见数据结构和相关算法，能较好的将算法思想应用到实际中。 2. 熟练使用常见开源框架，例如Spring，Struts，Hibernate，Mybatis等，了解其中工作原理者尤佳！ 3. 熟悉常用Java类库，例如Apache Commons、Google Guava等 4. 熟悉TCP/IP和HTTP协议。 5. 对REST WEB SERVICE有一定的了解。 6. 对多种编程语言有实践经验，例如Python、Ruby、Go、Erlang、Scala、Groovy、Clojure等，会Nodejs尤佳 7. 熟悉常用的JVM调优手段，有实战经验者尤佳。 </t>
  </si>
  <si>
    <t>资深PHP工程师</t>
  </si>
  <si>
    <t>上海乐之鲸鱼数码科技有限公司</t>
  </si>
  <si>
    <t>北京明月软件技术有限公司</t>
  </si>
  <si>
    <t>1. 二本以上全日制本科或研究生学历，计算机、软件工程相关专业，5年以上开发经验，1年以上架构设计经验 2. 精通Java后台开发，熟悉JVM基本原理，线程知识，Java垃圾收集原理 3. 熟悉开源框架(Spring/SpringMVC/mybatis)，熟悉其核心思想、实现原理 4. 对主流关系型数据库中的一种有较丰富的使用经验，有sql优化经验，熟悉常见的NO SQL解决方案 5. 熟悉分布式系统的设计和应用，熟悉分布式、缓存、消息等机制；能对分布式常用技术进行合理应用，解决问题，熟悉开源分布式产品如dubbo、spring cloud等并有项目经验 6. 熟悉云计算技术，有阿里公有云项目经验者优先  面试地点：辉煌时代，工作地点：皇城大厦</t>
  </si>
  <si>
    <t>职位描述: 1、精通PHP开发语言，熟悉面向对象的软件设计方法； 2、设计和开发Web/Mobile网络游戏后端，包括服务器结构和逻辑，数据库结构，通信协议； 3、 负责游戏软件后台服务器程序的架构设计和底层开发，服务端代码的编写； 4、 游戏软件后台服务器系统和后台服务器管理工具的设计和开发； 5、 解决技术难题，保证游戏开发的正常进行。  职位要求： 1、 具有2年以上相关工作经验,有大中型Web/Mobile游戏完整项目开发经验优先； 2、 精通PHP程序设计，具备有良好的程序编码能力； 3、 熟悉大容量数据库程序开发，熟悉mysql/mongodb数据库设计优化； 4、 了解大并发数据解决方案，熟悉memcached/redis等Nosql技术； 5、 能编写高质量代码，具备良好的开发文档书写习惯,有良好的面向对象分析、设计能力； 6、 对程序员分配工作，审核代码 7、对策划提出的各种设计需求的技术可行性进行评估和技术更正 8、 良好的沟通能力，高度的工作责任心和敬业精神，人品佳。</t>
  </si>
  <si>
    <t>五险一金 出国机会 员工旅游 年终奖金 弹性工作 全勤奖</t>
  </si>
  <si>
    <t>岗位职责： 1、负责公司自研产品功能开发及运营后台开发； 2、根据项目需求完成代码编写、优化、调试、部署上线。  任职要求： 1、计算机相关专业，本科及以上学历，PHP开发经验3年以上； 2、涉猎广，对全栈有一定追求，熟悉web前端技术更佳； 3、熟悉Linux、PHP、MySQL； 4、具备良好的代码编写习惯及代码设计能力； 5、熟悉各种WEB缓存技术,熟悉大型网站构架设计和性能优化； 6、了解常用数据结构和算法； 7、具有较强的团队合作精神，良好的沟通能力。</t>
  </si>
  <si>
    <t>编程课程助教</t>
  </si>
  <si>
    <t>昂立中联院</t>
  </si>
  <si>
    <t xml:space="preserve"> 1、辅导学生学习编程知识，整体把控班级学员学习情况； 2、及时与学员进行沟通学习，做好家长和学员的服务和沟通，协助处理学生投诉； 3、收集与中小学科学创新教育相关的资讯、学术前沿，完善和提高课程和产品体系。   任职资格： 1、全日制大学本科以上学历，熟悉scratch、c++、python，有编程基础的优先，有教育行业线上、线下运营工作背景更佳； 2、理工科背景，电气、电信、自动化、机械优先； 3、具备感染力和亲和力，性格外向； 4、学习能力强，愿意投入到教育行业中并沉淀； 5、计算机专业或有教师资格证者优先。</t>
  </si>
  <si>
    <t>少儿编程老师</t>
  </si>
  <si>
    <t>艾乐贝（广州）文化传播有限公司</t>
  </si>
  <si>
    <t>五险一金 员工旅游 通讯补贴 年终奖金 弹性工作 专业培训</t>
  </si>
  <si>
    <t xml:space="preserve">1. 主要负责讲授青少年编程课程；
2.按照公司制定的教学计划，高质量完成教学任务；
3.负责学生辅导和教学答疑等工作；
4.参与优化和创新教学课程体系；
5.配合其他部门完成相关工作。 任职要求： 1.本科计算机相关专业，熟悉Scratch、Python、C语言； 2.具备独立工作能力和学习能力； 3.形象佳，亲和力强，有较强的沟通表达能力； 4.耐心，吃苦耐劳，责任心强，有团队协作能力； 5.有教育培训行业经验者或者相关教师资格证书者优先 </t>
  </si>
  <si>
    <t>运维工程师-广州-00595</t>
  </si>
  <si>
    <t>中信网络科技股份有限公司</t>
  </si>
  <si>
    <t>PHP（数据 VIN组）</t>
  </si>
  <si>
    <t>岗位职责： 1、以线上业务的高可用性为目标，负责项目部署，应用发布，系统监控、维护，并持续进行优化； 2、解决运维工作中各种故障，性能瓶颈等相关疑难问题，负责突发事件管理，问题跟踪与管理，提供运维报告； 3、配合相关人员快速定位问题、解决问题，确保网站稳定运行； 4、负责站点及应用模块的性能分析与系统优化，不断提高系统运行效率； 5、配合优化运维规范、工作流程、应急预案等。  岗位要求：</t>
  </si>
  <si>
    <t>五险一金 员工旅游 交通补贴 餐饮补贴 通讯补贴 绩效奖金 年终奖金 弹性工作 定期体检 专业培训</t>
  </si>
  <si>
    <t xml:space="preserve">PHP VIN组 【岗位职责】 1、负责汽车行业数据采集和整理； 2、负责数据的分析和挖掘； 3、负责开发数据采集工具和数据输出接口；  【岗位要求】 1.大学本科或以上学历，熟练掌握PHP语言, 熟练应用PHP+MySQL，5年以上PHP开发经验； 2.具有MYSQL索引优化，查询优化和存储优化，Linux服务器架设及管理或PHP缓存技术方面的经验者优先 3.熟悉MVC开发，至少精通一种MVC框架，熟练使用Thinkphp，Laravel、YII，或任意一种框架； 4.具有扎实的后端开发功底，对基本算法/数据结构熟练掌握； 5.具有良好的编码习惯，要求结构清晰，命名规范，逻辑性强，代码冗余率低，能编写严谨、高效率的代码 6.熟练使用版本控制工具，如Git 7.自学能力强，能独立分析和解决问题，有良好的沟通能力和团队协作精神 </t>
  </si>
  <si>
    <t>NPI工程师</t>
  </si>
  <si>
    <t>上海华岭集成电路技术股份有限公司</t>
  </si>
  <si>
    <t>任职要求： 1：大学本科及以上学历； 2：具备相关工作经验一年以上； 3：英语四级以上，熟练使用至少一种编程类语言（VB、C++、Python等）； 4：熟悉J750系列，93K测试平台，有其他测试平台经验更佳； 5：熟练运用OFFICE软件；熟悉windows、linux操作系统； 6：具有较强的团队精神、沟通能力、学习能力及问题分析处理能力；   工作职责： 1：负责产品的导入和correlation,分析测试结果并反馈客户； 2：定时统计产品测试情况，数据分析及统计； 3：编写产品操作手册，监控新产品的量产良率； 4：上级领导布置的其他任务；</t>
  </si>
  <si>
    <t>上海晋展网络科技有限公司</t>
  </si>
  <si>
    <t>五险一金 员工旅游 交通补贴 年终奖金 绩效奖金 定期体检 餐饮补贴 节日福利 定期加薪</t>
  </si>
  <si>
    <t>数据采集工程师</t>
  </si>
  <si>
    <t>上海前滩新兴产业研究院</t>
  </si>
  <si>
    <t>广州招商帮传媒有限公司</t>
  </si>
  <si>
    <t xml:space="preserve"> 1、负责设计和开发爬虫系统，进行多平台信息的抓取和分析工作； 2、负责一般网页信息和微信、微博等信息抽取、清洗、消重等工作，提升平台的抓取效率； 3、负责爬虫核心算法和策略优化； 4、实时监控爬虫的进度和警报反馈； 5、根据开发需求，完成基于PYTHON的模块开发。  工作要求：  1、掌握Python语言，有良好的编码习惯； 2、熟悉面向对象编程方法； 3、有扎实的算法和数据结构能力； 4、熟悉爬虫原理，熟悉常见的反爬虫技术，有爬虫相关项目开发经验者优先； 4、了解Linux系统基本操作； 5、掌握http协议，熟悉html、dom、xpath等常见的数据抽取技术； 6、有大规模数据处理、数据挖掘、信息提取等经验者优先。 </t>
  </si>
  <si>
    <t>五险一金 出国机会 年终奖金 绩效奖金 工作环境优美</t>
  </si>
  <si>
    <t>岗位职责： 根据项目需求，独立按时完成项目开发任务； 三年以上PHP开发经验。 大专及以上学历，计算机等相关专业优先考虑。  岗位要求： 1. 3到5年PHP的网站开发经验，熟悉LAMP 构架，精通PHP编程语言，熟悉基于PHP的面向对象编程思想，熟悉ThinkPHP等流行的开源框架,并熟练掌握基本的软件设计模式； 2. 精通SQL语言，有一定数据库规划能力，熟练MySQL数据库的性能管理及优化； 3. 精通微信小程序，公众号开发； 4.熟悉LINUX系统。 福利待遇： 1、 薪资=无责任底薪+提成+奖金+工龄工资+全勤奖； 2、 大小周，元旦、春节、五一、十一等法定节假日，公司按照国家规定执行； 3、 公司每年定期组织两次大型出游活动，为期3-5天国内游； 4、 公司不定期组织各种聚会活动； 5、技能等级晋升空间（试用--初级--中级--高级--资深--首席） 6、公司为员工购买社保； 7、 公司重视选才、聘才和育才，重视员工的职业发展，注重培养员工的职业道德和专业技能，不定期为员工组织各类培训，提供良好的学习平台，提升员工综合素质。  如果你心怀梦想；如果你富有激情；如果你不甘于平庸；如果你不安于现状,相信这里将会是你的选择。千里马常有，而伯乐不常有。机会就在您身边，你还在等待什么？加入我的团队共创双赢，共同谱写明天美丽的篇章吧!  人事部专线：189-0238-5578 020-29016541 叶小姐  1、工作地址：广州白云区机场路1600号“汇创意产业园C3栋201（新市百信广场斜对面麦德龙旁边、白云茶都路口进去80米左右）。  乘车路线：乘（803路、810路、886路、886A路、21路、556路、32路、58路、58A路、244路、291A路、511路、540路、251路、254路、268路、274路、280路、298路、528路、832路、840路）到“修理三厂”或“黄石路口” “机场南收费口”下车直行即到。  地铁路线：乘坐2号线地铁到白云文化广场下转乘出租车10元即到。或A出口左边往前20米坐555公交黄石路口下车即到。</t>
  </si>
  <si>
    <t>岗位职责： 1、主导公司产品架构设计或对现有技术架构的优化； 2、新技术预研，将合适的新开发技术、框架引入到产品研发； 3、负责产品的系统设计工作，负责工作任务的分解及进度跟进 4、编写核心代码，带领团队共同完成项目的开发和维护，并保证项目的可扩展性和可维护性； 5、指导研发工程师的产品开发和技术研究工作，解决各类技术疑难问题，形成良好的研发氛围，提升团队整体技术水平。  任职资格： 1、大专及以上学历； 2、5年以上研发工作经验，3年以上java开发经验； 3、有过大型系统架构经验，有大数据量系统设计经验，优化经验；有大型分布式项目开发经验、微服务架构经验优先、有高并发的系统核心研发经验优先。 4、有良好的沟通能力，具有跨部门协作的经验、推进能力强，责任心强，有团队管理经验； 5、精通架构设计理论，实践，掌握多种可重用架构机制和模式，精通流行技术框架和工具； 6、精通主流框架（Spring，SpringMVC，Mybatis，Dubbo，springboot,springCloud，hibernate等），熟悉Maven、Git； 7、熟练掌握MySql, Oracle等主流数据库设计,具备一定的分布式缓存（redis等）、分布式MQ（Kafka等）、多线程实践经验; 8、熟练掌握缓存技术，网站优化，服务器优化，分布式集群技术，负载均衡，消息中间件等，有处理大数据量，高并发产品经验者； 9、熟练使用基于linux的应用部署性能调优,，至少掌握一种脚本语言如Shell、Python；</t>
  </si>
  <si>
    <t>Linux\C开发工程师</t>
  </si>
  <si>
    <t>上海模格智能科技有限公司</t>
  </si>
  <si>
    <t>弹性工作 五险一金 定期体检 交通补贴</t>
  </si>
  <si>
    <t>弹性工作 绩效奖金 专业培训 餐饮补贴 五险一金 股权激励 出国机会 任何可谈福利</t>
  </si>
  <si>
    <t>1. 负责公司产品的研发迭代； 2. 高效高质地完成代码编写及自测； 3. 在理解业务的前提下，合理地完成技术选型及数据库设计等相关工作； 4. 能够根据项目目标，合理地安排开发计划，并持续跟进执行进度； 5. 及时向上级反馈需求和技术上的问题，提供合理化建议并积极推动问题解决；  岗位要求： 1. 3年以上PHP+MySQL开发经验； 2. 精通ThinkPHP和Laravel框架，并有至少5个以上的项目开发经验（必选项） 3. 精通微信生态圈的各类接口，授权、支付、卡券及第三方平台（必选项） 4. 有Restful API开发经验，前后端分离项目开发经验； 5. 具有数据库索引优化、查询优化和存储优化经验，精通Redis； 6. 有良好的编码习惯，结构清晰、命名规范、逻辑性强； 7. 优秀的沟通能力，积极的工作态度，具有良好的团队协作精神； 8. 可以承受较强的工作压力； 9. 强烈的责任感，勇于承诺，并倾尽全力兑现承诺； 10. 善于分析问题，并用简单的方案解决复杂问题，化繁为简；</t>
  </si>
  <si>
    <t xml:space="preserve"> 1、两年以上linux环境下c++编程经验。 2、掌握扎实的计算机基础，理解程序运行原理，熟悉arm汇编。 </t>
  </si>
  <si>
    <t>上海盈策信息技术有限公司</t>
  </si>
  <si>
    <t>1、BPM框架平台开发 （开发平台，工作流,微信企业号，移动建模，门户..）； 2、移动营销业务调研设计开发 （微信公众号应用，钉钉，移动H5营销平台开发运维）； 4、应用系统开发 （全面预算系统、费用控制系统、在线云报销系统、财务共享、商旅、银企、项目管理系统等） 5、根据公司产品计划编写设计规格及框架设计 6、负责产品发版及协调测试人员测试 7、根据客户使用多方反馈收集并迭代更新软件功能  1、如能融入团队并能为产品出谋划策，共同创造公司价值，公司会以股份期权激励 2、公司采用产品负责制，负责的产品由实施部门交付给客户上线后，开发人员进行固定比例提成 3%到5%不等，开发部门需要对实施提供日常技术支持及培训工作 3、公司培训学习气氛好 4、如果你有管理过开发人员经验也请简历砸过来吧  任职要求： 1、  计算机、软件等相关专业，专科及以上学历； 2、  3年以上Java Web研发经验； 3、  精通Java语言、Tomcat、WebLogic等常用Web服务器的使用和配置; 4、  精通Spring、Struts、Mybatis等主流开发框架； 5、  精通Oracle/SQL Server/MySql中一种或多种 6、  熟练使用多线程、NIO、JDBC、JMS、MQ消息队列等 7、  熟悉Redis,Hbase，MongoDB、Hadoop、反向代理负载均衡处理等经验优先 8、  了解TCP/IP、HTTP等网络协议，有用Java做大访问量、高并发应用的经验者优先 9、  有集群分布式系统开发经验优先   -----  具有如下背景的优先考虑  ----- 1、有SaaS/O2O, 财务系统项目工作经验； 2、 具有高并发和海量数据等网站的开发和优化经验； 3、开发过（全面预算系统、ESB数据平台、费用控制系统、网上报销系统、ERP系统） 4、开发过项目管理系统、工作流平台、EDI数据传输平台</t>
  </si>
  <si>
    <t>工业大数据平台开发专家（Java）</t>
  </si>
  <si>
    <t>广州明珞汽车装备有限公司</t>
  </si>
  <si>
    <t>五险一金 餐饮补贴 年终奖金 周末双休 年度旅游 带薪年假 节日福利 出差补贴 体检 免费班车</t>
  </si>
  <si>
    <t>PHP高级开发工程师：12K-20K</t>
  </si>
  <si>
    <t>深圳市货车宝科技有限公司</t>
  </si>
  <si>
    <t>岗位职责： 1、参与公司重要项目的建设，包括需求分析、方案设计和核心代码的编写； 2、参与公司系统和平台的开发、运维，提出优化建议，并带领团队实施落地； 3、关注业界动态和发展方向，结合公司业务和技术特点引进，并带领团队实践落地。   任职要求： 1、大学本科及以上学历，计算机相关专业； 2、5年以上Java应用开发经验，精通Java语言以及J2EE平台特性，熟悉常用的设计模式和开源框架，有大型互联网项目经验或业内知名产品研发经验者优先； 3、熟悉前端框架MUI； 4、熟悉MySQL、InfluxDB相关数据库及常用的数据库中间件(MyCat)； 5、熟悉Linux环境以及操作，熟悉SVN、Git的使用，熟悉Tomcat，Apache，Nginx等开源的服务器的配置和调优； 6、熟悉微信API接口开发； 7、熟悉以下技术领域中的若干项，经验丰富者优先： （1）熟悉分布式系统基础设施中常用的技术，如缓存（Varnish、Memcache、Redis）、消息中间件(Rabbit MQ、Active MQ、Kafka)、权限认证(Auth2）等。 （2）熟悉高并发、高可靠性系统的设计、监控和运维，如负载均衡系统、集群和应用监控、系统容量评估、流量控制、性能优化、故障排查、日志收集和分析(Canel)等。 （3）熟悉分布式存储和分布式计算，如Hadoop HDFS、FastDFS、HBase、Hive，Hadoop MapReduce、Strom等。 （4）熟悉SpringCloud微服务框架, 有服务治理的经验。 （5）熟悉MUI前端框架。 （6）熟悉Docker、虚拟化、弹性计算、自动化运维(Jekins)相关的技术。  8、具备较强的执行力、责任心和良好的学习能力、逻辑思维能力，善于沟通和团队合作，勇于创新和接受挑战。</t>
  </si>
  <si>
    <t>年终奖金 弹性工作 定期体检 股票期权 绩效奖金</t>
  </si>
  <si>
    <t>1、本科以上学历，6年以上PHP开发经验，负责公司APP后端PHP服务器开发； 2、熟悉TCP/IP协议，以及json，xml等通信协议； 3、熟悉thinkphp框架 4、熟练使用Mysql等相关数据库 6、有高并发网络架构相关经验 7、有woekman,swoole 实际使用经验者优先 8、善于思考，能独立分析和解决问题；</t>
  </si>
  <si>
    <t>服务器主板测试工程师</t>
  </si>
  <si>
    <t>深圳市亿威尔信息技术股份有限公司</t>
  </si>
  <si>
    <t>做五休二 周末双休 带薪年假 五险一金 全勤奖 节日福利 专业培训 交通补贴 住房补贴 绩效奖金</t>
  </si>
  <si>
    <t>Java技术专家/架构师</t>
  </si>
  <si>
    <t xml:space="preserve">职责描述： 1、负责服务器X86主板BMC、BIOS测试设计及测试验证工作； 2、负责服务器板卡的引入测试，含网卡、GPU及HBA卡等； 3、负责服务器配套软件变更，driver/fw升级的测试及版本管理； 4、负责服务器OS兼容性验证以及OS、driver及FW的问题分析处理； 5、负责主板测试标准、测试规范和相关文件的拟定工作，组织测试评审，对于测试中发现的BUG进行跟踪，并和主板设计人员一起分析、解决； 6、负责撰写和提交主板相关的测试报告，对于故障能进行初步的排查和判断。 岗位说明： 1、5+年X86服务器系统BMC、BIOS测试经验，了解X86服务器的硬件体系结构,熟悉Grantley、Purley平台者优先； 2、熟悉服务器兼容性测试流程，具有较强的沟通协作能力； 3、3+年X86服务器OS兼容性，Ethernet/GPU/HBA卡兼容性测试经验，及对应的driver、FW的问题处理经验，协调资源解决问题，并完善测试用例； 4、熟练使用Python等软件，进行自动化测试； 5、熟悉 IPMI 协议，熟悉常用总线接口(I2C/UART/LPC 等)，熟悉IPMI、DMI/SMBIOS、I2C/SMBUS等系统管理规范； 6、有restful、redfish测试经验，熟悉AMI BMC Firmware基础代码结构者优先。为了提高工作效率，经常跳槽及条件不符合者，勿扰。同时，由于本职位对X86主板相关测试的能力要求较高。 </t>
  </si>
  <si>
    <t>工作职责： 1. 主导平台的后台架构设计与开发，搭建平台基础设施； 2. 研究新的技术方案，调整服务端开发策略和技术架构，使之适应业务平台日益增长的需求； 3. 负责完成业务和产品的对接，支持业务需求研发； 4. 负责完成产品的迭代升级以及底层架构的升级研发。  任职要求： 1、统招本科以上学历，5年以上工作经验 2. Java 基础扎实：熟悉 IO、多线程、集合操作等基础技能； 3. 熟悉敏捷开发；具备微服务设计、Spring MVC或Spring Cloud开发和Docker运行环境部署经验；掌握目前流行开源框架和技术(Spring/Spring MVC/Mybatis)，对于用过的开源框架，能了解到它的原理和机制； 4. 熟悉MySQL等关系型数据库，以及相应数据库调优、SQL优化，熟悉MongoDB、Redis等NoSQL技术； 5. 熟悉云IaaS、PaaS、SaaS相关的基础知识；具有大型项目的开发经验； 6. 有较强的学习和沟通能力，良好的团队协作精神，极强的责任心，工作踏实、勤恳，有钻研精神。具备一定的领域建模能力，参与过完整的应用系统研发；拥有前端研发经验或者移动端研发经验者的优先考虑。</t>
  </si>
  <si>
    <t>上海易路软件有限公司</t>
  </si>
  <si>
    <t>岗位职责: 1、根据开发需求，完成基于Python的模块开发； 2、与各部门团队成员协同配合，完成迭代开发任务，确保产品的顺利上线； 3、遵循开发流程和开发规范，完善代码注释。  岗位要求: 1、掌握Python语言，有良好的编码风格； 2、熟悉面向对象编程方法； 3、了解Linux系统基本操作； 4、有ERP开发或者HCM开发经验优先； 5、 有良好的沟通、理解能力，有积极的学习态度，愿意主动学习新的技术知识。 6、了解XML、RESTful或WebService 者优先录用。 7、了解或熟悉HTML、CSS、Javascript、SQL等技术者优先录用。 8、英语阅读能力在4级及以上水平。</t>
  </si>
  <si>
    <t>江西点内人工智能科技有限公司</t>
  </si>
  <si>
    <t>海南新浪爱问普惠科技有限公司</t>
  </si>
  <si>
    <t>ZOOM系统云视频技术支持</t>
  </si>
  <si>
    <t>1. 负责公司系统的架构、设计、开发工作； 2. 解决项目中的技术风险，并提供性能优化、安全性建议； 职位要求： 1. 5年以上工作经验，精通Python语言开发； 2. 熟悉多种web框架，如 Flask，Django，Tornado等； 3. 熟悉数据库及缓存软件，如MongoDB，MySQL，Redis，MemCache等； 4. 有很强的分析问题和解决问题的能力，强烈的责任感，有良好的团队合作精神和表达沟通能力。 加分项： 熟悉DICOM协议或有相关开发经验；有过开源项目或对开源社区有过贡献；有个人技术博客</t>
  </si>
  <si>
    <t>卓思韦尔（北京）信息技术有限公司</t>
  </si>
  <si>
    <t>2.7-3.3万/月</t>
  </si>
  <si>
    <t>年终奖金 餐饮补贴 弹性工作 员工旅游 五险一金 定期体检</t>
  </si>
  <si>
    <t>五险一金 员工旅游 绩效奖金 年终奖金 弹性工作 专业培训 交通补贴</t>
  </si>
  <si>
    <t>1、开发和持续改进产品平台，以支撑业务发展；
2、保证系统稳定、快速、安全运行；
3、对数据有较强敏感性，有统筹及架构能力；
4、进行前沿技术研究，难点攻关。
职位要求：
1、计算机相关专业，本科及以上学历，热爱互联网行业；
2、五年以上互联网工作背景及Java开发工作经验；
3、精通SpringMVC,精通面向对象的分析和设计，精通设计模式；
4、有大型分布式、高并发、高负载、高可用系统设计、开发和调优经验
5、精通MySQL或Mongo DB，熟悉缓存技术memcached、redis；
6、熟悉Unix、Linux和Windows等操作系统的调优，深入研究过Web应用的性能瓶颈和调优方式；
7、了解常用的TCP，HTTP，RMI，JMS，SOAP等通信协议；
8、精通Transaction、Security、Persistence等机制及实现，IOC、AOP、SOA等理念及实现；
9、对数据敏感度高，有相关数据工作经验优先；
10、思维逻辑性强,良好的沟通协调能力，团队合作精神和执行力，有独立分析，解决问题的能力，有风险意识，责任心强，能够承担一定工作压力；
11、互联网金融行业经验者优先；</t>
  </si>
  <si>
    <t>岗位职责： 1.负责产品环境系统的维护，持续查找并修复问题，保证业务能够稳定的运行； 2.负责整体产品环境的监控和告警工作，能够对潜在的问题和已发生的故障及时处理； 3.能够按照客户要求结合公司产品进行系统架构设计以及部署方案的制定以及实施维护 4.负责编写相关运维技术文档，持续改进运维制度和流程。 5.良好的团队协作能力，工作认真负责 6.良好的英文读写沟通能力  任职要求： 1.本科学历，计算机相关专业，有系统运维相关经验； 2.熟悉Nginx、Apache、Memcache等开源软件的安装配置和维护； 3.精通脚本编程（bash、perl、awk、sed、python等至少其中一种）； 4.熟悉linux操作系统，熟悉Mysql数据库，掌握SQL语句，具备一定的调优能力； 5.熟悉网络相关原理，了解TCP/IP协议； 6.具有一定的分析问题和解决问题的能力，善于学习，良好的沟通能力，做事有条理、认真、细心、负责。 7、可接受短期出差。 8、熟悉ZOOM系统者优先考虑；  年薪：8万-18万（出差有补贴）</t>
  </si>
  <si>
    <t>Java架构师(J11924)</t>
  </si>
  <si>
    <t>Python后端高级开发工程师</t>
  </si>
  <si>
    <t>武汉皮皮外语网络科技有限公司</t>
  </si>
  <si>
    <t>2.8-4万/月</t>
  </si>
  <si>
    <t>智能交通工程师</t>
  </si>
  <si>
    <t>五险一金 补充医疗保险 员工旅游 餐饮补贴 专业培训 年终奖丰厚 春节路程假 晋升空间大 团队聚餐 深造补贴</t>
  </si>
  <si>
    <t>上海美慧软件有限公司</t>
  </si>
  <si>
    <t>工作职责: 1、负责推荐系统架构的规划、设计、技术选型，并持续推动系统优化改进； 2、负责完成重要业务模块及核心框架的搭建和编码实现； 3、负责组织跨团队沟通协作，确保系统架构内外设计合理并保障项目质量与进度； 4、负责解决项目中的关键问题，帮助团队成员解决技术难题，并给出恰当的指导和改进意见； 任职资格: 1、全日制本科及以上学历，5年以上Java编程经验； 2、具有丰富的系统架构设计实践经验，能够设计开发高性能、高并发、高可用性、高扩展性系统架构； 3、精通Java语言，JVM原理及调优；精通J2EE、WebService、分布式、多线程、缓存等高性能架构技术，熟悉常用数据结构和算法； 4、掌握网络协议栈，熟悉常用网络协议 HTTP,HTTPS,SSL,WEBSOCKET，以及安全相关的技术； 5、掌握微服务Spring Cloud架构和常用组件、消息队列框架RabbitMQ/Kafka等，了解分布式协调服务Zookeeper等； 6、熟悉大数据技术栈，对Hadoop、Hive、Spark、Hbase、Kafka、ELK 等开源组件有使用及优化经验； 7、具有良好的技术文档功底和编码习惯，有互联网大型项目架构设计或产品研发经验者优先。</t>
  </si>
  <si>
    <t xml:space="preserve"> 岗位职责：  1. 参维护和开发在线教育平台  2. 参与项目需求分析  3. 负责网站功能模块开发，包括前端页面，后端服务和数据库   任职要求：  1.掌握Linux常见服务架构，熟悉Linux的使用和管理；  2.熟悉现代Web架构并有实际开发应用经验；  3.熟练使用Python的WEB开发框架，如Django、Tornado、Flask等；  4.了解基本的javascript，熟悉jquery、bootstrap框架的常用功能；  5.熟悉至少一种关系数据库的使用，如MySQL, PostgreSQL等；  6.了解基本的Git概念及应用  7.掌握良好的编程规范；  8.能熟练的阅读和理解技术英文资料，使用Google搜索和stackoverflow.com并解决问题;    加分项:  1.熟悉Java，具备用Java进行开发的能力和经验；  2.具备Web前端的开发能力；  3.了解iOS的应用开发。  </t>
  </si>
  <si>
    <t xml:space="preserve"> 1、交通大数据的处理与分析，针对交通规划以及交通控制管理的应用模型研发；  2、承担交通课题项目研究工作，在项目经理的组织下完成相应工作内容（课题报告、论文撰写以及交流汇报）；  3、算法设计，并撰写相关算法设计书；  4、编制软件开发需求说明文档，协助开发部门完成系统软件开发工作；  5、在梳理潜在客户业务需求的基础上，结合理论知识，完成新型产品研发。    任职资格：  1、研究生及以上学历,优秀本科生也可；交通信息与控制、交通运输规划与管理及其它相关专业；熟悉交通规划、交通控制与管理、道路交通流分析、车路协同等方面专业知识；  2、熟练使用交通规划与仿真相关软件（Vissim、TransCAD等），拥有二次开发能力者优先考虑。  3、在智能交通、城市规划、交通大数据、自动驾驶等领域内有工作经验者优先考虑；  4、熟悉数据统计与分析基本方法，有算法设计相关经验者优先考虑；  5、具备良好的文献阅读综述、文档撰写及口头表达能力；  6、具备良好的自我学习能力，对自动驾驶、人工智能有强烈兴趣者优先考虑；  7、能够在高压环境下持续工作，适应出差；  8、熟悉ArcGIS空间分析、SQL、Python编程、Linux环境操作者优先考虑；  9、逻辑清晰，思维敏捷，勇于创新，具有团队合作精神，踏实肯干，耐心细致，有责任心。  10、接受实习生。 </t>
  </si>
  <si>
    <t>Python工程师/数据工程师</t>
  </si>
  <si>
    <t>康美中药材数据信息服务有限公司</t>
  </si>
  <si>
    <t>视觉调试工程师</t>
  </si>
  <si>
    <t>上海中车瑞伯德智能系统股份有限公司</t>
  </si>
  <si>
    <t>五险一金 专业培训 年终奖金 股票期权 定期体检 出国机会 上市公司 多岗可选择</t>
  </si>
  <si>
    <t>五险一金 免费班车 交通补贴 年终奖金 绩效奖金 专业培训 通讯补贴 餐饮补贴 弹性工作</t>
  </si>
  <si>
    <t>1、计算机类、物理学、光学类相关专业，或者工业自动化相关专业； 2、一年以上机器视觉项目调试经验； 3、了解光路设计基本原理，对光源、相机品牌比较熟悉，可以独立设计方案； 4、具备良好沟通能力和团队协作精神、较强的逻辑思维能力； 5、有一定的编程C#或者Java，或者Python能力，可以设计相应的通讯程序，将检测系统与控制系统联系；  职责描述： 1、设计机器视觉方案，并实验验证； 2、负责机器视觉项目现场调试，或者指导自动化工程师调试； 3、配合自动化工程师进行调试，对相应项目进行支持；  4、研究带有行业性的应用需求，并形成解决方案。</t>
  </si>
  <si>
    <t>1. 负责卫星遥感数据的对接（中美合作）、数据存储、数据质量控制、数据监控等运行管理工作； 2. 负责数据相关的项目建设与日常管理工作； 3. 参与图像识别、遥感数据处理和分析，相关算法研发； （对数据处理及管理的要求较高，日均数据量100G以上。对于算法研发，可跟随团队学习）  该岗位主要参与项目介绍： 1. 人工智能中药材图像识别系统。系统将协助全球中药材从业人员、中药材消费群体、中医药文化受众认识中药材，使用中药材。通过智能设备识别各类中药材，获取识别药材各类信息； 2. 卫星数据遥感技术在中药材领域的应用。该项目将实现全国中药材产地实时画面监测，对中药材种植、长势、采收、及灾害进行监控，为中药材种植、采收、灾害预防等工作提供精准指导，为中药材金融、保险行业提供专业、可靠、及时的数据支撑； 3. 中药材产业决策系统。该项目将搭建中药行业BI系统，建设中药材产业链大数据分析体系，为中药材产业链各个环节提供信息化支持，辅助行业上、中、下游企业及经营户做出更优决策。  任职要求： 1. 具备一定数据收集、分析及整合能力； 2. 能够从海量数据中提取有用信息； 3. 精通python语言，熟悉数值计算相关的库，如Numpy,Scipy,Matpiotlib； 4. 了解Linux开发环境； 5. 对算法技术有兴趣且对新算法的应用具有较强的敏感度； 6. 一年以上大数据管理、分析工作经验。 简历请附上您比较得意的源程序代码哦~ 有分析时空地理数据经验者优先，具有遥感科学等相关经验为***。（非强制要求）  福利待遇： 1. 薪资待遇：具有竞争力的薪酬和值得您期待的中长期回报； 2. 福利体系：五险一金、法定节假日、带薪年假、年底双薪； 3. 上班时间：每天7.5小时工作制，每周五天班，周末双休。</t>
  </si>
  <si>
    <t>JAVA全栈工程师-1900011821</t>
  </si>
  <si>
    <t>渣打环球商业服务有限公司</t>
  </si>
  <si>
    <t>银行 计算机服务(系统、数据服务、维修)</t>
  </si>
  <si>
    <t>五险一金 补充医疗保险 年终奖金 高温补贴 采暖补贴 定期体检</t>
  </si>
  <si>
    <t xml:space="preserve"> Computer Software Requirements:   ?           Good knowledge of Java development techniques and environments ?           Full software development lifecycle experience in a mature CI/CD environment ?           Programming languages (Java, Python) ?           Service or MicroService architecture (REST and SOAP) ?           Frameworks (Spring, Spring boot, Cucumber, Camel, Apache CXF, JMS ) ?           UI development (Ember2, Angular2, ReactJs, HTML5, CSS ) ?           Build automation tools (Ant, Maven,Gradle ) ?           TDD, BDD, performance and Security testing for mobile and web ?           In depth Knowledge of Client side MvC (like Ember, AngularJS). SpringBoot, DevOps tools like Jenkins, Ansible, Git, Maven and or Gradle, distributed caching like Hazelcast, Redis. (3-5 years experience at various level) ?           Databases, software algorithms and design patterns ?           Application server (Jboss, Tomcat) ?           Knowledge of Openshift stack, Kubernetes or similar containerization framework.   以梦为马，不负韶华！即刻起，点赞你的生活，我在渣打等你！ </t>
  </si>
  <si>
    <t>网络工程师</t>
  </si>
  <si>
    <t>万客隆（广州）食品有限公司</t>
  </si>
  <si>
    <t>高级python开发工程师</t>
  </si>
  <si>
    <t>批发/零售 快速消费品(食品、饮料、化妆品)</t>
  </si>
  <si>
    <t>上海齐家网信息科技股份有限公司</t>
  </si>
  <si>
    <t>五险一金 补充医疗保险 员工旅游 出国机会 专业培训 绩效奖金 年终奖金 定期体检</t>
  </si>
  <si>
    <t xml:space="preserve">1. 负责网络设备和网络环境的日常的维护、排错和管理，并提供维护方案；负责网络安全、网络质量及网络设备的监控。 2. 设计和制定技术安全体系战略并跟进网络和基础架构安全体系建设项目。 3. 负责指导公司内部各项网络安全告警的检查和处理。 4. 负责指导网络与信息安全事故的应急响应，日志核查调取，相关信息收集和评估工作。 5. 负责支持内部的员工IT合规检查，以及员工安全意识等信息安全部门活动。 6. 负责网络相关项目技术方案与规划部署，并制定实施相应的安全管控方案。 7. 熟悉各类网络设备（路由器、交换机、防火墙）的工作原理和相关配置方法， 精通tcp/ip架构原理，对rip、ospf、eigrp、bgp等动态路由协议有深入了解， 精通ipsec vpn、ssl vpn等常见协议的配置及原理。 任职资格： 1.全日制本科及以上学历，信息安全、网络安全类相关专业。 2.具有3年以上大中型网络项目实施、维护经验。 3.对网络安全有全面的了解，能独立进行网络安全方案设计。 4.对防火墙、IDS、防病毒、漏洞扫描等安全产品有实施、维护经验。 5.精通TCP/IP协议，SSL、TSL协议。 6.了解HTTPS、Soap、Socket等网络通讯协议。熟悉软件开发工程，熟练使用不限于PHP、python、Ruby、Bash、C 、C等常用编程语言两门以上，经常自己开发小工具解决渗透中的问题。 7.熟悉常见网络攻击原理，如DDoS，SQL注入，XSS等。 8.拥有（思科 CCIE能力认证、H3C H3CSE能力认证），有软件定义网络 (SDN) 解决方案经验者优先考虑。  </t>
  </si>
  <si>
    <t>工作职责： 1.参与搜索/推荐系统的研发 2.数据挖掘支持，文本处理、文本挖掘、相关性应用 3.参与内部系统开发  资质要求： 1.专科以上学历，计算机等相关工科学位，3-6年相关工作经验 2.熟练掌握C/C++、Java、Python等任何后端语言至少之一，对深入使用Python感兴趣 3.具备良好的数据结构、算法基础，开发功底扎实 4.具备Linux环境、数据库、HTTP等后端开发基础，有RESTful服务构架和应用经验优先 5.理解数据挖掘/搜索系统/推荐系统的基础原理优先 6.自我驱动，追求进步和探索，积极主动，工作责任心强</t>
  </si>
  <si>
    <t>渗透工程师</t>
  </si>
  <si>
    <t>广州万方安全技术有限公司</t>
  </si>
  <si>
    <t>五险一金 专业培训 绩效奖金 通讯补贴 年终奖金 员工旅游</t>
  </si>
  <si>
    <t>python游戏后端开发</t>
  </si>
  <si>
    <t>岗位职责 1.对授权目标系统进行安全渗透测试，并利用漏洞进行提权来发现更多脆弱点； 2.应急响应：能独立处理各类安全事件，拥有攻击溯源经验。 3.对客户或者部门进行安全培训或者技术交流； 4.研究新的攻防技术； 5.将部分渗透能力自动化，脚本化。  任职要求： 1.有3，4年渗透测试从业经验（拥有丰富的大型内网渗透测试经验）； 2.在内网渗透，系统渗透，及漏洞利用（利用现有漏洞扩大战果）上有深入了解研究和实践； 3.在漏洞平台（漏洞盒子，CNVD、CNNVD、补天，各SRC）上提交过优质高危漏洞；  4.应急响应，参与安全事件的分析及溯源，排查相关问题； 5.至少精通一门脚本编程语言（python,PHP,Go等），能根据需求编写相应的POC/EXP； 6.具有很强的学习能力、钻研能力、语言表达和文稿撰写能力。</t>
  </si>
  <si>
    <t>北京阳阳丽康商贸有限公司</t>
  </si>
  <si>
    <t>五险一金 员工旅游 交通补贴 餐饮补贴 通讯补贴 年终奖金</t>
  </si>
  <si>
    <t>Java架构师 资深架构师</t>
  </si>
  <si>
    <t>百检（上海）信息科技有限公司</t>
  </si>
  <si>
    <t>岗位职责： 1、熟悉项目结构，理清项目各个模块的功能； 2、将游戏开发基类研究透彻，明白当前游戏开发中用户信息，以及各种信息如何获得； 3、熟悉当前的游戏代码逻辑，能够在当前游戏上进行功能性的修改； 4、按照当前的游戏架构，能够根据需求和游戏规则，完成新游戏服务端的开发。并保证代码严谨性与高可用性。 任职要求： 1、熟悉socket与http的原理，并且有实际开发经验。 2、有python,java,c++等其中一种或多种语言的游戏服务器开发经验，并愿意转用python进行开发3、熟悉数据库操作，有mysq实际项目使用、优化经验，了解 NoSQLs(Redis,mongoDB等）； 4、了解或使用过 Twisted、Tornado、Gevent等异步框架优先； 5、熟悉Linux,MySQL 等的安装、配置、调试； 6、熟悉设计模式，掌握面向对象开发思想，熟悉常用的数据结构和算法； 7、学习能力强，有良好的编程习惯，注重代码效率，能够编写规范，优质与高效的代码； 8、从事棋牌游戏开发，（例如QQ斗地主游戏）有多年经验者优先。</t>
  </si>
  <si>
    <t>职位描述 1.深入发掘业务需求为软件开发提供技术方案设计； 2.负责整体系统的架构和优化； 3.从事核心部分代码的编写； 4.进行业务需求分析和软件设计，并编码实现。  任职要求 1. 本科及以上学历，计算机相关专业； 2.五年以上互联网电子商务系统或者其他大型企业应用系统开发相关经验；精通Java相关技术和框架（包括Java语言基础多线程VelocitySpringHibernateiBatisCacheMessage等）； 3.熟悉微服务架构； 4. 熟悉MySQL等数据库设计和开发； 5. 熟悉Redis， Memcached， Hbase， Mongodb等NOSQL的设计和开发； 6. 熟悉使用HadoopSpark做数据分析； 7. 熟悉大容量、高性能的数据库系统的应用开发，对各种开源的软件有深入的了解，有大规模高并发访问的Web应用开发经验； 8. 熟悉企业应用设计模式、面向对象的分析和设计技术，包括设计模式、 UML建模等； 9. 熟练掌握数据结构、常用算法； 10.责任心强，具备良好的团队合作精神。</t>
  </si>
  <si>
    <t>运维开发</t>
  </si>
  <si>
    <t>岗位职责： 1、负责IDC机房托管业务网络维护、服务器、CISCO设备进行操作和配置，维护，异常处理。 2、编写及测试全自动化部署服务器和运维脚本，提供运行效率，减少人为失误; 3、编写服务器运维监控程序，及时发现并保证服务器运行顺利进行； 4、对网络安全设备（如防火墙、VPN、IDS）的进行规划、选型、配置和管理。 5、对各类网络通信线路（SDH、DDN、FR、ISDN）的设计、管理和故障诊断。 6、积累系统运维实践，制定运维规范和策略，并实现文档化。 7、应急响应线上故障报警，在故障时成为快速解决问题恢复业务的消防员。  岗位要求：2019优秀应届生可考虑 1、熟练掌握计算机网络等基础知识，具备C/bash/Python/java等代码开发能力，有一定的开发经验； 2、熟悉CISCO等网络操作系统； 3、对IDC机房托管业务运维有一定了解，熟悉异常问题的处理流程及应对办法 4、持有CCNA或CCNPP及以上的证书有优先考虑。 5、真诚敬业，踏实肯干，具有良好的团队合作精神和协作能力；</t>
  </si>
  <si>
    <t>技术经理（Java）</t>
  </si>
  <si>
    <t>python架构师</t>
  </si>
  <si>
    <t>爱回收</t>
  </si>
  <si>
    <t>深圳绿米联创科技有限公司</t>
  </si>
  <si>
    <t>五险一金 员工旅游 年终奖金 绩效奖金 期权激励</t>
  </si>
  <si>
    <t>五险一金 补充医疗保险 员工旅游 餐饮补贴 绩效奖金 年终奖金 股票期权 弹性工作 定期体检 出国机会</t>
  </si>
  <si>
    <t>职责描述：  1、主导业务及技术项目的系统分析与设计，承担核心功能的代码编写，开发与维护系统核心模块 2、系统性能优化、主导技术难题公关。保障系统的安全、稳定、快速运行 3、管理后端开发团队、审核工程师的设计与研发质量  任职资格：  1、扎实的java编程基础，熟练单元测试技术和TDD，精通Java EE、SOA等相关技术；对各种开源的框架如Spring/Spring Boot/Spring Cloud、JPA、myBatis等有深入的了解； 2、三年以上技术团队管理经验； 3、具备良好的识别和设计通用框架及模块的能力； 4、较强的表达和沟通能力；工作认真、严谨、敬业，对系统质量有近乎苛刻的要求意识； 有很强的分析问题和解决问题的能力，有强烈的责任心；</t>
  </si>
  <si>
    <t>. 参与规划ERP系统技术架构，参与需求分析，主导整体架构设计工作（分布式部署，负载均衡等），提供高可用的系统； . 优化现有ERP系统的底层框架，解决框架中的关键问题和技术难题，提高业务开发工程师的效率； . 主导核心框架代码编写、指导和培训业务开发工程师、不断进行系统优化，共同建设技术体系； . 性能优化：构建系统的性能监控和日志分析系统，持续优化各部分（前端，框架，数据库等）的性能； . 稳定性提高：提高系统整体的稳定性； . 日常Review业务功能代码，把控代码质量； . 积极了解业界相关新技术及发展趋势，加强完善平台架构与功能；  任职要求： - 计算机相关专业本科以上学历； - 扎实的编程基础，熟练使用至少一门面向对象语言(Python/Java/….)，精通Python，5年以上开发经验、3年以上专职Python开发经验，精通主流web框架：Flask，Django等。 - 熟悉基于Python代码的性能分析和优化，熟悉多线程编程； - 熟悉数据库事务和锁机制，有基于关系型数据库开发大型应用的开发和优化经验；有数据库读写分离经验，有基于PostgreSQL开发经验者优先；熟悉Redis数据库； - 具有较好的英文听说读写能力；能够和国外的开发社区沟通交流； - 具备优秀的编程习惯，具备较强的研发与设计能力，有代码洁癖者优先； - 具备缜密的逻辑思维，具备优秀的分析、解决问题的能力；有技术管理经验者优先； - 技术视野开阔，具备良好的服务意识、责任心、较强的学习能力、优秀的团队沟通与协作能力、能承受一定的工作压力；  加分项: - 有参与成熟框架的开发和优化的经验和项目案例更佳； - 拥有与开源社区的工作经验更佳； - 能提供github或者Stack Overflow账号更佳；</t>
  </si>
  <si>
    <t>北京友普信息技术有限公司</t>
  </si>
  <si>
    <t>周末双休 带薪年假 五险一金 绩效奖金 全勤奖 节日福利 通讯补贴 弹性工作</t>
  </si>
  <si>
    <t>岗位职责： 1、负责CDN系统的建设和运维。 2、负责保障客户的服务质量,跟进并持续支持客户需求。 2、负责客户对接,根据客户需求制定完整解决方案。 4、负责与CDN厂商技术对接,确保底层服务稳定高效。  任职要求： 1、熟练使用Linux系统下的基本命令； 2、熟悉Linux系统服务的配置，例如Apache、DNS、Nginx等； 3、熟悉Linux系统高可用集群的部署及原理（LVS、Keepalived等）； 4、熟悉Nagios/Cacti/Zabbix等监控管理工具； 5、熟悉shell\python等脚本语言者优先； 6、有CDN行业工作经验者优先； 7、富有责任心、学习能力强，具有良好的表达沟通和团队协作能力优先； 8、7x24小时响应故障处理；</t>
  </si>
  <si>
    <t>python-深圳-OM</t>
  </si>
  <si>
    <t>北京联想利泰软件有限公司</t>
  </si>
  <si>
    <t>资深Java系统架构师</t>
  </si>
  <si>
    <t>上海商汤智能科技有限公司</t>
  </si>
  <si>
    <t>3-4.5万/月</t>
  </si>
  <si>
    <t>工作职责: 1. 负责公司内部IT系统整体技术架构选型和优化 2. 负责推动后端架构和开发框架在各业务系统的落地实施 3. 负责解决系统中的关键问题和技术难题 4. 负责企业信息化过程当中项目的立项，计划，管理实施等工作 5. 负责企业信息化系统的整体架构和综合解决方案 6. 负责组织和协调公司内外部的利益相关方，实现项目既定目标 7. 协助提升团队技术影响力，针对开发人员进行有效辅导，帮助其快速成长 任职资格: 1、统招本科及以上学历，985、211本科以上毕业优先； 2、拥有8年左右软件开发工作经验，5年以上软件架构设计经验； 3、对Java架构体系有深入研究，精通设计模式，对微服务、组件技术, 多线程及高并发等有深刻的理解，对业界前沿技术有独到见解 4、精通Java相关技术。熟练使用Spring、Mybatis、dubbo、Redis cluster、ZooKeeper、RocketMQ等框架及工具； 5、具有主流数据库Oracle、MySQL的开发和设计经验 6、精通JSON、XML、WebService等相关技术； 7、熟悉大数据处理相关技术，如Storm/Flink/Spark Streaming、HBase、Kafka； 8、有网站建构和User experience design经验; 9、了解前端开发，至少一门脚本语言； 10、有较强的业务理解能力、领域建模能力和学习能力。 11、有优秀的分析和解决问题能力，乐于解决具有挑战性的问题； 12、有较好的技术团队管理能力，工作积极主动，善于沟通，有强烈的责任心和使命感。 13、有较强的项目管理和组织能力，以结果为导向。 14、有较强的沟通和协调能力，能协调多方资源达成预定目标。</t>
  </si>
  <si>
    <t>网宿科技股份有限公司</t>
  </si>
  <si>
    <t xml:space="preserve">主要负责安全产品相关的开发工作 基本要求： 1. 熟悉Linux 开发平台； 2. 熟悉Python 语言，熟练使用Python 常用模块； 3. 熟悉Python 多线程，多进程编程； 4. 熟悉Flask Web 框架，和开发相应的api 服务； 5. 熟悉Celery、APScheduler 等python 定时任务模块； 6. 熟悉主流关系型与非关系型数据库，例如：MySQL、Redis、Mongodb； 7. 具备良好的编码习惯，熟悉svn、git 等代码管理工具； 8. 具备良好的分析问题，解决问题能力； 9. 有责任心，有良好的学习能力，具备优秀的沟通能力和团队精神。 优先项： 1. 熟悉java、ELK、Kafka、numpy、pandas 等大数据相关的技术或框架； 2. 熟悉scrapy、scrapy-redis、selenium 等跟爬虫相关的技术或框架。 </t>
  </si>
  <si>
    <t>Java Lead（运维部）</t>
  </si>
  <si>
    <t>北京CCCIS信息技术有限公司</t>
  </si>
  <si>
    <t>五险一金 补充医疗保险 补充公积金 定期体检 年终奖金</t>
  </si>
  <si>
    <t>职责: * 对业务需求进行系统分析，与项目经理一同制定开发计划，并带领开发团队完成方案设计及系统交付 * 管理开发团队的日常工作，并对成员的表现进行评定 * 对开发团队的设计和代码进行审核 * 制定技术团队的工作流程和工程实践，选择合适的相关工具 * 在开发团队内部开展知识管理的工作，达到知识共享的目的 * 为各项目进行性能调优 * 对核心功能进行方案设计及代码开发   Requirement: * 8年以上Java设计开发经验，有良好的面向对象思想，了解常见的设计模式 * 2年以上开发团队管理经验 * 熟悉JSP/Sevlet,Jquery,Spring MVC,Hibernate,Mybatis,JPQL,Web service, JMS等技术 * 熟悉Oracle PL/SQL，能熟练进行SQL查询优化 * 熟悉Apache, Tomcat和Weblogic * 能熟练使用Unix/Linux操作系统，熟悉常用的Linux命令 * 熟悉Scrum者优先 * 必须具有良好的英语阅读和会话能力 * 具备车险理赔相关业务知识优先  * 计算机相关专业本科及以上毕业</t>
  </si>
  <si>
    <t>软件研发工程师（Python）</t>
  </si>
  <si>
    <t>深圳前海默比优斯科技有限公司</t>
  </si>
  <si>
    <t>任职资格</t>
  </si>
  <si>
    <t>华湾创投（深圳）有限公司</t>
  </si>
  <si>
    <t>五险一金 专业培训 绩效奖金 通讯补贴 出国机会 定期体检 年终奖金 交通补贴 股票期权 员工旅游</t>
  </si>
  <si>
    <t>职责描述： 1、分布式爬虫系统的架构设计与开发； 2、负责多平台信息的抽取、去重、分类、解析、增量； 3、设计爬虫策略、算法和防屏蔽规则，提升网页抓取的效率和质量； 4、能独立解决实际开发过程碰到的各类问题； 任职要求： 1、2年以上相关工作经验，熟悉linux平台开发； 2、扎实的Python基础，熟悉Web、APP破解爬虫，掌握反爬虫技术； 3、掌握常见爬虫库和框架，如urlib、requests、Scrapy、Selenium等，有实际项目经验； 4、熟悉基于正则表达式、Xpath，CSS选择器等网页信息抽取技术，和动态页面JS解密； 5、熟悉Flask、Django、Tornado等至少一种web框架； 6、熟练使用redis、mongodb、mysql等流行数据库技术; 7、有单日百万级数据量抓取，复杂验证码破解和自然语言处理等经验者优先 8、有良好的学习和理解能力，编码规范和习惯，以及设计、开发和文档编写能力；  9、可接受优秀应届生</t>
  </si>
  <si>
    <t>上海天会皓闻信息科技有限公司</t>
  </si>
  <si>
    <t>五险一金 弹性工作 定期体检 员工旅游 年终奖金 股票期权</t>
  </si>
  <si>
    <t>岗位职责： 1. 参与核心业务系统的技术架构设计和技术实现，深入理解业务需求，抽象系统模型，进行系统设计及开发工作； 2. 在保障系统的稳定性，可维护性的基础上，快速响应业务需求； 3. 建设基于大数据平台的应用系统。 4. 跟踪新技术发展，并将其应用于产品中； 5. 协助其它技术人员解决业务及技术问题 任职要求：  1. 全日制985/211学校本科及以上学历，6年以上相关开发工作经验，2年以上架构设计经验。 2. 精通Java, J2EE 开发与设计，熟悉掌握常用的Java类库及框架，如多线程、并发处理、I/O与网络通讯等。 3. 对Java虚拟机有较深了解，有运行态JVM分析及调优的实际经验，有Linux下的开发或运行环境操作经验。 4. 对BS结构有深入理解，有大并发，大数据的Web项目开发经验。熟悉分布式服务开发，负载均衡，缓存等技术。 5. 熟悉SpringMVC、Hibernate、CXF、MQ等主流技术，有Maven、Git等项目管理工具使用经验。 6. 熟悉MySQL数据库以及优化方法，了解常用的NoSQL产品，如Redis，MongoDB，Memcache，能够处理较大数据量的设计、开发。 7. 熟悉并使用过各种大数据相关框架或组件优先，如Kafka、Storm/JStorm、Hadoop/Spark、Hive、HBase等。 8. 有分布式系统、实时计算开发经验的优先。 9. 熟练使用面向对象分析设计技术和工具，如UML等，应用过UML、重构、软件设计模式。 10. 具有良好的沟通、团队协作、计划和主动性思考的能力，在互联网或大数据业界有一定影响力公司的工作经验者优先。</t>
  </si>
  <si>
    <t>Python开发（自动化测试）</t>
  </si>
  <si>
    <t>维信金科</t>
  </si>
  <si>
    <t>工作职责: 1、参与公司业务需求分析，深入了解需求说明书，找出项目中存在的问题及缺陷，并评估改进方案是否合理； 2、根据测试流程及规范，制定测试计划、编写测试用例和脚本 ； 3、制定自动化测试方案计划，开发自动化脚本，分析测试结果，提交测试报告 ； 4、测试工具系统的研究和应用，培训指导初级测试工程师开展工作； 5、具有python开发Mock及接口自动化测试平台的经验。 任职资格: 1、统招全日制本科学历，计算机相关专业，3年以上的测试经验（其中2年以上自动化测试经验） 2、熟悉基本的软件测试流程，方法和规范，能编写测试计划，测试用例和测试报告 3、熟练掌握自动化测试工具Selenium，有自动化测试框架设计经验 4、熟悉数据库操作，使用过Oracle，SQLServer、Mysql、Redis、MongoDB任意一种数据库，熟悉SQL脚本的编写 5、熟悉常用脚本语言：Python、Shell，熟悉java，.Net者加分，有开发经验优先考虑 6、踏实肯干，能承受一定的工作压力，思路清晰、有良好的语言表达能力，做事积极主动，有较强责任心</t>
  </si>
  <si>
    <t>径卫视觉科技（上海）有限公司</t>
  </si>
  <si>
    <t>五险一金 餐饮补贴 通讯补贴 出国机会 绩效奖金 年终奖金 交通补贴 员工旅游</t>
  </si>
  <si>
    <t xml:space="preserve">工作职责: 1.与产品管理团队密切合作，深入了解业务场景及客户需求； 2.主导制定平台的技术架构和关键模块的技术方案设计； 3.主导开发高性能、高可用性的分布式车联网大数据平台； 4.及时高效地解决生产环境中的问题，保障平台服务的高度可用 任职资格: 1.计算机科学与技术、软件工程、或其他计算机相关专业本科及以上学历； 2.五年以上JAVA开发经验，且独立担任核心模块的架构、设计和开发工作； 3.熟悉Linux（CentOS/Ubuntu)工作环境； 4.精通Spring、MyBatis、Hibernate等框架的搭建和开发； 5.精通Spring Boot/Cloud等微服务框架，且有分布式项目的架构和开发经验； 6.精通Tomcat、Apache、Nginx 等web服务器的管理和调优； 7.精通MySQL、PostgreSQL、Redis、MongoDB等数据库的开发、管理和调优； 8.熟练使用RabbitMQ、Kafka等消息中间件； 9.熟悉基于微服务的分布式开发，及基于Docker的容器化部署（Docker Compose / Swarm Mode） 10.了解WebSocket、长链接、NIO等技术； 11.擅长系统性能调优和疑难问题调试； 12.有Hadoop、Spark等分布式计算开发经验更佳； 13.有高性能、高可用性分布式服务架构搭建经验优先； 14.有车联网、分布式大数据云平台相关经验者优先 </t>
  </si>
  <si>
    <t>深圳云图智联技术有限公司</t>
  </si>
  <si>
    <t>长沙梯度信息科技有限公司</t>
  </si>
  <si>
    <t xml:space="preserve">关于WisConT WisConT是一家集产学研为一体的高科跨国技企业，专注于物联网和大数据方面的研发及应用。公司总部设在深圳，目前为汇丰银行全球总行、英国电网、中国电信、深圳国税局等大型单位提供数据库及软件开发服务，同时与英国帝国理工、西安交通大学等高校展开紧密合作。WisConT集团横跨亚欧美大陆的多个国家，创始人为剑桥大学、帝国理工学院等世界***高校的博士生，目前全职、***开发人员共有20多人。 岗位：python后端数据工程师（数据库及Python） 职位要求 对数据库进行建库、建表及ETL操作，并协助定制基于Python的Web应用程序后端的规划、设计、开发、发布、部署及维护，主要涉及到税务相关的数据分析及后端程序开发。 性质和范围 在技术方面，该职位会向后端总监或更高级别的技术人员报告。该职位既需要能独立开展工作，也是团队的一部分，例如配合产品经理进行开发，为内部和外部客户提供软件解决方案。 基本职责 与客户沟通协作，以了解他们的业务需求 使用敏捷方法设计和开发完整的软件解决方案 记录软件使用情况并根据需要开发培训材料 维护和支持应用程序和数据库 管理开发基础设施工具和服务 与同行合作，开发创新解决方案 关键素质 良好的人际关系，良好的口头和书面沟通技巧，包括对软件代码的评论及注释 能够在基于团队的环境中与各级技术人员进行有效沟通和互动 具有批判性思维，能够有技巧地公开表达自己的不同意见 具有很强的解决问题的能力 能遵循标准操作规程，按照规范记录工作，并在接受适的监督 具有强烈的求知欲望和对新技术的钻研精神 所需技能 熟悉关系型数据库理论及管理 熟悉SQL语句 熟悉Pandas 了解ETL流程 有一定的Web应用程序开发经验 有Git版本控制系统的经验 良好的人际关系，口头和书面沟通技巧，包括评论软件代码 加分项 有大型数据表（亿行数据以上）的处理经验 熟悉数据仓库理论 </t>
  </si>
  <si>
    <t>IT运维岗（上海）</t>
  </si>
  <si>
    <t>苏豪控股集团――弘业期货股份有限公司</t>
  </si>
  <si>
    <t>员工旅游 弹性工作 年终奖金 定期体检 六险一金 股票期权</t>
  </si>
  <si>
    <t>岗位职责： 1.负责公司的产品架构设计、概要设计； 2.深入发掘和分析业务需求，撰写技术方案、编制相关文档； 3.参与技术方案和系统设计评审，确保系统的架构质量； 4.负责系统核心部分代码编写及疑难问题的解决； 5.对现存或未来系统进行宏观的思考，规划形成统一的框架、平台或组件及开发规范。  任职要求： 1. 5年以上Java开发经验，3年以上大中型系统架构经验； 2. JAVA基础知识抓实，精通集合、I/O、多线程等，了解JVM工作原理； 3. 熟悉设计模式、常见数据结构与算法； 4. 熟练掌握Spring Framework、Spring Boot、Spring Cloud、Dubbo、Apache Commons、Mybatis、Hibernate、JUnit等开发框架 5. 熟悉缓存（如Redis）、消息队列（如RabbitMQ）、配置中心（如ZK）等中间件，掌握工作原理； 6. 熟悉MySQL数据库，精通数据库表结构设计与相关优化，有分表、分库、跨机房实践经验者优先； 7. 熟悉微服务、搜索、分布式缓存、消息中间件、负载均衡、容灾、安全防护等，有高并发、高性能、高可用系统架构设计成功实践； 8. 熟悉linux服务器，了解K8S&amp;Docker容器化技术，有相关实践经验者优先；  9.有强烈的责任心，优秀的学习、思考能力以及良好的团队沟通协作能力，具备一定的项目管理能力，能规划中长期架构方向者优先。</t>
  </si>
  <si>
    <t>五险二金 周末双休 带薪年假 专业培训 定期体检</t>
  </si>
  <si>
    <t>1、负责公司CTP系统日常运行维护工作； 2、负责公司其他IT系统的日常运维； 3、负责公司IT设备的维护管理工作； 4、负责相关技术流程及手册的编写； 5、完成领导交办的其他事项； 职位要求： 1、全日制本科及以上学历，计算机相关专业； 2、具有行业经验优先，具有从业资格者优先； 3、了解期货交易系统的架构及内部原理，具有CTP运维经验优先； 4、熟悉掌握Linux、Windows操作系统，网络及Oracle数据库日常维护，具备RHCE、OCP、CCNP、HCNP等资格证书优先； 5、能熟练使用SQL语句，熟悉Oracle、SQL Server、Sybase等数据库的维护； 6、具有一定编程基础，能编写shell、Python等脚本； 7、善于沟通、做事踏实、有责任心、风险合规意识强，能承受一定的压力； 8、行业特点，能接受轮值夜班（19:00~02:30）。</t>
  </si>
  <si>
    <t>上海辰沅金融信息服务有限公司</t>
  </si>
  <si>
    <t xml:space="preserve">岗位职责： 1. 现有交易系统的优化与维护； 2. 现有自动化策略的优化与维护； 3. 协助金工开发新自动化策略。  要求： 1. 熟悉Python， 熟悉Linux Shell，熟悉操作系统，有分布式系统开发经验为佳。 2. 对金融交易有一定了解，从事过交易系统开发者为佳。 3. 熟悉数据结构与算法。 4. 乐于学习。 </t>
  </si>
  <si>
    <t>java系统架构师/技术总监</t>
  </si>
  <si>
    <t>运维工程师（互联网/科技）</t>
  </si>
  <si>
    <t>社会保险 周末双休 年终奖金 节假日福利</t>
  </si>
  <si>
    <t>岗位职责： 1.负责公司产品技术架构设计、重构、优化； 2.负责公司各域系统的全面架构设计和系统总体设计及详细设计； 3.负责带领技术团队进行研发、设计，并对系统的高可靠性、高可扩展性、高安全性负责； 4.参与开发过程管理，指导开发小组完成系统的设计、实现、集成、测试； 6.负责部分核心模块的开发； 7.负责开发技术指导、培训与交流，解决开发人员的技术问题； 8.主持并参与制定设计及实现规范，指导设计、实现及部署工作，实现公司开发平台，建立研发知识库。   任职要求： 1.计算机软件及应用相关专业，正规统招本科及以上学历； 2.5年以上软件开发或架构或管理的工作经验，有电子商务、金融信息化或第三方支付系统开发工作经验优先； 3.熟悉产品管理、开发的整个流程，深厚的系统架构设计基础和丰富的实施经验； 4.熟悉分布式、高性能架构和开发技术，如分布式应用开发、数据分布式管理和同步等； 5.精通J2EE系统架构，深刻理解J2EE架构的优缺点，具有大型基于J2EE体系结构的项目规划、系统架构设计、开发经验，精通j2ee设计模式； 6.深刻理解软件系统架构，精通面向对象分析设计方法，逻辑能力佳，具有丰富的OOA、OOD、OOP、UML及SOA经验，精通RationalRose、PowerDesigner等设计工具； 7.精通WebLogic、WebSphere、JBoss、Apache、Tomcat、Resin等主流J2EE应用服务器；精通EJB, LDAP, XML, JMS, 并熟悉Struts/Spring/JSF等框架； 8.技术视野广阔，具有良好的前瞻性，思路清晰、逻辑性强，对移动支付和互联网支付的相关技术具有优秀的领悟力和前瞻性，有较强的业务分析能力； 9.良好的沟通能力、团队合作精神和服务意识；认真负责、具有高度责任感和敬业精神。</t>
  </si>
  <si>
    <t>1、支持网站上线、架构设计部署，网站系统与相关协作系统运维； 2、负责网站故障处理，分析定位原因并解决； 3、分析网站系统瓶颈，容量评估，完成扩容、架构改造等工程； 4、网站架构优化、容灾优化、性能优化等； 5、负责网站生产环境自动化、平台服务化工作，提高运维效率和质量。  职位要求： 1、教育：计算机等相关工作经验，大专及以上学历； 2、经验： 1）3年以上电商或者互联网公司工作经验，熟悉Linux系统，熟练使用Grep/Awk/Sed等系统工具，了解MySQL可用性架构，擅长Python/Shell脚本语言编程，实现自动化运维； 2）会业务程序部署优先（svn、gitlab、maven、jenkins、sonar、docker、k8s、mysql、nginx、zabbix,es,redis,mq） 3）熟悉LNMP配置及调优； 4）熟悉运维高可用性架构：LVS/Haproxy/Docker容器/服务化，以及Memcache/Redis； 5）熟悉TCP/IP协议、DNS体系、CDN原理。  薪酬福利： 1、工作时间：五天8小时工作制，周六日双休； 2、带薪假期：享受国家法定节假日、婚假、产假（陪产假）、病假、丧假、年假等； 3、福利待遇：购买社保，提供极具有竞争力的薪酬； 4、节假贺礼：重大节日/生日礼品/礼金； 5、公司活动：定期组织文体活动：下午茶、聚餐活动，公司旅游等；  6、企业培训及职业发展：新员工入职培训、部门培训、职能培训，广阔的职业发展平台。</t>
  </si>
  <si>
    <t>python开发工程师(J10519)</t>
  </si>
  <si>
    <t>工作职责: 1.负责大数据平台的数据入库、清洗； 2.根据数据输入格式不同，进行格式转换，使用已经实现好的算法，参考相关文档，完成数据清洗； 3.结合具体业务，对算法进行优化，提出独立见解和解决方案，帮助团队解决实际问题； 任职资格: 1.基本功扎实，精通Python； 2.能够使用python实现预定的算法逻辑，并进行调优； 3.熟悉常用Linux命令，可以在Linux上进行开发工作； 4.掌握关系数据库及SQL相关知识，了解基本的设计和优化原则，熟悉MySQL、PostgreSQL、Oracle等优先考虑熟悉一种； 5.了解java或者其它语言优先； 6.具有5年以上开发经验，具备极强的动手能力； 7.本科以上学历，211或985院校毕业优先； 8.具备气象或相关行业从业经历者优先</t>
  </si>
  <si>
    <t>Java高级开发工程师--履约仓配方向(J13833)</t>
  </si>
  <si>
    <t>美菜网</t>
  </si>
  <si>
    <t>GIS数据处理工程师</t>
  </si>
  <si>
    <t>工作职责: 1.参与公司产品需求评审，制定技术方案，能快速高效的按时完成开发任务。 2.参与系统架构设计，模块代码研发，设计文档编写。 3.研发的功能要自己全面的进行测试，保证代码质量。 4.处理线上问题，做好技术支持。 5.能完成公司交给的其他任务，不推脱。 任职资格: 1、计算机相关专业，4年以上java开发经验。 2、有扎实的java语言功底，熟悉常用的设计模式，对多线程和jvm深刻的认识。 3、精通java语言，熟悉JVM原理/调优，深刻理解设计模式。 4、熟悉mybatis,springmvc,redis，dubbo等主流开发框架。 5、良好的团队意识和协作方案，有较强的内外沟通能力。 6、有物流行业技术架构或供应链履约仓配研发经验的优先。</t>
  </si>
  <si>
    <t>1、负责空间数据的校验、入库、处理、转换（坐标系、格式）和专题图制作、数据发布等； 2、配合公司GIS项目的实施工作，如地图下载、切图、部署等； 3、空间数据的管理与备份； 4、负责相关文档的编写。 岗位要求： 1、地理信息系统、遥感、测绘等相关专业，大专及以上学历； 2、两年以上相关工作经验； 3、熟练使用Arcmap或Supermap，熟练掌握发布空间数据（栅格数据、矢量数据、影像数据等）； 4、熟练掌握GIS数据处理（配图、格式转换、数据整合、数据检查、坐标转换等）； 5、熟悉ArcSDE、Oracle Spatial等空间数据库； 6、有良好沟通表达能力，有学习精神，有工作热情，吃苦耐劳，有团队精神，能够适应工作压力； 7、熟悉python者优先。</t>
  </si>
  <si>
    <t>北京展云科技有限公司</t>
  </si>
  <si>
    <t>五险一金 交通补贴 餐饮补贴 定期体检 专业培训</t>
  </si>
  <si>
    <t>任职要求: 1. 三年以上工作经验。 2. 精通Python语言（Python3），熟练使用至少一门面向对象语言，精通至少一种Python Web后端框架（首选Flask, 其次Django）； 3. 能独立开发RESTful API服务；熟悉Python后端程序的性能优化； 4. 熟练掌握MongoDB，了解mongoDB机制，掌握各种查询语法，懂得数据库查询调优。能够使用MySQL、Redis，具有数据库设计和 SQL 优化能力； 5. 熟悉多进程、多线程、协程，熟悉常见的网络编程模型； 6. 熟悉http/websocket等协议及相关知识，熟悉nginx等web服务器常用配置； 7. 能够维护已有代码； 8. 良好的英文阅读与理解能力； 9. 能够接受的敏捷开发方式，紧张的开发节奏； 10. 具备良好的沟通能力和团队协作精神，善于学习、研究、总结，乐于分享。</t>
  </si>
  <si>
    <t>Java高级开发工程师 - 开发套件方向 (职位编号：36126)</t>
  </si>
  <si>
    <t>五险一金 专业培训 年终奖金 弹性工作 定期体检 篮球/羽毛球 通讯补贴 绩效奖金</t>
  </si>
  <si>
    <t xml:space="preserve">一、基本任职要求： 1.大学本科及以上学历，电子、通信、计算机及相关专业；1年以上工作经验； 2.有系统测试的独立设计、分析能力； 3.熟悉软件工程，熟悉测试流程和规范； 4.能迅速完成高质量的各种测试文档和报告； 5.熟悉常用测试仪器、工具的使用； 6.热爱测试工作，工作勤奋、严谨并有高度的责任心和耐心； 7.有分析、判断和解决问题的能力,学习能力强； 8.有较强的沟通能力和团队合作精神； 9.有一定软件基础，能够编写测试脚本；或有一定的硬件设计基础，能够设计测试夹具。   二、有以下经验者优先： 1.熟悉linux系统及相关开发调试。 2.有软件开发经验、熟悉C/C++等至少一种编程语言和shell/python/JS/VB等脚本语言； 3.了解性能测试的常用方法，对通信产品的测试要求和标准熟悉的优先； 4.熟悉程控交换机技术，熟悉共路信令和随路信令的优先； 5.熟悉计算机通信网络，了解TCP/IP协议，熟悉MySQL等数据库。  </t>
  </si>
  <si>
    <t>六险一金 弹性工作 免费三餐 租房补贴 带薪休假 休闲下午茶 扁平管理 健身瑜伽 过亿用户 职业大牛</t>
  </si>
  <si>
    <t>全栈工程师（Python）</t>
  </si>
  <si>
    <t>诺亚歌斐投资管理</t>
  </si>
  <si>
    <t xml:space="preserve"> 岗位职责： 主要职责：负责为现有的二级市场投研和风险管理系统创建基于Docker的Web平台。主要负责服务器端开发及部分前端开发。 具体职责： 任职要求：</t>
  </si>
  <si>
    <t>广东世纪晓教育科技有限公司</t>
  </si>
  <si>
    <t>JAVA技术经理</t>
  </si>
  <si>
    <t>工作职责: 1、负责APP\WEB产品测试工作 2、根据需求，使用场景进行产品测试用例设计，用自动化工具进行脚本录制、调试及回放 3、执行测试用例并反馈跟踪BUG，定位问题性质，推进问题解决 4、改进和完善测试流程及方法 5、提交测试报告，保证产品质量 任职资格: 1、本科及以上学历，有开发或测试工作经验； 2、掌握至少一种脚本开发语言（如perl，python，shell等），具有一定开发能力； 3、了解自动化测试和性能测试相关技术，并有钻研兴趣； 4、熟悉测试理论、流程及规范，掌握常用的软件测试工具loadrunner、jmeter、VuGen等得使用； 5、工作细心主动、责任心强，且具有良好的团队协作精神，积极向上。 福利： 1、法定假期：按国家统一规定员工享有法定节假日。 2、带薪年假：员工可享受最高15天的带薪年假。 3、五险一金：为员工提供社会保险及公积金福利。 4、幸福基金：为员工提供低息借款，解决购房、购车、结婚等大额支出困难。 5、心基金：为困难员工提供爱心资助，帮助员工及其家人度过难关。 6、节日福利：春节、三八、端午、中秋节、教师节等，公司发放节日礼品。 7、年度体检：为员工提供年度免费体检。 8、定期团建：烧烤、唱K、聚餐等，增强团队凝聚力。 9、定期省内外旅游：如海南、云南、西藏等。 10、员工活动：全天候无限量零食供应，每周水果下午茶，每月不同主题生日PARTY，轻松欢快的工作氛围。 11、工作环境：坐标广州天河市CBD，交通便捷，办公环境怡人。 12、课程优惠：员工子女报读课程可享受一定优惠，低至5折优惠。 13、完善的晋升机制，多通道全方位发展。 14、上班制：大小周，自我驱动项目导向，不强制加班哦~ 互联网中心：https://www.v2ex.com/t/448059#reply0 晓教育集团视频&amp;工作环境&amp;所获荣誉&amp;教育行业介绍：https://pan.baidu.com/s/1xtZvYbv1xytTWJgPDXc99Q</t>
  </si>
  <si>
    <t>广州恒利信息科技有限公司</t>
  </si>
  <si>
    <t>五险一金 员工旅游 专业培训 弹性工作 周末双休 年终奖金 定期体检 通讯补贴</t>
  </si>
  <si>
    <t>岗位职责： 1、负责参与整个公司系统的技术方向研究和总体规划； 2、带领团队构架、研发、设计，指导关键技术模块，并对系统安全性、稳定性负责； 3、指导并且参与核心代码的编写，并对产品开发过程进行把关； 4、参与系统需求分析，对架构设计、研发、系统安装、部署、安全策略、运行管理等整体负责； 5、负责研发团队的培训、指导和管理。  岗位要求： 1、本科及以上学历，计算机相关专业； 2、具备6年以上相关开发工作经验，至少2年技术团队管理经验； 3、精通Java技术，熟练掌握spring boot,springmvc框架，熟悉spring cluod使用优先； 4、熟悉多种主流数据库，如：mysql,oracle,mongodb； 5、熟悉常用中间件Redis、RabbitMQ、Zookeeper、Nginx； 6、具备大型移动端开发及技术团队管理经验； 7、熟悉各类网站缓存及负载均衡技术；及各种开源软件和系统； 8、精通互联网产品架构设计及开发，熟悉设计模式及常用算法。</t>
  </si>
  <si>
    <t>上海连为科技有限公司</t>
  </si>
  <si>
    <t>JAVA技术总监</t>
  </si>
  <si>
    <t>深圳市迈戈实业有限公司</t>
  </si>
  <si>
    <t>五险一金 带薪年假 绩效奖金 节日福利</t>
  </si>
  <si>
    <t>岗位职责：
1、 负责组建团队、业务系统的后端核心模块Java开发；负责开发框架、核心模块的代码编写工作。
2、 负责业务系统的需求对接、系统设计，以及对外关联系统对接；负责系统性能优化等工作。
3、 负责部分技术选型、架构设计等工作；负责部分技术文档的撰写工作。
4、 解决项目开发中的关键问题和技术难题，并能指导解决其他java工程师的技术难题；
5、 跟进项目的bug及进度，并与产品、测试等团队沟通，保证项目的迅速推进。
6、 跟进并汇报项目的风险，与上下级保持紧密沟通协作，保证项目风险的提前感知及解决。
7、 在公司新战略指引下、在新的智慧城市建设和房产管理领域，进行新颖的、独具特色的业务系统开发。（具体业务方向可当面详聊）。
任职要求：
1、 计算机、通信、软件工程相关专业全日制本科或以上学历；5年及以上JAVA开发经验；
2、 有扎实的Java基础；JVM、Java多线程、并发以及网络通信有一定的经验； 有良好的编程习惯、文档撰写习惯；具有带领开发团队做过完整项目开发的经验。
3、 熟悉主流框架，如SpringBoot，Spring、SpringMVC、MyBatis、Hibernate、JPA等技术；
4、 了解SpringCloud、Dubbo、ZooKeeper等技术的适用场景与应用；了解分布式、缓存、消息、负载均衡等机制和实现；
5、 熟悉MySQL，以及相应数据库调优、SQL优化； 熟悉Redis、ES、MongoDB等；
6、 热爱技术，对技术有不懈的追求，持续在一线进行代码工作；良好的学习能力、善于思考，能独立分析和解决问题；
7、 责任心强、有较好的团队协作能力和沟通能力，具有和产品进行业务需求沟通的能力；
8、 有react等前端技术经验加分；使用过jenkins等自动化部署工具者加分。</t>
  </si>
  <si>
    <t>n 全日制本科及以上学历，计算机及相关专业，3年以上开发经验； n 熟练使用Python；精通Python开发框架：flask/django/tornado； n 熟悉分布式系统的设计和应用，熟悉分布式、缓存、消息等机制，能对分布式常用技术进行合理应用，解决实际架构问题； n 对HTTP协议，Websocket的全面了解，具备web开发经验、熟悉webservice接口开发，精通restful接口开发；、 n 熟悉数据库技术，会使用sqlserver、mysql等常见关系数据库，有mongodb等nosql经验更好； n 了解前端语言如Vue、Angular等中的一种，能快速上手； n 熟悉linux系统操作，熟悉常用的服务器如nginx，apache等； n 熟悉git、svn等配置管理工具以及jenkins等自动化部署工具； n 具有较强的学习能力和良好的沟通表达能力，具备团队合作精神，愿意与团队成员分享相关经验； n 技术视野开阔，学习和抗压能力好，有很强的分析和解决复杂问题的能力； n 有爬虫或人工智能项目经验者优先；</t>
  </si>
  <si>
    <t>福禄仓（广州）电子商务有限公司</t>
  </si>
  <si>
    <t>（一）岗位职责：
1、负责公司产品项目及业务系统的日常部署、更新、升级、故障处理，服务巡检； 2、负责解决、跟进客户在产品使用过程中遇到的技术问题，对复杂的异常问题，协调产品专家或研发人员予以解决； 3、负责公司项目的后端服务器的技术支撑，疑难问题的定位和分析，技术改进方案的制定和解决； 4、负责内网开发、测试环境的更新、维护、整体协调和调度工作； 5、分析排除系统、数据库、网络、应用等故障及错误； 6、推进公司传统项目管理和部署方式向自动化和容器化方式转变； 7、有需要时协助系统版本测试。 （二）职位要求： 1、良好的统筹沟通，乐于学习和接受新技术，独立的问题分析与解决能力； 2、2年以上的互联网相关企业和产品运维经验，有电商经验优先； 3、至少掌握shell/python一种脚本/开发语言在运维中的应用； 4、掌握常用开源项目/框架/工具的部署和使用，如Ansible、Jenkins、Gitlab、ELK、Zabbix、LNMP、Tomcat等 5、熟悉Mysql、Redis、Monogodb等数据库安装部署、主从或集群配置、备份恢复、优化、管理维护工具等的使用； 6、掌握阿里云计算相关产品的使用配置，包括ECS/RDS/OSS，能独立解决问题； 7、熟悉Docker/kubernetes相关容器生态，有实际落地经验者优先。 （三）福利待遇：
1、早九晚六； 2、周末双休； 3、带薪年假； 4、五险齐全； 5、下午茶； 6、交通便利、临近地铁站、公交站。</t>
  </si>
  <si>
    <t>深圳友德医科技有限公司</t>
  </si>
  <si>
    <t>五险一金 年终奖金 餐饮补贴 弹性工作 定期体检</t>
  </si>
  <si>
    <t>岗位要求： 1、负责设计、开发、维护爬虫系统及数据抓取； 2、对海量数据进行建模、清洗、分析。  任职要求： 1、计算机/人工智能/机器学习/统计学/本科以上学历，对数据敏感； 2、至少熟悉Python框架其中一种(Django、 Tornado、Flask)，本科以上学历； 3、熟悉爬虫抓取原理，了解反爬策略； 4、了解分布式架构，开发过爬虫相关优先，具备快速分析问题解决问题的能力； 5、具有高度责任心、团队合作意识，沟通能力、思路清晰，良好的学习能力。  工作地点：南山区科技园 工作时间：5天7.5小时 福 利 ：入职购买五险一金+弹性工作制+各类补贴+良好的工作环境+每月员工聚餐等 公司网站： www.youdeyi.com 工作地址南山区研祥科技大厦</t>
  </si>
  <si>
    <t>上海环籁网络科技有限公司</t>
  </si>
  <si>
    <t>五险一金 出国机会 专业培训 年终奖金 餐饮补贴</t>
  </si>
  <si>
    <t>工作内容： 1. 负责云平台中具体功能模块的开发； 2. 负责模块功能，性能和稳定性验证； 3. 负责云平台功能模块的日常维护； 4. 负责运维自动化。  任职资格： 1.本科以上学历，计算机、网络工程等相关专业； 2.能英文日常交流，读写无碍； 3.有运维或运维自动化经验者有限； 4.精通一门脚本语言的运维或运维开发优先（如python、perl等）； 5.工作积极，态度端正； 6.良好的沟通协调能力，可以独立解决问题。  我们提供给到您： 1.专业的技术培训、英语培训，甚至还有机会前往德国进行技术培训； 2.午餐和晚餐； 3.清晰的职业晋升通道以及丰厚的薪资； 4.转入外资IT公司的正式员工机会； 5.多样的团建活动……  如果您能够英文日常交流，逻辑清晰，积极上进，上海环籁欢迎您的加入，投个简历吧！！！</t>
  </si>
  <si>
    <t>资深Python开发工程师</t>
  </si>
  <si>
    <t>安吉康尔（深圳）科技有限公司</t>
  </si>
  <si>
    <t>资深架构师（JAVA）</t>
  </si>
  <si>
    <t>深圳市优贤企业管理咨询有限公司</t>
  </si>
  <si>
    <t>开发工程师（安全研发）</t>
  </si>
  <si>
    <t>弹性工作 五险一金 员工旅游 绩效奖金 周末双休</t>
  </si>
  <si>
    <t>深圳市星火电子工程公司</t>
  </si>
  <si>
    <t>汽车及零配件 专业服务(咨询、人力资源、财会)</t>
  </si>
  <si>
    <t>五险一金 专业培训 定期体检 员工旅游 餐饮补贴 交通补贴 通讯补贴 绩效奖金 年终奖金</t>
  </si>
  <si>
    <t>岗位职责： 1. 遗传疾病智能诊断平台Aegis研发，推进遗传疾病的人工智能诊断。 2. 遗传病测序数据管理平台与科研平台的开发和升级维护。 3. PCR实验室内部管理系统开发与升级维护。 4. 公司主页和公众号的PC端、移动端网页的核心模块设计与升级维护。 任职要求： 1. 两年以上后端开发经验，本科及以上学历。 2. 精通Python（包括numpy, scipy, pandas, IPython/Jupyter）以及web开发（Django）。 3. 熟练使用git, svn等版本控制软件。 4. 了解前端基础知识。 5. 责任心强，有较强的团队合作意识与抗压能力。 6. 有SQL/NoSQL数据库使用经验。 锦上添花： 1. 接触过医学、生物信息相关项目。 3. 修过机器学习，数据结构和概率统计等课程，了解相关领域基本常识。 4. 热爱并熟练使用Docker。</t>
  </si>
  <si>
    <t>技能要求 1、必须具备较强的多线程；redis；servlet；rpc；dubbo；分布式系统；微服务能力。 2、最低学历：本科以上学历， 3、必须五年以上使用JAVA开发的经验，java基础扎实。 4、必须有电商背景，有商品库存，营销购物车，支付订单，物流会员店铺模块业务开发经验。</t>
  </si>
  <si>
    <t>五险一金 员工旅游 餐饮补贴 定期体检 每月劳保 年终奖金 绩效奖金</t>
  </si>
  <si>
    <t xml:space="preserve"> 岗位职责: 1.负责公司安全监测平台产品的功能模块的设计与开发， 2.负责平台与底层采集工具及其它系统数据对接的接口开发及维护. 3.负责相关数据归集、清洗、整理，然后根据海量数据进行分析、预测、展示.  任职要求 : 1.至少熟练掌握一种常用的编程语言。如:Python、go、java等。 2.熟悉B/S架构技术开发，并具有相关项目开发经验。 3.熟悉常见网络协议（ethernet、tcp/ip、http）. 4.了解常见网络攻击技术以及安全漏洞原理，有实际的安全产品或安全项目开发经验优先。 5.有信息安全相关工作经验优先 6.大专及以上学历，计算机软件、信息安全相关专业。</t>
  </si>
  <si>
    <t>Java技术副总监（综合游戏类）</t>
  </si>
  <si>
    <t>5.5-9.5万/月</t>
  </si>
  <si>
    <t>上班时间：6天制，每年30天带薪年假 工作地点：需外派国@@~&gt;wai， 公司负责免费用餐和住宿 薪资组成：月薪人民币税后 55000元起 + 30-80%月绩效奖+ 每月35%分红奖金（满半年后计算）+ 忠诚奖  任职要求： 1、本科及以上学历，至少5年以上互联网工作经验，2年以上团队管理工作经验； 2、具有扎实的Java功底，对JVM的原理有一定的了解，具有较好的Java IO、多线程、网络等方面的编程能力； 3、具有较强的架构设计能力，了解常用的微服务解决方案 4、熟悉常用关系型数据库：mysql 熟悉常用的NoSQL: Hbase，redis、mongodb，elasticsearch等； 5、有大规模高并发互联网应用的设计和开发经验，熟悉常规的分布式架构，熟悉缓存、消息队列等开源中间件； 6、高度的责任感和良好的沟通能力、团队管理能力。</t>
  </si>
  <si>
    <t>职责描述： 1. 根据需求负责网站数据爬虫的开发。 2. 定期爬取指定的网站数据，并根据网站更新更新爬虫。 任职要求： 1. 2年爬虫相关工作经验。 2. 熟悉网页抓取原理及技术、正则表达式、xpath、JS逆向解析，能从结构化及非结构化数据中获取信息。 3. 熟悉爬虫策略和反屏蔽规则，解决封IP、验证码、模拟登陆等难点。 4. 对技术热衷，工作积极主动，沟通交流能力强，具有良好的团队合作精神。 5. 有知名电商网站、APP相关爬虫工作经验者加分。</t>
  </si>
  <si>
    <t>上海进馨网络科技有限公司（纳米盒）</t>
  </si>
  <si>
    <t>五险一金 员工旅游 年终奖金 绩效奖金 专业培训 定期体检</t>
  </si>
  <si>
    <t>工作内容： 1. 参与软件项目周期的大部分工作，包括分析、设计、开发及后续部署运维等工作； 2. 能够根据项目的实际需要，进行技术方案的分析、选型； 3. 发现和解决系统开发中存在的技术问题，解决关键的技术难题；  岗位要求：  1、本科及以上学历，计算机、软件工程、信息管理、计算机应用等理、工专业； 2、五年以上Python开发经验,三年以上python服务端开发经验； 3、熟练掌握Django或者其他Python Web开发框架，熟悉html、js、css、jquery等web开发者优先； 4、具备数据库设计能力，熟练掌握MySql者优先； 5、熟悉twisted框架，了解TCP/IP、网络、多线程、多进程、协程编程、异步编程模型，了解线程安全和线程可见性，能编写正确且高效的并发代码； 6、熟悉Linux操作系统，熟悉Apache/Tomcat/Ngnix等Web Server的部署和应用； 7、具备良好的编码习惯及开发文档书写习惯； 8、具有优秀的团队合作和沟通协作能力，善于学习，乐于分享，能承受较大工作压力。  办公地址：浦东新区盛夏路500号1号楼（靠近广兰路地铁站）</t>
  </si>
  <si>
    <t>python数据挖掘</t>
  </si>
  <si>
    <t>深圳市大象互动网络科技有限公司</t>
  </si>
  <si>
    <t>五险一金 弹性工作 包餐 节日福利</t>
  </si>
  <si>
    <t>岗位职责： 1、数据挖掘，数据分析； 2、根据公司业务，规划并开发数据挖掘平台； 3、主动开发数据指标，为商业分析、商城风险控制、财务分析提供相关依据； 4、开发公司相关业务报表。 任职要求： 1、熟练使用python，有2年以上python开发经验; 2、有完整的数据挖掘，数据分析的项目经验； 3、 熟练掌握数据库相关知识； 4、熟练掌握python数据分析模块。</t>
  </si>
  <si>
    <t>行业研究员(J12065)</t>
  </si>
  <si>
    <t>瑞庭网络技术（上海）有限公司北京分公司-安居客</t>
  </si>
  <si>
    <t>五险一金 免费班车 餐饮补贴 年终奖金 绩效奖金 定期体检 补充医疗保险</t>
  </si>
  <si>
    <t xml:space="preserve">工作职责: 1、案头研究：围绕本地服务主题，针对家政/教育培训/装修建材/宠物/二手回收/等垂直行业进行深入研究，把握行业发展趋势、输出行业洞见 2、业务分析/数据分析：通过各种渠道收集宏观经济、区域发展、本地服务相关行业相关数据，结合事业部实际经营数据，建立分析模式，输出业务策略建议 3、报告撰写：定期将研究结论以研究报告的形式予以呈现 4、资料库建立：协助部门负责人建立本地服务相关垂直行业资料素材库 任职资格: 1、两年以上战略咨询、行业研究、商业分析等相关岗位工作经验 2、较强的结构化思考能力和分析能力，对复杂问题有能力进行识别、界定、拆解，并最终推动解决 3、较强的信息搜集能力和数据收集整理能力 4、文笔流畅简洁，表达准确，且具备一定视觉表现技巧，报告制作效率高 5、精通ppt/excel，熟悉SPSS/SQL/Python更佳 6、主动协作能力强，持续学习能力强，目标导向意识强，有创新精神，乐于接受挑战 7、艾瑞、易观、亿欧等第三方咨询公司优先 </t>
  </si>
  <si>
    <t>风险分析及策略</t>
  </si>
  <si>
    <t>上海夺汇网络技术有限公司</t>
  </si>
  <si>
    <t>五险一金 绩效奖金 年终奖金 股票期权 弹性工作 定期体检</t>
  </si>
  <si>
    <t xml:space="preserve">公司介绍 XTransfer成立于2017年，总部在香港，并已经在英国伦敦，中国上海、深圳设有3家全资子公司，是中国第一家专注服务外贸B2B客户的跨境金融科技企业，致力于打造新一代全球金融服务体系，连接全球的中小企业和金融机构，利用技术的力量让全球中小企业惠享优质金融服务。团队来自阿里巴巴、蚂蚁金服、Visa，技术负责人在美国paypal和阿里巴巴负责核心的支付和风控系统，有着丰富的项目经验和深厚的技术积累，详情见www.xtransfer.cn关于我们了解更多。    工作职责：  1. 基于数据分析和专家经验、设计针对欺诈、洗钱等不同风险类型的安全策略，并持续优化；  2. 开发和维护风险Dashboard/Report用于风险运营管理，跟踪核心业务指标变化，通过数据分析定位问题，并提出解决方案并推动落实；  3. 监测和分析风险策略执行情况和效果，持续优化和完善风险政策；      职位要求  1. 国内985或者海外高等院校本科及以上学历，数学、统计学、计算机、信息管理等理工科相关专业学历；  2. 3-5年数据分析或者风险分析相关工作经验，有支付行业相关经历者优先；  3. 精通SQL，熟练使用至少某一种专业分析工具，如SAS、Python、R等；  4. 熟练使用office等工具，精通Excel Pivot；  5. 出色的逻辑思维能力，对于数据有一定的敏感性，具有数据分析挖掘相关知识的应聘者优先考虑；   </t>
  </si>
  <si>
    <t>加和（北京）信息科技有限公司</t>
  </si>
  <si>
    <t>五险一金 绩效奖金 年终奖金 弹性工作 定期体检 员工旅游 无限量零食 团建活动</t>
  </si>
  <si>
    <t>岗位职责： 1.深入理解业务数据，扩充有效的特征，挖掘用户兴趣，建立用户画像； 2.不断优化召回和排序模型，并提供稳定的线上服务； 3.跟踪业界最前沿的机器学习算法，并尝试将其应用于实际的生产环境。 任职资格： 1.扎实的机器学习功底，熟悉常见算法如协同过滤、GBDT、SVD、LDA、LearningToRank、word2vec、深度学习等，并有丰富实战经验； 2.熟练掌握Python、C、C++等其中的一种或几种，参与过大型互联网项目，具备良好的编码习惯和算法基础； 3.三年以上推荐/广告/搜索系统核心算法研发经验，对个性化推荐系统有深刻理解； 4.熟悉hadoop、Spark等分布式计算系统，了解hbase、storm、kafka工具者优先； 5.有深度学习等机器学习前沿方向的研究经历者优先。</t>
  </si>
  <si>
    <t>战略运营-数据分析经理(J14631)</t>
  </si>
  <si>
    <t>金风科技-风机单元职能</t>
  </si>
  <si>
    <t>工作职责: 1.   针对运营管理的分析需求，建立数据分析体系，定期输出专题分析报告，建立良好的运营数据监控和汇报机制； 2.   应用先进的统计建模方法，建立分析模型，充分发挥对数据的价值挖掘，撰写分析报告，为业务决策、管理等提供数据支持； 3.   与公司业务紧密联系，将数据模型应用于实际业务，为风电产业集团战略决策提供支持； 4.   通过数据分析，加强对业务数据分析的深度和广度，预测未来市场走势，提供相应的运营建议。  任职资格: 1.  全日制大学本科以上学历，数学、统计学、经济学等相关专业，3年以上数据分析工作经验； 2.  具备较强的数据分析能力，熟悉至少一门编程语言，如：Matlab、R、Python等； 3.  有较好的商业敏感度和市场洞察力，能够撰写分析研究报告； 4.  良好的数据分析及解决问题能力，良好的数据敏感度和逻辑思维能力能够承担一定的工作压力。</t>
  </si>
  <si>
    <t>风险政策专家</t>
  </si>
  <si>
    <t>上海拍拍贷金融信息服务有限公司</t>
  </si>
  <si>
    <t>五险一金 餐饮补贴 专业培训 年终奖金 弹性工作 周末双休 年度旅游 带薪年假 节日福利 岗位晋升</t>
  </si>
  <si>
    <t>工作内容： 1.参与线下消费分期策略的分析和制定，并推进策略实施； 2.负责老客现金贷的审批策略、额度策略、推送策略的方案设计、制定和落地； 3.负责优化策略迭代的工作流程和质量； 4.参与建立和完善风险监控体系； 5.调研和分析外部数据的增益效用，并推进外部数据产品的落地。  岗位要求： 1.研究生及以上学历，统计、计算机、数学、金融、经济专业优先考虑； 2.具备至少二年银行/互金/消金领域风险控制工作经验，有策略分析经验者优先考虑； 3.熟练掌握SQL、SAS、R、Python中至少二项的编程技能； 4.良好的沟通能力、逻辑思考能力和分析能力； 5.有创新和冒险精神，渴望在快节奏的创业公司提升自己，创造价值。</t>
  </si>
  <si>
    <t>岗位职责: 1、负责公司BI和数据仓库的搭建； 2、负责数据平台相关数据管理工作，如研发规范、质量规范、安全规范的制定与推动实施落地； 3、报表系统的功能需求分析、设计及程序开发工作； 4、维护和升级现有报表系统，快速定位并修复现有系统缺陷； 5、ETL作业设计及开发工作； 6、协助用户进行报表测试、上线准备工作。  任职要求: 1.本科及以上学历，计算机、统计和应用数学等相关专业； 2.三年以上BI项目经验； 3.具备3年以上DW系统建设经验；熟悉业界数据仓库建模方法、元数据管理； 4.精通多系统数据融合、清洗、转换、整合； 5.熟悉常用关系数据库，如Oracle，MS SQL，Ｍysql等，至少精通其一；精通SQL优化，存储过程，有丰富的数据库模型设计和优化经验； 6.至少熟悉一种BI工具或ETL工具，如DataStage、Kettle、 PowerCenter等其中之一； 7.熟练掌握Unix/Linux常规命令、工具及Shell编程； 8.掌握一门或多门编程语言优先，如Java、Python、Scala等； 9.熟悉Hadoop、Spark、Kafka等大数据生态相关技术，有相关实践经验着优先； 10.良好的语言沟通与表达能力和自我驱动动力。</t>
  </si>
  <si>
    <t>艾利特捷（北京）咨询有限公司</t>
  </si>
  <si>
    <t>租赁服务</t>
  </si>
  <si>
    <t>解决方案工程师 主要职责： 1.了解顾客要求，向顾客提出建议。 2.与SE和客户一起定义工作范围（SOW）；根据客户要求进行编码，在代码级别进行单元测试。 3.通过集成软硬件定制解决方案。 4.按时交付代码或测试用例，并提供必要的现场调试； 5.分析代码问题并解决。 6.为当地客户提供优质的产品支持； 7.及时向项目经理汇报； 8.与全球服务和销售团队等其他团队密切合作。 9.其他职责可以分配。  要求： 1.计算机科学或通信工程专业本科以上学历； 2.对通信和相关网络理论的知识和经验，如以太网、TCP/IP、SDN和OSPF/BGP/ISIS/FTP/HTTP将是有益的； 3.熟悉Linux，了解Linux流程； 4.具有较强的软件编码集成能力； 5.软件设计和脚本语言的经验，如Python、Java、TCL、Ruby； 6.工作经验2年以上，试验自动化经验1年以上； 7.适应新环境、新技术。熟练的故障排除和调试技能； 8.必须是一名优秀的团队合作者； 9.良好的英语书面和口头沟通能力；</t>
  </si>
  <si>
    <t>风控模型开发</t>
  </si>
  <si>
    <t>五险一金 绩效奖金 员工旅游 补充医疗保险 补充公积金 弹性工作 专业培训 商业保险 带薪年假 周末双休</t>
  </si>
  <si>
    <t>岗位职责 1、金融风控模型设计与开发：负责金融风控模型的设计、开发、测试和实施，包括但不局限于信用评分模型、风险评估模型、反欺诈模型等的框架设计开发； 2、对风控数据进行统计分析，发现数据中的相关关系，为风控模型创建并筛选变量，为风险管理提供决策支持； 3、对风控数据进行挖掘，利用统计分析、决策树、回归算法、机器学习或时间序列等技术建立信用风险预测模型，包括信用评分卡、风险评分卡、反欺诈评分卡等；  任职条件 1、本科及以上学历，数学、应用数学、金融数学、统计学、计算机、自动化、人工智能相关专业优先； 2、熟悉大数据平台，了解Hadoop、Hive、Hbase，有大数据风控产品方面工作经验者优先 3、三年以上模型开发工作经验，深刻了解整个建模过程的原理，能创造性的通过建模解决业务问题； 4、曾从事以下行业的数据建模工作者优先考虑：金融研究、金融建模、信贷业务建模等； 5、对于互联网量化风控与建模技术有专研者优先，熟练使用SAS、Python、Tensorflow等工具进行模型开发者优先； 6、有激情，有理想，工作责任心强，抗压能力强，有良好的创新精神。</t>
  </si>
  <si>
    <t>五险一金 员工旅游 带薪年假 专业培训 节日福利 定期体检 交通补贴 员工生日福利 年终奖金</t>
  </si>
  <si>
    <t>岗位职责：
1.服务器基础平台（Linux操作系统、配置管理、存储、网络、监控、安全、备份）的 设计、实现、优化、管理、维护；
2.为开发团队提供系统技术支持，部署服务，优化系统性能及故障排查；
3.推进容器平台建设（Docker, Kubernetes）；
4.服务器硬件和云平台方案的技术选型、性能测试、容量规划；
5.开发运维工具，规范运维流程，编写运维文档，提升运维效率；
任职要求：
1.本科及以上学历，3年以上互联网运维经验；
2.熟悉大型Web系统架构，以及相关服务的部署调优，包括：Web服务器、负载均衡、消 息队列、数据库、高可用解决方案等；
3.熟悉Linux系统的使用和配置，熟悉Linux系统原理，有丰富的定位解决系统故障、优化性能的经验；
4.熟悉Shell脚本编写，熟悉至少一种编程语言（Python, Perl, Go, Ruby等）；
5.了解服务器硬件知识及性能优化；
6.深入了解计算机网络知识，熟悉网络配置、优化、排除故障；
7.对系统和网络安全有深刻的认识，思维缜密；
8.对开源技术有强烈的兴趣和爱好；
9.高度的责任心，能够胜任7*24小时故障响应及处理；</t>
  </si>
  <si>
    <t>爱乐福（深圳）科技有限公司</t>
  </si>
  <si>
    <t>节日福利 年终奖金 员工旅游 定期体检 生日会 五险一金 带薪年假 专业培训</t>
  </si>
  <si>
    <t>岗位职责： 1、负责图像处理软件的二次开发和调试； 2、负责运动中的异物检测，包括图像质量评估和增强、图像分割、分类、跟踪、特征提取与识别、图像理解、视频分析等前沿技术研发和实现。  任职要求： 1、硕士及以上学历，模式识别、深度学习、计算机视觉识别、计算机等专业方向，有相关项目经历者优先； 2、熟练掌握C/C++/Matlab/Python等常用编程语言，熟悉OpenCV，有立体视觉、三维重建、SLAM或目标跟踪/检测等相关项目经验者优先; 3、熟悉物体检测、跟踪与识别算法；  4、熟悉图像理解（分类、分割等）、视频分析算法、熟悉cnn，rcnn，frcnn，boost，svm其中至少一种，熟练阅读相关英文论文和专利，并能快速编程实现。</t>
  </si>
  <si>
    <t>上海悦管家网络科技有限公司</t>
  </si>
  <si>
    <t>五险一金 通讯补贴 年终奖金 绩效奖金 弹性工作 员工旅游 专业培训 出国机会 股票期权</t>
  </si>
  <si>
    <t>1、依据产品需求完成高质量的跨终端hybrid app的开发和维护； 2、对具体的产品进行性能优化，实现极致的页面加载、执行和渲染时间； 3、在理解前端开发流程的基础上，结合前端实际建立或优化提升工作效率的工具； 4、在理解产品业务的基础上，提升产品的用户体验，技术驱动业务的发展； 5、关注前端前沿技术研究，通过新技术服务团队和业务。 任职资格： 1、精通各种前端技术，包括HTML/CSS/JavaScript/Node.JS等； 2、具备跨终端的前端开发能力，熟悉hybrid app，有移动端H5页面开发经验; 3、熟悉前端框架Reactjs或angularjs，并有2年以上项目经验； 4、至少熟悉一门非前端的语言（如Java/PHP/C/C++/Python/Ruby），并有实践经验； 5、熟悉webpack、gulp等前端自动化构建工具 6、具备良好的团队协作精神，能利用自身技术能力提升团队整体研发效率，提高团队影响力； 7、对前端技术有持续的热情，个性乐观开朗，逻辑性强，善于和各种背景的人合作。</t>
  </si>
  <si>
    <t>DSQ-大数据测试工程师</t>
  </si>
  <si>
    <t>顺丰科技有限公司</t>
  </si>
  <si>
    <t>周末双休 弹性工作 餐饮补贴 五险一金</t>
  </si>
  <si>
    <t>职责描述： 1.负责大数据平台测试工作，独立设计和执行测试用例，进行缺陷跟踪、测试报告分析等； 2.至少掌握一种现有开源自动化测试框架，Python/Java + selenium、RF等，负责大数据平台自动化测试脚本建设，调试和执行、提高测试效率； 3.独立搭建测试环境、包含但不限于常用容器部署(Tomcat、jetty)、数据库搭建(Mysql、Oracle、Hive)、异常日志及缺陷日志跟踪的脚本开发等工作。 4.负责相关测试工具开发及自动化平台建设工作. 5.工作态度积极主动、勇于承担。对测试中发现的问题能够进行分析和定位，与开发人员、产品人员积极有效沟通，推动问题解决。 任职要求： 1.全日制本科及以上学历，计算机相关专业，6年以上相关测试经验； 2.熟悉Linux、UNIX系统，至少掌握ORACLE、MYSQL、DB2、Greenplum主流数据库中的一种，熟悉SQL以及SHELL脚本开发； 3.熟悉数据仓库系统架构，熟练测试理论及方法； 4.对数据敏感，有较强的业务分析和沟通表达能力，有较强的责任感，执行力强，富有团队精神； 5.熟悉Hadoop生态圈技术，了解生态圈相关组件，主要包括Common、MapReduce、HDFS、Zookeeper、HBase、、Hive等组件者优先； 6.有良好的开发基础，熟练使用一种或多种开发语言（python、Java、C或其他脚本语言），有搭建自动化测试平台的实战经验者优先。</t>
  </si>
  <si>
    <t>高级前端工程师（可视化）</t>
  </si>
  <si>
    <t>上海帕科网络科技有限公司</t>
  </si>
  <si>
    <t>五险一金 餐饮补贴 定期体检 补充医疗保险 补充公积金 员工旅游</t>
  </si>
  <si>
    <t xml:space="preserve"> 职位描述： 1.和数据PM.工程师完整参与数据产品的设计与开发 2.优化前端数据展示的性能 3.与后端工程师协作，高效完成产品的数据交互.动态信息展现 4.按照公司规范编制高质量代码，编写相关技术文档  职位要求： 1.精通多种前端技术，包括HTML/CSS/JavaScript/Node.JS等 2.精通Requirejs/seajs任一种 3.熟练使用JS，对闭包.事件和异步有深刻的见解，精通前端调试工具，精通ES6； 4.熟悉面向对象的程序设计方法，熟悉或了解各种数据结构 4.对视觉.交互有着深刻理解，有能力精确还原设计.实现交互 6.至少熟悉一门非前端的语言（如Java/PHP/C/C++/Python/Ruby/NodeJs），并有实践经验 7.熟悉数据可视化库，如ECharts/D3.js/HighCharts/amcharts 8.有WebGL/Three.js开发经验优先 9.具有数据类产品和数据可视化的工作经验者优先 10.对前端技术有持续的热情，个性乐观开朗，逻辑性强，善于和各种背景的人合作 11.至少3年工作经验，五年工作经验以上优先 12.熟悉第三方产品阿里DataV/Tableau/Power BI等可视化软件优先 </t>
  </si>
  <si>
    <t>测试经理(002228) (职位编号：002228)</t>
  </si>
  <si>
    <t>1、管理各软件项目测试工作，包括测试任务安排，测试资源调配，测试交付审核，解决测试实施过程中的问题，保障项目测试工作顺利进行，推动项目研发工作顺利进行。
2、参与需求评审，带领、指导测试团队完成各软件项目的测试工作，包括编写测试用例、执行测试、编写测试报告和跟踪缺陷。
3、带领、指导测试团队完成各软件项目的测试环境搭建、维护和管理。
4、带领、指导测试团队完成各软件项目的自动化测试设计、实现与维护，参与公司自动化测试框架设计。
5、带领、指导测试团队完成各软件项目的集成测试、接口测试、压力测试、性能测试、兼容性测试等。
6、学习和推广新的测试方法、测试技术和测试工具，改进测试过程，提高测试效率和质量。
7、带领、指导测试团队解决来自内部及客户的产品、技术问题等。
8、优化和完善测试团队，建立符合部门需求的内部管理体制，并进行跨部门协调等工作。 1、计算机相关专业，本科以上学历，8年以上软件测试工作经验。
2、熟悉软件测试流程及规范，精通软件测试用例设计和测试实施，能独立完成软件项目测试，能管理10人左右测试团队。
3、熟悉Windows/Android/iOS系统，mysql数据库，web服务器等。
4、掌握Java，Python等编程语言。
5、熟悉Appium、Selenium等自动化工具，有白盒测试自动化测试性能测试任一经验者优先。
6、优秀的团队建设能力，优秀的解决问题能力，优秀的沟通协调能力</t>
  </si>
  <si>
    <t>北京福瑞兰斯咨询有限公司</t>
  </si>
  <si>
    <t xml:space="preserve"> 任职资格：
1、5年以上J2EE开发经验，有扎实的Java基础，熟练掌握JVM调优、多线程、NIO等技术；
2、精通SpringBoot、SpringMvc、Mybatis等开发框架；
3、精通微服务架构SpringCloud，有丰富的实战经验；
4、熟练使用Linux系统并至少掌握Shell、Python、Go、Ruby其中一种脚本语言；
5、熟悉数据库设计，熟悉Oracle、mysql等数据库，对SQL优化有丰富的经验；
6、熟悉分布式缓存、消息中间件等研发经验者优先；
7、有供应链行业背景的优先；
8、善于沟通、总结、思考，有良好的团队协作能力；</t>
  </si>
  <si>
    <t>广东省电信规划设计院有限公司</t>
  </si>
  <si>
    <t>通讯补贴 带薪年假 年终奖金 定期体检</t>
  </si>
  <si>
    <t>1.梳理业务部门的分析需求，负责所需数据的提取.查询.分析等，实现日常数据可视化； 2.公司整体数据分析规范及体系化建设工作 3.公司级经营分析工作 4.跨部门跨业务数据分析和挖掘 5.公司级数据集市建设和维护  任职要求 1.本科及以上学历，精通Excel，熟练使用SQL，有良好的数据敏感度，有数据集市和数据仓库建设经验者优先。 2.至少一年以上互联网金融工作经验。 3.具备快速学习新技术的能力，有互联网思维，熟悉数据分析工具或语言如SPSS.R.Python或SAS等优先，熟练tableau等优先。 4.有较好的数据分析报告撰写和结果可视化的能力。 5.具有良好的服务意识和服务态度，良好的沟通能力和团队合作精神，有工作热情和责任感，有独立工作和承受压力的能力。</t>
  </si>
  <si>
    <t>北京简巨科技有限公司</t>
  </si>
  <si>
    <t>资深算法测试工程师</t>
  </si>
  <si>
    <t>上海量锐信息科技有限公司</t>
  </si>
  <si>
    <t>五险一金 年终奖金 弹性工作 人性化管理</t>
  </si>
  <si>
    <t xml:space="preserve">一、岗位要求: 1、根据公司产品及项目需求要求，开发新系统及系统升级改造； 2、根据UI设计师的设计意图，实现前端功能，包括WEB前端和APP客户端开发等； 3、有良好的沟通能力，能与后端工程师合理的分配和实现功能； 4、参与讨论，针对设计上的不足提出解决方案； 5、对所编写的模块和功能进行严格的综合测试，包括软件故障的诊断、定位、分析和调试，以及产品测试方案； 6、按照项目计划，在保证质量的前提下，按时完成开发任务；  二、技能要求: 1、熟练掌握HTML、JavaScript、Ajax、CSS、JQuery等Web开发技术， 2、熟悉Vue.js、bootstrap、React、等UI框架； 3、熟悉nodejs，熟悉一门服务端语言（java/php/go/python/Ruby）者优先 4、良好的团队协作精神和学习能力、善于沟通和分享、强烈的责任心、工作积极主动； 5、熟悉Web前端性能优化者优先 6、擅长数据可视化，或者有使用Echarts等开发数据可视化相关经验者优先； 7、具备较强的自学能力，团队精神及抗压能力； 8、思路清晰，善于思考，能独立分析和解决问题 </t>
  </si>
  <si>
    <t>五险一金 绩效奖金 年终奖金 股票期权 弹性工作 餐饮补贴 定期体检 免费下午茶</t>
  </si>
  <si>
    <t>广州博冠智能科技有限公司</t>
  </si>
  <si>
    <t xml:space="preserve">  岗位要求:  - 性别不限，年龄不限
- 数学、控制、计算机、机器学习、人工智能等纯数理等专业，985，211大学硕士以上  - 具有良好的软件工程素养，熟练掌握从单元测试、集成测试到用户测试的整体测试流程。熟悉常用测试框架及，例如RobotFramework, JBehave, Fitnesse Test等。  - 数理功底扎实，对于概率论、优化、强化学习等领域的算法和数据结构有较深理解。对金融市场有一定的理解。  -具有良好的逻辑思维能力、沟通能力、团队协作能力、学习能力与抗压能力；  - 熟练使用python及Java进行测试工作  任职职责：  -参与产品交易算法研发全流程，包括参与需求分析、设计评审，制定测试计划，进行缺陷跟踪和软件质量分析等；  -设计和执行测试用例,根据算法需求，制定测试场景，生成测试数据并且基于算法业务逻辑计算算法输出  -保证被测系统的质量和稳定性，并通过测试流程和方法创新，努力提升研发的质量和效率。  </t>
  </si>
  <si>
    <t>五险一金 周末双休 餐饮补贴 通讯补贴 绩效奖金 年终奖金 免费班车 员工旅游</t>
  </si>
  <si>
    <t>岗位职责： 1、参与软件产品的需求分析，负责制定测试计划，并能预先评估项目的风险，与项目组其他成员进行有效沟通； 2、 能够根据产品设计和功能特点制定测试策略和测试优先级； 3、能够独立负责并完成产品的各种测试，如功能、接口、APP自动化或性能等测试工作； 4、能够不断优化测试方法，运用各种自动化手段和优化测试流程和方法，提高测试效能； 5、在项目中保持和项目负责人、开发工程师、需求方等的积极有效的沟通，驱动问题解决； 6、能够有效编写并管理测试用例，质量报告，制定改进措施并持续跟进解决情况。  任职要求： 1. 本科及以上学历，计算机、软件工程等相关专业，具有2年以上软件测试工作经验； 2. 精通软件测试理论和方法，熟悉软件测试流程，能够合理编制项目测试计划及进度，精通测试用例设计；有持续集成，白盒测试，自动化测试实施经验优先； 3. 熟悉分布式软件系统架构和测试方法； 4. 有一定编程基础并有至少一种脚本编程能力（Python /shell/bat/perl/vbs等）； 5. 具备良好的敬业精神、创新能力、团队协作能力和沟通技能，能承受一定的工作压力。</t>
  </si>
  <si>
    <t>数据挖掘</t>
  </si>
  <si>
    <t>中智诚科技产业发展有限公司</t>
  </si>
  <si>
    <t>石油/化工/矿产/地质 金融/投资/证券</t>
  </si>
  <si>
    <t>五险一金 带薪年假 绩效奖金 年底双薪 弹性工作 发展空间大</t>
  </si>
  <si>
    <t>上海我爱我家房地产经纪有限公司</t>
  </si>
  <si>
    <t xml:space="preserve">1.物流企业信贷产品的贷前数据挖掘、分析及监控（GPS数据、ETC数据、征信数据、银行流水数据，结合客户在我司用油数据）； 2.物流企业油品运营数据数据挖掘及分析； 3.贷后管理数据分析，风险新特征的探索及规则验证； 4.建立用户画体系，产品生合周期体系监控； 5.协同完善企业评分卡的开发； 6.为贷后管理及催收提供数据支撑。 任职要求： 1、全日制本科及以上学历，数学、计算机等相关专业背景优先； 2、有2年以上数据挖掘实战经验，熟悉评估数据挖掘模型建立过程； 3、具备扎实的数学和计算机编程功底，以及坚实的文本数据挖掘和机器学习理论基础，在推荐算法、广告算法等相关领域研究或实践经验者优先； 4、编程基础扎实，精通算法数据结构，有2年以上SQL和Python开发经验； 5、具备较强的业务沟通能力和优秀的逻辑思维能力，擅长从海量数据中发现有价值的规律； 6、自我驱动能力强，踏实勤勉，对有挑战的问题充满激情，在工作中精益求精。供全方位的职业培训，快速掌握行业知识，挑战财富自由。 </t>
  </si>
  <si>
    <t>五险一金 员工旅游 绩效奖金 定期体检 年终奖金 专业培训 做五休二</t>
  </si>
  <si>
    <t xml:space="preserve">  【岗位要求】 1.大专及以上学历 2.熟练使用Excel,Visio等办公软件； 3.了解SQL数据库的基本语句 4.对数据分析有一定热情，对数据有一定的敏感度， 5.思路清晰，逻辑性好，善于思考，能够独立分析和解决问题； 6.细心、认真、踏实、责任心强，具有良好的沟通及团队合作能力。 ------------------------------------------------------ 国内房产经纪行业综合实力前三 品牌影响力前三，被广大客户认可全国15大城市分公司4OOO余家门店6OOOO余名员工每1分钟一单房屋买卖成交每20秒一单租赁业务成交 ------------------------------------------------------ 公司于2017年12月上市，股票代码：000560 ------------------------------------------------------? 发展历程：1994年，以一手房代理销售为主营项目的伟业顾问成立。2000年，以二手房租赁与买卖业务为主营项目的我爱我家在北京成立。2002年，我爱我家在上海市中心徐汇区成立第一家分店，我爱我家上海分公司成立。2010年，我爱我家与伟业顾问强强联手合并成为我爱我家集团，一跃成为国内房产经纪行业综合实习前三的大型房产综合服务平台，品牌影响力前三，成为国内排名领先的房产经纪企业之一。2014年，上海我爱我家在上海拥有120余家分店，3000余名专业销售团队，店均业绩长期稳居前列，成为沪上受欢迎的房产经纪服务公司。2016年先后荣获易才集团雇主奖，猎聘网非凡年度雇主奖；被人民网评选为“人民之选2016年度中国诚信地产服务企业”2017年，公司强势扩张，版图扩张至外环，仅上海地区门店数量增至450家门店。公司的家的文化、新一轮的战略定位、平台的发展空间吸引了近6000名同行强势加入！2018年计划再开设600家有质量的门店。 ------------------------------------------------------  直接致电优先安排：
张主管 15738792902</t>
  </si>
  <si>
    <t>数据仓库工程师(J10083)</t>
  </si>
  <si>
    <t>律师实习生</t>
  </si>
  <si>
    <t>上海市锦天城律师事务所</t>
  </si>
  <si>
    <t>工作职责: 1、深入理解业务，了解需求和痛点，为风控和业务部门提供数据支持； 2、针对业务需求，参与数据仓库需求分析，制定ETL相关设计方案和开发计划； 3、负责数据同步，数据整合清洗，以及数据质量的治理； 4、数据仓库模型设计，分层体系构建，元数据管理监控以及权限控制。 任职资格: 1、重点院校统招本科及以上学历，计算机基础扎实； 2、具有2年以上金融贷款类业务经验； 3、熟悉数据仓库理论和数据库建模，有redshift和AWS经验优先； 4、精通pgsql/mysql等数据库，精通sql语言，具有数据库优化/sql优化相关经验； 5、熟练掌握python/shell语言。</t>
  </si>
  <si>
    <t>法律 专业服务(咨询、人力资源、财会)</t>
  </si>
  <si>
    <t>做五休二 带薪年假 五险一金 交通补贴 餐饮补贴 通讯补贴 周末双休</t>
  </si>
  <si>
    <t xml:space="preserve"> 实习生要求 联系邮箱：ruby.wu@allbrightlaw.com </t>
  </si>
  <si>
    <t>五险一金 员工旅游 交通补贴 年终奖金 定期体检 周末双休</t>
  </si>
  <si>
    <t>职位描述  1.负责公司软件产品的测试和分析工作，发现并协助定位问题；  2.根据软件设计需求制定测试方案、熟悉软件测试流程和规范，熟悉软件测试方法和策略，能根据需求和设计文档独立地编写测试用例和测试计划；  3.独立完成对产品的集成测试、系统测试、验收测试，对产品的软件功能、性能及其它方面的测试；  4.准确定位问题，协助研发人员解决问题，从测试的角度提供优化意见；  5.分析和完善测试工具和测试流程，提升发布产品质量和效率；   职位要求：  1. 本科及以上学历，一年以上相关工作经验，掌握Python/Java等至少一种编程语言者优先；  2. 熟悉数据库基本操作，熟悉Linux基本命令；  3. 熟悉测试理论、方法及相关工具，熟悉软件开发测试流程，掌握常用的测试用例设计方法；  4. 需要有一定的抗压能力，具备很强的学习能力、分析解决问题的能力；  5. 喜欢钻研技术，工作积极主动，不断追求完善产品；  6. 能够设计和开发测试工具和自动化测试系统者优先；</t>
  </si>
  <si>
    <t>.NET软件开发工程师（日语）</t>
  </si>
  <si>
    <t>大连滋德商务咨询有限公司</t>
  </si>
  <si>
    <t>人工智能培训讲师</t>
  </si>
  <si>
    <t>上海锐格软件有限公司</t>
  </si>
  <si>
    <t>五险一金 交通补贴 餐饮补贴 绩效奖金 弹性工作 年终奖金</t>
  </si>
  <si>
    <t>1.负责人工智能、机器学习和算法课程教学工作，按进度完成教学任务； 2.设计与完善教学体系，参与完成教学相关的文档编写工作(教学ppt，教案文档等)； 3.参与学术交流与研讨，不断提升业务水平任职资格； 4.配合兄弟部门完成技术沙龙类的讲座活动；  任职要求： 1、相关专业毕业；对人工智能、机器学习有扎实的理论功底和实践经验； 2、熟悉深度神经网络的常用模型（CNN、RBN、RCNN、DNN等），并能够将其应用特定场景中；熟练掌握常用的统计机器学习算法（神经网络、逻辑回归、决策树、SVM、Boosting等）； 3、具有熟练的编程能力，熟悉Java或C++或Python、主流开发框架，有大型项目的开发经验和工作能力； 4、有机器学习的算法基础和经验优先； 5、具有较强的学习能力及良好的人际交往和沟通能力； 6，能够承受工作压力，具备独立解决问题的能力和优秀的团队合作精神； 7、有相关讲师授课经验者优先考虑。</t>
  </si>
  <si>
    <t>岗位职责：  1. 维护公司内部开发、测试服务器； 2. 维护公司产品、运营服务器； 3. 针对系统架构方案，进行系统搭建和优化； 4. 发布、部署各公司产品； 5. 协助客户管理和维护客户服务器。  任职要求： 1. 全日制大学计算机、通信及相关专业统招本科及以上学历. 2. 精通Linux操作系统，熟悉常用命令； 3. 熟悉常用Shell脚本、awk、python等； 4. 熟悉至少一种分布式存储体系如ceph，hdfs等原理； 5. 熟悉Mysql等常用数据库的安装、部署、维护及调优； 6. 熟悉Tomcat, Nginx, Jetty等的配置和部署； 7. 了解至少一种消息中间件、至少一种容器； 8. 了解Java开发者优先； 9. 有大数据平台部署和开发经验者优先； 10.有虚拟机集群管理经验者优先。   公司简介： 上海祺科信息工程有限公司以灵活多样的方式与初创企业紧密合作，为其提供信息技术、信息产品的技术支持，并保障其服务产品的长期稳定运行，同时为公司内的每一位合作伙伴提供富有激情的职业发展机遇。 公司提供宽松的工作环境、弹性的工作时间、完善的社会保障、项目奖金、年终奖金、交通补贴、餐费补贴、通讯补贴、下午茶、生日活动、团体旅行、带薪休假、不定期聚餐等。</t>
  </si>
  <si>
    <t>前端开发工程师(PaaS)-昌平-Y</t>
  </si>
  <si>
    <t>北京中油瑞飞信息技术有限责任公司</t>
  </si>
  <si>
    <t>深圳市汇通合力科技股份有限公司</t>
  </si>
  <si>
    <t>2-3万/年</t>
  </si>
  <si>
    <t>五险一金 补充医疗保险 交通补贴 餐饮补贴 通讯补贴 专业培训 绩效奖金 年终奖金 定期体检 免费班车</t>
  </si>
  <si>
    <t>1、 熟练掌握python、shell、Powershell至少一门编程语言； 2、 有数据库运维经验；熟悉数据备份，优化和高可用，读写分离，分表分库，主备搭建等； 3、 熟悉Splunk、日志分析、SIME、SOC等; 4、 表达能力强，具有较强的沟通能力。</t>
  </si>
  <si>
    <t xml:space="preserve">"1.负责容器云的前端开发工作 2.Web端产品技术规划、架构设计 3.Web端产品开发建设 4.产品易用性改进和Web界面技术优化  职位要求： 1.具有3年以上前端开发经验 2.熟悉W3C标准，熟悉页面架构和布局，对表现与数据分离、Web语义化等有深刻理解，熟练使用postcss或sass进行前端开发、了解bootstrap/foundation等框架的设计思路； 3.精通JavaScript，对AngularJS,ReactJS,VUEJS等新型前端框架有较深刻的认识以及实际项目经验； 4.对前端工程化与模块化开发以及前端构建项目工具等有一定了解，并有实践经验（如Gulp,Webpack,Rollup等）； 5.至少熟悉一门非前端的语言（如NodeJS/PHP/Java/C#/C/C++/Python/Ruby），并有实践经验； 6.对前端技术有持续的热情，个性乐观开朗，逻辑性强, 有优秀个人站点或者github作品展示优先。" </t>
  </si>
  <si>
    <t>Ruby实习生</t>
  </si>
  <si>
    <t>瑞卡租车</t>
  </si>
  <si>
    <t>多元化业务集团公司 汽车及零配件</t>
  </si>
  <si>
    <t>节日福利 专业培训 做五休二 员工旅游 员工宿舍</t>
  </si>
  <si>
    <t>岗位职责： 1、负责使用Ruby/Rails进行租车业务系统的研发; 2、负责使用Ruby/Rails进行官网系统的研发; 3、负责使用Ruby/Rails进行微信、M站系统的研发; 4、负责内部综合管理系统的开发.  任职要求： 1、对于创新及解决具有挑战性的问题充满激情; 2、热爱编程，基础扎实，理解算法和数据结构相关知识; 3、至少掌握一种编程语言（有C/C++/Jav），有Ruby/Python编程经验优先; 4、熟悉SQL; 5、熟悉了解开源软件：Postgresql／MySQL、Linux、Nginx、Redis、Git等软件; 6、具有良好的英文阅读能力，积极主动、快速学习和领悟能力。</t>
  </si>
  <si>
    <t xml:space="preserve">岗位职责： 1、使用PHP开发游戏后台管理系统； 2、开发游戏的各类接口程序，并对其进行调试、维护和升级； 3、与其他部门合作，开发游戏的相关功能； 4、配合运维人员搭建游戏安装、更新、维护等的系统； 5、配合测试人员对游戏及后台管理系统等进行测试； 6、配合运营人员对游戏及后台管理系统进行日常的维护； 7、游戏数据的统计分析与挖掘。 职位要求： 1、大专以上学历，3年以上工作经验，有游戏经验者优先考虑； 2、熟练使用PHP+MYSQL编程，熟练PHP的面向对象编程，能够独立编写中等规模PHP应用程序，熟悉ThinkPHP等框架优先； 3、熟练使用HTML、XML、CSS、Ajax、Json等前端技术； 4、熟悉PHP的各种缓存技术和静态化设计，熟悉MEMCACHE，redis缓存队列开发； 5、熟悉MYSQL编程，具有MySQL索引优化、查询优化和存储优化经验； 6、了解Linux操作系统，熟悉Linux下的各种操作命令以及Linux下的简单编程，熟悉PHP的模板编程 </t>
  </si>
  <si>
    <t>奖金+APP软件测试</t>
  </si>
  <si>
    <t>深圳市安泰格科技有限公司</t>
  </si>
  <si>
    <t xml:space="preserve">   1、负责产品的测试工作，保证产品质量以及测试工作的顺利进行，主要为web测试； 2、制定测试方案、撰写测试用例，完成测试报告； 3、参与需求沟通、需求方案编写、需求评审以及项目相关文档资料的整理。 职位要求： 1、大专及以上学历，计算机相关专业； 2、熟悉软件测试理论与方法，熟悉软件测试流程； 3、具备高度的责任心，态度积极主动，工作仔细，逻辑思维能力强； 4、熟悉Java、Python开发环境和部署，了解Mysql数据库软件使用优先； 5、熟悉至少一种开发语言，具备良好的需求沟通及需求文档编写能力。     福利待遇： 1、签订正式劳动合同。 2、五险一金，双休，年底分红。
3、定期旅游，超长年假。
4、良好的晋升机制，广阔的晋升空间。  </t>
  </si>
  <si>
    <t>北京乐学一百在线教育科技有限公司</t>
  </si>
  <si>
    <t>周末双休 五险一金 带薪年假 节日福利 餐饮补贴 年底双薪 定期体检 员工旅游 氛围好 老板nice</t>
  </si>
  <si>
    <t>ETL技术工程师</t>
  </si>
  <si>
    <t xml:space="preserve">岗位职责： 1、负责公司在线学习平台的后端功能开发与迭代； 2、与前端工程师配合开发相关数据接口； 3、参与框架设计及需求评审，提高代码质量； 4、开发基于H5的移动端页面； 5、开发基于微信公众号的相关接口。  任职要求： 1、统招本科及以上学历，计算机及相关专业； 2、熟练掌握LAMP架构，精通PHP语言和MYSQL数据库； 3、熟练使用javascript, jquery, html, div+css等相关前端技术； 4、熟练掌握面向对象，深入研究至少一种开发框架，熟悉laravel框架优先。 </t>
  </si>
  <si>
    <t>汇人聚德（北京）科技发展有限公司</t>
  </si>
  <si>
    <t>五险 全勤奖 带薪年假 周末双休 员工旅游 通讯补贴</t>
  </si>
  <si>
    <t>岗位职责：（到基地教学） 岗位要求： 职能类别：数据库工程师/管理员 软件工程师 关键字：ETL设计 数据库 数据仓库 Unix/Linux Python 金融</t>
  </si>
  <si>
    <t>PHP高级开发工程师(大数据）</t>
  </si>
  <si>
    <t>SOC Design Intern</t>
  </si>
  <si>
    <t>【岗位职责】 1. 负责现有后端BI系统功能的开发与维护； 2. 参与新BI系统的开发。    【岗位要求】 1. 计算机或相关专业本科及以上学历，3年以上互联网开发经验； 2. 熟悉MySQL、MongoDB、Redis； 3. 熟悉Linux，熟悉PHP常用框架如Yii等； 4. 拥有良好的代码习惯，要求结构清晰，命名规范，逻辑性强，代码冗余率低； 5. 有较强的学习能力，具备良好的团队协作精神，极强的责任心，能承受一定程度的工作压力； 6. 熟悉Hadoop生态者优先，了解数据仓库，数据流等者优先； 7. 熟悉常用BI产品如Tableau/Superset/Metabase等优先。</t>
  </si>
  <si>
    <t>上海燧原科技有限公司</t>
  </si>
  <si>
    <t>测试软体工程师（QMS)</t>
  </si>
  <si>
    <t>达丰（上海）电脑有限公司 Tech-Front (Shanghai) Computer Co., Ltd</t>
  </si>
  <si>
    <t>Responsibility and Requirements:</t>
  </si>
  <si>
    <t>五险一金 提供食宿 年终奖金 通讯补贴 定期体检 产假、陪产假 年休假、婚假</t>
  </si>
  <si>
    <t>职位描述： 1、开发笔记本电脑硬体功能检测程序； 2、开发IoT（物联网）产品硬体功能检测程序 ； 3、设计自动化测试方案，开发对应自动化测试程序； 4、协助RD及PE从软体角度设计测试方案，进行问题分析，保证生产顺利进行； 5、协助产线及RD进行重大异常问题分析。  岗位要求： 1、本科及以上学历、英语CET4及以上； 2、计算机科学与技术、软件工程、电子、通信工程等相关专业； 3、能熟练使用C/C++或Python等编程语言，对SQL有一定了解； 4、熟悉视觉分析者佳； 5、熟悉Linux系统者佳。</t>
  </si>
  <si>
    <t>星空电讯科技（北京）股份有限公司</t>
  </si>
  <si>
    <t>五险一金 餐饮补贴 带薪年假 工作居住证</t>
  </si>
  <si>
    <t>岗位职责 1.负责银行项目后台研发和维护工作 2.负责公司核心系统研发和维护工作 3.负责智能云屏系统后台研发和维护工作 4.负责公司商城、互动营销平台研发和维护工作 5.负责公司IT化系统研发和维护工作 任职要求： 1.本科及以上学历，计算机相关专业 2.精通PHP语言，3年以上Web开发经验，具有高并发架构或开发工作经验 3.精通 Mysql及Nosql 数据库（Memcached、Redis 等） 4.精通基于LNMP的Web开发技术, 熟悉yii、yaf、zend、CI、TP等框架的是用及实现原理 5.熟悉PYTHON、Golang、AWK开发经验者优先 6.熟悉Linux操作系统，熟悉TCP/IP、HTTP等协议，具有Socket网络编程和大规模并发服务器开发经验 7.有较强的团队合作精神，责任感强，主动性强</t>
  </si>
  <si>
    <t>机器人仿真工程师</t>
  </si>
  <si>
    <t>大数据平台前端实习生（可转正） (职位编号：31936)</t>
  </si>
  <si>
    <t>餐饮补贴 专业培训 五险 年终奖金 周末双休 交通补贴</t>
  </si>
  <si>
    <t>休闲下午茶 职业大牛 免费三餐 团队氛围好</t>
  </si>
  <si>
    <t>职责描述： 1、能根据客户的需求，进行前期方案产线布局搭建和仿真动画制作； 2、能结合客户的采购需求，配合业务完成软件功能演示及技术答疑； 3、能基于Viusal Components 的API接口，针对非标设备模型，进行离线工艺包功能模块的开发； 4、基于Viusal Components 的API接口，了解市场的需求，能进行不同功能模块的二次开发工作； 5、负责软件售前后的技术支持和培训工作，以及培训资料制作。   岗位需求： 1、本科以上学历，自动化或计算机相关专业。 2、拥有一年以上工业机器人离线仿真软件二次开发经验，如ROBODK、ViusalComponents、RobotArt等。 3、熟练掌握C++、PyTHon等编程语言。 4、熟练市面上同类的工业机器人离线仿真软件优缺点，对客户需求较敏感。 5、具有较强的团队意识和技术研究能力。</t>
  </si>
  <si>
    <t>西域供应链（上海）有限公司</t>
  </si>
  <si>
    <t>五险一金 补充公积金 餐饮补贴 通讯补贴 交通补贴 年终奖金 绩效奖金</t>
  </si>
  <si>
    <t>岗位职责： 1.电商网站及后台开发，交易主流程(选品，购物车，结算，支付) 2.个人中心维护(基础信息，订单，询价，报价单，咨询，收藏，地址及发票) 3.基础信息维护（促销模板，资源社区，单页及帮助中心）  岗位要求： 1.有电商平台经验优先； 2.熟悉PHP开发，5年以上相关工作经验，至少了解2种以上PHP开发框架,了解java开发； 3.精通WEB前端开发 HTML5、CSS3、jQuery; 4.熟悉MySQL数据库; 5.熟悉接口技术REST;</t>
  </si>
  <si>
    <t>广州市红宝服饰有限公司</t>
  </si>
  <si>
    <t>五险一金 节日福利 专业培训 带薪年假 通讯补贴 全勤奖 工龄奖 员工旅游</t>
  </si>
  <si>
    <t>数据分析实行生</t>
  </si>
  <si>
    <t>北京赛智时代信息技术咨询有限公司</t>
  </si>
  <si>
    <t>岗位职责 1、负责拍摄公司产品并对图片进行后期的调色及美化处理； 2、负责阿里巴巴店面整体形象设计，店面风格以及商品图片的美化，协助运营根据活动或季度定期更新店铺的视觉； 3、具有网店整体风格的把握能力，能结合商品的特性制作图文并茂、有美感、有吸引购买力的描述页面； 4、定期制作促销图片和页面，配合店铺促销活动，美化修改产品页面； 5、制作海报图片、视频，并配合与产品推广有关的其它工作的执行； 6、上司安排的其它工作。 任职资格 1、5年以上平面设计或网店美工、宝贝详细页设计经验； 2、对平面设计表现力具有敏锐的触觉和优秀的表现力； 3、精通photoshop、AI或coreldraw等相关设计软件应用； 4、工作积极认真、执行力强，良好的沟通协调能力和团队合作意识； 5、思维创新，注重细节，能站在客户的角度考虑分析进行页面需求设计。  福利待遇： 1、享有带薪国家法定节假日； 2、按国家规定标准购买社保； 3、享有带薪年假、全勤奖、工龄奖励； 4、享有团体旅游及节日福利，不定期组织员工聚餐及各类文体活动； 5、公平公正的晋升空间及薪资晋升。  上班时间：大小周休息，上午9：00-12:00 下午1:30-6:00 联系方式：姚小姐 020-86539863 13380021860 邮箱：2850627239@qq.com</t>
  </si>
  <si>
    <t>云汉芯城（上海）互联网科技股份有限公司</t>
  </si>
  <si>
    <t>【岗位职责】 1、利用python等撰写爬虫程序，爬取数据 2、利用echarts等数据分析工具，完成数据分析建模和可视化分析 3、利用数据分析算法，进行数据分析 【任职要求】 清华、北大、北航等重点大学计算机专业硕士1年级学生，可以全职工作</t>
  </si>
  <si>
    <t>五险一金 员工旅游 绩效奖金 年终奖金 弹性工作 交通补贴 餐饮补贴</t>
  </si>
  <si>
    <t>职位描述 1、参与云汉芯城电商平台的整体规划、功能设计、开发工作； 2、负责产品功能模块的开发、升级和维护； 3、有良好的团队合作意识和乐于学习的工作态度。  工作要求： 1、本科及以上学历，计算机软件或相关专业； 2、两年以上PHP开发经验，熟悉至少一种PHP应用框架，如Yii、CodeIgniter、ThinkPHP等； 3、熟悉MYSQL或其他大型数据库，能够快速根据需求完成高性能数据库设计； 4、软件知识结构全面，基础扎实，熟悉常用数据结构与算法，熟悉面向对象的开发方法； 5、熟悉linux、UNIX等操作系统； 6、熟悉HTML/JS等技术，具有互联网Web业务开发经验，有电商类开发经验优先； 7、高度的责任心、良好的沟通技巧和团队合作精神，正直进取，有上进心，热爱开发事业。</t>
  </si>
  <si>
    <t>资料库管理工程师</t>
  </si>
  <si>
    <t>金石易服（北京）科技有限公司</t>
  </si>
  <si>
    <t>1、参与保险行业相关软件的测试工作； 2、根据设计方案或需求制定测试计划、设计测试数据和测试用例； 3、搭建测试环境、部署测试系统，组织完成测试工作； 4、准确地定位并跟踪问题，推动问题及时合理地解决；  任职资格： 1、计算机、经济、保险或相关专业，本科及以上学历； 2、较好的团队协作能力，有较强的学习能力和主动性，细心负责，抗压力强； 3、熟悉数据库SQL Server,MySQL,ORACLE等，能够编写数据库脚本； 4、有软件测试经验者优先，能够熟练使用自动化测试工具者优先； 5、掌握一种及以上开发或者脚本语言（Java、C、C#、Python、VBS、Ruby等）者优先； 6、有保险行业相关开发、测试经验者优先；  部分福利待遇： 1、公司为已签订劳动合同的员工购买五险一金，以及补充商业意外医疗保险，定期组织员工体检； 2、员工享受法定节假日、双休，带薪年假、带薪病假、婚假、产假等假期； 3、部门或项目组不定期组织聚餐、体育运动、户外活动、旅游等福利活动。</t>
  </si>
  <si>
    <t>五险一金 定期体检 包住宿</t>
  </si>
  <si>
    <t>岗位职责： 1、负责易服宝各功能模块的设计和开发 2、负责优化易服宝现有功能服务端性能优化 3、开发文档及接口文档的撰写 4、负责项目团队开发规范的制定、管理及代码质量检查 5、配合产品经理完成各阶段开发目标  任职要求： 1、5年及以上PHP开发工作经验 2、精通PHP开发，熟练使用lnmp环境开发 3、精通MySQL数据库，精通数据库结构设计和SQL优化 4、掌握至少2种以上开源框架，熟练使用laravel框架更佳 5、掌握至少一种非关系型数据库，并有相关项目经验，熟练使用MongoDB更佳 6、熟悉Redis、memcached等常用缓存的使用，并了解常用的缓存使用及过期策略 7、了解常用的技术架构知识，有相关经验优先考虑</t>
  </si>
  <si>
    <t>网络通信工程师</t>
  </si>
  <si>
    <t>安徽电信工程有限责任公司</t>
  </si>
  <si>
    <t>0.4-1.8万/月</t>
  </si>
  <si>
    <t>岗位职责： 1、熟悉TCP/IP以及二三层交换相关知识 2、熟悉数通产品，如：wlan、云控制器、AR、Fenix等产品 3、要熟练使用impller+ruby进行脚本开发，或者熟悉其他脚本语言 4、从事光网络（SDH\OTN），数通(路由、交换、防火墙)，接入项目 4、测试嗅觉敏锐，能发现BUG 5、熟悉厂商Fenix VNF构架者优先 6、有CCNP等数通认证证书者优先 岗位职责： 1、从事厂家光网络工程交付服务，包括SDH、OSN、波分、等设备的督导、开通/调测、升级、割接、业务开通等； 2、甲方现有通信传输网络运维工作； 3、接受应届实习生 4,、工作范围全上海，不涉及出差；</t>
  </si>
  <si>
    <t>PHP高级软件开发工程师</t>
  </si>
  <si>
    <t>深圳市软信通网络科技有限公司</t>
  </si>
  <si>
    <t>运维主管/运维专员/系统运维/网站运维-南湖国旅</t>
  </si>
  <si>
    <t>深圳市海凌科电子有限公司</t>
  </si>
  <si>
    <t>员工旅游 五险一金 补充公积金 节日福利 周末双休 全勤奖</t>
  </si>
  <si>
    <t>职位描述： 1、具备一定的团队管理经验； 2、负责公司项目的系统架构设计，编码实现、重构和优化等； 3、与产品、客户端、设计保持良好沟通，快速理解和分析需求，配合前端开发人员实现页面、界面相关功能。  岗位要求： 1、本科以上学历，计算机相关专业，具有5年以上互联网项目研发经验； 2、熟练使用PHP语言，具备OOP编程思想，精通面向对象程序设计及设计模式； 3、熟悉网络协议(TCP/IP,   HTTP)，具有很强的网络问题排查能力； 4、精通LNMP架构，精通Mysql的性能优化，有高并发高负载下的开发经验； 5、精通Memcached/Redis/Mongo的查询优化和存储优化、PHP缓存技术、静态化设计； 6、深入理解至少一款框架，如：ThinkPHP,   Yaf等； 7、有分布式系统开发经验具有较强的逻辑思维能力及团队协作能力，抗压能力强。</t>
  </si>
  <si>
    <t>1. 支持业务上线、架构设计部署，业务系统运维； 2. 负责大型故障处理，分析定位原因并解决； 3. 分析系统瓶颈，容量评估，完成扩容、架构改造等工程； 4. 参与架构优化、容灾优化、性能优化等项目； 5. 负责生产环境自动化工具编写，提高运维效率和质量，负责生产环境灾备演练方案编写，实施。  任职要求： 1. 从事电商运维一年以上； 2. 熟练部署HA、LVS、tomcat、nginx、win service、Node.js、MangoDB、Redis、Kafka、ZooKeeper、Docker、zstack等软件和应用，并有深厚的调优、排错经验； 3. 熟练使用shell、Python脚本完成运维工作，并有使用Python进行运维开发经验，研读过主流Python框架的源码，并能进行源码修改； 4. 对运维自动化有系统、全面的认识，并有自己的运维自动化的理念，有运维自动化实践更佳； 5. 深入了解Linux系统以及优化，熟练使用grep、awk、sed等系统工具； 6. 了解运维高容量、大流量、大并发Web系统的业务知识以及解决方案。 南湖国旅诚邀您的加入！</t>
  </si>
  <si>
    <t xml:space="preserve"> 岗位职责： 1.负责H5、微信公众号、小程序、PC端前端开发、交互实现及性能优化相关工作； 2. 与后端工程师协作，高效完成产品的数据交互、动态信息展现。 3.UI设计、前端制作及后台开发人员协作，高效优质完成产品界面和功能的实现。 4.解决开发过程中产生的浏览器兼容性问题。 5.配合产品经理完成项目整体开发。 6.参与JS类库开发。   岗位要求： 1. 计算机相关专业本科及以上学历，3年以上Web开发经验； 2.掌握 HTML/CSS/JavaScript，掌握 JavaScript ES6、ES7 语法 3.掌握 React/Angular/Vue 之一 4.掌握前端自动化工具（gulp、webpack）。 5.掌握 HTTP、WebSocke 服务协议。 6.掌握微信应用开发优先。 7.掌握一门以上的后台开发语言（Python、Java、Node.js、PHP、Ruby），熟悉数据库的基础操作者优先。 8.有混合开发经验，熟悉 Cordova、reactNative 等更佳。 9.有组件开发经验，能熟练设计组件并开发高复用的 UI 组件。 10.投递简历时请附带作品，如有 Github 或技术博客等，请提供。 (加分项) </t>
  </si>
  <si>
    <t>北京柯锐特信息技术有限公司</t>
  </si>
  <si>
    <t xml:space="preserve"> 岗位职责： 1.基础系统架构、模块、库和组件的研发 2.参与制定设计及实现规范，指导设计、实现及部署工作 3.参与制定关键技术验证以及技术选型工作 4.参与后端核心功能开发 任职条件： 1.5年工作经验，本科以上学历，精通PHP，了解主流的PHP框架，具备根据业务和团队进行技术选型架构能力； 2.熟悉linux系统，精通LAMP,具备OOP编程思想，熟悉守护进程处理数据； 3.熟悉掌握mysqi型数据库及nosqi型数据库 4.熟悉web架构，熟悉web应用的数据库设计 5.具备高并发，高负载技术架构知识者优先 </t>
  </si>
  <si>
    <t>外贸业务员</t>
  </si>
  <si>
    <t>五险一金 员工旅游 绩效奖金 年终奖金 专业培训 全勤奖 工龄奖 带薪年假</t>
  </si>
  <si>
    <t xml:space="preserve">有这样一家公司：  不论资排辈，如果你才华出众，那么下一个晋升的就是你；  不勾心斗角，你可以做自己善于且乐于做的事；  没有烦人的酒局，我们做业务只讲实力；  这里所有同事都是工作伙伴，帮你成长，学习，晋升，完成自我……  这么好的机会不去？臣妾做不到啊！  广州红宝服饰，即日起招募新成员：有梦想、有干劲的 外贸服装业务员  红宝希望您是： 1、热爱开发和拓展新客户； 2、熟悉阿里巴巴及B2C平台操作； 3、善于用英语与客户沟通和邮件交流； 4、工作细心，内心强大，诚信正直，积极求胜，团队合作，精益求精，拥抱变化，全心全意为客户服务。   一份让您没有后顾之忧的底薪，一笔笔由您用心争取的提成，外加一次次外出旅游的机会，周边、省内、国内、国外，你说了算~  待遇超奶思，等你来撩！   上班时间：大小周休息，上午9：00-12:00 下午1:30-6:00 联系方式：姚小姐 020-86539863 13380021860 邮箱：2850627239@qq.com  </t>
  </si>
  <si>
    <t>上海秣宝互联网科技有限公司</t>
  </si>
  <si>
    <t>北京清众教育科技有限公司</t>
  </si>
  <si>
    <t>做五休二 周末双休 带薪年假 五险一金 年终资 定期体检 节日福利</t>
  </si>
  <si>
    <t>五险一金 员工旅游 专业培训 年终奖金 股票期权 弹性工作</t>
  </si>
  <si>
    <t xml:space="preserve"> 【岗位职责】 1、 负责产品接口模块的开发、功能模块的升级和维护； 2、 根据产品设计进行软件项目的设计与开发，独立完成一些核心模块的设计与编码工作； 3、负责系统后台数据库的设计与调优以及数据安全工作； 4、负责现有电商网站后台、erp供应链系统的的维护、更新和新功能的设计、开发（熟悉金碟K3优先考虑） 5、负责erp供应链系统订单、物流、销售、财务、运营等系统的设计与维护升级，推动产品后期迭代。 【任职要求】 1、统招本科及以上学历，三年以上PHP开发经验，扎实的计算机基础理论知识； 2、精通面向对象编程，有Laravel主流框架经验； 3、熟练掌握SQL语言及调优； 4、熟悉linux系统常用操作命令； 5、从事过大型开发项目,参与过电商项目以及erp开发；</t>
  </si>
  <si>
    <t xml:space="preserve">岗位职责： 1、维护老客户，根据客户订单要求对产品进行打样、追踪，确保按质按时按量交货； 2、接待来访国外客户，跟客户进行沟通交流，建立良好的长期合作关系； 3、积极开发新客人，收集整理市场上产品的流行趋势； 4、分析掌握客户需求，接待洽谈、产品报价、销售合同的确立，签署和执行； 5、跟进货款的回收及售后服务； 6、根据公司的销售目标，积极达成业绩目标。  任职资格： 1、一年以上外贸业务工作经验； 2、大学英语4级以上，口语流利，翻译书写熟练，有良好的商务邮件写作技巧和销售能力； 3、懂阿里平台及B2C等平台操作，能够独立通过互联网与其他途径开拓客户优先考虑； 4、熟练运用办公软件 word，excel等绘图制表； 5、较强的沟通协调能力，有拼搏精神， 工作积极认真，有责任心，具有团队协作精神。  福利待遇： 1、享有带薪国家法定节假日； 2、按国家规定标准购买社保； 3、享有带薪年假、全勤奖、工龄奖励； 4、享有团体旅游及节日福利，不定期组织员工聚餐及各类文体活动； 5、公平公正的晋升空间及薪资晋升。  上班时间：大小周休息，上午9：00-12:00 下午1:30-6:00 联系方式：姚小姐 020-86539863 13380021860 邮箱：2850627239@qq.com  </t>
  </si>
  <si>
    <t>白城市润达信息技术咨询服务有限公司</t>
  </si>
  <si>
    <t>五险一金 员工旅游 出国机会 年终奖金 餐饮补贴 周末双休</t>
  </si>
  <si>
    <t xml:space="preserve">岗位要求： 1.最少3年以上php开发经验； 2.至少熟悉thinkphp、ci、yii等其中一种框架； 3.熟练使用MySQL等数据库，熟悉Redis数据存储方案； 4.对互联网的技术有较全面理解，有大访问量下商城的设计及开发经验； 5.熟悉Linux操作。 6.熟悉支付接口，有三方或四方系统、支付接口开发相关经验   </t>
  </si>
  <si>
    <t>数据采集分析师</t>
  </si>
  <si>
    <t>广州艾颜佳美容美发设备有限公司</t>
  </si>
  <si>
    <t>社保 带薪年假</t>
  </si>
  <si>
    <t>岗位职责： 1、对竞争对手网站进行数据采集及分析评估，及时、准确地对美容行业数据进行采集、整理与分析汇总； 2、制定并维护数据的业务规范，定期维护数据库； 3、利用统计分析手段，完成数据清洗、异常波动、质量监控等工作； 4、数据管理部门其他数据管理及分析工作； 5、熟练使用Python技术。 任职要求： 1、统计学、计算机科学相关专业，全制大专或以上学历； 2、3年以上数据采集、清洗、数据管理、数据分析工作经验； 3、熟悉mysql数据库，能够书写SQL查询语句； 4、具有较强的信息搜集、数据处理、数据分析能力； 5、细心，责任心强，具有较强的学习能力和表达沟通能力； 6、有较强的需求分析能力、逻辑推理能力、沟通协调能力；</t>
  </si>
  <si>
    <t>深圳市华宇国际认证有限公司</t>
  </si>
  <si>
    <t xml:space="preserve">岗位职责： 1、维护老客户，根据客户订单要求对产品进行打样、追踪，确保按质按时按量交货； 2、接待来访国外客户，跟客户进行沟通交流，建立良好的长期合作关系； 3、积极开发新客人，收集整理市场上产品的流行趋势； 4、分析掌握客户需求，接待洽谈、产品报价、销售合同的确立，签署和执行； 5、跟进货款的回收及售后服务； 6、根据公司的销售目标，积极达成业绩目标。  任职资格： 1、一年以上外贸业务工作经验； 2、英语4级以上，口语流利，翻译书写熟练，有良好的商务邮件写作技巧和销售能力； 3、懂阿里平台及B2C等平台操作，能够独立通过互联网与其他途径开拓客户优先考虑； 4、熟练运用办公软件 word，excel等绘图制表； 5、较强的沟通协调能力，有拼搏精神， 工作积极认真，有责任心，具有团队协作精神。  福利待遇： 1、享有带薪国家法定节假日； 2、按国家规定标准购买社保； 3、享有带薪年假、全勤奖、工龄奖励； 4、享有团体旅游及节日福利，不定期组织员工聚餐及各类文体活动； 5、公平公正的晋升空间及薪资晋升。  上班时间：大小周休息，上午9：00-12:00  下午1:30-6:00 联系方式：姚小姐    020-86539863     13380021860 邮箱：2850627239@qq.com  </t>
  </si>
  <si>
    <t>1、独立编码及单元测试，参与设计及评审；
2、参与开发成果评审，发现缺陷并修复；
3、根据设计文档、开发规范独立进行编码工作，修复产品BUG；
4、严格遵守团队的代码格式、结构的规定，编写易读、易维护、高质量、高效率的代码；
5、两年及以上工作经验，编写电商仓储管理系统，有仓储系统编码经验的优先
任职要求： 1、精通php开发语言，了解php的性能最优化和安全最大化； 2、熟悉php原生态语法和function 3、熟练使用mysql，精通mysql分析及优化，善于找出mysql语句的毛病及如何优化； 4、具有Mysql数据库开发经验及熟悉性能优化，熟悉至少一种nosql数据库，如redis、mongodb等 5、熟悉git代码工具，有一年以上的项目管理经验6、良好沟通能力，工作认真负责，具备团队协作精神。</t>
  </si>
  <si>
    <t>上海迪扬信息科技有限公司</t>
  </si>
  <si>
    <t>周末双休 节日福利 全勤奖 绩效奖金 加班补贴 高温补贴 专业培训 社保 做五休二 五险一金</t>
  </si>
  <si>
    <t xml:space="preserve">  工作职责： 1、负责广州职场的软硬件、网络、邮件、服务器及其他设备的基础运维工作； 2、负责网域环境、监控门禁、机房点检及维护、第三方检查等； 3、负责定期对服务器系统进行风险漏洞检查、安全策略加固、架构优化等； 4、负责广州职场各项硬件设备的故障排查及简易维修； 5、对突发网络故障、服务器宕机/攻击事件、其他设备重大故障做出紧急处理； 6、负责与系统项目组及研发沟通，对业务运营环境中存在的问题进行定期反馈和推动改善；  任职资格： </t>
  </si>
  <si>
    <t>外贸销售 B2B 无责任底薪+高提成+双休+五险+补贴</t>
  </si>
  <si>
    <t>深圳市成功快车科技有限公司</t>
  </si>
  <si>
    <t>工作内容： 1、搭建底层架构，性能优化、底层代码开发； 2、网站日常功能开发、维护； 3、负责指导制定、审核公司技术管理制度和技术规程标准； 4、负责公司新技术引进和产品开发工作的计划、实施，确保技术的超前性、竞争性； 5、负责指导、处理、协调和解决公司项目中出现的技术问题； 6、全面负责公司技术团队的日常决策、管理和运营工作 7、负责技术部员工技术能力培训及评估，建立规范、高效的技术部门管理体系并优化完善，监督指导技术部门工作人员的整体工作情况。  岗位要求： 1、5年以上的PHP/MySQL开发经验，熟悉面向对象，具备数据库应用系统的规划及设计能力； 2、熟悉网站构架和性能优化，熟悉缓存、队列等技术； 3、熟悉传输协议以及加密解密技术，对web安全有认识和经验； 4、熟悉Linux命令，熟悉主流操作系统和常用工具； 5、优化并遵守团队的代码格式、结构的规定，编写易读、易维护、高质量、高效率的代码； 6、逻辑思维能力强，做事有条理，具备较强的分析问题和解决问题的能力，工作积极主动、严谨负责； 7、有商城开发经验者优先。</t>
  </si>
  <si>
    <t>外贸业务员:多名，经验不限 可接受应届生 性别:男女不限 学历:大专及以上学历 工资:底薪+提成+年终奖（双休+法定节假日）  岗位要求： 1、熟悉外贸出口的整个流程。 2、熟练操作各种B2B平台。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5、能熟练使用各种办公软件,会PHOTOSHOP更佳。 6.具有良好的心理素质及责任感,能承受工作压力,有团队合作精神及良好的职业素养。 我们的目标：为客户“提供‘易、快、专’的服务”，因此，我们更专注于品质控管、信息更新及工作效率。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</si>
  <si>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外贸销售 B2B 4K+高提成+双休+五险+外出旅游</t>
  </si>
  <si>
    <t>高级PHP程序员</t>
  </si>
  <si>
    <t>天欧游戏</t>
  </si>
  <si>
    <t>绩效奖金 年终奖金 弹性工作 五险一金</t>
  </si>
  <si>
    <t>1.有3-4年或以上相关工作经验。 2. 精通PHP+MYSQL编程，熟练使用HTML、CSS、Javascript/Ajax； 3. 精通PHP的面向对象编程，熟悉主流PHP开发框架如ThinkPHP、Yii和Zend Framework等； 4. 熟练使用MySQL数据库, 具有 MySQL 索引优化、查询优化和存储优化经验，有良好的数据库操作和维护经验； 5. 良好的沟通能力与团队协作能力，良好的职业道德及敬业精神； 6. 思维清晰，拥有良好的代码习惯，要求结构清晰，命名规范，逻辑性强，代码冗余率低； 7. 熟悉复杂或大规模站点架构设计，对于站点性能和伸缩性有较丰富的优化经验； 8.熟悉各类三方平台支付与主流网银支付API有经验;了解微信公众号api、小程序、和支付宝api接口对接； 9. 具有PHP缓存技术、静态化设计方面的经验。</t>
  </si>
  <si>
    <t>外贸业务员 : 多名男女不限，(有经验者优先) 性别:男女不限 学历:大专及以上学历 工资:底薪+提成+年终奖+晋升发展通到+合伙人计划（双休+法定节假日）  岗位要求： 1、熟悉外贸B2B出口的整个流程。 2、熟练操作各种B2B平台 例如：Alibaba,MIC,Google,社媒体。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我们的目标：为客户“提供‘易、快、专’的服务”，因此，我们更专注于品质控管、信息更新及工作效率。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</si>
  <si>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急聘B2B外贸专员 4K+高提成+双休+五险+出国机会</t>
  </si>
  <si>
    <t>上海韬源信息技术有限公司</t>
  </si>
  <si>
    <t>岗位职责： 1、负责客户端系统逻辑设计和开发; 2、参与手游客户端问题定位修复和性能调优; 3、参与游戏开发工具链开发和维护;  岗位要求: 1、计算机、软件、数学和物理相关专业，热爱编程、热爱游戏； 2、编程基础扎实，熟悉C/C++、Java、C#、python、Lua其中一种或几种语言； 3、具备优秀的逻辑思维能力，对解决挑战性问题充满热情，善于解决问题和分析问题； 4、对unity、cocos2dx等游戏引擎了解的优先 5、对图形学、算法、动画等领域有深入了解的优先。</t>
  </si>
  <si>
    <t>外贸业务员 : 多名男女不限，(有经验者优先) 性别:男女不限 学历:大专及以上学历 工资:底薪+提成+年终奖+晋升发展通到+合伙人计划（双休+法定节假日）  岗位要求： 1、熟悉外贸B2B出口的整个流程。 2、熟练操作各种B2B平台 例如：Alibaba,MIC,Google,社媒体。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我们的目标：为客户“提供‘易、快、专’的服务”，因此，我们更专注于品质控管、信息更新及工作效率。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</si>
  <si>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 xml:space="preserve">1.负责.PHP核心模块的设计、开发、维护、升级与重构；
2.负责.PHP核心模块的研发和优化
3.参与产品设计，独立负责中型项目系统中核心模块的设计和构建，负责技术文档的撰写
4.独立解决开发和生产的技术难题
5.与团队合作、实践公司DevOPs，并推进PHP框架、CRM创新技术 研究与沉淀
任职资格
1. 计算机相关专业，大学本科以上学历
2. 3年以上Web项目开发经验，其中PHP2年以上研发经验
3. Yii、Laravel、ThinkPHP等框架实际项目经验
4. 网站、服务、Web API等研发经验
5. 互联网产品&amp;项目研发理念，热爱移动互联网，热爱技术开发和研究，愿意从事有挑战性的工作
6. 积极的学习欲望、顺畅的沟通和协调能力
7.有良好的前端js、H5、CSS定制能力
8.熟悉my sql，redis，mq，memcache等
9.熟悉windows 与 linux 平台开发，熟悉git
10.具备扎实的问题排查、优化能力 </t>
  </si>
  <si>
    <t xml:space="preserve">外贸业务员 : 多名男女不限，(有经验者优先) 性别:男女不限 学历:大专及以上学历 工资:底薪+提成+年终奖+晋升发展通到+合伙人计划（双休+法定节假日）  岗位要求： 1、熟悉外贸B2B出口的整个流程。 2、熟练操作各种B2B平台 例如：Alibaba,MIC,Google,社媒体。 3、熟练使用各种办公软件，英语4级以上，听说读写流利。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</si>
  <si>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PHP工程师(电商、零售) - 地铁7/13长寿路</t>
  </si>
  <si>
    <t>Linux开发工程师</t>
  </si>
  <si>
    <t>五险一金 绩效奖金 补充医疗保险 员工旅游 10年深厚平台 7.5时工作制 工作生活兼得 年终奖金 简单互爱氛围</t>
  </si>
  <si>
    <t>1.密信服务器产品安装、开通; 2.密信服务器产品安装脚本开发; 3.密信服务器产品升级脚本开发; 4.密信服务器产品日常维护; 任职要求: 1.本科及其以上学历，计算机相关专业毕业熟练运用； 2.熟练掌握shell,python 脚本语言； 3.熟悉postgresql数据库； 4.熟悉路由器、交换机、防火墙等网络设备配置； 5.优越的办公环境，朝九晚六周末双休，提供企业级的岗前培养福利； 福利待遇： 1、【薪资】转正6-1W，一年后年薪10-15万。 2、【保险】五险一金 3、【涨薪与发展】年底2-6月奖金，并每年两次调薪。 4、【其他福利】定期体检，月度聚餐，节日旅游，生日奖 5、【工作时间】五天工作制，早9点-晚18：00，周末双休 工作地点：根据应聘者居住地就近分配！</t>
  </si>
  <si>
    <t>实习亚马逊 零经验+高提成+ 双休+五险</t>
  </si>
  <si>
    <t xml:space="preserve">亚马逊运营实习生: 性别: 有经验者优先， 欢迎应届生加入，新手 有人带 学历:大专及以上学历 工资:底薪+提成+年终奖（双休+法定节假日+春节两周带薪假） 请关注本公司正在招聘的其他职位：B2B外贸业务员，外贸助理   四海八荒诚邀各路仙友：Amazon亚马逊 Ebay 运营、主管 要求：1、英语or法语or日语or西班牙语or意大利语or德语熟练运用 2、亚马逊运营：可接受零经验应届生哦；有一年经验，能够熟练操作后台更佳 3、亚马逊主管：在主管及以上岗位工作蛮两年，带过4人及以上团队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</si>
  <si>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岗位职责： 1、带领PHP开发团队完成新产品研发，负责后台核心代码的研发与维护工作； 2、参与项目的开发需求进行评审，制定项目的设计文档、开发计划文档等； 3、对新产品进行开发并对现有系统进行优化； 4、参与制定开发规范，根据开发规范控制开发产品质量 任职资格： 1、本科及以上学历，3年以上Linux环境后台工作经验，具备高并发Server开发经验； 2、精通LAMP、LNMP平台网站架构；精通C语言； 3、熟悉常用shell命令，精通PHP，熟悉tcp/ip协议； 4、熟悉Mysql，熟悉mysql维护与调优，熟悉redis； 5、良好的逻辑思维、沟通、协调、组织能力，有较强责任心与团队精神； 6、有一线大厂工作经验优先。</t>
  </si>
  <si>
    <t>驻场工程师</t>
  </si>
  <si>
    <t>广州平云小匠科技有限公司</t>
  </si>
  <si>
    <t>五险一金 补充医疗保险 专业培训 定期体检 高温补贴 员工旅游 绩效奖金 年终奖金</t>
  </si>
  <si>
    <t>岗位职责： 1、为客户IT网络系统提供驻场维护服务； 2、负责现网中网络/安全软硬件产品设施、业务平台系统的日常维护管理工作； 3、配合客户处理各类网络/安全的软硬件故障、应急事件； 4、定期为客户整理输出运维服务报告。 任职要求： 1、熟悉TCP/IP协议基本概念和路由交换理论基础，并掌握linux操作系统的安装使用； 2、熟悉网络安全理论基础，了解攻击与防护技术基本概念； 3、从事过网络设备（如路由器、交换机）或安全设备（如硬件防火墙、入侵防御、漏洞扫描等）使用部署经验，有网络设备网络搭建维护经验，并具备良好的技术功底； 4、具有良好的沟通、较强的服务意识、执行力强，能承担简单售前工作，形象气质佳。 优选条件 ： 1、有业界知名产商（思科、华为、华三、锐捷等）NP及以上技术能力，有获得认证者优选； 2、会使用python，pgsql，对restful和java有了解者、熟悉攻防技能者、需要具备攻防方面的知识，会渗透者优选； 3、有IT技术服务/售前等岗位2年以上实操、同时具有管理经验者优先。 注：此岗位为广电银通旗下广州平云小匠科技有限公司子公司成都平云小匠网络有限公司招聘。 工作地点：全国一线城市/省会城市</t>
  </si>
  <si>
    <t>实习生B2B外贸业务员 高提成+双休+五险+员工旅游</t>
  </si>
  <si>
    <t>港优创新（深圳）科技有限公司</t>
  </si>
  <si>
    <t>做五休二 弹性工作 带薪年假 绩效奖金 节日福利 专业培训 五险一金 员工旅游 出国机会</t>
  </si>
  <si>
    <t xml:space="preserve">外贸业务员实习生: 15人 性别: 有经验者优先 热烈欢迎应届生加入，新手有人带 学历:大专及以上学历 工资:底薪+提成+年终奖（双休+法定节假日） 请关注本公司的其他照片职位：亚马逊运营，外贸助理  岗位要求： 1、熟悉外贸出口的整个流程。 2、熟练操作各种B2B平台。 3、熟练使用各种办公软件，英语4级以上，听说读写流利。 4.新手，有人带  工作描述： 1、利用各种B2B平台及Google搜索以及其他软件独立开发新客户，维护老客户。 2、阿里巴巴及中国制造网产品更新及后台维护。 3、客户来访的接待以及跟进订单。 4、制作销售及推广计划，推广公司新产品，开发新兴市场，发展商及代理商。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</si>
  <si>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互联网测试专员（年终奖金）</t>
  </si>
  <si>
    <t>深圳市优乐网络科技有限公司</t>
  </si>
  <si>
    <t xml:space="preserve"> 岗位要求： 1、专科及以上学历相关专业优先考虑，其它跨专业优秀者亦可考虑； 2、熟悉Unix/Linux基本命令及数据库查询SQL语言； 3、能使用一种或多种常用编程语言,如JAVA、Python、C/C++、C#等； 4、了解测试工具优先，如HP QTP，性能测试工具Load Runner 及测试管理工具Quality Center； 5、熟悉银行、金融、电商、游戏等类业务者优先。     福利待遇：
1.五险一金+年终奖金+定期调+年度旅游；
2.享受周末双休、带薪年假、婚假、病假等福利；
3.丰富的集体活动（定期的拓展、旅游、体育比赛、年会等) </t>
  </si>
  <si>
    <t>上海虹匠网络科技有限公司</t>
  </si>
  <si>
    <t>亚马逊运营实习生 零经验+ 双休+五险</t>
  </si>
  <si>
    <t>五险一金 员工旅游 通讯补贴 专业培训 弹性工作 绩效奖金</t>
  </si>
  <si>
    <t xml:space="preserve">  任职要求： 1、计算机或相关专业，大专及以上学历，5年以上前后端开发工作经验；2、精通HTML\css\js及C#语言开发，及独立处理大数据快速检索等相关内容。3、熟悉mysql数据库操作、PHP和JavaScript常用框架，开发新功能模块4、做事严谨踏实，责任心强，条理清楚，善于学习总结，有良好的团队合作精神和沟通协调能力。5、必须要有通讯接口编写经验，需要有案例。6、接触过小程序开发的优先。</t>
  </si>
  <si>
    <t xml:space="preserve">亚马逊运营实习生: 10人 Amazon运营专员，Amazon销售专员,Amazon业务员 (有经验者优先) 性别:男女不限 学历:大专及以上学历 工资:底薪+提成+年终奖+晋升发展通到+合伙人计划（双休+法定节假日）  岗位要求： 1、有一定亚马逊操作经验，可独立操作一个站点或多个站点。 2、基本了解Amazon各项政策和规定，能及时应对亚马逊政策和技术的改变。 3、基本了解产品调研开发技巧，并优化listing刊登上架。 4.熟练操作CPC广告 流量关联 促销 秒杀和推广.. 5、配合团队工作，提高团队销量。 亚马逊专员任职资格： 1、可接受优秀应届毕业生，懂英语、日语 ,法语、德语、意大利语、西班牙语其中任何一种语言； 2、基本了解亚马逊政策，优化并推广listing的经验； 3、有较强的抗压能力，卓越的沟通能力和团队合作能力； 4、有责任心，愿意分享。有快速学习能力、创新能力；  亚马逊高级销售描述： 半年年以上亚马逊英语、日语 ,法语、德语、意大利语、西班牙语经验者优先. 1.亚马逊日常处理客人邮件及产品的编辑和描述优化； 2.能独立完成从产品开发，上架，优化，站内营销，FBA，邮件处理aftersales等； 3.擅长google搜索，excel等办公软件熟练； 4.工作认真负责，细心、耐心、具有良好的客户服务意识及团队合作精神； 5.有独立解决问题的能力，能吃苦，注重细节；联系地址: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</si>
  <si>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服务端开发工程师（PHP/JAVA）</t>
  </si>
  <si>
    <t>上海葡萄纬度科技有限公司</t>
  </si>
  <si>
    <t>B2B 外贸业务员 4K+高提成+双休+五险+补贴</t>
  </si>
  <si>
    <t xml:space="preserve"> 岗位职责 1、参与制定设计及开发规范，完成设计、开发、测试及发布上线工作； 2、系统性能优化，保证系统的安全、稳定、快速运行； 3、维护和升级现有软件产品； 4、参与公司底层技术的开发与维护。   岗位要求 1、精通 DLang / C# / Java / PHP 任意语言编程； 2、掌握 lldb / gdb 调试的基本技巧； 3、掌握至少一种 Web 通用框架如 Symfony / Laravel / Spring framework 等； 4、熟悉 Linux / FreeBSD 操作系统下多进程/线程编程以及网络通讯； 5、熟悉多线程编程，熟悉各种网络IO模型的使用； 6、思路敏捷，具有良好的分析能力和沟通能力，责任心强； 7、良好的技术方案撰写能力。</t>
  </si>
  <si>
    <t xml:space="preserve">外贸业务员 : 多名男女不限，(有经验者优先) 性别:男女不限 学历:大专及以上学历 工资:底薪+提成+年终奖+晋升发展通到+合伙人计划（双休+法定节假日）  岗位要求： 1、熟悉外贸B2B出口的整个流程。 2、熟练操作各种B2B平台 例如：Alibaba,MIC,Google,社媒体。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我们的目标：为客户“提供‘易、快、专’的服务”，因此，我们更专注于品质控管、信息更新及工作效率。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</si>
  <si>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培训讲师</t>
  </si>
  <si>
    <t>上海晔枫教育科技有限公司</t>
  </si>
  <si>
    <t xml:space="preserve">岗位职责：    1.负责编程类线上直播课、线下各学校课程以及线下活动等教学任务。（学生年龄为6-14岁），并确保教学满意度达到90%以上；  2.根据需要改进教学方法、完善教学体系  3.负责教学资料（实训大纲、教学PPT、教学用书、教学案例等）的研发工作 4．参与学术交流与研讨，不断提升技术水平资格； 5．配合市场活动，执行上级安排的其他工作及部门配合工作。        任职要求    1、师范专业或理工科（计算机系等）专业本科以上学历。
2、有相关1-2年的教育或培训行业经验。
3、普通话标准，形象与气质佳优先考虑  4、有编程经验或国内外机器人比赛指导经验优先考虑。
5、有儿童教育经验，喜欢孩子，乐于同孩子互动。
6、乐观积极，责任意识强，具备良好的团队协作精神。  7、熟悉C++,python优先考虑      </t>
  </si>
  <si>
    <t>B2C外贸业务员 零经验+高提成+ 双休+五险</t>
  </si>
  <si>
    <t xml:space="preserve"> 工作职责： 1、负责消费金融系统前后端系统的需求分析、设计及开发等工作； 2、理解/分析业务需求，独立快速迭代完成产品研发； 3、独立分析并解决技术问题，进行系统优化； 4、产品方向包括：资产电子账户、客服电销系统等；   岗位要求： 1、统招专科或本科及以上学历，3年以上工作经验，计算机、软件工程、信息系统等相关专业； 2、3年及以上JAVA经验，熟悉Spring,Struts,iBatis及至少一种Java 应用服务器如tomcat,jetty； 3、熟练掌握MYSQL或Oracle等数据库技术,?具有一定的数据库调优能力； 4、2年以上互联网行业大型企业应用系统开发相关经验，扎实的基础知识； 5、熟悉Java EE相关技术和框架（包括Java语言/Struts/Spring/iBatis等）； 6、熟悉Web及前端技术（包括 Javascript，ajax，json，jQuery等开源框架）； 7、熟悉服务化框架，如springcloud,tinygroup,webservice，hessian，dubbo等； 8、熟悉Linux常用命令，能独立在上面进行开发，测试和部署； 9、有良好的沟通能力和较强的责任心； 10、熟悉云框架以及分布式应用系统设计开发者优先； 11、熟悉etl或kettle开发工具者优先； 12、需要有金融相关经验。 </t>
  </si>
  <si>
    <t xml:space="preserve">Amazon运营专员，Amazon销售专员,Amazon业务员 (有经验者优先) 性别:男女不限 学历:大专及以上学历 工资:底薪+提成+年终奖+晋升发展通到+合伙人计划（双休+法定节假日）  岗位要求： 1、有一定亚马逊操作经验，可独立操作一个站点或多个站点。 2、基本了解Amazon各项政策和规定，能及时应对亚马逊政策和技术的改变。 3、基本了解产品调研开发技巧，并优化listing刊登上架。 4.熟练操作CPC广告 流量关联 促销 秒杀和推广.. 5、配合团队工作，提高团队销量。 亚马逊专员任职资格： 1、可接受优秀应届毕业生，懂英语、日语 ,法语、德语、意大利语、西班牙语其中任何一种语言； 2、基本了解亚马逊政策，优化并推广listing的经验； 3、有较强的抗压能力，卓越的沟通能力和团队合作能力； 4、有责任心，愿意分享。有快速学习能力、创新能力；  亚马逊高级销售描述： 半年年以上亚马逊英语、日语 ,法语、德语、意大利语、西班牙语经验者优先. 1.亚马逊日常处理客人邮件及产品的编辑和描述优化； 2.能独立完成从产品开发，上架，优化，站内营销，FBA，邮件处理aftersales等； 3.擅长google搜索，excel等办公软件熟练； 4.工作认真负责，细心、耐心、具有良好的客户服务意识及团队合作精神； 5.有独立解决问题的能力，能吃苦，注重细节；联系地址: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</si>
  <si>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39健康网</t>
  </si>
  <si>
    <t>点点客信息技术股份有限公司</t>
  </si>
  <si>
    <t>五险一金 补充医疗保险 年终奖金 绩效奖金 定期体检 周末双休</t>
  </si>
  <si>
    <t xml:space="preserve"> 岗位职责： 1、服务器系统软件部署及维护； 2、服务、站点监控及异常分析处理； 3、运维体系相关工具调研、应用、开发及维护； 4、以保障业务快速发展为目标保障系统平稳运行。  岗位要求： 1、计算机相关专业本科以上学历； 2、在互联网行业有1年以上全职工作经验； 3、熟悉：Linux、Windows、TCP/IP、Nginx； 4、掌握：Jenkins、Zabbix、Git； 5、了解：Tomcat、IIS、MongoDB、Redis、ELK； 6、可写：Shell、Python； 7、为人正直，善于学习，敢于担当；有良好团队合作精神，乐于服务他人。 </t>
  </si>
  <si>
    <t>五险一金 年终奖金 补充医疗保险</t>
  </si>
  <si>
    <t>岗位职责： 1、负责公司人人电商（移动电商）、部分架构设计、系统设计、开发与维护，不断优化现有的系统； 2、负责移动端应用接口开发，文档建设，具有接口系统架构意识； 3、负责微信公众号、小程序开放接口的开发实现和维护； 4、能够与需求部门良好沟通； 5、具有高并发设计和架构设计优先。 岗位要求： 1、5年以上PHP软件开发设计经验，有游戏项目开发、微信小程序开发经验； 2、具有Web前端开发经验，掌握HTML（DIV+CSS）、Html5/CSS3、Jquery等技术； 3、能独立进行开发，熟悉各种常用开源框架和技术，深刻理解各框架的优缺点，熟悉分布式、缓存、消息等高性能架构相关开发技术； 4、了解Web应用的性能瓶颈和调优方式； 5、熟练掌握MySQL数据库、相关技术及工具；熟悉MongoDB、Redis等NoSql数据库； 6、熟悉各种常见跨浏览器、跨设备问题，深刻理解Web标准，对可用性、可访问性等相关知识有实际的了解和实践经验。</t>
  </si>
  <si>
    <t>外贸销售 B2B 4K无责任底薪+高提成+双休+五险+补贴</t>
  </si>
  <si>
    <t>PHP高级开发工程师 (职位编号：009)</t>
  </si>
  <si>
    <t>广州四九游网络科技有限公司</t>
  </si>
  <si>
    <t>Wifi路由软件测试工程师</t>
  </si>
  <si>
    <t>北京飞马容心科技有限公司</t>
  </si>
  <si>
    <t>五险一金 补充医疗保险 专业培训 餐饮补贴 员工旅游 绩效奖金 年终奖金</t>
  </si>
  <si>
    <t>岗位职责： 1、负责公司游戏平台的数据后台开发维护； 2、参与页游事业部官网、日常活动页的制作； 3、支持H5项目渠道游戏对接； 4、负责公司PHP相关产品或项目的技术需求的整理和分析开发。  岗位要求： 1、计算机或软件工程相关专业，二年以上PHP+Mysql开发经验； 2、熟悉面向对象编程方式，基本的设计模式，熟悉常用的代码优化方法，Mysql优化； 3、熟悉MVC框架开发模式，熟悉THINKPHP框架优先； 4、熟悉Javascript，熟悉Jquery框架优先； 5、有强烈的责任心和团队合作精神，善于沟通与协调合作。</t>
  </si>
  <si>
    <t>外贸业务员 B2B 4K无责任底薪+高提成+双休+五险+补贴</t>
  </si>
  <si>
    <t>主要职责： 1.负责无线AP等通信设备的功能测试、集成测试和系统测试工作，完成功能、性能、稳定性等方面的测试，并提交测试报告； 2.根据产品设计需求和开发计划，进行测试需求分析，制定测试计划，设计测试方案和测试用例； 3.参与系统测试方案、测试用例等文档的制定和评审； 4.撰写测试过程中所需的测试脚本； 5.了解客户的需求，能模拟客户场景并定位问题。  任职要求： 1.计算机、通信、电子及相关专业毕业 2.熟悉TCP/IP网络协议，如路由，交换，无线或安全 2.熟悉Python脚本优先 3.工作语言，英文。要求有很强的英文读写听说能力 4.具有团队合作精神，能按时高质量地完成项目经理交给的任务；高度主动性，拥有良好的沟通技巧，责任感和创新意识；工作细致认真，有耐心；有很强的逻辑分析能力和学习能力，具备总结能力和持续改进的能力 职能类别：软件测试</t>
  </si>
  <si>
    <t>周末双休 五险一金 带薪年假 年终分红 年底双薪 股票期权 员工旅游 补充医疗保险 节日福利 每年多次调薪</t>
  </si>
  <si>
    <t>外贸业务员： 性别:男女不限 学历:大专及以上学历 工资: 底薪+提成+年终奖+晋升发展通到+合伙人计划（双休+法定节假日）  岗位要求： 1、熟悉外贸B2B出口的整个流程。 2、熟练操作各种B2B平台和电子商务 例如：Alibaba,MIC,Google,社媒体。 3、熟练使用各种办公软件，英语4级以上，听说读写流利。  工作描述： 1、利用各种B2B平台如Alibaba,Made-in-China,及Google搜索，社媒体开发，小语种市场以及其他软件独立开发新客户，维护老客户。 2、国际站平台阿里巴巴及中国制造网产品更新及后台维护。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2.培训：每周两次，周二和周四上午培训，下午考核实际记忆，理解以及应用能力，主管和经理专业指导，让你三个月从小白变成Top sales.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</si>
  <si>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日企PHP技术主管(编号111855) 英语必须</t>
  </si>
  <si>
    <t>1.5-3.2万/月</t>
  </si>
  <si>
    <t>国家法定休假 五险一金 带薪年假</t>
  </si>
  <si>
    <t>■基本信息■ 工作地点：上海市普陀区
工作时间：09:00 - 18:00
工资范围：15000 - 32500
语言要求：日语不问 英语熟练 ■职能描述■
【工作内容】
■ 理解、评估和执行全面的开发计划和战略
■ 根据对项目/业务的理解分析需求、提出建议
■ 与架构师和其他系统主管紧密合作，并作为整个团队的一部分领导团队
■ 调查和改进架构
■ 技术领导和团队建设
■ 指导、培训初级工程师
■ 保证服务的稳定发布，操作，处理各类问题以确保系统24小时可运行
■ 收集和记录技术规范
■ 审查来自开发团队其他成员的设计和代码，包括QA的报告
【公司魅力】
■ 可接触***，与国际化团队一起参与全球性质的旅游业务体系开发工作。该岗位在公司中职能大。第一年之后可拿公司期权。 ■职位要求■
■ 大专以上
■ 40岁以下
■ 英语准商以上会日语优先
■ 甲方背景
■ 5年以上通用网络技术，PHP/HTML/CSS/JS工作
■ 3年以上流行PHP框架，RDB设计、性能调整和优化
■ JavaScript前端框架和工具方面
■ 组织团队建设活动
■ 创建技术图形展示
■ 使用测试工具
■ 使用Git的团队开发
■ 熟悉安全漏洞和应对措施
【优先条件】
■ 具有领导海外团队开发项
■ DevOps工具方面
■ 网络配置
■ 开发营销或电子商务应用程序
■ Java环境中开发应用程序  ■企业信息■
本公司主要业务经营范围为研究，设计，开发计算机软硬件，包括与因特网搜索相关的软硬件；制作计算机软件，销售自产产品，计算机系统集成，技术转让，提供技术服务和技术咨询服务等。 此职位为日语职位，工作内容日语必须，特别注明除外。
若对此职位有任何疑问，可以通过以下联系方式联系我们。
由于应聘者很多，添加时请注明您的信息，谢谢。
_______________________________________________________________________
★更多日企热门招聘请戳我 ：http://www.rgf-hragent.com.cn
★����をお考えのお知り合いがいらっしゃいましたら、ぜひご�B介ください。
プレゼントを用意しております！
_______________________________________________________________________
上海公司地址：上海市黄浦区淮海中路98号金钟广场5楼0525单元
联系方式：(021)5331-8000
邮箱地址：hr@rgf-hragent.com.cn
公司主页：http://www.rgf-hragent.com.cn</t>
  </si>
  <si>
    <t>亚马逊运营专员 B2C 高提成+ 双休+五险</t>
  </si>
  <si>
    <t>带薪年假 节日福利 专业培训 五险一金 员工旅游 补充医疗保险 股票期权 年终分红 年底双薪 每年多次调薪</t>
  </si>
  <si>
    <t>岗位职责： 1、本科以上学历，计算机相关专业，两年以上测试工作经验。 2、善于沟通，认真负责，积极主动，抗压能力强。 技能方面: 1）有较强的接口测试能力，熟悉jmeter,postman等测试工具。 2）有web测试、性能测试经验和熟悉sql语法命令。 3）熟悉RobotFramework、Selenium、python等自动化测试工具。 4）有JAVA编程或者金融、保险测试工作经验优先考虑。</t>
  </si>
  <si>
    <t>上海蚁城网络科技有限公司</t>
  </si>
  <si>
    <t>亚马逊业务员  性别:男女不限 学历:大专及以上学历 英语4级及以上 工资: 底薪+提成+年终奖+晋升发展通到+合伙人计划（双休+法定节假日）  岗位职责： 1、负责产品的文案制作，优化，广告，发货等一系列流程； 2、通过国外视频、博客、论坛、社交、朋友圈、搜索引擎等进行listing的推广营销； 3、从营销角度参与公司主推产品，并将其打造成爆款，提高销量与品牌形象； 4、查找各种可以增加平台流量的方法。 5. 收集市场数据和消费者数据并分析预测，制定适合产品的营销策略，提供产品和服务的市场定位分析报告 任职要求： 1、专科以上学历，外语、外贸或计算机相关专业；CET-4以上，英文读写能力良好；优秀应届毕业生亦可 2、熟悉amazon跨境电商行业，有过留学背景，做过市场推广、策划和拓展等优先考虑； 3、熟悉博客、论坛、EDM、联盟、PPC、软文、社区、问答、百科等营销；热爱社交网络，热衷分享， 4、有较强的市场感知能力，敏锐地把握市场动态、市场方向的能力； 5、热爱跨境电商推广的工作，并富于激情，希望在这个行业持之以恒发展；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</si>
  <si>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五险一金 员工旅游 绩效奖金 年终奖金 带薪年假 聚会轰趴</t>
  </si>
  <si>
    <t>PHP开发-深圳办公 岗位职责： 1、根据产品需求，完成电商平台系统/模块的技术设计和编码实现； 2、能与其他部门同事保持良好沟通，能快速理解、消化各方需求，并落实为具休的开发工作； 3、严格遵守团队的代码格式、结构的规定，编写易读、易维护、高质量、高效率的代码。  任职资格： 1、本科统招学历，2年以上PHP开发工作经验。 2、思路清晰，具要强烈的进取心、责任心、求知欲及良好的团队合作精神。 3、精通PHP编程，熟练运用MVC框架，理解OOP思想，有设计模式开发经验。 4、熟悉Javascript、XML、Ajax、Jquery等Web2.0技术。 5、熟悉Apacje、Nginx等Web服务器的配置及优化，可以独立配置网络应用环境。 6、有EcShop/EcStore等电商平台扩展开发和维护经验优先。 7、有跨境电商进口商城系统开发经验优先。</t>
  </si>
  <si>
    <t>外贸业务员 4K无责任底薪+高提成+双休+五险+补贴</t>
  </si>
  <si>
    <t>Web开发工程师（应届）</t>
  </si>
  <si>
    <t>五险一金 补充医疗保险 员工旅游 股票期权 年底双薪 年终分红 带薪年假 周末双休 每年多次调薪 出国机会</t>
  </si>
  <si>
    <t>绩效奖金 定期体检 出国机会 员工旅游 弹性工作 年终奖金 五险一金 专业培训 补充医疗保险 通讯补贴</t>
  </si>
  <si>
    <t>五险一金 餐饮补贴 弹性工作 绩效奖金 员工旅游 年终奖金</t>
  </si>
  <si>
    <t>岗位职责： 1.直接参与公司核心业务功能的架构设计与优化、应用开发与测试; 2.参与公司广告系统相关的微服务开发以及系统设计; 3.解决服务、产品建设中遇到的问题，与团队一起攻克难题，保证系统平稳运行; 4.进行相关产品的技术文档编写、技术方案设计；  岗位要求： 1.3年或以上PHP/Golang相关开发经验,计算机基础知识扎实, 包括不限定于操作系统、计算机网络、数据结构和算法; 2.熟悉linux操作系统, 熟悉Linux常用命令, 熟悉关系型数据库, 如MySQL等, 熟悉NoSQL, 如Redis等; 3.对技术有激情, 喜欢钻研, 能快速接受和掌握新技术; 4.有较强的独立、主动的学习能力, 良好的沟通表达能力和团队协作能力; 5.工作态度积极, 对工作认真负责; 6.具有互联网广告公司开发经验优先;</t>
  </si>
  <si>
    <t xml:space="preserve">乐思软件是国内领先的网络信息采集软件供应商，为众多大中型公司单位提供企业级软件，全球知名B2B公司前几名皆为我们客户，我们目前正处于高速发展时期，目前正在从事一大型项目。公司内部崇尚一种平等与自由的氛围。 我们需要你是一位思维敏捷，善于学习，对编程有真正热爱的人！ 公司每周工作5天，节日都有过节费，年底有年终奖，大型项目有项目奖，办理五险一金。 希望你在这里可以找到你快速发展，施展才华的空间！  职责：PHP Web软件开发 相关技能要求： 1. 有PHP/Python/Java/C 任意一种编程经验，至少2000行代码 2. 熟悉软件工程方法与面向对象编程技巧 3. 对数据结构与算法比较熟悉 4. 熟悉主流数据库至少1-2种，如MS SQL,My SQL, Oracle等 5. 最好熟悉网络协议如TCP/IP, HTTP  Web开发主要用PHP。  学历须本科或以上，通过英语四级考试； 如参加过编程竞赛并获奖的，加分；有技术博客或github账号的加分。   一旦录用，待遇从优   附 PHP中级开发工程师要求： 1、具有2年以上PHP的项目开发经验，掌握LAMP开发及其工作原理； 2、对面向对象编程有自己独到见解，熟练至少一种主流框架使用例如：YII，ThinkPHP, Vue, React Native等； 3、熟悉MySQL，熟练运用SQL语句，具备MySQL优化经验，具有MySQL分区、分表等集群设计经验者优先； 4、熟练JavaScript、AJAX、XHTML、CSS、JQuery，Bootstrap等Web前端技术以及第三方组件如mangodb，redis，memcache, solr, ElasticSearch等 ； 5、热爱技术，乐于专研各类技术难点问题，具备较强自我学习能力； 6、具备良好的编码规范，及确保代码质量及可维护性的编码习惯。 </t>
  </si>
  <si>
    <t>外贸业务员： 性别:男女不限 学历:大专及以上学历 工资: 底薪+提成+年终奖+晋升发展通到+合伙人计划（双休+法定节假日）  岗位要求： 1、熟悉外贸B2B出口的整个流程。 2、熟练操作各种B2B平台和电子商务 例如：Alibaba,MIC,Google,社媒体。 3、熟练使用各种办公软件，英语4级以上，听说读写流利。  工作描述： 1、利用各种B2B平台如Alibaba,Made-in-China,及Google搜索，社媒体开发，小语种市场以及其他软件独立开发新客户，维护老客户。 2、国际站平台阿里巴巴及中国制造网产品更新及后台维护。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</si>
  <si>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数据建模师</t>
  </si>
  <si>
    <t>深圳中业兴融互联网金融服务有限公司</t>
  </si>
  <si>
    <t>亚马逊运营 高提成+双休+五险+补贴</t>
  </si>
  <si>
    <t>绑定师 (职位编号：动画绑定师)</t>
  </si>
  <si>
    <t>岗位职责: 1、按照项目需求,对动画项目的角色、道具、场景、特效道具等进行绑定制作,并在项目制作过程中进行各种绑定文件的维护升级. 2、在绑定过程中，与模型师、动画师、材质灯光师、技术开发人员及执行导演等紧密配合完成工作。 3、根据流程提供绑定方案及优化方式。 任职要求 : 1、熟练运用MAYA软件,了解各种变形器，熟练运用AdvancedSkeleton等脚本插件； 2、熟悉面部表情的运动规律，了解机械类物件运动原理，了解动画师需求； 3、有雕刻建模基础，能运用好PSD变形器进行精细绑定为佳； 4、有较强的解决问题和预测潜在问题能力； 5、学习能力强，热爱动画行业，工作认真积极，有良好的团队合作精神，有三维动画工作经验和完整的动画项目制作经历； 6、有Mel、python或c++工具开发能力者优先； 7、有动画制作生产流程搭建能力者优先；</t>
  </si>
  <si>
    <t xml:space="preserve">亚马逊运营专员:多名男女不限，有经验者优先 性别:男女不限 学历:大专及以上学历 工资:底薪+提成+年终奖（双休+法定节假日）  岗位要求： 1、有一定亚马逊操作经验，可独立操作一个站点或多个站点。 2、基本了解Amazon各项政策和规定，能及时应对亚马逊政策和技术的改变。 3、基本了解产品调研开发技巧，并优化listing刊登上架。 4.熟练操作CPC广告 流量关联 促销 秒杀和推广.. 5、配合团队工作，提高团队销量。 亚马逊专员任职资格： 1、可接受优秀应届毕业生，懂英语、日语 ,法语、德语、意大利语、西班牙语其中任何一种语言； 2、基本了解亚马逊政策，优化并推广listing的经验； 3、有较强的抗压能力，卓越的沟通能力和团队合作能力； 4、有责任心，愿意分享。有快速学习能力、创新能力；  亚马逊高级销售描述： 半年年以上亚马逊英语、日语 ,法语、德语、意大利语、西班牙语经验者优先. 1.亚马逊日常处理客人邮件及产品的编辑和描述优化； 2.能独立完成从产品开发，上架，优化，站内营销，FBA，邮件处理aftersales等； 3.擅长google搜索，excel等办公软件熟练； 4.工作认真负责，细心、耐心、具有良好的客户服务意识及团队合作精神； 5.有独立解决问题的能力，能吃苦，注重细节；联系地址: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</si>
  <si>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岗位职责： 1.参与模型设计及产品上线； 2.整理并清洗加工公司内部数据； 3.对贷后表现数据分析，构建人物画像，为模型迭代提供数据支持； 4.对资产放款资产管理和监控，并形成报表，监控公司贷款质量。 岗位要求： 1.全日制本科及以上学历，数学、统计、金融等相关专业； 2.至少具有2年以上银行、消金、P2P、小贷公司数据分析及建模工作经验，（有在大型互联网金融公司工作优先，如微众银行、乐信、马上消费等）； 3.精通Excel，熟练使用MYSQL，具有较强的逻辑思维能力，数字敏感度高； 4.熟练使用python或者R语言，能够使用python或者R对大批量数据量清洗加工，有建模的经验和能力； 5.对于AHP、逻辑回归、决策树、SVM、boosting等机器学习算法有一定的了解，并有其中使用两种及以上算法建模经验； 6.有完整产品上线开发经验者优先。</t>
  </si>
  <si>
    <t>外贸业务员 B2B 4k+高提成+双休+五险+补贴</t>
  </si>
  <si>
    <t>安全运维工程师 (职位编号：004)</t>
  </si>
  <si>
    <t>周末双休 带薪年假 五险一金 年底双薪 年终分红 补充医疗保险 股票期权 每年多次调薪 员工旅游</t>
  </si>
  <si>
    <t>职位职责描述 6.完成上级安排的其他工作。 职位任职要求 9、具有信息安全、安全监控、数据分析项目经验者优先。</t>
  </si>
  <si>
    <t xml:space="preserve">外贸业务员： 性别:男女不限 学历:大专及以上学历 工资: 底薪+提成+年终奖+晋升发展通到+合伙人计划（双休+法定节假日）  岗位要求： 1、熟悉外贸B2B出口的整个流程。 2、熟练操作各种B2B平台和电子商务 例如：Alibaba,MIC,Google,社媒体。 3、熟练使用各种办公软件，英语4级以上，听说读写流利。  工作描述： 1、利用各种B2B平台如Alibaba,Made-in-China,及Google搜索，社媒体开发，小语种市场以及其他软件独立开发新客户，维护老客户。 2、国际站平台阿里巴巴及中国制造网产品更新及后台维护。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</si>
  <si>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IC验证工程师 （应届生亦可）190326</t>
  </si>
  <si>
    <t>上海隆耀网络科技有限公司</t>
  </si>
  <si>
    <t>外贸助理 双休+五险+补贴+员工旅游</t>
  </si>
  <si>
    <t>棋牌Ai算法工程师</t>
  </si>
  <si>
    <t>五险一金 员工旅游 专业培训 出国机会 定期体检 年终奖金 绩效奖金 做五休二 周末双休 带薪年假</t>
  </si>
  <si>
    <t>深圳市悠乐互动网络科技有限公司</t>
  </si>
  <si>
    <t>岗位职责：1、芯片验证，搭建通用验证平台，制定和执行验证计划；2、基于verilog/sv/UVM搭建芯片系统级和模块级的验证平台；3、根据芯片的系统设计文档，制定芯片的验证计划，编写相关文档。任职要求：1、精通verilog/systemverilog和脚本语言（Python，Perl，Shell，TCL等）2、对VMM/OVM/UVM等验证方法学有较深的理解，搭建芯片模块和系统级验证平台；3、精通VCS,NC-Verilog,modelSim等主流EDA仿真工具；4、熟悉网络，存储等各类互连IO协议以及交换架构（以太网、Infiniband，PCIE，RDMA，FC等）或者熟悉SOC验证流程；5、计算机、微电子或通讯专业本科以上学历。公司福利：1、五险一金、补充医疗保险2、交通补贴、通讯补贴、餐饮补贴、生日补贴3、年终奖、绩效奖金4、员工聚餐、年度体检、旅游活动等5、完善的假期组合：除了法定带薪年假外，根据工作年限我们还提供额外带薪假期6、公司免费提供员工公寓</t>
  </si>
  <si>
    <t>周末双休 带薪年假 五险一金 节日福利 年底双薪 年终分红 每年多次调薪 补充医疗保险 员工旅游</t>
  </si>
  <si>
    <t>五险一金 年终奖金 季度奖金</t>
  </si>
  <si>
    <t>1.负责棋牌类游戏的核心算法设计。 2.负责棋牌AI相关模块的设计与开发。 任职要求： 1.2年或以上的软件开发经验。 2.具有扎实的算法和数学基础。 3.语言不限，熟悉erlang，c/c++，python等语言优先。 4.有棋牌类游戏核心算法开发经验者优先。 5.熟悉各类棋牌玩法者优先。 5.有机器学习相关项目经验者优先。</t>
  </si>
  <si>
    <t xml:space="preserve"> 外贸跟单： 性别:男女不限 学历:大专及以上学历 工资:底薪+提成+年终奖（双休+法定节假日）  岗位要求： 1、了解外贸B2B出口的基本流程并热衷于外贸行业。 2、熟悉各种B2B平台和电子商务 例如：Alibaba,MIC,Google,社媒体等等 3、熟练使用各种办公软件，英语4级以上，听说读写流利。  工作描述： 1、利用各种B2B平台如Alibaba,Made-in-China,及Google搜索，社媒体开发，小语种市场以及其他软件独立开发新客户，维护老客户。 2、国际站平台阿里巴巴及中国制造网产品更新及后台维护。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2.培训：每周两次，周二和周四上午培训，下午考核实际记忆，理解以及应用能力，主管和经理专业指导，让你三个月从小白变成Top sales.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热切盼望您加入我们，一个充满活力、非常人性化管理的团队。龙成科技会非常骄傲能成为您实现梦想的地方！</t>
  </si>
  <si>
    <t>广州云智易物联网有限公司</t>
  </si>
  <si>
    <t>外贸业务员 B2B 高提成+双休+五险+补贴</t>
  </si>
  <si>
    <t>岗位职责： 1、独立负责一个项目的测试工作，制定合适的测试方案； 2、分析产品需求，制定合理高效的测试计划； 3、参与产品评审，能够快速了解需求，跟进项目； 4、根据项目需求和计划能够设计和编写优质的测试用例； 5、在项目进展遇到阻塞时，能够主动推进项目进度； 6、执行测试用例，熟练运用bug管理系统提交和跟踪bug，并善于发现问题和定位问题； 7、配合研发人员进行功能调试，以及突发事件的解决； 8、根据测试过程编写相关测试文档；  岗位要求： 1、具备良好的技能，有2~3年的Web或APP测试工作经验，有物联网测试经验者优先； 2、 熟悉java，python等语言，有java，python编程工作者优先； 3、能熟练操作linux、sql，NoSQL，有java编程工作者优先； 4、熟悉网络相关知识，了解通信协议，有物联网通信测试经验者优先； 5、掌握接口测试工具，熟练使用Jmeter，Postman等接口测试工具； 6、熟悉App或Web自动化测试工具，能够使用自动化工具做简单的自动化测试； 7、熟悉性能测试工具，能够独立完成app或web性能测试； 8、熟悉单元测试、集成测试、系统测试的概念，对功能测试有独到的见解和方法； 9、工作细心，耐心，有责任心，有较强的沟通能力和团队协作精神； 10、抗压能力强，富有激情，能胜任重复性的工作和能快速融入节奏的工作环境；</t>
  </si>
  <si>
    <t>PHP高级开发工程师 (职位编号：005)</t>
  </si>
  <si>
    <t>深圳市立维创展科技有限公司</t>
  </si>
  <si>
    <t>带薪年假 五险一金 员工旅游 年底双薪 年终分红 股票期权 每年多次调薪 补充医疗保险</t>
  </si>
  <si>
    <t xml:space="preserve">外贸业务员： 性别:男女不限 学历:大专及以上学历 工资: 底薪+提成+年终奖+晋升发展通到+合伙人计划（双休+法定节假日）  岗位要求： 1、熟悉外贸B2B出口的整个流程。 2、熟练操作各种B2B平台和电子商务 例如：Alibaba,MIC,Google,社媒体。 3、熟练使用各种办公软件，英语4级以上，听说读写流利。  工作描述： 1、利用各种B2B平台如Alibaba,Made-in-China,及Google搜索，社媒体开发，小语种市场以及其他软件独立开发新客户，维护老客户。 2、国际站平台阿里巴巴及中国制造网产品更新及后台维护。 3、客户来访的接待以及跟进订单。 4、制作销售及推广计划，推广公司新产品，开发新兴市场，发展商及代理商。 5、能熟练使用各种办公软件,会PS更佳。 6. 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</si>
  <si>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 xml:space="preserve">1、根据平台设计需求，按时完成各项功能代码的编写工作；  2、整合前端、后端，对所编写的程序进行严格的综合测试，包括程序故障的诊断、定位、分析和调试，以及产品测试方案；  3、维护各平台日常运行，和改版升级工作； 5、外包项目技术设计，撰写相关开发技术文档； 职位要求： 1．计算机相关专业大专以上学历， 3年以上PHP开发经验，能独立完成项目；  2．熟练掌握PHP、 Web页面的相关技术。  3．熟练使用MySQL数据库，并具备MySQL优化经验；  4．有网站、平台代码开发、优化重构经验，对数据结构和算法设计有充分理解；  5．对Linux、Windows服务器维护有一定了解。  6. 具备很好的学习能力，敬业与创新精神。 待遇： 1. 基本薪水+项目奖金+分红，年薪15~23万上行； 2. 5天7.5小时工作制，8:30-12:00,13:30-5:30；  3. 国家法定假期； 4. 国家标准五险一金；  4. 入职满1年带薪年假5天；  5. 零食、饮料随意使用；  6. 不定期组织活动、聚餐、电影、K歌；  7. 令人小激动的激励模式，能者多得。   </t>
  </si>
  <si>
    <t>外贸业务员 B2B, B2C 4K+双休+五险</t>
  </si>
  <si>
    <t>数据挖掘算法工程师</t>
  </si>
  <si>
    <t>周末双休 带薪年假 五险一金 股票期权 每年多次调薪 年终分红 年底双薪 补充医疗保险 员工旅游 节日福利</t>
  </si>
  <si>
    <t>上海脉芽网络科技有限公司</t>
  </si>
  <si>
    <t>五险一金 员工旅游 通讯补贴 专业培训 出国机会 绩效奖金 年终奖金 股票期权 弹性工作 定期体检</t>
  </si>
  <si>
    <t>岗位职责 1.分析和研究海量业务数据，设计并开发可扩展的分析算法，挖掘数据价值； 2.参与业务策略优化及算法改进，提供先进、适用的解决方案（模型）； 3.参与数据采集、清洗和过滤、特征抽取、参数选择、算法实验与效果分析、数据展现过程； 4.参与搭建业务数据分析系统； 5.参与撰写分析报告。 6、挖掘出来的数据价值、数据规律逻辑应用到系统开发当中，服务于项目进程。  任职资格 1.本科及以上学历，数学相关专业； 2.熟悉常见数据挖掘及机器学习算法，如回归、分类、聚类等； 3.具有独立研究、实验的能力，对数据结构和算法设计有深入的理解； 4.具有优秀的沟通理解能力，能快速理解业务，设计并实现切合业务要求的算法； 5.熟练掌握R，Python，Matlab其中一种编程语言； 6.熟悉oracle数据库、了解web应用开发者优先。 薪酬架构：每月基本工资+项目奖金  有开发技术同时想接触数据分析的大咖亦可投递  每天7.5小时弹性工作制、周末双休、带薪年假、法定节假日，购买五险一金。定期文体活动、年度旅游、下午茶等公司福利，办公环境良好。 公司年轻化、老板Nice、同事卖得了萌、耍得了二、小清新、重口味、奇葩范……文化自由、工作氛围融洽，为您提供一个发挥个人才能的大舞台。</t>
  </si>
  <si>
    <t>亚马逊业务员  性别:男女不限 学历:大专及以上学历 英语4级及以上 工资: 底薪+提成+年终奖+晋升发展通到+合伙人计划（双休+法定节假日）  岗位职责：
1、负责产品的文案制作，优化，广告，发货等一系列流程；
2、通过国外视频、博客、论坛、社交、朋友圈、搜索引擎等进行listing的推广营销；
3、从营销角度参与公司主推产品，并将其打造成爆款，提高销量与品牌形象；
4、查找各种可以增加平台流量的方法。 5. 收集市场数据和消费者数据并分析预测，制定适合产品的营销策略，提供产品和服务的市场定位分析报告
任职要求：
1、专科以上学历，外语、外贸或计算机相关专业；CET-4以上，英文读写能力良好；优秀应届毕业生亦可
2、熟悉amazon跨境电商行业，有过留学背景，做过市场推广、策划和拓展等优先考虑；
3、熟悉博客、论坛、EDM、联盟、PPC、软文、社区、问答、百科等营销；热爱社交网络，热衷分享， 4、有较强的市场感知能力，敏锐地把握市场动态、市场方向的能力；
5、热爱跨境电商推广的工作，并富于激情，希望在这个行业持之以恒发展；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2.培训：每周两次，周二和周四上午培训，下午考核实际记忆，理解以及应用能力，主管和经理专业指导，让你三个月从小白变成Top sales. 3.业务平台：公司有每年超过百万广告投入和展会以及海外市场的开发，让你不缺资源和平台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公司愿景： 成为全球客户最满意之中国供应商！ 公司使命： 为客户利益、员工福利而不断努力！！     热切盼望您加入我们，一个充满活力、非常人性化管理的团队。龙成科技会非常骄傲能成为您实现梦想的地方！</t>
  </si>
  <si>
    <t>岗位职责： 1、参与公司APP后端开发，以及对应的后台管理系统； 2、负责后台系统的设计和开发，实现运维自动化和运维效率的提高； 3、根据功能需求，独立负责相关模块的详细设计和编码任务； 4、参与小程序相关业务开发  任职要求： 1、三年以上服务端开发经验； 2、精通PHP语言，熟悉PHP框架（yii2/ThinkPHP等等）； 3、具备良好的代码编程习惯、较强的文档编写能力、学习能力和沟通能力； 4、了解mongodb、redis等NoSQL工具，熟练使用SVN/GIT等管理工具进行开发，熟悉linux服务器； 5、有电商和小程序相关业务开发者优先 6、良好的沟通与表达能力，思路清晰，有强烈的责任心和创新意识，业务逻辑理解与分析能力强</t>
  </si>
  <si>
    <t>外贸业务员, B2B, B2C 4K+高提成+双休+补贴</t>
  </si>
  <si>
    <t>数据分析（项目管理）</t>
  </si>
  <si>
    <t>周末双休 带薪年假 五险一金 年底双薪 年终分红 股票期权 补充医疗保险 员工旅游 节日福利 每年多次调薪</t>
  </si>
  <si>
    <t>外贸业务员： 性别:男女不限 学历:大专及以上学历 工资: 底薪+提成+年终奖+晋升发展通到+合伙人计划（双休+法定节假日）  岗位要求： 1、熟悉外贸B2B出口的整个流程。 2、熟练操作各种B2B平台和电子商务 例如：Alibaba,MIC,Google,社媒体。 3、熟练使用各种办公软件，英语4级以上，听说读写流利。  工作描述： 1、利用各种B2B平台如Alibaba,Made-in-China,及Google搜索，社媒体开发，小语种市场以及其他软件独立开发新客户，维护老客户。 2、国际站平台阿里巴巴及中国制造网产品更新及后台维护。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2.培训：每周两次，周二和周四上午培训，下午考核实际记忆，理解以及应用能力，主管和经理专业指导，让你三个月从小白变成Top sales.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</si>
  <si>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餐饮补贴 专业培训 交通补贴 五险 购物卡 文体活动</t>
  </si>
  <si>
    <t>1、负责对接外部机构尽职调查及相关资料、数据定期更新汇整； 2、负责外部机构项目合作中的商务计划书、PPT等编制； 3、负责监测分析业务运营情况，产品中各项指标的统计，定期出具相关数据报表，需对数字保持高度敏感性； 4、定期输出对接部门相关的报告，汇报每月对接部门运营情况，推动对接部门的业务优化； 5、专题分析，提供决策层，管理层和执行层所需的各类数据提取，专项分析和建议。   职位要求： 1、 全日制本科以上学历，金融统计类相关专业；（一年以上工作经验者优先）； 2、 具有优秀的学习能力，良好的语言表达能力及沟通能力，较好的逻辑分析能力； 3、 熟练使用Execl（函数应用）、PowerPoint、My Sql、SQL Server等软件的应用，具备python的基础。  福利待遇： 上班时间：5 天 8 小时工作制； 法定福利：购买社会保险（五险）医疗保险、养老保险、工伤保险、失业保险、生育保险； 员工福利：每月发放超市购物卡，推行内部推荐奖励300元； 薪酬水平：基本工资 + 绩效奖金 + 激励奖金 + 年度薪酬调整机会； 晋升机制：公司设立透明、体系化的晋升机制； 年终奖：根据公司年度运营情况以及个人年度工作表现发放年终奖； 休假制度：国家规定的法定节假日 + 入职即享受带薪年假（5 - 15天）+ 婚假 + 产假 + 陪产假 + 哺乳假 + 带薪病假 + 丧假等； 生日祝贺：举办生日派对 （不仅美味食物，还有有趣的游戏哦）； 团队活动：每月团建 + 日常员工娱乐活动，包含且不限于：轻松下午茶、快乐星期五各类体育活动、部门大聚会、年度联欢会等； 节日关怀：节日礼品 + 神秘小礼物； 员工体检：员工身心健康计划（健康体检）； 生活关怀：公司设有茶水间，提供微波炉 + 冰箱 +茶饮 + 咖啡 等； 员工培养：提供带薪培训与学习机会，持续为每个岗位制定发展计划 + 培训计划。</t>
  </si>
  <si>
    <t>岗位职责： 1，参与平台产品的前端开发，高质高效完成产品的数据交互，动态信息展示； 2，进行丰富的互联网开发，致力于通过技术改善用户体验； 3，Web前沿技术的研究和新技术的应用；
4 ，良好的沟通能力，配合相关人员开发相关模块。 岗位要求：
1，工作经验3-5年，全职，大专及以上学历；
2 ，熟练掌握PHP开发，了解memcache，redis缓存，mongoDB数据库。加分项目：Yaf框架，微信公众号，小程序开发； 3，熟练掌握HTML5、JavaScript、ES6 相关技术。加分项目：Vue.js框架； 4，了解一些RPC框架，加分项：thrift；
5，工作积极主动，善于沟通交流，高度的责任心。</t>
  </si>
  <si>
    <t>4K无责底薪外贸业务员/外贸专员/外贸销售代表跟单文员</t>
  </si>
  <si>
    <t>周末双休 带薪年假 五险一金 节日福利 年底双薪 年终分红 每年多次调薪 补充医疗保险 员工旅游 股票期权</t>
  </si>
  <si>
    <t>PHP高级程序员</t>
  </si>
  <si>
    <t>广州盘古网络科技有限公司</t>
  </si>
  <si>
    <t xml:space="preserve"> 1.大专以上学历，3年以上团队开发工作经验，精通PHP+MYSQL编程以及至少一种PHP开发框架（TP、yii2、CI），在中、大型项目中承担主要开发角色；</t>
  </si>
  <si>
    <t>急聘B2B外贸专员 4K+高提成+双休+五险+员工旅游</t>
  </si>
  <si>
    <t>人工智能算法工程师</t>
  </si>
  <si>
    <t>外贸业务员 : 多名男女不限，(有经验者优先) 性别:男女不限 学历:大专及以上学历 工资:底薪+提成+年终奖+晋升发展通到+合伙人计划（双休+法定节假日）  岗位要求： 1、熟悉外贸B2B出口的整个流程。 2、熟练操作各种B2B平台 例如：Alibaba,MIC,Google,社媒体。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</si>
  <si>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五险一金 餐饮补贴 通讯补贴 交通补贴 绩效奖金 弹性工作</t>
  </si>
  <si>
    <t>岗位职责： 根据公司业务要求，寻找公开的能快速应用的算法模型，并能结合业务需求对模型参数等进行优化调整，以达到业务要求。 任职要求： 1、 硕士以上学历； 2、 独立做过模型的建模、训练、优化，并且有模型优化经验等； 3、 对图像处理、人脸比对等模型算法熟悉，对模型的原理熟悉，能根据业务需求构建模型，并对模型调优有实际经验； 4、 熟练使用Python，或者C语言，能用这些语言进行开发； 5、 对数据的存储、应用的接口有一定的经验，能够独立与前端工程师进行合作； 6、 具有工作激情，能够独立开展工作，并能承担一定强度的研发工作，能接受创业公司文化并愿意与公司一同发展； 7、 名牌学校计算机、数学、电子工程等相关专业毕业，有相关的人工智能开发经验。 备注 �C 同样欢迎有经验的应届毕业硕士研究生、博士研究生。 本职位也可接受***、实习生等。</t>
  </si>
  <si>
    <t>大数据分析师</t>
  </si>
  <si>
    <t>君合百安仓储科技（北京）有限公司</t>
  </si>
  <si>
    <t>制药/生物工程 环保</t>
  </si>
  <si>
    <t>五险一金 通讯补贴 餐饮补贴 员工旅游 定期体检 年终奖金</t>
  </si>
  <si>
    <t>1、编写数据分析报告、参与软件及平台程序缩写； 2、负责业务数据分析工作； 3、负责完成数据采集、诊断、清洗、汇总、管理工作； 4、利用数据分析工具（SAS 、SPSS、R、Python）开展大数据分析挖掘，构建数据挖掘模型、产生数据分析报告等工作； 5、参与公司产品设计、开发、测试、投产等研发工作，包括但不限于需求梳理、数据准备、技术开发、测试案例编写以及相关功能和数据准确性测试； 6、参与公司技术文档以及产品文档的撰写工作。 任职资格： 1、统计、数据分析、计算机等专业大专或以上学历； 2、熟练操作execl,掌握mat lab、SAS、SPSS等数据分析软件等； 3、掌握SQL或ORCALE等数据库语言，具有软件编程能边； 4、从事统计、数据分析、软件编程等工作一年以上者优先考虑。</t>
  </si>
  <si>
    <t xml:space="preserve">外贸业务员:多名男女不限，有经验者优先 性别:男女不限 学历:大专及以上学历 工资:底薪+提成+年终奖（双休+法定节假日）  岗位要求： 1、熟悉外贸出口的整个流程。 2、熟练操作各种B2B平台。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5、能熟练使用各种办公软件,会PHOTOSHOP更佳。 6.具有良好的心理素质及责任感,能承受工作压力,有团队合作精神及良好的职业素养。 我们的目标：为客户“提供‘易、快、专’的服务”，因此，我们更专注于品质控管、信息更新及工作效率。  公司业务部优势： 1.产品优势：所有产品为本公司自己设计的私模产品，独一无二，性价比高。公司有自己的研发团队，注重产品设计独特性和品质，网络机顶盒，3D VR 等电子产品竞争小，市场前景高，属于朝阳产业。 2.培训：每周两次，周二和周四上午培训，下午考核实际记忆，理解以及应用能力，主管和经理专业指导，让你从小白变成Top sales. 3.业务平台：每年三次国外展会+60万元阿里巴巴B2B投入，让你不缺资源。阿里巴巴由专职助理打理。业务员只需回复询盘，不用发布产品，让你有更多的精力在客户开发上，专业的人做专业的事。 4.全国旅游：每一季度PK获胜的团队和个人，公司出钱参加全国旅游，目前已经去了北京，四川，云南，海南，山西，内蒙古，福建等地，我们的目标是5年走完全中国。 5.个人晋升：每年组建一个新团队，所有团队主管全部由业务员内部升迁，只要你有能力，每年都会有晋升的机会。 6.底薪：高底薪制，底薪采用KPI考核的方式，只要KPI达标，每两个月都会进行调薪。 7.公司特点：每年公司组织四次广东省内旅游，放假完全按照国家规定放假，过年12天假期，全部有薪。公司配备下午茶，加班食品，及节假日礼品。  香港龙城科技有限公司文化如下：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</si>
  <si>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急聘亚马逊运营专员 高提成+ 双休+五险</t>
  </si>
  <si>
    <t>带薪年假 五险一金 周末双休 年底双薪</t>
  </si>
  <si>
    <t>语音合成TTS工程师</t>
  </si>
  <si>
    <t>北京外企德科人力资源服务上海有限公司</t>
  </si>
  <si>
    <t>1. 负责事业部微信公众平台管理后台和API数据接口开发工作； 2. 能够独立完成搭建平台架构、设计及编码、进行代码调式； 3. 负责微信接口相关业务功能开发及维护； 4. 熟悉PHP/Java/.NET、HTML5页面程序和小游戏开发； 任职条件： 1. 2年以上开发经验；熟悉微信公众平台开发流程，负责微信各种接口设计、开发和维护； 2. 按照�I�招枨螅�能够独立完成详细设计及编码、进行代码审查； 3. 对微信公众平台上微网站微应用开发有较深的理解与应用，熟悉微信开发语言环境，能独立开发应用；有实际的针对微信接口编程经验。 4. 了解 Node.js、PHP、Java、Python、.NET 等后端语言中至少二种 5. 必须具�湮⑿判〕绦蜷_�l����</t>
  </si>
  <si>
    <t>五险一金 带薪年假 绩效奖金 年终奖金</t>
  </si>
  <si>
    <t>职位职责： 1、负责语音合成（TTS）的算法研究和工程实现； 2、负责跟进行业前沿技术发展趋势，跟踪国际最新算法发展方向和相应技术。  职位要求： 1、计算机、信号处理、自动化、模式识别等相关专业，本科以上学历； 2、精通C/C++，Python，Shell编程语言，对数据结构和算法设计有深刻理解； 3、熟悉TensorFlow/PyTorch/Keras/HTS等开源框架，并能在上面展开实验； 4、了解语音合成（TTS）的原理和方法，有TTS工作经验者优先； 5、有统计参数语音合成经验和熟悉merlin框架的特别加分。</t>
  </si>
  <si>
    <t>Amazon运营专员，Amazon销售专员,Amazon业务员 (有经验者优先) 性别:男女不限 学历:大专及以上学历 工资:底薪+提成+年终奖+晋升发展通到+合伙人计划（双休+法定节假日）  岗位要求： 1、有一定亚马逊操作经验，可独立操作一个站点或多个站点。 2、基本了解Amazon各项政策和规定，能及时应对亚马逊政策和技术的改变。 3、基本了解产品调研开发技巧，并优化listing刊登上架。 4.熟练操作CPC广告 流量关联 促销 秒杀和推广.. 5、配合团队工作，提高团队销量。 亚马逊专员任职资格： 1、可接受优秀应届毕业生，懂英语、日语 ,法语、德语、意大利语、西班牙语其中任何一种语言； 2、基本了解亚马逊政策，优化并推广listing的经验； 3、有较强的抗压能力，卓越的沟通能力和团队合作能力； 4、有责任心，愿意分享。有快速学习能力、创新能力；  亚马逊高级销售描述： 半年年以上亚马逊英语、日语 ,法语、德语、意大利语、西班牙语经验者优先. 1.亚马逊日常处理客人邮件及产品的编辑和描述优化； 2.能独立完成从产品开发，上架，优化，站内营销，FBA，邮件处理aftersales等； 3.擅长google搜索，excel等办公软件熟练； 4.工作认真负责，细心、耐心、具有良好的客户服务意识及团队合作精神； 5.有独立解决问题的能力，能吃苦，注重细节；联系地址:   薪满益足，让你心满意足 薪――想要高薪，只要你愿意； 满――满载的不仅是你的钱包，还有你的理想； 益――收益金钱、学识和技能； 足――足够的发展空间。 ***逆袭！只要你转变。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</si>
  <si>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外贸助理，业务助理 零经验+双休+五险</t>
  </si>
  <si>
    <t>五险一金 补充公积金 年终奖金 专业培训 定期体检</t>
  </si>
  <si>
    <t>信息安全主管</t>
  </si>
  <si>
    <t>上海络安信息技术有限公司</t>
  </si>
  <si>
    <t>性别:男女不限 工作经验：无要求，可接受应届生 学历:大专及以上学历 工资:底薪+五险+年终奖（双休+法定节假日）   岗位要求： 1、熟悉外贸B2B出口的整个流程。 2、熟练操作各种B2B平台 例如：Alibaba,MIC,Google,社媒体。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我们的目标：为客户“提供‘易、快、专’的服务”，因此，我们更专注于品质控管、信息更新及工作效率。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</si>
  <si>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职位描述： 1.熟悉信息系统安全规划，掌握网络安全风险评估的理论、过程、方法，善于运用这些理论和方法制定安全策略或方案； 2.熟悉tcp/ip协议，精通网络安全技术：包括软硬件漏洞挖掘、检测分析、精通入侵和攻击分析追踪索源、网站渗透、病毒木马防范等，熟练掌握多种常用安全测试工具，能够搭建各类渗透测试的测试环境，了解主流网络主流厂商安全产品（防火墙、IDS、IPS、audit等设备）的配置及使用； 3.熟悉国家信息安全等级保护相关标准、信息安全管理体系（ISMS）或ISO27001信息安全标准，持有CISSP、CISA、CIW、CISP等相关信息安全专业证书优先考虑； 4.掌握主流网络设备、主机系统、操作系统、数据库和中间件的安全评估与加固技术； 5.利用安全设备和工具进行漏洞管理和挖掘； 6.参与企业代码安全开发标准的制定、发布及落地工作，了解金融行业信息系统； 7.有较强的学习能力、沟通及协调能力和服务意识，做事沉稳细致、具有良好的文档编写和语言表达能力； 8.对信息安全问题导致的紧急与突发事件需制定应急预案，并做好预防性措施及定期演习； 9.为客户和公司员工提供信息安全知识及技能的培训和介绍。 10.负责公司信息安全的人员梯队培养建设；  11.负责完成上级领导安排的其它专项工作。  职位要求：  1.大学本科及以上学历，计算机、信息安全等相关专业，至少5年以上网络安全领域工作经验； 2.主动性强，具有良好的沟通、协调和组织能力和文档编写能力，逻辑性强； 3.精通web和app安全攻击手段及应对措施，包括越权、SQL注入、跨站攻击等； 4.熟悉一门开发语言，如（java、php、python或go）语言，并可开发简单工具； 5.具有较强的责任感、具备能够独立的开展工作的能力； 6.具有网络安全攻防经验、信息安全咨询经验、信息安全测评经验、风险评估工作经验者优先。</t>
  </si>
  <si>
    <t>广东云陪陪互联网科技有限公司</t>
  </si>
  <si>
    <t>人生苦短，我用Python  岗位要求： 1、负责内部系统、自动化系统、商城等服务端/Web端系统的开发和维护； 2、熟悉Python编程，了解Flask/Django/Tornado等后台框架； 3、熟悉运用Linux操作系统，了解HTTP、TCP/IP、网络编程，了解进程、线程等概念，能独立解决简单常见的问题； 4、有整站开发经验者优先，熟悉微信/小程序开发者优先； 5、掌握C/C++/PHP/Ruby/Go等其他编程语言的优先；  工作环境： 1. 我们是一个以技术为主的团队，技术氛围活泼； 2. 团队大部分都是90后，轻松好玩； 3. 办公室处于广州珠江新城地铁口，交通方便； 4. 上班时间人性化，不强制考勤； 5. 常备下午茶和各种零食，不定期团建活动；</t>
  </si>
  <si>
    <t>五险一金 专业培训 周末双休 全勤奖 工作氛围好 领导平易近人 同事活力十足</t>
  </si>
  <si>
    <t xml:space="preserve">【岗位职责】 1. 后台系统的技术维护。  【任职要求】 1. 学历大专以上，计算机相关专业； 2. 熟悉Python语言； 3. 熟悉Linux环境下的软件开发； 4.掌握Web前/后端开发技术，熟练使用至少一种Web框架； 5. 熟练掌握数据结构、常用算法、熟悉数据库设计； 6. 强烈的进取心、求知欲，并具备良好的沟通能力； 7. 勤奋、敬业，善于团队合作。  </t>
  </si>
  <si>
    <t>CMDB管理</t>
  </si>
  <si>
    <t>外贸业务专员 B2B 4K+高提成+双休+五险+补贴</t>
  </si>
  <si>
    <t>4.3-8千/月</t>
  </si>
  <si>
    <t>周末双休 带薪年假 五险一金 年底双薪 年终分红 每年多次调薪 股票期权 员工旅游 补充医疗保险</t>
  </si>
  <si>
    <t>岗位职责： 1、制定和优化CMDB日常维护管理相关制度和职责分工，确保CMDB数据得到及时更新。 2.不断拓展CMDB消费场景，发挥CMDB的价值，提出系统建设需求，以支撑一体化运维管理工具建设，逐步实现各运维系统的整合。 3.负责CMDB自动化管理系统的日常管理。 4.CMDB配置落地审计工作，提升CMDB正确率。 5.领导交办的其他工作。 职位要求： 1、学历与专业：大学本科及以上学历，计算机相关专业毕业； 2、工作经验：3年以上IT相关工作经验； 3、专业技能： A、最好具备Python开发经验，能编写检查脚本为佳； B、熟悉ITIL流程（服务台、事件、问题、变更、配置管理等），熟悉ITIL流程各类系统使用； C、具备CMDB建设项目经验，CMDB自动化采集项目优先考虑，熟悉CMDB消费场景和主要发展方向。 4.基本素质： A、主动性强、积极性高，具有较强团队精神和沟通协作能力，能持续承受较大压力； B、较强的逻辑思维能力、优秀的独立思考和问题解决能力，有很高的综合分析能力； C、具备良好的学习和文字表达能力。</t>
  </si>
  <si>
    <t>上海千代食品技术有限公司</t>
  </si>
  <si>
    <t>五险一金 交通补贴 餐饮补贴 年终奖金 绩效奖金 员工旅游 弹性工作</t>
  </si>
  <si>
    <t>高级测试工程师 高级测试经理</t>
  </si>
  <si>
    <t>- 跟进并协调项目进度； - 负责测试环境的部署维护; - 负责版本控制; - 协助测试主管分析测试需求；并设计有效的测试用例，根据具体情况，用多种手段进行项目测试， - 项目测试完成，负责发布测试报告； - 负责上线部署跟进  -大专，计算机相关专业毕业； -至少熟练掌握一门编程语言，如php、.net、C、java、Ruby等； -具有快速阅读代码的能力； -熟悉数据库读写操作，熟悉SQL语句，使用过Oracle，SQL Server、mysql任意一种数据库； -具有版本控制经验； -有部署测试环境的经验，熟悉Linux的基本操作及应用部署，熟悉APP部署，了解Hbase大数据处理框架等</t>
  </si>
  <si>
    <t>技术支持工程师（运维）</t>
  </si>
  <si>
    <t>6.5-8千/月</t>
  </si>
  <si>
    <t>1、根据软件需求或设计文档，制定测试方案及测试计划，设计测试用例及测试数据；
2、执行功能测试，定位并跟踪缺陷，提交缺陷报告；
3、参与需求、设计的讨论，跟进scrum开发全流程；
4、能够使用压力测试工具，进行压力测试脚本编写；
5、充分理解产品需求，有效控制发布产品的质量及性能；
6、把关整个产品开发结果、安全、降低上线风险、保证产品的正常运营；
7、测试过程中能使用测试工具提高工作效率；
8、掌握安全测试相关技术，保证数据信息的安全。
任职要求：
1、本科及以上学历，计算机相关专业；
2、5年及以上测试相关工作经验，有行业或电商平台工作经验者优先；
3、熟悉测试流程，软件测试理论、软件测试用例的编写；
4、有耐心、观察细致、逻辑思维缜密；
5？ 工作积极主动，有强烈责任心，积极思考，具有良好的协作沟通能力和团队合作精神。</t>
  </si>
  <si>
    <t xml:space="preserve">7、较强的分析解决问题、沟通协调和组织能力，责任心强，工作积极主动、细致缜密。 </t>
  </si>
  <si>
    <t>B2B 外贸专员 4K无责任底薪+高提成+双休+五险+补贴</t>
  </si>
  <si>
    <t>带薪年假 节日福利 五险一金 员工旅游 出国机会 周末双休 年终分红 年底双薪 每年多次调薪 股票期权</t>
  </si>
  <si>
    <t>BI工程师-南山(J10919)</t>
  </si>
  <si>
    <t>B2C 外贸销售 4K无责任底薪+高提成+双休+五险</t>
  </si>
  <si>
    <t>工作职责: 1、5年以上数据仓库项目经验，1以上hadoop，hive，sqoop项目经验。 2、精通数据库(oracle，mysql，sqlserver)开发及SQL调优，熟练编写存储过程 3、熟练使用ETL工具（datastage，informatica，kettle）进行开发； 4、具备良好的分析能力和沟通协调能力，能够承受较高的压力，工作认真负责、积极主动，有较高的工作效率 5、具有报表tableau开发经验者优先 6、熟悉python开发优先 任职资格: 1、深入理解业务需求，抽象系统数据模型，对数据进行清洗、分析、统计及接口开发； 2、利用BI工具，为业务方提供数据提取和报表分析，协助使用BI工具 3、负责数据仓库及ETL的开发，技术难点攻关，包括性能调优、故障排查等； 4、负责数据的抽取、清洗、转换等工作，同时分析、跟进、解决数据质量问题； 5、研究大数据前沿技术，不断持续优化数据仓库，为业务提供价值。</t>
  </si>
  <si>
    <t>带薪年假 节日福利 专业培训 五险一金 员工旅游 补充医疗保险 股票期权 年终分红 年底双薪 周末双休</t>
  </si>
  <si>
    <t>亚马逊业务员  性别:男女不限 学历:大专及以上学历 英语4级及以上 工资: 底薪+提成+年终奖+晋升发展通到+合伙人计划（双休+法定节假日）  岗位职责： 1、负责产品的文案制作，优化，广告，发货等一系列流程； 2、通过国外视频、博客、论坛、社交、朋友圈、搜索引擎等进行listing的推广营销； 3、从营销角度参与公司主推产品，并将其打造成爆款，提高销量与品牌形象； 4、查找各种可以增加平台流量的方法。 5. 收集市场数据和消费者数据并分析预测，制定适合产品的营销策略，提供产品和服务的市场定位分析报告 任职要求： 1、专科以上学历，外语、外贸或计算机相关专业；CET-4以上，英文读写能力良好；优秀应届毕业生亦可 2、熟悉amazon跨境电商行业，有过留学背景，做过市场推广、策划和拓展等优先考虑； 3、熟悉博客、论坛、EDM、联盟、PPC、软文、社区、问答、百科等营销；热爱社交网络，热衷分享， 4、有较强的市场感知能力，敏锐地把握市场动态、市场方向的能力； 5、热爱跨境电商推广的工作，并富于激情，希望在这个行业持之以恒发展；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2.培训：每周两次，周二和周四上午培训，下午考核实际记忆，理解以及应用能力，主管和经理专业指导，让你三个月从小白变成Top sales. 3.业务平台：公司有每年超过百万广告投入和展会以及海外市场的开发，让你不缺资源和平台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公司愿景： 成为全球客户最满意之中国供应商！ 公司使命： 为客户利益、员工福利而不断努力！！      热切盼望您加入我们，一个充满活力、非常人性化管理的团队。龙成科技会非常骄傲能成为您实现梦想的地方！</t>
  </si>
  <si>
    <t>外贸跟单，外贸助理 4k+双休+五险+补贴</t>
  </si>
  <si>
    <t>周末双休 带薪年假 五险一金 节日福利 年终分红 年底双薪 每年多次调薪 股票期权 员工旅游 补充医疗保险</t>
  </si>
  <si>
    <t>深圳市艾特科技互联网发展有限公司</t>
  </si>
  <si>
    <t>五险一金 员工旅游 专业培训 出国机会 绩效奖金 年终奖金 股票期权 弹性工作 定期体检</t>
  </si>
  <si>
    <t>工作内容： 1.负责公司服务器及安全系统配置、维护、监控、调优、数据备份、日志分析及故障排除、定期提交汇总报告； 2.负责公司软件产品、项目的内外部测试环境部署安装及运行环境搭建配置； 3.负责公司软件产品、数据库安装、配置管理和数据库性能调优工作； 4.负责桌面计算机软硬件(含周边IT设施)安装、配置、升级、运行维护与管理； 5.负责公司内部网络及综合布线系统维护与管理； 6.运维自动化工具建设,改进系统架构,提升系统的稳定性； 7.运维相关文档、手册、流程编写整理；  任职要求： 三年或以上运维工作经验 掌握 python shell 编程 熟悉docker维护 维护过 nginx tomcat maven git php apache lvs redis mysql 等中间件</t>
  </si>
  <si>
    <t>高级文员 行政专员 总经理助理</t>
  </si>
  <si>
    <t>性别:男女不限 工作经验：无要求，可接受应届生 学历:大专及以上学历 工资:底薪+五险+年终奖（双休+法定节假日）   岗位要求： 1、处理公司日常文案整理和制作 2、协助经理进行日常事物的安排 3、熟练使用各种办公软件，听说读写流利。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我们的目标：为客户“提供‘易、快、专’的服务”，因此，我们更专注于品质控管、信息更新及工作效率。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</si>
  <si>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图像工程师 OCR</t>
  </si>
  <si>
    <t>五险一金 带薪假期 做五休二 年终奖金 弹性工作 餐饮补贴</t>
  </si>
  <si>
    <t xml:space="preserve">##职位职责 -负责图像算法相关的课题调研； -负责图像算法项目的原型试验，工程化交付，性能优化迭代； ##任职要求 -模式识别、计算机、信号处理、图像处理专业或相关学术、工程背景，硕士以上学历， 工作经验不限； -熟练掌握图像处理基本算法； -熟悉主流的深度学习网络结构； -熟悉Python； -熟悉OpenCV或其他至少一种算法库； -具有将算法原型进行工程落地的思维和能力； -有较强的英文文档、论文阅读能力，关心图像处理领域新进展； -思维活跃，能快速学习新知识，对技术研发富有激情； -具备优秀的沟通能力，良好的服务精神及团队合作能力，责任心强； </t>
  </si>
  <si>
    <t>总经理助理</t>
  </si>
  <si>
    <t xml:space="preserve">岗位职责： 1、及时收集和了解各部门的工作动态，协助总经理协调各部门之间有关的业务工作，促进相关工作的推进等； 2、协助总经理对公司运作与各部门进行管理、协调内部各部门关系及事务处理； 3、负责召集公司办公会议和其他有关会议，做好会议记录，并检查督促会议决议的贯彻实施；协助总经理策划、撰写、起草各类重要报告和文件。 4、协助总经理制定战略规划、年度经营计划及各阶段工作目标分解，起草公司各阶段工作总结和其他正式文件。 5、协助总经理进行各类计划工作的推进和落实； 6、完成公司领导交办的其他工作任务。 任职要求： 1、专科及以上学历，英语4级； 2、思维清晰，文笔流畅，有较强文字处理功底，精通办公软件，有良好的文书制作功底； 3、具有较高的综合素质,较强的沟通协调能力，良好的语言表达能力，良好的组织协调能力，有较强客户服务意识，敏锐的洞察力； 4、工作细致认真、灵活、责任心强；有良好的团队合作精神，能承受一定的工作压力，工作态度积极乐观 5、有相关工作优先，应届优秀毕业也可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</si>
  <si>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算法工程师-数据智能</t>
  </si>
  <si>
    <t>Ruby开发工程师</t>
  </si>
  <si>
    <t>五险一金 股票期权 年终奖金 绩效奖金 出国机会 专业培训 定期体检 员工旅游</t>
  </si>
  <si>
    <t>五险一金 员工旅游 年终奖金 绩效奖金 周末双休</t>
  </si>
  <si>
    <t xml:space="preserve">【未来你需要做的是】： 1、 通过对业务需求进行分析，设计图像处理流程，并建立模型验证和迭代机制； 2、负责深度学习框架的研究和性能调优； 3、负责研究学术界以及工程应用领域最新研究成果，结合我们自己已有或者可以沉淀的数据，根据实际场景进行落地实验，并评估效果；  【我们要求的你是】： 1、本科以上学历，计算机、数学专业研究生优先； 2、熟悉常用特征提取方法：Haar、Gabor、LBP、SIFT、HOG等； 3、熟悉OpenCV； 4、掌握Python，掌握C/C++/Java中至少一项编译语言； 5、具备良好的学习能力，能较快阅读文献，并实现文献中相关算法； 6、具有GPU编程能力优先； 7、熟悉Tensorflow、Caffe2、MXNet、PyTorch等主流深度学习框架中的一种或多种者优先。  你未来所在部门： 1. 独立部门，直属决策层管理； 2. 采用小团队敏捷开发模式，灵活，高效； 3. 数据业务采用SAAS平台模式，目前基于开源组件已建成数据处理集群，支撑千万级用户数据采集处理； 4. 自研图像识别技术，并已投入商用化； 5. 图像及自然语言处理等方向均有项目应用落地；  你未来所遇见的工作伙伴： 1. 核心成员来自ZTE,科大讯飞等国内一线平台及985/211重点院校； 2. 成建制团队组成，数据开发，算法工程师，数据&amp;AI产品经理，前后端工程师一应俱全； 3. 学习型组织氛围，重视综合素质的培养提升；  你未来享有的企业福利： 注意！以下文字可能会让您流口水，请注意形象~~ ―当您准备购买爱巢的时候，我们为您提供30万无息贷款，同时送上6666的礼金； ―当您平时忙于工作，无暇顾及家人的时候，我们提供“向日葵”出游福利，带上您的家人去看看世界，去放松一下紧绷的心灵； ―我们提供营养的早餐、午餐，势必把你养的白白胖胖； ―当你荣升奶爸/妈的时候，我们将会为您本人和子女添一份商业保险，为您和子女的健康多筑一道保障； 每一年，我们都将大力奖励优秀的小伙伴，同时还有机会加入梦想合伙人，就有机会获得期权分红啦； 每一年，我们一起去看看这个世界； 每一年，我们一起去做个体检，了解自己的身体状况； 每一年，提供一次免费在线测算体验，不问前程如何，但求万事无悔； 每一年，专属于你与灵机的纪念日，我们会为你准备精美的礼物，按入职年限金额递增； 每一季，我们都将举行公益活动，我们已经坚持了多年，希望未来的公益之路，能与你同行； 每一季，绩效奖金，额外的收入哦； 每一月，灵机小卖部6折活动日，真是6到飞起； 每一周，羽毛球、篮球、足球各类兴趣小组，你喜欢哪个？ 每一个传统节假日，我们都将组织各种类型的活动和小礼品； 每一天，愉悦的办公氛围，你还在等什么？ 每一年，每一天，我们都在进步。更多福利，完善中…… </t>
  </si>
  <si>
    <t>岗位职责： 负责码云线上系统的开发和维护，负责功能的方案设计和开发。 岗位要求： 1.本科以上，有一年以上Ruby、Ruby on Rails、PHP、Go、Python、Java等Web开发经验，能独立开发中等规模的Rails应用； 2.掌握CSS/JavaScript技能，能够独立实现所需的前端效果； 3.熟练使用Git版本控制系统，日常工作环境为类Unix； 4.熟悉常用的数据库、缓存技术，如PostgreSQL, MySQL, Redis，对产品有一定的Sense 和自己的见解，能够独立设计并完成产品模块； 5.能够善于言谈，能够高效沟通。 优先条件： 1.有研究使用过Gitlab项目者优先； 2.有数据库调优经验者优先； 3.有一定的运维能力者优先； 4.对代码整洁和性能自我要求高； 5.熟练掌握一种以上的单元测试优先； 6.开发工作经验优秀且本人也愿意转Ruby开发者也可。 备注：项目主体使用的是Ruby on Rails进行开发，同时也有一些模块使用go、c++、python等语言实现，前端主要是使用Vue框架。  福利待遇： 1、购买五险一金； 2、工作满一年后将提薪； 3、工作满一年年底有年终奖、年假； 4、转正后生日当月可申请100元蛋糕补贴； 5、节日补贴，例如端午节、中秋节等，公司会有一定的节日补贴及小礼品； 6、旅游活动，公司不定期组织员工外出旅游、户外拓展、聚餐K歌等休闲活动，增强公司凝聚力； 7、公司与百合网有联盟合作关系，提供婚介服务享有公司额外优惠政策； 8、公司员工购买恒大房产、保险享有公司额外优惠政策。</t>
  </si>
  <si>
    <t>测试组软件工程师</t>
  </si>
  <si>
    <t>安全攻防专家</t>
  </si>
  <si>
    <t>任子行网络技术股份有限公司</t>
  </si>
  <si>
    <t>五险一金 员工旅游 餐饮补贴 通讯补贴 专业培训 绩效奖金 年终奖金 定期体检 节日福利</t>
  </si>
  <si>
    <t>1）根据日志、流量、事件等几个方面，从主机、网络、应用等系统识别入侵、漏洞利用、恶意软件等异常行为，输出检测模型，提高安全产品系统威胁感知能力。 2）研究前沿安全攻防对抗技术，能从攻击者视角看问题，不断提升公司产品安全检测、防御、预警能力，指导安全研发团队研发安全检测、监控或防御方案。 3）参与安全事件应急响应，能对攻击进行溯源安全并给出改进方案。  职位要求： 1） 熟练掌握安全攻击技术、安全工具，深入理解安全漏洞产生原理及挖掘方法。 2） 有数据分析方面经验，能主动从数据中发现安全问题并提出解决方案。 3） 熟悉恶意软件分析、木马/rootkit分析、僵尸网络、安全事件调查等相关专业知识，可以对安全事件进行应急及溯源分析。  4） 熟悉IDA Pro、GDB、OD、WinDbg等常见的逆向分析与调试工具，具备逆向分析能力； 5） 具备一定的开发能力，熟练使用C\C++、Python、Perl、Ruby等至少一种语言。 6） 良好的沟通及团队合作能力，具备快速学习能力，对前沿技术、应用实践有学习欲望。 7) 参加过网络攻防竞赛，获取相关名次。</t>
  </si>
  <si>
    <t>服务端开发工程师</t>
  </si>
  <si>
    <t>广州佰希区块链科技有限公司</t>
  </si>
  <si>
    <t>React前端工程师</t>
  </si>
  <si>
    <t>北京道冲泰科科技有限公司</t>
  </si>
  <si>
    <t>五险一金 员工旅游 专业培训 绩效奖金 年终奖金 弹性工作 定期体检 周末双休 下午茶 生日会</t>
  </si>
  <si>
    <t>工作职责： 1. 负责公司现有系统平台开发，如Web/App的API接口，和后台控制台的设计、开发和维护； 2. 根据任务的进度要求，独立完成子系统/模块开发和测试工作； 3. 与产品 &amp; APP 工程师一起探讨和实现产品的新功能及改进。 任职要求： 1. 至少熟悉以下一门编程语言（例如：ruby, python, java,php）； 2. 熟悉常用的 Web 开发相关技术， 资料库设计、Web 安全、git版本控制等； 3. 熟悉Ruby语言编程，熟悉Ruby on Rails框架和熟悉各种常用gem优先； 4. 具有linux下操作、测试和部署经验优先； 5. 对微信公众平台上的微网站、微应用、开发有较深的理解和应用优先；</t>
  </si>
  <si>
    <t>五险一金 补充医疗保险 员工旅游 交通补贴 餐饮补贴 通讯补贴 绩效奖金 定期体检</t>
  </si>
  <si>
    <t>* 为桥梁、隧道、地铁等施工建设过程开发安全监测web平台 * 为公司研发的监测传感器开发测试及管理平台 * 为行业用户开发SaaS产品 * 开发数据可视化仪表板组件 * 维护产品和代码 * 实现产品新功能 * 编写符合规范的代码，应用良好的软件工程实践方法  基本要求： - 2年以上react, dvajs, antd开发经验 - 熟悉 Git 等工具 - 遵守规范，有团队合作精神 - 热爱前端技术</t>
  </si>
  <si>
    <t xml:space="preserve"> 基本要求:       工作职责：    加分选项（加分项不强制要求）： 1. 具备基本的信息安全基础知识。 2. 熟悉Lua和OpenResty。 3. 了解Linux或者FreeBSD，使用熟练，概念清晰。对于OS性能优化有一定经验。 4. 对C/C++有一定了解，能看懂代码，能完成基本的编码、编译、调试等工作。 5. 熟练掌握Java语言编程优先，或其他任何一门动态语言，Python、Java、Lua、Ruby、PHP、Node.js、Ruby都可以。  6. 对常用的开源软件和框架有一定了解，如：ElasticSearch、Redis、Memcache、Postgres 、MongoDB。 7. 对于热门容器技术Docker等有一定了解。 8. 参与过企业级软件产品研发。 9. 具备软件工程意识，具备基本的TDD知识，熟悉git、jenkins等工具。</t>
  </si>
  <si>
    <t>天线工程师</t>
  </si>
  <si>
    <t>瑞伍德供应链管理（深圳）有限公司</t>
  </si>
  <si>
    <t>五险 弹性工作 绩效奖金 员工旅游 周末双休</t>
  </si>
  <si>
    <t>做五休二 周末双休 弹性工作 带薪年假 五险一金 节日福利 绩效奖金 通讯补贴 专业培训</t>
  </si>
  <si>
    <t>岗位职责： 1.负责公司业务相关服务器日常管理维护； 2.监控和处理服务器突发故障，保证业务正常运行； 3.协助优化业务系统系统架构，提升系统服务性能，提高系统服务效率； 4.为公司产品制定合适的集群部署解决方案。 任职要求： 1.熟悉Linux（Ubuntu系统）的安装、网络及常用服务系统的配置、管理和日常维护。 2.熟悉自动化运维工具Ansible、Chef。 3.掌握nginx, php-fpm，mysql集群, redis集群，RabbitMQ集群管理与配置。 4.有编写bash / python / ruby /node.js脚本经验优先。 5.熟练掌握git版本控制工具的使用。 6.通信、电子工程、自动化、计算机及其相关专业，本科或以上学历。 7.3年或以上的一线运维工作经历。</t>
  </si>
  <si>
    <t>嵌入式软件测试工程师</t>
  </si>
  <si>
    <t xml:space="preserve">Job Responsibilities:  Experienced RF/Antenna Lab technician to support lab testing needs in Shenzhen, China. You will work directly with product design teams to streamline development processes and to provide lab services including debug, rework, benchmark, prototype and test consumer electronics wireless products. You should have hands on knowledge of different Over The Air (OTA) measurement systems/chambers and other communication equipment, inventory management and the necessary infrastructure required to support multiple engineering teams. This position encompasses a broad range of technologies (GSM, CDMA, LTE, WiFi, aGPS, etc) and ensures that the hardware testing needs are met and are available to the engineers.  ・           Test/support/develop test plans for TRP, TIS, and efficiency testing using OTA chambers  ・           Drive improvements for Antenna correlation between Factory on-line test &amp; Chambers, and provide clear feedback to the project lead.  ・           Support factory builds and assist in failure analysis (FA)  ・           Setup and maintain equipment/instruments in the lab, vendor engagement  ・           OTA chamber range calibration, maintenance, and repair  ・           Perform Inventory tracking for all lab equipment.  ・           Identify and recommend creative ways to leverage and/or enhance existing practices  ・           Continually survey the systems in the lab  ・           Monitor all lab accessories, reorder if needed, making certain all devices are properly reworked, while maintaining all device databases.    Skills/Required Qualifications:  ・           Associate/Bachelor’s Degree in Electronic Technology, or equivalent  ・           5 years of industry experience with full understanding of different Over The Air (OTA) measurement systems  ・           Familiar with manufacturing process of one or more modules - RF connector, PCBs, Flexible Printed Circuits, Antenna’s  ・           Familiar with and develop the CTIA test plans for mobile phones  ・           RF experience with spectrum analyzers, network analyzers, power meters and callboxes  ・           Knowledge of Labview and experience with bash scripting, Python (preferable), but not required. Experience with Allegro, and UNIX is desirable.  ・           Successful track record of ordering components and working with purchasing, outside vendors, manufacturing engineers, and contract manufacturers  ・           A general understanding of Ongoing Reliability Tests (ORT)  ・           Excellent English communication skills </t>
  </si>
  <si>
    <t>五险一金 员工旅游 餐饮补贴 绩效奖金 年终奖金 每月带薪假期 过节费</t>
  </si>
  <si>
    <t>岗位职责： 1.主要负责软件关键特性的集成测试工作； 2.依据产品需求制定测试计划、测试方案，代表用户对整个产品质量负责； 3.负责软件的系统测试需求分析和设计、制定专题测试计划，对特性进度和质量结果负责； 4.承担可靠性测试专题，构建可靠性测试场景，系统可靠性评估工作；  任职要求： 1.熟悉嵌入式LINUX系统下开发和调试工作，具有一定的C语言编程能力， 至少掌握一种自动化脚本语言（Python、ruby）； 2.掌握功能测试和性能测试方法和质量保证体系，能根据系统需求与设计编制软件测试方案，制定测试计划与测试用例； 3.具备系统测试环境的搭建与维护能力，具备较强的设计文档的理解能力。</t>
  </si>
  <si>
    <t>急聘B2B外贸业务员 4K+高提成+双休+五险</t>
  </si>
  <si>
    <t>上海点美投资咨询有限公司</t>
  </si>
  <si>
    <t>外贸业务员 : 多名男女不限，(有经验者优先) 性别:男女不限 学历:大专及以上学历 工资:底薪+提成+年终奖+晋升发展通到+合伙人计划（双休+法定节假日）  岗位要求： 1、熟悉外贸B2B出口的整个流程。 2、熟练操作各种B2B平台 例如：Alibaba,MIC,Google,社媒体。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我们的目标：为客户“提供‘易、快、专’的服务”，因此，我们更专注于品质控管、信息更新及工作效率。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</si>
  <si>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五险一金 专业培训 定期体检 年终奖金</t>
  </si>
  <si>
    <t>计算机软件及相关专业本科及以上学历。 工作经验: 2年及以上数据分析、挖掘实际项目工作经验 技能技巧和素质: 1. 熟悉数据采集、整理、分析和建模的方法和流程。 2.熟练掌握和运用相关数据分析软件,需掌握SPSS、SAS、R中的一种或几种 3.精通Python语言,熟练掌握sql,熟悉mysql数据库。 4.具备较强的逻辑思维能力、数据分析能力以及学习能力。 5.对数据有较高的敏感度,需具备通过数据得出核心具有商业决策结论能力。 6.熟悉Hadoop、Spark等分布式计算平台并实际应用优先。 7.需具备强烈的工作责任心、工作积极性以及良好团队合作精神。 8.能承受一定强度工作压力。</t>
  </si>
  <si>
    <t>岗位要求：  工作环境： 1. 我们是一个以技术为主的团队，技术氛围活泼； 2. 团队大部分都是90后，轻松好玩； 3. 办公室处于广州珠江新城地铁口，交通方便； 4. 上班时间人性化，不强制考勤； 5. 常备下午茶和各种零食，不定期团建活动；</t>
  </si>
  <si>
    <t>开源交付工程师</t>
  </si>
  <si>
    <t>北京昆仑联通科技发展股份有限公司</t>
  </si>
  <si>
    <t>五险一金 补充医疗保险 员工旅游 专业培训 餐饮补贴 定期体检 年终奖金</t>
  </si>
  <si>
    <t>1、IT行业2年以上工作经验； 2、熟练使用linux常用工具和命令，对 linux 操作系统参数及调优有较深入的了解； 3、熟悉 docker 原理及 docker 的常规操作，有容器项目经验； 4、熟练使用nginx、haproxy、lvs、keepalived，heartbeat、zabbix、puppet、cobbler等常用工具 5、具有shell/python脚本编写及运维自动化管理经验； 6、具有日志分析系统管理经验、安全管理经验。 7、了解DevOps流程设计和优化； 8、熟悉常用开发管理工具包括但不限于git、svn、jenkins、sonar、ansible、docker等工具； 9、有较强的学习能力，能够熟练阅读涉及产品和技术的英文文档； 10.能够承受较高的工作压力，有强烈的工作责任心；</t>
  </si>
  <si>
    <t>Mobile Architect - SuccessFactors (职位编号：207979)</t>
  </si>
  <si>
    <t>SAP Cloud Platform Project</t>
  </si>
  <si>
    <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At SAP SuccessFactors we have started a Human Revolution.  Using the latest technology, we are unlocking human potential and transforming our customer's workforces in ways they never imagined.  We are digitally transforming their businesses into the next generation of intelligent enterprises.  Because people are at the heart of every business transformation and people are the heart of our business.  The SAP SuccessFactors product suite spans core human resources and payroll, analytics-based hiring and customized onboarding, continuous performance management, intelligent succession and more.  We operate the largest HCM Cloud in the world, supporting over 120 million users with over a billion transactions for customers across 26 industries in over 90 countries.  Our co-located agile teams have end-to-end ownership of product, design, development, release, user assistance, and cloud operations capabilities.  We are looking for the best talent to join our team and deliver continuous innovations in the cloud, while bringing purpose to their lives and more meaning to their work.  Join us today and become a part of the Human Revolution.  Position Overview: Flexible work arrangements are making companies rethink how they do business and helping them to run more effectively. To be agile and competitive in the digital era, employees need real-time access to information from anywhere. By providing direct access to SAP SuccessFactors solutions, the SAP SuccessFactors Mobile app makes it effortless for employees to engage with HR processes and complete tasks quickly, using the device that is always with them. It makes HR processes available anytime and anywhere. It offers comprehensive features including productivity, time and attendance, talent management, learning, among others.  As Mobile Architect, you will be responsible for driving the architectural conversation from the China Mobile site. You will be leading the China Mobile teams' technical efforts and be a key player in rearchitecting the application, drive new innovation and defining technical debt as well as absorption of new technology.  You will be responsible to guide and lead a large team of engineers from the technical perspective.  You will have the opportunity to be engaged with both mobile architects across the SAP mobile world as well as the Chief Technical leaders from within SAP as well as outside including Apply and Google.  Key Requirements:    Nice to have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�C apply now.</t>
  </si>
  <si>
    <t>数据处理工程师</t>
  </si>
  <si>
    <t>中科金审（北京）科技有限公司</t>
  </si>
  <si>
    <t>奥拓思维（深圳）软件有限公司</t>
  </si>
  <si>
    <t xml:space="preserve"> 数据治理：完善数据清洗规则指定，辅助研发做好治理模型。 数据清洗：针对各类表结构数据，制定数据字典，统一规整数据。 数据建模：基于梳理的业务数据，编写业务模型规则，并初步实现业务模型。 1、 应用数学、计算机、统计、金融等相关专业本科以上学历； 2、 3-5年数据分析相关工作经验，有金融安全经验、经侦研究背景优先； 3、 熟练运用SQL、EXCEL、R/Python等工具进行数据处理和分析； 4、 熟悉分类、回归、聚类等数据统计模型，具有一定的建模实践经验； 5、 熟悉大规模数据挖掘、机器学习、自然语言处理、分布式计算等相关技术者优先； 6、 严谨的逻辑思维、数理逻辑分析能力强，敏锐的商业感觉，能制定出清晰的策略； </t>
  </si>
  <si>
    <t>弹性工作 带薪年假 五险一金 绩效奖金 节日福利 专业培训 年终分红 员工旅游</t>
  </si>
  <si>
    <t>1、根据产品设计需求，配合后台开发人员实现产品界面和功能，维护及优化前端页面性能； 2、制作或协助制作各种页面组件或页面模版； 3、参与制定JS、CSS、Html开发规范并推进执行； 4、参与设计并编写WEB前端架构及应用； 5、参与Web前沿技术研究和新技术调研，重点是Html5及CSS3的研究。 任职要求：招人、招新人、招年轻人、招正能量人、招有责任心人、招要改变现状人、招简单直接实在人、招挺直腰板挣钱的人、招立即行动说干就干人、招把工作当成事业做的人、招撸起袖子相互成就彼此人、招努力奋斗为家人不留遗憾人，如果你具备如下要求， 1、本科及以上学历，计算机相关专业，3年以上相关工作经验； 2、精通XHTML/CSS/JavaScript/DOM/AJAX等各种Web前端技术； 3、熟练使用（如Dreamweaver/Photoshop/Fireworks/SVN/gitlab等）等设计工具，将设计样稿转换成HMTL原型网页； 4、精通DIV+CSS布局HTML代码编写，熟练手写标准CSS样式表，进行页面重构，能解决常见浏览器兼容问题； 5、熟悉jQuery/YUI/ExtJS/MooTools/Prototype等至少一种JavaScript框架； 6、熟悉HTML5、CSS3与W3C Web标准，至少了解一种后端程序语言，如PHP、Ruby、Python或Java等等； 7、对表现与数据分离，html语义化等有较深刻理解者优先； 8、对用用户体验，用户研究等相关知识有一定的了解和实践经验者优先。 9、专业相关优先，基础扎实，思想活跃，对技术有兴趣优先； 10、3年以上开发经验； 11、熟悉Linux操作系统，熟悉Shell脚本编程。 那么请你来找我们，我们给你搭建舞台，主角由你来当！  薪资待遇： 1、工资：底薪+提成+月季度奖金+年终奖+股份分红； 正常干：5000元 努力干：10000元 拼命干：20000元  2、福利：培训学习+带薪年假+团建旅游+生日慰问+聚餐活动</t>
  </si>
  <si>
    <t>容器云PAAS平台架构师</t>
  </si>
  <si>
    <t>广州市安鸿网络科技有限公司</t>
  </si>
  <si>
    <t>深圳微品致远信息科技有限公司</t>
  </si>
  <si>
    <t>五险一金 餐饮补贴 员工旅游 定期体检 专业培训 年终奖金 带薪年假 加班补贴 周末双休 高温补贴</t>
  </si>
  <si>
    <t>五险一金 弹性工作 绩效奖金 员工旅游 专业培训 定期体检</t>
  </si>
  <si>
    <t>岗位职责： 1、具备安全服务能力，能完成web渗透测试、APP安全测试、安全培训等工作并完成相关测试报告； 2、了解常见编程语言，至少能使用Python、Ruby、Perl、C、java中一种语言编写渗透测试工具/脚本； 3、对安全有浓厚的兴趣，有独立挖掘、研究漏洞的经验； 4、良好的团队意识与抗压能力； 5、能够服从组织安排完成相关工作；  任职要求： 1、有两年以上岗位工作经验.了解web攻击，掌握渗透测试基本流程，熟悉asp/asp.net/php/java代码防护； 2、了解常见WEB漏洞原理及修复方法，如：SQL注入、文件上传、XSS、CSRF等； 3、熟悉多重常用安全测试工具，如AppScan、AWVS、Nessus、BurpSuite、SqlMap等； 4、关注最新的web应用、系统的漏洞，并能深入了解漏洞原理； 5、对攻防安全技术拥有浓厚的兴趣，有创新精神、良好的学习心态，能够不断强化自己。 6、有安全工具开发经验， 编写过漏洞利用POC经验加分；有大型互联网企业安全工作经验加分；有独立挖掘过知名开源应用/大型厂商高危漏洞经历加分；有大型CTF比赛获奖经历加分；有利用技术进行事件调查/追溯攻击者经历加分。  相关经验优先考虑的条件： 1、电信运营商行业安全相关工作经验者优先； 2、有安全管理方面的基本知识者优先考虑，如等级保护、ISO27001、ITIL等； 3、熟悉渗透测试，曾在CNVD、wooyun、FreeBuf等各大SRC平台提交过漏洞者优先； 4、持有信息安全相关证书PMP、项目管理师、CISP、CISSP、CISA、ISO27001等优先考虑。  素质能力 1、具有较强的责任感、具备能够独立的开展工作的能力； 2、具有较强的分析问题和解决问题的能力；  3、具有良好的团队合作精神。</t>
  </si>
  <si>
    <t>容器云PAAS平台架构师 全日制本科及以上学历，计算机、通信、应用数学等理工类相关专业，本科工作经验6年以上，研究生4年以上；  深刻理解OpenStack架构, 包括计算, 存储, 网络, 界面等组件；熟悉虚拟化技术, 精通Xen、KVM、powervm等虚拟化相关技术；熟悉各类存储技术实现, 包括Swift, Ceph等；了解虚拟化环境中的网络技术, 包括VXLAN, SDN, OVS等；精通Linux系统, 有一定开发经验。  具备较强私有云平台开发能力，至少精通Java/Shell/Scala/Ruby/Go/Python/C++/C中一种编程语言，至少拥有CloudFoundry、OpenShift、Docker、Kubernetes、阿里云、华为云中一个私有云PaaS平台的设计开发经验，有完整私有云平台（IaaS+PaaS）产品搭建经验值优先；  了解服务网格(Service mesh)，熟悉Linkerd/Istio者优先；  了解常用中间件（如Redis、RabbitMQ、Kafka、ElasticSearch等）及分布式数据库的原理及集群构建，有实际项目经验者优先；  了解分布式架构基本原理，包括分布式计算、分布式存储、分布式缓存、分布式数据库、分布式消息中间件等，在高性能计算、并行处理、Linux环境、虚拟化技术、集群部署、分布式任务调度、分布式资源管理等云计算相关领域有开发经验者优先；  良好的沟通、情商高、组织协调能力和强烈的责任心，具备较强的分析和解决问题的能力。</t>
  </si>
  <si>
    <t>IT技术运营/支撑/维护</t>
  </si>
  <si>
    <t>北京安信远腾科技有限公司</t>
  </si>
  <si>
    <t>深圳市比邻互动网络科技有限公司</t>
  </si>
  <si>
    <t>五险一金 交通补贴 弹性工作 全勤奖 年终双薪 包餐 零食饮料 带薪病假 年假</t>
  </si>
  <si>
    <t>工作职责： 1 .负责配置游戏运行环境，安装部署游戏； 2 .游戏服务器的规划、监控，数据备份，日志分析，故障排除，性能调优等工作； 3 .研究运维相关技术，根据系统需求制定运维技术方案； 4 .研究系统架构、提高系统的健康性，参与运维流程制定、保证高效响应； 5 .和项目开发团队及其他部门进行沟通协作。  职位要求： 1.熟悉Linux/Unix操作系统系统管理，有centos运维经验者优先; 2.服务器、交换机、路由器设备有基础认识； 3.掌握mysql关系型数据库原理，有数据库维护经验； 4.熟悉shell脚本编程，会Python、Perl、Ruby、Java者优先； 5.有管理大规模服务器集群运维经验优先； 6.责任感强、有较强的逻辑思维能力、沟通能力。</t>
  </si>
  <si>
    <t>测试工程师 (职位编号：baoneng004156)</t>
  </si>
  <si>
    <t>宝能百货零售有限公司</t>
  </si>
  <si>
    <t>免费班车 绩效奖金 节日礼金 免费早午餐</t>
  </si>
  <si>
    <t>北京万方软件有限公司</t>
  </si>
  <si>
    <t>1、负责WEB/APP/小程序系统测试工作的组织和实施；
2、负责ERP系统测试工作的组织和实施；
3、在项目中保持和产品经理、开发工程师、项目经理等积极有效的沟通，驱动问题解决；
4、根据产品需求进行系统、模块测试,包括用例设计、执行、BUG提交和追踪,测试报告等；
5、调研并使用开发测试工具和自动测试框架、自动测试脚本,进行自动化测试,提升测试效率。 学历：大专及以上学历
专业：信息管理及计算机相关专业
经验：两年以上的电子商务、ERP测试经验，熟悉web相关测试或者移动端测试
核心技能
1、熟练使用SQL语言，熟悉数据库系统，如ORACLE，MySQL优先考虑；
2、至少熟悉一门面向对象开发语言，Java或Python，了解selenium、appium或其他自动化测试框架，有一定代码功底优先；
3、有接口测试、性能测试经验者优先；
4、熟悉Linux或Unix操作系统；熟悉shell脚本或dos命令；
5、学习能力强，有较强分析和解决问题的能力，工作积极主动，有责任心</t>
  </si>
  <si>
    <t>五险一金 交通补贴 餐饮补贴 通讯补贴 定期体检 带薪年假 住房补贴 绩效奖金 节日福利 补充医疗保险</t>
  </si>
  <si>
    <t>岗位职责:完成软件代码的详细设计、编写、集成与测试，独立完成手册及测试文档的编制并对用户进行技术支持及培训。自然语言处理、分析。爬虫、大规模数据抓取、解析的开发工作。参与相关的系统分析设计。 职位要求： 1、计算机软件或相关专业本科以上学历； 2、熟悉常见网络开发框架，如Django、Ruby on Rails等；熟悉Java,JSP,Servlet,JavaBean等Java相关技术； 3、有网站前端设计经验,熟悉Javascript、css开发，熟悉DOM、jQuery、Ajax、Json等常见技术；</t>
  </si>
  <si>
    <t>广州市浩隆文化发展有限公司</t>
  </si>
  <si>
    <t>数据挖掘工程师</t>
  </si>
  <si>
    <t>携程旅行网业务区</t>
  </si>
  <si>
    <t>五险一金 股票期权 周末双休</t>
  </si>
  <si>
    <t>酒店/旅游 互联网/电子商务</t>
  </si>
  <si>
    <t>五险一金 餐饮补贴 通讯补贴 专业培训 绩效奖金 年终奖金 季度奖金 周末双休 年度旅游 带薪年假</t>
  </si>
  <si>
    <t>岗位职责 ： 1.负责公司桌面端的Web前端开发工作； 2.确保团队的前端开发质量，保障开发进度，不断提升效率和产能，追求高性能，有针对性实施前后端分离与前端组件化； 3.负责前端技术在公司的推广和完善，以用户为中心，不断创新，给用户最合适的产品，提升用户体验和团队影响力。  任职要求： 1.3年及以上前端领域开发经验，能独立完成前端开发工作； 2.精通 HTML/CSS/Javascript 等前端技术，能轻松写出符合 W3C 标准、兼容主流浏览器的代码； 3.深刻理解 Web 标准，有丰富的关于可用性、浏览器原理及网站性能优化等方面的知识，有成功案例； 4.掌握前端构建工具，能够使用构建工具（Gulp、Webpack）搭建适合项目的前端开发工程化解决方案； 5.熟悉基于React的组件化开发模式； 6.熟悉Node.js，有Express或Koa框架开发经验。 7.有至少一个前端MVVM框架（如：Avalon、Angular、Vue、Backbone等）的开发经验。 8.掌握至少一门非前端开发语言（如： PHP/Java/Python/Ruby 等），并有一定的实战经验； 9.对前后端的协作模式、产品和项目流程有深入理解； 10.具备符合大众的审美观，对UI视觉设计有一定了解。  薪资：5-10K 公司福利：  1、周末双休，每周一到周五（9：00-18:00），5天7.5小时制； 2、元旦、春节、五一、十一 等法定节假日，公司按照国家规定执行； 3、 员工生日会：公司每月为成员举办一次生日Party； 4、节日福利、带薪年休假等； 5、不定期团队建设活动（部门聚餐、旅游、羽毛球、乒乓球、跑步、爬山等活动）； 6、员工关爱计划，舒适的工作环境（冰箱、微波炉、国家田径队专用净水器）； 7、各项奖金（如评先评优、年终大奖、项目奖励等）； 8、简单的人际关系，十分nice的领导和同事，良好的工作氛围，扁平化管理； 9、公司重视选才、聘才和育才，重视员工的职业发展，注重培养员工的职业道德和专业技能，不定期为员工组织各类培训，提供良好的学习平台，提升员工综合素质； 10、 培训晋升：优秀的员工有机会接受公司外派学习，提升各项专业技能及综合素质； 11、职业发展：完善的管理和专业“双通道”职业发展体系，员工可以选择向资深业务骨干发展，也可以选择向中、高层管理职位发展； 12、提供公正、合理并具有竞争力的薪酬 。</t>
  </si>
  <si>
    <t>工作职责 1、用户画像的持续优化，基于海量用户行为，建立数据挖掘模型，比如用户偏好预测、用户价值评分等； 2、对各类需求数据进行挖掘、统计建模分析，并提交有效的分析报告，为公司运营决策提供数据支持； 3、建立和完善分析体系，跟踪模型的实施，优化算法和分析策略，提供建设性建议； 4、推进推荐、数据挖掘、机器学习技术在行业数据的应用。   任职资格 1、计算机、应用数学、统计学等相关专业； 2、熟练运用至少一种统计分析工具：R、python、SAS，熟练操作python进行数据分析优先 3、了解数据挖掘方法论，熟悉回归、决策树、聚类等算法； 4、参加过数据挖掘项目或推荐项目并担任项目核心成员优先； 5、精通关系型数据库SQL Server, 分布式数据仓库Hive； 6、有责任心，良好的团队合作精神，乐于分享，积极上进，具备良好的学习能力。</t>
  </si>
  <si>
    <t>0.5-1.3万/月</t>
  </si>
  <si>
    <t>北京每日优鲜电子商务有限公司</t>
  </si>
  <si>
    <t>岗位职责： 负责码云线上系统的开发和维护，负责功能的方案设计和开发。 岗位要求： 1.本科以上，有一年以上Ruby、Ruby on Rails、PHP、Go、Python、Java等Web开发经验，能独立开发中等规模的Rails应用； 2.掌握CSS/JavaScript技能，能够独立实现所需的前端效果； 3.熟练使用Git版本控制系统，日常工作环境为类Unix； 4.熟悉常用的数据库、缓存技术，如PostgreSQL, MySQL, Redis，对产品有一定的Sense 和自己的见解，能够独立设计并完成产品模块； 5.能够善于言谈，能够高效沟通。 优先条件： 1.有研究使用过Gitlab项目者优先； 2.有数据库调优经验者优先； 3.有一定的运维能力者优先； 4.对代码整洁和性能自我要求高； 5.熟练掌握一种以上的单元测试优先； 6.开发工作经验优秀且本人也愿意转Ruby开发者也可。 备注：项目主体使用的是Ruby on Rails进行开发，同时也有一些模块使用go、c++、python等语言实现，前端主要是使用Vue框架。  公司其他福利情况： 1、购买五险一金； 2、工作满一年后将提薪； 3、工作满一年年底有年终奖、年假； 4、转正后生日当月可申请100元蛋糕补贴； 5、节日补贴。例如端午节，中秋节等。公司都会给予一定的节日补贴及小礼品； 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</si>
  <si>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五险一金 专业培训 弹性工作 补充医疗保险 绩效奖金 定期体检 餐饮补贴</t>
  </si>
  <si>
    <t>BI分析师/BI开发工程师 岗位职责： 1. 为公司各业务发展提供数据支持，数仓、数据集市、BI报表等； 2. 提升数据质量，实现相应监控、工具等； 3. 理解公司的业务，能对业务进行相应的数据分析； 职位要求： 1.本科及以上学历，计算机相关专业，3年以上BI开发相关工作经验(数仓、ETL、BI等)； 2.熟练使用SQL，能有一定的编程能力（Python/C/C++/Java等）优先； 3.熟悉在Hadoop、Spark、Storm、Flink等大数据平台进行数据开发； 4.对数据敏感，有较强的逻辑分析能力，对(大)数据处理和分析技术有强烈热情； 5.具备良好的抽象思维和逻辑思维以及问题分析能力</t>
  </si>
  <si>
    <t>急聘B2B外贸业务员 4K+高提成+双休+五险+员工旅游</t>
  </si>
  <si>
    <t xml:space="preserve">外贸业务员 : 多名男女不限，(有经验者优先) 性别:男女不限 学历:大专及以上学历 工资:底薪+提成+年终奖+晋升发展通到+合伙人计划（双休+法定节假日）  岗位要求： 1、熟悉外贸B2B出口的整个流程。 2、熟练操作各种B2B平台 例如：Alibaba,MIC,Google,社媒体。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</si>
  <si>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急聘B2B外贸专员</t>
  </si>
  <si>
    <t>外贸业务员: 15人 性别: 经验不限 可接受应届生 学历:大专及以上学历 工资:底薪+提成+年终奖（双休+法定节假日）  岗位要求： 1、熟悉外贸出口的整个流程。 2、熟练操作各种B2B平台。 3、熟练使用各种办公软件，英语4级以上，听说读写流利。 4.新手，有人带  工作描述： 1、利用各种B2B平台及Google搜索以及其他软件独立开发新客户，维护老客户。 2、阿里巴巴及中国制造网产品更新及后台维护。 3、客户来访的接待以及跟进订单。 4、制作销售及推广计划，推广公司新产品，开发新兴市场，发展商及代理商。 6.具有良好的心理素质及责任感,能承受工作压力,有团队合作精神及良好的职业素养。  公司业务部优势： 1.产品优势：所有产品为本公司自己设计的私模产品，性价比高。公司有自己的研发团队，注重产品设计独特性和品质，网络机顶盒，3D VR 等电子产品竞争小，市场前景高，属于朝阳产业。 2.培训：每周两次，周二和周四上午培训，下午考核实际记忆，理解以及应用能力，主管和经理专业指导，让你从小白变成Top sales. 3.业务平台：每年三次国外展会+60万元阿里巴巴B2B投入，让你不缺资源。阿里巴巴由专职助理打理。业务员只需回复询盘，不用发布产品，让你有更多的精力在客户开发上，专业的人做专业的事。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6.公司特点：每年公司组织四次广东省内旅游，享有国家规定之法定节假日、产假、婚假、年假等假期，过年12天假期，全部有薪。公司配备下午茶，加班食品，及节假日礼品。 7.全国旅游：每一季度PK获胜的团队和个人，公司出钱参加全国旅游，目前已经去了北京，四川，云南，海南，山西，内蒙古，福建等地，我们的目标是5年走完全中国。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热切盼望您加入我们，一个充满活力、非常人性化管理的团队。龙成科技会非常骄傲能成为您实现梦想的地方！</t>
  </si>
  <si>
    <t>大数据开发工程师（数据仓库）</t>
  </si>
  <si>
    <t>五险一金 补充医疗保险 年终奖金 定期体检 带薪年假</t>
  </si>
  <si>
    <t xml:space="preserve">外贸业务员 : 多名男女不限，(有经验者优先) 性别:男女不限 学历:大专及以上学历 工资:底薪+提成+年终奖+晋升发展通到+合伙人计划（双休+法定节假日）  岗位要求： 1、熟悉外贸B2B出口的整个流程。 2、熟练操作各种B2B平台 例如：Alibaba,MIC,Google,社媒体。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我们的目标：为客户“提供‘易、快、专’的服务”，因此，我们更专注于品质控管、信息更新及工作效率。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</si>
  <si>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岗位职责： 1、参与集团及分子公司内部数据仓库建模； 2、参与需求分析过程，能从系统角度分析业务需求，并将业务需求转换为数据处理方案； 3、数据采集、接入、处理和数据分析报告、报表输出； 4、参与集团及分子公司大数据项目建模和数据处理； 5、参与日志中心和大数据服务平台等产品化服务化研发；  任职要求： 1、全日制本科及以上学历，计算机、数学、统计学、机器学习相关专业，3年以上同岗位工作经验； 2、熟悉Linux,能根据业务需要熟练编写shell脚本； 3、能基于oracle,mysql,mongodb中任意一种数据库熟练开发； 4、精通SQL,熟练使用Hive,Spark-Sql,Oracle,Mysql,GreenPlum中1种及以上数据库； 5、对常见informatica、kettle、Talend等ETL开发工具熟悉； 6、具备数据仓库建模能力，能处理数据ETL工作，具备报表开发能力； 7、有完整的数据仓库实施经验者优先考虑，有Java/Python编程基础优先考虑，有数据治理经验者优先考虑； 8、良好的团队协作能力，积极主动，乐于接受挑战，能承受适度的工作压力。</t>
  </si>
  <si>
    <t>B2B外贸业务员底薪+高提成+双休+五险+员工旅游</t>
  </si>
  <si>
    <t>MCU驱动工程师</t>
  </si>
  <si>
    <t>联发科技股份有限公司</t>
  </si>
  <si>
    <t>五险一金 餐饮补贴 定期体检 绩效奖金 免费班车 补充医疗保险 弹性工作</t>
  </si>
  <si>
    <t>职责描述： 从事智能设备驱动程序开发,优化和客户支持等工作.  任职要求： 1．计算机、电子、通讯类等相关专业本科及以上学历； 2．四年以上驱动/底层软件开发经验，熟悉C++/C，Python，Linux，单片机，以及硬件电路，熟悉器件驱动编写； 3．熟悉ARM系列处理器，熟悉嵌入式系统架构； 4．熟悉基本硬件电路原理及设计，能够根据芯片数据手册规范编写驱动程序； 5．具有良好的阅读英文资料的能力, 能够熟练使用英文撰写邮件及报告； 6．工作态度认真严谨，责任心强，有良好的沟通能力和团队合作精神；</t>
  </si>
  <si>
    <t>外贸业务员: 15人 性别: 有经验者优先 可接受应届生 学历:大专及以上学历 工资:底薪+提成+年终奖（双休+法定节假日）  岗位要求： 1、熟悉外贸出口的整个流程。 2、熟练操作各种B2B平台。 3、熟练使用各种办公软件，英语4级以上，听说读写流利。 4.新手，有人带  工作描述： 1、利用各种B2B平台及Google搜索以及其他软件独立开发新客户，维护老客户。 2、阿里巴巴及中国制造网产品更新及后台维护。 3、客户来访的接待以及跟进订单。 4、制作销售及推广计划，推广公司新产品，开发新兴市场，发展商及代理商。 6.具有良好的心理素质及责任感,能承受工作压力,有团队合作精神及良好的职业素养。  公司业务部优势： 1.产品优势：所有产品为本公司自己设计的私模产品，独一无二，性价比高。公司有自己的研发团队，注重产品设计独特性和品质，网络机顶盒，等电子产品竞争小，市场前景高，属于朝阳产业。 2.培训：每周两次，周二和周四上午培训，下午考核实际记忆，理解以及应用能力，主管和经理专业指导，让你从小白变成Top sales. 3.业务平台：每年三次国外展会+60万元阿里巴巴B2B投入，让你不缺资源。阿里巴巴由专职助理打理。业务员只需回复询盘，不用发布产品，让你有更多的精力在客户开发上，专业的人做专业的事。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6.公司特点：每年公司组织四次广东省内旅游，享有国家规定之法定节假日、产假、婚假、年假等假期，过年12天假期，全部有薪。公司配备下午茶，加班食品，及节假日礼品。 7.全国旅游：每一季度PK获胜的团队和个人，公司出钱参加全国旅游，目前已经去了北京，四川，云南，海南，山西，内蒙古，福建等地，我们的目标是5年走完全中国。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热切盼望您加入我们，一个充满活力、非常人性化管理的团队。龙成科技会非常骄傲能成为您实现梦想的地方！</t>
  </si>
  <si>
    <t>急聘B2B外贸专员 底薪+高提成+双休+五险+出国机会</t>
  </si>
  <si>
    <t>外贸业务员: 15人 经验: 经验不限 可接受应届生 学历:大专及以上学历 工资:底薪+提成+年终奖（双休+法定节假日）  岗位要求： 1、熟悉外贸出口的整个流程。 2、熟练操作各种B2B平台。 3、熟练使用各种办公软件，英语4级以上，听说读写流利。 4.新手，有人带  工作描述： 1、利用各种B2B平台及Google搜索以及其他软件独立开发新客户，维护老客户。 2、阿里巴巴及中国制造网产品更新及后台维护。 3、客户来访的接待以及跟进订单。 4、制作销售及推广计划，推广公司新产品，开发新兴市场，发展商及代理商。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</si>
  <si>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急聘B2B外贸业务员底薪+高提成+双休+五险+员工旅游</t>
  </si>
  <si>
    <t>（大数据）项目专员</t>
  </si>
  <si>
    <t>上海慕悉玛商务咨询有限公司</t>
  </si>
  <si>
    <t>专业服务(咨询、人力资源、财会) 计算机服务(系统、数据服务、维修)</t>
  </si>
  <si>
    <t>五险一金 员工旅游 专业培训 出国机会 绩效奖金</t>
  </si>
  <si>
    <t>外贸业务员: 15人 性别: 有经验者优先 可接受应届生 学历:大专及以上学历 工资:底薪+提成+年终奖（双休+法定节假日）  岗位要求： 1、熟悉外贸出口的整个流程。 2、熟练操作各种B2B平台。 3、熟练使用各种办公软件，英语4级以上，听说读写流利。 4.新手，有人带  工作描述： 1、利用各种B2B平台及Google搜索以及其他软件独立开发新客户，维护老客户。 2、阿里巴巴及中国制造网产品更新及后台维护。 3、客户来访的接待以及跟进订单。 4、制作销售及推广计划，推广公司新产品，开发新兴市场，发展商及代理商。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</si>
  <si>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Mu Sigma是世界上最大的决策科学和分析公司之一。我们帮助美国，欧洲，澳大利亚，亚太地区等10大行业内的140多家“财富500强”客户实现数据驱动决策的制度化，利用大数据进行分析决策。我们为客户提供专有技术平台、流程和人员整合起来的整体生态系统。这个生态系统有助于我们扩大使用Mu Sigma独特的跨学科方法，将数学，商业，技术，行为科学和设计思维相结合，以实施决策科学而不是数据科学。  我们采用跨行业专业知识解决问题的独特方法，进一步巩固了我们与客户的可持续互动模式，使我们成为最受欢迎的分析和决策科学合作伙伴之一。  我们拥有超过3500名决策科学专业人士，并自豪地成为了创新行业和专业职业的旗帜公司。随着我们不断扩大规模，我们也在为公司寻找各个层面的合适人才。而我们独特的人才管理理念已经被“哈佛商业评论”所推崇。  角色与责任: 工作方面 ・        与客户合作，了解他们的业务挑战并制定业务问题 ・        确定有助于实现解决方案的正确数据元素 ・        确保所提供的服务被客户使用，并创造切实的业务影响 ・        通过了解客户业务并在其业务环境中将数据分析制度化，与客户建立积极的关系 技术方面 ・        研究，推荐，开发算法以解决端到端的业务问题 ・        与业务和技术团队协作，了解客户，为功能设计和可用性提供有价值的信息 ・        深入研究生产和模拟中的复杂算法问题 ・        为数据科学团队计量指标和报告   技能与胜任力: ・        拥有强大的分析/逻辑思维能力和思想清晰度 ・        能够快速学习复杂业务，准确定义问题，同时注意解决方案中的细节 ・        有优秀的Excel，VBA /宏，SQL经验，SAS / R的技能 ・        能够使用分析工具从多个来源提取和分析数据 ・        能够在紧迫的期限内管理和完成多项任务 ・        拥有项目管理经验优先  掌握/有相关经验/ 对以下感兴趣 ・        Python (Scikit, Tensor Flow, Pandas, Scipy etc.) &amp; R 语言 ・        SQL, Hadoop 和关系型数据库, 数据库 ・        预测分析和数学编程 ・        有用Excel,R-Studio, HTML, JAVA, 微信应用构建快速，用户友好的原型应用程序的经验 ・        基础英文写作及口语交流  需具备的素质: 在Mu Sigma你将会听到这句格言:“学习胜于知道(Learning over Knowing)”。这是我们的信奉原则之一，我们希望每一个Mu Sigma同事都能展现对学习的热情。除此之外我们也需要：   旅程从印度开始: 在15世纪，哥伦布出发前往印度，寻求在香料贸易中建立一个重要的经济通道。快进入21世纪，你会发现印度不仅仅是一个门户通道。这个国家已经具备丰富的人才、思想和创新的资源，它是我们创新、规模化和自动化的枢纽中心。  因此，我们建立了Mu Sigma大学，将新员工带到班加罗尔的公司，进行全面的课程学习。该课程结合了沉浸式、以工作为基础的学习和在职指导，两者都以Mu Sigma的方式教育和培养了新员工。  教育背景： 工程学，计算机科学，数学，管理信息系统，信息技术，统计学或经济学（有相关量化经验）本科或硕士</t>
  </si>
  <si>
    <t>图像处理算法工程师（机器人AI方向）</t>
  </si>
  <si>
    <t>急聘B2B外贸专员 底薪+高提成+双休+五险+员工旅游</t>
  </si>
  <si>
    <t xml:space="preserve">岗位职责： 1、进行图像算法研究以及在机器人领域的应用； 2、对人工智能技术的研究，包括机器学习、智能控制、知识应用、智能决策、人机交互等技术的研究和应用； 3、结合图像、语音、模式识别等智能算法业务特点，探索将前沿的算法技术应用于实际机器人领域应用。 任职要求: 1、计算机、图像处理、模式识别与智能系统、信号与信息处理、数学等相关专业硕士研究生及以上学历； 2、有3年以上图像处理项目和开发经验； 3、熟悉C/C++或者Python语言，对数据结构和算法设计有较为深刻的理解； 4、熟悉掌握机器学习、模式识别、自然语言处理、语音识别等常用算法及实际工程应用经验者优先； 5、具有较强的逻辑思维能力; 热爱算法,能够独立完成指定模块的开发设计；掌握和精通国内外主流深度学习框架者优先； 6、有相关语音识别，人脸检测与识别、特征提取、运动跟踪，算法优化，GPU优化等验者优先。 7、具有行为分析或视频摘要检索算法开发经验者优先；具有车牌识别或人脸识别算法开发经验者优先；有CNN、RNN、LSTM等相关方面经验者优先。 8、熟悉matlab、opencv、caffe、tensorflow等, 有相关项目工作经验者优先考虑； 9、正直和诚信、具有团队合作精神、富有责任心、积极上进、头脑灵活、勇于创新； 10、能积极主动的完成职责内的工作。有强烈的团体参与感与责任感，能积极主动参与新方向探讨与建设，能与团队公司一起成长。 </t>
  </si>
  <si>
    <t>外贸业务员: 15人 性别: 经验不限 可接受应届生 学历:大专及以上学历 工资:底薪+提成+年终奖（双休+法定节假日）  岗位要求： 1、熟悉外贸出口的整个流程。 2、熟练操作各种B2B平台。 3、熟练使用各种办公软件，英语4级以上，听说读写流利。 4.新手，有人带  工作描述： 1、利用各种B2B平台及Google搜索以及其他软件独立开发新客户，维护老客户。 2、阿里巴巴及中国制造网产品更新及后台维护。 3、客户来访的接待以及跟进订单。 4、制作销售及推广计划，推广公司新产品，开发新兴市场，发展商及代理商。 6.具有良好的心理素质及责任感,能承受工作压力,有团队合作精神及良好的职业素养。  公司业务部优势： 1.产品优势：所有产品为本公司自己设计的私模产品，独一无二，性价比高。公司有自己的研发团队，注重产品设计独特性和品质，网络机顶盒，3D VR 等电子产品竞争小，市场前景高，属于朝阳产业。 2.培训：每周两次，周二和周四上午培训，下午考核实际记忆，理解以及应用能力，主管和经理专业指导，让你从小白变成Top sales. 3.业务平台：每年三次国外展会+60万元阿里巴巴B2B投入，让你不缺资源。阿里巴巴由专职助理打理。业务员只需回复询盘，不用发布产品，让你有更多的精力在客户开发上，专业的人做专业的事。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6.公司特点：每年公司组织四次广东省内旅游，享有国家规定之法定节假日、产假、婚假、年假等假期，过年12天假期，全部有薪。公司配备下午茶，加班食品，及节假日礼品。 7.全国旅游：每一季度PK获胜的团队和个人，公司出钱参加全国旅游，目前已经去了北京，四川，云南，海南，山西，内蒙古，福建等地，我们的目标是5年走完全中国。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热切盼望您加入我们，一个充满活力、非常人性化管理的团队。龙成科技会非常骄傲能成为您实现梦想的地方！</t>
  </si>
  <si>
    <t>金融投资研究（五险一金+香港晋升）</t>
  </si>
  <si>
    <t>广州龙盈投资咨询有限公司</t>
  </si>
  <si>
    <t>急聘亚马逊日语运营零经验 高提成+ 双休+五险</t>
  </si>
  <si>
    <t>五险一金 补充医疗保险 补充公积金 员工旅游 出国机会 专业培训 弹性工作 年终奖金 绩效奖金 股票期权</t>
  </si>
  <si>
    <t>位信息 1、收集、分析和处理数据国内外各类金融工程和量化交易成果； 2、对投资逻辑进行模型化，形成投资策略模型； 3、对公司操盘手及基金经理的交易数据进行处理、建模与分析； 4、协助参与量化策略的研发，生成可行的盈利策略； 5、对量化投资策略的表现进行跟踪、分析和评估。 岗位要求: 1、有相关的投资经历和学历背景，全日制本科学历以上，金融、投资学、计算机、经济学专业优先；海外留学生优先 2、有基金或券商从业背景，负责相关岗位的的工作，有在券商自营投资或其他投资机构做过策略研究经验的优先； 3、有较强的逻辑思维和研究能力，有较好的数理分析和数学建模能力，可以独立整理、设计、完善交易策略系统，具备良好表达能力； 4、工作务实、有团队合作精神，能有长远从事金融投资研究工作职业规划的志向； 5、具备金融分析师、证券分析师、基金从业资格证等证书。 6、具备一定的python或c/c++或java编程能力； 7、熟悉金字塔、TB、以及云量化平台者优先。</t>
  </si>
  <si>
    <t>Amazon运营专员，Amazon销售专员,Amazon业务员 (有经验者优先) 性别:男女不限 学历:大专及以上学历 工资:底薪+提成+年终奖+晋升发展通到+合伙人计划（双休+法定节假日）  岗位要求： 1、有一定亚马逊操作经验，可独立操作一个站点或多个站点。 2、基本了解Amazon各项政策和规定，能及时应对亚马逊政策和技术的改变。 3、基本了解产品调研开发技巧，并优化listing刊登上架。 4.熟练操作CPC广告 流量关联 促销 秒杀和推广.. 5、配合团队工作，提高团队销量。 亚马逊专员任职资格： 1、可接受优秀应届毕业生，懂英语、日语 ,法语、德语、意大利语、西班牙语其中任何一种语言； 2、基本了解亚马逊政策，优化并推广listing的经验； 3、有较强的抗压能力，卓越的沟通能力和团队合作能力； 4、有责任心，愿意分享。有快速学习能力、创新能力；  亚马逊高级销售描述： 半年年以上亚马逊英语、日语 ,法语、德语、意大利语、西班牙语经验者优先. 1.亚马逊日常处理客人邮件及产品的编辑和描述优化； 2.能独立完成从产品开发，上架，优化，站内营销，FBA，邮件处理aftersales等； 3.擅长google搜索，excel等办公软件熟练； 4.工作认真负责，细心、耐心、具有良好的客户服务意识及团队合作精神； 5.有独立解决问题的能力，能吃苦，注重细节；联系地址:   薪满益足，让你心满意足 薪――想要高薪，只要你愿意； 满――满载的不仅是你的钱包，还有你的理想； 益――收益金钱、学识和技能； 足――足够的发展空间。 ***逆袭！只要你转变。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</si>
  <si>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高级运维经理</t>
  </si>
  <si>
    <t>职位描述： 1、负责运维相关规范，流程的制定及推进实施；负责公司云服务器、IDC、数据库、网络规划的管理和优化，保障运维安全； 2、负责制定业务系统的监控预警管理、应急机制和保障方案，并落实执行； 3、保障系统正常高效运行，设计自动化运维方案，制定管理策略； 4、日常运营过程中的故障处理、优化，保障服务质量； 5、负责运维团队的管理，制定团队工作目标，培养运维人才； 任职要求： 1、本科学历以上, 5年以上运维经验，至少3年以上互联网、电商系统运维工作经验； 2、具有丰富的系统管理、故障处理与性能调优经验； 3、熟练掌握MySQL、Nginx、JDK、Kafka等常用软件的安装、配置和使用，熟悉sql语言，精通Shell/Python/Ruby/Perl等至少一门脚本语言； 4、熟悉网络、应用、DB安全及容灾、业务可持续性方案、故障及应急响应处理； 5、精通Linux操作系统以及服务器群的网络搭建、设置和维护、网络的安全监控、系统性能管理和调试、网络性能管理； 6、具有参与设计/审核/优化各应用系统的体系架构经验，具有设计/实施系统的安全/分布架构/集成的经验。 7、热爱系统运维工作，有良好的沟通与团队合作精神，具备很强的问题分析和解决能力，能适应较大的工作压力。</t>
  </si>
  <si>
    <t>急聘B2B外贸销售 阿里平台+高提成+双休+五险</t>
  </si>
  <si>
    <t>生物信息高级工程师</t>
  </si>
  <si>
    <t>绩效奖金 补充医疗保险 五险一金 员工旅游 交通补贴 出国机会 专业培训 餐饮补贴 年终奖金 补充公积金</t>
  </si>
  <si>
    <t>1，负责公司项目信息分析代码撰写及测试； 2，负责高通量测序用于个体化医疗项目或科研项目数据分析工作； 3，撰写项目代码相关的技术文档。 4，负责基于高通量测序技术（NGS）以及相关辅助技术（定量PCR，Sanger测序，数字PCR）的生物信息分析流程建立与软件开发； 任职要求： 1、生物信息学(Bioinformatics)、生物统计学(Biostatistic)相关专业硕士及以上学历。 2、拥有二代高通量测序数据分析2年以上工作经验。 3、熟悉二代测序技术常用的分析软件及流程，熟悉linux的基本操作，具有Java、Python或Perl的编程经验并了解R统计包； 3、有Illumina高通量测序数据分析的经验并执行过生物信息分析专业项目或课题，有一定设计并优化基于NGS项目流程的经验者优先； 4、熟悉10X GENOMICS 单细胞测序分析者优先； 5、责任心强，有较强的学习能力、良好的沟通能力和团队合作精神；</t>
  </si>
  <si>
    <t>电力技术总监/咨询顾问/需求分析师</t>
  </si>
  <si>
    <t>急聘外贸业务员</t>
  </si>
  <si>
    <t>外贸业务员:20人 性别: 有经验者优先 可接受应届生 学历:大专及以上学历 工资:底薪+提成+年终奖（双休+法定节假日）  岗位要求： 1、熟悉外贸出口的整个流程。 2、熟练操作各种B2B平台。 3、熟练使用各种办公软件，英语4级以上，听说读写流利。 4.新手，有人带  工作描述： 1、利用各种B2B平台及Google搜索以及其他软件独立开发新客户，维护老客户。 2、阿里巴巴及中国制造网产品更新及后台维护。 3、客户来访的接待以及跟进订单。 4、制作销售及推广计划，推广公司新产品，开发新兴市场，发展商及代理商。 6.具有良好的心理素质及责任感,能承受工作压力,有团队合作精神及良好的职业素养。  公司业务部优势： 1.产品优势：所有产品为本公司自己设计的私模产品，性价比高。公司有自己的研发团队，注重产品设计独特性和品质，网络机顶盒，3D VR 等电子产品竞争小，市场前景高，属于朝阳产业。 2.培训：每周两次，周二和周四上午培训，下午考核实际记忆，理解以及应用能力，主管和经理专业指导，让你从小白变成Top sales. 3.业务平台：每年三次国外展会+60万元阿里巴巴B2B投入，让你不缺资源。阿里巴巴由专职助理打理。业务员只需回复询盘，不用发布产品，让你有更多的精力在客户开发上，专业的人做专业的事。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6.公司特点：每年公司组织四次广东省内旅游，享有国家规定之法定节假日、产假、婚假、年假等假期，过年12天假期，全部有薪。公司配备下午茶，加班食品，及节假日礼品。 7.全国旅游：每一季度PK获胜的团队和个人，公司出钱参加全国旅游，目前已经去了北京，四川，云南，海南，山西，内蒙古，福建等地，我们的目标是5年走完全中国。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热切盼望您加入我们，一个充满活力、非常人性化管理的团队。龙成科技会非常骄傲能成为您实现梦想的地方！</t>
  </si>
  <si>
    <t xml:space="preserve">  1、 负责系统的业务需求分析、功能设计，并参与研发工作。  2、 负责功能模块的设计和实现；  3、 根据需求独立负责程序模块的开发，对页面进行编码、页面业务逻辑的实现。  4、 与团队共同完成软件系统代码的实现，编写代码注释和开发文档；  5、 具有良好的编码规范、习惯于code review；  6、 有较好的软件架构能力，熟悉jFinal框架更佳；  任职要求：  1、 计算机相关大专以上学历，2年以上java软件开发工作经历；有扎实java web、mysql基础功底，熟悉Java 编程。  2、 了解Junit、SVN、Maven等常用工具，熟悉nginx技术，Linux系统；  3、 熟悉MYSQL数据库开发；熟悉UML，能够准确的描述设计的思路，具备良好的编码规范。  4、 具有良好的沟通、组织和协调能力，有极强的工作责任心。  5、对任意一门非Web前端脚本的语言（如Java、PHP、C、Python ）有一定的了解程度；  6、较强的逻辑思维能力，善于分析、归纳、解决问题。  7.   独立做过小程序相关项目优先。  </t>
  </si>
  <si>
    <t>外贸业务员: 20人 经验: 经验不限 可接受应届生 学历:大专及以上学历 工资:底薪+提成+年终奖（双休+法定节假日）  岗位要求： 1、熟悉外贸出口的整个流程。 2、熟练操作各种B2B平台。 3、熟练使用各种办公软件，英语4级以上，听说读写流利。 4.新手，有人带  工作描述： 1、利用各种B2B平台及Google搜索以及其他软件独立开发新客户，维护老客户。 2、阿里巴巴及中国制造网产品更新及后台维护。 3、客户来访的接待以及跟进订单。 4、制作销售及推广计划，推广公司新产品，开发新兴市场，发展商及代理商。 6.具有良好的心理素质及责任感,能承受工作压力,有团队合作精神及良好的职业素养。  公司业务部优势： 1.产品优势：所有产品为本公司自己设计的私模产品，性价比高。公司有自己的研发团队，注重产品设计独特性和品质，网络机顶盒，3D VR 等电子产品竞争小，市场前景高，属于朝阳产业。 2.培训：每周两次，周二和周四上午培训，下午考核实际记忆，理解以及应用能力，主管和经理专业指导，让你从小白变成Top sales. 3.业务平台：每年三次国外展会+60万元阿里巴巴B2B投入，让你不缺资源。阿里巴巴由专职助理打理。业务员只需回复询盘，不用发布产品，让你有更多的精力在客户开发上，专业的人做专业的事。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6.公司特点：每年公司组织四次广东省内旅游，享有国家规定之法定节假日、产假、婚假、年假等假期，过年12天假期，全部有薪。公司配备下午茶，加班食品，及节假日礼品。 7.全国旅游：每一季度PK获胜的团队和个人，公司出钱参加全国旅游，目前已经去了北京，四川，云南，海南，山西，内蒙古，福建等地，我们的目标是5年走完全中国。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热切盼望您加入我们，一个充满活力、非常人性化管理的团队。龙成科技会非常骄傲能成为您实现梦想的地方！</t>
  </si>
  <si>
    <t>岗位职责： 1、负责公司机器学习/深度学习平台架构设计和搭建，以及业务落地 2、负责对电池，换电柜，用户行为，业务等大数据进行分析，利用深度学习模型深度挖掘可用信息 3、对各类深度学习模型进行调优研究，对百亿千亿级别样本选取的优化，以及特征的优化和分析；  任职要求： 1、本科及以上学历，深度学习等相关专业、基于深度学习语义理解相关专业的硕士/博士，或在该领域有相关工作经验优先； 2、熟练使用TensorFlow/PyTorch/MXNet/PaddlePaddle/Caffe等任一深度学习计算框架，在CV/NLP/数据智能等任一深度学习应用；领域有一定的的实践经验； 3、熟悉linux开发环境，精通C++ ，python，扎实的数据结构和算法功底； 4、对常见神经网络功能实现、计算优化有实践经验的优化，能从复杂的业务场景中进行算法选型、算法优化以及不断提升效果，对项目效果追求极致，有极强的自我驱动力与学习能力；</t>
  </si>
  <si>
    <t>华南干细胞所裴端卿实验室招聘助理研究员</t>
  </si>
  <si>
    <t>中国科学院广州生物医药与健康研究院</t>
  </si>
  <si>
    <t>五险一金 补充医疗保险 免费班车 通讯补贴 餐饮补贴 交通补贴 绩效奖金 定期体检</t>
  </si>
  <si>
    <t>课题组研究方向主要有： 1、染色质3D结构调控与干细胞命运决定。 主要涉及HiC-seq，荧光成像技术等进行in vivo/vitro的染色质动态变化观测研究。 2、发育或分化过程中的细胞谱系追踪。 主要涉及single cell RNA-seq, single cell ATAC-seq, low cell number ChIP-seq等相关检测技术手段，以及生物信息学大数据分析平台。 3、早期胚胎发育过程中细胞命运决定的关键事件。 主要涉及小鼠动物模型构建，胚胎操作相关技术，免疫荧光成像，CO-IP/MS，蛋白纯化等相关技术。针对实验室前期构建好的小鼠模型进行细胞命运特化相关研究。 拟招聘人数：2 岗位：实习研究员/助理研究员 任职要求： 生物化学与分子生物学岗位： 1、具有生命科学或物理化学相关学科硕士以上学历，熟悉实验室常规仪器和试剂特性。 2、对生物科学具有很强的兴趣，态度认真，动手能力强，思维活跃。 3、身心健康，善于沟通，具有良好的团队合作精神。 生物信息学岗位： 1、具有生命科学，计算机，统计学，生物信息学相关学科本科以上学历， 2、掌握python/R/Unix等编程语言，具有一定的大数据处理经验。 3、对生物科学具有很强的兴趣，态度认真，具备完成课题数据分析的能力，思维活跃。 4、身心健康，善于沟通，具有良好的团队合作精神。</t>
  </si>
  <si>
    <t>1、梳理业务部门业务对项目以及运营与推广的业务需求，制定数据报表； 2、挖掘数据背后的市场方向、规律、短板，为业务提供决策依据； 3、针对具体的业务事件，研究业务开拓中的局限性或亮点，进行数据分析并提出优化方案或提炼可复制的模板； 4、针对公司关键指标以及运营各业务线输出专项分析报告，及时发现问题,为项目、运营决策、用户营销、渠道推广优化等提供决策支持和优化方向； 5、分析运营与推广需求，固化常规数据报表，提升数据支持运营与推广的能力； 6、数据研究与分析，通过挖掘数据的内在关系，发现运营与推广中的问题，并推动问题的解决； 7、满足业务方对数据的各类取、过滤、分析等需求；  职位要求： 1、数学、经济学、统计学、计算机、数据处理高度相关专业，至少1年以上互联网行业或教育行业数据分析工作经验； 2、具有较强结构化思维、逻辑思维能力，优异的学习能力； 3、对数据敏感，具备优秀的信息整合和分析能力，能够形成清晰的业务观点和前瞻判断，了解互联网常用的数据分析方法和思路。 4、熟练使用数据处理软件，MYSQL/SQL，熟悉使用（Excel、SPSS、Python、R，SAS） 等任一统计分析工具；</t>
  </si>
  <si>
    <t>大数据开发工程师 (MJ000167)</t>
  </si>
  <si>
    <t>五险一金 专业培训 出国机会 绩效奖金 年终奖金 股票期权 弹性工作 定期体检</t>
  </si>
  <si>
    <t>岗位职责： 1. 负责公司项目应用监测数据，分析软件大数据平台的代码开发； 2. 负责大数据体系架构设计和应用产品的研究； 3. 负责大数据平台及应用场景的构建、部署、测试； 4. 编写软件研发相关技术文档； 5. 编写产品研发相关任务单计划，阶段性代码、技术方案和软件产品及时提交至配置管理理库； 6. Spark程序的研发，sqoop脚本开发和商家用户行为等离线分析数据； 7. kudu，kylin等技术调研，编写软件研发相关技术文档； 8. SUNMI数仓设计架构以及ETL流程开发； 9. 建立多维度，多体系的用户标签体系以及用户行为数据库。  岗位要求 ： 1. 本科以上学历，4年以上?工作经验，2年以上Hadoop平台的相关研发经验，具有良好的需求分 析，方案设计，架构设计，程序编写、测试能力； 2. 熟悉J2EE或Python平台开发，有良好的Java或Python语言功底； 3. 了解Linux/Unix操作系统，了解脚本编程(Shell/Python其中一种）； 4. 具备数据中心资源管理（YARN）、监控（ClouderaManage）、调度（Azkaban）等系统研发经验者优先，具备分布式系统研发经验者优先； 5. 熟悉hadoop以及其?生态圈系统上的hive、hbase、sqoop、spark、spark-streaming等技 术，懂hadoop源码者优先； 6. 熟悉Kylin有OLAP平台设计和开发经验优先； 7. 具有应用大数据技术处理TB级以上数据的项目开发经验者优先； 8. 有较清晰的代码编写规范，逻辑性强，工作态度认真，良好沟通能力和团队合作精神。</t>
  </si>
  <si>
    <t>一、工作职责： 1、参与项目/产品需求的分析和评审； 2、负责公司项目及产品的全面测试工作，包括功能、性能和系统安全性等方面的测试； 3、编写测试相关文档，保证项目质量和进度； 4、根据系统的特点，使用或开发合适的测试工具，提高测试效率； 5、跟踪产品的问题，提出合理优化建议； 6、协助版本发布，对接实施/服务端问题，提高客户满意度。 二、任职要求： 1、3年以上软件测试工作经验，计算机或相关专业，大专及以上学历；有医疗项目经验、互联网项目经验的优先； 2、熟悉软件测试理论，熟练掌握软件测试流程，对项目管理过程有一定的认识； 3、能搭建不同的测试环境及不同平台进行测试，完成各阶段测试并分析结果； 4、熟悉常见的主流数据库，有Java/ python等编程语言基础，能进行脚本设计和开发； 5、熟练使用过一种以上的测试管理工具(如禅道、Jira、YouTrack等)，一种以上版本管理工作（如Svn、Git等）； 6、具有接口、性能和自动化测试开发经验，熟练掌握Selenium、Jmeter、LoadRunner等工具优先；  7、优秀的团队合作精神和沟通协作能力，能承受一定的工作压力。</t>
  </si>
  <si>
    <t>外贸业务员: 15人 经验: 经验不限 可接受应届生 学历:大专及以上学历 工资:底薪+提成+年终奖（双休+法定节假日）  岗位要求： 1、熟悉外贸出口的整个流程。 2、熟练操作各种B2B平台。 3、熟练使用各种办公软件，英语4级以上，听说读写流利。 4.新手，有人带  工作描述： 1、利用各种B2B平台及Google搜索以及其他软件独立开发新客户，维护老客户。 2、阿里巴巴及中国制造网产品更新及后台维护。 3、客户来访的接待以及跟进订单。 4、制作销售及推广计划，推广公司新产品，开发新兴市场，发展商及代理商。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</si>
  <si>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亚马逊日语运营 零经验+高提成+ 双休+五险</t>
  </si>
  <si>
    <t>上海唯佑信息技术有限公司</t>
  </si>
  <si>
    <t>五险一金 补充公积金 餐饮补贴 弹性工作</t>
  </si>
  <si>
    <t>工作职责： 1、跟踪具体业务模块的数据，完成日常报表； 2、处理业务方提出的临时需求，及时、准确地提供数据支持； 3、主动与业务方沟通，从数据角度独立分析业务中存在的问题，提出可执行的建议，推进业务更好发展。  职位要求： 1、本科以上学历，有互联网金融、保险经历优先； 2、1-3年互联网行业数据分析经验； 3、精通SQL，会python/R优先； 4、有处理大数据的经验优先。</t>
  </si>
  <si>
    <t>亚马逊运营实习生: 15人 经验: 有经验者优先， 欢迎应届生加入，新手 有人带 学历:大专及以上学历 工资:底薪+提成+年终奖（双休+法定节假日+春节两周带薪假） 请关注本公司正在招聘的其他职位：B2C外贸业务员，外贸助理 外贸业务员 日语业务员 亚马逊日本站 日本亚马逊 亚马逊业务 日语外贸 日语B2C 日语amazon   四海八荒诚邀各路仙友：Amazon亚马逊 Ebay 运营、主管 要求：1、英语or法语or日语or西班牙语or意大利语or德语熟练运用 2、亚马逊运营：可接受零经验应届生哦；有一年经验，能够熟练操作后台更佳 3、亚马逊主管：在主管及以上岗位工作蛮两年，带过4人及以上团队 薪满益足，让你心满意足 薪――想要高薪，只要你愿意； 满――满载的不仅是你的钱包，还有你的理想； 益――收益金钱、学识和技能； 足――足够的发展空间。 ***逆袭！只要你转变。 薪资结构及福利：底薪+提成+社保+年终奖+14天带薪过年假+节假日福利+团队聚餐+国内外旅游+分红、、、 只要你肯学习，肯努力，短时间内月薪过万不成问题。 公司地址： 深圳市龙岗区布吉罗岗企岭北路深特变科技园1栋B座6楼 环中线百鸽笼站C出口50米 联系人： 林小姐 电话：13613008255 也可以私聊我！  岗位职责： 1、编辑产品描述，上传产品，并录入系统； 2、优化产品的listing包括分类，标题，关键词，图片等； 3、处理其他销售相关事宜； 4、amazon店铺客服，工作内容主要涉及amazon帐号维护，客户及时沟通，产品售后处理； 5、负责回复邮件，纠纷处理，好评率维护； 6、积极并及时完成上级临时安排的工作。  任职资格： 1、大专以上学历，英语CET-4以上，要求英文基础好，能熟练进行英文文档撰写，英文页面编辑； 2、能独立解决各种问题，妥善解决各种争议； 3、具有良好的沟通能力，有市场的敏锐度和较强的计划、执行能力； 4、有团队合作精神和良好的职业道德； 5、有亚马逊、ebay、wish、速卖通等相关跨境电商平台操作经验者优先； 6、月薪4000-15000。  福利待遇： 1、工作时间：周一到五9：00-18：30，中午休息1.5小时， 2、试用期1-3个月，优秀者可提前转正； 3、享受国家的法定假日，按照国家法律规定执行； 4、业绩优秀可享受优秀员工奖金、业绩突出奖金、年终奖金、出国旅游奖； 5、专业培训、外派培训、奖励培训； 6、转正后即可享受社保； 7、年底双薪； 8、公司提供厨房、冰箱，可带饭上班。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</si>
  <si>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 xml:space="preserve"> 1. 负责公司产品各个版本的研发内部测试，通过bug驱动产品产品质量提升和开发效率提升； 2. 与产品经理、开发共同协作，推进故障解决，评估质量改进效果； 3. 参与需求、架构、测试需求、测试用例等的评审； 4. 根据需求分析，制定测试计划、设计测试用例； 5. 负责测试发现缺陷的风险评估，协调定位修复缺陷，并生成测试报告； 6. 推动自动化测试，提高测试效率； 7. 测试方法的创新、推广。  任职资格： 1. 两年以上自动化测试相关经验； 2. 熟悉Java或者Python语言； 3. 熟悉持续集成技术和Jenkins等开源工具； 5. 熟悉常用的数据库，如MySQL、Oracle； 6. 熟悉常用的Linux命令，能进行环境部署； 7. 具有良好的分析能力、逻辑能力、责任感、事业心及学习能力； 8. 熟悉接口测试，了解常用的接口测试工具； 9. 有开发高扩展性，可靠性强的自动化框架者优先。 </t>
  </si>
  <si>
    <t>外贸业务员 4k+高提成+双休+五险+补贴</t>
  </si>
  <si>
    <t>周末双休 带薪年假 年底双薪 年终分红 每年多次调薪 补充医疗保险 股票期权 五险一金 员工旅游</t>
  </si>
  <si>
    <t>数据支持岗（仓储）</t>
  </si>
  <si>
    <t>京东商城华南区域分公司</t>
  </si>
  <si>
    <t>五险一金 员工旅游 餐饮补贴 绩效奖金 年终奖金 股票期权 弹性工作 定期体检</t>
  </si>
  <si>
    <t>运维工程师 职责描述： 1、负责全线业务的日常运维工作，包括需求处理、故障响应、可用性提升项目推进等； 2、通过持续的全方位数据运营（包括可用性指标、历史事故、资源利用率等），找到系统薄弱点，落地地改进项目； 3、持续打磨监控体系，提升监控效率，缩短故障定位时长； 4、建设运维工具、平台，推进运维自动化； 5、积累运维***实践，为业务架构设计与组件选型提供指导，输出运维技术文档。  任职要求： 1、具有3年以上互联网运维经验； 2、具有互联网思维和集群管理能力，强大的项目执行力，良好的跨部门沟通及团队协作能力； 3、深入理解linux系统，了解常用网络技术，熟悉TCP/IP、HTTP等协议，有良好的网络、计算机体系结构方面的知识； 4、了解lvs/salt/ansible/zabbix等开源软件（至少2种）并熟悉LNMP架构； 5、至少熟练掌握Python/shell/Perl等1种脚本语言； 6、工作细致、善于思考，有很强的问题分析和推进解决的能力； 7、善于团队协作，乐于分享，良好的客户服务意识。</t>
  </si>
  <si>
    <t>五险一金 餐饮补贴 绩效奖金 年终奖金 包住宿 专业培训 定期体检 高温补贴 住房补贴 弹性工作</t>
  </si>
  <si>
    <t xml:space="preserve"> 1、分析报告：按月度、季度、年度出具成本分析报告以及PPT，包括经营性财务分析，投入产出分析； 2、预算管理：每月对预算执行情况、费用开支等计划进行分析，并提出专项改进建议； 3、预测管控：结合业务发展趋势对储成本进行预测并提出相应管控措施， 4、体系搭建：搭建仓储成本管控体系，并输出分析改善报告。 岗位要求 2、熟练使用办公软件，对MySQL、Python等软件有一定认知； 3、擅长数据分析，3年以上质控，数据分析类相关工作经验。</t>
  </si>
  <si>
    <t>初级量化交易分析师</t>
  </si>
  <si>
    <t>岗位职责： 1．负责公司各类产品的服务端设计、开发 2．维护现有服务端产品  应聘要求： 1. 2年及以上服务端开发经验，3年以上python语言使用经验； 2. 计算机、数学相关专业背景，本科以上学历； 3. 熟悉或了解Flask、Tornado等任一流行Web开发框架，具备独立后端开发能力，熟悉Restfull架构风格； 4. 熟悉或了解SQLAlchemy或其他ORM框架，熟悉PostgreSQL、Redis等数据库； 5. 熟练掌握Linux、Git，具备扎实的编程基础、良好的编程习惯； 6. 具有良好的分析问题和解决问题的能力，极强的学习能力及良好的团队合作精神，勇于面对挑战性问题； 7. 强烈的责任心和团队精神，善于交流与合作。  加分项： 1. 有地理信息服务开发经验； 2. 精通gevent,socket； 3. 熟悉Celery等任务队列框架以及消息队列</t>
  </si>
  <si>
    <t>工作职责： 1. 制定系统测试方案，编写测试计划，测试用例，测试报告，完成测试任务； 2. 参加软件项目的相关评审，熟练使用测试管理工具对缺陷进行跟踪和管理； 3. 依据测试方案及测试用例，对系统进行冒烟测试、回归测试、集成测试等； 4. 积极学习和参与特殊测试需求的专项测试，如：安全性测试、性能测试、自动化测试； 5. 完成上级交办需要协助的相关测试工作。  职位要求： 1. 计算机、软件工程等相关专业本科以上学历，具有1年以上测试工作经验； 2. 能够依据系统要求自主设计测试方案，按时完成测试工作并提交测试报告； 3. 热爱测试工作并具有高度的工作热情和敬业精神，具有良好的沟通交流、团队合作、抗压能力； 4. 熟悉敏捷开发,有Java/python/Ruby/C++/C#等任意一门语言经验背景优先考虑； 5. 有自动化、安全、性能或其它任意测试相关的技术特长优先考虑。</t>
  </si>
  <si>
    <t>- 负责独立开发及运行策略 - 负责将投资策略程序化, 并进行分析和优化 - 负责投资市场数据维护、更新、统计分析 - 负责开发及维护交易工具 - 参与开发及维护程序化交易平台 - 参与系统审查和测试 任职要求： - 有独立开发及运行策略的经验 - 本科及以上学历, 具有计算机、金融、数学或其他相关专业学习背景 - 熟练掌握Python - 有程序化平台、程序化交易策略开发经验者优先 - 优良的技术故障排除和解决问题的能力 - 热爱金融投资, 愿意在不断变化的环境中工作, 抗压能力强 - 优良的沟通能力、上进心强及勤奋好学 - 相关行业最少1年工作经验 我们提供： - 每月1-2万（根据经验）以及年终奖，经验非常优秀者薪资可面议 - 前台交易部门的工作机会, 与交易员和基金经理有紧密日常的工作关系 - 年轻和开放的工作环境，鼓励新技术和新思路的探索 - 扁平化的管理结构，参与我们快速增长的业务 - 一个处于高速发展的技术团队的重要角色</t>
  </si>
  <si>
    <t>北京睿智思科科技发展有限公司</t>
  </si>
  <si>
    <t>五险一金 补充医疗保险 通讯补贴 餐饮补贴 绩效奖金 出国机会 定期体检</t>
  </si>
  <si>
    <t xml:space="preserve">[ 关于我们 ] 北京睿智思科科技发展有限公司于2008年在北京清华园科技区创建，是一家专注于能源贸易企业信息建设系统的软件公司，获得国家高新技术企业认证。创始团队有来自清华大学复旦大学理工大学十几年软件行业经验的 IT 精英们。公司秉承“公司致力于为国内能源贸易企业、金融易及服务企业、进出口贸易企业、加工冶炼企业、仓储物流企业提供全方位的系统解决 方案”的理念，专注整个领域，低调钻研的态度为客户提供优质的移动互联网技术专业服务。 目前公司在高速成长期，主要经营的业务是为能源贸易企业建设信息系统，该信息系统具有金融、实体双重属性，具有浓厚的互联网金融基因。我们的客户均属于能源领域内举足轻重的贸易商。公司业务高度全球化、国际化，有大量去发达国家出差的机会。公司内部的薪酬机制非常灵活，成长空间很高，能提供你很难想象到的收入水准。  如果您： 1. 对技术和创新有执着的追求和兴趣，不仅仅满足于打一份工； 2. 对打造精品产品有独特的创意和想法； 3. 有志于通过发挥自己的创造力获得在自己所从事行业的领军地位； 4. 愿意与团队合作成长和分享劳动成果； 我们虚席以待，诚邀您的加盟，共创睿智思科的美好未来，共同分享睿智思科成长的收获。  [ 关于技术 ] 开发团队：20多名Ruby开发工程师，另有Web前端、iOS、Android、Java和UI设计团队； 开发技能：我们鼓励工程师同时具备多种开发技能，不少同事同时掌握Ruby，Web前端、Java、iOS和Android开发技术；  [ 关于职位 ] 因为公司业务快速发展，我们诚挚邀请优秀人才的加入，要求如下：  [ 职位：软件开发工程师 若干 ] 待遇 面议  [ 职位描述 ] 1.负责前端页面和后台服务器的开发与维护 2.按照项目计划，按时提交高质量代码 3.能够协助完成软件需求的整理与设计工作 4.找出软件中存在的隐患和问题，能够提出合理的解决方案  [ 职位要求 ] 1.统招本科计算机相关专业毕业。 2..熟练使用主流关系型数据库（例如：mysql、oralce），掌握关系型数据库管理常识。 3. 掌握web服务基本概念，并有相应开发经验； 4. 需要短时间（1~2周）能上手ruby on rails框架(ruby语言）和tornado框架(python语言）；其中掌握Rails框架为核心要求。 5. 掌握MySQL数据库，会读写SQL语句 6. 熟悉javascript，并至少了解一个前端框架（Angular、Vue等） 其他要求： 1.对技术有激情，对新的知识充满无穷的好奇心，能在技术道路上孜孜不倦的学习进步。 2.有很强的责任感，对待所有的任务，特别是一些存在多种解释和理解方法的任务，在自己认知范围内，做到100%（请注意99%和100%的区别）。 3.对金钱有热情，对赚钱充满渴望。 4.如果懂英语，能收发电子邮件，甚至能用英语进行对话则可大大加分。  [ 以上职位均要求 ] 1.有良好的团队合作精神及口头与书面的交流能力； 2.逻辑思考能力强，工作细致、踏实，有责任心与时间观念；  [ 工作待遇 ] 公司福利：餐费补贴、节假日补贴、团队聚餐，五险一金，享受国家法定福利  [ 工作地点 ] 北京市朝阳区林萃路1号院上林世家7号楼1单元1502室  </t>
  </si>
  <si>
    <t>openstack运维工程师-北京-00201</t>
  </si>
  <si>
    <t>凯美瑞德（苏州）信息科技股份有限公司</t>
  </si>
  <si>
    <t>系统测试工程师-路由交换（应届毕业）</t>
  </si>
  <si>
    <t>风控经理（上海金融）</t>
  </si>
  <si>
    <t>迈智微电子（上海）有限公司（美资软件公司）</t>
  </si>
  <si>
    <t>五险一金 餐饮补贴 弹性工作 绩效奖金 年终奖金</t>
  </si>
  <si>
    <t>6-10万/年</t>
  </si>
  <si>
    <t>职位描述：系统测试工程师-路由交换  岗位职责： 1、系统测试是产品发布前的关键节点。系统测试工程师将参与从产品需求定义，软硬件开发到验收评测的整个研发流程，通过系统全面的测试来保证产品的发布质量； 2、根据项目需求完成测试策略、测试用例以及各个模块的测试执行工作； 3、与项目团队的其他成员紧密协作，良好的沟通能力以保证产品保质如期交付；  任职资格： 1、电子信息，计算机，通信等相关专业专科及以上学历； 2、熟悉通信测试常用的测试工具，如iPerf, Wireshark, IxChariot等，以及流程管理软件； 3、具有接入网通信产品系统测试相关经验, 4、至少对下列技术有较深入了解：TCP/IP, DHCP, VLAN, QoS, Multicast, Firewall, NAT； 8、良好的英文听读写能力； 9、具备团队合作精神。  加分项： 1.了解路由器的各个功能模块的配置； 2. 熟悉 xDSL, Wi-Fi 802.11n/ac, TR069等协议； 3. 熟悉性能测试，如Veriwave, IXIA等； 4. 有自动化测试开发或者自动化测试执行经验，熟悉以下一种或多种语言：Tcl/TK，Perl，python，Ruby，shell； 5. 有国内电信移动联通运营商项目经验；</t>
  </si>
  <si>
    <t>工作职责: 职位描述： 1.搭建个人信贷产品的风控体系，组织完成消费信贷的全流程风控政策，包括信用政策、授信政策、审批流程等负责信用风险、欺诈风险管理体系的建设、维护、管理与持续改进。 2.针对客户需求，推动反欺诈、信用评估、贷中监控等产品的规划、模型迭代及风控解决方案落地实施。 3.整合公司内部的技术资源，并充分利用其它第三方的技术和数据，优化技术使得系统能有效识别个人客户的风险，并提供差异化的信贷服务。 4.对客户数据进行分析，并结合贷后表现，调整优化风控模型及规则，持续完善风控体系； 5.根据业务目标需要，组织完成风控策略效果的数据分析工作，并根据分析结果对策略做不断的优化迭代。 任职资格: 任职要求： 1.三年以上个人信贷风控工作经验，全日制大学本科及以上学历，金融、数学、计算机等相关专业优先。 2.具有一定的统计分析及建模能力（包括但不限于多元统计分析、决策树、逻辑回归、机器学习等）并掌握Python、R、SAS等计量分析工具。 3.有信贷业务风险量化分析经验，熟悉信用评分模型的设计和开发过程，具有独立或带领团队成员推动评分卡、反欺诈系统等风险计量模型开发、维护、优化经验者优先。</t>
  </si>
  <si>
    <t>岗位职责:完成软件代码的详细设计、编写、集成与测试，独立完成手册及测试文档的编制并对用户进行技术支持及培训。自然语言处理、分析。爬虫、大规模数据抓取、解析的开发工作。参与相关的系统分析设计。 职位要求： 1、计算机软件或相关专业本科以上学历；2年以上工作经验； 2、对REST、SOAP等常见网络服务设计模式有所了解，熟悉常见网络开发框架，如Django、Ruby on Rails等；熟悉Java,JSP,Servlet,JavaBean等Java相关技术，以及HTTP、HTTPS等常见通信协议； 3、有网站前端设计经验,熟悉Javascript、css开发,熟悉DOM、jQuery、Ajax、Json等常见技术； 4、熟悉爬虫算法,熟悉文本处理、多线程程序设计。掌握至少一门开发语言(如PHP/Java/C/C++/C#/Python/Ruby/等)；两年以上实际开发经验，理解面向对象程序设计，能够写出稳定的、高质量的程序。 5、熟悉基于自然语言处理的文本相关性以及分类算法；熟悉基于自然语言处理的语义提取与主题分析（LDA，PLSA等）、特征抽取。 6、熟悉mysql、oracle数据库开发，具有较强的分析设计能力，有用户界面框架设计经验;</t>
  </si>
  <si>
    <t>数据分析师/资深数据分析师（数据运营）</t>
  </si>
  <si>
    <t>挚享科技（上海）有限公司</t>
  </si>
  <si>
    <t>五险一金 带薪年假 节日福利 周末双休 员工旅游</t>
  </si>
  <si>
    <t>股票期权 周末双休 五险 员工旅游 专业培训 绩效奖金 年终奖金</t>
  </si>
  <si>
    <t>做五休二 节日福利 弹性工作 五险一金</t>
  </si>
  <si>
    <t>岗位职责 ： 1.负责公司桌面端的Web前端开发工作； 2.确保团队的前端开发质量，保障开发进度，不断提升效率和产能，追求高性能，有针对性实施前后端分离与前端组件化； 3.负责前端技术在公司的推广和完善，以用户为中心，不断创新，给用户最合适的产品，提升用户体验和团队影响力。  任职要求： 1.3年及以上前端领域开发经验，能独立完成前端开发工作； 2.精通 HTML/CSS/Javascript 等前端技术，能轻松写出符合 W3C 标准、兼容主流浏览器的代码； 3.深刻理解 Web 标准，有丰富的关于可用性、浏览器原理及网站性能优化等方面的知识，有成功案例； 4.掌握前端构建工具，能够使用构建工具（Gulp、Webpack）搭建适合项目的前端开发工程化解决方案； 5.熟悉基于React的组件化开发模式； 6.熟悉Node.js，有Express或Koa框架开发经验。 7.有至少一个前端MVVM框架（如：Avalon、Angular、Vue、Backbone等）的开发经验。 8.掌握至少一门非前端开发语言（如： PHP/Java/Python/Ruby 等），并有一定的实战经验； 9.对前后端的协作模式、产品和项目流程有深入理解； 10.具备符合大众的审美观，对UI视觉设计有一定了解。  薪资：5-10K   公司福利：  1、周末双休，每周一到周五（9：00-18:00），5天7.5小时制； 2、元旦、春节、五一、十一等法定节假日，公司按照国家规定执行； 3、 员工生日会：公司每月为成员举办一次生日Party； 4、节日福利、带薪年休假等； 5、不定期团队建设活动（部门聚餐、旅游、羽毛球、乒乓球、跑步、爬山等活动）； 6、员工关爱计划，舒适的工作环境（冰箱、微波炉、国家田径队专用净水器）； 7、各项奖金（如评先评优、年终大奖、项目奖励等）； 8、简单的人际关系，十分nice的领导和同事，良好的工作氛围，扁平化管理； 9、公司重视选才、聘才和育才，重视员工的职业发展，注重培养员工的职业道德和专业技能，不定期为员工组织各类培训，提供良好的学习平台，提升员工综合素质； 10、 培训晋升：优秀的员工有机会接受公司外派学习，提升各项专业技能及综合素质； 11、职业发展：完善的管理和专业“双通道”职业发展体系，员工可以选择向资深业务骨干发展，也可以选择向中、高层管理职位发展； 12、提供公正、合理并具有竞争力的薪酬。</t>
  </si>
  <si>
    <t>岗位职责： 1.充分理解用户、市场及广告业务需求，负责业务报表字段的设计 2.做好用户、市场及广告业务需求及时提供相关业务数据支持，通过数据挖掘支持业务发展 2.负责和bi部门协作，整理并推动数据需求按时完成 3.负责用户端数据仓项目管理，做好日常维护根据业务发展优化 4.依据业务需求及发展完成数据集市的规划及项目管理 5.负责用户、市场及广告业务报表系统可视化，并逐步改善优化  岗位要求： 1.本科及以上学历，4年以上相关工作经验，有用户或市场端数据分析经验优先 2.具备较强的逻辑思考能力和抗压能力 3．有数据可视化经验，熟悉Finereport、Tableau操作者优先考虑 4. 熟练运用SQL、R、Python等数据分析语言，能从海量数据提炼核心结果 5.优秀的学习能力、沟通能力、协作能力、强烈责任心</t>
  </si>
  <si>
    <t>产品测试工程师</t>
  </si>
  <si>
    <t>广州市华越文化艺术策划有限公司</t>
  </si>
  <si>
    <t>5.5-7千/月</t>
  </si>
  <si>
    <t>岗位描述： 1. 负责测试和维护量化交易系统； 2.负责测试环境和线上环境的问题排查，BUG的提交、跟踪、验证、闭环，推动故障处理等； 3.根据产品需求文档，评估与跟进性能测试需求，产出相应测试文档（测试计划、测试方案、测试报告、测试结果分析等）； 4.根据产品需求文档编写测试用例，构造需求相关测试数据，开发对应性能测试脚本； 5.与产品、研发等协作，实现各阶段的软件测试任务，提交测试报告，保障产品质量，改进软件测试流程、提升工作质量和效率； 6.负责交易系统的功能、性能、兼容性等全面测试，推进各类测试流程的规范化。 7.协助整理平台项目的需求，推动项目的进度，监测产品应用系统的实施和操作。  岗位要求： 1. 工科、计算机或其他相关专业本科以上学历； 2. 拥有至少1~2年互联网或者金融体系测试经验 3. 熟悉C#/C++/Java等至少一种编程语言，有Shell或Ruby/PHP/Perl/Python等使用经验者优先 4. 熟悉mysql/SQL server的操作； 5. 有较强的学习能力和较强的数理逻辑能力； 6. 具备较强的问题排查，故障分析能力； 7. 有交易所、证券金融或大数据处理相关经验者优先。</t>
  </si>
  <si>
    <t>交通补贴 通讯补贴 股票期权 弹性工作 定期体检 周末双休 节日福利 六险一金 专业培训 员工旅游</t>
  </si>
  <si>
    <t>PHP中高级开发工程师/PHP程序员</t>
  </si>
  <si>
    <t>挪亚检测认证集团有限公司</t>
  </si>
  <si>
    <t>岗位职责： 1、完成核心算法研究设计、仿真验证、性能优化； 2、完成现有算法模块维护、研发文档撰写； 3、挖掘、研发可由算法自动化、智能化完成的日常任务，提升工作效率； 4、配合完成算法到产品实现的转换，参与系统的联调测试； 5、支撑业务部门的各类数据需求，挖掘分析主题，开展数据探索和分析工作； 6、优化数学模型和机制提升预测精度、改善用户体验、完善应用产品； 7、跟踪业界前沿算法，结合业务特点落地和创新，实现技术和业务突破，最大化算法价值； 8、完成上级领导临时交办的工作任务。  任职要求： 1、本科及以上学历，计算机、数学、通信、信息、自动化类专业毕业； 2、一年以上的软件开发经验，有较强的数理功底，熟悉常见的数据挖掘、机器学习算法，精通线性代数、统计学者优先； 3、熟悉linux编程环境、熟练掌握Python或C++语言，具有良好的代码编写风格和文档编写风格； 4、良好的逻辑思维与表达能力，善于用简单语言表述复杂结论； 5、良好的数据敏感度，能从海量数据提炼核心结果； 6、能从不同的角度思考问题，敢于大胆地提出创新的解决方案，并能与具体业务相结合进行落地； 7、有较强的程序调试能力，有较好的问题分析和问题解决能力； 8、做事严谨踏实，责任心强，条理清楚，善于学习总结，有独立工作和承受工作压力的能力； 9、有良好的团队合作精神和沟通能力。</t>
  </si>
  <si>
    <t>做五休二 周末双休 带薪年假 五险一金 节日福利 绩效奖金 交通补贴 餐饮补贴 加班补贴 全勤奖</t>
  </si>
  <si>
    <t>岗位职责：  1、3年以上PHP开发经验，有相关行业开发经验优先； 2、具备扎实的计算机编程基础，包括算法、数据结构、计算机网络等领域基础知识； 3、熟练掌握PHP、MySQL、JavaScript、Ajax、SVN、 html、CSS等基础技术； 4、具有良好的编程风格和习惯和较强的程序调试能力与程序故障分析能力； 5、熟悉网络安全与基本的网络维护,了解Linux服务器基本常识； 6、工作态度严谨，有良好的团队合作精神和强烈责任心，较强的沟通能力及学习抗压能力； 7 、对技术有执着和狂热爱好者优先考虑。</t>
  </si>
  <si>
    <t>移动安全检测工程师（双休，五险一金）</t>
  </si>
  <si>
    <t>五险一金 通讯补贴 年终奖金 专业培训 员工旅游 周末双休 节日福利 商业保险 带薪年假 交通补贴</t>
  </si>
  <si>
    <t xml:space="preserve"> 岗位职责： 1.负责安卓平台应用安全检测与防御技术研究，并输出相应的技术方案和工具； 2.负责安卓平台的渗透测试技术研究，输出技术方案、测试方法和专项工具； 3.负责对移动APP开展渗透测试，发现安全漏洞并提供修复建议； 任职要求： 1.有android应用安全检测、防御、渗透测试及漏洞挖掘方面等方面经验 2.熟悉Android手机平台应用开发，熟悉手机病毒/恶意软件工作机理并有手机恶意代码分析经验优先 3.具有踏实的研究能力，具有良好的创新思维，乐观、主动、有强烈的使命感，具备创新精神，善于沟通与团队合作。 4.熟练掌握C/C++、JAVA语言，熟悉Android/Linux底层框架，熟悉python/perl/ruby/shell等一种或多种脚本语言； 5.熟练掌握Android逆向分析及工具，熟悉静态反汇编、动态跟踪与调试，以及Fuzzing等技术； 6.熟悉常见的漏洞利用技术及缓解机制，有公开的业界漏洞挖掘和发表经历优先。 </t>
  </si>
  <si>
    <t>深圳市智布互联纺织科技有限公司</t>
  </si>
  <si>
    <t>绩效奖金 年终奖金 五险一金 定期体检 专业培训 部门聚餐</t>
  </si>
  <si>
    <t>纺织+互联网公司，年轻的团队伙伴，工作氛围诙谐又快节奏、不低的工作强度中又带着学习新知识的满足，如果你也喜欢来到我们这样的创业公司，欢迎投递！  我们需要一位PHP高级开发工程师，帮我们 1、基于Laravel框架进行Web产品的设计和架构； 2、负责系统架构设计、数据库结构设计、业务逻辑抽象、服务接口API设计工作； 3、负责需求的SE评审和产品技术架构； 4、有纺织行业经验和ERP经验的优先  我们希望你拥有 1、计算机相关专业，本科及以上学历，10年以上项目实际开发或PHP架构相关经验； 2、有大型网站开发架构经验，精通数据缓存处理，能够熟练应用Redis、Memcache等工具辅助提升性能； 3、精通Mysql数据库开发，能够对SQL语句进行性能优化； 4、能够处理大数据量高并发等问题。 6、良好的逻辑思维、沟通、协调、组织能力，有较强责任心与团队精神；  我们会为你提供 1、完善的薪酬结构：底薪+餐补+通讯补贴+绩效奖金 2、充分的医疗保障：五险一金+商业意外险+定期体检 3、丰富的员工福利：法定假期+生日假+亲子假+团建+培训</t>
  </si>
  <si>
    <t>北京连盈科技有限公司</t>
  </si>
  <si>
    <t>腾讯软件测试工程师</t>
  </si>
  <si>
    <t xml:space="preserve">1、负责PC端微信模拟器操作项目整体规划、功能设计、程序开发工作；手机、网站、微信服务的设计开发；.移动互联网产品（手机App和WebApp）的后台、前端、服务接口的设计和开发 2、负责项目开发与测试，维护已有程序的升级和错误更正; 3、负责项目完善及必要的二次开发； 4、负责开发设计项目新功能，协同完成项目升级工作; 5、负责系统性能优化和技术攻关。 任职要求 1、专科或以上学历，5-8年以上同岗工作经验，网络或计算机相关专业毕业优先考虑。 2、2年以上网站开发经验（有微信云控开发经验优先）。 3、精通PHP，能完成PHP+MYSQL+JS+CSS3+H5相关开发（WEB/MOBILE/APP后端/微信SDK）； 4、熟悉ThinkPHP框架 能独立承担项目模块开发任务。 5、熟悉Linux+Apache+php+mysql相关知识,熟练应用服务器配置优先。 6、熟悉相关Web开发技术、熟悉HTML、XML、JavaScript、 DHTML、CSS、Ajax、josn等技术。 7、熟练运用memcache等缓存计术。 8、有良好的编码习惯和技术文档编写能力。 9、熟悉MYSQL，精通MYSQL数据库的优化技术者优先。 10、熟悉主流开源框架（Yii、Laravel、ci等）和开源系统（discuz、phpcms、ECShop、shopnc等）优先。 11、具有良好的沟通、理解及逻辑分析能力、编程及学习能力强，有责任心、有良好的团队合作能力和敬业精神。  </t>
  </si>
  <si>
    <t>1. 加入核心研发团队，负责公司系统的开发与维护； 2. 根据开发进度和任务分配，完成相应模块软件的设计、开发、编程任务； 3. 参与平台相关业务模块的分析、设计。 4. 参与多方沟通，落实需求和交付；  任职资格：  1.计算机/通信相关专业，大专以上学历； 2.五年以上PHP项目开发经验，精通PHP与MySQL,精通ThinkPHP框架；精通 MySQL、Redis、MangoDB、Memcached； 3.精通MVC开发框架,熟练使用SVN GIT，掌握HTML/HTML5/CSS/JS等Web开发相关技术； 4.熟悉LNMP开发环境,有独立项目开发能力、有MySQL优化、PHP性能优化等经验者优先； 5.熟悉常用开源框架,熟悉Redis缓存,Nodejs服务； 6.有良好的用户体验开发意识,团队协作意识.有责任心，执行力，能承担较大工作压力。</t>
  </si>
  <si>
    <t>配置管理工程师（急招/双休）</t>
  </si>
  <si>
    <t>数据分析师--数据挖掘方向（医药背景）</t>
  </si>
  <si>
    <t>五险一金 通讯补贴 绩效奖金 年终奖金 定期体检 节日福利</t>
  </si>
  <si>
    <t>医药魔方</t>
  </si>
  <si>
    <t xml:space="preserve">任职资格： 1. 大专及以上学历，理工科专业； 2. 熟悉Linux操作系统的管理和运维；至少熟悉以下脚本语言中的一种：Shell、Ruby、Perl、Python； 3. 熟悉SVN或Git等配置管理工具的基础操作； 4. 良好的沟通能力、优良的团队合作精神，学习能力强，有强烈的愿望持续提升自我和整个团队。 5. 熟悉Jenkins、maven、Docker及静态扫描等常用工具的优先；或有开发测试经验者优先。  工作内容： 1. 项目初期,制定配置管理的计划； 2. 规范配置管理环境, 建立并维护好配置库； 3. 负责如下配置培训: 配置管理的基本概念;项目中配置管理工具的使用;项目中配置管理的相关流程;配置库的使用及规范等； 4. 为项目进行版本控制，保证项目各阶段所使用的版本正确，并协助生成项目进行过程中的各种基线； 5. 定期发布配置状态报告。 </t>
  </si>
  <si>
    <t>五险一金 员工旅游 弹性工作 定期体检 专业培训</t>
  </si>
  <si>
    <t>1、研究数据特点与规律，对数据进行结构化和标准化清洗 2、基于历史数据，搭建数据分析模型，开展前瞻性预测   任职要求 1、数学、统计、药学、化学、生物等本科及以上学历 2、医药数据分析、数据模型搭建等1年以上经验（包括在校经历） 3、熟练掌握Excel中高阶技能，熟悉清洗或分析工具者优先（PowerBI、Python等）</t>
  </si>
  <si>
    <t>建顺信息科技（广州）有限公司</t>
  </si>
  <si>
    <t>丹尼尔惠灵顿贸易（深圳）有限公司</t>
  </si>
  <si>
    <t>五险一金 员工旅游 弹性工作 年终奖金 加班补贴 交通便利 带薪年假</t>
  </si>
  <si>
    <t>基本要求： 1、3年以上 PHP 、MYSQL网站程序开发经验； 2、负责需求分析和设计、PHP核心代码开发和单元测试，对代码质量和进度负责； 3、参与架构设计、接口规范制订、技术文档编写、关键技术验证和选型； 4、有良好的代码习惯，要求结构清晰，命名规范，逻辑性强  具备以下条件者优先考虑： 1、有高负载大流量高并发网站经验优化考虑 2、熟练主流代码管理流程与工具如 git 3、掌握HTML编码、了解Web标准，熟练使用jQuery &amp;amp; javascript。 4、熟悉memcached redis等缓存技术。  建顺总部位于香港顺丰大厦，现广州及新加坡均设有分公司，主营业务为为市场提供量身订制的专属配送系统。因公司近年业务急速发展，不断扩张海外市场，现急需IT人才扩大现有团队，组建多条队伍，以分别支持国内与海外线的业务。   建顺诚邀杰出IT人才加入，我们将向您提供良好的晋升机会、具有竞争力的薪酬福利、五险一金、带薪年假、双休、弹性工作时间，期待您的加入。</t>
  </si>
  <si>
    <t>弹性工作 绩效奖金 五险一金 节日福利 专业培训 带薪年假</t>
  </si>
  <si>
    <t>上海倍肯机电科技有限公司</t>
  </si>
  <si>
    <t>IT开发技术经理PHP</t>
  </si>
  <si>
    <t>深圳市建筑科学研究院股份有限公司</t>
  </si>
  <si>
    <t xml:space="preserve">Daniel Wellington is a Swedish company with HQ in Stockholm. We are a truly global brand who have sold to almost every country worldwide and with seven offices located all around the world. We have since our inception in 2011 challenged the watch industry by going our own way and we are always looking for brilliant people that want to grow together with us. We give you the possibility to influence, take ownership, and be a part of a journey that only just begun. Join us in our movement, together we engage the world.  What do we do? At Daniel Wellington, unprecedented technical challenges are always coming down our way when our business keeps hitting new records. And that’s why we strive to solve business problems with innovative applications on scalable cloud infrastructure and leading-edge models. And we never bother stop improving our work and mindset as new tech stuff is developing around the globe every day. We are the builders for Daniel Wellington IT systems that stretch to multiple clouds platforms in China and maintaining transparency to our global HQ through interconnection in and out of China. We are heavy and experienced user on AWS global and AWS china but we’re also expanding fast on Alibaba Cloud and Tmall Cloud support our business growth in China and APAC. We’re a fully cloud company and build/operate our systems with leading-edge technology (Apache/Ngix, mySQL/noSQL, Redis, Varnish, Memcached, and is in transitioning to container solution (Docker,AWS ECS/EKS, Aliyun Container Service) and even serverless (AWS Lambda, Aliyun FunctionCompute). We work on DevOps methodology, maintaining CI/CD pipelines for our developers to agilely deliver new features to our platform.    WHAT YOU’LL BE UP TO： We are looking for a network engineer to take the lead in further optimizing our network infrastructures among our offices, retail stores and clouds, both locally and globally. You will be responsible for the overall architecture of network backbones underlying DW global infrastructures. We’re using some leading-edge technology (SDN, VxLAN, IPSec/SSL VPN, Cisco/Meraki, 4G IoT, BGP) and you have a team of talented professionals on your back for the other parts. You’re responsible for architecting, configuring, monitoring and troubleshooting our interconnection infrastructure in a bilingual work environment. And your work is essential to the company as we rely on a borderless network to centralize our data flows and enable data-driven decision-making capability.  WHAT YOU ARE GREAT AT ： ・ Full working proficiency in Mandarin Chinese and English ・ Academic degree in computer science or related ・ Minimum 3 year of working as a networking specialist or equivalent ・ Experience with Cloud, AWS, Alibaba Cloud, Tmall Cloud, or Azure ・ Experience with Scripting (Shell, Python, Go or other scripting language) ・ Good Knowledge of routing, switching, TCP/IP and/or other common protocols ・ Experience of IPSec/SSL VPN ・ Good Knowledge of network monitoring &amp; troubleshooting ・ Problem-solver with proven record ・ Experience of SDN is strongly preferred ・ Experience of Cisco/Meraki networking is strongly preferred ・ Experience of the following AWS services (or equivalent cloud services) is strongly preferred. ・ VPC, ELB/ALB/NLB, DirectConnect ・ Experience of Multi-clouds interconnection ・ Experience of Internetworking ・ Thrive to learn new technology, take challenges and solve problems  What we offer： ・ Competitive salary ・ A young, vibrant, international working environment ・ hands-on experience on leading-edge technology (Cisco Cloud networking, Aliyun, Amazon Web Services and etc). ・ Personalized training &amp; career development based on your specialization and interest. ・ Full set of gadgets ・ Working at our newly renovated office with unbeatable ocean view  In this job you get to work in a fast-paced and rapid-growing environment where you need to be flexible day to day. You will spend your days with a highly skilled tech team who are all ambitious and who loves to do a great job. And have fun while doing so. We have a short decision-taking process so that we move forward fast as a company. We want you to come in, take ownership of your area of responsibility and support our fast-growing company reaching its new levels. If you’re the right person we will offer you a great role, in a fun company with great benefits. Join us in our exciting journey ahead.  If this sounds challenging and exciting do not hesitate to send your CV and personal letter.   </t>
  </si>
  <si>
    <t>建筑/建材/工程 学术/科研</t>
  </si>
  <si>
    <t>五险一金 餐饮补贴 通讯补贴 绩效奖金 周末双休 节日福利 岗位晋升 免费班车 体检</t>
  </si>
  <si>
    <t xml:space="preserve">岗位职责： 1、主要负责公司APP、WEB、硬件项目、平台服务等的测试工作，参与项目测试，保障产品质量； 2、完善产品／项目质量保障机制，推进过程改进，提升整体测试效率； 3、参与需求评审，编写测试用例，组织项目测试，完成测试计划，并负责缺陷的跟踪和管理； 4、系统质量评价和反馈，及问题跟踪、推动解决； 5、能独立负责整个项目并对自己的产品质量负责； 6、应用新技术到项目中，提高测试效率；  任职资格： 1、专科以上学历，经验不限，具体看对软件的测试能力； 2、掌握软件研发模式、测试理论、测试流程、规范、测试方法；对测试工作有较深刻理解； 3、掌握任一常用测试管理工具的使用，如Charles、GIT、JIRA、TestLink等； 4、很强的责任心，良好的沟通能力和表达能力，能承受一定的工作压力； 5、具备较强的学习能力和逻辑分析能力，对新技术感兴趣，有钻研和开拓精神； 6、熟悉C/C++/Java/Python等至少一种编程语言，有Shell或Ruby/PHP/Python等使用经验者优先； 7、理解常见的自动化工具，掌握任一常用自动化测试框架或工具，有实际项目测试应用者优先； 8、在以下测试领域比如性能、安全、白盒、黑盒、自动化等有很强的专业技能者优先。 9、有实际测试项目管理相关经验，能负责整个产品的优先；  </t>
  </si>
  <si>
    <t xml:space="preserve"> 工作职责: 1、负责预评价软件更新迭代工作； 2、负责健康之眼更新迭代工作； 3、负责MY AIR更新迭代工作； 4、负责工作室整体软件运营维护工作 5、外包管理及协调工作及其他程序开发工作等。 任职资格: 1、五年以上IT开发经验，熟练使用PHP语言； 2、有环境相关软件开发经验； 3、良好的团队协调能力和沟通能力。</t>
  </si>
  <si>
    <t>上海找油信息科技有限公司</t>
  </si>
  <si>
    <t>五险一金 交通补贴 餐饮补贴 年终奖金 通讯补贴</t>
  </si>
  <si>
    <t>急招安全工程师（渗透方向）（松江）</t>
  </si>
  <si>
    <t>上海谋乐网络科技有限公司</t>
  </si>
  <si>
    <t>1. 负责App及网站后台服务的设计和开发； 2. 负责核心后台业务系统的开发，持续优化系统架构，保障系统稳定和高可用； 3. 作为架构师负责技术方案选型或者带领技术团队完成核心项目； 任职资格： 1.计算机或相关专业本科或以上学历； 2. 三年以上PHP开发经验，能够独立编写中等规模Web应用程序； 3. 有Linux下开发经验，有大型互联网产品研发经验者优先； 4. 熟悉Yii、TP等主流开发框架，以及redis等缓存技术，具备较好的需求分析经验和系统设计能力； 5. 对HTTP协议和W3C规范有较好的理解，掌握Web Service的开发与应用，对 XHTML、CSS、JavaScript等页面技术有一定经验； 6. 熟练掌握MySQL数据库应用开发，熟悉MySQL的数据库配置管理、性能优化等操作技能； 7. 具备良好的分析解决问题能力，能独立承担工作任务及把控任务进度； 8. 责任心强，良好的沟通和团队协作能力，主动好学有进取心；</t>
  </si>
  <si>
    <t xml:space="preserve"> 1、负责渗透测试技术服务实施，编写渗透测试报告； 2、负责渗透测试技术交流、培训； 3、负责漏洞检测与验证、漏洞挖掘； 4、负责最新渗透测试技术学习、研究。 5、与销售搭档完成售前交流整个过程，具备相应的沟通、表达、团队协作能力；  岗位要求 1.熟悉 windows/Linux 操作系统应用，具备独立开展渗透工作的能力；熟悉基础的渗透技术。 2 .熟悉常见的应用层、系统层（常用服务软件的漏洞和运维安全）、网络层漏洞及攻 击原理，并能对相应的弱点给出有效的安全解决方案。 3. 具备安全培训，互联网突发漏洞独立分析能力。 4.精通WEB安全测试、APP安全测试（至少具备安卓方向的经验）如SQL注入、XSS攻击、命令注入、CSRF攻击、上传漏洞、解析漏洞、业务逻辑漏洞及恶意代码检测和分析、URL跳转、钓鱼、常见的web安全漏洞利用及修复工作； 5.熟悉1种以上编程语言，如php、JavaScript、ruby、python等，可利用相关语言独立编写自动化脚本、安全检查工具优先； 6.具备有木马、病毒、后门等方面的分析技能，关注和应用业界最新的安全技术发展； 7.有互联网安全从业经验优先； 8.具备CISP、CISSP等证书优先。 </t>
  </si>
  <si>
    <t>PHP开发主管/经理</t>
  </si>
  <si>
    <t>广东荣文能源科技集团有限公司</t>
  </si>
  <si>
    <t>任职要求： 1、性别：男女不限，学历：本科以上； 2、有三年以上PHP开发与管理团队工作经验; 3、熟悉MySQL索引、查询和存储优化经验、PHP缓存技术、静态化设计方面的经验,对服务器端优化开发有思想； 4、曾从事MVC开发掌握部分开源PHP(yii框架)框架使用过memcache、redis等缓存技术 。  岗位职责： 1、协助软件开发部总监进行项目整体开发和计划实施； 2、能独立完成新功能新模块的开发，并负责各功能及模块接口设计与管理工作。   工作地址：东莞松山湖总部一号1栋 上班时间：八小时，五天制,有社保及住房公积金 公司网址:http://www.rongwenest.com</t>
  </si>
  <si>
    <t>广州市原象信息科技有限公司北京分公司</t>
  </si>
  <si>
    <t>五险一金 补充医疗保险 补充公积金 员工旅游 餐饮补贴 专业培训 年终奖金 弹性工作 定期体检</t>
  </si>
  <si>
    <t>数据分析师（内容营销方向）： 工作职责： 1、熟悉互联网主流电商平台后台所提供的数据维度，并针对不同的业务建立分析体系，从中提取挖掘有价值的信息，提升数据支持运营能力 2、与客户和运营方沟通，了解业务需求，准确识别需求方提出的问题，并主动发现业务问题并转化为分析目标和详细需求 3、基于平台内容营销玩法，对业务数据进行梳理汇总和跟踪监控，针对效果提出优化建议 4、熟悉数据统计分析和数据挖掘技术，利用一定的建模技术对用户、内容进行分类，从数据的角度推动业务的决策 5、定期输出日报、周报、月报、季度报告、年度报告等   任职要求： 1、计算机、数学、统计学、心理学等相关专业 2、2年以上的互联网数据分析相关项目的工作经验，有电商分析项目、内容分析项目的优先考虑 3、熟悉常用统计分析方法，熟悉运用Excel，Tableau，SQL，Python等数据处理分析工具  4、主动性强，具有良好的逻辑思维、沟通能力和团队协作意识</t>
  </si>
  <si>
    <t>PHP高级开发工程师 (职位编号：php-dev)</t>
  </si>
  <si>
    <t>五险一金 员工旅游 交通补贴 餐饮补贴 绩效奖金 年终奖金 弹性工作 专业培训 定期体检</t>
  </si>
  <si>
    <t>【任职要求】 1、至少1-3年支付行业技术工作经验； 2、熟悉互联网支付系统整体架构及支付行业业务流程； 3、熟悉PHP、Oracle、至少熟悉一种PHP+MYSQL主流框架； 4、熟练掌握jQuery、MySQL数据库、能够使用开源thinkphp框架；用过Oracle数据库、Yii、Phalcon优先考虑； 5、熟练使用00P理念编程，代码结构清晰； 6、基本掌握javascript，熟练使用prototype,thinkajax,dwr中的一种javascript框架； 7、熟练掌握Unix/Linux操作系统，熟悉Shell脚本编程及常用Unix管理命令； 8、熟悉网络winsock TCP/IP协议编程；有过网络编程者优先； 9、了解PHP底层编译原理；及zend引擎工作原理； 10、懂会计账务知识的优先考虑；。 【岗位职责】 1、与前端同事配合完成程序任务开发；达到上线的基准； 2、负责产品需求的开发，配合产品经理进行需求沟通、模块设计、实现及测试； 3、负责开发阶段进行软件的设计编码以及单元测试工作； 4、编写相关技术文档及业务逻辑的实现流程； 5、负责网站项目的优化架构、数据库访问流量高并发的解决能力； 6、及时修复BUG及程序性能优化；</t>
  </si>
  <si>
    <t>下午茶 绩效奖金 五险一金 专业培训 员工旅游 定期体检 定期团建</t>
  </si>
  <si>
    <t xml:space="preserve">工作职责: 1、编写完善的测试用例 2、完成相关C端，B端产品的测试，对测试质量负责 3、根据需要进行安全和压力测试 4、跟进线上问题，定位排查并协调产品和开发处理 5、根据迭代任务制定合适的测试计划，协调其它成员完成测试工作 任职资格: 1、计算机相关专业本科学历及以上学历； 2、有1-2年或以上测试经验 3、能够独立进行部分功能及接口测试工作，了解性能、压力相关测试； 4、熟悉软件测试流程及规范，掌握测试用例设计方法； 5、熟悉常见的自动化测试框架或者工具，如selenium、unittest、requests等，具备框架二次开发能力； 6、熟悉一项或几项以下的与语言或技术：Java/Python/Ruby脚本开发，MySql/Oracle及相关数据库技术。 福利： 1、法定假期：按国家统一规定员工享有法定节假日。 2、带薪年假：员工可享受最高15天的带薪年假。 3、五险一金：为员工提供社会保险及公积金福利。 4、幸福基金：为员工提供低息借款，解决购房、购车、结婚等大额支出困难。 5、心基金：为困难员工提供爱心资助，帮助员工及其家人度过难关。 6、节日福利：春节、三八、端午、中秋节、教师节等，公司发放节日礼品。 7、年度体检：为员工提供年度免费体检。 8、定期团建：烧烤、唱K、聚餐等，增强团队凝聚力。 9、定期省内外旅游：如海南、云南、西藏等。 10、员工活动：全天候无限量零食供应，每周水果下午茶，每月不同主题生日PARTY，轻松欢快的工作氛围。 11、工作环境：坐标广州天河市CBD，交通便捷，办公环境怡人。 12、课程优惠：员工子女报读课程可享受一定优惠，低至5折优惠。 13、完善的晋升机制，多通道全方位发展。 14、上班制：大小周，自我驱动项目导向，不强制加班哦~ </t>
  </si>
  <si>
    <t>深圳市达博威科技有限公司</t>
  </si>
  <si>
    <t xml:space="preserve"> 海外新兴市场跨境电商和BI系统设计和开发。  任职资格： 1、大专及以上学历，2年以上PHP开发经验，有优化意识，热爱编程； 2、熟悉至少两种php开发框架，symfony优先； 3、SQL熟练，有mysql性能优化经历； 5、电商，零售行业经验者优先； 6、了解bootstrap，vue前端框架者优先； 7、英语优秀或了解印地语，有海外留学或工作背景者优先。 </t>
  </si>
  <si>
    <t xml:space="preserve"> 岗位职责: 负责项目基于Linux平台的监控产品／大数据产品的实施、运维。 任职要求： 1.计算机相关专业，2年以上工作经验； 2.熟悉Linux或Unix操作系统，有一定的网络基础知识； 3.熟悉至少一种数据库（MySQL、SQL Server、Oracle、DB2等），熟悉shell/Perl/Python/Ruby等一种或多种脚本语言，了解至少一种开源Linux运维管理工具（Zabbix、Cacti、Nagios、Zenoss等）； 4.有服务意识，沟通能力强。 </t>
  </si>
  <si>
    <t>PHP开发工程师-TIT</t>
  </si>
  <si>
    <t>广州赞播网络科技有限公司</t>
  </si>
  <si>
    <t>软件工程师Software engineer</t>
  </si>
  <si>
    <t>音赛科技（上海）有限公司</t>
  </si>
  <si>
    <t>岗位职责: 1. 参与系统的需求分析，针对产品需求，设计技术方案，完成相应模块的开发； 2. 负责各种技术接口开发，系统核心代码实现； 3. 参加技术评审，对技术方案合理性、架构符合性、项目运作规范性等提供参考意见； 4. 积累开发维护通用框架和中间件。  任职资格: 1. 3年以上项目开发经验，有商城或商城供应链相关OMS系统、WMS系统、TMS系统、数据系统等相关系统开发经验，熟悉项目模块式开发； 2. 精通laravel框架和其它主流框架，熟悉composer包管理工具； 3. 熟悉常用版本的liunx服务器的安装、配置和调优；熟悉常用开发环境如Nginx、PHP、MySQL、Memcache、MongoDB、Redis等的搭建、设置及调优； 4. 能够快速定位和解决系统中的性能方面问题，熟悉常用的数据分析方法； 5. 工作认真负责，学习能力强，喜欢在技术领域内钻研； 6. 能承担工作压力，具备良好的沟通能力和团队合作精神。</t>
  </si>
  <si>
    <t xml:space="preserve">   Software Engineer: This position is a software development position,responsible for developing test solutions for RFIC, wireless modules, and wireless devices. The candidate should have a good understanding of wireless testing systems and hand-on experience in developing the testing solution for various test equipment.  1) 1 year experience or fresh graduation in programming, especially with C/C++, VC, scripting languages such as python or ruby languages. 2) Able to write and modify the device driver for different ICs 3) Have a good knowledge on hardware like wireless routers, and cell phone platforms 4) Have a bachelors degree or higher in computer science or EE 5) Good communication skill 6) Good team player, hardworking, proactive, eager to learn and adapting to change</t>
  </si>
  <si>
    <t>高瞻资本</t>
  </si>
  <si>
    <t>多元化业务集团公司 生活服务</t>
  </si>
  <si>
    <t>H5技术开发工程师</t>
  </si>
  <si>
    <t xml:space="preserve">公司性质：美国独资 公司网址：www.tzgpartners.com 招聘岗位：PHP开发工程师 工作地点：浦东新区源深路1088号平安财富大厦1605室（地铁4号线浦电路站下2号出口）  工作职责： 1、负责TZG集团公司及各项目子公司相关产品或项目的技术开发。  任职要求： 1. 熟悉PHP编程，以及流行的框架； 2. 熟悉前端和H5开发； 3. 有多年项目的经验； 4. 能独立开发和完成项目。 </t>
  </si>
  <si>
    <t>售后支持工程师</t>
  </si>
  <si>
    <t>广州赛讯信息技术有限公司</t>
  </si>
  <si>
    <t>五险一金 定期体检 绩效奖金 年终奖金 专业培训</t>
  </si>
  <si>
    <t>五险一金 通讯补贴 交通补贴 餐饮补贴 带薪年假 补充医疗保险 定期体检</t>
  </si>
  <si>
    <t xml:space="preserve">岗位职责： 完成公司技术支持工作，包含技术交流、方案撰写 、工程实施、系统安装调试上线、售后服务、故障处理等工作  任职要求： 1.大学专科及以上学历，计算机、电子通讯专业，三年以上工作经验； 2.熟悉TCP/IP网络技术，熟悉OSPF等路由协议、二层、三层网络的常用配置。 3.熟悉网络安全技术，了解常见DDos攻击、注入攻击的原理 4.熟悉基本linux 主机操作指令，能够独立安装系统的安装 5.具备shell或python编程能力，并应用到日常维护工作中 6.具备项目实施经验，熟悉项目实施流程 7.良好的沟通技巧和项目协调能力、具备主动学习的能力； 8.良好的自我调节能力，富有责任心，可适应出差； 9.具备一定文档编写能力，可以独立编写解决方案、实施方案、上线方案、项目交付文档 10. 具备产品线相关认证(CCNP、CISP、HCNP、PMP)，优先录用。  </t>
  </si>
  <si>
    <t>PHP工程师 (MJ000524)</t>
  </si>
  <si>
    <t>SHEIN</t>
  </si>
  <si>
    <t>1、负责公司ERP系统的开发； 2、对代码质量负责，确保代码正确、高效工作 ； 3、配合技术经理工作，独立自主完成安排的工作任务。  任职要求： 1.全日制本科以上学历，计算机相关专业，3年以上PHP开发经验，负责过中大型项目者优先； 2.扎实的PHP基础，熟悉OOP，对面向对象有着深刻的理解，精通ThinkPHP、Laravel等至少一个以上框架； 3.对SQL优化有一定的经验，能结合业务对复杂慢SQL进行优化； 4.熟练使用各种缓存技术，事务处理，异常处理，分布式技术； 5.熟悉电商运营模式，参与过电商中后台项目优先； 6.熟悉供应链业务系统优先； 7.责任心强，主观能动性强，强悍的学习能力，良好的沟通协调能力。</t>
  </si>
  <si>
    <t>自动化软件测试</t>
  </si>
  <si>
    <t>深圳市创思信息技术有限公司</t>
  </si>
  <si>
    <t>Linux运维工程师 (职位编号：GZ MIS-010)</t>
  </si>
  <si>
    <t>广州友谊班尼路服饰有限公司</t>
  </si>
  <si>
    <t>岗位职责： 1.负责公司产品的功能测试、自动化测试、性能测试、接口测试； 2.分析需求，高效编写测试用例、执行用例； 3.管理bug周期，跟踪； 4.独立负责自动化测试脚本的编写和维护； 5.完成测试报告。  任职要求： 1.计算机相关专业； 2.熟悉Java/python中一种或多种语言； 4.熟悉数据库增删改查基本命令； 5.有良好的学习能力和沟通能力。  薪酬福利： 1、五险一金，双休，7.5小时工作制； 2、签订正式劳动合同、享受国家规定的保险福利待遇； 3、补充商业医疗、意外险； 4、季度奖金； 5、年终奖； 6、带薪病假+年假+过节福利+每年健康体检； 7、年度团建旅游。</t>
  </si>
  <si>
    <t>PHP开发工程师（在线商学院）</t>
  </si>
  <si>
    <t>上海行动教育科技股份有限公司</t>
  </si>
  <si>
    <t>五险一金 补充医疗保险 周末双休 带薪年假 员工购物优惠</t>
  </si>
  <si>
    <t>五险一金 定期体检 专业培训 出国机会 绩效奖金 员工旅游 年终奖金 股票期权</t>
  </si>
  <si>
    <t>要求： 1、大专或以上学历，计算机/通信相关专业。2年以上系统相关工作经验，具有大型项目实施经验者优先; 2、熟悉Linux操作系统架构和工作原理，精通Linux（redhat / centos）、Windows Server各版本操作系统; 3、精通各种互联网常用应用系统的安装、配置和使用，例如apache、tomcat、nginx、nagios、zabbix、OCS等; 4、具备安全意识，能够对操作系统和应用系统做安全配置及检查; 5、熟练掌握mysql的配置、备份及恢复（了解主从复制及数据库优化），了解数据库集群； 6、能够使用shell/python/php/ruby编写脚本的任二种。 职责： 1、负责服务器集群的操作系统安装、升级、优化、部署与维护工作; 2、负责公司在全国范围内的 IT 应用平台和协同办公系统组建和运维; 3、负责公司 AD 域的管理和技术支持; 4、协助 IT 运维桌面用户支持工作。</t>
  </si>
  <si>
    <t>1、计算机或相关专业大学本科及以上学历，3年及以上工作经历，有百万以上用户商城开发经验，熟悉且能独立完成商城体系的开发，有丰富的记录和处理用户行为的经验； 2、精通PHP语言，熟练运用主流MVC框架，理解OOP思想，有设计模式开发经验； 3、熟悉Javascript、XML、Ajax、Jquery、Html5等前端开发技术； 4、熟悉Apache、Nginx、IIS等任一Web服务器的配置及优化，可以独立配置网络应用环境； 5、熟悉mysql、SQLServer其中一种数据库； 6、熟悉缓存机制(Redis、Memcached等至少了解其中一种)； 7、具备大容量高负载应用系统开发及维护经验优先； 8、熟悉且有过微信服务号和小程序开发经验者优先； 9、有教育行业互联网工作经验优先；  岗位指责 1. 负责公司旗下商机平台的后台搭建，记录用户行为轨迹。（小程序、公众号、M站等）  2. 负责公司app应用的管理后台的后端程序开发工作；  3. 负责新型业务板块的研发工作；  4. 参与研发效率/性能/质量/体验/数据采集等相关的系统和工具，完善研发体系；  5. 解决研发过程中的关键问题和技术难题，保证研发工作的质量和进度。</t>
  </si>
  <si>
    <t>深圳哲彦信息技术有限公司</t>
  </si>
  <si>
    <t>1、主要负责公司网站及app移动应用的功能测试、安全及性能测试； 2、参与项目的需求分析，了解项目设计的合理性； 3、根据项目计划编写测试计划、方案和测试用例，执行测试用例并跟踪bug，编写测试报告，并能提出对产品有效改进方案；  职位要求： 1、计算机及相关专业，大专及以上学历，两年及以上的测试经验； 2、熟悉测试工作流程，熟悉测试理论知识，具备互联网软件测试经验； 3、熟悉Jira/禅道等测试管理工具； 4、责任心强，积极主动，善于沟通，具有良好的团队精神和抗压能力； 5、了解php/ruby/html/javascript/JAVA/C++/Python等编程技术中的至少一种； 6、熟悉SQL（sqlserver/Oracle/Mysql）； 7、熟练使用subversion版本管理工具； 8、熟悉linux基本命令； 9、熟悉性能测试工具jmeter、loadrunner等，熟悉安全测试技术及工具使用者优先； 10、有互联网及移动自动化测试经验者优先；</t>
  </si>
  <si>
    <t>工作职责： 1、负责云图平台AI训练、管理及推理平台的代码承接。 2、负责云图AI部分前后端需求开发。 技能要求： 1、计算机相关专业，3年以上相关工作经验。 2、精通PHP语言，有JAVA语言基础更好。 3、熟练掌握各种主流PHP框架的使用及其原理，必须懂laravel框架。 4、熟练使用mysql等数据库，熟悉SQL语言，掌握MYSQL的常规优化。 5、熟练掌握LINUX系统的使用，以及相关环境下的调用好性能优化。 6、表达能力好，善于沟通，有团队合作精神。 7、有AI平台或类似平台开发经验优先。</t>
  </si>
  <si>
    <t>上海互普网络科技有限公司</t>
  </si>
  <si>
    <t>五险一金 员工旅游 绩效奖金 股票期权 年终奖金 定期体检 节日福利 高温费</t>
  </si>
  <si>
    <t>1、保障图书共享小程序能支撑50万用户访问。 2、编写代码，对代码测试并且建立完整的开发文档。 3、带领团队成员们，进行code review以及提供问题和难点的答疑和解决方案。  任职资格 1、本科及以上学历，计算机，数学，物理专业优先，如技术杰出，可降低学历要求。 2、6年以上PHP开发经验。 3、具备内存管理优化能力。 4、具有数据库性能优化能力。 5、具备大型网站组件的设计和开发能力，有大并发门户，论坛，相册，SNS，视频站开发经验者优先。 6、极其精通MySQL数据库操作。 7、对先进的技术和工具有深入了解，有对新技术学习的渴望。</t>
  </si>
  <si>
    <t>Node.js 开发工程师（全栈工程师）</t>
  </si>
  <si>
    <t>EF英孚教育</t>
  </si>
  <si>
    <t>深圳市中兴创智科技有限公司</t>
  </si>
  <si>
    <t>五险一金 专业培训 绩效奖金 国家公众假期 周末双休</t>
  </si>
  <si>
    <t>【职位要求】 1. 具备 Javascript 基础: ES5 / ES6 2. 熟悉 Node.js 的异步编程； 3. 熟悉常用的 Node.js 工具/框架: 如 Express.js / Koa.js / PM2 / Bluebird.js / Mongoose.js 等 4. 熟悉常用数据库: Mongodb / MySQL / Redis / Memcache 等, 了解基本缓存策略, 数据库索引, 查询优化等相关技术； 5. 具备其他后端语言开发经验, 如以下之一: Ruby / Python / Java / C++ 等 6. Node / V8 编程特性以及调试方法 7. 两年或两年以上的 Node.js 服务器编程经验 加分项: 1. 有独立作品可以展示 2. 有前端经验 3. 有参与过开源项目或者Github 上有 star 的项目 4. 对持续集成, 自动化部署有了解   福利待遇： 1、购买五险一金 2、完善的假期组合（法定假期、带薪年假）； 3、丰富的员工活动； 4、专业的带薪培训、良好的晋升发展； 公司为员工提供良好的职业发展空间和广阔的发展平台，并由资深培训导师阶段性的对员工进行专业知识的培训 。 地址：广州市越秀区东华南路98号海印中心写字楼9F  交通路线温馨提示：  江湾桥脚站  7路; 12路夜班; 16路; 59路; 61路; 65路; 93路; 129a路; 129路; 222路; 247路; 264路; 544路; 551路; b5路; 广12路  如果你自认为符合上述的一切条件，你就是我们寻找的人才！</t>
  </si>
  <si>
    <t>岗位职责： ● 公司项目产品的建设、开发、维护及完善； ● 负责项目产品各个功能的完善与维护，新功能代码编写及测试； ● 按要求保质完成代码编写及优化。  岗位要求： ● 精通php等互联网相关技术； ● 熟悉Zend Framework框架； ● 有丰富的web程序开发及优化经验； ● 能够独立编写PHP应用系统，有良好的编程习惯； ● 工作态度端正，责任心强、工作认真严谨。</t>
  </si>
  <si>
    <t>上海新朋程数据科技发展有限公司</t>
  </si>
  <si>
    <t>职位要求： 1. 负责公司内部运营ERP管理系统和跨境电商（亚马逊、eBay、速卖通、wish、shopee、joom等外贸平台）行业相关软件系统（大数据分析平台，电子商务独立站）的设计和开发； 2. 精通php语言 ; 3. 准确理解系统需求，及时跟进系统的改良和新模块的开发； 4. 参与公司的软件体系建设工作，为公司发展提供软件技术支持和服务； 5. 公司正处于高速发展时期，内部氛围良好，团队朝气蓬勃，与我们共创美好未来！ 岗位要求： 1. 具备优秀的技术功底和项目开发经验，能独立的承担开发任务，有团队领导经验，或者有担任技术负责人者优先； 2. 熟悉电商行业产品开发、采购、刊登、销售、仓储、物流等基本业务流程； 3. 有跨境电商（外贸）项目（ERP、独立站、或刊登系统）开发经验者优先考虑；熟悉主流跨境电商平台（eBay、亚马逊、速卖通、Wish、joom、shopee等）的API集成者优先考虑； 4. 具备良好的编码规范和编程风格，命名规范，逻辑性强； 5. 良好的沟通和学习能力，对待工作积极、踏实、严谨，对项目和代码有强烈的责任心；</t>
  </si>
  <si>
    <t>岗位职责： 1.负责产品的视觉、交互设计及页面重构 2.根据产品需求参与设计，制定交互方案 3.根据产品设计，参与应用交互开发 4.优化并改善web前端应用，不断改善用户界面及体验   岗位要求： 1.一年以上工作经验，参与2个以上项目开发 2.会PS,HTML,CSS.HTML5.CSS3.sketch 3.熟悉web标准，对表现与数据分离，html语义化等有深刻理解 4.熟悉JavaScript　技术及其常见应用实现，熟悉一款JS框架(jquery等) 5.了解Web后端开发流程，了解Java或一种动态脚本语言(php/python/perl/ruby) 6.了解Web前端优化方案及相关技术 7.喜欢体验各种网站和软件，有兴趣钻研Web技术 8.具备良好的沟通和口头、书面表达能力   优先条件： 1.有网页美工设计基础 2.熟悉Flash/Flex技术   特别说明： 1.面试时需携带作品</t>
  </si>
  <si>
    <t>Windows运维工程师</t>
  </si>
  <si>
    <t>北京融通智慧科技有限公司</t>
  </si>
  <si>
    <t>年终奖金 定期体检 餐饮补贴 五险 劳保补贴 高温补贴</t>
  </si>
  <si>
    <t xml:space="preserve"> 岗位职责：  任职要求：   </t>
  </si>
  <si>
    <t xml:space="preserve"> 1.  有AD/Exchange 管理维护或者部署经验； 2.  熟悉Windows Server、AD、Exchange、DNS、DHCP、IIS、FTP，并能对其安装部署和管理； 3.  熟悉主流IBM、HP、DELL、LENOVO等服务器厂商的设备产品的配置； 4.  有Vmware实施和维护经验或Vmware认证优先考虑； 5.  精通至少一门脚本语言如Power shell，Python，PHP，Ruby等; 6.  熟悉RAID1、RAID0+1、RAID5、RAID10等配置。 7.  使用技术手段和方法提前建立数据应急方式，以应对灾难的发生。其内容包括数据备份和系统备份，具备CISDR认证优先。 8.  针对Windows服务器集群实现双机热备。</t>
  </si>
  <si>
    <t>北京网拓时代科技有限公司</t>
  </si>
  <si>
    <t>深圳市鼎游信息技术有限公司</t>
  </si>
  <si>
    <t>职位描述： 1、负责web管理平台的全程开发，APP及微信小程序的后端API开发； 2、负责产品需求的实施，遵守开发规范，保证开发质量和上线时间； 3、持续优化服务； 任职要求： 1、计算机本科学历以上；三年以上工作经验，具有参与中、大系统开发的经验； 2、对OOP有较为深入的认识，掌握常用设计模式，熟悉PHP性能优化； 3、熟练掌握MySQL等数据库应用、能够运用搞笑的SQL语句，优化表、优化SQL语句的能力 ； 4、熟悉Unix/Linux/windows操作系统运维，熟悉常用Unix/Linux管理命令，熟悉LNMP及windowsd环境搭建、配置、优化； 5、熟悉Yii框架（优先）或其他主流框架； 6、熟悉XHTML、CSS3、HTML5、ES6开发标准； 有Vue.js开发经验者优先； 7、熟悉微信公号、小程序开发者优先；对功能接口开发具有一些经验，比如熟悉resful的客户端和服务端开发； 8、具备强烈的进取心、求知欲及团队合作精神，有较强的沟通及协调能力。</t>
  </si>
  <si>
    <t>五险一金 年终奖金 节假日福利 周末双休 带薪年假 节日福利 专业培训 不定时聚餐 下午茶</t>
  </si>
  <si>
    <t xml:space="preserve"> 岗位职责： 1. 部署公司软件，为研发部搭建测试环境，为销售部搭建演示环境。 2. 负责公司运维项目的系统升级、扩容需求与资源落实，配合开发需求，测试、调整运维平台; 3. 负责网络以及服务器的标准化配置、维护和优化、系统性能管理和优化、网络性能管理和优化; 4. 建立面向研发部门、销售部门的服务流程和服务标准; 5. 负责IT运维相关流程的规划、设计、推行、实施和持续改进; 6. 负责内部分派下发，对实施结果负责。 7. 7*24小时响应服务。 任职要求： 1. 全日制本科以上学历，计算机类相关专业毕业，一年以上同等工作经验，熟悉基础网络架构、操作系统、数据库、虚拟化、服务器、存储、等技术； 2. 熟悉Linux操作系统（CentOS/RHEL/Ubuntu 发行版），有 RHCA/RHCE 认证优先； 3. 熟练掌握 Shell/Perl/Python/php/Java/Ruby 中至少两种语言，善于使用脚本来完成系统日常运维工作和提升工作效率； 4. 熟练使用MySQL或oracle至少一种，有大型MySQL或oracle数据库部署、运维、备份、调优经验。 5. 熟悉掌握 Nginx/Apache/Tomcat/Node 等应用服务器的安装、部署、运维工作； 6. 沟通协调能力强，有较强的抗压能力。 7. 良好的学习能力和优秀的文档编写能力 </t>
  </si>
  <si>
    <t>高级PHP</t>
  </si>
  <si>
    <t>上海麦晗科技有限公司</t>
  </si>
  <si>
    <t>网络工程师(院信息中心)</t>
  </si>
  <si>
    <t>五险一金 股票期权 年终奖金</t>
  </si>
  <si>
    <t xml:space="preserve">1. 负责“淘最热点APP”API和管理后台日常需求的开发 2. 优化代码，解决高并发等业务瓶颈 3. 参与部分线上服务器的日常维护 职位要求： 1. 精通PHP，5年以上开发经验，至少4年PHP开发经验，有过大用户量大并发系统实战经验。有Laravel 5.x框架实际应用经验者优先，代码注释习惯良好者优先，主导过项目的优先。 2. 精通MySQL，SQL优化，能准确定位数据库负载点。 3. 熟练掌握Redis在线上业务中的使用。 4. 熟练使用Linux，能编写Shell脚本。有Python经验者优先。 5. 能熟练配置Nginx/Apache等，对负载均衡等服务器性能优化有研究优先。 6. 熟悉常用网络协议、算法及数据结构，有一定系统架构能力。 7. 有良好的抗压能力，能适应创业型公司的节奏，愿意接受各种挑战。 </t>
  </si>
  <si>
    <t>五险一金 绩效奖金 专业培训 周末双休 补充医疗保险 交通补贴 餐饮补贴 通讯补贴 年终奖金 定期体检</t>
  </si>
  <si>
    <t>岗位职责： 1.负责公司内互联网、办公内网、专用网络和无线网络的运维、优化、建设工作 2.负责数据中心网络日常运维管理相关的切换演练、事件处理、故障应急处理 3.参与公司整体信息化建设的设计、推进工作 4.负责公司内安全设备的策略配置、管理和优化 5.负责数据中心及网络的监控、安全监控工作 6.负责公司网络安全策略制定  任职要求： 1.统招本科及以上学历，3年及以上相关工作经验 2.CCIE/HCIE/H3CTE/CISSP认证，并具备相应技术能力 3.深入理解TCP/IP，精通STP/SNMP/VRRP/OSPF/BGP/ISIS/MPLS VPN/MPLS TE/IPv6,熟悉主流厂商的网络设备（园区网产品/数据中心产品/BARS），具备数据流量分析能力，善于使用Wireshark等工具定位网络故障。 4.理解防火墙的工作原理，熟悉主流安全设备 IPS/WAF/防毒墙/堡垒机/VPN/网闸/DDoS设备。关注全球安全动态，了解常见的攻击方式和应对方法。 5.理解AC的工作模式，熟悉802.11n/ac协议，能够使用无线分析工具根据现状优化信道。能够根据规划设计办公场地的无线部署。 6.熟悉云计算运维：OpenStack服务组件，RabbitMQ消息队列、Keystone认证服务、Neutron网络管理等。 7.熟悉Linux系统并对Shell/Python/Ruby脚本语言有一定了解 9.熟悉zabbix、TSDB等监控程序的部署及调优 10.了解虚拟化技术，熟悉SAN网络</t>
  </si>
  <si>
    <t>上海万序健康科技有限公司</t>
  </si>
  <si>
    <t>中级测试工程师 (职位编号：T03)</t>
  </si>
  <si>
    <t>五险一金 员工旅游 餐饮补贴 年终奖金 定期体检 节日福利 员工关怀</t>
  </si>
  <si>
    <t>岗位职责： 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3.协同其他岗位工作，管理项目的计划和执行，完成研发工作，并对项目质量和项目成功交付负责。 4.完成基础工具、平台的研发、运维等方面的日常工作。 5.对线上系统的稳定性和可用性负责。 6.配合平台数据库的搭建，针对性开发。 7.配合其他部门完成产品功能调试和需求反馈。 任职要求： 1.电子、计算机、数学等相关专业大学本科以上学历。 2.精通PHP语言，精通PHP主流开源框架及原理。 3.熟练使用Tomcat、Apache，Nginx等应用和服务器配置。熟悉软件开发流程，熟悉敏捷开发模型，熟悉常用项目构建工具，如Maven等。 4.三年以上工作经验，有电商类应用开发经验及团队管理经验者优先。 5.逻辑思维能力强，做事有条理，具备较强的项目分析和解决问题的能力；有强烈的上进心和求知欲,善于学习新事物,对技术充满激情，敢于挑战。</t>
  </si>
  <si>
    <t>五险一金 专业培训 年终奖金 人才推荐奖 周末双休</t>
  </si>
  <si>
    <t>1、 负责软件项目中的测试工作，包括：高质量完成测试需求分析、测试用例设计，测试环境搭建、测试用例执行、测试工作总结等工作； 2、 负责管理测试中发现的bug，追踪bug直至解决，提交测试报告； 3、 参与软件测试技术和流程规范的制定和过程改进； 4、 参与项目的需求评审、设计评审、测试工作评审等评审活动，基于测试要求提出评审意见，确保项目测试目标的实现； 5、 负责测试的相关事宜（包括功能 、安全、性能）  任职要求  1、 专科以上计算机相关专业学历，2年以上测试经验； 2、 熟悉使用工具LoadRunner 或者AappScan或者Jmeter 等其中一种或多种； 3、 熟悉 apache, tomcat等中间件知识(安装、部署及常用操作)，能够搭建测试环境； 4、 能够独立制定项目测试策略、测试计划、测试用例； 5、 有较强的学习能力和逻辑分析能力； 6、 掌握任意一种关系型数据库，如Oracle、Mysql等； 7、 熟悉python / ruby / shell等脚本语言的优先考虑； 8、 具备一定的团队工作经验、强烈的责任心，良好的沟通能力及团队合作精神； 9、 具有互联网项目测试经验优先</t>
  </si>
  <si>
    <t>后端开发工程师：一名 1、PHP 3年以上开发经验，对以下一种PHP框架熟悉：larval、symfony、YII； 2、本科及以上学历，熟悉linux开发环境，对MySql、MongoDB、Redis等熟悉； 3、有基于ElasticSearch的项目开发、性能调优经验； 4、有基于Amazon AWS开发经验优先</t>
  </si>
  <si>
    <t>数据库开发工程师</t>
  </si>
  <si>
    <t>广州百德纳软件技术有限公司</t>
  </si>
  <si>
    <t>五险一金 员工旅游 餐饮补贴 出国机会 绩效奖金 年终奖金 弹性工作 定期体检</t>
  </si>
  <si>
    <t>工作职责：  -数据库日常维护。 -分析和调整数据库性能。 -参与编写存储过程，函数，及其相关的程序开发。 -负责数据库相关文档的撰写。  职位要求： -计算机相关专业. -有1~3年的数据库维护或基于数据库开发的工作经验. -熟悉SqlServer，Oracle和Postgresql等关系数据库，使用SQL语言能够熟练编写函数、存储过程等。 -熟练掌握数据库的安装、调测、调优、备份及恢复等技能，具备一定的数据库逻辑结构设计能力。 -熟悉Shell, batch script, powershell 等脚本语言. -熟悉java, .Net，Ruby，Python，Go Language中至少一种开发语言. -熟悉linux系统及常用命令。 -熟悉基本的数据结构、算法。 -有良好的逻辑分析能力和沟通能力，有责任感，主动性强，有良好的团队合作精神.   加分项： 熟悉Postgresql数据库管理系统，并对Postgresql的分部署部署有一定的了解。 具有一定的.net或Java程序开发经验。 熟悉Oracle Stream技术，能够处理一定的业务故障。  公司福利： 双休，8小时工作制，享受国家规定假期 五险一金等福利待遇齐全 公司定期组织集体活动</t>
  </si>
  <si>
    <t>PHP项目经理</t>
  </si>
  <si>
    <t>若尔丹（上海）软件开发有限公司</t>
  </si>
  <si>
    <t>五险一金 员工旅游 出国机会 绩效奖金 年终奖金 定期体检 弹性工作</t>
  </si>
  <si>
    <t>机房运维副经理\主管</t>
  </si>
  <si>
    <t>1、计算机及相关专业，大专及其以上学历，5年以上php开发经验，熟悉各种主流开发模板和框架，例如yii，thinkphp等； 2、精通linux，有编写sh的经验，熟悉apache、postgresql、php等软件的编译安装和最优化配置； 3、精通sql和数据结构，具有mysql/postgresql/oracle等关系型数据库开发经验为佳； 4、能熟练应用linux下ubuntu,redhat,centos等常见系统中的一种； 5、熟练使用html5,html和javascript，及css，sql； 6、思维严谨，工作主动，有较强的学习创新能力； 7、责任心强，具有良好的沟通、协作能力和团队合作意识； 8、熟悉英语或者日语其中的一种，可以读懂相关文档；</t>
  </si>
  <si>
    <t>深圳市顺电连锁股份有限公司</t>
  </si>
  <si>
    <t>批发/零售 家具/家电/玩具/礼品</t>
  </si>
  <si>
    <t>五险一金 员工旅游 年终奖金 绩效奖金 出国机会 专业培训</t>
  </si>
  <si>
    <t>岗位职责: 1、参与负责IT系统基础架构的设计和规划； 2、负责系统硬件架构(服务器以及附属设备)的实施部署工作； 3、负责Windows、Linux以及Unix服务器系统的日常运维工作（如 AD, WSUS, DHCP, DNS 等等）； 4、负责公司各种路由器、交换机、无线AP、上网行为和防病毒管控设备等设备的配置维护管理； 5、负责所有应用系统、数据备份归档、恢复及日常维护； 6、负责公司各种相关服务器硬件的安装、架设、配置、维护等工作； 7、负责处理系统方面日常变更、控制突发情况，对疑难问题进行分析并解决； 技术要求： 1、计算机科学及相关专业本科以上毕业，有3年以上运维工作经验； 2、良好的沟通、组织协调能力，责任心强，有担当，具有较强的实际操作能力和排错能力； 熟练掌握Windows、Unix以及Linux操作系统的安装、操作和维护，了解网络原理，熟悉网络相关配置； 3、熟悉Cisco网络设备（包括路由器/交换机/防火墙/无线AP等）的安装调试、运维管理； 熟练掌握网络技术，深入理解网络协议，包括TCP/IP，以太网，BGP/EIGRP/OSPF路由协议，路由和交换，防火墙，无线，VPN等常用网络设备的配置、调试，具备网络故障的分析、判断、解决能力； 4、熟练编写Shell以及Python/Perl/Ruby等脚本语言中的至少一种;； 5、了解主流运维工具的配置、管理、使用ganglia、cacti、nagios、zabbix 至少一种； 6、熟悉VMware企业级虚拟技术，有使用过VMware vSphere、vSOM、View、vCAC、vSAN、NSX等技术管理数据中心的实践经验，精通VMware vSphere、vCenter, ESX/ESXi组件及其功能，有较强的虚拟化平台排错经验；  7、熟悉SYMANTEC BE、Veeam、VDPA、TSM、Veritas NetBackup等备份软件和NetApp、EMC、IBM、HP等主流品牌服务器、NAS/SAN存储、磁带机、磁带库设备的部署和配置；</t>
  </si>
  <si>
    <t>上海链企文化传播有限公司</t>
  </si>
  <si>
    <t>初级测试工程师</t>
  </si>
  <si>
    <t>青岛国富金融资产交易中心有限公司</t>
  </si>
  <si>
    <t>做五休二 周末双休 带薪年假 绩效奖金</t>
  </si>
  <si>
    <t>1、熟悉MYSQL或其他大型数据库，sql调优经验，熟悉PHP+MySQL程序设计及开发； 2、熟悉thinkphp,yiiFramework框架的设计、管理、开发和优化； 3、熟悉HTML/CSS/JS等相关技术，熟悉Linux/UNIX等操作系统，了解Shell； 4、熟悉开发文档的编写，有良好的编写能力和编程风格。 5、熟悉缓存、消息、据存储相关技术，例如：redis、memcached、ActiveMQ、Rabbitmq、elasticsearch、 6、php3年以上开发经验。 任职要求： 1、从事广告系统开发一年以上，熟悉广告系统各个模块； 2、熟悉SSP,DSP等程序化广告的业务模式和工作流； 3、熟悉Go、Java、C++、Python等开发语言，熟悉OpenRTB协议； 4、熟悉利用大数据进行流量监控和分析； 5、具有DSP/SSP经验的优先考虑</t>
  </si>
  <si>
    <t>五险一金 补充医疗保险 员工旅游 餐饮补贴 通讯补贴 专业培训 年终奖金 弹性工作 定期体检 零食水果</t>
  </si>
  <si>
    <t>测试工程师  岗位职责： 1、参与需求的评审工作，并提出改进意见； 2、根据需求制定项目测试计划并实施，保证项目质量和进度； 3、设计思维导图并执行测试，跟踪定位系统中的缺陷或问题； 4、根据需求编写自动化测试脚本，提高测试效率； 5、与项目相关人员就项目进度和问题进行沟通。 任职要求： 1、计算机软件等相关专业本科（含）以上学历； 2、掌握软件测试技术、测试流程及方法； 3、了解 web 端性能测试、自动化测试； 4、熟悉一个开发语言（JAVA、Python、Ruby 等）； 5、有活力，善于发现、分析和总结问题，富有团队精神，责任心强。 6、熟悉 Jmeter、Selenium 优先; 7、28岁以下， 1年以上测试工作经验。    公司14薪+年终奖！</t>
  </si>
  <si>
    <t>叮咚买菜--上海壹佰米网络科技有限公司</t>
  </si>
  <si>
    <t>广州华心市场信息咨询有限公司</t>
  </si>
  <si>
    <t>五险一金 餐饮补贴 弹性工作 员工旅游 交通补贴 年终奖金</t>
  </si>
  <si>
    <t>岗位职责 1、负责内部信息系统、网络平台开发，运行监控和维护 2、负责内部网络维护，电话、服务器、扫描仪等设备安装配置和维护 3、对办公设备的日常维护和管理，技术文档维护  任职要求 1、本科以上学历，计算机或IT相关专业，3年以上工作经验 2、学习能力强，较好的沟通和协作能力，具备良好的服务意识 3、熟悉技术网络、交换机、防火墙和linux操作系统 4、至少熟练使用Python、Bash、Ruby、PHP等【其中一种】语言，有后台管理平台代码开发和维护经验优先 5、要有项目开发成果展示。</t>
  </si>
  <si>
    <t>工作职责： 1、参与叮咚买菜（商品、订单、自动调度、供应链等）系统的功能设计、开发工作 2、参与核心代码的编写及后台服务程序的研发和编写 3、参与产品功能模块的升级维护及优化 4、按照项目计划，按时提交高质量代码，完成开发任务  岗位要求： 1、本科及以上学历，3年以上PHP开发经验，有大型项目的成功开发经验优先 2、熟练掌握PHP语言，理解面向对象编程、能够独立编写中等规模Web应用程序 3、熟悉至少一种PHP应用开发框架，如Yii、Zend Framework等 4、熟悉数据库设计，具备mysql、mongodb数据库设计和性能优化经验 5、具备良好的分析解决问题能力，能独立承担工作任务及把控任务进度 6、有良好的团队合作能力，善于沟通，热爱学习及分享</t>
  </si>
  <si>
    <t>北京测试工程师</t>
  </si>
  <si>
    <t>深圳市全和悦供应链管理有限公司</t>
  </si>
  <si>
    <t>1、大学专科以上毕业，获得计算机相关专业、金融专业、财会专业学历、学位证书；专科5年以上相关工作经验；或者大学本科3年以上相关工作经验；或者研究生2年以上相关工作经验；或者博士生毕业； 2、熟悉软件工程理论，掌握黑盒、灰盒和白盒测试方法，可根据项目需求，设计、执行测试用例，跟踪定位产品软件中的缺陷或问题，掌握主流测试管理工具、故障定位工具的使用； 3、具有1年以上自动化测试经验，擅长自动化脚本开发； 4、 熟悉JAVA/Python/Ruby等至少一种编程语言，熟悉Linux操作、熟悉Oracle/MySQL等关系型数据库； 5、具备较强的学习能力和解决问题能力，良好的沟通能力，善于团队合作。</t>
  </si>
  <si>
    <t>1.本科及以上学历，计算机相关专业，有4年及以上PHP开发经验. 2.擅长PHP语言,熟悉面向对象编程,熟悉的 thinkphp5 , laravel 等开源框架. 3.擅长MySQL数据库开发，有一定的数据库性能优化能力. 4.熟悉前端WEB开发技术，包括Javascript,Css等技术. 5.熟悉Redis, Mongodb,Rabbitmq. 6.良好的逻辑思维，沟通、协调、组织能力，有较强责任心和团队精神. 7.加分项：优秀的英文能力</t>
  </si>
  <si>
    <t>北京北清视通信息技术有限公司</t>
  </si>
  <si>
    <t>通信/电信/网络设备 计算机硬件</t>
  </si>
  <si>
    <t>【职责描述】  1. 主要从事 Linux 下软件的开发与维护;  2. 相关文档撰写。  【任职要求】 1、本科学历，英语四级及以上，能够熟练阅读英文技术文档（不硬性要求，能力强即可）；  2、熟练掌握 C++ 编程语言, 熟悉 boost 开发库, 熟悉常用面向对象编程模式;  3、熟练掌握 Qt 界面编程;  4、熟练掌握 bash, lua, python, ruby 中至少一种脚本语言;  5、有良好的编程风格;  6、能够熟练使用 git, svn 工具;  7、无障碍使用 Linux 环境。</t>
  </si>
  <si>
    <t>1、根据产品需求、系统需求，设计框架并组织参与代码编写。 2、维护各平台日常运行，确保各个程序稳定高效运转。 3、配合运维、配合产品测试人员提供修改方案和技术支持。 4、修复系统BUG，单元测试。 5、按时高质量的完成代码编写工作。  1、本科及以上学历，2年以上PHP 开发经验，有较强的架构能力和良好代码规范。 2、精通 PHP开发，精通面向对象程序设计及设计模式，并熟悉常用PHP基础框架zend framework2.0，laravel等。 3、熟练掌握 memcached、redis等缓存技术，有高并发系统设计和开发经验者优先。 4、熟练运用JavaScript、html、css、以及JQuery、JSON、AJAX等前端技术和前端框架。 5、熟悉 Mysql数据库开发、了解常用的Mysql性能调优。 6、熟悉 linux系统命令，掌握基本 shell 命令。 7、具备较强的学习能力和主动性，有较强的分析和解决问题的能力，具备良好的团队合作精神，工作踏实、勤恳。</t>
  </si>
  <si>
    <t>广州市勤思网络科技有限公司</t>
  </si>
  <si>
    <t>五险一金 员工旅游 交通补贴 股票期权 年终奖金 绩效奖金 专业培训 定期体检</t>
  </si>
  <si>
    <t>职位职责： 1、参与公司相关产品、业务的前端开发； 2、参与产品的标准化实现、易用性改进，性能优化； 3、研究前端前沿技术，结合公司情况，优化产品，应用推广新技术。  任职要求： 1、计算机相关专业，1年以上开发经验； 2、富有激情，勤奋好学，对web开发拥有浓厚的兴趣，能够积极主动跟进业界的步伐； 3、熟悉HTML+CSS+JavaScript，能够手写javascript，html，css； 4、熟悉JQuery等JS主流开发框架； 5、有团队协作开发经验，懂得使用各种团队协作工具，如svn等； 6、开发并实际应用过jQuery等框架插件或者参与相关开源项目； 6、有后端（Java/PHP/Python/Ruby）开发经验优先考虑。</t>
  </si>
  <si>
    <t>上海九盈信息科技有限公司</t>
  </si>
  <si>
    <t>岗位职责 :1、负责产品的系统架构设计，优化和开发工作 2、对业务服务，系统底层框架等进行架构和性能优化，确保线上服务的稳定性和架构合理性 3、根据产品需求，设计高扩展性，高性能的技术方案 4、参与关键模块的功能设计和代码编写 任职要求 :1、深入理解PHP相关特性及原理，有丰富PHP项目开发经验 2、具有高并发系统开发经验，熟悉http、tcp协议 3、了解nginx、apache、lighttpd或任何一款开源web服务 4、熟悉数据结构与算法，熟悉Redis、Oracle、Mysql等数据库 5、能熟练使用Yii2框架优先 6、了解java语言，擅长C/C++加分。具备外贸物流仓储行业经验，或相关系统研发经验优先 7、学历？让它见鬼去吧...</t>
  </si>
  <si>
    <t>上海百穰网络技术有限公司</t>
  </si>
  <si>
    <t>五险一金 专业培训 年终奖金 出国机会 员工旅游 定期体检</t>
  </si>
  <si>
    <t>岗位职责： - 跟进并协调项目进度； - 负责测试环境的部署维护; - 负责版本控制; - 分析测试需求；并设计有效的测试用例，根据具体情况，用多种手段进行项目测试， - 项目测试完成，负责发布测试报告； - 维护需求文档、测试用例，编写用户手册、操作手册、培训文档； - 负责上线部署跟进  任职要求： -大学计算机或相关专业毕业，有2-3年的软件测试或开发经验以上； -至少熟练掌握一门编程语言，如php、C、java、Ruby等； -具有快速阅读代码的能力； -熟悉数据库读写操作，熟悉SQL语句，使用过Oracle，SQL Server、mysql任意一种数据库； -熟悉测试流程以及常用的测试管理工具，如禅道、QC等； -有技术热情，沟通能力强、有责任心，团队协作能力强。</t>
  </si>
  <si>
    <t>钱咖网络科技（上海）有限公司</t>
  </si>
  <si>
    <t>1、负责公司用户端业务设计和开发工作； 2、根据需求制定技术方案，项目计划以及开发； 3、解决公司线上产品Bug  任职要求： 1、本科以上学历，计算机相关专业 2、5年以上互联网产品后端开发工作经验； 3、熟练掌握Python语言及web相关技术栈; 4、熟悉MySQL、Redis等，具备数据库应用、设计能力; 5、熟练使用Git，有Github项目者优先； 6、熟悉使用linux操作系统，具有基本shell脚本编写能力，有基础运维经验优先； 7、具备较强的编程能力和良好的编码风格; 8、善于团队合作与管理，对新技术有强烈的探索欲望，责任心强，能够承受工作压力，有强烈的责任心。</t>
  </si>
  <si>
    <t>微信公众号开发工程师</t>
  </si>
  <si>
    <t>北京中凯信通信息技术有限公司</t>
  </si>
  <si>
    <t>五险一金 年终奖金 带薪年假 周末双休 节日福利</t>
  </si>
  <si>
    <t>岗位职责： 1、熟练使用HBuilder工具 HTML5版本以及WebApp的前端工作 2、熟悉HTML5、CSS3、JavaScript等Web前端开发技术； 3、熟悉HTML5特性，了解HTML5最新规范，熟悉ES6/React/Vue的优先； 4、良好的沟通能力和团队协作精神， 对移动互联网行业有浓厚的兴趣，有较强的研究能力和学习能力。 任职要求 1、有经验者优先录取； 2、 熟悉前后端数据交互,至少熟悉一门非Web前端脚本的语言（如Java/Ruby/PHP/Node.JS）； 3、具有良好的表达、沟通、学习及问题分析能力； 4、具有良好的过程改善思维及能力； 5、具有良好的代码注释及编程格式习惯； 6、有一定的美工基础； 7、具有较强的团队合作精神、进取心和求知欲，有一定的项目管理、团队管理经验,热爱学习，勇于挑战。</t>
  </si>
  <si>
    <t>快手测试―消费方向</t>
  </si>
  <si>
    <t>软通动力信息技术（集团）有限公司</t>
  </si>
  <si>
    <t>五险一金 弹性工作 定期体检 免费班车</t>
  </si>
  <si>
    <t>职位描述 1.主要进行快手客户端消费方向的测试工作； 2.根据产品设计或需求，进行需求分析，设计测试用例，执行测试用例，准确定位并追踪问题等； 3.对线上问题进行持续追踪，并推动问题解决； 4.在项目中保持和产品经理.开发工程师.用户等积极有效沟通，推动问题及时合理地解决，并保持总结问题。 任职要求 1.本科以上（包含本科）学历； 2.熟悉Android/iOS平台特性，能熟练使用成熟工具，对问题进行快速定位，熟悉instruments/traceview/charles等工具者优先； 3.具有良好的沟通能力和团队合作精神.快速的学习能力.思维敏捷.逻辑清晰.执行力强.工作责任心强.抗压能力强； 4.短视频重度消费者，刷视频，刷评论，刷刷刷，刷个不停； 5.熟悉计算机基础，熟悉Java/Python/Ruby/Go/JavaScript等主流语言中的一种，有测试脚本编写经验者优先；</t>
  </si>
  <si>
    <t>五险一金 员工旅游 弹性工作 出国机会 提供住房 自主点餐 津贴丰厚 加班打车 项目奖金 年终奖金</t>
  </si>
  <si>
    <t>岗位职责： 1. 参与和负责视频项目的系统设计与开发； 2. 能按时、独立、高质量地完成工作，确保相关代码逻辑的健壮性与正确性； 3.独立完成部分系统的系统分析以及详细的系统设计文档的撰写。  职位要求: 1.计算机相关本科专业毕业，有视频软件开发的相关工作经验3年以上； 2. 熟练运用PHP、熟悉YII、laravel框架； 3. 熟悉linux、nginx、mysql、redis、memcache、apache等配置和优化； 4.能拆解需求，设计系统各层级架构，实现系统的可扩展； 5. 对代码和设计质量有严格要求，重视Code Review，良好的编码习惯和严格的编码规范； 6. 有软件架构、服务器架构、WEB开发等方面经验,了解大负载大流量服务器端解决方案； 7. 对缓存设计、设计模式、消息队列有深入的理解； 8.有对视频加码解码，加密解密相关经验的优先。   *薪资：按能力定岗薪资（不设上限）+项目奖金+年终奖金； *补贴：加班打车补贴+全勤奖金1000+节假日礼金1000； *保障：转正后购买五险一金； *福利：自主点餐（中餐和晚餐）+美味下午茶+团建活动+国内外旅游+加班大奔接送+能力优秀者转正后可申请住房补贴 *津贴：结婚祝贺金1888+生日祝贺金1888+生育祝贺金1888 *环境：珠江新城1300平方的办公场地</t>
  </si>
  <si>
    <t>Ruby on Rails 开发工程师</t>
  </si>
  <si>
    <t>专业培训 五险一金 弹性工作 餐饮补贴 员工旅游 出国机会 年终奖金 定期体检</t>
  </si>
  <si>
    <t>职位要求：  1.计算机相关专业，本科以上学历； 2.熟悉网络开发技术及响应式互联网架构设计 (REST API 和 MVC) 3.熟练掌握以下任一门语言: Ruby on Rails, .NET, JavaScript, Python, PHP； 4.熟练使用至少一种源码管理工具：GIT, SVN, TFS； 5.熟悉SQL 编程； 6.良好的代码编程风格及能力； 7.有良好的英语沟通和读写能力者优先考虑； 8.有AWS / Heroku或 Linux 相关技术及编程经验； 9.熟悉PostgreSQL数据库，熟悉Agile Development流程 (Scrum/XP)，熟悉HTML5、CSS3者优先考虑； 10.2至3年相关开发经验，有丰富的程序设计和代码编程及能力者可应聘高级职位。</t>
  </si>
  <si>
    <t>上海先雅贸易有限公司</t>
  </si>
  <si>
    <t>面料辅料采购</t>
  </si>
  <si>
    <t>做五休二 周末双休 弹性工作 带薪年假 五险一金 全勤奖 节日福利</t>
  </si>
  <si>
    <t>参与公司服务各类金融机构的投资科技产品的功能开发。 职位要求: 1.具备良好的编程能力，有“造轮子”的精神，思维逻辑能力强。 2.熟悉Python等语言 3.熟系Linux系统等 4.熟悉MongoDB、Redis等分布式存储和NoSQL数据库技术 5.对金融行业，量化交易感兴趣 6.工作经验5年以上</t>
  </si>
  <si>
    <t>五险一金 年终奖金 单休</t>
  </si>
  <si>
    <t xml:space="preserve">岗位职责： 1、负责公司布料辅料采购，跟踪采购的物料到货日期； 2、执行并完善成本降低及控制方案，控制采购数量、日常损耗及质量； 3、开发、评审、管理供应商，维护与其关系； 4、填写有关采购表格，提交采购分析和总结报告； 5、解决采购部及生产部面辅料及成衣在生产过程中遇到的质量问题； 6、完成上司安排的其它工作。  任职资格： 1、中专及以上学历，服装行业2年以上工作经验； 2、熟悉广州各大面辅料市场分布情况，了解面料的属性及品类； 3、熟悉采购流程，良好的沟通能力、谈判能力和成本意识； 4、工作细致认真，责任心强，有较强的团队合作精神； 5、有良好的职业道德和素养，能承受一定工作压力。  公司福利： 1、享有带薪国家法定节假日； 2、按国家规定标准购买社保； 3、享有带薪年假、全勤奖、工龄奖励； 4、享有团体旅游及节日福利，不定期组织员工聚餐及各类文体活动； 5、公平公正的晋升空间及薪资晋升。  上班时间：大小周休息，上午9：00-12:00 下午1:30-6:00 联系方式：姚小姐 020-86539863 13380021860 邮箱：2850627239@qq.com </t>
  </si>
  <si>
    <t>PHP高级开发工程师(大数据)</t>
  </si>
  <si>
    <t>上海极贝网络科技有限公司</t>
  </si>
  <si>
    <t>五险一金 交通补贴 员工旅游 餐饮补贴 弹性工作 出国机会 绩效奖金 年终奖金 通讯补贴 专业培训</t>
  </si>
  <si>
    <t>生产跟单</t>
  </si>
  <si>
    <t>岗位职责： 1、对客户下单的款式及数量进行汇总并制定相关的面辅料采购计划并制定合同，定期与工厂核对辅料数据和来货数据； 2、负责监督及协调跟踪下单货品的生产进度、产品货期及质量问题，确保近期按质按量交货； 3、跟进大货面料及生产辅料到位情况，以保证能按计划准时生产； 4、统计来货数据，负责各供应商、加工厂的对账工作； 5、完成上级主管临时安排的其它工作。  任职要求：  公司福利： 1、享有带薪国家法定节假日； 2、按国家规定标准购买社保； 3、享有带薪年假、全勤奖、工龄奖励； 4、享有团体旅游及节日福利，不定期组织员工聚餐及各类文体活动； 5、公平公正的晋升空间及薪资晋升。  联系方式：姚小姐 020-86539863 13380021860 邮箱：2850627239@qq.com</t>
  </si>
  <si>
    <t>Python研发工程师（数据）</t>
  </si>
  <si>
    <t>猫岐智能科技（上海）有限公司</t>
  </si>
  <si>
    <t>岗位职责： 1、负责数据统计业务处理开发 2、负责基于数据的分析及可视化呈现开发岗位要求：  任职要求： 1、本科以上学历，计算机及相关专业； 2、熟悉python，了解python的基本语法，基本数据结构，熟悉numpy，pandas的基本用法和功能 ，熟悉MySQL； 3、有一定的数理统计基础，热爱和数据打交道； 4、熟悉python的性能特征，熟悉面向对象的设计模式； 5、对软件产品有强烈的责任心，具备良好的沟通能力和优秀的团队协作能力； 6、有过大数据处理经验或熟悉机器学习算法者优先</t>
  </si>
  <si>
    <t>电商运营专员</t>
  </si>
  <si>
    <t xml:space="preserve">1、负责对1688平台的优化，包括宝贝标题关键词优化，宝贝描述，页面设计，分类设计等等，提升产品信息排名，提高转化率。 2、负责阿里巴巴店铺活动策划，包括火拼、挑货、阿里头条等活动。 3、熟悉阿里巴巴的网销宝推广，并且对网销宝进行优化； 4、负责阿里巴巴店铺网络运营工作，提升店铺各项数据，完成店铺销售目标； 任职要求： 1、电子商务专业者优先。 2、二年以上1688平台运营工作经验或者淘宝店铺运营。  公司福利： 1、享有带薪国家法定节假日； 2、按国家规定标准购买社保； 3、享有带薪年假、全勤奖、工龄奖励； 4、享有团体旅游及节日福利，不定期组织员工聚餐及各类文体活动； 5、公平公正的晋升空间及薪资晋升。  上班时间：大小周休息，上午9：00-12:00  下午1:30-6:00 联系方式：姚小姐     020-86539863     13380021860 邮箱：2850627239@qq.com </t>
  </si>
  <si>
    <t>软件工程师 （Python/Web development）</t>
  </si>
  <si>
    <t>新思科技（上海）Synopsys</t>
  </si>
  <si>
    <t>五险一金 补充医疗保险 补充公积金 交通补贴 餐饮补贴 专业培训 年终奖金 定期体检</t>
  </si>
  <si>
    <t xml:space="preserve">Job Title：软件工程师 （Python/web development） Location：Shanghai  Job description This job opening is for an R&amp;D engineer to design, develop, and debug software tools for semiconductor chip validation. Essential Functions including: R&amp;D for dynamic verification technologies Develop and maintain product scripts (in Python) Provide innovation on product use models Support customer engagement in China and AsiaPac  Requirements MS in CS or EE; exceptional BS in CS or EE will be considered In-depth knowledge and experience in Python programming Experience in C/C++ programming Strong background in data structures and algorithms. Familiar with large scale software programming Good communication skills in English  Preferred: Familiar with EDA tool development and Verification methodology is a plus Familiar with Web programing (AngularJS and etc) would be helpful </t>
  </si>
  <si>
    <t>阿里国际电商专员</t>
  </si>
  <si>
    <t xml:space="preserve">工作职责： 1、 负责阿里巴巴店铺的整体营运、策划、推广工作，提高产品的曝光率与点击率，增加询盘； 2、优化产品详情页、装修店铺、产品的上下架和布局、筛选关键词提升排名、提高转化率； 3、了解店铺P4P运营状况，统计P4P的数据并进行分析，发现数据异常，及时修正和调整； 4、能够提出对于P4P运营的建议与营销活动想法，并能策划店铺及产品推广方案； 5、熟悉阿里巴巴排名规则、阿里工具、阿里站内广告资源、活动阿里论坛。  任职要求： 1、大专以上学历，电子商务、计算机、市场营销及相关专业专业； 2、有阿里巴巴国际站，速卖通 等平台相关工作经验者优先； 3、熟悉P4P运作模式，对店铺的流量分析、策划运营、转换率提升有独到的见解； 4、有较好的英语文字功底； 5、熟悉办公室软件操作，如WORD、EXCEL等； 6、工作积极主动、责任心强，并有良好的团队合作意识，有钻研精神以及擅长沟通、踏实诚信、工作细致严谨。  公司福利： 1、享有带薪国家法定节假日； 2、按国家规定标准购买社保； 3、享有带薪年假、全勤奖、工龄奖励； 4、享有团体旅游及节日福利，不定期组织员工聚餐及各类文体活动； 5、公平公正的晋升空间及薪资晋升。  上班时间：大小周休息，上午9：00-12:00  下午1:30-6:00 联系方式：姚小姐     020-86539863     13380021860 邮箱：2850627239@qq.com  </t>
  </si>
  <si>
    <t>软件开发工程师(Python/Java)(006307) (职位编号：BGI006307)</t>
  </si>
  <si>
    <t>深圳华大基因股份有限公司</t>
  </si>
  <si>
    <t>检测，认证 医疗设备/器械</t>
  </si>
  <si>
    <t>1. 负责基础组件的开发工作，包括算法模块、计算引擎、流程容器、通信接口等。
2. 负责应用的性能优化工作。 1. 软件工程/计算机/数学/物理等相关专业，本科以上学历；
2. 2年以上工作经验，熟练使用Python或Java，了解面向对象、设计模式的理念；
3. 掌握linux操作系统的基础命令，熟悉操作系统的基本原理；对进程、线程、内存、I/O并发、网络协议、服务等概念有清楚的认识；
4. 熟练使用MySQL，了解非关系型数据库。
5. 掌握概率论与数理统计基础、数据挖掘、机器学习、NLP等常用方法及原理；
6. 逻辑清晰，较强的学习能力，能快速适应新事物，注重团队合作；
7. 有兴趣并有志于用自己的技术解决医疗健康领域的实际问题。</t>
  </si>
  <si>
    <t>外贸销售 B2C 零经验+高提成+ 双休+五险</t>
  </si>
  <si>
    <t>AIOps智能运维开发工程师</t>
  </si>
  <si>
    <t>深圳市汇源衡润科技有限公司</t>
  </si>
  <si>
    <t>职位要求（满足4条以上） 1.本科及以上学历，计算机相关专业 2.3年及以上工作经验，有过高并发项目工作经验者优先 3.扎实的计算机基础、较强的算法能力和独立解决问题的能力； 4.熟练掌握GO语言，有微服务开发经验者优先 5.熟悉rpc框架，熟悉MySql、Redis、MongoDB等数据库编程； 6.逻辑思路清晰，具备优秀的沟通能力和团队协作能力，有一定的自驱力，有一定的推动力。 7.代码优雅，技术有追求  加分项： 1. 熟悉常见开源监控系统如open-falcon、prometheus 等； 2. 熟悉 go 语言技术栈，如 gRPC、protobuf、API 开发和设计 等； 3. 熟悉 python 语言技术栈； 4. 熟悉 机器学习相关算法；  公司具有期权奖励，创业型公司，发展前景巨大</t>
  </si>
  <si>
    <t>带薪年假 节日福利 五险一金 员工旅游 补充医疗保险 股票期权 年终分红 年底双薪 周末双休 每年多次调薪</t>
  </si>
  <si>
    <t>1、负责亚马逊Amazon平台的营业额目标制定及执行完成； 2、挖掘产品亮点，独立完成产品上架，产品listing发布，及listing标题关键词的优化工作； 3、分析行业竞争对手情况，了解市场行情，挖掘自身产品优势，调整价格，不断优化listing质量，充分利用公司产品资源和相关平台，提高产品曝光率； 4、负责平台的站内操作和运营以及站外引流工作，抓取关键词，优化listing,打造爆款，社交引流； 5、配合运营团队，制定站内CPC广告和相关的促销活动； 6、定期统计销售数据、库存数据等，对销售情况定期进行总结分析，并将所遇问题及时与相关人员沟通 7、负责维护账号的安全，完成亚马逊的绩效指标，提前防范可能会发生的风险； 8、领导团队。组织安排队员的各项工作。  任职要求： 1、大专以上学历，英语六级或专业四级及以上，优秀的中英文表达能力，有较强的罗辑思维能力； 2、亚马逊销售经验&gt;2年以上，或者相关B2C的销售经验, 熟悉Amazon平台相关政策； 3、熟悉excel会简单的数据统计和销售报表的制作； 4、工作积极主动，有责任心，有良好的沟通能力，学习能力；  福利待遇： 1、工资待遇：底薪+绩效；综合薪水10k-30k 2、工作时间：双休制，一天8小时，上午9:00-18:30，中间休息1个半小时，试用期3个月. 3、享有国家规定的各类有薪假期，入职满一年享公司带薪休假； 3、购买社会保险，定期员工聚餐，团队建设活动等。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</si>
  <si>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软件工程师/C++</t>
  </si>
  <si>
    <t>上海霍莱沃电子系统技术股份有限公司</t>
  </si>
  <si>
    <t>五险一金 补充医疗保险 员工旅游 专业培训 绩效奖金 年终奖金 股票期权 定期体检</t>
  </si>
  <si>
    <t xml:space="preserve">任职资格： 1)扎实的C++基础，5年以上C/C++软件开发工作经验，计算机或者软件开发相关专业本科及以上学历； 2)熟悉QT框架，有相关产品开发经验； 3)扎实的OOP经验，数据结构/算法基础，熟练使用git等版本管理工具； 4)大学英语四级以上水平，对于技术文档读/写无障碍； 5)具有较强的学习能力和持续研究精神，能够承担一定的工作压力； 6)熟悉OpenSceneGraph等3维引擎，有3D可视化/3D仿真模拟开发经验者尤佳； 7)熟悉RPC，REST等相关网络技术，有GIS系统开发/使用经验，了解Golang，Lua，Python脚本语言 岗位职责： 1)参与仿真(3D)软件研发，独立完成部分模块/业务全周期开发和迭代升级，包括设计、验证、实现、调试、测试和文档； 2) 参与公司新项目开发，根据需求进行独立/团队全周期开发； 3) 软件部署技术支持，分析并解决问题； 4) 配合上级及周边部门完成其他相关任务。 5) 执行质量管理体系程序，确保软件设计和编程过程符合工程化要求。 欢迎优秀应届毕业生加入！ </t>
  </si>
  <si>
    <t>外贸B2C销售专员 4K+双休+五险+补贴+员工旅游</t>
  </si>
  <si>
    <t>带薪年假 节日福利 专业培训 加班补贴 五险一金 员工旅游 周末双休 补充医疗保险 年底双薪 股票期权</t>
  </si>
  <si>
    <t>1、负责亚马逊Amazon平台的营业额目标制定及执行完成； 2、挖掘产品亮点，独立完成产品上架，产品listing发布，及listing标题关键词的优化工作； 3、分析行业竞争对手情况，了解市场行情，挖掘自身产品优势，调整价格，不断优化listing质量，充分利用公司产品资源和相关平台，提高产品曝光率； 4、负责平台的站内操作和运营以及站外引流工作，抓取关键词，优化listing,打造爆款，社交引流； 5、配合运营团队，制定站内CPC广告和相关的促销活动； 6、定期统计销售数据、库存数据等，对销售情况定期进行总结分析，并将所遇问题及时与相关人员沟通 7、负责维护账号的安全，完成亚马逊的绩效指标，提前防范可能会发生的风险； 8、领导团队。组织安排队员的各项工作。  任职要求： 1、大专以上学历，英语六级或专业四级及以上，优秀的中英文表达能力，有较强的罗辑思维能力； 2、亚马逊销售经验&gt;2年以上，或者相关B2C的销售经验, 熟悉Amazon平台相关政策； 3、熟悉excel会简单的数据统计和销售报表的制作； 4、工作积极主动，有责任心，有良好的沟通能力，学习能力；  福利待遇： 1、工资待遇：底薪+绩效；综合薪水10k-30k 2、工作时间：双休制，一天8小时，上午9:00-18:30，中间休息1个半小时，试用期3个月. 3、享有国家规定的各类有薪假期，入职满一年享公司带薪休假； 3、购买社会保险，定期员工聚餐，团队建设活动等。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2.培训：每周两次，周二和周四上午培训，下午考核实际记忆，理解以及应用能力，主管和经理专业指导，让你三个月从小白变成Top sales. 3.业务平台：公司有每年超过百万广告投入和展会以及海外市场的开发，让你不缺资源和平台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公司愿景： 成为全球客户最满意之中国供应商！ 公司使命： 为客户利益、员工福利而不断努力！！      热切盼望您加入我们，一个充满活力、非常人性化管理的团队。龙成科技会非常骄傲能成为您实现梦想的地方！</t>
  </si>
  <si>
    <t>做五休二 五险一金 周末双休 节日福利 带薪年假</t>
  </si>
  <si>
    <t xml:space="preserve"> 岗位职责: 1、负责web运营系统开发工作 2、搭建web运营系统的基础构建系统, 完善php/web基础库, 提高开发运营系统的效率  任职要求: 1、两年以上php开发经验(必备条件) 2、熟悉php语言, 了解javascript、css; 熟悉MVC开发模式 3、了解mysql数据库 4、了解http协议 5、能够在项目开发过程中不断总结经验, 并提高自己的技术能力 6、性格开朗，良好的沟通能力。</t>
  </si>
  <si>
    <t>阿里巴巴国际站运营 外贸推广 急聘运营专员 外贸运营</t>
  </si>
  <si>
    <t xml:space="preserve">岗位职责 1、负责阿里巴巴国际站主账号后台的管理工作及优化排名，以及产品的上下架和布局； 2、负责阿里巴巴国际站平台搜索排名和产品优化曝光，精通操作阿里巴巴运营国际站推广，产品及关键词优化； 3、负责公司阿里巴巴国际站店铺的整体运营，规划，推广工作，提高产品的曝光率与点击率，增加询盘； 4、进行数据分析、评估关键词质量度、提出关键词的优化方案； 5、灵活实施推广力度，增加点击和询单量。  任职资格 1.、有1年以上外贸运营经验，对阿里巴巴国际站平台操作经验； 2、熟悉阿里巴巴国际站排名规则，对提高店铺转化率有丰富经验； 3、良好的统筹、逻辑思维、沟通能力，执行力和抗压力强，具备团队合作精神。 职能类别：网站运营专员 网站运营经理/主管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</si>
  <si>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System Engineer</t>
  </si>
  <si>
    <t>Data Scientist</t>
  </si>
  <si>
    <t>澳汰尔工程软件（上海）有限公司</t>
  </si>
  <si>
    <t>五险一金 专业培训 出国机会 员工旅游 弹性工作 定期体检 餐饮补贴</t>
  </si>
  <si>
    <t>五险一金 补充医疗保险 员工旅游 餐饮补贴 通讯补贴 专业培训 出国机会 弹性工作 定期体检 交通补贴</t>
  </si>
  <si>
    <t xml:space="preserve">  1.Bachelor's degree in Information Systems, Computer Science or related majors 2.Experience provisioning, operating, and maintaining systems 3.Capabilities to provide operations and deployment (e.g. Jenkins) automation guidance 4.Experience with web server (e.g. Apache / Nginx) 5.Experience with shell script / ruby script 6.Experience auto scaling applications via cloud computing services; 7.Experience with Linux (Windows is a plus), Virtual Machines (Docker is a plus) 8.Strong analytical and problem solving skills  Desired: 1.Hands-on AWS Cloud solution 2.AWS application / data migration</t>
  </si>
  <si>
    <t xml:space="preserve">This role is an integral part of the data science team. The goal of the team is to provide impactful analytics that leads to deployment and results. The data science consultants work alongside project managers, ETL professionals, relationship managers and sales managers to serve a diverse group of clients. The role is client-facing and calls for a mixture of technical, business and people skills. The role would have a direct report to Altair China region manager, with indirect report to the VP Worldwide Consulting for Data Intelligence .  Data scientists apply data analysis and statistical techniques to large data sets to develop predictive models and customer segmentations. Consultants are also critical in the phases prior to modelling: shaping the project, hands-on data extraction and data quality.  After modelling, consultants are responsible for the presentation and deployment phases, performing the tasks that lead to successful implementation of predictive analytics for our clients.    Primary Responsibilities    Skills and Qualifications    This position is based in Shanghai, China.    </t>
  </si>
  <si>
    <t>前端软件开发工程师</t>
  </si>
  <si>
    <t>专业培训 五险一金 员工旅游 弹性工作 定期体检 餐饮补贴 年终奖金 出国机会</t>
  </si>
  <si>
    <t>1.计算机相关专业，本科以上学历； 2.熟练掌握前端语言 JavaScript、JQuery、JSON、HTML5、CSS3等； 3.熟悉网络开发技术及响应式互联网架构设计 (REST API 和 MVC)； 4.熟练使用至少一种源码管理工具：GIT, SVN, TFS； 5.良好的代码编程风格及能力； 6.有良好的英语沟通和读写能力优先考虑； 7.熟练一门以上框架技术或者开发语言：Backbone, CoffeeScript, Marionette, Jasmine, Angular, LESS等优先考虑； 8.熟悉Agile Development流程 (Scrum/XP)，了解.Net 或Ruby者优先考虑； 9.如有2至3年或以上相关开发经验，有丰富的程序设计和代码编程能力者可应聘高级职位。</t>
  </si>
  <si>
    <t>Data Manger</t>
  </si>
  <si>
    <t>慕韬志悦企业管理咨询（上海）有限公司</t>
  </si>
  <si>
    <t>中级系统工程师 (职位编号：GZ MIS-011)</t>
  </si>
  <si>
    <t>1.7-2.4万/月</t>
  </si>
  <si>
    <t>交通/运输/物流 专业服务(咨询、人力资源、财会)</t>
  </si>
  <si>
    <t>五险一金 周末双休 带薪年假 奖励假期 补充医疗保险</t>
  </si>
  <si>
    <t>五险一金 做五休二 周末双休 带薪年假 专业培训</t>
  </si>
  <si>
    <t>职责: - 负责服务器集群的操作系统安装、升级、优化、部署与维护工作 - 负责公司在全国范围内的 IT 应用平台和协同办公系统组建和运维 - 负责公司 AD 域的管理和技术支持 - 协助 IT 运维桌面用户支持工作  要求: - 大专或以上学历，计算机/通信相关专业。2年以上系统相关工作经验，具有大型项目实施经验者优先 - 熟悉Linux操作系统架构和工作原理，精通Linux（redhat / centos）、Windows Server各版本操作系统 - 精通各种互联网常用应用系统的安装、配置和使用，例如apache、tomcat、nginx、nagios、zabbix、OCS等 - 具备安全意识，能够对操作系统和应用系统做安全配置及检查 - 熟练掌握mysql的配置、备份及恢复（了解主从复制及数据库优化），了解数据库集群； 能够使用shell/python/php/ruby编写脚本的任二种</t>
  </si>
  <si>
    <t>Responsibilities 1.assess data availability and quality 2. implement innovative data platforms by combining classical data 3.warehouse solutions, modern architectural components (e.g. Spark, Apache Hadoop) and other approaches (NoSQL, Graph DBs) 4.prepare and supply data for analytics applications, diverse sales  5.channels and customer touchpoints  Experience: 1.Experienced in professional data analytics tools and applications 2.Experienced in project management 3.Familiar with auto, auto after and tech clients is a plus 4,Ability to handle pressure and self-driven 5.Team work spirit 6.Ability to have formal English written communication. Good oral English is a plus 7.5-8 Years working expericence in project</t>
  </si>
  <si>
    <t>1、主要负责公司网站及app移动应用的功能测试、安全及性能测试； 2、参与项目的需求分析，了解项目设计的合理性； 3、根据项目计划编写测试计划、方案和测试用例，执行测试用例并跟踪bug，编写测试报告，并能提出对产品有效改进方案；   职位要求： 1、计算机及相关专业，本科及以上学历，两年及以上的测试经验； 2、熟悉测试工作流程，熟悉测试理论知识，具备互联网软件测试经验； 3、熟悉Jira/禅道等测试管理工具； 4、责任心强，积极主动，善于沟通，具有良好的团队精神和抗压能力； 5、了解php/ruby/html/javascript/JAVA/C++/Python等编程技术中的至少一种； 6、熟悉SQL（sqlserver/Oracle/Mysql）； 7、熟练使用subversion版本管理工具； 8、熟悉linux基本命令； 9、熟悉性能测试工具jmeter、loadrunner等，熟悉安全测试技术及工具使用者优先； 10、有互联网及移动自动化测试经验者优先；</t>
  </si>
  <si>
    <t>1.8-2.9万/月</t>
  </si>
  <si>
    <t>五险一金 免费班车 弹性工作 专业培训</t>
  </si>
  <si>
    <t>五险一金 免费班车 免费早餐 弹性工作 绩效奖金 周末双休 餐饮补贴</t>
  </si>
  <si>
    <t>岗位要求： 1、大专及以上学历，3年以上的IT行业测试经验，计算机相关专业优先，有腾讯相关产品测试经验优先； 2、有财务或人事类相关系统测试经验优先； 3、熟悉精通测试理论方法及其原理，并有良好的实践经验； 4、掌握主流性能测试工具，例如LoadRunner、Selenium、Webdriver，Jmeter，能够编写自动化测试脚本者优先； 5、熟悉PHP/Java语言，有Shell或Ruby/Perl/Python等使用经验者优先； 6、工作细致严谨，吃苦耐劳，有良好的学习能力和沟通意识。  岗位职责： 1、参与产品测试的全流程，包括需求分析、设计评审，制定测试计划并评估风险； 2、制定测试方案，设计测试数据，编写和执行测试用例，并进行缺陷跟踪和软件质量分析等； 3、负责测试相关流程的制定并推动实施； 4、对测试中发现的问题能够进行分析和定位，与开发人员、需求人员积极有效沟通，推动问题解决。</t>
  </si>
  <si>
    <t>前端开发实习生 (职位编号：32956)</t>
  </si>
  <si>
    <t>职位描述：
1、负责公司企业级应用产品对大型企业客户的开发、部署、技术交付工作（泛NLP、OCR、RPA、推荐、搜索、知识图谱、大数据系统等相关的产品和项目）；
2、负责业务需求分析，将业务需求拆分成独立的业务功能，并负责相关的开发等工作；
3、参与核心技术问题的攻关，架构设计，系统优化，协助解决项目开发过程中的技术难题；
4、配合项目的整体计划和安排，对业务人员进行技术指导； 岗位要求：
1、计算机相关专业、本科及以上学历，3年以上后端开发经验，有项目负责人或leader经验者优先；
2、熟悉Python后端开发，或C++基础扎实并有意向用python进行后端开发，工程代码能力优秀；
3、熟悉SQL，熟悉Orcale、DB2、SQLSERVER、Mysql数据库应用开发中至少一个；
4、熟悉linux/Unix常用操作命令，了解shell；
5、具有高度的责任感，工作积极主动、学习能力强、善于总结，有规范化文档编写良好习惯。</t>
  </si>
  <si>
    <t>弹性工作 免费三餐 租房补贴 休闲下午茶 扁平管理 健身瑜伽 职业大牛 晋升空间 团队氛围好 优厚薪资</t>
  </si>
  <si>
    <t>PHP高级讲师</t>
  </si>
  <si>
    <t>岗位要求： 1、大学本科或以上学历； 2、热爱PHP事业，有志于为中国培养更多PHP人才，推广PHP发展； 3、熟悉PHP、Linux、MySQL、ajax、div、javascript、css等技术； 4、具有强烈的敬业精神 岗位职责： 1、负责PHP开发课程体系的讲授； 2、负责教授课件制作和实验设计； 3、教材/实验手册研发； 4、带领学生完成项目实践； 5、参与学院内部或外部软件项目。</t>
  </si>
  <si>
    <t>测试工程师（自动化）</t>
  </si>
  <si>
    <t>五险一金 交通补贴 餐饮补贴 通讯补贴 专业培训 定期体检 年终奖金</t>
  </si>
  <si>
    <t>中级质量工程师 工作职责： 1、根据分配的测试任务，负责软件产品的测试方案文档制定和评审，设计评审测试管理工具上的测试场景，测试用例和测试数据，并具体执行测试案例，分析结果，反馈问题，提交缺陷报告，跟踪管理缺陷。 2、负责功能测试、集成测试、系统测试、性能测试、压力测试。 3、负责测试系统建立及维护。 4、负责缺陷的跟踪评审。  职位要求： 1.有极强的质量意识，能严格地遵照测试流程规范。 2. 有1年以上软件测试经验，具备银行、证券、基金行业应用系统测试经验优先。 3.精通测试技巧(测试案例编写，执行，提交缺陷，提交缺陷报告等），熟悉缺陷管理流程,擅长解决复杂问题。 4.至少熟悉一个编程语言（C/JAVA/SHELL/PHP/.NET/JS/RUBY/PYTHON/HTML等），C#,JAVA，Python优先。 5.至少熟悉一个测试框架技术（iTest/cpptestframework/Selenium等)。 6.至少熟悉一种数据库（Oracle,Ms Sql Server,mysql）,Oracle优先。 7.至少熟悉一种测试工具（Robot,QTP,LOADRUNNER,WEBRunner,JMETER等）。（LoadRunner、JMeter优先）  其他说明： 8.有测试工具开发经验优先(具自动化测试平台开发搭建经验优先) 9. 具耐心、细心的性格特质，具良好的沟通能力、优秀的学习能力、良好的团队协作能力，工作积极主动。 此岗位长期稳定在广发基金。</t>
  </si>
  <si>
    <t>python攻城狮</t>
  </si>
  <si>
    <t>深圳市一号平台商业生态圈投资管理有限公司</t>
  </si>
  <si>
    <t>租赁服务 专业服务(咨询、人力资源、财会)</t>
  </si>
  <si>
    <t xml:space="preserve">主要工作职责： 1、网站系统的维护、改进，以及新产品的开发； 2、大型互联网web项目的设计、开发、优化。  职位要求： 1、熟悉python, 熟悉mysql，有足够的互联网项目开发意识； 2、熟悉linux, 熟悉git版本管理； 3、各种分布式实现、中间件、数据挖掘、排序算法、搜索、运维...如果你有这些方面的经验和能力，千万不要忽略掉； 4、有强烈的上进心和求知欲，善于学习和运用新知识, 保持对新技术的热情。 </t>
  </si>
  <si>
    <t>岗位职责： 1、 负责电商平台的WEB前端开发，确保平台具有优质的用户使用体验和高性能要求； 2、 负责电商平台基于HTML5技术的前端UI组件的优化与升级； 3、 负责各种主流浏览器的兼容适配工作； 4、 与UI设计师、产品经理、后端研发配合，高效率高质量完成网站开发； 5、 根据公司质量体系要求编写技术开发文档。  任职要求： 1、 1年以上的前端开发经验，对页面性能和浏览器兼容有丰富的实践经验； 2、 精通HTML/HTML5/CSS3/JavaScript/Ajax等相关技术，具有HTML5实际项目开发经验； 3、 掌握 HTML/CSS/JavaScript，掌握 JavaScript ES6、ES7 语法 4、 掌握 React/Angular/Vue 之一 5、掌握前端自动化工具（gulp、webpack）。 6、掌握 HTTP、WebSocke 服务协议。 7、掌握微信应用开发优先。 8、掌握一门以上的后台开发语言（Python、Java、Node.js、PHP、Ruby）或熟悉数据库的基础操作者优先考虑。 8、有组件开发经验，能熟练设计组件并开发高复用的 UI 组件考虑 9、具备电商行业知识、商城项目开发经验优先考虑。</t>
  </si>
  <si>
    <t>DB 软件工程师</t>
  </si>
  <si>
    <t>工作职责：  -数据库日常维护。 -分析和调整数据库性能。 -参与编写存储过程，函数，及其相关的程序开发。 -负责数据库相关文档的撰写。  职位要求： -计算机相关专业. -有1~3年的数据库维护或基于数据库开发的工作经验. -熟悉SqlServer，Oracle和Postgresql等关系数据库，使用SQL语言能够熟练编写函数、存储过程等。 -熟练掌握数据库的安装、调测、调优、备份及恢复等技能，具备一定的数据库逻辑结构设计能力。 -熟悉Shell, batch script, powershell 等脚本语言. -熟悉java, .Net，Ruby，Python，Go Language中至少一种开发语言. -熟悉linux系统及常用命令。 -熟悉基本的数据结构、算法。 -有良好的逻辑分析能力和沟通能力，有责任感，主动性强，有良好的团队合作精神.   加分项： 熟悉Postgresql数据库管理系统，并对Postgresql的分部署部署有一定的了解。 具有一定的.net或Java程序开发经验。 熟悉Oracle Stream技术，能够处理一定的业务故障。  工作地址 广州市天河软件园（天河公园附近）</t>
  </si>
  <si>
    <t>1.8-4万/月</t>
  </si>
  <si>
    <t>Database Engineer</t>
  </si>
  <si>
    <t xml:space="preserve">Responsibilities:  -Daily database maintenance. -Analyze and tune database performance. -Participate in the development of stored procedures, functions and related program development. -Responsible for the writing of related database documents.  Requirements: - computer related majors. - 1~3 years experience in database maintenance or database development.  Familiar with relational databases such as SqlServer, Oracle and Postgresql, and can write functions and stored procedures expertly in SQL language.  Familiar with database installation, debugging, tuning, backup and recovery skills, and has the ability of database logical structure design.  Familiar with Shell, batch script, PowerShell and other scripting languages.  Familiar with at least one development language in Java,.Net, Ruby, Python, Go Language.  Familiar with Linux system and common commands.  Familiarity with basic data structures and algorithms.  - good logical analysis and communication skills, responsibility, initiative and good teamwork spirit.  Bonus points:  Familiar with the Postgresql database management system, and has a certain understanding of Postgresql's branch office deployment.  Experience in.Net or Java programming.  Familiar with Oracle Stream technology, able to handle certain business failures. </t>
  </si>
  <si>
    <t>高级后端研发工程师(node/python)</t>
  </si>
  <si>
    <t xml:space="preserve">我们是谁: 中联创新旗下有速力思、迈斯、康耐德三个子品牌，在数据中心、社区与通用物联网领域拥有行业领先的技术积累与持续盈利的产品线。我们的研发毕业于CMU、清华、香港大学等国内外高校，来自谷歌、华为、百度等企业。主力研发方向为： 1、面向创业公司的通用物联网硬件产品与平台； 2、面向专业场景的工业领域AI+控制系统。  岗位职责： 1、负责公司新产品的后台业务研发； 2、参与工业物联网新产品线的研发工作，负责B端产品的前后台业务模块技术设计并独立完成coding工作，输出技术文档；主要实现语言为Python/Golang/Nodejs； 3、完成自己开发模块的单元测试与测试用例评审，输出技术文档； 4、定期了解行业内新技术方向，组内定期对自己擅长的领域做技术交流。  岗位要求： 1、本科及以上学历，计算机、通信等相关专业； 2、有扎实的编程能力和良好代码品位； 3、有优秀的系统设计能力，能熟练使用mongodb、influxdb、django/tornando、kafka等常用WEB组件/框架，并能了解工作原理； 4、深刻理解计算机原理，有良好的数据结构和算法基础。  加分项: 1、有物联网产品和实现经验优先； 2、积极乐观，责任心强，工作认真细致，具有良好的团队沟通与协作能力； 3、对产品有好奇心，关注业内产品，喜欢使用产品，关注产品体验； 4、热爱编程，有良好的自驱力，有较强的学习能力，有强烈的求知欲、好奇心和进取心，能及时关注和学习业界***； 5、能独立完成前端开发工作，至少熟练使用一个前端主流框架。  欢迎对热爱技术、对自己技术成长有追求的小伙伴加入！ </t>
  </si>
  <si>
    <t>岗位职责：  1.完成python后端服务设计和研发。 2.设计、实现和维护后台管理配置系统。 3.负责高并发场景下服务器性能调优工作。 4.负责知识库的设计、实现和维护。  工作要求：  1.本科以上学历，计算机相关专业。 2.精通python，有三年以上开发经验。 3.熟练应用django、MySQL和MongoDB构建后台服务。 4.能够合理设计sdk和后台接口协议。有完整项目设计能力和实践经验。 5.熟练使用jieba、pandas、matplotlib等库处理文本数据，了解sklearn、keras更佳。 6.能够主动发现问题，优化性能，处理高并发场景下后台服务。 7.熟悉常用的数据结构, 有扎实的计算机基础。有nlp相关经验优先。 8.了解前端基本知识。有实际项目经验者优先。</t>
  </si>
  <si>
    <t>岗位职责： AI人工智能算法优化、视觉算法开发 职位描述： 1、九八五毕业生及以上学历，计算机、电子、数学等相关专业； 2、熟悉Linux操作系统及Linux环境下C编程； 3、具备良好的数学基础； 4、能够熟练使用OpenCV，熟悉(Python、Perl、Ruby等)一种脚本语言； 5、掌握目前主流的深度学习物体识别框架（YOLO,Faster RCNN, SSD等),使用深度学习技术解决过一个实际问题(如：人脸识别、语音识别、车辆识别、场景识别等等)。</t>
  </si>
  <si>
    <t>伺动营销科技(上海)有限公司</t>
  </si>
  <si>
    <t>五险一金 定期体检 员工旅游 专业培训 通讯补贴 出国机会 年终奖金 优于法定年假</t>
  </si>
  <si>
    <t>岗位职责： 1、负责WEB系统的运维、部署、管理； 2、负责数据安全备份和容灾等； 3、负责公司开发、测试、预发和生产环境的管理；  岗位要求：  1、 本科及以上学历，计算机或相关专业； 2、 3年以上Linux运维工作经验，熟悉Linux系统结构，熟练掌握linux系统常用命令； 3、 熟悉shell，熟练掌握至少一门脚本语言，如python、perl、ruby等 4、 熟悉互联网常用系统架构，如nginx、mysql、mq等 5、 熟悉Web系统架构，以及相关应用的部署调优，包括：Web服务器、负载均衡、消息队列、数据库、高可用解决方案等；    6、 熟悉git、 svn等代码库部署及维护；</t>
  </si>
  <si>
    <t xml:space="preserve"> 岗位职责： 1.负责移动App的后台系统框架设计开发、及维护工作。 2.负责移动App的后台管理系统的开发、支持运营活动的开展。 3.与移动App客户端工程师合作，开发交互、性能、安全性良好的webservice接口。 4.深入发掘和分析业务需求，撰写技术方案和系统设计 5.核心代码编写、指导和培训工程师、不断进行系统优化 任职要求： 1. 全日制本科及以上学历，计算机相关专业；5年以上同岗位相关工作经验； 2. 精通PHP，熟悉Mysql，能写出高性能SQL及分析性能瓶颈，有高性能数据库开发经验； 3. 有大型电商类的项目开发经验。 4. 熟悉分布式系统的设计和应用，熟悉分布式、缓存、消息等机制；能对分布式常用技术进行合理应用，解决问题； 5. 掌握多线程及高性能的设计与编码及性能调优，同步异步网络I/O编程相关技术；有高并发应用开发经验，日PV大于千万级； 6. 掌握Linux操作系统和大型数据库（Oracle、MySql）；对sql优化有丰富的经验； 7. 对于移动客户端应用有一定的开发认知，并熟悉相关的接口技术；  </t>
  </si>
  <si>
    <t>大数据可视化工程师</t>
  </si>
  <si>
    <t>广东国地规划科技股份有限公司</t>
  </si>
  <si>
    <t>政府/公共事业 建筑/建材/工程</t>
  </si>
  <si>
    <t>五险一金 员工旅游 定期体检 带薪年假 通讯补贴 全勤奖 节日福利 餐饮补贴 周末双休 住房补贴</t>
  </si>
  <si>
    <t>岗位职责： 1.负责大数据可视化平台前端产品开发； 2.和 UI/产品/开发完整参与产品的设计与开发； 3.优化前端数据展示的计算性能； 4.与后端工程师协作，高效完成产品的数据交互、动态信息展现。 任职要求： 1.精通多种前端技术，包括HTML/CSS/JavaScript node.js 等； 2.对视觉、交互有着深刻理解，有能力精确还原设计、实现交互； 3.至少熟悉一门非前端的语言（如Java/PHP/C/C++/Python/Ruby），并有实践经验； 4.有过dashboard，大屏，数据展示各种开发经验，熟悉e-charts等工具，熟练掌握多种前端开发框架与组件语言（如ReactJs,Vue）； 5.熟悉数据可视化库，Jquery、D3、Echarts、Tableau、Processing等可视化工具及算法库； 6.具有数据类产品和数据可视化的工作经验者优先。</t>
  </si>
  <si>
    <t>高级php后台开发工程师</t>
  </si>
  <si>
    <t>五险一金 餐饮补贴 专业培训 绩效奖金 股票期权</t>
  </si>
  <si>
    <t>1. 使用PHP语言参与移动端产品后台的系统设计和开发； 2. 对服务进行功能和架构升级维护； 3. 可以独立完成复杂后台系统的部分功能模块数据建模并进行开发工作； 4. 参与后台系统的H5开发工作  任职资格： 1. 3年以上服务端开发经验； 2. 熟练掌握LNMP开发，并具备良好的编程风格； 3. 精通PHP实现和工作原理，精通PHP性能优化； 4. 精通mysql，掌握mysql分区、分表、集群等相关设计方案，具备mysql优化经验； 5. 熟悉redis等常用nosql解决方案，有应用经验； 6. 熟悉web开发中各类缓存应用； 7. 有大流量网站建设或大规模数据库应用经验优先； 8. 开放、善于学习、抽象、总结、独立思考，对技术有执着追求。 9. 熟练掌握JS、HTML、 CSS等相关Web开发技术知识优先 10. 熟悉laravel框架 11.有技术团队管理经验优先</t>
  </si>
  <si>
    <t>岗位职责: 1、独立或带领其他工程师执行互联网教育产品测试，包括分配测试资源，构建测试环境，设计和执行测试用例，进行缺陷跟踪和软件质量分析； 2、负责开发合适的测试工具或自动化解决方案，提高测试效率； 3、负责各类测试技术研究和落地，推动业务测试质量和效率提升； 4. 负责各类测试工具预研和工具平台建设。  岗位要求: 1、 全日制本科及以上学历，计算机、软件相关专业；3年以上互联网产品软件开发或测试工作经验； 2、 熟悉软件测试方法和流程，具备独立编写测试方案、测试计划、测试用例及测试报告能力； 3、熟练掌握一门测试脚本语言，如: python、ruby、perl、shell等，并有相关的项目实战经验； 4、熟练掌握任意一种自动化测试框架，并有实践经验，有测试工具开发经验； 5、具备良好的技术钻研能力, 强烈的责任心和团队精神，善于沟通与合作，吃苦耐劳； 6、有大型项目的自动化测试、性能测试经验者优先。</t>
  </si>
  <si>
    <t>深圳市前海必胜道网络科技有限公司</t>
  </si>
  <si>
    <t xml:space="preserve">岗位职责： 1、根据用户的要求进行需求开发、分析及整理工作。 2、通过评审验证设计是否满足需求，并修改评审发现的问题。 3、完成项目关键模块、公共模块编码工作。 4、对初、中级软件工程师的工作成果进行评审审核，并指导工作。 5、分析近期项目的设计、编码技术是否满足市场或同行业的要求或标准。 6、开发新的设计和编码技术及方法，并在项目组内推广使用。 7. 对涉及的其他技术栈（PHP或Node.js）相关模块进行技术适配或改造，并可能直接主导相关的业务逻辑开发； 8、高效、高性能WEB应用架构设计、优化和开发； 任职资格： 1. 3-5年相关工作经验，熟练使用PHP语言及MySQL数据库开发，有丰富的实际开发经验； 2. 熟悉流行的PHP开源框架（如Laravel、ThinkPHP等）和主流Linux后端开源组件； 3. 具备Node.js、Golang或复杂Shell开发能力（至少一种），并乐于学习其它开发语言； 4. 熟悉诸如Nginx、MangoDB、Redis、分布式、负载均衡、Docker等后端技术； 5. 使用过swoole或者swoft框架的优先； 6. 熟悉如React、Vue.js、JQuery等移动前端技术者优先； 7. 精通网站性能优化与数据库优化与维护优先； 8、具备良好的编码规范和编程风格、结构清晰，命名规范，逻辑性强，代码冗余率低； 9、具备网站安全意识； 10、热爱技术，喜欢折腾，有技术或产品追求，有自认为品质满意的开发案例。（如有Github等开源平台项目也请一并告知） </t>
  </si>
  <si>
    <t>美联物业代理（深圳）有限公司</t>
  </si>
  <si>
    <t>岗位职责： 1. 负责公司内持续集成的环境的维护开发；通过持续集成的技术手段帮助公司内提高生产效率； 2. 制定持续集成方案，搭建持续集成平台；进行场景、接口自动化等基础测试解决方案的设计和开发； 3. 制定并持续优化的交付验收规范，维护持续集成平台的高效运转； 4. 负责公司数据中心运营管理，制定IDC技术规范与运维体系； 岗位要求： 1、大学专科或以上学历，计算机或通信工程相关专业，持有RHCE/VMware/CCNP/HCNP证书者优先； 2、具备持续集成相关工作经验1年以上； 3、熟练使用版本管理工具git/repo/；熟悉jenkins，maven等常用工具； 4、熟悉脚本语言开发，有shell/python/ruby/perl等开发经验； 5、3年以上中大型企业网络规划设计与运维管理经验；</t>
  </si>
  <si>
    <t>php后台开发高级工程师</t>
  </si>
  <si>
    <t>广州市小水滴幼儿教育研究院</t>
  </si>
  <si>
    <t>餐饮补贴 节日福利 五险 带薪年假 下午茶 专业培训</t>
  </si>
  <si>
    <t>工作职责： 1. 使用PHP语言独立进行app接口和运营后台的系统设计和开发； 2. 对服务进行功能和架构升级维护； 3. 可以独立完成复杂后台系统的数据建模； 4. 指导团队其他成员进行后台功能开发 岗位要求： 1. 3年以上服务端开发经验； 2. 熟练掌握LNMP开发，并具备良好的编程风格； 3. 精通PHP实现和工作原理，精通PHP性能优化； 4. 精通mysql，掌握mysql分区、分表、集群等相关设计方案，具备mysql优化经验； 5. 熟悉redis等常用nosql解决方案，有应用经验； 6. 熟悉web开发中各类缓存应用； 7. 有大流量网站建设或大规模数据库应用经验优先； 8. 开放、善于学习、抽象、总结、独立思考，对技术有执着追求。 9. 熟练掌握JS、HTML、 CSS等相关Web开发技术知识优先 10. 熟悉laravel框架 11.有技术团队管理经验优先</t>
  </si>
  <si>
    <t>做五休二 五险一金 带薪年假 通讯补贴 交通补贴</t>
  </si>
  <si>
    <t>1、负责自动扫描工具的漏洞验证，记录验证过程，协助客户进行安全加固； 2、负责应用系统和网络系统的渗透测试，并记录渗透测试过程，编写渗透测试报告核心内容； 3、在等保项目中，负责网络、主机、应用、管理、物理方面安全测评工作，根据单元测评与单项测评的结果编制测评报告，并向项目经理汇报。 任职资格： 1、计算机相关专业1年以上渗透测试经验，能够独立完成渗透测试方案和测试报告； 2、熟悉渗透测试的步骤、方法和流程，熟练掌握各种渗透测试工具，如Nmap、Fiddler、Snort、Nessus、Metasploit，Kali Linux等精通端口扫描、系统指纹探测、服务漏洞扫描及利用、程序漏洞分析检测、Web攻击、弱点扫描及入侵部署防御和攻击分析追踪； 3、熟练掌握Web渗透手法，如SQL注入、XSS、CSRF、文件上传、目录遍历、获取Webshell等攻击技术； 4、能够熟练使用python、Shell或者其他脚本语言，具有代码审计能力，有一定的编程功底； 加分项: 熟悉C,C++,Golang等一种或多种编译型语言，熟悉Python，Ruby等一种或多种解释型语言。</t>
  </si>
  <si>
    <t xml:space="preserve">职责描述： 1、负责公司应用平台及移动端功能测试、自动化测试。包括项目测试计划、策略的制定、功能测试用例的自动化实现、执行及维护，测试报告的编写及项目测试总结； 2、结合业务特性和场景，改进测试方法和技术，覆盖性能、安全、压力等专项验证，提高测试深度和测试效率； 3、和开发团队紧密协作，及时向开发团队沟通反馈缺陷，跟进缺陷的修复； 4、负责公司组内测试工具的开发、现有工具的改造、维护等工作； 5、负责开发、测试环境的构建与维护，负责公司配置管理信息的维护。  岗位要求： 1、至少1年以上测试相关工作经验，熟练掌握软件测试理论、测试方法； 2、思维清晰、敏捷，有高度的责任感和良好的团队精神。 3、熟悉主流的版本管理工具，缺陷管理工具、性能测试工具和持续集成工具； 4、能独立编写测试计划、测试方案、测试用例、测试报告，设计测试； 5、具备扎实的Windows/Linux基础，掌握Python、ruby等语言并熟练编写测试脚本或者自动化测试脚本； 6、熟悉项目管理流程，有较丰富的项目实战经验，有质量分析和流程优化经验者优先； 7、了解敏捷测试驱动开发方法的优先； 8、有互联网金融或大型互联网相关经验者优先。 </t>
  </si>
  <si>
    <t>深圳华秋电子有限公司</t>
  </si>
  <si>
    <t>五险一金 补充医疗保险 补充公积金 定期体检 绩效奖金 股票期权</t>
  </si>
  <si>
    <t xml:space="preserve">python高级工程师/爬虫主管  1、负责开发新爬虫和优化现有的爬虫； 2、负责网页信息抓取结果的抽取、数据清洗、分类、聚类等研发工作； 3、负责爬虫平台系统的架构设计与开发以及爬虫核心算法的策略优化研究。  职位要求： 1、 有5年以上Python语言为主的开发经验（必须），精通网页抓取原理及技术； 2、对反爬虫策略，验证码破解（非调用打码平台）等有一定的经验。； 3、 熟悉Mysql数据库开发，熟悉MongoDB、redis； 4、 熟悉html、css、js。  薪酬福利： 1、极具竞争力的薪酬，每年至少一次调薪机会和年终奖； 2、月度评选优秀员工，优秀员工荣获丰厚的绩效奖金和优秀员工荣誉称号； 3、透明的晋升通道、广阔的职业发展空间； 4、入职后购买五险一金，享有年度体检； 5、享有国家法定假期如年假、婚假、产假等； 6、生育礼金、节日礼品和红包、生日礼品等； 7、部门聚会、生日party、年会、打羽毛球、篮球、跑步等丰富多彩的文体活动；  </t>
  </si>
  <si>
    <t>中电科技（北京）有限公司</t>
  </si>
  <si>
    <t>五险一金 交通补贴 餐饮补贴 通讯补贴 年终奖金 弹性工作 节假日福利</t>
  </si>
  <si>
    <t>1、 进行测试分析与开发，负责测试环境与用例的准备； 2、 按照测试计划完成各类测试的执行与记录； 3、 按照质量标准进行文档的编写、修订和标准化工作； 4、 使用工具对软件版本进行配置管理与发布； 5、 使用工具进行缺陷追踪与管理； 6、 负责测试日志的编写与汇总。  岗位要求： 1、本科以上计算机相关专业1年以上相关经验(优秀毕业生也可考虑)，有金融、保险系统测试或开发经验者优先录取； 2、熟悉软件开发、测试流程及规范，具备软件工程和测试方面的理论知识和实战经验，了解测试工具在测试过程中的使用方法； 3、熟悉至少一种高级语言，例如java、c/c++/c# 、Python、perl、 Shell 、ruby等； 4、熟悉Web相关技术，熟悉标准SQL语言, 具有一定的数据库操作能力； 5、对Linux或Unix操作系统有一定的操作经验； 6、有较强的学习、沟通能力、组织协调能力。</t>
  </si>
  <si>
    <t>Python技术开发</t>
  </si>
  <si>
    <t>上海易立德信息技术股份有限公司</t>
  </si>
  <si>
    <t>重庆软维科技有限公司</t>
  </si>
  <si>
    <t>五险一金 补充医疗保险 员工旅游 专业培训 绩效奖金 年终奖金 股票期权 定期体检 出国机会</t>
  </si>
  <si>
    <t xml:space="preserve">1、统招本科以上学历，4年以上数据挖掘工作经验，2年以上机器学习实践经验； 2、对数据清洗/降维/线性回归/常用分类、聚类算法有成功实践； 3、熟悉java/python语言和tensorflow平台； 4、熟练应用业界某种主流开源算法库； 5、在NLP/知识图谱领域有业务实践者优先。  岗位职责： 1、负责项目需求的分析和开发； 2、按时完成项目组安排的任务； </t>
  </si>
  <si>
    <t xml:space="preserve">岗位一：初级测试（初级：2人） 1、负责测试研发，包括确定测试范围、制定测试方案、优化测试过程、提高测试效率、编写测试计划及用例； 2、负责测试项目的质量控制，功积极推进和实施功能、自动化、接口测试、性能测试； 3、根据测试需求分析，设计、开发测试案例，执行测试案例； 4、负责测试发现缺陷的风险评估，确认缺陷和协调修复缺陷； 5、主动提供反馈和优化建议，持续改进项目质量。 要求： 1、本科及以上计算机相关专业毕业； 2、具有1-3年及以上测试或者开发工作经验，优秀应届生毕业生也可考虑； 3、熟悉linux操作系统，熟悉一款主流数据库的基本操作和原理，熟悉SQL语言； 4、熟悉java、python、C等至少一种编程语言，有Shell、Python或nodejs等使用经验者优先； 5、熟悉测试基本方法，能够独立编写测试计划、用例，执行测试过程，熟悉接口测试和性能测试； 6、具备高度的责任心，热爱开发及测试工作，具有很强的适应能力和学习能力。    岗位二：中级测试（中级：4人）： 岗位职责： 1. 负责证券行情、交易核心业务系统测试； 2. 编写测试计划、测试用例，维护测试文档。确认测试重点，考虑逻辑、数据完整性等要求，高质量进行项目测试，对独立负责的项目测试结果进行负责。 3. 有工作任务分解和统筹项目的能力，可以承担综合类大型项目的测试； 4. 分析测试过程中的问题，并能定位问题，且具备解决问题的能力； 5. 熟悉sql语句的编写及基本的linux操作命令 6. 指导和培养新员工 任职要求： 1、本科及以上学历，计算机/通信/理工类专业优先; 2、具有3年以上软件测试经验，5个以上项目测试经验，独立负责2个以上中型项目的测试，熟悉测试流程和测试方法，能独立承担测试工作；熟练操作主流数据库如：SqlServer/Oracle/Mysql 基本命令 3. 熟悉主流数据，如： SqlServer/Oracle/Mysql基本命令； 4. 精通至少一门脚本开发语言（如shell/tcl/perl/ruby/python等），有一定的代码阅读能力； 5. 熟悉自动化测试工具一种或多种： monkeyrunner、Appium、selenium 6. 熟悉app测试方法和流程，能熟练使用抓包工具（如：fiddle）协助定位问题者优先； 7. 具备高度责任感，良好的沟通协作能力，业务需求分析能力，遇事积极主动； 8. 具备强抗压力，能承受工作压力。具备高执行力和持续改进能力； 9. 有证券业、银行、保险测试经验优先  岗位三：高级测试(高级：2人) 岗位职责： 1. 负责系统测试,保证产品质量； 2. 快速深入理解产品需求，深入了解系统结构，有针对性的规划并执行好各项测试工作，包括功能测试、性能测试、可用性评估测试、可靠性评估测试等； 3. 搭建专业的自动化测试平台，开展持续集成测试工作，为团队快速迭代提供质量支持； 4. 自动化测试用例维护，确保测试可靠性； 5. 影响和推动整个团队的质量意识； 6. 跟踪定位客户反馈问题，支撑团队快速做出响应。 任职资格： 1. 热爱测试，良好的责任心和执行力，5年以上软件测试经验； 2. 熟悉Java/Python/Shell/Perl/JavaScript等编程语言； 3. 熟悉Linux或Unix操作系统，熟悉mysql数据库； 4. 熟悉软件开发过程,精通测试方案和用例设计、单元测试、集成接口测试、压力测试脚本设计、系统性能测试方法； 5. 工作细致认真，有耐心，拥有较好的沟通技巧及团队合作精神，较强的责任感及进取精神； 6. 有金融交易优先录取。 </t>
  </si>
  <si>
    <t>Python全栈工程师</t>
  </si>
  <si>
    <t>岗位职责： 1、参与项目需求、设计等评审工作，并提出改进意见； 2、根据产品需求，自动化测试用例，跟踪定位产品软件中的缺陷或问题； 3、梳理公司产品业务，编写并维护自动化测试脚本，定期进行回归测试； 4、收集日常工作中遇到的问题，总结并制定解决方案，并结合需求，引入或开发适用的工具或平台，提高团队工作效率； 5、定期提交质量保证的改进措施和建议。 用人要求： 1、本科或大专及以上学历，计算机相关专业； 2、本科3年、大专5年及以上测试经验，熟悉软件测试流程及常用的测试方法及技巧； 3、熟悉自动化测试工具（比如selenium，loadRunner，qtp），有相关自动化测试经验者优先； 4、熟练应用至少一门以下技术：java、Python、Ruby、javascript等；熟练操作数据库如Oracle、mysql等； 5、对软件测试有浓厚的兴趣和丰富的经验，具有结构化思维，有很强的分析能力和定位问题的能力； 6、有很强的质量意识，能严格地遵照测试流程规范； 7、工作积极主动，乐于接受挑战，能承受较大的工作压力； 8、学习能力强，能独立解决问题；善于学习总结，培养新人和团队； 9、工作努力，头脑灵活，责任心强；良好的团队合作精神和沟通协调能力； 10、有通过脚本自动化管理流程、自动化测试、压力测试经验者优先。 个性要求： 诚恳、执着、活泼、头脑灵活、能够承受一定的压力 最低要求: 学历学信网可查</t>
  </si>
  <si>
    <t>深圳微米信息服务有限公司</t>
  </si>
  <si>
    <t>周末双休 弹性工作 带薪年假 五险一金 绩效奖金 餐饮补贴 交通补贴 年终奖金</t>
  </si>
  <si>
    <t>职责描述： 1. 负责公司核心AI应用系统的前后端功能及模块接口的开发工作，包括但不限于网页前端、后端开发、数据库、移动端开发等； 2. 参与设计所负责产品模块的前后台技术框架和实现方案，负责实施并编写技术文档； 3. 独立完成新功能新模块的开发，学习和研究新技术以不断满足新的产品需求； 4. 持续提升输出产品的质量、性能和稳定性并进行优化； 5. 品牌传播相关大数据可视化交互应用开发。 6. 在项目中协调前后端组员共同达成目标。  任职要求： 1. 211全日制本科及以上学历，计算机类相关专业，有志于成为一流的全栈工程师； 2. 1年及以上后端项目实际工作经验； 3. 精通Python+MySQL的开发技术，有一定互联网产品项目开发经验； 4. 掌握至少一种web开发框架，包括但不限于Django、Flask、Tornado； 5. 掌握html、JavaScript、CSS等WEB开发相关技术;； 6. 熟悉Linux，能够编写shell脚本； 7. 熟悉git版本管理工具； 8. 掌握jquery、vue、bootstrap等前端常用技术； 9. 拥有良好的代码习惯及逻辑思维能力，并具有高度的责任感和良好的团队合作精神，积极主动、善于学习、肯于钻研。  加分项： 1. 具有大规模网络数据爬虫经验； 2. 分布式计算开发经验； 3. 人工智能开发经验，包括但不限于tensorflow、Pytorch；  4. DevOps经验，容器与部署。</t>
  </si>
  <si>
    <t>初级部署工程师 (职位编号：000555)</t>
  </si>
  <si>
    <t>上海宽文是风软件有限公司</t>
  </si>
  <si>
    <t>五险一金 员工旅游 交通补贴 餐饮补贴 绩效奖金 年终奖金 定期体检 带薪休假</t>
  </si>
  <si>
    <t>1、1年及以上相关部署或维护工作经验
2、熟悉服务器基本知识和Suse Linux平台，优先考虑做过应用服务器配置
3、熟悉Python/Ruby、Chef，Webservice，JMS，JNDI，LDAP，Hibernate和shell
4、了解Oracle数据库1年以上
5、了解基于Weblogic，Oracle SOA 平台的应用部署和开发
6、英语四级以上，能熟练阅读并编写英文技术文档
7、有责任心，具备较强解决问题的能力，有良好的沟通能力和团队精神</t>
  </si>
  <si>
    <t>深圳市光逸科技有限公司</t>
  </si>
  <si>
    <t>周末双休 弹性工作 带薪年假 五险一金 绩效奖金 节日福利 年终奖金 定期体检</t>
  </si>
  <si>
    <t xml:space="preserve">工作职责：  任职要求：   待遇福利： </t>
  </si>
  <si>
    <t>五险一金 员工旅游 定期体检 绩效奖金 年终奖金 大厨午餐 零食水果 定期聚餐 弹性工作 股票期权</t>
  </si>
  <si>
    <t xml:space="preserve"> 岗位描述： 1. 负责测试和维护量化交易系统； 2. 协助整理平台项目的需求，推动项目的进度； 3. 负责测试环境和线上环境的问题排查，推动故障处理； 岗位要求： 1. 工科、计算机或其他相关专业本科以上学历； 2. 拥有至少1~2年互联网或者金融体系测试经验 3. 熟悉C#/C++/Java等至少一种编程语言，有Shell或Ruby/PHP/Perl/Python等使用经验者优先 4. 熟悉Windowsnux操作系统，熟悉mysql/SQL server的操作； 5. 有较强的学习能力和较强的数理逻辑能力； 6. 具备较强的问题排查，故障分析能力； 7. 有证券金融或者大数据处理相关经验者优先；  </t>
  </si>
  <si>
    <t>Python 数据分析/人工智能讲师</t>
  </si>
  <si>
    <t>北京网络职业学院</t>
  </si>
  <si>
    <t>高级系统测试工程师</t>
  </si>
  <si>
    <t>深圳蚂蚁空间网络科技有限公司</t>
  </si>
  <si>
    <t>五险一金 绩效奖金 年终奖金 股票期权 带薪年假 节日福利 弹性工作 员工旅游 专业培训</t>
  </si>
  <si>
    <t xml:space="preserve">岗位职责：  1. 负责基于Python数据分析课程体系设计和完善； 2. 负责Python课程、Linux应用、网络爬虫、数据分析等课程的讲授； 3. 负责Python数据分析部分的研究工作； 4. 带领学员参加实训并指导学员完成实操项目； 5. 根据学生及市场需要，高质量完成授课任务； 6. 结合技术发展的发展变化，实时改进教学方法，完善教学体系； 7. 完成课程辅导工作，解答学员课程疑问，保证学员的学习质量； 8. 参与教学项目案例研发工作，配合完成相关的教学资料的研发工作； 9. 根据学校教学发展方向对课程体系进行研讨； 10. 团队安排的其它相关工作。  职位要求：  1. 大专或以上学历，计算机相关专业，扎实的计算机基本功及数学基础，品行端正，无不良嗜好，不抽烟饮酒； 2. 具有较强编程能力，熟练使用python； 3. 熟练掌握大数据相关算法与数据结构，以及主流分布式处理框架，基于Hadoop的数据挖掘、大数据组件开发和封装； 4. 2年（含）以上对于Hadoop、Hive、Impala, Hbase、Spark、Sqoop有实际的编码能力和海量数据的自动化分析处理项目经验； 5. 熟悉数据分析建模理论、熟悉数据分析建模过程； 6. 熟悉NumPy和SdPy科学计算工具的使用； 7. 熟悉Pandas数据分析工具的使用； 8. 熟悉Matplotlib和Seaborn等数据可视化工具，或者Bokeh交互式数据可视化； 9. 熟悉NLTK、Jieba等文本数据分析工具，以及对数据进行情感分析和分类； 10. 熟悉图像数据处理及分析，以及常用的图像特征描述； 11. 熟悉Python机器学习框架，熟悉常见机器学习算法(如逻辑回归、SVM、神经网络、决策树、贝叶斯等)； 12. 熟悉至少一种深度学习训练工具(Caffe/Theano/Keras/ConvNet/TensorFlow/Torch等)。 </t>
  </si>
  <si>
    <t>? 负责企业管理系统测试、移动端APP、智能硬件设备的测试工作（可根据职业发展需要选定方向） ? 负责项目/产品的测试工作，参与产品需求分析，制定测试计划、测试方案，编写测试用例、搭建测试环境，执行测试，Bug跟进与质量保证等。 ? 能预先评估项目风险，确保测试活动的顺利开展。 ? 深入理解系统内部的设计原理，并能从测试的角度提供优化意见。 ? 根据产品需求和产品设计，编写功能测试设计和用例, 开发自动化测试脚本。 ? 实施软件测试，完成对产品的集成测试与系统测试。 ? 对软件问题进行跟踪分析和报告，推动测试中发现问题及时合理地解决。 ? 汇总测试执行情况，编写相关报告。 ? 通过总结、对外交流、技术钻研和培训，进行测试过程和测试方法的持续改进，提升产品质量和研发效率。 任职资格： ? 计算机或相关专业本科以上学历，具有3年以上Web/App测试相关工作经验. ? 熟悉测试流程和规范，熟练掌握软件测试方法和常用测试工具如Jira等，对软件测试工作有浓厚兴趣。 ? 很强的学习能力和技术钻研能力，良好的沟通能力，善于团队合作。 ? 熟悉Postman/JMeter等接口自动化测试工具。 ? 熟悉Selenium前端自动化测试工具。 ? 熟悉Java/Shell/Python/Ruby等一种语言。 ? 熟悉Linux，熟悉PostgreSQL/Oracle/MySQL数据库常用操作。 ? 有性能测试经验、自动化测试、安全性测试经验优先。 ? 具有互联网或电商行业测试经验优先。</t>
  </si>
  <si>
    <t>中级测试工程师</t>
  </si>
  <si>
    <t>郑州万书信息技术有限公司</t>
  </si>
  <si>
    <t xml:space="preserve"> 岗位职责：1.依据项目内容，负责分析设计测试计划和测试用例 2.根据掌握切熟悉的测试工具及性能测试方法，负责设计和执行页面功能、接口正确性和性能测试 3.带领其他测试执行人员进行测试计划落地，并对整体项目质量负责 4.根据计划定期编写及发送测试报告，并协助产品运营（业务）完成验收测试 5.根据缺陷管理工具进行缺陷修复跟踪和汇报 6.领导交办的其他任务 职位要求： 1. 熟悉数据库常规操作；能编写复杂的测试SQl；熟练掌握Linux常用命令；熟悉至少一种脚本语言，如：shell、python、perl、ruby等 2.熟悉三种以上测试相关工具，如： firebug、jmeter、selenium、loadrunner、httpwatch 3.熟悉并熟练使用至少一种性能测试工具 4.熟悉一定的测试方法，如等价类、边界值、场景法、错误推断法等 5.掌握一定的前端、Web容器、JAVA基础 其他要求： 1.具有团队合作精神和积极主动的沟通意识，具有良好的问题分析及解决能力，具备良好的表达力 2.有实际带团队工作经验 3.具备从技术和用户角度阐述观点的能力，条理清晰 4.工踏实，细致耐心，能承受较大的工作压力 </t>
  </si>
  <si>
    <t>上海优似腾软件开发有限公司</t>
  </si>
  <si>
    <t>1、具有5年及以上Web后端开发经验并负责过一个独立项目设计，有大型互联网项目开发经验者优先； 2、具有良好的程序设计思想，理解面向对象程序设计，能合理运用设计模式； 3、对Web架构和编程具有较为深入的理解； 4、熟练使用C++/JAVA/PHP/NodeJS/Python之中至少1种开发语言； 5、对MySQL有深入了解，并具有设计、开发和优化的实际经验。如对NoSQL有深入了解者尤佳； 6、熟悉Linux环境，掌握SVN/GIT使用。 7、熟悉 Docker 应用开发流程 8、熟练掌握TCP/IP、HTTP/2协议及网络编程，熟悉多线程技术； 9 、熟悉gRPC、Dubbo、Zookeeper、Protobuf、Docker、Kubernetes等常用的开源框架； 岗位职责： 1、独立完成中型以上项目设计和开发； 2、配合团队分工完成设计和开发任务； 3、组织力量或自主完成软件部分重构和优化； 4、实时定位和处理各系统问题，快速解决线上问题； 5、按照要求编写合格的文档与代码； 6、遵循各项开发部流程规范。 加分项： 1、具备使用protobuf的开发实践经验 2、熟悉和有grpc、dubbo开源项目二次定制开发 6、责任心强，具有良好的沟通、协作能力和团队合作意识；</t>
  </si>
  <si>
    <t>深圳市万商联购信息科技有限公司</t>
  </si>
  <si>
    <t>五险一金 绩效奖金 带薪年假 创业公司 节日福利 每年多次调薪</t>
  </si>
  <si>
    <t xml:space="preserve"> 任职要求：  商城地址：https://api.10000shopping.com  官网地址：http://www.10000shopping.com  工作地址：深圳市龙华区龙华街道三联创业路19号商业中心汇海广场B栋20层03-05 PS: 公司后期可能会在南山开设办公地点 </t>
  </si>
  <si>
    <t>网络安全工程师-应届生</t>
  </si>
  <si>
    <t>五险一金 补充医疗保险 免费班车 通讯补贴 定期体检 员工食堂 专业培训 绩效奖金 餐饮补贴 福利假期</t>
  </si>
  <si>
    <t>岗位职责： 1.负责网络安全相关项目的系统运维工作，包括远程和驻场运维。通过设备巡检与调优、系统监测与分析、安全漏洞检测与加固、以及应急响应等各项运维手段保障用户的信息化资产和应用系统安全、稳定运行。 2.负责网络安全相关项目的交付工作，具体包括风险评估、系统加固、等保测评、漏洞扫描、安全集成等。  岗位要求： 1、了解系统安全配置，熟悉网络及网络安全技术原理，了解主流的网络安全产品，如防火墙、IPS、防病毒系统、防间谍软件系统等； 2、了解路由器/交换机/防火墙/VPN/防火墙/IDS相关原理和特性； 3、了解windows和Linux系统常见基础应用，了解Oracle、SQL server等数据库基础应用，熟悉Windows、Linux的攻击与防范安全技术知识； 4、有CISSP、CISP等信息安全资质优先； 5、了解信息安全标准及体系，如ISO27001、等级保护基本要求等； 6、了解Python、Ruby等脚本语言，有系统开发经验。</t>
  </si>
  <si>
    <t>踏浪者国际有限公司</t>
  </si>
  <si>
    <t>php 研发工程师（laravel）</t>
  </si>
  <si>
    <t>深圳普瑞生科技有限公司</t>
  </si>
  <si>
    <t>岗位职责： 1、负责公司项目的 Web、移动端各版本测试； 2、较快速深入理解系统内部工作原理、对需求做彻底分析； 3、根据产品需求文档、设计相关测试场景及用例； 4、准确描述bug产生过程、能准确定位并跟踪； 5、 执行项目测试，包括制定测试计划，分配测试资源，构建测试环境，执行集成测试，回归测试等。  任职要求： 1、计算机相关专业，大专及以上学历，计算机专业优先；熟练使用自动化测试工具（如Loadrunner、QTP），熟悉Linux操作系统； 2、具备软件开发功底，熟悉并能够使用一种或多种编程语言（如C++或Java），懂一门或以上脚本语言Python/Shell/Perl/Ruby； 3、熟练使用一种数据库（如Mysql、Oracle），熟练编写SQL语句； 4、熟练掌握常用测试技术，能运用多种技术进行测试设计，编写测试方案； 5、具有较强的逻辑思维能力和语言表达能力，极强的学习能力及良好的团队合作精神； 6、具有大型电商平台及金融平台测试经验者优先。</t>
  </si>
  <si>
    <t>五险一金 补充医疗保险 绩效奖金 年终奖金 弹性工作 定期体检</t>
  </si>
  <si>
    <t>岗位职责： 1. 负责企业软件的整体实施 2. 负责公司网站的需求分析、架构设计、系统设计、开发与维护,不断优化现有的系统； 3. 网站应用和功能模块的设计与程序开发、维护文档； 4. 能够与需求部门良好沟通，并根据业务需求设计合理模型，并具备前瞻性；  职位要求： 1. 本科以上学历，计算机相关专业优先，5年以上 Web 系统开发维护经验； 2.有OA、CRM、SAP至少1个完整项目经验； 3. 熟悉 HTML、CSS、等前端相关技术； 4. 熟练 MySQL、Redis； 5. 熟练 Git； 6. 熟悉 HTTP 协议、RESTful API 设计； 7. 熟悉常见的安全问题、缓存问题、性能问题及优化手段； 8. 能够编写高质量的代码，掌握常见代码重构技巧； 9. 掌握常见面向对象知识和设计模式； 10. 善于利用工具和发明工具提高效率； 11. 能基本无障碍的阅读英语文档、博客； 12. 能够自我驱动学习成长、快速适应创业节奏和氛围； 13. 良好的沟通能力，抽象能力、独立分析解决问题能力； 14. 能够独立承担某一方面工作的规划并能主动推动执行； 优先条件： 1. 熟悉 Laravel/Phalcon/Yii/CI 等任意 PHP 框架，Laravel 优先； 2. 熟练 Vue/React/Angularjs 等任意前端框架，Vue 优先； 3. 有Github带星项目、技术博客、个人网站者优先。</t>
  </si>
  <si>
    <t>软件开发工程师/高级软件开发工程师 (职位编号：mds009)</t>
  </si>
  <si>
    <t>1、 负责对分配的模块进行详细设计，协助项目经理做概要设计。 2、负责对分配的模块按照公司质量管理要求编写代码； 3、负责对自己代码进行复查并进行单元测试、白盒测试； 4、负责产品的维护和故障的修订。 5、按时完成上级交代的其他工作任务  岗位要求： 1、精通大型互联网平台后端开发经验； 2、精通主流的大数据平台及大数据可视化开发经验； 3、精通主流的软件开发技术和编程语言（Python，Ruby，Java，C#，Object-C/Swift）及脚本语言（Jsp,php,asp.net,Html5，CSS），熟悉客户端接口的开发； 4、精通Pyhthon及Django开发框架或精通Ruby 以及 Ruby on Rails 框架，熟悉设计模式； 5、熟悉Linux开发及产品环境，熟悉Ruby, Rails, Jquery, CSS, MySQL,  MongoDB, SVN, Git, Nginx等 6、熟悉MySQL、Oracle等数据库开发、SQL性能调优,了解mongodb、redis等Nosql数据库； 7、熟悉Linux/Unix平台下的常用命令及环境部署，熟悉Apache／Nginx／puma/ Unicorn； 8、有移动互联网医疗、大数据、SAAS服务开发从业经验优先。  此岗位为我公司旗下麦迪森公司招聘岗位。 麦迪森在线：http://www.mdsonline.cn   工作地点：广州番禺区南村镇万达广场B-3座22层 地铁7号线南村万博站B出口，步行100米即到。  薪酬与福利： 1、享受国家法定节假日，年休假、婚假、产假、看护假、丧假等； 2、绩效奖金，节日福利，使您的付出与收获成正比； 3、每周员工羽毛球活动； 4、公司不定期组织各类心态、礼仪、产品知识、销售技巧等专业性培训，良好的晋升发展； 5、公司关注员工发展和成长，为员工提供各类培训机会，帮助员工成长和进步； 6、公司不定期组织集体活动，如爬山、K歌、烧烤、骑行等。  期待您的加入！</t>
  </si>
  <si>
    <t>PHP高级研发工程师</t>
  </si>
  <si>
    <t>岗位职责： 1、负责游戏平台、广告分析等后台系统的开发； 2、负责用户中心、充值中心、礼包中心等系统的设计与实现； 3、负责游戏官网、论坛的维护开发； 4、参与后端基础服务的架构、实现。   职位要求: 1、本科或以上学历，5年以上PHP开发经验，有游戏后台开发经验者优先； 2、熟悉PHP、MySQL、JavaScript，能快速定位和解决问题，有独立开发网站经验； 3、具备良好的代码风格和编程习惯，能够合理利用设计模式和模块化的组织方式对代码进行优化； 4、熟悉常用的PHP框架，如 Laravel5，Kohana3框架； 5、熟悉版本管理工具Git； 6、熟悉服务器的搭建，管理和监控； 7、对技术有强烈的兴趣，喜欢钻研； 8、踏实可靠，对工作有强烈的责任心，沟通能力良好。</t>
  </si>
  <si>
    <t>嵌入式软件工程师2</t>
  </si>
  <si>
    <t>岗位职责： AI人工智能算法优化、视觉算法开发 职位描述： 1、九八五毕业生及以上学历，计算机、电子、自动化等相关专业； 2、熟悉Linux操作系统及Linux环境下C编程； 3、具备良好的数学基础； 4、能够熟练使用OpenCV，熟悉(Python、Perl、Ruby等)一种脚本语言； 5、掌握目前主流的深度学习物体识别框架（YOLO,Faster RCNN, SSD等),使用深度学习技术解决过一个实际问题(如：人脸识别、语音识别、车辆识别、场景识别等等)。</t>
  </si>
  <si>
    <t>北京未来聚典信息技术有限公司</t>
  </si>
  <si>
    <t>周末双休 节日福利 五险一金 绩效奖金</t>
  </si>
  <si>
    <t>1、负责功能模块的开发，参与需求分析，系统分析和详细设计； 2、负责研发核心模块的编码以及技术文档编写 性能调优等； 3、负责对现有系统架构的改进以及新技术的调研在合适的时机引入新技术； 4、上级领导交代的其他工作。  任职资格： 1、3年及以上PHP开发经验，有大型网站或者移动端后台开发经验者优先； 2、熟练LNMP技术栈研发工作，至少掌握一种主流框架，并具备良好的编程风格； 3、熟悉Linux，熟悉Shell脚本编程； 4、熟悉Mysql管理及Sql性能调试，有数据库设计、优化经验； 5、了解微服务架构模式； 6、工作认真，责任心强，良好的沟通技能、自学能力,团队合作能力。</t>
  </si>
  <si>
    <t>岗位职责 ?   负责企业管理系统测试、移动端APP、智能硬件设备的测试工作（可根据职业发展需要选定方向） ?   负责项目/产品的测试工作，参与产品需求分析，制定测试计划、测试方案，编写测试用例、搭建测试环境，执行测试，Bug跟进与质量保证等。 ?   能预先评估项目风险，确保测试活动的顺利开展。 ?   深入理解系统内部的设计原理，并能从测试的角度提供优化意见。 ?   根据产品需求和产品设计，编写功能测试设计和用例, 开发自动化测试脚本。 ?   实施软件测试，完成对产品的集成测试与系统测试。 ?   对软件问题进行跟踪分析和报告，推动测试中发现问题及时合理地解决。 ?   汇总测试执行情况，编写相关报告。 ?   通过总结、对外交流、技术钻研和培训，进行测试过程和测试方法的持续改进，提升产品质量和研发效率。  任职要求 ?   计算机或相关专业本科以上学历，具有3年以上Web/App测试相关工作经验. ?   熟悉测试流程和规范，熟练掌握软件测试方法和常用测试工具如Jira等，对软件测试工作有浓厚兴趣。 ?   很强的学习能力和技术钻研能力，良好的沟通能力，善于团队合作。 ?   熟悉Postman/JMeter等接口自动化测试工具。 ?   熟悉Selenium前端自动化测试工具。 ?   熟悉Java/Shell/Python/Ruby等一种语言。 ?   熟悉Linux，熟悉PostgreSQL/Oracle/MySQL数据库常用操作。 ?   有性能测试经验、自动化测试、安全性测试经验优先。  ?   具有互联网或电商行业测试经验优先。</t>
  </si>
  <si>
    <t>上海极光网络科技有限公司</t>
  </si>
  <si>
    <t>五险一金 专业培训 定期体检 员工旅游 绩效奖金 年终奖金 餐饮补贴</t>
  </si>
  <si>
    <t>系统测试工程师-路由交换</t>
  </si>
  <si>
    <t xml:space="preserve">岗位描述： 1、负责游戏运营平台、广告分析等后台系统的开发。 2、负责用户中心、充值中心、礼包中心等系统的设计与实现。 3、负责游戏官网、论坛的维护开发。 4、参与后端基础服务的架构、实现。  任职要求： 1、本科及以上学历，3年以上PHP开发经验，有游戏后台开发经验者优先； 2、熟悉Web技术栈和Web应用开发，包括HTTP、安全、数据库、缓存、消息队列等，熟悉Laravel框架优先； 3、熟悉SQL和数据库设计，具备mysql数据库设计和性能优化经验； 4、熟悉主流非关系性数据库、缓存技术，例如：Redis、MongoDB、Memcached等； 5、掌握基本的前端知识js、ajax等，了解前后端分离架构； 6、熟悉常用数据结构与算法，熟悉Linux/Unix系统常用命令，熟悉PHP扩展或其它语言（如Python）的优先考虑； 7、良好的分析定位问题、解决问题的能力，良好的工作进度管理与把控能力； 8、善于沟通，具有敬业精神，有团队意识、学习能力强。 </t>
  </si>
  <si>
    <t>8-14万/年</t>
  </si>
  <si>
    <t>职位描述：系统测试工程师-路由交换  岗位职责： 1、系统测试是产品发布前的关键节点。系统测试工程师将参与从产品需求定义，软硬件开发到验收评测的整个研发流程，通过系统全面的测试来保证产品的发布质量； 2、根据项目需求完成测试策略、测试用例以及各个模块的测试执行工作； 3、与项目团队的其他成员紧密协作，良好的沟通能力以保证产品保质如期交付；  任职资格： 1、电子信息，计算机，通信等相关专业本科及以上学历； 2、熟悉通信测试常用的测试工具，如iPerf, Wireshark, IxChariot等，以及流程管理软件； 3、具有接入网通信产品系统测试相关经验, 4、至少对下列技术有较深入了解：TCP/IP, DHCP, VLAN, QoS, Multicast, Firewall, NAT； 5、良好的英文听读写能力； 6、具备团队合作精神。  加分项： 1.了解路由器的各个功能模块的配置； 2. 熟悉 xDSL, Wi-Fi 802.11n/ac, TR069等协议； 3. 熟悉性能测试，如Veriwave, IXIA等； 4. 有自动化测试开发或者自动化测试执行经验，熟悉以下一种或多种语言：Tcl/TK，Perl，python，Ruby，shell； 5. 有国内电信移动联通运营商项目经验；</t>
  </si>
  <si>
    <t>PHP开发工程师/新零售人工智能行业</t>
  </si>
  <si>
    <t>Ruby / Rails 工程师</t>
  </si>
  <si>
    <t>广州又一客网络技术有限公司</t>
  </si>
  <si>
    <t>岗位职责： 1、负责公司平台业务层api开发 2、维护现有api程序 3、参与api架构设计 任职资格： 1、计算机相关专业，大专以上学历； 2、3年及以上php开发经验； 3、精通PHP面向对象的设计方法，理解MVC； 4、熟练掌握mysql数据库设计、调优； 5、精通Jason，熟练应用AJAX开发； 6、熟悉常用缓存机制，比如memcache、redis； 7、至少熟悉一种主流开发框架（tp,yii等）； 8、熟悉高并发、高性能的数据库系统的应用开发，有大规模高并发访问的应用开发经验； 9、具备良好的代码编程习惯、较强的文档编写能力、团队精神、学习能力和沟通能力； 10、有大型网站开发经验者优先录用； 11、有跨平台API开发经验优先</t>
  </si>
  <si>
    <t>五险 朝十晚五 绩效奖金 周末双休 定期团建</t>
  </si>
  <si>
    <t xml:space="preserve">广州又一客网络技术有限公司，是加拿大 Shopper+ Inc. 在中国的分部。 我们有一整套电子商务系统，有自己的仓库，有自己的销售渠道，加拿大运营，开发团队在国内，我们要做的是跟所有和电子商务流程相关的系统开发，你有机会涉足跟电子商务有关的各个环节。  目前运营三个电商网站（包括移动版本和 App）： 1. https://www.123ink.ca 2. https://www.primecables.ca 3. https://www.living.ca 团队目前 20 人左右（包括前端，Ruby，App，测试）。 主要技术都是业界主流的大路货，如下： 1. Ruby / Ruby on Rails 2. MySQL / Memcached / Redis 3. ElasticSearch 4. Nginx / Unicorn 5. jQuery / Bootstrap / vue.js 6. Sidekiq 7. Capistrano 8. Ubuntu / macOS 9. AWS 10. 包括但不限于以上  喜闻乐见 1. 周末双休 2. 上班时间： 10:00 - 17:00 3. 愿意分享 4. 年轻自由 补充 对应届毕业生或者新手友好，有 Ruby / Rails 经验当然最好了，但我们愿意在新人身上投入时间。 有其它编程语言经验是加分项，但不是必须的，例如 Java / C# / Python / PHP / Node.js / Go / C++  薪酬及联系信息 薪酬：面议，5K - 15K（不限局限于这个范围） </t>
  </si>
  <si>
    <t>Ruby/Rails 开发工程师</t>
  </si>
  <si>
    <t>薪得付信息技术（上海）有限公司</t>
  </si>
  <si>
    <t>1、参与公司核心产品的前后端功能的设计与优化、应用开发与测试 2、参与、协助进行产品的需求分析、功能设计等 3、按照业务要求进行WEB、API项目的开发 4、参与系统、数据库的性能调优和问题解决 职位要求： 1、本科及以上学历，计算机信息技术相关专业 2、2年以上 Ruby/Rails 开发经验，了解使用过其他语言 3、熟悉 HTML、JavaScript、CSS 及相关新特性，了解部分常见前端框架 4、熟练使用 git，mysql，redis 等 5、熟悉如何开发 RESTful API； 6、有良好的代码书写规范，学习能力和责任感，善于思考，能独立分析和解决问题 7、工作积极，严谨踏实，有良好的团队合作精神 8、优秀的应届毕业生也可以投递</t>
  </si>
  <si>
    <t>做五休二 周末双休 绩效奖金 带薪年假 五险一金 年底双薪</t>
  </si>
  <si>
    <t>1. 参与云架构下人力资源平台的产品开发 2. 基于产品经理提交的需求完成系统分析和设计 3. 负责完成核心代码的编写 4. 参与产品运维，改进产品问题，提升平台性能，保障平台的持续性服务 岗位要求: 1. 5年以上PHP开发经验，本科及以上学历，计算机相关专业 2. 精通PHP，熟悉 Drupal、Wordpress、ShopNC 等开源系统 3. 具有良好的面向对象编程习惯，有中型项目经验 4. 精通关系数据库开发、优化编写SQL。了解NoSQL 技术 5. 熟悉Web前端技术HTML，CSS，JavaScript。有 Bootstrap,jQuery,Angular,VUE 经验者优先 6. 熟悉Web Service技术, 熟悉分布式技术 7. 了解Linux操作系统的使用，能够编写命令行脚本 8. 具有阿里云或AWS等工作经验者优先</t>
  </si>
  <si>
    <t>深圳脉图精准技术有限公司</t>
  </si>
  <si>
    <t>资深PHP开发</t>
  </si>
  <si>
    <t>上海妃鱼网络科技有限公司</t>
  </si>
  <si>
    <t>医疗/护理/卫生 电子技术/半导体/集成电路</t>
  </si>
  <si>
    <t>五险一金 餐饮补贴 通讯补贴 专业培训 出国机会 年终奖金 周末双休 带薪年假 交通补贴</t>
  </si>
  <si>
    <t>工作职责：
1. 开发和维护用Ruby/JS/Python编写的已建立的应用程序，并开发与DB后端通信的新模块。
2. 根据功能需求和项目需求维护和扩展PostgreSQL数据库后端；
任职资格:
1. 计算机科学或相关专业硕士学位；
2. 至少2年的PostgreSQL经验，包括创建新数据库和维护现有数据库(Windows和Linux)；
3.2年以上Ruby, Rails, JavaScript编程经验
4. 精通HTML5, CSS
5. 熟练掌握Docker技术(容器，Kubernetes)者优先
6. 英语听说读写流利。</t>
  </si>
  <si>
    <t>【岗位职责】 1、负责公司移动端、公众号、视频等项目开发； 2、负责公司产品移动项目的开发准备； 3、负责产品系统的开发，编写、接口的开发，保证系统运行的稳定性； 4、跟进移动端的新技术发展，编写设计开发及实现文档； 5、善于交流和表达，强烈的责任感和服务意识，良好的团队合作精神。  【任职要求】 1、5年以上PHP开发经验，本科学历，计算机专业背景优先； 2、有自己的线上作品，参与大型网站设计、开发或有电商行业相关开发经验； 3、精通PHP编程，熟悉PHP面向对象编程； 4、熟悉CodeIgniter、Yii、ThinkPHP 等应用框架； 5、熟练XML、HTML/XHTML、Javascript、AJAX、JSON 等页面技术； 6、有良好的团队合作能力，善于沟通，热爱开发事业。  我们将提供： 1、独角兽的成长机会； 2、高级人才的干股奖励； 3、高于行业的薪水和奖金； 4、自由平等的互联网工作气氛和文化，无边界探索未知尝试创新； 5、每天免费的下午茶、晚餐； 6、每年12次团建 2次集体旅游； 7、交通便利的工作地点：上海张江  我们希望你： 1、保持好奇心和探索精神； 2、充满激情拒绝平庸； 3、有以结果为导向的做事风格。</t>
  </si>
  <si>
    <t>全栈开发工程师（Ruby）</t>
  </si>
  <si>
    <t>五险一金 绩效奖金 年终奖金 周末双休 带薪年假</t>
  </si>
  <si>
    <t>GO服务器主程</t>
  </si>
  <si>
    <t>1、负责手游戏服务器业务的实现、扩展、性能优化、质量把控，以及研发和运营过程中的日常维护； 2、负责把控后端研发工作，撰写技术文档，使后端团队协调工作； 3、协助客户端业务，后台业务（oss）的研发工作； 4、相关数据库的维护和管理； 5、负责与策划沟通设计需求并制定可行实现方案； 6、配合测试完成功能验收，及时主动排除产品bug。  工作要求： 1、计算机、数学等理工类专业，全日制本科及以上学历，211类及以上大学毕业生优先； 2、5年及以上的手机游戏服务端开发经验，有规范的编程风格和良好文档习惯； 3、精通go编程语言，精通数据结构与算法； 4、熟悉各种网络协议及对应编程，熟悉mysql、redis，Linux开发环境； 5、有良好的语言沟通能力、团队合作能力、抗压能力； 6、额外熟悉c++，java，python，php等语言2门以上者优先； 7、 有go语言开发上线产品经历者优先； 8、有过客户端工作经验有限考虑。</t>
  </si>
  <si>
    <t>北京爱捷科科技有限公司</t>
  </si>
  <si>
    <t xml:space="preserve">职位描述 1、本科及以上学历，计算机相关专业； 2、熟悉软件测试流程，3年以上测试工作经验； 3、熟悉Linux和数据库知识； 4、了解一种或多种自动化编程语言或脚本语言，如Java/ruby/shell等； 5、强烈的责任心，较强的分析、学习能力，及较好的沟通能力。 </t>
  </si>
  <si>
    <t>c++服务端主程</t>
  </si>
  <si>
    <t>1、服务器端的结构设计，核心代码编写，包括服务器架构和逻辑，数据库结构，通信协议； 2、分析策划案的技术可行性，根据策划文档，独立设计开发相应的游戏模块； 3、服务器端的各类工具的程序开发工作； 4、协助进行服务器端的性能优化和防外挂工作； 5、服务器端负载优化，网络安全方案设计。 岗位要求： 1、全日制大学本科及以上学历，2年以上ARPG或MMO游戏开发经验； 2、精通C/C++，熟悉Lua、Python、Perl等脚本语言, 有实际Lua使用/优化经验者优先； 3、精通Linux环境，精通Socket编程、多线程编程等； 5、精通MySQL和Redis等数据库的开发及相应的优化方法； 4、熟悉TCP/IP协议及相关的编程接口，熟悉常见的网络应用开发模式，对网络安全问题有一定经验； 6、熟悉高性能高并发分布式游戏服务架构设计，了解负载均衡； 7、熟悉代码优化，对常用的服务器优化技术有比较深刻的理解。</t>
  </si>
  <si>
    <t>车载自动化测试工程师</t>
  </si>
  <si>
    <t>南京步锐捷电子科技有限公司</t>
  </si>
  <si>
    <t>岗位职责： 1、负责车载系统地图导航测试（导航、TMC、POI等）； 2、根据项目需求制定项目测试方案和测试计划； 3、执行测试用例并发现相关的Bug，提交Log； 4、跟踪Bug, 推动Bug的解决。 岗位要求： 1、1年以上软件测试相关工作经验，熟悉地图导航软件的测试； 2、会开车。 3、能清晰描述项目潜在风险，主动寻找解决方案； 4、拥有较强的理解力与团队协作能力； 5、工作细致、勇于创新。 6、热爱软件测试工作，能发现地图导航相关问题； 7、会编程Java、Python、php、perl、ruby等；能独立编写自动化脚本，有测试自动化相关经验者优先录用。岗位职责： 1、负责车载系统地图导航测试（导航、TMC、POI等）； 2、根据项目需求制定项目测试方案和测试计划； 3、执行测试用例并发现相关的Bug，提交Log； 4、跟踪Bug, 推动Bug的解决。 岗位要求： 1、1年以上软件测试相关工作经验，熟悉地图导航软件的测试； 2、会开车。 3、能清晰描述项目潜在风险，主动寻找解决方案； 4、拥有较强的理解力与团队协作能力； 5、工作细致、勇于创新。 6、热爱软件测试工作，能发现地图导航相关问题； 7、会编程Java、Python、php、perl、ruby等；能独立编写自动化脚本，有测试自动化相关经验者优先录用。</t>
  </si>
  <si>
    <t>深圳市有芯电子有限公司</t>
  </si>
  <si>
    <t>五险一金 绩效奖金 年终奖金 员工旅游 定期体检 带薪年假</t>
  </si>
  <si>
    <t>岗位职责： 1、开发构建高可用电商、ERP平台，能基于redis、sphinx、xunsearch、elasticSearch熟练开发缓存、搜索引擎； 2、通过构建openAPI保障业务系统互联互通，能基于实际需要实现分部式部署、负载均衡、数据库读写分离。  任职要求： 1、全日制本科以上学历，熟悉php、Python、java其中至少2门编程语言，5年以上实际开发工作经验，掌握thinkphp/magento/shopnc/shopex/tpshop/zencart者优先考虑； 2、熟悉JavaScript，熟悉Linux操作系统，熟练掌握Shell脚本语言；前端框架jquery、nodejs、ace、bootstrap 、webpack、vue、和angular Reactor者优先考虑； 3、熟悉mysql、PostgreSQL数据库，能熟练编写调试sql语句、存储过程，索引、性能优化。</t>
  </si>
  <si>
    <t>岗位职责： 负责客户信息管理系统、养老金CRM系统建设 1. 与UI设计师、产品经理协作，分析并给出最优的PC、移动端页面解决方案和效果实现 2. 进行前端前沿技术调研、性能优化研究等  岗位要求： 1. 计算机相关专业，本科及以上学历 2. 3年及以上前端开发经验 3. 具备优秀的编码能力，能编写高性能、高可读性、高可维护性的代码 4. 精通HTML/CSS/Javascript等前端技术，有跨浏览器开发经验 5. 精通常用Javascript框架，熟悉HTTP协议 6. 熟练使用各种开发调试工具定位和解决问题 7. 熟悉一门服务器端开发语言者优先（Java/PHP/Python/Ruby/Go...） 8. 积极主动，良好的团队意识，易于沟通，工作仔细，责任心强</t>
  </si>
  <si>
    <t>深圳帝华网络有限公司</t>
  </si>
  <si>
    <t xml:space="preserve">岗位职责： 1、负责管理后台系统的设计、开发工作； 2、负责网站功能的维护、优化和重构； 3、负责游戏的技术对接，与游戏研发团队沟通需求，快速开发实现； 4、编写并维护技术文档；  任职要求： 1.有游戏业务的分布式数据架构经验，适应数据量增长需求，负责过亿级数据量的项目。 2.有对支付，代付，订单支付系统的架构搭建，优化，维护经验 3.熟悉mysql，mongodbd 的使用，搭建，优化，维护。 4.熟悉mycat，kafka中间件。 5.对业务选择合适的架构，按规范编写项目，有项目的优化经验。  </t>
  </si>
  <si>
    <t>金蝶医疗软件科技有限公司</t>
  </si>
  <si>
    <t>技术总监（PHP WEB方向）</t>
  </si>
  <si>
    <t>广州尚山信息技术有限公司</t>
  </si>
  <si>
    <t>岗位职责： 1、负责互联网应用系统Web前端产品的日常维护、设计和开发。 2、解决Web前端页面在各浏览器的兼容性问题，精通各平台浏览器兼容性解决方案。 3、通过各种前端技术手段，提高用户体验并满足性能要求。 任职要求： 1.熟练掌握 HTML/CSS/Javascript 等前端技术，有扎实的JavaScript基础，并熟练掌握ES6语法，并了解其新特性，并有实际移动端项目应用开发经验 2.掌握前端构建工具，能够使用构建工具（Gulp、Webpack）搭建适合项目的前端开发工程化解决方案 3.熟悉前端常用的库，包括并不局限于jquery、zepto等 4.有至少一个前端MVVM框架（如：Angular、Vue、React等）开发经验，最好是有Vue的实战经验 5.了解大部分移动手机浏览器兼容问题，并找到移动手机浏览器兼容问题的解决方案 6.熟悉前端开发调试流程以及各类浏览器调试工具的使用 7.熟悉前端工程化，模块化，前后端分离等开发技术方式 8.掌握至少一门非前端开发语言（如： PHP/Java/Python/Ruby 等），并有一定的实战经验</t>
  </si>
  <si>
    <t>五险一金 周末双休 弹性工作 年终奖金 7.5h工作制 员工旅游 绩效奖金</t>
  </si>
  <si>
    <t>岗位职责：
（1）、了解及运用领先开发技术，确保公司业务相关所有网站稳定；
（2）、对技术有热爱及钻研精神，遇到生产环境各种突发问题时，能快速调研解决方案、影响范围、优化方向；
（3）、管理及培养技术团队，指导和解决研发人员遇到重点、难点技术问题，确保技术工作高效进行；
（4）、负责部门技术规范制度的建立及执行管理，使开发工作更加规范，高效；
（5）、能提炼分析优化需求，对需求有把控力，对产品及运营有独到认识，能和其它部门高效沟通；
（6）、较强的学习能力和创业热情，对信息技术市场具有较强的敏锐度，能及时掌握市场发展动态，对公司发展提供决策建议；
岗位要求：
（1）、本科或以上学历，4年以上互联网技术开发经验，1年以上开发团队管理经验；
（2）、有独立的系统架构能力，精通主流PHP开发框架，具有丰富的WEB解决方案制订经验；
（3）、负责公司产品技术平台需求分析，参与产品规划，及产品技术可行性分析；
（4）、具备设计系统的架构、核心技术创新开发的能力，对互联网网站开发有深入理解；
（5）、具备优秀的开发能力、判断能力和规划能力，具备平台架构意识，深具创业精神，能够在团队中培养技术人员。
任职资格：
1、精通PHP语言，对PHP前沿生态技术体系有深入的认识和从业经验；
2、具有主持互联网系统开发、运维管理的成功案例，以及数据迁移的成功案例。精通大型网站系统的架构设计、系统分析、软件实现、性能优化、系统安全等；
3、熟练掌握PHP+MySQL环境的Web网站开发；有主流PHP框架下开发经验；能对前端技术进行掌控及优化；
4、熟练掌握shell、Python、Perl其中至少一种脚本语言；
4、有很强的领导和组织协调能力、判断力与决策能力，优秀的沟通能力、执行能力和团队合作精神；</t>
  </si>
  <si>
    <t>Web开发工程师/高级开发工程师 (职位编号：mds011)</t>
  </si>
  <si>
    <t>环球商域科技有限公司</t>
  </si>
  <si>
    <t>1、 负责对分配的模块进行详细设计，协助项目经理做概要设计。 2、负责对分配的模块按照公司质量管理要求编写代码； 3、负责对自己代码进行复查并进行单元测试、白盒测试； 4、负责产品的维护和故障的修订。 4、按时完成上级交代的其他工作任务  岗位要求： 1、大专以上学历，软件工程、信息管理等计算机相关专业 2、丰富客户端开发经验（含微信端和移动端APP开发） 3、精通主流的软件开发技术和编程语言（Python,Ruby,Java，C#，Object-C/Swift）的一种。 4、精通Web开发，掌握Html5, CSS3，JS，Jsp，asp.net等脚本语言 5、精通UI开发和组件开发， ES6, Web pack 实践经验。 6、熟悉redux, react-router, redux-thunk和Ant-design组件库 7、熟悉Electron+Vue构建桌面应用。 8、吃苦耐劳，有团队精神，喜欢钻研技术。 备注：面试时带上曾经做过的作品。   此岗位为我公司旗下麦迪森公司招聘岗位。 麦迪森在线：http://www.mdsonline.cn   工作地点：广州番禺区南村镇万达广场B-3座22层 地铁7号线南村万博站B出口，步行100米即到。  薪酬与福利： 1、享受国家法定节假日，年休假、婚假、产假、看护假、丧假等； 2、绩效奖金，节日福利，使您的付出与收获成正比； 3、每周员工羽毛球活动； 4、公司不定期组织各类心态、礼仪、产品知识、销售技巧等专业性培训，良好的晋升发展； 5、公司关注员工发展和成长，为员工提供各类培训机会，帮助员工成长和进步； 6、公司不定期组织集体活动，如爬山、K歌、烧烤、骑行等。  期待您的加入！</t>
  </si>
  <si>
    <t>五险一金 专业培训 出国机会 绩效奖金 年终奖金 免费班车</t>
  </si>
  <si>
    <t>职责描述： 1.负责后台开发，架构设计，组件化服务，系统性能优化； 2.负责技术攻关，线上问题定位和解决； 3.负责技术团队的管理，团队能力的提升，需求分配，技术沉淀和技术分享。  任职要求： 1.计算机软件及相关专业大专学历及以上，3年以上开发经验，1年以上团队管理经验； 2.熟悉PHP+MySQL，能够在Apache+MySQL+PHP环境独立开发项目，熟悉Yii/ThinkPHP等主流PHP框架；； 3.有清晰的设计思路和良好的代码习惯，掌握面向对象编程思想，熟悉HTML/CSS/Javascript开发更佳； 4.熟练掌握HTML+CSS+DIV+JavaScript+AJAX等页面前端技术； 5.熟悉memcached/MongoDB/Redis等缓存技术； 6.善于沟通和逻辑表达，主动思考，跟产品人员讨论需求能提出部分更优意见，团队协作时能灵活补位，具有较强的协调推动能。   工作制度： 大小周工作制度 上班时期： 单周：周一至周五；双周：周一至周六； 工作时间： 上午： 9:00~12:00 ； 下午：13:30~17:30 ---------------------------------------------------------------------------- 福利 1、试用期内购买五险一金； 2、法定节假日，年假均正常放假； 3、节日礼品，团建活动，年会等。</t>
  </si>
  <si>
    <t>高级手游后端开发工程师</t>
  </si>
  <si>
    <t xml:space="preserve">岗位职责: 1. 负责实现游戏服务器端总体架构、模块划分、数据库的设计和开发等； 2. 负责游戏服务器端应用逻辑和各功能模块的实现和测试； 3. 负责服务器性能的调试和优化； 4. 负责游戏辅助工具的开发，相关开发过程中的相关技术文档编写； 5. 协调与客户端、策划、公司其他相关部门之间的关系。 岗位要求： 1. 五年以上手机网络游戏开发经验，至少一款完整的已经上线的网游项目经验； 2. 精通lua，精通go或者c++，熟悉Linux或者Windows平台； 3. 熟悉MySQL或者SQL Server、Redis的设计、开发与优化； 4. 熟悉数据结构、算法及优化、网络通信、Socket编程、多线程编程等； 5. 对服务器性能和承载优化有很好的经验； 6. 有棋牌类或者捕鱼类项目或者小游戏类经验者优先；精通Python、有自动化工具开发经验者优先； 7. 自学能力强，抗压能力强，有较强的逻辑思维能力，良好的沟通协调能力，团队意识以及高度的责任心。 </t>
  </si>
  <si>
    <t>深圳市中电数通智慧安全科技股份有限公司</t>
  </si>
  <si>
    <t>周末双休 带薪年假 五险一金 补充医疗保险 年终奖金 专业培训 员工旅游</t>
  </si>
  <si>
    <t xml:space="preserve">岗位职责： 1、参与项目需求讨论，制定测试计划，设计测试用例；
2、测试执行，对客户端的功能、性能、安全等方面进行测试；
3、跟踪问题，推动问题处理并制定规避方案。  任职资格： 1、具有项目测试经验、测试案例设计能力； 2、熟悉数据库SQL Server，MySQL，ORACLE等； 3、有自动化，性能测试其中任何实战经验，熟练使用jmeter测试工具； 4、掌握一种开发或者脚本语言（Java、Python、VBS、Ruby等）者优先； 5、较好的团队协作能力，有较强的逻辑思维能力，学习能力和主动性，细心负责，抗压力强 6、最好有物联网测试经验，熟悉web，APP，h5等平台测试经验 </t>
  </si>
  <si>
    <t>测试讲师</t>
  </si>
  <si>
    <t>上海博为峰软件技术股份有限公司</t>
  </si>
  <si>
    <t>五险一金 员工旅游 交通补贴</t>
  </si>
  <si>
    <t xml:space="preserve">岗位要求： 1、熟悉软件开发测试流程，能编写测试计划、设计测试方案、测试用例，有测试管理工作经验优先； 2、掌握C/C++或JAVA，掌握SQL Server、Oracle、Mysql中任意一种数据库，有两年以上开发工作经验，掌握Unix或Linux操作系统管理，能够搭建常用的服务；了解软件测试基本概念 3、掌握自动化测试理论，熟练使用QTP、LoadRunner之一种，并有相关自动化测试工作经验2年以上；熟悉计算机软硬件知识，熟悉网络基础知识及TCP/IP协议，熟悉Windows或Unix/Linux操作系统的配置和管理,能够搭建常用的服务；了解J2EE或.net架构 4. 熟悉Linux操作系统基本命令；有2年以上基于Linux操作系统的自动化测试经验；熟练使用脚本语言：Python, Perl, Shell等任意一种 二、本科及以上学历； 三、素质要求：沟通能力，细心，耐心，思考问题思路清楚； 四、热爱教育培训行业，有责任心； 五、有培训经验者优先； </t>
  </si>
  <si>
    <t>深圳市青葡萄科技有限公司</t>
  </si>
  <si>
    <t>五险一金 餐饮补贴 年终奖金 弹性工作 员工旅游</t>
  </si>
  <si>
    <t xml:space="preserve">1.完成公司产品的相关测试工作； 2.执行具体测试任务并确认测试结果、缺陷跟踪，完成测试报告以及测试结果分析； 3.根据测试需求完成测试环境的设计与部署工作； 4.在测试各环节与开发、业务等部门沟通保证测试输入和输出的正确性和完备性； 5.负责 Bug 的生命周期管理。  岗位要求： 1.计算机技术专业本科以上学历，了解IT行业云计算领域或云存储相关领域优先； 2.熟悉各种软件测试理论和方法； 3.熟悉软件测试流程、能够合理编制项目的测试计划及进度； 4.掌握常用 Shell/Python/Ruby/Java/C/C++ 其中之一； 5.能熟练使用 Test Director、BUG Tracker、 Loadrunner 等测试工具； 6.热爱软件测试工作，可以胜任重复性工作，工作细致认真、有耐心； 7.有良好的团队合作意识、强烈的责任心和较好的沟通表达能力； 8.有云计算，云存储云相关产品测试经历者优先  加入青葡萄，你可以得到： 1.令你满意的薪资以及福利待遇，入职购买五险一金； 2.每年均有调薪机会，设有丰厚年终奖； 3.外区员工享有各类补贴以及公司额外购买的保险； 4.总部设有健身房和以及员工食堂，工作日提供餐饮以及餐饮补助； 5.公司每年组织旅游，每年评选优秀员工，设丰厚优秀员工奖； 6.每月每人100元部门活动经费，每月举办下午茶和员工生日会及设有生日福利； 7.享受各种带薪国家节假日，以及10天以上的带薪春节假期； 8.入职满一年享受5天带薪年假。 </t>
  </si>
  <si>
    <t>1.9-2.4万/月</t>
  </si>
  <si>
    <t>岗位描述 1.根据需求，进行应用或者网站的设计与开发工作； 2.负责参与项目前期调研、需求梳理与分析、建设方案等文档编写； 任职要求 1、本科以上学历 2、熟悉 Linux 开发环境，熟练使用 Shell 3、熟悉 高并发、高性能分布式系统 4、精通Django Web开发 5、熟悉网络协议Tcp SNMP 6、从事 Python 开发 1年及以上 7、熟悉JAVA 优先 工作地点：长宁区长宁路1033号联通大厦或浦东新区浦东大道900号</t>
  </si>
  <si>
    <t>职位描述： 1、 负责项目/产品的测试工作，参与产品需求分析，负责测试计划制定,并能预先评估项目风险，确保测试活动的顺利开展； 2、 深入理解系统内部的设计原理，并能从测试的角度提供优化意见； 3、 根据产品需求和产品设计, 编写功能测试设计和用例, 开发自动化测试脚本； 4、 实施软件测试，完成对产品的集成测试与系统测试； 5、 对软件问题进行跟踪分析和报告，推动测试中发现问题及时合理地解决； 6、 汇总测试执行情况，编写相关报告； 7、 通过总结、对外交流、技术钻研和培训，进行测试过程和测试方法的持续改进。 任职要求： 1、计算机或相关专业本科以上学历；具有2年以上WEB测试相关工作经验； 2、熟悉测试流程和规范，熟练掌握软件测试方法和常用测试工具，对软件测试工作有浓厚兴趣； 3、熟悉Java/Shell/PHP/Python/Ruby等一种语言； 4、熟悉Linux，熟悉Oracle/MySQL数据库操作； 5、很强的学习能力和技术钻研能力，良好的沟通能力，善于团队合作； 6、能够编写测试脚本和测试用例； 7、有性能测试经验、自动化测试、安全性测试经验优先； 8、具有互联网或电商行业测试经验优先。</t>
  </si>
  <si>
    <t>资深Python软件工程师</t>
  </si>
  <si>
    <t>智动时代（北京）科技有限公司</t>
  </si>
  <si>
    <t>五险一金 通讯补贴 周末双休 节日福利 带薪年假</t>
  </si>
  <si>
    <t xml:space="preserve">一、基本技能 1、 基础知识 掌握至少一门脚本语言，比如Python、Perl、Ruby、Shell。了解数据库知识，掌握至少一门数据库，比如Oracle、SQl Server，DB2、Mysql等。熟练使用操作系统，了解基本比如Linux、Unix，Windows核心命令。 2、 软件测试核心技术 熟悉软件测试理论与测试方法，具备较强的软件测试技能。熟悉常用的Bug流程管理工具如Bugtags、JIRA等熟悉自动化测试如LoadRunner、Selenium等。 3、 岗位要求 （1） 具备扎实的代码走读能力，熟悉各类常用debug类工具； （2） 抓包工具，如fiddler，wireshark，tcpdump的使用。 （3） 掌握常用的测试方法，如黑盒测试、白盒测试、单元测试等 二、基本素质 1、 行业知识与背景 对于公司产品所在行业领域和受众群体有基本的认识。 2、 一般能力 一般能力是指能够胜任这份工作所要具备的一些基本的能力，如表达、交流能力。测试是一个发现问题并且跟踪解决问题的一个过程，在这个过程中需要良好的表达能力以及技巧，测试也是一个寻找他人开发的成果缺陷的一种活动，所以从业者要具备与他人良好交流的能力。 3、 质量意识 软件测试人员作为软件质量保证的一方面，必须具备一种对于软件质量的意识，要充分认识到质量对于软件成败的一种决定性因素，只有心中有质量的这种观念和想法才能在日常工作中严谨对待发现的每一个软件的缺陷。 4、 测试规划能力 测试作为软件开发活动中的一个环节，从业者需要有计划能力、风险防范分析能力、计划制定、评审能力。还要对测试项目周期内人员的安排、任务的分配、协作等做一个统筹。 5、 测试的执行能力 良好的执行力表现在测试数据的准备、测试用例的编写、软件缺陷的分析、缺陷记录以及处理。此外还涉及到一些工具，如性能、自动化工具等等。当然在面对具体行业时可能还会涉及到其他的能力，如面对网络硬件、准则了解能力、测试方法等，以及数据库方面基础能力、不同操作系统操作的能力。 6、 测试分析、报告、改进能力 对于测试活动的度量能力、对于缺陷发生的模块统计能力、测试完成后书写测试报告的能力，测试过程中的监督以及改进、跟进能力。 </t>
  </si>
  <si>
    <t>深圳市八方通达科技有限公司</t>
  </si>
  <si>
    <t>五险一金 员工旅游 年终奖金 绩效奖金 出国机会 专业培训 全勤奖 做五休二</t>
  </si>
  <si>
    <t>岗位职责： 1. 实现产品系统的后端服务，并和前端工程师紧密配合，确保系统按时上线并且功能完备； 2. 参与产品需求分析和产品设计，并进行系统的架构设计； 3. 结合产品不断思考后端服务如何优化，让架构在思考和实践中不断进化。  任职要求： 1.正规大学本科以上学历。 2.3年及以上Python开发经验，精通Python开发 3.熟悉HTML5，Json，熟悉Mysql数据库，熟练使用SQL。 4.了解HTTP协议，微服务，以及RestfulAPI。 5.有分布式系统开发部署经验者优先。 6.有Redis开发、部署经验者优先。 7.了解敏捷开发，熟悉软件设计模式。 8.良好的沟通能力和团队合作精神。</t>
  </si>
  <si>
    <t>全日制统招本科，必须学信网可查学历。
1.具有项目测试经验，测试案例设计能力。
2.有较好的团队协作能力，有较强的逻辑思维能力，学习能力和主动性，细心负责，抗压性强。
3.熟悉数据库SQL，Servevr,MySql，Oracle等，能够编写数据库脚本。
4.有自动化，性能测试其中任何实战经验。
5.掌握一种开发或者脚本语言（Java，C，C#，Python，VBS，Ruby等）者优先。
6.有安全测试经验优先。</t>
  </si>
  <si>
    <t>PHP架构师（Magento）</t>
  </si>
  <si>
    <t>上海五蕴信息科技有限公司</t>
  </si>
  <si>
    <t>五险一金 补充医疗保险 员工旅游 定期体检 弹性工作 年终奖金 绩效奖金 餐饮补贴</t>
  </si>
  <si>
    <t>岗位职责： 职责一：架构设计、优化、开发 1. 对新系统进行设计或设计质量把控; 2. 现有系统持续进行review，给出优化方案; 3. 负责项目需求分析、技术调研，负责设计完成需求规格、软件架构、测试策略，撰写相关的技术文档； 4. 搭建研发环境，完成系统中相关软件模块的编码、调试、单元测试、功能验证，保证项目进度； 5. 根据项目具体需求以及团队成员技术实力，选择最合适的技术架构方案；  职责二：技术难题解决 1. 对技术难题进行攻坚，给出解决方案；  职责三：技术学习、引入、创新、输出 1. 学习、跟进所覆盖技术领域的最新进展，并引入到公司项目中； 2. 对所覆盖的技术领域进行深入研究，推动该领域技术进步，并将成果应用于公司内外;  职责四：其他 1. 对项目相关技术和业务进行培训，指导初中级开发人员工作； 2. 协助上级处理各类问题，完成各项临时安排的任务。  任职资格： 1. 计算机相关专业，本科以上学历； 2. 5年以上开发经验，1年以上架构经验； 3. 在所覆盖的技术领域，知识的深度和广度达到高水平； 4. 熟悉微服务等技术架构； 5. 熟悉电子商务，有电商相关系统架构经验； 6. 善于学习和沟通，有强烈的责任心，热爱技术研发； 7.熟悉微信公众号及小程序应用； 8.能够流畅英文沟通者优先；</t>
  </si>
  <si>
    <t>资深测试（CQC方向）</t>
  </si>
  <si>
    <t>大查柜（上海）网络科技有限公司</t>
  </si>
  <si>
    <t>做五休二 周末双休 带薪年假 五险一金 绩效奖金 专业培训 交通补贴 餐饮补贴 节日福利</t>
  </si>
  <si>
    <t>岗位职责： 1、负责公司内金融部门开发团队的整体开发管理工作； 2、参与公司内金融部门产品的方案讨论、需求调研和架构设计； 3、负责与其它部门之间的沟通合作以及和其他公司之间的沟通协调对接工作； 4、负责开发项目的管理，带领和指导团队按计划、规范的完成开发任务； 5、指导项目团队成员的日常开发工作，解决开发中的技术难题。  任职要求： 1、大学本科及以上学历，计算机及相关专业，5年以上PHP开发经验，一年以上团队管理经验； 2、有丰富的互联网项目开发、管理经验和深厚的软件技术功底； 3、精通面向对象设计、设计模式和相关开发语言，熟悉mysql数据库开发和搜索引擎技术； 4、精通LAMP架构，熟悉Linux系统,服务器配置和Mysql数据库的管理；有大流量、大数据量系统经验优先； 5、拥有良好的代码习惯，要求结构清晰，命名规范，逻辑性强，代码冗余率低； 6、良好的沟通能力、团队精神和服务意识； 7、了解Python优先考虑</t>
  </si>
  <si>
    <t>岗位职责 1：负责CQC，SDK和web端测试工作，提高测试小组的工作效率； 2：参与需求评审，提前发现未知的问题； 3：编写测试用例，执行测试用例，参与测试的整个过程，能够敏锐的发现深层次高质量的bug； 4：根据测试需要，能够编写测试代码； 5：保证被测系统的质量，并能通过改善测试流程、方法、技能，提高测试效率和质量。 岗位要求： 1：国家统招本科正规院校毕业； 2：具备3年以上测试经验； 3：具备良好的技能，学习能力强，工作细心，耐心，有责任心，有较强的沟通能力和团队协作精神； 4：抗压能力强，富有激情，能胜任重复性的工作和能快速融入节奏的工作环境； 加分项： 1：掌握Java/ruby/python等编程语言，具备coding经验优先； 2：掌握SQL，熟悉redmine，SVN，Linux/Unix，Jenkins；</t>
  </si>
  <si>
    <t>运维开发工程师（Python）</t>
  </si>
  <si>
    <t>成都太能蜗客人力资源管理有限公司</t>
  </si>
  <si>
    <t>年终奖金 周末双休 节日福利 绩效奖金 餐饮补贴 五险一金 交通补贴 通讯补贴</t>
  </si>
  <si>
    <t>自动化测试工程师（02）</t>
  </si>
  <si>
    <t>任职要求： 1. 专科及以上学历，2年以上相关IT运维工作经验（特别优秀的应届毕业生可考虑）； 2. 熟悉Linux操作系统，熟练部署并维护Linux及其各类服务； 3. 熟练的脚本开发能力(Shell/Perl/Python)； 4. 熟悉网络安全，精通计算机软件、系统、硬件维护，熟悉TCP/IP、VPN及交换机、路由器设置； 5. 熟悉常用的监控工具，nagios/cacti/zabbix等； 6. 熟悉Nginx、Redis、Tomcat、HA Proxy、LVS、Mysql、Oracle、ESXi等常用服务架设和故障处理，有相关优化经验； 7. 熟悉 容器 的应用 调度， api 处理； 8.了解国内外比较常用的云平台，阿里云/腾讯云/AWS等; 9. 有一定的英语阅读能力，能主动学习钻研与工作相关的知识和技术； 10. 具有良好的逻辑思维及系统分析能力，善于发现和解决问题； 11. 具备良好的沟通能力，有耐心，有上进心，乐于承担工作压力，有责任心，安全意识强。</t>
  </si>
  <si>
    <t>1. 参与产品需求评审， 从测试角度对需求文档、设计文档进行分析。 2. 根据产品需求设计测试用例和测试场景。 3. 根据项目测试计划和方案， 利用测试工具对产品进行功能测试和性能测试， 并编写测试报告。 4. 根据测试用例编写自动化测试脚本，通过自动化测试工具，执行自动化测试和回归测试。 5. 分析缺陷， 并进行准确定位和验证。提交有质量的缺陷报告。 6. 根据项目安排， 协助技术支援部门提供产品技术支撑， 并协助指导解决相关技术问题。  任职条件 1、学信网可查本科，计算机相关专业优先； 2、1年以上软件测试工作经验，熟悉软件测试理论、方法、流程； 3、1年自动化测试开发经验，熟悉JAVA或至少掌握一门脚本语言Perl/Python/ruby等。 4、有自动化测试框架开发和组件测试经验，有Page Object模式设计经验优先。 5、至少熟悉一种测试工具selenium webdriver cucumber fitness testNG Junit等。 6、逻辑思考能力强，具备软件测试领域，发现、分析和解决问题的能力。 7、要有责任心与执行力，具备良好的沟通和合作能力，并且乐于分享。</t>
  </si>
  <si>
    <t>上海十维教育科技有限公司</t>
  </si>
  <si>
    <t xml:space="preserve"> 1. 设计和参与构架设计； 2. 通过对业务的理解 ，对现有产品和系统进行改进和优化； 3. 从用户和技术出发，实现面向未来的系统规划、设计和落地； 4. 技术预研和技术难点攻关，保障系统可用性、稳定性、和可扩展性； 任职要求： 1) 本科及以上学历，计算机相关专业，2年以上互联网行业经历； 2) 对计算机相关基础知识有较好理解，了解常用数据结构和算法；有扎实的编程功底，熟练掌握至少一门编程语言，如 Python、Ruby、Java、Golang、NodeJs等； 3) 掌握关系数据库及 SQL 相关知识，了解基本的设计和优化原则； 4) 熟悉一种 NoSQL 数据库，如Redis, MongoDB等； 5) 熟悉常用Web开发相关技术，包括Web框架、协议、安全等； 6) 有很强的学习能力，有主动性和上进心，不拘泥于框架，追求***实践； 加分项 1) 熟悉java，NodeJs； 2) 有良好的产品意识，愿意在产品实现及用户体验上提出自己的观点； 3) 有数据中心相关系统集成开发经验优先 </t>
  </si>
  <si>
    <t xml:space="preserve"> Python 开发工程师 1. 5年以上Python语言为主的在线服务架构设计、开发经验，有过高并发、高可用的大型项目经验者优先 2. 精通Python编程，熟悉常用的Python框架如Tornado，Django，Flask等并深入了解其原理 3. 具备扎实的计算机理论基础，有较强的数据结构及算法基础，熟悉多进程/多线程开发模式 4. 熟悉分布式系统的设计和应用，熟悉分布式、缓存、消息等机制和原理能对分布式常用技术进行合理应用，解决实际架构问题有大型分布式系统设计经验者优先 5. 熟练掌握mongodb/hadoop、redis、rabbitMQ、kafka、Linux shell脚本等 6. 很强的架构、平台设计和开发能力， 7. 加分项：掌握go，Java等其他编程语言，熟悉Docker和Kubernetes，机器学习背景   我们将提供：  * 有竞争力的薪资，极具诱惑力的奖金  * 国家规定的法定节假日，带薪年假  * 完善的培训机制和员工发展计划，公平公正透明化的员工晋升机制  * 舒适、整洁的工作环境，轻松、愉快的工作气氛  * 不定期团队建设活动    如果你是这样的人，我们诚挚的邀请你加入老男孩教育课程顾问的行列！  1. 热爱IT教育行业  2. 享受多元文化的工作环境  3. 销售是你的兴趣，奖金是你的目标  4. 思维缜密，为人诚信，对于目标坚持不懈  5. 具备良好的沟通能力和技巧    如果你希望进入一个有价值的行业，如果你希望加入一家快速成长的企业，那就加入老男孩教育吧！  工作时间：上午9:30 ―― 下午18:00（做五休二，弹性工作时间）  工作地点：上海市浦东新区张江创智良仓     我们要的不是一个雇员，我们要的是一群信的过的伙伴！  我们不会让你孤（男）助（默）无（女）援（泪）！  如果你是一个有（zuo）志（si）青年，  如果，你还在迷茫的期待一个团结友爱关心互助（海贼王）的团队，  如果你想跟once piece 里一样想成为一个大海贼大剑豪，  如果你想尽情的作  这里就是你作的平台  只要你愿意  我们愿意提供你一片自由的海域！  我们需要你勇闯关卡（有奖励哦亲！）  闯关越多，自由指数越高！  完成你的关卡，  你可以电影微博打游戏，  你可以喝茶聊天玩手机，  我们的伙伴共同向前共同开心！  对于我们的福利，该有的都有，不该有的可能也有（请自己浮想联翩！） </t>
  </si>
  <si>
    <t>Python数据分析/爬虫 工程师</t>
  </si>
  <si>
    <t>上海魔曦广告传媒有限公司</t>
  </si>
  <si>
    <t>1、参与日常项目测试，编写测试计划，设计及编写测试用例，跟踪定位产品中的缺陷； 2、参与项目需求、设计评审等工作，并提出改进意见； 3、负责测试环境的准备，探索提升项目测试的相关技术； 4、推动项目的质量改进，完善测试方案，保证项目的高质量上线。 任职要求： 1、全日制大专及以上学历，具备1年B/S测试经验； 2、测试理论知识扎实，能够灵活运用各类测试策略和方法，保证测试覆盖； 3、至少熟悉一门脚本语言，不限于python、shell、ruby； 4、熟练使用Linux命令及数据库操作命令； 5、有自动化测试相关经验优先，有持续集成相关经验优先； 6、做事认真，有责任心，具有良好的语言表达及沟通能力，具有团队合作精神。</t>
  </si>
  <si>
    <t>弹性工作 五险一金 绩效奖金 年终奖金</t>
  </si>
  <si>
    <t>1、计算机相关专业本科以上学历； 2、至少3年以上Python开发经验，熟悉爬虫、搜索、数据库建模的开发经验； 3、有能力破解复杂的图片验证码，有能力解决复杂的反爬限制，熟练使用正则表达式；有scrapy项目经验加分； 4、熟悉爬虫抓取原理及技术，熟悉搜索引擎，从结构化的和非结构化的数据中获取信息，有网站开发经历及搜索开发经验加分； 5、熟悉关系型（mysql）、非关系型数据库（mongodb  ）、缓存数据库（redis/memcached），有过建模和使用经验； 7、具有分布式、多线程/协程/进程的编程经验，有可证明的良好编码习惯，github有个人项目加分； 8、逻辑思维优秀，有良好的沟通能力和语言表达能力。</t>
  </si>
  <si>
    <t>高级测试软件工程师（美诺泰科）</t>
  </si>
  <si>
    <t>python高级开发工程师( 机器学习方向)</t>
  </si>
  <si>
    <t>上海银橙文化传媒股份有限公司</t>
  </si>
  <si>
    <t>五险一金 定期体检 全勤奖 绩效奖金</t>
  </si>
  <si>
    <t>（注：美诺泰科为创业慧康全资子公司） 工作职责： 1、 独立负责项目/产品的测试工作，参与产品需求分析，负责测试计划制定,并能预先评估项目风险，确保测试活动的顺利开展； 2、深入理解系统内部的设计原理，并能从测试的角度提供优化意见； 3、 根据产品需求和产品设计, 编写功能测试设计和用例； 4、 实施软件测试，完成对产品的接口测试、集成测试、系统测试和性能测试； 5、 完成接口自动化相关工作； 6、 对软件问题进行跟踪分析和报告，推动测试中发现问题及时合理地解决； 7、 汇总测试情况，编写相关报告； 8、善于学习及尝试新方法、新工具提高测试效率和质量  岗位要求： 1、计算机相关专业本科及以上学历，3年以上开发工作经验； 2、技术/技能要求： 1) 熟悉Java/Python/Ruby等任意一种语言，有实际编程开发经验者佳，有APP测试经验优先； 2) 熟练使用Linux，能独立搭建维护测试环境； 3) 熟悉MySql和Oralce数据库，能熟练使用复杂SQL达成测试目的； 4) 熟悉接口测试，能熟练使用常用接口测试工具  3、其他要求： 符合以下条件之一者优先： 1) 有医疗产品、医疗业务软件测试经验者 2）医疗保健行业工作背景</t>
  </si>
  <si>
    <t>1、参与现有决策引擎、推荐算法的设计与开发； 2、参与用户行为的挖掘和分析； 3、参与海量数据的挖掘和分析； 岗位要求: 1、精通python，良好的编码能力，有扎实的数据结构和算法功底； 2、基于主流机器/深度学习框架：Tensorflow、sklearn、Mahout、SparkMllib研发过相关产品 3、数学功底和建模能力强，理解数据挖掘，熟悉机器学习领域的常见算法以及算法的适用场景、优点、缺点以及弥补办法； 4、大型互联网公司推荐系统或搜索引擎或广告系统或数据挖掘开发经验优佳； 5、有以下领域之一：机器学习/数据挖掘/信息检索/自然语言处理/统计分析/Hadoop/Spark的背景优佳； 6、工作认真，细心，有条理；积极性高，求知欲强；</t>
  </si>
  <si>
    <t>信息技术经理</t>
  </si>
  <si>
    <t>上海海晏威固国际贸易有限公司</t>
  </si>
  <si>
    <t>（1）负责业务支撑系统及平台的产品后端功能开发； （2）参与产品需求讨论； （3）关注业界技术动态，协助提高团队技术氛围和能力； （4）协助团队内重点项目的规划、评审和难点攻关； （5）负责关键模块的设计； （6）根据系统发展对技术架构不断调整持续优化。  岗位要求： （1）熟悉Linux操作系统、熟悉shell、掌握LNMP开发； （2）至少熟练使用一种PHP框架（Laravel、Yii2优先）； （3）熟悉MySQL数据结构设计及具备优化经验者优先； （4）能够独立设计复杂的业务功能模块者优先； （5）有良好的编程习惯和简洁清晰的代码风格。</t>
  </si>
  <si>
    <t>WEB服务架构师(Python)</t>
  </si>
  <si>
    <t>北京中创信测科技股份有限公司</t>
  </si>
  <si>
    <t>岗位职责： 1、为系统和项目提供 API 支持； 2、参与设计并维护系统架构，保证线上服务稳定可用； 3、不断改善系统的用户体验和开发体验.  -基本要求 1、 拥有5年以上 Python 实际开发经验； 2、熟悉 Python Web 开发的常规模式； 3、熟悉 API 开发的常规组件，如 MySQL, Redis,zookeeper,MongoDB 等； 4、自我驱动的学习和工作习惯，对未知技术和领域能快速掌握并实践； -优先条件： 1、有分布式系统、大数据开发经验； 2、有 Python Flask 开发 Web API 的经验； 3、有C++经验者优先； 4、有 GraphQL 开发经验； 5、有基本的前端开发经验； 6、有通信行业相关项目经验； 7、良好的沟通、协调能力，有团队管理经验者优先； 8、如有 GitHub 账号或技术博客，请在简历中写明。</t>
  </si>
  <si>
    <t>生物信息工程师（应届生）</t>
  </si>
  <si>
    <t>上海仁东医学检验所有限公司</t>
  </si>
  <si>
    <t>五险一金 通讯补贴 交通补贴 员工旅游 年终奖金 专业培训 定期体检</t>
  </si>
  <si>
    <t>1、负责基于高通量测序技术（NGS）以及相关辅助技术（定量PCR，Sanger测序，数字PCR，生物芯片）的生物信息算法开发和流程开发； 2、负责软件著作权的申报和专利申报；临床产品的开发、升级和维护以及相关的性能验证； 3、负责免疫治疗相关分子伴随诊断的基础研发、biomarker发现以及验证、大队列人群数据挖掘； 4、负责基于data mining和text mining的临床数据挖掘，结合公司的临床数据构建完整的数据注释系统和精准的个性化医疗信息。 任职资格: 1、生物信息学、基因组学、遗传学等相关专业背景硕士及以上学历； 2、了解Illumina、PGM、Proton测序相关背景，熟悉NCBI等大型生物信息学数据库网站，对生物统计学原理及意义有深刻应用能力； 3、掌握Ruby,Perl，python，R, C/C++等编程语言，熟练使用linux操作系统，熟悉基础数理统计知识和R/matlab等统计工具，熟悉数据挖掘算法，算法设计、软件开发； 4、熟悉掌握全基因组、外显子、转录组等测序数据的分析和常用生物信息分析软件，能够建立高通量测序技术分析流程和软件开发； 5、有转录组测序、外显子测序、全基因组重测序等高通量测序相关的项目经验优先考虑。</t>
  </si>
  <si>
    <t>WEB服务端开发工程师-PHP/GO</t>
  </si>
  <si>
    <t>五险一金 免费班车 餐饮补贴 专业培训 出国机会 定期体检 弹性工作 绩效奖金</t>
  </si>
  <si>
    <t>工作职责： 1.负责360搜索用户产品相关的web服务端开发工作 2.有良好的需求拆解，问题分析的能力 3.撰写相关的技术文档，进行方案设计 任职资格： 1.本科以上学历，计算机相关专业，三年以上服务端研发经验 2.熟练掌握 PHP / Golang 开发语言中的一种，两种都有实践经验的优先 3.能够熟练使用 Mysql / Redis / Nginx 等常用web组件，能按场景优化使用 4.熟悉常用的互联网技术，包括但不限于 缓存优化，队列技术，静态化设计等 5.有一定的好奇心和自我驱动能力，能学习业内先进技术，保持技术进步 加分项： 1.有OpenResty使用经验 2.有Docker使用经验 3.能够熟练使用 Kafka, Map/Reduce, Storm/Flink, Elasticsearch 等技术工具进行业务功能研发 4.有高并发、大流量项目的系统设计及实践经验 5.热爱开源，参与开源项目 6.了解HTTPS部署及优化</t>
  </si>
  <si>
    <t>岗位要求: 1、计算机、通信、电子等相关专业本科以上学历，3年以上测试相关经验； 2、熟悉C/C++/Java等至少一种编程语言，有Shell或Ruby/PHP/Perl/Python等使用经验者优先 3、有Android/iOS性能测试、自动化测试、后台接口测试、白盒测试经验优先 4、熟悉测试流程和规范，掌握常用测试方法和工具，对软件测试有浓厚兴趣 5、优秀的学习能力以及强烈的责任心和团队精神，善于与他人合作，有技术分享精神</t>
  </si>
  <si>
    <t>上海久耶供应链管理有限公司</t>
  </si>
  <si>
    <t>工控安全研究员</t>
  </si>
  <si>
    <t>补充公积金 餐饮补贴 年终奖金 股票期权 定期体检</t>
  </si>
  <si>
    <t>章和技术（广州）有限公司</t>
  </si>
  <si>
    <t>岗位职责：  1、负责ERP系统相关产品服务端的研发，编写高质量的代码；  2、负责核心业务和模块的编写, 保障业务快速、平稳迭代  3、保持对前沿技术的关注, 结合业务更好的落地, 指导新同学, 提高团队整体战斗力  职位要求：  1、3年以上相关工作经验，本科及以上学历；  2、良好的编程习惯，代码结构清晰，命名规范；  3、2年以上使用python开发经验，同时有golang开发能力的优先  4、熟练掌握Flask, Sqlalchemy，Celery等主流框架，深入理解框架实现原理及特性；熟练使用python的常用库;  5、拥有基础的前端js开发能力；  6、熟练掌握MySQL数据库，具备MySQL索引优化、查询优化的能力，熟悉其他非关系型数据库;  7、熟悉分布式、多线程、异步及高性能设计，会性能调优；  8、对软件产品有强烈的责任心，具备良好的沟通能力和优秀的团队协作能力</t>
  </si>
  <si>
    <t>五险一金 补充医疗保险 弹性工作 绩效奖金 年终奖金 员工旅游 定期体检 周末双休</t>
  </si>
  <si>
    <t xml:space="preserve">工作职责: 技能要求： 工作素养： </t>
  </si>
  <si>
    <t>广东盛迪嘉集团有限公司</t>
  </si>
  <si>
    <t>职位信息 1、负责自动化运维平台研发，设计并开发持续交付、资产管理、系统监控告警等自动化运维平台； 2、负责运维平台和相关运维工具的开发 3、提高自动化运维水平、故障响应能力、提升迭代效率、降低运维人力成本； 4、运维相关的新技术的研究； 5、独立承担开发任务，主导需求的开发，修改，调试，外部配合，发布上线等工作;  岗位要求： 1、本科以上学历，有3年以上开发工作经验，有项目管理工作经验者优先 2、精通Python开发，了解docker，k8s 3、熟悉Linux平台环境的开发，掌握Linux常用命令，熟悉bash及其余SHELL脚本的编写 4、对新技术有强烈的探索欲望，责任心强，善于团队合作与管理 5、有优秀的系统设计和架构的意识，熟悉常用的运维系统的设计原则，熟悉软件设计模式和软件工程； 6、有大数据分析、机器学习的兴趣或经验更佳</t>
  </si>
  <si>
    <t>功能测试工程师</t>
  </si>
  <si>
    <t>python开发工程师(J11765)</t>
  </si>
  <si>
    <t xml:space="preserve">1、根据产品规范编写测试计划，设计测试数据和测试用例； 2、实施软件测试，完成对产品的集成测试与系统测试，负责产品的功能、模块、性能及其他方面的测试； 3、对软件问题进行跟踪分析和报告，推动测试中发现问题及时合理地解决； 4、汇总测试执行情况，编制相关报告； 5、编写自动化测试脚本，实现性能测试及功能自动化测试； 6、制定测试规范，包括测试流程、测试文档模板； 7、编写测试培训资料，培训测试人员。 任职要求： 1、本科以上学历，计算机相关专业，英语四级或同等水平； 2、三年以上相关工作经验，细心、踏实、逻辑思维能力强，能从基础的手工测试做起； 、3、熟悉并使用过自动化测试工具，可独自搭建自动化测试框架(如selenium、QTP等)； 4、熟悉并使用过常见的性能测试工具 (如loadrunner、Jmeter等)；熟练掌握Linux/Unix系统基本命令、常用SQL语句和数据库的基本操作； 5、熟练掌握一种或多种脚本语言（如ruby、python、shell等）或C、java、C#等主流计算机语言； 6、具有良好的敬业精神、团队协作精神，能承受一定的工作压力，具有良好的沟通能力、较强的文字表达能力； 7、有很强的学习能力、分析能力和解决问题的能力。 </t>
  </si>
  <si>
    <t>工作职责: - 负责班主任业务的数据平台和数据产品研发。 - 开发并实现优秀的数据流、数据架构、数据工具/产品，提供高可用的数据服务，发挥数据价值。 - 持续优化系统性能，攻克技术难题 任职资格: - 计算机或相关专业本科及以上学历，2年以上大数据开发经验,扎实的数据结构和算法功底。 - 编码能力强，熟练掌握数据结构和算法； - 熟悉linux平台，熟悉至少一种脚本语言（Shell/Python/Scala） - 熟悉大规模数据处理、分布式计算等相关技术，如Hadoop、Hive、Spark、MapReduce等，有较丰富的实践经验 - 思路清晰，具有良好的自学能力、良好的团队合作和沟通协作能力；</t>
  </si>
  <si>
    <t>嵌入式 系统逆向分析/反汇编工程师</t>
  </si>
  <si>
    <t>广州众诺电子技术有限公司</t>
  </si>
  <si>
    <t>10-30万/年</t>
  </si>
  <si>
    <t>办公用品及设备 电子技术/半导体/集成电路</t>
  </si>
  <si>
    <t>五险一金 专业培训 餐饮补贴 绩效奖金 年终奖金 定期体检 股票期权</t>
  </si>
  <si>
    <t>岗位职责： 1、负责嵌入式系统的提取和分析； 2、负责开发反汇编处理工具及反汇编插件； 3、负责芯片的反汇编分析及代码逆向。 任职资格： 1.计算机、通信、电子、软件等相关专业本科及以上相关专业，3年以上工作经验（优秀应届硕士毕业生也可考虑）； 2.熟练掌握C语言、汇编语言，有较强的程序反汇编技术和逆向分析能力； 3.熟练使用WinDBG、IDA Pro、OllyDBG、Binwalk等调试、逆向工具； 4.熟悉51单片机、ARM汇编指令体系，能够熟练阅读和理解反汇编代码，有较强的程序反汇编技术和逆向分析能力； 5.熟悉Python、 Ruby、Perl中至少一种； 6.熟悉linux/Vwaorks等操作系统，熟悉bootloader原理； 7.对软件逆向领域和软件安全领域有强烈的爱好； 8.工作认真负责，责任心强，肯专研，对待技术攻坚问题有韧劲，有较强的学习能力与工作能力，有较强的团队精神。</t>
  </si>
  <si>
    <t>贴吧基础业务技术部_基础业务PHP研发工程师 (职位编号：baidu018294)</t>
  </si>
  <si>
    <t>-负责百度贴吧基础业务产品及运营需求研发、架构设计等工作
-负责百度贴吧pc/wap/na服务端研发维护工作，包括系统优化、架构升级、性能稳定性优化等
-负责与产品、运营、测试等相关角色合作，推进项目进展 -计算机或相关专业本科及以上学历，具备一年以上PHP语言为主的大中型软件开发经验
-熟悉PHP实现和工作原理, 了解各种主流框架（如PHP的主流框架）的使用及其原理
-熟悉Linux/Unix 使用及基础原理
-熟悉mysql/redis等常用存储使用及优化
-良好的团队合作精神和沟通能力，能充分与客户端、产品、运营等其他工种配合
-具有强烈的进取心和求知欲望，善于学习和运用新知识，乐于解决具有挑战性的问题</t>
  </si>
  <si>
    <t>广州交通信息化建设投资营运有限公司</t>
  </si>
  <si>
    <t>岗位职责： -负责系统后台服务（主要涉及：通信/数据处理部分）的开发工作，协调系统开发进度，完成系统研发、测试、改进和上线。 - 负责制定技术文档和开发规范，并对开发过程进行持续改进。 - 负责系统可靠性、可用性、可维护性、可扩展性等技术的研究和保障。 - 能积极主动的自我学习提高。  岗位要求： - 本科及以上学历，计算机相关专业。 - 具备良好的代码编写能力，2年以上后端系统开发经验。 - 熟悉Golang（Ruby/rails)语言及相关主流框架。 - 精通Linux系统。 - 精通PostgreSQL/Oracle数据库、Redis的应用开发。 - 较强的文档编写能力，良好的语言表达及沟通能力。</t>
  </si>
  <si>
    <t>Python开发高级/资深工程师/专家</t>
  </si>
  <si>
    <t>广州小鹏汽车科技有限公司</t>
  </si>
  <si>
    <t>岗位职责： 1、负责运维平台的后台研发、优化工作，如CMDB、发布、监控系统等； 2、负责车载安全芯片服务端管理系统研发和技术预研； 3、负责充电桩服务端资源管控平台的设计和开发； 4、负责办公网账号体系统一登录认证平台的开发；  任职要求： 1、本科或以上学历，计算机相关专业，3年以上 Python Web 项目开发经验； 2、熟练掌握至少一种WEB开发框架，如 Flask\Django\Tornado 等，具备良好的面向对象编程思想和编码风格； 3、能兼顾 Web 前端，熟悉 HTML\CSS\Javascrip，以及 React\Angular\Vue 等任意一种主流框架； 4、熟悉以下任意一项技术：ansible、zabbix、puppet、k8s、docker、git、jenkins 等； 5、责任心强，良好的对外沟通和团队协作能力，能承受一定的工作压力。</t>
  </si>
  <si>
    <t>配置管理工程师（SCM工程师） (职位编号：2019021904)</t>
  </si>
  <si>
    <t>塔上半导体（上海）有限公司</t>
  </si>
  <si>
    <t>五险一金 员工旅游 交通补贴 餐饮补贴 定期体检 年终奖金 绩效奖金 出差补助</t>
  </si>
  <si>
    <t xml:space="preserve">1.负责公司软件项目日常版本release和代码配置管理；建立每日构建体系，编写编译脚本，发布每日构建版本。查找定位编译错误。版本和故障管理环境的建立、维护等工作； 2.根据项目需要，利用gerrit管理项目代码，创建、管理分支，定期rebase分支，编写代码管理文档；建立和维护项目的配置管理环境，制定配置管理系统的权限管理、安全和备份策略； 3.建立公司新平台新项目的开发基线； 4.建立和维护Mantis服务器、Testlink服务器； 5.建立和维护gerrit服务器； 6.建立和维护Perforce服务器； 7.定期对工作流程和工作环境做安全审计；配合客户做安全稽查；管理和跟进手机项目安全问题的分析和解决； 8.编写和维护工作相关的流程文档； 9.为新入职员工做开发环境和流程的培训。  任职要求： 1.正直、专注、耐心、有钻研精神；热爱Android系统、热爱新技术； 2.熟练操作git、gerrit、jenkins、repo，对git，repo命令、分支操作有深刻理解； 3.熟悉配置管理流程，熟悉ubuntu，熟练运用shell、bash，熟悉makefile编写，有shell编写经验优先； 4.具备7x24小时的应急响应能力； 5.计算机科学、计算机应用、软件工程、电子工程相关专业本科以上学历； 6.熟悉Shell脚本，熟练掌握PHP、Python语言，熟悉Ruby语言； 7.有2年以上Android项目工作经验为佳。 </t>
  </si>
  <si>
    <t>上海华斯软件网络有限公司</t>
  </si>
  <si>
    <t>工作内容： 参与公司产品及项目研发，分析业务需求，设计并实现后端功能模块  职位要求： 1、计算机相关专业硕士毕业，三年以上后端开发经验, 熟悉python/golang/node中的一门或多门语言，对所熟悉语言的语言特性有较深入了解 2、良好的计算机基础知识，熟悉常用的数据结构和算法 3、熟悉mysql、mongodb、redis等常见的sql/nosql/内存数据库使用与优化 4、拥有良好的代码风格，对并发编程、调度、web服务开发有实战经验，熟悉web开发框架 5、熟悉Linux，对服务端部署架构、nginx等web服务部署有项目实战经验，并且熟悉相关优化 6、思维清晰，沟通能力和理解能力强 7、工作认真仔细，责任心强</t>
  </si>
  <si>
    <t>五险一金 员工旅游 交通补贴 年终奖金 绩效奖金 专业培训 通讯补贴 餐饮补贴 定期体检</t>
  </si>
  <si>
    <t xml:space="preserve">1、负责大数据项目安全运维过程中的安全事件发现及分析； 2、挖掘企业用户安全事件攻击者行为； 3、输出日志分析周报、月报等； 4、其他运维工作。  任职资格： 1、具有基本的攻防知识，熟悉网络攻击方法，对信息安全行业有浓厚的兴趣； 2、善于学习，具有分析、解决问题的能力； 3、掌握shell,phthon,ruby,go其中的一种脚本，方便日常运维； 4、熟悉linux系统，能读懂sql语言； 5、熟悉病毒、木马等感染过程，熟悉常见攻击工具的使用； 6、熟悉web攻击，例如sql注入，跨站攻击、遍历攻击等，熟悉挂马工具 7、熟悉常见漏洞及漏洞利用原理； 8、具有安全日志分析经验优先考虑 9、责任心强，，工作认真，人品端正； 10、大专及以上学历   工作区域：上海浦东新区  </t>
  </si>
  <si>
    <t>安全分析工程师（临港）</t>
  </si>
  <si>
    <t>上海鹏越惊虹信息技术发展有限公司</t>
  </si>
  <si>
    <t>岗位职责： 1、根据日志、流量、事件等几个方面，从主机、网络、应用等系统识别入侵、漏洞利用、恶意软件等异常行为，输出检测模型，提高安全产品系统威胁感知能力。 2、研究最新的安全攻防对抗技术，能从攻击者视角看问题，不断提升公司产品安全检测、防御、预警能力，指导安全研发团队研发安全检测、监控或防御方案。 3、参与安全事件应急响应，能对攻击进行溯源安全并给出改进方案。 任职要求： 1、熟练掌握安全攻击技术、安全工具，深入理解安全漏洞产生原理及挖掘方法； 2、有数据分析方面经验，能主动从数据中发现安全问题并提出解决方案； 3、熟悉恶意软件分析、木马/rootkit分析、僵尸网络、安全事件调查等相关专业知识，可以对安全事件进行应急及溯源分析； 4、熟悉IDA Pro、GDB、OD、WinDbg等常见的逆向分析与调试工具，具备逆向分析能力； 5、具备一定的开发能力，熟练使用C\C++、Python、Perl、Ruby等至少一种语言； 6、良好的沟通及团队合作能力，具备快速学习能力，对前沿技术、应用实践有学习欲望  此岗位工作地：南汇临港 招聘公司：上海鹤优信息科技有限公司 上海鹤优信息科技有限公司为2015年3月在临港新注册的高科技公司，是上海鹏越惊虹信息技术发展有限公司全资子公司，上海鹏越惊虹信息技术发展有限公司（以下简称鹏越公司）是依托上海交通大学信息安全工程学院核心研发团队的专业从事网络及信息安全产品研发、安全系统集成、安全咨询服务以及计算机管理信息系统，特别是对安全管理性需求有较高要求的管理信息系统开发的民营高科技学科型企业。</t>
  </si>
  <si>
    <t>云计算高级python研发工程师</t>
  </si>
  <si>
    <t>上海浩方信息技术有限公司</t>
  </si>
  <si>
    <t>岗位职责： 1、负责项目的系统架构设计、提供解决方案； 2、开发和维护统一的软件开发架构和规范，发现和解决存在的技术问题； 3、从事核心架构部分代码的编写，为初级开发人员提供技术指导及帮助。    岗位安排： 作为python研发组长带头进行相关研发工作，要求编码能力强，能带人。 任职要求： 1、5年以上的Python相关软件开发经验； 较强的学习能力和抗压能力 2、 计算机基础理论扎实，熟悉数据结构、算法、操作系统、TCP、HTTP 等计算机基础知识； 3、扎实的编程语言pythonGO功底； 深入了解 Django、Flask、Tornado 等主流 Python Web 框架； 4、 熟悉 MySQL Redis 等数据库 并有良好的数据库设计和优化能力； 5、具备较强的编程能力，了解正确的编码规范； 6、 熟悉 UnixLinux 操作系统； 7、 具有较强团队合作、发现问题、解决技术问题的能力，思路清晰，可提出创新解决方案； 8、熟悉自动化运维以及 Ansible zabbix ELK Docker 等相关工具者优先。 9、热爱软件研发工作，有强烈的创新精神并能付诸实施，能积极学习业界新技术； 10、有良好的逻辑思维能力和想象力，善于抽象简化复杂问题，善于系统性思考并使用创新性思维解决问题，学习能力强； 11、有责任心，优秀的团队合作精神，良好的沟通表达，积极主动，自我驱动，乐观，诚实，勤奋，严谨；</t>
  </si>
  <si>
    <t>中国民航信息网络股份有限公司上海分公司</t>
  </si>
  <si>
    <t>五险一金 补充公积金 餐饮补贴 年终奖金 定期体检 补充医疗保险</t>
  </si>
  <si>
    <t>深圳德聚企业管理咨询有限公司</t>
  </si>
  <si>
    <t>五险一金 补充医疗保险 交通补贴 股票期权 年终奖金 绩效奖金 餐饮补贴 弹性工作 通讯补贴 补充公积金</t>
  </si>
  <si>
    <t>工作职责： 1. 负责量化交易平台的核心模块设计与实现，包括不限于平台基础架构、安全、数据、交易所对接等功能模块； 2. 新技术的调研与应用。 职位要求： 1.统招本科及以上学历，3年以上开发工作经验，一线的编码能力，互联网行业优先，良好的与人沟通能力； 2.熟悉虚拟化和Docker容器技术； 3.熟悉Linux系统管理知识，了解各种主流服务器的配置和部署方法； 4.精通Python； 5.熟悉web前端技术或者移动app开发技术和框架； 6.有使用MySQL，MongoDB等数据库的经验； 7.对交易有浓厚兴趣，了解金融相关知识； 8.较强的沟通能力，抗压能力。</t>
  </si>
  <si>
    <t>上海卓丝信息技术有限公司</t>
  </si>
  <si>
    <t>1、熟练运用HTML+CSS/Vue来制作符合W3C标准的静态页面，兼容各大PC和手机浏览器(IE8+、Chrome、Safari、Firefox、Opera、QQ、微信等)； 2、熟练掌握XHTML/HTML5/CSS/JavaScript/Vue前端技术，具有2年以上相关编程经验； 3、熟练使用至少一种JS框架（如 jQuery、backbone、angularjs、vue.js、react），并有一定的项目经验； 4、熟悉页面性能的优化，熟悉Chrome开发者工具； 5、熟悉Web前端与后端交互数据接口定义，前端Ajax实现Json、XML格式的数据发送与数据解析； 6、了解常用前端构建工具（如 fis3、gulp、grunt、web    pack）和后端开发语言（如Java、.NET、PHP、Python、Ruby）者优先； 7、  熟悉JavaScript与Native APP交互； 8、  能提供完善的混合App（JS方向）技术方案； 9、  熟悉Ionic、 Angular 、React    Native任一种框架。</t>
  </si>
  <si>
    <t>北京方圆奇正数码科技有限公司</t>
  </si>
  <si>
    <t>Python中高级开发工程师</t>
  </si>
  <si>
    <t>新浪微博</t>
  </si>
  <si>
    <t>岗位职责： 1. 负责公司产品测试及质量控制； 2. 参与需求分析、制定测试计划、设计和编写测试用例、编制测试脚本、搭建测试环境，进行缺陷跟踪和软件质量分析等。  任职要求： 1、大学本科或以上学历，计算机或相关专业； 2、具备1年以上软件开发、测试工作经验，有白盒功能测试、接口测试经验； 3、精通性能测试方案和场景设计、性能测试脚本设计开发，精通常用性能测试工具如Loadrunner，有大型项目性能测试经验优先； 4、精通如QC、Testlink、TFS、Jira等部分常用测试管理工具； 5、熟练使用silktest、selenium、QTP等任意两种以上自动化测试工具，有搭建自动化测框架者优先； 6、熟悉Unix、Linux、Windows等操作系统，熟悉Oracle、MySQL等数据库； 7、熟悉一到两种开发语言（JAVA、C/C++/C#、JSP、ASP、JavaScript、Perl、PHP、Python、Ruby）者优先； 8、具备良好的沟通表达能力，良好的团队合作精神； 9、具备快速学习及技术钻研能力，工作积极主动，执行力强。</t>
  </si>
  <si>
    <t>免费班车 五险一金 年底双薪 餐补 带薪年假 弹性工作 补充医疗保险 定期体检 通讯补贴</t>
  </si>
  <si>
    <t>工作职责 1、构建微博动态属性、用户动态属性的实时存储和分析系统 2、负责热点词在微博传播、搜索传播中相关的热度特征统计和分析 3、负责热点的挖掘、特征分析、流通推荐的工作  任职资格： 1、扎实的编码能力与算法基础，熟练使用Linux下的python／shell/c++/php中2门以上的语言开发 2、具有良好的沟通能力和良好的团队合作精神，学习能力强 3、熟悉hadoop、hbase、hive的实现机理 4、参与过存储系统开发、实时统计系统、个性推荐的项目方向，优先选用</t>
  </si>
  <si>
    <t>深圳商办网科技有限公司</t>
  </si>
  <si>
    <t>五险一金 周末双休 年终奖金 绩效奖金 专业培训 员工旅游</t>
  </si>
  <si>
    <t xml:space="preserve">  岗位职责： 1、参与项目需求讨论，制定测试计划，设计测试用例； 2、测试执行，对客户端的功能、性能、安全等方面进行测试； 3、跟踪问题，推动问题处理并制定规避方案。   任职资格： 1、具有2年(含)以上测试经验、测试案例设计能力； 2、熟悉数据库SQL Server，MySQL，ORACLE等； 3、有自动化，性能测试其中任何实战经验，熟练使用jmeter测试工具； 4、掌握一种开发或者脚本语言（Java、Python、VBS、Ruby等）者优先； 5、较好的团队协作能力，有较强的逻辑思维能力，学习能力和主动性，细心负责，抗压力强。</t>
  </si>
  <si>
    <t>上海维尘商务咨询有限公司</t>
  </si>
  <si>
    <t>五险一金 商业保险 员工旅游 专业培训 绩效奖金 年终奖金 定期体检 国际化办公</t>
  </si>
  <si>
    <t xml:space="preserve"> 1、参与软件项目的编码实施、测试和文档编写； 2、负责业务需求分析，将业务需求拆分成独立的业务功能，并负责相关的开发等工作； 3、参与核心技术问题的攻关，架构设计，系统优化，协助解决项目开发过程中的技术难题； 4、配合项目的整体计划和安排，对业务人员进行技术指导；  岗位要求： 1、计算机相关专业、本科及以上学历； 2、熟悉Python，代码能力优秀； 3、熟悉SQL，熟悉Orcale、DB2、SQLSERVER、Mysql数据库应用开发中至少一个； 4、熟悉linux/Unix常用操作命令，了解shell； 5、具有高度的责任感，工作积极主动、学习能力强、善于总结，有规范化文档编写良好习惯； 6、加分项：有系统部署或运维相关的经验；或熟悉操作系统、存储、上线等技术栈，包括但不限于：docker、devops或rhce ccnp证书等相关</t>
  </si>
  <si>
    <t>自动化测试工程师（PSAE）</t>
  </si>
  <si>
    <t>普强信息技术（北京）有限公司</t>
  </si>
  <si>
    <t>五险一金 免费班车 员工旅游 专业培训 年终奖金 股票期权 弹性工作 定期体检 下午茶 免费健康房</t>
  </si>
  <si>
    <t>上海水象网络科技有限公司</t>
  </si>
  <si>
    <t>六险一金 员工旅游 年终奖金 定期体检</t>
  </si>
  <si>
    <t>工作职责： 1，负责数据平台后台产品的研发与维护； 2，负责自动化测试产品的研发与维护； 3，其他工具类开发维护。 岗位要求： 1，精通Linux/Unix平台上的Python开发，3年以上Web服务器端开发经验， 2年以上python服务端开发经验； 2，熟悉Flask, Django等Python框架； 3，精通Mysql等常用数据库，具备SQL调优能力，了解NoSQL优先； 4，熟悉Apache Superset，具有一定前端开发能力者优先； 5，具备良好的分析解决问题能力,能独立承担任务和有系统进度把控能力； 6，有良好的团队合作能力,富有工作激情，善于沟通，热爱编程，有较强的学习能力，有强烈的求知欲，能及时关注和学习业界***。 7，有爬虫经验。</t>
  </si>
  <si>
    <t>TypeScript /Node.JS 开发人员(Yumi)</t>
  </si>
  <si>
    <t>佳速投资咨询（上海）有限公司</t>
  </si>
  <si>
    <t>弹性工作 出国机会 国际团队</t>
  </si>
  <si>
    <t>公司简介 宇秘是一个面向全球的现代品牌创业平台，可轻松建立微信店铺并通过社交商务推动销售。 我们的愿景是“你我触手可及的社交电商”。  我们的公司位于上海和新加坡，并得到了中国加速（Chinaccelerator）和 Lean VenturePartners 的投资和支持。目前，我们的客户包括 88rising、DOE、Yeti 等***新兴品牌。选择 yumi 宇秘，你将加入一个小而精的团队，同事们都是才华横溢的设计师和开发人员，工作地点位于上？市静安区核心地段的中国加速（Chinaccelerator）(― 中国领先的创业加速器）。在这里，你不仅可以获得导师的指导，近距离接触其他初创公司，而且还有免费啤酒供应哦!  我们使用的是敏捷方法论，而且我们的开发周期能使团队内所有成员都能关注像前端（Vue+ Webpack），后端（TypeScript，Ruby，Golang，NodeJS）和 DevOps/云工程等平台其他部分的新进展。 工作描述  宇秘正在寻找一位具有出色的软件设计和编码技能的 Typescript/ Node.JS 开发人员 (自由职业)。该职位重点负责为我们的商家仪表板设计、领导及开发尖端的后端技术，以便为数百万用户提供可扩展性。  理想人选应具有在敏捷团队中工作的经验，有可靠的全栈开发能力，能与我们的 DevOps团队进行沟通。而且必须对常见的工程设计模式和业务逻辑设计有基础的了解。   技能要求</t>
  </si>
  <si>
    <t>Python/C++研发工程师</t>
  </si>
  <si>
    <t>北京东土科技股份有限公司</t>
  </si>
  <si>
    <t>五险一金 餐饮补贴 专业培训 绩效奖金 定期体检 员工旅游</t>
  </si>
  <si>
    <t>上海通创信息技术股份有限公司</t>
  </si>
  <si>
    <t xml:space="preserve"> 任职要求：  </t>
  </si>
  <si>
    <t xml:space="preserve">1. 参与项目的需求评审，负责编写测试计划、规划详细的测试方案、设计测试用例； 2. 实施软件测试，完成对产品的集成测试与系统测试，对产品的功能、性能及其他方面的测试负责； 3. 汇总测试执行情况，编制相关测试报告等相关的技术文档； 4. 提出对项目的改进要求并评估改进方案是否合理。 5. 跟踪Bug修复，积极与开发沟通合作，进行问题定位以及修复后的验证； 任职要求： 1. 至少2-4年以上软件测试相关工作经验,计算机相关专业,本科以上学历，学信网可查； 2. 熟悉软件工程、软件测试理论和方法，了解相关的测试流程、测试文档标准和软件工程学原理； 3. 熟悉Windows、Linux操作系统以及Oracle、MySQL等数据库日常使用，熟悉常用测试工具； 4. -至少熟练掌握一门编程语言，如PHP、.Net、C、Java、Ruby等，具有快速阅读代码的能力； 5. -熟悉数据库读写操作，熟悉SQL语句，使用过Oracle，SQL Server、MySQL任意一种数据库； 6. -熟悉常用的自动化测试工具，能够编写自动化脚本，如LoadRunner、QTP、Jmeter、Appscan、Selenium等。 7. 具备良好的表达和沟通能力，较强的团队精神，乐于分享； 8. 有较好的文字功底，能够编写软件相关标准文档； 9. 具备钻研精神、积极主张、责任心强，拥有较强的独立解决难题的能力； 10. 自有测试体系者优先 </t>
  </si>
  <si>
    <t>Python后端开发工程师（AI人工智能方向）</t>
  </si>
  <si>
    <t>上海意赋教育科技有限公司</t>
  </si>
  <si>
    <t>深圳市为众云科技有限公司</t>
  </si>
  <si>
    <t>五险一金 员工旅游 交通补贴 餐饮补贴 专业培训 定期体检 绩效奖金 年终奖金 股票期权 补充医疗保险</t>
  </si>
  <si>
    <t xml:space="preserve">岗位职责： 1.负责公司互联网产品的分析设计、开发实现和持续改善； 2.持续提升用户体验和性能指标； 3.持续学习和研究前端新技术以提升专业能力。 任职资格： 1.大专及以上学历，3年以上相关工作经验； 2.熟悉各种Web客户端，尤其是主流Web浏览器的开发模式和特性； 3.精通HTML、JavaScript、Ajax、CSS等Web开发技术； 4.熟悉HTTP协议，了解TCP/IP的基本工作原理； 5.熟练使用主流框架(React/Vue/Angular)，熟悉 ECMAScript 编程； 6.熟悉任何一门后端语言经验（ Node.js/Ruby/Python/PHP 等）； 7.熟悉设计模式，并在Javascript中有实践经验者优先； 8.对于大型Web站点性能问题的定位和解决有经验者优先。  </t>
  </si>
  <si>
    <t xml:space="preserve">本岗位要求有tensorflow、keras、tflearn等相关机器学习框架开发经验 工作内容： 1.使用Python进行后端API开发 2.将Kerasa代码整合至业务逻辑中 3.API文档的设计与撰写 4.配合团队其他成员进行项目开发 5.善于H5开发 工作要求： 1.了解并掌握软件工程相关知识与技术 2.具有软件工程、计算机相关专业 3.熟练掌握Python3，能根据需求快速设计出API和数据模型并构建 4.熟练使用Flask、Diango中的一种 5.熟练H5开发，有3年及以上项目经验者优先 6.有tensorflow、keras、tflearn等相关机器学习框架开发经验 7.熟悉机器学习 8熟悉RPi.GPIO者优先   意赋教育科技，致力于中小学人工智能、科技创新课程体系、实验室搭建以及实验室课程研发与创新教育。  平台与课程设计成员来自国内外名校，以美国MIT背景的技术与设计专家为核心主创人员，具备完整的平台与课程设计、开发体系以及授课支持体系，保证设计-开发-授课支持全流程落地。  公司已经将业务拓展至全国5个城市，与各个地区的创新教育专家一起，推动整个K12无纸化信息技术教育产品架构的发展。培养学生对技术探究的兴趣与积极性，掌握科技创新思维和技术实践能力，支持学生进行创作和表达，能够自主灵活的搭建创新实用的解决方案，成为具有创造力的未来型人才。  这里有 -具竞争力的薪酬待遇 -扁平化管理，不讲title，不按资排辈 -极速发展的大平台，行业内最有实力的工作伙伴   </t>
  </si>
  <si>
    <t>Java开发工程师（集成1851）</t>
  </si>
  <si>
    <t>北京南天软件有限公司</t>
  </si>
  <si>
    <t>五险一金 餐饮补贴 交通补贴 年终分红 节日福利</t>
  </si>
  <si>
    <t>岗位职责： 1、云服务管理部门相关业务产品集成架构、设计、研发及管理工作； 2、 软件产品集成开发需求分析、系统设计、产品开发及系统优化等工作； 3、软件产品集成开发研发组织管理。   任职要求： 1、2年以上研发经验、本科及以上学历、35岁以下； 2、掌握JAVA、JSP、C等技术，熟悉Python、ruby等技术； 3、独立负责与过某些互联网或软件产品架构及设计工作； 4、熟练理解并深刻掌握软件产品研发周期及过程管理。</t>
  </si>
  <si>
    <t>北京航空航天大学</t>
  </si>
  <si>
    <t>乐艺教育科技（广州）有限责任公司</t>
  </si>
  <si>
    <t xml:space="preserve">python后台项目经理    工作职责: 1、同技术开发小组完成各项工作任务 2、负责项目的团队研发 2、设计和改进前后端技术架构并推动实施 3、大数据平台与创新应用开发   任职资格: 1. 计算机相关专业本科及以上学历 2. 3年以上python开发相关经验，或具有丰富的项目研发经历，熟练掌握先骨干Web后端开发框架 3. 熟悉linux相关操作，熟悉mysql, redis, 消息队列等常用WEB组件的使用和性能调优 4. 熟悉使用正则表达式、xpath等，熟悉一种开源爬虫框架，如scrapy等 5.有效率后台开发经验者优先，具有机器学习或数据挖掘算法经验更佳 6.有很强的学习能力、压力承担能力及团队合作能力，有主动性和上进心 7.良好的沟通、组织协调能力和强烈的责任心，对行业技术敏感度高且细致，善于思考，乐于发现，对解决具有挑战性问题充满激情   岗位福利： 1、五险一金，加班有餐补交通补。 2、项目团队位于北京航空航天大学内，有国家杰青、教育部青年长江、全国优博的教授为带头人，并有多名博士生、研究生参与项目开发。 3、工作环境NICE，学习氛围很浓厚，工作压力相对较小。 4、有学生食堂可用餐，校园环境优美 </t>
  </si>
  <si>
    <t>五险一金 绩效奖金 年终奖金 员工旅游 定期体检 专业培训</t>
  </si>
  <si>
    <t xml:space="preserve"> 职位描述 1、利用各种Web技术进行开发，制作标准优化的代码，并增加交互动态功能，致力于通过技术改善用户体验，平台的建设 2、HTML5版本以及Web App的前端工作  职位描述 1、精通JavaScript语言,能够脱离各JS类库后熟练的进行跨浏览器开发 2、熟悉各种Web前端技术,包括HTML/XML/CSS等,有基于Ajax的RIA应用开发经验 3、至少熟悉一门非Web前端脚本的语言(如Java/Ruby/PHP/C++),并有项目经验 4、对前端技术有持续的热情,个性乐观开朗,逻辑性强,善于和各种背景的人合作 5、具有HTML5/CSS3/移动设备上前端开发/weUi等开发经验者优先 6、2年以上互联网产品前端开发经验 或 2年以上移动互联网产品前端开发经验 </t>
  </si>
  <si>
    <t>BSP软件开发工程师</t>
  </si>
  <si>
    <t>深圳市航盛电子股份有限公司</t>
  </si>
  <si>
    <t>五险一金 年终奖金 包住 内部食堂</t>
  </si>
  <si>
    <t xml:space="preserve">主要职责： 1. 从事嵌入式Linux Kernel和BootLoader的开发和维护，设备驱动调试； 2. 负责Linux系统下整体性能的调试与优化； 3. 参与项目需求分析，进行底层软件相关的设计、开发、调试、测试等； 4. 支持应用软件工程师开发和硬件工程师调试；  基本要求： 1. 大学本科或以上学历，一年或以上工作经验； 2. 具备良好的自我驱动能力，具有强烈的责任感，有挑战自我、学习新知的意愿与能力； 3. 对Linux操作系统有深入了解，深入理解驱动架构、文件系统、进程管理机制和内存管理机制； 4. 有较好的linux C/C++基础，熟悉makefile，熟悉linux软件编译及调试过程，熟练使用gdb； 5. 熟悉常见的脚本语言优先，如Python、SHELL、Ruby、PHP等； 6. 能够使用示波器和逻辑分析仪，或愿意尝试使用者优先； 7. 有车载娱乐信息系统产品开发经验者优先，熟悉GENIVI，Yocto，Linaro等社区项目者优先。 </t>
  </si>
  <si>
    <t>Python高级开发工程师 (职位编号：001)</t>
  </si>
  <si>
    <t>上海科匠信息科技有限公司</t>
  </si>
  <si>
    <t>五险一金 专业培训 定期体检 绩效奖金</t>
  </si>
  <si>
    <t>岗位职责： 1. 负责物联网相关分布式系统后台的设计、开发和维护，解决开发过程中遇到的技术问题 2. 负责平台架构的优化和数据库的优化，支撑数据的高效访问 3. 对前瞻技术研究，站在用户体验角度提出技术改善意见 4. 负责团队成员技术指导，协助带领团队完成开发任务 任职要求： 1. 扎实的计算机算法基础与优秀的编程能力，至少五年相关工作经验； 2. 精通python语言开发经验，精通flask，pymongo，pandas等框架，熟悉微服务架构与REST API 3. 掌握HTTP协议，熟练掌握MySQL，掌握至少一门NoSQL，如 MongoDB等 4. 对大数据优化和分布式系统架构有高可用经验者优先考虑 5. 熟悉Linux操作系统，熟练使用Linux Shell</t>
  </si>
  <si>
    <t>岗位概述：  1、通信领域测试岗位，涉及知识面涵盖SIP、MGCP、H248、七号信令等； 2、配合测试经理完成测试任务； 3、培养目标：通信领域测试专家；  岗位职责 ：  1、定期完成量化的工作，并能独立处理和解决所负责的任务； 2、搭建测试所需环境，单独编写测试用例与测试总结； 3、执行测试用例，完成上级交代的测试任务； 4、跟踪分析测试情况，解决测试过程遇到的问题，同时做好缺陷跟踪； 5、建立、维护测试工作的相关文档、产品资料。  岗位要求：  1、熟悉TCP/IP网络知识、网络基础知识扎实，熟悉VOIP、HTTP等协议优先，具有CCNA等相关证书优先; 2、熟悉Linux操作系统，具备按照部署文档，独立部署相关软件的能力； 3、掌握软件测试的思想和方法，较强的发现问题、分析问题的能力； 4、较强的语言表达能力和文档撰写能力，良好的英文阅读能力； 5、具有通信行业性能测试经验优先； 6、具有自动化测试经验优先，要求能独立编写测试工具，至少掌握LoadRunner、QTP、Python、Ruby其中一项。</t>
  </si>
  <si>
    <t>PHP游戏服务端工程师</t>
  </si>
  <si>
    <t>SRE 工程师</t>
  </si>
  <si>
    <t>餐饮补贴 绩效奖金 年终奖金 定期体检 弹性工作 五险一金</t>
  </si>
  <si>
    <t>1、负责游戏产品后台PHP框架的研发； 2、负责游戏产品后台服务器管理工具的设计和开发； 3、负责带领研发团队升级优化游戏产品。  任职要求： 1、精通PHP开发，具备Linux下4年以上PHP后台开发经验，游戏服务端3年开发经验； 2、熟练使用PostgreSQL 、mysql、oracle等数据库的一种及以上； 3、熟悉HTML、Javascript等前端开发语言； 4、熟悉http协议、了解各种web服务器(Nginx, Apache)； 5、能承受较大工作压力，有优秀的团队沟通能力和团队协作精神、善于沟通、责任心强； 6、具备良好的问题定位分析能力； 7、了解常用的负载均衡方案，熟悉数据共享、同步等的实现方案优先考虑； 8、熟悉使用redis 、memcache 等分布式缓存； 9、在一款以上大中型游戏负责过底层模块的开发和维护。  有以下经验者优先考虑： 1、参与开源项目或有自己开源项目； 2、具有大数据量高负载产品（系统）的设计或核心开发的经验。</t>
  </si>
  <si>
    <t>岗位职责：
1. 负责公司核心业务系统的线上运维工作；
2. 运用体系化的运维技术，建立完善的服务质量评估体系，保障整体服务高可用性；
3. 实现并不断提高基础设施的运维自动化/平台化；
4. 参与制定运维标准和流程。
任职要求：
1. 专业不限；
2. 热爱自由/开源软件，有良好的操作系统和网络基础，熟悉 Linux 操作系统，玩过 1 年以上；
3. 至少熟悉 Shell/Python/Ruby/Perl/Lua/Golang 中一种开发语言；
4. 熟悉 Nginx/MySQL/Redis/Ansible 等开源项目或工具；
5. 了解 InfluxDB/Prometheus/Docker/Kubernetes 等开源技术；
6. 具备较强的分析和判断问题的能力，有系统化思考能力，阅读英文的能力，良好的团队协作能力；
优先条件：
* 玩过 Gentoo 或 LFS，自由/开源软件爱好者，有开源项目贡献经验；</t>
  </si>
  <si>
    <t>自动化中级测试工程师</t>
  </si>
  <si>
    <t>五险一金 餐饮补贴 定期体检 专业培训 员工旅游 交通补贴</t>
  </si>
  <si>
    <t>上海揆安网络科技有限公司</t>
  </si>
  <si>
    <t>岗位职责： 1. 设计持续集成模式的业务方案，支持和维护持续集成工具或平台，负责持续集成工具的评估和版本更新,负责持续集成工具的插件设计及开发； 2. 负责产品自动化测试解决方案的设计和开发，搭建持续集成与自动化测试平台； 3. 负责研发符合业务特色的测试框架及测试工具，撰写自动化测试脚本、运行和维护等工作； 4. 积极学习和参与特殊测试需求的专项测试，如：安全性测试、性能测试； 5. 完成上级交办需要协助的相关测试工作。 1. 计算机、软件工程等相关专业专科以上学历，具有3年以上测试工作经验，1年自动化测试相关经验； 2. 熟练掌握性能/自动化测试理论，精通至少一种性能/自动化测试工具（JMeter、Selenium）； 3. 热爱测试工作并具有高度的工作热情和敬业精神，具有良好的沟通交流、团队合作、抗压能力； 4. 熟悉敏捷开发,熟练掌握Java/python/Ruby/C++/C#等任意一门编程语言； 5. 有自动化、安全、性能或其它任意测试相关的技术特长优先考虑。</t>
  </si>
  <si>
    <t>弹性工作 员工旅游 技术大牛 年假十天 加班补助 节日福利 零食下午茶 年终奖金 发展空间</t>
  </si>
  <si>
    <t xml:space="preserve">岗位职责： 1、负责服务端项目的开发和维护； 2、负责技术难点的攻关； 3、负责代码性能优化； 4、负责对其他工程师的代码进行审查和评议。 任职资格： 1.本科及以上学历，计算机相关专业，精通PHP，使用PHP开发3年及以上经验 ； 2.理解面向对象编程，精通PHP主流框架，使用过CI框架和Zend框架者优先，至少了解一个前端框架，有相关开发经验； 3.精通Mysql数据库，具有良好的数据库设计及调优能力； 4.有数据库调优经验，对缓存，消息队列，微服务等都有深刻的认识和应用经验 ； 5.有接口（Restful API）开发经验，注重接口安全和稳定，有良好的编码规范，追求高质量代码； 6.熟练掌握php、mysql、apache、nginx、linux等LAMP和LNMP体系相关技术 ； 7.有大访问量、高并发系统的设计与开发相关经验； 8.具备高度责任心,善于交流，有良好的团队合作精神和沟通能力 。 </t>
  </si>
  <si>
    <t>系统测试工程师（教育公司）</t>
  </si>
  <si>
    <t>恒大集团（地产集团）</t>
  </si>
  <si>
    <t>工作内容： 1、主导产品功能及性能测试需求分析，制定测试计划、测试用例。 2、负责产品的性能稳定性测试，进行性能基准评估、性能问题定位，参与性能调优并提出改进意见。 3、编写各种类型的测试方案及报告，如接口，数据库，应用产品的功能及性能测试。 4、编写和维护测试报告，分析测试结果，找出并跟进问题的解决。 任职要求： 1、计算机，软件相关专业，2年以上教育产品测试经验。 2、熟悉性能基准测试、压力测试和稳定性测试的工具和方法，可配合开发团队进行性能问题定位和分析； 3、掌握http、webservice、socket、pop、smtp等协议的性能测试，熟悉主流数据库以及常见的NoSQL存储，如Redis、MongoDB等； 4、掌握C /C、Java，PHP/Perl/Python/Ruby、JavaScript一种或几种语言。</t>
  </si>
  <si>
    <t>php技术经理</t>
  </si>
  <si>
    <t>五险一金 补充医疗保险 补充公积金 年终奖金 绩效奖金 餐饮补贴 弹性工作 定期体检</t>
  </si>
  <si>
    <t>岗位职责： 1、和产品团队沟通需求细节； 2、完成技术设计工作； 3、指导团队成员完成开发工作，并完成自测； 4、配合测试团队，完成开发工作的测试； 5、及时修复线上发现的问题； 6、向开发负责人汇报，并完成安排的工作。  职位要求： 1，计算机或相关专业本科及以上学历； 2，5年以上工作经验，能独立完成系统开发； 3，精通PHP，熟悉YII2 等PHP相关框架； 4，具有系统架构设计能力，熟悉OO编程技术及思想，REST技术及其设计思想。 5，精通MySQL，能独立完成数据库性能分析、优化； 6，了解Redis，RabbitMq，ElasticSearch，有一定使用经验。 7、具有一定的技术管理能力，能够带领小团队快速完成任务。</t>
  </si>
  <si>
    <t>系统测试</t>
  </si>
  <si>
    <t>周末双休 带薪年假 五险一金 生日礼</t>
  </si>
  <si>
    <t>岗位描述： 1. 负责测试和维护量化交易系统； 2.负责测试环境和线上环境的问题排查，BUG的提交、跟踪、验证、闭环，推动故障处理等； 3.根据产品需求文档，评估与跟进性能测试需求，产出相应测试文档（测试计划、测试方案、测试报告、测试结果分析等）； 4.根据产品需求文档编写测试用例，构造需求相关测试数据，开发对应性能测试脚本； 5.与产品、研发等协作，实现各阶段的软件测试任务，提交测试报告，保障产品质量，改进软件测试流程、提升工作质量和效率； 6.负责WEB系统、Android、ios的功能、性能、兼容性等全面测试，推进各类测试流程的规范化。 7.熟练使用SQL语句，通过SQL命令插入到Web表单递交进行SQL注入式攻击； 8.有性能测试、安全测试经验者优先。  岗位要求： 1. 工科、计算机或其他相关专业本科以上学历； 2. 拥有至少1~2年互联网或者金融体系测试经验 3. 熟悉C#/C++/Java等至少一种编程语言，有Shell或Ruby/PHP/Perl/Python等使用经验者优先 4. 熟悉Windowsnux操作系统，熟悉mysql/SQL server的操作； 5. 有较强的学习能力和较强的数理逻辑能力； 6. 具备较强的问题排查，故障分析能力； 7. 有证券金融或者大数据处理相关经验者优先。</t>
  </si>
  <si>
    <t>1、根据视觉设计效果图开发前端代码，负责Web界面的交互设计实现、编辑、美化； 2、负责公司网站、产品和项目页面交互设计实现、编辑、美化，提高用户体验； 3、负责前端用户界面开发，保证每一个的浏览器兼容性，负责用户体验的改善、设计和实现； 4.、配合后台开发人员实现程序的功能与流程； 5、参与公司各个项目的前端开发工作，根据设计图完成静态页的转化； 6、运用HTML+CSS+JavaScript技术对所参与的项目进行开发和维护，完成相关页面的改版需求，协调测试人员及跟进开发过程中的bug； 7、与后台开发人员进行沟通以完成前后台的对接工作。  任职要求： 1、 本科或以上学历，一年以上前端开发经验； 2、精通HTML、CSS，熟练使用HTML5、CSS3，熟悉响应式网页设计原理且有实践经验； 3、精通Javascript，熟悉常用JS框架，如：bootstrap、angularJs、react.js等框架； 4、能独立实现网站前端设计，包括页面设计、页面重构、交互实现等； 5、熟悉H5页面开发； 6、熟悉vue\react\angluar； 7、熟悉node.js、ruby rails、python django等web开发框架更佳。</t>
  </si>
  <si>
    <t>PHP开发工程师DM</t>
  </si>
  <si>
    <t>以尧企业发展（上海）有限公司</t>
  </si>
  <si>
    <t>做五休二 周末双休 弹性工作 带薪年假 五险一金 交通补贴 包吃 高温补贴 通讯补贴 住房补贴</t>
  </si>
  <si>
    <t>岗位职责： 1、负责SaaS平台相关业务的设计、开发工作； 2、参与技术选型、框架设计、代码编写等工作； 3、与业务团队讨论确定需求、技术方案等等； 4、研究新兴技术、持续优化业务构架。 任职要求： 1、大学统招本科或以上学历 2、熟悉PHP和常见的PHP开发框架，如Yii、Codeigniter、ThinkPHP等；熟悉MySQL，能够优化SQL语句； 3、熟悉常见缓存的使用场景及他们之间的异同，如Redis、Memcached； 4、熟悉Shell脚本的编写，熟悉常见Linux发行版本，熟悉常见WEB服务的安装、部署、维护，如Nginx、Apache、MySQL、PHP等。</t>
  </si>
  <si>
    <t>上海上外网络教育发展有限公司</t>
  </si>
  <si>
    <t>工作职责
- 负责网站及APP相关的测试
- 负责项目的测试策略以及测试计划的制定，测试执行以及Bug分析和管理
- 和开发以及产品保持有效的沟通，推动产品质量的不断提高
- 利用各种技术和方式来进一步提高测试工作的效率
职位要求
- 本科以上学历，2年以上工作经验，至少1年以上互联网行业软件测试经验
- 熟悉一门脚本语言 Python,Ruby或Javascript
- 熟悉Linux系统以及相关的操作管理
- 较强的问题分析能力和解决能力，积极主动，善于沟通
- 有使用Appium,MonkeyRunner,UIAutomator等移动端自动化工具经验的优先</t>
  </si>
  <si>
    <t>2-2.6万/月</t>
  </si>
  <si>
    <t>五险一金 餐饮补贴 定期体检 员工旅游 年终奖金</t>
  </si>
  <si>
    <t>岗位职责： 1、负责公司产品后台应用服务架构设计及开发 2、负责对系统的性能和可靠性调优，提供合适的技术解决方案，持续跟进产品需求问题确保问题解决 3、参与相关产品需求讨论与产品系统架构的设计和优化工作 4、负责系统文档编写，并对通用技术进行整理，提高技术复用  任职要求： 1.计算机或相关专业，本科以上学历 2.三年及以上PHP开发经验 3.精通至少一种主流的PHP 框架（如：Yii、CodeIgniter、ThinkPHP、ZendFramework）者优先 4.熟悉网站构架和性能优化，熟悉各种WEB缓存技术，并有实际的项目经验者优先 5.有良好的团队合作能力，善于沟通，工作自主驱动，具备良好的问题定位分析能力 6.具备很强的业务设计能力，对提高网站的吞吐量有实践经验，理解异步模型对网站的重要性 7.了解主要互联网应用技术及理论，熟悉常规网络技术及应用方案 8.具有良好规范的技术文档编写习惯</t>
  </si>
  <si>
    <t>带薪年假 五险一金 节日福利 双休 季度分红 高绩效奖 轻松愉悦 扁平化管理</t>
  </si>
  <si>
    <t xml:space="preserve"> 岗位职责： 1、熟悉测试过程，能独立承担模块前期缺陷预防、测试设计、测试执行工作
2.、有网络/Linux基础，熟悉python，ruby脚本，有自动化设计经验优先               。
3、责任心高，有团队意识，学习能力强，熟悉tcp/ip网络协议 岗位要求： 1、全日制本科1-2年（学历可查），30岁以内，基础扎实，抗压力好，学习态度好，爱学习 2、计算机相关专业优先  福利：三餐都有食堂，早餐中餐下午茶晚餐夜宵。有饭卡，饭卡深信服会充钱，几乎是包餐。公司有健身房，娱乐室，免费使用，还有理发，按摩，淋浴房。环境好。学习平台好，项目组内不固定安排岗位，随着学习进度和个人能力调整工作内容。 </t>
  </si>
  <si>
    <t>PHP高级开发工程师 ERP系统开发工程师</t>
  </si>
  <si>
    <t>深圳市巨拓科技有限公司</t>
  </si>
  <si>
    <t>性能测试工程师（FXC） (职位编号：分形场实验室)</t>
  </si>
  <si>
    <t>五险一金 补充医疗保险 绩效奖金 年终奖金 专业培训 股票期权 通讯补贴 带薪年假 节日福利</t>
  </si>
  <si>
    <t xml:space="preserve">五险一金 年终奖 股权激励 奖金 带薪年假 职位描述： PHP开发工程师、PHP程序员、软件工程师、PHP软件开发、ERP实施顾问 HPH开发 网站开发 magento magento二次开发 商城网站开发 【职位描述】 1、计算机本科以上学历，2年以上开发经验，有独立项目或大型网站开发经验。 2、熟悉magento二次开发、PHP开发，MVC，JQuery, 良好的代码规范。 3、熟悉主流PHP开发框架,熟悉Laravel 优先。 4、至少熟悉一种数据库开发MySQL/SQL/ORCAL。 对数据库性能有一定的经验。 5、良好的沟通，理解和逻辑能力。 6、思维敏捷，良好的学习沟通能力，责任心强。 7、熟悉Bootstrap，Angular JS 优先。 8、具有Web前端开发经验优先。 【岗位职责】 1、负责项目模块的详细设计，数据库设计，软件编码和单元测试。 2、负责技术可行性分析和需求分析。 3、熟练掌握公司软件项目所设计的相关技术。 4、负责技术类文档的拟定和编写管理。 5、及时反馈工作中遇到的问题，并提出改进意见，参与项目的优化，维护。 【薪酬待遇 】  1、薪酬：基本工资+绩效奖金提成+全勤，提供优于业内丰厚的薪酬福利，优秀员工享受股权激励；  2、社保公积金保险：入职即购买五险（养老、医疗（综合保险）、生育、失业、工伤）及公积金，补充医疗及保险等；  3、节日礼品：入职周年礼品、节假日（三.八节、端午、中秋）礼品、结婚礼品、生子礼品等福利；  4、其他福利：每月纸巾免费提供，工作期间提供各类零食、提供书籍借阅等  5、员工活动：每月有定期与不定期的运动、聚餐、唱K等活动，例每月都有羽毛球活动等；  6、培训：推行“入职传帮带”及“在职传帮带”导师制，用共享形式进行例行培训、部门培训、岗前培训、专题培训等提供全方位的培训；  7、管理理念：前瞻性的经营理念及沟通工具，人性化、现代化的管理理念；  8、工作时间：9：00―12:30 14:00―18:00 ，每周5.5天工作制，节假日按国家法定执行；  【公司简介】  深圳市巨拓科技有限公司是一家深具成长力的公司，核心成员来自行业内外不同背景的优秀公司；公司站在国际贸易一体化的时代前沿，坚持以“以人为本、客户至上”的经营理念，积极的开拓海外市场，为客户提供高品质、全方位的服务，推动中国制造走向世界品牌。公司竞争力：优秀的人才团队（中美团队）、先进的系统平台、优质的供应体系、快捷的物流渠道、跨国的仓储服务。  【写在后面】  在这个喧嚣、浮躁的时代，我们选择的是一种相对踏实的步调。踏实，才感受得到用心，我们在用心地寻找共同努力的伙伴，除了专业与经验，对目标专注、对市场敏感、灵活有创意、勤奋肯吃苦也是我们需求的特质。唯有才华不可辜负，我们在寻找同路人，期望汇聚更多有实力与潜力的小伙伴共同奋斗，有意向者请及时发送简历给我们，只要你有想法，有创新，我们一起携手共进，不忘初心。 </t>
  </si>
  <si>
    <t>中高级PHP开发工程师</t>
  </si>
  <si>
    <t>上海韩创网络科技有限公司</t>
  </si>
  <si>
    <t>职位描述 1、负责项目的架构和性能优化，高效构建和实现项目； 2、负责基础核心模块的设计研发和演进； 3、组织业务核心模块的代码重构 ； 4、跟踪前沿技术，评估并引入适用的新技术； 岗位要求: 1、全日制统招本科毕业，计算机及相关专业，4年以上互联网工作经验； 2、有大型网站开发经验者优先； 2、精通PHP，能熟练构建Web平台项目； 3、精通MySQL，具备高并发场景下架构和优化的经验和技巧； 4、熟练使用Sphinx、Elasticsearch等全文检索引擎； 5、熟练使用Memcache或者R edis缓存技术，了解分布式、单点故障等知识； 7、具备架构高可用系统设计能力，熟知服务器、各应用核心性能指标，并对其监测、追踪、优化； 8、了解常用数据结构和算法； 加分技能： 1、喜欢捣腾前沿技术，善于学习，经常阅读书籍； 2、在可扩展、高性能，高并发，高稳定性系统设计，开发和调优方面有实际经验； 3、有java或者C++开发经验者优先 ；  4、有博客、github账号、开源项目参与者优先；</t>
  </si>
  <si>
    <t>网络工程师（售前/售后）</t>
  </si>
  <si>
    <t>上海捷卫信息科技有限公司</t>
  </si>
  <si>
    <t>五险一金 员工旅游 交通补贴 餐饮补贴 年终奖金 弹性工作</t>
  </si>
  <si>
    <t>1、负责我司所有项目中的安全设备配置排错、硬件故障判断、软件故障修复； 2、按要求提交各项目日常、月度、季度、年度维护报告； 3、编写安全培训课件，定期针对公司内部技术人员做相关培训，提升各成员综合能力； 4、配合业务人员做相关售前支持工作；  优先考虑条件： －熟悉安全体系架构，有一定的信息安全项目经验，有相关资格认证者； －熟悉Python、Ruby、PHP等一种开发语言</t>
  </si>
  <si>
    <t>1、熟悉MYSQL或其他大型数据库，sql调优经验，熟悉PHP+MySQL程序设计及开发； 2、熟悉thinkphp,yiiFramework框架的设计、管理、开发和优化； 3、熟悉HTML/CSS/JS等相关技术，熟悉Linux/UNIX等操作系统，了解Shell；具有移动互联网业务开发经验； 4、熟悉开发文档的编写，有良好的编写能力和编程风格。 5、对Golang、大数据开发感兴趣的优先。 6、php3年以上开发经验；</t>
  </si>
  <si>
    <t>杭州超体云网络有限公司</t>
  </si>
  <si>
    <t>工作内容 负责全新运维工具集的开发和代码实现 维护现有运维支持支持工具稳定运行 承接部分IT类工作需要  岗位要求 大学专科以上学历优先 熟练使用以下开发语言和框架：python, django, 以及取其相关的第三方Python库 熟练编写数据库SQL脚本，熟悉使用MYSQL, SQLite 熟悉使用代码管理工具(git) 适应敏捷开发方式，能通过良好的团队合作和沟通协调，高效完成任务 加分项，熟悉Linux操作系统，以及Shell脚本语言 加分项，熟悉以下一个或多个开发语言：c / c++, java, ruby, golang 加分项，了解以下一个或多个工具的部署、使用及配置：ELK栈, CAS系统, LDAP / AD域, Docker 加分项，了解运维体系和相关的工具的应用 加分项，了解前端开发，或具备一定的前端开发能力 加分项，愿意接受一定程度的加班</t>
  </si>
  <si>
    <t>Ruby开发工程师（初级）</t>
  </si>
  <si>
    <t>深圳市伊欧乐科技有限公司</t>
  </si>
  <si>
    <t>Python高级开发工程师 (职位编号：000359)</t>
  </si>
  <si>
    <t>广州影子科技有限公司</t>
  </si>
  <si>
    <t>五险一金 定期体检 员工旅游 年终奖金</t>
  </si>
  <si>
    <t>周末双休 弹性工作 带薪年假 通讯补贴 住房补贴 交通补贴 餐饮补贴 五险一金</t>
  </si>
  <si>
    <t xml:space="preserve">岗位职责： 1、负责项目后端API设计和研发，并编写开发文档 2、负责后端功能优化 3、参与产品评审以及技术方案实施 4、善于沟通，工作认真负责 任职资格： 1、拥有1年以上后端API的开发或Ruby On Rails项目经验 2、精通SQL至少熟悉一种关系数据库 3、熟悉HTTP协议 4、熟悉常用的测试工具Mintest或Rspec 5、有技术博客或开源贡献者优先 </t>
  </si>
  <si>
    <t>职责描述：
1、
负责计算机视觉算法和深度学习算法的前沿技术的研发工作。
2、
负责动物检测、分类、跟踪、识别、图像理解、图像质量评估和增强，视频分析等前沿技术研发和实现。
任职要求：
1、计算机、软件工程相关专业硕士研究生，具有熟练的英文技术文档阅读能力；优秀本科生可放宽学历要求。
2、熟悉openCV或者其他图像处理库，熟悉python计算机视觉编程。
3、了解并掌握机器学习和深度学习相关知识和技能。
4、有创业经历及创业心态的求职者优先。</t>
  </si>
  <si>
    <t>Ruby软件开发工程师</t>
  </si>
  <si>
    <t>五险一金 补充医疗保险 通讯补贴 餐饮补贴 出国机会 绩效奖金</t>
  </si>
  <si>
    <t>[ 关于我们 ] 北京睿智思科科技发展有限公司于2008年在北京清华园科技区创建，是一家专注于能源贸易企业信息建设系统的软件公司，获得国家高新技术企业认证。创始团队有来自清华大学复旦大学理工大学十几年软件行业经验的 IT 精英们。公司秉承“公司致力于为国内能源贸易企业、金融易及服务企业、进出口贸易企业、加工冶炼企业、仓储物流企业提供全方位的系统解决 方案”的理念，专注整个领域，低调钻研的态度为客户提供优质的移动互联网技术专业服务。 目前公司在高速成长期，主要经营的业务是为能源贸易企业建设信息系统，该信息系统具有金融、实体双重属性，具有浓厚的互联网金融基因。我们的客户均属于能源领域内举足轻重的贸易商。公司业务高度全球化、国际化，有大量去发达国家出差的机会。公司内部的薪酬机制非常灵活，成长空间很高，能提供你很难想象到的收入水准。   如果您： 1. 对技术和创新有执着的追求和兴趣，不仅仅满足于打一份工； 2. 对打造精品产品有独特的创意和想法； 3. 有志于通过发挥自己的创造力获得在自己所从事行业的领军地位； 4. 愿意与团队合作成长和分享劳动成果； 我们虚席以待，诚邀您的加盟，共创睿智思科的美好未来，共同分享睿智思科成长的收获。   [ 关于技术 ] 开发团队：20多名Ruby开发工程师，另有Web前端、iOS、Android、Java和UI设计团队； 开发技能：我们鼓励工程师同时具备多种开发技能，不少同事同时掌握Ruby，Web前端、Java、iOS和Android开发技术；   [ 关于职位 ] 因为公司业务快速发展，我们诚挚邀请优秀人才的加入，要求如下：   [ 职位：Ruby开发工程师 若干 ]   [ 职位描述 ] 1.负责前端页面和后台服务器的开发与维护 2.按照项目计划，按时提交高质量代码 3.能够协助完成软件需求的整理与设计工作 4.找出软件中存在的隐患和问题，能够提出合理的解决方案   [ 职位要求 ] 1.统招本科计算机相关专业毕业（应届生优先考虑）。 2..熟练使用主流关系型数据库（例如：MySQL、Oracle），掌握关系型数据库管理常识。 3. 掌握web服务基本概念，并有相应开发经验； 4. 需要短时间（1~2周）能上手Ruby on Rails框架(Ruby语言）； 5. 有JavaScript开发经验，至少会一种开发框架； 6. 熟悉Extjs框架，SAP接口加分。   其他要求： 1.对技术有激情，对新的知识充满无穷的好奇心，能在技术道路上孜孜不倦的学习进步。 2.有很强的责任感，对待所有的任务，特别是一些存在多种解释和理解方法的任务，在自己认知范围内，做到100%（请注意99%和100%的区别）。 3.对金钱有热情，对赚钱充满渴望。 4.如果懂英语，能收发电子邮件，甚至能用英语进行对话则可大大加分。   [ 以上职位均要求 ] 1.有良好的团队合作精神及口头与书面的交流能力； 2.逻辑思考能力强，工作细致、踏实，有责任心与时间观念；   [ 工作待遇 ] 公司福利：餐费补贴、节假日补贴、团队聚餐，五险一金，享受国家法定福利   [ 工作地点 ]  北京市朝阳区林萃路1号院上林世家7号楼1单元1502室</t>
  </si>
  <si>
    <t>职位描述： 1.负责机器人智能云平台后端开发，设计web应用程序接口，业务层逻辑，数据处理和存储管理，数据库设计与优化; 2.负责分布式应用服务的部署，优化，扩展。外部服务接入和整合，与第三方平台的合作开发。 3.负责 AI 智能底层能力模块的调度使用，设计机器学习和人工智能应用平台。  任职资格: 1. 本科及以上学历，计算机相关专业毕业，5 年以上后台云服务工作经验； 2. 具有扎实的编程及设计功底，精通 PHP 开发编程，使用过业内常用的 PHP 的开发架构;    3. 具有丰富的网络或移动后台搭建与编程经验;熟悉业界内常用的开源工具，并在不同项 目中有实际使用经验;具备良好的分析解决问题能力，能独立承担任务和有项目进度把控能力。</t>
  </si>
  <si>
    <t>[ 关于我们 ] 北京睿智思科科技发展有限公司于2008年在北京清华园科技区创建，是一家专注于能源贸易企业信息建设系统的软件公司，获得国家高新技术企业认证。创始团队有来自清华大学复旦大学理工大学十几年软件行业经验的 IT 精英们。公司秉承“公司致力于为国内能源贸易企业、金融易及服务企业、进出口贸易企业、加工冶炼企业、仓储物流企业提供全方位的系统解决 方案”的理念，专注整个领域，低调钻研的态度为客户提供优质的移动互联网技术专业服务。 目前公司在高速成长期，主要经营的业务是为能源贸易企业建设信息系统，该信息系统具有金融、实体双重属性，具有浓厚的互联网金融基因。我们的客户均属于能源领域内举足轻重的贸易商。公司业务高度全球化、国际化，有大量去发达国家出差的机会。公司内部的薪酬机制非常灵活，成长空间很高，能提供你很难想象到的收入水准。   如果您： 1. 对技术和创新有执着的追求和兴趣，不仅仅满足于打一份工； 2. 对打造精品产品有独特的创意和想法； 3. 有志于通过发挥自己的创造力获得在自己所从事行业的领军地位； 4. 愿意与团队合作成长和分享劳动成果； 我们虚席以待，诚邀您的加盟，共创睿智思科的美好未来，共同分享睿智思科成长的收获。   [ 关于技术 ] 开发团队：20多名Ruby开发工程师，另有Web前端、iOS、Android、Java和UI设计团队； 开发技能：我们鼓励工程师同时具备多种开发技能，不少同事同时掌握Ruby，Web前端、Java、iOS和Android开发技术；   [ 关于职位 ] 因为公司业务快速发展，我们诚挚邀请优秀人才的加入，要求如下：   [ 职位：Ruby开发工程师 若干 ]  [ 职位描述 ] 1.负责前端页面和后台服务器的开发与维护 2.按照项目计划，按时提交高质量代码 3.能够协助完成软件需求的整理与设计工作 4.找出软件中存在的隐患和问题，能够提出合理的解决方案   [ 职位要求 ] 1.统招本科计算机相关专业毕业（应届毕业生优先考虑）。 2..熟练使用主流关系型数据库（例如：MySQL、Oracle），掌握关系型数据库管理常识。 3. 掌握web服务基本概念，并有相应开发经验； 4. 需要短时间（1~2周）能上手Ruby on Rails框架(Ruby语言）； 5. 有 开发经验，至少会一种开发框架； 6. 熟悉Extjs框架，SAP接口加分。   其他要求： 1.对技术有激情，对新的知识充满无穷的好奇心，能在技术道路上孜孜不倦的学习进步。 2.有很强的责任感，对待所有的任务，特别是一些存在多种解释和理解方法的任务，在自己认知范围内，做到100%（请注意99%和100%的区别）。 3.对金钱有热情，对赚钱充满渴望。 4.如果懂英语，能收发电子邮件，甚至能用英语进行对话则可大大加分。   [ 以上职位均要求 ] 1.有良好的团队合作精神及口头与书面的交流能力； 2.逻辑思考能力强，工作细致、踏实，有责任心与时间观念；   [ 工作待遇 ] 公司福利：餐费补贴、节假日补贴、团队聚餐，五险一金，享受国家法定福利   [ 工作地点 ]  北京市朝阳区林萃路1号院上林世家7号楼1单元1502室</t>
  </si>
  <si>
    <t>五险一金 补充公积金 补充医疗保险 餐饮补贴 弹性工作 绩效奖金 年终奖金 专业培训</t>
  </si>
  <si>
    <t>工作职责: 1. 基于Python的AI产品服务器端设计与开发； 2. AI产品服务器端持续优化； 3. 按照项目计划，按时提交高质量的代码，完成开发任务； 4. 积极参与工作相关技术的研究； 任职资格: 1. 计算机或相关专业本科或以上学历，5年以上相关工作经验，具备丰富的python实际项目开发经验 2. 熟悉并掌握Flask/Django等web框架，了解架构设计和实现原理 3. 熟悉数据库操作，拥有MySQL/MongoDB/Redis等使用经验 4. 了解JavaScript/HTML5/WebSocket等技术 5. 具有Linux/Unix下操作经验 6. 具备良好的团队协作精神，以及积极主动的学习和交流能力 7. 熟悉Git，有开源项目贡献者优先 8. 了解机器学习，有常见深度学习框架（如TensorFlow，PyTorch等）使用经验者优先 9. 了解虚拟化技术，熟悉docker者优先</t>
  </si>
  <si>
    <t>英文跟单</t>
  </si>
  <si>
    <t>1、制作报价单、样品单、销售合同、采购合同等外贸单证。 2、具有3年以上欧美服装销售跟单相关工作经验者。 3、熟悉服装辅料、色卡、制作工艺及质量要求。 4、高中及以上学历，英语4级水平以上，英语书面和口语熟练，能跟国外客户直接邮件。 5、负责跟踪样板和订单的生产进度，安排产品的发货； 6， 具有熟练掌握Office系列办公软件，可编制各类工艺单。 7、性格开朗，思维敏捷，工作主动，责任感强，具有优秀的沟通、协调、应变； 8、完成上级安排的其他工作。  福利待遇： 1、享有带薪国家法定节假日； 2、按国家规定标准购买社保； 3、享有带薪年假、全勤奖、工龄奖励； 4、享有团体旅游及节日福利，不定期组织员工聚餐及各类文体活动； 5、公平公正的晋升空间及薪资晋升。  上班时间：大小周休息，上午9：00-12:00 下午1:30-6:00 联系方式：姚小姐 020-86539863 13380021860 邮箱：2850627239@qq.com</t>
  </si>
  <si>
    <t>python运维开发工程师</t>
  </si>
  <si>
    <t>狐狸金服（北京）信息技术咨询有限公司</t>
  </si>
  <si>
    <t>补充医疗保险 五险一金 弹性工作 定期体检 通讯补贴 专业培训 年终奖金</t>
  </si>
  <si>
    <t>配置管理工程师</t>
  </si>
  <si>
    <t>1、负责服务器、网络、存储、应用运维监控和自动化的开发规划管理工作； 2、负责设计、开发基于运维场景的各种运维产品，建设运维监控与自动化平台； 3、协助公司开发团队，完成运维自动化和监控软件开发与实施； 4、负责自动化与监控产品的日常维护与优化升级； 5、为运维人员提供软件配置、技术支持、使用培训等相关工作。  职位要求： 1、全日制统招本科及以上学历，3年或以上运维开发经验； 2、熟悉Django、Prometheus等开源监控软件原理和二次开发，了解open-falcon等监控软件，精通Python开发语言; 3、有自动化管理软件的开发经验，至少熟悉ansible、puppet、saltstack的部署以及管理和使用； 4、具备主流操作系统的日常操作经验，熟悉Linux，windows等系统的操作; 5、有一定的架构能力，参与业务监控产品研发的完整流程； 6、良好的团队协作意识和习惯。  加分项： 主导、参与过中到大型IT监控和自动化平台建设项目，具有监控、自动化平台架构设计经验者优先； 具有WAF、数据防泄漏、数据安全等研究和开发经验者优先。</t>
  </si>
  <si>
    <t>B2C 高提成+ 双休+五险</t>
  </si>
  <si>
    <t>上海有孚网络股份有限公司</t>
  </si>
  <si>
    <t xml:space="preserve">1、负责亚马逊Amazon平台的营业额目标制定及执行完成； 2、挖掘产品亮点，独立完成产品上架，产品listing发布，及listing标题关键词的优化工作； 3、分析行业竞争对手情况，了解市场行情，挖掘自身产品优势，调整价格，不断优化listing质量，充分利用公司产品资源和相关平台，提高产品曝光率； 4、负责平台的站内操作和运营以及站外引流工作，抓取关键词，优化listing,打造爆款，社交引流； 5、配合运营团队，制定站内CPC广告和相关的促销活动； 6、定期统计销售数据、库存数据等，对销售情况定期进行总结分析，并将所遇问题及时与相关人员沟通 7、负责维护账号的安全，完成亚马逊的绩效指标，提前防范可能会发生的风险； 8、领导团队。组织安排队员的各项工作。  任职要求： 1、大专以上学历，英语六级或专业四级及以上，优秀的中英文表达能力，有较强的罗辑思维能力； 2、亚马逊销售经验&gt;2年以上，或者相关B2C的销售经验, 熟悉Amazon平台相关政策； 3、熟悉excel会简单的数据统计和销售报表的制作； 4、工作积极主动，有责任心，有良好的沟通能力，学习能力；  福利待遇： 1、工资待遇：底薪+绩效；综合薪水10k-30k 2、工作时间：双休制，一天8小时，上午9:00-18:30，中间休息1个半小时，试用期3个月. 3、享有国家规定的各类有薪假期，入职满一年享公司带薪休假； 3、购买社会保险，定期员工聚餐，团队建设活动等。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</si>
  <si>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带薪年假 五险一金 专业培训 节日福利 餐饮补贴</t>
  </si>
  <si>
    <t xml:space="preserve">职位描述 职位要求 </t>
  </si>
  <si>
    <t>亿企赢网络科技有限公司深圳分公司</t>
  </si>
  <si>
    <t>10-14万/年</t>
  </si>
  <si>
    <t>主要职责： 1、负责税局端产品的日常运维，包括局端系统的发布、变更的测试、执行工作。 2、与税局技术人员进行业务、技术沟通，工作联系与协调。对税务管理机关提供问题咨询和指导解决问题。 3、根据税务机关用户、公司员工反馈，收集局端系统存在问题、优化要求、需求信息，提出产品改进建议。  岗位要求： 1、 计算机相关专业，大专及以上学历。 2、 至少2年以上运维工作经验，有腾讯云、阿里云运维经验优先。 3、 熟悉计算机软、硬件安装设置、系统集成，了解网络技术、网络安全、主流数据库等技术。 4、 熟练掌握Oracle、MySql数据库，Linux操作系统，weblogic、Tomcat等中间件技术。 5、 熟练部署nginx，kafka，redis，zokeerper，了解docker，k8s容器化技术。 6、 熟练掌握自动化运维技术，可独立部署zabbix，ELK，grafana等系统，熟练使用ansible、Saltstack等自动化工具。 7、 最少熟练掌握Perl、Python、Ruby中的一门脚本语言，可做自动化运维开发。 8、 有较强的口头和书面表达能力，沟通协调能力和知识传播能力，良好的团队合作精神。</t>
  </si>
  <si>
    <t>北京流体网络科技有限公司</t>
  </si>
  <si>
    <t>五险一金 股票期权 绩效奖金 交通补贴 员工旅游</t>
  </si>
  <si>
    <t xml:space="preserve">1、参与产品项目的需求分析、设计、开发以及优化上线  2、完成项目的核心编码，根据开发计划，保证系统的开发进度和质量  任职要求：  1. 对Python语言兴趣浓厚，有扎实的编程功底，有兴趣转Python的  2. 计算机及相关专业大学本科及以上学历（能力特别强者可忽略此项）  3. 至少掌握并使用过Tornado/Django/Flask等Web框架中的一种，使用过其他框架或者有其他框架经验优先  4. 熟练使用MongoDB、Redis、Linux，有系统架构设计者优先  5. 有大规模业务设计开发经验，并有高并发、同/异步后端服务设计经验优先，有架构能力优先  </t>
  </si>
  <si>
    <t>上海旺田信息技术有限公司</t>
  </si>
  <si>
    <t>餐饮补贴 专业培训 免费班车 员工旅游 绩效奖金 年终奖金</t>
  </si>
  <si>
    <t xml:space="preserve"> 1、2年以上的项目开发经验，至少一个完整项目的开发经验，了解项目的开发过程； 2、专业基础知识扎实，具有良好的职业道德和强烈的责任心； 3、学习能力强，有创新意识和良好的沟通能力，思路敏捷，思维活跃； 4、熟练掌握一门语言（JAVA\C#\Python\Ruby）及开发框架； 5、能掌握数据库模型的设计； 6、有CRM\ERP\EHR项目经验优先考虑； 7、职业素质：敬业、刻苦好学、具备良好的团队合作精神、沟通交互和协调能力； 8、该职位为产品部门招人，要求应聘人员有一定的稳定性，我们可以提供很多成长的机会，期待你的加入；</t>
  </si>
  <si>
    <t>网络安全工程师（渗透方向）</t>
  </si>
  <si>
    <t>深圳海云安网络安全技术有限公司</t>
  </si>
  <si>
    <t>五险一金 员工旅游 餐饮补贴 出国机会 绩效奖金 年终奖金</t>
  </si>
  <si>
    <t>10-18万/年</t>
  </si>
  <si>
    <t>岗位职责 1、负责相关产品的技术研发工作； 2、负责和第三方平台服务的技术对接和调试工作； 3、负责分析业务领域比较复杂的问题，提出解决方案。  任职资格 1、计算机相关专业本科、硕士研究生或博士研究生； 2、对前后端开发都有一定的了解，知识全面，有良好的组织架构设计和算法设计能力；有移动端产品发布经验者更佳； 3、有web服务或API系统开发经验，掌握Js、Ajax、websocket等技术。有pythonweb或javassh/m开发经验者更佳； 4、熟悉数据存储相关技术，了解NoSQL、列式存储、时序数据库等； 5、个性开放，易沟通，良好的表达能力，责任心强，考虑问题细致，执行力强。  我们AI团队致力于人工智能产品的开发，与我们坚实的嵌入式系统相结合，打造业内顶尖嵌入式AI平台。如果你对人工智能感兴趣，有意愿跟我们的年轻有激情的团队一起开发革命性的AI项目，就请联系我们。记住，一个好的团队是没有什么不可能的。部分产品介绍请参考下面的网站链接。 https://www.actiontec.com/sharpai-devkit/  同时我们也欢迎应届的优秀毕业生前来面试。</t>
  </si>
  <si>
    <t>弹性工作 定期体检 五险一金 餐饮补贴 绩效奖金 年终奖金 周末双休 节日福利 高温补贴 专业培训</t>
  </si>
  <si>
    <t>1、具备安全服务能力，能完成web渗透测试、APP安全测试、安全培训等工作并完成相关测试报告； 2、了解常见编程语言，至少能使用Python、Ruby、Perl、C、java中一种语言编写渗透测试工具/脚本； 3、对安全有浓厚的兴趣，有独立挖掘、研究漏洞的经验； 4、良好的团队意识与抗压能力； 5、能够服从组织安排完成相关工作；   任职要求： 1、熟悉OWASP TOP 10，具有网络安全、系统安全、Web安全等方面的理论和实验基础 2、了解web攻击，掌握渗透测试基本流程，熟悉asp/asp.net/php/java代码防护； 3、了解常见WEB漏洞原理及修复方法，如：SQL注入、文件上传、XSS、CSRF等； 4、熟悉多重常用安全测试工具，如AppScan、AWVS、Nessus、BurpSuite、SqlMap等； 5、关注最新的web应用、系统的漏洞，并能深入了解漏洞原理； 6、对攻防安全技术拥有浓厚的兴趣，有创新精神、良好的学习心态，能够不断强化自己 7、有安全工具开发经验， 编写过漏洞利用POC经验加分；有大型互联网企业安全工作经验加分；有独立挖掘过知名开源应用/大型厂商高危漏洞经历加分；有大型CTF比赛获奖经历加分；有利用技术进行事件调查/追溯攻击者经历加分。</t>
  </si>
  <si>
    <t>深圳市今日投资数据科技有限公司</t>
  </si>
  <si>
    <t>员工旅游 交通补贴 通讯补贴 弹性工作 定期体检 年终奖金 绩效奖金</t>
  </si>
  <si>
    <t>岗位职责： 1.负责交易平台策略系统的开发 2.负责回测系统和研究平台的开发  岗位要求 1. 本科及以上学历，三年及以上工作经验,至少2年Python项目经验。 2. 要求精通Python、熟悉C/C++, 能够深入理解任一Python框架。 3. 有股票或者金融衍生品交易经验； 4. 熟悉数据库mysql,sqlserver  加分项: 熟悉任一款机器学习框架并有项目经验 熟悉c++,有项目开发经验 熟悉linux系统 了解金融知识，在金融相关企业开发经验 熟悉mysql,sqlserver数据库优化  PS:此职位为天马资产公司</t>
  </si>
  <si>
    <t>Python后端开发工程师 (职位编号：000373)</t>
  </si>
  <si>
    <t>北京升哲科技有限公司</t>
  </si>
  <si>
    <t>1、负责部门新业务平台的 API 架构设计以及开发工作；
2、参与部分生产系统维护工作，解决生产系统问题及进行系统调优。 1、本科及以上学历，计算机相关专业毕业，三年及以上 Python 开发经验；
2、精通 Python 编程，至少熟悉一种常见的 Web 框架，如 Tornado、Flask、Django；
3、熟悉 MySQL/Redis/MongoDB 数据库以及常见的优化方案；
4、熟悉 DevOps。</t>
  </si>
  <si>
    <t>深圳市无极云互联网技术开发有限公司</t>
  </si>
  <si>
    <t>五险一金 员工旅游 出国机会 绩效奖金 年终奖金 弹性工作 包吃 包住宿</t>
  </si>
  <si>
    <t>岗位职责: 1、平台币种对接。 2、自动化测试。 3、创新产品研究。  岗位要求: 1、3年左右python经验，良好的代码习惯。 3、熟练使用 Mysql、mongodb等至少一种数据库。 4、熟练使用 Redis 服务。 5、熟悉线上部署。 6、计算机软件相关专业毕业，基础扎实。 7、有良好的沟通、理解能力，逻辑思维强，能够独立思考以及解决问题。  加分项: 1、计算机相关专业 2、区块链相关工作经验 3、有github、技术博客请带上。</t>
  </si>
  <si>
    <t>北京无二之旅科技有限公司</t>
  </si>
  <si>
    <t>五险一金 免费午餐 带薪休假</t>
  </si>
  <si>
    <t xml:space="preserve">1.负责撰写测试用例；  2.负责跟踪测试问题的解决状态；  3.根据产品的需求设计文档，制定测试计划；  4.把控产品测试进度，并确保产品质量；  5.汇总测试结果，给出测试报告，完善测试闭环；  6.参与需求讨论，与产品人员沟通完善产品需求。  任职要求 1.计算机相关专业优先；  2.1-5年工作经验，有项目管理经验者优先；  3.熟练掌握SQL语句，掌握黑盒测试常用方法；熟悉自动化测试常用框架，有自动化测试经验者优先；  4.熟悉常用测试工具或框架，熟悉ruby、python或php语言优先；  5.思路清晰，逻辑严谨，善于发现问题、分析问题，自主学习能力强，对测试工作有自己的理解或方法论；       </t>
  </si>
  <si>
    <t>语音识别工程师(J190530001) (职位编号：J190530001)</t>
  </si>
  <si>
    <t>自动化测试工程师（06）</t>
  </si>
  <si>
    <t>DBA</t>
  </si>
  <si>
    <t>免费班车 交通补贴 餐饮补贴 弹性工作 绩效奖金 五险一金 年终奖金</t>
  </si>
  <si>
    <t>工作职责： 1、负责数据库的日常维护，例行数据库巡检； 2、负责开发部门数据库支持，SQL优化，数据库整体性能优化，以及为开发人员提供数据库相关技术支持和培训； 3、负责研发和制定数据库技术方案，分表分库的策略，数据库迁移等方案； 4、数据库性能监控以及优化，故障诊断和排除； 5、数据库备份，恢复策略的制定，实施以及维护，数据库容灾演练等  任职资格： 1.精通MySQL，Oracle数据库的运行机制和体系架构,以及数据库的性能分析优化调优 2.熟练、精通MySQL，Oracle，以及Oracle RAC等的管理，扩容，备份等。 3.熟悉常见的MySQL存储引擎的原理，特点以及主从复制原理和实践以及读写分离等，熟悉MySQL常用高可用架构以及原理等。 4.熟悉常用的开源中间件解决方案，如Mycat等。 5.熟悉Linux系统，有一定的编写shell或者Python脚本的能力 6.熟悉mongodb以及mongodb集群搭建和维护是加分项</t>
  </si>
  <si>
    <t>自动化测试（唐镇 06）</t>
  </si>
  <si>
    <t>1. 参与产品需求评审， 从测试角度对需求文档、设计文档进行分析。 2. 根据产品需求设计测试用例和测试场景。 3. 根据项目测试计划和方案， 利用测试工具对产品进行功能测试和性能测试， 并编写测试报告。 4. 根据测试用例编写自动化测试脚本，通过自动化测试工具，执行自动化测试和回归测试。 5. 分析缺陷， 并进行准确定位和验证。提交有质量的缺陷报告。 6. 根据项目安排， 协助技术支援部门提供产品技术支撑， 并协助指导解决相关技术问题。  任职条件 1、学信网可查大专以上学历，计算机相关专业优先； 2、1年以上软件测试工作经验，熟悉软件测试理论、方法、流程； 3、1年自动化测试开发经验，熟悉JAVA或至少掌握一门脚本语言Perl/Python/ruby等。 4、有自动化测试框架开发和组件测试经验，有Page Object模式设计经验优先。 5、至少熟悉一种测试工具selenium webdriver cucumber fitness testNG Junit等。 6、逻辑思考能力强，具备软件测试领域，发现、分析和解决问题的能力。 7、要有责任心与执行力，具备良好的沟通和合作能力，并且乐于分享。</t>
  </si>
  <si>
    <t>高级算法工程师</t>
  </si>
  <si>
    <t>岗位职责： 1、负责智能手环、手表等穿戴式智能硬件的算法研发。  任职要求： 1.全日制本科及以上学历，计算机、通信、医学工程、数学、统计等相关专业； 2.有实际应用加速度传感器/光电心率传感器三年以上经验； 3.熟悉C语言编程，并且有Python或MATLAB开发经验； 4.熟悉 Keli 或 IAR 嵌入式平台； 5.充分理解傅里叶变换，最好是有小波变换、卡尔曼滤波的经验； 6.有体感算法、语音识别、运动模式识别、心率、计步、睡眠、血氧经验者优先</t>
  </si>
  <si>
    <t>北京中级测试工程师</t>
  </si>
  <si>
    <t>岗位职责： 1、负责参与审核产品架构设计合理性和可运维性，以确保在产品发布之后能高效稳定的运行。 2、负责云主机的合理评估及运维监控，保障线上系统的可靠运行。 3、负责Linux服务器系统的日常运维工作。  任职要求： 1、计算机或相关专业全日制本科学历。 2、3年以上Linux系统维护经验，精通Linux操作系统的应用安装、系统维护、性能调优、配置管理以及安全防护。 3、熟悉HAProxy、Nginx、KVM、Ceph、ELK、Tomcat等服务。 4、熟练使用Shell或者Python等脚本语言，熟悉puppet/ansible/saltstack等自动化运维框架。 5、熟悉共有用，如阿里云、腾讯云、AWS者加分。 6、实践过持续集成与持续交付，认同DevOps文化，有DevOps相关的经验者优先考虑。</t>
  </si>
  <si>
    <t>中控数据库工程师</t>
  </si>
  <si>
    <t>五险一金 弹性工作 专业培训 年终奖金</t>
  </si>
  <si>
    <t>职位描述： 负责MES系统数据库开发。结合产线特点，创建数据库、表、字段等，负责数据库的维护工作。 1、负责搭建数据库环境，准备数据规范，更新数据以及数据文档，对数据系统进行性能分析，迁移或管理。 2、负责数据库的平台建设，实现高可用、可扩展架构；对数据库进行容量规划、架构设计，提高业务高可用性和容灾能力。 3、围绕项目需求提供数据支持，包括数据目录梳理、数据资源核对、数据查询、数据清洗、数据质量评估、数据分析、数据产品规划等。 4、负责围绕业务需求对库表进行设计，同时能基于库表进行接口定制化开发。 5、现有MES系统中控软件的二次升级和改善。 6、协助电控，机械，MES等组其他同事，开发高智能系统，减少人力投入。  任职资格： 1、大专及以上学历，计算机软件、控制工程专业优先。 2、3年以上MES系统开发经验。有数据库管理或接口开发经验者优先。 3、精通java开发程序语言，SQL语言，熟练掌握oracle、mysql等数据库。 4、熟悉常用存储引擎的功能和特点以及主从复制原理和实践,熟悉MHA架构。 5、熟悉数据库的性能优化、SQL调优技术，对高并发数据库的锁和事务隔离问题有深入理解。 6、熟悉常用的数据库备份方法，有xtrabackup/InnoBackup使用经验，并理解其工作原理。 7、精通shell编程，并至少能用Perl，Python，PHP，Ruby中的一种进行快速开发。 8、具备3年以上MES系统开发经验，有MES系统开发成功的案例。 9、具备较深的英文文献阅读能力，学习能力强，有较深的钻研精神，较强的沟通能力与团队协作精神。</t>
  </si>
  <si>
    <t>数字IC设计工程师（北京）</t>
  </si>
  <si>
    <t>北京中宸泓昌科技有限公司</t>
  </si>
  <si>
    <t>五险一金 补充医疗保险 定期体检 年终奖金 周末双休 定期团建 节日福利 带薪年假</t>
  </si>
  <si>
    <t>1、参与芯片的架构设计，分析芯片性能、功耗、面积。负责芯片设计相关技术的调研评估，分析技术要点，确定设计方案。 2、根据设计规格完成架构及微架构设计、RTL代码实现。 3、负责设计的综合、时序分析、DFT以及功耗分析，与后端工程师交互，完成前后端工作衔接。 4、负责芯片FPGA原型的开发，解决原型实现过程中遇到的问题。 5、支持软件开发，为软件开发提供技术支持。 6、完成芯片流片后的调试及功能、性能测试工作。 7、完成架构及微架构文档撰写，完成其它技术资料和产品文档的撰写。  任职要求： 1、熟悉SOC设计及验证流程。熟练使用Verilog及SV硬件语言。熟悉自建测试的扫描链设计。至少熟悉一门脚本语言（如perl、python、shell）。 2、熟练掌握仿真、DC综合、形式验证、STA时序分析及验证、PTPX功耗分析等技能，了解VMM/UVM验证方法学。 3、熟悉时钟、复位以及低功耗设计方法。 4、熟悉SOC芯片总线架构以及ARM、DSP体系结构，如ARM Cortex M系列SOC。熟悉各种总线协议，包括AHB，APB，SPI，I2C，UART等，具备良好的IP/SOC验证以及成功流片的经验。 5、熟练掌握SOC芯片的FPGA原型实现流程与技巧，掌握synplify、vivado等FPGA实现工具。 6、良好的团队合作精神，良好的沟通能力，良好的责任心，良好的承压能力，能够自我驱动。 7、加分项：了解基本通讯算法，熟悉matlab及数字信号处理。</t>
  </si>
  <si>
    <t xml:space="preserve">  职位及技术要求： 1.正规985或211大学，本科及以上学历，计算机相关专业毕业。  2.必须有过使用RoR/python/php/java/.NET或者其他常见的网站开发框架开发网站后台的经验，上述框架的对于被录取的影响力递减  3.必须有过独立编写javascript前端的经验，最好使用过sencha/jquery（影响力递减），如果有过切图套网页的经验将会大大加分  4.加分项：有过和mysql打交道的经验，对于常用的mysql运维工作较为熟悉  其他要求：  1. 对技术有激情，对新的知识充满无穷的好奇心，能在技术道路上孜孜不倦的学习进步  2. 有很强的责任感，对待所有的任务，特别是一些存在多种解释和理解方法的任务，在自己认知范围内，做到100%（请注意99%和100%的区别）  3. 对金钱有热情，对赚钱充满渴望  4. 如果懂英语，能收发电子邮件，甚至能用英语进行对话则可大大加分  公司介绍：  本公司是一家创业企业，目前在高速成长期，主要经营的业务是为能源贸易企业建设信息系统，该信息系统具有金融、实体双重属性，具有浓厚的互联网金融基因。我们的客户均属于能源领域内举足轻重的贸易商。公司业务高度全球化、国际化，有大量去发达国家出差的机会。公司内部的薪酬机制非常灵活，成长空间很高，能提供你很难想象到的收入水准。  </t>
  </si>
  <si>
    <t>1.负责重大项目结构设计，架构原型实现及核心模块的开发工作； 2.负责千万级流量互联网平台和海量订单供应链平台的设计与开发； 3.负责团队技术方案决策、技术风险防范与化解，解决技术难题，保障系统和平台安全； 4.指导团队不断提高技术能力和开发效率，从技术层面持续提高用户体验； 5.负责技术团队建设和管理，注重人才培养和营造创新的研发文化。 岗位要求： 1.计算机专业全日制本科以上学历，3年以上PHP网站设计编程（多语言）经验； 2.有扎实的PHP基础并熟练独立使用php+mysql开发； 3.理解ajax原理,熟悉javascript、jquery使用，理解web标准； 4.理解http协议，熟悉linux环境下的web开发优先，有丰富电子商务相关经验的优先； 5.对Nosql,Mysql数据安全有独特的见解和通道； 6.具备良好的代码编程习惯，逻辑思维严密，有较强的数据分析和问题排查能力； 7.熟悉JAVA、C、Python其中一种优先； 8.良好的表达能力，能够清晰和准确地描述问题； 9.能适应快速成长型技术团队的要求，具备自我管理能力和创业精神，能够承担一定的工作压力；</t>
  </si>
  <si>
    <t>系统管理员（运维部）</t>
  </si>
  <si>
    <t>五险一金 专业培训 定期体检 员工旅游 交通补贴 餐饮补贴 年终奖金 绩效奖金</t>
  </si>
  <si>
    <t>岗位职责： 负责按照业务系统运维管理的规范要求，安装、配置、调试、维护业务系统。 负责根据业务系统的投诉，排除业务系统运行问题。 负责收集或提出业务系统的建议和意见，并向部门反馈。 负责外单位托管系统的现场维护和技术支持服务。 负责现场培训和指导客户对业务系统的使用。  岗位要求： 本科以上学历，计算机相关专业，2年以上相关工作经验。 责任感强，有较强的逻辑思维能力、沟通能力，能够承担工作压力。 熟悉Linux操作系统。 熟悉Ruby语言，熟悉Rails优先。 熟悉Oracle或PostgreSQL关系数据库，具备OCP证书优先。 熟悉网络知识，具备CCNA证书优先。 熟悉logstash,elasticsearch,kibana系统优先。</t>
  </si>
  <si>
    <t>SAP BW开发工程师</t>
  </si>
  <si>
    <t>深圳开思时代科技有限公司</t>
  </si>
  <si>
    <t>弹性工作 带薪年假 五险一金 节日福利 专业培训</t>
  </si>
  <si>
    <t>【岗位职责】 1、负责数据仓库平台的建制与开发； 2、根据业务需求进行数据报表/数据接口的开发。 【任职要求】 1.全日制本科以上学历； 2.熟悉数据仓库技术，从事数据仓库开发实施工作3年以上； 3.熟练使用ABAP/Java/Python/Shell等一种或者多种语言进行工程开发； 4.责任心强，保密意识好；逻辑思维严谨，专注、具有数据敏感度；反应迅速，能够良好沟通； 5.有SAP 开发经验者优先。</t>
  </si>
  <si>
    <t>电商移动端开发工程师</t>
  </si>
  <si>
    <t>上海宝资软件有限公司</t>
  </si>
  <si>
    <t>图像处理算法高级工程师</t>
  </si>
  <si>
    <t>深圳市迪蒙网络科技有限公司</t>
  </si>
  <si>
    <t>五险一金 专业培训 免费茶点 绩效奖金 股票期权</t>
  </si>
  <si>
    <t xml:space="preserve">岗位职责: 负责产品中视频抠图相关算法的研究与优化;图像分割、视频抠图、深度学习等前沿技术的研究。  任职要求： 1、硕士学历，两年工作经验及以上；信号与信息处理、模式识别与人工智能、电子仪表与仪器、自动化、计算机、应用数学等 2、智能交通场景的图像处理算法软件架构与技术验证，包含目标检测，目标跟踪，目标识别； 3、熟悉常用的计算机语言，如C/C++、OpenCV、Matlab、Python两种或以上； 4、熟悉常用的图像处理方法，如Enhance、Filter、Transform、Segment、Label等； 5、熟悉经典的机器学习算法，如PCA、LDA、LBP、HOG、HAAR、BP、RBF、SVM、AdaBoost、CNN三种或以上； 加分项： 1、有基于图像处理的车牌识别、目标跟踪实际工程经验优先； 2、熟悉至少一种Caffe、TensorFlow、MXNet、Theano、Keras等深度学习框架； 3、具有图像处理或机器学习底层算法的全C/C++实现，或嵌入式移植经验； </t>
  </si>
  <si>
    <t>数据分析师（售前方向）</t>
  </si>
  <si>
    <t>功能测试工程师--201920</t>
  </si>
  <si>
    <t>北京荣之联科技股份有限公司</t>
  </si>
  <si>
    <t>中国金融电子化公司</t>
  </si>
  <si>
    <t>五险一金 员工旅游 通讯补贴 绩效奖金 年终奖金 定期体检</t>
  </si>
  <si>
    <t>工作职责： 1、配合公司销售进行数据分析类项目的前期售前支持工作，与客户进行售前交流、需求挖掘，解答项目售前过程中有关方案设计、技术与产品服务方面的问题； 2、根据客户需求，提供满足客户需求的数据分析建设方案、平台架构设计、汇报文件； 3、 参与和公司内外部交付团队沟通与方案探讨，能合理评估项目的工作量与成本； 4、了解并掌握数据工具的使用，并能根据客户业务实际情况组织完成系统的搭建； 5、理解客户业务需求，能通过统计的方法对相关数据进行分析； 6、挖掘客户的数据，能对存在的问题提出建议，能用模型进行测试和验证。 任职要求： 1、985/211计算机本科或者数学/统计学研究生或以上学历，5年以上数据仓库/大数据平台/数据分析领域的从业经验； 2、计算机本科至少掌握Java、SQL、R、Python四种语言中的一种，并至少能熟练掌握一种主流数据库。 3、了解市场上目前主流的数据分析与建模工具及其算法； 4、了解SAS/SPSS/SPLUNK/Tableau/Qlick者优先； 5、具有良好的沟通能力和学习能力，对售前工作有较高的热情，能承受一定工作压力； 6、具有高度的责任感、较强的逻辑思考能力和较强的独立工作能力。</t>
  </si>
  <si>
    <t>岗位职责： 1、负责人民银行关键系统pc端、web端功能测试执行工作； 2、根据系统需求，编写功能测试用例； 3、与团队共同协作，保证项目质量和进度。 任职要求： 1、大学本科学历，计算机或金融等相关专业，熟悉软件测试基本流程； 2、掌握软件测试基础理论和了解常用测试工具；熟悉测试用例设计方法； 3、强烈的责任心和敬业精神，良好的表达沟通能力。有较强的上进心和持续学习能力； 4、熟悉AIX、linux操作系统、DB2数据库、Oracle、MySQL任一使用者优先录用  5、熟悉任一常用开发或脚本语言，JAVA/Javascript/Python/Ruby/Perl/Shell等优先录用；</t>
  </si>
  <si>
    <t>算法工程师 (职位编号：008)</t>
  </si>
  <si>
    <t xml:space="preserve">1、本职位负责提供非嵌入式软件算法开发，为设备影像导航提供恰当的软件算法技术。   2、能够根据问题，参考前沿论文研究，提出术前或术中图像导航手术解决方案，快速创建原型。 3、能够快速学习医学图像处理算法。 4、能够评估影像数据的实时性能、准确度、和算法精度。 5、设计、评审、分析和实现系统的医学图像处理算法。 6、依据软件开发流程，参与书写软件各规格说明书，设计及实现软件的需求。 7、能和供应商一起完成软件的设计、开发和验证。 8、支持和执行设计、开发、测试和文档，完成软件验证和确认计划和书写报告，确保医疗器械产品满足产品需求、各规格说明书和质量法规需求。 9、与系统工程师一起协作完成工作。   岗位要求：  1、硕士或博士及以上学历，数学、计算机科学、软件工程、生物医学工程图像处理相关方向或相关领域。 2、五年左右的软件开发和医学图像处理算法设计经验。 3、具有很强的算法设计、开发、调试和测试实践经验。 4、熟练掌握VTK\ITK等常用算法框架，能实现医学图像的标注测量及三维重建。 5、熟悉Visual C++开发环境，精通C / C++, 熟悉Python/ Matlab / Simulink 语言中的一种。 6、熟练掌握单元测试和集成测试，具有迭代开发能力。 </t>
  </si>
  <si>
    <t>上海复歌信息科技有限公司</t>
  </si>
  <si>
    <t>关于复歌 复歌是一家广告技术创业公司。通过连接数据、媒体和工具，使得Agency和广告主可以进行高效、深入、透明的市场营销活动。 “让广告技术美而温暖”是复歌的产品理念。在努力为企业客户创造价值的同时，也希望让使用复歌产品的每个人都能感受到技术的温度。  复歌的目标 为中国企业提供一款整合所有线上营销渠道的***工具。  你应该成为复歌一员的10个理由 1. 不少的钱 和 巨多钱的可能，2016年已完成A轮2000w融资 2. 和一群***又好玩的人一起工作 3. 有真的长得好看的单身***和*** 4. 从入职的第一年起，拥有10天带薪假期 5. 2号线、12号线、13号线南京西路站步行5分钟的办公室 6. 不需要你讨好的老板 7. 水果+咖啡+零食无限供应 8. 只有15和30分钟两种会 9. Happy Hour/周 + 吃喝玩乐/月 + Outing/年 10.如果一家公司能满足以上9条，还有什么理由不来试试？  需要你： 1. Java语言开发，负责服务器端程序的设计及编写； 2. 能够进行B/S 体系结构下应用软件开发； 3. 参与产品需求分析、设计、编码、维护及性能改进； 4. 能独立解决开发中遇到的难点问题； 5. 参与系统稳定性、性能和扩展性调试。  希望你： 1. 有扎实的Java编程功底，熟悉常用的数据结构，深入理解面向对象、MVC等 相关概念，热爱编程； 2. 有适当的Java Web开发经验，了解若干常用的web框架和orm框架，如Spring MVC、JFinal 3. 有较强的数据库编程经验，熟悉MS SqlServer、Mysql数据库及相关工具进行开发； 4. 熟悉git/svn之一，熟悉git优先； 5. 代码质量精益求精，注重性能，良好的代码管理及重构意识，逻辑思维清晰； 6. 熟悉Linux基本命令，能基于Linux环境进行开发； 7. 一年以上互联网产品开发经验； 8. 良好的沟通协作能力，较强的学习能力，责任心强。  如有以下经验，优先考虑： 1. 熟悉一种或多种以下语言（shell、ruby、python、scala、golang） 2. 使用POI创建Excel报表的开发经验； 3. 使用Memcache、Ehcache或NoSQL DB的开发经验； 4. 有Hadoop、高并发和大数据量开发经验； 5. 将Linux或OSX作为桌面系统使用者； 6. 熟悉敏捷开发，熟悉SCRUM； 7. 有开源项目贡献者； 8. 有github项目者。 9. 有互联网广告行业工作经验者。  最后： 加入一家创业公司，通常都是个比较艰难的决定，因为你必须离开一些已经习惯了的舒适感，去面对远超预期的困难和压力，做很多自己没做过的事儿并为之承担责任。为了所谓内心的荣耀，而结果却不定如你所愿。 所以绝大多数人，不会这么做。 但总有那么一些人，天生就跟绝大多数人不一样。 你怎么想？ 非常欢迎你联系我们</t>
  </si>
  <si>
    <t>中/高级PHP开发工程师</t>
  </si>
  <si>
    <t>Forgame――云游控股集团（上海）</t>
  </si>
  <si>
    <t>五险一金 补充医疗保险 专业培训 定期体检 弹性工作</t>
  </si>
  <si>
    <t>嵌入式软件工程师 (职位编号：002)</t>
  </si>
  <si>
    <t>深圳市比速智网技术有限公司</t>
  </si>
  <si>
    <t>五险一金 年终奖金 股票期权 弹性工作 定期体检 员工旅游</t>
  </si>
  <si>
    <t xml:space="preserve"> 工作职责: 1、负责智能融合路由终端产品的软件开发，包括：软件模块设计、编码测试、产品调试和集成。 职位要求: 1、 全日制专科及以上学历。 2、 熟悉openWRT/Linux操作系统及其开发,精通C/C++语言编程，有其他编程语言如汇编、Shell、Python、Perl、Ruby、HTML5、Java、Android/iOS等编程能力优先。 3、 熟悉TCP-IP协议族包括但不限于：IP、TCP/UDP、DHCP、DNS、HTTP、SNMP、FTP，L2TP、PPTP、IPSEC、SSL、VPN等网络协议，具有网络抓包、包结构分析、协议定义、排查定位问题的能力。 4、 至少熟悉一种路由芯片平台（MT76xx、Broadcom、飞思卡尔、x86等）的体系结构，有MTK平台上openWRT系统移植和驱动适配经验者优先。 5、 能够阅读英语资料，有良好学习精神，参与过互联网开发社区经历优先； 6、 有意愿承担更大的工作职责和面对挑战，敢承诺不推诿、团队合作好； 7、 热爱运动或者有其他正能量业余爱好者优先。 </t>
  </si>
  <si>
    <t xml:space="preserve">  职位信息 1. 参与企业平台产品开发 2. 基于产品经理提交的需求完成系统分析和设计 3. 负责完成核心代码的编写 4. 参与产品运维，改进产品问题，提升平台性能，保障平台的持续性服务 岗位要求: 1. 5年以上PHP开发经验，本科及以上学历，计算机相关专业 2. 精通PHP，熟悉 Drupal、Wordpress、ShopNC 等开源系统 3. 具有良好的面向对象编程习惯，有中型项目经验 4. 精通关系数据库开发、优化编写SQL。了解NoSQL 技术 5. 熟悉Web前端技术HTML，CSS，JavaScript。有 Bootstrap,jQuery,VUE 经验者优先 6. 熟悉Web Service技术, 熟悉分布式技术 7. 了解Linux操作系统的使用，能够编写命令行脚本 8. 具有阿里云或AWS等工作经验者优先</t>
  </si>
  <si>
    <t>PHP网站产品经理</t>
  </si>
  <si>
    <t>妍丽化妆品（中国）有限公司</t>
  </si>
  <si>
    <t xml:space="preserve"> 移动端测试工程师 职位描述 1、参与公司APP产品测试的全流程，包括参与需求分析、设计评审，制定测试计划，设计和执行测试用例，进行缺陷跟踪和软件质量分析等； 2、包括制定测试计划，分配测试资源，构建测试环境，执行集成测试，回归测试等； 3、保证被测系统的质量，并通过测试流程和方法创新，努力提升研发的质量和效率； 4、负责测试团队的测试方法和技术培训，搭建或维护自动化测试平台、自动化测试脚本以及相关工具，有阶段的提升测试质量和效率。  职位要求： 1.本科以上学历,3年以上互联网相关经验，自动化测试或者白盒测试工作经验； 2.熟悉Java编程语言，有Shell或Ruby/PHP/Perl/Python等使用经验者优先； 3.自动化测试或者白盒测试工作经验；有性能、安全、白盒、mock测试等专业测试领域经验者优先； 4.熟悉Android或iOS系统使用及设置；有无线产品，H5产品和电商等业务领域测试经验者优先； 5.熟悉Linux或Unix操作系统,精通测试流程和测试用例设计方法,能主动进行技术钻研； 6.解决复杂问题和编写自动测试工具和系统的能力。 </t>
  </si>
  <si>
    <t>带薪年假 五险一金 包住宿 绩效奖金 节日福利</t>
  </si>
  <si>
    <t>岗位职责</t>
  </si>
  <si>
    <t>嘉兴安越企业管理咨询有限公司</t>
  </si>
  <si>
    <t>五险一金 免费班车 员工旅游 交通补贴 餐饮补贴 通讯补贴 专业培训 出国机会 年终奖金 绩效奖金</t>
  </si>
  <si>
    <t xml:space="preserve">岗位职责：  1.       负责搭建开发环境，参与需求分析和技术架构设计；  2.       独立完成模块开发；  3.       撰写相关开发文档；  4.       参与产品单元测试，后期产品升级维护；    任职要求：  1.       计算机相关专业本科及以上学历；  2.       6年以上PHP的开发经验；  3.       熟悉CentOS等Linux系统；  4.       熟悉Git版本管理工具；  5.       了解Apache，Nginx等PHP容器;  6.       熟悉软件开发过程和软件工程方法，有类似禅道、JIRA等管理工具的使用经验；  7.       具备数据库、网络、硬件的基本理论知识；  8.       具有良好的沟通能力、团队合作精神、认真负责；  9.       具有较强的学习能力，分析、判断和概括能力和逻辑思维能力； </t>
  </si>
  <si>
    <t xml:space="preserve">  [ 关于我们 ]  北京睿智思科科技发展有限公司于2008年在北京清华园科技区创建，是一家专注于能源贸易企业信息建设系统的软件公司，获得国家高新技术企业认证。创始团队有来自清华大学复旦大学理工大学十几年软件行业经验的 IT 精英们。公司秉承“公司致力于为国内能源贸易企业、金融 交易及服务企业、进出口贸易企业、加工冶炼企业、仓储物流企业提供全方位的系统解决 方案”的理念，专注整个领域，低调钻研的态度提供优质的移动互联网技术专业服务。  我司自主研发全国乃至于全世界最为先进的一套量化投研一体化平台的后端C++全套代码。该岗位主要负责量化交易后端系统的功能开发，在一套已经较为成型的大型代码基础上新增功能、维护老功能正常运转。    如果您：  1. 对技术和创新有执着的追求和兴趣，不仅仅满足于打一份工；  2. 对打造精品产品有独特的创意和想法；  3. 有志于通过发挥自己的创造力获得在自己所从事行业的领军地位；  4. 愿意与团队合作成长和分享劳动成果；  我们虚席以待，诚邀您的加盟，共创睿智思科的美好未来，共同分享睿智思科成长的收获。    [ 关于技术 ]  开发团队：30多名R开发工程师，另有Web前端、iOS、Android、Java和UI设计团队；  开发技能：我们鼓励工程师同时具备多种开发技能，不少同事同时掌握Ruby，Web前端、iOS和Android开发技术；    [ 关于职位 ]  因为公司业务快速发展，我们诚挚邀请优秀人才的加入，要求如下：    [ 职位：C++开发工程师 若干 ] 待遇从优    [ 职位描述 ]  1. 参与产品需求分析和评审；  2. 负责模型设计、详细设计和接口设计与评审；  3. 编码实现功能需求，修复Bug缺陷和代码评审；  4. 编写自动化测试用例；    [ 职位要求 ]  1. 大学本科及以上计算机及相关专业学历；  2.熟悉STL/BOOST，能使用模板泛型实现较为复杂的逻辑功能  3.熟悉C++1x  4.熟悉使用GDB调试Linux下的C++程序  5. 熟悉使用ssh完成远程操作  6.熟悉mysql  7.有过大型项目的开发经验  8.具备较好的沟通能力  9.具备极强的好奇心和责任心，热衷于探究事物本源，不达目的誓不罢休   上述要求中1-6至少能满足2条，7-8至少能满足1条，第9条必须满足  [ 以上职位均要求 ]  1.有良好的团队合作精神及口头与书面的交流能力；  2.逻辑思考能力强，工作细致、踏实，有责任心与时间观念；   [ 工作待遇 ]  公司福利： 交通、通讯和餐费补贴、手机补贴、节假日补贴、团队聚餐，旅游活动、免费零食，五险一金，享受国家法定福利  弹性时间： 上下班时间采用弹性时间    [ 工作地点 ]  北京市朝阳区林萃路1号院上林世家7号楼1单元1502室    </t>
  </si>
  <si>
    <t>福建纵腾网络有限公司</t>
  </si>
  <si>
    <t>岗位职责： 1、参与公司互联网产品的需求分析、概要设计、编码等工作； 2、指导初级程序员和中级成员进行产品开发； 3、负责关键模块和核心代码的编写， 性能优化； 4、解决关键问题和技术难题； 5、指导开发文档的编写。  任职要求： 1、大专以上学历，至少有五年以上工作经验，其中有2年的团队管理经验； 2、有独立设计、开发、维护系统的经验和能力； 3、了解SQL优化；能指导初级工程师进行开发工作；</t>
  </si>
  <si>
    <t>运维工程师（研发中心）</t>
  </si>
  <si>
    <t>岗位职责： 1. 负责公司核心项目服务器环境整体规划、部署、安全与优化； 2. 对LAMP、LNAP等Web平台做到系统监控、日志分析、故障排除、性能调优等工作； 3. 负责MySQL、Redis、PostgreSQL、MongoDB等数据库系统的设计，部署，备份恢复，故障处理，优化等; 4. 引领运维环境新产品或新架构的调研、设计、优化、开发、测试、上线等工作。  任职资格： 1. 3年以上Linux/Unix系统运维经验，深入理解Linux系统，精通Linux系统管理维护； 2. 精通Nginx、Apache、Tomcat、LVS、Keepalived、Memcached、Redis、RabbitMQ等基础应用的安装、配置及维护； 3. 精通MySQL数据库数据存储机制、架构设计、性能优化、对锁和事务隔离问题有深入理解； 4. 能够为Web、数据库等系统提供主备、负载均衡、分布式等高可用解决方案; 5. 熟悉Cacti、Nagios、Zabbix等开源监控系统，有监控脚本编写能力； 6. 具备不限于Shell/Perl/Python/Ruby中的至少一种脚本驾驭能力，善于使用脚本来完成系统运维工作； 7. 具有规化部署高可用性、高负载性大型的Web系统经验，有项目开发经验者优先。</t>
  </si>
  <si>
    <t>五险一金 年终奖金 绩效奖金 节日福利</t>
  </si>
  <si>
    <t xml:space="preserve">岗位职责： 高级： 1、按照需求编码，编写注释，进行单元测试。必要时写文档说明，自己进行功能测试； 2、解决开发上的问题，及时发出大家讨论； 3、每周、每月提交开发任务完成情况及计划； 4、使用禅道构建版本、提交测试单、安排测试任务，跟进测试结果。 中级： 1、保证质量，按时完成开发组长分发的任务。 2、按照需求编码，编写注释，进行单元测试。必要时写文档说明，自己进行功能测试。 3、解决开发上的问题，及时发出大家讨论，遇到的问题1天内不能解决时向上反馈。 4、每周、每月提交开发任务完成情况及计划。 5、使用禅道构建版本、提交测试单、安排测试任务，跟进测试结果。 初级： 1、保证质量，按时完成开发组长分发的任务； 2、按照需求编码，编写注释，进行单元测试。必要时写文档说明，自己进行功能测试； 3、解决开发上的问题，及时发出大家讨论，遇到的问题1天内不能解决时向上反馈； 4、每周、每月提交开发任务完成情况及计划； 5、使用禅道构建版本、提交测试单、安排测试任务，跟进测试结果； 6、每轮测试完毕后，检查禅道上的BUG，分等级解决。 任职要求： 高级： 1、掌握OO思想和方法； 2、掌握一些常见的加密算法，比如md5，sha，AES，DES，RSA等； 3、掌握非SQL数据库的使用，如Redis、MongoDB等，了解sqlite等本地文件数据库的使用； 4、熟悉apache和nginx，能熟练的对其进行配置； 5、熟悉PHP扩展的编译和配置，掌握C/C++语言，了解PHP内核，能使用这些知识开发PHP扩展，熟练掌握PHP编程技术； 6、熟悉http/https协议，了解ssl的工作原理； 7、掌握Linux操作系统的使用方法。 中级： 1、熟练掌握PHP编程技术； 2、熟悉MySQL，能够使用MySQL提供的工具，进行SQL语句的优化，了解sqlite等本地文件数据库的使用； 3、掌握OO思想和方法； 4、掌握一些常见的加密算法，比如md5，sha，AES，DES，RSA等； 5、掌握非SQL数据库的使用，如Redis、MongoDB等； 6、熟悉apache和nginx，能熟练的对其进行配置，熟悉http/https协议，了解ssl的工作原理； 7、掌握Linux操作系统的使用方法。 初级： 1、掌握PHP语法，能使用PHP进行编程，掌握SQL及基本用法； 2、熟悉MySQL，能够使用MySQL提供的工具，进行SQL语句的优化； 3、了解sqlite等本地文件数据库的使用。 招聘人数：高级2人，中级1人，初级1人 工资：高级20K-80K，中级8K-15K , 初级6K-8K， </t>
  </si>
  <si>
    <t>深圳商虫云网络有限公司</t>
  </si>
  <si>
    <t>五险一金 弹性工作 员工旅游 专业培训 绩效奖金</t>
  </si>
  <si>
    <t>岗位职责： 1、负责技术架构的设计、优化，根据业务规划及技术规划制定架构方案； 2、深入理解分析业务需求，为软件开发和运行提供架构设计、模型设计，对架构业务合理性、可扩展性和快速迭代负责； 3、主导核心功能架构与代码编写，开发与维护系统公用核心模块； 4、主导技术难题攻关，提升核心系统高处理性能，保证系统的安全、稳定、快速运行； 5、制定规范和技术约规，参与代码评审，指导和开发团队提高开发质量。 任职要求： 1、本科以上学历，计算机相关专业，具有5年以上互联网项目研发经验； 2、精通PHP，熟悉 MySql，能写出高性能 SQL 及分析性能瓶颈，有高性能数据库设计经验； 2、熟练运用Redis、Memcache、Mongodb 等 NoSql 技术，熟悉其优缺点及使用场景； 3、必须拥有良好的代码习惯，要求结构清晰、命名规范、可读性强、代码冗余率低； 4、有较强的分析问题、解决问题的能力，对技术有追求、有热情，能主动钻研、探索新技术，并结合实际落地； 5、有参与过中大型项目开发经验的优先考虑（并发超过1万、单表数据超过 1亿）。</t>
  </si>
  <si>
    <t>五险一金 节假日福利 补充公积金 年终绩效</t>
  </si>
  <si>
    <t>一、职位描述： 1、web前端开发：根据UI设计师提供的设计图，实现Web界面，优化代码并保持在各浏览器下的良好。 2、兼容性：Web前端表现层及与后端交互的架构设计和开发； 3、提高产品的可用性： （1）负责与产品、后台开发人员等协作，实现良好的交互体验； （2）参与UI设计评审。 二、任职资格： 1、学历及专业要求： （1）计算机类、金融管理或信息管理相关专业； （2）全日制本科及以上学历（表现突出者可以适当放宽）； 2、相关工作经验： （1）2年以上前端页面及脚本开发经验； （2）有银行、电商、第三方支付等行业从业经验优先； 3、所需专业知识： （1）精通各种Web前端技术：jQuery,JavaScript,HTML,CSS,AngularJS,vue等； （2）理解并掌握JavaScript语言核心技术DOM、BOM、Ajax、JSON等； （3）熟悉一门非Web前端脚本的语言（如PHP、Java、.Net、Ruby）优先； 4、所需专业技能： （1）熟悉HTML/XHTML、DIV、CSS，熟悉页面架构和布局，对Web标准和标签语义化有深入理解； （2）同时需要对HTML5/CSS3方面有实际的理解和实践经验； （3）对Web技术创新有浓厚兴趣； （4）对用户体验、交互操作流程及用户需求有深入理解； （5）有大型网站Web开发实际工作经验者优先考虑；有成熟作品者优先； 5、素质能力要求： （1）具备良好的服务意识和学习能力； （2）具有良好的团队精神和沟通能力，高度责任心，工作态度认真，严谨踏实，可承受较大工作压力。</t>
  </si>
  <si>
    <t>H5前端/php工程师</t>
  </si>
  <si>
    <t>上海翡翠东方网络信息技术有限公司</t>
  </si>
  <si>
    <t>计算机软件 娱乐/休闲/体育</t>
  </si>
  <si>
    <t>五险一金 补充商业医疗 交通补贴 餐饮补贴 通讯补贴 年终奖金 定期体检</t>
  </si>
  <si>
    <t>1、负责移动端业务应用的开发； 2、负责运营推广相关的活动开发； 3. 负责公司公众号、小程序等工具的相关开发； 4. 负责公司官网，运营后台业务开发；  任职要求： 1、2年以上互联网产品前端开发经验； 2、熟悉HTML5特性和HTML5最新规范，能够熟练运用HTML5特性构建移动端的WebApp，基于HTML5.0标准进行页面制作； 3、具备扎实的 JavaScrpt、HTML、CSS 知识，确保页面代码对各种移动设备浏览器的良好兼容性； 4、必须有微信公众平台接口开发经验； 5、能独立完成针对微信公众服务号的各类型项目开发设计； 6、了解至少一门后端编程语言优先，有seo经验优先； 7、较好好的编程逻辑思维能力，能写出高质量代码。</t>
  </si>
  <si>
    <t>软件工程师（应届）</t>
  </si>
  <si>
    <t>五险一金 员工旅游 交通补贴 绩效奖金 年终奖金 定期体检</t>
  </si>
  <si>
    <t>1. 计算机，生医或相关专业，本科以上优秀应届毕业生，硕士优先。 2. 熟练掌握C++或C#/.Net，了解面向对象编程，软件基础扎实。 3. 有医疗设备或医疗影像理论基础者优先 4. 熟悉脚本语言者优先，如Python，Perl，Ruby或Javescript。  工作内容： 1. 从事磁共振(MR)高端影像系统软件的开发</t>
  </si>
  <si>
    <t>北京慧摩尔科技有限公司</t>
  </si>
  <si>
    <t>岗位职责： 1、负责公司网站的开发、设计及维护； 2、负责优化、新增公司的核心业务模块功能； 3、产品开发中，结合业务，提出创新性、规范性的见解，做出更好的产品； 4、熟悉PHP相关开发框架； 要求： 1、本科及以上学历、程序设计相关专业毕业，具备5年以上的web开发工作经验； 2、精通PHP、Mysql、JS、Redis； 3、掌握至少一种版本控制软件git的使用； 4、熟悉分布式系统的设计和应用，熟悉分布式、缓存、消息等机制；能对分布式常用技术进行合理应用，熟悉常见的web安全问题，并有对应的解决方案； 5、了解SEO优化优先考虑。有thinkphp，laravel等框架开发经验者优先，EmpireCMS、Ecshop二次开发经验者优先；</t>
  </si>
  <si>
    <t>五险一金 绩效奖金 节日福利 不加班</t>
  </si>
  <si>
    <t xml:space="preserve">岗位职责：
1、负责公司产品（前端和后端）的设计和开发；
2、负责有关软件技术方案、说明文档的编写；
3、关注平台的细节体验，系统稳定，性能，高并发性的全方位的提升。
任职要求：
1、计算机、通信相关专业，本科以上学历，3-5年工作经验；
2、精通CSS/CSS3、Javascript，熟悉HTML5、Ajax等技术；
3、掌握JQuery，Bootstrap等前端框架；
4、精通 PHP/Python/Lua语言及脚本，了解Go/Ruby/Node.js等其他开发语言；
5、熟练使用CI/Laravel等主流后端框架开发过已上线的互联网项目；
6、精通Linux、Nginx，在Linux平台下开发过实际web项目；
7、精通Mysql，熟悉Redis、MongoDB等数据库；
8、熟悉OpenStack、hadoop、Docker等分布式架构技术；
9、能熟练写出清晰整洁，可复用，注释良好的代码；
10、有良好的编写开发文档的习惯。 </t>
  </si>
  <si>
    <t>上海酷服信息科技有限公司</t>
  </si>
  <si>
    <t>岗位职责： 1．参与和协助项目经理的相关工作，保证项目的质量; 2．参与测试的需求分析； 3．编写并执行测试用例，参与测试用例的评审工作； 4．按照项目组的任务分配，按时保质的完成测试工作； 5．负责功能测试、非功能测试，提交各测试报告，负责缺陷的管理； 6．协助QA经理保证项目的质量； 7．参与各测试文档的编写工作； 8．积极协助解决测试中所出现的各类技术问题; 岗位要求： 1、熟悉测试工作流程，能编写测试计划，设计性能/功能测试数据和测试用例； 2、熟练使用LoadRunner，jmeter等常见性能测试工具，熟练编写测试脚本和使用测试工具,善web,app,还有后端的性能测试方法和测试策略,分析性能测试指标，定位系统瓶颈； 3、 熟悉java开发语言及相应的开发工具，会使用一种以上jvm监控调优工具；熟练操作数据库；至少熟悉一种脚本语言，如Shell、Ruby、Pythony等脚本语言 4、掌握多种跨平台性能监控、数据收集能力；掌握JProbe/Spotlight/sitecope等性能监控工具；精通内存、处理器、进程、磁盘I/O、网络容量性能分析方法； 5、熟悉应用程序、系统、网络、数据库调优能力； 6、具备软件测试平台及环境搭建部署的能力,熟悉linux系统，会使用常用的命令； 7、强烈的责任心，踏实肯干，思路敏捷，对缺陷敏感，能够独立分析缺陷产生原因 8、对财务软件、资金支付软件有测试经验优先。</t>
  </si>
  <si>
    <t>PHP 高级开发工程师</t>
  </si>
  <si>
    <t>上海识装信息科技有限公司</t>
  </si>
  <si>
    <t>五险一金 餐饮补贴 专业培训 弹性工作 定期体检 年终奖金</t>
  </si>
  <si>
    <t xml:space="preserve"> PHP 高级开发工程师 1，负责移动产品的服务端架构设计、实现、性能优化、维护； 2，与客户端开发、产品和设计师沟通讨论参与每个版本迭代； 职位要求： 1，计算机以及相关专业，本科以上学历，2年以上PHP开发经验； 2，良好的代码编程习惯，安全意识，对常用php开发框架有深入了解； 3，了解高性能分布式服务器系统开发原理（分布式存储、cache)，了解移动端开发模式； 4，精通MySQL，能独立设计合理高效的表结构，有数据库优化经验； 5，掌握JavaScript ，CSS 以及常用框架，熟悉Linux/Nginx； 6，具有较强的学习能力，良好的沟通和团队协作能力 ，具备很强的责任心； </t>
  </si>
  <si>
    <t xml:space="preserve"> 1、计算机、通信、电子等相关专业本科以上学历，3年以上测试相关经验； 2、了解C/C++/Java等至少一种编程语言，有Shell或Ruby/PHP/Perl/Python等使用经验者优先 3、有Android/iOS性能测试、自动化测试、后台接口测试、白盒测试经验优先 4、熟悉测试流程和规范，掌握常用测试方法和工具，对软件测试有浓厚兴趣 5、优秀的学习能力以及强烈的责任心和团队精神，善于与他人合作，有技术分享精神 6、优秀的沟通能力！ </t>
  </si>
  <si>
    <t>高级建模分析师（云产品方向）</t>
  </si>
  <si>
    <t>2-4.5万/月</t>
  </si>
  <si>
    <t xml:space="preserve"> 工作职责: 1. 本科及以上学历，统计学、数学等相关专业背景； 2. 5年以上数据分析、建模相关工作经验； 3. 熟练掌握python 、R 、SQL 等编程工具； 4. 思维活跃，有创新精神。 任职资格: 1.数据获取、数据清洗以及数据整合； 2.通过统计学方法分析出海量数据的关联规则、相关性、聚类等分析形成报告； 3.应用和开发数据挖掘算法和预测模型； 4.对于数据变化敏感，持续发现现有模型短板、持续优化已有模型算法； 5.技术评审和标准制定。</t>
  </si>
  <si>
    <t>高级Ruby on Rails 开发工程师</t>
  </si>
  <si>
    <t>职位要求：  1.熟悉Ruby，Ruby on Rails及相关技术，并具有实际开发经验；能带领和指导团队开发项目； 2.熟悉开发可持续升级的互联网应用，熟悉用户体验设计； 3.熟悉HTTP及响应式互联网架构设计，如REST API 开发的经验； 4.较强的Linux开发技巧； 5.熟悉Javascript, jQuery, Backbone.js, Angular.js 或其他相关技术者优先考虑； 6.了解AWS相关技术及有结对编程经验者等优先考虑； 7.具有良好的团队精神，优秀的沟通技巧，能适应快节奏的工作环境； 8.此职位为2-3个月合同期限，提供高于市场的薪酬待遇；</t>
  </si>
  <si>
    <t>大数据架构师</t>
  </si>
  <si>
    <t>1、负责大数据基础平台、海量数据存储处理分布式平台、数据分析系统架构设计和研发； 2、负责实时计算平台基础架构设计、部署、监控、优化升级； 3、制定项目数据仓库设计及实现规范，指导设计研发和部署； 4、协助策略和算法团队工作，保障数据挖掘建模和工程化； 5、深入研究大数据相关技术和产品，跟进业界先进技术。 任职要求： 1、3年以上大数据系统架构经验； 2、精通Hadoop HBase Hive Spark Flink Kafka Redis技术及其生态圈； 3、具备Java Scala Python等开发经验，熟悉数据挖掘和分析的策略与算法； 4、精通数据抽取，海量数据传输，数据清洗的常用方法和工具。 5、具备良好的系统分析能力、故障诊断能力； 6、有大数据策略、算法、可视化经验优先； 7、有在华为云存储产品和大数据产品的开发使用经验优先。</t>
  </si>
  <si>
    <t>Ruby开发工程师（中高级）</t>
  </si>
  <si>
    <t>岗位职责： 1、负责公司核心产品的后端研发； 2、负责现有项目的代码重构及性能调优； 3、制定技术演进方案以及项目核心功能的技术难点攻关； 4、基于大数据发掘分析，API响应性能，数据库的性能调优；  任职资格： 1、3年以上工作经验，2年以上Ruby或Rails实际工作经验，了解其他语言，如Go 等更好 2、精通PostgreSQL、MySQL关系数据库和MongoDB、Redis等NoSQL数据库； 3、熟悉基本的数据结构和算法，持续代码重构和代码评审； 能独立完成一个中等复杂度的 Web 项目 4、有良好的代码书写规范，非常强的学习能力，领悟能力、沟通协作和解决问题的能力； 5、能熟练的使用类 Unix 系统， 有效地利用Git作为源代码管理工具，熟练的运用测试框架来保证高质量的代码 6、加分项：千万级或高并发处理经验，熟练运用各前端框架如angularjs，vue，熟悉容器，微服务架构，熟悉服务部署如nginx  puma mina等</t>
  </si>
  <si>
    <t>Ruby软件开发工程师 (职位编号：SZZY001233)</t>
  </si>
  <si>
    <t>中原地产代理（深圳）有限公司</t>
  </si>
  <si>
    <t>中介服务 房地产</t>
  </si>
  <si>
    <t>定期体检 专业培训 员工旅游 五险一金 补充医疗保险 节日福利</t>
  </si>
  <si>
    <t>1、精通Ruby+Ruby on Rails及其相关开发技术，负责业务流程程序的开发与维护；
2、负责确定用户需求、确定开发方案，编写和整理相关技术文档。 1、至少2年以上Ruby开发经验, 4年以上的软件研发经验；
2、熟悉Linux/UNIX操作系统；
3、熟练掌握HTML/CSS/Javascript /SQL/Nginx/Redis；
4、熟悉运用RSpect、Cucumber等的自动化测试框架和工具；
5、优秀的程序设计、编写能力。 能把良好的设计理念，思想落实到项目实践中；
6、学习能力强，能独立解决问题；头脑灵活，责任心强。</t>
  </si>
  <si>
    <t>ruby开发工程师</t>
  </si>
  <si>
    <t>上海微客来软件技术有限公司</t>
  </si>
  <si>
    <t>Oracle DBA</t>
  </si>
  <si>
    <t>上海电银信息技术有限公司</t>
  </si>
  <si>
    <t>岗位职责： 1、 参与公司新产品开发； 2、 完善和优化现有产品； 3、 负责代码的重构和优化； 4、 与团队成员紧密沟通合作，共同完成项目   任职要求： 1、熟悉 Ruby、 Ruby on Rails的使用，有1年及以上Ruby on Rails项目开发经验； 2、熟悉常用的Gem； 3、熟练地使用 Git； 4、熟练使用关系型数据库，如 MySQL、Postgresql 等； 5、熟悉面向对象的设计； 6、了解 TDD/BDD； 7、熟悉类 Unix 系统； 8、有良好的代码书写和编程习惯，较强的学习和解决问题的能力； 9、熟练的英文搜索及英文文档阅读能力 10、有良好的团队协作能力 11、本科及以上学历，计算机相关专业   加分项： 1、 熟悉前端相关技术，如 Reactjs、Vuejs 等； 2、 具备 TDD/BDD 实战经验； 3、 具备 Web 微服务架构实践经验</t>
  </si>
  <si>
    <t>五险一金 交通补贴 餐饮补贴 年终奖金 定期体检 带薪年假 专业培训 节日福利 绩效奖金</t>
  </si>
  <si>
    <t xml:space="preserve">DBA（ORACLE）    岗位职责：  1.ORACLE数据库搭建（RAC、DG)、日常运维、数据安全、性能分析和持续优化；  2.ORACLE数据库变更支持、故障异常处理，并分析故障原因，编写故障报告；  3.数据库升级、迁移、备份恢复、扩容、集群、容灾系统的设计与实施峰峰；  4.建立数据库高可用集群监控和备份恢复机制，保障数据库服务7X24稳定可用；  5.配合开发团队提供DB服务，对开发人员提供的SQL语句进行评审和优化；  6.制定数据库相关流程、设计和编码规范，以及标准化建设及文档编写;  7.研究数据库架构、分布式存储和开展数据库优化等技术，提高系统稳定性和健壮性。    任职要求：  1.计算机相关专业本科以上学历，5年以上ORACLE DBA工作经验;  2.熟练进行Oracle数据库环境搭建、日常维护、系统迁移、存储迁移、故障处理和性能优化等方面工作；  3.熟悉linux操作系统和日常维护；  4.能基于Shell或Python处理数据库相关问题；  5.有对SQL语句优化能力，DB架构优化能力；  6.有MongoDB,Redis等NoSQL数据库维护经验优先；  7.有数据库管理平台的使用和开发经验优先；  8、工作积极主动、细致,良好的团队协作和沟通表达能力，极强的执行力具备良好的服务意识。细致、踏实。 </t>
  </si>
  <si>
    <t>Ruby 开发高级工程师</t>
  </si>
  <si>
    <t>深圳维示泰克技术有限公司</t>
  </si>
  <si>
    <t>办公用品及设备 仪器仪表/工业自动化</t>
  </si>
  <si>
    <t>机器视觉工程师（深度学习方向）</t>
  </si>
  <si>
    <t>1）根据公司业务需求设计和改进图像处理算法； 2) 根据公司业务需求设计和改进相关机器学习/深度学习算法； 3）根据公司业务需求训练和调优机器学习/深度学习模型； 4）根据公司业务需求跟踪机器视觉领域前沿论文和算法，撰写报告；  任职要求： 1) 熟悉机器学习/深度学习相关模型和算法，掌握训练技巧； 2）熟悉图像处理相关算法； 3）至少掌握和运用caffe、tensorflow或pytorch深度学习框架； 4）熟悉C++或者python； 5）有人脸检测和识别、情绪识别、场景识别经验者优先； 6) 良好的沟通能力和心理素质，有学习和工作激情；</t>
  </si>
  <si>
    <t>1、之前的开发工作经验优秀且本人也愿意转Ruby开发者也可 2、负责码云线上系统的开发和维护，负责功能的方案设计和开发。 3、有研究使用过Gitlab项目者优先； 4、有数据库调优经验者优先； 5、有一定的运维能力者优先； 6、对代码整洁和性能自我要求高； 7、熟练掌握一种以上的单元测试。  任职要求： 1、有一年以上Ruby、PHP、Go、Python、Java等Web开发经验； 2、掌握 CSS/JavaScript 技能，能够独立实现所需的前端效果； 3、熟练使用 Git 版本控制系统，日常工作环境为类Unix； 4、熟悉常用的数据库、缓存技术，如PostgreSQL, MySQL, Redis； 5、对产品有一定的 Sense 和自己的见解，能够独立设计并完成产品模块。  工作时间：9:00-18:00，中午休息1个小时</t>
  </si>
  <si>
    <t>ruby软件开发工程师</t>
  </si>
  <si>
    <t xml:space="preserve">  [ 关于我们 ]  北京睿智思科科技发展有限公司于2008年在北京清华园科技区创建，是一家专注于能源贸易企业信息建设系统的软件公司，获得国家高新技术企业认证。创始团队有来自清华大学复旦大学理工大学十几年软件行业经验的 IT 精英们。公司秉承“公司致力于为国内能源贸易企业、金融 交易及服务企业、进出口贸易企业、加工冶炼企业、仓储物流企业提供全方位的系统解决 方案”的理念，专注整个领域，低调钻研的态度提供优质的移动互联网技术专业服务。。    如果您：  1. 对技术和创新有执着的追求和兴趣，不仅仅满足于打一份工；  2. 对打造精品产品有独特的创意和想法；  3. 有志于通过发挥自己的创造力获得在自己所从事行业的领军地位；  4. 愿意与团队合作成长和分享劳动成果；  我们虚席以待，诚邀您的加盟，共创睿智思科的美好未来，共同分享睿智思科成长的收获。    [ 关于技术 ]  开发团队：10多名Ruby开发工程师，另有Web前端、iOS、Android、Java和UI设计团队；  主题分享：我们鼓励同事乐于分享，每周有不同主题分享；  开发技能：我们鼓励工程师同时具备多种开发技能，不少同事同时掌握Ruby，Web前端、iOS和Android开发技术；    [ 关于职位 ]  因为公司业务快速发展，我们诚挚邀请优秀人才的加入，要求如下：    [ 职位：Ruby开发工程师 若干 ] 待遇 面议    [ 职位描述 ]  1. 参与产品需求分析和评审；  2. 负责模型设计、详细设计和接口设计与评审；  3. 编码实现功能需求，修复Bug缺陷和代码评审；  4. 编写自动化测试用例；    [ 职位要求 ]  1. 正规985或211大学，本科及以上，计算机及相关专业学历；  2.必须有过使用RoR/python/php/java/.NET或者其他常见的网站开发框架开发网站后台的经验，上述框架的对于被录取的影响力递减  3. 必须有过独立编写javascript前端的经验，最好使用过sencha/jquery（影响力递减），如果有过切图套网页的经验将会大大加分  4.加分项：有过和mysql打交道的经验，对于常用的mysql运维工作较为熟悉  5.加分项：1年以上Ruby或Rails开发经验，有良好的编程能力；  6.熟练使用SQL，了解常见的数据库；  7.熟悉Ruby元编程和代码重构，遵循编码规范；；    [ 以上职位均要求 ]  1.有良好的团队合作精神及口头与书面的交流能力；  2.逻辑思考能力强，工作细致、踏实，有责任心与时间观念；    [实习机会]  我们正在招聘Ruby开发实习生。  如果您是在校大学生（大学本科及以上计算机及相关专业），对Ruby和Rails技术有兴趣、有热情，愿意来公司全职实习；  我们可以提供至少3K -7K实习工资，为您安排导师一对一传帮带，手把手培训和指导，让您参与到商业产品和项目开发；  我们会根据您的工作绩效调整实习待遇，提供正式Offer。实习天数可抵扣正式入职前的试用期。    [ 工作待遇 ]  公司福利： 交通、通讯和餐费补贴、手机补贴、节假日补贴、团队聚餐，旅游活动、免费零食，五险一金，享受国家法定福利  弹性时间： 上下班时间采用弹性时间    [ 工作地点 ]  北京市朝阳区林萃路1号院上林世家7号楼1单元1502室    [ 联系我们 ]  QQ： *****  Email：chen.wang@raisethink.com    [ 其它职位 ]  我们正在招聘 Web前端开发工程师欢迎感兴趣的朋友投简历。    </t>
  </si>
  <si>
    <t>资深Android经理/YX</t>
  </si>
  <si>
    <t>北京盖娅互娱网络科技股份有限公司</t>
  </si>
  <si>
    <t>岗位职责： 1、基于Android平台产品进行相关的应用开发； 2、基于 Android 平台开发，优化和维护计算机视觉、图像处理算法； 3 、计算机视觉，图像处理系统的集成，实现及性能调优； 4、与客户紧密合作，进行产品集成和维护，必要时现场支持客户解决问题； 5、编写整理相关的开发文档及参与部门其他技术项目。  任职资格： 1、本科以上学历，三年以上Android开发经验，熟悉Java语言，扎实的算法和数据结构基础； 2、可以熟练处理各种机型和OS版本的适配的问题； 3、有JNI开发经验, 有图像视频处理经验优先； 4、熟练使用Git、Jenkins等工具； 5、熟悉GLSL，有人像美颜开发经验者优先； 6、熟悉GLES，了解不同版本的特性； 7、熟悉shell、python脚本。</t>
  </si>
  <si>
    <t>五险一金 专业培训 绩效奖金 年终奖金 定期体检 弹性工作 餐饮补贴</t>
  </si>
  <si>
    <t>后端工程师主要负责设计、实施及管理网页配置各项功能。制作游戏及相关功能，定期发布游戏版本（每周），具体职责包括：  1、设计、编写代码，制作新功能强化产品  2、参与产品生命周期各阶段的工作，从规格制定到质量监测  3、与各部门协同合作找到并解决漏洞，加强游戏稳定性，支持游戏规模化  4、帮助公司建立自动化体系、维护加强内网报告系统及管理工具   任职资格：  1、候选人需具备扎实的计算机功底，不断提出创造性的解决方案及新想法。  2、优秀的编程能力（Ruby）  3、2年以上软件开发经验  4、扎实的OO设计原则及实践能力  5、优秀的MySQL及数据库设计技术  6、优秀院校计算机相关专业毕业本科以上学历或相当学力  7、具备优秀的问题解决能力  8、有手机游戏开发经验者优先  9、优秀的团队合作能力、应变能力强、能同时有效处理多个任务</t>
  </si>
  <si>
    <t>IT工程师（偏Ruby语言）</t>
  </si>
  <si>
    <t>上海顿慧医疗科技发展有限公司</t>
  </si>
  <si>
    <t>高级图像算法工程师</t>
  </si>
  <si>
    <t>五险一金 免费班车 员工旅游 交通补贴 绩效奖金 定期体检 工作餐 年终奖金</t>
  </si>
  <si>
    <t xml:space="preserve">1.负责基于B/S架构平台二次开发。 2.负责开发过程中所有相关文档的编写。 3.负责根据实际业务设计数据库和流程并撰写需求文档。 4.根据设计文档或需求说明完成代码编写、调试、测试和维护； 5.分析并解决软件开发过程中的问题； 6.有良好的代码编写风格，结合项目框架编写代码； 7.配合项目经理完成相关任务目标。 8.完成领导安排的其他工作。  本岗位任职要求：  </t>
  </si>
  <si>
    <t>五险一金 餐饮补贴 专业培训 定期体检 年终奖金 绩效奖金</t>
  </si>
  <si>
    <t>1、负责二维图像处理算法的设计和开发，包括图像滤波，配准，特征提取，畸变校正等； 2、根据数据特征设计算法进行分类和识别，通过对模型的优化提高准确性，开发图像质量评估工具等； 3、根据算法进行编程实现，撰写开发文档； 4、根据反馈的问题持续进行算法优化。 5、与其他光学工程师合作进行系统优化。  任职资格: 1. 3年以上工作经验的硕士，图像处理、计算机、信号处理、数学或物理等相关专业，应届研究经验丰富博士可考虑； 2. 精通2维图像处理算法，对卷积、锐化、畸变校正等算法有深入了解，有2年以上的工作（研究）经历； 3. 具有优异的应用数学、数理统计及概率论基础，熟练掌握决策树、罗辑回归、聚类等常用算法，且有较丰富的实际应用经验； 4. 有较强的数据分析能力，能熟练使用Python/Matlab/R等进行数据处理和分析； 5. 具有较强的应用转化能力，熟练使用C++/C等编程语言，具有3年以上开发经验； 6. 具有3年以上数据挖掘或机器学习算法研发经验者优先考虑； 7. 具备算法及相关国内外文献、论文的阅读及学习能力。</t>
  </si>
  <si>
    <t>高精地图算法工程师</t>
  </si>
  <si>
    <t>弹性工作 节日福利 五险一金 带薪年假 年奖金</t>
  </si>
  <si>
    <t>岗位职责 1、负责开发用于代客泊车的高精语义地图构建算法；2、负责开发基于多传感器的目标检测、识别、分割和语义提取算法； 3、负责开发语义地图的自动化更新算法；4、负责测绘车辆传感器的安装和标定；5、负责完成高精地图的可视化渲染工作。 任职资格 1、计算机、测绘、计算视觉等相关专业硕士及以上学历；2、计算机视觉相关行业有2年以上的从业经验；3、精通C/C++或Python开发；4、有激光雷达点云数据处理或双目视觉开发经验者优先；5、有高精地图存储、索引和渲染经验者优先；6、责任心强，具有强烈的团队合作意识。</t>
  </si>
  <si>
    <t>数据分析师（体育集团）</t>
  </si>
  <si>
    <t>北京动因体育科技有限公司</t>
  </si>
  <si>
    <t>弹性工作 带薪年假 绩效奖金 全勤奖 节日福利 专业培训</t>
  </si>
  <si>
    <t>漏洞运营： 1、熟悉系统常见漏洞利用原理及修复方法，熟悉使用Tenable、Rapid7等系统漏洞扫描工具； 2. 熟悉XSS跨站、SQL注入、跨目录、弱口令、越权、命令执行等常见系统及web漏洞，理解漏洞原理及修复方法；熟练使 3. 用buripsuit、nmap、webinspect等系统及web扫描器； 4. 掌握Python开发语言，能编写相应的安全脚本；</t>
  </si>
  <si>
    <t>动因是由2011年创办于哈尔滨的篮球培训班发展壮大而来，我们的使命是“帮助更多人找到兴趣爱好所在，让热爱绽放！”，是一家秉承着“以成就用户依归”的经营理念，为亿万用户提供优质的体育与教育服务的公司。动因于2017年获得曜为资本领投，前海母基金跟投的5亿元B轮融资，融资额为当年国内体育产业最大。动因全面布局教育与体育产业，构建体育培训、体育场馆、舞蹈培训三大事业部。今天的动因，集团员工4000余人。布局全国18个城市，有百万量级体验用户，十余万在籍学员。 【一、岗位职责】 1、深入了解业务，挖掘业务问题和痛点，通过分析提供数据和运营策略支持 2、规范常规数据报表，提供业务重点的数据视角，辅助业务管理深入 3、善于整理数据和分析数据，总结数据的波动情况，对异常数据进行及时预警，定期形成相关的报表 4、结合业务需求，进行相关数据的提取、过滤和分析 【二、任职要求】 1、本科及以上学历，2年以上销售数据分析经验 2、有学习能力、执行能力强、抗压性强，良好的沟通及表达能力、逻辑思维缜密、善于从复杂数据中找重点 3、熟练使用SQL语句、精通Excel等 4、至少掌握一种数据分析工具（R、SAS、SPSS、Python、Matlab等）会建数据模型，较高的数据敏感度 5、有责任心、团队合作精神、敬业精神，灵活性及坚韧性。 【三、薪资福利】 该职位全职工作属于公司正式员工编制，一经录用将享有： 1、超高薪资； 2、多元的职业发展规划：公司提供纵向和横向发展机会，具有完善的晋升机制； 3、超多福利：万圣节、圣诞节、春节、元宵节、女生节、六一......每个节日都值得庆祝和狂欢；旅游、团建、歌手大赛、节日福利，每天都是快乐的氛围； 4、完善的培训机制：公司提供伴随职业生涯的培训计划，定期为各层级提供培训让伙伴与公司一起成长！ 5、体育福利：公司篮球场、足球场、健身场所免费使用，篮球、足球、羽毛球、网球让你动不停！</t>
  </si>
  <si>
    <t>QA Engineer-1900011822</t>
  </si>
  <si>
    <t xml:space="preserve">Our GCNA (Greater China and North Asia) SWAT team is seeking multiple QA Engineers to join the high-performing team in Shanghai. The candidate must be a skilled professional with E2E software development experience with a desire to work in an Agile, dynamic and flat organizational structure. As a QA Engineer, you would be required to analyze, design build, and document technology solutions required in all Consumer Bank segments (Retail, SME, and Priority &amp; Private).   Objectives:   Candidate Requirements:      Apply now to join the Bank for those with big career ambitions. </t>
  </si>
  <si>
    <t>测试工程师（校招） (职位编号：000305)</t>
  </si>
  <si>
    <t>9-11万/年</t>
  </si>
  <si>
    <t>节日福利 带薪年假 弹性工作 年度体检 凡科学院 周末双休 体育俱乐部 年度旅游 零食任性吃 八险一金</t>
  </si>
  <si>
    <t>上市以来，凡科通过为企业用户提供多元、高效、易用的互联网工具，已帮助了越来越多的企业有效降低了运营成本。随着凡科规模的进一步扩大，我们期待着更多新鲜血液的加入！
「你将会负责」
1、依据需求文档及设计文档，编写测试用例；
2、依据测试用例执行手工测试，反馈跟踪产品BUG及用例缺陷，协助开发人员定位及修复bug，并做好回归测试，并提交测试报告；
3、对测试中发现的问题进行详细分析和准确定位，与开发人员讨论缺陷解决方案；
4、协助开发人员定位及修复bug，并做好回归测试；
5、对测试结果进行总结与统计分析，对测试进行跟踪，并提出反馈意见。
「我们希望你」
1、计算机及相关专业毕业，有扎实的计算机基础知识；
2、熟悉常用软件测试工具，熟悉测试分析技术，有较强的逻辑分析能力和总结能力；
3、规范编写项目测试计划、测试用例、测试报告，熟悉常用缺陷管理工具；
4、掌握基本的测试理论，熟悉软件测试的基本方法、流程和规范；
5、热爱软件测试工作，工作耐心、细致、认真。
「P个s」
有以下任一「神技能」的童鞋优先哦：
1、熟悉一门编程语言，比如java，python等；
2、有web测试经验；
3、具备相关产品（如小程序等）测试经验。
「凡科人专享福利」
☆任性金主
提供优厚薪资待遇 八险一金 年终奖金 年度调薪 伯乐奖 结婚及生育礼金
☆职场晋阶
入职培训 技能晋阶 大咖分享 育才项目 学习分享会 完善的晋升机制
☆溜溜假日
双休 法定节假日 带薪年假 节日礼品 节日福利活动 婚假 产假 陪产假
☆缤纷生活
吃喝玩乐腐败金 周年礼物 生日惊喜 零食任吃 年度旅游活动，海内外随你pick
☆健康加分
年度健康体检 瑜伽班 舞蹈班 每周有足球 篮球 羽毛球 乒乓球等体育活动</t>
  </si>
  <si>
    <t>系统运维</t>
  </si>
  <si>
    <t>一、岗位描述 1、负责Linux、windows Server服务器的上线、日常运维、加固优化等工作； 2、负责公司业务系统的维护、监控等工作； 3、负责处理系统方面日常变更、处置响应突发性问题，对疑难问题进行分析并解决； 4、负责运维相关脚本开发，提高操作效率，增强系统可用性。 二、任职资格 1、学历及专业要求：计算机相关专业；全日制本科及以上学历 2、相关工作经验：二年以上主机系统或数据库运维经验 3、所需专业技能 1）精通Linux、windows Server系统常见服务的配置、优化、排障； 2）熟练掌握常用脚本语言，如Python、Shell等； 3）熟悉Tomcat、Nginx、Apache等常用配置部署，如jvm调优、线程池调优，应用发布及调试，常见问题分析； 3）熟悉zookeeper、redis集群的安装、配置、维护、优化； 4）熟悉应用常用的监控系统,如：zabbix、Nagios等，可根据需求自定义监控方案； 5）熟悉Vmware虚拟化，了解网络及存储架构者优先； 6）丰富的系统故障排查和解决经验，突出的分析和解决问题的能力； 4、具有良好的团队精神和沟通能力，高度责任心，工作态度认真，严谨踏实，可承受较大工作压力。</t>
  </si>
  <si>
    <t>linux系统工程师</t>
  </si>
  <si>
    <t>国和瑞斯（北京）科技有限公司</t>
  </si>
  <si>
    <t>交通补贴 通讯补贴 餐饮补贴</t>
  </si>
  <si>
    <t>1.熟悉Debian、Centos等常用linux系统，至少2年的linux环境下的工作经验 2.熟练使用shell或者python编写脚本 3.熟练使用Ansible自动化配置工具 4.熟悉Docker、Kubernetes等虚拟化技术 5.具有大数据平台开发经验，熟悉ELK、HDFS、Spark等 6.有良好的团队合作意识、善于自主思考，自主学习 7.具备较强英文阅读能力，乐于分享 8.有网络安全工作经验者优先</t>
  </si>
  <si>
    <t>深圳市龙创软件有限公司</t>
  </si>
  <si>
    <t>五险一金 员工旅游 通讯补贴 绩效奖金 定期体检</t>
  </si>
  <si>
    <t xml:space="preserve">职位描述： 1.保障平台稳定、安全的运行，做到7*24快速响应； 2.负责线上系统层面稳定性保障，系统监控、应用监控、日志监控、内核升级、安全事件响应处理等； 3.从技术和服务层面具体分析业务，提出优化改进方案并推进实施； 4.从质量、效率、成本、安全等维度不断推进业务运营的优化 。 岗位要求: 1. 计算机或相关专业专科或以上学历； 2. 三年以上运维工作经验； 3. 熟悉Linux/Windows系统， 包括操作系统原理、常用系统命令、系统服务，如Apache、 Nginx、MySQL、Bind、 Squid、 Memcached和 Redis等优化； 4. 具备故障分析和处理能力，能熟练使用相关命令和工具， 如strace、netstat、 perf、iostat和dig等； 5. 具备脚本编写能力，能通过脚本快速高效的完成工作 ，如Shell/Perl/Python等； 6. 有一定的网络基础， 理解TCP/IP、HTTP、FTP、 NTP、 SNMP、VRRP等常用协议。 7. 熟悉docker容器，熟悉相关工具的使用和配置，如tcpdump、 iptables等； 8. 熟悉Zabbix、chef运维监控及配置管理软件的安装、配置及管理维护； 9. 熟悉Mysql数据库的相关知识，能够对Mysql数据库进行管理、配置和调优； </t>
  </si>
  <si>
    <t>数据处理专员</t>
  </si>
  <si>
    <t>上海义缘网络科技有限公司</t>
  </si>
  <si>
    <t>五险一金 年终奖金 定期体检 员工旅游 弹性工作 专业培训</t>
  </si>
  <si>
    <t>岗位职责： 1. 处理以TB为单位的业务数据，根据产品需求进行清理，提炼和入库； 2. 协助开发人员对业务进行优化，包括提升产品搜索效率和提高搜索精度； 3. 对数据库进行常规管理，优化和维护； 4. 协助运营人员查询数据和数据验证； 5.完成上级交办的其他工作。  岗位要求： 1. 大专及以上学历，熟练掌握Python和SQL； 2. 熟悉SQLServer数据库； 3. 了解Solr或者Essentials优先； 4. 了解Linux优先。</t>
  </si>
  <si>
    <t>广东美捷威通生物科技有限公司</t>
  </si>
  <si>
    <t>五险一金 绩效奖金 交通补贴 餐饮补贴 通讯补贴 定期体检 专业培训</t>
  </si>
  <si>
    <t xml:space="preserve">岗位职责： 1、参与需求评审、根据产品需求编写测试用例，包括：高质量完成测试需求分析，测试用例设计，测试环境搭建，测试用例执行，测试工作总结等工作； 2、负责管理测试中发现的bug，跟踪bug直至解决，提交测试报告； 3、协助开发人员分析bug原因，提交产品功能优化，性能改进的建议。 4、按照测试流程和规范，独立完成测试任务； 任职要求： 1、计算机及相关专业大专以上学历； 2、2年以上软件测试工作经验； 3、掌握测试流程，熟悉常见的缺陷管理工具； 4、熟悉数据库常用的增删改查语句； 5、熟悉主流的性能测试工具及自动化测试工具； 6、具备web、app和H5等移动端测试经验优先； 7、掌握主流的Android/IOS自动化测试工具优先； 8、熟悉java或python优先。 9、具备良好的学习能力和质疑习惯，有良好的团队合作意识，有强烈的责任心和积极主动的工作态度，较强的沟通能力和表达能力； 福利待遇： 1、五险一金，双休，餐补330元/月、交通补助、全勤奖； 2、带薪年假、年度体检、年度旅游、年底双薪； 3、高档的办公环境、良好的晋升空间 4、上班时间：8:30-12:00 13:30-18:00 </t>
  </si>
  <si>
    <t>冠明智能科技股份有限公司</t>
  </si>
  <si>
    <t xml:space="preserve"> 工作职责： 1. 基于 Wi-Fi / 蓝牙 SoC 的嵌入式应用方案的开发，包括物联网应用方案开发、物联网平台接入、SoC 应用协议开发等； 2. 设计开发amazon Echo，Google home，homepod 控制的iot产品。 岗位要求： 1. 本科及以上学历，计算机／电子工程／通信／自动化等相关专业； 2. 拥有 Wi-Fi / 蓝牙应用开发经验； 3. 清楚理解计算机网络层次，熟悉 TCP 与 UDP 的特点与使用，了解 Wi-F / 蓝牙协议； 4. 精通 C 语言开发，熟悉脚本语言，会 python 者优先； 5. 熟悉常用外设通信接口，包括 SPI / I2S / I2C / UART 等； 6. 有物联网芯片应用开发经验者优先 </t>
  </si>
  <si>
    <t>数据算法工程师</t>
  </si>
  <si>
    <t>北京普析通用仪器有限责任公司</t>
  </si>
  <si>
    <t>五险一金 绩效奖金 周末双休 带薪年假 包住宿 提供午餐</t>
  </si>
  <si>
    <t>岗位要求： 1.硕士以上学历，数学、计算机相关专业； 2.具有较好的数学功底，对统计学，数据挖掘具有深入的了解，能够基本使用java/C#或者Python语言进行程序设计。可以进行数据分析与建模，了解建模的方法、过程、评价等。 工作内容： 1、国家科技科技部重大专项：基于大型一起的数据共享筛查与风险分析项目； 2、北京市生态农业示范区：基于抽检大数据的风险监测与管控项目； 3、欧盟地平线计划：基于全物流链数据追溯的化学与生物危害大数据分析与监控项目； 4、质谱项目：基于便携质谱，化学计量学、大数据分析的项目，以及基于linux系统的项目。 5、化学工作站开发项目：对色谱、光谱、质谱的需求分析、软件设计、代码编写的仪器化  学工作站软件开发。 工作地点：北京市昌平区霍营地铁站附近</t>
  </si>
  <si>
    <t>BI数据分析师</t>
  </si>
  <si>
    <t>上海烃悦信息科技有限公司</t>
  </si>
  <si>
    <t>岗位职责： 1. 对公司日常经营数据进行整理和分析，为业务部门提供精准的数据支持及业务分析； 2. 跟踪核心指标变化，解读异常数据，并跟踪解决方案的实施进度； 3. 根据业务发展需要，完成定期的分析报告或临时的分析需求，以供决策支持。  职位要求： 1. 1年以上业务分析等相关工作经验，全日制本科以上学历，数学系、统计系、计算机或其他相关专业； 2. 精通excel，熟练使用sql，能独立提取分析所需数据； 3. 有R、Python等统计软件应用基础； 4. 优秀的业务理解能力和沟通能力，能跨部门合作沟通 。</t>
  </si>
  <si>
    <t>量化实现工程师</t>
  </si>
  <si>
    <t>深圳明时投资管理有限公司</t>
  </si>
  <si>
    <t>绩效奖金 餐饮补贴 周末双休 五险一金 专业培训 年终奖金 员工旅游</t>
  </si>
  <si>
    <t>岗位职责：
1.进行数据挖掘、分析海量数据，探索市场规律，开发量化交易策略；
2.与基金经理合作跟踪优化量化策略在实盘的表现；
3.勤奋敬业团队协作；
任职要求：
1.国内外本科以上学历，数学、物理、统计、计算机、电子或其他相关理工科专业；
2.熟悉Linux环境下的编程语言，具有较强的编程能力，熟练掌握Matlab， Python，C 中至少一种；
3.一流的概率统计能力，严谨的研究习惯；
4.具备良好的沟通能力。
加分项：
1. ***的研究能力；
2. 大数据分析或数据挖掘经验； 3. 有期货CTP、期货程序化交易系统开发经验；
4. 有中高频、套利类策略开发经验或者实盘经验；  作为一个私募基金团队，优秀的人才是最宝贵的资源！我们创造一种学习启发、互动支持、敦实愉快的发展平台，以甄选精英，让团队成员价值充分发挥做最好的自己！ 请有意向的朋友请直接电话联系我们！如果在深圳的意向者，可直接来本公司面谈，我们以茶会友！</t>
  </si>
  <si>
    <t>岗位职责：  1、 基于机器学习技术，针对电力装备设备全生命周期管理业务，开展相关领域AI产品研究与开发； 2、 负责搭建机器学习系统框架，设计机器学习算法设计、分析、模型训练；构建相关工业场景的高可用数据模型； 3、 协助进行产业发展研究； 4、 协助申请和承担人工智能相关的国家科研项目。 岗位要求： 1、 熟悉大数据、计算机视觉、深度学习等人工智能相关技术；熟悉深度神经网络的常用模型（CNN、RBN、RCNN、DNN等），并能够将其应用特定场景中；熟练掌握常用的统计机器学习算法（神经网络、逻辑回归、决策树、SVM、Boosting等）；精通至少一种主流架构； 2、 熟悉和掌握java、Python或C++以及脚本语言编程(如Shell,Perl等），熟悉MySQL、SQL数据库； 3、 具备大型项目的开发经历； 4、 计算机、通信等相关专业全日制本科学历，2年以上开发经验 5、 能快速阅读理解国内外相关领域论文；  6、 工作责任心强，具备良好的口头、书面表达能力。</t>
  </si>
  <si>
    <t>技术总监 (MJ000927)</t>
  </si>
  <si>
    <t>深圳市云之讯网络技术有限公司</t>
  </si>
  <si>
    <t>网络安全技术专员</t>
  </si>
  <si>
    <t>上海利港汽车服务有限公司/上海机动车物损交通事故保险理赔服务中心利港分中心</t>
  </si>
  <si>
    <t>汽车及零配件 物业管理/商业中心</t>
  </si>
  <si>
    <t>五险一金 提供工作餐</t>
  </si>
  <si>
    <t>岗位职责： 1、负责信息系统投产后的纵深信息安全防御体系的构建，开展必要信息安全监控、安全加固、安全防护工作； 2、负责公司整体安全架构设计、review，并牵头各项安全策略部署； 3、负责互联网网站及相关应用安全框架开发和完善； 4、研发项目安全评审，及时发现安全风险并预防； 5、网站应用产品、服务的安全规范制定、推广、评审； 6、负责代码开发安全规范、审查、检测； 7、建立安全支持系统和工具，对网站进行安全检测，及时发现和防御 ； 8、定期进行安全审计，并跟踪响应系统安全漏洞、安全事件、及时修复和完善。 9、组织建立信息系统及配套基础设施的安全基线、网络安全架构等。  任职要求： 1、大学本科学历，具备2年及以上数据中心网络规划维护工作经验优先； 2、熟练掌握华为、思科网络交换机、路由器、防火墙配置； 3、熟悉计算机软硬件、能熟练部署Windows/Linux操作系统，熟悉网络监控相关技术； 4、熟悉网络安全产品配置，如防火墙、身份认证、漏洞评估、网络防病毒、网络管理软件等产品； 5、 精通Linux系统，熟悉至少一门编程语言（Java/C++）和一门脚本语言（Shell/Python） 6、 熟悉Oracle/MySQL数据库的运维； 7、 熟悉Weblogic/WebSphere/Tomcat/ Nginx运维； 8、 熟悉各类系统、应用安全日志，能够挖掘追溯可疑安全事件； 9、 有信息安全等级测评师证书者优先，有等保经验者优先。</t>
  </si>
  <si>
    <t xml:space="preserve">岗位职责： 1、主导云通信平台的研发工作，负责带领研发团队进行技术攻坚； 2、日常工作包括架构方案设计、核心代码编写、性能优化等； 3、带领敏捷开发团队，基于团队目标，设计并推动落地技术方案； 4、研究互联网领域***成果，并应用于产品中； 5、梳理并形成团队管理、敏捷管理、目标管理机制，并带领团队落地机制，对最终的产品的技术创新、产品质量、产品性能、开发效能负责； 6、对研发系小伙伴和团队的提升、成长、发展负责，包括但不限：选育用留，激励等。   任职要求： 1、本科及以上学历， 3年以上C/C++开发经验，精通C/C++程序设计和开发； 2、从事通信平台开发优先，包含短信，语音，AI机器人，呼叫中心系统等 3、至少掌握一门脚本语言(Shell/Perl/Python等)； 4、 熟悉高性能编程，有海量服务开发或分布式系统开发经验者优先； 5、 同时熟悉当前各种热门机器学习、AI算法者优先； 6、做事积极主动，自动驱动性强 </t>
  </si>
  <si>
    <t>深圳市泰和安科技有限公司</t>
  </si>
  <si>
    <t>五险一金 带薪年假 高额提成 年底双薪 年终奖金 周末双休 通讯补贴 交通补贴 餐饮补贴 专业培训</t>
  </si>
  <si>
    <t>1、 负责公司前端框架的研发、维护和更新工作； 2、 参与前端框架分析、设计、实现、测试、性能调优； 3、对产品的易用性、交互及功能进行分析，能提出优化现有产品的用户体验的方案； 4、负责新产品界面及交互流程、用户操作流程的设计工作，在用户体验方面负责设计开发工作。 任职资格： 1、计算机或者相关专业本科毕业，优秀者大专亦可； 2、有3年以上WEB前端开发经验； 3、熟练掌握JavaScript、Ajax、jQuery、BootStrap、Json等Web开发技术及框架； 4、熟悉模块化开发，功能与界面的剥离； 5、对Web前台性能优化以及Web常见漏洞有一定的理解和相关实践； 6、至少熟悉angular、vue、react其中一种MVVM框架； 有以下任一经验的，优先录用: 1、熟悉当前流行的 JavaScript 类库：AngularJS，reactJS，vueJS； 2、编写过前端组件，在github有前端作品，或有参与知名项目的编码或缺陷提交；  3、有nodeJS开发经验或全栈开发经验或熟悉一门后端语言Ruby、PHP、JAVA。</t>
  </si>
  <si>
    <t>【岗位职责】 1.梳理业务部门的分析需求，规划报表需求，实现日常数据可视化； 2.跨部门沟通，负责所需数据的提取、查询、分析等工作，以满足业务需求； 3.监控业务数据指标，发现业务经营环节中的问题或者漏洞，提出改善和优化方案，并督导优化方案的执行； 4.及时完成领导交办的其他任务。 【职位要求】 1.数学/统计/金融或相关专业，统招本科及以上学历，工作经验不限，有数据分析相关工作经验者优先； 2.精通Excel，熟练使用SQL，熟悉R或者Python，了解数据模型的的优先，乐于快速学习和尝试新技术、新工具； 3.有金融从业经历者优先，具有良好的数据敏感度； 4.较强的逻辑分析能力和沟通能力(口头，书面，文档)，能够承受一定工作压力。 【福利】 1、公司在节假日（元旦、春节、劳动节、端午节、中秋节、国庆节）为员工发放节日福利。 2、员工结婚生育赠送慰问礼物。 3、按国家规定缴纳五险一金，公司还为员工额外购买了商业保险。 4、每个季度有优秀员工评选！享受奖章、荣誉，公费培训，晋升机会！ 5、每月员工生日party，生日礼物，下午茶零食、户外拓展，聚餐、唱K；党员之家、员工书友会、篮球协会、演艺协会、公益俱乐部，满足每个员工不同的兴趣爱好！ 6、周末双休，带薪年假5天,享有国家法定节假日！  公司网址: www.jindashi.net 地址：上海市浦东新区杨高南路729号陆家嘴世纪金融广场1号楼12楼 （近4/6号线蓝村路地铁站）</t>
  </si>
  <si>
    <t>广州优壹互联科技有限公司</t>
  </si>
  <si>
    <t xml:space="preserve">   任职要求:  </t>
  </si>
  <si>
    <t>五险一金 做五休二 节日福利 全勤奖 加班补贴 带薪年假</t>
  </si>
  <si>
    <t xml:space="preserve">1、熟悉MYSQL或其他大型数据库，sql调优经验，精通PHP+MySQL程序设计及开发； 2、熟悉thinkphp,yiiFramework框架的设计、管理、开发和优化； 3、熟悉HTML/CSS/JS等相关技术，熟悉Linux/UNIX等操作系统，了解Shell；具有移动互联网业务开发经验； 4、熟悉开发文档的编写，有良好的编写能力和编程风格。 5、对Golang、大数据开发感兴趣的优先。 6、php3年以上开发经验； 7、须接受经常国 *外出差。 </t>
  </si>
  <si>
    <t>职责描述： 1.主要负责软件关键特性的集成测试工作； 2.依据产品需求制定测试计划、测试方案，代表用户对整个产品质量负责； 3.负责软件的系统测试需求分析和设计、制定专题测试计划，对特性进度和质量结果负责； 4.承担可靠性测试专题，构建可靠性测试场景，系统可靠性评估工作；  任职要求： 1.熟悉嵌入式RTOS、Linux或Android系统下开发和调试工作，具有一定的C语言编程能力，具有丰富的嵌入式软件测试经验，并至少精通一种自动化脚本语言（Python、tcl、ruby）； 2.精通I2C、SPI、UART、USB、WIFI、CAMERA、BLUETOOCH、SD卡等外设驱动的测试； 3.精通软件开发测试流程，精通功能测试和性能测试方法和质量保证体系，能根据系统需求与设计编制软件测试方案，制定测试计划与测试用例； 4.具备系统测试环境的搭建与维护能力，具备较强的设计文档的理解能力。  优先考虑： 有以下项目经验者优先</t>
  </si>
  <si>
    <t>南京坚卓软件科技有限公司</t>
  </si>
  <si>
    <t>上海西可云网络科技有限公司</t>
  </si>
  <si>
    <t>五险一金 员工旅游 餐饮补贴 年终奖金 周末双休 带薪年假</t>
  </si>
  <si>
    <t>主要职责: 1.参与公司项目中的Web前端功能设计、开发和实现，以及相关项目的维护工作 2.使用原生JS，及Vue, React, Webpack, grunt, gulp, Karma 等开源库和工具 3.和用户紧密沟通，收集反馈/规则/分享，并能够迅速迭代产品 4.与视觉设计人员、后端开发人员等配合，高质量完成 Web 前端开发工作 5.具有良好的编码习惯（如自动化测试、代码审查以及撰写漂亮实用的代码）  技术要求： 有产品意识和视觉设计感,对可视化，布局，组件，模块，体验优化等有深入的理解 熟悉 HTML5/CSS3 标准并对跨浏览器和平台的兼容性有深入理解 精通面向对象的 JavaScript, jQuery, DOM 操作 能按照产品模型或框架有效进行 HTML/CSS/JavaScript 开发 能迅速熟悉新的前端数据库和架构 理解 Web标准, 熟悉 Git 其他： 快速学习，乐于分享，积极成长，并迅速适应多团队协作的氛围  加分项： 熟悉如何优化前端代码，使其更有效率并确保兼容性 Experience with front-end MV* frameworks (Vue.js, Angular, Knockout, Backbone, Ember, 等.) 熟悉任何一门后端语言经验（Node.js/Ruby/Python/PHP/GO/.NET 等） 移动、CS嵌入、低端兼容 Web 开发经验  熟练解决主流浏览器及不同版本的兼容性问题（IE/Chrome/Firefox等）</t>
  </si>
  <si>
    <t>1. 3年以上服务端开发经验； ２. 熟练掌握LNMP开发或LAMP开发，并具备良好的编程风格； ３. 熟悉PHP实现和工作原理，有PHP扩展开发经验优先； ４. 熟悉mysql，掌握mysql分区、分表、集群等相关设计方案，具备mysql优化经验； ５. 熟悉memcache、redis、mongodb等常用nosql解决方案，了解各自的优缺点以及使用场景； ６. 熟悉web开发中各类缓存设计、站点优化方案； ７. 有大流量网站建设或数据库建设经验优先，有socket推送经验优先； ８. 善于抽象、总结、思考，对技术有执着追求。</t>
  </si>
  <si>
    <t>配置管理工程师(002149) (职位编号：002149)</t>
  </si>
  <si>
    <t>1. 收集产品线研发工具需求，分析、选择或设计以自动化为手段的工具与持续集成系统。
2. 负责新系统、新工具及持续集成理论的培训、推广及上线支持。
3. 对已经投入使用的各研发工具系统进行集成，打通从需求到发布的研发工具链。
4. 负责已交付系统及工具的升级、优化及二次开发，及时解决产品线反馈的问题和新增需求。
5. 定义持续集成工具集、实践集，参与公司持续集成推进工作，持续提升研发效率与质量。
6. 理解DevOps理念，在工作中能致力于消除团队之间不同角色的壁垒。
7. 设计和实现构建系统、部署系统、基础设施管理以及环境管理等系统。 1、知识或工作技能要求
a) 了解业界典型持续集成及自动化测试工具方法，掌握CI/CD 系统构成、使用，了解代码管理相关理论知识。
b) 了解流行的常用组件，如kafka, redis，elasticsearch，mysql，postgresql等。
c) 熟悉常用设计模式，熟练使用开发框架（flask / Django / laravel）一种或多种。
d) Linux操作系统管理相关的知识和工具。
e) 网络基础知识。
f) 虚拟化和容器相关知识和管理工具。
g) 掌握至少一种脚本语言：Python、Shell、Ruby、Perl。
h) 了解至少一种自动化配置工具：Ansible、Puppet、SaltStack、Chef、CfEnging。
2、工作经验或资历要求
a) 2年以上Python、php 、C/C++、Java等开发经验，熟练使用一种开发语言。
b) 2年及以上网络安全/IT/通信/软件等相关行业工作经验
c) 参与或主导过协作平台、内部流程系统、持续集成管理平台的建设和开发。
3、个人素质及性格要求
a) 有产品开发职业特有的责任心与质量意识。
b) 有较强的自我学习能力，能跟进、了解业界动态及技术发展。
C）具有一定的判断与决策能力、人际能力、沟通能力、计划与执行能力，具有较强的沟通、协调、危机意识以及危机处理能力。</t>
  </si>
  <si>
    <t>深圳市一里递商务科技有限公司</t>
  </si>
  <si>
    <t>1、熟悉MYSQL或其他大型数据库，sql调优经验，熟悉PHP+MySQL程序设计及开发； 2、熟悉thinkphp,yiiFramework框架的设计、管理、开发和优化； 3、熟悉HTML/CSS/JS等相关技术，熟悉Linux/UNIX等操作系统，了解Shell；具有移动互联网业务开发经验； 4、熟悉开发文档的编写，有良好的编写能力和编程风格。 5、对Golang、大数据开发感兴趣的优先。 6、php3年以上开发经验。</t>
  </si>
  <si>
    <t>功能测试工程师 1、熟练使用主流的功能或性能测试工具； 2、熟悉mysql种数据库管理系统，能够熟练编写sql语句； 3、对自动化测试框架理解较深，熟悉vb script/js/perl/python/ruby中的某种脚本语言,有自动化测试经验优先； 4、具有较强的业务分析，沟通表达能力和综合协调能力，工作积极主动； 5、具备较强的思考总结能力，自我驱动能力和一定的技术创新意识； 6、有互联网支付或金融领域测试工作经历的优先。</t>
  </si>
  <si>
    <t>深圳市驱动新媒体有限公司</t>
  </si>
  <si>
    <t>五险一金 餐饮补贴 弹性工作 补充医疗保险 补充公积金 交通补贴 员工旅游 定期体检 年终奖金</t>
  </si>
  <si>
    <t>岗位职责： 1）熟悉YII2框架等主流框架，精通PHP语言； 2）熟悉数据库设计及优化，redis、memcache等nosql系统； 3）对代码和设计质量有严格要求，重视CodeReview； 4）熟悉Linux操作系统原理及操作，熟悉LNMP系统架构及功能开发；API接口规范制定。 5）有三年以上开发经理以上经验  岗位职责 1、计算机相关专业学历,5年以上开发经验； 2、具有大型网站或电子商务网站开发经验,PHP代码框架设计经验； 3、熟练mysql及常用优化方案，有大数据量的数据库设计及规划能力； 4、有良好的编程习惯，注重代码效率，能够编写规范，优质与高效的代码； 5、工作积极主动,善于沟通，能够较快理解业务需求。</t>
  </si>
  <si>
    <t>1、根据产品规范编写测试计划，设计测试数据和测试用例； 2、实施软件测试，完成对产品的集成测试与系统测试，负责产品的功能、模块、性能及其他方面的测试； 3、对软件问题进行跟踪分析和报告，推动测试中发现问题及时合理地解决； 4、汇总测试执行情况，编制相关报告； 5、编写自动化测试脚本，实现性能测试及功能自动化测试； 6、制定测试规范，包括测试流程、测试文档模板； 7、编写测试培训资料，培训测试人员。 任职要求： 1、本科以上学历，计算机相关专业；有自动化测试经验，有开发经验者优先； 2、三年以上相关工作经验，细心、踏实、逻辑思维能力强，能从基础的手工测试做起； 3、熟悉并使用过自动化测试工具，可独自搭建自动化测试框架(如selenium、QTP等)； 4、熟悉并使用过常见的性能测试工具 (如loadrunner、Jmeter等)；熟练掌握Linux/Unix系统基本命令、常用SQL语句和数据库的基本操作； 5、熟练掌握一种或多种脚本语言（如ruby、python、shell等）或C、java、C#等主流计算机语言； 6、具有良好的敬业精神、团队协作精神，能承受一定的工作压力，具有良好的沟通能力、较强的文字表达能力； 7、有很强的学习能力、分析能力和解决问题的能力。</t>
  </si>
  <si>
    <t>上海橙域网络科技有限公司</t>
  </si>
  <si>
    <t>岗位职责： 1、负责游戏相关后台的开发和维护，包括广告投放系统、运营后台、开发后台、官网等； 2、负责游戏数据处理、分析及其数据平台的搭建； 3、负责开发游戏的各类开放接口，完成多平台接口的对接工作； 4、完成产品需求，对突发性出现的问题能够及时追踪、定位和解决。  岗位要求： 1、本科及以上学历，计算机相关专业，2年以上PHP开发经验，有游戏行业经验优先考虑； 2、熟练掌握PHP相关技术，了解php的主流框架； 3、熟悉掌握常用的数据结构和算法，具备一定数据库基础； 4、具备良好的代码编程习惯，程序结构清晰，命名规范，逻辑性强，代码冗余率低； 5、工作认真细致，具有良好的沟通协调能力，有较强的学习能力和责任心。  应聘方式（任选其一）： 1、直接申请该职位； 2、将简历以正文+附件形式投递至leniuzhaopin2@leniu.com，请在文件名注明“姓名-岗位-信息来源”。</t>
  </si>
  <si>
    <t>五险一金 员工旅游 交通补贴 年终奖金 定期体检 弹性工作 餐饮补贴 专业培训 节假日福利</t>
  </si>
  <si>
    <t>少儿编程课程设计师</t>
  </si>
  <si>
    <t>： 1、负责大数据平台框架的设计和研发工作； 2、负责优化提升大数据平台的高可用性、高性能； 3、离线技术、实时计算 开发，为线上业务提供数据支撑； 4、负责数据架构的规划，关注大数据技术发展趋势、研究开源技术、讲新技术应用到大数据平台，推动数据平台发展。  任职要求： 1、计算机相关专业全日制统招本科及以上学历，三年以上相关工作经验； 2、熟悉java python ruby  scala go等至少一门开发语言，熟悉linux操作系统； 3、精通主流数据库，如Oracle、MySQL、PostgreSQL、GP、MongoDB等,熟悉NoSQL、NewSQL数据库； 4、熟悉Hadoop生态圈，了解Hadoop、Spark技术实现原理，具备Hadoop、Hive、Hbase、Storm、Spark等开源项目研发经验。 5、具有大规模数据平台架构设计和开发经验，具备2年以上Hadoop、Spark调优经验； 5、掌握分布式系统原理，对存储、技术、消息队列、机器管理中的一项或多项有较深入的理解和认识； 6、乐于挑战没有明显答案的问题，能快速理解业务场景，从具体问题中抽象出通用的解决方案； 7、具备良好的沟通能力、较强的逻辑思维能力、团队协作能力、强烈的责任心，学习能力强，喜欢研究新技术，具备独立解决问题的能力</t>
  </si>
  <si>
    <t>乐佰科（深圳）教育科技有限公司</t>
  </si>
  <si>
    <t>带薪年假 五险一金 专业培训 节日福利</t>
  </si>
  <si>
    <t>岗位职责 【1】设计少儿编程教育领域（Scratch、Python）的课程，包括设计教学视频的讲解思路与内容、撰写动画脚本、文案等； 【2】基于游戏化教学和学科编程的理念，和平面设计师、视频制作师一起完成有趣的动画微课视频； 【3】负责制作精美的教学配套课件和高质量的讲义； 【4】负责不断提高教学质量，精准完成教育教学工作；  任职要求 【1】大学本科以上，计算机科学、工程、基础理科或教育学毕业者优先； 【2】懂Scratch或Python，有少儿STEM或编程或创客教育教学经验； 【3】熟悉STEAM教育理念，熟悉PBL课程设计； 【4】认真负责，积极上进，认真好学，思路敏捷；  工作地址宝安区新湖路壹方城</t>
  </si>
  <si>
    <t>数据科学家（NLP方向）</t>
  </si>
  <si>
    <t>上海机颖智能科技有限公司</t>
  </si>
  <si>
    <t>负责测试相关的工作 1、计算机、通信、电子等相关专业本科以上学历，3年以上测试相关经验； 2、熟悉C/C++/Java等至少一种编程语言，有Shell或Ruby/PHP/Perl/Python等使用经验者优先 3、有Android/iOS性能测试、自动化测试、后台接口测试、白盒测试经验优先 4、熟悉测试流程和规范，掌握常用测试方法和工具，对软件测试有浓厚兴趣 5、优秀的学习能力以及强烈的责任心和团队精神，善于与他人合作，有技术分享精神.</t>
  </si>
  <si>
    <t>上海海高通信股份有限公司</t>
  </si>
  <si>
    <t xml:space="preserve">对数据敏感，主要负责数据采集处理等相关工作，针对数据的特征采样。 岗位要求： </t>
  </si>
  <si>
    <t>五险一金 绩效奖金 年终奖金 股票期权 朝九晚六 周末双休</t>
  </si>
  <si>
    <t>岗位要求： 1、本科学历、3年及以上前端工作经验，能提供相应作品，有响应式站点开发经验优先； 2、熟悉Web标准，掌握XHTML/HTML(5)/CSS(3)/JavaScript，能独立切图； 3、熟练使用 vue 框架，对生命周期，计算属性，vue 指令，组件通信了若指掌； 4、熟练应用 vue 的周边资源， vuex vue-router vue-form vue… 5、熟悉Less，了解Grunt及常用插件； 6、熟悉团队协同工作流程，了解git； 7、有移动端web app或hybrid app开发经验优先。 8、若是后端转来前端的大侠，我们是极其欢迎滴, java, python, ruby, go, node… 通通阔以； 9、性格开朗，含有一颗对万事万物的敬畏之心，善于学习，热爱生活。  岗位职责： 1、高度还原 UI 设计稿与交互实现，处理各种浏览器兼容问题； 2、根据工作安排高效、高质地完成代码编写，确保符合前端代码规范； 3、日常的 bug 修复，性能调优等工作； 4、参与产品评审，能提出可行的技术方案。 5、负责前端架构设计、实现、维护和不断完善； 6、配合后台开发人员按时并高质量地完成产品开发、测试与交付。</t>
  </si>
  <si>
    <t>Linux系统开发工程师</t>
  </si>
  <si>
    <t>深圳市立尔讯科技有限公司</t>
  </si>
  <si>
    <t>五险一金 年终奖金 绩效奖金 弹性工作 周末双休</t>
  </si>
  <si>
    <t xml:space="preserve"> 任职资格： 1、计算机软件相关专业，熟悉软件工程方法与软件开发流程，熟练掌握相应的数据结构和算法； 2、计算机科学基础知识扎实，熟悉X86与arm架构； 3、熟悉Linux操作系统，有Linux系统开发经验，可按要求生成linux内核或镜像； 4、熟悉Linux下网络编程、多进程/线程编程，有扎实的网络知识基础； 5、熟悉Linux下C/C++编程,了解Java编程能力，熟悉至少一种脚本语言，如Shell、Perl、Python；至少会一种WEB语言Ruby,PHP、ASP,Script语言等； 6、熟悉数据库应用，如mysql、sqlite,orcale等； 7、了解kvm、xen、openstack、hadoop等，有相关开发经验优先； 8、有Linux服务器集群开发项目经验者优先； 9、有Linux内核开发，驱动开发及相关开发项目经验者优先； 10、有IPMI/BMC开发及系统远程管理项目经验者优先； 11、有FPGA openCL开发经验优先。  任职描述： 1、热爱研发工作，学习能力强；良好的解决应用问题的能力； 2、思维清晰敏捷，逻辑分析能力强； 3、良好的语言与书面表达能力； 4、对工作认真负责，能够承担一定工作压力； 5、遵守开发规范，有强烈的责任感，具有良好的团队合作精神。  岗位职责： 1、负责公司软件产品开发； 1、负责实现服务器端应用逻辑、架构设计和开发； 2、负责服务器端通信协议的制定和处理； 3、负责数据库结构的设计和优化； 4、参与技术框架的开发与设计； 5、完成产品的技术攻关与实现； 6、负责服务器端负载优化，网络安全、性能优化等技术咨询以及协助解决问题； 7、相关文档（包含设计，开发，使用及测试文档等）的编制、更新与维护。  工作时间: 周一至周五，9：00-18：00  薪资: 年薪15w以上  岗位发展: 晋升：产品经理  预祝您面试成功！期待您的加入！</t>
  </si>
  <si>
    <t>大数据模型算法工程师</t>
  </si>
  <si>
    <t>人脸识别系统测试</t>
  </si>
  <si>
    <t>北京中闰建设有限公司</t>
  </si>
  <si>
    <t>五险一金 交通补贴 餐饮补贴 超长春假 绩效奖金 年终奖金</t>
  </si>
  <si>
    <t xml:space="preserve">职位描述： 1.应用先进的统计建模、数据挖掘、机器学习、深度学习方法，建立数据模型解决或优化实际问题； 2.负责对招投标领域的特征数据、招投标行为数据做建模、算法设计、学习，跟踪和分析运营数据； 3.负责大规模分布式系统、海量数据处理、实时分析等方面的模型建设、算法设计、开发和优化。  任职要求： 1.本科及以上学历，计算机、统计、管理科学工程、应用数学等相关专业； 2.三年以上互联网大数据挖掘和算法工作经验，了解数理统计、数据分析及挖掘，熟知常用算法； 3.具备数据挖掘、机器学习的理论基础和相关项目经验，熟悉分类、聚类、回归、关联规则、神经网络等算法； 4.熟悉大数据相关技术的原理及使用（包括但不限于：hadoop,hive,hbase,分布式内存数据库，storm，spark）； 5.熟练使用Java或者Python；熟悉至少一门脚本语言（包括但不限于：shell,python）； 6.学习能力强，有激情，看好大数据行业。 </t>
  </si>
  <si>
    <t>数据分析专员(J10525)</t>
  </si>
  <si>
    <t>贸易/进出口 金融/投资/证券</t>
  </si>
  <si>
    <t>五险一金 员工旅游 交通补贴 餐饮补贴 通讯补贴 专业培训 绩效奖金 年终奖金 股票期权</t>
  </si>
  <si>
    <t>工作职责： 1、产品功能、性能、压力测试及质量管理，版本及发布管理； 2、参与产品测试的全流程，包括参与需求分析、开发测试工具、制定测试计划、设计和执行测试用例，进行缺陷跟踪和软件质量分析等； 3、带领其他测试工程师执行项目测试，包括制定测试计划、分配测试资源、构建测试环境、执行集成测试和回归测试等； 4、保证被测系统的质量，并通过测试流程和方法创新，努力提升研发的质量和效率。 任职资格： 1、计算机软件相关专业，本科及以上学历，3年以上测试经验； 2、熟悉测试理论、方法及工具，熟练使用各类测试工具进行问题定位和分析，包括日常抓包、日志追踪工具等； 3、熟练使用Jmeter、RobotFramework、Selenium等自动化测试框架的优先； 4、熟悉如Node/Perl/Python/Ruby/c/c++/java至少一种语言，能熟练编写测试代码和测试工具； 5、熟悉Linux或类Unix的系统，能够熟练使用常见的命令，对操作系统原理熟悉优先； 6、熟悉数据库原理，能够熟练使用常见的SQL语句，对MySQL等主流数据库性能优化有经验者优先； 7、有硬件测试经验者优先，有人脸行业Linux服务端、Web端和APP端测试经验者优先； 8、善于学习及解决问题，优秀的沟通和表达能力，有责任心和团队精神；能够承受一定压力。</t>
  </si>
  <si>
    <t>工作职责: 1、负责日常业务数据的统计分析，以及日报周报的发送对接，监督分析业务数据指标的执行情况； 2、基于业务会议的需要，提供相关数据支持，撰写并输出月会、季度会、年会报告； 3、其他领导交代的工作任务； 任职资格: 1、本科以上学历，数学或计算机、理工类相关专业； 2、1年以上零售行业数据分析工作经验； 3、熟悉数据库，熟悉SQL，精通EXCEL、WORD、PPT、VISIO等OFFICE办公软件， 了解或熟悉R/SPSS/python/power BI 一种或多种数据分析工具； 4、具有良好的逻辑分析能力，沟通能力和文字表达能力； 5、熟悉数理统计相关理论、具有较强的逻辑思维能力和数据分析能力，对数据有较强的敏感度，善于多角度分析问题并提出处理方案和调整计划；</t>
  </si>
  <si>
    <t>艾宾信息技术开发（上海）有限公司</t>
  </si>
  <si>
    <t>做五休二 弹性工作 餐饮补贴 年终奖金 绩效奖金 年底双薪 定期体检 补充医疗保险</t>
  </si>
  <si>
    <t>1) Be familiar on OS (Windows, Linux) install/configuration and maintenance for HD/Virtual machine/SW  2) Be familiar on middle ware (Tomcat, Weblogic, Jboss and WebSphere etc) and have cluster setup/maintenance and performance turning, and HTTP server experience such as Apache, Nginx.  3) Be familiar on database (SQL Server, Mysql, DB2, Oracle etc) and maintain DB as Infra member by daily and tracking status and performance turning.  Qualification:  Having the skills and practical project experience on Java and other open-tech languages such as PHP, Ruby, Python plus.</t>
  </si>
  <si>
    <t>2.1-2.6万/月</t>
  </si>
  <si>
    <t>工作职责
1. 负责开发标签系统和部署相关应用平台
2. 搭建和维护各种自有和第三方系统
3. 负责后台数据接口开发，数据模版和API可配置化
4. 负责建立和规范数据分析平台使用文档，培训分析师和相关使用人员
5. 负责服务的监控告警、日志审计和和权限安全等公共模块开发和维护，保障服务稳定运行
任职要求
1. 熟悉Linux操作系统，能独立安装部署基础服务
2. 熟悉python、java等开发语言
3. 熟悉MySQL、MongoDB等数据库
4. 熟悉redis, kafka等中间件的配置和使用
5. 熟悉面向对象应用开发，有restful开发经验
6. 掌握分布式系统原理，对存储、队列一定的理解和认识
7. 熟练掌握Python Web开发框架，如Flask、Django
有独立分析和解决问题的能力，有良好的团队合作精神</t>
  </si>
  <si>
    <t>助理研究员（崔杰组） (职位编号：2019CJ2)</t>
  </si>
  <si>
    <t>中国科学院上海巴斯德研究所</t>
  </si>
  <si>
    <t>五险一金 补充公积金 交通补贴 餐饮补贴 专业培训 定期体检</t>
  </si>
  <si>
    <t xml:space="preserve"> 中国科学院上海巴斯德研究所是由中国科学院与法国巴斯德研究所共建的具有独立事业法人的国际化研究所, 致力于重大传染性疾病相关的病原学、免疫学和疫苗学基础与应用研究，揭示重大传染病病原体持续感染致病机制、免疫保护机制与免疫病理机制，突破抗体疫苗等重大传染病免疫治疗的共性技术瓶颈问题，形成重大传染病的诊断、预防、治疗解决方案，服务于国家、区域、全球传染病防控需求。上海巴斯德研究所建立了国际水平的科研团队，承担了一批***重大科研项目，取得了一系列原创性的成果。 现因工作需要，病原生物信息学研究组现招聘助理研究员1-2名。 一、岗位职责 二、任职条件  应聘方式 1．应聘材料 （1）个人简历； （2）学历学位证书、身份证、近期免冠2寸证件照、专业技能证书等扫描件（整合为一个PDF文件）。 2．联系方式 请以电子邮件形式将应聘材料发至hrips@ips.ac.cn，jcui@ips.ac.cn,邮件主题请注明应聘岗位及编号。 3．其他  本岗位自发布招聘启事之日起截至招满为止。初审合格后，将通知面试，择优录用。 </t>
  </si>
  <si>
    <t>五险一金 年终奖金 绩效奖金 员工旅游 交通补贴 餐饮补贴 专业培训 股票期权 项目提成 项目奖金</t>
  </si>
  <si>
    <t>招聘要求： 1、精通ES5/6/7、H5，能熟练使用JavaScript开发兼容主流浏览器的动态WEB页面，； 2、精通CSS3，熟悉Less/Sass等至少一种预编译语言； 3、精通VUE2框架，熟悉组件化开发，能口头清晰表述React、AngularJS等框架核心原理，对MVC、MVP、MVVM等表现与数据分离，以及Web语义化等有深刻理解； 4、熟悉Android与iOS等不同平台移动端主流浏览器的H5页面适配； 5、熟悉Webpack/Gulp/ESLint/Lodash等主流前端构建工具和第三方库； 6、了解Python/Java/PHP/Ruby/C#/Nodejs等至少一种高级编程语言； 7、掌握Cordova、Ionic、WeX5等至少一款流行的移动端WEB App或Hybrid App开发工具， 8、熟悉UI设计，了解交互体验和交互操作，熟练使用PS/XD等之一者优先； 9、熟悉WEB性能优化、浏览器内核、浏览器渲染引擎、网络安全等相关知识者优先； 10、熟练使用Nodejs实现后端渲染和SPA开发者优先； 11、掌握WEB页面IE（8+）浏览器兼容性处理办法者优先； 12、熟悉React-Native者优先； 13、熟悉Native移动应用开发经验者优先； 14、熟悉Nodejs组件开发者优先； 15、掌握前端页面性能优化，有良好前端交互组件封装习惯者优先  岗位职责： 1、负责公司系统平台前端架构及开发工作； 2、理解并遵守设计规范，配合后台实现业务接口及数据交互； 3、参与系统设计，功能模块设计，前端功能开发； 4、参与解决系统性能优化和技术难点攻关；</t>
  </si>
  <si>
    <t>创未科技（大连）有限公司</t>
  </si>
  <si>
    <t>2.2-4.3万/月</t>
  </si>
  <si>
    <t>社会保险 绩效奖金 年度工资调整 交通补贴 带薪年假 员工旅游 专业培训</t>
  </si>
  <si>
    <t>我公司长期为公司总部-みんなの未来株式会社招募软件开发工程师 公司网址：http://yourfuture.jp/ 招聘职位：PG、SE、PL、PM 一、职位描述 能够按照对日开发流程和规定，依照日文设计书，独立完成开发，测试，并保证品质；
能够根据项目既有资源，与客户商讨交流（开会、邮件、电话），总结整理业务，完成各种书类（如：提案书，设计书，测试书，报告）；
具有丰富的项目管理能力，确保团队在项目各个过程中的工作进度和品质；
具有丰富意识（团队、管理、�筮B相、品质、纳期、成本），协调并处理好公司、团队、客户之间的关系。
（备注：以上描述内容只需具备一条及以上） 二、资历及技能要求 1、学历：全日制本科及以上学历，计算机相关专业(日语专业有开发经验者亦可)。 2、日语：JLPT N2相当以上日语能力，能用日语独立交流或有赴日经验者优先。 3、IT经验3年及以上 4、技术 1）熟悉Java、COBOL、.NET、PHP、Python、C++、iOS、Andriod、ABAP等一种及以上的开发语言； 2）拥有Oracle、SqlServer、DB2或者MySql等设计和使用经验、可熟练设计SQL文、PLSQL设计经验者优先； 3）熟悉对日系统开发流程和管理流程，能够正确理解客户需求，作成日本语业务设计书，管理项目成员协同作业，共同完成系统设计和系统开发作业。 【以上人员一经录取，直接作为日本总公司社员录用】 三、各项福利待遇： 社会保险、绩效奖金、工资调整（年度）、专业培训、通勤交通费、带薪年假、员工旅行、员工体检</t>
  </si>
  <si>
    <t>网站运维工程师 (职位编号：994)</t>
  </si>
  <si>
    <t>广州赫特国际贸易有限公司</t>
  </si>
  <si>
    <t>弹性工作 带薪年假 五险一金 绩效奖金 节日福利 专业培训 加班补贴 员工旅游 出国机会 股权分红</t>
  </si>
  <si>
    <t xml:space="preserve">工作内容（Job content）： 1.对公司现在运行中的网站，商场等系统进行埋点，获取访问数据，查找影响网速的原因，为网站优化提供意见，同时给推广人员提供访问的数据，能从前端优化方面来优化访问速度的工作者优先 2.负责云平台的购买，基础设施部署、软件部署、测试、程序发布、文档整理、操作说明； 3.负责服务器部署、系统资源调度、网络流量及异常监控，能搭建高效安全的运维架构，能跟进及解决最新的系统安全漏洞； 4.对网站运营和推广有一定见解，对SEO优化等方面可以提供指导意见； 5.负责公司电脑，网络，服务器，vpn 等相关设备的维护，能解决网络及系统的常见故障； 6.负责公司系统的日常维护；  职位亮点（Superiority） 1.前瞻性的视角和格局：公司是业内顶尖级企业，引领了行业内多项产品与技术的应用。并在业务模式和人才培养方面具有领先同行业的水准。 2.强大的产品研发能力：公司拥有十几年行业经验的产品开发团队，确保产品能够不断紧跟国际潮流，并能根据不同国家和地区的需要，提供独一无二的定制服务。 3.导师制人才培养系统：公司有业内最完善的人才培养体系，导师制一对一培养模式，快速帮助新人成长。 4.完善的人才发展计划：公司为每个加入我们的员工提供能力提升方案和职业发展规划，助力员工与企业共同获得成长。  任职资格（Tenure requirements）： 1.全日制本科或以上学历，至少一年相关岗位工作经验； 2.熟悉服务器的搭建和维护，熟练搭建windowsserver、Linux服务器平台及平台下的DNS、Nginx、VPN、IIS、邮件等服务环境的搭建，及安装调试服务器、存储设备； 2.熟练 Shell/Python中至少一种语言，善于使用脚本来完成系统日常运维工作和提升工作效率； 3.能独立建设使用cacti、nagios、zabbix等监控软件； 4.具备基础网络设备配置、故障排错能力； 5.有软件测试工作经验者优先，有商业背景或者熟悉OA，ERP等软件者优先； 6.精通 Linux操作系统（CentOS/RHEL/Ubuntu 发行版），熟悉 Docker 容器，有相关使用经验者优先；  薪资福利（Salary and welfare）： 1.基本工资￥6000―8000+绩效工资￥1000―2000+项目奖金，外加年终奖，公司统一购买广州社保； 2.公司提供良好发展平台和晋升渠道:； 3.公司提供专业职业生涯规划培训，老员工一对一对新员工进行帮扶指导； 4.公司办公环境舒适，500平方米超大面积办公室，提供微波炉、冰箱、零食货架以及其他休闲娱乐设施，享受定期下午茶； 5.员工享受法定假日、春节长假、带薪年假、带薪病假、产假、陪产假等其他带薪假期，传统节假日公司均有礼品或礼金派发，员工生日、入职周年、结婚均享受公司送出的专项礼金； 6.公司人际关系简单，90后做主的办公环境，受过高等教育的专业团队，公司多名员工均来自中山大学、广东外语外贸大学、广东工业大学、华南师范大学等知名高等学府；  办公时间（Working hours） 公司工作时间为9：00―12：00 13：30――18:00 周末大小周轮休，可自由调整；  工作地点（Working place） 广州市白云区黄边北路63号嘉禾创意园6栋403 地铁二号线黄边站D出口西行600m即是。市内可乘坐58路、274路、425路、666路、743路、755路、984路至黄边北路中站下车。 </t>
  </si>
  <si>
    <t>应用运维工程师</t>
  </si>
  <si>
    <t>高级Linux工程师（c/c++ 、php、python）</t>
  </si>
  <si>
    <t>【岗位职责】 1.系统运行环境部署，应用系统投产上线，版本迭代 2.生产环境监控方案技术研究和落地、风险防范和排查；告警以及故障处理；生产问题跟进 3.系统容灾、应急预案管理和演练 4.优化运维工作效率，以及DevOps 相关配合工作 5.公有云计算资源管理、资源规划、扩容 6.协助开发和测试等其他团队处理相关运维技术问题 7.中间件管理和优化，压力测试、集群扩容 8.容器平台维护   【岗位要求】 1.大学全日制统招本科或以上计算机或相关专业毕业，3年以上运维工作经验 2.熟悉Linux管理；熟悉TCP/IP原理；熟悉常用的SQL语句 3.熟悉Python/Go/Ruby/Perl等一种或以上脚本语言 4.熟悉Ansible/Slatstack/puppet任意一种相关批量配置管理工具 5.熟悉一种或上公有云或私有云产品；熟悉Kubernetes或者其他一种主流容器平台； 6.熟悉Zookeeper、ETCD、Redis、ActiveMQ、Kafka、Dubbo、NSQ、Nginx等至少一种以上中间件部署和调优优先 7.熟悉Zabbix、zenoss、Influxdb+Grafana+Telegraf、Satori、Prometheus等一种或以上主流监控方案部署管理经验 8.具备很强的责任心，具备较强的逻辑思维能力和良好的沟通能力，能独立负责所属业务线的运维工作，遇到问题能够快速定位和处理 具备以下条件优先考虑： 9.金融行业（百亿级以上交易量）和大型互联网公司（千万级以上用户）从业经验；有双活或者主备数据中心维护管理经验 10.熟悉 NAS SAN 的原理，熟悉AWS资源管理，具有配置经验 12.熟悉Git工作流；熟悉Elastic stack 13.有微服务运维和APM实施和管理经验 14.熟悉CDN、DDOS防护、WAF负载均衡技术，有实施管理经验 15.熟悉静态路由表配置   【KLOOK福利】 1、舒适、健康、人性化的办公环境； 2、扁平化的团队管理，业务飞速发展，你的能力和价值很快会被大家看到； 3、开放和充满激情的国际化团队，男女高颜值并且比例协调，每个人都有那么一点传奇； 4、独特的创业团队氛围会让你在完成工作之余，还有自己的时间学习、成长； 5、还要跟Homie同富游：团队足迹踏遍国家50+，等你来一起占领地球； 6、团队天天下午茶，周周小聚餐，月胖三斤不是梦。</t>
  </si>
  <si>
    <t>30-55万/年</t>
  </si>
  <si>
    <t xml:space="preserve">职责描述： 1.负责后台系统的设计与实现，包括：推荐、消息、存储等； 2.保证后台系统7*24运营和高效应急反馈； 3.配合产品和市场部门，做好产品的运营支持。 任职要求： 1.熟悉linux c/c++ 、php、python的一种或多种； 2.熟悉网络编程，深入理解HTTP、TCP/IP等网络协议； 3.深入理解数据库或NOSQL系统，有实际数据库调优或NOSQL使用经验； 4.有良好的数据结构和算法基础。 加分： 1.工作5年依然热爱编码； 2.熟悉mongo、redis、Nginx等开源项目； 3.有过存储或IM系统经验； 4.喜欢控制，有代码洁癖； 5.有过搜索系统经验。 </t>
  </si>
  <si>
    <t>软件工程师 (职位编号：004)</t>
  </si>
  <si>
    <t>北京无限感测科技有限公司</t>
  </si>
  <si>
    <t>操作系统工程师（长宁 ）</t>
  </si>
  <si>
    <t>1、 完成软件系统代码的实现，编写代码注释和开发文档； 2、 辅助进行系统的功能定义,程序设计； 3、 根据设计文档或需求说明完成代码编写，并完成单元测试和维护； 4、 分析并解决软件开发过程中的问题； 5、 配合项目经理完成相关任务目标 6、协助售前人员进行项目需求说明书的梳理，对项目的可实施性进行前期判断和评估。 7、能根据需求规格书进行模型设计，梳理出业务流程和数据流程，形成概要设计文档，详细设计文档和数据库设计，整合公司内外资源。 8、根据系统发展，对技术架构不断调整，持续优化； 9、把控合作伙伴项目执行进度，评测项目质量，把控项目范围，向项目经理和公司业务线汇报项目工作。 任职要求： 1、  计算机相关专业本科以上学历，5年以上服务器、微服务、大数据平台工程开发经验；精通Jave、C/C++、Python中至少一门编程语言，对数据结构和算法设计有较为深刻的理解。 2、  2年以上软件开发经验，有丰富的大型软件开发经验，独立承担过软件模块开发 3、本科及以上学历，计算机，软件工程，系统工程等专业 4、热爱技术，心态开放，学习能力强，以终为始，为客户真正创造价值，有工业软件开发背景 5、熟悉Unix、Linux操作系统，基本操作命令熟练，有应用系统性能调优经验者优先； 6、热爱编程，对开发工作富有激情，保持开放好学的心态，有扎实的计算机基础和独立解决问题的能力。 7、熟悉人像物联网大数据平台，智慧城市解决方案建设，智能物联业务等应用，有智慧警务、视频应用系统架构设计和开发经验优先；  8、有海康、大华、旷视、华为等公司工作经验者优先。</t>
  </si>
  <si>
    <t>做五休二 五险一金 通讯补贴 年终奖金 节日福利</t>
  </si>
  <si>
    <t>工作内容： 负责云平台操作系统日常维护工作
1）负责云平台物理机操作系统的日常维护管理、故障处置；
2）负责物理机操作系统的健康巡检；
3）负责物理机操作系统的安全加固、关键数据备份工作；
4）负责物理机操作系统的重新安装 5）负责客户业务迁移上云工作 6）负责对接客户，评估上云业务的可行性； 7）负责上云规划、上云迁移，包括v2v、p2v等迁移实施工作 任职要求： 1.具有计算机、通信、软件工程等专业专科及以上学历； 2.在IT行业有3年以上的从业经验； 3.具备扎实的计算机主机、网络和操作系统知识；熟悉Shell/Python/Ruby任意一种编程语言； 4熟练掌握计算机体系结构熟悉主流虚拟化技术，理解网络新技术及其发展趋势；对OpenStack等最新的云计算、网络和存储技术有深入的了解；了解k8s，OpenStack、Hadoop、Ceph规划部署实施优先； 5 了解容器编排维护，虚拟化平台维护(KVM/VMware/Hyper-V)优先； 6 具有相关云计算领域云平台认证（华为云，华三云，等）优先考虑 7 具有相关华为云，华三云，运维经验优先考虑具有强烈的团队合作精神和独立解决问题能力，乐于快速学习新知识，并勇于主动承担工作压力；</t>
  </si>
  <si>
    <t>上海雀归信息科技有限公司</t>
  </si>
  <si>
    <t>深圳-软件测试工程师 QA Engineer</t>
  </si>
  <si>
    <t>六科多媒体科技（上海）有限公司</t>
  </si>
  <si>
    <t>带薪年假 节日福利 五险一金 员工旅游 年终奖金</t>
  </si>
  <si>
    <t>我们是谁？ 我们是一群充满梦想的年轻人，我们是一群有着共同理念的同伴，我们是一个快速发展的移动互联网初创团队。我们是“同学快跑”平台的缔造者，我们需要优秀的你一起加入“同学快跑”！  “同学快跑”上线已经一年了，我们立志让它成为最大的高校本地生活服务平台，虽然它现在还在蹒跚起步，它还需要继续长大，但是有你的加入，一定可以让它奔跑起来。   我们在找谁？ 我们希望你具备： 1、5年以上PHP开发经验，3年以上团队管理经验；O2O、电商平台行业相关开发经验优先； 2、根据产品设计进行软件项目的设计和开发，独立完成一些核心模块的设计与编码工作； 3、及时反馈需求和技术上的问题，提供合理化建议并积极推动问题解决； 4、带领团队完成软件开发项目，并保证项目开发进度以及开发质量； 5、项目经验丰富，积累深厚，经历过项目从0-1的过程，有项目重构经验者优先； 5、大学本科及以上学历，计算机相关专业； 6、有良好的团队管理能力，善于沟通，工作自主驱动； 7、乐观开朗，能积极面对困境，勇于对抗压力。   你将得到： 1、 热情友好的小伙伴，轻松愉快的办公环境； 2、 五险一金，节日礼品，各种零食； 3、 快速晋升，薪资给力，你敢要我们敢给； 4、 放假多，活动多，美女多。   我们在哪？ 上海市闵行区浦江镇陈行公路2388号浦江科技广场2号楼7楼 地铁八号线浦江镇站下车步行2分钟 楼下星巴克，7-11，美食街，店铺齐全。</t>
  </si>
  <si>
    <t>10-22万/年</t>
  </si>
  <si>
    <t>计算机服务(系统、数据服务、维修) 娱乐/休闲/体育</t>
  </si>
  <si>
    <t>补充公积金 补充医疗保险 员工旅游 交通补贴 餐饮补贴 通讯补贴 出国机会 年终奖金 弹性工作 定期体检</t>
  </si>
  <si>
    <t xml:space="preserve">Please submit your English CV if you are interested in the position The Role and Responsibilities:
Roku is seeking Quality Assurance Engineer to test software for the next generation of smart TV products. You will be responsible for testing software for formal release and validating the customized firmware. This position requires the ability of quick learning and strong communication skills. Experience/Qualifications </t>
  </si>
  <si>
    <t>深圳领脉科技有限公司</t>
  </si>
  <si>
    <t>odoo开发工程师/软件工程师/程序员</t>
  </si>
  <si>
    <t>福人集团</t>
  </si>
  <si>
    <t>五险一金 餐饮补贴 专业培训 年终奖金 绩效奖金 股票期权 弹性工作 定期体检</t>
  </si>
  <si>
    <t>五险一金 员工旅游 通讯补贴 年终奖金 定期体检</t>
  </si>
  <si>
    <t xml:space="preserve">1、负责开放平台的设计、开发与维护； 2、服务端相关组件开发； 3、负责数据库优化和数据模型的设计； 4、内部系统开发。 5、独立分析、评估并解决问题，能够在较短时间内寻求最优解决方案。  任职资格： 1.扎实的计算机基础与优秀的编程能力，至少五年相关工作经验； 2.精通python语言，熟悉MVC架构与REST API，掌握至少一门python web框架，如Django等，至少三年以上python使用经验； 3.掌握HTTP协议，熟练掌握MySQL，有MySQL数据应用开发经验； 4.掌握至少一门NoSQL，如MongoDB， Redis等。 5.了解HTML, Javascript 等 Web 前端技术 6.熟悉Linux操作系统，熟练使用Linux Shell。  福利： 1、有竞争力的工资和年终奖金，股权激励； 2、免费员工宿舍，解决您住宿的烦恼； 3、免费工作午餐；丰富多样的下午茶点； 4、入职即买五险一金； 5、带薪年休假； 6、5天弹性工作制； 7、硅谷行业大咖接触、沟通和成长机会。 </t>
  </si>
  <si>
    <t>职责：
1.         基于odoo开发公司信息化管理系统的部分模块，在项目实施过程中参与的需求实现讨论和软件方案设计，并完成相关文档编写；
2.         协助跟踪项目进程、协助完善公司的知识库；
3.         负责系统后期的维护及迭代；
4.         支持公司目前和未来业务的发展，积极参与完善公司的IT解决方案。
要求：
1.         大专以上学历，计算机及相关专业；
2.         一年以上Python/Odoo开发经验，掌握Tornado/Django/Flask技术框架；
3.         熟悉Linux操作系统，熟悉常用web前端开发技术，熟悉PostgreSQL数据库，能熟练编写sql语句；
4.         具备良好的学习能力、问题分析能力、沟通能力和协调能力，有团队合作精神；
5.         有odoo开发经验优先、有ERP/企业管理软件开发经验优先。</t>
  </si>
  <si>
    <t>广州钛动科技有限公司</t>
  </si>
  <si>
    <t>五险一金 免费班车 员工旅游 交通补贴 餐饮补贴 年终奖金 定期体检 弹性工作</t>
  </si>
  <si>
    <t>工作职责： 1. 参与项目需求、设计的评审工作，并提出改进意见； 2. 根据项目实际情况制定项目测试计划并实施； 3. 根据项目设计编写手动测试用例或自动化测试的代码； 4. 根据项目特点，开发合适测试工具或自动化解决方案，提高测试效率； 5. 设计与执行测试用例，跟踪定位产品中的缺陷或问题； 6. 与项目相关人员就项目进度和问题进行沟通。  任职要求： 1. 计算机或相关专业本科以上学历； 2. 具有2年以上业界大型软件系统的测试经验； 3. 熟悉至少一种后端自动化测试工具； 4. 能使用至少一门以下技术进行测试脚本的开发： ・Linux/Unix Shell ・Perl/Python/Ruby/Lua 5. 对软件测试有浓厚的兴趣和丰富的经验，具有结构化思维，有很强的分析能力和定位问题的能力； 6. 有很强的质量意识，能严格地遵照测试流程规范； 7. 有上进心、目标感和责任感，注重结果；对高速成长有渴求，有很好的抗压抗挫能力和主动沟通学习的能力。</t>
  </si>
  <si>
    <t>深圳市前海花样年金融服务有限公司</t>
  </si>
  <si>
    <t xml:space="preserve"> 岗位职责： 1、负责移动支付钱包产品的前端、后端的全流程测试工作，对产品的质量负责 2、根据产品需求设计测试方案及用例，并执行测试用例 3、制定测试计划，优化测试流程，对产品的缺陷进行评估，确定测试用例执行的优先级，输出测试报告 4、负责和产品设计、开发等其他团队的沟通协作，推动项目顺利执行。  任职要求： 1、全日制本科及以上学历，计算机相关专业 2、具备互联网公司产品测试经验或开发经验者优先 3、2年及以上测试工作经验，熟悉软件工程思想，掌握软件测试流程 4、熟悉业务、终端、后台测试，熟练使用测试抓包工具、linux命令、MySQL操作 5、熟悉至少一门开发或者脚本语言，如python、java、ruby、php等，并有一定的实际应用经验 6、工作责任心强，为人细心，思路清洗，理解能力强，沟通顺畅 </t>
  </si>
  <si>
    <t>岗位职责： 1.负责windows/linux服务器平台安全体系搭建、维护和优化； 2.负责管理维护Web服务器、应用服务器、数据库服务器，处理各类突发事件； 3.优化网站系统架构，检查、消除安全漏洞，提升系统服务性能； 4.负责网站系统的更新、测试工作，积极配合开发人员完成工作目标 ； 5.负责运维数据的监控和分析，为相关人员提供数据和技术支持； 6.办公技术网络支撑及管理; 7.负责公司服务器、域名、第三方服务的维护和管理。 8.负责运维管理和维护的相关资源的费用申请和上报。  岗位要求： 1、大专以上，有3年的网络运维经验，熟悉LINUX系统、mysql数据库管理。 2、 高级运维工程，取得 HCIE或者 CCNP 3、有VPN搭建、网络视频会议建设、SIP网络电话维护经验者优先 4有较强的学习能力，有独立思考、解决问题的能力； 5.具体电商或门户网站运维管理工作经验及熟悉AWS云平台操作优先； 6熟悉linux/windows操作平台，熟悉shell/python语言(任意一种)； 7.能熟练配置iptables/nginx/mysql/jexus+mono/tomcat/zabbix服务; 8.熟悉svn服务的用户管理权限分配； 9精通各类数据库服务器的维护和管理； 10.良好的沟通能力，有责任感和抗压能力；   员工福利： 1、上班时间：周一至周五( 上午9:00~下午18：00) 2、依法享受法定节假日，带薪年休假等福利待遇。 3、为每一位员工购买五险，提供带薪培训及丰富的团队活动。 4、公司不定期组织员工活动、各种娱乐、文体、郊游等活动</t>
  </si>
  <si>
    <t>高级Python工程师(AI 方向)</t>
  </si>
  <si>
    <t xml:space="preserve"> 1、负责AI深度学习、机器学习及机器视觉相关产品的技术调研分析、设计; 2、负责AI深度学习、机器学习及机器视觉相关产品的代码实现、研发、自动化测试; 3、参与相关的架构设计、代码Review、产品软件系统的性能优化等。  岗位要求： 1. 硕士及以上学历，计算机、电子工程或者通信等专业，5年以上工作经验； 2. 扎实的计算机基础，熟练掌握数据结构、算法等知识； 3. 精通Python语言，熟悉C++或Java另外一种语言，足够的代码量积累，代码风格良好； 4. 精通常见的Python Django框架或PyQt, 熟悉源码； 5. 熟悉面向对象的软件设计及设计模式，熟悉UML、数据库设计相关工具； 6. 精通数据模型的设计优化，熟练使用MySQL及MongoDB数据库； 7. 熟悉Git工作流，具备研发团队管理经验； 8. 熟悉Linux平台下开发、熟练使用常用Linux命令。  加分项： 1. 有AI包括机器学习、深度学习、大数据等研发经验，熟悉TensorFlow； 2. 了解HTML5/CSS3、Javascript、jQuery或VUE前端技术； 3. 对代码、AI有极大的热情，有过大型产品设计经验，对易用性和视觉感有较高要求； 4. 参与过开源社区项目，有大量代码贡献。</t>
  </si>
  <si>
    <t>1-3.5万/月</t>
  </si>
  <si>
    <t>工作职责： 1. 负责汇总公司网络、基础架构和数据安全需求。 2. 设计和制定技术安全体系战略并跟进网络和基础架构安全体系建设项目。 3. 负责建设公司网络安全和安全基础架构运维流程。 4. 负责指导公司内部各项网络安全告警的检查和处理。 5. 负责指导网络与信息安全事故的应急响应，日志核查调取，相关信息收集和评估工作。 6 负责支持内部的员工IT合规检查，以及员工安全意识等信息安全部门活动。 7 负责评估内部网络安全风险，并制定实施相应的安全管控方案。  任职资格：  1.全日制本科及以上学历，信息安全、网络安全类相关专业 2.3年及以上工作经验，有安全测试、安全测试方案编写、信息安全开发及应用应验 3.对网络安全有全面的了解，能独立进行网络安全方案设计 4.对防火墙、IDS、防病毒、漏洞扫描等安全产品有实施、维护经验； 5.精通TCP/IP协议，SSL、TSL协议。 6.了解HTTPS、Soap、Socket等网络通讯协议。熟悉软件开发工程，熟练使用不限于PHP、python、Ruby、Bash、C 、C等常用编程语言两门以上，经常自己开发小工具解决渗透中的问题。 7.熟悉常见网络攻击原理，如DDoS，SQL注入，XSS等。 8.有安全公司或者互联网安全部门工作经验者优先考虑。有软件漏洞渗透相关工作者优先考虑。 具有相关资格认证者（如CISP、CISSP、CISA等）优先考虑</t>
  </si>
  <si>
    <t>北京赞那度国际旅行社有限公司上海分公司</t>
  </si>
  <si>
    <t>五险一金 补充医疗保险 员工旅游 年终奖金 专业培训 探亲假 生日假</t>
  </si>
  <si>
    <t>岗位职责  1、带领团队完成以PHP为主要技术的自研系统的升级优化及新功能的开发实现，自研系统包括 CRM+ERP+网站，移动端APP和小程序。 2、开发和维护网站的核?功能组件，快速排查程序故障并修复； 3、负责向团队提供技术方案，解决技术问题； 4、评估和沟通技术?险，确保每?项功能或者功能改进能在***的实施?案中开发和部署； 5、协助其他程序员做好代码质量审查工作；  任职要求 1、丰富的LAMP/LNMP平台开发经验，?规模数据处理经验； 2、丰富的分布式版本控制实战经验、缓存引擎和搜索引擎实战经验 3、能��?障碍地读写英??档、熟悉前端开发技术； 4、精通MySQL或其他大型数据库，有丰富数据库调优经验； 5、熟悉Linux/UNIX等操作系统，有生产服务器运维经验的优先；  6、熟悉设计模式和设计原则，有中大型系统设计经验；</t>
  </si>
  <si>
    <t>服务器管理员岗(J10011)</t>
  </si>
  <si>
    <t xml:space="preserve">工作职责: 1、负责操作系统的搭建，日常监控，管理，性能优化，故障处理，高可用搭建等。 2、负责GOLDENGATE的安装，维护，以及故障处理等。 任职资格: 一、专业能力: 1、大学本科及以上学历，计算机或相关专业； 2、熟悉Linux操作系统运行管理； 3、熟悉Radis、Lvs、Haproxy、tomcat等软件的部署、管理、调优、故障处理； 或熟悉Openstack、Docker等云平台的架构规划、安装部署、管理、优化等； 或熟悉puppet或者ansible其中一种自动化工具的使用和管理。 4、熟悉JAVA语言或Python语言开发优先 5、责任心强，工作积极主动，具备较强的沟通、学习能力。 6、应届生或1-3年工作经验 二、个人素质： 1、具备扎实的专业知识和良好的团体协作沟通能力； 2、勤奋好学，有责任心； 3、对新兴事物有较强地接受能力。 </t>
  </si>
  <si>
    <t>五险一金 补充医疗保险 交通补贴 通讯补贴 餐饮补贴</t>
  </si>
  <si>
    <t>岗位职责：
1.参与产品测试方案和测试计划制定，涉及接口、功能和性能等。
2.率领组员一起完成平台测试任务，保证产品质量。
3.跟踪线上反馈问题，协助开发定位和解决问题。
4.通过自动化工具提高测试效率。 任职要求：
1、 计算机及相关专业本科及以上学历，五年或以上测试工作经验，二年或以上管理经验；
2、 熟悉测试理论，流程与方法，熟练使用主流的接口和自动化测试工具；
3、 具有一定的业务分析，沟通表达能力和综合协调能力，工作积极主动；
4、 熟悉至少一种数据库管理系统，能够熟练编写SQL语句；
5、 熟悉VB Script/JS/Perl/Python/Ruby中的某种脚本语言，熟悉Linux命令行和工作环境，会使用Jmeter者优先；
6、 具有较强的沟通理解能力，协调组织能力和学习能力；
7、 有在互联网领域测试团队进行测试工作经历的优先；</t>
  </si>
  <si>
    <t>负责网站开发。 任职要求： 1、熟悉MYSQL或其他大型数据库，sql调优经验，熟悉PHP+MySQL程序设计及开发。 2、熟悉thinkphp,yiiFramework框架的设计、管理、开发和优化。 3、熟悉HTML/CSS/JS等相关技术，熟悉Linux/UNIX等操作系统，了解Shell；具有移动互联网业务开发经验。 4、熟悉开发文档的编写，有良好的编写能力和编程风格。 5、3年以上php开发经验。</t>
  </si>
  <si>
    <t>卓越教育集团</t>
  </si>
  <si>
    <t>做五休二 员工旅游 餐饮补贴 节日福利 弹性工作</t>
  </si>
  <si>
    <t>金融数据研究员</t>
  </si>
  <si>
    <t>职位描述 1、 完成金融数据规划工作，健全优化数据管理； 2、 对数据质量负责，对入库数据进行清洗，制定数据稽核体系； 3、 编写并整理数据库文档； 4、根据产品和项目需求，提供金融知识及数据支持，编写业务逻辑文档交付开发。 任职资格: 1、 金融或计算机等相关专业本科及以上学历； 2、熟悉Numpy、Pandas等Python框架，具备较强的编码能力、良好的编码规范，注重代码执行效率； 3、熟悉SQL语法，能够熟练使用SQLServer、MySQL等数据库； 4、具备金融数据领域1年以上工作经验，有一定的数据统计、分析能力；  5、对Fintech领域如智能投顾、知识图谱、结构化数据抽取等技术感兴趣并了解者优先。</t>
  </si>
  <si>
    <t>任职要求： 1、本科以上学历； 2、4年以上工作经验，2年以上Hadoop平台的相关研发经验，具有良好的需求分析，方案设计，架构设计，程序编写、测试能力； 3、熟悉J2EE、或VC++平台开发，有良好的C/C++或Java语言功底； 4、熟悉Oracle/MySql等关系型数据库； 5、了解Linux/Unix操作系统，了解脚本编程(Shell/Perl/Python/ruby其中一种）； 6、代码编写规范，思路清晰，逻辑性强，工作态度认真； 7、责任心强，有良好沟通能力和团队合作精神。 8、具备数据中心资源管理、监控、调度等系统研发经验者优先，具备分布式系统研发经验者优先； 9、对基于hadoop的大数据处理体系有深入认识，具备相关产品（hadoop、hive、pig））项目应用研发经验者优先； 10、熟悉hadoop以及其生态圈系统上的hive、hbase、spark、strom等技术，熟悉hadoop源码者优先； 11、具有应用大数据技术处理TB级以上数据的项目开发经验者优先； 12、向hadoop相关开源产品贡献过代码或提交过bug者优先。 13、具备信息安全行业从业经验，熟悉云计算、大数据安全相关技术； 14、具备数据分析、数据挖掘、数据可视化、在线数据相关产品的设计经验。 岗位职责: 1、负责公司大数据平台研发部门建设； 2、负责公司项目应用监测数据分析软件大数据平台的代码开发； 3、负责大数据体系架构设计和应用产品的研究； 4、负责大数据平台及应用场景的构建、部署、测试。 5、编写软件研发相关技术文档； 6、编写产品研发相关任务单计划，阶段性代码、技术方案和软件产品及时提交至配置管理库；</t>
  </si>
  <si>
    <t>深圳市拓阔科技有限公司</t>
  </si>
  <si>
    <t>五险一金 绩效奖金 股票期权 弹性工作 做五休二 员工旅游 定期体检</t>
  </si>
  <si>
    <t xml:space="preserve">2、对测试有自己的想法，善于学习，懂得交流、沟通，敢于接受挑战、责任心强、乐于分享经验； 3、熟悉TCP/IP，能通过抓包深层次分析问题，熟悉linux环境下命令的使用； 4、有下列测试经验优先考虑： （1）有智能家居、安防产品，比如智能门铃、摄像机等嵌入式产品的测试经验优先； （2）有过自动化、性能、接口测试，熟悉selenium、robot、appium、LR、Jmeter优先； （3）熟悉SQL，有Java、Python、Ruby、Shell等开发经验优先； （4）有APP（android、IOS）的测试经验优先。 </t>
  </si>
  <si>
    <t>五险一金 年终奖金 专业培训 餐饮补贴 周末双休 绩效奖金</t>
  </si>
  <si>
    <t>岗位职责： 1. 负责产品运维相关的工作流程文档、技术文档，功能脚本的编写整理； 2. 负责分析并排除系统、数据库、网络、应用等产品运维中出现的故障及错误； 3. 负责线上部署，例行更新、维护等操作的整体协调、调度； 4. 对产品架构、资源规划提供优化建议，为系统的稳定运行提供优化的系统和网络环境。 5. 负责建设Devops相关基础设施。 任职要求： 1、大专及以上学历； 2、熟悉路由器，交换机、防火墙、服务器等网络设备的日常管理, 熟悉VPN环境、有网络规划、配置、排错能力； 3、熟悉Linux系统原理知识，熟悉常见centos，redhat，ubuntu系统的安装部署、日常维护等； 4、熟悉mysql、oracle、redis等的安装部署、主从或集群配置、备份恢复、优化、管理维护工具等的使用； 5、熟悉Linux系统以及优化，熟练使用ansible、grep、awk、sed等系统工具，(shell/perl/python)脚本语言编程，实现自动化运维； 6、熟悉虚拟化技术与docker等容器技术，熟悉Spring cloud部署,k8s等部署方式； 7、熟悉搜索服务、日志收集系统，比如ELK的安装集群部署、配置等； 8、熟悉常见的监控系统，如Zabbix，Prometheus等； 9、熟悉私有云、虚拟化平台的基本技术； 10、熟悉NGINX，HAProxy,Keepalived等开源软件的配置与优化； 11、熟悉git、jenkins等工具。</t>
  </si>
  <si>
    <t>数据库运维工程师</t>
  </si>
  <si>
    <t>广东励康信息技术有限公司</t>
  </si>
  <si>
    <t>五险一金 员工旅游 绩效奖金 专业培训 周末双休 定期体检 带薪年假 通讯补贴</t>
  </si>
  <si>
    <t>工作内容 1. 负责数据库相关的日常运维工作，包括部署、可用性、性能分析、数据库设计、SQL审核、DBMS系统监控与管理、数据备份与恢复、事件处理、数据库迁移、数据库并库等工作； 2. 及时响应内外部客户需求，迅速提供并执行解决方案，以及实施安全审计； 3. 跟踪进并解决运维技术问题，提升数据库系统架构和运维开发水平，并撰写故障的根本原因分析报告； 4. 业务系统已使用的数据库架构分析，并撰写已有系统的数据库结构分析报告； 5. 专业运维技术知识库建设及相关文档积累。  职位要求 1. 计算机相关专业毕业，大专及以上学历； 2. 3年以上互联网或云上的数据库运维经验，精通Oracle、MySQL、MSSQL、MongoDB、Dynamo DB等NoSQL； 3. 精通至少一门脚本语言如shell、python、Ruby、PHP、Power Shell等； 4. 熟悉AWS云平台、分布式系统各种产品者优先，对数据同步方案（OGG，DG等）有实施经验，熟悉Redis中间件、NBU备份产品； 5. 英语读写能力强者优先。</t>
  </si>
  <si>
    <t>JS或Python软件工程师</t>
  </si>
  <si>
    <t>开放智能机器（上海）有限公司</t>
  </si>
  <si>
    <t>1、喜欢挑战和创新，能够享受科研创造带来的快乐。 2、有很强的自学能力和独立思考能力，善于思考和表达自己的想法。 3、良好的编程能力，至少掌握C/C++/python/js其中一种语言以上。 4、具备良好的沟通协调能力和团队合作精神。 5、有人脸检测与识别，人脸相关算法，视频分析相关算法实现经历者优先。 6、有算法的实际产品化经验者优先</t>
  </si>
  <si>
    <t xml:space="preserve"> 岗位职责： 1、 跟进并协调项目进度，bug追踪； 2、 负责测试环境的部署维护; 3、 负责版本控制; 4、 分析测试需求；并设计有效的测试用例，根据具体情况，用多种手段进行项目测试； 5、 项目测试完成，负责发布测试报告； 6、 负责上线部署跟进  任职要求： 1、本科，计算机相关专业毕业，有3年及以上的软件测试经验； 2、至少熟练掌握一门编程语言，如php、.net、C、java、Ruby等； 3、熟悉数据库读写操作，熟悉SQL语句，使用过Oracle，SQL Server、mysql任意一种数据库； 4、具有版本控制经验； 5、有部署测试环境的经验，熟悉Linux的基本操作及应用部署，熟悉APP部署； 6、对软件测试感兴趣，富有责任心和工作激情； 7、具有较强的逻辑分析及表达能力； 8、掌握自动化、性能、安全性等工具者优先，如LoadRunner、qtp、jmeter、appscan、selenium等。 9、做事细心，耐心（必须）。 </t>
  </si>
  <si>
    <t>工控安全攻防研究</t>
  </si>
  <si>
    <t>C++/Python后台软件开发高级工程师</t>
  </si>
  <si>
    <t>阿斯麦-中国</t>
  </si>
  <si>
    <t>【岗位职责】：</t>
  </si>
  <si>
    <t>岗位职责：  1. 基于C++/Python分布式集群管理软件开发与维护；  2. 解决团队核心技术问题和编写核心代码，包括系统架构、技术方案、技术路线和核心算法等；  3. 对原有系统进行代码重构、优化。  岗位要求  1. 重点大学本科以上学历;  2. 熟悉C++或Python，至少3年实际C++/Python工程项目开发经验，并能在项目中熟练使用常用数据结构与算法；  3. 熟悉面向对象设计和编程；重视代码的重用性及可维护性;  4. 学习能力强，逻辑思路清晰；较强的代码调试能力;  5. 熟悉多进程、多线程并发环境编程；  6. 熟悉Unix/Linux操作系统原理，常用工具;  7. 熟悉MongoDB, Redis, Zookeeper 等开源组件的管理、开发、调优者优先</t>
  </si>
  <si>
    <t>架构师(Python技术架构)</t>
  </si>
  <si>
    <t>互道信息技术（上海）有限公司</t>
  </si>
  <si>
    <t>五险一金 专业培训 弹性工作 员工旅游</t>
  </si>
  <si>
    <t>1、依据产品需求完成高质量的跨终端Web（PC+Mobile）的前端开发和维护；
2、对具体的产品进行性能优化，实现极致的页面加载、执行和渲染时间；
3、在理解前端开发流程的基础上，结合前端实际建立或优化提升工作效率的工具；
4、在理解产品业务的基础上，提升产品的用户体验，技术驱动业务的发展；
5、关注前端前沿技术研究，通过新技术服务团队和业务
任职条件：
1、计算机相关专业，2年及以上前端开发开发经验；
2、具备跨终端（PC+Mobile）的前端开发能力，关注Web（PC+Mobile）页面兼容，有移动端H5页面开发经验;
3、熟悉html，cshtml代码、精通DIV＋CSS、能够独立完成页面设计及美化；
4、至少熟练使用angular js, react js, vue js中的一种，并有项目经验；
5、熟悉模块开发，有前后端分离开发经验；
6、了解一门非前端的语言（如Java/PHP/net/Python/Ruby）尤佳；
7、具备良好的团队协作精神，能利用自身技术能力提升团队整体研发效率，提高团队影响力！</t>
  </si>
  <si>
    <t>工作职责： 1. 规划后台系统技术架构，参与需求分析、架构设计、技术决策以，详细设计； 2. 优化现有系统的技术架构，解决系统中的关键问题和技术难题； 3. 参与核心架构部分代码编写、指导和培训工程师、不断进行系统优化，共同建设技术体系； 4. 积极了解业界相关新技术及发展趋势，加强完善平台架构与功能； 5. 带领团队攻克例如大数据量、高并发、高可用等带来的各种挑战及技术难关。  任职资格： 1. 计算机相关专业本科以上学历； 2. 扎实的编程基础，熟练使用至少一门面向对象语言(Python/Java/....)，熟练使用Linux操作系统和Shell脚本语言； 3. 有独立架构SaaS软件或SaaS软件核心开发经验，熟悉分布式系统的设计和应用，熟悉分布式、缓存、消息等机制，能对分布式常用技术进行合理应用，解决实际架构问题； 4. 熟悉PostgreSQL, Redis，MongoDB等数据库； 5. 有使用Hadoop，Hive，Impala，ElasticSearch等数据处理经验者优先； 6. 有很强的分析复杂问题和解决复杂问题的能力，有强烈的责任心和使命感； 7. 技术视野开阔，学习和抗压能力好，有很强的分析和解决复杂问题的能力，具备良好的沟通和组织协调能力； 8. 工作认真负责，沟通能力强，善于总结、思考、有团队协作精神；</t>
  </si>
  <si>
    <t>高级PHP开发工程师(YFSZ-I384)</t>
  </si>
  <si>
    <t>深圳市万邑通信息科技有限公司</t>
  </si>
  <si>
    <t>五险一金 补充公积金 交通补贴 餐饮补贴 股票期权 弹性工作 定期体检</t>
  </si>
  <si>
    <t xml:space="preserve">工作职责: 1、参与前端需求讨论，根据开发设计完成代码开发和bug修复 2、根据项目计划完成对接交互物和开发联调 3、确保相关开发模块生产运营的稳定性，针对开发和生产运营出现的问题提供技术支持； 4、确保分销系统稳定，分销系统项目顺利进行 5、根据项目开发情况，在有条件的情况下，对其他模块开发提供开发支持。 任职资格: 1、全日制大学专科或以上学历，计算机相关专业优先，5年及以上PHP开发经验； 2、有ebay、Amazon等跨境电商平台的刊登前端开发经验，有跨境电商ERP前端开发经验； 3、精通掌握PHP + Mysql编程，熟练掌握 HTML,CSS, Java"script"编程； 4、熟练掌握主流技术框架（ThinkPHP,React,Nodejs），了解各个浏览器间的差异、浏览器兼容性； 5、有较强的逻辑思维能力，善于分析、归纳、解决问题； 6、责任心强，做事细心、具备良好的团队合作精神和承受压力的能力。 </t>
  </si>
  <si>
    <t>nodejs 工程师(001294) (职位编号：001294)</t>
  </si>
  <si>
    <t>1.后端开发和管理平台
2.设计、开发和实施新的内容管理工具
3.与产品团队沟通协作，优化管理平台的设计和性能
4.实现需求产品团队的设计文档
5.监控和维护工具和后端基础设施、数据库
6.密切与设计师、原画、QA和其他工程师合作，评估和确定工具需求 1.扎实的JavaScript基础，熟练使用es6语法，有node.js框架开发经验，对 Unix/Linux 有深入了解；
2.精通 Node.js，熟悉常用的算法，熟悉开源框架，解决问题能力强；
3.熟练掌握前端框架 React/VUE，熟悉前端工程化及组件化开发模式；
4.熟练掌握常用的 Node.js 工具/框架, 如: Express.js / Koa.js / PM2 / Bluebird.js / Mongoose.js 等
5.熟练掌握常用数据库, 一种或多种, 如: MongoDB / MySQL / PostgreSQL / Redis / Memcached 等；
6.有其他后端语言开发经验, 一种或多种, 如: Go / Ruby / Python / Java / C++ 等；</t>
  </si>
  <si>
    <t>云计算/虚拟化运维工程师</t>
  </si>
  <si>
    <t>北京精诚网聚教育科技有限公司</t>
  </si>
  <si>
    <t xml:space="preserve">岗位职责： 1、负责服务器的规划、调试优化、日常监控、故障处理、数据备份、日志分析等工作； 2、参与运维流程制定，确保任何突发情况都能高效响应； 3、负责服务器环境搭建，代码版本管理； 4、协助测试和开发人员处理日常工作中遇到的问题，分析日志，服务器性能调优； 5、主动积极的工作态度，修复和改善服务器缺陷和漏洞；   岗位要求： 1、大专以上或同等学历，相关工作经验1年以上。学习能力强者优先； 2、至少熟练使用Shell、Perl、Python等脚本编程语言中的一种，能熟练使用SQL【必备条件】； 3、熟练掌握Oracle、sybase、mysql、db2其中一种以上数据库应用与管理【必备条件】； 4、熟悉Linux操作系统的维护。有服务器安装上架、基本布线经验者优先； 5、精通常用服务器软件配置及维护：NginX、Tomcat、keepalived、redis集群等； 6、熟悉openstack、docker，node，pm2等技术。   高于行业的福利待遇： 1、公司坐落高级写字楼中，办公环境舒适，地铁上盖周边交通、饮食、住宿配套齐全； 2、上班时间：5天7.5小时工作制； 3、公司提供同行业、同地区领先、富有竞争力薪资体系丰厚的基本薪资和项目奖金； 4、快速提升空间和完善的职业晋升通道，人尽其才，才尽其用； 5、购买五险一金：包括基本养老、医疗、工伤、失业、生育保险以及公积金； 6、员工因工作需要加班享受加班补助或调休，按照相关规定享受年休假； 7、公司提供餐费津贴、交通津贴、住宿津贴以及通讯津贴等人性化的福利； 8、定期组织员工娱乐、文体活动，丰富的部门文化、旅游休闲；  公司工作氛围非常好，是一支年轻且很有活力的团队，为每一位优秀的员工提供发展的机会及平台，提供规范的系统培训、晋升机制帮助员工在自己的工作领域里获得提升和成长！      </t>
  </si>
  <si>
    <t>岗位职责： 1.负责云平台的需求分析、方案设计、系统部署及维护工作； 2.负责服务器、存储、虚拟化、应用等IDC的规划、安装、测试与部署实施。 3.负责系统升级、维护、优化及排错，保证系统安全、稳定与高效运行； 4.负责云平台建设及维护，能够进行运维开发，做好运维支撑工作； 5.对其他部门和用户提供必要的云计算、虚拟化、存储备份等系统的技术支持和指导。 任职要求： 1.大学本科或以上学历，计算机、网络工程等相关专业，1年以上相关工作经验； 2.熟悉主流公有云平台（如阿里云、腾讯云、AWS等）架构及技术特性，熟悉这些云平台的IaaS 、PaaS、SaaS产品及其服务使用； 3.熟悉KVM/Xen/VMware等虚拟化技术、SDN虚拟网络、分布式云存储、传统SAN存储、视频云等相关技术； 4.熟悉云计算基本架构和原理，熟悉当前主流云计算架构，对云计算底层技术架构和虚拟化解决方案有较深的研究； 5.能熟练使用shell/python/php/ruby/perl,其中至少两种语言运维开发； 6.熟悉SaltStack/Puppet/Docker/Kubernetes等容器、运维自动化相关产品和技术； 7.熟悉系统、网络、存储、数据库、安全等基本原理； 8.工作执行力强，具有良好地快速学习能力、理解能力与解决问题能力； 9.良好的沟通协作能力、书面文档能力、具有积极的工作态度，较强的责任心； 10.不限以上要求，拥有阿里云认证者优先，岗位匹配度高者优先考虑。</t>
  </si>
  <si>
    <t>工作职责: 1、负责公司业务数据收集系统的搭建工作； 3、独立承担业务系统核心模块代码实现及文档撰写工作； 任职资格: 1、5-10年以上PHP开发经验，熟悉常见的MVC框架，熟悉Larval5优先 2、熟悉MySQL,Redis，Mongodb，Hbase具有丰富的踩坑经验，熟悉常用的服务的原理及优化方案； 3、有较强的抽象设计能力，熟练掌握应用各类设计模式。 4、具有丰富的LNMP环境系统维护经验，具有较强的shell脚本能力。 5、为人正直，踏实，工作细致认真，主动总结善于学习。</t>
  </si>
  <si>
    <t>Python高级开发讲师</t>
  </si>
  <si>
    <t>信息安全渗透工程师</t>
  </si>
  <si>
    <t>传智播客教育集团上海分校</t>
  </si>
  <si>
    <t>五险一金 餐饮补贴 员工旅游 绩效奖金 年终奖金 交通补贴</t>
  </si>
  <si>
    <t>岗位职责： 1、具备安全服务能力，能完成web渗透测试、APP安全测试、安全培训等工作并完成相关测试报告； 2、了解常见编程语言，至少能使用Python、Ruby、Perl、C、java中一种语言编写渗透测试工具/脚本； 3、对安全有浓厚的兴趣，有独立挖掘、研究漏洞的经验； 4、良好的团队意识与抗压能力； 5、能够服从组织安排完成相关工作；  岗位要求： 1、有两年以上岗位工作经验.了解web攻击，掌握渗透测试基本流程，熟悉asp/asp.net/php/java代码防护； 2、了解常见WEB漏洞原理及修复方法，如：SQL注入、文件上传、XSS、CSRF等； 3、熟悉多重常用安全测试工具，如AppScan、AWVS、Nessus、BurpSuite、SqlMap等； 4、关注最新的web应用、系统的漏洞，并能深入了解漏洞原理； 5、对攻防安全技术拥有浓厚的兴趣，有创新精神、良好的学习心态，能够不断强化自己。  6、有安全工具开发经验， 编写过漏洞利用POC经验加分；有大型互联网企业安全工作经验加分；有独立挖掘过知名开源应用/大型厂商高危漏洞经历加分；有大型CTF比赛获奖经历加分；有利用技术进行事件调查/追溯攻击者经历加分。</t>
  </si>
  <si>
    <t xml:space="preserve">1、负责基于Python数据分析的研究工作 2、负责基于Python数据分析的授课教学工作； 3、负责基于Python数据分析的课程案例制作和教学文档编写；  任职要求 1、本科以上学历，具有3年以上数据分析经验，有过海量数据分析经验； 2、熟悉运用SQL、EXCEL、R/Python等工具进行数据处理和分析； 3、熟悉分类、回归、聚类等数据统计模型，具有一定的建模经验； 4、熟练掌握NumPy和SciPy科学计算工具的使用； 5、熟练掌握Pandas数据分析工具的使用； 6、熟练掌握Matplotlib和Seaborn等数据可视化工具，掌握Bokeh交互式数据可视化者优先； 7、熟悉数据挖掘的基本原理，熟练操作SAS、SPSS clementine等数据分析/挖掘工具的优先； 8、熟悉大数据平台操作，熟悉Hadoop/Spark优先； 9、具备良好的沟通能力和表达能力，有独立开展业务调研、数据分析、报告编写的经验； 10、热爱数据分析工作，善思考、逻辑思维能力强，善于用简单语言表述复杂结论； </t>
  </si>
  <si>
    <t>美资500强硬盘厂商EAP工程师</t>
  </si>
  <si>
    <t>五险一金 加班补贴 免费班车 做六休一 补充医疗保险</t>
  </si>
  <si>
    <t xml:space="preserve">ESSENTIAL DUTIES AND RESPONSIBILITIES:  Team is looking for Senior System Developer with good understanding and knowledge in Equipment Integration (SECS/GEM), .NET (C# and VB), Java for Android, Web Service, Web development, Database (Oracle and SQL Server) and Ruby on rails. Work closely with factory and internal IT team for requirement gathering, planning, design, build, qualify, deploy and documentation for support team to keep the business running. Experience in software implementation from start to the end.      ・         System / Automation application development  ・         Analyzes complex business problems to be solved with automated systems.  ・         Provides technical expertise in identifying, evaluating and developing systems and procedures that are cost effective to meet user requirements.  ・         Responsible to communicate with various depart and level of stakeholder to gather user requirement, analyze and provide suitable solution by applying concept of reusability, scalability, flexibility, simple and standard.  ・         Responsible to handle operation reported automated issue and drive RCA and apply preventive solution and measurement.  ・         Follow each SDLC phases by managing each of the phase is well documented and execute as per requirement and specification  ・         Analysis user requirement and provide proper solution.  ・         Document on requirement and specification.  ・         Support the production to meet the goals on quality, yield, cost, utilization and cycle time.  ・         Define, construct, implement, and support APC system with application environment.  ・         Design, develop, and implement custom database application for internal customers.  ・         Continuous improvement effort to improve repeating issue with better solution.  ・         Provide support documentation and training to 24 * 7 application support team.            REQUIRED:       SKILLS:       ABOUT WESTERN DIGITAL  Western Digital Corporation is the world’s largest data storage company with a leading portfolio of HGST, SanDisk, G-Technology and WD brands covering flash and disk-based solutions. Deployed by the largest and most prominent organizations worldwide, Western Digital solutions are everywhere, touching lives and enabling great value from the data they possess.   </t>
  </si>
  <si>
    <t>Linux系统工程师</t>
  </si>
  <si>
    <t>深圳市智安网络有限公司</t>
  </si>
  <si>
    <t>python资深软件开发工程师</t>
  </si>
  <si>
    <t>和同软件科技（上海）有限公司</t>
  </si>
  <si>
    <t>岗位职责： 1、根据项目需求策划新产品开发硬件方案，编写项目文档，制作新产品开发进度表；完成其它技术性文件的编写； 2、负责新产品元器件的选型、电路原理图的设计和PCB元器件布局及图纸绘制，按照计划完成符合功能、性能要求的硬件产品； 3、完成原型样品制作、调式、严格控制产品设计质量和成本费，对项目过程中各阶段的硬件技术文件审核； 4、负责新产品EMC/EMI验证测试及整改、协助完成新产品导入，解决实验、生产过程中与研发相关的技术问题； 5、参与新产品的电气设计及整机电气性能的分析评估； 6、领导临时交办的其它任务。  任职要求： 1、统招大专及以上学历；电子信息、自动化、通信等相关专业； 2、二年以上医疗电子、工业控制及自动化或相关行业硬件设计工作经验； 3、扎实的模拟电路和数字电路基础知识，熟悉Cortex硬件平台(如STM32等)及外设接口(I2C、UART、CAN、SPI等)； 4、熟悉步进电机及控制电路，精通电子电路设计，具备复杂控制电路设计经验； 5、具备独立进行4-6层PCB Layout，至少开发过一款量产产品； 6、熟悉电子产品EMC验证流程(或者具备EMC整改经验者)优先考虑、兼具嵌入式软件开发能力者优先考虑，兼具上位机软件开发(C#、C++、QT、Python等)能力者优先考虑。  加入捷泰可以享受以下福利： 我们致力于为所有员工打造一个舒适、轻松的工作环境，为大家提供一个广阔的职业发展平台，我们坚持以人为本，重视人才，和谐发展，注重企业文化的建设和人才的培养，我们拥有优秀并朝气蓬勃的团队，公司福利待遇优厚，为每一位在职员工提供： 1、薪酬：制定了明确的薪酬体系、由基本工资，岗位津贴，各项奖励等构成，在捷泰努力付出可与收获成正比； 2、培 训：公司重视员工个人发展，新员工入职会有一对一指导，不定期为员工组织相关专业培训； 3、五险一金：入职按国家法规为员工购买五险一金，（养老保险、医疗保险、失业保险、工伤保险、生育保险、住房公积金）保障每一位员工无忧无虑的工作； 4、团 建：公司提供经费让您工作之余尽情玩乐！每年1-2次外出旅游、举办各类文娱活动（团体体育活动、公司年会、拓展训练等），部门活动（聚餐、K歌、烧烤、漂流、登山、露营等）。 5、上班时间/假期： 每天8小时工作时长，周末实行大小周，享有国家规定各种法定假日，入职满一年享有5天带薪年假，另外还有带薪婚假、产假、病假、丧假等； 6、上班氛围：舒适的办公环境、和谐的工作氛围，人性化管理及升职空间； 7、每年两次调薪机会； 8、优秀员工有丰厚年终奖； 9、公司内提供冰箱、微波炉等。</t>
  </si>
  <si>
    <t>五险一金 员工旅游 绩效奖金 弹性工作 年终奖金 定期体检</t>
  </si>
  <si>
    <t xml:space="preserve">岗位名称：Linux系统工程师 1、负责linux服务器的日常管理和运维； 2、运维数据库、文件备份策略的执行，定期巡检，编写巡检报告； 3、运维系统监控、应用监控，业务监控项添加、变更； 4、运维的应用部署，升级，维护，配置管理； 5、运维项目文档编写和更新; 6、运维项目的发布上线，发布脚本和环境维护； 7、运维项目故障处理，定位并解决网络、硬件、操作系统及应用程序的各种异常； 8、系统设备运行环境的优化，改进系统性能； 岗位要求： 1、大专及以上学历，计算机相关专业，有3年以上服务器运维经验，熟悉Linux服务器的安装部署、管理维护、调优等； 2、熟悉Linux操作系统服务器及其安全配置和优化技术，熟悉Mysql数据库，能熟练配置和管理Mysql主从环境。熟悉Nginx、Mysql、Redis、邮件等应用服务快速部署、配置、安全管理和优化； 3、至少熟练掌握一种脚本语言（python、perl、ruby、shell等），能根据运维需求快速开发相应脚本； 4、了解分布式存储，熟悉集群系统架构、负载均衡、性能优化、网络及系统安全，熟悉网络和存储系统规划、设计； 5、熟悉开源监控软件（Zabbix、Nagios、Cacti等）； 6、熟悉服务器运行性能、可用性、日志分析方法； 7、沟通协调能力、学习能力、团队精神和服务意识。  </t>
  </si>
  <si>
    <t>五险一金 员工旅游 交通补贴 餐饮补贴 通讯补贴 专业培训 出国机会 年终奖金 绩效奖金 股票期权</t>
  </si>
  <si>
    <t>职位职能: 1.完成linux环境下的python核心模块开发工作； 2.完成模块的设计工作； 3.指导初级工程师完成工作任务。 4.与测试人员沟通，确认模块的功能与开发质量 岗位要求: 1.本科及以上学历，5年研发工作经验，2年以上python研发经验； 2.熟悉linux/unix操作系统，精通python语言； 3.熟悉大数据者优先</t>
  </si>
  <si>
    <t>五险一金 员工旅游 弹性工作 年终奖金</t>
  </si>
  <si>
    <t>虚拟化工程师</t>
  </si>
  <si>
    <t>1.计算机相关专业毕业，有3年以上软件测试工作经验； 2.具备良好的技能，有较强的逻辑分析能力，工作认真, 有责任心； 3.能熟练操作linux、sql，有java编程经验者优先； 4.熟悉一门编程或脚本语言 (Java，Python, C++、Ruby等)，能够独立编写测试脚本； 5.掌握软件测试理论、软件生命周期、测试流程，具备丰富的测试技巧； 6.熟练掌握数据库，熟悉网络知识，Linux操作系统和常用命令； 7.能够主动钻研技术，具有较强的执行力、沟通能力和团队合作精神，业务理解能力强； 8.抗压能力强，富有激情，能胜任重复性的工作和能快速融入节奏的工作环境。</t>
  </si>
  <si>
    <t>上海三迅信息科技有限公司</t>
  </si>
  <si>
    <t>高级Java/Python/Go开发工程师</t>
  </si>
  <si>
    <t>上海同垒科技服务中心</t>
  </si>
  <si>
    <t>五险一金 员工旅游 定期体检 弹性工作 年终奖金 补充医疗保险</t>
  </si>
  <si>
    <t xml:space="preserve">岗位描述： 1、负责客户VMWare、Citrix等虚拟化平台的项目实施与售后支持 2、负责客户阿里云项目的实施和售后运维 3、负责客户linux相关架构服务器、存储的安装调试，计算机软硬件的安装维护 4、善于解决技术问题、调查于挖掘客户需求，并提出有针对性的解决方案 5、配合项目经理，撰写项目实施相关文档和操作手册 6、服从领导安排，完成上级领导交办的各类临时或突发性工作  任职资格： 1、计算机相关专业，大专以上学历，2年以上系统集成或系统实施项目相关工作经验 2、精通VMWare、Citrix虚拟化，能够独立完成vmware服务器虚拟化架构部署、对Citrix Xendesktop、XenApp有相关的实施或运维 经验 3、熟悉SAN、NAS存储系统的基本架构组成，对数据备份、容灾方案有一定的认识和了解 4、熟练主流品牌服务器、存储、备份等企业级相关产品的知识及解决方案（HP、Dell、EMC、Cisco等） 5、熟悉目前主流的虚拟化平台及行业发展动态，对VMWare，对云计算OpenStack、阿里云、AWS、Azure等有一定的了解 6、精通掌握Windows Server平台常用服务器功能模块的搭建与维护，精通Linux基础功能的操作与配置，有一定的Shell、Python运维脚本编写能力，熟悉Apache、Nginx、Haproxy、LVS+Keeplived、Docker、Kubernetes等高可用更佳 7、具备较强的学习能力和语言表述能力，能新知识、新技术具有很强的敏感度和求知欲，高度的责任心，能够承受较强的工作压力 8、具备VMWare、Citrix、Linux、云计算相关资质认证者优先考虑 9、能接受日常性的加班（客户支持与项目实施） 10、有其他IT相关资质证书优先考虑 </t>
  </si>
  <si>
    <t>岗位职责：
1、 各种应用系统后端代码开发， 包括数据库存储， KV存储系统，全文检索系统， 文档预览系统， 以及数据挖掘系统的相关业务需求；
2、 100PB级别的分布式存储系统的后端开发， 该存储系统完全自主开发，未基于任何开源软件，具备自主知识产权；
3、 后端系统的自动化运维，涉及到Puppet和Ansible，管理拥有上千个节点的集群系统；
4、 Linux系统常见基础系统的故障诊断和性能调优， 例如使用Systemtap/DTrace收集操作系统和JVM中的性能瓶颈。
岗位要求：
1、 熟练掌握Java语言或者Python语言，软件知识结构全面；
2、 熟悉SQL 语言，了解ACID等数据库基本原理，有MySQL或者Postgresql的开发经验；
3、 精通Linux操作系统和TCP/IP协议, Linux系统的忠实用户优先， 熟悉tcpdump者优先；
4、 工作认真仔细， 乐于了解review其他同事维护的代码；
5、 拥有NoSQL数据库，Hadoop， Cassandra和ElasticSearch等系统具备开发经验者优先；
6、 了解分布式系统的架构和原理，并且有开源分布式系统开发经验者优先；
7、 能够对某个新领域进行搜索, 总结并快速学习, 有能力维护个人技术博客者优先；
8、 拥有阅读、学习英文材料的能力, 经常关注开源社区项目并参与讨论, 贡献自己的能力者优先；</t>
  </si>
  <si>
    <t>转换空间（上海）电子商务有限公司</t>
  </si>
  <si>
    <t>绩效奖金 股票期权 员工旅游 节日福利 五险一金 专业培训</t>
  </si>
  <si>
    <t xml:space="preserve">岗位职责： 1、大学专科及以上学历，数学、计算机等相关专业；  2、4年以上工作经验，至少1年以上软件开发经验及2年以上测试经验；  3、熟悉软件开发流程，精通软件测试流程和方法，能独立编写测试计划、测试用例及测试报告；精通自动化测试理论和方法，能熟练掌握一种或多种自动化测试工具，掌握至少两门编程或脚本语言（如PHP/Java/Python/Ruby等），并有一定的实战经验；  4、有如下经验者优先：  1）了解兼容性测试，有Web网站或Android/IOS自动化测试项目经验者； </t>
  </si>
  <si>
    <t>前端开发工程师（PaaS方向）</t>
  </si>
  <si>
    <t>测试开发资深专家</t>
  </si>
  <si>
    <t>广州塑颜企业管理咨询有限公司</t>
  </si>
  <si>
    <t>五险一金 绩效奖金 带薪年假 全勤奖 通讯补贴</t>
  </si>
  <si>
    <t>岗位职责： 1、参与易鸿并行机器学习平台的研发； 2、参与易鸿机器视觉嵌入式AI芯片的研发； 3、参与非标缺陷检测的机器视觉项目开发； 4、协助售前技术部解决技术难题。 任职要求 1、硕士及以上学历，或985、211院校本科学历，计算机、数学、电子信息或机械自动 化相关专业； 2、具备深厚的数学功底和良好的英文阅读能力； 3、熟悉OpenCV、Caffe、TensorFlow等框架； 4、熟练使用Python、C++编程；</t>
  </si>
  <si>
    <t>绩效奖金 年终奖金 员工旅游 五险一金 下午茶福利 节日福利 定期体检 餐饮补贴</t>
  </si>
  <si>
    <t>职位描述：
1. 负责项目平台、自动化测试平台（包括服务端、客户端）的搭建；
2. 负责测试平台方案的设计、代码开发、代码维护及部署；
3. 参与重大产品需求和架构设计评审，保证产品的可测试性；
4. 解决测试过程中的专项技术问题；
5. 编写测试计划、用例，执行自动化测试/性能测试及功能测试；
岗位要求：
1. 大专以上学历，至少5年以上经验，计算机相关专业；
2. 精通JAVA、python等语言，能独立完成测试工具、搭建自动化测试平台、测试框架的开发等工作；
3. 精通常见Web协议与技术，精通前后端白盒测试，具备相应的项目自动化、性能测试及功能测试经验；
4. 熟悉MYSQL常规操作，了解Redis、MongoDB、Memcache等，有DB类压力测试开发和测试经验***；
5. 具有产品思维，能根据测试过程和结果分析问题/瓶颈，给研发人员提供有价值信息；
6. 沟通能力好，有团队管理经验；</t>
  </si>
  <si>
    <t xml:space="preserve"> 岗位职责：    任职要求：    工作地点：昌平  </t>
  </si>
  <si>
    <t>岗位要求：  1、要求1年以上自动化性能测试工作经验； 2、至少熟悉一门脚本开发语言（如:Python、shell等）； 3、熟悉Loadrunner、Jmeter、Soapui等工具使用； 4、熟练使用数据库，能编写各种SQL语句； 5、熟悉常用Linux命令，能在Linux服务器上进行基本测试相关操作。  工作内容：  1、根据项目需求，合理选择测试工具，对项目进行性能测试； 2、负责部分项目业务测试，参与项目全流程，把控项目整体质量； 3、负责项目自动化测试建设工作，能够针对日常测试提出自动化思路并实施建设； 4、收集用户和市场意见，总结用户需求，提供给产品、开发参考；</t>
  </si>
  <si>
    <t>风控模型专家</t>
  </si>
  <si>
    <t>上海北溟数据科技有限公司</t>
  </si>
  <si>
    <t>弹性工作 定期体检 五险一金 餐饮补贴 绩效奖金 年终奖金 专业培训 股票期权</t>
  </si>
  <si>
    <t>五险一金 餐饮补贴 专业培训 绩效奖金 带薪年假 节日福利 年终奖金 周末双休 餐补 晋升机会</t>
  </si>
  <si>
    <t>工作职责： 1.了解客户建模需求，帮助客户利用自身数据和外部大数据的能力去建模; 2.对运营、贷前、贷后等数据进行挖掘，提取有效数据形成策略应用上线； 3.深入理解互联网金融业务模式，结合客户在互联网其他平台的数据，承接业务部门的数据挖掘需求，研发包括征信模型、风控模型等工作； 4.将业务需求转换为数据挖掘需求，同时负责相应的数据分析、模型设计、模型开发等工作； 5.负责数据挖掘相关模型或算法的有效性校验及测试、上线部署、参数调优和上线后的效果跟踪、更新维护工作。  任职资格： 1. 数学、统计、金融等相关专业本科（含）以上学历； 2. 3-5年以上统计分析建模工作经验； 3.有大中型消费信贷或信用卡机构模型、策略分析经验的优先考虑； 4.拥有良好的客户沟通、定位问题并制定解决方案的能力； 5.至少精通SQL、SAS、PYTHON、R 中的一种，熟悉Spark，Hadoop优先； 6.拥有积极、开朗、负责、合作的心态。  工作地点：上海市浦东新区张江中区人工智能岛浦东新区川和路55弄</t>
  </si>
  <si>
    <t>深圳莱尔托特科技有限公司</t>
  </si>
  <si>
    <t>五险一金 定期体检 周末双休 带薪年假 节日福利 补充医疗保险</t>
  </si>
  <si>
    <t xml:space="preserve"> 职责 1. 负责公司移动客户端相关测试的设计和维护，包括功能测试、自动化测试； 2. 根据产品需求，分析和设计高覆盖率的功能测试用例和业务流测试用例，并对产品改进提出建议； 3. 对产品质量负责。  要求 1. 本科和以上学历，计算机专业，3年以上相关工作经验； 2. 具备良好的计划制定和问题分析能力，例如：有服务端接口测试能力，明确定位问题范围； 3. 熟悉一门脚本语言（JavaScript、Python、Ruby优先），有志于提高测试效率 4. 熟悉SQL</t>
  </si>
  <si>
    <t>高频量化策略研究员</t>
  </si>
  <si>
    <t>上海中贸投资有限公司</t>
  </si>
  <si>
    <t>北京果加智能科技有限公司</t>
  </si>
  <si>
    <t>（麦晗业务线）高级测试工程师</t>
  </si>
  <si>
    <t>岗位职责： 1． 分析境内外金融市场数据，挖掘交易机会； 2． 开发证券、期货或期权的高频套利策略； 3． 测试、执行和维护投资交易策略； 4． 完成量化风险分析工作；  任职要求： 1. 具有3至5年相关工作经验，有高频、套利类策略开发经验或实盘经验者优先； 2. 国内外知名高校数学统计, 金融工程, 计量经济学, 计算机等理工科专业，硕士以上学历； 3. 掌握机器学习、数据挖掘、时间序列分析以及信号处理等相关知识； 4. 熟练使用Python，MATLAB，R其中一种语言或多种语言者优先； 5. 思维清晰，逻辑性强，有良好的沟通能力和团队协作精神。  除月基薪外，年底奖金按业绩进行提成</t>
  </si>
  <si>
    <t>爱点击互动(北京)广告有限公司</t>
  </si>
  <si>
    <t>五险一金 节日福利 绩效奖金 定期体检 股票期权 年终奖金 餐饮补贴</t>
  </si>
  <si>
    <t>五险一金 专业培训 弹性工作 周末双休 绩效奖金 定期体检 上市公司</t>
  </si>
  <si>
    <t>1. 针对app或广告系统相关的需求进行测试分析，评估影响范围及功能点，用例编写及执行 2. 参与测试流程梳理及过程改进，知识文档库建设 3. 能独立完成一个项目的测试工作 4. 协同相关部门共同推动项目测试进展及成功上线  任职要求： 1. 熟悉软件测试理论和方法，熟悉软件测试流程，2年以上测试经验 2. 能够独立开展测试用例设计，测试执行及缺陷跟踪等工作。 3. 良好的沟通能力及团队合作意识，良好的学习能力和技术钻研能力，抗压能力强。 4. 有资讯类APP或移动APP相关测试经验优先。 5. 熟悉至少一种自动化测试工具，能够独立完成自动化测试优先。 6. 了解java/ruby/python/php等编程语言，具备coding经验优先。</t>
  </si>
  <si>
    <t>岗位职责: 1. 负责相关产品Android/iOS端APP的测试工作； 2. 负责新技术预研以及相应的测试用例开发工作。根据产品的系统设计规格书制定测试计划，根据测试标准、测试规范设计测试用例； 3. 根据项目测试需要，开发测试工具和自动测试框架、自动测试脚本，进行自动测试、性能测试； 4. 根据测试用例、测试规范、测试标准等文档进行测试和验证； 5. 根据规范提交BUG，撰写测试记录、测试报告，并对测试中反馈的问题进行分析跟踪； 6. 完善测试用例库、测试经验和知识数据库的建设； 7. 售前售后反馈问题验证。 任职要求: 1. 全日制本科及以上学历，计算机、通信、电子工程、数学、自动控制等相关专业； 2. 熟悉软件测试基本理论； 3. 熟悉相关工具的使用和编写，如Postman、Jmeter、Monkey、Loadrunner； 4. 熟悉Android/iOS产品开发与测试流程，具备一定的分析问题和定位问题的能力； 5. 有互联网移动端测试经验者优先；熟悉编程开发，有脚本语言开发经验者优先（如python、perl、go等）。</t>
  </si>
  <si>
    <t>广州市章和智能科技有限责任公司</t>
  </si>
  <si>
    <t>DBA运维工程师</t>
  </si>
  <si>
    <t>五险一金 补充医疗保险 补充公积金 员工旅游 年终奖金 定期体检 周末双休 带薪年假 公司环境好</t>
  </si>
  <si>
    <t>Android项目经理</t>
  </si>
  <si>
    <t>深圳市锦府汇餐饮管理服务有限公司</t>
  </si>
  <si>
    <t>工作内容： 1、负责维护公司数据库稳定、故障处理、调优 2、负责部署、监控、备份、迁移、扩容数据库 3、维护开发、测试、预生产、生产环境的Mysql，Mongo，Redis，时序数据库 4、负责与其他部门沟通、业务方沟通，对DB的优化，调整 5、支持业务部门数据库日常工作，实现常规操作自动化 6、对DB架构做升级，改造，提供可靠、高性能的数据库服务支持  任职资格： 1、三年以上MySQL DBA的实战经验 2、熟悉 Linux 命令操作，使用命令查看Linux各项性能指标。 3、熟悉MySQL数据库的运行机制和架构体系 4、熟悉MySQL锁、事务、MVCC 和 SQL 优化 5、熟悉MySQL数据库基本调优，了解MySQL数据库内存与I/O机制 6、熟悉MySQL数据库数据同步的异步、半同步、Group Replication等基本原理 7、至少熟练一门脚本编程语言 shell python. 8、至少掌握业界中的mysqlslap、sysbench、tpcc-c等两种以上性能压测工具 9、具备良好的团队合作能力及沟通协调能力，人品正直，态度端正，工作主动、积极，责任心强和自学能力较强。</t>
  </si>
  <si>
    <t>餐饮业 交通/运输/物流</t>
  </si>
  <si>
    <t>全勤奖 加班补贴 绩效奖金</t>
  </si>
  <si>
    <t>岗位职责： 1、负责研究移动端APP的加密解密和数据传输分析、拆解、逆向等工作； 2、负责带领研发团队完成本地项目开发工作，负责项目组工作安排和进度跟踪； 3、负责软件项目的需求分析和设计工作； 4、负责公司产品或项目编码开发、文档编写等工作； 5、参与公司核心平台功能开发工作，满足公司安卓平台建设高速发展的业务需求； 6、确保公司产品的开发质量，代码标准，技术文档，代码管理，确保产品的开发质量；  任职要求： 1、计算机等相关专业大专及以上学历，有3年或3年以上的Android开发经验； 2、熟悉C C++ 、java 、 Android 、python 等多种开发语言； 3、熟悉JAVA设计模式，多线程开发，有良好的编程习惯和面向对象编程思想； 4、熟练掌握Android开发语言，深度理解Android SDK和网络通信，基本功扎实具备调试、调优、性能优化能力； 5、有较强的安卓开发核心技术能力，能自主攻克技术难点； 6、了解Android hook技术，从而更好的解决技术问题； 7、具备清晰的沟通和表达能力，具备良好的客户服务和团队合作精神；   职位优势： 1.完善的晋升通道和奖励制度 2.丰富的薪资架构，高提成 3.员工文体活动多，氛围好 4.不定期的团体旅游 5.新员工带薪培训 6.提供商业保险、社保</t>
  </si>
  <si>
    <t>上海脉源企业管理咨询有限公司</t>
  </si>
  <si>
    <t>专业服务(咨询、人力资源、财会) 会计/审计</t>
  </si>
  <si>
    <t>五险一金 员工旅游 年终奖金 定期体检 通讯补贴 交通补贴 出国机会</t>
  </si>
  <si>
    <t xml:space="preserve"> 岗位职责： 1、 负责产品接口模块的开发与维护； 2、 根据产品设计进行软件项目的设计与开发，独立完成一些核心模块的设计与编码工作； 3、负责系统后台数据库的设计与调优以及数据安全工作； 4、项目管理，能够与开发团队中其它成员共同开发、有效沟通。 任职要求： 1、统招本科及以上学历，三年以上相关工作经验，扎实的计算机基础理论知识； 2、熟悉LAMP、LNMP集成环境配置； 3、精通面向对象编程，有Thinkphp,Laravel等主流框架经验； 4、熟练掌握SQL语言及调优； 5、精通memcache，redis，对缓存技术的使用场景和使用方法有深刻认识； 6、了解linux系统常用操作命令； 7、参与过金融项目以及理解敏捷开发者优先； 8、有中大型web应用服务器数据库设计经验者优先。 </t>
  </si>
  <si>
    <t>1、独立负责平台业务线的质量保证工作，包括功能测试、兼容测试、接口测试等； 2、与产品经理和开发人员就产品需求、技术设计和进度问题及时进行有效沟通，独立进行需求分析、制定策略并落地执行； 3、提交产品缺陷与报告，并对缺陷的状态进行跟踪及维护，协助开发人员定位和解决问题，提出改进建议并推动问题及时解决； 4、钻研测试技术、总结和分享测试方法经验、进行测试过程和方法的持续改进；  任职要求： 1.全日制本科及以上学历，计算机或相关专业； 2.3年以上软件测试经验，能够独立设计测试方案，解决复杂问题，有大型项目经历者优先； 4.精通测试用例设计，优化测试流程；了解测试所需的计算机及移动端领域知识、测试辅助工具； 5.具有较强的业务分析，沟通表达能力和综合协调能力，严谨的质量意识，工作积极主动； 6.熟悉shell及linux操作系统，及oracle、mysql等数据库的操作； 7.有一定的代码基础（java\python\ruby等），具备代码阅读能力，能对相关产品进行接口测试； 8.熟悉性能测试、功能测试、集成测试、系统测试、压力测试等； 9.深刻理解互联网金融，有金融行业产品测试经验优先。</t>
  </si>
  <si>
    <t>1、负责线上环境日常系统运维； 2、编写服务器运维文档和维护手册； 3、制定服务器备份和恢复策略； 4、制定源代码管理流程和项目上线流程；  任职资格： 1、三年及以上运维工作经验； 2、对服务器部署、维护和优化有丰富的工作经验； 3、能够快速分析和定位问题，并且可以提出对应的解决方案； 4、熟悉常用监控工具，能够部署和配置相关服务； 5、熟悉Shell脚本和Python语言，可以编写常用工具和自动化脚本；  6、熟悉服务器集群的部署维护和相关技术；</t>
  </si>
  <si>
    <t>利华设计院（深圳）有限公司</t>
  </si>
  <si>
    <t>深圳回收宝科技有限公司</t>
  </si>
  <si>
    <t>五险一金 交通补贴 通讯补贴 带薪年假</t>
  </si>
  <si>
    <t>服务器运维工程师 (职位编号：023)</t>
  </si>
  <si>
    <t>上海汉唐文化发展有限公司</t>
  </si>
  <si>
    <t xml:space="preserve">   任职要求：    1 计算机软件及相关专业，5年以上实际项目开发经验。  2 具有丰富java开发经验, 精通java网络编程、缓存设计，设计模式，消息队列有深入的理解。  3 熟练使用spring boot, spring Cloud, Vue, react 等开源框架。  4 精通MYSQL和ORACLE等主流关系数据库。  5 熟悉并能熟练使用html语言和javascript.  6 熟悉并能熟练使用Ruby语言.  7 抗压能力强，能适应加班。  8  沟通能力强，善于团队合作，做事耐心细致，能积极进取的配合公司其它部门同事完成上级交代的任务和工作。    </t>
  </si>
  <si>
    <t>五险一金 专业培训 绩效奖金 年终奖金 定期体检 节日福利 全勤奖</t>
  </si>
  <si>
    <t xml:space="preserve">岗位职责： 1、负责在云计算背景下的软件架构设计，主导设计敏捷、弹性的软件平台架构，以及相关产品需求分析及架构设计； 2、对产品的整体系统架构负责，对产品的系统安全性设计负责，开发及编写相关设计文档； 3、参与制定设计及实现规范，指导设计、实现及部署工作； 4、编写核心代码，并解决开发中遇到的技术难点问题； 5、组织并指导开发人员在整体架构下进行系统的研发、测试； 6、对线上服务的质量负责，主导线上问题的定位、并针对性优化相关系统架构、流程与代码。  岗位要求： 1、计算机类相关专业统招本科以上学历，有8年以上软件研发类经验，有至少5年以上互联网软件研发类企业架构师工作经验。 2、熟悉互联网云平台架构服务设计和搭建，熟悉以PHP开发语言为主的多种互联网平台框架，了解各主流开源框架，具备编写代码能力，并有其他C++、Python等语言开发经验优先考虑。 3、熟悉SQL、NoSQL等主流数据库，对开源软件如Mysql，Redis，Kafuka，RabbitMQ等有丰富的应用经验； 4、熟悉主流的架构设计方法，熟知互联网技术架构，微服务架构的特点，有分布式架构和高并发架构经验; 5、性格积极主动型，善于与人沟通，良好的团队合作精神和高度的责任感，能够承受压力，有创新精神，保证工作质量; 6、具备较强的团队协作能力、沟通能力和学习能力。有项目管理或团队管理经验的优先。 </t>
  </si>
  <si>
    <t>五险一金 专业培训 出国机会 绩效奖金 定期体检 包餐</t>
  </si>
  <si>
    <t xml:space="preserve">1、负责服务器硬件维护及操作系统安装、配置、调优；  2、负责公司内部苹果系统、Mac/Windows存储系统的安装、配置及维护；  3、负责公司Exchange邮件系统的维护；  4、合理规划服务器负载、有效管理存储设备；  5、日常维护服务器已有应用，排查故障；  6、合理分配各员工权限，并做好监督管理工作；  6、根据公司需求，搭建新的应用；  7、完成上级交办的其他事宜。    岗位要求：  1、至少3年以上IT运维支持经验；  2、熟悉Windows Server / Linux / Mac等操作系统及服务器群的设置、维护；  3、熟悉Zabbix的运维监控；  4、熟练掌握VM虚拟化；  5、熟悉AD、Exchange、NTP、WebLogic、Nginx、Apache等应用环境的配置、调优；  6、熟悉SAN / Xsan、NAS存储系统，系统配置、故障判定及调优；  7、熟悉使用Shell和一种语言脚本（php/python/perl）为佳；  8、熟悉CDN推送流程及维护。 </t>
  </si>
  <si>
    <t>五险一金 绩效奖金 交通补贴 年终奖金 商业保险</t>
  </si>
  <si>
    <t xml:space="preserve"> 1. 计算机或相关专业大专以上学历，至少有过一年以上的大型项目或者产品的自动化测试； 2. 3年以上App端自动化测试经验或Web端自动化测试经验； 3. 熟练使用2种以上主流自动化测试工具和框架，如Appium、UiAutomator、Selenium、Robot Framework、Jmeter； 4. 了解自动化框架设计模式：POM、BDD； 5. 熟练掌握至少一门计算机编程语言：Python/Java/PHP/Shell/Ruby； 6. 熟悉Linux，熟悉PostgreSQL、Cassandra数据库操作； 7. 了解持续集成CI/CD，Devops； 8. 熟练使用Jira、TestLink等测试管理工具； 9. 有车联网产品工作经验优先考虑； 10. 良好的学习能力和技术钻研能力，良好的沟通能力及团队合作意识，热爱测试工作，良好的责任心和主动性 11.免费班车接送 </t>
  </si>
  <si>
    <t>岗位职责： 1、自动化测试平台设计和开发; 2、自动化测试测试脚本或者测试代码开发; 3、持续集成平台部署开发。  任职要求： 1、熟悉软件测试理论和方法; 2、熟悉C#、C++、Python、Java等语言中的一种或几种，并具备一定的实践经验; 3、具备面向对象设计能力和实践经验; 3、熟悉自动化测试工具、测试开发框架; 4、有自动化测试和自动化测试平台开发经验优先。</t>
  </si>
  <si>
    <t>-负责公司安防、工业4.0、数据平台等前端应用页面的开发 -负责各种项目开发环节，提供前端解决方案 -协同服务端工程师完成前端与程序对接，及产品项目前端应用的实现  职责要求： -计算机或相关专业本科以上学历，2年以上工作经验 -熟悉各种前端技术，包括HTML/CSS/JavaScript，前端性能，可维护性等 -了解javascript，对js各mvvm框架，如：Angular、React、Vue，对至少其中一项有实践经验 -熟悉非前端的语言（如NodeJS/Java/PHP/C/C++/Python/Ruby），并有一定的实践经验 -具备良好的团队协作精神 -对前端技术有持续的热情，较强的沟通能力</t>
  </si>
  <si>
    <t>IT系统开发岗（运维方向）(005555) (职位编号：005555)</t>
  </si>
  <si>
    <t>中信银行信用卡中心</t>
  </si>
  <si>
    <t>IT Helpdesk工程师（工作地点：徐家汇）</t>
  </si>
  <si>
    <t>上海必胜客有限公司</t>
  </si>
  <si>
    <t>五险一金 补充医疗保险 年终奖金 交通补贴 餐饮补贴</t>
  </si>
  <si>
    <t>餐饮业 快速消费品(食品、饮料、化妆品)</t>
  </si>
  <si>
    <t>1、负责信息系统运行管理，监控分析、应急处理与分析、预防性维护管理、变更操作、容量规划、系统优化、性能调优等。
2、参与DevOps运行工具运营与功能完善。 1、本科及以上学历，计算机、电子类相关专业，3年以上工作经验；
2、熟悉Linux系统运维管理，包括系统升级、故障处理、性能调优、集群管理等；熟悉Linux高可用方案，如keepalived+lvs，corosync+pacemaker等；
3、至少掌握一门脚本语言，如shell、python等；
4、熟悉各种开源软件，如Nginx、Tomcat、Redis、MQ、Elasticsearch、Kafka、Keepalived、HAProxy、Mysql（MariaDB）等，并至少精通其中两种或两种以上；
5、熟悉网络、存储等相关知识；
6、自信、乐观向上、主动性强、积极性高，执行力高、富有团队精神与创新精神，较强的自我学习能力，有一定沟通协调能力和文字组织能力，愿意为团队目标适应高强度工作。
优先考虑：有运维工作经验优先。</t>
  </si>
  <si>
    <t>弹性工作 带薪年假 五险一金 节日福利 交通补贴</t>
  </si>
  <si>
    <t xml:space="preserve">  教育程度 ？ 本科毕业或以上 ？ 计算机相关专业优先 工作经验： ？ 2年以上计算机相关的工作经验 ？ 有YUM餐厅营运经验者优先 ？ 有零售业、餐饮业、服务商相关工作经验者优先 ？ 有Python开发能力者优先 主要技能： ？ 熟悉Windows/Linux、Office及Network，具备排查相关故障的基本能力 ？ Linux维护经验，熟悉系统环境，熟练Linux环境下的运维 ？ 良好的学习能力，乐于钻研技术 ？ 擅于沟通表达，乐于团队合作 ？ 基本的英语阅读能力 工作态度 ？ 强烈的责任心 ？ 良好的服务意识、为客疯狂 </t>
  </si>
  <si>
    <t xml:space="preserve">岗位职责：
负责数据仓库及BI项目的建设需求调研，业务沟通，数据分析，编写调研报告。
负责数据仓库及BI项目的系统接口的设计；
负责设计数据仓库的模型结构，ETL流程及mapping逻辑，管理元数据；
负责应用分析模块的模型和展现设计；
负责基于hadoop平台的数据仓库项目实施； 职位要求： 1、计算机，通信，数学等相关专业本科或以上学历，3年以上工作经验；2年以上电信/金融/制造行业数据仓库项目实施经验。
2、熟悉hadoop原理和机制，有hive，spark, hbase, oozie的开发和使用经验者优先；
3、能用标准SQL进行开发和调优工作，有ORACLE，MYSQL，数据仓库开发经验者优先；
4、熟悉Linux系统，精通Shell,Python, Ruby, Perl中的至少一种脚本语言；
5、优秀的学习能力、独立分析问题和解决问题的能力，具有良好的团队合作精神；
6、善于沟通，乐于分享，工作态度认真负责。 </t>
  </si>
  <si>
    <t>盈科视控（北京）科技有限公司</t>
  </si>
  <si>
    <t>自然语言处理研发工程师</t>
  </si>
  <si>
    <t>股票期权 年终奖金 绩效奖金</t>
  </si>
  <si>
    <t>北京广而告之网讯传媒有限公司</t>
  </si>
  <si>
    <t>岗位职责： 1、机器人业务系统前端框架设计和控件研发 2、机器人业务系统前端控件研发 3、机器人业务系统前端视图UI控件研发 4、机器人业务系统后端控件配置研发 5、项目交付技术支持  任职要求： 1、3年及以上前端设计和编程经验，熟练掌握HTML5、CSS/CSS3，熟练使用AJAX/JSONP进行前后端数据传输； 2、熟练使用原生JS操作BOM、DOM、事件，并能熟练使用jQuery； 3、熟练使用RequireJS(AMD)规范模块化JS文件； 4、掌握一门非前端的语言（如C/C++/Python/Ruby），并有实践经验者优先； 5、熟悉nodejs，有通过nodejs (如express) 搭建web服务器的经验； 6、有上线优秀作品者优先。</t>
  </si>
  <si>
    <t>职位描述 1、配置游戏运行环境，安装部署游戏； 2、游戏服务器的规划、监控，数据备份，日志分析，故障排除，性能调优等工作； 3、研究运维相关技术，根据系统需求制定运维技术方案； 4、研究系统架构、提高系统的健康性，参与运维流程制定、保证高效响应。 技能要求 1、5年以上的游戏运维经验，中大型手/页游及以上运维经验优先； 2、精通Nginx+MySQL+PHP的配置、使用、调优； 3、熟练使用cacti、zabbix、nagios等常用监控工具； 4、熟悉Shell编程，熟悉Python和PHP优先； 5、熟悉ansible、SaltStack自动化运维工具二次开发； 6、有较强的学习能力，热爱系统管理工作，有高度的责任心。</t>
  </si>
  <si>
    <t>五险一金 补充医疗保险 餐饮补贴 绩效奖金 定期体检</t>
  </si>
  <si>
    <t xml:space="preserve">岗位职责： 1、负责开发基础NLP模块：词性标注、命名实体识别、语义理解等； 2、负责通过文本分析，提取有效的特征进行后续文本挖掘； 3、负责选择合适的文本分类、聚类等算法进行大规模的文本处理； 4、负责从海量文本数据中挖掘有效信息，构建行业知识图谱； 5、负责上述系统的开发、测试和维护。  任职要求： 1、计算机自然语言处理、人工智能、模式识别、应用数学等相关领域本科或以上学历； 2、掌握自然语言处理领域的基本知识，包括但不限于：分词、词性标注、命名实体识别、语法分析、语言模型、文本分类等； 3、掌握自然语言处理的常用技术和算法； 4、有较丰富的java、python等语言开发经验； 5、有海量数据挖掘、知识图谱构建、深度学习研发实践经验优先； 6、有搜索引擎、推荐系统、用户行为分析系统、用户画像等研发经验优先。 </t>
  </si>
  <si>
    <t>坎德拉（深圳）科技创新有限公司</t>
  </si>
  <si>
    <t>岗位职责：  1. 运用运维开发技术能力不断提升团队的整体工作效率； 2. 推进团队运维自动化的实现； 3. 负责运维所使用系统组件的扩展开发； 4. 负责版本发布，监控等一系列自动化运维工具系统的研发； 5. 协助平台系统的日常管理和运维，参与系统相关的运维； 6. 不断学习运维、系统等相关新技术，并推动应用实施。  岗位要求： 1. 计算机科学，自然科学，工程学及相关专业，大专及以上学历；具有至少1年以上系统开发经验； 2. 熟悉Linux操作系统，熟练使用Shell。熟悉TCP/IP，HTTP(S)，Socket，Websocket 等网络协议； 3. 使用Python(或 Ruby)开发过实际的项目，熟练掌握Django、Flask(或 Ruby on Rails)等开发框架； 4. 有自动化经验，熟悉Puppet、Saltstack、Ansible等工具； 5. 熟悉常用开源组件的使用，如：Nginx、Tomcat、Uwsgi、Redis、RabbitMQ、MySQL等； 6. 熟练掌握SQL，NoSQL技术，熟悉git； 7. 了解主流云平台组件，有云端运维开发经验； 8. 具备良好的英语读写能力； 9. 工作积极主动，认真负责，能承受工作压力，强烈的责任心； 10. 逻辑思维清晰，良好的文字和语言沟通表达能力，良好的学习和沟通能力，团队合作和进取精神； 11. 有机器人、物流相关行业背景者优先；有其它开发经验者优先； 12. 加分项： 了解CI/CD Pipeline, 熟悉Jenkins 或 其他主流CI/CD工具(有插件开发经验更优)；  13. 加分项： 熟悉一门或多门其他编程语言,包括但不限于「 Golang、NodeJS、Rust、JVM语言（Java，Groovy，Scala，Kotlin，Clojure）」；  14. 加分项： 了解容器化技术，熟悉Docker日常使用，了解K8s或Swarm。</t>
  </si>
  <si>
    <t>研究员助理（量化方向）</t>
  </si>
  <si>
    <t>广州昭时投资合伙企业（有限合伙）</t>
  </si>
  <si>
    <t>映美控股有限公司</t>
  </si>
  <si>
    <t xml:space="preserve">  岗位职责： 采用量化研究方式负责分析上市公司的行业信息以及公司数据和经营状况分析等，建立投资组合进行投资。  岗位要求： 1. 金融工程、统计学、或数学专业硕士，2019年、2020年毕业。 2. 逻辑性较强，有基本的经济及金融学知识，懂得分析经济运行的内在逻辑。 3. 熟悉运用至少一种编程语言（Matlab, R, SAS, C++），熟悉Python，熟悉SQL语言。 4. 熟悉运用各种统计知识，如显著性检验，相关性测试等。 5. 英文能力较好，能熟练阅读大量英文文献。 </t>
  </si>
  <si>
    <t xml:space="preserve">  职位要求： 1、本科及以上学历，计算机相关专业毕业，3年以上工作经验； 2、熟练掌握软件测试理论方法，熟悉软件测试的工作流程，工作细致认真，有耐心； 3、有一定编程能力，至少熟悉Java/Python/Ruby等一种编程语言，熟悉Selenium、Appium、Jmeter等； 4、熟悉web\app自动化测试和性能测试，有独立定位问题的能力； 5、有良好的沟通能力，有很强的自驱力，能主动定位分析问题并为结果负责； 6、有良好的学习能力、肯钻研，并具团队合作意识； </t>
  </si>
  <si>
    <t>北京休恩博得科技股份有限公司</t>
  </si>
  <si>
    <t>五险一金 交通补贴 餐饮补贴 通讯补贴 专业培训 绩效奖金 股票期权 定期体检 员工旅游</t>
  </si>
  <si>
    <t>岗位职责： 1.JAVA基础扎实，熟悉io、nio、多线程、集合等基础框架. 精通Java语言和相关框架（spring、mybatis、hibernate、jms ） 2.熟悉常见的分布式应用场景，对缓存、队列、搜索等有一定的了解。 3.熟练使用常见关系型数据库，如MySQL, PostgreSQL, Oracle等。 4.熟悉常见NoSQL存储，例如memcache、Redis、HBase、MongoDB、Neo4j等。 5.熟悉Unix-like系统下的Java开发环境搭建。 6.对多种编程语言有实践经验，例如Python、Ruby、Go、Erlang、Scala、Groovy、 Clojure等，会.Net尤佳。  任职要求： 1.具备大型互联网产品的服务器端开发经验。 2.熟悉TCP/IP和HTTP协议，熟悉常见数据结构和相关算法，熟悉常用的JVM调优手段， 熟悉常用Java类库，例如Apache Commons、Google Guava等。</t>
  </si>
  <si>
    <t>五险一金 绩效奖金 全勤奖 节日福利 定期体检</t>
  </si>
  <si>
    <t xml:space="preserve">   任职要求：   </t>
  </si>
  <si>
    <t>大连亿达信息技术有限公司深圳分公司</t>
  </si>
  <si>
    <t>五险一金 补充医疗保险 交通补贴 专业培训 绩效奖金 年终奖金 弹性工作 定期体检 通讯补贴</t>
  </si>
  <si>
    <t>1) 3年以上前端页面与脚本开发经验；有独立完成复杂前端模块的设计与实现的经验，优化代码并保持良好兼容性； 2) 掌握WEB及移动端开发；精通XHTML/XML、CSS，熟悉页面架构和布局，对表现与数据分离、Web语义化等有深刻理解，掌握ES6/HTML5/CSS3/nodejs等技术； 3) 精通JavaScript、Ajax、DOM等前端技术，掌握面向对象编程思想，掌握Vue.js/angularJs等主流前端框架; 4) 至少熟悉一门非Web前端脚本的语言（如Java、PHP、.Net、Ruby）； 5) 对用户体验、交互操作流程、及用户需求有深入理解； 6) 善于学习和运用新知识，善于沟通和逻辑表达； webpack、git</t>
  </si>
  <si>
    <t>中/高级测试工程师（上海）</t>
  </si>
  <si>
    <t>自然语言处理工程师</t>
  </si>
  <si>
    <t>六险一金 年终奖金 交通补贴 餐饮补贴 通讯补贴 员工旅游 定期体检 带薪年假 节日福利 周末双休</t>
  </si>
  <si>
    <t>深圳市顺势腾辉科技有限公司</t>
  </si>
  <si>
    <t xml:space="preserve">一、 工作职责： 1、参与需求评审，并提出合理意见； 2、对项目进行功能测试、冒烟测试、单元测试、兼容性测试、性能测试等方面的测试工作； 3、独立编写测试计划、测试用例、执行测试用例、跟踪缺陷、编写测试报告； 4、推动测试中发现的问题进行解决； 5、熟悉软件测试基本流程，掌握web端、app端，服务端，转码器等测试方法。  二、 岗位要求： 1、全日制本科计算机相关专业，3年以上测试工作经验； 2、具备良好的团队合作精神，及较强的沟通能力、语言表达能力； 3、熟练使用数据库增、删、改、查、导出等操作； 4、熟悉Liunx常用命令； 5、熟练使用jmeter、postman等接口测试工具； 6、熟练使用jmeter、loadrunner等性能测试工具； 7、对音视频相关知识比较熟悉，会使用如mediainfo,easy ice,elecard streameye等工具查看音视频文件的参数等相关信息； 8、熟悉容器化相关的技术知识，如docker，kubernetes等； 9、会使用Python编写测试脚本，会自动化测试，或有转码器相关测试经验者优先。 </t>
  </si>
  <si>
    <t>五险一金 绩效奖金 补充公积金 员工旅游 专业培训 节日福利</t>
  </si>
  <si>
    <t>工作职责： 1、根据设计及需求制定测试计划，设计测试用例； 2、有效执行测试用例，提交BUG报告； 3、完善和维护测试用例，编写用户操作手册； 4、较强的问题发现能力，及时反馈结果并推动问题解决； 5、负责产品的功能、性能测试、集成测试； 6、协助公司建立和完善产品质量管理体系； 7、根据测试结果提供产品完善和改进建议。 岗位要求： 1、精通软件测试基本理论、测试方法，熟悉软件测试流程，可独立承担项目测试任务； 2、熟悉数据库编程，能熟练操作至少一种数据库，比如MySQL； 3、具有较强的业务理解能力，测试需求分析与测试设计能力； 4、熟悉测试计划、测试用例、测试报告编写； 5、以下任意一种工具使用，比如selenium/jmeter/LoadRunner/appium等； 6、熟练使用Linux，了解Linux原理，能够使用虚拟机搭建Linux服务器； 7、熟练掌握至少一种编程语言(Java/ C/C++/Python/Shell/Ruby等)，能够独立编写测试脚本。</t>
  </si>
  <si>
    <t>北京永信至诚科技股份有限公司</t>
  </si>
  <si>
    <t>芯片后端设计工程师（综合、时序分析）</t>
  </si>
  <si>
    <t>深圳奥比中光科技有限公司</t>
  </si>
  <si>
    <t>五险一金 补充医疗保险 餐饮补贴 员工旅游 定期体检</t>
  </si>
  <si>
    <t>五险一金 定期体检 年终奖金 员工旅游 弹性工作</t>
  </si>
  <si>
    <t>这个职位需要 与前端设计团队， dft 设计团队和布局布线团队合作。主要负责综合、形式验证、时序收敛等。  任职要求： -硕士毕业或具有 1年及 1年以上的相关工作经验。 -本科毕业或具有 3年及 3年以上的相关工作经验。 -在综合，形式验证时序分析功耗有丰富的经。 -有低功耗设计经验，熟悉 UPF/ CPF -熟悉芯片数字设计的流程，目前主熟悉芯片数字设计的流程，目前主EDA 工具， DC ，Formality,PT; -有较强的脚本编写能力，流程设计熟练运用 Tcl ，Perl,Python ; -有责任心， 有能力应对多任务挑战。  -有较强的自我提升，团队合作意识。</t>
  </si>
  <si>
    <t>广州威帅信息科技有限公司</t>
  </si>
  <si>
    <t>五险一金 专业培训 年终奖金 股票期权 定期体检</t>
  </si>
  <si>
    <t>1、负责公司项目团队管理，协调项目外部因素和资源；  2、负责完成产品每一个开发项目的进度、风险分析、结果等事项，有及时沟通的能力；  3、负责协调推动研发团队按时完成产品开发、测试和上线；  4、定期对项目进展进行梳理，并及时汇报；  5、参与新老系统流程设计、迭代优化和技术更新；  6、负责协调及引导跨职能部门系统流程，提出相关解决方案；  7、规划管理项目团队，促进各职能和员工的成长和发展，负责部门人员的培养及绩效考核。  8、负责攻破技术难点、钻研新技术、对并发、缓存、系统调优有一定的经验。 9、熟悉 PHP 开发语言 10、能独立开发项目。   任职要求：  1、大专及以上学历；  2、1年以上IT项目经理或产品经理工作经验，有IT行业工作经验优先；  3、熟练掌握流程管理、项目管理的基本理论、方法；  4、有较强的逻辑思维能力、分析能力、沟通协调能力，擅于激励与引导团队成员； 5、有一定的抗压能力。</t>
  </si>
  <si>
    <t>生化开发中/高级工程师-蛋白计算方向</t>
  </si>
  <si>
    <t>岗位职责： 1.服务器操作系统及常用软件、开发组件的安装、配置、优化和维护； 2.线上系统的故障分析及错误排除、数据备份策略的设定与实施、新版本的发布上线工作； 3.应用服务管理，对影响性能的程序提出修改建议，以改进服务性能； 4.利用服务器监控系统，结合日常巡检，提前发现问题并及时处理，确保服务器持续稳定运行； 5.关注服务器安全事件，第一时间牵头排查生产环境下各种开源框架/软件、操作系统的高危漏洞； 6.执行力强，协助团队推进自动化运维，CI/CD持续集成系统，不断完善服务器监控体系。  任职资格： 1.本科及以上学历，计算机相关专业，3年以上运维相关工作经验； 2.对Linux/Unix系统有较深入的理解，熟练运用Linux网络配置，了解常用的服务器攻击手段，有较好的服务器安全意识； 3.熟练使用Python、Bash Shell等编写脚本，完成一些自动化工作； 4.对Tomcat/Redis/Zookeeper/mysql/mongo/es等中间件、DB有较为深入的理解，能快速的进行环境搭建、系统配置和故障排查； 5.熟悉Nginx、Haproxy、Keepalived、Bind、Iptables、Lvs、Iptables等常用软件的配置、管理和优化，熟悉TCP/IP协议、HTTP协议； 6.能熟练配置服务器Raid，熟悉主流网络交换机、路由器、防火墙的配置（华为、H3C、Cisco、Juniper、F5等）； 7.具有较强团队合作精神、良好的沟通能力和文档编写能力。</t>
  </si>
  <si>
    <t>五险一金 餐饮补贴 专业培训 定期体检</t>
  </si>
  <si>
    <t>职责描述： 岗位职责： 1. 基于晶体结构搭建蛋白质体系的计算模型； 2. 利用分子动力学等方法模拟蛋白质与其它生物大分子的相互作用，指导下游改造； 3. 根据序列同源性，进行蛋白结构预测，挖掘新型蛋白； 4. 与实验团队有效对接，保证项目的顺利推进； 5. 定期、及时汇报工作进展和工作计划。  任职要求： 1.计算化学，计算生物学，化学信息学或生物物理学专业硕士或博士； 2.具备分子建模和蛋白质结构分析经验。熟悉分子动力学模拟； 3. 熟练操作至少一项编程语言，如Perl, C/C++, Java or Python, Ruby； 4. 熟悉Linux/Unix 系统； 5.具较好的表达沟通能力，团队协作能力。英文读写和口语能力较好；</t>
  </si>
  <si>
    <t>高级PHP开发工程师-漫漫 (职位编号：zenmen001801)</t>
  </si>
  <si>
    <t>上海连尚网络科技有限公司</t>
  </si>
  <si>
    <t>1、参与项目的需求分析，原型实现及核心模块的开发工作；
2、分析和发现系统的优化点，负责推动产品性能和架构优化
3、前沿技术调研，能很好的应用结合到开发的项目中； 1、本科以上学历，计算机相关专业，5年以上工作经验；
2、具备Unix/Linux5年以上Web后台开发经验；
3、熟悉基于LAMP/LNMP WEB开发，熟练至少一种PHP框架的使用(Yii2优先)；
4、熟悉web前端技术如Javascript、Ajax、websocket；
5、熟悉http协议、了解web服务器(Nginx, Apache)；
6、精通php + MySql数据库开发；具备优秀的数据库设计和优化能力,至少精通一种数据库应用；
7、具备良好的问题定位分析能力；
8、有良好的团队合作精神，沟通能力和学习能力；
9、具有强烈的进取心，能够积极主动跟进业界的步伐，能够主动自我驱动开展工作；</t>
  </si>
  <si>
    <t>数据分析师(可视化方向)</t>
  </si>
  <si>
    <t>职位描述： 1、 负责项目/产品的测试工作，参与产品需求分析，负责测试计划制定,并能预先评估项目风险，确保测试活动的顺利开展； 2、 深入理解系统内部的设计原理，并能从测试的角度提供优化意见； 3、 根据产品需求和产品设计, 编写功能测试设计和用例, 开发自动化测试脚本； 4、 实施软件测试，完成对产品的集成测试与系统测试； 5、 对软件问题进行跟踪分析和报告，推动测试中发现问题及时合理地解决； 6、 汇总测试执行情况，编写相关报告； 7、 通过总结、对外交流、技术钻研和培训，进行测试过程和测试方法的持续改进。 任职要求： 1、计算机或相关专业本科以上学历；具有3年以上WEB测试相关工作经验； 2、熟悉测试流程和规范，熟练掌握软件测试方法和常用测试工具，对软件测试工作有浓厚兴趣； 3、熟悉Java/Shell/PHP/Python/Ruby等一种语言； 4、熟悉Linux，熟悉Oracle/MySQL数据库操作； 5、很强的学习能力和技术钻研能力，良好的沟通能力，善于团队合作； 6、有性能测试经验、自动化测试、安全性测试经验优先； 7、具有PMS&amp;CRS测试经验优先。 8、能接受短期出差。</t>
  </si>
  <si>
    <t>五险一金 定期体检 加班补助 年终奖金 员工旅游 弹性工作 加班补贴 绩效奖金 全勤奖</t>
  </si>
  <si>
    <t>工作职责：  1. 参与公司Tableau报表平台建设，懂得如何用优秀的图形化方式展现数据。 2. 根据业务需求设计出相应的报表辅助业务分析，优化用户体验。 3. 定期产出游戏业务数据分析报告，着重负责报告中的数据可视化部分。 4. 响应业务对数据的临时分析需求，高效高质量的完成任务。  工作要求：  1. 大学本科及以上学历，统计学，数学或计算机相关专业，1年以上工作经验。 2. 熟练掌握Tableau，独立完成“需求分析-数据准备-报表开发-性能优化”。 3. 对Python库：matplotlib，plotly，pandas有一定了解。 4. 熟练掌握SQL查询语句，独立完成取数工作，熟悉各类关系型数据库。 5. 对数据可视化有着自己的理解，包括图形、字体、配色、构图、交互等。 6. 良好平衡报表的实用性与艺术性，有实战项目经验以及优秀作品(如有作品请附在简历上)。 7. 学习能力与抗压能力强，良好的沟通能力以及团队精神。  加分项：  1. 持有Tableau Desktop认证证书。 2. 热爱游戏，对互联网数值产品有深入理解</t>
  </si>
  <si>
    <t>PHP技术总监</t>
  </si>
  <si>
    <t>55海淘</t>
  </si>
  <si>
    <t>弹性工作 五险一金 周末双休</t>
  </si>
  <si>
    <t>职责描述： ● 负责组建和维护PHP技术开发团队； ● 带领技术团队构架、研发、设计、完成PC端和APP端开发，以及日常维护、升级管理； ● 建立规范、高效的技术部门管理体系并优化完善，监督指导技术部门工作人员的整体工作情况； ● 对项目开发流程、项目质量和项目开发进度进行规划、控制、监督和管理； ● 团队不断提高技术技能和开发效率，从技术层面持续提高用户体验；  任职要求： ● 十年以上软件开发相关工作经验，三年以上技术团队管理经验，年龄不超过40岁； ● 有电子商务平台工作经历者优先；了解海淘业务优先； ● 精通电子商务B2B/B2C模式，熟悉TCP/IP，HTTP等协议，熟练互联网电子商务网站建设、应用程序开发； ● 精通基于PHP开源框架的开发，熟悉服务化、缓存技术（Redis,Memcached）、PHP高性能框架（Yaf,Yar,Swoole）、搜索技术（Sphinx）、负载均衡（Nginx反向代理）、消息队列（kafka）等领域； ● 具有优秀的团队管理经验及良好的沟通表达能力，可以承受较强的工作压力； ● 强大的执行力和工作热情。</t>
  </si>
  <si>
    <t>江苏普立兹智能系统有限公司</t>
  </si>
  <si>
    <t>1.开发和维护公司的PC端和移动端页面，实现业务功能和交互效果 2.优化产品性能和前端代码质量 3.持续改进产品的易用性和用户体验 职位要求： 1.2年以上的web开发工作经验，能独立使用HTML、CSS、JavaScript实现前端 2.熟练使用jQuery，掌握React、Vue、Angular框架至少一种 3.熟悉响应式布局和屏幕适配 4.良好的编码习惯，注重细节，善于分析和改善产品的交互体验 5.掌握一门后端开发语言（Java/Python/Ruby/Gode/PHP等）者优先 6.积极上进，热爱学习，良好的团队协作能力和沟通能力</t>
  </si>
  <si>
    <t>广州岭南国际企业集团有限公司</t>
  </si>
  <si>
    <t>生物信息分析工程师</t>
  </si>
  <si>
    <t>上海迪飞医学检验实验室有限公司</t>
  </si>
  <si>
    <t>31-44万/年</t>
  </si>
  <si>
    <t>五险一金 补充医疗保险 专业培训 通讯补贴 交通补贴 绩效奖金 定期体检</t>
  </si>
  <si>
    <t>【工作职责】 1.负责集团数据中台的数据分析需求调研及指标梳理； 2.基于业务逻辑，建立业务数据模型，为业务方提供反映产品和运营状况的数据报表； 3.响应业务部门需求，负责数据可视化页面开发； 4.辅助/指导/培训业务部门自助式数据分析工具使用； 5.熟练使用各种统计工具，快速响应各部门的统计需求； 6.完成报表开发、数据提取和数据分析等相关工作； 7.基于数据仓库、数据集市的数据模型设计； 8.数据ETL任务的开发； 9.数据仓库ETL流程优化及解决ETL相关技术问题； 10.数据批处理的日常调度与维护； 11.领导交办的其他工作事项。 【任职条件】 1.本科及以上学历，数学/统计学/计算机相关专业； 2.具有2年以上数据管理与分析工作经验为优； 3.精通一门或多门数据分析语言或可视化工具，熟悉SQL和智能BI工具； 4.掌握基础的数据分析模型，具有一定数据挖掘基础，熟悉使用R/Python； 5.具有数据仓库ETL使用经验，理解ETL流程，数据仓库和BI理论知识，理解OLAP模型； 6.熟悉oracle、mysql、SqlServer等数据库，熟悉存储过程编写，熟悉SQL，了解基本的索引、分区知识，理解SQL执行计划概念； 7.掌握至少一种ETL工具（kettle、informatic、SSIS等）； 8.对数据分析有较高的热情，良好的文档撰写能力和沟通能力，具备良好的沟通技巧和数据敏感性，有较强的组织能力和团队合作精神。</t>
  </si>
  <si>
    <t>测试工程师（兼运维工程师）</t>
  </si>
  <si>
    <t>深圳市中文路教育科技有限公司</t>
  </si>
  <si>
    <t>岗位职责： 1、高通量测序原始数据分析； 2、设计并改进数据分析流程，以保证整个分析过程的高效性以及准确性； 3、完善基因突变数据库； 4、对检测数据结果进行生物学解读； 5、设计构建安全有效的数据库系统。 任职要求： 1、bioinformatics 、re-sequencing、RNA-Seq相关专业硕士及以上学历； 2、熟练使用Linux操作系统,有NGS分析经验; 3、熟练运用一门以上生物统计编程语言（如PERL、 R、 PYTHON,、 LATEX等）； 4、熟悉系统设计流程及要素及软件开发的各个方面； 5、熟悉系统架构相关知识； 6、优秀的分析和解决问题能力，出色的技术设计能力；</t>
  </si>
  <si>
    <t>五险一金 餐饮补贴 员工旅游 股票期权</t>
  </si>
  <si>
    <t xml:space="preserve">1.制定测试计划，编写测试用例，按照测试流程要求，从事测试工作； 2.编写自动测试程序，完成软件和模块的测试； 3.能够承担软件产品测试任务的支持和监督工作； 4.负责软件产品质量数据收集、分析，以及问题的指导工作。 5.负责网站运维工作  岗位要求： 1.拥有2~3年的测试工作经验，熟悉测试理论，熟悉软件工程的标准、规范和软件开发过程的相关知识； 2.参与过完整的开发流程；了解需求分解方法； 3.必须有实施压力测试能力. 4.了解测试常用方法和理论（如白盒测试、黑盒测试、边界测试）； 5.有性能测试的经验 6.熟练掌握Shell/Perl/Python/php/Java/Ruby中至少一种语言，善于使用脚本来完成系统日常运维工作和提升工作效率； 7.熟悉Docker，具备持续交付，DevOps，自动化运维相关的经验。 8. 对软件上线及更新的质量负责，保障公司各项信息系统建设按时按质完成； 9.系统运行检查，及时发现系统的报警信息，诊断、定位故障，系统监测。 10.负责公司软件项目的实施及维护 11.具有较强的逻辑思维，沟通表达能力并及有良好的团队协作精神； 12.良好的职业道德、能承受一定的服务工作压力以及创新能力；  薪酬：面议 我们将会为您提供：  </t>
  </si>
  <si>
    <t>南京优速网络科技有限公司</t>
  </si>
  <si>
    <t>五险一金 餐饮补贴 弹性工作 定期体检 通讯补贴 交通补贴 绩效奖金 年终奖金</t>
  </si>
  <si>
    <t>职责描述： 1.负责公司产品软件现场安装，系统维护，对出现的问题能够及时记录分析，并建立与客户、公司内部的沟通； 2.负责对网络设备、服务器及安全系统等运行管理与配置； 3.负责Linux服务器系统的日常运维工作； 4.负责公司产品的部署、升级； 5.负责软件测试数据整理、方案汇报。  任职要求： 1.本科以上计算机相关专业； 2.具有计算机网络知识，熟悉httptcpip协议，能快速定位常见的网络问题； 3.至少掌握perl、shell、python、ruby中的一种脚本技术并能运用解决实际问题； 4.熟练使用linux服务器，熟悉数据库技术； 5.责任心强、工作严谨，有求知欲，思维清晰，总结分析能力强； 6.具备较强的沟通技巧，有团队协作精神，具备较强的学习能力、数据分析能力和创新能力； 7.能够适应紧急突发情况的应对； 8.对DNS业务逻辑精通者优先。</t>
  </si>
  <si>
    <t>前端开发（HTML5工程师）</t>
  </si>
  <si>
    <t>搜狗PC浏览器-PHP高级开发工程师 (MJ002936)</t>
  </si>
  <si>
    <t>五险一金 专业培训 绩效奖金 年终奖金 定期体检 弹性工作</t>
  </si>
  <si>
    <t>职位描述： 1、主要负责与UI协作将设计转换成HTML5页面及HTML5动画效果的开发； 2、参与网站创意讨论，为网站建设提供技术方面的解决方案； 3、根据公司产品发展方向，负责web／手机前端的设计和研发工作； 4、根据产品需求，分析并给出合理的页面前端结构解决方案； 5、和后端程序技术有效配合，完成功能的镶嵌和调试工作； 6、完成相关的技术文档编写，web前端应用开发新技术的研究和探索； 7、安卓和苹果混合打包开发能力。  职位要求： 1、会主流Vue或者angular的框架； 2、3年以上web前端开发经验，有微信相关开发经验者优先；
3、熟悉HTML5、css3、javascript、Ajax、JQuery、bootstrap等前端技术；
4、对各种浏览器的兼容性有一定了解，并有相关问题的解决经验；
5、良好的代码书写风格和编程习惯；
6、能规划前端框架者优先；
7、初步熟悉一门web后端脚本语言（如JAVA、PHP、Ruby等）优先； 8、有安卓和苹果混合打包开发能力者优先考虑。</t>
  </si>
  <si>
    <t>五险一金 补充医疗保险 餐饮补贴 弹性工作 定期体检 年终奖金</t>
  </si>
  <si>
    <t>项目介绍 搜狗浏览器是国内最早发布的双核浏览器。该浏览器具有9级加速体系、自动网络收藏夹、独立播放网页视频、flash游戏提取操作、支持翻译、12306抢票、广告过滤等特色功能，深受广大用户喜爱。  工作职责 1、在Linux下基于PHP等语言进行开发 2、负责PC浏览器的线上接口、web站、运营后台等模块的开发和维护工作 3、和产品同学沟通，合理进行需求技术方案设计 4、处理各种突发线上问题  任职资格 1、统招本科或硕士学历，具备3年（本科5年）以上互联网公司PHP后端开发经验 2、有丰富的Nginx、Mysql、Redis等组件的使用经验 3、对于底层技术有深入的理解，能够处理各种疑难杂症 4、熟练使用javascript, html, go等加分 5、较强的自我驱动力，对技术有极致追求</t>
  </si>
  <si>
    <t>数据建模分析师</t>
  </si>
  <si>
    <t>大数据研发工程师</t>
  </si>
  <si>
    <t>北京奥金智策传媒科技有限公司</t>
  </si>
  <si>
    <t>五险一金 员工旅游 年终奖金 定期体检 周末双休</t>
  </si>
  <si>
    <t xml:space="preserve"> 岗位职责 1.  负责创建数据挖掘和建模相关的工作制度和技术规范等 2.  负责相关数据抽取、数据清洗、数据探索、数据建模分析，并对数据模型进行优化等工作 3.  运用数据挖掘的理论和方法，构建数据模型，解决业务实际问题，驱动和优化业务； 4.  协助业务整体可视化策略的设计与实现。  岗位要求： 1.  大专及以上学历，理学、统计学、应用数学、数据挖掘专业优先 2.  3年以上大数据开发经验，具有数据分析经验优先； 3.  熟练掌握 Java或者Python、R至少一种数据分析与建模编程语言； 4.  熟悉数据挖掘、机器学习、统计学等模型算法，能对实际问题进行分析和解决； 5.  有较强的数据敏感度和数据逻辑性，良好的问题分析能力和文档写作能力 6.  有团队协作精神，善于学习，勇于探索新领域，能承受较大的工作压力 其他要求： 1.  能胜任广东省内短期出差驻点工作要求。 </t>
  </si>
  <si>
    <t>岗位职责： 1、负责行业报告数据的分析； 2、负责大数据平台的部署、运维、处理等； 3、大数据平台的调优； 4、负责公司服务器的监控、运维等工作。  任职资格： 1、计算机本科以上学历，2年以上实际大数据工作经验； 2、熟练掌握java语言，有1年以上实际开发经验； 3、熟练掌握hadoop、hive、zookeeper、spark、hive等框架； 4、至少熟悉shell、python、ruby等一种脚本语言； 5、熟悉基本的大数据算法；</t>
  </si>
  <si>
    <t>Python后端量化系统开发工程师</t>
  </si>
  <si>
    <t>深圳派领科技有限公司</t>
  </si>
  <si>
    <t>五险一金 周末双休 带薪年假 节日福利 绩效奖金 领导nice</t>
  </si>
  <si>
    <t>岗位职责： 3年以上Python后端程序开发经验。 开发高频率交易，低延迟通讯量化自动交易系统。 配合策略师在自动化交易系统上实现策略，保证交易策略的高速稳定运行。 了解操作系统的scheduling 调度,资源分配和算法. 有大型或者复杂软件开发经验，对算法有一定程度理解。 熟悉网络通讯协议，包括web socket，rest API，和各类数字货币交易所接口对接。 熟悉python numpy，dataframe，scikit-learn, MongoDB, MYSQL. 对交易框架有一定了解。 算法好，对大数据数理统计建模，数据挖掘，机器学习有一定经验和心得。 熟悉爬虫，有基础的金融常识和理解。 对区块链有基础了解。  职位要求: 1、全日制本科及以上学历，金融工程、软件工程，计算机科学、物理、统计学、应用数学等相关专业； 2、3年以上python开发工作经验，精通Python或C++， JAVA计算机语言并能独立编写程序，有开发量化交易系统和策略支持的经验者优先考虑。； 3、有自动化交易系统开发经验者优先，有数字货币或衍生品市场交易经验者优先</t>
  </si>
  <si>
    <t>广州三零卫士信息安全有限公司</t>
  </si>
  <si>
    <t>年终奖金 交通补贴 高温补贴 定期体检 专业培训 通讯补贴 五险一金</t>
  </si>
  <si>
    <t>1、负责对合法授权的目标主机、网络和应用系统开展渗透测试，并编制渗透测试报告； 2、跟踪国际/国内信息安全动态，进行安全漏洞分析、研究与挖掘，并按照规定程序进行预警； 3、负责突发信息安全事件应急处置，进行事件分析溯源，消除影响。 任职要求： 1、熟悉常见的应用系统、服务器、网络设备和安全设备漏洞及攻击原理，并能结合实际应用环境给出有效的安全解决方案； 2、精通WEB安全测试、APP安全测试，熟练掌握SQL注入、XSS、命令注入和CSRF等常见的web安全漏洞利用技术及修复方法； 3、熟悉1种以上编程语言，如php、JavaScript、ruby、python等，能够独立编写自动化脚本、安全检查工具者优先； 4、具备木马、病毒、后门等分析技能，关注业界最新的安全技术发展动态，并经过研究后投入实际工作应用； 5、根据个人综合能力具体薪资可面谈。</t>
  </si>
  <si>
    <t>五险一金 餐饮补贴 通讯补贴 专业培训 员工旅游 交通补贴 定期体检 绩效奖金</t>
  </si>
  <si>
    <t>岗位职责： 1、根据银行、保险、互联网金融等行业客户对大数据的需求，通过大数据挖掘技术研究客户本质属性，进行针对性数据分析； 2、深入理解内部与外部各种数据的数据结构，应用先进的统计建模、数据挖掘、机器学习方法，进行清洗、分析、建模，完成数据的产品转化设计，并不断完善和优化模型； 3、通过数据分析手段，描述业务特征，结合市场行业状况，为业务战略决策、业务方向提供决策支持，竞争分析及建议，以推动业务发展。  岗位要求： 1、本科学历及以上 2、本科学历需3-4年工作经验，硕士及以上可放宽至2年 3、统计学、计量经济学、数学专业优先， 4、熟悉2种以上分析开发工具：Python、R、SAS 等，熟悉两种及以上数据库：hive\oracle\mysql等，熟悉SQL语句； 5、熟悉常用数据挖掘、机器学习算法，有金融业相关的数据挖掘项目经验为佳； 6、具有良好的沟通和快速学习能力，能够快速、准确地理解需求，并将业务需求转换为数据模型。</t>
  </si>
  <si>
    <t>工作职责： 参与公司项目Web前端研发和产品经理、设计师、后端工程师紧密工作在一起，负责公司各项目的易用性改进、二次开发、界面技术优化和网站性能优化。 Web前沿技术研究和新技术调研。 资格要求： 本科及以上学历，计算机、通信及相关专业3年工作经验以上。
熟练HTML/XHTML、CSS等网页制作技术，熟悉页面架构和布局。
熟练掌握JavaScript、Ajax等Web开发技术,熟练运用至少一款主流的JS框架。 熟练或精通原生js，jQuery等。（重点要求）
熟悉并使用过前沿框架angularjs。 熟悉并使用过项目版本管理工具 git。 熟悉用户交互设计理论，热衷分析并改善产品的用户体验。
具备工程化的前端思维，具备较好的问题分析与解决能力。
思路清晰，具备良好的沟通能力和团队协作精神，善于学习、总结，乐于分享。 对技术有热情，喜好研究新技术，技术原理。  具备以下资格优先： 具有MobileWeb/HTML5/CSS3等开发经验（3年以上）。 熟悉Linux平台，掌握PHP、Ruby、Java、Python、C/C++中至少一种后端开发语言。 能够理解数据结构和算法设计，具有一定的软件工程意识。 对下一代Web技术（如HTML5、Node.js）有强烈兴趣，有良好的学习能力和强烈的进取心。 有较强的学习能力和较高的学习热情；具备良好的职业素质，具备成熟的团队协作意识。</t>
  </si>
  <si>
    <t>高级PHP开发工程师 - 云服务 (职位编号：35626)</t>
  </si>
  <si>
    <t>六险一金 弹性工作 免费三餐 租房补贴 休闲下午茶 扁平管理 健身瑜伽 过亿用户 职业大牛 晋升空间</t>
  </si>
  <si>
    <t>Senior Python Developer</t>
  </si>
  <si>
    <t>平纳科（上海）信息咨询有限公司</t>
  </si>
  <si>
    <t>解决方案工程师</t>
  </si>
  <si>
    <t>思博伦通信科技（北京）有限公司</t>
  </si>
  <si>
    <t>专业培训 弹性工作 员工旅游 五险一金 补充医疗保险 出国机会 定期体检</t>
  </si>
  <si>
    <t xml:space="preserve">Solution Engineer（解决方案工程师） Major Responsibilities:    Requirement:       </t>
  </si>
  <si>
    <t xml:space="preserve"> You will join a team who writes core Python libraries that are central to the daily work of thousands of developers in Morgan Stanley. Our extensive project provides libraries for developer environments, automation of workflow, and software engineering across the firm, with a focus upon front-office trading applications. Our code is open source, visit one of our projects here: http://testplan.readthedocs.io/. Our software is developed in Python, with high-performance components in native code (Java/C++) and a Web UI. The team works closely with end users to evolve our libraries, create new APIs and influence development practices, with a strong focus on test-centric development. Upcoming challenges include innovating with internal cloud infrastructure platforms, developing a complete new Web user interface, and expand the core components to support new trading technologies. This is a growing area in Morgan Stanley, we are investing in our software development toolkits. The successful candidate will have opportunity to grow and shape our strategy across the Firm. Role Profile: You will work as a Developer primarily writing code in Python. Develop new code we are expanding, innovating, and encourage trying new technologies. Open Source : contribute to the global community on a leading project. We move quickly: your code can be live in a few hours. Benefiting thousands of users worldwide. High quality: our software is very well written, extensively tested, clearly documented. Strong client focused: you will work directly with end-users in helping them use our platform Travel is a possibility to meet with users of our tools around the globe. See our source code on GitHub: https://github.com/Morgan-Stanley/testplan/Desired Skills: Python Web HTML5 / JavaScript development desirable Java experience is also an advantage Linux system development. Willingness to create developer oriented technical documentation. Knowledge of financial technologies (e.g. FIX) is not required.</t>
  </si>
  <si>
    <t>北京金准基因科技有限责任公司</t>
  </si>
  <si>
    <t>五险一金 补充医疗保险 交通补贴 餐饮补贴 年终奖金 定期体检 绩效奖金 员工旅游</t>
  </si>
  <si>
    <t xml:space="preserve">1、负责遗传检测的分析流程的维护；  2、负责项目进度把控及项目执行，文档整理；  3、利用生物信息学手段评估检测的准确性；  4、相关数据库的整理工作；  5、 按照项目要求，对分析结果进行质控，并及时向项目负责人反馈质控结果  6、协助公司内部其他部门处理生物信息分析相关事宜  任职资格：  1、 生物信息学、分子生物学、遗传学、医学、数学、计算机相关专业本科及以上学历；  2、 具有二代测序数据分析经验者优先； （实习生不要求经验）  3、 熟悉linux系统，熟练运用perl／Python／C／C++等语言者优先；  4、 熟悉常用生物网站数据库者优先；  5、 具有分析流程搭建经验者优先； </t>
  </si>
  <si>
    <t>ios开发工程师</t>
  </si>
  <si>
    <t>Python后台研发工程师</t>
  </si>
  <si>
    <t>深圳德里克设备有限公司</t>
  </si>
  <si>
    <t>精准医疗研究员</t>
  </si>
  <si>
    <t>领星生物科技（上海）有限公司</t>
  </si>
  <si>
    <t xml:space="preserve">职责描述： 1、负责平台服务的开发维护工作； 2、具备较好的学习能力、问题分析能力，可以独立定位解决问题； 3、善于思考，能自主提出改善产品方案。 任职要求： 1、211/985统招本科及以上学历，计算机相关专业，需要有一定的业务需求分析能力，五年以上开发经验； 2、熟悉 linux 基本指令使用，能独立安装部署基础服务，如：sshd，nginx，rabbitmq等； 3、熟练使用 Python，了解各种常用库使用； 4、熟练使用 git 及 svn； 5、熟悉 Redis，MySQL/PostgreSQL，MongoDB，RabbitMQ/Kafka 中的多个服务； 6、了解 Django 或 Flask 框架，能独立开发 RESTful API 服务； 7、有 Docker，gitlab，Jenkins 等使用经验，了解 IOT 物联网行业者优先。 </t>
  </si>
  <si>
    <t>免费班车 五险一金 弹性工作 专业培训 定期体检 补充医疗保险</t>
  </si>
  <si>
    <t>岗位职责： 1. 肿瘤基因检测数据的解读，基因突变的功能注释； 2. 肿瘤精准医疗检测报告的制作和审阅； 3. 肿瘤精准医疗数据库内容的维护和更新； 4. 肿瘤精准医疗相关产品的开发和技术支持。 职位要求： 1. 硕士及以上学历，医学、生物学、药学等专业均可。 2. 具备扎实的肿瘤学及分子生物学知识，熟悉二代测序的技术和原理。 3. 对肿瘤精准医疗的概念有较深入的理解，有良好的英语阅读及书面翻译能力。 4. 全职需尽快到岗，实习需保障每周实习时间至少3天，至少6个月。 5.熟练掌握常用办公软件。 6.较强的文献检索、阅读、归纳能力。 7.熟悉MySQL、R、Python等工具更佳。</t>
  </si>
  <si>
    <t>后台Server测试工程师-深圳</t>
  </si>
  <si>
    <t>北京小鱼易连科技有限公司</t>
  </si>
  <si>
    <t>五险一金 餐饮补贴 通讯补贴 专业培训 年终奖金 股票期权 弹性工作 定期体检</t>
  </si>
  <si>
    <t>1. 负责后台Linux/Unix的相关测试工作，参与需求分析，负责测试计划制定等工作； 2. 调研、使用、开发测试工具和自动测试脚本，进行自动化测试，提升测试效率； 3. 对产品的功能、性能及其他方面进行测试； 4. 对软件问题进行跟踪分析和报告，跟进测试中发现的问题并推动解决。  【任职要求】 1. 统招本科及以上学历，计算机或通信相关专业，具有3年以上测试工作经验； 2. 熟悉测试流程和规范，熟练掌握软件测试方法和常用测试工具，对软件测试工作有浓厚兴趣； 3. 有通信信令测试或音视频质量测试经验者优先； 4. 熟悉各种数据库，熟练使用各种SQL语句； 5. 熟悉Java/C#/Shell/PHP/Python/Ruby中至少一种语言，可完成相关脚本的维护和更新工作； 6. 有自动化测试、后台测试，安全性测试、开发经验、白盒经验，接口测试者优先考虑； 7. 优秀的学习能力和良好的团队合作精神，并具备较强的责任心和独立工作能力。</t>
  </si>
  <si>
    <t>AWS数据开发顾问</t>
  </si>
  <si>
    <t>上海比孚信息科技有限公司</t>
  </si>
  <si>
    <t xml:space="preserve"> 职位描述：  1. 负责基于Amazon Web Service(AWS)的服务平台搭建、开发及维护工作;  2. 负责基于AWS的ETL开发和维护；  3. 与其他团队紧密配合，满足他们对于数据的需求；  职位要求：  1.本科及以上学历；  2.1年以上数据仓库经验，有整体ETL开发经验；  3.熟悉SQL Server, MySQL, Oracle, RedShift, Hive中的一种或多种，熟练使用SQL；  4.有半年以上的AWS使用经验，了解AWS的服务和组件；  5.有快速学习的能力，对学习新技术有热情；  6.具备团队协作精神，积极的工作态度和责任心；  加分项：  熟悉编程语言Python / Ruby / Java / Powershell 其中一种或多种，有函数编程的项目经验更佳；  对快消、零售、制造的相关业务背景；  参加过AWS的培训，有AWS认证的相关证书；</t>
  </si>
  <si>
    <t>全栈工程师（PHP)</t>
  </si>
  <si>
    <t>山竹商业运营（深圳）有限公司</t>
  </si>
  <si>
    <t>小站教育</t>
  </si>
  <si>
    <t>运维工程师 (职位编号：4)</t>
  </si>
  <si>
    <t>职责描述： 1． 参与产品的系统设计，数据库设计，概要设计、详细设计、开发计划等； 2． 独立完成模块的开发和单元测试工作； 3． 独立完成数据库模块设计和开发； 4． 对参与的产品进行代码优化、功能维护、性能维护、需求变更和协助系统部进行系统维护、系统优化以及相关的项目维护工作； 5． 对前瞻性技术的跟踪和调研，并能把合适的技术应用到公司的项目上。  任职要求： 1．本科学历毕业，5年以上开发经验； 2．精通PHP/Java语言，有较强的架构能力和良好的代码规范； 3．熟练掌握Mysql、MongoDB等主流数据库的使用，能独立进行数据库设计； 4．熟悉成熟技术框架如nginx、redis、mongodb、rabbitmq、kafka、zokeeper等； 5．熟悉J2EE系统架构及面向对象编程思想、熟悉分布式微服务技术； 6．具有较强的需求理解能力、系统分析、文档编写与方案编制能力； 7．熟悉缓存技术，集群技术处理、应用负载均衡、系统性能调优等技术，具有高并发平台开发经验优先； 8．有互联网和金融行业从业经验优先。</t>
  </si>
  <si>
    <t>五险一金 补充医疗保险 补充公积金 餐饮补贴 绩效奖金 年终奖金 弹性工作 定期体检</t>
  </si>
  <si>
    <t>职位描述： 1、负责公司产品的功能测试，接口测试，兼容性测试，自动化测试，包括web产品，微信和移动app，并能预先评估项目风险，确保测试顺利开展； 2、负责软件项目不同迭代的需求评审，测试计划，测试用例设计，并按计划执行各阶段的软件测试，提交并跟踪bug解决，完成测试报告输出，协助开发同事解决软件缺陷； 3、 及时和开发，项目经理，产品经理沟通，协调，配合解决测试阶段和线上遇到的问题；  任职要求： 1、全日制统招本科及以上学历，计算机或相关专业； 2年及以上WEB测试相关工作经验； 2、熟悉测试流程和规范，熟练掌握软件测试方法和常用测试工具； 3、熟悉Java/Shell/PHP/Python/Ruby等一种语言； 4、熟悉Linux，熟悉Oracle/MySQL数据库操作； 5、很强的学习能力和技术钻研能力，良好的沟通能力，善于团队合作； 6、有性能测试经验、自动化测试、安全性测试经验优先； 7、具有互联网测试经验优先。</t>
  </si>
  <si>
    <t>周末双休 弹性工作 带薪年假 包吃 五险一金 绩效奖金 全勤奖 餐饮补贴</t>
  </si>
  <si>
    <t>岗位职责： 1、主要负责公司IM项目的部署、监控、故障排查及日常维护 2、负责搭建公司项目的自动化上线部署、监控预警、日志分析等平台系统； 3、协助开发人员对MySQL数据库进行架构设计、SQL优化、性能高优、故障排查 4、负责Redis缓存、RabbitMQ消息队列系统的集群部署及维护； 5、对微服务、docker虚拟化方案构建及优化； 6、负责维护公司的所有网站域名、DNS的配置； 7、维护公司内部办公网络；  岗位要求 ： 1.计算机相关专业，深入了解Linux系统，3年以上Linux/Unix系统运维经验 2.熟悉网络基础知识，TCP/IP的工作原理，网络设备的配置管理，具备一定的网络维护和排障能力 3.熟悉nginx、tomcat、Redis、RabbitMQ的原理和配置经验，熟悉HTTP/HTTPS等协议 4.熟悉mysql等数据库相关的技术 5.熟悉Zabbix监控工具，如：性能调优和业务监控 6.熟悉配置管理工具saltstack 7.熟悉Docker容器技术，有k8s经验者优先 8.掌握shell、Python等脚本语言 9.有较强的故障排查能力，重视流程规范，有很好的技术敏感度，高度的责任心及团队精神  优先条件： 1、有高并发、高访问量的项目维护经验 2、有IM即时通讯软件系统的维护经验 3、熟悉RabbitMQ消息队列集群部署及维护</t>
  </si>
  <si>
    <t>高级后端开发工程师（PYTHON）</t>
  </si>
  <si>
    <t>深圳市金翰信息科技有限公司</t>
  </si>
  <si>
    <t>SAP 7x24系统运维工程师</t>
  </si>
  <si>
    <t>做五休二 周末双休 弹性工作 专业培训 全勤奖 五险一金 带薪年假 绩效奖金</t>
  </si>
  <si>
    <t>岗位职责： 1. 与产品经理一起，带领团队完成公司各类数据的生产、校验； 2. 优化数据生产流程，提升数据生产效率； 3. 负责相关后端组件的开发、调优。  岗位要求： 1. 本科及以上学历，计算机相关专业，能够阅读英文文献； 2. 3年以上 python 开发经验，熟悉c/c++； 3. 良好的编程风格，熟悉常用类库，熟悉 python 后端程序的性能优化； 4. 熟悉常用数据库，如 mysql，mongo 等； 加分项： 熟悉分布式系统架构，对操作系统、计算机网络有深入了解； 带过技术团队，了解相关金融知识</t>
  </si>
  <si>
    <t>一、职位职责: 1、负责平台7x24运维，维护系统稳定； 2、负责平台用户创建及资源调配、容量管理和资源管理、运维自动化、变更管理及相关实施； 3、负责整个平台的发布和配置,监测平台组件和资源，平台生命周期管理,包括平台定期升级,补丁,紧急修复； 4、协助支持整个运维团队和开发团队共同解决一些复杂问题。 二、岗位要求: 1、全日制本科及以上学历，计算机相关专业，至少1年以上同岗工作经验； 2、良好的英文阅读和理解能力； 3、逻辑思维清晰，交流顺畅，具备较强的问题分析和处理能力； 4、熟练掌握Unix/Linux系统操作，了解现代操作系统原理； 5、熟悉YAML以及JSON, 能够熟练使用VI/VIM或EMACS； 6、熟悉关系型数据库、及分布式系统和容器技术； 7、具备基础网络知识和故障处理的相关经验； 8、具备编程能力，熟练掌握至少一门编程语言，如Go、Java、JavaScript、Ruby、Python等； 9、具备公有云、OpenStack、Cloud Foundry或Kubernetes相关经验(优先考虑)； 10、具备ELK、InfluxDB、Grafana、Concourse、Terraform、Jira、Confluence一种或多种使用或开发经验(优先考虑)。</t>
  </si>
  <si>
    <t>高级前端开发工程师（K12教育）</t>
  </si>
  <si>
    <t>新东方教育科技集团有限公司</t>
  </si>
  <si>
    <t>1.    负责mysql数据库架构设计与部署，日常运维以及监控，熟悉数据备份恢复； 2.    负责mysql相关sql优化以及调优； 3.    使用java或者python进行相关开发； 4.    能够快速熟悉数据流转方向，从而进行相应数据采集，分析形成相应自动化报表，以及其他数据展示形式； 5.    协助完成业务和生产所需数据的抽取和处理； 6.    查看报表运行情况，并负责解决问题和故障。 岗位要求： 1.    熟悉mysql等关系型数据库，能熟悉使用sql语句，有sql优化经验优先； 2.    熟悉java相关框架技术，有etl相关经验优先； 3.    对报表制作，数据分析有兴趣者优先； 4.    责任心强，学习沟通能力强，能快速理解需求； 5.    2年及以上经验。</t>
  </si>
  <si>
    <t>五险一金 员工旅游 定期体检 餐饮补贴</t>
  </si>
  <si>
    <t xml:space="preserve">1.  根据产品经理的关键需求进行前端架构设计工作；  2.  承担前端核心模块的设计、实现工作；  3.  承担主要开发工作，对代码质量及进度负责；  4.  参与进行关键技术验证以及技术选型工作；  5.  和产品经理沟通并确定产品开发需求；  6.  与后台开发工程师配合，完成开发任务和上线；  岗位要求：  1.  统招本科及以上学历，计算机相关理工科专业，3年以上相关经验；  2.  精通HTML、CSS、JavaScript语言，了解HTML5、CSS3的新标准，熟悉JQuery类库，熟练使用一到两种前端调试工具；  3.  至少熟练使用过Vue、React、AngularJS其中一种JS框架；  4.  掌握至少一门非前端开发语言（如PHP/Java/Python/Ruby等），并有一定的实战经验；  5.  深刻理解Web标准，对前端性能、可访问性、可维护性等相关知识有实际的了解和实践经验；  6.  工作积极主动，具有很强的学习能力、对新技术的追求精神、良好的团队合作精神和沟通能力；   </t>
  </si>
  <si>
    <t>高级测试工程师（广东软件评测中心）</t>
  </si>
  <si>
    <t>广东拓思软件科学园有限公司</t>
  </si>
  <si>
    <t>五险一金 专业培训 年终奖金 扁平管理 休闲餐点 发展空间</t>
  </si>
  <si>
    <t>广东南芯医疗科技有限公司</t>
  </si>
  <si>
    <t>岗位职责： 1，计算机视觉领域的算法研究、实现与应用，例如照片模糊检测、色斑检测、模式匹配等 2，与摄像头相关、机器视觉相关的图像处理能力，具备分析、识别算法的设计、实现及性能调优 3，熟悉相机的各种算法原理，例如白平衡、Gamma校正、自动对焦等， 4、负责算法实现、验证程序的架构，实现算法的自动化验证  任职要求： 1、有扎实的图像处理基础并熟练掌握计算机视觉原理；熟练掌握OpenCV，熟悉C、C++、Python 2、熟练掌握目标识别与机器学习领域相关算法 ，包括但不限于：特征点检测与匹配，场景分割，聚类与监督学习，概率图模型，深度学习等 3、计算机、计算机视觉、机器学习、模式识别或相关专业，硕士毕业6年以上相关经验 / 博士毕业3年以上相关经验 4、熟悉TensorFlow/Caffe/PyTorch/Keras等框架者优先考虑; 在视觉计算、机器学习、人工智能等领域有优秀的论文发表者优先考虑 5、具备良好的沟通表达能力和团队合作意识</t>
  </si>
  <si>
    <t>年终奖金 周末双休 节日福利 绩效奖金 专业培训 六险一金 定期体检 带薪年假</t>
  </si>
  <si>
    <t>1、本科以上学历，计算机、信息管理、通信等相关专业毕业。 2、具备5年以上的开发或测试经验，其中1年以上的项目管理经验。 3、精通软件测试技术和理论、测试流程、测试用例设计方法。 4、精通软件性能测试，至少熟悉一种性能测试工具，如Loadrunner、Jmeter等，掌握常用协议的性能脚本开发。 5、熟悉Windows、Linux/Unix操作系统，熟悉Linux/Unix基本命令和Shell脚本编写，熟悉Oracle、SQL Server、Mysql等数据库中任意一种数据库，熟悉Apache、Weblogic、Nginx、Tomcat、Jboss等任一中间件的配置与优化。 6、熟悉Java或.Net平台编程，有Shell或Ruby/PHP/Perl/Python等使用经验者优先。 7、具备以下某一专项领域技能： （1）、具有信息安全测试经验者。 （2）、具有移动互联网、Android/IOS APP测试经验者。 （3）、具有单元测试/白盒测试、性能调优经验者。  （4）、具有测试开发经验者。</t>
  </si>
  <si>
    <t xml:space="preserve">岗位描述： 1、开发与维护数据分析流程，维护更新公司内部生物信息学相关数据库； 2、根据客户需求提供个性化数据分析服务（包括个性化绘图、相关的高级统计学分析以及客户在参考文献中找到的分析方法）； 3、阅读文献，汇报前沿分析方法以及实验设计方案，并编辑相关参考文件； 4、协助销售完成客户售前售后咨询； 5、负责公司内部相关技术培训。 应聘要求： 1、生物学、医学等相关专业硕士以上学历（符合招聘条件的本科生也酌情考虑）； 2、熟悉转录组、代谢组、蛋白组等组学相关实验流程以及数据分钟流程，有2年以上生物信息学数据分析经验（包含硕士阶段项目经验）； 3、熟悉Linux操作系统，以及perl、python、R等生物信息学常用编程语言； 4、了解各组学在生物学研究中的用途，能够为客户课题设计提出建议； 5、具有基本的英文读写能力，能够经常阅读相关的英文文献。 </t>
  </si>
  <si>
    <t>DevOps Engineer</t>
  </si>
  <si>
    <t>北京毕博信息技术有限公司</t>
  </si>
  <si>
    <t>BE工程师</t>
  </si>
  <si>
    <t>北京旷视科技有限公司</t>
  </si>
  <si>
    <t>web前端开发工程师（工业类）</t>
  </si>
  <si>
    <t xml:space="preserve"> 职位描述：
1、负责SOC芯片从RTL到GDSII的后端物理设计；
2、负责芯片Synthesis和DFT；
3、负责芯片后端物理实现，包括Floorplan、Placement、CTS、Routing等；
4、负责芯片Signoff，包括STA、Physical Verification、IR Drop Analysis、SI/PI Analysis等；
5、支持产品量产。
职位要求：
1、本科以上学历，电子，计算机相关专业
2、精通芯片从RTL到GDSII的后端物理设计流程；熟练使用主流的EDA工具；
3、在Synthesis、DFT、Floorplan、P&amp;R、STA、Physical Verification等方面有丰富经验；
4、具备先进工艺节点的物理实现经验；有16/14/12nm及以下节点流片经验者优先；
5、有大规模SOC物理实现经验者优先；
6、有ARM CPU物理实现经验者优先；
7、熟练使用Tcl、Perl、Python等脚本建立自动化流程；
8、具备良好的团队合作精神和沟通能力；</t>
  </si>
  <si>
    <t>The Opportunity: We’re looking for a DevOps Engineer to help us shape the future of education. With nearly 20,000 organizational customers and millions of student users, Blackboard is the world's leading education technology company with the industry's most comprehensive student-success solutions. Our mission is to partner with the global education community to enable student and institutional success by leveraging innovative technologies and services.  This role focuses on Blackboard Learn, a product in which we pride ourselves on creating well-designed web and mobile solutions to support learners, instructors, and administrators. Blackboard Learn allows learners and instructors to access online educational experiences wherever and whenever they want through web and mobile devices.  Our technology helps instructors breathe life into educational content, brings efficiency to day-to-day tasks, and empowers instructors with tools to engage and assess every learner. We help motivate learners by promoting collaboration, communication, and connections with their peers and instructors.  As DevOps Engineer, you will be responsible for supporting an always-available cloud-based SaaS platform. Specific responsibilities will include:  The Candidate:  This job description is not designed to contain a comprehensive listing of activities, duties, or responsibilities that are required. Nothing in this job description restricts management's right to assign or reassign duties and responsibilities at any time.  Blackboard is an equal employment opportunity/affirmative action employer and considers qualified applicants for employment without regard to race, gender, age, color, religion, national origin, marital status, disability, sexual orientation, protected military/veteran status, or any other protected factor.</t>
  </si>
  <si>
    <t>岗位职责： 1. 配合产品完成公司产品的前端页面开发及小程序页面开发； 2. 拥有基本的UI设计能力实现页面及交互； 3. 与后端工程师实现前后端对接； 4. 不断优化代码，学习新技术，提高代码性能； 5. 关注用户体验，不断改善和完善系统性能和体验。 岗位要求： 1. 熟练掌握javascript, HTML5, CSS ,jQuery； 2. 熟悉电脑显示等各种浏览器适配； 3. 熟悉前端性能优化，熟悉模块化开发和MVC设计模式； 4. 具有两年以上工业软件领域的开发经验； 5. 了解后端PHP及python语言者优先； 6. 具有良好的问题解决能力，理解能力及学习能力，较好的协作能力和团队精神，热衷探索新技术；  7. 注重产品细节和交互体验，对页面样式和布局敏感。</t>
  </si>
  <si>
    <t>云计算架构师</t>
  </si>
  <si>
    <t>深圳市星际节点区块链技术有限公司</t>
  </si>
  <si>
    <t>五险一金 员工旅游 年终奖金 股票期权 节日福利 专业培训 加班补贴</t>
  </si>
  <si>
    <t>1、负责云计算平台与云存储平台的架构设计与性能优化、问题故障分析等工作； 2、负责云计算相关底层技术预研和攻关工作，跟进社区技术路线。 工作要求： 1、全日制本科及以上学历，有大规模云计算平台研发及部署经验，至少6年以上相关工作经验； 2、精通Linux系统与内核，特别是网络与存储部分，熟练使用C/C++或Python编程 ； 3、熟悉OpenStack架构及各组件基本原理； 4、熟悉云计算虚拟化、存储与网络相关技术，包括KVM，Ceph，OVS，VxLan等； 5、熟悉分布式数据库、消息队列与缓存系统，包括Mysql，RabbitMQ，Redis等</t>
  </si>
  <si>
    <t>深圳市非凡互动网络科技有限公司</t>
  </si>
  <si>
    <t>五险一金 弹性工作 节日福利 绩效奖金</t>
  </si>
  <si>
    <t>1、负责测试需求分析、测试规划、测试方案设计、测试结果分析，对测试过程及质量负责； 2、搭建测试环境、准备测试数据，完成安装手册、测试报告等文档的编写； 3、负责项目的系统测试、接口测试，及时沟通重大测试问题，确保测试目标达成； 4、开发维护测试工具和搭建自动化测试框架、编写自动化测试脚本和程序，提升测试效率； 5、协助开发人员准确诊断、定位并解决各类缺陷。  任职条件： 1、计算机、通信、互联网等相关专业专科及以上学历；具有3年以上软件测试经验； 2、熟悉测试理论和流程，掌握功能测试、接口测试、性能测试、安全测试等测试方法； 3、熟悉虚拟化、网络、存储的原理和应用，如： MySQL、Redis等常用数据库； 了解Asterisk，Freeswitch软交换者优先； 4、能够熟练应用至少一种测试工具或框架，如 Selenium、Jmeter、RobotFramework、Unittest 等； 5、至少掌握一门开发语言，如 Java、Python、C/C++进行自动化脚本、程序开发； 至少有一个项目的脚本、工具作品； 6、熟练应用 Linux 系统下的各种命令、工具及配置，有 Shell 编程经验者优先。</t>
  </si>
  <si>
    <t>Hadoop平台架构师</t>
  </si>
  <si>
    <t>上海数禾信息科技有限公司</t>
  </si>
  <si>
    <t>补充公积金 餐饮补贴 通讯补贴 交通补贴 定期体检</t>
  </si>
  <si>
    <t>工作职责： 1. 负责搭建、维护与管理Hadoop平台，以及Haddop平台上的数据存储、维护与优化。 2. 参与基于Hadoop中间件的设计开发工作。 3. 参与离线处理流程和实时处理流程的设计开发工作。  任职要求： 1. 精通分布式数据处理，有三年以上的Hadoop相关开发经验（Hive，Spark，HBase，Sqoop，Flume等）。 2. 熟悉数据仓库逻辑架构，熟悉ETL流程、元数据管理、数据质量监控等数据仓库主要环节。 3. 熟悉Java、Python等开发语言，精通MapReduce，能编写Hive UDF，熟悉shell脚本。 4. 有较强的ETL性能优化及问题分析、解决能力。 5. 对技术有激情，对代码有苛刻要求。 6. 有良好的快速学习能力和团队协作能力。   7. 有高度责任感和敬业精神，善于沟通，积极主动，能够以目标为导向理解工作中相关任务的处理优先级关系。</t>
  </si>
  <si>
    <t>岗位职责： 1、负责在线调研数据平台的搭建、数据采集处理、实时分析等方面的架构设计、开发和优化 2、负责数据平台技术难点攻关，贯彻落实性能、稳定性、可靠性等方面的深度优化；保障大数据平台的安全、平稳运行； 3、能够根据业务以及产品运营的需求变化，参与业务部门的技术解决方案设计、评审、指导； 4、负责大数据技术人材培养。 任职要求： 1、全日制985/211学校本科及以上学历，计算机相关专业； 2、6年以上开发经验，2年以上大数据架构经验，5年以上互联网数据类产品工作经验，熟悉数理统计、数据分析及挖掘，熟知常用算法；
3、熟悉大数据相关技术的原理及使用（包括但不限于：hadoop,hive,hbase,storm,spark, Elasticsearch, Kafka）
4、熟悉Java或Python其中一种实现语言，熟练使用Shell、Python等一种以上脚本语言；
5、熟练的英语阅读能力；
6、良好的逻辑分析能力、沟通能力和协调能力、学习能力强、有激情、不断挑战自己；
7、有数据挖掘、机器学习、人工智能经验者优先。</t>
  </si>
  <si>
    <t>广州竞远生物科技有限公司</t>
  </si>
  <si>
    <t>安康龙成网络科技有限公司</t>
  </si>
  <si>
    <t>五险一金 员工旅游 绩效奖金 弹性工作 年终奖金 专业培训</t>
  </si>
  <si>
    <t>岗位职责： 1、负责高通量测序数据的生物信息分析与结果解读； 2、负责生物信息分析方法，分析软件的编写与维护； 3、负责生物信息数据库的构建与维护。 任职要求： 1、本科以上学历，生物相关专业或计算机软件相关专业； 2、生物相关专业，要求具备扎实的生物学知识基础。拥有分子生物学、遗传学相关科研 3、工作经历优先考虑； 4. 数量掌握常规生物信息学分析方法：全转录组、表观组、三代测序数据分析等; 5 有较强的逻辑思维能力和算法开发能力，能处理个性化的数据分析; 6、计算机软件相关专业，要求具有良好的编程基础，拥有Linux编程经验和熟悉python编程优先考虑了。 福利待遇： 1、每月享受带薪病假1天； 2、可享受法定节假日及、带薪年假、生日福利等； 3、每年提供一次员工体检活动； 4、传统节日派发节日礼品，部分传统节日提早下班； 5、不定期举办全体员工外出活动； 6、购买社保及公积金； 7、5天8小时工作制、周末双休。</t>
  </si>
  <si>
    <t>免费班车 员工旅游 餐饮补贴 交通补贴 通讯补贴 年终奖金</t>
  </si>
  <si>
    <t xml:space="preserve"> 1.项目后台以及API开发； 2.参与后端构架设计； 3.优化接口在高并发下的性能。  任职要求： 1.计算机 软件工程相关专业。 2.精通PHP开发语言，熟悉面向对象的编程思想，具备良好的代码编程习惯。 3.有优化SQL经验。 4.熟悉Unix/Linux系统操作，会Shell脚本编程者优先。 5.良好的沟通与表达能力，思维逻辑清晰，较强的动手能力。 6.良好的代码编写习惯，有进取心，求知欲强烈，对工作充满热情。  7.与手机客户端协作开发接口。 </t>
  </si>
  <si>
    <t>量化投资经理/策略师 (职位编号：02)</t>
  </si>
  <si>
    <t>上海系数股权投资基金管理合伙企业（有限合伙）</t>
  </si>
  <si>
    <t>餐饮补贴 节日福利 专业培训 做五休二</t>
  </si>
  <si>
    <t>岗位职责： 1.负责公司业务平台的运维方案制定和执行； 2.负责生产系统的日常维护，包括配置管理、数据备份和灾备、监控、应急响应和故障排除等； 3.保障服务器与数据库安全，检查并消除安全漏洞。 任职要求： 1.至少三年及以上系统运维工作经验； 2.熟悉MySQL数据库配置、性能优化和SQL语句编写； 3.熟悉软件系统自动化发布持续集成技术体系，微服务分布式部署； 4.必须能熟练运用一种脚本语言，如Shell、Python等；</t>
  </si>
  <si>
    <t xml:space="preserve">     职位描述： </t>
  </si>
  <si>
    <t>Python web讲师</t>
  </si>
  <si>
    <t>传智播客教育集团广州分校</t>
  </si>
  <si>
    <t>岗位职责： 1、按照课程大纲备课； 2、按照课程大纲实施项目课程； 3、根据需求研发新课，制作课程案例，编写教学文档； 4、负责将研发的项目课程在班级落地实施讲解； 5、负责攻关技术难点，学习最新的技术，整理文档并分享； 任职要求： 1、 熟练掌握Python语言，4年以上Web开发经验； 2、 精通Python程序设计、熟悉Flask、Django或Tornado等框架； 3、 熟悉Linux操作环境，熟练使用Mysql、Nginx、MongoDB、Redis等数据库，以及数据库优化； 5、 熟悉HTTP协议及原理，Socket通信； 6、 熟练使用git、svn等源代码版本控制软件； 7、 熟悉golang, lua等语言优先，有分布式开发和运维经验优先； 8、 熟悉前端开发HTML+CSS, Javascript, Jquery, Ajax,熟悉Vue.js或者React.js其中一项可加分项； 9、具备教育情怀，对教育事业具有奉献精神； 10、表达能力优秀，能使用清晰明了、通俗易懂的方式向受众阐述观点；  【丰厚的福利待遇】 1、【工作时间】 五天8小时工作制，周末双休； 2、【五险一金】 入职缴纳社保、住房公积金、意外险； 3、【生活补贴】 提供餐补、交通补； 4、【假期福利】 享受国家规定的节假日及带薪假期（年假、婚假、产假等）； 5、【节日福利】 节日礼品、员工生日礼物、父母节大礼包（关怀员工家人）； 6、【温馨福利】 年度体检、集体旅游； 7、【团队活动】 每月生日会、部门聚餐、轰趴等团建项目； 8、【员工奖励】 设有优秀员工奖、优秀团队奖等各种奖励机制；</t>
  </si>
  <si>
    <t>广州笨娜娜网络科技有限公司</t>
  </si>
  <si>
    <t>五险一金 弹性工作 定期体检 包三餐 下午茶 全勤奖 带薪病假 年终奖金</t>
  </si>
  <si>
    <t>ps：非游戏行业暂不考虑，谢谢！！！  岗位职责： 1、负责服务器的维护、优化、调试；监控部署大规模服务器及规划； 2、游戏业务的部署、新版本的发布、服务端的变更； 3、监控网络游戏业务的运行状况，及时处理游戏运行中出现的故障，保障网络游戏服务的正常提供； 4、与游戏运营项目组保持沟通交流，及时处理项目运维需求； 5、负责项目接入和自动化脚本的编写，及运维自动化系统的接入。   工作要求： 1、大专以上学历，1年以上相关运维经验，了解python脚本语言； 2、熟悉Linux，负载均衡，双机热备等知识，对Windows的系统管理有一定的认识； 3、熟悉lnmp架构，mysql的数据库应用，能熟练掌握主从复制； 4、具备良好的沟通能力、团队合作意识和探索新技术的热情，熟悉VUE，django框架或熟悉维护运维自动化系统者优先考虑。</t>
  </si>
  <si>
    <t>高精度地图研究员</t>
  </si>
  <si>
    <t>40-80万/年</t>
  </si>
  <si>
    <t>IT服务管理产品线高级工程师</t>
  </si>
  <si>
    <t>上海荣赛信息科技有限公司</t>
  </si>
  <si>
    <t>五险一金 绩效奖金 年底双薪 报销IT类费用 定期体检 带薪年假</t>
  </si>
  <si>
    <t>高级PHP工程师（架构级）</t>
  </si>
  <si>
    <t>3.5-5.5万/月</t>
  </si>
  <si>
    <t>上班时间：6天制，每年30天带薪年假 工作地点：需外派国@@~&gt;wai， 公司负责免费用餐和住宿 薪资组成：月薪人民币税后 35000元至55000元 + 30-80%月绩效奖+ 每月35%分红奖金（满半年后计算）+ 忠诚奖   岗位职责： 1、负责架构需求分析，功能设计，代码结构设计； 2、负责组织编写开发文档，使用说明文档； 3、负责核心代码设计，开发，优化； 4、负责BUG修复，新功能开发，现有模块功能优化或代码重构； 5、负责某块功能或者站点的后续维护，代码或结构优化。  任职要求： 1.本科以上学历，3年或以上PHP开发经验； 2.熟悉LNMP环境的使用及搭建、调试、排错、优化、部署等； 3.熟悉MySQL数据库开发及常用优化方法； 4.熟悉Redis，等缓存技术； 5.熟悉Laravel、Phalcon、ThinkPHP中至少一种框架； 6.熟悉Linux常用命令； 7.掌握常见场景设计，如消息队列、缓存、高并发、高可用、高负载等（有千万级流量网站开发经验优先）； 8.熟悉html/css/js及jQuery等框架者优先； 9.熟悉Lua、GoLang、Python、Kafka等技术者优先。</t>
  </si>
  <si>
    <t>创远科技</t>
  </si>
  <si>
    <t>五险一金 补充医疗保险 餐饮补贴 通讯补贴 交通补贴 年终奖金 带薪年假 节日福利 绩效奖金</t>
  </si>
  <si>
    <t xml:space="preserve"> 岗位职责： 任职要求：</t>
  </si>
  <si>
    <t>PHP资深开发工程师</t>
  </si>
  <si>
    <t>成都堆氧文化传播有限公司</t>
  </si>
  <si>
    <t>4-9万/月</t>
  </si>
  <si>
    <t>年终奖金 五险一金 定期体检</t>
  </si>
  <si>
    <t xml:space="preserve">任职要求 1、本科及以上学历，计算机相关专业 2、5年以上研发经验以及2年左右的管理经验 3、PHP基础扎实，熟悉PSR规范 4、具备分布式架构设计能力 5、熟悉常用的互联网技术Yii2、ThinkPHP、MySQL、Redis、Cache、RPC、微服务架构等 6、注重编码规范、设计、原则 7、熟悉Linux 的架构部署，了解LVS，Nginx，PHP-FPM等中间件 8、熟悉TCP/IP、HTTP、Socket等网络编程 9、抗压能力强，具有良好的沟通能力和团队合作精神； 10、具备GO、Python等多语言能力者优先  职位必备项 精通PHP开发,有较强的架构能力和良好代码规范,熟悉Zend、CodeIgniter、Yii等任一一种框架；
.熟悉Linux，熟悉一门或几门以下语言；C/C++/shell/python/java/javascript/go等； </t>
  </si>
  <si>
    <t>海澜集团有限公司</t>
  </si>
  <si>
    <t>多元化业务集团公司 服装/纺织/皮革</t>
  </si>
  <si>
    <t xml:space="preserve">1. 负责公司h5产品的前端开发 职位描述： </t>
  </si>
  <si>
    <t>首席技术官(区块链）</t>
  </si>
  <si>
    <t>五险一金 员工旅游 餐饮补贴 年终奖金 定期体检 专业培训 交通补贴</t>
  </si>
  <si>
    <t xml:space="preserve"> 1、负责公司线上环境产品的软硬件健康管理与维护； 2、负责对虚拟化进行集中监控和管理； 3、负责思科，华为网络设备以及网络的日常维护； 4、负责zabbix等开源监控平台的日常维护管理。   职位要求： 1、本科以上学历，计算机相关专业； 2、2年以上相关工作经验，熟悉IDC相关业务； 3、熟悉主流Linux操作系统的安装和配置，能独立对Linux内核等系统相关应用进行日常维护与优化； 4、熟悉Shell、python、lua等运维相关脚本语言（满足一项即可）；  5、熟悉sqlserver、oracle、mongodb、redis等主流数据库，缓存应用的维护管理经验。</t>
  </si>
  <si>
    <t>五险一金 弹性工作 年终奖金 绩效奖金 餐饮补贴 股票期权</t>
  </si>
  <si>
    <t xml:space="preserve">岗位职责： 1、掌握区块链最新市场与技术的前沿信息，捕捉商业机会，支持公司战略的制定; 进行技术解决方案的整合与创新， 确保公司平台产品和解决方案具备一定的前瞻性； 2、负责搭建基于区块链的底层架构，开发并实现区块链协议、运行机制、加密技术、共识算法和底层实现； 3、组织制定区块链产品的技术方案，指导项目团队成员的开发工作，解决开发中的技术问题； 4、参与公司产品业务流程优化重构,研发过程优化与改进； 5、掌握区块链行业发展方向，提出具有前瞻性见解，**行业未来； 6、探索区块链技术在数字资产等应用的落地场景，为公司业务发展提供持续技术支撑。 职位要求： 1、本科及以上学历，计算相关专业，5年以上软件开发经验，两年以上区块链相关开发经验； 2、精通GO、C/C++ ，熟练掌握Java、C++、Go、Node.js,、Python等主流区块链系统开发语言至少两种； 3、熟悉区块链底层技术原理，熟悉P2P网络和分布式存储，熟悉主流的共识机制； 4、熟悉Ethereum、OpenChain、Bitcoin、Hyperledger等主流区块链开源项目的实现机制及运行原理； 5、熟悉各种数据结构和算法，对密码学、安全协议、加密算法和云计算有研究； 6、具备加密货币或区块链技术实际研发经验优先。 7、至少5年以上技术研发经验，大型互联网公司背景，BAT任职过优先。  上班时间：9:00-18:00， 福利：五险一金+团建+节日福利等等。 休假福利:5-15天带薪年假、加班调休、双休日/法定公众假期、婚假、产假、陪产假等。 地址：上海闵行区虹桥新地中心 </t>
  </si>
  <si>
    <t>测试中级-2名 3-4年开发经验 工作地点:顺丰航空 机场东 最低要求: 学历学信网可查 岗位职责： 1、参与项目需求、设计等评审工作，并提出改进意见； 2、根据产品需求，设计并执行测试用例，跟踪定位产品软件中的缺陷或问题； 3、梳理公司产品业务，编写并维护自动化测试脚本，定期进行回归测试； 4、收集日常工作中遇到的问题，总结并制定解决方案，并结合需求，引入或开发适用的工具或平台，提高团队工作效率； 5、定期提交质量保证的改进措施和建议。 用人要求： 1、本科或大专及以上学历，计算机相关专业； 2、本科3年、大专5年及以上测试经验，熟悉软件测试流程及常用的测试方法及技巧； 3、熟悉自动化测试工具（比如selenium，loadRunner，qtp），有相关自动化测试经验者优先； 4、熟练应用至少一门以下技术：java、Python、Ruby、javascript等；熟练操作数据库如Oracle、mysql等； 5、对软件测试有浓厚的兴趣和丰富的经验，具有结构化思维，有很强的分析能力和定位问题的能力； 6、有很强的质量意识，能严格地遵照测试流程规范； 7、工作积极主动，乐于接受挑战，能承受较大的工作压力； 8、学习能力强，能独立解决问题；善于学习总结，培养新人和团队； 9、工作努力，头脑灵活，责任心强；良好的团队合作精神和沟通协调能力； 10、有通过脚本自动化管理流程、自动化测试、压力测试经验者优先</t>
  </si>
  <si>
    <t>漏洞研究工程师</t>
  </si>
  <si>
    <t>五险一金 补充医疗保险 员工旅游 交通补贴 餐饮补贴 专业培训 出国机会 绩效奖金 年终奖金 弹性工作</t>
  </si>
  <si>
    <t>通过漏洞poc,漏洞信息写插件 岗位要求： 1、 熟悉常见的系统、WEB安全漏洞原理及修复方案。 2、 熟悉用逆向工具进行静态、动态调试。 3、 熟练使用python、ruby、shell、java、go其中一门以上语言。 4、了解Linux系统和Windows系统及相关服务、系统应用安全特性。  5、熟悉各种渗透测试方法及工具，并对主流的Web应用/系统/网络等渗透测试框架有所了解的优先。 7、有php、java代码安全审计经验优先。 8、在metascan、seebug、bugscan、补天等平台上提交过漏洞或POC/EXP优先。 9、在github上有开源安全产品优先。</t>
  </si>
  <si>
    <t>算法科学家</t>
  </si>
  <si>
    <t>5-6万/月</t>
  </si>
  <si>
    <t>岗位要求： 1、组建机器学习技术团队，负责机器学习产品总体架构，技术难关和主导关键技术决策，负责底层系统的设计和搭建工作，指导研发团队成员工作，提升团队研发能力。 2、利用机器学习/深度学习技术，依托商业客户的海量数据，挖掘数据价值，完成用户画像、风险控制、数据决策等数据挖掘模型的构建、维护、部署、评估和持续优化工作。 3、理解数据的产品应用场景逻辑，支持业务部门商业数据分析，及时发现和分析其中隐含的变化和问题，为业务发展提供决策支持。 4、负责跟进行业最新深度学习算法相关先进技术，研究并应用的学习算法，持续提升模型的精准性和鲁棒性，提升公司学术影响力。 任职要求： 1、数学、电子及计算机、金融类专业，3年以上工作经验，编程基本功扎实；具备较好的机器学习、数据挖掘、统计学理论基础，硕士以上学历，博士优先。 2、熟练掌握常见机器学习算法（如LR、SVM、GBDT、DeepFM、Wide &amp; Deep、神经网络、决策树、贝叶斯等但不限于此），具备数据建模、模型评估、模型优化及模型应用能力，有一定建模和调参经验。 3、熟悉Python 和Java 或C++，熟悉TensorFlow/caffe等至少一种深度学习框架。 4、具有以下经验者优先:具有搜索/推荐/广告系统/nlp/知识图谱相关工作经验，具有前端/后台服务开发经验。 5、有带领团队进行海量数据处理、分析和挖掘的项目经验，并有实际上线的数据产品。</t>
  </si>
  <si>
    <t>上海牵记网络科技有限公司</t>
  </si>
  <si>
    <t>五险一金 员工旅游 绩效奖金 年终奖金 弹性工作 不加班 健身达人 免费蛋白粉</t>
  </si>
  <si>
    <t xml:space="preserve"> 我们技术栈 + Ruby &amp; Elixir &amp; Golang 后端语言 + Redis &amp; PostgreSQL &amp; MySQL + RESTful API design + Swift 4.x + ELK数据分析、监控 + newrelic、airbrake监控 + 大量使用CDN  你将会做什么 + Web端页面开发(响应式) + 微信端小程序  谁更适合这个职位？(提供Github账号以及作品链接) + 两年及以上工作经验 + 熟练掌握Vue.js或React + 了解以及实践过响应式页面，了解RESTful + 深刻理解 Web 相关标准，熟练掌握 CSS。熟悉浏览器兼容性问题，熟悉前端性能优化 + 写测试用例，注重代码质量，以及持续优化 + 善于沟通，自我驱动，有责任心。良好的团队协作精神   加分项 + 了解CDN，缓存 + 有过网页播放器开发经历 + 写博客、开源贡献者 + 健身爱好者</t>
  </si>
  <si>
    <t>上海众万网络科技有限公司</t>
  </si>
  <si>
    <t>1.Java、PHP、Ruby、Cobol，Android、ERP,dotnet,VB.net等一年以上开发经验； 2.日语3级以上； 3.正社员 4.奖金、涨薪、保险、休假等有； 需要2年左右的工作经验， 对日外包项目，对日语还是有要求的。会有要求去日本出差等 我们公司会加微信进行沟通</t>
  </si>
  <si>
    <t>丽珠医药集团股份有限公司</t>
  </si>
  <si>
    <t>五险一金 专业培训 绩效奖金 年终奖金 弹性工作 节日福利</t>
  </si>
  <si>
    <t>绩效奖金 弹性工作 带薪年假 节日福利 定期体检 六险一金 餐饮补贴 交通补贴 专业培训 通讯补贴</t>
  </si>
  <si>
    <t xml:space="preserve">工作职责: 1、熟悉阿里云平台的云平台的监控、升级、部署、维护、备份、恢复等工作； 2、熟悉Docker或Ixc等容器管理； 3、熟悉mysql数据库，对系统性能调优有深刻理解； 4、熟悉Git类的源代码管理工具；  5、熟悉Jekins类持续集成、持续部署工具； 6、以线上业务的高可用性为目标，负责系统部署，应用发布，系统监控、维护，并持续进行优化； 7、解决运维工作中重大故障，性能瓶颈等相关疑难问题，负责突发事件管理，问题跟踪与管理，提供运维报告； 8、负责站点及应用模块的性能分析与系统优化，不断提高系统运行效率； 9、配合优化运维规范、工作流程、应急预案等。  任职要求: 1、计算机或相关专业
全日制本科以上学历
； 2、熟练使用 shell、perl、python、ruby 等脚本编程语言； 3、具有大型网站的运维经验，熟悉 apache、nginx、haproxy 等服务器的部署、配置和优化； 4、熟悉 mysql、redis/memcache、rabbitmq 等服务器的部署、配置和优化； 5、熟悉 ansible、saltstack、puppet 等自动化工具； 6、熟悉 zabbix、nagios、prometheus 等监控方案； 7、熟悉 docker、kubernetes，具有实战经验者优先;    公司福利： 1、上市公司劳动合同，买五险一金，项目奖金，该有都会有； 2、员工可享受带薪年假； 3、节日福利，还有丰富的员工活动； 4、按照国家法定节假日放假。 </t>
  </si>
  <si>
    <t>软件中高级测试工程师</t>
  </si>
  <si>
    <t>安骑科技</t>
  </si>
  <si>
    <t>武汉极目智能技术有限公司</t>
  </si>
  <si>
    <t>五险一金 员工旅游 绩效奖金 年终奖金 定期体检 股票期权</t>
  </si>
  <si>
    <t>岗位职责： 1、编写测试计划：参与需求评审，仔细阅读项目规格说明、设计文档等，充分掌握系统的性能、特点、业务流程等，保证产品测试工作的计划性与规范性； 2、执行测试：根据测试计划及测试案例，执行测试，并根据产品特点及测试要求，实施集成测试、系统测试等，及时发现软件缺陷，评估软件的特性与缺陷； 3、进行BUG验证：根据测试结果，与开发部门反复沟通测试情况，督促开发部门解决问题，修正测试中发现的缺陷，完善软件功能； 4、进行测试记录和相应文档编写和管理， 编写测试报告和对测试结果分析，输出产品培训资料，相关测试报告等； 5、改进测试流程、工具；分析测试质量，能够回溯问题并提出改进建议； 6、完成web、APP的相关测试工作，收集软件问题反馈。 任职要求： 1.计算机相关专业，本科及以上学历，2年以上经验； 2.具有软硬件测试经历，懂得开发语言、数据库的人员优先； 3.熟悉/Shell/PHP/Python/Ruby等一种语言，熟悉MySQL数据库操作； 4. 熟悉测试流程和规范，熟练掌握软硬件测试方法和常用测试工具，对软件测试工作有浓厚兴趣； 5.必须主动进取，仔细负责，有良好的团队合作精神，懂得建立规范和管理优先。</t>
  </si>
  <si>
    <t>五险一金 餐饮补贴 带薪年假 全勤奖 管理规范</t>
  </si>
  <si>
    <t>1.负责数据挖掘/多维分析模型设计； 2.负责汽车行车数据、用户驾驶行为数据的理论建模； 3.结合公司业务需求，提供有效数据分析支持，协助指导营销和决策工作； 4.对行业、新趋势进行信息收集，数据处理和研究分析，并结合业务提供相关建议。  任职资格： 1.本科及以上学历，数学、统计学等专业，熟悉车险业务者优先； 2.两年以上数据库分析、数据挖掘、数据统计等相关工作经验，有车联网数据分析经验者优先 3.熟悉数据挖掘模型，精通MATLAB、R、PYTHON、SQL或其他数据分析语言和工具； 4.有良好的逻辑思维和分析报告书写能力； 5.责任心强，具有钻研精神、较强的学习能力以及团队合作能力。</t>
  </si>
  <si>
    <t>2019信息-测试开发工程师</t>
  </si>
  <si>
    <t>中国东方航空股份有限公司</t>
  </si>
  <si>
    <t>航天/航空 计算机服务(系统、数据服务、维修)</t>
  </si>
  <si>
    <t>五险一金 绩效奖金 专业培训 定期体检</t>
  </si>
  <si>
    <t>招聘岗位：测试开发工程师  职务描述： 1. 参与产品测试的全过程，包括需求分析、设计评审、制定测试计划，设计和执行测试用例，进行缺陷跟踪和软件质量分析等。 2. 参与项目的需求治理、代码构建、单元测试、接口测试、自动化测试、发布、运营监控等研发流程活动； 3. 执行项目测试，包括制定测试计划、分配测试资源、构建测试环境，执行集成测试、回归测试等； 4. 保证被测系统的质量，并通过测试流程和方法创新，努力提升研发质量和效率；  职位要求： 1. 工科、计算机或其它相关专业本科及本科以上学历； 2. 至少3年以上测试开发工作经验； 3. 熟悉C/C++/Java/Python等至少一种编程语言，有Shell或Ruby/Perl等使用经验者优先； 4. 熟悉Linux或Unix操作系统； 5. 具有搭建测试环境和自动化测试环境的实际经验； 6. 有单元测试经验，JUnit两年以上实际编程经验； 7. 熟悉Devops方法论，会使用相关工具链及部署Docker、Jenkins等； 8. 熟悉oracle数据库，有数据库基本操作经验； 9. 有白盒测试、性能等专业测试领域经验者优先； 10. 精通测试流程和测试用例设计方法，能主动进行技术钻研； 11. 解决复杂问题，能编写测试环境脚本、自动化测试工具的能力； 12. 有很强的逻辑思维能力，谈判能力和冲突管理的能力； 13. 善于团队合作，理解和适应变化，以结果和行动为准则，努力追求成功；</t>
  </si>
  <si>
    <t>深圳市道合顺科技有限公司</t>
  </si>
  <si>
    <t>五险一金 员工旅游 绩效奖金 出国机会 专业培训 定期体检</t>
  </si>
  <si>
    <t>上海谷米实业有限公司</t>
  </si>
  <si>
    <t>岗位职责： 1.制定测试计划，编写测试方案，完成公司产品的相关测试工作； 2.搭建项目测试环境、更新测试软件系统，按要求调配测试系统环境； 3.参与需求分析、需求评审，提取测试需求，设计相关测试用例； 4.编制测试报告并评估软件质量，进行阶段性测试工作经验总结，更新测试知识库  任职要求： 1.大学本科以及以上学历，2年以上测试工作经验； 2.熟悉软件测试理论和方法，熟悉软件测试流程，熟练使用测试流程管理工具 3.有自动化、性能测试及相应工具的使用经验如QTP、Loadrunner、Jmeter等 4.熟悉mysql数据库及Linux操作系统 5.熟悉java/python/C等至少一种开发语言/脚本 6.具备良好的分析能力和沟通协调能力，工作认真负责，积极主动，有较高的工作效率  此岗位就职于道合顺科技持股的深圳魔方智能信息有限公司。 魔方智能信息是一家专业的电子行业数据服务的互联网公司，通过信息化的手段解决传统电子行业存在的弊病，让传统行业运行机制变得更加高效、合理和更有价值。魔方智能信息有限公司目前拥有IC魔方平台，该平台依托海量的元器件、方案、成品数据，通过打通数据之间的关系，提供包括元器件数据查询、可替换元器件匹配、元器件方案匹配、成品匹配及定制、在线交易等服务，通过不断变幻、重组数据，从而为整个电子行业生态提供更有价值的服务。 魔方智能信息有限公司拥有一流的员工队伍和信息资源，我们有信心和能力，为电子行业的未来提供新的选择和动力，为电子行业这艘航母保驾护航。</t>
  </si>
  <si>
    <t>五险一金 员工旅游 专业培训 出国机会 绩效奖金 年终奖金 下午茶</t>
  </si>
  <si>
    <t>工作职责： 1、根据产品需求设计并编写（接口、UI）自动化测试用例
2、搭建自动化测试环境，维护优化所负责产品的自动化测试脚本；
3、开发自动化测试框架，并维护和优化；
4、调研和评估新的测试技术和工具，并且应用和推广；
任职资格
1、本科学历，2年以上自动化测试经验，3年以上测试或开发经验，至少精通一种自动化测试框架；
2、具有设计和开发测试框架或平台的经验；
3、精通UI自动化测试和接口自动化测试，熟悉单元测试工具和常见的开源测试工具；
4、掌握Java或者C/C++语言，至少熟悉一种脚本语言，如Python/Ruby/Shell等；
5、具有如下任一经验
(1)有压力测试、性能测试、稳定性测试经验；
(2)有服务端接口自动化测试经验；
(3)有selenium和appium使用经验。
6、有较强的逻辑思维能力、分析能力和定位问题的能力，工作态度认真，做事积极主动，有较强责任心。</t>
  </si>
  <si>
    <t>运维工程师（外派软创）</t>
  </si>
  <si>
    <t>性能测试工程师（工作地在南京）</t>
  </si>
  <si>
    <t xml:space="preserve">任职要求： 1. 积极、负责的工作态度，良好开放的工作心态， 2. 较好的沟通交流能力、清晰的逻辑思维能力； 3. 精通Linux系统，主流开源方案如LNMP架构、Zabbix、Ansible、Redis, Tomcat, Haproxy等 4. 深入理解互联网广泛使用的技术，包括DNS、HTTP、Proxy、Load balancing、CDN等 5. 精通至少一门Linux上的脚本语言如shell，python，PHP，ruby等 6. 5年以上互联网或IT系统运维工作经验 7. 计算机相关专业，大专及以上学历  以下条件具备一条以上者优先考虑： 1. 熟悉市场主流的某云计算厂商（AWS，Azure，Aliyun）的知识，有该云平台上业务运维经验. 2. 精通一种虚拟化技术（如KVM、XEN、ESXi、Hyper-V等），有实际虚拟化项目经验 3. 精通行业IT系统架构，具备丰富的系统、网络、存储、数据库、备份/恢复软硬件方案的实践经验； 4. 精通OpenStack或者Docker的运维 5. 我们希望你有云运维背景；我们更看重你有系统、应用运维及网络运维背景。   </t>
  </si>
  <si>
    <t>此岗位要求在南京工作或者能去南京出差的人员 工作职责： 1、负责性能测试项目需求分析、测试脚本开发、测试数据准备、测试执行、测试监控、测试结果收集等工作； 2、负责分析及定位系统性能瓶颈，并给出性能优化建议； 3、调研性能评测前沿技术、具有主流开发、测试框架开发能力者更佳； 4、本科学历，2年以上性能测试经验； 5、熟悉性能测试的整体流程、方法，概念明确，思路清晰； 6、熟练掌握一种性能测试工具和开发语言；例如：Jmeter/LoadRunner、java/Python等； 7、负责协助开发、运维进行性能测试结果分析，分析系统性能瓶颈，编写性能测试报告； 8、熟练使用Linux及常用监控命令，了解JVM、Oracle、Mysql、DB2的监控及优化； 9、了解分布式应用负载均衡技术； 10、负责并可独立完成各类应用系统的性能测试工作； 11、工作认真负责、主动性强、抗压能力强</t>
  </si>
  <si>
    <t>高级Android工程师</t>
  </si>
  <si>
    <t>广州宜健邦科技有限公司</t>
  </si>
  <si>
    <t>周末双休 绩效奖金 节日福利 弹性工作 餐饮补贴 年终奖金 员工旅游 五险一金 晋升机会</t>
  </si>
  <si>
    <t>一、公司和平台介绍 公司Easy Healthcare Corporation总部在美国芝加哥，国内有广州分公司，以及上海和北京IT团队。 Easy Healthcare Corporation致力于通过智能化的生物医疗产品和平台，为备孕人群、医疗检测机构、家庭保健医疗受众群体提供完整的解决方案。目前公司有三大类型的销售平台 ： 第三方平台 （Amazon，Walmart.com, eBay）、自有垂直电商网站、自主研发整合多硬件产品的APP平台。经过近五年的耕耘，公司已建立了排卵，验孕，毒检，慢病管理、体征监测、毒品检测等产品线。  Premom APP是为公司现有客户和潜在用户（客户）提供的备孕预测平台，以先进的NFP算法为基础，结合用户各体征数据LH、PDG、BBT等，预测排卵日和***备孕期。  岗位职责 1、负责Android 移动应用程序的开发、编码、调试和维护。 2、负责后端服务的集成，完成Google play中的部署和发布。 3、负责在开发过程中相关的技术规范文档的编写工作和系统测试。 4、负责客户端的性能优化，控制App对内存、CPU、流量、电量的消耗，打造产品良好技术体验。  要求和技能 1、拥有计算机相关专业学历，具有2年以上原生Android独立开发经验 2、精通Java，Android SDK和Common Android库 3、熟悉JNI和Android蓝牙4.0协议开发 4、具有离线存储，线程和性能调试的经验 5、熟悉RESTful API，将Android应用程序连接到后端服务 6、了解其他Web技术和UI / UX标准 7、了解Google的Android设计原则和界面指南 8、熟练掌握代码版本控制工具，例如Git 9、擅长基准测试和优化 10、熟悉蓝牙4.0协议开发 11、具有良好编码风格，具有良好的代码编写规范和书写文档的习惯 12、良好的英语沟通技能，需要与美国业务团队进行讨论和交流 13、愿意学习新的移动平台技术 加分项 1、拥有一定的后端开发能力  1、Ruby，HTML5，CSS3</t>
  </si>
  <si>
    <t>ETL开发工程师（大数据方向）</t>
  </si>
  <si>
    <t>广州安正软件股份有限公司</t>
  </si>
  <si>
    <t>五险一金 餐饮补贴 周末双休 节日福利 带薪年假</t>
  </si>
  <si>
    <t>【岗位职责】 1、参与金融行业大型数据仓库（大数据平台）项目需求调研、程序优化、项目管理工作； 2、参与大数据平台架构的开发、流程优化及解决ETL相关技术问题； 3、负责项目中的关键模块开发、项目实施跟踪 、客户培训、相关文档编写等工作； 4、负责与实施项目组沟通及产品技术支持。 【岗位要求】 1、计算机相关专业，全日制本科及以上学历，3-5年数据库开发工作经验； 2、掌握数据仓库基础理论知识，了解Hadoop架构原理，了解数据仓库模型设计和ETL设计技术； 3、熟练使用SQL语言开发技能，熟练掌握存储过程、函数等开发技术，了解Oracle，Mysql等数据库，最少精通一种数据库； 4、掌握Kettle、Informatica等etl工具开发技术者优先； 5、 了解hdfs，hive，hbase，sqooq，kafka等技术； 6、 良好的沟通和团队协作能力，乐观向上，有一定抗压能力，独立思考能力，对数据的敏感性； 7、 至少掌握Java、python、Scala中的一门语言。</t>
  </si>
  <si>
    <t>广州市至上至品贸易有限公司</t>
  </si>
  <si>
    <t>员工旅游 交通补贴 通讯补贴 专业培训 出国机会 绩效奖金 年终奖金 五险一金 弹性工作 股票期权</t>
  </si>
  <si>
    <t>1、负责对合法授权的目标主机、网络和应用系统开展渗透测试，并编制渗透测试报告； 2、跟踪国际/国内信息安全动态，进行安全漏洞分析、研究与挖掘，并按照规定程序进行预警； 3、负责突发信息安全事件应急处置，进行事件分析溯源，消除影响。 4、结合漏洞问题和程序员结合修复程序。 任职要求： 1、熟悉常见的应用系统、服务器、网络设备和安全设备漏洞及攻击原理，并能结合实际应用环境给出有效的安全解决方案； 2、精通WEB安全测试、APP安全测试，熟练掌握SQL注入、XSS、命令注入和CSRF等常见的web安全漏洞利用技术及修复方法； 3、熟悉1种以上编程语言，如php、JavaScript、ruby、python等，能够独立编写自动化脚本、安全检查工具者优先； 4、具备木马、病毒、后门等分析技能，关注业界最新的安全技术发展动态，并经过研究后投入实际工作应用； 5、根据个人综合能力具体</t>
  </si>
  <si>
    <t>五险一金 年终奖金 绩效奖金 弹性工作 定期体检 包两餐 下午茶</t>
  </si>
  <si>
    <t xml:space="preserve">职位职责： 1、负责游戏服务器的系统运维工作，包括：发布变更版本、系统监控、系统升级、系统安全、性能优化等； 2、积累并规范化系统运维开发的实践并文档化。 职位要求： 1、本科或以上学历，计算机相关专业； 2、有服务器维护经验； 3、两年以上运维相关、系统开发等工作经验，熟悉运维流程，能够独立完成自动化运维平台的开发，如监控、部署、配置等 4、熟悉Linux / Unix / Windows操作系统； 5、有一定的开发能力（掌握至少一种脚本语言，如Python、Bash等）；  6、有较强的沟通协调能力，工作认真细致，有强烈的负责心，良好的团队合作精神，积极主动的工作态度，能独立解决线上问题。 </t>
  </si>
  <si>
    <t>安全运维工程师（广州）</t>
  </si>
  <si>
    <t>中国电信股份有限公司上海分公司</t>
  </si>
  <si>
    <t xml:space="preserve">学历要求:本科及以上
专业要求:信息安全、计算机科学与技术、软件工程等相关专业 岗位职责 :
1. 研发自动化运维平台，提高运维、开发协作效率，规范操作流程；
2. 研发基础服务组件，解决运维实际需求，减少重复开发与运维；
3. 评估系统性能和运行状态，建立量化指标，用数据指导优化；
4. 参与系统、应用线上运维工作，并提出提高整体运维水平的建议。
应聘资格要求:
1.熟悉Windows、Linux等系统，具备良好的网络安全意识，具备系统漏洞扫描、安全加固等实战经验优先；
2.熟悉主流安全产品，如防火墙、IPS、WAF、防病毒等，能够完成设备的安装配置及日常维护；
3.熟悉TCPIP协议，路由交换的基本概念，能熟练操作路由器、交换机、VPN的配置，熟练使用基本网络检查工具；
4.熟悉Python、Ruby、Shell等一种及以上脚本语言，能够独立编写各类小工具者优先；
5.熟悉HTTP协议，了解常见WEB中间件及数据库的操作；
6.熟悉常见的网络监控工具、网管系统。 </t>
  </si>
  <si>
    <t>运维监控</t>
  </si>
  <si>
    <t>北京海量数据技术股份有限公司</t>
  </si>
  <si>
    <t>补充医疗保险 五险一金 员工旅游 弹性工作 股票期权</t>
  </si>
  <si>
    <t>北京鑫瑞天翔科技发展有限公司</t>
  </si>
  <si>
    <t>1、大学本科及以上学历，计算机或相关专业 2、具有3年以上系统监控软件或者产品实施、运维管理经验，熟悉BMC或同类系统监控软件或产品运行维护 ，有较强的分析解决相关问题的能力 3、具备一定的编程能力，熟悉unix shell、python、SQL等编程语言 4、具有监控产品资质证书或者ITIL认证优先 5、责任心强，工作积极主动，具有团队协作精神和创新精神</t>
  </si>
  <si>
    <t>五险一金 年终奖金 餐饮补贴 绩效奖金 专业培训 弹性工作</t>
  </si>
  <si>
    <t xml:space="preserve"> 岗位职责： 2、负责上述负责系统的性能优化、问题解决；</t>
  </si>
  <si>
    <t>1、熟悉测试工作流程，能编写测试计划，设计性能/功能测试数据和测试用例； 2、熟练使用LoadRunner，jmeter等常见性能测试工具，熟练编写测试脚本和使用测试工具,善web,app,还有后端的性能测试方法和测试策略,分析性能测试指标，定位系统瓶颈； 3、 熟悉java开发语言及相应的开发工具，会使用一种以上jvm监控调优工具；熟练操作数据库；至少熟悉一种脚本语言，如Shell、Ruby、Pythony等脚本语言 4、掌握多种跨平台性能监控、数据收集能力；掌握JProbe/Spotlight/sitecope等性能监控工具；精通内存、处理器、进程、磁盘I/O、网络容量性能分析方法； 5、熟悉应用程序、系统、网络、数据库调优能力； 6、具备软件测试平台及环境搭建部署的能力,熟悉linux系统，会使用常用的命令； 7、强烈的责任心，踏实肯干，思路敏捷，对缺陷敏感，能够独立分析缺陷产生原因 8、对财务软件、资金支付软件有测试经验优先。</t>
  </si>
  <si>
    <t>风险政策师</t>
  </si>
  <si>
    <t>麦芒（深圳）互联网信息服务有限公司</t>
  </si>
  <si>
    <t>六险一金 年终奖金 定期体检 弹性工作 餐饮补贴 交通补贴 员工旅游</t>
  </si>
  <si>
    <t>岗位职责： 1. 负责设计制定各类消费信贷产品的风险政策及流程，包括授信审批流程、信用评级模型、信用政策及策略等； 2. 与产品、技术等部门沟通协作，根据产品需求及业务目标提出风险审批系统的业务需求，跟进系统实现及推动落地等工作； 3. 通过数据分析与挖掘，撰写风险政策分析报告，跟踪政策的执行情况和效果，能提出改善措施并及时调整业务策略； 4. 负责风险决策引擎的开发和部署，使风险政策得以落地实施； 5. 负责评分卡模型设计与开发、实施、上线及监控。  任职资格： 1. 本科及以上学历，经济、金融、数学、统计、数据挖掘等相关专业； 2. 1年以上金融行业数据分析、建模工作经验；熟悉机器学习、数据挖掘相关算法的优先； 3. 有同业（信用卡、小额贷款）授信政策、策略开发、风险管理等经验者优先； 4. 熟练应用Excel，熟练掌握一种以上主流的统计分析工具：SAS/SQL/Python/R/SPSS 等； 5. 性格开朗、工作主动细致、有耐心、善于沟通、学习能力强，能够承受较大的工作压力； 6. 对数据敏感，具有较强文字表达能力及熟练数据分析解读经验。  能给你的： 1、搬砖时间：7.5小时工作制，9:30--12:00 13:0--18:30，周末双休； 2、季度团建：200元/人团结基金，释放压力，尽情撩妹（亦可撩汉）； 3、俱乐部活动：游泳、羽毛球、篮球等各类打野项目，腹肌人鱼线火速浮现； 4、下午茶活动：水果、零食、饮品、小吃随手开启，吃到你腿软； 5、节日福利：情人节、女神节、端午节、中秋节、圣诞节等大小节日我们都过，带给你不一样的感觉； 6、世纪瑰宝级技术小哥哥成群结队，态度温和，面目慈善（可脑补草泥马奔跑慢镜头），供肆意蹂躏； 7、年度旅游：每年组织出游，与麦芒兄妹畅想两天一夜，带你领略祖国的大好风光。</t>
  </si>
  <si>
    <t>上海邮乐网络技术有限公司</t>
  </si>
  <si>
    <t>五险一金 专业培训 通讯补贴 员工旅游 年终奖金 定期体检</t>
  </si>
  <si>
    <t>1. 参与互联网软件产品测试的全流程，包括参与需求分析、设计评审，设计和执行测试用例，进行缺陷跟踪等； 2. 执行项目测试，包括制定测试计划，构建测试环境，执行集成测试，回归测试等； 3. 保证被测系统的质量，并通过测试流程和方法创新，努力提升研发的质量和效率。  岗位要求： 1. 大专及以上学历，计算机或其他相关专业； 2. 3年及以上软件开发、自动化测试工作经验； 3. 熟悉C、C++、Java等至少一种编程语言，有Shell、Ruby、PHP、Perl、Python等使用经验者优先； 4. 有性能、安全、白盒测试等专业测试领域经验； 5. 熟悉Linux或Unix操作系统； 6. 精通测试流程和测试用例设计方法,能主动进行技术钻研； 7. 解决复杂问题和编写自动测试工具和系统的能力； 8. 很强的逻辑思维能力，谈判的能力和冲突管理的能力； 9. 善于团队合作，理解和适应变化，以结果和行动为准则，努力追求成功。</t>
  </si>
  <si>
    <t>五险一金 餐饮补贴 节假日福利</t>
  </si>
  <si>
    <t>地上铁租车（深圳）有限公司</t>
  </si>
  <si>
    <t>工作职责： 1.深入了解现金贷业务，为团队提供数据分析及业务诊断，并对业务发展提供决策建议 2.对现金贷业务核心指标持续监控及跟踪分析，定时出具风控报告，并对异常波动情况进行深入分析和问题定位 3.现金贷风控平台设计，建立反欺诈规则和风控模型 4.参与数据挖掘及各类建模工作，并推动数据挖掘及建模技术在现金贷业务中的实现及应用 5.管理线上产品项目团队，及时发现问题和迭代风险策略  任职要求： 1.数学、统计学、计算机、金融学等专业背景，本科以上学历 2.1-3年数据分析工作经验，有金融行业数据分析经验优先考虑 3.有较强的逻辑思维和数据分析能力 4.有一定的数据库知识及操作技术，如hive, oracle等 5.了解一种或几种数据分析工具，如SAS, R, SPSS等  6.熟练掌握一种或几种计算机编程语言，如C/C++, Python, Perl, Matlab等</t>
  </si>
  <si>
    <t>交通/运输/物流 租赁服务</t>
  </si>
  <si>
    <t>广东中外运电子商务有限公司</t>
  </si>
  <si>
    <t>五险一金 餐饮补贴 通讯补贴 节日福利 全勤奖</t>
  </si>
  <si>
    <t>岗位职责：
1、根据项目测试计划和方案，对产品进行功能测试、接口测试、自动测试、性能测试等；
2、通过测试相关流程、策略、方法和工具等优化和创新，提升测试的质量和效率；
3、解决测试过程中的复杂技术问题，熟悉一门语言python或Ruby等；
4、参与测试团队技术培训、知识分享；
5、具有良好的逻辑思维以及问题分析能力，强烈的责任感；
6、良好的沟通能力以及团队合作意识；
任职要求：
1、大专以上学历，计算机专业优先；
2、懂fiddler，jmeter，postman等工具；
3、熟悉python，ruby等语言优先；
4、有移动端以及web端经验，具有车联网领域的测试经验优先。</t>
  </si>
  <si>
    <t>弹性工作 周末双休 国有企业</t>
  </si>
  <si>
    <t>1.参与软件需求分析，进行模块概要设计，模块详细设计，代码编写，单元测试等工作，对软件质量负责； 2.在保证质量的前提下、按时完成开发任务； 3.与项目的相关管理、测试和需求人员沟通和合作； 4.负责相关技术文档的编写； 5.跟进业务变化，注重用户体验，快速响应前端的产品体验开发实现。  任职要求： 1、本科以上学历，计算机相关专业； 2、2年以上iOS应用开发经验； 3、精通Objective-C、Swift4.0开发语言，熟练掌握iOS开发平台、框架及API调用； 4、熟练掌握常用第三方库的使用； 5、熟悉iOS的UI设计及各种控件的使用，能够封装项目常用Framework动态或静态组件库； 6、熟悉iOS下网络通信机制，熟悉TCP/IP，HTTP协议 ： 7、熟悉HTML、CSS、JavaScript，有小程序、uni-app或跨平台项目开发经验优先考虑。 8、较好的逻辑思维分析和表达和沟通能力，有较强的自学能力以及团队协作意识。</t>
  </si>
  <si>
    <t>上海同温层智能科技有限公司</t>
  </si>
  <si>
    <t>弹性工作 节日福利 五险 专业培训 绩效奖金</t>
  </si>
  <si>
    <t>工作职责： 1. 负责相关业务系统的规划部署，对服务器构架和网络进行规划、设计、建设、维护、优化和改进。 2. 负责规划相关业务系统日常运维流程，监督日常运维操作。 3. 负责日常技术运营维护、事务处理，系统升级、备份和恢复，日志报告等。 4. 负责运维数据的分析和总结。 5. 保障系统正确高效运行；设计运维方案并编写相应文档。  任职要求： 1、 大学本科及以上学历，计算机或相关专业，1年以上开发经验； 2、熟悉Linux，熟练掌握Shell编程语言及另一门脚本语言（Python、Ruby或Perl）； 3、熟悉Nginx，MySQL，Redis，Hdfs等管理工作； 4、熟悉spring cloud、docker、zookeeper、dubbo、RabbitMQ、Kafka等软件服务的部署； 5、熟悉JAVA编程环境，熟悉代码管理工具git、svn，熟悉 Jenkins CI 持续集成工具。</t>
  </si>
  <si>
    <t xml:space="preserve">1、负责维护管理公司网络、电脑、监控、通讯等其他弱电设备设施的日常维护管理工作； 2、进行办公设备的日常维护及管理；技术档案维护； 3、安装和维护计算机、服务器系统软件和应用软件，同时为其他部门提供软硬件技术支持； 4、安装、调试公司开发的软硬件； 5、负责客户公司服务器安装及管理；  要求： 1、大专以上学历，计算机相关专业，三年以上相关工作经验； 2、有python和linux下开发经验优先； 3、有CCNA，CCNP证书优先考虑； 4、对人工智能领域有较强兴趣；   </t>
  </si>
  <si>
    <t>web高级开发</t>
  </si>
  <si>
    <t>北京赛思天成科技有限责任公司</t>
  </si>
  <si>
    <t>IOS开发工程师</t>
  </si>
  <si>
    <t>五险一金 交通补贴 餐饮补贴 通讯补贴 绩效奖金 定期体检 生日礼品 节假日福利</t>
  </si>
  <si>
    <t>Capgemini Japan K. K.凯捷日本</t>
  </si>
  <si>
    <t>高级数据分析师-电商项目分析</t>
  </si>
  <si>
    <t>五险一金 年终奖金 弹性工作 补充医疗保险 员工旅游 定期体检 节假日福利</t>
  </si>
  <si>
    <t>要求：具备英语读写能力，可以简单交流或者粤语至少可以听懂 有Swift和 MVVM实际项目经验连续做过半年以上 两年以上相关工作经验， 职级：SSE-TL 具有较强的沟通交流能力，能在快节奏环境中工作，有责任心和进取心 具有很好的学习能力，能适应工作压力，具备良好的团队精神和敬业精神</t>
  </si>
  <si>
    <t>岗位职责： 1、 根据对市场环境和业务的了解，独立承担复杂分析任务，对业务问题进行深入分析，为公司运营决策、产品方向、销售策略提供数据支持，能对关键分析思路进行产品化； 2、数据模型建立和运营经验、数据化运营经验、数据类产品类规划经验，有丰富的跨团队、部门的项目资源整合能力，能够独立开展研究项目； 3、熟悉并能应用数据分析技术（聚类分析、回归分析、决策树等）； 4、熟悉SQL、Python、Excel，熟悉统计类语言，R语言、Matlab***。 5、沉淀分析思路与框架，构建数据分析体系、推动数据化运营工作。  岗位要求： 1、大学本科以上学历，金融、数学、统计、计算机类专业等； 2、逻辑思维严密，有很好的分析能力和报告展示能力； 3、开阔的思维能力和较好的执行力。</t>
  </si>
  <si>
    <t>实习生（iOS手机应用开发工程师）</t>
  </si>
  <si>
    <t>云健康医疗科技集团有限公司</t>
  </si>
  <si>
    <t>专业培训 弹性工作 零食水果多 团队友爱</t>
  </si>
  <si>
    <t>职位诱惑：  1、零食水果巨多，满足你的吃货属性; 2、专人的指导与培训; 3、缤纷多彩的内部文娱活动（水果拼盘大赛、万圣节、KTV大赛等）; 4、每月月底下午茶会&amp;生日派对;  职位描述：  1.2018届计算机相关专业，本科及以上学历； 2.面向对象、数据结构、算法基础扎实； 3.了解iOS开发，熟悉Swift编程语言优先； 4.对移动端开发有强烈兴趣，有作品优先；</t>
  </si>
  <si>
    <t>五险一金 交通补贴 通讯补贴 年终奖金 定期体检 员工旅游 餐饮补贴</t>
  </si>
  <si>
    <t>1. 负责根据产品需求设计测试用例、自动化测试场景、开发自动化测试脚本，独立完成自动化测试； 2. 负责测试自动化框架设计、搭建，构建持续高效自动化测试体系； 3. 负责工程效率相关类平台规划、设计、开发，为开发、测试提供支持； 4．打通研发工具链，提升研发效率。  岗位要求： 1、计算机或相关专业本科以上学历，具有2年以上测试开发相关工作经验，有互联网测试经验者优先； 2、熟悉Java/PHP/Python/Ruby等一种或多种高级语言，熟悉时下流行测试框架、工具（如Selenuim、Appium等）； 3、熟悉Linux，熟悉MySQL/分布式数据库操作； 4.负责服务端/移动端产品的测试开发工作，负责产品组件的功能测试、接口测试、性能测试、测试环境管理维护等； 5、参与整个部门持续集成、自动化流程规范的体系建设； 6、熟悉Sonar、Jmeter、Jenkins等工具； 7.对研发工作效率有自己的见解，对打通研发工具链提升研发效率有浓厚的兴趣。</t>
  </si>
  <si>
    <t>岗位职责： 1、完成基于NGS高通量测序项目的常规数据分析； 2、相关生物信息数据的采集、整理、挖掘和利用； 3、完成部门主管交代的其他工作。 任职要求： 1、本科以上学历，生物信息、遗传学、医学统计等相关专业； 2、具有扎实的专业基础，具有独立工作能力，工作认真负责，身体健康； 3、具有良好的团队精神，较好的学习能力及沟通能力； 4、有一定的计算机应用能力，熟悉linux系统，最好掌握Perl、R、Python中的一种计算机语言； 5、生物信息专业或生物信息相关背景者优先考虑，有数据分析经验者优先考虑。  备注：1.公司提供上下班班车（公司班车直达莘庄地铁站；园区班车到南桥）； 2.公司提供有竞争力的薪酬和福利待遇，为您和您的家人提供良好的生活保障； 3.公司提供个人事业发展和创业梦想的发展平台，实现您的人生价值！ 4.欢迎抱有梦想的应届毕业生和有经验的专业技术人才加入！</t>
  </si>
  <si>
    <t>ios高级开发/架构师（北京知名上市公司）</t>
  </si>
  <si>
    <t>2-4万/年</t>
  </si>
  <si>
    <t>北京捷锐通信息技术有限公司</t>
  </si>
  <si>
    <t>加班补助 职位培训 外派联通 通讯测试 节日福利 领导亲近</t>
  </si>
  <si>
    <t>高级性能测试工程师 职位描述 1、计算机相关专业，大专及以上学历，三年以上工作经验，其中1年以上专职性能测试经验； 2、熟练掌握Jmeter性能测试工具，能对jmeter相关插件熟练运用，能二次开发者优先； 3、掌握http、webservice、restful协议框架的性能测试； 4、熟悉主流数据库以及常见的NoSQL存储，如Redis、MongoDB等； 5、熟练使用Linux操作系统、主流的中间件，熟悉TCP/IP、HTTP、Socket等网络协议； 6、熟悉性能基准测试、压力测试和稳定性测试的工具和方法； 7、具备应用程序、操作系统、硬件、网络、中间件、数据库故障诊断和调优能力； 8、掌握C++/C、Java，PHP/Perl/Python/Ruby、JavaScript一种或几种语言； 9、性格开朗乐观，有较强的抗压能力，责任心强，积极主动，善于沟通，具有很强团队协作能力。  岗位职责： 1、产品性能测试需求分析，制定性能测试计划； 2、负责产品的性能稳定性测试，进行性能基准评估、性能问题定位，参与性能调优并提出改进意见； 3、编写各种类型的接口性能测试脚本，参与全链路压测工作； 4、编写和维护测试报告，分析测试结果，找出性能瓶颈并跟进问题的解决； 5、发生性能瓶颈时能够快速准确地定位问题并提出优化建议，对性能监视数据进行分析并提交分析报告； 6、带领性能测试团队，培训和指导性能测试工程师，建立和维护性能测试知识库。 注意:此岗位需要自行准备自己的案例即jmeter的脚本 ，U盘或网盘即可</t>
  </si>
  <si>
    <t>IOS开发实习生</t>
  </si>
  <si>
    <t>岗位责任： 1、根据各类基础数据建立算法模型； 2、所构建算法模型需具备自学习、自修正性能； 3、可基于环保行业数据或图像进行分析、决策；  岗位要求： 1、本科（含）以上学历，数学相关专业尤佳。 2、精通MATLAB或者Python，熟练使用常用算法和数据结构； 3、有较丰富的运用数学模型解决现实问题的经验； 4、熟悉常用数据库中的一种，熟悉SQL语言，了解数据库的基本设计理念； 5、对数据有相当的敏感性； 6、很强的学习能力和动手能力； 7、思维敏捷，良好的逻辑分析能力、良好的沟通及组织能力； 8、较强的意志力和抗压能力。</t>
  </si>
  <si>
    <t>PHP 高级研发工程师</t>
  </si>
  <si>
    <t>上海邮康企业管理有限公司</t>
  </si>
  <si>
    <t>招聘对象：2020年毕业的本科应届生；能连续实习6个月及以上。  岗位要求： 1、有IOS平台应用开发经验； 2、良好的C/C++编程基础； 3、熟悉Objective-C 2.0、swift语言，掌握IOS各种系统控件； 4、丰富的手机UI设计经验，网络开发经验，熟悉iphone开发流程； 5、工作积极主动，对移动产品有浓厚的兴趣。  实习补贴：实习工资2K/月，提供工作午餐及加班晚餐；有转正机会。</t>
  </si>
  <si>
    <t>弹性工作 绩效奖金 带薪年假 节日福利 做五休二 周末双休 五险一金 高温补贴</t>
  </si>
  <si>
    <t>工作职责：
* 电商后台订单系统的开发和迭代。
* 前端 App 所使用的 API 的设计和开发。
* 按业务推进和规模，能采取不同技术解决方案快速应对。
职位要求：
* 五年以上 PHP 开发经验，深入理解面向对象编程。
* 拥有良好的编码习惯，要求结构清晰，命名规范，逻辑性强，代码冗余率低。
* 精通至少一种 PHP 开发框架 Laravel / ThinkPHP 等。
* 熟悉前端技术，能使用 JQuery / Bootstrap，能手写 HTML / CSS / JavaScript。
* 熟悉 Apache / Nginx 等开源服务器。
* 精通 MySQL 数据库，对 SQL 性能调优有实战经验。
* 能熟练使用 Git 进行项目管理。
* 能独立分析问题，解决问题，对疑难攻关抱有强烈兴趣。
* 强烈的责任心和良好的团队合作精神，较好的沟通能力。
* 具备优秀的逻辑思维能力，学习能力强，有责任心，有担当。
* 熟悉 Restful 规范，能架设和使用各类第三方接口。
加分项：
* 熟练使用 Angular JS、ReactJS、VueJS
* 参与开源项目，Github 上有自己的项目。
* 有微信公众号，小程序开发经验。
* 熟悉 Unix 体系 Shell 命令及管道，熟悉 Vim，熟悉正则表达式。
* 能使用其他编程语言 Python / Ruby / Perl 等构建应用。
* 自信、开朗、热爱运动、热爱编码。
* 有敏捷开发经验，目标驱动自我管理。
* 细节控。轻微强迫症。</t>
  </si>
  <si>
    <t>IOS开发工程师实习生</t>
  </si>
  <si>
    <t>初级/中级测试工程师</t>
  </si>
  <si>
    <t>中高级安全运维工程师</t>
  </si>
  <si>
    <t>上海非码网络科技有限公司</t>
  </si>
  <si>
    <t>1、协助对iOS客户端应用的开发和维护； 2、协助参与设计、开发、测试，以及维护iOS应用程序； 3、按照产品要求和项目计划，按时提交高质量代码，完成开发任务。 岗位要求： 1、全日制计算机相关专业本科学历； 2、熟练Object-C或swift； 3、熟练使用XCode、Cocoapods等开发工具，熟练使用MacOS； 4、熟悉iOS平台的应用开发流程、MVC架构、网络通信等，有良好的软件工程概念和编程习惯； 5、工作态度积极，认真细致，有责任心，善于沟通交流，有良好的团队协作精神和服务意识；  6、能快速学习和掌握新工具、新技能，乐于主动学习。</t>
  </si>
  <si>
    <t>工作职责 1、快速熟悉系统业务，结合系统屡出相应的测试业务流程； 2、根据需求完成测试需求分析，制定测试计划，设计测试数据和测试用例； 3、准确地定位并跟踪问题，推动问题及时合理跟进修复进度； 4、维护测试流程，统计和分析测试结果，改善测试流程并提出建设性意见； 5、执行项目团队交办的其他相关任务。  任职资格 1、大专以上，计算机专业； 2、1--3年功能测试、性能测试经验； 3、有较强的逻辑思维能力，并有良好的测试用例编写习惯，独立完成分配的测试任务； 4、熟悉测试工作流程，熟悉测试理论知识，具备B/S、APP测试经验； 5、掌握一门编程语言，能熟练编写测试脚本，如Java、Python等； 6、掌握操作系统平台如windows、linux环境并能在linux环境下独立完成测试项目； 7、熟悉数据库工具如Oracle、Mysql，熟悉常用sql语言； 8、有金融行业经验者优先。</t>
  </si>
  <si>
    <t>五险一金 员工旅游 交通补贴 餐饮补贴 年终奖金 弹性工作 定期体检 股票期权</t>
  </si>
  <si>
    <t xml:space="preserve">1. 负责安全运维方案实施，如信息安全风险评估与分析、安全设备日常维护等。 2. 负责相关故障、疑难问题排查处理，编制汇总故障、问题，定期提交汇总报告。 3. 负责维护公司内部安全平台。 4. 负责网络监控和应急反应，实施安全扫描评估。 5. 负责日常系统安全维护，及安全监控，提供IT软硬件安全方面的服务和支持，保证系统的稳定。 6.完成上级安排的其他工作。 任职要求 1. 熟悉Windows、Linux等系统，具备良好的网络安全意识，具备系统漏洞扫描、安全加固等实战经验优先。 2. 熟悉主流安全产品， 如防火墙、IPS、WAF、防病毒等，能够完成设备的安装配置及日常维护。 3. 熟悉TCPIP协议，路由交换的基本概念，能熟练操作路由器、交换机、VPN的配置，熟练使用基本网络检查工具。 4. 熟悉python、ruby、shell等一种及以上脚本语言，能够独立编写各类小工具者优先。 5. 熟悉HTTP协议，了解常见WEB中间件及数据库的操作。 6. 较强的沟通和语言表达能力，能精确表达自己的思想和意图，并达到预期沟通效果。 7、具有较强的学习能力，文档编写能力。 8、熟悉zabbix监控者优先。 9、具有信息安全、安全监控、数据分析项目经验者优先。 </t>
  </si>
  <si>
    <t>设记圈项目IOS工程师 （实习）</t>
  </si>
  <si>
    <t>上海费恩文化传播有限公司</t>
  </si>
  <si>
    <t>中高级自动化测试经理</t>
  </si>
  <si>
    <t>上海梦创双杨数据科技股份有限公司</t>
  </si>
  <si>
    <t xml:space="preserve">1、按时高效完成上级分配的开发任务 2、对自己开发的模块进行测试 3、参与需求的讨论  任职资格： 1.计算机相关专业人员或对计算机编程有浓厚的兴趣爱好者； 2、了解object c,swift，有相关开发经验 3、了解APP开发流程及api接口，有相关开发经验 4.具备良好的人际交往、语言表达和沟通能力； 5.具备高度的责任心、诚信的工作作风、优秀沟通能力及团队精神； 6.愿意接受挑战性的工作，能够高效及时完成工作。 </t>
  </si>
  <si>
    <t>五险一金 专业培训 员工旅游 定期体检 生育津贴 餐贴 年终福利</t>
  </si>
  <si>
    <t>五险一金 餐饮补贴 年终奖金 绩效奖金 定期体检 员工旅游 通讯补贴</t>
  </si>
  <si>
    <t>岗位职责： 1、维护一个有效的测试流程； 2、负责制定和安排测试计划、测试工作并带领测试团队进行程序测试工作、按照制定的测试计划执行，并监督和控制测试工作的进程； 3、负责测试用例的质量，开发高效的测试用例； 4、负责规划自动化解决方案，设计和开发自动化框架或平台；完成相关产品的自动化脚本开发； 5、调研和评估新的测试技术和工具，并且应用和推广； 6、负责带教测试团队，培养团队队员的能力。  任职要求： 1、大学本科或以上学历，计算机及相关专业，4年以上设计和开发测试框架或平台的经验；具有自动化测试经验及WEB项目测试经验优先； 2、精通自动化测试、黑盒测试、白盒测试、压力测试，熟悉单元测试工具和常见的开源测试工具； 3、掌握Java或者C/C++、SQL、MySQL、 html、css、js、jquery等前端编程语言；至少熟悉一种脚本语言，如Python/Ruby/Shell等； 4、熟悉Jekins、持续集成、持续测试、持续部署；熟悉Linux操作系统、微服务体系下的前后端测试；   5、具备快速的学习能力、协作能力、沟通能力和抗压能力。  ===================================================================== 我们的诚意： * 国家规定的保险福利我们都有之外，还有各项形式的补贴； * 年度健康体检，关爱你的健康； * 不但有生日津贴，还有每月集体的生日party； * 美味的下午点心，放松你的心情； * 加班晚了别担心，我们提供加班夜宵和回家打车费； * 每年固定涨薪机会； * 每年有年终绩效奖金，用工资条上的数字体现你的技术和实力； * 我们有和你的付出相匹配的薪资； * 优秀员工的国内外旅游和父母家人旅游，让您身边的亲人也能感受到公司的关爱； * 各种体育赛事，篮球足球乒乓球不在话下； * 每年部门团建+公司团建，和小伙伴们快乐的玩耍； * 内部推荐奖励机制，呼唤你身边的牛人； * 梦创学院提供你专项所需的培训和晋升轮岗空间； * 我们还有优秀员工予以期权。 我们更有： * 高大上的客户群体，提升技术的同时，扩展你的人脉； * 为积极上进的小伙伴提供广阔的发展平台和晋升空间，当合伙人创业是常有的事； * 我们不提倡无效加班，我们更看重结果； * 国内顶尖的软件公司雄厚实力和轻松愉快的办公氛围，扁平化管理； * 融洽和谐的人际关系，开放办公环境，再牛的大佬都坐在你周围； * 全能的BOSS和最优秀的同事；   我们真诚热情的欢迎有梦想的你，让我们一起成为追梦人！</t>
  </si>
  <si>
    <t xml:space="preserve">1.负责车联网物联网相关产品的代码移植,测试和支持 2.负责和内部开发人员沟通，解答客户提出的产品相关问题，解决项目中遇到的问题，跟进项目进展并向项目经理汇报。  职位要求： 1. 本科以上学历,毕业于电子/计算机/通信等相关专业 2. 一年以上的FAE（现场支持工程师)经验或者二年以上C语言编程经验 3. 精通C,熟悉Python优先,有嵌入式相关背景的优先 4. 有车联网物联网相关工作经验的优先 5. 良好的沟通能力，团队合作精神, 积极主动，富有责任心 6. 对商务敏感，适应偶尔出差 </t>
  </si>
  <si>
    <t>iOS实习生</t>
  </si>
  <si>
    <t>深圳英之泰教育科技有限公司</t>
  </si>
  <si>
    <t>1、负责IOS平台上项目开发，独立按时完成项目需求开发； 2、开发前进行需求分析、制定技术方案，开发计划； 3、根据业务部门的需求及客户反馈，对软件产品进行完善； 4、参与产品功能的讨论和技术调研，负责产品的升级、更新； 5、主动对项目进行性能优化，确保系统安全、稳定、高效运行； 6、负责相关技术文档的编写  任职要求 1、熟练掌握Objective-C语言，同时掌握swift语言能力者优先，熟练使用Xcode及相关调试工具 2、熟悉iOS工作机制，深入了解面向对象编程和MVC架构； 3、有较强的程序调试能力，能熟练使用各种调试工具和方法进行代码调试，解决问题； 4、熟练掌握SQLite等轻量级数据库编程； 5、有独立完成需求开发经验，熟悉App store上架流程者优先 6、合作意识强，沟通良好，自学能力强，能够承担一定的工作压力； 7、能主动推进项目开发进程，并能从技术层面对用户的体验或技术方案提出需求改进建议； 8、热爱编程，时常关注新技术，有编写博客习惯者优先；</t>
  </si>
  <si>
    <t>五险一金 绩效奖金 年终奖金 弹性工作 员工旅游 专业培训</t>
  </si>
  <si>
    <t>1.负责公司相关平台系统的部署、变更、优化、改进； 2.负责对公司服务器进行日常维护，确保系统服务连续正常运行，无重大事故； 3.参与建立和制定运维标准化流程体系； 4.负责参与开发环境、测试环境、生产环境部署架构规划及落地执行； 5.负责开发和维护部署工具和运维自动化平台，实现自动化部署和自动化运维，建立全面/可靠的运维监控及告警体系； 6.优化产品部署流程，分析应用的运行趋势并找出潜在事件以防止其发生，定期统计系统运行状态报表并提交软硬件的升级建议；  任职资格： 1.本科及以上学历； 2.两年及以上互联网运维经验，熟悉公有云服务或自建机房运维服务 3.精通shell/awk/sed编程，掌握python/ruby/golang任一种编程语言 4.熟悉Docker、Mysql、Mongodb、Tomcat、LVS、Nginx、Zookeeper、Redis、Rabbitmq、ELK等工具及服务 5.熟悉如zabbix、openfalcon、grafana等监控工具 6.熟悉TCP/IP协议，对网络安全有一定的处理经验 7.了解 DevOps 概念， 熟悉常用的持续集成工具Jenkins、Git、SVN等 8.了解自动化运维工具如saltstack/ansible/puppet等 9.具备阿里云等云服务器平台管理经验优先； 10.有Hadoop集群维护经验优化考虑,对jvm深入理解者优先 11.良好的沟通，表达能力，有责任心，良好的抗压能力、学习能力。</t>
  </si>
  <si>
    <t>iOS开发实习生</t>
  </si>
  <si>
    <t>互乐科技集团有限公司</t>
  </si>
  <si>
    <t>软件测试工程师（网金部）</t>
  </si>
  <si>
    <t>拉卡拉支付集团</t>
  </si>
  <si>
    <t>岗位职责： 1、协助开发、维护和优化公司的项目，保证项目的安全性、稳定性。 2、参与移动端的需求讨论、评审和设计，确保移动端设计的可扩展性。 3、协助跟踪用户使用情况，定期对APP进行更新迭代。 4、熟悉马甲包  任职要求： 1、计算机及相关专业本科及以上学历，在校学习成绩优异者优先。 2、熟悉基本UI、xcode、swift 3、熟悉MVC开发模块 4、具备良好的学习能力和分析解决问题能力，强烈的责任心和良好的沟通能力</t>
  </si>
  <si>
    <t>1、根据需求说明和设计文档，设计编写测试计划、测试方案、测试用例； 2、搭建测试环境、执行测试用例，并对软件bug进行报告和跟踪，并能分析问题； 3、能够独立完成软件的功能及性能测试； 4、了解数据库的基本使用； 5、及时反馈测试结果并根据测试经验提出对产品缺陷的改进建议和要求； 6、参与问题的分析和讨论，参与相关质量评估，确保设计及实现的正确性。 任职要求: 1、计算机软件工程或相关专业； 2、熟练应用相关测试理念、工具、方法和测试工作流程； 3、至少熟悉INFORMIX/ORACLE/SYBASE/DB2/mysql数据库中的其中一种； 4、至少一门脚本开发语言(如shell/tcl/perl/ruby/python/vbscript) 5、对于业界通用的测试自动化工具或平台(如QTP/Winrunner/Robot/Loadrunner等)有实际经验者或自主开发自动化测试框架经验者 6、能够独立编写测试用例，完成软件的功能及性能测试，如有好的管理和组织能力甚佳； 7、有支付行业经验者优先。</t>
  </si>
  <si>
    <t>初级测试</t>
  </si>
  <si>
    <t>工作职责：1、根据设计及需求制定测试计划，设计测试用例； 2、有效执行测试用例，提交BUG报告； 3、完善和维护测试用例，编写用户操作手册； 4、较强的问题发现能力，及时反馈结果并推动问题解决； 5、负责产品的功能、性能测试、集成测试； 6、协助公司建立和完善产品质量管理体系； 7、根据测试结果提供产品完善和改进建议。  岗位要求：1、精通软件测试基本理论、测试方法，熟悉软件测试流程，可独立承担项目测试任务；2、熟悉数据库编程，能熟练操作至少一种数据库，比如MySQL；3、具有较强的业务理解能力，测试需求分析与测试设计能力；4、熟悉测试计划、测试用例、测试报告编写；5、以下任意一种工具使用，比如selenium/jmeter/LoadRunner/appium等；6、熟练使用Linux，了解Linux原理，能够使用虚拟机搭建Linux服务器；7、熟练掌握至少一种编程语言(Java/ C/C++/Python/Shell/Ruby等)，能够独立编写测试脚本。</t>
  </si>
  <si>
    <t>平面美工设计师（应届毕业生）</t>
  </si>
  <si>
    <t>岗位职责： 1. 针对app或广告系统相关的需求进行测试分析，评估影响范围及功能点，用例编写及执行 2. 参与测试流程梳理及过程改进，知识文档库建设 3. 能独立完成一个项目的测试工作 4. 协同相关部门共同推动项目测试进展及成功上线  任职要求： 1. 熟悉软件测试理论和方法，熟悉软件测试流程，2年以上测试经验 2. 能够独立开展测试用例设计，测试执行及缺陷跟踪等工作。 3. 良好的沟通能力及团队合作意识，良好的学习能力和技术钻研能力，抗压能力强。 4. 有资讯类APP或移动APP相关测试经验优先。 5. 熟悉至少一种自动化测试工具，能够独立完成自动化测试优先。  6. 了解java/ruby/python/php等编程语言，具备coding经验优先。</t>
  </si>
  <si>
    <t>广州市精韵龙工贸有限公司</t>
  </si>
  <si>
    <t>五险一金 员工旅游 通讯补贴 绩效奖金 年终奖金</t>
  </si>
  <si>
    <t xml:space="preserve"> 平面设计招聘： 岗位要求： 1. 熟练掌握PS(photoshop)、AI(adobe illustrator)、CDR等设计软件； 2. 有一定的美术功底及平面设计水平，良好的创意构思能力，良好的审美能力； 3. 细心、周到，能发现并解决现有工作中存在的问题； 4. 能承受工作压力，执行力强，服从工作安排，有很强的责任心和团队合作精神。 5. 积极参与店铺策划、负责店铺整体创意、界面版式、风格设定、设计、更新、改版及日常运营维护；要有独特创新的设计理念； 6. 有相关工作经验或优秀作品者优先考虑(优秀应届毕业生也可考虑） 岗位职责： 1. 对产品图片进行修图及美化，色彩校色，达到网站图片展示要求。 2. 结合产品特性及卖点，配合部门运营制作产品广告素材。 3. 负责平台网站页面设计和美化，海报、详情图片设计。 4. 根据业务部工作需要，协助完成各项设计文件制作与修改。 5. 完成领导交给的任务。  三、公司福利待遇 1、底薪+提成+绩效奖金+五险+工龄工资+全勤奖+带薪年假+员工旅游+法定假期+公司聚会+节日福利+生日祝贺； 2、提供有竞争力的底薪和梯度高额提成，优秀及敬业积极主动的员工还有额外的奖励和分红； 3、定期举办户内户外、圣诞party、迎新晚会等活动； 4、按规定为员工购买五险，享受各种福利； 5、达到一定年限的员工，享有国家规定5天年假； 6、良好的晋升通道，设置管理线和业务线两条晋升通道，实现自己的梦想； 7、工作时间：9:00-12：00，13:00-18：00，每天8小时，单双休轮流工作制度。 四、公司官网 www.gzjingyunlong.com www.ballotexpert.com www.swift-packaging-solutions.com www.china-plastic-manufacturers.com www.cardealer-direct.com 五、联系方式 联系电话：020-39936677 公司地址：广州市番禺区大石镇105国道御峰国际一座307 六、乘车方式 1、地铁3号线大石站、7号线钟村站 2、公交站：飘峰站（288、288A、番13、番25、番96、番91、301路公交车） 附件： 公司简介 香港精韵龙实业有限公司（简称：精韵龙实业）创办于2002年，设有中国总部--广州精韵龙，并在2015年取得联合国中国供应商资质，是一家拥有16年经验，集研发、设计、生产和销售于一体的现代化企业。 通过不断创新与自主研发，精韵龙实业已申请并获得了多项国家专利，并在国内外多地设立分公司与办事处。旗下设有SMART DRAGON BALLOT EXPERT，CARDEALER-DIRECT, SWIFT PACKAGING SOLUTIONS, SMART DRAGON PLASTIC PRODUCTS, , 广州市卡瑞派汽车用品有限公司，广州市精韵龙工贸有限公司，SMART DRAGON等多个品牌公司。 精韵龙实业经营领域包括： --投票用品：目前是中国最大的选举投票用品供应商，与世界多个国家选举委员会保持密切合作。旨在促进地区和世界和平，为世界人民建立独立自主与自由、平等、团结的国家发挥重要作用。 --汽车售后服务用品：是中国最早引进4S店售后用品概念也是第一家生产销售的企业，并且是宝马、保时捷等豪车品牌指定供货商。 --包装用品：目前是中国把纸盒类，塑料袋类，标签，吊牌等高端包装用品资源整合得最完善的企业之一，并与多家欧美高端内衣品牌有着密切合作。 --塑料制品：目前是中国涉及塑料产品领域最广的企业之一。 企业文化  经营理念 追求全员工物质与精神两方面幸福的同时，为客户提供最好的产品和服务，为社会与自然的可持续发展做出贡献。 愿景 成为员工认可、客户认可，为社会创造价值，为国家作出贡献的幸福企业。 价值观 敬天爱人，知行合一 敬天爱人：始终以光明正大、谦虚之心对待工作，敬奉天理，敬重自然，关爱世人，热爱家庭，热爱工作，热爱祖国。 知行合一：言行一致，内外统一。既要有崇高的思想，又要有高尚的道德情操，更要高标准做事，低姿态做人。  </t>
  </si>
  <si>
    <t>Web前端开发工程师or高级Web前端工程师</t>
  </si>
  <si>
    <t>江苏健安农牧供应链管理有限公司</t>
  </si>
  <si>
    <t>岗位职责： 1. 负责公司产品Web前端研发 2. 和产品经理、设计师、后端工程师紧密工作在一起，负责公司各产品易用性改进、界面技术优化和网站性能优化 3.Web前沿技术研究和新技术调研 任职要求： 1. 大专及以上学历，3年以上前端开发经验，计算机、通信及相关专业 2. 有reactjs项目开发经验1年以上 3. 精通HTML/XHTML、CSS等网页制作技术，熟悉页面架构和布局 4. 精通JavaScript、Ajax等Web开发技术,熟练运用至少一款主流的JS框架 5. 熟悉W3C标准，对表现与数据分离、Web语义化等有较为深刻的理解 6. 熟悉用户交互设计理论，热衷分析并改善产品的用户体验 7. 具备工程化的前端思维，具备较好的问题分析与解决能力 思路清晰，具备良好的沟通能力和团队协作精，善于学习、总结，乐于分享
具备以下资格优先：
1、具有MobileWeb/HTML5/CSS3等开发经验（3年以上）
2、熟悉Linux平台，掌握PHP、Ruby、Java、Python、C/C++中至少一种后端开发语言
3、能够理解数据结构和算法设计，具有一定的软件工程意识
4、熟悉团队开发流程，熟练使用SVN或git工具进行代码管理
5、对下一代Web技术（如HTML5、Node.js）有强烈兴趣，有良好的学习能力和强烈的进取心
6、有较强的学习能力和较高的学习热情；具备良好的职业素质，具备成熟的团队协作意识</t>
  </si>
  <si>
    <t>天地和控股</t>
  </si>
  <si>
    <t>中国司法大数据研究院有限公司</t>
  </si>
  <si>
    <t>深圳市神州龙资讯服务有限公司</t>
  </si>
  <si>
    <t>五险一金 带薪年假 全勤奖 绩效奖金 节日福利 专业培训 弹性工作 周末双休</t>
  </si>
  <si>
    <t>五险一金 补充医疗保险 餐饮补贴 通讯补贴 专业培训</t>
  </si>
  <si>
    <t xml:space="preserve"> 岗位职责： 1、负责研究移动端APP的加密解密和数据传输分析、拆解、逆向等工作； 2、负责带领研发团队完成本地项目开发工作，负责项目组工作安排和进度跟踪； 3、负责软件项目的需求分析和设计工作； 4、负责公司产品或项目编码开发、文档编写等工作； 5、参与公司核心平台功能开发工作，满足公司安卓平台建设高速发展的业务需求； 6、确保公司产品的开发质量，代码标准，技术文档，代码管理，确保产品的开发质量； 任职要求： 1、计算机等相关专业大专及以上学历，有3年或3年以上的Android开发经验； 2、熟悉C C++ 、java 、 Android 、python 等多种开发语言； 3、熟悉JAVA设计模式，多线程开发，有良好的编程习惯和面向对象编程思想； 4、熟练掌握Android开发语言，深度理解Android SDK和网络通信，基本功扎实具备调试、调优、性能优化能力； 5、有较强的安卓开发核心技术能力，能自主攻克技术难点； 6、了解Android hook技术，从而更好的解决技术问题； 7、具备清晰的沟通和表达能力，具备良好的客户服务和团队合作精神；  职位优势： 1.完善的晋升通道和奖励制度 2.丰富的薪资架构，高提成 3.员工文体活动多，氛围好 4.不定期的团体旅游 5.新员工带薪培训 6.提供商业保险、社保 </t>
  </si>
  <si>
    <t>岗位职责： 1、 参与软件产品测试的全过程，包括测试需求分析，测试设计评审，制定测试计划，设计和执行测试用例，进行缺陷跟踪定位等； 2、 设计、开发、搭建系统自动化测试平台（框架），组建测试用例库，测试数据库，并对测试平台及测试库进行维护和优化； 3、 完成内部和第三方测评项目，保证被测系统的质量，出具检测报告，并通过测试流程和方法创新，提升测评水平和效率； 4、 对检测流程、标准等提出持续性改进意见。  岗位要求： 1、 本科及以上统招学历，具备8年以上测试工作经验，3年以上测试管理经验，有系统开发经验者优先； 2、 熟悉C/C++/JAVA等至少一种编程语言，有Shell或Ruby/PHP/Perl/Python等使用经验； 3、 熟悉Linux或Unix操作系统； 4、 熟悉软件的开发及测试流程，掌握常用测试用例设计方法，具备设计和开发测试工具和自动化测试框架能力； 5、 具有广泛的技术视野，具备很强的学习能力、分析能力和解决问题能力； 6、 喜欢钻研技术，工作积极主动； 7、 具备奉献精神，善于沟通，善于团队合作； 8、 有安全性测试经验者优先。</t>
  </si>
  <si>
    <t>岗位职责： 1.负责iOS应用软件开发工作； 2.根据产品需求参与技术架构、编码、调试、测试工作； 3.能按照项目计划，按时提交高质量的代码，完成开发任务； 4.完成系统联调、验证及发布。  任职要求： 1.计算机相关专业，本科及以上学历； 2.性格踏实,爱好技术钻研,对开发出现的问题深入探索； 3.扎实的Objective-C/Swift语言基础,熟悉常用数据类型,数组,指针的应用； 4.理解面向对象思想,封装继承多态的概念并实践； 5.开发过iOS应用优先。</t>
  </si>
  <si>
    <t>iOS开发工程师 (职位编号：001722)</t>
  </si>
  <si>
    <t>广州棒谷科技股份有限公司</t>
  </si>
  <si>
    <t>1.负责公司iOS项目日常开发；
2.负责项目中技术难点和关键模块的设计和编码；
3.参与设计和规划iOS开发平台的整体架构和技术规范，并在日常开发实践中贯彻执行；
4.参与技术攻关，并为团队提供技术支持； 工作经历要求:
1..有成熟电商产品的开发者优先；
2..熟悉基于Git的软件开发及管理流程；
3..熟悉常见iOS第三方开源库；
4.熟悉RN/WEEX/Flutter等混合开发技术；
5.熟悉iOS调试工具和方法，有系统的方法处理兼容及性能问题；
6.至少掌握一门脚本语言如Python/Ruby/Groovy/NodeJS辅助开发；
7. 乐于学习，能够独立研究和实现新技术方案；
8. 强烈的责任心，乐于分享，能够承担工作压力；
9. 具有较强的沟通能力及团队合作精神。
10.工作时间：双休</t>
  </si>
  <si>
    <t>运维+4年工作经验+统招大专</t>
  </si>
  <si>
    <t>深圳市智慧盾科技有限公司</t>
  </si>
  <si>
    <t>1、熟悉Docker的部署实施、熟悉docker的常用操作，对docker的网络、存储、安全有一定理解。 2、熟悉TCP/IP协议，HTTP协议、服务器和网络设备的主要参数和性能指标； 3、掌握网络设备,防火墙、交换机，路由器，排查网络、服务器故障，能处理iptables、DNS、路由等问题； 4、掌握Keepalive/LVS/Nginx/HAProxy等负载均衡技术； 5、掌握常用服务的安装及配置如Nginx/Tomcat/Java_jar/Sping-Cloud组件/Redis/Consul /Kafka/Rabbitmq等安装、监控、排错、运维和调优能力； 6、掌握MySQL/Oracle/Memcached/Redis等软件系统的安装、监控、排错、运维和调优能力； 7、掌握ELK日志监控管理平台的部署使用； 8、掌握VPN软件使用管理； 9、熟悉系统堡垒机的使用管理； 10、精通Linux及各类操作系统、数据库、应用服务、虚拟化服务； 11、精通Nagios,Cacti,Zabbix等监控维护技术，熟练使用Shell/Perl/Python 脚本处理问题；； 12、熟悉主流云计算平台, 如腾讯云服务器的部署、运维；  13、有较强的沟通及协调能力，学习能力强，做事沉稳细致、具有良好文档编写和文字表达能力；</t>
  </si>
  <si>
    <t>深圳盒子信息科技有限公司</t>
  </si>
  <si>
    <t>Android / iOS 开发工程师</t>
  </si>
  <si>
    <t>五险一金 交通补贴 通讯补贴 周末双休, 带薪年假 ,节日福利 免费班车 定期体检</t>
  </si>
  <si>
    <t>LEGATO TECHNOLOGIES LIMITED</t>
  </si>
  <si>
    <t>工作职责： 1、负责软件版本构建，变更管理，基线管理和发布管理； 2、负责开发和维护软件配置管理工具； 3、负责配置管理相关流程的优化和改进，维护配置管理环境； 4、负责gitlab、svn文档库、禅道系统的维护工作； 5、负责代码质量检查工作，QA工作； 6、按照软件工程要求，收集分析研发过程数据，协助研发组进行数据化的过程管理； 7、统计分析质量数据，推动各部门进行质量改进。  任职资格： 1、本科统招学历，计算机等相关专业； 2、三年以上软件公司配置管理工作经验，参与过大型软件项目，有软件开发、系统管理相关经验者优先； 3、熟悉 svn， git，gitlab，熟练掌握 git flow 分支技能； 4、熟悉文档（需求文档，开发文档，测试文档）管理系统； 5、软件构建工具 maven，gradle，xcode的使用； 6、了解持续集成 gitlab ci，jenkins 工具的使用； 7、熟悉Linux操作系统，灵活运用Shell Ruby Perl python等其中一到两种脚本。 7、熟悉docker技术优先，我们将要使用docker构建开发／测试环境。</t>
  </si>
  <si>
    <t>弹性工作 专业培训 绩效奖金 周末双休</t>
  </si>
  <si>
    <t>校招应届-网络通讯嵌入式软件工程师</t>
  </si>
  <si>
    <t>五险一金 带薪年假 专业培训 节日福利 员工旅游 绩效奖金 年终奖金</t>
  </si>
  <si>
    <t xml:space="preserve">  岗位职责：  岗位要求： </t>
  </si>
  <si>
    <t>0.4-1.3万/月</t>
  </si>
  <si>
    <t>周末双休 绩效奖金 五险一金 弹性工作 专业培训</t>
  </si>
  <si>
    <t>一、岗位工作范围和职责： 1、根据需求在IOS、Android移动端进行APP的设计与开发； 2、负责项目的APP开发以及维护； 3、按照项目工作计划在保证质量的前提下、按时完成开发任务； 4、将学习和研究到新的移动互联网技术应用到产品中进行创新； 5、保证产品的正常运行以及维护升级。  二、专业知识和技能要求： 1、计算机或相关专业本科及以上学历，具备Android/iOS开发经验优先； 2、开发基础良好，精通手机软件性能优化、内存优化； 3、有优秀的优化、调试和解决问题能力，逻辑思维清晰严谨； 4、熟练使用android studio / XCode开发环境 与 主流源代码版本控制工具； 5、有良好的团队合作精神、积极主动的沟通意识和能力，有强烈的求知欲望； 6、有抗压能力与良好的团队协作能力; 7、能读英文文档者优先。  Responsibilities:  1. Design and develop mobile application 2. Integrate, modify, customise, enhance and support existing applications 3. Perform application test and debugging 4. Keep up-to-date on the latest mobile application SDK developments and technology 5. Work closely with project team members 6. Participate in the system development life cycle   Requirements:  1. Degree in Computer Science / Information Technology or IT discipline 2. Experience in Android / Objective-C / Swift 3. Hands-on experience on Android / iOS application development 4. Knowledge in PHP / MySQL / web service implementation is an advantage 5. Organised, creative, energetic and forward thinking 6. Team player, responsible, willing to learn, can work independently 7. Strong communication, analytic and problem solving skills 8. Able to work under pressure and meet tight deadline 9. Candidate with less experience or fresh graduate may be considered and will be trained with a comprehensive training programme 10. Immediate availability is preferred</t>
  </si>
  <si>
    <t>硬件工程师（研发）</t>
  </si>
  <si>
    <t>创信测试技术（深圳）有限公司</t>
  </si>
  <si>
    <t>销售专员</t>
  </si>
  <si>
    <t>职位描述： 1、SDR系统的二次开发。 2、FPGA 模块的设计、编码、调试、单元测试等工作。 3、负责产品研发硬件部分 具体薪资可面议！ 岗位要求： 1、通信、电子、计算机等相关专业；熟悉单片机。 2、具有比较扎实的数字信号处理理论基础，熟悉 GSM 移动通信原理，信号调制解调原理，以及频谱分析技术原理。 有无线通信物理层算法实现经验、数字变频，软件无线电相关研发经历者优先。 3、熟悉 USRP, GNU Radio 或 WARP 等软件无线电开发环境，或熟练运用 Python, C++ 等开发工具。 4、熟悉 UHD 驱动 及 USRP2、UN210、UE100、WBX、SBX 等硬件的使用。 5、思维敏捷，性格开朗，责任感强，工作积极主动，具备学习意识，有良好的团队协作意识。 6.有无线路由器产品开发经验活机箱开发经验优先。</t>
  </si>
  <si>
    <t>北京易得好康科技有限公司</t>
  </si>
  <si>
    <t>员工旅游 通讯补贴 绩效奖金 年终奖金 带薪年假 五险</t>
  </si>
  <si>
    <t>五险一金 员工旅游 专业培训 绩效奖金 股票期权 定期体检 年终奖金</t>
  </si>
  <si>
    <t>岗位职责： 1. 负责WEB页面，移动端H5页面，微信小程序等开发； 2. 负责抽象化自有组件库，提升开发效率； 3. 负责前端性能优化，保证页面流畅，以及主流浏览器兼容性； 4. 关注新技术发展，规划前端技术发展方向；  任职要求：
1. 精通HTML/HTML5与CSS/CSS3，精通原生js，熟练ES6语法，深刻理解WEB语义化，良好的编码习惯； 2. 精通Vue.js/Angular/React等主流框架进行SPA开发； 3. 熟练使用less/sass，熟练使用webpack/gulp等自动化构建工具； 4. 深入理解前后端分离、模块化开发，并有具体实践经验； 5. 掌握PS基本用法，可以准确理解UI提供的设计稿； 6. 至少熟悉一种后端语言（如Java/Python/C/C#/Ruby），有实践经验； 7. -良好的抽象思维和逻辑思维能力，善于思考，能独立分析，快速解决问题；  8. 有创业精神，对技术热忱，能够承担工作压力。</t>
  </si>
  <si>
    <t xml:space="preserve"> 4k-6k 广州/全职/2-3经验/大专及以上 职位诱惑： 五险，绩效奖金，员工旅游，节日福利。 一、职位描述 1. 按计划及要求拜访客户，定期回访； 2. 按要求建立客户档案，并保持良好的客情关系； 3. 开发新客户，有淘宝运营和阿里巴巴运营的相关经验 4. 负责与客户签订销售合同，督促合同正常如期履行，并催讨所欠应收销售款项 5. 对客户在销售和使用过程中出现的问题、须办理的手续，帮助或联系有关部门或单位妥善解决。 6. 填写有关销售表格，提交销售分析和总结报告。
7. 完成上级安排的其他相关工作；
8.具备良好的职业道德，对工作认真，有耐心，有责任心；要有良好的工作态度；
二、任职要求: 1.具有较强的沟通能力和一定的谈判能力; 2.头脑灵活/善于发现/分析并解决问题; 3.能熟练的操作电脑和office办公软件; 4.有一定的成本概念,工作责任心强;具备良好的职业操守; 5.做事积极主动/认真细心,数据具有一定敏感性,能承受一定的工作压力;  三、公司福利待遇 1、底薪+提成+绩效奖金+五险+工龄工资+全勤奖+带薪年假+员工旅游+法定假期+公司聚会+节日福利+生日祝贺； 2、提供有竞争力的底薪和梯度高额提成，优秀及敬业积极主动的员工还有额外的奖励和分红； 3、定期举办户内户外、圣诞party、迎新晚会等活动； 4、按规定为员工购买五险，享受各种福利； 5、达到一定年限的员工，享有国家规定5天年假； 6、良好的晋升通道，设置管理线和业务线两条晋升通道，实现自己的梦想； 7、工作时间：9:00-12：00，13:00-18：00，每天8小时，单双休轮流工作制度。 四、公司官网 www.gzjingyunlong.com www.ballotexpert.com www.swift-packaging-solutions.com www.china-plastic-manufacturers.com www.cardealer-direct.com 五、联系方式 联系人: 雷小姐18924243027 联系电话：020-39936677 公司地址：广州市番禺区大石镇105国道御峰国际一座307 六、乘车方式 1、地铁3号线大石站、7号线钟村站 2、公交站：飘峰站（288、288A、番13、番25、番96、番91、301路公交车） 附件： 公司简介  公司简介 香港精韵龙实业有限公司（简称：精韵龙实业）创办于2002年，设有中国总部--广州精韵龙，并在2015年取得联合国中国供应商资质，是一家拥有16年经验，集研发、设计、生产和销售于一体的现代化企业。 通过不断创新与自主研发，精韵龙实业已申请并获得了多项国家专利，并在国内外多地设立分公司与办事处。旗下设有SMART DRAGON BALLOT EXPERT，CARDEALER-DIRECT, SWIFT PACKAGING SOLUTIONS, SMART DRAGON PLASTIC PRODUCTS, , 广州市卡瑞派汽车用品有限公司，广州市精韵龙工贸有限公司，SMART DRAGON等多个品牌公司。 精韵龙实业经营领域包括： --投票用品：目前是中国最大的选举投票用品供应商，与世界多个国家选举委员会保持密切合作。旨在促进地区和世界和平，为世界人民建立独立自主与自由、平等、团结的国家发挥重要作用。 --汽车售后服务用品：是中国最早引进4S店售后用品概念也是第一家生产销售的企业，并且是宝马、保时捷等豪车品牌指定供货商。 --包装用品：目前是中国把纸盒类，塑料袋类，标签，吊牌等高端包装用品资源整合得最完善的企业之一，并与多家欧美高端内衣品牌有着密切合作。 --塑料制品：目前是中国涉及塑料产品领域最广的企业之一。 企业文化 经营理念：追求全体员工物质与精神两方面幸福的同时，为客户提供最好的产品和服务，为社会与自然的可持续发展做出贡献。 愿景：成为员工认可，客户认可，社会认可的幸福企业。 价值观：敬天爱人，知行合一。 敬天爱人：始终以光明正大、谦虚之心对待工作，敬奉天理，敬重自然，关爱世人，热爱祖国，热爱家庭，热爱工作,热爱公司。 知行合一：知行合一，言行一致，表里如一，内外统一。既要有崇高的思想，又要有高尚的道德情操，高层次的道德水准，更要高标准做事，低姿态做人。 </t>
  </si>
  <si>
    <t>私有云-网络运维工程师</t>
  </si>
  <si>
    <t>上海盛世锦天网络科技有限公司</t>
  </si>
  <si>
    <t>五险一金 年终奖金 绩效奖金 员工旅游</t>
  </si>
  <si>
    <t>1、负责基础网络变更、故障处理等日常运维工作，保障系统稳定运行； 2、负责应急预案、容灾和故障恢复策略方案的制定与实施； 3、深入理解产品的架构， 发现并解决故障隐患及性能瓶颈，参与架构优化、容灾优化、性能优化等项目； 岗位要求： 1、本科及以上学历，计算机或相关专业； 3年以上Linux运维工作经验； 2、精通STP、TCP/IP、OSPF、BGP、ISIS、MPLS VPN／TE等协议，熟悉大规模IDC及骨干网络架构，熟悉全球主流运营商网络结构； 3、熟悉Cisco、Juniper、H3C等主流网络厂商产品技术及产品架构； 4、悉路由器/交换机工作原理，熟悉NAT、VPN、负载均衡、SDN、NFV、overlay等网络技术，并有较强的故障分析排查能力和丰富的处理经验； 5、熟练使用Bash、Python等脚本语言； 6、熟悉openstack neutron、openvswitch、vxlan等开源技术优先</t>
  </si>
  <si>
    <t>系统运维工程师 (职位编号：001)</t>
  </si>
  <si>
    <t>上海棒果实业发展有限公司</t>
  </si>
  <si>
    <t>岗位职责： 1. 负责服务器应用环境部署、应用上线、系统安全、IDC维护等相关工作。 2. 负责系统、网络、应用等方面的监控工作。 3. 能够对公司系统架构有全面、清晰的理解，能够提出合理的优化建议。 4. 对业务需求及时响应，做好运维支撑工作，逐步完善运维自动化。 5. 对系统异常能够快速响应、及时处理解决问题。 6. 负责设备的安全防护、数据备份，时刻关注最新的安全漏洞，及时进行系统软件安全升级部署和性能调优。  岗位要求： 1、计算机或相关专业本科以上学历，至少3年以上互联网公司运维工作经验。 2. 对nginx、tomcat、mysql等有一定的配置、维护经验。 3. 熟练掌握常见的网络拓扑结构，熟悉集群技术和负载均衡的搭建。 4. 熟练掌握shell编程或脚本语言(python/perl/ruby)，有较好的编程经验。 5. 熟悉常用监控系统，如open-falcon, zabbix, nagios等。    6. 勤奋、敬业、有良好的团队合作精神，拥有大型网站系统运维经验者优先。</t>
  </si>
  <si>
    <t>IOS开发工程师（应届毕业生优先） (职位编号：01)</t>
  </si>
  <si>
    <t>AI工程师</t>
  </si>
  <si>
    <t>广州集合区块链科技有限公司</t>
  </si>
  <si>
    <t>广州光筑华照工程设计有限公司</t>
  </si>
  <si>
    <t xml:space="preserve">任职要求： 1、1-2年工作经验，大专以上学历； 2、有一定的AI可视化开发经验； 3、会Python,C/C++,VB等工具的开发，对深度学校理论与开发设计有一定的研究； 4、对电子线路板、智能芯片开发有一定的工作经验； 5、公司内部网路维护、动态网络及应用系统开发有较丰富的实践经验。  主要工作内容： 1、智能灯光系统开发； 2、公司内部网建设与开发。 </t>
  </si>
  <si>
    <t>1、技术人员职位，在上级的领导和监督下定期完成量化的工作要求； 2、负责iOS客户端产品开发与功能优化； 3、负责公司IOS基础组件及框架的设计及开发工作； 4、进行程序单元、功能的测试，查出软件存在的缺陷并保证其质量； 5、进行编制项目文档和质量记录的工作； 6、维护软件使之保持可用性和稳定性。 任职资格： 1、计算机相关专业背景，本科以上学历，熟悉iOS平台应用软件开发，两年工作经验以内，应届生优先； 2、扎实的Objective-C，swift基础，掌握常用设计模式的运用，有良好的设计能力； 3、熟悉Cocoa/UIKit Framework、CoreAnimation、iPhone/iPad各个版本之间的差异，并且能够提供良好的解决方案； 4、做事严谨踏实，责任心强，条理清楚，善于学习总结，有良好的团队合作精神和沟通协调能力。 工作时间： 实行5天8小时工作制，周末双休,享有国家规定的法定节假日及带薪年假，购买5险1金</t>
  </si>
  <si>
    <t xml:space="preserve">工作职责： 1、 负责公司产品Web前端研发 2、与产品经理、后端工程师紧密工作在一起，负责公司新产品开发及现有产品的优化 资格要求： 1、本科及以上学历，两年工作经验 2、精通HTML、CSS等网页制作技术，熟悉页面架构和布局 3、精通JavaScript、Ajax等Web开发技术,熟练运用至少一款主流的JS框架 4、熟悉W3C标准，对表现与数据分离、Web语义化等有较为深刻的理解 5、熟悉用户交互设计理论，热衷分析并改善产品的用户体验 6、具备工程化的前端思维，具备较好的问题分析与解决能力 7、思路清晰，具备良好的沟通能力和团队协作精神，善于学习、总结，乐于分享 具备以下资格优先： 1、具有Vue、Anjular、React其中一种框架的开发经验 2、熟悉PHP、Ruby、Java、Python、C/C++中至少一种后端开发语言 3、能够理解数据结构和算法设计，具有一定的软件工程意识 4、熟悉团队开发流程，熟练使用git工具进行代码管理 5、有较强的学习能力和较高的学习热情；具备积极向上的创业心态，良好的职业素质，具备成熟的团队协作意识 </t>
  </si>
  <si>
    <t>测试技术工程师</t>
  </si>
  <si>
    <t>iOS实习工程师</t>
  </si>
  <si>
    <t>鹏悦电子科技（上海）有限公司</t>
  </si>
  <si>
    <t>软件测试工程师 (职位编号：02)</t>
  </si>
  <si>
    <t>深圳市卓佳实业有限公司</t>
  </si>
  <si>
    <t>五险一金 员工旅游 绩效奖金 年终奖金 股票期权 弹性工作</t>
  </si>
  <si>
    <t xml:space="preserve"> 1、 负责与客户沟通测试需求；  2、 负责测试系统整体框架设计；  3、负责测试设备的硬件选型（电子/机械）；  4、负责协助供应商完成测试夹具的设计并跟踪进度；  5、负责测试设备的集成、集成测试及标定；  6、负责在客户端的调试工作；  学历：本科以上；电子信息、电气自动化等相关专业  经验要求：2年以上汽车电子测试设备开发经验，有电子测试系统、机械设计，电气集成、电气自动化开发方面经验优先；  知识要求：熟悉测试程序开发；熟悉测量仪器；  能力要求：表达清晰。良好的敬业精神和职业道德操守。  其它要求：为人干练、踏实；责任心、事业心强。      </t>
  </si>
  <si>
    <t>职位诱惑： 扁平化管理,技术极客  岗位要求： 1. 熟悉Objective-C、Swift，熟悉Mac OS X系统、Xcdoe开发环境； 2. 熟悉iOS SDK、iOS下的多线程开发、网络通信、内存管理、GUI开发、产品发布流程，能够独立开发项目； 3. 熟悉常用软件架构模式，了解常用算法与数据结构，多线程，网络编程（Socekt、Http/Web service）等； 4. 掌握C/C++/Java/Python/Go等其他编程语言的优先。  工作环境： 1. 我们是一个以技术为主的团队，技术氛围活泼； 2. 办公室处于广州中大门口，中大地铁出口2分钟即达，交通方便； 3. 上班时间人性化，不强制考勤； 4. 常备下午茶和各种零食，不定期团建活动。</t>
  </si>
  <si>
    <t xml:space="preserve">1、计算机相关专业本科； 2、3年以上软件测试工作经验，至少1年以上全职软件性能测试经验，具备性能测试需求分析和设计规划能力； 3、熟悉测试工作流程，能编写测试计划，设计性能测试数据和测试用例； 4、熟练使用LoadRunner，jmeter等常见性能测试工具，熟练编写测试脚本和使用测试工具； 5、 熟悉java开发语言及相应的开发工具；熟练操作数据库；至少熟悉一种脚本语言，如Shell、Ruby、Pythony等脚本语言； 6、具备软件测试平台及环境搭建部署的能力,熟悉linux系统，会使用常用的命令； 7、强烈的责任心，踏实肯干，思路敏捷，对缺陷敏感，能够独立分析缺陷产生原因 8、有APP、软件系统、硬件联调测试优先  岗位职责： 1、收集并整理性能测试需求，制定性能测试计划及用例； 2、测试脚本开发、部署，执行并收集监视数据； 3、分析定位系统瓶颈，协助开发进行性能优化； 4、根据数据进行分析并编写测试报告  </t>
  </si>
  <si>
    <t>岗位职责： 1、根据需求在iOS移动端进行APP的设计与开发； 2、参与项目的产品设计、分析、开发以及维护测试 3、独立完成开发工作，进行模块测试，保证代码的质量；  工作要求： 1、1年以上iOS项目经验，精通iOS framework，能够独立完成iOS软件设计和开发工作 2、熟悉常见第三库的使用和内部原理,热爱阅读和分享源码 3、熟练使用Objective C/Swift语言，具备主流开源组件使用经验； 4、良好的编码风格，以及足够的调试技术和问题解决能力； 5、责任心强，有很强的自学能力，喜欢钻研技术积极向上，乐于学习新技术； 6、熟练掌握并乐于尝试各种解放生产力的工具 7、了解跨平台开发或者前端/Android开发经验优先  8、熟练使用Git操作, 9.  开发完整的产品，有 AppStore 上架经验者优先；</t>
  </si>
  <si>
    <t>软件研发工程师（接收应届生）</t>
  </si>
  <si>
    <t>深圳市京华信息技术有限公司</t>
  </si>
  <si>
    <t>五险一金 周末双休 免费班车 提供住宿 餐饮补贴 年终奖金 专业培训 节日福利</t>
  </si>
  <si>
    <t>与深圳特区同岁的企业，发展稳定，五险一金、周末双休，提供住宿及餐补。 招收： 1.2018届本科及以上学历（计算机、软件、信息、通信、数学等相关理工类专业）； 2.学习能力突出，基础扎实，有责任心，思维活跃，有较好的沟通能力和团队协作精神； 3.具备基本的C/C++/JAVA/react/Javascript/数据库等一种或多种专业技能，综合素质较好。 4.对软件开发感兴趣，综合素质较好，愿意投入精力提升自己。</t>
  </si>
  <si>
    <t>WEB后端开发工程师</t>
  </si>
  <si>
    <t>五险一金 员工旅游 年终奖金 做五休二 带薪年假</t>
  </si>
  <si>
    <t xml:space="preserve">职位描述： 1、设计并完成后端服务的开发工作； 2、开发设计文档的整理和编写； 3、与需求人员沟通，协助完成产品分析和开发工作; 4、有针对性的设计开发维护工作，保证系统高性能、高可用的运行。  任职资格： 1、计算机相关专业本科及以上学历;三年以上软件开发相关经验； 2、软件知识结构全面，基础扎实，熟悉常用数据结构与算法； 3、熟练一种或多种语言，如C++、Java、Python、NodeJS，熟悉TypeScript者优先; 4、理解Linux体系结构，熟悉Nginx软件的配置，熟练使用Git版本管理工具； 5、熟悉MySQL或mongodb，能够根据需求完成高性能数据访问设计; 6、要求有Koa或Express开发框架经验，有Apollo Server开发经验者优先; 7、工作态度积极，有良好的沟通能力和团队合作精神。 </t>
  </si>
  <si>
    <t>上海精酿信息科技有限公司</t>
  </si>
  <si>
    <t>岗位职责： 1. 根据产品设计需求，参与微信端商城、PC 管理后台等前端开发 2. 参与改进开发、构建、发布等前端工程化体系 3. 参与Web性能优化、体验优化 4. 参与新技术探索、推进系统架构的演化 任职要求： 1. 三年以上开发经验 2. 熟悉 Web 前端MVC/MVVM架构，有 Vue 或者 React 开发经验者优先 3. 对常见的 web 浏览器兼容问题，移动端的终端适配问题有一定的经验和解决方案 4. 对前端工程化与模块化开发有实际项目经验(gulp/webpack) 5. 拥有规范的代码编写习惯，熟练使用Git等版本控制工具 6. 熟悉nodejs，熟悉一门服务端语言（java/php/go/python/Ruby）者优先 7. 工作态度严谨，有良好的团队合作精神和强烈责任，较强的沟通能力及学习抗压能力</t>
  </si>
  <si>
    <t>JAVA/J2EE开发工程师（上海）</t>
  </si>
  <si>
    <t>PTBU-测试工程师（音乐项目）</t>
  </si>
  <si>
    <t>500强美资银行贸易部操作（税前4300-4500）</t>
  </si>
  <si>
    <t>任职部门：研究院研发一部 工作地点：上海 工作内容：Java Web 及服务端开发
职位要求： 1、熟悉 Java/Web 原理及开发流程、熟悉 Servlet、SSH 框架； 2、熟悉 C/S、B/S 架构原理； 3、熟悉 Oracle 或 MySQL，有 NoSQL 开发经验者优先； 4、熟悉 HTML/CSS/JavaScript者优先； 5、有 TCP/IP、Socket 、多线程开发经验者优先； 6、有 PHP、Python 开发经验者优先。</t>
  </si>
  <si>
    <t>4.3-4.5千/月</t>
  </si>
  <si>
    <t>工作职责: 1、负责公司产品测试：设计测试方案，制定测试计划，设计测试案例，执行测试案例，建立并维护测试环境，按照测试流程对软件产品进行全面、规范地测试； 2、熟悉Bug跟踪系统，独立完成功能、性能测试报告，推动问题及时解决； 3、有较强的质量保证意识，对产品生命周期中的质量问题有洞察力； 4、保障项目进度、质量、成本目标的实现。 任职资格: 1、有三年以上软件行业或者互联网行业测试经验，有一年以上开发经验者优先； 2、熟悉测试流程和规范，熟练掌握软件测试方法和常用测试工具，对软件测试工作有浓厚兴趣； 3、熟悉Java/Shell/PHP/Python/Ruby等一种语言； 4、熟悉Linux操作系统，熟悉Oracle/MySQL数据库操作； 5、很强的学习能力和技术钻研能力，良好的沟通能力，善于团队合作； 6、有性能测试经验、app自动化测试、安全性测试经验优先。</t>
  </si>
  <si>
    <t>薪资：税前4.3-4.5K，加班费另计，五险一金，补充医疗 合同形式：中智外包，长期 工作时间：9:00-18:00 上班地点：浦东锦康路258号陆家嘴世纪金融广场  职责： 在Trims/Trand系统和平台中扫描、登记和标引文件。文件的分类和预扫描ICS表单的归档包括政府关系维护。参与和协助经理维护政府关系。 提交和检索与贸易有关的文件。 ?负责贸易邮寄室，接收邮件和包裹，整理包裹，并送到正确的部门。 传真活动。 通过信箱准备邮寄或分派的文件。 支持LC咨询小组LC咨询小组的协助服务 ?提供协助服务，支持LC咨询小组进行打印、扫描、文件处理、填充和其他相关服务 在文件或建议打印日志或系统后执行协调。 根据银行提供的客户邮寄地址在信封上写上地址。 整理和归档与贸易有关的记录。 打电话给客户或EMS贸易相关事务。 准备分派文件-外包服务。 从全球SWIFT搜索目录中查找SWIFT或电传地址。  要求： 大专或本科学历 0-2年相关工作经验 基础财务（如银行）、IT知识或相关工作经验优先 擅长MS Office（Word，Excel，Power Point） 良好的沟通和人际交往能力 良好的英文读写能力（CET-4或以上）</t>
  </si>
  <si>
    <t>北京致趣科技有限公司</t>
  </si>
  <si>
    <t>五险一金 补充医疗保险 交通补贴 餐饮补贴 绩效奖金 弹性工作 定期体检</t>
  </si>
  <si>
    <t>网站运营专员</t>
  </si>
  <si>
    <t>工作职责： 1、根据产品需求说明书和设计文档，制定测试流程，编写测试方案和测试用例； 2、能按项目要求搭建测试环境，完成项目的集成测试与系统测试，把控产品质量； 3、能准确描述 BUG 产生的过程和现象；准确定位并进行 BUG 跟踪和回归测试，直到 BUG 解决； 4、根据项目实际需要，使用特定压力测试工具完成项目的压力测试； 5、根据项目或部门的整体工作安排，协助完成相关文档的编写或校正； 6、协助跟进并完成日常客户提出的疑问和提交的 BUG； 7、在测试各个环节过程中主动与开发人员沟通，保证测试工作的有效性和完整性； 任职资格 1、计算机或软件测试相关专业专科及以上学历，具有正式项目或产品的软件测试经验，1- 3 年左右测试经验，接触过 ERP、CRM 或其它 saas 型产品者优先； 2、有较强的沟通能力、理解能力及文档编写能力，有较强的责任心和团队协作精神，工作 作风严谨踏实，具备软件质量把控意识；具有较强的学习能力，能够快速掌握新知识； 3、熟悉软件测试规范，熟悉大型项目测试流程，能够独立编写并执行测试用例，能够独立 定位缺陷并进行后续追踪； 4、熟悉使用 Linux 操作系统，熟悉 Shell/PHP/Perl/Python/Ruby 等脚本语言者优先； 5、掌握数据库基础知识，熟练掌握基本 SQL 语言及 MySql 等主流数据库常用操作及命令； 6、掌握禅道、jira、jemeter、loadrunner、selenium、robotframeworkz 等常用辅助工具； 7、掌握数据库基础知识，熟练掌握基本 SQL 语言及 MySql 等主流数据库常用操作及命令； 8、很强的学习能力和技术钻研能力，工作积极主动，执行能力强，有担当，并且乐于分享；</t>
  </si>
  <si>
    <t>北京梦想环球国际形象设计有限公司多微美医疗美容诊所</t>
  </si>
  <si>
    <t>医疗/护理/卫生 美容/保健</t>
  </si>
  <si>
    <t xml:space="preserve">岗位职责：
1、负责网站服务器的突发事件管理，应急响应、故障排除、问题跟踪与管理，提供相关报告，运维文档；
2、负责开发运维脚本或工具，为自动化运维（配置管理、监控、部署、调度等）提供工具或系统支持，来提高运维部署的效率；
3、研究系统服务架构，实现性能优化，定期分析相关服务的运行状况，并给出改善建议；
4、负责Linux服务器的安装、配置，维护，监控，调优，排除故障；
5、完善相关监控系统的策略，并定期分析相关服务的运行状况，并给出改善建议；
6、公司IT软硬件及网络维护管理； 7、解决客户在使用网站过程中遇到的各种问题。 任职条件：
1、熟悉TCP/IP和SNMP等网络协议和路由、交换机、防火墙等网络设备管理，熟悉综合布线，具有全面的网络安全知识；对系统漏洞、入侵检测、病毒防护、防火墙等有实践经验；
2、深入了解Linux系统以及优化，熟悉Linux常用命令及工具，擅长使用shell/python脚本语言编程，实现自动化运维；
3、熟悉主流开源软件(Nginx/Tomcat/Apache/Redis/activemq/MySQL/MongoDB/hadoop等)的配置及调优；
4、了解运维高容量、大并发Web系统的业务知识；
5、有大、中型网站维护实战经验者优先考虑；
6、有运维自动化、监控系统、发布系统、运维支撑系统等开发经验者优先；
7、具有Linux 认证工程师认证者优先考虑。  职能类别： 技术支持/维护工程师 网站维护工程师 </t>
  </si>
  <si>
    <t>1、 有扎实的Object C/SWIFT语言基础； 2、 对iPhone、iPad应用开发流程有一定的理解，了解Cocoa、UIKit框架及iOS SDK； 3、 对Reactive开发模式有一定了解 4、 参与过MMVC，MVC模式项目编写 5、 有一定的数据结构、算法基础； 6、 熟练掌握常用设计模式； 7 熟练使用常用第三方库 8、 熟练掌握Xcode工具系列，包括Interface Builder和Instruments； 9、 良好英文文档阅读能力 10、专科以上学历，计算机、通信相关专业</t>
  </si>
  <si>
    <t>应用软件全栈工程师-合成生物大设施</t>
  </si>
  <si>
    <t>中国科学院深圳先进技术研究院</t>
  </si>
  <si>
    <t>五险一金 餐饮补贴 定期体检 弹性工作 年终奖金 绩效奖金 专业培训</t>
  </si>
  <si>
    <t xml:space="preserve">项目简介：“合成生物研究重大科技基础设施” 项目 （以下简称“大设施”）是深圳市光明科学城优先启动和布局的重点项目之一，计划总投资约20亿人民币，中国科学院深圳先进技术研究院为牵头单位。合成生物大设施旨在打造一个用户的“云端实验室”和运营者的“智能实验室”二位一体的工业化合成生物研究平台，将自动化、信息化与生物技术相融合，实现高通量、标准化合成生物研发能力，服务学术研究与工业应用需求。 合成生物大设施诚邀社会各界精英加盟，“与其期待未来，不如一起创造”，让我们一同携手，共创美好明天！ 根据工作需要，现招聘“应用软件全栈工程师”1名。 岗位描述： 1. 负责实验设备管理系统的设计与开发； 2. 参与项目用户需求分析和评审：与工艺应用人员反复交流，确定设计需求，进行系统概要设计，并负责完成核心代码； 3. 根据开发规范和流程独立完成核心模块的设计和编码； 4. 负责与实施单位的沟通，进行方案评估。 5. 根据确定的技术实施方案组织研发工作，参与招标过程准备，包括审核招标文件、合同的技术内容等；审核实施单位的技术水平；根据进度计划跟踪开发过程和质量，及时发现关键技术问题并提出意见和解决措施； 6. 协调内部和实施单位所有的开发人员，指导并解答开发工程师开发过程遇到的问题。同时保持与工艺团队的沟通，以保证开发工程师依照工艺需求去实现各项功能。 7. 参与制定流程、规范，审查外部实施单位的所有技术文档 。 8. 组织安装、调试、验收，负责进行技术方面的审核和管理； 9. 负责收集、整理并上交工程技术档案； 10. 负责负责相关项目的内部技术培训、分享和为设施用户提供适当级别的培训； 11. 参与评估和研究新技术和新需求，确保项目技术的先进性、可行性和在预算范围内达到目标； 12. 完成领导交办的其他任务。 应聘要求： 1. 大学本科以上，具有5年以上的相关实际工作经验； 2. 熟悉前端技术，能承担界面设计与规划； 3. 具备丰富的java/.net服务端开发经验，熟悉面向对象程序设计，掌握常用后端技术框架； 4. 熟悉MySQL、缓存、队列机制，有使用经验； 5. 熟悉Linux平台，掌握一种脚本语言（JavaScript、VBScript、Perl、PHP、Python、Ruby等）； 6. 思路清晰，善于思考，具备独立分析和解决问题的能力； 7. 具备优秀的沟通能力，以在各小组之间推进技术工作，并在项目压力下做出牢靠的关键决策。 薪酬与福利待遇 ・富有竞争力的行业薪酬 ・科研成果转化奖 ・年终绩效组织奖 ・餐费补助 ・10+天带薪年假 ・人才安居房 ・住房补贴 ・全额缴纳五险一金 ・高端年度体检 ・在职博士继续深造机会 工作地址： 深圳市南山区西丽深圳大学城学苑大道1068号 其它说明：薪酬待遇依照本单位薪酬制度结合候选人个人综合情况确定，薪酬范围不限于10000-15000档位。 </t>
  </si>
  <si>
    <t>Twill Export Customer Care 客服专员</t>
  </si>
  <si>
    <t>丹马士环球物流（上海）有限公司</t>
  </si>
  <si>
    <t>周末双休 带薪年假 五险一金 绩效奖金 专业培训 节日福利</t>
  </si>
  <si>
    <t>生物信息分析研究员</t>
  </si>
  <si>
    <t>艾吉泰康生物科技（北京）有限公司</t>
  </si>
  <si>
    <t>岗位职责： 1、负责数据分析、数据挖掘需求的沟通、收集、整理、理解，建立业务数据分析体系； 2、分析评估产品及业务需求，研究设计相应数据分析、数据挖掘方案及算法，分析数据实现需求； 3、与团队内外进行良好沟通，为项目提供相关支持。 4、将数据分析结果应用到业务场景中，并编写数据分析报告及其他工作文档。  任职要求： 1、2年以上数据分析、数据挖掘、数据可视化相关工作经验。 2、对数据敏感，逻辑思维能力强，熟悉统计学基本原理和数据挖掘常用算法。 3、熟练使用Python进行数据处理与分析建模。 4、有一定的报告撰写和组织项目的能力。 5、具备优秀的沟通、协调能力和团队合作精神。 6、有Hadoop、Spark等平台的海量数据处理经验者优先。</t>
  </si>
  <si>
    <t>制药/生物工程 计算机服务(系统、数据服务、维修)</t>
  </si>
  <si>
    <t>五险一金 带薪年假 节日福利</t>
  </si>
  <si>
    <t>岗位职责： 1、 生物信息数据库及文献资料的收集、整理、挖掘和利用； 2、能够根据客户需求制定分析方案并执行； 3、 生物信息分析流程的设计与开发； 4、 数据分析报告的整理及设计； 5、 数据库的设计、开发以及维护； 6、 领导安排的其他技术及市场支持任务。  任职资格： 1、生物信息学、统计学、数学或计算机相关本科以上学历； 2、 有较强的编程能力， 熟悉使用业内常用的语言，Perl, Python，Ruby，R，Java等； 3、有较强的学习能力，良好的沟通与表达能力，能承受工作压力，具有团队合作精神； 4、能够熟练阅读英文文献，语言表达和文档撰写能力较强； 5、欢迎优秀应届毕业生申请，有工作经验者优先。  薪酬福利： 1. 享受国家法定假日，双休；工作满一年有五天年假； 2. 提供技能相关的专业培训机会。</t>
  </si>
  <si>
    <t>游戏主程</t>
  </si>
  <si>
    <t>深圳市云速信息科技有限公司</t>
  </si>
  <si>
    <t xml:space="preserve"> Twill- Digital Platform to Operating Freight Forwarder Business.  Appetizer:  Damco is one of the world's leading third party logistics providers specializing in customized freight forwarding and supply chain solutions. The company has about 11,000 employees working in more than 300 offices around the world and a global presence in about 100 countries. Damco is part of the Maersk Group. More information about Damco can be found on www.damco.com.Damco had a net turnover of USD 3.2 billion, managed 2.8 million TEU of ocean freight and supply chain management volumes and air freighted more than 225,000 tonnes.  Twill is a Damco global initiative. Born out of a desire to simplify shipping with the customer at the helm, Twill is a digital freight forwarder that enables customers to book, manage and monitor shipments at the click of a button �C from quotation and documentation right through to delivery. With Twill, shipping has never been simpler. Drawing on the industry expertise of our partner company Damco, Twill’s agile approach means that we can be responsive as the market continues to evolve. Our ambition is to create the freight forwarding solution of the future together with our customers.  Join us today to help build that future. We Offer: ? You will have a unique opportunity to be part of a new Customer Care team, taking a different approach to outstanding customer service using new digital tools  ? You will be the proud frontline (local customer care) of Twill and own all shipper-facing contact in [export/import] process. This includes sharing their voice in terms of giving feedback for product improvements to the tech team  ? You will be part of a truly global team with customer care sitting in UK, Spain, Poland, Czech Republic, China, Indonesia, and Vietnam. More countries joining!  ? You will help drive continuous process improvements related to customer service and operations and own the customer facing process  ? You will be part of one of the key strategic initiatives from the DAMCO strategy Key Responsibilities:  ? Owner of Twill’s [export/import] process  ? Responsible for world class exception handling towards our customers  ? Be the first line of support for our customer facing site and escalate to the technical team as appropriate  ? End-to-end responsibility for the satisfaction of our customers  ? Coordination with DAMCO Operations teams as relevant and necessary, building relationships that generate swift responses and a co-creative approach to problem solving  ? Manage capacity at all times to ensure customer and shipper needs are met or properly managed  ? Take ownership and show initiative to achieve results: build and maintain strong relationships with our users  ? Own and use the end to end ticketing process, analyze the problem(s) at hand thoroughly and prioritize them  ? Engage all relevant stakeholders as appropriate (functional or technical) and make sure that follow-up is handled successfully  ? Support the continuous development of the Twill platform, through the introduction of the customer feedback and the monitoring thereof (and the customer care KPIs)  ? Develop customer care procedures, policies and standards Who we are looking for:  ? Undergraduate degree from a top tier university in business/economics related studies. Alternatively, other academic and customer driven fields complemented by a proven track record in customer experience  ? You have a demonstrated a deep understanding of and experience in the logistics industry  ? You have a proven track record in customer service  ? You love solving complicated problems for customers and you love optimizing processes  ? You have effective communication skills, appropriate for all levels within the business, always ensuring content is accurate and accessible for your colleagues and customers  ? You have the ability to listen attentively and to use information provided by your local customer care colleagues to channel feedback to Product in order to continuously optimize our customers experience on Twill  ? Fluent (Native spoken &amp; written) level of English  ?      Personality:  Empathetic, Extrovert, Problem solver, Love for great service, Can-do-attitude, Pragmatic and solution oriented, Outstanding at process optimisation, Able to create trust, Fast moving, Results driven, Detail oriented, Team player </t>
  </si>
  <si>
    <t>年终奖金 弹性工作 五险 员工旅游</t>
  </si>
  <si>
    <t>【岗位职责】 1.负责整个游戏服务器搭建； 2.负责完成游戏服务器端逻辑开发，包括接口设计，需求分解并和客户端联调接； 3.负责游戏后台业务系统的设计和开发。 【任职要求】 1.熟悉C、C++，有游戏服务器开发经验 2.了解PHP，Ruby，Python中的一种或多种语言 3.熟悉mysql，有mysql优化经验 4.有过网络编程经验，对TCP/IP协议有深入了解，熟练使用windows和linux下的各种网络模型者优先 5.学习能力强,抗压能力强. 6.具备良好的沟通合作技巧，较强的责任心及团队合作精神。</t>
  </si>
  <si>
    <t>岗位职责： 1.负责公司Linux云服务器的日常运维； 2.研究运维新技术和方向，持续提高生产力； 4.优化线上技术架构，从运维角度参与并推动研发、产品改进架构体系。 5.深入理解Linux系统(CentOS)、熟悉网络技术、TCP/IP、HTTP等协议，有良好的网络、数据存储、计算机体系结构方面的知识，Linux 性能调优 6.熟练并能使用shell，python，Perl等其中一种脚本语言，并能编写相关脚本； 6.熟练并能使用shell，python，Perl等其中一种脚本语言，并能编写相关脚本； 7.熟悉 Nginx、PHP-fpm、MYSQL部署及性能调优 8.熟悉zabbix、Cacti等运维监控的安装、配置; 9.熟悉网络，路由器的配置; 10.有PHP经验的优先考虑;  任职要求： 1、大专及以上，计算机网络及相关专业，1年以上的运维工作经验； 2、能够承受较大的工作压力，以结果和行动为准则； 3、良好的客户服务意识，沟通能力强，善于团队协作，主动思考，自我驱动力强。</t>
  </si>
  <si>
    <t>郑州易宝软件科技有限公司</t>
  </si>
  <si>
    <t>五险一金 年终奖金 定期体检 带薪年假 节假日福利 绩效奖金 员工旅游 餐饮补贴</t>
  </si>
  <si>
    <t>1、计算机、信息安全、网络、通信等相关专业，本科及以上学历； 2、熟悉软件开发生命周期；熟悉项目管理基本流程，熟练使用SVN、Redmine等工具；； 3、有Java开发或研发工作经验；有Ruby开发经验</t>
  </si>
  <si>
    <t>工作内容： 1、主要负责公司开发软件的自动化测试工作，根据各产品特点、设计并实施合适的自动化测试方案、有效提高测试效率 2、设计自动化测试用例、开发自动化测试框架、编写并维护自动化测试脚本，执行自动化测试和回归测试 3、在测试过程中，对软件问题进行跟踪分析和报告，推动测试中发现的问题及时合理地解决 岗位要求： 1、大专及以上计算机相关学历，有3年以上开发或自动化测试经验，具备自动化测试框架的设计与实现能力，并有丰富的测试技能经验和自动化测试经验 2、掌握接口自动化测试工具Jmeter、掌握开源测试框架Junit 3、熟悉JAVA或至少掌握一门脚本语言Python/shell 4、对新技术感兴趣，有钻研和开拓精神，善于团队合作 本岗位上班地址：上海市浦东新区宣春路164号（临近16号线地铁，野生动物园站下）</t>
  </si>
  <si>
    <t>广州锦昊商务有限公司</t>
  </si>
  <si>
    <t>时趣互动（北京）科技有限公司</t>
  </si>
  <si>
    <t>五险一金 补充医疗保险 专业培训 绩效奖金 定期体检</t>
  </si>
  <si>
    <t>ios开发工程师  工作职责： 1、负责iOS客户端开发及框架的设计和研发工作。 2、 根据产品需求完成需求分析、应用架构设计、模块设计、编码、单元测试工作 3、 根据开发规范编写开发文档及项目文档。  岗位要求： 1、熟练使用Objective C，熟悉swift，具有良好的C语言基础，熟悉Xcode、Mac开发环境及模拟器调试，熟练使用iOS SDK。 2、 熟练使用常用的iOS编程框架 3、熟悉H5混合开发，独立开发经验优先。 专业要求：软件开发相关专业</t>
  </si>
  <si>
    <t>周末双休 弹性工作 带薪年假 五险一金 节日福利 专业培训 餐饮补贴 补充医疗保险 员工旅游</t>
  </si>
  <si>
    <t>岗位职责： 1.根据产品需求说明书和设计文档，制定测试流程，编写测试方案和测试用例； 2.能按项目要求搭建测试环境，完成项目的集成测试与系统测试，把控产品质量； 3.能准确描述BUG产生的过程和现象；准确定位并进行BUG跟踪和回归测试，直到BUG解决； 4.根据项目实际需要，使用特定压力测试工具完成项目的压力测试； 5.根据项目或部门的整体工作安排，协助完成相关文档的编写或校正； 6.协助跟进并完成日常客户提出的疑问和提交的BUG； 7.在测试各个环节过程中主动与开发人员沟通，保证测试工作的有效性和完整性；   任职要求： 1.计算机或软件测试相关专业专科及以上学历，具有正式项目或产品的软件测试经验，1-3年左右测试经验，接触过ERP、CRM或其它saas型产品者优先； 2.有较强的沟通能力、理解能力及文档编写能力，有较强的责任心和团队协作精神，工作作风严谨踏实，具备软件质量把控意识；具有较强的学习能力，能够快速掌握新知识； 3.熟悉软件测试规范，熟悉大型项目测试流程，能够独立编写并执行测试用例，能够独立定位缺陷并进行后续追踪； 4.熟悉使用Linux操作系统，熟悉Shell/PHP/Perl/Python/Ruby等脚本语言者优先； 5.掌握数据库基础知识，熟练掌握基本SQL语言及MySql等主流数据库常用操作及命令； 6.能熟练使用LoadRunner、Selenium、Jmeter、Jira等测试工具者优先考虑； 7.愿意承担功能测试的工作，能够适应不定期的较大强度工作量；  8.很强的学习能力和技术钻研能力，工作积极主动，执行能力强，有担当，并且乐于分享；</t>
  </si>
  <si>
    <t>海外客服专员</t>
  </si>
  <si>
    <t>广州大明联合橡胶制品有限公司</t>
  </si>
  <si>
    <t>快速消费品(食品、饮料、化妆品) 医疗设备/器械</t>
  </si>
  <si>
    <t>1.负责公司相关平台系统的部署、变更、优化、改进； 2.负责对公司服务器进行日常维护，确保系统服务连续正常运行，无重大事故； 3.参与建立和制定运维标准化流程体系； 4.负责参与开发环境、测试环境、生产环境部署架构规划及落地执行； 5.负责开发和维护部署工具和运维自动化平台，实现自动化部署和自动化运维，建立全面/可靠的运维监控及告警体系； 6.优化产品部署流程，分析应用的运行趋势并找出潜在事件以防止其发生，定期统计系统运行状态报表并提交软硬件的升级建议；  任职资格：  1.专科及以上学历； 2.两年及以上互联网运维经验，熟悉公有云服务或自建机房运维服务 3.精通shell/awk/sed编程，掌握python/ruby/golang任一种编程语言 4.熟悉Docker、Mysql、Mongodb、Tomcat、LVS、Nginx、Zookeeper、Redis、Rabbitmq、ELK等工具及服务 5.熟悉如zabbix、openfalcon、grafana等监控工具 6.熟悉TCP/IP协议，对网络安全有一定的处理经验 7.了解 DevOps 概念， 熟悉常用的持续集成工具Jenkins、Git、SVN等 8.了解自动化运维工具如saltstack/ansible/puppet等 9.良好的沟通，表达能力，有责任心，良好的抗压能力、学习能力。</t>
  </si>
  <si>
    <t>入职购买五险 周末双休 弹性工作</t>
  </si>
  <si>
    <t xml:space="preserve">Responsibility: ・Responsible for both online (B2C), offline (B2B) and potential customers enquiries. ・Report on sales performance on various sales channel ・Support marketing by negotiating marketing contracts, arranging payment, monitoring implementation etc ・Customer Service Support including Budget Planning &amp; Promotional Plans ・Copywriting for brand materials (ie. Leaflets, product packaging, etc.) ・Ad hoc duties by manager Qualifications: ・Junior College or Above. ・ Strong English ・ 1+ years of Customer Service ・Strong problem solving skills, Ability to resolve conflicts, Phone Skills, Multi-tasking ・Proficient writing skills in English (EXPAT is a plus) ・Possess the ability of good communication,plan and execution. ・Being swift-minded and able to endure certain work pressure.  值此新春佳节之际，恭祝您： 新年快乐！身体健康！心想事成！猪年大吉！ </t>
  </si>
  <si>
    <t xml:space="preserve">岗位职责： 1、负责linux环境搭建、项目部署、软件安装等； 2、处理日常系统、云平台使用以及维护等相关问题； 3、汇总并分析、协调解决客户提出的各类问题，包括软件bug、需求、数据处理、数据统计等； 4、负责解决数据库、服务器相关问题； 5、参与产品可运维能力的设计和产品可运维能力的测试； 6、负责运维自动化系统开发优化、监控系统开发优化； 7、负责开发相关文档编写工作，包括但不限于：接口调用文档、Bug修复文档、运维巡查文档等。  任职要求： 1、专科及以上学历，计算机相关专业，二年以上的运维工作经验； 2、熟悉linux操作系统的基本操作，熟悉网络通讯原理，熟悉计算机系统结构； 3、熟悉mysql,java,jvm； 4、做过自动化运维的工作，熟悉基本的jenkins任务创建； 5、熟练使用python,shell,ansible,git； 6、熟练操作docker容器化环境； 7、熟悉mysql,负责部分数据运营工作； 8、工作踏实认真、有责任心、具备良好的服务意识，做过程序开发者或大数据运维优先。 </t>
  </si>
  <si>
    <t>前端（Vue）</t>
  </si>
  <si>
    <t>奕尧企业管理（上海）有限公司</t>
  </si>
  <si>
    <t xml:space="preserve">岗位职责： 1. 高度还原 UI 设计稿与交互实现，处理各种浏览器兼容问题； 2. 根据工作安排高效、高质地完成代码编写，确保符合前端代码规范； 3. 日常的 bug 修复，性能调优等工作； 4. 参与产品评审，能提出可行的技术方案。  任职资格： 1. 大专以上学历，计算机相关专业，特别优秀的候选人可酌情做***； 2. 有丰富的移动端经验，对各种设备，分辨率，浏览器兼容性问题耳熟能详，手到擒来，药到病除 … 3. 熟练使用 vue 框架，对生命周期，计算属性，vue 指令，组件通信了若指掌； 4. 熟练应用 vue 的周边资源， vuex vue-router vue-form vue… 5. 如果你对应用的状态管理颇有心得， 必然是极好的； 6. 热爱技术的你可能对 react angular 等等也知之甚详，来此必有用武之地； 7. 若是后端转来前端的大侠，我们是极其欢迎滴, java, python, ruby, go, node… 通通阔以； 8. 希望你性格开朗，含有一颗对万事万物的敬畏之心，善于学习，热爱生活。  行业标杆，高速成长， 团队活跃，平台广阔，交通便利！ 前景，专注于高速增长的金融市场； 晋升，广阔的职业发展空间，越努力你就越幸运； 氛围，那是年轻人的世界，公司营造各种交流机会； 环境，舒适高大上的办公环境，没有雾霾。 </t>
  </si>
  <si>
    <t>深圳品世创新科技有限公司</t>
  </si>
  <si>
    <t>iOS开发工程师(实习)</t>
  </si>
  <si>
    <t>岗位职责： 1、根据公司业务发展战略，分析海外市场行情，协助拓宽市场渠道； 2、结合公司产品特点，进行海外市场需求调研和分析； 3、分析国外客户喜好的消费习惯、购物平台、产品类别等，对开发新平台、新产品提供可行性建议； 4、对行业发至趋势调研分析、结合公司战略布局全球电商市场； 5、统计平台推广渠道数据和其他统计平台数据汇总输出。 岗位要求： 1、熟悉高级函数，数据透视表进行数据分析； 2、2年以上相关工作经验。 3、熟悉SQL数据库的数据查询和整理操作，python统计分析与建模； 4、熟悉亚马逊、Ebey 电商品台数据采集，维护，统计，分析。</t>
  </si>
  <si>
    <t>广州有样青年信息科技有限公司</t>
  </si>
  <si>
    <t>弹性工作 加班补贴 节日福利 专业培训 全勤奖 绩效奖金 餐饮补贴</t>
  </si>
  <si>
    <t>五险一金 年终奖金 定期体检 周末双休 技术分享 扁平管理 多团队活动</t>
  </si>
  <si>
    <t>岗位职责; 1、负责租车业务系统的研发; 2、负责官网系统、微信、M站的研发; 3、负责内部综合管理系统的开发. 任职要求; 1、一年以上Ruby编程经验; 2、熟悉Postgresql／MySQL、Linux、Nginx、Redis、Git等软件; 3、热爱编程，基础扎实，理解算法和数据结构相关知识; 4、对于创新及解决具有挑战性的问题充满激情; 5、具有良好的英文阅读能力，积极主动、快速学习和领悟能力.</t>
  </si>
  <si>
    <t>本科应届毕业生</t>
  </si>
  <si>
    <t>上海伟运国际物流有限公司</t>
  </si>
  <si>
    <t>通讯补贴 年终奖金 股票期权 弹性工作 社保 专业培训 绩效奖金</t>
  </si>
  <si>
    <t xml:space="preserve">1、本科及以上学历,计算机相关专业； 2、熟练使用swift或Objective-C语言，熟练掌握iOS平台各类API； 3、熟悉网络编程、多线程。 </t>
  </si>
  <si>
    <t>做五休二 带薪年假 五险一金 高温补贴 补充公积金 通讯补贴 餐饮补贴 补充医疗保险 员工旅游 绩效奖金</t>
  </si>
  <si>
    <t xml:space="preserve"> 岗位职责： 1. 负责公司网络及硬件设备的正常运营； 2. 负责及时处理网络及硬件设备的故障，管理AD域、文件服务器等设备； 3. 保持与总部IT建设的对口协作，完成上海网点各项IT建设任务的同步推进； 4. 负责业务系统本地需求的分析工作； 5. 负责对业务系统相关需求的开发工作； 6. 上级领导交办的相关事务。  任职要求： 1. 大专及以上学历，计算机相关专业，熟悉PYTHON者优先； 2. 熟悉各种计算机软硬件，可独立进行安装、调试及故障排除； 3. 熟悉AD域控的组策略、了解网络工作原理和各种安全策略，能够独立维护公司网络环境； 4.  2年以上IT支持相关工作经验；
5. 具有良好的沟通协调能力及团队意识和执行力。  </t>
  </si>
  <si>
    <t>资深测配</t>
  </si>
  <si>
    <t>深圳市奋达科技股份有限公司</t>
  </si>
  <si>
    <t>加班补贴 节日福利 专业培训 购买社保</t>
  </si>
  <si>
    <t>熟悉测试环境的搭建、准备测试数据  强弱网下的测试，证书上面的检验 利用fiddle进行强弱联网的测试 使用loadrunner做性能测试,如：脚本录制、关联、参数化、插入检查点等 使用jmeter做系统接口测试 使用SOAPUI、FZ和CRT等工具对软件接口测试 使用selenium基于python进行网页端自动化脚本的编写 利用appium工具及monkey测试进行简单的功能测试使用 对软件进行其他专项测试（安装卸载测试、适配性测试、中断测试） 使用adb工具对软件进行压力测试，分析运行的日志情况 会常用的测试用例设计方法，如等价类、边界值、判定表、流程分析法等； 会简单的数据库增删改查 会编写操作手册</t>
  </si>
  <si>
    <t>周末双休 五险一金 包住宿 绩效奖金 全勤奖 专业培训 餐饮补贴 加班补贴</t>
  </si>
  <si>
    <t>1、本科及以上学历， 计算机、软件工程、通信工程等相关专业； 2、熟悉C/C++，JAVA，OC，Swift，PHP，Python等基础编程； 3、可接受无工作经验的优秀应届毕业生。</t>
  </si>
  <si>
    <t>web中级开发工程师</t>
  </si>
  <si>
    <t>五险一金 周末双休 带薪年假 每年多次调薪</t>
  </si>
  <si>
    <t xml:space="preserve"> 1、负责产品的前端的技术方案设计并参与开发； 2、完成Web前端与后端服务交互的设计和开发； 3、参与开发和完善前端开发库，建立完整前端技术体系和基础库 4、对用户体验有强烈的敏锐感，持续优化用户体验和前端性能，解决各种浏览器的兼容性问题 ； 5、关注前沿技术，并能通过技术创新提高快速帮助业务达成目标；  岗位要求： 1、大专及以上学历，3年以上开发经验，参与过大型互联网系统前端开发； 2、精通各种Web前端技术和标准(Javascript/ES6、HTML/HTML5、CSS/CSS3)，熟悉页面架构和布局，对表现与数据分离、Web语义化等有深刻理解； 3、精通常见开源前端框架，理解源码，可对其扩展和优化，自己开发过公共开发库、框架； 4、精通React.js, Redux ,Vue.js等主流框架进行SPA开发，熟练使用less或sass进行前端开发，精通webpack、gulp等构建工具配置和使用； 5、对前端工程化与模块化开发有一定了解，能够设计高扩展性的前端应用; 6、至少熟悉一门非前端的语言（如Java/C#/PHP/C/C++/Python/Ruby），并有实践经验； 7、具备良好的团队协作精神，能利用自身技术能力提升团队整体研发效率，提高团队影响力； 8、对技术有激情，喜欢钻研，能快速接受和掌握新技术，有较强的独立、主动的学习能力，良好的沟通表达能力和团队协作能力。  加分项： 1、熟悉Webgl，用Three.js等3D库开发过3D可视化项目； 2、了解VR、AR，做过类似项目； 3、同事眼中或自认为前端或JS高手，精于技术，想要成为业内专家； </t>
  </si>
  <si>
    <t>单片机软件工程师</t>
  </si>
  <si>
    <t>乔山健身器材（上海）有限公司</t>
  </si>
  <si>
    <t>五险一金 免费班车 绩效奖金 免费住宿 居住证积分 居转户 工作餐</t>
  </si>
  <si>
    <t>岗位职责： 依项目计划进行产品设计作业，并完成主管交办工作指示，主要工作内容如下： 1. 年度计划新产品软件设计、修改、送测； 2. 年度计划新产品软件进行静态分析和单元测试； 3. 产线或客服问题点协助分析和处理 4. 参加部门或公司组织的教育训练 5. 对工程师、副工程师进行指导 6. 规范整理、维护软件模块及培训 7. QA测试支持； 8. 季会议样品设计与调试； 任职要求： 1.电子相关专业本科(含)以上学历；英语四级及以上， 2.对嵌入式系统软件设计及MCU软件设计等具有丰富的实践经验； 3. 至少有一款ARM MCU的应用经验； 4. 精通嵌入式C语言，了解汇编语言； 5. 读懂原理图； 6. 熟练使用Office软件； 7. 熟悉MCU各种协议，如I2C，Uart，Spi等 加分项： 1.有相关Android/iOS设计经验，熟悉Java编程，熟悉object C，swift编程; 2.有PC应用程序开发经验； 3.了解蓝牙BLE协议，wifi协议，ZigBee协议，ANT+协议或其一； 4.熟悉脚本语言，如perl，python，makefile，cmake； 5.熟悉马达控制PID算法,或有TI C2000应用经验  注意事项（请仔细阅读，有助于提高获得面试的机会）： 1、投递时，请同时提供最新的英文简历； 2、公司地址位于上海市嘉定区新和路1355号；投递简历前，不妨搜索下百度地图，慎重考虑日后参加面试、及工作的可能性。 感谢您的关注~</t>
  </si>
  <si>
    <t>五险一金 餐饮补贴 通讯补贴 绩效奖金 定期体检 补充医疗保险 年终奖金</t>
  </si>
  <si>
    <t>岗位职责： 1、 对研发中心各个项目新增需求及BUG的测试； 2、 对公司内部创新产品的测试 3、 对公司手机APP产品的测试 4、 通过项目/产品原始需求进行分析形成相应的测试需求； 5、 负责搭建并维护项目上的模拟环境； 6、 支持项目/产品升级并进行上线验证； 7、 能够与项目支撑人员及开发人员进行有效沟通； 8、 支持项目现场测试并能够适应短期出差；  任职资格要求： 1、能够独立搭建测试环境，书写测试方案、测试报告，并对bug进行跟踪管理； 2、精通软件测试理论，熟练使用测试管理工具JIRA/MANTIS, TESTLINK/TD等； 3、熟练操作ORACLE/MYSQL等数据库，能够使用SQL语句操作数据库； 4、熟练使用LINUX/UNIX操作系统，能够使用【SHELL/RUBY/PYTHON】中的一种编写测试辅助工具优先； 5、工作严谨细致，有责任心，好学上进，善于思考，具备良好的文档书写能力； 6、接受过专业的测试培训者或从事过互联网行业者优先。 7、有手机APP端测试优先考虑。 ……</t>
  </si>
  <si>
    <t>北京易照科技有限公司</t>
  </si>
  <si>
    <t>广州佳都集团有限公司</t>
  </si>
  <si>
    <t>优秀员工另外会有股份或期权。要求：1.天分好或有潜力。2.独立解决问题能力强。3.写代码快并且BUG少，如遇到问题解决时间短。双休。法定节假日均休息。每年12天以上带薪年假。补充：1、苹果前端开发精通swift或者objectc开发。2、精通安卓前端开发。3、服务器端有netty等高并发框架经验的优先。符合补充三者之一即可。</t>
  </si>
  <si>
    <t>做五休二 带薪年假 高温补贴 餐饮补贴 节日福利 专业培训 绩效奖金</t>
  </si>
  <si>
    <t>岗位职责： 1. 负责维护开发公司的软件产品，参与核心系统架构的设计和实现； 2. 根据不同的业务需求，灵活快速的完成软件项目； 3. 具备需求分析和系统设计能力，以及较强的逻辑分析和独立解决问题的能力。  职位要求： 1. 计算机相关专业，本科及以上学历，对软件开发有浓厚的兴趣； 2. 熟练掌握C、C++、Java、Qt或Python中的一种或多种，有大数据、云平台开发经验者优先； 3. 2年以上软件开发经验，熟悉软件开发流程和规范；  4. 良好的沟通和团队协作能力。</t>
  </si>
  <si>
    <t>广告机 电子工程师 广告机工程 广告机组装</t>
  </si>
  <si>
    <t>工作内容： 1．负责广告机新产品及项目开发设计评估。 2．负责跟进广告机产品的开发设计以及生产导入，产品完善等工作。 3. 负责新产品样机的组装与测试。 4．对广告机以及行业产品了解透彻；并密切关注产品市场新动态。 5、配合市场销售人员，做好项目前期技术支持工作，为客户提供技术咨询，产品演示，了解客户需求并编写技术方案。 6、对开发的产品进行测试，到客户现场进行产品现场实施工作和定制化开发支持工作，负责产品实施方案的撰写。 7、解决客户提出的技术问题，为客户提供技术培训。 8、负责跟踪、处理来自客户关于技术和产品质量方面的反馈意见，收集客户需求并能够对产品提出改进意见。  岗位要求： 电子专业，专科或以上学历； 熟悉广告机电子产品的项目方案，有两年以上相关电子产品研发、项目开发及管理等相关工作经验  三、薪资待遇 1、工作时间：9：00-18:30 午休时间：12:30~14：00 2、底薪+提成+年终奖+晋升发展通到+年终奖+合伙人计划（双休+法定节假日） 3、公司提供五险（养老险+医疗险+失业险+工伤险+生育险）  四、晋升机会 技术支持工程师--&gt;高级工程师--&gt;技术支持主管--&gt;省区技术支持负责人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</si>
  <si>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iOS / Swift / Objective-C 开发工程师</t>
  </si>
  <si>
    <t>员工旅游 绩效奖金 专业培训 五险 周末双休 朝十晚五 免费下午茶 大牛带队</t>
  </si>
  <si>
    <t>Linux 运维工程师</t>
  </si>
  <si>
    <t xml:space="preserve"> 1. 基于需求对产品的项目进行开发 2. 独立完成iOS客户端的开发、调试、发布和维护 3. 持续的优化相关的产品的质量、性能、用户体验 4. 编写必要的开发文档，如设计文档，测试文档  任职要求： 1. 热爱编程，对代码质量有追求，拥有良好的编码习惯 2. 一年以上实际项目开发经验，或者极强的学习能力 3. 关注互联网发展 4. 能读懂英文文档 5. 熟悉Swift语言，熟悉iOS开发调试工具 6. 熟悉iOS系统，精通熟悉iOS应用开发框架 7. 乐于分享技术和想法 8. 工作效率高，不拖拉（因为我们每天工作时间只有10:00-17:00，周末双休）  技术栈： 1. Swift / Objective-C 2. Alamofire / Moya / Kingfisher 3. Autolayout / Storyboard 4. Cocoapods / Framework 5. UserDefault / Plist 6. Delegate / Notification / Protocol / Extension 7. GCD 8. Git 9. 包括但不限于以上  </t>
  </si>
  <si>
    <t>广告机工程技术人员</t>
  </si>
  <si>
    <t xml:space="preserve"> 1、负责保障公司业务系统7*24稳定运行，优化运维体系并实现可靠和可扩展的运维环境； 2、负责公司linux应用系统的部署、性能优化、监控及日常维护； 3、负责公司平台业务的运维保障、业务监控、应急响应等； 4、负责协助研发部门排查、优化架构及应用性能； 5、负责运维体系文档的完善，配合完成部门工作任务；  技能要求： 1、熟练linux系统的管理与维护，熟悉centos等操作平台； 2、至少熟练shell/python 一种脚本语言，能熟练使用脚本完成日常运维任务； 3、熟悉LNMP等常见的网站服务器架构； 4、熟悉zabbix等主流监控系统的扩展及应用； 5、熟悉常见的负载均衡、中间件、高可用集群者优先； 6、熟悉阿里云等公有云，具有高并发量网站、app运维经验者优先； 7、具有较好的文档书写、沟通表达、自我学习能力； 8、对运维工作有浓厚的兴趣，喜欢扩展知识面，具有一定排错抗压能力；</t>
  </si>
  <si>
    <t>美恒通智能电子（广州）股份有限公司</t>
  </si>
  <si>
    <t>增城  </t>
  </si>
  <si>
    <t>电子技术/半导体/集成电路 办公用品及设备</t>
  </si>
  <si>
    <t xml:space="preserve"> 1、配合市场销售人员，做好项目前期技术支持工作，为客户提供技术咨询，产品演示，了解客户需求并编写技术方案。 2、对开发的产品进行测试，到客户现场进行产品现场实施工作和定制化开发支持工作，负责产品实施方案的撰写。 3、解决客户提出的技术问题，为客户提供技术培训。 4、负责跟踪、处理来自客户关于技术和产品质量方面的反馈意见，收集客户需求并能够对产品提出改进意见。   二、任职资格 1、计算机、电子技术及相关专业，大学专科以上学历。 2、1年以上相关行业工作经验，有售前或项目实施经验者优先。 3、熟练掌握计算机应用，具备一定的硬件知识及网络相关的知识。 4、具有较好的沟通能力、驱动能力、抗压能力。    三、薪资待遇 1、工作时间：9：00-18:30 午休时间：12:30~14：00 2、底薪+提成+年终奖+晋升发展通到+年终奖+合伙人计划（双休+法定节假日） 3、公司提供五险（养老险+医疗险+失业险+工伤险+生育险）  四、晋升机会 技术支持工程师--&gt;高级工程师--&gt;技术支持主管--&gt;省区技术支持负责人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</si>
  <si>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员工旅游 专业培训 绩效奖金 年终奖金 全勤奖 加班补贴 包吃 住房补贴 五险一金 销售提成</t>
  </si>
  <si>
    <t>我们在谋求企业持续发展的同时，致力于为员工的职业发展创造条件与空间。我们愿以充满活力的企业文化，富有挑战的任职机会，兼具竞争力的薪酬福利诚邀各界精英的加盟！（公司主营商超周边办公设备：智能便携打印机（标签和小票）、POS类，读卡类、扫码枪等。 一、 iOS 职位要求 1. 熟悉storyboard，xib操作 2. 熟悉swift、Objective-C语言 3. 计算机相关专业，统招大专学历以上，独立开发过App经验 4. 与技术主管交流沟通，能规定时间内完成开发任务 二、福利： 1. 大小周和法定假日带薪休假 2. 底薪、提成、奖金、补贴、年终奖；另有股权计划，有股权激励机会； 2. 有休息室、员工食堂（不吃不住提供补贴）； 3. 内部培训、读书会、外出培训、生日会、员工旅游、年终奖等。 4. 交通便利，公交车和地铁经过工业园区。 电话联系：18122414030（潘）</t>
  </si>
  <si>
    <t xml:space="preserve">1、负责亚马逊Amazon平台的营业额目标制定及执行完成； 2、挖掘产品亮点，独立完成产品上架，产品listing发布，及listing标题关键词的优化工作； 3、分析行业竞争对手情况，了解市场行情，挖掘自身产品优势，调整价格，不断优化listing质量，充分利用公司产品资源和相关平台，提高产品曝光率； 4、负责平台的站内操作和运营以及站外引流工作，抓取关键词，优化listing,打造爆款，社交引流； 5、配合运营团队，制定站内CPC广告和相关的促销活动； 6、定期统计销售数据、库存数据等，对销售情况定期进行总结分析，并将所遇问题及时与相关人员沟通 7、负责维护账号的安全，完成亚马逊的绩效指标，提前防范可能会发生的风险； 8、领导团队。组织安排队员的各项工作。  任职要求： 1、大专以上学历，英语六级或专业四级及以上，优秀的中英文表达能力，有较强的罗辑思维能力； 2、亚马逊销售经验&gt;2年以上，或者相关B2C的销售经验, 熟悉Amazon平台相关政策； 3、熟悉excel会简单的数据统计和销售报表的制作； 4、工作积极主动，有责任心，有良好的沟通能力，学习能力；  福利待遇： 1、工资待遇：底薪+绩效；综合薪水10k-30k 2、工作时间：双休制，一天8小时，上午9:00-18:30，中间休息1个半小时，试用期3个月. 3、享有国家规定的各类有薪假期，入职满一年享公司带薪休假； 3、购买社会保险，定期员工聚餐，团队建设活动等。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</si>
  <si>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广州晔卢科技有限公司</t>
  </si>
  <si>
    <t>1.根据产品需求，负责IOS平台产品各功能模块的实现、开发及维护工作； 2.持续优化产品的界面，性能和操作体验； 3.能按时完成上级分配的工作任务； 4.根据开发规范和项目流程编写相关的技术文档；   任职资格： 1.有扎实的Object C，Swift 语言基础，熟悉面向对象的程序设计方法，熟悉XCode开发环境； 2.熟悉常用数据结构和算法； 3.熟悉Socket通信，TCP/IP、HTTP等网络协议，熟悉多线程； 4.熟练掌握IOS平台UI、网络、数据库、XML/JSON解析等开发技巧； 5.熟练使用AutoLayout布局界面及屏幕适配； 6.熟悉使用版本控制工具git，有较好的代码阅读能力与规范的代码书写；  工作时间： 实行5天8小时工作制，周末双休,享有国家规定的法定节假日及带薪年假</t>
  </si>
  <si>
    <t>服务器运维工程师/linux工程师</t>
  </si>
  <si>
    <t xml:space="preserve"> 岗位职责：  1、网络故障诊断与处理，网络安全管理； 2、服务器管理，LINUX日常操作管理； 3、路由器、交换机维护管理。  任职资格：  1、本科以上学历，计算机相关专业or 实际的LINUX服务器安装维护经验； 2、有网络维护相关工作经验 or CCNA 等网络相关证照资质者为佳，掌握各种网络环境搭建，具备较强的技术基础； 3、有SQL 语法基础或ORACLE数据库管理经验者为尤佳； 4、精通windows操作系统,了解LINUX日常操作指令,熟悉LINUX 各种服务的功能,若有 LINUX 相关证照者为佳； 5、至少熟悉下列其中二种程序语言 C / C++、 .NET C# /ASP/VB、 HTML/PHP/ASP、 PERL、SQL/PLSQL、JAVA,JAVASCRIPT、Python、Ruby； 6、具备较强的学习意愿及理解能力； </t>
  </si>
  <si>
    <t>ios过包员</t>
  </si>
  <si>
    <t>五险一金 年终奖金 弹性工作 餐饮补贴 绩效奖金</t>
  </si>
  <si>
    <t>岗位职责： 1、从事公司iOS平台游戏产品的设计工作； 2、负责产品的性能优化以及各种实用工具的开发，并编写产品相关的技术文档； 任职要求： 1、有iOS开发上架经验，有独立开发经验者优先，移动开发、计算机相关专业的优秀应届生易可考虑； 2、熟悉Objective-C 语言，了解swift开发； 3、良好的编程风格，扎实的编程基础和数据结构算法基础 ； 福利待遇： 1、上班时间：9：30-18：30，中午休息1.5小时，大小周休息 2、过包奖金、五险一金、餐补、下午茶、生日会、部门团建、带薪病假、带薪年假等等福利</t>
  </si>
  <si>
    <t>上海博华国际展览有限公司</t>
  </si>
  <si>
    <t>linux运维工程师/硬件工程师</t>
  </si>
  <si>
    <t>做五休二 周末双休 弹性工作 带薪年假 五险一金</t>
  </si>
  <si>
    <t>做五休二 周末双休 带薪年假 五险一金 绩效奖金 节日福利 专业培训 补充医疗保险</t>
  </si>
  <si>
    <t xml:space="preserve"> 岗位职责： 1.网站业务日常更新，新站点部署。 2.保证公司网站业务持续运行，及时响应报警，排查并解决故障，保证业务不中断。 3.公司重要数据备份，确保数据安全，定期做灾难恢复测试。 4.具有较强的学习能力，运用***调优服务器构架，提高用户体验。 5.公司域名管理，包括域名购买，域名解析，ICP备案，公安网安备案，以及网安部门要求的所有事项。 6.公司内部服务器和网络设备日常维护，包括操作系统升级、软件升级，固件升级，配置调整等。 7.公司所有服务器和网络设备资产管理。   岗位要求： 1.计算机专业本科以上学历，有2年以上Linux系统运维经验。 2.熟悉nginx、php、tomcat、mysql、redis等主流开源软件的配置和优化； 3.熟练运用脚本语言（Python/shell）完成日常运维自动化系统或工具开发 4.熟悉网络基础知识，TCP/IP的工作原理，网络设备的配置管理，具备一定的网络维护和排障能力。 5.有较强的故障排查能力，重视流程规范，有很好的技术敏感度, 高度的责任心及团队精神。</t>
  </si>
  <si>
    <t>岗位要求： 1. 熟悉Objective-C、Swift，熟悉Mac OS X系统、Xcdoe开发环境； 2. 有多个完整的IOS项目经验，至少独立开发过一个完整的iOS应用开发项目，能够独立开发项目； 3. 熟悉iOS SDK、iOS下的多线程开发、网络通信、内存管理、GUI开发、产品发布流程； 4. 熟悉常用软件架构模式，熟悉常用算法与数据结构，多线程，网络编程（Socekt、Http/Web service）等； 5. 有电子书、音视频编解码、智能硬件对接等经验者优先； 6. 掌握C/C++/Java/Python/Go等其他编程语言的优先。  工作环境： 1. 我们是一个以技术为主的团队，技术氛围活泼； 2. 办公室处于广州中大门口，中大地铁出口2分钟即达，交通方便； 3. 上班时间人性化，不强制考勤； 4. 常备下午茶和各种零食，不定期团建活动。</t>
  </si>
  <si>
    <t>系统维护工程师</t>
  </si>
  <si>
    <t xml:space="preserve"> 岗位职责：  1、网络故障诊断与处理，网络安全管理； 2、服务器管理，LINUX日常操作管理； 3、路由器、交换机维护管理。  任职资格：  1、本科以上学历，计算机相关专业or 实际的LINUX服务器安装维护经验； 2、有网络维护相关工作经验 or CCNA 等网络相关证照资质者为佳，掌握各种网络环境搭建，具备较强的技术基础； 3、有SQL 语法基础或ORACLE数据库管理经验者为尤佳； 4、精通windows操作系统,了解LINUX日常操作指令,熟悉LINUX 各种服务的功能,若有 LINUX 相关证照者为佳； 5、至少熟悉下列其中二种程序语言 C / C++、 .NET C# /ASP/VB、 HTML/PHP/ASP、 PERL、SQL/PLSQL、JAVA,JAVASCRIPT、Python、Ruby； 6、具备较强的学习意愿及理解能力； 7、有较强的沟通协调能力及高度责任心，良好的英文阅读能力 </t>
  </si>
  <si>
    <t>深圳市三锐联合科技有限公司</t>
  </si>
  <si>
    <t>北京易诚互动网络技术有限公司</t>
  </si>
  <si>
    <t xml:space="preserve"> 具有较好的的 Objective-C /SWIFT 编程经验；熟练使用iPhone SDK和XCode； 了解多线程、Socket网络编程，熟悉TCP、UDP、HTTP、FTP等网络协议，熟悉JSON/XML； 熟悉IOS UI编程； 具有良好的沟通能力和团队合作精神； 思路清晰，善于思考，良好的分析和独立解决问题的能力； 对新技术持有敏感性以及愿意致力于新技术的探索和研究。</t>
  </si>
  <si>
    <t>五险一金 员工旅游 餐饮补贴 通讯补贴 专业培训 绩效奖金 定期体检 补充医疗保险</t>
  </si>
  <si>
    <t>职位描述 1、负责蚂蚁金融科技Antstack底座和mPaaS等产品在客户侧的运维，需驻场客户现场，做5*8的现场支持和7*24的故障响应 2、负责产品的巡检，处理发现的告警或问题，能根据监控预判可能发生的问题风险 3、对客户环境上发生的问题、故障的跟踪、剖析、总结与知识库沉淀，具备应急能力 4、与客户对接，提供蚂蚁金融科技IaaS和mPaaS等产品的功能使用交流和问题解答 5、对接蚂蚁售后技术支持团队，及时反馈无法解决或解答的问题，确保问题的持续跟踪直到解决 6、汇总日常工作形成运维日报，反馈巡检结果，当前环境的运行情况以及问题处理情况 职位要求 1、专科及以上学历，计算机或者相关专业，1年以上的运维或者devops经验； 2、熟悉linux系统及运维体系架构，熟悉docker和k8s等容器技术，mysql等数据库技术 3、有脚本开发经验，精通一门以上脚本语言(shell/perl/python等)，熟悉java语言及主流开发框架； 4、具备客户服务意识与ownership、团队沟通协作能力以及自我驱动能力，有很好的技术敏感度和风险识别能力。 5、能够承受较大的工作压力，以结果和行动为准则，努力追求成功； 6、有移动开发，分布式系统，SDN、虚拟化kvm/xen、hadoop/hbase等背景者优先考虑</t>
  </si>
  <si>
    <t>岗位职责：  1、网络故障诊断与处理，网络安全管理； 2、服务器管理，LINUX日常操作管理； 3、路由器、交换机维护管理。  任职资格：  1、本科以上学历，计算机相关专业or 实际的LINUX服务器安装维护经验； 2、有网络维护相关工作经验 or CCNA 等网络相关证照资质者为佳，掌握各种网络环境搭建，具备较强的技术基础； 3、有SQL 语法基础或ORACLE数据库管理经验者为尤佳； 4、精通windows操作系统,了解LINUX日常操作指令,熟悉LINUX 各种服务的功能,若有 LINUX 相关证照者为佳； 5、至少熟悉下列其中二种程序语言 C / C++、 .NET C# /ASP/VB、 HTML/PHP/ASP、 PERL、SQL/PLSQL、JAVA,JAVASCRIPT、Python、Ruby； 6、具备较强的学习意愿及理解能力； 7、有较强的沟通协调能力及高度责任心，良好的英文阅读能力。</t>
  </si>
  <si>
    <t>测试开发实习生 - 创新工具 (职位编号：33353)</t>
  </si>
  <si>
    <t>六险一金 高薪期权 弹性工作 免费三餐 带薪休假 扁平管理 晋升空间</t>
  </si>
  <si>
    <t>广州硕星信息科技股份有限公司</t>
  </si>
  <si>
    <t>五险一金 定期体检 专业培训 绩效奖金 员工旅游 年终奖金 包三餐</t>
  </si>
  <si>
    <t>岗位职责： 1、负责规划自动化解决方案，设计和开发自动化框架或平台； 2、完成相关产品的自动化脚本开发； 3、调研和评估新的测试技术和工具，并且应用和推广。  职位要求： 1、2年经验以上，计算机及相关专业； 2、具有设计和开发测试框架或平台的经验； 3、精通自动化测试和白盒测试，熟悉单元测试工具和常见的开源测试工具； 4、掌握Java或者C/C++语言，至少熟悉一种脚本语言，如Python/Ruby/Shell等； 5、熟悉Linux/Unix操作系统； 6、热爱互联网及测试相关技术，具有快速良好的学习能力； 7、具有较强的事业心，工作主动积极细心，具备团队合作精神。</t>
  </si>
  <si>
    <t>五险一金 周末双休 专业指导 定期体检 弹性工作 年终奖金 包三餐</t>
  </si>
  <si>
    <t xml:space="preserve">ps：非游戏行业暂不考虑，谢谢！！！  岗位职责： 1、负责服务器的维护、优化、调试；监控部署大规模服务器及规划； 2、游戏业务的部署、新版本的发布、服务端的变更； 3、监控网络游戏业务的运行状况，及时处理游戏运行中出现的故障，保障网络游戏服务的正常提供； 4、与游戏运营项目组保持沟通交流，及时处理项目运维需求； 5、负责项目接入和自动化脚本的编写，及运维自动化系统的接入。   工作要求： 1、大专以上学历，1年以上相关运维经验，了解python脚本语言； 2、熟悉Linux，负载均衡，双机热备等知识，对Windows的系统管理有一定的认识； 3、熟悉lnmp架构，mysql的数据库应用，能熟练掌握主从复制； 4、具备良好的沟通能力、团队合作意识和探索新技术的热情，熟悉VUE，django框架或熟悉维护运维自动化系统者优先考虑。 </t>
  </si>
  <si>
    <t>互联网域名系统北京市工程研究中心有限公司</t>
  </si>
  <si>
    <t>1、负责域名设备/服务的售后技术支持工作； 2、负责域名设备/服务的故障排查，现场技术支持； 3、负责域名设备/服务的部署、升级、迁移等实施工作； 4、负责域名设备/服务的现场测试、技术交流等支持性工作。 任职要求： 1、计算机或相关专业本科以上学历，3年以上售后实施相关经验； 2、熟悉TCP/IP协议，能熟练配置交换机、路由器等网络设备，熟悉网络安全； 3、熟悉Linux操作系统； 4、有项目沟通、实施经验； 5、熟练使用Ruby、Python、Perl三种脚本语言中的至少一种者优先； 6、了解DNS/DHCP相关知识者优先； 7、能适应出差性工作。</t>
  </si>
  <si>
    <t>测试主管</t>
  </si>
  <si>
    <t>深圳市云康创新网络科技有限公司</t>
  </si>
  <si>
    <t>五险一金 补充医疗保险 员工旅游 交通补贴 通讯补贴 专业培训 定期体检 绩效奖金</t>
  </si>
  <si>
    <t>岗位职责： 1、负责项目的需求分解、设计评审及测试执行工作； 2、独立设计和执行用例，进行缺陷跟踪质量把控，落地闭环； 3、项目测试环境搭建和维护，部门硬件功能性测试，输出测试报告； 4、质量体系结构和规范的参与和优化 岗位任职要求 1. 3年以上互联网及移动产品测试经验，具有物联网及硬件测试经验优先考虑； 2. 熟悉软件测试方法论(独立完成测试方案、计划、用例等)，熟悉相关的测试流程、测试文档标准； 3. 能够熟练掌握数据库Mysql常用操作，熟悉使用postman，jmeter等接口测试工具； 4. 能熟练使用常用缺陷，用例，质量分析及需求分解工具； 5. 了解接口/性能/自动化测试内容，熟悉业界或开源工具的使用； 6.有java，python语言基础优先考虑，能搭建app及后台自动化测试系统 7. 较强的学习能力，分析能力，执行推动力，定位能力和解决问题的能力； 8. 乐于主动沟通，富有团队精神，和工作责任感抗压承受力强。</t>
  </si>
  <si>
    <t>iOS开发工程师实习生</t>
  </si>
  <si>
    <t>广州创瀚会展服务有限公司</t>
  </si>
  <si>
    <t>五险一金 补充医疗保险 员工旅游 交通补贴 专业培训 出国机会 绩效奖金 年终奖金 定期体检 周末双休</t>
  </si>
  <si>
    <t>周末双休 五险一金 节日福利 交通补贴 餐饮补贴 通讯补贴</t>
  </si>
  <si>
    <t xml:space="preserve">与Android, Web端共同合作，规划产品整体架构 协同编写iOS代码，参与数据库讨论和设计，UI讨论 了解公司商业模式，以及公司IT需求  您必需要具备： 计算机相关专业毕业 Swift3.0及以上开发经验 熟悉iOS开发常用的Frameworks &amp; Libraries (Cocoapods) 熟练使用HandyJSON，DNSPageView，FSPagerView。以及熟练的搭建较复杂的UI 能熟练使用stroyboard和xib 熟悉MVVM等开发模式 熟悉Restful API的串接与设计 有上架的iOS App尤佳  您最好要具备： 良好的沟通能力，能够与非软体工程师沟通确认需求 熟悉手机端资料库(Realm, CoreData..等) 撰写单元测试(Unit Test)的习惯 有兴趣学习第二种程式专长，乐于分享热门技术  公司项目：专项会议APP、财务顾问APP、退休规划APP等。  我们的福利： 5天8小时工作制，周末双休 丰富下午茶 丰厚的薪资+福利奖金 每年定期国内、国外旅游各一次 良好的职务发展空间 丰厚的年终奖金    </t>
  </si>
  <si>
    <t>工作职责和内容： 1. 负责项目数据报表的设计和开发； 2. 负责部署大数据存储的架构； 3. 对整合的数据进行挖掘分析，寻求数据价值；
4.负责项目需求沟通分析。 经验技能要求： 1. 计算机或相关专业本科以上学历；三年以上大数据开发经验。 2. 熟悉主流的云计算、大数据开发技术（Hadoop、Spark、Spark Steaming、Storm等）并具有相关项目经验；
3. 精通数据结构、数据分析算法及设计；
4. 精通 Python、Perl、Ruby、Bash 脚本语言中的一种优先；
5. 有很强的逻辑思维能力,积极主动,学习能力强, 做事严谨、认真、负责。</t>
  </si>
  <si>
    <t>android安卓工程师</t>
  </si>
  <si>
    <t>广州市超赢信息科技有限公司</t>
  </si>
  <si>
    <t>1、负责规划自动化解决方案，设计和开发自动化框架或平台； 2、完成相关产品的自动化脚本开发； 3、调研和评估新的测试技术和工具，并且应用和推广。  任职要求： 1、2年经验以上，计算机及相关专业； 2、具有设计和开发测试框架或平台的经验； 3、精通自动化测试和白盒测试，熟悉单元测试工具和常见的开源测试工具； 4、熟悉一种脚本语言，如Python/Ruby/Shell等； 5、熟悉Linux/Unix操作系统； 6、热爱互联网及测试相关技术，具有快速良好的学习能力； 7、具有较强的事业心，工作主动积极细心，具备团队合作精神。</t>
  </si>
  <si>
    <t>五险一金 专业培训 员工旅游 定期体检 弹性工作</t>
  </si>
  <si>
    <t>1、负责Android平台的移动终端应用架构与开发； 2、解决各类型、品牌手机的系统兼容问题； 3、关注Android技术及架构设计，根据产品需求开发相关的移动产品； 4、参与项目需求分析、产品设计、前台开发及发布；  【任职资格】： 1、两年以上实际ANDROID平台开发经验，有前端开发经验优先； 2、熟练掌握Java语言，具有良好的编程风格与编码技巧； 3、熟悉Android框架及各种特性，掌握Android的线程机制，并熟练使用多线程。 4、熟悉多种网络通讯协议、数据库、多线程、xml/json格式数据的解析等方面的知识；精通HTTP/Socket通信编程。 5、精通UI布局,对手机软件性能优化、内存优化有一定经验者优先； 6、基础扎实，对数据结构、基本算法熟练掌握，具备算法设计能力； 7、具有至少两款android应用的设计和开发经验，能够独立设计和开发，作品能上线者优先。 8、具备多语言(java,javascript,html5,object-c,swift)实践能力者优先。  【晋升渠道】:完美的晋升机制―――依据个人能力及贡献，达标者可提前享受老员工同样待遇薪资福利；考核通过可往管理岗位发展； 【薪资待遇】 1、享有国家社会保险等福利待遇（五险一金） 2、5000-8000（优秀者另议）+餐补+通讯费补助+奖金 3、双休，同时享有国家规定的法定节假日，婚假，产假等假期及旅游，工作气氛轻松，提供下午茶及点心餐等福利。</t>
  </si>
  <si>
    <t>维恩贝特科技有限公司</t>
  </si>
  <si>
    <t>周末双休 五险一金 绩效奖金 节日福利 交通补贴</t>
  </si>
  <si>
    <t>岗位职责： 1、 负责开发测试环境的部署实施，包括但不限于Linux，Weblogic，WebSphere，MQ,Oracle，DB2等； 2、 负责开发测试环境的日常维护、巡检、故障诊断等； 3、 负责运维脚本的开发，并参与自动化运维平台建设； 4、 参与系统优化、架构升级等工作； 5、 对项目组、客户提供技术支持；  要求： 1、 统招本科毕业，1-3年相关工作经验； 2、 熟悉RedHat，CentOS，suse等操作系统常用命令，故障诊断方法； 3、 熟悉shell/python等至少一种脚本语言，独立编写工具脚本； 4、 熟悉Oracle，DB2，mysql等至少一种数据库的操作。</t>
  </si>
  <si>
    <t>Buyer采购员</t>
  </si>
  <si>
    <t>安柏家庭用品（深圳）有限公司</t>
  </si>
  <si>
    <t>五险一金 补充医疗保险 免费班车 餐饮补贴 年终奖金 弹性工作</t>
  </si>
  <si>
    <t>Java开发工程师(数据分析方向)</t>
  </si>
  <si>
    <t>Able to work alone and with strong communication skills. Plenty of skills in vendor management to ensure the KPI in vendor side for on-time delivery will meet company’s requirement and the procured parts not affect production schedule. Be experienced and familiar with procurement for metal parts, printing materials and packing materials such as EVA, blister, polybag and master cartons etc. Can continuously drive vendors for the cost-down. Strong team work attitude and can be flexible for different roles in purchasing department. 能独立工作且具有较强的沟通技巧；有丰富的供应商管理经验，能确保采购的交期满足生产和出货的需要； 熟悉金属件、印刷品及包装物料的采购；可以不断地推进供应商成本的下降；有较强的团队精神和灵活的工作技巧，可以适应采购部的不同角色。 Job Duties 1.Ensure all parts or services procured can support production schedule and on-time shipment. 2.Work together with manager and all team members to implement inventory control, including but not limited to set up the vendor delivery schedule, make sure all suppliers’ delivery including time and QTY will be in compliance with our schedule, reduce overstock and ensure buyers perform regular review of items in stock without demand and look for opportunities to use it. 3.Work with QC team to ensure quality issues are being addressed to vendors, and provide suggestion to vendors for action and improvement in future delivery, and return all those defective components to suppliers in a swift way. 4.Carry out Supplier Management procedure and monitor and implement vendor performance evaluation procedure. To ensure all suppliers’ selection should be based on our supplier selection procedure and suppliers can meet our OTD requirement, and vendor performance evaluation should be based on OTD rate, ES audit result and quality control system in suppliers’ side. 5.Set up standard lead time of all responsible procured parts and try to improve the lead time. 6.Responsible for continuous cost down in supplier side to save cost for the company. 7.Other job duties as assigned. KNOWLEDGE REQUIREMENT  1.University education or above, major in international trade, logistics. 2.At least 3 years working experiences in related areas 3.Experiences in procurement and vendor management are must. And it’s preferable to have experiences in procurement and cost control for metal parts, packaging materials for home goods. 4.Experiences with MRP, and SAP is preferable. 5.Skillful Microsoft Office Programs (words, excel, ppt, outlook, etc.) 6.Excellent written and verbal communication skills, working English is a must. 7.Must be extremely well organized, work well under pressure and be a strong problem solver. 8.Self motivated with good initiative �C work well with minimal supervision. 9.Experiences meeting multiple deadlines - must be adapt for multi tasks. 10.Strong team player with demonstrated ability to motivate others. 11.Honesty and no corruption found or recorded in past careers.</t>
  </si>
  <si>
    <t>软件测试（富德生命人寿内部岗）</t>
  </si>
  <si>
    <t xml:space="preserve"> l  按上司要求带领项目组完成项目开发各阶段的任务，并有效地汇报项目和项目组的工作情况，收集并反映团队建议和意见； l  负责对应用和系统项目进行分析、设计、开发管控、检验交付、上线支援等相关的工作； l  负责对软、硬件平台有效使用进行评估、管理等相关的工作； l  负责收集项目开发的相关需求，并反馈资源情况； l  按项目需要，评估技术的适用性，分析并制定可行性的技术开发方案，反馈项目的技术方案； l  按项目需要，了解、分析、制定功能需求的设计和开发方案，划分阶段的开发任务和成果，评估并反馈开发周期； l  落实执行项目开发工作，按确定计划确保开发有序开展，反馈计划变动对开发造成的影响； l  负责内部集成测试验收，并支援用户接受性测试调整优化； l  配合和衔接交付，协助产品上线以及各环节的工作支援，编写符合交付要求的相关开发文档； l  负责或主导ISO27001标准体系建设和维护，确保团队以及成员遵从ISO27001标准规范；  职位要求 l  计算机科学相关专业，大专或以上学历； l  具备三年左右的软件系统开发经验，有完成完整周期项目开发者优先； l 有丰富的数据分析项目经验者优先，熟练使用一种或多种数据分析工具(ETL工具、BI工具），懂SAS, Python, Spark等更佳; l 熟悉主流的关系型数据库（DB2, SQL Server, Oracle等）； l  熟练掌握Java/PHP/.NET等至少一种开发语言，掌握其相关的成熟应用框架并搭建项目，有全栈开发经验者优先； l  有APP开发经验者优先； l  具备丰富的网络和Linux/Unix操作系统经验； l  具备较强的项目开发周期和开发进度的估算能力； l  具备良好的需求收集、分析、设计、开发等相关的项目水平； l  具备良好中英文阅读书写能力，能进行粤语沟通者优先，并具备良好的沟通技巧； l  具备一定的团队管理能力、良好的团队凝聚和构建能力，平衡团队成员需求，促进团队协作进步； l  具备较强的灵活思考能力、问题的察觉能力，和项目经验的分享能力，能够紧跟技术发展方向和不同时期用户的体验； l  具备一定的抗压能力，能接受出差安排和工作任务调配；  l  能自我调节适应不同技术特点和业务方向的项目。</t>
  </si>
  <si>
    <t>五险一金 员工旅游 定期体检 年终奖金 全额社保 团建活动 加班补贴 交通补贴</t>
  </si>
  <si>
    <t>工作职责： 1、参与需求分析和评审，对需求的合理性、完备性和可测性提供意见； 2、根据需求设计测试用例，执行测试用例并记录测试数据，提交测试报告； 3、准确地定位并跟踪问题，推动问题及时合理地解决，进行回归测试； 4、协助测试环境的搭建，不断提高整体的测试水平； 5、上级领导交办的其他事情。  技能要求： 1.本科以上统招学历，具有项目测试经验、测试案例设计能力； 2.较好的团队协作能力，有较强的逻辑思维能力,学习能力和主动性，细心负责，抗压力强； 3.熟悉数据库SQL Server,MySQL,ORACLE等; 4.有自动化，性能测试其中任何实战经验，熟练使用jmeter测试工具； 5.掌握一种开发或者脚本语言（Java、Python、VBS、Ruby等）者优先； 6.有大型金融项目（银行、保证、证券、基金、期权）经验优选考虑。</t>
  </si>
  <si>
    <t>深圳市艺界都市网络科技有限公司</t>
  </si>
  <si>
    <t>岗位职责：负责公司IOS客户端项目开发  任职资格：  1.熟悉iOS应用开发框架，能独立开发iOS应用； 2.熟悉Objective-C和swift开发语言，熟练掌握Xcode等相关开发工具； 3.熟悉Socket网络编程、多线程、图形界面编程、后台运行数据存储等原理； 4.熟悉App Store的软件发布流程 5.有良好的沟通能力，能配合团队开发；有责任心，能独立处理工作 6.一年及以上手机应用实际开发经验  工作时间：一年及以上手机应用实际开发经验</t>
  </si>
  <si>
    <t>广州仲昌一科信息科技有限公司</t>
  </si>
  <si>
    <t>软件性能测试工程师</t>
  </si>
  <si>
    <t>五险一金 绩效奖金 定期体检 周末双休</t>
  </si>
  <si>
    <t>岗位职责： 1、负责数据库的日常操作、安装、配置、监控、负载均衡、实时备份、恢复和管理； 2、负责数据库的运行维护及管理等工作； 3、依据业务需求优化数据存储结构； 4、协助项目其他成员设计关键的SQL语句和触发器、存储过程、表等； 5、通过数据库的日常检查，对性能较差的SQL语句提出优化方案； 6、测试数据的装载、迁移。 岗位要求： 1、1年以上工作经验； 2、掌握 Oracle、MySQL 数据库规划设计、安装、部署、排错与优化、维护管理、备份恢复等专业知识与技能； 3、熟悉掌握 Unix/Linux/Windows 等操作系统日常管理维护工具，熟悉基本的shell 编程； 4、熟悉掌握PHP、Perl、Python、Shell 一种或多种脚本语言编程； 5、有Oracle 官方认证如（ OCA，OCP，OCM）等优先； 6、具备一定的数据库系统管理规划思路与文档设计能力。 7、熟悉至少一种开源大数据存储方案(HBASE,cassandra，GPDB)，有spark或者hadoop经验更佳。 8、有中大型应用系统分布式架构设计经验，独立承担过中大型系统存储架构设计和搭建  固定上班地址：越秀区环市东路498号广发花园柏丽商业中心（动物园地铁站C出口对面）</t>
  </si>
  <si>
    <t>五险一金 交通补贴 通讯补贴 周末双休</t>
  </si>
  <si>
    <t>1、 根据项目需求及调研结果编写性能测试方案； 2、 根据项目情况准备测试数据； 3、 根据项目实际情况录制、编写测试脚本或开发测试工具； 4、 按照测试计划执行性能测试，监控并记录相关性能指标； 5、 根据项目需要进行测试环境的准备与维护； 6、 编写性能测试报告，辅助性能优化 ？ 岗位要求： 1、本科以上计算机相关专业，2年以上大型应用系统性能测试或性能调优经验； 2、熟练掌握至少一种常用的性能测试工具，如Loadrunner、jmeter、RPT等； 3、熟悉至少一种高级语言，例如java、c/c++/c# 、Python、perl、 Shell 、ruby等； 4、对LINUX或UNIX操作系统有较深的理解； 5、有较强的学习、沟通能力、组织协调能力。  工作地址 北京或天津</t>
  </si>
  <si>
    <t>柜员 Teller</t>
  </si>
  <si>
    <t>盘谷银行（中国）有限公司</t>
  </si>
  <si>
    <t>Report to:   Head of Customer Services  Job Summary: Responsible for providing customers transaction services under given authority, ensuring accuracy and rules and regulations compliance.  Responsibilities: ・         To provide financial transaction services and input data into system i.e. deposit-withdrawal service, inter-region money transfer, bill and credit payment and re-check the correctness of information and endorse ・         To timely update and maintain customer data in system ・         To ensure adequacy of funds in customer account ・         To timely seek resolution to customer's request ・         To perform / monitor registration / system update (daily) processed before end of day closing ・         To control over safe-keeping of documents are implemented and carried out according to policy ・         To check and verify printed reports e.g. error-reporting report, interest rate adjustment etc. ・         To manage and balance amount of cash stored in Branch, check and reconcile against cash account ・         To be responsible for running day-to-day SWIFT / CNAPS activities ・         To perform other tasks as assigned by Head of Customer Services / Operations Section Chief  Job Specifications: Technical Knowledge ・         Bachelor degree in Business, Finance or other related field ・         Bank's products knowledge  Skills ・         Inter-personal and problem solving skills ・         Hard working and being able to deliver quality results under pressure ・         Proficiency in Chinese in particular good written and verbal communication skills ・         Service minded  Experiences ・         Clerk �C  Minimum 1-2 years of relevant experience ・         Officer �C Minimum 3 years of relevant experience</t>
  </si>
  <si>
    <t>电商数据分析师</t>
  </si>
  <si>
    <t>网易集团</t>
  </si>
  <si>
    <t>五险一金 员工旅游 绩效奖金 年终奖金 专业培训 每日四餐 健身设施 办公环境优美</t>
  </si>
  <si>
    <t>职位诱惑： 周末双休,七险一金,带薪七天年假（每司龄）,晋升空间大 职位描述： 1.负责各电商数据统计及分析工作，对需求及指标深入理解，分析数据波动及异常原因，给出合理的建议方案； 2.结合分析结果及业务情况，评估业务情况，并根据数据分析结果为各业务的改进提出合理化建议，推动及沟通可实施方案，跟进方案执行的数据效果； 3.优化指标体系及数据产品。 任职资格： 1、 本科及以上学历，统计、计算机、数学专业优先； 2、 具有2年以上的数据分析或者数据挖掘经验； 3、 熟练使用Excel，R，SAS或其他统计分析工具辅助工作； 4、 至少掌握一门脚本语言，如python/ruby； 5、 熟悉数据挖掘的基本原理和相关算法； 6、 逻辑思维能力强，具备良好的沟通能力。</t>
  </si>
  <si>
    <t>广东联通通信建设有限公司</t>
  </si>
  <si>
    <t>五险一金 通讯补贴 年终奖金 定期体检 节日福利</t>
  </si>
  <si>
    <t>1、负责优化公司IT系统以及各应用系统的体系架构； 2、负责系统升级、扩容需求与资源落实，配合开发需求，测试、调整运维平台； 3、负责网络以及服务器的网络设置、维护和优化、网络的安全监控、系统性能管理和优化、网络性能管理和优化； 4、负责设计并部署相关应用平台，并提出平台的实施、运行报告。 5、负责配合开发搭建测试平台，协助开发设计、推行、实施和持续改进。 6、负责相关故障、疑难问题排查处理，编制汇总故障、问题，定期提交汇总报告。  岗位要求： 1. 2年以上大中型在线系统运维工作经验、精通Linux系统及常见服务的安装配置，熟悉常见的负载均衡实现方案并有实际实施经验； 2. 精通Linux系统如Redhat、Gentoo、精通Apache、NginX、MySQL、FTP、DNS、Squid等常用服务的安装、配置和维护； 3. 精通和灵活运用1种以上的脚本语言，包括：Shell、PERL、PHP、Python等； 4. 能够熟练排查运维过程中出现的服务故障、系统故障、网络故障； 5. 高度的责任感，较强的故障分析及排除能力，善于在工作中学习，能够承受工作压力。</t>
  </si>
  <si>
    <t>-负责公司安防、工业4.0、数据平台等前端应用页面的架构设计和开发 -负责各种项目开发环节，提供前端解决方案 -协同服务端工程师完成前端与程序对接，及产品项目前端应用的实现 -前端技术的调研与应用，并参与前端技术规划 -参与组建前端应用开发团队  职责要求： -计算机或相关专业本科以上学历，3年以上工作经验 -精通各种前端技术，包括HTML/CSS/JavaScript，前端性能，可维护性等 -具备跨终端的前端开发能力，具备客户端能力者更佳 -精通javascript，对js各mvvm框架，如：Angular、React、Vue有深入了解,至少对其中一项有对源码的了解和解读 -熟悉各种数据传输协议和开放接口，有丰富的开放性API开发经验； -熟悉非前端的语言（如NodeJS/Java/PHP/C/C++/Python/Ruby），并有一定的实践经验 -具备良好的团队协作精神，能利用自身技术能力提升团队整体研发效率，提高团队影响力 -对前端技术有持续的热情，较强的沟通能力</t>
  </si>
  <si>
    <t>上海掌民信息科技有限公司</t>
  </si>
  <si>
    <t xml:space="preserve"> 任职需求 1.  全日制统招本科及以上学历； 2.  2年以上iOS相关应用开发经验，开发基础扎实 3. 对iOS Framework、object-c、swift、网络等有深入理解； 4.  熟练的使用UIKit、常见的三方布局框架开发出高质量的界面； 5.  具备良好的代码规范、分析理解并解决问题的能力，逻辑清楚，能独立承担整块功能模块的设计与开发； 6.  较好的抗压能力和团队合作意识 工作职责： 1、负责baipu全球商品社交网络在iOS平台上的研发，包括基础组件、框架设计、业务开发等； 2、在客户端的UI、性能、可用性等方面进行持续优化和改进； 3、学习和研究移动端新技术并在产品中落地。 </t>
  </si>
  <si>
    <t>五险一金 定期体检 餐饮补贴 绩效奖金 全勤奖 带薪年假 加班补助</t>
  </si>
  <si>
    <t xml:space="preserve">工作职责： 1、制定软件产品的自动测试并进行实施； 2、按照工作进度要求，完成软件产品的测试工作； 3、参与软件项目的技术方案评审； 4、根据需求，编写测试用例；  任职资格： 1、学历：本科及以上（统招）； 2、专业：计算机、电子或其他相关专业； 3、2年以上软件测试工作经验； 4、熟悉自动化测试技术理论，熟悉JAVA或PYTHON任何一种语言； 5、熟悉持续集成流程； 6、熟悉Git或SVN等源码管理工具。 </t>
  </si>
  <si>
    <t>五险一金 通讯补贴 交通补贴 员工旅游 年终奖金 定期体检 专业培训</t>
  </si>
  <si>
    <t>1、负责基于高通量测序技术（NGS）以及相关辅助技术（定量PCR，Sanger测序，数字PCR，生物芯片）的生物信息算法开发和流程开发； 2、软件著作权的申报和专利申报； 3、临床产品的开发、升级和维护以及相关的性能验证； 4、负责免疫治疗相关分子伴随诊断的基础研发、biomarker发现以及验证、大队列人群数据挖掘；  5、负责基于data mining和text mining的临床数据挖掘，结合公司的临床数据构建完整的数据注释系统和精准的个性化医疗信息。  任职资格: 1、生物信息学、基因组学、遗传学等相关专业背景本科及以上学历，两年以上高通量测序技术的生物信息分析或生物信息软件开发工作经验（优秀硕士应届毕业生亦可考虑）； 2、了解Illumina、PGM、Proton测序相关背景，熟悉NCBI等大型生物信息学数据库网站，对生物统计学原理及意义有深刻应用能力； 3、掌握Ruby,Perl，python，R, C/C++等编程语言，熟练使用linux操作系统，熟悉基础数理统计知识和R/matlab等统计工具，熟悉数据挖掘算法，算法设计、软件开发； 4、熟悉掌握全基因组、外显子、转录组等测序数据的分析和常用生物信息分析软件，能够建立高通量测序技术分析流程和软件开发； 5、有转录组测序、外显子测序、全基因组重测序等高通量测序相关的项目经验；</t>
  </si>
  <si>
    <t>iOS开发实习生 (职位编号：29240)</t>
  </si>
  <si>
    <t>六险一金 高薪期权 弹性工作 免费三餐 租房补贴 带薪休假 休闲下午茶 扁平管理 健身瑜伽 过亿用户</t>
  </si>
  <si>
    <t>职位描述: 1、负责字节跳动产品的系统研发； 2、负责高质量的设计和编码； 3、和产品经理配合，深度参与手机产品需求讨论，功能定义等； 4、承担重点、难点的技术攻坚。 职位要求: 1、良好的设计和编码品味，热爱写代码能产出高质量的设计和代码； 2、对稳定性和性能有超乎寻常的关注； 3、熟悉Swift语言，熟练掌握Xcode等相关开发工具，熟悉iOS SDK，熟悉SQLite等数据库； 4、熟悉iPhone应用开发，熟悉iPhone平台应用软件的测试，有实际iPhone App开发经验； 5、有良好的产品意识； 6、积极乐观，认真负责，乐于协作； 7、学历本科及以上，大三&amp;研二学生优先，实习时间不少于3个月，每周到岗时间不少于3天。</t>
  </si>
  <si>
    <t>高级Java开发（产品）</t>
  </si>
  <si>
    <t>京华信息科技股份有限公司</t>
  </si>
  <si>
    <t>1.具有项目测试经验、测试案例设计能力； 2.熟悉数据库SQL Server,MySQL,ORACLE等; 3.有自动化测试实际经验； 4.掌握一种开发或者脚本语言（Java、Python、VBS、Ruby等）; 5.熟悉SVN 配置管理。</t>
  </si>
  <si>
    <t>五险一金 绩效奖金 员工旅游 股票期权 年终奖金 交通补贴 通讯补贴 餐饮补贴 弹性工作 定期体检</t>
  </si>
  <si>
    <t>岗位职责 1、根据标准软件开发流程协助分析并识别需求，协助需求分析、设计工作； 2、根据设计文档进行具体开发、单元测试工作； 3、对系统性能瓶颈进行分析与调优工作； 4、进行与项目相关新技术攻关、可行性分析、应用化研究、重点算法设计研究等工作。  任职要求 1、计算机、软件工程、信息管理与信息系统等相关专业国家统招专科或以上学历，三年以上基于Java技术的软件开发经验，参与过一个软件产品的规划与设计工作者优先； 2、熟悉Linux/Unix等操作系统，熟悉关系型数据库（Oracle、Mysql等），有熟悉使用Nosql（MongoDB、Redis等）数据库者、熟悉数据库调优者优先； 3、熟悉J2EE技术体系架构；熟练掌握SpringMVC、Mybatis等常用开发框架，JQuery、EasyUI、LayUI等常用前端框架； 4、熟悉常用企业级应用服务器（WebSphere、WebLogic、JBoss等），掌握安装部署方法，有中间件调优、JVM调优经验者优先； 5、熟悉全文检索框架（ElasticSearch、Solr等）、消息队列（RocketMQ、RibbitMQ等）、图数据库（ArangoDB等）、Python、Spark相关经验者优先； 6、逻辑、抽象思维与表达能力良好，掌握面向对象的分析与设计方法。熟悉UML建模工具、Axure原型设计工具者优先。 7、有数据挖掘、自然语言处理、机器学习、神经网络相关经验者优先。  福利：班车接送+五险一金+餐补+通讯补贴+交通补贴+年终奖+节日福利+员工体检……</t>
  </si>
  <si>
    <t>北京后来科技有限公司</t>
  </si>
  <si>
    <t>承担iOS平台应用程序开发、打包、发布和维护工作；根据项目任务计划独立按时完成软件高质量编码和测试工作。 职位要求： 本科以上学历，计算机相关专业； 具有iOS平台应用实际开发经验，能熟练使用iOS的开发及测试工具； 有扎实的Swift语言或者Objective-C语言基础，熟悉常用数据结构和算法； 熟悉应用发布流程，在App Store上发布过作品的优先； 学习能力强，对自我要求高； 有JavaScript/H5/RN相关开发经验的优先。</t>
  </si>
  <si>
    <t>五险一金 专业培训 定期体检 员工旅游 绩效奖金 年终奖金 老板nice 氛围easy</t>
  </si>
  <si>
    <t>岗位职责： 1、负责产品核心模块的测试工作，包括用例设计，用例执行，缺陷提交，完善测试需求规格书； 2、有效的执行部分测试用例，提交测试报告； 3、跟踪需求变化，调整测试用例和测试流程； 4、根据项目特点(WEB、手机APP、后台API)，设计并执行对产品的性能测试及自动化测试，或根据现有自动化测试工具实现自动化测试，提高回归测试效率； 5、使用自动化测试工具编写自动化测试用例脚本、调试以及执行，准确地定位并跟踪问题，推动问题及时合理地解决，确保公司的软件质量； 6、后期现场技服培训，问题支持。 岗位要求： 1、1年以上软件测试工作经验，计算机相关专业统招211本科及以上学历； 2、能够熟悉编写测试计划，测试用例和测试报告； 3、熟练使用任意一种主流性能测试工具或自动化测试工具者优先，如LoadRunner、Jmeter、 JIRA，进行压力测试、并发量测试等； 4、熟悉Linux操作系统基本命令，独立搭建测试环境，熟悉ORACLE和MYSQL数据库，熟练使用SQL工具进行数据库操作； 5、熟悉性能测试、自动化测试等领域之一者优先，对自动化测试框架理解较深，熟悉至少一种开源自动化测试框架，熟悉JS/Perl/Python/Ruby中的某种脚本语言者优先； 6、积极进取、善于思考，具备较强的协调与沟通、分析与表达能力、能够承受一定压力  7、有团队管理经验者优先。</t>
  </si>
  <si>
    <t>北京赛科世纪科技股份有限公司</t>
  </si>
  <si>
    <t>广东信尚安物联科技有限公司</t>
  </si>
  <si>
    <t>五险一金 餐饮补贴 绩效奖金 年终奖金 弹性工作 全勤奖 节日福利</t>
  </si>
  <si>
    <t>五险一金 员工旅游 交通补贴 餐饮补贴 通讯补贴 专业培训 年终奖金 周末双休 五天七小时 生日会</t>
  </si>
  <si>
    <t xml:space="preserve">岗位要求： 1.2年以上网站维护及Linux运维经验; 3.能熟练掌握nginx，tomcat配置及优化; 4.熟悉linux命令及日常的系统维护，能够安装与配置，shell或python任一脚本编程; 5.熟悉zabbix监控; 6.熟悉mysql，redis的优先; 7.有分布式系统运维经验者优先（zookeeper、dubbo等）; 8.乐观开朗，能够快速融入团队者优先。 岗位职责： 1. 整体规划和建设公司相关应用运维系统； 2. 分析系统瓶颈，优化架构改造，保证数据安全； 3. 参与架构优化、容灾优化、性能优化等项目； 4. 规划和实现运维工具自动化，提高运维效率和质量； 5. 保障系统7*24小时稳定运行。 </t>
  </si>
  <si>
    <t>1、视频相关的iOS终端应用开发； 2、撰写相关技术文档，内部培训、交流； 3、对现场客户的技术支持和需求沟通。   任职资格： 1、计算机及相关专业专科以上学历； 2、两年以上客户端开发经验，精通iOS开发环境； 3、经历过完整的app开发流程，能独立完成项目开发任务； 4、扎实的Objective-C编程基础，熟悉Swift，熟悉常用开源库，主流开源框架； 5、熟悉Cocoa，UIKit框架及iOS SDK中的并行开发、网络、数据库、内存管理和消息机制； 6、熟悉网络通信机制，对Socket通信，TCP/IP和HTTP有深刻的理解； 7、深入理解面向对象编程思想，具备较强的设计能力； 8、有视音频相关项目开发经验者优先。</t>
  </si>
  <si>
    <t>广州尊游软件科技有限公司</t>
  </si>
  <si>
    <t xml:space="preserve"> 岗位职责： 1、基于公司的在线教育产品需求，负责 iOS 客户端程序的核心功能实现； 2、对已有模块进行维护与优化； 3、按照项目计划，按时提交高质量的代码，完成开发任务。  任职要求： 1、专科及以上学历，计算机或软件工程专业，有实际 2 年以上 iOS 开发经验； 2、熟悉 Objective-C、Swift，熟悉常用设计模式、熟悉常见数据结构和算法设计； 3、能够独立胜任开发过程中架构性的技术攻关，具有丰富的调优经验； 4、熟悉各种网络协议原理及相关知识，对性能优化、常见漏洞有深入的理解； 5、必须拥有良好的代码习惯，要求结构清晰、命名规范、可读性强、代码冗余率低； 6、了解Cordova混合编程者优先考虑； </t>
  </si>
  <si>
    <t>深圳市戴瑞珠宝有限公司</t>
  </si>
  <si>
    <t>五险一金 弹性工作 周末双休 包吃 专业培训 绩效奖金 年终奖 带薪年假</t>
  </si>
  <si>
    <t>岗位职责： 1.依据业务需求完成高质量的Web的前端开发和维护； 2.配合UI设计同事完成相应的静态页面html，并配合后端开发同事把相应的页面整合入网站 3.在理解产品业务的基础上，主动提升产品的用户体验，技术驱动业务的发展，在交互方式以及页面性能方面不断创新； 4.关注前端前沿技术研究，通过新技术服务团队和业务。  任职要求： 1.精通各种前端技术，包括HTML/CSS/JavaScript等； 2.熟悉一门非前端的语言（如NodeJS/Java/PHP/C/C++/Python/Ruby）的优先考虑； 3.具备良好的团队协作精神，能利用自身技术能力提升团队整体研发效率，提高团队影响力； 4.对前端技术有持续的热情，个性乐观开朗，逻辑性强； 5.如果有完成过Js SDK的经验优先。</t>
  </si>
  <si>
    <t>五险一金 专业培训 绩效奖金 弹性工作 定期体检</t>
  </si>
  <si>
    <t>岗位职责： 1、负责Windows Sever，Linux Sever的系统架构，搭建，对Windows平台和linux平台的应用进行日常维护； 2、负责MySQL数据库的架构设计、规划、日常维护、性能监控、灾备恢复；高可用方案实施等；协助开发完成数据库表的设计以及SQL维护； 3. 应用系统和数据库的备份恢复，应用和数据库的突发事故应对； 4、网络和防火墙规则的规划和日常维护； 5、对开发人员和技术支持人员进行数据库管理、操作和优化的培训。 6、对全国门店信息部的it人员和维护工程师技术支持和培训；  任职资格： 1、大专以上学历、计算机相关专业，有3年以上的系统管理员工作经验； 2、熟悉常用Windows平台应用规划，设计和构建，如AD域，DHCP，DNS，IIS，邮件服务器，网络共享，对windows平台下的各种安全策略，网络策略，文件管理机制熟悉； 3、精通Linux操作系统运行机理，权限管理；掌握Linux常用命令和配置，包括系统安装维护管理、LVM、、LAMP、Nigix、Linux账号和组管理维护、服务器性能优化，监控、FTP，数据备份和恢复以及相关网络配置等； 4、熟悉Linux平台各类应用，如web服务器，DNS解析，邮件服务器等；熟悉shell、python，perl等语言中的一种； 5、熟悉VMware ESXi虚拟化平台的规划设计、构建、运维配置，具备规模化企业虚拟化平台（50台ESXi主机）的管理经验； 6、熟悉MySQL数据库的运行机制和体系架构，MySQL数据库应用运行体系及高可用，M主从表复制，MHA/MMM技术；熟悉MySQL数据库性能调优，SQL优化； 7、有MONGODB/Redis/ZK管理经验者为佳；</t>
  </si>
  <si>
    <t>五险一金 全勤奖 节日福利 定期体检 员工旅游</t>
  </si>
  <si>
    <t>岗位要求： 1）计算机应用或软件工程相关专业，全日制本科或以上，一年以上IOS开发经验； 2）熟练运用Objective-C开发和发布产品，精通Swift者优先； 3）有PDF、Word、Excel、CAD类文档开发经验、熟悉C语言者优先； 4）乐观、工作认真负责、承压能力强； 5）善于学习和钻研、沟通良好、有团队合作精神； 6）有丰富开发经验、程序设计严谨、有创新意识者优先。 晋升空间：系统设计师、项目经理   薪资结构：年薪+奖金，薪酬范围在6000-15000元/月</t>
  </si>
  <si>
    <t>1.具有项目测试经验、测试案例设计能力； 2.较好的团队协作能力，有较强的逻辑思维能力,学习能力和主动性，细心负责，抗压力强； 3.熟悉数据库SQL Server,MySQL,ORACLE等; 4.有自动化，性能测试其中任何实战经验，熟练使用jmeter测试工具； 5.掌握一种开发或者脚本语言（Java、Python、VBS、Ruby等）者优先。</t>
  </si>
  <si>
    <t>佐丹奴（广东）商贸有限公司</t>
  </si>
  <si>
    <t>定期体检 五险一金 周末双休 带薪年假 节日福利 年终奖金</t>
  </si>
  <si>
    <t xml:space="preserve">职位描述： 1.负责流程&amp;相关应用系统的设计和开发工作； 2.负责流程&amp;相关应用系统的日常维护工作； 3.负责流程&amp;相关应用系统的部署与调试； 4.解决系统开发过程中的主要问题和攻克各种技术难题； 5..Net开发工程师/IOS开发工程师/Android 开发工程师。  任职要求: 1.本科以上学历或大专2年相关经验，欢迎应届毕业生； 2..Net开发工程师 : 熟悉.Net开发平台，熟悉C/S,B/S架构，精通C#、WCF技术; 熟练使用SQL Server数据库; 3.IOS开发工程师：熟练使用XCode，熟悉 swift语言，有相关作品； 4.Android开发工程师：精通Android系统开发，熟悉Java语言,有相关作品； 5.愿意学习新技术以及其他IT技术。 </t>
  </si>
  <si>
    <t>岗位职责： 1、维护一个有效的测试流程； 2、负责制定和安排测试计划、测试工作并带领测试团队进行程序测试工作、按照制定的测试计划执行，并监督和控制测试工作的进程； 3、负责测试用例的质量，开发高效的测试用例； 4、负责规划自动化解决方案，设计和开发自动化框架或平台；完成相关产品的自动化脚本开发； 5、调研和评估新的测试技术和工具，并且应用和推广； 6、负责带教测试团队，培养团队队员的能力。  任职要求： 1、大学本科或以上学历，计算机及相关专业，4年以上设计和开发测试框架或平台的经验；具有自动化测试经验及WEB项目测试经验优先； 2、精通自动化测试、黑盒测试、白盒测试、压力测试，熟悉单元测试工具和常见的开源测试工具； 3、掌握Java或者C/C++、SQL、MySQL、 html、css、js、jquery等前端编程语言；至少熟悉一种脚本语言，如Python/Ruby/Shell等； 4、熟悉Jekins、持续集成、持续测试、持续部署；熟悉Linux操作系统、微服务体系下的前后端测试；    5、具备快速的学习能力、协作能力、沟通能力和抗压能力。  ===================================================================== 我们的诚意： * 国家规定的保险福利我们都有之外，还有各项形式的补贴； * 年度健康体检，关爱你的健康； * 不但有生日津贴，还有每月集体的生日party； * 美味的下午点心，放松你的心情； * 加班晚了别担心，我们提供加班夜宵和回家打车费； * 每年固定涨薪机会； * 每年有年终绩效奖金，用工资条上的数字体现你的技术和实力； * 我们有和你的付出相匹配的薪资； * 优秀员工的国内外旅游和父母家人旅游，让您身边的亲人也能感受到公司的关爱； * 各种体育赛事，篮球足球乒乓球不在话下； * 每年部门团建+公司团建，和小伙伴们快乐的玩耍； * 内部推荐奖励机制，呼唤你身边的牛人； * 梦创学院提供你专项所需的培训和晋升轮岗空间； * 我们还有优秀员工予以期权。 我们更有： * 高大上的客户群体，提升技术的同时，扩展你的人脉； * 为积极上进的小伙伴提供广阔的发展平台和晋升空间，当合伙人创业是常有的事； * 我们不提倡无效加班，我们更看重结果； * 国内顶尖的软件公司雄厚实力和轻松愉快的办公氛围，扁平化管理； * 融洽和谐的人际关系，开放办公环境，再牛的大佬都坐在你周围； * 全能的BOSS和最优秀的同事；   我们真诚热情的欢迎有梦想的你，让我们一起成为追梦人！</t>
  </si>
  <si>
    <t>信息部副经理</t>
  </si>
  <si>
    <t>宝蓝物业服务股份有限公司</t>
  </si>
  <si>
    <t>五险一金 免费班车 绩效奖金 定期体检</t>
  </si>
  <si>
    <t>职责描述： 1.负责公司内部信息系统更新、升级及日常维护； 2.负责公司内部网络安全、及机房维护及数据库维护； 3.负责信息系统的数据安全和保密管理； 4.负责公司软硬件平台的稳定运行； 5.负责信息化项目的开发及独立开发数据端口； 6.配合经理进行日常部门管理。  任职资格： 1.本科以上学历，计算机、信息管理专业优先考虑； 2.5年以上IT同岗位工作经验，熟练掌握java、python，熟悉delphi，C++、MSSQL、MySQL； 3.有领导或参加过信息化开发项目的经验； 3.有高度的敬业精神、善于团队合作； 4.具备较好的沟通能力及文字功底。</t>
  </si>
  <si>
    <t>后台Server测试工程师-北京</t>
  </si>
  <si>
    <t>五险一金 补充医疗保险 年终奖金 定期体检 员工旅游</t>
  </si>
  <si>
    <t>职责： 1、负责公司各产品线上的IOS应用开发、维护；  2、根据产品的需求定义确定技术选型、工具应用、系统设计工作；  3、遵循编码规范高质量完成编码工作，确保代码清晰易读，架构应用得当，稳健性高；  4、能及时完成分配的开发任务，配合技术或项目经理保证项目进度；  5、负责解决项目开发过程中遇到的技术难题，管理和审核产品代码；  6、能独立完成产品开发工作，配合设计、后台及测试团队完成软件测试和改进用户体验及性能。  要求： 1、计算机及相关专业专科及以上学历，3年以上IOS开发经验  2、熟悉IOS开发流程、系统架构、熟悉IOS开发环境和IOS用户体验；  3、熟练运用Xcode、SVN/GIT等开发工具；  4、精通Objective C或Swift语言、熟悉Mac OS X操作系统和IOS SDK；  5、掌握IOS网络编程、音频、推送通知、不同尺寸、版本适配；  6、熟悉IOS地图相关功能开发者优先；  7、责任感及良好沟通表达能力和团队合作意识；  8、熟悉JS/H5等常用前端技术，能做简单的前端页面开发工作。</t>
  </si>
  <si>
    <t>Web前端开发工程师（深圳-中级）</t>
  </si>
  <si>
    <t>1、负责码云线上系统的前端开发和维护，负责用户反馈的处理； 2、与后端开发人员配合，高质量完成网站前端开发工作； 3、有后端经验优先（后端主要是Ruby开发）； 4、熟练使用 Git 版本控制系统； 5、对代码整洁和性能自我要求高； 6、有一定的产品Sense，对产品有自己的想法。  任职要求： 1、2-3年以上前端开发经验； 2、熟悉Web标准，熟练掌握多种Web前端技术，包括XHTML/HTML5/CSS3/JavaScript ； 3、精通原生Javascript，编写高性能Javascript代码，了解不同浏览器之间的差异； 4、精通Vue.js； 5、熟悉Nodejs、Gulp、Less； 6、熟悉常用WEB开发调试工具； 7、工作认真踏实，动手和学习新技术能力强 。  深圳办公地址：深圳市南山区高新技术产业园南区科园路18号北科大厦 上班时间：上下班时间：9:00-18:00，中午休息1个小时。</t>
  </si>
  <si>
    <t>深圳市卓越方达科技有限公司</t>
  </si>
  <si>
    <t>工控安全产品经理</t>
  </si>
  <si>
    <t>广州市融信达供应链管理有限公司</t>
  </si>
  <si>
    <t>五险一金 免费班车 员工旅游 餐饮补贴 专业培训 年终奖金</t>
  </si>
  <si>
    <t xml:space="preserve">- 开发项目经理：领导开发团队，进行软件的设计、交付、支持工作。  工作范围：  - 负责领导初级开发人员进行项目开发、部署和支持工作。  - 负责收集用户需求和把用户需求转化成程序功能实现。  - 领导项目的方案设计、开发、部署、支持。  - 确保开发过程遵循IT SDLC 构架和应用程序开发标准。  - 领导软件的单元测试、集成测试和白箱和黑箱测试。  - 编写开发技术文档，准确地表达应用程序设计和代码。  知识、技能和资格：  - 大专以上学历，计算机、软件、管理信息等IT相关学科毕业。  - 四年以上的应用系统开发和支持经验。  - 熟悉Linux和Windows环境下的Java、Python、Ansible、Powershell、Container、Jira、Gitlib and Jenkins 等语言和工具。  - 熟悉各类软件开发支撑环境（Git、Jenkins、Maven、Nexus等）  - 掌握Linux 操作系统的管理和操作。  - 掌握负载均衡、路由、交换机和TCP/IP协议和服务等的网络技术基本概念  - 了解软件开发过程、部署、优化和CI/CD工具。  - 熟练英文读写，会说粤语者首选。   工作平台：本职位常驻知名外企，提供优秀的IT工作环境及具有竞争力的IT流程规范 上班时间：5*8，双休日休息 一旦录用，签订正规劳动合同并缴纳社保公积金，并提供相关技能培训及良好发展空间。 Service One大家庭期待您的加入！  </t>
  </si>
  <si>
    <t>工作职责: 负责市场调研、竞品分析，形成商业机会、产品战略或商业需求文档（BRD）； 负责工控安全产品的规划、设计、生命周期管理和迭代； 基于用户体验和需求，结合技术架构，完成产品概念设计和原型展示； 交付产品需求文档(PRD)和功能定义等详细设计文档； 交付产品视觉设计、用户界面（UI）和交互设计等设计文档； 跟踪产品的市场效果和用户反馈，收集和主动挖掘改进需求并引导客户； 提交产品改进和迭代的详细需求文档，持续改进产品，提升用户体验； 全面调研工控安全相关产品，及时了解行业情况及发展并定期提交书面报告； 编制产品宣介文件，协助销售工程师进行方案宣讲、技术交流和产品培训； 创建并不断升级产品文档，如产品手册、技术白皮书等；  技能要求： 至少3年以上相关行业研发岗位产品管理经验； 掌握至少一种编程语言：C/C++、Ruby、Lua、Java、Python、Go； 掌握至少一种产品原型设计工具：Axure、Mockplus等； 熟练使用Visio、Office、MindManager或同类产品相关软件； 具备良好的数据统计分析能力和文案编写能力； 具备良好的市场洞察力和引导客户的能力； 计算机、自动化、信息安全相关专业本科及以上学历； 良好的英语阅读能力优先；  工作素养： 对工作充满热情，自我驱动力强； 具备良好的沟通和表达能力； 具备良好的持续学习能力； 具备独立工作能力和团队合作精神； 具备有效解决问题的能力和抗压能力；  自律、谦逊、责任感和积极的态度</t>
  </si>
  <si>
    <t>五险一金 员工旅游 交通补贴 绩效奖金 年终奖金 专业培训 通讯补贴 定期体检 节日福利 带薪年假</t>
  </si>
  <si>
    <t xml:space="preserve"> 岗位职责： 1.负责IOS端APP的开发与维护； 2.参与项目的需求分析与讨论，并编写相应的开发设计文档； 3.参与优化项目的架构以及优化用户体验。  任职要求： 1.大专及以上学历，计算机相关专业，1-3年IOS开发经验； 2.熟练掌握Objective-C或Swift开发，具有独立开发IOS应用的能力； 3.熟悉IOS下网络通信机制，熟悉TCP/IP，HTTP协议； 4.熟悉常用的数据结构，了解IOS内存管理机制； 5.有良好的沟通能力和团队协作精神，可应对工作压力；  6.有React Native开发经验者优先。</t>
  </si>
  <si>
    <t>深圳微融信息科技有限公司</t>
  </si>
  <si>
    <t>五险一金 员工旅游 带薪年假 定期体检</t>
  </si>
  <si>
    <t>ios软件工程师</t>
  </si>
  <si>
    <t>岗位职责  1.负责产品的测试工作，参与产品/项目的总体计划，参与需求、架构、测试用例的评审工作； 2.制定测试方案，设计测试数据，编写和执行测试用例，并进行缺陷跟踪和软件质量分析等； 3.负责测试中发现缺陷的风险评估，确认缺陷和协调修复缺陷； 4.保证被测系统质量，提高测试效率，能够选择并补充、完善有效的测试工具； 5.在项目中保持和项目、产品、开发等成员积极有效沟通，准确地定位并跟踪问题，推动问题及时合理地解决； 6.参与公司软件产品和项目的自动化测试工作，编写自动化测试脚本/代码，完成自动化测试用例覆盖度。  任职要求  1.熟悉测试流程与敏捷开发流程，能独立完成相关测试文档的编写工作，对安全测试，性能测试有丰富的经验；? 2.熟练掌握功能自动化和接口自动化测试技术；? 3.熟练掌握python或java语言；有Shell/Ruby/PHP/Perl/Python等使用经验者优先；? 4.具备良好的文档写作能力；? 5.有互联网项目，金融类项目，支付类项目测试经验优先；? 6.熟悉jeckins使用,熟悉linux命令，熟悉MySQL数据库，熟悉持续集成测试理念等；? 7.能够承受一定的工作压力，能够适应加班上线；? 8.要求自驱型人才，积极主动学习公司业务和测试技术，能够适应公司文化，能够很快融入团队;</t>
  </si>
  <si>
    <t>广州市盛高信息科技有限公司</t>
  </si>
  <si>
    <t>员工旅游 绩效奖金 年终奖金 专业培训</t>
  </si>
  <si>
    <t>1、完成IOS相关软件系统代码的实现，编写代码注释和开发文档； 2、辅助进行系统的功能定义,程序设计； 3、根据设计文档或需求说明完成代码编写，调试，测试和维护； 4、分析并解决软件开发过程中的问题； 5、配合项目经理完成相关任务目标。  任职资格： 1、计算机或相关专业专科学历以上； 2、有react-natvie开发经验优先； 3、有Swift经验优先; 4、熟悉面向对象思想，精通编程，调试和相关技术； 5、熟悉应用服务器的安装、调试、配置及使用； 5、富有团队精神,责任感和沟通能力。</t>
  </si>
  <si>
    <t>1、根据产品规范编写测试计划，设计测试数据和测试用例； 2、实施软件测试，完成对产品的集成测试与系统测试，负责产品的功能、模块、性能及其他方面的测试； 3、对软件问题进行跟踪分析和报告，推动测试中发现问题及时合理地解决； 4、汇总测试执行情况，编制相关报告； 5、编写自动化测试脚本，实现性能测试及功能自动化测试； 6、制定测试规范，包括测试流程、测试文档模板； 7、编写测试培训资料，培训测试人员。 任职要求： 1、本科以上学历，计算机相关专业，英语四级或同等水平；有自动化测试经验，有开发经验者优先； 2、三年以上相关工作经验，细心、踏实、逻辑思维能力强，能从基础的手工测试做起； 3、熟悉并使用过自动化测试工具，可独自搭建自动化测试框架(如selenium、QTP等)； 4、熟悉并使用过常见的性能测试工具 (如loadrunner、Jmeter等)；熟练掌握Linux/Unix系统基本命令、常用SQL语句和数据库的基本操作； 5、熟练掌握一种或多种脚本语言（如ruby、python、shell等）或C、java、C#等主流计算机语言； 6、具有良好的敬业精神、团队协作精神，能承受一定的工作压力，具有良好的沟通能力、较强的文字表达能力； 7、有很强的学习能力、分析能力和解决问题的能力。</t>
  </si>
  <si>
    <t>北京开科唯识技术有限公司</t>
  </si>
  <si>
    <t>广州迈势信息科技有限公司</t>
  </si>
  <si>
    <t>五险一金 补充公积金 员工旅游 餐饮补贴 专业培训 弹性工作</t>
  </si>
  <si>
    <t>五险一金 交通补贴 绩效奖金 年终奖金 餐饮补贴 员工旅游 弹性工作 专业培训</t>
  </si>
  <si>
    <t>岗位职责： 1、根据产品需求完成公司Android APP的开发； 2、根据产品需求对Android APP进行持续升级； 3、完成相关技术文档编写； 4、与项目组其他成员紧密合作。 任职要求： 1.计算机及相关专业本科以上学历； 2.具备2年以上安卓app开发经验，有互联网金融项目经验的优先； 3.具备扎实的计算机理论知识基础，熟悉任何一门后端语言（Node.js/Ruby/Python/PHP/JAVA 等）； 4、良好的沟通协调能力、学习能力，勇于承担任务和压力。</t>
  </si>
  <si>
    <t>1、负责IOS平台相关产品的开发、文档撰写；
2、负责IOS平台相关产品的功能升级、版本迭代；
3、参与公司产品的规划、需求分析、系统设计；
岗位需求：
1、IOS开发经验一年或以上；
2、熟练掌握Objective-C或swift，以及IOS SDK中UI、网络、数据库、XML/JSON解析等开发技巧，熟悉网络通讯，熟练调试API，熟悉Mac OS 、Xcode开发环境；
3、熟练掌握HTTP网络协议；熟悉IOS 网络管理，内存管理，GUI开发，消息通讯机制，安全机制等；
4、能独立开发，有成功发布的app优先；
5、有研发ios平台游戏发行sdk经验优先</t>
  </si>
  <si>
    <t>前端开发工程师（K12教育）</t>
  </si>
  <si>
    <t>岗位职责： 1、根据产品经理的关键需求进行前端架构设计工作； 2、承担前端核心模块的设计、实现工作； 3、承担主要开发工作，对代码质量及进度负责； 4、参与进行关键技术验证以及技术选型工作； 5、和产品经理沟通并确定产品开发需求； 6、与后台开发工程师配合，完成开发任务和上线； 任职要求： 1、统招本科及以上学历，计算机相关理工科专业，3年左右相关经验； 2、精通HTML、CSS、JavaScript语言，了解HTML5、CSS3的新标准，熟悉JQuery类库，熟练使用一到两种前端调试工具； 3、至少熟练使用过Vue、React、AngularJS其中一种JS框架； 4、掌握至少一门非前端开发语言（如PHP/Java/Python/Ruby等），并有一定的实战经验； 5、深刻理解Web标准，对前端性能、可访问性、可维护性等相关知识有实际的了解和实践经验； 6、工作积极主动，具有很强的学习能力、对新技术的追求精神、良好的团队合作精神和沟通能力；</t>
  </si>
  <si>
    <t>软件工程师（对日外包）</t>
  </si>
  <si>
    <t xml:space="preserve">1、设计、开发并部署IOS平台应用； 2、保证应用的性能、质量和响应； 3、与团队一起定义、设计、发布新功能； 4、帮助维护代码质量，组织结构和自动化过程。 任职要求： 1、本科以上学历，计算机、电子信息、软件技术等相关理科专业背景； 2、熟练使用ob jective-C/swift其一语言进行移动端应用开发，了解相应的语言特性； 3、熟悉IOS 11+的接口规范及特性； 4、熟练使用AFNetworking/SDWebImage/Alamafire 第三方库的使用并了解其原理； 5、熟悉RESTful标准，能实行与后端的RESTful APIs交互； 6、熟悉Git 等版本管理工具。 有以下经验可额外加分： 1、懂得使用工具进行性能优化； 2、熟悉一门其他脚本语言（如Python/Perl）; 3、有后端开发经验（如node.js/Django）,了解后端技术如（Redis/RabbitMQ） 薪酬福利： 1、为员工缴纳五险一金（ 养老、医疗、工伤、生育、失业 、住房公积金）； 2、国家规定的各种有薪假期； 3、 每年1~2次员工旅游和拓展、定期举办员工生日会、定期组织业余文娱活动； 4、公司将提供优良的平台和晋升发展空间； 5、根据工作年限及个人业绩，进行半年度绩优调薪和晋升调薪，即一年两次调薪机会； 6、丰厚年终奖。  公司地点：深圳市南山区西丽镇官龙村东区150号3层 最近公交站：九祥岭、新围村、西丽医院、旺棠公寓、留仙居 最近地铁站：西丽地铁站、留仙洞 人事部电话：0755-26584110-801 </t>
  </si>
  <si>
    <t>1.Java、PHP、Ruby、Cobol，Android、ERP,dotnet,VB.net等一年以上开发经验； 2.日语3级以上； 3.正社员 4.奖金、涨薪、保险、休假等有； 需要2年左右的工作经验， 对日外包项目，对日语还是有要求的。会有出差等 我们公司会加微信进行沟通</t>
  </si>
  <si>
    <t>深圳市灵感智慧科技有限公司</t>
  </si>
  <si>
    <t>五险一金 绩效奖金 专业培训 全勤奖 包住宿</t>
  </si>
  <si>
    <t>1、负责iOS App产品的需求分析、详细设计，构架设计以及开发工作 2、根据项目任务计划按时完成软件编码和单元测试工作 3、按照开发流程编写相应模块的设计文档 4、解决研发过程中的关键问题和技术难题  任职要求 1、专科或以上学历，计算机、通讯相关专业优先 2、1年以上iOS应用开发经验，有个人上架作品优先 3、iOS基础知识扎实，精通C/C++和OC(Swift)编程，熟悉cocoa touch框架，精通oc内存管理机制，以及多线程技术。 4、熟悉网络通讯机制，熟悉TCP/IP、UDP、HTTP等网络通讯协议 5、熟练使用Xcode的Instrument等工具来诊断和调试问题 6、具备强烈的进取心和责任感，极强的学习能力以及团队合作精神 7、有智能家居相关产品开发经验者可优先考虑。</t>
  </si>
  <si>
    <t>五险一金 补充医疗保险 通讯补贴 餐饮补贴 出国机会 绩效奖金 定期体检</t>
  </si>
  <si>
    <t xml:space="preserve">  [关于我们]    北京睿智思科科技发展有限公司于2008年在北京清华园科技区创建，是一家专注于能源贸易企业信息建设系统的软件公司，获得国家高新技术企业认证。创始团队有来自清华大学复旦大学理工大学十几年软件行业经验的 IT 精英们。公司秉承“公司致力于为国内能源贸易企业、金融 交易及服务企业、进出口贸易企业、加工冶炼企业、仓储物流企业提供全方位的系统解决 方案”的理念，专注整个领域，低调钻研的态度提供优质的移动互联网技术专业服务。        如果您：    1. 对技术和创新有执着的追求和兴趣，不仅仅满足于打一份工；    2. 对打造精品产品有独特的创意和想法；    3. 有志于通过发挥自己的创造力获得在自己所从事行业的领军地位；    4. 愿意与团队合作成长和分享劳动成果；    我们虚席以待，诚邀您的加盟，共创睿智思科的美好未来，共同分享睿智思科成长的收获。        [ 关于技术 ]    开发团队：10多名Ruby开发工程师，另有Web前端、iOS、Android、Java和UI设计团队；    主题分享：我们鼓励同事乐于分享，每周有不同主题分享；    开发技能：我们鼓励工程师同时具备多种开发技能，不少同事同时掌握Ruby，Web前端、iOS和Android开发技术；        [ 关于职位 ]    因为公司业务快速发展，我们诚挚邀请优秀人才的加入，要求如下：  职责:  1、负责ETRM系统及部门其他Web项目的前端开发工作；  2、与产品经理、UI和交互设计师紧密协作，将原型或设计稿转化为页面；  3、与服务端程序开发人员紧密协作，实现前端页面与后台的集成；  4、前端开发框架和公共组件的设计和维护；  5、现有Web项目的优化和改进等。    任职条件:  1、正规985或211大学，本科以上学历，计算机相关专业毕业；  2、精通Javascript、HTML、CSS、AJAX、JSON、XML等知识，熟练掌握jQuery, Extjs, Angular库  3、熟练掌握前端调试工具，具备良好的问题分析与解决能力；  4、能够有效地解决浏览器兼容性的问题，有移动端页面开发经验者优先考虑；  5、熟悉HTML5、CSS3，关注前端技术的发展趋势；  6、熟悉服务端开发语言（如Java）者或会简单的页面设计及切图者优先考虑；  7、良好的团队合作精神，善于学习、总结，乐于分享。  </t>
  </si>
  <si>
    <t>IOS开发工程师（接受应届生）</t>
  </si>
  <si>
    <t>运营维护（外派中兴）</t>
  </si>
  <si>
    <t>五险一金 绩效奖金 年终奖金 弹性工作 带薪年假 节日福利 全勤奖 周末双休 加班补贴 高温补贴</t>
  </si>
  <si>
    <t>PS：此岗位接受应届生，请务必保证简历的真实性 你将负责：  1、iOS终端（包括iPhone，iPad等）应用程序设计、开发、测试与维护  2、负责iOS终端应用程序相关开发文档的编写整理  3、与服务器端进行接口定义与对接  4、能理解平台需求、设计文档，并有效参与评审  5、能编写相关设计文档，并完成高质量的代码实现和单元测试  6、对所负责的模块有维护责任，及时解决出现的问题，并能解答、解决问题   期待中的你：  1、2年以上移动开发经验，也接受计算机相关专业的应届生  2、熟悉ios系统及开发环境；  3、有扎实的C/C++语言基础，熟悉C/C++程序开发，深刻理解指针和内存管理；  4、熟悉Objective C/Swift开发,熟练使用Xcode进行开发；有AppStore 上线经验；  5、熟悉iOS UI框架；对网络通信有较深刻的理解和经验；   6、熟悉iPhone/iPad等开发工具和相关开发测试工具的使用；</t>
  </si>
  <si>
    <t>城市大脑团队主要负责公司在阿里的城市大脑等行业的大数据软件产品研发及项目交付。 运营维护主要负责对于阿里云产品的运营维护，参与客户的沟通，参与研发团队的产品提升 岗位要求： 任职要求： 1. 积极、负责的工作态度，良好开放的工作心态， 2. 较好的沟通交流能力、清晰的逻辑思维能力； 3. 精通Linux系统，主流开源方案如LNMP架构、Zabbix、Ansible、Redis, Tomcat, Haproxy等 4. 深入理解互联网广泛使用的技术，包括DNS、HTTP、Proxy、Load balancing、CDN等 5. 精通至少一门Linux上的脚本语言如shell，python，PHP，ruby等 6. 5年以上互联网或IT系统运维工作经验 7. 计算机相关专业，大专及以上学历  以下条件具备一条以上者优先考虑： 1. 熟悉市场主流的某云计算厂商（AWS，Azure，Aliyun）的知识，有该云平台上业务运维经验. 2. 精通一种虚拟化技术（如KVM、XEN、ESXi、Hyper-V等），有实际虚拟化项目经验 3. 精通行业IT系统架构，具备丰富的系统、网络、存储、数据库、备份/恢复软硬件方案的实践经验； 4. 精通OpenStack或者Docker的运维 5. 我们希望你有云运维背景；我们更看重你有系统、应用运维及网络运维背景。</t>
  </si>
  <si>
    <t>Secretary秘书</t>
  </si>
  <si>
    <t>高级iOS工程师</t>
  </si>
  <si>
    <t>香港万联有限公司上海代表处</t>
  </si>
  <si>
    <t xml:space="preserve">请务必提供中英文简历  Secretary Assistant and receptionist for Pudong Jewish Center Hours:  Sunday-Friday. 9:30am - 5:30pm  Responsibilities 职位描述: 1. Assist in the daily job of jewish center, search for qualified vendors , suppliers for all the items needed. 2. Help coordinating events, involved in the process of preparing place, stage, food, performance etc. be on site of the event and help manage the event.  Requirements职位要求: 1. Fluent in English. it is very important that you can communicate in a simple, clear and accurate manner. 2. Quick, swift and creative. able to deal with different situations.  3. Experience in Taobao sourcing.  Salary: 6000 rmb plus benefits.  Please email us your CV if interested (everything in English): Rabbi@jewishpudong.com, we'll arrange an interview shortly. </t>
  </si>
  <si>
    <t>一、公司和平台介绍 公司Easy Healthcare Corporation总部在美国芝加哥，国内有广州分公司，以及上海和北京IT团队。 Easy Healthcare Corporation致力于通过智能化的生物医疗产品和平台，为备孕人群、医疗检测机构、家庭保健医疗受众群体提供完整的解决方案。目前公司有三大类型的销售平台 ： 第三方平台 （Amazon，Walmart.com, eBay）、自有垂直电商网站、自主研发整合多硬件产品的APP平台。经过近五年的耕耘，公司已建立了排卵，验孕，毒检，慢病管理、体征监测、毒品检测等产品线。  Premom APP是为公司现有客户和潜在用户（客户）提供的备孕预测平台，以先进的NFP算法为基础，结合用户各体征数据LH、PDG、BBT等，预测排卵日和***备孕期。  岗位职责 1、负责iOS开发、编码、调试和维护。 2、负责后端服务的集成，完成App Store中的部署和发布。 3、负责在开发过程中相关的技术规范文档的编写工作和系统测试。 4、负责客户端的性能优化，控制App对内存、CPU、流量、电量的消耗，打造产品良好技术体验。  要求 1、拥有计算机相关专业学历；具有2年以上原生iOS独立开发经验， 2.有扎实的C/C++/Objective-C基础，了解应用基本算法/数据结构，了解基础设计模式； 3.熟悉iOS SDK开发环境及相关开发工具；精通iOS下的多线程、网络、内存管理、离线存储、UI开发； 4.熟悉iOS平台相关通讯架构，精通Socket通信，深入理解TCP/IP和HTTP通讯过程； 5.熟悉Json，Sqlite等在iOS平台中的应用； 6、熟悉RESTful API，将iOS应用程序连接到后端服务 7、熟悉蓝牙4.0协议开发 8、具有良好编码风格，具有良好的代码编写规范和书写文档的习惯 9、良好的英语沟通技能，需要与美国业务团队进行讨论和交流 10、愿意学习新的移动平台技术；  加分项 1、掌握C语言 2、拥有一定的后端开发能力  3、Android，Ruby，HTML5，CSS3</t>
  </si>
  <si>
    <t>五险一金 周末双休 弹性工作 带薪年假 节日福利 交通补贴 通讯补贴 餐饮补贴 补充医疗保险</t>
  </si>
  <si>
    <t>一、岗位职责：  二？、基本要求：  三，任职资格 1.一本大学统招本科及以上学历，有学位证书，211、985优先  2.Java相关经验3年以上</t>
  </si>
  <si>
    <t>IOS工程师助理</t>
  </si>
  <si>
    <t>印曼信息科技（上海）有限公司</t>
  </si>
  <si>
    <t>五险一金 员工旅游 绩效奖金 定期体检 带薪年假</t>
  </si>
  <si>
    <t xml:space="preserve">岗位描述： 1、根据业务需求，基于iOS平台进行应用程序开发 2、根据产品功能模块设计，编码实现各模块功能，并确保开发质量 3、参与对手机软件系列产品进行维护和持续升级 </t>
  </si>
  <si>
    <t>安全研发工程师（高级）</t>
  </si>
  <si>
    <t>上海瀛太信息科技有限公司</t>
  </si>
  <si>
    <t>五险一金 餐饮补贴 弹性工作 绩效奖金 年终奖金 股票期权 交通补贴 通讯补贴</t>
  </si>
  <si>
    <t>岗位职责: 1.负责网络安全产品的设计与实现； 2.对网络安全相关技术进行研究并转换成产品成果； 3.参与网络安全产品的需求调研、技术预研、编码开发、文档编写等工作； 4.与产品研发团队协同工作，对网络安全产品的易用性进行持续改进，为打造国内高质量的网络安全产品一起努力； 5.维护公司现有的网络安全产品与系统。  任职要求： 1.计算机及其相关专业毕业(优秀的人不限学历)； 2.3年以上的相关工作经验。 3.熟悉常见的TCP/IP协议，熟练掌握HTTP协议； 4.熟悉常见的安全攻击和漏洞及系统化的防护方案； 5.熟练使用c/c++/php/go/python/java/ruby等1或多种语言；(python优先) 6.能够独立承担系统开发和软件测试，能够很好的把握程序效率； 7.对数据结构和算法有深刻理解。  满足下列条件中2-3条者优先考虑： 1.有Web研发经验,熟悉web应用的常见漏洞及处理方法； 2.工作中处理过网络攻击应急事件； 3.有Linux环境下的开发经验； 4.有协议分析的工作经验。</t>
  </si>
  <si>
    <t>销售助理</t>
  </si>
  <si>
    <t>德哈拓物流（上海）有限公司</t>
  </si>
  <si>
    <t>五险一金 补充医疗保险 定期体检 专业培训 员工旅游</t>
  </si>
  <si>
    <t>安全运维工程师（上海）</t>
  </si>
  <si>
    <t>Job Title: Sale Representative, East China Reports to: Commercial Manager China (Deep sea)   Brief Description of Roles (i.e. purpose of role)  1. Daily sales/development and control of export/import for liquid &amp; gas business; 2. Being an interface with export/import customers that understands what they need whilst fulfilling it as possible; 3. Coordinate with related departments/offices to ensure a smooth arrangement of export/import business; 4. Keep and maintain job journals and report as request; 5. Follow the company’s policies and procedures at all time.   Key Activities &amp; Responsibilities  Key Activity 1 �C Daily sales of export/import for liquid &amp; gas business Approx. % time ？ To representing Den Hartogh for relevant sales/business development/OPS/PR issues in/around E.China ？ To explore new business, maintain and grow existing business ？ To develop and maintain solid relationship with the customers ？ To organize logistic solutions, build rapport with both customers and agents, maintain and update the record of customers' service route, development plan and etc. ？ To manage presentations, proposals, quotations and tendering for (new) projects of the customers via coordination the resources internally and externally ？ To establish solid suppliers’ relationship incl. shipping lines, trucking companies, warehousing companies, etc., in order to achieve competitive quotations ？ To build up and maintain marketing database including sales leads, competitor information, quotations, etc. Prepare monthly Market Intelligence Reports ？ To review the payment performance of various customers; monitor customers' activities in the market in order to control the risk exposure ？ To coordinate, cooperate and communicate with other departments of the company and customers to fulfill the customer’s order and after sales services. 50% Key Activity 2 �CDaily control of liquid &amp; gas business ？ Draft and maintain the sales related contract and documents; ？ Work closely with financial department to deliver invoice &amp; chasing the payment; ？ Liaise with internal and external parties to ensure smooth service; ？ Keep and maintain daily sales journals and reports as request. 30% Key Activity 3 �CMaintenance of System data ？ Provide customer’s detail information and assess its creditability for accounting department to open the customer account in Swift XP; ？ Maintain the Swift database on quotes 20%</t>
  </si>
  <si>
    <t>安全运维工程师（北京）</t>
  </si>
  <si>
    <t>学历要求:本科及以上
专业要求:信息安全、计算机科学与技术、软件工程等相关专业
岗位职责:
1. 研发自动化运维平台，提高运维、开发协作效率，规范操作流程；
2. 研发基础服务组件，解决运维实际需求，减少重复开发与运维；
3. 评估系统性能和运行状态，建立量化指标，用数据指导优化；
4. 参与系统、应用线上运维工作，并提出提高整体运维水平的建议。
应聘资格要求:
1.熟悉Windows、Linux等系统，具备良好的网络安全意识，具备系统漏洞扫描、安全加固等实战经验优先；
2.熟悉主流安全产品，如防火墙、IPS、WAF、防病毒等，能够完成设备的安装配置及日常维护；
3.熟悉TCPIP协议，路由交换的基本概念，能熟练操作路由器、交换机、VPN的配置，熟练使用基本网络检查工具；
4.熟悉Python、Ruby、Shell等一种及以上脚本语言，能够独立编写各类小工具者优先；
5.熟悉HTTP协议，了解常见WEB中间件及数据库的操作；
6.熟悉常见的网络监控工具、网管系统。</t>
  </si>
  <si>
    <t>(ID208088)德资商业银行 应付会计AP(6个月)</t>
  </si>
  <si>
    <t>五险一金 补充医疗保险 定期体检 专业培训</t>
  </si>
  <si>
    <t>Key activities a.Execute FCY and cross-boarder  CNY payment according to local regulations and internal guidelines b.Process inward and outward CNY remittances for corporate customers c.Make proper filing for    completed transactions d.Perform external queries and investigations to resolve discrepancies and day to day issues e.Handling of local reporting duties related to the transactions, e.g. BOP, RCPMIS and other SAFE on line   system checking and reporting. f.Assist with any other duties as assigned by the Supervisor  Formal education：University degree or similar in Banking, Finance or Business etc  Work experience：0 �C 2 years‘experience in similar setup is preferred  Qualification 1.Stronginter personal and communication skills“hands-on“ approach in the day to day operations 2.Good knowledge of various SWIFT payment modes 3.Knowledge of domestic clearing system �C CNAPS 4.Service oriented and a good team player 5.Has initiative and is able to work independently 6.Well versed with respective local regulatory requirements and market    practices in handling funds movements and processing of remittances 7.Strong problem solving skills</t>
  </si>
  <si>
    <t>测试工程师(J10079)</t>
  </si>
  <si>
    <t>房多多网络科技</t>
  </si>
  <si>
    <t>五险一金 补充医疗保险 补充公积金 餐饮补贴 年终奖金</t>
  </si>
  <si>
    <t>工作职责: 1. 参与房多多核心业务产品的整个研发过程，根据产品特点和技术架构制定合理的测试计划，设计测试用例，组织和执行模块测试、集成测试、回归测试和众包测试。跟踪和推动线上问题的解决，并对线上问题进行总结和分析，不断优化产品质量； 2. 梳理研发流程，优化与产品、开发的协作方式。参与 code review 和技术架构评审等流程，了解产品的技术架构，不断优化产品的可测试性； 3. 优化测试环境、测试方法、测试流程并推动执行，通过不同层次的自动化测试，例如服务测试、接口测试、Web/App UI自动化测试提高测试效率和测试覆盖率； 4. 根据不同的产品特点，规划和执行性能测试、安全测试、兼容性测试等，从不同方面提高产品的质量和稳定性。 任职资格: 1. 计算机、理工科或相关专业本科及以上学历，3年以上工作经验； 2. 熟悉软件测试流程和常用方法，对质量保证体系和软件产品生命周期有一定理解，有互联网行业测试经验者优先； 3. 有一定编程能力，至少熟悉 Java/Ruby/Python 等一种编程语言，熟悉 Selenium、Appium、Robotframework、Cucumber、MonkeyRunner 等常见开源自动化测试框架； 4. 熟悉常用数据库操作，了解 Linux 的基本使用； 5. 良好的团队合作能力和沟通能力，有很强的自驱力，能主动为结果负责。</t>
  </si>
  <si>
    <t>HR面试专员/需英文流利/口语佳/薪资6K-8K+年终分红</t>
  </si>
  <si>
    <t>上海语轶外教</t>
  </si>
  <si>
    <t>五险一金 专业培训 绩效奖金 年终奖金 周末双休 国定假期 定期员工聚会</t>
  </si>
  <si>
    <t xml:space="preserve">[ 关于我们 ]  北京睿智思科科技发展有限公司于2008年在北京清华园科技区创建，是一家专注于能源贸易企业信息建设系统的软件公司，获得国家高新技术企业认证。创始团队有来自清华大学复旦大学理工大学十几年软件行业经验的 IT 精英们。公司秉承“公司致力于为国内能源贸易企业、金融 交易及服务企业、进出口贸易企业、加工冶炼企业、仓储物流企业提供全方位的系统解决 方案”的理念，专注整个领域，低调钻研的态度提供优质的移动互联网技术专业服务。  我司自主研发全国乃至于全世界最为先进的一套量化投研一体化平台的后端C++全套代码。该岗位主要负责量化交易后端系统的功能开发，在一套已经较为成型的大型代码基础上新增功能、维护老功能正常运转。    如果您：  1. 对技术和创新有执着的追求和兴趣，不仅仅满足于打一份工；  2. 对打造精品产品有独特的创意和想法；  3. 有志于通过发挥自己的创造力获得在自己所从事行业的领军地位；  4. 愿意与团队合作成长和分享劳动成果；  我们虚席以待，诚邀您的加盟，共创睿智思科的美好未来，共同分享睿智思科成长的收获。    [ 关于技术 ]  开发团队：30多名R开发工程师，另有Web前端、iOS、Android、Java和UI设计团队；  开发技能：我们鼓励工程师同时具备多种开发技能，不少同事同时掌握Ruby，Web前端、iOS和Android开发技术；    [ 关于职位 ]  因为公司业务快速发展，我们诚挚邀请优秀人才的加入，要求如下：    [ 职位：C++开发工程师 若干 ] 待遇从优    [ 职位描述 ]  1. 参与产品需求分析和评审；  2. 负责模型设计、详细设计和接口设计与评审；  3. 编码实现功能需求，修复Bug缺陷和代码评审；  4. 编写自动化测试用例；    [ 职位要求 ]  1. 大学本科及以上计算机及相关专业学历；  2.熟悉STL/BOOST，能使用模板泛型实现较为复杂的逻辑功能  3.熟悉C++1x  4.熟悉使用GDB调试Linux下的C++程序  5. 熟悉使用ssh完成远程操作  6.熟悉mysql  7.有过大型项目的开发经验  8.具备较好的沟通能力  9.具备极强的好奇心和责任心，热衷于探究事物本源，不达目的誓不罢休   上述要求中1-6至少能满足2条，7-8至少能满足1条，第9条必须满足  [ 以上职位均要求 ]  1.有良好的团队合作精神及口头与书面的交流能力；  2.逻辑思考能力强，工作细致、踏实，有责任心与时间观念；   [ 工作待遇 ]  公司福利： 交通、通讯和餐费补贴、手机补贴、节假日补贴、团队聚餐，旅游活动、免费零食，五险一金，享受国家法定福利  弹性时间： 上下班时间采用弹性时间    [ 工作地点 ]  北京市朝阳区林萃路1号院上林世家7号楼1单元1502室   </t>
  </si>
  <si>
    <t>1、通过不同渠道邀约合适的外教，前来公司面试； 2、维护、开拓有效的外教老师招聘渠道； 3、与新外教沟通、面试、初步确认外教的基本情况； 4、维护并更新外教资源库；外教资料的整理、备份归档； 5、跟踪资料库现有的外教最近动向，及时反馈给课程顾问。 Job Description 1、Search for foreign teachers utilizing all sources available, arrange interviews with shortlisted candidates 2、Maintain and develop sources and channels of recruitment 3、Implement the whole recruiting process including conducting interviews, recording basic information of the candidates, comments input into the database 4、Maintain and update the database, backup and archive the paper files 5、Keep track of the status of foreign teachers and report to the course consultants if any updates.  职位要求： 1、本科学历及以上，英语听说读写能力好，英语专业者优先； 2、能适应全英文工作环境； 3、反应灵敏，懂得如何应变紧急情况； 4、具有较强的抗压能力，良好的沟通表达能力、严谨的工作态度和团队合作精神； 5、具有国际视野，了解中西方文化差异； 6、有教育培训行业外教招聘工作经验或有出国留学或工作经验的优先考虑。 7、优秀应届毕业生亦可 Requirement 1、BS/BA required, English Major preferred 2、Excellent English proficiency with both spoken and written skills 3、Understand cultural differences between the overseas and domestic with a global horizon 4、Able to work under pressure and deal with emergencies with a swift response 5、Previous experience in recruiting foreign teachers is a plus 6、Work or study experience abroad is a plus 7、Newly graduates with strong career sought also welcome.  工作时间：周一到周五10:30--19:00 工作地点：靠近上海体育场附近（地铁4号线）  待遇： 1、工资报酬：无责任底薪+提成+补助，优秀员工无上限； 2、职工福利：五险一金+年终奖+分红； 3、带薪休假：国家法定节假日，年假10天起，春节休假10天以上； 4、员工关怀制度：月度团建活动、季度省外旅游</t>
  </si>
  <si>
    <t>程序开发员 （Yumi）</t>
  </si>
  <si>
    <t>语音/视频开发工程师</t>
  </si>
  <si>
    <t>上海游瞿信息科技有限公司</t>
  </si>
  <si>
    <t xml:space="preserve">Note：中国加速将在2019年3月31日下午13:00-17:00 举办内部招聘会，以下职位均在活动当天可以直接与CEO会面，不可多得的面试机会！请不要错过！活动地址：西藏中路632号 P2光明   公司简介 Yumi是一家基于微信的社交电商初创平台，旨在以中国速度销售全球现代品牌。我们的使命是帮助中国新一代创意企业家走向成功。 我们的公司位于上海和新加坡，并得到了中国加速（Chinaccelerator）和Lean venture Partners的投资和支持。目前，我们的客户包括88rising、DOE、Yeti等***新兴品牌。选择yumi宇秘，你将加入一个小而精的团队 ，同事们都是才华横溢的设计师和开发人员，工作地点位于上海市静安区核心地段的中国加速（Chinaccelerator）（― 中国领先的创业加速器）。你不仅可以获得导师的指导，近距离接触其他初创公司，而且还有免费啤酒供应哦!  更多信息
请登录 https://yu-mi.us。    工作描述 Yumi正在寻找一位身负忍者技能的微信小程序的全职内部开发人员! 这位大神将重点负责开发我们微信小程序的新功能。我们使用的是敏捷方法论，而且我们的开发周期能使团队内所有成员都开始关注像前端（Vue + Webpack）、后端（TypeScript、Ruby、Golang、NodeJS）和 DevOps开发模式/云工程等平台其他部分的新进展。  我们希望你有在敏捷团队中的工作经验，有可靠的全栈开发能力，能与我们的DevOps团队进行沟通，而且必须对常见的工程设计模式和业务逻辑设计有基础的了解。  工作要求          加分技能          </t>
  </si>
  <si>
    <t>五险一金 绩效奖金 年终奖金 专业培训 全勤奖 节日福利 带薪年假 股票期权 定期体检 员工旅游</t>
  </si>
  <si>
    <t>岗位职责：1、负责音频、视频在ios/mac端的采集与渲染；2、负责音频、视频在ios/mac端的硬件编解码；3、负责音频、视频在ios/mac端的性能优化；4、负责音视频在ios/mac端的相关问题分析与解决；5、参与实时音视频系统的架构设计与参数优化。任职资格：1、精通C++与Obj-C语言，熟悉swift，熟悉mac/ios；熟悉OpenGL；2、熟悉实时音视频系统的基本实现原理；熟悉ios/mac端关于音视频的采集、渲染、编解码、声音图像处理等；3、有1年以上的音视频相关开发经验；4、强烈的责任感意识，严己宽人，乐于分享，思维敏捷；良好的沟通能力，善于听取、理解他人意见，从多角度看待问题。基本福利：1、缴纳养老保险金、医疗保险金、大病保险金，失业保险金，生育保险金，工伤保险金；2、为员工提供广阔的职业发展平台与晋升空间，每月一次内部晋升机会；3、年度旅游；年度先进表彰；4、按国家法定节假日休假；节日礼物/生日礼物；5、根据工作需要加班者均可享受加班补贴、加班工作餐及餐补、交通补贴；6、培训：公司会根据公司发展需求组织员工培训，对于有发展潜力的职员，公司会提供外出学习的机会。</t>
  </si>
  <si>
    <t xml:space="preserve"> Principal Responsibilities:  ・        Develop software programs. ・        Perform unit tests and system tests for in-house applications. ・        Support user acceptance tests.   Key Responsibility Areas:  ・        Base on functional or technical requirements to perform system impact analysis. ・        Develop software programs according to functional or program specifications. ・        Contribute to the resolution of software issues ・        Work close with development lead to deliver quality software on time. ・        Keep abreast of the latest trends in IT.   Knowledge, Skills &amp; Qualifications:  ・        University Degree in Computer Science, Electronic Engineering or related disciplines ・        Minimum 3 years of IT experience in software development and testing support. ・        Minimum 1 year of IT experience in system analysis and design. ・        Knowledge in C/C++(must requirement); ・        Knowledge in front-end development technology in Java &amp; Javascript. ・        Knowledge in Linux, Apache, Tomcat, NGINX technologies. ・        Knowledge in HTML5 / CSS3 ・        Knowledge in various framework such as Angular JS, node.js, JQuery ・        Knowledge in JSON/XML RESTful web services ・        Knowledge in network programming such as TCP/IP, uni-cast / multicast ・        Knowledge in SQL &amp; NoSQL ・        Knowledge in test-driven development ・        Knowledge in serviced oriented architecture is added advantage. ・        Knowledge in Ruby, Python &amp; Perl is added advantage. ・        Good written English highly desirable </t>
  </si>
  <si>
    <t>Remittance Officer (Contractor)</t>
  </si>
  <si>
    <t>大华银行（中国）有限公司</t>
  </si>
  <si>
    <t>1.充分了解并严格遵守与岗位所相关的法规、政策以及操作流程规定的操作或销售合规要求； 2.根据部门内部条线和职责分工，切实了解并遵循与任职岗位有关的所有风险管理相关法规要求和内部风险管理政策及流程；在履行岗位职责的同时担负银行风险管理框架赋予相应业务条线的风险发现、风险管控的责任； 3.主要负责事项: 汇款操作部 �C 负责境内外的汇入汇出业务的复核，遵从合规要求、SWIFT和CNAPS系统; 贸易操作部 �C 负责进出口贸易业务的复核,确保遵从操作规程及UPC、 ICC等国际惯例； 4.大额交易复核和/或文件审查，必要时能够处理大量交易； 5.熟悉银行反洗钱等相关政策及法规要求； 6.日常行政、风险及运营管理，必要时辅助小组组长工作； 7.维护客户权益，有能力处理业务问题及客户需求，直接负责本组的标准服务协议。  职位要求： 1. 本科及以上学历； 2.具有两年及以上相关工作经验； 3. 对银行相关的产品和服务有足够的认识； 4.具有全面履行各项岗位职责的相应工作能力。</t>
  </si>
  <si>
    <t>WEB前端软件工程师（高级）</t>
  </si>
  <si>
    <t>(ID210789)德国商业银行 应收财务AP(6个月)</t>
  </si>
  <si>
    <t>五险一金 定期体检 专业培训 补充医疗保险 员工旅游 餐饮补贴 年终奖金</t>
  </si>
  <si>
    <t>Job purpose:
This position is responsible for the processing and settlements of all foreign currency and CNY payments. Ensure that operational and settlement risks are identified, monitored and resolved promptly.
Perform the documentation check according to local foreign exchange control regulations, ensure that the payments are in compliance with Commerzbank Guidelines and local regulations, fulfill all payment related reporting tasks, play a pivotal role in ensuring compliance with anti-money laundering, and other local reporting tasks.
He / She will work in close cooperation with other business units in the bank.
Ensure prompt and good order processing of foreign currency payments, and check clearing services that comply with respective policies and procedures whilst meeting the needs of customers in China.
The position is based in Shanghai.
Key activities：
a. Execute FCY and cross-boarder CNY payment according to local regulations and internal guidelines
b. Process inward and outward CNY remittances for corporate customers
c. Make proper filing for completed transactions
d. Perform external queries and investigations to resolve discrepancies and day to day issues
e. Handling of local reporting duties related to the transactions, e.g. BOP, RCPMIS and other SAFE on line system checking and reporting.
f. Assist with any other duties as assigned by the Supervisor
Language:
Fluency in Mandarin and English ( CET level 6 at least)
Work Experience
1 �C 3 years’ experience in similar setup is preferred.
Further qualification
Strong interpersonal and communication skills
“hands-on“ approach in the day to day operations
Good knowledge of various SWIFT payment modes
Knowledge of domestic clearing system �C CNAPS
Service oriented and a good team player
Has initiative and is able to work independently
Well versed with respective local regulatory requirements and market practices in handling funds movements and processing of remittances
Strong problem solving skills</t>
  </si>
  <si>
    <t>咨询工程师</t>
  </si>
  <si>
    <t>深圳信息通信研究院</t>
  </si>
  <si>
    <t>通信/电信/网络设备 学术/科研</t>
  </si>
  <si>
    <t>周末双休 带薪年假 高温补贴 通讯补贴 加班补贴 住房补贴 餐饮补贴 交通补贴</t>
  </si>
  <si>
    <t xml:space="preserve">专业要求 信息通信工程、电子科学与技术、控制科学与工程及计算机等相关专业 职位要求   职位职责  </t>
  </si>
  <si>
    <t>英文招聘专员/需英文流利 优秀应届生均可 (职位编号：08)</t>
  </si>
  <si>
    <t>五险一金 周末双休 专业培训 绩效奖金 年终奖金 国定假日</t>
  </si>
  <si>
    <t>职位描述： 1、通过不同渠道邀约合适的外教，前来公司面试； 2、维护、开拓有效的外教老师招聘渠道； 3、与新外教沟通、面试、初步确认外教的基本情况； 4、维护并更新外教资源库；外教资料的整理、备份归档； 5、跟踪资料库现有的外教最近动向，及时反馈给课程顾问。 Job Description 1、Search for foreign teachers utilizing all sources available, arrange interviews with shortlisted candidates 2、Maintain and develop sources and channels of recruitment 3、Implement the whole recruiting process including conducting interviews, recording basic information of the candidates, comments input into the database 4、Maintain and update the database, backup and archive the paper files 5、Keep track of the status of foreign teachers and report to the course consultants if any updates.  职位要求： 1、本科学历及以上，英语听说读写能力好，英语专业者优先； 2、能适应全英文工作环境； 3、反应灵敏，懂得如何应变紧急情况； 4、具有较强的抗压能力，良好的沟通表达能力、严谨的工作态度和团队合作精神； 5、具有国际视野，了解中西方文化差异； 6、有教育培训行业外教招聘工作经验或有出国留学或工作经验的优先考虑。 7、优秀应届毕业生亦可 Requirement 1、BS/BA required, English Major preferred 2、Excellent English proficiency with both spoken and written skills 3、Understand cultural differences between the overseas and domestic with a global horizon 4、Able to work under pressure and deal with emergencies with a swift response 5、Previous experience in recruiting foreign teachers is a plus 6、Work or study experience abroad is a plus 7、Newly graduates with strong career sought also welcome.  工作时间：周一到周五10:30--19:00 工作地点：靠近上海体育场附近（地铁4号线）  【福利待遇】 1、工资报酬：无责任底薪+提成+补助； 2、职工福利：五险一金+年终奖+分红； 3、带薪休假：国家法定节假日，年假10天起，春节休假10天以上； 4、员工关怀制度：月度团建活动、季度省外旅游； 5、工作时间：10:30―19:00  周一至周五，周末双休；  6、交通便捷：位于徐家汇步行10分钟，上海体育场步行五分钟</t>
  </si>
  <si>
    <t>QQ空间测试外包招聘</t>
  </si>
  <si>
    <t>汇款业务柜员 Remittance Clerk</t>
  </si>
  <si>
    <t>岗位职责： 1、负责手机终端APP的软件测试，保证软件质量； 2、跟进测试过程中的问题，并推动解决。 岗位要求： 1)计算机相关专业学历，； 2)熟悉软件测试理论、方法和过程，对测试流程、测试用例设计方法有较好理解和掌握； 3)能独立执行项目测试，包括需求讨论，设计评审，测试策略制定，设计并执行测试用例，进行缺陷跟踪和软件质量分析等等； 4)丰富的智能手机平台测试经验，熟悉Android平台和iOS平台； 5)熟悉Shell/PHP/Perl/Python/Ruby等一种脚本语言，能熟练编写代码者优先；； 6)聪明、灵活，有足够的沟通和团队协作能力，能够快速准确理解产品需求规格； 7)为人诚恳、踏实，做事积极主动，乐于学习，能够承担重复性工作，有较好的自我管理意识和团队合作意识。</t>
  </si>
  <si>
    <t>文远知行――Linux系统运维工程师</t>
  </si>
  <si>
    <t>广州文远知行科技有限公司</t>
  </si>
  <si>
    <t>Position:     Remittance Clerk Report to:   Head of Customer Services  Job Summary: To be responsible for handling activities of remittance processing including attending to customer’s inquiries, ensuring all activities of the units are carried out in compliance with polices, rules and regulations of CBRC/ PBOC/ SAFE, relevant local government authorities, Head Office and the Branch.  Responsibilities: ・         To handle the activities of Inward Remittance (SWIFT, T/T via PBOC’s Nostro) and Outward Remittance (SWIFT) e.g. -        Review to ensure customer maintain account with branch before updating to the System -        Ensure completeness of documentation before obtaining approval from authorized person -        Dispatch credit / debit advice to customer -        Follow-up with customer to ensure compliance ・         To control over safe-keeping of documents are implemented and carried out according to policy ・         To timely seek resolution to customer’s request. ・         To perform/ monitor registration / system update (daily) for external and internal report, update information required against all accounting vouchers processed the day before end of day closing ・         To timely update of both internal and external policy governing remittance activities ・         To perform other tasks as assigned by Head of Customer Services Job Specifications: Technical Knowledge ・         Bachelor degree in Business, Finance or other related field  Skills ・         Inter-personal and problem solving skills ・         Hard working and being able to deliver quality results under pressure ・         Proficiency in both Chinese and English in particular good written and verbal communication skills ・         Service minded</t>
  </si>
  <si>
    <t>包三餐 扁平化管理 大牛带 周末双休 带薪年假 做五休二 五险一金 包吃 餐饮补贴 通讯补贴</t>
  </si>
  <si>
    <t>Linux系统运维工程师 岗位职责： 1、 跟车采集无人驾驶车的数据，并对测试遇到的问题进行实时记录； 2、 分析系统瓶颈、容量评估，负责bug处理，分析定位原因并解决； 2、熟练使用相关工具，对自动驾驶相关的数据筛选,以及预处理工作； 3、负责每日测试进度安排，跟进测试进度，对测试过程中出现的重要问题作为接口人及时汇报上级解决； 4、负责整理、维护项目过程中所输出的重要文档。  任职要求： 1、 理工类本科及以上学历，对自动驾驶有热情，对自动驾驶的未来充满向往； 2、 熟悉C++/Linux/python优先，熟悉掌握Linux操作系统的配置，管理及优化，能够独立排查及解决操作系统层的各类问题； 3、 逻辑思维能力强，工作踏实，有责任心，具有抗压能力和良好的团队合作精神； 4、持有C1及以上驾照，无不良驾驶记录。</t>
  </si>
  <si>
    <t>react-web前端工程师</t>
  </si>
  <si>
    <t>五险一金 餐饮补贴 定期体检 股票期权 节假日福利 项目奖金</t>
  </si>
  <si>
    <t>工作职责. 1. 负责前端架构体系的规划、设计和实现 2. 负责项目难点的攻关，技术方案的预研及实现 3. 维护及优化网站页面的前端性能，优化代码并保持良好兼容性 4. 遵守公司质量管理流程，编写软件相关测试及文档 5. 协助开发人员解决前端问题 任职资格 1. 熟悉W3C标准，1年以上React项目经验 2. 精通Javascript语言核心技术DOM、Function、闭包、Ajax和JSON等 3. 精通JQuery、Bootstrap和ReactJS框架 4. 精通HTML、CSS和CSS3 5. 熟悉grunt、gulp、webpack等构建工具 6. 熟悉一种后台语言（Java、Ruby语言等）者优先 任务资格前3项是重点。</t>
  </si>
  <si>
    <t>普天信息工程设计服务有限公司</t>
  </si>
  <si>
    <t>补充医疗保险 餐饮补贴 年终奖金 定期体检 员工旅游 专业培训 通讯补贴 交通补贴 企业年金 晋升机会</t>
  </si>
  <si>
    <t xml:space="preserve"> 以下职责要求能在上级的指导下独立、熟练、有质量地完成：  任职资格： 三年以上商业软件开发经验，一年以上软件项目管理经验。 1.具备3年以上IOS及Android平台开发经验； 2.熟练掌握IOS应用开发框架和开发环境，熟悉Objective-C、swift、iPhone/iPad SDK、XCode环境； 3.熟练掌握Android SDK、Android framework层，较好理解Android UI、性能优化、内存管理等； 4.熟练掌握安卓下XML和JSON操作，多线程操作； 5.熟悉Android网络通信机制，对Socket通信、TCP/IP和http/https有较深刻的理解和经验； 6.熟悉主流数据库软件； 7.拥有良好的代码习惯，结果清晰，命名规范，逻辑性强； 8.有上线产品、独立开发过完整的App产品者优先。         </t>
  </si>
  <si>
    <t>1、通过对业务和数据调研，进行数据模型（数据仓库）设计，协同产品开发，数据分析团队进行开发工作。 2、负责医疗卫生大数据平台的部署、开发和维护； 3、利用医疗卫生大数据平台实现对数据的抽取、清洗、转换，分析、处理、挖掘； 4、完成开发文档、项目实施维护文档等材料撰写； 5、保证所负责项目的交互质量，达到质量考核要求。  岗位要求： 1、计算机本科及以上学历，2年及以上Linux/Unix系统下数据相关开发经验。 2、熟悉shell,python等脚本语言。熟悉MYSQL或其他大型数据库，有一定SQL编码及调优经验，熟悉java,Scala等语言更优。 3、熟悉Hadoop，Spark，Storm等大数据计算框架以及TensorFlow，pytorch等深度学习平台，有海量数据处理经验。有用户画像和知识图谱相关积累。 4、具备医疗行业信息化产品或者研发领域行业经验优先。 5、自我驱动力强、有高度责任心和团队合作精神。</t>
  </si>
  <si>
    <t>餐饮补贴 专业培训 年终奖金 免费班车</t>
  </si>
  <si>
    <t>职位职能：  1、熟悉Ruby, Ruby on Rails，有一年以上Ruby on Rails项目开发经验；  2、熟悉MySQL数据库操作；  3、熟悉HTM, CSS, Javascript，jQuery，JSON等Web相关技术；  4、熟悉Git版本控制工具，Linux操作系统；  5、独立工作能力强，有良好的代码书写和编程习惯，独立解决问题的能力，非常强的学习能力。   优先考虑：  1.有企业软件等相关工作经验者优先；  2.独立做过3个项目及以上；  3.使用过coffee, less, scss, redis;  4.使用AnglarJS、Ionic及微信开发；  5.代码严谨，会做测试。</t>
  </si>
  <si>
    <t>知名法资银行后台operation</t>
  </si>
  <si>
    <t>Ruby工程师</t>
  </si>
  <si>
    <t>周末双休 弹性工作 带薪年假 五险一金 节日福利 绩效奖金 旅行补贴 免费午晚餐</t>
  </si>
  <si>
    <t>CLIC/KYC carries out on a worldwide basis two main missions within SGCIB: 1、Perform verification and controls pertaining to the identity and reputation of clients (customer due diligence) so as to ensure compliance of the Bank with both China local regulatory obligations of AML/CTF vigilance and related SG group policy requirement; and validate the acceptability of the client relationship per internal compliance standards and procedures. 2、Ensure the relevance, quality and accuracy of main client description and categorization attributes in SGCIB and SG Group client data bases  CCM/TRSV - Payment and Deposit  - To execute on the different payment systems (CNAPS, SWIFT) and to book all payment operations(CNY &amp; FCY payment, cheques, E-banking, etc.) - To handle payment with proper accounting treatment - To ensure the proper treasury management, in collaboration with the treasury department - To handle reporting into regulatory systems (SAFE, PBOC, CBRC) - To monitor the docs checking, the proper approval, booking and reporting for all deposit &amp; structure deposit &amp; Trust &amp; QD creation and redemption - To monitor the deposit and product lifecycle (value, maturity, rollover, early redemption, overdue, …) - Nostro account reconciliation - Important voucher management - VAT issuance</t>
  </si>
  <si>
    <t>岗位职责： 1、负责系统需求分析与架构设计； 2、 负责公司内部业务系统、合作方系统开发（PC、API）。  任职条件： 1、本科以上学历，计算机相关专业优先，3 年以上 Web 系统开发维护经验； 2、熟悉 Ruby 语言、Ruby on Rails 框架； 3、熟练 HTML、CSS、 等前端相关技术； 4、熟练 Vue/React/Angularjs 等任意前端框架，Vue 优先； 5、熟练 MySQL、Redis、ElasticSearch； 6、熟练 Shell、Git； 7、熟悉 HTTP 协议、RESTful API 设计； 8、熟悉常见的安全问题、缓存问题、性能问题及优化手段； 9、能够编写高质量的代码，掌握常见代码重构技巧； 10、掌握常见面向对象知识和设计模式； 11、善于利用工具和发明工具提高效率； 12、能基本无障碍的阅读英语文档、博客； 13、能够自我驱动学习成长、快速适应创业节奏和氛围； 14、良好的沟通能力，抽象能力、独立分析解决问题能力。</t>
  </si>
  <si>
    <t>免费班车 专业培训 弹性工作 五险一金 绩效奖金 年终奖金</t>
  </si>
  <si>
    <t>上海蓝精灵科技有限公司</t>
  </si>
  <si>
    <t xml:space="preserve">【岗位职责】  1.      负责产品研发中心前端UI框架、前端工程化工具的研发、维护与演进、UI组件库研发；  2.      在理解前端开发流程的基础上，结合业务实际建立或优化提升工作效率的工具；  3.      在理解产品业务的基础上，主动提升产品的用户体验，技术驱动业务的发展，在交互方式以及页面性能方面不断创新；  4.      关注前端前沿技术研究，通过新技术服务团队和业务;    【任职要求】  1.      关注WEB标准化进程，熟悉W3C标准；  2.      对前端新技术及趋势有较强的敏感度，如HTML5、CSS3、JS模板引擎、前端MVC、MVVM、Web Component等；  3.      对前端工程化与模块化开发有一定了解，并有实践经验（如Vue/React/webpack/commonjs等）;  4.      至少熟悉一门非前端的语言（如NodeJS/Java/PHP/C/C++/Python/Ruby），并有实践经验;  5.      具备良好的团队协作精神，能利用自身技术能力提升团队整体研发效率，提高团队影响力；  6.      对前端技术有持续的热情，个性乐观开朗，逻辑性强，善于和各种背景的人合作;    【加分项】  1.      UI组件开发经验；  2.      JavaScript全栈开发经验；  3.      大型企业WEB应用项目开发经验； </t>
  </si>
  <si>
    <t>工作职责： 1、负责iOS应用程序开发，熟悉iOS的各种开源组件和iOS界面设计规范； 2、完成软件系统代码的实现，编写代码注释和开发文档； 3、负责APP产品的日常维护，即时解决APP运营过程中遇到的问题； 4、能按照项目计划，提交高质量的代码，完成开发任务。 5、全程参与产品的需求分析、设计、开发以及测试几个阶段。 岗位要求： 1. 大专及以上学历,计算机相关专业，一年以上的iOS实际项目开发实践经验优先考虑； 2. 精通object-c 或者 swift； 3. 熟悉网页app开发，熟练使用UI控件，熟悉storyboard； 4. 熟悉APP发布与上架； 5. 学习能力强，有创造性思维能力，有较强分析和解决问题的能力； 6. 责任感强及良好的承压能力，沟通及表达良好，并有良好的团队合作意识；</t>
  </si>
  <si>
    <t xml:space="preserve">岗位职责： 1、参与项目框架设计、系统分析及流程控制、沟通对接等工作； 2、独立或者分组进行针对项目需求的功能开发和优化； 3、拥有良好的代码习惯，要求结构清晰，命名规范，逻辑性强，代码冗余率低； 4、根据项目开发进度和任务分配，开发相应的应用模块； 5、根据需要不断修改完善项目功能，参入核心代码的编写。  任职要求： 1、大学本科或以上学历，计算机等相关专业； 2、CET-4或以上，能熟练阅读及书写英文技术文献，英语口语流利者尤佳； 3、有2-3年服务器开发工作经验； 4、熟悉 java/php/python 等服务器开发技术，熟悉 mysql数据库； 5、精通h5、css3、js等相关前端框架，熟悉前端页面开发； 6、熟悉服务器对接onenet等物联平台经验者优先，微信小程序、安卓app等应用开发经验者优先； 7、具有较强的沟通能力和良好的团队意识，工作严谨、思路清晰，责任心强； 8、在工作上能独挡一面，有创新的意识和勇气。    </t>
  </si>
  <si>
    <t>深圳市房比房网络科技有限公司</t>
  </si>
  <si>
    <t>超视��国际科技（广州）有限公司</t>
  </si>
  <si>
    <t>运维工程师：  1、3年以上服务器的管理维护经验；
2、熟练掌握Linux系统的操作和维护，具有一定的Shell等脚本编程能力，如GO, Ruby, Shell, Bash, Perl, Python、Java语言等；
3、精通Apache, Nginx和Tomcat等主流 Web 服务器配置，熟练使用各种网络维护相关的指令与熟练使用服务器管理分析工具，能独立配置与维护管理；
4、精通数据库服务器的维护和优化，包括：备份恢复，数据库调优，数据迁移，异地同步，安全防护，熟悉使用相关操作的指令；
5、熟悉通过LVS/Keepalived/Hearbeat等技术实现负载均衡，熟悉VMware, KVM, Docker等;
6、精通Cacti/nagios/Zabbix等至少一种开源的服务器监控方案；
7、具备良好跨部门沟通协调能力，自我学习能力。
数据库运维，Docker自动化运维，故障转移，MySQL。</t>
  </si>
  <si>
    <t>五险一金 餐饮补贴 绩效奖金 年终奖金 提供住宿 免费班车 人才落户</t>
  </si>
  <si>
    <t>工作职责 1. App软件开发 2. Web API 开发  任职资格 1. 精通 Android或IOS开发平台及框架， 1年及以上手机平台开发编程和项目管理经验 2. 具备手机网络客户端开发经验；有独立开发或以主要人员身份参与开发的APP经验 3. 逻辑思维能力强，责任感强，有良好的团队协作意识 4. 积极主动，踏实认真，能承受工作压力，充满工作热情</t>
  </si>
  <si>
    <t xml:space="preserve">1、依据产品需求完成高质量的包括移动端和PC端开发和维护； 2、利用HTML\CSS\JavaScript等各种Web技术进行产品的前端开发； 3、解决开发中遇到的各种前端技术问题，和实现产品与后台开发提出的前端需求。 任职资格: 1、具有良好的JavaScript基础，精通熟悉HTML5，CSS3，ES6等； 2、对前端MV*框架有深刻理解，Angular、Vue、React至少有一个以上的项目经验； 3、对前端工程化、组件化、模块化有自己的理解和总结； 4、熟悉Linux平台，掌握一门后端开发语言（Java/Python/Ruby/Gode/PHP等）者优先； 5、对网络通信协议、HTTP/HTTPS、TCP/IP等有一定经验者优先； 6、具有良好的沟通能力和团队合作精神，能够持续学习和分享前端前沿技术。 </t>
  </si>
  <si>
    <t>系�y�O����</t>
  </si>
  <si>
    <t>五险一金 员工旅游 绩效奖金 年终奖金 定期体检 免费班车 免费三餐 专业培训 节日福利</t>
  </si>
  <si>
    <t>五险一金 绩效奖金 专业培训 带薪年假 加班补贴 年终奖金 定期体检</t>
  </si>
  <si>
    <t>岗位职责： 1、负责规划自动化解决方案，设计和开发自动化框架或平台； 2、完成相关产品的自动化脚本开发； 3、调研和评估新的测试技术和工具，并且应用和推广。  职位要求： 1、3年以上经验，计算机及相关专业； 2、具有设计和开发测试框架或平台的经验； 3、精通自动化测试和白盒测试，熟悉单元测试工具和常见的开源测试工具； 4、掌握Java或者C/C++语言，至少熟悉一种脚本语言，如Python/Ruby/Shell等； 5、熟悉Linux/Unix操作系统； 6、热爱互联网及测试相关技术，具有快速良好的学习能力； 7、具有较强的事业心，工作主动积极细心，具备团队合作精神。</t>
  </si>
  <si>
    <t>岗位职责： 1. 系�y�O��作�I； 2. 工程量�A估及��量管理； 3. ���w架���O��作�I； 4. IT新技�g引�M及��用。 任职要求： 1. �y招本科及以上�W�v，5年及以上工作����，���X或���w相�P���I***； 2. 有�^��的文�n����能力和�I�漳Ｐ头治瞿芰Γ�有良好的需求分析和�a品架���O��能力； 3. 有�^��的��任心和良好的�F��合作精神，做事�e�O、主�樱�具�淞己玫谋磉_、�贤ā㈩I悟、�w�{、����推理能力，能�虺���一定的工作�毫Γ� 4. 有大�０富虍a品��理（PLM、PDM、ERP、BI、AI、大�Y料等任一均可）������先考�]，有物���W或智慧�u造工作������先考�]； 5. 具�溟_�l能力�c����（Java、C#、Python等均可）； 6. 具�涔芾��F��5人以上����者,熟悉工程�_�l流程&amp; PDM/PLM/Teamcenter系�y SA,SD,工程���w(UG/CAD/Pro-E等)二次�_�l�����K有�a品����意�R或��新意�R者��先考�]。</t>
  </si>
  <si>
    <t>广州墨子星智能科技集团有限公司</t>
  </si>
  <si>
    <t>岗位职责: 1、主要负责IOS平台的应用程序设计、开发； 2、根据产品需求独立完成系统架构，并进行模块设计、编码、测试工作； 3、按照项目计划，提交高质量的代码，完成开发任务； 4.、负责已有程序的维护和升级工作。  任职资格： 1、计算机及相关专业，2年以上相关工作经历； 2、具备扎实的Swift或者ObjectiveC等开发经验，1年以上iOS平台开发经验； 3、对性能、界面、内存管理等有一定的优化处理经验； 4、按照项目需求，能独立开发iPhone或iPad应用； 5.熟悉xCode工具和调试技巧； 6.熟悉MQTT协议，有物联网开发经验者优先。 7.熟悉git代码管理工具。 8、思维清晰、敏捷，具有良好的表达和沟通能力，有高度的责任感和良好的团队精神。  福利待遇： 1、五险一金，带薪年假、婚假、产假、病假等； 2、高于同行业或周边企业的薪资待遇（基本工资+绩效奖金+激励奖金）另有交通补助、餐补等。 3、公司给予优秀员工、骨干给予股票奖励； 4、良好晋升机制，晋升空间。 5、舒适的工作环境，融洽的工作氛围，和谐的人际关系及人性化的管理模式。 6、丰富多彩的员工活动，诸如：每天下午茶活动、员工生日会、生日礼物、旅游、室内、户外活动等； 7、工作时间：双休  参考链接：http://www.cjol.com/jobs/job-10320743#source=101</t>
  </si>
  <si>
    <t>五险一金 年终奖金 股票期权 餐饮补贴 绩效奖金 专业培训</t>
  </si>
  <si>
    <t>岗位职责： 1. 负责项目上业务系统、服务的优化及监控，提升业务连续性及可用性； 2. 开发自动化运维工具、提高运维效率，规范操作流程、减少重复性工作； 3. 负责相关系统环境搭建、数据备份、日志分析、系统监控、性能优化、故障排查等； 4. 参与内部应用系统架构设计及可用性建设，负责新技术探索、研究和方案落地； 5. 不断开发或者引入新的工具以及提高效率的方法，来提升系统稳定性和生产效率； 6. 制定相关策略、标准流程及规范，完成运维工作文档的编写。  任职要求： 1. 大专以上学历，三年以上相关工作经验，具有百台以上规模化服务器运维经验，精通Linux操作系统、体系结构，熟练掌握Python、Shell、go、ruby等一至两种语言； 2. 熟悉业界主流技术，如LVS、Nginx、Tomcat、Mysql、Redis、KAFKA、ELK等；  熟悉Zabbix、Nigos等监控工具；熟练Saltstack、Ansible等自动化运维工具； 3. 有CMDB、运维工单系统、监控系统等相关的设计和开发工作经验者优先； 有较强的学习能力，能够熟练阅读涉及产品和技术的英文文档。</t>
  </si>
  <si>
    <t>五险一金 餐饮补贴 周末双休 带薪年假</t>
  </si>
  <si>
    <t>广州市互利信息科技有限公司</t>
  </si>
  <si>
    <t>岗位职责： 1、根据其它部门的需求，向各部门提供各类运营数据及报表，支持其他业务部门的发展; 2、数据收集，筛选，分类，对数据进行分析报告; 3、协助DBA进行数据库的日常维护，定期分析数据库的性能瓶颈，对数据库调优，以及协调开发团队进行数据库优化; 4、建立数据分析系统及流程，搭建有效支持的数据平台及运营体系;  任职要求： 1、对数字敏感，思维清晰而有条理，有较深的数据分析能力和计算机应用知识； 2、熟悉MYSQL、能熟练实现比较复杂业务逻辑的SQL查询分析。 3、熟悉数据库原理、有丰富的数据库的性能优化经验优先。 4、熟悉python进行数据处理优先。</t>
  </si>
  <si>
    <t>五险 绩效奖金</t>
  </si>
  <si>
    <t>工作职责： 1、负责iOS应用程序开发，熟悉iOS的各种开源组件和iOS界面设计规范； 2、完成软件系统代码的实现，编写代码注释和开发文档； 3、负责APP产品的日常维护，即时解决APP运营过程中遇到的问题； 4、能按照项目计划，提交高质量的代码，完成开发任务。 5、全程参与产品的需求分析、设计、开发以及测试几个阶段。  岗位要求： 1. 大专及以上学历,计算机相关专业，一年以上的iOS实际项目开发实践经验优先考虑； 2. 精通object-c 或者 swift； 3. 熟悉网页app开发，熟练使用UI控件，熟悉storyboard； 4. 熟悉APP发布与上架； 5. 学习能力强，有创造性思维能力，有较强分析和解决问题的能力； 6. 责任感强及良好的承压能力，沟通及表达良好，并有良好的团队合作意识；   相关福利 提供：养老保险 失业保险 医疗保险 生育保险 工伤保险 员工培训 其它福利待遇： 1.5天工作制，周末双休 2.假期跟香港法定公众假期，享有国家法定有薪假期，最长达12天 3.享有年终绩效奖金（根据公司经营效益及个人绩效考核结果发放）</t>
  </si>
  <si>
    <t>全栈工程师</t>
  </si>
  <si>
    <t>上海湃数信息技术有限公司</t>
  </si>
  <si>
    <t>免费班车 五险一金 补充医疗保险 定期体检</t>
  </si>
  <si>
    <t>1.负责前端网站架构开发，设计网页上的用户交互，开发后端网站应用程序，并为功能创建服务器和数据库； 2.确保移动手机的跨平台优化功能； 3. 与图形设计师合作开发，完成网页设计要求； 4. 跟踪并审视项目从构思到产品完成全过程，并设计开发API； 5. 兼顾满足技术和消费者需求； 招聘要求: 1. 计算机相关专业毕业,至少3年工作经验; 2. 精通基础前端开发语言，如HTML, CSS and JavaScript等；熟练使用一种或几种JavaScript框架，如Angular JS, React and Amber等； 3. 精通服务器端开发语言，如Python, Ruby, Java, PHP and .Net.，熟悉一种数据库使用方法，MySQL, Oracle and MongoDB； 4. 较强的组织和项目管理能力，具备良好的解决问题的能力； 5. 注重细节，并具有良好的语言沟通能力。</t>
  </si>
  <si>
    <t>运维工程师(互联网)</t>
  </si>
  <si>
    <t>午休舒服 2月年终+奖金 不打卡自律 出国机会 免费英文培训 安静创意园区 定期体检 高学历海归多 宠物也多 入职五险一金</t>
  </si>
  <si>
    <t xml:space="preserve"> 一.岗位职责
1．熟悉阿里巴巴后台操作，开发国际客户资源， 2．熟悉产品，对产品有所掌握，并能独立分析其组成； 3．能独立开发客户，对外贸流程了解，对产品的规格、质量等都能给客户及时的答复； 4．能随机应变，处理好客户的疑问，并努力下单； 5．妥善保管客户的资料和样品，有条理的归档； 二.任职资格 1、大专及以上学历，国际贸易、商务英语、电子商务等相关专业，有服装纺织行业经验优先考虑；有操作过阿里巴巴国际站平台经验优先考虑 ，有工作经验优先考虑 2、大学英语四级及以上，懂得利用网络平台寻找客户，具备独立开发客户与跟跟进客户的能力； 电脑熟练，熟知word、excel等办公软件；有外贸电子商务相关工作经验优先。 3、网站资料整理，维护阿里巴巴国际站，利用免费平台寻找客户。收集潜在客户资料，并能独立处理和解决所负责的任务 4、吃苦耐劳。工作积极主动，认真负责，有良好的服务意识。服从领导工作安排任务，能承受一定的工作压力. 三、公司福利待遇 1、底薪+提成+绩效奖金+五险+工龄工资+全勤奖+带薪年假+员工旅游+法定假期+公司聚会+节日福利+生日祝贺； 2、提供有竞争力的底薪和梯度高额提成，优秀及敬业积极主动的员工还有额外的奖励和分红； 3、定期举办户内户外、圣诞party、迎新晚会等活动； 4、按规定为员工购买五险，享受各种福利； 5、达到一定年限的员工，享有国家规定5天年假； 6、良好的晋升通道，设置管理线和业务线两条晋升通道，实现自己的梦想； 7、工作时间：9:00-12：00，13:00-18：00，每天8小时，单双休轮流工作制度。 四、公司官网 www.gzjingyunlong.com www.ballotexpert.com www.swift-packaging-solutions.com www.china-plastic-manufacturers.com www.cardealer-direct.com 五、联系方式 联系电话：020-39936677 公司地址：广州市番禺区大石镇105国道御峰国际一座307 六、乘车方式 1、地铁3号线大石站、7号线钟村站 2、公交站：飘峰站（288、288A、番13、番25、番96、番91、301路公交车） 附件： 公司简介 香港精韵龙实业有限公司（简称：精韵龙实业）创办于2002年，设有中国总部--广州精韵龙，并在2015年取得联合国中国供应商资质，是一家拥有16年经验，集研发、设计、生产和销售于一体的现代化企业。 通过不断创新与自主研发，精韵龙实业已申请并获得了多项国家专利，并在国内外多地设立分公司与办事处。旗下设有SMART DRAGON BALLOT EXPERT，CARDEALER-DIRECT, SWIFT PACKAGING SOLUTIONS, SMART DRAGON PLASTIC PRODUCTS, , 广州市卡瑞派汽车用品有限公司，广州市精韵龙工贸有限公司，SMART DRAGON等多个品牌公司。 精韵龙实业经营领域包括： --投票用品：目前是中国最大的选举投票用品供应商，与世界多个国家选举委员会保持密切合作。旨在促进地区和世界和平，为世界人民建立独立自主与自由、平等、团结的国家发挥重要作用。 --汽车售后服务用品：是中国最早引进4S店售后用品概念也是第一家生产销售的企业，并且是宝马、保时捷等豪车品牌指定供货商。 --包装用品：目前是中国把纸盒类，塑料袋类，标签，吊牌等高端包装用品资源整合得最完善的企业之一，并与多家欧美高端内衣品牌有着密切合作。 --塑料制品：目前是中国涉及塑料产品领域最广的企业之一。 企业文化  经营理念 追求全员工物质与精神两方面幸福的同时，为客户提供最好的产品和服务，为社会与自然的可持续发展做出贡献。 愿景 成为员工认可、客户认可，为社会创造价值，为国家作出贡献的幸福企业。 价值观 敬天爱人，知行合一 敬天爱人：始终以光明正大、谦虚之心对待工作，敬奉天理，敬重自然，关爱世人，热爱家庭，热爱工作，热爱祖国。 知行合一：言行一致，内外统一。既要有崇高的思想，又要有高尚的道德情操，更要高标准做事，低姿态做人。 </t>
  </si>
  <si>
    <t>1、负责业务系统的运维管理工作包括日常巡检、状态监控、性能监控、故障监控、故障处理、疑难问题分析和优化等； 2、负责数据库日常运维，备份、恢复、扩容及安全管理； 3、根据公司平台的发展需求，负责服务器的架构和网络规划、调试优化、日常监控、故障处理、数据备份、日志分析等工作； 4、 保障服务器、操作系统、数据库、中间件及业务系统安全，检查并消除安全漏洞； 5、协助完成应用系统持续迭代或者升级，负责系统组件测试、部署及运维； 6、参与运维流程制定，确保任何突发情况都能高效响应； 7、负责运维相关数据的收集、分析和总结； 8、负责技术运维相关的文档、手册、流程编写整理; 9、根据公司平台的发展需求，优化运维流程，能从各角度制定提高业务系统SLA标准的方法； 任职要求： 1、 计算机或相关专业，两年以上系统（应用）运维或运维开发经验； 2、2年以上Linux运维经验，有较丰富的Linux系统参数设置、性能调优、系统安全、故障定位处理经验，熟悉常见的负载均衡实现方案并有实际实施经验； 3、具有大中型系统（PC端及移动端）的运维/架构经验、了解自动化运维和监控工具，在网络安全方面有一定经验，了解Nagios/Zabbix/Cacti任意一个运维监控平台的使用及实施； 4、掌握一门脚本语言（shell/Perl/Php/Python其中一种），善于使用脚本来完成日常系统运维工作，有自动化运维工具如Ansible, SaltStack, Puppet或Jenkins等实施及应用经验； 5、对主流公有云服务（阿里云、AWS等）有一定了解； 6、了解Nginx、Mysql、Git、Redis、FTP、DNS、ElasticSearch等第三方中间件服务，并且有运维经验； 7、对Mysql数据库的维护以及SQL语句性能排查技巧有一定了解; 8、 高度的责任心，工作细致耐心，积极主动，抗压性强，有团队合作精神，具有良好的沟通能力； 9、有项目管理经验优先； 10、了解KVM虚拟化技术，了解OpenStack、Docker等云计算相关技术优先。</t>
  </si>
  <si>
    <t>音频算法工程师</t>
  </si>
  <si>
    <t>北京君正集成电路股份有限公司</t>
  </si>
  <si>
    <t>周末双休 带薪年假 五险一金 节日福利 健康体检 餐饮补贴 年终奖金</t>
  </si>
  <si>
    <t>1、负责麦克风阵列前端信号处理算法的设计和实现； 2、针对产品实际情况对算法进行优化、测试，使算法能在产品端落地。 任职要求： 1、计算机或相关专业本科及以上学历； 2、熟悉基本的信号处理知识； 3、至少熟练掌握一门常用计算机语言，如Python、MATLAB、C等； 4、至少熟练掌握一类音频信号处理技术，如回音消除、波达方向估计、噪声抑制、自动增益控制、去混响、波束成型等； 5、有使用麦克风阵列方面经验者优先； 6、具有适用于嵌入式语音识别的语音信号处理算法开发经验者优先。</t>
  </si>
  <si>
    <t>五险一金 餐饮补贴 通讯补贴 专业培训 做五休二 带薪年假</t>
  </si>
  <si>
    <t>网店运营专员</t>
  </si>
  <si>
    <t>岗位职责： 1、网关、CTI等后台产品模块自动化测试框架搭建 2、保证网关类产品版本质量、能够在测试过程中定位问题 3、有质量保证意识、能够对研发提出有建设的意见 4、能够独立搭建及维护测试环境、必要时可现场支持产品上线 5、能够培训测试工程师能够熟练掌握自动化测试框架  任职资格要求： 1、3年CTI行业软件测试经验、熟悉Asterisk、freeSwitch等产品并有实际测试经验优先考虑 2、精通PYTHON、RUBY、PERL等一种脚本语言，能够根据产品需要开发测试工具 3、熟悉VOIP产品，熟悉SIP、RTP/RTCP协议、能够熟练使用SIPp等工具进行测试 4、有呼叫中心产品测试经验，了解呼叫中心的基本框架和流程的优先； 5、有良好的自我学习和管理能力，有良好的沟通能力，工作积极主动，能够承担工作压力。</t>
  </si>
  <si>
    <t xml:space="preserve"> 一、岗位职责： 1. 负责淘宝网店的整体规划、营销、推广、客户关系管理等系统经营性工作 2. 负责店面日常改版策划、上架、推广、营销、售后服务等日常运作与管理 3. 熟悉淘宝操作流程和交易规则及关注相关的公告发布并作出及时的反应对策 4. 负责收集市场和行业信息，产品分析，为公司定制网销产品提供依据 5. 淘宝营销工具研究，优化店铺及商品排名。提出应用方案，提高入店流量，增大点击率、转化率 6. 优化产品关键词、库存和产品线，并根据实际情况微调店铺的经营方向 7. 按月/季监控分析数据（营销数据、交易数据、客户关系、库存数据）定期针对推广效果进行跟踪、评估、并提交推广效果的统计分析报表，及时提出营销改进措施，并给出切实可行的改进方案 8. 根据公司经营方针和部门销售需要，合理设置部门组织结构和岗位，优化业务流程，配置人力资源，对员工进行管理、培训与绩效考核； 二、任职要求： 1. 大专以上学历，电子商务、市场营销、贸易专业优先 2. 有2年以上网店运营主管工作经验 3. 熟悉与了解各种推广方式与各大平台活动资源并熟悉电商规则，并有一定的团队管理经验 4. 有良好的沟通能力、领导能力、执行能力、分析能力，积极主动创新  三、公司福利待遇 1、底薪+提成+绩效奖金+五险+工龄工资+全勤奖+带薪年假+员工旅游+法定假期+公司聚会+节日福利+生日祝贺； 2、提供有竞争力的底薪和梯度高额提成，优秀及敬业积极主动的员工还有额外的奖励和分红； 3、定期举办户内户外、圣诞party、迎新晚会等活动； 4、按规定为员工购买五险，享受各种福利； 5、达到一定年限的员工，享有国家规定5天年假； 6、良好的晋升通道，设置管理线和业务线两条晋升通道，实现自己的梦想； 7、工作时间：9:00-12：00，13:00-18：00，每天8小时，单双休轮流工作制度。 四、公司官网 www.gzjingyunlong.com www.ballotexpert.com www.swift-packaging-solutions.com www.china-plastic-manufacturers.com www.cardealer-direct.com 五、联系方式 联系电话：020-39936677 公司地址：广州市番禺区大石镇105国道御峰国际一座307 六、乘车方式 1、地铁3号线大石站、7号线钟村站 2、公交站：飘峰站（288、288A、番13、番25、番96、番91、301路公交车） 附件： 公司简介 香港精韵龙实业有限公司（简称：精韵龙实业）创办于2002年，设有中国总部--广州精韵龙，并在2015年取得联合国中国供应商资质，是一家拥有16年经验，集研发、设计、生产和销售于一体的现代化企业。 通过不断创新与自主研发，精韵龙实业已申请并获得了多项国家专利，并在国内外多地设立分公司与办事处。旗下设有SMART DRAGON BALLOT EXPERT，CARDEALER-DIRECT, SWIFT PACKAGING SOLUTIONS, SMART DRAGON PLASTIC PRODUCTS, , 广州市卡瑞派汽车用品有限公司，广州市精韵龙工贸有限公司，SMART DRAGON等多个品牌公司。 精韵龙实业经营领域包括： --投票用品：目前是中国最大的选举投票用品供应商，与世界多个国家选举委员会保持密切合作。旨在促进地区和世界和平，为世界人民建立独立自主与自由、平等、团结的国家发挥重要作用。 --汽车售后服务用品：是中国最早引进4S店售后用品概念也是第一家生产销售的企业，并且是宝马、保时捷等豪车品牌指定供货商。 --包装用品：目前是中国把纸盒类，塑料袋类，标签，吊牌等高端包装用品资源整合得最完善的企业之一，并与多家欧美高端内衣品牌有着密切合作。 --塑料制品：目前是中国涉及塑料产品领域最广的企业之一。 企业文化  经营理念 追求全员工物质与精神两方面幸福的同时，为客户提供最好的产品和服务，为社会与自然的可持续发展做出贡献。 愿景 成为员工认可、客户认可，为社会创造价值，为国家作出贡献的幸福企业。 价值观 敬天爱人，知行合一 敬天爱人：始终以光明正大、谦虚之心对待工作，敬奉天理，敬重自然，关爱世人，热爱家庭，热爱工作，热爱祖国。 知行合一：言行一致，内外统一。既要有崇高的思想，又要有高尚的道德情操，更要高标准做事，低姿态做人。 </t>
  </si>
  <si>
    <t>软件配置管理工程师</t>
  </si>
  <si>
    <t>运维开发岗</t>
  </si>
  <si>
    <t>浙江金州通信技术有限公司广州分公司</t>
  </si>
  <si>
    <t>五险一金 绩效奖金 定期体检 免费班车 交通补贴 餐饮补贴 专业培训 周末双休 带薪年假 全勤奖</t>
  </si>
  <si>
    <t>五险一金 餐饮补贴 专业培训 绩效奖金 定期体检 节日福利</t>
  </si>
  <si>
    <t>岗位职责： 1、开发环境配置：版本服务器和编译服务器的安装、备份和维护；版本库以及分支的建立和维护； 2、研发质量改进：持续集成系统的建立、权限管理和维护； 3、开发工具和自动化：自动化脚本的开发和维护； 4、非代码相关系统：文档管理系统，以及软件内部各流程系统的建立、权限管理和维护； 5、新工具预研：需及时跟踪或开发新的配置管理解决方案并适时导入； 6、文档和培训：相关文档的编写和技术培训； 7、知识产权管理：协助专利以及软件著作权申请，确保公司利益。  任职要求： 1、两年以上网站开发经验，精通PHP、mysql、html等；</t>
  </si>
  <si>
    <t>一、岗位工作职责： 负责集中监控产品的开发和建设，推进集中监控的产品化，对监控产品的可用性、易用性和产品功能负责。具体工作职责如下： 1、规划与部署：负责集中监控建设方案的制定，架构和组网设计，新建监控系统的搭建和部署，带外（IPMI）等多种监控方式所需的监控系统的建设和功能实现； 2、扩容与优化：通过监控和分析做好集中监控的容量管理，适时开展系统扩容和优化工作，确保集中监控容量和性能满足生产需求； 3、维护和安全：负责集中监控系统的故障处理和疑难杂症的排查，高可用的架构改造，安全扫描和安全漏洞的加固，安全策略的实施，确保平台的高可用和安全性。  二、素质与能力要求： 1、大学本科及以上学历，2年以上工作经验，计算机、通信、电子类相关专业； 2、能熟练使用zabbix、linux等系统，对zabbix api接口有一定的了解，了解相关告警触发器函数，具备监控平台及相关开源工具开发和运维经验； 3、1年以上Python/Java/Shell开发经验，有丰富的监控平台的架构设计并参与规划、开发和搭建和维护经验； 4、精通Linux各发行版本中的一种操作系统，熟练掌握shell，python等相关脚本语言和开发经验，熟练掌握SQL语句，要有一定的数据维护经验； 5、熟悉TCP/IP协议，对网络二、三层协议有较好的了解，有网络维护经验者优先； 6、工作态度认真，有较高的责任性和服务意识，同时具备良好的沟通和学习能力。</t>
  </si>
  <si>
    <t xml:space="preserve">职责：  与Android, Web端共同合作，规划产品整体架构  协同编写iOS代码，参与数据库讨论和设计，UI讨论  了解公司商业模式，以及公司IT需求    您必需要具备： 计算机相关专业毕业  1年以上的 iOS 开发经验  Swift4.0及以上 开发经验  有上架的iOS App (不需为独立开发的)  熟悉iOS开发常用的Frameworks &amp; Libraries (Cocoapods)  熟练使用HandyJSON，DNSPageView，FSPagerView。以及熟练的搭建较复杂的UI  能熟练使用stroyboard和xib  熟悉MVVM等开发模式  熟悉Restful API的串接与设计  能够在Agile 开发环境中工作  熟悉iOS Human Interface Guideline    您最好要具备：  良好的沟通能力，能够与非软体工程师沟通确认需求  熟悉手机端资料库(Realm, CoreData..等)  撰写单元测试(Unit Test)的习惯  有兴趣学习第二种程式专长，乐于分享热门技术  公司项目：专项会议APP、财务顾问APP、退休规划APP等。      我们的福利：  5天8小时工作制，周末双休  丰厚的薪资+福利奖金  每年定期国内、国外旅游各一次  良好的职务发展空间  丰厚的年终奖金    </t>
  </si>
  <si>
    <t>岗位要求： 1、基于对广告媒介投放流程、投放规律、数据的理解，通过开发及算法实现自动化及智能化广告投放； 2、负责公司智能投放项目及广告投放智能化素材系统的算法研究和开发实施工作； 3、负责完成研发项目图像处理算法的设计，图像处理程序的开发、分析测试及相关文档输出工作； 4、对公司业务海量数据进行分析研究，提供常规和定期数据报表。  任职要求： 1、计算机、信息工程、数学、统计、金融或相关专业本科以上学历，良好的统计分析和数据能力； 2、有较强的图像处理知识背景，熟悉或精通数字图像处理理论、人工智能理论、目标检测与跟踪算法，熟悉matlab并能实现独立编程； 3、熟练使用Python、R、MySQL、等数据分析工具，了解Node.js、PHP，思维敏捷、学习能力强、善于在挑战环境下工作； 4、熟练Tensorflow、Keras、Caffe、Theano等深度学习框架的一种或多种； 5、思维敏捷，责任心强，具有良好的沟通、协作能力和团队合作意识。</t>
  </si>
  <si>
    <t>上海森亿医疗科技有限公司</t>
  </si>
  <si>
    <t xml:space="preserve"> 1、完成IOS相关软件系统代码的实现，编写代码注释和开发文档； 2、辅助进行系统的功能定义,程序设计； 3、根据设计文档或需求说明完成代码编写，调试，测试和维护； 4、分析并解决软件开发过程中的问题； 5、配合项目经理完成相关任务目标。  任职资格： 1、计算机或相关专业专科学历以上； 2、有react-natvie开发经验优先； 3、有Swift经验优先; 4、熟悉面向对象思想，精通编程，调试和相关技术； 5、熟悉应用服务器的安装、调试、配置及使用； 5、富有团队精神,责任感和沟通能力。 </t>
  </si>
  <si>
    <t>五险一金 补充医疗保险 交通补贴 定期体检 年终奖金</t>
  </si>
  <si>
    <t>1.参与产品的需求分析、设计并给出合理方案, 完成前端功能编码和测试; 2.配合设计师实现前端功能, 交互效果, 提高用户体验; 3.协助后端工程师完成前后端接口设计和编码; 4.持续开发及维护前端系统, 进行升级优化;  岗位要求： 1.本科以上学历，两年及以上相关经验，精通javascript, css, html; 2.深入使用过前端MVC框架, 熟悉Angular（新）者优先 ； 3.熟悉es6/es7，了解typescript 4.了解前端模块化和前端工程化； 5.了解至少一门后端语言,如java, c#, php, python, ruby, node.js等; 6.有良好的产品思维以及交流能力，能和产品经理、设计师等配合完成产品 7.关注新的技术, 不断提升自身能力;职能类别：软件工程师Web前端开发</t>
  </si>
  <si>
    <t>自动化测试工程师-研发测试部</t>
  </si>
  <si>
    <t>深圳市深大云伴健康科技有限公司</t>
  </si>
  <si>
    <t>五险一金 员工旅游 年终奖金 绩效奖金 股票期权 定期体检 餐饮补贴</t>
  </si>
  <si>
    <t>岗位职责： 1、负责公司服务器及存储设备管理、维护，应急响应支持； 2、负责服务器、系统的故障处理，定位并解决网络、硬件、操作系统及应用程序的各种异常； 3、负责公司各业务系统的管理与维护，负责数据库、文件备份策略的执行，定期检查； 4、负责系统的设置、维护和优化以及安全监控，业务系统的性能管理和优化； 5、响应及解决客诉和系统使用过程中遇到的问题； 6、负责对外客户项目系统集成所需的技术支持。 任职要求： 1、本科及以上学历，3年以上工作经验； 2、精通linux操作系统指令，能够利用shell进行日常的运维工作； 3、熟悉python，具备一定的python开发能力，能够利用其快速进行运维工具的开发，熟悉django、flask、tornado等常用python框架优先考虑； 4、熟悉并使用过jenkins、maven、git、gitlab、ansible、gradle等工具，并能够利用其搭建自动化构建及部署系统，实现持续集成； 5、熟悉fluentd、ELK等日志收集工具，具有独立部署日志收集、分析及图表输出系统的运维管理经验； 6、有服务器、网络设备、堡垒机、自动化构建及部署系统、配置管理系统、监控报警平台、日志收集管理平台的开发、运维及管理经验。</t>
  </si>
  <si>
    <t>五险一金 员工旅游 交通补贴 年终奖金 绩效奖金 定期体检</t>
  </si>
  <si>
    <t>1、熟悉Objective-C，对swift有一定了解。
2、了解iOS的应用开发，掌握面向对象的设计技巧，具有良好的开发文档撰写与整理能力；
3、熟悉socket和http网络连接规范；
4、对数据结构、基本算法熟练掌握，并了解常用的设计模式；
5、了解iOS平台的网络通信、多线程、内存机制、UI搭建优先；
6、有独立开发过iOS应用软件的经验者优先；
7、具备良好的沟通能力，学习能力和团队合作精神。</t>
  </si>
  <si>
    <t>富士康科技集团iDSBG事业群</t>
  </si>
  <si>
    <t>五险一金 免费班车 专业培训 绩效奖金 年终奖金 股票期权 定期体检</t>
  </si>
  <si>
    <t>1.掌握C/C++ /Objective C/Swift 等编程语言与相关工具; 2.熟悉软件项目开发和测试流程; 3.熟悉OS X/Windows/Linux等主流操作系统体系结构与应用开发; 4.有较强的英语读写和较好的听说能力; 5.有系统架构经验优先;</t>
  </si>
  <si>
    <t>五险一金 绩效奖金 节日福利 专业培训 交通补贴</t>
  </si>
  <si>
    <t>【岗位职责】： 1、负责业务模块及APP的功能测试工作，对整体测试质量负责。 2、参与团队的测试流程标准化的建立，主导测试工作的顺利开展。 3、进行质量回溯、原因分析及归类汇总，形成完整的测试报告。 4、定期组织质量研讨会，与开发人员交流缺陷原因，分享测试经验。  【任职要求】： 1、计算机相关专业，本科以上学历，3年以上测试岗工作经验。 2、熟练掌握常用测试工具，如Loadrunner、Jmeter，能搭建及维护测试环境。 3、具备移动端及API接口的测试经验，能进行平台的整体压力测试。 4、能独立制定测试计划，编写测试用例、测试报告等。 5、具备一定的编程能力，熟练掌握一门编程语言（如：Java、Python、Golang等） 6、具备常用数据库（如：PostgresSQL、MySQL）脚本编写能力，有一定的SQL性能瓶颈分析及调优经验。 7、熟悉Linux操作系统，能编写Shell脚本，对常用应用服务的架设有相关经验。 8、有良好的团队精神，擅于沟通，工作积极主动，能承受一定工作压力。 9、有接口自动化/UI自动化/APP终端性能测试经验优先。</t>
  </si>
  <si>
    <t>深圳市富龙小额贷款有限公司</t>
  </si>
  <si>
    <t xml:space="preserve">1、负责云服务器配置、维护、监控和优化，确保业务的高可用和高安全性； 2、负责网站服务器的系统安装、配置、管理、优化及日常运维； 3、负责对网站系统进行监控和安全巡检； 4、对服务器宕机、病毒感染，黑客入侵等异常等突发事件做出及时处理； 5、编写、优化维护工具和脚本；优化服务部署； 6、撰写和整理技术文档。 任职要求： 1、精通Linux操作系统以及服务器群（Lvs/Haproxy，Nginx）的网络搭建、设置和维护、网络的安全监控 (Zabbix/Nagios/Cacti等)、系统性能管理和调试、网络性能管理； 2、熟悉掌握Linux/unix下各种服务包括nginx、squid、php-fpm、lvs、keepalived、Apache、Tomcat、rsync、iptables、MFS或HDFS分布式文件系统等应用的管理、配置和优化； 3、熟悉MySQL数据库管理、监控和备份，主从搭建配置等，熟悉Nosql数据库（redis,memcached，MongoDB等）； 4. 熟悉虚拟化技术、云技术，对各种开源虚拟化和云解决方案精通者优先考虑； 5、熟悉自动化产品运维平台架构的经验，.熟悉Puppet等自动化配置管理工具；Shell或Ruby/PHP/Perl/Python等使用经验者优先； 6、熟悉阿里云的ECS、RDS、OSS，云骑士，熟悉云服务系统架构的设计、监控、优化,使用经验者优先； </t>
  </si>
  <si>
    <t>1.掌握C/C++ /Objective C/Swift 等编程语言与相关工具； 2.熟悉软件项目开发和测试流程； 3.熟悉OS X/Windows/Linux等主流操作系统体系结构与应用开发； 4.有较强的英语读写和较好的听说能力； 5.有系统架构经验优先；</t>
  </si>
  <si>
    <t>商务智能专员</t>
  </si>
  <si>
    <t>狼爪贸易（上海）有限公司</t>
  </si>
  <si>
    <t>浙江孚宝智能科技有限公司</t>
  </si>
  <si>
    <t>五险一金 绩效奖金 带薪年假 补充医疗保险</t>
  </si>
  <si>
    <t xml:space="preserve"> 根据主管的要求及指导：  任职要求 </t>
  </si>
  <si>
    <t>五险一金 交通补贴 餐饮补贴 通讯补贴 绩效奖金 年终奖金 弹性工作</t>
  </si>
  <si>
    <t>1、精通各种前端技术，包括HTML/CSS/JavaScriptde.JS等； 2、具备跨终端的前端开发能力，在Web（PC+Mobile）de.js/Native App三个方向上至少精通一个方向，具备多个的更佳，鼓励在Native和Web技术融合上的探索； 3、对前端工程化与模块化开发有一定了解，并有实践经验（如RequireJS/SeaJS/KISSY等； 4、至少熟悉一门非前端的语言（如Java/PHP/C/C++/Python/Ruby），并有实践经验； 5、熟悉nodejs，通过nodejs (如express/koa) 搭建web服务器； 6、具备良好的团队协作精神，能利用自身技术能力提升团队整体研发效率，提高团队影响力； 7、对前端技术有持续的热情，个性乐观开朗，逻辑性强，善于和各种背景的人合作。</t>
  </si>
  <si>
    <t>深圳市友语科技有限公司</t>
  </si>
  <si>
    <t>五险一金 年终奖金 生日会 佳节福利</t>
  </si>
  <si>
    <t>岗位职责： 1、负责iOS端的功能开发与维护，确保产品的软件质量； 2、负责公司现有产品的维护和开发任务，分析软件需求，评估选择技术方案； 3、负责软件模块的设计和编码实现,对项目的组件功能升级和性能优化； 4、不断思索创新提案，形成专利文案；  任职要求： 1、大专及以上学历，计算机、通信、电子等相关专业； 2、1年以上iOS平台开发经验，熟悉iOS 应用的架构； 3、了解移动网络特点及相关协议，有手机终端软件设计和架构能力； 4、Objective-C或Swift基础扎实，精通常用数据结构与算法； 5、有过成熟的移动终端产品开发，有独立开发能力者优先；</t>
  </si>
  <si>
    <t>后端开发</t>
  </si>
  <si>
    <t>百望贸宜（苏州）软件有限公司</t>
  </si>
  <si>
    <t>五险一金 绩效奖金 年终奖金 员工旅游 定期体检 餐饮补贴</t>
  </si>
  <si>
    <t>涉外物业顾问</t>
  </si>
  <si>
    <t>上海闲屋资产管理有限公司</t>
  </si>
  <si>
    <t xml:space="preserve"> Tradeshift is looking for an outstanding senior software engineer with java backend development experience to join our China engineering team. You will become a member of an international, skilled, cross-functional and self-driven production team that includes developers, designers and product people. At Tradeshift, we are changing the way companies do electronic business together - globally. We work hard and our teams have great freedom and responsibility to choose the best solutions, technologies and approaches to evolve the product to the next level.   You are strong in several of the following areas: ● Deep Java skills, experience with frameworks and library collections such as Spring and Apache commons ● Experience with Linux/Unix, Apache, Tomcat, Jetty in live environments. ● Experience with or interest for high-scalability distributed system technologies ● Working experience in structured development and build environments (continuous integration, automated testing, automated configuration and deployment) ● Experience with internet programming (REST, SOAP, client/server, Ajax) and related security paradigms (e.g. OAuth, OpenId, SSO/SAML, WS-Security, PKI) ● Good database skills (Postgresql, Oracle, Mysql, SQL Server or similar) ● Experience with HTML, CSS, Javascript + JQuery or similar, Ajax + JSON and web frameworks such as Grails, PHP, Ruby on Rails, Django, Spring webflow, struts. Knowledge of Angular is a plus ● Curiosity towards new technology, programming languages, frameworks, etc...  We expect you to: ● 5+ years of professional experience, or working knowledge ● Be fluent in English speaking, reading and writing ● Know a lot about what's happening in the world of cutting-edge Web, SaaS/PaaS development ● Have a Bachelor's Degree in Computer Science or Engineering   What we can offer: ● Ambitious, international startup environment in Suzhou, China ● Being part of a super dedicated, agile team of very skilled people ● Revolutionizing the way small businesses do business, and help the world get rid of paper invoices ● A competitive compensation package including lunch allowance ● Trips to tech-camps in United States and Denmark working with and learning from professionals in other countries ● 15 days annual leave, Medical benefit plan, lunch allowance et</t>
  </si>
  <si>
    <t>职位描述 1.After obtaining the company's customer housing inquiry, then try to communicate effectively, to understanding the details of customer needs 拿到公司的客户信息后， 进行有效沟通，细致了解客户租房要求 2.According to customer requirements and needs, searching and matching the properties they need and arrange the house visiting tour 按照客户要求寻找，匹配他们所需的房源并组织带看 3.Actively suggest the house leasing solution, make tailor made plan and arrangement 为客户量身定做房屋租赁解决方案 4.Effectively negotiate the leasing contract 进行有效的合同谈判 5.Provide good follow up services before and after the leasing contract is done 为我们的欧美客户提供优质的售前、售中和售后服务 6.Coordinate and solve problems and building smooth relationship between the tenant and the landlord 协调和解决客户和房东之间的问题与关系 7.Master the high end property market, add and maintain Shanghai high-end housing information the database information， sorting and archive property photos 掌握上海高端房源信息并添加和维护数据库信息，整理房源照片 8.To complete the company's sales target on time or in advance, and challenge higher goals 按时顺利完成公司的业绩目标任务并不断挑战更高的业绩目标 9.According to the company business needs, timely complete other business tasks assigned by company 按照公司业务需求，及时顺利完成公司指派的其它事项 10.Swift in action and reaction 反应灵敏，行动快速 11.Fully devoted and royal to the company, full time job 对公司忠诚，全职工作   Job requirements岗位要求： Bachelor’s degree or above in related subject 大专及以上学历 No restriction on Hukou (for Chinese natives) 无户籍限制 Excellent level of English 优秀的英文听说读写沟通能力 Knowledge of Microsoft tools 办公软件熟练 Strong communication skills, confident, ambitious 良好的沟通技能，自信，有雄心 Positive, optimistic, result oriented, honest and reliable 积极，乐观，以结果为导向，诚信，可靠 Able to work under pressure with patience 能承受压力，在压力下也有良好的表现 Understanding that hard work and dedication are key to success 理解投入，执着是在公司成功的要素 Open-minded, great team player with strong intuition and people skill 有团队合作精神</t>
  </si>
  <si>
    <t>南京君合创胜数据科技有限责任公司</t>
  </si>
  <si>
    <t>五险一金 员工旅游 交通补贴 年终奖金 餐饮补贴 通讯补贴</t>
  </si>
  <si>
    <t>参与阿里云城市大脑行业智能引擎产品的前端技术开发  任职要求： 1、精通JavaScript语言核心内容,有React技术栈使用经验； 2、熟悉各种Web前端技术,包括HTML/XML/CSS等,有SPA应用开发经验； 3、熟悉软件工程思想，良好的前端编程能力和编程习惯，对前端工程化与模块化开发有一定经验； 4、对前端技术有持续的热情,个性乐观开朗,逻辑性强,善于和各种背景的人合作； 5、有数据类产品、工具类产品研发经验，加分（类似于数据分析、BI报表、ETL工具、BI工具的开发经验等等）； 6、至少精通一门非Web前端脚本的语言(如Java/Ruby/PHP/C++),并有项目经验，加分； 7、github社区活跃，有开源项目经验，加分； 8、有大型网站程序开发经验者，优先考虑。 9、2年以上互联网产品前端开发经验，有数据可视化产品前端开发经验。</t>
  </si>
  <si>
    <t>自动化测试工程师（赴Philips）</t>
  </si>
  <si>
    <t>IOS中级研发工程师</t>
  </si>
  <si>
    <t xml:space="preserve">职责描述： 1.参与公司产品的需求分析，深入了解软件需求说明书，找出系统设计阶段存在的问题及缺陷，对产品提出进一步改进的建议，并评估改进方案是否合理。 2.参与公司自动化框架需求收集与分析，架构设计，实施及测试运维。 3.参与公司自动化工具类的设计，开发，测试及维护。 4.负责公司所有系统的自动化测试（接口，功能，性能，集成等测试）用例的开发，维护。 5.编写测试报告，对测试结果进行总结与统计分析，并给出有价值的改善意见和建议。 任职要求： 1.计算机相关专业本科及以上学历，有自动化框架设计经验者优先。 2.熟练掌握软件测试流程，方法和规范，能编写测试计划，测试用例和测试报告。 3.具有很强的面向对象开发思维， 熟悉常用的设计模式， 有微服务开发经验者优先。 4.熟练掌握如下开发语言之一：Java, Python；熟悉常用脚本语言：Shell、Ruby; Java，Groovy，Go熟练者优先，有多线程编程经验者优先。 5. 熟悉常用的自动化测试工具/框架。 6. 英文读写熟练。 </t>
  </si>
  <si>
    <t>五险一金 餐饮补贴 专业培训 绩效奖金 年终奖金 股票期权 节日福利 高温补贴</t>
  </si>
  <si>
    <t>1、参与公司iOS端业务的技术创新，优化和推进 2、关注业务, 对需求适时地提出自己的见解, 发挥自我创造力和生产力来实现业务需求 3、通过敏捷开发高质、高效地完成任务  职位要求： 1、具备扎实的计算机基础知识，熟悉掌握数据结构与算法 2、熟悉 iOS 应用开发流程，熟悉 Objective-C或Swift，有1年以上iOS应用的研发经验 3、熟悉 Cocoa 代码规约及其 MVC 开发模式 4、使用Git或SVN等版本管理工具的经验 5、优秀的编程能力，以及良好的编码风格 6、学习能力强，有责任心，能独立解决问题，善于学习总结，良好的团队合作精神和沟通协调能力 7、有iOS的自动化测试框架经验者优先</t>
  </si>
  <si>
    <t>免费早午餐 办公环境好 五险一金 补充医疗保险 补充公积金 提供宿舍班车</t>
  </si>
  <si>
    <t>工作职责: 1.跟踪最新数据分析和挖掘技术动态，负责知识元挖掘相关技术的预研； 2.负责知识元数据库和知识元数据底层架构的研发。  任职资格: 1.精通C/C++编程，熟悉Perl/Shell/Ruby/Python等至少一种脚本语言； 2.对数据结构和算法设计有较深刻的理解，具备独立模块设计开发能力； 3. 统招统分硕士及以上学历，至少三年以上相关工作经验。</t>
  </si>
  <si>
    <t>重庆筑智建建筑科技有限公司</t>
  </si>
  <si>
    <t>投递简历时请注意，新办公室地点为漕河泾一带。 岗位职责：  1、参与公司互联网产品研发；  2.、根据产品要求,完成软件产品的设计和代码实现；  3、产品开发的前后端接口文档的撰写与维护；  4、与项目经理、测试人员和技术支持人员合作，分析并解决软件开发过程中的问题；  5、后台技术研究和新技术调研。    任职资格：  1.、计算机或相关专业本科及以上学历，2年以上工作经验；  2、至少精通Java、.Net、PHP、Python、Ruby、C/C++等主流编程语言中的两种；  3、精通Java、PHP、.Net、NodeJS等至少一种以上的后端开发技术；  4、熟悉前端开发技术，了解前端开发框架；  5、熟练使用Mysql、PostgreSQL、Redis、MongoDB、Hbase等至少一种后端存储技术；  6、熟悉Nginx、Tomcat、jetty、JBoss、IIS等至少一款应用服务器的应用部署和配置；  8、具备良好的职业道德和工作态度，良好的沟通能力和团队协作意识；  7、具有建筑行业BIM软件开发相关经验者优先；  8、具有小程序、公众号、App等开发经验者优先；  9、了解2D/3D图形算法，有一定计算机图形学基础者优先。</t>
  </si>
  <si>
    <t>高级软件测试工程师（性能）</t>
  </si>
  <si>
    <t>五险一金 员工旅游 通讯补贴 专业培训 绩效奖金 年终奖金 定期体检 带薪年假</t>
  </si>
  <si>
    <t>岗位职责： 1、负责所在项目组的业务测试、任务安排、项目测试跟进； 2、负责项目测试用例设计，测试方案设计、自动化方案的设计； 3、评估与控制质量风险、规范并优化项目流程、测试流程等； 4、测试需求分析、项目规划、进度控制管理能力，能独立开展软件测试项目管理工作； 5、性能测试方案设计和执行； 6、指导和培养测试团队；  任职资格： 1、本科以上学历，计算机、软件等相关专业，5年以上测试相关工作和团队管理经验。 2、对软件质量有一定的认识，熟悉测试理论相关知识，熟悉性能测试，熟悉安全测试。 3、心思细腻，能独立承担项目测试相关的工作，测试用例设计，测试方案设计、自动化方案的设计，优化测试效率等。 4、数据库、linux、网络等计算机基础知识扎实。 5、个性外向，做事细心，有强烈责任心，善于沟通交流，团队合作意识。 6、有电子商务、金融行业项目经验或是精通软件质量管理者优先。 7、具备自动化测试开发实际经验，有自动化测试开发项目实践经验者或是熟悉Java和精通任意一种脚本语言(如vbs/ruby/Selenium/python)的人员优先。</t>
  </si>
  <si>
    <t>北京东方龙马软件发展有限公司</t>
  </si>
  <si>
    <t>五险一金 交通补贴 年终奖金 通讯补贴 餐饮补贴 专业培训 定期体检 弹性工作</t>
  </si>
  <si>
    <t>岗位职责：1) 负责数据库相关的日常运维工作，包括部署、可用性、性能分析、数据库设计、SQL审核、DBMS系统监控与管理、数据备份与恢复、事件处理等工作2) 及时响应内外部客户需求，迅速提供并执行解决方案，以及实施安全审计3) 跟踪进并解决运维技术问题，提升数据库系统架构和运维开发水平，并撰写故障的根本原因分析报告4) 费用预算，架构及费用优化5) 专业运维技术知识库建设及相关文档积累。 岗位要求：1) 计算机相关专业毕业，本科及以上学历2) 3年以上互联网或云上的数据库运维经验，精通Oracle, MySQL等 RDBMS和 Cassandra, MongoDB, Dynamo DB 等NoSQL3) 精通至少一门脚本语言如shell，python，Ruby，PHP，Power Shell等4) 熟悉AWS云平台各种产品者优先，对数据同步方案 (OGG，Galera等)有实施经验者优先5) 英语读写能力强者优先</t>
  </si>
  <si>
    <t>深圳阜时科技有限公司</t>
  </si>
  <si>
    <t>股票期权 年终双薪 年终分红 带薪年假 五险一金 补充医疗保险 员工旅游 弹性工作 定期体检 专业培训</t>
  </si>
  <si>
    <t>职责描述： 1、负责计算机视觉算法的研发； 2、负责相关算法设计和优化、编码和实现，文档的书写等整套流程； 3、负责相关文本图像处理与识别算法的代码实现、集成、测试与维护。  任职要求： 1、熟悉图像处理、特征提取、机器视觉等相关算法； 2、熟悉C/C++，Matlab，至少了解（Python、Perl、Ruby等）一种脚本语言； 3、英文读写能力强，能够快速的阅读各种技术文档和论文，并能够深入理解和实现相关的算法； 4、对计算机视觉及人工智能算法研发有强烈的兴趣，学习能力强； 5、渴望了解前沿顶尖的技术知识，不畏艰难，勇于面对工作中的各项挑战； 6、具有实际图像处理（识别）项目开发经验，人脸图像处理算法经验，移动端开发经验或JNI开发经验者优先。</t>
  </si>
  <si>
    <t>智能路由软件开发工程师 (职位编号：001)</t>
  </si>
  <si>
    <t xml:space="preserve">工作职责: 1、 负责智能IP路由网络产品的软件设计开发，包括：软件架构设计、关键方案和算法设计、软件模块设计、编码测试、系统集成。 2、 带领和指导软件工程师工作。 职位要求: 1、 全日制本科及以上学历，3年及以上工作经验。 2、 熟悉Linux/openWRT/操作系统及其开发,精通C/C++语言编程，至少熟悉其他一门编程语言如汇编、Shell、Python、Perl、Ruby、HTML5、Java、Android/iOS等经验，具有良好的编程思想和优美的编程风格。 3、 熟悉TCP-IP协议族包括但不限于：IP、TCP/UDP、DHCP、DNS、HTTP、SNMP、FTP，L2TP、PPTP、IPSEC、SSL、VPN等网络协议，具有网络抓包、包结构分析、协议定义、排查定位问题的能力。 4、 至少熟悉一种主流路由平台（MTK、Broadcom、飞思卡尔、x86等）的体系结构，有企业路由器/防火墙/VPN等企业级网络产品开发经验者优先。 5、 能够阅读英语资料和文字交流，有良好学习精神，参与过互联网开发社区经历优先，具有软件工程管理思想，熟悉开发管理配置工具； 6、 能够承担更大的工作职责，面对挑战敢承诺，面对问题不推诿，团队合作好，思维方式开放； 7、 热爱运动或者有其他正能量业余爱好者优先。 </t>
  </si>
  <si>
    <t>广州建方房屋租赁管理有限公司</t>
  </si>
  <si>
    <t>五险一金 补充医疗保险 交通补贴 餐饮补贴 通讯补贴 年终奖金</t>
  </si>
  <si>
    <t>岗位职责：  1. 参与体系运维与规范的规划建设，保障系统性能、可用性与稳定性;  2. 参与设计新产品后端架构设计部署、优化、方案评估、 制定并实施产品需求相关运维技术方案;  3. 负责系统的监控和维护,以及运维工具的搭建;  4. 负责系统及应用的问题跟踪、测试排除及故障数据的收集分析,对事件进行响应、诊断处理、跟踪、答复;  5. 负责分析和确认用户投诉的故障点及时与相关团队沟通并跟踪问题的彻底解决;  6. 负责系统及应用的平稳运行和日常事务巡检,紧急处理突发事故及预防性维护;  7. 配合开发团队进行系统部署和优化、系统在线运行维护,主导解决性能瓶颈等问题的优化维护;  8. 团队管理及建设,文档日志编写及总结,标准化系统化运维设计。  任职要求：  1. 计算机科学及相关专业毕业， 5年以上IT技术支持和网络、服务器管理经验,有大型平台运维工作经验者优先考虑;  2. 良好的沟通、组织协调能力，责任心强，有担当，擅长团队作战;  3. 强烈的责任心，高度的工作主动性，讲究执行效率；同时适应在业务压力下的清晰思维和排错能力;  4. 熟悉Linux和Unix操作系统，了解网络原理，熟悉网络相关配置;  5. 熟练编写Shell以及Python/Perl/Ruby等脚本语言中的至少一种;  6. 能熟练安装、维护各种服务器软件/产品/框架，如mysql, nginx，dubbo等。</t>
  </si>
  <si>
    <t>PHP全栈研发工程师</t>
  </si>
  <si>
    <t>广州小朴熊电子商务有限公司</t>
  </si>
  <si>
    <t>员工旅游 年终奖金 绩效奖金 五险 带薪年假 节日福利 全勤奖 正规五险 季度团建 年度旅游</t>
  </si>
  <si>
    <t>岗位职责： 1. 根据公司的研发流程，负责业务系统的核心模块的设计和开发工作 2. 根据公司的质量要求，对所负责的项目进行单元测试和系统集成测试 3. 承担部分新技术试验和研究，并应用到公司产品，负责软件系统架构的设计和实施 4. 独立解决开发中遇到的问题  岗位需求: 1. 计算机专科以上学历，有3年以上软件系统开发经验（工作经验可根据开发人员实际能力不做强制限制）； 2. 精通php开发语言， 精通mysql数据库主从，分库分表数据库优化等工作； 熟悉了解nosql特性及应用场景，熟悉掌握Java、Pytho、Ruby等任意一种语言者优先； 3. 精通使用主流的PHP框架如：Yii，laravel，Symfony并有快速自主学习能力，有大型项目和电商平台开发对接经验； 4. 精通HTML5、CSS3和JavaScript语言，掌握HTTP及相关网络协议，熟悉跨终端、跨浏览器的开发模式和平台特性，了解业界技术发展状况； 5. 了解es5/es6，掌握前端常用的UI框架，如bootstrap等，至少了解vue，react，angular等前端框架其中一种，有中大型网站前端架构、H5应用的体验与性能优化等经验可作为加分项； 6. 熟悉高并发情况下的开发、以及消息队列的使用研发、微服务化的设计方案； 7. 有电商平台、ERP、WMS、供应链等相关系统开发的经验者优先；  素质要求: 1. 具备较高的分析问题和处理问题能力； 2. 具备高度责任感，适应高强度工作压力； 3. 良好的沟通能力，组织协调能力，职业工作态度；  4. 具备较强的工作主动性和学习进取精神，对业界的***发展动态有比较密切的关注；</t>
  </si>
  <si>
    <t>无锡晓枫信息产业研究院有限公司</t>
  </si>
  <si>
    <t>做五休二 周末双休 带薪年假 节日福利 加班补贴 五险一金</t>
  </si>
  <si>
    <t>岗位职责： 1.负责项目的前端开发工作； 2.与后台工作人员沟通接口功能； 3.对项目业务需要进行梳理出具原型图、用户画像与设计思路；  任职资格： 1、具有4年以上前端开发经验； 2、熟悉W3C标准，熟悉页面架构和布局，对表现与数据分离、Web语义化等有深刻理解，熟练使用bootstrap等框架的设计思路； 3、精通JavaScript，对AngularJS,ReactJS,VUEJS,NodeJS等新型前端框架有较深刻的认识以及实际项目经验； 4、对前端工程化与模块化开发以及前端构建项目工具等有一定了解，并有实践经验（如Gulp,Webpack,Rollup等）； 5、至少了解一门非前端的语言（如NodeJS/PHP/Java/C#/C/C++/Python/Ruby）； 6、熟悉Sass/Less，能够运用面向对象CSS或模块化CSS的思想架构CSS；</t>
  </si>
  <si>
    <t>高薪诚聘前端工程师 (职位编号：001153)</t>
  </si>
  <si>
    <t>北京吉因加科技有限公司</t>
  </si>
  <si>
    <t>五险一金 补充医疗保险 员工旅游 餐饮补贴 通讯补贴 专业培训 绩效奖金 年终奖金 定期体检</t>
  </si>
  <si>
    <t>1，负责公司产品Web应用的设计与开发；
2，JavaScript数据处理及复杂Ajax交互开发；
3，HTML/CSS代码质量控制。 1，2年以上前端开发经验，有完整的前端项目经验；
2，熟练使用jQuery、ajax、HTML、css等技术；
3，良好的编码习惯、团队合作精神、沟通协作能力和学习能力；
4，对前端新技术和新应用有浓厚的兴趣。
优先条件：
1，有UI设计经验的优先；
2，英文读写交流能力强；
3，精通Vue框架；
4，至少掌握一门Web后端语言（如Java、PHP、.Net、Ruby），并有项目经验。</t>
  </si>
  <si>
    <t>C++开发工程师(上海）</t>
  </si>
  <si>
    <t>上海迪璞电子科技股份有限公司</t>
  </si>
  <si>
    <t>五险一金 餐饮补贴 年终奖金 晋升空间大</t>
  </si>
  <si>
    <t>职位描述： 1、负责公司软件产品研发，主要开发语言为C/C++、功能和模块化分解，模块等，并撰写相应的设计文档； 2、根据系统设计文档，以及编码规范，实现软件系统各模块；  职位要求： 1、计算机及相关专业，本科及以上学历； 2、3年及以上Windows桌面软件开发工作经验，精通C/C++语言， 熟悉MFC，TCP/IP，XML，Json，HTML，多线程，动态库； 3、 熟练使用至少一种流行脚本语言（JavaScript, Python, Perl, Ruby等），熟悉常用软件开发测试工具； 4、工作认真负责，积极主动，具有自我激励能力，具有良好的团队合作精神； 5、 学习能力强，工作扎实进取，具备良好的表达和沟通能力以及团队合作精神，独立分析、解决问题的能力。  薪资福利： 1、 弹性工作制，团队年轻有活力； 2、 高月薪、项目奖、丰厚的年终，公司内部结构简单，没有层层汇报，提倡高效工作； 3、 公司发展平台好，盈利好，有晋升空间，每年根据能力调薪，核心员工有期权。  只要你是技术高手，能为公司创造有效的价值，上海迪璞愿意给你良好的报酬和广阔的发展空间，期待你的加入！</t>
  </si>
  <si>
    <t>测试工程师(J10115)</t>
  </si>
  <si>
    <t>工作职责: 1. 参与房多多核心业务产品的整个研发过程，根据产品特点和技术架构制定合理的测试计划，设计测试用例，组织和执行模块测试、集成测试、回归测试和众包测试。跟踪和推动线上问题的解决，并对线上问题进行总结和分析，不断优化产品质量 3. 梳理研发流程，优化与产品、开发的协作方式。参与 code review 和技术架构评审等流程，了解产品的技术架构，不断优化产品的可测试性 3. 优化测试环境、测试方法、测试流程并推动执行，通过不同层次的自动化测试，例如服务测试、接口测试、Web/App UI自动化测试提高测试效率和测试覆盖率 4. 根据不同的产品特点，规划和执行性能测试、安全测试、兼容性测试等，从不同方面提高产品的质量和稳定性 任职资格: 1. 计算机、理工科或相关专业本科及以上学历，2年以上工作经验 2. 熟悉软件测试流程和常用方法，对质量保证体系和软件产品生命周期有一定理解，有互联网行业测试经验者优先 3. 有一定编程能力，至少熟悉 Java/Ruby/Python 等一种编程语言，熟悉 Selenium、Appium、Robotframework、Cucumber、MonkeyRunner 等常见开源自动化测试框架 4. 熟悉常用数据库操作，了解 Linux 的基本使用 5. 良好的团队合作能力和沟通能力，有很强的自驱力，能主动为结果负责。</t>
  </si>
  <si>
    <t>国信证券自动化测试-YLJ</t>
  </si>
  <si>
    <t>杭州携襄信息科技有限公司</t>
  </si>
  <si>
    <t>五险一金 带薪年假 周末双休 节日福利 下午茶 满年调薪 生日福利 团建活动</t>
  </si>
  <si>
    <t>1.具有项目测试经验、测试案例设计能力； 2.较好的团队协作能力，有较强的逻辑思维能力,学习能力和主动性，细心负责，抗压力强； 3.熟悉数据库SQL Server,MySQL,ORACLE等; 4.有自动化，性能测试其中任何实战经验，熟练使用jmeter测试工具； 5.掌握一种开发或者脚本语言（Java、Python、VBS、Ruby等）者优先。</t>
  </si>
  <si>
    <t>上海实地信息技术有限公司</t>
  </si>
  <si>
    <t>员工旅游 年终奖金 定期体检 交通补贴 餐饮补贴</t>
  </si>
  <si>
    <t>我们在寻找能独当一面的Web前端工程师，希望你： 1. 基础扎实，数据结构等基础知识掌握牢固 2. 熟练掌握JavaScript，HTML，CSS，有MVVM或MVC模式开发经验的优先； 3. 有独立完整开发Web前端工程经验优先； 4. 对于新技术敏感，但能够系统地学习和合理判断对技术的运用； 5. 有纯前端渲染工程（即前后端开发分离）经验优先； 6. 有良好的前端代码风格，开发时有写单元测试经验优先； 7. 对已有产品中的代码具有重构以及优化能力。  无论你是应届生还是资深工程师，只要你： 1. 精通原生JS开发，有基于原型和对象模式开发经验； 2. 精通H5/CSS3，至少使用过一种前端框架，如React、Angular、Ant Design Pro、Vue等； 3. 精通微信公众号，小程序开发，至少2年实际经验，熟悉小程序原生框架或者其他第三方移动前端框架； 4. 了解前端模块化开发, 前端工程化； 5. 至少掌握一门后端语言，如Go、 Java、Python、Ruby，了解服务端编程； 6. 熟练掌握git，熟悉多人开发流程； 7. 重视沟通，具备自主的学习能力并能够指导他人； 8. 有责任感、可承受多任务并行的工作压力，有复杂业务系统开发工作经验。 加分项： 1. 熟悉Sketch、Photoshop、illustrator等设计工具； 2. 熟悉前端性能优化； 3. 了解前端自动化测试方法； 4. 简历加上GitHub等其他技术论坛账号更好。  其他要求，我们希望您具备：持续学习的能力，我们处于的时代技术变化太快，任何工具和技能都会被很快被新技术淘汰，我们希望你有持续学习的能力，不管如何时代变化，保持好奇之心，对新事物充满热情并积极尝试。基础的英语阅读，写作和会话能力, 大部分的新技术和前沿的研究信息都是外文资料，通过英文获取资料和信息是一项基本能力。吃苦和百折不挠的心态。作为快速发展的互联网行业，我们无法提供安逸的工作，我们能给你工作成就感，和快速成长的平台。</t>
  </si>
  <si>
    <t>五险一金 员工旅游 专业培训 出国机会 弹性工作 餐饮补贴</t>
  </si>
  <si>
    <t>资深WEB前端开发工程师</t>
  </si>
  <si>
    <t>1、依据产品需求完成高质量的包括移动端和PC端开发和维护； 2、利用HTML\CSS\JavaScript等各种Web技术进行产品的前端开发； 3、解决开发中遇到的各种前端技术问题，和实现产品与后台开发提出的前端需求。 任职资格: 1、具有良好的JavaScript基础，精通熟悉HTML5，CSS3，ES6等； 2、对前端MV*框架有深刻理解，Angular、Vue、React至少有一个以上的项目经验； 3、对前端工程化、组件化、模块化有自己的理解和总结； 4、熟悉Linux平台，掌握一门后端开发语言（Java/Python/Ruby/Gode/PHP等）者优先； 5、对网络通信协议、HTTP/HTTPS、TCP/IP等有一定经验者优先； 6、具有良好的沟通能力和团队合作精神，能够持续学习和分享前端前沿技术。</t>
  </si>
  <si>
    <t xml:space="preserve"> 1.负责设计开发、优化和改善内部运维平台； 2.通过自动化运维技术管理各系统和环境； 3.快速定位解决系统问题，利用工具和代码减少重复性劳动，提高团队的工作效率；  任职资格  1.计算机相关专业本科以上学历，3年以上工作经验； 2.至少熟练掌握C/C++、Python、Shell、PHP、Ruby、Go其中一门，精通C/C++优先； 3.深刻理解面向对象开发、具有较好的系统分析设计能力、文档撰写能力； 4.熟悉Linux网络编程、有海量服务开发经验、熟悉互联网业务； 5.具备持续集成实践经验，了解并掌握Docker，Kebernetes等容器相关技术优先； 6.掌握Ansible,Puppet,Jenkins优先； 7.有OpenStack等云服务研发经验者优先； 8.积极进取、诚实正直、责任心强，有较好的沟通能力。 </t>
  </si>
  <si>
    <t>Python开发工程师（SaaS云端开发）</t>
  </si>
  <si>
    <t>五险一金 年终奖金 定期体检 弹性工作 绩效奖金</t>
  </si>
  <si>
    <t>岗位职责： 负责公司HEX SAAS云平台/商家连锁平台业务功能设计、开发与实现； 平台业务产品模块改进和性能优化； 平台api，sdk设计与实现； 相关产品文档撰写与更新。  岗位要求： 具有团队协作工作经验，能熟练使用svn,git等分布式代码控制管理仓库工具； 熟悉python语言，至少了解一种framework（tornado,flask,Django等）； 熟悉或了解一种或多种高级编程语言（除python外）,如nodejs,go,ruby,等优先考虑； 熟悉PostgreSQL/Redis等常用的开源存储工具； 熟练掌握OO的编程思想，掌握多种常用设计模式； 了解mircoservice，了解soa架构这优先考虑; 了解异步处理，消息处理模式，具备HTTP，TCP等网络服务端开发经验， 并能针对具体业务场景做并发异步服务的开发和优化。 一经录用，待遇从优</t>
  </si>
  <si>
    <t>软件测试（银行保险业）jqy</t>
  </si>
  <si>
    <t>五险一金 下午茶 全勤奖</t>
  </si>
  <si>
    <t>1.学历学信网可查，三年以上同岗位经验，具有项目测试经验、测试案例设计能力； 2.较好的团队协作能力，有较强的逻辑思维能力,学习能力和主动性，细心负责，抗压力强； 3.熟悉数据库SQL Server,MySQL,ORACLE等; 4.有自动化，性能测试其中任何实战经验，熟练使用jmeter测试工具； 5.掌握一种开发或者脚本语言（Java、Python、VBS、Ruby等）者优先。 6.有大型金融项目（银行、保证、证券、基金、期权）经验优选考虑</t>
  </si>
  <si>
    <t>前端开发Senior Software Engineer</t>
  </si>
  <si>
    <t xml:space="preserve"> Tradeshift is looking for an outstanding senior software engineer with java backend development experience to join our China engineering team. You will become a member of an international, skilled, cross-functional and self-driven production team that includes developers, designers and product people. At Tradeshift, we are changing the way companies do electronic business together - globally. We work hard and our teams have great freedom and responsibility to choose the best solutions, technologies and approaches to evolve the product to the next level.  You are strong in several of the following areas: ● Deep Java skills, experience with frameworks and library collections such as Spring and Apache commons ● Experience with Linux/Unix, Apache, Tomcat, Jetty in live environments. ● Experience with or interest for high-scalability distributed system technologies ● Working experience in structured development and build environments (continuous integration, automated testing, automated configuration and deployment) ● Experience with internet programming (REST, SOAP, client/server, Ajax) and related security paradigms (e.g. OAuth, OpenId, SSO/SAML, WS-Security, PKI) ● Good database skills (Postgresql, Oracle, Mysql, SQL Server or similar) ● Experience with HTML, CSS, Javascript + JQuery or similar, Ajax + JSON and web frameworks such as Grails, PHP, Ruby on Rails, Django, Spring webflow, struts. Knowledge of Angular is a plus ● Curiosity towards new technology, programming languages, frameworks, etc...  We expect you to: ● 5+ years of professional experience, or working knowledge ● Be fluent in English speaking, reading and writing ● Know a lot about what's happening in the world of cutting-edge Web, SaaS/PaaS development ● Have a Bachelor's Degree in Computer Science or Engineering  What we can offer: ● Ambitious, international startup environment in Suzhou, China ● Being part of a super dedicated, agile team of very skilled people ● Revolutionizing the way small businesses do business, and help the world get rid of paper invoices ● A competitive compensation package including lunch allowance ● Trips to tech-camps in United States and Denmark working with and learning from professionals in other countries ● 15 days annual leave, Medical benefit plan, lunch allowance et</t>
  </si>
  <si>
    <t>网络安全工程师（研发）</t>
  </si>
  <si>
    <t>五险一金 餐饮补贴 通讯补贴 年终奖金 股票期权 绩效奖金 交通补贴</t>
  </si>
  <si>
    <t xml:space="preserve"> 岗位职责: 1. 主要负责信息安全产品检测策略或算法的设计与实现； 2. 参与信息安全产品的需求调研、技术预研、产品改良等工作； 3. 在产品经理的指导下，与产品研发团队共同工作，帮助团队共同开发出优秀的产品。  任职要求： 1.大学专科及以上学历； 2.有2-3年的相关工作经验。 3.熟悉TCP/IP协议； 4.熟悉网络知识，网络安全攻防技术，病毒和网络攻击技术等 5.熟练使用php/perl/python/java/ruby/c/c++等一种或多种语言；(python优先) 6.能够独立承担系统开发和软件测试，能够很好的把握程序效率； 7.对数据结构和算法有深刻理解。 8.对安全漏洞有强烈的兴趣，最好了解漏洞形成的机理，远程检测原理  满足下列条件中2-3条者优先考虑： 1.有Web研发经验,了解web应用的常见漏洞及处理手段； 2.工作中处理过网络攻击事件； 3.有Linux环境下的开发经验； 4.有协议分析的工作经验。 </t>
  </si>
  <si>
    <t>五险一金 补充医疗保险 补充公积金 免费班车 员工旅游 年终奖金 餐饮补贴 绩效奖金 定期体检</t>
  </si>
  <si>
    <t>工作职责： 1. 负责公司全景平台前端相关架构设计及基础模块功能编写； 2. 了解前沿技术发展，制定产品发展方向； 3. 指导，培训团队成员，并带领团队成员完成制定的工作目标。  任职要求： 1.本科及以上学历，计算机相关专业； 2.熟练掌握HTML/CSS/ES6/7等前端基本技术； 3.精通webpack、gulp等构建工具配置和使用，掌握vue, react, angular中的一种或几种； 4.有一定的前端架构经验，掌握常用的设计模式 熟悉nodejs； 5.至少熟悉一门非前端的语言（如Java/C#/PHP/C/C++/Python/Ruby）； 6.善于与他人沟通、合作，具有团队精神，责任心强，有良好的英文阅读能力，良好的自学能力，对前端技术有持续的激情，并能适应高压力下工作； 7.有接触过全景框架（Krpano、matterport）并且有相关开发经验者优先。</t>
  </si>
  <si>
    <t>周末双休 五险一金 带薪年假</t>
  </si>
  <si>
    <t>岗位职责： 1、参与项目API的测试，对测试结果的上线质量负责； 2、线上问题复现及跟进处理； 岗位要求： 1、计算机或软件工程等相关专业本科毕业，至少一年以上工作经验者； 2、具备一定的JAVA编程基础；能熟练使用SQL，有mysql使用经验；掌握脚本语言尤佳（如：python\Ruby\Shell）； 3、熟悉API测试，至少掌握或使用过一种主流开源测试框架（Junit/TestNG等）； 4、熟练掌握测试用例设计方法，了解测试计划、测试方案、测试总结； 5、对测试感兴趣，能够接受一定的重复性工作；具备很强的学习能力，能够接受新的事物 6、能够承受一定的工作压力，具备一定的沟通能力和良好的团队合作能力； 优先考虑： 1、对测试技术（自动化、性能、安全）有实践经验</t>
  </si>
  <si>
    <t>研发工程师（深圳）</t>
  </si>
  <si>
    <t>16-25万/年</t>
  </si>
  <si>
    <t>五险一金 餐饮补贴 年终奖金 绩效奖金 弹性工作 节日福利 职位晋升 补充医疗保险</t>
  </si>
  <si>
    <t>岗位职责: 1. 参与公司网络运营支撑系统平台建设； 2. 参与公司新网络产品研发及其组件的设计和研发； 3. 参与优化改进运维支持系统，并保证其安全高效稳定的行； 4. 参与开发完善公司内部系统及辅助工具，提升质量效率；  任职要求： 1. 本科及以上，2年以上后台程序的研发工作经验； 2. 熟悉Linux系统， 熟悉计算机网络、TCP/IP协议，具有网络编程经验； 3. 熟练掌握Linux下的C/C++/Golang/Python/PHP/Ruby等至少2种语言，精通多线程及高性能的设计与编码，对面向对象编程有较好认识，有良好的编码习惯； 4. 熟悉主流数据库中至少一种，精通数据库表结构的设计、SQL语句的编写与优化； 5. 熟悉微服务应用架构设计，了解各种开源框架，有微服务应用开发经验者优先考虑。 6. 熟悉Devops，熟悉Docker，了解kubernetes应用者优先考虑； 7. 熟悉大规模系统的负载均衡、缓存、网络存储、网络安全、高可用设计及性能评估机制者优先考虑； 8. 有良好的团队合作精神，责任心强，能承受较大的工作压力。  我们有： 宽松的办公环境、NICE的部门团队、超长的带薪年假、真诚的员工关怀、职位晋升畅通。 20年沉淀的IT朝阳行业、享受中餐补贴全勤奖等等、团队活动丰富、年轻化部门成员。</t>
  </si>
  <si>
    <t>系统测试工程师（深圳） (职位编号：Galanz000634)</t>
  </si>
  <si>
    <t>广东格兰仕集团有限公司</t>
  </si>
  <si>
    <t>专业培训 交通补贴</t>
  </si>
  <si>
    <t>1、负责后台系统给的测试以及后台接口测试；
2、编写测试计划、测试用例，及基础测试数据；
3、搭建测试环境，执行软件测试，并对问题进行跟踪定位；
4、对发现的问题能够借助工具跟踪分析和报告，推动开发及时合理地解决问题；
5、汇总测试执行情况，编制相关报告。 1、精通业内常用测试模式、流程与操作方法；
2、熟练使用SVN文档管理工具；
3、熟练掌握 fiddler、postman等接口测试工具的使用；熟练掌握monkey、jemter等压力测试工具；
4、熟悉java语言，熟悉数据库；熟悉CentOS，ubuntu等Linux系统能够自主搭建测试环境；
5、有接口测试、性能测试、脚本编写经验、能够进行自动化测试者优先
3、了解Shell/PHP/Perl/Python/Ruby等一种脚本语言，能熟练编写代码者优先；
4、具有较强的逻辑思维能力，可以胜任重复性工作，工作细致认真，有耐心；
5、具有良好的团队协作精神，较强的沟通能力和表达能力，为人正直可靠，有责任感；
6、具有优秀的执行力和抗压能力，乐于主动反馈和积极思考。</t>
  </si>
  <si>
    <t>对日软件工程师</t>
  </si>
  <si>
    <t>大连清峰网络科技有限公司</t>
  </si>
  <si>
    <t>15-45万/年</t>
  </si>
  <si>
    <t>弹性工作 出国机会 专业培训 绩效奖金 年终奖金 餐饮补贴 通讯补贴</t>
  </si>
  <si>
    <t>1、统招大专以上学历，计算机和日语相关专业优先考虑 2、IT经验1年以上；日语2级以上，日语流畅优先，3年以上经验技术好可放低日语要求 3、日语流畅者，无经验也可，公司提供岗前技术培训，可接受派驻项目或短期出差。 4、掌握以下任一语言：JAVA、NET、Python、COBOL、Android、IOS、PHP、C++/C、SAP、Salesforce、Infra、Ruby、VB、前端、大数据等  福利：加班费＋交通费＋年终奖+�澳暾切� 薪酬:年薪15万至50万不等，视个人能力水平而定。</t>
  </si>
  <si>
    <t>DevOps运维工程师</t>
  </si>
  <si>
    <t>1.      Strong familiarity with automation / configuration management tools such as Chef or Puppet is highly required. (2+ Years expr). 2.      Python or Ruby development experience is required, (2+ years expr). PowerShell experience nice-to-have. 3.      Hands-on experience in a Linux environment (3+ years expr). 4.      Experience in using - VrtualBox or VMware and Vagrant. 5.      Familiarity with prevailing Continuous Integration / Continuous Delivery technologies and methodologies (Jenkins). 6.      Development and collaboration experience with Git Workflow. 7.      Knowledge with Design &amp; Architecture using modern design patterns in a Cloud environment.  Programming Language / Skill: 1.      Python / Ruby 2.      Linux 3.      Puppet 4.      Cloud 5.      Vagrant 6.      VrtualBox / VMware 7.      Java 8.      SQL / NOSQL 此岗位长期稳定在汇丰银行。需要英语口语流利。</t>
  </si>
  <si>
    <t>信息安全高级软件开发工程师</t>
  </si>
  <si>
    <t>岗位职责: 1. 主要负责信息安全产品检测策略或算法的设计与实现； 2. 参与信息安全产品的需求调研、技术预研、产品改良等工作； 3. 在产品经理的指导下，与产品研发团队共同工作，帮助团队共同开发出优秀的产品。  任职要求： 1.大学专科及以上学历； 2.有2-3年的相关工作经验。 3.熟悉TCP/IP协议； 4.熟悉常见的网络攻防的手段及原理； 5.熟练使用php/perl/python/java/ruby/c/c++等一种或多种语言；(python优先) 6.能够独立承担系统开发和软件测试，能够很好的把握程序效率； 7.对数据结构和算法有深刻理解。  满足下列条件中2-3条者优先考虑： 1.有Web研发经验,了解web应用的常见漏洞及处理手段； 2.工作中处理过网络攻击事件； 3.有Linux环境下的开发经验； 4.有协议分析的工作经验。</t>
  </si>
  <si>
    <t>绩效奖金 年终奖金 弹性工作 出国机会 餐饮补贴 通讯补贴</t>
  </si>
  <si>
    <t>上海合衣盒创意设计有限公司</t>
  </si>
  <si>
    <t>* 负责撰写各类测试 * database优化 * 引入DevOps   职位要求： * 熟Rails 架构，尤指以下数点： * 熟於用JBuilder 建立Json Api * 有TDD 经验，会在Rails 环境下做unit test, functional test, integration test, system test，会建立CI 更佳 * 熟Database，且了解MySQL 架构，能够优化SQL 且熟悉各种Rails association及migration * 利在Ubuntu 环境架设Rails production 环境，并部署在web server上 * 有金流/支付程序处理经验 * 喜欢创业氛围，有上进心与自我驱动力</t>
  </si>
  <si>
    <t>天厚投资Tophold</t>
  </si>
  <si>
    <t>五险一金 餐饮补贴 专业培训 绩效奖金 员工旅游 出国机会 弹性工作 年终奖金 通讯补贴</t>
  </si>
  <si>
    <t>1、负责产品后端模块的开发和维护； 2、参与后端代码的重构和优化； 3、与其他团队成员紧密沟通合作，共同完成项目。 任职要求 1、大专及以上学历，有2年以上的ruby on rails应用开发经验； 2、熟悉或精通Ruby语言，对Ruby语言的面向对象系统和语言整体架构有很好的了解； 3、熟悉或精通rails框架以及sinatra和sequel，对相应的周边gem例如rake spec factory active support等等的用法有很好的认知； 4、对JavaScript和相关框架有很好的认识更佳。</t>
  </si>
  <si>
    <t>自动化测试分析师</t>
  </si>
  <si>
    <t>IBM China</t>
  </si>
  <si>
    <t>五险一金 补充医疗保险 补充公积金 专业培训 年终奖金 弹性工作 定期体检</t>
  </si>
  <si>
    <t>5年以上自动化测试经验。
良好的Selenium/Cucumber知识。
熟悉Ruby或Java语言编程。
*了解web协议的工作原理:HTTP和HTML，了解Xpath的工作原理以及运用
*基于Web的系统自动化开发经验。
有SWIFT消息自动化开发经验者优先。
*有财务系统和清算系统工作经验者优先。
良好的英语沟通能力尤佳。</t>
  </si>
  <si>
    <t>测试工程师（软硬件结合）</t>
  </si>
  <si>
    <t>五险一金 专业培训 年终奖金 扁平管理 休闲餐点 发展空间 弹性工作</t>
  </si>
  <si>
    <t>岗位职责:
1. 负责智能机器人项目的软硬件测试，理解测试需求，并根据需求合理制定测试计划；
2. 根据需求设计负责工作的测试用例、测试要点；
3. 执行日常版本中的功能测试任务，提出缺陷并对缺陷进行跟踪；
4. 梳理并推进软件和硬件测试流程；
5. 执行或配合执行兼容性测试、压力测试、性能测试等测试工作；
任职资格:
1. 3年以上软件测试或开发经验，熟悉软件测试流程和测试过程管理，能够编写测试计划，具备组织测试工作的能力；
2. 熟练掌握功能测试、性能测试、接口测试的测试方法，具备丰富的软硬件测试经验；
3. 熟悉网络知识及TCP/IP基本原理，熟悉Linux、MySQL数据库操作，熟悉Shell/PHP/Perl/Python/Ruby等脚本语言者优先；
5. 熟练使用至少一种缺陷跟踪系统，有管理经验者优先；
6. 很强的学习能力和技术钻研能力，工作积极主动，执行能力强，有担当，并且乐于分享；</t>
  </si>
  <si>
    <t>iOS高级开发工程师 (职位编号：03)</t>
  </si>
  <si>
    <t>1.计算机相关专业； 2.精通C/C++等语言者，熟悉Xcode工具的使用。 3.熟练掌握svn或git的各种常规命令和用法。 4.熟练使用python,perl, ruby等任意一种脚本语言。 5.思路清晰，善于思考，良好的学习和独立解决问题的能力； 6.具备良好的沟通能力和优秀的团队协作能力； 7.有较好的英语沟通表达能力优先。 1、熟练掌握Xcode 2、能承受工作压力，并能独立完成项目； 3、良好文档习惯，有协同开发意识。</t>
  </si>
  <si>
    <t>接口测试工程师</t>
  </si>
  <si>
    <t>五险一金 定期体检 绩效奖金 通讯补贴 节日福利</t>
  </si>
  <si>
    <t>Linux Zabbix Engineer</t>
  </si>
  <si>
    <t>五险一金 补充医疗保险 年终奖金 专业培训 弹性工作 绩效奖金 通讯补贴</t>
  </si>
  <si>
    <t>工作职责：
1.负责zabbix监控平台规划、搭建及维护，确保zabbix平台的功能可用，数据正常。
2.负责基础设施相关监控工作，负责对zabbix监控平台的深入研究及新功能开发，解决相关的技术路线的难点和落地。
3.分析、收集、测试、部署其他团队提出的(或能提高监控效率的)相关监控需求，包括但不限于OS、宿主机、云平台、数据库等。
4.支持Linux操作系统日常管理，响应linux类工作任务，查看系统日志，查看并处理异常报警（如异常重启，服务中断，应用切换等），分析系统性能和容量。
5. 准时向团队主管提供影响系统性能、以及影响用户使用体验的问题报告，提供响应解决方案。
6.遵循预定义的变更流程、事件流程、升级流程，完成相应的运维任务。
7. 完成部门领导和项目经理交办事项。
任职资格：
1.3年以上Linux运维工作经验（2年以上zabbix工作经验）,
2.精通各类自动化监控工具，熟练使用zabbix, nagios，能够独立完成zabbix的部署、配置以及维护等工作。
3.了解mrtg、cacti等工具，熟悉各类主机、网络、存储、数据库、中间件的监控（两者中应至少熟悉两种）。
4.熟练调试linux操作系统，掌握linux的基本调试工具和技能，熟悉CentOS、Redhat等主流Linux系统,以及各类系统和包管理工具。
5.熟练掌握至少一种编程语言（如bash、python、perl、ruby、python等），能独立编写Linux脚本完成自动化日常运维工作。
6.熟悉开源负载均衡、Web及缓存系统，如LVM、Keepalived、Nginx、Redis等,了解Nginx、Apache、tomcat、mysql、lvm、HAproxy、DNS、SVN、等常用软件的安装,配置和管理和环境的优化，
7.能吃苦耐劳，抗压能力强，积极向上，具有良好团队合作精神、良好的文字和口头表达能力和文档编写能力。
8.有大规模zabbix服务器运维监控管理经验者,或者有两个以上监控项目管理经优先。</t>
  </si>
  <si>
    <t xml:space="preserve">  工作描述：    1. 负责公司产品及相关项目系统的前端开发及维护。  2. 在理解公司业务的基础上，优化项目系统，提升用户体验。  3. 对系统运营期间可能出现的问题进行追踪、定位和解决。    任职资格：  1. 熟悉HTML、CSS、Javascript等前端技术。  2. 有一定的前端框架/库（如Bootstrap/Vue/React/Angular/jQuery）应用经验。  3. 了解任意一门非前端语言（如Java/PHP/C/C++/Python/Ruby）。  4. 熟悉模块化、前端编译和构建工具，了解HTML5、CSS3、响应式设计及跨终端web开发。  5. 对前端技术有持续的热情，乐于团队协作。  </t>
  </si>
  <si>
    <t>五险一金 补充医疗保险 补充公积金 通讯补贴 出国机会 绩效奖金 年终奖金 弹性工作 定期体检</t>
  </si>
  <si>
    <t>工作职责： 1.负责公司平台业务线上环境部署与维护； 2.完善监控，报警，排错等管理平台建设； 3.性能调优和故障处理，保证业务 24*7 高可用； 4.负责自动化运维平台的开发和搭建。   职位要求： 1.本科学历以上； 2.五年以上互联网业务相关系统维护工作经验； 3.精通 Linux 系统，如 CentOS, Debian, SuSE 等； 4.熟练配置各种互联网基础应用，包括但不限于 DNS, HTTP, LVS,Keepalive, Tomcat, MySQL, Nagios, Weblogic 等； 5.熟悉 KVM, RHEV 虚拟化技术和 Docker 等容器技术； 6.熟练掌握 Shell 脚本； 7.熟练掌握Zabbix,Nagios等监控系统，了解业务监控系统； 8.具有一定的网络知识，了解 TCP/IP 原理； 9.具有一定存储知识，了解 SAN ， NAS 等设备； 10.有 Java, Python, Ruby ， Perl, PHP, Go 等开发经验者优先； 11.良好的逻辑分析能力和学习能力，良好的沟通能力，很强的排错能力。</t>
  </si>
  <si>
    <t>IOS工程师</t>
  </si>
  <si>
    <t xml:space="preserve"> - 参与金融服务相关业务产品的全栈开发，业务涉及WEB，小程序，Html5，中后台业务系统及工具 - 各种 API 开发和对接调试 - 具有一定数据分析处理能力技巧 - 编写相关技术文档和逻辑说明  岗位要求:  - 本科及以上学历，5年以上工作经验，有金融背景开发经验优先 - 有责任心，出色的逻辑分析能力、分析问题和解决问题的能力，优秀的自我驱动及自我管理能力 - 精通JAVA/Ruby/Python/Go/Nodejs 至少一种，并精通其对应web框架，熟悉 TCP/IP 原理，精通 HTTP 协议 - 熟练使用 React，Vue，Angular 等至少一种前端框架， 熟悉 Bootstrap，Webpacker ，Yarn - 精通 Mysql，Postgres，MongoDB 等至少一种数据库，有较强数据结构设计经验及良好的数据优化经验 - 熟练使用 Linux, Shell，Nginx，Git 等系统和工具， 熟悉 Redis，MQ，Memcache，ELK 等常用应用组件</t>
  </si>
  <si>
    <t>节日福利 五险一金 专业培训 股票期权 年终奖金 美日旅游</t>
  </si>
  <si>
    <t>1、按照产品经理的需求研发商城，地图，及时通信，企业应用等的App产品； 2、负责相关App各项性能的优化和瘦身； 3、负责调研/跟进系统兼容性及UI适配等相应问题； 4、负责相应App相关技术的调研，部分定制化研发。  任职要求：  1、年以上工作经验，统招本科及以上学历，计算机相关专业； 2、有强烈的求知欲和进取心； 3、具有扎实的编程工底，良好的设计能力和编程习惯； 4、熟练掌握Objective-C/Swift, 熟悉iOS； 5、能独立开发iOS App；学习能力强，具有良好的沟通能力和良好的团队合作精神。  我们将提供： 1、高于同行业60%的极具竞争力的薪资水平； 2、绩效优秀的员工可享受公司的股权激励计划； 3、福利待遇：提供员工宿舍（北京）和免费午餐，并奖励优秀员工赴美日旅游； 4、为员工提供“斯巴达军团集训营”培训，同时设有CEO实训、内部导师制、北大清华等名校教授定期指导、“行业高级顾问一对一”等培训机制。</t>
  </si>
  <si>
    <t>软件配置管理工程师 (职位编号：35523)</t>
  </si>
  <si>
    <t>休闲下午茶 六险一金 餐补 租房补贴</t>
  </si>
  <si>
    <t>广州穷聊信息科技股份有限公司</t>
  </si>
  <si>
    <t>五险一金 绩效奖金 年终奖金 定期体检 交通补贴 通讯补贴 补充医疗保险 员工旅游 出国机会 餐饮补贴</t>
  </si>
  <si>
    <t>岗位职责： 1、根据项目任务计划按时完成软件编码和单元测试工作； 2、按照开发流程编写相应模块的设计文档； 3、解决研发过程中的关键问题和技术难题； 4、负责iOS App产品的需求分析、详细设计，构架设计以及开发工作； 5、协调和指导其他开发人员的开发工作； 6、协助开发主管保证研发工作的质量和进度。  任职要求： 1、大专以上的学历,计算机或相关专业毕业； 2、有1.5~2年左右IOS平台开发经验； 3、有swift开发经验优先。  我们将为入职的您提供： 一、 高薪工资+项目奖金+年终奖 二、 福利 1、5.5天工作制，购买社保； 2、入职每满一年均有工龄工资增加； 3、有薪假期（国定节假日、年休假、婚假、生育假等有薪假期）； 4、特殊日期贺礼、慰问（节日、生日礼品、喜庆贺礼等）； 5、旅游、团体活动、拓展等（外出旅游、户外运动培训、拓展顺利）； 6、公司活动经费（聚餐、羽毛球及其他项目）； 7、内部培训等。</t>
  </si>
  <si>
    <t xml:space="preserve">岗位职责：  1.   利用二次回归算法.聚类.CMDB等算法实现IT运维数据分析.检测.自学习解决企业IT业务系统运维问题；  2.   负责算法相关研究及开发工作；  3.   进行云计算产品领域相关业务的数据分析算法等前瞻技术研究。  4.   协助产品经理进行IT技术算法的落地；    任职资格：  1.   熟悉 Linux 开发环境，精通 C/C++或Java，熟悉Ruby  2.   熟悉海量数据处理及分布式系统，如Hadoop.Spark  3.   有NLP.机器学习（如LR.GBDT .DNN.在线学习等）知识背景  4.   有运维大数据分析.推荐系统.搜索引擎开发经验者优先  5.   优秀的团队合作意识及分析问题.解决问题能力  6.       对于跨库.跨网络，异构等复杂场景下的数据提炼，抽取，整合，分析，挖掘等有深入的实战经验； </t>
  </si>
  <si>
    <t>岗位职责： 1、负责IOS应用软件开发，代码维护，文档编写； 2、基于公司的产品设计，根据需求，进行IOS版本应用的实现； 3、独立完成IOS软件开发、测试中发现的问题； 4、对IOS平台开发技术进行研究，根据开发过程中的体验对产品提出改进建议； 5、负责协同产品、运营、技术团队沟通与协商，保证产品的质量和开发进度。  任职要求： 1、大专及以上学历，1年以上的ios开发工作经验，能按计划独立完成产品的开发工作，进行模块测试保证代码质量； 2、精通Objective-C、Swift，精通iOS SDK中的UI、网络、XML/JSON解析等开发技术； 3、有丰富的iOS 界面开发经验； 4、对多线程、内存管理、本地存储等有清楚认识和研究，熟练编写用户交互动画； 5、逻辑思维能力强，工作踏实认真，对产品有强烈的责任感，良好的沟通和团队协作意识。  福利待遇： 1、提供富有竞争力的薪酬和年终奖金； 2、工作时间五天制（周末双休)； 3、入职当月即购买五险一金； 4、健全的年度调薪机制； 5、每服务满一年有服务年金； 6、按照国家规定享受国家法定节假日，如年假6天，陪产假，产假，带薪病假12天； 7、节假日福利礼品、生日贺礼、舒适的办公环境。</t>
  </si>
  <si>
    <t>IT产品经理</t>
  </si>
  <si>
    <t>广州方圆现代生活服务股份有限公司</t>
  </si>
  <si>
    <t>五险一金 绩效奖金 年终奖金 定期体检 餐饮补贴 员工旅游</t>
  </si>
  <si>
    <t>岗位职责 1、负责业务需求分析，产品系统架构分析，提出整理架构建设方案，规划架构图与开发演进路径； 2、在项目中对系统质量负责； 3、亲自参与框架搭建工作； 4、对核心的基础组件、框架搭建、技术问题进行攻关，系统优化，解决项目中的BUG及难题； 5、对第三方技术能力及产品优劣势进行评估； 6、与第三方对接，协调双方资源,把控项目进度，检验项目质量，对第三方提供的代码及功能进行验证，确保业务需求与产品功能一致，对产品进行全面验收工作。  岗位要求 1、至少5年以上平台高性能服务器端软件设计与开发经验，至少两年以上技术架构设计经验； 2、熟悉java开发，能够熟练掌握使用Python/Ruby/Shell等脚本语言辅助完成日常任务； 3、熟悉网络协议（TCP/UP,UDP,websocket,HTTP）,精通Linux多线程、高并发网络编程； 4、掌握常用的数据结构，算法，具有较强的分析、沟通、解决问题的能力；  5、有大规模并发访问开发经验者优先。</t>
  </si>
  <si>
    <t>岗位职责： 1、承担公司软件产品（Web\Android\iOS\小程序）的功能测试、系统集成测试、用户体验测试工作，利用测试技术手段（自动化、性能、安全）提升产品测试质量； 2、理解并分析软件需求，帮助团队完善需求与开发设计实现，并提取测试功能点，有效设计测试用例，高效执行测试用例，跟踪软件缺陷，并持续进行线上问题跟进及分析； 3、按照标准格式提交测试计划、测试报告和报告BUG，并协助开发人员定位问题与解决问题。 任职资格： 1、至少三年以上测试相关工作经验，熟练掌握软件测试理论、测试方法； 2、具备编程思维，掌握至少一门开发语言者优先，如Java、Python、OC(Swift)、JS等，并有实际项目运用经验； 3、熟悉项目管理流程，有较丰富的项目实战经验，有质量分析和流程优化经验者优先； 4、沟通能力强，工作责任心强，细致，耐心，具有较强学习能力和实际动手能力； 5、 较强的逻辑思维、语言表达能力和文档撰写能力； 6、掌握问题定位和分析方法，包括但不限服务端日志分析、客户端日志分析、覆盖率分析、埋点和抓包等；  7、掌握接口自动化测试，熟悉至少一种接口自动化测试框架者优先。</t>
  </si>
  <si>
    <t>高级NodeJS开发工程师</t>
  </si>
  <si>
    <t>上海优盛教育科技有限公司</t>
  </si>
  <si>
    <t>五险一金 餐饮补贴 弹性工作 定期体检 节日福利 下午茶 专业培训 员工旅游</t>
  </si>
  <si>
    <t>岗位要求： 任职要求：</t>
  </si>
  <si>
    <t>岗位职责： 1、负责平台的iOS手机终端软件设计、开发及维护； 2、根据项目任务计划完成软件高质量编码和跟进测试工作； 3、进行iOS侧业务探索性预研。 任职要求： 1、1年以上iOS应用开发经验； 2、熟悉Swift和Objective-C语言； 3、熟悉iOS中UI、内存管理、网络、数据库、JSON解析等开发技巧； 4、了解常用设计模式及拥有良好的代码风格； 5、了解Cocoapods的使用。</t>
  </si>
  <si>
    <t>应用安全工程师（渗透方向）</t>
  </si>
  <si>
    <t>岗位职责 1. 负责公司整体应用安全风险评估及漏洞管理体系的建立与维护 2. 负责WEB/移动APP等应用与数据的安全测试和安全管理，协助研发修复WEB应用安全漏洞， 移动客户端APP漏洞 3. 参与业务开发过程以及其他和安全相关工作流程的安全规范制定 4. 跟踪最新漏 洞信息和业界安全动态，及时发布安全公告，并结合公司现状给出相关安全改进建议 5. 编写信息安全管理制度，并颁布实施；定期组织员工安全意识培训 6. 突发安全事件的应急处理等  职位要求： 1. 计算机相关专业本科毕业，3年以上的工作经验（互联网企业背景优先） 2. 熟悉Linux操作系统、体系结构 3. 一定的的开发能力和开发经验，熟练使用python/ PHP/ Ruby中的一种进行简单开发 4. 有 RSAS、 web安全防护（WAF）、WVS、Burp Suite Appscan等安全工具/应用使用经验优先 5. 熟悉常见WEB安全漏洞分析与防范，包括SQL注入、XSS、CSRF等OWASP TOP10安全风险及对应的解决方案,了解渗透测试者优先</t>
  </si>
  <si>
    <t>弹性工作 年终奖金 餐饮补贴 五险一金 周末双休 绩效奖金</t>
  </si>
  <si>
    <t>职位信息： 1、负责iOS客户端开发和已有产品的维护开发； 2、负责IOS产品的技术管理，与市场、UI、测试、客服紧密合作，实现产品的目标； 3、负责性能调优、架构改进、新技术引入，负责技术难点攻坚； 4、与产品经理对接需求，编写必要的工作文档，对APP的稳定性、用户体验负责； 任职要求： 1、专科及以上学历，计算机相关专业，2年及以上iOS平台应用开发经验； 2、熟练掌握iOS应用开发框架，基本空间的使用，平台UI设计布局，能够独立完成开发，解决验证和修正测试中发现的问题； 3、具备扎实的C/C++、Objective-C、Swift 编程基础及良好的编程习惯； 4、熟悉网络编程、基于多线程、SOCKET、HTTP等方面编程； 5、有良好的面向对象分析、设计能力和良好文档习惯； 6、学习能力强，思维敏捷,喜欢钻研、具有独立分析问题和解决问题的能力；</t>
  </si>
  <si>
    <t>上海方付通商务服务有限公司</t>
  </si>
  <si>
    <t>扁平化管理 节假日福利 公司平台大 大牛团队</t>
  </si>
  <si>
    <t>1、基础服务日常维护工作，保障服务稳定可靠。 2、配合其他团队完成网站项目。 3、各种运维项目实施。 4、持续改进运维基础架构以适应公司业务发展。 5、应急响应线上故障报警并及时处理。  任职要求： 1、熟悉linux系统管理，三年以上互联网行业实际工作经验。 2、有较强的故障排查和故障定位能力。 3、熟悉常见的负载均衡产品，比如LVS，HAProxy，Nginx等。 4、熟悉操作系统以及常用服务的性能优化，及故障排除能力。 5、熟悉大并发网站的基础架构，熟悉各种高可用性解决方案。 6、熟悉Redis,Tomcat,MongoDB,openvpn,iptables等应用。 7、熟悉Python,Ruby,Bash脚本语言中的至少一种。 8、熟悉Cacti,Zabbix等开源监控工具。 9、熟悉SaltStack等自动化运维工具。 10、熟悉KVM,OpenStack、Docker、Kubernetes等技术。 11、最少具有独立维护100台以上linux服务器的能力。 12、高度责任心，积极主动的工作态度,具备良好的团体精神，能快速融入团队。</t>
  </si>
  <si>
    <t>IC 版图设计工程师 (职位编号：000542)</t>
  </si>
  <si>
    <t>岗位职责: 1、参与iOS客户端软件的产品开发； 2、按照项目计划，按时提交高质量的代码，完成开发任务； 3、规范文档的编写、维护以及其他与项目相关的工作； 4、按时按需完成客户端软件的维护与更新。  岗位要求: 1、全日制本科及以上学历，计算机、软件相关专业； 2、精通Object-C或Swift； 3、精通iOS应用开发框架，灵活的搭建MVC框架体系，熟练多种设计模式； 4、精通MacOS，掌握XCode及iPhone SDK等开发环境的应用和调试，能根据需要独立的开发UI控件； 5、熟练掌握Json、XML等数据交换方式以及解析方法； 6、已在App Store上发布应用者优先。</t>
  </si>
  <si>
    <t>五险一金 补充公积金 员工旅游 餐饮补贴 专业培训 绩效奖金 年终奖金 弹性工作 定期体检</t>
  </si>
  <si>
    <t>1、负责模拟/数模混合电路的版图设计、版图验证，tapeout；
2、与电路设计工程师合作，优化版图确保电路性能最优化；
3、完成 Sign-off 流程及检查，编写版图设计文档。 1、微电子、电子类相关专业，本科及以上学历；
2、3 年以上相关工作经验；
3、熟练使用版图设计工具；
4、会修改工艺文件；
5、熟悉集成电路 CMOS 工艺流程，有 floorplan 经验；
6、熟悉版图基本知识，对于寄生，噪声，器件，高精度匹配等知识有清晰了解；
7、理解工艺的特征，包括：latch-up、ESD、器件匹配、shielding、seal ring、electromigration、metal fill 等；
8、熟悉 Skill 脚本和 Pcell；
9、熟悉至少一个脚本语言：Python、Perl、Ruby。
加分项：
1、有 PA / LNA / PLL / ADC / DAC / VCO / TDC / phase interpolator / DCDC 等模块经验者优先考虑；
2、有 RF 及物联网方面硬件开发设计经验者优先。
个性特质：
1、具有良好的沟通能力、学习能力、分析能力和团队合作能力；
2、良好的团队合作和服务意识、诚信正直；
3、个性开朗、乐观、善于表达。</t>
  </si>
  <si>
    <t>基金主任 (职位编号：001017)</t>
  </si>
  <si>
    <t>汇丰环球客户服务(广东)有限公司</t>
  </si>
  <si>
    <t>上海极鲜网电子商务有限公司</t>
  </si>
  <si>
    <t>五险一金 补充医疗保险 专业培训 定期体检</t>
  </si>
  <si>
    <t>带薪年假 五险一金 绩效奖金 节日福利 专业培训 餐饮补贴 加班补贴 高温补贴 弹性工作 周末双休</t>
  </si>
  <si>
    <t>岗位职责:  1.负责新系统研发和老系统的维护工作，优化代码并保持良好兼容性；  2.持续改进当前产品的后端功能，优化性能，并不断提高系统稳定性；  3.遵守各种研发规范，保证研发过程的持续改进；  5.能够快速理解产品设计文档，并有效参与评审；  6.能编写相关设计文档，并完成高质量的代码实现和单元测试。  任职要求:  1.计算机或相关专业，3年以上J2EE项目经验；  2.熟练使用Spring，SpringMVC, MyBatis，Redis，Maven，MQ，Git等主流技术，熟悉IO和多线程；  3.熟练掌握微服务架构，有Spring Cloud开发经验；  4.能熟练使用mysql\sqlserver；有过数数据仓库、数据分析项目经验尤佳；  5.熟练掌握基于H5\CSS3\Jquery的前端应用开发、掌握Bootstrap、ngularjs、 vue.js尤佳；  6.熟悉敏捷开发相关理念、工具(Confluence、JIRA)，并有实际的敏捷开发项目经验(Scrum, XP, Lean, Kanban)；  7、会linux常用命令、掌握Shell、Ruby、Python在内的一种或多种脚本语言尤佳；  8、具有国际货代、供应链、运输管理、仓储项目经验者优先；  9、责任心强，执行力强 、有恒心和毅力、具备良好的团队合作精神和承受压力的能力。 注：在不影响工作效率的情况下，可异地上班者也可接受。</t>
  </si>
  <si>
    <t>五险一金 补充医疗保险 员工旅游 餐饮补贴 通讯补贴 年终奖金 定期体检 补充意外保险</t>
  </si>
  <si>
    <t>Candidates who meet with the job requirements can be considered to below departments in HSBC Securities Services (HSS) . Candidates with less experience can be considered as Fund Administrator.
符合职位要求的候选人可以应聘以下证券服务部的不同功能组别. 经验不足的候选人可考虑申请基金专员职位.
Trade Processing:
- A team sitting closest to the market with main responsibility to ensure accurate trade capture in a timely manner within prescribed control procedures on the relevant systems.
- To be successful in TP, team members will have solid understanding in fund operations, be able to monitor the trade exceptions,
- Analyze the root causes of rejection and provide corresponding resolutions.
交易处理组(TP):
- 是与市场联系紧密的一个团队，主要负责确保在规定监控程序内及时准确地将交易记录在相应系统；
- 要想在TP取得优秀表现，需深入了解基金运营，并能监察交易更新异常情况；
-分析交易更新失败的根本原因，提供适切解决方案。
Reconciliation (Recon):
Reconciliation is the comparison of two sources of information that should contain identical data.
-the reconciliation function is essential to the purity and accuracy of the NAV calculation.
-reconciliation process requires any differences to be investigated, reported, escalated and resolved.
-An effective team member should hold sound knowledge of End to End fund administrations, so that differences are quickly highlighted and break owners swiftly communicated.
交易账目核对组：
-核账是指核对两个信息来源，确保有关数据相符的过程；
-核账部门对基金净值计算的可靠性及准确性至关重要；
-核账流程需对任何差异作出调查、报告、上报及解决；
-团队成员应掌握扎实的端到端基金管理知识，以便快速突出差异，及时告知相应负责人。
Customer Instruction Administration (CIA):
-CIA is the first contact point where instructions enters HSS. Client Instructions are often time sensitive and require swift handling.
-CIA is the function which authenticate these instructions and further allocate client’s documents to the relevant teams for documentation and execution.
-CIA team members would have a solid understanding of overall HSBC Security Services to ensure client's instructions reach the intended destinations.
客户指令管理组(CIA):
-CIA是指令到达汇丰证券服务后的第一个联络点。客户指令往往对时间有严格要求，需要迅速处理；
-CIA是验证客户指令并将客户文件进一步分发给有关团队进行存档及执行的职能部门；
-CIA团队成员要对整个汇丰证券服务具有充分了解，以确保客户指令能够到达相应职能部门。
Fund of Funds (FoF):
-This team is the essential operation unit to drive execution by processing institutional clients’ instruction and establish essential communication to fund houses to ensure order placement.
-Fund of Funds is an investment strategy of a fund portfolio investing in other collective investment schemes.
-Mainly servicing Hedge Funds, ORSO funds, Investment Link insurance products
-A good understanding of market knowledge and fund operation is vital to a smooth and error free operation of FoF.
Fund of Funds组：
-该团队通过处理机构客户指令，与基金公司建立必要沟通，确保交易指令妥为处理，是推动执行的重要运营小组；
-FOF是指投资策略为投资于其他集体投资计划的基金组合；
-主要服务对冲基金、职业退休计划(ORSO)基金、投资相连保险产品；
-熟悉市场知识及基金运营对FOF的平稳有序运营十分重要。
Treasury Services Delivery (TSD):
-TSD is part of Global Custodian Service with function to ensure that services achieve timely, accurate and complete processing in accordance with client instructions and service level requirements.
-Team members requires to have expert knowledge on Cash Management,
-Also have good operational experience in FX Markets, Deposit, Injection and Payment clearing infrastructures.
财资服务组(TSD)：
-TSD是环球托管服务的一部分，确保按照客户指令和服务水平要求，及时、准确和全面处理有关服务；
-团队成员需具备资金管理领域的专业知识；
-还需拥有外汇市场、定期存款、资金注入及付款清算基础设施方面的良好运营经验。
HSBC Securities Services (HSS) provides end-to-end securities services including fund administration, global custody and clearing, corporate trust and loan agency and other related value-added securities services
汇丰环球证券服务部提供端对端的证券服务，包括基金管理、全球证券投资保管，结算、企业信托、贷款代理和其他相关证券增值服务。
HSS Guangzhou, we are mainly providing Fund administration service, delivering solutions to life insurance companies, pension funds, investment managers and fund owners.
HSS广州主要提供基金管理服务，为人寿保险公司、养老基金、投资经理和基金拥有者提供解决方案。 -University graduate or above with 1 years Financial and or accounting experiences,relevant experience in a supervisor role of Treasury Function or related Banking,Finance field
-Good knowledge of institutional funds and financial/investment related instruments,terms,fund services operation
-Excellent communication skills in spoken and written English
-Excellent team worker
-High integrity and professionalism
-Able to work under pressure and meet deadlines
-大学本科以上及1年以上金融或会计相关工作经验， 或在财政功能或银行/金融领域有相关管理经验
-熟悉金融工具或投资相关的产品和术语以及基金的运营服务
-英语听说读写流利
-良好的团队合作精神
-高度的正直和专业精神
-能够承受一定的工作压力和在规定时间内完成日常工作</t>
  </si>
  <si>
    <t>工作职责和内容： 1. 负责数据项目整体管理和开发；2. 负责部署大数据存储的架构；3. 对整合的数据进行挖掘分析，寻求数据价值；4. 负责项目需求沟通分析。 经验技能要求： 1. 计算机或相关专业本科以上学历；四年以上数据项目工作经验；2. 熟悉主流的云计算、大数据开发技术（Hadoop、Spark、Spark Steaming、Storm等）并具有相关项目经验；3. 精通数据结构、数据分析算法及设计；4. 精通 Python、Perl、Ruby、Bash 脚本语言中的一种优先；5. 有很强的逻辑思维能力,积极主动,学习能力强, 做事严谨、认真、负责；6. 基金行业相关业务系统开发经验或数据仓库建设经验。</t>
  </si>
  <si>
    <t>Linux系统工程师-00528</t>
  </si>
  <si>
    <t>ios 开发工程师</t>
  </si>
  <si>
    <t>广州一智通供应链管理有限公司</t>
  </si>
  <si>
    <t>Level 3 Support for Linux 作为Linux 团队的高级角色，对softtek的某全球固定用户提供支持与服务（非外派角色，英文口语需可开口） ? Automation of tasks using scripting languages as bash/python/perl/ruby ? Resolve escalations from L1.5 Support team or other teams on support of Linux Servers ? DNS Administration ? LDAP Administration ? RSA、PAM Administration ? Install/Uninstall Packages and dependencies ? SSL Administration ? Interaction with other teams to solve a contingency(Storage, Networking, DBAs, Windows, Developers, et ? Decommission of a Server ? RCA for issues. ? Analysis and Troubleshooting of OS services ? Understanding of stats in a server(load/cpu/memory/io/etc)  岗位职责： Mandatory ? Understanding of DNS, NIS, NFS, SSL, PXE boot ? Basic shell scripting knowledge (sh/csh/bash/perl) ? Good understanding of TCP/IP and OSI layer architecture ? Good troubleshooting and problem-solving skills ? Able to analyze and understand OS related issues. ? Ability to perform system monitoring via sar, vmstat, iostat, etc. ? Excellent written and verbal English level ? Excellent communication skills.</t>
  </si>
  <si>
    <t>绩效奖金 通讯补贴 餐饮补贴 五险一金</t>
  </si>
  <si>
    <t>工作职责 1、参与App项目和需求迭代开发； 2、负责项目技术难点攻关； 3、完成iOS平台产品的开发工作； 4、实现与服务器端的接口交互；  任职资格 1、统招本科及以上学历，计算机相关专业，2年以上移动平台开发经验；； 2、掌握H5 App开发技术、以及熟悉了解web移动端兼容性； 3、精通iOS内存管理技术、自定高级UI实现，有敏捷流程开发经验； 4、掌握C语言，熟悉Objective-C，了解熟悉 cordova 优先； 5、有实际iOS App上架经验者优先； 6、熟悉React Native开发，了解掌握Ionic开发、ES6 或 TypeScript 者优先； 7、良好的编程习惯，精通数据结构和算法设计，有兴趣和能力编写高效而整洁的代码； 8、敬岗敬业，良好的沟通协作意识，较强的问题解决能力。 9、我们不用 Swift 做原生App开发，未来技术路线为RN或者Hybrid。</t>
  </si>
  <si>
    <t>深圳合众财富金融投资管理有限公司广州分公司</t>
  </si>
  <si>
    <t>周末双休 弹性工作 五险一金 全勤奖 节日福利 加班补贴 年底双薪 员工旅游</t>
  </si>
  <si>
    <t>【职位描述】 1、负责或参与WEB端平台的前端页面开发和核心产品PC端及移动端前端页面开发。 2、根据产品需求，分析并给出最优的页面前端结构解决方案并完成效果实现； 3、负责前端页面开发制作和维护，配合后台开发人员实现页面、界面相关功能； 4、根据功能需求，定义和优化产品用户体验及交互效果。 5、关注前端前沿技术研究，通过新技术服务团队和业务。  【岗位要求】 1、计算机相关专业本科及以上学历，4年及以上Web前端开发实践经验； 2、精通(X)HTML、JavaScript，JQuery、BootStrap，熟练使用Vue框架，3年及以上Vue项目工作经验； 3、熟练掌握W3C标准、HTML5、CSS3，熟练掌握不同浏览器之间的兼容技术 4、至少掌握JQuery、AngularJS、Bootstrap、RequireJS、SeaJS、VueJS等其中一种前端框架； 5、熟悉各种移动端设备的页面适配； 6、熟悉Web性能优化、MobileWeb页面开发和性能优化经验；有使用Gulp、Webpack等项目自动工程化经验者优先； 7、熟悉一门后台语言(如Node.js/PHP/Java/Python/Ruby）者优先； 8、熟悉使用Git、Svn代码管理工具</t>
  </si>
  <si>
    <t>自动化测试 （证券）</t>
  </si>
  <si>
    <t>5. 协助开发经理保证研发工作的质量和进度。  岗位要求：</t>
  </si>
  <si>
    <t xml:space="preserve">根据项目需求设计和开发测试自动化。 *持续改善测试自动化基础设施。 *执行自动化套件以验证系统功能。 分析测试结果并报告测试状态。 *参与识别软件缺陷。 协助自动化测试需求分析和评估。 资格: 5年以上测试经验。 良好的硒/黄瓜知识。 熟悉Ruby或Java语言编程。 良好的解决问题和解决问题的能力。 *了解web协议的工作原理:HTTP和HTML，了解Xpath的工作原理以及如何应用它。 *基于Web的系统自动化开发经验。 有SWIFT消息自动化开发经验者优先。 *有财务系统工作经验。有清算系统工作经验者优先。 良好的英语沟通能力尤佳， 备注:?3年以上自动化测试经验。了解Web自动化、调度作业自动化、后端系统自动化、API自动化、数据库自动化 </t>
  </si>
  <si>
    <t>广州杰茜卡信息科技有限公司</t>
  </si>
  <si>
    <t>KQJ-业务运维工程师(容器平台运维)</t>
  </si>
  <si>
    <t>五险一金 免费班车 绩效奖金 年终奖金 提供三餐 员工活动</t>
  </si>
  <si>
    <t>岗位职责: 1、根据产品需求，参与iOS平台上客户端软件设计、开发与调试等工作； 2、结合公司产品线需求，参与iOS客户端产品的功能实现； 3、按照项目计划，按时提交高质量的代码，单元测试工作，完成开发任务； 4、协助规范和文档的编写、维护，按照开发流程编写相应模块的设计文档； 5、协助产品后期推广运营提供升级、维护等技术支持，快速定位并修复产品BUG； 6、结合公司产品线战略，学习和研究新的移动互联网技术以及改善产品的用户体验。 任职要求： 1、大专及以上学历，计算机相关专业，2年以上开发经验； 2、具有扎实的C/C++语言基础，熟悉Objective-C/Swift开发； 3、熟悉iOS的UI框架、XCode开发环境和测试流程及MacOSX操作系统的使用； 4、熟悉iOS平台UI设计，能够熟练编写自定义控件； 5、熟悉iOS的网络通信机制，对Socket通信、TCP/IP、HTTP及Websocket有较深刻的理解和开发经验； 6、有AppStore线上作品者及iOS项目开发经验者优先； 7、具有良好的语言表达和文档撰写能力； 8、具有良好的沟通能力及团队合作和创新精神，对移动产品有浓厚兴趣； 9、有马甲包过包经验着重优先录取。</t>
  </si>
  <si>
    <t xml:space="preserve"> 负责容器相关应用运维管理工作 1、 本科及以上学历，计算机或相关专业毕业； 2、 2年以上互联网行业经验、2年以上的服务器维护经验; 3、 熟悉Docker及相关编排调度工具，并且有1-2年大型容器平台建设，维护管理经验 4、 熟悉linux/Unix系统管理,对系统性能有一定的认识; 5、 能使用shell、php、python、ruby、lua等脚本语言进行简单的程序编写; 6、熟悉网络知识,了解tcp/ip协议; 7、 有较强的沟通能力、推动能力和较好的服务意识 </t>
  </si>
  <si>
    <t>Web前端开发工程师 (职位编号：J191772)</t>
  </si>
  <si>
    <t>岗位要求： 本科及以上学历,计算机相关专业； 1年IOS以上开发经验； 熟练使用swift或Objective-C语言，熟练掌握iOS平台各类API； 熟悉网络编程、多线程。   岗位职责： 参与软件模块功能、操作流程及界面布局等客户端设计; 负责与项目相关人员共同完成模块设计与开发。 维护和升级现有产品，快速定位并修复软件缺陷。 负责相关技术文档的编写。  同时拥有安卓开发经验者优先。</t>
  </si>
  <si>
    <t>云计算运维及技术支持岗位</t>
  </si>
  <si>
    <t>工作职责：</t>
  </si>
  <si>
    <t>亚马逊销售</t>
  </si>
  <si>
    <t>资深前端程序员</t>
  </si>
  <si>
    <t>岗位描述 1、使用Cocos2dx或Cocos-JS开发IOS/安卓手机游戏； 2、根据策划文档，快速高质量完成游戏功能； 3、根据运营需求，接入各平台SDK，维护自己的SDK； 4、线上游戏BUG快速定位并修复； 5、脚本工具开发；  岗位要求 1、大专及以上学历，英语四六级，一年以上游戏客户端开发经验，喜欢游戏者优先； 2、熟悉Cocos2dx的各个模块的接口，熟悉cocos2dx各控件的使用方法； 3、负责开发具体的游戏逻辑模块，编码思路清晰，代码整洁，有优化代码性能的习惯； 4、能熟练使用C++ 和 java 进行开发，会用objective-c接入SDK； 5、 熟练使用Mac操作系统和使用XCode进行开发，熟悉AppStore提审流程和IOS越狱/Android App打包和发布流程； 6、 熟悉cocos2dx中接入第三方SDK的流程，有any sdk接入经验者优先； 7、熟悉脚本的基本用法(Shell、Python、Ruby等脚本的一种)； 8、 有SDK开发经验者优先；</t>
  </si>
  <si>
    <t xml:space="preserve"> 职位描述: 1、熟悉亚马逊Amazon销售平台及规则，留意账户情况，确保账户安全，有亚马逊 Amazon 销售操作经验； 2、大专以上学历，英语四级以上，对外贸工作有一定的了解； 3、电脑操作熟练，通晓互联网及办公软件； 4、研究热卖产品向采购提供新产品，上下架产品，对需要改进销量的产品进行调研； 5、配合客服部门处理产品侵权、客户投诉等问题。 工作要求： 1、英语四级或以上，能顺利进行英语书面沟通； 2、有一年或以上的amazon平台销售工作经验； 3、做事认真、负责，能承受一定的工作压力； 4、思维灵活且有逻辑性,良好的沟通能力和团队合作管理能力。  三、公司福利待遇 1、底薪+提成+绩效奖金+五险+工龄工资+全勤奖+带薪年假+员工旅游+法定假期+公司聚会+节日福利+生日祝贺； 2、提供有竞争力的底薪和梯度高额提成，优秀及敬业积极主动的员工还有额外的奖励和分红； 3、定期举办户内户外、圣诞party、迎新晚会等活动； 4、按规定为员工购买五险，享受各种福利； 5、达到一定年限的员工，享有国家规定5天年假； 6、良好的晋升通道，设置管理线和业务线两条晋升通道，实现自己的梦想； 7、工作时间：9:00-12：00，13:00-18：00，每天8小时，单双休轮流工作制度。 四、公司官网 www.gzjingyunlong.com www.ballotexpert.com www.swift-packaging-solutions.com www.china-plastic-manufacturers.com www.cardealer-direct.com 五、联系方式 联系电话：020-39936677 公司地址：广州市番禺区大石镇105国道御峰国际一座307 六、乘车方式 1、地铁3号线大石站、7号线钟村站 2、公交站：飘峰站（288、288A、番13、番25、番96、番91、301路公交车） 附件： 公司简介  公司简介 香港精韵龙实业有限公司（简称：精韵龙实业）创办于2002年，设有中国总部--广州精韵龙，并在2015年取得联合国中国供应商资质，是一家拥有16年经验，集研发、设计、生产和销售于一体的现代化企业。 通过不断创新与自主研发，精韵龙实业已申请并获得了多项国家专利，并在国内外多地设立分公司与办事处。旗下设有SMART DRAGON BALLOT EXPERT，CARDEALER-DIRECT, SWIFT PACKAGING SOLUTIONS, SMART DRAGON PLASTIC PRODUCTS, , 广州市卡瑞派汽车用品有限公司，广州市精韵龙工贸有限公司，SMART DRAGON等多个品牌公司。 精韵龙实业经营领域包括： --投票用品：目前是中国最大的选举投票用品供应商，与世界多个国家选举委员会保持密切合作。旨在促进地区和世界和平，为世界人民建立独立自主与自由、平等、团结的国家发挥重要作用。 --汽车售后服务用品：是中国最早引进4S店售后用品概念也是第一家生产销售的企业，并且是宝马、保时捷等豪车品牌指定供货商。 --包装用品：目前是中国把纸盒类，塑料袋类，标签，吊牌等高端包装用品资源整合得最完善的企业之一，并与多家欧美高端内衣品牌有着密切合作。 --塑料制品：目前是中国涉及塑料产品领域最广的企业之一。 企业文化  经营理念 追求全员工物质与精神两方面幸福的同时，为客户提供最好的产品和服务，为社会与自然的可持续发展做出贡献。 愿景 成为员工认可、客户认可，为社会创造价值，为国家作出贡献的幸福企业。 价值观 敬天爱人，知行合一 敬天爱人：始终以光明正大、谦虚之心对待工作，敬奉天理，敬重自然，关爱世人，热爱家庭，热爱工作，热爱祖国。 知行合一：言行一致，内外统一。既要有崇高的思想，又要有高尚的道德情操，更要高标准做事，低姿态做人。  </t>
  </si>
  <si>
    <t>工作职责： 1、根据部门要求，制定配置管理规范，并进行推广和优化； 2、配置库的日常维护，确保可用性、完整性和正确性； 3、负责搭建公司持续集成平台，并负责后续优化，为开发提供必要的配置管理支撑； 4、和软件测试团队一起建设自动化测试框架及实现自动化测试（重要）。 职位要求： 1、计算机相关专业，本科或以上学历，三年以上配置管理工作经验； 2、熟悉SVN、Git、Jenkins等工具，并能将工具进行集成使用； 3、熟悉Python、Ruby、Shell 等任意一种脚本语言,并可以按照一定的要求进行功能的开发； 4、熟悉功能和性能主流测试工具者优先，如：Loadrunner、Selenium测试工具； 5、熟练操作测试管理工具，并通过测试管理工具，统计测试数据，出具相关测试报告； 6、良好的沟通技能，团队合作能力，具备吃苦耐劳精神。</t>
  </si>
  <si>
    <t>iOS软件开发工程师</t>
  </si>
  <si>
    <t>深圳市美力高集团有限公司</t>
  </si>
  <si>
    <t>五险一金 员工旅游 年终奖金 绩效奖金 年底双薪 节日福利</t>
  </si>
  <si>
    <t>岗位职责： 1、根据需求在IOS移动端进行APP的设计与开发； 2、参与项目的产品设计、分析、开发以及维护； 3、参与移动端的接口开发，架构设计； 4、独立完成开发工作，进行模块测试，保证代码的质量； 5、将学习和研究到新的移动互联网技术应用到产品中进行创新； 6、修正并验证测试中发现的问题； 7、可以保证产品的正常运行以及维护升级。  岗位要求： 1、大专及以上学历，计算机相关专业； 2、可以熟练运用XCode，精通Swift语言； 3、有网络应用开发经验者优先； 4、工作认真，踏实有责任心； 5、有较强的沟通能力，及团队合作能力，发现问题可以及时沟通； 6、对代码具有良好的理解，可以编写结构良好的代码，具有良好的规范； 7、有良好的逻辑思维； 8、有定位器IOS软件开发经验优先。</t>
  </si>
  <si>
    <t>格创东智（深圳）科技有限公司</t>
  </si>
  <si>
    <t>职位描述： 1、精通各种前端技术，包括HTML/CSS/JavaScript/Node.JS等； 2、具备跨终端的前端开发能力，在Web（PC+Mobile）/Node.js/Native App三个方向上至少精通一个方向，具备多个的更佳，鼓励在Native和Web技术融合上的探索； 3、对前端工程化与模块化开发有一定了解，并有实践经验（如RequireJS/SeaJS/KISSY等； 4、至少熟悉一门非前端的语言（如Java/PHP/C/C++/Python/Ruby），并有实践经验； 5、熟悉nodejs，通过nodejs (如express/koa) 搭建web服务器； 6、具备良好的团队协作精神，能利用自身技术能力提升团队整体研发效率，提高团队影响力； 7、对前端技术有持续的热情，个性乐观开朗，逻辑性强，善于和各种背景的人合作。 岗位职责： 1.负责公司前端产品的功能开发与其他部门的功能协调； 2.负责前端架构体系的规划、设计、建设； 3.负责HTML5等前沿技术的研究。</t>
  </si>
  <si>
    <t>五险一金 员工旅游 交通补贴 通讯补贴 专业培训 绩效奖金 年终奖金 股票期权 定期体检</t>
  </si>
  <si>
    <t>岗位基本要求： 1.熟悉IOS界面开发、数据库编程、多线程、内存优化、故障排查。 2.熟练掌握Objective-C、Swift ，有良好的编程习惯。 3.熟悉移动终端特性，了解主要开源组件。 注:（网络：AFNetwork 数据库：FMDB\CoreData 图片：SDWebImage 界面自适应约束：Masonry 响应式编程框架：ReativeObjc 库集成： CocoaPods） 4.了解MVC、MVVM等编码架构。 5.熟悉静态库和动态库的封装。 6.熟悉Block、代理、类别的使用。  优势条件： 1.了解UDP\TCP通信协议，及RTP传输协议。 2.了解音视频编解码。 3.理解C++。</t>
  </si>
  <si>
    <t>iOS应用开发工程师</t>
  </si>
  <si>
    <t>岗位职责： 1. 负责设计开发iOS平台（iPhoneiPad）应用； 2. 参与产品需求的沟通、讨论和协调； 3. 编写测试代码，调试产品功能，编写开发文档； 4. 解决在产品使用中遇到的各种问题，并进行总结与改进。   岗位要求： 1. 本科及以上学历，计算机、软件工程等相关专业，专业基础扎实； 2. 具有1年以上软件开发工作经验，具有大型知名企业工作背景者更佳； 3. 精通iOS开发，有独立开发iOS应用的能力； 4. 熟练掌握swift语言、iOS SDK、XCode开发环境，熟练掌握iOS界面和交互开发； 5. 了解iOS APP性能优化和内存优化，熟练掌握iOS平台下的代码调试和调优技术； 6. 具有良好的代码编写习惯、优秀的创新和学习能力、优秀的沟通能力、分析问题及解决问题能力； 7. 正直诚信、勇于创新、敬业尽责，热爱本职工作，并且具备很强的团队合作精神。</t>
  </si>
  <si>
    <t>iOS开发工程师（总部推广中心）</t>
  </si>
  <si>
    <t>深圳好顺佳财务顾问集团</t>
  </si>
  <si>
    <t>绩效奖金 专业培训 员工旅游 大小周 茶话会 生日福利</t>
  </si>
  <si>
    <t>运维交付工程师DevOps Engineer</t>
  </si>
  <si>
    <t>深圳链时代科技控股有限公司</t>
  </si>
  <si>
    <t xml:space="preserve">1、负责公司产品ios端的开发、维护及重构。 2、根据产品需求，分析并给出最优的解决方案并完成效果实现。 3、负责对新开发功能进行测试。 4、负责公司ios产品上架到AppStore。  岗位要求： 1、2年及以上iOS开发经验，有独立上架苹果商店作品经验优先； 2、精通至少一门编程语言，包括但不限于：ObjectiveC、Swift、C++、Java； 3、熟悉iOS多线程架构及iOS系统运行机制，内存，文件管理等； 4、熟悉混合应用开发，掌握native与H5之间的调用方式； 4、iOS或者Android App开发经验，有2种App开发经验的优先 5、有维护个人博客习惯的优先；  薪资范围7000-11000 </t>
  </si>
  <si>
    <t>Position: Devops Engineer (运维交付工程师) Head Count: 1 Description: 精通AWS 网络架构及常用的AWS 服务，AWS 基础设施管理自动化，熟悉K8S 理解 Infrastructure AS Code 理念，懂得运用脚本自动化管理集群及云上资源 熟悉 HTTP 协议，了解常见基于 HTTP 协议得服务框架优先(RESTful, GraphQL…) 熟悉TCP协议族，能定位网络瓶颈及优化服务设置 熟悉K8S 结合 Jenkins 搭建 CI/CD 自动化部署管理平台 精通python 或 ruby 等脚本语言开发运维自动化管理业务 能熟练运用英文查找资料及阅读文档  公司信息： 极光云典总部位于加拿大多伦多，是一家新型的信息技术（IT）服务公司。如何以合理的成本，快速、高效、精准地把IT解决方案推向市场，是当前的企业家面临的问题。极光云典正是为了解决这个问题而成立。公司具有一批在IT领域最前沿经验丰富的技术及管理人才，以最新的技术手段和开发模式，帮助财经领域的初创企业家解决了一个又一个业务难题。公司的客户主要是海外（北美为主）金融领域的初创公司。有些公司客户已被知名公司收购。 由于业务的不断拓展，公司长期需要有能力、有进取精神的人才加入。 在极光云典，每位员工都是能独当一面的精英高手。员工必须有强烈的兴趣不断学习***。在和团队工作的过程中，你将有机会和他们相互学习，共同进步。公司有知识共享的文化，在使用***的同时，可以紧密协作。 公司的工作作风灵活，绝大部分工作都可以远程实现，工作时间和地点不限。这需要员工的自我管理能力强，善于高效沟通。 公司结构扁平，没有官僚制度，人际关系轻松融洽。公司注重员工的成长，鼓励每个员工对自己的职业有规划，支持并创造条件让员工尝试自己感兴趣的工作。 目前公司正在高速发展，办公地点和相关福利即将陆续到位。对于愿意远程办公的员工将仍然实行大部份时间远程的模式。 如果你不是想找一份轻松稳定的工作，而是在寻找一个施展抱负的平台，一群志同道合的朋友，一个不断挑战自己的机会，那么就和我们谈一谈吧！</t>
  </si>
  <si>
    <t>珠海雷酷互动科技有限公司</t>
  </si>
  <si>
    <t>社保 员工旅游 绩效奖金 年终奖金 周末双休 团队聚餐 零食</t>
  </si>
  <si>
    <t>软件经理/全栈工程师</t>
  </si>
  <si>
    <t>* 负责iOS和macOS客户端开发 * 精通各种网络通讯协议 * 研究和使用 Network Extension API * 有创业精神，具体强烈的责任感、荣誉感  加分项: * 了解 Swift * 玩过 Github 并有开源项目 * 有自己博客</t>
  </si>
  <si>
    <t>上海梅歌文化传播有限公司</t>
  </si>
  <si>
    <t>家具/家电/玩具/礼品 影视/媒体/艺术/文化传播</t>
  </si>
  <si>
    <t>年终奖金 绩效奖金 交通补贴 通讯补贴</t>
  </si>
  <si>
    <t xml:space="preserve"> ★产品介绍：  茶密Chá 密语杯（官网：www.teabuddy.cn）是Madison Art &amp; Design历时两年半耗资过千万研发出来的全球首款便携智能茶器。茶密Chá 密语杯一经面市便荣获2016年德国红点之中国好设计奖、2017年德国IF产品设计大奖，同时获得5项国内国际外观、实用新型和发明专利，是Madison Art &amp; Design团队精心打磨两年半实至名归的沥血匠心之作。 茶密Chá 密语杯将茶道与科技完美结合，对中国唐代茶圣陆羽在全世界第一部茶叶专著《茶经》中关于泡茶的秘诀进行解析，将泡茶的器具、工序、火候等需要掌握的技法浓缩在密语杯底部芯片内，利用非接触式动态感温技术配合Madison Art &amp; Design的原创智能算法，对茶水配比、入水温度、泡茶时间进行严格控制、精准计算和合理补偿，在恰当的时机，通过多种音乐、多国语言/多种方言、99种酷炫灯光提醒喝茶，帮助饮茶者获得每一杯茶的***口感与健康功效。同时茶密内存储200种以上海量功夫茶谱，根据不同用户体质特征，人工智能推荐用户适喝茶种，同时茶密Chá 密语杯利用原创的智能识别及动态泡制技术，将茶叶数字化帮助用户轻松泡出大师级好茶，从而获得前所未有的精致趣味的饮茶新体验。   ★公司介绍：  茶密Chá密语杯（官网：www.teabuddy.cn）出品方Madison Art &amp; Design是梅歌传媒集团旗下高端国际设计品牌。Madison Art &amp; Design创立于2006年，专为保时捷、米其林、戴尔等国际品牌提供高端品牌衍生品设计研发、生产制造的专业服务商。Madison Art &amp; Design由国内外知名设计师、4A广告人、品牌策略专家、IT和智能供应链、物联网技术专家等组成，是中国为数不多的同时在产品研发、创意设计、生产制造、品牌营销、技术创新等领域同时领先的高端设计品牌。Madison Art &amp; Design成立10年来，拥有超过100个知名品牌客户，成功案例数以千计，客户满意度行业名列前茅。Madison Art &amp; Design的设计态度是：与平庸不两立。Madison Art &amp; Design的定位：将科技与设计完美融合，具有持续创新能力的高端跨界设计品牌。Madison Art &amp; Design的使命是创造改变人们未来生活的美好产品，茶密Chá的定位：国际化的时尚智能生活品牌。茶密Chá的目标是将小而美的产品做到世界一流，愿景让未来提前到来。   梅歌可以为优秀的你提供： 1.与梅歌一起亲眼见证未来12个月以蓝海战略及互联网思维成就伟大产品的成功案例； 2、 个人与公司共创辉煌的长期事业发展平台； 3、 优质的团队工作氛围，享受与技术、产品、设计等领域顶尖人才共同创业成长的快意； 4、 交通便利（11号线地铁口）和优越的工作环境（黄浦江畔5A写字楼顶层）； 5、 拟上市创业公司中具竞争力的待遇（优秀人才可直接与公司高层面谈） 需要掌握的技能如下： 1. Web服务器系统技能，掌握后台语言PHP或者ruby或者python其中一种，能熟练使用其中一种后台服务器框架如Laravel新框架。 2. 能熟练搭建服务器，熟练操作Linux系统，熟练使用SHELL命令。 3. 了解服务器扩建，搭建海外服务器，服务器集群，服务器网络负载，服务器安全性比较了解 4. 能熟练操作数据，文件存储分布；MYSQL或者Mangodb数据库搭建操作熟练。 5. 能熟练操作SQL语句，熟练建立索引，主键，灵活创建数据，能快速熟悉业务，找准业务重点，设计数据库表。 6. 能熟练使用.NET功能，C-SHARP语言；或者QT；编写界面工具。 7. 后台管理页面的编写，掌握JS, HTML5, CSS3, Jquery, AJAX方法，熟悉Hibernate3、Spring3、Struts2 框架其中一种或者其他框架 8. 熟练使用SVN或者GITHUB版本软件 9. 熟练使用BUG管理工具 10. 项目管理上，需要逻辑能力强，能快速的熟悉业务，对需求的分析，系统的设计，多渠道的兼容有自己的看法。有项目经验者优先。 </t>
  </si>
  <si>
    <t>广州盛华信息有限公司</t>
  </si>
  <si>
    <t>工作职责： 1、负责设计、开发IOS应用程序。  任职要求： 1、本科或以上学历； 2、精通Objective C编程，Swift编程 3、具有良好的编程风格；有一年以上的IOS应用程序开发经验； 4、至少独立开发过2个ios应用项目，且已在App store应用上架； 5、责任心强，有良好的团队合作精神和沟通能力。  工作地址： 广州市白云区三元里大道北棠新西街67号天龙大厦</t>
  </si>
  <si>
    <t>初中级iOS开发工程师</t>
  </si>
  <si>
    <t>广州市天眼互联网科技有限公司</t>
  </si>
  <si>
    <t>补充医疗保险 绩效奖金 年终奖金 五险 餐饮补贴 员工旅游</t>
  </si>
  <si>
    <t xml:space="preserve">岗位职责： 1、根据项目具体要求，接受团队协作完成软件的设计、开发、测试、修改bug等工作； 2、负责相关项目软件系统技术文档的编写； 3、跟进iOS的新技术发展，规范化编写设计开发及实现文档； 4、参与业务需求的沟通，功能模块详细设计，业务功能实现与单元测试，系统维护，根据客户的需求进行修改； 5、熟悉公司内部研发框架，在原有框架下进行性能优化和重构，或参与新框架的研发。  任职要求  优势： 1.公司坐落于荔湾区芳村壹号国际文化广场二楼，交通便利，周边临近步行街(万象街)，公司还设有运动场，可以举办各种类型的派对活动。 2.传统节日礼品+部门活动经费+公司活动（员工聚餐、旅游活动、爬山郊游、唱K、看电影、年终晚会及抽奖等） 3.每月不定期举办各种惊喜不断的团队聚餐，带你吃遍广州美食！ 4.每年不定期举办各种国内外旅游、主题旅游、环游世界绝对不是想象！ 欢迎小伙伴们的加入喔！  </t>
  </si>
  <si>
    <t>五险一金 餐饮补贴 交通补贴 带薪假期 免费零食</t>
  </si>
  <si>
    <t>岗位职责： 1、负责数据抓取平台规划和建设，完成数据采集与爬取、解析处理和入库； 2、研究各种网页探寻特点和规律，负责网页信息抽取、数据清洗工作； 3、负责领域知识的定向爬取、深度提取和挖掘； 4、配合数据清洗、整理、去重和合并工作； 5、负责爬虫相关技术的创新和优化。 任职要求： 1、计算机相关专业，3年以上爬虫领域工作经验，1年以上爬虫团队合作经验。 2、熟悉Ruby、Python或Java，熟悉抓取框架，有分布式、垂直领域开发经验； 3、熟悉Web抓取原理及技术实现细节，对HTTP协议和HTML有深入了解； 4、熟悉数据抓取和整合技术，从结构化和非结构化数据中提取信息； 5、熟悉Redis，熟练使用Elasticsearch数据库调优和海量数据存储经验。  以下经验之一者优先考虑： 1、熟悉搜索相关技术，有自然语言处理、机器学习经验者优先；? 2、有摘要提取、大规模网页聚类经验者优先。</t>
  </si>
  <si>
    <t>深圳市明俊盛贸易有限公司</t>
  </si>
  <si>
    <t>7-9.5千/月</t>
  </si>
  <si>
    <t>IoT安全工程师</t>
  </si>
  <si>
    <t>五险一金 年终奖金 绩效奖金 周末双休 节日福利 全勤奖 带薪年假</t>
  </si>
  <si>
    <t>岗位职责： 1、基础知识牢固，代码整洁规范。 2、熟练Linux基本命令。 3、熟悉SVN、GIT版本管理工具。 4、具有扎实的C/C++语言基础，熟悉Objective-C/Swift开发。 5、熟悉iOS的UI框架、XCode开发和测试流程及MacOSX操作系统的使用。 6、熟悉iOS平台UI设计，尤其对 UIKit  framework  有清晰的理解， 能够熟练编写自定义控件和常用动画效果。                        7、熟悉iOS的网络通信机制，对Socket通信、TCP/IP和HTTP，有较深刻的理解和开发经验； 8、有线上作品者及iOS项目开发经验者优先，有金融方面的项目优先。 任职要求： 1、两年工作经验及以上。 2、大专及以上学历，计算机相关专业。 3、学习能力强，爱钻研新技术。 4、为人正直，做事细心，能够承受较大压力。</t>
  </si>
  <si>
    <t xml:space="preserve">岗位职责： 1、负责IoT和车联网产品的渗透测试、漏洞挖掘、固件分析； 2、负责IoT和车联网产品的安全解决方案、实施方案设计； 3、撰写IoT和车联网产品的安全分析报告/渗透测试报告； 4、跟踪安全事件，进行相关的安全研究和培训； 5、参与IoT相关活动和比赛。 任职要求： 1、对常见的攻防技术及工具有了解，关注国内外最新安全攻防技术； 2、需掌握python/ruby/golang其中一项编程语言的使用； 3、需具备一定的逆向工程能力，熟悉IDA Pro、GDB、JEB等常用逆向分析工具的使用； 4、有Android/FreeRTOS等操作系统使用经验； 5、对ARM/MIPS指令集有一定了解； 6、在移动安全、嵌入式系统逆向与分析等领域有过攻防、渗透、漏洞挖掘经验； 7、熟悉Wi-Fi、蓝牙、串口安全相关知识优先； 8、有嵌入式开发、有智能硬件安全分析相关项目经验或熟悉STM32等嵌入式平台及接口者优先。 </t>
  </si>
  <si>
    <t>c/c++ 开发工程师</t>
  </si>
  <si>
    <t>运维工程师/服务器运维</t>
  </si>
  <si>
    <t>深圳中琛源科技股份有限公司</t>
  </si>
  <si>
    <t>iOS/Swift 开发工程师</t>
  </si>
  <si>
    <t>五险一金 绩效奖金 股票期权 年终奖金 员工旅游</t>
  </si>
  <si>
    <t>任职要求： 1、计算机或相关专业大专科以上统招学历，4年及以上互联网运维经验； 2、熟悉VPN协议，熟悉 ipsec+ikev2，熟悉NAS、squid等节点服务的使用，有网络代理服务开发部署经验； 3、熟练使用 shell、perl、python、ruby 等脚本编程语言； 4、熟悉 apache、nginx、php、haproxy、mysql等服务的部署、配置和优化； 5、熟悉 redis/memcache、rabbitmq 、kafka、zookeeper等服务的部署、配置和优化； 6、熟悉 ansible、saltstack、puppet 等自动化工具； 7、熟悉 zabbix、nagios、prometheus 等监控方案； 8、熟悉 docker、kubernetes，有自动化运维项目构建经验，熟悉Jenkins、Ansible等CI/CD工具的优先考虑。    岗位职责： 1、负责各产品线的网络规划，服务器的部署，上线保障，日常监控、运维工作； 2、负责各产品的发布保障，运维基础平台系统信息的管理维护； 3、负责各产品线数据库环境的日常维护、备份； 4、负责各产品线网络、服务器、数据库的安全； 5、对于公司各项目的实施计划，能够依据个人经验给出关于网络、服务器配置、冗余备份、负载均衡等方面的意见和建议。</t>
  </si>
  <si>
    <t>全勤奖 弹性工作 带薪年假 五险一金 年终奖金</t>
  </si>
  <si>
    <t>岗位要求：
1、精通Swift语言，保质保量按时完成开发任务；
2、熟悉IOS界面开发规范；
3、熟悉IOS平台的打包和发布；
4、熟悉苹果审核机制，对上传app store被拒原因有相应的解决方法；
5、了解苹果商店流程，熟悉马甲包等上架规则；
6、有实际在app store成功上线多个应用者优先；
7、有高度责任心、耐心，为人踏实，思路活跃，并有良好的团队合作能力。
加分项:
熟悉Fluter/React Native；</t>
  </si>
  <si>
    <t>iOS高级开发工程师 (职位编号：06)</t>
  </si>
  <si>
    <t xml:space="preserve">岗位职责： 1. 负责IOS终端应用的产品的开发； 2. 辅助设计IOS端软件框架及UI界面； 3. 根据产品设计要求完成移动端UI设计、用户交互设计等，并形成文档； 4. 独立完成功能模块的文档编写、代码开发和单元测试； 5. 维护和优化现有IOS软件，根据需求进行响应的修改升级； 6. 与外协开发人员沟通，协调相关技术； 7. 不断提高开发技术水平。 任职要求： 1. 全日制大学计算机、通信、数学及相关专业统招本科及以上学历(学信网可查）； 2. 有2年以上IOS实际项目工作经验，至少独立完成一个完整的项目过程； 3. 熟练使用IOS UI组件、Socket、HTTP协议、多线程、Sqlite、WebView、Glide等编程技术； 4. 有扎实的Objective-C和Swift编程基础和良好的编码习惯； 5. 熟悉操作系统原理、常用设计模式，数据结构设计等软件理论知识； 6. 具有良好的沟通学习能力和团队协作能力, 思维活跃，有一定的创新意识和创新能力； 7. 了解HTML5、CSS3、Javascript、VUE、Cordova+AngularJs+ionic混合编程、Pyhton等多种技能者优先； 8. 有网络支付、POS支付、微信公众号、小程序开发经验者优先； 9. 熟悉IOS开发或Cocos2D相关开发经验者优先。 加分项： 1. 熟悉开源协议，对开源项目有贡献或在Github上有开源项目者加分； 2. 熟悉IOS黑科技者加分； 3. 有人工智能、区块链项目开发经历加分。  </t>
  </si>
  <si>
    <t>iOS 开发工程师</t>
  </si>
  <si>
    <t>1、根据公司产品需求，负责web前端和移动应用前端框架的设计和研发工作； 2、根据产品需求及项目前端编码要求，使用HTML5/CSS相关技术完成各业务模块的开发工作； 3、和后端开发工程师有效的配合，完成功能页面交互和调试工作； 4、根据产品需求，分析并提出合理的页面前端结构解决方案 任职资格： 1、专科以上学历， 5年以上前端开发经验； 2、精通各种前端技术，包括：VUE/REACT/HTML5/CSS/AngularJS/Javascript等技术，互联网金融开发经验者优先考虑； 3、熟悉使用SVN或Git等工具； 4、至少熟悉了解一种后端开发语言如：JAVA、Ruby等，不一定要有实战经验； 5、思维清晰敏捷、逻辑分析能力强，善于发现问题并且有责任心积极跟进问题； 6、热爱学习前端新技术，永不满足于现状，吃苦耐劳型； 7、做事细致、有耐心、责任心强、有良好的沟通能力和团队合作精神 8. 领导交付的其他任务</t>
  </si>
  <si>
    <t>五险一金 补充医疗保险 出国机会 专业培训 弹性工作 定期体检</t>
  </si>
  <si>
    <t>1、iOS客户端程序开发 2、调试，优化，分析项目中遇到的各种技术问题 3、配合团队成员按计划完成指定的开发任务 4、持续关注和学习最新的技术方向，配合团队研讨技术，制定合适的解决方案  任职要求 1、计算机本科或相关学历， 1 年以上iOS 开发经验 2、熟悉 相关 SDK 和开发工具 3、熟悉Objective-C开发语言，掌握 block, kvo, 内存/线程管理，MVC 4、责任心强，具备良好的团队合作精神 5、有 Charting(图表)开发或Graphics开发经验，或熟悉swift开发者优先 6、有 HTML5 开发经验，了解Angular，Backbone，ReactJS等前端开发框架优先 7、英语听说读写流利，有外企任职经验者优先</t>
  </si>
  <si>
    <t>冠脉堂信息科技（上海）有限公司</t>
  </si>
  <si>
    <t>1、负责Android平台的移动终端应用架构与开发； 2、解决各类型、品牌手机的系统兼容问题； 3、关注Android技术及架构设计，根据产品需求开发相关的移动产品； 4、参与项目需求分析、产品设计、前台开发及发布；  任职要求 1、两年以上实际ANDROID平台开发经验，有前端开发经验优先； 2、熟练掌握Java语言，具有良好的编程风格与编码技巧； 3、熟悉Android框架及各种特性，掌握Android的线程机制，并熟练使用多线程。 4、熟悉多种网络通讯协议、数据库、多线程、xml/json格式数据的解析等方面的知识；精通HTTP/Socket通信编程。 5、精通UI布局,对手机软件性能优化、内存优化有一定经验者优先； 6、基础扎实，对数据结构、基本算法熟练掌握，具备算法设计能力； 7、具有至少两款android应用的设计和开发经验，能够独立设计和开发，作品能上线者优先。 8、具备多语言(java,javascript,html5,object-c,swift)实践能力者优先。</t>
  </si>
  <si>
    <t>高级web前端工程师</t>
  </si>
  <si>
    <t>负责电商平台前台的技术架构与开发； 使用TDD为指导进行开发； 与项目经理协同完成计划制定及执行。  职位要求： 1）具有大型网站开发项目经验，拥有大型平台的研发架构设计经验、协作开发的项目经验； 2）扎实的前端基础，有react/angular/vue的前端开发经验； 3）对前端的数据，状态管理有深刻的认识； 4）了解另外一门Web开发相关语言 (Java/Ruby/Python)； 5）了解GitHub/Linux 6）有高并发电商业务Web开发经验优先； 7）有一定的英语表达能力，CET4及以上加分； 8）优秀的沟通表达能力，良好的创新意识和高度的责任心，适应能力强。  工作地点：杭州，上海</t>
  </si>
  <si>
    <t xml:space="preserve"> 岗位职责 1、参与公司软件产品的原型/UI/需求评审,并从用户角度提供评审意见； 2、根据需求文档设计测试矩阵、测试方案和测试用例； 3、根据项目节点评估测试工作量并输出测试计划； 4、执行功能测试、性能测试、回归测试等日常版本测试工作； 5、根据测试结果总结测试过程中发现问题并编写测试报告； 6、优化测试流程并完善测试标准和规范，保证软件良好的用户体验。 专业技能要求 1、全日制本科以上学历，计算机相关专业； 2、1年以上测试工作经验优先，掌握基本的软件测试理论,熟悉软件测试的基本方法、流程和规范； 3、熟练运用各种黑盒测试用例设计方法； 4、熟悉linux命令和mysql数据库应用,能独立搭建测试环境，了解HTTP,TCP/IP协议； 5、熟练应用bug管理工具（如禅道,QC,TFS,Jira,Bugzilla等）； 6、至少了解或掌握一门脚本开发语言(如ruby/python/vbscript)； 7、熟悉自动化测试工具（如QTP/Selenium等），有自动化实践经验积累者优先考虑； 8、熟悉性能测试工具LoadRunner或Jmeter，有性能测试及优化经验者优先考虑。 </t>
  </si>
  <si>
    <t>五险一金 绩效奖金 专业培训 年终奖金 节日福利</t>
  </si>
  <si>
    <t>iOS开发工程师： 1、负责公司iOS客户端的项目开发 2、负责高质量的设计与编码，承担重点，难点的技术攻坚，参与项目架构设计与实现； 3、和产品经理，测试工程师配合 ，深度参与手机产品需求讨论，功能定义等； 4、根据产品需求，针对ios应用进行开发和不断优化，以及ios应用的版本管理； 5、能按照项目计划，高质量完成开发任务。 任职资格： 1、3年以上ios平台经验； 2、精通swift，精通objective-c语言，熟悉iPhone平台开发，测试工具及发布相关流程 3、熟练掌握iosSDK中的ui、网络、数据库、XML/JSON解析等开发技巧， 4、熟练MAC，os，x，xcode开发环境，对终端产品的ui/ue有独到的见解 5、沟通能力好，有良好的责任心团队协助精神，能够承受较强的工作压力</t>
  </si>
  <si>
    <t>五险一金 员工旅游 弹性工作 绩效奖金</t>
  </si>
  <si>
    <t>职位描述： 1. 负责运维相关规范，流程的制定及推进实施； 2. 负责公司云服务器、IDC数据中心、网络规划的管理和优化，保障运维安全； 3. 负责运维数据的分析，找出瓶颈，评估容量，完成扩容、架构改造等工程； 4. 保障系统正常高效运行，设计自动化运维方案，制定管理策略； 5. 负责运维团队的管理，制定团队工作目标，培养运维人才；  任职要求： 1.本科以上学历，计算机相关专业，5年以上相关工作经验，2年以上团队管理经验； 2.精通Linux系统，具有丰富的系统管理、故障处理与性能调优经验； 3.熟悉各种虚拟化技术，分布式管理、容错、备份，负载均衡等技术； 4.精通Shell/Python/Ruby/Perl等至少一门脚本语言, 5.热爱系统运维工作，能承受压力，有一定的领导能力，具备较强的交流、沟通和表达能力，具备很强的问题分析和解决能力； 6.有中大规模互联网运维经验者优先； 7.有微服务化持续集成、交互，灰度发布经验者加分； 8.有Docker、Kubernetes等容器化解决方案经验者加分。</t>
  </si>
  <si>
    <t>五险一金 补充医疗保险 绩效奖金 年终奖金 定期体检</t>
  </si>
  <si>
    <t>平台开发工程师</t>
  </si>
  <si>
    <t>iOS开发工程师 (职位编号：BX-2017-技术部-01)</t>
  </si>
  <si>
    <t>岗位职责： 1、负责公司阅读类产品的需求分析、功能开发及性能优化； 2、独立承担并完成相应的开发任务，编写高质量代码以保证产品的稳定性； 3、配合相关同事进行架构设计及规范化工作。  任职要求： 1、计算机相关专业本科及以上学历，2年以上iOS开发经验； 2、扎实的Objective-C、Swift基础，熟练掌握Foundation、UIKit，熟练掌握多线程、数据库、Runtime等，熟悉开发、测试及调优工具； 3、熟悉常用的架构模式，如MVC、MVVM、单向数据流；熟悉常用的设计模式；熟悉函数响应式编程； 4、熟悉网络通信及常用的数据传输协议 5、了解CoreText、TextKit，了解Texture为宜。 6、善于探索及钻研新技术、具有良好的分析能力和解决问题的能力，勇于面对挑战； 7、工作积极主动，具有良好的责任心，善于沟通，具备较强的团队协作意识和能力。</t>
  </si>
  <si>
    <t>高级测试工程师(006175) (职位编号：glodon006175)</t>
  </si>
  <si>
    <t>五险一金 补充医疗保险 餐饮补贴 定期体检 绩效奖金</t>
  </si>
  <si>
    <t>1. 从事图形平台底层显示和算法的测试工作；
2. 识别产品功能、性能问题，配合开发人员制定调优方案，并推动问题的解决；
3. 负责测试需求分析、测试案例编写及撰写项目测试报告等；
4. 在敏捷小组内推动质量管理的相关活动； 1. 计算机等相关专业大学本科及以上学历，2年以上测试工作经验，熟悉测试各种方法；
2. 至少熟悉C++/C/Ruby/Python/JavaScript/Java其中一门语言，具有一定的编码能力；
3. 有开发（含自动化框架开发）经验优先;
4. 熟悉Scrum、CMMI、ATDD，有图形产品相关工作经验优先；</t>
  </si>
  <si>
    <t>iOS开发</t>
  </si>
  <si>
    <t>上海辉畅网络科技有限公司</t>
  </si>
  <si>
    <t>周末双休 五险一金 交通补贴 餐饮补贴 绩效奖金</t>
  </si>
  <si>
    <t>IC验证资深工程师</t>
  </si>
  <si>
    <t>上海视涯信息科技有限公司</t>
  </si>
  <si>
    <t>五险一金 绩效奖金 节日福利 年终奖金 定期体检 免费班车 包住宿 加班补贴 专业培训 全勤奖</t>
  </si>
  <si>
    <t xml:space="preserve"> 工作职责 1.负责搭建模块级到系统级可重用的验证环境及验证平台； 2.负责编写测试用例，并进行调试、收集分析验证覆盖率； 3.参与改进并完善公司的芯片验证流程； 4.负责编写芯片批量测试用例，协助测试工程师搭建硬件测试平台，完成芯片的功能、参数测试。 5.进行MIPI,DP,LVDS,I2C,SPI等接口验证。 6.进行driver内部算法验证。 7.*** 基础任职资格要求 1.2年至5年工作经验或至少有一个IC设计项目的验证经验； 2.本科及以上学历，微电子与固体电子学、电子工程类、通信工程类专业； 3.熟悉ASIC芯片全开发流程(COT/SoC均可)； 4.熟练掌握HDL语言：verilog/systemverilog； 5.熟练使用FPGA：altera/xilinx/lattice至少一种。 6.熟悉MIPI DSI协议、VESA DSC压缩协议。 岗位技能要求 1.了解TFT驱动原理,LCM产品生产流程.项目开发流程 2.掌握Driver/DC-DC/LED Driver/Decoder/TCON等工作原理. 3.对验证方法学的熟练使用：VMM/UVM/OVM之一； 4.脚本的熟练使用：sh/perl/TCL/Makefile/Python/Ruby至少一种。 </t>
  </si>
  <si>
    <t>恩士迅信息科技（上海）有限公司</t>
  </si>
  <si>
    <t>做五休二 周末双休 带薪年假 五险一金 绩效奖金 专业培训</t>
  </si>
  <si>
    <t>岗位职责： 1. 为银行客户提供现场服务，如季度运营回顾会议和现场紧急支援； 2. 通过电话和电子邮件支持银行客户解决日常操作问题和系统问题； 3. 为客户提供巡检报告，跟踪发现报告中的问题，向客户提供合理的建议； 4. 为SWIFT客户提供现场现场支持； 5. 给客户提供培训，包括培训操作技能和系统维护技能。  岗位要求： 1. 计算机及其相关专业本科以上学历； 2. 2年以上银行IT服务工作经验； 3. 熟悉操作系统，如AIX、Linux和Windows Server 2016； 4. 良好的沟通能力和团队建设能力； 5. 良好的英语口语和书面表达能力； 6. 有责任心，认真，积极，努力工作。</t>
  </si>
  <si>
    <t>Software Engineer-ATS &amp; TOOLS（软件工程师 ）</t>
  </si>
  <si>
    <t>上海电气泰雷兹交通自动化系统有限公司</t>
  </si>
  <si>
    <t>补充公积金 免费班车 员工旅游 餐饮补贴 五险一金</t>
  </si>
  <si>
    <t>KEY JOB FUNCTIONS Design large scale distributed subway signaling control system software using C++ language，MFC, in windows environment, and Ruby, Perl scripts. 设计基于Windows的大型分布式地铁信号控制系统软件, 其中会使用C++，MFC，Ruby，Perl脚本语言 Understand computer hardware interface which are applied in lab environment simulators. 理解计算机硬件接口，以能够开发实验室环境模拟器 Understand and debug TCP/UDP IP, CAN-BUS, Serial communication protocols，MODBUS, GENA applied in existing large scale distributed systems; 理解并能够调试大型分布式系统的各种通信协议接口，如TCP/IP,CAN总线，串口线，MODBUS, GENA等 Conduct automatic functional regression testing using script language, i.e. Perl, or Ruby; 执行自动化的功能回归测试，其中会使用到Perl和Ruby等脚本语言 Follow software engineering processes including development lifecycle complying with CENELEC standards, change control, configuration management and coding rules; 遵循包括软件开发生命周期（依据CENELEC制定）、变更控制、配置管理、编码规范等软件工程流程 Participate in the design, code and peer review meeting with local and international teams. 参加设计、代码和同行评审会议，参与者包括本地和国际团队 Perform in-house and field testing and test support 为实验室和现场测试提供技术支持 BASIC SKILL LEVEL REQUIREMENTS B.Sc. Electrical Engineering, Computer Science or equivalent. 电气工程、计算机科学本科或相关专业 5 years+ relevant working experience 5年及以上相关工作经验 SPECIFIC SKILL LEVEL REQUIREMENTS Knowledge of software engineering practice including development lifecycle, change control and configuration management ect. 软件工程知识，包括开发生命周期、变更控制和配置管理 Proficient C++ programming language skills/experiences (5 yrs+) in large scale distributed software system 雄厚的C++语言知识和大型分布式系统的开发经验 （5年以上） Familiar with OOD(Objective Oriented Design) and OOP(Objective Oriented Programming) skills and have experiences using UML tools to perform the system design 熟悉面向对象的设计面向对象的编程，具有实用UML工具进行系统建模和设计。 Experience in a popular scripting language, i.e. Perl, Python or Ruby. 熟悉使用至少一种流行的脚本语言，例如 Perl, Python 或Ruby Exposure to the design and maintenance of large distributed systems 具有设计或者维护大型分布式系统的经验 Exposure to network programming 熟悉网络编程 Experience with automated testing frameworks and methodologies 具有自动化测试经验，熟悉自动化测试方法 Strong debugging skills; the software system is complex and composed of numerous subsystems, often supplied by different vendors. Figuring out a problem in very limited time window is needed in same emergency case. 由于系统结构的复杂性以及包含子系统数目繁多，与不同供应商进行接口，需要具备很强的调试经验 Experience or education in rail signaling technologies is an advantage 铁路、地铁信号系统技术背景和经验 Strong skills in English communication (Speaking, Reading, Writing) 较强的英语听说读写能力</t>
  </si>
  <si>
    <t>研发技术经理</t>
  </si>
  <si>
    <t>德沃美学集团</t>
  </si>
  <si>
    <t>负责组内项目任务规划管理和进度控制 负责组内技术架构设计、维护和关键技术问题解决 负责组内产品代码质量控制和复查 负责组内关键代码编写和组间工作交互 任职资格: 全日制本科专业毕业并获得至少1个学士学位 计算机、数学相关专业毕业，985，211学校优先 2年以上研发工作经验，1年以上模块级架构设计经验，有带领团队经验优先 扎实的计算机软件基础，熟练使用至少1种静态后端语言（Java，C#，Kotlin，C++等） 熟练使用至少1种动态后端语言（Python，NodeJS，Ruby，Groovy等） 熟练使用至少1种关系数据库（MySQL，PosgtreSQL，SQLServer等） 熟练使用至少1种NoSQL数据库（Redis，Memcache，BerkelyDB等）  熟悉Web前端基础技术（HTML，CSS，JS）及至少1种Web前端框架（Vue，Angular，ElementUI等</t>
  </si>
  <si>
    <t xml:space="preserve">  1、从事iOS客户端软件研发与现有产品维护；  2、参与产品需求分析及应用功能模块的详细设计及代码实现；  3、与设计师和产品经理紧密配合，实现有丰富界面交互的产品需求；  4、参与相关功能模块文档的撰写和维护；  5、验证和修正测试中发现的bug；  6、学习和研究新技术以满足产品的需求。  任职要求：  1、计算机专业毕业，本科及以上学历，1年以上工作经验；  2、扎实的Objective-C编程基础，熟悉Swift语言；  3、深刻了解iOS基础架构、组件、性能优化、内存优化；  4、深入了解内存管理    </t>
  </si>
  <si>
    <t>南京雪糕网络科技有限公司</t>
  </si>
  <si>
    <t>手机软件开发工程师android</t>
  </si>
  <si>
    <t>五险一金 餐饮补贴 专业培训 员工旅游 绩效奖金 年终奖金 弹性工作</t>
  </si>
  <si>
    <t>1、使用Cocos2dx或Cocos-JS开发IOS/安卓手机游戏 2、根据策划文档，快速高质量完成游戏功能 3、根据运营需求，接入各平台SDK，维护自己的SDK 4、线上游戏BUG快速定位并修复 5.脚本工具开发 岗位要求： 1、本科及以上学历，英语四六级，一年以上游戏客户端开发经验，喜欢游戏者优先 2、熟悉Cocos2dx的各个模块的接口，熟悉cocos2dx各控件的使用方法 3、负责开发具体的游戏逻辑模块，编码思路清晰，代码整洁，有优化代码性能的习惯 4、能熟练使用C++ 和 java 进行开发，会用objective-c接入SDK 5、 熟练使用Mac操作系统和使用XCode进行开发，熟悉AppStore提审流程和IOS越狱/Android App打包和发布流程 6、 熟悉cocos2dx中接入第三方SDK的流程，有any sdk接入经验者优先 7、熟悉脚本的基本用法(Shell、Python、Ruby等脚本的一种) 8、 有SDK开发经验者优先</t>
  </si>
  <si>
    <t>开发Android操作系统即时通讯软件。   岗位职责：  1、与后台开发工程师协作,完成各种数据交互/动态信息展现和用户的互动；  2、根据需求分析、产品设计完成模块设计、编码、真机测试等工作，对软件质量负责；  3、负责APP页面开发、维护，优化软件的易用性，提升用户使用体验；  4、及时解决APP开发、验证和修正过程中发现的问题，保证公司产品的质量和开发进度。  Android软件开发工程师 任职要求：  1、大专以上教育水平，计算机专业优先；  2、精通Java编程语言，2年以上的Android手机平台开发经验；  3、精通Android开发平台及框架原理，熟悉Android SDK；  4、精通Android开发技术(Android Studio / Eclipse, Gradle is a MUST)、Android相关开发测试工具的使用；(Monkey, Appium)  5、熟练掌握Android下json/xml解析，多线程操作，加密和网络通信；  ios软件开发工程师  任职要求： （1） 大专以上教育水平，计算机专业优先； （2）两年工作经验； （3）精通Windows，Linux软件开发； （4）有独立IOS 应用程序开发经验，有微信开发实际经验者优先。 （5）要求富有团队合作，较强的沟通交流能力，勤奋真诚； （6）熟练掌握OC，Swift编程语言，有良好的编程风格； （7）对ios常用framework,Runtime，内存管理，对象的生命周期有清晰的认识。 （8）精通UI布局，Animation动画，以及多线程开发。 （9）对不同设备，尺寸，系统版本的适配，以及新旧项目的开发与维护。</t>
  </si>
  <si>
    <t>软件开发工程师（web前端）</t>
  </si>
  <si>
    <t>五险一金 员工旅游 通讯补贴 专业培训 绩效奖金 年终奖金 定期体检 福利优厚 健康理疗 技术牛人多</t>
  </si>
  <si>
    <t>工作职责： 1、 负责公司前端框架的研发、维护和更新工作； 2、 参与前端框架分析、设计、实现、测试、性能调优； 3、对产品的易用性、交互及功能进行分析，能提出优化现有产品的用户体验的方案； 4、负责新产品界面及交互流程、用户操作流程的设计工作，在用户体验方面负责设计开发工作。  任职资格： 1、计算机或者相关专业本科毕业，优秀者大专亦可； 2、有3年以上WEB前端开发经验； 3、熟练掌握JavaScript、Ajax、jQuery、BootStrap、Json等Web开发技术及框架； 4、熟悉模块化开发，功能与界面的剥离； 5、对Web前台性能优化以及Web常见漏洞有一定的理解和相关实践； 6、至少熟悉angular、vue、react其中一种MVVM框架； 有以下任一经验的，优先录用: 1、熟悉当前流行的 JavaScript 类库：AngularJS，reactJS，vueJS； 2、编写过前端组件，在github有前端作品，或有参与知名项目的编码或缺陷提交； 3、有nodeJS开发经验或全栈开发经验或熟悉一门后端语言Ruby、PHP、JAVA。 4、有WebGL或three.js工作经验的优先。有智慧城市可视化项目工作经验优先。</t>
  </si>
  <si>
    <t>奇益爷爷互联网科技有限公司</t>
  </si>
  <si>
    <t xml:space="preserve">1、负责在 iOS 平台下的应用程序设计、开发、发布和维护；  2、负责 iOS 项目的架构设计、方案的制定；  3、跟进 iOS 的新技术发展，编写设计开发及实现文档； 4、负责优化移动产品的质量、性能、用户体验。 二、任职要求：  1、精通 Objective-c/Swift 编程； 2、熟悉数据库/多线程/图形动画等高级应用编程； 3、熟练掌握 TCP、HTTP 等网络传输协议、数据库、XML/JSON 等常用技术； 4、熟悉常用设计模式，iOS 架构设计有较深认识； 5、熟悉 SDK 的封装； 6、iOS 性能优化、内存优化、UI 流畅度优化有深刻了解并有相关技术积累； 7、熟练使用 Git、SVN 代码管理工具。 8、了解 webview 原理和前端开发，有 Native、H5 混合编程和优化经验优先； 9、熟悉 Hybrid/Weex/ReactNative 相关技术者优先。  </t>
  </si>
  <si>
    <t xml:space="preserve"> 1、负责业务系统服务器环境配置和调试； 2、负责及时响应生产环境的监控预警、故障及突发情况的定位、分析和解决； 3、负责机房的网络设置、维护和优化、网络的安全监控、系统性能管理和优化、网络性能管理和优化； 4、保障业务系统及网络环境的持续稳定运行； 5、推动程序架构与部署优化，优化和控制运营成本、实施运维自动化； 6、完成领导临时交办的各项工作。 岗位要求： 1、计算机及相关专业，本科及以上学历，5年以上系统运维经验，熟悉Windows、Linux、Docker、软硬件环境、系统管理和优化，熟练安装、部署、优化各种服务； 2、熟悉常见的服务器基础设施（Nginx、MySQL、PostgreSQL、MongoDB、Hadoop、Redis、Elasticsearch、Kafka、Zookeeper等）； 3、熟悉主流监控系统Zabbix等使用、维护和部署； 4、熟悉混合云架构和主流云服务，有Kubernetes容器实施运维经验 5、了解常见的网络设备的安装配置管理，例如路由器、交换机、防火墙等； 6、熟悉Shell、Go、Ruby、Python中的一门或多门语言，有一定编程能力； 7、主动性强，能主动学习新技术，富有团队精神； </t>
  </si>
  <si>
    <t>高级Java系统架构师</t>
  </si>
  <si>
    <t>上海喜盈门集团</t>
  </si>
  <si>
    <t>iOS岗位职责： 1、根据产品需求完成架构和模块设计、开发工作； 2、及时处理、协调和解决项目进程中的问题，按时提交高质量的代码，保证项目按计划进行； 3、改善软件的易用性，提升用户使用体验； 4、负责移动平台新技术研究，功能扩展，现有开发方法的改进。 职位要求 1、大专或以上学历，计算机相关专业，3年以上工作经历，具备良好的沟通能力和自我学习能力; 2、精通Objective-C，并熟悉Swift; 3、熟练掌握Xcode, Interface Builder等工具，熟悉面向对象编程和MVC设计模式; 4、熟悉IOS操作系统，包括内存管理，任务管理等; 5、熟悉网络通信技术，包括网络协议，数据编码和加密算法; 6、有强烈的责任心和团队精神，善于沟通和合作；可以独立或团队完成App的开发；  7、有IM以及Android开发经验者优先。</t>
  </si>
  <si>
    <t>经验及行业背景：
1、大学本科以上学历，计算机或软件工程等相关专业
2、3年以上iOS开发经验，能使用swift独立开发产品，拥有线上成熟app项目；
3、良好的面向对象编程思维，编码习惯；思路清晰、善于思考；
4、有互联网金融行业、appstore上线经验者优先，尤其汽车金融、银行APP交付经验。
专业知识及技能：
1、熟悉 c, c++ 以及objective-c编程技术,对于基本概念、开发环境有充分了解；
2、熟悉使用xcode相关工具集,以及ios sdk；
3、熟练使用代码、Interface Builder实现界面布局；
4、具备macos/ipad平台开发经验者优先；
5、熟悉opengl、arc技术,或app store上有应用作品更佳。</t>
  </si>
  <si>
    <t>Java开发工程师/后端工程师</t>
  </si>
  <si>
    <t>上海小莫网络科技有限公司</t>
  </si>
  <si>
    <t>五险一金 周末双休 带薪年假 通讯补贴 交通补贴 餐饮补贴 绩效奖金</t>
  </si>
  <si>
    <t>1、 网络服务（Web Service）及相关后端业务功能的设计与实现 2、 网站后端服务的设计与实现 3、 与系统其他模块之间的通信接口的设计与实现 任职要求： 1、 计算机本科或相关专业以上学历 2、 熟练掌握Java，了解Web Service和网站构架 3、 熟练掌握SQL语言和数据库基本原理 4、 熟悉Linux / Unix操作系统和开发环境 5、 具有较强的学习能力和独立解决问题的能力，具有良好的团队合作精神 6、 熟悉一种或多种 SQL 数据库，如 PostgreSQL ，MySQL的配置与优化的优先 7、 熟悉一种或多种 NoSql 数据库，如 Cassandra，HBase 等的配置和优化的优先 8、 熟悉Python / Ruby / PHP中的一种或多种语言的优先 9、 熟悉网站前端开发技术的优先</t>
  </si>
  <si>
    <t>五险一金 绩效奖金 定期体检 美女如云 团队氛围优</t>
  </si>
  <si>
    <t>1.全面负责iOS端产品的开发、运维、技术文档编写工作； 2.与产品经理、技术经理对接产品需求，参与需求评审，确定实现方案，完成产品从无至有的过程； 3.承担iOS端产品核心模块的业务代码编写； 4.持续学习移动开发的前沿技术，不断优化产品技术框架。  技能要求: 1. 计算机及相关专业本科及以上学历，一年及以上工作经验； 2. 精通Objective-C/Swift语言，了解iOS平台及开发框架原理，熟悉常用设计模式、数据结构与算法； 3. 熟练运用常用的iOS原生与第三方框架，擅长iPhone/iPad平台的自定义UI组件开发； 4. 有创新精神, 对移动端相关技术有浓厚兴趣，有不断提升自己的学习意识； 5. 有良好的沟通能力和团队协作能力，以及严谨的工作态度。</t>
  </si>
  <si>
    <t>上海达龙信息科技有限公司</t>
  </si>
  <si>
    <t>带薪年假 绩效奖金 专业培训 五险一金 股票期权</t>
  </si>
  <si>
    <t>五险一金 员工旅游 餐饮补贴 绩效奖金 弹性工作</t>
  </si>
  <si>
    <t>负责IOS 需求开发，上线，维护，版本迭代工作  任职资格： 1，计算机或软件工程相关专业； 2，2年或以上开发经验，熟悉Objective-C,熟悉Swift; 3,具备良好的分析解决问题能力，良好的学习习惯，工作积极主动，责任心强； 4，吃苦耐劳，抗压能力强</t>
  </si>
  <si>
    <t xml:space="preserve">1、统招本科或以上学历,211、985院校计算机相关专业优先; 2、有一定的编程能力(熟悉Objective-C或Java编程，并了解Ruby/Python/JavaScript/Shell其中至少一种)； 3、熟练使用常见的iOS应用调试工具(Xcode、XcodeCommandlineTools、HTTP代理、抓包工具等)； 4、熟练使用常见的Android应用调试工具（AndroidSDK、AndroidStudio、HTTP代理、抓包工具、ADB等）； 5、熟悉Android/iOS/H5等前端系统的测试方法。具有移动端专项测试的实际经验和移动端自动化测试的实践经验； 6、熟悉移动端Crash分析和解决方法以及模拟器特性和相关的移动端测试方法。综合素质能力要求： 7、良好的团队合作能力和沟通能力，owner意识，业务和技术驱动能力深入的问题发掘能力，推动，优化的能力业务的深入理解和推动能力  </t>
  </si>
  <si>
    <t>IOS开发工程师 (职位编号：SH20180725)</t>
  </si>
  <si>
    <t>上海新虹伟信息科技股份有限公司</t>
  </si>
  <si>
    <t>岗位职责： 1. 负责IOS APP架构设计及开发； 2. 负责掌握第三方SDK/API的调用和功能实现；持续优化用户体验并保证产品的兼容性和执行效率； 3. 根据设计文档和需求说明完成代码编写、调试、单元测试与维护，确保项目进度和质量； 4. 协助制定测试计划，及时发现并修复BUG。  岗位要求：
1. 计算机相关专业本科以上学历，3年以上IOS实际项目开发经验；有过大用户量(100万)项目经验者优先。 2. 熟练掌握objective-C/swift语言，具有较好的代码编写风格和操作习惯； 3. 熟练使用代理设计模式、单例模式、mvc模式以及通过通知或KVO实现的观察者模式； 4. 熟练使用UIKit控件布局UI界面以及对相应控件进行封装重写，以满足项目的实际需要；熟练使用Masonry第三方框架进行页面控件布局； 5. 掌握IOS下的网络编程，熟悉HTTP网络请求、多线程开发、JSON数据解析、数据上传、熟悉使用第三方的开源网络框架ASIHTTPRequest和AFNetWorking请求网络，熟悉断点续传并以此为基础进行下载优化； 6. 掌握IOS下的数据持久化，熟练使用属性列表、SQLite、Coredata做数据持久化，熟悉使用第三方框架EGODataBase管理数据库； 7. 熟练使用UIView动画、Layer层动画以及核心动画 来处理控件和界面，提高程序的用户体验； 8. 熟悉OC的内存管理机制（ARC/MRC）以及熟练Block的使用和管理； 9. 熟悉IOS常用类库的使用，包括AVFoundation、Mediaplayer多媒体类库、CoreLocation、MapKit、Core Animation等； 10. 熟悉svn或git版本控制工具。 11. 学习能力强，强烈的责任心，具有较强的沟通能力及团队合作精神。</t>
  </si>
  <si>
    <t>岗位职责
1.负责产品的测试工作，参与产品/项目的总体计划，参与需求、架构、测试用例的评审工作；
2.制定测试方案，设计测试数据，编写和执行测试用例，并进行缺陷跟踪和软件质量分析等；
3.负责测试中发现缺陷的风险评估，确认缺陷和协调修复缺陷；
4.保证被测系统质量，提高测试效率，能够选择并补充、完善有效的测试工具；
5.在项目中保持和项目、产品、开发等成员积极有效沟通，准确地定位并跟踪问题，推动问题及时合理地解决；
6.参与公司软件产品和项目的自动化测试工作，编写自动化测试脚本/代码，完成自动化测试用例覆盖度。
任职要求
1.熟悉测试流程与敏捷开发流程，能独立完成相关测试文档的编写工作，对安全测试，性能测试有丰富的经验；
?2.熟练掌握功能自动化和接口自动化测试技术；
?3.熟练掌握python或java语言；有Shell或Ruby/PHP/Perl/Python等使用经验者优先；
?4.具备良好的文档写作能力；
?5.有互联网项目，金融类项目，支付类项目测试经验优先；
?6.熟悉jeckins使用,熟悉linux命令，熟悉MySQL数据库，熟悉持续集成测试理念等；
?7.能够承受一定的工作压力，能够适应加班上线；
?8.要求自驱型人才，积极主动学习公司业务和测试技术，能够适应公司文化，能够很快融入团队;</t>
  </si>
  <si>
    <t>上海固买供应链管理有限公司</t>
  </si>
  <si>
    <t>做五休二 带薪年假 五险一金 节日福利 餐饮补贴 绩效奖金</t>
  </si>
  <si>
    <t>1.负责iOS客户端程序框架设计、功能开发、应用上线发布； 2.能够独立完成iOS应用软件的开发设计工作，验证和修正测试中发现的问题； 3.能按照项目计划、需求，按时提交高质量的代码，并完成开发任务； 4.完善和优化iOS应用的基本功能，应用层各种问题的分析和解决，提升用户使用体验；  任职要求: 1、2年以上iOS开发经验； 2、作为核心开发人员在APPSTORE成功审核不少于两款APP，熟悉App发布流程； 3、精通Objective-C、Swift、Xcode等相关开发语言及工具；熟练使用iOS应用开发框架，ios常用组件开发技术，能独立开发高性能的iOS应用（熟悉RN, Flutter，weex 等混合开发技术优先考虑）  4、能够独立负责完成App开发工作、对用户体验、交互操作流程有深入理解；</t>
  </si>
  <si>
    <t>高级后端开发工程师（node.js）</t>
  </si>
  <si>
    <t>上海爸妈营教育科技有限公司</t>
  </si>
  <si>
    <t>五险一金 补充医疗保险 年终奖金 子女医疗保险 带薪年假 十三薪</t>
  </si>
  <si>
    <t>爸妈营，中国领先的专业亲子资讯平台，超过1000万爸妈选择！我们提供国际、国内最新的亲子教育、亲子游、海外游学夏令营、亲子教育家居用品等爸妈们所需要的资讯与服务~  岗位职责： 1、参与爸妈营各个系统及接口的开发工作； 2、通过迭代开发，研究并持续改善性能及可用性； 3、按照进度要求，根据产品原型和设计文档完成项目的代码开发； 4、参与设计系统方案与技术方案。  岗位要求： 1、 熟练掌握常用的 Node.js 工具/框架, 如: Express.js / Koa.js / PM2 / Bluebird.js / Mongoose.js 等； 2、熟练掌握常用数据库, 一种或多种, 如: MongoDB / MySQL / PostgreSQL / Redis / Memcached 等； 3、有其他后端语言开发经验, 一种或多种, 如: Go / Ruby / Python / Java / C++ 等； 4、了解 Node / V8 编程特性以及调试方法； 5、可以编写简单的 Shell 脚本； 6、有较强的沟通能力和团队协作能力, 乐于分享。  加分项: 1、有海量服务开发经验 2、有参与过开源项目或者 Github 上有 star 的项目 3、对持续集成, 自动化部署有了解</t>
  </si>
  <si>
    <t>1. 两年以上客户端开发经验，精通iOS平台开发；
2. 精通Objective-C/Swift开发语言，熟练运用XCode开发工具，能独立开发高性能iOS产品；
3. 精通iOS下的高性能编程及性能调优；
4. 熟悉HTTP、TCP/IP通讯协议，具备多线程编程能力；
5. 思路清晰，善于思考，能独立分析和解决问题；
6. 责任心强，具备良好的团队合作精神和承受压力能力；
7. 有HTML5开发经验者优先。</t>
  </si>
  <si>
    <t>急招：IOS开发工程师</t>
  </si>
  <si>
    <t xml:space="preserve"> 1.根据需求在IOS移动端进行APP的设计与开发； 2.参与项目的产品设计、分析、开发以及维护； 3.参与移动端的接口开发，架构设计；  岗位要求: 1、本科及以上学历，两年以上iOS APP开发经验，掌握Swift，能够独立开展工作 2、熟悉ObjectiveC,Swift，熟悉Cocoa设计模式，深入理解MVC MVVM等； 3、对性能优化、内存优化有一定经验 4、精通常用软件架构模式，熟悉多线程，网络编程（Socket、http/web service）等； 5、能独立开发App, 熟悉发布流程 ； 6、熟悉常用的设计模式、接口封装、模型创建等，具有良好的编程习惯 7、具备2~3个IOS完整项目开发经验者优先。</t>
  </si>
  <si>
    <t>IOS开发程序员</t>
  </si>
  <si>
    <t>中银通支付商务有限公司</t>
  </si>
  <si>
    <t>五险一金 补充医疗保险 交通补贴 餐饮补贴 通讯补贴 住房补贴 高温补贴 专业培训 绩效奖金 定期体检</t>
  </si>
  <si>
    <t>负责APP开发维护。 任职条件： 1.两年及以上开发经验，全日制本科学历 2.熟练掌握ios开发，了解ios框架
3.熟练掌握OC或者swift语言，了解面向对象的设计思想及常用设计模式
4.熟练使用java语言，能独立开发承担APP产品研发能力
5.掌握各种基础数据结构，通用算法，常用通讯协议
6.责任心强、有良好的沟通和团队的协作能力，主动好学，具有较强抗压能力</t>
  </si>
  <si>
    <t>高级Linux运维工程师</t>
  </si>
  <si>
    <t>六险一金 补充医疗保险 专业培训 年终奖金 弹性工作 定期体检</t>
  </si>
  <si>
    <t>清算专员（国际业务方向）</t>
  </si>
  <si>
    <t>职位描述： -管理大型Hadoop集群环境，处理所有Hadoop环境构造，包括设计，容量规划，集群建立，性能调优和后续监控 -为企业级系统软件包括容量模型评估并推荐系统软件和硬件 -致力于存储服务不断扩大的架构的可靠性，性能，易管理型和价格 -与 IT和开发团队中的核心支持人员合作完成自动化部署和基础设施的运维。用Puppet或其他自动化工具管理，部署和安装基础设施 -与IT运营团队合作改善产品容量：测试，kernel问题，兼容性和定制化软件新版本的部署 -识别硬件和软件的技术问题，存储或相关系统的故障 -创建利用率和性能的指标和措施 -规划和部署新的/升级的硬件和软件发布，还有存储基础设施 -负责监控Linux社区和给团队汇报重要的变化/扩展 -能够与全球团队合作，互动和对话 -研究和推荐创新自动化管理系统任务的方法，识别资源利用的方法，简化远程/全球技术问题 -随时回应系统报警及其他相关工作  要求 -5年或以上的Linux运维经验 -深刻理解自动化工具（Puppet, chef, ansible) -熟练至少一种技术：Python，Perl，ruby或Bash -有远程监控和用Nagios，ELK处理问题的经验 -能够用Chef, Puppet, Ansible or a shell创建自动化 -良好的合作和沟通能力，能跨团队合作  优先录用条件 -擅长书面沟通和书写文档 -有安全，性能和灾难恢复的知识和实践经验 -流利的英语沟通和书写文档的能力 -有复杂网络基础设施包括防火墙，VLANs和负载平衡器的经验 -AWS和Google计算经验优先考虑 -1年Hadoop（HDFS &amp; MapReduce）相关经验优先 -熟悉Hadoop生态圈的各个功能组件(如KMS, Kerberos, Ranger, Encrypt Zone, HIVE, HBASE)的安装，建立和维护优先 -深入理解Hadoop设计原理，集群连通性，安全和影响大规模系统性能的因素 -性能调优，容量规划和承受负载经验优先考虑</t>
  </si>
  <si>
    <t>五险一金 带薪年假 弹性工作 节日福利 绩效奖金</t>
  </si>
  <si>
    <t xml:space="preserve">工作职责: 1、负责跨境汇款组日常收支汇&amp;退汇操作，跟踪支付状态(SWIFT 查询、电报核对、差错处理等) , 日终整理核算数据制表，与财务对接结账数据提供； 2、 负责国际汇出汇入业务费用统计核算，相关后台系统数据维护以及预算评估及时对接财务做好费用成本预留调拨工作； 3、负责外币账户间资金调配，及时做好资金清结算划转； 4、 负责与合作渠道端对账以及配合客户完成关于结算问题的差错对账，积极对外服务； 5、 负责相关银行账户 U-key 保管及密保管理； 6、负责相关后台系统监管及维护，参与制定及优化清结算业务流程及操作规范，并提出清结算相关系统优化需求并跟进联调上线； 7、 参与合作渠道、新项目交易流程及资金流程设计，衔接产品开发和日常运营； 8、协助部门领导完成业务梳理及分配交代的其他任务。 任职资格: 1、至少3年以上清结算或财务相关经验； 2、有支付行业、银行外汇、跨境电商等相关领域，外汇资金收支汇款工作经验者优先； 3、需英语读写流利、口语交流顺畅，大学英语四六级以上；（专业四级、八级者优先考虑）； 4、 有较强的文字能力及总结能力，熟练使用Word、Excel、PPT等办公软件； 5、 对数据敏感，思路清晰，逻辑周密,能识别与把控业务中的风险点并在流程上进行把控； 6、 有较好的沟通、协调能力，做事积极主动，有耐心、责任心、上进心，具有良好的客户服务意识和团队合作精神。 </t>
  </si>
  <si>
    <t>广州米速信息科技有限公司</t>
  </si>
  <si>
    <t>餐饮补贴 绩效奖金 年终奖金 员工旅游 股票期权 周末双休 五险 在职分红 休闲茶点</t>
  </si>
  <si>
    <t>岗位职责： 1、参与需求讨论和评审； 2、需求的测试分析以及测试方案输出； 3、输出测试用例； 4、测试用例的执行以及缺陷管理； 5、输出测试报告，及时进行风险反馈； 6、测试用例的自动化； 7、测试的效率提升。 任职要求： 1、扎实的软件测试理论基础； 2、熟悉Java编程语言和常用的框架； 3、掌握Python/Shell/Ruby至少一门脚本语言； 4、熟悉常用的测试框架和工具； 5、熟悉常用的Linux命令； 6、掌握基本的MySQL相关知识； 7、掌握性能测试的方法以及工具使用； 8、了解安全测试的基本类型。</t>
  </si>
  <si>
    <t>上海欣哲国际货物运输代理有限公司</t>
  </si>
  <si>
    <t>做五休二 周末双休 五险一金 节日福利 绩效奖金 餐饮补贴 高温补贴</t>
  </si>
  <si>
    <t xml:space="preserve">岗位职责： 1.负责新系统研发和老系统的维护工作，优化代码并保持良好兼容性； 2.持续改进当前产品的后端功能，优化性能，并不断提高系统稳定性； 3.遵守各种研发规范，保证研发过程的持续改进； 5.能够快速理解产品设计文档，并有效参与评审； 6.能编写相关设计文档，并完成高质量的代码实现和单元测试。 任职要求： 1.计算机或相关专业，3年以上J2EE项目经验； 2.熟练使用Spring，SpringMVC, MyBatis，Redis，Maven，MQ，Git等主流技术，熟悉IO和多线程； 3.熟练掌握微服务架构，有Spring Cloud开发经验； 4.能熟练使用mysql\sqlserver；有过数数据仓库、数据分析项目经验尤佳； 5.熟练掌握基于H5\CSS3\Jquery的前端应用开发、掌握Bootstrap、ngularjs、 vue.js尤佳； 6.熟悉敏捷开发相关理念、工具(Confluence、JIRA)，并有实际的敏捷开发项目经验(Scrum, XP, Lean, Kanban)； 7、会linux常用命令、掌握Shell、Ruby、Python在内的一种或多种脚本语言尤佳； 8、具有国际货代、供应链、运输管理、仓储项目经验者优先； 9、责任心强，执行力强 、有恒心和毅力、具备良好的团队合作精神和承受压力的能力； 10、具备前端开发能力、有过敏捷项目经验优先考虑。 </t>
  </si>
  <si>
    <t>上海蜂阁信息科技有限公司</t>
  </si>
  <si>
    <t>深圳市大疆创新科技有限公司</t>
  </si>
  <si>
    <t>五险一金 年终奖金 弹性工作 节日福利 岗位晋升</t>
  </si>
  <si>
    <t>工作职责： 1. 负责 Windows/Mac/Linux 客户端软件的设计、开发及优化工作； 2. 负责内部研发工具的设计、开发及优化工作； 3. 负责移动端跨平台模块的设计、开发及优化工作。  任职资格： 1. 本科及以上学历，计算机相关专业，2年以上相关工作经验； 2. 精通 C/C++、Go、Java 等至少其中一种编译型语言，熟悉 Python、Ruby、Lua 等至少一种脚本语言； 3. 精通 Windows/Mac/Linux/Android/iOS 等至少一个平台； 4. 熟悉面向对象设计，熟悉设计模式，具备一定架构能力； 5. 在客户端、服务器、嵌入式、驱动开发、网络安全、视频直播等某个领域有较深入研究者优先。</t>
  </si>
  <si>
    <t>五险一金 员工旅游 餐饮补贴 绩效奖金 年终奖金 定期体检 年轻化团队 扁平化管理</t>
  </si>
  <si>
    <t>你将负责：  1、iOS终端（包括iPhone，iPad等）应用程序设计、开发、测试与维护  2、负责iOS终端应用程序相关开发文档的编写整理  3、与服务器端进行接口定义与对接  4、能理解平台需求、设计文档，并有效参与评审  5、能编写相关设计文档，并完成高质量的代码实现和单元测试  6、对所负责的模块有维护责任，及时解决出现的问题，并能解答、解决问题   期待中的你：  1、2年以上移动开发经验；  2、熟悉ios系统及开发环境；  3、有扎实的C/C++语言基础，熟悉C/C++程序开发，深刻理解指针和内存管理；  4、熟悉Objective C/Swift开发,熟练使用Xcode进行开发；有AppStore 上线经验；  5、熟悉iOS UI框架；对网络通信有较深刻的理解和经验；   6、熟悉iPhone/iPad等开发工具和相关开发测试工具的使用；</t>
  </si>
  <si>
    <t>高级性能测试</t>
  </si>
  <si>
    <t>北京汉克时代科技有限公司</t>
  </si>
  <si>
    <t>1、计算机相关专业，本科及以上学历，五年以上工作经验，其中3年以上专职性能测试经验；
2、熟练掌握LoadRunner或Jmeter性能测试工具，以及性能监控工具；
3、掌握http、webservice、socket、pop、smtp等协议的性能测试；
4、熟悉主流数据库以及常见的NoSQL存储，如Redis、MongoDB等；
5、熟练使用Linux操作系统、主流的中间件，熟悉TCP/IP、HTTP、Socket等网络协议；
6、熟悉性能基准测试、压力测试和稳定性测试的工具和方法；
7、具备应用程序、操作系统、硬件、网络、中间件、数据库故障诊断和调优能力；
8、掌握C++/C、Java，PHP/Perl/Python/Ruby、JavaScript一种或几种语言；
9、性格开朗乐观，有较强的抗压能力，责任心强，积极主动，善于沟通，具有很强团队协作能力。
岗位职责：
1、产品性能测试需求分析，制定性能测试计划；
2、负责产品的性能稳定性测试，进行性能基准评估、性能问题定位，参与性能调优并提出改进意见；
3、编写各种类型的性能测试方案，如接口，数据库，应用产品的性能测试；
4、编写和维护测试报告，分析测试结果，找出性能瓶颈并跟进问题的解决；
5、发生性能瓶颈时能够快速准确地定位问题并提出优化建议，对性能监视数据进行分析并提交分析报告；
6、维护产品线性能历史和性能基线指标；
7、带领性能测试团队，培训和指导性能测试工程师，建立和维护性能测试知识库。</t>
  </si>
  <si>
    <t>（共享停车）ios开发工程师</t>
  </si>
  <si>
    <t>上海芭比信息技术服务有限公司</t>
  </si>
  <si>
    <t>投简历前请先关注：共享停车www.parkuu.com，了解研究一下，确定您对项目感兴趣 一、岗位职责 1、负责公司产品共享停车 用户端运营端的开发编写高质量的代码； 2、和产品经理配合深度参与手机产品需求讨论功能定义等； 3、设计良好的代码结构不断迭代重构 ； 二、任职要求： 1、有强烈的求知欲和进取心； 2、具有扎实的编程工底良好的设计能力和编程习惯； 3、至少精通一门编程语言 ； 4、2年以上互联网公司创业公司从业经验为佳； 5、熟练掌握ObjectiveC熟悉Swift的优先 ； 6、两年以上iOS开发经验能独立开发iPhoneApp者优先。</t>
  </si>
  <si>
    <t>运维开发工程师（编译发布）</t>
  </si>
  <si>
    <t>美的-库卡机器人</t>
  </si>
  <si>
    <t>宇起数字科技（上海）有限公司</t>
  </si>
  <si>
    <t xml:space="preserve">岗位描述： 1、负责公司产品IOS客户端的功能开发； 2、与产品和UI人员一起完成产品的整个发布周期，保证产品的开发进度； 3、对负责模块持续进行结构、流程、逻辑、性能和体验优化，实现极致用户体验； 4、进行代码的单元测试、程序的调试、app接口调试及维护等； 5、分析并解决软件开发过程中的问题； 6、参与APP框架的研究，设计和实现、关键技术验证和选型等工作。  岗位要求： 1、有2年以上工作经验；计算机、软件工程、信息管理专业或相关专业本科以上学历。 2、精通IOS SDK能编写UI控件和动画特效；精通Objective-C语言、Swift语言，良好的C语言基础； 3．熟悉IOS平台网络数据传输、本地数据存储和UI框架部分；对IOS 系统应用管理、进程管理、内存管理机制有深入理解； 4、熟悉MSSQL、Oracle数据库，熟练掌握存储过程开发。 5、具备良好的代码书写习惯，并具有良好的文档书写能力和良好的英文阅读能力，英语四级以上。 6、有大型IOS sdk项目工作经历者优先考虑，参加面试可带原开发产品的DEMO或者可在线演示产品。 </t>
  </si>
  <si>
    <t>上海淡红金融科技有限公司</t>
  </si>
  <si>
    <t>iOS开发工程师（人工智能）</t>
  </si>
  <si>
    <t>1.根据需求和设计，编写用例对产品的功能、性能、兼容性、安全性等方面进行测试，跟进测试中发现的问题并推动解决； 2.负责接口自动化测试平台、性能监控平台的开发，提升测试效率和质量； 3.主导测试相关流程、策略、方法和工具的优化迭代，促进测试效率提升； 4.对接功能上线的部分数据处理工作及测试环境的日常维护。  【岗位要求】 1.计算机或相关专业本科以上学历；4年以上测试经验，其中至少1年以上服务端接口自动化测试经验； 2.熟悉测试流程和规范，熟练掌握软件测试方法和常用测试工具； 3.熟悉Java，Python，Ruby，Shell，PHP中至少一种语言，可独立完成相关技术改进和工具开发工作； 4.熟悉MySQL、Redis、MongoDB中至少一种数据库； 5.有良好的Linux基础，熟练使用shell； 6.优秀的学习能力和良好的团队合作精神，具备较强的责任心和独立工作能力，并具有创新精神； 7.有以下经验者优先： (1) 有压力测试、性能测试、稳定性测试经验； (2) 熟悉至少1种常用的开源测试框架：JMeter、Selenium、TestNG、Unittest、DJango、Spring Boot、Appium等。</t>
  </si>
  <si>
    <t>1.根据需求在IOS移动端进行APP的设计与开发； 2.参与项目的产品设计、分析、开发以及维护； 3.参与移动端的接口开发，架构设计；  岗位要求: 1、本科及以上学历，两年以上iOS APP开发经验，掌握Swift，能够独立开展工作 2、熟悉ObjectiveC,Swift，熟悉Cocoa设计模式，深入理解MVC MVVM等； 3、对性能优化、内存优化有一定经验 4、精通常用软件架构模式，熟悉多线程，网络编程（Socket、http/web service）等； 5、能独立开发App, 熟悉发布流程 ； 6、熟悉常用的设计模式、接口封装、模型创建等，具有良好的编程习惯 7、具备2~3个IOS完整项目开发经验者优先。</t>
  </si>
  <si>
    <t>Mandarin Speaking Marketing Manager</t>
  </si>
  <si>
    <t>莎丽绿色建材科技有限公司</t>
  </si>
  <si>
    <t>批发/零售 贸易/进出口</t>
  </si>
  <si>
    <t>五险一金 专业培训 出国机会 员工旅游</t>
  </si>
  <si>
    <t xml:space="preserve"> Our USA branch was established in 2015 and now we are recruiting a marketing manager based in Virginia or California and the requirements of role are as below, 1,Degree level or above and is legally allowed to work in USA 2,Speak fluent English and has a good knowledge of USA 3, has experience in online retailers
4, has experience in Warehouse and logistic management in USA. Job description: 1,Research the local market for products 2,assisting our headquarters in manager our USA branch or related work 3, recruiting staff for USA branch.Basic salary plus bonus (basic salary will not be lower than minimum wage) For more details， please contact: Ruby Please provide English or Chinese CV. Thanks  </t>
  </si>
  <si>
    <t>前端\微信小程序开发经理</t>
  </si>
  <si>
    <t>1、电子商务网站应用开发； 2、开发移动端、微信小程序以满足上述需求； 3、调试并自我测试上述软件以保证软件的质量； 4、持续改进以消除软件中的缺陷以及满足客户不断变化的需求； 5、根据要求进行文档撰写、评审、维护工作； 6、解决关键技术问题、并对初级软件开发人员提供技术帮助。</t>
  </si>
  <si>
    <t>ios研发</t>
  </si>
  <si>
    <t>北京天下图空间信息技术有限公司</t>
  </si>
  <si>
    <t xml:space="preserve">岗位职责 1、负责iOS平台下的软件开发，界面美化、代码编写打包升级等； 2、与产品、美术设计员配合高效实现软件界面。 3、与服务端开发人员联调接口，共同完成项目。 4、根据开发过程中的感受体验及反馈，不断优化、升级客户端程序。 任职要求 1、具备3年以上iOS产品开发经验； 2、熟练掌握ObjectiveC与swift语言，有良好的编程思想，了解移动互联网相关技术； 3、2年以上的Web前端开发经验, 对Web前端技术领域有浓厚兴趣 4、精通Html5/CSS3前端技术，在项目中使用过vue框架技术，熟悉页面结构和布局 5、熟悉常用算法和数据结构，熟悉基础设计模式，熟练使用常用第三方库 6、熟悉MacOS，Xcode及iPhone SDK开发环境及相关开发工具 ； 7、具备独立完成项目开发的能力，熟悉iPhone平台界面开发和网络开发,了解消息推送与及时通讯等； 8、具有至少一款iOS应用的设计和开发经验， 能够独立设计和开发一款iPhoneiPad应用； </t>
  </si>
  <si>
    <t>WebGIS开发工程师</t>
  </si>
  <si>
    <t>上海图趣信息科技有限公司（Wayz.ai）</t>
  </si>
  <si>
    <t>五险一金 弹性工作 股票期权 年终奖金</t>
  </si>
  <si>
    <t xml:space="preserve">职责描述： 1.负责公司地理信息数据的处理和发布； 2.负责数据处理工具的开发； 3.负责制定、完善数据生产作业的各项处理规范，并根据规范执行； 4.负责解决或协调数据作业人员在处理过程中所遇见的各类问题； 5.负责协助其他部门制定关于数据上的解决方案并提供解决办法； 6.负责审核项目数据成果质量及相关数据报告等文档； 任职要求： 1. 本科及以上学历,GIS、地图相关专业者优先； 2. 熟练使用常规GIS软件,如Mapinfo、ArcGIS； 3. 熟练使用各种CAD软件。 4. 熟悉脚本语言，python,ruby等。 5. 有地图，测绘相关资质者优先。 6. 有地图制作，地图产品相关经验者优先。 7. 良好的沟通能力和解决问题的能力。 </t>
  </si>
  <si>
    <t>定制加（深圳）科技有限公司</t>
  </si>
  <si>
    <t>五险一金 补充医疗保险 员工旅游 交通补贴 餐饮补贴 专业培训 绩效奖金 股票期权</t>
  </si>
  <si>
    <t xml:space="preserve">岗位职责： 1.负责前端架构的建立和实施，主导前端架构和公共组件的开发。 2.带领团队直接与设计师和后端工程师合作开发面向内部或用户的Web产品。 3.优化与重构前端代码，并整理出可重用的代码模块。 4.在理解产品业务的基础上，主动提升产品的用户体验，技术驱动业务的发展，在交互方式以及页面性能方面不断创新。 5.负责制定、梳理和优化前端开发流程的流程和规范，搭建高效集成的前端开发环境，提高前端开发质量和效率。 6.负责复杂业务的前端方案设计和技术选型，带领Web团队解决项目的技术难题，带领Web团队技术研究和创新。  任职要求： 1.本科以上学历，五年以上前端开发经验，有带队经验优先； 2.熟悉HTTP协议、HTML4/5规范，精通HTML5、CSS3等； 3.扎实的JavaScript基础，熟悉JavaScript的面向对象理念；掌握es6，熟练掌握面向对象设计和模式设计、解决实际问题； 4.精通响应式网站布局和设计，对流布局、响应式布局有深入研究，并有成功的案例和经验； 5.深刻理解MVVM架构模式，熟悉常用的前端开发框架vue.js，react，bootstrap等等； 6.具备优秀的页面重构能力，模块化的设计思想，代码风格严谨工整，能够兼容各种浏览器； 7.有团队协作精神，学习能力强，具备良好的问题定位、分析及解决能力，积极主动，责任心强；勇于挑战。 8.至少熟悉一门非前端的语言（如NodeJS/Java/PHP/C/C++/C#/Python/Ruby），并有实践经验。 9.有制造业ERP、MES、IPS、DCS经验，大数据分析等经验。   </t>
  </si>
  <si>
    <t>云系统运维工程师</t>
  </si>
  <si>
    <t>做五休二 五险一金 节日福利 加班补贴 弹性工作 周末双休 补充公积金 员工旅游 十四薪</t>
  </si>
  <si>
    <t>工作职责: 1. 负责公司互联网业务线上环境部署与维护； 2. 完善监控，报警等管理平台的建设； 3. 性能调优和故障处理； 4. 负责自动化运维平台的开发和搭建；  任职资格: 1. 985/211本科学历或以上；2年以上互联网业务相关系统维护工作经验；（研究生也等同于满足该要求） 2. 熟悉linux， 有linux （Centos / Ubuntu）的实际操作经验； 3. 熟悉 Docker 容器技术，有生产环境实施部署经验的优先； 4. 熟练配置各种互联网基础应用，包括但不限于 HTTP(Nginx, Apache, Tomcat), Keepalive, postgres, MySQL, Nagios, Zabbix 等； 5. 熟悉SQL语法； 具有一定的网络知识，了解 TCP/IP 原理, 了解HTTP, TCP, UDP协议的基本知识； 6. 熟练掌握 Shell 脚本, 有Python, Ruby ，Perl, PHP等开发经验者优先； 7. 了解 Puppet, Ansible, Salt 等任一配置管理工具； 8. 良好的逻辑分析能力和学习能力，良好的沟通能力，很强的排错能力。</t>
  </si>
  <si>
    <t xml:space="preserve">简历请发送至jcyxb-zhaopin@cnic.cn；2、简历标题为“职位+姓名+毕业学校+学历” 岗位职责： 1、负责云计算、云存储平台的运维和服务； 2、负责服务器的调试、维护、监控和故障处理等日常工作，保证服务器的稳定运行； 3、负责系统平台的调整结构满足应用服务的需要 ； 4、负责云存储的架构调整，调优。负责存储设备及相关文件系统的运行管理、健康检查、备份方案、灾难恢复和性能优化，确保系统的高可用性和满足业务高速增长的需求； 5、负责服务器部署架构的研究和优化，自动化技术研究。负责存储设备和文件系统相关的故障诊断定位和处理，及相关的技术支持工作； 6、负责云环境监控平台的设计，运维，实现对硬件、流量和服务的监控； 7、部门交办的其他工作。 岗位要求： 1、计算机、软件相关专业，本科及以上学历，具有3年以上存储系统相关工作经验，具有大型项目实践经验者优先； 2、3年以上UNIX/Linux操作系统管理和维护经验，熟悉Shell、Python或Perl等脚本编程；熟悉Openstack，VMWare等主流云技术，具备相关大型项目实施经验； 3、熟悉HDS/EMC/SUN/IBM/HP/DDN等主流存储、备份软硬件系统，熟悉硬件结构和分布式架构，有独立故障解决能力； 4、熟练调试Borcade、Cisco等主流厂家的光纤存储交换机； 5、熟悉Veritas、Legato或TSM等备份软件的实施和维护； 6、熟悉分布式存储，如Gluster、Ceph； 7、熟悉云计算环境下的镜像、块存储、对象存储解决方案，如AmazonEBS/OpenStack/Cinder/Glance/Swift等； 8、熟悉虚拟化技术（Vmware/KVM/Xen等）； 9、熟悉分布式或并行文件系统原理，有STORNEXT、Lustre经验者优先； 10、具有高度的责任心，较强的执行能力了，具有良好的沟通能力、团队协作能力。  </t>
  </si>
  <si>
    <t>奥蒂玛光学科技（深圳）有限公司</t>
  </si>
  <si>
    <t>员工旅游 年终奖金 出国机会 弹性工作</t>
  </si>
  <si>
    <t>1、负责物体识别图像处理的相关算法开发； 2、负责相关计算机视觉算法的优化和GPU移植。 职位要求： 1、编程能力强，精通C/C++，熟练掌握与使用数据结构； 2、熟悉图像处理、模式识别的常见算法； 3、熟练使用OpenCV，Eigen等开源库者优先； 4、熟练CUDA编程，多GPU并行计算者优先； 5、至少熟悉一门脚本语言(Perl, Python, Ruby)； 6、本科或以上学历，信号处理、计算机、电子信息、自动化、模式识别等相关专业； 7、2年以上工作经验优先，应届生需要相关项目经历证明（GitHub等）。 温馨提示：本职位上班地点将会在香港</t>
  </si>
  <si>
    <t>五险一金 员工旅游 专业培训 补充医疗保险 定期体检 弹性工作 绩效奖金</t>
  </si>
  <si>
    <t xml:space="preserve">1、具备扎实的C , Objective-C编程基础 ，了解Swift，具备良好的编程风格和习惯（有一定的注释）。 2、熟悉UI界面的搭建，复杂UI动画的实现，熟悉5.0以后的Xcode开发工具，个版本的特性. 3、熟悉iOS的SDK，精通ios里面UIKit等核心框架，MVC的设计模式，单单例，Delegate，的应用和熟悉Notification消息机制. 4、熟练掌握MRC&amp;ARC内存管理机制，使用AFNetworking,ASI，SDWebImage等第三方框架的应用. 5、熟练掌握XML&amp;JSON（更常用）的数据解析，NSThread、GCD、NSOperation多线程编程，掌握SQLite,FMDB等数据存储技术。 6、有IM开发和音视频开发者优先； 7、沟通良好有1年以上工作经验，本科学历（学信网可查）。 </t>
  </si>
  <si>
    <t>五险一金 补充医疗保险 员工旅游 弹性工作 绩效奖金 股权期权 周末双休 带薪年假</t>
  </si>
  <si>
    <t>北京先进数通信息技术股份公司</t>
  </si>
  <si>
    <t>表现优异者，获得正式录用，可获得公司股票激励。 公司有健身房，一定要锻炼好身体。  捷风一直努力在城乡流通的基础设施上前行，信息化、流通服务、新的商业机会，都将在农村这广袤的土地生根发芽，独有的生态链创业结构及氛围，欢迎有理想改变农村的你加入。  岗位职责： 1、负责整体框架核心代码优化及重用组件开发。承担核心系统底层框架代码实现与优化；承担部分重用组件的开发负责JAVA相关技术架构下的框架设计，编写概要设计、详细设计； 2、参与架构设计、方案讨论和技术路线调研，编写系统总体架构、业务架构、数据架构及技术架构文档； 3、主持和参与系统逻辑模型和物理模型设计并实现原型； 4、负责设计开发系统核心代码； 5、负责关键技术研究及技术预研； 6、通过开发工具或开发方法的改进，提高开发效率； 7、负责新技术的研究与技术积累、关键技术的验证。  岗位要求： 1、计算机或相关专业本科及以上学历，具备扎实的计算机专业基本功,深厚的Java的编程基础,对Java内存模型、多线程、垃圾回收、NIO等有一定研究； 2、5年以上工作经验，有大型网站开发经验。熟悉J2EE技术平台; 熟悉Spring，Struts和Hibernate、Mybatis等主流的开发框架； 3、参加过2个以上的大型软件项目的模块设计和代码开发，有服务器性能调优经验的优先； 4、具备需求分析和系统设计能力，能设计通用框架及应用模块； 5、熟悉linux环境，熟悉linux shell命令，掌握Python,ruby或者shell编程语言中至少一种； 6、熟练掌握mysql数据库原理及常用优化方法,掌握mongodb/redis等Nosql产品； 7、对技术有激情，有强烈的责任心及良好的团队合作精神。  有管理经验者优先。</t>
  </si>
  <si>
    <t>五险一金 餐饮补贴 年终奖金 通讯补贴 定期体检</t>
  </si>
  <si>
    <t>岗位职责 1、熟练掌握Object-C和Xcode等相关开发?具 2、精通IOS SDK中的UI、网络、数据库、XML/JSON解析等开发技巧； 3、有实际的Swift落地经验。 4、熟悉各种主流手机特性，精通不同iOS系统版本、屏幕的适配； 5、熟练掌握数据持久化,如:plist,归档,NSUserDefaults,FMDB。 6、 熟练掌握响应式编程及函数式编程,熟练使? Reactivecocoa 框架; 7、熟练掌握数据持久化。 8、熟练使?各种知名三?SDK及开源库.如微信,?付宝等; 9、熟悉APNS、SQLite/Realm、Auto Layout、socket优先。 10、熟悉H5和andriod开发优先。 11、有政务类开发经验者优先。</t>
  </si>
  <si>
    <t>安克创新科技股份有限公司深圳分公司</t>
  </si>
  <si>
    <t>iOS开发工程师 (职位编号：ios_hd)</t>
  </si>
  <si>
    <t>北京中传承企业文化发展有限公司</t>
  </si>
  <si>
    <t>五险一金 员工旅游 年终奖金 餐饮补贴 定期体检 股票期权 补充医疗保险</t>
  </si>
  <si>
    <t>1、负责公司大数据平台的规划与技术架构，并推进大数据项目的系统落地实施 2，负责大数据分析行业洞察，方向把控，以及在大数据分析领域极具竞争力的路径规划 3，与产品、业务团队深入合作，形成具有前瞻性的大数据能力并对业务形成强支撑 4，搭建分布式的海量数据处理平台，通过数据平台不断的创造数据的价值 5，主导开展大数据分析模型的建立、应用及监控，制定大数据领域的技术规范和推广使用 6，跟进业界前沿的数据技术，深入研究大数据相关的技术和产品，推动数据平台的不断发展 7，指导和培养大数据工程师，完成数据清洗、数据建模等大数据平台相关开发工作  岗位要求： 1，具备5年以上大数据相关工作经验，3年以上大数据架构师经验，电商行业相关工作经验优先 2，精通大数据平台的架构设计、构建、优化与运维，有大数据团队管理、项目管理经验者优先 3，精通大数据相关的开源组件，如Hadoop、Hbase、Hive、ES、Kafka、Spark等；对技术富有钻研精神，有AWS云端大数据处理经验者更优 4，熟练使用Linux，shell脚本，熟悉大数据平台的搭建部署、调优、故障诊断、运行维护，有Python、Ruby或者R语言开发经验者者优先考虑 5，逻辑分析能力强，善于沟通，有良好的沟通能力和团队合作能力</t>
  </si>
  <si>
    <t xml:space="preserve">1.3年以上iOS移动端产品开发经验，能独立开发iOS客户端应用； 2.深入了解Objective-c语言，对swift语言基础以及开发机制有深入了解，可独立编写具有良好结构的代码，熟练掌握和使用常用API； 3.熟悉iOS各种性能、内存分析工具，具备快速定位和解决问题能力； 4.具备良好的编程习惯、文档写作、程序设计的能力； 5.深入理解面向对象设计的基本原则，熟悉基本的数据结构及算法，熟悉常见的设计模式； 6.具有良好的团队合作精神和积极主动的沟通意识，具有强烈的责任感； 7.有完整的iOS项目经验者优先。 </t>
  </si>
  <si>
    <t>上海露一网络科技有限公司</t>
  </si>
  <si>
    <t>云南翡标奢品科技股份有限公司</t>
  </si>
  <si>
    <t>奢侈品/收藏品/工艺品/珠宝 互联网/电子商务</t>
  </si>
  <si>
    <t>带薪年假 包住宿 五险一金 弹性工作 员工旅游 年终奖金</t>
  </si>
  <si>
    <t>五险一金 交通补贴 定期体检 弹性工作 股票期权 年终奖金</t>
  </si>
  <si>
    <t xml:space="preserve">岗位职责： 任职要求：  你的加分项 </t>
  </si>
  <si>
    <t>岗位要求： 1、 本科学历，计算机相关专业，1年以上iOS平台开发经验，至少参与一款成熟产品研发； 2、 扎实的Objective-C、Swift基础 3、 熟练使用cocoapods、ReactiveCocoa等 4、熟练使用 iOS 各类UI组件/图像图形/网络/文件系统等模块的使用 5、熟悉iOS单元测试及UI测试 6、有react native经验优先 岗位职责： 1、根据要求，完成IOS  APP开发； 2、完成APP尺寸适配调整、接口调试、测试等辅助工作； 3、负责IOS项目的架构设计、方案的制定；设计良好的代码结构, 不断迭代重构； 4、与后端开发人员配合完成前后台联调与后期维护; 5、完成上级领导交办的其他工作任务。</t>
  </si>
  <si>
    <t>IOS移动开发工程师</t>
  </si>
  <si>
    <t>web架构师</t>
  </si>
  <si>
    <t>五险一金 节日福利 带薪年假 商业保险</t>
  </si>
  <si>
    <t>职位描述：   1、负责产品的前端的技术方案设计并参与开发； 2、完成Web前端与后端服务交互的设计和开发； 3、参与开发和完善前端开发库，建立完整前端技术体系和基础库 4、对用户体验有强烈的敏锐感，持续优化用户体验和前端性能，解决各种浏览器的兼容性问题 ； 5、关注前沿技术，并能通过技术创新提高快速帮助业务达成目标；  岗位要求：  1、本科及以上学历，5年以上开发经验，参与过大型互联网系统前端开发； 2、精通各种Web前端技术和标准(Javascript/ES6、HTML/HTML5、CSS/CSS3)，熟悉页面架构和布局，对表现与数据分离、Web语义化等有深刻理解； 3、精通常见开源前端框架，理解源码，可对其扩展和优化，自己开发过公共开发库、框架； 4、精通React.js, Redux ,Vue.js等主流框架进行SPA开发，熟练使用less或sass进行前端开发，精通webpack、gulp等构建工具配置和使用； 5、对前端工程化与模块化开发有一定了解，能够设计高扩展性的前端应用; 6、至少熟悉一门非前端的语言（如Java/C#/PHP/C/C++/Python/Ruby），并有实践经验； 7、具备良好的团队协作精神，能利用自身技术能力提升团队整体研发效率，提高团队影响力； 8、对技术有激情，喜欢钻研，能快速接受和掌握新技术，有较强的独立、主动的学习能力，良好的沟通表达能力和团队协作能力。  加分项： 1、熟悉Webgl，用Three.js等3D库开发过3D可视化项目； 2、了解VR、AR，做过类似项目； 3、同事眼中或自认为前端或JS高手，精于技术，想要成为业内专家。</t>
  </si>
  <si>
    <t>客户端研发实习生 - 抖音短视频 (职位编号：34489)</t>
  </si>
  <si>
    <t>免费三餐 租房补贴 休闲下午茶 扁平管理 职业大牛 晋升空间 团队氛围好</t>
  </si>
  <si>
    <t>深圳市蜜维网络科技有限公司</t>
  </si>
  <si>
    <t>1.负责公司门户网站（含移动版），后台系统的代码设计及研发； 2.编写核心代码，带领团队共同完成平台/产品的开发和维护，并保证平台/产品高可扩展和可维护性 3.优化系统性能，安全加固，保证产品、平台安全稳定快速运行； 4.解决系统运行中出现的故障和问题，同时提供数据库备份、性能优化、数据归档、数据统计分析等方案； 5.编写研发过程中产生的规范化文档/接口文档等； 任职要求： 1.大专及以上学历，计算机及相关专业，3年以上PHP/Python/JS/Ruby研发工作经验； 2. 精通LAMP开发，熟悉MySQL数据库，熟悉Redis、MangoDB等NoSQL产品; 3. 具有MemCached缓存、静态化设计等web优化方面的经验; 4. 有一定的系统架构设计经验； 5. 有过门户网站开发经验的优先考虑； 6. 善于与他人沟通、合作，具有团队精神，良好的自学能力并能适应高压力下工作。  ***请注意此岗位为异地外派岗位！公司福利好，包食宿，有意请咨询公司HR，工作QQ：3374664631，谢谢！</t>
  </si>
  <si>
    <t>资深Java工程师</t>
  </si>
  <si>
    <t>关于复歌 复歌是一家广告技术创业公司。通过连接数据、媒体和工具，使得Agency和广告主可以进行高效、深入、透明的市场营销活动。 “让广告技术美而温暖”是复歌的产品理念。在努力为企业客户创造价值的同时，也希望让使用复歌产品的每个人都能感受到技术的温度。  复歌的目标 为中国企业提供一款整合所有线上营销渠道的***工具。  你应该成为复歌一员的10个理由 1. 不少的钱 和 巨多钱的可能，2016年已完成A轮2000w融资 2. 和一群***又好玩的人一起工作 3. 有真的长得好看的单身***和*** 4. 从入职的第一年起，拥有10天带薪假期 5. 2号线、12号线、13号线南京西路站步行5分钟的办公室 6. 不需要你讨好的老板 7. 水果+咖啡+零食无限供应 8. 只有15和30分钟两种会 9. Happy Hour/周 + 吃喝玩乐/月 + Outing/年 10.如果一家公司能满足以上9条，还有什么理由不来试试？  需要你： 1. Java语言开发，负责服务器端程序的设计及编写； 2. 能够进行B/S 体系结构下应用软件开发； 3. 参与产品需求分析、设计、编码、维护及性能改进； 4. 能独立解决开发中遇到的难点问题； 5. 参与系统稳定性、性能和扩展性调试。  希望你： 1. 有扎实的Java编程功底，熟悉常用的数据结构，深入理解面向对象、MVC等 相关概念，热爱编程； 2. 有适当的Java Web开发经验，了解若干常用的web框架和orm框架，如Spring MVC、JFinal 3. 有较强的数据库编程经验，熟悉MS SqlServer、Mysql数据库及相关工具进行开发； 4. 熟悉git/svn之一，熟悉git优先； 5. 代码质量精益求精，注重性能，良好的代码管理及重构意识，逻辑思维清晰； 6. 熟悉Linux基本命令，能基于Linux环境进行开发； 7. 三年以上互联网产品开发经验； 8. 良好的沟通协作能力，较强的学习能力，责任心强。  如有以下经验，优先考虑： 1. 熟悉一种或多种以下语言（shell、ruby、python、scala、golang） 2. 使用POI创建Excel报表的开发经验； 3. 使用Memcache、Ehcache或NoSQL DB的开发经验； 4. 有Hadoop、高并发和大数据量开发经验； 5. 将Linux或OSX作为桌面系统使用者； 6. 熟悉敏捷开发，熟悉SCRUM； 7. 有开源项目贡献者； 8. 有github项目者。 9. 有互联网广告行业工作经验者。  最后： 加入一家创业公司，通常都是个比较艰难的决定，因为你必须离开一些已经习惯了的舒适感，去面对远超预期的困难和压力，做很多自己没做过的事儿并为之承担责任。为了所谓内心的荣耀，而结果却不定如你所愿。 所以绝大多数人，不会这么做。 但总有那么一些人，天生就跟绝大多数人不一样。 你怎么想？ 非常欢迎你联系我们</t>
  </si>
  <si>
    <t>iOS研发实习生 (职位编号：33101)</t>
  </si>
  <si>
    <t>弹性工作 免费三餐 租房补贴</t>
  </si>
  <si>
    <t>高级自动化测试工程师</t>
  </si>
  <si>
    <t>丞家（上海）公寓管理有限公司</t>
  </si>
  <si>
    <t>五险一金 餐饮补贴 员工旅游 年终奖金 定期体检 专业培训 弹性工作 带薪年假</t>
  </si>
  <si>
    <t>1、根据产品需求设计并编写自动化测试用例，包括接口自动化测试、UI自动化测试用例； 2、搭建自动化测试环境，维护优化所负责产品的自动化测试脚本； 3、开发自动化测试平台页面及功能，并维护优化自动化测试平台； 4、参与和推动持续集成； 5、调研和评估新的测试技术和工具，并且应用和推广； 任职资格: 1、3年以上自动化测试经验，5年以上测试或开发经验，至少精通一种自动化测试框架； 2、具有设计和开发测试框架或平台的经验； 3、精通UI自动化测试和接口自动化测试，熟悉单元测试工具和常见的开源测试工具； 4、掌握Java或者C/C++语言，至少熟悉一种脚本语言，如Python/Ruby/Shell等； 5、熟悉JMeter，Fiddler等测试工具的使用； 6、熟悉robot framework/jenkins并有实战经验； 7、具有如下任一经验者优先录取： (1)有压力测试、性能测试、稳定性测试经验； (2)有服务端接口自动化测试经验； (3)有selenium和appium使用经验。 8、较强的逻辑思维能力、分析能力和定位问题的能力，工作态度认真严谨，做事积极主动，有较强责任心。</t>
  </si>
  <si>
    <t>深圳云博信息科技有限公司</t>
  </si>
  <si>
    <t>岗位职责： 1、精通Objective-C、Swift，精通iOS SDK中的UI、网络、XML/JSON解析等开发技术，有主流开源组件使用经验，熟悉常用的手机软件调试方法和技巧 2、有丰富的iOS 界面开发等经验 3、对多线程、内存管理、本地存储等有清楚认识和研究 4、熟练编写用户交互动画 5、有一定的代码优化经验，对代码质量和编程规范有较高追求; 6、熟练常用设计模式，如MVC，MVVM; 7、具备良好的沟通能力，学习能力，责任心强，较强的逻辑思维能力，具备较强的团队合作精神，对移动和互联网技术有强烈兴趣，富于钻研和探索精神。  8、加分项：博客，个人开源项目</t>
  </si>
  <si>
    <t>1、负责公司相关互联网产品的性能、压力测试工作，并给出指导意见； 2、根据业务场景制定性能测试计划及用例，收集并整理性能测试需求； 3、负责相关测试系统的搭建、测试脚本开发、部署、执行并收集监视数据； 4、分析定位系统瓶颈，协助开发进行性能优化； 5、根据测试数据进行分析并编写测试报告。  任职要求： 1、有3年以上中大型网站或者后台服务器的性能测试经验，大专及以上学历； 2、能独立承担项目性能测试、具备性能测试需求分析能力，有定位系统瓶颈和性能调优的经验； 3、精通1~2个主流性能测试工具，如loadrunner、jmeter，能熟练使用性能数据监控工具； 4、熟悉WEB服务器（如Apache,Nginx）的配置，能对调优有见解； 5、熟悉主流数据库及常见NoSQL存储，如mysql、Redis、MongoDB等； 6、熟悉Java/Shell/PHP/Perl/Python/Ruby等至少一种脚本语言、熟悉linux以及持续集成更佳； 7、有强烈的责任心，工作态度严谨，能承担较大工作压力，具备良好的沟通能力和团队合作精神和沟通技巧</t>
  </si>
  <si>
    <t>IOS中级软件开发工程师</t>
  </si>
  <si>
    <t>软件测试开发工程师</t>
  </si>
  <si>
    <t>岗位职责： 1、参与需求分析、设计、评审； 2、执行上级主管安排的工作任务，对负责模块进行设计和开发测试； 3、对自己负责的工作质量进行把关，主动进行技术与业务知识总结。   职位要求： 1、计算机、通信类等相关专业，3-4年以上软件项目开发实施经验； 2、熟悉Xcode等开发工具一种以上，并可以使用这些工具完成项目指定的已设计内容的开发工作； 3、掌握IOS操作系统和应用开发框架、常用控件，能够实现自定义控件库、及熟悉网络通信、数据库操作，移动混合开发模式开发，如：cordova等； 4、熟悉Object-c、swift语言，熟悉面向对象设计和编程，能够基于产品设计要求，开发IOS应用； 5、熟悉HTML、XHTML、JS（JavaScript）、CSS、Vue/React 等常用WEB技术； 6、熟练掌握Java面向对象编程和常用的设计模式（工厂，单例）； 7、 熟悉HTML、CSS、JavaScript、Vue/React等客户端技术；  8、熟悉Spring、JPA、Hibernate、Mybatis、maven、Nginx、Tomcat、Docker等开源技术更佳。</t>
  </si>
  <si>
    <t>工作职责: 负责公司移动H5产品的质量保证工作，包括用例设计、迭代测试、跟踪缺陷及版本发布等； 负责相关服务接口测试和性能测试、数据准确性校验及其自动化测试脚本维护和开发等； 参与产品需求评审、设计评审并提出改进意见。 任职资格: 正规高校计算机、数学或相关专业本科或以上学历； 2年以上软件测试或开发工作经验； 熟悉软件研发流程，测试规范和质量控制，具备有效发现问题和推动解决问题的能力 ； 熟悉至少一门语言：Java/python/Ruby等； 熟悉常见移动端和服务端相关测试工具，有测试工具或者自动化相关开发经验者优先； 认真负责，积极主动，有团队合作精神和积极主动的沟通意识。</t>
  </si>
  <si>
    <t>五险一金 补充医疗保险 餐饮补贴 年终奖金 弹性工作 定期体检 下午水果 公积金</t>
  </si>
  <si>
    <t xml:space="preserve">职位职责： 1.负责使用objectC进行ios平台的sdk开发； 2.完成公司安排的第三方ios SDK接入任务； 3.处理公司游戏包上架App Store相关事项； 4.进行部分游戏功能开发。 职位要求： 1、良好的算法和数据结构基础； 2、有1年以上iOS开发经验，熟悉Object-C，熟悉XCode工具和Mac OS系统环境； 3、在App Store发布过作品者优先考虑； 4、有游戏公司从业经验者优先考虑；  5、大专或以上学历。 </t>
  </si>
  <si>
    <t>安全攻防工程师</t>
  </si>
  <si>
    <t>北京网御星云信息技术有限公司</t>
  </si>
  <si>
    <t>五险一金 补充医疗保险 餐饮补贴 通讯补贴 年终奖金 弹性工作 定期体检 专业培训 员工旅游</t>
  </si>
  <si>
    <t>1、负责安全攻防、渗透测试类项目实施；  2、负责安全漏洞挖掘和漏洞分析;  3、指导一线安全服务人员开展渗透测试、安全攻防服务，解决一线安全服务工程师无法处理的安全攻防技术难题；  4、在用户出现网络攻击或安全事件时，提供紧急响应服务，帮助用户恢复系统及调查取证；  5、为一线安全服务工程师赋能，提供渗透测试、安全攻防方面的技术培训；  6、持续研究渗透测试的新技术、新方法，跟进最新的攻防技术和动态，不断研究新的方式方法和工具。    岗位要求：  1、具有较强的动手能力，熟悉业界安全攻防动态，熟练掌握安全攻击技术、安全工具；  2、深入理解安全漏洞产生原理及挖掘方法，了解典型漏洞利用方法，具备一定的漏洞分析能力，能够独立挖掘、分析、利用漏洞；  3、有数据分析方面经验，能主动从数据中发现安全问题并提出解决方案；  4、熟悉恶意软件分析、木马/rootkit分析、僵尸网络、安全事件调查等相关专业知识，可以对安全事件进行应急及溯源分析；  5、熟悉IDA Pro、GDB、OD、WinDbg等常见的逆向分析与调试工具，具备逆向分析能力；  6、具备一定的开发能力，熟练使用C\C++、Python、shell、Perl、Ruby、Java等至少一种语言；  7、良好的沟通及团队合作能力，具备快速学习能力，对前沿技术、应用实践有学习欲望。</t>
  </si>
  <si>
    <t>江西�N迪科技股份有限公司广州分公司</t>
  </si>
  <si>
    <t>五险一金 周末双休 员工活动</t>
  </si>
  <si>
    <t>职位描述： 1．负责项目移动端的功能开发； 2．根据设计文档或需求完成代码编写、调试、测试； 3.深入理解iOS SDK，具有丰富的 Objective-C 及 C/C++ 开发经验，有良好的编程能力和代码风格，能够熟练使用各种设计模式； 4.精通 iOS 操作系统各个组件和机制并灵活运用； 5.熟悉多线程、NSThread、NSOperation、GCD 内存管理机制； 6.熟悉掌握iOS平台下软件开发、调试、优化和适配等工作； 7.熟练掌握Xcode和相关开发工具的使用，具有系统分析设计能力，能独立进行产品开发、打包、发布； 8.熟悉Swift/ReactNative中的一个或多个者优先； 9.熟悉常用的iOS设计模式，如：代理（Delegate）、单例（Singleton）、MVC、观察者、Target-action等模式 10.熟悉iOS中runtime，runloop，methodswizzling的工作原理 岗位要求： 1、2年及以上手机应用实际开发经验，2年以上IOS开发经验，1年以上C/C+/Java开发经验 2、有多个完整的IOS项目经验，至少参加过一个完整的商业级手机应用或游戏开发项目；熟悉各种主流手机特性，深刻理解手机客户端软件及服务端开发特点；了解html5、有webapp开发经验者的优先 3、计算机相关专业大专以上学历</t>
  </si>
  <si>
    <t>前端架构师 (职位编号：000366)</t>
  </si>
  <si>
    <t>工作职责：
1、负责后台系统或微信小程序或移动端h5项目开发；
2、根据产品需求，分析并给出最优的页面前端结构解决方案；
3、参与设计并编写WEB前端组件应用；
4、负责建设前端系统架构。
任职要求：
1、8年以上PC或移动端前端开发经验，能独立完成前端开发任务；
2、精通JavaScript、CSS、HTML等前端相关技术，熟悉W3C标准与ES规范；
3、熟悉nodejs，使用并研究过至少一个nodejs框架（express/koa等）；
4、熟悉至少一种前端框架（React/Vue/Angular等）或对JS语言掌握较深；
5、了解至少一种非前端开发语言（PHP/Java/Python/Ruby等），并有一定的实战经验；
6、了解webpack、gulp等能提高开发效率的工具的使用；
7、较强的逻辑思维能力，善于分析、归纳、解决问题。</t>
  </si>
  <si>
    <t>主任设计师（WEB软件开发）</t>
  </si>
  <si>
    <t>五险一金 餐饮补贴 定期体检 绩效奖金 年终奖金 股票期权 员工旅游 专业培训 弹性工作 周末双休</t>
  </si>
  <si>
    <t>卡策（北京）管理咨询有限责任公司</t>
  </si>
  <si>
    <t>岗位职责： 1、 负责公司移动端产品iOS的研发和维护工作； 2、 根据产品需求独立开发或参与产品的需求分析，模块设计，编码，真机测试，上传至App Store等工作，实现开发需求； 3、 根据开发过程中的体验对产品提出建议，积极参与产品，功能与技术改进。  岗位要求： 1、 正规院校本科及以上学历，软件、计算机、通信、信息安全、网络工程、财税等相关专业，至少2年以上iOS开发经验； 2、 熟悉Objective-C、Swift等编程语言，熟悉SQLite数据库，熟悉常用的设计模式、对多线程编程有一定的了解； 3、 熟悉各个不同版本iOS的特点、差异，对移动软件性能优化、内存优化有一定的了解； 4、 对用户操作习惯及用户体验有较深的理解，提出合理的交互体验； 5、 熟悉应用发布及更新流程； 6、 能独立开发，具有优良的分析问题和解决问题的能力，并在关注的领域有深入的研究，并不断创新，对新技术有强烈的求知欲望，乐于钻研，善于分享； 7、 熟悉企业的财务管理、业务管理等各项流程，具有财务软件如金蝶、用友、速达等实施开发优先。  员工福利： 1.五天工作制，每天工作7小时（9:00-12:00，14:00-18:00），人性化考勤制度； 2.入职即购买社会保险、住房公积金，另外帮员工购买商业医疗保险； 3.国家法定年假5~15天； 4.餐费补贴、结婚礼金、节日礼品或礼金； 5.年终奖（1~4个月月薪）+工资额外的季度奖金； 6.每月聚餐经费； 7.每年一次体检，身体健康第一位； 8.每周康体活动（每周五下午有游泳、羽毛球、篮球等活动任君选择）； 9.简单的人际关系，十分nice的领导和同事，工作氛围好。</t>
  </si>
  <si>
    <t xml:space="preserve">统合管理WEB软件的开发设计工作，并参与开发设计工作。 1.开发设计文件的制作 2.开发设计日程管理 3.WEB系软件的开发设计、定制工作 4.软件测试、现场安装及调整 5.回答客户疑问等 行业经验 1) 有3年以上WEB软件的开发及设计工作经验。 2) 有管理经验者优先。 任职资格： ？熟练掌握Java,了解Web Service和网站构架、熟练掌握SQL语言和数据库基本原理 ？熟悉Linux / Unix操作系统和开发环境 ？具有较强的学习能力和独立解决问题的能力，具有良好的团队合作精神 ？熟悉一种或多种 SQL 数据库，如 PostgreSQL ，MySQL的配置与优化的优先 ？熟悉Python / Ruby / PHP中的一种或多种语言的优先 ？熟悉网站前端开发技术的优先 ？会日语者优先。  </t>
  </si>
  <si>
    <t>运维研发工程师</t>
  </si>
  <si>
    <t>上海灿谷投资管理咨询服务有限公司</t>
  </si>
  <si>
    <t>IOS软件工程师 (职位编号：2015031902)</t>
  </si>
  <si>
    <t>React Native 开发工程师</t>
  </si>
  <si>
    <t>一、岗位职责：  二、基本要求：  三，任职资格 1.一本大学统招本科及以上学历，有学位证书，211/985优先  2.Java相关经验5年以上</t>
  </si>
  <si>
    <t>五险一金 员工旅游 餐饮补贴 专业培训 年终奖金 弹性工作 定期体检</t>
  </si>
  <si>
    <t>工作职责： 1.使用 React Native 和 React.js开发iOS 和 Android 端 APP 2.移动 app 性能、安全性、稳定性和可扩展性 3.与原生 iOS，Android 代码及 H5 代码联调 4.参与需求分析与开发计划，提供技术反馈 5.根据需求制定项目框架，参与/主导技术讨论 6.按照计划按时完成开发工作  岗位要求： 1.1年或以上ReactNative开发相关工作经验 2.理解并掌握 JS 语言核心概念和原理，熟悉 JS 标准 API，使用 ES2015/ES2017 书写代码 3.了解ReactNative 的基本实现原理，熟悉组件间的通信和数据的管理 4.熟悉React及ReactNative开发基本思想，熟悉状态管理库如 Mobx、Redux （或 Vuex ）的使用，上线及热更新维护经验优先 5.理解并掌握 HTTP 应用层协议，能够流畅和后端交互 6.熟练使用客户端开发工具及各种调试工具，如Xcode、Android Studio、Chrome Dev Tools、PostMan，熟悉 Charles 或 Fiddler更佳 7熟悉移动客户端开发语言如 OC、Swift、Java 的优先 8.熟悉常用的设计模式和算法，熟悉 MVC、MVP、MVVM 等设计框架，对面向对象编程有较深的理解 9.熟悉 git 开发工具的使用 10.遵循团队编码规范，熟悉模块化、组件化、前端工程化，善于使用各种自动化的工具来提高自己和团队的研发效率 11.有敏捷开发经验的有限考虑 12.有较强的逻辑思维能力，善于分析、归纳、描述、沟通、和解决问题, 能快速接受和掌握新技术</t>
  </si>
  <si>
    <t>北京权益通支付科技有限公司</t>
  </si>
  <si>
    <t xml:space="preserve">高级java工程师 岗位职责： 1、参与公司软件产品及平台的研发、编码工作； 2、参与软件系统架构设计及相关评审工作； 3、参与、主导相关系统设计并编写设计文档； 4、配合项目经理完成开发任务分解； 5、与其他技术团队沟通，完成工作配合； 6、能够独立完成软件架构搭建工作。   任职资格： 1、精通Java及面向对象设计开发以及常用设计模式； 2、对各种开源的框架，如SpringMVC、Springboot、iBatis等有深入的了解，对框架本身有熟读或重构者优先考虑； 3、有大型系统建设经验，对软件架构有一定的实践经验； 4、熟练使用Oracle/Mysql数据库； 5、对于JAVA有深入了解，熟悉Python、Ruby等脚本语言优先，熟悉前端技术HTML、CSS、JavaScript、JQuery、Bootstrap、AngularJS等优先； 6、有实际使用过nosql数据库的优先（如Redis、Mongodb、Elasticsearch等）； 7、有实际使用过大数据流式计算的优先（如Storm、Spark、Kafka）。 </t>
  </si>
  <si>
    <t>中级IOS开发工程师</t>
  </si>
  <si>
    <t>广东分利宝金服科技有限公司</t>
  </si>
  <si>
    <t>五险一金 弹性工作 定期体检 绩效奖金 年终奖金</t>
  </si>
  <si>
    <t xml:space="preserve">岗位职责： 1.根据产品需求和开发规范，负责IOS客户端软件设计、编码和测试。 2.负责在开发过程中相关的技术规范文档的编写工作和系统测试。 3.重视用户使用体验，能根据反馈的需要进行调试修改。 4.负责IOS App通用组件的开发和封装。 5.依据产品概要进行系统框架和核心模块的详细设计和编码工作。  任职要求： 1.本科及以上学历，1-2年IOS客户端软件开发工作经验，对iOS的基础架构、组件、性能优化、内存优化有深刻了解,熟练掌握MacOS,精通objective-c开发语言及Xcode,熟悉swift。 2.熟悉掌握数据结构和runtime,熟练掌握多线程，熟悉性能调试过程和工具(例如lldb和dsym等)。 3.熟悉IOS系列软件程序的发布、安装。 4.能独立完成IOS开发任务,有AppStore线上作品为佳。 5.积极主动，认真负责，责任心强，勤奋好学，具有良好的团队合作精神，对新技术有持续的热情，能承担一定的抗压能力。 </t>
  </si>
  <si>
    <t>游戏前端开发工程师</t>
  </si>
  <si>
    <t>北京豪腾嘉科科技有限公司</t>
  </si>
  <si>
    <t>五险一金 补充医疗保险 员工旅游 定期体检 年终奖金 绩效奖金 专业培训</t>
  </si>
  <si>
    <t>岗位职责： 1. 负责游戏服务端的设计, 实现  任职要求： 1. 3 年以上游戏服务端开发经验 2. 熟练掌握一种以上静态类型语言 (Java, C#, C++ 等) 3. 熟练掌握一种以上动态类型语言 (Python, Ruby, JavaScript 等) 4. 熟悉一种以上数据库 (Redis, MongoDB, MySQL 等) 5. 熟悉服务端部署环境, Linux, Shell,  Docker 等 6. 有高负载, 高并发实践经验者优先 7. 有成功游戏开发经验者优先</t>
  </si>
  <si>
    <t>销售工程师/Sales Engineer</t>
  </si>
  <si>
    <t>德司达集团</t>
  </si>
  <si>
    <t>服装/纺织/皮革 石油/化工/矿产/地质</t>
  </si>
  <si>
    <t>五险一金 补充医疗保险 绩效奖金 定期体检 员工旅游 节日补贴 专业培训 弹性工作 出国机会</t>
  </si>
  <si>
    <t>上海伊赐诺网络科技有限公司</t>
  </si>
  <si>
    <t>五险一金 补充医疗保险 员工旅游 餐饮补贴 弹性工作 定期体检 通讯补贴 专业培训 年终奖金 股票期权</t>
  </si>
  <si>
    <t>1.To promote DyStar products and achieve sales increase target in South China. Expand customers’ wallet share and develop new customers to increase DyStar market share speedily. 2.Coordinate internal technical, marketing and CS resources to ensure the delivery of DyStar products’ CVP, ensure sufficient and high-level customer service quality, build-up WOM. Sales channel/ dealer management and development to facilitate fast increase of sales in South China 3. Job Tasks and Business Decisions Describe 8-10 single most important oriented and constantly performed tasks/responsibilities. Describe what decisions would this role make and the impact. Described the job challenge(s) and work complexities, if any. be sensitive in perception and swift in action about business opportunities in responsible Sales area; Evaluate, develop new customers to increase sales under identified business strategy in responsible area, fully utilizing available resources and sales channels, leveraging partnerships internal and external (through the whole industry value chain). Maintain a good relationship with customers (both direct and indirect), get thorough understanding of customers’ painpoints, KPI, and explore DyStar products’ customer value, to expand Wallet Share at existing customers and develop new customers via proper CVP (customer value proposition) to increase DyStar’s market share speedily. Strengthen sales channel by dealer management and development in responsible area. Prepare customer quotation &amp; contracts. Answer customer inquiries, handle daily customer complaints. Coordinate internal resources (technical, marketing and CS etc) to ensure sufficient and high-level customer service, build-up WOM. Monitor general records on customers’ individual profile; deliver visit reports, bulk trial customer communication reports, monthly sales reports; provide inputs on MI (market Intelligence) and CI (competition information), and ensure the records/reports are up-to-date and delivered in time. Carry out bulk trials at customers’ dye houses with the support from Technical colleagues. Provide daily technical support to customers. Ensure problem-free running of products at the customers’ sites with the support from Technical colleagues. Recommend credit limit / payment terms on new customers. Responsible for customer outstanding AR. Investigate and facilitate commercial claims/ customer complaints</t>
  </si>
  <si>
    <t>1.负责测试计划、方案编写； 2.参与需求和技术架构评审； 3.负责测试团队日常管理和培训； 4.编写产品测试用例； 5.搭建和维护产品测试环境； 6.负责产品测试和缺陷跟踪； 7.必要的产品、项目和运维支持工作。  职位要求： 1.3年以上相关测试经验、具有团队管理能力的经验； 2.熟悉相关软件工程和测试理论，并具有相关实际经验； 3.经历过至少1个产品的完整开发周期； 4.熟悉Linux和相关Shell脚本； 5.熟悉MySQL等关系数据； 6.熟悉Python、Perl、Ruby等脚本优先； 7.具有Selenium\Jbehave\Cucumber等开发使用经验。</t>
  </si>
  <si>
    <t>网络安全研究员</t>
  </si>
  <si>
    <t xml:space="preserve"> 岗位职责: 1. 主要负责信息安全产品检测策略或算法的设计与实现； 2. 参与信息安全产品的需求调研、技术预研、产品改良等工作； 3. 在产品经理的指导下，与产品研发团队共同工作，帮助团队共同开发出优秀的产品。  任职要求： 1.大学专科及以上学历； 2.有2-3年的相关工作经验。 3.熟悉TCP/IP协议； 4.熟悉网络知识，网络安全攻防技术，病毒和网络攻击技术等 5.熟练使用php/perl/python/java/ruby/c/c++等一种或多种语言；(python优先) 6.能够独立承担系统开发和软件测试，能够很好的把握程序效率； 7.对数据结构和算法有深刻理解。 8.对安全漏洞有强烈的兴趣，最好了解漏洞形成的机理，远程检测原理 9.熟悉多种网络安全技术，对各种主流的安全产品有较好的理论基础和实践经验，熟悉网络、操作系统、数据库、中间件等系统等；  满足下列条件中2-3条者优先考虑： 1.有Web研发经验,了解web应用的常见漏洞及处理手段； 2.工作中处理过网络攻击事件； 3.有Linux环境下的开发经验； 4.熟悉信息安全攻击渗透、漏洞挖掘的技术原理和方法； </t>
  </si>
  <si>
    <t>广东世纪晟科技有限公司</t>
  </si>
  <si>
    <t>五险一金 员工旅游 绩效奖金 年终奖金 弹性工作 定期体检 专业培训</t>
  </si>
  <si>
    <t>岗位职责： 1、参与产品需求的讨论，主导或协助架构师完成架构设计； 2、编写iOS程序，独立完成单元测试，bug修复工作等； 3、指导初级程序员编写程序，落实技术规范； 4、与产品经理、项目经理、测试工程师、其他成员沟通合作，保证产品研发工作的质量和进度； 5、参与团队工作流程、技术方面的革新，推广； 任职要求： 1． 25～30岁，计算机相关专业大专及以上学历，2年及以上iOS开发实践经验 2． 有丰富的UI设计经验，熟悉HTML5、网络编程、多线程、熟悉 TCP/UDP、HTTP 协议 3． 掌握Objective-C/swift，熟悉iOS SDK、iOS下的多线程开发、网络通信、内存管理、UI开发、产品发布流程； 4. 熟悉json/xml、http、tcp/ip相关协议 5. 熟悉网络（Socket、HTTP）、数据库（SQLite、CoreData）、GPS定位、加速传感器等技术的开发； 6． 熟悉Cocoa Touch框架，XCode、Interface Builder等开发工具； 7． 具备两个以上大型移动应项目App的实际开发经验； 8． 具备Android实际开发能力者优先； 9． 具有良好的学习能力和独立解决问题的能力； 10． 掌握软件开发过程管理与测试方法，具备良好的沟通和团队合作能力</t>
  </si>
  <si>
    <t>深圳航天信息有限公司</t>
  </si>
  <si>
    <t>五险一金 定期体检 通讯补贴 专业培训 年终奖金 交通补贴</t>
  </si>
  <si>
    <t>岗位职责： 1、跟进需求分析讨论，确定测试的方法及内容，排定测试计划，编写测试用例； 2、执行测试工作，记录Bug并跟踪其解决，测试结束编写测试报告； 3、编写自动化测试脚本、接口测试脚本、性能测试脚本； 4、测试工具/系统的研究和应用，不断完善测试方法，发掘新的测试工具，总结测试经验，进行内部交流。 任职要求： 1.本科以上学历（统招），计算机相关专业毕业，五年年以上测试工作经验，年龄在26--35优先，能带团队优先； 2.熟悉网站、APP（Android和iOS应用）的功能，性能，兼容性等测试； 3.熟悉软件生命周期、测试流程，以及熟悉测试文档：测试计划，测试用例，测试报告； 4.掌握常用测试技术知识，包括自动化测试、白盒、黑盒、回归测试等；掌握测试用例设计方法，如场景法、边界值分析法、划分等价类等； 5.了解数据库基础知识，熟悉sql server、mysql；了解版本管理工具SVN，熟悉linux命令； 6.了解性能测试工具，如loadrunner、jmeter、QTP、soapui等；熟悉缺陷管理工具，如禅道、JIRA、Bugzilla、bugfree等； 7.熟悉Java，Python，ruby等任意一门编程语言，了解APP测试工具，如：monkey，Appium，Robotium等； 8.了解压力测试工具，使用过jmeter或loadrunner者优先； 9.积极主动，学习能力强，善于沟通，团队精神佳。</t>
  </si>
  <si>
    <t>前海易物（深圳）电子商务有限公司广州分公司</t>
  </si>
  <si>
    <t>五险一金 员工旅游 带薪年假 定期体检 绩效奖金 节日福利</t>
  </si>
  <si>
    <t>我们需要您： 1、负责跨境电商/直播终端app开发； 2、独立完成手机软件设计、编码和单元测试工作，保证开发质量； 3、app性能及内存调优； 4、参与产品需求的沟通、讨论和协调。 我们希望您： 1、具有3年以上开发工作经验，至少2年以上Object-C实际开发经验，精通C/C++，精通Objective-C,Swift； 2、有较强的架构能力，能独立负责产品的架构规划和架构演进； 3、熟悉iOS系统运行机制及内核；深入理解iOS runtime运行机制，有Method Swizzling方面的实战经验； 4、熟练运用UIKit等进行界面开发；精通Cocoa/UIKit Framework，熟悉CoreAnimation，熟悉iPhone/iPad各个版本之间的差异，并且能够提供良好的解决方案; 5、熟练掌握UDP/TCP/IP、http等网络协议；熟悉iOS 网络管理，内存管理，GUI开发，消息通讯机制，安全机制； 6、对移动产品有较强的敏感度和热情，具备较强的沟通协调能力，良好的职业素质和团队合作精神，对工作认真负责； 7、具有良好的学习能力，对互联网的新技术有很强的求知欲望； 8、有知名手机客户端APP开发经验者优先。</t>
  </si>
  <si>
    <t>五险一金 员工旅游 餐饮补贴 定期体检 专业培训</t>
  </si>
  <si>
    <t>岗位职责： 1、负责产品核心模块的测试工作，包括用例设计，用例执行，缺陷提交，完善测试需求规格书； 2、有效的执行部分测试用例，提交测试报告； 3、跟踪需求变化，调整测试用例和测试流程； 4、根据项目特点(WEB、手机APP、后台API)，设计并执行对产品的性能测试及自动化测试，或根据现有自动化测试工具实现自动化测试，提高回归测试效率； 5、使用自动化测试工具编写自动化测试用例脚本、调试以及执行，准确地定位并跟踪问题，推动问题及时合理地解决，确保公司的软件质量； 6、后期现场技服培训，问题支持。 岗位要求： 1、2年以上软件测试工作经验，计算机相关专业统招211本科及以上学历； 2、能够熟悉编写测试计划，测试用例和测试报告； 3、熟练使用任意一种主流性能测试工具或自动化测试工具者优先，如LoadRunner、Jmeter、 JIRA，进行压力测试、并发量测试等； 4、熟悉Linux操作系统基本命令，独立搭建测试环境，熟悉ORACLE和MYSQL数据库，熟练使用SQL工具进行数据库操作； 5、熟悉性能测试、自动化测试等领域之一者优先，对自动化测试框架理解较深，熟悉至少一种开源自动化测试框架，熟悉JS/Perl/Python/Ruby中的某种脚本语言者优先； 6、积极进取、善于思考，具备较强的协调与沟通、分析与表达能力、能够承受一定压力</t>
  </si>
  <si>
    <t xml:space="preserve"> 岗位职责： 1、负责Android和iOS项目的架构设计、方案的制定。 2、负责Android、iOS平台手机上APP应用程序设计、开发、移植及扩展。 3、根据用户需求，验证和修正测试中发现的问题，能调试、上线及更新升级。  任职要求： 1、3年以上APP应用开发经验（实际项目），有团队管理经验优先。 2、本科以上学历，计算机相关专业优先。 3、精通swift语言，并使用swift语言开发过项目的优先考虑 4、,熟练使用HTML5、javascript、CSS3、PHP等，具有IOS、Android APP原生开发工作经验。 5、具备较强的独立分析问题和解决问题的能力，学习能力强。 </t>
  </si>
  <si>
    <t>自动化运维开发</t>
  </si>
  <si>
    <t>五险一金 员工旅游 年终奖金 绩效奖金 定期体检 弹性工作 专业培训</t>
  </si>
  <si>
    <t>IOS SDK开发工程师</t>
  </si>
  <si>
    <t>大数据平台运维</t>
  </si>
  <si>
    <t>上海亿烨信息科技有限公司</t>
  </si>
  <si>
    <t>周末双休 半年调薪 项目奖金 年终奖金 专业培训 五险一金 餐饮补贴 包午晚餐</t>
  </si>
  <si>
    <t>岗位职责： 1、负责公司iOS平台SDK架构、设计、开发、测试、发布； 2、负责跟进iOS技术的特性更新； 3、负责iOS苹果提审过审工作； 岗位要求： 1、2年+的ios开发工作经验，有appstore上架作品优先考虑； 2、熟悉Objective-C/Swift； 3、能熟练运用xCode，iOS-SDK等开发工具 ； 4、良好的编程习惯，熟悉iOS App开发流程； 5、掌握MAC或Unix系统工作机制，熟悉SQL语言，熟悉TCP/IP协议及网络编程； 6、良好的英语阅读能力,能主动学习钻研与工作相关的知识和技术。</t>
  </si>
  <si>
    <t>五险一金 餐饮补贴 年终奖金 股票期权 弹性工作 交通补贴 通讯补贴 专业培训 绩效奖金</t>
  </si>
  <si>
    <t>岗位职责: 1. 负责Hadoop、HBase等大数据平台的运维、部署、监控、系统优化等工作。 2. 负责公司大数据平台的运维管理工作。 3. 处理各类异常和故障，确保系统平台的稳定运行。 4. 深入理解系统平台，为其持续优化提供建设性意见。   任职资格: 1. 本科及以上学历，计算机相关专业。 2. 2年以上系统运维或大数据研发经验，熟悉Hadoop/HBase等大数据系统，有大数据平台运维或开发经验者优先。 3. 从事数据仓库领域开发或者运维至少2年以上，至少掌握一种数据库开发技术：Oracle、Mysql等，灵活运用SQL实现海量数据ETL加工处理。 4. 熟悉Linux操作系统，熟悉Java，熟练使用Shell/Perl/Python/Ruby中至少一种语言。 5. 良好的语言沟通与表达能力和自我驱动动力。 6. 具有较强的学习能力、逻辑分析能力、问题排查能力。 7 有钻研新技术的热情和能力，善于交流和表达，富有团队精神，具有一定的管理组织能力。 8. 面对挫折时保持情绪的稳定，在比较艰苦的情况下或巨大的压力下坚持工作。 以下经验者优先： 1.有从事分布式数据存储与计算平台应用开发经验，熟悉Hadoop生态相关技术并有相关实践经验，熟悉Hdfs、Mapreduce、Hive、Hbase。 2.熟练掌握一门或多门编程语言，并有大型项目建设经验，熟悉Python、Perl。 3.熟悉数据仓库运维常见问题和处理手段，有数据仓库运维保障平台或项目建设经验。 4.有DBA或者其它系统运维经验。 5.熟悉系统网络、存储规划与管理。</t>
  </si>
  <si>
    <t>IOS 开发工程师</t>
  </si>
  <si>
    <t>广州家愉网络科技有限公司</t>
  </si>
  <si>
    <t>绩效奖金 节日福利 专业培训 加班补贴 住房补贴</t>
  </si>
  <si>
    <t>高级前端工程师-EMP平台</t>
  </si>
  <si>
    <t>梦网荣信科技集团股份有限公司</t>
  </si>
  <si>
    <t xml:space="preserve">岗位职责： 1.本科以上学历，计算机、软件工程等相关专业；1年以上IOS开发经验； 2.熟悉 Objective-C 语言，Swift，SVN，HTTP协议，IPV6，Json格式与后台交互； 3.精通Objective-C，熟悉加密算法，至少完成3款成熟上线的产品； 4.熟悉多线程，网络编程和常用设计模式； 5.独立完成开发工作，进行模块测试，保证代码的质量； 6.熟练运用iOS控件，自适应布局，熟练操作app提交苹果审核流程； 7.有独立钻研移动领域新技术的热情和能力； 8.具有团队精神、良好的沟通能力，主动性强。  福利待遇： 1、我们给您提供愉悦的工作环境，人性化的管理制度以及广泛的发展空间； 2、享受五险一金、以及带薪年假； 3、年终奖、下午茶、生日礼金等其它福利； 4、我们的工作地点距离地铁口只有100m，交通无敌便利。   公司简介/项目简介: 广州讯易网络科技有限公司是一家集单机游戏、手机网游、网页游戏以技术为本的新型企业。自2006年创立以来，多彩游戏一直专注于游戏事业，始终以卓越的市场前瞻和创新的技术致力于开发一流的游戏，让玩家享受游戏的乐趣，创造中国一流的游戏产品体验为目标。 目前，公司拥有多款游戏的著作权，代理权，独立制作的游戏引擎知识产权等专利。产品里程表上，手机单机游戏以拳头产品水墨棋牌系列，在腾讯手机游戏平台上已经达到了千万次下载的级别；手机网游《雄霸OL》已与空中、新浪、腾讯等多个国内一线渠道合作，活跃用户数量持续增长；网页面游戏是我司大力投入的新发展方向，希望以精英团队打造本年度的崭新产品！ 游戏产品的体验是我们的第一要求，“人性化、稳定、高效”是我们一直以来坚持的第一原则，必须以用户的角度去考虑游戏的制作，以创造最人性化的游戏产品体验为目标。同时公司遵循市场规律，不断完善企业的经营管理和培训产品的制作水平，致力于创建具有自身游戏文化特色的游戏产品体系。 </t>
  </si>
  <si>
    <t>五险一金 餐饮补贴 绩效奖金 年终奖金 员工旅游 免费班车</t>
  </si>
  <si>
    <t>岗位职责： 1、负责多终端产品的前端设计、开发、优化、维护； 2、根据交互和视觉方案以及前端框架进行完成页面原型； 3、兼容主流浏览器； 4、创造并持续优化精致的Web使用体验,持续关注新技术，引入并优化前端的质量、性能、用户体验； 5、配合后台工程师一起研讨技术实现方案，进行应用及系统整合。 岗位要求： 1、本科学历及以上，3年以上前端岗位工作经验； 2、精通各种前端技术，包括HTML/CSS/JavaScript/Node.JS等； 3、熟悉MVVM模式，并至少对一种相关框架有过深入研究，如vue，react，angular等； 4、具备跨终端的前端开发能力，在Web（PC+Mobile）/Node.js/Native App三个方向上至少精通一个方向，具备多个的更佳； 5、对前端工程化与模块化开发有一定了解，并有实践经验（如RequireJS/SeaJS/KISSY等； 6、至少熟悉一门非前端的语言（如Java/PHP/C/C++/Python/Ruby），并有实践经验； 7、熟悉nodejs，通过nodejs (如express/koa) 搭建web服务器； 8、具备良好的团队协作精神，善于和各种岗位的人合作； 9、对前端技术有持续的热情，个性乐观开朗，逻辑性强。</t>
  </si>
  <si>
    <t>Software Engineer 软件工程师</t>
  </si>
  <si>
    <t>飞协博国际货运代理（上海）有限公司</t>
  </si>
  <si>
    <t>1.5-5.5万/月</t>
  </si>
  <si>
    <t>餐饮补贴 弹性工作 定期体检 出国机会 专业培训 绩效奖金 年终奖金 股票期权 五险一金 非996</t>
  </si>
  <si>
    <t xml:space="preserve">          我们致力于用技术打造跨境贸易和物流的平台。  要求：  </t>
  </si>
  <si>
    <t>1. 根据需求与设计文档独立完成 iOS APP的开发、测试和维护； 2、基于产品设计进行编写高质量代码； 3. 规范文档的编写、维护，以及其他与项目相关工作； 4、对自己代码进行复查并进行单元测试； 5、对产品运行过程中出现的问题进行分析和解决； 6、App性能及内存调优。 7、学习和研究新技术实现自我增值，以应对日益增长的业务需求。 8. 主导产品的系统设计，代码编写，单元测试和bug修复工作； 9. 参与公司产品的性能优化，技术攻关，新技术的调研等工作； 10.熟悉对硬件控制以及web view控件开发的优先考虑 任职资格: 1.本科以上学历，2年以上移动应用开发相关工作经验； 2.熟悉iOS开发平台和基本框架原理； 3.熟悉CocoaPods以及主流第三方框架的使用，了解敏捷开发； 4.熟练掌握iOS的应用层开发技术，多线程相关技术，掌握iOS各组件的开发和使用； 5. 有良好的编程习惯和文档编写能力，热爱设计和编程，责任心强，独立思考和解决问题的能力； 6、熟悉AppStore 发布流程，有多次被拒并且解决经验者优先； 7. 有视频、直播、支付、通信类项目开发经验者优先。 8. 熟悉iOS下网络通信机制，对Socket通信、TCP/IP和HTTP有较深刻的理解，有网络编程经验； 9. 对面向对象编程思想、MVC、MVVM等有自己的理解； 10. 熟悉各种加密算法； 11. 熟练掌握Objective-C、swift语言，熟练使用Xcode及相关调试工具；</t>
  </si>
  <si>
    <t>五险一金 周末双休 带薪年假 节日福利 餐饮补贴 高温补贴 年底双薪 生日礼金 定期体检 海外年会</t>
  </si>
  <si>
    <t>岗位职责： 1、参与公司IOS客户端产品的开发与改进； 2、参与项目需求分析，模块分析； 3、与项目组成员沟通配合，在项目经理带领下完成产品需求开发。   任职要求： 1、有IOS平台应用开发经验，本科及以上学历。 2、良好的C/C++编程基础； 3、熟悉Objective-C2.0、swift语言，掌握IOS各种系统控件； 4、丰富的手机UI设计经验，网络开发经验，熟悉iphone开发流程； 5、工作积极主动，对移动产品有浓厚的兴趣； 6、熟悉HTTP/SIP协议等相关技术，有SIP、视频、GIS、互联网支付等开发经验优先。</t>
  </si>
  <si>
    <t>广东紫光云平台数据服务有限公司</t>
  </si>
  <si>
    <t>深圳华锐时代科技有限公司</t>
  </si>
  <si>
    <t>五险一金 员工旅游 年终奖金 绩效奖金 专业培训 定期体检 周末双休 节日福利 无驻场 极少加班</t>
  </si>
  <si>
    <t>五险一金 员工旅游 专业培训 绩效奖金 年终奖金 定期体检 生日会 下午茶点</t>
  </si>
  <si>
    <t>岗位职责： 1. 负责iOS客户端软件的功能设计、开发和维护； 2. 按照工作要求，完成开发任务； 3. 负责软件开发工程过程文档编写。  任职要求： 1、2年以上iOS开发经验，大专或以上学历，计算机相关专业； 2、熟悉 Objective-C 语言，Swift，SVN，HTTP协议，IPV6，Json格式与后台交互； 3、熟悉IOS SDK中的UI、持久化存储、网络、XML/JSON解析等开发知识； 4、熟悉HTTP/JSON和XML等网络协议，熟悉多线程及面向对象编程，熟悉SQLite数据库编程； 5、熟悉git和svn代码管理工具； 6、熟悉iOS界面开发规范以及AppStore 上架流程和规则； 7、有基础的前端技能，熟悉动画渲染，有内存优化经验； 8、工作责任心强、效率高、善于自学提高，主动性强； 9、有AppStore上架作品或相关作品者优先。</t>
  </si>
  <si>
    <t>技能需求： 1. 前端基础扎实，非常熟练使用HTML/CSS/JavaScript等前端技术 2. 熟练使用AngularJS、React、jQuery、Zepto，Fastclick，Vue.js等基础框架，并掌握Gulp等构建工具 3. 精通前端架构，对于CSS样式优化、Web性能优化、特效动画、浏览器兼容性问题、SEO等有较深的研究 4. 熟练掌握JavaScript模块编程，具备面向对象编程思想，写代码严谨规范，能够写出易读可维护的模块 5. 有数据可视化相关经验，了解Canvas，D3，Openlayers等技术 6. 熟悉Node.js/Python/Ruby/Go等任一后端开发技术</t>
  </si>
  <si>
    <t>VUE前端程序员</t>
  </si>
  <si>
    <t>上海百公信息科技有限公司</t>
  </si>
  <si>
    <t>广州市美康辰健康产业有限公司</t>
  </si>
  <si>
    <t>周末双休 带薪年假 节日福利 年终奖 五险一金 餐饮补贴 弹性工作 项目奖金</t>
  </si>
  <si>
    <t>五险一金 周末双休 弹性工作 绩效奖金 年终奖金 通讯补贴 培训分享会 生日津贴 节日福利</t>
  </si>
  <si>
    <t>岗位职责： 1、根据业务需求完成iPhone客户端架构设计、核心代码编写； 2、与产品和运营人员沟通，保证产品的质量和开发进度； 3、参与方案讨论、技术调研，解决开发中的技术难题，分析和提高系统性能。 岗位要求： 1、本科或以上学历，计算机相关专业，2年以上IOS开发经验，掌握appstore的上架流程； 2、丰富的Swift、Objective-C经验，熟悉设计模式，能够设计灵活的iOS产品构架； 3、熟悉Cocoa/UIKit Framework，CoreAnimation，熟悉iPhone/iPad各个版本之间的差异，并且能够提供良好的解决方案； 4、熟悉HTTP/JSON和XML等网络协议，熟悉多线程及面向对象编程，熟悉SQLite数据库编程； 5、熟练使用Xcode的Instrument来诊断和调试问题； 6、有社交、即时通讯、直播、视频音频类APP开发经验优先； 7、有热情，有良好的计划、沟通、组织协调能力、语言表达能力；较强的逻辑分析能力和应变能力；良好的团队合作精神。</t>
  </si>
  <si>
    <t>中达安股份有限公司</t>
  </si>
  <si>
    <t>通信/电信/网络设备 建筑/建材/工程</t>
  </si>
  <si>
    <t xml:space="preserve">任职于中达安股份有限公司全资子公司：广东奥铂爵科技有限公司  一、岗位职责 1、负责跨平台APP应用开发、上线及日常维护工作； 2、负责前端架构、界面、功能、模块等方面的分析和方案优化 ，持续不断改善用户体验； 3、有效解决不同设备、不同版本、不同分辨率下的兼容性问题； 4、解决开发过程中碰到的技术问题； 5、按计划完成开发项目的指定开发任务；  二、任职条件： 1、3年左右前端开发工作经验，计算机或相关专业 2、精通开发技术ES6, Type Script, Coffee Script等开发语言，vuejs相关生态、react相关生态等技术栈； 3、精通Webpack、gulp等前端构建技术； 4、精通Mysql, 精通前端h5，有混合开发经验。 5、了解Object-C或swift开发语言及iOS开发， 或了解Java语言及Android开发； 6、了解Weex或React Native等本地渲染技术，有实际开发经验优先； 7、了解APP设计和开发流程； 8、熟悉响应式网页设计和常用浏览器的兼容性问题；理解界面设计，对视觉细节有高度的敏锐。 10、熟悉使用Git、Chrome开发工具等。 11、如有地图定位软件开发或视频数据处理工作经验者优先。 </t>
  </si>
  <si>
    <t>技术架构师-系统分析</t>
  </si>
  <si>
    <t>岗位职责： 1、标准化代码标准，执行代码审核和性能审核工作（采用自动测试工具） 2、参与技术方案和系统设计评审，把握复杂系统的设计，有能力解决性能、网络、分布式等引起的一系列技术问题 3、参与日程运维支持和维护，确保系统性能稳定  任职要求： 1、有Java开发经验，熟悉java EE相关技术和框架 （包括Java SE/ Spring Cloud/Spring Boot/MyBatis/Hibernate等），熟悉解决多线程并发问题，有聚石塔/京东/微信等平台对接经验优先考虑 2、熟悉Linux/Unix环境下相关操作（包括vi/grep/awk/sed），可以编写Shell/Pyhon/Ruby等脚本，了解Nginx/Tomcat/Jetty/Weblogic等软件 3、熟悉Oracle数据库，了解表结构优化，SQL语句优化及数据库参数调优，了解数据库集群。 4、具备良好的代码编程习惯及较强的文档编写能力  5、具有电商系统构架设计和程序开发经验者优先考虑  上班时间：周一至周五9:00-18:00，双休  上班地址：广州市越秀区东风路</t>
  </si>
  <si>
    <t>iOS开发工程师/安卓开发工程师</t>
  </si>
  <si>
    <t>SE（系统架构师）</t>
  </si>
  <si>
    <t>广州泉腾信息科技有限公司</t>
  </si>
  <si>
    <t xml:space="preserve"> 岗位职责： 1、负责Android应用的开发设计和维护； 2、Android基础组件及框架设计工作； 3、设计、编写可复用的通用组件； 4、负责Android应用的界面优化，性能优化； 4、负责项目的关键业务或核心模块的开发、调试、部署以及维护； 5、跟踪Android技术的发展，掌握最新动态和主流技术； 6、负责项目的技术攻关，与团队其他成员一起解决技术难点，保证项目正常如期上线。 任职要求： 1、计算机科学或软件相关专业，大专以上学历； 2、两年以上Android平台开发经验； 3、熟悉Android开发架构，熟练使用eclipse ，了解android-studio； 4、熟悉Android系统体系结构、应用开发框架、底层库及Android SDK, 熟悉BSP； 5、有扎实的java语言基础，掌握常见的数据结构和算法，有c/c++经验者更佳； 6、熟悉Android网络开发，熟悉网络协议，熟悉Sqlite数据库 ； 7、熟悉自定义控件，熟悉对性能的优化 ； 8、对面向对象思想有深入的理解，有良好的编程习惯； 9、具有良好的沟通能力、团队合作精神、能承担工作压力。  2. Ios开发（必须精通swift） 岗位职责： 1、负责公司移动端产品iOS的设计、开发、测试和维护工作,编写架构文档和设计文档； 2、不断改善软件的易用性，提升用户使用体验； 3、根据产品需求独立开发或参与产品的需求分析，模块设计，编码，真机测试，上传至App Store等工作，实现开发需求； 4、参与产品的系统分析，架构设计，模块编码和单元测试； 5、根据开发过程中的体验对产品提出建议，积极参与产品，功能与技术改进； 6、有移动端架构设计背景及经验，或有大型APP开发经验和一线互联网公司背景经验； 7、有良好的学习能力，沟通能力，能承受较大的工作压力，愿意与创业团队共同成长发展。 任职要求： 1、专科以上学历，计算机相关专业，2年以上iOS相关经验； 2、具备扎实的Object-C、C、C++语言基础，精通Swift语言，精通IOS常用的基础库；掌握多线程开发，熟悉Obj-C的Runtime的运行机制； 3、能够熟练使用Delegate、Block，熟悉Cocoa Touch、UIKit框架；熟悉iOS内存管理机制、对象生命周期，熟悉iOS视图、动画渲染机制； 4、掌握AutoLayout、InterfaceBuilder等工具，擅长使用Xcode开发工具；熟练使用Xcode的Instrument来诊断和调试问题，熟练编写Xcode下的单元测试。 5、精通React框架，在实际项目中，有过React.JS开发经验或者React Native开发经验； 6、熟练掌握HTML5、CSS3、JavaScript等Web应用开发技术； 7、精通HTTP/JSON和XML等网络协议，熟悉多线程及面向对象编程，熟悉SQLite数据库编程; 8、熟悉IOS APP性能优化和内存优化，掌握iOS平台下的代码调试和调优技术。 9、熟悉各个不同版本iOS的特点、差异，对移动软件性能优化、内存优化有一定的了解。 </t>
  </si>
  <si>
    <t>（高级）IOS开发工程师 (职位编号：38)</t>
  </si>
  <si>
    <t>ETL工程师 (职位编号：000726)</t>
  </si>
  <si>
    <t>岗位职责：
1、 开发iOS手机产品，参与项目需求分析、产品模块的概要和详细设计；
2、 按计划完成产品模块的代码编写，产品模块测试，保证代码质量；
3、 参与项目实施和维护过程中的相关支持工作；
4、 负责产品模块开发文档的编写，协助制定相关系统的测试文档。   任职要求：
1、计算机、通信或相关专业，本科及以上学历，三年以上iOS App开发经验，精通Object-C或Swift；
2、精通iOS应用开发框架，灵活的搭建MVC框架体系，熟练多种设计模式；
3、精通MacOS，掌握XCode及iPhone SDK等开发环境的应用和调试，能根据需要独立的开发UI控件；
4、熟练掌握Json、XML等数据交换方式以及解析方法；
5、熟悉Socket, TCP/IP, HTTP协议开发，熟悉iOS环境下的多线程、App运行生命周期、内存管理；
6、具备独立完成项目的能力，独立分析问题,解决问题的能力。</t>
  </si>
  <si>
    <t>上海莉莉丝科技股份有限公司</t>
  </si>
  <si>
    <t>五险一金 年终奖金 弹性工作 员工旅游 定期体检</t>
  </si>
  <si>
    <t>1. 参与/负责数据仓库ETL（数据抽取、加载、清洗、转换）处理任务的设计和开发工作
2. 参与/负责数据报表的设计和开发工作
3. 参与/支持相关BI业务分析的开发和实施工作 1.掌握数据库基本知识,对数据库内部结构有较深理解和认识
2.精通SQL语句编写,具备SQL优化能力
3.熟悉Linux操作系统常用命令
4.熟悉任意脚本编程语言，如python,ruby等
5.了解hadoop及相关组件，如hive，spark，presto，hbase等
6.工作严谨细致,有责任心,勤奋踏实,善于思考问题,具有团队合作精神
7.有良好的人际关系和沟通能力；</t>
  </si>
  <si>
    <t>广州努比互联网科技有限公司</t>
  </si>
  <si>
    <t>后端工程师</t>
  </si>
  <si>
    <t>五险一金 绩效奖金 弹性工作 员工旅游 股票期权</t>
  </si>
  <si>
    <t>上海迈坦信息科技有限公司</t>
  </si>
  <si>
    <t>1.负责手机客户端产品功能特性的设计与开发，并能够保质保量完成规定任务。 2.根据需求改进产品，持续进行软件用户体验、运行速度、性能等方面的优化。 3.学习和研究新技术解决开发过程中的关键问题和技术难题。 4.手机应用客户端设计、开发、发布、维护。 职位要求： 1、本科及以上学历，熟悉APP开发及日常营运，具备Android、IOS开发经验。 2、3-5年或以上上线APP开发经验，有一定的前端技术、良好的计算机基础和编程习惯。 3、熟悉Objective-C 、Swift，熟练开发平台，以及iOS控件使用，熟练掌握iOS界面和交互开发。能熟练使用调试、性能分析工具来调试和优化代码。 4、熟悉Android开发平台的框架原理，熟悉Android应用开发流程，熟练掌握Android UI开发技能，能够熟练使用Android SDK； 5、熟悉Java语言，有双平台开发经验，有C、C++、C#、PHP、Python其中一种或两种编程经验优先。 6、 数据库开发经验，掌握MYSQL，SQLITE； 7、具有良好的团队合作精神，有责任心，自我要求高，自律能力强。</t>
  </si>
  <si>
    <t>带薪年假 五险一金 绩效奖金 节日福利 定期体检 专业培训 生日会 员工旅游</t>
  </si>
  <si>
    <t>岗位要求： 1. 本科及以上学历，计算机相关专业； 2. 精通一种脚本语言的服务器开发（Python、Ruby、JavaScript等） 3. 熟练一种编译语言的开发（C、C++、Java等） 4. 习惯于测试驱动开发 5. 熟悉必备的计算机网络知识，如Restful、HTTP协议、TCP协议等 6. 熟悉Linux运维的一些操作 7. 熟悉基本的算法知识</t>
  </si>
  <si>
    <t>五险一金 餐饮补贴 通讯补贴 补充公积金 年终奖金 定期体检 周末双休 带薪年假 每年多次调薪</t>
  </si>
  <si>
    <t>在测试过程中与香港项目经理、业务分析师保持联络。 *自动化测试需求分析和评估。 *根据项目要求领导自动化设计和开发。 *有助于测试自动化基础设施的持续改进。 *自动化测试关键绩效指标的设计与实现 *执行自动化套件以验证系统功能。 *参与识别软件缺陷。 *自动化测试状态/进度/风险/问题报告  Qualifications: * 4年以上测试自动化经验。2年以上自动化测试管理经验。 *优秀的分析和解决问题的能力。 *了解selenium/cucumber知识。 *良好的编程/脚本编写能力，优先选择Ruby。 *了解Web协议：http和html，了解xpath的工作原理和应用方法。 *有基于Web的系统自动化开发经验。 *有fix/swift消息自动化开发经验者优先。 *金融系统工作经验。有结算系统工作经验者优先。 *良好的英语沟通能力者优先。 *粤语沟通能力佳。</t>
  </si>
  <si>
    <t>广州市洛格信息科技有限公司</t>
  </si>
  <si>
    <t>五险一金 餐饮补贴 通讯补贴 定期体检 绩效奖金 交通补贴 员工旅游 专业培训 年终奖金</t>
  </si>
  <si>
    <t>高级C/C++开发工程师</t>
  </si>
  <si>
    <t>职责描述： 1.负责iOS客户端相关产品的研发；  2.负责产品架构的改进及性能优化；  3.负责新技术的学习、研究和应用；  4.参与iOS项目的设计、编码、文档编写和维护；  5.善于沟通、快速理解、消化各方需求，并落实为具体的开发工作。  岗位要求：  1、 热爱手机开发技术，并从事 iOS 开发工作3年以上，独立开发过2个以上iOS项目；  2、 能够独立完成 iOS 的应用开发；  3、 有团队协作开发经验,有主导项目开发经验优先;  4、 丰富的iOS平台开发经验，熟悉iOS平台应用的设计理念，有AppStore线上作品者优先；  5、 精通Objective-C和Swift语言，熟悉Xcode、Mac开发环境及模拟器调试，熟练使用iOS SDK；  6、 有团队合作精神，学习能力强；  7、 具备自我管理和时间管理能力。  公司福利： 1、五险一金。 2、年度旅游。 3、年度体检。 4、年底双薪。 5、月度全勤奖。 6、节日聚餐。 7、生日红包。 8、有薪加班。 9、带薪年假等。</t>
  </si>
  <si>
    <t>深圳市优必选科技股份有限公司</t>
  </si>
  <si>
    <t>周末双休 节日福利 弹性工作</t>
  </si>
  <si>
    <t>工作职责： 1、负责机器人产品客户端及后台设计与开发 ； 2、能够根据需求与用户量设计出合理的软件架构与方案，包括但不限于：分布式设计、数据库设计、缓存设计； 3、对设计产品的最终性能，稳定性，可扩展性负责； 4、负责参与相关产品需求讨论与产品系统架构的设计和优化工作。 岗位要求： 1、熟悉C/C++, 并熟悉 Lua/Python/Ruby/Tcl/JavaScript 中至少一种脚本语言； 2、熟悉至少一种关系数据库（如：MySQL, PgSQL)； 3、熟悉C/C++与脚本语言的交互原理； 4、理解Linux以及异步IO处理原理； 5、有多机集群系统开发经验者优先, 包括但不限于缓存, 多进程通信同步, 服务发现注册等经验； 6、熟悉开源大数据存储方案（如：HBase, Cassandra, MongoDB)，有Spark, Kafka, Hadoop经验更佳； 7、本科及以上学历, 至少6年以上的后台开发经验； 8、有rstp\camera相关项目经验优先</t>
  </si>
  <si>
    <t>广州市星为信息科技有限公司</t>
  </si>
  <si>
    <t>国泰财产保险有限责任公司</t>
  </si>
  <si>
    <t>岗位职责： 1. 负责IOS应用程序的设计、开发工作，并能够保质保量完成规定的任务； 2、根据设计文档或需求说明完成代码编写、调试、测试和维护； 3、根据需求，进行IOS版本应用更新和实现； 4、熟悉提交苹果审核流程，熟悉苹果的过审条例并对项目的过审以及对可能被拒因素的风险评估； 5、对IOS平台开发技术进行研究，根据开发过程中的体验对产品提出改进建议； 6、对产品有强烈责任心，能够多和后台沟通  岗位要求： 1.2年以上实际开发经验。熟悉IOS架构和原理，熟悉iPhone SDK； 2.熟悉Cocoa Touch框架，熟练使用Object-C开发语言、XCode、Interface Builder等开发工具； 3.对Swift有研究，有实现项目者优先，有电商平台App开发经验者优先； 4、熟悉XML/Json的使用； 5、具有良好的编码风格及较强沟通能力和团队协作能力； 6. 对移动开发有热情和激情，能够胜任钻研新技术的挑战 ，良好的产品意识，拥抱新技术，有很强的学习能力。</t>
  </si>
  <si>
    <t>做五休二 周末双休 带薪年假 五险一金 节日福利 专业培训 年终奖金</t>
  </si>
  <si>
    <t xml:space="preserve"> 工作职责: 1、依据产品需求完成高质量的包括移动端和PC端开发和维护； 2、利用HTML\CSS\JavaScript等各种Web技术进行产品的前端开发； 3、解决开发中遇到的各种前端技术问题，和实现产品与后台开发提出的前端需求。 任职资格: 1、具有良好的JavaScript基础，精通熟悉HTML5，CSS3，ES6等； 2、对前端MV*框架有深刻理解，Angular、Vue、React至少有一个以上的项目经验； 3、对前端工程化、组件化、模块化有自己的理解和总结； 4、熟悉Linux平台，掌握一门后端开发语言（Java/Python/Ruby/Go/Node/PHP等）者优先； 5、对网络通信协议、HTTP/HTTPS、TCP/IP等有一定经验者优先； 6、具有良好的沟通能力和团队合作精神，能够持续学习和分享前端前沿技术。</t>
  </si>
  <si>
    <t>员工旅游 通讯补贴 年终奖金 弹性工作 交通补贴 专业培训 五险一金 定期体检 绩效奖金</t>
  </si>
  <si>
    <t>深圳前海金融资产交易所有限公司</t>
  </si>
  <si>
    <t xml:space="preserve"> 任职要求： a) 计算机相关专业，一年以上实际工作经验； b) 熟练使用 Xcode 和程序调试技巧，熟悉Object-C 语言，有 Swift 语言开发经验优先； c) 精通IOS平台下高性能编程及性能调优；熟悉 iOS SDK、能熟练使用 UIKit 及相关控件、了解多线程开发、网络通信、内存管理、应用发布流程等； d) 对IOS机型以及适配方面有一定的经验； e)具有良好的语言表达能力，善于与人沟通、合作，有良好的团队意识，及高度责任心。</t>
  </si>
  <si>
    <t>五险一金 年终奖金 定期体检 周末双休 高温补贴 带薪年假 节日福利</t>
  </si>
  <si>
    <t>工作职责 : 1、负责应用的发布，包括环境配置、部署和规划； 2、负责应用的问题跟踪与管理，故障处理和隐患排查，容量评估和规划； 3、负责应用性能优化、监控、网站性能容量数据的收集分析等； 4、负责主导解决运维工作中重大故障，性能瓶颈等相关疑难问题； 5、参与运维自动化工具和平台的集成、设计和规划； 6、配合优化运维规范、工作流程、应急预案等；  任职要求 : 1、深入理解linux系统，精通Linux下系统运维的各种命令和网络知识； 2、熟练使用shell、python、perl、ruby、Django等至少其中一种脚本编程语言； 3、熟悉Mysql、Oracle数据库的一种、了解redis,memcache等内存数据库； 4、熟悉Lvs，Nginx，Tomcat等服务器的管理、配置和优化； 5、熟悉nagios、cacti、zabbix等监控软件； 6、熟悉Jenkins、Apollo、GitLab等自动化部署工具。</t>
  </si>
  <si>
    <t>IOS工程师（广州）</t>
  </si>
  <si>
    <t>腾讯汽车区域运营中心</t>
  </si>
  <si>
    <t>五险一金 年轻团队 晋升空间大 腾讯平台</t>
  </si>
  <si>
    <t>交付工程师</t>
  </si>
  <si>
    <t>上海合胜计算机科技股份有限公司</t>
  </si>
  <si>
    <t>岗位职责： 1、开发iOS手机产品，参与项目需求分析、产品模块的概要和详细设计； 2、按计划完成产品模块的代码编写，产品模块测试，保证代码质量； 3、负责产品模块开发文档的编写，协助制定相关系统的测试文档。  岗位要求 ： 1、本科及以上学历，一年以上iOS应用开发经验； 2、熟练掌握objective-C/Swift语言、Xcode IDE、iPhone SDK、Cocoa相关技术开发及应用； 3. 熟练iOS界面开发，绘图引擎、动画、网络（TCP/IP、HTTP）、多线程、传感器、定位、声音等客户端开发技术； 4、有APP Store上架作品或相关作品优先； 5、有一定的承压能力，良好的团队合作意识。</t>
  </si>
  <si>
    <t>做五休二 周末双休 带薪年假 五险一金 节日福利 加班补贴 通讯补贴</t>
  </si>
  <si>
    <t xml:space="preserve"> 工作职责： 1.负责智能运维产品在客户现场或远程的部署和交付，撰写相关文档 2.负责客户数据的清洗和接入、数据应用场景的设计、效果测试 3.负责客户现场或远程在产品售前、售中、售后的技术支持 4.负责客户现场产品的技术培训 5.负责客户部署环境、数据情况的调研  职位要求： 1.计算机相关专业，本科及以上学历 2.深入理解 Linux 操作系统，精通 Shell、Python、Ruby 中至少一种脚本编程 3.具备无网络、不同系统及权限等复杂环境下产品 POC 实施和部署交付经验者优先 4.具备不同数据源、数据格式等复杂情况下，大量数据的清洗和接入经验者优先 5.了解 Spark、Kafka、Logstash 等数据处理技术者，熟悉 Hadoop 生态者优先 6.具备一年及以上运维经验者优先，具有人工智能的实际工作经验者优先 7.性格乐观、开朗，善于与人沟通，有团队精神，并能承受一定的工作压力 8.极强的敬业精神和开拓进取能力，动手能力强，有进取心</t>
  </si>
  <si>
    <t>广州聚创网络科技有限公司</t>
  </si>
  <si>
    <t>员工旅游 交通补贴 餐饮补贴 绩效奖金 周末双休 下午茶 五险 年终奖金</t>
  </si>
  <si>
    <t>岗位职责： 1、负责ios应用软件的设计与开发； 2、编写相关的开发文档，如设计文档，测试文档等； 3、移动设备ios应用软件需求分析、系统设计； 4、移动设备上ios应用软件的开发和维护； 5、移动设备上基于ios的业务系统协议开发和维护。   任职要求： 1、大专或以上学历，1年以上ios平台开发经验； 2、热爱手机软件开发，熟悉ios编程技术，扎实的oc或swift语言基础和算法分析能力； 3、精通IOS系统体系结构、framework、以及底层库；熟悉IOS常用组件；熟悉IOS的CoreData数据存储与访问方式；能熟练使用MVC模式开发IOS应用； 4、对移动应用产品有良好的见解与认识，追求良好的用户体验； 5、具备良好的分析解决问题能力，能独立承担任务和有系统进度把控能力； 6、良好的业务分析能力及文档编写能力； 7、对HTML5和手机WEB开发有深入了解者优先； 8、有过二维码、移动支付、浏览器开发经验者优先考虑，有仍处于活跃周期应用案例作； 9、有独立开发完成并上架AppStore者优先考虑。   公司福利: 1.上班时间:早上9:30-18:30，周末双休，法定节假日按照规定放假； 2.丰富部门活动，聚餐，国内旅游等； 3.交通便利：公司位于地铁五号线区庄E出口附近，步行10分钟左右即可到达。</t>
  </si>
  <si>
    <t>五险一金 年终奖金 弹性工作 员工旅游 股票期权 绩效奖金</t>
  </si>
  <si>
    <t>岗位职责: 1. 负责智能机器人项目的软硬件测试，理解测试需求，并根据需求合理制定测试计划； 2. 根据需求设计负责工作的测试用例、测试要点； 3. 执行日常版本中的功能测试任务，提出缺陷并对缺陷进行跟踪； 4. 梳理并推进软件和硬件测试流程； 5. 执行或配合执行兼容性测试、压力测试、性能测试等测试工作；  任职资格: 1. 3年以上软件测试或开发经验，熟悉软件测试流程和测试过程管理，能够编写测试计划，具备组织测试工作的能力； 2. 熟练掌握功能测试、性能测试、接口测试的测试方法，具备丰富的软硬件测试经验； 3. 熟悉网络知识及TCP/IP基本原理，熟悉Linux、MySQL数据库操作，熟悉Shell/PHP/Perl/Python/Ruby等脚本语言者优先； 5. 熟练使用至少一种缺陷跟踪系统，有管理经验者优先； 6. 很强的学习能力和技术钻研能力，工作积极主动，执行能力强，有担当，并且乐于分享；</t>
  </si>
  <si>
    <t>岗位职责：  1、基于公司的在线教育产品需求，负责 iOS 客户端程序的核心功能实现；  2、对已有模块进行维护与优化；  3、按照项目计划，按时提交高质量的代码，完成开发任务。  任职要求：  1、专科及以上学历，计算机或软件工程专业，有实际 2 年以上 iOS 开发经验；  2、熟悉 Objective-C、Swift，熟悉常用设计模式、熟悉常见数据结构和算法设计；  3、能够独立胜任开发过程中架构性的技术攻关，具有丰富的调优经验；  4、熟悉各种网络协议原理及相关知识，对性能优化、常见漏洞有深入的理解；  5、必须拥有良好的代码习惯，要求结构清晰、命名规范、可读性强、代码冗余率低；  6、了解Cordova混合编程者优先考虑；</t>
  </si>
  <si>
    <t>五险一金 周末双休 年终奖金 每年多次调薪</t>
  </si>
  <si>
    <t xml:space="preserve"> 岗位描述：（初中高级目前都在招） 1、负责产品的前端的技术方案设计并参与开发； 2、完成Web前端与后端服务交互的设计和开发； 3、参与开发和完善前端开发库，建立完整前端技术体系和基础库 4、对用户体验有强烈的敏锐感，持续优化用户体验和前端性能，解决各种浏览器的兼容性问题 ； 5、关注前沿技术，并能通过技术创新提高快速帮助业务达成目标；  岗位要求： 1、本科及以上学历，4年以上开发经验，参与过大型互联网系统前端开发； 2、精通各种Web前端技术和标准(Javascript/ES6、HTML/HTML5、CSS/CSS3)，熟悉页面架构和布局，对表现与数据分离、Web语义化等有深刻理解； 3、精通常见开源前端框架，理解源码，可对其扩展和优化，自己开发过公共开发库、框架； 4、精通React.js, Redux ,Vue.js等主流框架进行SPA开发，熟练使用less或sass进行前端开发，精通webpack、gulp等构建工具配置和使用； 5、对前端工程化与模块化开发有一定了解，能够设计高扩展性的前端应用; 6、至少熟悉一门非前端的语言（如Java/C#/PHP/C/C++/Python/Ruby），并有实践经验； 7、具备良好的团队协作精神，能利用自身技术能力提升团队整体研发效率，提高团队影响力； 8、对技术有激情，喜欢钻研，能快速接受和掌握新技术，有较强的独立、主动的学习能力，良好的沟通表达能力和团队协作能力。  加分项： 1、熟悉Webgl，用Three.js等3D库开发过3D可视化项目； 2、了解VR、AR，做过类似项目； 3、同事眼中或自认为前端或JS高手，精于技术，想要成为业内专家； </t>
  </si>
  <si>
    <t>iOS手机软件开发工程师</t>
  </si>
  <si>
    <t>五险一金 员工旅游 出国机会 专业培训 弹性工作 午餐补贴</t>
  </si>
  <si>
    <t>1、负责iOS项目开发，高效高质完成项目需求开发； 2、开发前进行需求分析、制定技术方案，开发计划； 3、参与产品功能的讨论和技术调研，负责产品的升级、更新； 4、主动对项目进行性能优化，确保系统安全、稳定、高效运行。  职位要求： 1、计算机或相关专业，本科或以上；</t>
  </si>
  <si>
    <t>web高级开发工程师</t>
  </si>
  <si>
    <t xml:space="preserve"> 1、负责产品的前端的技术方案设计并参与开发； 2、完成Web前端与后端服务交互的设计和开发； 3、参与开发和完善前端开发库，建立完整前端技术体系和基础库 4、对用户体验有强烈的敏锐感，持续优化用户体验和前端性能，解决各种浏览器的兼容性问题 ； 5、关注前沿技术，并能通过技术创新提高快速帮助业务达成目标；  岗位要求： 1、大专及以上学历，4年以上开发经验，参与过大型互联网系统前端开发； 2、精通各种Web前端技术和标准(Javascript/ES6、HTML/HTML5、CSS/CSS3)，熟悉页面架构和布局，对表现与数据分离、Web语义化等有深刻理解； 3、精通常见开源前端框架，理解源码，可对其扩展和优化，自己开发过公共开发库、框架； 4、精通React.js, Redux ,Vue.js等主流框架进行SPA开发，熟练使用less或sass进行前端开发，精通webpack、gulp等构建工具配置和使用； 5、对前端工程化与模块化开发有一定了解，能够设计高扩展性的前端应用; 6、至少熟悉一门非前端的语言（如Java/C#/PHP/C/C++/Python/Ruby），并有实践经验； 7、具备良好的团队协作精神，能利用自身技术能力提升团队整体研发效率，提高团队影响力； 8、对技术有激情，喜欢钻研，能快速接受和掌握新技术，有较强的独立、主动的学习能力，良好的沟通表达能力和团队协作能力。  加分项： 1、熟悉Webgl，用Three.js等3D库开发过3D可视化项目； 2、了解VR、AR，做过类似项目； 3、同事眼中或自认为前端或JS高手，精于技术，想要成为业内专家； </t>
  </si>
  <si>
    <t xml:space="preserve"> 岗位职责： 1、负责Android和iOS项目的架构设计、方案的制定。 2、负责Android/iOS平台手机上APP应用程序设计、开发、移植及扩展。 3、根据用户需求，验证和修正测试中发现的问题，能调试、上线及更新升级。  任职要求：  1、3年以上APP应用开发经验（实际项目），有团队管理经验优先。 2、本科以上学历，计算机相关专业优先。 3、精通swift语言，并使用swift语言开发过项目的优先考虑 4、,熟练使用HTML5、javascript、CSS3、PHP等，具有IOS、Android APP原生开发工作经验。 5、具备较强的独立分析问题和解决问题的能力，学习能力强。  </t>
  </si>
  <si>
    <t>高级测试工程师 (职位编号：18037)</t>
  </si>
  <si>
    <t>Job Tasks 1. Sales Realize sales target of denim in South China Be sensitive in perception and swift in action about business opportunities in responsible Sales area Be familiar with competition products and relevant competing strategy Develop new customers and new product sales to increase denim sales under identified business strategy in responsible area, fully utilizing available resources and leverage partnerships internal and in the whole denim value chain. Maintain a good relationship with existing customers (both direct and indirect), get thorough understanding of customers’painpoints, KPI, and explore Indigo customer value, to expand Wallet Share at old customers. Manage assigned key accounts and dealers. Cultivate relationship with customers (existing and new). Strengthen sales channel by dealer management and development. Answer inquiries and preparing quotation &amp; contracts Monitor general records on customers’ individual profile, visiting reports, quotation, sales records, and ensure the records are up-to-date Coordinate internal resources to ensure sufficient and high level customer service quality, build-up WOM for Dystar denim. 2. Marketing Provide reporting manager with inputs on market Intelligence, contributing to business strategy and BD tactics. Identify both market and product development opportunities and provide feedback to reporting manager Implement agreed products strategies and work closely with Head of BM for the growth of targeted business in South of China. 3. Technical Carry out bulk trials of denim vat solution at customers' dye houses with the support from Technical colleagues. Provide daily technical support to customers. Ensure problem free running of products at the customers’ sites with the support from Technical colleagues. Identify customer’s technical needs and provide feedback to reporting manager for allocation of technical support. 4. Asset Management Recommend credit limit / payment terms on new customers. Responsible for customer outstanding AR Investigate and facilitate commercial claims/ customer complaints 5. Others Fully aware of the company’s Quality Management System and perform duties diligently in accordance with the laid down policies/ procedures  Requirement Bachelor degree or above in Chemistry or Dying and finishing engineering or equivalent Minimum 5 years relevant business experience in the textile chemical sales field, 3 years technical experience in dying house/Lab. At least 3 years working experience in multi-national company. With working experience in denim industry a plus. Good interpersonal communications, negotiation and problem solving skills Strong sales and marketing skill, customer value oriented. Ability to identify causes and effect Good computer skills Proficient in English and Mandarin both on oral and writing, and proficient in Cantonese on oral A flexible approach, diplomatic, pro-active, team work spirit, highly responsible and self-motivated Ability to work in a cross-cultural environment, ability to make decision, ability to work under pressure  产品简介（聚焦牛仔产品） 德司达牛仔产品组合 一套完整的、创新的、环保的牛仔解决方案</t>
  </si>
  <si>
    <t>产品经理</t>
  </si>
  <si>
    <t>福建嘉信人力资源服务有限公司</t>
  </si>
  <si>
    <t xml:space="preserve"> 岗位职责   任职要求  应聘求职 如果您对以上这份工作感兴趣，请直接将简历发送给Ruby LI  李小姐 邮箱： ruby.li@jxhrcn.com</t>
  </si>
  <si>
    <t>平台运维工程师</t>
  </si>
  <si>
    <t>测试资深工程师 (职位编号：18237)</t>
  </si>
  <si>
    <t>岗位职责： 1、负责联通音乐中心各类软件的运行维护； 2、负责现网问题的技术支撑包含问题的排查、分析、处理、省分问题协调等 任职要求： 1、统招中专及以上学历，5年以上系统运维岗位工作经验； 2、精通虚拟化平台，包括openstack、VMware、kubernetes等虚拟化平台架构及相关运维经验。 3、精通shell、python语言编程，能使用相关编程语言编写自动化运维工具；熟悉Django、flask 等web框架。 4、精通docker容器技术的使用和部署，能够完成docker镜像容器的制作、编排启动、故障排除等。 5、熟悉云存储的部署和维护，ceph、Swift、cinder等有实际项目工作经验优先；</t>
  </si>
  <si>
    <t>云平台工程师</t>
  </si>
  <si>
    <t>岗位职责： 1、负责公司自建音乐云的建设：包括参与架构设计、实施、维护及相关文档输出； 2，负责公司相关系统的容器化和迁移到kubenetes平台上； 3.完成公司交办的其他事项。 任职要求： 1、统招本科及以上学历，5年以上系统运维岗位工作经验； 2、精通虚拟化平台，包括openstack、VMware、kubernetes等虚拟化平台架构及相关运维经验。 3、精通shell、python语言编程，能使用相关编程语言编写自动化运维工具；熟悉Django、flask 等web框架。 4、精通docker容器技术的使用和部署，能够完成docker镜像容器的制作、编排启动、故障排除等。 5、熟悉云存储的部署和维护，ceph、Swift、cinder等有实际项目工作经验优先；</t>
  </si>
  <si>
    <t>亚马逊运营经理/总监</t>
  </si>
  <si>
    <t xml:space="preserve">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</si>
  <si>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IOS开发工程师 (职位编号：2018-R&amp;D-01)</t>
  </si>
  <si>
    <t>亚马逊运营经理</t>
  </si>
  <si>
    <t xml:space="preserve">  职位描述  1.根据需求进行iOS平台客户端软件的设计、开发和维护；  2.对APP操作性能的优化  3.与项目相关人员配合共同完成应用软件的开发设计工作；  4.按照项目工作计划在保证质量的前提下、按时完成开发任务；  5.负责与服务器端调试，确保应用质量。  6.协助相关应用软件的安装调试工作    岗位要求  1 本科以上学历，计算机相关专业。一年以上iOS平台开发经验、完整经历过至少一个APP客户端产品的开发，有独立开发项目的能力。  2 熟练掌握 C/Objective-C/swift，良好的软件架构/重构能力，熟悉 iOS 的各种系统框架，熟练配置 Xcode 的编译运行方案。  3 熟悉面向对象原理机制，有良好设计能力和文档习惯；  4 熟练掌握IOS开发工具和测试工具的使用、UDP/TCP/IP、http等网络协议，精通协议设计；  5 熟悉cocoapods对第三方框架的管理以及第三方框架的使用  6 具备良好的分析解决问题能力，能独立承担任务和有系统进度把控能力。  7 有视频开发相关经验优先  </t>
  </si>
  <si>
    <t>1、Amazon 产品及周配市场调研，收集分析市场状况及竞争对手状况，制定营销推广与销售计划； 2、去研究各种促销手段，提高LISTING的流量及转化率，FBA的跟进； 3、熟悉Amazon平台操作，并时刻关注市场变化，及时准确反馈市场与行业信息； 4、针对自身测试和实践， 给公司IT提出流程化需求； 5、团队管理。 任职资格： 1、大专及以上学历，英语四级以上，能熟练阅读商务信函； 2、有3年以上亚马逊销售20人以上团队管理经验，熟练操作亚马逊后台，擅长各营销方式； 3、熟悉亚马逊的规则、流程及细操，并善于使用各种推广工具，对维护和管理帐号安全有丰富经验； 4、有团队精神和服务意识，做事脚踏实地，较强的学习能力、应变能力，对电子商务外贸有兴趣和激情； 5、能熟练运用办公软件，工作认真、耐心，具有高度责任心，能承受一定的工作压力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</si>
  <si>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深圳市天鸥科技有限公司</t>
  </si>
  <si>
    <t xml:space="preserve">1. 独立完成iOS客户端程序的开发、修复bug以及调优；  2. 负责手机客户端软件架构设计及功能设计；  3. 负责移动平台新技术研究、功能扩展以及现有开发方法的改进；  4. 负责项目重点、难点的技术攻坚；  5. 负责与测试人员就项目要求、进度和问题进行沟通。  任职要求  1. 本科及以上学历，计算机相关专业；  2. 具备3年iOS线上APP开发经验，具备扎实的Objective-C/Swift/C/C++ 编程基础，熟悉iOS的内存管理和性能优化；  3. 具备良好的开发基础，熟悉设计模式，数据结构和算法，在项目或产品中有很好的设计实践；  4. 熟悉主流的开源组件以及框架，能处理常见大型项目的问题，有与硬件设备配合使用的APP的开发经验者优先；  5. 有强烈的责任心和团队精神，善于沟通和合作，对于文档、编码规范等有个人追求。 </t>
  </si>
  <si>
    <t>广告机技术工程师 结构工程师 硬件工程师 工程技术</t>
  </si>
  <si>
    <t xml:space="preserve">1、配合市场销售人员，做好项目前期技术支持工作，为客户提供技术咨询，产品演示，了解客户需求并编写技术方案。 2、对开发的产品进行测试，到客户现场进行产品现场实施工作和定制化开发支持工作，负责产品实施方案的撰写。 3、解决客户提出的技术问题，为客户提供技术培训。 4、负责跟踪、处理来自客户关于技术和产品质量方面的反馈意见，收集客户需求并能够对产品提出改进意见。 5．负责广告机新产品及项目开发设计评估。 6．负责跟进广告机产品的开发设计以及生产导入，产品完善等工作。 7. 负责新产品样机的组装与测试。 8．对广告机以及行业产品了解透彻；并密切关注产品市场新动态。 9. 负责公司广告机一体机安装设计，技术支持   二、任职资格 1、计算机、电子技术及相关专业，大学专科以上学历。 2、1年以上相关行业工作经验，有售前或项目实施经验者优先。 3、熟练掌握计算机应用，具备一定的硬件知识及网络相关的知识。 4、具有较好的沟通能力、驱动能力、抗压能力。    三、薪资待遇 1、工作时间：9：00-18:30 午休时间：12:30~14：00 2、底薪+提成+年终奖+晋升发展通到+年终奖+合伙人计划（双休+法定节假日） 3、公司提供五险（养老险+医疗险+失业险+工伤险+生育险）  四、晋升机会 技术支持工程师--&gt;高级工程师--&gt;技术支持主管--&gt;省区技术支持负责人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</si>
  <si>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深圳泰瑞谷科技有限公司</t>
  </si>
  <si>
    <t>带薪年假 五险一金 绩效奖金 全勤奖 节日福利 餐饮补贴 年度旅游 专业培训 生日福利 加班补贴</t>
  </si>
  <si>
    <t xml:space="preserve">岗位职责： 1、根据项目要求独立完成iOS平台的软件设计、开发和调试工作； 2、能按项目计划按时按质量完成编码和测试工作； 3、配合其他开发人员、测试人员完成产品设计和发布； 4、根据产品开发规范，完成相关技术文档编写； 5、对产品进行维护和升级。  任职要求： 1、本科以上学历，软件工程或计算机相关专业； 2、2年以上软件开发经验，1年以上iOS开发经验； 3、精通Objective-C及Swift语言,熟练使用Cocoa Touch框架； 4、熟练使用常用UI组件、网络库和第三方库以及各种分析工具，能独立开发高性能的iOS应用； 5、熟悉JSON/XML、HTTP、TCP/IP协议，熟悉面向接口开发； 6、对iOS APP开发有浓厚兴趣，能够承受一定的工作压力； 7、具备汽车电子相关产品开发经验者优先。 </t>
  </si>
  <si>
    <t>广告机电子工程师 结构工程师 硬件工程师 工程技术</t>
  </si>
  <si>
    <t xml:space="preserve">负责公司广告机安装设计，技术支持，行业1~3年以上工作经验 1、配合市场销售人员，做好项目前期技术支持工作，为客户提供技术咨询，产品演示，了解客户需求并编写技术方案。 2、对开发的产品进行测试，到客户现场进行产品现场实施工作和定制化开发支持工作，负责产品实施方案的撰写。 3、解决客户提出的技术问题，为客户提供技术培训。 4、负责跟踪、处理来自客户关于技术和产品质量方面的反馈意见，收集客户需求并能够对产品提出改进意见。  二、任职资格 1、计算机、电子技术及相关专业，大学专科以上学历。 2、1年以上相关行业工作经验，有售前或项目实施经验者优先。 3、熟练掌握计算机应用，具备一定的硬件知识及网络相关的知识。 4、具有较好的沟通能力、驱动能力、抗压能力。  三、薪资待遇 1、工作时间：9：00-18:30 午休时间：12:30~14：00 2、底薪+提成+年终奖+晋升发展通到+年终奖+合伙人计划（双休+法定节假日） 3、公司提供五险（养老险+医疗险+失业险+工伤险+生育险）  四、晋升机会 技术支持工程师--&gt;高级工程师--&gt;技术支持主管--&gt;省区技术支持负责人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</si>
  <si>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工作内容： 1、在部门领导和项目组长的领导下，根据产品要求完成iOS端软件的研发及上线工作 2、根据业务需求对新技术进行调研学习并运用到产品开发 3、参与软硬件的联调现场调试； 4、负责编写项目相关技术文档。  任职要求： 1、计算机等相关专业，本科以上学历，1年以上IOS开发经验；
2、熟悉Objective C、swift等，IOS客户端软件开发技术、客户端程序设计方法以及安全的应用层协议设计；
3、熟练掌握IOS开发工具和测试工具的使用、UDP/TCP/IP、http等网络协议，理解协议设计； 4、有丰富的项目开发经验，能独立承担开发任务；  5、具备良好的沟通协调能力和团队合作精神。</t>
  </si>
  <si>
    <t>五险一金 餐饮补贴 定期体检 绩效奖金 年终奖金 通讯补贴 交通补贴 员工旅游 股票期权 出国机会</t>
  </si>
  <si>
    <t>1、熟练掌握Linux平台C/C++开发语言； 2、独立完成软件系统架构设计、需求分析； 3、独立或指导完成概要设计和详细设计； 4、解决开发过程中碰到的技术难点和攻克新技术； 5、编写符合规范的功能结构定义、需求说明、开发设计等技术文档； 6、进行或指导相关软件测试并完成性能、代码优化； 7、指导和培训团队中的初级开发人员并保证其开发质量。 任职资格： 1、5年以上Linux平台C/C++软件开发经验，熟悉Linux/Unix系统架构具有软件架构设计经验，熟悉多线程、数据库及socket程序设计，熟悉各种Linux调试工具和手段； 2、熟悉TCP/IP相关网络通信协议编程，具有C/S或B/S架构系统开发经验； 3、熟悉SOAP协议编码和JSON，XML数据格式； 4、掌握至少一门脚本语言（如Python、Ruby等）； 5、有分布式计算开发经验者，如hadoop、storm、spark等； 6、熟练掌握专业编码规范并指导团队中其他成员，了解软件测试要求； 7、从事过图形图像处理相关产品者优先； 8、较强的英文阅读能力； 9、思路清晰，对数据敏感，有较强的数据分析能力，能善于快速分析和解决问题； 10、较强的沟通能力、学习能力、分析问题和解决问题的能力，能独立承担任务，有很强的团队合作精神。</t>
  </si>
  <si>
    <t>Java开发工程师（数据分析方向）</t>
  </si>
  <si>
    <t xml:space="preserve">职位信息描述 3.具体内容视能力而定 职位任职要求 10.了解Hadoop/Spark。 </t>
  </si>
  <si>
    <t>弹性工作 员工旅游 出国机会 下午茶</t>
  </si>
  <si>
    <t>岗位职责：  1、熟悉 Mac OS X、Xcode和iPhone SDK 开发环境；  2、熟练掌握Objective-C/Swift语言,UIKit框架；  3、至少一年及以上iOS-APP开发经验； 4、至少有一个及以上AppStore上架应用；  5、根据任务需求能独立完成功能模块开发；  6、对内存管理、性能优化、单元测试等有实际项目经验；  7、熟悉Git仓库的使用；   加分项：  1、有贡献开源框架，有个人技术博客，有独立开发过小游戏经验优先。  2、能独立完成Apple Store发布App  3、有游戏、RN、网页、Android开发经验  4、有iOS逆向安全经验</t>
  </si>
  <si>
    <t>IT 运维工程师 (职位编号：000570)</t>
  </si>
  <si>
    <t>岗位职责： 1．负责云游戏iOS客户端产品的开发及迭代维护； 2．根据产品需求，配合UI设计完成iOS客户端开发、功能实现； 3．负责iOS客户端架构设计、技术创新及性能优化； 4．云游戏iOS客户端技术文档的撰写。 岗位要求： 1. 计算机相关专业本科及以上学历，2年以上相关工作经验； 2. 有丰富的iOS开发经验，可独立承担和主导项目的架构设计和核心逻辑开发； 3. 精通ObjectiveC或swift； 4. 精通iOS SDK中的UI、网络、XML/JSON解析等开发技巧，必须有能力自定义UI； 5. 熟悉iOS应用开发框架，能独立开发高性能的iOS应用； 6. 熟悉iOS平台下系统控件、内存管理、动画、多线程、APNS、网络优化等开发技能； 7. 熟悉MVC、Reactor、Delegate等设计模式； 8. 熟悉敏捷开发流程；良好的文档编写能力以及阅读英文文档的能力； 9.参与过蓝牙，usb，音视频方面的开发的优先，对游戏产品感兴趣优先。</t>
  </si>
  <si>
    <t>1、负责服务器维护：Linux 服务器的搭建和日常维护（调整系统参数，优化系统性能，保持系统稳定；排除服务器和客户端故障；服务器数据，文件备份和数据安全管理）；
2、新系统的安装、导入，代码本地化，并对系统的运行进行测试和维护，保证系统顺利上线；
3、监管公司用户日常系统的使用情况，判断、维护和修复出现的系统问题；
4、负责系统信息安全管理体系建设，包括信息安全组织、流程、规范的建设;
5、参与信息安全技术项目的实施。 1、本科以上学历，计算机相关专业毕业；
2、3 年以上 Linux 系统相关经验；有团队管理经验者优先；
3、熟悉 Linux 系统下的常用命令和服务配置，熟悉服务器的硬件和常用软件
4、熟练掌握 shell, perl 等脚本语言，
5、有 Python / Ruby / PHP 开发经验优先；
6、热爱工作，良好的团队意识和学习热情。</t>
  </si>
  <si>
    <t>深圳市智美德科技有限公司</t>
  </si>
  <si>
    <t>五险一金 年终奖金 提成 定期体检 员工旅游 月度聚餐 专业培训 全勤奖 带薪年假 节日福利</t>
  </si>
  <si>
    <t>1、负责开发公司自营的APP新产品的开发 2、根据公司产品业务需求和ui设计开发相应的模块、功能及界面、动画效果等 3、负责iOS平台新技术的研发，负责系统适配和屏幕适配的开发 4、负责app性能调优和软件流畅性的优化  岗位要求 1、3年以上IOS真实项目开发和iOS工作经验 2、精通OC/swift开发语言 3、精通IOS交互机制,能设计高质量自定义UI风格应用 4、能熟练使用Masonry框架进行项目开发的自动布局开发 5、能熟练使用AFNetworking网络框架，MJExtension字典转模型框架，Masonry自动布局框架，SDWebImage加载网络图片框架，不会者误投 7、具备代码和xib混合开发项目者优先考虑 8、项目中能熟练使用代理和MVC/MVVM，单例常用设计模式 9、具备独立开发项目和解决问题的能力 10、具备项目用到的动画效果的开发能力 11、有智能手表/智能手环（非蓝牙），语音视频通话类app开发者优先 12、性格沉稳，思维严谨，能够独立灵活处理问题 13、做事认真负责，具有良好的沟通能力，有吃苦耐劳精神及团队合作精神力 14、服从公司管理，能完成领导安排的各项任务  办公地址：深圳市宝安区西乡街道前进二路21号流塘商务大厦（流塘阳光旁）3栋A座16楼。 联系方式：0755-23223129 钟***：17817280559 康先生：13632514258 公交路线：395、603、615、B630、B631、B803、M245、M246、M259、M381到流塘旧村公交站台。 福利： 1、日正班时间7.5小时，6天制；2、五险一金； 3、年终奖；4、绩效奖金；5、公司聚餐；6、每年两次旅游和拓展；7、外送（学历提升）培训；8、生日会；9、节假日礼包；10、私家车油补；11、下午茶；12、婚庆（丧葬）礼金。 注：此岗位达到相应成绩均可享受公司定期分红！</t>
  </si>
  <si>
    <t>中原（中国）房地产代理有限公司</t>
  </si>
  <si>
    <t>五险一金 定期体检 专业培训 员工旅游 绩效奖金 年终奖金</t>
  </si>
  <si>
    <t xml:space="preserve">  岗位职责： 1. 负责iOS平台上的应用软件开发和测试工作； 2. 对已有的iOS应用程序进行调试、维护和优化工作； 3. 搭建iOS平台上的软件框架方案。 任职要求： 1. 计算机及相关专业大专以上学历； 2. 具备iOS平台开发一年以上工作经验，熟悉iOS相关开发、调试、打包流程； 3. 精通Swift语言，对该语言运行时的内存对象模型有了解者优先考虑； 4. 熟悉Cocoa Touch框架，熟练使用Xcode、Interface Builder等开发工具； 5. 熟悉基于HTTPS及HTTP的网络协议，使用JSON文档规范进行网络通信； 6. 与团队成员充分、有效沟通协作，并能快速融入团队； 7. 乐观开朗、积极向上，有强烈的的主动性和自学能力； 8. 会说粤语者优先。 </t>
  </si>
  <si>
    <t>研发项目经理 (职位编号：mds005)</t>
  </si>
  <si>
    <t>1、负责整个产品需求分析、产品策划、系统设计、开发、测试以及配合交付与验收； 2、根据产品运行情况，总结产品优化需求，制定系统优化方案； 3、制定系统培训方案，完成对后端人员的系统使用及技术培训工作。 4、负责产品的技术架构及设计，并对研发人员和研发过程进行技术把控，解决研发过程中的技术难点 5、负责研发标准化工作中标准组件、标准模块、以及通用平台化架构和设计，并对其不断架构和设计优化 6、对前沿技术进行跟踪学习和预研，并为研发人员提供前沿技术培训，推动前沿技术在研发中的应用； 7、负责产品的测试、安装、部署、调试、内部培训、维护支撑工作； 8、负责监控产品各阶段的进展，做好配置管理工作，包含版本管理、变更管理、并行开发支持，按照配置管理规范执行。  岗位要求： 1、本科以上学历，软件工程、信息管理等计算机相关专业 2、有3年以上大型互联网平台的服务端和客户端开发经验，精通至少一门主流开发语言，Python/Java/Ruby/Go、.Net、PHP等， 3、良好的沟通能力，客户需求挖掘能力、良好的产品策划能力和技术攻关能力。 4.具备大数据、分布式存储和云计算的开发经验，有丰富的大中型互联网开发产品的总体规划、设计及技术队伍管理经验； 5.具备分布式集群架构设计能力，如关系型数据库集群、批处理集群、流处理集群、内存数据库集群等； 6.具有良好的文档撰写能力，熟悉各种建模工具； 7.具备极强的团队合作精神，对工作有热情，能够在一定压力下工作。 8、有创业心态，有习惯互联网行业的高效率高节奏工作，自我趋动能力强   此岗位可享受期权。   此岗位为我公司旗下麦迪森公司招聘岗位。 麦迪森在线：http://www.mdsonline.cn   工作地点：广州番禺区南村镇万达广场B-3座22层 地铁7号线南村万博站B出口，步行100米即到。  薪酬与福利： 1、享受国家法定节假日，年休假、婚假、产假、看护假、丧假等； 2、绩效奖金，节日福利，使您的付出与收获成正比； 3、每周员工羽毛球活动； 4、公司不定期组织各类心态、礼仪、产品知识、销售技巧等专业性培训，良好的晋升发展； 5、公司关注员工发展和成长，为员工提供各类培训机会，帮助员工成长和进步； 6、公司不定期组织集体活动，如爬山、K歌、烧烤、骑行等。  期待您的加入！</t>
  </si>
  <si>
    <t>负责IOS平台的软件产品的开发  任职资格:  1.熟练使用ObjectiveC语言,熟悉swift,具备主流开源组件使用经验；  2.熟悉iPhone平台的开发特点和网络通信模型  3.熟悉Xcode，UIKit，CocoaTouch；熟悉CoreData,Coregraphicsframework；  4.精通iOS下的多线程、网络、内存管理、UI开发；  5.已在AppStore发布过作品者优先。  6.思路清晰，善于思考，能独立分析和解决问题；责任心强，具备良好的团队合作精神和承受压力的能力  7.熟悉软件工程，具有良好的代码编写规范和书写文档的习惯  8.有很强的自学能力，喜欢钻研技术</t>
  </si>
  <si>
    <t>项目开发主管</t>
  </si>
  <si>
    <t>五险一金 餐饮补贴 弹性工作 定期体检 专业培训 员工旅游 出国机会 年终奖金</t>
  </si>
  <si>
    <t>1. 计算机相关专业，本科以上学历； 2. 3年以上工作经验,至少1-2年团队管理经验. 3. 熟悉网络开发技术及响应式互联网架构设计 (REST API 和 MVC); 4. 熟悉HTML5、CSS3,了解前沿前端技术:React, WebPack, AngularJs等 5. 熟练掌握以下任一门语言: Ruby on Rails, .NET, JavaScript, Python, PHP,NodeJs; 6. 熟练使用至少一种源码管理工具：GIT, SVN, TFS； 7. 熟悉MySQL, PostgreSQL等数据库； 8. 良好的代码编程风格及能力； 9. 有良好的英语沟通和读写能力; 10. 熟悉Agile Development流程 (Scrum/XP)， 11. 有AWS / Heroku或 Linux 运维经验优先</t>
  </si>
  <si>
    <t>深圳市夷易科技有限公司</t>
  </si>
  <si>
    <t>五险一金 员工旅游 专业培训 出国机会 年终奖金 绩效奖金 股票期权</t>
  </si>
  <si>
    <t>五险一金 员工旅游 餐饮补贴 通讯补贴 专业培训 年终奖金 绩效奖金 免费班车 交通补贴 弹性工作</t>
  </si>
  <si>
    <t>1、负责规划自动化解决方案，设计和开发自动化框架或平台； 2、完成相关产品的自动化脚本开发； 3、调研和评估新的测试技术和工具，并且应用和推广。 职位要求： 1、2年经验以上，计算机及相关专业； 2、具有设计和开发测试框架或平台的经验； 3、精通自动化测试和白盒测试，熟悉单元测试工具和常见的开源测试工具； 4、掌握Java或者C/C++语言，至少熟悉一种脚本语言，如Python/Ruby/Shell等； 5、熟悉Linux/Unix操作系统； 6、热爱互联网及测试相关技术，具有快速良好的学习能力； 7、具有较强的事业心，工作主动积极细心，具备团队合作精神。</t>
  </si>
  <si>
    <t>深圳市智汇居科技有限公司</t>
  </si>
  <si>
    <t>五险一金 员工旅游 专业培训 年终奖金 绩效奖金</t>
  </si>
  <si>
    <t xml:space="preserve"> 1、负责开发公司自营的APP新产品的开发 2、根据公司产品业务需求和ui设计开发相应的模块、功能及界面、动画效果等 3、负责iOS平台新技术的研发，负责系统适配和屏幕适配的开发 4、负责app性能调优和软件流畅性的优化 岗位要求 1、3年以上IOS真实项目开发和iOS工作经验 2、精通OC/swift开发语言 3、精通IOS交互机制,能设计高质量自定义UI风格应用 4、能熟练使用Masonry框架进行项目开发的自动布局开发 5、能熟练使用AFNetworking网络框架，MJExtension字典转模型框架，Masonry自动布局框架，SDWebImage加载网络图片框架，不会者误投 7、具备代码和xib混合开发项目者优先考虑 8、项目中能熟练使用代理和MVC/MVVM，单例常用设计模式 9、具备独立开发项目和解决问题的能力 10、具备项目用到的动画效果的开发能力 11、有智能手表/智能手环（非蓝牙），语音视频通话类app开发者优先 12、性格沉稳，思维严谨，能够独立灵活处理问题 13、做事认真负责，具有良好的沟通能力，有吃苦耐劳精神及团队合作精神力 14、服从领导管理，任务安排</t>
  </si>
  <si>
    <t>KJC-后台开发工程师(测试开发)</t>
  </si>
  <si>
    <t>工作内容: 1、 负责系统测试自动化工具的开发，设计具有高扩展性、可靠性强、高性能的测试框架； 2、 开发持续集成工具，推动持续集成的应用； 3、 开发监控工具平台； 4、 推动测试方法、工具的创新。  职位要求: 1、 本科及以上学历，计算机或相关专业毕业； 2、 3年以上相关工作经验； 3、 对测试方法，常用技术，以及web应用有深入且广泛的了解； 4、 精通unix/linux编程、java语言、MySQL，熟悉shell、php、python、ruby、lua等至少一种脚本语言； 5、 深刻理解常见的自动化测试技术，熟悉持续集成技术； 6、 具有强烈的责任感，良好的沟通和表达能力，优秀的抗压能力。  注：此岗位为上海灾备中心岗位</t>
  </si>
  <si>
    <t>1、参与需求评估，产品开发，制定开发计划； 2、负责公司项目ios客户端框架开发与维护； 3、独立承担开发任务，开发、修改、调试、维护、外部配合及发布上线等工作； 4、按照项目计划，在保证质量的前提下，按时完成开发任务；  职位要求： 1、计算机及相关专业，有iOS项目开发经验； 2、熟练掌握Object-C，swift编程语言； 3、熟悉iOS平台下的开发，熟练使用iPhone/iPad SDK及相关开发工具； 4、熟悉iOS的内存管理机制，了解iOS多线程开发； 5、具有良好的代码编程习惯，有独立分析问题和解决问题的能力。</t>
  </si>
  <si>
    <t>自动测试工程师（要求英文流利）</t>
  </si>
  <si>
    <t>Responsibilities: * Design and develop test automation based on project requirement. * Contribute to continuous improvement of our test automation infrastructure. * Execute automation suites to validate system functionalities. * Analyze test result and report test status. * Participate in identifying software defects. * Assist automation test requirement analysis and estimation. Qualifications: * Above 5+ years of test automation experiences. * Good understanding of Selenium/Cucumber knowledge. * Knowing Ruby or Java language programming. * Good problem solving and trouble shooting skills. * Working knowledge of web protocol: HTTP and HTML and understand how Xpath works and how to apply it. * Web based system automation development experience. * FIX/SWIFT message automation development experience is a plus. * Working experience in Finance system. Clearing system working experience is a plus. * Good English communication skill is a plus Remark：? More than 3 years automation test experience.? Know about Web automation, Schedule job automation, Backend system automation, API automation, Database automation *该岗位属于外包性质，需到客户方上班，需提供中英文简历。</t>
  </si>
  <si>
    <t>1、负责iOS手机客户端的设计、开发、测试、优化维护; 2、根据需求文档和开发计划进行架构设计和详细设计，并编写相应设计文档； 3、及时解决iOS APP测试及使用过程中发现的问题，对已上线产品提供必要的技术支持，并承担相关功能改进和升级任务； 4、负责iOS APP前端新技术的持续研究与应用。 任职要求： 1、计算机及相关专业，本科及以上学历，1年左右工作经验； 2、1年以上iOS APP开发经验，具有混合APP项目开发经验； 3、具备良好的Objective-C、Swift编程能力，熟悉Xcode工具系列，； 4、精通IOS应用软件的编程架构，熟悉数据结构，多线程，网络编程（Socket、http/web service）； 5、辑思维和分析能力，具有良好的沟通能力；</t>
  </si>
  <si>
    <t>KJC-业务运维工程师</t>
  </si>
  <si>
    <t>汇款主任</t>
  </si>
  <si>
    <t>大新银行（中国）有限公司</t>
  </si>
  <si>
    <t>工作内容: 1、 负责业务系统的部署，新版本的发布，服务端的变更； 2、 负责监控业务系统的运行状况，及时处理业务系统运行中出现的故障，保障业务系统服务的正常提供； 3、 分析业务发展的趋势，并提前准备或协调所需设备和带宽资源； 4、 接受并处理部门项目组提出的运维需求。  职位要求: 1、 本科及以上学历，计算机或相关专业毕业； 2、 2年以上互联网行业经验、2年以上的服务器维护经验; 3、 熟悉linux/Unix系统管理,对系统性能有一定的认识 4、 能使用shell、php、python、ruby、lua等脚本语言进行简单的程序编写; 5、 熟悉网络知识,了解tcp/ ip协议; 6、 有较强的沟通能力、推动能力和较好的服务意识。  注：此岗位为上海灾备中心岗位</t>
  </si>
  <si>
    <t>转正机会 五险一金 补充医疗保险 补充公积金 员工旅游 通讯补贴 专业培训 绩效奖金 年终奖金 定期体检</t>
  </si>
  <si>
    <t xml:space="preserve">1． 办理本外币汇款业务（包括CNAPS和SWIFT）日常操作，以及相关结售汇业务操作； 2． 负责每日现代化支付系统的查询查复、自由格式等业务； 3． 负责日常业务反洗钱黑名单过虑系统查询； 4． 负责编制月度/季度监管机构报表及报送（包括PBOC、SAFE）； 5． 负责日常交易部分会计分录的录入； 6． 接受客户及其他业务部门的账务查询和业务咨询； 7． 接受分支行的业务咨询； 8． 执行监管部门及总行与营运有关规章制度,确保业务合规处理,包括但不限于反洗钱管理办法、外汇收支申报等； 9． 按时优质的完成上级下达的其他各项工作。 10.严格执行客户接纳原则以及客户身份识别制度，对业务部门提交的客户尽职调查文件进行审查核实；完善反洗钱交易监测系统抓取的客户的交易信息并进行初步甄别；在日常工作中主动发现并甄别可疑交易；配合业务部门及法律合规部提交有关可疑交易的报告 11. 遵守本行金融犯罪风险管理相关制度，维持高度的职业道德水准。一旦发现任何内部或外部的不诚实行为或犯罪行为，不论该行为是否针对本行或客户，及时向法律合规部进行报告，使事件得到适当处理。  岗位要求: 1. 大学本科或以上学历，金融、会计或相关专业； 2. 具有3年以上银行本外币汇款操作工作经验； 3. 熟悉人民银行、外管局等监管机构的相关法律法规和报表要求； 4. 了解反洗钱相关知识，具有一定的判断能力，履行反洗钱职责； 5. 良好的英文读写和计算机操作（常用办公软件等）能力； 6. 较强的文字书写和口语表达能力； 7. 良好的团队协作精神、沟通能力、责任心。 </t>
  </si>
  <si>
    <t>深圳市乐乐米信息技术有限公司</t>
  </si>
  <si>
    <t>五险一金 弹性工作 绩效奖金 周末双休</t>
  </si>
  <si>
    <t xml:space="preserve">职位描述： 1.负责公司IOS APP的研发、上线工作； 2.协负责IOS项目客户端核心模块代码编写； 3.参与IOS相关的技术研究和攻关工作、系统测试工作； 4.负责相关技术文档编写工作，并做好管理。  任职需求： 1. 三年以上IOS平台应用程序开发经验； 2. 熟悉App Store作品完整上架流程，有移动支付应用开发经验者优先； 3. 有扎实的Objective-c或Swift语言基础，熟练掌握常用API； 4. 熟悉IPhone各个版本之间的差异，并且能提供良好的解决方案； 5. 熟练掌握IOS相关的开发工具Xcode，熟练使用Instrument性能调优工具； 6. 熟悉IOS下网络通信机制，熟悉HTTP/TCP/JSON和XML协议，有网络编程性能优化方面的经验； 7. 有团队开发经验，静态库或者Framework经验，良好的文档能力，编写模块的设计文档与流程图； 8.思路清晰，善于思考，良好的分析和独立解决问题的能力。 9.熟悉IOS开发流程，制作证书，发布应用等。 </t>
  </si>
  <si>
    <t>1.负责设计开发、优化和改善内部运维平台； 2.通过自动化运维技术管理各系统和环境； 3.快速定位解决系统问题，利用工具和代码减少重复性劳动，提高团队的工作效率；  任职资格  1.计算机相关专业本科以上学历，3年以上工作经验； 2.至少熟练掌握C/C++、Python、Shell、PHP、Ruby、Go其中一门，精通C/C++优先； 3.深刻理解面向对象开发、具有较好的系统分析设计能力、文档撰写能力； 4.熟悉Linux网络编程、有海量服务开发经验、熟悉互联网业务； 5.具备持续集成实践经验，了解并掌握Docker，Kebernetes等容器相关技术优先； 6.掌握Ansible,Puppet,Jenkins优先； 7.有OpenStack等云服务研发经验者优先； 8.积极进取、诚实正直、责任心强，有较好的沟通能力。</t>
  </si>
  <si>
    <t>岗位职责： 1. 根据产品需求，完成IOS客户端的功能实现和性能调优，高质量的完成编码以及测试工作； 2. 设计良好的项目结构，保证项目后续的迭代升级； 3. 保持良好的自学能力，跟进IOS平台的新技术； 4. 与其他部门配合，确保产品的开发，上线以及后续的迭代工作。   任职资格： 1. 大专以上学历，两年以上IOS开发经验，熟练使用IOS各种组件并且了解原理； 2. 熟练掌握Swift和objective-C，熟悉常用的数据结构与算法以及常用软件架构模式； 3. 熟悉网络通信协议（HTTP, WebSocket，TCP/IP等）以及多线程编程； 4. 熟悉数据库（sqlite/mysql）的使用，并能够进行性能优化； 5. 了解不同的IOS SDK版本之间的差异； 6. 有完整的IOS项目经验，熟悉AppStore上架流程，有独立上架作品的优先； 7. 良好的沟通能力和英语阅读能力。</t>
  </si>
  <si>
    <t>工作职责: 技能要求： 工作素养： 自律、谦逊、责任感和积极的态度</t>
  </si>
  <si>
    <t>深圳智芯数据服务有限公司</t>
  </si>
  <si>
    <t>五险 餐饮补贴 交通补贴 绩效奖金 出国机会 股票期权 弹性工作 年终奖金</t>
  </si>
  <si>
    <t>五险一金 通讯补贴 交通补贴 员工旅游</t>
  </si>
  <si>
    <t xml:space="preserve"> 1.配合项目计划，负责ios平台客户端iphone/ipad应用程序的设计和开发，确保项目进度和质量相关要求； 2.编写相关设计文档，协同测试等部门解决研发、生产测试及生产过程中出现的软件问题； 3.参与重大技术问题的技术攻关，提升软件开发水平； 4.收集软件使用反馈意见，修正缺陷或故障，设计升级版本，提高软件的使用性能。 任职资格: 1.本科或以上学历，计算机软件、通信相关专业，3年及以上ios应用程序开发经验； 2.精通 objective-c、swift语言，熟悉c、c++; 3.对iOS内存管理，app性能优化有一定的认识，有一定的代码封装能力； 4.熟练使用mvc、mvvm架构模式，熟悉ReactiveCocoa框架； 5.熟练掌握对SQLite、FMDB数据库和多线程，block的使用； 6.熟悉Http/Https、TCP/IP、Socket等网络通讯协议； 7.熟练使用app开发过程中的一些主流框架，如AFNetworking，sdwebimage等的使用，对底层工作原理有一定的了解； 8.工作认真细致,主动性强,责任心强,有较高独立工作能力, 能承受工作压力。</t>
  </si>
  <si>
    <t>1、负责基于高通量测序技术（NGS）以及相关辅助技术（定量PCR，Sanger测序，数字PCR，生物芯片）的生物信息算法开发和流程开发； 2、软件著作权的申报和专利申报； 3、仁东医学临床产品的开发、升级和维护以及相关的性能验证； 4、负责免疫治疗相关分子伴随诊断的基础研发、biomarker发现以及验证、大队列人群数据挖掘； 5、负责基于data mining和text mining的临床数据挖掘，结合公司的临床数据构建完整的数据注释系统和精准的个性化医疗信息。 任职资格: 1、生物信息学、基因组学、遗传学等相关专业背景本科及以上学历，两年以上高通量测序技术的生物信息分析或生物信息软件开发工作经验（优秀硕士应届毕业生亦可考虑）； 2、了解Illumina、PGM、Proton测序相关背景，熟悉NCBI等大型生物信息学数据库网站，对生物统计学原理及意义有深刻应用能力； 3、掌握Ruby,Perl，python，R, C/C++等编程语言，熟练使用linux操作系统，熟悉基础数理统计知识和R/matlab等统计工具，熟悉数据挖掘算法，算法设计、软件开发； 4、熟悉掌握全基因组、外显子、转录组等测序数据的分析和常用生物信息分析软件，能够建立高通量测序技术分析流程和软件开发； 5、有转录组测序、外显子测序、全基因组重测序等高通量测序相关的项目经验；</t>
  </si>
  <si>
    <t>1121DZ-系统运维工程师 (职位编号：1121DZ)</t>
  </si>
  <si>
    <t>深圳市新世纪启航科技开发有限公司</t>
  </si>
  <si>
    <t>五险一金 股票期权 定期体检 绩效奖金 户外团建 员工聚餐</t>
  </si>
  <si>
    <t xml:space="preserve">职位描述： 1、根据公司产品规划、设计、开发及维护IOS客户端应用； 2、负责产品上线、产品质量的把控； 3、分析并解决软件开发过程中的问题； 4、根据业务发展思考产品，提出优化解决方案。 5、上班时间为早班：早上9：30-12：00；下午14：00-18:00。  岗位要求： 1、大专以上学历，计算机或相关专业，1年以上手机客户端开发经验； 2、熟练掌握Objective-C/Swift语言，熟悉iPhone SDK、Cocoa相关技术开发及应用； 3、了解HTML5，熟悉HTTP、TCP、UDP等常用协议，能够独立进行网络编程； 4、熟悉iOS客户端应用开发技术，具备金融行业App实际开发经验者优先； 5、具有良好的学习能力和独立解决问题的能力 6、能吃苦耐劳、有责任心，具有较强的敬业精神与团队合作精神。 </t>
  </si>
  <si>
    <t>深圳四博智联科技有限公司</t>
  </si>
  <si>
    <t>五险一金 节日福利 绩效奖金 员工旅游 住房补贴 专业培训 包住宿</t>
  </si>
  <si>
    <t>根据产品需求开发相关的移动产品； 验证和修复测试中发现的问题； 学习和研究新技术以满足产品的需求； 根据开发过程中的体验对产品提出改进建议； 配合市场等其他部门，提供产品相关技术支持。 简历发至: lihonggang@doit.am myembed@qq.com</t>
  </si>
  <si>
    <t xml:space="preserve">岗位职责 1.负责应用服务器集群的部署、升级、维护、调优及故障应急响应和排除； 2.针对业务特性，建立并完善业务监控体系，保证业务运行质量； 3.负责编写各种自动化运维脚本，推动业务部署自动化，优化业务运维架构，提高运维效率； 4.关注、优化业务的资源利用率，优化服务器软件性能，降低业务成本； 5.跟进、调研业界先进技术动向，并结合业务实际推动落实。   任职要求 1.计算机相关专业，深入理解Linux系统，3年以上Linux/Unix系统运维经验； 2.熟悉网络基础知识，TCP/IP的工作原理，网络设备的配置管理，具备一定的网络维护和排障能力； 3.熟悉NginX、Redis、SSDB、Rabbitmq的原理和配置经验，熟悉HTTP/HTTPS等协议； 4.熟悉mysql、mongodb等数据库相关的技术； 5.熟悉1、2种监控工具，辅助性能调优和业务监控； 6.掌握shell、python、ruby等至少1-2种语言； 7.有较强的故障排查能力，重视流程规范，有很好的技术敏感度, 高度的责任心及团队精神。  </t>
  </si>
  <si>
    <t>湖南众得利网络科技有限公司</t>
  </si>
  <si>
    <t>五险一金 员工旅游 专业培训 年终奖金 绩效奖金 餐饮补贴 交通补贴 股票期权 通讯补贴</t>
  </si>
  <si>
    <t>1、大专及以上学历，3年以上工作经验； 2、熟练掌握Object-C，Swift语言，熟悉Mac OSX操作系统和XCode/iPhone SDK开发环境； 3、掌握基本的框架结构和设计模式，对高性能程序设计； 4、熟练掌握iOS UI布局以及熟练使用一些第三方UI架构、熟练iOS平台自定义控件； 5、能处理比较复杂的UI、线程、系统调用、网络等方面问题； 6、熟悉CocosPods，PohoneGap等第三方库；会用Svn，Git等代码管理工具； 7. 熟悉iOS开发环境和基本流程，熟练使用XCode，熟悉AppStore项目上线相关流程； 8、能独立完成APPstore项目上线；  9、工作认真负责，团队协作意识强，抗压力强。</t>
  </si>
  <si>
    <t>1121DX-音视频专项技术测试工程师 (职位编号：1121DX)</t>
  </si>
  <si>
    <t>深圳市酷浪云计算有限公司</t>
  </si>
  <si>
    <t>五险一金 补充医疗保险 绩效奖金 年终奖金 节日福利 全勤奖</t>
  </si>
  <si>
    <t>1. 负责基于iOS平台的主流智能移动终端（手机、平板）上客户端的研发, 包括需求分析、设计、开发等； 2. 与项目相关人员配合共同完成手机客户端应用软件的开发设计工作；相关技术方案、文档的编写、软件的单元测试； 3. 根据项目具体要求，承担开发任务，按照计划完成任务目标； 4. 负责编制与项目相关的技术文档；  岗位要求： 1. 1年及以上iOS平台客户端开发经验；能遵循开发规范，有团队合作精神，面试时带作品演示； 2. 必须掌握storyboard、xib、autolayout技术； 3. 熟悉智能移动终端上的应用开发及软件架构，有多项成功开发经验； 4. 熟练使用swift开发,熟练C/Objective-C开发，对RxSwift有一定的了解； 5. 具有蓝牙硬件开发经验优先； 7. 具有视频捕捉及残像处理经验优先； 8. 可以独立承当项目的开发； 9. 适应较强的工作节奏。</t>
  </si>
  <si>
    <t>IOS客户端客户端开发(AI)</t>
  </si>
  <si>
    <t>铸匠科技（深圳）有限公司</t>
  </si>
  <si>
    <t>职位描述： 1、负责公司软件产品研发，主要开发语言为C/C++、web 编程，系统架构搭建，功能和模块化分解，数据库、模块等，并撰写相应的设计文档； 2、根据系统设计文档，以及编码规范，实现软件系统各模块； 3、负责公司软件质量管理，代码规范化； 4、参与新技术的研究开发，以技术为主导；  职位要求： 1、计算机及相关专业，本科及以上学历； 2、工作认真负责，积极主动，具有自我激励能力，具有良好的团队合作精神； 3、5年及以上软件开发工作经，精通C/C++开发， 熟悉当前主流的C++框架，熟练进行桌面应用开发； 4、 精通Windows Server操作系统，具备扎实的Windows环境编程能力 ；； 5、熟悉WEB开发，能熟练使用至少一种WEB前后端框架，熟悉多线程、网络socket/tcp 。 6. 熟练使用至少一种流行脚本语言（ Python, Perl, Ruby等），熟悉常用软件开发测试工具。 7、 学习能力强，工作扎实进取，具备良好的表达和沟通能力以及团队合作精神，独立分析、解决问题的能力  公司福利待遇与发展： 1、公司缴纳五险一金； 2、公司安排定期体检； 3、提供中餐补贴等； 4、不定期安排团建和旅游； 5、扁平化管理，工作效率高，没有层层汇报； 6、新三板上市和高新技术企业，发展平台广。  只要你是技术高手，能为公司创造有效的价值，上海迪璞愿意给你良好的报酬和广阔的发展空间，期待你的加入！</t>
  </si>
  <si>
    <t>五险一金 节假日过节费 年终奖金 定期团建旅游 一年一次调薪 加班餐补 加班车补</t>
  </si>
  <si>
    <t>岗位职责: 负责AI创新类产品的客户端原型需求开发； 参与手机客户端软件模块设计； 参与手机客户端相关产品的开发及优化； 参与客户端重点、难点的技术攻坚。 岗位要求: 本科及以上学历
（
大专不考虑
）； 1年以上iOS手机平台的应用程序开发经验； 熟悉ObjectiveC/Swift语言，熟悉面向对象的程序设计方法； 熟悉常用的调试工具和包管理工具，如instrument、cocoapod等； 基础扎实，熟悉常用数据结构与算法； 强烈的责任心和团队精神，善于沟通与合作，吃苦耐劳。</t>
  </si>
  <si>
    <t>Auto. Testing</t>
  </si>
  <si>
    <t>五险一金 商业保险 十三薪 节日礼金</t>
  </si>
  <si>
    <t>Responsibilities: * Design and develop test automation based on project requirement. * Contribute to continuous improvement of our test automation infrastructure. * Execute automation suites to validate system functionalities. * Analyze test result and report test status. * Participate in identifying software defects. * Assist automation test requirement analysis and estimation. Qualifications: * Above 5+ years of test automation experiences. * Good understanding of Selenium/Cucumber knowledge. * Knowing Ruby or Java language programming. * Good problem solving and trouble shooting skills. * Working knowledge of web protocol: HTTP and HTML and understand how Xpath works and how to apply it. * Web based system automation development experience. * FIX/SWIFT message automation development experience is a plus. * Working experience in Finance system. Clearing system working experience is a plus. * Good English communication skill is a plus Remark：? More than 3 years automation test experience.? Know about Web automation, Schedule job automation, Backend system automation, API automation, Database automation  *该岗位属于外包性质，需到客户方上班，需提供中英文简历。</t>
  </si>
  <si>
    <t xml:space="preserve">1. 具备扎实的c/c++、objective-c编程基础，良好的编程习惯； 2. iPhone/iPad平台3年以上产品开发经验； 3. 具有混合开发经验，熟悉H5开发； 4. 熟悉Mac OS X，XCode和iOS SDK开发环境，熟悉iPhone UI框架； 5. 熟悉IOS界面开发规范及AppStore上架流程和规则，有AppStore线上作品者优先； 6. 熟悉IOS企业应用开发者优先，熟悉swift语言开发者优先； 7. 具备独立完成项目开发的能力； 8.具有H5（小程序）开发经验者优先考虑。   公司福利： 工资+年终奖金+绩效奖金+项目奖金+股票期权+节假福利+定期旅游休闲活动+五险一金+双休+全勤奖+加薪机会 1、 一经录用，入职当月签订劳动合同并在试用期购买社保、公积金； 2、 员工享有国家法定节假日的休假政策，同时并享有婚假、产假、陪产假、丧假、带薪年假、带薪病假等； 3、 宽阔的发展平台和升职空间，公平竞争能者居上，优秀者可提拔为团队经理，带领团队挑战更高业绩与收入； 4、 完善的调薪晋升机制； 5、 文娱活动、拓展旅游、部门活动、聚餐团建活动、新春年会等； 6、 节假日发放礼品、现金红包及聚餐活动等人文关怀 ； 7、 优厚的薪资与奖金，高收入与荣耀属于努力的人； 8、 年底优秀员工评比。 </t>
  </si>
  <si>
    <t>中高级性能测试工程师</t>
  </si>
  <si>
    <t>五险一金 交通补贴 餐饮补贴 绩效奖金 定期体检 下午茶</t>
  </si>
  <si>
    <t>职位描述： 1、收集并整理性能测试需求，制定性能测试计划及用例； 2、测试脚本开发、部署，执行并收集监视数据； 3、分析定位系统瓶颈，协助开发进行性能优化； 4、根据数据进行分析并编写测试报告  技能要求： 1、4年计算机相关专业本科及以上； 2、6年以上软件测试工作经验，至少4年以上全职软件性能测试经验，具备性能测试需求分析和设计规划能力； 3、熟悉测试工作流程，能编写测试计划，设计性能测试数据和测试用例； 4、熟练使用LoadRunner，jmeter等常见性能测试工具，熟练编写测试脚本和使用测试工具,善于web,app,还有后端的性能测试方法和测试策略,分析性能测试指标，定位系统瓶颈； 5、 熟悉java开发语言及相应的开发工具，会使用一种以上jvm监控调优工具；熟练操作数据库；至少熟悉一种脚本语言，如Shell、Ruby、Pythony等脚本语言 6、掌握多种跨平台性能监控、数据收集能力；掌握JProbe/Spotlight/sitecope等性能监控工具；精通内存、处理器、进程、磁盘I/O、网络容量性能分析方法； 7、熟悉应用程序、系统、网络、数据库调优能力； 8、具备软件测试平台及环境搭建部署的能力,熟悉linux系统，会使用常用的命令； 9、强烈的责任心，踏实肯干，思路敏捷，对缺陷敏感，能够独立分析缺陷产生原因。</t>
  </si>
  <si>
    <t>深圳曼帝思科技有限公司</t>
  </si>
  <si>
    <t>项目职责： 1、负责APP的IOS客户端的开发与维护 2、负责规划系统架构，选择适用于公司的技术  任职要求： 1、能阅读英文文档，能熟练对接第三方SDK 2、熟悉阿里云架构，对阿里云平台开发有一定经验 3、能独立开发IOS软件 4、对Flutter、VUE等框架有一定了解 5、有工匠精神，有良好的编码习惯  Ubuntu科技是一家振奋人心的创业公司，它致力于探索科技和视频媒体解决方案，以帮助大量高中生为下一阶段的生活做准备。公司拥有雄厚的资本背景和强大的IT和金融支持，公司目前正在聘请我们最初的关键团队成员，以推动公司进入下一个激动人心的阶段。由于公司正处于起步阶段，努力工作并做出积极贡献的早期员工将能够通过在快节奏的成长型公司中获得高级管理职位来加快他们的职业发展机会。此外，我们不仅瞄准中国市场，也瞄准亚洲市场，因此将来可能有外派出国工作的机会。在光明的未来前景下，我们希望寻找由一些积极进取、充满激情的个人来组建团队，为年轻一代做出贡献，用知识充实自己的生活，在公司发展的过程中创造价值并获得回报！</t>
  </si>
  <si>
    <t>上海珂兰商贸有限公司深圳分公司</t>
  </si>
  <si>
    <t>资深测试开发工程师</t>
  </si>
  <si>
    <t>做一休一 带薪年假 五险一金 专业培训 节日福利 全勤奖 绩效奖金</t>
  </si>
  <si>
    <t>岗位职责： 1、负责项目需求开发，完成iOS版APP开发； 2、负责参与项目需求分析及系统框架和核心模块的详细设计及代码实现； 3、负责写出强、稳定高、可用易扩展的代码，注重代码质量； 4、负责与设计师和产品经理紧密配合, 实现有丰富界面交互的手机终端应用； 5、负责与服务器端工程师配合，完成数据交互。  任职要求： 1、大专学历及以上，计算相关专业毕业优先； 2、1年及以上iOS应用开发经验； 3、熟悉IOS SDK中的UI、网络、数据库、XML/JSON解析等开发技术，具有IOS完整开发流程经验； 4、扎实的Objective-C/Swift语言和API编程基础； 5、熟练掌握iOS下数据存储、文件读写、多线程操作，通知、消息推送机制等有较深刻的理解和经验； 6、掌握iOS下的网络通信机制，熟悉HTTP/HTTPS、TCP、UDP、Socket等网络通信编程技术，熟练掌握通讯消息传递、异步任务处理类。</t>
  </si>
  <si>
    <t>职位描述： 1. 参与fordeal产品测试的全流程，包括参与需求分析、设计评审，制定测试计划，设计和执行测试用例，进行缺陷跟踪和软件质量分析等； 2. 带领其他测试开发工程师执行项目测试，包括制定测试计划，分配测试资源，构建测试环境，执行集成测试，回归测试等； 3. 保证被测系统的质量，并通过测试流程和方法创新，努力提升研发的质量和效率。  职位要求： 1. 本科以上学历； 2. 熟悉Java编程语言，有Shell或Ruby/PHP/Perl/Python等使用经验者优先； 3. 至少3年以上软件开发、自动化测试工作经验； 4. 有性能、安全、白盒测试等专业测试领域经验者优先； 5. 具备Android/IOS无线产品，H5产品和电商等业务领域测试经验者优先； 6. 熟悉Linux或Unix操作系统; 7. 精通测试流程和测试用例设计方法,能主动进行技术钻研； 8. 解决复杂问题和编写自动测试工具和系统的能力； 9. 很强的逻辑思维能力和冲突管理的能力； 10. 善于团队合作，理解和适应变化，有主动性和责任心。</t>
  </si>
  <si>
    <t>前端工程师(J10294)</t>
  </si>
  <si>
    <t>好大夫在线</t>
  </si>
  <si>
    <t>工作职责: 1、依据产品需求完成高质量的跨终端Web的前端开发和维护； 2、对具体的产品进行性能优化，实现极致的页面加载、执行和渲染时间。 任职资格: 1、统招一本及以上学历（硬性要求），计算机相关专业，精通各种前端技术，包括HTML/CSS/JavaScript等等； 2、具备跨终端的前端开发能力，能解决各种兼容问题； 3、至少熟悉一门非前端的语言（Node/Java/PHP/C/C++/Python/Ruby）。</t>
  </si>
  <si>
    <t>岗位职责: 1) 根据产品需求完成 ios App 软件设计、编码、测试等工作； 2) 持续优化产品的质量、性能和用户体验； 3) 参与项目架构确定与公共类库编写； 岗位要求: 1) 全日制本科及以上学历，计算机、软件或相关专业 2) 1年或以上 ios 平台开发经验，熟练掌握常用开源库及第三方 SDK 3) 熟悉常用的数据结构，熟练使用 Objective-C，熟悉SWIFT开发尤佳 4) 熟练掌握 ios UI 开发，包括各种控件、布局方式、动画和自定义控件的使用方法 5) 熟悉 ios 平台上 App 性能优化的工具和方法，具备较好的代码调试能力 6) 熟悉主流系统版本/机型/分辨率的兼容，能够独立解决兼容问题 7) 良好的代码阅读能力和英文阅读能力，能阅读并理解英文资料 具备以下条件者优先考虑: 1) 有大型 App 开发经验，有3D类或地图类APP开发经验 2) 图像处理基础知识扎实，有 OpenGL ES / OpenCV 开发经验 3) 有 GitHub 开源作品、个人博客</t>
  </si>
  <si>
    <t>深圳市米波科技有限公司</t>
  </si>
  <si>
    <t>周末双休 带薪年假 五险一金 免费班车 绩效奖金 节日福利 专业培训 餐饮补贴 免费健身</t>
  </si>
  <si>
    <t>岗位职责:
1、依据产品需求完成高质量的跨终端Web的前端开发和维护；
2、对具体的产品进行性能优化，实现极致的页面加载、执行和渲染时间；
任职要求:
1、统招本科学历，计算机相关专业，精通各种前端技术，包括HTML/CSS/JavaScript等等；
2、具备跨终端的前端开发能力，能解决各种兼容问题；
3、至少熟悉一门非前端的语言（Node/Java/PHP/C/C++/Python/Ruby）。</t>
  </si>
  <si>
    <t>五险一金 弹性工作 年终奖金 绩效奖金</t>
  </si>
  <si>
    <t>1.主要从事iOS（iPhone/iPad）移动平台客户端软件的功能设计、开发、实现和优化；2.根据产品功能模块设计，编码实现各模块功能，并确保开发质量与进度；3.负责软件的设计、编程、调试和模块测试工作。任职要求：1.具备SWIFT编程基础，良好的编程习惯；2.iPhone/iPad平台2年以上产品开发经验；3.熟悉Mac OS X，XCode和iOS SDK开发环境，熟悉iPhone UI框架；4.熟悉网络应用（HTTP、REST等）的开发流程，熟悉web开发技</t>
  </si>
  <si>
    <t>ios软件开发工程师</t>
  </si>
  <si>
    <t>五险一金 年终奖金 周末双休 加班补贴</t>
  </si>
  <si>
    <t>ios软件开发工程师8000-15000元/月 深圳 1-3年 大专 小程序 收藏 举报 职位信息 职位描述 岗位职责：  1、根据业务需求，基于ios平台进行应用程序开发；  2、参与移动平台软件框架的研究，设计和实现；  3、参与移动开发规范的制定，技术文档编写。    任职要求：  1、熟悉objective-c或swift，xcode，mac os；  2、熟悉ios sdk中的ui，network，database等开发技巧；  3、个性开朗，逻辑思维强，善于团队合作；   4、大专以上学历，有培训经历者优先考虑。</t>
  </si>
  <si>
    <t>五险一金 弹性工作 补充医疗保险 老板好 年终奖金 带薪年假 氛围好</t>
  </si>
  <si>
    <t xml:space="preserve">Front End React Engineers: Requirements: Bonus Experience: </t>
  </si>
  <si>
    <t>五险一金 绩效奖金 年终奖金 提成 定期体检 员工旅游 全勤奖 带薪年假 弹性工作</t>
  </si>
  <si>
    <t>1、负责开发公司自营的APP新产品的开发 2、根据公司产品业务需求和ui设计开发相应的模块、功能及界面、动画效果等 3、负责iOS平台新技术的研发，负责系统适配和屏幕适配的开发 4、负责app性能调优和软件流畅性的优化  岗位要求 1、3年以上IOS真实项目开发和iOS工作经验 2、精通OC/swift开发语言 3、精通IOS交互机制,能设计高质量自定义UI风格应用 4、能熟练使用Masonry框架进行项目开发的自动布局开发 5、能熟练使用AFNetworking网络框架，MJExtension字典转模型框架，Masonry自动布局框架，SDWebImage加载网络图片框架，不会者误投 7、具备代码和xib混合开发项目者优先考虑 8、项目中能熟练使用代理和MVC/MVVM，单例常用设计模式 9、具备独立开发项目和解决问题的能力 10、具备项目用到的动画效果的开发能力 11、有智能手表/智能手环（非蓝牙），语音视频通话类app开发者优先 12、性格沉稳，思维严谨，能够独立灵活处理问题 13、做事认真负责，具有良好的沟通能力，有吃苦耐劳精神及团队合作精神力   14、服从公司管理，能完成领导安排的各项任务 办公地址：深圳市宝安区西乡街道前进二路21号流塘商务大厦（流塘阳光旁）3栋A座16楼。 联系方式：0755-23223129 陈小姐：18827349223 康先生：13632514258 公交路线：395、603、615、B630、B631、B803、M245、M246、M259、M381到流塘旧村公交站台。 福利： 1、日正班时间7.5小时，6天制；2、五险一金； 3、年终奖；4、绩效奖金；5、公司聚餐；6、每年两次旅游和拓展；7、外送（学历提升）培训；8、生日会；9、节假日礼包；10、私家车油补；11、下午茶；12、婚庆（丧葬）礼金。</t>
  </si>
  <si>
    <t>高级测试经理/测试经理</t>
  </si>
  <si>
    <t>岗位职责： 1. 理解测试需求，并根据需求合理制定测试计划； 2. 根据需求设计负责工作的测试用例、测试要点； 3. 执行日常版本中的功能测试任务，提出缺陷并对缺陷进行跟踪； 4. 梳理并推进软件和硬件测试流程； 5. 执行或配合执行兼容性测试、压力测试、性能测试等测试工作； 任职要求： 1. 3年以上软件测试或开发经验，熟悉软件测试流程和测试过程管理，能够编写测试计划，具备组织测试工作的能力； 2. 熟练掌握功能测试、性能测试、接口测试的测试方法，具备丰富的软硬件测试经验； 3. 熟悉网络知识及TCP/IP基本原理，熟悉Linux、MySQL数据库操作，熟悉Shell/PHP/Perl/Python/Ruby等脚本语言者优先； 5. 熟练使用至少一种缺陷跟踪系统，有管理经验者优先； 6. 很强的学习能力和技术钻研能力，工作积极主动，执行能力强，有担当，并且乐于分享；</t>
  </si>
  <si>
    <t>IT运维开发工程师</t>
  </si>
  <si>
    <t>五险一金 绩效奖金 年终奖金 带薪年假 节日福利 全勤奖</t>
  </si>
  <si>
    <t>1、负责开发公司自营的APP新产品的开发 2、根据公司产品业务需求和ui设计开发相应的模块、功能及界面、动画效果等 3、负责iOS平台新技术的研发，负责系统适配和屏幕适配的开发 4、负责app性能调优和软件流畅性的优化  岗位要求 1、3年以上IOS真实项目开发和iOS工作经验 2、精通OC/swift开发语言 3、精通IOS交互机制,能设计高质量自定义UI风格应用 4、能熟练使用Masonry框架进行项目开发的自动布局开发 5、能熟练使用AFNetworking网络框架，MJExtension字典转模型框架，Masonry自动布局框架，SDWebImage加载网络图片框架，不会者误投 7、具备代码和xib混合开发项目者优先考虑 8、项目中能熟练使用代理和MVC/MVVM，单例常用设计模式 9、具备独立开发项目和解决问题的能力 10、具备项目用到的动画效果的开发能力 11、有智能手表/智能手环（非蓝牙），语音视频通话类app开发者优先 12、性格沉稳，思维严谨，能够独立灵活处理问题 13、做事认真负责，具有良好的沟通能力，有吃苦耐劳精神及团队合作精神力 14、服从公司管理，能完成领导安排的各项任务 办公地址：深圳市宝安区西乡街道前进二路21号流塘商务大厦（流塘阳光旁）3栋A座16楼。 联系方式：0755-23223129 陈小姐：18827349223 康先生：13632514258 公交路线：395、603、615、B630、B631、B803、M245、M246、M259、M381到流塘旧村公交站台。 福利： 1、日正班时间7.5小时，6天制；2、五险一金； 3、年终奖；4、绩效奖金；5、公司聚餐；6、每年两次旅游和拓展；7、外送（学历提升）培训；8、生日会；9、节假日礼包；10、私家车油补；11、下午茶；12、婚庆（丧葬）礼金。  注：此岗位达到相应成绩均可享受公司定期分红！</t>
  </si>
  <si>
    <t>岗位职责 ： 1. 负责公司自动化运维平台开发，设计并完成各类自动化运维工具开发；
2. 负责日常服务器的巡检，负责软硬件、系统与应用平台管理，包括状态监控、升级、故障处理及优化等操作；
3. 负责收集和分析系统性能指标，系统日志分析、挖掘问题隐患、配合制作相关预案，维护系统稳定运行；
4. 负责公司整体运维体系的开发工作，满足工具化、自动化、平台化的长期目标；
5. 深入研究运维相关技术，包括运维自动化技术，监控技术，网络技术等；
6. 积累系统运维的***实践，制定运维规范和策略，并实现文档化；
7. 为运维体系的效率和结果负责，提高团队生产效率。  任职要求：
1. 计算机应用、网络通信相关专业统招本科及以上学历，2 年以上工作经验;
2. 熟悉 Linux 操作系统的管理维护（部署、配置和调优），逻辑思维能力强;
3. 熟悉各种应用监控系统，如 Zabbix、Nagios 相关知识;
4. 熟悉C/ruby/Java/Python/PHP/go中的一种或者多种语言，熟练掌握Shell，AWK，SED等脚本工具;
5. 精通MySQL/Redis集群与Nosql数据库的管理、配置、优化、备份恢复、异地同步、数据迁移、安全防护;
6. 熟悉WEB相关技术，如Apache/Nginx/PHP等应用服务的安装/配置和维护，熟悉服务器硬件以及具备系统/软件的报错及故障定位和处理能力;有高并发与分布式系统维护经验的优先;
7. 高度的责任感，较强的故障分析及排除能力，善于在工作中学习，能够承受工作压力;
8. 有区块链开发或网络安全经验，掌握各种安全攻击的原理及对应的防范手段的优先;</t>
  </si>
  <si>
    <t>五险一金 补充医疗保险 餐饮补贴 年终奖金 弹性工作</t>
  </si>
  <si>
    <t xml:space="preserve"> 工作职责： 1)     负责相关产品(比如机器人、智能硬件、APP等)的测试，包括功能、性能、稳定性、web、APP等测试。负责新技术预研以及相应的测试用例开发工作； 2)     根据产品的系统设计规格书制定测试计划，根据测试标准、测试规范设计测试用例； 3)     根据测试用例、测试规范、测试标准等文档进行系统测试和验证； 4)     根据规范提交BUG，撰写测试记录、测试报告，并对测试中反馈的问题进行分析跟踪； 5)     完善测试用例库、测试经验和知识数据库的建设； 6)     负责测试用例的执行，缺陷的提交、跟踪与验证，编写测试报告； 7)     售前售后反馈问题验证。 任职资格： 1)     全日制专科及以上学历，计算机、通信、电子工程、测试、自动控制等相关专业 2)     工作严谨、细致、耐心、有责任心，良好的沟通能力和团队合作精神、学习能力强，具备一定的分析问题和定位问题的能力 3)     熟悉电子通信基础知识、熟悉软件测试基本理论、熟悉TCP/IP协议，熟悉主流操作系统及数据库。 4)     熟悉硬件测试工具，比如静电放电发生器、雷击浪涌设备、温湿度试验箱、万用表、耐压/绝缘测试仪等。 5)     熟悉软件测试工具，比如Monkey、CTS、bug管理工具(如TAPD，禅道等)等。 6)     熟悉智能硬件前后端整套流程机制及系统架构优先 7)     熟悉Javascript/Python/Ruby/Perl/Shell任一脚本者优先，有编程经验自动化测试经验优先 8)     具有较强的自驱性、自律性、有理想、有热情、有团队精神，喜欢创业团队氛围。 </t>
  </si>
  <si>
    <t>岗位职责： 1、 开发iOS手机产品，参与项目需求分析、产品模块的概要和详细设计； 2、 按计划完成产品模块的代码编写，产品模块测试，保证代码质量； 3、 参与项目实施和维护过程中的相关支持工作； 4、 负责产品模块开发文档的编写，协助制定相关系统的测试文档。    任职要求：
1、计算机、通信或相关专业，本科及以上学历，三年以上iOS App开发经验，精通Object-C或Swift；
2、精通iOS应用开发框架，灵活的搭建MVC框架体系，熟练多种设计模式；
3、精通MacOS，掌握XCode及iPhone SDK等开发环境的应用和调试，能根据需要独立的开发UI控件；
4、熟练掌握Json、XML等数据交换方式以及解析方法；
5、熟悉Socket, TCP/IP, HTTP协议开发，熟悉iOS环境下的多线程、App运行生命周期、内存管理；
6、具备独立完成项目的能力，独立分析问题,解决问题的能力。</t>
  </si>
  <si>
    <t>岗位要求： 1、 本科及以上学历，计算机相关理工科专业，3年以上工作经验； 2、 精通HTML、CSS、JavaScript语言，了解HTML5、CSS3的新标准，熟悉JQuery类库，熟练使用一到两种前端调试工具； 3、 至少熟练使用过Vue、React、AngularJS其中一种JS框架； 4、 掌握至少一门非前端开发语言（如PHP/Java/Python/Ruby等），并有一定的实战经验； 5、 深刻理解Web标准，对前端性能、可访问性、可维护性等相关知识有实际的了解和实践经验； 6、 工作积极主动，具有很强的学习能力、对新技术的追求精神、良好的团队合作精神和沟通能力。  岗位职责： 1、 根据产品经理的关键需求进行前端架构设计工作； 2、 承担前端核心模块的设计、实现工作； 3、 承担主要开发工作，对代码质量及进度负责； 4、 参与进行关键技术验证以及技术选型工作； 5、 和产品经理沟通并确定产品开发需求； 6、 与后台开发工程师配合，完成开发任务和上线。</t>
  </si>
  <si>
    <t>综合柜员（工作地点：深圳福田）</t>
  </si>
  <si>
    <t>玉山银行（中国）有限公司</t>
  </si>
  <si>
    <t>五险一金 员工旅游 餐饮补贴 年终奖金 定期体检 专业培训 周末双休 带薪年假 加班补贴</t>
  </si>
  <si>
    <t xml:space="preserve">岗位职责： 1.负责网点本外币银行结算账户管理、人民币汇出入、外汇收付汇及其结购售、负责可疑交易分析等反洗钱工作，包含文件审查、系统账务操作、事后各项监管报表及行内报表报送工作;
2.银行结算账户管理作业，包含帐户交易(含开立/变更/销户/对帐/询证函/挂失/存款证明/法院扣押等)、账户年检、不动户/久悬户管理、开户后半年未动账、各类账户存取款、证件到期/存款到期等各类通知;
3.负责保管顾客文件，包含但不限于存汇作业之账册、报表、空白单折凭证及各类相关申请文件等;
4.严格执行各项业务相关操作流程及制度，确保交易真实性及作业合规性;
5.接受行长与主管的指挥与命令，办理其它交办之后台作业。  任职要求： 1.全日制本科或以上学历，具3年以上综合柜员或外汇收支实务经验、熟悉各项账户管理或外汇管理政策；
2.熟悉汇出入SWIFT电文格式；
3.具有基础的英文读写能力；
4.具有良好跨单位沟通协调能力及团队协作意识
5.具有强烈企图心、责任感、细心度及服务热忱，并能适时配合组织重要项目，适当延长工时；
6.具全国计算器等级考试(NCRE)二级数据库程序设计或全国高等学校计算器水平考试(CCT)二级数据库资格尤佳。  工作地点： 深圳福田 </t>
  </si>
  <si>
    <t>运维工程师(J10330)</t>
  </si>
  <si>
    <t>销售易</t>
  </si>
  <si>
    <t>五险一金 专业培训 绩效奖金 年终奖金 股票期权 弹性工作 定期体检 周末双休</t>
  </si>
  <si>
    <t>工作职责: ● 遵循发布、变更流程，负责系统建设和运维工作，保证其高效、稳定工作； ● 系统运维、服务监控分析、故障排查，以及紧急情况下的应急处理； ● 研究服务架构，发现潜在问题，制定系统调整和优化方案，提高系统的健壮性和效率； ● 参与系统架构设计，建设和管理； 任职资格: ● 至少熟悉一种监控系统搭建，如Nagios/Zabbix/Open-Falcon等; ● 至少熟悉一种集群管理工具，如Ansible/SaltStack/Chef/Puppet等; ● 至少熟悉一种语言编程，如python/ruby/lua/shell； ● 熟练Linux的系统配置，安全配置，有一定的网络基础； ● 熟悉常用软件的配置及调优，包括Nginx、MongoDB、Tomcat、Mysql、Redis、Kafka、ElasticSearch及JVM等； ● 熟悉rsyslog, scribe, flume等日志收集和处理系统； ● 计算机及相关专业本科及以上学历，两年以上生产系统运维经验，强烈的安全意识； 优先条件： ● 熟悉Jenkins, 有持续集成、持续交付或DevOps方面的经验； ● 有RHCE, AWS 认证者； ● 熟悉Docker应用，有k8s或Mesos或Swarm经验； ● 熟悉云计算相关技术，有阿里云或AWS使用经验优先； ● 有运维平台/监控平台/资产管理平台/性能度量平台开发经验； ● 有Java开发背景***；"</t>
  </si>
  <si>
    <t>高级运维工程师（数据库方向）</t>
  </si>
  <si>
    <t>综合柜员（工作地点：深圳）</t>
  </si>
  <si>
    <t xml:space="preserve">岗位职责： 1.负责网点本外币银行结算账户管理、人民币汇出入、外汇收付汇及其结购售、负责可疑交易分析等反洗钱工作，包含文件审查、系统账务操作、事后各项监管报表及行内报表报送工作;
2.银行结算账户管理作业，包含帐户交易(含开立/变更/销户/对帐/询证函/挂失/存款证明/法院扣押等)、账户年检、不动户/久悬户管理、开户后半年未动账、各类账户存取款、证件到期/存款到期等各类通知;
3.负责保管顾客文件，包含但不限于存汇作业之账册、报表、空白单折凭证及各类相关申请文件等;
4.严格执行各项业务相关操作流程及制度，确保交易真实性及作业合规性;
5.接受行长与主管的指挥与命令，办理其它交办之后台作业。  任职要求： 1.全日制本科或以上学历，具1年以上综合柜员或外汇收支实务经验、熟悉各项账户管理或外汇管理政策； 2.对汇出入SWIFT电文格式有基本的认识； 3.具有基础的英文读写能力； 4.具有良好跨单位沟通协调能力及团队协作意识； 5.具有强烈企图心、责任感、细心度及服务热忱，并能适时配合组织重要项目，适当延长工时； 6.具全国计算器等级考试(NCRE)二级数据库程序设计或全国高等学校计算器水平考试(CCT)二级数据库资格尤佳。  工作地点： 深圳南山前海 </t>
  </si>
  <si>
    <t>带薪年假 餐饮补贴 通讯补贴 五险一金 节日福利 弹性工作 绩效奖金</t>
  </si>
  <si>
    <t xml:space="preserve">岗位职责： 1. Android应用开发，智能家居方向  任职要求： 1.良好的编程基础 2.善于学习 3.乐于拥抱新技术 4.具备一定英文文档阅读能力 5.经常关注github  </t>
  </si>
  <si>
    <t>深圳欧德蒙科技有限公司</t>
  </si>
  <si>
    <t>岗位职责： 1.负责对设计的系统提供全面的安全建议和设计完善的安全策略； 2.负责检查/发现区块链系统在网络传输/加密算法等地方可能存在的安全漏洞； 3.负责维护公链网络，预防攻击，若在攻击发生时快速抵御； 4.负责公司区块链产品的安全审计(技术方案，代码审计)； 5.日常软件安全升级，操作系统安全加固和帐号审计，日志审计，入侵检测。 任职要求： 1.至少精通JAVA、Python、Ruby、C/C++、Go等语言之一, 并熟悉一种开发框架； 2.3年以上网络安全从业经验； 3.熟悉Linux环境，熟练使用shell/Perl/Python等脚本语言； 4.了解常见安全攻击和漏洞，及其防护方法，对各种安全攻防技巧有较广泛的涉猎和深的理解； 5.熟悉Linux攻防技巧，理解Linux kernel的工作原理，有Linux exploit code编写经验者优先考虑； 6. 热爱安全工作，有较强的责任感，有较强的抗压能力。</t>
  </si>
  <si>
    <t>分布式计算工程师</t>
  </si>
  <si>
    <t>岗位职责： 1.负责分布式计算平台设计、开发和维护； 2. 参与分布式一致性共识算法的设计和开发。 任职要求： 1.计算机、数学、统计或其他相关领域本科或本科以上学历； 2.有分布式数据处理/分布式计算相关工作经验，相关经验2年以上； 3.至少精通JAVA、Python、Ruby、C/C++、Go等语言之一，具备较强的开发能力和技巧； 4.熟悉分布式计算理论，如弹性数据集，计算引擎，优化技术等； 5. 掌握hadoop体系技术栈，至少精通storm，spark，flink等分布式计算框架中的一种； 6.有良好的团队工作精神，具备突出的学习能力，对代码精益求精。</t>
  </si>
  <si>
    <t>工作职责： 1.  独立完成新需求分析及开发、生产问题处理； 2.  现有银保综合业务系统的e保通App开发与维护； 3.  负责现有系统的技术更新和重构； 4.  调研新技术及技术分享；  岗位要求： 1.   3年以上iOS开发工作经验，热爱iOS开发； 2.   精通Objective-C/C/C++语言，熟悉Swift语言优先，理解面向对象设计的基本原则，熟悉常用的设计模式及算法； 3.   熟练掌握界面布局、SQLite数据库、网络通信协议； 4.   熟悉iPhone下网络通信机制，对Socket、TCP、UDP和HTTP(S)有较深刻的理解和实战经验； 5.   精通Cocoa/UIKit Framework，熟悉CoreAnimation，熟悉iPhone/iPad各个版本之间的差异，并且能够提供 良好的解决方案； 6.   熟悉Appstore上架流程及企业级应用证书管理； 7.   熟练运用iOS控件，精通UI布局； 8.   有混合式开发经验，熟悉Cordova优先； 9.   拥有良好的代码习惯，要求结构清晰，命名规范，逻辑性强，代码冗余率低。</t>
  </si>
  <si>
    <t>工作职责： 1、负责后台系统或微信小程序或移动端h5项目开发； 2、根据产品需求，分析并给出最优的页面前端结构解决方案； 3、参与设计并编写WEB前端组件应用； 4、负责建设前端系统架构。 任职要求： 1、三年以上PC或移动端前端开发经验，能独立完成前端开发任务； 2、精通JavaScript、CSS、HTML等前端相关技术，熟悉W3C标准与ES规范； 3、熟悉nodejs，使用并研究过至少一个nodejs框架（express/koa等）； 4、熟悉至少一种前端框架（React/Vue等）； 5、了解至少一种非前端开发语言（PHP/Java/Python/Ruby等），并有一定的实战经验； 6、了解webpack、gulp等能提高开发效率的工具的使用； 7、较强的逻辑思维能力，善于分析、归纳、解决问题。</t>
  </si>
  <si>
    <t>深圳市华威斯科技有限公司</t>
  </si>
  <si>
    <t>五险一金 周末双休 立即上岗</t>
  </si>
  <si>
    <t>工作职责： 1、负责后台系统或微信小程序或移动端h5项目开发； 2、根据产品需求，分析并给出最优的页面前端结构解决方案； 3、参与设计并编写WEB前端组件应用； 4、负责建设前端系统架构。 任职要求： 1、三年以上PC或移动端前端开发经验，能独立完成前端开发任务 ；2、精通JavaScript、CSS、HTML等前端相关技术，熟悉W3C标准与ES规范； 3、熟悉nodejs，使用并研究过至少一个nodejs框架（express/koa等）； 4、熟悉至少一种前端框架（React/Vue等）； 5、了解至少一种非前端开发语言（PHP/Java/Python/Ruby等），并有一定的实战经验； 6、了解webpack、gulp等能提高开发效率的工具的使用； 7、较强的逻辑思维能力，善于分析、归纳、解决问题。</t>
  </si>
  <si>
    <t xml:space="preserve">任职要求： 1、大学本科及以上学历，计算机或者相关专业 2、 有1-2年手机前台开发经验，精通Java , Objective-c或swift，熟悉数据结构及算法；。 3、 熟练使用 Xcode , Android Studio 等开发工具； 4、熟练掌握APP设计、开发、调试等规范； 5、熟悉IOS平台下的UI实现; 6、 熟练掌握各种 SDK 嵌入，包括但不仅限于支付，地图，即时通讯，三方登录，分享等； 7、能熟练阅读及编写英文技术文档/开发文档 8、工作积极主动，具有良好沟通能力和责任心 岗位职责： 1. 在 IOS 手机上设计并开发产品应用程序； 2. 负责模块化设计的功能定义，及参与整体架构设计； 3. 负责各模块的详细设计、开发、调试、维护及技术支持； 4. 按照软件工程规范，负责技术文档撰的写和维护工作； 5. 按时完成指派的软件开发工作和确保交付成品的质量。 </t>
  </si>
  <si>
    <t>DevOps运维工程师（驻点汇丰）</t>
  </si>
  <si>
    <t>上海诺康信息科技有限公司</t>
  </si>
  <si>
    <t>岗位职责： 需英语口语流利 1、对自动化/配置管理工具（Chef or Puppet）非常熟悉。（2年以上）。 2、需要有python或ruby开发经验（2年以上经验）。熟悉PowerShell。 3、在Linux环境中的实践经验（3年以上经验）。 4、有使用-vrtualbox或vmware和vagrant的经验。 5、熟悉当前的持续集成/持续交付技术和方法（Jenkins）。 6、具有Git工作流程的开发和协作经验。 7、具备在云环境中使用现代设计模式的设计和架构知识。 编程语言要求: 1.      Python / Ruby 2.      Linux 3.      Puppet 4.      Cloud 5.      Vagrant 6.      VrtualBox / VMware 7.      Java 8.      SQL / NOSQL</t>
  </si>
  <si>
    <t xml:space="preserve"> 1、负责APP手机客户端的开发和发展规划，
2、根据业务发展需求开发相应的移动模块；
3、验证和修改测试过程中发现的问题，并对产品及时提出改进建议；
4、学习和研究新技术以满足产品的需求。  岗位要求：
1、有iOS平台的开发经验；
2、熟练掌握Objective-C或Swift，具备良好的C/C++基础，熟悉XCode开发环境；
3、具有较强的逻辑思维能力和分析解决问题的能力；
4、有强烈的责任心和团队精神，善于沟通和合作；
5、学习能力强，能独立完成设计和编码；</t>
  </si>
  <si>
    <t>oracle siebel 业务顾问</t>
  </si>
  <si>
    <t>手机安全研究员（2019SZD11） (职位编号：001499)</t>
  </si>
  <si>
    <t>中国信息通信研究院</t>
  </si>
  <si>
    <t>2、负责上述负责系统的性能优化、问题解决；</t>
  </si>
  <si>
    <t>五险一金 补充医疗保险 专业培训 通讯补贴 定期体检 绩效奖金 年终奖金</t>
  </si>
  <si>
    <t>1、从事移动智能终端的系统安全、软件安全方面的研究；
2、制定移动智能终端安全/个人信息保护标准规范、技术规范、检测方案；
3、设计、构建、开发、维护移动智能终端系统安全/个人信息保护测评系统；
4、开展移动智能终端安全/个人信息保护测试和评估；
5、承担移动智能终端安全/个人信息保护相关的国家项目申请、执行工作；
6、其他移动智能终端安全/个人信息保护相关的工作。 1.熟悉android或iOS操作系统工作原理；
2.熟悉Android或iOS系统安全机制；
3.熟悉Android或iOS应用编程；
4.熟悉Android或iOS应用常见安全分析工具及技术；
5.熟悉C/C++/Java/Object C/Python/swift中的一种或多种编程语言；
6.具有较好的英文使用和交流能力。</t>
  </si>
  <si>
    <t>测试高级工程师(J10080)</t>
  </si>
  <si>
    <t>工作职责: 1. 参与房多多核心业务产品的整个研发过程，根据产品特点和技术架构制定合理的测试计划，设计测试用例，组织和执行模块测试、集成测试、回归测试和众包测试。跟踪和推动线上问题的解决，并对线上问题进行总结和分析，不断优化产品质量； 3. 梳理研发流程，优化与产品、开发的协作方式。参与 code review 和技术架构评审等流程，了解产品的技术架构，不断优化产品的可测试性； 3. 优化测试环境、测试方法、测试流程并推动执行，通过不同层次的自动化测试，例如服务测试、接口测试、Web/App UI自动化测试提高测试效率和测试覆盖率； 4. 根据不同的产品特点，规划和执行性能测试、安全测试、兼容性测试等，从不同方面提高产品的质量和稳定性。 任职资格: 1. 计算机、理工科或相关专业本科及以上学历，3年以上工作经验； 2. 熟悉软件测试流程和常用方法，对质量保证体系和软件产品生命周期有一定理解，有互联网行业测试经验者优先； 3. 有一定编程能力，至少熟悉 Java/Ruby/Python 等一种编程语言，熟悉 Selenium、Appium、Robotframework、Cucumber、MonkeyRunner 等常见开源自动化测试框架； 4. 熟悉常用数据库操作，了解 Linux 的基本使用； 5. 良好的团队合作能力和沟通能力，有很强的自驱力，能主动为结果负责。</t>
  </si>
  <si>
    <t>工作职责： 1、根据产品需求，基于iOS平台进行应用开发； 2、根据产品功能模块设计，实现各模块功能，并确保开发质量； 3、负责现有项目的性能调优及日常维护； 4、根据产品功能模块设计，编码实现各模块功能，并确保开发质量与进度； 5、按照项目计划,在保证质量的前提下按时完成开发任务。  任职要求： 1.计算机相关专业本科以上学历，2年以上从事iOS移动端程序开发工作经验； 2.深入掌握面向对象技术和设计模式，熟练使用Swift,Object-C编程语言，有一年的Swift语言开发技术 3.熟悉iOS平台下的设计模式, UI, 多线程, HTTP, Socket 网络通信等； 4.熟悉使用Git,SVN，有较强的程序调试能力，熟悉性能优化的工具和方法； 5. 至少一款App Store上架作品  6.有电商平台开发经验优先</t>
  </si>
  <si>
    <t>Responsibilities: ? Design and implement highly reliable and scalable frontend automation tests, with customer use scenarios considerations; participate in design and architectural review of Splunk features to voice quality concerns and ensure quality issues are articulated properly ? Develop/design automation tools to improve test efficiency; research and review the new test tools and libraries to improve the overall productivity of the Test Automation/QA team ? Investigate failures with root cause analysis; categorize failures and take corresponding actions through Splunk development lifecycle ? Work closely with Splunk development team, including developers, product managers and project managers to deliver high quality product ? Customer centric, adaptive to changes, able to work with teams and multitask on different products and projects at the same time ? Be creative to evaluate and improve product quality and reliability Requirements: Fundamental: ? Proficient skills in at least one language in Python/Ruby/Java/C++/JavaScript/Perl on writing and designing automated tests. ? 3+ years progressive experience in software quality engineering with major focus on Selenium and browser-based testing automation. ? Solid foundation in computer science, with strong competences in operating systems, computer networks, data structures, algorithms and software design. ? Strong analytical and problem-solving skills, with ability to work independently as well as in a team. ? A demonstrated capability for creative thinking, intellectual and entrepreneurial exploration. Proficiency in both English and Chinese Nice to have: ? Expert understanding in Data Analytics, Hadoop, MapReduce, Visualization etc. ? ? Container technologies (Docker, Swarm, Kubernates) ? CI/CD experience (Jenkins, Bamboo)</t>
  </si>
  <si>
    <t>广州市小犬吠吠健康科技有限公司</t>
  </si>
  <si>
    <t>定期体检 交通补贴 五险一金 年终奖金 绩效奖金 专业培训 员工旅游 餐饮补贴</t>
  </si>
  <si>
    <t>1.负责 iOS 端 APP 的开发维护以及重点难点问题的探索性预研和技术攻坚； 2.负责崩溃修复和性能优化。 3.协调项目中遇到的问题，并提出切实可行的方案； 4.能为团队提供优秀、稳定的工具库； 岗位要求： 1.本科以上学历，计算机相关专业，3年以上移动平台开发经验； 2.熟练使用Objective C语言，具备主流开源组件使用经验； 3.精通Xcode，iPhone平台的开发特点和网络通信模型； 4.精通iOS下的多线程、网络、内存管理、UI开发; 5.有良好的代码规范与设计模式思想； 6.熟悉swift,并对新技术有一定的追求与研究； 7. 熟悉 react native，在github上有优秀的开源项目或模块； 8、熟悉APP store审核规则； 9.责任心强，具备良好的团队合作精神和承受压力的能力。</t>
  </si>
  <si>
    <t>大数据开发工程师 (职位编号：000725)</t>
  </si>
  <si>
    <t>1） 大数据平台相关业务组件开发
2) 根据业务需求更新大数据平台的数据架构
3) 部署和维护机器学习算法平台以及算法模型流水线
4 大数据平台运维 1） 计算机相关专业，熟悉linux开发环境
2） 熟悉常用bash命令，能够编写bash脚本。
3） 熟悉python，ruby等脚本编程语言（任一）
4） 了解Hive，Impala，Spark，HBase等Hadoop相关工具者
5） 了解常用的容器技术，如docker，k8s等
6） 有机器学习模型线上部署经验优先
7） 热衷于钻研技术，热爱软件开发，工作踏实认真，责任心强，勇于接受挑战</t>
  </si>
  <si>
    <t>测试工具开发工程师</t>
  </si>
  <si>
    <t>广州虎牙信息科技有限公司</t>
  </si>
  <si>
    <t>APP开发工程师IOS</t>
  </si>
  <si>
    <t>五险一金 员工旅游 餐饮补贴 定期体检 补充医疗保险 年终奖金</t>
  </si>
  <si>
    <t xml:space="preserve">岗位职责： 1、 参与产品可测性设计与反馈； 2、 参与自动化测试、系统测试、性能测试等方案设计；持续集成环境构建，测试框架，测试工具和敏捷研发工具的研发、落地；提升代码交付的质量和项目发布效率； 3、 对业务开发团队、测试团队输出各种辅助工具，持续提供技术支持； 4、 参与产品整个工程生产、发布过程中的技术创新，包括提升测试效率，评估性能及稳定性，分析系统瓶颈，添加监控，开发相关测试工具脚本等。 任职资格： 1、 熟悉Linux/Unix操作系统，熟练使用相关命令； 2、 掌握至少一门编程语言，如PHP/java/C++； 3、 熟练掌握至少一种脚本语言，如Python/Ruby/Shell/Perl等； 4、 了解SVN、GIT、Jenkins等工具进行版本控制、持续集成构建； 5、 具有较强的学习能力，工作主动积极，热心分享推广，具备团队合作精神。 </t>
  </si>
  <si>
    <t>工作职责： 1. 根据公司业务需求，负责设计，开发与测试公司对外移动应用APP客户端 2. 在开发过程中，负责与跨部门团队合作去了解应用功能的需求和落实实施方案 3. 负责APP的测试与质量保证，APP维护与更新，准备技术文档  工作技能： 本科或大专毕业 ・ 至少2年iOS APP开发经验 ・ 熟悉objective-C程序，具备主流开源组件使用经验； ・ 熟练掌握iOS下的UI开发，熟悉auto layout 布局，多分辨率屏幕适配方案； ・ 熟练使用各种数据存储、加密、解密、编码、网络通讯等; ・ 熟练使用常用的第三库、代码、及开发者网站，具有良好的阅读开发文档的能力； ・ 熟悉App Store的发布流程 ・ 拥有海外项目开发经验优先考虑，拥有电商/团购，旅游出行，预约订车，会员管理，手机地图等APP应用开发经验优先，熟悉Swift和小程序开发的优先  薪资福利： 1.按照国家规定，为员工缴纳六险一金（商业保险、医疗保险、生育保险、工伤保险、养老保险、失业保险、住房公积金）。 2.享受国家法定节假日及带薪年假，年终奖金等。 3.每年一次旅游。  公司优势： 龙腾出行作为互联网公司，强调团队合作和IT新技术的刺激与碰撞，让你在工作中不断接收最贴近时代的需求和最领先的技术。有完善的开发团队，各个环节紧密配合，期望有想法有能力的你加入我们IT中心团队，期望你在我们的平台上实现龙腾飞跃~！  备注： 1、请留意手机、邮箱,以便及时收到我司面试通知； 2、符合要求者可投递简历至职位邮箱lims@dragonpass.com.cn； 3、参加面试者请携带简历一份；</t>
  </si>
  <si>
    <t>架构师（五险一金+绩效奖金+周末双休）</t>
  </si>
  <si>
    <t>香港新传媒集团</t>
  </si>
  <si>
    <t>五险一金 补充医疗保险 员工旅游 补充公积金 绩效奖金 周末双休 团队聚餐 专业培训 弹性工作</t>
  </si>
  <si>
    <t>1、确认和评估系统需求，对系统进行分解，搭建系统实现的核心构架及技术选型，制定技术规格说明书，负责核心技术算法的研究、实现和优化，指导及监督开发人员按技术规格编写高质量代码 2、研究及优化现有系统的架构或算法，负责前瞻性技术的调研，规划团队的技术发展路线  3、考核重点是架构设计方案的高可用，易维护，易扩展，高并发，高负载等，其次是对团队技术促进的成果  任职资格： 1、大学专科及以上学历，八年以上开发经验 2、具有扎实的后端开发功底，对基本算法/数据结构熟练掌握，掌握常用设计模式 3、熟练操作Linux系统，对http,mysql,smtp,dns等常用服务有深刻理解及调优经验 4、精通软件建模，数据库建模，熟悉UML，数据流程图等 5、精通PHP且至少熟练以下任意两门编程语言，Java、Python、C、C#、Swift、Objective-C、Ruby 6、熟悉MVC开发，至少精通一种MVC框架，善于根据项目特性合理选择程序语言及相关的架构 7、在构架设计上有较好经验，对性能、缓存、并发、分布式存储、线上系统运维及系统水平扩展方面有实战经验 8、具有较强的抽象设计能力，思路清晰，善于思考，能独立分析和解决复杂问题 9、对技术有深厚的兴趣及精益求精的精神，优秀的学习能力，知识面广，并对主流架构有深刻理解 10、有aws，阿里云等云平台的运维经验优先  11、良好的沟通能力，在技术层面有较强威信，能在团队中形成影响力顺利推进技术方案  公司福利： 1、工作环境：甲级写字楼，交通便利，舒适的开放式办公环境。 2、上班时间：五天工作制，周六日双休。 3、专业培训：提供免费高标准专业培训，广阔的行业前景发展机会 4、薪酬绩效：有竞争力的薪酬体系及完善的绩效制度，丰厚的绩效奖金及各种福利。 5、五险一金：为员工缴纳养老保险、医疗保险、工伤保险、失业保险、生育保险、重大疾病及补充医疗，住房公积金。 6、假期安排：享有国家规定的法定节假日，年假、婚假、产假、陪产假、病假、恩恤假等假期。 7、节日福利：中秋等节日公司发放福利品。</t>
  </si>
  <si>
    <t>珠海横琴新区康佰健康家居用品有限公司</t>
  </si>
  <si>
    <t>家具/家电/玩具/礼品 医疗/护理/卫生</t>
  </si>
  <si>
    <t>物联网云平台架构师</t>
  </si>
  <si>
    <t>任职要求 1、2年以上IOS开发工作经验； 2、计算机科学与技术、软件工程等相关专业全日制统招大学本科或以上学历； 3、精通Objective-C/Swift,熟悉常用算法和数据结构，熟悉TCP/IP协议栈，HTTP协议优先； 4、精通iOS应用程序开发，熟悉iOS系统架构以及相关技术； 5、熟练掌握iOS中UI、内存管理、网络、数据库、XML/JSON解析等开发技巧； 6、熟练掌握iPhone SDK开发环境及底层调用，熟悉iOS操作系统和Xcode开发环境  岗位职责 1、根据公司要求独立完成基于IOS系统平台进行应用程序开发设计、调试工作； 2、根据项目任务计划独立按时完成软件高质量编码和测试工作； 3、规范文档的编写、维护，以及其他与项目相关工作； 4、按照开发流程编写相应模块的设计文档。</t>
  </si>
  <si>
    <t>广东芬尼科技股份有限公司</t>
  </si>
  <si>
    <t>家具/家电/玩具/礼品 机械/设备/重工</t>
  </si>
  <si>
    <t>绩效奖金 专业培训 定期体检 餐饮补贴 油费补贴 六险一金 年终奖金 股票期权 通讯补贴</t>
  </si>
  <si>
    <t xml:space="preserve">岗位职责： 1、负责策划物联网云平台系统的整体架构设计，提供系统解决方案并实施系统架构长期和短期目标； 2、负责智能家居系统软件架构实施，制定系统通信交互协议、技术标准； 3、定义智能设备配置、管理、云端通信流程，实现设备、网关、云端、APP及第三方模块的高效连接方案； 4、能按照项目计划，按时提交高质量的代码，带领并指导团队高效完成开发任务； 5、外包开发团队管理 ，评估实现需求所需的工作量，对开发项目进行总体管理，符合进度、质量和成本要求； 6、负责互联网前沿技术（数据库、微服务、中间件、大数据）的跟踪和研究； 任职要求： 1、以上软件开发经验或3年以上架构设计经验； 2、精通面向云服务及移动端应用开发； 3、对数据库的基本理论和内部实现机制有深刻的理解，有实际大数据量的数据库设计经验； 4、熟练掌握至少一门后台语言及其开发平台，如：Java, Python, NodeJS, Ruby, PHP等； 5、熟悉网络通信机制及常用数据传输协议，如：MQTT、CoAP、XMPP、HTTP，网关/云API接口； 6、熟悉服务器虚拟化技术及常见的云计算框架，例如：KVM，Docker，Openstack等； 7、熟悉关系型数据库，如mysql\sqlserver\Oracle以及非关系型数据库，如Redis\MongoDB，有管理和简单配置的经验； 8、熟练掌握至少一门开源框架，熟悉hadoop、spark、kafka、HBase、HDFS、Hive、Impala等大数据相关技术组件，有安装、部署、调试经验； 9、有强烈的责任心和时间观念，出色的沟通能力、团队合作精神，能够根据项目实际情况制定制定、推进、分解计划，善于协调各方资源，共同完成目标； 10、有良好的创新意识，较强的市场技术趋势洞察力和技术方案把握能力，能够成为团队的技术领导。 </t>
  </si>
  <si>
    <t>自动化测试经理</t>
  </si>
  <si>
    <t>“资格:
* 4年以上测试自动化经验。2年以上自动化测试管理经验。
优秀的分析和解决问题的能力。
良好的Selenium/Cucumber知识。
良好的编程/脚本技能，Ruby优先。
*了解web协议的工作原理:HTTP和HTML，了解Xpath的工作原理以及如何应用它。
*基于Web的系统自动化开发经验。
有SWIFT消息自动化开发经验者优先。
*有财务系统工作经验。有清算系统工作经验者优先。
良好的英语沟通能力尤佳。
会说粤语者优先。
强制性的:
1. 良好的英语读写能力;
2. 良好的英语口语或粤语”</t>
  </si>
  <si>
    <t xml:space="preserve">职位描述： 1、负责IOS系统移动应用客户端产品研发； 2、负责产品架构的改进及性能优化； 3、开发完成客户端界面及应用程序设计、开发、发布； 4、负责IOS客户端开发流程的控制及优化，项目进度的管理及把控。  任职要求： 1、大专或以上学历，计算机软件、通讯相关专业优先； 2、2年以上IOS系统开发经验； 3、基础扎实，熟悉常用数据结构与算法，精通Objective C、Swift编程、cocoapod等； 4、熟悉IOS应用开发，具有开发过完整IOS应用的经历，有独立开发完成app经历者优先； 5、具备团队开发经验，熟练掌握Git等常见工具的使用； 6、对敏捷流程熟悉者优先；  特别说明： 请以【应聘岗位-姓名-工作年限】模式作邮件主题及简历文件名，发送简历至zhangmanshu@yianchong.com，谢谢！ </t>
  </si>
  <si>
    <t>北京瑞达恒建筑咨询有限公司广州分公司</t>
  </si>
  <si>
    <t>职责描述： 1、负责公司内部IT基础架构、中台系统及业务系统核心组件的研发和维护工作； 2、负责团队系统研发中的技术探索和问题攻关，持续完善公司各系统，解决业务部门提出的各种问题，分析解决系统故障； 3、为团队提供技术支持，对团队中的初级研发人员进行技术指导、培训，提升团队整体技术能力。  任职要求： 1、扎实的编程功底，熟练掌握至少一门编程语言，如Ruby、Python、Java、Golang、Node等，熟悉常用算法的实现； 2、熟悉关系数据库及SQL相关知识，了解基本的设计和优化原则； 3、较强的学习能力和自我驱动力； 4、有敏锐的技术嗅觉，具有很强的分析问题和解决问题的能力，对解决具有挑战性问题充满激情； 5、丰富的项目经验，对分布式系统、大数据分析平台构建有经验或强烈兴趣者优先考虑。</t>
  </si>
  <si>
    <t>五险一金 弹性工作 绩效奖金 专业培训 年终奖金 周末双休</t>
  </si>
  <si>
    <t>【岗位职责】 1、有扎实的 Objective-C，C/C++基础，熟悉常用算法和数据结构，熟悉TCP/IP协议栈； 2、熟练掌握iOS下网络通信机制，对Socket通信、TCP/IP和HTTP有深刻理解和实际经验；熟悉JSON及XML数据结构及数据解析； 3、精通iOS应用开发框架、熟练进行iOS UI/Framework开发技能、熟练使用iOS SDK、 熟练进行基于数据库的手机应用开发； 4、熟练掌握Swift，Objective-C语言，熟悉面向对象编程设计，熟悉常用的设计模式； 【任职要求】 1、本科以上学历，计算机相关专业，3年以上的iOS开发经验； 2、精通Objective-C/Swift，具有良好的编码风格； 3、精通设计模式，设计原则，有大中型项目架构经验； 4、主导或独立开发并发布至少2款成熟的iOS产品，有互联网教育app开发经验者优先； 5、有较强的代码封装思维, 能做到独立模块的组件化、模块化，至少独立完成过1-2款移动应用开发；</t>
  </si>
  <si>
    <t>深圳市挺好网络有限公司</t>
  </si>
  <si>
    <t>20-35万/年</t>
  </si>
  <si>
    <t>岗位描述： 1.负责云平台集群的大规模、高可用和稳定性运维工作； 2.深入研究高性能计算业务运维相关技术，优化服务架构，设计实现可支撑大规模分布式集群的运维平台与工具； 3.深入了解容量规划和集群性能优化，参与运维系统的架构设计与实施，主导系统架构可运维设计方案； 4.负责实施项目的服务器部署、系统环境搭建、数据备份、日志分配、系统监控、性能优化、故障排除、系统巡检、生产问题排查等，并配合各相关部门完成运维工作； 5.协助第三方运维公司完成企业内部的机房、服务器、网络、PC和桌面的运维，处理终端软硬件问题。  任职要求： 1.3年以上互联网行业业务运维经验； 2.具有扎实的计算机专业基础知识，精通python/ruby/shell等脚本语言，且有运维产品化开发经验； 3.熟悉systemtap、perf、oprofile 等分析调试工具； 4.精通linux操作系统, 熟悉网络基础知识、熟悉TCP/IP的工作原理，会配交换机或路由器，快熟分析网络信息； 5.熟悉AWS/腾讯云/阿里云相关产品的运维,能借用公有云提供的服务构建自动化运维平台； 6.喜欢探索、专研新的运维技术方向，对docker, k8s保持敏感。   具有以下条件优先考虑： 1.有DevOps实践经验者优先考虑 2.很强的故障探查排除能力、且能够推动产品线问题改善和解决。  3.良好的沟通能力、细心负责、热爱运维相关工作。</t>
  </si>
  <si>
    <t>技术/开发经理</t>
  </si>
  <si>
    <t xml:space="preserve"> 您将从事： 1、负责IOS应用程序的研发、架构设计规范化、自测，并对交付质量负责； 2、参与产品需求分析,维护和升级软件产品，快速定位并修复BUG； 3、分析现有客户端的功能及实现方式，提出相关改进方案，负责编写软件工程文档和软件流程图； 4、与设计师和产品经理紧密配合，实现有丰富界面交互的手机终端应用； 5、配合后端工程师实现功能并优化系统。  您需具备： 1、本科及以上学历，计算机等相关专业； 2、有三年及以上iOS项目开发经验，有1-2个已上架作品，独立开发并上架者优先； 3、拥有很好的设计模式和思维，熟悉面向对象编程，图形界面开发； 4、精通Objective-C、Swift、Xcode等相关开发语言及工具，熟悉Xcode、Mac开发环境及模拟器调试，熟练使用iOS SDK； 5、熟悉IOS平台的GUI、基本组件、Socket/HTTP编程、线程、进程间通信机制等； 6、有较好的独立工作能力和团队协作精神，热衷接受和掌握新技术，能够承受一定的工作压力。  您将获得： 1、 环境：开放明亮的办公环境、和谐互助的团队； 2、 工资：优于市场行情的岗位薪酬，让您价有所值； 3、 奖金：根据员工绩效表现和团队业绩，提供丰厚的绩效奖金和年终奖金； 4、 五险一金：养、失、工伤、医疗、生育、公积金，一切为您保驾护航； 5、 节日：节日福利和免费旅游，让我们一起去看看世界到底有多大； 6、 活动：在这里除了工作，我们还有定期的娱乐和趣味活动； 7、 培训：公司为员工提供多种培训，并提供资助选送部分员工参加外部培训，让您在知识的海洋畅游，一起与同事们共学习、共进步； 8、 晋升：公司将为有能力的你提供宽广的职业晋升通道，让你在企业中能得到个人价值的完美展现。  我们希望： 你是一个执着的人。。 你是一个有责任感的人。。 你是一个善良而有爱心的人。。   只要您有能力，欢迎您来谈您期望的薪资和奖金；我们提供开放分享的平台，来吧，提出您的计划和建议，来这里实现你的人身价值和目标！  联系邮箱: hr_yje1319@163.com QQ号码: 2279567378</t>
  </si>
  <si>
    <t>五险一金 员工旅游 带薪年假 定期体检 节日福利 绩效奖金</t>
  </si>
  <si>
    <t>我们需要您： 1、统筹负责项目的规划和技术研发管理工作，带领团队完成公司制定的开发目标。 2、指导并参与核心代码的编写，组织解决项目开发过程中的各类技术问题。 3、对开发过程进行把关，对系统安全性、稳定性负责。 4、参与整个项目核心框架的设计，对产品的系统规划做好可行性分析，并提出合理改善建议。 5、完成项目需求分析、架构设计、技术选型、模块开发、数据库和服务器安装、调试、平台部署、安全策略、运行管理等工作。 6、对团队进行有效管理、监督和考核，并做好与其他部门的工作协调。 7、负责对项目进程和成果进行有效的管理和保护。 8、规划部门的技术发展线路与新产品开发，实现公司的技术创新目标。 我们希望您： 1、5年以上互联网/软件开发相关经验，3年以上互联网技术团队或项目管理经验。 2、计算机系统、软件工程、或相关专业本科（含）以上学历。 3、有独立完成复杂架构、设计以及编码的经验，对各类设计模式有较深的理解。 4、精通JAVA、Ruby等开发语言，有丰富的大型系统架构开发经验。 5、能够把握互联网行业技术发展趋势和业务发展动向，对关键技术有独到见解。 6、具有良好的学习能力、项目管理能力、沟通协调能力、计划执行能力、判断决策能力及组织管理能力。 7、为人诚信，具有高度的责任心，工作主动积极，善于管理和培养开发队伍，抗压能力较强。</t>
  </si>
  <si>
    <t>（平安外包）Java（中级,高级）开发工程师</t>
  </si>
  <si>
    <t xml:space="preserve"> C++，MySQL，C，Swift，Java， 毕业三年以上大专或两年以上本科学历（全日制统招优先） 对=流行新技术及优秀开发流程研究并实践到工作中 熟悉主流框架技术，如ssm,ssh,spring等 对面向对象有深刻的理解，熟悉常用设计模式 思路清晰，善于思考，能独立分析和解决问题 责任心强，具有良好的团队合作精神和承受压力的能力 </t>
  </si>
  <si>
    <t>跨国平台 补充医疗保险 专业培训</t>
  </si>
  <si>
    <t>岗位职责： ・        维护、支持产品和数据系统: 系统监控，问题调查，分析并推动解决方案。 ・        使用各类操作工具和监控平台，对系统可用性、性能和容量进行深入的了解和持续监控。 ・        与Business partner合作，建立服务水平指标和目标(SLIs和SLOs) ・        与产品经理沟通分配的任务，确保开发中的应用程序满足定义的需求，并在发布前通过用户验收测试。 ・        为长期规划提供高质量的评估，并为当前sprint中的工作提供详细的评估。 ・        分析和审查系统需求来增强应用程序的功能。  岗位要求： ・        全日制本科学历或以上 ・        有三年以上的开发经验，熟悉.Net, Java, Python, PHP, Ruby中的1到2门. ・        有DevOps, CI/CD 经验, 熟悉AI Ops/机器学习优先. ・        有AWS 或其他云服务经验优先. ・
良好的英语读写听说能力.</t>
  </si>
  <si>
    <t>Cloud Support Engineer</t>
  </si>
  <si>
    <t>宁夏西云数据科技有限公司</t>
  </si>
  <si>
    <t>20-50万/年</t>
  </si>
  <si>
    <t>五险一金 餐饮补贴 通讯补贴 定期体检</t>
  </si>
  <si>
    <t>深圳市财富万方信息技术有限公司</t>
  </si>
  <si>
    <t>岗位职责： 1、根据需求文档和UI、UE原型进行功能设计、编码实现和单元测试 2、负责解决集成测试和生产运营过程中发现的问题 3、参与需求、测试用例等文档的评审 4、参与移动应用的技术选型和技术预研 任职要求： 1、精通Objective-C语言，计算机相关专业本科，2年以上iOS开发工作经验 2、熟悉iOS开发环境，熟悉iOS平台下的UI设计和实现 3、深入了解并实施过多线程解决方案 4、熟悉TCP、UDP、HTTP、Socket等网络协议 5、熟悉XML、JSON数据格式 6、学习能力强，具备较强的逻辑分析能力和解决问题能力 7、有即时通讯领域相关开发经验者更佳</t>
  </si>
  <si>
    <t>Job summary: Ningxia Western Cloud Data Technology Co., Ltd (NWCD) is a newly formed independent company that aims to become a nationwide leader in public cloud service by providing frontier cloud technologies and best service to domestic and multinational corporations. Headquartered in Zhongwei city of Ningxia province, Ningxia Western Cloud Data Technology Co., Ltd is a fully licensed and certified IDC and ISP provider, a strong contributor to the comprehensive upgrade of technology infrastructure, development of talent and expansion of the cloud ecosystem of Ningxia province and is investing heavily to develop its capabilities in Ningxia and beyond. To join NWCD, you will have the opportunity to help individuals and businesses take their computing infrastructures and applications into “the Cloud”. You will be at the forefront of Cloud technologies across the full breadth of NWCD cloud services. You will be surrounded by people that are wickedly smart, passionate about cloud computing, and on a mission to be the World Class Standard for Customer Experience. Within the team, we have gurus in Linux and Windows, PhD in High-Performance Computing (HPC), senior security &amp; networking engineers who could trouble any networking issues from all layers, database experts across all popular SQL and NoSQL DB engine, and experts in BigData &amp; IoT who could guide customer with implementation experiences. More importantly, we want YOU to help take NWCD to the next level and shape our business accordingly.  Job responsibilities: Cloud Support Engineer is a remote technical support role (NOT call center) who should be an expert in various IT areas and provide timely in-depth troubleshooting advice and architectural best practice to customers via support cases and occasional on-site visits. We are seeking talented engineers with strong technical knowledge, problem determination skills and troubleshooting experience with Operating system (Linux or Windows), Networking, Database, Big Data and Deployment. If you are highly confidence for your technical expertise in these areas, and want to be one of the very few experts in cloud computing in China, you are the person we are looking for! JOIN US, HAVE FUN and MAKE HISTORY!  Every Day Will Bring New and Exciting Challenges on The Job While You: - Learn and use groundbreaking technologies - Apply advanced troubleshooting techniques to provide unique solutions to our customers' individual needs - Interact with leading technologists around the world - Work directly with solution architects to help reproduce and resolve customer issues - Drive customer communication during critical events - Drive projects that improve support-related processes and our customers’ technical  support experience - Write tutorials, how-to videos, and other technical articles for customer community - Work on critical, highly complex customer problems that may span multiple cloud services  Basic Qualification - Strong customer focus - Must have demonstrated expertise in the below areas: ? Networking (DNS, TCP/IP, HTTP, VLAN, etc.) ? Systems administration (Linux and/or Windows Servers) - Bachelor’s degree in Information Science / Information Technology, Computer Science, Engineering, Mathematics, Physics, or a related field. - Excellent oral and written communication skills in both English and Mandarin - Open to working shifts (e.g. 7am-4pm or 2pm-11pm or 11pm-7am, Sun-Thu or Tue-Sat) - Strong multi-tasking skills - Self-starter who is excited about technologies.  Preferred Qualification - Big Data (Hadoop, Map/Reduce, etc.) - Databases (MySQL, Oracle, MS SQL Server, etc.) - Virtualization (OpenStack, Xen, KVM, etc.) - Programming / scripting (Java, Perl, Ruby, C#, and/or PHP) - Exposure to Cloud computing - Exposure to security concepts / best practices - Expertise with IPsec, VPN, Load Balancing, Iperf, MTR, Routing Protocols, SSH, Network Monitoring / Troubleshooting tools - Experience managing full application stacks from the OS up through custom applications - Remote technical support or system administrator experience</t>
  </si>
  <si>
    <t>云平台架构设计师</t>
  </si>
  <si>
    <t>上海度普新能源科技有限公司</t>
  </si>
  <si>
    <t>五险一金 年终奖金 绩效奖金 股票期权 地铁口</t>
  </si>
  <si>
    <t>餐饮补贴 通讯补贴 交通补贴 年终奖金 五险一金</t>
  </si>
  <si>
    <t>1、大专或以上学历，计算机软件、通讯、数学相关专业优先; 2、两年以上iOS软件开发经验，有完整App开发到上架经验； 3、掌握Objective-C和Swift语言的特性，具有较强的开发、调试、性能优化能力，有APP的性能稳定性的优化经验； 4、熟练掌握iOS界面开发，绘图引擎、音视频、网络（TCP/IP、HTTP）、多线程、传感器、蓝牙通讯等客户端开发技术； 5、有良好的沟通以及解决问题的能力，善于跟踪、学习新技术，有团队协作精神</t>
  </si>
  <si>
    <t xml:space="preserve"> 1、负责策划AFC充电桩云平台系统整体架构设计，包括云端架构、安全架构、集成架构的方案设计，提供系统解决方案并实施系统架构长期和短期目标；
2、定义AFC云平台设备配置、管理、云端通信流程，实现设备、网关、云端、APP及第三方模块的高效连接方案； 3、负责设定业务边界，业务模块间的交互及API的定义、接口规范；以及核心功能的设计与编码工作，参与平台及核心模块的完整生命周期建设；
4、编写技术文档，负责review开发人员的业务逻辑和代码质量； 1、本科及以上学历，至少5年以上Java开发经验，具备扎实的java基础，深入了解http原理、socket通讯，熟悉主流开源框架，熟悉微服务框架，有2年以上相关系； 2、统架构设计经验者优先，有云平台系统的整体架构设计经验者优先； 3、精通面向云服务及移动端应用开发； 4、对数据库的基本理论和内部实现机制有深刻的理解，有实际大数据量的数据库设计经验； 5、熟练掌握至少一门后台语言及其开发平台，如：Java, Python, NodeJS, Ruby, PHP等； 6、熟悉网络通信机制及常用数据传输协议，如：MQTT、CoAP、XMPP、HTTP，网关/云API接口；
7、具有较强的分析问题、解决问题的能力，熟悉并掌握分布式架构的技术及开发流程、善于沟通、责任心强、具有团队合作精神，善于编写技术文档； </t>
  </si>
  <si>
    <t>IOS组-研发工程师</t>
  </si>
  <si>
    <t>深圳拓邦股份有限公司</t>
  </si>
  <si>
    <t xml:space="preserve"> 岗位要求： 1、3年以上iOS开发经验，扎实的Object-C基本功，熟悉swift编程 2、良好的设计和编码品味，热爱写代码能产出高质量的设计和代码 3、掌握各类框架及第三方框架的使用以及了解设计思想 4、精通多种设计模式,对系统结构和模块设计有深刻理解 5、对用户体验、交互操作流程、及用户需求有一定了解，有过成熟的智能硬件开发经验优先 6、能够深入理解需求场景，对产品提出建设性意见，并从技术上全面考虑提出解决方案 7、良好的产品意识 8、具有较强的团队协作精神及高度的责任心，良好的编码规范。 岗位职责： 1.根据需求在IOS移动端进行APP的设计与开发； 2.参与项目的产品设计评审、分析、开发以及维护； 3.独立完成开发工作，进行模块测试，保证代码的质量； 4.修正并验证测试中发现的问题； 5.可以保证产品的正常运行以及维护升级。 </t>
  </si>
  <si>
    <t>11210W-应用运维工程师（集团系统） (职位编号：11210W)</t>
  </si>
  <si>
    <t>五险一金 绩效奖金 带薪年假 节日福利 定期体检</t>
  </si>
  <si>
    <t>iOS开发实习生 - 有转正机会 (职位编号：28584)</t>
  </si>
  <si>
    <t>弹性工作 免费三餐 租房补贴 休闲下午茶 健身瑜伽 过亿用户 职业大牛 晋升空间 团队氛围好 优厚薪资</t>
  </si>
  <si>
    <t>上海树维信息科技有限公司</t>
  </si>
  <si>
    <t>员工旅游 年终奖金 五险一金 补充医疗保险 定期体检</t>
  </si>
  <si>
    <t xml:space="preserve"> 1.           独立设计、完成 IOS客户端程序的开发; ? 2.           IOS客户端性能、内存优化，疑难问题分析; ? 3.           参与移动平台软件框架的研究，包括设计和实现、关键技术验证和选型等工作; ? 4.           参与 Hybrid 相关开发（Weex,Flutter，Vue等）。 ? 任职要求: 1.           3年以上 开发经验，2年以上 swift开发经验;充分的 IOS应用架构经验，可独立承担架构设计并主导项目，熟悉IOS SDK以及相关配套工具; ? 2.           熟悉StoryBoard UI开发、以及基础的UI交互; ? 3.           熟悉IOS 调试工具和方法，应对各种IOS负责问题; ? 4.           个性乐观开朗、好奇心强，具备较高的逻辑思维能力，善于团队合作，责任心强; ? 5.           具备其他开发经验(如 Mobile Web、后端开发经验)者优先。? 6.           加分项:展示 Github 开源项目或 Blog ?</t>
  </si>
  <si>
    <t>幻熊，致力于成为婚礼行业领先者背后的领先者。  你将负责: 1、负责iOS端产品框架的研究，设计和实现、关键技术验证和选型等工作； 2、持续优化App体验、性能, 项目重点、难点的技术攻坚； 3、参于业务需求设计讨论，根据需求说明、交互文档与视觉完成开发、测试工作。  期望中的你： 1、全日制大学本科及以上学历，计算机或相关专业，3年以上iOS开发经验； 2、具有扎实的Objective-C语言基础，Swift开发两年以上； 3、熟练掌握iOS开发、测试、调优工具的使用； 4、能够熟练编写iOS平台自定义控件和动画效果； 5、深入理解Objective-C Runtime运行机制和内存管理机制； 6、深入了解各个不同iOS版本的特性与差异； 7、熟悉网络通信机制及常用数据传输协议； 8、良好的面向对象化编程思想，熟练运用常见设计模式。  看到这里你还不心动吗？来点干货，加入我们： 阿里领投企业、发展前景好、晋升机会多</t>
  </si>
  <si>
    <t>iOS 高级开发工程师</t>
  </si>
  <si>
    <t>1. 本科及以上学历，计算机相关专业。 2.  具有5年及以上iOS开发经验，带领团队开发过2个及以上成熟的iOS项目，熟练掌握Objective-C或者Swift语言，掌握至少一种其他语言，如Java， C++， Ruby， Scala，Python等。 3. 熟练掌握多种iOS架构设计，系统组件化开发模式， OOP，POP编程思想。 4. 熟练掌握多种数据结构，算法，设计模式。 5. 熟练掌握CI/CD相关技术。 6. 熟练掌握TDD开发流程。 7. 熟练掌握UI动画开发，与UX团队合作，提出动画实现方案。 8. 熟练掌握Core Data或者Realm等数据持久化方案。 9. 熟练掌握Instruments性能调试工具，提出性能优化方案。 10. 熟练掌握网络请求技术。 11. 熟练掌握Runtime运行机制及内存管理。 12. 具有GitHub关注度高的开源项目，或者参与知名的开源项目。 13. 对新技术渴望学习，关注前沿领域，并亲自实践。 14. 善于沟通，善于团队合作，责任心强，善于分享，耐心帮助团队其他成员。</t>
  </si>
  <si>
    <t>移动应用开发岗</t>
  </si>
  <si>
    <t>上药控股有限公司</t>
  </si>
  <si>
    <t>五险一金 补充医疗保险 交通补贴 餐饮补贴 定期体检 专业培训 年终奖金</t>
  </si>
  <si>
    <t>岗位职责： 1、负责公司IOS及Android平台上的移动应用产品的架构设计、开发与优化； 2、负责公司移动APP应用的项目管理及追踪； 3、负责移动终端应用的技术难点攻坚、新技术研究工作； 4、完成领导交办的其他工作。 岗位要求： 1、计算机或相关专业本科及以上学历，三年以上移动应用开发经验。 2、熟悉移动应用软件（IOS/Android)开发过程，同时具备IOS和Android平台的开发能力。 3、熟练掌握并使用Java/Objective-C/Swift等开发语言，了解2种以上主流的移动开发框架。 4、对WebSocket/Restful/WebService等数据交互通讯方式有深刻的理解并具备使用开发经验。 5、熟悉Mysql\ORACLE等主流数据库系统。 6、熟悉常用数据结构、算法；具有较强的学习能力、分析、判断和逻辑概况、逻辑思维能力。 7、能够独立完成开发任务，具备良好的沟通能力，协作能力，团队精神。</t>
  </si>
  <si>
    <t>1.8-2.1万/月</t>
  </si>
  <si>
    <t>周末双休 免费零食 团建活动 定期体检 补充医疗保险 五险一金 弹性工作</t>
  </si>
  <si>
    <t>1、 承担前端开发的任务，能独立承担产品需求的开发任务； 2、 参与维护项目组件库和规范； 3、 参与所有产品线的前端需求评审，协助产品经理针对页面体验进行设计； 4、参与前端代码走查工作以及知识分享。  任职资格： 1、 本科及以上学历； 2、 2年及以上WEB应用软件开发经验，2-5年Web前端开发经验，并熟知软件开发流程； 3、 曾独立承担中级及以上需求的开发任务； 4、 熟练掌握HTML/CSS/HTML5/CSS3/JavaScript前端技术； 5、 熟练掌握一种JS MVVM框架（如vue.js、angularjs、react.js）； 6、 对于PC和移动端Web开发有丰富的经验；熟练掌握样式，布局，动画，事件处理，兼容性； 7、 了解前端工程化，并有一定实践，能够从性能上对项目进行优化； 8、 熟悉一门后端开发语言者优先（Java/.NET/PHP/Python/Ruby）； 9、良好的沟通协调能力，思维灵活，有较强的表现能力；有责任心，严格把控团队代码输出质量。</t>
  </si>
  <si>
    <t>虎扑</t>
  </si>
  <si>
    <t>五险一金 员工旅游 通讯补贴 专业培训 绩效奖金 定期体检</t>
  </si>
  <si>
    <t xml:space="preserve">岗位职责： 1. 负责公司运维相关的平台工具开发、维护、数据采集、分析、呈现。 2. 测试平台的开发、设计和维护； 3. 系统架构优化、性能调优 岗位要求： 1.本科及以上学历，3年及以上的开发经验, 具备连续3年以上互联网行业实际运维开发相关经验。 2. 熟练使用linux/unix平台开发。 3. 精通Python, 熟练使用一种WEB框架，例如webpy/tornado/django/flask, 熟悉常用web开发组件或框架。 4. 熟练使用Perl、Ruby、Bash等其他脚本语言中的至少一种。 精通mysql等关系数据库，熟练使用mongodb等nosql数据库。 5.熟悉javascript、css前端技术，掌握jquery bootstrap等常用框架, 对angular或react有使用经验的优先。 6.有使用过自动化测试工具(selenium, appium等)，并有实际使用案例的优先。 7.有高度责任心,积极主动,有团队精神。 8.有良好的沟通能力和学习能力者优先。 </t>
  </si>
  <si>
    <t>Linux系统工程师（运维/devops）</t>
  </si>
  <si>
    <t>五险一金 提供食宿</t>
  </si>
  <si>
    <t xml:space="preserve">1.分析来自产品经理的需求 2.担任产品APP的iOS客户端的功能开发 3.处理各种功能BUG（iOS客户端） 4.完善产品APP的性能(iOS客户端) 5.维护线上产品及更新迭代 6.跟进iOS主流框架及技术并储备  任职资格： 1.学历及专业：软件工程相关专业，本科及以上学历 2.岗位经验及知识技能： 三年以上iOS应用开发经验，精通Objective-C、Swift语言，能使用Xcode开发和单元测试 </t>
  </si>
  <si>
    <t>工作内容： 负责eBay搜索业务集群的三万台物理机的维护和配置 按照标准流程对线上业务进行日常维护 结合kubernetes对搜索服务器进行管理 对线上故障，进行操作系统和网络层面的排错 基于python进行自动化开发  职位要求： 英文听说能力较强 为人踏实、守信、沉稳 熟悉linux内核原理 有Python运维开发经验 熟悉TCP/IP协议栈 了解kubernetes 了解DNS, CDN技术原理 了解网络交换路由原理，防火墙原理  Job Requirements * 4+ years of system administrator experience * Deep knowledge of Networking (LAN and WAN,) * Must be flexible, adaptable, and able to manage multiple tasks in a dynamic, fast-paced environment * Experience with automation/configuration management * A working understanding of code and script (Python, Perl and/or Ruby) * Good learning attitude and sense * Exhibit procedural and architectural documentation skills *Ability to communicate complex technical concepts clearly to peers, customers and management * Excellent verbal and written communication skills required * Education Bachelors Degree or Equivalent</t>
  </si>
  <si>
    <t>广州市久泰信息技术有限公司</t>
  </si>
  <si>
    <t>五险一金 出国机会 员工旅游 定期体检 周末双休</t>
  </si>
  <si>
    <t xml:space="preserve">岗位职责： 1. 负责Mysql数据库的架构和维护，负责数据库容量规划高可用性容灾备份； </t>
  </si>
  <si>
    <t>五险一金 专业培训 周末双休 不定期聚餐</t>
  </si>
  <si>
    <t>岗位职责： 1.负责iOS应用软件的设计、开发； 2.参与项目需求分析及系统框架和核心模块的详细设计及代码实现； 3.与设计师和产品经理紧密配合，实现有丰富界面交互的手机终端应用。 职位要求： 1. 计算机相关专业本科以上学历，3年以上iOS平台应用开发经验； 2. 熟悉iOS平台SDK及API使用，能独立完成项目； 3. 具有Objective-C、swift编程经验，熟练使用XCode； 4、熟练运用iOS控件，精通UI布局；精通XML，JSON解析，熟悉SQLite、Core Data 等客户端存储技术； 5、熟悉Socket、HTTP、XML、JSON，熟悉iOS下网络通信机制； 6、有完整的app项目开发及发布经验，有前端开发经验优先； 7、强烈的责任心、思路清晰。热衷学习新技术，有团队合作意识，积极主动、自我管理。</t>
  </si>
  <si>
    <t>iOS 中级开发工程师</t>
  </si>
  <si>
    <t>中国联合网络通信有限公司深圳市分公司</t>
  </si>
  <si>
    <t>五险一金 交通补贴 通讯补贴 餐饮补贴 绩效奖金 年终奖金</t>
  </si>
  <si>
    <t>1. 本科及以上学历，计算机相关专业。 2. 具有3年及以上iOS开发经验，熟练掌握Objective-C或者Swift语言。 3. 掌握MVC，MVVM等架构设计模式，OOP，POP编程思想，设计模式。 4. 掌握UI动画开发。 5. 掌握Core Data或者Realm等数据持久化方案。 6. 掌握TDD开发流程。 7. 掌握Instruments性能调试工具，发现并解决内存泄漏问题。 8. 掌握网络请求技术。 9. 掌握Runtime运行机制及内存管理。 10. 具有GitHub开源项目。  11. 善于沟通，善于团队合作，责任心强。</t>
  </si>
  <si>
    <t>职位描述： 1、负责产品的前端的技术方案选型与设计； 2、负责PC及移动端产品的前端代码开发工作，产出原型，配合完成后端数据的接口 3、对用户体验和前端性能有很敏感的把控和优化手段，解决各种浏览器的兼容性问题 ； 4、负责前端通用组件的开发； 5、具有文档撰写、code reivew和单元测试，确保项目的进度和质量能力； 6、注前端前沿技术研究，通过新技术服务团队和业务；  职位要求： 1、本科或以上学历，计算机相关专业，3年以上前端开发工作经验，能熟练阅读英文文档； 2、精通各种Web前端技术（HTML5/CSS/Javascript等)，熟悉跨浏览器、跨终端的开发； 3、熟悉javascript面向对象机制，能用原生javascript进行DOM编程；至少熟悉一种javascript框架，能够使用框架快速开发； 4、至少熟悉一门后端语言（如Java/PHP/C/C++/Python/Ruby）或NodeJS，并有实践经验； 5、深刻理解Web标准，对前端性能、可访问性、可维护性等相关知识有实际的了解和实践经验； 6、对前端工程化与模块化开发有一定了解，并有实践经验（如RequireJS/SeaJS/ES6/grunt/gulp/webpack等）； 7. 熟练使用 GitHub 进行项目代码管理以及版本控制，并遵循一定的流行规范； 8、具有一定代码抽象能力，能够主动在业务需求中把通用功能抽象出来，避免重复劳动，主动提出解决研发效率问题； 9、有微信公众号和微信小程序开发经验者优先； 10、对前端技术发展持续关注，能主动跟进新技术发展动态、有自己的 blog、github 者优先优先；</t>
  </si>
  <si>
    <t>启�S金融信息服务（上海）有限公司</t>
  </si>
  <si>
    <t>做五休二 带薪年假 加班补贴 弹性工作 期权激励</t>
  </si>
  <si>
    <t>工作职责： 1.负责业务系统自动化测试脚本(接口、UI)的设计、维护管理工作； 2.与团队一起对自动化测试框架重构，开发自动化平台工具； 3.协助构建、优化持续集成和持续交付流程，开发、维护相关基础设施； 4.能主动创新，通过技术手段提升质量和效率。 岗位要求： 1.3年以上自动化测试经验，5年以上测试或开发经验，至少精通一种自动化测试框架； 2.熟悉JMeter，Fiddler等测试工具的使用； 3.至少掌握Java/Python/Ruby一种开发语言，有测试平台或工具开发经验； 4.熟悉版本管理，系统发布流程和操作； 5.有性能测试经验者优先。</t>
  </si>
  <si>
    <t>1.3年及以上iOS客户端开发经验,计算机相关专业本科及以上学历,在APP Store上参与过成熟产品的开发与发布(可视能力适当降低标准); 2.丰富的C,C++以及objective-c,swift的编码技能,能够快速完成高质量的代码编写,注重代码细节,代码编写结构清晰,命名规范,逻辑性强,冗余率低; 3.熟练掌握iOS平台特性及相关技术,熟悉iOS应用的交互体验优化,性能优化及架构优化并有相关经验; 4.熟练掌握Git及常用团队协同工具,熟练掌握xcode性能调试工具,熟悉iOS项目持续集成; 5.有较强分析和解决问题的能力,工作积极主动,有一定的抗压能力,良好的团队合作意识.  岗位职责: 1.负责iOS客户端产品的架构设计及关键模块开发; 2.负责iOS客户端的架构优化,组件化,模块化等关键技术; 3.完成核心及重要模块的设计,重构及文档编写; 4.快速定位和解决iOS平台上出现的问题; 5.参与代码设计,review,能够给予开发工程师技术指导.  有以下经验者优先: 1.有大型app开发经验优先,有短视频多媒体开发经验优先; 2.有架构,组件方面重构经验优先; 3.GitHub活跃用户,参与开源项目者优先; 4.前沿技术调研者优先(iOS端,Android端,web端); 5.拥有个人博客/网站并长期维护者优先;</t>
  </si>
  <si>
    <t>1. 负责软件集成&amp;测试的自动化平台DevOps； 2. 负责PaaS平台的日常基本开发和维护（PaaS平台搭建和管理） 3. 负责云端自动化DevOps平台的日常基本维护（开发，优化） 任职要求： 1.全日制统招本科以上学历计算机相关专业，5年以上工作经验； 2.精通java软件开发 3.熟悉Python脚本，并有实际开发经验 4.精通php/python/Ruby/Go等至少一种脚本语言，会使用ansible/shell/powershell开发自动化任务， 有DevOps开发实战经验和相关案例； 5.熟悉Linux（Ubuntu, centos），windows (windows 2012, windows 2016) 的常用命令 6.熟悉docker及基本操作命令，有docker实践案例； 7.了解软件开发&amp;项目管理的开源平台，包括gitlab，gerrit, maven, Jenkins、jira、等主流平台； 8. 学习能力强，肯钻研，认真踏实；有良好的时间观念，责任感，能很好的沟通交流，热爱分享；</t>
  </si>
  <si>
    <t>移动端(Andorid/IOS)开发工程师</t>
  </si>
  <si>
    <t>客户端开发工程师（工程效能）</t>
  </si>
  <si>
    <t>五险一金 补充公积金 员工旅游 绩效奖金 年终奖金 通讯补贴</t>
  </si>
  <si>
    <t>1、负责Andorid/IOS平台下App应用开发、上线及日常维护； 2、负责产品架构设计、改进及性能优化； 3、规范编写相关开发文档和技术资料； 4、负责新技术的学习、研究和应用； 5、配合市场、运营等其他部门，提供相关技术支持。 任职描述： 1、计算机或相关专业本科及以上学历，三年及以上开发经验； 2、Andorid移动端：具备良好的Java技术功底，熟悉操作系统基本原理，数据基本数据结构，有一定的算法能力； 熟悉Android开发技术，熟悉Android开发工具和相关测试调优工具； 3. IOS移动端：精通C/Objective-c/Swift语言；熟悉Mac OS X，熟悉Cocoa、XCode、IOS SDK开发环境； 4、具有良好的网络通信，多线程编程经验，对高性能程序设计、架构有经验者优先； 5、熟悉Git，SVN等代码管理工具； 6、参与开发至少一个中大型软件项目，有完整电商项目开发优先，有支付类产品开发优先； 7、思维敏捷，有很强的逻辑分析能力，良好的沟通能力，责任心和团队合作精神；</t>
  </si>
  <si>
    <t xml:space="preserve">岗位职责： 1、 工程效能有关各种工具、系统研发。对业务开发团队、测试团队输出各种辅助工具，提供技术支持； 2、 代码静态扫描分析、动态分析覆盖率、调用关系链分析等系统开发维护； 3、 客户端故障日志、截图等数据采集、分析，自动定位故障； 4、 参与产品整个工程生产、发布过程中的技术创新。包括提升开发、测试效率；改善性能及稳定性等。  任职资格： 1、 熟悉Linux/Unix操作系统，熟练使用相关命令； 2、 掌握至少一门编程语言，如PHP/java/C++； 3、 熟练掌握至少一种脚本语言，如Python/Ruby/Shell/Perl等； 4、 了解SVN、GIT、Jenkins等工具进行版本控制、持续集成构建； 5、 具有较强的学习能力，工作主动积极，热心分享推广，具备团队合作精神。 </t>
  </si>
  <si>
    <t>五险一金 餐饮补贴 年终奖金 定期体检 周末双休 员工活动 员工旅游 节假日福利</t>
  </si>
  <si>
    <t>岗位职责： 1、负责应用系统架构设计； 2、负责核心架构的实现； 3、负责团队代码审核。  任职要求： 1、计算机或相关专业，全日制本科以上学历，英语4级以上，两年以上互联网系统架构开发经验； 2、精通ruby/go/java 语言，精通面向对象架构设计； 3、精通微服务架构，并具有实际架构设计经验。</t>
  </si>
  <si>
    <t>员工旅游 五险一金</t>
  </si>
  <si>
    <t>职位信息 1. 负责公司iOS客户端APP的开发上线和维护工作； 2. 参与产品需求分析，根据需求对产品进行相关技术架构设计,参与技术选型的讨论；； 3. 参与技术方案评审，负责相关技术文档编写工作； 4. 按照项目计划，在保证开发质量的前提下，按时完成任务； 5. 验证和修复测试中发现的问题。  职位要求: 1. 本科及以上学历，计算机相关专业，2年以上iOS开发经验，可以独立承担架构设计； 2. 精通OC和swift语言, 有成熟的应用产品(必须熟练使用swift)； 3. 精通iOS开发平台及原生与第三方应用框架原理, 精通iOS UI系统控件及自定义控件； 4. 熟练掌握多线程开发，熟悉GCD等多线程原理； 5. 有良好的设计架构能力，熟悉设计模式。 6. 熟悉 SVN、Git 等版本控制系统。</t>
  </si>
  <si>
    <t>系统架构师 (职位编号：mds004)</t>
  </si>
  <si>
    <t>1、负责产品项目的系统整体分析与设计，并实现核心模块核心技术的代码编写； 2、负责搭建产品和系统的开发框架； 3、负责指导开发人员根据理解设计文档，并对开发人员进行代码审查，确保其成果符合系统设计思路； 4、负责技术攻关，组织培训和指导，提升公司开发人员的技术水平； 5、负责组织公司重点技术方案可行性的研究与验证；  岗位要求： 1、软件工程、信息管理等计算机相关专业本科及以上学历； 2、担任3年以上的互联网系统架构经验，具有从事大数据、云计算领域相关工作和研究经验； 3、精通常用技术框架，具备优秀的编码能力和良好的文档撰写能力； 4、精通至少一门主流开发语言，Python/Ruby/Go/Java、.Net、PHP等，熟悉Oracle、SQLServer、Mysql等主流数据库管理系统、相关技术及工具，精通软件开发流程、设计模式、体系结构； 5、精通多种数据库的大数据量处理以及性能调优等高级应用， 熟悉云计算开源系统，如Hadoop、OpenStack、Zookeeper等，并有扩展核心代码的能力，具备分布式集群架构设计能力，如关系型数据库集群、批处理集群、流处理集群、内存数据库集群等，有大数据应用经验优先； 6、有较强的逻辑思维能力和分析设计能力，能够快速进行新技术的学习和研究； 7、有创业心态，有习惯互联网行业的高效率高节奏工作，自我趋动能力强  此岗位可享期权  此岗位为我公司旗下麦迪森公司招聘岗位。 麦迪森在线：http://www.mdsonline.cn   工作地点：广州番禺区南村镇万达广场B-3座22层 地铁7号线南村万博站B出口，步行100米即到。  薪酬与福利： 1、享受国家法定节假日，年休假、婚假、产假、看护假、丧假等； 2、绩效奖金，节日福利，使您的付出与收获成正比； 3、每周员工羽毛球活动； 4、公司不定期组织各类心态、礼仪、产品知识、销售技巧等专业性培训，良好的晋升发展； 5、公司关注员工发展和成长，为员工提供各类培训机会，帮助员工成长和进步； 6、公司不定期组织集体活动，如爬山、K歌、烧烤、骑行等。  期待您的加入！</t>
  </si>
  <si>
    <t>1、负责ios SDK的编写与应用框架的搭建，需求开发和预研工作，确保项目的周期和质量； 2、app的性能分析、崩溃分析及其定位、内存管理等； 3、日常ios端维护工作，确保能高效的运转。 任职资格: 1、本科及以上学历，熟练掌握 Objective-C 编程语言 ，4年以上iOS开发经验； 2、熟练ios上的性能、内存、稳定性等分析方法； 3、熟悉objc runtime以及arc内存管理机制； 4、熟练ios UI、网络、数据库、XML/JSON解析等开发技巧，能用Swift熟练开发项目； 5、熟练掌握IOS界面开发，网络（TCP/IP、HTTP）、多线程、音视频播放等客户端开发技术；
6、熟练掌握TCP、HTTP等网络传输协议、数据库、XML/JSON等常用技术；
7、熟练使用iPhone SDK、XCode、Instruments等工具开发和优化程序； 8、熟悉html以及了解js与原生之间交互。</t>
  </si>
  <si>
    <t>岗位职责： 1.参与产品组件的需求分析与设计； 2.负责研发产品的基础构架设计、开发和升级维护； 3.独立负责Android/ios系统后台服务器端应用程序开发与维护，并提供接口文档； 4.根据产品需求完成模块设计、编码、测试工作； 5.能按照项目计划，按时提交高质量的代码，完成开发任务； 6.独立完成大型网站网页等后台服务设计开发、存储、测试等工作； 7.负责后台等相关文档的编写工作。 任职要求： 1.计算机相关专业，本科以上学历，五年以上服务端工作经验； 2.了解Android/ios前端软件的构架设计和程序开发； 3.有一定的数据结构设计能力，有扎实的Java/javascript/C/C++/python/go/scala等编程语言基础，熟悉面向对象化编程思想和设计模式，熟悉powerdesigner设计工具； 4.在大规模后端服务的设计和开发方面的经验，对unix/linux有深入的了解； 5.熟悉mysql、postqresql、oracle、mongodb中的一种数据库开发经验； 6.熟悉主流后台构架spring/ruby on rails/express.js等； 7.有php或者JSP类项目和网站服务平台的开发经验； 8.善于沟通，具有团队意识，技术攻克能力强。 我们为您提供以下福利： 1.入职即刻购买社会保险、公积金。 2.年终奖、全勤奖、 工龄奖、优秀员工奖、合理化建议奖等。 3.年度体检、年度拓展培训、出国考察等。 4.每周的篮球活动、羽毛球活动，生日会活动等员工俱乐部组织的各项活动。</t>
  </si>
  <si>
    <t>App功能测试工程师（车联网平台）</t>
  </si>
  <si>
    <t>职位信息 1、独立负责完成iOS软件开发，修正测试中发现的问题以及性能分析和优化； 2、负责iOS平台下iPhone的应用程序设计、开发； 3、根据产品业务需求，进行手机应用程序的架构设计与编码实现； 4、研究新技术不断在开发过程中的体验对产品提出改进建议； 5、按要求提交可执行文件、源代码、设计文档，按要求，提交相关文档； 6、要求除IOS语言外，另外也懂得安卓、H5语言； 7、App Store 上线和维护更新。 任职要求： 1、3年以上相关工作经验，大专以上学历，熟练iOS架构,能独立完成iOS项目开发； 2、具有Objective-C，C++，swift编程经验，熟练使用XCode； 3、熟练运用IOS控件，精通UI布局； 4、熟悉xib布局、Socket、HTTP、XML，UI、数据库、XML/JSON解析、多线程、网络编程、Git，熟悉iOS下网络通信机制； 5、熟悉数据库设计、SQlite、MYSQL语言； 6、熟悉常用软件架构模式，熟悉各种算法与数据结构； 7、熟练编写规范的软件开发技术文档； 8、有App Store上架作品的开发经历，参与过完整的app开发及发布； 9、思路清晰，善于思考，良好的分析和独立解决问题的能力；</t>
  </si>
  <si>
    <t xml:space="preserve">职责描述： 1. Developing manual and automation App test cases of Functional Testing 2. Test executing and formal test report compiling 3. Tracing latest testing techniques for the new modules released 任职要求： - 3+ years’ Android or /and iOS mobile App manual and automation testing experience - Familiarity with at least one of scripting languages, e.g., Python, Ruby, Perl  - Bachelor of Science in Computer Science, Communications or relevant - Good written English skill for technical documentation - Familiarity with software testing process and methodologies - Familiarity with at least one of automation testing framework is preferred  - Ability to work independently in a single module’s testing - Good communication skill and team work - Experience in grand testing project management, execution, or coding, performance /white-box /automation testing is desired </t>
  </si>
  <si>
    <t>安卓开发工程师 (Android)</t>
  </si>
  <si>
    <t>大数据开发经理</t>
  </si>
  <si>
    <t xml:space="preserve">1、负责公司大数据平台的规划与技术架构，并推进大数据项目的系统落地实施 2，负责大数据分析行业洞察，方向把控，以及在大数据分析领域极具竞争力的路径规划 3，与产品、业务团队深入合作，形成具有前瞻性的大数据能力并对业务形成强支撑 4，搭建分布式的海量数据处理平台，通过数据平台不断的创造数据的价值 5，主导开展大数据分析模型的建立、应用及监控，制定大数据领域的技术规范和推广使用 6，指导和培养大数据工程师来完成数据清洗、数据建模等大数据平台相关开发工作 7、持续提升团队的技术氛围和技术能力； 8、负责团队的建设及管理；  岗位要求： 1，具备6年以上大数据相关工作经验，3年以上大数据架构师经验，电商行业相关工作经验优先 2，精通大数据平台的架构设计、构建、优化与运维，有大数据团队管理、项目管理经验者优先 3，精通大数据相关的开源组件，如Hadoop、Hbase、Hive、ES、Kafka、Spark等；对技术富有钻研精神，有AWS云端大数据处理经验者更优 4，熟练使用Linux，shell脚本，熟悉大数据平台的搭建部署、调优、故障诊断、运行维护，有Python、Ruby或者R语言开发经验者者优先考虑 5，逻辑分析能力强，善于沟通，有良好的沟通能力和团队合作能力 6.具备技术团队管理的能力，具有良好的沟通与协作能力、需求理解与分析能力 7. 有5年以上团队管理经验 8.有极强的创业精神、坚韧乐观，善于专研新技术 </t>
  </si>
  <si>
    <t>五险一金 员工旅游 出国机会 绩效奖金 年终奖金 定期体检</t>
  </si>
  <si>
    <t>我们是一个快速发展的移动互联网初创团队，需要志同道合的优秀Android 开发工程师加入我们。  在我们的团队，你将参与构建一系列有趣的 App，游走于移动技术开发的前沿。我们务实，高效，专注，致力于做好产品并坚持为之奋斗。公司虽初创，但核心成员有多年互联网从业经验，期待对我们有认同感的奋斗者加入！  我们在找谁 1. 1年以上 Android 开发经验；  2. 在 Google Play 或国内 Android 商店正式发布产品的项目经验；  3. 具备扎实的 Java 语言基础，熟悉面向对象编程和常见设计模式；  4. 计算机及相关专业本科以上学历；  5. 加分项：熟悉 JS &amp; CSS &amp; Html 5 等前端技术；  6. 加分项：熟悉 Object-C, Swift 等 iOS 开发技术；  我们的装备 工欲善其事，必先利其器。每个团队成员都会拥有： Macbook Pro 27寸 Dell 4K 显示器 我们在哪里 上海张江高科，浦东软件园，2号线金科路地铁站3分钟。</t>
  </si>
  <si>
    <t>高级Ruby开发工程师</t>
  </si>
  <si>
    <t>深圳价之链跨境电商有限公司</t>
  </si>
  <si>
    <t>每年多次调薪 年终奖金 宿舍与食堂 五险一金 带薪年假 年度体检 节日福利 专业培训 晋升空间 股票期权</t>
  </si>
  <si>
    <t>岗位职责:
1，业务系统的现网维护与新功能开发；
2，业务系统的架构设计与技术难点攻坚；
3，业务系统重构与优化；
任职要求:
1，1年以上Ruby on Rails 开发经验；
2，精通Javacript，CSS，5年以上技术开发经验；
3，通晓全栈开发与运维，包括Linux（主要Ubuntu），DB（主要mysql）；
4，熟悉PHP，THINKPHP优先；</t>
  </si>
  <si>
    <t>Merchandiser 管件采购</t>
  </si>
  <si>
    <t>上海速瑞商务咨询有限公司</t>
  </si>
  <si>
    <t>Ruby on Rails</t>
  </si>
  <si>
    <t>做五休二 周末双休 弹性工作 带薪年假 五险一金 绩效奖金</t>
  </si>
  <si>
    <t>北京资利管理咨询有限公司</t>
  </si>
  <si>
    <t>Accountabilities:  Requirements:</t>
  </si>
  <si>
    <t>五险一金 交通补贴 餐饮补贴 弹性工作</t>
  </si>
  <si>
    <t>职位描述（职责） 负责产品的研发，包括现有功能的升级和新功能的迭代 任职要求</t>
  </si>
  <si>
    <t>富士康科技集团准时达供应链管理(上海分公司)</t>
  </si>
  <si>
    <t>上海福寿康居家养老康复护理服务社</t>
  </si>
  <si>
    <t>五险一金 专业培训 出国机会 绩效奖金 年终奖金 定期体检</t>
  </si>
  <si>
    <t xml:space="preserve">1 通过数据分析手段，满足业务部门日常数据分析需求，提供其解决方案。 2 负责业务数据调研、逻辑梳理、编写分析报告等，并为数据产品研发提供建议和支持。 3 通过对供应链/物流大数据的分析和挖掘，从中提炼出有价值的结果信息。  岗位要求： 1、精通SQL，擅长对复杂SQL进行优化； 2、熟悉Perl/Shell/Ruby/Python等脚本语言，了解Linux服务环境开发； 3、熟练掌握数据挖掘技术，熟悉数据模型开发，有能力将数据转为有价值信息； 4、工作积极主动，有持续的热情和责任心，具备良好的沟通协调能力； 5、有供应链、物流领域的大数据分析经验者优先。 </t>
  </si>
  <si>
    <t>五险一金 员工旅游 年终奖金 专业培训 餐饮补贴 通讯补贴</t>
  </si>
  <si>
    <t>岗位职责： 1，根据需求在iOS移动端进行APP的设计和开发； 2，参与项目的需求分析和模块设计，能独立完成开发工作，进行模块测试，保证代码质量； 3，维护项目，验证并修正测试中发现的问题； 任职要求： 1，精通Object-C,一年以上相关工作经验，熟悉swift语言； 2，深入了解iOS平台架构、主要组成和工作模式； 3，熟悉iOS手机软件的一般开发模式、开发步骤、模块划分及集成； 4，熟悉基本通信协议、常用数据格式解析； 5，有较好的学习能力和沟通能力，有创新能力和责任感；  工作时间：双休，做五休二。 工作地点：虹口区逸仙路158号</t>
  </si>
  <si>
    <t>上海新云传媒股份有限公司</t>
  </si>
  <si>
    <t>移动应用开发工程师</t>
  </si>
  <si>
    <t>工作职责 1、负责策划公司平台系统的整体架构设计，提供系统解决方案并实施系统架构长期和短期目标； 2、负责系统软件架构实施，制定系统通信交互协议、技术标准；  3、能按照项目计划，按时提交高质量的代码，带领并指导团队高效完成开发任务； 技能要求 1、本科及以上学历，至少7年以上Java开发经验，有2年以上云平台系统的整体架构设计经验者优先； 2、精通面向云服务及移动端应用开发； 3、对数据库的基本理论和内部实现机制有深刻的理解，有实际大数据量的数据库设计经验； 4、熟练掌握至少一门后台语言及其开发平台，如：Java, Python, NodeJS, Ruby, PHP等； 5、熟练掌握至少一门开源框架； 6、熟悉网络通信机制及常用数据传输协议，如：MQTT、CoAP、XMPP、HTTP，网关/云API接口； 7、具有较强的分析问题、解决问题的能力，良好的团队沟通能力及项目推动能力，过往有一定团队管理经验。</t>
  </si>
  <si>
    <t>五险一金 年终奖金 餐饮补贴 通讯补贴 定期体检 员工旅游 交通补贴 高温补贴 带薪年假</t>
  </si>
  <si>
    <t>安全运维工程师</t>
  </si>
  <si>
    <t>岗位职责： 1、负责公司各类信息安全系统的建设，负责生产环境的安全运维相关工作。 2、负责各类安全系统的策略制定、运维和优化。 3、负责公司信息安全事件的应急响应，发现、分析及处置安全事件。 4、负责网络安全攻防技术、安全漏洞、安全产品、安全架构的跟踪和研究。  任职要求: 1、三年以上安全从业经验，在安全运维领域有独挡一面的能力，参与过互联网或金融公司安全系统建设或运维。 2、有海量日志分析的能力，对告警事件有理解、分析、判断和优化能力。 3、熟悉常见的操作系统和数据库系统的安全检查及加固。能够检测和清除windows、linux等环境下的木马、后门、rootkit等。 4、熟悉常见的针对系统、网络及用户环境等的攻击检测及防御手段，熟悉IPS，IDS，了解DDOS防御方法。 5、熟悉主流安全产品、开源安全工具等的功能、配置及使用。 6、至少掌握Python/php/javascript/bash/perl/ruby/C#等语言的一种或几种，可以编写、编译或修改自动化安全运维程序。</t>
  </si>
  <si>
    <t>上海东方怡动信息技术有限公司</t>
  </si>
  <si>
    <t>工作职责: 1．负责IOS端的新产品的架构设计，新技术引入和编码等。 2．根据产品设计要求和项目进度完成开发任务，保证开发质量 3．与设计师和产品经理紧密配合，实现有丰富界面交互的手机终端应用 任职资格: 1．本科及以上学历，3-5年IOS开发经验； 2．具备扎实的Object-C，Swift编程基础，良好的编程习惯。 3．熟悉IOS SDK的UI，网络，数据库，JSON解析等开发技巧，熟悉Xcode开发环境。 4．完整参与过1款以上IOS平台成功上线项目的开发，熟悉APP发布流程 5．对IOS性能优化，安全，内存使用有深刻认识； 6．熟悉常用设计模式，面向对象编程，函数编程等概念。 7．有Github主页、博客、开源项目加分，有HTML5/JavaScript相关开发经验者优先；</t>
  </si>
  <si>
    <t>工作职责 1、带领团队完成既定的项目开发任务 2、协助架构师编写公司内部技术框架核心代码 3、编写项目概要设计、详细设计、数据库设计等项目文档 4、解决项目中遇到的核心技术难点 5、完成上级领导交办的工作任务  岗位要求 1、计算机或通讯的相关专业本科及以上学历； 2、JAVA技术的深刻理解(JVM原理、JDK基本库、j2EE规范、JAVA各版本的特性)； 3、至少3年以上J2EE项目开发经验，其中1年以上项目管理经验； 4、熟练常用J2EE/J2SE开发技术或框架，如spring、hibernate、mybatis、Guice、JPA等， 了解服务端性能优化原理、分布式系统部署原理、负载均衡、分布式缓存等技术， 理解以及掌握开发框架的基本原理和核心概念，懂得如何在实际项目中灵活应用； 5、熟练使用SVN/Git、MAVEN/Gradle、IDEA/Eclipse等常用开发和构建工具， 有自动化构件部署及持续集成环境使用经验者尤佳； 6、熟练使用Linux系统，了解常用Linux环境下的系统或工具，如：Apache／Nginx、Vi，有Shell编程经验者尤佳； 7、熟悉常用的关系数据库，如Oracle、MySQL，熟悉NoSQL数据库者尤佳，如：HBase、MongoDB； 8、具有一定的系统架构设计经验，了解常用的设计模式，具有一定团队管理经验者尤佳； 9、具有一门或多门其他开发语言开发能力者尤佳，如：NodeJS、Python、Ruby等； 10、互联网业务系统和企业信息系统的行业经验； 11、研发的组织和流程管理经验； 12、技术方案和客户沟通能力</t>
  </si>
  <si>
    <t xml:space="preserve"> 岗位职责 1.负责产品iOS平台的开发，架构设计，性能优化； 2.负责通用组件、框架开发; 3.负责iOS平台新技术研究、功能拓展； 4.负责编写开发文档、技术资料、经验分享等工作；  岗位要求 1. 本科及以上学历，3年及以上 iOS 客户端开发工作经验； 2. 有扎实的swift，Objective-C，C/C++基础，熟悉常用算法和数据结构； 3. 熟练掌握UI，网络，多线程，异步通讯，数据存储等技术； 4. 对MVC，MVVM等设计模式有比较深的了解. 5. 能熟练运用Xcode，lldb，Instruments 等开发工具； 6.  熟悉http, socket等网络通讯协议； 7. 熟练掌握git版本管理工具； 8. 具备良好的分析解决问题能力，较强的责任感和良好的沟通协调能力。 </t>
  </si>
  <si>
    <t>上海依度网络技术有限公司</t>
  </si>
  <si>
    <t>1、负责iOS平台开发工作，包括性能调优、重点/难点技术攻坚等; 2、领导开发小组，跟进项目任务计划按时独立完成软件编码和单元测试工作； 3、主导解决研发过程中的技术问题; 4、协助产品经理，对产品做出用户体验或性能上的创新与改良; 5、协助开发经理保证研发工作的质量和进度。
岗位要求：
1、计算机等相关专业本科及以上学历，C++基础扎实，数据结构等基础知识掌握牢固，有良好的架构设计能力；
2、使用Objective-C或swift开发语言三年以上经验，
3、热爱研究技术，具有较强的解决问题的能力和创新能力，
4、对html5，javascript交互应用开发有经验，
5、熟悉iOS应用框架,熟练掌握iOS SDK，
6、熟练掌握UDP/TCP/IP、HTTP等网络协议；
7、熟悉iOS开发工具和相关开发测试工具的使用，
8、对项目开发有独立见解，能整理开发规范，
9、有良好的编程习惯，包括好的设计文档，单元测试，代码审查，有敏捷开发模式经验者优先
10、能承担较大工作压力，具备良好的沟通能力和优秀的团队协作能力,以及独立工作能力 11、熟悉android开发者优先。</t>
  </si>
  <si>
    <t>专业培训 周末双休 五险一金 员工旅游 定期体检 绩效奖金 年终奖金 通讯补贴</t>
  </si>
  <si>
    <t>主要职责： 1、负责产品的日常运维，包括局端系统的发布、变更的测试、执行工作。 2、负责项目实施上线、技术沟通，工作联系与协调。 3、解决运维难题，指导一线运维人员，参与运维信息化工具需求设计、测试验证及推广上线。  岗位要求： 1、 计算机相关专业，本科及以上学历。 2、 至少4年以上运维工作经验，有腾讯云、阿里云运维经验优先。 3、 熟悉计算机软、硬件安装设置、系统集成，了解网络技术、网络安全、主流数据库等技术。 4、 熟练掌握Oracle、MySql数据库，Linux操作系统，weblogic、Tomcat等中间件技术。 5、 熟练部署nginx，kafka，redis，zokeerper，了解docker，k8s容器化技术。 6、 熟练掌握自动化运维技术，可独立部署zabbix，ELK，grafana等系统，熟练使用ansible、Saltstack等自动化工具。 7、 最少熟练掌握Perl、Python、Ruby中的一门脚本语言，可做自动化运维开发。 8、 有较强的口头和书面表达能力，沟通协调能力和知识传播能力，良好的团队合作精神。</t>
  </si>
  <si>
    <t>iOS &amp; Android高级开发工程师</t>
  </si>
  <si>
    <t>上海维娜化妆品有限公司</t>
  </si>
  <si>
    <t>绩效奖金 节日福利 周末双休 五险一金 专业培训 年终奖金</t>
  </si>
  <si>
    <t>1、全面负责Android客户端软件的开发和维护，从事Android平台上层应用软件开发工作； 2、按软件需求完成界面、逻辑功能、网络通信等的设计开发任务并解决问题，撰写相应的开发文档和代码说明文件； 3、独立进行Android应用功能的设计、开发、调试、发布； 4、基于android平台技术，实现公司产品移动端（手机、平板）产品研发； 5、配合产品部门协作共同完成开发任务完成，对已有项目的跟踪和维护。  任职要求： 1、本科及以上学历，计算机、软件工程或相关专业，3年以上Android项目开发经验； 2、熟悉数据库操作，能熟练编写SQL语句 3、熟悉并熟练使用常用的设计模式，对代码的设计和质量有精益求精的精神,工作认真细致； 4、有好评APP上架作品者，微信小程序经验者，RxJava, Kotlin, Swift3语言熟练者优先。</t>
  </si>
  <si>
    <t>北京瑞达恒建筑咨询有限公司上海分公司</t>
  </si>
  <si>
    <t>员工旅游 五险一金 补充医疗保险 餐饮补贴 年终奖金 定期体检</t>
  </si>
  <si>
    <t>岗位职责： 1、 主持并带领团队参与公司项目的设计、研发、发布，确保项目的代码质量、按时完成率、用户满意度达到预计目标；确保所负责系统的持续稳定运行，牵头组织处理各类突发状况； 2、 按公司、部门要求，实施员工招聘工作，按计划完成招聘指标；落实人才培养、技能培训，提升团队整体工作效率；做好员工关怀工作，确保团队人员稳定； 3、 对新技术持续探索，在团队中组织分享和推广； 4、 在工作中探索适合部门发展的各类制度，形成制度文档并落实推广、持续跟踪； 5、 代表开发团队进行跨部门的需求沟通，解决业务部门提出的各种问题，参与公司技术层面对外的交流、展示、推广、协作； 6、 向员工正确传递公司的价值观、愿景、目标、文化。 任职资格： 1、 3年以上Web B/S软件开发经验，1年以上技术团队管理经验； 2、 丰富的Web应用或移动应用开发经验，精通面向对象编程，至少精通一门通用语言（Ruby、Python或Node.js优先），并熟悉对应的Web开发框架（Rails、Django、Express等）; 3、 熟悉大型数据库（Oracle、MySQL、PostgreSQL）的开发、配置、维护、性能优化； 4、 精通HTML/XHTML、DIV+CSS、JavaScript等基础前端技术，熟悉jQuery、Bootstrap等前端框架； 5、 较强的总结能力、书面表达能力、逻辑思维能力以及较强的分析和解决问题的能力； 6、 具有一定的英语水平，能够阅读英文技术文档，在团队中对新技术进行培训及带领团队进行技术攻关； 7、 熟悉各种Web缓存技术，熟悉大型网站构架和性能优化,有独特的见地及整体架构设计能力，有成功的网站整体架构设计经验优先； 8、 较强的团队合作意识和驱动力，心智成熟，性情稳 9、 有丰富的项目管理经验者优先；有个人网站、blog、Github主页或类似的web开发作品者优先。  【RCC的有什么福利】我们坚信福利就是员工的战斗力！ 1、购买“五险一金”，每年享受健康体检； 2、除了所有正常法定节假日以外，每年享受带薪年假7天，普通员工最高可以享受10天年假，同时享有带薪福利病假； 3、奖项丰富：年终奖、忠诚员工奖、业务精英奖、优秀员工奖、全勤奖、人才推荐奖； 4、丰富多彩的员工活动：业务精英海外游（新加坡、普吉岛、韩国都留下我们的足迹）、部门活动、半年度旅游或者拓展、RCC活动日、年夜饭晚会及抽奖、优秀员工表彰等； 5、福利多多：过节礼品、生子礼品、生日礼品、下午茶； 6、人性化关怀，为优秀员工的父母寄送感恩礼品，为女员工提供哺乳间，贴心！！ 7、周末双休，朝九晚六； 8、公司额外提供员工补充医疗保障计划；  【RCC晋升渠道】 专业路线：成长为资深的专业人员，从初级到高级，最终成为行业专家； 管理路线：基层员工→新员工导师→储备干部→团队主管→部门经理→部门总监 多维路线：“溪流计划”，优秀的销售人员也可向其他部门流动转岗，实现多方向发展； RCC有110多名管理人员，将近85%都是内部晋升，在RCC记录榜中，最快在1年内晋升为队长，他带领5~6人，就像火影小团队，共同作战，享受速度与激情。  【RCC培训】 1、你一进RCC，你就被培训部“盯上”，他们会打造重新“做”人的培训计划；提供系统化的入职培训（三周不等，免费且带薪）； 2、团队给你配备一名专属师傅，进行师徒制传带教模式； 3、主管的薪酬仅与团队业绩挂钩，不会与民争利，全力扶持员工业绩提升； 4、公司精心研发E-learning系统，体系化，科学化学习，记录你成长的点点滴滴。</t>
  </si>
  <si>
    <t>上海舜凯信息科技有限公司</t>
  </si>
  <si>
    <t>1、负责iOS手机应用的开发、优化以及技术难点突破； 2、参与项目需求讨论并负责开发文档的整理和编写； 3、熟悉各种主流手机特性，精通不同iOS系版本、屏幕的适配。 任职要求： 1、iOS 两年以上平台开发经验，熟悉代码混淆、服务器交互协议； 2、熟悉 App Store / Google Play 等主流平台集成或分发流程； 3、熟悉 Object C / swift一门或以上开发语言, 理解面向对象设计原则，熟悉常见设计模式； 4、有责任心，对产品有较强的敏感度，关注用户体验，有团队协作精神； 6、没有商城支付、推送经验请勿投递。</t>
  </si>
  <si>
    <t>上海优克锡企业管理顾问有限公司</t>
  </si>
  <si>
    <t xml:space="preserve"> 1. 高度还原 UI 设计稿与交互实现，处理各种浏览器兼容问题； 2. 根据工作安排高效、高质地完成代码编写，确保符合前端代码规范； 3. 日常的 bug 修复，性能调优等工作； 4. 参与产品评审，能提出可行的技术方案。  任职资格： 1. 大专以上学历，计算机相关专业； 2. 有丰富的移动端经验，对各种设备，分辨率，浏览器兼容性问题耳熟能详，手到擒来，药到病除 … 3. 熟练使用 vue 框架，对生命周期，计算属性，vue 指令，组件通信了若指掌； 4. 熟练应用 vue 的周边资源， vuex vue-router vue-form vue… 5. 如果你对应用的状态管理颇有心得， 必然是极好的； 6. 热爱技术的你可能对 react angular 等等也知之甚详，来此必有用武之地； 7. 若是后端转来前端的大侠，我们是极其欢迎滴, java, python, ruby, go, node… 通通阔以； 8. 希望你性格开朗，含有一颗对万事万物的敬畏之心，善于学习，热爱生活。</t>
  </si>
  <si>
    <t>五险一金 员工旅游 交通补贴 通讯补贴 定期体检 补充公积金 补充医疗保险</t>
  </si>
  <si>
    <t>Job Description ®1.本科及以上学历，计算机相关专业，3年及以上开发经验 2.有至少两个以上App开发并上线的经验 3.熟练使用Xcode，Interface Builder等工具。 4.精通IOS UI界面、多线程，对HTTP/HTTPS等网络通信协议有深刻的理解和经验 5.精通Objective-C和Swift,在数据结构、算法、设计模式技术方面有一定的理解 6.熟悉IOS SDK，对IOS各组件和机制灵活运用，熟悉自定义控件 7.熟练掌握svn和git版本控制工具 8.熟练掌握IOS常用的框架、IOS各个版本的差异，熟练掌握IOS机型适配 9.有良好的编码习惯和一定的自学能力，善于与人沟通、合作、有良好的团队意识及高度的责任心.  福利介绍 1、优厚的薪酬，高额业绩提成、超额财年奖金； 2、公平公正的绩效考核； 3、五险一金（入职即开始缴纳）； 4、周末双休，其他节假日按照国家规定执行； 5、带薪年假，随着工龄增加而相应调整； 6、简单澄澈的工作环境，无间合作的团队氛围； 7、明确清晰的晋升通道，清晰的发展路径及广阔的发展平台； 8、专业、系统、全面、完善的培训体系； 9、全方位的On job Training体系，分公司OM将作为直接Leader悉心指导，同时配备Mentor带教； 10、论坛、周会、月度大会以及年度总结会议，大家相聚一堂，共享成功经验； 11、提供员工生活福利：每月中餐补贴、每月生日Party以及每周下午茶福利等； 12、员工身心保障福利：公费旅游、主题聚餐、定期员工体检等； 13、公司补贴嘉奖：通讯补贴、公务手机补贴、不定期奖项惊喜、各类竞赛和文体活动奖励等； 14、节假日福利：妇女节、端午、中秋、春节等惊喜连连； 15、每年至少4次实物福利  应聘方式 有意者请发送简历至： c1122@topuc.com，邮件主题请注明：姓名及应聘职位。</t>
  </si>
  <si>
    <t>Java高级开发工程师（清结算方向）</t>
  </si>
  <si>
    <t>上海盛桐信息技术有限公司</t>
  </si>
  <si>
    <t>上海鎏量科技有限公司</t>
  </si>
  <si>
    <t>五险一金 补充医疗保险 补充公积金 弹性工作 定期体检 专业培训 年终奖金 绩效奖金</t>
  </si>
  <si>
    <t>五险一金 专业培训 绩效奖金 年终奖金 做五休二 周末双休</t>
  </si>
  <si>
    <t xml:space="preserve"> 1、响应产品需求、协调并完成互联网金融相关系统设计和开发；  2、互联网金融新技术预研，协助完成方案选型和设计；  3、对公司业务进行后台业务进行清洁算对帐。  岗位要求：  1、3年左右互联网公司或金融服务相关应用开发经验；  2、精通velocity/SpringMVC/ibatis（mybatis）/java/webService等B/S开发技术；  3、熟练使用MySQL的开发，具有良好的SQL编写及优化能力；  4、熟悉SVN或者GIT版本管理工具；  5、具有良好的解决问题能力，富有责任心，良好的沟通能力及团队合作精神；  6、能够实时了解金融或互联网行业动态，熟悉互联网对互联网有很强的热情；  7、精通常用设计模型、UML建模、至少用过两种及以上设计思想；  8、具备大并发、分布式、集群经验优先或者精通Tomcat、Nginx、Apache等Web应用服务器的搭建部署，有良好的系统性能瓶颈分析及优化能力。具有大规模高并发访问的web应用系统架构设计和开发经验者优先；  9、精通flume+kafka+storm+spark+mysql 或者ELK做实时日志优先；  10、精通sort经验优先；  11、熟悉Linux系统，熟练掌握shell、python、ruby其中一种脚本编程，对Linux系统运维有一定了解者优先；</t>
  </si>
  <si>
    <t>五险一金、绩效奖金、年终奖金、周末双休 1、 作为主要技术人员iOS客户端程序的开发； 2、 根据产品需求和项目计划，按时提交完成架构和模块设计、编码、测试工作； 3、 负责协助项目经理和产品经理完成技术需求分析； 4、 参与功能的架构设计与主导开发，功能模块化； 5、 配合后台服务器端工程师一起研讨技术实现方案，进行应用及系统整合； 6、 根据研发规范和项目流程编写App相关的技术和说明文档； 7、 协助项目经理及测试人员保证项目的质量； 8、 项目经理安排的其它技术工作； 职位要求： 1、本科以上学历， 2年以上iOS平台开发经验，精通 Objective-C和swift 程序设计，精通 iOS SDK 及相关开发工具，至少要有具备两个较大型iOS App项目的设计和开发经验； 2、掌握iOS开发领域知识，至少2年以上cocoa/swift 语言开发经验，熟悉cocoa touch，core data，iOS runtime；； 3、熟悉 iOS 框架及各种特性，熟练使用iOS的各种UI组件并了解其内部原理，了解基本的交互知识； 4、精通iOS下的并行开发、网络、内存管理、GUI开发，有iOS的优化经验、网络优化、内存优化、性能调优经验 5、熟悉多线程开发，熟悉 HTTP、HTTPS 工作原理，理解常用数据交换格式（JSON、XML 等），熟悉TCP、UDP等网络通信编程技术 6、 熟悉单元测试，集成测试等基本测试规范，能够书写高质量的iOS代码 7、 良好的沟通能力和团队协作精神，严谨的工作态度与高质量意识，良好的抗压能力 8、同时具有安卓开发经验或者行情交易软件开发经验优先录用</t>
  </si>
  <si>
    <t>云平台架构师</t>
  </si>
  <si>
    <t>上海复娱文化传播股份有限公司</t>
  </si>
  <si>
    <t>岗位职责： 1、负责云计算管理平台的架构设计工作，能够从客户业务需求出发，对云计算管理平台的持续竞争力、架构实现的先进性负责； 2、负责主导系统关键模块的技术攻关和预研； 3、和产品规划和开发团队协作改进技术架构，匹配产品发展的需要； 4、推进前沿技术的探索和应用，推动发展前沿的架构方案并组织实现。 任职要求： 1、本科及以上学历，具3年以上云管平台相关产品设计和开发经验； 2、对软件系统架构有深入的理解，亲自主导过软件系统的规划以及架构设计，并参与研发和落地； 2、精通1-2种语言：Java、Python、Ruby；熟悉Linux操作系统及环境编程； 3、熟悉常见虚拟化技术与平台，有深度使用经验（包括VMware vsphere、KVM等）； 4、熟悉Docker技术及使用； 5、具有很强的学习能力和技术钻研能力，良好的沟通能力，善于团队合作； 6、精通OpenStack或者K8S并有基于这些开源组件的二次开发经验者优先； 7、有大型云平台运营与运维管理平台架构设计与开发经验者优先。</t>
  </si>
  <si>
    <t>娱乐/休闲/体育 网络游戏</t>
  </si>
  <si>
    <t>职位描述：  1、负责手游发行IOS端游戏SDK的开发； 2、负责IOS端H5容器的开发；  职位要求：  1、计算机相关专业毕业，大学本科及以上学历，1-2年ios实际开发经验； 2、精通Objective-C/Swift开发，熟悉IOS底层开发、多线程开发，有良好的编码习惯; 3、熟悉SDK中间件的开发，有过多种第三方SDK的接入经验； 4、熟悉App上线、更新的完整流程，熟悉TestFlight测试流程; 5、思路清晰，思维敏捷，有快速的学习能力，良好的英文资料阅读能力; 6、工作认真负责，尽职尽责，有良好的沟通协作意识。</t>
  </si>
  <si>
    <t>五险一金 专业培训 定期体检 员工旅游 通讯补贴 绩效奖金 年终奖金 交通补贴 全勤奖 餐饮补贴</t>
  </si>
  <si>
    <t>岗位职责：
1、负责公司互联网产品的测试工作，测试团队管理以及测试项目管理等；
2、制定并优化测试流程，规范产品测试流程，持续提升测试研发效率和质量；
3、搭建常用功能及自动化测试工具，带领团队完成功能测试、压力测试、性能测试、适配、WEB及接口自动化测试脚本开发等工作；
4、负责质量团队的工作目标与计划的制定和高效执行，保证目标实现，有效激励团队成员向阶段性目标冲刺；
5、解决测试过程中的复杂技术问题。
任职要求：
1、大学统招本科及以上学历，计算机及相关专业；
2、五年以上软件产品（WEB/APP）测试经验，三年以上测试团队管理经验，熟悉软件工程，精通测试理论、流程与方法，有大型互联网公司相关经验者；
3、有丰富的测试技术功底，对系统结构、软件运行原理、测试框架、自动化测试、性能测试等方面有深刻造，并具有独立设计、搭建自动化测试框架，编写自动化测试脚本能力;
4、熟悉Shell/PHP/Perl/Python/Ruby等至少一种脚本语言，有开发测试经验者优先;
5、精通Bug管理流程，会使用常见的Bug管理工具，如QC、Bugzilla、JIRA等；
6、熟练运用QTP、LoadRunner等工具进行性能测试，熟练运用WebDriver等工具进行自动化测试；
7、熟悉HTTP Watch, Fidller等常用抓包工具；
8、熟悉SQL Server/MYSQL/ORACLE等主流数据库，熟悉常用SQL语句；
9、具有良好的沟通表达能力、学习领悟能力，良好的职业素养与团队合作意识；
10、能承受较强的工作压力</t>
  </si>
  <si>
    <t>孟蓓华: 基本要求：1、有强烈的求知欲和进取心； 2、具有扎实的编程工底良好的设计能力和编程习惯； 3、至少精通一门编程语言 ； 4、2年以上互联网公司创业公司从业经验为佳； 5、熟练掌握ObjectiveC熟悉Swift的优先 ； 6、两年以上iOS开发经验能独立开发iPhoneApp者优先。（有 IOS 或 Android 手机客户端产品/项目管理开发经验者优先考虑；） 孟蓓华: 1、负责公司产品共享停车 用户端运营端的开发编写高质量的代码； 2、和产品经理配合深度参与手机产品需求讨论功能定义等； 3、设计良好的代码结构不断迭代重构 ；</t>
  </si>
  <si>
    <t>资深自动化测试工程师</t>
  </si>
  <si>
    <t>上海瑞阙文化发展有限公司</t>
  </si>
  <si>
    <t>五险一金 员工旅游 餐饮补贴 交通补贴 年终奖金 弹性工作 定期体检 免费零食</t>
  </si>
  <si>
    <t>iOS开发工程师 (职位编号：JS-03-1)</t>
  </si>
  <si>
    <t>工作职责: 1. 参与公司产品的需求分析，深入了解软件需求说明书，找出系统设计阶段存在的问题及缺陷，对产品提出进一步改进的建议，并评估改进方案是否合理。 2. 根据测试流程及规范，制定测试计划、编写测试用例和脚本。 3. 负责公司所有系统的接口测试、功能测试、集成测试及性能测试。 4. 编写测试报告，对测试结果进行总结与统计分析，并给出有价值的改善意见和建议。 5. 收集软件研发过程中存在的风险，并及时反馈。 6. 为业务部门提供相应技术支持，确保软件质量指标。 7. 测试工具/系统的研究和应用。 任职资格: 1. 计算机相关专业专科以上学历,有5到10年测试经验；其中3年以上自动化测试经验。 2. 熟悉基本的软件测试流程，方法和规范，能编写测试计划，测试用例和测试报告； 3. 熟练掌握自动化测试工具Selenium，有自动化测试框架设计经验； 4. 熟练使用常用的测试管理工具：mantis、JIRA、TestLink等； 5. 熟练使用至少一种配置管理工具：SVN、GIT等； 6. 熟悉数据库操作，使用过Oracle，SQLServer、Mysql任意一种数据库 7. 熟悉常用脚本语言：Python、Shell、Ruby者优先考虑；熟悉java,C#,C++者优先考虑； 8. 较强的逻辑思维能力、分析能力和定位问题的能力，工作态度认真严谨，做事积极主动，有较强责任心。</t>
  </si>
  <si>
    <t>五险一金 绩效奖金 通讯补贴 节日福利 全勤奖 年终奖金</t>
  </si>
  <si>
    <t xml:space="preserve">岗位职责： 1、根据公司项目及产品需求，进行产品IOS客户端开发/基于iOS的应用程序构架设计； 2、整合各方资源，根据产品开发和项目计划参与详细设计、开发、测试和维护工作； 3、参与产品前期开发的技术方案验证，撰写详细设计文档，相关模块的编码以及测试且能保证模块的正确性； 4、协助团队解决开发过程中的各种问题和技术难题，修正产品中出现的缺陷； 5、配合设计和测试团队完成用户体验、模块功能等方面的改进与提升。  任职资格： 1、全日制本科以上学历，计算机、电子、软件、通信等相关专业优先； 2、至少3年以上独立ios开发经验，理解 iOS SDK，具有丰富扎实的 Objective-C 或 C/C++ 或Swift编程开发经验； 3、熟练掌握Xcode开发调试，熟悉Cocoa 代码规约及其 MVC 开发模式，熟悉iOS平台ui、网络、数据库、XML/JSON解析等开发技巧并具备独立完成项目开发的能力； 4、熟悉多线程程序设计方法，精通算法和数据结构，具有较强的OOP思想； 5、有完整的APP开发经验，并有应用在苹果AppStore上线者优先； 7、对新技术敏感，对移动应用开发行业充满热情，有一定的创新能力和解决问题的技术攻关能力； 8、具备良好的责任心、上进心、执行力以及良好的沟通能力和团队合作能力； 9、能够接受创业型公司的节奏。  墨智科技，真善美 �o止境 �R同步 止至善。 期待您的加入！ </t>
  </si>
  <si>
    <t>Senior Debug Lead</t>
  </si>
  <si>
    <t xml:space="preserve"> Summary The ideal candidate would have good understanding of Hardware Engineering and strong software development background to be able to debug issues and fix them in factory stations/station software  Technical skills ? Strong prior experience of C/ C++ (Objective C experience is a plus) ? Very good understanding of Linux platform (process management, memory, scheduler, file systems etc.) ? Strong debugging (gdb experience) and diagnostic skills (looking into core files, syslog etc.) with utilities &amp; OS tools ? Experience with at least one scripting languages such as Python, Perl, Ruby, shell scripts ? Understanding of Networking, network socket programming, XML, JSON ? Strong communication &amp; interpersonal skills to interact with factory engineers, Hardware and software teams. ? Language proficiency in both Mandarin and English ? Flexibility to travel within China and to US (10-15% annually)  Education  Experience </t>
  </si>
  <si>
    <t>环爱网络科技（上海）有限公司</t>
  </si>
  <si>
    <t>高级DevOps工程师</t>
  </si>
  <si>
    <t xml:space="preserve">1. 负责公司iOS客户端APP的开发上线和维护工作； 2. 参与产品需求分析，根据需求对产品进行相关技术架构设计,参与技术选型的讨论；； 3. 参与技术方案评审，负责相关技术文档编写工作； 4. 按照项目计划，在保证开发质量的前提下，按时完成任务； 5. 验证和修复测试中发现的问题。 职位要求: 1. 本科及以上学历，计算机相关专业，3年以上iOS开发经验，可以独立承担架构设计； 2. 精通object-c或熟悉swift语言, 有成熟的应用产品； 3. 精通iOS开发平台及原生与第三方应用框架原理, 精通iOS UI系统控件及自定义控件； 4. 熟练掌握多线程开发，熟悉GCD等多线程原理； 5. 有多媒体框架avFoundation, ffmpeg等开发调试经验者优先； 6. 有视频编码，解码，音视频同步管理等相关经验者优先； 7. 沟通及表达良好，乐于分享，并有良好的团队合作意识； 8. 熟悉苹果审核条款，具备快速处理审核被拒或下架的能力,有AppStore上架作品或相关作品者优先； </t>
  </si>
  <si>
    <t>弹性工作 带薪年假 五险一金 绩效奖金 节日福利</t>
  </si>
  <si>
    <t xml:space="preserve">Daniel Wellington is a Swedish company with HQ in Stockholm. We are a truly global brand who have sold to almost every country worldwide and with seven offices located all around the world. We have since our inception in 2011 challenged the watch industry by going our own way and we are always looking for brilliant people that want to grow together with us. We give you the possibility to influence, take ownership, and be a part of a journey that only just begun. Join us in our movement, together we engage the world.  At Daniel Wellington, unprecedented technical challenges are always coming down our way when our business keeps hitting new records. And that’s why we strive to solve business problems with innovative applications on scalable cloud infrastructure and leading-edge models. And we never bother stop improving our work and mindset as new tech stuff is developing around the globe every day. We run most of stuff on AWS Global/China while we’re also looking at Aliyun for better service availability in China region and play our magic with container (AWS ECS), serverless runtime(AWS Lambda) ,Redis, Varnish, Nginx, Apache, Databases (MySQL, Aurora, Postgre,NoSQL), Jira, and Jenkins.  WHAT YOU’LL BE UP TO : We are looking for a DevOps Engineer with relevant experience who wants to join and automate our environments, further develop our delivery pipelines and build our monitoring. Part of the service involves writing your own tools and actions that run in our environments and it is therefore a requirement that you have documented experience of at least one, but preferably more, of the following languages: Go, Python, Ruby, JavaScript (node.js )  WHAT YOU ARE GREAT AT : ・         Full working proficiency in Mandarin Chinese and English ・         Academic degree in computer science or related ・         Experience of Managing Large Server Environments with a focus on Linux (Ubuntu) ・         Experience of Web Servers (Apache, Nginx) ・         Experience of Databases (MySQL, PostgreSQL) ・         Experience of Cache and Reverse Proxys (Varnish, Memcached,Redis) ・         Mastering of one or more programming languages and pursuit to automated process ・         Problem-solver with proven record ・         Able to do on-call if needed ・         Experience of AWS or Aliyun is strongly preferred ・         Experience of the following AWS services (or equivalent cloud services) is strongly preferred: AWS ECS, AWS Lambda, AWS DynamoDB, API Gateway. ・         Knowledge of JavaScript(Node.js) ・         Knowledge of Go language ・         Experience of Deployment(preferably continuous integration with Jenkins) ・         Knowledge of SOA, Microservices, APIs. ・         Experience of working in mid to large IT organization ・         Thrive to learn new technology, take challenges and solve problems  WHAT WE OFFER: ・         Competitive salary ・         A young, vibrant, international working environment ・         hands-on experience on leading-edge technology (Cisco Cloud networking, Aliyun, Amazon Web Services and etc). ・         Personalized training &amp; career development based on your specialization and interest. ・         Full set of gadgets ・         Working at our newly renovated office with unbeatable ocean view  </t>
  </si>
  <si>
    <t>iOS APP 开发工程师</t>
  </si>
  <si>
    <t>工作职责： 1. 负责iOS端产品框架的研究，设计和实现、关键技术验证和选型等工作； 2. 参于业务需求设计讨论，根据产品设计要求和项目进度完成开发任务，保证开发质量。 3. 负责客户端产品的架构设计，分析和发现系统的优化点； 4. 负责软件代码的编写、调试及后期维护；  任职资格： 1. 2年以上iOS平台软件开发经验,有多项已上线的成熟应用,有C、C++开发经验优先； 2. 熟练掌握Objective-C 语言及思想，熟练掌握Objective-C内存管理机制； 3. 熟练掌握Swift，掌握autolayout，具有自定义控件的封装能力,有Swift开发经验 4. 熟悉iOS下的并行开发、内存管理。熟悉iOS事件机制及相关技术开发与应用，熟悉iOS开发平台及框架原理，熟悉iOS系统的主要模块； 5. 熟悉常用算法和数据结构，熟悉网络编程HTTP/Socket 通信编程、异步编程技术； 6. 具备良好的团队合作精神、较好的沟通能力、高度的责任感；</t>
  </si>
  <si>
    <t>铂略企业管理咨询（上海）有限公司</t>
  </si>
  <si>
    <t>五险一金 员工旅游 年终奖金 绩效奖金 专业培训 生日礼金 节日礼金</t>
  </si>
  <si>
    <t xml:space="preserve">  岗位职责   岗位要求    </t>
  </si>
  <si>
    <t>SDK开发工程师</t>
  </si>
  <si>
    <t>上海散爆网络科技有限公司</t>
  </si>
  <si>
    <t>1.负责多个金融机构量化平台解决方案的部署、变更、监控告警、故障排查等工作 2.负责提升业务整体质量，保障业务稳定性，提高用户体验 3.配合优化运维规范、工作流程、应急预案等  任职要求： 1.计算机相关专业，深入了解Linux系统，5年以上Linux/Unix系统运维经验 2.熟悉网络基础知识，TCP/IP的工作原理，网络设备的配置管理，具备一定的网络维护和排障能力 3.熟悉NginX、tomcat、Redis、SSDB、DRDS、Rabbitmq的原理和配置经验，熟悉HTTP/HTTPS等协议 4.熟悉mysql、oracle等数据库相关的技术 5.熟悉Zabbix监控工具，如：性能调优和业务监控 6.熟悉配置管理工具saltstack 7.熟悉Docker容器技术，有k8s经验者优先 8.掌握shell、Python、ruby和PHP至少1-2种语言 9.有较强的故障排查能力，重视流程规范，有很好的技术敏感度，高度的责任心及团队精神</t>
  </si>
  <si>
    <t>1、主要负责 IOS的客户端SDK的设计、开发工作； 2、基于公司的产品设计，根据需求，进行IOSSDK的实现； 3、独立完成IOS软件开发、能够解决测试中发现的问题； 4、对IOS平台开发技术进行研究，根据开发过程中的体验对产品提出改进建议。  任职要求 : 1、热爱游戏开发，一年以上iOS平台开发经验； 2、熟悉iOS架构和原理；熟练使用Object-C、swift开发语言、熟悉IOS开发技术，包括UI、多线程、Socket网络通信等方面； 3、熟悉iPhone SDK；熟悉iOS 界面开发规范 4、精通AppStore上架流程和规则；有AppStore线上经验； 5、沟通理解能力良好，责任心强，注重团队协作。 6、了解熟悉Unity开发优先</t>
  </si>
  <si>
    <t>岗位职责：
负责公司运维层面的平台工具开发、维护、数据采集、分析、呈现。
岗位要求：
？ 具备连续2年以上互联网行业实际运维开发相关经验。
？ 计算机或相关专业本科以上学历。
？ 熟练使用linux/unix平台开发。
？ 精通Python。熟练使用一种WEB框架，例如django, webpy, tornado。
？ 熟练使用Perl、Ruby、Bash等其他脚本语言中的至少一种。
？ 精通mysql等关系数据库，熟练使用mongodb等nosql数据库。
？ 熟悉javascript、css前端技术，掌握jquery bootstrap等常用框架。
？ 有大数据分析经验优先。
？ 高度责任心,积极主动,有团队精神。
？ 有良好的沟通能力和学习能力者优先。</t>
  </si>
  <si>
    <t>上海抚琛软件科技有限公司</t>
  </si>
  <si>
    <t>资深运维工程师 （交易结算事业部）</t>
  </si>
  <si>
    <t>2-3.3万/月</t>
  </si>
  <si>
    <t>1、主要负责电商项目的IOS应用程序的设计、开发工作； 2、基于公司的产品设计，根据需求，进行IOS版本应用的实现； 3、独立完成IOS软件开发、测试中发现的问题； 4、对IOS平台开发技术进行研究，根据开发过程中的体验对产品提出改进建议。 5、熟练操作app提交苹果审核流程，能够根据用户反馈，持续进行产品优化。   岗位要求 1. 2年以上IOS平台开发经验，具有独立开发APP能力； 2. 有较好的Object C/swift语言基础，理解面向对象编程技术； 3. 熟练使用各种布局方式 如AutoLayout、Masonry； 4. 熟悉主流开发框架和架构模式，熟悉常用三方库使用。 5. 熟悉IM,友盟推送，支付等第三方SDK接入流程 6. 了解移动终端网络编程，掌握JSON解析，熟悉HTTP、TCP/IP协议； 7. 良好的团队合作精神，易于沟通，能够部门间协同工作；  8. 了解App Store发布流程和审核要求，有自己独立的iOS端产品上线者优先考虑。</t>
  </si>
  <si>
    <t>周末双休 带薪年假 五险一金 绩效奖金 节日福利 专业培训 高温补贴</t>
  </si>
  <si>
    <t>1、 投入本公司所安排的环境运维项目工作； 2、 负责运维工作的规划、部署、实施、监控、数据备份、容灾备份、数据迁移、日志分析、故障排除和虚拟调优等工作； 3、 负责私有云平台的规划、搭建及整体实施工作； 4、 协助项目组完成上线前系统的部署实施、性能调优、数据库调优工作； 5、 遵守项目过程体系，完善系统网络架构、拓扑图、日常运维等相关文档； 6、 项目中其他的日常工作，如技术调研，研究运维新技术，并推广使用等。 任职条件： 1、 全日制计算机及相关专业本科或以上学历，具有3年（含）以上IT运维工作经验； 2、 熟悉基础网络架构、操作系统、数据库、虚拟化、服务器、存储等技术； 3、 熟练掌握 Shell/Perl/Python/php/Java/Ruby 中至少一种语言，善于使用脚本来完成系统日常运维工作和提升工作效率； 4、 熟悉分布式集群架构及技术、能够对Redis、tomcat、nginx、Ansible、Docker、Zabbix等安装部署及调优； 5、 有较好的学习能力与问题分析能力，能够对复杂逻辑有清晰的分析思路； 6、 与研发、测试团队同时保持良好沟通，为整体效率提升提供各类工具及流程支持，并负责测试、开发环境的搭建和维护；； 7、 有ITIL相关流程管理工作经验，包括但不限于故障处理、变更管理、容量及问题管理等。 优选条件： 1、 有 RHCA/RHCE 认证优先； 2、 有自动化运维经验优先； 3、 有内存数据库、MPP数据库、Hadoop等大数据平台、Docker容器自动化实施相关经验者优先。</t>
  </si>
  <si>
    <t>IOS研发工程师</t>
  </si>
  <si>
    <t>前端开发工程师 (职位编号：18051)</t>
  </si>
  <si>
    <t>五险一金 专业培训 绩效奖金 股票期权 年终奖金 定期体检</t>
  </si>
  <si>
    <t xml:space="preserve"> 工作职责: 1.负责iOS应用软件的框架设计和开发工作； 2.负责iOS客户端开发流程的控制和优化； 3.参与公司产品架构设计和方案制定； 4.跟进iOS新技术，根据产品功能需求编写设计开发及实现文档； 5.注重用户体验，快速根据并解决系统测试、维护等阶段出现的相关故障。  任职资格: 1.本科或以上学历，3年以上iOS开发经验； 2.基础扎实，熟悉常用数据结构与算法，精通Objective C或Swift，熟练使用Xcode开发环境； 3.熟悉iOS应用开发框架及iOS平台GUI的设计和实现； 4.熟悉iOS网络通信机制，对TCP/IP和HTTP有较深刻理解和使用经验； 5.具备较强的独立解决问题的能力和团队协作能力，良好的沟通能力。 </t>
  </si>
  <si>
    <t>iOS高级开发工程师（产品研发）</t>
  </si>
  <si>
    <t>五险一金 弹性工作 绩效奖金 股票期权 专业培训 员工旅游</t>
  </si>
  <si>
    <t xml:space="preserve">“随办”是专注于执行力的智能移动办公平台，由前微软、IBM高管团队历经4年研发磨砺，是微软Office365的智能移动伴侣，并和微软Azure联手打造“移动+云，智能为先“的整体移动信息化解决方案。2018年初入选微软加速器北京11期。“随办”发布以来，广受市场赞誉，被微软中国评选“最有价值解决方案奖、位列IBM全球服务部五大“首先推荐的移动解决方案”、被Apple中国誉为“移动工作方式首选解决方案”。“随办”客户数量已达数十万级，标杆客户有五大国有银行的其中两家总部，也有多家全球著名消费品牌企业客户，覆盖众多行业。另已发布“随办”英文版，未来在美国、加拿大全面拓展市场，公司位居于上海首座双塔商务楼--港汇恒隆广场。。 岗位职责： 1.      负责核心产品企业移动SaaS“随办”的研发工作； 2.      与质量管控团队紧密配合，保证产品研发质量； 3.      与UI设计团队紧密配合，保证产品用户体验； 4.      理解产品设计理念，开发的同时具有良好的产品意识； 5.      参与产品相关开发文档的书写； 6.      代码书写规范，阅读和理解产品现有架构； 7.      参与新技术研究及核心组件的研究和开发与优化工作 8.      参与或协助500强客户产品定制开发工作； 岗位优势： 1.      研究和学习微软最新的云、人工智能、大数据技术，保持一流的视野和技术水平 2.      负责企业管理领域领先的软件SaaS产品设计，获得更多世界500强客户认可的成就感 iOS岗位要求： 1.      做事认真负责，有专注于一款产品精益求精的精神和严谨态度； 2.      大学本科以上学历，计算机相关专业，3-5年iOS开发经验，985/211大学优先； 3.      精通Objective -C语言，具有独立开发应用模块的能力，具有良好的编码规范习惯，熟悉Swift者优先； 4.      精通XCode IDE，性能调试，Crash分析； 5.      精通手机界面开发，自适应布局，兼容各种手机分辨率； 6.      精通个性化界面开发和结构设计，熟悉常用动画效果； 7.      熟悉多线程，异步调用，APNs，数据持久化者优先； 8.      熟悉苹果开发账号管理，个人开发账号与企业开发账号的区别； 9.      工作积极主动，学习能力强，有独立思考和分析问题的能力； 10.    思维清晰严谨，有较好的沟通表达能力和团队精神； 11.    熟悉2B企业服务软件者优先； 12.    了解数据结构，算法原理，设计模式者优先； 13.    了解性能优化，内存优化，稳定性优化者优先；  </t>
  </si>
  <si>
    <t>中金汇理融资租赁有限公司</t>
  </si>
  <si>
    <t>五险一金 员工旅游 餐饮补贴 年终奖金 定期体检 绩效奖金</t>
  </si>
  <si>
    <t>岗位职责： 1、负责网络体系规划，各系统的运维策略实施及优化；  3、负责网络设备硬件日常运行监控，维护及日志分析；  4、负责Linux系统的运维工作，完成系统补丁、调优、日常巡检、故障处理、性能优化等工作；  4、负责对网络攻击、病毒、漏洞等安全问题进行响应处理； 5、负责Oracle数据库的维护，完成环境搭建、调优，日常巡检、故障处理解决、性能优化、数据库升级、迁移和备份恢复等工作。  任职要求： 1、计算机或相关专业, 全日制专科及以上学历；  2、熟悉华三、思科、深信服等品牌防火墙、路由器、交换机等网络安全设备，具备CCNP或HCIE证书；  3、具有3年以上IT系统架构规划、系统运维、系统监控实施相关经验，熟悉Zabbix监控系统的搭建和维护；  4、精通Linux系统，熟悉Apache、NginX、MySQL、FTP、DNS等常用服务的安装、配置、调优和维护，及相应的集群、容灾、单点故障等解决方案；  5、熟悉运维自动化，能够掌握使用Shell、Perl、PHP、Python、Ruby、Go等至少一种语言；  6、掌握虚拟化解决方案，如VMware 、vSphere 、kvm等；  7、熟练掌握Oracle数据库管理、维护等各种操作，能够对Oracle、SQL SERVER、Mysql等数据库进行日常维护，如：备份、还原、日志压缩、数据同步、性能调优等； 8、善于交流和沟通，具有良好的书面、语言表达能力和团队协作意识，同时能够根据业务和项目的需要，积极主动学习相关知识，愿意接受挑战，并能在压力下工作。</t>
  </si>
  <si>
    <t>DigitalX 成势广告（上海）有限公司</t>
  </si>
  <si>
    <t>五险一金 补充医疗保险 员工旅游 绩效奖金 年终奖金 定期体检 专业培训</t>
  </si>
  <si>
    <t>工作职责：  1. 负责IOS客户端的软件架构设计； 2. 负责IOS客户端的软件程序开发与维护； 3. 根据研发规范和项目流程编写相关的技术文档； 4. 与产品经理、其他团队沟通合作，保证产品研发工作的质量和进度。    任职资格：  1. 本科以上学历，计算机相关专业； 2. 2年以上IOS客户端软件开发工作经验，对iOS的基础架构、组件、性能优化、内存优化有深刻了解，熟练掌握MacOS，精通objective-c开发语言及Xcode或同类开发工具，熟练使用swift优先录用； 3. 熟悉IOS系列软件程序的发布、安装。精通性能调试； 4. 熟练掌握各种开发测试工具，能完成独立功能模块的实现； 5. 有良好的软件基础知识，良好的代码习惯和设计模式； 6. 具有团队意识，有良好的沟通能力和学习能力。</t>
  </si>
  <si>
    <t>资深运维工程师</t>
  </si>
  <si>
    <t>上海三融高科投资有限公司</t>
  </si>
  <si>
    <t>1、负责企业数据中心的应用服务、基础设施服务等的日常运维管理，包括但不限于：生产环境设施资源管理、应用服务的构建、发布与部署、服务监控、日志巡查、故障应急抢险等； 2、根据其他部门提出的服务运维工单，快速予以支持和响应； 3、根据实际需要，快速开发相应的运维管理脚本、工具箱软件；不断改进提升生产环境运维的自动化水平；  任职要求： 1、软件工程，计算机相关专业本科或以上学历； 精通linux 常用操作命令以及shell编程； 2、熟悉至少一门脚本编程语言，如python，ruby，PHP等； 3、至少3年工作经验； 4、熟悉互联网分布式应用组件或软件的部署、安装、配置，如Springcloud、Nginx、Redis、MysqlServer、Zookeeper、MongoDB等； 5、熟悉常见的运维软件或基础设施的使用，如Zabbix、APM软件等； 6、熟悉常见的公有云的控制台管理，如阿里云、华为云等，熟悉VPC网段管理； 7、心态开放，反应迅速，计算机操作技能比较熟练；</t>
  </si>
  <si>
    <t>中级iOS开发</t>
  </si>
  <si>
    <t xml:space="preserve">岗位描述： 1.负责公司iOS新产品功能开发和老产品维护工作； 2、根据开发进度和任务分配，完成相应模块软件的设计、开发和单元测试任务；
3、负责开发过程中相关设计文档和技术规范文档的编写；  任职资格： 1.三年以上iOS开发经验，有成熟上线项目者优先； 2.对iOS体系有全面的了解（如多线程机制，媒体处理框架，异步网络，缓存技术，Crash问题定位、性能检测等）；对基础知识要求扎实（内存管理机制、KVC、KVO、category、delegate)； 3.熟练OC或者swift；熟悉weex的更好 </t>
  </si>
  <si>
    <t>资深DBA</t>
  </si>
  <si>
    <t>上海艺特网络科技有限公司</t>
  </si>
  <si>
    <t>做五休二 带薪年假 全勤奖 餐饮补贴 绩效奖金</t>
  </si>
  <si>
    <t>岗位职责： 1，负责企业数据中心的数据库类服务（含NOSQL）的日常运维管理，包括但不限于：数据库服务器的部署安装、配置、启停管理、日常巡检、日志拉取、故障应急响应等； 2，根据其他部门提出的数据服务工单，快速予以支持和响应，包括但不限于：数据库性能调优、基础数据拉取服务等； 3，根据实际需要，快速开发相应的数据运维管理脚本、工具箱软件；不断改进提升数据库运维的自动化水平；  岗位要求： 1，本科或以上学历5年以上工作经验，软件工程，计算机相关专业； 2，精通linux 常用操作命令以及shell编程； 3，熟悉至少一门脚本编程语言，如python，ruby，PHP等； 4，熟悉常见的互联网数据库系统的部署、安装、配置、调优，如Mysql Server、MongoDB、Hadoop等； 5，熟悉常见的数据库运维软件或基础设施的使用，如Zabbix； 6，反应迅速，计算机操作技能比较熟练；</t>
  </si>
  <si>
    <t>iOS研发工程师(技术中心)</t>
  </si>
  <si>
    <t>上海第一财经传媒有限公司</t>
  </si>
  <si>
    <t>五险一金 补充公积金 免费班车 交通补贴 餐饮补贴 通讯补贴 年终奖金 定期体检</t>
  </si>
  <si>
    <t>岗位职责 1、负责第一财经创新产品的iOS应用研发； 2、负责前沿技术与框架的产品应用研究。  岗位要求 1、计算机及相关专业本科以上学历，1年以上iOS开发经验； 2、精通Objective C或Swift编程，熟悉iOS开发工具、技术及常用框架； 3、在计算机科学领域具备扎实的基础，熟练掌握面向对象的设计方法及设计模式应用，了解常见的数据结构与算法，对网络通讯协议有深刻理解； 4、具备较强的学习能力，能够阅读英文资料，具有积极向上的工作态度以及良好的团队协作精神； 5、具有独立或主导开发优秀iOS应用经验者优先。</t>
  </si>
  <si>
    <t>高级web前端开发</t>
  </si>
  <si>
    <t>五险一金 补充医疗保险 定期体检 年底双薪 10天带薪年假 周末双休</t>
  </si>
  <si>
    <t xml:space="preserve">主要职责: 1.参与公司项目中的Web前端功能设计、开发和实现，以及相关项目的维护工作 2.使用原生JS，及Vue, React, Webpack, grunt, gulp, Karma 等开源库和工具 3.与视觉设计人员、后端开发人员等配合，高质量完成 Web 前端开发工作 4.具有良好的编码习惯（如自动化测试、代码审查以及撰写漂亮实用的代码）  技术要求： 1.有产品意识和视觉设计感,对可视化，布局，组件，模块，体验优化等有深入的理解 2.熟悉 HTML5/CSS3 标准并对跨浏览器和平台的兼容性有深入理解 3.精通面向对象的 JavaScript, jQuery, DOM 操作 4.能按照产品模型或框架有效进行 HTML/CSS/JavaScript 开发 5.理解 Web标准, 熟悉 Git  加分项： 熟悉如何优化前端代码，使其更有效率并确保兼容性 熟悉任何一门后端语言经验（Node.js/Ruby/Python/PHP/GO/.NET 等） 移动、CS嵌入、低端兼容 Web 开发经验 熟练解决主流浏览器及不同版本的兼容性问题（IE/Chrome/Firefox等） </t>
  </si>
  <si>
    <t>五险一金 员工旅游 交通补贴 餐饮补贴 通讯补贴 专业培训 绩效奖金 年终奖金 定期体检 集体宿舍</t>
  </si>
  <si>
    <t xml:space="preserve">1、负责产品和项目的APP研发工作，解决核心技术问题； 2、基于产品设计的要求，负责 IOS 应用程序的设计、功能、性能、交互、开发工作; 3、独立完成 iOS 软件开发、验证和和修正测试中发现的问题。   岗位要求： 1、专科及以上学历，计算机科学及相关专业； 2、具有2年及以上的IOS前端实际项目开发经验；精通object-c或熟悉swift语言, 有成熟的应用产品； 3、精通iOS开发平台及原生与第三方应用框架原理, 精通iOS UI系统控件及自定义控件； 4、良好的职业成熟度，具有较强的沟通能力及团队合作精神，高效的解决问题以及事务处理能力。 </t>
  </si>
  <si>
    <t>Test Lead</t>
  </si>
  <si>
    <t>任职资格：
*4年以上测试自动化经验。2年以上自动化测试管理经验。
*优秀的分析和解决问题的能力。
*了解Selenium/Cucumbe知识。
*良好的编程/脚本编写能力，优先选择Ruby。
*了解Web协议：http和html，了解xpath的工作原理和应用方法。
*有基于Web的系统自动化开发经验。
*有fix/swift消息自动化开发经验者优先。
*金融系统工作经验。有结算系统工作经验者优先。
*良好的英语沟通能力者优先。
*粤语是一大优势。
强制性的：
1。良好的英语读写能力；
2。良好的英语或广东话口语 责任：
*在测试过程中与香港项目经理、业务分析师保持联络。
*自动化测试需求分析和评估。
*根据项目要求领导自动化设计和开发。
*有助于测试自动化基础设施的持续改进。
*自动化测试关键绩效指标的设计与实现
*执行自动化套件以验证系统功能。
*参与识别软件缺陷。
*自动化测试状态/进度/风险/问题报告</t>
  </si>
  <si>
    <t>上海证大金融信息服务有限公司</t>
  </si>
  <si>
    <t>前端开发工程师(J10297)</t>
  </si>
  <si>
    <t>五险一金 餐饮补贴 定期体检 专业培训 年终奖金 绩效奖金</t>
  </si>
  <si>
    <t>1、依据产品需求完成高质量的跨终端Web的前端开发和维护； 2、对具体的产品进行性能优化，实现极致的页面加载、执行和渲染时间； 3、在理解前端开发流程的基础上，结合前端实际建立或优化提升工作效率的工具； 任职资格: 1、统招本科学历，计算机相关专业，精通各种前端技术，包括HTML/CSS/JavaScript等等； 2、具备跨终端的前端开发能力，能解决各种兼容问题； 3、至少熟悉一门非前端的语言（Node/Java/PHP/C/C++/Python/Ruby）。</t>
  </si>
  <si>
    <t>1、负责iOS客户端软件的产品开发和维护； 2、独立完成客户端软件需求的整理和软件设计； 3、按照项目计划，按时提交高质量代码，完成开发任务； 4、规范文档的编写、维护，以及其他与项目相关工作； 5、按时按需完成客户端软件的维护及更新； 6、负责优化移动产品的质量、性能、用户体验。 任职资格： 1、本科以上学历，计算机、软件、通讯等相关专业； 2、精通Objective-c语言基础，熟练掌握常用API，2年以上IOS开发经验； 3、熟悉Swift开发,对闭包,可选类型,泛型,元组等有一定的了解; 4、熟悉热修复,了解Swift常用第三方框架; 5、熟悉iOS下网络通信机制，HTTP协议，有高性能客户端编程经验； 6、精通iOS的设计规范、UI界面的深度定制、复杂交互界面的设计； 7、对数据结构、基本算法熟练掌握，并具备基本的算法设计能力； 8、具有良好的沟通能力、团队合作精神、能承担工作压力。</t>
  </si>
  <si>
    <t>Manager, Software Engineering 软件开发经理</t>
  </si>
  <si>
    <t>北京国际度假区有限公司</t>
  </si>
  <si>
    <t>娱乐/休闲/体育 酒店/旅游</t>
  </si>
  <si>
    <t>爱康企业集团（上海）有限公司</t>
  </si>
  <si>
    <t>五险一金 补充医疗保险 定期体检 专业培训 通讯补贴 交通补贴 餐饮补贴 免费班车 年终奖金 出国机会</t>
  </si>
  <si>
    <t>岗位职责： 1、负责领导技术团队，完成IOS移动端的研发工作； 2、参与并指导核心代码的书写，组织解决项目开发过程中的重大技术问题； 3、跟踪产品开发进度，完成产品的开发、测试、版本管理，产品上线等相关?工作； 4、关注产品的数据并进行分析，持续完善和优化已有产品功能； 任职要求： 1、本科或本科以上学历，计算机软件、通讯相关专业能独立开发iPhoneApp者优先优先； 2、3年以上iOS的产品开发经验，有Socket通讯相关经验者优先； 3、良好的沟通能力和较强的推进能力,能推动技术开发团队解决开发中存在的问题； 4、了解产品迭代的全过程，能够把控项目进度； 5、负责新产品业务的功能研发和性能优化，完成高质量编码和测试工作； 6、和产品经理配合，深度参与手机产品需求讨论，功能定义等；  7、熟练掌握Objective-C，熟悉Swift的优先，至少精通一门编程语言；</t>
  </si>
  <si>
    <t>岗位职责： 5、验证和修正测试中发现的Bug； 6、学习和研究新技术以满足产品的需求。  任职要求： 2、扎实的Objective-C编程基础，熟悉Swift语言； 4、深入了解内存管理、多线程、设计模式、消息通讯机制和安全机制； 5、熟悉网络通信机制、对Socket通信，TCP/IP和HTTP有较深刻理解和经验；</t>
  </si>
  <si>
    <t xml:space="preserve">JOB SUMMARY:  The Manager, Software Engineering is responsible for the overall strategy, delivery and support of custom developed applications/website at the Universal Beijing Theme Park &amp; Resort. This will include developing and enhancing applications; designing and developing new applications &amp; capabilities; and partnering with business and technology divisions to increase productivity and revenue opportunities.    S/he will manage a team of software engineers to deliver well designed, high-performing software solutions that enable a smooth &amp; effective user experience. S/he will provide technical leadership and oversight. This will include task planning and code reviews, budget planning, product roadmaps, and other managerial tasks.    S/he will lead technical strategy, architecture decisions, and development; and manage a team to develop code, oversee code reviews, ensure test-driven development. S/he will ensure custom applications and reporting needs of front-of-house, back-of-house, and digital groups are met on time &amp; on budget. The candidate must have strong hands-on development experience, and have previously led a team of engineers in a very high paced environment.    This is a key leadership position on a lean team focused on opening Universal Parks &amp; Resort’s first theme park in China and will require an individual that can work effectively &amp; positively in a highly complex and dynamic working environment. S/he will be asked to balance a broad set of priorities and ensure progress is made on all tracks of work.    ESSENTIAL DUTIES AND RESPONSIBILITIES: See below   MAJOR RESPONSIBILITIES Software Development: ・ Manage &amp; direct a team of software engineers to develop, maintain, and enhancement software solutions; ・ Provide technical oversight on design and development, conduct code reviews; ・ Deliver high-quality, high-performing, scalable, and maintainable software; contribute technically to projects; ・ Drive elegant and simplistic UX designs; ・ Enable insights, analytics, and new business capabilities; ・ Develop and manage extensible, stable code bases for a variety of applications; ・ Responsible for realization and delivery from detail design to [A1] ・ Write technical specification documents capturing system details, POC assessments Strategy &amp; Planning ・ Collaborate with architecture team on technical strategy &amp; standards; ・ Develop &amp; manage project plans, development tasks, and internal/external resources; ・ Develop budget plans &amp; cost tracking, risk management; ・ Partnering with functional and technical SME’s to build better applications; ・ Deliver on a multi-year software development strategy; ・ Identify new opportunities &amp; services to leverage the custom software platform; ・ Provide technical subject matter and thought leadership within the area of application development weighing the pros/cons of design and technology decisions Operations ・ Support and troubleshoot issues (process &amp; system), identify root cause, and proactively implement sustainable corrective actions; ・ Collaborates with business technology groups, solutions architects and infrastructure teams for requirement collection and timely project delivery ・ Coordinate &amp; manage deliverables with third-party development resources. Perform other duties as assigned. Flexible to adjust based on the team’s needs   Personality EXPECTATIONS:  Practices the Universal Service Expectations �C Set the Stage, Know your Stuff, Wow’em Now, Be a Hero. Practices “Look, Focus, Act” by continuously scanning the work environment and recognizing the service needs of guests and fellow Team Members. Takes ownership and demonstrates active listening and effective questioning to identify suitable, personalized options to efficiently meet or preferably exceed the service expectations of our guests or Team Members. Applies service recovery, as warranted.    Additional information: Manage a team of Software Engineer and Test engineer    SCOPE: Responsible for planning and delivery of software engineering related project initiatives for the Universal Beijing Theme Park &amp; Resort.    QUALIFICATIONS:     ・ 5+ years of experience with Xcode SDK, Objective C, Eclispe or Android SDK, Mini Programs; developed mobile applications; experience with weChat &amp; Alipay SDK’s a plus;  ・ Experience working in an Agile environment;  ・ Experience with mobile optimized responsive design;   ・ Experience building scalable, efficient, and reusable front-end abstractions and systems;  ・ Experience managing staff and consultant resources;  ・ Experience managing capital and expense budgets;   ・ Project management experience;  ・ Self-motivated &amp; accountable, with a high level of commitment to responsibility;  ・ Excellent interpersonal, verbal and written communication skills;  ・ Ability to manage multiple projects simultaneously and communicate effectively with all stake holders;  ・ Language �C Fluent in English and Chinese (Mandarin);    Desired:  ・ Experience working in global organizations.  ・ Digitalization solution in marketing, retail, theme park and hospitality industry  ・ Experience of working in Internet companies.    Reasonable accommodation may be made to enable individuals with disabilities to perform the essential functions.    Consistent attendance is a job requirement.    EDUCATION:  ・ Bachelor’s degree in Computer Science, Information Systems or Engineering (or equivalent relevant work experience).  ・ Master’s degree in Computer Science, Information Systems is highly desirable    [A1]Missed some part after to? </t>
  </si>
  <si>
    <t>校招-安卓开发工程师</t>
  </si>
  <si>
    <t>叽里呱啦</t>
  </si>
  <si>
    <t xml:space="preserve"> 岗位职责：  1、参与Android项目的架构设计与开发，完成核心/重要模块的设计、编码等；  2、根据开发过程中的体验对产品提出改进意见，持续的优化客户端用户体验；  3、配合产品经理，项目经理沟通进行需求分析,研讨技术实现方案，进行应用及系统整合。  任职资格:  1、希望你是本科及以上学历，计算机相关专业；  2、希望你熟悉Java/Kotlin语言，熟悉Android App开发基础或者熟悉Objective-C/Swift语言，熟悉iOS App开发基础；  3、希望你代码基本功扎实，具有良好的面向对象编程思想；  4、希望你熟悉数据结构、算法、操作系统原理、网络通信、数据库等计算机基础；  5、希望你熟悉设计模式、重构实践，理解MVC/MVP/MVVM等架构模式；  7、希望你上进，聪明，逻辑严谨。  </t>
  </si>
  <si>
    <t>系统工程师（System Engineer） (职位编号：Higon000768)</t>
  </si>
  <si>
    <t>成都海光集成电路设计有限公司</t>
  </si>
  <si>
    <t>上海尤恩信息技术有限公司</t>
  </si>
  <si>
    <t>1. 开发和维护公司芯片的软件系统， 调试测试验证系统软件相关问题
2. 与设计/测试/验证部门协作，解决系统软件相关的问题
3. 在Linux平台下开发系统验证工具开发，支持硅前/硅后Linux平台相关问题解决 1.精通Linux内核开发相关内容，有实际开发经验者优先(PCIE/GPU等)，有内核开发经验者优先。
2. 熟悉标准协议PCIE/GPU等
3. 熟悉CUDA/OpenCL系统者优先，有编译器经验者优先
4. 熟悉Linux驱动调试的方法和相关工具，熟练使用gdb。
5. 良好的C/C++开发能力
6. 至少熟悉一种脚本开发语言(Bash/Perl/Python/Ruby等）
7. 良好的沟通能力和团队协作能力，工作积极主动
8. 良好的英语能力"</t>
  </si>
  <si>
    <t>任职要求： 1.熟悉 Cocoa 代码规约及其 MVC 开发模式，对待细节一丝不苟; 2.熟悉Xcode/iPhone SDK开发环境; 3.精通 Objective-C/Cocoa，具有良好的编程习惯； 4.熟悉算法、数据结构和具有较强的OOP思想; 5.熟练掌握git或svn； 6.思路清晰，善于思考，良好的分析和独立解决问题的能力； 7.诚恳、踏实、谨慎细致，对工作充满热情，具备较强的学习能力和沟通能力; 8.具备较好的团队合作能力,愿意与公司一同成长； 9.计算机或相关专业本科以上学历，两年以上的iOS开发经验;  加分项: 1.有Swift学习与开发经验； 2.有 iOS 相关的框架或类库开发经验; 3.精通或熟悉Html5/javascript;</t>
  </si>
  <si>
    <t>国际贸易及结算营运中心系统支持（合同工）</t>
  </si>
  <si>
    <t>云开发工程师</t>
  </si>
  <si>
    <t>阔利达软件（上海）有限公司</t>
  </si>
  <si>
    <t>此职位为三年期合同。  1.   协助后台对公现金业务和/或贸易融资业务集中处理中心进行业务操作。 2. 协助并支持系统管理组的日常运维基础工作，每日检查公共邮箱并对用户疑问进行解答； 3. 协助并支持用户进行现金业务和/ 或贸易融资业务升级测试的工作，包括制作测试案例和测试时间表、协商测试案例分配并参与具体测试、以及测试问题报告、文档保存等； 4. 协助批发科技运营部的操作用户及系统支持部进行需求分析和讨论，记录现有系统不足，与系统升级部分进行逐一检测； 5. 协助部门内部统计分析并确保报送相关数据的准确性； 6. 作为后备支持人员对SWIFT电文以及部门所辖系统的ID进行日常维护和管理； 7. 其他上级安排的工作。  职位要求： 1. 大学本科及以上学历； 2. 具有一年以上相关工作经验优先； 3. 工作态度积极向上，团队意识强，沟通协作能力好； 4. 英语口语熟练，书面应用能力强； 5. 对银行相关的产品和服务有一定的认识；具备供应链融资、保理、国际贸易单证结算、银行票据业务的银行运营操作或管理经验； 6. 除上述条件，另具备一定的IT技术支持背景者优先。</t>
  </si>
  <si>
    <t>岗位职责： 1.至少了解现有云开源架构中的一种； 2.负责云计算平台相关软件开发，包括基础架构系统设计、插件、功能设计、技术实施和运营； 3.负责搭建云计算服务后台管理系统设计和开发； 4.云平台底层业务逻辑的设计和开发； 5.负责现有产品在新搭建云上部署任务。  任职要求： 1.本科及以上学历，计算机相关专业毕业； 2..精通c++、java、PHP等语言，2年以上项目开发经验，有应用性能管理系统开发经验者优先； 3.懂数据结构和算法及会操作PostgresSql数据库优先； 4.熟悉脚本语言者优先，如Python，Ruby，Shell, Perl ,等； 5.熟悉虚拟化技术(Xen/KVM/VMWare)、云存储、虚拟网络等云计算业务者优先； 6.有云计算系统开发经验者优先, 了解主流网络、主机、存储和虚拟化系统安装和配置，对云计算，大数据有一定的认知和理解； 7.较强的分析能力和解决问题能力，学习能力强； 8.日语良好者优先。</t>
  </si>
  <si>
    <t>移动应用开发工程师(J14760)</t>
  </si>
  <si>
    <t>深圳融安网络科技有限公司</t>
  </si>
  <si>
    <t>宝胜国际</t>
  </si>
  <si>
    <t>五险一金 通讯补贴 股票期权 弹性工作 定期体检 绩效奖金</t>
  </si>
  <si>
    <t>岗位职责： 1. 负责工业互联网安全大数据平台的架构设计 2. 负责大数据平台技术框架的选型与技术难点攻关 3. 技术实施架构，包括Hadoop／Spark等大数据平台、数据仓库、数据模型等 4. 研究跟进大数据架构领域新技术、AI算法等  任职条件： 1. 5年以上大数据项目及架构领域工作经验 2. 具备深厚的分布式系统或数据库系统的理论基础，熟悉分布式计算系统的工作机制，具有分布式文件系统、分布式数据库系统、集群存储系统等架构设计经验； 3. 熟悉相关产品（Hadoop、Hive、HBase、kafka、Sqoop、Spark、FLINK、elk、可视化开发等）等大数据技术以及适应场景, 有大规模数据处理和日志处理经验，熟悉分布式存储和NoSQL数据库技术（如MonogoDB、Redis、Cassandra等） 4. 精通Linux/Unix环境，至少熟悉一种大数据处理的编程语言（R、Python、JAVA、GO、Perl、Ruby、SPSS等） 5. 熟悉网络协议及相关解析软件与架构 6. 较强的数据敏感度，逻辑分析能力和文档写作能力 7. 有工控领域，电力系统，网络安全等行业背景知识优先 8. 有AI图片和视频方面鉴黄、鉴暴、涉政、图片OCR等背景的优先</t>
  </si>
  <si>
    <t>弹性工作 包三餐 免费班车 带薪年假 节日福利 做五休二</t>
  </si>
  <si>
    <t xml:space="preserve">工作职责: 1. 参与负责公司移动应用软件项目需求/设计/开发工作，协助项目团队完成整个项目的框架选型和搭建； 2. 对客户端软件进行维护和持续升级；并根据产品策略对功能进行调整 3. 能够搭建软件测试环境，完成软件的功能测试、集成测试和界面测试，保证产品质量； 4. 独立分析并解决软件开发过程中的问题； 5. 编写相关技术文档。 任职资格: 1. 熟悉iOS或Android移动应用软件开发过程； 2. 熟练掌握并使用Swift或Java开发语言，了解2种以上主流的移动开发框架； 3. 对WebSocket/Restful/WebService等数据交互通讯方式有深刻的理解并具备使用开发经验； 4. 熟悉常用数据结构、算法；具备零售或电商应用开发经验者佳。 </t>
  </si>
  <si>
    <t>高级测试专家</t>
  </si>
  <si>
    <t>旭辉领寓</t>
  </si>
  <si>
    <t>房地产 酒店/旅游</t>
  </si>
  <si>
    <t>岗位职责： 1、完成相关产品客户端和服务端日常接口测试工作，对产品的接口、性能及其他方面的测试负责； 2、负责相关产品的自动化测试（UI/接口/数据测试中心等），参与现有各类测试框架、工具、平台的设计、实现、优化改进； 3、研究相关产品的测试解决方案、测试方法的创新，提升整体测试、研发效率； 4、指导初级测试开发工程师、手工测试工程师和开发人员使用工具、框架； 5、收集并整理不同业务产品研发团队的需求，设计开发相应的测试工具，提高可测性，降低测试执行难度； 6、独立解决测试工作当中的难题，分享技术研究成果； 7、在工作当中进行积累、分享、创新、主动学习；  任职要求： 1、计算机等相关专业大学本科及以上学历；至少5年以上开发经验或测试开发工作经历； 2、精通数据库编程，能熟练操作至少一种数据库，比如MySQL或者SQLServer； 3、掌握至少一门编程技术，如Java、Ruby、Python等，精通Java开发者优先; 3、具有自动化测试，第三方开源工具二次开发，自动化框架开发能力; 6、有较强的共性技术分析、抽象和提炼能力、分析设计能力和方案整合能力；  7、善于团队合作，理解和适应变化，以结果和行动为准则，努力追求成功。</t>
  </si>
  <si>
    <t>IOS应用开发工程师</t>
  </si>
  <si>
    <t>塔普翊海(上海)智能科技有限公司</t>
  </si>
  <si>
    <t>数字IP设计工程师（代招）</t>
  </si>
  <si>
    <t>安徽芯奇电子科技有限公司</t>
  </si>
  <si>
    <t>五险一金 绩效奖金 股票期权 弹性工作 餐饮补贴 年终奖金</t>
  </si>
  <si>
    <t>职位描述： 1. 负责公司AR产品线iOS应用程序开发工作； 2. 持续优化软件开发流程提高开发效率和软件质量； 3. 负责相关技术文档编写； 4. 配合服务器端开发人员进行应用及系统整合；  任职要求： 1. 计算机相关专业，本科及以上学历 2. 三年以上iOS应用程序开发经验，精通C/Objective-c/Swift语言 3. 熟悉Mac OS X，熟悉Cocoa、Xcode、iOS SDK和Git开发环境; 4. 有浏览器相关功能、ARKit应用开发经验者优先 5. 具备良好的服务意识、责任心、较强的学习能力、优秀的团队沟通与协作能力、能承受一定的工作压力</t>
  </si>
  <si>
    <t>五险一金 员工旅游 交通补贴 餐饮补贴 专业培训 绩效奖金 股票期权 弹性工作 定期体检 节日福利</t>
  </si>
  <si>
    <t>岗位职责： 1、负责数字电路前端设计和仿真验证，并完成相关文档； 2、参与产品的代码设计，验证，综合，优化，以及时序分析工作，完成相关文档； 3、参与系统调试，FPGA验证工作； 4、配合测试工程师完成流片后的相关测试。  任职要求： 1、硕士（优秀本科亦可），微电子、电子信息工程、电子科学与技术、集成电路等相关专业，2年及以上IC研发工作经验； 2、有DDR controller，DDR arbiter 设计经验； 3、图像算法类或视频接口类IP设计经验； 4、熟练使用verilog语言进行数字电路设计，具备一定的模块级电路设计及验证能力，理解芯片设计基本流程； 5、熟练使用DC、VCS、 NC、QUARTUS、 ISE等EDA工具； 6、掌握tcl/perl/ruby/pythom等至少一种脚步语言； 7、能够独立完成模块级功能定义，并完成设计文档； 8、参与过音视频等相关产品开发者优先； 9、具有SOC芯片设计经验者优先； 10、具有良好的中英文阅读、文档写作能力； 11、工作积极主动、吃苦耐劳，具有良好的学习能力、沟通能力和团队合作精神。</t>
  </si>
  <si>
    <t>艾拉丁网络科技（北京）有限公司</t>
  </si>
  <si>
    <t>ios开发</t>
  </si>
  <si>
    <t>上海来凹网络科技有限公司</t>
  </si>
  <si>
    <t>计算机服务(系统、数据服务、维修) 广告</t>
  </si>
  <si>
    <t xml:space="preserve"> 岗位职责：
1. ?自动化测试框架搭建，编写测试工具，以提高测试效率
2. 测试环境和测试工具维护，支持自动化、性能、安全、白盒测试
3. 负责对测试开发团队的技术指导，搭建持续集成的测试环境
4. 协助团队研究新技术，开发新?工具，提升团队整体技术能?力力
5. 持续改进测试流程和规范
任职要求：
1. 5年以上工作经验，有开发背景优先
2. 有很强的质量量意识，有成熟的测试方法论，对于测试在整个研发?工作中的角色有很清晰的大局认
识
3. 熟悉主流的后端自动化测试框架，熟悉主流持续集成框架如 Jenkins
4. 掌握 JAVA、PHP、JavaScript/Ajax、Python、Ruby、Shell 等任意一种主流开发语言，熟悉主流开发框架
5. 责任心强，积极主动，善于沟通，良好的团队合作能?力力
6. 愿意学习新技术，熟悉开源社区
7. 有国内一线互联网公司测试架构经验的优先        </t>
  </si>
  <si>
    <t>五险一金 全勤奖 交通补贴 周末双休 餐饮补贴</t>
  </si>
  <si>
    <t>岗位描述 负责iOS客户端的开发工作 配合产品开发、UI设计完成项目迭代，不断优化和提升用户体验 改进移动App性能，安全性，稳定性，持续迭代优化 根据项目任务计划按时完成软件编码和单元测试  任职要求 熟悉掌握Object-C，Swift语言，熟悉设计模式、数据结构、具有独立完成iOS开发项目中的任何能力 能独立上包。 熟悉iOS开发平台及框架原理 熟悉掌握git代码管理工具和敏捷开发流程 具备较强的学习能力、沟通能力和团队合作能力</t>
  </si>
  <si>
    <t>配置管理开发工程师</t>
  </si>
  <si>
    <t>瑞幸咖啡（中国）有限公司</t>
  </si>
  <si>
    <t>上海金枢信息科技有限公司</t>
  </si>
  <si>
    <t>岗位职责： 在技术经理领导下，开展会员管理系统iOS应用程序的开发工作。会员管理系统包含面向消费者的网站、面向零售商户和代理商的业务操作网站、面向平台运营管理团队的管理后台，以及给手机应用程序提供的接口。iOS应用程序包含iPhone 版本和 iPad 版本。 按照产品设计和UI设计，实现iOS应用程序的功能模块。并在各种型号设备上进行调试和适配。 配合质控人员和测试人员，执行标准化的开发过程，完成过程文档，解决测试出的问题。 精通iOS设计，对面向对象的设计和开发有较深的理解。 具备良好的问题分析、解决的能力，学习能力强，能快速掌握新技术。 对IOS端前沿技术研究。 能够根据产品规划功能考虑功能的设计及对应的测试用例，保障功能可靠性。  资格要求： 全日制普通高校本科毕业，计算机相关专业。 5年以上软件开发工作经验，2年以上全职iOS开发经验。 有2年以上带领团队的经验。 精通 C/C++/Objective-C/Swift 语言和面向对象编程思想，熟练掌握常用的设计模式；熟练使用SQLite数据库等技术。 熟练使用Apple 集成开发环境和调试工具。   特别要求： 熟练使用翻墙工具，可以获取更多的技术信息。能通过google ，stack overflow 等途径理解问题，解决问题。有开阔的技术视野和追求技术真理的毅力。  有个人博客，github账户，参与过开源项目的，优先录用。 在知乎、微博等社交媒体账户专注技术交流的，优先录用。</t>
  </si>
  <si>
    <t>上海造艺网络科技有限公司</t>
  </si>
  <si>
    <t>五险一金 免费班车 员工旅游 专业培训 绩效奖金 年终奖金 弹性工作</t>
  </si>
  <si>
    <t>【岗位职责】 &gt; 理解和分析业务需求，负责系统/平台架构的规划、设计、搭建、优化，及开发技术选型； &gt; 完成系统模块设计、核心研发、测试和系统部署实施，以适应高并发、大数据请求； &gt; 负责概要设计、详细设计等开发文档的编制。  【任职资格】 &gt; 计算机、数学等相关专业毕业；6年以上的互联网系统开发经验，强大的编码能力； &gt; 扎实的java编程基础，精通Java EE、SOA、OSGI等相关技术；对各种开源的框架如Spring、Hibernate等有深入的了解，对框架本身有过开发或重构者可优先考虑； &gt; 3年以上大型数据库如oracle使用经验，3年以上大规模高并发访问的Web应用系统设计和开发经验； &gt; 精通掌握unix/linux操作系统，对常用命令运用娴熟，能够根据实际需要快速编写shell脚本； &gt; 具备良好的识别和设计通用框架及模块的能力； &gt; 熟悉常用Java类库，例如Apache Commons、Google Guava等； &gt; 熟悉TCP/IP和HTTP协议； &gt; 对REST WEB SERVICE有一定的了解； &gt; 对多种编程语言有实践经验，例如Python、Ruby、Go、Erlang、Scala、Groovy、Clojure等，会Nodejs尤佳； &gt; 具有较强的业务需求分析能力，高度的抽象设计能力，思路清晰，善于思考，能独立分析和解决问题；热衷开源项目并有实操经验。 &gt; 沟通能力强，性格稳定，具有高度责任感，良好的团队合作精神，优秀的学习能力； &gt; 编写文档能力强，英语水平良好，熟练阅读英文文献； &gt; 有CRM相关开发经验者优先； 有SaaS产品开发经验者优先</t>
  </si>
  <si>
    <t>资深web前端开发工程师</t>
  </si>
  <si>
    <t>岗位职能： 1.依据业务需求完成高质量的跨终端Web的前端开发和维护； 2.在理解前端开发流程的基础上，结合业务实际建立或优化提升工作效率的工具； 3.开发公司提供给其他第3方公司或者个人使用的JS SDK(核心工作)； 4.关注前端前沿技术研究，通过新技术服务团队和业务。  任职要求： 1.研究过至少一种主流的框架核心部分的代码(是研究而不是使用过，需要具体看过相应框架的关于浏览器支持部分的源码) 2.精通各种前端技术，包括HTML/CSS/JavaScript等 3.具备跨终端的前端开发能力，具备客户端能力者更佳，鼓励在Native和Web技术融合上的探索； 4.至少熟悉一门非前端的语言（如NodeJS/Java/PHP/C/C++/Python/Ruby），并有实践经验； 5.具备良好的团队协作精神，能利用自身技术能力提升团队整体研发效率，提高团队影响力； 6.对前端技术有持续的热情，个性乐观开朗</t>
  </si>
  <si>
    <t>物联网专家</t>
  </si>
  <si>
    <t>软件开发工程师-上海</t>
  </si>
  <si>
    <t>上汽通用汽车有限公司</t>
  </si>
  <si>
    <t xml:space="preserve"> 岗位职责： 1. 负责物联网系统开发,智能制造设备工业物联网（IIOT）系统建设，支持MES、ERP系统。 2. 支持智能工厂（CPS）和数字化车间（Digital Workshop）物联网系统开发和离散IO传感器集成组态网。 3. 熟悉工业4.0和国标 GB/T 29618-2017《现场设备工具（ FDT）接口规范》 4. 了解组态网 Modbus, DeviceNet,Profibus以及Wifi/蓝牙无线技术优先 5. 精通基于OPC UA服务器和客户端的组态网与数据采集网关. 6. 分布式存储，数据库的日常维护，如优化、故障处理 7. 负责对系统的安全性，稳定性和性能做持续优化 8. 负责RESTfulAPI的设计和开发 9. 配合其他部门,提供运营支持, 数据支持 10．能熟练地使用php/python/perl/ruby等脚本语言中的一种 11．熟悉计算机和网络原理，熟悉Unix系统原理   岗位要求： 1. 熟悉软件开发和测试流程，有全面产品设计项目生命周期经验； 2. 了解输配电智能控制产品，和马达控制驱动产品，MES，ERP，物联网优先。 3. 有使用 Python 开发WebService的经验； 4. 精通J2EE，精通Webservice，做过SaaS的接口层优先考虑。 5. 熟悉RS485和无线通信方案,蓝牙，Wifi,Zigbee. 6. 了解LabVIEW，C#，已经NI硬件和采集模块IO 7. 了解 MES系统，PLC，SQL server/Mysql数据库 8. 了解Local service ，Web service，标准的HTTP通讯协议，接口REST格式 9. 了解GET 和POST请求 10. 了解HTTP通讯协议  学历要求： 计算机、电子、通信、自动化、应用物理、物联网等相关专业，本科以上学历。本科5年以上工作经验，硕士3年以上工作经验；  </t>
  </si>
  <si>
    <t xml:space="preserve"> 1.负责服务端/iOS/Android/H5等移动应用的开发及设计； 2.根据产品的需求进行产品的开发，对相关模块做重构和优化； 3.对iOS/Android/H5平台开发技术进行研究， 解决系统遇到的业务、技术方面问题，寻找可行的改进方案并推行 任职资格: 1.技术要求： 至少熟练使用Java, OC, SWIFT, Android-java, HTML等开发语言之一 熟悉restFul等webservice标准，熟悉JSON等数据交互格式 熟悉面向对象的设计 对敏捷开发、性能优化有一定的实践经验 有DevOps实践经验为佳 2.学历要求： 本科以上，2年以上工作经验 3.软技能要求： 能够非常清晰的描述出自己2年之内的职业目标 对技术有热情可以持续投入技术研究，有前瞻性的思维； 做事积极主动，有较强的执行能力和和较好的沟通能力。 良好的问题分析和诊断能力 理解客户的需求和背后的业务价值 良好的团队协作意识</t>
  </si>
  <si>
    <t>烟台展博电子商务有限公司</t>
  </si>
  <si>
    <t>五险一金 专业培训 年终奖金 法定节日 绩效奖金 住房补贴 岗位津贴</t>
  </si>
  <si>
    <t>公司简介： 上海任责国际贸易有限公司 为专业的IT公司，位于徐家汇，徐光启（徐家汇以他的名字命名）为中西文化会通第一人，公司注重中西文化的交流，为香港国际妈咪易购有限公司的 大陆上海中心，香港为中国区最有文化的地区，上海则为 大陆地区最有文化的中心，公司 研发提供技术的有 《国际妈咪-专业国际母婴app》《任责家庭-育儿家庭管理》等相关app, 公司较为排斥精致的低素质人才，欢迎高素质愿意培养灵魂的人士加入，共同脚踏实地的接近未来。 公司文化：真诚，明德，简单，任责为事。 工作职责 1. 主要负责公司 App的模块设计和开发、推进平台技术研究与应用； 2. 不断提升App的用户体验，持续得从技术角度提升App易用性，保证App稳定性； 3. 负责项目重点、难点的技术攻坚。  任职资格 1. 全日制大学专科或以上学历，计算机相关专业，1年以上iOS相关经验； 2. 态度积极向上，有责任心，有极强的自学能力，能够以数据为基础自我驱动； 3. 精通Objective-C或Swift，编程能力优秀，良好的面向对象化编程思想； 4. 熟悉敏捷开发与设计模式，有大型项目的基础架构研发实践经验，并能设计出高效、合理、易读、易于扩展的程序结构； 5. 具体较强的分析问题和解决问题的能力； 6. 有视频处理、短视频、直播等多媒体开发经验者优先； 7. 有基础组件封装，架构设计，性能优化等经验者优先。  素质要求： 1、有良好的遵守规则习惯，不以违反规则为荣。 2、律己，对自我有着良好的言行管理，不给其他人增添麻烦，不无事生非，对自我的问题有着良好的认知，严于律己。 3、真诚，不虚伪，自身问题承认并约束，并不去用聪明文化寻找合理美好的借口去掩盖，聪明用来管理自己的问题，而非用聪明去回避责任。 4、勤奋，不抱怨，理解工作的价值，在事务面前本就是提供价值，一堆垃圾也会变得美好，抱怨，懒惰，自私会把本身美好的事情变成一堆垃圾。 5、稳定，持续的态度面对工作，任何价值，都是时间的累积，愿意在一件事情上 专注，稳定，持续的人则为职场高价值的团队，理解律己后的行动价值远大于贪婪的利益梦想。</t>
  </si>
  <si>
    <t>Java开发-西二旗-ERP</t>
  </si>
  <si>
    <t>五险一金 餐饮补贴 专业培训 弹性工作</t>
  </si>
  <si>
    <t>上海汉中诺软件科技有限公司</t>
  </si>
  <si>
    <t>五险一金 餐饮补贴 定期体检 员工旅游</t>
  </si>
  <si>
    <t xml:space="preserve"> 任职资格： 1、熟悉iOS和Android界面和交互开发，并能使用调试工具，具有网络应用开发能力； 2、掌握angular和ionic框架进行混合模式移动应用开发； 3、熟悉Vue、React等前端框架,了解Swift/java开发语言； 4、熟练使用Xcode和eclipse/android studio等相关工具； 5、熟悉HTML5和JavaScript，能开发兼容手机浏览器的网页页面； 6、精通Html/HTML5/CSS/JavaScript/Ajax等前端技术基础。 7、有手机前端开发经验者优先； 8、熟悉NET开发工作；  任职要求： 1、本科及以上学历 2、计算机相关专业 3、1年以上Android或IOS开发工作经验，熟练掌握angular和ionic框架等技术。</t>
  </si>
  <si>
    <t>ruby高级开发工程师</t>
  </si>
  <si>
    <t>IOS开发工程师 (职位编号：000923)</t>
  </si>
  <si>
    <t>上海吉祥航空股份有限公司</t>
  </si>
  <si>
    <t>航天/航空 交通/运输/物流</t>
  </si>
  <si>
    <t>五险一金 免费班车 餐饮补贴 绩效奖金 年终奖金 定期体检</t>
  </si>
  <si>
    <t>1、负责iOS基础开发框架搭建
2、根据产品功能模块设计，编码实现各模块功能，并确保开发质量
3、研究新技术，优化程序性能、代码结构，定期分享 1、大专及以上学历，3年及以上IOS开发工作经验，作为主力开发过至少一个iOS应用
2、熟练掌握Swift/Objective-C
3、精通iOS下的并行开发、网络、内存管理、GUI开发，具备主流开源框架的使用经验
4、能熟练使用调试、性能分析工具来调试和优化代码
5、熟悉WebView和前端交互，有Hybrid开发经验优先
6、有Android开发经验和框架设计者优先</t>
  </si>
  <si>
    <t>QA Engineer (Automation)</t>
  </si>
  <si>
    <t>华广生技股份有限公司</t>
  </si>
  <si>
    <t>五险一金 员工旅游 绩效奖金 年终奖金 定期体检 专业培训 出国机会 交通补贴 弹性工作</t>
  </si>
  <si>
    <t xml:space="preserve"> 任职要求： </t>
  </si>
  <si>
    <t xml:space="preserve"> As a QA Engineer at EF EdTech, you will work as part of our amazing team to deliver the next generation of English teaching and learning solutions. You will design and build effective test automation, find and verify show-stopper bugs, and make sure we release only the highest quality web and app software.
You should have an eye for detail, a passion for quality, a strong feeling of good user experience, and an ability to put yourself in the customer’s shoes. You should be a creative thinker who likes to break software. You will also need to work with other teams, in an agile environment.
Typical work tasks include writing and executing test cases, working with developers to debug issues, ad-hoc testing, writing test automation and investigating failed automation test cases. You will work closely with the development, product design and content teams, collaborating with other teams on cross-team projects and ensuring quality all throughout the agile product cycle.   Responsibilities   Requirements   </t>
  </si>
  <si>
    <t>翔升（上海）电子技术有限公司</t>
  </si>
  <si>
    <t>工作职责： 1、负责IOS APP工程版和客户版开发； 2、IOS自定义控件开发。 岗位要求： 1、计算机或相关专业，能熟练阅读英文文档； 2、一年IOS客户端开发经验，熟练使用XCODE,GIT等开发工具； 3、熟练掌握OBJECT C 或 SWIFT相关技术开发及应用，具备良好的编程习惯，具有独立开发IOS应用的能力； 4、熟悉IOS GUI控件开发，具有自定义GUI控件的技术，熟练掌握IOS UI常用布局； 5、要有很强的学习能力，可以在短时间内掌握新的知识； 6、爱岗敬业，思路清晰，思维敏捷，有良好的沟通能力及团队协作精神，良好的编码规范。</t>
  </si>
  <si>
    <t>数字坊（北京）信息科技有限公司</t>
  </si>
  <si>
    <t xml:space="preserve">岗位职责： 1.独立负责完成IOS移动终端平台相关应用软件开发； 2.负责公司现有IOS移动终端应用软件升级； 3.负责应用软件的维护和升级； 4.负责软件项目的功能模块设计及相关过程文档的编写；  岗位要求： 1. 熟悉Objc, Swift ,C++,C语言，数据结构，算法等基础知识。 2.参与过成熟应用的开发。 3.有良好的代码风格。 4.对iOS各个框架都要有了解：UIKit，Foundation，CoreImage，CoreData，CoreAnimation，AVFoundation，CoreGraphics，Audio，Map等。 5.对苹果的底层框架有过深入了解。 6.对第三方框架深入了解，仔细阅读过源码。 7.有开源项目的优先考虑。 8.熟悉react native的优先考虑。 9.对服务端技术有了解的优先考虑。 10.英语4级或4级以上。 </t>
  </si>
  <si>
    <t>上海波导科技有限公司</t>
  </si>
  <si>
    <t>五险一金 员工旅游 餐饮补贴 绩效奖金 定期体检 年终奖金</t>
  </si>
  <si>
    <t xml:space="preserve">1.本科及以上学历，计算机或通信相关专业； 2.两年及以上IOS手机应用实际开发经验； 3.精通Objective-C或Swift开发语言、Mac OS X、X code，精通IOS SDK中的UI、网络、数据库、XML/JSON解析等开发技巧，同时熟悉Android应用开发者优先； 4.有多个完整的IOS项目经验，至少参加过两个完整的商业级手机应用开发项目； 5.熟悉各种主流手机特性，深刻理解手机客户端软件及服务端开发特点； 6.精通常用软件架构模式，熟悉各种算法与数据结构，多线程，蓝牙通信，网络编程（Socket、http/web service）等。 7.具有较强的团队协作精神及高度的责任心，良好的编码规范。 8.使用过一些开源框架者优先。 9.熟悉ios+html5混合开发模式的开发者优先。 </t>
  </si>
  <si>
    <t>上海资友信息科技有限公司</t>
  </si>
  <si>
    <t>五险一金 专业培训 绩效奖金 做五休二</t>
  </si>
  <si>
    <t xml:space="preserve">岗位职责： 1. 负责项目开发工作 2. 参与iOS项目的架构设计、方案制定、技术难题解决，提交ios系统技术方案； 3. 独立负责完成ios移动互联网客户端软件的开发维护； 4. 配合上级进行项目分析，技术研讨，实行技术方案的整合； 5. 跟进和研究iOS领域的新技术发展和调研 6. 进行ios技术文档编写；  任职资格: 1. 3年以上iOS开发经验，有成熟上线项目者优先 2. 本科及以上学历，计算机或者美术设计类相关专业 3.熟练掌握ios开发所需的技能，精通oc，swift，具备独立开发能力 4. 对iOS体系必须有全面的了解（如多线程机制，媒体处理框架，异步网络，缓存技术，Crash问题定位、性能检测等）；对基础知识要求扎实（内存管理机制、KVC、KVO、category、delegate) 熟练运用各类第三方库、熟悉ios各种设计模式、多线程、ui动画特效、数据持久化、相对布局、json/xml解析、runtime runloop等底层原理。 5.熟悉tcp、udp等网络通信协议，熟悉aes、ecdh等各类加密技术。 6.熟练使用各种开发工具：xcode、instruments、cocoapods、svn、hbuilder、vscode 7. 熟精通ios中的交互设计、内存管理技术、多线程、自定义高级UI、性能优化等； 8. 了解coredata技术，了解hybird app研发，熟悉html5\javascript和css； 9. 熟悉json/xml\http\tcp/ip相关协议 10. 有很强的分析能力和定位问题的能力，快速学习能力强；具有良好的沟通能力、细心负责、有团队精神   </t>
  </si>
  <si>
    <t>上海公拍网信息技术有限公司</t>
  </si>
  <si>
    <t>五险一金 餐饮补贴 绩效奖金 做五休二 带薪年假</t>
  </si>
  <si>
    <t>自动化测试工程师-Automation Test Analyst Engineer</t>
  </si>
  <si>
    <t>1、负责公司IOS客户端的整体设计、研发和自测工作； 2、根据产品设计要求和项目进度完成开发任务，保证开发质量。 任职要求： 1、计算机专业专科以上学历、有2年以上iOS应用开发经验； 2、精通object  C、swift语言，对面向对象有深刻理解，对设计模式有独到研究；  3、熟悉掌握iPhone/iPad终端开发与适配，熟悉IOS应用开发框架，能独立开发高性能的IOS应用者优先； 4、思维敏捷，编程及学习能力强，有责任心和团队合作精神； 5、良好的沟通能力、理解能力和逻辑分析能力； 6、有在AppStore发布个人作品经验者优先。 （以上月薪范围为基本工资， 另有月度、季度奖等奖金收入）</t>
  </si>
  <si>
    <t>补充医疗保险 餐饮补贴 通讯补贴 定期体检 专业培训 年终奖金 七险一金 补充公积金</t>
  </si>
  <si>
    <t>Responsibilities: 职责 * Design and develop test automation based on project requirement. 项目需求设计并开发测试自动化； * Contribute to continuous improvement of our test automation infrastructure. 分析测试结果并报告测试状态； * Execute automation suites to validate system functionalities. 持续自动化套件以此来验证系统功能； * Analyze test result and report test status. 持续改善自动化测试基础设施； * Participate in identifying software defects. 参与识别软件的缺陷； * Assist automation test requirement analysis and estimation. 协助自动化测试，需求分析和评估.  Qualifications: 资质： * Above 5+ years of test automation experiences. 5年及以上自动化测试的经验； * Good understanding of Selenium/Cucumber knowledge. 了解Selenium/Cucumber的相关知识； * Knowing Ruby or Java language programming. 熟悉ruby和java的编程，并且具备； * Good problem solving and trouble shooting skills. 具备发现问题和解决问题的能力； * Working knowledge of web protocol: HTTP and HTML and understand how Xpath works and how to apply it. web协议的工作知识：HTTP和HTML，理解Xpath和rks以及如何应用它； * Web based system automation development experience. Web的系统自动化开发经验； * FIX/SWIFT message automation development experience is a plus. 有FIX/SWIFT消息自动化开发经验者优先考虑； * Working experience in Finance system. Clearing system working experience is a plus. 有财务系统、结算系统工作经历者优先； * Good English communication skill is a plus  有良好的英语沟通能力者优先。</t>
  </si>
  <si>
    <t>上海西陇化工有限公司</t>
  </si>
  <si>
    <t>岗位职责： 1. 负责公司APP的应用程序开发； 2. 根据产品业务需求，进行手机应用程序的架构设计与编码实现； 3. 编写产品的相关技术文档、业务流程文档； 4. 负责产品的Bug处理、升级维护等工作； 5. 研究行业的技术发展趋势，并定期输出研究成果。   任职要求： 1.计算机相关专业本科及以上学历，2年以上工作经历，有实际运营的APP项目经验； 2.精通iOS手机平台开发，熟悉掌握Object-C/Swift，能熟练应用MVC/MVVM设计模式，熟悉Xcode开发环境，APP开发流程； 3.熟练掌握多线程开发，熟悉HTTP/HTTPS/Socket工作原理； 4.熟悉cocoa touch，core data，iOS runtime，、精通OS X/iOS下的并行开发、网络、内存管理、GUI开发； 5.具备react，redux , react-native，Angular，Webpack，Hybrid，Git/SVN 开发经验； 6.熟悉HTML5、XML、Javascript、JQuery等前端技术优先；  7.具有良好的沟通能力、学习能力、团队合作精神，强烈的责任心，能承担工作压力。</t>
  </si>
  <si>
    <t>【岗位职责】 1.负责MySQL、MongoDB、Redis、Neo4j、InfluxDB等数据库的运行维护及管理工作，包括数据库的安装、备份/恢复 应急预案管理、监控、性能优化、慢查询日志分析、数据迁移、异地备份、权限管理、解决突发和疑难问题等 2.依据业务需求优化数据存储结构，评估和规划实施新的数据库技术 3.负责业务系统上线以及配合完成其他运维相关事务 4.制定和落实生产数据库管理规范   【岗位要求】 1.计算机相关专业本科及以上学历；5年及以上MySQL数据库管理经验 2.熟悉MySQL、MongoDB、Redis的集群安装、压力测试、基准测试、迁移、复制、监控、备份、灾难恢复等管理和维护 3.熟练掌握MySQL、MongoDB、Redis数据库的优化方法和各种备份、安全、存储、集群方案 4.数据库理论知识扎实，精通MySQL数据库原理、掌握Linux系统下MySQL核心参数的设置和调整方法 5.熟悉Python/Go/Ruby/Shell 至少一种 6.熟悉Linux系统管理，熟悉TCP/IP原理 7.1TB以上MySQL主库实例维护管理经验 以下条件优先考虑： 8、在大型互联网企业或金融行业有3年及以上MySQL数据库管理和维护工作经验 9、熟悉Nginx等常规的中间件维护和配置管理 10、熟悉AWS或其他云平台数据库管理经验优先 11、具备10TB级别以上数据库维护管理经验   ？【KLOOK福利】 1.舒适、健康、人性化的办公环境； 2.扁平化的团队管理，业务飞速发展，你的能力和价值很快会被大家看到； 3.开放和充满激情的国际化团队，男女高颜值并且比例协调，每个人都有那么一点传奇； 4.独特的创业团队氛围会让你在完成工作之余，还有自己的时间学习、成长； 5.还要跟Homie同富游：团队足迹踏遍国家50+，等你来一起占领地球； 6.团队天天下午茶，周周小聚餐，月胖三斤不是梦。</t>
  </si>
  <si>
    <t>Technical Project Manager</t>
  </si>
  <si>
    <t xml:space="preserve">岗位职责： 1、系统基础环境设计和建设工作； 2、日常应用运维，故障处理； 3、编写相关技术方案及软件安装使用文档； 4、管理运维过程中的相关软件，保证相关技术资料完整。  岗位要求： 1、计算机相关专业全日制本科及以上，2年以上系统技术支持的工作经验； 2、熟悉linux 操作系统，具备相应操作系统维护经验； 3、具备网络基本支持能力，熟悉各类常用应用协议； 4、熟悉shell，python脚本开发者优先； 5、熟悉mysql数据库优先； 6、熟悉IBM、DELL、LENOVO、HP等主流品牌服务器，有相关技术支持经验者优先； 7、具有良好的沟通能力、客户服务意识及团队合作精神，有较强的独立工作能力和解决问题的能力； </t>
  </si>
  <si>
    <t>熟练掌握Objective-C/Swift语言（两种都需要会），这点是最基本的需求~~ 职位信息 1、根据产品需求，完成金融类iPhone/iPad 客户端程序的架构设计和技术实现 2、负责核心技术问题的攻关、系统优化，协助解决项目开发过程中的技术难题，并组织实施； 3、和其他组员共同完成产品的迭代，并配合市场等其他部门，提供相关技术支持；  任职资格： 1、本科及以上学历，计算机或软件工程等相关专业； 2、2年以上iOS开发经验，能使用swift独立开发产品，拥有多款线上成熟app项目； 3、良好的面向对象编程思维，编码习惯；思路清晰、善于思考； 4、有互联网金融行业、社交应用开发和appstore上线经验者优先；</t>
  </si>
  <si>
    <t>五险一金 补充医疗保险 年终奖金 500强平台 国际客户 高价值项目 团队扩张期 发展空间大 行业前景佳 领导NICE</t>
  </si>
  <si>
    <t>Job Summary
We’re actively seeking a talented and experienced technical project manager to oversee a number of projects from requirements and conceptual design, through to development, testing and implementation. As a technical project manager at 3ti you will have the chance to network with clients, vendors, partners and in-house team members and form a dream team of experts for each project to maximize agency resources and efficiency. At 3ti we recognize how valuable your experience, problem-solving and leadership skills are to our success, and we offer an exceptional salary and benefits package commensurate with the responsibilities of the position. If this sounds interesting, then we’d love to have you on our team.
Job Responsibilities
? Manage projects with top-down oversight throughout entire execution to ensure success as defined by adherence to standards of scope, budget, and timeline.
? Develop comprehensive project plans that merge customer requirements with company goals and coordinate various managers and technical personnel during all project phases, from initial development through implementation.
? Monitor project progress continuously and make detailed scheduled reports on measurable items, such as milestones and deliverables.
? Communicate proactively with all involved personnel to provide encouragement, identify problems, create solutions, and implement efficiency improvements.
? Analyze economics and logistics of project plans and provide actionable feedback relating to cost benefit and return-on-investment standards.
? Review proposed modifications on project plans, including meeting with interested parties to approve and implement beneficial changes.
? Oversee acquisition of resources and materials as needed before and during projects by talking with customers, team members, managers, and in-house accountants and negotiating price and payment agreements with vendors.
? Anticipate upcoming project details and communicate directly with the teams and customers, staying ahead of change before it happens.
? Collaborate with and support technology and project partners on the implementation of project requirements from user interface implementations, web services, data and analytics.
? Willingness and ability to travel and work at partner and client locations.
Required:
? Bachelor’s degree in engineering, computer science or related field, or equivalent work experience
? Fluent written and spoken English and Mandarin
? Proven leadership experience and strong teaming abilities
? Proactive problem-solving skills
? Minimum three years management experience in the IT field, including development work and interactions with customers
? Experience in strategic planning consulting and implementation projects
? Understand the application principle of agile working model, and have relevant practical experience, can be used as Scrum master to know the team, familiar with deliver related documents
? English proficiency requires good dictation and ability to communicate the progress of the project freely with the global team
? Familiar with makeup and skincare industry trends or related industry experience
? Data-driven KPI-oriented thinking is needed to understand how data can be used to achieve growth goals
? Better project management skills and experience
? If you have a deep understanding of the growth hacker thinking or have a practical and successful use of the case, the priority is given
?
Preferred:
? Proficiency with at least one web development language, such as Ruby or Python, C#, Javascript or similar.</t>
  </si>
  <si>
    <t>上海速涂信息技术有限公司</t>
  </si>
  <si>
    <t>职位描述： 1.负责iOS客户端程序框架设计、功能开发、应用上线发布； 2.遵循软件开发流程，独立完成iOS应用软件的开发设计工作，验证和修正测试中发现的问题； 3.能按照项目计划、需求，按时提交高质量的代码，并完成开发任务； 4.完善和优化iOS应用的基本功能，应用层各种问题的分析和解决，提升用户使用体验；  任职要求: 1、本科或以上学历，计算机相关专业，3年以上iOS开发经验； 2、作为核心开发人员在APPSTORE成功审核不少于两款APP，熟悉App发布流程； 3、精通Objective-C、Swift、Xcode等相关开发语言及工具；熟练使用iOS应用开发框架，ios常用组件开发技术，能独立开发高性能的iOS应用； 4、能够独立负责完成App开发工作、熟悉iOS多线程、持久化存储、网络通信等开发；对用户体验、交互操作流程有深入理解； 5、有积极的工作态度，和良好的沟通和团队协作。</t>
  </si>
  <si>
    <t>上海闪尖软件科技有限公司</t>
  </si>
  <si>
    <t>岗位职责：  1.        负责服务器相关应用中间件的安装、部署、配置、监控及维护；  2.        负责业务应用的安装、配置、升级及日常监控服务；  3.        负责基础设施(网络、主机、存储)的日常配置、监控及维护。"    任职要求：  1、   具有3年以上系统搭建、维护、诊断、排错经验,有互联网公司或者大型网站运营经验者优先；  2、   精通Linux操作及常用软件的安装和部署，如Ngnix、Java、Tomcat、Apache、Redis、Kafka等；  3、   熟悉常用的一些软件工程类软件的安装、配置和管理，如SVN、Git、禅道、bugzilla、track等；  4、   至少精通一种shell编程语言，如shell编程、perl、ruby、Python等；  5、   有Iaas平台运维经验者优先考虑，包括虚拟主机、虚拟网络、分布式存储等；  6、   有Paas平台运维经验者优先考虑， 如Kubernetes等；  7、   熟悉Docker集群环境的搭建以及Docker环境下常用应用的配置与部署；  8、   精通Oracle、Nosql数据库的日常运维者优先考虑。</t>
  </si>
  <si>
    <t>岗位职责：  1、根据公司要求进行基于iOS系统的应用程序开发； 2、负责设计iOS客户端的产品的构架，协助设计与系统的集成； 3、根据项目任务计划按时完成软件开发和单元测试工作以及Bug修复； 4、按照开发流程编写相应模块的设计文档； 5、配合美术及策划人员能够优化现有产品的用户操作体验。 6、对工作充满激情，学习能力强，有强烈的责任感与进取心。   任职要求：  1、熟悉Objective-C、了解swift Mac OS xcode 2、熟悉iOS SDK中的UI、网络、数据库、XML/JSON解析等开发技巧； 3、熟悉常用软件架构模式，熟悉各种算法与数据结构，多线程，网络编程； 4、具备良好的编程习惯、文档写作、需求分析、程序设计的能力； 5、有良好的分析问题和解决问题的能力； 6、有较强的学习能力及逻辑思维能力； 7、具备良好的沟通能力和团队合作精神； 8、有完整的iOS项目经验者优先。</t>
  </si>
  <si>
    <t>数字设计工程师</t>
  </si>
  <si>
    <t>Android/iOS开发工程师</t>
  </si>
  <si>
    <t>龙迅半导体（合肥）股份有限公司</t>
  </si>
  <si>
    <t>上海驿创信息技术有限公司</t>
  </si>
  <si>
    <t>五险一金 补充医疗保险 员工旅游 餐饮补贴 通讯补贴 绩效奖金 年终奖金 定期体检 带薪年假 节日福利</t>
  </si>
  <si>
    <t>五险一金 员工旅游 交通补贴 餐饮补贴 专业培训 绩效奖金 股票期权 定期体检 节日福利 其他福利</t>
  </si>
  <si>
    <t>北京汉仪科印信息技术有限公司（上海子公司） Android/iOS开发工程师 人数：2人 薪资：15-40万/年 工作职责： 1、 完善并遵守团队的编码规范，编写高质量、易维护的代码； 2、 负责Android/iOS平台上相关产品功能开发及优化； 3、 参与方案讨论和技术调研，根据开发过程中的体验对产品提出改进建议； 4、 编写、维护规范的项目文档，以及项目其他相关工作； 任职要求： 1、 本科及以上学历，计算机、数学、物理、电子信息等相关专业，基础扎实 2、 精通Java(或Object-C/Swift)语言基础，，具有Android（或iOS）平台开发经验者优先 3、 有一定的代码框架设计能力，熟悉常用设计模式，良好的编码习惯者优先 4、 热爱移动App开发，对新事物敏感，喜欢探索，有较强的创新意识与责任感 5、 逻辑清晰、学习能力强、良好的团队协作意识及沟通能力 工作地点： 汉仪上海研发中心</t>
  </si>
  <si>
    <t>岗位职责： 1、负责数字电路前端设计和仿真验证，并完成相关文档； 2、参与产品的代码设计，验证，综合，优化，以及时序分析工作，完成相关文档； 3、参与系统调试，FPGA验证工作； 4、配合测试工程师完成流片后的相关测试。  任职要求： 1、硕士（优秀本科亦可）及以上学历，微电子、电子信息工程、电子科学与技术、集成电路等相关专业，2年及以上IC研发工作经验； 2、有DDR controller，DDR arbiter 设计经验； 3、图像算法类或视频接口类IP设计经验； 4、熟练使用verilog语言进行数字电路设计，具备一定的模块级电路设计及验证能力，理解芯片设计基本流程； 5、熟练使用DC、VCS、 NC、QUARTUS、 ISE等EDA工具； 6、掌握tcl/perl/ruby/pythom等至少一种脚步语言； 7、能够独立完成模块级功能定义，并完成设计文档； 8、参与过音视频等相关产品开发者优先； 9、具有SOC芯片设计经验者优先； 10、具有良好的中英文阅读、文档写作能力； 11、工作积极主动、吃苦耐劳，具有良好的学习能力、沟通能力和团队合作精神。</t>
  </si>
  <si>
    <t>Validation Engineer</t>
  </si>
  <si>
    <t>超威半导体（中国）有限公司</t>
  </si>
  <si>
    <t>免费班车 年终奖金 弹性工作 补充医疗保险 交通补贴 餐饮补贴 员工旅游 定期体检</t>
  </si>
  <si>
    <t>岗位职责： 1、负责安卓移动客户端应用产品的开发；</t>
  </si>
  <si>
    <t xml:space="preserve"> What you do at AMD changes everything  At AMD, we push the boundaries of what is possible. We believe in changing the world for the better by driving innovation in high-performance computing, graphics, and visualization technologies �C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RESPONSIBILITIES: Verify and validate hardware products (GPU, AI products) designed and developed in house at AMD using the standard qualification process developed within the hardware qualification group and participates in creating/improving all phases of test procedures and methodologies. Analyze the failures found in testing and support the internal design team to find the root cause of the issues. Assist validation team in improving the validation methods and procedures. Executing and/or automating the tests. Communicate with various internal departments to resolve anomalies Participate in issuing internal/external releasable test reports. Response to validate the system and silicon for internal design teams. Perform the system (Software and Hardware) level test using external and internal AMD test tools. REQUIREMENTS:  Experience in video/graphics product development and sustaining, system level hardware and software Familiarity with Linux, ROCm and AI application. Proficient in using all MS operating systems and the configuration/setting of PCs. Ruby/Shell, assembly language, object-oriented programming skills and command line scripting preferred. Good written and oral communication skills in English Self-motivated and able to work independently and effectively to meet time requirements  EDUCATION:  BS + 4-8 years or MS + 2-6 years</t>
  </si>
  <si>
    <t>游戏服务端开发工程师</t>
  </si>
  <si>
    <t>广州安悦网络科技有限公司</t>
  </si>
  <si>
    <t>年终奖金 五险 加班补贴 带薪年假 年度旅游 下午茶</t>
  </si>
  <si>
    <t xml:space="preserve">1、负责棋牌游戏服务端开发； 2、能开发扑克类、麻将类游戏，熟悉游戏逻辑； 3、精通解决高并发，高负载问题； 4、根据开发设计文档，编写程序及其相关文档资料； 【岗位要求】 1、2年以上游戏开发经验；能独立开发游戏逻辑、算法； 2、熟悉C++，JAVA任意一项；熟悉PYTHON、LUA开发脚本； 3、数据结构、算法分析功底扎实； 4、有扑克类、麻将类游戏开发经验的优先考虑。 </t>
  </si>
  <si>
    <t>11215L-运维开发工程师（java） (职位编号：11215L)</t>
  </si>
  <si>
    <t>条信科技（上海）有限公司</t>
  </si>
  <si>
    <t>Android系统软件工程师</t>
  </si>
  <si>
    <t>华北工控集团（总部）</t>
  </si>
  <si>
    <t>五险一金 绩效奖金 做五休二 节日福利 带薪年假</t>
  </si>
  <si>
    <t>岗位职责： 1、参与需求的讨论和评审，完成业务功能与技术模块及框架的实现 2、积极配合设计、产品完成iOS产品的开发与维护，有良好的设计意识、质量意识及代码规范意识，可以通过各种自动化工具对模块进行质量测试 3、根据业务变化，不断改善升级产品，保证系统的性能、稳定性及快速迭代重构 4、关注移动开发前沿技术，参与技术难点攻破 5、积极提出业务创新和改进的建议并推动快速落地  任职要求： 1、扎实的计算机以及网络基础，有1年以上的IOS开发经验 2、熟悉OS X、Xcode开发环境，熟练掌握Object-C/Swift 3、能够写出强稳定高可用易扩展的代码 4、 对终端UI/UE有自己的感知，追求用户体验 5、掌握通用的设计原则和常用的设计模式，理解模块化和API设计思路 6、具有良好的技术钻研能力，能够深入底层解决技术难题 7、具有良好的语言表达能力，善于与人沟通、合作 8、有良好的团队意识以及高度的责任心 9、具有抗压能力和快速学习能力</t>
  </si>
  <si>
    <t>周末双休 绩效奖金 年终奖金 弹性工作 五险一金 员工旅游 定期体检 餐饮补贴 通讯补贴 专业培训</t>
  </si>
  <si>
    <t xml:space="preserve"> 1、工作职责： 长期维护NXP与RK标准系统分支，Android HAL开发，Android Framework修改，各种外设调试  2、职位要求： 本科以上学历，计算机或相关专业； 3年以上的Android系统开发经验 熟悉C/C++/JAVA/Python语言 熟悉init.rc流程 熟悉简单的APK开发 熟悉各种LCD、触屏外设调试方法 熟练使用Ubuntu系统,Git，Vim等软件 </t>
  </si>
  <si>
    <t>上海国缆智能电气有限公司</t>
  </si>
  <si>
    <t>五险一金 餐饮补贴 通讯补贴 专业培训 年终奖金 交通补贴 绩效奖金 弹性工作 定期体检 员工旅游</t>
  </si>
  <si>
    <t xml:space="preserve"> 1-负责iOS平台上应用软件架构和研发工作 2-负责新产品的可行性研究及相关技术方案的研究和技术选型 3-研究新兴技术，满足产品需求 4-根据研发过程中的体验对产品提出建议 职位要求： 1-本科以上学历，2年以上IOS研发经验 ,有视频、地图、即时通讯开发经验优先。 2-具备扎实的C/C++、OC、Swift编程能力 ，有大型IOS sdk项目开发经验优先 -熟悉iOS平台UI设计，尤其对UIKit framework有清晰的理解，能够熟练 编写自定义控件和常用动画效果 3-熟练掌握TCP、HTTP等网络传输协议、数据库、XML/JSON等常用技术 4-熟悉iOS和及常用的framework，熟悉IOS系统运行机理，对内存管理、对象生命周期有清晰的认识 5-深入理解面向对象设计的基本原则，熟悉常用的设计模式及算法 6-有良好的架构设计能力，熟练运用设计模式 7-对移动产品有较强的敏感度和热情 8-具有强烈的进取心和求知欲望，善于学习和运用新知识，乐于解决具有挑战性的问题 9-具有良好的团队合作精神和积极主动的沟通意识 10-具有较强的逻辑思维和责任感</t>
  </si>
  <si>
    <t>集成电路设计实现研发Design Enablement Develop (职位编号：02)</t>
  </si>
  <si>
    <t>宁波联方电子科技有限公司</t>
  </si>
  <si>
    <t>五险一金 员工旅游 专业培训 通讯补贴 餐饮补贴 交通补贴 绩效奖金 年终奖金</t>
  </si>
  <si>
    <t xml:space="preserve">职位要求 1、男女不限，计算机、微电子、电子与工程、通信与信息工程等相关专业,（本科或硕士以上学历，应届生） 2、具有SPICE Model /DRC/LVS/PEX/RCX/PDK 2年以上开发经验者优先考虑 3、熟悉半导体FEOL/BEOL工艺及芯片设计理念。对半导体器件特性，器件物理连接、版图设计有一定理解的优先考虑。 4、了解EDA合作伙伴（Mentor、Synopsys、Cadence等）工具套件优先考虑 5、具有使用以下几种工具进行脚本和编程经验： Perl、Python、C、C++、TCL。 6、能够跨团队工作，解决问题和自我激励  岗位职责： 1、以上集成电路技术研发岗位均隶属公司技术研发中心，主要参与集成电路相关DRC／LVS/PEX/PDK技术项目研发； 2、依据公司EDA开发产品要求，参与制定相关产品规格； 3、为客户提供相应的技术支持服务； 4、参与公司新产品的创新研发。  </t>
  </si>
  <si>
    <t>我们是一个快速发展的移动互联网初创团队，需要志同道合的优秀Android 开发工程师加入我们。  在我们的团队，你将参与构建一系列有趣的 App，游走于移动技术开发的最前沿。我们务实，高效，专注，致力于做好产品并坚持为之奋斗。公司虽初创，但核心成员有多年互联网从业经验，期待对我们有认同感的奋斗者加入！  我们在找谁 1. 1年以上 Android 开发经验；  2. 在 Google Play 或国内 Android 商店正式发布产品的项目经验；  3. 具备扎实的 Java 语言基础，熟悉面向对象编程和常见设计模式；  4. 计算机及相关专业本科以上学历；  5. 加分项：熟悉 JS &amp; CSS &amp; Html 5 等前端技术；  6. 加分项：熟悉 Object-C, Swift 等 iOS 开发技术；  我们的装备 工欲善其事，必先利其器。每个团队成员都会拥有： Macbook Pro 27寸 Dell 4K 显示器 我们在哪里 上海张江高科，浦东软件园，2号线金科路地铁站3分钟。</t>
  </si>
  <si>
    <t>具备互联网或金融公司背景。 1.     2年以上iOS项目经验。 2.     熟悉iOS上的APP开发、调试、打包、上架等流程。 3.     熟悉objective-c或Swift语言。熟练使用xcode和各种调试，性能检测工具，熟悉前端常用设计模式。 4.     熟练掌握TCP、HTTP等常用网络协议，熟悉API接口交互。</t>
  </si>
  <si>
    <t>Mobile IOS开发工程师</t>
  </si>
  <si>
    <t xml:space="preserve">Base Location: Shanghai  Responsibilities  1.       Design and build applications for the iOS platform  2.       Ensure the performance, quality, and responsiveness of applications  3.       Collaborate with a team to define, design, and ship new features  4.       Identify and correct bottlenecks and fix bugs  5.       Help maintain code quality, organization, and automatization    Skills  1.       Proficient with Objective-C or Swift (rapid development - drag &amp; drop framework), and Cocoa Touch  2.       Experience with iOS frameworks such as Core Data, Core Animation, etc.  3.       Experience with offline storage, threading, and performance tuning - store keychain (pw, username, across multiple app), db sql lite (only for your specific app, content, link, images)  4.       Familiarity with RESTful APIs to connect iOS applications to back-end services  5.       Knowledge of other web technologies and UI/UX standards - best practices of the layout...optimize buttons, text, etc  6.       Understanding of Apple’s design principles and interface guidelines - example, design principles for buttons  7.       Knowledge of low-level C-based libraries is preferred  8.       Experience with performance and memory tuning with tools  9.       Familiarity with cloud message APIs and push notifications - familiar with Azure, apple push notification (APN)  10.   Knack for benchmarking and optimization  11.   Proficient understanding of Git code versioning tools - commenting code  12.   Familiarity with continuous integration for example jenkins (tool)  13.   Deployment process - Need dev account, enterprise certificate, IPA file, upload itunes </t>
  </si>
  <si>
    <t>软件测试工程师――智能连接部（广州）</t>
  </si>
  <si>
    <t>五险一金 定期体检 专业培训 弹性工作 绩效奖金</t>
  </si>
  <si>
    <t>岗位职责： 1、维护一个有效的测试流程； 2、负责制定和安排测试计划、测试工作并带领测试团队进行程序测试工作、按照制定的测试计划执行，并监督和控制测试工作的进程； 3、负责测试用例的质量，开发高效的测试用例； 4、负责规划自动化解决方案，设计和开发自动化框架或平台；完成相关产品的自动化脚本开发； 5、调研和评估新的测试技术和工具，并且应用和推广； 6、负责带教测试团队，培养团队队员的能力。  任职要求： 1、大学本科或以上学历，计算机及相关专业，4年以上设计和开发测试框架或平台的经验；具有自动化测试经验及WEB项目测试经验优先； 2、精通自动化测试、黑盒测试、白盒测试、压力测试，熟悉单元测试工具和常见的开源测试工具； 3、掌握Java或者C/C++、SQL、MySQL、 html、css、js、jquery等前端编程语言；至少熟悉一种脚本语言，如Python/Ruby/Shell等； 4、熟悉Jekins、持续集成、持续测试、持续部署；熟悉Linux操作系统、微服务体系下的前后端测试； 5、具备快速的学习能力、协作能力、沟通能力和抗压能力。</t>
  </si>
  <si>
    <t>工作职责: 1.负责设计自动化、性能测试方案，制定测试计划，自动化测试用例编写； 2. 负责测试平台的搭建，测试脚本开发、维护； 3.负责PC、API、IOS、Android端自动化测试，脚本开发与维护，保障产品质量； 4、开发测试工具和自动化测试框架、自动化脚本，进行自动化测试，构建CI持续集成环境，提高测试效率； 5、对产品、流程提出持续性改进意见，推进质量体系建设。 任职资格: 1.3年以上自动化测试经验；计算机或相关专业本科学历； 2.熟悉软件测试理论和测试方法，熟练掌握JMeter、Loadrunner、Selenium、Appium、Jenkins、Unittest等工具； 3.熟练掌握Java、Python编程，熟悉SQL，熟悉XML、HTML等页面编程； 4.熟悉数据库系统及网络管理，具备软件测试平台搭建的能力； 5.具有较强的测试技术思维及业务敏感度，善于进行创新； 6.具备性能瓶颈定位能力，对jvm，线程分析，数据库，中间件有丰富的调优经验的优先； 7.具有主动学习能力，较好的沟通能力、团队合作精神和挑战进取精神；</t>
  </si>
  <si>
    <t>岗位职责： 1、使用React Native和Reactjs进行移动应用研发； 2、封装React Native原生组件，并协助Android与iOS客户端集成； 3、改善、维护和优化相关产品的质量、性能、提升用户体验； 4、负责和后台开发人员协作确保整个产品功能的实现和运行； 5、对自己代码进行复查，进行单元测试，对软件质量负责。 任职要求： 1、统招大专及以上学历，2年以上全职开发经验，精通OC、Swift，熟悉RN； 2、精通JavaScript(ES6/ES7)，熟悉Node.js开发环境； 3、熟悉Reactjs和React Native，熟悉Redux框架； 4、熟悉HTTP协议，熟悉Git； 5、具有原生Android、iOS客户端开发经验者优先； 6、思维敏捷，较强的自学能力，对新兴技术敏感，乐于学习并使用新技术； 7、有github开源项目，或者贡献项目经验者优先； 8、有能力阅读英文技术文档和书籍。</t>
  </si>
  <si>
    <t>RN开发工程师</t>
  </si>
  <si>
    <t>devops高级研发工程师</t>
  </si>
  <si>
    <t>岗位职责： 1、使用React Native和Reactjs进行移动应用研发； 2、封装React Native原生组件，并协助Android与iOS客户端集成； 3、改善、维护和优化相关产品的质量、性能、提升用户体验； 4、负责和后台开发人员协作确保整个产品功能的实现和运行； 5、对自己代码进行复查，进行单元测试，对软件质量负责。 任职要求： 1、统招大专及以上学历，2年以上全职开发经验，精通OC、Swift； 2、精通JavaScript(ES6/ES7)，熟悉Node.js开发环境； 3、熟悉Reactjs和React Native，熟悉Redux框架； 4、熟悉HTTP协议，熟悉Git； 5、具有原生Android、iOS客户端开发经验者优先； 6、思维敏捷，较强的自学能力，对新兴技术敏感，乐于学习并使用新技术； 7、有github开源项目，或者贡献项目经验者优先； 8、有能力阅读英文技术文档和书籍。</t>
  </si>
  <si>
    <t>-深入研究运维相关技术，包括运维自动化技术，监控技术，网络技术等; -负责DevOps新技术的研究、测试、开发落地等工作;</t>
  </si>
  <si>
    <t>高级爬虫工程师</t>
  </si>
  <si>
    <t>广州因特信息科技有限公司</t>
  </si>
  <si>
    <t>岗位职责： 1、完成爬虫系统的设计与开发，搭建数据采集平台，通过对数据的抓取、解析、调度、存储等模块的拆分与优化，构建和完善统一的抓取服务平台； 2、设计爬取、调度和抽取算法，优化系统； 3、设计爬虫策略和防屏蔽规则，提升网页抓取的效率和质量； 4、对指定国外电商网站进行数据抓取的开发工作； 5、及时解决爬虫抓取过程中出现的问题并不断维护、优化程序；  任职要求： 1、专科及以上学历，计算机相关专业； 2、3年以上Python开发的经验，2年以上爬虫开发经验；熟悉MySQL或了解PostgreSQL数据库，能协助检查数据入库环节；有多线程开发经验；会处理国外电商或其他网站反爬问题者优先； 3、熟悉整个爬虫的设计及实现流程，精通网页抓取原理及技术，精通正则表达式、HTML，JS，AJAX等网页信息抽取技术，从结构化的和非结构化的数据中获取信息； 4、有海量数据爬取经验者优先，有大数据量、大并发项目经验者优先，有互联网、电商平台爬取技术经验者优先； 5、具有搜索相关技术研发、数据挖掘、数据处理、自然语言处理、信息检索、机器学习背景者优先； 6、能接受大小周休息制度 薪资待遇10k-20k，视个人技术水平和工作能力而定。</t>
  </si>
  <si>
    <t>上海盛付通电子支付服务有限公司</t>
  </si>
  <si>
    <t>五险一金 绩效奖金 专业培训 补充医疗保险 补充公积金 免费班车 餐饮补贴 交通补贴 年终奖金 定期体检</t>
  </si>
  <si>
    <t>岗位要求： 1、 熟练掌握Objective-C，Swift，C/C++ 语言； 2、掌握常用的数据结构与常用算法； 3、熟悉HTTP、TCP/IP协议、Socket通信 ；熟悉Sqlite数据库，及SQL语句编写; 4、熟悉CocoaTouch，CoreData，Runtime，对iOS下的并行开发，网络管理，内存管理，消息通讯机制， 安全机制有自己的深入体会； 5、 熟悉HTML5、JS等相关技术； 6、熟悉encrypt/decrypt、graphics、animation，具有多种常用第三方库使用经验优先； 7、有服务端开发经验优先；  任职条件: 1、 本科以上学历，计算机相关专业； 2、两年以上IOS开发经验.</t>
  </si>
  <si>
    <t>iOS开发工程师-基础技术 (职位编号：33001)</t>
  </si>
  <si>
    <t>Remittance Officer</t>
  </si>
  <si>
    <t>六险一金 弹性工作 免费三餐 租房补贴 带薪休假 休闲下午茶 扁平管理 晋升空间 优厚薪资 五险一金</t>
  </si>
  <si>
    <t>1. 境内人民币及跨境人民币收付款的操作和审核，确保系统录入的正确性，熟悉CNAPS运行，确保每日业务高效正确及时处理； 2. 外币收付款的操作和审核，熟悉SWIFT各类支付报文核信息报文的处理，准确及时操作客户和行内相关部门的收付款； 3. AML疑似报文的处理，与行内反洗钱代表和合规小组沟通，与相应外币代理行协调，跟进所涉交易的进展； 4. 头寸报送管理和帐务核对管理，遵循行内流程报送统计各账户出入，做好各账户每日和每月RECON； 5. 协助新产品和新项目的开展上线，参与相应的流程制定和责任分工； 6. 按要求统计并提交监管部门要求的报表和数据； 7. 管理培训组内人员，确保新业务或要求的落实，优化修订现有流程； 8. 其他上级安排的工作。  职位要求： 1. 本科及以上学历，经济类相关专业毕业优先； 2. 具有3年及以上相关工作经验； 3. 具有英语六级证书优先，书面应用能力强； 4. 对银行相关的产品和服务有足够的认识； 5. 具有全面履行各项岗位职责的相应工作能力。</t>
  </si>
  <si>
    <t>IOS开发中级</t>
  </si>
  <si>
    <t>北京中体骏彩信息技术有限公司</t>
  </si>
  <si>
    <t>工作职责：1、iOS APP前端与后端设计与开发；2、协调APP与对应WEB应用、C/S应用相关开发。 岗位要求：1、大专及以上学历，有2年以上软件开发工作经验；2、熟练掌握Objective-C或swift以及在Xcode编码与调试；3、具有良好的编程思想，能够高效完成工作内容和承担较大工作压力；4、良好的团队合作精神和沟通技巧、有出色的领悟力与独立思考能力。  （此岗位属于外包形式工作  不能接受外包请勿头）</t>
  </si>
  <si>
    <t>五险一金 补充医疗保险 餐饮补贴 通讯补贴 交通补贴 绩效奖金 年终奖金 弹性工作 定期体检 专业培训</t>
  </si>
  <si>
    <t xml:space="preserve">  一、职位描述：     二、职位要求：   </t>
  </si>
  <si>
    <t>iOS开发工程师（平安城科）</t>
  </si>
  <si>
    <t>职责描述： 负责整个城科上级安排的IOS开发任务 任职要求： 1. 大专3年/本科3年以上经验； 2. 计算机相关专业； 3. 具备扎实的OC、swift编程能力，熟悉UI，对UIKit framework有清晰的理解，能熟练自定义控件以及动画效果； 4. 熟练掌握TCP、HTTP等网络传输协议，以及数据库、XML、JSON等常用技术； 5. 对移动产品有较强的敏感度以及热情； 6. 具有良好的团队合作精神以及积极主动的沟通意识；</t>
  </si>
  <si>
    <t>职责描述：
负责整个城科上级安排的IOS开发任务
任职要求：
1.    大专5年/本科5年以上经验；
2.    计算机相关专业；
3.    具备扎实的OC、swift编程能力，熟悉UI，对UIKit framework有清晰的理解，能熟练自定义控件以及动画效果；
4.    熟练掌握TCP、HTTP等网络传输协议，以及数据库、XML、JSON等常用技术；
5.    对移动产品有较强的敏感度以及热情；
6.    具有良好的团队合作精神以及积极主动的沟通意识；</t>
  </si>
  <si>
    <t>前端工程师(J10268)</t>
  </si>
  <si>
    <t>岗位描述 1、负责项目前期需求分析及方案设计； 2、对产品的整体系统架构负责，对产品的系统安全性设计负责，开发及相关设计文档编写； 3、负责搭建开发框架，确保系统的架构质量，进行架构设计并完成系统基础服务的开发、指导和培训工作； 4、指导开发实施，监管和调优性能，解决关键疑难技术； 5、参与制定设计及实现规范，指导设计、实现及部署工作； 6、负责对软件开发团队的技术指导，指导开发实施，监管和调优性能，解决关键疑难技术； 7、提供产品上线后的技术支持，协助解决系统运维问题。  任职要求 1、计算机相关专业本科及以上学历，五年以上开发经验； 2、 熟悉 Java 企业级应用技术和主流框架（Spring， SpringMVC，SpringBoot，Hibernate，Mybatis， Struts）,有源代码阅读经验优先，有二次开发经验优先； 3、精通大型数据库理论，具有ORACLE或MySql两年以上实践，熟悉主流数据库的分布式集群解决方案和技术实现原理； 4、具备需求分析和系统设计能力，能设计通用框架及应用模块； 5、精通Tomcat/Redis/Nginx等的配置和使用，熟悉Linux操作系统； 6、对其他开发语言（如C++、Python、Go等）有了解或使用经验者优先。</t>
  </si>
  <si>
    <t>IT运维岗（存储）</t>
  </si>
  <si>
    <t>1、依据产品需求完成高质量的跨终端Web的前端开发和维护； 2、对具体的产品进行性能优化，实现极致的页面加载、执行和渲染时间； 3、在理解前端开发流程的基础上，结合前端实际建立或优化提升工作效率的工具； 4、在理解产品业务的基础上，提升产品的用户体验，技术驱动业务的发展； 5、关注前端前沿技术研究，通过新技术服务团队和业务。 任职资格: 1、统招一本及以上学历，计算机相关专业，精通各种前端技术，包括HTML/CSS/JavaScript等等； 2、具备跨终端的前端开发能力，能解决各种兼容问题； 3、至少熟悉一门非前端的语言（Node/Java/PHP/C/C++/Python/Ruby）； 4、对前端工程化有一定了解，对React/Vue等组件化开发方式有了解； 5、对前端技术有持续的热情，个性乐观开朗，逻辑性强，善于和各种背景的人合作。</t>
  </si>
  <si>
    <t>五险一金 补充医疗保险 定期体检 带薪年假 节日福利</t>
  </si>
  <si>
    <t>1、 负责全国联通沃云各资源池磁盘阵列、分布式存储的验收、开通、维护等工作； 2、 负责资源池内磁盘阵列和光纤交换机的维护工作； 3、 协助解决用户在存储使用过程中遇到的问题，为用户提供技术支持； 4、 负责存储相关运维文档的撰写； 5、 负责存储专业的维护规程制定和运维统计分析工作； 6、配合其他专业完善监控、巡检、运维等相关工作。 人员要求  1、 计算机及网络等相关专业，本科及以上学历； 2、 2年以上存储运维相关工作经验，熟悉Redhat、CentOS、windows等操作系统； 3、 熟悉主流厂商服务器、磁盘阵列、存储交换机等相关产品，如：HPE、DELL、Netapp、华为、博科等； 4、 了解DAS、NAS、SAN等存储网络架构；熟悉存储光纤交换机配置；熟悉zabbix、nagios等监控软件的安装及配置； 5、 熟悉Ceph、Smartx等分布式存储，对虚拟化技术如Openstack、Vmware等有一定了解； 6、 熟悉使用Shell、Python、PHP等脚本语言之一，能独立编写； 7、 对工作认真负责，有良好的协作意识，可以在压力下工作，对各种突发故障即刻解决，做事细致谨慎；具备较强的沟通、合作能力，能适应7X24 h故障响应工作； 8、优先条件：具备主流存储设备厂商的认证资质；具备CEPH、GFS、HDFS、SWIFT分布式存储维护经验。</t>
  </si>
  <si>
    <t>岗位职责： 1，负责企业数据中心的数据库类服务（含NOSQL）的日常运维管理，包括但不限于：数据库服务器的部署安装、配置、启停管理、日常巡检、日志拉取、故障应急响应等； 2，根据其他部门提出的数据服务工单，快速予以支持和响应，包括但不限于：数据库性能调优、基础数据拉取服务等； 3，根据实际需要，快速开发相应的数据运维管理脚本、工具箱软件；不断改进提升数据库运维的自动化水平；   岗位要求： 1，本科或以上学历5年以上工作经验，软件工程，计算机相关专业； 2，精通linux 常用操作命令以及shell编程； 3，熟悉至少一门脚本编程语言，如python，ruby，PHP等； 4，熟悉常见的互联网数据库系统的部署、安装、配置、调优，如Mysql Server、MongoDB、Hadoop等； 5，熟悉常见的数据库运维软件或基础设施的使用，如Zabbix； 6，反应迅速，计算机操作技能比较熟练；</t>
  </si>
  <si>
    <t>岗位职责： 1、本科以上学历，计算机及相关专业； 2、熟悉MacOSX操作系统和XCode开发环境，熟悉iOS平台下的GUI设计和实现； 3、具备扎实的 Objective C、C/C++ 基础，熟悉Swift编程语言者优先； 4、熟悉iOS编程开发的常用技术，如framework技术，ARC技术，内存管理，MVC的设计模式，单例，Delegate和熟悉Notification消息机制； 5、有2年以上iPhone系统或苹果软件开发经验，至少参加过2个完整的手机应用开发项目，有团队协同开发经验，能够独立完成完整的功能模块的开发； 6、学习能力强，工作积极，具备较强解决问题的能力； 7、有一定的团队合作意识和责任感。</t>
  </si>
  <si>
    <t>验证工具开发工程师 (职位编号：Higon000790)</t>
  </si>
  <si>
    <t>恒宝股份有限公司</t>
  </si>
  <si>
    <t>五险一金 补充医疗保险 交通补贴 餐饮补贴 通讯补贴 弹性工作 定期体检 节日福利 生日party</t>
  </si>
  <si>
    <t xml:space="preserve">任职资格: 1、本科及以上学历，计算机相关专业；
2、2年及以上IOS开发经验；
3、精通OC，熟悉Swift;熟悉一些常用的系统组件和第三方控件，并对一些常用第三方控件源码较为了解；熟悉使用多线程；能够实现一些复杂IOS自定义控件；
4、熟悉面向对象编程，熟悉掌握常用的设计模式；、熟悉一些常用的网络协议(HTTP,HTTPS,TCP/IP)；
5、良好的编码习惯； </t>
  </si>
  <si>
    <t>1. 开发验证工具，用于在Bringup/Validation阶段验证ASIC芯片特性，支持验证平台和真实芯片上运行
2. 参与芯片的Bringup/Validation，提供验证工具支持，并协助解决ASIC/主板/固件等相关问题
3. 负责项目阶段的验证工具开发和执行
4. 提供内部和外部客户端的验证工具支持 1.熟悉计算机系统结构
2. 3年以上的嵌入式和固件开发经验，能够流畅与硬件/IP设计人员交互
3. 有较强的软件开发能力，对硬件有深入的理解。
4.熟悉Linux系统，熟悉Linux软件/驱动调试的方法和相关工具.
5.良好的C/C++开发能力,良好的调试能力
6.至少熟悉一种脚本开发语言(Bash/Perl/Python/Ruby等）
7.良好的沟通能力和团队协作能力，工作积极主动
8.良好的英语能力</t>
  </si>
  <si>
    <t>北京极致车网科技有限公司</t>
  </si>
  <si>
    <t xml:space="preserve">岗位要求： 1、大专及以上学历，计算机相关专业优先； 2、2年以上系统运维工作经验，有证券期货等金融行业经验者优先； 3、熟悉windows、linux操作系统； 4、熟悉shell脚本，熟练掌握python语言； 5、熟悉网络相关知识，熟悉交换机、路由器配置管理等； 6、良好的沟通表达能力，适应能力和学习能力。 上班地址：浦东新区宁桥路801号 </t>
  </si>
  <si>
    <t>带薪年假 五险一金 绩效奖金 节日福利 专业培训 补贴 年终奖金 团建聚餐 餐饮补贴</t>
  </si>
  <si>
    <t>岗位职责： 1、根据产品需求设计完成开发，按照预估计划完成工作进度，独立完成app上线工作； 2、优化代码的健壮性和延展性，对产品易用性、安全性、稳定性的升级和完善； 3、给予需求评估，告知开发性价比、难点与市场潮流样式功能； 4、与团队成员高效沟通，共同完成产品上线； 5、人员管理以及开发成员与任务的协调，项目开发过程问题的处理以及结果的承担。 岗位需求： 1、全日制统招本科及以上学历，3年以上ios平台开发经验，熟练掌握oc\Swift及设计思想； 2、对内存管理、对象生命周期有深刻理解与认识； 3、拥有良好的编码习惯，熟悉ios开发、测试、发布流程； 4、有多个完整的iOS项目经验，至少参加过一个完整的大型互联网应用开发； 5、对新技术新业务有强烈的好奇心、责任心强； 6、具有较强逻辑思维能力、表达能力； 7、良好的人员管理与项目管理能力。</t>
  </si>
  <si>
    <t>五险一金 弹性工作 定期体检 专业培训 绩效奖金 年终奖金 员工旅游</t>
  </si>
  <si>
    <t>1、负责企业数据中心的应用服务、基础设施服务等的日常运维管理，包括但不限于：生产环境设施资源管理、应用服务的构建、发布与部署、服务监控、日志巡查、故障应急抢险等； 2、根据其他部门提出的服务运维工单，快速予以支持和响应； 3、根据实际需要，快速开发相应的运维管理脚本、工具箱软件；不断改进提升生产环境运维的自动化水平；   任职要求： 1、软件工程，计算机相关专业本科或以上学历； 精通linux 常用操作命令以及shell编程； 2、熟悉至少一门脚本编程语言，如python，ruby，PHP等； 3、至少3年工作经验； 4、熟悉互联网分布式应用组件或软件的部署、安装、配置，如Springcloud、Nginx、Redis、MysqlServer、Zookeeper、MongoDB等； 5、熟悉常见的运维软件或基础设施的使用，如Zabbix、APM软件等； 6、熟悉常见的公有云的控制台管理，如阿里云、华为云等，熟悉VPC网段管理； 7、心态开放，反应迅速，计算机操作技能比较熟练；</t>
  </si>
  <si>
    <t>iOS开发工程师(J10605) (职位编号：J10605)</t>
  </si>
  <si>
    <t>五险一金 餐饮补贴 定期体检 绩效奖金 年终奖金 专业培训</t>
  </si>
  <si>
    <t>工作职责: 1、1年及以上手机、PAD应用实际开发经验； 2、熟悉iOS SDK，掌握Swift，熟悉XCode开发环境；; 3、熟悉IOS开发平台及框架原理，包括UI、网络、多线程; 4、具有较强的沟通能力，分析和解决问题的能力； 任职资格: 1、负责Iphone/Ipad客户端设计及开发； 2、对现有客户端的功能及实现进行维护及问题处理； 3、参与产品需求分析并提供解决方案;</t>
  </si>
  <si>
    <t>中间件工程师</t>
  </si>
  <si>
    <t>SAP 7x24运维管理工程师</t>
  </si>
  <si>
    <t>手机APP技术经理</t>
  </si>
  <si>
    <t>五险一金 弹性工作 交通补贴 餐饮补贴 通讯补贴</t>
  </si>
  <si>
    <t>一、岗位职责 1、  负责平台手机移动APP产品开发建设的技术管理工作； 2、  参与手机移动APP产品前期分析和设计工作，协助进行产品流程设计，编写相关文档； 3、  按照项目任务和项目计划，指导并参与到项目团队完成模块设计、编码和测试等； 4、  负责产品各阶段里程碑成果物的技术验收，以及上线产品的技术验收； 5、  负责产品运营期间的技术处理，包括问题受理、排查、指导项目团队修改、解决问题等； 6、  掌控平台手机移动APP的开发架构，发现和解决存在的技术问题； 7、  配合产品经理完成技术相关的任务目标。 二、任职要求 1、  统招本科及以上学历，计算机专业，两年以上iOS 开发工作经验, 两年以上Android开发工作经验； 2、  熟练掌握Object-C、Swift, 熟练Android平台UI开发, Android框架以及各种特性及相关开发工具; 3、  精通Android运行机制与架构，性能优化，多线程等开发，深入理解内存管理，多线程，Runtime，Runloop，网络编程等关键技术； 4、  具有组织协调能力，表达能力强，有良好的交流沟通、协调合作及总结汇报能力，具备良好的工作责任心、工作态度，具有良好的团队合作精神，能接受高强度的工作，工作态度积极乐观。 5、  有招投标行业经验或工程建设行业经验优先。 三、其他要求  上述专业人员经我公司笔试和面试考核满足要求者，试用期2个月，薪酬待遇可根据本人条件另行商议。</t>
  </si>
  <si>
    <t>一、职位职责: 1、负责平台7x24运维， 维护系统稳定； 2、负责平台流程化的事件处理和问题处理； 3、负责紧急事件处理，进行跨部门跨地域的沟通协调， 配合各方解决问题，并在事后进行技术层面上的归纳总结；持续改进， 提高平台的稳定性，更高效更快速的处理事件。 二、职位要求: 1、全日制本科及以上学历，计算机相关专业，至少3年以上同岗工作经验； 2、精通的英文书面及流利的英文口头表达能力； 3、逻辑思维清晰，具备良好的交流沟通能力、较强的问题分析和处理能力； 4、熟练掌握Unix/Linux系统操作，了解现代操作系统原理；具备编程能力，熟练掌握至少一门编程语言，如Go、Java、JavaScript、Ruby、Python等； 5、能够熟练使用多种关系数据库， 并具备大数据相关知识； 6、熟练掌握版本管理工具及其工具链，如Git、Gerrit； 7、具备基础网络知识和故障处理的相关经验(优先考虑)； 8、熟悉分布式系统和容器技术(优先考虑)； 9、具备Neo、OpenStack、Cloud Foundry或Kubernetes相关经验(优先考虑)。</t>
  </si>
  <si>
    <t>资深前端开发工程师（K12教育）</t>
  </si>
  <si>
    <t xml:space="preserve">岗位职责：  1.  负责新东方集团优能中学核心业务系统的设计与开发；  2.  Web应用的性能和稳定性持续改进；  3.  前端团队工程化体系建设、容器建设和Node应用框架体系建设；  4.  能够在团队中完成Code Review的任务，确保相关代码的有效性和正确性，并能够通过Code Review提供相关性能以及稳定性的建议；  5.  理解业务，识别需求，参与架构、系统、分析设计等多领域项目的相关技术的实践、应用和研发。  岗位要求：  1. 统招本科及以上学历，5年以上中大型互联网公司平台产品前端开发经验；  2. 精通各种前端技术（包括HTML/CSS/JavaScript等），熟悉ES6语法，具备跨终端的前端开发能力，熟悉网络协议（HTTP/SSL），熟悉常见安全问题和对策；  3. 熟练使用常见类库和框架，例如：React/Redux等，代码功底扎实；精通ES6及编写高质量的前端代码，熟悉性能调优；  4. 熟悉前端工程化与模块化开发，并有实践经验（如gulp/Webpack、Vue.js/React等）；  5. 至少熟悉一门非前端的语言（如Node.js/Java/PHP/C/C++/Python/Ruby等）；  6. 对前端技术有持续的热情，良好的团队协作能力，提升团队研发效率，实现极致性能，通过创新交互优化产品体验；  7. 熟悉Canvas动效&amp;WebGL3D以及各种传感器技术；  8. 关注前端技术发展，乐于学习分享，良好的沟通心态，能承受一定的工作强度。     </t>
  </si>
  <si>
    <t>五险一金 通讯补贴 定期体检 绩效奖金 交通补贴</t>
  </si>
  <si>
    <t xml:space="preserve">任职要求:  1、熟悉掌握iOS平台知识和Objective-C编程语言，有Swift实践经验者优先； 2、熟悉客户端常见架构，具备架构设计能力，至少主导过一个完整的应用技术框架搭建、关键技术选型工作； 3、熟悉大前端技术融合，对Android、前端、RN/Weex、Flutter等有深入研究或实践经验者优先； 4、熟悉后端技术和具备后端开发经验，具备前后端整体技术方案思考能力者优先； </t>
  </si>
  <si>
    <t>图形芯片验证资深工程师 (职位编号：000760)</t>
  </si>
  <si>
    <t>Android驱动工程师</t>
  </si>
  <si>
    <t>上海乐野网络科技有限公司</t>
  </si>
  <si>
    <t>五险一金 补充医疗保险 补充公积金 弹性工作 年终奖金 绩效奖金 专业培训 定期体检</t>
  </si>
  <si>
    <t xml:space="preserve">任职要求： 1. 正规院校本科以上学历，电子、通信、控制和计算机等相关专业毕业 2. 3年以上工作经验 (5年以上优先) 3. 精通C，Python语言以及常用的数据结构、算法和操作系统，熟悉SPI、I2C等通信协议 4. 熟悉Linux BSP、Linux内核驱动编程、架构，具有传感器驱动开发、移植经验 5. 熟悉Android开发平台的搭建，具有Android下驱动、系统、核心模块开发移植经验 6. 能独立编写、移植或修改驱动程序、熟练掌握Android底层常用调试手段；  工作职责： 1) 负责Android终端设备驱动的开发与调试。 2) 负责手机、平板、等设备的底层的性能优化、功耗优化、稳定性优化工作。 3) 与硬件人员配合，进行硬件驱动程序的联合调试。 </t>
  </si>
  <si>
    <t>1. 根据设计规格，提取功能点和测试点，设计和编写测试用例，完成验证计划编写
2. 理解芯片和模块功能，开发直接和随机测试激励，开发各种monitor和checker ，BFM以及assertion
3. 调试各种testench和testcase 失败案例,与设计工程师一起修复并验证bug
4. 执行验证计划，进行回归测试，确保代码覆盖率和功能覆盖率达到tape out要求
5. 维护并改善testbench和验证流程，评估或采用最新工具和方法
6. 协助软、硬件设计人员开展软、硬件相关调试工作 1. 电子工程、微电子或相关专业，本科或硕士3年以上相关工作经验
2. 熟练掌握Verilog, SV, C/C++, SystemC等语言
3. 熟悉testbench结构和验证方法学，比如UVM，OVM或VMM
4. 熟悉ASIC验证流程和常用EDA仿真、调试工具
5. 较强的script能力，比如Perl, Python, Ruby，Unix Shell,或相关语言
6. 参与过大规模并行运算验证，大型Server级芯片验证，多核CPU，GPU或AI芯片验证经验者优先
7. 熟悉performance verification, power verification 优先
8. 较强的解决问题能力，良好的沟通能力和团队协作能力
9. 良好的英文文档阅读与撰写能力</t>
  </si>
  <si>
    <t>北京致医健康信息技术有限公司</t>
  </si>
  <si>
    <t>岗位职责： 1、负责IOS音视频客户端相关产品的架构、设计、优化； 2、负责基础库、框架、关键模块的技术选型、开发和改进； 3、配合产品经理、UI设计师，完成客户端应用的需求分析、产品设计； 4、对新技术进行调研，将新技术分享并应用到现有产品开发中； 5、根据开发过程中的体验对产品提出改进建议； 任职要求： 1、3-5年以上iOS开发经验，主要参与iOS客户端核心模块开发，适配等工作，具有IOS手机及IPAD的开发经验； 2、深入理解Objective-C/Swift以及运行时和内存管理原理，具备较强的的开发、调试、性能优化能力； 3、持续不断地进行技术改进和优化，降低crash率，并协调处理移动App的异常； 4、熟悉 iOS 框架及各种特性，熟练使用iOS的各种UI组件并了解其内部原理； 5、善于沟通与分享，表达和逻辑思维能力、能够积极推动项目，最好熟悉Scrum等敏捷开发模式； 6、有视频类应用， H5开发 ，ionic开发经验者优先。 工作地址北京市北京经济技术开发区地泽北街1号</t>
  </si>
  <si>
    <t>Siebel CRM 助理顾问</t>
  </si>
  <si>
    <t xml:space="preserve"> 岗位职责： 1、负责企业内部Oracle Sieble CRM、采购电商等系统日常运行维护和管理； 2、负责上述负责系统的性能优化、问题解决； 3、负责上述负责系统安装配置、升级、迁移等技术工作； 4、领导交派的其他任务。  任职要求： 1、计算机或信息管理相关专业毕业，1年以上工作经验； 2、熟悉weblogic、Apache、tomcat、Nginx等软件的安装配置、优化升级、集群搭建等工作； 3、熟悉racle Sieble CRM，Ruby on Rails将优先考虑； 4、熟悉Windows、Linux等主流操作系统； 5、具有踏实的工作态度和强烈的工作责任心、有良好的学习能力和独立分析问题能力、良好的沟通能力和团队合作精神。    </t>
  </si>
  <si>
    <t>五险一金 交通补贴 弹性工作 绩效奖金 年终奖金</t>
  </si>
  <si>
    <t>1、负责产品需求的测试设计和测试方案、测试用例编写 2、负责产品自动化测试和自动化测试脚本的开发 3、负责产品的性能、高可用、安全性测试 4、负责测试工具平台的维护和开发 岗位要求： 1、计算机或相关专业本科以上学历 2、精通测试理论、测试技术和开源的测试框架、如RobotframeWork、Jmeter等 3、熟悉Python、Java、shell等一门编程语言 4、熟悉Linux操作系统，并熟悉常见的操作命令 5、熟悉MySql等数据库 6、有一定功能测试、自动化测试经验和性能测试经验或者安全测试经验 7、熟悉虚拟化、互联网、大数据等业务者优先 8、善于思考，主动积极，沟通能力强，有良好的团队精神，能够承担压力。 9、善于学习、有意愿钻研新技术并在工作中应用。</t>
  </si>
  <si>
    <t>职位描述： 1. 搭建IOS应用架构，提交IOS系统技术方案； 2. 组织编写全面软件工程文档； 3. 独立完成IOS移动互联网客户端软件的开发及维护； 4. 负责移动App产品的开发与维护， 5. 负责核心业务和技术组件的编码实现； 6. 负责管理产品生命周期，跟踪、分析产品使用情况；及时提供产品维护支持，不断优化产品； 7. 熟悉IOS平台的网络框架及其他各类API； 8. 配合项目经理进行项目分析、技术研讨，实行技术方案的整合； 9. 研究新技术，满足产品要求； 10. 完成领导分配的其他工作。 任职要求： 1. 计算机科学或相关技术专业，文学或理学学士学位及以上； 2. 4年以上IOS平台研发经验，1年以上Swift开发经验； 3. 精通IOS开发工具和相关开发测试工具的使用，熟悉各个不同版本IOS的特点； 4. 精通IOS相关开发、调试、优化；对性能优化、内存优化、安全和动画框架有较多工作经验； 5. 精通常用软件架构模式，熟悉各种算法与数据结构，多线程，网络编程； 6. 精通IOS SDK中各种常用UI组件，熟悉APNS、SQLite、Auto Layout； 7. 对APP性能检测、Crash方案、无埋点方案有一定的认知； 8. 对APP架构、解耦方案等有一定的认知； 9. 能熟练查阅英文资料，如 Apple 官方文档、StackOverflow等； 10. 具备良好的英文读写及应用能力； 11. 性格开朗，具有良好的及沟通能力。 优先录用： 1. 大学英语CET6及以上； 2. 较强的逻辑思维能力，自驱力强，主动性强。</t>
  </si>
  <si>
    <t>资深测试开发工程师/测试架构师</t>
  </si>
  <si>
    <t>Mac端开发工程师</t>
  </si>
  <si>
    <t>思睿嘉得（北京）信息技术有限公司</t>
  </si>
  <si>
    <t>工作职责: 根据业务团队需要建设自动化测试管理平台，为业务测试团队提供高效的自动化测试平台，提升业务端测试效率； 搭建微服务测试平台、组件化测试平台，建立后端服务测试体系，提高服务端测试效率； 开发和维护持续集成工具平台，建立自动化运维体系，提高公司整体研发效率； 开发和维护测试管理工具，完善各类质量数据监控和报表工具，提高质量管理效率； 测试技术预研，在适合的项目实施技术创新，高效解决项目质量和效率问题。 任职资格: 计算机相关专业全日制本科以上学历； 互联网行业软件相关工作经验工作5年以上，测试开发工作3年以上经验； 精通Java、ruby、python等开发语言，熟悉Linux系统编程； 理解白盒测试方法，掌握各类测试工具的使用方法，熟悉各类测试框架和开源工具，有工具平台开发经验优先； 了解DevOPS理念和方法，熟悉Jenkins等部署工具，有过相关工具平台开发实施经验； 较强的学习能力，能够快速掌握新技术并运用于实际问题。</t>
  </si>
  <si>
    <t>Symbio</t>
  </si>
  <si>
    <t>五险一金 补充医疗保险 免费班车 员工旅游 定期体检 弹性工作</t>
  </si>
  <si>
    <t>前端开发工程师（FXC） (职位编号：分形场实验室)</t>
  </si>
  <si>
    <t xml:space="preserve"> 工作职责  - 负责冠寓 iOS 客户端相关产品的开发与维护，可独立完成模块开发 - 能持续优化 iOS 客户端产品，提升质量和性能 - 解决研发过程中遇到的关键问题和技术难题  职位要求  - 3 年以上 iOS 应用开发经验，有良好的计算机基础知识，了解常用的数据结构及算法 - 熟悉 Swift，Objective-C 程序开发，能熟练使用 Swift 语言 - 熟悉 HTTP，HTTPS，TCP 等网络协议，熟悉 REST 规范 - 根据项目任务独立完成软件高质量编码、测试工作 - 工作踏实认真，在意细节，有责任感，有团队合作意识 - 有完整 Swift 项目开发经验者优先，主导或参与过中大型项目者优先</t>
  </si>
  <si>
    <t>网思科技股份有限公司</t>
  </si>
  <si>
    <t>弹性工作 通讯补贴 绩效奖金 员工旅游 年终奖金 餐饮补贴 节日福利 周末双休 包吃 带薪年假</t>
  </si>
  <si>
    <t>北京智驾出行科技有限公司</t>
  </si>
  <si>
    <t>1、根据业务需求，基于平台进行应用程序开发； 2、根据产品功能模块设计，编码实现各模块功能，并确保开发质量； 设计良好的代码结构和编写高质量的代码，不断迭代重构。 ios任职条件： 1、本科及以上学历，3年以上ios开发经验； 2、掌握object-c，swift语言，了解语言的特性； 3、了解线程的概念和在ios下对线程操作的几个方式，比如GCD； 4、熟练掌握系统提供的控件的使用方法和对CAlayer的理解； 5、对runLoop有一定的理解 6、对网络开发和内存管理有一定的开发经验。 7、对一些三方SDK的使用有了解的优先，比如高德SDK等。</t>
  </si>
  <si>
    <t>高级量化策略开发员/数据分析师 (职位编号：QT001)</t>
  </si>
  <si>
    <t>上海靖奇投资管理有限公司</t>
  </si>
  <si>
    <t>五险一金 绩效奖金 弹性工作 午餐补贴 年终奖金</t>
  </si>
  <si>
    <t>1. 协助股票/期货量化策略开发，建设和维护； 2. 整理和清洗金融产品相关的数据，对各种相关数据进行收集、整理、建模、分析、回测；  能力要求： 一、一本大学硕士及以上学历，数学物理,统计,计算机等理科专业，0-1年工作经验；本科学历能力出众者也可录取。 二、至少熟练运用一种统计语言，比如R/PYTHON/MATLAB，熟练C++或Java程序开发优先. 三、具有良好的数理思维能力,对数据处理和分析工作有热情 四、有一定开发量化策略经验者优先。 五、对机器学习有基础者优先。  薪资：底薪+奖金</t>
  </si>
  <si>
    <t>高级前端开发工程师（SCM）</t>
  </si>
  <si>
    <t>25-45万/年</t>
  </si>
  <si>
    <t>1.二年以上iOS客户端开发经验；经历过APP研发的完整周期；熟悉iOS系统平台，掌握OC和Swift，熟悉APP开发常用开源库；熟练掌握iOS工程管理、构建打包、发布等完整流程；掌握iOS调试工具，具有快速分析和定位问题的能力；【必备】 2.掌握网络基础知识，具有跨平台开发经历； 3.具备良好的学习能力，强烈的责任心和主动意识； 4.具备良好服务意识、沟通和问题分析能力，帮助产品在客户侧进行实施、落地和维护，能接受出差 5.技能上优先招聘有中间件、大数据方向开发/测试/运维经验的</t>
  </si>
  <si>
    <t>工作职责： 1. 负责SCM前端相关架构设计及基础模块功能编写； 2. 了解前沿技术发展，制定产品发展方向； 3. 指导，培训团队成员，并带领团队成员完成制定的工作目标。  任职要求： 1. 本科及以上学历，计算机相关专业； 2. 熟练掌握HTML/CSS/ES6/7等前端基本技术； 3. 精通webpack、gulp等构建工具配置和使用，掌握vue, react, angular中的一种或几种； 4. 有一定的前端架构经验，掌握常用的设计模式 熟悉nodejs； 5. 至少熟悉一门非前端的语言（如Java/C#/PHP/C/C++/Python/Ruby）； 6. 善于与他人沟通、合作，具有团队精神，责任心强，有良好的英文阅读能力，良好的自学能力，对前端技术有持续的激情，并能适应高压力下工作； 7. 有接触过家装并且有相关开发经验者优先。</t>
  </si>
  <si>
    <t>信审经理</t>
  </si>
  <si>
    <t>上海小牛互娱智能科技有限公司</t>
  </si>
  <si>
    <t>做五休二 周末双休 五险一金 节日福利 绩效奖金</t>
  </si>
  <si>
    <t>1、及时了解最新政策及行业发展动态，加强业内交流，并对业务团队在业务风险控制方面给予必要的指导；
2、负责公司客户资料的审核，确保资料真实、合规、完整，筛选优质客户；
3、负责公司信贷项目的风险评析工作，包括对企业和个人的进行全方面调查及跟踪，及时发现潜在风险；
4、对业务操作提出合理化建议，准确定位目标客户，制订风险控制方案，做好项目全过程风险控制。
【任职资格】：
1、具有本科及以上学历，具有个人信贷审批和风险管理相关工作经验；
2、20人以上团队管理经验2年，或具有5年以上电核或信用卡中心等风控工作经验者优先；
3、具备信息采集、客户信息核实、风险侦测等能力，对业务数据敏感，能熟练使用SQL、SPSS、Python的优先；
4.良好的沟通协调能力，工作严谨细致，保密意识高，原则性强，责任心强，能有优秀的逻辑分析能力，具备谨慎细致的信审特质。</t>
  </si>
  <si>
    <t>Platform Engineer系统工程师</t>
  </si>
  <si>
    <t>五险一金 补充医疗保险 餐饮补贴 交通补贴 弹性工作 定期体检</t>
  </si>
  <si>
    <t>【岗位职责】 1、搭建iOS应用构架，提交iOS系统技术方案；? 2、独立负责完成iOS移动互联网客户端软件的开发维护；? 3、配合项目经理进行项目分析，技术研讨，实行技术方案的整合； 4、研究新技术，满足产品要求；? 5、进行iOS技术文档编写；? 6、完成领导分配的其他工作。  【任职要求】 1、要求统招本科（含）以上学历，计算机或相关专业； 2、具备两年以上iOS平台实际开发经验，扎实的C/C++、Objective C 、swift语言编程基础 ，熟悉iOS应用开发框架和界面开发规范，有完整的项目经验、能独立开发高性能的iOS应用，熟悉AppStore上架流程和规则； 3、熟悉第三方库、精通多线程、HTTP协议及Socket等相关编程技术； 4、熟悉IOS、Mac OS X、Linux、Unix操作系统，良好的英文水平，能快速阅读和理解英文技术文档； 5、具备良好的面向对象编程设计能力和规范的软件文档能力； 6、良好的沟通和团队协作能力。</t>
  </si>
  <si>
    <t xml:space="preserve">   作为平台系统工程师（Platform Product Engineer）， 你将参与对ASML世界领先的计算光刻软件平台系统的产品设计工作，以支持ASML软件产品一贯的高效性，准确性；你将与全球各地的知名半导体企业客户研究讨论，为客户提供高质量的技术支持，并把客户的需求转变为产品的设计，成客户与研发直接的关键桥梁；你将参加系统和平台相关的各种先进技术的研究，例如高性能运算集群（HPC）, 机器学习（Machine Learning），分布式运算（Distributed Computing）等，并应用于ASML产品的过程。 岗位要求 计算机，电子工程等理工相关专业，硕士及以上学历 熟练掌握Linux操作系统服务器使用，配置和优化技术，熟悉数据库。 至少熟练掌握一种脚本语言（python、perl、ruby、shell等），能根据客户需求快速开发相应脚本 了解分布式计算系统 具备良好的分析解决问题能力和团队合作能力，具有良好的学习能力，对新技术有很强的求知欲望，关注用户体验； 良好的英语听说读写能力。</t>
  </si>
  <si>
    <t>存储运维工程师</t>
  </si>
  <si>
    <t>中申（上海）管道工程股份有限公司</t>
  </si>
  <si>
    <t>SAP云平台运维工程师（7X24）</t>
  </si>
  <si>
    <t xml:space="preserve">1、 负责全国联通沃云各资源池磁盘阵列、分布式存储的验收、开通、维护等工作； 2、 负责资源池内磁盘阵列和光纤交换机的维护工作； 3、 协助解决用户在存储使用过程中遇到的问题，为用户提供技术支持； 4、 负责存储相关运维文档的撰写； 5、 负责存储专业的维护规程制定和运维统计分析工作； 6、配合其他专业完善监控、巡检、运维等相关工作。  任职资格要求（存储）： 1、 计算机及网络等相关专业，本科及以上学历； 2、 2年以上存储运维相关工作经验，熟悉Redhat、CentOS、windows等操作系统； 3、 熟悉主流厂商服务器、磁盘阵列、存储交换机等相关产品，如：HPE、DELL、Netapp、华为、博科等； 4、 了解DAS、NAS、SAN等存储网络架构；熟悉存储光纤交换机配置；熟悉zabbix、nagios等监控软件的安装及配置； 5、 熟悉Ceph、Smartx等分布式存储，对虚拟化技术如Openstack、Vmware等有一定了解； 6、 熟悉使用Shell、Python、PHP等脚本语言之一，能独立编写； 7、 对工作认真负责，有良好的协作意识，可以在压力下工作，对各种突发故障即刻解决，做事细致谨慎；具备较强的沟通、合作能力，能适应7X24 h故障响应工作； 8、优先条件：具备主流存储设备厂商的认证资质；具备CEPH、GFS、HDFS、SWIFT分布式存储维护经验。 </t>
  </si>
  <si>
    <t>工作内容：
1. 负责数据库的架构设计，完成数据库的搭建、系统调试、实施和维护；
2. 负责建立和维护数据库技术标准规范，根据项目要求编写技术文档；
3. 配合项目经理规划设计与实施数据库应用；
4. 能独立完成行业用户数据架构的调研、梳理工作； 5. 上级安排的其他工作；
？
任职要求：
1. 计算机、软件、通信、数学等相关专业本科及以上学历；从事数据库或相关工作二年以上；
2. 熟练掌握C/C++/JAVA/python/shell中一种及以上编程语言；
3. 熟悉SQL Server和Linux，熟悉MySQL、PostgreSQL、Oracle、DB2、Sybase等应用优先考虑；
4. 对数据敏感，思维逻辑清晰，严谨细致，良好的分析能力、沟通能力和文字表达能力；
5. 学习能力和主动性强，有钻研精神,责任心强，；  工作地点：上海市闵行区东川路555号紫竹信息数码港</t>
  </si>
  <si>
    <t>职位职责: 1、负责平台7x24运维，维护系统稳定； 2、负责整个平台的发布和配置,监测平台组件和资源； 3、负责平台的容量管理和资源管理； 4、负责整个平台的生命周期管理,包括平台定期升级,补丁,紧急修复； 5、负责平台运维自动化,负责变更管理及实施； 6、负责平台租户创建及资源调配； 7、和整个运维团队和开发团队共同解决复杂问题。  职位要求: 1、本科及以上学历，计算机相关专业； 2、良好的英文阅读能力； 3、逻辑思维清晰，交流顺畅； 4、具备较强的问题分析和处理能力； 5、熟练掌握Unix/Linux系统操作，了解现代操作系统原理； 6、熟悉YAML以及JSON, 能够熟练使用VI/VIM或EMACS； 7、熟悉关系型数据库；熟悉分布式系统和容器技术； 8、具备基础网络知识和故障处理的相关经验； 9、具备编程能力，熟练掌握至少一门编程语言，如Go、Java、JavaScript、Ruby、Python等； 10、具备公有云、OpenStack、Cloud Foundry或Kubernetes相关经验(优先考虑)； 11、具备ELK、InfluxDB、Grafana、Concourse、Terraform、Jira、Confluence一种或多种使用或开发经验(优先考虑)。</t>
  </si>
  <si>
    <t>IP Design Verification Engineer</t>
  </si>
  <si>
    <t>2.2-3.3万/月</t>
  </si>
  <si>
    <t>五险一金 免费班车 年终奖金 弹性工作 补充公积金 交通补贴 通讯补贴</t>
  </si>
  <si>
    <t xml:space="preserve">Job Summary:    ・       Long lead interconnection IP Shim/Container/Combo-Whacker level test-bench building, test-case debugging.  ・       Ethernet IP test-bench maintenance and updating, to support new feature.  ・       Long lead interconnection IP and Ethernet IP validation support.  ・       Verification environment efficiency improvement.    Job Responsibilities:    ・       Participate long lead interconnection IP specification review, test-plan development, test-bench building, test-case debugging and RTL bug tracking.  ・       Support IP to SoC level integration, support Combo-Whacker level test-bench and test-case develop.  ・       Co-work with Architect team and DE team to deliver IP@SoC milestones on time with good quality.      </t>
  </si>
  <si>
    <t>量化策略研究员</t>
  </si>
  <si>
    <t>宁波梅山保税港区九斗投资管理有限公司</t>
  </si>
  <si>
    <t>五险一金 年终奖金 专业培训 做五休二</t>
  </si>
  <si>
    <t>5.熟悉场外期权市场，对期权定价和对冲有自己的想法是加分项</t>
  </si>
  <si>
    <t>中级备份运维工程师</t>
  </si>
  <si>
    <t xml:space="preserve">计算机及网络等相关专业，本科及以上学历 </t>
  </si>
  <si>
    <t>Ruby Developer-SAP Jam</t>
  </si>
  <si>
    <t>About the Role As a Software Engineer on the SAP Jam New Solutions Development team, you will be on one of the teams that develop SAP Jam, SAP’s social business collaboration cloud solution with over 12 million users and many large corporate customers.  The successful applicant will: Duties &amp; Responsibilities: Skills &amp; Qualifications:</t>
  </si>
  <si>
    <t>源代码静态分析高级工程师</t>
  </si>
  <si>
    <t xml:space="preserve">岗位职责： 参与公司源代码静态分析产品核心引擎的设计和开发。 任职要求： 1、 本科及以上学历，计算机相关专业，计算机基础知识扎实； 2、 有编译器或静态分析工具研究经验者优先； 3、 熟悉程序分析理论优先； 4、 熟练掌握C/C++/JAVA/Python中至少一种。 </t>
  </si>
  <si>
    <t>移动端高级工程师（智能制造方向）</t>
  </si>
  <si>
    <t>北京精益汇智科技有限公司</t>
  </si>
  <si>
    <t>五险一金 交通补贴 餐饮补贴 年终奖金 弹性工作 股票期权 定期体检</t>
  </si>
  <si>
    <t xml:space="preserve">您的工作  我们希望您 </t>
  </si>
  <si>
    <t>1111YZ-运维开发工程师（智慧城市） (职位编号：1111YZ)</t>
  </si>
  <si>
    <t>五险一金 带薪年假 绩效奖金 节日福利 定期体检</t>
  </si>
  <si>
    <t>深度学习工程师 岗位职责： 基于计算机视觉的实时检测环境下深度学习应用开发。  岗位要求： 1. 深度学习/机器学习/图像处理等相关专业本科及以上学历； 2、具有一年及以上深度学习工作经验。 3. 在数学、深度学习、模式识别、计算机视觉等方面有扎实研究基础，在2D/3D图像识别/异常检测等方面有一定经验； 4. 对当下主流深度学习算法，如YOLO, SSD，RCNN，DenseNet, MobileNet, 以及对GAN/RNN/VAE/ITree等相关算法有深入了解与应用。 5. 熟悉并能运用tensorflow, caffe, pytorch等深度学习框架。 6. 熟练使用python/C及Linux系统。 7. 有开源项目经验，在kaggle，天池等各大比赛取得良好结果者优先。 8. 有较强的文献阅读和算法实现能力，有良好的团队合作和沟通能力者优先。</t>
  </si>
  <si>
    <t>广东万城万充电动车运营股份有限公司</t>
  </si>
  <si>
    <t>研发经理（互联网B2B/行业龙头）</t>
  </si>
  <si>
    <t>北京瑞达恒建筑咨询有限公司广州分公司（RCC Group）</t>
  </si>
  <si>
    <t>新能源 交通/运输/物流</t>
  </si>
  <si>
    <t>补充医疗保险 五险一金 绩效奖金 周末双休 年终奖金 弹性工作 股票期权 员工饭堂</t>
  </si>
  <si>
    <t xml:space="preserve">1.主要负责Android开发或IOS开发 2.并参与APP应用的需求分析、概要设计、编码、测试、部署上线等工作；   任职要求：  1.本科或以上学历，计算机相关专业，有Android开发经验且有前端开发经验或IOS开发经验； 2.精通开发技术ES6, Type Script, Coffee Script等开发语言，vuejs相关生态、react相关生态等技术栈； 3.精通Object-C或swift开发语言及iOS开发， 或精通Java语言及Android开发； 4.精通Webpack、gulp等前端构建技术； 5.精通Mysql, 精通前端h5，有混合开发经验。 6.了解Weex或React Native等本地渲染技术，有实际开发经验优先； 7.了解APP设计和开发流程； 8.能够独立完成对产品需求的分析、设计、规划、任务分配、验收等工作；  </t>
  </si>
  <si>
    <t>周末双休 带薪年假 五险一金 全勤奖 节日福利 餐饮补贴 海外游 补充医疗保险</t>
  </si>
  <si>
    <t>1、 主持并带领团队参与公司项目的设计、研发、发布，确保项目的代码质量、按时完成率、用户满意度达到预计目标；确保所负责系统的持续稳定运行，牵头组织处理各类突发状况； 2、 按公司、部门要求，实施员工招聘工作，按计划完成招聘指标；落实人才培养、技能培训，提升团队整体工作效率；做好员工关怀工作，确保团队人员稳定； 3、 对新技术持续探索，在团队中组织分享和推广； 4、 在工作中探索适合部门发展的各类制度，形成制度文档并落实推广、持续跟踪； 5、 代表开发团队进行跨部门的需求沟通，解决业务部门提出的各种问题，参与公司技术层面对外的交流、展示、推广、协作； 6、 向员工正确传递公司的价值观、愿景、目标、文化。  任职资格： 1、 3年以上Web B/S软件开发经验，1年以上技术团队管理经验； 2、 丰富的Web应用或移动应用开发经验，精通面向对象编程，至少精通一门通用语言（Ruby、Python或Node.js优先），并熟悉对应的Web开发框架（Rails、Django、Express等）; 3、 熟悉大型数据库（Oracle、MySQL、PostgreSQL）的开发、配置、维护、性能优化； 4、 精通HTML/XHTML、DIV+CSS、JavaScript等基础前端技术，熟悉jQuery、Bootstrap等前端框架； 5、 较强的总结能力、书面表达能力、逻辑思维能力以及较强的分析和解决问题的能力； 6、 具有一定的英语水平，能够阅读英文技术文档，在团队中对新技术进行培训及带领团队进行技术攻关； 7、 熟悉各种Web缓存技术，熟悉大型网站构架和性能优化,有独特的见地及整体架构设计能力，有成功的网站整体架构设计经验优先； 8、 较强的团队合作意识和驱动力，心智成熟，性情稳重； 9、 有丰富的项目管理经验者优先；有个人网站、blog、Github主页或类似的web开发作品者优先。  【RCC的有什么福利】 我们坚信福利就是员工的战斗力！： 1、购买“五险一金”，每年享受健康体检； 2、除了所有正常法定节假日以外，每年享受带薪年假7天，普通员工最高可以享受10天年假，同时享有带薪福利病假； 3、奖项丰富：年终奖、忠诚员工奖、业务精英奖、优秀员工奖、园丁奖、全勤奖、人才推荐奖； 4、福利多多：过节礼品、生子礼品、生日礼品、下午茶； 5、丰富多彩的员工活动：业务精英海外游（新加坡、普吉岛、韩国都留下我们的足迹）、部门活动、半年度旅游或者拓展、RCC活动日、年夜饭晚会及抽奖、优秀员工表彰等； 6、人性化关怀，为优秀员工的父母寄送感恩礼品，为女员工提供哺乳间，贴心！！ 7、每周五天八小时，周末双休，上午9:00-下午6：00； 8、公司额外提供员工补充医疗保障计划；  RCC晋升渠道 专业路线：成长为资深的专业人员，从初级到高级，最终成为行业专家； 管理路线：基层员工→新员工导师→储备干部→团队主管→部门经理→部门总监 多维路线：“溪流计划”，优秀的人员也可向其他部门流动转岗，实现多方向发展；  RCC官网：http://www.rccchina.com/cn/RCC产品介绍――工程信息：http://www.rccchina.com/services/company_videos_show?show=1RCC产品介绍――慧讯网：http://www.rccchina.com/services/company_videos_show?show=2RCC客户评价：http://www.rccchina.com/cn/support/testimonial/RCC瑞达恒全国各分公司年会：http://www.rccchina.com/news/news_show_list?id=1294RCC瑞达恒十周年庆典：http://www.rccchina.com/news/news_show_list?id=1411工作地址上海 - 黄浦区 - 人民广场 - 延安东路550号海洋大厦807-816室</t>
  </si>
  <si>
    <t>交易研究员</t>
  </si>
  <si>
    <t>上海际丰投资管理有限责任公司</t>
  </si>
  <si>
    <t>产品策划总监/经理</t>
  </si>
  <si>
    <t>iOS开发工程师（五险一金+绩效+年终奖）</t>
  </si>
  <si>
    <t>广州爱迅信息技术有限公司</t>
  </si>
  <si>
    <t xml:space="preserve"> 岗位职责  任职要求 1、大专以上学历，大型公司产品经理从业经历，有食品行业从业经历者更佳 2、擅长产品规划、策划，并有良好的产品推广执行能力 3、优秀的沟通能力、书面表达能力与跨部门联合能力  应聘求职  如果您对以上这份工作感兴趣，请直接将简历发送给Ruby LI 李小姐 联系电话：15059734916   邮箱：ruby.li@jxhrcn.com  </t>
  </si>
  <si>
    <t>【开发工作理念】 爱迅力求开发出引领行业进步的产品，我们不断探索更好更先进的技术，为用户提供性能稳定、体验良好的产品；  【如果你】 2、严谨和追求极致的精神，渴望能够开发出优质、稳定的软件产品 3、善于团队协作，能够与团队合力开发出优秀的产品。  【工作职责与要求】 1、熟悉Objective-C或Swift开发语言，IOS体系架构及常用框架； 2、熟悉iOS开发常用设计模式、多线程编程、数据持久化、网络通信、动画效果实现、界面布局设计、XML/JSON解析、封装自定义控件等方面知识，有主流开源组件使用经验； 3、对runtime，GCD，KVO，Block等有一定程度上了解，熟悉iOS内存管理机制，对程序性能优化，内存优化有一定的经验； 4、熟悉一种以上混合App开发技术，熟悉使用html、css、js； 5、能够正确理解产品需求，独立完成IOS平台应用开发；</t>
  </si>
  <si>
    <t>医学图像处理</t>
  </si>
  <si>
    <t>北京神州天脉网络计算机有限公司</t>
  </si>
  <si>
    <t>五险一金 交通补贴 通讯补贴 餐饮补贴 年终奖金 定期体检</t>
  </si>
  <si>
    <t>从事医学图像处理交叉领域的算法研究与应用。 岗位要求： 1、获得计算机或相关专业硕士及以上学位，在医学影像或病理图像方面有相关软件算法开发经验者优先。 2、有扎实的计算机科学专业基础知识，能够把握相关领域的国际前沿发展趋势，已发表一定数量和质量的科研论文，或申请有技术发明专利，对科研有浓厚兴趣，或参与过相关系统的研发。 3、熟悉图像处理、计算机视觉、机器学习（特别是深度学习）等方向的一项或几项。 4、具有较强的编程开发能力，能够熟练运用Python、Matlab、OpenCV或C/C++等语言的一项或几项开发程序。  5、具有独立工作能力，良好的团队合作意识，较强的沟通能力，以及敬业和钻研精神。</t>
  </si>
  <si>
    <t>东方启音言语治疗（中国）有限公司</t>
  </si>
  <si>
    <t>教育/培训/院校 医疗/护理/卫生</t>
  </si>
  <si>
    <t>1.参与需求分析，按照需求及规范完成软件设计、开发、集成、维护等工作。 2.参与开发团队建设，开发生产力工具，不断提高团队生产力。  3.学习新技术、攻克技术难点，并不断迭代完善原有的代码及系统。 4.保持对技术的热情，坚持自己的见解同时，包容其他人的想法。 任职要求： 1.本科以上学历，计算机相关专业。 2.具有扎实的编程基础、良好的设计能力和编程习惯。 3.熟悉Object-C/Andriod SDK, 熟悉Swift优先。 4.有三年以上的IOS/ Android 开发经验，能独立完成IOS/Android app的开发与发布工作。 5.至少熟悉一种hybird app的技术栈及了解其原理和实现细节，有hybird app开发经验。 6.有web或后端开发经验，对算法、数据结构有一定了解者优先。 7.具有良好的学习能力、沟通能力，适应工作压力。 8.已有发布应用者优先。</t>
  </si>
  <si>
    <t>资深数字设计工程师</t>
  </si>
  <si>
    <t>岗位职责： 1、负责数字电路前端设计和仿真验证，并完成相关文档； 2、参与产品的代码设计，验证，综合，优化，以及时序分析工作，完成相关文档； 3、参与系统调试，FPGA验证工作； 4、配合测试工程师完成流片后的相关测试。  任职要求： 1、硕士（优秀本科亦可）及以上学历，微电子、电子信息工程、电子科学与技术、集成电路等相关专业，5年以上IC研发工作经验； 2、有DDR controller，DDR arbiter 设计经验； 3、图像算法类或视频接口类IP设计经验； 4、熟练使用verilog语言进行数字电路设计，具备一定的模块级电路设计及验证能力，理解芯片设计基本流程； 5、熟练使用DC、VCS、 NC、QUARTUS、 ISE等EDA工具； 6、掌握tcl/perl/ruby/pythom等至少一种脚步语言； 7、能够独立完成模块级功能定义，并完成设计文档； 8、参与过音视频等相关产品开发者优先； 9、具有SOC芯片设计经验者优先； 10、具有良好的中英文阅读、文档写作能力； 11、工作积极主动、吃苦耐劳，具有良好的学习能力、沟通能力和团队合作精神。</t>
  </si>
  <si>
    <t>交通补贴 年终奖金 绩效奖金 股票期权 五险一金</t>
  </si>
  <si>
    <t>资深iOS技术专家</t>
  </si>
  <si>
    <t>职位描述: 1.组织制定和实施软件系统测试方案，制定软件测试发展战略、规划软件测试发展方向。 2.制定软件测试部门团队目标、工作计划，定义测试结构，保证测试部门、测试方案实施工作有序高效进行。 3.负责软件测试人才团队建设，选拔、培训、考核体系的搭建，保证公司软件测试团队的先进性和快速壮大。 4.提交测试报告，编写测试反馈。 5.根据测试结果，跟踪Bug修复进展。 6.保证软件系统的稳定、推进系统关键点的不断改进。 7.与公司其他部门进行有效积极的沟通，熟悉业务流程。  任职要求： 1.文化程度：全日制本科以上学历。10年以上相关工作经验； 2.必备专业知识：计算机或软件工程相关专业。 3.必备上岗资格：熟悉网页，API，Android， iOS 等平台自动化测试工具、平台、方法；熟练使用各种自动化测试工具，例如LoadRunner、QTP等；熟练使用一种或以上脚本语言，例如Python、Perl、Ruby等；熟悉Linux和Windows操作系统；熟悉软件测试基本理论，熟练掌握Web开源测试工具Selenium，了解Python编程语言者优先。 4.相关工作经验：3年以上测试相关经验，2年以上自动化测试以及开发经验，2年以上测试管理经验。 5.其他特殊要求： 热爱测试工作，喜欢主动发现和解决问题，善于学习和运用新知识，具有良好的分析和解决问题能力  上班地点为各地分公司</t>
  </si>
  <si>
    <t>五险一金 股票期权 员工旅游 全勤奖 带薪年假</t>
  </si>
  <si>
    <t>自然语言处理工程师（2019应届生）zf2019060310481053 (职位编号：TAIJI001053)</t>
  </si>
  <si>
    <t>岗位职责： 1.负责App的架构设计与重构工作，完成相关模块核心代码的开发和维护工作； 2.分析现有App的功能及实现方式，提出相关改进方案； 3.准确分析和理解需求，编写规范的技术文档； 4.负责关键技术难点的攻关，并乐于分享心得和经验.  任职要求： 1.大学统招本科及以上学历，2年以上工作经验； 2.有4年iOS项目开发经验，有丰富的电商平台客户端架构及开发的项目经验； 3.熟悉Objective-C、Swift、Xcode等相关开发语言及工具集； 4.熟悉iOS SDK、iOS下的多线程开发、网络通信、内存管理、UI开发及产品发布流程； 5.了解电商动态化解决方案，熟悉React Native或Weex之类的技术框架者优先； 6.熟悉组件化架构技术，有比较成熟的方案者优先； 7.具备良好的编码规范及良好的编程逻辑思维； 8.具备良好的沟通表达能力及分析总结能力； 9.热爱软件开发工作，抗压能力强，具备优秀的团队协作精神。   蜘点集团有限公司，创建于2015年12月3日，注册资本60000万元人民币。蜘点集团，是一家本土化的互联网+物流+商流的高科技新兴企业。总部设在北京，集团主要由物流、商流两大体系构成，借助移动互联网和大数据技术，以蜘点互联网平台为基础，构建完整的大物流体系，打通上下游，利用集采的成本优势，实现各种资源的扁平化配置，帮助传统行业、工厂、终端店、个体转型升级，形成线上、线下互动，多方共赢。 蜘点商流集采中心位于广州市，以蜘点集采为供应链源头遴选大型品牌、本土区域产业领先品牌和广大平台认证伙伴自有渠道良品，为平台供应链提供购销价值、服务价值和创新运营价值。跨品类、跨区域、跨产业、跨阶层，打造一个“全民代销+价值创新”的全新统一战线。  员工福利待遇： 1. 工作时间：7.5小时工作制，每周上5.5天，法定节假期按照国家执行； 2. 员工假期：员工可享受带薪婚假、产假、年假、一天有薪病假、全勤奖等； 3. 社保公积金：按国家规定，为员工购买养老、失业、工伤、医疗、生育保险、公积金； 4. 节日福利：传统节假日（如中秋节、端午节）等，公司会发放相应的礼金或礼品； 5. 娱乐活动：不定期组织户外活动，如春游、赏花、登山、球赛、烧烤等； 6.集团筹备近期上市，优秀员工及技术等关键岗位配股权。  公司为您提供良好的工作环境及优质的福利待遇。我们有好方向、坚定的理想、长期的积累，但我们需要更多优秀人才和企业的骨干力量，欢迎您的加盟。</t>
  </si>
  <si>
    <t>移动安全工程师-广州-00779</t>
  </si>
  <si>
    <t>1.负责研发司法领域导服对话机器人，包括实体抽取、情感分析、相关性计算、多轮对话生成方面的算法优化；
2.负责研发基于深度学习的端到端手写文本识别模型，包括图文识别、生成对抗网络生成样本、版面分析和重建等算法实现和优化；
3.负责快速开发自然语言处理、自然语言生成相关服务的开发，以支持其他项目的功能实现，包括文本分类、文本摘要、文本生成、要素抽取等； 1.统招硕士以上学历，自然语言处理、文本数据挖掘等相关专业，应届毕业生；
2.精通java、python语言，代码功底扎实，并有良好的代码风格；
3.熟悉自然语言处理领域的基本算法和基础理论，包括中文分词、词性标注、实体识别、句法分析、文本相似度、文本分类等自然语言处理技术，熟悉语义分析方法和技术；
4.熟悉数据挖掘和机器学习基本算法，包括主要聚类、分类、预测算法；有大数据处理经验；
5.熟悉深度学习基本概念、了解LSTM/CNN/GAN等典型神经网络；熟悉tensorflow/pytorch等主流机器学习框架；</t>
  </si>
  <si>
    <t>职责描述： 1. 负责移动平台的手机终端应用安全渗透测试，通过白盒或黑盒开展安全测试工作，发现安全漏洞，并提出技术解决方案，协助开发人员修复安全漏洞； 2. 对国内外最新的移动平台安全漏洞进行验证分析和风险评估； 3、编写移动应用安全检测方案以及评估报告； 4、负责跟进移动安全业界最新的安全技术学习、引入、培训。 任职要求： 1. 具有Android/iOS一定开发测试经验 2. 有一定的算法基础 3. 知晓常见的安全漏洞及其利用方式 4. 熟练运用各项安全工具对应用进行安全性评估 5. 熟悉JAVA语言、熟悉Android反汇编 6. 熟悉python/erl/ruby等任意一类脚本语言，对移动平台开源安全框架及工具熟悉者优先考虑； 7. 熟悉ida，gdb，jeb等主流调试分析工具优先考虑； 8. 思路清晰，思维敏捷，快速的学习能力，良好的英文资料阅读能力优先考虑工作地址</t>
  </si>
  <si>
    <t>DevOps 资深开发工程师</t>
  </si>
  <si>
    <t>五险一金 绩效奖金 年终奖金 专业培训 弹性工作</t>
  </si>
  <si>
    <t>五险一金 年终奖金 补充医疗保险 员工旅游 定期体检 下午茶 带薪年假</t>
  </si>
  <si>
    <t>岗位描述： 负责公司HEX SAAS云平台/商家连锁平台业务功能设计、开发与实现； 研发项目应用部署实施，以及运维架构支持，配合项目上线以及后期支持； 负责Docker,Openstack ,kubernetes 的实施与维护； 探索，研究新的运维自动化技术和方向,推动自动化运维进程； 参与建立运维安装部署、安全和管理等相关标准化文档。 岗位要求： 三年以上运维经验互联网行业经验；具有团队协作工作经验，能熟练使用svn,git等分布式代码控制管理仓库工具； 1.熟悉python语言，至少了解一种framework（tornado,flask,Django等）； 2.熟悉或了解一种或多种高级编程语言（除python外）,如nodejs,go,ruby,等优先考虑； 3. 精通linux 操作系统，熟悉LVS nginx haproxy tomcat solr kafka zk codis mongodb sharding mysql ELK zabbix openfalcon 等； 4. 熟悉kubernetes docker 基础架构.； 5. 熟悉Ansible Puppet Saltstack 其中之一； 6. 熟悉配置相关工具 gitlab svn Jenkins Maven ； 7. 深刻理解devops,有自动化运维相关实施经验 ；并能针对具体业务场景做并发异步服务的开发和优化。</t>
  </si>
  <si>
    <t>工作要求： （1）负责公司规划的App ios系统平台上的客户端软件产品的研发设计与升级迭代； （2）能独立完成ios软件产品，及时验证和修正测试中发现的问题； （3）根据产品需求和客户体验来完成架构与相关模块的设计、编码、测试、优化等工作； （4）能按照研发项目的计划与进度，按时提交高质量的代码，完成制定的开发任务； （5）保证App ios系统稳定、快速、安全运行，同时负责前沿技术，不断创新改造。 2、任职资格： （1）计算机相关专业，具有3年以上App ios软件研发的工作经验； （2）对于面向对象程序设计思想有深刻的理解，有独立开发和成熟项目经验； （3）精通Objective-C，熟悉面向对象的设计思想，了解Swift更佳； （4）精通IOS SDK中的UI、网络、数据库、XML/JSON解析等开发技巧； （5）熟悉ios UI各种控件使用，熟悉ios手动内存管理机制； （6）熟悉无线互联网络应用开发，精通Socket和HTTP网络接口编程； （7）具有强烈的责任心，具有较强的沟通能力及团队合作精神； （8）思维逻辑缜密，考虑问题全面，能够站在终端用户角度看待问题； （9）有App Store上架作品或相关作品者优先（面试时请自带展示作品）。 待遇： 五险一金，下午茶，生日礼金及庆祝会，年度体检，交通补贴， 各类奖金及员工活动丰富，优厚年终奖，多层次调薪体系（特别优秀者可半年进行一次调薪）。</t>
  </si>
  <si>
    <t>高级软件工程师（运维开发）</t>
  </si>
  <si>
    <t xml:space="preserve">  一、职位描述：   5、负责运维开发相关流程制度的建设    二、职位要求： 1、 本科以上学历，有3年以上OOP（Objective-Oriented Programming Language）语言的开发经验，掌握Java 和 Python以及相关框架（如Maven，SpringCloud，MVC）, 熟悉有第3种后端开发语言者优先开发经验者优先（如Ruby, Go, PHP, Node.js）。
2、 熟练掌握Kubernets/docker，jenkins等devops工具，1年以上Kubernets/docker运维经验。
3、 计算机基础知识扎实，熟悉主流后端开发语言（Java或Python）及相关框架，对分布式系统和微服务具有浓厚兴趣；
4、 对容器技术，DevOps的CI和CD的工具和工作方式有了解和较高实现热情；
5、 有快速学习和持续自学能力，主动性强，有持续优化自身知识体系和专业水平的欲 </t>
  </si>
  <si>
    <t>高级业务运维工程师 (职位编号：000769)</t>
  </si>
  <si>
    <t>五险一金 员工旅游 节日福利 周末双休 下午茶</t>
  </si>
  <si>
    <t>招联消费金融有限公司</t>
  </si>
  <si>
    <t>岗位职责： 1、负责移动终端及管理后台的需求分析、设计、开发等工作。 2、负责与项目相关人员共同完成模块设计、移动终端与服务器端的通讯设计与开发。 3、按照项目计划,在保证质量的前提下按时完成开发任务。 4、维护和升级现有产品，快速定位并修复软件缺陷。 5、负责相关技术文档的编写。  任职要求: 1、5年及以上的iOS开发经验，有成功的客户端产品上线； 2、熟练使用swift或Objective-C语言，熟练掌握iOS平台各类API，熟悉内存管理机制，对iOS SDK有深入理解； 3、熟悉MVVM、Reactive Cocoa等开发框架，熟悉kiwi等单元测试框架； 4、能实现较复杂的界面和视觉效果，处理好数据的逻辑关系并保证稳定； 5、熟悉iOS下的多线程、网络、内存管理、UI开发； 6、熟悉网络编程、多线程、图形界面编程、熟悉TCP/UDP、HTTP协议； 7、熟悉各类第三方SDK集成，如友盟、极光、YSDK等等；</t>
  </si>
  <si>
    <t>负责公司产品系统运维规划及成本控制管理、优化与预算制定；
保证维护产品的质量稳定，通过技术手段、流程制度提升产品可用性；
从技术层面具体分析业务不合理或不高效的点，提出优化改进方案并推进实施；
从整体上对负责的产品进行部署结构、IDC分布、HA方案等的控制和改良；
负责运维自动化建设及优化；
负责监控系统建设及优化并设计告警策略有效收敛无效告警；
7x24小时响应故障处理。 本科及以上学历，计算机软件或相关专业；
3年以上互联网分布式海量运维经验，维护服务器数量500台以上；
熟练Linux系统与常用命令、Shell、Mysql数据库，掌握Perl、Php、Python、Ruby其中一种以上语言；
熟练应用awk、sed、grep、strace、tcudump等常用命令；
熟悉Linux下常用的B/S结构软件Apache、Tomcat、Squid、Mysql、Lvs 等的使用与配置调优；
熟悉TCP/IP协议，能够定位Linux网络下普通的网络异常；
具有强烈的责任心、良好的团队合作精神和沟通能力。</t>
  </si>
  <si>
    <t>运营经理（电商平台） (职位编号：000858)</t>
  </si>
  <si>
    <t>春秋航空股份有限公司</t>
  </si>
  <si>
    <t>五险一金 交通补贴 餐饮补贴 绩效奖金 定期体检</t>
  </si>
  <si>
    <t>1. 电商平台运营，管理维护APP、网站等各平台，分析各平台运营情况，收集竞品信息；
2. 活动运营，微信、App活动的策划和执行，跟进活动效果；
3. 分析用户体验问题，收集用户反馈，挖掘用户潜在需求，提出解决方案；
4. 针对平台运营目标进行深度数据分析和建模，持续监控过程指标表现，及时发现问题并制定解决方案，持续优化平台。 1. 本科以上学历，3年以上互联网运营工作经验，对运营工作有较高热情；
2. 善于撰写运营报告及竞品分析，熟悉APP、微信等移动端增长运营，熟练使用Excel、Visio、Axure等工具；
3. 数据分析能力极强，善于从数据中洞悉问题，熟练用SPSS或Python等进行数据分析者优先；
4. 有较强的沟通及协调能力，能承受高强度工作压力，具备高度责任心和保密意识。</t>
  </si>
  <si>
    <t>系统验证工程师- Power/PLL</t>
  </si>
  <si>
    <t>上海矢蔚信息科技技术有限公司</t>
  </si>
  <si>
    <t>五险一金 年终奖金 双休 团建</t>
  </si>
  <si>
    <t xml:space="preserve"> Job Location: Shanghai Enflame Product &amp; System Engineering (PSE) group is responsible for end-to-end product design, validation and production, including - Reference and production board design including power solution, thermal and mechanical design, schematic &amp; layout, etc. - Product validation from pre-silicon emulation to post-silicon bring-up, product power and performance tuning, and product compliance test and/or certification. - Production test program development, product characterization and qualification, reliability and final mass production We will be working closely with ASIC design, software, and our vendors/customers to lead world-class AI product design, validation and production to enable our customer success. Job Responsibilities: In this role, the candidate will be responsible for： - Work closely with silicon design team and bring-up team for the power measurement, characterization, debug and analysis; - Develop comprehensive electrical &amp; functional test plans for power and PLL domain; - Executes electrical &amp; functional test plans using hardware &amp; software validation tools, oscilloscopes, &amp; logic analyzers; - Debug of electrical &amp; functional issues of new processors; - Develop automation tool/script based on internal infrastructure to optimize test efficiency. Job Requirements: Education&amp; Qualifications: - Bachelor or MS in EE or CS; - 5+ years’ experience in silicon and/or X86 platform design, debug or validation，experience with GPU is highly preferred - Hands-on experience with Power/performance measurement, analysis and optimization; - Versed in PLL theory and test methodology; - Solid on the different oscilloscope and similar power test equipment; - Experience in software development with script languages such as Perl, Ruby or Python;</t>
  </si>
  <si>
    <t>后台开发工程师（BJ-golang)</t>
  </si>
  <si>
    <t>iOS开发工程师（石牌桥）</t>
  </si>
  <si>
    <t>工作职责: 1、负责平台系统底层技术研发、性能调优；推进平台架构演进使之更好地适应变化的需求 2、根据产品和项目需求，参与需求对接、研发设计，参与系统搭建、调优和技术对接等工作 3、 参与设计并实现高可用、可扩展、分布式平台系统，推进核心产品技术在大规模场景下快速 任职资格: 1、本科或以上学历，计算机软件或相关专业，3年以上相关经验 2、计算机基础扎实，有良好的数据结构与算法功底，有强烈的代码质量意识 3、熟悉Linux开发环境，精通C++，Go，至少熟悉shell，ruby等至少一门脚本语言 4、有大型在线系统、微服务、分布式系统设计和开发经验者优先 5、熟悉K8S, Docker, Kafka, Zookeeper等开源组件的架构及实现 6、熟悉CI/CD工具，以及敏捷开发流程 7、有较好的沟通和业务理解能力，乐于解决具有挑战性的问题，善于跟进新技术的发展</t>
  </si>
  <si>
    <t>五险一金 补充公积金 餐饮补贴 绩效奖金 定期体检 每年多次调薪 每年两次晋升 良好运营氛围 公司稳步发展 员工旅游</t>
  </si>
  <si>
    <t xml:space="preserve"> 岗位职责： 1、负责iOS 产品的需求分析、详细设计，构架设计以及开发工作； 2、按照开发流程编写相应模块的设计文档； 3、解决研发过程中的关键问题和技术难题； 4、协调和指导的其他开发人员的开发工作； 5、协助产品经理保证研发工作的质量和进度；  职位要求： 1、计算机软件相关专业，本科以上学历；至少3年以上的IOS开发经验（不包含实习），具有独立开发能力，有APP成功上线项目经验； 2、有扎实的Object C/C/C++语言基础，熟悉cocoatouch框架； 3、熟悉IOS下网络通信机制，熟悉TCP/IP，HTTP协议； 4、熟悉常用的数据结构，了解iOS内存管理机制； 5、熟练使用iPhone SDK、XCode、Interface Builder等开发工具； 6、熟悉多线程及面向对象编程，熟悉SQLite数据库编程； 7、有良好的沟通能力与团队协作能力；具备良好的学习与应用能力。   【12（要爱）超值福利大礼包】 1、五险一金； 2、伙食补贴：300-500元/月； 3、全勤奖：,300元/月； 4、工龄津贴：300元/月； 5、主管级及以上任期工资：500元/月； 6、生日红包：100元； 7、证书补贴：300-2000元/月； 8、节日贺礼：购物卡+节日礼品； 9、每周三美味下午茶； 10、年度旅游； 11、年度体检； 12、多彩的团建活动：寄锦好声音、诗词大赛、温馨年会、部门聚餐、户外拓展、健康运动等。 </t>
  </si>
  <si>
    <t>高级Java工程师(电商)</t>
  </si>
  <si>
    <t>上海维弘信息科技有限公司</t>
  </si>
  <si>
    <t>2.5-2.8万/月</t>
  </si>
  <si>
    <t>五险一金 员工旅游 交通补贴 餐饮补贴 出国机会 绩效奖金 年终奖金 定期体检</t>
  </si>
  <si>
    <t>工作职责 1、负责电商核心业务系统的需求分析，能够针对复杂的业务场景给出有效的解决方案 2、完成核心模块的详细设计、代码实现和单元测试工作 3、能够参与code review，确保代码正确和有效，并对团队的代码提供建设性的review意见 4、能驻场开发(上海长宁区虹桥机场) 任职资格 1、5年以上Java开发经验，对Java技术某些方向有深入研究（JVM、Classloader、IO、并发、网络等）； 2、熟悉各类Java技术框架、中间件、分布式技术（如Spring、Elasticsearch、Redis、MQ、Dubbo等）； 3、熟悉数据库概念和技术，熟悉Oracle或MySQL常用性能优化技巧； 4、能够编写高质量的代码，有重构的经验，有一定的代码“洁癖”； 5、掌握领域驱动设计，能够通过DDD的方式将复杂业务分解、映射到对象设计中； 6、清晰的理解OOA、OOD、设计模式的应用场景、优势和局限；  加分项： 1、有电商公司的工作经验优先考虑； 2、创业失败经验的优先考虑； 3、尝试过1种，了解3种以上break wall方法的优先考虑； 4、说出google和baidu在技术领域搜索结果差异的优先考虑； 5、尝试过Python, Ruby等脚本语言开发项目的优先考虑； 6、有Github开源项目的优先考虑（请带作品）；</t>
  </si>
  <si>
    <t>全栈工程师(后端）</t>
  </si>
  <si>
    <t>厚觉营销策划（上海）有限公司</t>
  </si>
  <si>
    <t>岗位职责： 1、负责一手iOS客户端的设计、开发与维护，并保证可扩展和可维护性 2、深入理解产品，能完成合理的产品技术规划 3、解决App运行中出现的故障和问题，提供性能优化的方案 4、承担关键攻关任务，组织团队技术分享 必备条件： 学历背景 全日制计算机及相关领域大专及以上； 岗位要求： 1、1年及以上iOS开发经验，精通Objective-C开发； 2、了解基本的数据结构，有面向对象开发的设计思想，对MVC设计模式能够熟练应用； 3、 深入理解Objective-C内存管理、Runtime、RunLoop、多线程、Auto Layout等； 4、熟练掌握内存及性能的优化 5、 熟练掌握常用的第三方框架、代码项目管理工具等（AFN、git、cocoapods 等） 6、 熟悉TCP、UDP、HTTP、HTTPS等网络协议的一种或者多种，熟悉网络通信机制及其常用数据传输协议； 7、 熟练掌握iOS app的开发、测试、发布一系列的流程，能够参与需求、测试用例等文档的评审、对应用程序进行技术选型和技术预研。 8、对Flutter或者RN跨平台开发有一定了解和经验，最好有项目经验 9、熟悉使用Swift，能够熟练运用于开发 10、对软件产品有强烈的责任心，具备良好的沟通能力和优秀的团队协作能力。</t>
  </si>
  <si>
    <t>岗位职责：  1. 大数据平台相关产品的研发工作，配合产品经理和设计师快速实现一流的前端界面，优化代码并保持良好兼容性  2. 深入分析和解决前/后端的各种技术、性能、兼容性问题，改善访问体验；  3. 参与产品的需求分析和功能设计过程，帮助最优化产品的设计；  4. 负责 Web 后台服务程序与前端框架的搭建的研发和编写。  5. 能够进行全栈式开发，优化代码并保持良好兼容性；  任职要求：  1. 3-5年以上JAVA WEB编程经验，至少精通一门后台语言如 Java、PHP、Python、Ruby等,JAVA使用Sprint Boot + Spring Cloud  2. 熟练使用常见的 Javascript 类库，如 AngularJS VUE React 等；  3. 熟练使用任意一种前端 MVC 框架 ，有前端工程化相关经验,有实际vue+nodejs+webpack经验加分.  4. 熟悉Linux/unix系统与开发环境，熟悉HTTP协议并了解 RESTFUL 规范；  5. 熟悉至少一种关系型数据库与非关系型数据库,主要使用mongodb和HBase.  6. 熟练掌握主流数据库和缓存机制，熟悉MSQL、Redis者优先。  7. 3年以上实际项目开发经验，有完整 web 项目经验者优先  8. 热爱技术，追求极致，对高并发，高可用，高伸缩，搜索引擎，机器学习等等有经验者优先考虑；  9. 熟悉GO语言 (golang)并发 (gogrountine),Python语言并操作mongodb mysql csv 和数据库的导入导出优先  10. 工作责任心强，能承受一定的工作压力。</t>
  </si>
  <si>
    <t>北京普柏特信息科技有限公司上海分公司</t>
  </si>
  <si>
    <t>弹性工作 五险一金 专业培训 员工旅游 餐饮补贴 通讯补贴 交通补贴 绩效奖金 定期体检 年终奖金</t>
  </si>
  <si>
    <t>岗位职责： 1、主要负责iOS平台下iPhone/iPad的ZAKER应用开发； 2、独立完成iPhone/iPad软件开发，验证和修正测试中发现的问题； 3、参与核心架构的搭建及性能优化； 4、学习和研究新技术以满足产品的需求，根据开发过程中的体验对产品提出改进建议。 任职要求： 1、三年以上 iOS 应用开发经验，四年以上软件开发经验； 2、具备扎实的 C/C++、Objective-C 或 Swift 编程基础，具有良好的编程习惯； 3、熟悉 iOS 开发环境及 SDK 调用，熟悉使用 Instruments 进行性能优化和提高稳定性； 4、熟悉 iOS 签名机制和分发原理，熟悉 iOS 网页技术和网络通讯原理； 5、有 App Store 上架作品或相关作品者优先； 6、善于与人沟通，良好的团队合作精神和高度的责任感，能够承受压力，有较强的吃苦耐劳和创新精神。</t>
  </si>
  <si>
    <t>弹性工作 做五休二 周末双休 带薪年假 绩效奖金 六险一金 年度调薪</t>
  </si>
  <si>
    <t xml:space="preserve">岗位职责： 1：负责测试组后台开发工作，提高测试小组的工作效率； 2：有使用或编写测试工具的能力； 3：负责接口测试、ui测试工作； 4：负责功能测试，主要是web端的功能迭代测试工作。 任职要求： 1：国家统招本科正规院校毕业； 2：具备3年以上测试经验，具备管理经验优先； 3：掌握Java/ruby/python等编程语言，具备coding经验优先； 4：掌握至少一种自动化测试工具，能够独立完成自动化测试优先； 5：掌握至少一种性能测试工具，有性能测试经验优先； 6：掌握SQL，熟悉JIRA，SVN，Linux/Unix，Jenkins； 7：具备良好的技能，学习能力强，工作细心，耐心，有责任心，有较强的沟通能力和团队协作精神； 8：抗压能力强，富有激情，能胜任重复性的工作和能快速融入节奏的工作环境； 现在工作地点在杨浦区江湾体育场，5月份会搬迁到浦东祥科路111号腾飞科技大厦，望投简历前仔细确认下这一条~ </t>
  </si>
  <si>
    <t>Java Engineer (职位编号：1127143JD)</t>
  </si>
  <si>
    <t>上海瀚纳仕人才管理咨询有限公司</t>
  </si>
  <si>
    <t>手游版控开发工程师</t>
  </si>
  <si>
    <t>Your new role In this exciting role, here is the Job Responsibilities: ? Design, develop and build software environment ? Develop analytic software based on Java ? Systematic development, test and integration ? Be responsible to solve technical issue during development ? Maintain and make a back-up for codes  What you'll need to succeed To excel at this role, you are required these requirements as below: ? Over 5 years of Java /C#/C++/Ruby/Python programming experience. ? Have good knowledge on programming ? Experienced with Entity Framework and Enterprise Library. ? Possess large system coding and debugging skills. ? Work as a Team. ? Familiar with database development, like SQL,Mysql is a plus. ? Reading extra coding books is a plus. ? Sharing with coding skills with teammates is a plus. ? Self-motivation and Self-management is a plus.</t>
  </si>
  <si>
    <t>五险一金 餐饮补贴 专业培训 弹性工作 定期体检 绩效奖金 带薪病假 项目奖金</t>
  </si>
  <si>
    <t>职位描述： 1.负责手游客户端及服务端版本编译及版本管理； 2.负责对外版本输出管理和渠道维护； 3.有良好的沟通能力，能与开发，美术和策划人员深入沟通，理解版本需求。   岗位要求： 1.三年以上版控开发经验； 2. 熟悉Jekins，iOS/android编译环境，服务器linux编译环境； 3. 熟练掌握shell，python等脚本语言；  4.有MMO或ARPG游戏版控或开发经验优先。</t>
  </si>
  <si>
    <t>五险一金 补充医疗保险 员工旅游 年终奖金 定期体检 美味午餐 带薪年假 全勤奖 节日福利 团队建设</t>
  </si>
  <si>
    <t>1、负责iOS静态库编译、开发和测试与改进 2、参与项目的需求调研与分析并实施 3、负责编写相关开发文档 职位要求： 1、本科以上学历，计算机、通信、电子等相关专业，一年以上经验，有游戏sdk并过审包经验优先 2、熟悉 Objective-C 语言，Swift，SVN，HTTP协议，IPV6，Json格式与后台交互 3、熟悉 iOS 设计模式，掌握 iOS平台下的网络编程，多线程技术，动画设计 4、熟练运用 iOS控件，自适应布局， App store发布流程 5、具有良好的沟通能力、积极的工作态度、能承担工作压力 6、有实际的移动互联网软件设计与开发的丰富经验者优先  应聘方式（任选其一）： 1．直接申请该职位； 2．将简历以正文+附件形式投递至hr@eyougame.com，请在文件名注明“姓名-岗位-信息来源”； 3．直接加QQ *****详询及投递简历。</t>
  </si>
  <si>
    <t>基本要求: 1. JAVA基础扎实，熟悉io、nio、多线程、集合等基础框架. 2. 熟悉常见的分布式应用场景，对缓存、队列、搜索等有一定的了解。 3. 熟练使用常见关系型数据库，如MySQL, PostgreSQL等。 4 熟悉常见NoSQL存储，例如memcache、Redis、HBase、MongoDB、Neo4j等。 5. 熟悉Unix-like系统下的Java开发环境搭建 6. 有大型互联网产品的服务器端开发经验 技术加分项： 1. 熟悉常见数据结构和相关算法，能较好的将算法思想应用到实际中。 2. 熟练使用常见开源框架，例如Spring，Struts，Hibernate，Mybatis等，了解其中工作原理者尤佳！ 3. 熟悉常用Java类库，例如Apache Commons、Google Guava等 4. 熟悉TCP/IP和HTTP协议。 5. 对REST WEB SERVICE有一定的了解。 6. 对多种编程语言有实践经验，例如Python、Ruby、Go、Erlang、Scala、Groovy、Clojure等，会Nodejs尤佳 7. 熟悉常用的JVM调优手段，有实战经验者尤佳。</t>
  </si>
  <si>
    <t>上海贝塔斯曼商业服务有限公司</t>
  </si>
  <si>
    <t>IOS/Android程序员（天河区 10-20K）</t>
  </si>
  <si>
    <t>Web后端开发研发经理</t>
  </si>
  <si>
    <t xml:space="preserve">Description:  Data Mining team is one of the backbones of Arvato’s BI division. As a key contributor to this team, you will participate to design and develop scalable statistical and machine learning algorithms for some of the most top-notch brands in the market upon request.    Primary Responsibilities:  Decide what data are needed to be collected to answer specific questions;  Apply both statistical methods and machine learning algorithms to solve practical problems;  Analyze data and interpret outputs;    Requirement:  Master Degree in Statistics, Math, Computer Science or any related discipline;  Strong programming skills in Python、R、Sql;  Proven experiences working with both large and individual level data sets;  Great attitude, Result-oriented, Teamwork-oriented    Nice to have:  Familiar with data visualizations is a plus.  Familiar with retail &amp; cosmetic industry is a plus. </t>
  </si>
  <si>
    <t>五险一金 年终奖金 周末双休 加班补贴 员工旅游 定期体检 专业培训</t>
  </si>
  <si>
    <t>职位：IOS/Android程序员 （招聘5人）  工作内容： 1、负责开发IOS或者Android端的短视频app（类似抖音快手）； 2、能独立处理和解决所负责的任务； 3、参与移动平台软件框架的研究，设计和实现、关键技术验证和选型等工作； 4、有系统需求分析、设计经验，熟悉面向对象分析技术。  工作经验要求： 3年以上Android或者IOS开发工作经验，有可供展示的应用作品，有较为丰富的屏幕适配经验； 一、Android程序员要求： 1.3年以上Android或者IOS开发工作经验，有可供展示的应用作品，有较为丰富的屏幕适配经验； 2.精通Java，深入理解面向对象的设计思想，熟悉各种常用设计模式； 3.精通Android开发，了解Android框架，对Android系统应用管理、进程管理、内存管理等机制有深入理解，熟练AIDL，ndk开发； 4.对APP性能优化方面有独到见解，属性根据不同版本进行兼容适配处理； 5.有大型APP架构设计经验，对app有结构性优化的经验 二、IOS程序员要求： 1.计算机软件相关专业，大专以上学历，有较为丰富的屏幕适配经验，有商城app开发经 验优先； 2.三年以上iOS开发经验，开发过1-2款成熟产品； 3有内存优化，功耗优化，系统性能优化方面经验，属性根据不同版本进行兼容适配处理； 4.精通iOS内存管理、多线程；熟悉iOSApp的性能优化方法；精通objective-c者优先。 5.了解swift； 6.熟练掌握GIT版本管理工具，熟悉软件开发流程，代码编写规范，具备软件模块设计能力； 7、有系统需求分析、设计经验，熟悉面向对象分析技术。  工作地点：广州市天河区耀中广场  福利待遇： 薪资：10000-20000元 五险一金、周末双休、不定期聚餐、带薪年假、法定节假日、定期生日会  联系方式: 请发自己尽可能贴有1寸相片写的详细中文简历用WORD或EXCEL以附件形式发到：59954164@qq.com</t>
  </si>
  <si>
    <t>岗位职责： 1、 主持并带领团队参与公司项目的设计、研发、发布，确保项目的代码质量、按时完成率、用户满意度达到预计目标；确保所负责系统的持续稳定运行，牵头组织处理各类突发状况； 2、 按公司、部门要求，实施员工招聘工作，按计划完成招聘指标；落实人才培养、技能培训，提升团队整体工作效率；做好员工关怀工作，确保团队人员稳定； 3、 对新技术持续探索，在团队中组织分享和推广； 4、 在工作中探索适合部门发展的各类制度，形成制度文档并落实推广、持续跟踪； 5、 代表开发团队进行跨部门的需求沟通，解决业务部门提出的各种问题，参与公司技术层面对外的交流、展示、推广、协作； 6、 向员工正确传递公司的价值观、愿景、目标、文化。 任职资格： 1、 3年以上Web B/S软件开发经验，1年以上技术团队管理经验； 2、 丰富的Web应用或移动应用开发经验，精通面向对象编程，至少精通一门通用语言（Ruby、Python或Node.js优先），并熟悉对应的Web开发框架（Rails、Django、Express等）; 3、 熟悉大型数据库（Oracle、MySQL、PostgreSQL）的开发、配置、维护、性能优化； 4、 精通HTML/XHTML、DIV+CSS、JavaScript等基础前端技术，熟悉jQuery、Bootstrap等前端框架； 5、 较强的总结能力、书面表达能力、逻辑思维能力以及较强的分析和解决问题的能力； 6、 具有一定的英语水平，能够阅读英文技术文档，在团队中对新技术进行培训及带领团队进行技术攻关； 7、 熟悉各种Web缓存技术，熟悉大型网站构架和性能优化,有独特的见地及整体架构设计能力，有成功的网站整体架构设计经验优先； 8、 较强的团队合作意识和驱动力，心智成熟，性情稳    9、 有丰富的项目管理经验者优先；有个人网站、blog、Github主页或类似的web开发作品者优先。</t>
  </si>
  <si>
    <t>Devops工程师 (职位编号：34657)</t>
  </si>
  <si>
    <t>iOS开发工程师+五险一金</t>
  </si>
  <si>
    <t>六险一金 弹性工作 免费三餐 租房补贴</t>
  </si>
  <si>
    <t>CRM数据分析经理</t>
  </si>
  <si>
    <t>上海豫园黄金珠宝集团有限公司</t>
  </si>
  <si>
    <t>职责描述： 1. 负责使用objective-c/swift进行iOS平台的app开发； 2. 独立完成手机软件设计、编码和单元测试工作，保证开发质量； 3. 参与产品需求的沟通、讨论和协调； 4. 编写技术文档，保障代码的可重用性和可维护性。 5.与团队成员充分、有效沟通协作，研究和分享客户端开发新技术。 任职要求： 1. 大专及以上学历，2年以上iOS开发工作经验； 2. 熟悉基于ios的应用开发，掌握面向对象的设计技巧，具有良好的开发文档撰写与整理能力； 3. 熟悉Objective-C，深刻理解Objective-C的运行机制，具有良好的编码风格； 4. 具有iPhone/iPad的实际开发经验，熟悉iOS应用开发框架，能独立开发高性能的iOS应用，对iOS应用程序性能优化有一定了解； 5. 熟悉iPhone/iPad界面和交互开发，掌握使用Code 绘制UI架构及原理； 6. 熟悉iPhone/iPad网络编程，熟悉socket和http网络连接规范；  7. 有电商平台类项目经验优先，有独立完成整个APP发布经验优先。  公司提供： 1、我司位于广州CBD中心，环球都会广场，交通方便； 2、提供五险一金； 3、工作时间： 双休 标准8小时工作制； 4、具有竞争力的薪酬，完善的绩效考核机制，员工享受优厚的激励政策； 5、您可以享受： 假期：法定公众假期、带薪年假、产假/陪产假、丧假及婚假等法定假期； 员工关怀：员工生日祝福、优秀员工评选； 员工生活：员工旅游活动、拓展活动、年会、部门聚餐； 员工发展：各类员工培训活动，注重人才发展，制定清晰的职业规划，提供完善的晋升机制！  工作地址：天河区珠江东路16号高德置地冬广场G座23楼23V08室。 乘车方式: 地铁3号线/5号线珠江新城站</t>
  </si>
  <si>
    <t xml:space="preserve">1、独立与客户沟通，开展营销与CRM需求咨询，挖掘商业痛点并形成数据分析需求； 2、在数据库中整理清洗数据和统计分析，计算和筛选变量，提取特征，刻画数据特征； 3、负责数据建模和日常报表的开发，并结合实际效果不断进行模型的训练和迭代，管理模型生命周期的全流程； 4、与业务团队配合针对数据分析结果形成业务策略，指导营销与CRM活动； 5、针对商业问题和实际业务，参与创新方法和应用的研发，充分挖掘数据的商业价值； 6、完成领导交办的其他任务。  要求： 1、大学本科及以上学历，数学、统计、计算机等专业毕业； 2、三年以上商业数据分析、数据管理经验（在咨询公司从事过零售等行业数据分析、数据挖掘建模分析经验者优先）； 3、可熟练使用数据库，编写SQL存储过程，能独立完成简单的ETL任务； 4、掌握至少一种主流数据挖掘或数据分析工具，如Python，SAS，SPSS，R等； 5、对大数据行业有热情，有数据好奇心，具备良好的学习能力，逻辑思维能力，沟通能力，团队协作能力和执行力。 </t>
  </si>
  <si>
    <t>1、负责iOS SDK开发，第三方SDK对接，SDK模块化开发； 2、结合业务需求学习新技术，攻克技术难点； 3、与团队成员积极配合，完成领导分配的各项工作。 任职资格： 1、本科以上学历，2年以上iOS开发经验，熟悉Objective-C/Swift； 2、熟悉ios体系架构/SDK/主流架构模式，有独立分析和解决问题的能力； 3、熟悉应用基本算法/数据结构，熟练掌握MVC架构模式及多种设计模式； 4、熟悉苹果上架流程和审核机制； 5、学习能力强，喜欢研究新技术，有良好的沟通能力、执行力和抗压能力。</t>
  </si>
  <si>
    <t>职位描述: 1.组织制定和实施软件系统测试方案，制定软件测试发展战略、规划软件测试发展方向。 2.制定软件测试部门团队目标、工作计划，定义测试结构，保证测试部门、测试方案实施工作有序高效进行。 3.负责软件测试人才团队建设，选拔、培训、考核体系的搭建，保证公司软件测试团队的先进性和快速壮大。 4.提交测试报告，编写测试反馈。 5.根据测试结果，跟踪Bug修复进展。 6.保证软件系统的稳定、推进系统关键点的不断改进。 7.与公司其他部门进行有效积极的沟通，熟悉业务流程。  任职要求： 1.文化程度：全日制本科以上学历。10年以上相关工作经验； 2.必备专业知识：计算机或软件工程相关专业。 3.必备上岗资格：熟悉网页，API，Android， iOS 等平台自动化测试工具、平台、方法；熟练使用各种自动化测试工具，例如LoadRunner、QTP等；熟练使用一种或以上脚本语言，例如Python、Perl、Ruby等；熟悉Linux和Windows操作系统；熟悉软件测试基本理论，熟练掌握Web开源测试工具Selenium，了解Python编程语言者优先。 4.相关工作经验：3年以上测试相关经验，2年以上自动化测试以及开发经验，2年以上测试管理经验。 5.其他特殊要求： 热爱测试工作，喜欢主动发现和解决问题，善于学习和运用新知识，具有良好的分析和解决问题能力</t>
  </si>
  <si>
    <t>五险一金 通讯补贴 定期体检 专业培训 补充医疗保险 餐饮补贴</t>
  </si>
  <si>
    <t xml:space="preserve">工作职责: 工作职责： 1、负责数据平台产品的规划和设计，负责大数据平台的建设规划设计，并推动技术团队完成数据平台构建实施； 2、深入理解业务数据，规划和完善数据业务平台，挖掘数据采集、处理、数据信息同步的痛点，提出数据规范化、元数据管理、数据链路变更的管理思路，实现产品创新； 3、从业务数据分析需求中抽象出对数据基础设施优化的方案，降低数据获取的成本； 4、结合企业的业务特点，设计数据架构和数据模型，制定数据存储查询及元数据管理策略，保证数据平台性能 任职资格: 岗位要求： 1、5年以上数据中台或数据仓库工作经验，具备大数据应用平台项目落地的成功经历； 2、熟悉数据库及数据仓库知识，熟练掌握数据仓库架构及ETL模型设计，熟练掌握SQL语言，熟悉Python、Java或C等开发语言； 2、对数据体系有较为全面的框架思维，有数据架构规划、数据建模、数据分析、数据仓库构建、数据资源管理和使用经验者优先； 3、优秀的交互设计能力、数据可视化设计能力，对数据敏感，有良好的沟通协调能力、逻辑思维能力和产品执行力； 4、熟悉Hadoop等大数据平台，熟悉Spark或Flink等流计算框架，了解分布式、可扩展、高可用的大数据中间件； 5、熟悉常用数据挖掘和深度学习算法，熟悉迁移学习优先； 6、责任感强，具有良好的抗压沟通能力，有团队管理经验优先； 7、有物流行业数据中台建设经验者优先。 </t>
  </si>
  <si>
    <t>岗位职责： 1、根据需求在iOS移动端进行APP的设计与开发； 2、参与项目的产品设计、分析、开发以及维护测试 3、独立完成开发工作，进行模块测试，保证代码的质量；  工作要求： 1、3年或以上iOS项目经验，精通iOS framework，能够独立完成iOS软件设计和开发工作 2、熟悉常见第三库的使用和内部原理,热爱阅读和分享源码 3、熟练使用Objective C/Swift语言，具备主流开源组件使用经验； 4、良好的编码风格，以及足够的调试技术和问题解决能力； 5、责任心强，有很强的自学能力，喜欢钻研技术积极向上，乐于学习新技术； 6、熟练掌握并乐于尝试各种解放生产力的工具 7、了解跨平台开发或者前端/Android开发经验优先  8、熟练使用Git操作, 9.  开发完整的产品，有 AppStore 上架经验者优先；</t>
  </si>
  <si>
    <t>五险一金 餐饮补贴 弹性工作 通讯补贴 定期体检 年终奖金 绩效奖金</t>
  </si>
  <si>
    <t>工作职责： 1. 负责核心业务及产品的黑、白盒方式的渗透测试工作； 2. 负责安全应急响应，指导开发工程师快速修复漏洞； 3. 负责公司业务相关的 Web 安全技术研究。  任职要求： 1. 本科及以上学历，至少3年安全领域渗透测试从业经验； 2. 熟悉主流系统、网络、Web漏洞攻击原理、检测绕过、安全防护方案； 3. 熟练使用包括但不限于：Java/PHP/Ruby/C# 等语言，能独立完成源码审计和漏洞挖掘； 4. 热爱安全，工作敬业，有职业素养，与人沟通、团队意识、责任心、新知识学习； 5. 在知名的漏洞提交平台上提交过高质量漏洞者优先； 6. 在大型互联网公司安全部门任职2年以上者优先。</t>
  </si>
  <si>
    <t>周末IT培训师</t>
  </si>
  <si>
    <t>北京中科信软科技有限公司</t>
  </si>
  <si>
    <t>招专/part-time讲师，培训师，技术咨询，技术外包 北京，上海，成都，武汉，广州，深圳，福州，杭州，大连，沈阳等 工作内容：2-5天短周期，可周末，2天左右的技术或软件培训。或短周期的技术咨询，项目外包。 工作收获：充实生活，展现水平，提高自信，提炼自己知识体系，相互提高，积累资源，锻炼演讲沟通能力，结交技术同行，寻找项目机会，获得丰厚收入。  要求： 精通某专业技术，理论和实践经验丰富， 3年以上实际项目经历，热情，热心，表达能力强，有耐心，不保守，最好有乙方心态，有培训，咨询，演讲经验者最好。可周末，  请发简历到邮件，并注明下软件或技术特长，谢谢。  1.大数据，hadoop,spark,splunk,数据分析，数据挖掘,R语言，可视化，机器视觉 2.机器学习，深度学习，Tensorflow、Caffe、Theano，图形语言,图像处理，cuda,gpu,opengl,opencv,机器人，商业智能，人工智能，自然语言处理，nlp,文本挖掘 3.ansible,python,Jekins持续集成,Mongodb,nosql,redis, AngularJS 4.虚拟化vmware,云计算，openstack,docker，k8s, kubernetes存储备份等 5.嵌入式架构，硬件设计，硬件测试，fpga图像 6.EMC电磁兼容，信号可靠性, Allegro Cadence PCB，pcb si仿真，emc仿真 7.电子，电气，电磁，信号完整性，数据信号，cadense,高速pcb,IC设计老师，数字前端，数字后端，集成电路类 8.solidworks，procast,deform,autoform,moldflow，hyperlynx,adams,flotherm,fluent系列讲师 9.嵌入式dsp,fpga,vxworks,arm,ucos，labview,系列技术及产品讲师 10.模拟电路设计，,ASIC,数字电路，pcb，cadense,信号完整性，emc电磁，硬件测试，电子产品结构设计，电子产品可靠性，单片机，开关电源等讲师．汽车电子开发，profine,flexray,canoe,CAN总线,AUTOFORM 11.Arcgis,gis，三维遥感等***老师 12.UI,ue,界面设计，工业设计 13. Linux编程，内核，管理系列技术讲师 14.有限元讲师，Cfd,cae,fluent,ansys，abaqus,cfx.openfoam,comsol系列讲师 15. Spss,sas,Matlab讲师,simulink讲师，stateflow数据分析，市场调查 16.Erp,sap,ebs,oracle erp 17.通信系列技术讲师lte,4g,5g,zigbee,射频技术 18. 软件开发，net,j2ee,C++,liferay，web开发，gwt,ios,android,python,perl,ruby讲师 19.移动互联开发，app,web开发，web前端，html5,phonegap,ios,android HTML+CSS+JavaScript，讲师，微信开发,微信小程序，微信公众号 20. 商业智能,数据仓库，etl,infomatic数据挖掘，bo,biee讲师，greenplum，Tableau，powerbi,qlikview,可视化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 24.NET 架构设计,系统架构，软件架构，系统集成，wcf,wpf,vsts,tfs培训讲师/ 25.微软project,net,office,mcse,sql server系列技术及产品讲师 26. IBM,was,soa,aix系列技术及产品讲师 27.oracle,Hyperion,weblogic,tuxedo,websphere,mysql,sql server.数据库设计与管理培训讲师 28.信息安全，网络安全，ccnp,juniper，数据中心，数据运维类 29.unix,solaris,hp-ux,linux,redhat,aix讲师． 30.adobe 讲师，trados,framemaker 讲师 其它有特殊技能或软件特长等 并注明下软件或技术特长，谢谢。</t>
  </si>
  <si>
    <t>五险一金 带薪年假 节日福利 岗位晋升 绩效奖金 定期体检 弹性工作</t>
  </si>
  <si>
    <t>工作职责: 1、负责App开发，有能力独立完成模块的设计及开发。 2、与产品运营UI测试沟通，保证产品的质量和开发进度。 3、持续优化相关产品的质量、性能和用户体验。 4、对移动平台相关新技术进行研究和功能实现，对现有开发方法进行改进。 任职资格: 1、计算机相关专业，本科学历以上，1-3年iOS软件开发经验，独立开发过App并成功发布商店的优先。 2、良好的计算机基础，精通Objective-C；熟悉Swift熟练使用RxSwift，ReactiveCocoa优先。 3、精通UIKit中各种常用UI组件，能熟练编写实现动画效果优先。 4、精通ARC机制，熟悉iOS内存管理，熟悉iOS性能优化。 5、熟悉基于Git的软件开发及管理流程。</t>
  </si>
  <si>
    <t>职位描述： 1、协助主管参与项目的设计，开发，测试，以及维护； 2、能按照项目计划，按时提交高质量的代码，完成开发任务； 3、负责系统的bug修改和日常维护、升级。  任职要求： 1、大专及以上学历，计算机科学及相关专业，有2年以上.net工作经验； 2、会微信开发，包括但不限于jssdk，微信开放平台，企业号、小程序； 3、具备MVC、Entity framework、LINQ、lambda、dapper开发技能； 4、掌握Redis/RabbitMQ原理， 有VueJS前端开发经验； 5、掌握SQLserver、MySql等数据库开发和语句调优技术； 6、精通WebAPI的开发、了解微服务架构、Service Fabric； 7、熟悉HTTP协议，了解Web安全； 8、有良好而规范的编程习惯和技术文档编写习惯；工作认真，学习能力强，责任心和进取心强，能承受工作压力； 9、熟悉设计模式，领域驱动开发者优先，对于技术知识学习有热情； 10、熟悉Linux和.net core等技能和开发经验者优先； 11、有java、python、golang、openresty开发经验优先考虑。</t>
  </si>
  <si>
    <t>Sap SuccessFactors Senior Android Developer</t>
  </si>
  <si>
    <t>广州中爆数字信息科技股份有限公司</t>
  </si>
  <si>
    <t>Position Overview: Flexible work arrangements are making companies rethink how they do business and helping them to run more effectively.  To be agile and competitive in the digital era, employees need real-time access to information from anywhere. By providing direct access to SAP SuccessFactors solutions, the SAP SuccessFactors Mobile app makes it effortless for employees to engage with HR processes and complete tasks quickly, using the device that is always with them. It makes HR processes available anytime and anywhere. It offers comprehensive features including productivity, time and attendance, talent management, learning, among others. As a Senior Android developer in our team, you will be focused on delivering advanced Android mobile app features as part of our overall offering as well as brining innovative ideas of new technology to the team. You will be offered to lead and guide younger Android developers. Key Requirements: Nice to have</t>
  </si>
  <si>
    <t xml:space="preserve"> 1、根据需求在iOS移动端进行APP的设计与开发；  2、参与项目的产品设计、分析、开发以及维护测试； 3、独立完成开发工作，进行模块测试，保证代码的质量。  工作要求：  1、2-3年及以上iOS项目经验，精通iOS framework，能够独立完成iOS软件设计和开发工作  2、熟悉常见第三库的使用和内部原理,热爱阅读和分享源码  3、熟练使用Objective C/Swift语言，具备主流开源组件使用经验；  4、良好的编码风格，以及足够的调试技术和问题解决能力；  5、责任心强，有很强的自学能力，喜欢钻研技术积极向上，乐于学习新技术。  </t>
  </si>
  <si>
    <t>上海华竖企业管理有限公司</t>
  </si>
  <si>
    <t>五险一金 交通补贴 通讯补贴 定期体检 专业培训 绩效奖金 年终奖金 员工旅游</t>
  </si>
  <si>
    <t xml:space="preserve">1、建筑环境与设备工程（暖通）专业本科及以上学历， 有高级工程师及以上职称；  </t>
  </si>
  <si>
    <t>五险一金 员工旅游 专业培训 弹性工作 绩效奖金</t>
  </si>
  <si>
    <t>分布式计算工程师（高级）</t>
  </si>
  <si>
    <t xml:space="preserve"> 岗位职责: 1、负责iOS平台的软件产品的开发； 2、负责协调并解决项目开发过程中遇到的各种问题； 3、验证和修复测试中发现的问题； 4、完成上级领导交办的其他工作任务。  任职资格: 1、本科以上学历，计算机相关专业，3年以上移动平台开发经验； 2、熟悉Swift或者Objective-C语言，具备主流开源组件使用经验； 3、 熟悉音视频处理技术，对音视频的整个处理流程有一定的了解，有GPUImage、ffmpeg、x264开发经验者优先 4、 熟悉iOS开发，对性能优化有一定的经验，对AVFoundation、CoreMedia、VideoToolBox等framework有使用经验； 5、熟悉软件工程，具有良好的代码编写规范和书写文档的习惯； 6、有游戏行业开发或者音视频直播开发经验者优先； 7、思路清晰，善于思考，能独立分析和解决问题；责任心强，具备良好的团队合作精神和承受压力的能力； 8、认同公司企业文化。</t>
  </si>
  <si>
    <t>岗位职责： 1.主导技术难题攻关，持续提升系统在高并发、海量请求下的高处理性能； 2.负责技术架构设计、重构、优化，根据业务需求制定应用架构方案； 3.分析系统瓶颈，解决各种疑难杂症，对系统进行性能调优。  任职要求： 1.全日制本科及以上学历，10年及以上的开发经验； 2.至少精通JAVA、Python、Ruby、C/C++、Go等语言之一，具备高强的开发能力和技巧； 3.对架构体系、流行开源框架有深入研究，对微服务、组件有深刻的理解； 4.具有丰富的架构及架构规划、设计经验； 5.熟悉常用技术和中间件，如分库分表技术、消息中间件、分布式框架等； 6.有较强的业务理解能力、领域建模能力和学习能力，思路清晰，具备很强的文档撰写能力和良好的语言表达能力； 7.具备大型互联网产品的服务器端架构经验； 8.具有较强的领导团队开发的能力，冲锋陷阵，以“码”服人。</t>
  </si>
  <si>
    <t>岗位职责： 1、负责公司iOS客户端产品架构设计和研发，编写架构文档和设计文档； 2、负责手机iOS平台上软件开发工作，负责代码Review，各项测试及问题处理； 3、主导iOS软件产品的设计工作，承担核心功能代码编写，开发与维护系统公用核心模块； 4、学习和研究新技术以满足产品的需求； 5、负责社交化电商APP 0-1的开发； 任职要求： 1、大专及以上学历，计算机相关专业； 2、3年及以上IOS软件开发相关经验； 3、具备扎实的Object-C、C、C++语言基础，熟悉Swift语言，精通IOS常用的基础库；掌握多线程开发，熟悉Obj-C的Runtime的运行机制； 4、能够熟练使用Delegate、Block，熟悉Cocoa Touch、UIKit框架；熟悉iOS内存管理机制、对象生命周期，熟悉iOS视图、动画渲染机制； 5、掌握AutoLayout、InterfaceBuilder等工具，擅长使用Xcode开发工具； 6、熟悉IOS APP性能优化和内存优化，掌握iOS平台下的代码调试和调优技术。 7、有移动端架构设计背景及经验者优先，有百万级别以上APP开发经验和一线互联网公司工作者优先  8、有良好的学习能力，沟通能力，能承受较大的工作压力，愿意与创业团队共同成长发展。 此岗位工作地点：广州！！！</t>
  </si>
  <si>
    <t>图形芯片RTL 设计资深工程师 (职位编号：000632)</t>
  </si>
  <si>
    <t>系统开发经理/主管</t>
  </si>
  <si>
    <t>上海用正医药科技有限公司</t>
  </si>
  <si>
    <t>1. 参与芯片的架构设计，和算法的硬件实现和优化.
2. 完成模块级架构设计，RTL实现、验证
3. 根据时序、面积、性能、功耗要求，优化RTL设计
4. 参与芯片开发全流程, 解决芯片设计过程中的技术问题，确保关键规格的达成
5. 配合验证工程师一起验证其逻辑功能的正确性
6. 支持软件、驱动开发和硅片调试 1. 电子工程、微电子或相关专业，本科或硕士3年以上工作经验
2. 较强的verilog HDL能力和良好的代码风格, 有RTL开发经验，能够根据需求优化设计
3. 熟悉复杂的数据通路与控制通路的逻辑设计, 理解时序路径
4. 熟悉ASIC设计流程和常用EDA仿真和实现工具
5. 较强的script能力，比如Perl, Python, Ruby，或相关语言
6. 具备以下任一经验者尤佳：熟悉计算机体系结构相关知识、熟悉CPU或GPU软硬件系统架构、熟悉低功耗设计
7. 较强的解决问题能力，良好的沟通能力和团队协作能力
8. 良好的英文文档阅读与撰写能力</t>
  </si>
  <si>
    <t>五险一金 年终奖金 定期体检 员工部训 员工旅游 补充医疗保险 交通补贴 通讯补贴 节日福利 带薪年假</t>
  </si>
  <si>
    <t>工作职责: 1、负责公司内部IT日常管理工作，能够不断完善内部流程、制度和培训体系，提高人员工作效率； 2、负责公司产品研发项目开发的组织与管理，包括项目启动、执行、监控、变更、验收等的组织与管理； 3、沟通项目需求，从技术角度评估需求的合理性，评估项目人力、周期、风险、预算等及可行性； 4、负责承担系统研发项目的核心代码/架构搭建，开发过程控制、进度控制、质量控制等，确保按时、保质完成项目; 5、负责与其他相关团队（产品、测试、运营等）的沟通配合与协调工作； 6、参与公司软件技术框架的确立，控制团队代码质量，解决技术难点。 7、负责公司临床医学报告系统的开发，能够承担相关功能模块的设计和编码工作； 8、 参与公司新项目开发，能够与其它部门协同合作，完成新项目技术方案的预研、讨论和实现； 9、 承担公司领导安排的其他任务。  任职资格: 1、计算机相关专业硕士或以上学历； 2、 拥有8年以上工作经验，3年以上团队管理经验； 3、熟悉项目管理过程、质量控制和管理方法； 4、熟练使用MySQL、Docker、Django、Python、Linux等技术；了解HTML5／CSS／JS等前端开发技术； 5、熟悉系统设计，软件过程,流程,方法。熟悉架构； 6、具有团队合作精神、责任心以及良好的沟通能力，能承担较强工作压力； 7、 具有良好的职业道德。</t>
  </si>
  <si>
    <t xml:space="preserve">岗位职责: 1.负责MM资讯IOS客户端的开发和维护。 2.参与客户端产品的需求分析以及架构设计。  岗位要求: 1.本科以上学历，计算机相关专业，2年以上iOS平台开发经验。 2.精通Objective-C/Swift语言，具备iOS SDK开发及主流开源组件使用经验。 3.精通Xcode及相关调试工具，熟悉MVC模式，熟悉网络编程、多线程、图形界面编程。 4.具有良好的数据结构和算法基础，有较强的算法设计和实现能力，熟练掌握iOS平台下的代码调试和调优技术。 5.善于准确理解产品需求，能熟练编写规范的软件开发技术文档。 6.思路清晰，善于思考，能独立分析和解决问题；责任心强，具备良好的团队合作精神和承压能力。 7.熟悉iOS App上架流程。 8.已在App Store发布过作品者或GitHub有开源项目者优先 </t>
  </si>
  <si>
    <t>Devops Engineer</t>
  </si>
  <si>
    <t>About the Role SAP Jam, SAP’s social business collaboration cloud solution has with over 12 million users and many large corporate customers. As a DevOps Engineer, you will be at the heart of the engineering process building software that empowers engineering teams to develop and deliver high quality products quickly.  You will help build and run our next-generation technologies at global scale.  If you are an experienced DevOps Engineer with a passion for delivering innovative IT services and value-creation, a career at SAP Jam may be right for you! Duties &amp; Responsibilities: Skills &amp; Qualifications:</t>
  </si>
  <si>
    <t>ios工程师</t>
  </si>
  <si>
    <t>广东博鑫工业科技有限公司</t>
  </si>
  <si>
    <t>五险 员工旅游 绩效奖金 年终奖金 股票期权 弹性工作 人性化管理 专业培训 定期体检 餐饮补贴</t>
  </si>
  <si>
    <t>安全运营工程师(J11634)</t>
  </si>
  <si>
    <t>绿盟科技</t>
  </si>
  <si>
    <t>五险一金 补充医疗保险 员工旅游 餐饮补贴 专业培训 绩效奖金 年终奖金 弹性工作 定期体检</t>
  </si>
  <si>
    <t>工作职责: 1、负责指导运营团队完成项目范围定义的安全运营工作开展； 2、负责验证平台/安全设备收集的各类数据，如网络流量数据，WEB监测数据，漏洞平台数据，威胁情报等，并结合客户安全需求，对海量数据进行数据挖掘与关联分析； 3、负责安全运营平台/体系的日常安全事件监控、安全事件管理、安全知识库建立等工作； 4、负责核实确认通报安全运营中发现的信息安全事件，及时通知并协助相关责任方进行处理。 5、负责收集业务安全需求，制定并优化安全分析规则与策略，不断完善各类安全分析业务场景。 6、完成各级领导交办的其他任务。 任职资格: 1、 具备日志分析经验（如IPS/IDS，防火墙，操作系统，应用程序等日志），能够从日志分析中发现异常； 2、 具有一定的安全攻防经验，了解常见的网络攻击手段及验证方法； 3、 主动性强，具有良好的沟通，解决客户日常提出的问题 4、 熟悉python、shell脚本语言优先。</t>
  </si>
  <si>
    <t>Backend Developer-SAP Jam</t>
  </si>
  <si>
    <t>1.3年开发iOS应用程序（本地）的专业经验； 2.详细了解和体验构建移动应用程序UI和UX； 3.对苹果iOS编程指南有很强的了解、对持续交付、持续集成测试和云平台的详细理解和经验； 4.高级技术技能：SOAP/REST网络开发、内存管理、多线程、软件设计模式和体系结构； 5.利用GitHub帮助开源软件项目进行协作和代码审查； 6.使用RESTful API将移动应用程序连接到后端服务的经验、更新最新的苹果技术和趋势。 所需技术： 1.UIKIT，基础，核心数据、蓝牙/附件接口； 2.设计模式和应用程序架构（MVVM、MVP、MVC） 3.解决方案技术的工作知识，包括Objective-C、Xcode、Alamoire和Cocoapods 所需技能： 1.蓝牙低能量技术知识 2.了解SWIFT、领域数据库经验、软件开发过程计量和控制 3.了解URL方案/深度链接、了解推送通知； 优势： 能够与各种数字专家合作，确定解决问题的方法。 能够快速熟悉新兴技术和实践 对客户服务充满热情，并致力于完成改善我们服务所需的努力工作。 在试飞、Git、Jira系统方面的经验 注：此岗位作为猎头推荐</t>
  </si>
  <si>
    <t>About the Role As a Lead Developer on the SAP Jam New Solutions Development team, you will be on one of the teams that develop SAP Jam, SAP’s social business collaboration cloud solution with over 12 million users and many large corporate customers.  The successful applicant will: Duties &amp; Responsibilities: Skills &amp; Qualifications:</t>
  </si>
  <si>
    <t>（高级）财务系统专员</t>
  </si>
  <si>
    <t>职责描述: 1.         财务及相关系统L2（业务级别）支持工作: ・
负责为新业务需求提供财务及相关系统的解决方案，新业务需求包括（但不限于）针对于组织结构调整，新业务模式财务系统所对应的新流程， 财务业务规则及逻辑的调整，数据清理等工作； ・
整体监控系统（包括系统相关的数据接口）运行效率，与IT配合确保系统稳定运行； ・
就系统出现的问题提供财务业务方面的支持，与IT配合进行问题定位及问题解决； ・
参与财务或其他部门的相关项目，提供财务系统团队的专业高效支持，确保项目顺利实施； ・
提供必要的系统终端用户的培训支持。 2.         负责RPA（流程机器人）的流程设计、流程开发以及运维支持: ・
基于业务场景，分析及设计RPA运作流程，进行UIPath的RPA流程开发及上线，以及日常运维支持； ・
协助主管共同完成RPA在整个财务团队的专业能力建设、知识积累及运维支持模型的搭建； ・
掌握业界最新发展动态，并适时地引入财务RPA应用流程，确保RPA应用成为财务转型的关键能力之一。   岗位要求: ・
计算机专业本科及以上学位； ・
至少三年财务领域系统实施经验，主要负责业务需求分析，方案设计以及上线支持等工作； ・
Oracle EPM(HFM, Essbase) 方案设计、方案实施以及日常运维支持一年以上经验优先，尤其是有支持财务月结和年结，财务报表及管理报表（计划编制）系统工作经验更予以优先； ・
UIPath
RPA流程设计、流程开发以及后期运维支持一年以上经验优先，尤其是有熟练处理网页、内部系统以及MS Office组件的经验更予以优先； ・
熟悉其他编程语言，例如Python, VBA等优先； ・
良好的沟通技巧、团队合作和敬业精神； ・
良好的英文读写能力。</t>
  </si>
  <si>
    <t>广州亿联百汇科技有限公司</t>
  </si>
  <si>
    <t>员工旅游 专业培训 通讯补贴 交通补贴 绩效奖金 年终奖金 包吃</t>
  </si>
  <si>
    <t>职位要求：  - 计算机及相关专业专科以上学历；  - 熟悉iOS开发平台及框架原理，熟练运用UI组件、socket、多线程、sqlite、WebView等编程技术，至少2年以上实际iOS平台开发经验；  - 熟悉MVP、MVVM等开发模式；  - 熟悉数据结构、算法, 了解常用的设计模式；  - 能够熟练运用Xcode工具和相关的插件进行开发；  - 有扎实的Object-C语言基础，了解操作系统原理，对数据结构有深入的理解，了解常用设计模式,有良好的编程习惯；  - 有创新精神, 对移动端相关技术有浓厚兴趣，有不断提升自己的学习意识，跟踪把握技术发展的最新动态；  - 良好的沟通能力和团队协作精神，严谨的工作态度与高质量意识，良好的抗压能力；  - 有Swift、C/C++、Html5前端开发、Linux环境编程经验者优先；    工作职责：  1、负责公司iPhone/iPad应用设计、开发、维护工作，解决开发过程中的技术问题；  2、与后端开发人员配合，高质量完成iOS端开发工作；  3、移动客户端技术架构设计和重点模块研发；  4、跟进iOS的新技术发展，对新技术进行学习、研究和应用;  5、按照项目计划，根据需求文档、设计文档编写开发文档，完成代码编写和自测工作;  6、积极参与团队技术分享与团队协作</t>
  </si>
  <si>
    <t>后台开发工程师（Golang）</t>
  </si>
  <si>
    <t xml:space="preserve">工作职责: 1、负责平台系统底层技术研发、性能调优；推进平台架构演进使之更好地适应变化的需求 2、根据产品和项目需求，参与需求对接、研发设计，参与系统搭建、调优和技术对接等工作 3、 参与设计并实现高可用、可扩展、分布式平台系统，推进核心产品技术在大规模场景下快速 任职资格: 1、本科或以上学历，计算机软件或相关专业，3年以上相关经验 2、计算机基础扎实，有良好的数据结构与算法功底，有强烈的代码质量意识 3、熟悉Linux开发环境，精通C++，Go，至少熟悉shell，ruby等至少一门脚本语言 4、有大型在线系统、微服务、分布式系统设计和开发经验者优先 5、熟悉K8S, Docker, Kafka, Zookeeper等开源组件的架构及实现 6、熟悉CI/CD工具，以及敏捷开发流程 7、有较好的沟通和业务理解能力，乐于解决具有挑战性的问题，善于跟进新技术的发展 </t>
  </si>
  <si>
    <t>高级iOS开发工程师</t>
  </si>
  <si>
    <t xml:space="preserve">1、软件功能与集成测试； 2、制定、编写软件测试方案与计划，编写测试文档，测试报告，提交测试结果； 3、对测试中发现的问题能够进行分析和定位，与开发人员、需求人员沟通解决方案； 4、负责跟踪和监控测试进展，并督促修改发现的问题；能够发现关键问题和风险，向相关负责人提醒和告警，并能够提供改进意见和建议； 5、参与需求评审、设计评审；根据产品需求和设计文档制订测试计划、设计编写测试用例，进行缺陷跟踪和在线质量监控等； 任职资格： 1、3年以上测试工作经验，具备一定的编程和软件需求分析能力、较强的用例设计能力； 2、掌握测试理论及技术、熟悉数据库（oracle等），熟练操作SQL语句； 3、掌握某种性能或功能测试工具的应用(比如：appium、LoadRunner、Selenium、TestNG)，熟悉shell或python脚本，能很好的利用工具做压力及性能的测试； 4、能根据需求编写良好的测试用例； 5、熟练使用版本控制软件如（firefly）； 6、熟练使用禅道管理BUG。  </t>
  </si>
  <si>
    <t>五险一金 定期体检 专业培训 年终奖金 效益奖金 月集体活动 员工生日会 带薪年假 节日福利 年度旅游</t>
  </si>
  <si>
    <t>云平台架构师(005349) (职位编号：Citicbank005349)</t>
  </si>
  <si>
    <t>岗位职责： 1、负责技术架构设计、重构、优化，根据业务规划及技术规划制定应用架构方案； 2、负责iOS App产品的需求分析、详细设计，构架设计； 3、承担iOS开发的技术骨干工作，优化开发流程，提升开发质量； 4、负责已有程序的维护和升级工作； 5、规范和文档的编写、维护； 6、研究移动新技术的应用和实践。  职位要求 1、计算机、通信或相关专业，本科及以上学历，三年以上iOS App开发经验，精通Object-C或Swift； 2、精通iOS应用开发框架，灵活的搭建MVC框架体系，熟练多种设计模式； 3、精通MacOS，掌握XCode及iPhone SDK等开发环境的应用和调试，能根据需要独立的开发UI控件； 4、熟练掌握Json、XML等数据交换方式以及解析方法； 5、熟悉Socket, TCP/IP, HTTP协议开发，熟悉iOS环境下的多线程、App运行生命周期、内存管理； 6、具备独立完成项目的能力，独立分析问题,解决问题的能力； 7、具备视频类APP开发经验或已在app store上发布应用者优先。  工作时间及福利： 1、每周5天工作制，双休； 2、设有效益奖、年终奖、社保五险、带薪（婚假、产假、病假、年假等）+ 各类法定节假日，其中关于年假：服务满一年给予5天带薪年假，服务期限每增加一年，年假递增1天，最长可享有15天带薪年假； 3、月集体活动、部门活动、电影票、生日福利、节日福利、年度旅游等； 4、公司提供优美办公坏境，提供优质资源；  培训及发展： 1、公司提倡“以老扶新，团队作战”合作方式； 2、公司提供完善的岗前、岗中以及专业知识培训； 3、完善透明的职业晋升通道，只要你有能力有本事，公司不拘一格用人才！</t>
  </si>
  <si>
    <t>1.规划设计，架构，部署 Openstack, Kubenetes(K8s)
2.开发云平台相关的工具软件，提升云平台运营效率
3.带领团队，引入和推广云平台相关新技术和工具的落地实施和运维管理 1. 4年以上工作经验，热衷开发工具的工程师
2. Linux 实践经验丰富（操作系统，性能监控和性能调优)，对大规模集群有建设，管理，监控及运维经验
3.掌握 Git, Jenkins, Shell Script 脚本语言（或Ruby，Python等）, Maven,Puppet, Ansible，Prometheus,Grafana 等持续集成和自动化部署，监控工具
4.熟悉Openstack, Kubenetes架构下的生态组件技术，能够进行二次开发，推动DevOps落地实施
5.英文四级以上，能够熟练阅读英文技术文档，和Apache社区团队沟通
6.有自动驱动能力，极强的新技术学习和应用能力，团队合作意识佳
【优先考虑】
互联网行业云平台核心开发人员优先考虑。</t>
  </si>
  <si>
    <t>诊断工程师</t>
  </si>
  <si>
    <t>手机软件开发工程师</t>
  </si>
  <si>
    <t>深圳富士伟业科技有限公司</t>
  </si>
  <si>
    <t>广州市番禺奥莱照明电器有限公司</t>
  </si>
  <si>
    <t>五险一金 出国机会 加班补贴 全勤奖 节日福利</t>
  </si>
  <si>
    <t>五险一金 员工旅游 年终奖金 餐饮补贴</t>
  </si>
  <si>
    <t>私有云PaaS平台架构设计师</t>
  </si>
  <si>
    <t>岗位职责： 1、负责软件的诊断开发工作； 2、负责配合产品线开发工程师的软件开发需求； 3、负责对技术预研难点进行攻关； 4、负责其它技术相关工作。  任职资格：（初，中，高不同级别要求可选） 1、具有汽车电子行业诊断开发工作经验； 2、熟悉C/C++语言编程和逆向； 3、熟悉.net/JAVA编程和具有.net/JAVA逆向经验优先； 4、熟悉编译原理，熟悉虚拟机语言和perl/python等脚本语言优先； 5、熟悉X86汇编指令体系，能熟练编写IDA脚本，熟练使用OD调试； 6、熟悉ARM汇编指令体系，能熟练对ARM平台软件实施逆向工程，熟悉ELF/PE文件格式； 7、熟悉常见压缩算法和加密算法，且有实际使用和逆向经验； 8、有较好地团队合作和吃苦耐劳的精神，能承受较强的工作压力，虚心好学、事业心强； 9、1年以上逆向工作经验。 以上符合3条以上即可。  薪酬福利： 1、 提供行业内竞争力薪酬；月薪6k-25k，绩效奖，项目奖，年终奖丰厚，工作出色者满一年有带薪出国旅游！ 2、公司管理人性化，氛围良好；公司注重员工和企业同步发展，员工只要有能力有想法都可以自由表达； 3、公司扁平化管理；员工沟通渠道顺畅； 4、工作日提供下午茶； 5、每周组织体育锻炼一次；目前为每周三下午羽毛球包场供员工锻炼身体； 6、公司年度旅游至少一次</t>
  </si>
  <si>
    <t>岗位职责： 1.负责手机客户端产品功能特性的设计与开发，并能够保质保量完成规定任务。 2.根据需求改进产品，持续进行软件用户体验、运行速度、性能等方面的优化。 3.学习和研究新技术解决开发过程中的关键问题和技术难题。 4.手机应用客户端设计、开发、发布、维护。  职位要求： 1、本科及以上学历，熟悉APP开发及日常营运，具备Android、IOS开发经验； 2、具备2年以上IOS Android APP应用开发经验，有物联网及智能家居应用开发者优先； 3、熟悉Objective-C 、Swift，熟练开发平台，以及iOS控件使用，熟练掌握iOS界面和交互开发。能熟练使用调试、性能分析工具来调试和优化代码； 4、熟悉Java、koltin语言，Android开发平台的框架原理，熟悉Android应用开发流程，熟练掌握Android UI开发技能，能够熟练使用Android SDK； 5、有跨平台APP开发经验，有xamarin，C#，编程经验优先； 6、 熟悉APP Store 和Google Play上架流程和规则，作为主要开发成员，完成至少1个项目成功上线； 7、具有良好的团队合作精神，有责任心，自我要求高，自律能力强。  薪资待遇：面谈</t>
  </si>
  <si>
    <t xml:space="preserve">     岗位要求：    </t>
  </si>
  <si>
    <t>广州银行信用卡中心</t>
  </si>
  <si>
    <t>营销IT开发管理经理</t>
  </si>
  <si>
    <t>天际汽车科技集团有限公司</t>
  </si>
  <si>
    <t>五险一金 补充医疗保险 年终奖金 绩效奖金 定期体检 餐饮补贴</t>
  </si>
  <si>
    <t>五险一金 弹性工作 专业培训 年终奖金 交通补贴</t>
  </si>
  <si>
    <t>广州沐思信息科技有限公司</t>
  </si>
  <si>
    <t xml:space="preserve">【岗位】数据开发工程师 1.参与传统数仓和大数据数仓日常开发工作； 2.参与大数据仓库设计、规划和开发； 3.参与日常工作的优化，提出建设性意见； 4.负责管理项目，负责板块内的资源协调、进度管理、交付管理； 5.参与数据仓库、数据集市体系架构的设计、规划与开发, 参与大数据、ETL开发，sql性能优化。  任职要求： 1.全日制本科，计算机等相关专业。3年以上数仓开发经验，有银行、金融从业经验者优先。 2.2年以上项目管理经验，具备PMP证书优先. 3.熟悉oracle/hive/spark，熟悉数据处理和性能优化，有UDF自定义函数、MR开发经验优先； 4.熟悉常用ETL工具，熟悉常用的Linux指令，熟悉shell/python任意一种脚本语言。  加入我们，你将会获得： -岗位所属金融行业，前景大，未来职业发展热门； -薪酬结构丰富，薪酬福利待遇好，弹性工作制，定期体检，带薪年假，试用期不打折； -横向与纵向发展结合，身边有众多技术大牛同事； </t>
  </si>
  <si>
    <t xml:space="preserve">     主要职责:  1.负责理解和管理非功能性系统需求，包括软件的可维护性.性能.复用性.可靠性.有效性和可测试性等;  2.负责组织技术研究和攻关工作，组织及带领公司内部员工研究与项目相关的新技术;  3.协助产品经理制定项目计划和控制项目进度;  4.根据产品经理所提出的的需求，对开发团队所提出的设计进行技术层面的管理;  5.协助产品经理完成《用户需求说明书》.《需求变更说明书》;  6.负责对整个软件架构.关键构件.接口的设计;协助设计人员完成《系统概要设计说明书》;  7.负责软件测试.集成.交付等过程中所需的接口规范和技术支持;  8．领导技术开发团队（内部和外部成员），负责开发团队的人员，绩效和业务管理。  任职资格:
1.大学本科，计算机或自动化相关专业;？  2.5年以上软件开发经验，其中三年以上技术开发团队管理经验;  3.对web前端后端开发都比较熟悉;熟悉J2EE架构，熟悉Java.Python.JavaScript.Ruby.C#开发语言，熟悉其他服务端开发语言;  4.熟悉软件全生命周期管理流程（如需求.设计.开发.测试.发布.运维等）;  5.熟悉敏捷开发方法论，熟悉微服务框架，熟悉linux操作系统，熟悉云技术（如OpenStack）和容器技术（如kubernates），熟悉DevOps.  有使用git.jenkins,maven,nexus.需求管理和bug管理等软件工具的经验;  6.有良好的团队合作精神,有责任感,有较好的沟通能力;  7.善于主动思考和自我驱动，有很好的技术敏感度和风险识别能力,热爱技术，有解决问题的热情和勇气;对汽车营销行业和改变出行模式有热情。     备注：以上薪资范围供参考，实际薪资会根据每位人选的不同专业背景.能力素质等因素综合评估后确定。  </t>
  </si>
  <si>
    <t>1、参与公司软件产品IOS平台下的APP应用开发、上线及日常维护工作； 2、根据产品需求完成模块设计、编码和bug修改等工作； 3、根据产品开发、使用过程体验对产品提出修改、提升计划并实施； 4、改善软件的易用性、提升用户体验。  任职资格： 1、3年以上iOS平台开发经验，有一款以上作品在应用市场上线者优先； 2、熟悉Objective-c、swift开发，熟悉CocoaTouch框架和iOS SDK底层实现机制，熟练使用XCode、Instruments等开发工具； 3、熟练使用iOS SDK中的UI、网络、数据库、动画等开发技巧，了解多线程、内存管理、网络编程、内存优化；熟练掌握常用的第三方库，至少能说出一个库的实现原理； 4、有主导完成优秀应用或相关产品开发经验者优先考虑；</t>
  </si>
  <si>
    <t>网络安全工程师（高级）</t>
  </si>
  <si>
    <t>APP测试工程师</t>
  </si>
  <si>
    <t>PPmoney万惠集团</t>
  </si>
  <si>
    <t>五险一金 年终奖金 弹性工作 餐饮补贴 早餐供应 定期体检 专业培训 舒适办公</t>
  </si>
  <si>
    <t>Automation Test Lead</t>
  </si>
  <si>
    <t>1、承担公司软件产品（Web\Android\iOS\小程序）的功能测试、用户体验测试工作，负责自动化测试、性能测试和持续集成实践相关工作。  2、理解并分析软件需求，帮助团队完善需求与开发设计实现，并提取测试功能点，有效设计测试用例，高效执行测试用例，跟踪软件缺陷，并进行线上质量监控与分析;  3、按照标准格式提交测试计划、测试报告和报告BUG，并协助开发人员定位问题与解决问题。  任职要求： 1、计算机相关专业，具备良好的计算机基础知识，统招二本以上学历；  2、至少三年以上测试相关工作经验，熟练掌握软件测试理论、测试方法；  3、具备编程思维，掌握至少一门开发语言，如Java、Python、OC(Swift)、JS等，并有实际项目运用经验；  4、掌握问题定位和分析方法，包括但不限服务端日志分析、客户端日志分析、覆盖率分析、埋点和抓包等；  5、掌握接口自动化测试，熟悉至少一种接口自动化测试框架；  6、沟通能力强，工作责任心强，细致，耐心，具有较强学习能力和实际动手能力；  7、熟悉项目管理流程，有较丰富的项目实战经验，有质量分析和流程优化经验者优先；  8、有互联网金融相关经验者优先。</t>
  </si>
  <si>
    <t xml:space="preserve">Gangsheng is a sub-company of HKEX. Responsibilities: ・        Liaise with HK project managers, business analysts during the test process. ・        Automation test requirement analysis and estimation. ・        Lead automation design and develop based on project requirement. ・        Contribute to continuous improvement of our test automation infrastructure. ・        Automation test KPI design and implementation. ・        Execute automation suites to validate system functionalities. ・        Participate in identifying software defects. ・        Automation tests status/progress/risk/issue reporting.  Qualifications: ・        4+ years of test automation experiences, 2+ years of automation test management experiences. ・        Excellent analytical and problem solving skills. ・        Good understanding of Selenium/Cucumber knowledge. ・        Good programming/scripting skill, Ruby is preferred. ・        Working knowledge of web protocol: HTTP and HTML and understand how Xpath works and how to apply it. ・        Web based system automation development experience. ・        FIX/SWIFT message automation development experience is a plus. ・        With working experience in Finance system, Clearing system working experience is a plus. ・        At least good at Cantonese. Good English communication skill is a plus.  </t>
  </si>
  <si>
    <t>软件工程师（NBNL）</t>
  </si>
  <si>
    <t>广州三星通信研究院</t>
  </si>
  <si>
    <t>五险一金 补充医疗保险 免费班车 餐饮补贴 出国机会 年终奖金 弹性工作 定期体检 专业培训</t>
  </si>
  <si>
    <t xml:space="preserve">部门介绍 (Team Introduction)：NBNL Next Business No Limits: 无限定产品，发掘service机会和开发 Key Values: Impact, Learn, Play 主要 Mission: Open Innovation, HW/SW PoC, Business Development for Chinese market ?中国 SHENZHEN 多样化城市中，发掘HW, SW, Service 的核心技术/事例； ?发掘 可以成为 中国三星电子/global business的新的Seed 的产品 或service 主题； ?发掘 事业item/business model，实现 Startup的业务流程: 不仅仅 企划/设计 更是要做实际性的HW,SW的开发，寻求具体的主题确认或开发  【 Job Profile 】 √ 业务内容 (Task) ?新规HW/Service platform SW开发PM ?通过SW architecture 设计的 新规 SW 开发 (必备 实际architecture 寻求的能力) ?通过导入SW solution 评价/ SW开发的主要issue和debugging √ 经验需求 (Job Experience) ?service Client/Server 技术开发 和optimization经验 ?Network Programming 和 REST/Web API 开发经验 ?System SW, Android, Linux 开发经验 √ 需具备 (Knowledge) ?Design Pattern, S/W Architecture, Optimizing &amp; Refactoring ?Java / C++, Android SDK/NDK, Python, Ruby, JavaScript, Node JS * Machine learning, R (Data Analysis) 相关经验优先 ?SQL / NoSQL database, Database administration √ 必要条件(Requirement) - 具备多国语言能力 (英语/中文 或 英语/中文/韩国语) *英语是必备，韩语能力者优先考虑 - 从事SW相关业务经历7年以上/需提供 SW portfolio - 需熟悉Start-up的水平性业务环境 并运用熟练 - 快速验证 设计的architecture 的编程能力（为开发前期的验证，编程能力需必备）  （请投递中英文简历，英文简历必须） </t>
  </si>
  <si>
    <t>磁共振物理师</t>
  </si>
  <si>
    <t>复旦大学编制 五险一金 专业培训 出国机会 定期体检 年终奖金</t>
  </si>
  <si>
    <t xml:space="preserve">张江国际脑影像中心（原名为类脑人工智能研究院综合生物医学影像平台）经学校批复建设，目前设备系统已陆续进场安装，为尽快推动中心的建设和运行，确保平台设备的有效运维及技术保障，根据国内外相关设备运行管理经验和中心未来规划，急需在中心分年度设立若干管理和技术岗位。 岗位职责： 负责磁共振系统技术支持和保障，磁共振成像序列编写，医学影像处理分析，以及脑科学研究等方面工作；协助科研项目的开展，定期向课题负责人汇报工作 任职要求： 1、年龄在35周岁以下（如有10年以上相关工作经验者，可适当放宽年龄限制）；  2、计算机和电子信息工程、无线电物理、生物医学工程等相关专业硕士及以上；  3、热爱科学研究和技术开发有扎实的磁共振研究和开发背景，有较好的数学和物理功底；  4、掌握服务器系统（特别是类Linux系统）使用和维护，熟练MATLAB/C、C++/Python等工具；  5、在三甲医院、GPS、联影、东软公司担任过相关岗位工程技术物理师职位者优先； 6、工作细致努力，有较强责任心、动手能力和团队协作意识。 福利待遇： 享受复旦大学科研助理待遇（按国家规定缴纳五险一金、带薪休假，年度体检，教育培训等机会），优秀的申请人可根据实际情况面议并提供复旦大学编制。 </t>
  </si>
  <si>
    <t>高级前端开发工程师 (职位编号：002421)</t>
  </si>
  <si>
    <t>北京一点网聚信息技术有限公司</t>
  </si>
  <si>
    <t>1. 负责前端架构体系的规划、设计和建设工作；
2. 负责前端产品的功能开发与其他部门的功能协调；
3. 负责前端前沿技术的调研和跟进，包括但不限于框架、组件等；
4. 负责前端性能和体验优化，提升前端研发效率；
5. 负责团队内部低级别员工培养和整体技术能力的提升； 1、精通各种前端技术（包括 HTML/CSS/JavaScript 等），熟悉 ES6 语法，具备跨终端（ Mobile+PC ）的前端开发能力，熟悉网络协议（ HTTP/SSL ），熟悉常见安全问题和对策；
2、熟悉前端工程化与模块化开发，并有实践经验（如 gulp/webpack、VueJS/React 等）；
3、至少熟悉一门非前端的语言（如 NodeJS/Java/PHP/C/C++/Python/Ruby 等），并有实践经验；
4、对前端技术有持续的热情，良好的团队协作能力，提升团队研发效率，实现极致性能，通过创新交互优化产品体验；
5、985/211院校计算机相关专业，硕士优先~5年以上前端经验；
6、加分项：具备客户端能力或者 Native&amp;Web 技术融合经验；熟悉 Canvas 动效&amp;WebGL3D 以及各种传感器技术；复杂企业后台应用开发经验；数据可视化产品设计开发经验；大规模 /高负载场景下 NodeJS 应用开发、运维经验；良好的算法背景，对机器学习有研究和项目实施经验；有独立的开源项目或者参与知名开源项目经验；团队管理能力；英语沟通能力；有广告行业相关经验优先；
7、如果你觉得和以上要求不符，但你对这个岗位很感兴趣，并且确认你以往的其他经历或经验能给团队带来自己独特的价值，那么也欢迎投递简历；</t>
  </si>
  <si>
    <t>岗位职责： 1.负责iOS平台APP产品开发和维护；
2.负责根据要求完成APP产品程序概要设计及需求实现；
3.负责根据产品开发计划，按时提交高质量代码，完成开发任务；
4.负责产品技术创新，架构及性能优化；
5.负责解决产品开发中的技术难题；
6.负责APP产品的用户体验改善及更新； 职位要求： 1.本科及以上学历，计算机相关专业优先；
2.精通ObjectiveC，熟悉swift优先，2年以上iOS平台产品开发经验；
3.熟悉iOS应用开发框架，能独立开发高性能的iOS应用；
4.熟悉iOS平台下系统控件、内存管理、动画、多线程、APNS、网络优化等开发技能；  5.熟悉MVC、Reactor、Delegate等设计模式；
6.熟悉敏捷开发流程；良好的文档编写能力；
7.富有激情，抗压能力强，具有强烈的责任心与团队合作精神，良好的沟通能力；</t>
  </si>
  <si>
    <t>五险一金 定期体检 员工旅游 补充医疗保险 通讯补贴 年终奖金 高温补贴 商业保险 加班补贴</t>
  </si>
  <si>
    <t>岗位职责： 1.负责大数据基础平台、数据分析系统架构设计和开发； 2.负责制定数据建模、数据处理、数据运维和数据安全等架构规范并落地实施； 3.设计并实现数据仓库、数据挖掘、BI等数据系统建设、开发； 4.负责跟踪、分析数据，满足产品和运营需求； 5.编写分析结果报告，提出改进建议。 岗位要求： 1.计算机、软件工程、信息管理、应用数学等理工科相关专业统招本科以上学历，至少2年以上的大数据平台架构工程经验； 2.深入理解云计算、大数据产品和数据分析相关技术和实现方法，并具有相关项目经验； 3.精通Hadoop、Hive、Spark、storm等大数据平台开源软件； 4.熟悉Kafka/Flume等数据收集处理技术； 5.至少精通Java/Python/Scala一种语言，熟悉掌握MYSQL或PostgreSQL，熟悉Linux操作系统及大数据相关操作； 6.熟悉大数据挖掘、可视化分析，各种BI算法和产品等； 7.在互联网企业从事大数据架构设计、大数据应用经验者优先考虑； 8.具备良好的系统分析能力，解决问题能力</t>
  </si>
  <si>
    <t>测试总监</t>
  </si>
  <si>
    <t>北京五八到家信息技术有限公司</t>
  </si>
  <si>
    <t>广州西洋汇信息技术有限公司</t>
  </si>
  <si>
    <t>岗位职责： 1.负责业务产品线的测试工作和技术改进； 2.根据产品架构和业务要求，构建测试基础设施、制定测试策略并推动执行； 3.参与产品需求和架构设计评审，提高产品的可测性； 4.组织回顾线上问题，定期评估发布质量； 5.关注并引入行业前沿技术（自动化、数字取证、逆向等），提升交付效率，引领团队技术发展； 6.负责培育、发展和管理团队，构建能用技术手段解决交付流程中痛点难点的团队。  任职要求： 1. 至少五年以上大型互联网测试团队管理经验； 2.熟悉Ruby/Python/JavaScript/Shell等脚本编程中至少一种； 3.熟悉互联网应用开发测试流程、代码分支管理等基本技能； 4.正直、热爱团队，有比较成功的培育和发展团队（10人以上）的经历，能提升团队绩效； 5.有意愿和信心突破传统测试，构建能用技术手段解决交付流程中痛点难点的团队； 6.具备业务、团队和技术等方面的前瞻性，关注行业动态、前沿技术； 7.出色的推动能力，很强的学习能力和分析、解决问题能力。</t>
  </si>
  <si>
    <t>包吃 做五休二 绩效奖金 专业培训 带薪年假 五险一金 节日福利</t>
  </si>
  <si>
    <t>期权交易员</t>
  </si>
  <si>
    <t>上海鸣熙资产管理有限公司</t>
  </si>
  <si>
    <t>加入理由： 1.我们是一个有抱负，有情怀的技术团队。我们崇尚硅谷和谷歌的工程师文化，信奉技术改变世界的力量。我们从来没有作过市场投放，因为我们相信技术、效率带来的价值最终会让市场认可。 2.我们一直致力于运用最新的技术，为人们带来更美好的生活。我们主要的技术栈包括：PHP7、MongoDB、ElasticSearch、Symfony、GoLang、VUE、React（Native）、Bootstrap、Ubuntu等。我们还致力研究：大数据处理、人工智能推荐、图像搜索、自动翻译、微服务架构。 3.我们的研发中心成员经过严格筛选，只为缔造一个志同道合，合作无间的团队。如果你觉得渴望在团队里面一起做点事情，那加入我们，试着一起创造出伟大的产品。  职责范围： 1.负责公司互联网自营平台的iOS开发，也会涉及到H5的开发。 2.您的工作目标就是：要用最好最先进的技术和代码，严谨细致的工匠精神，用户交互思维，给用户带来高度上乘用户体验的产品。  任职要求： 1.统招全日制本科学历以上，计算机及相关专业优先； 2.至少有1年以上互联网产品（电商平台）iOS开发经验（超过2个以上实际项目经验），及能具备一定前端开发经验； 3.有扎实的Objective-C或Swift基础； 4.了解应用基本算法、数据结构，了解基础设计模式，如MVC或MVVM； 5.熟悉iOS SDK开发环境及相关开发工具； 6.审美能力、用户交互思维、工匠精神，一个也不能少； 7.永怀一颗创业的心和为好产品雕琢至极致的态度。  特别提示： 到西洋汇招聘官网 job.xiyanghui.com 投递简历，应聘成功率提升90%！！！ 顺便，你也需要更全面地了解一下你的未来雇主。</t>
  </si>
  <si>
    <t>专业培训 年终奖金 绩效奖金 五险一金 员工旅游</t>
  </si>
  <si>
    <t>资深后端开发工程师</t>
  </si>
  <si>
    <t>北京瞰微智视科技有限公司</t>
  </si>
  <si>
    <t>五险一金 补充医疗保险 餐饮补贴 出国机会 年终奖金 股票期权 弹性工作 定期体检</t>
  </si>
  <si>
    <t>广州韩集氏生物科技有限公司</t>
  </si>
  <si>
    <t>五险一金 5天8小时 免费班车 员工旅游 餐饮补贴 专业培训 年终奖金 弹性工作 调薪机会 晋升机会</t>
  </si>
  <si>
    <t>Have you watched Game of Thrones on www.hbo.com or live broadcast of FIFA World Cup on www.espn.com? If the answer is yes, you have already used Conviva technologies.  Conviva is the measurement and analytics platform for the next generation of TV. With a view into over 20 billion streaming hours and more than 3 billion devices a year from 180 countries, Conviva has the largest, multi-publisher, global OTT streaming video continuous measurement census available. We see almost 60% of the Internet population and measure 7 out of the top 10 SVOD providers in the US, as well as many other global OTT providers. Our customers use our continuous measurement sensor and Video AI Platform cloud service to gain a real-time, unified view of their video delivery ecosystem and consumer viewing experience across all their devices and video applications.  We are looking for an exceptional engineering role at a with a proven record of delivering consistently in high growth and high scale environment. This role is expected to play a vital role in supporting high growth business, drive innovation and deliver the next generation of highly scalable, modular and extensibleBig Data Platform technologies. These technologies are the foundation technologies and provide a common set of capabilities and interfaces to all Conviva products supporting real-time, near real-time and off-line analytics with an eye on the future. The next generation of Big Data Platform will support a multitude of existing and emerging technologies and enable different use cases. It will build a level of abstraction needed by different product engineering teams to build business functionalities in an extensible fashion without requiring understanding the underlying complexity.  What you get to do: ?Build highly scalable, massively distributed network-based applications with deep understanding of API stacks and video streaming services provided by CDN/data cloud work. ?Cloud based backend video streaming optimization based on big data analysis technologies.  What you bring to the role ?BA/BS in Computer Science or related field. Above 3 years backend develop experiences, solid acknowledgement and capability. ?Be familiar with Linux platform, experiences in at least one backend develop language (JAVA, Ruby, Python, Go, Nodejs); ?Understanding of SQL, NoSQL database, be well understanding of redis or memcache. ?Knowledge of HTML, CSS and JavaScript. ?Experience with backend work flow, CDN interaction and networking applications. ?Ability to work well in a fast-paced start-up environment. ?Self-motivated, quick-learner and a team-player with exceptional communication skills. ?Be fluent in English.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www.conviva.com.    岗位要求：  1.高并发API系统与微服务架构；  2分布式数据处理系统；  任职要求：   1.计算机或相关专业本科及以上学历，3年以上后端经验,扎实的数据结构和算法功底; 2.熟悉Linux平台，至少熟练一种后端开发语言(如Java、Ruby、Python、Go, Nodejs); 3.熟悉主流SQL、NoSQL数据库的使用，并至少对redis或者memcache等其中一种缓存技术有深入理解; 4.了解HTML、CSS和JavaScript等前端技术; 5.完整搭建过后端系统，有解决大规模并发请求经验和后端系统运维经验; 6.良好的团队精神和合作意识，责任心强，对工作有激情，良好的沟通能力; 7.良好的英文读写水平； 8.良好的英文口头表达能力优先；</t>
  </si>
  <si>
    <t>岗位职责： 1、负责App的架构设计及重构工作，完成相关模块核心代码开发； 2、分析现有App的功能及实现方式，提出相关改进方案； 3、准确分析和理解需求，编写相应规范技术文档； 4、负责关键技术难点的攻关，并指导其它同事的业务和技术。 任职资格： 1、有3年iOS项目开发经验，有丰富的电商平台客户端架构及开发的项目经验； 2、熟悉Objective-C、Swift、Xcode等相关开发语言及工具； 3、熟悉iOS SDK、iOS下的多线程开发、网络通信、内存管理、UI开发、产品发布流程； 4、熟悉组件化架构技术，有比较成熟的方案； 5、具备良好的编码规范及良好的编程逻辑思维； 6、具备良好的沟通表达能力及分析总结能力； 7、热爱软件开发工作，抗压能力强，优秀的团队协作精神。</t>
  </si>
  <si>
    <t>五险一金 交通补贴 员工旅游 餐饮补贴 绩效奖金 年终奖金 定期体检</t>
  </si>
  <si>
    <t>岗位职责:
1. 负责互联网基础运维的管理，包括服务器应用部署、数据库管理、 脚本编写、系统安全设置等；
2. 负责游戏的日常业务运维工作，包括游戏开/关维护、版本更新、并区合组、数据备份、服务器迁移等；
3. 负责游戏运行健康状态监控和故障响应处理，保障相关业务的正常运营；
4. 负责与运营、研发、合作部门沟通，对业务运营环境中的运维工作进度进行定期反馈与推动改善；
5. 参与游戏运营支撑体系和平台的规划设计、研究运维相关技术，并根据项目环境逐步推进运维自动化；
任职要求:
1. 计算机类和相关专业本科以上学历；
2. 三年以上互联网行业经验，其中包括二年以上业务运维经验；
3. 熟悉Linux、Unix或Windows系统管理，熟悉LAMP/LNMP架构. 熟悉IIS、 web负载均衡，熟悉云服务器维护经验优先；
4. 熟悉除Shell外至少一种主流脚本语言Php、Python、Vbs、PowerShell，有运维开发经验优先；
5. 熟悉系统、网络安全，熟悉Windows/Linux 防火墙与安全策略设置；
6. 熟悉MS-Sqlserver、Mysql或Mongodb、Redis数据库，熟悉数据库主从同步、冷热切换、集群设置；
7. 具有强烈的责任心，良好的语言表达，沟通协调能力，具有良好的团队合作精神。</t>
  </si>
  <si>
    <t>BIS engineer</t>
  </si>
  <si>
    <t>Data Analyst 数据分析员</t>
  </si>
  <si>
    <t>免费班车 出国机会 弹性工作 餐饮补贴 年终奖金 补充医疗保险 五险一金</t>
  </si>
  <si>
    <t>基本要求: 1. JAVA基础扎实，熟悉io、nio、多线程、集合等基础框架. 2. 熟悉常见的分布式应用场景，对缓存、队列、搜索等有一定的了解。 3. 熟练使用常见关系型数据库，如MySQL, PostgreSQL等。 4 熟悉常见NoSQL存储，例如memcache、Redis、HBase、MongoDB、Neo4j等。 5. 熟悉Unix-like系统下的Java开发环境搭建 6. 有大型互联网产品的服务器端开发经验 技术加分项： 1. 熟悉常见数据结构和相关算法，能较好的将算法思想应用到实际中。 2. 熟练使用常见开源框架，例如Spring，Struts，Hibernate，Mybatis等，了解其中工作原理者尤佳！ 3. 熟悉常用Java类库，例如Apache Commons、Google Guava等 4. 熟悉TCP/IP和HTTP协议。 5. 对REST WEB SERVICE有一定的了解。 6. 对多种编程语言有实践经验，例如Python、Ruby、Go、Erlang、Scala、Groovy、Clojure等，会Nodejs尤佳 7. 熟悉常用的JVM调优手段，有实战经验者尤佳。 8.对敏捷Scrum开发有相关经验，有创新精神，愿意学习新技术，有良好的团队协作精神及沟通技巧。</t>
  </si>
  <si>
    <t xml:space="preserve"> Experience &amp; Qualification: 1.      3 - 5 years’ experience on said experience on said technology 2.      Bachelor’s Degree or higher in Computer Science or related discipline  Knowledge &amp; Skills:  ？  Java Technologies: Java 1.5 onwards, Jboxx/Tomcat , J2EE,Web Services ？  EDI knowledge: XML , MT formatting, ANSI, EDIFACT, SWIFT FileAct is a plus ？  Platforms and database: Familiar with Linux server operation and Oracle database ,Seeburger BIS experience is a plus ？  Communication Protocol : sFTP , AS2 , JMS ？  Software Development Methodology: Agile Methodology ？  Tools : Eclipse, SQL Developer , GITHub , Jira, Maven, Jenkins ？  Communication skill : Good at English reading &amp; writing, speaking skill is not a must ？  Good skills in self learning and passionate to learn new technology</t>
  </si>
  <si>
    <t>五险一金 补充医疗保险 员工旅游 专业培训 绩效奖金</t>
  </si>
  <si>
    <t xml:space="preserve"> Responsibilities: - Optimize, aggregate and streamline all data sources from internal systems (Business Operations, Finance, HR, etc.) - Provide regular data statistics and create business report for our management team - Provide intelligence and insights to dig out the potential opportunities by acting as a data consultant - Develop and monitor key KPIs in system for each practice - Integrate across the group in order to maximize the opportunities of data and analytics outcomes  Requirements: - Bachelor degree or above, equivalent in a technical discipline: maths, statistics, economics, econometrics, physics, computer science, engineering. - 1-2 years data analysis experience required, with a concentration in consulting related fields preferred - Technical skills in data extraction, analysis, and visualization, e.g. Excel, SQL, Python/R and etc. - Ability to work both independently and cooperatively in a fast-paced environment - Good command of reading and written English</t>
  </si>
  <si>
    <t>Amazon销售经理 / 亚马逊运营经理</t>
  </si>
  <si>
    <t>1.独立负责在Amazon亚马逊美国站平台上店铺整体运营，保证账号健康发展； 2.负责亚马逊销售管理，制作和审查产品的图片、描述、价格、服务条款等，完善各产品的上架工作； 3.学习研究amazon美国站最新政策，及时作出应对计划； 4.研究和尝试各种amazon美国站营销手段以提高产品的排名和成交率； 5.制定产品营销活动策划，并对营销活动的实施进行调研、分析、预测、推广手段设计及效果评估等； 6.负责制定计划并指导团队进行工作，实现高效运作，包括用户需求分析、页面设计优化、流量分析等，能带领销售团队完成月度、季度、年度销售任务；  岗位要求： 1、有独立操作爆款的经验； 2、对listing优化有独到见解； 3、积极主动，承压能力强，有不服输精神； 4、有美国亚马逊客单价（高单价）运营经验者优先考虑  薪资福利： 1.薪资：底薪1万到3万之间加业绩奖金 2.上班时间：（每天9:00-12:00，14:00-18：30） 3.社会保险：公司为员工购买社会保险（含五险）。 4.节日慰问：公司根据民俗节日为员工发放节日慰问品。 5.下午茶：每周2次水果。 6.工作氛围：95后的同事，工作环境舒心、融洽，宽敞明亮的办公室，轻松愉快的办公环境。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</si>
  <si>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捞月狗</t>
  </si>
  <si>
    <t>岗位职责： 1、负责移动端产品（Android/iOS）测试工作； 2、根据产品功能和设计，编写测试计划，设计测试数据和测试用例； 3、擅长发现、定位、分析问题，根据实际情况推动测试流程，积极主动解决问题； 4、完成对产品的集成测试与系统测试，负责对产品的功能、性能及其他方面的测试工作； 5、在确保质量的前提下，结合主流自动化框架高效完成测试任务。  岗位要求： 1、全日制本科及以上学历； 2、3年左右移动端测试工作经验； 3、能够独立完成整个测试流程,包括: 需求分析,用例编写,BUG跟踪,功能测试,集成测试,回归测试,上线测试； 4、有主流移动端自动化和测试管理工具经验的优先考虑； 5、掌握Appium自动化框架优先考虑； 6、逻辑思维能力强、工作态度严谨、积极主动、为人踏实，沟通能力强； 7、有Java或Python开发经验优先考虑； 8、热爱测试工作，责任心强，具有团队合作精神，积极主动向负责人汇报本职工作。</t>
  </si>
  <si>
    <t>资深JAVA服务器开发主管</t>
  </si>
  <si>
    <t>广州本盈计算机科技有限公司</t>
  </si>
  <si>
    <t>五险一金 补充医疗保险 通讯补贴 餐饮补贴 弹性工作 定期体检 年终奖金 绩效奖金</t>
  </si>
  <si>
    <t>五险一金 员工旅游 交通补贴 绩效奖金 年终奖金 出国机会 通讯补贴 餐饮补贴</t>
  </si>
  <si>
    <t>工作内容：
1.参与公司业务相关技术研究，服务端需求沟通，架构设计；
2.带领团队，完成服务端构建，按时交付；
3.维护系统安全稳定运行，及时修正异常；
4.不断改进现有架构，提高服务性能与可用性；
5.负责软件开发过程中的问题分析和总结，提供建议帮助改善研发流程。
任职要求：
1.5-8年Java编程，基础扎实；熟悉AOP，Spring，Hibernate，Mybatis等技术；
2.了解一门脚本语言，如PHP，Python，Ruby，Shell等；
3.熟悉Linux服务器操作，有Docker使用经验为佳；
4.熟悉MySQL，包括设计，优化，实际操作经验；
5.精通各种数据结构和算法，熟悉分布式、缓存、消息等机制；
6.主动研究架构和解决方案，如微服务等，有云服务使用经验为佳；
7.注重文档，测试，持续交付；
8.掌握多线程及高性能的设计与编码及性能调优；有高并发应用开发经验为佳；
9.英语或日语沟通流利者优先录用；</t>
  </si>
  <si>
    <t>岗位职责： 1、负责iOS手机客户端软件系统开发、编码实现、测试、维护等工作； 2、产品性能调优、重点/难点技术攻坚等； 3、开发过程中编写对应产品的开发文档等； 4、不断学习IOS新产品开发技术，跟踪技术发展方向。  任职要求： 1、计算机相关专业本科学历； 2年以上IOS开发经验； 2、熟悉swift开发，有项目开发经验优先； 3、OC基础扎实，熟悉数据结构与算法、Socket编程、多线程编程等； 4、熟悉iOS SDK、iOS下的多线程开发、网络通信、内存管理、GUI开发、产品发布流程； 5、熟练掌握UDP/TCP/IP、HTTP等网络协议；熟练使用XCode及相关调试工具； 6、具备良好的分析解决问题能力，有技术难题攻关经验，善于主动推动项目进展并达成项目目标； 7、具有良好的程序逻辑思维、沟通表达能力、分析总结能力、团队合作精神，能承受较大的工作压力； 8、有团队管理经验者优先； 9、服从公司安排，具有高度责任感与协调能力。</t>
  </si>
  <si>
    <t>零售中台系统架构师（技术专家）</t>
  </si>
  <si>
    <t>广州市两棵树网络科技有限公司</t>
  </si>
  <si>
    <t>职责描述： 1、负责合阔零售企业服务产品和业务中台 （HEX &amp; HWS）系统的开发和运维； 2、深入理解客户餐饮和零售业务，参与需求分析，为业务开发提供系统详细设计方案，包括系统核心架构优化设计、数据模型分析、核心业务流程梳理、程序开发等工作； 3、负责HEX系统核心产品部分代码优化和Bug修复，持续发现和解决存在的性能瓶颈等技术难题； 4、负责HEX技术团队的Code Review，对团队内其他同事工作进行指导和培训，协助解决项目开发过程中的技术难题； 5、具备对运行系统的性能调优，BUG分析及修正等优化工作； 任职资格： 1、五年以上基于Python/Golang的服务器端系统开发经验，有带领技术团队完整开发和实施ERP零售系统项目经验者优先； 2、精通Python/Golang开发，精通framework/tornado/flask/Django等； 3、熟悉一种或多种高级编程语言（除python/golang外）,如nodejs,go,ruby,熟悉PostgreSQL/Redis等常用的开源存储工具；熟练掌握OO的编程思想，掌握多种常用设计模式； 4、熟悉mircoservice，熟悉SOA架构这优先考虑; 5、熟练使用SQL Server，Oracle，Mysql等数据库的一种以上，熟练编写存储过程、触发器、事务等机制以及熟悉数据库优化； 9、较强的学习能力和解决问题的能力，良好的需求归纳分析能力和文档编写能力、表达能力，具备强烈的责任心和团队合作的精神，思路清晰 10、具备良好的沟通和口头及书面表达能力；良好的学习能力及较强的团队精神； 11.计算机、数学等相关专业统招本科以上学历</t>
  </si>
  <si>
    <t>五险一金 员工旅游 餐饮补贴 专业培训 绩效奖金 年终奖金 股票期权 弹性工作 周末双休</t>
  </si>
  <si>
    <t>岗位职责： 1.协同团队，负责公司iOS应用的开发和架构优化工作。 2.协同产品经理，对产品做出用户体验或性能上的创新与迭代。 3.根据研发过程中的体验对产品提出建议。 4.负责App项目的日常维护。 5.参与与其他团队的沟通，保质保量按时完成开发任务。  岗位要求: 1.计算机相关专业专科及以上学历，基础扎实，数据结构，网络等基础知识掌握牢固，3年以上电商App研发经验。 2.熟练掌握Objective-C、C、C++等开发语言；熟悉iOS应用框架,熟练掌握iOS SDK。 3.熟悉iOS框架下的UI和网络。 4.熟悉iOS开发工具和相关开发测试工具的使用。 5.具有较强的解决问题的能力和创新能力。 6.对需求开发有独立见解，能整理开发规范。 7.对Swift有研究，有实现项目者优先，有电商平台App开发经验者优先。 8.对移动开发有热情和激情，能够胜任钻研新技术的挑战 ，良好的产品意识，拥抱新技术，有很强的学习能力。</t>
  </si>
  <si>
    <t>技术支持工程师（执行部）</t>
  </si>
  <si>
    <t>北京推想科技有限公司</t>
  </si>
  <si>
    <t>Senior Automation Tester</t>
  </si>
  <si>
    <t>岗位职责: 1. 远程对现场的环境出现的问题进行定位解决支持 2. 根据产品手册，调试手册，知识库等，提供首次技术解决方案 3、依据需要，收集问题相关的所有情报，并升级至产品二线技术支持 4、观察和追踪升级后的技术问题，定期反馈实际进展给客户，并积极配合二线技术支持工作 5、对于自己处理的技术问题完全负责并有条理的进行管理 6、持续学习提高产品相关知识和技能，用以协助客户的首次技术解决方案  岗位要求: 1、至少会一种编程语言 例如，C/C++/Java/Python 2、电子或计算机相关专业本科以上学历， IT相关领域工作经验至2年以上，目前从事技术支持中心相关工作者更佳 3、具有IT和信息化方面的基本知识 4、熟悉Linux平台。例如，Ubuntu，Centos，SUSE 5、了解软件产品，有人工智能平台/智能图像等系统的应用调试经验更优 6、热爱售后服务行业,具有良好的团队精神和工作热情，具有较强的沟通和协调能力 7、渴望学些新技术，善于学习和分析解决问题，工作责任心强，具有用户服务思维</t>
  </si>
  <si>
    <t xml:space="preserve">Responsibilities:     Qualifications:    </t>
  </si>
  <si>
    <t>IOS高级开发工程师</t>
  </si>
  <si>
    <t>五险一金 通讯补贴 餐饮补贴 股票期权 年终奖金 周末双休</t>
  </si>
  <si>
    <t xml:space="preserve">岗位职责： 1. 主要负责基于iOS手机客户端应用程序开发； 2. 按项目的要求，参与项目需求分析、产品模块的概要和详细设计和编码工作； 3. 配合其他开发人员完成产品开发、测试和发布工作； 4. 负责IOS应用的升级、修改、优化和维护工作。 任职要求： 1、本科以上学历，计算机相关专业，两年以上iOS软件开发经验。 2、了解或熟悉ReactNative； 3、熟练掌握 Obj-C、Swift、iOS SDK、XCode 开发环境，能独立完成软件设计和开发工作。 4、熟悉 iOS 下的内存管理、socket和http网络接口编程。 5、至少有一款上线商业软件，能熟练使用第三方组件， 有 IM、音视频开发经验尤佳； 6、具有良好的代码风格，具备较强的设计能力、需求分析能力、文档编写能力。 7、有良好的语言表达能力，善于与人沟通、合作，有良好的团队意识及高度责任心。  福利待遇： 1、工作时间：五天工作制，周末双休； 2、六险一金齐全，外加通讯补贴、午餐补贴、探望福利、下午茶、生日活动； 3、每月有部门经费，吃喝玩乐停不下来； 4、享有国家规定的法定假日及年假、婚假、产育假等假期； 5、极其重视员工的发展空间，设立明确的各职位的发展路线及每年一次的职级调整机会； 6、“以人为本”调节员工身心，每年定期给员工举行旅游活动； 7、文体活动：（每周四有羽毛球或篮球等活动任君选择）； 8、户外活动：（定期举行丰富多彩的主题活动如：爬山、烧烤、拓展等）； 9、工作环境：位于海珠区富力天域A级写字楼，交通便捷。办公室宽敞明亮、舒适温馨。  </t>
  </si>
  <si>
    <t>投资经理</t>
  </si>
  <si>
    <t>深圳昀润投资有限责任公司</t>
  </si>
  <si>
    <t>五险一金 交通补贴 通讯补贴 餐饮补贴 定期体检</t>
  </si>
  <si>
    <t xml:space="preserve">  工作职责： 1、量化投资策略研究，量化模型开发及测试，包括但不限于股票、债券、期货、期权等各类金融产品的统计套利、衍生品定价等策略开发； 2、量化产品投资、交易及资金管理，包括策略调试、维护、监控； 3、日常量化研究支持与风险分析及数据库维护。  招聘要求： 1、硕士研究生以上学历，金融工程、数量经济学、应用数学、物理学、计算机等相关专业毕业，金融与其他专业复合背景者优先考虑； 2、扎实数学基础、熟练掌握数理统计基本方法，学习研究能力强，具备独立的数学建模能力； 3、具有扎实的编程能力，熟练掌握至少一门编程语言，如Python、Matlab、c/c++等语言； 4、诚实守信，具有良好的职业操守；具有良好的组织、沟通能力和团队合作精神。 </t>
  </si>
  <si>
    <t>Software Engineer in Testing</t>
  </si>
  <si>
    <t>浪潮世科有限公司</t>
  </si>
  <si>
    <t>五险一金 弹性工作 绩效奖金 年终奖金 周末双休</t>
  </si>
  <si>
    <t>岗位需求： 1.根据产品功能需求和设计完成项目的需求分析、初步架构设计、开发及单元测试； 2.跟进移动互联网开发的新技术发展，编写设计开发及实现文档； 3.项目相关方、相关模块的技术支持； 4.根据公司需要，完成上级交办的相关工作；  任职要求： 1.大专以上学历；计算机或通讯相关专业；3年以上开发经验，2年IOS相关经验； 2.熟练掌握移动开发平台及框架，能独立的进行各种应用程序的开发、适配 3.熟练掌握移动开发程序开发，具有自定义GUI控件的技能，包括2d绘制 4.熟悉常用数据结构与算法和设计模式 5.熟悉多线程、Socket网络通信编程技术，熟悉移动终端特性和开发特点，了解3G\WiFi等技术 6.熟悉HTML/XML/HTTP等基础协议 7.熟悉IOS开发平台及框架；熟悉OC及Swift语言</t>
  </si>
  <si>
    <t>This is a unique opportunity to join a successful, innovation team to build applications  which make a difference in collaboration We are looking for a software engineer in Testing to support our collaboration applications testing domain. Job Responsibilities: ・       Development and support the testing of product features throughout the different phases of the development cycle. ・       Work collaboratively with engineers, team leaders, managers to deliver innovative testing solutions, which can meet market needs with respect of functionality, reliability, scalability, performance, realistic implementation schedules. ・       Live issue investigation and troubleshooting with team based on quality perspective. ・       Develop test plans test cases &amp; test tools, and work with QA team to ensure standard QA processes are followed including usage of Test Case management systems and all kinds of testing strategy. ・       Develop test automation for functionality and APIs, performance, and contribute to existing frameworks. ・       Work closely with QA team to do innovation work to drive changes to successful adoption. Job Qualifications: ・       B.Sc. with 5+ years experience/Master with 3+ years experience in Engineering, Computer Science or equivalent experience ・       Skilled in QA process and methodology, and hands-on experience on requirement analysis, test estimation, test design, test env setup, test execution, test reporting and etc ・       Good programming skills in at least one of the following languages: Ruby, Java or Python ・       At least 3 years’s experience in continuous automation testing, such as using selenium webdriver, rspec framework. ・       Knowledge or experience with API testing, JMeter ・       Experience working on Unix/Linux ・       Fluent oral and written English communication ・       Excellent analytics, problem-solving and debugging skills, and high responsibilty ・       Security testing experience is a plus</t>
  </si>
  <si>
    <t>高级IOS开发工程师</t>
  </si>
  <si>
    <t>Senior Devops Engineer</t>
  </si>
  <si>
    <t>岗位职责： 1、基于公司的在线教育产品需求，负责 iOS 客户端程序的核心功能实现； 2、对已有模块进行维护与优化； 3、按照项目计划，按时提交高质量的代码，完成开发任务。  任职要求： 1、专科及以上学历，计算机或软件工程专业，有实际 5 年以上 iOS 开发经验； 2、熟悉 Objective-C、Swift，熟悉常用设计模式、熟悉常见数据结构和算法设计； 3、能够独立胜任开发过程中架构性的技术攻关，具有丰富的调优经验； 4、熟悉各种网络协议原理及相关知识，对性能优化、常见漏洞有深入的理解； 5、必须拥有良好的代码习惯，要求结构清晰、命名规范、可读性强、代码冗余率低； 6、了解Cordova混合编程者优先考虑；</t>
  </si>
  <si>
    <t>About the Role SAP Jam, SAP’s social business collaboration cloud solution has with over 12 million users and many large corporate customers. As a Senior DevOps Engineer, you will be at the heart of the engineering process building software that empowers engineering teams to develop and deliver high quality products quickly.  You will help build and run our next-generation technologies at global scale.  If you are an experienced DevOps Engineer with a passion for delivering innovative IT services and value-creation, a career at SAP Jam may be right for you! Duties &amp; Responsibilities: Skills &amp; Qualifications:</t>
  </si>
  <si>
    <t>IOS高级工程师</t>
  </si>
  <si>
    <t>广州爱娱网络科技有限公司</t>
  </si>
  <si>
    <t>弹性工作 员工旅游 股票期权 法定假期 养老保险 失业保险 生育保险 工伤保险 医疗保险</t>
  </si>
  <si>
    <t>1. 参与IOS应用开发 2. 学习和研究新技术以满足产品的需求  任职要求： 1、熟悉swift基本类型,半年swift使用经验以上,了解swift 泛型，协议工作原理更佳。 2、 熟悉iOS内存管理，响应链、事件传递、手势识别。 3、熟悉iOS绘图原理，了解YYKit,Textrue框架原理更佳。 4、熟悉单元测试的编写，能写出高覆盖率的代码。 5、熟悉TCP工作原理，有socket开发经验更佳。 6、熟悉runloop，runtime,有具体的使用优化思路更佳。 7、熟悉MVC,MVVM，有用过MVVM开发项目更佳。 8、熟悉Core Graphics,Core Text框架更佳。 9、有良好的编程习惯，了解23种设计模式更佳。</t>
  </si>
  <si>
    <t>1、负责应用系统的日常运行监控及维护，确保服务器不间断地为用户提供服务。 2、负责应用系统平台的异常监控，应用系统的维护开发及异常统计分析。 3、归类收集运维风险清单、应急方案和优化方案，定期开展应急演练及安全评估审计。 4、处理、协调和解决运维过程中出现的技术问题，确保机房安全稳定的正常进行。 5、协助落实公司其他技术支持工作。  任职要求： 1、全日制大专以上学历，计算机相关专业。 2、二年以上的应用系统自动运维经验，金融行业经验者佳。 3、精通linux，windows操作系统，熟练使用shell、python等脚本语言开发维护。 4、熟悉路由器、防火墙、交换机相关网络基础知识。 5、有良好的团队协作精神，对工作充满热情，富有责任心。</t>
  </si>
  <si>
    <t>Lead Developer-SAP Jam</t>
  </si>
  <si>
    <t>五险一金 绩效奖金 周末双休 带薪年假 节日福利 员工旅游 免费班车 专业培训 定期体检 年终奖金</t>
  </si>
  <si>
    <t xml:space="preserve">职位诱惑：风口行业,行业前三,万人大公司,员工旅游,带薪年假,年底双薪 互联网中心：https://www.v2ex.com/t/448059#reply0 晓教育集团视频&amp;工作环境&amp;所获荣誉&amp;教育行业介绍：https://pan.baidu.com/s/1xtZvYbv1xytTWJgPDXc99Q 遇见晓教育，科技+教育！： http://a2.rabbitpre.com/m/YZz2Mr6 综合产品部业务系统介绍：http://note.youdao.com/noteshare?id=898ef3b686f3967077420f4878b9321e  岗位职责： 1. 根据产品功能模块设计，编码实现各模块功能，保证质量和进度； 2. 解决研发过程中的关键问题和技术难题，修复测试提交的bug； 3. 确保代码编写规范以及可维护性 4. 保证产品的正常运行及维护升级。若出现问题需快速响应并解决 任职要求： 1、至少1年iOS平台开发经验； 2、对Objective-C、CocoaTouch框架有深入的理解，有swift经验更佳； 3、熟练掌握iOS常用开发工具、调试工具； 4、了解移动开发中的内存管理、多线程、设计模式、消息通讯机制； 5、能独立开发App并优化。有成功发布App的经验更佳； 6、有强烈的责任心和良好的沟通； 7？ 热爱互联网和新技术，具有极强的快速学习能力 互联网中心福利： 1. 幸福基金：为您提供低息借款，解决购房、购车、结婚等大额支出困难 2. 心基金：为困难员工提供爱心资助，帮助员工及家人度过难关 3. 免费旅游：每年至少一次，走遍国内外（如英国、泰国、日本、海南、云南、西藏等） 4. 节日福利：春节、三八、端午、中秋节、教师节等节日，公司发放礼品 5. 团建费用：每人每月可获50元团建经费（烧烤、唱 K、聚餐等，增强团队凝聚力） 6. 现金补贴：结婚礼金、生育礼金、住院慰问金、白金等 7. 轻松氛围：全天候无限量零食及自磨咖啡供应；每周水果下午茶；每月不同主题生日趴 8. 带薪年假：可享受最高15天的带薪年假 9. 法定假期：按国家统一规定享有法定节假日 10. 五险一金：为您提供社保险及公积金福利 11. 年度体检：为员工提供免费年度体检 12. 培训与活动：如项目培训、专题讲座、文体活动、年终晚会等 13. 工作环境：坐标CBD太古汇，交通便捷，办公环境高大上 14. 课程优惠：您的子女报读课程可享受员工特惠价（低至5折） 15. 优秀员工提供创业合伙人机会，骨干员工提供配股分红 16. 完善的晋升机制，多通道全方位发展 17. 提供行业内有竞争力的薪酬水平   您是否愿意加入我们，成为12000余名人才中令人骄傲与艳羡的一员？ </t>
  </si>
  <si>
    <t>深圳市恒扬数据股份有限公司</t>
  </si>
  <si>
    <t>1、根据业务需求和相关设计文档，确定业务流程，编写维护相应代码。
2、配合产品研发各阶段的评审、验证和确认，完成相关模块的设计、技术归档工作。
3、负责图像处理算法、AI算法的工程实现。 任职要求： 1、计算机软件相关专业毕业，具备良好的C/C++编程能力，了解python语言。
2、熟悉通信协议，了解软件工程、软件开发过程等知识，熟悉数据结构算法。
3、具备1-3年以上嵌入式Linux环境下的软件开发经验。
4、熟悉网络的基本知识及TCP/IP、HTTP、UDP协议。
5、具备海思视频解码经验的优先。
6、熟悉opencv、ffmpeg的优先。
7、有算法经验的优先。</t>
  </si>
  <si>
    <t xml:space="preserve">岗位职责： 1、负责Android和iOS项目的架构设计、方案的制定。 2、负责Android/iOS平台手机上APP应用程序设计、开发、移植及扩展。 3、根据用户需求，验证和修正测试中发现的问题，能调试、上线及更新升级。  任职要求：  1、3年以上APP应用开发经验（实际项目），有团队管理经验优先。 2、本科以上学历，计算机相关专业优先。 3、精通swift语言，并使用swift语言开发过项目的优先考虑 4、,熟练使用HTML5、javascript、CSS3、PHP等，具有IOS、Android APP原生开发工作经验。 5、具备较强的独立分析问题和解决问题的能力，学习能力强。 </t>
  </si>
  <si>
    <t>AD / Mgr - Big Data Practitioner, D&amp;A (HK)</t>
  </si>
  <si>
    <t>毕马威中国 KPMG China</t>
  </si>
  <si>
    <t>五险一金 补充医疗保险 定期体检 年终奖金 专业培训</t>
  </si>
  <si>
    <t xml:space="preserve"> * Please note that the workplace for this role is based in Hong Kong.  In KPMG's Management Consulting practice, we donotlimit ourselves to either strategy or implementation. Instead, we deliver both.Our team in Hong Kong is the fastest growing division within KPMG China and represents a young and enthusiastic team that always pushes itself to succeed. Since our creation, wehavedeveloped in-depth knowledge of an incredibly broad spread of sectors and services.  Our Data &amp; Analytics team focuses on assisting clients to execute their strategy by optimising the use of information. We enable business to realise their objectives through insights from the dataand provide the right information to the right people at the right time. The role of an Associate Director within KPMG has three specific areas of focus:  1. Business Development  - Building strong and lasting client relationships through excellent interpersonal skills - Identifying and developing new opportunities at existing and new clients - Working with Partners and Directors to develop compelling propositions which target relevant client issues - Supporting the development of RFP responses to clients - Building their network within the firm to help drive the capability and their own visibility  2. Client Service  - Delivery of high quality advisory and/or technical services to our clients - Planning, managing and executing the delivery of engagements or projects, including responsibility for the review and quality assurance of deliverables - Building lasting relationships with their key client stakeholders - Identifying and managing risks, whilst maximisingprofitability and ensuring the Firm's frameworks are implemented appropriately and effectively  3.Practice Development  - Utilisingtheir previous and growing experience to build and develop knowledge within the team - Developing and building on both their consulting and delivery capability - Delivery and attendance to key training - Helping our junior team members to develop through mentoring and monitoring in the role of a Performance Manager and by disseminating their own experience throughout the team  As part of this team, you will be providing specialised consulting services in BigData Strategy, Planning and Implementationto clients across different industries.  The individual will have:  - Bachelor's degree, preferably in Computer Science, Information Systems,and Engineering. - 10+ years of Big Data and data warehousing experience, candidates with less experience will be considered as Manager - Hands-on experience in leading the design, development and implementation of the big data software platform - Extensive understanding of database and analytical technologies including MPP and NoSQL databases, data warehousing, BI, and Dashboard design - Extensive understanding of Hadoop technologies. Programming or scripting languages like Java, Linux, C++, PHP, Ruby, Python, R and Matlib - Expert knowledge in different (NoSQL or RDBMS) databases such as Hbase, Hive, MongoDBand Cassandra - Strong understanding of cloud technologies platform like AWS or Azure is highly preferred - Great communications skill to work with business stakeholders on analytics, project management, and advisory - Proven project management skills including planning, designing and shaping project work streams, managing progress, resolving issues and limiting risks - Ability to work at pace whilst delivering pragmatic and high quality outcomes - Good Englishlanguage skills. Prefer to be fluent on Mandarin  </t>
  </si>
  <si>
    <t>IOS SDK高级开发工程师</t>
  </si>
  <si>
    <t>数据运营</t>
  </si>
  <si>
    <t>北京阳光海天停车管理有限公司</t>
  </si>
  <si>
    <t>周末双休 项目奖金 年终奖金 半年调薪 五险一金 包吃 专业培训 年度旅游 年度体检 加班补贴</t>
  </si>
  <si>
    <t>岗位职责： 1、负责公司iOS平台SDK架构、设计、开发、测试、发布； 2、负责跟进iOS技术的特性更新； 3、负责iOS提审、马甲包过包工作。 岗位要求： 1、2年+的ios开发工作经验，有appstore上架作品优先考虑； 2、熟悉Objective-C/Swift，了解xcode编译原理，逆向编译； 3、能熟练运用xCode，iOS-SDK等开发工具 ； 4、良好的编程习惯，熟悉iOS App开发流程； 5、掌握MAC或Unix系统工作机制，熟悉SQL语言，熟悉TCP/IP协议及网络编程； 6、良好的英语阅读能力,能主动学习钻研与工作相关的知识和技术。</t>
  </si>
  <si>
    <t>物业管理/商业中心 金融/投资/证券</t>
  </si>
  <si>
    <t>弹性工作 餐饮补贴 绩效奖金 专业培训 带薪年假 周末双休 五险一金 节日福利</t>
  </si>
  <si>
    <t>岗位职责： 1、负责项目运营数据的数据处理、数据分析工作； 2、主动深入业务，结合项目运营需求，挖掘业务数据，为项目运营和产品设计提供数据支撑； 3、完成运营数据监控体系的搭建和优化工作； 4、通过运营数据发现运营存在问题点和优化空间，并能够展开专项分析，通过数据分析帮助项目运营能力提升； 5、完成部门负责人交办的其他工作。  任职要求： 1、统计学、数学、信息与计算科学、计算机（有数据挖掘或BI经验）等相关专业本科以上学历，三年以上数据分析工作经验； 2、熟练使用Excel ,能够使用R、SPSS Modeler、Python、Matlab等数据分析挖掘工具者优先； 3、有市场销售、房屋中介、物业管理等行业数据分析职位从业经验者优先； 4、良好的逻辑思维与表达能力，善于用简单语言表述复杂结论； 5、工作独立性强，强烈的自我驱动型，善于团队合作和管理；良好的数据敏感度，善于从海量数据中提炼核心结果。</t>
  </si>
  <si>
    <t>上海新柏石智能科技股份有限公司</t>
  </si>
  <si>
    <t>5-8万/月</t>
  </si>
  <si>
    <t>岗位职责： 1、负责策划智慧社区云平台系统的整体架构设计，提供系统解决方案并实施系统架构长期和短期目标； 2、负责智能家居系统软件架构实施，制定系统通信交互协议、技术标准； 3、定义智能设备配置、管理、云端通信流程，实现设备、网关、云端、APP及第三方模块的高效连接方案； 4、能按照项目计划，按时提交高质量的代码，带领并指导团队高效完成开发任务；  任职资格： 1、本科及以上学历，至少5年以上Java开发经验，有2年以上智慧社区系统架构设计经验，云平台 系统的整体架构设计经验者优先； 2、精通面向云服务及移动端应用开发； 3、对数据库的基本理论和内部实现机制有深刻的理解，有实际大数据量的数据库设计经验； 4、熟练掌握至少一门后台语言及其开发平台，如：Java, Python, NodeJS, Ruby, PHP等； 5、熟练掌握至少一门开源框架； 6、熟悉网络通信机制及常用数据传输协议，如：MQTT、CoAP、XMPP、HTTP，网关/云API接口； 7、具有较强的分析问题、解决问题的能力，良好的团队沟通能力及项目推动能力，过往有一定团队管理经验。</t>
  </si>
  <si>
    <t>Software Architect</t>
  </si>
  <si>
    <t>欧特克软件（中国）有限公司</t>
  </si>
  <si>
    <t>5-6.5万/月</t>
  </si>
  <si>
    <t>中/高级测试工程师 (MJ000664)</t>
  </si>
  <si>
    <t>电商事业部-高级Java开发工程师</t>
  </si>
  <si>
    <t>五险一金 年终奖金 弹性工作 餐饮补贴</t>
  </si>
  <si>
    <t>岗位职责： 1、承担公司软件产品（Web\Android\iOS\小程序）的功能测试、用户体验测试工作，负责自动化测试、性能测试和持续集成实践相关工作; 2、理解并分析软件需求，帮助团队完善需求与开发设计实现，并提取测试功能点，有效设计测试用例，高效执行测试用例，跟踪软件缺陷，并进行线上质量监控与分析; 3、按照标准格式提交测试计划、测试报告和报告BUG，并协助开发人员定位问题与解决问题。 任职要求： 1、计算机相关专业，具备良好的计算机基础知识，统招二本以上学历； 2、至少三年以上测试相关工作经验，熟练掌握软件测试理论、测试方法； 3、具备编程思维，掌握至少一门开发语言，如Java、Python、OC(Swift)、JS等，并有实际项目运用经验； 4、掌握问题定位和分析方法，包括但不限服务端日志分析、客户端日志分析、覆盖率分析、埋点和抓包等； 5、掌握接口自动化测试，熟悉至少一种接口自动化测试框架； 6、沟通能力强，工作责任心强，细致，耐心，具有较强学习能力和实际动手能力； 7、熟悉项目管理流程，有较丰富的项目实战经验，有质量分析和流程优化经验者优先； 8、有互联网金融相关经验者优先。</t>
  </si>
  <si>
    <t>五险一金 员工旅游 交通补贴 年终奖金 绩效奖金 专业培训 通讯补贴</t>
  </si>
  <si>
    <t>IT DevOps Lead (职位编号：34635)</t>
  </si>
  <si>
    <t>iOS开发工程师9K-14K</t>
  </si>
  <si>
    <t>五险一金 绩效奖金 全勤奖 节日福利 专业培训 年终奖金</t>
  </si>
  <si>
    <t xml:space="preserve"> 工作职责： 1、负责部门自动化解决方案实施及治理推广； 2、针对被测系统需求进行相关测试技术的研究； 3、参与整体测试方案、测试用例等文档的制定和评审； 4、负责业务系统自动化测试脚本的设计、维护等管理工作； 5、对于测试实施过程中发现的问题进行跟踪分析和报告，推动发现问题的合理解决；  任职资格： 1、计算机及相关专业本科以上学历，学信网可查； 2、三年以上软件测试经验，两年以上自动化测试经验； 3、独立使用自动化框架或自动化工具完成模块测试脚本经验； 4、对自动化测试有清晰定位与认知，熟悉互联网行业测试环境及技术者优先； 5、掌握JS、Shell、Perl、Python等至少一种脚本语言； 6、掌握WEB端、移动端的UI及API自动化测试方法； </t>
  </si>
  <si>
    <t xml:space="preserve">一定要熟练Swift 并实际使用开发过项目！！！！！！ 1、负责公司移动端产品iOS的设计、开发、测试和维护工作,编写架构文档和设计文档； 2、不断改善软件的易用性，提升用户使用体验； 3、根据产品需求独立开发或参与产品的需求分析，模块设计，编码，真机测试，上传至App Store等工作，实现开发需求； 4、参与产品的系统分析，架构设计，模块编码和单元测试； 5、根据开发过程中的体验对产品提出建议，积极参与产品，功能与技术改进； 6、有移动端架构设计背景及经验，或有大型APP开发经验和一线互联网公司背景经验； 7、有良好的学习能力，沟通能力，能承受较大的工作压力，愿意与创业团队共同成长发展。 任职要求： 1、专科以上学历，计算机相关专业，2年以上iOS相关经验； 2、具备扎实的Object-C、C、C++语言基础，熟悉Swift语言，精通IOS常用的基础库；掌握多线程开发，熟悉Obj-C的Runtime的运行机制； 3、能够熟练使用Delegate、Block，熟悉Cocoa Touch、UIKit框架；熟悉iOS内存管理机制、对象生命周期，熟悉iOS视图、动画渲染机制； 4、掌握AutoLayout、InterfaceBuilder等工具，擅长使用Xcode开发工具；熟练使用Xcode的Instrument来诊断和调试问题，熟练编写Xcode下的单元测试。 5、精通React框架，在实际项目中，有过React.JS开发经验或者React Native开发经验； 6、熟练掌握HTML5、CSS3、JavaScript等Web应用开发技术； 7、精通HTTP/JSON和XML等网络协议，熟悉多线程及面向对象编程，熟悉SQLite数据库编程; 8、熟悉IOS APP性能优化和内存优化，掌握iOS平台下的代码调试和调优技术。 9、熟悉各个不同版本iOS的特点、差异，对移动软件性能优化、内存 </t>
  </si>
  <si>
    <t>Security Operation Manager/ Engineer</t>
  </si>
  <si>
    <t>五险一金 通讯补贴 餐饮补贴 定期体检</t>
  </si>
  <si>
    <t>? Recognize, adopt, utilize and teach best practices in security engineering: secure development, cryptography, network security, security operations, systems security, policy, and incident response ? Collaborate to ensure that decisions are based on the merit of the proposal, not the proposer. When none of the proposals is the obvious winner, you are still decisive, able to disagree and commit to the team’s decision ? Participate in efforts to promote security throughout the Company and build good working relationships within the team and with others across NWCD ? Partner with teams throughout the Company develop pragmatic solutions that achieve business requirements while maintaining an acceptable level of risk ? Solve problems at their root, stepping back to understand the broader context ? Find and fix flaws in existing company systems and sites ? Leverage current state of network and application security tools ? Participate in efforts that create and improve the company’s security policies 任职要求： ? BS in Computer Science or related field ? Minimum of 5 years’ experience with security engineering: secure development, cryptography, network security, security operations, systems security, policy, and incident response ? Continue to move forward in the face of ambiguity and imperfect knowledge (can't suffer from “analysis paralysis”) ? Linux operating system development (at the kernel or device driver level) Experience with hardware virtualization technologies ? Strong knowledge of data structures, algorithms, and designing for performance, scalability, and availability ? Programming in C, C++, Java, Python, Perl, and/or Ruby ? Internet and operating system security fundamentals ? Sharp analytical abilities and proven design skills ? Experience with network protocols ? Own at least one active industry recognized information security professional certification, such as CISA, CISM, CISSP.</t>
  </si>
  <si>
    <t>星辉游戏</t>
  </si>
  <si>
    <t>12-25万/月</t>
  </si>
  <si>
    <t>做五休二 带薪年假 五险一金 餐饮补贴 高温补贴 加班补贴</t>
  </si>
  <si>
    <t>1、参与项目需求分析和系统设计 2、完成核心/重要模块的设计、编码、测试以及相关文档 3、参与技术难题攻关，重构系统，保证高性能处理和系统的稳定性 4、协助完成项目的系统集成测试、版本交付等工作 5、维护和升级现有软件产品，快速定位并修复现有软件缺陷  职位要求： 1、全日制本科以上学历，2年及以上 java方面工作经验、具有扎实的JAVA基础 2、熟练Spring、SpringMVC、JPA、SOA、Spring Cloud等服务框架开发 3、熟悉基于Web Service以及Restful等相关开发 4、具有RPC、分布式、多线程、cache、MQ、socket通信编程经验 5、熟悉Memcache/Redis缓存、NoSQL、MySQL等数据库应用及优化 6、熟悉Linux，熟悉Linux开发环境、软件环境的搭建与项目的部署 7、加分项：熟悉基于Docker的安装部署；有基于微服务开发相关经验；熟悉基于阿里云相关的开发；了解Ruby开发； 8、工作负有责任，具有良好的沟通能力和学习能力，充满热情、具有团队合作意识</t>
  </si>
  <si>
    <t>.会粤语，有港澳通行证者优先，深圳本地人这些基本具备。会要求去香港机房进行系统部署，前期正常时间上班，9月项目稳定以后可能会出现值夜班的情况，但不会太多 2.必须了解（并非要很熟悉）SDN，SD-WAN等基础知识，做过SDN、控制器对接更匹配，熟悉DevOps工具链，会使用Git，Jekins，能够掌握Ngnix配置部署或网端部署，这5个里面至少有一个具备网络连通性排障能力（就是网络故障解决），懂Shell或Python脚本优先 工作职责 1.和开发团队明确系统部署需求，完成系统的部署、维护，能够解决网络连通性问题，有些时候需要在客户的办公环境或IDC进行系统部署、维护工作 2.配合开发团队在开发、测试环境进行接口联调，给出网络解决方案 3.对客户的数据统计、业务维护等需求进行支撑 4.具有全面的良好的技术支持工程师知识和技能 5.适当指导和给定工作进度安排的情况下能够完成例行工作 任职资格 1.了解云计算、SDN、SD-WAN、NFV方面的基础知识，熟悉TCP/IP、HTTP、FTP等协议等 2.熟悉DevOps工具链，熟悉Git、Jekins等工具的使用 3.熟悉SpringBoot、MySQL、Redis、Ngnix等工具的部署、配置及优化 4.具备一定的Shell、Python脚本开发能力， 5.具有较强的责任心和工作热情 6.具备优秀的团队协作和沟通协调能力</t>
  </si>
  <si>
    <t>岗位职责： 1、负责公司手游平台SDK设计与开发工作，SDK对接接入跟进、SDK适配和优化升级等工作; 2、负责iOS登录以及支付SDK的开发和优化； 3、负责发行渠道接入统一iOS SDK及平台打包开发以及维护。 4、根据研发规范和项目流程编写SDK相关的技术和说明文档； 任职要求： 1、2-3年IOS开发工作和IOS过包经验； 2、计算机科学与技术、软件工程等相关专业全日制统招大学本科或以上学历； 3、精通Objective-C/Swift,熟悉常用算法和数据结构，熟悉TCP/IP协议栈，HTTP协议优先； 4、精通iOS应用程序开发，熟悉iOS系统架构以及相关技术； 5、熟练掌握iOS中UI、内存管理、网络、数据库、XML/JSON解析等开发技巧； 6、熟练掌握iPhone SDK开发环境及底层调用，熟悉iOS操作系统和Xcode开发环境、</t>
  </si>
  <si>
    <t>系统验证工程师 - Power &amp; PLL</t>
  </si>
  <si>
    <t>40-70万/月</t>
  </si>
  <si>
    <t>Job Responsibilities: In this role, the candidate will be responsible for： -          Develop automation tool/script based on internal infrastructure to optimize test efficiency. Job Requirements: Education&amp; Qualifications: -          Solid on the different oscilloscope and similar power test equipment;  -          A quick learner for new technologies and team player</t>
  </si>
  <si>
    <t>五险 员工旅游 交通补贴 绩效奖金 年终奖金 股票期权 弹性工作</t>
  </si>
  <si>
    <t xml:space="preserve"> 1、参与软件的完整生命周期，包含需求、设计、编码、测试、部署； 2、对软件持续进行优化与演进，包含组件化，流程自动化等； 3、研究新技术，将新技术在产品中变现； 4、进行技术攻关，解决紧急问题； 5、将业务与技术进行文档化，形成沉淀；  任职要求 1、本科以上学历，计算机、信息技术相关专业； 2、两年以上iOS产品开发经验，熟练掌握swift（公司产品用swift开发）,了解object-c； 3、熟练使用iOS内存管理、线程操作、网络通信、数据库、文件操作、硬件操作等相关技术； 4、熟悉常用架构模式(MVC、MVP、MVVM)、算法与数据结构、技术协议/规范，熟悉Snapkit、ReactiveCocoa框架； 5、熟悉常见解决问题的工具、方案(编辑器、抓包、断点、日志、git等)； 6、具备主动性，能够快速将所学技术在业务领域变现； 7、具备独立完成APP的能力，能够快速定位问题； 8、具备团队协作精神，有高度责任心，有良好的编码规范；  </t>
  </si>
  <si>
    <t xml:space="preserve"> 岗位要求： </t>
  </si>
  <si>
    <t>转发传媒（深圳）有限公司</t>
  </si>
  <si>
    <t>开发架构师</t>
  </si>
  <si>
    <t>上海数讯信息技术有限公司</t>
  </si>
  <si>
    <t>五险一金 员工旅游 餐饮补贴 绩效奖金 年终奖金 股票期权</t>
  </si>
  <si>
    <t xml:space="preserve"> 岗位职责： 1、负责移动产品iOS客户端的开发、测试、问题分析、优化； 2、进行前沿技术探索和软件架构设计工作； 3、参与需求分析、技术解决方案设计； 4、与其他团队保持密切沟通协调。  任职要求： 1、能独立开发高性能的iOS应用，能熟练阅读中文、英文技术文档； 2、有良好的架构设计能力，熟练运用设计模式、数据结构及常用算法； 3、精通Objective-C，Swift； 4、熟悉TCP/UDP/HTTP/WERVICES等协议,熟练掌握SQL语句； 5、能够独立制作动画效果，熟悉各种流行的交互方式； 6、有完美主义情结，对自己做出来的产品有较高的要求，能接受不断的改正、迭代； 7、良好的责任心、执行力以及良好的沟通能力； 8、能独立在iTunes应用商店上递交作品。  加分项： ・有队APP进行逆向分析经验，逆向插件的开发经验 ・积极进取，能提出自己独到想法 ・有一定管理能力，可以带领团队进步  公司薪酬福利： 1、全年涨薪比例5-30%； 2、免费零食； 3、加班餐补贴； 4、期权股权； 5、年底13-14薪； 6、五险一金； 7、员工免费看电影、体育等活动； 8、员工免费团建旅游。 9、周末双休，按照国务院规定执行节假日放假计划。</t>
  </si>
  <si>
    <t>五险一金 补充公积金 交通补贴 餐饮补贴 通讯补贴 年终奖金 定期体检 免费班车</t>
  </si>
  <si>
    <t>深圳市猎芯科技有限公司</t>
  </si>
  <si>
    <t>做五休二 周末双休 五险一金 绩效奖金 带薪年假 下午茶</t>
  </si>
  <si>
    <t>4. 建立、跟踪、维护测试工作的相关文档。 岗位要求： 7.有较好的协调能力，以及具有良好的团队意识和合作精神。</t>
  </si>
  <si>
    <t>1、完成ios平台业务模块的设计及编码 2、配合设计和测试团队完成软件用户体验、功能、性能等方面的改进 3、对ios端遇到的疑难问题进行分析解决，对ios开发框架进行维护和优化 招聘要求： 1、计算机或相关专业本科及以上学历 2、计算机基础扎实,熟悉常见数据结构、算法和设计模式,熟悉数据库开发,熟悉TCP/IP、HTTP等网络协议; 3、5年以上IOS开发经验: 4、精通IOS、SDK开发,熟悉常用组件 5、精通 Swift; 6、深入理解0bjective-C Runtime运行机制内存管理机制; 7、深入了解各个不同i0S版本的特性与差异并有丰富适配经验; 8、熟悉网络通信机制及常用数据传输协议,并有成熟的弱网优化方案; 9、负责过客户端通用底层库和SDK封装， 10、具有强大的代码驾驭能力与技术设计能力,有成功商用产品开发经验 11、良好的沟通表达能力和团队合作精神,抗压能力强 12、有良好的编程习惯,设计良好的代码结构,不断迭代重构 13、具IOS开发及管理经验,对IOS底层技术有深入理解,对技术和用户体验充满狂热,对性能追求板致 14、优秀的沟通及表达能力,能带领团队快速实现产品需求,对产品有自己的理解更佳 15、有成功特效案例或热部署方案开发经验者优先;</t>
  </si>
  <si>
    <t>北京纵目安驰智能科技有限公司</t>
  </si>
  <si>
    <t>五险一金 补充医疗保险 补充公积金 弹性工作 定期体检 股票期权 年终奖金 专业培训 免费班车</t>
  </si>
  <si>
    <t>1. 负责项目系统测试方案、测试用例、测试报告编写； 2. 负责项目测试环境部署、调试； 3. 负责项目测试执行，按照公司测试规范执行项目测试（包括测试执行记录，测试缺陷记录等测试活动）； 4. 负责配合项目经理完成现场客户演示工作； 5. 负责现场测试项目进度管理和报告； 6. 负责现场调试过程中的系统代码版本管控；  职位要求 1. 本科及以上学历，计算机，电子，通讯等专业； 2. 2年以上软件测试工作经验，有汽车行业测试或者开发经验者优先；； 3. 熟练使用一种以上编程语言（C++/Python/Shell)； 4. 熟悉Linux 开发环境，能够协助开发人员进行现场调试； 5. 有C 类驾照，2年以上汽车驾驶经验； 6. 工作认真负责并有很好的学习能力和问题分析总结能力； 7. 具有良好的团队合作精神和沟通协调能力；</t>
  </si>
  <si>
    <t xml:space="preserve">岗位职责： 1、负责在IOS 平台下的应用程序设计、开发、发布和维护； 2、跟进 IOS 的新技术发展，编写设计开发及实现文档； 3、维护和优化相关的产品的质量、性能、用户体验。  任职资格： 1、有2年ios App开发经验，熟练使用Obj-C编程语言，对该语言的特性有深刻理解（如对象生命周期、内存管理、协议、特性、blocks等）；熟悉swift者优先； 2、熟练使用Xcode开发工具，包括工程配置（如证书配置、调用第三方库等），代码书写优美、规范，注释适当、清晰； 3、熟悉iOS平台的UI设计，熟练使用各种UI控件，能自定义UI控件，能根据设计书和效果图，选择出对应的UI构架； 4. 有强烈的责任心和团队精神，善于沟通和合作，能独立完成设计和编码，较好的逻辑思维能力和沟通能力，思维敏捷，热爱技术，善于思考，主动独立解决问题； 5. 具备良好的沟通能力，能承受一定的压力。 6. 学历为本科以上  能给你的： 1、搬砖时间：7.5小时工作制，9:30--12:00 13:0--18:30，周末双休； 2、季度团建：200元/人团结基金，释放压力，尽情撩妹（亦可撩汉）； 3、俱乐部活动：游泳、羽毛球、篮球等各类打野项目，腹肌人鱼线火速浮现； 4、下午茶活动：水果、零食、饮品、小吃随手开启，吃到你腿软； 5、节日福利：情人节、女神节、端午节、中秋节、圣诞节等大小节日我们都过，带给你不一样的感觉； 6、世纪瑰宝级技术小哥哥成群结队，态度温和，面目慈善（可脑补草泥马奔跑慢镜头），供肆意蹂躏； 7、年度旅游：每年组织出游，与麦芒兄妹畅想两天一夜，带你领略祖国的大好风光。 </t>
  </si>
  <si>
    <t>数据库管理员/DBA</t>
  </si>
  <si>
    <t>做五休二 五险一金</t>
  </si>
  <si>
    <t>工作职责： 1、负责数据相关基础平台的构建、维护与优化 2、负责MYSQL数据库集群/Mongodb/Redis缓存集群/Hadoop集群/Saprk集群的维护与管理，持续优化保障其稳定可靠运行 3、参与MYSQL脚本管理、SQL Advisor、数据质量管理等工具与平台的开发与实现 4、负责数据平台新技术的调研、分析与追踪 任职资格： 1、熟练掌握Java/Python/Golang中至少一种语言 2、熟悉MySQL的运行机制和体系架构, 精通/熟悉SQL，熟悉数据库设计与优化 3、了解Linux环境下的进线程、内存管理、IO体系等操作系统工作原理 4、熟练Linux操作系统、git等工具使用 5、对操作系统、数据库、容器技术、虚拟化技术、TCP/IP协议、分布式计算框架的一个或多个等有较深入的理解 6、对技术有强烈的好奇心，喜欢钻研;具有良好的学习能力，沟通技能，团队合作能力;有强烈的责任心和自我驱动力 7、有Mongodb/Reids/Hive/Hbase管理维护经验者优先</t>
  </si>
  <si>
    <t>五险一金 年终奖金 股票期权 弹性工作 绩效奖金</t>
  </si>
  <si>
    <t>岗位职责： 1.全日制大专以上学历，计算机相关专业毕业，3年以上IOS实际项目开发经验； 2.有丰富的项目经验及有成功上线的App； 3.精通Objective-C语言开发，了解Swift语言，熟练掌握iOS SDK，常用API，及xcode相关开发测试工具的使用； 4.熟练使用iOS应用开发框架，ios常用组件开发技术，能开发高性能的iOS应用； 5.精通面向对象编程，熟悉常用设计模式，拥有较好程序设计思想； 6.有良好的数据结构及算法基础功底、具有一定网络编程经验，熟悉基于http、socket的网络编程方法； 7.深入理解Objective-C 运行机制和内存管理机制； 8.能处理比较复杂的UI 线程和Block的熟练使用； 9.具有良好的逻辑思维能力、沟通能力、团队合作能力； 10.思路清晰，善于思考，能独立分析和解决问题，具创新意识，为人正直、责任心强； 11.优秀的学习能力，良好的团队协作精神和服务意识； 12.能接受高强度的工作及一定程度的加班；</t>
  </si>
  <si>
    <t>遥感算法工程师</t>
  </si>
  <si>
    <t>武汉珈和科技有限公司</t>
  </si>
  <si>
    <t>IOS客户端开发工程师</t>
  </si>
  <si>
    <t>深圳易派支付科技有限公司</t>
  </si>
  <si>
    <t>五险一金 弹性工作 专业培训 员工旅游 定期体检 年终奖金 股票期权 餐饮补贴 绩效奖金</t>
  </si>
  <si>
    <t xml:space="preserve"> 1、本科以上学历，地学、GIS、遥感相关专业； 2、熟练使用C, C++、python、 matlab等开发语言中的一种，其中python熟练程度高为***； 3、能熟练使用gdal, opencv等库； 4、在场景分类、图像分割、基于像素的图像分类方面有深入研究； 5、有相关遥感，算法，Python，matlab，大数据，图像处理等技术。     岗位职责： 1.遥感图像算法方面研究，以及遥感图像处理算法加速优化与质量优化；   2.参与遥感相关项目开发。</t>
  </si>
  <si>
    <t>五险一金 交通补贴 餐饮补贴 股票期权 全勤奖 节日福利 带薪年假</t>
  </si>
  <si>
    <t>职位描述:
1、负责产品迭代改进及移动新产品的开发；
2、参与 APP 性能、体验优化及质量监控评估体系建设；
3、参与客户端基础组件开发，, 推进研发效率；
4、参与技术选型及调研。 职位要求:
1、本科及以上学历，计算机相关专业；
2、热爱计算机科学和互联网技术，对移动产品有浓厚兴趣；
3、扎实的数据结构和算法基础；精通至少一门编程语言，包括但不限于：Objective-C、Swift、C、C++、Java；
4、熟悉 iOS平台原理，具备将产品逻辑抽象为技术方案的能力；
5、关注用户体验，能够积极把技术转化到用户体验改进上；
6、对新技术保持热情，具备良好的分析、解决问题的能力。</t>
  </si>
  <si>
    <t>五险一金 补充医疗保险 员工旅游 餐饮补贴 定期体检</t>
  </si>
  <si>
    <t xml:space="preserve">1.    负责公司IO平台客户端软件的开发及架构设计； 2.    深度参与手机产品需求讨论，功能定义等，负责技术攻关或技术方案选型； 3.    合理整合资源，把控项目进度和质量，提高团队的研发能力； 4.    持续优化客户端模块业务流程，软件架构或开发辅助工具； 5.    规范和文档的编写、维护；  岗位要求： 1. 统招本科以上学历，计算机相关专业，3年以上IOS开发工作经验； 2. 具备扎实的 ObjectiveCSwift 基础，有 Swift 项目开发经验者优先； 3.在应用程式商店有一个或多个自身研发的移动软件应用程式； 4. 熟悉 App 开发流程，熟练掌握常用UI组件，互联网项目常规业务开发； 5. 对用户体验和对细节的关注，对性能（如CPU，内存）和兼容性优化有经验 6. 具有技术前瞻性，对新技术敏感，了解流行的 Github 开源库 7. 具有独立开发/主导开发IOS系统APP产品2个以上的从0到线上稳定运行的经历；做过电商APP项目，社交、直播方面APP项目，以及GPS地图定位、原生及混合H5开发工作经验的优先；熟悉React Native开发优先； 8. 具备很强的学习能力，可以在短时间内掌握新的知识； 9. 有良好的沟通能力及团队协作精神。 </t>
  </si>
  <si>
    <t>一、工作描述： 1、负责公司海外游戏运营平台基础应用架构设计、部署、性能调优以及维护。 2、负责公司大数据平台应用环境的架构设计、部署、性能调优以及维护。 3、协助开发部进行平台代码配置管理的规划、流程和策略的制定，严格执行代码的版本管理、发布管理、变更管理和配置审计。 4、负责公司企业邮箱系统的日常运维管理  二、任职要求： 1、本科以上学历，三年以上互联网平台从业经验，有游戏行业从业经验优先考虑。 2、精通Centos/Ubuntu等Linux操作系统，对系统性能安全优化有深入理解。 3、精通Lvs/Haproxy+Keepalived+Nginx/openresty+Resin/Tomcat+Redis/Mongodb/Memcache+Mysql的配置、使用以及调优，有丰富的DBA工作经验。 4、熟悉git版本控制工具的使用。 5、熟悉Jenkins持续集成工具的使用，对maven的构建过程与原理有所了解。 6、熟悉Elk+Zookeeper+Kafka分布式日志集群系统有比较深入的实际工作经验。 7、熟悉Hadoop+Spark大数据开发框架，能给予大数据团队提供基础的大数据应用服务。 8、熟悉postfix+extmail+SpamAssassin邮件系统的部署；熟悉常用的反垃圾邮件组件。 9、具有shell或python语言开发能力，对自动化运维体系有比较深刻的理解，认同devops工作理念。</t>
  </si>
  <si>
    <t>深圳消安科技有限公司</t>
  </si>
  <si>
    <t>员工旅游 节日福利 带薪年假 周末双休</t>
  </si>
  <si>
    <t>1. 熟悉Cocoa Touch, iOS Runtime, 程序生命周期，熟练使用Instruments等调试工具；熟练掌握Objective-C和Swift开发语言，以及两者混编开发;熟练掌握Git和SVN进行版本控制  2. 拥有很好的设计模式和思维, 熟悉面向对象编程；  3. 有良好的技术敏感度和业务敏感度，善于基于业务痛点和技术痛点找出整体解决方案并推动落地解决，清晰的感知行业的发展方向;  4. 团队沟通协作能力强、具备良好的自驱推动能力，责任心强，创新意识强，工作认真、积极、主动，能独立负责项目开发;  5. 对于网络协议、多线程、数据存储、GPU渲染，视频流解码等实现细节与原理有深度的理解和使用;  6. 熟悉app编译过程，启动时间分配；</t>
  </si>
  <si>
    <t>测试工程师-1021</t>
  </si>
  <si>
    <t xml:space="preserve">岗位职责： 1、根据部门产品、项目计划和目标，组织和指导相关产品或项目的整个测试过程，并负责产品版本的维护和最终发布； 2、负责功能用例设计、接口用例设计，根据测试结果分析软件质量，并输出测试报告； 3、执行测试计划，跟踪计划执行进度，不断优化测试流程和制度，制定测试规范； 4、参与产品、项目需求讨论，根据需求设计测试用例并保证对需求的覆盖；  任职要求： 1、本科及以上学历，计算机、软件工程等相关专业； 2、有1年以上产品测试经验，具有独立安装使用自动测试与压力测试工具能力； 3、熟悉常见的缺陷管理工具（Jira）、性能测试工具（Loadrunner，QTP等）； 4、有自动化测试或脚本编写经验（Shell,Python等）优先，有SQL相关知识优先； 5、熟悉基金、证券业务流程和相关知识优先； </t>
  </si>
  <si>
    <t>五险一金 员工旅游 弹性工作 股票期权 下午茶 节日福利</t>
  </si>
  <si>
    <t>IT Engineer IT工程师</t>
  </si>
  <si>
    <t>1、 1年以上IOS实际研发经验； 2、 熟练掌握C/Object-C/Swift语言、Xcode开发环境、UI布局、架构设计、多线程、内存管理，并对APP进行调优； 3、 熟悉代理、单例、block模式，对Runloop和Runtime有很好的理解和运用； 4、 熟悉iOS框架及各种特性，熟练使用iOS的各种UI组件并了解其内部原理，了解基本的交互知识; 5、 熟练掌握UDP/TCP/IP、http等网络协议； 6、 有完整iOS应用项目开发经验，熟练掌握常用应用架构； 7、有音视频开发经验者优先; 8、必须熟练使用swift语言（如有Mac开发经验可以忽略此条）</t>
  </si>
  <si>
    <t>12-22万/年</t>
  </si>
  <si>
    <t>Responsibility: 1.      Cooperate with sales engineer to accomplish project IT solution and quotation. 2.      Based on IT solution, calculate the right IT hardware list. 3.      Finish IT installation and configuration including server system, network, storage, database, virtualization, high availability together with related IT engineer. 4.      Provide IT system trouble shooting and support. 5.      Attend customer meeting to discuss on IT topics and requirement. 6.      Travel to project site to finish IT related installation and commissioning work, manage 3rd parties and subcontractor. 7.      Work together with related department to accomplish IT task, design and installation.  Requirements: 1.      Bachelor degree above in computer science or equivalent. 2.      A least 5 years working experience in IT computing installation, design or maintenance. 3.      Full understanding of ORACLE database production, including database design, installation, optimization, backup and disaster recovery, high availability etc. 4.      Knowledge on at least one kind of automation script. Like POWERSHELL, Python, BAT. 5.      Knowledge on windows / Linux server installation and maintenance. 6.      Understanding on networking. 7.      Understanding on major virtualization production like VMWARE and HYPER-V 8.      Team player, Positive working attitude. 9.      Good Learner and can work under pressure. 10.    Good written and oral English.</t>
  </si>
  <si>
    <t>深圳品网科技有限公司</t>
  </si>
  <si>
    <t>南昌黑鲨科技有限公司</t>
  </si>
  <si>
    <t>五险一金 年终奖金 员工旅游 定期体检 项目奖金 弹性工作 节日福利</t>
  </si>
  <si>
    <t>岗位职责： 1、负责iOS项目开发实现、维护、发布和更新； 2、按照项目计划，在保质保量的前提下，按时完成开发任务。 岗位要求： 1、计算机或相关专业，本科以上学历，两年以上智能硬件相关产品开发经验，熟悉蓝牙BLE开发优先； 2、熟悉iOS 开发，能够熟练使用 Object-C/swift开发iOS应用； 3、具有责任感，踏实稳重，能独立钻研解决技术问题； 4、学习能力强，有独立钻研移动领域新技术的热情和能力； 5、逻辑能力强，思维清晰，有独立开发能力。</t>
  </si>
  <si>
    <t>五险一金 餐饮补贴 弹性工作 定期体检 通讯补贴 绩效奖金 员工旅游 年终奖金 出国机会</t>
  </si>
  <si>
    <t>1、负责互联网产品服务端系统设计与研发工作，构建高性能、高可用、可扩展、低延迟后端系统； 2、负责对接产品/运营，根据需求提供合理技术解决方案；   岗位要求： 1、计算机、软件工程及相关专业, 本科或以上学历; 2、具有3年以上互联网商业产品服务端开发经验，有应用商店、浏览器、短视频类产品开发经验优先，手机厂商工作经验优先； 3、熟练使用 MySQL/Hbase/Redis 等存储技术, 了解各存储特性; 4、熟练使用Java/Python/C++语言中的任意一种，具有扎实的数据结构与算法基础, 熟悉计算机及网络相关知识； 6、熟悉 Linux 平台常用操作命令及服务器相关知识, 有编写脚本能力; 7、掌具备扎实的抽象能力,设计能力及测试思维; 8、具备较强的学习能力和责任心, 良好的沟通交流能力, 有写文档习惯, 乐于分享, 代码洁癖；</t>
  </si>
  <si>
    <t>深圳市爱保护科技有限公司</t>
  </si>
  <si>
    <t>员工旅游 五险一金 绩效奖金 年终奖金 交通补贴</t>
  </si>
  <si>
    <t>岗位职责： 1.根据业务需求，主要负责iOS平台下iPhone / iPad的应用程序设计、开发、移植， 2.根据产品功能模块设计，编码实现各模块功能 ，并确保开发质量； 3.独立完成APP软件开发，验证，升级和修正测试中发现的问题；   任职要求： 1、计算机或相关专业，大专以上学历； 2、具有2年以上iPhone开发经验，熟悉iOS平台下的GUI设计和实现，熟练掌握UI设计； 3、具备扎实的C/C++/Objective C/Swift语言基础，熟练使用Git/SVN等协同工具； 4、熟悉多Socket网络编程，熟悉TCP、UDP、HTTP等网络协议，熟悉JSON/XML等通讯协议； 5、熟悉蓝牙4.0的开发； 6、熟悉柱形图、折线图等图表开发； 7、数据结构、基本算法熟练掌握，并具备基本的算法设计能力；  8、有独立项目开发维护经验优先。</t>
  </si>
  <si>
    <t>业务问题处理岗/Linux系统工程师</t>
  </si>
  <si>
    <t>深圳市联畅信息技术有限公司</t>
  </si>
  <si>
    <t>五险一金 员工旅游 年终奖金 周末双休 岗位晋升 节日福利 带薪年假</t>
  </si>
  <si>
    <t xml:space="preserve">岗位职责： 1、负责处理所有系统查询类生产缺陷QC、总行工单、外部合作方查询需求，按照生产问题管理办法的相关规定保证时效性和准确性；2、负责组织及落实一线岗位专业技能培训，提升团队人员技能水平及解决率；3、积累知识库，保证知识的完整性、流动性和鲜活性；4、后续承接自动化发布工作。  任职资格： </t>
  </si>
  <si>
    <t>五险一金 员工旅游 交通补贴 通讯补贴 年终奖金</t>
  </si>
  <si>
    <t>资深科学家</t>
  </si>
  <si>
    <t>华博生物医药技术（上海）有限公司</t>
  </si>
  <si>
    <t>1.   抗体基因的克隆，表达及功能筛选；  2.   抗体序列的生物信息学分析；  3.   深度测序方法学的建立及在抗体研发中的应用；  4.   抗体结构的计算机模型预测及分析。  背景要求：  1.   博士学位：免疫学，生物信息学，结构生物学，分子生物学等相关领域；  2.   能独立的处理大量生物信息学工作，包括序列分析，结构预测，模型建立，高通量筛选等；  3.   熟练的编程能力，用于开发生物信息学相关工具，如R, Python, Perl, C/C++, Java, Matlab等；  4.   熟悉肿瘤免疫学，免疫相关疾病等基础及临床知识者优先；  5.   熟悉抗体或蛋白类药物基础研究及药物开发经验者优先；  6.   具有强烈的学习欲望，通过学习文献和具体项目结合，提出新的思路和方法并强力执行；  7.   平衡研发独立性和团队合作精神，将个人的创造力与团队的凝聚力有机结合起来；  8.   具有良好的交流能力，定期口头及书面汇报，促进公司内，部门间的信息通畅。</t>
  </si>
  <si>
    <t>岗位职责： 1、负责公司现有APP优化和新产品开发； 2、根据项目具体要求，承担网站后端开发任务，按计划完成软件设计、编码和单元测试工作； 3、具备一定的技术难点攻关能力，新技术预研及应用。持续优化和重构，确保代码的可读性、易维护性和功能的可扩展性； 4、解决开发过程中的技术问题，完成项目测试和部署； 5．协助团队完成相关研发工作；完成主管交办的其他工作任务。  任职要求： 1、本科及以上学历，有3年以上IOS平台开发/技术支持经验； 2、熟练掌握 C/Objective-C/swift，良好的软件架构/重构能力，熟悉 iOS 的各种系统框架，熟练配置 Xcode 的编译运行方案； 3、熟悉IOS应用的界面开发、常用布局、网络通信、代码调试、性能优化、内存优化等； 4、熟悉IOS相关开发、调试、优化工具、打包、上架、迭代流程； 5、具有良好的编程规范（日志记录、异常处理、代码格式、代码注释、svn注释）； 6、有旅游、房产、汽车行业APP开发经验者优先考虑； 7、良好的团队合作，积极独立思考问题能力，责任心强，快速学习及自我挑战精神。  职能类别：手机应用开发工程师 关键字：旅游 房产 汽车 APP开发</t>
  </si>
  <si>
    <t>location</t>
  </si>
  <si>
    <t>APP开发/混合开发工程师</t>
  </si>
  <si>
    <t>深圳华远云联数据科技有限公司</t>
  </si>
  <si>
    <t>五险一金 餐饮补贴 弹性工作 年终奖金 股票期权 定期体检 员工旅游 交通补贴 通讯补贴 绩效奖金</t>
  </si>
  <si>
    <t>fliter1</t>
  </si>
  <si>
    <t>APP开发/混合开发工程师 1、熟练掌握cordova+angularjs+ionic开发技术，或者使用过其它混合框架； 2、熟练掌握angularjs框架，ionic框架； 3、掌握原生android或IOS平台开发之一优先； 4、掌握java语言或Object-C以及Swift语言基础； 5、良好的h5、css、js、ajax前端技术基础； 公司福利： 1、公司统一购买社保(养老保险、工伤保险、失业保险、医疗保险、生育保险)； 2、节日慰问：公司在端午节、中秋节等重大节日为员工发放节日慰问品； 3、假期规定：公司提供国家标准的有薪假期。工作满1年享有5天带薪年假； 4、生日活动：公司为当月生日员工送上生日礼品或组织员工生日会； 5、员工活动：每月部门都会有安排一些娱乐活动，享有节日福利和假期公司不定期组织旅游活动； 6、年终奖金：为感谢员工一年来的贡献，我们根据上一年度的经营情况及员工工作表现来决定给员工发放年终奖； 7、员工培训：公司重视员工个人发展，不定期为员工组织相关培训； 8、文化建设：公司不定期组织聚餐、旅游等社交活动；  团队介绍： 年青有活力的团队，团队成部大部分为90后，团队是属于大家的，在这里您就是主人。 我们的优势： 带薪年假 公司氛围好 每月活动 领导nice 周末双休 年终分红  工作地址 深圳南山留仙大道金骐智谷大厦405</t>
  </si>
  <si>
    <t>fliter2</t>
  </si>
  <si>
    <t>弹性工作 带薪年假 节日福利 专业培训 全勤奖</t>
  </si>
  <si>
    <t xml:space="preserve">  岗位要求： 1.负责产品中的离线及在线算法研发和持续优化； 2.和业务团队深入合作，通过算法改进不断提升用户体验和促进业务发展； 3.具体工作内容包括在线推荐模型、在线排序策略，nlp、文本理解、用户画像、基础推荐算法、质量体系、热点、事件识别等。  职责要求： 1.具备较好的算法知识背景。熟悉机器学习原理与算法，能熟练运用分类、回归、排序等模型解决相关问题； 2.两年以上搜索或推荐类产品的算法研发经验，了解常领域用算法，理解算法思想，并有实际应用经验； 3.熟悉linux平台，精通python/java，熟悉c++，有良好的编程习惯和算法基础； 4.了解相关领域的最新进展，能够将前沿方法引入到工作中不断提升效果。 5. 有优秀论文成果优先； 6. 有成功落地大型推荐系统经验； 7. 熟悉深度学习技术，并有深度神经网络在推荐，文本或图像领域的应用经验，至少熟悉以下一种以上的深度学习框架：Tensorflow、Torch、Theano、Caffe等。 </t>
  </si>
  <si>
    <t>设计实习生</t>
  </si>
  <si>
    <t>SQA（软件质量工程师）</t>
  </si>
  <si>
    <t>五险一金 免费班车 交通补贴 餐饮补贴 专业培训 绩效奖金 定期体检 周末双休 带薪年假 全勤奖</t>
  </si>
  <si>
    <t xml:space="preserve">职位描述 1、负责参与软件研发质量管理体系建立、运行和持续改进的具体工作； 2、定期对部门人员进行流程相关的培训； 3、参与项目监控，制定项目质量保障计划； 4、辅导、培训项目成员流程相关； 5、项目过程、产品审计； 6、产出不符合项报告，跟踪不符合项问题解决直至关闭； 7、项目度量工作； 8、组织、参与项目质量问题回溯； 9、内审及客户外审工作配合等。  任职资格： 1、本科及以上学历，计算机、统计、通信等专业方向； 2、熟悉软件工程理论、项目管理理论、质量管理体系相关标准和规定，如ISO9001，CMM/CMMI等； 3、有2年以上项目管理、过程改进或SQA 经验； 4、熟练应用Office办公软件，精通Excel以及数据图表等使用； 5、任心强，工作积极主动，处事耐心细致，善于思考、分析问题； 6、作态度认真、负责，具备良好的团队合作精神和沟通、协调能力； 7、能够承受一定工作压力； 8、有项目管理经验，或在项目中开展和实施CMMI实践者优先； 9、有android手机开发、测试相关经验者优先； 10、精通英语，口语流利者优先； 11、熟悉数据库和脚本语言，如mysql,Python，perl等优先。    </t>
  </si>
  <si>
    <t>1、计算机相关专业大专及以上学历,4年以上iOS开发经验, 至少参加过3个完整的iOS APP应用开发项目,并在AppStore上线; 2、熟悉iOS系统常用的framework,对Uikit,CoreAnimation,Quartz2D有优先经验的优先考虑; 3、熟悉iOS开发常用的开发模式,理解MVC,MVVM; 4、熟悉HTTP协议、HTTPS协议,了解常规网络通信协议;熟悉json/xml解析; 5、精通UI控件,自定义过复杂控件或者功能,能够根据需求自定义UI控件或深度封装便携基类; 6、熟练掌握Objective-C或swift,熟悉c/c++,熟练使用Xcode及其他苹果平台相关开发及调试工具,具有良好的编码习惯,能够独立解决问题; 7、精通OC内存管理机制,保证代码质量,可熟练使用相关工具查找、定位并解决内存泄漏</t>
  </si>
  <si>
    <t>上海-虹口区  </t>
  </si>
  <si>
    <t>深圳市杉川机器人有限公司</t>
  </si>
  <si>
    <t>五险一金 免费班车 员工旅游 交通补贴 餐饮补贴 通讯补贴 绩效奖金 弹性工作</t>
  </si>
  <si>
    <t xml:space="preserve">1.熟练使用Swift,具备主流开源组件使用经验； 2.熟悉iPhone平台的开发特点和网络通信模型 3.熟悉Xcode，UIKit，CocoaTouch；熟悉CoreData,Coregraphicsframework； 4.精通iOS下的多线程、网络、内存管理、UI开发； 5.思路清晰，善于思考，能独立分析和解决问题；责任心强，具备良好的团队合作精神和承受压力的能力 6.熟悉软件工程，具有良好的代码编写规范和书写文档的习惯 7.熟悉常用的数据结构，内存分布等 8.使用opengGLES，理解各种坐标系的转换，纹理贴图等。 9.面试需带作品演示。 </t>
  </si>
  <si>
    <t>1、海报、画册等宣传资料的设计 2、网页设计 3、word和ppt文档编辑  职务要求： 1、熟悉PS，最好懂html/css 2、熟悉word和ppt排版设计 3、对文字、图片排版有自己独特的见解，能够跟随现在设计的趋势，并且有一定的创新能力； 4、美术设计、视觉设计、平面设计、交互设计等相关专业的在校生； 5、每周实习时间在3天以上 6、按日结算，根据能力，报酬在100元/日~200元/日</t>
  </si>
  <si>
    <t>APP软件工程师</t>
  </si>
  <si>
    <t>深圳讯丰通医疗股份有限公司</t>
  </si>
  <si>
    <t>周末双休 带薪年假 五险一金 节日福利 全勤奖 绩效奖金 员工旅游 项目奖金</t>
  </si>
  <si>
    <t xml:space="preserve">1. 负责公司产品IOS、Android平台APP的开发； 2. 负责已上线项目的维护。 职位要求： 1 .熟悉一种或多种移动应用系统架构及相关技术（Android、iOS），具备相应的开发知识和编程能力；
2. 熟练掌握Java、Objective-C/Swift语言；熟悉HTML5/CSS3技术;
3. 熟悉Android和iOS移动APP从研发到发布的各环节流程 ;
4. 熟悉多个平台iOS/Android/Windows蓝牙开发；  </t>
  </si>
  <si>
    <t>岗位职责： 1、进行与自然语言处理、机器学习相关的算法验证和调优； 2、进行问答、对话系统的研究和开发；  任职要求： 1、统招本科及以上学历，计算机科学、信息科学、电子工程、数学专业； 2、一年以上的自然语言处理、机器学习、数据挖掘的研究、开发工作经验； 3、熟练掌握Java/C++任何一种编程语言，熟练使用Python 进行文本处理相关任务； 4、对机器学习/数据挖掘，信息提取等技术有深入理解，并能以代码形式验证相关算法； 5、深入理解自然语言处理基本任务（分词、词性标注、句法分析），命名实体识别，术语/ 概念提取，关系提取等相关技术； 6、了解本体工程、知识库构建、存储、及检索，并能使用相应的工具； 7、深入了解深度学习相关技术（如 CNN, RNN），并能熟练使用TensorFlow 框架进行代码验证； 8、熟练阅读英文文献，并能理解作者的思路，以代码的形式展现。</t>
  </si>
  <si>
    <t>iOS开发工程师（513）</t>
  </si>
  <si>
    <t>深圳市互联工场科技有限公司</t>
  </si>
  <si>
    <t>红外技术工程师</t>
  </si>
  <si>
    <t>职位描述： 1. 负责公司iOS客户端APP的开发和维护工作； 2. 参与产品需求研究，根据需求对产品进行相关技术架构设计； 3. 负责产品相关技术文档资料整理，交互接口对接。  任职要求： 1. 有2年以上iOS应用开发经验； 2. 精通Objective-C语言开发，了解Swift语言，熟练掌握iOS SDK，常用API，及xcode相关开发测试工具的使用； 3. 精通面向对象编程，熟悉常用设计模式，拥有较好程序设计思想； 4. 有良好的数据结构及算法基础功底、具有一定网络编程经验，熟悉基于http、socket的网络编程方法； 5. 深入理解Objective-C 运行机制和内存管理机制； 6. 能处理比较复杂的UI 线程和Block的熟练使用； 7. 具备强烈的进取心和责任感, 极强的学习能力及良好的团队合作精神。</t>
  </si>
  <si>
    <t>五险一金 员工旅游 餐饮补贴</t>
  </si>
  <si>
    <t>1. 能够独立进行红外仿真方案设计，撰写项目建议书等； 2. 负责公司红外相关软件的售前、售后技术支持； 3. 负责红外隐身仿真、优化等工作； 4. 配合研发部门进行红外隐身软件测试；  岗位要求： 1. 硕士或以上学历，具有扎实的红外或光学理论基础。 2. 研究方向为红外成像、红外材料、红外隐身、红外辐射、红外薄膜、大气模型或其他红外相关方向。 3. 了解红外隐身的业内研究现状和发展方向。 4. 具有红外成像、隐身材料开发、大气模型仿真、红外仿真等工作背景优先。 5.会编程语言python或C++者优先</t>
  </si>
  <si>
    <t>广州-海珠区  </t>
  </si>
  <si>
    <t>牛丁（上海）信息技术有限公司</t>
  </si>
  <si>
    <t>弹性工作 五险一金 出国机会 年终奖金 员工旅游 外国小伙伴 全法资公司</t>
  </si>
  <si>
    <t>职位描述 岗位职责: 1、参与需求，架构，测试用例评审，对用例进行分析，提出并推进提升系统可测性； 2、建设并维护高效且易用的测试环境，并建设自动化，性能等测试体系，提升测试效率； 4、针对业务开发测试工具和平台，引进或自研可靠、高效、可扩展的测试工具和框架； 5、把控设计、SDK等流程存在的问题，提出持续性改进意见并推进迭代优化； 6、帮助测试人员前置测试工作，推进单元测试，进行白盒测试及持续集成建设； 任职要求: 1、大专及以上学历，计算机专业佳，具备3年以上测试开发相关经验; 2、熟悉java、python或swift等编程开发优先，具备一定前后端自动化，测试平台的开发能力; 3、具备扎实的计算机专业知识，出色的编程能力，以及系统设计能力； 4、具备较强的责任感、自驱力，沟通表达，细心，具备owner意识和团队合作精神； 5、对智能穿戴设备有行业测试经验者优先；</t>
  </si>
  <si>
    <t>1. 负责公司机房硬件(服务器、网络、存储等)日常维护、巡检； 2. 负责公司虚拟化环境的日常维护、变更、监控等，并对疑难问题进行分析解决； 3、负责pipeline构建，docker镜像制作，PaaS平台发布、运行和维护； 4、负责开源组件/中间件安装、部署、性能评测； 5、负责完成领导安排其它事项。 岗位要求： 1.具有1年以上开发或运维项目从业经验； 2.熟练掌握Python、shell、go其中一种或者多种，能够熟练编写脚本； 3.熟悉DevOps工具链和生态系统，对Docker,Zookeeper,Kafka,ETCD，Consul有熟练经验，有与K8S平台结合经验者优先； 4.掌握Jenkins、docker、maven、git及git工作流、puppet、ansible、JIRA、confluence等相关的开源工具，学习能力强，具有快速掌握新工具的能力； 5.精通 linux/Unix 系统管理，对系统性能有一定的认识； 6.精通 Oracle、Mysql 等主流数据库部署、配置、备份及数据查询管理、优先</t>
  </si>
  <si>
    <t>深圳科帮电子有限公司</t>
  </si>
  <si>
    <t>周末双休 带薪年假 绩效奖金 包住宿</t>
  </si>
  <si>
    <t>广州-天河区  </t>
  </si>
  <si>
    <t xml:space="preserve">1、本科及以上学历，计算机或相关专业，两年以上手机应用实际开发经验。 2、精通java/kotlin、C/C++、Objective-C、Swift、Mac OS X、X code； 3、熟悉iOS/Android平台主流框架及原理，熟悉各种设计模式，能独立承担项目架构设计，熟悉ui框架、线程、进程特性，熟悉省电性能指标、监控工具及调优方法； 4、有儿童手表类应用、地图类应用开发经验。 5、熟悉各种算法与数据结构，多线程，网络编程（Socket、http/web service）等，有相关的开发经验； 6、有web前端开发经验者优先。 岗位职责： 1、负责Android、iOS平台上手机应用APP的开发； 2、负责产品进行体验优化，实现良好的页面操作、优化和基于移动设备操作的交互优化。 </t>
  </si>
  <si>
    <t xml:space="preserve">岗位职责： 1. 负责公司移动产品的研发，编写高质量高性能的代码 2. 和产品经理配合，参与手机产品需求讨论,功能定义等 3.参与客户端产品的架构设计，分析和发现产品bug，不断优化产品。 4.学习和研究新技术以满足产品的新需求。 任职要求： 1.三年以上开发经验，可以独立开发相关手机应用客户端。 2.良好的Objective-C基础，熟练使用swift，熟练掌握各种常见UI组建，自定义控件，自动布局，网络，多线程，存储,webview等方面的使用。 3. 对软件产品有强烈的责任心, 具备良好的沟通能力和优秀的团队协作能力。 4.有较强的问题分析与解决能力，熟练掌握iOS开发、测试、调优工具的使用。 5.深入了解移动客户端架构设计，并能对现有业务代码结构进行优化调整。 6.具备前端开发、安卓开发、c++开发其中一项者优先。 </t>
  </si>
  <si>
    <t>大数据分析工程师</t>
  </si>
  <si>
    <t>中芯国际集成电路制造(北京)有限公司</t>
  </si>
  <si>
    <t>五险一金 餐饮补贴 定期体检 补充医疗保险 专业培训 绩效奖金</t>
  </si>
  <si>
    <t xml:space="preserve"> 岗位职责： 1. 收集各相关部门用户对数据收集的需求，调查与分析需求的具体细节，并向IT信息处提交需求申请，配合及参与数据分析的具体评估及实施完成工作； 2. 运用Excel（VB）、SQL等进行生产相关数据的获取、筛选和分析； 3. 优化现有工作流程，提高数据相关的工作的自动化和智能化。 4. 负责开发辅助生产相关的数据系统等工作 任职资格： 1. 大学本科及以上； 2. 数学或计算机等相关专业毕业； 3. 可熟练使用C++、 Java、python等语言进行数据分析; 4. 可熟练使用Excel（VB）以及SQL。 </t>
  </si>
  <si>
    <t>移动前端开发工程师（急招）</t>
  </si>
  <si>
    <t>深圳可思美科技有限公司</t>
  </si>
  <si>
    <t>五险一金 出国机会 绩效奖金 发展平台</t>
  </si>
  <si>
    <t>广州-黄埔区  </t>
  </si>
  <si>
    <t>【岗位职责】： 1、负责公司产品配套的APP应用的前端和后端接口调用开发工作（iOS/Android）并对结果负责； 2、依据产品需求，参与落实APP的前端原型设计； 3、参与落实APP前端测试工作和调试优化工作； 4、负责产品的上线部署和发布工作； 5、负责维护产品SDK，修复程序BUG； 6、负责设计文档、开发文档、源码文档的整理与输出； 7、配合落实工作相关云服务器的管理与维护。 【任职要求】： 1、全日制大学本科及以上学历，计算机、软件工程等相关理科专业； 2、具备3年及以上的移动端开发经验，必须精通安卓、iOS的其中一种，并了解另一种的基本开发技能和维护技能； 3、掌握并能对搭建安卓、iOS的的开发环境、Linux后台开发环境并能熟练的应用与维护； 4、熟悉安卓、iOS的UI设计、拆图、布局优化及各种控件的应用，能独立封装项目常用的动态、静态组件库； 5、具备扎实的数据结构基础知识和数据库开发与应用的基础知识； 6、了解Java、objective-c、swift4.0等开发语言并至少掌握其中一门，能准确读码、理解和优化； 7、有流媒体软件开发经验者优先，具备后端开发能力者优先，同时掌握安卓和iOS开发者优先。  【薪酬范围】：10K-17K</t>
  </si>
  <si>
    <t>linux研发工程师</t>
  </si>
  <si>
    <t>岗位职责： 负责linux平台上层服务软件及驱动研发、测试和调试，解决关键问题；  职位要求： 1、本科及以上学历，计算机，通信相关专业 2、两年以上linux系统下c研发工作经验 3、熟悉linux操作系统，具备数据结构、计算机原理、软件工程等知识 4、熟练使用C语言，掌握perl、shell、python等脚本语言之一 5、能够在一定压力下工作，积极主动、认真踏实、有良好的沟通能力和团队合作精神 6、具有良好的英语读写能力，熟练阅读英文文档 7、熟悉web services开发者优先考虑</t>
  </si>
  <si>
    <t>外贸SEO/google推广兼--职</t>
  </si>
  <si>
    <t>深圳市比比尔照明有限公司</t>
  </si>
  <si>
    <t>五险一金 下午茶 补充意外险 补充医疗保险 定期体检 员工旅游 绩效奖金</t>
  </si>
  <si>
    <t>1、负责产品的性能测试，涉及从前端到后台整条链路的覆盖； 2、分析性能测试需求，制订性能测试计划及用例，开发性能测试脚本； 3、负责性能测试环境搭建，执行性能测试，定位性能瓶颈并给出优化建议，输出性能测试报告； 4、建立性能测试基线，持续测试和改进产品性能； 5、配合测试团队其他同事完成测试工作，和团队其他成员沟通合作，并对内进行培训.  技能要求 1. 计算机相关专业，本科及以上学历，5年以上测试工作经验，有3年以上性能测试经验； 2. 熟悉性能测试的所有流程，可独立完成各类应用系统的性能测试工作； 3. 负责进行性能测试结果分析，分析系统瓶颈并给出优化建议，编写性能测试报告； 4. 熟练掌握一种性能测试工具和开发语言；例如：Jmeter、LoadRunner、java、Python等； 5. 熟练使用Linux操作系统及常用命令，了解中间件等相关知识； 6. 责任心强，具备良好的沟通能力、学习能力和团队协作精神，有医疗行业相关经验优先。</t>
  </si>
  <si>
    <t>岗位职责: 1、负责iPad/iPhone工具产品应用研发、功能的持续改进以及维护工作; 2、依据项目进度与需求按时按质完成App相关功能设计和开发工作; 3、 能够高效率完成分析解决开发中或线上产品的各种闪退、性能、功能性问题，维护并持续改善程序质量; 4、负责公司iOS端新技术研究、功能扩展、现有开发方法的改进提高用户体验; 5、负责解决研发过程中遇到的关键问题和技术难题;  岗位要求: 1. 计算机相关专业，3年以上iOS系统应用开发经验; 2. 精通Objective-C、Swift4.0 开发语言,熟练掌握iOS开发平台、框架及API调用;精通混合框架开发，了解iOS与H5交互的机制，熟悉JS脚本开发语言; 3. 熟练掌握AFNetworking、SDWeblmage、 Masonry 等常用第三方库的使用; 4. 熟悉iOs的UI设计及各种控件的使用，能够封装项目常用Framework动态或静态组件库;熟5. 悉iOS下网络通信机制，熟悉TCP/IP , HTTP协议; 6. 良好的编码规范，对设计模式有深刻的理解; I 7. 较好的逻辑思维分析和表达和沟通能力，有较强的自学能力以及团队协作意识。  加分项: 有AppStore线上作品者优先，有性能评测、调优相关经验者优先;有成熟Mac软件、国际化产品开发经验优先;</t>
  </si>
  <si>
    <t>深圳-宝安区  </t>
  </si>
  <si>
    <t>2-4.5千/月</t>
  </si>
  <si>
    <t>员工旅游 绩效奖金 年终奖金 餐饮补贴 定期体检 包住宿 购买社保 员工福利</t>
  </si>
  <si>
    <t>岗位职责： 1、负责公司英文网站站内优化及外链的建设，制定并实施SEO推广方案，提升网站Google上的排名，对SEO有独到的认知与见解。 2、提高公司网站的权重、收录、关键词排名、自然流量。 3、对网站重点页面具体流量进行监测，并对效果进行评估分析，提出优化方案。 4、负责对平台核心关键词进行更新、跟踪、优化，增加网站收录，提升关键词排名 5、熟悉HTML，懂得基本脚本语言，知识面广阔，有一定的网站设计或产品设计经验者优先考虑。 任职要求： 1、熟悉Wordpress网站程序，熟悉HTML、CSS、PHP等页面语言，具备独立推广网站的能力。 2、熟悉SEO，有谷歌推广经验，熟悉搜索引擎优化技术，并有成功的英文网站整站优化案例优先。 3、具有敏锐的数据分析能力，品牌包装推广能力，独立站活动创意策划能力。 4、具备良好的沟通能力，强烈的责任心，具有团队合作意识，能够独立完成工作。 薪资：2K-4.5K不等+提成15元/询盘，目前我司有三个外贸网站需要做SEO，Google推广。诚意长期合作。</t>
  </si>
  <si>
    <t>iOS程序员</t>
  </si>
  <si>
    <t>FAE工程师（广州）(J10561)</t>
  </si>
  <si>
    <t>北京奕斯伟科技有限公司</t>
  </si>
  <si>
    <t>五险一金 专业培训 定期体检 餐饮补贴</t>
  </si>
  <si>
    <t>工作职责: 1. 对客户进行售前及售后的技术支持、技术培训及现场技术沟通， 2. 指导客户基于公司IoT参考设计进行产品开发，保障客户的项目成功； 3.对客户进行技术跟踪，收集客户对公司的产品的技术建议；解决客户开发过程中常见的软硬件技术问题； 4.协助市场团队进行产品推广，承担售前的产品推广工作，开拓并维护良好的客户关系，促进公司的产品销售。 任职资格: 1、本科及以上学历，计算机／电子工程／通信／自动化等相关专业； 2、具有 2 年以上半导体、智能硬件行业方案开发或技术支持经验； 熟悉基本的硬件原理以及一些基本的硬件应用包括12C，SPI，UART,PWM,ADC等； 3、从事过嵌入式开发，具有 IOT 相关产品设计调试项目经验；熟练掌握 C 语言和 Python 脚本语言，及及嵌入式编程者优先; 4. 有较好的逻辑分析及问题定位能力，能综合利用各种工具（仿真器，示波器，万用表等）进行产品故障诊断和排除； 对于一般常见问题能够在现场进行定位并解决； 5.有蓝牙低功耗(BLE),Wifi产品开发经验者优先； 6.英语CET-4级以上，能够熟练的阅读英文数据手册及开发资料； 7.善于学习新知识，乐于发现、分析和解决复杂问题； 8.具备良好的沟通与协调能力，能协调公司内部与客户间的沟通，及时帮客户解决问题，较强的责任感及进取精神。</t>
  </si>
  <si>
    <t>岗位职责： 1. 负责基于iOS平台手机应用软件的设计、开发、维护和持续升级； 2. 负责相关技术文档编写。  任职资格： 1. 2年以上iOS开发经验，能够独立承担项目开发，能够独立设计软件体系架构，较强分析问题和解决问题能力； 2. 熟悉Objective-C/Swift语言中的任意一种or多种； 3. 精通iPhone/iPad手机客户端软件开发细节, 如数据存储，数据解析，网络通信，推送，自定义UI等 4. 具有良好的英文技术文档阅读能力；具备快速学习新技术的能力； 5. 能够承受较强的工作压力，较好的逻辑思维分析、表达、沟通能力,良好的团队协作精神。</t>
  </si>
  <si>
    <t>晟大国际贸易（深圳）有限公司</t>
  </si>
  <si>
    <t>周末双休 带薪年假 五险一金 节日福利 专业培训</t>
  </si>
  <si>
    <t>职位描述 1.负责公司产品iOS端软件的开发和维护升级 2.熟悉iOS上线审核相关规定和流程，负责应用的审核和上线 3.完成相关技术文档的编写     招聘要求： 1. 大专及以上学历，计算机或相关专业，2年以上的iOS开发经验 2. 熟练掌握网络编程、多线程、block等技术，对单元测试和应用加固有一定的了解 3.工作认真负责，能主动的学习新技术 4.有OC/Swift C++混编经验，熟悉React Native的开发者可加分     香港户籍优先</t>
  </si>
  <si>
    <t>上海-长宁区  </t>
  </si>
  <si>
    <t>深圳市威视达康科技有限公司</t>
  </si>
  <si>
    <t>五险一金 补充医疗保险 补充公积金 员工旅游 年终奖金 绩效奖金 专业培训 餐饮补贴 弹性工作 周末双休</t>
  </si>
  <si>
    <t xml:space="preserve">工作职责: 1、负责iOS项目开发，高效高质完成项目需求开发； 2、开发前进行需求分析、制定技术方案，开发计划； 3、参与产品功能的讨论和技术调研，负责产品的升级、更新； 4、主动对项目进行性能优化，确保系统安全、稳定、高效运行； 5、负责相关技术文档的编写 6、关注技术发展趋势，参与专项技术研究及技术难题攻关。 任职资格: 职位要求： 1、3~5年以上工作经验，熟练掌握Objective-C语言，同时掌握swift语言能力者优先，熟练使用Xcode及相关调试工具； 2、熟悉iOS系统体系结构、框架，熟悉IOS平台UI设计； 3、精通 C++/Objective-C 编程，熟练使用 iOS SDK、iOS 底层及相关开发工具，App Store上有优秀作品者优先； 4、有较强的程序调试能力，能熟练使用各种调试工具和方法进行代码调试解决问题； 5、工作踏实认真，具备较强的逻辑思维能力，对产品的安全性、性能、用户操作体验有不断优化改进的极致追求； 6、能主动推进项目开发进程，并能从技术层面对用户的体验或技术方案提出需求改进建议； 7、熟悉Socket网络编程，熟悉TCP/IP、HTTP等相关协议； 8、具有良好的沟通能力、团队合作精神、能承担工作压力； 9、热爱编程，时常关注新技术，有编写博客、GitHub项目优先。 </t>
  </si>
  <si>
    <t>大数据讲师</t>
  </si>
  <si>
    <t>五险一金 员工旅游 年终奖金 弹性工作 专业培训</t>
  </si>
  <si>
    <t>1、负责大数据课程体系的设计和课程产品的研发工作； 2、负责大数据课程案例及实训项目开发工作； 3、负责大数据授课工作； 4、负责大数据的内部培训任务。 任职资格 1、本科及以上学历，计算机、软件技术、数据挖掘/统计学/应用数据等相关专业； 2、三年以上大数据开发/数据存储/数据平台/分析挖掘相关经验； 3、熟悉Linux操作系统，掌握Shell/Python/Perl至少一种脚本语言； 4、熟练掌握Java/C/C++语言，具备分布式程序设计的技术能力； 5、熟悉主流大数据处理架构和相关技术，熟练应用Hadoop、Spark等平台，Hive、Pig、Storm、Impala、Oozie、Kafka、Sqoop、Flume、Zookeeper相关组件和开源系统； 6、精通SQL语言，熟悉MySQL、Oracle等关系型数据库；Redis、MongoDB、HBase等NOSQL数据库；精通数据仓库技术，熟练使用常用的ETL工具； 7、熟悉Lucene、ElasticSearch、Solr、Nutch等检索技术； 8、熟练掌握大数据处理、分析常用算法，有数据分析和建模经验；熟练使用MatLib和R语言等工具； 9、关心和掌握技术发展的最新动态、能够驾驭该方向的专业技术、有自己的思想、学习能力强； 10、技术基础扎实，精通操作系统原理、数据结构、算法、网络编程、多线程编程技术，优秀的分析解决问题能力； 11、具有良好的代码编程习惯，较强英文读写和文档编写能力。 工作地点：中山，包住宿</t>
  </si>
  <si>
    <t>深圳市恒力天科技有限公司</t>
  </si>
  <si>
    <t>上海  </t>
  </si>
  <si>
    <t>员工旅游 绩效奖金 专业培训 包三餐 包住宿</t>
  </si>
  <si>
    <t>1、负责IQC治具测试软体的开发。 2、负责其他相关软件的开发。 要求：BU2 1.3年以上工作经验，本科以上学历，计算机科学、自动化等相关专业 2.精通C/C++语言，object-c和swift语言，熟悉xcode等开发工具及QT开发平台，深入理解面向对象编程技术 3.熟悉TCP/IP,socket.XML等 4.熟悉MACOSX操作系统，具有iphone和ipad设备调试经验者优先。</t>
  </si>
  <si>
    <t>高级安全工程师</t>
  </si>
  <si>
    <t xml:space="preserve">工作职责： 1、 负责定期对操作系统、应用系统、网络进行渗透测试及漏洞扫描，提出修复方案并跟踪修复进度； 2、 负责部门安全事件的解决和跟踪； 3、 负责公司客户安全问卷解答； 4、 配合信息安全审计工作，并监控其日常执行情况； 5、 定期汇总安全信息报告，并做汇报； 6、 负责制定和落实部门安全制度、安全事件应急机制等安全相关制度； 7、 负责部门安全相关的培训，推进安全教育工作，提高全员安全意识； 8、 负责跟进业内重要安全事件及动态，及时消除公司系统隐患； 9、 履行上级主管授予的其它职责；  职位要求： 1、 全日制本科及以上学历，3年以上专职安全工作经验； 2、 熟悉应用安全构架和安全技术标准，对Web安全漏洞攻击和防御手段有深入理解； 3、 能独立完成应用系统和服务器的渗透测试工作，并对相关的漏洞提出修复方案； 4、 熟悉安全测试流程及方法，能熟练运用多种漏洞扫描及渗透工具； 5、 熟悉国内外主流安全检测系统、工具，如burpsuit、AWVS、Nmap、Nessus、Openvas、Metasploit、kali等； 6、 熟悉主流信息安全产品的配置及使用，如IPS、WAF、防火墙、NGFW、网络防病毒等； 7、 熟悉网络TCP/IP协议、Linux操作系统、应用软件开发流程，熟悉J2EE体系和相关框架，熟悉至少一门开发语言（比如：JAVA/Python/C）； 8、 有一定的文档基础，可独立完成安全评估报告和事件分析报告； 9、 具备良好的团队合作精神，责任心强，工作积极主动，能认真履行岗位职责；具备优秀的问题分析能力、优秀的学习能力及沟通协调能力；   附加要求： 1、 有银行、保险、证券等大型金融机构或知名安全厂商安全工作经验者优先考虑； 2、 具有应用代码安全审计、应用安全渗透经验、手工渗透测试工作经验者优先； 3、 熟悉爬虫、反爬虫技术者优先； 4、 具有相关安全类认证优先。如：CISA、CISP、CISSP等；  </t>
  </si>
  <si>
    <t>深圳途顺高新科技有限公司</t>
  </si>
  <si>
    <t>五险一金 补充公积金 绩效奖金 年终奖金 餐饮补贴 交通补贴</t>
  </si>
  <si>
    <t xml:space="preserve">岗位职责： 1、根据业务需求，基于iOS平台进行移动端APP开发设计、实现、单元测试及功能迭代和维护； 2、遵照开发规范，负责iOS（手机、平板电脑）客户端软件的设计、编码和测试； 3、分析产品的基本功能和实现方式，编写软件工程文档和软件流程图，与策划、UI设计等配合，完成开发工作； 4、快速学习并掌握项目中使用的新技术，及时反馈开发中的问题，并根据开发过程中的用户体验提出改进建议； 5、学习和研究新的移动互联网技术并将所学知识分享给技术团队； 6、根据需求完成产品的功能开发； 7、积极主动的配合公司各项任务安排。 岗位要求： 1、3年以上软件开发经验 2、具备扎实的Object C/Swift/C/C++语言基础, 对OOP、数据结构、设计模式有深刻的理解； 3、熟悉移动应用开发，对多线程、内存管理、性能优化、本地存储等有清楚认识和研究； 4、熟悉iOS SDK及底层调用，熟悉Xcode开发环境； 5、具有良好的程序编程习惯，良好的沟通能力与团队协作能力，对移动应用开发充满热情； 6、有丰富UI开发经验，熟悉各种算法与数据结构，能熟练掌握多线程及网络编程（Socket，HTTP协议等)； 7、具有良好的自学能力和独立解决问题的能力； 8、有App Store上线应用开发经验者优先； 9、具有地图相关项目开发经验的优先。 </t>
  </si>
  <si>
    <t>北京-海淀区  </t>
  </si>
  <si>
    <t>岗位职责： 1.能理解产品部设计稿并参与项目需求讨论； 2.撰写项目的系统设计文档，有序的完成项目开发 岗位要求： 1.本科及以上学历，计算机软件、计算机应用技术、通信等相关专业优先; 2.扎实的计算机基础，较强的算法能力，能够持续学习和自我激励，能承受较强的工作压力； 3.熟悉面向对象的设计和编程，具有扎实的Java基础知识； 4.熟悉Servlet、JSP，熟悉Spring、Hibernate、Struts2等主流开发技术，能独立进行B/S应用开发； 5.熟悉HTML/JAVASCRIPT/CSS等页面技术 6.掌握基本的SQL语法，熟练掌握Mysql、SQL Server等关系数据库； 7.熟悉及使用主流的J2EE应用服务器（如：Tomcat等）</t>
  </si>
  <si>
    <t>IOS 应用开发工程师（中级）</t>
  </si>
  <si>
    <t>即刻网络信息技术（深圳）有限公司</t>
  </si>
  <si>
    <t>岗位职责： 1.负责IOS平台下应用开发，根据产品需求完成模块设计、研发和高质量代码编写。 2.跟进iOS的新技术.负责iPhone平台上的应用设计、开发和升级工作。 3.负责配合其他部门完成项目开发并协助测试，确保项目按时上线。 4. 负责项目出现的问题能够及时追踪、定位和解决。  任职资格： 1. 本科以上学历，4年以上IOS开发经验。 2. 参与项目的产品设计、分析、开发以及维护，能独立完成开发工作，进行模块测试，保证代码的质量，修正并验证测试发现的问题。 3. 有IOS性能优化经验,至少参加过一个完整的商业级手机应用开发。 4. 熟练掌握IOS常用应用架构，多线程，数据传输API,XML/JSON解析，熟悉SDK中UI、动画。 5.精通蓝牙，wifi通信功能。 6.参与或主导过1个完整的产品研发项目，能根据产品设计独立进行应用程序开发。 7. 加分项：具备Swift/C/C++ 相关经验，或者在GPUImage、视频图像处理、编解码方面有相关经验。</t>
  </si>
  <si>
    <t>ios开发工程师（急聘）</t>
  </si>
  <si>
    <t>区块链（深圳）研究开发中心（普通合伙）</t>
  </si>
  <si>
    <t>云平台高级工程师</t>
  </si>
  <si>
    <t>深圳华银恒丰投资有限公司</t>
  </si>
  <si>
    <t>HTML网页布局设计助理</t>
  </si>
  <si>
    <t>五险一金 出国机会 股票期权 员工旅游</t>
  </si>
  <si>
    <t>岗位职责 1.负责手机APP应用架构的设计和规范化工作； 2.独立完成客户端需求分析、系统软件设计、编码和单元测试工作； 3.参与公司APP应用产品的开发和维护工作，并对交付质量负责； 4.编写相关的开发文档，如设计文档，测试文档等； 5.根据公司的业务发展方向，开发设计和完善相应的手机客户端产品。 任职资格 1.本科以上学历，电子信息，通讯工程，计算机等相关专业； 2.4年及以上IOS APP开发经验； 3.精通Objective-C、Swift，熟悉C/C++，Lua等编程语言； 4.精通APP相关数据处理； 5.很强的品质意识及沟通协调能力。 6.具有互联网金融项目或区块链项目（数字货币钱包或交易所）经验优先。 我们可以给您提供： 1、按照国家规定提供五险一金，节假日福利，过年奖金，优越的晋升空间； 2、7.5小时五天工作制、法定节假日按国家规定执行； 3、极具竞争力的薪资待遇，每半年一次调薪机会； 4、每月定时举办生日派对，每周定时提供下午茶，每季度定时组织集体文化活动； 5、每年优秀员工国外游，入职满一年以上员工每年一次国内游； 6、入职满一年以上员工免费全身体检； 7、上班地点位于南山科技园讯美科技广场，办公环境好，交通便利，气氛融洽，年轻团队有活力，期待您的加入！ 培训及职业发展通道： 晋升空间到底有多大，相信你，肯定懂得！O(∩_∩)</t>
  </si>
  <si>
    <t>任职要求：
1、本科以上学历，25-35岁。
2、有云平台（IaaS /PaaS等）架构设计或应用开发经验。
3、熟悉LINUX系统，精通java,c++等面向对象语言和数据库应用开发，具备Python、Go、Docker使用开发经验者优先。
4、主导云计算管理平台整体架构设计，负责云计算管理平台核心模块的详细设计和开发工作。
5、能够指导他人完成或独立完成系统的架构设计、开发、测试和部署工作。
6、有LoRaWan网关云平台开发经验者***</t>
  </si>
  <si>
    <t>IOS开发工程师-TZ</t>
  </si>
  <si>
    <t>TML网页布局助理入职跟着设计总监/主管边工作边学习，满3个月则进行技能考核，符合则可以晋升为正式设计师； ・ 工作内容： 1、协助正式设计师完成网站布局和设计，企业站、电商站、平台分类信息站等； 2、对网站设计策划给予建议，结合客户需求督促设计师进行修改与完善； ・ 职位要求： 1、大专及其以上学历，20岁以上； 2、熟悉HTML 与 CSS， 能读懂基本路径与修改基本参数； 3、网页设计、艺术设计、电子商务等相关专业优先！ ・ 工作时间： 1、朝九晚六，09:00-18:00； 2、单双休，一周双休，一周单休！ 享有国家法定假节日带薪！ ・ 福利待遇： 1、底薪+提成+五险一金+餐补 2、年终奖；</t>
  </si>
  <si>
    <t>五险一金 员工旅游 绩效奖金 股票期权 餐饮补贴 年终奖金</t>
  </si>
  <si>
    <t>岗位职责： 1.负责公司iOS客户端APP以及SDK的开发和维护工作； 2.参与产品需求研究，根据需求对产品进行相关技术架构设计； 3.负责相关技术文档编写工作； 4.知识创新和专利申请； 5.上级安排的其它工作。  任职要求： 1.     计算机相关专业本科以上学历，2年以上实际开发经验； 2.     精通iphone开发平台及框架，能独立承担中等以上复杂程度的APP开发； 3.     具有扎实的Swift、Objective-C语言基础，熟练常用第三方框架，对iOS编程有系统化的知识体系； 4.     熟练掌握Xcode开发和调试技巧，熟练掌握多线程、Socket网络编程，理解iOS内存管理机制，具备调优性能的能力； 5.     具有较强学习能力和独立解决问题的能力，有一定组织、协调和管理能力，有良好的敬业精神和团队合作精神； 6.     有IM经验者优先，有AI语音识别项目经验优先； 7.     具有Android和Java开发经验优先； 8.     思维敏捷，富有创新精神和商业敏感性，热情、乐观，具有良好的团队协作精神； 9.     英语良好，能阅读英文资料。</t>
  </si>
  <si>
    <t>维音数码（上海）有限公司</t>
  </si>
  <si>
    <t>1.独立负责网站的前端开发工作(PC and Mobile)； 2.调用后端数据接口完成数据交互功能； 3.负责平台的前端性能优化、代码优化； 4.和后端工程师一起研讨技术实现方案，进行应用及系统整合。   任职资格和要求： 1.专科或以上学历, 计算机或相关专业； 2.有 2年或以上 Web 前端开发经验，有实际的项目经验； 3.熟悉WEB标准，对视图与数据分离，HTML语义化等有深刻理解，对各种浏览器的兼容性有一定了解，并有相关问题的解决经验； 4.至少精通一种前端框架，如VUE、Angular、React。 并熟悉前端工具Webpack、 ESLint、 Grunt 、 Gulp 、 LESS 、 SASS/SCSS 等的, 熟悉 React + Redux 或者 Vue + Vuex、Angular 等前端组件化方案, Vue + Vuex熟练者优先考虑。 5.熟悉HTTP协议，熟练掌握HTML5/CSS3, 要熟悉ES5/ES6标准； 6.具备良好的服务意识、责任心、较强的学习能力、优秀的团队沟通与协作能力。 7.理解能力强，对UI/视觉设计有一定的经验或创意。 8.对算法、数据结构以及后台开发(PHP/Python/Java等)有一定了解 ,了解一门非Web前端脚本语言者优先；</t>
  </si>
  <si>
    <t>深圳市领创物联科技有限公司</t>
  </si>
  <si>
    <t>1.良好的逻辑思维与技术思维，对编程充满兴趣和激情，代码规范；2.乐于学习新技术，自学能力良好，熟练阅读英文技术文档；3.良好的团队协作精神，良好的沟通能力；4.至少一年的iOS开发经验，至少开发过一个成熟的App5.可以独立完成iOSApp的开发。包括：代码布局AutoLayout+Soryboard+xib布局，性能优化，代码重构，架构优化，熟悉iOSSDK6.(非必需)熟悉其它编程语言或平台更好，如Swift，JS，Android，Unity3D，Web等。</t>
  </si>
  <si>
    <t>广州  </t>
  </si>
  <si>
    <t>Data Analyst(偏开发)</t>
  </si>
  <si>
    <t>深圳虾皮信息科技有限公司上海分公司</t>
  </si>
  <si>
    <t>深圳市晟瑞科技有限公司</t>
  </si>
  <si>
    <t xml:space="preserve">【岗位描述】  【岗位要求】 </t>
  </si>
  <si>
    <t xml:space="preserve">岗位职责： 1、负责公司 iOS App 的开发、测试、发布； 2、负责公司已有 iOS App 的维护及需求更新； 3、按计划完成任务。 任职资格： 1、计算机相关专业，英语 CET-4 及以上； 2、熟练掌握 OC、 Swift 语言； 3、熟悉 UDP Socket、TCP Socket 编程； 4、熟悉多线程编程； 5、熟悉设计模式、数据结构； 6、熟悉 iOS App 的开发、测试、发布流程，熟悉 App Store 审核条款； 7、逻辑思维清晰严谨，能独立解决问题、完成任务，能主动学习相关新知识； 8、工作积极主动，具备良好的沟通能力及团队合作能力； 9、有智能家居 App 开发经验者优先。 </t>
  </si>
  <si>
    <t>app工程师</t>
  </si>
  <si>
    <t>深圳市深科工程检测有限公司</t>
  </si>
  <si>
    <t>生物信息科学家（中科院上海药物所）</t>
  </si>
  <si>
    <t>光瀚健康咨询管理（上海）有限公司</t>
  </si>
  <si>
    <t>做五休二 周末双休 五险一金 节日福利 带薪年假 员工旅游</t>
  </si>
  <si>
    <t xml:space="preserve"> 工作职责： 1.负责手机客户端软件产品功能特性的设计与开发，并能够保质保量完成规定任务。 2.根据需求改进产品，持续进行软件用户体验、运行速度、性能等方面的优化。 3.学习和研究新技术解决开发过程中的关键问题和技术难题。 4.手机应用客户端设计、开发、发布、维护。 岗位要求： 1、计算机相关专业本科以上学历，熟悉macOS、Xcode及iPhoneSDK开发环境。 2、1年以上有上线App开发经验，良好的计算机基础和编程习惯。 3、熟悉Objective-C 、Swift，熟练开发平台，以及iOS控件使用，熟练掌握iOS界面和交互开发。能熟练使用调试、性能分析工具来调试和优化代码。 4、熟悉Java语言，具备Android开发经验，有双平台开发经验，有C、C++、C#、PHP、Python其中一种或两种编程经验优先。 5、具有良好的团队合作精神，有责任心，自我要求高，自律能力强。 </t>
  </si>
  <si>
    <t>五险一金 定期体检 员工旅游 餐饮补贴 通讯补贴 专业培训 绩效奖金 年终奖金</t>
  </si>
  <si>
    <t>一、岗位职责 1.编写生物信息软件 2.分析数据 3.学习相关数学统计和算法知识 二、招聘要求 1.具有生物信息学相关方向的背景，有数据处理和编程的经验 2.熟悉Linux操作系统 3.掌握Python或其他一种脚本语言 4.熟悉SQL数据库 5.最好熟悉一门编译语言（C++，Java or Rust） 三、待遇条件 1.按照药物所相关规定提供与学历和经验相匹配的有竞争力的待遇，工资以及其他福利待遇在业内同行位居前列，具体待遇条件由个人能力、学历而定 2.工作环境轻松，一年有两个为期两周的寒暑长假 3.如有资格申请博士后，有多方优惠（户口、房贴、出博士后站补贴等） 4.薪资：薪资：8-20 千/月。  四、应聘方式 请应聘者将本人简历（包括学习工作经历、主要研究工作内容、代表论文、获奖情况等）通过电子邮件发送至yfish_hr@simm.ac.cn，并抄送给zhaopin@simm.ac.cn；邮件标题请注明姓名及应聘岗位。对符合要求者将尽快安排面试。应聘资料恕不退还，招聘单位将予以严格保密。  五、简介： 中科院上海药物所-生物信息课题组-诚聘生物信息科学家  课题组长: 黄宇研究员，中科院“百人计划”人才引进加入中科院上海药物所，同年入选中组部“青年千人”计划。黄宇研究员在计算生物鼻祖Prof. Michael Waterman创建的南加州大学计算生物系获得生物信息博士学位，在加利福尼亚大学洛杉矶分校任博士后期间整理出第一个非人灵长类群体基因多态资源，后在美国Illumina公司担任生物信息学专家。课题组主要通过生物信息方法发现个性化药物靶标和药物标志物，其中涉及大规模基因组数据分析和挖掘，算法模型开发。现因课题组发展需要，诚聘生物信息科学家, 课题组网站：http://www.yfish.org/.</t>
  </si>
  <si>
    <t>AI工程师/人工智能工程师</t>
  </si>
  <si>
    <t>博彦科技（深圳）有限公司</t>
  </si>
  <si>
    <t xml:space="preserve">工作职责 1、参与机器学习平台的搭建，为数据分析提取提供平台支持； 2、参与各类业务的机器学习相关需求的开发和支持； 3、主要偏向自然语言处理、自然语言理解、信息提取、知识图谱方面工作； 4、负责语音识别、智能搜索、用户画像、视频图像处理等第三方算法的调试与验证； 6、可熟练使用SQL对主流数据库进行操作； 7、完成领导交待的其它任务。 任职要求 1、计算机科学、数学、统计或相关学科本科以上学历； 2、熟悉 Java 或 Python； 3、数据挖掘、机器学习相关方向，能够独立完成相关研究和应用； 4、熟悉数理统计、数据分析及挖掘、机器学习原理以及常用算法； 5、熟悉自然语言处理、自然语言理解、信息提取、知识图谱相关知识； 6、熟悉百度、阿里、腾讯、科大讯飞、水滴等AI开放平台，能够快速在MTK、高通等平台上快速集成AI语音、AI视觉交互SDK， 快速实现产品的智能化； 7、熟悉主流机器学习库，如sklearn，TensorFlow，MXNet，CNTK，Torch，Keras，MLlib等，有实际成功 Tensorflow 项目经 验为佳； 8、熟练掌握相关工具，熟悉numpy,pandas,scipy,sklearn,nltk,gensim等常用库文件使用，有实际工程应用能力； 9、富有创新精神，充满激情，乐于接受挑战，良好的沟通技巧和团队合作精神。 10.上班时间：周一到周六（上午9：00-12：00--下午1：30---6：30） 待遇：可入职可独立，详细面谈。 职能类别：高级软件工程师 算法工程师 </t>
  </si>
  <si>
    <t>五险一金 员工旅游 年终奖金 定期体检 补充公积金 补充医疗保险</t>
  </si>
  <si>
    <t>1、计算机、软件开发、通信、信息管理等相关专业全日制本科及以上学历； 2、精通苹果开发语言Objective C/Swift，掌握iOS平台的UI开发、数据库本地存储、网络交互、绘图编程、多线程等基础开发技能，熟练使用开发平台XCode，熟悉苹果开发流程； 3、具有2年以上iOS开发经验，熟练使用Git/SVN等代码管理工具； 4、了解H5技术和开发流程；</t>
  </si>
  <si>
    <t>深圳市数淼科技开发有限公司</t>
  </si>
  <si>
    <t>五险一金 绩效奖金 下午茶</t>
  </si>
  <si>
    <t>北京侨福置业有限公司</t>
  </si>
  <si>
    <t>岗位职能： 1、从事iPhone应用程序开发； 2、独立完成iOS应用程序的设计、开发及维护工作； 3、所负责的项目技术文档的撰写与完善； 4、学习和研究新技术以满足产品的需求； 职位要求： 1、全日制大学本科以上相关专业学历，二年以上IOS实际开发经验（有音乐类APP开发或完整上线APP项目经验者优先）； 2、精通IOS各种开发技术，精通Swift、Xcode等相关开发语言及工具，能独立进行性能优化； 3、有良好的编程和代码开发规范并熟悉IOS软件开发流程和框架，对代码的规范化有执着追求； 4、具有较强的团队协作精神及高度的责任心，学习能力强，较强的逻辑分析能力； 5、想获得一份有长远发展、稳定、有晋升空间的工作； 6、会弹奏吉他、钢琴、尤克里里等乐器者优先考虑。</t>
  </si>
  <si>
    <t>物业管理/商业中心 酒店/旅游</t>
  </si>
  <si>
    <t>五险一金 带薪年假 节日福利 补充医疗保险 专业培训 定期体检 工作餐</t>
  </si>
  <si>
    <t>岗位职责 1、 负责服务器和应用自动化的部署持续集成； 2、 负责实施自动化运维，插件模板规化制作和优化； 3、 负责解决反馈自动化过程中的技术问题，应急方案的实施，优化方案的执行； 任职要求： 1、掌握常用的python web 框架, 包括不限于django, tornado,flask,bottle 等； 2、具备Linux/Unix平台开发经验，至少精通或熟练掌握Shell/Perl/Python中的一种（有作品者优先）； 3、有开发运维系统经验，了解常见的开源监控系统（如nagios, zabbix）； 4、熟悉ansible/puppet等集中配置管理工具，具有自动化和标准化运维的思想，并成功实施自动化运维的经验； 5、掌握puppet管理、远程��机安装、负载均衡（LB,GSLB）、缓存系统（Squid,Redis)、系统环境规化和优化（任意两类精通者优先）； 6、2年以互联网运维或自动化运维工作经验，有自动化运维平台（服务发布系统、监控平台、资源管理平台）开发经验者优先考虑； 7、对虚拟化技术有较深了解（能表述清楚Vsphere、Openstack的部署和使用者优先，二选一）； 8、掌握主流数据库(Mysql,Oracle)安装、配置、调优，熟悉MysqlHA架构； 9、具有良好的分析和解决问题能力，对攻关疑难问题具有浓厚兴趣； 10、具有良好的沟通能力，和良好的团队合作精神。</t>
  </si>
  <si>
    <t>深圳市天方达健信科技股份有限公司</t>
  </si>
  <si>
    <t>五险一金 员工旅游 绩效奖金 年终奖金 做五休二 节日福利 专业培训 弹性工作</t>
  </si>
  <si>
    <t>岗位职责： 1.负责iOS平台的客户端开发工作，有能力独立完成模块的设计及开发； 2.根据项目任务计划按时完成开发工作，在iOS平台终端上提供统一可靠的支持服务； 3.持续优化iOS客户端产品，提升质量和性能；   岗位要求： 1.计算机相关专业，大专及以上学历； 2.3年以上IOS开发经验，熟悉Objective-C语言，具有多个成熟产品开发经验； 3.精通Objective-C，熟悉或者了解swift；熟悉iOS框架及各种特性，熟练使用iOS的各种UI组件并了解其内部原理，了解基本的交互知识； 4.熟悉iOS SDK中的UI、网络、数据库、XML/JSON解析等开发技巧；  5.良好的产品意识，拥抱新技术，有很强的学习能力，能独立执行ios开发工作。</t>
  </si>
  <si>
    <t>嵌入式软件工程师（0-3年工作经验）</t>
  </si>
  <si>
    <t>霍尼韦尔（中国）有限公司</t>
  </si>
  <si>
    <t>c#开发实习生</t>
  </si>
  <si>
    <t>五险一金 补充医疗保险 补充公积金 免费班车 交通补贴 年终奖金 绩效奖金 通讯补贴 餐饮补贴</t>
  </si>
  <si>
    <t>深圳市拓安信计控仪表有限公司</t>
  </si>
  <si>
    <t xml:space="preserve"> Honeywell is a Fortune 100 company that invents and manufactures technologies to address some of the world’s toughest challenges linked to global macro trends such as energy efficiency, clean energy generation, safety and security, globalization and customer productivity. With approximately 132,000 employees worldwide, including more than 22,000 engineers and scientists, we have an unrelenting focus on performance, quality, delivery, value and technology in everything we make and do.    Honeywell Aerospace mechanical and electrical product offerings are used today on virtually every commercial and defense related aircraft platform. We invent and integrate thousands of products and services that deliver safe, efficient, productive and comfortable experiences worldwide, including flight and runway safety, air traffic management, propulsion, in-flight connectivity tools, precision guidance, wheels and brakes and logistics services.    Aerospace Engineering &amp; Technologies (E&amp;T) China Team, as part of Honeywell Technology Solutions China - an integrated R&amp;D center of Honeywell in China, is a multi-disciplinary team with over 10 years of contributions to Honeywell’s business development in the aerospace industry in China. As one of the largest aerospace R&amp;D engineering team in MNC in China, Honeywell Aerospace T&amp;E China team has 400 scientists and engineers working in various global Center of Excellences on Avionics and Mechanical products and on aircraft programs by almost all airframers including COMAC, AVIC, Boeing, Airbus, Bombardier, Embraer, Gulfstream etc. The team is committed to create the best and new-to-the-world offerings in and out of the aerospace industry. With the dynamic and engaged team, the engineers are working on projects dealing with state-of-the-art Aerospace technologies and developing by fulfilling demanding and challenging duties in a learning-intensive environment.    This is an exciting time to join Honeywell China E&amp;T team (HTS China Aero). This is a great position to showcase your strategic and technical leadership abilities.    This position will be located in Shanghai, China. This is the role in ES-ET (Electronic System - Engineering Test) team.  Responsibility:        Qualification:    Primary Qualifications:     Additional Qualifications:        </t>
  </si>
  <si>
    <t>带薪年假 五险一金 包住宿 餐饮补贴 住房补贴 年终奖金 项目奖金</t>
  </si>
  <si>
    <t xml:space="preserve">【工作内容】 １. 参与业务需求设计讨论，基于IOS平台进行应用程序开发; ２. 负责移动平台软件框架的研究，设计和实现、关键技术验证和选型等工作; ３. 完成IOS项目设计、编码和优化。 ４. 对所开发的APP进行版本更新及维护。 ５. 学习和研究新的移动互联网技术以满足产品的需求。 【任职资格】  （本科及以上学历，优秀者可放宽至大专，但假学历请勿投） </t>
  </si>
  <si>
    <t>免费班车 加班补贴 餐饮补贴 五险一金 定期体检 绩效奖金 专业培训</t>
  </si>
  <si>
    <t>职责描述： 协助完成windows桌面客户端（C/S）开发任务；  任职要求： 1、数学、计算机科学、软件工程等理论基础扎实； 2、熟悉C#语言、熟悉WPF或HTML+CSS开发； 3、学习能力强、接受新事物能力强，有通过开源代码学习技术的好习惯； 4、英文阅能力良好，能无障碍阅读英文技术文档。 5、对计算机图形学、人机交互体验等技术方向感兴趣。 6、2020届毕业生、一周实习三天以上的优先考虑</t>
  </si>
  <si>
    <t>深圳市中投兴业有限公司</t>
  </si>
  <si>
    <t>精通Objective-C/Swift 熟悉常用算法和数据结构，熟悉TCP/IP协议栈； 熟练掌握iOS下网络通信机制，对Socket通信、TCP/IP和HTTP有深刻理解和实际经验 熟悉JSON及XML数据结构及数据解析 精通iOS应用开发框架、 熟练进行iOS UI/Framework开发技能、熟练使用iOS SDK、 熟练进行基于数据库的手机应用开发 熟悉常用网络框架和sdk，如地图，分享，支付 熟练掌握Swift，Objective-C语言， 熟悉面向对象编程设计， 熟悉常用的设计模式  能独立完成APP  此岗位代集团子公司招聘</t>
  </si>
  <si>
    <t>岗位概述：  1、独立或协助完成团队选定方向的量化策略研究工作，针对市场热点课题进行研究；  2、独立或协助进行量化模型以及策略开发与实施。  任职要求：  1、全日制本科及以上学历，数学、统计、金融工程、风险管理、计算机、经济学、金融学、计量经济学、工商管理MBA、心理学等相关专业；  2、积极进取，强烈的上进心，抗压能力强；  3、在校硕士研究生及以上亦可加入我公司实习  4、至少熟悉一项量化相关编程语言（SPSS,SAS，R, Matlab，Python等）。</t>
  </si>
  <si>
    <t>SEO专员</t>
  </si>
  <si>
    <t>广州祥�N餐饮管理有限公司</t>
  </si>
  <si>
    <t>国际结算专员（工作地点：深圳）</t>
  </si>
  <si>
    <t>岗位职责： 1.负责进出口业务之单据文件宙核、通知、拒付追踪及其系统账务操作(含信用证开立/修改/通知/到单/承兑/押汇/核销与其保证金与手续费计收等交易)及事后各项监管报表及行内报表报送工作；
2.进出口业务，包含信用证开立(含背对背及转让)、通知、托收、承兑、付款、押汇、海外代付等相关国际贸易业务；
3.确实依照作业规范，处理进出口作业并做好反洗钱与可疑交易控管工作，确保交易真实性及作业合规性；
4.管理相关申请书文件、重要章戳并做好服务，维护客我良好关系；
5.接受行长与主管的指挥与命令，办理其它交办之后台作业。  任职要求： 1.全日制本科或以上学历，具3年以上银行贸易融资或进出口业务实务经验、熟悉各项外汇管理政策；
2.熟悉进出口相关之SWIFT电文格式；
3.具有基础的英文读写能力；
4.具有良好跨单位沟通协调能力及团队协作意识，能与各网点做好相关配合工作；
5.具有强烈企图心、责任感、细心度及服务热忱，并能适时配合组织重要项目，适当延长工时；
6.具全国计算器等级考试(NCRE)二级数据库程序设计或全国高等学校计算器水平考试(CCT)二级数据库资格尤佳。  工作地点： 深圳南山前海</t>
  </si>
  <si>
    <t>五矿经易期货有限公司</t>
  </si>
  <si>
    <t>五险一金 补充医疗保险 员工旅游 交通补贴 通讯补贴 专业培训 绩效奖金 年终奖金 定期体检 弹性工作</t>
  </si>
  <si>
    <t xml:space="preserve">1、负责公司大数据基础平台的规划、部署、管理和优化，保障平台稳定可靠高效运行； 2、负责Hadoop、HBase、Hive、Spark、Kafka等集群的维护、优化、扩容计划； 3、深入理解大数据平台架构，支撑业务和数据量的快速增长，从技术架构的角度给予持续的优化意见； 4、开发大数据自动化运维、监控、故障处理工具，监控系统组建与关键任务的状态； 5、熟悉Linux操作系统的配置、管理及优化，能够独立排查及解决操作系统层面的问题。 任职要求： 1、大学本科及以上学历，计算机、信息技术等相关专业； 2、具备一定的开发能力，精通脚本语言(Shell/Perl/Python等)，熟悉Hadoop 、Spark、Kafka，Hbase等组件的基本工作原理； 3、熟练脚本语言，熟练SQL，熟悉Linux系统，有Hadoop生态系统调优经验有rhce/ocp等证书优先考虑，有数仓模型和ETL有经验的优先录用； 4、工作认真负责、积极主动、学习能力强。   </t>
  </si>
  <si>
    <t>广州-白云区  </t>
  </si>
  <si>
    <t>交通补贴 餐饮补贴 通讯补贴 专业培训 弹性工作</t>
  </si>
  <si>
    <t>五险一金 补充医疗保险 员工旅游 餐饮补贴 通讯补贴 专业培训 年终奖金 定期体检</t>
  </si>
  <si>
    <t>深圳前海播商电子商务有限公司</t>
  </si>
  <si>
    <t>广州-荔湾区  </t>
  </si>
  <si>
    <t>五险一金 员工旅游 交通补贴 绩效奖金 年终奖金 专业培训</t>
  </si>
  <si>
    <t xml:space="preserve"> 1、基于公司的产品需求，负责 iOS 客户端程序的核心功能实现； 2、对已有模块进行维护与优化； 3、按照项目计划，按时提交高质量的代码，完成开发任务。 职位要求： 1、专科及以上学历，计算机或软件工程专业，有实际 3 年以上 iOS 开发经验； 2、熟悉 Objective-C、Swift，熟悉常用设计模式、熟悉常见数据结构和算法设计； 3、能够独立胜任开发过程中架构性的技术攻关，具有丰富的调优经验； 4、熟悉各种网络协议原理及相关知识，对性能优化、常见漏洞有深入的理解； 5、必须拥有良好的代码习惯，要求结构清晰、命名规范、可读性强、代码冗余率低； 6、具备丰富的 iOS 行业知识，不限于 iOS 的技术能力和视野，熟悉目前流行的技术栈及其原理。 符合以下条件，优先考虑： 熟悉地图、即时通讯、音视频、图片等处理 开源社区积极贡献者，有SDK/框架/组件开发经验 </t>
  </si>
  <si>
    <t>深圳智宠家科技有限公司</t>
  </si>
  <si>
    <t>岗位职责： 1.负责iOS App客户端产品的研发及迭代维护，编写高质量的代码； 2.根据产品需求，配合UI设计完成iOS客户端开发、功能实现； 3.根据产品设计，进行高质量的软件开发和持续性能优化。 4.参与审核APP功能模块设计和进行具体的编码工作 任职要求： 1.全日制本科及以上学历，计算机相关专业，5年以上相关工作经验,并有App Store上架独立产品优先； 2.具有扎实的计算机基础理论知识，对Mac系统有一定程度的了解 3.具备扎实的 Objective-C/Swift/C/C++ 编程基础，熟悉iOS的内存管理和性能优化； 4.熟悉iOS应用开发框架，能独立开发高性能的iOS应用； 5. 熟悉iOS平台下系统控件、内存管理、动画、多线程、APNS、网络优化等开发技能； 6. 熟悉MVC、单例、Delegate等设计模式. 7. 熟悉svn/git/cocoapods等工具的使用； 8. 熟悉敏捷开发流程；有良好的代码规范以及文档编写能力； 9. 具备良好的学习能力、沟通能力和团队合作工作精神以及责任心；</t>
  </si>
  <si>
    <t>运维工程师（上海地区）</t>
  </si>
  <si>
    <t>iOS开发工程师 (职位编号：001)</t>
  </si>
  <si>
    <t>深圳市萨克森计算机有限公司</t>
  </si>
  <si>
    <t xml:space="preserve">1、1年以上运维经验； 2)、精通精通Linux系统的使用和配置，熟悉Linux系统原理； 精通Python，Shell等脚本语言开发； 3、熟悉Zabbix,ELK,Ansible等开源工具; 4、熟悉KVM/XEN等虚拟化技术，熟悉docker,有实际使用经验优先. 5、熟悉SQL server，MySQL数据库； 6、有丰富的定位解决系统故障、优化性能的经验； 7、深入了解计算机网络知识，熟悉网络配置、优化、排除故障 8、熟悉大型平台系统架构，以及相关服务的部署调优； 9、热爱运维工作，具备出色的学习、沟通和协调能力，有良好的团队协作意识。 岗位职责： 1、负责平台服务器的开通、监控和故障处理； 2、负责发现和整理平台问题，负责对平台故障进行排查定位； 3、负责平台监控系统、自动化运维系统、CMDB系统等的开发和管理； 4、负责平台运维工具、测试工具的开发； 5、负责平台配置发布管理。 </t>
  </si>
  <si>
    <t>五险一金 餐饮补贴 年终奖金 股票期权</t>
  </si>
  <si>
    <t>工作职责 a、主要负责iOS项目编程实现、维护、发布和更新 b、参与产品的需求分析、功能原型设计  要求 a、本科以上学历，两年以上相关工作经验 b、熟悉iOS 开发， 能够熟练使用 Object-C， swift开发iOS应用 c、学习能力强，有独立钻研移动领域新技术的热情和能力，能独立解决各种疑难杂症 d、逻辑能力强，思维清晰，有独立开发能力 e、有swift项目经历， 优先考虑 f、熟悉响应式编程，优先考虑</t>
  </si>
  <si>
    <t>深圳市水木经典文化传播有限公司</t>
  </si>
  <si>
    <t>● 具有与专业相关的技术／架构／框架（各专业详细见附录） ● 具有自律及自我管理的能力 ● 具有与其他非软件工程部门／团队协作的能力 ● 能清晰而简洁地就复杂技术、架构及团队问题作沟通，并提出符合迭代式开发流程 ● 能适应高度敏捷、密集迭代式开发的软件开发流程 ● 能有效地沟通，包括定期与同侪达致共识，及清晰的进度报告 具以下条件者优先考虑： ● 具有完整从构思至生产环境的项目经验，包括提案、讨论及执行 ● 具有信息科技初创的工作经验 ● 计算机科学或相关学科背景 ● 活跃开源社区贡献者（请附上相关链结） 职责： ● 以安全、具良好测试及有效的方法开发软件 ● 配合项目管理以维持高效率、高质量的迭代式开发环境 ● 提出改善开发项目质量、安全性及性能的建议 ● 开发具有可维护性的软件 ● 识别影响团队效率的妨碍，提出并实施解决方案 ● 与团队合作开发中至大型项目 附录：对各软件工程专业相关的要求 App软件工程师（iOS／Android） ● 基本条件： ○ 具有Swift／Objective C（iOS）或Java／Kotlin（Android）的开发经验 ● 具以下条件者优先考虑： ○ 具有用户界面设计知识及经验 ○ 具有Flutter框架的开发经验 ○ 具有强类型语言（如C，Java，Go）的开发经验 前端软件工程师 ● 基本条件： ○ 具有基本前端开发（HTML5、CSS及Javascript）知识及经验 ○ 具有进阶前端开发（jQuery，DOM等）知识及经验 ○ 具有前端框架的开发经验 ● 具以下条件者优先考虑： ○ 具有用户界面设计知识及经验○ 具有Vue.js框架的开发经验 ○ 具有TypeScript的开发经验 ○ 具有强类型语言（如C，Java，Go）的开发经验 后端软件工程师 ● 基本条件： ○ 具有强类型语言（如C，Java，Go）的开发经验 ● 具以下条件者优先考虑： ○ 具有容器化、Docker、Kubernetes或其他相关知识及经验 ○ 具有持续集成／持续交付（CI／CD）知识及经验 ○ 具有DevOps知识及经验</t>
  </si>
  <si>
    <t>Web前端设计师/美工</t>
  </si>
  <si>
    <t>广州粤迅康药业有限责任公司</t>
  </si>
  <si>
    <t>岗位职责： 1）负责公司办公信息化相关应用和服务的设计及开发； 2）负责基于钉钉的办公信息化功能设计和实现； 3）定期整理、归纳研发与运维过程中的成功与问题，编写成相关文档，组织团队分享和评审。 岗位要求： 1）3年以上Java开发经验，拥有1年以上钉钉相关开发经验者优先； 2）扎实的java编程基础， 熟练使用Java EE、线程等相关技术；精通Java Web技术；对各种开源的框架如Spring、mybatis、spring boot等有深入的了解； 3）具备良好的编码习惯及开发文档书写习惯； 4）有良好的沟通能力及独立分析和解决问题的能力，具备较强的团队合作意识； 5）熟悉Python开发经验者优先； 6）熟悉Redis、Mysql调优者优先；</t>
  </si>
  <si>
    <t>广州-越秀区  </t>
  </si>
  <si>
    <t>深圳绿颍泳池设备有限公司</t>
  </si>
  <si>
    <t>批发/零售 制药/生物工程</t>
  </si>
  <si>
    <t>五险一金 年终奖金 员工旅游 出国机会 提供住宿</t>
  </si>
  <si>
    <t>系统运维经理</t>
  </si>
  <si>
    <t>职位信息 1、负责IOS/Android应用APP程序架构设计； 2、负责移动端APP（Android/IOS）的开发、测试、维护； 3、设计物联网应用的用户管理、设备管理、控制逻辑等； 4、设计物联网的应用场景定制；  岗位要求： 1、3年IOS/Android应用 APP开发经验，有上线的项目，对IOS/Android应用开发工具包有深入了解，熟练掌握内存管理、多线程管理、性能优化等机制； 2、精通常用UI，自动布局，屏幕适配，常用动画；熟悉iOS通讯机制，精通Android网络编程，包括HTTP，XML，JSON等的实现；熟练掌握SQLite数据库及其他数据持久化技术； 4、熟悉iOS软件上架、安装（包括企业部署）的流程； 5、能够独立解决APP开发中遇到的困难，熟悉各种协作工具的使用，包括Object C、swift、Git、Java、Kotlin等； 6、同时具备Android以及IOS开发者优先考虑</t>
  </si>
  <si>
    <t>广东尚通科技发展有限公司</t>
  </si>
  <si>
    <t>五险一金 补充医疗保险 员工旅游 交通补贴 餐饮补贴 通讯补贴 专业培训 绩效奖金 年终奖金</t>
  </si>
  <si>
    <t>1、岗位职责（按要求重要程度由强到弱填写） 1.负责公司内计算机网络合理规划和配置，负责计算机网络、信息管理及应用系统、数据库以及相关数据资源的管理，保证办公设施和服务器正常工作  2.负责公司各项目的服务器及业务系统的部署、维护、监控、安全和优化，确保各系统稳定运行  3.负责基础架构整体的IT运维体系的建设和优化改进；  4.负责基础架构领域服务组织的设计，人员的管理、考核以及激励  5.负责基础架构领域服务质量的跟踪和控制  6.参与公司相关项目建设，与研发部共同制定具体落实方案及应对计划 2、任职要求（按要求重要程度由强到弱填写）本科及以上学历 1.  担任过IT运维经理或同等职务，有3年以上IT运维管理经验  2.  精通服务器部署、系统资源调度、网络流量及异常监控、防火墙技术，熟悉基本的安全常识，搭建高效安全的运维架构  3.  至少熟练使用Shell、Perl、Python等脚本编程语言的一种，熟练使用 shell/bash，应用shell解决相关问题  4.  熟悉防火墙、路由器、交换机的运行机制和配置,了解TCP/IP协议、熟悉路由、交换的基本原理  5.  熟练Linux系统的命令和各种应用lvs/nginx/tomcat/LAMP/ 配置和性能优化  6.  熟悉常见IT监控运维产品(如：nagios/cacti/zabbix软件等配置与使用)  7.  熟悉虚拟服务器的配置与优化vmware/kvm/Docker等  8.  熟悉Mysql、Kafka、Redis、Mongodb等常见存储引擎的安装、配置、调优</t>
  </si>
  <si>
    <t>上海网越信息技术有限公司</t>
  </si>
  <si>
    <t>iOS开发工程师 (职位编号：H:003)</t>
  </si>
  <si>
    <t>深圳市红微芯科技有限公司</t>
  </si>
  <si>
    <t>员工旅游 社保 年终奖金</t>
  </si>
  <si>
    <t>岗位职责: 1、负责IOS系统手机软件应用研发、功能的持续改进、维护，参与项目需求分析、产品模块的概要和详细设计； 2、参与手机App团队技术研究和创新，与产品、测试人员互相沟通合作完成项目； 3、分析并解决开发中的各种问题，维护并改善程序质量； 4、负责其他新功能开发并持续优化，提高用户体验； 任职资格 1) 计算机等相关专业，专科及以上学历，两年及以上iOS平台开发经验； 2) 熟练掌握IOS SDK、常用API及xcode相关开发测试工具的使用，熟练掌握 iOS 界面和交互开发； 3) 熟悉iOS 、熟练掌握OOP面向对象；熟练掌握MVVM开发模式，具备扎实的Objective-C基础； 4) 熟悉 AppStore/Google Play上架流，能独立开发； 5) 有良好的学习能力，思路清晰，善于思考，具有良好的独立分析和解决问题的能力； 6) 善于沟通交流，有良好的团队协作精神和服务意识； 7) 具有良好的编码风格与编码技巧； 8) 熟练掌握蓝牙与WiFi开发，物联网及智能硬件之间的通讯协议对接。</t>
  </si>
  <si>
    <t>iOS开发工程师 (职位编号：002)</t>
  </si>
  <si>
    <t>深圳上翼技术有限公司</t>
  </si>
  <si>
    <t>深圳市遇住信息科技有限公司</t>
  </si>
  <si>
    <t>五险一金 绩效奖金 年终奖金 餐饮补贴 弹性工作 股票期权 员工旅游 定期体检</t>
  </si>
  <si>
    <t>五险一金 全勤奖 带薪年假 弹性工作 通讯补贴 年终奖金</t>
  </si>
  <si>
    <t>1 ， 1年以上iOS平台开发经验，大专及以上学历; 2 ， 具有良好的编码习惯，有团队精神，能高效的完成开发项目，有较强的抗压能力。 3，  熟练使用object-c,熟悉主流开源框架。Masonry,AFNetworking等等; 4,   熟悉ios平台各个系统版本的区别; 5， 对布局及三方布局框架，熟练运用； 6， 有图片视频处理经验者优先;</t>
  </si>
  <si>
    <t xml:space="preserve">1、能够具备独立完成子系统/模块的设计和研发工作的能力。 2、和产品、设计、前端、测试等岗位同事一起协作完成项目，保质保量按时交付。 3、能够在设计阶段提高系统的稳定性、性能和可扩展性，可以发现系统中存在的问题，并且找到解决方案。 4、负责app后端的研发，架构设计等等。 任职要求： 1、3年以上互联网公司工作经验，能够独立完成简单项目的设计研发，会设计自己模块的性能测试方案。 2、熟悉常用算法和数据结构，HTTP协议、TCP网络编程、Web分布式架构设计、缓存设计中的3项以上技术。 3、具有良好的代码风格，极强的质量意识，善用研发工具提高工作效率，优先依靠技术而不是人力做事。 4、至少精通一门编程语言：Java/C++/C/PHP/Python等。 5、有Mysql、Redis、Kafka的实际使用经验，能了解其基本原理。 </t>
  </si>
  <si>
    <t>网站建设及维护设计</t>
  </si>
  <si>
    <t>广东省商业美术设计行业协会</t>
  </si>
  <si>
    <t>iOS开发工程师 (职位编号：3)</t>
  </si>
  <si>
    <t>深圳市观潮汇数据科技有限公司</t>
  </si>
  <si>
    <t>五险一金 专业培训 交通补贴 生日福利</t>
  </si>
  <si>
    <t>岗位职责： 1、主要负责IOS平台下I Phone/I Pad的应用开发； 2、独立完成I Phone / I Pad软件开发，验证和修正测试中发现的问题； 3、负责部门移动终端产品的软件架构设计与开发；对已有app模块优化参与核心架构的搭建及性能优化； 4、学习和研究新技术以满足产品的需求，根据开发过程中的体验对产品提出改进建议。  任职要求： 1、3年以上IOS应用开发经验； 2、熟悉Mac系统,扎实的c/c++基础, 精通Objective-C语言开发及面向对象设计，精通X Code、swift、Interface Builder 等开发工具，有良好的编程习惯； 3、熟悉I Phone SDK开发环境及底层调用,熟悉cocoa touch框架，热爱手机开发； 4、有App Store上架作品或相关作品者优先； 5、熟悉React、React Native者优先； 6、能承担较大工作压力，具备良好的沟通能力和团队合作精神； 7、乐于探索、发现、研究、学习新知识、新技术，并转换为生产力； 8、乐观、积极、正直、诚信、富有责任感。</t>
  </si>
  <si>
    <t>服务器工程师</t>
  </si>
  <si>
    <t>广州-番禺区  </t>
  </si>
  <si>
    <t>五险一金 专业培训 通讯补贴 绩效奖金 年终奖金 餐饮补贴 定期体检 员工旅游</t>
  </si>
  <si>
    <t>岗位职责： 1、熟悉网站建设、WEB前端设计，能进行简单修改； 2、负责网站平台的策划、设计、排版、改版； 3、负责对网页的风格、色彩、布局等的具体设计； 4、负责门户网站、APP及手机版页面的视觉、交互设计及美观优化； 5、对已有网站进行日常设计维护，并对内容及风格持续优化； 6、熟悉视频课程网站建设。 岗位要求： 1、计算机等相关专业大专以上学历，有独立设计网页案例经验； 2、精通Photoshop、Coreldraw、Dreamweaver等设计软件，基本掌握Word、Excel等办公软件； 3、对网页制作及设计有浓厚的兴趣，熟悉HTML、CSS等技术，有一定的网页美工及图像处理基础，善于视觉艺术传达； 4、有网站编辑、网站后台维护及服务器维护工作经验者优先； 5、学习能力好，工作认真负责、效率高，团队合作意识强。</t>
  </si>
  <si>
    <t>1、根据游戏类型，制定服务器端网络框架/模型，核心代码编写； 2、确保游戏开发时间和质量； 3、解决游戏开发、线上问题；能够与运维沟通，保持游戏服务器稳定； 4、实时了解服务器瓶颈，能结合游戏性能及稳定性进行调优；  任职要求： 1、热爱编程，热爱游戏，有游戏开发经验或丰富的游戏体验； 2、熟悉C++，熟悉Shell、Python等至少一种脚本，熟悉TCP/IP协议； 3、熟练使用MySQL，能够编写高效的SQL语句； 4、熟练阅读英文技术文档，较强的分析解决问题能力。</t>
  </si>
  <si>
    <t xml:space="preserve"> 任职要求： 1、 大学本科及以上学历，计算机或者相关专业 2、 有3-5年手机前台开发经验，精通Java , Objective-c 或swift，熟悉数据结构及算法；。 3、 熟练使用 Xcode , Android Studio 等开发工具； 4、 熟练掌握APP设计、开发、调试等规范； 5、熟悉IOS平台下的UI实现; 6、 熟练掌握各种 SDK 嵌入，包括但不仅限于支付，地图，即时通讯，三方登录，分享等； 7、 能熟练阅读及编写英文技术文档/开发文档 8、 熟悉JSON，数据库等常用技术、熟悉原生IOS与Html5进行交互 9、熟悉IOS下网络通信、熟悉事件分发机制、熟悉MVC，MVP模式； 10、 熟练掌握 AppStore 审核流程和上架过程 11、工作积极主动，具有良好沟通能力和责任心  岗位职责： 1. 分析客户需求，迅速设计并开发出系统、软件原型； 2. 在IOS手机上设计并开发产品应用程序； 3. 负责模块化设计的功能定义，及参与整体架构设计； 4. 负责各模块的详细设计、开发、调试、维护及技术支持； 5. 按照软件工程规范，负责技术文档撰的写和维护工作； 6. 负责系统软件的数据建模及软件框架核心代码的编写； 7. 协同项目与周边的系统及团队，完成相关系统的开发与实施工作； 8. 负责项目中软件开发部分的进度与交付成品的质量。 9. 建立通用和标准化模块及菜单,以供其它项目有效重复使用. </t>
  </si>
  <si>
    <t>职能要求: 1.能够独立设计和实现一项功能，并撰写技术文档。有自我管理能力，按时保质交付代码或产品。 2.严格按照现有流程、标准、开发框架及编码规范、要求。  技术要求: 1、扎实的Objective-C语言编程基础，熟练使用Cocoa开发框架， 熟悉 Swift 开发语言，能独立开发IOS应用。 2、精通IOS UI布局，熟悉移动网络通信机制，对Socket通信、TCP/IP和HTTP(S)有较深刻的理解。 3、熟练掌握XCode，Interface Builder 等工具，对MVC框架有深入了解。 4、掌握iPhone/iPad开发中的界面布局、控件使用、后台运行、数据存储、多线程等操作及原理。 5、加分项：熟知面向对象基本概念和原则，设计模式和算法有所涉猎。</t>
  </si>
  <si>
    <t>龙汾科技（深圳）有限公司</t>
  </si>
  <si>
    <t>BI报表应用开发</t>
  </si>
  <si>
    <t xml:space="preserve">1、负责IOS/Android应用APP程序架构设计； 2、负责IOS/Android应用APP开发与维护； 3、按照项目计划，按时提交高质量代码，完成开发任务； 4、按时按需完成客户端软件的维护及更新；  岗位要求： 1、1-3年IOS/Android应用 APP开发经验，有上线的项目，对IOS/Android应用开发工具包有深入了解，熟练掌握内存管理、多线程管理、性能优化等机制； 2、精通常用UI，自动布局，屏幕适配，常用动画；熟悉iOS通讯机制，精通Android网络编程，包括HTTP，XML，JSON等的实现；熟练掌握SQLite数据库及其他数据持久化技术； 4、熟悉iOS软件上架、安装（包括企业部署）的流程； 5、能够独立解决APP开发中遇到的困难，熟悉各种协作工具的使用，包括Object C、swift、Git、Java、Kotlin等； 6、熟悉C#、.net开发，微软SQL server数据库优先。  </t>
  </si>
  <si>
    <t>岗位职责： 1、负责底层数据的ETL开发； 2、负责基于大数据平台的数据宽表与数据集市应用开发； 3、根据业务需求按时完成报表的数据流程设计、前端展现开发和测试工作； 4、日常数据提取和分析工作支持。 1、计算机相关专业，两年以上工作经验，至少一年BI报表开发经验； 2、熟练掌握SQL编写技能，熟悉常用数据库（oracle、MySQL等）； 3、至少熟悉使用2种编程语言（Java/Shell/Python/Scala），熟悉Hive SQL； 4、了解大数据的基本处理思路与常用算法，了解Hive、Spark、oozie、Sqoop、kettle、hdfs，HBase等大数据平台技术组件。</t>
  </si>
  <si>
    <t>深圳市涵云科技有限公司</t>
  </si>
  <si>
    <t>1.有IOS实际项目开发经验及成功上线的App；  2.精通Objective-C语言开发，了解Swift语言，熟练掌握iOS SDK，常用API，及xcode相关开发测试工具的使用；  3.熟练使用iOS应用开发框架，ios常用组件开发技术；  4.精通面向对象编程，熟悉常用设计模式，拥有较好程序设计思想；  5.有良好的数据结构及算法基础功底、具有一定网络编程经验，熟悉基于http、socket的网络编程方法；  6.深入理解Objective-C 运行机制和内存管理机制；  7.具有良好的逻辑思维能力、沟通能力、团队合作能力；  8.有上进心、为人正直、责任心强；</t>
  </si>
  <si>
    <t>深圳市彬合信财务管理咨询有限公司</t>
  </si>
  <si>
    <t>Android应用开发工程师</t>
  </si>
  <si>
    <t>易念科技（深圳）有限公司</t>
  </si>
  <si>
    <t>广州市浩洋电子股份有限公司</t>
  </si>
  <si>
    <t xml:space="preserve"> 岗位职责    1、能根据产品设计进行应用程序开发；    2、参与项目需求分析,进行系统框架和模块的详细设计；    3、根据新产品开发进度和任务分配,开发相应的软件模块；    4、负责解决系统中的关键问题和技术难题，负责服务端代码的迭代更新和维护，快速定位并修复缺陷。    5.负责软件集成、部署、发布等工作；    6.技术文档编写；      任职资格    1、大学专科或以上学历，计算机、信息管理、软件工程等相关专业；    2、熟练掌握java/kotlin或者Objectiv-C/swift语言，熟悉Android/iOS平台下的软件开发，主流开发架构和API调用；    3、熟悉Android/iOS系统体系结构、UI布局设计，framework以及底层库；    4、熟悉Android/iOS下网络通信机制，对Socket通信、TCP/IP和http/https有一定理解和经验；    5、掌握Android和iOS两种开发环境者优先考虑；    6、有App Store或安卓市场上架作品或有成熟作品者优先；    7、对移动技术充满热情，能准确地评估开发时间，及专研技术难点；    8、具有较强的分析设计能力，具备一定的文档编写能力；    9、良好的沟通和团队协作能力，技术方面勇于钻研，对代码追求完美，能在技术趋势和思路上影响团队者优先考虑。 </t>
  </si>
  <si>
    <t>深圳-罗湖区  </t>
  </si>
  <si>
    <t>职位描述 公司优势： 有技术高管指导工作，可以学到很多技术相关的知识。 1.办公室位于红岭北地铁口，一分钟进出地铁站，上下班方便； 2.大小周，中午休息两个小时； 3.公司氛围好； 岗位职责： 1、负责公司旗下网站的的SEO部署及优化工作； 2、负责关键字百度上的稳定排名和负责日常的推广工作； 3、负责策划网站代码优化的方案； 岗位要求： 1、具备1年及以上SEO经验，熟悉各种SEO相关技术，有行业资源、成功案例优先考虑； 2、了解Baidu,360等搜索引擎的工作原理，熟悉这些搜索引擎的排名机制和优化原则； 3、了解Web相关技术（Html、CSS等）者优先； 工作时间：7.5小时，五天半制</t>
  </si>
  <si>
    <t>北京易玖生态环境有限公司</t>
  </si>
  <si>
    <t>深圳积家系统实业有限公司</t>
  </si>
  <si>
    <t>环保 计算机服务(系统、数据服务、维修)</t>
  </si>
  <si>
    <t>SEO优化专员</t>
  </si>
  <si>
    <t>职位描述 1、分析行业的现状，研究未来发展趋势，对现有数据进行整合和分析，并撰写行业分析报告，跟踪行业新闻，研究行业数据； 2、综合大数据分析协助建立行业分析模型； 3、管理和完善客户数据库，并进行深度研究和数据挖掘； 4、参与咨询项目，进行数据分析和撰写项目报告； 5、加分项：可做数据可视化。 任职要求： 1、掌握常用统计方法（相关分析、线性和逻辑回归、决策树等），有数学建模相关项目经验； 2、掌握分析理论基础，精通1种以上统计分析工具软件，如Python、SQL、SAS； 了解或能掌握如Spring MVC、Spring boot、Echars等相关框架； 3、良好的沟通能力，能清晰、准确的在团队成员中传达自己的想法；敢于接受挑战，能够承受压力； 4、本科及以上学历，数学、统计学、计算机等相关专业；有钢铁冶炼/焦化/环保行业工作经验者优先； 5、具有1-2年同岗位互联网数据分析经验。</t>
  </si>
  <si>
    <t>广州市北大青鸟计算机职业培训学校</t>
  </si>
  <si>
    <t>五险一金 年终奖金 绩效奖金 股票期权 员工旅游 交通补贴 专业培训</t>
  </si>
  <si>
    <t>1、本科及以上学历，计算机或相关专业，3年以上iOS应用开发经验 ，能独立开发 2、熟悉iPhone手机平台及应用软件开发，有扎实的编程功底、良好的编程习惯和面向对象编程经验； 3、熟悉Objective-C语言,了解swift语言； 4、熟悉多线程、HTTP协议； 5、有独立设计算法、解决程序问题的能力； 6、熟练使用 Git、CocoaPods、Instruments 等 iOS 开发常用工具 7、熟练掌握iOS SDK，具备主流开源框架的使用经验 8、能够熟练使用webView进行web和native的混合开发</t>
  </si>
  <si>
    <t>深圳市闪电个车科技有限公司</t>
  </si>
  <si>
    <t>五险一金 员工旅游 弹性工作 年终奖金 节日福利</t>
  </si>
  <si>
    <t>1、负责移动终端及管理后台的需求分析、设计、开发等工作。 2、负责与项目相关人员共同完成模块设计、移动终端与服务器端的通讯设计与开发。 3、按照项目计划,在保证质量的前提下按时完成开发任务。 4、维护和升级现有产品，快速定位并修复软件缺陷。 5、负责相关技术文档的编写。  任职要求: 1、5年及以上的iOS开发经验，有成功的客户端产品上线； 2、熟练使用swift或Objective-C语言，熟练掌握iOS平台各类API，熟悉内存管理机制，对iOS SDK有深入理解； 3、熟悉MVVM、Reactive Cocoa等开发框架，熟悉kiwi等单元测试框架； 4、能实现较复杂的界面和视觉效果，处理好数据的逻辑关系并保证稳定； 5、熟悉iOS下的多线程、网络、内存管理、UI开发； 6、熟悉网络编程、多线程、图形界面编程、熟悉TCP/UDP、HTTP协议； 7、熟悉各类第三方SDK集成，如友盟、极光、YSDK等等； 工作时间：朝九晚六（周末双休）</t>
  </si>
  <si>
    <t>推荐算法工程师</t>
  </si>
  <si>
    <t xml:space="preserve">1、本科及以上学历，2年以上个性化推荐系统或搜索引擎相关工作经验； 2、熟悉常用机器学习算法和个性化推荐算法； 3、熟悉并行计算或者分布式计算，具有Spark/Hadoop/Storm 等大规模分布式计算平台的使用和并行算法的开发及优化经验，并熟悉其上下游环境，包括Flume.Kafka.Hive.HBase等； 4、熟悉Linux 开发环境，熟练使用C/C++、Java、Python等语言； 5、有音乐、新闻等个性推荐工作经验者优先；  岗位职责： 1.负责推荐系统架构服务开发及优化； 2.优化推荐系统性能、稳定性、可扩展性，保障算法策略模块快速迭代； 3.分析海量用户行为数据、内容资讯数据，增加有效的用户特征和内容资讯特征，改进模型和召回、排序策略，提升推荐效果。  </t>
  </si>
  <si>
    <t>五险一金 节日福利 全勤奖 绩效奖金 专业培训 餐饮补贴 交通补贴 员工旅游</t>
  </si>
  <si>
    <t>1、负责公司国内外网站的SEO整体优化方案，精通国内外如百度等网站的优化方法 2、评估、分析网站的关键词，提升网站关键词的搜索排名； 3、研究和监控竞争对手和搜索引擎的做法和变化，及时提出调整方案； 4、跟踪和分析引入的SEO流量以及相关关键词的排名，形成阶段性数据报告并提出后续优化方案； 5、不断开拓网站的外部链接，提升网站权重； 6、负责对内容、构架及代码等进行优化，注重内链外链的建设，分析搜索引擎流量，有效支持运营产品发展。  任职需求： 1、学历大专以上，两年以上的SEO实践经验；有教育经验者优先录取； 2、精通SEO原理及策略，掌握百度等搜索引擎的基本排名规律，并精通以上各类搜索引擎的优化，包括站内优化、站外优化及内外部链接优化，并有成功案例； 3、熟悉网站建设的相应技术优先录用（熟悉HTML、PHP、CSS等页面语言）； 4、精通各种SEO推广手段，并在搜索引擎上的关键词排名给予显示，有成功案例者优先。  福利待遇： （1）无责底薪＋绩效+团队奖+各种补贴； （2）为员工提供完整的社会保险（养老，失业，工伤，医疗，生育，重大疾病医疗）及住房公积金； （3）为员工提供带薪年假； （4）定期团队建设活动（如团体聚餐，集体旅游等），团队氛围融洽，每年两次团队旅游机会； （5）公司为员工组织每月生日聚会； （6）良好的办公环境（共享华南理工大学饭堂、图书馆、校园环境等资源）</t>
  </si>
  <si>
    <t>深圳墨宇科技有限公司</t>
  </si>
  <si>
    <t>1、根据业务需求，基于iOS平台进行移动端APP开发设计、实现、单元测试及功能迭代和维护；
2、遵照开发规范，负责iOS客户端软件的设计、编码和测试；
3、分析产品的基本功能和实现方式，编写软件工程文档和软件流程图，与策划、UI设计等配合，完成开发工作；
4、快速学习并掌握项目中需使用的新技术，及时反馈开发中的问题，并根据开发过程中的用户体验提出改进建议；
5、学习和研究新的移动互联网技术并将所学知识分享给技术团队；
6、根据需求完成产品的功能开发； 任职要求：
1、大专及以上学历，有2年以上开发经验；
2、扎实的Object Swift语言基础对OOP、数据结构、设计模式有深刻的理解；
3、熟悉移动应用开发，对多线程、内存管理、性能优化、本地存储等有清楚认识和研究；
4、熟悉iOS SDK及底层调用，熟悉Xcode开发环境；
5、具有良好的程序编程习惯，良好的沟通能力与团队协作能力，对移动应用开发充满热情；
6、有丰富UI开发经验，熟悉各种算法与数据结构，能熟练掌握多线程及网络编程（Socket，HTTP协议等)；
7、具有良好的自学能力和独立解决问题的能力。</t>
  </si>
  <si>
    <t>青岛伟东云教育集团有限公司</t>
  </si>
  <si>
    <t>五险一金 专业培训 餐饮补贴 绩效奖金 高温补贴 节日福利 生日福利</t>
  </si>
  <si>
    <t>岗位职责： 1、 负责 iOS 平台客户端软件的开发及架构设计； 2、 负责APP的上线，后期更新维护工作； 3、 配合产品经理进行项目分析，技术研讨，实行技术方案的整合； 4、 对 iOS 平台开发技术进行研究,根据开发过程中的体验对产品提出改进建议。 5、 完成领导分配的其他工作。 任职要求： 1、 计算机相关专业本科以上学历，三年以上iOS开发相关工作经验； 2、具备扎实的 Objective-C、Swift 基础，有 Swift 项目开发经验者优先； 3、 精通iOS开发中的界面布局、控件使用、数据存储、多线程的使用； 4、 具备APP性能测试能力，掌握iOS平台下的代码调试和调优技术； 5、 熟悉iOS下网络通信机制，熟悉TCP/IP，HTTP协议； 6、具备良好的学习能力、沟通能力，强烈的团队合作精神； 7、 有实际iOS APP上架经验优先。</t>
  </si>
  <si>
    <t>广东康联综合门诊部有限公司</t>
  </si>
  <si>
    <t>五险一金 专业培训 绩效奖金 节日福利 带薪年假</t>
  </si>
  <si>
    <t xml:space="preserve"> 1、按研发计划以及公司研发流程的要求，参加基于Microsoft Windows技术架构的应用系统设计与开发工作，负责实施模块核心编码、文档编写、单元测试等工作； 2、与香港IT团队、外包团队及其他相关人员完成模块的编码、测试以及相关文档编写； 3、具备独立完成项目模块的设计和开发能力； 4、具有较强的工作热心，团队合作与敬业精神，技术信息共享。   任职资格：   1、计算机或相关专业，本科以上学历； 2、有良好的代码编写习惯，熟悉软件开发规范； 3、具有良好的沟通与需求分析能力； 4、熟练掌握.NET Framework、C#、Mvc.Net、jQuery、XML、WebService，掌握JS，CSS的一种或多种技术； 5、熟练使用ASP.NET Core + Azure SQL Database 数据库进行WEB开发； 6、精通ASP.NET，ASP.NET Core，MVC.NET等编写语言及工具； 7、有编写App接口经验, 或熟练以下技术开发app者优先： Android: Java, Kotlin, Android Studio 3, Android SDK and Java 8 SDK 或 IOS: Objective-C, Swift, XCode and IOS SDK</t>
  </si>
  <si>
    <t>五险一金 定期体检 年终奖金 补充医疗保险 节日福利 带薪年假 人才推荐奖 生日礼物 司龄礼物 季度团建</t>
  </si>
  <si>
    <t>维护和改进代码管理系统，支持开发团队高效工作 维护和改进持续集成/交付环境，支持开发团队快速发布 维护和优化运维监控平台，支持上线系统的稳定运行 对运维系统进行整合，管理DevOps流程和相关文档 与运维团队合作，提升运维服务质量 2~3年运维经验，熟悉linux、windows操作系统 熟悉Gitlab、Jekins、Sonauqube、Zabbix、Ansible等基础工具 掌握java、python、shell等开发语言 熟悉阿里云，有tomcat、nginx、mysql，sqlserver经验 有DevOps和持续交付经验</t>
  </si>
  <si>
    <t>iOS开发工程师-金融</t>
  </si>
  <si>
    <t xml:space="preserve">负责数据采集、清洗、加工、数据模型设计和开发、数据分析报告  职位要求： 1、熟练使用SQL，熟悉数据库原理，熟练使用至少一种主流关系型数据库,如Mysql、Oracle等 ； 2、熟悉Java编程语言，或熟悉Shell，Python等一门以上脚本语言； 3、熟悉 Hadoop，Hive，Hbase，Spark等一种以上大数据处理工具和技术，熟悉MR执行流程，能够编写MapReduce程序，有实际大数据处理经验； 4、熟悉税务行业者优先；有税务数据仓库经验优先; 5、逻辑思维能力强，对数据敏感，有较强的学习能力和创新思维； 6、有强烈的工作责任心，有良好的沟通能力、文字表达能力和团队合作精神。 </t>
  </si>
  <si>
    <t xml:space="preserve">参与有车一族经营APP开发  任职资格： 1、本科以上学历，四年以上移动原生开发工作经验； 2、熟悉swift 编程思想、react-native、graphql、keychian； 3、熟悉web通讯、设计模式、熟悉地图。 </t>
  </si>
  <si>
    <t>网店美工/店铺运营美工(修图/海报，拼多多店铺管理）</t>
  </si>
  <si>
    <t>上海光捷信息科技有限公司</t>
  </si>
  <si>
    <t>深圳市消汇邦信息科技有限公司</t>
  </si>
  <si>
    <t>量化金融工程师</t>
  </si>
  <si>
    <t>五险一金 通讯补贴 专业培训 出国机会 绩效奖金 年终奖金</t>
  </si>
  <si>
    <t>中电投先融期货股份有限公司</t>
  </si>
  <si>
    <t>岗位要求： 1、负责公司IOS相关APP产品设计、开发与维护，编写相关技术文档； 2、按照项目计划，按时、保质完成开发任务； 3、对IOS平台开发技术进行研究，参与产品的规划设计与技术架构的改进； 4、参与软件产品项目规划，协助制定项目实施方案，参与系统设计； 5、根据项目任务计划独立按时完成软件高质量编码和测试工作。 任职资格： 1、3年以上IOS经验，有较完整iOSAPP项目的开发、交付经验； 2、精通Objective-C语言，熟练使用ios下各类UI、网络、文件、图形图像、多线程、数据库等开发框架； 3、熟悉多种网络通讯方式与数据交互方式，如：http/https，socket，jason等； 4、熟练运用Swift、CALayer、CoreGraphics等进行界面开发，熟悉前端交互动画开发； 5、有完整积分商城APP应用开发经验者优先； 6、有主动分析解决问题的激情，能对APP的技术开发提出建设性方案。 7、本科及以上学历，计算机等相关相近专业优先。</t>
  </si>
  <si>
    <t>绩效奖金 年终奖金 员工旅游 包吃 包住宿 高温补贴 带薪年假 加班补贴</t>
  </si>
  <si>
    <t>五险一金 交通补贴 餐饮补贴 通讯补贴 绩效奖金 定期体检 优秀员工奖 发展空间大</t>
  </si>
  <si>
    <t>本岗位，包吃住  工作职责 1.对公司淘宝、拼多多、云集等电商平台进行美工设计，修图排版，美化产品图片，定期优化宝贝详情信息等； 2.努力做好产品图片优化，建立产品档案，适时更新产品主图和详情页； 3.配合运营做好产品维护、对产品拍摄视频做好剪辑，并且适时做好宣传维护； 4.设置活动页的整体风格、颜色搭配、文字大小、字体设置等，包括商品图片的后期处理：精修、调色、合成、各种常规及特殊调色； 5.根据运营需要，配合开展节日促销活动、包括前期店铺宣传美化、微博微信推送图片的制作； 6.负责日常店铺页面的维护及更新，更换广告图片，配合店铺销售活动的推广宣传图，制作促销宣传图片； 7.线上店铺整体风格定期更新、商品展示模板设计； 8.完成部门领导布置的其他任务。  任职要求： 1、大专以上学历，美术、平面设计相关专业，2年以上网站设计类相关工作经验； 2、精通Photoshop，掌握Flash、corelDRAW等设计制作软件，了解PSD，EPS、TIF、JPG、PNG、GIF等各种文件格式； 3、熟悉Dreamweave的使用，熟悉HTML网页语言及“DIV CSS”布局和样式； 4、熟练使用Word、Excel、PPT等办公软件； 5、有良好的美术功底，具有良好的艺术审美观及独特的创意理念，具备扎实的美工基础； 6、热爱服装鞋包，户外运动行业，愿意去学习和了解新产品的品牌和品质内涵； 7、有独立设计方案、构思的能力，思维敏捷，想象力丰富、悟性好，积极主动、工作认真，良好的协调能力、沟通能力以及应变能力，富有团队精神； 8、能承受工作压力； 9、可接受优秀应届毕业生   薪酬待遇：绝对有市场竞争力的薪酬福利</t>
  </si>
  <si>
    <t>岗位职责 1、对金融市场（股票、期货等）进行数据挖掘、数理分析和建模，建立开发期货、股票、期权等衍生品交易模型； 2、对交易策略进行数据分析，出具交易原理、交易报告。  任职要求 1、计算机、数学、统计类专业本科及以上学历，熟悉MATLAB、python、C++、C 等程序语言,有较强的编程能力； 2、在金融市场量化投资和程序化交易方面具备策略设计、开发、后验和实施的能力； 3、硕士及以上学历者优先；通过CFA（二级及以上）、FRM考试（二级）者优先；</t>
  </si>
  <si>
    <t xml:space="preserve"> 1.      2年以上Swift 4开发经验； 2.      熟悉iOS系统和基本运行原理，精通UI界面开发，有一定交互设计能力者优先； 3.      熟悉iPhone SDK开发环境及底层调用，能独立进行iOS应用程序开发； 4.      熟练掌握界面布局、SQLite数据库、网络通信协议； 5.      熟悉iPhone下网络通信机制，对Socket、TCP、UDP和HTTP(S)有较深刻的理解和实战经验； 1.      精通Cocoa/UIKit Framework，熟悉CoreAnimation，熟悉iPhone/iPad各个版本之间的差异，并且能够提供 良好的解决方案； 2.      熟悉Appstore上架流程及企业级应用证书管理； 3.      拥有良好的代码习惯，要求结构清晰，命名规范，逻辑性强，代码冗余率低. </t>
  </si>
  <si>
    <t>北京智环成科技发展有限公司</t>
  </si>
  <si>
    <t>岗位技能： 1、Linux/Windows常用服务配置，Python或Shell; 2、VMware/Docker/OpenStack/ELK至少会其中某一平台实施;   2、运维平台搭建 3、为其他团队提供服务器资源 4、服务器异常处理</t>
  </si>
  <si>
    <t>中级iOS开发工程师 (职位编号：01)</t>
  </si>
  <si>
    <t xml:space="preserve"> 【你可以有的福利待遇】： 1.弹性工作制，通勤时间为7小时，入职即享有带薪年假及工龄工资； 2.享有五险一金，每年定期享有全套体检，享有国家法定假节福利及节日礼金； 3.年底根据公司总体业绩完成情况，予以1～3个月的年终奖金； 4.享有在内、外部培训及出国机会； 5.逢节假日为员工提供精美、别致的大礼包，每天提供丰富、品种多样的自助茶点； 6.每年组织国内外旅游； 7.不定期组织员工户外团体活动； 羽毛比赛，篮球、唱K、烧烤、附近度假、团队玩VR游戏等，年度旅游、大型年会等；   【你可以有的福利待遇】： 1.弹性工作制，通勤时间为7小时，入职即享有带薪年假及工龄工资； 2.享有五险一金，每年定期享有全套体检，享有国家法定假节福利及节日礼金； 3.年底根据公司总体业绩完成情况，予以1～3个月的年终奖金； 4.享有在内、外部培训及出国机会； 5.逢节假日为员工提供精美、别致的大礼包，每天提供丰富、品种多样的自助茶点； 6.每年组织国内外旅游； 7.不定期组织员工户外团体活动； 羽毛比赛，篮球、唱K、烧烤、附近度假、团队玩VR游戏等，年度旅游、大型年会等；  </t>
  </si>
  <si>
    <t>北京-大兴区  </t>
  </si>
  <si>
    <t>岗位要求： 1．2年以上配置管理工作经验; 2．熟练使用linux系统基本操作命令; 3. 熟练掌握ansible、shell、Python、bat等工具语言中一种; 4. 熟练使用Jenkins、ansible、build Forge、ant、maven、npm等工具至少1种. 5．熟练使用SVN、GIT等代码管理工具中的1种; 6. 了解常用的2个中间件的配置及优化,如:tomcat、Nginx、keepalived、Apache、weblogic 7．具有良好的沟通表达能力与团队配合能力，工作主动，有较强的责任心及钻研精神 8. 在持续集成或DevOps方面有实践经验者优先;  岗位职责： 1．制定、优化及推广软件配置管理的流程、变更管理流程及各类规范及制度； 2．制订和维护配置管理计划，使用配置管理工具进行项目配置管理，配置库维护； 3．负责产品基线创建、升级及发布； 4．对项目版本发布过程负责，组织和协调相关项目组成员完成版本发布工作； 5．执行配置项审计，保证配置管理库的可用性和完整性； 6．对公司其他相关人员提供配置管理基本知识和相关工具的培训。</t>
  </si>
  <si>
    <t>年终奖金 通讯补贴 定期体检 五险一金 餐饮补贴 员工旅游 管住</t>
  </si>
  <si>
    <t xml:space="preserve">岗位职责 1、参与公司信息化项目的需求调查分析及软件设计，协助编写相关技术及设计说明文档； 2、参与制定项目实施方案，根据开发进度和任务分配，完成相应模块软件的设计、开发、编程任务； 3、配合项目经理、技术支持人员及业务部门进行项目测试、部署和验收工作，确保项目顺利实施。  任职要求  </t>
  </si>
  <si>
    <t xml:space="preserve"> 职位职责： 1、主要负责iOS应用程序的设计、开发工作； 2、基于公司的产品设计，根据需求，进行iOS版本的更新迭代； 3、对IOS平台开发技术进行研究，根据开发过程中的体验对产品提出改进建议。 任职要求： 1、至少 2年以上 iOS 开发经验，熟悉iOS开发基础架构，对多线程、运行时、优化有有一定了解； 2、熟练掌握OC和Swift，，熟练掌握Xcode等相关开发工具，熟悉iOS SDK，能独立开发上架APP； 3、对iOS平台开发有非常浓厚的兴趣，熟悉软件开发管理过程，有良好的编程习惯。 4、有良好的程序设计思想，精通面向对象的开发，熟悉相关的设计模式； 5、责任心强，具备良好的学习能力，具有解决难题的钻研精神和毅力。 6、有一对一视频、直播类应用开发经验者优先. 7.有移动开发系统，oa 系统开发这优先考虑。 </t>
  </si>
  <si>
    <t>骨骼绑定师</t>
  </si>
  <si>
    <t>1.对解剖有基本的了解 2.根据动画要求，为角色及道具添加设置绑定 3.根据制作内容，提供出绑定制作方案  职位要求： 1.有美术功底者优先 2.对结构解剖、透视和布局有所研究 3.熟练运用Maya 3Dmax制作出两足或四足带有骨骼、蒙皮和控制器的完整装配</t>
  </si>
  <si>
    <t>工作职责 1、负责在IOS 平台下的应用程序设计、开发、发布和维护； 2、跟进 IOS 的新技术发展，编写设计开发及实现文档； 3、维护和优化相关的产品的质量、性能、用户体验。  任职资格 1、有1-3年ios App开发经验，熟练使用Obj-C编程语言，对该语言的特性有深刻理解（如对象生命周期、内存管理、协议、特性、blocks等）；熟悉swift者优先； 2、熟练使用Xcode开发工具，包括工程配置（如证书配置、调用第三方库等），代码书写优美、规范，注释适当、清晰； 3、熟悉iOS平台的UI设计，熟练使用各种UI控件，能自定义UI控件，能根据设计书和效果图，选择出对应的UI构架； 4、有强烈的责任心和团队精神，善于沟通和合作，能独立完成设计和编码，较好的逻辑思维能力和沟通能力，思维敏捷，热爱技术，善于思考，主动独立解决问题； 5、具备良好的沟通能力，能承受一定的压力。  能给你的： 1、搬砖时间：7.5小时工作制，9:30--12:00 13:0--18:30，周末双休； 2、季度团建：200元/人团结基金，释放压力，尽情撩妹（亦可撩汉）； 3、俱乐部活动：游泳、羽毛球、篮球等各类打野项目，腹肌人鱼线火速浮现； 4、下午茶活动：水果、零食、饮品、小吃随手开启，吃到你腿软； 5、节日福利：情人节、女神节、端午节、中秋节、圣诞节等大小节日我们都过，带给你不一样的感觉； 6、世纪瑰宝级技术小哥哥成群结队，态度温和，面目慈善（可脑补草泥马奔跑慢镜头），供肆意蹂躏； 7、年度旅游：每年组织出游，与麦芒兄妹畅想两天一夜，带你领略祖国的大好风光。</t>
  </si>
  <si>
    <t>中级生信工程师</t>
  </si>
  <si>
    <t>深圳市乐土生命科技投资有限公司</t>
  </si>
  <si>
    <t>五险一金 餐饮补贴 股票期权 绩效奖金 定期体检 免费班车 高温补贴 节日礼金</t>
  </si>
  <si>
    <t>岗位职责： 1. 对MassArray测序数据进行信息分析；
2. 对高通量测序产生的大量基因组原始数据进行信息分析；
3. 熟悉Linux操作系统，能够编写简单的shell脚本语言；
4. 开发、撰写、维护相关的生物信息分析程序或者流程；
5. 负责报告交付类工作；  任职要求： 1. 生物、数学、生物信息相关理工科类专业；
2. 熟悉Linux系统环境下的基本操作，掌握生物学基础知识，对全外显子流程熟悉，可以完成自动化报告出具。
3. 熟悉常用的统计分析软件，熟悉生信常用数据库；
4. 熟悉shell/perl/python/R语言中的一种；
5. 有高通量测序数据处理经验者优先;
6. 学习能力强，具备良好的沟通能力和团队合作精神；</t>
  </si>
  <si>
    <t xml:space="preserve">  驻场深圳市内客户方工作，介意慎投 毕业三年以上大专或两年以上本科学历（全日制统招优先） 对=流行新技术及优秀开发流程研究并实践到工作中 熟悉主流框架技术，如ssm,ssh,等 对面向对象有深刻的理解，熟悉常用设计模式 思路清晰，善于思考，能独立分析和解决问题 责任心强，具有良好的团队合作精神和承受压力的能力 </t>
  </si>
  <si>
    <t>岗位职责： 1、参与公司大数据项目，负责ETL程序的编写，数据仓库的维护； 2、根据需求，编写数据挖掘算法，包括不限于聚类、分类、推荐、关系图谱、自然语言处理等；  岗位要求： 1、 本科以上学历，2年以上数据挖掘领域相关经验；计算机、统计及数学相关专业优先； 2 、熟练掌握python语言，了解java语言； 掌握 numpy、scipy、pandas、sklearn、jieba等常见数据分析包，掌握javaEE基础知识。 3 、掌握常见数据挖掘算法的数学原理和 软件框架，算法包括不限于聚类、分类、推荐、关系图谱、自然语言处理等 4、 熟练掌握常见关系型数据 如 postgresql/mysql/sqlserver/oracle 5 、掌握数据仓库理论，如维度建模。并掌握ETL工具，如kettle/informatic 等 6、 熟悉hadoop生态，如 hdfs\hive\spark\hawq\sqoop等优先。</t>
  </si>
  <si>
    <t>大数据分析咨询师</t>
  </si>
  <si>
    <t>上海慧骋数据科技有限公司</t>
  </si>
  <si>
    <t>五险一金 餐饮补贴 弹性工作 交通补贴</t>
  </si>
  <si>
    <t xml:space="preserve">1. 跟踪和分析行业动态、市场动态数据，负责协助项目经理以及高级分析师提供基于大数据分析的行业研究报告； 2. 对行业、市场、用户需求等方面定期提出分析报告，为客户的商业决策提供***的数据咨询。 3. 深度了解客户业务需求和痛点，并能结合公司的产品和服务，提供解决方案； 4. 协助上级经理与客户沟通，落实解决方案。 5. 完成上级经理交办的其他工作。  任职资格： 1. 本科及以上学历，统计，市场，心理学，计算机、数学、信息管理或相关专业优先； 2. 熟练使用办公软件及可视化相关技术，熟悉SQL、R、Python等的优先但不是必须，公司会提供相关培训； 3. 优秀的数据分析能力，擅长行业研究； 4. 人品端正、踏实严谨，做事认真仔细，积极主动，吃苦耐劳。  </t>
  </si>
  <si>
    <t>深圳市融呱网络技术有限公司</t>
  </si>
  <si>
    <t>五险一金 餐饮补贴 交通补贴 绩效奖金 年终奖金</t>
  </si>
  <si>
    <t>岗位：IOS开发工程师  岗位职责：  1、负责公司IOS产品功能设计、开发、优化，提升用户使用体验； 2、优化产品性能，保障产品安全、稳定、高效运行； 3、及时处理IOS平台产品出现的缺陷和问题； 4、根据产品需求，高效地完成功能开发，以及开发需求任务交付验收； 5、能独立解决技术难题的能力，移动终端应用技术难点，新技术研究。  任职要求：  1、大专及以上学历，具备2年及以上客户端开发经验； 2、熟悉oc编程，了解swift并且能在oc项目混编swift，熟悉平台下的高性能编程及性能优化； 3、熟练使用SWIFT和OBJECT-C编程语言,掌握IOS常用框架（MVC/MVVM)的设计思想和应用，有良好的软件架构能力； 3、拥有很好的设计模式和思维, 熟悉面向对象编程，网络通信机制及常用数据传输协议,自定义UI高度还原设计界面； 4、具有即时通讯（IM）开发经验优先，熟悉掌握网易IM三方SDK、支付类产品开发经验优先考虑； 5、个性乐观，逻辑性强，有效的沟通方式及与团队成员友好合作完成工作任务； 6、具备独立开发的能力，并主导项目研发，具备系统调优、性能调优等技能，按时按质按量交付成果； 7、具有较强的责任心，积极的主动性，乐观的态度，良好的沟通能力和团队合作的精神。</t>
  </si>
  <si>
    <t>软件测试工程师中级(J10262)</t>
  </si>
  <si>
    <t>我们需要您: 1、负责产品测试，包括接口、性能、稳定性、兼容性、安全测试等。 2、参与项目需求、研发设计的相关讨论、完成测试需求分析、制定测试计划、设计测试数据和测试用例； 3、独立完成模块级的测试，优化测试方法； 4、准确地定位并跟踪问题、推动问题及时合理跟进修复； 5、维护测试流程，统计和分析测试结果，改善测试流程并提出建设性意见； 我们期望您: 1．熟悉web功能测试，安全测试、性能测试，熟练掌握用例设计的各类方法和技巧，善于发现软件系统的缺陷；对bug生命周期进行跟踪反馈； 2、有能力独立完成重要项目测试规划，并可独立担当核心业务的测试工作，或有能力进行核心业务测试案例设计； 3、熟练运用Linux等操作系统； 4、了解并掌握主流关系型数据库基本操作,熟悉非关系型数据库以及存储过程的优先 5、工作主动积极，有责任心，具有良好的团队合作精神。善于沟通合作，悟性较高，逻辑清晰，有责任有担当。 6、本科学历毕业，2-3年工作经验，计算机相关专业； 7、有一定编程能力,熟悉python, shell脚本以及c,java开发语言的优先</t>
  </si>
  <si>
    <t xml:space="preserve">1、根据产品需求和项目计划，按时提交完成架构和模块设计、编码、测试工作； 2、改善、维护和优化相关产品的质量、性能、提升用户体验； 3、负责相关开发技术文档的编制、技术备案、软件版本管理; 4、跟进iOS的新技术发展，负责App产品创新。 5、参与公司移动端（iOS）产品的开发。  任职要求： 1、熟悉C++ 和IOS Objective C 和iPhone SDK。 2、熟悉HTML5/Javascript等web技术；熟悉json，sqlite等在IOS平台中应用。 3、熟悉Java 和IOS开发平台及框架原理，三年以上IOS实际开发经验；   </t>
  </si>
  <si>
    <t>ios开发工程师（爱联集团总部）</t>
  </si>
  <si>
    <t>年终奖金 绩效奖金 出国机会 专业培训 员工旅游 大小周 茶话会 生日福利 节日福利</t>
  </si>
  <si>
    <t>职位描述： 1、负责公司产品ios端的开发、维护及重构。 2、根据产品需求，分析并给出最优的解决方案并完成效果实现。 3、负责对新开发功能进行测试。 4、负责公司ios产品上架到AppStore。 岗位要求： 1、2年及以上iOS开发经验，有独立上架苹果商店作品经验优先； 2、精通至少一门编程语言，包括但不限于：ObjectiveC、Swift、C++、Java； 3、熟悉iOS多线程架构及iOS系统运行机制，内存，文件管理等； 4、熟悉混合应用开发，掌握native与H5之间的调用方式； 5、iOS或者Android App开发经验，有2种App开发经验的优先 6、有维护个人博客习惯的优先；</t>
  </si>
  <si>
    <t>UI设计师-研发部</t>
  </si>
  <si>
    <t>iOS客户端开发</t>
  </si>
  <si>
    <t>岗位职责： 1、 参与智慧交通平台项目规划工作，制定具体项目实施方案； 2、 整合并优化项目开发所需各种资源； 3、 负责平台开发技术和规范及标准流程的改进； 4、 参与平台系统的设计和分析； 5、 根据开发进度和任务分配，完成相应模块软件的设计、开发、编程任务； 6、 负责平台上线后，日常的接口运维及个性化需求分析、设计、开发工作； 岗位要求： 1、本科及以上学历，有3年以上的互联网后端开发经验； 2、精通Golang、Python、Java中至少一门语言，能够熟练使用业务语言快速实现需求； 3、扎实的面向对象语言基础,精通MVC, NodeJS及SQL Server、Mongo DB等主流数据库的开发； 4、良好的文档编写能力和故障排查能力，工作细心，较强的责任感和抗压能力；  5、有过复杂系统开发经验优先，如ERP/CRM/电商订单管理类业务等。</t>
  </si>
  <si>
    <t>岗位职责： 参与手机客户端软件模块设计； 参与手机客户端相关产品的开发及优化； 参与客户端重点、难点的技术攻坚。 岗位要求: 大学本科及以上学历； 1年以上iOS手机平台的应用程序开发经验； 熟悉Objective C/Swift语言，熟悉面向对象的程序设计方法； 熟悉常用的调试工具和包管理工具，如instrument、cocoapod等； 基础扎实，熟悉常用数据结构与算法；</t>
  </si>
  <si>
    <t>HTML 5</t>
  </si>
  <si>
    <t>Cantonese speaking and listening is a plus. ? 2+ years front end development experience, with experience in Angular 2 or above, ionic, javascript, HTML 5, CSS3, ecmascript6. ? Project experience in web and mobile applications that are used by external users. ? Be able to communicate independently with designer, BA, SA or other team members for requirement and technical discussion. ? Be able to supervise junior developers, provide technical advice and problem solving. ? Be able to read and write English documents and emails. ? Experience in Swift (iOS) is a plus. 粤语听说能力佳。 ?2年以上前端开发经验，具备Angular 2或以上版本、ionic、javascript、HTML 5、CSS3、ecmascript6的开发经验。 ?外部用户使用的web和移动应用程序的项目经验。 ?能够独立与设计师、BA、SA或其他团队成员进行需求和技术讨论。 ?能够指导初级开发人员，提供技术建议和问题解决。 ?能够阅读和书写英文文档和电子邮件。 有Swift (iOS)经验者优先。</t>
  </si>
  <si>
    <t>五险一金 餐饮补贴 专业培训 绩效奖金 周末双休</t>
  </si>
  <si>
    <t>工作职责： 1、负责移动APP、网站、应用程序的UI设计工作； 2、根据产品需求，配合后台开发人员实现产品界面和功能； 3、熟悉移动互联网用户使用习惯，重视用户体验，积极主动提升产品交互的易用性与友好型。  任职资格： 1、专科或以上学历；有一年以上的UI设计经验； 2、精通Axure RP、Photoshop和Illustrator等软件的使用； 3、熟悉IOS、Android等移动系统常见的设计样式； 4、熟悉html5、css3、js等语言； 5、责任心强，有良好的团队合作精神和沟通能力。  工作地址：广州市白云区三元里大道北</t>
  </si>
  <si>
    <t>五险一金 包吃 年终奖金 定期体检 员工旅游</t>
  </si>
  <si>
    <t xml:space="preserve"> 岗位职责 1、支持业务上线、架构设计部署,业务系统运维 2、负责大型故障处理，分析定位原因,并解决 3、分析系统瓶颈,容量评估,完成扩容、架构改造等工程 4、参与架构设计、架构优化、容灾优化、性能优化等项目 5、负责生产环境自动化工具编写,提高运维效率和质量  岗位要求: 1、深入理解Linux系统以及优化，能够针对业务场景定制linux参数设置，熟练使用grep、awk、sed等系统工具，擅长(shell/perl/python)脚本语言编程，实现自动化运维，提高运维效率与质量 2、熟悉主流开源软件(Nginx/Tomcat/php-fpm/Nodejs)的配置及调优 3、了解运维高容量、大流量、大并发Web系统的业务知识以及解决方案；有大、中型网站维护实战经验者优先 4、深入理解网站高可用性架构：lvs/Haproxy/F5/Twemproxy，以及Nosql相关（Memcache/Redis）等 5、对技术文档编写规范有一定了解  6、良好的沟通和语言表达能力，逻辑清晰，学习能力强,有自我激励能力，乐于承担工作压力，责任心强</t>
  </si>
  <si>
    <t>测试工程师（Web与app端）</t>
  </si>
  <si>
    <t>五险一金 弹性工作 年终奖金 虚拟期权 读书文化</t>
  </si>
  <si>
    <t>网页制作</t>
  </si>
  <si>
    <t>岗位职责： 1、根据需求文档，编写测试计划，确定测试范围， 设计测试用例； 2、独立负责兼容性测试、功能测试、回归测试、接口测试； 3、控制测试进度、汇报测试情况，减少项目风险，保证项目质量； 4、协助定位Bug产生的真正原因，配合开发重现及修复Bug；  任职要求： 1、技术要求：熟悉selenium/appnium框架，做过自动化及性能测试。 2、python、Java至少一种可以进行独立编写脚本。 3、熟悉jenkins/CI等持续集成框架的优先考虑。 4、有独立负责某个产品线功能测试的能力。 5、性格要求：有责任心，上进心，爱学习，易沟通。</t>
  </si>
  <si>
    <t>五险一金 餐饮补贴 定期体检 绩效奖金 年终奖金</t>
  </si>
  <si>
    <t>岗位要求： 2、根据上级领导安排，保质保量完成当日工作安排内容。 任职要求</t>
  </si>
  <si>
    <t xml:space="preserve"> 工作职责： 1．负责应用开发iOS客户端产品的开发及迭代维护； 2．根据产品需求，配合UI设计完成iOS客户端开发、功能实现； 3．负责iOS客户端架构设计、技术创新及性能优化； 4．参与审核APP功能模块设计和进行具体的编码工作 任职要求： 1.计算机相关专业本科及以上学历，2年以上相关工作经验； 2.有丰富的iOS开发经验，可独立承担和主导项目的架构设计和核心逻辑开发； 3.精通ObjectiveC或swift； 4. 熟悉iOS应用开发框架，能独立开发高性能的iOS应用； 5. 熟悉iOS平台下系统控件、内存管理、动画、多线程、APNS、网络优化等开发技能； 6. 熟悉MVC、Reactor、Delegate等设计模式； 7. 熟悉敏捷开发流程；良好的文档编写能力； 8. 具备良好的学习能力、沟通能力和团队合作工作精神以及责任心； </t>
  </si>
  <si>
    <t>深圳市福尔科技有限公司</t>
  </si>
  <si>
    <t>珠宝行业数据分析师</t>
  </si>
  <si>
    <t>深圳市一帆珠宝云商有限公司</t>
  </si>
  <si>
    <t>五险一金 绩效奖金 周末双休 项目奖金 节日福利</t>
  </si>
  <si>
    <t xml:space="preserve">岗位职责： 1）负责iOS应用的开发：根据组长的分工高效完成工作（需求确认、设计、开发、bug修复）； 2）负责iOS应用的维护升级，快速定位、解决问题； 3）根据业务需求，就iOS相关的技术难点进行技术选型和攻关。  任职要求： 1）全日制大专以上，计算机相关专业，1年以上工作经验，有完整的项目经验； 2）熟练掌握Swift语言、iOS SDK、常用API，熟练使用xcode相关开发测试工具；熟悉svn版本控制软件；熟练掌握各种SDK嵌入，如地图、支付、分享、音视频等； 3）有较强学习能力，良好的代码习惯，精益求精的职业精神；熟悉常用设计模式； 4）良好的沟通表达能力，逻辑思维清晰； 5）责任感强，工作积极主动。 </t>
  </si>
  <si>
    <t>金融/投资/证券 奢侈品/收藏品/工艺品/珠宝</t>
  </si>
  <si>
    <t xml:space="preserve">岗位要求： 1，熟悉Python或R语言 2，精通SQL，熟悉MySQL和Oracle等主流数据库 3，有2年以上数据分析经验 4，有算法开发和数据模型建立经验者优先 5，数学和计算机相关专业毕业者优先 6，有商业、商品和行为分析经验者优先 7，有珠宝行业经验者优先 岗位职责： 1，构建大数据平台，导入数据、清洗数据和存储数据 2，编写数据处理代码，生成商品决策报告 3，编写商品决策报告评价代码，自动化量化评价报告 4，构建回测平台，基于历史数据生成商品决策报告并进行评价，得到回测结果 5，参与销售预测等算法开发 6，参与珠宝行业商品决策报告分析 </t>
  </si>
  <si>
    <t>算法工程师 (职位编号：017)</t>
  </si>
  <si>
    <t>一、岗位职责： 1．负责产品的设计和开发包括:模块设计、开发实现、界面应用； 2．完成应用模块的代码编写和测试； 3．负责代码的维护、调优和改进； 4．根据项目或部门的整体工作安排提供技术支持。  二、职位要求： 1．专科及以上学历，有3年以上IOS开发经验，精通Swift语言，提供Blog地址、Stack Overflow以及Github账号者优先； 2．良好的编程习惯，熟悉 app 开发流程； 能够独立完成一个项目，有作品展示优先； 3．熟悉使用SVN、Git进行项目的版本管理以及应用的上线发布； 4．精通IOS SDK能编写UI控件和动画特效； 5．熟悉IOS平台网络数据传输、本地数据存储和UI框架部分；对IOS 系统应用管理、进程管理、内存管理机制有深入理解； 6．有强烈的责任心与团队精神，具有很好的执行力，较强的抗压能力和良好的沟通、协调、组织能力。</t>
  </si>
  <si>
    <t>五险一金 弹性工作 绩效奖金 专业培训 餐饮补贴 定期体检 年终奖金</t>
  </si>
  <si>
    <t>主要工作内容： 1.研究机器视觉及其他相关算法，完成算法的验证，以及算法文档的整理。 2.辅助软件开发人员明白算法实施的详细过程以及后期的优化工作。 3.研究公司安排的其他算法的研究和文档整理。  任职资格： 1、熟悉高等数学、线性代数、优化理论、数字图像处理、机器视觉相关基础知识。 2、熟练使用一门主流编程语言（MATLAB、C/C++、Python等），并有图像和机器视觉相关算法的实践经验。 3、能阅读英文文献，撰写算法文档，能清晰明了的梳理算法原理和执行详细过程。  以下任意一条符合将优先考虑： 1、有过视觉SLAM的学习、研究经历，阅读过相关代码，对其中的任意一个重点环节有较好的理解，包括：相机姿态解算和跟踪，三维重建(3d reconstruction)，点云处理，bundle adjustment的优化，多传感器融合。 2、优秀的数学基础和解决问题能力，能够较好的对问题提出数学模型 3、有过相机内外参数标定、或者图像快速跟踪、匹配的实践经验 4、有过机器学习（SVM、CNN、Spiking Neural Network或者深度学习）对图像分类的实践经验和理论基础 5、对图像的傅里叶方法有深入理解，并且有过相关实践 6、对算法的复杂度有较好的理解，懂得根据问题的需要调整算法以达到实时性速度要求 在其他相关的某一方面有深入研究，并和公司需要相关的可适当放宽要求。</t>
  </si>
  <si>
    <t>岗位职责 1、负责项目产品iOS端的技术架构，开发及维护;  2、负责项目产品iOS端功能的改进及性能优化;  3、编写相应模块的设计文档，独立完成编码及单元测试。  任职资格: 1、计算机相关专业本科以上学历，4年以上开发经验，其中iOS客户端开发经验3年以上，有大中型电商相关项目开发经验优先考虑  2、精通Objective-C语言，熟练掌握Xcode等开发工具，熟练掌握iOS SDK, 熟悉swift语言,了解Rxswift。  3、熟悉C/C++语言；熟悉XML、Linux、TCP/IP和HTTP协议；  4、擅长 UI 方面编程, 对底层了解, 熟悉CoreAnimation,CoreGraphics,  CoreText, CoreImage 等；  5、熟悉iOS中布局、网络、多线程、数据库、HTTP协议、XMLJSON解析等；  6、熟练使用iOS开发核心库，有一定的文档编写能力；快速学习新技术的能力；  7、拥有很好的设计模式和思维, 熟悉面向对象编程，图形界面开发；   8、工作责任心强，积极主动，思路清晰有条理，有良好的团队协作精神。</t>
  </si>
  <si>
    <t>做五休二 周末双休 弹性工作 五险一金 包吃 节日福利 专业培训 交通补贴 绩效奖金 通讯补贴</t>
  </si>
  <si>
    <t>职位描述： 1.对产品进行数据分析，发现问题并配合提出解决方案。 2.跟踪并进行竞品分析，找出产品优劣势。 3.根据产品需求出数据包，进行广告投放。  职位要求： 1、本科及以上学历，数学或统计学等相关专业优先。 2、具有互联网行业分析、广告投放分析、用户行为分析经验者优先。 3、具备数据实践操作能力，熟练使用excel。 4、熟练使用SQL，熟练掌握一种数据分析/数据挖掘软件，如python。</t>
  </si>
  <si>
    <t>移动平台开发工程师（Android、iOS）</t>
  </si>
  <si>
    <t>五险一金 法定节假日</t>
  </si>
  <si>
    <t>1、开发和维护公司相关软件平台产品移动设备客户端； 2、负责移动应用的需求分析、功能设计、编码和测试； 3、新技术预研，协助完成方案选型和设计； 4、参与相关项目及产品文档编制。 任职要求: 1、计算机相关专业，本科及以上学历，三年或以上的移动应用开发经验，有实际面市产品开发经历； 2、熟悉Objective-C、Swift语言和CocoaTouch，有完整的应用开发经验；熟悉多线程，网络编程和常用设计模式，熟悉iOS平台下Lib库的封装、调用等（iOS开发） 3、善于构建UI界面，对人机交互和用户体验具有高度的敏感并践行用户体验至上的理念； 4、良好的沟通能力，为人诚信正直，勤奋刻苦，积极主动，具备良好的团队合作精神； 5、了解基本的数据结构和算法，熟练掌握Java语言，熟悉Android应用软件开发环境； 6、熟练掌握多线程，HTTP协议及Socket等相关编程技术； 7、关注新技术趋势、流行的框架； 面试要求： 1、携带由本人参与开发，并成功上线的app</t>
  </si>
  <si>
    <t>生物信息学工程师</t>
  </si>
  <si>
    <t>上海浦东解码生命科学研究院</t>
  </si>
  <si>
    <t>1.负责高通量测序数据以及基因芯片数据的初级处理(数据读取,均一化,简单比对等)和深度分析(统计学分析,功能注释,遗传分析和序列对比等)； 2.相关生物信息数据的采集、整理、挖掘和利用，序列分析相关算法的优化； 3.参与生物数据库和软件开发； 4.完成公司及主管安排的其他相关工作。 应聘要求 1. 信息学相关专业，本科及以上学历，生物信息专业优先； 2. 熟练掌握一门编程语言，有Python、Perl相关编程经验者优先 3. 欢迎优秀毕业生，有高通量测序数据分析经验者优先； 4. 了解基因组学序列分析的算法，具有常用的生物信息软件相关使用经验，具有一定的脚本编写能力 5. 较好的专业英语阅读水平 6. 学习能力强，具备良好的沟通能力和团队合作精神 7. 具有临床医学经验者优先  工作地点：上海徐家汇</t>
  </si>
  <si>
    <t>上海高重信息科技有限公司</t>
  </si>
  <si>
    <t>1.根据需求在移动端进行APP的设计和开发； 2.参与项目的需求分析和模块设计，独立完成开发工作，进行模块测试，保证代码质量； 3.维护项目，修正并验证测试中发现的问题； 4.进行相关产品的技术文档编写，方案设计。 职位要求： 1.一年及以上 iOS 工作经验； 2.精通 Objective-c/Swift 编程； 3.熟悉数据库/多线程/图形动画等高级应用编程； 4.熟悉MacOSX、Xcode，Cocoa或CocoaTouch，UIKit等，熟悉各种CoreFrameworks； 5.熟悉OSX/iOS下的并行开发、网络、内存管理、GUI开发； 6.熟练使用调试、性能分析工具来调试和优化代码； 7.熟悉iOS软件开发流程，深入了解各个不同iOS版本的特性与差异，熟练掌握iOS开发、测试、调优工具的使用； 8.熟练掌握 TCP、HTTP 等网络传输协议、数据库、XML/JSON 等常用技术； 9.熟悉常用设计模式，iOS 架构设计有较深认识； 10.iOS 性能优化、内存优化、UI 流畅度优化有深刻了解并有相关技术积累； 具备决定性录用项：1.有导航，定位功能的苹果原生app开发经验（比如共享单车类的自行车定位显示）</t>
  </si>
  <si>
    <t>深圳市百佳华百货有限公司</t>
  </si>
  <si>
    <t>杉德集团-上海久彰电子商务有限公司</t>
  </si>
  <si>
    <t>五险一金 专业培训 绩效奖金 员工旅游 包住</t>
  </si>
  <si>
    <t>岗位职责： 1、负责公司机房核心网络及服务器软硬件运维管理； 2、负责IT资产管理（申购、维修、保养、报废等）； 3、负责网络、服务器、机房运行监控，处理监控异常事件； 4、负责IT基础网络架构的设计规划、实施、运维（AD、DNS等）； 5、负责公司云产品的整体规划、架构设计、性能优化、运维保障。  岗位要求： 1、27岁以上，大专及以上学历，计算机相关专业； 2、5年及以上相关工作经验； 3、精通Windows、Linux服务器操作系统的安装、操作和维护，精通主流品牌服务器的安装调试、固件升级、远程管理， 熟悉Shell/Python/Perl任意一种或两种语言的运维脚本的编写，善于使用脚本完成日常系统运维工作， 精通网络技术、TCP/IP协议、路由与交换技术等, 熟悉sisco、h3c等主流厂商的交换机、路由器、防火墙、存储等设备的安装配置, 精通VMware、Openstack、Docker等主流云产品，能够独立安装配置，故障判断处理； 4、有信息安全意识，吃苦耐劳，有团队精神； 5、具备私有云建设经验优先、</t>
  </si>
  <si>
    <t>职位信息 1、参与公司现有APP产品ios客户端开发和维护； 2、参与分析和解决产品开发中遇到的问题； 3、参与项目技术方案的制定，并进行相关的设计或开发工作。  职位要求： 1、有相关ios开发经验，熟练掌握ios的应用程序开发框架，2年以上工作经验 2、了解基本数据结构，对MVC、MVP、MVVM设计模式能熟练应用； 3、熟练掌握objective-c、Swift 语言及思想，熟悉objective-c内存管理机制； 4、能熟练使用UIKit控件，能按项目需求对基础控件进行重写与封装； 5、熟悉http，socket通信原理，对一些主流开源组件能熟练使用； 6、良好的编成习惯，积极沟通，乐于分享。</t>
  </si>
  <si>
    <t>RN工程师</t>
  </si>
  <si>
    <t>上海仙学智能科技有限公司</t>
  </si>
  <si>
    <t>岗位要求： 1、使用React Native和Reactjs进行移动应用研发； 2、封装React Native原生组件，并协助Android与iOS客户端集成； 3、改善、维护和优化相关产品的质量、性能、提升用户体验； 4、负责和后台开发人员协作确保整个产品功能的实现和运行； 5、对自己代码进行复查，进行单元测试，对软件质量负责。 任职资格： 1、统招大专及以上学历，2年以上全职开发经验，精通OC、Swift； 2、精通JavaScript(ES6/ES7)，熟悉Node.js开发环境； 3、熟悉Reactjs和React Native，熟悉Redux框架； 4、熟悉HTTP协议，熟悉Git； 5、具有原生Android、iOS客户端开发经验者优先； 6、思维敏捷，较强的自学能力，对新兴技术敏感，乐于学习并使用新技术； 7、有github开源项目，或者贡献项目经验者优先； 8、有能力阅读英文技术文档和书籍。</t>
  </si>
  <si>
    <t>五险一金 专业培训 绩效奖金 股票期权 做五休二 生日福利 节日福利</t>
  </si>
  <si>
    <t xml:space="preserve">工作职责: 1.负责中小学生（6-16岁）编程教学（班级授课），为学生提供专业的高质量教学服务； 2.与孩子及家长保持良好、长期的合作关系，提高客户满意度，促进续费； 3.参与教研教学的各项培训，切实认真完成教学工作，编写备课记录以及教案等； 4.负责仙童学院CSTEM课程体系下的Scratch、Python编程，智能硬件包括各类科学实验、DIY创客、机器人编程、电子积木等，以及竞赛类课程，是目前教育培训市场的创新性项目； 5.完成公司和校区安排的其他工作。   任职资格： 1、大学本科及以上学历，专业基本功扎实，有编程/STEM类教学经验者优先考虑； 2、热爱教育事业，喜欢与孩子（中小学生）互动，有耐心和爱心； 3、动手能力强，对编程教育有浓厚兴趣，熟悉c/scratch/python/C++等相关知识； 4、课堂教学充满激情、富有感染力，能够启发孩子的思维； 5、有教师资格证。   薪资福利： 1.基础薪资（5000--7000）+课时费+续费及推荐奖金等； 2.签订全日制固定期限劳动合同，五险一金，做五休二； 3.晋升福利，优秀员工奖、节日福利、带薪年假； 4.不定期业绩奖励； 5.每年不少于10天培训； 6.工作环境：教师办公席位，中央空调，办公环境优良。  晋升方向：助教-资深助教-教师-资深教师--教学主管- -储备校长--校长 助教-资深助教-教师-资深教师--教学主管--教研专员--教研主管 职级：部门优秀员工--公司优秀员工--核心优秀员工 </t>
  </si>
  <si>
    <t>五险一金 节假日福利 年假 年终奖金 带薪年假 绩效奖金</t>
  </si>
  <si>
    <t>岗位职责： 1.按照需求完成产品技术设计，编码及单元测试工作； 2.修复产品bug； 3.完成技术预研工作。  岗位要求： 1.深入理解 iOS SDK，有扎实的ObjectiveC语言基础，熟悉Swift； 2.熟悉AutoLayout，能熟练的对各种屏幕尺寸和各个系统版本进行适配； 3.熟悉网络通信机制及常用数据传输协议，熟练掌握socket和http网络通信协议； 4.有即时通讯开发经验者优先； 5.具有良好的编程习惯； 6.热爱互联网和新技术，具有较强的快速学习能力，思路清晰，积极主动，团队意识强。</t>
  </si>
  <si>
    <t>电商美工/平面设计</t>
  </si>
  <si>
    <t>深圳市仙蒂瑞拉珠宝有限公司</t>
  </si>
  <si>
    <t>1、熟练掌握MySQL、Oracle的部署，熟练编写SQL，有过复杂数据处理逻辑和存储过程的经验。
2、具备较好的沟通能力和表达能力，能够准确的接受并理解客户的需求。
3、熟练使用excel的透视表、分析图表，拥有独立开展数据分析的能力。
4、有vba或python开发经验者优先。
5、有数据分析应用开发经验者优先。
6、了解国网营销、ERP等业务或系统优先。 工作内容： 1、 接收客户数据分析需求，根据客户要求开展数据分析验证。
2、 根据数据分析验证情况对客户的需求文档进行修改和完善。</t>
  </si>
  <si>
    <t>上海互教教育科技有限公司</t>
  </si>
  <si>
    <t>职位描述： 1、独立完成2个项目以上 2、负责/参与iOS的应用程序设计和架构搭建； 3、负责完成iOS软件开发，修正测试中发现的问题以及性能分析和优化； 4、负责相关技术文档编写； 5、参与需求文档、设计文档和开发文档的编写  任职要求： 1、3年以上相关工作经验，大专以上学历，熟练iOS架构,能独立完成iOS项目开发； 2、具有Objective-C，C++，swift编程经验，熟练使用XCode； 3、熟练运用IOS控件，精通UI布局； 4、熟悉xib布局、Socket、HTTP、XML，UI、数据库、XML/JSON解析、多线程、网络编程、Git，熟悉iOS下网络通信机制； 5、熟悉数据库设计、SQlite、MYSQL语言； 6、熟悉常用软件架构模式，熟悉各种算法与数据结构； 7、熟练编写规范的软件开发技术文档； 8、有App Store上架作品的开发经历，参与过完整的app开发及发布。</t>
  </si>
  <si>
    <t>测试工程师（技术中心）</t>
  </si>
  <si>
    <t>五险一金 弹性工作 绩效奖金 全勤奖 年终奖金</t>
  </si>
  <si>
    <t>深圳科安达电子科技股份有限公司</t>
  </si>
  <si>
    <t>1、负责公司唯品、网易考拉、淘宝、京东、银行商城等网店的整体形象设计、网店风格及商品展示设计； 2、负责对上架商品的图片进行抠图、拼接、颜色调整、背景处理、产品描述美化等工作； 3、负责对店铺的宣传页，产品专题页，店面促销页面等进行制作及美化； 4、负责不定期对网店装修，版面调整，分类等维护更新工作。 任职要求 1、大专及以上学历，男女不限，美术、平面设计等相关专业； 2、一年以上网页设计或平面设计工作经验，有做过唯品、淘宝等珠宝类目电子商务美工经验者优先； 3、精通Photoshop，Illustrator, Dreamweaver、html、CSS代码等； 4、善于与人沟通，具有良好的团队合作精神和高度的责任感，能够承受压力，有创新精神，做事细心，学习能力强，保证工作质量和效率； 5、设计能力较强者可以放宽要求！</t>
  </si>
  <si>
    <t>五险一金 专业培训 补充商业保险 全勤奖 年底双薪 岗位晋升 节日福利 带薪年假</t>
  </si>
  <si>
    <t>岗位职责： 1、 独立搭建自动化测试环境（包括Jenkins集成）以及底层相关方法的封装； 2、使用C#/python等编程语言编写自动化测试脚本； 3、 使用jmeter、postman、SoapUI等工具进行接口测试以及接口自动化； 4、完成领导交代的任务。 岗位要求： 1、计算机相关专业 2、4年以上开发或测试工作经验，3年以上自动化测试工作经验 3、 精通开源的自动化测试框架如（selenium、appium、robot framework等）； 4、 熟悉使用loadrunner、Jmeter等工具进行性能测试 5、熟练应用oracle数据库操作； 6、具备良好的沟通能力和团队协作能力。</t>
  </si>
  <si>
    <t>心金（上海）网络科技有限公司</t>
  </si>
  <si>
    <t>岗位职责： 1、负责项目产品iOS端的技术架构，开发及维护; 2、负责项目产品iOS端功能的改进及性能优化; 3、编写相应模块的设计文档，独立完成编码及单元测试。 任职资格: 1、计算机相关专业本科以上学历，4年以上开发经验，其中iOS客户端开发经验3年以上，有大中型电商相关项目开发经验优先考虑录用； 2、精通Objective-C语言，熟练掌握Xcode等开发工具，熟练掌握iOS SDK, 熟悉swift语言,了解Rxswift； 4、熟悉C/C++语言；熟悉XML、Linux、TCP/IP和HTTP协议 ； 5、擅长 UI 方面编程, 对底层了解, 熟悉CoreAnimation,CoreGraphics,  CoreText, CoreImage 等； 6、熟悉iOS中布局、网络、多线程、数据库、HTTP协议、XMLJSON解析等； 7、熟练使用iOS开发核心库，有一定的文档编写能力；快速学习新技术的能力； 8、拥有很好的设计模式和思维, 熟悉面向对象编程，图形界面开发； 9、工作责任心强，积极主动，思路清晰有条理，有良好的团队协作精神。</t>
  </si>
  <si>
    <t>渠道服务+网页设计师</t>
  </si>
  <si>
    <t>数据财务运营专员</t>
  </si>
  <si>
    <t>上海罐头场文化传播有限公司</t>
  </si>
  <si>
    <t>上海巨象科技有限公司</t>
  </si>
  <si>
    <t>五险一金 节日福利 员工体检 商业保险 绩效奖金 年底双薪 餐饮补贴</t>
  </si>
  <si>
    <t>1、负责产品和运营的数据分析，监控业务指标的运行情况，以日/周/月为单位定期提供运营分析数据图表，对营销各环节产生的数据做统计与深度运营挖掘分析，为产品和运营提供更精准的目标用户，提升业务营销转化率 2、根据公司产品和业务需求，分析用户数据，梳理用户画像，从数据角度辅助产品优化，并从数据中发现业务及产品的问题点及机会点，给业务及产品提供相应的方向 3、参与公司当期及当年度预算执行情况、并与预算对照分析。以滚动预算的形式对年度、半年度财务预算进行分析，判断其可执行性，以确定是否提出预算修正建议 4、负责对在仓商品进行信息跟踪和反馈，配合执行多方面审计工作。 5、配合公司各种项目、分析、汇报财料的财务部分的编写   职位要求： 1、数学、统计、金融、财务相关专业，本科学历以上，具备一定的编程基础，且具备1年以上的数据分析岗位从业经验 （能力较强的应届毕业生以上条件可放宽） 2、熟悉电子商务运营模式，理解电子商务的基本指标。对数字敏感，了解数据模型。财务逻辑思维能力强，较强的财务管理和分析能力 3、能熟练使用SQL和EXCEL进行数据处理和分析，熟练使用python和Oracle数据库优先 4、主动性强，有较强的责任心，积极向上的工作态度，有团队协作精神</t>
  </si>
  <si>
    <t>深圳-南山区  </t>
  </si>
  <si>
    <t>职位描述： Keywords: 熟悉swift编程语言 1、主要负责公司数字货币交易所的iOS客户端开发与设计； 2、根据产品需求，进行相关功能模块的开发，比如行情展示等； 3、和后端开发有效沟通，确保API正确，有效，安全地调用； 4、能够编写有效地的测试代码去cover产品的核心功能； 5、按时按需完成客户端软件的维护及更新； 6、负责优化移动产品的质量、性能、用户体验。  任职要求： 1、本科以上学历，计算机、软件、通讯等相关专业； 2、精通swift语言基础，熟练掌握常用API，2年以上IOS开发经验； 3、熟悉iOS下网络通信机制，HTTP协议，有高性能客户端编程经验； 4、精通iOS的设计规范、UI界面的深度定制、复杂交互界面的设计； 5、对数据结构、基本算法熟练掌握，并具备基本的算法设计能力； 6、具有良好的沟通能力、团队合作精神、能承担工作压力； 7、具有数字货币交易所、数字货币钱包等经验优先考虑。 当然我们还有很nice的薪资福利、五险一金、每月团建、员工生日会、员工旅行……</t>
  </si>
  <si>
    <t xml:space="preserve">1、负责区域合作伙伴关系维护，有序沟通；  </t>
  </si>
  <si>
    <t>（运维部）高级系统工程师</t>
  </si>
  <si>
    <t>苹果原生app开发员</t>
  </si>
  <si>
    <t>广州电子口岸管理有限公司</t>
  </si>
  <si>
    <t>五险一金 补充医疗保险 交通补贴 餐饮补贴 通讯补贴 绩效奖金 年终奖金 定期体检 周末双休 带薪年假</t>
  </si>
  <si>
    <t>淘宝美工/网店美工/美工</t>
  </si>
  <si>
    <t>深圳鸿泰智能视讯科技有限公司</t>
  </si>
  <si>
    <t xml:space="preserve">岗位职责： 1、负责高性能数据服务框架规划、设计与开发；  2、分析公司项目特点，负责高性能数据服务基础框架选型，结合实际情况进行技术难点公关、优化数据服务架构；  3、开展大数据平台架构研究规划与设计，研究跟进大数据架构领域新技术并分享；  4、对公司内部成员进行技术培训和指导，提高成员技术水平。   任职要求： 1、全日制本科或以上学历，计算机相关专业，有3年以上从事数据相关工作经验；  2、熟练掌握Oracle/Mysql数据库、SQL编程；  3、具备深厚的分布式系统或数据库系统的理论基础，熟悉分布式计算系统的工作机制；  4、对大数据基础架构和平台有深刻理解，深入认识Hadoop生态系统，有MapReduce、 Spark 开发的项目实战经验；  5、熟练掌握ceph/hdfs等分布式存储系统，NoSQL数据库（mongodb、redis等），有大规模高并发分布式系统部署和开发经验，有大型网站后台开发经验，能够独立完成数据平台架构及流程设计；  6、熟练掌握Java/Python编程；  7、具有海量数据处理、数据挖掘、数据分析相关项目的工作经验者优先。   </t>
  </si>
  <si>
    <t>深圳-龙华新区  </t>
  </si>
  <si>
    <t>五险一金 绩效奖金 住房补贴 大小周 节日福利</t>
  </si>
  <si>
    <t xml:space="preserve"> 岗位职责：
1、负责公司淘宝、天猫、京东等店铺整体视觉创意和设计、各分类页面设计和视觉美化；
2、公司淘宝、天猫、京东店铺广告和产品图片；
3、相关营销活动的美工设计，参与营销活动策划；
4、配合策划促销活动，根据网店制定的促销计划，设计促销页面、活动宣传广告插图、及时更新促销信息，保证网站的各项促销信息能顺利上线；
任职资格：
1、美术/平面设计/网页设计/广告/视觉传达相关专业，有摄影功底优先；
2、1年以上网店设计相关工作经验（熟悉淘宝、天猫设计相关操作流程）有扎实的美术功底和优秀的创意思维；
3、能熟练使用Photoshop、DreamWeaver等软件，PS能力强优先，熟悉基本的HTML、CSS代码编写操作；
4、对于网站设计独到的见解和体会，有出色的色彩搭配能力；
5、有良好的沟通能力，善于对设计的表达以及团队协作精神；</t>
  </si>
  <si>
    <t>数据工程师</t>
  </si>
  <si>
    <t>上海神州数码有限公司</t>
  </si>
  <si>
    <t xml:space="preserve">我们是一个快速发展的移动互联网初创团队，需要志同道合的优秀 iOS 开发工程师加入我们。  在我们的团队，你将参与构建一系列有趣的 App，游走于移动技术开发的最前沿。我们务实，高效，专注，致力于做好产品并坚持为之奋斗。公司虽初创，但核心成员有多年互联网从业经验，期待对我们有认同感的奋斗者加入！  我们在找谁 1. 1年以上 iOS 开发经验；  2. 在 App Store 正式发布产品的项目经验；  3. 具备扎实的 Object-C / Swift 语言基础，熟悉面向对象编程和常见设计模式；  4. 计算机及相关专业本科以上学历；  5. 加分项：熟悉 JS &amp; CSS &amp; Html 5 等前端技术；  我们在哪里 上海张江高科，浦东软件园，2号线金科路地铁站3分钟。  </t>
  </si>
  <si>
    <t>岗位职责： 1、负责完成数据采集、诊断、清洗、汇总、管理工作； 2、协助客户利用数据分析工具（SAS、SPSS、R、Python）开展大数据分析挖掘，构建数据挖掘模型、产生数据分析报告等工作； 3、协助了解客户业务需求，结合数据分析成果提供业务差异化和精细化管理咨询服务工作； 4、参与公司产品设计、开发、测试、投产等研发工作，包括但不限于需求梳理、数据准备、技术开发、测试案例编写以及相关功能和数据准确性测试； 5、与相关同事沟通协作，理解并实现业务功能需求。  岗位要求： 1、认真细致，踏实肯干，吃苦耐劳，有责任心、耐心和上进心，工作积极性高，沟通和协调能力强，有团队合作精神，能承受一定的工作压力； 2、985/211硕士及以上学历，数学、统计及相关专业，具备较好的逻辑思维能力； 3、熟悉数据库原理，熟练运用SQL、Mysql、Sqlserver、Oracle、DB2等； 4、熟悉Java和J2EE，了解Spring框架，熟悉linux\unix系统； 5、熟悉Tableau、Qlick、BO、SMART BI等BI工具，了解数据仓库、星型模型和olap； 6、熟悉定量分析基本原理，会用SAS、R、SPSS、Python等统计工具； 7、精通Excel宏,并且能运用VBA进行快速编程者更佳； 8、具备较强的英文技术文档阅读能力，良好的中文文档写作能力。</t>
  </si>
  <si>
    <t>深圳-福田区  </t>
  </si>
  <si>
    <t xml:space="preserve">职位描述： 工作职责： 1、负责baipu全球商品社交网络在iOS平台上的研发，包括基础组件、框架设计、业务开发等； 2、在客户端的UI、性能、可用性等方面进行持续优化和改进； 3、学习和研究移动端新技术并在产品中落地。  任职需求 1.  全日制统招本科及以上学历； 2.  2年以上iOS相关应用开发经验，开发基础扎实 3. 对iOS Framework、object-c、swift、网络等有深入理解； 4.  熟练的使用UIKit、常见的三方布局框架开发出高质量的界面； 5.  具备良好的代码规范、分析理解并解决问题的能力，逻辑清楚，能独立承担整块功能模块的设计与开发； 6.  较好的抗压能力和团队合作意识 </t>
  </si>
  <si>
    <t>风险建模师</t>
  </si>
  <si>
    <t>上海通华金科投资控股有限公司</t>
  </si>
  <si>
    <t>交通补贴 餐饮补贴 通讯补贴 补充医疗保险 补充公积金 绩效奖金</t>
  </si>
  <si>
    <t xml:space="preserve">岗位职责： 1. 深入理解内部和外部各种数据的数据结构，负责业务数据收集整理和自动化报表生成监控，以公司内部数据、外部数据为基础，利用数据挖掘技术、统计分析等方法，为团队营销策略、运营决策进行针对性的数据分析，建立相关数据分析模型； 2. 参与开发和优化消费金融和信用贷款模型； 3. 根据产品运营情况和数据分析，深入挖掘用户需求； 4. 支持业务部门的其他分析需求。 5. 国内外风险管理方法、模型的研究和应用； 6. 负责为合作机构应用本公司数据及模型提供支持。  任职资格： 1. 统计学、经济学、金融学、数学、计算机、信息管理、机器学习等相关专业本科或硕士以上学历； 2. 有金融数据分析，互联网、金融风控2年以上相关经验优先； 3. 熟悉数据处理，精通数据分析，掌握回归、时间序列、聚类、等数据分析方法； 4. 能独立完成数据分析报告，分析运营数据，为业务团队和管理层提供决策支撑信息； 5. 熟悉相关的数据分析工具，比如SAS、R、Python、SQL、Excel(VBA)、SPSS或有较强的编程能力等； 6. 熟悉MS SQL Server数据库，有数据仓库经验者优先； 7. 认真细致，逻辑思维强，有较强的责任心和团队协作精神。 </t>
  </si>
  <si>
    <t>Android/iOS视频开发工程师</t>
  </si>
  <si>
    <t>SEO专员/网站推广专员</t>
  </si>
  <si>
    <t>深圳市云网客网络科技有限公司</t>
  </si>
  <si>
    <t>补充医疗保险 定期体检 七险一金 带薪年假 带薪病假</t>
  </si>
  <si>
    <t>职位要求： 1. 计算机或相关专业本科以上学历，三年以上开发Android app或iOS app经验并深刻理解android或iOS编程原理； 2. 有良好的C/C++， java 或Swift/ Objective-C编程基础； 3. 有在android 或iOS上视频或视频播放器或流媒体的编程经验； 4. 有openGL或 VR/AR 的开发经验优先。</t>
  </si>
  <si>
    <t>深圳-龙岗区  </t>
  </si>
  <si>
    <t>五险一金 周末双休 绩效奖金 通讯补贴 带薪年假 年底双休 交通补贴 专业培训 节日福利</t>
  </si>
  <si>
    <t>带薪年假 五险一金 绩效奖金 节日福利 交通补贴 通讯补贴 年轻氛围好 员工旅游</t>
  </si>
  <si>
    <t>岗位职责： 1、负责服务器的配置，维护，监控，调优，故障排除等； 2、大用户量下高性能服务器系统部署方案的制定及实施； 3、保障服务器与数据库安全，检查并消除安全漏洞； 4、数据备份、数据监控、应急响应、故障排除； 5、通过自动化运维工具的设计和实现来提高工作效率; 任职要求： 1、本科以上学历，五年以上Linux系统维护、管理的相关经验； 2、熟悉Linux/unix系统，了解Lamp/Lnmp环境，具有一定的维护、管理经验； 3、熟悉Zabbix日常维护、MySQL数据库管理、监控和备份； 4、会使用Shell/Python等脚本编写运维常用工具； 5、熟悉VMware、KVM、OpenVZ等虚拟化工具； 6、熟悉Git、SVN等源码管理工具； 7、熟悉TCP/IP工作原理、具备一定的网络知识，熟悉主流交换机和路由器的维护； 8、熟悉ELK等日志管理系统; 9、熟悉运维体系，参与运维管理平台的建设工作; 10、有Helpdesk相关经验优先; 11、具有团队合作意识、良好的学习能力、沟通能力和亲和力、良好组织能力和协调工作能力，具有高度的工作责任心和良好职业道德。</t>
  </si>
  <si>
    <t>1、熟悉国内外主流搜索引擎（百度、神马、360）的规则，理解其运行原理，善于利用多种方法提升搜索排名，对流量负责；  2、熟练使用各类网站和SEO数据分析工具，对网站数据进行评估分析，提升网站关键词排名和流量；收集分析竞争对手网站的信息用于优化客户的网站；  3、负责网站的日常更新工作，品牌体系搭建，善于利用多种网络推广手段，熟练掌握自媒体，博客、软文、百度、社区推广、问答平台等及其它推广方式;  4、根据公司战略发展要求，制定整站SEO优化方案，监督执行和效果检查。  【任职要求】： 1、中专以上学历，2年以上SEO从业经验，有大型网站优化经验； 2、具备良好的沟通及团队合作精神，较强的责任心；有创业和团队合作精神，刻苦耐劳，积极进取，细致认真，稳重踏实； 3、掌握避免被各大搜索引擎惩罚的方法，并且做好相应的补救措施，有丰富的百度SEO实践经验者优； 4、熟悉基本的HTML代码、JS脚本、CSS样式表； 5、熟练使用EXCEL，有较强的数据分析能力； 6、熟练使用百度统计/CNZZ/谷歌统计或其他数据统计分析的后台； 7、提供相关优化成功案例。</t>
  </si>
  <si>
    <t xml:space="preserve">岗位职责： 1.根据系统开发需求文档，源代码等解决系统存在的bug及日常维护； 2.在项目经理或部门主管的带领下，完成即时通讯、智慧教室IOS移动应用程序的设计及代码编写； 3.能够根据相关技术文档，了解系统功能及需求； 4.对开发程序进行单元测试，编写用户手册； 5.对程序的后期维护。 任职资格： 1.统招本科及以上学历，计算机、软件设计等相关专业优先考虑，具备3年以上开发经验； 2.有扎实的Objective C/Swift语言基础熟练掌握iOS开发技术； 3.熟悉混合开发技术，如react native与原生IOS的混合开发技术； 4. 熟悉流媒体（RTMP /Web RTC）客户端开发、熟悉Java、Python等其他语言、熟悉Android移动开发、熟悉常用的第三方开发库。 5.具有积极的工作态度、责任心和团队协作精神。 </t>
  </si>
  <si>
    <t>安卓开发工程师（sdk）/开发工程师/工程师</t>
  </si>
  <si>
    <t>云计算工程师(001518) (职位编号：001518)</t>
  </si>
  <si>
    <t>五险一金 补充医疗保险 员工旅游 弹性工作 餐饮补贴 年终奖金 绩效奖金 通讯补贴 定期体检 交通补贴</t>
  </si>
  <si>
    <t>深圳  </t>
  </si>
  <si>
    <t>1、 熟悉Linux系统管理、Linux网络服务、Linux运维等；
2、 熟悉云平台、KVM平台、Openstack平台、虚拟化技术等；
3、 熟悉存储技术、DFS/NAS/SAN技术，RAID阵列、软/硬RAID管理等；
4、 熟悉MYSQL、PGSQL、Oracle等数据库的配置和使用；
5、 熟悉数据中心业务数据备份、容灾技术、灾备方案等；
6、 了解Swift对象存储、Glance镜像服务、Cinder块服务、Nova控制节点及计算节点等；
7、 了解Python语言基础、Python运维编程； 1、 本科及以上学历，计算机、信息安全、通信等相关专业；
2、 具有三年云平台、虚拟化、存储等的使用、设计、运维经验；
3、 具有数据备份、两地三中心容灾、双活容灾等项目工作经验优先；
4、 具有较强的解决方案设计、问题分析与解决能力；
5、 能独立阅读英文文档，进行英文相关系统和设备配置；
6、 具有较强的团队合作和服务意识，诚信正直，责任感强；</t>
  </si>
  <si>
    <t>Junior Data Engineer</t>
  </si>
  <si>
    <t>深圳前海乾�N基金管理有限公司</t>
  </si>
  <si>
    <t xml:space="preserve">Responsibilities  - Help build the strategic high performance high availability high accuracy big data platform in finance industry.  - Work closely with fund manager, research team, and trading team to gather requirements, provide solutions, design data models, and deliver implementations.  - Support the data system we build.  - Survey and adopt future technologies into our platform.     Requirements  - Bachelor or Master degree major in Computer Science, with good GPA, from 985/211 universities  - Experienced in below technologies:  * Java  * Python  * One of the NoSQL databases, e.g. Cassandra, MangoDB, etc  * Open source communities  * Linux   - But if you think yourself have below characteristics, the above is less important:  1. Detail-oriented  2. Well-organized  3. Curious  4. Eager to learn  5. Self-driven  6. Smart     This is not only a job, this is a career.        </t>
  </si>
  <si>
    <t>iOS开发工程师 (职位编号：2)</t>
  </si>
  <si>
    <t>北京鼎驰信诚科技发展有限公司</t>
  </si>
  <si>
    <t>五险一金 定期体检 专业培训 补充医疗保险</t>
  </si>
  <si>
    <t>基于长期合作，“北京鼎驰”代表 某Top20证券公司 招聘下列人员：  iOS中级/高级开发工程师  工作职责： 1. 协助产品经理， 计划并管理开发进度 2. 负责公司产品APP迭代研发 3. 与产品经理、设计师、测试人员紧密工作在一起，完成产品交互性改进、界面优化和性能优化  资格要求： 1. 全日制本科或以上学历，计算机软件、通讯相关专业毕业 2. 有两年以上手机APP项目开发经验 3. 精通Objective-C，熟悉c/c++，Swift； 4. 熟练掌握iOS UI、网络（TCP/IP、HTTP/HTTPS和2G/3G/WIFI）、数据安全、多线程、内存管理、传感器、定位、声音等客户端开发技术； 5. 熟悉MVC、Reactor、Delegate等设计模式，熟练使用iPhone SDK、XCode、Instruments等工具开发和优化程序； 6. 精通Html5/Css3等网页制作技术，熟悉页面架构和布局 7. 精通JavaScript、Ajax等Web开发技术,熟练运用至少一款主流的JS框架 熟悉W3C标准，对表现与数据分离、Web语义化等有较为深刻的理解 8. 工作严谨，思路清晰，具备良好的沟通能力和团队协作精，善于学习、总结，乐于分享  具备以下资格优先： 1. 证券或金融类APP开发经验者可优先选择； 2. 熟悉用户交互设计理论，热衷分析并改善产品的用户体验 3. 了解不同浏览器之间的差异，代码具有良好的兼容性,深刻理解Web标准，对页面性能和浏览器兼容有丰富的实践经验  稳定的工作环境，证券行业数据中心，期待你的助力！ -</t>
  </si>
  <si>
    <t>DBA工程师</t>
  </si>
  <si>
    <t>Openstack开发工程师</t>
  </si>
  <si>
    <t>深圳市法本信息技术股份有限公司</t>
  </si>
  <si>
    <t>五险一金 年终奖金 定期体检 专业培训 周末双休 提供食堂 员工宿舍</t>
  </si>
  <si>
    <t>六险一金 年终奖金 专业培训 弹性工作 定期体检</t>
  </si>
  <si>
    <t>本岗位为外派岗位，客户为：中科曙光 岗位职责： 1、负责云平台存储模块中备份恢复技术的调研、设计、研发工作； 2、负责云平台存储模块中存储迁移和DRS技术的调研、设计、研发工作； 3、负责云平台存储模块中存储池的在线管理技术的调研、设计、研发工作； 4、解决研发过程中的关键技术难题； 5、按照开发流程编写相应模块的设计文档。  岗位要求： 1、计算机、软件工程、通信、数学等理工类相关专业的本科以上学历； 2、熟悉OpenStack架构，2年以上OpenStack二次开发经验，熟悉cinder架构及源码； 3、掌握python开发语言，有2年的开发经验，熟悉RabbitMQ、MySQL、oslo等组件； 4、熟悉Linux操作系统（CentOS、Ubuntu），熟悉存储相关技术； 5、具有较强的自主学习能力，具备良好的分析问题和解决问题的能力； 6、具备一定的英语书写和阅读能力； 7、熟悉分布式存储系统Ceph的原理和技术优先； 8、熟悉OpenStack swift组件优先； 9、有OpenStack开源社区贡献者优先，有OpenStack运维经验加分； 10、有对接主流厂家OpenStack发行版本经验的优先。</t>
  </si>
  <si>
    <t xml:space="preserve">一. ORACLE平�_: 1、本科或以上学历，计算机及相关专业，3年以上数据库运维经验，获得OCP证书优先； 2、掌握Oracle数据库的运行机制和体系架构，以及高可用、高性能架构规划设计、分析及调优方法， 并能进行数据库的高可用(RAC, DG, OGG)部署、性能分析和调优； 3、能熟练的进行数据库运维管理操作，有丰富的性能优化与故障处理经验； 4、掌握数据库的各种备份及恢复方法，能进行数据库备份方案的设计，并能进行方案的实施和维护； 5、熟悉Linux/Unix操作系统，熟练使用Perl、Python、SHELL等至少一种语言 6、有良好的沟通能力和团队协作精神,有一定文档编写能力。工作认真负责、踏实、勤奋、有责任心。 二. MYSQL平�_ 1、本科及以上学历，2年或以上数据库构架、开发、维护管理相关工作经验； 2、精通MySQL数据库相关技术，如MySQL高可用、容灾、数据迁移等技术；； 3、精通分布式数据库原理及实施，比如读写分离、分库分表等； 4、熟悉异构数据库改造迁移技术优先； 5、熟悉分布式存储、NoSQL数据库计算优先。 三. SQLSERVER平�_ 1、3年以上DB管理经验 2、精通数据库的安装、维护、健康状态监控及故障排除； 3、精通SQLServer数据库的运行机制和体系架构； 4、精通SQLServer 复制，高可用，监控，备份机制，SSIS，并有过实际维护经验优先； 5、精通数据库的管理和性能调优，具备丰富的SQL语句优化经验，能设计有良好容错能力的数据库系统。 6、熟悉sqlserver常见容灾解决方案； 四. Informix平�_ 1、全日制计算机或相关专业本科(含)以上学历； 2、�t解Informix数据库； 3、熟悉DBA工作，包括系统安装，备份及灾难恢复，性能监控及优化等； 4、熟练掌握 Linux , Unix 操作系统； 5、具有良好的沟通技巧及积极的团队精神； 6、有强烈的进取精神，能够在压力下工作,良好的英语阅读能力。 </t>
  </si>
  <si>
    <t>普惠财富投资管理（北京）有限公司</t>
  </si>
  <si>
    <t>1. 3年以上工作经验，有web中间件测试工作经验者优先； 2.精通python，要求具有一年以上自动化测试经验优先； 3. 熟练使用lr或者jmeter编写脚本进行压力测试和负载测试； 4.熟练使用soapui、postman等接口测试工具； 5.有JAVA编码能力，要求有相关开发经验者优先； 6.熟悉 SQL Server、Mysql、Oracle中任意一种数据库，能熟练增删改查； 7.熟悉任意应用服务器的使用，如Tomcat； 8.熟悉Http协议；熟悉webservice； 9.具有良好的团队合作意识和能力； 10.性格稳重、工作严谨、积极负责、善于与人沟通；</t>
  </si>
  <si>
    <t>1.负责iOS应用架构分析、设计和实现 2.负责关键技术选型、通用工具研发 3.负责iPhone、iPad上App设计、开发、测试、上线和运行跟踪  4.参与产品设计、产品技术规范制定、技术文档编写。  任职资格: 1.计算机相关专业本科或以上学历，3年以上IOS开发经验; 2.有作为核心工程师完整开发过iOS应用或平台的经验； 3.精通iOS开发平台的框架原理，深入了解iOS软件架构，熟练使用iOS SDK； 4.扎实的Object-C基础，熟悉Swift编程； 5.掌握面向对象设计以及常用的设计模式； 6.熟悉常用算法和数据结构，有并发编程经验； 7.熟悉TCP、HTTP1.1/2等常用网络协议以及至少研究过一种开源实现； 8.对混合式开发有一定的经验 9.熟悉SQLite, MySql等一种或多种数据库语言 10.熟悉HTML5、CSS、DOM、XML等WEB页面开发 11.熟悉常用的网络知识，如TCP/IP/ SOCKET/HTTP/HTTPS/JSON/Web Service等 12.熟悉常用源代码版本管理工具SVN 13.有金融、电子支付系统开发经验者优先  14.善与人沟通、责任心强、具有团队合作精神</t>
  </si>
  <si>
    <t>中级存储运维工程师</t>
  </si>
  <si>
    <t>计算机及网络等相关专业，本科及以上学历 3年以上存储运维相关工作经验，熟悉Redhat、CentOS、windows等操作系统； 具有NCDA认证 熟悉主流厂商服务器、磁盘阵列、存储交换机等相关产品，如：HPE、DELL、Netapp、华为、博科等； 了解DAS、NAS、SAN等存储网络架构；熟悉存储光纤交换机配置；熟悉zabbix、nagios等监控软件的安装及配置； 熟悉Ceph、Smartx等分布式存储，对虚拟化技术如Openstack、Vmware等有一定了解； 熟悉使用Shell、Python、PHP等脚本语言之一，能独立编写； 优先条件：具备主流存储设备厂商的认证资质；具备CEPH、GFS、HDFS、SWIFT分布式存储维护经验。 对工作认真负责，有良好的协作意识，可以在压力下工作，对各种突发故障即刻解决，做事细致谨慎；具备较强的沟通、合作能力，能适应7X24h故障响应工作；</t>
  </si>
  <si>
    <t>职位描述： 1、负责公司大数据基础服务系统研发设计工作； 2、参与应用选型研究、系统架构设计、软件开发工作； 3、负责数据基础结构的规划和设计； 4、用户行为、日志等数据的处理、分析、挖掘和存储。 任职要求： 1、本科及以上学历，计算机相关专业，3年以上开发经验； 2、精通Java或C++开发，熟悉IO机制、网络通讯、多线程等基础知识框架，熟悉缓存、消息队列、索引查询等机制； 3、熟练掌握linux基本操作，熟悉python者优先； 4、对数据库有一定了解，熟悉ETL流程； 5、熟悉推荐系统，掌握各种数据挖掘算法者优先； 6、熟悉Storm、Spark等计算框架，熟悉scala或者pyspark者优先。</t>
  </si>
  <si>
    <t>急招淘宝美工/平面设计</t>
  </si>
  <si>
    <t>深圳市海芒果贸易有限公司</t>
  </si>
  <si>
    <t>岗位职责： 1. 负责IOS App产品的需求分析、详细设计和架构设计；2. 负责IOS App的研发工作，具备独立完成任务的能力；3. 按照项目计划，在保质保量的前提下，按时完成开发任务4. 负责公司客户端组件库的开发；5. 负责项目和产品客户端相关技术难点的研究与攻关；6. 持续关注学习客户端的先进技术与框架，通过新技术服务团队和业务。 任职资格及要求： 1. 熟悉Objective-C，Swift,深刻理解Objective-C和Swift的运行机制，具有良好的编码风格；2. 熟悉IOS应用开发框架，能独立开发高性能的iOS应用，对iOS应用程序性能优化有一定了解；3. 熟悉IOS界面和交互开发，掌握使用Code 绘制UI架构及原理；4. 熟悉IOS网络编程，熟悉socket和http网络连接规范；5. 有独立或者主导开发APP的经验，具备成熟大型客户端应用架构设计能力，熟悉APP的整个发布流程；6. 对组件化有自己的理解与项目实践，有RN、Weex等相关混合开发经验者优先。</t>
  </si>
  <si>
    <t>五险一金 绩效奖金 年终奖金 下午茶 包住</t>
  </si>
  <si>
    <t>要求：1、PS操作熟练，有自己独特的审美感，有创意 2、有责任心，上进心 3、对工作认真负责 4、会css html代码，懂淘宝网页的店铺装修和调试。 5、5年以上工作经验，能独挡一面，有淘宝天猫美工经验者优先考虑，其他美工经验亦可考虑 地址：深圳市龙岗区布吉京南路12号华美工业区4栋3楼 地铁：深圳东站 / 布吉站 联系电话：36679036 李小姐 dusflow旗舰店女装https://dusflow.tmall.com</t>
  </si>
  <si>
    <t>Data Modeler 数据分析师</t>
  </si>
  <si>
    <t>益博睿信息技术（北京）有限公司</t>
  </si>
  <si>
    <t xml:space="preserve">  Role Summary  The role sits within our Decision Analytics, one of our four Global Business Lines.  Experian Decision Analytics helps client achieve and sustain significant growth. We do this by enabling clients to make analytics-based customer decisions that support their strategic goals. As experts in uniting business understanding with consumer and business information, analytics and strategy execution, we empower clients to optimise customer value and actively manage it over time. This role therefore has clear accountability for creating measurable value within our client organisations.  Key Responsibilities  Skills &amp; Experience  </t>
  </si>
  <si>
    <t>HTML5开发助理 应届生优先</t>
  </si>
  <si>
    <t>1、负责iOS平台应用软件的分析和编码工作； 2、参与产品需求分析，选择恰当的技术实施方案；  任职要求： 1、3年以上iOS开发经验； 2、熟练掌握Objective-C、C开发语言，熟悉Swift开发语言，熟练使用Xcode、Git等相关开发及代码托管工具； 3、熟悉iOS平台下常用开发框架，比如Foundation，UIKit，AVFoundation，CoreGraphics，QuartzCore等框架； 4、有socket编程经验，熟悉http(s)、tcp、udp等常用网络协议； 5、良好的编程风格，抗压能力强、工作责任心强，富有团队合作精神，沟通能力强。</t>
  </si>
  <si>
    <t>上海-徐汇区  </t>
  </si>
  <si>
    <t>iOS开发工程师（React Native）</t>
  </si>
  <si>
    <t>北京路客互联网科技有限公司</t>
  </si>
  <si>
    <t>岗位职责： 1、利用html5相关技术，开发网站及移动平台web前端页面； 2、负责公司旗下产品前端开发工作，完成前端架构； 3、配合产品经理和UI设计师研究并改善用户体验； 4、参与研发部门产品和项目研发，配合团队产品界面和功能； 5、持续的优化前端体验和页面响应速度，并保证兼容性和执行效率； 任职资格： 1、计算机相关专业，大专及以上学历，经验不限； 2、了解html5协议，了解常规网络通信协议； 3、了解CSS,JavaScript,jQueryMobile,zepto,lazy.load； 4、对HTML5技术领域、新兴web标准和web发展趋势有极高的关注度； 5、有较强的团队意识，责任心强，开朗自信，吃苦耐劳； 工作时间： 1、工作时间：周一至周五，8:30-17:30； 2、周末双休，法定节假日正常休息； 3、连续工作满1年者享受5天带薪年假；</t>
  </si>
  <si>
    <t>五险一金 员工旅游 年终奖金 股票期权 技术氛围超好</t>
  </si>
  <si>
    <t>负责公司C端APP开发； 职位要求： 熟练掌握 Objective C 或 Swift； 熟练掌握React Native和React.js； 熟练使用 iOS 开发环境和工具，包括 Xcode, Git等； 熟悉iOS平台软件架构，UI控件，深入了了解OC运行机制和内存管理机制； 熟悉模块化、组件化、前端工程化，熟悉webpack、gulp等前端构建工具； 熟悉数据结构和算法，熟悉目前常用的网络通信协议；  加分项： 有iOS平台下的网络优化、内存优化、性能调优经验； 熟悉Node.js和基于Node.js的常用框架，有相关开发经验者优先； 有大型互联网项目经验者优先；</t>
  </si>
  <si>
    <t>北京滴普科技有限公司</t>
  </si>
  <si>
    <t>高级数据分析师（金融业务）</t>
  </si>
  <si>
    <t>岗位职责： 1. 具有多个应用上架App store，并处于活跃应用，掌握appstore的上架流程； 2. 精通Object-C、swift和IOS SDK开发及相关开发工具，熟练掌握C/C++语言, 对OOD/OOP、数据结构、设计模式有深刻的理解 ； 3 精通IOS各种常用UI组件、网络通讯、图形界面以及数据存储、数据解析以及了解各个不同版本iOS特点，了解IOS内存管理机制，具备调优性能的能力； 4. 精通Xcode开发和调试技巧，熟悉多线程、Socket网络编程和TCP、UDP、HTTP、FTP等网络协议； 5. 有丰富的ios性能优化经验，能熟练使用xcode的instrument来诊断和调试问题； 6. 有完整的iOS产品开发经验，熟悉客户端技术设计、开发、测试、发布流程；有成功上线的商业应用案例； 7. 精通跨平台移动开发方案（比如Phonegap、Cordova、weex、ReactNative）以及Html5,对HTML5和手机WEB开发有深入了解； 8.熟悉和应用敏捷开发； 9.基本掌握项目管理基本知识； 任职要求： 有5年以上开发项目或者模块负责人经验，能够协调产品线下多个团队协同工作，共同完成开发任务；</t>
  </si>
  <si>
    <t>福建博思软件股份有限公司</t>
  </si>
  <si>
    <t>五险一金 交通补贴 餐饮补贴 通讯补贴 年终奖金 节日福利 带薪年假</t>
  </si>
  <si>
    <t>工作职责: 1、 基于传统业务平台数据和信贷平台数据，构建金融业务数据仓库，分析用户行为和用户特征，挖掘风险点相关性，为审批团队提供支持 2、 针对风控指标的分析，制定审批政策和构建评分模型，实现自动化审批； 3、 通过对业务数据、客户行为数据的分析，结合业务场景，对公司各项决策提出相应建议，包括产品政策、风险政策等； 4、 建立起完善的产品、运营数据监控系统，每日监测并分析相关数据，形成报表，为产品及运营方向和思路的调整，提供决策支持。 任职资格: 1、熟悉热爱金融互联网行业，对行业环境、竞品情况、业务场景有基本认识和洞察 2、逻辑清晰缜密，具备独立的模型搭建和数据分析能力，及时定位业务问题，并制定应对策略 3、excel表格精通，至少会SAS，R，Python，VBA其中任意一种语言； 4、具备良好的沟通和协作能力，能够推动跨部门的项目合作。 5、具备优秀的逻辑思维能力、强烈的责任感，追求网站的极致客户体验和价值驱动，擅长从用户角度考虑问题，对用户需求有较好识别判断能力。 6、对普惠金融、信贷行业有较深了解，有银行从业经历优先；。</t>
  </si>
  <si>
    <t>上海-嘉定区  </t>
  </si>
  <si>
    <t>五险一金 年终奖金 定期体检 海外旅游</t>
  </si>
  <si>
    <t>深圳市智能机器人研究院</t>
  </si>
  <si>
    <t>五险一金 弹性工作 周末双休 住房补贴 高温补贴 不加班 定期体检 绩效奖金</t>
  </si>
  <si>
    <t>深圳市琅硕海智科技有限公司招聘： 1、根据产品需求开发移动端产品； 2、APP开发及升级维护等相关工作； 3、优化程序性能，设计、开发和发布应用程序等； 4、编写相应模块的设计文档，独立完成编码及单元测试； 5、解决研发过程中的关键问题和技术问题。 任职资格： 1、大专及以上学历，计算机相关专业； 2、两年以上IOS开发经验； 3、熟悉iOS系统运行机制； 4、熟悉Swift，精通OC； 5、熟练运用UIKit等进行界面开发； 6、熟练运用一些流行的app框架，熟悉一些常见的设计模式； 7、精通客户端程序设计方法； 8、熟练掌握UDP/TCP/IP、http等网络协议； 9、具备良好的分析解决问题能力，能独立承担任务和有系统进度把控能力； 10、工作认真负责，尽职尽责，沟通协作意识好； 11、有优秀Github项目,精通C/C++优先。</t>
  </si>
  <si>
    <t>上海-松江区  </t>
  </si>
  <si>
    <t>岗位职责： 1.能够独立的完成软件产品的安装、部署以及后续的运行维护； 2.能够对实施产品进行功能的配置、调试，数据库维护工作； 3.能够掌握、使用、开发自动化部署工具、脚本的研究和开发，保证现有平台的稳定运行，并尽可能提高运维效率； 岗位要求： 1.全日制本科及其以上学历，理工科； 2.精通服务器操作系统，包含Windows、Linux； 3.精通linux、Windows常用命令，常用操作； 4.能对主流厂商的硬件设备进行安装调试； 5.熟练掌握Shell、Python脚本，具有响应编程能力； 6.熟练掌握SQL、NoSQL语言； 7.1-3年Linux系统产品开发与维护经验； 8.责任心强，良好的沟通能力及合作精神，吃苦耐劳； 9.可接受无经验，但学历必须要达标。</t>
  </si>
  <si>
    <t xml:space="preserve"> 职责描述： 1、负责iOS端产品框架的研究，设计和实现、关键技术验证和选型等工作； 2、参于业务需求设计讨论，根据需求说明、交互文档与视觉完成； 3、负责移动平台新技术研究、功能扩展以及现有开发方法的改进； 4、负责项目重点、难点的技术攻坚； 5、负责与产品经理和测试人员就项目要求、进度和问题进行沟通。   任职要求： 1、本科及以上学历，计算机相关专业； 2、具备3年以上iOS线上APP开发经验，具备扎实的Objective-C/Swift/C/C++ 编程基础，熟悉iOS的内存管理和性能优化； 3、具备良好的开发基础，熟悉设计模式，数据结构和算法，在项目或产品中有很好的设计实践； 4、熟悉主流的开源组件以及框架，能处理常见大型项目的问题，有与硬件设备配合使用的APP的开发经验者优先； 5、有强烈的责任心和团队精神，善于沟通和合作，对于文档、编码规范等有个人追求； 6、有一定性能调优经验，熟练使用Instruments等性能调优工具； 7、熟悉网络通信机制及常用数据传输协议，具有一定移动网络优化经验； 8、具备良好的学习能力，对新技术有敏锐的嗅觉； 9、具备独立分析并解决问题的能力，能独立承担工作任务； 10.熟悉android开发优先。</t>
  </si>
  <si>
    <t>人工智能算法工程师 (职位编号：0009)</t>
  </si>
  <si>
    <t>上海肇观电子科技有限公司</t>
  </si>
  <si>
    <t>五险一金 补充公积金 交通补贴 餐饮补贴 通讯补贴 弹性工作 股票期权 定期体检 出国机会</t>
  </si>
  <si>
    <t>职位描述： 1. 负责机器学习算法的研究和开发； 2. 负责常用机器学习框架(caffe,theano,torch)的搭建； 3、负责图像识别库training dataset采集，整理，训练；  任职资格： 1.计算机专业、机器学习专业、自然语言处理，生物工程，人工智能，统计学相关专业； 2. 硕士学历三年（含）以上机器学习/模式识别开发经验，博士一年（含）以上机器学习/模式识别经验; 3. 精通Matlab/Python/C++等编程语言，熟悉嵌入式系统开发; 4. 能够熟练阅读英文技术资料并撰写英文技术文档; 5. 具有工作主动自觉性和较快的适应工作能力，具有团队精神、较强的分析和表达能力;</t>
  </si>
  <si>
    <t>深圳市点创游戏科技有限公司</t>
  </si>
  <si>
    <t>五险一金 餐饮补贴 绩效奖金 年终奖金 周末双休 员工旅游</t>
  </si>
  <si>
    <t>岗位职责： 1）负责iOS应用的开发：需求确认、设计、开发、bug修复； 2）负责iOS应用的维护升级，快速定位、解决问题； 任职要求： 1）全日制大专以上，计算机相关专业，1年以上工作经验，有完整的项目经验； 2）熟练掌握Swift语言、iOS SDK、常用API，熟练使用xcode相关开发测试工具，熟悉svn版本控制软件； 3）有较强学习能力，良好的代码习惯，精益求精的职业精神；熟悉常用设计模式； 4）良好的沟通表达能力，逻辑思维清晰。</t>
  </si>
  <si>
    <t>上海-静安区  </t>
  </si>
  <si>
    <t>●负责核心指标的数据建设、指标分析和用户理解； ●从海量日志数据中发掘有价值的信息，构建数据模型，用于指导产品和运营优化； ●深入了解业务，利用对用户、客户的数据深入分析支撑公司运营提升方向上的判断决策； ●应用先进的统计建模、数据挖掘、机器学习方法建立数据模型解决实际问题，并研发创新方法以解决常规算法不能解决的问题。 我们对您的期望： ●本科及以上学历，数学、统计学、计算机相关专业优先，掌握扎实的数据挖掘，机器学习理论基础； ●对于主流的机器学习模型及算法有较好的了解和大量的实践经验；能处理进行数据统计和分析，精通各类数据可视化技能，并能撰写专项数据报告； ●两年以上相关工作经验，有互联网公司应用模型算法提升业务关键指标的项目经验者优先； ●熟悉和使用常用的数据分析框架、大数据运算架构和算法； ●精通常见机器学习算法（如逻辑回归、SVM、神经网络、决策树、贝叶斯等）； ●熟练掌握 Python / R 等建言，精通 SQL；有大规模分布式计算平台（Hadoop、Spark等）使用者优先； ●熟悉和使用过至少一种第三方监测平台，熟悉数据后台监测部署方法； ●具有良好的逻辑推理能力，对解决具有挑战性问题充满激情，具备优秀的团队合作精神，能够承受工作压力； ●有旅游业大数据从业经验的优先</t>
  </si>
  <si>
    <t xml:space="preserve"> 工作地点：深圳坪山区，请查看后投递。 岗位要求： 1、计算机软件相关专业毕业，本科及以上学历。 2、熟练掌握Objective-C和Swift语言，了解C/C++语言。 3、熟练掌握iOS系统开发工具和iOS系统平台软件调试和优化技术。 4、熟悉iOS系统框架和iOS系统SDK，熟练掌握iOS系统基本开发技术,包括UI设计、网络设计、多线程设计、数据存储、数据解析等等, 5、具备2年及以上iOS系统APP实际开发经验,熟悉APP发布上线和升级流程。 6、具备OOD/OOP设计思想，熟悉常用的设计模式，具备良好的编程习惯。 7、熟悉不同iOS系统版本和不同尺寸屏幕适配方法。  上市公司，管理规范，福利良好，免费提供两人间宿舍及上下班班车，另有外宿补贴及餐补 </t>
  </si>
  <si>
    <t>网页设计制作</t>
  </si>
  <si>
    <t>上海军雅电脑科技有限公司</t>
  </si>
  <si>
    <t>深圳市越疆科技有限公司</t>
  </si>
  <si>
    <t>上海-浦东新区  </t>
  </si>
  <si>
    <t>五险一金 员工旅游 餐饮补贴 专业培训 绩效奖金 年终奖金 弹性工作</t>
  </si>
  <si>
    <t>岗位职责： 1、负责iOS客户端产品开发、发布； 2、根据产品功能需求进行前沿技术探索和软件设计实现； 3、能按照项目计划，按时提交高质量的代码，完成开发任务； 4、负责维护公司iOS相关项目代码；  岗位要求： a.能力 1、熟练掌握Objective-C / Swift开发，3年以上iOS开发经验，至少参与开发过多个完整的iOS项目； 2、熟练使用常用UI组件、网络库和第三方库以及各种分析工具； 3、熟悉Git等代码管理工具，具备1年及以上iOS SDK开发经验； 4、熟练使用多种常用设计模式，具备扎实的编程功底和良好的编程习惯，良好的设计文档撰写能力； 5、具备强烈的进取心和责任感, 极强的学习能力及良好的团队合作精神； b. 经验 1、有机器人或者智能设备工作经验者优先； 2、熟悉React Native者优先。</t>
  </si>
  <si>
    <t>交通补贴 年终奖金 绩效奖金 专业培训 餐饮补贴 做五休二 员工旅游</t>
  </si>
  <si>
    <t>1、负责公司网站的设计、改版、更新； 2、负责公司产品的界面进行设计、编辑、美化等工作； 3、对公司的宣传产品进行美工设计； 4、负责客户及系统内的广告和专题的设计； 5、负责与开发人员配合完成所辖网站等前台页面设计和编辑； 6、其他与美术设计相关的工作。  职位描述：负责 网站、移动产品设计和制作。 任职要求： 1、2年以上网页设计经验，有大型网站设计制作经验优先； 2、精通Photoshop、Dreamweaver、Illustrator等设计软件，能独立完成产品网页设计； 3、精通DIV+CSS布局的HTML代码编写，熟练手写标准CSS样式表，兼容各浏览器； 4、应聘时请务必提供个人作品案例。 电话：021-58360319 手机：17721253319 联系人：李先生</t>
  </si>
  <si>
    <t>1、 负责iOS App的设计与开发工作；
2、 参与项目的需求分析、产品设计与应用模块的开发、维护；
3、 技术文档的编写与维护，以及其他与项目相关的工作；
任职要求：
1、全日制本科及以上学历，计算机相关专业；
2、1年以上iOS开发经验，参与过大型项目的开发实施，在项目中担任主要开发任务；
3、有扎实的C/C++基础，熟练掌握Objective-C，熟悉swift；
4、深入了解iOS操作系统与iOS应用开发框架，包括iOS的内存管理与调优、UI框架、多线程编程、网络与服务器编程、文件系统与沙盒机制等；
5、有强烈的责任心、良好的沟通交流能力及团队协作精神。
6、具备其他前端开发经验，熟悉react或有意转向react者优先；</t>
  </si>
  <si>
    <t>生物信息工程师（病原快检）</t>
  </si>
  <si>
    <t>深圳市瀚海基因生物科技有限公司</t>
  </si>
  <si>
    <t>网络推广专员</t>
  </si>
  <si>
    <t>北京凯荣达电气有限公司</t>
  </si>
  <si>
    <t>岗位职责： 1、 开发和完善二代数据病原快速检测分析流程。 2、 开发和完善三代单分子测序数据用于病原快速检测的分析流程。 3、 完成公司安排的其他研发项目。  岗位要求： 1、 生物信息学、计算机、生物统计学等相关专业。 2、 至少掌握python/perl/R/C++/Java编程语言中的一种。 3、 具有宏基因组/病原快检相关研发项目经验者优先。 4、 有二代数据分析经验、算法开发经验者优先。 5、具有良好的团队协作能力，责任心和敬业进取精神。   员工福利： 1．正式员工可享受交通补贴、餐饮补助； 2．年度员工健康测评、市内市外差旅补助； 3．按国家规定缴纳五险一金、深圳市重特大疾病补充医疗保险； 4．试用期优秀提薪奖励、全勤奖、项目/年终综合奖、年度优秀个人奖励； 5．传统节日、特殊节日福利、员工生日会活动、现金红包； 6．国家法定节日（含青年/妇女节）假期、法定带薪年休假，企业带薪福利假； 7．年度员工旅游、团队建设与拓展经费活动、各项体育赛事、精彩的公司年会。</t>
  </si>
  <si>
    <t>深圳微医健康科技有限公司</t>
  </si>
  <si>
    <t>五险一金 交通补贴 餐饮补贴 通讯补贴 绩效奖金 年终奖金 周末双休</t>
  </si>
  <si>
    <t>北京-朝阳区  </t>
  </si>
  <si>
    <t>电气/电力/水利 原材料和加工</t>
  </si>
  <si>
    <t>岗位职责： 1、负责程序更新、日志监控和服务器的安装配置管理； 2、负责运维监控系统的搭建，配置实施系统各层面（软件、硬件、网络、业务系统运行状态）的监控； 实时跟进平台的运行状况，处理运维过程中的问题； 3、配合开发新项目的环境搭建，交付部门就具体的技术点进行沟通、提出架构优化方面的有益意见和建议并付诸实施等 4、负责数据库服务可用性监控、容量规划、架构设计和扩容实施。  任职要求： 1. 本科及以上学历，计算机及相关专业，3年以上互联网行业系统运维工作经验 2.精通Linux（Centos）的日常操作及系统优化； 3.精通Linux环境下的LVS（或Keepalived、HAProxy）、Nginx、Tomcat的安装配置和维护优化； 4.熟练掌握 Zabbix/Nagios/Cacti等开源运维工具的配置和使用； 5.精通 shell/perl/python至少一门脚本语言；</t>
  </si>
  <si>
    <t>运维工程师（git）</t>
  </si>
  <si>
    <t>北京中农信达信息技术有限公司</t>
  </si>
  <si>
    <t>五险一金 餐饮补贴 专业培训 绩效奖金 年终奖金 员工旅游 交通补贴 定期体检</t>
  </si>
  <si>
    <t>北京  </t>
  </si>
  <si>
    <t>1、负责搭建和维护业务系统的运行环境和运维监控； 2、配合工程师，完成生产环境的分布式部署； 3、负责本公司和客户系统环境的监控和报警处理以及问题跟踪； 4、制定项目上线计划、运行系统要求规划、监控报警等相关工作； 5、负责技术运维相关的文档、手册、流程编写整理。 任职要求： 1、统招本科及以上学历，三年以上Linux系统运维经验； 2、精通linux，熟练掌握shell脚本，并至少能用perl/ python中的一种进行快速开发； 3、熟悉mysql、oracle、redis、MQ、ZK，Jenkins，svn，git等环境搭建，包括集群环境； 4、具有Docker部署经验，精通Docker使用并具备一定的容器使用经验； 5、有自动构建及持续集成、配置管理系统、监控报警平台等有实际建设经验者优先； 6、能够结合产品需求制定并实施综合性的运维技术方案，有很强的分析问题和解决问题的能力。</t>
  </si>
  <si>
    <t>一、岗位职能： 1、利用HTML/CSS/JavaScript等各种Web技术进行产品的界面开发；
2、设计和规划HTML5的整体架构和技术规范，并在日常开发实践中贯彻执行；
3、优化代码实现，提高产品性能，改善用户体验；  二、任职要求： 1、能够掌握网站及前端开发技术，熟练掌握网页设计/UI/美工/平面/AI/PS/多媒体/3D/动画/FLASH/Photoshop/CorelDraw 等任意软件者皆可，并且精通HTML/CSS/JavaScript等技术；（如不具备该项技术者需要参加入技术类培训，培训期间发放实习津贴，介意者慎投！） 2、学历要求国家承认的大专以以上学历（含成教，网教，自考等学历形式）； 3、公司团队为年轻群体，故年龄不要超过30岁；  三、工作时间： 1、周一至周五，早上9：00-下午18:00； 2、周六周日休息，国家法定节假日正常休息；  四、福利待遇： 1、社会保险：根据国家规定，公司为正式员工提供的社会统筹类福利包括：基本养老保险、医疗保险、生育保险、失业保险及工伤保险，另公司会额外为员工及子女购买其他商业保险。 2、公积金：公司为正式员工缴纳住房公积金，缴费基数及缴费比例遵照当地社保机构规定。 3、活动经费：公司和各业务部门通过集体活动使大家在娱乐中增强彼此的默契并建立和谐的关系。公司每年会拨付相应的活动经费，另外也会根据各部门业绩考核期内业绩完成情况，给予适当追加员工活动经费。</t>
  </si>
  <si>
    <t>IOS开发</t>
  </si>
  <si>
    <t>Ios开发工程师 岗位职责: 负责AI创新类产品的客户端原型需求开发； 参与手机客户端软件模块设计； 参与手机客户端相关产品的开发及优化； 参与客户端重点、难点的技术攻坚。 岗位要求: 大学本科及以上学历； 1年以上iOS手机平台的应用程序开发经验； 熟悉Objective C/Swift语言，熟悉面向对象的程序设计方法； 熟悉常用的调试工具和包管理工具，如instrument、cocoapod等； 基础扎实，熟悉常用数据结构与算法； 强烈的责任心和团队精神，善于沟通与合作，吃苦耐劳。</t>
  </si>
  <si>
    <t>1、 基于 HTML5、 CSS3、Bootstrap、jqeury、 backbonejs/vuejs/angularjs/reactjs 等开发高性能单页应用和页面； 2、 负责网站、微信、移动前端开发. 3、 与设计师和整个团队协作，实现前端的设计和编码，配合后台开发人员实现前后台功能的衔接. 4、 持续的优化前端体验和页面响应速度. 5、 保证前台页面样式及交互效果在主流浏览器（包括但不限于IE8.0及以上、360安全浏览器、Safari、Chrome、Firefox）之间的兼容；  任职要求： 1、 本科学历，计算机相关专业优先，有三年左右及以上的前端开发经验，精通HTML5/CSS3/Javascript/Ajax等，熟练手写代码,擅长jQuery等JS框架，并能熟练编写高性能的页面控件； 2、 能够快速将效果图转变为html页面； 3、 深刻理解以用户为中心的产品设计理念,有互联网产品经验。 4、 有移动Web前端开发、响应式网页开发、微信二次开发、Node.js、脚本语言（php，python）建站等任一经验者优先； 5、 工作态度认真、细心，能够踏踏实实地完成工作任务，具有良好的团队合作精神和沟通能力。 6、 有良好的自我驱动能力，有成功的作品，并能现场演示制作 Demo；</t>
  </si>
  <si>
    <t>iOS开发工程师（中高级）</t>
  </si>
  <si>
    <t>负责完成公司信息管理系统移动App及后续项目的iOS开发工作。（70%） 负责iOS端架构体系的建设、前沿技术的研究与实施落地。（30%）  任职要求： 1. 精通Objective-c语言，良好的C/C++语言基础，会Swift优先；
2. 有扎实的算法和数据结构基础，精通设计模式；
3. 熟悉多线程、http、TCP/IP协议等，对内存管理有一定的了解和经验；
4. 对混合式开发有一定经验，熟悉H5/JS技术；
5. 对Xcode工具、证书等配置相关操作熟练，熟悉AppStore和企业级账号发布流程；
6. 熟练使用svn/git版本管理工具。  其他要求： 1. 工作细心、思维敏捷、有较强的工作协作能力和沟通能力、具有良好的团队合作精神和较强的学习能力，可以承受一定的工作压力；
2. 综合能力特别优异者可适当放宽工作年限要求。</t>
  </si>
  <si>
    <t>南湖国旅-HTML5前端开发工程师 I06</t>
  </si>
  <si>
    <t>流媒体平台开发工程师</t>
  </si>
  <si>
    <t>带薪年假 五险一金 全勤奖 良好办公环境</t>
  </si>
  <si>
    <t xml:space="preserve">一、职责要求 二、技能要求 </t>
  </si>
  <si>
    <t>五险一金 餐饮补贴 专业培训 定期体检 出国机会 绩效奖金 员工旅游</t>
  </si>
  <si>
    <t xml:space="preserve"> 1. 本科或以上学历，计算机，自动化，软件工程，通信等相关专业； 2. 有扎实的 Objective-C，C/C++基础，熟悉常用算法和数据结构，熟悉TCP/IP协议栈； 3. 熟练掌握iOS下网络通信机制，对Socket通信、TCP/IP和HTTP有深刻理解和实际经验；熟悉JSON及XML数据结构及数据解析； 4. 精通iOS应用开发框架、熟练进行iOS UI/Framework开发技能、熟练使用iOS SDK、 熟练进行基于数据库的手机应用开发； 5. 熟练掌握Swift，Objective-C语言，熟悉面向对象编程设计，熟悉常用的设计模式； 6. 掌握数据加密、防破解、性能优化、运行时等技术优先考虑； 7. 能独立进行APP开发，拥有IM、OA、视频直播开发经验者优先； 1. 参与App客户端的需求开发和功能维护，高质量完成产品功能迭代； 2. 配合产品经理、设计师等，完成客户端的需求评审等工作； 3. 进行技术预研，将新技术落地，进行技术分享； 4. 对产品用户体验等提出优化建议； </t>
  </si>
  <si>
    <t>岗位要求： 1、1年以上前端制作经验，能独立解决工作中的疑难问题； 2、熟悉HTML、 DIV+CSS、JavaScript、AJAX等相关技术； 3、理解WEB标准，所写代码具备良好的兼容性、可访问性等； 4、独立的分析思考能力，热爱钻研新技术，自我工作标准高，善于主动沟通，有团队合作精神； 5、对业界新技术保持较强的敏感度。  岗位描述： 1、负责产品设计的前端开发工作，将设计原图转换成最终WEB界面； 2、针对产品具体需求，分析并给出对应的页面前端架构解决方案； 3、深入了解HTML、CSS、JAVASCRIPT等前端技术，兼容各大浏览器； 4、了解前后端技术实施，提供前端技术支持； 5、把控代码质量，定期维护并更新前端开发规范。 南湖国旅诚邀您的加入！ 我司所有面试邀约均以电话形式沟通，不会以短信形式通知。面试及入职绝不会以任何形式收取费用。敬请留意，谨防被骗。</t>
  </si>
  <si>
    <t>岗位职责： 1、根据研发团队提供的产品测试要求，提供完善测试用例，发现产品可能存在的功能缺陷，满足质量、产能需求； 2、与其他职能团队配合，对测试失效产品分析根本原因，制定并实施纠正措施； 3、能独立完成相关产品的功能测试,从用户角度评审需求及最终设计，提高产品的易用性； 4、在项目中保持和产品经理、开发工程师、项目经理等积极有效的沟通，驱动问题解决。  岗位要求： 1、有较好的测试思维、主动性。熟悉测试流程，能够独立设计并执行测试用例，保证项目质量和进度； 2、有一定的app手机端测试经验和异常定位经验; 3、熟悉基本的运维知识和相关linux命令或WEB系统基本通信原理和浏览器基本相关知识； 4、熟练使用fiddler等各种抓包工具,并了解loadrunner、jmeter等性能测试工具； 5、有代码开发基础，shell/python/scala/java等语言，做过自动化测试优先； 6、熟悉数据库sql编写优先;</t>
  </si>
  <si>
    <t>1、负责社交云IOS应用软件的设计，开发，迭代，维护 2、参与项目需求分析及系统框架和核心模块的详细设计 3、与设计师和产品经理紧密配合，实现有丰富界面交互的手机终端应用 4、与后端开发工程师进行数据对接，并提出建设性意见 5、具有较强的团队协作精神及高度的责任心，良好的编码规范 任职资格： 1、熟悉iO5架构和原理，并有2年以上的iOS工作经验 2、熟悉Cocoa Touch框架、iPhone SDK,熟练使用0bject-C/swift开发语言、Xcode. Interface Builder等开发工具; 3、熟悉iPhone/iPad开发技术，包括U1话配多线程、Socket. https. TCP网络通信，SQLite数据库操作，本地数据持久化等方面; 4、熟悉iOS界面开发规范以及ios App开发流程和规则; 5、有AppStore线上作品者优先 6、良好的沟通及人际技巧。与团队成员高效协作，能入团队; 7、有分享精神，善于学习和钻研新技术，解决问题</t>
  </si>
  <si>
    <t>白盒软件测试工程师</t>
  </si>
  <si>
    <t>广州天达信息科技有限公司</t>
  </si>
  <si>
    <t>岗位职责：
1.根据项目进度要求制定并执行测试软件计划和测试用例；
2.参与研发相关环节的设计评审，并提出意见建议；
3.跟进软件版本测试流程中各环节工作，编写测试相关文档；
4.编写自动化测试脚本和相关测试工具；
5.搭建相关测试环境，记录并跟进软件缺陷的修复情况； 岗位要求：
1.计算机相关专业本科学历；
2.年以上白盒测试相关经验；熟悉Java/Python等语言，能独立编写相关自动化测试脚本；
3.掌握软件测试理论和常用方法，熟悉软件测试的基本流程和测试规范；
4.有软件开发经验者优先；
5.工作积极主动，具有高度的责任感与团队合作精神，有良好的沟通能力；</t>
  </si>
  <si>
    <t>1. 参与App客户端的需求开发和功能维护，高质量完成产品功能迭代； 2. 配合产品经理、设计师等，完成客户端的需求评审等工作； 3. 进行技术预研，将新技术落地，进行技术分享； 4. 对产品用户体验等提出优化建议； 任资资格： 1. 本科或以上学历，计算机，自动化，软件工程，通信等相关专业； 2. 有扎实的 Objective-C，C/C++基础，熟悉常用算法和数据结构，熟悉TCP/IP协议栈； 3. 熟练掌握iOS下网络通信机制，对Socket通信、TCP/IP和HTTP有深刻理解和实际经验；熟悉JSON及XML数据结构及数据解析； 4. 精通iOS应用开发框架、熟练进行iOS UI/Framework开发技能、熟练使用iOS SDK、 熟练进行基于数据库的手机应用开发； 5. 熟练掌握Swift，Objective-C语言，熟悉面向对象编程设计，熟悉常用的设计模式； 6. 掌握数据加密、防破解、性能优化、运行时等技术优先考虑； 7. 能独立进行APP开发，拥有IM、OA、视频直播开发经验者优先；</t>
  </si>
  <si>
    <t>五险一金 员工旅游 弹性工作 年终奖金 绩效奖金</t>
  </si>
  <si>
    <t>岗位描述： 1. 根据设计图，实现Web界面，优化代码并保持在各浏览器下良好的兼容性；  2. Web前端表现层及与后端交互的架构设计和开发；  3. JavaScript程序模块开发，通用类库、框架编写；  4. 配合后台开发人员实现产品界面和功能；  5. 对完成的页面进行维护和对网站前端性能做相应的优化。  职位要求：  1、1年以上Web前端开发经验(硬性条件)，参与过互联网Web系统或者BS企业应用的设计开发；  2、掌握HTML/XHTML, CSS，HTML5和CSS3,熟练使用CSS+DIV；  3、必须要能熟悉使用vue或者其他前端框架，因为对前端要求高，所以知识面要广  4、掌握JavaScript，对javascript框架应用，能快速高效实现各种交互效果；  5、了解前后端的基本交互技术，对浏览器差异有深入了解，能根据需求提供兼容方案；  6、对 HTML5 和 CSS3 等 Web 前端新技术有强烈追求者优先；  7、具备较好的沟通协调能力、理解表达能力、团队合作能力、学习能力。 基本要求：1、诚信务实进取 2、专研精神强 3、做事条理清晰、高效 4、主动性执行力强  非本科毕业非勿扰</t>
  </si>
  <si>
    <t>1、负责社交云IOS应用软件的设计，开发，迭代，维护 2、参与项目需求分析及系统框架和核心模块的详细设计 3、与设计师和产品经理紧密配合，实现有丰富界面交互的手机终端应用 4、与后端开发工程师进行数据对接，并提出建设性意见 5、具有较强的团队协作精神及高度的责任心，良好的编码规范 任资资格： 1、熟悉iO5架构和原理，并有2年以上的iOS工作经验 2、熟悉Cocoa Touch框架、iPhone SDK,熟练使用0bject-C/swift开发语言、Xcode. Interface Builder等开发工具; 3、熟悉iPhone/iPad开发技术，包括U1话配多线程、Socket. https. TCP网络通信，SQLite数据库操作，本地数据持久化等方面; 4、熟悉iOS界面开发规范以及ios App开发流程和规则; 5、有AppStore线上作品者优先 6、良好的沟通及人际技巧。与团队成员高效协作，能入团队; 7、有分享精神，善于学习和钻研新技术，解决问题</t>
  </si>
  <si>
    <t>软件测试讲师</t>
  </si>
  <si>
    <t>五险一金 餐饮补贴 通讯补贴 年终奖金 绩效奖金 交通补贴</t>
  </si>
  <si>
    <t>1、按课程要求完成教学任务，达到教学目标； 2、负责组织和实施学员内部测试； 3、进行日常作业批改和解答、试卷批改和解答； 4、参加部门的各项学术及教学活动； 5、参加中心组织的各项学员活动。 职位要求： 1.3年以上软件测试相关职业工作经验 2.熟悉软件测试基本流程； 3.熟悉自动化测试QTP、Selenium； 4.熟悉性能测试工具Loadrunner、Jmeter使用 5.熟悉Linux、Oracle、mysql操作及使用 6.熟悉移动app测试 7.熟悉一门高级编程语言，如Java、C、C++、python 8.有过软件开发与测试的培训及相关经验的优先考虑 招聘热线： 许小姐：15800879601、021-80348838（总部） 面试时间：周一至周五上午10.00-12.00/下午13.00-17.00接待面试 面试地址：广州天河区地铁3号线岗顶站下出来5分钟以内到公司</t>
  </si>
  <si>
    <t>上海食派士商贸发展有限公司</t>
  </si>
  <si>
    <t>餐饮业 生活服务</t>
  </si>
  <si>
    <t>网站开发 综合工资8000+社保</t>
  </si>
  <si>
    <t>广州人从众文化传播有限公司</t>
  </si>
  <si>
    <t xml:space="preserve"> 主要职责： 1.参与到产品项目的全过程流程中，根据计划制定测试用例并实施，撰写测试报告，及时发现并汇报问题，跟踪全程并评估风险，保证项目质量； 2.承担并独立完成产品的集成测试、系统测试及产品的功能、性能和其他方面测试； 3.根据产品项目实际情况，与团队一起不断推进测试相关方面的优化和创新  职位要求： 1.具有三年以上测试经验。 2.熟悉软件测试流程和测试方法，熟悉软件测试基本理论，掌握常用测试工具及其各项规范。 3.了解java/PHP/Python/C/C++任意一种编程语言。 4.掌握数据库相关知识，了解某一种数据库，如Mysql，PostgreSQL，Oracle； 5.了解操作系统和网络知识，windows/linux。 6.有很强的质量意识，良好的沟通能力和积极主动精神，能够有力推动、协调工作的开展。 7.性格稳重，细心，具有强烈的责任心 8.有自动化或者性能测试经验优先 9.有互联网测试经验优先</t>
  </si>
  <si>
    <t>移动端开发工程师（Android/IOS）</t>
  </si>
  <si>
    <t>五险一金 交通补贴 年终奖金 绩效奖金 专业培训 通讯补贴 定期体检</t>
  </si>
  <si>
    <t xml:space="preserve">职位描述： 1、负责Android/IOS平台下的APP应用开发、上线及日常维护工作； 2、根据App产品功能完成模块设计，编码实现，并确保开发质量与进度； 3、负责APP的前端架构、界面、功能、模块等方面的分析和方案整理优化 ； 4. 与产品设计人员、后端开发人员、测试人员配合，高效高质完成相关任务目标； 5、编写相关开发文档、技术资料等； 6、负责移动APP的前沿技术研究和新技术调研，持续不断改善用户体验。  任职资格： 1、至少2年以上基于HTML5技术的移动端APP相关项目的开发经验； 2、熟悉Android/IOS平台开发环境、开发架构及常用的框架开发技术； 3、掌握Android/IOS界面绘制、后台运行、数据存储等原理； 4、有良好编码风格，追求代码执行效率，精通数据结构、算法、软件设计； 5、有Androir/IOS常用的布局和UI控件和常用API使用经验； 6、独立参与过多个基于网络的原生Android/IOS应用开发； 7、熟悉XML、HTTP、TCP/IP、SOCKET等协议，熟悉JSON数据格式； 8、熟练使用Objective-C，XCode及相关调试工具； 9、熟悉Java、Eclipse/swift,SDK,具有两年以上开发经验。 </t>
  </si>
  <si>
    <t>深圳达闼科技控股有限公司</t>
  </si>
  <si>
    <t>五险一金 补充医疗保险 餐饮补贴 通讯补贴 专业培训 年终奖金 绩效奖金 弹性工作 定期体检</t>
  </si>
  <si>
    <t>iOS软件开发工程师 (职位编号：000839)</t>
  </si>
  <si>
    <t>工作职责: 1、根据机器人规格和质量要求，分析、输出测试规格； 2、根据测试规格设计测试方案和测试用例； 3、完成测试工具、脚本及测试代码实现，搭建测试环境； 4、执行测试用例，记录测试情况，跟踪问题解决情况； 5、评估产品、模块质量，编写测试报告，风险预警。  任职资格: 1、本科及以上学历，毕业于计算机、自动化等相关专业； 2、具有2年以上计算机软件、电子、导航等相关行业测试工作经验； 3、能够读懂Java/C/C＋＋，能使用linux等优先； 4、熟悉linux shell/python，并能够编写此种工具的脚本程序； 5、具有良好的沟通能力和分析总结软件问题的能力； 6、细心，耐心，学习能力强，团队协作精神。</t>
  </si>
  <si>
    <t>广州-花都区  </t>
  </si>
  <si>
    <t>1.负责iOS客户端程序框架设计、功能开发、应用上线发布；
2.遵循软件开发流程，独立完成iOS应用软件的开发设计工作，验证和修正测试中发现的问题；
3.能按照项目计划、需求，按时提交高质量的代码，并完成开发任务；
4.完善和优化iOS应用的基本功能，应用层各种问题的分析和解决，提升用户使用体验。 1.本科或以上学历，计算机相关专业，有一年以上iOS开发经验；
2.作为核心开发人员在APPSTORE成功审核过APP，熟悉App发布流程；
3.精通Swift、Xcode等相关开发语言及工具；熟练使用iOS应用开发框架，ios常用组件开发技术，能独立开发高性能的iOS应用；
4.能够独立负责完成App开发工作、熟悉iOS多线程、持久化存储、网络通信等开发；对用户体验、交互操作流程有深入理解；
5.有积极的工作态度，和良好的沟通和团队协作。</t>
  </si>
  <si>
    <t>全勤奖 节日福利 专业培训 住房补贴 五险一金 年终奖金 饭堂 员工旅游 定期体检</t>
  </si>
  <si>
    <t>【岗位职责】 1.负责公司网站日常运行的技术维护工作，根据网站业务需要开发，制作和程序修改； 2.制定公司网站研发以及升级方案按照要求按时按质按量的完成网站编程开发技术工作； 3.熟悉HTML+CSS使用，能熟练应用开源程序，如：DEDE/WP/帝国CMS等； 4.负责对网站软硬件设施进行安全和稳定性巡检，并统计和监视系统日志； 5.协助解决公司各部门提出的网站技术需求； 6. 具备良好的团队合作精神，能融入多功能团队并与其他同事进行良好的沟通及合作，具备独立分析和解决问题的能力。  【任职资格】 1、有一年以上PHP开发经验优先； 2、精通PHPMySQL程序设计及开发，拥有良好的代码习惯，要求结构清晰，命名规范，逻辑性强，代码冗余率低； 3、有大型网站或者电子商务网站开发经验者优先，熟懂HTML会使用Adobe Photoshop切图； 4、有目标，有欲望，有一定抗压能力,自我学习能力。 5、头脑灵活,善于交际,执行力强、成功欲强。 工资福利：4.5k-6K+全勤+提成+住房补贴+社保 福利待遇： 1、工资福利：底薪+提成+社保+全勤奖+住房补贴+丰厚奖金 公司提供中晚饭餐 2、社会保险：（五险）：养老保险、医疗保险、生育保险、工伤保险、失业保险； 3、各项奖金：（如评先评优秀奖、年终大奖、团队奖、生日礼金等）； 4、培训项目：入职培训、在职培训、项目培训、专题培训等； 5、办公环境：微波炉、茶水间、冰箱、娱乐室、阅读室； 6、公司聚会、不定期举办团队活动、每年有国内/外旅游机会、聚餐唱K、烧烤野炊、生日party、下午茶等活动；  我们正在寻求并肩奋斗的伙伴，感兴趣的精英们把握机会，直接致电预约面试！  联系人：徐小姐 电话： 18620118260（微信同步） 地址：广州市花都区云山大道淘淘乐电子商务大厦6楼 乘车路线：地铁9号线花果山A2出口-步行10分钟即可到公司、或乘公交到宝田加油站下车（途径公交线路：花1、花17、花37、花76、花84路）往前直走3分钟即到公司。</t>
  </si>
  <si>
    <t>北京博睿宏远数据科技股份有限公司</t>
  </si>
  <si>
    <t>五险一金 年底双薪 绩效奖金 股票期权 交通补贴 通讯补贴 带薪年假 节日福利</t>
  </si>
  <si>
    <t>岗位职责： 1、负责web端的功能、性能、自动化测试； 2、与产品团队、开发团队沟通，详细，深入的了解软件系统，设计相关的测试场景与测试用例； 3、严格把控测试进展，跟踪全程并评估风险，把握项目进度，保证产品上线的时间和质量； 4、及时验证定位用户反馈问题，对Bug进行跟踪分析和报告。 5、在测试工作中，保持高度的责任心，严格按照测试流程和规范执行测试，避免发布的产品有严重遗漏bug给公司带来损失。   任职资格： 1、一年以上web测试经验，本科及以上学历，计算机相关专业； 2、熟悉jmeter、postman等工具； 3、熟悉python语言，有python+selenium自动化实战经验者优先； 4、有大型互联网公司测试经验者优先； 5、有zookerper、kafka、redis、nginx、druid使用经验，有大数据测试相关经验者优先； 6、工作积极主动，有较强责任感和严谨工作作风； 7、对软件产品有强烈的责任心；</t>
  </si>
  <si>
    <t>iOS Developer (OC+Swfit)</t>
  </si>
  <si>
    <t>高知特信息技术（上海）有限公司 Cognizant Technology Solutions</t>
  </si>
  <si>
    <t>16-26万/年</t>
  </si>
  <si>
    <t>五险一金 绩效奖金 年终奖金 餐饮补贴 定期体检</t>
  </si>
  <si>
    <t>外派客户方，团队20-30人(不同skill），项目稳定，prefer 3-4年iOS开发经验，愿意学习的小伙伴。  Responsibilities:  ? Develop and deploy iOS based applications using Objective-C/Cocoa and C++; and/or Android based applications using Java and the Android SDK. ? Work collaboratively or in isolation as the situation demands. ? Design, develop and test complete applications and also discrete components of larger apps. ? Interface with remote and distributed data sources and APIs. ? Troubleshoot, optimize and performance tune. ? Work closely with the Product Manager, the Mobile Architect and the rest of the mobile team in different locations, to continually improve the development process and the product quality. ? Establishing time/effort estimations for tasks, to support more effective planning.   Requirement:  ? Bachelor degree in Computer Science, Master degree is desirable, but will waive this requirement entirely if you have significant and applicable real world experience. ? At least 4 years’ experience writing apps for a mobile platform. ? Solid understanding of Cocoa/UIKit frameworks and the iOS SDK and/or the Android SDK. ? Proficiency in the Xcode tool chain and/or experience with building Android projects from the command line with Ant or via Eclipse. ? Experience with agile/Scrum development, continuous integration, software quality metrics, automated testing (UI and unit testing) for iOS &amp; Android ? Solid experience of object-oriented design and modern programming techniques. ? A demonstrable track record of published and successful applications. ? Demonstrable algorithm/data structure and problem solving skills. ? A passion for technology and innovation.   Desirable: ? Experience with multiple mobile platforms (iOS and Google Android). ? Experience and knowledge of mobile device management, Mobile Deployment and Distribution will be helpful. Applications released on the iTunes App Store or Android Marketplace/Google Play. ? Experience with China social media sharing integration such as WeChat and Weibo. ? Experience with building advanced User Interfaces. ? Knowledge of server side web application development. ? Knowledge of JavaScript/JQuery, CSS and HTML. ? Creativity and communication skills, ability to motivate and work independently. ? General technology troubleshooting skills using Windows/Unix tools.</t>
  </si>
  <si>
    <t>神州数码（深圳）有限公司</t>
  </si>
  <si>
    <t>周末双休 带薪年假 五险一金 绩效奖金 餐饮补贴 通讯补贴</t>
  </si>
  <si>
    <t>岗位职责： 1、负责项目技术方案编写，标书准备，以及在客户端售前技术引导
2、配合业务部门支撑提供技术交流，以及用户侧的需求沟通。
3、协助客户需求响应，帮助客户处理相关售后支持 岗位要求： 1、熟悉TCP/IP协议，有网络基础经验，掌握路由交换基本技能
2、了解负载均衡产品基本原理，对网络安全技术有一定认识，有F5经验优先
3、熟悉linux系统以及使用基本shell python自动化运维操作
4、有良好英语口语表达能力；
5、2-3年工作经验。</t>
  </si>
  <si>
    <t>工作职责： 1、负责IOS端产品框架的研究，设计和实现、关键技术验证和选型等工作； 2、参于业务需求设计讨论，根据产品设计要求和项目进度完成开发任务，保证开发质量。 3、负责客户端产品的架构设计，分析和发现系统的优化点； 4、负责软件代码的编写、调试及后期维护； 5、解决研发过程中的关键问题和技术难题。 任职资格： 1. 三年以上IOS平台软件开发经验,有多项已上线的成熟应用,有C、C++开发经验优先； 2.熟练掌握Objective-C 语言及思想，熟练掌握Objective-C内存管理机制； 3.熟练掌握swift，掌握autolayout，具有自定义控件的封装能力,有swift开发经验 3.有良好编码风格，要求结构清晰、命名规范、逻辑性强、代码冗余率低，代码注释清晰； 4.熟悉Cocoa Touch，Core Data，Runtime，、精通IOS下的并行开发、内存管理；熟悉iOS事件机制及相关技术开发与应用，熟悉iOS开发平台及框架原理，熟悉iOS系统的主要模块； 5.熟悉常用算法和数据结构，熟悉网络编程HTTP/Socket 通信编程、异步编程技术； 6.熟练运用XCode，Interface Builder等工具； 7.熟悉多种网络通讯协议、SQLite、Core Data数据库、多线程、JSON/XML格式数据的解析等方面的知识 8、具备良好的团队合作精神、较好的沟通能力、高度的责任感，具有较强的抗压能力；</t>
  </si>
  <si>
    <t>红上诚诚（上海）商务信息咨询有限公司</t>
  </si>
  <si>
    <t>大数据平台架构师</t>
  </si>
  <si>
    <t xml:space="preserve">上班地址：嘉定区银翔路昌辉大厦(11号线南翔站）（距离远者慎投）  工作职责:  1. 根据业务需求完成ios客户端架构设计、核心代码编写  职位要求:  1. 对iPhone、iPad应用开发有一定理解，熟悉iOS SDK，Cocoa框架，以及UIKit； 2. 熟练掌握objective-C及C/C++ 编程，熟悉数据算法基础扎实； 3. 对Xcode掌握熟练，包括Interface builder/Instruments； 4. 良好的构架设计能力，熟练应用设计模式； 5. 对swift开发有一定理解及掌握； 6. 熟悉网络通信机制及常用数据传输； 7. 本科及以上学历，计算机相关专业，2年以上iOS开发经验。  </t>
  </si>
  <si>
    <t xml:space="preserve">1、 负责Hadoop大数据平台架构设计和软件技术选型、参与部门技术发展路线的制定和实践，以及大数据相关标准制定等工作； 2、 负责Hadoop/Spark相关组件功能和性能优化设计和实施落地工作； 3、 参与团队技术人才培养，指导产品研发团队成员工作，提升团队研发能力； 4、 研究大数据技术发展动态，研究新型计算框架，并能够提出优化解决方案； 岗位要求： 1、 本科及以上学历，英语四级及以上，具备2年以上大数据相关工作经验； 2、 精通Java语言开发，熟悉Python、Scala或者Go语言之一,熟练掌握Linux操作系统； 3、 精通主流数据（如Oracle、MySQL、PostgreSQL或GP其中一种），熟悉NoSQL和NewSQL数据库； 4、 熟悉Hadoop生态圈的相关组件，深度了解HDFS、HBase、Hive、Spark、YARN、MR等组件，并具备3年以上Hadoop/Spark代码级的调优经验； 5、 具备较强的学习能力和自我管理能力，性格积极乐观，能够在压力环境下工作； </t>
  </si>
  <si>
    <t>中国太平洋保险（集团）股份有限公司</t>
  </si>
  <si>
    <t xml:space="preserve">工作职责： (1)负责软件系统代码的实现，编写代码和开发文档 (2)负责进行系统的功能定义,程序设计 (3)根据设计文档或需求说明完成代码编写、调试、测试与维护 (4)分析并解决软件开发过程中的问题 (5)配合技术经理完成相关任务目标 任职资格： (1)计算机相关专业全日制本科及以上学历； (2)精通iOS平台开发技术，3年以上开发经验，其中2年以上的iOS平台应用开发经验； (3)有扎实的开发功底，熟悉多线程、网络协议、主流本地数据库等； (4)熟悉Objective-C或Swift，对OOP、数据结构有理解，熟悉iOS开发技术，包括UI常用控件、网络、语音视频、多媒体、地图等方面； (5)学习和理解能力强，具有一定的系统分析能力，及独立解决问题的能力 (6)具备良好的团队合作精神和承受压力的能力 (7)拥有金融类产品开发经验者优先。 </t>
  </si>
  <si>
    <t>广州市云科信息技术有限公司</t>
  </si>
  <si>
    <t>2018信息-Docker运维工程师</t>
  </si>
  <si>
    <t>五险一金 专业培训 出国机会</t>
  </si>
  <si>
    <t xml:space="preserve"> 岗位职责： 1.       负责云平台的日常维护工作，进行配置管理、监控、故障诊断以及性能调优； 2.       参与公司级容器云平台的架构设计与开发，负责系统架构和应用架构与云平台整合； 3.   负责Docker容器环境搭建、调试、部署，Docker容器制作； 4.   负责线上业务容器化迁移，制定kubernetes容器平台运维规范； 5.   参与运维自动化脚本开发，积极实现容器运维自动化； 6.   负责服务过程中问题现象和处理方案的收集撰写，形成知识库，并对知识库进行维护更新。  职位要求： 1. 全日制本科学历，有1-2年相关行业工作经验（优质应届生亦考虑），3年相关工作经验者优先； 2. 了解linux、Unix、windows，熟悉基本的操作命令及方法，熟悉常用网络协议，了解常规网络问题诊断； 3. 了解主流IAAS架构，对服务器、存储、网络架构有一定了解，熟悉Docker，K&amp;s/openshift实际运维经验； 4. 熟悉OpenStack和Docker整体架构，具有OpenStack部署运维经验，最好有基于OpenStack5. 开发及Openstack接口调用开发经验 ； 5. 了解Nova/Swift/Quantum/Neutron/Cinder等核心服务的实现； 6. 熟悉Python语言，熟悉Linux系统及虚拟化技术如Xen，KVM，VMware等； 7. 良好的沟通和文档写作能力，较强的分析能力，可独立的参照运维手册解决故障； 8. 有良好的团队意识及服务意识。 </t>
  </si>
  <si>
    <t>职位要求：
1、大专以上学历，1年以上前端开发经验
2、能独立设计美观，符合潮流的Web页面，熟悉移动页面开发
3、熟悉常用页面技术，如HTML5、CSS3、JS、Jquery、DIV+CSS、Json、XML等
4、具有前端框架使用经验，如Bootstrap、Jquery Mobile、Sencha
5、了解后台整合技术优先。  请前来面试的人员带上您的作品。</t>
  </si>
  <si>
    <t>五险一金 补充商业保险 弹性工作 定期体检 年终奖金 绩效奖金 专业培训 员工旅游 带薪年假</t>
  </si>
  <si>
    <t xml:space="preserve">岗位职责： 1、负责配置公司产品的运行环境及安装部署工作； 2、负责项目上要求的各种数据库的安装部署； 3、负责产品后续升级及安装部署的工作，编写操作手册、安装手册等工作； 4、负责公司内部虚拟机的安装部署，分配等； 5、和项目开发团队及其他部门进行沟通协作； 6、负责公司产品的打包，新技术的研究（docker方向）。  职位要求： 1、本科或以上学历，计算机相关专业，3年或以上相关经验优先； 2、熟悉Linux/Unix操作系统系统管理，有centos运维经验者优先； 3、服务器、交换机、路由器设备有基础认识； 4、掌握mysql关系型数据库原理，有数据库维护经验； 5、熟悉shell脚本编程，熟悉使用Shell、Python等脚本语言优先； 6、熟悉Web环境（Tomcat、weblogic，websphere）安装、部署； 7、有一定的数据库基础，熟悉hadoop集群，MysQL、Oracle，能独立安装部署、配置优化、备份恢复和故障诊断； 8、责任感强、有较强的逻辑思维能力、沟通能力。  </t>
  </si>
  <si>
    <t>界面设计师(UI设计）</t>
  </si>
  <si>
    <t xml:space="preserve">前端架构组；岗位职责： 1.负责公共SDK的开发和维护 2.负责App性能调优与组件化相关工作 3.设计技术方案，编写技术文档。 任职要求： 1.本科或以上学历，计算机或相关专业毕业 2.3年或者以上iOS项目开发经验 3.熟练掌握 Objective-C，swift 4.熟练使用 Cocoa Touch 框架及相关技术，熟悉 Hybrid 跨平台技术者优先 5.熟练掌握内存管理，多线程，网络通信等相关知识 6.熟练掌握iOS App开发流程，有项目架构和性能调优经验者优先 7.熟练使用iOS开发常用库，理解原理，有优秀组件封装和项目开源经验者优先 8.具备良好的沟通能力，团队协作能力，学习能力和工作能力，能承受一定的工作压力。有团队管理经验着优先。  </t>
  </si>
  <si>
    <t>一、岗位职责： 1.负责保障公司数据库的稳定运行和持续优化，制定相关系统架构规划、改造方案，提升系统能力； 2.负责数据库的高可用性部署、系统安装、配置管理以及性能调优； 3.负责公司数据安全规划，跟进公司数据的备份与容灾； 4.对数据库运行状况进行监控，及时对故障进行处理，并分析故障原因，记录解决文档； 5.负责评审新上系统基础架构，提出改善意见,组织相关业务领域新技术研究及实施落地工作； 6.配合系统开发团队提供DBA服务. 二、任职要求： 1.精通主流数据库Oracle、Mysql等架构及其特点； 2.掌握Shell/Python等至少一种脚本编写能力，能进行自动化相关内容开发； 3.精准监控公司数据库状态，熟悉数据库的各项技术：包括性能调优、备份恢复、故障诊断等； 4.具备大型网站数据库高并发量设计经验，熟悉数据中心的设计，容量/性能管理； 5.支持公司的数据库备份容灾工作，具有大型数据中心数据安全规划实施经验，了解数据容灾技术与实施方法； 6.具有良好的沟通协调能力以及项目管理经验。</t>
  </si>
  <si>
    <t>1、负责公司Web产品或APP的界面/交互设计工作； 2、制定产品页面的风格和标准； 3、与开发人员沟通，协助完善产品设计与开发； 4、负责公司自身的整体视觉创意及设计； 任职要求： 1、大专科及以上学历； 2、有个性化的设计理念，独立思考，对用户界面/交互设计有深刻理解； 3、懂得常用的设计工具，如PS，AI；4、熟悉网页排版，HTML5 CSS等技术； 5、能完成网站或APP的前期设计工作。</t>
  </si>
  <si>
    <t xml:space="preserve">我们是一个快速发展的移动互联网初创团队，需要志同道合的优秀 iOS 开发工程师加入我们。  在我们的团队，你将参与构建一系列有趣的 App，游走于移动技术开发的最前沿。我们务实，高效，专注，致力于做好产品并坚持为之奋斗。公司虽初创，但核心成员有多年互联网从业经验，期待对我们有认同感的奋斗者加入！  我们在找谁 1. 3年以上 iOS 开发经验；  2. 有独立开发 App 并在 App Store 上线的项目经验；  3. 具备扎实的 Object-C 或 Swift 语言基础，熟悉面向对象编程和常见设计模式；  4. 计算机及相关专业本科以上学历；  5. 加分项：熟悉 JS &amp; CSS &amp; Html 5 等前端技术；  6. 加分项：熟悉 PHP 后端开发；  </t>
  </si>
  <si>
    <t>Automation Engineer (职位编号：000432)</t>
  </si>
  <si>
    <t>卡尔蔡司光学（中国）有限公司</t>
  </si>
  <si>
    <t>石油/化工/矿产/地质 多元化业务集团公司</t>
  </si>
  <si>
    <t>五险一金 补充医疗保险 免费班车 员工旅游 专业培训 绩效奖金 年终奖金 定期体检 免费食宿</t>
  </si>
  <si>
    <t>高级IOS开发工程师 (职位编号：000422)</t>
  </si>
  <si>
    <t>Primary Duties and Responsibilities:
1. Leads large cross functional teams for engineering projects
2. Develop equipment from concept to prototypes until series solution for lens manufacturing focus on system and control.
3. Undertake and drive Technology Qualifications and Validations for both Rx and Mass applications and support Operational Readiness.
4. Identification and communicating the technical requirements,design, build and implement automation solutions. Competence:
1. B.S./B.E. degree or about, in Mechatronics, Automation or related fields.
2. At least 2 years’ experience in Engineering field is desirable.
3. Good at presentation tools. Fundamental knowledge of mechanical design (3D modeling and 2D drafting) with Pro-E, Auto CAD &amp; Solid works.
4. Experience in Automation development:
Experience of design, develop and implement automation solutions;
Good understanding of “smart manufacturing/ intelligent automation” concept;
Technical management and expertise for the design, procurement, fabrication and/or commissioning phases associated;
Knowledge of one of mainstream programming languages (controlling: PLC; programming: C++, VB, Python, etc.) is desirable.
5. Ability to troubleshoot equipment problems and perform complex system tests.
6. Basic project management knowledge, skill in organizing resources and establishing priorities. Project management certification (PMP, IPMA) is a plus.
7. Knowledge of budgeting cost estimating, and fiscal management principles and procedures.
8. Good at summarizing the work and deliver the content in a logic and systematic approach.
9. Strong interpersonal and communication skills and the ability to work effectively with a wide range of constituencies in a diverse community.
10. Good written and verbal communication skills (English &amp; Mandarine).</t>
  </si>
  <si>
    <t>五险一金 专业培训 年终奖金 绩效奖金 弹性工作</t>
  </si>
  <si>
    <t>1.精通Objective-C，并熟悉Swift
2.熟练掌握Xcode, Interface Builder等工具，熟悉面向对象编程和MVC设计模式
3.熟悉IOS操作系统，包括内存管理，任务管理等
4. 熟悉网络通信技术，包括网络协议，数据编码和加密算法
5. 有HTML5开发经验
6.计算机相关专业，3年以上工作经历，具备良好的沟通能力和自我学习能力</t>
  </si>
  <si>
    <t>高级IOS开发（平安城科）</t>
  </si>
  <si>
    <t xml:space="preserve">岗位描述： 1、负责数据挖掘、处理，数据统计分析； 2、从数据中发现规律，为量化分析提供支持； 3、开发量化模型策略； 4、与基金经理合作跟踪优化股票市场量化策略在实盘的表现。  岗位要求: 1、国内外名校本科以上学历（硕士、博士优先），数学、物理、统计、计算机、电子或其他相关理工科专业； 2、熟悉Linux环境下的编程语言，具有较强的编程能力，熟练掌握Matlab， Python，C  中至少一种； 3、一流的概率统计能力，严谨的研究习惯； 4、具备良好的沟通能力； 5、能力优秀者，薪资可议； 6、有过券商或者基金量化投资团队2-3年工作经验优先录取。 </t>
  </si>
  <si>
    <t>职责描述： 负责整个城科上级安排的IOS开发任务 任职要求： 1. 大专5年/本科5年以上； 2. 计算机相关专业； 3. 具备扎实的OC、swift编程能力，熟悉UI，对UIKit framework有清晰的理解，能熟练自定义控件以及动画效果； 4. 熟练掌握TCP、HTTP等网络传输协议，以及数据库、XML、JSON等常用技术； 5. 熟悉iOS以及常用的framework，对iOS系统运行原理、内存管理、对象生命周期等有清晰的认识； 6. 对移动产品有较强的敏感度以及热情； 具有良好的团队合作精神以及积极主动的沟通意识；</t>
  </si>
  <si>
    <t>大IT线-软件开发工程师</t>
  </si>
  <si>
    <t>中国联合网络通信有限公司广州市分公司</t>
  </si>
  <si>
    <t>绩效奖金 交通补贴 餐饮补贴 通讯补贴 免费班车 专业培训 定期体检 年终奖金</t>
  </si>
  <si>
    <t>广州浩动网络科技有限公司</t>
  </si>
  <si>
    <t>岗位职责（后端开发方向）： 1、负责业务系统的架构设计； 2、负责业务系统后台和API的开发与测试； 3、负责业务系统的数据库设计、初级数据分析、基础性能调优； 4、负责开发文档编写。  岗位职责（前端与移动应用开发方向）： 1、负责业务系统的架构设计； 2、负责业务系统前端Web应用、小程序、hybrid手机应用的开发与测试； 3、负责企业内业务App的开发测试工作（IOS、Android） 4、负责开发文档编写。  任职要求： 1.教育程度： 学历：全日制本科及以上。 专业：工科、理科专业，计算机相关或数学类专业优先。  2.知识技能： - 优秀的计算机知识基础，充足的信息安全知识储备； - 良好的沟通能力和团队协作精神； - 熟悉posix开发环境； - 熟练使用git； - （后端）熟悉apache/nginx、postgresql/mysql/oracle，至少熟悉python、java、c#之一； - （前端）熟悉npm/yarn、webpack、babel；掌握ES6；熟悉dart、typescript、objective-c、swift等为加分，熟悉react、flutter为加分； - 熟悉docker、k8s为加分； - 熟悉spark、hive、presto等大数据相关平台为加分； - 良好的编码风格，良好的文档编写能力；  3.其他要求 认同公司理念，热爱本职工作，有高度的事业心和责任感；具备良好的服务精神和保密意识，有一定的亲和力。工作认真细致、纪律性强，有较强的责任心。 工作经验要求：3-5年  工作地点： 广州市</t>
  </si>
  <si>
    <t>周末双休 餐饮补贴 五险一金 节日福利 绩效奖金 带薪年假 年终奖金</t>
  </si>
  <si>
    <t>岗位描述： 1、负责公司多个产品业务线的服务器资源的日常管理，系统测试和生产环境的搭建； 2、系统应用日常部署和监控，及时跟进线上服务状况并处理； 3、完善并维护系统运维自动化，服务中心平台建设，数据备份管理等工作； 4、配合开发搭建和维护数据中心系统环境，并持续改进；  岗位要求： 1、全日制正规大专以上学历，良好的责任心和团队协作精神，勇于承担责任； 2、熟悉linux系统环境和日常维护； 3、熟悉SHELL、python等至少一种脚本语言及其应用； 4、有JAVA WEB，PHP系统部署经验，熟悉Nginx动静分离配置和基于其脚本处理； 5、熟悉常用数据库如MySQL/Redis/MongoDB等数据库的日常管理； 6、具有基于大数据中心的自动化、平台化运维和阿里云服务器管理经验优先； 7、愿意加入创业公司，喜欢创新和挑战；</t>
  </si>
  <si>
    <t>ios中级开发工程师</t>
  </si>
  <si>
    <t>深圳脸谱电子商务有限公司</t>
  </si>
  <si>
    <t>员工活动 福利多多 零食饮料</t>
  </si>
  <si>
    <t>岗位职责： 1、参与iOS相关产品的需求分析，并根据研发资源、时间制定可行的技术研发实施方案； 2、参与iOS相关产品的系统分析，架构设计，模块编码和单元测试，保证开发质量； 3、APP性能及内存调优，对开发的产品和性能有极致的追求； 4、了解Flutter/RN等跨平台开发技术优先  职位要求 1、 有扎实的Objective-C/Swift 语言基础，(熟悉C/C++语言尤佳)； 2、 3年以上iOS开发经验，能独立完成iOS应用开发，(有中大型软件项目开发经历者优先)； 3、 熟悉iOS框架和系统特性，熟悉面向对象编程，理解设计模式，(SwiftRx 优先) 4、 熟悉Xcode及各种开发调试工具的使用，(能利用工具优化开发程序的优先) 5、 具备扎实的数据结构、算法基础，具有良好的网络通信，多线程编程经验，(有函数式编程经验的优先) 6、 掌握Http、TCP/IP、Socket的网络协议，具有网络通信编码经验； 7、 具备良好的编码风格习惯，追求编码的高效性，(熟悉 MVVM 模式的优先)； 8、 学习能力强，强烈的责任心，优秀的沟通能力及团队合作精神，喜欢研究新技术，乐于知识分享。</t>
  </si>
  <si>
    <t>五险一金 全勤奖 周末双休 节日福利</t>
  </si>
  <si>
    <t>岗位职责 1、跟踪业务线产品，理解需求，做测试分析和制定测试计划； 2、根据产品需求能够完成测试用例的编写； 3、主动分析发现项目中存在的风险，使用多种量方法对程序进行多层次测试，完成测试报告的编写； 4、进行缺陷跟踪，提交缺陷报告，并能配合开发人员定位问题； 5、保证被测系统质量，提高测试效率，通过开发和选型完善自动化测试工具；  任职要求： 1、本科以上，3年以上测试工作经验； 2、熟悉PC/web/APP测试方法、有功能测试、性能测试、自动化测试经验； 3、熟悉常用测试工具: 抓包工具、Loadrunner、jmeter、Monkey等； 4、熟悉Python语言，自动化测试脚本编写经验； 5、熟悉linux系统及常用的linux命令； 6、能够独立搭建测试环境，编写测试用例，制定测试计划，编写测试报告； 7、工作态度认真严谨，有较强的表达和沟通能力及文档编辑能力，对细节认真思考，有相当的逻辑能力； 8、对压力测试及性能测试有一定了解者优先，有脚本编写能力优先。</t>
  </si>
  <si>
    <t>深圳市中安信业创业投资有限公司总部</t>
  </si>
  <si>
    <t>工作职责： 1、负责移动产品的功能研发和性能优化，完成高质量编码和测试工作 2、负责客户端相关 SDK 的开发、维护、文档完善。 3、负责移动平台新技术研究、功能扩展、现有开发方法的改进； 4、负责解决研发过程中遇到的关键问题和技术难题； 任职要求： 1、具备2-4年相关工作经验，优秀的数据结构与算法基础，熟练掌握 OC 或 Swift 语言； 2、深刻理解 iOS 内存管理、多线程、底层框架等； 3、熟悉常用网络协议(HTTP,HTTPS,TCP/IP)； 4、熟练使用设计模式进行优化代码结构，不断迭代重构； 5、具备良好的分析解决问题能力，并主动推动项目进展并达成项目目标，良好的文档撰写能力以及    模块封装能力； 6、有hybrid开发模式，尤其是ReactNative混合开发经验者优先。 7、有独立架构设计能力或跨平台开发经验者优先；</t>
  </si>
  <si>
    <t>数据库管理员（深圳）</t>
  </si>
  <si>
    <t>1、研究和设计数据库系统高可用、高性能架构方案，分库分表策略，数据迁移方案； 2、负责公司MySQL Oracle MongoDB数据库的规划、设计和管理 3、负责MySQL Oracle MongoDB数据库的性能优化 4、制定数据库监控策略,备份策略,容灾策略；探查系统潜在的问题和可能的性能瓶颈,并进行优化； 5、 对开发工程师的SQL语句进行审核，SQL优化。 岗位要求： 1、有5年以上 DBA 从业经验； 2、熟悉数据库的运行机制、体系架构和优缺点，了解mysql不同版本间的差异； 3、精通MySQL常用存储引擎的功能和特点； 4、精通SQL语句的调优，存储过程，函数，触发器的编写； 5、精通数据库性能监控、分析和测试，对数据库的优化、存储性能有较深的研究和操作经验； 6、熟悉数据库分库，分表解决方案； 7、熟悉 mongodb/redis/memcached 等非关系存储； 8、熟悉 python/shell/perl 脚本编程； 9、良好的团队协作精神和高度工作热情。</t>
  </si>
  <si>
    <t>1、有扎实的 Objective-C，C/C++基础，熟悉常用算法和数据结构，熟悉TCP/IP协议栈； 2、熟练掌握iOS下网络通信机制，对Socket通信、TCP/IP和HTTP有深刻理解和实际经验；熟悉JSON及XML数据结构及数据解析； 3、精通iOS应用开发框架、熟练进行iOS UI/Framework开发技能、熟练使用iOS SDK、 熟练进行基于数据库的手机应用开发； 4、熟练掌握Swift，Objective-C语言，熟悉面向对象编程设计，熟悉常用的设计模式；  薪酬福利： 1、双休，五险一金，年终奖 2、提供在行业中非常具有竞争力的薪水 3、为员工提供齐全的五险一金 4、员工俱乐部每月组织员工关怀 5、不定期团建 6、每年一至两次旅游</t>
  </si>
  <si>
    <t>数据库ETL开发工程师</t>
  </si>
  <si>
    <t xml:space="preserve">1、针对多种数据来源的数据进行ETL开发，使用的语言为Python和SQL; 2、负责Linux服务器及Mysql数据库的日常运维; 3、负责ETL流程优化及解决ETL过程中的各种问题; 4、根据开发规范和流程完成系统模块的设计、开发和测试，并撰写开发文档.; 5、上级领导安排的其他工作事项.  1、熟悉linux环境和命令；熟悉MYSQL数据库管理及应用； 2、熟练掌握sql，至少掌握一种主流数据库，如oracle,mysql等； 3、熟练使用Python； 4、有运营商BI或大数据业务经验优先； 5、细心，有耐性，具有较强的敬业精神和团队合作精神； 6、具有优秀的沟通协调能力，项目管理和执行能力。 </t>
  </si>
  <si>
    <t>五险一金 员工旅游 交通补贴 通讯补贴 专业培训 绩效奖金 年终奖金 股票期权</t>
  </si>
  <si>
    <t>职责描述：
1. 负责公司iOS客户端APP的开发和维护工作；
2. 参与产品需求研究，根据需求对产品进行相关技术架构设计；
3. 负责产品相关技术文档资料整理，对接方案商，交互接口对接；
任职要求
1. 3年以上iOS应用开发经验，2年以上智能家居方面的项目开发经验；
2. 精通Objective-C语言开发，了解Swift语言，熟练掌握iOS SDK，常用API，及xcode相关开发测试工具的使用；
3. 精通面向对象编程，熟悉常用设计模式，拥有较好程序设计思想；
4. 有良好的数据结构及算法基础功底、具有一定网络编程经验，熟悉基于http、socket的网络编程方法；
5. 深入理解Objective-C 运行机制和内存管理机制；
6. 能处理比较复杂的UI 线程和Block的熟练使用；
7. 具备强烈的进取心和责任感, 极强的学习能力及良好的团队合作精神。</t>
  </si>
  <si>
    <t>清算岗（总行）</t>
  </si>
  <si>
    <t>华商银行</t>
  </si>
  <si>
    <t>岗位职责： 1、负责办理全行同业资金业务清算； 2、负责办理各级营业网点汇款业务； 3、完成办理电子渠道业务清算； 4、负责办理银行卡业务清算； 5、负责资金后台报表编制、同业开销户等工作； 6、完成上级领导交办的其他工作。   任职要求： 1、全日制本科及以上学历，金融、会计、计算机等相关专业； 2、具有2年以上银行相关岗位经验； 3、具有SWIFT 、CNAPS、银联平台等系统操作经验，能熟练使用Excel操作； 4、具备良好的中英文听读写能力，以及较强的工作独立性和团队合作精神； 5、为人正直踏实，工作细致负责。</t>
  </si>
  <si>
    <t>深圳市麦澜创新科技有限公司</t>
  </si>
  <si>
    <t>五险一金 员工旅游 通讯补贴 专业培训 绩效奖金 年终奖金</t>
  </si>
  <si>
    <t>1、根据项目需求，编写自动化测试工具或脚本； 2、 负责产品上位机开发、上下位机联调等； 3、按照测试用例执行测试，及时发现缺陷，并使用工具进行管理缺陷； 4、其他临时性工作。 任职要求： 1、本科及以上学历，计算机、软件、电子信息、通信等相关专业，丰富的上位机设计经验； 2、两年以上windows软件开发经验，包括多线程，线程/进程同步；熟悉C/C++语言，熟悉UDS、VS及QT，熟悉Python、perl脚本语言优先； 3、熟悉并理解软件测试相关理论及测试方法； 4、沟通能力强，能与其它工程师协同配合，有较强的独立工作能力和解决问题的能力； 5、具有汽车行业相关工作经验，熟悉UDS诊断者优先； 6、工作态度端正，对研发设计等具有浓厚的兴趣，有独立展开项目能力。</t>
  </si>
  <si>
    <t>五险一金 员工旅游 弹性工作 绩效奖金 节日福利 带薪年假 年终奖金</t>
  </si>
  <si>
    <t xml:space="preserve">1、参与网站、系统的网页设计、改版和更新；  2、根据公司产品的界面进行设计、编辑、美化等工作；  3、负责手机app和系统内的广告和专题的设计；  任职要求：  1、美术、平面设计等相关专业，专科及以上学历，具有深厚的美术功底和审美修养；  2、熟悉各类平面设计用软件，了解使用办公软件；  3、精通Photoshop/coreldraw/Illustrator等设计软件，对图片渲染和视觉效果有较好认识；  4、具有较高的平面设计表现力和创意能力；  5、掌握HTML5+CSS3相关知识，有良好的学习能力并且热衷于学习；  6、有网站网页设计经验优先考虑； </t>
  </si>
  <si>
    <t>岗位职责： 1. 完成公司商城app迭代开发与优化；
2. 配合其他技术或业务人员进行技术对接；
3. 解决项目中出现的各类BUG；
4. 钻研用户交互式，提升用户体验；
5. 对未来公司业务所需技术进行预研； 任职要求： 1. 3年以上相关经验，视频开发、电商开发经验优先 2. 熟练使用OC，Swift编程
3.  熟悉使用IOS框架
4. 思维逻辑灵活，严谨
5. 熟悉各系统的兼容
6 熟悉各个机型的适配</t>
  </si>
  <si>
    <t>Android ROM开发工程师</t>
  </si>
  <si>
    <t>五险一金 专业培训 绩效奖金 项目奖金 大小周</t>
  </si>
  <si>
    <t xml:space="preserve">岗位职责： 1、负责Android系统的framework层、 ROM的开发和优化，以及系统UI的深度优化定制。 2、负责创新产品的Android系统移植工作； 3、负责研发过程的的重点、难点的技术攻坚。    任职要求： 1、计算机或相关专业本科以上学历；3年及以上Android系统移植开发经验；良好的 java、C/C++编程能力； 2、熟悉Linux下的 Shell或Python/Perl等各类脚本语言/WIndows下的批处理脚本； 3、熟悉Android框架及工作机制、ROM修改以及开发，可按照特定需求修改优化； 4、熟悉linux kernel 、驱动编程、bootloader、电源管理方案； 5、熟悉android hal层的原理和架构，熟悉高通或者mtk芯片方案商对于wifi、ril的 hal层架构和实现优先； 6、熟悉cyanogenmod适配框架和原理，以及cyanogenmod驱动适配研发相关运作机制的 优先考虑； 7、负责Android系统Framework及内核等系统框架层的优化设计及关键模块开发实现及调试定位； 8、熟悉Android常见服务(PowerManagerService,PackageManager,SystemServer,WindowManager等)，熟悉Zygote、JNI、内存管理机制； 9、对android的视频编码和解码熟悉者优先 。 10、工作积极主动，有良好的团队合作意识。 </t>
  </si>
  <si>
    <t>IOS开发工程师(J10122)</t>
  </si>
  <si>
    <t xml:space="preserve">工作职责: 1、根据产品需求，参与iOS平台上客户端软件设计，开发与调试等工作； 2、结合公司产品线需求，参与iOS客户端产品的功能实现； 3、按照项目计划，按时提交高质量的代码，单元测试工作，完成开发任务； 4、协助规范和文档的编写、维护，按照开发流程编写相应模块的设计文档； 5、结合公司产品线战略，学习和研究新的移动互联网技术以及改善产品的用户体验。 任职资格: 1. 一年以上iOS开发经验，本科及以上学历； 2. 可以使用swift语言开发； 3. 对技术有浓厚的兴趣，主动学习新的技术； 4. 能够接受互联网公司的工作节奏和变化； 5. 善于团队合作，能够积极沟通，并有主动为结果负责的精神。 </t>
  </si>
  <si>
    <t>淘宝美工/网店美工/平面设计</t>
  </si>
  <si>
    <t>广州叶子环保科技有限公司</t>
  </si>
  <si>
    <t>高级网络安全工程师</t>
  </si>
  <si>
    <t>国富瑞数据系统有限公司</t>
  </si>
  <si>
    <t>餐饮补贴 年终奖金 带薪年假 专业培训 定期体检 五险一金 员工旅游 弹性工作 通讯补贴 交通补贴</t>
  </si>
  <si>
    <t>岗位职责：  1.       负责数据中心网络安全设备运维 2.       负责网络安全事件的响应工作 3.       负责相关项目实施 4.       负责二线技术支持、远程故障排查   任职资格：  1.       计算机、网络等相关专业本科以上学历 2.       三年以上相关工作经验，其中两年以上信息安全与网络运维和服务支持经猃，独立承担过信息安全方面的规划、实施、运维、服务经猃 3.       熟悉主流网络设备、安全设备、操作系统的安装与调试 4.       熟悉防火墙、VPN、入侵检测、网络攻击、漏洞扫描、系统加固等安全技术 5.      了解国内外主流网络产品、安全产品公司现状及产品特点 6.      了解整体安全防御体系 7.  较强的文档编写能力、表达能力，逻辑思维清晰  8.  持有CISA、CISP, CISSP等资格证书，会简单的shell编程或python编程优先考虑</t>
  </si>
  <si>
    <t>职责描述： 1. 负责公司iOS客户端APP的开发和维护工作； 2. 参与产品需求研究，根据需求对产品进行相关技术架构设计； 3. 负责产品相关技术文档资料整理，对接方案商，交互接口对接；  任职要求 1. 3年以上iOS应用开发经验，2年以上智能家居方面的项目开发经验； 2. 精通Objective-C语言开发，了解Swift语言，熟练掌握iOS SDK，常用API，及xcode相关开发测试工具的使用； 3. 精通面向对象编程，熟悉常用设计模式，拥有较好程序设计思想； 4. 有良好的数据结构及算法基础功底、具有一定网络编程经验，熟悉基于http、socket的网络编程方法； 5. 深入理解Objective-C 运行机制和内存管理机制； 6. 能处理比较复杂的UI 线程和Block的熟练使用； 7. 具备强烈的进取心和责任感, 极强的学习能力及良好的团队合作精神。</t>
  </si>
  <si>
    <t>五险一金 专业培训 员工旅游 绩效奖金 免费工作餐</t>
  </si>
  <si>
    <t>一、岗位职责： 1、负责公司电商平台的店铺装修，页面设计，图片拍摄及处理； 2、2年以上网店装修工作经验，店面整体形象设计更新、商品描述美化、店铺产品图片处理、平面支持等; 3、产品宝贝描述的包装，配合店内其他人员的工作，包括报名活动的展示图片，以及其他工作上的需要; 4、负责网店整体效果的创意、装修，以及配合各个活动的广告宣传设计工作; 5、负责每款商品的设计和美化，包括图片修改和制作、动画、动态广告条等的设计等; 6、严格按照网店设计规范制作，勇于创新，精心创意。  二、任职要求： 1、能熟练使用Photoshop，AI 熟练应用PS AI，会用Dreamweaver，flash等软件; 2、熟悉网店装修，熟悉HTML、JS、CSS等基本操作; 3、美工能力强，具有良好的审美能力和网页整体布局能力，准确把握网站整体风格设计; 4、有扎实的美术功底与色彩感，善于创意，拥有良好的设计感觉和大胆的设计的思想，有独立设计、制作能力。 5、美术、艺术、广告设计等相关专业，能够接受工作压力和挑战，工作态度端正，细致主动，好的服从及奉献精神。</t>
  </si>
  <si>
    <t xml:space="preserve"> 工作职责： 1.    独立完成新需求分析及开发、生产问题处理； 2.    现有银保综合业务系统的e保通App开发与维护； 3.    负责现有系统的技术更新和重构； 4.    调研新技术及技术分享。 岗位要求： 1.    3年以上iOS开发工作经验，热爱iOS开发； 2.    精通Objective-C/C/C++语言，熟悉Swift语言优先，理解面向对象设计的基本原则，熟悉常用的设计模式及算法； 3.    熟练掌握界面布局、SQLite数据库、网络通信协议； 4.    熟悉iPhone下网络通信机制，对Socket、TCP、UDP和HTTP(S)有较深刻的理解和实战经验； 5.    精通Cocoa/UIKit Framework，熟悉CoreAnimation，熟悉iPhone/iPad各个版本之间的差异，并且能够提供 良好的解决方案； 6.    熟悉Appstore上架流程及企业级应用证书管理； 7.    熟练运用iOS控件，精通UI布局； 8.    有混合式开发经验，熟悉Cordova优先； 9.    拥有良好的代码习惯，要求结构清晰，命名规范，逻辑性强，代码冗余率低。</t>
  </si>
  <si>
    <t>深圳市科瑞康实业有限公司</t>
  </si>
  <si>
    <t>IOS</t>
  </si>
  <si>
    <t>五险一金 员工旅游 餐饮补贴 专业培训 绩效奖金 年终奖金 弹性工作 定期体检 周末双休</t>
  </si>
  <si>
    <t>1.在单片机C语言程序设计，尤其是32位ARM芯片的嵌入式系统方面有丰富的经验； 2.掌握一种PC端工具软件（如VC或C#Python等）； 3.熟悉单片机的各种硬件资源，能胜任对UART/SPI/I2C/ADC/DAC/DMA/USB/Flash等外设及接口的底层编程，并能熟练使用GCC工具链； 4.逻辑思维能力较强，英语水平四级或以上； 5.有数学功底或熟悉数字信号处理或有医疗电子仪器行业背景者优先考虑。</t>
  </si>
  <si>
    <t>任职要求 1. 3年以上iOS开发工作经验，热爱iOS开发； 2. 精通Objective-C/C/C++语言，熟悉Swift语言优先，理解面向对象设计的基本原则，熟悉常用的设计模式及算法； 3. 熟练掌握界面布局、SQLite数据库、网络通信协议； 4. 熟悉iPhone下网络通信机制，对Socket、TCP、UDP和HTTP(S)有较深刻的理解和实战经验； 5. 精通Cocoa/UIKit Framework，熟悉CoreAnimation，熟悉iPhone/iPad各个版本之间的差异，并且能够提供 良好的解决方案； 6. 熟悉Appstore上架流程及企业级应用证书管理； 7. 熟练运用iOS控件，精通UI布局； 8. 有混合式开发经验，熟悉Cordova优先； 9. 拥有良好的代码习惯，要求结构清晰，命名规范，逻辑性强，代码冗余率低。  工作职责 1. 独立完成新需求分析及开发、生产问题处理； 2. 现有银保综合业务系统的e保通App开发与维护； 3. 负责现有系统的技术更新和重构； 4. 调研新技术及技术分享。  备注：此岗位是外包性质，需要在客户方驻场上班。</t>
  </si>
  <si>
    <t>高级IOS工程师 (MJ000405)</t>
  </si>
  <si>
    <t>岗位职责: 1、负责识货iOS客户端相关模块的设计与开发； 2、完成一些复杂效互的UI，持续改进产品与优化用户体验； 3、处理业务相关的bug，完成单独模块设计，适时适宜的对业务进行架构优化； 4、按既定的工作流程，与其他团队同事有效合作，快速解决问题；  任职资格： 1、本科及以上学历，4年以上iOS平台开发经验，如果觉得能力特别符合可适当放宽； 2、熟悉iOS系统架构及应用开发,能熟练阅读英文文档； 3、熟悉ObjectiveC, Swift ，熟悉Cocoa设计模式，深入理解MVC MVVM等； 4、有强烈的责任心和团队精神，善于沟通和合作； 5、有融云，环信做开发经验，高德百度地图开发经验，支付开发经验，优先</t>
  </si>
  <si>
    <t>说明：非有过电商粉丝管理项目经验的勿投，有过天猫补单系统开发人员优先。 1、负责公司核心系统及框架的设计，开发，维护，具备独立实现能力； 2、负责搭建系统开发、生产环境，完成项目开发工作；? 3、维护和升级现有系统服务,?快速定位并修复系统缺陷； 4、相关文档的编写。 任职要求： 1、两年以上后台开发工作经验； 2、精通Python后台开发语言； 3、熟练使用Python和web框架Django/Flask；? 4、熟悉Linux平台环境的开发，掌握Linux常用命令；? 5、能熟练应用Github中的任一种进行团队协作开发； 6、有较强的编码和调试能力，并具有良好、规范的编程习惯和文档编写习惯。 7、有过类似，艾客，神达，客运聚微信公众号粉丝管理系统经验的优先，</t>
  </si>
  <si>
    <t>快宝（上海）网络技术有限公司</t>
  </si>
  <si>
    <t>前端开发工程师（司法产品组）</t>
  </si>
  <si>
    <t xml:space="preserve">加入快速成长中的创业公司，参与开发行业领先应用，打造亿万人使用的优质产品，成为推动行业变革的一份子。  主要岗位职责： 1.独立负责完成IOS移动终端平台相关应用软件开发； 2.负责公司现有IOS移动终端应用软件升级； 3.负责应用软件的维护和升级； 4.负责软件项目的功能模块设计及相关过程文档的编写；  任职要求： 1.熟悉C，数据结构，算法等基础知识。 2.英语4级或4级以上。 3.参与过成熟应用的开发。 4.有良好的代码风格。 5.对iOS各个框架都要有了解，没有短板：UIKit，Foundation，CoreImage，CoreData，CoreAnimation，AVFoundation，CoreGraphics，Audio，Map等。 6.对感兴趣的苹果的底层框架有过深入了解。 7.对感兴趣的第三方框架深入了解，仔细阅读过源码。 8.有一定的Swift编程经验优先考虑。 9.有开源项目的优先考虑。 10.熟悉react native的优先考虑。 11.对服务端技术有了解的优先考虑。 12.熟悉python等脚本语言的优先考虑。 13.有做过OpenCV的优先考虑。 </t>
  </si>
  <si>
    <t>杭州非鱼文化传媒有限公司</t>
  </si>
  <si>
    <t>五险一金 年终奖金 定期体检 下午茶 零食 午餐晚餐</t>
  </si>
  <si>
    <t>1. 负责Unity3D引擎的调优以及扩展开发； 2. 负责游戏客户端模块的设计和开发； 3. 负责游戏客户端相关逻辑开发。 岗位要求： 1. 大专及以上学历，计算机相关专业，1-2年经验； 2. 对Unity3D引擎架构设计有深刻理解，对性能优化，资源管理优化有一定成熟经验。 3.扎实的语言基础，熟悉c#；有c/c++，lua，python等使用经验优先。 4.对常用的工具熟悉了解，比如熟悉uGUI/ ngui /dotween 工作时间和福利： 1、上班时间：9:30―18:30；午休时间：12:00―13:30； 2、公司提供完善的休假制度，按法定节假日休息，工作满一年即可享受带薪年假； 3、公司为员工入职即购买五险一金； 4、公司提供丰富午餐和晚餐； 5、体检：入职满一年后，公司免费年度体检；（未满一年的员工和家属可同时享受优惠体检价格） 6、团建：公司为员工提供每月团建费用； 7、下午茶：每周丰盛下午茶； 8、传统节日：传统节日发放定制爱心礼物； 9、员工生日会：定期安排员工生日会，为员工准备特殊生日礼物； 10、旅游：公司每年至少准备一次旅游（建议办好护照，说不定来一个说走就走的旅行呢~）； 11、年终福利：年底发放双薪；入职不满一年看表现给予部分；并且根据个人表现，公司流水情况发放项目奖金。 4. 有扎实的图形学基础，熟悉数据结构和算法，有良好的数学基础，了解常用的设计模式 5. 热爱游戏，对各种编辑器有相关的经验者优先； 6. 善于创新、思维敏捷、精力充沛，沟通能力强，具备较强的团队合作精神并能够承受较大工作压力。</t>
  </si>
  <si>
    <t>iOS开发工程师（DYJS008）</t>
  </si>
  <si>
    <t>上海道也信息科技有限公司</t>
  </si>
  <si>
    <t>五险一金 员工旅游 年终奖金 弹性工作 定期体检 节日福利 带薪年假</t>
  </si>
  <si>
    <t>岗位职责： 1. 负责基于iOS平台App的设计以及开发 2. 架构、重构、持续集成开发公司App项目 职位要求： 1. 扎实的 Objective-C、Swift 编码能力，精通 Delegate、Block 等。 2. 熟悉App的UI设计，熟练掌握 UIKit.framwwork 中各中UI组件，能够自定义并使用自定义UI控件。 3. 熟悉iOS系统运行机制，对内存管理，对象生命周期，有清晰认识。 4. 熟练掌握 TCP HTTP 等网络通讯协议，CoreData、SQLite等数据存储技术。 5. 有良好的设计架构能力，熟悉设计模式。 6. 对 C/C++、Shell 有基本了解，熟悉 SVN、Git 等版本控制系统。 加分项： 1. 对 Weex、React Native、Flutter 等有一定了解（精通者更优） 2. 对互联网金融、银联、网联、等有一定了解</t>
  </si>
  <si>
    <t>数据分析经理</t>
  </si>
  <si>
    <t>NOME-广州诺米品牌管理有限公司</t>
  </si>
  <si>
    <t>五险一金 员工旅游 交通补贴 专业培训 绩效奖金 年终奖金</t>
  </si>
  <si>
    <t>【岗位职责】 负责根据产品需求完成产品的前端技术方案设计、开发、测试和维护，并撰写相应的技术文档。  【任职要求】 1、全日制本科及以上学历，计算机软件相关专业,1年以上前端开发实际工作经验； 2、对前端布局、色彩搭配、人机交互有一定的认识，熟悉HTML5、CSS3、jQuery、TypeScript等常用前端技术； 3、熟悉Websocket、HTTP等常用网络通信协议； 4、熟悉Angular、Vue等主流框架中的一种或多种； 5、服从安排，有上进心，工作认真主动，善于沟通与协作，乐于学习和分享。  【公司福利】 1、六险一金：公司为每个员工购买六险一金（养老、医疗、工伤、失业、生育、重疾保险，公积金）。 2、节日祝福：女王节、端午节、中秋节、春节等礼品一样不落，还有生日party哦~ 3、业余活动：不定期举办聚餐、烧烤、羽毛球、爬山等业余活动，撑你肚皮，练你筋骨，哈哈~ 4、旅游年会：全员参与的年终旅游和总结表彰大会，让你享受一年收获的喜悦！ 5、假期福利：国家法定节日假期和福利假期一个不落，还有5-15天带薪年假哦。。。 6、技能培训：公司不定期举行心态礼仪、职业技能、技术知识等各类培训，助您在职场上快速成长fly~fly~fly~ 7、交通便利：方圆100米内有地铁站（华师站E口）、公交站（华师大后门站）等，跑断腿的十一路车？不存在的! 8、氛围良好：办公氛围轻松良好，一帮20出头的GG、MM就是你最好的工作伙伴，嬉笑怒骂，工作棒棒，求夸夸~ ------------------------------------------------------------------  趁年轻，一起闯！ 年轻的我们期待专业的您！</t>
  </si>
  <si>
    <t>餐饮补贴 定期体检 专业培训 绩效奖金 年终奖金 节日福利 全勤奖 工龄奖</t>
  </si>
  <si>
    <t xml:space="preserve"> 岗位职责： 1、 开发、维护和优化商品相关数据分析平台及系统，梳理系统主数据定义及维度，逐步实现商品分析管理信息化和可视化 2、 深入了解公司业务,挖掘业务问题和痛点、为部门运营决策、产品规划、市场战略提供数据支持.辅助制定运营策略,提升运营效率 3、整理分析营销运营指标，量化指标，搭建多维数据，分析用户来源、行为路径、转化率等运营核心数据，挖掘数据之间的内在关系、背后的市场方向、规律、短板，为业务决策提供依据； 4、 结合消费者需求变化、行业发展趋势，提交商品专题分析报告，为销售预测、商品规划提供数据支持 5、  通过店铺盈亏情况汇总及分析，找出提升的机会点，确认公司各门店经营方向 任职要求: 1、逻辑思维清晰，对新事物接受能力强。 2、有服装商品运营、企划管理工作经验优先。 3、对数据敏感、逻辑能力强,有敏锐的数据洞察力，能建立基础数据模型。 4、对MYSQL数据库了解，并能使用。 5、懂得使用Python进行数据分析。 6、请准备好案例 </t>
  </si>
  <si>
    <t>韦博总部iOS开发工程师</t>
  </si>
  <si>
    <t>韦博教育集团总部</t>
  </si>
  <si>
    <t>五险一金 餐饮补贴 绩效奖金 专业培训 免费英文培训</t>
  </si>
  <si>
    <t>工作职责： 1、根据产品功能需求设计及开发进度计划进行需求分析，研讨技术实现方案； 2、高质量完成编码工作，确保代码和架构的质量，具有高可维护性； 3、根据开发过程中的体验对产品进行技术评估，提出改进建议； 4、改善测试中发现的问题，提升用户使用体验； 5、根据产品需求，主导iOS应用开发和不断优化，以及版本管理。  任职要求： 1、大专以上学历，计算机相关专业毕业； 2、3年以上iOS开发工作经验； 3、有扎实的Swift /Object-C语言基础，深入理解面向对象的设计模式； 4、熟悉iOS开发技术和各iOS版本特点，能熟练使用iOS开发及测试工具； 5、精通iOS各种常用UI组件，熟悉APNs，SQLite等模块； 6、熟练使用Xcode和Instruments进行调试、测试； 7、良好的编码风格，能把良好的设计理念，思想落实到项目实践中； 8、有良好的团队合作意识和快速学习能力。</t>
  </si>
  <si>
    <t>人工智能开发经理</t>
  </si>
  <si>
    <t>东方嘉盛集团</t>
  </si>
  <si>
    <t>APP技术主管</t>
  </si>
  <si>
    <t>1、从事人工智能领域前沿算法的研发，技术驱动，探索人工智能的创新应用； 2、组织RPA系统的开发； 3、构建人工智能平台。  职位要求：
1、 毕业于985或海外理工科院校，硕士及以上学历，机器学习，深度学习，数学，计算机相关专业； 2、扎实的编程技能，熟悉Python、C#、Java等至少一种编程语言； 3、对深度学习理论有深刻理解，掌握caffe/tensorflow/keras/torch等至少一种开源深度学习框架； 4、对深度学习、自然语言处理、搜索/推荐算法、图像识别、统计机器学习等至少一个领域有深入研究或工作经验； 5、有参与RPA产品开发或实施经验者优先； 6、具备较强的数学功底，熟悉目标检测、目标识别等计算机视觉基本算法的优先； 7、流利的英语阅读、写作及口语交流能力； 8、有海外留学或工作背景优先。</t>
  </si>
  <si>
    <t>尚标知识产权集团</t>
  </si>
  <si>
    <t>五险一金 股票期权 年终奖金 绩效奖金 出国机会 专业培训 员工旅游</t>
  </si>
  <si>
    <t>1、负责相关APP开发团队研发管理、 根据项目要求制定开发方案； 2、按照项目计划、按时提交高质量代码、完成开发任务、 解决项目实施过程中出现的技术问题； 3、完成软件代码的详细设计、编写、集成； 4、给小组其他成员进行技术培训； 5、对所开发的产品进行版本更新及维护、以满足业务运营要求； 6、指导初中级人员开展工作。 任职要求： 1、3年及以上Android/iOS实际项目开发经验； 2、精通Android开发平台及框架原理，精通c语，或者 精通objective-C/ swift语言； 3、对数据结构、基本算法熟练掌握，并具备基本的算法设计能力； 4、有规范的编程习惯与文档编写能力，积极配合公司各项规范化建设工作； 5、具备较好的学习能力、问题分析能力，可以独立调试解决问题； 6、良好的沟通协调能力和团队合作意识，能够主动总结和分享自己的开发经验； 7、工作踏实，态度积极，能够承受工作压力，能适应严格项目管理。</t>
  </si>
  <si>
    <t>东莞市骏智机电科技有限公司</t>
  </si>
  <si>
    <t>深圳骏迷软件有限公司是骏智旗下子公司。 深圳骏迷软件有限公司是国内应用人工智能技术附能升级传统行业的先锋高新科技创业公司，主要涉及计算机视觉，人工智能，深度学习领域，通过AI助力产业升级。团队由华为工作10年技术专家领衔，成员主要来自于南洋理工大学，清华大学，英国南安普敦大学，澳大利亚伍伦佐大学，华中科技大学，同济大学，哈尔滨工业大学等学府。  深度学习算法工程师 【岗位职责】 1、负责计算机视觉和深度学习基本算法的开发与性能提升，涉及的问题包括但不限于：分类、分割、检测和图像处理等； 2、推动计算机视觉算法和深度学习在众多实际应用领域的性能优化和落地； 3、关注业界前沿的算法，将前沿算法转化到具有实际商用价值的人工智能视觉产品之中。  【任职要求】 1、熟悉图像算法，熟悉opencv，熟悉Linux平台，对机器学习、深度学习有较深理解和应用，能独立开展研发工作； 2、优秀的分析问题和解决问题的能力，对解决具有挑战性的问题充满激情，具有较好的团队合作精神，具有较强的主动性； 3、较强的算法实现能力，熟练掌握 C/C++ 编程，熟悉Python/ Shell/Matlab 编程；  4、加分项：曾在***会议/期刊发表过文章，或有开源共享贡献，或在相关比赛中成绩名列前茅，或来自业内知名实验室。  QT软件工程师</t>
  </si>
  <si>
    <t>web前端/前端工程师/前端</t>
  </si>
  <si>
    <t>上海视天科技有限公司</t>
  </si>
  <si>
    <t>网络推广/竞价</t>
  </si>
  <si>
    <t>爱尔眼科医院</t>
  </si>
  <si>
    <t>五险一金 专业培训 弹性工作 定期体检</t>
  </si>
  <si>
    <t xml:space="preserve"> 工作职责: 1.负责公司产品的Web前端，HybridAPP前端的开发工作 2.与UI设计师，交互设计师，产品经理一起实现产品在交互方面的开发需求，确保产品具有优质的用户体验 3.参与研究，设计和实现JS和HTML5的跨平台应用，掌握前端应用的发展潮流 4.使用React/Weex开发跨平台应用. 岗位要求: 对以下任何三项有自己的心得或者感悟，欢迎简历来砸。 1.熟练掌握前端基础:HTML5/CSS3/ES5/ES6 2.熟练掌握前端常用工具/框架,一种或多种如:React.js/Angular.js/Vue.js/Webpack/Weex等。 3.熟练掌握常用的Node.js 工具/框架，如:expres s.js/koa.js/PM2/Bluebird.js/Memcached等。 4.熟练掌握常用数据库一种或多种，如:MongoDB/MySQL/PostgreSQL/Redis/Memcached等。 5. 有有其他前段源开发经验，一种或多种，如:Objective-C/Java/Swift等。 6.有较强的沟通能力和团队协作能力，乐于分享，三年以上经验。 </t>
  </si>
  <si>
    <t xml:space="preserve">工作内容：  1、负责平台技术规划，以确保符合平台产品规划路径。 2、负责平台总体架构设计，以确保平台运行符合产品要求。 3、负责平台系统运行的速度，数据的准确，安全的优化，以确保符合最好的用户体验。 4、负责平台软件开发跟踪，以确保软件开发符合平台架构技术要求。 5、解决数据量增加之后的系统的疑难问题和平台开发过程中的疑难问题，以确保平台可扩展性与持续增长性。 6、关注前沿技术，以确保公司的技术领先 7、负责培养优秀的开发人员，保证技术人才梯队合理 8、领导安排的其他工作 岗位要求：  1、有成功的PB（暂时一千万，几亿索引）级数据平台架构，系统架构，主导开发经验 （优秀的数据采集，数据清洗，搜索引擎，智能推荐，深度学习算法技术）
2、精通PHP，Java,Python,至少一种语言，熟悉hadoop分布式大数据平台架构及其他大数据平台架构。 3、很强的项目管理开发经验。 4、很强的宏观架构能力 5、良好的逻辑思考能力与沟通表达能力。  </t>
  </si>
  <si>
    <t>五险一金 员工旅游 年终奖金 餐饮补贴 带薪年假</t>
  </si>
  <si>
    <t>岗位职责： 1、制定执行SEM推广计划及SEO搜索引擎优化并对其效果进行监控优化； 2、负责网站的百度（凤巢）后台的管理和数据统计工作； 3、负责推广计划维护，关键词提炼，标题，网页描述及URL指向网页文章的撰写工作； 4、实时关注广告效果报告，根据相应的搜索引擎、同行竞价排名进行实时调价； 5、对竞价关键词进行整理和数据分析，进行有效评估，并及时调整竞价推广策略；  入职要求： 1、大专以上学历，计算机或电子商务相关专业毕业，有相关工作经验2年以上; 2、了解baidu等搜索引擎Spider的工作原理，熟悉这些搜索引擎的运用； 3、排名机制和优化原则；熟悉Dreamweaver, html, css； 4、有丰富的网络营销及SEO实战经验 5、具备超强的敬业精神，并勇于承担挑战 6、 熟悉竞价排名、搜索引擎优化等方式； 7、 优秀的网络推广策划能力，熟悉论坛、微博、社区、软文等网络推广媒介的运用 8、具备良好的理解力、执行力、沟通能力以及团队协作力。</t>
  </si>
  <si>
    <t>IT总监/技术负责人</t>
  </si>
  <si>
    <t>名筑科技信息有限公司</t>
  </si>
  <si>
    <t>五险一金 餐饮补贴 绩效奖金 年终奖金 出国机会 员工旅游 股票期权</t>
  </si>
  <si>
    <t xml:space="preserve">  岗位职责：  1. 主导技术难题攻关，持续提升核心系统在高并发、海量请求数下的高处理性能，解决各类潜在系统技术风险加固系统，保证系统的安全、稳定、快速运行；  2. 主导重大项目的架构设计和核心模块设计；  3. 核心功能的架构与代码模板编写，开发与维护系统公用核心模块；  4. 审核开发人员的系统设计和代码质量，书写技术文档和制定开发规范；  5. 系统性能优化，安全加固，保证系统的安全、稳定、快速运行；  6. 负责指导和培训开发工程师。  任职资格：  1.本科及以上学历，计算机相关专业。具有5年以上项目开发经验、3年以上团队管理经验，具有深厚的研发技术功底；  2.具有扎实的Java 语言基础，熟悉C#、Python、Go 等一种或多种语言；  3.熟悉JVM虚拟机，TOMCAT容器内部机制，并且有二者性能调优经验；  4.熟悉spring底层原理（深度）；  5.熟悉主流前端技术，熟悉Jquery,了解vue、react、angular、three.js 等一种或多种；  6.熟练使用linux服务器；  7.熟练使用数据库，具有数据库索引优化、查询优化和存储优化经验，数据缓存技术；  8.了解Cordova、DCloud、APICloud等混合app开发；  9.较强的组织管理能力、良好的人际关系协调和沟通能力、做事认真、有责任心。  </t>
  </si>
  <si>
    <t>IOS软件开发工程师</t>
  </si>
  <si>
    <t>员工旅游 五险一金 弹性工作 定期体检</t>
  </si>
  <si>
    <t>1.负责公司SaaS产品APP的开发，包括底层架构和通用组件，以及性能优化； 2.推动APP、H5和微信小程序的技术互通、复用，持续不断的学习新技术，并推动新技术的应用。  任职要求： 1.大专及以上，3年以上IOS开发经验； 2.熟练使用Objective-C/swift语言，熟悉Objective-C运行时机制，线程，RunLoop机制； 3.有良好的数据结构及算法基础功底、深入理解内存管理、熟悉多线程编程和网络编程； 4.对Socket通信，TCP/IP 和HTTP有深刻理解和经验； 5.熟悉常用的手机软件调试方法和技巧； 6.熟悉App与H5之间的通讯，了解 RN, WEEX, Flutter的区别，有实际经验者优先； 7.能够分析APP性能，并对APP进行调优； 8.熟悉常用的设计模式，有大型终端软件架构能力，有上线产品者优先。</t>
  </si>
  <si>
    <t>深圳市前海德富黄金珠宝有限公司</t>
  </si>
  <si>
    <t>五险一金 绩效奖金 员工旅游 餐饮补贴 通讯补贴 专业培训 年终奖金 定期体检</t>
  </si>
  <si>
    <t>岗位职责: 1、负责IOS移动端APP的设计、开发、维护； 2、负责核心模块开发，技术难点攻关； 3、参与项目的产品设计、分析、研发 4、负责移动端的接口开发、架构设计 5、参与产品需求、技术开发疑义澄清，推动问题解决。  岗位要求: 1、本科及以上学历，2年以上 iOS 软件开发经验，须参与或独立进行过一次完整的产品开发及上线； 2、精通 Objective-C，良好的C、C++功底，深刻理解不同版本的iOS平台特性，熟悉iOS平台UI设计开发 3、精通iOS及在Xcode下的相关开发、调试、优化工具，熟悉coredata或sqlite， 精通HTTP通信、socket编程； 4、具备良好的算法和数据结构基础，在项目或产品中有很好的设计实践，对终端产品的UI/UE有独到的见解与认识，追求良好的用户体验 5、具有金融行业APP开发经验者优先，熟悉新语言Swift者优先。 6、拥有应用开发稳定、追求品质的意识理念。对程序架构设计以及性能优化有较深刻的理解； 7、擅长分析研究问题,对新事物敏感,喜欢探索,有较强的创新意识与责任感，具备快速的解决遇到的各种技术难题能力，能独立承担模块开发任务和有任务进度把控能力；</t>
  </si>
  <si>
    <t>售后运维工程师</t>
  </si>
  <si>
    <t>深圳市索为资讯科技有限公司</t>
  </si>
  <si>
    <t>五险一金 员工旅游 年终奖金 周未双休 法定年假</t>
  </si>
  <si>
    <t>岗位职责： 熟练掌握产品架构、功能、系统运维； 保障项目实施：包括产品安装部署、数据处理以及分析、产品使用培训； 保障项目进展：协助项目经理把控项目，完成入场准备、阶段性汇报、问题记录及反馈、项目验收等工作； 负责客户沟通：收集和整理客户提交的问题和需求，并及时反馈； 保障项目维护、客户回访，做好客户的档案和管理工作，听取和记录客户提出的建议、意见和投诉，并及时反馈。 任职要求： 计算机相关专业，专科及以上学历； 熟悉 Linux 操作系统，以及 Linux 常用命令，2年以上系统运维工作经验（大型互联网企业背景优先）； 具备 Shell 开发能力（Python开发优先）； 熟悉大数据开源软件 zookeeper、kafka、elasticsearch、flume 等（有 ELK 经验优先）； 良好的客户服务意识，良好的抗压能力，适应外出、出差等工作； 具有吃苦耐劳、积极进取、持续创新能力，有良好的沟通能力，具有团队合作精神。</t>
  </si>
  <si>
    <t>1. 负责公司xx产品的iOS端研发； 2. 和产品经理协作，根据产品需求进行iOS产品的开发，高质量实现业务逻辑； 3. 参与应用架构设计、开发、性能优化等工作； 4. 持续不断的改进用户体验，负责相关新技术新架构的研究和实现。 *任职要求**  1. 有扎实的Objective-C &amp; Swift基础，丰富的UI开发经验； 2. 熟悉 CocoaTouch 框架中常用接口调用，对 CoreAnimation/CoreFoundation等Framework 有深入了解； 3. 熟练掌握 NSURLConnection、AFNetworking 等网络交互； 4. 熟悉常用的设计模式、接口封装、模型创建等，具有良好的编程习惯； 5. 有独立开发上线经验，喜欢钻研，乐于尝试新技术，不断拓展个人技术栈；  6. 自我驱动，勤奋而善于思考，愿意不断挑战和提升自己，公司业务发展很快，我们不希望你掉队；</t>
  </si>
  <si>
    <t>MySQL数据库工程师/ MySQL DBA</t>
  </si>
  <si>
    <t>初米网络科技（上海）有限公司</t>
  </si>
  <si>
    <t>ios移动开发工程师</t>
  </si>
  <si>
    <t>五险一金 绩效奖金 年终奖金 员工旅游 定期体检 弹性工作</t>
  </si>
  <si>
    <t>1、 负责数据库（Mysql）设计、开发与部署； 2、 数据库日常运维、监控、灾备及恢复、故障处理，及数据库性能调优； 3、 编写、管理数据库开发规范化文档； 4、 参与项目实施，根据项目需要完成数据相关工作； 5、 向开发工程师提供数据库技术支持，并对SQL语句进行审核和优化，定期进行培训； 【任职要求】： 1、 计算机本科以上学历，二年以上数据库管理经验； 2、 熟悉数据库开发流程，包括数据库设计、性能优化、上线部署、运维监控、灾难恢复等； 3、 精通SQL语言、存储过程、触发器等，良好的SQL调优能力； 4、 熟悉MySQL主从/集群模式，运行机制和体系架构，高并发量下的设计经验； 5、 熟悉数据库核心参数的设置和调整，熟悉Mysql的分布式事物机制； 6、 熟悉Linux操作系统，熟悉shell/perl/python等语言中的一种； 7、 良好的逻辑思维能力和沟通能力，能够与客户、开发人员等高效交流； 8、 工作责任心强，主动性好，工作认真细致，勤于思考学习能力强，良好的团队意识及执行力；</t>
  </si>
  <si>
    <t>五险一金 员工旅游 年终奖金 做五休二 节日福利 带薪年假 团队聚餐 团队拓展 生日礼金 部门奖金</t>
  </si>
  <si>
    <t xml:space="preserve">职位要求: 1、参与公司iOS客户端的产品的架构规划设计； 2、负责基于iOS系统的应用程序开发测试； 3、配合美术及策划人员能够优化iOS客户端的用户操作体验。  任职要求： 1. 计算机及相关专业毕业，大学本科学历工作一年以上； 2. 熟悉C/Objective-C/Swift，IOS开发平台及框架原理； 3. 熟悉iOS SDK中的UI、网络、XML/JSON解析等开发技巧； 4. 熟悉IOS移动终端特性、开发特点，有良好的分析问题和解决问题的能力； 5. 有较强的学习能力及逻辑思维能力，良好的沟通能力和团队合作精神。 </t>
  </si>
  <si>
    <t>上海滋己信息科技有限公司</t>
  </si>
  <si>
    <t>微信开发工程师</t>
  </si>
  <si>
    <t>1. 根据公司要求独立完成iOS客户端的设计/开发/维护； 2. 参与制定程序设计/框架及功能优化 3. 深入发掘业务需求，独当一面，包括需求分析/架构设计和代码实现；  岗位要求： 1. iOS 研发3年以上经验，有完整应用开发经验， 熟悉IOS客户端相关技术开发、框架研究使用； 2. 具备扎实的Java Script， Object-C ， Swift 语言基础，熟悉面向对象编程和常见设计模式； 3. 熟悉Http、TCP/IP等通讯协议； 4. .已有应用在苹果App Store上线者优先， 有全栈开发经验者优先。</t>
  </si>
  <si>
    <t>上海联衡生物科技有限公司</t>
  </si>
  <si>
    <t xml:space="preserve"> 1.负责独立完成针对微信公众服务号的各类型项目开发设计 ； 2.负责微信二次开发应用产品的设计、实现、测试及功能维护； 3. 负责微信公众平台所需要的接口和数据管理，API数据接口开发工作 4.能够独立完成详细设计及编码、进行代码审查 ； 5.负责服务器端和客户端软件的设计、开发和维护；  任职资格： 1.熟悉微信公众平台开发流程； 2.具有Web前端开发经验，掌握HTML（DIV+CSS）、Html5/CSS3、Ajax、React等技术； 3.熟悉MySQL数据库操作，熟练掌握 Java、Python、Nodejs、PHP语言的其中一种或多种，熟悉HTTP协议； 4.对微信公众平台上微网站、微应用和小程序开发有较深的理解与应用； 5.有实际的针对微信接口编程经验，2年及以上微信公众号开发经验者优先。  薪酬结构：基本工资+绩效工资+各项补贴+奖金（至少13薪以上）；（详细可面试了解） 团队福利：节日慰问、生日祝福、工作餐、全额缴纳五险一金、年会、聚餐等； 工作时间：9:30-17:30，中午12：00-13：00午休，享受国家法定节假日。 赶快加入我们吧！  </t>
  </si>
  <si>
    <t>资深IOS程序员</t>
  </si>
  <si>
    <t>唯凯国际物流股份有限公司</t>
  </si>
  <si>
    <t>五险一金 带薪年假 专业培训 绩效奖金</t>
  </si>
  <si>
    <t xml:space="preserve">唯凯国际物流股份有限公司 全国空运前10强企业 一级国际货代 2003年成立，国内有15家分公司。现研发中心招聘：  IOS资深程序员 ： 1名， 工作地点：上海浦东机场 （提供班车） 职位要求： 1、本科及以上学历，计算机、软件工程相关专业优先，35周岁以内； 2、有3年及以上开发经验，必须具备swift 开发语言的开发经验； 熟悉Android开发技术； 3、思路清晰表达良好，能与技术团队沟通顺畅，良好团队精神。 4、精通swift技术； 5、熟悉自定义控件开发，掌握MVC,MVP开发模式； 6、熟悉IOS动画，APNS，多线程，本地存储，网络优化等常用开发技能； 7、熟悉Alamafire网络请求，Realm数据库； 8、熟悉App store上线流程； 9、能掌握Android开发技术优先考虑。  工作职责/说明： 1、负责Iphone\ipad 客户端的项目设计，研发及维护； 2、对终端产品UI有独到的见解和认识； 3、带领团队进行项目管理，研发及部署； 4、研发负责人交付的相关开发工作。 简历注明：Swift开发经验年限、当前薪资、希望期望、可到职周期。 工作地点：上海浦东机场物流大道，近晨阳路 ，提供班车 薪资福利：依个人开发技术年度、成熟度综合评定；缴纳上海五险一金。 </t>
  </si>
  <si>
    <t>软件项目实施经理</t>
  </si>
  <si>
    <t>北京数字政通科技股份有限公司</t>
  </si>
  <si>
    <t>五险一金 交通补贴 餐饮补贴 年终奖金 股票期权 定期体检</t>
  </si>
  <si>
    <t xml:space="preserve">岗位职责： ◆ 负责组织现场实施、沟通及管理工作； ◆ 负责对客户需求进行分析，制定项目实施计划，组织客户培训和项目技术验收工作； ◆ 负责项目的维护管理工作； ◆ 公司内部跨部门协同协作，完成公司领导交办的相应工作。  任职要求： ◆ 本科学历（含）以上； ◆ 熟悉oracle、SQL server等数据库的部署和应用； ◆ 熟悉java或python，了解etl, 有Linux操作系统使用经验者优先； ◆ 熟悉计算机硬件、网络、操作系统等基本软硬件环境； ◆ 熟悉地理信息系统； ◆ 具备良好的资源协调能力，团队管理能力，熟悉IT项目管理流程和规范； ◆ 具备规划、国土行业软件实施3年以上工作经验，规划行业实施经验优先，具备较强的抗压能力。  </t>
  </si>
  <si>
    <t>杉付通数据科技有限公司</t>
  </si>
  <si>
    <t xml:space="preserve">岗位职责： 1、负责iOS客户端功能设计开发以及迭代维护； 2、参与客户端需求评审以及实现相应需求； 3、负责iOS客户端技术优化调研实现等。 职位要求： 1、熟练使用Objective-C，对Swift 有所了解； 2、iOS开发经验丰富，并独立或作为项目负责人完成过项目开发； 3、理解Objective-C Runtime运行机制和内存管理机制； 4、开发中注重iOS应用性能调优和设备适配； 5、精通iOS平台自定义控件和动画效果、网络通讯(Socket, HTTP, TCP/UDP)，熟悉HTTP及相关协议、数据库、多媒体开发； 6、熟悉HTML5的集成并与原生代码的交互； 7、对数据结构、基本算法熟练掌握，并具备基本的算法设计能力； 8、有独立解决技术问题的能力，面对技术难点有判断、选型、实施的能力； 9、有金融支付经验者优先，上架有经验者优先。   </t>
  </si>
  <si>
    <t>资深IOS开发工程师</t>
  </si>
  <si>
    <t>员工旅游 绩效奖金 年终奖金 全勤奖 团建聚餐 每年多次调薪 节日福利 加班补贴 五险一金 周末双休</t>
  </si>
  <si>
    <t>1、负责产品和项目的APP研发工作，解决核心技术问题； 2、基于产品设计的要求，负责 IOS 应用程序的设计、功能、性能、交互、开发工作; 3、独立完成 iOS 软件开发、验证和和修正测试中发现的问题。  岗位要求： 1、本科及以上学历，计算机科学及相关专业； 2、具有2年及以上的IOS前端实际项目开发经验；精通object-c或熟悉swift语言, 有成熟的应用产品； 3、精通iOS开发平台及原生与第三方应用框架原理, 精通iOS UI系统控件及自定义控件； 4、良好的职业成熟度，具有较强的沟通能力及团队合作精神，高效的解决问题以及事务处理能力。</t>
  </si>
  <si>
    <t>1.负责分布式爬虫系统的架构设计、开发； 2.汽车、房产行业门户类网站数据的采集抓取； 3.研究分析目标对象，对爬取的数据进行清洗、存储、检索等处理； 4.爬虫策略和防屏蔽规则设计，提升网页抓取的效率和质量。  岗位要求： 1.计算机相关专业，统招大专或以上学历，2年以上使用爬虫技术工作的经验； 2.具备专业的编码能力，熟悉 linux开发环境 ，熟悉 C++ 或 Python 语言，了解大型爬虫框架； 3.有多线程、网络数据处理经验优先（如HTTP协议，AJAX，爬虫开发，浏览器内核开发，Web服务开发等）。 4.良好的沟通能力和团队精神，具备较强逻辑思维能力，态度认真积极，责任心强，具备快速学习能力。</t>
  </si>
  <si>
    <t xml:space="preserve">职责描述： ? You will be part of a strong team that ensures our products are of the highest quality for our customer base. ? Be part of the development team and participate in the mobile application engineering for BMW. ? You will apply your Python/Java/C#/Swift programming experience to evaluate quality of BMW/MINI Connected Apps and BMW Online Store. ? Major responsibilities for this position include designing of test spec, developing automation test cases and analyzing quality of multiple apps. ? Additional include development of project test plans and QA process improvement. ? Test developers would contribute for major testing projects to define overall scope and monitor progress. ? Reviewing project documentation such as functional specs and design specs are also key responsibilities as well as providing technical information as necessary to other disciplines and providing test status reports to management. 任职要求： ? At least 1 years’ experience as mobile auto testing ? Good trouble shooting, analytical skill, logical thinking and inferences capability ? Strong Python experience on Appium/Selenium/HTTP Req ? Strong experience on testing framework development and test environment deployment ? Solid Linux experience\Git experience ? Strong Experience on Jenkins’ build and maintenance with job scripts ? Strong experience of API testing (JMeter/VS/Python) ? Good knowledge of Android &amp; iOS devices ? Excellent English communication and collaboration skills ? Performance Testing experience is a plus ? iOS development experience with Swift is a plus ? GUI development on testing tool development is a plus ? SQL database knowledge is a plus </t>
  </si>
  <si>
    <t>生物信息部主任（芯超检验所）</t>
  </si>
  <si>
    <t>上海芯超生物科技有限公司</t>
  </si>
  <si>
    <t>五险一金 专业培训 员工旅游 定期体检</t>
  </si>
  <si>
    <t xml:space="preserve">1、开发、维护和升级高通量生物信息分析流程，并指导团队成员对数据分析流程进行优化；
2、指导并参与新产品的需求分析和开发规划，带领团队进行技术难点攻关；
3、参与公司产品线业务重大问题的决策，并向领导提供决策分析与支持；
4、指导、管理和监督下属人员的业务工作，使其不断提高工作效率；
5、负责部门人才梯队化建设，做好公司技术人才储备、培养工作；
6、完成领导交办或授权处理的其他事项工作；
7、医学与科研服务的数据分析整理，专利和文档撰写。  任职资格： 1、了解Linux操作系统，精通perl、R、python、C/C++、java中两种以上编程语言； 2、具备较强的中英文文献查询与阅读能力。 </t>
  </si>
  <si>
    <t>前端开发/Html5切图</t>
  </si>
  <si>
    <t>上海云欢网络科技有限公司</t>
  </si>
  <si>
    <t>云计算运维工程师</t>
  </si>
  <si>
    <t>五险一金 绩效奖金 定期体检 免费班车 交通补贴 补充公积金 通讯补贴 餐饮补贴 年终奖金</t>
  </si>
  <si>
    <t xml:space="preserve">职责描述：    任职要求：  </t>
  </si>
  <si>
    <t>上海-奉贤区  </t>
  </si>
  <si>
    <t>【岗位职责】 1、负责海量数据的分析处理和数据统计系统的研发； 2、参与个性化推荐系统的开发和优化； 3、针对海量用户行为数据进行数据挖掘和构建模型。  【岗位要求】 1、本科及以上学历，2年以上相关项目经验，计算机等相关专业； 2、精通Linux操作系统下Python开发，具备shell脚本开发能力； 3、熟悉Spark、Hadoop、HBase、Hive 并有相关项目经验； 4、有高并发接口开发经验； 5、有良好的编程习惯，能够撰写良好的技术文档； 6、有较强的分析问题与独立解决问题的能力，良好的沟通能力及团队合作精神； 7、有文本挖掘、用户画像、自然语言处理、推荐系统、机器学习等研究经历或工作经历优先。</t>
  </si>
  <si>
    <t>五险一金 绩效奖金 年终奖金 员工旅游 做五休二</t>
  </si>
  <si>
    <t>1、负责公司移动端、微信服务号的前端修改调试和开发工作; 2、根据工作安排高效、高质地完成代码编写； 3、配合设计师和后端团队，确保代码有效对接，优化网站前端性能； 4、为公司各业务项目提供前端支持。 5、现有模块的维护和优化。  任职要求： 1、专科及以上学历，1年以上互联网产品前端、Html5 应用开发经验； 2、精通DIV+CSS和W3C标准，熟练运用XHTML,CSS，深刻理解在各种手机分辨率的兼容和性能优化； 3、对OO、MVC、MVVM等编程思想有了解，了解至少一种前端架构（jquery、react.Angular等），并有已实现的单页应用案例； 4、熟悉JavaScript、Ajax，Html5，CSS3等Web开发技术； 5、熟悉HTML5特性，了解HTML5最新规范，能够熟练运用HTML5特性构建移动端的WebApp ，理解并掌握 Javascript 语言核心技术，熟悉至少一种主流 Javascript 框架( 如Zepto/JQuery等 )； 6、具有互联网金融和电商项目经验者；有微信公众号、微信小程序、移动web开发经验者优先。</t>
  </si>
  <si>
    <t>工业大数据工程师</t>
  </si>
  <si>
    <t>富士康科技集团人资总处</t>
  </si>
  <si>
    <t>1、针对工厂四大AI场景（机器视觉/图像识别、机器学习/PHM、知识发现、自然语言处理），给出有竞争力的算法实现； 2、深入了解业务需求，能对算法和模型应用效果进行评估、分析和优化等； 3、AI和大数据相关课程开发培训 任职资格： 1、全日制本科及以上学历，有5年以上相关工作经验； 2、曾经实作过AI算法功能，有深度学习项目和相关经验，图像处理经验优先考虑； 3、熟悉流行的AI学习开源工具，如Tensorflow等，有计算机视觉、深度学习的开发经验者优先； 4、具备处理、清洗、核定分析数据能力，熟悉编程语言Python等。</t>
  </si>
  <si>
    <t>工作职责: 1. 根据需求在iOS移动端进行APP的设计与开发； 2. 参与移动端的接口开发，架构设计； 3. 独立完成开发工作，进行模块测试，保证代码的质量； 任职资格: 1、 本科或硕士学历，计算机、通信相关专业 2、 扎实的计算机程序开发基本功，熟悉C或C++开发语言，熟悉Objective-C或Swift开发语言 3、 熟悉iOS平台，熟悉iOS平台上的内存管理，数据持久化，网络开发等技术，能够熟练使用Xcode和Instruments等开发工具 4、 有一定的数据结构和算法基础 5、 快速的学习能力，良好的英文资料阅读能力,具备良好的文档维护能力 6、 有强烈的责任感，具有良好的团队合作精神 7、 向往移动互联网行业，适应创业型公司的成长速度与挑战</t>
  </si>
  <si>
    <t>iOS开发工程师（上海）</t>
  </si>
  <si>
    <t>工作职责: 岗位职责 1、负责 iOS移动端的开发，制定开发计划，负责核心代码编写工作，提交高质量代码。 2、参于业务需求设计讨论，根据需求说明、交互文档与视觉完成开发、测试工作。 3、对组内工程师进行代码评审、技术指导以及新技术的探索和应用。 与其他项目组紧密合作，实现产品目标。 任职资格: 任职要求 1、计算机或相关专业，2年以上iOS开发经验。 2、具有扎实的Objective-C/SWIFT语言基础，熟练掌握C/C++者优先。 3、熟练掌握iOS开发、测试、调优工具的使用。 4、能够熟练编写iOS平台自定义控件和动画效果。 5、深入理解Objective-C Runtime 机制和内存管理机制。 6、深入了解各个不同iOS版本的特性与差异。 7、熟悉网络通信机制及常用数据传输协议。 良好的面向对象化编程思想，熟练运用常见设计模式。</t>
  </si>
  <si>
    <t>深圳市泰创网络科技有限公司</t>
  </si>
  <si>
    <t>带薪年假 五险一金 节日福利 员工旅游 年终分红 绩效奖金 公司重点项目 定期团建</t>
  </si>
  <si>
    <t>1、负责Android系统的framework层、 ROM的开发和优化，以及系统UI的深度优化定制。 2、负责创新产品的Android系统移植工作； 3、负责研发过程的的重点、难点的技术攻坚。 任职要求： 1、计算机或相关专业本科以上学历；3年及以上Android系统移植开发经验；良好的 java、C/C++编程能力； 2、熟悉Linux下的 Shell或Python/Perl等各类脚本语言/WIndows下的批处理脚本； 3、熟悉Android框架及工作机制、ROM修改以及开发，可按照特定需求修改优化； 4、熟悉linux kernel 、驱动编程、bootloader、电源管理方案； 5、熟悉android hal层的原理和架构，熟悉高通或者mtk芯片方案商对于wifi、ril的 hal层架构和实现优先； 6、熟悉cyanogenmod适配框架和原理，以及cyanogenmod驱动适配研发相关运作机制的 优先考虑； 7、负责Android系统Framework及内核等系统框架层的优化设计及关键模块开发实现及调试定位； 8、熟悉Android常见服务(PowerManagerService,PackageManager,SystemServer,WindowManager等)，熟悉Zygote、JNI、内存管理机制； 9、对android的视频编码和解码熟悉者优先 。 10、工作积极主动，有良好的团队合作意识。</t>
  </si>
  <si>
    <t xml:space="preserve"> 1、负责公司APP、小程序的开发与维护 ; 2、负责公司SDK开发与维护； 3、根据业务规划进行流程优化以及开发。 4、根据研发规范和项目流程编写SDK相关的技术和说明文档； 5、根据业务需求，提出相应的技术解决方案； 岗位要求： 1、计算机相关专业，2年以上iOS/Android应用开发经验； 2、精通Objective-C、Swift4.0开发语言，熟练掌握iOS开发平台、框架及API调用； 3、熟练掌握常用第三方库的使用； 4、熟悉iOS的UI设计及各种控件的使用，能够封装项目常用Framework动态或静态组件库；熟悉Android原生开发环境和HTML5开发技术，具备Android原生APP开发经验和代码框架搭建能力； 5、熟悉网络通信机制，熟悉TCP/IP，HTTP协议； 6、较好的逻辑思维分析和表达和沟通能力，有较强的自学能力以及团队协作意识。 7、具有网页模式、跨端平台开发框架开发能力； 8、有团队合作能力，愿意吃苦、钻研，有自己独立的创意，与公司共同成长。</t>
  </si>
  <si>
    <t>车联网测试工程师</t>
  </si>
  <si>
    <t>五险一金 交通补贴 年终奖金 餐饮补贴</t>
  </si>
  <si>
    <t>1.负责产品/模块的测试方案制定、策略分析、用例设计、测试执行、风险评估等工作； 2.在功能测试方面有比较丰富的经验（包括测试流程控制，用例分析、设计、评审，bug分析定位，质量风险暴露、评估）。 3、负责车联网项目的测试工作，包含车辆大数据采集，管理平台功能测试，嵌入式产品功能测试，服务器性能测试等 任职资格： 1.3年以上测试工作经验，其中一年以上车联或者嵌入式产品相关经验。 2.计算机或相关专业本科以上学历。 3.熟悉常用BUG管理工具，熟练使用postman、Jmter、Chrome F12等工具。 4.熟悉MySQL、pgsql、oracle等至少一种数据库，熟悉数据库增删改查及多表联查等基础sql语句。 5.有一定服务器性能测试经验。 6.熟悉车联系统或者嵌入式产品的测试流程以及方法。 7.熟悉tcp/http协议。 8.熟悉常用CAN监听工具。 9.熟悉java/python等至少一种语言，并有实践者。 Plus 1.有大数据相关测试经验优先。 2.熟悉车辆CAN总线协议者优先。</t>
  </si>
  <si>
    <t xml:space="preserve"> 1、负责公司移动端产品的研发； 2、根据需求设计整体技术架构，可扩展性强； 3、负责产品技术创新，架构及性能优化。  岗位要求： 1、计算机或相关专业本科及以上学历，5年以上iOS开发经验； 2、熟练掌握Objective-C、Swift、系统及常用框架； 3、熟悉常用软件架构模式、设计模式、多线程、网络编程等； 4、深入了解各个不同iOS版本的特性与差异，并有丰富适配经验； 5、思路清晰、责任心强、良好的沟通能力与团队协作精神； 6、有IM，社交产品，音视频产品开发经验者优先; 7、熟悉C/C++开发优先，熟悉FFmpeg优先。</t>
  </si>
  <si>
    <t>00042-开发工程师（IOS）</t>
  </si>
  <si>
    <t>五险一金 绩效奖金 节日福利 年底双薪 餐补 房补 带薪年假 弹性工作 定期体检 高温补贴</t>
  </si>
  <si>
    <t>上海-普陀区  </t>
  </si>
  <si>
    <t>1. 根据产品需求，完成高质量iOS客户端开发； 2. 对负责模块持续进行性能和体验优化，实现极致用户体验； 3. 对接后台服务，优化数据传输和存储；  任职资格: 岗位要求 1. 三年及以上iOS客户端开发经验， 2. 精通Objective-C，熟悉Swift优先； 3. 精通iOS SDK中的UI、网络、数据库、XML/JSON解析等开发技巧； 4. 理解Objective-C的内存管理机制，熟练使用Instrument工具，能独立解决性能内存问题； 5. 精通iOS平台下的多线程开发，熟悉常用设计模式，常用算法和数据结构； 6. 有多个完整的iOS项目经验，至少参加过一个完整的商业级手机应用开发项目； 7. 有电商产品开发经验优先； 8. 具有良好的创新意识和高度的责任心，具有很强的学习能力，思路清晰，具有良好的沟通和团队合作能力；</t>
  </si>
  <si>
    <t>工作职责： 1、负责公司产品在iOS平台的软件设计及开发； 2、参与项目需求分析、产品模块的概要和详细设计； 3、按计划完成产品模块的代码编写，产品模块测试； 4、解决开发过程中的疑难问题及优化； 5、产品升级与维护 4、掌握 Objective-C/Swift 语言，熟练使用 Xcode/AppCode 和相关调试工具； 5、掌握 iOS 平台内存管理，界面开发，多线程以及网络编程，了解常用的性能调优技巧； 6、熟悉常用的设计模式和算法，熟悉MVC框架，了解MVP、MVVM框架，对面向对象编程有较深的理解； 7、有较强的学习能力、责任心、主动性和抗压能力。  岗位要求： 1、3年以上iOS平台开发经验； 2、能够独立完成开发，解决验证和修正测试中发现的问题； 3、熟悉软件开发流程, 对iPhone/iPad/Mac应用开发流程比较熟悉； 4、熟练掌握iOS UI/framework层开发技能； 5、熟悉移动网络编程、TCP/IP、C/S、多线程开发技术； 6、学习能力强，具备较强逻辑思维能力、较强分析问题和解决问题能力； 7、有良好的面向对象分析、设计能力、规范的编程风格和良好文档习惯； 8、对工作充满激情，学习能力强，有强烈的责任感与进取心； 9、具备良好的沟通能力和优秀的团队协作能力；</t>
  </si>
  <si>
    <t>上海三观信息科技有限公司</t>
  </si>
  <si>
    <t>岗位职责： 1、负责本公司平台应用的开发、迭代，包括iOS应用程序的设计、功能、性能、交互、开发工作； 2、负责分析、解决产品开发中遇到的问题； 3、负责移动平台新技术研究、功能扩展； 4、进行iOS关键技术方案选型和APP架构设计； 5、根据文档规范要求撰写全部或部分概要设计、详细设计等开发文档； 6、开发过程中对代码质量进行监控，保证代码的健壮性、可读性、易维护性；   岗位要求： 1、有3年以上iOS开发经验，精通Object-C、Swift语言和面向对象程序设计，对设计模式有深入理解； 2、熟练掌握xcode开发平台，熟悉原生与常用三方框架原理, 精通iOS UI系统控件及自定义控件； 3、精通iOS绘图、动画、以及web交互等前端展示技术； 4、有较丰富的网络编程经验，熟悉HTTP、Socket、TCP/IP 协议； 5、熟悉iOS开发中的本地数据库操作技术； 6、熟悉SVN/GIT版本控制工具，具备良好的团队协作精神，较强的学习能力和沟通能力； 7、有至少3个iOS项目完整生命周期开发经验，有主程开发设计的能力，有APPStore上架经验；  8、强烈的责任心和团队合作能力，良好的学习能力，逻辑思维能力并且敢于创新和接受挑战，能够在一定压力下工作。</t>
  </si>
  <si>
    <t>五险一金 绩效奖金 弹性工作 员工旅游 定期体检</t>
  </si>
  <si>
    <t xml:space="preserve">岗位要求： 1、计算机,数学等软件相关专业本科以上学历及2年左右，有Objective-C、swift开发经验； 2、有工具类APP开发经验优先； 3、有独立开发并成功上架到Appstore优先； 4、熟悉Android/iOS平台开发流程及安卓适配的流程细节与产品打包； 5、熟悉Socket网络编程和HTTP协议； 工作职责： 1、设计和实现很好的用户交互体验； 2、与团队密切合作，共同开发成功的社交产品APP。 </t>
  </si>
  <si>
    <t>五险一金 绩效奖金 专业培训 弹性工作 年终奖金</t>
  </si>
  <si>
    <t>1、 精通iOS基础开发, 有3年及以上iOS开发经验； 2、 熟悉Swift/Objective-C语言基础，数据结构和算法基础扎实，熟悉Foundation、UIKit框架，熟悉界面开发； 3、 熟练掌握Objective-C的内存管理和多线程操作，了解iOS中各种锁的原理和应用场景； 4、 了解编译原理，有clang优化开发经验的优先考虑,了解iOS App整个编译构建流程, 有编译时间和编译性能优化经验； 5、 有跨端方面的开发经验优先, 如ReactNative、weex等； 6、 熟悉常见第三库的使用和内部原理,热爱阅读和分享源码； 7、 对IOS端自动化测试框架二次开发经验，掌握前端或者服务端开发技能者优先； 沟通能力强，有较强的自我驱动力和快速学习能力。责任心强，具备良好团队合作精神。</t>
  </si>
  <si>
    <t>华住酒店管理有限公司</t>
  </si>
  <si>
    <t xml:space="preserve">工作职责: 1．负责IOS端的新产品的架构设计，新技术引入和编码等。 2．根据产品设计要求和项目进度完成开发任务，保证开发质量 3．与设计师和产品经理紧密配合，实现有丰富界面交互的手机终端应用 任职资格: 1．本科及以上学历，3-5年IOS开发经验； 2．具备扎实的Object-C，Swift编程基础，良好的编程习惯。 3．熟悉IOS SDK的UI，网络，数据库，JSON解析等开发技巧，熟悉Xcode开发环境。 4．完整参与过1款以上IOS平台成功上线项目的开发，熟悉APP发布流程 5．对IOS性能优化，安全，内存使用有深刻认识； 6．熟悉常用设计模式，面向对象编程，函数编程等概念。 7．有Github主页、博客、开源项目加分，有HTML5/JavaScript相关开发经验者优先； </t>
  </si>
  <si>
    <t>高级IOS开发工程师（识货）</t>
  </si>
  <si>
    <t>高级生物信息工程师 (职位编号：001)</t>
  </si>
  <si>
    <t>岗位职责： 1、负责识货iOS客户端相关模块的设计与开发； 2、完成一些复杂效互的UI，持续改进产品与优化用户体验； 3、处理业务相关的bug，完成单独模块设计，适时适宜的对业务进行架构优化； 4、按既定的工作流程，与其他团队同事有效合作，快速解决问题； 5、对App开发有足够热情，研究流行框架与技术，组件化开发实践者。  任职资格： 1、本科及以上学历，4年以上iOS平台开发经验，如果觉得能力特别符合可适当放宽； 2、熟悉iOS系统架构及应用开发,能熟练阅读英文文档； 3、熟悉ObjectiveC, Swift ，熟悉Cocoa设计模式，深入理解MVC MVVM等； 4、扎实的基本功，对软件开发技术前沿敏感，热爱学习，乐于接受技术新思维； 5、有强烈的责任心和团队精神，善于沟通和合作； 6、追求优秀的用户体验，能够自觉地对App进行性能优化和代码优化。</t>
  </si>
  <si>
    <t>北京康普森生物技术有限公司</t>
  </si>
  <si>
    <t>上海-闵行区  </t>
  </si>
  <si>
    <t>五险一金 补充医疗保险 补充公积金 交通补贴 餐饮补贴 通讯补贴 专业培训 年终奖金</t>
  </si>
  <si>
    <t>高级生物信息工程师 岗位职责： 1．独立完成基于二代测序技术的科研研究课题总结与汇报； 2．与部门同事协作开发、维护生物信息分析流程，相关领域文献的阅读及汇报； 3．数据库维护与数据挖掘能力； 4．科研方案设计以及数据分析结果解读； 5．收集客户端分析需求，改进分析流程； 岗位要求： 1．具备独立完成研究课题的能力； 2．熟悉Linux系统，熟练Python、R、perl、JAVA、C等语言之二； 3．善于沟通，能够把复杂问题简单化； 4．良好的学习，逻辑和统计分析能力； 5．勤奋认真，具有很强的执行力、沟通能力和团队意识； 6．研究生及以上学历，生物、医学、生物信息学、数理统计、计算机等相关专业； 职业经验: 1．具备NGS分析经验、了解NGS技术常用的分析软件及流程者优先； 2．熟练使用tomcat，apache，mysql者优先； 3．从事过大规模数据分析和解读者优先； 4．具有芯片设计经验者优先； 5．具有农业育种相关经验者优先。</t>
  </si>
  <si>
    <t>IOS高级软件工程师</t>
  </si>
  <si>
    <t>1、全面负责iOS客户端软件的开发和维护，从事iOS平台上层应用软件开发工作； 2、按软件需求完成界面、逻辑功能、网络通信等的设计开发任务并解决问题，撰写相应的开发文档和代码说明文件； 3、基于iOS平台技术，实现公司产品移动端（手机、平板）产品研发； 4、负责编写开发文档、技术资料、经验分享等工作； 5、配合产品部门协作共同完成开发任务，以及对已有项目的跟踪和维护。</t>
  </si>
  <si>
    <t>五险一金 员工旅游 交通补贴 年终奖金 绩效奖金 通讯补贴 全勤奖 团队聚餐 双休不加班 精美零食</t>
  </si>
  <si>
    <t>职位描述： 1、负责产品和项目的APP研发工作，解决核心技术问题； 2、基于产品设计的要求，负责 IOS 应用程序的设计、功能、性能、交互、开发工作; 3、独立完成 iOS 软件开发、验证和和修正测试中发现的问题。  岗位要求： 1、本科及以上学历，计算机科学及相关专业； 2、具有2年及以上的IOS前端实际项目开发经验；精通object-c或熟悉swift语言, 有成熟的应用产品； 3、精通iOS开发平台及原生与第三方应用框架原理, 精通iOS UI系统控件及自定义控件； 4、良好的职业成熟度，具有较强的沟通能力及团队合作精神，高效的解决问题以及事务处理能力。  薪资待遇 （高新+双软企业） 1、税前15K-20K，具体视个人能力而定，完善的薪资体系，每6个月调薪一次； 2、做五休二，9：00-18：30 （午休1.5H），准时下班，毗邻地铁 交通便利； 3、各种带薪假期：带薪年假+法定假期+带薪病假+节日福利； 4、各种福利：交通补贴+住房补贴+各类保险+每月团建聚餐+每天不限量提供精美零食、下午茶等。  工作地点：宝山区顾村公园正大乐城绿地办公楼6号楼3楼（地铁7号线直达，步行约100米即到）</t>
  </si>
  <si>
    <t>北京启明星辰信息安全技术有限公司</t>
  </si>
  <si>
    <t>五险一金 餐饮补贴 弹性工作 补充医疗保险 免费班车</t>
  </si>
  <si>
    <t>上海天驰网络科技有限公司</t>
  </si>
  <si>
    <t>五险一金 定期体检 弹性工作 员工旅游</t>
  </si>
  <si>
    <t xml:space="preserve">职位要求: 1.大专及以上学历，计算机相关专业，3年以上iOS开发经验，可以独立承担架构设计； </t>
  </si>
  <si>
    <t>网站实施/项目策划</t>
  </si>
  <si>
    <t>上海特蓝信息科技有限公司--中国企业在线</t>
  </si>
  <si>
    <t xml:space="preserve">岗位职责： 1. 售前方案及技术/策划支持 2. 网站项目执行  任职要求： 1．大专学历。 2．有相关工作经验，熟悉网站、软件开发或电商行业，逻辑思维缜密 3．熟练掌握html/css/js等前端技术 4．责任心强、善于沟通  </t>
  </si>
  <si>
    <t>岗位职责 1、负责Android平台的移动终端应用架构与开发； 2、解决各类型、品牌手机的系统兼容问题； 3、关注Android技术及架构设计，根据产品需求开发相关的移动产品； 4、参与项目需求分析、产品设计、前台开发及发布； 5、帮助和培养团队中的初级开发工程师。  任职要求 1、两年以上实际ANDROID平台开发经验，有HTML5、CSS3开发经验； 2、熟练掌握Java语言，具有良好的编程风格与编码技巧； 3、有丰富的后端数据处理经验，比如JSON数据解析，音视频压缩，视频断点续传，sqlite使用，junit测试代码的使用； 4、精通UI布局,对手机软件性能优化、内存优化有一定经验者优先； 5、基础扎实，对数据结构、基本算法熟练掌握，具备算法设计能力； 6、有Android app市场运作上架作品/具备多语言(.net,java,javascript,html5,object-c,swift)实践能力者优先。</t>
  </si>
  <si>
    <t>上海-青浦区  </t>
  </si>
  <si>
    <t>五险一金 补充公积金 员工旅游 专业培训 绩效奖金 年终奖金 股票期权 定期体检 免费班车 餐饮补贴</t>
  </si>
  <si>
    <t>岗位职责 1.参与公司各类系统的全流程测试工作，包括需求分析评审，制定测试计划，设计测试用例，实施测试。 2.进行缺陷跟踪和软件质量分析，推动测试中发现问题及时合理地解决。 3.指导测试人员编写自动化测试、性能测试脚本，开发测试工具。 4.负责搭建测试平台，对功能、性能、安全性、稳定性、兼容性等方面进行测试。 5.负责测试团队的技能培训和能力提升，规划团队转型方向和路径，制定并执行转型计划。  技能要求 1.具有2年以上接口自动化测试经验，熟悉自动化测试，熟悉JAVA语言或Python语言，有自动化测试框架开发经验优先。 2.具有性能测试经验，熟悉性能测试的设计，执行，分析，排障，熟悉至少一种主流性能测试工具（如jmeter、locust、gatling）。</t>
  </si>
  <si>
    <t>沃纳国际物流（上海）有限公司</t>
  </si>
  <si>
    <t>任职资格 1) 计算机科学技术或者相关专业本科以上学历。 2) 熟悉Java开发，有Android和Swift开发经验优先。 3) 熟悉Spring, Spring JPA data, Spring oauth2, Spring mvc。 4) 熟悉基于Spring Boot的微服务开发，了解Docker。 5) 熟悉 RESTful web service 开发。 6) 熟悉HTML5, CSS, Angular或Aurelia。 7) 工作认真踏实、自我管理能力强、对于新的技术有持续浓厚的兴趣。 8) 有良好的英文沟通能力优先。</t>
  </si>
  <si>
    <t>广州云硕科技发展有限公司</t>
  </si>
  <si>
    <t>上海-黄浦区  </t>
  </si>
  <si>
    <t>五险一金 补充医疗保险 绩效奖金 定期体检 生日贺金 结婚贺金 生育贺金 节日福利 年终奖金</t>
  </si>
  <si>
    <t xml:space="preserve"> 职位描述：     职位要求：   </t>
  </si>
  <si>
    <t>盎锐（上海）信息科技有限公司</t>
  </si>
  <si>
    <t>前端工程师（Html5方向）</t>
  </si>
  <si>
    <t>北京海天华光信息技术有限公司</t>
  </si>
  <si>
    <t>岗位职责： 1、负责IOS端新APP的研发与升级维护及上架； 2、负责IOS终端应用程序的需求沟通，设计，功能模块实现； 3、负责模块的设计、开发、单元测试、集成测试、维护、bug修复、功能优化等； 4、参与IOS手机应用体系结构分析与架构，性能优化等。 5、逆向App，开发越狱插件。  岗位要求: 1、全日制专科及以上学历，具有3年以上IOS应用开发经验； 2、有扎实的ObjectC语言基础，有Swift3.0及以上实际开发经验，熟练使用Swift协议延展面向协议式编程技术； 3、熟练掌握iOS界面开发，网络（TCP/IP、HTTP）、多线程、传感器、定位等技术； 4、熟练掌握TCP、HTTP等网络传输协议、数据库、XML/JSON等常用技术； 5、熟练使用iPhoneSDK、XCode、Instruments等工具开发和优化程序； 6、有较强的解决问题的能力，具备良好的沟通能力和团队合作精神； 7、熟悉App Store软件发布流程，了解企业版APP发布流程，有优秀APP开发经验者优先； 8、熟悉运行时机制，消息循环机制，消息转发机制。 8、熟练掌握逆向开发技能。</t>
  </si>
  <si>
    <t>北京-石景山区  </t>
  </si>
  <si>
    <t>岗位职责： 1. 负责前端HTML5/JS/CSS3 代码的编写，实现web端的界面效果、交互和功能； 2. 配合产品、UED完成项目迭代，不断优化和提升用户体验； 3. 负责基于Android,iOS的移动Web应用开发，分析和解决前端遇到的各种技术； 4. 性能、跨终端兼容问题； 5. 配合后台工程师一起研讨技术实现方案，进行应用及系统整合。 任职需求： 1. 熟练使用HTML5、CSS3等网页制作技术、页面架构和布局；拥有1年以上基于 2. HTML5技术的手机端APP相关项目的开发经验； 3. 熟悉HTML5特性，熟悉与服务器端API的交互；能够熟练运用HTML5特性构建移动； 4. 端的WebApp， 熟练解决各种浏览器兼容问题； 5. 熟悉使用Jquery Mobile、Sencha Touch等一种或者几种框架； 6. 有android、iphone、ipad等智能手机和平板开发经验优先考虑； 7. 具备良好的服务意识、责任心、较强的学习能力、能承受一定的工作压力； 8. 有一定美术功底，熟悉页面设计优先录取。</t>
  </si>
  <si>
    <t>专业培训 员工旅游</t>
  </si>
  <si>
    <t xml:space="preserve">1、负责公司IOS客户端的整体设计、研发和自测工作； 2、根据产品设计要求和项目进度完成开发任务，保证开发质量。 任职要求： 1、计算机专业专科以上学历、有2年以上iOS应用开发经验； 2、精通object  C、swift语言，对面向对象有深刻理解，对设计模式有独到研究；  3、熟悉掌握iPhone/iPad终端开发与适配，熟悉IOS应用开发框架，能独立开发高性能的IOS应用者优先； 4、思维敏捷，编程及学习能力强，有责任心和团队合作精神； 5、良好的沟通能力、理解能力和逻辑分析能力； 6、有在AppStore发布个人作品经验者优先。 </t>
  </si>
  <si>
    <t>北京欧尚聚创科技有限公司</t>
  </si>
  <si>
    <t>IOS架构师</t>
  </si>
  <si>
    <t>五险一金 补充医疗保险 补充公积金 免费班车 员工旅游 交通补贴 餐饮补贴 年终奖金 定期体检 父母体检</t>
  </si>
  <si>
    <t>任职要求： 1、负责公司产品在iOS平台的软件设计和开发工作以及App软件架构的改进； 2、对产品进行性能优化，优化App的启动速度，控制App对内存、CPU、流量、电量的消耗，抽象平台化技术组件 ； 3、负责核心框架功能的设计和开发； 4、解决开发过程中的技术难点以及技术方案的选型； 5、项目重构，代码review，性能优化，质量把控； 6、新技术方向调研，技术难点攻克，新员工培养。  岗位要求 1、计算机或相关专业本科及以上学历，5年以上iOS平台开发经验； 2、有过大用户量、业务功能复杂的App的开发经验，能够独立完成开发项目，解决验证和修正测试中发现的问题； 3、有良好的ObjectiveC功底，熟悉swift，熟悉跨平台开发，有React Native经验更佳； 4、熟悉网络通信机制及常用数据传输协议，并有成熟的弱网优化方案； 5、精通常用软件架构模式，熟悉各种算法与数据结构，多线程，网络编程（Socket、httpweb service）等抽象平台化技术组件； 6、负责过客户端通用底层库和SDK封装； 7、具有强大的代码驾驭能力与技术设计能力，有成功商用产品开发经验； 8、良好的沟通表达能力和团队合作精神，抗压能力强； 9、有移动支付类产品开发经验者优先。</t>
  </si>
  <si>
    <t>五险一金 员工旅游 交通补贴 餐饮补贴 通讯补贴 专业培训 绩效奖金 年终奖金 定期体检 弹性工作</t>
  </si>
  <si>
    <t xml:space="preserve"> 1、负责产品的HTML5页面设计和开发，根据产品需求，分析并给出最优的页面前端结构解决方案； 2、协助后端工程师完成功能镶嵌和调试。  任职要求： 1、精通HTML，熟悉HTML5 CSS3； 2、熟悉JavaScript、CSS、AJAX、XML等技术； 3、熟悉微信公众号、微信小程序开发； 4、改善产品的易用性，提升用户使用体验； 5、有一定的美工基础及审美能力；要求能够熟练且高效与后台开发者配合，有独立思考并灵活解决问题的能力； 6、良好的沟通协调能力及团队合作精神，能按时、高质量地完成工作任务，并整理规范自身开发文档； 7、2年以上相关开发经验，计算机软件相关专业。  </t>
  </si>
  <si>
    <t>APP前端工程师（IOS）</t>
  </si>
  <si>
    <t xml:space="preserve"> 1.根据需求进行ios软件的设计、开发和维护； 2.负责组织编写全面软件工程文档； 3.独立负责核心业务和技术组件的编码实现，并解决项目开发中遇到的问题； 4.app 的架构设计和核心开发； 5.负责与产品人员的沟通和其他相关人员的协作开发；  任职要求：  1.本科及以上学历，计算机、电子信息、通讯、自动化或相关专业； 2.三年以上Ios app开发经验，至少有一款cordova框架开发经验； 3.有良好的编程风格及面向对象编程经验，精通object-c，熟悉swift； 4.有跨平台框架开发经验，熟练使用cordova框架； 5.熟悉ios体系结构，熟悉xml，http，TCP/IP，SOCKET等基本通信协议 ； 6.熟练掌握HTML、JAVASCRIPT、AJAX、XML、DIVCSS；   职能类别： 手机应用开发工程师  关键字： APP前端 IOS</t>
  </si>
  <si>
    <t>电商美工设计</t>
  </si>
  <si>
    <t>哈尔滨圣泰生物制药有限公司</t>
  </si>
  <si>
    <t>北京-东城区  </t>
  </si>
  <si>
    <t>n  大专或以上学历，计算机相关专业，5年以上工作经历，具备良好的沟通能力和自我学习能力 n  精通Objective-C，并熟悉Swift n  熟练掌握Xcode, Interface Builder等工具，熟悉面向对象编程和MVC设计模式 n  熟悉IOS操作系统，包括内存管理，任务管理等 n  熟悉网络通信技术，包括网络协议，数据编码和加密算法 n  有HTML5开发经验 n  有IM开发经验的优先</t>
  </si>
  <si>
    <t>五险一金 员工旅游 交通补贴 通讯补贴 专业培训 绩效奖金 年终奖金</t>
  </si>
  <si>
    <t xml:space="preserve"> 技能要求: 淘宝美工，天猫美工，京东美工，网店美工，电商美工，平面设计  1、负责淘宝、天猫、京东平台店铺首页和宝贝详情页设计制作及活动海报、直通车、钻石展位图的制作。 2、产品的图片处理、编辑、美化、宝贝描述、配图文字的排版设计等工作； 3、负责网店整体形象设计更新，商品描述美化，配合公司做好营销活动的策划与设计； 4、定期制作促销图片和页面，配合店铺销售活动，美化修改产品页面，定期更新店铺主页； 5.会视频剪辑或拍照的优先。  任职资格: 1、精通Photoshop、Illustrator、Drermweaver等软件，对html、CSS、div等淘宝代码的运用有一定了解优先考虑； 2.有较强的独立设计能力，色彩感觉良好，有独到的见解和表现力，思想活跃； 3.有很好的沟通能力，有创新意识，极强的责任心、进取心与团队合作精神，善于表达和快速适应工作环境； 4.有良好审美基础； 5.有电商美工工作经验，美术相关专业优先。 6.要求带作品 </t>
  </si>
  <si>
    <t>iOS开发工程师（创新物种）</t>
  </si>
  <si>
    <t>上海新享智云智能科技有限公司</t>
  </si>
  <si>
    <t>五险一金 员工旅游 弹性工作 年终奖金 餐饮补贴 绩效奖金</t>
  </si>
  <si>
    <t>1、独立主导完成一款新APP的从0到1；
任职条件：
1、本科及以上学历，计算机相关专业；
2、5年及以上IOS开发经验，有主程经验优先；
3、精通OC，熟悉Swift;熟悉一些常用的系统组件和第三方控件，并对一些常用第三方控件源码较为了解；熟悉使用多线程；能够实现一些复杂IOS自定义控件；
3、熟悉面向对象编程，熟悉掌握常用的设计模式 4、在技术选型、技术方案的确定上能给出一些有效建议；能协助团队其他成员攻关疑难问题；</t>
  </si>
  <si>
    <t>上海抱朴信息技术有限公司</t>
  </si>
  <si>
    <t>养生文化 私厨阿姨 重点创业园区 弹性工作 五险一金</t>
  </si>
  <si>
    <t xml:space="preserve"> 我们是来自BAT等互联网企业，怀着对技术的热爱和技术改变中医的理想，踏实肯干的一群伙伴。在这条路上，我们已经走出了一些成绩，但我们希望你的加入能让我们一起走得更远。 iOS开发工程师
职位描述：
1. 负责【大家中医】产品和功能的研发和性能优化，完成高质量编码工作
2. 深度参与产品需求的讨论、功能定义
3. 设计良好的代码结构，不断迭代重构优化项目
4. 承担重点、难点的技术攻坚
职位要求：
1. 本科及以上学历
2. 熟悉iOS产品以及开发平台，熟练使用Xcode及相关工具链
3. 熟悉Swift开发，熟练掌握常用API
4. 熟悉主流的开源组件以及框架；熟练掌握iOS 的UIKit相关组件、网络、数据库、GCD多线程等相关开发技巧
5. 对数据结构和算法、设计模式以及软件架构设计有所涉及和经验
6. 强烈的责任心和团队意识，工作积极主动，善于合作和沟通
加分项：
1. 使用Swift开发过线上实际项目优先
2. 有开源项目或者为开源项目贡献过代码；有高质量技术博客优先  我们喜欢实力派，更喜欢有潜力的你。 </t>
  </si>
  <si>
    <t>Html5 前端开发工程师</t>
  </si>
  <si>
    <t>广州悦云信息科技有限公司</t>
  </si>
  <si>
    <t>Mac os开发工程师</t>
  </si>
  <si>
    <t>上海鸿翼软件技术股份有限公司</t>
  </si>
  <si>
    <t>五险一金 弹性工作 绩效奖金 员工旅游 专业培训</t>
  </si>
  <si>
    <t>1. 负责Mac OS X应用开发和维护； 2. 根据产品要求，开发相应的软件界面和功能模块； 3. 对一些新技术和产品功能进行研究和整合； 4. App Store软件提交、更新。 岗位要求： 1. 熟悉Mac OS X编程、Cocoa框架，熟练掌握Objective-C/C++/Swift编程语言。 2. 熟练使用XCode、Git、SVN等编程工具。 3. 熟练掌握进程间通信、内存控制、多线程等编程技术。 4、3年以上Objective-C、C++、swift软件编程开发经验，有参与大型软件设计与开发经历 5. 会C++/OC混合编程优先考虑； 6. 熟悉Finder扩展,底层API调用者优先； 7. 有mac os下网盘开发经验者优先；</t>
  </si>
  <si>
    <t>岗位职责： 1、负责产品设计的前端页面构建工作，利用各种Web技术将设计原型转化为最终页面。 2、负责前端新技术调研和积累，了解最新的前端发展技术，并部分采用到实际开发工作中。 3、根据业务需求描述，配合开发嵌套程序代码，并完善需求页面效果，配合开发小组完成项目开发。 任职要求： 1、1年及以上HTML5开发经验，熟悉HTML5+CSS3，熟悉DIV页面架构和布局，熟悉W3C标准，要求能快速实现产品原型的页面效果，有微信公众号项目开发者优先； 2、熟悉JavaScript，熟悉但不依赖于jQuery、jQuery Mobile、Bootstrap等JavaScript框架，熟悉常用函数在W3C和IE中的实现差异，能脱离JS框架书写各种兼容代码； 3、熟悉常用CSS属性，能快速给出常见前端特效的CSS解决方案，熟悉浏览器渲染差异以及重要的CSS兼容问题； 4、熟悉Ajax、DOM、JSON等前端技术，精通页面性能优化，有独立完成复杂前端模块的设计与现实的经验； 5、熟悉常用JS测试工具：QUnit、Jasmine； 6、具备良好的代码规范，注重代码的整洁； 7、具备超强的责任心，进取心，求知欲及良好的团队合作精神，具备积极主动的工作态度；有较强的独立的工作能力，能够承受较强的工作压力。  本公司包含且不限于以下福利： 1) 双休制、办理五险； 2) 每年带薪年假，另享有节日慰问、婚假、产假、等福利； 3) 每月员工生日会、蛋糕、礼品；  工作地址 越秀区先烈中路75号穗丰大厦B座202室</t>
  </si>
  <si>
    <t>上海芙珂嗣企业管理咨询有限公司广州分公司</t>
  </si>
  <si>
    <t>影视/媒体/艺术/文化传播 公关/市场推广/会展</t>
  </si>
  <si>
    <t>带薪年假 五险一金 全勤奖 节日福利 节日礼品 出差补助 福利品 定期体检 生日会 员工旅游</t>
  </si>
  <si>
    <t>1.大专以上学历（能力出众者学历不限）； 2.1年以上的平面、网页设计经验，能担负专题网站设计、图片设计、页面制等工作； 3.熟悉印刷及POP材料及制作工艺。 4.精通Dream weaver、Flash等图形设计与网页编辑软件及HTML、XHTML（DIV+CSS）等网页代码语言； 5.熟悉掌握Photoshop、Corel Draw、Illustrator等设计软件； 6.入职即购买五险一金；节日礼金；生日福利；年终奖金；员工旅游等等</t>
  </si>
  <si>
    <t>奥琦玮信息科技（上海）有限公司</t>
  </si>
  <si>
    <t>五险一金 员工旅游 绩效奖金 年终奖金 定期体检 交通补贴 专业培训 餐饮补贴 通讯补贴 弹性工作</t>
  </si>
  <si>
    <t xml:space="preserve"> 1、基于公司的产品设计，根据需求，进行iOS版本应用的开发和维护； 2、根据项目任务计划按时完成软件编码、单元测试及bug修复； 3、负责或配合其他软件工程师共同完成某个模块或多个模块的设计、开发、单元测试及维护； 4、持续优化App的易用性，性能优化，提升用户体验； 5、负责新技术研究、功能扩展，现有开发方法的改进。  岗位要求： 1、本科以上学历，具备扎实的计算机理论知识基础和丰富的实际项目开发经验； 2、三年以上iOS开发经验； 3、熟练掌握 Objective-C和Swift程序设计，熟悉iOS框架及各种特性； 4、熟悉iOS SDK，熟练掌握Xcode编程开发环境，深入理解iOS平台应用的设计理念； 5、深入理解iOS平台架构、主要组成和工作模式； 6、良好的团队协作精神，较强的主动性，勇于承担任务，具有良好的沟通能力； 7、学习能力强，有较强分析和解决问题的能力，工作积极主动，良好的责任感和严谨工作作风，对移动产品有浓厚兴趣； 8、有H5/微信开发经验者优先。 </t>
  </si>
  <si>
    <t>前端开发工程师（内部系统方向） (MJ000544)</t>
  </si>
  <si>
    <t>五险一金 员工旅游 餐饮补贴 定期体检 弹性工作</t>
  </si>
  <si>
    <t xml:space="preserve">岗位职责： 负责公司内部系统的设计与研发（如：OA办公系统、项目管理系统等）。  任职资格： 1、精通html/css/javascript/H5等前端技术； 2、熟悉w3c标准和ajax原理、熟练使用jquery； 3、熟悉vue、angular、react等主流框架，熟悉node.js； 4、熟悉或了解移动端开发（android、ios）Objective-C/Swift/java/C++/React Native； 5、 对Socket通信、TCP/IP和HTTP有效深刻的理解，有网络编程经验； 6、有3到5年跨浏览器、跨平台开发、优化经验； </t>
  </si>
  <si>
    <t>ios开发工程师岗</t>
  </si>
  <si>
    <t xml:space="preserve"> 加分项： </t>
  </si>
  <si>
    <t>海南瑞祥丰阳电子商务有限公司</t>
  </si>
  <si>
    <t>做五休二 周末双休 五险一金 年终奖金 弹性工作 员工旅游 绩效奖金</t>
  </si>
  <si>
    <t>负责制作公司发行所需要的账号、支付、数据等各类发行系统所需SDK组件，并协助其它研发团队进行集成。 岗位职责： 1. 编写SDK的Android、iOS原生系统客户端库。 2. 编写客户端库在常用游戏引擎内的集成支持（例如Unity3D）。 3. 为发行需要的第三方渠道进行集成。 4. 为运营及发行中的数据需求功能提供支持。 任职要求： 1. 了解账号与支付相关的SDK一般架构。 2. 集成过各类渠道与平台的SDK。 3. 熟悉AppStore与Google Play的各项功能与集成方法。 4. 熟悉Unity3D。 5. 有良好的Android及iOS原生平台编程经验，熟悉Java、Objective-C或Swift。 6. 能够流畅准确的进行需求沟通。 进阶要求： 1. 拥有良好的框架及抽象设计，能够提供多个第三方渠道的SDK的统一接入方案。 2. 精通iOS原生平台编程经验，有能力独立完成iOS SDK优先。</t>
  </si>
  <si>
    <t>同辉融资租赁（上海）股份有限公司</t>
  </si>
  <si>
    <t>做五休二 周末双休 带薪年假 五险一金 专业培训 节日福利 交通补贴 通讯补贴 绩效奖金 补充医疗保险</t>
  </si>
  <si>
    <t>岗位职责： 1、根据需求与设计文档独立完成APP的开发、测试和维护； 2、对于新的技术或框架进行调研并应用；  任职要求： 1、计算机或相关专业大学大专及以上学历，2年以上iOS开发经验； 2、有Swift开发经验，熟悉json数据结构，熟悉http通讯协议； 3、熟悉iOS平台的应用开发流程、MVC架构、网络通信等； 4、有独立完成一个IOS项目的经验； 5、有良好的程序架构设计以及编程习惯，热爱技术工作，拥有极客精神，有持续的学习兴趣。  6、有良好的沟通表达能力以及团队意识，能很好的与团队成员沟通交流；</t>
  </si>
  <si>
    <t>上海思耐文化传播有限公司</t>
  </si>
  <si>
    <t>五险一金 补充公积金 交通补贴 定期体检 餐饮补贴 带薪年假</t>
  </si>
  <si>
    <t>1、负责iOS端产品框架的研究，设计和实现、关键技术验证和选型等工作； 2、参于业务需求设计讨论，根据需求说明、交互文档与视觉完成开发、测试工作。 3、负责iOS产品的性能、兼容等调优 任职资格： 1、计算机或相关专业大学本科以上学历，3年以上iOS开发经验，扎实的计算机专业基础（算法、数据结构, 常用的设计模式等)，主导3个以上中等以上规模的iOS项目
2、精通C/C++/Objective-C/swift 语言和面向对象编程思想
3、熟练掌握iOS开发、测试、调优工具的使用；
4、能够熟练编写iOS平台自定义控件和动画效果；
5、深入理解Objective-C Runtime运行机制和内存管理机制；
6、深入了解各个不同iOS版本的特性与差异；
7、熟悉网络通信机制及常用数据传输协议；
8、良好的面向对象化编程思想，熟练运用常见设计模式。  PS:最好做过苹果原生支付，或者苹果原生的内购支付。</t>
  </si>
  <si>
    <t>移动开发工程师IOS</t>
  </si>
  <si>
    <t>上海纳客宝信息技术有限公司</t>
  </si>
  <si>
    <t>五险一金 餐饮补贴 弹性工作 定期体检 员工旅游 年终奖金</t>
  </si>
  <si>
    <t>1、主要负责公司iOS产品开发； 2、按时、保质完成公司领导分配的工作任务； 3、跟进APP开发的新技术发展，编写设计开发及实现文档。 任职要求： 1、精通Objective-C程序设计，熟悉 Swift，精通 IOS 下的 UI； 2、对IOS从研发到上市场的完整过程清晰了解，有独立开发经验； 3、熟悉iOS框架及各种特性，熟练使用iOS的各种UI组件，了解基本的交互知识； 4、精通IOS SDK中的UI、网络、数据库、XML/JSON解析等开发技巧； 5、熟悉各种主流手机特性，深刻理解手机客户端软件及服务端开发特点； 6、精通常用软件架构模式，熟悉算法与数据结构，多线程，网络编程（Socket、http/web service）等； 7、跟进APP开发的新技术发展，编写设计开发及实现文档； 8、良好的沟通协调能力和团队意识，良好的逻辑思维能力； 9、具有H5/Java开发经验者优先。</t>
  </si>
  <si>
    <t>广州方信数科医疗技术有限公司</t>
  </si>
  <si>
    <t>1.负责公司iOS平台上的应用功能开发； 2.负责界面UI填充、多线程、网络通信、数据库等操作； 3.常用算法、用户界面搭建和接口设计； 4.负责产品升级、更新策略。  任职要求： 1.大专或以上学历，计算机软件或相关专业； 2.2年以上iPhone/iPad等产品相关开发经验； 3.基本理解iOS SDK，熟悉Cocoa开发框架，掌握Objective-C/SWIFT语言开发，熟练运用XCode，Interface Builder 等工具； 4.基本掌握iOS的设计规范、UI界面的深度定制、复杂交互界面的设计，掌握MVC，MVP，MVVM设计模式； 5.掌握在iOS设备上基于Hybrid模式开发的Web App； 6.熟悉敏捷开发； 7.热爱互联网和新技术，具有极强的快速学习能力，责任心强，沟通能力强，能够承担较大的工作压力 。</t>
  </si>
  <si>
    <t>MobData大数据云平台</t>
  </si>
  <si>
    <t>五险一金 专业培训 交通补贴 年终奖金 股票期权 绩效奖金</t>
  </si>
  <si>
    <t>1、根据项目要求，开发独立模块； 2、遵循工作规范，和编写要求； 3、编写模块详细设计文档，及相关技术资料； 4、按规范进行模块功能单元测试； 任职要求： 1、本科及以上学历，计算机相关专业； 2、熟悉ASP.NET MVC、Web Api、WCF； 3、熟练掌握js、HTML、CSS、AJAX、Jquery、Bootstrap等前端技术； 4、熟悉前后端分离的多层架构； 5、熟悉面向对象的思想，熟悉常用的设计模式，有DevExpress控件开发经验优先考虑； 6、在实际项目中有使用过IOC和ORM； 7、熟练SQLserver、ORACLE等数据库、调优及存储过程的编写； 8、具备较强的文档撰写能力、工作思路清晰，有较强的技术钻研和攻关能力； 9、具有良好的编程习惯，良好的团队精神、沟通能力，有项目管理经验者优先考虑。</t>
  </si>
  <si>
    <t>岗位职责： 1.根据公司要求独立完成基于iOS SDK、App应用等开发设计、调试工作； 2.根据项目任务计划独立按时完成软件高质量编码和测试工作； 3.规范文档的编写、维护，以及其他与项目相关工作； 4.按照开发流程编写相应模块的设计文档； 5.按时按需完成相关项目的维护及更新。 任职要求： 1、本科及以上学历，计算机软件或相关专业，3年以上IOS开发工作经验 2、精通Objective-C语言, 熟悉C/C++语言，熟悉Swift语言者； 3、精通IOS应用开发技术，熟练使用Xcode、Instruments等使用，熟练掌握UI布局、架构设计； 4.熟练掌握UDP/TCP/IP、http等网络协议； 5、精通IOS App开发的适配方法和网络API的访问和优化； 6、能熟练编写代码，有良好注释及文档撰写习惯，能参与代码编写规范的制定； 7、有热情，爱技术，有良好的计划、沟通、语言表达能力；较强的逻辑分析能力和应变能力；良好的团队合作精神，能独立承担任务和有系统进度把控能力；</t>
  </si>
  <si>
    <t>上海一路教育科技有限公司</t>
  </si>
  <si>
    <t>弹性工作 五险一金 出国机会 绩效奖金</t>
  </si>
  <si>
    <t>Keywords: 熟悉swift编程语言 1、主要负责公司数字货币交易所的iOS客户端开发与设计； 2、根据产品需求，进行相关功能模块的开发，比如行情展示等； 3、和后端开发有效沟通，确保API正确，有效，安全地调用； 4、能够编写有效地的测试代码去cover产品的核心功能； 5、按时按需完成客户端软件的维护及更新； 6、负责优化移动产品的质量、性能、用户体验。 岗位要求： 1、本科以上学历，计算机、软件、通讯等相关专业； 2、精通swift语言基础，熟练掌握常用API，2年以上IOS开发经验； 3、熟悉iOS下网络通信机制，HTTP协议，有高性能客户端编程经验； 4、精通iOS的设计规范、UI界面的深度定制、复杂交互界面的设计； 5、对数据结构、基本算法熟练掌握，并具备基本的算法设计能力； 6、具有良好的沟通能力、团队合作精神、能承担工作压力； 7、具有数字货币交易所、数字货币钱包等经验优先考虑。</t>
  </si>
  <si>
    <t>iOS高级开发工程师(蔚来汽车）</t>
  </si>
  <si>
    <t>广州-从化区</t>
  </si>
  <si>
    <t>1、 负责iOS软件的架构分析、设计和代码的编写 2、 负责相关技术的评审把关，控制设计质量 3、 负责项目框架搭建、关键技术选型、技术难题公关等工作 4、 理解需求文档，组织软件设计工作，并在过程中输出符合标准的设计文档 任职要求： 1. 4年及以上IOS开发经验，熟悉iOS网络编程、多线程开发、存储、内存\性能调优以及安全等 2. 熟悉Swift,熟悉Objective-C;对于iOS编程有系统化的知识体系，熟悉Runloop、Runtime机制 3. 对敏捷开发模式有较多实践和理解 4. 熟练运用UIKit、CALayer、CoreGraphics等进行UI和动画开发 5. 对应用优化、性能调优有自己的理解 6. 熟练掌握Git 7. 熟悉Jenkins、Cocoapods 8. 熟悉iOS下的单元测试、持续发布优先 9. 熟悉数据结构和算法优先 10.有Hybird开发经验，有SDK开发经验优先 11.有个人作品或github项目优先</t>
  </si>
  <si>
    <t>上海宝库文化发展股份有限公司</t>
  </si>
  <si>
    <t>七险一金 13~15薪 职级+司龄假 全年带薪病假</t>
  </si>
  <si>
    <t xml:space="preserve"> 工作职责: - 设计与开发移动客户端产品或基础技术框架 - 不断优化和提升技术架构和业务性能 - 积极提出业务创新和改进的建议并推动快速落地 - 配合产品、设计、市场等其他角色，为业务提供优秀的技术支持  职责要求: - 计算机软件、通讯等相关专业本科及以上，3年以上工作经验 - 精通Objective C/Swift/C++等编程语言及开发平台，精通iOS应用开发 - 熟练掌握iOS 的UIKit相关组件、网络、数据库、GCD多线程等相关开发技巧，对计模式、程序架构等有深入的理解 - 对iOS runtime、浏览内核、性能优化等领域有深入研究者优先 - 优秀的逻辑思维能力和分析问题、解决问题的能力，对解决具有挑战性问题充满激情 - 学习能力强，具有良好的沟通能力和良好的团队合作精神 - 有App store上架经验者优先 </t>
  </si>
  <si>
    <t>五险一金 员工旅游 餐饮补贴 年终奖金 定期体检 生育贺金 结婚贺金</t>
  </si>
  <si>
    <t>1.熟练运用CSS3新特性及HTML5规范；能够熟练运用HTML5特性构建PC端或移动端的WebApp。 2.熟悉JS，能够解决网页常用效果，熟悉jquery／bootstrap／angularjs/easyui。 3.熟悉html5和css3，响应式、以及手机web布局的优先。 4.熟悉页面架构和布局，精通html和css，有成熟的浏览器兼容方案。 5.具有良好的团队合作精神，能与相关人员沟通合作，有较强的自学、沟通表达能力及吃苦耐劳的工作精神，责任心强。 6.本科或以上学历，2年以上经验，计算机相关专业。 7.责任心强，能积极向上，具备优秀的沟通能力、良好的团队合作精神，能承受一定的工作压力；</t>
  </si>
  <si>
    <t>RTC-ios开发高级工程师</t>
  </si>
  <si>
    <t>五险一金 补充医疗保险 年终奖金 绩效奖金 专业培训 定期体检</t>
  </si>
  <si>
    <t>工作职责: 1）根据产品需求和UI设计，开发iOS平台App； 2）负责iOS端的架构设计、关键问题攻关，解决性能、安全性等问题 3）确保在不同系统版本和机型上的兼容性和适配性； 4）负责版本编译和App Store提交审核等工作； 5）参与产品设计及技术调研、参与小组培训与技术讨论。  任职资格: 1）本科或以上学历； 2）3年以上iOS开发经验，精通Objective-C/Swift，了解C/C++，能独立开发高可靠的iOS应用； 3）独立负责或作为主要开发者参与过1款以上App的研发，并能够在App Store下载安装； 4）熟悉移动端UI开发技术，能够在UI设计人员的配合下，开发出高质量的应用程序界面； 5）熟悉TCP、HTTP等网络协议，以及XML、JSON等数据格式，能够针对移动平台进行网络和性能优化； 6）有第三方平台登录、分享、支付等相关开发经验，具有良好的学习能力，能够迅速阅读理解文档并使用第三方服务； 7）计算机科学基础扎实，精通常用数据结构与算法； 8）思路清晰，具有良好的沟通能力和团队精神，具备独立解决问题的能力； 9）有音视频和直播项目开发经验者优先。</t>
  </si>
  <si>
    <t>普道（上海）信息科技有限公司</t>
  </si>
  <si>
    <t>五险一金 员工旅游 交通补贴 餐饮补贴 专业培训 绩效奖金 年终奖金 定期体检 股票期权</t>
  </si>
  <si>
    <t>岗位职责： 1、负责 iOS 应用的开发与维护； 2、根据产品需求完成架构和模块设计、编码、测试工作； 3、能按照项目计划，按时提交高质量的代码，完成开发任务；  岗位要求： 1、本科及以上学历，3年以上IOS开发经验，熟悉主流开发框架； 2、熟悉 Objective C、swift 开发，熟悉 Xcode 开发环境及 Cocoapods 等相关工具； 3、熟悉多线程开发，熟悉 http 工作原理，理解常用数据交换格式（JSON、XML 等）; 4、扎实的开发功底，熟悉多线程、网络协议、主流本地数据库; 5、熟悉iOS开发技术，包括UI常用控件、网络、语言视频、多媒体、地图等方面; 6、熟悉appstore发布流程，对新技术有学习能力。  园区有巴士15分钟直达地铁站：2号线-金科路，11号线/16号线-罗山路</t>
  </si>
  <si>
    <t>万欣和（上海）企业服务有限公司</t>
  </si>
  <si>
    <t>保险 医疗/护理/卫生</t>
  </si>
  <si>
    <t>五险一金 补充医疗保险 员工旅游 绩效奖金 专业培训 定期体检 年终奖金</t>
  </si>
  <si>
    <t>（一）岗位职责： 1.负责公司项目和产品的前端开发； 2.负责公司项目和产品的界面设计、编辑及美化工作； （二）任职条件： 1.熟悉Bootstrap、React、VUE框架开发，熟悉JavaScript、jQuery； 2.熟悉HTML5,Css3等W3C规范和浏览器差异,熟练div+css页面框架和布局方式;能够解决常见兼容性问题。</t>
  </si>
  <si>
    <t>高级ios开发工程师</t>
  </si>
  <si>
    <t>薪资：15k-20k 岗位要求： 1. 计算机或相关专业大学本科以上学历，3-5年iOS开发经验，扎实的计算机专业基础（算法、数据结构, 常用的设计模式等)，主导3个以上中等以上规模的iOS项目； 2. 精通C/C++/Objective-C/swift 语言和面向对象编程思想 ； 3. 熟悉网络通信机制及常用数据传输协议； 4. 能够熟练编写iOS平台自定义控件和动画效果； 5. 深入理解Objective-C Runtime运行机制和内存管理机制； 6. 深入了解各个不同iOS版本的特性与差异； 7. 有非常扎实的算法和数据结构基础优先； 8. 有OpenGL、GLKit、视频处理、音频处理或AR开发相关经验者优先； PS:最好做过苹果原生支付，或者苹果原生的内购支付。 岗位职责： 1. 负责产品和项目的APP研发工作，解决核心技术问题； 2. 基于产品设计的要求，负责 IOS 应用程序的设计、功能、性能、交互、开发工作; 3. 独立完成 iOS 软件开发、验证和和修正测试中发现的问题。    4. 快速、准确分析业务需求，制定实现方案与项目计划及前瞻性的技术架构；</t>
  </si>
  <si>
    <t>广州宽客科技有限公司</t>
  </si>
  <si>
    <t>Technic Leader（技术经理）</t>
  </si>
  <si>
    <t>飞驰镁物（北京）信息服务有限公司上海分公司</t>
  </si>
  <si>
    <t>「站在科技与人文的十字路口」、「车联网」、「互联网思维」、「智能汽车」等等，这些耳熟能详的词语想必已经耳边出茧。 你是否羡慕过扎克伯格构建的《社交网络》世界？又是否推崇乔布斯的「stay hungry, stay foolish」？还是艳羡谷歌实验室的 Google Glass 和无人驾驶汽车？ 那么，你又是否想过，自己也有可能打造出一款改变世界的产品？ 别犹豫了，加入飞驰镁物吧，让我们一起来颠覆老旧传统的汽车，创造属于互联网的未来汽车吧！  我们需要你做这些事： 1、负责App客户端代码的设计、开发和维护，并保证可扩展性； 2、根据项目需求和计划，按时完成设计、编程、调试和测试工作； 3、优化产品性能，解决App运行中出现的故障和问题； 4、承担关键攻关任务的同时不断学习App开发技术，研究和探索创新的开发思路和最新的客户端技术。  我们希望你有这些能力： 1、计算机或相关专业本科及以上学历，六年年以上App客户端实际开发经验； 2、能独立完成iOS/Android/Web软件的设计和开发工作，有多个完整的iOS/Android/Web项目经验，至少参加过两个以上完整的手机应用项目的技术框架搭建与研发； 3、具有扎实的Objective-C/Swift语言基础，熟悉掌握JAVA编程、JAVA核心类库和Android SDK者优先； 4、熟练掌握iOS/Android/Web开发、测试、调优工具，能熟练使用调试、性能分析工具来调试和优化代码； 5、拥有优秀的逻辑思维能力和独立工作能力，有良好的团队合作精神，工作认真负责，沟通协作意识良好，能够承担工作压力； 6、有良好的程序架构设计以及编程习惯，热爱技术工作，拥有极客精神，有持续的学习兴趣。  工作地点：上海市嘉定区上海汽车城于田大厦  公司介绍 飞驰镁物（北京）信息服务有限公司成立于2015年4月，是一家专注于提供汽车联网数字化产品和服务的高科技企业，公司总部位于充满艺术与创新气息的北京竞园艺术园区。在上海、成都、南昌等地设有分支机构。从成立之初，飞驰镁物就开创性地提出了&amp;ldquo;智能汽车即服务&amp;rdquo; （SMART X Vehicle as a Service）的理念和愿景，坚持汽车联网数字化和移动出行服务提供商（Digital &amp; Mobility Service Provider）的战略定位，帮助客户提高汽车产品和移动出行服务的智能化、数字化、便捷化，为用户打造更加完美的移动出行服务体验。飞驰镁物是业内为数不多的能够聚焦汽车前装市场提供完整的端到端汽车联网数字化产品和解决方案的创新科技公司。业务版块围绕汽车数字化和出行服务，涵盖汽车云平台及软件服务、车载智能网联终端、数字化运营、移动出行服务四大专业领域。拥有自主知识产权的核心产品包括汽车网联终端ConnectedEngine、汽车云平台CLOUDMove、物联网接入平台ActiveLink和汽车在线升级平台ActiveOTA等。在短短两年多时间里，飞驰镁物已经成为下一代车联网的引领者，是业内拥有豪华汽车品牌车企客户数量最多的汽车科技公司。截至到目前，飞驰镁物已经与包括多家跨国豪华车企在内的20多个品牌共计166个车型达成合作，为他们提供一流的汽车数字化和共享出行解决方案。</t>
  </si>
  <si>
    <t>五险一金 通讯补贴 年终奖金 交通补贴 定期体检 绩效奖金 免费中餐 免费住宿</t>
  </si>
  <si>
    <t>岗位职责： 1、负责线上及测试服务器的架构及部署工作，保障线上环境的稳定； 2、服务器自动化脚本开发，运维平台建设； 3、日常运维操作，负责线上服务的发布，监控，问题排查和应急处理等工作； 4、协助研发人员，测试人员对线上代码，sql优化工作； 5、负责云主机的运维，稳定性，性能； 6、将工作过程中的经验积累，研究成果，技术要点等以文档保存及传承，建立知识库体系。  岗位要求： 1、2年以上运维工作经验，熟悉Linux操作系统，对系统性能相关问题有较深刻理解； 2、熟悉java语言，能够根据需求快速编写各类服务器维护脚本； 3、熟悉前端html、js、css等技术 4、熟悉mysql及nosql等数据库产品； 5、强烈的责任感，良好的沟通和协调能力。</t>
  </si>
  <si>
    <t>1. 负责APP IOS平台开发。 2、负责技术攻关或技术方案选型  1、本科及以上学历，计算机相关专业，有3年以上实际iOS移动端产品的开发经验 2、精通OC，SWIFT开发语言，能独立进行APP开发，具有多个成熟产品开发经验 3、熟悉Xcode、熟悉iOS SDK开发环境及底层调用、熟悉JavaScriptCore的使用 4、理解OC Runtime和内存管理机制，熟练使用多线程、网络编程等技术 5、具有良好的沟通能力和协调能力，具备良好的团队精神，能承受工作压力，富有进取心和责任心；</t>
  </si>
  <si>
    <t>移动终端开发（ios开发）</t>
  </si>
  <si>
    <t>1 可独立并按时完成IOS手机应用和产品的开发； 2 可以独立设计程序架构或很好的理解架构设计，保证平台统一。 3 负责IOS平台相关技术以及新技术的调研、实现； 4 与UI设计团队配合，完成应用开发； 5 与测试团队配合，完成应用开发。  1、计算机专业，3年以上移动端APP开发经验。 2、熟悉IOS应用开发环境，能独立开发高性能app应用。 3、精通Objective-C/Swift编程语言，良好的数据结构、算法基础，熟悉网络开发。 4、开发基础良好，对软件性能优化、内存优化有一定了解，熟悉应用程序的维护和调试。 5、良好的工作态度、沟通、团队协作能力；学习能力强，有较强的责任心。</t>
  </si>
  <si>
    <t>急聘iOS开发工程师（周末双休）</t>
  </si>
  <si>
    <t>岗位职责： 1、负责IOS端产品框架的研究，设计和实现、关键技术验证和选型等工作； 2、参于业务需求设计讨论，根据需求说明、交互文档完成开发、测试工作。 3、负责客户端产品的架构设计，分析和发现系统的优化点； 4、负责软件代码的编写、调试及后期维护； 5、解决研发过程中的关键问题和技术难题。 任职资格： 1、本科及以上学历，计算机或相关专业，2年以上IOS开发经验； 2、具有扎实的Objective-C或者swift语言基础，能够熟练使用和封装第三方框架。 3、熟练掌握IOS开发、测试、调优工具的使用； 4、能够熟练编写IOS平台自定义控件和动画效果； 5、深入理解Objective-C Runtime运行机制和内存管理机制； 6、深入了解各个不同IOS版本的特性与差异；</t>
  </si>
  <si>
    <t>任职资格： 1.计算机或者计算机相关专业，熟练掌握iOS应用开发框架，四年以上iOS开发经验，具备金融相关经验； 2.熟悉TCP、UDP、HTTP、HTTPS等网络协议的一种或者多种，熟悉网络通信机制及其常用数据传输协议； 3.精通XML，JSON解析，能熟练应用SQLite、Core Data等客户端存储技术； 4.了解基本的数据结构，有面向对象开发的设计思想，对MVC设计模式能够熟练应用； 5.熟练掌握Objective-C 语言及思想，熟练掌握Objective-C内存管理机制； 6.熟练掌握常用的第三方框架、代码项目管理工具等（AFN、git、cocoapods 等） 7.精通Cocoa/UIKit Framework, CoreAnimation, iPhone/iPad各个版本之间的差异，并且能够根据差异提供良好的解决方案； 8.熟悉swift，掌握autolayout，具有自定义控件的封装能力； 9.精通多线程开发，深入理解Objective-C Runtime运行机制，对iOS应用架构有一定的自己的见解和理解； 10.熟练掌握并进行iOS app的开发、测试、发布一系列的流程，能够参与需求、测试用例等文档的评审、对应用程序进行技术选型和技术预研。 11、热爱技术，工作认真、严谨，具备较强的学习能力和责任心，能自我激励，善于沟通与团队协作；</t>
  </si>
  <si>
    <t>年终奖金 员工旅游 生日福利 节假日福利 六险一金</t>
  </si>
  <si>
    <t>上海秉空网络科技有限公司</t>
  </si>
  <si>
    <t>1.负责常用功能的swift化，以及各种手机尺寸的界面适配。 2.开发公司iOS产品app，并且负责部署的相关工作。 3.根据项目需求选择合适的技术架构方案并且实现。 4.解决项目测试发现的问题，对app进行性能优化。 职位要求 1.熟悉Swift， object-C至少半年以上全职开发采用swift的工作经历.1年以上iOS平台开发经历。 2.掌握 HTTP、TCP/IP、UDP 等网络协议，掌握服务端、客户端 socket 机制 3.熟练掌握git的使用 4.熟悉 iOS 核心动画以及基本动画，以及手势冲突的处理。 5.熟悉flutter者优先，熟悉OpenGL，3D Unity者优先。 4.踏实谦虚好学，乐于接受新事物和挑战；乐于分享项目经验，能有组内伙伴互相帮助。 5.熟悉苹果官方应用分发测试工具 textflight 以及应用分发平台 fir.im 的使用 外地员工可提供住宿</t>
  </si>
  <si>
    <t>iOS开发工程师（上市企业）</t>
  </si>
  <si>
    <t>岗位职责： 1、依据总体设计，负责iOS移动端的开发工作，完成代码开发和参与性能优化； 2、负责iOS开发整体工作，包括需求、设计、编码、测试、部署、验收各个阶段； 3、根据产品需求，独立完成iOS应用代码开发，与UI设计和测试团队配合解决测试中发现的各种问题； 4、对iOS开发技术进行技术研究，提交高质量的研发成果。 任职要求： 1、计算机相关专业，本科及以上学历，3年以上iOS软件开发经验； 2、熟练掌握C++/Objective-C/Swift语言，熟悉iOS平台下的软件开发，开发架构和API调用； 3、深入了解各个不同iOS版本的特性与差异，理解Objective-C Runtime运行机制和内存管理机制； 4、能独立承担APP的开发工作，有代码重构或性能优化的能力和经验； 5、有多个完整的iOS项目经验，有iOS应用市场线上作品者优先； 6、学习能力强，责任心强，具有良好的沟通能力及团队合作精神，能够承担工作压力。</t>
  </si>
  <si>
    <t>智车优行科技（北京）有限公司</t>
  </si>
  <si>
    <t>五险一金 补充医疗保险 定期体检 弹性工作 餐饮补贴 带薪年假 节日福利 扁平管理</t>
  </si>
  <si>
    <t>1. 根据业务需求，基于iOS平台进行应用程序开发; 2. 按项目的要求，完成需求分析、软件设计、实现和测试； 3. 完成相应软件设计及调试工作; 4. 根据项目技术要求，学习新技术、新工具； 岗位要求： 1. 两年及以上手机应用实际开发经验，两年以上iOS开发经验； 2. 精通Objective-C/Swift、Xcode； 3. 熟悉IOS SDK中的UI、网络、数据库、XML/JSON解析以及多线程等开发技巧； 4. 有多个完整的IOS项目经验，至少参加过一个完整的手机应用开发项目； 5. 理解面向对象设计的基本原则，熟悉常用的设计模式； 6. 优秀的学习能力，分析和解决问题的能力和强烈的进取心，具备良好的沟通能力和团队合作精神； 7. 对手机软件性能优化、内存优化、底层架构有一定经验者优先； 8. 有互联网公司工作经历的优先；</t>
  </si>
  <si>
    <t xml:space="preserve">岗位职责： 1. 根据移动应用项目需求，协助完成需求分析，评估技术可行性，编写技术实施方案 2. 承担移动应用相关技术系统的技术体系架构规划设计 3.遵循开发规范进行系统的概要设计、详细设计 4.完成新增系统和现有系统变更的移动应用开发任务，确保项目顺利进行 5.承担移动应用系统核心架构开发、重大项目核心代码编写 6.跟踪先进技术，持续进行技术创新，构建公共服务模块与组件，以提升技术服务水平 7.配合进行系统测试，根据测试结果，及时反馈和修改研发缺陷 任职要求： 1.本科及以上学历，计算机或相关专业 2.3年以上移动客户端开发经验，精通iOS手机平台 3.精通Objective-C、Cocoa touch、Xcode 4.精通iOS SDK中的UI、网络、数据库、XML/JSON解析等开发技巧 5.熟练使用iOS平台常用的开源库，AFNetworking、CocoaPods等 6.开发基础良好，理解设计模式，在项目或产品中有很好的设计实践 7.有强烈的责任心和团队精神，善于沟通和合作；能独立完成设计和编码 8.有主导完成优秀应用或相关产品开发经验者优先 9.熟悉了解Swift者优先 </t>
  </si>
  <si>
    <t>IOS开发工程师-2781</t>
  </si>
  <si>
    <t>职位需求： 1. 计算机或相关专业,本科以上学历,1-2年工作经验 2. 熟悉C/C++,Objective-C(Swift)语言,Cocoa Touch框架,有开发产品上线的经验 3. 熟悉面向对象设计，分析和编程技术，按要求提交各阶段开发文档 4. 熟悉数据结构与算法、HTTP协议等 5. 有规范化,良好的代码编写习惯 6. 逻辑思维强,擅于分析总结,能够在团队合作中与人有效沟通 7. 热爱技术,有强烈的好奇心,有较强的自学能力 8. 具有一定的客户端系统架构设计能力,在通用性,跨平台和复用性方面有一定的理解 9. 工作细心主动,有责任心,能承受一定压力 岗位职责: 1. 从事iOS客户端应用开发(Objective-C/Swift),对已有的产品开发,维护及优化 2. 完成客户端软件需求的整理和软件设计 3. 按照项目计划,按时提交高质量代码,完成开发任务 4. 规范文档的编写,维护,以及其他与项目相关工作 5. 负责iOS客户端应用类社区,直播功能模块的开发</t>
  </si>
  <si>
    <t>Senior Retail System Engineer(iOS)/ 零售系统工程师</t>
  </si>
  <si>
    <t xml:space="preserve">工作职责：  能力要求：   </t>
  </si>
  <si>
    <t xml:space="preserve"> 【工作内容】 1.负责iOS应用软件的设计与开发； 2.根据产品及项目计划，在规定时间内独立完成客户端的开发3.负责制定技术优化方案，提高产品的稳定性4.负责编写相关开发设计文档，协调产品、交互、视觉推进项目 5.负责分析和快速排查线上故障6.保障线上APP顺利运行及新版本功能开发迭代 【职位要求】 1.本科或本科以上学历，计算机相关专业毕业； 2.三年以上iOS产品开发经验，独立开发过两款以上成熟产品； 3.熟练掌握Swift或Objective-C语言； 4.逻辑思维严谨，能够快速分析解决问题； 5.责任心，保质保量完成各项工作； 6.积极主动，能够主动承担责任，不局限分配的工作； </t>
  </si>
  <si>
    <t>平台研发经理</t>
  </si>
  <si>
    <t>游艺春秋网络科技（北京）有限公司</t>
  </si>
  <si>
    <t>五险一金 交通补贴 餐饮补贴 年终奖金 弹性工作 定期体检</t>
  </si>
  <si>
    <t>岗位职责： 1、负责跨PC移动平台，覆盖全球、苹果安卓win的SDK接入工作； 2、负责公司手游平台产品研发工作的计划、组织与目标管理； 3、负责技术架构设计、重构、优化，根据业务规划及技术规划制定应用架构方案； 4、负责核心架构部分代码编写、维护及相关优化工作； 5、领导开发人员进行系统的设计和开发； 6、负责产品研发队伍的建设、管理和工作分配。  岗位要求： 1、软件工程、计算机相关专业； 2、5年以上大中型软件项目开发、系统分析、架构设计工作经验，至少2年以上项目管理经验； 3、熟悉大型网站系统架构设计，有丰富的互联网需求分析和系统分析经验； 4、熟悉Web项目开发，熟悉负载均衡技术，了解大用户量访问情况下项目的各种优化方案。有大数据量高并发网站开发经验者优先； 5、精通PHP语言、ZendFramework框架，熟悉MySQL、MsSQL数据库的开发及优化； 6、熟悉HTML5，Javascript，Typescript并能熟练使用jQuery、Angular等JS框架，有HTML5单页开发经验者优先； 7、精通Android、Objective-C，Swift 其中一种语言，有IOS，Android项目开发经验优先； 8、具有良好的沟通能力和协调能力，优秀的学习能力，具备良好的团队精神，能承受工作压力，富有进取心。</t>
  </si>
  <si>
    <t>弹性工作 带薪年假 周末双休 节日福利 餐饮补贴 五险一金 大牛多 股票期权</t>
  </si>
  <si>
    <t xml:space="preserve">岗位职责： 1. 根据产品和设计师的需求，完成设计和开发 2. 能持续改进现有代码以应对日益增长的多样化需求  任职要求： 1. 具备良好的计算机基础知识，了解常用的数据结构和算法； 2. 熟悉 swift、Cocoa 框架； 3. 良好的代码习惯和学习能力，对新技术有持续的热情； 4. 工作责任心强，积极主动，思路清晰有条理，有良好的团队协作精神。 5. 有 RxSwift 开发经验，了解函数式编程，理解FRP； 加分项：开源项目贡献者 </t>
  </si>
  <si>
    <t>云计算工程师</t>
  </si>
  <si>
    <t>岗位职责： 1.负责公司OpenStack搭建、设计、开发、功能组件改进等工作； 2.负责OpenStack技术研究和攻关工作，跟进社区及主要商业版本的技术路线； 3.负责其它开源云产品和国内外相关前沿技术研究工作。 4.负责云平台系统的部署、管理、运维保障工作，确保服务稳定可靠； 5.协助开发搭建测试平台，协助进行设计、验证测试等工作； 6.开发并维护运维自动化脚本，简化日常工作；  任职要求：  1.有设计、实施和运维基于OpenStack云平台的生产系统的经验，计算机、软件工程相关专业，统招本科及以上学历； 2.有大规模OpenStack研发及部署经验； 3.深刻理解OpenStack架构, 包括计算, 存储, 网络, 界面等组件； 4.熟悉虚拟化技术, 精通Xen、KVM、VMware等虚拟化相关技术； 5.熟悉各类存储技术实现, 包括Swift, Ceph等； 6.了解虚拟化环境中的网络技术, 包括VXLAN, SDN, OVS等； 7.熟悉 Linux 系统管理，常用服务的配置管理和故障排除； 8.熟练使用 Python，Bash 等脚本语言。 工作地址 北京市丰台区三路居路107号7号楼</t>
  </si>
  <si>
    <t>直播平台iOS端研发工程师</t>
  </si>
  <si>
    <t>1. 直播iOS客户端的设计和研发。 任职要求： 1. 本科及以上学历，计算机相关专业，至少三年以上iOS平台开发经验。 2. 扎实的数据结构和算法基础，精通至少以下一门编程语言：Objective-C、Swift。 3. 熟悉移动网络通信机制，对Socket通信、TCP/IP和HTTP有较深刻。 4. 关注用户体验，能够积极把技术转化到用户体验改进上。  5. 有直播客户端研发经验者优先。</t>
  </si>
  <si>
    <t>北京迪曼森科技有限公司</t>
  </si>
  <si>
    <t>五险一金 员工旅游 交通补贴 餐饮补贴 年终奖金 定期体检 周末双休</t>
  </si>
  <si>
    <t xml:space="preserve"> 岗位职责负责紫光云公司移动端应用开发。 任职条件 1、五年以上开发经验，三年以上iOS平台开发经验，有扎实的Object C 和 Swift 语言基础； 2、熟悉IOS开发流程、系统架构、熟悉IOS开发环境，至少有一款独立开发及发布IOS APP工作经验； 3、熟悉XMPP、TCP/UDP、HTTP等网络协议,有WebService开发经验的优先； 4、熟悉设计模式，能根据需求架构框架； 5、有一定的系统分析和设计能力，有良好的开发思想、规范的编程风格； 6、熟练使用各种性能分析工具； 7、有较强的学习能力，独立解决问题的能力，能熟练阅读英文技术资料； 8、有XMPP、音视频、IM、人工智能、语音识别等开发经验者优先 9、熟悉Flutter优先 </t>
  </si>
  <si>
    <t>00004-iOS开发工程师</t>
  </si>
  <si>
    <t>北京数字认证股份有限公司</t>
  </si>
  <si>
    <t>五险一金 补充医疗保险 员工旅游 交通补贴 餐饮补贴 专业培训 年终奖金 定期体检</t>
  </si>
  <si>
    <t>岗位职责：  1、根据产品经理的分配完成开发工作；  2、参与产品或项目的系统的需求定义、设计、开发、测试等过程；  3、协助测试工程师保证项目的质量；  4、负责系统中主要功能的代码实现；  5、解决系统中的关键问题和技术难题。    任职资格：  1、iOS应用开发经验5年以上；  2、熟练掌握OC、Swift开发语言，熟练使用XCode，Instrument；  3、熟练掌握编译、调试技巧，了解静态库、Framework生成机制，掌握分析应用崩溃的技巧和方法；  4、有安全行业背景，了解加解密原理优先；  5、了解前端技术，掌握混合式开发原理优先。</t>
  </si>
  <si>
    <t>存储资深/高级工程师 (职位编号：Higon000851)</t>
  </si>
  <si>
    <t>1，负责公司CPU分布式存储架构开发及适配调优；
2，辅助客户解决PB级别数据的存储、访问以及数据安全，提供可行的技术方案；
3，持续优化数据的存储效率，解决高并发情况下的低延时访问；
4, 研发数据收集、存储、应用等开源技术方案在海光CPU上的设计优化；
5, 跟踪并参与存储相关的开源社区。 1. 统招本科及以上学历，本科4年，硕士2年以上经验，计算机与软件相关专业
2. 熟悉阿里盘，HDFS， AWS S3， OpenStack Swift等分布式文件存储者优先
3. 精通各种分布式存储的原理，熟悉对象存储、块存储和文件存储，具备分布式系统设计与开发经验者优先
4. 有DPDK，SPDK，NVME、NVDIMM、RDMA实践经验者；
5. 熟悉KVM、Openstack等开源软件；
6. 熟练掌握Java、python，C++中至少一种语言；
7. 掌握MongoDB、Redis、Hbase中至少一种NoSQL数据库，理解其架构和实现机制；
8. 具备较强的英文阅读和沟通能力；
9. 有技术激情，责任心强，有较强的承压能力。</t>
  </si>
  <si>
    <t>iOS开发工程师 (职位编号：263group000435)</t>
  </si>
  <si>
    <t>五险一金 餐饮补贴 年终奖金 弹性工作 定期体检 专业培训 员工旅游</t>
  </si>
  <si>
    <t>岗位职责： 1. 负责视频相关业务，iOS APP的设计、开发和维护； 2. 根据产品需求，能够独立完成开发任务，并可以独立解决日常问题； 3. 与其它业务部门（项目，运维，测试）有效沟通。 4. 解决产品在测试、生产过程中遇到的问题。 任职资格： 1. 统招本科及以上学历，计算机或相关专业； 2. 3年以上iOS开发经验； 3. 精通Swift/Objective-C语言，熟悉常见数据结构和算法； 4. 熟悉各种iOS组件和常见开源库； 5. 熟悉HTTP等网络协议，深刻理解基于JSON的CS开发模式； 6. 具备较强的学习能力、逻辑思维能力和沟通能力。</t>
  </si>
  <si>
    <t>北京兴财信息技术有限责任公司</t>
  </si>
  <si>
    <t>五险一金 通讯补贴 绩效奖金 定期体检 餐饮补贴</t>
  </si>
  <si>
    <t>岗位职责： 1.负责面向IOS手机客户端的架构设计、开发和维护； 2.规范编写设计和维护文档； 3.根据产品需求进行架构设计、编码实现、单元测试、后期迭代维护； 4.熟悉IOS应用开发框架，能独立开发高性能、高质量的IOS应用； 5.能独立完成移动终端产品应用的功能模块开发，并按时完成开发任务； 6.研究应用新兴技术、优化现有结构，满足产品长期需求。  任职要求： 1.计算机及相关专业学历，4年以上IOS平台产品开发经验，有完整App开发经验； 2.精通Swift和Objective C语言； 3.熟悉IOS应用开发框架，能独立开发高性能的iOS应用 4.熟悉MVC、Reactor、Delegate等设计模式； 5.熟悉IOS平台下系统控件、内存管理、动画、多线程、APNS、网络优化等开发技能； 6.对数据结构、基本算法熟练掌握，并具备基本的算法设计能力； 7.有良好的沟通能力和团队合作精神，具有较强的分析问题和解决问题的能力； 8.有大公司背景和相关App上线优先，    9.有政府OA相关App开发经验者优先。</t>
  </si>
  <si>
    <t>广州-南沙区  </t>
  </si>
  <si>
    <t>急聘IOS高级开发工程师</t>
  </si>
  <si>
    <t>北京中科建友科技股份有限公司</t>
  </si>
  <si>
    <t>岗位职责： 1、负责客户端整体框架搭建，功能模块设计，代码实现及性能优化 2、参与产品需求讨论�辗治觯�从技术实现和用户体验等多角度提出意见 3、为产品迭代时间和质量负责，攻坚难点技术 4、学习并分享新技术，并合理运用 要求：  1、4年以上iOS工作经验，精通 Objective-C和Swift，有良好的编码规范 2、熟知iOS操作系统，精通CocoaTouch 的 UI、动画、Auto Layout、iOS SDK等，能独立完成iOS开发 3、熟知常见网络协议、对数据库存储和本地缓存有深入理解和实践 4、熟知设计模式，Runtime，多线程和内存管理等 5、有组件化思维，且能高度自定义UI组件 6、关注产品的稳定性、性能及用户体验 7、有良好的团队合作精神，责任心强，沟通能力好；具有较强的快速学习能力，思路清晰，执行力强 上班地点：北京亦庄经济开发中路12号京东方核心能力大楼</t>
  </si>
  <si>
    <t>校招大数据开发工程师</t>
  </si>
  <si>
    <t>秒针信息技术有限公司</t>
  </si>
  <si>
    <t>五险一金 专业培训 弹性工作 定期体检 员工旅游</t>
  </si>
  <si>
    <t>工作职责： 可以选择的发展方向： 1、分布式存储、分布式计算平台研发； 2、高性能、高可用性Web Service研发； 3、复杂业务管理、海量数据报表等系统的研发。  岗位要求： 1、热爱编码，并享受从0到1的创造过程； 2、重点大学统招本科及以上学历，专业不限，计算机相关专业优先； 3、精通Java或C/C++，熟练使用下列语言中至少一种：Shell, Python, JavaScript, Swift/Obj-C, Go； 4、扎实的数据结构与算法基础，至少阅读分析过一个成熟开源项目的代码； 5、良好沟通和自学能力，有较强独立工作和解决问题的能力。  优先考虑： 1、混迹开源社区，在Github上有超过10颗星的作品； 2、有丰富的Web前端（JavaScript/CSS）开发经验； 3、有Hadoop、Storm、Kafka等分布式系统使用经验、海量数据处理经验。</t>
  </si>
  <si>
    <t>系统运维工程师-深圳/广州（广东钛马车联网）</t>
  </si>
  <si>
    <t>广东易联众民生信息技术有限公司</t>
  </si>
  <si>
    <t>五险一金 补充医疗保险 员工旅游 餐饮补贴 专业培训 年终奖金 定期体检 绩效奖金</t>
  </si>
  <si>
    <t>岗位职责： 1、主要负责公司业务系统（包括开发环境、测试环境、生产环境）的搭建及日常运维工作，及时解决所负责维护的业务系统出现的各种问题，使系统恢复正常； 2、分析所维护的系统的潜在问题，提出问题分析报告和改进计划； 3、及时联系系统开发人员或需求人员反映系统存在的问题和用户的需求，并沟通协调到方案确认； 4、配合项目组对用户进行培训、协助测试组完成部分测试工作； 5、按要求完成系统故障记录、故障分析和维护记录文档的编写； 6、日常数据备份和归档； 7、持续分析系统运行情况，并制定运维计划； 8、按计划发布软件版本。  任职条件： 1、本科及以上学历，计算机相关专业，4年以上相关工作经验； 2、熟悉Linux系统管理，对系统性能有一定的认识，有系统调优经验者优先。 3、熟悉负载均衡,如Nginx、LVS、KeepLive等的使用和优化技巧；有高并发的负载调优经验者优先。 4、熟悉Linux平台的web套件的管理和调优，如Apache、Nginx、Tomcat等，熟悉腾讯云、阿里云相关产品及服务。 5、熟悉MySQL、MongoDB、Redis的性能调优和数据备份以及灾难恢复方案。 6、具有使用MySQL、MongoDB、Redis经验、熟练进行开发操作，熟悉SpringCloud、Hadoop、hdfs、hive、spark、hbase、ES、kafka的布置与调优。 7、熟悉Nagios、 jerkins、docker、K8S；熟悉Bash shell、Python脚本语言中的一种。 8、精通服务器部署、系统资源调度、网络流量及异常监控、防火墙技术，熟悉基本的安全常识，搭建高效安全的运维架构，能跟进及解决最新的系统安全漏洞。 9、具备良好的沟通能力和强烈的责任心，热爱运维技术，有良好的文字表达能力和自学能力，有良好的工作流程、文档制定撰写习惯和良好的团队合作意识。 10、有大型虚拟化应用规划、实施、运维经验者优先；有阿里云、腾讯云运维经验、大型网站运维经验；有运维监控系统开发经验者优先；</t>
  </si>
  <si>
    <t>北京谷山丰生物医学技术有限公司</t>
  </si>
  <si>
    <t>周末双休 节日福利 加班补贴 五险一金 年终奖金</t>
  </si>
  <si>
    <t xml:space="preserve">1、在研发总监领导下完成iOS编程、开发； 2、完成相关的开发文档，设计文档，测试文档的编写； 3、进行一定的产品分析、软件需求分析、软件开发和维护工作； 4、深入了解本行业后对新产品的研发方向出具工作建议。 任职要求： 1、计算机相关专业本科及本科以上学历，具备优秀的学习能力； 2、有3-5年iOS商业应用开发经验； 3、具备Objective C或Swift 3/4的开发经验者优先； 4、熟悉Git版本控制工具、熟悉Cocoapods的使用，医疗或者医疗器械行业从业经验者优先； 5、具备很好的解决技术问题能力或者学习能力，比如能快速在StackOverflow或类似网站上定位一个问题并找到答案; 6、有Macos平台应用软件开发经验者优先。 </t>
  </si>
  <si>
    <t>语音识别算法工程师</t>
  </si>
  <si>
    <t>IOS开发工程师-CP-北京-00456</t>
  </si>
  <si>
    <t xml:space="preserve">岗位职责描述: 1.        负责语音识别相关算法的研究与开发，包括声学模型、语言模型的训练等 2.        负责语音识别声学模型的训练和优化 3.        负责构建语音识别模型并推动落地,跟进前沿技术研究，不断优化语音识别算法 岗位要求: 1.        硕士或以上学历，信号处理、计算机、电子信息、自动化、模式识别等相关专业 2.        1年及以上语音识别、语音合成相关工作经历，有过实际语音识别系统的研究和开发经验 3.        具备扎实的语音信号处理理论基础，熟悉语音识别相关的模式识别，深度学习理论 4.        熟悉信语音识别核心算法 (如阵列信号处理、HMM-GMM、深度学习等) 5.        熟悉C/C++ /Python中一种或多种编程语言, 能编程实现语音处理算法 6.        有下列研究方向经验的优先：语音降噪增强检测以及麦克风阵列等 </t>
  </si>
  <si>
    <t>职位描述： 1、 负责Web/H5前端功能的设计与研发； 2、 参与微信开发、小程序项目的核心功能编码与完成项目技术攻关； 3、根据UI设计，利用前端技术开发手机、PC浏览器等多平台上的后台页面（主要是数据报表）； 4、对产品经理、设计师提出的需求给出技术评估和解决方案； 5、完成产品交互效果的实现，改善用户体验，以及各项性能的调优，跨浏览器兼容等难点问题处理等； 6、自我学习与提升，主动提升技术水平，不定期参与技术讨论与分享。 职位要求： 1、至少2年以上前端开发经验，熟练掌握前端开发技术（html5、css3、es5、es6）； 2、熟练使用一种以上项目一种管理工具（git、svn）； 3、至少掌握两种以上前端开发框架/类库（jquery、zepto、angularjs、react、小程序、vue等），有开发小程序项目经验者优先。 4、熟练使用一种以上前端构建工具（gulp、grunt、webpack等）； 5、熟练使用一种以上报表库（echarts、char.js、chartist.js等）； 6、工作踏实、细致、有耐心，能承受较大的工作压力； 7、有强烈的责任感和良好的团队合作精神，工作积极主动，善于沟通； 8、具有较强的执行力，能够按照公司编码规范完成工作任务；</t>
  </si>
  <si>
    <t>岗位职责： 1.按照产品经理的需求研发商城，地图，及时通信，企业应用等的App产品； 2.负责相关App各项性能的优化和瘦身； 3.负责调研/跟进系统兼容性及UI适配等相应问题； 4.负责相应App相关技术的调研，部分定制化研发。  任职要求： 1. 3年以上工作经验，统招本科及以上学历，计算机相关专业； 2. 有强烈的求知欲和进取心； 3. 具有扎实的编程工底，良好的设计能力和编程习惯； 4. 熟练掌握Objective-C/Swift, 熟悉iOS； 5. 能独立开发iOS App； 6. 学习能力强，具有良好的沟通能力和良好的团队合作精神。  我们将提供： 1.具有行业竞争力的薪资水平； 2.绩效优秀的员工可享受公司的股权激励计划； 3.福利待遇：提供员工宿舍（北京）和免费午餐，并奖励优秀员工赴美日旅游； 4.接触高并发、大数据方面重大项目的工作机会； 5.为员工提供“斯巴达军团集训营”培训，同时设有内部导师制、名校名师定期指导等培训机制。</t>
  </si>
  <si>
    <t>中级IOS/Android开发工程师</t>
  </si>
  <si>
    <t>河北耀辰环保科技有限公司</t>
  </si>
  <si>
    <t>五险一金 周末双休 提供免费住宿</t>
  </si>
  <si>
    <t>岗位职责： 1. 与需求分析沟通确定设计方案、开发计划，并与后台开发、需求等部门沟通协调； 2. 根据需求分析、产品设计完成模块设计、编码、真机测试等工作，对软件质量负责； 3. 负责APP页面开发、维护，优化软件的易用性，提升用户使用体验； 4. 及时解决APP开发、验证和修正过程中发现的问题，保证公司产品的质量和开发进度； 5. 对已有系统提供必要的技术支持，并承担相关功能改进任务。  职位要求： 1. 本科或以上学历，三年以上APP开发经验； 2. 掌握Objective-C、Swift，熟悉Xcode开发环境，了解iOS SDK； 3. 精通Android应用程序开发，深度理解Android提供的各种组件，应用程序框架，窗口管理框架； 4. 至少参加过一个完整的商业级IOS/Android开发项目； 5. 对后端技术和数据库有一定了解； 6. 具有同时开发IOS及Android APP项目经验者优先；</t>
  </si>
  <si>
    <t>中高级IOS开发工程师</t>
  </si>
  <si>
    <t>深圳万顺叫车云信息技术有限公司</t>
  </si>
  <si>
    <t>五险一金 住房补贴 节日福利 弹性工作 带薪年假</t>
  </si>
  <si>
    <t xml:space="preserve">1.负责公司规划的App iOS系统平台上的客户端软件产品的研发设计与迭代升级; 2.与产品经理持续沟通,独立完成产品开发需求,并及时验证和修正测试中出现的问题; 3.根据应用需求和用户体验来完成架构与相关模块的搭建.编码.测试.修正等工作; 4.按照研发项目的实际需求,及时调整,按时提交高质量的代码,完成定制的开发任务; 5.保证开发的产品系统稳定,快速,安全的运行,同时不断学习前沿技术,进行创新改造. 任职要求: 精通iOS程序系统优化 精通OC和Swift语言 精通html交互,熟悉html语法及基础页面编写 精通iOS内存优化 精通iOS底层架构设计 精通业务解耦及功能高度封装化  主流技术,技术点: 组件化开发,响应式开发,ReactNative混合开发. 关键词: 混合开发,OC,Swift,组件化 备注： 请附上个人近期作品 </t>
  </si>
  <si>
    <t>广州致景信息科技有限公司</t>
  </si>
  <si>
    <t>带薪年假 五险一金 专业培训 节日福利 绩效奖金 团建费用 股票期权</t>
  </si>
  <si>
    <t xml:space="preserve">工作职责：  1、负责手机客户端iOS客户端的相关产品的架构设计，新功能研发；  2、负责手机客户端软件的功能，性能，交互优化和改进；  3、根据业务需求进行相关产品的开发、撰写开发文档；  4、参与与其他团队的沟通，保质保量按时完成开发任务；    岗位要求：  1、大专以上学历，计算机相关专业，5年以上iOS开发经验 2、熟悉Objective-C或Swift开发语言，iOS体系架构及常用框架； 3、熟悉iOS开发常用设计模式、多线程编程、数据持久化、网络通信、动画效果实现、界面布局设计、XML/JSON解析、封装自定义控件等方面知识，有主流开源组件使用经验； 4、对runtime，GCD，KVO，Block等有一定程度上了解，熟悉iOS内存管理机制，对程序性能优化，内存优化有一定的经验； 5、了解一种以上混合App开发技术，了解html、css、js； 6、能够正确理解产品需求，独立完成IOS平台应用开发； 7、对移动开发有热情和激情，具有基本的移动程序开发的概念，能够胜任钻研新技术的挑战 。    优于同行的福利待遇：  1、工作时间：9:00-12:00&amp;14:00-18:00，五天7小时工作制  2、入职即购买五险一金+国家法定节假日、婚假、产育假等法定假期+长达15天春节假期  3、具有竞争力的待遇  4、各种节日活动&amp;福利+员工特定慰问金+每月部门吃喝玩乐+专业培训+旅游团建  5、扁平化管理+年轻化团队+老板nice+宽松的工作环境+轻松的工作氛围  6、完善的晋升机制，充裕的发展空间，你有能力，我有平台 </t>
  </si>
  <si>
    <t>移动端开发负责人</t>
  </si>
  <si>
    <t>周末双休 弹性工作 餐饮补贴 节日福利 年终奖金 专业培训 定期体检 下午茶 员工旅游</t>
  </si>
  <si>
    <t>岗位职责: 1、了解分析需求，进行需求评审，按照产品的功能及非功能需求，制定和设计有效的测试策略； 2、进行功能、压力、性能等测试，对产品进行缺陷跟踪和软件质量分析等； 3、学习测试领域新技术、新方法，解决测试过程中的复杂技术问题； 4、学习自动化测试，使用自动化减少人力成本，提高测试效率。 岗位要求: 1、本科及以上学历，计算机、通信、物理电子、数学、自动化等其他相关专业； 2、熟悉Java/Python/C/C++中一种语言； 3、了解软件开发和测试理论，是测试实习经验优先； 4、有较强的学习能力和分析设计能力，具备良好的沟通能力； 5、声学方向，接触语音识别、语音合成、NLP的同学优先。</t>
  </si>
  <si>
    <t>移动端开发负责人
职位描述：IM社交项目移动端开发负责人。
岗位职责：
1、负责公司客户端APP（ios和Android）技术框架的设计，开发和维护；
2、负责基础组件，中间件的研发和优化，移动平台新技术研究和应用；
3、负责客户端上技术驱动项目的规划、实施、推进；
4、配合公司产品经理完成app平台产品的需求分析、功能设计及代码编写；
5、配合业务部门完成应用功能的新增和完善；
6、跟进和学习新技术以满足产品的需求配合公司产品经理完成app平台产品的需求分析、配合业务部门完成应用功能的新增和完善，编写设计开发及实现文档；
7、团队搭建及管理。
任职要求：
1、5年以上知名互联网公司Android+IOS开发经验，担任过负责人职位；
2、7人以上的客户端团队管理经验；
4、扎实的java/C/C++/OC/Swift语言基础，熟悉AppStore上架流程和规则；
5、丰富的手机UI设计经验，熟悉网络编程、多线程、熟悉TCP/UDP、HTTP协议；
6、善于交流和表达，有良好的团队合作精神；
7、有独立设计算法、解决程序问题的能力，有良好的代码习惯；
8、熟悉MVC模式，掌握OOAD的基本思想；
9、对代码和工程质量有所追求，有独立钻研移动领域新技术的热情和能力；
10、熟悉性能分析工具的使用，有性能优化相关经验。</t>
  </si>
  <si>
    <t>测试工程师（固件）</t>
  </si>
  <si>
    <t>广州微算互联信息技术有限公司</t>
  </si>
  <si>
    <t>1、岗位描述： a) 负责公司基础固件的测试、发布等；  2、岗位要求： a) 工科、计算机或其他相关专业大专以上学历，良好的计算机专业基础； b) 熟悉java或C语言； c) 熟悉linux系统；
d) 精通测试流程和测试分析、用例设计方法,能主动进行技术钻研； e) 掌握至少一门脚本语言（shell、python、perl）优先；</t>
  </si>
  <si>
    <t xml:space="preserve"> 岗位职责：  1.负责公司IOS平台视频应用开发；  2.参与产品需求分析并参与技术实施方案设计;  3.参与对产品进行维护和持续升级;  4.能独立完成详细设计，系统开发等相关的技术文档和代码说明文件。    任职要求：  1. 大专以上学历，计算机相关专业优先，三年以上iOS开发工作经验，做过视频或直播d等影视项目优先考虑。  2. 具备扎实的Object-C或swift语言基础,良好的编程习惯和代码风格；  3.. 熟悉html 开发，了解css、 （jquery,anglarjs,javascript）等技术；  4. 熟练掌握iOS界面开发，绘图、动画、网络（TCP/IP、HTTP、Socket ）、多线程等客户端开发技术；  5. 良好的沟通能力和团队协作能力；较强的学习能力、责任心、主动性和抗压能力。  薪资：按能力定岗薪资（不设上限）+项目奖金+年终奖金；  *补贴：免费住房+加班打车补贴+累计全勤；  *保障：入职购买五险一金；  *福利：自主点餐（中餐和晚餐）+美味下午茶+团建活动（旅游等）  *津贴：结婚祝贺金+生日祝贺金+生育祝贺金+节假日礼金  *环境：珠江新城1300平方的办公场地 </t>
  </si>
  <si>
    <t>labview软件工程师</t>
  </si>
  <si>
    <t>五险一金 绩效奖金 住房补贴 餐饮补贴 工作餐 专业培训 定期体检 高温补贴 带薪年假 出差补贴</t>
  </si>
  <si>
    <t>岗位职责： 1.负责公司软件项目的开发，调试，维护；
2.与团队人员商讨项目方案，评估可行性。 任职要求： 1、大专及以上学历，计算机，电子，自动化类相关专业； 2、熟练掌握labview，熟悉事件队列状态机框架，或者AF框架，熟悉mysql数据库，精通与各种品牌不同接口的PLC的通讯； 3、熟悉opc，熟练掌握各种板卡应用(数据采集，IO板卡，运动控制为主)，对计算机视觉有一定的了解。对c#和python有一定了解更佳。 4、3年及以上自动化行业工作经验，熟悉汽车行业非标项目，能够独立开发项目； 5、吃苦耐劳，优秀的团队合作能力适应短期出差。</t>
  </si>
  <si>
    <t>图形引擎开发工程师</t>
  </si>
  <si>
    <t>1.负责跨平台地图渲染引擎的开发，包括shader编写与多平台适配（Android/IOS）；
2.参与技术方案设计、评审以及文档撰写； 要求：
1.计算机相关本科及以上学历，3年以上相关工作经验；
2.OpenGL/OpenGL ES/WebGL 其中一个或以上图形编程接口使用经验；
3.扎实的计算机图形算法、线性代数、空间几何基础；
4.熟悉掌握C/C++/Java/Swift一门或以上语言优先；
5.熟悉GIS，有移动端开发经验优先；</t>
  </si>
  <si>
    <t>H5小游戏后端开发工程师</t>
  </si>
  <si>
    <t>广州蓝色光标市场顾问有限公司</t>
  </si>
  <si>
    <t>五险一金 交通补贴 餐饮补贴 通讯补贴 年终奖金 定期体检 商业险</t>
  </si>
  <si>
    <t xml:space="preserve">工作职责: 1. 负责公司H5小游戏服务器的架构设计和功能开发； 2.解决与前端，策划等沟通合作，完成完整的游戏的逻辑工作； 3.根据游戏功能需求，构建易于可扩展的服务器模块 任职资格: 1.热爱游戏行业，热衷钻研技术，2年以上工作经验； 2.良好的团队协作精神，认真负责有耐心，有抗压能力 ； 3.精通Http，Websocket协议，精通一种后端开发语言：Java/python/php； 4.具备独立设计并实现高并发，高可用的游戏后端的能力； 5.熟练应用Mysql/Redis等数据库存储技； 6.熟悉Linux环境，熟练配置维护Nginx/Tomcat等服务； 7.熟悉Java"script"等前端技术者优先考虑 </t>
  </si>
  <si>
    <t>五险一金 绩效奖金 年终奖金 弹性工作 全勤奖 周末双休 年度体检</t>
  </si>
  <si>
    <t>岗位职责： 1、负责iOS手游的sdk编写，游戏代码混淆建议，审核风险评估控制； 2、能快速开发sdk（用户，支付，数据）相关功能； 3、熟悉苹果的过审条例以及流程并对游戏的过审以及对可能被拒因素的风险评估。  任职要求： 1、3年以上游戏行业iOS开发经验，在AppStore发布过成功经验的优先； 2、本科及以上学历，计算机专业； 3、精通Objective-C、Swift4.0开发语言； 4、较强的钻研能力，乐于学习新技术，有耐心和细心；</t>
  </si>
  <si>
    <t>深圳科名网络有限公司</t>
  </si>
  <si>
    <t>夸客金融</t>
  </si>
  <si>
    <t>五险一金 员工旅游 补充医疗保险 年终奖金 餐饮补贴 定期体检</t>
  </si>
  <si>
    <t>应用运维/运维开发
岗位职责
1、负责Linux服务器日常运维、优化等工作；
2、负责处理系统日常变更，控制突发情况，对疑难问题进行分析并解决，以及各类故障和事务的应急响应和技术支持；
3、监控服务器的运行状态、系统性能；保障产品服务器的稳定性、可用性以及安全性；
4、负责服务器及设备的安装、调试、维护、监控、备份等日常工作；
5、负责对服务器性能监测数据以及故障日志等的分析，协助研发进行相关问题查找；
6、负责开发公司自动化运维平台
任职资格
1、熟练操作linux、windows服务器，有2年以上运维经验；
2、熟悉主流开源软件，如nginx，redis，zookeeper, haproxy, tomcat, rabbimq, elk等；
3、熟练使用自动化运维工具Jenkins、SaltStack、docker等, 尤其需要熟悉docker；
4、精通Python,Shell语言，可独立编写维护及自动化脚本；
5、掌握监控工具zabbix的部署使用以及自动化报警的机制；
6、熟悉java运行环境、应用编译、应用部署、应用调优、常规日志分析:
7、有运维自动化、监控系统、发布系统、运营支撑系统等开发经验者优先:
8、有k8s容器编排经验者优先:
9、有金融或互联网行业运维经验优先:
10、有优秀的学习和动手能力，较好的沟通协作能力及团队意识，高度敬业精神。</t>
  </si>
  <si>
    <t>岗位描述： 根据产品需求完成iOS客户端软件设计、编码、测试等工作； 负责移动应用开发的技术方案选型，技术平台构建，关键技术问题解决 协助运营和产品，提供产品上线运营与后续发展的技术支持和反馈。  工作要求： 1、3年以上iOS项目经验，熟练使用Objective C/Swift语言,精通iOS framework，能够独立完成iOS软件设计和开发工作； 2、有独立的开发能力，熟悉完整的iOS应用开发与发布过程,熟悉iOS体系架构及常用框架，具备主流开源组件使用经验； 3、有较强的逻辑思维能力，编写高质量代码并对软件性能进行有效优化； 4、具有良好的学习能力、沟通技能与团队合作能力，对产品有强烈的责任感； 5、了解Android开发经验优先；</t>
  </si>
  <si>
    <t>高级IOS开发工程师（APP开发）</t>
  </si>
  <si>
    <t>上海瀚讯信息技术股份有限公司</t>
  </si>
  <si>
    <t>五险一金 补充医疗保险 交通补贴 年终奖金 通讯补贴 餐饮补贴 定期体检 绩效奖金</t>
  </si>
  <si>
    <t>岗位职责： 1. 负责研发配置库的管理和维护，按照流程要求实施产品和项目的配置管理工作； 2. 维护项目环境及项目状态信息，定期输出配置管理相关数据状态、报告； 3. 负责编译、打包、发布的流程管理，发现并解决版本及发布相关的问题； 4. 负责产品的基线管理、版本管理、发布管理、变更管理、配置审计等工作； 5. 主导编写配置管理、发布管理过程设计的文档； 6. 为项目提供配置管理流程、工具方面的咨询、培训和支持，确保项目组成员理解并能正确使用配置管理流程、工具； 7. 参与制定公司有关配置管理规划、流程和策略； 任职资格： 1、计算机相关专业背景，本科及以上学历； 2、熟悉配置管理理论，具有2年以上大型项目软件配置管理经验； 3、熟悉GJB5000A/CMMI，有过二级以上过程改进、资质认证经验的优先； 4、精通软件项目的配置管理工作，包括基线管理、版本管理、变更管理和问题跟踪等； 5、熟悉linux环境，git，SVN，Jenkins，熟练进行代码服务器等配置，能独立完成项目部署、版本自动化构建、版本发布、代码检查等工作；  6、熟悉shell、python等脚本语音，有C语言开发经验优先。</t>
  </si>
  <si>
    <t>年终奖金 美女如云 高温补贴 带薪年假 员工旅游 项目奖金 气氛好 人性化管理 90后团队</t>
  </si>
  <si>
    <t>岗位职责： PC以及移动端HTML5、CSS、JS开发工作 对接API接口、UI设计师，码出高效、高质量的展示端效果以及产品功能  岗位要求： 工作经验不限，H5大神带 掌握使用JS、HTML5、CSS3，熟悉HTML5、CSS3的新特性 熟悉reactjs、angularjs、vue等常见web开发框架中的一种 熟练使用webpack，scss、less  会微信小程序者优先考虑 热爱编程，有代码洁癖，对开发经历有一定总结 能承受一定工作压力 自学能力强，有责任心，上进心</t>
  </si>
  <si>
    <t>员工旅游 餐饮补贴 定期体检 年终奖金 绩效奖金</t>
  </si>
  <si>
    <t xml:space="preserve">  职位描述：IM社交项目移动端开发负责人。 岗位职责： 1、负责公司客户端APP（ios和Android）技术框架的设计，开发和维护； 2、负责基础组件，中间件的研发和优化，移动平台新技术研究和应用； 3、负责客户端上技术驱动项目的规划、实施、推进； 4、配合公司产品经理完成app平台产品的需求分析、功能设计及代码编写； 5、配合业务部门完成应用功能的新增和完善； 6、跟进和学习新技术以满足产品的需求配合公司产品经理完成app平台产品的需求分析、配合业务部门完成应用功能的新增和完善，编写设计开发及实现文档； 7、团队搭建及管理。 任职要求： 1、5年以上知名互联网公司Android+IOS开发经验，担任过负责人职位； 2、7人以上的客户端团队管理经验； 4、扎实的java/C/C++/OC/Swift语言基础，熟悉AppStore上架流程和规则； 5、丰富的手机UI设计经验，熟悉网络编程、多线程、熟悉TCP/UDP、HTTP协议； 6、善于交流和表达，有良好的团队合作精神； 7、有独立设计算法、解决程序问题的能力，有良好的代码习惯； 8、熟悉MVC模式，掌握OOAD的基本思想； 9、对代码和工程质量有所追求，有独立钻研移动领域新技术的热情和能力； 10、熟悉性能分析工具的使用，有性能优化相关经验。</t>
  </si>
  <si>
    <t>深圳市瑞信达网络科技有限公司</t>
  </si>
  <si>
    <t xml:space="preserve">1. 进行大数据批量清洗，入库及处理相关 ETL 工作，并作线上维护； 2. 实现实时数据处理过程，提供可靠实时数据服务； 3. 对业务和数据进行梳理，设计大数据模型，构建应用主题集市； 4. 实现简单的数据挖掘及机器学习算法，支撑智能型项目数据相关模块的开发； 5. 对上线的数据指标及服务进行运营和维护；确保数据服务的质量； 任职要求： 1、3年以上工作经验，2年以上大数据相关工作经验； 2、熟悉主流数据仓库模型设计，有分布式计算平台（Hadoop,Hive，spark 等）实践经验； 3、熟悉Java／python／R编程中的一种，能熟练进行Storm、Spark和Hadoop之上的开发； 4、具备金融行业经验（证券、银行等）或者了解财务知识； 5、有过业务分析或者需求分析的经验； </t>
  </si>
  <si>
    <t>中级 iOS 开发工程师</t>
  </si>
  <si>
    <t>1、参与公司移动产品的整体架构设计、研发和自测工作； 2、跟进新技术的探索研究，应用到实际产品开发中，不断迭代优化； 3、深入一线实际进行产品体验和需求收集，快速响应迭代产品； 4、参与产品前期需求调研和产品设计，可以从技术和数据角度提供产品解决方案；  任职要求： 1、计算机软件及相关专业本科学历及以上 2、3年及以上 iOS OC、swift 应用开发工作经验，熟练掌握常用开源库及第三方 SDK 3、熟悉网络通信机制及其常用数据传输协议，能熟练应用SQLite、Core Data等客户端存储技术； 4、了解基本的数据结构，有面向对象开发的设计思想，熟悉常见的设计模式且能够熟练应用； 5、深入理解iPhone、iPad应用开发流程、 Cocoa、UIKit框架及iOS SDK； 6、具备扎实编程功底，熟悉常见的算法和数据结构，代码风格良好 7、有大型项目的设计把控能力，能设计出高效、合理、易读、易于扩展的程序结构； 8、乐观积极，严谨细心，沟通协作能力强，善于总结和学习，有责任心和事业心；</t>
  </si>
  <si>
    <t>明贵贸易（上海）有限公司广州分公司</t>
  </si>
  <si>
    <t>五险一金 年终奖金 专业培训 周末双休</t>
  </si>
  <si>
    <t>1、数据体系：根据平台项目，搭建公司数据分析体系、报表开发，确定并完善用户、推广、APP、运营、销售相关数据指标工作； 2、数据支撑：对各项数据进行分析和数据挖掘处理，及时发现业务开展过程中出现的问题，为业务发展提供改进建议及决策支持； 3、用户分析：负责用户行为调研、分析等数据商业价值挖掘工作，推动产品改进、运营调整； 4、竞品分析：行业动向及竞品监控，不断从中提取经验，不断推进项目改进； 5、根据项目需要安排的其他工作。  任职资格: 1、大学本科学历，对数据敏感，精通Excel，掌握Python、R、Tableau等数据分析工具； 2、精通SQL、Access、Oracle等至少一门数据库； 3、统计学、数学、市场营销、电子商务等大专以上学历； 4、具备2年及以上互联网数据分析、运营优化经验；  5、具有良好的沟通和协调能力，善于跨部门沟通协作，工作积极主动。</t>
  </si>
  <si>
    <t>五险一金 绩效奖金 交通补贴 专业培训 业绩提成 弹性工作</t>
  </si>
  <si>
    <t>1、负责公司现有项目和新项目的前端开发和修改调试工作；  2、根据设计文档完成模块的前端开发；  3、与后端开发团队紧密结合,完成项目开发工作；  4、优化与重构前端代码，并整理出可重用的代码模块。  5、有机会用js进行后端开发  岗位要求： 1、熟练使用adminLte、elementUI 、layui 中的任何一种UI框架  2、2年以上Web开发经验，了解网站开发的执行流程及规范；  3、精通HTML、CSS、HTML5、CSS3，熟悉不同浏览器及不同手机不同版本的兼容性差异;  3、熟悉前端框架vue、avalon等，能熟练采用MVVM方式进行开发；  4、熟练使用jQuery相关框架，能快速高效实现各种交互效果；  5、熟悉页面性能的优化，善于使用前端的基本调试工具；  6、熟悉bootstarp等主流相关CSS库，熟练使用栅格布局制作响应式页面；  7、至少熟练使用一种版本控制软件如SVN，Git，TFS；  8、有良好的代码书写、注释和兼容测试的习惯，能够独立阅读开发文档根据文档完成功能；  9、良好的沟通能力，能承受工作压力。</t>
  </si>
  <si>
    <t>SEO主管</t>
  </si>
  <si>
    <t>岗位职责： 1、负责公司手游平台SDK设计与开发工作，SDK对接接入跟进、SDK适配和优化升级等工作; 2、负责iOS登录以及支付SDK的开发和优化； 3、负责游戏在Appstore提审的各个环节 4、负责发行渠道接入统一iOS SDK及平台打包开发以及维护。 5、根据研发规范和项目流程编写SDK相关的技术和说明文档； 岗位要求： 1、3-5年IOS开发工作和IOS过包经验； 2、计算机科学与技术、软件工程等相关专业全日制统招大学本科或以上学历； 3、精通Objective-C/Swift,熟悉常用算法和数据结构，熟悉TCP/IP协议栈，HTTP协议优先； 4、精通iOS应用程序开发，熟悉iOS系统架构以及相关技术； 5、熟练掌握iOS中UI、内存管理、网络、数据库、XML/JSON解析等开发技巧； 6、熟练掌握iPhone SDK开发环境及底层调用，熟悉iOS操作系统和Xcode开发环境</t>
  </si>
  <si>
    <t>广州彩猫网络科技有限公司</t>
  </si>
  <si>
    <t>五险一金 餐饮补贴 绩效奖金 年终奖金 定期体检 生日会 全勤奖</t>
  </si>
  <si>
    <t xml:space="preserve">2、会使用（不限于）Axure、Excel或其他工具绘画原型图; 3、分析、建议网站的关键词解决方案并实施达到效果; 4、使用SEO的方法提升和改进网站流量; 5、通过对网站的分析，提出前台页面和系统架构等网站排名及优化的整体解决方案; 6、监控网站关键字，监控和研究其他网站相关做法，并围绕优化提出合理的网站调整建议; 7、分析、建议网站的关键词解决方案并实施达到效果; 8、协调丰富优化资源，带领团队不断提升优化技能；  任职要求： 1、2年以上的相关工作经验，精通搜索引擎原理、精读过搜索引擎指南或专利，独立运营过大型网站经验优先; 2、会MyQql、PHP、Python、Linux以及Window服务器的优先 3、有一定的网站代码经验，精通W3C规定，HTML各类标签的用法及布局，有较强数据分析能力者优化 4、具备高度逻辑性、责任心、诚信的工作作风，注重团队合作； 5、对建站技术、网站原理有深入了解 6、良好的能力与沟通能力，能适应公司技术团队的学习进度； 7、思维广阔，能够对不同网站提出独特的优化建议，并能够编写可执行性文档。  ◎1、公司提供午餐补贴300元/月、免费工作晚餐； ◎2、五险一金(养老、医疗、工伤、失业、生育、重疾补助、公积金)； ◎3、带薪假期：年假、婚假、产假、丧假等； ◎4、五天8小时工作制，享受国家法定节假日； ◎5、每月每人全勤奖200元，每月每人200元部门活动经费； ◎6、每天提供免费饮料； ◎7、具有竞争力的薪酬、季度奖金、年终奖，完善的调薪晋升、培训机制 ； ◎8、员工生日贺金、年度旅游活动、新春年会等； ◎9、员工兴趣活动组织，如公司羽毛球、乒乓球等。 </t>
  </si>
  <si>
    <t>五险一金 补充医疗保险 免费班车 员工旅游 餐饮补贴 定期体检 专业培训 年终奖金</t>
  </si>
  <si>
    <t>职责： 1、负责IOS应用程序的设计、开发工作； 2、基于公司的产品设计，根据需求，进行IOS版本应用的实现； 3、独立完成IOS软件开发、测试中发现的问题； 4、对IOS平台开发技术进行研究，根据开发过程中的体验对产品提出改进建议。 要求： 1、熟悉 Swift 或者Objective-C语言； 2、熟悉iOS操作系统和API； 3、有实际开发iOS应用程序的经验。</t>
  </si>
  <si>
    <t>UE4开发工程师</t>
  </si>
  <si>
    <t>广州市迈创智能科技有限公司</t>
  </si>
  <si>
    <t>五险一金 交通补贴 餐饮补贴 专业培训 定期体检</t>
  </si>
  <si>
    <t>岗位职责： 1、基于C++的图形引擎客户端开发； 2、先行研究UE4引擎实现现在已经实现的相关功能； 3、研究UE4源代码把大场景优化的思想应用进新的引擎； 4、能够紧跟图形渲染技术前沿，并对长期发展技术路线和架构给出自己的理解和解决方案。  任职要求： 1.熟练应用C/C++进行软件开发，特别是熟悉C++11及以上特性，有一定的代码分析和性能调优经验； 2.有使用OpenCL, CUDA或其他GPU计算相关经验 3.熟悉开发Shader开发 4.熟悉三维数据格式 5.熟悉C++、Java、Object-C/swift,并能熟练对接主流渲染引擎  加分项: 1. 研究过虚幻等大引擎源码并有很多心得者优先。 2. 有基于OSG/OGRE/UE4/Unity等三维引擎应用开发经验者优先； 3. 熟悉CAD系统、Unity3D、Unreal 4. 有自主开发图形图像渲染引擎的项目经验  5. 有项目作品展示</t>
  </si>
  <si>
    <t>高级iOS高级开发工程师</t>
  </si>
  <si>
    <t xml:space="preserve">1、负责iOS平台开发工作，包括性能调优、重点/难点技术攻坚等; 2、跟进项目任务计划按时独立完成软件编码和单元测试工作; 3、主导解决研发过程中的技术问题; 4、协助产品经理，对产品做出用户体验或性能上的创新与改良; 5、协助开发经理保证研发工作的质量和进度。  岗位要求： 1、计算机等相关专业本科及以上学历，C++基础扎实，数据结构等基础知识掌握牢固，有良好的架构设计能力； 2、使用Objective-C或swift开发语言三年以上经验， 3、热爱研究技术，具有较强的解决问题的能力和创新能力， 4、对html5，javascript交互应用开发有经验， 5、熟悉iOS应用框架,熟练掌握iOS SDK， 6、熟练掌握UDP/TCP/IP、HTTP等网络协议； 7、熟悉iOS开发工具和相关开发测试工具的使用， 8、对项目开发有独立见解，能整理开发规范， 9、有良好的编程习惯，包括好的设计文档，单元测试，代码审查，有敏捷开发模式经验者优先 10、能承担较大工作压力，具备良好的沟通能力和优秀的团队协作能力,以及独立工作能力。  </t>
  </si>
  <si>
    <t>iOS技术主管</t>
  </si>
  <si>
    <t>广州手趣网络科技有限公司</t>
  </si>
  <si>
    <t>年终奖金 包工作餐 下午茶 全勤奖 七险一金</t>
  </si>
  <si>
    <t>1、负责iOS SDK开发，第三方SDK对接，SDK模块化开发； 2、结合业务需求学习新技术，攻克技术难点； 3、负责制定工作计划，协调组员工作，帮助组员提升技术能力。  任职要求： 1、3年以上iOS开发经验，熟悉Objective-C/Swift； 2、熟悉ios体系架构/SDK/主流架构模式，有独立分析和解决问题的能力； 3、熟悉应用基本算法/数据结构，熟练掌握MVC架构模式及多种设计模式； 4、熟悉苹果上架流程和审核机制； 5、学习能力强，喜欢研究新技术，有良好的沟通能力、执行力和抗压能力。  我们能为你提供： 【薪酬福利】：月薪+激励奖金（季度奖/年底双薪/年终奖金...），总计年底薪酬达14-16个月。 【年度福利】：健康体检、年度豪华游，入职满1年送最新版iPhone！就是等你来体验。 【生活福利】：五天工作制，免费零食饮料，工作餐、下午茶，包你白白胖胖。 【七险一金】：齐全的六险一金，外加商业保险，包你福利满满。 【节日福利】：各种节日礼品和红包，一年到头被浓浓爱意包裹。 【职业发展】：年度2次调薪机会，管理与专业双通道，让你财权双丰收。 【培训体系】：入职培训+技能培训+专业培训+部门分享会，就等你开撩。 【团队活动】：一起娱乐玩耍，一起运动打球，一起好看耐撩无***！  五行缺你，兄弟快马过来~</t>
  </si>
  <si>
    <t>iOS技术经理</t>
  </si>
  <si>
    <t>五险一金 餐饮补贴 弹性工作 定期体检 绩效奖金 年终奖金 下午茶 周末双休</t>
  </si>
  <si>
    <t>高级嵌入式软件工程师</t>
  </si>
  <si>
    <t>岗位职责： 1、负责产品iOS平台的开发，架构设计，性能优化，产品迭代； 2、负责iOS平台新技术研究、功能拓展、技术难点攻坚； 3、负责编写开发文档、技术资料等； 4、负责团队管理，团队技术分享，指导其他工程师。  任职要求： 1、本科及以上学历，至少3年以上的iOS开发经验； 2、具有丰富的 Objective-C或Swift开发经验； 3、深入理解Runtime机制，精通内存管理机制以及多线程机制； 4、具备良好的编程风格，扎实的编程基础和数据结构算法基础，熟悉网络通信机制及常用数据传输协议； 5、具备良好的责任心、上进心、执行力以及良好的沟通能力和团队合作能力； 6、有大型iOS项目开发经验者优先，有带领过多人团队经验者优先； 7、有iOS架构设计，组件化开发经验者优先。</t>
  </si>
  <si>
    <t>五险一金 包吃 生日团建 项目奖金</t>
  </si>
  <si>
    <t>岗位职责： 1. 对产品的嵌入式软件进行需求分析、软件概要设计和软件详细设计； 2. 完成产品的软件的代码编写、调试； 3. 优化产品软件功能代码存在的缺陷完善产品质量； 4. 按照项目计划，制定和控制嵌入式软件开发进度； 5. 组织编写产品软件开发文档，完善产品技术文件资料。 6. 配合硬件、结构、生产、品质等部门完成新产品的研发； 7. 上级安排的其它工作和任务。 任职要求： 1. 本科及以上学历，计算机、电子、信息工程等相关专业；三年以上嵌入式软件、智能硬件相关软件开发经验； 2. 精通C/C++，深刻理解OO编程,有良好的编程风格，熟悉软件的开发流程，对软件开发有清晰认识；掌握Java或Python优先； 3. 熟练搭建Linux开发环境，熟悉linux系统裁剪、Bootloader配置开发；熟悉Linux架构和多线程、多进程编程；熟悉Linux内核工作原理，理解中断、内核同步等机制；熟悉常用的数据结构和算法； 4. 具备较强的网络编程经验，精通TCP/IP，能熟练进行Socket网络编程； 5. 熟悉MQTT或CoAP等物联网通讯协议； 6. 熟悉NB-IoT、LoRa等技术，以及熟悉Bluetooth/WiFi/Zigbee等通信协议优先； 7. 思路清晰，有较强的责任感和良好的沟通能力和团队合作精神；具有钻研创新精神，勇于承担压力； 8. 具备良好的职业道德，诚实守信，工作严谨细致，有高度的责任心。</t>
  </si>
  <si>
    <t>广州沱妮科技有限公司</t>
  </si>
  <si>
    <t>出国机会 年终奖金 绩效奖金 免费班车 员工旅游 弹性工作 餐饮补贴 补充医疗保险</t>
  </si>
  <si>
    <t xml:space="preserve">工作职责： 岗位要求： </t>
  </si>
  <si>
    <t>区块链互联网技术人员</t>
  </si>
  <si>
    <t>广州市信德股权投资管理股份有限公司</t>
  </si>
  <si>
    <t>五险一金 弹性工作 专业培训 绩效奖金 年终奖金 员工旅游</t>
  </si>
  <si>
    <t>周末双休 带薪年假 绩效奖金 节日福利 专业培训 做五休二 出国机会</t>
  </si>
  <si>
    <t>我们需要您： 1、整理并维护公司当前的大数据应用系统得维护和升级改造 2、负责参与数据网关、大数据用户画像和风控等系统得研发 3、根据业务需要，实现实时和离线数据得采集和清洗，并协助数据仓库工程师做好数据得入库 4、负责业务需要得实时计算应用，并和公司其他应用系统做对接开发 4、根据业务需要，协助开发看板报表、用户个性化报表  对您的期望： 1、计算机相关专业，统招本科及以上学历，3年以上开发相关经验，2年以上大数据开发工作经验，学习能力突出 2、熟练hadoop生态系统内常见项目的使用（hdfs、hive、Sqoop、hbase、spark、zookeeper,yarn等），有实际大数据项目经验优先 3、熟悉Oracle或MySql、postgresql数据库中得一种 4、熟练运用Flume, Kafka, Spark Streaming/Storm等实时计算框架，并有实际项目运用经验； 5、熟悉Linux/Unix环境及脚本开发（shell/python等） 6、熟悉JAVA开发，了解基于J2EE的WEB架构设计，了解Web开发流程，有Web MVC（Struts、Spring，Hibernate等）开发经验； 熟悉scala语言更佳 7、具有良好的沟通能力、组织能力及团队协作精神，有较强的分析和解决问题的能力 加分项： 1. 有Hadoop、Spark、HBase深入源代码分析经验 2. 熟悉机器学习、数据挖掘、分布式计算 3. 基础能力+学习能力特别优秀者</t>
  </si>
  <si>
    <t>职位信息 1、全面负责技术架构与实施，组织架构设计与升级优化； 2、组织制定和实施技术决策和技术方案，管理公司的整体核心技术； 3、制定Android/IOS产品开发计划，并跟踪落实计划的执行，并确保目标达成； 4、负责组织和指导项目的开发、测试、维护、升级、更新，解决开发中的技术问题，对各项目进行最后的质量评估； 5、负责公司系统安全性、保密性的工作。   任职要求 1、本科及以上学历，5年以上互联网工作经验，有过区块链、互联网金融经验优先； 2、对手机客户端软件UI、UE有非常出色的经验积累，熟悉目前主要的各类客户端产品特点； 3、精通MySQL、Oracle、MongoDB、Redis等至少两种数据库，有丰富的性能调优经验； 4、精通Object-C、Swift 、Kotlin等至少2门手机APP开发语言。 5、熟悉网络架构、虚拟化、Docker、分布式存储，深入理解IT基础设施领域，如服务器、网络设备的技术和架构，有海外服务器项目经验优先  6、有很强的沟通表达能力和团队合作精神，具有创业激情，抗压能力强。</t>
  </si>
  <si>
    <t>高级测试工程师/测试主管</t>
  </si>
  <si>
    <t>1、负责搭建自动化测试平台以及维护； 2、使用自动化测试平台完成功能自动化测试； 3、负责开发维护自动化脚本，实现用例自动化，提高工作效率； 4、对新的测试需求制定自动化测试方案。  任职要求： 1.大专及以上学历，计算机相关专业； 2.熟悉测试常用框架，有2年自动化测试经验； 3.熟悉自动化相关工具使用，例如：Selenium、Appium、Jmeter、postman等等； 4.熟悉Java、python等语言，具有良好的自动化脚本编写能力； 5.熟悉自动化测试流程；有代码基础，能开发自动化测试基础插件。</t>
  </si>
  <si>
    <t>职位描述： 岗位描述: 1.负责iOS客户端的业务开发工作； 2.参与优化客户端的模块结构、代码质量、性能优化等； 3.关注及调研iOS/大前端方向的前沿技术。  基本要求: 1.精通Objective-C，熟悉或者了解swift；熟悉iOS框架及各种特性，熟练使用iOS的各种UI组件并了解其内部原理，了解基本的交互知识； 2.熟悉iOS SDK中的UI、网络、数据库、XML/JSON解析等开发技巧； 3.良好的产品意识，拥抱新技术，有很强的学习能力。  优先考虑： 1.在GITHUB上有开源项目或者对开源社区项目有贡献 2.无障碍阅读英文文档。</t>
  </si>
  <si>
    <t>iOS开发工程师 (MJ001685)</t>
  </si>
  <si>
    <t>欢聚时代（多玩YY）</t>
  </si>
  <si>
    <t>高级工程师</t>
  </si>
  <si>
    <t>岗位职责： 1、负责iOS App开发和优化； 2、负责性能优化和辅助工具开发；  任职要求： 1、3年以上iOS开发经验； 2、本科以上学历，计算机相关专业； 3、熟练掌握Objective-C，了解Swift，最好有良好的C/C++基础； 4、了解iOS App编译、加载、运行过程，熟练掌握性能优化技巧； 5、掌握一门或多门脚本语言开发者优先考虑。</t>
  </si>
  <si>
    <t xml:space="preserve">计算机相关专业本科及以上学历 </t>
  </si>
  <si>
    <t>深圳-光明新区  </t>
  </si>
  <si>
    <t>安全工程师</t>
  </si>
  <si>
    <t>国信电子票据平台信息服务有限公司</t>
  </si>
  <si>
    <t>五险一金 餐饮补贴 通讯补贴 绩效奖金 年终奖金 员工旅游</t>
  </si>
  <si>
    <t>1、负责整体安全防护体系的规划、建设和运行，满足业务的连续性和保密性要求； 2、负责网络、系统、应用及数据的安全防护工作，并安全检查、风险评估和安全加固； 3、负责信息安全制度、流程、指南及基线的制定，信息安全项目的对接和实施等； 4、负责各项目的安全技术支持与项目上线安全检测，分析和解决存在的安全隐患； 5、各种信息安全设备及系统的日常运维支持，确保各种安全防护设备及系统高效运行； 6、跟踪信息安全技术动态，对最新出现的安全漏洞及威胁进行及时地分析和处理； 7、负责各种安全监控和信息安全事件的应对处理，及时响应并处理突发信息安全事件； 8、负责组织安全培训，提高员工安全意识和能力。 任职资格： 1、全日制本科以上学历，2年以上互联网行业同职岗位工作经验； 2、熟悉网络基础架构、linux操作系统、web容器、数据库等攻防技术和安全配置，能有效进行安全加固； 3、熟悉TCP/IP协议，熟悉主流的安全产品，如防火墙、IPS、WAF、漏洞扫描器、DDoS防护设备等的部署和使用； 4、熟悉常见web安全漏洞分析与防范，包括SQL注入、XSS、越权等OWASP TOP 10安全风险及对应的解决方案； 5、熟悉包括端口扫描、漏洞扫描、漏洞分析、入侵和攻击分析、网站渗透、病毒木马防范等安全技术； 6、了解信息安全体系和安全标准，对信息安全体系、风险评估和等级保护等有较全面的认识； 7、熟悉shell/python/java中的至少一种，具备一定脚本编写能力； 8、工作认真踏实，具有良好的沟通能力，能有效推动安全方案的落地和实施。</t>
  </si>
  <si>
    <t xml:space="preserve">岗位要求： 1、大专及以上学历，计算机相关专业； 2、3年以上 iOS 开发经验，至少独立开发过一个成熟的App； 3、数据结构算法基础扎实，具备扎实的Objective C，熟悉swift开发 编程基础； 4、工作积极主动，良好的团队合作精神，有较强责任感； 5、有佛学平台开发经验，对佛学文化感兴趣者优先。  岗位职责： 1、主要负责iOS应用程序的设计、开发工作。 2、基于公司的产品设计，根据需求，进行iOS版本功能实现、产品迭代。 3、独立完成iOS软件开发，解决测试中发现的问题。 4、对iOS平台开发技术进行研究，根据开发过程中的体验对产品提出改进建议。 5、操作app提交苹果审核流程，能够根据用户反馈，持续进行产品优化。  </t>
  </si>
  <si>
    <t>IOS开发工程师 (职位编号：杨思敏)</t>
  </si>
  <si>
    <t>工作职责: 岗位职��: 1、主要负责IOS应用程序的设计、开发工作 2、基于公司的产品设计,根据需求,进行IOS版本应用的实现;3、独立完成IOS软件开发、测试中发现的问题4、对IOS平合开发技木进行研究,根据开发过程中的体验对产品提出改进建议。 任职资格: 1、计算机或相关专业本科及以上学历 2、计算机基础扎实,熟悉常见数据结构、算法和设计模式,熟悉数据库开发,熟悉TCP/IP、HTTP等网络协议; 3、5年以上IOS开发经验: 4、有IM（及时通讯）,社交产品,音视频产品开发经验者优先； 5、精通IOS、SDK开发,熟悉常用组件 6、精通 Swift或者0C语言; 7、深入理解0bjective-C Runtime运行机制内存管理机制; 8、深入了解各个不同i0S版本的特性与差异并有丰富适配经验; 9熟悉网络通信机制及常用数据传输协议,并有成熟的弱网优化方案; 10、负责过客户端通用底层库和SDK封装， 11、具有强大的代码驾驭能力与技术设计能力,有成功商用产品开发经验 12、良好的沟通表达能力和团队合作精神,抗压能力强 13、有良好的编程习惯,设计良好的代码结构,不断迭代重构 14、具IOS开发及管理经验,对IOS底层技术有深入理解,对技术和用户体验充满狂热,对性能追求板致 15、优秀的沟通及表达能力,能带领团队快速实现产品需求,对产品有自己的理解更佳 16、有成功特效案例或热部署方案开发经验者优先;17、有开源开发经验者优先。</t>
  </si>
  <si>
    <t>【职位描述】 1、承担图像处理产品（模块）开发任务，完成算法建模，方案设计，详细设计和编程；测试工作。 2、负责医学影像算法研究，包括图像增强，分割以及配准，重建算法等。 【任职要求】 1、数字图像处理、数字信号处理或相关专业硕士研究生或以上，愿意从事医学图像处理算法的研发应用。 2、精通C/C++语言，熟悉VC/.net集成开发环境；能熟练使用C语言及matlab/python语言。有较强的英文阅读水平，且能根据论文编写代码实现算法；有一定的模式识别或机器学习基础，熟悉特征提取，分类器设计，并能用来解决实际问题。 3、扎实的数学基础及专业知识；2年图像算法开发经验（含课题阶段）。 4、有医疗影像研发，放射或超声系统研发等相关经验者优先；有较好的英文读、写与沟通能力者优先。 5、应届生需要相关专业硕士毕业。</t>
  </si>
  <si>
    <t>五险一金 员工旅游 年终奖金 绩效奖金 下午茶 员工生日会 节日福利 餐饮补贴</t>
  </si>
  <si>
    <t>配置管理工程师 (职位编号：3)</t>
  </si>
  <si>
    <t>岗位职责： 1.负责web产品的前端开发、需求实现； 2.使用合理的架构将设计产品转换为格式良好的html； 3.与设计、后台开发人员等保持良好沟通，能快速理解、消化各方需求，并落实为具体的开发工作。  任职要求： 1.计算机相关专业，本科及以上，至少1年工作经验； 2.熟练掌握原生JS（ES6）、CSS3、HTML5、W3C标准规范和HTTP协议，对于前端体系有自己的见解； 3.熟悉移动端和PC端兼容性适配,了解JS加解密相关算法； 4.熟练掌握HTML/XHTML、CSS等网页制作技术，能够熟练实现良好的页面结构和布局； 5.逻辑清楚，思维清晰，代码规范，沟通良好，具备良好的分析、理解、解决问题的能力； 6.对前端有热情，紧跟技术潮流，富有团队精神，愿意接受新技术新思维，学习能力良好以上。 7.有以下经验者优先： （1）熟悉java开发语言,有接口开发经验； （2）研究过框架的源码； （3）Github上面贡献过代码；   福利： 1、优美豪华写字楼，舒适的办公环境，年轻、融洽、和谐的团队氛围； 2、其他福利：五险一金、法定节假日、带薪年假、年终奖、节日礼品、下午茶等； 3、上升空间：不定期专业的带薪培训与良好的晋升机制！ 4、员工活动：旅游、聚餐、K歌、羽毛球、拓展、年终尾牙，丰厚的团建经费等。</t>
  </si>
  <si>
    <t>五险一金 员工旅游 交通补贴 餐饮补贴 专业培训 绩效奖金 年终奖金 弹性工作 定期体检</t>
  </si>
  <si>
    <t>岗位职责：
1.根据项目经理安排的工作，按计划按质量完成；
2.根据软件项目原型设计与需求规格说明书完成软件系统运行环境（生产/开发/测试）的部署与配置优化；
3.软件源代码的版本管理与基线/分支控制与归档、软件系统版本的管理与归档；
4.软件系统发布包的生成、校验、发布与归档；
5.编写软件配置说明书；
6.及时向项目经理汇报项目工作进展与问题。 任职条件：
学历：本科及以上学历。
专业：计算机相关专业优先。 职业资格或职称：
工作经验：3年以上配置管理经验    能力要求：
1.熟练掌握Git，Jenkins，Sonar，Gerrit，Gitlab等相关工具；能够独立完成上述工具的安装、配置及维护；
2.熟悉产品构建和发布原理和流程，负责公司产品软件版本的控制、编译和发布；
3.了解软件构建、部署、发布的常用环境和方法；
4.熟悉linux系统及常用命令；
5.熟悉shell编程，有一定python/perl/java基础。</t>
  </si>
  <si>
    <t>任职要求： 1. 本科或以上学历，计算机，自动化，软件工程，通信等相关专业； 2.三年以上经验， 有扎实的 Objective-C，C/C++基础，熟悉常用算法和数据结构，熟悉TCP/IP协议栈； 3. 熟练掌握iOS下网络通信机制，对Socket通信、TCP/IP和HTTP有深刻理解和实际经验；熟悉JSON及XML数据结构及数据解析； 4. 精通iOS应用开发框架、熟练进行iOS UI/Framework开发技能、熟练使用iOS SDK、 熟练进行基于数据库的手机应用开发； 5. 熟练掌握Swift，Objective-C语言，熟悉面向对象编程设计，熟悉常用的设计模式； 6. 掌握数据加密、防破解、性能优化、运行时等技术优先考虑； 7. 能独立进行APP开发，拥有IM、OA、视频直播开发经验者优先； 岗位职责： 1. 参与App客户端的需求开发和功能维护，高质量完成产品功能迭代； 2. 配合产品经理、设计师等，完成客户端的需求评审等工作； 3. 进行技术预研，将新技术落地，进行技术分享； 4. 对产品用户体验等提出优化建议；</t>
  </si>
  <si>
    <t>计算机视觉工程师</t>
  </si>
  <si>
    <t>深圳进化动力数码科技有限公司</t>
  </si>
  <si>
    <t>行业前景好 公司氛围好 团队牛 五险一金 餐饮补贴 弹性工作 节假日福利 无限水果零食</t>
  </si>
  <si>
    <t>岗位职责： 1.参与各类与AR,VR相关的机器视觉项目的研发与实现. 2.将最前沿的视觉算法应用到极具挑战性的虚拟/混合现实的场景中去.  任职要求： 1.计算机科学/数学/物理及相关专业本科及以上学历，欢迎优秀在校学生. 2.对虚拟现实与现实增强有浓厚的兴趣. 3.扎实的数学和编程基础，熟悉计算机视觉的基础原理，并熟悉相关的优化算法. 4.熟练掌握C/C++/Python/Matlab等编程语言. 5.具有独立阅读英文文献和研发的能力.  符合如下任意选项者优先 在相关领域拥有硕士以上的教育和研究背景.</t>
  </si>
  <si>
    <t xml:space="preserve">工作职责: 1、负责公司IOS平台App的客户端开发。 2、根据需求进行IOS平台客户端的设计、开发、上架、更新。 3、负责现有IOS平台App的维护及根据新需求升级。 任职资格: 1、 精通OC，熟练掌握OC内存管理机制，深入理解OC Runtime运行机制； 2、 熟悉Swift，掌握AutoLayout，有自定义控件的封装能力； 3、 熟悉网络Socket编程和WebSocket协议； 4、 掌握网络（TCP/IP、Http)、多线程编程； 5、 精通XML、JSON解析，能熟练应用SQLLite、Core Data等客户端存储技术； 6、 有较好的产品意识、优秀的编码与代码控制能力, 良好的设计能力和编程习惯； 7、 熟练掌握IOS App开发、测试、发布等流程，熟悉Apple Store审核要求； 8、 统招全日制大学本科，3年以上iOS开发经验，有金融相关行业背景优先。 </t>
  </si>
  <si>
    <t>五险一金 全勤奖 工作餐 做五休二</t>
  </si>
  <si>
    <t>* 负责软件系统部署、发布、变更 * 负责新系统的接入、架构评估、痛点挖掘优化 * 负责监控网软件系统运行状况，及时处理运行中出现的故障，保障服务的正常运行 * 负责与开发组的日常沟通交流，接受并处理运维需求 * 针对各系统编写并维护自动化运维脚本 * 负责项目组相关运营支撑工具的开发(Python) * 负责日常运维工作的自动化、工具化建设 ## 岗位要求： * 本科以上学历，计算机类或相关专业 * 3年以上互联网行业经验、2年以上的服务器集群维护经验 * 有开发经验，掌握Python、Bash、Sed、Awk等工具 * 有较强的抗压能力、沟通能力、推动能力和较好的服务意识 * 善于团队协作、项目管理、主动思考、自我驱动强 * 熟悉阿里云，腾讯云，AWS以及Azure * 具有开源精神，能阅读源码，有DEVOPS/大数据平台运维管理经验 * 熟悉ELK等实时日志处理相关工作经验 * 熟悉Docker、K8S，有Docker实际应用部署经验</t>
  </si>
  <si>
    <t>深圳暴雪奇迹科技有限公司</t>
  </si>
  <si>
    <t>五险一金 员工旅游 年终奖金 专业培训 餐饮补贴 定期体检 项目奖金</t>
  </si>
  <si>
    <t>深圳鼎力数码科技有限公司</t>
  </si>
  <si>
    <t>岗位职责： 1、负责iOS客户端产品开发、发布； 2、根据产品功能需求进行前沿技术探索和软件设计实现； 3、能按照项目计划，按时提交高质量的代码，完成开发任务； 4、负责和QP游戏对接，整理和完善游戏前端的混淆研究和整理； 5、负责iOS马甲包上架。  任职要求： a. 技能与能力 1、熟练掌握Objective-C / Swift开发，5年以上iOS开发经验，至少参与开发过多个完整的iOS项目； 2、熟练使用常用UI组件、网络库和第三方库以及各种分析工具； 3、熟悉Git代码管理工具，具备1年及以上iOS SDK开发经验； 4、熟悉iOS游戏代码混淆的各种方法，并有1年以上代码混淆的经验； 5、熟练使用多种常用设计模式，具备扎实的编程功底和良好的编程习惯，良好的设计文档撰写能力； 6、具备强烈的进取心和责任感, 极强的学习能力及良好的团队合作精神； b. 经验 1、马甲包上架的技术大神：最近2个月内有多个马甲包上架经验； 2、有棋牌项目经验者优先； 3、熟悉React Native者优先。</t>
  </si>
  <si>
    <t>APP/Web前端开发工程师（iOS）</t>
  </si>
  <si>
    <t>五险一金 绩效奖金 年终奖金 定期体检 专业培训 出国机会 弹性工作</t>
  </si>
  <si>
    <t>岗位职责： 1.、负责系统APP（IOS）开发和维护； 2、对兼容性以及用户体验进行优化； 3、能够根据公司要求，进行IOS独立模块架构设计，功能开发及调试工作； 4、能够根据项目计划独立完成高质量代码； 5、验证和修正开发、测试过程中的问题，保证用户体验和质量。 任职要求： 1、要求计算机基础扎实，熟悉掌握网络、操作系统、算法、设计模式、内存管理等； 2、熟悉掌握iOS平台知识和Objective-C编程语言，有Swift实践经验者优先； 3、熟悉客户端常见架构，具备架构设计能力，至少主导过一个完整的应用技术框架搭建、关键技术选型工作； 4、熟悉大前端技术融合，对IOS、前端、RN/Weex、Flutter等有深入研究或实践经验者优先；  5、熟悉后端技术和具备后端开发经验，具备前后端整体技术方案思考能力者优先； 6、有强烈的责任心和团队精神，心态积极正向，善于沟通、推进、合作，可以提升团队技术影响力； 7、3年以上的工作经验。</t>
  </si>
  <si>
    <t>仪器仪表/工业自动化 办公用品及设备</t>
  </si>
  <si>
    <t>绩效奖金 五险一金 餐饮补贴 年终奖金 专业培训</t>
  </si>
  <si>
    <t>岗位职责：  1、负责公司网站和百度竞价和其它B2B平台推广工作； 2、负责网站、公众号等其它平台的日常更新，根据关键词撰写软文； 3、负责各大搜索引擎（百度、360等）和其它B2B平台自然排名优化； 4、负责日常数据分析，评估竞价推广效果，提出合理化改进建议，能通过各种数据报告，及时发现问题并予以改进；提高广告曝光量及点击率，降低投放成本，做精准定向； 5、负责调整关键词价格，撰写竞价创意； 6、负责分析数据，分析市场需求，不断优化广告效果，提高产出比； 7、负责公司网站的整体维护，有一定的网页美工基础定时改版优化；  职位要求：  1、专科以上学历，计算机、市场营销、电子商务等相关专业优先； 2、对数据敏捷度高，有较强的数据分析和挖掘能力； 3、熟悉国内外B2B平台（阿里巴巴、一达通、慧聪网等）SEO和SEM推广等常见手段； 4、有一定的网站建设基础，会HTML+CSS+DIV网页设计与布局和简单的图片处理； 5、从事竞价账户操作2年及以上，懂得账户结构，关键词，创意及关键词排名之间的关系，有机械设备相关行业工作经验者优先；  6、能独立完成工作有较强的抗压能力，对工作认真负责, 具备良好的沟通能力和学习能力，有创新意识和高度责任感，具有团队合作精神，服务意识强；  公司包吃住（标配四人一间，两卫生间一阳台，带空调热水器）  工作时间：8：30-12：00  13：00/13：30-17：30/18：00 公司官网：www.dlican.com</t>
  </si>
  <si>
    <t>上海金盏企业管理有限公司深圳分公司</t>
  </si>
  <si>
    <t>五险一金 节日福利 做五休二 带薪年假 员工旅游 年终奖金 餐饮补贴</t>
  </si>
  <si>
    <t xml:space="preserve"> 岗位职责：  1.负责新产品的IOS端的开发和迭代； 2.负责高质量的架构设计和编码； 3.和产品经理配合，探讨产品方案和细节； 4.负责技术难点攻坚。  岗位要求：  1.精通IOS开发，熟悉部分项目源码。精通oc、swift语言，熟练使用iOS常用库。 2.具备主流开源组件使用经验，熟悉常用算法和数据结构，熟悉多线程和内存管理。 3.有基础框架设计、公共组件开发、项目重构和优化等实践经验。 4.有良好的编程习惯，代码结构清晰，命名规范，开发质量和效率等方面具有一流的水准。 5.有激情，有情怀，学习能力强，有强烈的责任心和团队精神，善于沟通和合作。 6.加分项：在github上做过开源贡献或者参与过stackoverflow作答。</t>
  </si>
  <si>
    <t>专业培训 节日福利 绩效奖金 弹性工作</t>
  </si>
  <si>
    <t>1、负责公司各系统及平台的配置管理、环境搭建、系统发布等工作； 2、负责运维管理与维护、日常监控、故障排除、网络优化，保障系统安全稳定不间断运行； 3、公司相关网络环境的管理和优化，保障网络环境安全稳定和畅通； 4、响应故障报警，及时处理运维事故，将原因及处理过程的及时上报记录； 5、负责相关运维标准和安全规范的制定和管理。  任职要求： 1、5年以上运维或运维开发工作经验； 2、熟悉网络基本技术，熟悉TCP/IP协议路由，VPN，NAT，防火墙等基本原理； 3、熟悉Linux系统，了解Linux内核，能对linux进行调优； 4、熟悉Nginx、Redis、Tomcat、ELK、jenkins、consul等常用应用的运维； 5、熟悉mysql主从复制原理，mysql集群方案； 6、熟悉shell，熟悉python/perl/php脚本语言的一种以上,有运维开发经验者优先； 7、了解容器、虚拟化技术优先。</t>
  </si>
  <si>
    <t>【岗位职责】 1.深度参与产品研发项目， 测试的全流程，包括参与需求分析、设计评审，制定测试计划，设计和执行测试用例，进行缺陷跟踪定位，协助开发工程师解决问题等； 2.开发测试工具和自动化测试框架、自动化脚本，进行自动化测试，构建CI持续集成环境，提高测试效率； 3.保证产品质量，并通过测试流程/方法创新以及测试工具，努力提升研发的质量和效率；  【任职资格】 1.本科及以上学历，计算机、通信等相关专业； 2.熟悉linux操作系统，掌握一门以上语言， 包括C/C++， Java， Objective-c/swift， golang/python； 3.三年以上软件开发或自动化测试工作经验； 4.了解常用客户端、服务端开发/测试工具， 如自动化框架、压测工具、大数据处理工具优先； 5.精通测试流程和测试用例设计方法,能主动进行技术钻研； 6.具备很强的逻辑思维能力和较高的分析、独立解决问题的能力。  【KLOOK福利】 1、舒适、健康、人性化的办公环境； 2、扁平化的团队管理，业务飞速发展，你的能力和价值很快会被大家看到； 3、开放和充满激情的国际化团队，男女高颜值并且比例协调，每个人都有那么一点传奇； 4、独特的创业团队氛围会让你在完成工作之余，还有自己的时间学习、成长； 5、还要跟Homie同富游：团队足迹踏遍国家50+，等你来一起占领地球； 6、团队天天下午茶，周周小聚餐，月胖三斤不是梦。</t>
  </si>
  <si>
    <t>中级运维工程师</t>
  </si>
  <si>
    <t>上海旺链信息科技有限公司</t>
  </si>
  <si>
    <t>五险一金 年终奖金 弹性工作 周末双休 节日福利 绩效奖金</t>
  </si>
  <si>
    <t>岗位职责： 1. 上线完成同步生产环境配置到相关测试环境； 2. 搭建日常工作需要测试环境； 3. 测试环境基础平台维护如 vmware,docker； 4. 参与相关平台系统的日常管理和运维，参与系统相关的运维； 5. 负责运维相关平台设计和开发工作，参与运维体系建设；  任职要求： 1. 计算机或相关专业本科及以上学历，3年以上相关工作经验； 2. 熟练掌握 Nginx、Tomcat 等常用服务的安装、配置、维护和调优； 3. 熟悉 Zabbix 或 catcti 监控，能根据需要开发相关的监控脚本。 4. 熟悉 Bash/Python/Perl 至少一种脚本语言。 5. 熟悉自动化运维工具如 ansible 或 saltstack 等； 6. 熟悉日志平台，如 ELK 等； 7. 掌握 Docker 技术，熟悉 K8s 或者 Swarm 集群者优先考虑。</t>
  </si>
  <si>
    <t>KKJ-WEB前端开发工程师</t>
  </si>
  <si>
    <t>深圳市宏元进出口贸易有限公司</t>
  </si>
  <si>
    <t>工作内容: 1、银行业务系统开发；  职位要求: 1.本科及以上学历，计算机相关专业；3年以上的相关工作经验，能独立完成模块开发和单元测试； 2.能够熟练运用 HTML5、CSS3、javascript 构建高性能的web应用程序,熟悉ES6语法，具备跨终端（Mobile+PC）的前端开发能力； 3.对React/Angular1-2/Vue框架非常熟悉,并有项目经验； 4.熟悉前端工程化与模块化开发，掌握一种web构建工具,并有实践经验（如gulp/webpack）； 5.熟悉网络协议（HTTP/SSL），熟悉常见安全问题和对策，对Web性能和安全有较深的见解和相关处理方案； 6.熟悉响应式设计实现方案，页面适配技巧及原理，各种浏览器手机端调试方法，浏览器渲染原理，移动端分辨率，Viewport相关知识，移动端自适应布局等； 7.Android终端开发或者iOS终端开发（Objective-C或Swift）至少一种； 8.对前端技术有持续的热情，持续关注前端技术发展，对最新的技术有探索的热情, 良好的团队协作能力，提升团队研发效率，实现极致性能，通过创新交互优化产品体验； 9.有独立的开源项目或者参与知名开源项目经验的优先； 10.熟悉linux基础的优先； 11.习惯阅读英语文档的优先。</t>
  </si>
  <si>
    <t>五险一金 员工旅游 专业培训 绩效奖金 出国机会 年终奖金</t>
  </si>
  <si>
    <t xml:space="preserve">岗位职责： 1.负责WMS仓储系统，TMS物流运营系统，OMS订单系统，ERP系统的需求分析、详细设计、编码实现； 2.负责相关系统的接口分析、设计、开发、联调； 3.高质量地完成代码编写工作，引入更高效、高性能、低成本的技术与方案。推动技术体系在行业内保持技术的先进性； 4.参与系统交付与运营，解决系统开发、上线、运行中出现的各种问题。  我们对您的期望： 1.3年以上开发经验，至少负责过两个以上大中型系统的核心功能设计编写； 2.对JavaEE有较清晰的认识，熟悉主流框架(SpringMVC、Mybatis、Dubbo、Springboot、SpringCloud等），熟悉Maven、Git； 3.熟练掌握MySql, Oracle等主流数据库设计,具备一定的分布式缓存（mongodb.redis等）、分布式MQ（Kafka等）、多线程实践经验; 4.熟练掌握缓存技术，网站优化，服务器优化，分布式集群技术，负载均衡，消息中间件等； 5.熟练使用基于linux的应用部署性能调优，至少掌握一种脚本语言如Shell、Python； 6.有良好的沟通能力，责任心强； 7.有大数据量系统设计经验，优化经验； 8.有大型分布式项目开发经验，微服务架构经验优先，有高并发的系统核心研发经验优先。  以下划重点：  广州领先排名的跨境电商公司，每年保持数几亿的商业价值，  2018年最新得到亿级的***资本投资。  公司规模迅速扩张期间，机会多多。  国内电商经济红利渐渐褪去，跨境电商正是一片红海，假如你想站在风口，享受这个时代的红利和发展机遇，那么不要犹豫，赶快加入我们！  公司平台大机遇多，只要你有才能，定会脱颖而出！    【加入蓝深，您可以享受以下福利待遇】  1.全面的薪资结构：提供行业内有竞争力的基本工资+岗位工资+绩效工资+全勤奖+年终奖金； 2.完善晋升机制：公司提供平等晋升机会，中高层人才提倡内部提拨； 3.完善的五险一金，并额外给员工购买商业意外险； 3.每周下午茶，每月聚餐，每月生日会，圣诞趴，节日福利数不胜数； 4.年度旅游，年度体检，不定期集体外出活动，每年至少一次团体旅游； 5.各种兴趣活动小组，如羽毛球、篮球、乒乓球、足球、桌游、桌球、游泳、户外小组等； 6.完善的假期体系：所有假期按国家标准执行，法定节假日（春节假期比国家规定长），享有每月带薪病假、带薪年假、婚假、产假、陪产假、丧假等； 7.周末双休，生活工作两不误。工作日上班时间 9：00-17：30。  </t>
  </si>
  <si>
    <t>贸易/进出口 石油/化工/矿产/地质</t>
  </si>
  <si>
    <t>五险一金 餐饮补贴 周末双休 公司氛围好 90后 绩效奖金</t>
  </si>
  <si>
    <t xml:space="preserve">1.了解搜索引擎排名机制和优化规则。熟悉各大搜索引擎蜘蛛爬行的规律规则及原理；
2.负责公司网站的SEO站内优化及网站关键词排名优化；
3.负责提升网站的流量；
4.分析网站及各频道的关键词解决方案，监控网站关键字；
5.监控和研究竞争对手及其他网站相关做法，并围绕优化提出合理的网站调整建议；
6.跟进、协调seo项目,配合业务需求管理seo的实施；
7.有较强的数据分析能力,能定期对相关数据进行有效分析,并形成报告文档。  8.重点白+灰，了解黑帽。   任职要求：  1、有CSS等程序编码、PHP、HTML5等前端工作经验或者实战经验（满足网站前端修改即可）；
2、大专以上学历，计算机、电子商务等相关专业优先； 3、沟通能力强，能快速掌握业务需求和业务取向；
4、了解搜索引擎的排名机制、索引机制及其相关指标；
5、掌握关键词研究和搜索行为分析的方法和工具。
联系人：许小姐 联系电话：18825288902 上班地址：深圳市南山区招商街道太子路111号深圳自贸中心18楼18D（地铁2号线水湾地铁D出口楼上）  </t>
  </si>
  <si>
    <t>PC IM 研发高级工程师/架构师</t>
  </si>
  <si>
    <t>五险一金 补充医疗保险 员工旅游 通讯补贴 股票期权 绩效奖金 年终奖金</t>
  </si>
  <si>
    <t>要求如下： 工作职责: 1、负责移动IM app架构设计，带领团队完成系统重构，优化工作。 2、负责项目框架搭建、关键技术选型、技术难题攻关等工作； 3、带领并指导开发工程师进行代码开发/单元测试等工作，保证代码的健壮性、可读性、易维护性；  任职资格: 1、本科及以上学历，计算机或相关专业； 2、5年以上iOS开发经验； 3、精通 Java / Objective-c / Swift  中任意一个语言，熟悉常用的数据结构和算法； 4、有多个完整的 Android 或 iOS 项目经验，并至少在一个项目当中承担核心设计与开发工作； 5、熟悉计算机网络，知道从TCP层到HTTP层的工作原理 6、熟悉 Android 或 iOS 操作系统各个组件和机制并灵活运用； 7、关注新技术方向，对App架构设计模式有自己理解, 能够实现性能优良、可复用的组件； 8、有IM 相关产品的架构经验优先；</t>
  </si>
  <si>
    <t>深圳旦倍科技有限公司</t>
  </si>
  <si>
    <t>五险一金 员工旅游 交通补贴 通讯补贴 专业培训 弹性工作 带薪年假 节日福利 下午茶</t>
  </si>
  <si>
    <t xml:space="preserve"> 1、负责旦倍云端业务系统及设备集成系统测试工作；
2、独自完成需求分析，测试用例设计，执行功能测试、性能测试、系统级测试以及跨产品的联调测试等；
3、通过建设自动化、持续集成等技术手段，带领团队改进系统的问题拦截能力和测试效率；
4、设计与执行测试用例，跟踪定位产品软件中的缺陷或问题，并推动修复。       任职要求：
1、专科以上学历，计算机相关专业 ；
2、五年以上业务测试经验，有成熟测试团队工作背景优先；
3、精通测试理论方法及流程；具备较强的测试分析能力；能根据技术和产品方案针对性的设计测试方案；
4、掌握Python，有工具开发、自动化或专项测试经验；  5、高度的责任心、良好的沟通能力、强烈的Owner意识及全局观；
6、有持续学习及分享精神。 </t>
  </si>
  <si>
    <t>职责描述： 1、参与产品的讨论和决策； 2、基于公司的产品需求，负责 iOS 客户端程序的核心功能实现； 3、负责 iOS 客户端的架构设计，代码规范，代码审查； 4、协助技术主管、产品经理进行技术评测，Bug 处理； 5、负责调研相关领域新动向、新技术，并运用在实际工作。  任职要求： 1、本科及以上学历，计算机或软件工程专业，有实际 3 年以上 iOS App 开发经验； 2、精通 Objective-C、Swift，熟悉常用设计模式、熟悉常见数据结构和算法设计； 3、有React Native 项目经验，或可接受培训后开发React Native app； 4、熟悉各种网络协议原理及相关知识，对性能优化、常见漏洞有深入的理解； 5、必须拥有良好的代码习惯，要求结构清晰、命名规范、可读性强、代码冗余率低； 6、具备丰富的 iOS 行业知识，不限于 iOS 的技术能力和视野，熟悉目前流行的技术栈及其原理。  符合以下条件，优先考虑： 1、熟悉数据库，有 PHP 或其他后台开发经验； 2、开源社区积极贡献者，有SDK/框架/组件开发经验</t>
  </si>
  <si>
    <t xml:space="preserve"> 岗位职责： 1. 负责公司游戏项目的服务器接入、上线、新版本发布、维护等； 2. 负责与游戏运营项目组的日常沟通交流，接受并处理项目组提出的运维需求； 3. 负责项目组相关运营支撑工具的开发（python,shell） 4. 负责日常运维工作的自动化、工具化建设； 5. 负责监控网络游戏业务的运行状况并及时处理游戏运行中出现的故障。   职位要求： 1. 本科及以上学历，计算机类及相关专业； 2. 2年以上互联网行业经验，3年以上服务器维护经验； 3. 熟悉linux系统管理； 4. 熟悉apache,iptables,nginx,mysql,php，ftp的基本配置和维护； 5. 熟悉mysql，redis，mongodb等基础应用； 6. 熟悉shell,perl,python至少一门脚本语言； 7. 有游戏行业运维经验优先； 8. 有较强的抗压能力，沟通能力，推动能力； 9. 具有良好的分析解决问题能力和团队合作能力； 10. 具有良好的学习能力，对互联网的新技术有很强的求职欲望。 11. 具备较好的计算机基础知识，能够进行系统分析和架构。  </t>
  </si>
  <si>
    <t>MAC开发工程师</t>
  </si>
  <si>
    <t>工作内容: 1. 负责海外苹果手机管理工具的Mac端研发及兼容性维护； 2. 负责iOS移动端工具的迭代及维护。  岗位要求: 1. 2年以上MAC OS端产品研发经验, 有工具背景研发背景更佳； 2. 熟练掌握XCode集成开发环境使用，包括程序调试、测试工具的使用； 3. 精通C\C++，Object-C，swift编程语言； 4. 思路清晰，积极主动，具备良好的沟通能力和团队协作精神,项目赶工期可以配合加班。</t>
  </si>
  <si>
    <t>深圳市爱图仕影像器材有限公司</t>
  </si>
  <si>
    <t>工作职责： 1、负责公司电商项目 iOS App的开发维护和优化； 2、参与需求分析、系统设计、参与项目的编程、调试工作； 3、根据需求进行行编码实现、单元测试、技术支持和管理理； 4、能独立完成技术文档的研究和撰写。 职位要求： 1、本科及以上学历，计算机相关专业，3年年以上工作经验 2、扎实的SWIFT编程基础，同时精通使用OC、C、C++等编程语言； 3、熟悉 iOS 系统架构，熟悉各底层框架并引用到实际项目中； 4、有实际的独立项目开发经验，能承担独立模块或者项目开发，能承担一定压力； 5、有强的学习，沟通及团队协作能力； 6、有电商项目经验优先。</t>
  </si>
  <si>
    <t>五险一金 员工旅游 餐饮补贴 年终奖金 绩效奖金 定期体检 项目奖金</t>
  </si>
  <si>
    <t>岗位职责： 1、按照产品经理开发需求和网站定位，负责Web平台（内容型网站）的建站开发、优化、网页上线和迭代更新； 2、完善和优化网页代码，完成单元测试、集成测试和Bug修复； 3、Wed后台的可视化框架开发； 4、整理相关技术文档。  任职要求： 1、两年以上工作经验，本科以上学历； 2、精通HTML/HTML5、CSS和JavaScript； 3、精通jQuery、Agular、Vue或React等开发框架（任一）； 4、精通开发调试工具如Firebug等； 5、熟练使用BootStrap等Library和工具集； 6、熟悉浏览器工作原理，熟知w3c标准和web2.0； 7、熟练使用Ajax异步交互； 8、熟练使用各种Json文件。  进阶要求： 1、网页代码语义化，懂优化、压缩和反压缩； 2、积极的SEO意识，尤其是HTML结构和标签的使用； 3、了解一门后端语言，如python或php； 4、了解服务器基本知识和工作原理； 5、使用版本管理工具： Git/SVN； 6、干净、严谨的代码书写能力和职业素养； 附注：面试时请携带历史项目文档或提供上线网页讲解。   公司福利： 1、公司提供住宿及便利优惠的工作餐； 2、大小周制7.5小时/天（9:00-12:30；14:00-18:00）； 3、入职即买五险一金； 4、1-6个月的年终奖，满一年者至少调薪一次； 5、提供年度集体旅游，年度体检； 6、良好的职业发展空间：技术、管理双通道； 7、具有竞争的职位晋升机制及项目奖金制度； 8、带薪假期（婚假、产假、陪产假、年休假）； 9、各种培训课及文娱活动期待您的参与。 如果你是个技术控： 1.每一个Aputure产品的外观、功能都有一个属于你的个性签名，让世界上最优秀的电影人用你的设计杰作。 2.Aputure将带你去世界上最权威的科技展会，成就你的技术达人梦想。 3.我们怀揣梦想：与您一起携手登上艾美、红点大奖的领奖台！  工作地址：深圳市龙华新区和平西路龙军工业园21栋2楼。</t>
  </si>
  <si>
    <t>IOS工程师： 1、计算机相关专业本科或以上学历，3年以上iOS开发经验，能独立承担中等以上复杂程度的App开发； 2、具有扎实的Swift、Objective-C语言基础，熟练掌握C/C++, 具备主流开源组件使用经验； 3、熟悉移动应用开发，对多动画、线程、内存管理、网络、UI开发、本地存储等有清楚认识和研究； 4、有完整的IOS项目经验并有上线产品，熟悉App发布流程； 5、有良好的团队意识，学习能力强，乐观积极，并要能够承受较大工作压力；  6、有知名App项目经验优先</t>
  </si>
  <si>
    <t>上海积杉信息科技有限公司</t>
  </si>
  <si>
    <t>五险一金 周末双休 带薪年假 节日福利 绩效奖金</t>
  </si>
  <si>
    <t xml:space="preserve">岗位要求：  1、2年以上iOS应用开发经验，有完整项目经验者、熟悉多线程相关知识，如GCD、NSOperation者、对内存管理有较深理解者优先考虑；  2、熟练掌握Swift，Objective-C语言，熟练使用UIKit，能够根据需求选择使用或自定义控件；  3、熟悉常用数据结构与算法，对系统结构和模块设计有深刻理解。熟悉MVC、MVVM等常用设计模式；  4、了解基础的HTTP、TCP/IP网络协议知识；  5、掌握常见的数据编码格式。如json，protocol buffer等；  6、熟练使用Xcode，Instruments等工具进行开发、调试；  7、熟悉常用的第三方开源框架或组件，能够理解其设计思想；  8、具备良好的问题分析、团队沟通协作能力，技术学习自驱力强，沟通表达、逻辑清晰。    岗位职责： 1、负责公司iOS客户端的开发和维护； 2、优化app的使用流程和体验。 </t>
  </si>
  <si>
    <t>前端开发工程师/HTML5开发工程师</t>
  </si>
  <si>
    <t>岗位职责： 1、负责项目的前端构建及开发工作； 2、负责项目前端架构分析、前端技术解决方案整理； 3、JavaScript程序模块开发，通用类库、框架编写及优化； 4、优化项目性能，提高用户体验和交互效果，保证项目质量； 5、前端架构工作规范制定及优化； 6、与其他部门协作，提高产品体验和提出优化建议。  岗位要求： 1、本科以上学历，精通HTML和CSS及JavaScript面向对象编程方法，能够手写页面代码； 2、熟练应用HTML5、CSS3；熟悉Web2.0标准；了解DOM、XML、JSON等相关技术； 3、熟悉运用常见JS开发框架(如JQuery，Sencha Touch，iWebkit，Backbone，AngularJS)， 能快速高效实现各种交互效果； 4、追求用户体验，工作认真细致，有责任心，具备良好的团队沟通与协作能力； 5、熟悉算法思想，掌握至少一门服务端开发语言(如PHP，Node.js，Java，Python 等)。   完善福利： 1、周末双休，五天工作制； 2、社会保险+住房公积金 3、绩效奖金，年终奖，全勤奖、勤奋敬业奖、飞跃进步奖等； 4、员工假期：包括法定节假日、带薪年假、带薪病假、婚假、产假、丧假等； 5、其他福利：每日下午茶、节日福利、温馨的员工生日会、激情洋溢的年度旅游、震撼人心的拓展活动、充满欢乐的观影活动、形式多样的体育竞技比赛等；我们还为每位员工量身定制了具有个性化特色的弹性福利计划，包括家庭关怀福利计划等。</t>
  </si>
  <si>
    <t>iOS开发工程师 (职位编号：4)</t>
  </si>
  <si>
    <t>深圳富玑网络科技有限公司</t>
  </si>
  <si>
    <t>1、精通Javascript、HTML/HTML5/XML、CSS/CSS3、Ajax、html5 Canvas等前端开发技术，能够手写页面代码，熟悉html5 + css3的新功能； 2、熟悉Egret、cocos2d-html5或CreateJS等html5框架，有对应游戏开发经验者优先； 3、了解各种浏览器兼容性，拥有独立完整的交互式Web产品前端开发经验； 4、有iPhone、iPad、Android等智能手机和平板开发经验, 具有较强的产品意识，熟悉移动互联网； 5、熟练掌握使用JavaScript进行Web 游戏开发,配合服务端的JAVA/ PHP工程师进行开发； 6、熟悉websocket通讯的原理，有实际应用的项目； 7、对未知有强烈的探索欲望，热爱技术，有激情，能够承受工作压力； 8、了解一种后端技术（如PHP、JAVA）更佳；  职位要求： 1、本科学历以上，计算机及其相关专业，有过Web前端开发工作经验1年以上，有H5游戏或游戏平台开发项目经验优先； 2、 根据产品设计文档，利用HTML5相关技术开发移动端网页游戏； 3、总结开发和调试的过程和方法，能够将开发经验和开发内容整理成详细文档； 4、解决各种浏览器设备和移动设备的WebKit兼容性问题； 5、善于与人沟通，良好的团队合作精神和高度的责任感，能够承受 压力，有创新精神。 （应聘时请务必提供个人作品） 职能类别：多媒体/游戏开发工程师 手机应用开发工程师 关键字：H5;html5;h5</t>
  </si>
  <si>
    <t>五险一金 员工旅游 专业培训 出国机会 绩效奖金 年终奖金 弹性工作 定期体检 周末双休</t>
  </si>
  <si>
    <t xml:space="preserve"> 1、负责公司金融类APP(iOS)产品的开发和维护； 2、按产品需求进行软件设计和编码，确保软件的安全、质量和性能； 3、参与软件需求分析、设计、开发、内部测试、部署和实施等工作； 4、分析并解决软件相关问题； 5、编写软件开发过程的相关文档。  任职条件： 1、计算机相关专业，3年以上iOS相关经验； 2、丰富的Swift/Objective-C经验，熟悉面向对象化编程思想和常用的设计模式，能够设计灵活的iOS产品构架； 3、掌握UI编写、动态效果编写、后台任务、异步多线程处理、数据存储等原理; 4、熟练处理各种机型和OS版本的适配的问题； 5、有移动互联网金融开发经验优先考虑。 </t>
  </si>
  <si>
    <t>软件测试经理</t>
  </si>
  <si>
    <t>满金坝（深圳）科技有限公司</t>
  </si>
  <si>
    <t>深圳市盈视讯电子科技有限公司</t>
  </si>
  <si>
    <t>年终分红 年度加薪 五险一金 餐饮补贴 交通补贴 节日福利 带薪年假 亲属福利 成长基金</t>
  </si>
  <si>
    <t>上海浩宜信息科技有限公司</t>
  </si>
  <si>
    <t>五险一金 免费班车 员工旅游 交通补贴 餐饮补贴 通讯补贴 年终奖金 弹性工作</t>
  </si>
  <si>
    <t>岗位职责： 1、负责产品的功能研发和性能优化，完成高质量编码和测试工作； 2、设计良好的代码结构，不断迭代重构； 3、承担重点、难点的技术攻坚； 4、和产品经理配合，深度参与手机产品需求讨论，功能定义等。  岗位要求： 1、本科及以上学历，计算机等相关专业； 2、具有扎实的编程功底。良好的设计能力和编程习惯； 3、熟练掌握Objective-c、Swift； 4、至少1年IM开发经验，精通socket，有IM的架构能力，能独立完成IM模块的整体工作，包括IM消息的接收、处理、数据库存储、数据库版本升级管理、聊天面板的展示等； 5、有良好的产品意识，积极乐观，认真负责，乐于协作； 6、有较强的学习能力，有强烈的求知欲、好奇心和进取心。能及时关注和学习业界***；</t>
  </si>
  <si>
    <t>职责描述： 根据项目计划，负责制定软件测试计划，分配测试任务，执行测试、发布产品等，对产品质量负责。 1、参与产品需求和设计评审，提高产品的可测性； 2、负责组织实施测试，把控测试进度； 3、负责缺陷的跟踪处理，分析缺陷数据，推动产品质量改进； 4、负责根据测试结果出具相应的测试报告，并对测试结果负责； 5、负责制定自动化测试策略，开发自动化测试工具，实施自动化测试，提升测试效能。  任职要求： 1、本科及以上学历，计算机相关专业； 2、有5年及以上软件测试经验，扎实的开发和测试技术，精通软件测试流程和测试方法； 3、有2年及以上测试团队管理经验，熟悉敏捷开发流程； 4、熟悉Linux系统，至少熟悉一种编程语言，如C++、Java、Python； 5、有自动化测试工具开发，自动化测试平台搭建的实战经验者优先； 6、有智能硬件产品或项目测试经验优先； 7、工作态度严谨，有强烈的责任心，沟通能力强，能有效推动和解决问题。</t>
  </si>
  <si>
    <t>iOS高级安全研发工程师</t>
  </si>
  <si>
    <t>深圳爱加密科技有限公司</t>
  </si>
  <si>
    <t>五险一金 员工旅游 交通补贴 通讯补贴 绩效奖金 年终奖金 定期体检</t>
  </si>
  <si>
    <t>岗位职责： 1、负责iOS安全类SDK产品的维护和开发； 2、负责iOS自动化安全加固系统的研发； 3、完成领导交代的其他任务以及产品技术文档的整理。 岗位要求： 1、3年以上iOS相关开发经验，2年以上iOS安全经验； 2、熟悉Objective-C、C/C++、Python，具有扎实的编程功底及良好的编码习惯； 3、熟悉iOS开发环境，理解Objective-C Runtime运行机制和内存管理机制； 4、熟悉iOS开发、测试、调优工具的使用，熟悉通用静态分析和动态调试技术； 5、熟悉IDA、GDB、LLDB等常用逆向分析工具，懂ARM汇编，具备较强的逆向分析能力； 6、有独立App作品，清楚App开发到上架过程中每个环节； 7、有良好的分析解决问题能力与沟通协调能力； 8、有Swift开发经验优先，有Android开发经验优先。</t>
  </si>
  <si>
    <t>1、根据需求完成HTML5移动应用编程方面的工作； 2、负责产品界面UI研究、设计，负责产品的整体视觉风格设计及改进； 3、配合后台工程师一起研讨技术实现方案，进行应用及系统整合； 4、根据产品需求，完成功能模块的设计，编码和测试工作； 5、负责产品界面进行持续的设计优化，提升用户体验； 岗位要求： 1.  精通HTML, CSS, JavaScript, ES6,JSON, AJAX,熟悉W3C规范，熟悉HTTP协议； 2.  熟悉jQuery、React、Vue等前端框架等前端技术； 3.  有Android，iOS等平台HTML5开发经验者优先考虑； 4.  具备优秀的学习能力和问题解决能力，逻辑清晰，思维严谨，高度的责任心并能够承受工作压力；</t>
  </si>
  <si>
    <t>iOS开发工程师_lf</t>
  </si>
  <si>
    <t>1.5-1.7万/月</t>
  </si>
  <si>
    <t>1、计算机、软件开发、通信、信息管理等相关专业全日制本科及以上学历； 2、精通苹果开发语言Objective C/Swift，掌握iOS平台的UI开发、数据库本地存储、网络交互、绘图编程、多线程等基础开发技能，熟练使用开发平台XCode，熟悉苹果开发流程； 3、具有2年以上iOS开发经验，熟练使用Git/SVN等代码管理工具； 4、了解H5技术和开发流程； 内容：1、负责金太阳iOS客户端页面和次要非核心功能开发，参与功能自测和视觉联调。 2、负责部门其他iOS客户端（如国信智投、金太阳国际等App），页面和次要非核心功能开发，参与功能自测和UI联调。</t>
  </si>
  <si>
    <t>深圳悦智网络科技有限公司</t>
  </si>
  <si>
    <t>弹性工作 五险一金 专业培训 餐饮补贴</t>
  </si>
  <si>
    <t>岗位职责： 1、带领IOS团队或作为主要技术骨干进行客户端程序的开发； 2、对重大的或批量的质量问题进行技术攻关，与团队其他成员一起及时解决项目开发过程中的关键问题和技术难题； 3、负责协助项目经理和产品经理完成技术需求分析； 4、参与功能的架构设计与主导开发，功能模块化； 5、配合后台服务器端工程师一起研讨技术实现方案，进行应用及系统整合； 6、协助项目经理及质量保证人员保证项目的质量； 7、项目经理安排的其它技术工作。  任职资格： 1、大学本科或以上学历，计算机相关专业，5年以上开发经验，其中3年以上iOS相关经验； 2、扎实的Objective-C语言基础，熟练使用Swift语言，能熟练使用swift与objective-c混合编程； 3、使用熟悉设计模式，能够设计灵活的iOS产品构架； 4、熟练使用Objective-C或者Swift常用开源类库。  福利： 1、五险一金：医疗、工伤、养老、失业、生育、公积金 2、节假日：国家放假我们就放假，入职满一年享受年休假，逐年累加 3、包两餐：提供优质的午餐和晚餐，八菜一汤，全自助，包你吃到撑~ 4、下午茶：我们在每周五都提供下午茶哦 5、生日：每月都会有生日蛋糕 尽我所能，只为找到你。  你应该选择在一个价值观清新脱俗、牛人聚集、产品方向大有可为、快速成长、成就感满满的团队里工作。</t>
  </si>
  <si>
    <t>五险一金 住房补贴 节日福利 弹性工作 带薪年假 包住</t>
  </si>
  <si>
    <t>深圳市绿洲网络科技有限公司</t>
  </si>
  <si>
    <t>岗位职责 1.负责业务iOS APP的开发工作，包括需求分析、系统设计、编程和测试等； 2.负责制定APP与业务系统相关的数据接口标准，并进行相关的系统接口开发工作； 3. APP的模块设计，APP性能优化； 4.了解业务需求，引导客户提出合理需求，根据公司开发过程规范，编写工程技术文档。  任职要求 1、有3-5年iOS开发经历，熟练掌握相关编程语言及开发、测试、发布工具； 2、有扎实的Java/OC/Swift语言基础，理解面向对象设计思想，能熟练运用常用设计模式； 3、深入理解Java/OC/Swift运行机制和内存管理机制； 4、熟悉iOS平台开发技术，包括UI、网络、多媒体等方面； 5、了解各个不同iOS版本的特性与差异； 6、工作积极主动，善于沟通，具备较强的团队协作意识和能力。</t>
  </si>
  <si>
    <t>您负责： 1、负责 200K+ 日活用户项目 iOS APP 的设计，开发，迭代，维护； 2、参与项目需求分析，蓝牙协议、系统框架及核心模块的详细设计； 3、实现和维护具体核心模块，功能模块代码； 4、与MM设计师紧密配合，实现有丰富界面交互的手机终端应用。  希望您： 1、熟练掌握蓝牙(BLE4.0)模块功能开发。 2、2年以上iOS开发经验，熟练掌握 Objective-C、Swift。 3、熟悉各种设计模式和架构模式。 4、熟悉 React Native 等第三方框架。 5、熟练掌握UI界面的定制和复杂交互界面的设计，有多个上架作品； 6、优化、重构，精益求精的 Hacker 精神。  加分项： 1、GitHub（或类似网站）有 star 50+ 开源项目。 2、个人技术博客。 3、SDK 开发经验。 4、熟练科学上网。 5、多系统平台开发经验。 6、多门开发语言。</t>
  </si>
  <si>
    <t>IOS开发工程师（深圳） (职位编号：Galanz000621)</t>
  </si>
  <si>
    <t>免费班车 餐饮补贴 专业培训 带薪年假 健身房</t>
  </si>
  <si>
    <t>1.负责iOS平台APP产品开发和维护；
2.负责根据要求完成APP产品程序概要设计及需求实现；
3.负责根据产品开发计划，按时提交高质量代码，完成开发任务；
4.负责产品技术创新，架构及性能优化；
5.负责解决产品开发中的技术难题；
6.负责APP产品的用户体验改善及更新。 1.本科及以上学历，计算机相关专业优先；
2.精通ObjectiveC，熟悉swift优先，4年以上iOS平台产品开发经验；
3.熟悉iOS应用开发框架，能独立开发高性能的iOS应用；
4.熟悉iOS平台下系统控件、内存管理、动画、多线程、APNS、网络优化等开发技能；
5.熟悉MVC、Reactor、Delegate等设计模式；
6.熟悉敏捷开发流程；良好的文档编写能力；
7.富有激情，抗压能力强，具有强烈的责任心与团队合作精神，良好的沟通能力；
8.有基于openfire、tigase等IM系统开发APP经验者优先。</t>
  </si>
  <si>
    <t>卷皮网</t>
  </si>
  <si>
    <t>岗位职责： 1、负责iOS手机客户端开发； 2、根据项目任务计划独立按时完成软件高质量编码和测试工作； 3、规范文档的编写、维护，以及其他与项目相关工作； 4、按照开发流程编写相应模块的设计文档； 5、按时按需完成客户端软件的维护及更新。  岗位要求： 1、大专以上学历，计算机或相关专业，3年以上iOS手机客户端开发经验； 2、具备良好的Objective-C编程能力，精通Xcode工具系列，对Swift有一定的了解与掌握； 3、熟练掌握TCP/HTTP/XMPP等网络传输协议； 4、熟练掌握数据库、XML/JSON等常用技术； 5、熟悉客户端程序设计方法以及安全的应用层协议设计； 6、对Cocoa、UIKit框架及iOS SDK有深入理解，能够对移动应用进行性能分析和优化; 7、扎实的数据结构/算法基础； 8、具备良好的分析解决问题能力，能独立承担任务和有系统开发进度把控能力； 9、具备较强的团队精神、良好的表达和沟通能力；</t>
  </si>
  <si>
    <t>iOS高级开发工程师 (职位编号：05)</t>
  </si>
  <si>
    <t xml:space="preserve">1、大专及以上学历，有3年以上ios平台开发经验； 2、熟练掌握 C/Objective-C或swift，良好的软件架构/重构能力，熟悉 iOS 的各种系统框架，熟练配置 Xcode 的编译运行方案； 3、熟悉IOS应用的界面开发、常用布局、网络通信、蓝牙通讯、性能优化、内存优化等； 4、熟悉IOS相关开发、调试、优化工具、打包、上架、迭代流程； 5、有智能硬件蓝牙通讯开发经验者优先考虑； 6、有良好的编码习惯，工作积极，为人踏实；  岗位职责： 1、负责公司IOS手机终端应用的模块设计、开发工作； 2、指导和实施IOS平台代码重构工作； 3、研究IOS相关技术点的解决方案； 4、根据开发过程中的体验对产品提出改进建议。 </t>
  </si>
  <si>
    <t>中级iOS开发工程师</t>
  </si>
  <si>
    <t>深圳云之家网络有限公司</t>
  </si>
  <si>
    <t>岗位职责： 1、 负责iOS App设计、开发、性能分析、优化和产品维护； 2、负责需求对接，实现方案的预研，把控开发进度； 3、负责完成相应模块软件的设计、开发和单元测试任务； 4、负责开发过程中相关设计文档和技术规范文档的编写；  任职要求： 1.计算机相关专业本科以上学历，3年以上从事iOS应用程序开发工作经验； 2.熟练掌握Object-C，熟悉Swift语言，熟悉shell、js优先；熟悉IOS系统的主要模块，熟悉IOS平台上主要开发技术，为主要开发人员，完整参与IOS平台成功上线项目的研发； 4.有较强的程序调试能力，熟悉性能优化的工具和方法； 5.有良好的沟通能力和团队协作能力</t>
  </si>
  <si>
    <t>深圳金达数据科技有限公司</t>
  </si>
  <si>
    <t>五险一金 绩效奖金 年终奖金 弹性工作 餐饮补贴 员工旅游</t>
  </si>
  <si>
    <t>1.熟练掌握C和OC 2.熟悉iOS内存管理、Block、KVO、多线程 3.熟悉App的Hybrid架构，iOS的Webkit，JS与Native的交互机制 4.熟悉App的证书配置、管理，ipa的打包和发布App Store的流程 5.熟悉MVC或MVVM，熟悉常用开源库及其实现 6.了解runtime，runloop 7.熟悉iOS的Hybrid开发和Swift优先</t>
  </si>
  <si>
    <t>HTML制作/网页制作/网站切图</t>
  </si>
  <si>
    <t>上海思锐信息技术有限公司</t>
  </si>
  <si>
    <t>1. 负责IOS端App产品研发、功能多持续改进以及维护工作； 2. 依据项目进度与需求按时按质完成App相关功能设计和开发工作； 3. 负责iOS端新技术研究、功能扩展、现有方法的改进、提升用户体验。 任职要求： 1、计算机相关专业大专或者以上学历，3年以上IOS应用开发经验； 2、熟悉Objective-C、Swift语言，熟练掌握CocoaTouch框架； 3、熟练掌握TCP、HTTP等网络传输协议，熟悉数据库、多线程、JSON解析等； 4、熟练掌握代码、Xib、Storyboard等布局方式； 5、熟练掌握Hybird开发、了解iOS与H5的交互机制； 6、良好的编码规范，思维严谨，较强的分析设计能力；  7、良好的沟通能力及团队合作精神，责任心强。</t>
  </si>
  <si>
    <t>深圳市欧盾智能科技有限公司</t>
  </si>
  <si>
    <t>职位信息： 1、独立负责iOS端产品研发、功能持续改进以及优化工作； 2、承担公司iOS端新产品项目的技术方案设计以及核心研发工作； 3、在计划时间内按时交付需求迭代； 4、IOS项目核心功能是基于蓝牙和GPS开发。  岗位要求：  1、3年以上iOS应用开发经验，本科及以上学历，计算机相关专业； 2、有牙、GPS 地图实际项目开发经验； 3、熟悉多种设计模式，能够设计灵活的iOS产品构架，熟悉iOS下网络通信机制，多线程处理，代理、单例，block等模式应用，有高性能客户端编程经验； 4、熟练使用Xcode的Instrument来诊断和调试问题;熟练编写Xcode下的单元测试。了解Xcode下的自动化测试，对性能优化有一定经验； 5、熟练使用Objective-C或者Swift常用开源类库。 6. 学习能力强, 积极主动, 强烈的责任心, 良好的沟通协调能力, 和解决问题的能力； 7. 开源社区github贡献者优先 8.跑步爱好者  工作制 1、大小周</t>
  </si>
  <si>
    <t>岗位描述： 1、根据设计师提供的PSD设计稿进行页面切片，搭建页面模型； 2、确保语义性的前提下高效精确还原设计稿； 3、和团队成员合作，参与网站执行的整个周期。  任职要求： 1. 有1年以上前端网页制作工作经验； 2. 熟练使用PS、DW等网页制作常用工具； 3. 熟悉CSS3、HTML5常用标签和属性； 4 有良好的沟通能力和团队协作意识，工作认真负责，责任心强，做事细心有耐心。</t>
  </si>
  <si>
    <t>深圳市宋城实业有限公司</t>
  </si>
  <si>
    <t>通信/电信/网络设备 政府/公共事业</t>
  </si>
  <si>
    <t>五险一金 绩效奖金 弹性工作 年终奖金 员工旅游</t>
  </si>
  <si>
    <t>职位信息 1、负责公司APP客户端产品的设计与开发； 2、参与APP客户端的需求讨论与需求设计； 3、能够独立搭建软件框架方案； 4、编写相应模块的设计文档，独立完成编码及单元测试； 5、与团队成员充分、有效沟通协作，进行技术风险评估、项目时间评估。  岗位要求： 1、3年以上APP平台开发经验，熟悉android/iOS相关开发、调试、优化工具、打包流程； 2、精通Objective-C、C++等语言，掌握Swift者优先； 3. 精通Android SDK中开发框架与消息模型、深入了解android开发的流程与过程、能够熟练编写android应用程序；熟悉网络编程，熟悉XML、TCP/UDP、HTTP协议； 4. 熟悉Android UI设计，熟悉Android Framework和底层设计原理； 5、有良好编码规范，代码注释充足清楚； 6、熟悉APP系统接口，并做过控件风格的个性化自定义开发； 7、有多个完整APP应用项目开发经验，熟练掌握常用应用架构； 8. 能够独立完成客户端需求分析、系统软件设计、编码和单元测试工作。</t>
  </si>
  <si>
    <t>上海讯加信息科技有限公司</t>
  </si>
  <si>
    <t>江西据点科技有限公司</t>
  </si>
  <si>
    <t>年终奖金 股票期权 绩效奖金 带薪年假 五险一金 员工旅游</t>
  </si>
  <si>
    <t>1、负责公司iOS APP的研发； 2、协同负责iOS项目客户端核心模块代码编写； 3、参与iOS相关的技术研究和攻关工作、系统测试工作； 任职需求： 1、2年以上iOS平台应用程序开发经验； 2、有扎实的Objective-c或Swift语言基础，熟练掌握常用API； 3、熟悉iPhone各个版本之间的差异，并且能提供良好的解决方案； 4、熟练掌握iOS相关的开发工具Xcode，熟练使用Instrument性能调优工具； 5、熟悉IOS下网络通信机制，熟悉HTTP/TCP/JSON和XML协议，有网络编程性能优化方面的经验； 6、有团队开发经验，静态库或者Framework经验，良好的文档能力，编写模块的设计文档与流程图； 7、思路清晰，善于思考，良好的分析和独立解决问题的能力； 8、有广告SDK接入、阅读器开发经验优先；</t>
  </si>
  <si>
    <t>Automation Test Leader (To Nextgen)</t>
  </si>
  <si>
    <t>五险一金 员工旅游 年终奖金 餐饮补贴 交通补贴</t>
  </si>
  <si>
    <t>1. 负责H5互动游戏，专题活动站点的开发；  2. 负责配合其他部门完成项目开发并协助测试，确保项目按时上线；  3. 负责项目出现的问题能够及时追踪、定位和解决；  4. 负责上线后的项目维护。  任职要求  1. 计算机、软件工程或相关专业本科以上学历；  2. 有1年以上前端相关工作经验；  3. 拥有优秀的逻辑思维能力与优秀的独立工作能力。能够承担高强度的工作压力；  4. 有良好的程序架构设计以及编程习惯，热爱技术工作，拥有极客精神，有持续的学习兴趣。  专业知识  1. 精通HTML/CSS/JS/AJAX等前端开发技术；  2. 熟练使用Photoshop等图片处理工具；  3. 熟练使用Canvas制作相对复杂的动画效果；  4. 熟悉 WebSocket 和 HTTP 等网络协议；  5. 熟悉微信小程序开发的优先考虑；  6. 熟悉Web游戏开发引擎的优先考虑；  7. 有线上作品展示的优先考虑；</t>
  </si>
  <si>
    <t xml:space="preserve"> Job Title: NextGen Automation Test Lead Reports To: NextGen Programme Test Manager Location: Shenzhen (50%) &amp; Hong Kong (50%)  Purpose: Reporting into the NextGen Programme Test Manager, you will work closely with the stakeholders across the organisation to drive the implementation of the test strategy in line with organisation standards, with a focus on the planning, coordination and execution management of the automated testing components.  As the NextGen Automation Test Lead you will manage team resources as well as partnerships with stakeholders across different locations. You should have a strong background in test automation and managing testing projects, preferably within an exchange or the post-trade business domain. You should also be familiar with data warehouse and etl concepts. You will have strong communication, interpersonal and leadership skills that allows you to work successfully with senior stakeholders.  Principal Responsibilities: ・ Reporting into the NextGen Programme Test Manager; ・ Execute the automation components of test strategy and test planning as per the test strategy; ・ Co-ordinate business automation testing in accordance with test plan; ・ Manage and maintain designated test management tools (Jira and Test Management related plug-ins; HKEX proprietary test automation tools); ・ Provide thought leadership and best practice guidance for further development of automation test strategy, approaches, tools and test harnesses; ・ Automated testing activities include: ？ Definition of automated test scripts (test conditions, test cases design &amp; traceability); ？ Management of test scenarios repository, including test data preparation, implementation and debugging of test scenarios; ？ Manage and co-ordinate test resources, both technical and business; ？ Build-up and maintenance of automated regression library; ？ Automated test and regression library execution, result verification and documentation; ？ Defect analysis and resolution management; ？ Manage and run defect triages; ？ Daily and Weekly status reporting, etc.; ・ Join progress update meeting and provide update of the test progress.  Key Responsibility Areas: ・ Work closely with the stakeholders across the programme to implement and manage the automation components of the test strategy; ・ Act as single point of contact for all automation related testing activities on NG programme.  General Knowledge, Skills &amp; Qualifications: ・ 5 to 8 years' experience in software testing, thereof significant exposure to automated testing; ・ Knowledge of post trade business (clearing, settlement, risk management); ・ Knowledge in data warehouse and ETL concepts an advantage; ・ Team and project management experience; ・ Good analytical and problem solving skills; ・ Good coordination, communication and interpersonal skills; ・ Good written and oral English.  Technical Knowledge, Skills &amp; Qualifications: ・ Databases �C DB2/Oracle; ・ Oracle SQL/MySQL/MDX or comparable; ・ Understanding of systems architecture principles ・ Experience with programming languages (javascript, python or similar) ・ Unix Scripting; ・ Protocols (API, XML, SWIFT); ・ Test tools for functional and non-functional testing ; ・ DevOps Tooling and Repositories (GIT, Bitbucket, Jenkins); ・ Atlassian tool stack (Jira, Confluence and related plug-ins).  </t>
  </si>
  <si>
    <t>上海联物信息科技有限公司</t>
  </si>
  <si>
    <t>五险一金 全勤奖 绩效奖金 带薪年假</t>
  </si>
  <si>
    <t>岗位职责：  1、负责前端框架搭建以及根据项目作出前端框架技术选型，前端规范文档建设；  2、负责产品（项目）前端组件化和模块化研发工作；  3、维护及优化跑产品（项目）前端页面性能；  4、与交互设计师、产品经理协作给出PC、移动前端（hybird）解决方案；  5、保持高效的前端性能，优秀的代码可维护性，良好的浏览器兼容性和优质的用户体验；  6、积极完成上级安排，有良好的团队意识，责任心、抗压能力强，并主动做好的沟通工作；  7、前端新技术调研和资讯整理，给团队不断注入新技术新思维。 任职要求：  1、计算机及相关专业本科以上学历，1年以上前端开发实践经验；  2、精通前后端分离开发，熟悉HTTP、REST等网络／服务协议；  3、掌握前端开发常用框架库类，如JQuery、BootStrap等；  4、熟悉VUE开发流程；  5、熟悉主流移动端和PC端UI界面开发工具，熟悉Photoshop、IIIustrator、Flash等图形软件  6、熟练掌握HTML5/CSS3技术，熟悉页面架构和布局。并且对CSS/JavaScript性能优化、解决多浏览器兼容性问题有一定的经验；  7、对用户体验、交互体验、及用户需求有深入理解；  8、有强烈的上进心和求知欲，善于学习和运用新知识，善于沟通和逻辑表达，有强烈的团队意识和执行力，有分享和总结的习惯</t>
  </si>
  <si>
    <t>iOS中高级开发工程师</t>
  </si>
  <si>
    <t>1、熟悉iO5架构和原理，并有3年以上的iOS工作经验 2、熟悉Cocoa Touch框架、iPhone SDK,熟练使用0bject-C/swift开发语言、Xcode. Interface Builder等开发工具; 3、熟悉iPhone/iPad开发技术，包括U1话配多线程、Socket. https. TCP网络通信，SQLite数据库操作，本地数据持久化等方面; 4、熟悉iOS界面开发规范以及ios App开发流程和规则; 5、有AppStore线上作品者优先  薪酬福利： 1、双休，五险一金，年终奖 2、提供在行业中非常具有竞争力的薪水 3、为员工提供齐全的五险一金 4、员工俱乐部每月组织员工关怀 5、不定期团建 6、每年一至两次旅游</t>
  </si>
  <si>
    <t>移动端开发工程师</t>
  </si>
  <si>
    <t>岗位职责 :
1. 负责公司移动产品设计研发，方案的制定，技术可行性研究，系统性能优化及安全加固；
2. 负责移动技术难题攻关，解决系统中关键架构问题，对系统稳定性负责；
3. 关注新技术，积极展开对新技术的预研和培训，合理的结合到现有项目中；
4. 与云端开发人员共同制定数据交互接口，及制定软硬件接口与物联网硬件片上程序集成。
任职要求 :
1. 正规院校本科以上学历；5年以上工作经验，3年以上移动开发经验；
2. 精通iOS &amp; Android 平台开发，熟练掌握Objective-C &amp; Java &amp; Swift, 熟悉面向对象设计方法和常用设计模式；
3. 熟悉移动应用架构设计，能对代码进行统一设计布局；
4. 具有良好的工作主动性：主动发现问题，主动解决问题，主动协助解决问题，主动预测风险；
5. 有物联网，尤其是物联网显示系统开发经验者优先考虑，了解主流wifi物联网方案和安卓智能盒子者优先考虑；
6. 热爱技术，有极客精神，充满激情勇于挑战自我。开</t>
  </si>
  <si>
    <t xml:space="preserve"> 职位描述： 1、负责新产品的前端开发工作； 2、负责优化和维护目前已有的前端项目，提升用户体验； 3、参与规划与制定前端的框架和技术栈的使用，与团队配合完成整体项目的开发； 4、关注并学习前端前沿技术，并应用到产品项目中。 职位要求： 1、至少两年以上前端开发经验，有成熟的项目产品案例； 2、精通原生JS，CSS，HTML等基础知识，掌握并熟练使用CSS3、HTML5、JQuery等语言使用，满足W3C标准，熟悉ES6语言特点； 3、精通Ajax、DOM、XML、JSON等相关技术，熟练与后端进行数据交互，熟练掌握webpack构建工具及git版本控制器的使用，了解基本配置； 4、熟悉一至两种当前主流前端框架，如Koa，Express，VUE，React等优先，并有实际项目经验； 5、有移动端项目开发经验，能解决移动端兼容性和优化问题，熟悉主流移动浏览器的适配； 6、能对具体产品进行性能优化，减少页面渲染时间，对网络协议、网络安全及性能等有项目处理经验； 7、参与过大型互联网产品的讨论工作，对技术栈选型和框架选择有一定经验，具备独立完成前端项目的能力； 8、对前端有浓厚的兴趣，具有良好的编码习惯，有优秀的逻辑思维，注重代码复用性，减少代码冗余；  加分项： 对页面性能优化、网页重构有过硬经验； 熟悉前后端分离的开发模式者优先，有Koa、node.js开发经验者优先 了解并掌握一门非前端开发语言（如C/C++/Java/PHP/Pathon等）  我们希望你拥有积极的工作态度，良好的学习能力，优异的团队沟通和协作能力，有责任感和进取精神。 =================================================
工作地点在紧邻上海安亭的花桥国际商务城亚太广场【上海地铁11号线兆丰路站5分钟即到公司】</t>
  </si>
  <si>
    <t>iOS开发工程师―lf</t>
  </si>
  <si>
    <t>上海-金山区  </t>
  </si>
  <si>
    <t xml:space="preserve">工作职责： 1. 参与App客户端的需求开发和功能维护，高质量完成产品功能迭代； 2. 配合产品经理、设计师等，完成客户端的需求评审等工作； 3. 进行技术预研，将新技术落地，进行技术分享； 4. 对产品用户体验等提出优化建议；  岗位JD: 1. 本科或以上学历，计算机，自动化，软件工程，通信等相关专业； 2. 有扎实的 Objective-C，C/C++基础，熟悉常用算法和数据结构，熟悉TCP/IP协议栈； 3. 熟练掌握iOS下网络通信机制，对Socket通信、TCP/IP和HTTP有深刻理解和实际经验；熟悉JSON及XML数据结构及数据解析； 4. 精通iOS应用开发框架、熟练进行iOS UI/Framework开发技能、熟练使用iOS SDK、 熟练进行基于数据库的手机应用开发； 5. 熟练掌握Swift，Objective-C语言，熟悉面向对象编程设计，熟悉常用的设计模式； 6. 掌握数据加密、防破解、性能优化、运行时等技术优先考虑； 7. 能独立进行APP开发，拥有IM、OA、视频直播开发经验者优先； </t>
  </si>
  <si>
    <t>iOS（蓝牙）</t>
  </si>
  <si>
    <t>您负责： 1、负责 200K+ 日活用户项目 iOS APP 的设计，开发，迭代，维护； 2、参与项目需求分析，蓝牙协议、系统框架及核心模块的详细设计； 3、实现和维护具体核心模块，功能模块代码； 4、与MM设计师紧密配合，实现有丰富界面交互的手机终端应用。 希望您： 1、熟练掌握蓝牙(BLE4.0)模块功能开发。 2、2年以上iOS开发经验，熟练掌握 Objective-C、Swift。 3、熟悉各种设计模式和架构模式。 4、熟悉 React Native 等第三方框架。 5、熟练掌握UI界面的定制和复杂交互界面的设计，有多个上架作品； 6、优化、重构，精益求精的 Hacker 精神。 加分项： 1、GitHub（或类似网站）有 star 50+ 开源项目。 2、个人技术博客。 3、SDK 开发经验。 4、熟练科学上网。 5、多系统平台开发经验。 6、多门开发语言。</t>
  </si>
  <si>
    <t>急招淘宝美工</t>
  </si>
  <si>
    <t>丞赞智能科技（上海）有限公司</t>
  </si>
  <si>
    <t>五险一金 免费班车 绩效奖金 工作餐 餐饮补贴</t>
  </si>
  <si>
    <t>职位描述 1、负责公司天猫、京东等电商平台的设计工作； 2、负责网店整体页面设计（包括首页、栏目页、宝贝详情页等）； 3、专题活动页面、主题海报、促销BANNER等平面设计； 4、产品图片的设计美化； 5、有品牌、营销意识，能够在充分领会公司意图的基础上进行设计制作，并能发挥自己的创意和设计灵感为公司带来惊喜； 应聘要求 1. 艺术、设计相关专业，优秀应届生亦可， 有网页设计、平面设计，或者线上商城、店铺设计经验者佳； 2. 对时尚流行敏感，擅长平面设计，不缺乏设计灵感，了解欧美风格元素； 3.会操作PS，AI，CRD，dreamweaver等软件，会flash，懂淘宝后台、html、CSS代码者佳； 4. 能独立完成设计及制作任务，具备良好的团队合作能力，有责任心、具有细致耐心的工作态度和敬业精神； 5. 有着非常好的创意和想法，并且有欲望把想法转为图像表达出来，讲求实效，有强烈的责任感，能用心深入细节。</t>
  </si>
  <si>
    <t>1)负责IOS组件化开发，混合APP开发 2)根据产品需求完成功能开发、调试、上线及更新； 3)使用JS/ReactNative等技术进行产品的界面开发。 4)带领iOS团队学习进步 任职要求： 1)计算机或相关专业，三年以上iOS应用开发经验, 开发并主导过多个iOS商业项目的开发，精通oc和Swift语言； 2)熟练掌握核心动画、各种控件交互效果，以及自定义控件的封装及使用，熟悉iOS设计与开发规范; 2)熟悉ReactNative，Weex至少一种混合开发框架，并有相关开发经验； 3)有扎实的编程功底、良好的编程习惯和面向对象编程经验，熟悉常用设计模式; 4)熟悉React，小程序开发经验优先 5)善于沟通，积极主动，具有良好的服务意识，自主意识、责任心以及沟通能力，良好的团队合作精神，良好的抽象思维；</t>
  </si>
  <si>
    <t>岗位职责：
1、负责移动端APP（iOS和Android）技术框架的设计，开发和维护；
2、带领开发组进行移动平台的架构分析、设计及核心功能研发，指导团队成员攻克技术难点；
3、负责基础组件，中间件的研发和优化，移动平台新技术研究和应用；负责移动端技术驱动项目的规划、实施、推进；
4、负责与产品、UI设计讨论产品需求并进行实现；配合需求部门完成应用功能的新增和迭代；
5、负责协助APP功能测试，自动化测试等；
6、跟进和学习新技术以满足产品不断迭代的需求，编写设计开发文档；
7、负责移动端小组日常管理，开发任务分配，内部分享及培训。
任职要求：
1、本科及以上学历，计算机相关专业；5年以上大型互联网公司移动端开发经验，担任过负责人职位；
2、精通java/C/C++/OC/Swift语言基础，熟悉AppStore上架流程和规则；
3、丰富的手机UI设计经验，熟悉网络编程、多线程、熟悉TCP/UDP、HTTP协议；
4、有独立设计算法、解决程序问题的能力，有良好的代码习惯；熟悉MVC模式，掌握OOAD的基本思想；
5、熟悉性能分析工具的使用，有性能优化相关经验；
6、对代码和工程质量有所追求，有独立钻研移动领域新技术的热情和能力；
7、具备良好的需求分析能力、业务和技术方案策划和设计能力，思路清晰，具备文档撰写能力和良好的语言表达能力；
8、有良好的团队合作意识，沟通表达能力和协调能力，有较强的学习能力，能够承受一定的压力。</t>
  </si>
  <si>
    <t>移动端开发(Android和iOS端）</t>
  </si>
  <si>
    <t>广州市三二一家具有限公司</t>
  </si>
  <si>
    <t>五险 包住餐补 周末双休 公费旅游 出国机会 晋升空间 免费体检 15天年假 节日福利 团建活动</t>
  </si>
  <si>
    <t xml:space="preserve">职位信息 1、 负责公司项目 Android &amp; iOS 双端项目的已有功能维护和新业务需求开发、测试工作，核心工作是完成软件的开发； 2、 负责软件的 UI 布局； 3、 负责业务及技术文档的编写和维护； 4、 负责制定技术实施方案；  岗位职责： 1、 全日制统招类大专及以上学历，计算机、通信、电子等相关专业， 3 年以上工作经验。能力突出者，可适当放宽要求； 2、 熟练掌握 Android 环境的高性能编程及性能调优、并行开发、网络管理、内存管理、消息通讯机制，安全机制、多线程开发、熟悉 HTTP/HTTPS/Socket 工作原理； 3、 熟练掌握 Android 的架构设计，UI布局，自定义控件，动画等； 4、 熟练掌握 Android 分辨率适配的解决方案； 5、 熟练掌握 Android 常用的 API ，理解 Android 的体系结构，掌握 Android 中界面绘制、后台运行 、数据存储等的原理； 6、 熟悉掌握 Android 开发平台的框架原理和 Android SDK ，能独立进行 APP 的开发； 7、 熟练掌握 Android Studio 、 Eclipse工程组织、配置，熟练使用Gradle，等主流开发工具； 8、 熟练掌握 XML 、 JSON 等常用数据解析； 9、 熟练掌握 ButterKnife, Glide, OKHttp等第三方流行的开源框架； 10、有 RN 、 Hybrid 等相关混合开发经验者优先。 11、熟悉使用 Objective-C 和Java、swift 等语言进行基本的开发工作； 12、熟悉使用 git/svn 等代码管理工具；   综合福利： 5天8小时制+周末双休+社会保险+餐费补贴+节假日福利+定期体检+生日会+国内外旅游+15天小长假+丰富团建活动+文体活动+不定期下午茶+年终奖 </t>
  </si>
  <si>
    <t>上海-宝山区  </t>
  </si>
  <si>
    <t>1.7-2.2万/月</t>
  </si>
  <si>
    <t>你的工作职责： 1.独立完成 iOS客户端程序的开发； 2.调试，优化，分析解决项目中需到的问题； 3.按计划完成产品模块的代码编写，产品模块测试，保证代码质量； 4.参与客户端开发计划的指定，方案的评估调研； 5.跨团队的一起研讨技术、制定优秀的解决方案； 6.持续了解和关注各种新鲜技术，选择***实现，并实现与我们的产品有效结合；  我们对你的期望： 1.具备3年以上 C/C++/Objective-C 编程工作经验，有 Swift 开发经验者优先； 2.有2年以上 iOS 客户端开发经验， 对IOS ANDROID 移动端都有涉猎更佳3.有 Mac 端应用开发经验者优先，有独立开发的上架应用者优先； 4.具有良好的沟通能力，有较强的独立工作能力和解决问题的能力； 5.对产品的 UI/UE 有独到的见解与认识，追求良好的用户体验；</t>
  </si>
  <si>
    <t>Java开发-IT运维团队B</t>
  </si>
  <si>
    <t>外派到深圳中兴长期驻场 岗位职责： 1、根据需求完成设计和编码开发； 2、根据测试用例完成自动化开发和测试验收； 3、负责处理一些疑难问题攻关和系统性能优化工作等； 4、负责处理上级授权与交办的其它工作等。  岗位要求： 1.3年以上JAVA开发经验，精通JAVA语言，对多线程、网络编程有深入了解； 2.精通运维自动化、运维监控架构设计，熟悉开源自动化及监控产品：SaltStack、Ansible，Prometheus、OpenFalcon、Zabbix等，具有GO语言设计开发经验； 3.熟练掌握php、java、python中任意一种语言 4.熟练掌握HTML5/CSS3，具有对跨浏览器、多终端开发经验者优先； 5.熟悉WebSphere、Tomcat、Nginx、IIS等主流应用中间件，并懂得优化方法； 6.熟悉消息中间件及缓存技术：Kafka、Redis等； 7.熟悉Mysql、Oracle等主流数据库管理系统、相关技术及工具，并懂得优化方法； 8.熟悉Linux、Unix、Windows操作系统，并懂得优化方法； 9.熟悉DevOps，熟悉Docker、Maven、Git、Jenkins常规使用； 10.善于思考，主动积极，沟通能力强，有良好的团队精神，能够承担压力</t>
  </si>
  <si>
    <t>1.7-3.4万/月</t>
  </si>
  <si>
    <t>五险一金 绩效奖金 弹性工作 大牛带队 试用期全额</t>
  </si>
  <si>
    <t>1.负责公司iOS应用程序开发及后期版本迭代工作； 2参与产品需求分析并根据产品需求，撰写解决方案、架构设计、功能模块设计等文档； 3.负责iOS 开发团队的管理，把控工作质量和工作进度，指导并提升团队的技术水平； 4.负责程序框架搭建、关键技术选型、技术难题攻关等工作； 5.协助运维经理制定应用维护方案。 任职要求： 1.计算机科学与技术、软件工程等相关专业全日制统招大学本科或以上学历； 3.5年以上iOS 开发工作经验；主导过一个完整的商业级iOS 应用项目优先； 3.精通Objective-C/Swift, 具备优秀的编程素养和代码风格；使用Swift开发过完整项目者优先； 4.精通iOS 系统架构、常用设计模式和数据结构； 5.精通iOS 各种UI控件，能够实现复杂的界面交互；对UI/UE 有独到的见解与认识，追求良好的用户体验; 6.有UI性能优化、内存优化、网络优化等相关经验和理论基础； 7.具备组织管理能力；良好的沟通表达能力及团队协作意识；强烈的责任感及求知欲望。</t>
  </si>
  <si>
    <t>Client integration manager</t>
  </si>
  <si>
    <t>1.7-3万/月</t>
  </si>
  <si>
    <t>五险一金 专业培训 出国机会 年终奖金</t>
  </si>
  <si>
    <t xml:space="preserve">  ・ Lead and oversee the client migration integration projects. ・ Provide direction and support to Client Integration teams globally when required to ensure clients are migrated with minimal impact to their day to day business. This involves communicating effectively with regional stakeholders and breaking down the barriers that prevent global and regional consistency. ・ The role requires a more in-depth understanding of both the wider financial and technical environment of a client’s business. ・ The role also requires the jobholder to identify key barriers/and any core problems that may affect an efficient migration and must apply logical problem-solving skills in order to deal creatively with complex situations which they must be able to resolve to both the client’s and Bank’s satisfaction.  Your responsibilities will include: ・ Good understanding of file and message formats including XML, iDOC, CRG, Paymul, APACS Dirdeb, SWIFT MT Messages. ・ Good Understanding of various connectivity protocols and encryption. ・ Knowledge of file and messaging flows. ・ Project Management skills.  The ideal candidate for this role will have: ・ Relevant product knowledge including knowledge of HSBC Group channels is desirable but not essential. ・ Experience working in a customer facing role. ・ A track record of gaining an understanding of customers' needs and delivering excellent customer service. ・ Both spoken and written communication skills with experience of adapting your style and approach to the audience and message to be delivered. ・ Proven experience of successful project management, utilising relevant tools and techniques to ensure consistent delivery.      </t>
  </si>
  <si>
    <t>iOS/Android开发组长</t>
  </si>
  <si>
    <t>20-45万/年</t>
  </si>
  <si>
    <t>1.Mobile Native APP开发经验。 2.有团队管理经验是优势。 3.有接触过开发全过程经验的优先。 4.英文读写良好，能进行简单沟通，会粤语的优先。 5.熟悉iOS开发，了解iOS开发及上架流程，熟悉Objective-C和Swift。 或有Android开发相关经验，有Kotlin实际项目应用是优势。 6.熟悉敏捷开发和微服务的优先。    7.计算机相关专业。</t>
  </si>
  <si>
    <t>周末双休 做五休二 绩效奖金 带薪年假 餐饮补贴 弹性工作 节日福利 五险一金 专业培训 下午茶水果</t>
  </si>
  <si>
    <t>岗位职责： 1、负责跟进平台下各移动app项目的需求分析、可行性分析、任务分解、工作量估算、计划安排、设计和开发、交流沟通、联调上线等各项工作，对各移动app项目的开发结果负责 2、负责与架构成员一起进行系统技术攻关、技术选型、关键技术验证、架构设计、框架搭建、核心模块开发、优化性能等 3、负责开展各种需求分析、功能设计、数据存储设计、UI/UX/UE设计、缺陷跟踪、文档编写等工作 4、负责制定计划、控制成本、协调资源、任务调度、识别系统潜在风险、人员招聘面试 5、负责与其他部门沟通协调开发进度，把控与督导项目开发的风险、进展和质量，按时与保质的完成既定的开发计划 6、负责移动 app 开发团队的日常管理与团队建设、技能测试与业绩考评  1、计算机或相关专业本科以上学历，4-7年及以上开发经验，积累多年大并发平台的开发经验，熟悉各种app问题的技术解决方案 2、具有很强的事业心、对工作认真负责、积极主动、敢于应对挑战和承担责任、具备很强的业务需求分析与系统设计能力、具有团队合作/组织/协作/沟通能力、能充分调动员工积极性，持续团队战斗力 3、熟悉项目管理体系、流程管理、时间管理、质量管理、团队管理、风险管理、方法策略与工具等团队管理技术方法 4、具有丰富的项目前后台开发经验，具备各种技术文档的编写能力如技术对接、详细设计等各项业务能力 5、熟悉各种常用移动app开发语音，如：android、ios ( xcode、swift等 ) 6、熟悉常用的应用服务交互与协议，如：http、https、rpc、grpc 7、熟悉常见的一些app问题解决，如：版本兼容、数据缓存、空异常、闪退等 8、了解或熟悉Bubbo、spring-boot、分布式队列、海量数据存储与分布式存储技术等各种技术，有相关开发经验者优先 9、有电商平台行业开发经验者、有团队管理经验者、有流利英文阅读与沟通者优先</t>
  </si>
  <si>
    <t>深圳市软维科技有限公司</t>
  </si>
  <si>
    <t>1、根据公司产品规划、设计、开发及维护IOS客户端应用 2、负责产品上线、产品质量的把控 3、分析并解决软件开发过程中的问题 4、根据业务发展思考产品，提出优化解决方案 岗位要求：1、统招本科以上，计算机相关专业。 2、至少3年以上iOS平台开发经验，有App Store上架独立产品优先； 3、熟悉OC和swift，熟练使用Xcode工具集，有良好的编程习惯； 4、具备良好的编程思想，扎实的编程基础、良好编码风格，能够独立思考,优化产品实现方式和代码结构 5、逻辑思维严密、热爱软件开发工作、具有较强的学习能力、创新能力、沟通能力和团队意识。</t>
  </si>
  <si>
    <t>投放副总监</t>
  </si>
  <si>
    <t>我们是谁？ DotC United Group 是一家通过创建和构造互联网平台来应对全球化挑战和简化出海过程的技术型公司。我们的使命是把全球不同国家的用户连接起来，并且通过前沿的技术和最新的产品让我们的用户生活的更好。 Avazu 为旗下广告大数据业务。Avazu是全球最大的移动广告平台之一，同时也是程序化广告的先行者。我们为广告商提供一站式效果营销解决方案（按效果付费），也为开发者和发布商提供完善的变现产品。 职位： 投放副总监 - Facebook &amp; Google 部门：中大型媒体采购 职位概要： 负责Google 、Facebook、Ins等海外主流广告平台的自主投放操作及优化工作。  工作职责： 1、负责Google 、Facebook、Ins等海外主流广告平台的自主投放操作及合作渠道管理； 2、负责海外合作渠道 / 媒体的广告投放管理、媒体数据监测、效果分析、优化调整等工作 ； 3、深入了解海外各渠道的广告投放策略和机制，对整体的投放策略提出改进建议 ； 4、定期对账户投放方式，以及相关问题，做出判断，及时调整广告优化策略； 5、定期进行市场调研、竞争对手分析报告、并研究开拓新的广告投放方式 ； 6、对推广带来的用户数量及质量负责，优化用户获取成本，提高广告投资回报率。  任职资格： 1、本科或以上学历，英语读写流利； 2、3年及以上海外广告投放经验，有游戏行业投放经验优先； 3、热爱游戏，思维活跃，善于挖掘产品的亮点和卖点，具备良好的文案能力； 4、熟悉并能独立操作Google Adwords、Facebook等主流的广告帐户投放、维护、优化； 5、善于分析数据，有一定的市场敏感度，能根据渠道数据的变化及时调整推广策略； 6、良好的沟通协调能力，高度的责任心和团队合作意识，能承担较高强度的工作压力。  我们能为你提供什么？ 1、广阔的成长空间：移动+出海拓展国际视野，S级产品经验（Flash Keyboard、Swift WiFi等），技术大牛云集，每年两次职业发展评估； 2、年轻的公司氛围：偶像级80后老板石一，多样化的团队活动，Loft办公环境； 3、全方位的福利保障：弹性考勤，五险一金，年度旅游+月度团建。</t>
  </si>
  <si>
    <t>1、使用cocos2d-x js进行游戏开发，负责游戏前端整体框架设计与架构； 2、负责前端开发组的组建和技术管理工作； 3、安排前端开发人员的日常工作，跟进工作进度及协调，定期review代码，确保成员能按时保质完成开发需求； 4、负责游戏核心模块功能开发、逻辑开发、UI实现、疑难杂症攻坚等。   职位要求：  1、全日制二批本科以上院校的计算机或相关专业毕业，3年及以上互联网游戏行业工作经验，1年及以上互联网游戏行业管理经验； 2、熟练掌握cococ2d-x框架，且对白鹭，Laya等H5引擎有较深了解； 3、对客户端整包/分包，各种API/SDK的接入，Apple/Google/微信等应用平台的配置，热更新等业务掌握娴熟，有多款产品的实战经验； 4、熟悉常用的数据结构和算法； 5、对用户体验有一定的敏锐性； 6、具备出色的程序优化、调试能力, 良好的编程风格和文档习惯； 7、需要对其他语言，例如java，c++，python，swift等有一定了解； 8、具备良好的沟通表达能力及统筹、协调能力，抗压力强； 9、责任感强，工作认真负责，富于团队精神，接受和学习新知识的能力快。</t>
  </si>
  <si>
    <t xml:space="preserve">Responsibilities  ?           Research and identify content variations and optimizations for our main markets (SEO Optimization �C Keyword, Meta, Content) ?           Research and define page optimization/ opportunities for our main markets (individual page optimizations �C Content and Market overall)   Desired Skills and Experience </t>
  </si>
  <si>
    <t>1、负责/参与公司前、后端产品线的功能测试和接口测试，保证发布高质量的产品。 2、参与项目全过程，包括需求分析、测试用例编写执行、BUG追踪等任务。 3、参与自动化接口测试或UI自动化测试脚本的编写，完成项目持续集成。 4、熟练使用SQL语句、掌握Linux基本命令。  岗位要求： 1、本科学历，3年以上测试工作经验，有较强的学习能力和技术热情。 2、有较好的测试基础知识、熟悉功能测试，有自动化测试经验。 3、熟悉Java或者Python语言，具有一定的编程能力。 4、有写作习惯或者个人博客优先； 5、有开源的自动化测试项目优先</t>
  </si>
  <si>
    <t>五险一金 弹性工作 补充医疗保险 定期体检 员工旅游</t>
  </si>
  <si>
    <t>岗位职责： 1、从事Android或IOS智能手机平台应用软件的分析、设计、编码和测试； 2、理解项目/用户需求，编写概要/详细设计，参与设计评审； 3、编写软件设计说明书，并按照软件设计说明书要求，完成软件编码工作； 4、参与编写软件测试工具，配合测试人员修改测试中发现的问题； 5、负责对软件系列产品进行维护和持续升级； 6、参与技术难题攻关、组织技术积累等工作； 岗位要求： 1、本科及以上学历，计算机及相关专业； 2、熟练JAVA语言、具有J2ME等JAVA语言开发经验； 3、熟悉JavaScript、CSS、HTML、AJAX等WEB开发技术; 4、熟练掌握Objective-C，Swift, iPhone SDK的API；熟悉面向对象的设计思想； 5、三年及以上手机应用实际开发经验，一年以上 Android 平台开发经验； 6、熟悉 Android或IOS系统体系结构、framework、以及底层库； 7、熟悉Android SDK各版本之间的差异； 8、独立开发过至少一个手机软件； 9、思路清晰、思维敏捷、具备良好的英文资料阅读能力； 10、拥有良好的编码习惯，有一定的文档能力，能承担一定的工作压力； 11、有AppCan,Hbuilder开发使用经验者优先考虑。 12？ 有Flutter使用经验者优先考虑。</t>
  </si>
  <si>
    <t>高级数据分析师/算法工程师</t>
  </si>
  <si>
    <t>广州至尊宝网络科技有限公司</t>
  </si>
  <si>
    <t>弹性工作 通讯补贴 专业培训 员工旅游 年终奖金 绩效奖金 加班补贴</t>
  </si>
  <si>
    <t>Nowness产品副总监</t>
  </si>
  <si>
    <t>现代传播（珠海）科技有限公司上海分公司</t>
  </si>
  <si>
    <t>岗位职责：
1、负责平台运营相关的数据体系建设和维护，进行分析并输出对应策略和建议；
2、快速响应对接的运营业务方的数据需求，通过现有的数据系统和提数平台获取数据并输出分析报告；
3、负责日常业务数据指标的梳理和监控，推进业务报表和数据监控自动化产品的落地；
4、通过专题分析，定期对业务问题进行深入探讨，为运营决策、产品方向、营销策略提供数据支持；
5、优化现有数据内容输出的流程，提升数据监控和相关数据运营只能的效率和精准性；
6、形成完整有效的数据分析方法论，并在团队内进行分享和互动；
职位要求：
1、 本科以上学历；3-5年数据分析工作经验优先，零售、互联网背景优先；
2、 有较强的沟通表达能力，与业务上下游同事高效交流，捕捉提炼症结问题；
输出工作成果深入浅出，提供有业务说服力的分析结果给到业务部门；
3、 逻辑思维严密，有很好的分析能力和商业嗅觉，能独立完成专项分析项目；
4、 熟练使用SQL/EXCEL，会R/python/java/spark等工具者优先；</t>
  </si>
  <si>
    <t>岗位职责： 1、规划技术相关产品开发，改进，运维，把编辑部/市场部的需求转化为技术需求与波兰/国内沟通； 2、与波兰沟通并技术支持同步进行官网，web开发和持续优化，APP开发和持续优化； 3、与国内外包商沟通完成搜索引擎SEO词条优化； 4、与国内外包商沟通完成小程序开发/上线； 5、与国内外包商沟通完成WEB，APP的CDN加速优化； 6、公司内部数据沟通和公布； 7、公司外部外部广告数据优化； 8、办公室内部同事对CMS后台使用困难时沟通处理； 9、管理运维人员/国内外包商一起完成国内web，app的运维，更新同步，新版本发布上线。  任职资格： 1、本科及以上学历，海外留学背景； 2、三年以上相关工作经验，英文沟通流畅； 3、对艺术短片感兴趣； 4、会基本的SDK，API处理（波兰团队需要与国内文档对接）； 5、编程代码背景，懂Swift语言***； 6、有项目管理经验基础***；  7、学习接受新产品能力强，抗压能力强，突发事件解决能力强***。</t>
  </si>
  <si>
    <t xml:space="preserve"> 1.能够独立完成网页设计及网页前台制作，熟悉css+div、W3C相关标准尤佳； 2.熟悉各类主流前端框架， 3.熟练运用photoshop,illustrator,flash,dreamweaver等软件，懂得html代码以及一些flash的编程； 4.工作细致认真，积极进取，责任感强,拥有创造性，沟通协调能力强，具备良好的团队合作精神； 5.具有良好的版式设计、有ui设计能力者优先；</t>
  </si>
  <si>
    <t xml:space="preserve"> 该职位适用于具有信号处理和机器学习领域专业知识的工程师，主要针对传感器相关的算法和功能。例如，可能要求候选人围绕诸如活动识别，心率估计，步数计数，疾病检测等主题开发解决方案。候选人应该熟悉开发信号处理和机器学习算法，并在项目（可能包括低功耗/嵌入式平台）中实施这些算法。  职责：   要求：   期望：  </t>
  </si>
  <si>
    <t>iOS高级开发工程师（对话小说）</t>
  </si>
  <si>
    <t>上海如歌科技发展有限公司</t>
  </si>
  <si>
    <t>工作职责: 负责公司新产品iOS客户端产品需求分析、架构设计、功能开发和性能优化； 负责性能调优，提高稳定性，项目重点、难点的技术攻坚和研究，负责发现并改进现有软件的架构以及实现缺陷； 研究探索前沿技术，改进工具链，抽象设计并撰写通用中间件，来提高软件可用性，提高开发效率，降低维护成本等。 任职资格: 本科或以上学历，计算机软件、网络工程相关专业优先； 有iOS平台软件3年以上开发经验，熟悉Swift、Objective-C和C语言程序设计，熟悉常见的设计模式； 熟悉 iOS 框架及各种特性，熟练使用iOS的各种UI组件并了解其内部原理，了解基本的交互知识； 熟悉RxSwift/RectiveCocoa、Unity和iOS交互者优化； 熟悉Cocoa touch，Core data，Runtime，精通iOS下的多线程开发、网络、内存管理、GUI开发； 有iOS的UI控件优化、网络优化、内存优化、性能调优经验； 有Flutter、React Native项目经验和实践优先； 具备良好的分析解决问题能力，有技术难题攻关经验，善于主动推动项目进展并达成项目目标； 有良好的沟通合作能力者优先。</t>
  </si>
  <si>
    <t>岗位职责： 1. 负责阿里云上的ECS,RDS,SLB,REDIS,MONGO,MQ的部署、监控、调优、升级、日常维护和管理工作； 2. 负责处理系统方面日常变更，控制突发情况，对疑难问题进行分析并解决； 3. 负责应用系统的调整和优化，提高操作效率，增强系统可用性； 4. 实时跟进项目的预警信息并及时作出处理； 5. 完成领导交办的其他工作。  任职要求： 1.具备Linux系统的维护、管理、排错经验（必备）； 2.三年以上Linux运维工作经验；熟练部署、运用、优化Zabbix/nginx/php/mysql/redis/mongoDB/gitlab等常用软件，对LNMP、LAMP环境有一定排错能力； 3.熟练编写shell运维脚本； 4.熟练掌握PYTHON脚本，有自动化运维经验的优先; 5.逻辑思维能力强，有较强的排错能力，善于发现问题并针对性的提出改进措施; 6.有钻研新技术的热情和能力，善于交流和表达，富有团队精神。</t>
  </si>
  <si>
    <t>财务经理</t>
  </si>
  <si>
    <t>比西斯（上海）国际贸易有限公司</t>
  </si>
  <si>
    <t>广州市讯码通讯科技有限公司</t>
  </si>
  <si>
    <t>五险一金 员工旅游 餐饮补贴 定期体检 周末双休 全勤奖 带薪年假 年终奖金</t>
  </si>
  <si>
    <t>岗位职责： 1、针对室内场景,设计并实现手势识别和控制算法； 2、针对室内场景,设计并实现人体语义分割,姿态识别,动作相似度匹配算法； 3、针对嵌入式设备, 优化算法和模型。  任职要求： 1、 硕士及以上学历，计算机、自动化、电子信息、通信工程等相关专业； 2、1年以上相关经验，熟悉常用的图像处理算法原理及应用，有人工智能、深度学习相关项目经验； 3、有体感类相关产品开发经验优先； 4、有深度学习模型开发经验，实现过DNN、LSTM、CNN等神经网络者优先； 5、扎实的C/C++、Python 编程基础，熟悉OpenCV、OpenCL，熟悉Linux平台。</t>
  </si>
  <si>
    <t xml:space="preserve">-Bachelor’s degree in accounting or finance;  -Proficiency with PC skills including spread sheet, word processing and database manipulation;  -Good verbal and written communication skills in English;  -Well developed ability to integrate knowledge, anticipate outcomes and use of personal judgement;  -3 years or above experience in banking and accounting field, basic knowledge of import/export banking activities, swift cross-border payments;  -Strong attention to detail with proven ability to perform with high degree of accuracy. P.S Kindly pls let us have your English Resume first, thanks a lot!  岗位要求 1、财务、会计专业本科学历； 2、有三年以上银行及会计经验、对银行进/出口业务及跨境付款有基本认知； 3、熟悉会计报表的处理，会计法规和税法，熟练使用相关电脑软件和数据库操作； 4、具有良好的英语口语及书写能力； 5、具有良好的整合能力，财务分析能力； 6、工作细致、具有高度的执行能力。 </t>
  </si>
  <si>
    <t>DBA开发工程师</t>
  </si>
  <si>
    <t>1、负责现网MySQL,MongoDB,Redis,Elasticsearch等数据库系统的稳定、高效、安全运行 2. 负责数据库总体设计，根据业务场景，选择合适的数据存储 3、故障排查，负责分析并解决数据库的性能问题,能及时准确的定位问题根源； 4、SQL优化，大Key分析，负责对问题SQL、Key提出优化及改进建议； 5、研究新的数据库架构方式，并进行评估报告； 6、为软件开发工程师提供技术支持； 7、分布式MySQL、Redis方案的定制实施、多机房容灾实施。  任职资格： 1. 3年以上工作经验，熟悉MySQL体系结构，对InnoDB存储引擎有深入理解 2. 具有丰富的SQL优化经验，较强故障定位和处理能力 3. 熟悉MySQL数据库分库分表策略、数据迁移方案及相关的中间件技术，具备互联网大型数据库高并发量设计经验 4. 除MySQL外，熟悉Redis/MongoDB/Hbase/ES等至少一种nosql或分布式存储的使用和管理经验 5. 熟悉MySQL与NoSQL常用高可用、集群方案 6. 工作认真谨慎，具有良好的沟通能力和团队协作能力 7. 熟悉阿里云/腾讯云数据库产品优先，具备Python/Go/Java等开发经验可研发自动化工具优先</t>
  </si>
  <si>
    <t>Cocos2d-x开发工程师 (职位编号：JD0001)</t>
  </si>
  <si>
    <t xml:space="preserve">1、使用cocos2d-x js进行游戏开发，负责游戏前端整体框架设计与架构； 2、负责前端开发组的组建和技术管理工作； 3、安排前端开发人员的日常工作，跟进工作进度及协调，定期review代码，确保成员能按时保质完成开发需求； 4、负责游戏核心模块功能开发、逻辑开发、UI实现、疑难杂症攻坚等。   职位要求：  1、全日制二批本科以上院校的计算机或相关专业毕业，3年及以上互联网游戏行业工作经验，1年及以上互联网游戏行业管理经验； 2、熟练掌握cococ2d-x框架，且对白鹭，Laya等H5引擎有较深了解； 3、对客户端整包/分包，各种API/SDK的接入，Apple/Google/微信等应用平台的配置，热更新等业务掌握娴熟，有多款产品的实战经验； 4、熟悉常用的数据结构和算法； 5、对用户体验有一定的敏锐性； 6、具备出色的程序优化、调试能力, 良好的编程风格和文档习惯； 7、需要对其他语言，例如java，c++，python，swift等有一定了解； 8、具备良好的沟通表达能力及统筹、协调能力，抗压力强； 9、责任感强，工作认真负责，富于团队精神，接受和学习新知识的能力快。  </t>
  </si>
  <si>
    <t>GO语言开发工程师</t>
  </si>
  <si>
    <t>带薪年假 五险一金 年度体检 节日福利</t>
  </si>
  <si>
    <t xml:space="preserve"> 1. 负责公司内部工具链的开发； 2. 代码编写、升级、维护； 3. 独立编写开发相关文档。 任职要求： 1. 精通GO语言或C/C++语言开发。 2. 具有1-3年相关工作经验，计算机及相关专业大专以上学历； 3. 熟悉Python，php者优先。 4. 思维清晰，沟通良好，具备良好的分析、理解、解决问题的能力； 5. 富有团队精神，愿意接受新技术新思维，学习能力良好。</t>
  </si>
  <si>
    <t>1、承担WEB前端核心模块的设计、开发工作，对代码质量及进度负责； 2、对各项目的产品提出用户界面和用户体验方面的合理建议。 3、与UI设计师和后台程序配合，高效高质地完成页面的实现工作； 4、实现网站页面特效、JS效果；维护及优化前端页面性能，优化交互体验； 5、解决主流浏览器的兼容性问题； 6、参与Web前端开发规范的制定及开发流程的优化。  任职要求： 1、1年及以上Web前端开发经验； 2、精通HTML5、CSS3和JS编程； 3、熟悉前后端分离，有多浏览器适配开发经验； 4、有较强的分析问题、解决问题能力；有较好的学习能力、表达能力； 5、具有良好的团队协作精神和沟通能力，能快速融入团队； 6、计算机或相关专业毕业，大学本科及以上学历。</t>
  </si>
  <si>
    <t>H5游戏前端主程</t>
  </si>
  <si>
    <t>IOS/小程序开发工程师</t>
  </si>
  <si>
    <t>上海捷氢科技有限公司</t>
  </si>
  <si>
    <t xml:space="preserve">主要职责： 1、负责燃料电池系统和整车控制器的硬件在环测试； 2、负责燃料电池系统和整车控制软件的集成测试工作； 3、负责燃料电池系统和整车控制软件的单元测试工作； 任职要求； 1、车辆工程，控制工程，电力电子，电子信息相关专业，本科或硕士以上学历； 2、汽车控制软件开发或测试工作2年及以上经验； 3、有电子电气/控制工程等学科背景，并有燃料电池系统开发科研经历； 4、熟练使用MATLAB/Simulink、AMESim等建模仿真工具；熟练操作硬件在环测试台架；熟练读写C语言程序、Python语言 </t>
  </si>
  <si>
    <t>岗位职责： 1. 负责IOS客户端产品开发和维护； 2. 持续完善客户端用户体验和性能； 3. 参与产品需求分析并制定技术方案; 4. 负责项目重点、难点的技术攻坚。  职位要求： 1. 2年以上iOS平台项目开发经验； 2. 熟练掌握Swift语言开发，熟悉Objective-C；熟悉macos、xcode集成开发工具及ios sdk； 3. 熟练运用IOS控件，精通UI布局； 4. 熟悉移动终端网络编程，熟悉多线程、Socket网络编程，熟悉TCP、UDP、HTTP等网络协议； 5. 能面对压力, 较好的解决问题能力; 具备较强的协调能力、团队合作精神和沟通技巧。 6. 有weex，react native小程序开发经验者优先考虑</t>
  </si>
  <si>
    <t>京东平台美工设计师</t>
  </si>
  <si>
    <t>上海卉博生物科技有限公司</t>
  </si>
  <si>
    <t>五险一金 补充医疗保险 交通补贴 餐饮补贴 弹性工作</t>
  </si>
  <si>
    <t>iOS高级开发工程师（起点）</t>
  </si>
  <si>
    <t>工作职责: 完成 iOS 客户端需求开发工作； 新技术的研究与落地工作； 参与客户端架构改进，提升团队开发效率。 任职资格: 3 年以上 iOS 开发经验，能独立承担整块功能模块的设计与开发； 熟练掌握 OC、swift，拥有良好的编程规范，熟悉常用的数据结构和设计模式； 熟悉 iOS 应用开发，对 UI 开发、应用框架、网络通信、多线程IO模型和数据库存储等有深入了解； 对 App 性能优化有实际经验； 熟悉 Framework，熟悉 iOS 各版本的适配和系统兼容； 有强烈的技术热情和钻研精神，有独立、主动学习习惯，有良好的沟通能力和团队协作能力。</t>
  </si>
  <si>
    <t>带薪年假 五险一金 免费班车 全勤奖 节日福利 加班补贴 高温补贴 员工旅游 周末双休 年终奖金</t>
  </si>
  <si>
    <t>岗位职责： 1.负责京东、唯品、聚美等平台店铺的整体界面风格和页面设计，提升店铺转化； 2.负责店铺banner/logo设计、活动专题海报制作、推广图片制作； 3.策划设计各种促销活动的广告海报，编辑排版，美化产品图片； 4.负责店铺宝贝详情页面的排版、设计和制作； 5.配合运营部门，沟通协调，保质保量完成相关项目； 6.完成上级交办的其它工作。  任职要求： 1、1年以上相关工作经验，熟悉京东、唯品等平台的平面设计流程，懂得并能熟练运用HTML/css等相关代码； 2、基本功扎实，熟练掌握美工必须的软件及工作技能，精通PS，DW等网页设计、图形设计、图片编辑软件； 3、善于色彩搭配，思维活跃，有创意，有较强视觉效果表现能力； 4、有良好的审美观，有很好的理解能力和沟通能力，具有独立思考工作的能力，能主动把店铺做到专业水平； 5、语言沟通能力强，性格开朗，做事积极主动、诚信踏实、不怕吃苦，愿与公司一起发展，虚心好学，能够很好的协助上级完成工作； 6、欢迎有志于从事此工作的优秀应届毕业生加入我们的团队！   工资结构：底薪+提成。</t>
  </si>
  <si>
    <t>高级IOS开发工程师 (MJ000622)</t>
  </si>
  <si>
    <t>北京乐乎公寓物业管理有限公司</t>
  </si>
  <si>
    <t>带薪年假 节日福利 全勤奖 高温补贴 五险一金 弹性工作 绩效奖金 年终奖金</t>
  </si>
  <si>
    <t>岗位职责： 1、负责iOS平台应用研发； 2、负责软件质量，修正Bug，提出优化方案并实施； 3、负责设计和完善产品技术架构； 4、负责跟进移动平台终端技术，解相关行业的行业动态，并推进在产品中的应用； 5、负责调研竞品技术方案，参与产品方向讨论； 岗位要求： 1、5年以上开发经验，扎实的计算机专业基本功，严谨规范的编码能力，精通各编程设计模式，精通Swift； 2、具有扎实的编程功底，良好的设计能力和编程习惯； 3、熟悉iOS系统体系结构，精通Swift并熟悉iOS SDK。 4、5年及以上iOS开发经验，有良好的面向对象编程经验，且深入理解 Runtime、RunLoop、Auto Layout等，能独立开发iOS App，有知名开源作品优先； 5、精通常用软件架构模式，熟悉各种数据结构，多线程，网络编程（Socket、Http），熟悉程序运行时机制等； 6、具备在iOS上开发复杂动画效果的能力，且对UI细节的把控较严； 7、能够针对移动设备进行电量、流量、内存方面的性能调优； 8、有较大用户量（10万） APP 设计开发持续改善经验者优先；</t>
  </si>
  <si>
    <t>天猫美工</t>
  </si>
  <si>
    <t>资深数据分析师</t>
  </si>
  <si>
    <t>上海昆兰实业有限公司</t>
  </si>
  <si>
    <t>iOS开发工程师 (职位编号：19887)</t>
  </si>
  <si>
    <t xml:space="preserve">工作职责: 1. 通过深入了解业务，运用各类统计学和数据挖掘技术对业务数据进行综合分析，辅助业务决策和管控 2. 对数据产品中的数据分析需求点进行支持，确保其功能落地 3. 负责解读数据分析结果，形成报告并对业务应用方进行宣讲  任职资格: 1. 迅速学习和理解业务模式，流程，关键指标和口径等 2. 熟练掌握SQL语言 3. 可独立完成数据处理工作（数据口径调研，清洗、转换等） 4. 熟悉数据建模和机器学习算法(聚(分)类, 逻辑(线性)回归, 决策树(森林), (卷积)神经网络等), 掌握至少一种数据分析工具(SAS, SPSS, Python, R等) </t>
  </si>
  <si>
    <t>弹性工作 免费三餐 租房补贴 休闲下午茶 晋升空间</t>
  </si>
  <si>
    <t>岗位职责 1. 根据业务需求，基于IOS平台进行应用开发； 2. 根据产品原型，设计UI布局，模块编程，实现数据交互，逻辑处理，效果展示等； 3、根据产品功能模块设计，实现各模块功能，并确保开发质量； 4、新技术的预研和应用。 岗位要求 1.熟练掌握Objective-C、swift语言。 2.精通IOS平台自定义控件和动画效果。 3.深入理解Objective-C Runtime运行机制和内存管理机制。 4.熟悉网络通信机制，熟练使用网络传输协议等，精通IOS网络编程。 5.良好的代码习惯，熟练使用常见设计模式，具有一定的数据结构和算法基础，有良好编码风格。 6.有独立设计iOS应用架构经验及项目管理经验，能制定相关开发规范。 7.满足以下经验者优先： a. 有安卓及跨平台开发经验更佳。 b. 参与大型项目的经历。 c. 有直播相关的项目经历。</t>
  </si>
  <si>
    <t>测试工程师（13薪）</t>
  </si>
  <si>
    <t>区块链底层开发工程师</t>
  </si>
  <si>
    <t xml:space="preserve">【岗位职责】  1、参与需求评审,编写测试用例,保证项目的质量； 2、能够独立搭建Linux 测试环境,进行项目的测试,出具测试报告,按时完成测试任务 ； 3、负责项目测试接口的性能测试,保证接口能达到性能要求,并出具性能测试报告； 4、负责项目接口自动化用例的维护,保证每次部署能脚本能执行成； 5、负责生产环境的运营,需要跟进生产bug,并落实跟进解决； 6、需要短期出差海外指导作业人员,完成整个项目的升级实施。     【任职要求】  1、专科及以上学历，计算机相关专业 ； 2、熟悉Windows和linux操作系统，熟练掌握http协议； 3、 熟悉JAVA、Python等开发语言的一种，具备简单应用开发能力； 4、 熟练掌握SQL Sever、Oracle、mysql等数据库系统使用，熟悉SQL语言； 5、 深刻理解和熟练掌握测试理论与技术，编写测试用例，执测试，编写测试报告等； 6、 掌握接口、自动化测试工具Jmeter、postman、RobotFrameWork等测试工具； 7、 会使用测试管理工具，bug管理工具等； 8、 具有良好的语言表达能力以及文字表达能力、较好的沟通技巧及团队合作精神； 9、 有较强的责任感及进取精神、细心、耐心，具备逆向思维能力等； 10、3年及以上测试岗位相关工作经验。     【福利待遇】 1、上班时间：双休、午休2小时、7小时工作制； 2、五险一金：为员工购买一档社会保险和住房公积金； 3、带薪假期：法定节假日、带薪福利假、有薪病假； 4、年度旅游：每年两次国内外全员旅游活动； 5、部门活动：任性聚餐、拓展、轰趴等活动； 6、节假日：开年利是、妇女节、六一儿童节、端午节、中秋节等各种节日礼品或现金； 7、宽敞舒适的办公环境：高档办公区，甜品、茶包、咖啡等下午茶、加班零食定时供应。 </t>
  </si>
  <si>
    <t>五险一金 员工旅游 绩效奖金 年终奖金 股票期权 补充公积金</t>
  </si>
  <si>
    <t>1. 理解各类主流的共识算法，包括不限于PoW，PoS，DPoS，PBFT，Paxos，Raft等； 2. 了解网络通讯底层协议及机制，熟悉P2P网络及通讯可靠性原理； 掌握Bitcoin，Ethereum的区块链相关机制与原理，了解区块链生态圈； 3. 熟悉比特币底层源码； 4. 熟练掌握Java/Swift/Python/ node.js/solidity等主流区块链应用开发语言一种以上，参与各个区块链开发社区并贡献源码者优先。</t>
  </si>
  <si>
    <t>（派驻）IT信息安全工程师 (职位编号：001)</t>
  </si>
  <si>
    <t>北京云摩科技股份有限公司</t>
  </si>
  <si>
    <t>五险一金 交通补贴 通讯补贴 绩效奖金 周末双休</t>
  </si>
  <si>
    <t xml:space="preserve"> 任职能力：</t>
  </si>
  <si>
    <t>五险一金 交通补贴 餐饮补贴 通讯补贴 绩效奖金 年终奖金 员工旅游 带薪年假 节日福利 加班补贴</t>
  </si>
  <si>
    <t xml:space="preserve">职位职责： 1、负责公司旗下店铺美术设计和创意工作。包括：店面整体形象设计更新、商品描述美化、模板设计、大型促销活动页面设计等； 2、负责网店店铺装修，版面调整，分类等。 3、负责店铺的产品优化，包括产品描述，页面设计，分类设计等，以提高产品转化率。 4、负责产品拍摄以及照片处理，能独立做产品描述并定期更新。 5、负责对店铺的宣传页，产品专题页，店面促销页面等进行美工设计。 6、负责店铺内产品的包装设计和店铺对外推广的广告、单页、画册等设计。  任职要求： 1、美术、设计、计算机或相关专业，淘宝，京东店铺工作经验； 2、熟练掌握Photoshop、coredraw、Dreamweaver GIF动画等网络设计软件，熟练掌握HTML、CSS代码； 3、对设计有自己的风格，需具有一定的文案功底，对于各种活动形式有着深入的了解，同时对视觉也有敏锐的鉴赏力， 要求工作认真，努力，对设计有自己的理解； 4、热爱页面设计，沟通能力好、责任心强，有团队合作精神、较强的上进心和学习能力； 5、有一定的设计创意和美工基础，能够快速、准确领会设计意图； 6、有电子商务（如淘宝网）及相关网络推广经验者，有净水器和厨房电器工作经验者优先； 7、服从公司安排，完成公司要求的其他工作； 8、从事过3C数码电器类目者优先。 </t>
  </si>
  <si>
    <t>SDK开发工程师 (MJ001753)</t>
  </si>
  <si>
    <t>岗位职责： 负责开发、维护音视频直播SDK  任职要求： 1、本科及以上学历，计算机相关专业，2年以上开发经验 2、精通C++，熟悉Java(for Android)/Objective-C/Swift其中一种或多种开发语言，有SDK开发经验者优先 3、熟悉设计模式知识，对并发、网络编程相关设计模式熟悉 4、熟悉软件重构知识，有过实际重构经验者优先；熟悉网络编程，有网络传输优化经验者优先 5、有音视频直播SDK开发经验优先；有过Android或iOS产品开发经验者优先</t>
  </si>
  <si>
    <t>移动开发经理</t>
  </si>
  <si>
    <t>洋葱技术部――移动开发经理  岗位职责： 1、负责跟进平台下各移动 app 项目的需求分析、可行性分析、任务分解、工作量估算、计划安排、设计和开发、交流沟通、联调上线…各项工作，对各移动 app 项目的开发结果负责 2、负责与架构成员一起进行系统技术攻关、技术选型、关键技术验证、架构设计、框架搭建、核心模块开发、优化性能… 3、负责各种需求分析、功能设计、数据存储设计、UI/UX/UE设计、缺陷跟踪、文档编写… 4、负责制定计划、控制成本、协调资源、任务调度、识别系统潜在风险、人员招聘面试… 5、负责与其他部门沟通协调开发进度，把控与督导项目开发的风险、进展和质量，按时与保质的完成既定的开发计划 6、负责移动 app 开发团队的日常管理与团队建设、技能测试与业绩考评  任职要求： 1、计算机或相关专业本科以上学历，5~8年及以上开发经验，积累多年大并发平台的开发经验，熟悉各种 app 问题的技术解决方案 2、具有很强的事业心、对工作认真负责、积极主动、敢于应对挑战和承担责任、具备很强的业务需求分析与系统设计能力、具有团队合作/组织/协作/沟通能力、能充分调动员工积极性，持续团队战斗力 3、熟悉项目管理体系、流程管理、时间管理、质量管理、团队管理、风险管理、方法策略与工具… 4、具有丰富的项目前后台开发经验，具备各种技术文档的编写能力如技术对接、详细设计… 5、熟悉各种常用移动 app 开发语音，如：ios ( xcode、swift等 )、android … 6、熟悉常用的应用服务交互与协议，如：http、https、rpc、grpc … 7、熟悉常见的一些 app 问题解决，如：版本兼容、数据缓存、空异常、闪退等 … 8、了解或熟悉dubbo、spring-boot、分布式队列、海量数据存储与分布式存储技术…经验者优先 9、有电商平台行业开发经验者、有团队管理经验者、有流利英文阅读与沟通者优先</t>
  </si>
  <si>
    <t>太阳驹（北京）科技发展有限公司</t>
  </si>
  <si>
    <t>互联网技术人员及总监</t>
  </si>
  <si>
    <t>1、参与产品规划和需求分析，按照产品规划和需求完成产品模块架构的设计和核心功能开发； 2、安排和指导团队成员按照需求和开发目标完成开发任务； 3、解析Android、iPhone手机中APP存储的数据（联系方式、联系人、消息、临时会话等等）； 4、5年及以上C++开发经验，拥有良好的C++编码规范，3年及以上跨平台工作经验，有2年以上的团队管理经验； 5、熟悉iOS、Android系统的文件系统，掌握常见的APP数据保存方式，熟练使用STL、Boost、OpenSSL等第三方库； 6、熟练使用LUA、Python等脚本语言； 7、深入了解常见的加解密算法及其实现应用； 8、主动汇报工作进展和困难； 9、完成上级交办的其他工作。</t>
  </si>
  <si>
    <t>Senior Software Engineer(iOS)</t>
  </si>
  <si>
    <t>香港群富科技有限公司深圳代表处</t>
  </si>
  <si>
    <t>五险一金 员工旅游 年终奖金 绩效奖金 定期体检 做五休二</t>
  </si>
  <si>
    <t>绩效奖金 带薪年假 通讯补贴 专业培训 周末双休 五险一金</t>
  </si>
  <si>
    <t>岗位职责： 1、负责公司Linux服务器群的搭建、设置、维护和优化、网络的安全监控、系统性能的管理和优化； 2、参与公司业务模块的架构设计，从运维角度提出意见和建议，针对各业务系统的架构、部署、监控、治理、优化、容灾、安全等进行规划和实施； 3、监控服务器的运行状态、系统性能；保障平台服务器的稳定性、可用性以及安全性； 4、负责对服务器性能监测数据以及故障日志等的分析，协助研发进行相关问题查找。 任职要求： 1、本科及以上学历,计算机或相关专业，有3年以上系统运维经验； 2、精通Linux操作系统，熟悉shell或python等语言，熟悉自动化运维，了解ansible/puppet/SaltStack其中至少一项工具； 3、精通tomcat、nginx、jenkins、redis、memcache、mysql、elasticsearch等软件的配置和调优，熟练掌握自动化集成部署方案； 4、熟悉zabbix/nagios等监控管理工具，了解Docker、KVM等虚拟化技术； 5、具有分布式系统理论与实践、自动化运维方向工作经验者优先； 6、有阿里云，腾讯云，AWS等至少一家公有云使用经验； 7、良好的团队合作精神，优秀的沟通能力、口头表达能力，做事细心，逻辑能力强。</t>
  </si>
  <si>
    <t>Senior Software Engineer (iOS)  Key accountability   Education&amp;Experiences： Please send English resume请投递英文简历</t>
  </si>
  <si>
    <t>iOS开发工程师 (职位编号：24256)</t>
  </si>
  <si>
    <t>自动控制工程师/自动编译工程师</t>
  </si>
  <si>
    <t>六险一金 弹性工作 免费三餐 餐补 租房补贴 带薪休假 扁平管理 晋升空间 团队氛围好</t>
  </si>
  <si>
    <t>前端制作</t>
  </si>
  <si>
    <t>岗位描述： 1.负责公司配置管理系统的建立与维护，根据项目需求，制定配置管理规划。 2.统一编译器工具链的维护与发布。 3. 编译服务器管理员，维护环境。 4.建立自动编译发布系统，编译管控发布版本。  1.计算机应用相关专业，有一定实践经验，熟练使用脚本语言如shell/python等可以解决实际问题； 2.熟悉Linux（centos优先）,熟悉git，了解软件开发流程与编译原理； 3、熟悉主流的软件缺陷跟踪系统。</t>
  </si>
  <si>
    <t>工作职责： 1、负责网页前端制作和维护； 2、网页互动服务产品制作。  职位要求： 1、全日制大专以上学历，有前端基础； 2、精通HTML5、CSS3、HTTP请求等前端基本知识； 3、熟悉jQuery等主流的JS库； 4、熟悉web缓存机制和有相关工具的使用经验； 5、1年以上WEB设计和开发经验，有团队合作经验者优先； 6、对技术有强烈的进取心，实时关注新技术的发展趋势，具有良好的沟通能力和团队合作精神，优秀的分析能力和解决问题能力，具有一定的抗压能力。</t>
  </si>
  <si>
    <t>高级软件开发经理 (职位编号：GZ2017IT02)</t>
  </si>
  <si>
    <t>广东兰贝斯科技有限公司</t>
  </si>
  <si>
    <t>Android开发工程师 (职位编号：24255)</t>
  </si>
  <si>
    <t>五险一金 补充医疗保险 交通补贴 绩效奖金 年终奖金 股票期权 通讯补贴 员工旅游 专业培训 定期体检</t>
  </si>
  <si>
    <t>1、负责公司大型应用软件和大数据应用开发项目的管理工作； 2、负责大数据应用系统技术架构设计工作； 3、软件开发团队管理工作。  要求： 1、大学本科计算机相关专业毕业； 2、有软件开发项目经验5年以上，2个以上大型项目经验； 3、熟悉软件开发流程，有2年以上团队管理经验； 4、有Oracle数据库架构设计能力； 5、有hadoop/spark/python/R/weka等大数据、数据挖掘项目开发经验优先考虑。</t>
  </si>
  <si>
    <t>德比软件（上海）有限公司</t>
  </si>
  <si>
    <t>绩效奖金 弹性工作 五险一金 餐饮补贴 定期体检 补充医疗保险</t>
  </si>
  <si>
    <t>职位描述: 负责公司整体运维体系的开发工作，满足工具化、自动化、平台化的长期目标 关注研发全流程的效率提升，平衡人与机器的效率，设计和实现 覆盖研发生命周期的工具和系统，如持续集成、代码发布、容量规划、监控等 负责容器云环境的自动化部署及中间件服务的搭建及维护  任职要求: 精通Python编程语言，有python项目开发或开源项目维护经验 掌握HTML，CSS和JavaScript基础知识 至少熟练掌握一个或多个前端框架（React、Vue等） 熟悉Linux系统、网络TCP/IP协议、数据库等 熟悉软件开发方法/流程，理解软件设计，开发，测试，发布过程 良好的沟通能力，善于思考，乐于发现问题并解决问题，能承受较大的工作压力  加分项: 有大型系统的运维管理经验 熟悉AWS，阿里云等云计算产品和服务 熟悉虚拟化以及Docker、kubernetes等容器技术 具备一定的devops经验，CI/CD相关项目经验优先</t>
  </si>
  <si>
    <t>上海钱拓网络技术有限公司</t>
  </si>
  <si>
    <t>五险一金 免费班车 员工旅游 节日福利 绩效奖金 做五休二</t>
  </si>
  <si>
    <t>职责描述： 1、设计与开发移动客户端产品或基础技术框架，不断优化和提升技术架构和业务性能； 2、保持行业领先性，持续研究和应用移动新技术，驱动业务发展； 3、积极提出业务创新和改进的建议并推动快速落地；
4、配合产品、设计、市场等其他角色，为业务提供优秀的技术支持。
任职要求：
1、计算机软件、通讯等相关专业本科及以上，5年以上工作经验； 2、对数据结构和算法，软件架构设计有较为深刻的理解和经验；
3、精通Objective C/Swift/C++等编程语言及开发平台，精通iOS应用开发； 4、对网络编程、数据库、多线程、设计模式、程序架构等有深入的理解；
5、对iOS runtime、浏览内核、性能优化、ffmpeg等领域有深入研究者优先；
6、优秀的逻辑思维能力和分析问题、解决问题的能力，对解决具有挑战性问题充满激情； 7、学习能力强，具有良好的沟通能力和良好的团队合作精神； 8、具备跨平台开发能力者优先，具备RN开发能力者优先。 我们能提供给您的：
1.必备的优厚薪酬
2.五险一金，额外的补充公积金、商业保险
3.年终奖金
4.工作日餐补
5.生日、婚育病慰问礼金
6.每年递增的工龄工资
7.高于国家标准，每年递增的年休假
8.咖啡、零食、点心、水果
9.定期的旅游、公司拓展、部门团建、公司各类娱乐活动（足球、羽毛球、乒乓球、游泳、健身等各类运动竞技）
10.各类员工成长培养项目，完善的培训体系，例如：内部后备管理人才培养项目等
11.地铁站至公司工作时间往返班车
福利数不胜数，等你和我们一起分享！</t>
  </si>
  <si>
    <t>岗位描述 1. 依据产品需求完成高质量的移动端开发和维护； 2. 理解并且能独立进行移动端代码优化； 3. 结合移动端技术提升产品的用户体验； 4. 及时了解前沿技术发展方向。  任职要求 1.三年以上移动端开发经验，两年以上ios开发经验 2.良好的数据结构基础 3.熟练掌握objectC,swift开发语言 4.熟练掌握TCP、HTTP等网络传输协议、数据库、XML/JSON等常用技术 5.熟悉常用的framework，熟悉ios系统运行机理，对内存管理、对象生命周期有清晰的认识 6.熟悉AppStore上架及企业版应用发布流程</t>
  </si>
  <si>
    <t>上海雅江投资有限公司</t>
  </si>
  <si>
    <t>上海-杨浦区  </t>
  </si>
  <si>
    <t>资深ios开发工程师</t>
  </si>
  <si>
    <t>做五休二 带薪年假 五险一金 节日福利 专业培训 绩效奖金</t>
  </si>
  <si>
    <t>岗位职责：
1、绘画产品原型，设计UI界面；负责web及手机客户端界面的视觉设计，制定产品界面的风格及标准，包括界面设计、信息设计、交互设计、界面图标、界面皮肤、软件logo设计等；
2、关注所负责项目得设计动向和定位风格，善于提出专业的美术意见；
3、负责对现有产品界面进行持续美化改进；
4、负责产品运营推广、宣传活动等所需相关设计。
任职要求：
1、2年以上工作经验，具有扎实的美术功底，优秀的创意能力和丰富得页面设计经验；
2、精通photoshop、IIIustrator、drdeamweaver、flash、firwork等设计制作软件；
3、熟悉网页制作流程，能够独立完成首页及各级页面设计，动画以及HTML静态页面制作，了解DIV+CSS制作规范优先；
4、具有优秀的设计作品，需提供以往作品。</t>
  </si>
  <si>
    <t>薪资：20k-30k 岗位要求： 1. 计算机及相关专业本科以上学历，有5年以上iOS开发经验，精通Object-C、Swift语言和面向对象程序设计，对设计模式有深入理解； 2. 熟练掌握xcode开发平台，熟悉原生与常用三方框架原理, 精通iOS UI系统控件及自定义控件； 3. 精通iOS绘图、动画、以及web交互等前端展示技术； 4. 精通网络异步应用开发模式，熟悉HTTP、Socket、TCP/IP 协议； 5. 熟悉移动端网络通信机制及常用数据传输协议使用； 6. 熟悉面向对象设计,面向切面编程思想,多线程原理,数据结构和算法； 7. 熟悉解决内存溢出，崩溃等问题，有性能优化经验，能够熟练的运用性能工具，能解决疑难问题，如疑难崩溃，了解其原因； 8. 有至少3个iOS项目完整生命周期开发经验，有独立开发设计的能力； 岗位职责： 1. 基于产品设计的要求，负责iOS应用程序的设计、功能、性能、交互、开发工作； 2. 负责公司移动产品iOS项目开发及版本迭代升级; 3. 对iOS应用进行架构规划及性能调优等; 4. 主导项目重点、难点的技术攻坚; 5. 推进移动端跨平台方案调研推进及落实;</t>
  </si>
  <si>
    <t>web前端开发（美工）</t>
  </si>
  <si>
    <t>ETW 国际</t>
  </si>
  <si>
    <t xml:space="preserve"> 1、负责 iOS 客户端产品的开发、优化、架构； 2、负责基础库、框架、关键模块的技术选型、开发和改进； 3、负责团队其他成员的任务分配和 Coding，保证工程质量； 4、优化 iOS 团队的开发模式、流程和规范，提高团队效率。 职位要求： 1、4年以上 iOS 开发经验，有持续时间超过 1 年的产品迭代经历； 2、精通 Swift 和 OC 语言，熟悉iOS SDK的使用； 3、对iOS的交互和动画有深刻认知，追求细节; 4、计算机基础扎实，熟悉常见数据结构、算法和设计模式，熟悉数据库开发，熟悉 TCP/IP、HTTP 等网络协议； 5、注重代码质量，能够产出高质量的设计和代码； 6、具备自我驱动能力、良好的沟通协作能力、推进事物发展的能力，能够深刻影响其他人；</t>
  </si>
  <si>
    <t>五险一金 绩效奖金 专业培训 出国机会 餐饮补贴 年终奖金</t>
  </si>
  <si>
    <t>薪酬福利: 五险一金, 休二做五  职位职能: 网页制作与合成 工资待遇; 底薪4500---7000 元人民币，根据技能决定底薪 熟练html，div+CSS，photoshop 英语4级以上  公司简介： ETW国际（包括ETW）是上海等势线计算机科技有限公司的简称及注册商标，注册资金是1018万人民币，目前有400多名员工，有多名博士和硕士以及归国留学生，ETW国际是上海市政府批准可以雇佣外籍员工的内资企业，我们拥有50多名外籍员工，他们来自世界不同的国家，他们和中国员工一起把中国出口企业推到国际市场中去。 ETW国际产品有“大数据云营销”，“多媒体远程营销”以及经营海外“多国常年仓储展馆”和“美国芝加哥中国产业园”； ETW国际通过网上和线下相结合的方式为中国出口企业建立国际市场获得国际购买力，ETW国际的“美国芝加哥中国产业园”是中国企业进入美国的孵化器，也是中国出口产品直接进入美国市场的桥梁。  更多信息请查看ETW国际官网：www.etwservice.com</t>
  </si>
  <si>
    <t>上海找钢网信息科技股份有限公司</t>
  </si>
  <si>
    <t>互联网/电子商务 原材料和加工</t>
  </si>
  <si>
    <t>周末双休 五险一金 绩效奖金 节日福利 餐饮补贴 弹性工作</t>
  </si>
  <si>
    <t>1.负责APP iOS客户端软件开发； 2.保证产品的快速迭代与代码质量； 3.负责编写开发文档、技术资料、经验分享等工作； 岗位要求： 1.本科及以上学历，5年及以上 iOS 客户端开发工作经验； 2.有扎实的swift，Objective-C，C/C++基础，熟悉常用算法和数据结构； 3.熟悉 iOS 体系结构； 4.熟悉原生 UI，常用 Framework，Autolayout 的使用； 5.熟悉常用的开源库，熟悉 cocoapod； 6.能熟练运用Xcode，lldb，Instruments 等开发工具； 7.熟练掌握git版本管理工具； 8.擅长hybrid开发技术； 9.具有IM等相关应用开发经验者优先；  10.具备良好的分析解决问题能力，较强的责任感和良好的沟通协调能力。</t>
  </si>
  <si>
    <t>Meetings &amp; Events Director - China Mainland</t>
  </si>
  <si>
    <t>Club Med</t>
  </si>
  <si>
    <t>出国机会 专业培训 员工旅游 五险一金 定期体检 免费住宿 三餐国际自助</t>
  </si>
  <si>
    <t xml:space="preserve">MISSIONS:   RESPONSIBILITIES:   REQUIREMENTS:  </t>
  </si>
  <si>
    <t>中级后端开发工程师</t>
  </si>
  <si>
    <t>广州财略金融信息科技有限公司</t>
  </si>
  <si>
    <t>大数据开发工程师 (MJ000406)</t>
  </si>
  <si>
    <t>Senior Software Engineer AutoCAD</t>
  </si>
  <si>
    <t>工作职责： （1）负责大数据项目系统开发工作。 （2）负责标签系统，精准营销系统，场景化营销系统开发以及维护工作。 （3）负责大数据中心的数据处理流程开发，包括数据清洗、整合、统计、挖掘、分发等； （4）负责大数据平台系统持续性优化工作，确保提供高可靠数据服务,保证系统稳定、高效运行。 任职要求： （1）全日制本科及以上学历，2年及以上互联网大数据开发工作经验。 （2）精通MPP、Hadoop分布式架构原理，有Spark/Hbase/MR/Flink等大数据组件实战项目开发经验。 （3）精通sql，熟练掌握MySQL/PostreSql等关系型数据库开发。 （4）掌握大数据周边相关开发技能，如Redis、kafka、flume等。 （4）至少精通一种开发语言（java，python，scala等）。 （6）具备AWS/华为云等云端大数据项目开发经验优先。 （8）有高并发高可用数据系统开发经验优先；</t>
  </si>
  <si>
    <t>Senior Software Engineer �C AutoCAD Mac Location: Shanghai- China   Position Overview Autodesk is seeking for a passionate Senior Software Engineer for our team in Shanghai.  As a Senior Software Engineer, you will help develop and maintain AutoCAD for Mac working with our amazing team of engineers. Combining the cutting-edge techniques to bring the AutoCAD for Mac user experience to next level on macOS.  Responsibilities Minimum Qualifications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t>
  </si>
  <si>
    <t>机器人仿真算法工程师</t>
  </si>
  <si>
    <t>上海柴孚机器人有限公司</t>
  </si>
  <si>
    <t>1.4-3万/月</t>
  </si>
  <si>
    <t xml:space="preserve">  岗位职责：  1、负责工业机器人的运动学算法，正解、逆解，高阶轨迹规划； 2、负责工业机器人力学分析、动力学算法的开发；  任职资格：  3、自动控制、机电一体化、机械、力学等相关专业硕士以上学历，博士优先。研究方向为机器人或密切相关； 4、具有较强的数学功底，熟悉空间几何、刚体运动学、拉格朗日动力学建模； 5、熟练掌握Matlab等数学建模验证软件；熟悉SimMechanics或者ADAMS等动力学建模仿真工具； 6、具备离线仿真建模设计能力，用仿真模型代替机器人本体运行，评估运动学和动力学指标，动态响应能力、力矩、跟踪精度、误差补偿等等； 7、熟悉电机控制、运动伺服或有数控机床控制相关经验优先； 8、具备一定的计算机编程能力（Python或C++语言），熟悉Linux+机器人ROS操作系统优先； 9、良好的需求分析设计能力。  本岗位欢迎应届毕业生联系实习  </t>
  </si>
  <si>
    <t>平安健康互联网股份有限公司</t>
  </si>
  <si>
    <t>1、负责公司产品在iOS平台的软件技术设计及开发工作；
2、负责产品架构的改进及性能优化，负责项目需求分析、产品模块的概要和详细设计；
3、按计划完成产品模块的代码编写，产品模块测试；
4、解决开发过程中的疑难问题及优化；
5、负责产品升级与维护；
6、负责新技术的学习、研究和应用；
7、参与产品的设计和改进；
8、配合市场、运营等其他部门，提供相关技术支持； 岗位要求： 1、5年以上iOS平台开发经验，原则性强，执行力强，良好的职业操守；
2、有良好的Objective-C/C/C++功底，对swift有一定了解，对iOS/OSX系统结构有一定了解；
3、熟悉NSThread／NSOperation／GCD多线程技术细节；
4、深入理解面向对象编程思想；
5、深入理解设计模式原理并能灵活运用；
6、了解操作系统原理；
7、能够独立完成开发项目，解决验证和修正测试中发现的问题；
8、熟练掌握Cocoa/Cocoa Touch/Core Foundation等库，熟悉Apple官方文档，并能熟练运用；
9、熟悉网络通信:Socket及HTTP/HTTPS协议，并了解其中的工作原理；
10、有良好的面向对象分析、设计能力、规范的编程风格和良好文档习惯；
11、熟悉SQLite数据库，对Core Data有一定了解；</t>
  </si>
  <si>
    <t>高级软件研发工程师（IVD仪器）</t>
  </si>
  <si>
    <t>万华普曼生物工程有限公司</t>
  </si>
  <si>
    <t>五险一金 绩效奖金 出国机会 定期体检</t>
  </si>
  <si>
    <t>工作职责： 3．编制相关技术文档并存档； 4. 完成上级交办的其它相关任务。  任职要求： 1．软件工程、计算机、电子工程、仪器、自动控制、机电工程等相关专业本科以上学历，英语四级以上； 2. 三年以上C/C++或Python、LabVIEW等商业开发经验，能够熟练使用C/C++或Python、LabVIEW进行编程、开发及测试，有多种编译器和操作系统（Linux / Windows）经验者优先； 3. 熟悉各种常用通信协议比如：RS-232、USB、TCP/IP等，熟悉CAN总线通信与网络通信； 4. 有图像处理经验者优先 5. 有步进电机控制、CMOS摄像头、嵌入式系统、ARM处理器环境、GPU，FPGA接口等软件开发的经验者优先； 6. 坚实的面向对象编程和计算机科学基础，例如内存管理、多线程应用开发和低端算法实现； 7. 编程调试和数据分析能力强； 8. 有医疗仪器软件开发经验者优先； 9. 工作主动性强，善于学习新的产品知识； 10. 有团队精神，适应能力强；  11. 不招收应届毕业生。</t>
  </si>
  <si>
    <t>iOS开发 (职位编号：luluyou000581)</t>
  </si>
  <si>
    <t>上海路路由信息技术有限公司</t>
  </si>
  <si>
    <t>1、iOS平台开发以及相关工作经验，有作品者优先；
2、精通Object-C。熟悉Autolayout、ARC机制，熟悉GCD以及block；
3、精通swift优先。熟悉swift语言的特点，有基于Protocol编程以及熟悉函数式编程；
4、能对app的性能问题排查，并有调优的经验；
5、熟悉iOS的安全机制，有经验提升App的安全；
6、熟悉开源的第三方库，对目前的主流开源框架，如MVC，MVVM，VIPER等有探索；
7、具备良好的分析解决问题能力，能独立承担任务；
8、工作认真负责，尽职尽责，沟通协作意识。 任职要求：
1、计算机相关专业专科以上学历。
2、3年以上的IOS开发经验，并且具有独立开发经验。</t>
  </si>
  <si>
    <t>【岗位职责】 .负责现有语音产品服务器后端开发、维护等日常工作； ・负责语音识别、语义解析等产品相关算法研究和性能调优； ・参与语音系统的架构设计，新功能方案的制定及执行； .跟进人工智能方向前沿技术，推进产品优化迭代。   【任职要求】 ・计算机相关专业本科及以上学历，2年以上相关工作经验； .java基础扎实，熟悉java的框架，掌握各种算法及对多线程编程有比较好的了解； .熟练运用主流数据库（MySQL或MongoDB等）,并能进行数据库的数据结构设计； .熟悉linux环境以及操作，Git版本控制，熟悉Tomcat,Apache等开源的服务器，熟悉Spring、SpringMVC、Struts等主流框架及相关开发过程； .对并发处理、异常处理有丰富的经验，有良好的编程风格者优先 .熟悉其他编程语言c/c++,python,perl等优先</t>
  </si>
  <si>
    <t>图形图像引擎(专家)高级工程师</t>
  </si>
  <si>
    <t>六险一金 弹性工作 餐补 租房补贴 带薪休假 休闲下午茶 过亿用户 职业大牛 团队氛围好</t>
  </si>
  <si>
    <t>网页开发工程师（web前端）</t>
  </si>
  <si>
    <t>移动端技术经理</t>
  </si>
  <si>
    <t>「站在科技与人文的十字路口」、「车联网」、「互联网思维」、「智能汽车」等等，这些耳熟能详的词语想必已经耳边出茧。 你是否羡慕过扎克伯格构建的《社交网络》世界？又是否推崇乔布斯的「stay hungry, stay foolish」？还是艳羡谷歌实验室的 Google Glass 和无人驾驶汽车？ 那么，你又是否想过，自己也有可能打造出一款改变世界的产品？ 别犹豫了，加入飞驰镁物吧，让我们一起来颠覆老旧传统的汽车，创造属于互联网的未来汽车吧！  我们需要你做这些事： 1、负责App客户端代码的设计、开发和维护，并保证可扩展性； 2、根据项目需求和计划，按时完成设计、编程、调试和测试工作； 3、优化产品性能，解决App运行中出现的故障和问题； 4、承担关键攻关任务的同时不断学习App开发技术，研究和探索创新的开发思路和最新的客户端技术。  我们希望你有这些能力： 1、计算机或相关专业本科及以上学历，六年年以上App客户端实际开发经验； 2、能独立完成iOS/Android/Web软件的设计和开发工作，有多个完整的iOS/Android/Web项目经验，至少参加过两个以上完整的手机应用项目的技术框架搭建与研发； 3、具有扎实的Objective-C/Swift语言基础，熟悉掌握JAVA编程、JAVA核心类库和Android SDK者优先； 4、熟练掌握iOS/Android/Web开发、测试、调优工具，能熟练使用调试、性能分析工具来调试和优化代码； 5、拥有优秀的逻辑思维能力和独立工作能力，有良好的团队合作精神，工作认真负责，沟通协作意识良好，能够承担工作压力； 6、有良好的程序架构设计以及编程习惯，热爱技术工作，拥有极客精神，有持续的学习兴趣。  公司简介 飞驰镁物（北京）信息服务有限公司成立于2015年4月，是一家专注于提供汽车联网数字化产品和服务的高科技企业，公司总部位于充满艺术与创新气息的北京竞园艺术园区。在上海、成都、南昌等地设有分支机构。从成立之初，飞驰镁物就开创性地提出了&amp;ldquo;智能汽车即服务&amp;rdquo; （SMART X Vehicle as a Service）的理念和愿景，坚持汽车联网数字化和移动出行服务提供商（Digital &amp; Mobility Service Provider）的战略定位，帮助客户提高汽车产品和移动出行服务的智能化、数字化、便捷化，为用户打造更加完美的移动出行服务体验。飞驰镁物是业内为数不多的能够聚焦汽车前装市场提供完整的端到端汽车联网数字化产品和解决方案的创新科技公司。业务版块围绕汽车数字化和出行服务，涵盖汽车云平台及软件服务、车载智能网联终端、数字化运营、移动出行服务四大专业领域。拥有自主知识产权的核心产品包括汽车网联终端ConnectedEngine、汽车云平台CLOUDMove、物联网接入平台ActiveLink和汽车在线升级平台ActiveOTA等。在短短两年多时间里，飞驰镁物已经成为下一代车联网的引领者，是业内拥有豪华汽车品牌车企客户数量最多的汽车科技公司。截至到目前，飞驰镁物已经与包括多家跨国豪华车企在内的20多个品牌共计166个车型达成合作，为他们提供一流的汽车数字化和共享出行解决方案。</t>
  </si>
  <si>
    <t>电商美工/设计师</t>
  </si>
  <si>
    <t>小乔体育</t>
  </si>
  <si>
    <t>iOS开发主管（嘉定汽车城）</t>
  </si>
  <si>
    <t>「站在科技与人文的十字路口」、「车联网」、「互联网思维」、「智能汽车」等等，这些耳熟能详的词语想必已经耳边出茧。 你是否羡慕过扎克伯格构建的《社交网络》世界？又是否推崇乔布斯的「stay hungry, stay foolish」？还是艳羡谷歌实验室的 Google Glass 和无人驾驶汽车？ 那么，你又是否想过，自己也有可能打造出一款改变世界的产品？ 别犹豫了，加入飞驰镁物吧，让我们一起来颠覆老旧传统的汽车，创造属于互联网的未来汽车吧！  我们需要你做这些事： 1、负责App客户端代码的设计、开发和维护，并保证可扩展性； 2、根据项目需求和计划，按时完成设计、编程、调试和测试工作； 3、优化产品性能，解决App运行中出现的故障和问题； 4、承担关键攻关任务的同时不断学习App开发技术，研究和探索创新的开发思路和最新的客户端技术。  我们希望你有这些能力： 1、计算机或相关专业专科及以上学历，五年年以上App实际开发经验； 2、能独立完成iOS软件的设计和开发工作，有多个完整的iOS项目经验，至少参加过两个以上完整的手机应用项目的技术框架搭建与研发； 3、具有扎实的Swift语言基础； 4、熟练掌握iOS开发、测试、调优工具，能熟练使用调试、性能分析工具来调试和优化代码； 5、拥有优秀的逻辑思维能力和独立工作能力，有良好的团队合作精神，工作认真负责，沟通协作意识良好，能够承担工作压力； 6、有良好的程序架构设计以及编程习惯，热爱技术工作，拥有极客精神，有持续的学习兴趣。  工作地点：上海市嘉定区上海汽车城于田大厦  公司简介 飞驰镁物（北京）信息服务有限公司成立于2015年4月，是一家专注于提供汽车联网数字化产品和服务的高科技企业，公司总部位于充满艺术与创新气息的北京竞园艺术园区。在上海、成都、南昌等地设有分支机构。从成立之初，飞驰镁物就开创性地提出了&amp;ldquo;智能汽车即服务&amp;rdquo; （SMART X Vehicle as a Service）的理念和愿景，坚持汽车联网数字化和移动出行服务提供商（Digital &amp; Mobility Service Provider）的战略定位，帮助客户提高汽车产品和移动出行服务的智能化、数字化、便捷化，为用户打造更加完美的移动出行服务体验。飞驰镁物是业内为数不多的能够聚焦汽车前装市场提供完整的端到端汽车联网数字化产品和解决方案的创新科技公司。业务版块围绕汽车数字化和出行服务，涵盖汽车云平台及软件服务、车载智能网联终端、数字化运营、移动出行服务四大专业领域。拥有自主知识产权的核心产品包括汽车网联终端ConnectedEngine、汽车云平台CLOUDMove、物联网接入平台ActiveLink和汽车在线升级平台ActiveOTA等。在短短两年多时间里，飞驰镁物已经成为下一代车联网的引领者。截至到目前，飞驰镁物已经与包括多家跨国豪华车企在内的20多个品牌共计166个车型达成合作，为他们提供一流的汽车数字化和共享出行解决方案。</t>
  </si>
  <si>
    <t>1、负责在天猫、苏宁等网站的界面风格定位、视觉管理，把握店铺风格； 2、组织跟进设计部的项目进展，通过设计工作排期、与部门的对接、项目的规划保证项目的品质完成 3、有思路的针对店铺的爆款优化宝贝描述，挖掘产品卖点，提高页面访问深度和提升宝贝转化率； 4、配合运营部门完成各类活动图片制作，完成店铺主题活动的页面制作； 5、负责部门人员协调，确保各项目设计工作顺利完成 6、善于思考，能主动提出问题，具有解决问题的能力。 7、具有一定抗压能力。  任职条件： 1、3年以上天猫平台设计工作经验，担任过天猫店铺主设计师或设计主管 2、熟练使用各种平面软件，PS,AI等，了解CSS/HTML，熟练掌握店铺装修流程 3、具备较强的创意能力、扎实的表现力，对视觉美感有独到的把握。 4、具有较强的抗压能力及良好的职业操守，语言表达、沟通协调能力强，学习能力、责任心强，具备一定的团队管理能力。 5、有电子类电商平台、京东商城、天猫网店美工经验者优先考虑；</t>
  </si>
  <si>
    <t>高级ios工程师-PO-北京-00053</t>
  </si>
  <si>
    <t>五险一金 补充医疗保险 免费班车 员工旅游 专业培训 餐饮补贴 交通补贴 绩效奖金 年终奖金 定期体检</t>
  </si>
  <si>
    <t>岗位职责： 1.主导区块链项目产品线 iOS端研发工作 2.参与相关软件质量管理活动，确保设计、实现、测试工作按时保质完成； 3.新技术的调研工作 任职资格： 1.本科及以上学历，计算机或相关专业毕业； 2.5年以上的iOS开发经验，1年以上iOS团队管理经验，有较强的阅读代码的能力； 3.精通Objective-C.熟悉Swift, C, C++ 4.精通iOS SDK中的UI.网络.XML/JSON解析等开发技术； 5.有多个完整的IOS项目经验，至少参加过一个完整的社交或娱乐类应用的技术框架搭建.关键技术选型工作； 6.熟悉各种主流手机特性，精通不同iOS系统版本.屏幕的适配； 7.具有较强的抗压能力，较强的学习能力</t>
  </si>
  <si>
    <t>五险一金 股票期权 年终奖金 绩效奖金 通讯补贴 餐饮补贴 弹性工作 定期体检 专业培训</t>
  </si>
  <si>
    <t>1. 职责 （1）. 负责企业SaaS系统/其他在线系统（如针对普通用户的企业员工健康等产品）的iOS研发。 （2） 和后台工程师一起定义交互接口，并将交互设计师和UI设计师的成果忠实转化为动态页面，并在响应时间，加载时间，内存控制等各方面进行应用页面优化。 （3）. 快速响应并解决线上7x24小时的技术故障，并积极和最终用户沟通，获得第一手改进建议。  2. 要求 （1）. 强烈的责任心，良好的挫折承受能力，可抗工作压力，可控制自己脾气，性格较好。 （2）. 有积极创新的极客般的自我驱动力，对iOS应用页面的美感、响应时间，顺畅使用，代码量减少等有极致的追求。 （3）. 熟练掌握Object-C/Swift及各种通用框架，多线程及异步编程，熟练使用Git源码管理。 （4）. 有一定的python、PhotoShop/Illustrator等经验更佳。  3. 经验 （1）. 计算机/电子/软件/设计及其他相关专业本科以上毕业 （2）. 2~5年以上iOS应用研发工作经验。 （3）. 有过十万量级线上应用的研发经验，有过1年以上SaaS系统iOS研发经验更佳。</t>
  </si>
  <si>
    <t>北京臻迪机器人有限公司</t>
  </si>
  <si>
    <t>【岗位职责】 1. 负责研究iOS研发领域的新框架或技术并加以利用。 2. 负责基础服务组件的研发和维护工作。 3. 负责公司iOS端产品的研发，编写高质量的代码。 4. 配合市场等其他部门提供产品相关技术支持。 5. 学习和研究移动客户端新技术；根据开发过程中的体验对产品提出改进建议。 6. 和产品经理配合，深度参与产品需求讨论，功能定义等。 7. 参与产品的设计、方案设计和可测性优化和技术改进。  【任职要求】 1. 统招本科及以上学历，三年以上 iOS 开发经验。 2. 有过智能硬件开发经验，熟悉网络编程，熟练掌握常见通讯协议。 3. 熟练掌握 ObjectiveC Swift；能独立开发 iOS App。 4. 学习能力强，责任心强，具有良好的沟通能力和良好的团队合作精神。 5. 有强烈的求知欲和进取心，对新技术有持续的热情。 6. 具有扎实的编程工底，良好的设计能力和编程习惯。 7. 加分项：具备Swift/C/C++ 相关经验、在GPUImage、视频图像处理、编解码方面有相关经验、熟练应用一门脚本语言。  【工作地点】 北京市昌平区双营西路云谷科技园33号楼（南邵地铁站附近） （距离不合适请勿投递）</t>
  </si>
  <si>
    <t>移动端资深工程师/架构师（智能制造方向）</t>
  </si>
  <si>
    <t>新媒体运营专员</t>
  </si>
  <si>
    <t>您的工作  我们希望您   部分负责清华大学合作项目的成员可选择入职清华大学</t>
  </si>
  <si>
    <t>上海合承投资有限公司</t>
  </si>
  <si>
    <t>房地产 金融/投资/证券</t>
  </si>
  <si>
    <t>五险一金 绩效奖金 专业培训 交通补贴 餐饮补贴 高温补贴 通讯补贴</t>
  </si>
  <si>
    <t>任职资格： 1、熟悉公司官网、微信公众号操作及其运营方式； 2、具有网站、微信运营经验，具有较强的语言组织能力和营销文案撰写能力； 3、思维活跃，具有良好的理解能力和团队精神； 4、热爱工作，认真细心、责任心强，富有想象力和激情。 工作职责： 1、负责运营、维护公司微信公众账号、官网内容更新； 2、会使用修图软件，比如photoshop；会使用视频制作软件，比如会声会影；会使用HTML/CSS，网站信息发布； 3、为粉丝策划与提供与企业主题相关的、优质、有高度传播性的内容和线上活动； 4、紧跟微信发展趋势，广泛关注标杆性公众号，积极探索微信运营模式； 5、研究公众号推广模式与渠道；利用微信进行品牌推广，产品营销； 6、建立有效运营手段提升网友活跃度，增加粉丝数，提高关注度； 7、挖掘和分析网友使用习惯、情感及体验感受，即时掌握新闻热点，能够完成专题策划、编辑制作；  8、完成领导交办的其他工作。</t>
  </si>
  <si>
    <t>北京泛阿网络科技有限公司</t>
  </si>
  <si>
    <t>五险一金 补充医疗保险 餐饮补贴 出国机会 弹性工作</t>
  </si>
  <si>
    <t xml:space="preserve">工作职责:  1、主要负责公司产品iOS端App的模块设计和开发；  2、参加公司产品iOS端App功能迭代和优化；  3、负责项目重点、难点的技术攻坚；  4、按时汇报主要工作成果；    职位要求：  1、大学本科或以上学历，计算机相关专业，5年以上iOS相关经验；  2、态度积极向上，有责任心，有极强的自学能力，能够以数据为基础自我驱动；  3、精通Objective-C、Swift，编程能力优秀，良好的面向对象化编程思想；  4、熟悉敏捷开发与设计模式，有大型项目的基础架构研发实践经验，并能设计出高效、合理、易读、易于扩展的程序结构；  5、具体较强的分析问题和解决问题的能力；  6、有多人协作开发经验，能够对研发需求进行合理的拆解；  7、有基础组件封装，架构设计，性能优化等经验者优先；  8、对Spine有开发经验者优先；                 </t>
  </si>
  <si>
    <t>高级IOS开发工程师 (职位编号：000375)</t>
  </si>
  <si>
    <t>1、负责 iOS 手机端 APP 开发和维护；
2、负责依据产品需求实现业务逻辑，以及 iOS 平台下的多媒体音视频、编解码等核心功能模块开发；
3、持续不断优化升级 APP 框架和性能，确保 APP 交付稳定性和用户体验；
4、持续跟进和学习 iOS ***，不断迭代和升级 APP。 1、互联网、通信、物联网等相关专业的本科以上学历，3年以上相关工作经验；
2、精通Objective-C、Swift语言，熟悉AVFoundation；
3、熟练掌握ffmpeg、音视频编解码+渲染、音视频合成等；
4、熟练使用多线程，了解部分底层，能够利用原理来排查底层棘手问题；
5、有做过直播/摄像头/门禁相关App者优先。</t>
  </si>
  <si>
    <t>高级iOS开发工程师 (职位编号：21588)</t>
  </si>
  <si>
    <t>六险一金 弹性工作 免费三餐 租房补贴 带薪休假 休闲下午茶</t>
  </si>
  <si>
    <t>高级iOS开发工程师-国际化 (职位编号：8191)</t>
  </si>
  <si>
    <t>iOS多媒体研发工程师 - 抖音/火山 (职位编号：27738)</t>
  </si>
  <si>
    <t>六险一金 高薪期权 免费三餐 租房补贴 扁平管理 过亿用户 职业大牛</t>
  </si>
  <si>
    <t xml:space="preserve"> 1. 职责 （1）. 负责企业SaaS系统/其他在线系统（如针对普通用户的企业员工健康等产品）的iOS研发。 （2） 和后台工程师一起定义交互接口，并将交互设计师和UI设计师的成果忠实转化为动态页面，并在响应时间，加载时间，内存控制等各方面进行应用页面优化。 （3）. 快速响应并解决线上7x24小时的技术故障，并积极和最终用户沟通，获得第一手改进建议。  2. 要求 （1）. 强烈的责任心，良好的挫折承受能力，可抗工作压力，可控制自己脾气，性格较好。 （2）. 有积极创新的极客般的自我驱动力，对iOS应用页面的美感、响应时间，顺畅使用，代码量减少等有极致的追求。 （3）. 熟练掌握Object-C/Swift及各种通用框架，多线程及异步编程，熟练使用Git源码管理。 （4）. 有一定的python、PhotoShop/Illustrator等经验更佳。  3. 经验 （1）. 计算机/电子/软件/设计及其他相关专业本科以上毕业 （2）. 2~5年以上iOS应用研发工作经验。 （3）. 有过十万量级线上应用的研发经验，有过1年以上SaaS系统iOS研发经验更佳。</t>
  </si>
  <si>
    <t>多媒体iOS平台研发工程师 (职位编号：20804)</t>
  </si>
  <si>
    <t>租房补贴 扁平管理 职业大牛 团队氛围好</t>
  </si>
  <si>
    <t>SEO网站优化专员</t>
  </si>
  <si>
    <t>上海瓷熙仪器仪表有限公司</t>
  </si>
  <si>
    <t>iOS开发高级工程师 (职位编号：20108)</t>
  </si>
  <si>
    <t>周末双休 弹性工作 带薪年假 五险一金 餐饮补贴 节日福利 通讯补贴 绩效奖金 员工旅游 年终奖金</t>
  </si>
  <si>
    <t>1、负责网站信息内容的日常更新维护、网络推广工作  2、负责站外链接创建和维护，快速获得优质外链，有效支持站运营  3、执行网站关键词优化方案，提升网站关键词搜索排名  4、熟悉html、css、js代码语言（优先）  5.英文功底扎实，有一定的写作能力  6.对GOOGLE推广有一定的了解优先  任职要求 1.熟练使用Word、Excel、Power Point等办公软件  2.工作积极主动，有责任心，学习能力强  3.熟练使用Photoshop、Dreamweaver等工具  4.有软文编写能力，表达能力强 seo助理 seo专员 网站编辑 网站优化专员 seo网络优化 seo搜索引擎优化 seo网站优化</t>
  </si>
  <si>
    <t>深圳前海贾维斯数据咨询有限公司</t>
  </si>
  <si>
    <t>五险一金 年终奖金 弹性工作 定期体检 员工旅游</t>
  </si>
  <si>
    <t xml:space="preserve"> 岗位职责： 1、参与制订公司软件开发流程及规范，引入相关规范化的系统或工具；
2、技术团队的组建、建设、管理和培训，帮助团队成员解决技术问题； 3、源代码资产的配置管理，定期组织Code Review; 4、需求分析和系统设计，产出相应的技术文档； 5、技术架构的设计、选型和搭建，以及核心功能模块和公共组件封装的实现； 6、开发环境、测试环境和生产环境的服务器搭建和维护，以及程序的发布； 7、根据上级要求完成其它任务。    任职要求：
1、8年以上开发经验；
2、熟悉整个技术团队所有要用到的技术如：后端：Node.js(ES6/7)、Java、移动端：iOS(Swift)/Android/React Native、Web端：VUE/React、PC端：C#、数据库：MongoDB/MySQL；（以上技术每端都必须精通一门以上）
3、熟练掌握面向对象或组件的软件分析设计和开发方法； 4、优秀的学习能力，能阅读英文文档并快速掌握新技术；
5、有良好的沟通、表达和分析能力,有团队合作精神。 加分项： 1、有参与过Scrum/KanBan开发过程 2、成功带领开发过大型的互联网系统、包括手机客户端和微信公众号或小程序。 上班地址：广州市天河区东站中泰国际广场北塔19楼全层    </t>
  </si>
  <si>
    <t>BIS 工程师</t>
  </si>
  <si>
    <t>经验和资格： 5-10年以上上述技术的实践经验 3-5年电子数据交换行业的B2B解决方案和集成经验 计算机或相关专业本科以上学历  技术总结： 1.Java技术：Java 1.5，JBOX/Tomcat，J2EE，Web服务 2.edi知识：xml、mt格式、ansi、edifat、swift fileact等 3.平台和数据库：熟悉Linux服务器操作和Oracle数据库，有seeburger bis经验者优先。 4.通信协议：SFTP、AS2、JMS 5.软件开发方法论：敏捷方法论 6.工具：Eclipse、SQL开发人员、Github、Jira、Maven、Jenkins 7.沟通能力：英语说写流利</t>
  </si>
  <si>
    <t>前端开发工程师 (职位编号：上海总部)</t>
  </si>
  <si>
    <t>上海新大陆翼码信息科技股份有限公司</t>
  </si>
  <si>
    <t>iOS开发工程师 (职位编号：YD001)</t>
  </si>
  <si>
    <t>广州熊清科技有限公司</t>
  </si>
  <si>
    <t>员工旅游 出国机会 餐饮补贴 年终奖金 弹性工作 包食宿 生病报销 技术无国界 高薪成就梦想 公司直招</t>
  </si>
  <si>
    <t>1. 有扎实的Objective-C/Swift 语言基础，(熟悉C/C++语言尤佳)；
2.3年以上iOS开发经验，能独立完成iOS应用开发，(有中大型软件项目开发经历者优先)；
3.熟悉iOS框架和系统特性，熟悉面向对象编程，理解设计模式，(SwiftRx 优先)；
4.熟悉Xcode及各种开发调试工具的使用，(能利用工具优化开发程序的优先)；
5.具备扎实的数据结构、算法基础，具有良好的网络通信，多线程编程经验，(有函数式编程经验的优先)
6.掌握Http、TCP/IP、Socket的网络协议，具有网络通信编码经验；
7.具备良好的编码风格习惯，追求编码的高效性，(熟悉 MVVM 模式的优先)；
8.学习能力强，强烈的责任心，优秀的沟通能力及团队合作精神，喜欢研究新技术，乐于知识分享。 9.能适应出差或者长期外派工作。 公司包吃包住，给你一个发展的平台！！</t>
  </si>
  <si>
    <t>iOS开发工程师 - 广州 (职位编号：34424)</t>
  </si>
  <si>
    <t>六险一金 高薪期权 弹性工作 免费三餐 休闲下午茶 扁平管理 团队氛围好</t>
  </si>
  <si>
    <t>客户端开发工程师 (职位编号：34420)</t>
  </si>
  <si>
    <t>六险一金 弹性工作 免费三餐 租房补贴 休闲下午茶 扁平管理 健身瑜伽 职业大牛 晋升空间</t>
  </si>
  <si>
    <t>iOS开发工程师 - 广州 (职位编号：33227)</t>
  </si>
  <si>
    <t>iOS开发工程师 (职位编号：33159)</t>
  </si>
  <si>
    <t>高级iOS开发工程师 - 广州 (职位编号：33355)</t>
  </si>
  <si>
    <t>六险一金 高薪期权 弹性工作 免费三餐 租房补贴 扁平管理</t>
  </si>
  <si>
    <t>渲染引擎开发工程师</t>
  </si>
  <si>
    <t>五险一金 交通补贴 餐饮补贴 专业培训</t>
  </si>
  <si>
    <t>工作职责： 1.负责渲染引擎的研发； 2.三维渲染引擎中的功能模块的开发； 3.负责相关算法的开发；
4.开发相关的格式转换工具；
5.优化渲染效果和性能；
6.不断学习最新渲染领域的技术并实践到项目中。 任职资格： 1．熟练应用C/C++进行软件开发，特别是熟悉C++11及以上特性，有一定的代码分析和性能调优经验； 2．有使用OpenCL, CUDA或其他GPU计算相关经验； 3．熟悉开发Shader开发； 4．熟悉三维数据格式(FBXDAE、CTM等)； 5．熟悉C++、Java、Object-C/swift，并能熟练对接主流渲染引擎。 加分项： 1. 有基于OSG/OGRE/UE4/Unity等三维引擎应用开发经验； 2. 熟悉WebGL，Three.JS，Babylon.JS； 3. 熟悉Web、分布式计算、移动开发； 4. 熟悉CAD系统、Unity3D、Unreal； 5. 有自主开发图形图像渲染引擎的项目经验。</t>
  </si>
  <si>
    <t>iOS/Mac高级开发工程师 (MJ001885)</t>
  </si>
  <si>
    <t>职责： 1. 直播sdk的产品化 2. 前沿技术的探索和研究  工作要求： 1.3年以上iOS/Mac开发经验，计算机基础扎实，熟悉主流框架及原理 2.熟悉iOS UI框架、线程、进程特性，熟悉iOS性能指标、监控工具及调优方法，有系统化的知识体系 3.熟悉TCP/IP、UDP、HTTP等网络协议及特性，有相关的开发经验 4.熟悉OC/C++/swift语言，具备良好的编码风格，熟练git等工具 5.具备良好的分析解决问题能力，能够快速学习，工作积极主动，责任心强 6.有成熟产品开发经验者优先 7.有跨平台开发经验者优先</t>
  </si>
  <si>
    <t>iOS Development Leader</t>
  </si>
  <si>
    <t>运营助理</t>
  </si>
  <si>
    <t xml:space="preserve"> -熟悉IOS开发中的Objective-C和Swift -在使用后端RESTful API方面经验丰富 -具有测试驱动开发经验 -有密码编程经验 -具有持续集成工具（如Jenkins）的经验 -熟悉开源工具和框架是一个优势 -在代码审查和指导初级开发人员方面经验丰富是优势     kill：5年以上，熟悉iOS开发，了解iOS开发及上架流程，可以知道团队解决技术难题。熟悉agile开发更佳。</t>
  </si>
  <si>
    <t>上海柏为电子科技有限公司</t>
  </si>
  <si>
    <t>Technical Architect (Mobile)(Android/iOS)</t>
  </si>
  <si>
    <t xml:space="preserve">1.至少五年Mobile Native APP开发经验。 2.3年以上团队管理经验。 3.有接触过开发全过程经验的优先。 4.英文读写良好，能进行简单沟通，会粤语的优先。 5.熟悉iOS开发，了解iOS开发及上架流程，熟悉Objective-C和Swift。或者有Android开发相关经验，了解Kotlin是优势。 6.熟悉敏捷开发和微服务的优先。 7.有大型企业级应用的安全、架构、技术选型方面的经验的优先。具备移动软件架构（如MVP或VIPER）的良好知识，以及架构思想（如依赖注入）。 8.计算机相关专业。 </t>
  </si>
  <si>
    <t>五险一金 员工旅游 交通补贴 年终奖金 绩效奖金 定期体检 通讯补贴 餐饮补贴</t>
  </si>
  <si>
    <t xml:space="preserve">1、根据采购部提供的产品信息整理产品文案部分，包括关键词、卖点、参数、包装信息及注意事项等； 2、按照店铺的定位展示风格，制作产品信息HTML文档并发布； 3、研究平台刊登规则，规避禁用词和违规展示等； 4、制定店铺服务条款、制度及政策等，并根据反馈及时优化调整，保证客户信赖度，提高转化； 5、根据运营策略调整，更新刊登listing的产品图片、库存、文案、价格等信息。 6、通过在线聊天工具或者邮件为顾客解答疑问，提供售前售后咨询服务或订单追踪信息等； 7、妥善处理平台的物流或者产品等纠纷和Paypal争议； 8、根据平台或者店铺政策，处理退换货或者退款等； 9、了解销售平台售后相关的政策与制度，维护保持店铺的评分、好评率及信用度； 10、处理客户投诉，汇总、整理并分析各种投诉类型； 11、管理客户满意度，并根据调查情况调整店铺服务条款、制度及政策等；  任职要求： 1、CET-6以上，有良好的英文书面理解和沟通能力，能熟练使用英文email或skype与客户沟通； 2、熟练使用基本的办公软件，熟悉HTML、CSS等网页代码者为佳； 3、有AliExpress，eBay，亚马逊，阿里国际站等第三方平台外贸电商的相关经验优先； 4、1年以上相关工作经验； 5、具有较强的责任心和执行力，良好的沟通能力，具备团队协作能力。 </t>
  </si>
  <si>
    <t>Technical Architect (Mobile)</t>
  </si>
  <si>
    <t>移动技术架构师  -熟悉移动软件架构（如MVP或Viper），以及架构思想（如依赖注入） -具有设计可测试、可维护和安全软件的经验 -在密码技术及其在移动应用程序中的应用方面经验丰富 -有服务器端软件设计和开发经验者优先 -良好的技术沟通能力    -了解Kotlin和Swift是优势</t>
  </si>
  <si>
    <t>IOS架构师 (MJ000497)</t>
  </si>
  <si>
    <t>岗位职责 1.负责虎牙直播iPhone和iPad客户端架构优化，性能调优； 2.负责iOS App 复杂模块设计，组件化的相关工作； 3.前沿技术预研；  任职资格 1.本科或以上学历，计算机及相关专业，两年以上iOS平台开发经验； 2.熟练使用Objective-C或Swift语言，熟练使用Xcode进行iOS程序的开发和调试； 3.熟悉iOS应用开发框架及iOS平台下的GUI设计和实现，熟悉常用的第三方库，能独立开发高性能的iOS应用并进行性能调优； 4.有App架构设计经验，熟悉常用的设计规范和设计模式； 5.熟悉网络通信机制及常用的数据传输协议，内存管理、多线程并发等知识； 6.具有规范、良好的编码习惯和编码风格； 7.具有解决问题、钻研新技术的兴趣和能力，善于沟通和表达，有良好的团队协作能力，能承受一定的工作压力； 8.具有H5经验、React Native经验者优先； 9.有音视频相关领域的开发经验者优先；</t>
  </si>
  <si>
    <t>移动端高级开发工程师</t>
  </si>
  <si>
    <t>岗位职责： 收藏 职位信息 1、美术相关专业本科及以上学历,有扎实的美术功底和优秀的美术鉴赏能力，有数据可视化、系统界面等相关设计工作经验者优先； 2、有一定的pc端APP端UI设计工作经验,对界面化的事物有自己独特见解； 3、熟悉掌握基本平面设计工具，PS，AI，Axure； 4、能够独立切图和开发人员沟通协作，确保实现效果最大化符合定稿图懂得基本的html+css原理优先考虑； 5、热爱设计，对各类软件的界面及交互设计有浓厚的兴趣，有良好的设计视觉表现力和想象力，有宽阔的设计观和设计视野； 6、有良好的团队合作精神，待人热情，思维敏捷，有良好的人际沟通能力和上进心。 1. 了解互联网移动平台的设计规范，能够独立承担产品项目中的设计工作； 2. 具有互联网产品思维，能理解交互流程； 3. 注重用户体验，精通多种设计软件及设计手法； 4. 具备较强的交互知识和深厚的排版功底，解决项目易用性与美观性； 5. 良好的沟通能力和团队协作精神，能承受高强度的工作压力，有创新精神，保证工作质量；</t>
  </si>
  <si>
    <t>岗位职责： 1、负责公司内部系统的设计与研发（OA、项目管理系统等）； 2、培养客户端/前端开发人员的技术能力； 3、把握APP性能和质量，提升客户端用户体验。 任职要求： 1、本科及以上学历，5年及以上相关开发经验； 2、精通html/css/javascript/H5等前端技术； 3、熟悉w3c标准和ajax原理、熟练使用jquery； 4、熟悉vue、angelar、react等主流框架，熟悉node.js； 5、熟悉移动端开发（android、ios）Objective-C/Swift/java/C++/React Native； 6、对Socket通信、TCP/IP和HTTP有效深刻的理解，有网络编程经验； 7、有跨浏览器、跨平台开发、优化经验。</t>
  </si>
  <si>
    <t>SEO专员/项目好</t>
  </si>
  <si>
    <t>上海胜邦房产经纪有限公司</t>
  </si>
  <si>
    <t>员工旅游 年终奖金 专业培训 做五休二 节日福利</t>
  </si>
  <si>
    <t>工作内容专业相关可直接与我司IT部门赵主管沟通，电话：13472730010（微信同）  1、负责搜索引擎到网站的自然流量，规划网站的seo架构，提升网站在各大搜索引擎的排名。  2、 从事网络营销研究、分析与服务工作，评估关键词、编写网页seo元素优化方案并负责实施。  3、 对网站和第三方网站进行流量、数据或服务交换，或战略合作联盟，增加网站的流量和知名度。  4、 制定网站总体及阶段性推广计划，完成阶段性推广任务，负责网站注册用户数、pv、pr、访问量、品牌提升等综合指标。  5、 配合各部门，对公司业务有渗透理解，为提升销售量负责。  6、结合网站数据分析，对优化策略进行调整。   任职资格：  1、熟知各大搜索引擎（google、baidu、雅虎）的排名原理和技术特性，能针对不同的搜索引擎制定网站页面的优化方案；  2、专科以上（含）学历，为人亲和，沟通能力强；  3、熟练使用SEO优化各种工具和技术，有较丰富的操作经验；  4、 熟悉网站建设的相应技术（对于Web服务器、Apache、域名、Unix等名词不陌生，并了解它们的工作原理，熟悉HTML、PHP、CSS等页面语言，精通HTML者为佳）；  5、根据网站不同产品制定关键字策略，协调进行实施，并进行监控，对方案不断进行持续调优。  6、拥有丰富的外链获取经验，能够快速高效的获得优质外链资源。  工作内容专业相关请直接与公司IT部门赵主管沟通，电话：13472730010（微信同）</t>
  </si>
  <si>
    <t>iOS平台研发工程师 - 多媒体 (职位编号：25574)</t>
  </si>
  <si>
    <t>六险一金 弹性工作 免费三餐 租房补贴 扁平管理 过亿用户 职业大牛 晋升空间 团队氛围好</t>
  </si>
  <si>
    <t>ios</t>
  </si>
  <si>
    <t>1、5年以上iOS开发经验，计算机相关专业毕业，精通Swift语言，对Objective-C有一定的了解与掌握， 熟悉iOS SDK，掌握常用的数据结构与算法； 2、熟练掌握面向对象编程和面向协议编程 3、熟练掌握MVC、观察者、单例、工厂、代理等常用设计模式 4、熟悉KVC和KVO机制以及使用方法 5、熟练掌握各种常用的第三方库 6、熟练掌握各种数据存储方式（Plist，NSKeyedArchiver，Preference,Sqlite等） 7、熟练掌握Xcode、Git、Cocoapods以及其他调试工具的使用 8、对架构优化、性能优化、代码重构有实战项目经验； 9、具备良好的设计编码能力，能够独立研究并解决有一定难度的技术问题； 10、了解TCP/IP、UDP、Http等网络协议、熟练掌握多线程编程等基础知识； 11、具备良好的团队协作与沟通能力，具备良好的学习能力，能快速掌握新知识并应用到实际工程项目中； 12、拥有图形绘画经验者优先，拥有互联网金融相关项目开发经验者优先，有星级较高的开源项目者优先。 13、有数字货币钱包相关开发经验者优先；</t>
  </si>
  <si>
    <t>深圳市银宝山新科技股份有限公司</t>
  </si>
  <si>
    <t>五险一金 周末双休 上市公司 带薪年假 提供住宿 内部食堂 定期体检 专业培训</t>
  </si>
  <si>
    <t>工作职责: 1、参与制定公司软件产品、网络架构等发展方向，确定公司产品框架及实施计划，负责公司产品技术框架的选型与搭建； 2、负责核心产品或系统的架构分析，提出架构设计方案； 3、规划产品研发进度安排，根据公司需要确定产品实施周期及人员安排； 4、指导并参与完成新产品的需求分析和概要设计，组织并参与技术攻关； 5、配合制定开发规范，参与制定技术标准，并对通用技术进行整理，提高技术复用，作为培训导师组织安排公司其他相关人员的技术培训。 任职资格: 1、全日制本科及以上学历； 2、有良好的沟通、组织能力，从事系统架构师至少3年以上，从事软件开发技术及管理5年以上； 3、熟悉c#, js/nodejs，golang, c/c++, dart, type"script", java, oc等开发语言经验； 4、熟悉MySql,Mssql, Oracle,Redis,Memcached, mongodb 等，对新型数据库Tidb，Leveldb等有相关研究经验；并组建过数据库集群实战经验，研发过高并发数据处理技术，精准明了 redis,kafka,Memcached等缓存方案优缺点作为技术选型支持； 5. 对大数据spark及spart streamming有相关研究，对ETL数据清洗有独立见解的解决方案能力； 6、熟练http通信协议（理解协议工作原理）及tcp实现过即时通信协议应用设计（某种即时通信协议设计或实现经验），对协议有热情研究如（quic, mqtt, webrtc，rpc等协议），对linux内核epoll，select等io模型有深入研究，windows的iocp研究等； 7. 精通SAAS，PAAS等技术实现经验，对micro service和 serverless架构有独立构建能力，熟悉分布式系统架构，restful接口开发； 8. 对高并发系统有独到见解和实际意义的建设方案； 9. 有一定的英文阅读能力，需具备在各开源社区及各种技术官网了解***动态及对新技术作出评估。在github等开源社区有相关高级技术应用的开源项目，或参与过github大型开源项目。 10. 有flutter，React native，h5huilder等相关研究实践； 11. 有android原生java开发及IOS的oc或swift开发经验； 12. 熟悉HTML5,CSS3,js、jQuery,JSON , msgpack, ajax，axios等； 13. .net(winform,wpf,uwp)等经验； 14、熟悉Linux、指令,Nginx构建； 15、熟悉或自己有一整套DevOps构建持续交付系统； 16. 熟悉UML建模语言，对敏捷开发有自己独到见解或实施能力，对产品有快速理解及技术判断力。</t>
  </si>
  <si>
    <t>深圳给乐信息科技有限公司</t>
  </si>
  <si>
    <t>周末双休 带薪年假 五险一金 节日福利 员工旅游</t>
  </si>
  <si>
    <t xml:space="preserve">岗位职责： 1、负责iOS平台应用软件的需求分析、详细设计，架构设计以及开发工作； 2、参与软件功能设计、相关工作任务分配和开发进度计划的讨论； 3、解决研发过程中的关键问题和技术难题； 4、iOS手机应用客户端设计、开发、发布、维护; 岗位要求： 1、计算机或相关专业，本科以上学历，五年以上相关工作经验，有已上线App开发经验； 2、精通多种设计模式，对系统架构，模块设计有有深刻理解； 3、熟练掌握Objective-C语言,了解Swift，熟悉面向对象的程序设计方法； 4、有iOS平台5年及以上的应用程序开发经验，熟悉iOS标准控件库，熟练使用xcode和Mac系统； 5、精通iOS下的多线程、网络、内存管理、界面开发，能熟练使用调试、性能分析工具来调试和优化代码； 6、熟悉svn、git等相关的代码管理工具； 7、对移动和互联网技术有强烈兴趣，富于钻研和探索精神。 给乐人专属福利： 1、周末双休、带薪年假、婚假、产检假、产假、陪产假、丧假、病假等； 2、入职即缴纳五险一金； 3、提供完善的激励及晋升机制，，每年一至两次的调薪机会； 4、一言不和就来约的下午茶，生日Party及丰富多样的生日礼品； 5、传统节假日发放各种意外惊喜礼品； 6、充满活力的运动周（羽毛球、篮球、乒乓球等）； 7、员工图书角休息区（经管类、技术类、哲学类、小说类等）； 8、员工零食饮料能量站； 9、不定期组织团队活动或旅游拓展； 10、最最重要的是靠谱的部门团队，神队友助力，你值得拥有！…… 各种让你眼花缭乱的福利措施正在逐步建设中！ </t>
  </si>
  <si>
    <t>系统构架师</t>
  </si>
  <si>
    <t>凯儿得乐（深圳）科技发展有限公司</t>
  </si>
  <si>
    <t>年终奖金 五险一金 通讯补贴 交通补贴 节日福利 父母养老金 定期体检 员工旅游</t>
  </si>
  <si>
    <t>工作职责: 1、参与制定公司软件产品、网络架构等发展方向，确定公司产品框架及实施计划，负责公司产品技术框架的选型与搭建； 2、负责核心产品或系统的架构分析，提出架构设计方案； 3、规划产品研发进度安排，根据公司需要确定产品实施周期及人员安排； 4、指导并参与完成新产品的需求分析和概要设计，组织并参与技术攻关； 5、配合制定开发规范，参与制定技术标准，并对通用技术进行整理，提高技术复用，作为培训导师组织安排公司其他相关人员的技术培训。 任职资格: 1、28至40岁，全日制大专及以上学历； 2、有良好的沟通、组织能力，从事系统架构师至少3年以上，从事软件开发技术及管理8年以上； 3、熟悉c#, js/nodejs，golang, c/c++, dart, typescript, java, oc等开发语言经验； 4、熟悉MySql,Mssql, Oracle,Redis,Memcached, mongodb 等，对新型数据库Tidb，Leveldb等有相关研究经验；并组建过数据库集群实战经验，研发过高并发数据处理技术，精准明了 redis,kafka,Memcached等缓存方案优缺点作为技术选型支持； 5. 对大数据spark及spart streamming有相关研究，对ETL数据清洗有独立见解的解决方案能力； 6、熟练http通信协议（理解协议工作原理）及tcp实现过即时通信协议应用设计（某种即时通信协议设计或实现经验），对协议有热情研究如（quic, mqtt, webrtc，rpc等协议），对linux内核epoll，select等io模型有深入研究，windows的iocp研究等； 7. 精通SAAS，PAAS等技术实现经验，对micro service和 serverless架构有独立构建能力，熟悉分布式系统架构，restful接口开发； 8. 对高并发系统有独到见解和实际意义的建设方案； 9. 有一定的英文阅读能力，需具备在各开源社区及各种技术官网了解***动态及对新技术作出评估。在github等开源社区有相关高级技术应用的开源项目，或参与过github大型开源项目。 10. 有flutter，React native，h5huilder等相关研究实践； 11. 有android原生java开发及IOS的oc或swift开发经验； 12. 熟悉HTML5,CSS3,js、jQuery,JSON , msgpack, ajax，axios等； 13. .net(winform,wpf,uwp)等经验； 14、熟悉Linux、指令,Nginx构建； 15、熟悉或自己有一整套DevOps构建持续交付系统； 16. 熟悉UML建模语言，对敏捷开发有自己独到见解或实施能力，对产品有快速理解及技术判断力。</t>
  </si>
  <si>
    <t>iOS高级工程师</t>
  </si>
  <si>
    <t>岗位职责 1.负责公司产品的研发，编写高质量的代码； 2.和产品经理配合，深度参与APP需求讨论、功能定义等； 3.设计良好的代码结构，不断迭代优化，承担重点、难点的技术攻坚； 4.参与相关功能模块文档的撰写和维护； 5.验证和修正测试中发现的问题； 6.学习和研究新技术以满足产品的需求； 7.为团队提供技术指导及帮助，组织团队知识沉淀和技术分享。 任职要求 1.本科及以上学历，计算机相关专业优先； 2.5年以上相关工作经验，具备扎实的Objective-C和Swift编程基础，具有良好的设计能力和编程习惯； 3.拥有设计公用控件或者核心模块的经历，具备iOS SDK开发能力； 4.扎实的计算机专业基础（算法、数据结构、设计模式、编译原理等）； 5.精通iOS UI开发，能实现复杂的界面和动画视觉效果，处理好与数据的逻辑关系并保证稳定性； 6.精通内存管理，熟练掌握多线程的各种实现，熟悉各种加密算法，熟练掌握性能优化和错误调试的方法； 7.具有一定的软件技术文档编写能力，包括软件的调研需求、需求分析、概要设计、详细设计等文档的编写； 8.思维敏捷，逻辑清晰，学习能力强，有良好产品思维者优先； 9.掌握多门开发语言并拥有相关开发经验优先； 10.熟悉区块链，有区块链钱包、交易所、金融支付或者IM相关开发经验优先。</t>
  </si>
  <si>
    <t>网店美工</t>
  </si>
  <si>
    <t>威聚（上海）贸易有限公司</t>
  </si>
  <si>
    <t>深圳迅程信息科技有限公司</t>
  </si>
  <si>
    <t>五险一金 交通补贴 出国机会 绩效奖金</t>
  </si>
  <si>
    <t>深圳市为爱普信息技术有限公司</t>
  </si>
  <si>
    <t>岗位职责: 1、根据需求与设计文档独立完成 iOS移动端APP的开发，进行系统设计、开发、测试和维护、BUG修改和完善； 2、负责项目中技术难点和关键模块的设计和编码； 3、配合项目经理和技术负责人，设计和规划iOS开发平台的整体架构和技术规范，并在日常开发实践中贯彻执行； 4、协助项目经理进行程序的模块设计和分析。  职位要求： 1、计算机软件或相关专业，5年以上iOS平台软件开发工作经验； 2、参与过多个iOS客户端软件的架构设计、整体设计，熟悉iOS客户端系统开发的各个环节和关键技术点； 3、能独立做需求分析，具备一定的技术方案设计能力并落实方案； 4、精通Objective-C/Swift，精通IOS SDK及相关开发工具，具备熟练的系统设计经验，能够从整体上考虑设计问题； 5、熟悉掌握IOS各种常用UI组件、网络通讯、图形界面以及数据存储、数据解析，了解iOS内存管理机制，具备调优性能的能力； 6、熟悉掌握Xcode开发和调试技巧，熟悉多线程、Socket网络编程和TCP、UDP、HTTP、FTP等网络协议； 7、具有较强的学习能力和独立解决问题的能力，有一定的组织、协调和管理能力，有良好的敬业精神和团队合作精神。  此岗为公司新项目所需，请知悉！</t>
  </si>
  <si>
    <t>做五休二 带薪年假 五险一金 全勤奖 节日福利</t>
  </si>
  <si>
    <t xml:space="preserve">任职要求：  1. 3-5年以上 iOS 平台软件开发经验，具备良好的编码规范。  2. 熟练掌握 Swift 语言，拥有良好的 Objective-C 基础。  3. 扎实的 iOS 基础，熟练掌握 AutoLayout，内存管理，线程管理，数据存储等技术。熟悉 runtime 消息派发等原理。  4. 熟练掌握 UIKit 各控件的使用与自定义。  5. 对函数式编程有一定了解。  6. 具备强烈的责任感和进取心，良好的团队合作精神与协作沟通能力。  7. 有 RxSwift-Moya-PromiseKit 开发经验者优先。  8. 有应用优化（性能、内存、网络、电量等）经验者优先。  岗位职责：  1. 负责 iOS 客户端的维护，编写高质量的代码。  2. 根据产品需求，进行合理的功能设计、编码实现及自测。  3. 负责客户端重难点技术攻关，时下流行技术的应用实施。 </t>
  </si>
  <si>
    <t>高级客户端开发工程师</t>
  </si>
  <si>
    <t>五险一金 交通补贴 免费班车 餐饮补贴 通讯补贴 绩效奖金 弹性工作</t>
  </si>
  <si>
    <t>职责描述：
1. 负责 客户端（PC/移动端）跨平台方案的架构设计、开发及优化；
2. 负责跨平台客户端方案的调研、架构设计、技术选型（如flutter）；
3. 负责底层跨平台业务的SDK架构设计、开发工作；
4 参与团队技术建设，人员培养和梯队建设，提升团队技术能力。
任职要求：
1. 本科及以上学历，计算机相关专业优先，具备4年以上相关工作经验；
2. 熟练掌握 C/C++/Java/Objective-C/Swift其中一种，在 Windows/Mac/Linux/Windows/Mac/Linux/Android/iOS 等至少一个平台上有较丰富的开发经验；
3. 熟悉面向对象设计及设计模式，对多线程编程、网络编程、进程间通信、内存管理等有深入理解；
4. 有丰富的桌面客户端架构经验，可独立承担架构设计，并主导项目；
5. 在客户端、服务器、嵌入式、驱动开发、网络安全、视频直播等某个领域有较深入研究者优先。</t>
  </si>
  <si>
    <t>深圳旭宏医疗科技有限公司</t>
  </si>
  <si>
    <t>1.负责公司移动产品的研发,编写高质量的代码； 2.和产品经理配合,深度参与手机产品需求讨论,功能定义等； 3.设计良好的代码结构,不断迭代重构。 4. 独立承担开发任务，主导需求的开发、修改、调试、维护、外部配合及发布上线等工作.  任职要求： 1.本科以上学历，计算机及相关专业，3年以上的iOS应用开发经验，能独立开发iOS App； 2.有扎实的C/C++的编程功底、良好的编程习惯和面向对象编程经验；精通iOS的消息传递机制，delegate，block，通知，推送等； 3.熟练使用iOS应用开发框架，精通Objective-C、Swift、Xcode等相关开发语言及工具；能独立开发高性能的iOS应用； 4. 熟悉iPhone/iPad界面和交互开发，掌握使用Code 绘制UI架构及原理； 5. 有大型商业iOS软件开发经验优先，已在App Store发布过作品者优先； 6.热爱移动产品研发, 愿意在移动开发领域深入钻研, 并成为专家； 7.智能手机爱好者和使用者, 追求良好的用户体验； 8.对软件产品有强烈的责任心, 具备良好的沟通能力和优秀的团队协作能力； 9.能阅读英文文档； 10.有蓝牙相关开发经验优先； 11.有web前端/python开发经验优先； 12.有医疗开发相关经验优先；</t>
  </si>
  <si>
    <t>软件开发工程师（IOS）</t>
  </si>
  <si>
    <t>恒大集团（高科技集团）</t>
  </si>
  <si>
    <t>工作内容: 1、负责IOS客户端的设计、编码、测试工作； 2、负责APP性能优化及关键模块的技术攻关； 3、按照要求完成相关技术文档的编写； 4、协助项目组相关人员完成系统分析、架构及接口设计； 5、协助产品经理及UI完成界面及用户体验设计优化，实现产品用户体验的提升、机型适配等工作。 任职要求： 1、25-40岁，计算机、软件、电子、信息、自动化等相关专业统招本科及以上学历，3年及以上IOS客户端实际的项目开发经验； 2、熟练掌握Objective-C或swift，熟悉IOS应用开发框架，以及GUI设计和实现，熟悉HyBrid开发模式者优先； 3、熟悉IOS平台网络通信机制，对Socket通信、TCP/IP和HTTP/HTTPS协议有一定的理解和经验；熟悉IOS平台网络通信机制； 4、有能独立开发应用的能力，拥有积极的心态处理问题；熟悉软件工程，具有良好的编码规范； 5、工作责任心强、有良好的沟通能力及团队合作精神，具有研究能力与创新能力，善于钻研。</t>
  </si>
  <si>
    <t>工作内容： 1、完成程序开发和修改、代码质量任务； 2、明确和梳理开发需求、设计和评审技术方案； 3、编写和审核《技术方案》等各类技术文档； 4、跟踪和研究iOS领域的新技术，解决技术疑难问题； 5、承担其它与开发相关的各项任务。 任职要求： 1、27-32岁，计算机相关专业本科及以上学历，5年及以上iOS开发实践经验； 2、有丰富的UI设计经验，熟悉HTML5、网络编程、多线程、熟悉 TCP/UDP、HTTP 协议； 3、掌握Objective-C/Swift，熟悉iOS架构和原理，熟悉iPhone SDK； 4、熟悉Cocoa Touch框架，XCode、Interface Builder等开发工具。</t>
  </si>
  <si>
    <t>高级iOS开发工程师 - faceu (职位编号：16503)</t>
  </si>
  <si>
    <t>餐补 五险一金</t>
  </si>
  <si>
    <t>职位描述: 1、负责核心框架功能的设计、开发和性能优化； 2、持续重构与优化代码，我们写的不是一次性的业务，我们非常注重代码质量； 3、负责项目重点、难点的技术攻坚任务,沉淀相关平台和组件； 4、持续优化IOS客户端产品，提升产品质量，在竞品之间建立技术壁垒。 职位要求: 1、本科及以上学历，计算机相关专业； 2、至少3年以上IOS端原生开发经验； 3、精通Objective-C，熟练使用C/C++进行跨平台开发，熟悉Swift。对于iOS编程有系统化的知识体系，了解 iOS 内存管理机制、跨平台技术等； 4、熟悉iOS系统运行机制及内核，熟悉移动终端特性和解决方案； 5、优秀的编码习惯，对于设计模式等常见的编码技巧有很好的认知。对于网络编程有一定的经验， 对HTTP的协议栈能够有深入的认知； 6、良好的计算机基础，数据结构和算法是必备技能。如果操作系统相关的线程、内存、文件等能够有深入的了解，我们更加欢迎； 7、熟悉常用的设计模式,有大型终端软件架构能力优先; 8、有iOS逆向经验者优先； 9、数字信号、图像处理或计算机图形学相关经验背景优先 ； 10、在Github有作品并获得不错的口碑，stackoverflow等有不错的影响力者优先。</t>
  </si>
  <si>
    <t>iOS开发工程师 - 创新工具 (职位编号：33173)</t>
  </si>
  <si>
    <t>iOS开发工程师 - 创新工具 (职位编号：31700)</t>
  </si>
  <si>
    <t>六险一金 高薪期权 弹性工作 免费三餐 租房补贴 扁平管理 团队氛围好</t>
  </si>
  <si>
    <t>iOS开发工程师 - 创新工具 (职位编号：30685)</t>
  </si>
  <si>
    <t>高级/资深iOS开发工程师 - 国际化 (职位编号：29739)</t>
  </si>
  <si>
    <t>iOS开发工程师 - 创新工具 (职位编号：29047)</t>
  </si>
  <si>
    <t>Web前端中级开发工程师</t>
  </si>
  <si>
    <t>测试开发工程师 - Faceu (职位编号：28364)</t>
  </si>
  <si>
    <t>免费三餐 租房补贴 扁平管理 过亿用户 职业大牛 团队氛围好</t>
  </si>
  <si>
    <t>岗位描述： 1. 负责web前端页面开发及前端交互。 2. 参与产品前端架构开发、前端页面性能优化。 3. 熟悉模块化开发和WEB主流框架。 4. 按照产品需求完成既定功能组件的开发和测试。 5. 持续优化交互细节，提升用户体验，编写相关技术文档。 6. 解决不同浏览器及不同版本的兼容性问题。 任职要求： 1、精通JS+HTML5+CSS3+BootStrap，能够高质量，高标准，快捷搭建页面，实现动态效果； 2、熟练掌握nodejs、npm、webpack、gulp、bower、sass； 3、精通vueJS2.X，有实际项目开发经验。同时掌握angular2.0及以上版本和React框架更佳； 4、了解以上技术的运行机制，熟悉Webpack 等开源库和工具，熟悉前端MVC架构； 5、精通组件的封装，底层框架的搭建和公共方法的编写； 6、熟悉一门后台语言，了解HTTP协议，交互原理； 7、能够合理利用设计模式和模块化的组织对代码进行优化，有较强的学习能力； 8、熟练使用Git工具； 9、有extjs框架开发经验者优先。</t>
  </si>
  <si>
    <t>iOS开发工程师 - 创新工具 (职位编号：26608)</t>
  </si>
  <si>
    <t>高级测试开发工程师 - 创新工具 (职位编号：25418)</t>
  </si>
  <si>
    <t>六险一金 高薪期权 弹性工作 免费三餐 带薪休假 休闲下午茶</t>
  </si>
  <si>
    <t>初、中、高级HTML5工程师</t>
  </si>
  <si>
    <t>岗位职责： 1）根据公司产品发展方向，负责/参与新产品开发； 2）负责产品的页面制作及维护，根据设计图完成页面HTML5编码； 3）根据产品需求，分析并给出最优的页面前端结构解决方案； 4）根据产品设计，开发桌面、平板和手机平台的前端应用； 5）协助后台程序员完成功能镶嵌和调试； 6）协同其它技术部门，做前端开发技术支持；积极参与新技术调研及成果转化； 7）精通HTML,CSS, vue, echarts, angularjs, react等前端框架； 熟悉微信内H5开发。  任职要求： 1） 精通HTML,CSS, vue, echarts, angularjs, react，熟练手写标准CSS样式表，能快速地把效果图转化为HTML，对移动端网页标准和标签语义化有深入理解； 2）利用HTML5、CSS3等相关技术开发桌面、平板和手机等多平台上的WEB/WAP前端应用; 3）有运用BOOTSTRAP/JQUERY MOBILE/SENCHA TOUCH/MUI框架等技术经验优先； 4）有APP,微信等HTML5的开发经验优先； 5）有小程序开发经验者优先； 6）具备良好的服务意识、责任心、较强的学习能力、优秀的团队沟通与协作能力、能承受一定的工作压力。</t>
  </si>
  <si>
    <t>北京威米信科技有限公司</t>
  </si>
  <si>
    <t>工作职责： 1. 负责 DJI iOS 相关客户端软件的开发、优化、设计； 2. 负责与产品经理和测试人员就项目要求、进度和问题进行沟通。  任职要求： 1. 本科及以上学历，具有一定的 iOS 项目开发经验，工作年限不限； 2. 具备扎实的 Objective-C 编程基础，熟悉iOS的工作机制； 3. 熟悉iOS应用开发，如熟悉系统控件、动画、多线程、网络协议、数据库、XML/JSON解析等； 4. 代码风格良好，能设计出高效合理，易读易拓展的程序结构； 5. 加分项：具备Swift/C/C++ 相关经验，或者在GPUImage、视频图像处理、编解码方面有相关经验。</t>
  </si>
  <si>
    <t>1、根据公司产品发展方向，负责参与新产品开发； 2、根据产品需求，分析并给出最优的页面前端结构解决方案； 3、根据产品设计，开发手机平台的前端应用； 4、负责前端产品的页面制作及维护，根据设计完成页面html5编码； 5、协助后台程序员完成功能镶嵌和调试； 6、协同其他人员做前端开发技术支持。 任职要求： 1、精通HTML、CSS、js，熟练手写标准CSS样式表，能快速的将效果图转化为HTML，对移动端网页标准和标签语义化有深入理解； 2、利用HTML5、CSS3等相关技术开发手机、平板、电脑等多平台上的WEB/WAP前端应用； 3、熟悉并能够运用bootstrap、jQuery、vue、react等框架； 4、有成熟的html5网站开发产品； 5、精通photoshop、有较强的美术功底，对网站色彩、构图等有独特见解者优先； 6、工作勤奋、有责任，具有良好的共同能力、团队精神。 7、具有良好的服务意识、责任心、较强的学习能力、优秀的团队沟通与协作能力、能够承受一定的工作压力。</t>
  </si>
  <si>
    <t>职责描述：
1. 独立完成iOS客户端程序的开发、修复bug以及调优；
2. 负责手机客户端软件架构设计及功能设计；
3. 负责移动平台新技术研究、功能扩展以及现有开发方法的改进；
4. 负责项目重点、难点的技术攻坚；
5. 负责与产品经理和测试人员就项目要求、进度和问题进行沟通；
6. 负责公司内部iOS开发技术培训与新人培养。
任职要求：
1. 本科及以上学历，计算机相关专业；
2. 具备3年以上iOS线上APP开发经验，具备扎实的Objective-C/Swift/C/C++ 编程基础，熟悉iOS的内存管理和性能优化；
3. 具备良好的开发基础，熟悉设计模式，数据结构和算法，在项目或产品中有很好的设计实践；
4. 熟悉主流的开源组件以及框架，能处理常见大型项目的问题，有与硬件设备配合使用的APP的开发经验者优先。
5. 有强烈的责任心和团队精神，善于沟通和合作，对于文档、编码规范等有个人追求。</t>
  </si>
  <si>
    <t>职责描述：
1. 负责 客户端（PC/移动端）的跨平台开发及优化；
2. 参与跨平台客户端方案的调研、架构设计、技术选型（如flutter）
3. 负责内部研发工具的开发及优化；
4. 负责底层跨平台业务的SDK开发工作。
任职要求：
1. 本科及以上学历，计算机相关专业优先，具备2年以上相关工作经验；
2. 熟练掌握 C/C++/Java/Objective-C/Swift其中一种，在 Windows/Mac/Linux/Android/iOS 等至少一个平台上有较丰富的开发经验；
3. 熟悉面向对象设计及设计模式，对多线程编程、网络编程、进程间通信、内存管理等有一定理解；
4. 有丰富的桌面客户端经验，可独立承担架构设计，并主导项目者优先；
5. 在客户端、服务器、嵌入式、驱动开发、网络安全、视频直播等某个领域有较深入研究者优先。</t>
  </si>
  <si>
    <t>五险一金 员工旅游 年终奖金 弹性工作 餐饮补贴 定期体检</t>
  </si>
  <si>
    <t>岗位职责：
1、负责iOS端产品框架的研究，设计和实现、关键技术验证和选型等工作；
2、参于业务需求设计讨论，根据需求说明、交互文档与视觉完成。
3、独立完成iOS端产品模块开发。
4、负责iOS端产品性能优化。
5、负责iOS苹果商店上架技术方案的开发。
任职要求：
1、具备3年以上iOS开发经验；
2、具有扎实的Objective-C语言基础，熟练掌握Swift；
3、熟悉常见的数据结构以及设计模式；
4、深入理解UIKit、Core Animation以及Core Graphics等系统框架；
5、深入理解Objective-C Runtime运行机制和内存管理机制；
6、有一定性能调优经验，熟练使用Instruments等性能调优工具；
7、熟悉网络通信机制及常用数据传输协议，具有一定移动网络优化经验；
8、具备良好的学习能力，对新技术有敏锐的嗅觉；
9、具备独立分析并解决问题的能力，能独立承担工作任务；
10、有金融类APP开发经验者优先;</t>
  </si>
  <si>
    <t>周末双休 五险 工作餐 节日福利 专业培训 工龄工资</t>
  </si>
  <si>
    <t>岗位职责： 1.负责项目的web前端开发工作; 2.负责小程序开发； 3.配合后台工程师完成数据接口的对接; 4.设计和规划前端架构和技术规范，并在日常开发中执行; 5.优化性能.  任职要求： 1.1-2年前端开发经验，精通vuejs，jquery，bootstrap常用框架； 2.熟悉小程序开发； 3.精通div+css和w3c标准，理解各主流浏览器之间的兼容性； 4.熟悉js、css/html5在各种手机分辨率的兼容和性能优化； 5.熟悉json，能与后台开发人员配合一起编写ajax交互程序； 6.工作积极主动，并且认真细致有条理.</t>
  </si>
  <si>
    <t>IOS APP开发 (日语)</t>
  </si>
  <si>
    <t>上海未苗信息科技有限公司</t>
  </si>
  <si>
    <t>【职位描述】 * 利用Swift语言，IOS APP的开发・运用业务。 * 新功能的设计，开发，测试。 * 故障和缺陷修正 * 向APP Store申请、lease作业 * 对现有项目熟悉，code review，bug修正，从既存Vendor中交接业务，在此基础上进行追加开发和不具合修正。 * 本次项目Release后，进行系统维护和迭代开发 【任职要求】 必要条件 * 三年以上使用Swift开发IOS /Android Native APP的经验 * 有从0到Release的开发IOS/Android Native APP的经验 * 有一定程度上写UnitTest、UITest的经验 * 有PR的Review经验 * 有IOS /Android APP设计相关的充分的知识 * 有利用MVVM Architecture 的APP实装经验 * 有利用AutoLayout的UI实装经验 * 有对应大范围IOS的Version的APP实装经验 * 有Library的导入商讨・利用经验 * 有CI Service的设定经验 * 有使用日语进行交流的能力 希望要件 * 有遵循git-flow的开发经验 * 有使用英语进行交流的能力（主要Chat和口头等，有必要进行API式样的磨合） * 有应对国际化的APP开发经验 * 有使用RxSwift的开发经验</t>
  </si>
  <si>
    <t>iOS开发主管（外派宝马）</t>
  </si>
  <si>
    <t>Position Overview: As an iOS Software Engineer, in US-CN Technology Team, you will work as part of a team to deliver the Mobile applications and solutions. You must be able to deliver high quality code on time and with detailed comments and unit testing where appropriate. You are comfortable with configuration control tools, object orientation and design patterns. You will be responsible for taking the ownership of specific features from global team. This is a technical position that requires experience working with and developing against complex, large-scale mobile applications. Documentation, communication, and pride in work are all skills critical to success in this role. We provide growth and opportunity and give employees flexibility in how they get the job done.  Key Responsibilities: ・ Analyzing user stories and participating in sprint grooming, planning, scrums and retrospectives with Agile mode. ・ Leading iOS team in the phrase of requirement analysis, design and code review. ・ Integrating mobile application code with back-end and vehicle platform. ・ Understanding of continuous integration / continuous delivery concepts and the ability to troubleshoot related issues ・ Learning new technologies when required ・ Providing design document with teams.  Required Qualifications: ・ 5+ years of iOS mobile application development experience with a minimum of 1+ years Swift mobile application development experience ・ Strong technical, problem-solving, analytical, communication skills ・ Experience writing technical documentation ・ Solid understanding of MVVM ・ Solid understanding of APNs ・ Solid understanding of Hybrid solutions ・ Understanding of FRP ・ Understanding of RxSwift ・ Strong English in written and verbal.  Desired Qualifications: ・ Experience and knowledge of EAP is a plus. ・ Understanding of agile software development is a plus. ・ Understanding of CI/CD is a plus. ・ Proactiveness, good communication and fast learning. ・ Any of angular JS 2, CSS, Jquery, JavaScript, AJAX, HTML 5 is a plus.</t>
  </si>
  <si>
    <t>资深IOS开发(000694)(002255) (职位编号：002255)</t>
  </si>
  <si>
    <t>上海基分文化传播有限公司</t>
  </si>
  <si>
    <t>五险一金 弹性工作 餐饮补贴 定期体检 免费班车 绩效奖金 补充医疗保险</t>
  </si>
  <si>
    <t>工作职责:
1、iOS客户端功能模块的技术方案规划和设计
2、iOS客户端核心代码的编写
3、解决项目过程中的各种故障和问题
4、配合产品经理，深度参与产品需求讨论，功能定义等
5、配合市场、运营等其他部门，提供相关技术支持 1、3年以上iOS开发经验，有大型互联网客户端APP开发经验
2、 精通OC或者swift语言特性，深入理解面向对象的设计思想，常用设计模式
3、精通iOS开发，了解iOS框架，了解各种优化技术，以及常见的系统问题
4、对iOS系统应用管理、进程管理、内存管理机制有深入理解
5、精通iOS UI布局开发，动画开发，以及多线程开发
6、精通网络异步应用开发模式
7、有良好的编码风格，追求代码执行效率，了解各种数据结构和算法</t>
  </si>
  <si>
    <t>Mobile Core（驻场宝马）</t>
  </si>
  <si>
    <t>Position Overview: As an iOS Software Engineer, in US-CN Technology Team, you will work as part of a team to deliver the Mobile applications and solutions. You must be able to deliver high quality code on time and with detailed comments and unit testing where appropriate. You are comfortable with configuration control tools, object orientation and design patterns. You will be responsible for taking the ownership of specific features from global team. This is a technical position that requires experience working with and developing against complex, large-scale mobile applications. Documentation, communication, and pride in work are all skills critical to success in this role. Key Responsibilities: ・ Analyzing user stories and participating in sprint grooming, planning, scrums and retrospectives with Agile mode. ・ Design and build iOS and Android mobile applications ・ Integrating mobile application code with back-end services ・ Performing peer code reviews for immediate and related teams ・ Understanding of continuous integration / continuous delivery concepts and the ability to troubleshoot related issues ・ Learning new technologies when required ・ Providing design document with teams.  Required Qualifications: ・ 5+ years of iOS or Android mobile application development. ・ Very good experience with Swift/Objective-C and iOS SDK or core Java. ・ Strong technical, problem-solving, analytical, communication skills ・ Strong knowledge in RESTful web services ・ Experience writing technical documentation ・ Solid understanding of MVVM ・ Solid Understanding of FRP ・ Solid Understanding of Remote Push Notification ・ Strong English in written and verbal ・ Experience in Gradle/Carthage/Cocoapods  Desired Qualifications: ・ Knowledge in Hybrid solutions is a plus. ・ Knowledge of CI/CD with Jenkins is a plus. ・ Understanding of agile software development is a plus. ・ Proactiveness, good communication and fast learning.  ・ Understanding both of iOS and Android platform is a plus.</t>
  </si>
  <si>
    <t>Senior iOS_lead</t>
  </si>
  <si>
    <t>北京天骐卓越企业管理咨询有限公司</t>
  </si>
  <si>
    <t>Position Overview: As an iOS Software Engineer, in US-CN Technology Team, you will work as part of a team to deliver the Mobile applications and solutions. You must be able to deliver high quality code on time and with detailed comments and unit testing where appropriate. You are comfortable with configuration control tools, object orientation and design patterns. You will be responsible for taking the ownership of specific features from global team. This is a technical position that requires experience working with and developing against complex, large-scale mobile applications. Documentation, communication, and pride in work are all skills critical to success in this role. We provide growth and opportunity and give employees flexibility in how they get the job done.  Key Responsibilities: ・         Analyzing user stories and participating in sprint grooming, planning, scrums and retrospectives with Agile mode. ・         Leading iOS team in the phrase of requirement analysis, design and code review. ・         Integrating mobile application code with back-end and vehicle platform. ・         Understanding of continuous integration / continuous delivery concepts and the ability to troubleshoot related issues ・         Learning new technologies when required ・         Providing design document with teams.  Required Qualifications: ・         5+ years of iOS mobile application development experience with a minimum of 1+ years Swift mobile application development experience ・         Strong technical, problem-solving, analytical, communication skills ・         Experience writing technical documentation ・         Solid understanding of MVVM ・         Solid understanding of APNs ・         Solid understanding of Hybrid solutions ・         Understanding of FRP ・         Understanding of RxSwift ・         Strong English in written and verbal.  Desired Qualifications: ・         Experience and knowledge of EAP is a plus. ・         Understanding of agile software development is a plus. ・         Understanding of CI/CD is a plus. ・         Proactiveness, good communication and fast learning.  ・         Any of angular JS 2, CSS, Jquery, JavaScript, AJAX, HTML 5 is a plus.</t>
  </si>
  <si>
    <t>北京-丰台区  </t>
  </si>
  <si>
    <t>iOS高级开发工程师(嘉定汽车城）</t>
  </si>
  <si>
    <t>五险一金 员工旅游 交通补贴 餐饮补贴 通讯补贴 专业培训 绩效奖金 年终奖金 周末双休</t>
  </si>
  <si>
    <t>「站在科技与人文的十字路口」、「车联网」、「互联网思维」、「智能汽车」等等，这些耳熟能详的词语想必已经耳边出茧。 你是否羡慕过扎克伯格构建的《社交网络》世界？又是否推崇乔布斯的「stay hungry, stay foolish」？还是艳羡谷歌实验室的 Google Glass 和无人驾驶汽车？ 那么，你又是否想过，自己也有可能打造出一款改变世界的产品？ 别犹豫了，加入飞驰镁物吧，让我们一起来颠覆老旧传统的汽车，创造属于互联网的未来汽车吧！  我们需要你做这些事： 1、负责iOS客户端代码的设计、开发和维护，并保证可扩展性； 2、根据项目需求和计划，按时完成设计、编程、调试和测试工作； 3、优化产品性能，解决App运行中出现的故障和问题； 4、承担关键攻关任务的同时不断学习iOS新产品开发技术，研究和探索创新的开发思路和最新的客户端技术。  我们希望你有这些能力： 1、计算机或相关专业本科及以上学历，两年以上iOS客户端实际开发经验； 2、能独立完成iOS软件的设计和开发工作，有多个完整的iOS项目经验，至少参加过一个完整的手机应用项目的技术框架搭建与研发； 3、具有扎实的Swift语言基础； 4、熟练掌握iOS开发、测试、调优工具，能熟练使用调试、性能分析工具来调试和优化代码； 5、拥有优秀的逻辑思维能力和独立工作能力，有良好的团队合作精神，工作认真负责，沟通协作意识良好，能够承担工作压力； 6、有良好的程序架构设计以及编程习惯，热爱技术工作，拥有极客精神，有持续的学习兴趣。  工作地点：上海市嘉定区上海汽车城于田大厦  公司介绍 飞驰镁物（北京）信息服务有限公司成立于2015年4月，是一家专注于提供汽车联网数字化产品和服务的高科技企业，公司总部位于充满艺术与创新气息的北京竞园艺术园区。在上海、成都、南昌等地设有分支机构。从成立之初，飞驰镁物就开创性地提出了&amp;ldquo;智能汽车即服务&amp;rdquo; （SMART X Vehicle as a Service）的理念和愿景，坚持汽车联网数字化和移动出行服务提供商（Digital &amp; Mobility Service Provider）的战略定位，帮助客户提高汽车产品和移动出行服务的智能化、数字化、便捷化，为用户打造更加完美的移动出行服务体验。飞驰镁物是业内为数不多的能够聚焦汽车前装市场提供完整的端到端汽车联网数字化产品和解决方案的创新科技公司。业务版块围绕汽车数字化和出行服务，涵盖汽车云平台及软件服务、车载智能网联终端、数字化运营、移动出行服务四大专业领域。拥有自主知识产权的核心产品包括汽车网联终端ConnectedEngine、汽车云平台CLOUDMove、物联网接入平台ActiveLink和汽车在线升级平台ActiveOTA等。在短短两年多时间里，飞驰镁物已经成为下一代车联网的引领者，是业内拥有豪华汽车品牌车企客户数量最多的汽车科技公司。截至到目前，飞驰镁物已经与包括多家跨国豪华车企在内的20多个品牌共计166个车型达成合作，为他们提供一流的汽车数字化和共享出行解决方案。</t>
  </si>
  <si>
    <t>iOS架构师（嘉定汽车城）</t>
  </si>
  <si>
    <t>「站在科技与人文的十字路口」、「车联网」、「互联网思维」、「智能汽车」等等，这些耳熟能详的词语想必已经耳边出茧。 你是否羡慕过扎克伯格构建的《社交网络》世界？又是否推崇乔布斯的「stay hungry, stay foolish」？还是艳羡谷歌实验室的 Google Glass 和无人驾驶汽车？ 那么，你又是否想过，自己也有可能打造出一款改变世界的产品？ 别犹豫了，加入飞驰镁物吧，让我们一起来颠覆老旧传统的汽车，创造属于互联网的未来汽车吧！  我们需要你做这些事： 1、负责iOS客户端代码的设计、开发和维护，并保证可扩展性； 2、根据项目需求和计划，按时完成设计、编程、调试和测试工作； 3、优化产品性能，解决App运行中出现的故障和问题； 4、承担关键攻关任务的同时不断学习iOS新产品开发技术，研究和探索创新的开发思路和最新的客户端技术。  我们希望你有这些能力： 1、计算机或相关专业本科及以上学历，两年以上iOS客户端实际开发经验； 2、能独立完成iOS软件的设计和开发工作，有多个完整的iOS项目经验，至少参加过一个完整的手机应用项目的技术框架搭建与研发； 3、具有扎实的Objective-C/Swift语言基础，熟悉掌握Java/C++者优先； 4、熟练掌握iOS开发、测试、调优工具，能熟练使用调试、性能分析工具来调试和优化代码； 5、拥有优秀的逻辑思维能力和独立工作能力，有良好的团队合作精神，工作认真负责，沟通协作意识良好，能够承担工作压力； 6、有良好的程序架构设计以及编程习惯，热爱技术工作，拥有极客精神，有持续的学习兴趣。  工作地点：上海市嘉定区上海汽车城于田大厦  公司介绍 飞驰镁物是一家致力于围绕「智能汽车联网服务和共享服务」来提供产品、服务等解决方案的公司，我们的使命是创造未来汽车，实现汽车与互联网的跨界融合！  我们的创始团队成员来自于全球顶尖的IT公司、咨询公司、电信运营商、互联网公司和汽车制造商，团队成员都是极客范和技术控，并曾深度参与或主导过多个车联网项目，累计共参与了21家国内外车厂在中国的落地项目。他们的特长领域和专业能力能够覆盖车联网产业价值链的所有相关领域，同时在各个领域都有卓越的成功案例和经验，是当前国内经验最丰富的顶尖车联网团队。</t>
  </si>
  <si>
    <t>iOS开发工程师 - 视频会议 (职位编号：33195)</t>
  </si>
  <si>
    <t>北京-昌平区  </t>
  </si>
  <si>
    <t>弹性工作 租房补贴 带薪休假</t>
  </si>
  <si>
    <t>资深IOS开发(000694) (职位编号：001379)</t>
  </si>
  <si>
    <t>设计师</t>
  </si>
  <si>
    <t>惠州雷士光电科技有限公司</t>
  </si>
  <si>
    <t>五险一金 免费班车 餐饮补贴 周末双休 专业培训 绩效奖金 年终奖金 员工旅游</t>
  </si>
  <si>
    <t>弹性工作 五险一金 出国机会 绩效奖金 员工旅游</t>
  </si>
  <si>
    <t>一、主要工作内容： 二、岗位要求：</t>
  </si>
  <si>
    <t>SEO专员 上市公司 五险一金</t>
  </si>
  <si>
    <t>北京国联视讯信息技术股份有限公司</t>
  </si>
  <si>
    <t>移动端架构师</t>
  </si>
  <si>
    <t>职位职责： 1、负责公司网站关键词排名优化； 2、负责提升网站的流量； 3、通过对网站的分析，能够提出针对性的关键词排名提升方案； 4、有较强的数据分析能力，能定期对相关数据进行有效分析和总结； 5、负责百度推广账户维护管理。  任职要求： 1、大专及以上学历，年满21周岁； 2、有一年以上SEO管理工作经验 3、了解搜索引擎的排名机制、索引机制及其相关指标； 4、掌握关键词研究和搜索行为分析方法和工具； 5、熟悉HTML、CSS等程序编码。</t>
  </si>
  <si>
    <t>11210I-云前端工程师BJ (职位编号：11210I)</t>
  </si>
  <si>
    <t>网络产品专员</t>
  </si>
  <si>
    <t>华佳成翼（北京）科技发展有限公司</t>
  </si>
  <si>
    <t>五险一金 带薪年假 节日福利 定期体检 绩效奖金 高温补贴</t>
  </si>
  <si>
    <t>五险一金 员工旅游 定期体检 绩效奖金 交通补贴 餐饮补贴</t>
  </si>
  <si>
    <t>任职要求： 1、市场营销等相关专业本科及以上学历。 2、1年以上手机端APP产品经理经验或电子商务相关产品的规划相关经验。 3、性格开朗、逻辑强，能够理性分析；情商高，能够感性认知；口才好，能够通情达理。 4、善于沟通擅长跨团队沟通和协调，执行能力强，抗压能力强，具有较强的自我调节和自我激励能力，具有较强的的计划、执行、分析、协调与预测能力，具有良好的领导力和及沟通能力。 5、具有一定的产品文档能力，能够产出标准的BRD、PRD文档。 6、有医疗平台、互联网广告行业相关工作者优先。 7、有以下工作、学习经历者优先： a.熟悉java面向对象编程基础 b.会使用maven进行项目依赖管理 c.能熟练使用springboot技术独立完成一个项目 d.能基于html5、css3技术 e.熟悉angularjs前端框架，熟悉使用npm，yarn，gulp，bower等前端工具 f.能熟练使用linux操作系统，并在上面部署应用 g.熟悉docker，并能使用docker进行应用部署。 h.熟悉Jenkins 等持续集成工具 i.会使用mysql数据库，使用redis缓存 j.了解小程序开发，熟悉微信相关开发接口及文档。 k.微信支付相关开发经验  欢迎优秀应届毕业生投递简历。 对综合素质优秀的在校生，提供网络平台实习岗位。  岗位职责： 1、产品上线后的流量、转化率和用户反馈，持续改进。 2、对数据敏感，有独立完整的数据分析经验，能快速发掘业务和数据的联系。 3、负责规划、制定并执行产品战略、长期发展计划、推进产品流程、制定项目实施方案，合理安排实施人员，确保项目目标实现。 4、规划完整的商品结构，市场调查、产品分析、深入了解竞争对手的行业动态，了解目标消费群体对产品、价格需求及关键城市、渠道、竞争对手和市场趋势。 5、负责对产品不良的分析与改善对策的提出与实施。 6、及时有效的与客户沟通，了解项目的整体需求，与客户保持持续的联系，及时跟进项目实施进度。 7、深度挖掘用户需求，根据公司产品战略独立完成产品规划、设计方案、编写方案设计报告方案、实施方案报告。 8、不定期收集市场销售信息，新技术产品开发信息，分析及跟踪竞争对手，定期进行产品分析，吸取行业发展优点。 9、基于商家、用户平台的维度诉求进行综合产品设计、完善，构建平台生态。 10、完成上级交代的其它任务。</t>
  </si>
  <si>
    <t>北京恩穗企业咨询有限责任公司</t>
  </si>
  <si>
    <t>五险一金 补充医疗保险 补充公积金 定期体检 年终奖金 绩效奖金 通讯补贴</t>
  </si>
  <si>
    <t>职位描述：  1、负责公司协作平台的iOS端研发，包括但不限于沟通共享协作类工具；  2、负责高质量的设计和编码；  3、和产品经理配合，深度参与手机产品需求讨论，功能定义等；  4、承担重点、难点的技术攻坚。    职位要求：  1、良好的设计和编码品味，热爱写代码能产出高质量的设计和代码；  2、对稳定性和性能有超乎寻常的关注；  3、熟练掌握swift语言，熟练掌握Xcode等相关开发工具，熟悉iOS SDK，熟悉SQLite等数据库；  4、熟悉iPhone应用开发，熟悉iPhone平台应用软件的测试，有实际iPhone App开发经验；  5、有良好的产品意识，积极乐观，认真负责，乐于协作。</t>
  </si>
  <si>
    <t>iOS开发高级工程师 - 懂车帝 (职位编号：24719)</t>
  </si>
  <si>
    <t>网络推广SEO专员</t>
  </si>
  <si>
    <t>北京冠领律师事务所</t>
  </si>
  <si>
    <t>iOS开发工程师 (职位编号：16911)</t>
  </si>
  <si>
    <t>职位描述: 1、负责公司移动产品的研发，编写高质量的代码； 2、和产品经理配合，深度参与手机产品需求讨论，功能定义等； 3、设计良好的代码结构，不断迭代重构 ； 4、导并带领初级工程师共同完成研发任务。 职位要求: 1、有强烈的求知欲和进取心； 2、具有扎实的编程工底，良好的设计能力和编程习惯； 3、至少精通一门编程语言 ； 4、1年以上互联网公司/创业公司从业经验为佳； 5、熟练掌握Objective-C，熟悉Swift的优先 ； 6、三年以上iOS开发经验，能独立开发iPhoneApp者先。</t>
  </si>
  <si>
    <t>北京-西城区  </t>
  </si>
  <si>
    <t>一、岗位职责：&lt;®xml:namespace prefix = "o" ns = "urn:schemas-microsoft-com:office:office" /&gt; 1、 掌握以百度为首的搜索引擎的基本排名规律；精通搜索引擎的优化；进行站内优化、站外优化以及内外部链接优化；并熟悉各种SEO推广手段； 2、在论坛、分类信息、专业门户、博客、播客、微博、视频网站等第三方网站进行推广，增加网站的流量和知名度； 3、 负责公司网站sitmap架构、对页面内容的搜索引擎友好度分析做关键字布局整理； 4、分析、建议网站及各频道的关键词解决方案并实施达到效果、监控我们公司相关一切新闻报道相关法律新闻； 5、监控关键词排名变化，监控和研究其他竞争对手网站相关做法，并制定相关策略和方案优化公司网站，并维持网站关键词排名； 6、对html、div+css、php语言有一定的了解；熟悉网站建设的相应技术（对于Web服务器、Apache、域名、IIS等服务器不陌生，并了解它们的工作原理，熟悉HTML、CSS、动态编程语言中的一种页面语言，精通HTML者为佳。 7、进行公司网站和网站分析、对比关键字布局和优化；协助领导完成优化工作任务安排。  二、任职要求： 1.三年以上SEO工作经验，两年以上相关法律行业SEO工作经验； 2.具备良好的沟通能力、数据管理及分析能力、强烈的责任心，抗压能力，能够接受加班，能独立思考，具有团队合作精神。  三、待遇： 薪资：面议 其他福利待遇：享有五险一金、加班补助、国家法定节假日补助。  四、联系方式： 1、联系电话：010--51077388 2、邮箱：3447283930@qq.com 请将个人简历（含照片）发送至3447283930@qq.com</t>
  </si>
  <si>
    <t>高级iOS开发工程师 (职位编号：23873)</t>
  </si>
  <si>
    <t>高级iOS研发专家 (职位编号：16068)</t>
  </si>
  <si>
    <t>职位描述: 1、负责公司产品的研发,编写高质量的代码； 2、和产品经理配合,深度参与手机产品需求讨论,功能定义等； 3、设计良好的代码结构,不断迭代重构 ； 4、导并带领初级工程师共同完成研发任务。 职位要求: 1、有强烈的求知欲和进取心； 2、具有扎实的编程工底,良好的设计能力和编程习惯； 3、至少精通一门编程语言 ； 4、1年以上互联网公司/创业公司从业经验为佳； 5、熟练掌握Objective-C,熟悉Swift的优先 ； 6、两年以上iOS开发经验,能独立开发iPhoneApp者先。</t>
  </si>
  <si>
    <t>iOS开发高级工程师 (职位编号：15082)</t>
  </si>
  <si>
    <t>高级iOS研发工程师 (职位编号：16069)</t>
  </si>
  <si>
    <t>职位描述: 1、负责公司财经业务产品的研发,编写高质量的代码； 2、和产品经理配合,深度参与手机产品需求讨论,功能定义等； 3、设计良好的代码结构,不断迭代重构 ； 4、指导并带领初级工程师共同完成研发任务。 职位要求: 1、有强烈的求知欲和进取心； 2、具有扎实的编程工底,良好的设计能力和编程习惯； 3、至少精通一门编程语言 ； 4、1年以上互联网公司/创业公司从业经验为佳； 5、熟练掌握Objective-C,熟悉Swift的优先 ； 6、两年以上iOS开发经验,能独立开发iPhoneApp者先。</t>
  </si>
  <si>
    <t>OA工程师</t>
  </si>
  <si>
    <t>五险一金 交通补贴 餐饮补贴 通讯补贴 年终奖金 绩效奖金 专业培训 免费班车</t>
  </si>
  <si>
    <t>岗位职责： 1、熟悉产品流程并编写流程设计文档； 2、编写OA系统的开发设计文档； 3、通过天纵智能开发平台制作相应的表单及流程设计； 4、熟练使用SQLServer2008，制作表、视图、存储过程等项目，辅助OA系统的实现，编写使用说明及录制操作视频。 任职要求： 1、计算机及电子相关专业本科或以上学历； 2、有较强的沟通，组织能力，有较强的文件管理能力； 3、熟悉各种流程图，熟练使用办公软件及项目管理软件； 4、熟练的掌握SQLServer2008的操作及应用，熟悉HTML、CSS、JS等。</t>
  </si>
  <si>
    <t>IOS高级开发工程师-PO-北京-00042</t>
  </si>
  <si>
    <t>岗位职责： 1.主导项目产品线 iOS端研发工作 2.参与相关软件质量管理活动，确保设计、实现、测试工作按时保质完成； 3.新技术的调研工作 任职资格： 1.985/211本科及以上学历，计算机或相关专业毕业； 2.5年以上的iOS开发经验，1年以上iOS团队管理经验，有较强的阅读代码的能力； 3.精通Objective-C.熟悉Swift, C, C++ 4.精通iOS SDK中的UI.网络.XML/JSON解析等开发技术； 5.有多个完整的IOS项目经验，至少参加过一个完整的社交或娱乐类应用的技术框架搭建.关键技术选型工作； 6.熟悉各种主流手机特性，精通不同iOS系统版本.屏幕的适配； 7.具有较强的抗压能力，较强的学习能力</t>
  </si>
  <si>
    <t>iOS开发高级工程师 - 懂车帝 (职位编号：29499)</t>
  </si>
  <si>
    <t>休闲下午茶 弹性工作 免费三餐 晋升空间 租房补贴</t>
  </si>
  <si>
    <t>iOS开发高级工程师 (职位编号：18500)</t>
  </si>
  <si>
    <t>资深iOS开发工程师</t>
  </si>
  <si>
    <t>职位描述： 岗位描述: 1.负责iOS客户端的业务开发工作； 2.参与优化客户端的模块结构、代码质量、性能优化等； 3.关注及调研iOS/大前端方向的前沿技术。  基本要求: 1.精通Objective-C，熟悉或者了解swift；熟悉iOS框架及各种特性，熟练使用iOS的各种UI组件并了解其内部原理，了解基本的交互知识； 2.熟悉iOS SDK中的UI、网络、数据库、XML/JSON解析等开发技巧； 3.良好的产品意识，拥抱新技术，有很强的学习能力。  优先考虑： 1.在GITHUB上有开源项目或者对开源社区项目有贡献； 2.无障碍阅读英文文档。</t>
  </si>
  <si>
    <t>前端技术专家</t>
  </si>
  <si>
    <t>周末双休 弹性工作 五险一金 带薪年假 专业培训 节日福利 餐饮补贴</t>
  </si>
  <si>
    <t>我们希望您是：
靠谱的技术专家：有扎实的基础，有丰富的IOS、ANDROID、前端开发经验以及钻研新技术的热情；
有创业者基因：你渴望一个能够共同成长的团队，而不是找一份养家糊口工作，有开发高品质产品、编写高质量代码的自我要求。
我们会让您做：
1、架构设计及代码实现，制定技术选型方案、技术架构风险识别、技术实现工作量评估；
2、前瞻性思考，提前发现并及时解决重大技术隐患和风险；
3、解决关键的架构、技术问题，优化整体系统性能；
4、支持打造公司核心技术力量，提升团队技术天花板；
您必须要自带的技能：
1、本科或以上学历，理工科类专业（211,985优先）；
2、8年以上开发经验，华为、广州大厂验证过的技术牛人优先，有千万级用户项目经验优先；
3、精通Java、C、C++、Javascript、Groovy、Kotlin、HTML、Swift、Objective-C、nodejs等语言；
4、熟悉MySQL、SQL Server、Oracle等关系数据库，精通SQL语句与数据库性能调优。
5、熟悉网络安全；
6、熟悉网络原理；
7、熟悉Linux平台；
8、拥有良好的代码风格及项目质量管理能力，较强的沟通协调能力和责任心，主动性强，具备良好的团队合作意识，能承受一定工作压力。</t>
  </si>
  <si>
    <t>金诚国际保险经纪有限公司</t>
  </si>
  <si>
    <t>五险一金 补充医疗保险 餐饮补贴 专业培训 绩效奖金 定期体检</t>
  </si>
  <si>
    <t>高级IOS</t>
  </si>
  <si>
    <t>广州千聘网络科技有限公司</t>
  </si>
  <si>
    <t>员工旅游 包吃住 绩效奖金 弹性工作</t>
  </si>
  <si>
    <t xml:space="preserve">岗位职责： 1. 负责 iOS 客户端的维护，编写高质量的代码。 2. 根据产品需求，进行合理的功能设计、编码实现及自测。 3. 负责客户端重难点技术攻关，时下流行技术的应用实施。 任职要求： 1. 3-5年以上 iOS 平台软件开发经验，具备良好的编码规范。 2. 熟练掌握 Swift 语言，拥有良好的 Objective-C 基础。 3. 扎实的 iOS 基础，熟练掌握 AutoLayout，内存管理，线程管理，数据存储等技术。熟悉 runtime 消息派发等原理。 4. 熟练掌握 UIKit 各控件的使用与自定义。 5. 对函数式编程有一定了解。 6. 具备强烈的责任感和进取心，良好的团队合作精神与协作沟通能力。 7. 有 RxSwift-Moya-PromiseKit 开发经验者优先。 8. 有应用优化（性能、内存、网络、电量等）经验者优先。  </t>
  </si>
  <si>
    <t>网络运营专员</t>
  </si>
  <si>
    <t>高级iOS开发工程师 - 广州 (职位编号：34422)</t>
  </si>
  <si>
    <t>北京成锦教育科技有限公司</t>
  </si>
  <si>
    <t>五险一金 专业培训 绩效奖金 年终奖金 定期体检 创业公司</t>
  </si>
  <si>
    <t>岗位职责 1、官网的更新，优化及维护工作； 2、微信、QQ群、微博、今日头条、抖音、百家号等自媒体平台的运营工作； 3、线上专题活动的策划及推广工作； 4、线上学员咨询答疑工作； 5、积极配合其他部门完成推广相关工作。 岗位要求： 1、熟悉网络推广方式，利用今日头条、抖音、微信、QQ群、微博博客等平台进行线上引流； 2、熟练使用 photoshop，dreamweaver,flash,ftp,microsoft access等相关软件； 3、对js、css、html有一定的了解，能够独立完成网页广告位修改和新增工作； 4、有一定的文字功底，能够独立策划线上活动； 5、对工作有激情，积极主动，具备较强的团队协作精神，有责任心、执行力强，具备较强的学习能力； 晋升方向：网络部主管</t>
  </si>
  <si>
    <t>IOS开发工程师(005181) (职位编号：005181)</t>
  </si>
  <si>
    <t>1、负责中信银行信用卡中心App的设计开发工作；
2、负责App的性能和用户体验的持续优化；
3、负责移动端App架构、代码层面的专项分析及优化；
4、持续探索引入行业相关技术和经验，提升团队的开发质量和效率。 1、本科及以上学历，计算机相关专业；
2、具备2年以上实际的iOS客户端开发经验，熟悉Object-C/Swift语言；
3、熟悉App开发的主流框架和开发模式，了解iOS开发平台、Framework和底层设计原理，熟悉API调用、多线程、网络等相关知识；
4、具备良好的分析和解决问题能力，同时有良好的沟通能力和团队协作意识；
5、有Hybird开发经验者优先考虑。
优先考虑：
1、有完整大型的客户端作品在应用市场上线者优先；
2、有知名互联网公司背景优先；
3、有Hybird开发经验者优先考虑。</t>
  </si>
  <si>
    <t>iOS 组组长 (职位编号：21)</t>
  </si>
  <si>
    <t>岗位职责： 1 .负责链人APP(IOS)客户端的设计与研发，包括不限于COS、AI类产品； 2.负责链人APP(IOS)客户端SAAS层服务的开发； 3.负责核心框架功能的设计和开发； 4.指导初级开发工程师，完成研发任务； 任职要求： 1.持续重构与优化代码，我们写的不是一次性的业务，我们非常注重代码质量； 2.3年以上IOS开发经验，有SDK开发经验更佳； 3.精通Objective-C，熟悉Swift。对于iOS编程有系统化的知识体系； 小寄语： 公司是个很棒的平台，不缺钱，只缺人！具有良好的工程能力，能够独立解决有一定复杂度的问题。如果你能够有一套解决问题的套路，我们更加欢迎你加入。</t>
  </si>
  <si>
    <t>html5前端开发工程师</t>
  </si>
  <si>
    <t>11215F-iOS 开发工程师（平安云） (职位编号：11215F)</t>
  </si>
  <si>
    <t>岗位职责： 1） 负责公司家居设计软件相关产品的开发 2）协助产品完善需求，优化代码提高页面性能  任职要求： 1）精通HTML/CSS/Javascript等技术，熟练使用H5、 ES6、CSS3新特性，了解JS面向对象开发 2）精通html5 canvas绘图，熟悉各种UI操作的事件逻辑 3）工作习惯良好，自主完成工作，擅于合作，代码清晰整洁 4）对数据结构各种基础算法熟悉的优先</t>
  </si>
  <si>
    <t>iOS开发工程师（中级/高级） - 创新工具 (职位编号：33174)</t>
  </si>
  <si>
    <t>Html5网页前端开发工程师</t>
  </si>
  <si>
    <t>测试开发工程师 - 创新工具 (职位编号：30684)</t>
  </si>
  <si>
    <t xml:space="preserve">职位描述： 1、1年以上前端开发经验； 2、熟悉Jquery、EasyUI等技术，精通JavaScript语言，熟练使用HTML+JavaScript+CSS进行网页开发，熟悉HTML5+CSS3的新功能； 3、能快速掌握HTML5和Mobile Web开发，如有对应Web APP开发经验优先。 任职资格： 1、根据营销文案、美工设计的版面，对互联网营销中所需的HTML5网页、电子函件、微信微页等网页互动开发； 2、负责公司网站静态页面的维护与制作； 3、用HTML,CSS,JavaScript完成符合Web标准的页面，完成网页动态效果编码； 4、对网站客户操作体验负责。 </t>
  </si>
  <si>
    <t>高级iOS开发工程师 - 创新工具 (职位编号：29048)</t>
  </si>
  <si>
    <t>广州扬锋信息技术有限公司</t>
  </si>
  <si>
    <t>测试开发工程师 - 创新工具 (职位编号：29051)</t>
  </si>
  <si>
    <t>岗位职责 1、参与公司项目和产品的HTML5页面及移动互联网方面开发； 2、负责完成HTML5前端静态视觉和动态交互行为设计和开发； 3、根据产品设计，开发出适配于各个平台如网站、手机、平板的页面。 岗位职责1 . 熟悉W3C标准，对表现与结构分离、HTML语义化等有深刻理解；</t>
  </si>
  <si>
    <t>Web前端设计师 /HTML5/ 网页前端设计师</t>
  </si>
  <si>
    <t>广州速贸天下科技有限公司</t>
  </si>
  <si>
    <t>高级iOS开发工程师 - 创新工具 (职位编号：26610)</t>
  </si>
  <si>
    <t>带薪年假 全勤奖 节日福利 绩效奖金 弹性工作 通讯补贴 工龄奖 五险 年终奖金 补充医疗保险</t>
  </si>
  <si>
    <t>1、负责网店的前端页面构建工作，利用各种Web技术将设计原型转化为最终页面； 2、负责利用HTML/CSS/JavaScript/Jquery等各种Web技术进行产品的界面开发； 3、根据业务需求描述，配合开发嵌套程序代码，制作标准优化的代码,并增加交互动态功能； 4、负责整体页面结构及样式层结构的设计、优化等相关工作； 5、负责进行丰富互联网的Web开发,致力于通过技术改善用户体验； 6、完成上级主管交办的其它工作事项。  任职要求： 1、精通jQuery、HTML5、CSS，有基于Ajax的应用开发经验； 2、熟悉DOM、AJAX、XML、JSON等相关技术； 3、熟练掌握使用jQuery进行Web开发，熟悉html5 + css3的新功能； 4、具备超强的责任心，进取心，求知欲及良好的团队合作精神，具备积极主动的工作态度；有较强的独立的工作能力，能够承受较强的工作压力。  #本公司待遇从优，欢迎各位加入！  1、上班 时 间：6天8小时 9:00-18:00 、 9:30-18:30 、 10:00-19:00 午 休：12:00-13:00 单 休 （工作时间比较人性化，十点前到公司上班均不算迟到哦） 2、生 活 方面：下午茶、公司设有冰箱、微波炉，可带饭等； 3、全 勤 奖：月度为100元/月，年度为3000元/年； 4、事假可用调班抵扣，以调班为优先； 5、工 龄 奖：入职满1年者100元/月；满2年者200元/月；满3年以上者400元/月；满4年以上者700元/月；满5年以上者1000元/月； 6、工资发放日：每月20日，无拖欠工资； 7、保 险：养老、失业、工伤、生育、医疗及重大医疗（转正立即购买）； 8、试 用 期：1个月或3个月（表现者可提前转正，试用期后根据个人的考核结果再调整工资）。 9、活动 设施：生日会、年终晚会、旅游等活动。 10、奖 金：结合公司业绩，每年有***优秀员工奖、进步奖、敬业员工奖等。 11、年终奖：丰厚的年终奖金； 11、评 价：每年一次对上一年度业绩及表现进行评价，根据结果进行薪资调整或升职加薪。 12、有薪假期：符合法律法规的员工享有有薪年假、婚假3天、丧假2-5天、产假（98天+）、陪产假15天、带薪病假1天/月 等假期。 13、节假日及生日礼金：元宵、端午节、中秋节，公司员工100元/人节日礼金；三八妇女节，公司女同事100元/人；生日员工100元生日礼金等； -----------------</t>
  </si>
  <si>
    <t>广州酷趣信息科技有限公司</t>
  </si>
  <si>
    <t>多媒体平台研发工程师-iOS方向 - 抖音火山 (职位编号：26457)</t>
  </si>
  <si>
    <t>员工旅游 专业培训 绩效奖金 年终奖金 股票期权 定期体检 五险一金</t>
  </si>
  <si>
    <t>1、独立完成微信小程序、微信公众号、H5移动网站平台的项目开发； 2、参与项目前端开发工作，包括页面H5编码及JS交互的实现； 3、持续优化前端体验和页面响应速度，并保证兼容性和执行效率； 4、负责产品或项目的持续迭代工作。 任职要求： 1、2年以上互联网前端开发经验，有大型项目经验； 2. 熟练掌握Web相关技术（H5/CSS3/JS等）； 3. 熟练使用ReactJs,AngularJs,Vue.js中其中一种； 4. 熟悉前端工程化开发流程与工具 (gulp、 grunt、 webpack等 ) 5. 熟悉H5小程序相关技术或有相关经验，有node.js，java或其他后台开发经验优先；</t>
  </si>
  <si>
    <t>QQ输入法-iOS高级开发工程师 (MJ002973)</t>
  </si>
  <si>
    <t>广州远大信息发展有限公司</t>
  </si>
  <si>
    <t>项目介绍： 腾讯系千万量级DAU应用，高并发复杂业务系统彻底重构，从0到1参与新架构设计。能参与中间件及核心代码沉淀及优化，从中获得底层技术积累与能力提升，有机会主导项目的技术方向。  岗位职责 1、负责iOS上QQ输入法功能开发工作、架构设计 2、负责iOS上QQ输入法架构设计 3、负责iOS上QQ输入法性能优化工作、技术难题攻克 4、负责初级开发工程师的答疑解惑工作  任职资格 1、统招本科及以上学历，计算机相关专业，5年以上iOS开发工作经验（2014年之前毕业） 2、对Objective-C、Cocoa Touch框架和Swift有丰富的经验和深入的理解 3、熟练掌握常用开源第三方框架、iOS Runtime、Git、精通iOS下的并行开发、网络、内存管理、GUI开发 4、熟练掌握iOS常用开发工具、调试工具 5、熟悉基本的数据结构和算法 6、熟悉c、c++，有相关开发经验优先 7、熟悉iOS app的开发、测试，发布等一列系流程 8、熟悉iOS逆向、对代码重构有研究、有在App store发布过产品优先</t>
  </si>
  <si>
    <t>上海棋至文化传播有限公司</t>
  </si>
  <si>
    <t>岗位职责： 1、负责IOS端的产品开发，包括架构设计、新技术引入和编码等； 2、与产品经理、设计、运营等角色配合，交付高质量的产品。 任职要求： 1.计算机专科及以上学历, 2年及以上IOS客户端开发经验； 2.具备扎实的SWIFT、Object-C编程基础，良好的编程习惯，熟悉IOS SDK中UI，网络，数据库，XML/JSON解析等开发技巧，熟悉Xcode开发环境； 3.熟悉算法思想，熟悉Cocoa设计模式，对OOD/OOP有深刻的理解； 4.具有丰富的iOS程序调试经验，有独立分析和解决问题的能力； 5.具备良好的沟通能力和团队合作精神； 6.有App上架经验，了解App上架流程，有处理App上架各种问题的经验。</t>
  </si>
  <si>
    <t>周末双休 包住宿 专业培训 绩效奖金 餐饮补贴 带薪年假 五险</t>
  </si>
  <si>
    <t>所属部门：研发部 职位职责： 1、负责WEB及移动端的前端开发工作 2、按照项目计划，在保证质量的前提下、按时完成开发任务；  任职要求： 1、精通HTML/HTML5/CSS3/Javascript等前端技术，能编写兼容多种浏览器的前端页面代码； 2、熟悉主流移动web开发框架，并有过实际项目开发经验，比如Jquery，Jquery mobile，Vue、AngualrJS等； 3、有用HTML5开发2年以上经验； 4、熟悉一种以上的后端语言（java、go、node.js、python等）者优先； 4、对用户体验有所了解或研究者优先； 5、具有良好的沟通能力，良好的团队合作精神，对工作积极主动，能有条理的完成工作任务。   其他  工作地点：广州番禺洛溪 （1）基本薪酬与薪酬结构（***） 公司的薪酬结构包括：基本工资、绩效工资、管理职务补贴、项目奖金、外出车资补助等。 1、 基本工资：根据岗位和行业水平为员工提供具有竞争力的基本工资； 2、 绩效奖金：根据员工绩效表现以及部门绩效管理标准，为员工提供月度、年度的绩效奖金； 3、 年终奖：年末根据公司的运营情况，发放一定比例的年终奖。  （2）其他福利 1、公司注重人才培训，定期为员工免费提供培训，提升职业素质； 2、公司按照国家规定为员工购买医社保； 3、员工享有春节、元旦、清明、五一、中秋、十一等国家规定的法定节假日； 4、员工享有带薪年假、病假、产假、婚丧假； 5、提供员工饭堂，周一提供老火靓汤，周四提供香甜糖水； 6、提供员工住宿，环境舒适； 7、办公地点在二号线地铁洛溪站附近，交通方便； 8、公司有员工休息室，免费为员工提供乒乓球、卡拉ok等娱乐设施； 9、公司每年免费组织一次集体大型旅游活动以及精彩的年终晚会表演； 10、公司为优秀员工提供红股激励。  合适者请发邮件：hryondor@yondor.com  联系电话：020-37662466 联系人：彭小姐</t>
  </si>
  <si>
    <t>移动互联网研发总监</t>
  </si>
  <si>
    <t>安徽华米信息科技有限公司</t>
  </si>
  <si>
    <t>广州酷游娱乐科技股份有限公司</t>
  </si>
  <si>
    <t>天津人瑞人力资源服务有限公司</t>
  </si>
  <si>
    <t>五险一金 补充医疗保险 全额基数缴纳 15-19薪 包三餐</t>
  </si>
  <si>
    <t xml:space="preserve">1 跟进具体客户端、H5业务迭代测试，包括不限于客户端兼容、性能测试 2 负责从需求评审、测试用例设计到功能上线、线上追踪全流程的测试工作 3 沉淀通用测试解决方案，参与关键技术专项建设，开发相关工具 4 识别项目风险，对项目中存在的问题，能够主动推进项目进展 职位要求： 1 计算机相关专业领域毕业；3年以上工作经验 2 熟悉Java、Swift、Objective-C等语言；进行必要的Code Review 3 熟练使用常用的测试工具，包括不限于Fiddler、Charles、WireShark、Postman等 4 熟练Monkey、主流程自动化测试，有具体的落地使用场景 5 有客户端性能测试、稳定性测试、自动化测试专项测试、独立担任某个项目测试经验者优先 6 有强烈的责任心和团队精神，善于沟通合作，不拘泥于现有既定测试方法 </t>
  </si>
  <si>
    <t xml:space="preserve">1、根据游戏策划需求，独立设计开发相关自己负责的游戏系统和各个模块； 2、负责游戏的前期模块设计开发与后期bug修复、版本更新维护与代码优化； 3、配合团队完成整个项目的开发，并在后期进行维护工作和功能更新。  职位要求： 1.优秀的本科应届毕业生，有H5游戏的完整项目开发经验优先考虑； 2.熟悉LayaBox，白鹭（Egret）等游戏开发引擎及相关开发工具； 3.熟悉 JavaScript/TypeScript/ActionScript3 等语言，具有良好的面向对象程序设计的思想，熟悉 HTML5 及 CSS等； 4.熟悉 WebSocket 和 HTTP 等网络协议，熟悉 JSON丶ProtoBuf 等数据协议； 5.熟悉 UI体系、图形、动画等等知识，有3D游戏开发经验优先； 6.具备优秀的程序设计能力、习惯和团队协作精神，热爱游戏，具备良好的理解和沟通能力； 7.有 Flash AS3丶Flex 开发经验者优先考虑，有优秀的团队协作能力优先； 8.有移动前端（App丶微信等）开发经验优先。 </t>
  </si>
  <si>
    <t>iOS开发工程师 (职位编号：7257)</t>
  </si>
  <si>
    <t>广州禾易广告有限公司</t>
  </si>
  <si>
    <t>高级iOS研发工程师</t>
  </si>
  <si>
    <t>岗位要求： －了解PHP，并能使用PHP编写项目； －了解小程序，并能编写小程序； －精通H5，含H5标签、H5 JS API、CSS3。尤其是css3动画及canvas； －有可展示H5作品的源码； －对自己负责的项目有强烈责任心，遇到bug等意外导致进度延后，能主动加班完成； －遇到客户临时改需求（每月次数不多），能负责到底； －熟悉原生js，具备模块封装、编写公共组件的能力及意识； －熟悉任意一个canvas框架，并有用其做过炫酷项目； －能解决主流手机端浏览器兼容，尤其是微信内置浏览器；  具备以下条件者优先考虑： －有前后端全栈开发经验。  岗位职责： －开发强互动性的炫酷H5页面 －参与新项目，规划并搭建前端应用架构、与后端工程师一起设计接口。 －对开发的代码质量和功能负责，修复程序中存在的漏洞，不断优化程序逻辑。  岗位优势： 1、周一到周五7.5小时工作制（9：30~18：30）法定节假日正常放假！ 2、医疗保险+工伤保险+养老保险+生育保险+失业保险+公积金，妥妥的保障！ 3、公司注重团队培养，部门活动也不少 4、我们有带薪年假哦，拿着工资陪家人 5、年度员工体检：员工身心健康计划（健康体检）； 6、公司每年安排集体旅游（出国游）； 7、广告行业正处于快速发展期，设立良好的晋升机制并提供内部招聘、职位轮换机会。   公司网址： http://www.189go.cn/</t>
  </si>
  <si>
    <t>高级ios开发工程师 (资深)</t>
  </si>
  <si>
    <t>负责客户端的开发工作 3年以上工作经验优先 统招本科以上学历优先 年龄要求 小于29岁优先 技能要求 具备较强的项目开发；r；c；数据结构；面向对象设计；设计模式能力优先 方向要求 具有网络通信；客户端；ct；平台开发；通信；数据；服务器相关工作经验优先 其他项 精通iOS 平台开发，熟悉Objective-C或Swift面向对象设计方法和常用设计模式 熟悉App和服务器的通信方式， 如HTTP / RESTful API 等相关网络通信技术 熟悉响应式客户端的开发流程 具备良好的数据结构和算法基础能很快学习和掌握新技术 有Flutter开发经验的优先考虑 初创公司 晋升空间大</t>
  </si>
  <si>
    <t>深圳开黑科技有限公司</t>
  </si>
  <si>
    <t>五险一金 员工旅游 交通补贴 餐饮补贴 年终奖金 加班补贴 技术大牛多 产品稳定 团队稳定 公司飞速发展</t>
  </si>
  <si>
    <t xml:space="preserve"> 工作职责： 负责iOS客户端App开发工作； 负责系统、子系统和模块级的架构设计、概要设计工作； 负责性能调优，提高稳定性，负责发现并改进现有软件的架构以及实现缺陷； 研究探索前沿技术，改进工具链，抽象设计并撰写通用中间件，来提高软件可用性，提高开发效率，降低维护成本等；  任职要求：  </t>
  </si>
  <si>
    <t>多媒体iOS研发工程师 (职位编号：25577)</t>
  </si>
  <si>
    <t>iOS开发工程师 - 抖音 (职位编号：34962)</t>
  </si>
  <si>
    <t>扁平管理 职业大牛 团队氛围好 租房补贴</t>
  </si>
  <si>
    <t>栩迅广告（广州）有限公司</t>
  </si>
  <si>
    <t>资深iOS开发工程师 - 创新工具 (职位编号：27096)</t>
  </si>
  <si>
    <t>3-6万/月</t>
  </si>
  <si>
    <t>岗位职责 1、参与公司项目和产品的HTML5页面及移动互联网方面开发； 2、负责完成HTML5前端静态视觉和动态交互行为设计和开发； 3、根据产品设计，开发出适配于各个平台如网站、手机、平板的页面。   岗位职责 1、熟练运用HTML、CSS进行网页制作； 2、熟悉HTML5及CSS3特性； 3、熟悉jquery/bootstrap等流行框架； 4、精通Javascript语言的各特性，可用原生JS开发通用组件； 5、良好的代码习惯，要求结构清晰，命名规范，逻辑性强； 6、学习能力强，能快速接受新知识，敢于创新； 7、有良好的人际沟通和交流能力，有较强的团队意识。 8、有webapp、微信H5开发经验者优先； 9、有vue.js或react框架经验者优先；</t>
  </si>
  <si>
    <t>Android开发工程师(005185) (职位编号：005185)</t>
  </si>
  <si>
    <t>电商初级设计师</t>
  </si>
  <si>
    <t>广州市百库电子科技有限公司</t>
  </si>
  <si>
    <t>1、负责中信银行信用卡中心App的开发；
2、负责App的性能和用户体验的持续优化；
3、负责移动端App架构、代码层面的专项分析及优化；
4、持续探索引入行业相关技术和经验，提升团队的开发质量和效率。 1、本科及以上学历，计算机相关专业；
2、具备2年以上Android客户端开发经验；
3、熟悉App开发的主流框架和开发模式，了解Android开发平台、Framework和底层设计原理，熟悉API调用、多线程、网络等相关知识；
4、扎实的数据结构和算法基础，精通至少一门编程语言，包括但不限于：Java、Objective-C、Swift、kotlin、C++；
5、对新技术保持热情，具备良好的分析、解决问题的能力。
优先考虑：
1、有完整大型的客户端作品在应用市场上线者优先；
2、有知名互联网公司背景优先。</t>
  </si>
  <si>
    <t>iOS技术专家 (职位编号：30962)</t>
  </si>
  <si>
    <t>4-7万/月</t>
  </si>
  <si>
    <t>Sr. Software Architect or Manager (APP)</t>
  </si>
  <si>
    <t>百默科技（深圳）有限公司</t>
  </si>
  <si>
    <t>4-5.5万/月</t>
  </si>
  <si>
    <t>Responsibilities
? Be the owner of Software system design of smartphone app for our products, build up cloud based and smartphone app system and bridge gap from platform to product
? Collaborate with other professionals (Business and design team) efficiently and clearly to determine functional and non-functional requirements for new software or applications
? Develop high-level product specifications and development plan with attention to system integration and feasibility
? Define all aspects of development from appropriate technology and workflow to coding standards
? Keep track of the latest technological innovations and developments in the platform, manage technical roadmaps.
? Communicate successfully all concepts and guidelines to development team
? Oversee progress of development team to ensure consistency with initial design
? Provide technical guidance and coaching to developers and engineers
? Ensure software meets all requirements of quality, security, modifiability, extensibility, certification, etc.
Requirements
? Degree in computer science, engineering or relevant field
? Proven experience as software architect or manager
? Experience in software development and coding in various languages (Java, Objective C, Swift)
? Experience in leading smartphone app development with full development cycle including requirement collection, design and coding.
? Cross-functional technical knowledge - App software, cloud platform and hardware firmware integration.
? Excellent knowledge of software design, architecture patterns, and Agile architecture
? Understanding of software quality assurance principles
? A technical mindset with great attention to details
? Outstanding communication and presentation abilities
? High quality organizational and leadership skills
? Quick learner and innovated</t>
  </si>
  <si>
    <t>Functional Consultants</t>
  </si>
  <si>
    <t>五险一金 补充医疗保险 绩效奖金 定期体检</t>
  </si>
  <si>
    <t xml:space="preserve"> ・ Experienced SYSTEM IT Business Analyst (12-15 years)  ・ SYSTEM Data Migration / SYSTEM Upgrade / SYSTEM Implementation knowledge ・ Solid Team Management Skills ・ Should have adequate skills to analyse, debug and classify issues as local or core ・ Confident/Professional communication skills with business users ・ Temenos Co-ordination ・ Office Suite ・ Visio</t>
  </si>
  <si>
    <t>上海雁展移动科技有限公司</t>
  </si>
  <si>
    <t>10-20万/月</t>
  </si>
  <si>
    <t>五险一金 员工旅游 专业培训 绩效奖金 节日福利 带薪年假 期权 扁平管理 国企控股</t>
  </si>
  <si>
    <t>岗位职责： 1.从事iphone手机平台应用软件开发； 2.根据产品需求，开发对应功能； 3.能够熟练完成技术等相关文档的编写； 4.与相关人员沟通配合，完成手机终端软件的测试和升级。  任职要求： 1.计算机，网络或相关专业本科以上学历 2. 熟悉IOS应用开发生命周期 3. 熟练掌握Objective-C, Swift, Interface, IOS的UI设计 4. 熟悉IOS常规架构：UIKit/ Foundation/ Quartz Core/ Core Animation/ AFNetworking/ Masonry 5.能熟练使用调试、性能分析工具来调试和优化代码。 6.独立完成iOS软件开发，验证和修正测试中发现的问题。</t>
  </si>
  <si>
    <t>岗位职责： 1、前端前期的规划构思，完善产品概念，负责前端技术方案的选型、设计与开发工作； 2、负责与后端开发研讨技术实现方案，制定服务接口； 3、负责对各种浏览器的兼容优化； 4、负责网站由图形设计到html静态页面的实现； 5、负责网站CSS代码编写与优化；  任职要求： 1．计算机等相关专业本科以上学历，2年以上互联网产品前端开发经验； 2．精通HTML5、CSS3、AJAX、等前端开发技术； 3．有较强的 AJAX 前后台数据交互经验， 且能配合后台写 JS 的业务逻辑的经验； 4．具有良好的问题理解能力，能够理解以及处理复杂业务逻辑； 5．熟练掌握 vue.js、note.js者优先； 6．熟悉微信端，微信小程序开发者优先。</t>
  </si>
  <si>
    <t>广州易和医疗技术开发有限公司</t>
  </si>
  <si>
    <t>五险一金 专业培训 定期体检 员工旅游 绩效奖金</t>
  </si>
  <si>
    <t>负责安卓、小程序、web前端开发 任职描述： 1、本科以上学历，2年以上工作经验，计算机相关专业； 2、理解面向对象设计的基本原则，熟悉常用的设计模式； 3、熟悉Android应用开发框架，能独立开发Android应用； 4、良好的数据结构和算法基础； 5、熟练掌握sqlite数据库，xml，json等数据格式，http协议，socket通讯等常用技术； 6、熟悉蓝牙及wifi通信； 7、精通HTML/XHTML、CSS等网页制作技术，精通页面架构和布局； 8、熟悉jQuery/Vue/React至少一种框架，熟悉组件库的使用如jQuery EasyUI、Vue iView等； 9、熟悉datatable,echart等各种前端插件的使用； 10、熟悉HTTP协议, 有网站服务器搭建，环境部署经验； 11、了解响应式设计, 精通bootstrap； 12、有处理移动端兼容性工作经验； 13、能独立完成，接口对接工作，有实际项目经历； 14、良好的沟通与表达能力、思路清晰，较强的动手能力与逻辑分析能力； 15、有C1驾照者优先。</t>
  </si>
  <si>
    <t>深圳奢享会信息技术有限公司</t>
  </si>
  <si>
    <t>五险一金 员工旅游 交通补贴 绩效奖金 专业培训 年终奖金</t>
  </si>
  <si>
    <t>1、计算机及软件工程相关专业，3年以上前端开发经验； 2、熟练掌握HTML, JavaScript, (typescript), CSS等Web开发技术 3、熟悉前端vue react angluar，具备移动端多设备浏览器兼容经验 4、熟悉Hybird APP开发 5、熟悉微信小程序和公众号开发 6、积极主动，具备团队意识，具有高度的责任心，较好的团队协作能力，能够承受较强的工作压力。</t>
  </si>
  <si>
    <t>h5游戏开发实习生</t>
  </si>
  <si>
    <t>上海游兰网络科技有限公司广州分公司</t>
  </si>
  <si>
    <t>下午茶 包吃 绩效奖金 交通补贴 专业培训 弹性工作 定期体检</t>
  </si>
  <si>
    <t xml:space="preserve">1、基于白鹭（Egret）引擎进行 H5 游戏项目的开发；  职位要求： 1、全日制大专及以上学历在校学生或应届生优先，有过h5游戏开发项目优先； 2、熟悉白鹭（Egret）游戏开发引擎及相关开发工具，熟悉cocos2dx-js 或 Laya等其他游戏引擎这优先； 3、熟悉 JavaScript/TypeScript/ActionScript 等语言，具有良好的面向对象编程的思想，熟悉 HTML5 及 CSS等； 4、熟悉 WebSocket 和 HTTP 等网络协议，熟悉 JSON、ProtoBuf 等数据协议； 5、具有良好的编码规范能力、单元测试能力，熟练掌握多种软件设计模式，善于思考，具有良好的独立解决问题的能力； 6、有 Flash AS3、Flex 开发经验者优先考虑; </t>
  </si>
  <si>
    <t>客户端开发工程师（实习）</t>
  </si>
  <si>
    <t>广州速游网络科技有限公司</t>
  </si>
  <si>
    <t>构造跨平台、性能流畅、无限可能的游戏世界，提升游戏品质，给玩家最好的用户体验 我们希望你本科及以上，满足以下的一点或几点：： 1、计算机、软件、数学相关专业，热爱编程、热爱游戏 2、基础扎实，至少熟练掌握一门编程语言：C/C++、Java、Python、C#、javascript、lua或typescript 3、对unity、cocos2dx、egret或Android/iOS开发有一定了解，对图形、算法、音频、动画等有进一步了解就更好了 4、良好的逻辑思维和学习能力、规范的编程风格、解决问题的能力 5、富有团队精神，乐于接受挑战  注：本岗位面向19届本科及以上应届生  广州速游2019春季校园招聘强势启动！年薪10W起，寻找有趣的你！ 高薪资高奖金，丰富的培训计划，各种福利以及国内外旅游！来速游一起制作属于你的现象级游戏吧~！ 欢迎添加速小游QQ/微信了解详情（不定期会有内推码放出哦）！  宣讲行程持续更新中，详情关注“广州速游”公众号或戳官网了解详情，也可以直接投递简历</t>
  </si>
  <si>
    <t>软件实习</t>
  </si>
  <si>
    <t>深圳市菲升智能科技有限公司</t>
  </si>
  <si>
    <t>五险一金 绩效奖金 周末双休 股票期权</t>
  </si>
  <si>
    <t>我们需要培养未来的团队，需要新鲜的血液，虽然是实习，但我们对每一个成员都是平等看待。  【主要职责】：  【职位要求】：</t>
  </si>
  <si>
    <t>H5游戏前端开发（九天互娱）</t>
  </si>
  <si>
    <t>五险一金 弹性工作 包吃</t>
  </si>
  <si>
    <t xml:space="preserve"> 团队代招 [九天互娱] 【岗位职责】：  1、负责公司游戏前端开发、优化、修复Bug问题； 2、负责游戏开发设计，保证模块的可行性、游戏性和稳定性； 3、根据需求配合美术、策划负责游戏中各功能模块的设计及实现； 4、持续优化产品性能、游戏逻辑和用户体验；   【任职要求】：  1、计算机相关专业，1年以上H5游戏开发工作经验，有成熟在线产品者优先； 2、熟悉 JavaScript/TypeScript/ActionScript语言，良好的OOP编程思想； 3、熟悉白鹭引擎、LayaBox或cocos2d-x/js游戏引擎； 4、良好的逻辑思维和编程习惯，具备独立解决技术问题的能力； 5、具备良好的前端架构分析能力与设计能力； 6、具备优秀的编程能力及良好的编程习惯和团队协作精神； 7、愿意学习和接受新知识，新事物，对攻关疑难问题具有深厚兴趣，有激情，能承受压力； 8、接受Unity3D、Cocos2dx、Flash等游戏前端转h5 </t>
  </si>
  <si>
    <t>广州骏域网络科技有限公司</t>
  </si>
  <si>
    <t>五险 专业培训 绩效奖金 加班补贴 员工旅游</t>
  </si>
  <si>
    <t>任职要求：1、2年以上HTML5/CSS3/javascript项目经验； 2、精通HTML5/ CSS3；熟悉各种图形框架，有跨浏览器、跨设备开发经验； 3、有vue.js或angularjs优先； 4、有微信、小程序等开发经验者优先； 5、具有很强的分析学习和解决问题的能力，良好的团队合作精神、敬业精神和沟通能力。 岗位内容： 1、负责公司相关业务的前端架构设计和研发，及性能优化； 2、开发基于HTML5和CSS技术的可灵活定制、可扩展的前端UI组件； 3、负责应用UI界面与后端进行相关交互通信技术； 4、研究前沿的前端技术，熟悉基于AJAX的应用开发，能够与后端人员配合开发； 5. 熟练掌握小程序组件及API、vue.js、vue-cli、vuex、es6、es7、typescript、html5、Bootstrap相关技术，并且具有vue项目经验，有小程序原生开发项目经验。</t>
  </si>
  <si>
    <t>白鹭游戏开发工程师</t>
  </si>
  <si>
    <t>广州因缺思厅文化发展有限公司</t>
  </si>
  <si>
    <t>五险一金 弹性工作 专业培训 绩效奖金 员工旅游 年终奖金</t>
  </si>
  <si>
    <t>职位描述： 1、研发微信小游戏； 2、按照游戏设计完成游戏玩法逻辑开发，各个UI逻辑开发； 3、与后端交互；调优产品性能、适配以及用户体验。  职位要求： 1、全日制大专以上学历，掌握JavaScript、TypeScript其中一种语言，能熟练使用Canvas，WebGL等； 2、熟练运用Laya或Egret游戏引擎（Cocos、Unity等引擎使用者有意向转Laya也可以）； 3、熟悉小游戏生命周期，版本更新，多线程worker，有一款完整的上线游戏作品； 4、对数据结构与算法、计算机语言基本原理或面向对象建模有深刻理解，并且具备成体系的学习套路与方法； 5、有nodejs开发经验优先考虑； 6、熟悉使用git、svn版本管理优先。  我们给你的： 1、一个自由、平等、放松、人性的工作环境和家庭般氛围，我们倡导要快乐工作、更要认真生活； 2、一份让你无后顾之忧的保障； 3、一份合理有激情的薪酬（待遇 4K -8K + 社保 + 项目提成 + 年终奖 + 节日福利 ）； 4、一条成长发展的阶梯； 更重要的是，我们的管理人员基本都来自我们自己的培养，走多远飞多高，由你决定！  工作地址：广州市天河区中山大道1091号腾晖商务大厦605</t>
  </si>
  <si>
    <t>广州市健坤网络科技发展有限公司</t>
  </si>
  <si>
    <t>绩效奖金 弹性工作 员工旅游 五险一金</t>
  </si>
  <si>
    <t>五险一金 通讯补贴 定期体检 绩效奖金 年终奖金 交通补贴 餐饮补贴</t>
  </si>
  <si>
    <t>1、有1年以上移动应用开发经验。
2、熟悉一种或多种Hybrid App的开发框架，如PhoneGap、Cordova、AngularJS、H5+runtime+mui、Ionic、WEX5。
3、熟悉各种浏览器的兼容性调试，熟悉JavaScript/TypeScript，有移动端WebView开发经验。
4、熟悉Html5/CSS3/JQuery/Ajax。
5、具备较强的独立解决问题能力、良好的沟通能力、优秀的学习能力、良好的团队协作能力、良好的抗压能力，工作积极主动。
6、了解数据库增删查改等基本SQL语法。
其他说明：
1、熟悉node.js优先。
2、熟悉工作流引擎优先。
3、熟悉Cordova插件开发优先。</t>
  </si>
  <si>
    <t>岗位职责： 1）手机客户端、PC端产品的前端产品设计优化提升与技术支撑； 2）优化用户视觉体验及完善页面设计流程； 3）前端web页面功能开发； 岗位要求： 1）熟悉WINDOW、LINUX操作系统内核对象的使用； 2）对网页布局有相当的设计、规划能力，能准确把握产品的整体风格和色彩的设计； 3）精通Photoshop、Illustrator、Flash、dreamweave等网页设计图形设计软件； 4）精通HTML、HTML5、css语言、DIV+CSS布局、兼容性问题解决 5）熟悉Java编程技术，有丰富的开发经验；</t>
  </si>
  <si>
    <t>广州炫动信息科技有限公司</t>
  </si>
  <si>
    <t>五险一金 补充医疗保险 绩效奖金 年终奖金 定期体检 包午晚餐 带薪年假</t>
  </si>
  <si>
    <t>【岗位职责】 1.按照项目管理流程，进行项目相关功能模块任务的开发、分析及游戏适配等工作；
2.前端框架的设计开发和核心功能的实现，独立设计开发相应的游戏模块；
3.实现游戏逻辑、数据交互，优化内存与性能。
【任职要求】
1.熟悉TypeScript/JavaScript，有良好的OOP编程思想；
2.熟悉Egret/Layabox等其中一种或多种引擎及相关开发工具；
3.了解HTTP/WebSocket/ProtoBuf，熟悉JSON、XML等格式；
4.热爱游戏开发，对代码的健壮性有一定的自我要求。 5.大专及以上学历，有一年经验者优先，优秀应届生亦可考虑。</t>
  </si>
  <si>
    <t>Laya游戏开发工程师</t>
  </si>
  <si>
    <t>H5�_�l工程��</t>
  </si>
  <si>
    <t>富士康科技集团工管资讯</t>
  </si>
  <si>
    <t>1.精通JavaScrpit、TypeScript； 2.精通HTLM5特性，能�蚴炀��\用HTML5特性��建移�佣水a品； 3.熟悉DOM、Cocos-JS、Egret等任意一�NH5引擎； 4.熟悉交互�O��，��可用性，可�L��性等用�趔w��知�R有相��的了解和���`����； 5.具有良好的服�找庾R、��任心、�^��的�W��能力、��秀的�F���贤ㄅc�f作能力、能承受一定的工作�毫Α�</t>
  </si>
  <si>
    <t>广州两三事服饰有限公司</t>
  </si>
  <si>
    <t>H5游戏开发工程师（双休）</t>
  </si>
  <si>
    <t>1. 负责公司网页端，移动端产品的设计和开发； 2. 完成功能模块的开发和自测； 3. 负责代码的维护和改进工作； 4. 根据项目进度，按需按时完成功能开发； 5. 主动好学、研究新技术以满足业务需求。 任职要求： 1、1年以上游戏行业相关经验； 2、至少用 Cocos Creator 、LayaBox 或者 Egret白鹭其中任意一款引擎开发过游戏； 3、熟练使用 JavaScript 或 TypeScript ； 4、编写高质量代码，按照需求实现游戏相应的系统， 5、有性能优化、网络优化经验的优先； 6、思维敏捷，逻辑清楚，能够独立完成公共组件的开发； 7、良好的沟通能力，强烈的责任心，具有团队精神和创新精神</t>
  </si>
  <si>
    <t>五险一金 餐饮补贴 通讯补贴 专业培训 出国机会 绩效奖金 年终奖金 定期体检</t>
  </si>
  <si>
    <t>将视觉设计、服装设计玩儿的像游戏，你可以创造自己的色彩联合国,可以做一个驾驭图片的疯子，甚至可以随意的创造；一些艺术、一些怪诞、一些舔舐内心的性感。自由！放肆！粗野！先锋！请把自己玩儿脱，两三事欢迎你！ 核心职责 1、 根据品牌定位及品牌VIS系统，设计制作各类平面宣传资料，以达到诉求清晰，有效促进销售，同时提升、美化品牌终端视觉形象的要求。 2、 推广品牌VIS视觉识别系统，贯彻落实到线上商城及线下实体店铺，维护品牌协调统一的视觉形象；跟进编订平面设计培训教材，并按实际需求参与培训工作以保证品牌视觉系统输出统一规范。 3、 保质、保量，依时完成各类平面宣传品的制作和发放工作，监督终端使用效果。 【
投简历请提交自己的作品链接
】  例行职责 1、负责线上商城整体视觉创意设计和专题页的设计与把控；擅长做推广宣传图、直通车及钻石展位推广素材。 2、辅助线下终端形象画等品牌物料设计及制作。 3、负责品牌推广公关活动、媒体投放、发布会等平面广告及品牌宣传物料设计、制作、印刷等工作。 4、公司或上级安排的其他相关工作。  任职要求 1、 时尚与美学触感强，有良好审美观并能处理各种视觉冲突能力，团队带领经验者优先。 2、 熟练使用平面设计软件 Photoshop、AI、CorelDRAW 等；html、div、css等有网站网页设计工作经验者优先；有视频剪辑能力者优先；擅长摄影并能指导摄影进行者优先。 3、 良好的沟通能力，独挡一面的职业能力和心态，团队合作精神和高度责任感，能够承受工作压力并保证工作质量。 4、 三年以上相关工作经验：电商平台美术设计经验、品牌物料设计等。</t>
  </si>
  <si>
    <t>游戏h5前端开发工程师</t>
  </si>
  <si>
    <t>广州超逸信息科技有限公司</t>
  </si>
  <si>
    <t>五险一金 补充医疗保险 补充公积金 员工旅游 绩效奖金 年终奖金 周末双休 餐饮补贴 员工餐 节日福利</t>
  </si>
  <si>
    <t xml:space="preserve"> 【岗位职责】 1、使用Egret引擎进行手机游戏开发 2、保证程序完成后的测试、发布，根据意见反馈完成修改，配合确保游戏最终完成进度和验收。 【任职资格】 1、至少1年以上游戏开发经验； 2、熟悉javascript、typescript等前端开发技术； 3、能够完成独立模块开发，具备独立解决问题的能力 4、有Egret引擎等游戏开发经验者优先 </t>
  </si>
  <si>
    <t>H5前端程序 应届生</t>
  </si>
  <si>
    <t>1、使用egret白鹭引擎制作H5手游； 2、 配合美术/策划人员实现开发需求； 3、负责游戏相关模块的设计与开发； 4、与服务端制定协议，并完成功能联调。 职位要求： 1、熟悉TypeScript/JavaScript，有良好的OOP编程思想； 2、具有良好的代码书写、注释习惯，以及分析和解决问题的能力； 3、有使用Flash as3或Cocos2Dx开发过游戏、或者使用egret、cocos2d-js、layabox等H5引擎开发过游戏者优先； 4、素质优秀的应届毕业生也可考虑，入职会有专人培训。</t>
  </si>
  <si>
    <t>初级程序员</t>
  </si>
  <si>
    <t>上海之炜物联网有限公司</t>
  </si>
  <si>
    <t>1、微信小程序，H5开发 2、配合团队其他成员进行模块开发及整合; 3、维护所负责的功能模块,并不断持续优化功能系统  任职要求: 1、全日制本科以上学历，计算机相关专业 2、熟悉Html 5，JavaScript，CSS 3、有Typescript, NodeJS, Angular等经验者优先 4、能使用GIT等代码管理工具  5、有良好英文阅读能力</t>
  </si>
  <si>
    <t>带薪年假 五险一金 包吃 全勤奖 绩效奖金 节日福利 专业培训</t>
  </si>
  <si>
    <t>岗位职责： 1.使用Egret或Layabox引擎开发小游戏的功能模块； 2.根据游戏策划需求文档，利用HTML5技术实现移动端游戏研发； 3.负责游戏开发设计，保证模块的可行性、游戏性和稳定性； 4.协调与服务端、策划、美术相关部门之间的配合。   任职要求: 1.半年以上游戏行业开发经验，有成熟线上产品者优先，优秀应届生亦考虑； 2.熟悉TypeScript/JavaScript，有良好的OOP编程思想； 3. 熟悉Egret/Layabox引擎及相关开发工具，接受Unity3D、Cocos2d-x等游戏前端转； 4.能够合作完成移动端游戏开发，解决客户端开发过程中遇到的相关问题；  5.善于沟通，有良好的团队合作精神，抗压能力强。</t>
  </si>
  <si>
    <t>广州冰鸟网络科技有限公司</t>
  </si>
  <si>
    <t>五险一金 专业培训 绩效奖金 餐饮补贴 弹性工作 节日福利 年终奖金 定期体检 股票期权 员工旅游</t>
  </si>
  <si>
    <t>1、使用Unity3D、LayaBox或白鹭(Egret)等引擎开发移动端游戏；
2、负责整理游戏素材，搭建游戏框架；
3、根据游戏需求独立编写游戏程序。  岗位要求： 1、大专以上学历，1年游戏行业前端开发经验者优先； 2、熟悉TypeScript/JavaScript，有良好的OOP编程思想； 3、了解HTTP/WebSocket/ProtoBuf，熟悉JSON、XML等格式； 4、热爱游戏开发，对代码的健壮性有一定的自我要求； 5、对ios object-c开发者优先。</t>
  </si>
  <si>
    <t>H5游戏前端开发</t>
  </si>
  <si>
    <t>广州悦娱信息科技有限公司</t>
  </si>
  <si>
    <t>工作职责： 1、熟悉Egret，使用Egret对Html5游戏项目的相关功能进行开发； 2、持续优化产品性能，游戏逻辑和用户体验。 任职要求： 1、一年以上游戏开发经验； 2、熟悉TypeScript/JavaScript/ActionScript,有良好的OOP编程思想； 3、有Egret白鹭引擎或者Cocos2d.js引擎开发经验者优先； 4、具有良好的代码书写、注释和单元测试习惯，以及分析和解决问题的能力； 5、具有强烈的进取心和求知欲，善于学习和运用新知识； 6、具有良好的团队协作能力，善于沟通，乐于分享。</t>
  </si>
  <si>
    <t>广州双子星网络科技有限公司</t>
  </si>
  <si>
    <t>周末双休 五险一金 餐饮补贴 员工旅游 绩效奖金 年终奖金 弹性工作 定期体检</t>
  </si>
  <si>
    <t xml:space="preserve">1. 负责游戏客户端模块的设计和开发；
2. 负责游戏客户端的调优；
3. 与游戏服务端沟通配合完成工作；  任职要求 1. 本科以上学历，计算机专业或相关背景；
2. 熟悉C++，熟悉TypeScript或JavaScript。有cocos2d-x，html5或Unity相关开发经验者优先；
3. 熟悉任意一种H5游戏引擎(cocos2d-js，layabox, Egret)优先;
4. 有任意类型游戏开发经验者优先;
5. 熟练掌握常用数据结构以及算法 ； 理解并有意识的使用设计模式。
6. 具有良好的代码规范；
7. 热爱游戏，有丰富游戏经验者优先；
8. 具有良好的团队协作精神和沟通能力 ；
9. 具有良好的工作态度和学习能力；
10. 能适应需求快速变化和迎接技术攻关挑战，能承受一定强度的加班与工作压力。   </t>
  </si>
  <si>
    <t>APP前端开发工程师</t>
  </si>
  <si>
    <t>绩效奖金 员工旅游 五险 餐饮补贴 专业培训 股票期权 年终奖金 提供住宿</t>
  </si>
  <si>
    <t>岗位职责： 1. 负责学习软件APP前端开发； 2. 根据产品策划需求与美术、服务端人员配合完成客户端的开发和维护； 3. 根据项目需求进行相关工具的研发和改进； 4. 完成领导安排的其他工作。 任职要求： 1. 熟悉egret(白鹭)引擎，两年以上h5端游戏实际开发经验； 2. 熟练掌握JAVASCRIPT/ActionScript/TypeScript 至少一种语言，具有良好的面向对象编程的思想，代码规范意识； 3. 熟悉 WebSocket和HTTP等网络协议； 4. 熟悉 JSON、ProtoBuf,msgpack 等数据协议； 5. 熟悉微信开发接口，有实际产品接入微信经验。  其他  工作地点：广州番禺洛溪 （1）基本薪酬与薪酬结构 公司的薪酬结构包括：基本工资、绩效工资、管理职务补贴、绩效奖金、外出车资补助等。 1、 基本工资：根据岗位和行业水平为员工提供具有竞争力的基本工资； 2、 绩效奖金：根据员工绩效表现以及部门绩效管理标准，为员工提供月度、年度的绩效奖金； 3、 年终奖：年末根据公司的运营情况，发放一定比例的年终奖。  （2）其他福利 1、公司注重人才培训，定期为员工免费提供培训，提升职业素质； 2、公司按照国家规定为员工购买医社保； 3、员工享有春节、元旦、清明、五一、中秋、十一等国家规定的法定节假日； 4、员工享有带薪年假、病假、产假、婚丧假； 5、提供员工饭堂，周一提供老火靓汤，周四提供香甜糖水； 6、提供员工住宿，环境舒适； 7、办公地点在二号线地铁洛溪站附近，交通方便； 8、公司有员工休息室，免费为员工提供乒乓球、卡拉ok等娱乐设施； 9、公司每年免费组织一次集体大型旅游活动以及精彩的年终晚会表演； 10、公司为优秀员工提供红股激励。  合适者请发邮件：hryondor@yondor.com  联系电话：020-37662466 联系人：彭小姐</t>
  </si>
  <si>
    <t>HTML5开发实习生</t>
  </si>
  <si>
    <t xml:space="preserve">职位职责： 职位要求： 如应聘在校实习生，每周至少工作4天。 </t>
  </si>
  <si>
    <t>COCOS游戏开发</t>
  </si>
  <si>
    <t>广州浩博网络科技有限公司</t>
  </si>
  <si>
    <t>五险 员工旅游 绩效奖金 年终奖金 全勤奖 餐补 团队聚餐</t>
  </si>
  <si>
    <t>1. 负责公司网页端，移动端产品的设计和开发； 2. 完成功能模块的开发和自测； 3. 负责代码的维护和改进工作； 4. 根据项目进度，按需按时完成功能开发； 5. 主动好学、研究新技术以满足业务需求。 任职要求： 1、2年以上游戏行业相关经验； 2、至少用 Cocos Creator 开发过一款以上完整的上线游戏； 3、熟练使用 JavaScript 或 TypeScript ； 4、编写高质量代码，按照需求实现游戏相应的系统， 5、有 Cocos Creator 性能优化、网络优化经验的优先； 6、思维敏捷，逻辑清楚，能够独立完成公共组件的开发； 7、良好的沟通能力，强烈的责任心，具有团队精神和创新精神 8、了解原生开发环境，有做过大厅+子游戏模式的项目优先录取 9、有独立负责热更新、发布安卓、苹果安装包，并提交appstore经验者优先录取</t>
  </si>
  <si>
    <t>.NET工程师（网站开发方向）</t>
  </si>
  <si>
    <t>广州市互诺计算机科技有限公司</t>
  </si>
  <si>
    <t>员工旅游 绩效奖金 年终奖金 专业培训 广州社保 下午茶 实力公司 优秀团队</t>
  </si>
  <si>
    <t>1.负责需求的沟通，和产品经理紧密配合，能准确理解产品设计需求； 2.能够独立开发，进行前端系统设计； 3.维护和优化相关的产品的性能、体验效果； 4.负责公司游戏H5活动开发； 5.基于游戏引擎框架开发支持多种平台的小游戏游戏；  任职要求： 1.熟悉HTML5、JavaScript等前端相关技术； 2.熟悉主流浏览器的（适配性、兼容性）并有相关问题的解决经验 3.熟练使用 PhotoShop 根据设计图自行切图 4.熟悉AJAX运作机制 对后端 有一定了解 熟悉前后端交互流程 5.熟悉cocos-creator的优先 6.态度端正、工作积极，注重团队合作与沟通； 7.能独立思考、分析，并积极解决问题； 8.有1年左右微信小游戏开发经历。也欢迎优秀应届毕业生；</t>
  </si>
  <si>
    <t>补充医疗保险 五险一金 定期体检 绩效奖金 专业培训 年终奖金 补充公积金</t>
  </si>
  <si>
    <t>岗位职责： 1） 与UI设计师、视觉设计师、中后台工程师配合，完成Web前端页面开发，实现产品Web前端页面布局、视觉、动效； 2） 协助产品经理编写Web页面制作、优化、用户体验等相关的技术文档； 3） 优化产品Web应用视觉、布局及前端界面性能优化。  任职要求： 1） 精通DIV+CSS框架及相关主流框架，可独立完成HTML5代码编写，熟悉W3C标准； 2） 熟悉JavaScript、CSS3、JQuery、html5等Web前端开发技术，具备一定的跨浏览器开发经验； 3） 熟悉各主流浏览器（IE8+、Chrome）间的差异性，能快速定位和解决各种兼容难题； 4） 深刻理解Web标准，对符合web标准的网站重构有丰富经验； 5） 熟练掌握Angular 、Bootstrap、TypeScript、JQuery等技术。</t>
  </si>
  <si>
    <t>Web组态开发工程师</t>
  </si>
  <si>
    <t>上海米开罗那机电技术有限公司</t>
  </si>
  <si>
    <t>五险一金 员工旅游 年终奖金 包吃包住 成长性高</t>
  </si>
  <si>
    <t xml:space="preserve">工作职责： 1. 参与公司智能项目，负责Web组态的研究与开发以及部分Web前端设计工作； 2. 负责智能项目的部分实施工作，负责产品的现场搭建、调试及验收工作； 3. 负责企业信息化系统中Web前后端开发工作，参与公司web、app等互联网产品的测试与维护。 4. 参与产品上线前的测试、bug修复及升级，撰写开发文档及项目报告； 5. 参与产品开发前线上与线下的调研，独立完成软件的基础功能模块开发； 6. 协助部门主管处理项目日常业务。 岗位要求： 1.性别：不限 2.婚姻：不限 3.学历：本科以上 4.年龄：不限 5.专业：电气自动化、控制工程、机械工程、计算机、软件、电子通信等相关专业  知识技能： 1.熟练掌握WEB前端开发，熟悉react，angular，vue等，会用webpack，typescript等工具，至少熟练使用一种WEB开发框架； 2.熟悉网络HTTP协议、Websocket，熟悉XML、JSON，懂JS。  工作经验： 1.了解组态应用，有二次开发经验，有过常见组态软件使用经验者更佳； 2.对智能控制开发有兴趣者优先，熟悉网络基础架构及网络常识者优先，有软件项目开发经验者优先。  其他要求： 1.熟悉并热爱软件设计和编码工作，有独立解决问题能力者优先，能适应项目实施上需要的出差，能参与商务会谈; 2.要求有较强的学习能力，能吃苦耐劳，抗压能力强，有优秀的沟通及文字表达能力，集体观念强，合作精神好。 </t>
  </si>
  <si>
    <t>上海耸智信息科技有限公司</t>
  </si>
  <si>
    <t xml:space="preserve">1.扎实的HTML5、CSS3、JavaScript语言础功底，了解TypeScript； 2 熟悉AngularJS、mui、Ionic、jQuery等前端开发框架； 3 熟悉PS，能简单的设计和抠图； 4 良好的理解能力和沟表达通能力； 5 工作认真踏实，有责任心。 职位要求： 1.2年以上前端开发经验； 2.大学本科及其以上学历； 3.熟悉AngularJS/mui等前端开发框架； </t>
  </si>
  <si>
    <t>急聘 asp.net开发工程师</t>
  </si>
  <si>
    <t>五险一金 补充公积金 绩效奖金 年终奖金 定期体检</t>
  </si>
  <si>
    <t>岗位职责： 1、服务器端Web代码设计、开发； 2、后台管理系统的研发，业务逻辑的实现； 3、同页面设计人员配合，实现页面控制开发； 4、同数据人员配合，实现数据的操作；  任职要求： 1、具有1年以上.NET开发经验，精通C#编程语言，熟悉.NET 框、ASP.NET； 2、至少熟悉ORACLE/MySQL/SQL Server其中一种常规数据库的操作； 3、必须熟悉HTML基本操作； 4、熟悉Javascript/TypeScript基本操作者优先； 5、有实际开发经验优先； 6、熟悉Oracle数据库操作者优先； 7、良好的代码规范和文档规范； 8、性格随和、善于沟通；</t>
  </si>
  <si>
    <t>五险一金 补充公积金 定期体检 专业培训 年终奖金</t>
  </si>
  <si>
    <t>岗位职责： 1） 与UI设计师、视觉设计师、中后台工程师配合，完成Web前端页面开发，实现产品Web前端页面布局、视觉、动效； 2） 协助产品经理编写Web页面制作、优化、用户体验等相关的技术文档； 3） 优化产品Web应用视觉、布局及前端界面性能优化。  任职要求： 1） 精通DIV+CSS框架及相关主流框架，可独立完成HTML5代码编写，熟悉W3C标准； 2） 熟悉JavaScript、CSS3、JQuery、html5等Web前端开发技术，具备一定的跨浏览器开发经验； 3） 熟悉各主流浏览器（IE8+、Chrome）间的差异性，能快速定位和解决各种兼容难题； 4） 深刻理解Web标准，对符合web标准的网站重构有丰富经验； 5） 熟练掌握Angular 、Bootstrap、TypeScript、JQuery等技术。</t>
  </si>
  <si>
    <t>岗位职责： 1） 与UI设计师和后台工程师配合，完成Web页面的实现； 2） 协助产品经理、产品运营人员编写Web页面制作、优化、用户体验等相关的技术文档； 3） 实现产品Web端网站页面特效、JS效果； 4） 调整制作Web网站页面； 5） 产品相关网站的前端界面性能优化。  任职要求： 1） 精通DIV+CSS网页框架布局的HTML代码编写，熟悉W3C标准； 2） 熟悉JavaScript、CSS3、JQuery、html5等各种Web前端开发技术，具备一定的跨浏览器开发经验； 3） 精通各主流浏览器（IE6+、Chrome）间的差异性，能快速定位和解决各种兼容难题； 4） 深刻理解Web标准，对符合web标准的网站重构有丰富经验，有成功案例。 5） 熟练掌握AngularJS 、Bootstrap、TypeScript、JQuery等技术</t>
  </si>
  <si>
    <t>北京时代鸿光科技有限公司</t>
  </si>
  <si>
    <t>五险一金 补充医疗保险 交通补贴 餐饮补贴 绩效奖金 年终奖金 员工旅游 定期体检 节日福利 带薪年假</t>
  </si>
  <si>
    <t>工作内容： 1、负责相关数据产品的需求以及前端程序的实现，提供合理的前端架构 2、负责Web应用的设计与开发 3、负责前端开发质量，保障进度，提升效率，追求高性能，有针对性实施前后端分离；  工作要求： 1、精通JavaScript，CSS，HTML，DOM、协议、安全、性能等前端技术； 2、熟悉W3，ES6，typescript 等相关技术 4、了解React.js，VUE.js，Angular.js等MVVM框架能熟练运用至少一种，且了解其基本原理； 5、了解Webpack等前端构建等相关工程知识； 6、了解Echarts,Three.js或HT.js,canvas和webgl前端可视化技术； 7、掌握使用nodejs更佳 8、热爱学习，有自我驱动力，能够独立工作</t>
  </si>
  <si>
    <t>angular前端开发工程师</t>
  </si>
  <si>
    <t>广州市罗斯泰克科技有限公司</t>
  </si>
  <si>
    <t>免费班车 绩效奖金 五险一金 员工旅游</t>
  </si>
  <si>
    <t>岗位需求： 1. 2年以上前端web开发经验及1年以上使用ionic和angular2开发经验 2. 熟悉typescript语法，能自己编写webpack脚本，打包编译 3. 熟练使用npm 和 vs code编辑器，svn版本控制工具 4. 熟练spa的开发，能熟练搭建和管理前端工程 5. 熟悉swagger的api管理工具 6. 熟练使用cordova的各种插件 7. 会用android studio打包andtoid应用安装包 8. 知晓微信小程序、钉钉小程序开发 9. 知晓响应式布局的各工具的使用，能开发除基于不同屏幕宽度的应用   岗位描述 1. 熟练应用angular框架,熟练ionic 、angular matiral或NG-ZORRO等ui库之一 2. 按客户需求，搭建能实现符合客户体验良好的前端工程项目框架 3. 开发的用户功能，能符合客户的对呈现和交互的要求，数据要准确，速度要够快 4. 可以根据项目的需要，分解编程任务，由团队协作，以前端的工程化方式完成阶段性开发 5. 在公司规范基础上，与后端人员协作开发， 6. 要按照规范，编写需求文档，用户指引，代码及注释要达到公司的要求 7. 按时按量完成公司安排的开发任务 8. 要对原有的技术，技术进行升级改造，以适应客户和市场的需要</t>
  </si>
  <si>
    <t>五险一金 包三餐 绩效奖金 年终奖金 定期体检</t>
  </si>
  <si>
    <t>华科优建（前海）工程信息发展有限公司</t>
  </si>
  <si>
    <t>香港互动 专业培训 五险一金 员工旅游</t>
  </si>
  <si>
    <t>1.参与公司Web前端产品的设计和开发，负责前端功能的开发和优化； 2.开发基于HTML5技术的可灵活定制、可扩展的前端UI组件； 3.负责前端HTML、CSS、JS的性能调优，及浏览器兼容性; 4.负责自主图形引擎优化及升级； 5.负责产品性能监控和系统优化； 职位要求： 1、统招本科以上学历; 2、Comfortable with communication in English. 3、精通HTML5/CSS3/JavaScript/TypeScript等相关技术，具有实际前端项目开发经验； 4、熟悉vue/angular等前端开发框架，熟悉页面架构和布局； 5、具有较强的团队合作精神、进取心和求知欲，热爱学习，勇于挑战； 6、熟悉DirectX/OpenGL或WebGL， 如Three.js、Babylone.js, 或Unity等游戏引擎，熟悉Shader编程者优先；</t>
  </si>
  <si>
    <t>游戏前端开发工程师 (职位编号：7)</t>
  </si>
  <si>
    <t>广州简趣信息科技有限公司</t>
  </si>
  <si>
    <t>六险一金 餐饮补贴 弹性工作 周末双休</t>
  </si>
  <si>
    <t>【岗位职责】 1、负责客户端应用逻辑的编写，与项目组美术、策划人员深入沟通，准确实现开发需求，完成所负责模块系统的设计、开发和编程； 2、及时解决开发过程中和线上的问题。  【任职要求】 1、本科及以上学历，一年以上网页游戏或手机游戏开发经验； 2、ActionScript、Javascript或者TypeScript语言基础扎实，熟悉MVC，有良好的OOP思想； 3、熟悉WebSocket网络编程，了解MsgPack、ProtoBuf、Thrift等多种序列化方式，能独立开发业务逻辑； 4.熟悉egret或者layabox引擎者优先； 5、踏实上进，善于钻研技术，具备良好的编程习惯和代码规范；有较强的独立解决问题能力，富于团队精神，喜欢游戏行业。  【其它说明】 1、投递方式(二选一)： 1.1、通过前程无忧投递简历。 1.2、自行发送简历至：hr@tinyfunny.net。注意邮件标题为：姓名-岗位-毕业院校。 请将简历粘贴于邮件正文发送。</t>
  </si>
  <si>
    <t>五险一金 补充医疗保险 员工旅游 定期体检 绩效奖金</t>
  </si>
  <si>
    <t>岗位要求： 1、本科以上，2年以上前端开发经验 2、熟悉Jquery，Bootstrap等常见的前端开发技术，熟悉CSS，Html开发优先，有前端UI设计经验者优先。 3、熟悉EasyUI、Echarts、HighCharts等技术； 4、计算机基础扎实，能看懂Java代码； 5、强烈的团队协作意识，有进取心，具备良好的沟通及交流能力。</t>
  </si>
  <si>
    <t>Cocos2d-x开发实习生</t>
  </si>
  <si>
    <t xml:space="preserve">职位职责: 职位要求： </t>
  </si>
  <si>
    <t>Cocos游戏客户端开发工程师</t>
  </si>
  <si>
    <t>SEO优化专员包住6-10K</t>
  </si>
  <si>
    <t>广州京厨厨具有限公司</t>
  </si>
  <si>
    <t>工作内容： 1. 完成游戏功能模块的开发和自测； 2. 负责代码的维护和改进工作； 3. 根据项目进度，按需按时完成功能开发。  职位要求： 1、全日制本科及以上学历，计算机相关专业，接受优秀应届毕业生； 2、熟悉Cocos2d-x或cocos creator开发，熟悉JavaScript、TypeScript或其它脚本语言； 3、有其他游戏引擎、脚本使用经验者愿意转用cocos引擎亦可； 4、编程基础扎实，熟悉常用的数据结构和算法； 5、能无障碍阅读英文技术文档； 6、有较好的团队意识和合作精神，有独立钻研新技术的热情和能力。</t>
  </si>
  <si>
    <t>广州视惟讯电子科技有限公司</t>
  </si>
  <si>
    <t>五险一金 全勤奖 节日福利 中餐补贴</t>
  </si>
  <si>
    <t>岗位职责： 1、负责产品的前端开发工作,手机端公众号、小程序。安卓应用与H5交互。 2、整体页面结构及样式层结构的设计、优化； 3、独立解决Web前端页面在各浏览器的兼容性问题； 4、独立解决安卓和H5混合开发中的相关问题。 任职资格： 1、大专及以上学历，计算机相关专业； 2、有丰富的前端开发经验；精通 HTML、HTML5，理解JavaScript运行机制，能够运用面向对象编程思想进行JavaScript编程； 3、有1年以上vue 的实际项目开发经验，精通组件化开发； 4、掌握web标准，对主流浏览器兼容性问题有一定研究，了解Typescript/ES6/ES7; 5、熟练使用 vue，mpvue 框架，对生命周期，计算属性，vue 指令，组件通信有深入了解； 6、熟悉Vue前端开发完整流程与全局状态管理，能够独立搭建Vue前端项目，完成交互逻辑开发、获取数据页面渲染、打包上线等工作。 7、熟练应用 vue 的生态链， Node、NPM、Webpack、VueRouter、flyio、Vuex、iviewui 等； 8、熟练使用Git、 9、有微信小程序、移动端、大屏端开发经验者优先，有安卓原生和vue混合开发的优先。加分项：了解JAVA或其他后端语言。</t>
  </si>
  <si>
    <t>广州-增城区</t>
  </si>
  <si>
    <t>包住宿 年终奖金 绩效奖金 员工旅游</t>
  </si>
  <si>
    <t>1、负责公司网站SEO工作，了解百度、360、谷歌搜索引擎规则，包括百度百科、贴吧内容的发布； 2、负责公司网站的优化，能从程序页面、内链结构、细节优化等健康稳定得做好网站优化； 3、制定网站总体和阶段性规划，监控关键字、流量等因素，完成推广工作； 4、监控和跟踪网站各分析结果，给出改进意见并制订关键词策略，提高网站排名，利用多种技术形式提升网站人气； 5、协助上级领导，进行公司网站和竞争对手网站分析。  任职要求 1、能独立进行网站推广经验者优先。 2、熟悉各种网络推广技巧和信息发布、互联网推广工具； 3、精通Baidu、好搜、google等主流搜索引擎优化广告平台和排名提升技巧，包括站内优化、站外优化及内外部链接优化、关键词优化、代码优化、图片优化等；熟悉Web服务器、Apache、域名、Unix，了解它们的工作原理，熟悉HTML、PHP、CSS等页面语言，精通HTML 4、熟悉行业网站推广和SEO技术、竞价机制、群站的建立、微信推广；  教育培训：定期提供所需的专业知识和技能培训； 职业发展：公司建立了完善的任职和晋升体系； 薪酬回报：提供极具竞争力的薪酬待遇及激励机制，高于同行业平均水平；每年根据工作年限计算工龄工资进行底薪的增长； 年终享受年终奖金； 不定期组织部门聚餐和文体活动 包住-联系方式13660302953 陈先生</t>
  </si>
  <si>
    <t>广州法爱电子商务有限公司</t>
  </si>
  <si>
    <t>绩效奖金 年终奖金 环境优美 办公舒适 氛围轻松 带薪年假</t>
  </si>
  <si>
    <t>岗位职责： 1.使用Javascript熟练、准确地进行代码构建，实现产品所需的动画效果以及交互效果； 2.对css/JavaScript性能优化、解决多浏览器兼容性问题有一定的经验；  岗位要求： 1、精通HTML、CSS/CSS3、JavaScript，精通H5移动开发，熟悉主流前端技术和框架； 2、了解Angular和Bootstrap优先； 3、了解后端语言(PHP/Python)优先； 4、熟悉ionic框架优先； 5、熟练使用Angular、TypeScript优先； 6、有较强抗压能力，可接受加班； 7、对技术有强烈的进取心，具有良好的沟通能力和团队合作精神、优秀的分析问题和解决问题的能力。  福利待遇： 1、高薪+13薪+各种补贴+绩效奖金+全勤，满一年可享年底双薪； 2、享受正常法定假期，带薪年假、节日福利； 3、宽敞、时尚的办公环境；团结、积极、融洽的工作氛围； 4、公司每年不定期举行各项活动，例如户外活动、聚餐等。  上班时间：9:00-18:00，每周日休息，月休4天。  珠玉在线是一个年轻、充满活力和向心力的团队；我们期待您的加入，与我们一起携手共创蓬勃发展的美好未来！  注：面试请带上参与过的作品或工作项目！</t>
  </si>
  <si>
    <t>广州优亿信息科技有限公司</t>
  </si>
  <si>
    <t>绩效奖金 年终奖金 专业培训</t>
  </si>
  <si>
    <t>职位描述： 1. 根据原型，与后端技术协商选择合适的前端架构，指定接口方案； 2. 根据原型，切页与编码，实现前端页与后端的数据交互； 3. 对代码进行测试； 4. 编写技术文档，保障代码的可重用性和可维护性； 5. 持续维护与优化前端代码； 6. 负责公司前端组件库的开发； 7. 负责项目和产品前端相关技术难点的研究与攻关； 8. 持续关注学习前端的先进技术与框架；  任职要求： 1. 大专及以上学历，工作经验2年以上，具备良好编程基础以及交互设计能力，热爱前端设计，有强烈提升能力的意愿与学习能力。 2. 精通HTML（H5）、JavaScript、CSS等前端基础技术，并能用代码在PC、移动端上精准实现； 3. 精通Web前后端分离的工作流程，实现前端与后台（API）的数据交互，熟练掌握ReactJs或vue等新型前端框架，熟练掌握Node.js及其相关的开发工具链。 4. 熟悉包括不限于npm+TypeScript+React+VUE＋Webpack＋Echarts+D3Js等技术栈。 5. 对浏览器（包括手机端浏览器）兼容性、前端交互设计、前端性能优化、用户体验等有丰富的经验。 6. 热爱前端，能够灵活运用代码的可重用性和可维护性，具备强烈的责任心，具备良好的学习能力、问题解决能力、沟通能力、英文阅读能力、文档编写能力。 7. 提供作品附件或作品链接的会使得面试更加高效。</t>
  </si>
  <si>
    <t>广州众连易达科技有限公司</t>
  </si>
  <si>
    <t>五险一金 餐饮补贴 专业培训 绩效奖金 年终奖金 弹性工作 周末双休</t>
  </si>
  <si>
    <t>1、根据业务需求，基于Ionic(混合移动)平台进行应用程序开发； 2、参与移动平台软件框架的研究，设计和实现、关键技术验证和选型等工作； 3、带领并指导开发工程师、程序员进行代码开发工作； 4、参与开发规范制订、技术文档编写。 5、负责移动APP的版本发布流程，保证产品质量。 岗位要求： 1. 精通ionic混合移动开发框架； 2. 熟悉app的打包发布流程； 3. 具备ios或android原生开发经验优先； 4. 熟练掌握各种Web前端技术（HTML5/CSS/Javascript/Ajax等），了解各项技术的相关标准，掌握 面向对象编程思想，并具备丰富的相关开发经验； 5. 熟练使用ES6、TypeScript进行开发； 6. 有微信小程序或企业号的相关开发经验优先； 7. 了解或熟悉weex、react native、flutter等其他移动开发框架的优先； 8. 计算机相关专业统招本科及以上学历，2年或以上APP开发经验； 9. 关注新技术，关注用户体验，热爱分享，具有创新精神及团队协作精神。</t>
  </si>
  <si>
    <t>北海腾鼎信息科技有限公司</t>
  </si>
  <si>
    <t>包吃 五险一金 周末双休 带薪年假 全勤奖 节日福利 交通补贴 项目奖金 定期体检</t>
  </si>
  <si>
    <t>工作职责：  1、使用cocoscreator/layaair进行项目相关功能模块任务的开发；  2、根据项目需求，进行游戏程序设计及开发工作；  3、与服务器后端工程师沟通网络数据通信等；  4、与项目组策划、美术人员共同讨论开发需求及设计游戏实现细节，保证产品质量和进度，优化前端页面性能。  5、参与重度h5游戏、微信小游戏（2d/3d）多类型游戏开发    任职要求：  1、熟悉 JavaScript/TypeScript/ActionScript语言，良好的OOP编程思想；  2、有良好的代码书写、注释和单元测试习惯，熟练运用多种软件设计模式；  3、具备良好的沟通合作技巧，较强的责任心及团队合作精神；  4、有h5游戏开发经验、熟悉主流h5引擎（cocoscreator/layaair/egret）优先；  5、热爱玩h5游戏、喜欢做创新型小游戏者优先</t>
  </si>
  <si>
    <t>岗位职责：  1.使用引擎进行手机游戏开发；  2.根据游戏策划需求文档，利用HTML5技术实现移动端游戏研发；  3.负责游戏开发设计，保证模块的可行性、游戏性和稳定性；  任职要求：  1.有1年的开发经验；  2.精通Javascript、Typescript、HTML5等前端开发技术，熟悉JSON、XML等；  3.有微信小游戏或者其他H5游戏开发经验者优先。</t>
  </si>
  <si>
    <t>五险一金 绩效奖金 年终奖金 员工旅游 弹性工作</t>
  </si>
  <si>
    <t>岗位职责： 1、使用Egret白鹭引擎进行H5游戏项目开发； 2、负责H5游戏前端程序开发，实现策划需求； 3、高效的与服务器端人员开发合作,设计编码和调试，确保符合代码规范； 4、对项目存在的性能问题能够快速定位和优化； 5、完成领导交办的其他任务。  任职要求： 1、专科及以上学历，1-3年游戏开发经验，至少参与过一款页游或H5游戏的完整开发经验; 2、热爱游戏开发工作，愿意长期从事相关工作; 3、熟悉ActionScript、JavaScript或TypeScript语言; 4、熟悉HTML5框架，熟悉TCP/IP、WebSocket、HTTP等网络通信技术，能熟练运用Egret laya等H5游戏引擎; 5、了解Android与IOS移动平台技术标准，能熟练使用Android与IOS开发及测试工具; 6、沟通能力强，具有持续学习的强烈意愿与良好习惯。 我们给你的： 1、一个自由、平等、放松、人性的工作环境和家庭般氛围，我们倡导要快乐工作、更要认真生活； 2、一份让你无后顾之忧的保障； 3、一份合理有激情的薪酬（待遇 6K - 10K  + 社保  + 项目提成 + 年终奖 + 节日福利 ）； 4、一条成长发展的阶梯； 更重要的是，我们的管理人员基本都来自我们自己的培养，走多远飞多高，由你决定！</t>
  </si>
  <si>
    <t>一日三餐 五险一金 补充医疗保险 员工旅游 专业培训 绩效奖金 年终奖金</t>
  </si>
  <si>
    <t>Web前端开发工程师/网页设计师</t>
  </si>
  <si>
    <t xml:space="preserve">1.根据游戏策划需求，独立设计开发相关自己负责的游戏系统和各个模块； 2.负责游戏的前期模块设计开发与后期bug修复、版本更新维护与代码优化； 3.配合团队完成整个项目的开发，并在后期进行维护工作和功能更新。  职位要求： 1.一年以上游戏行业开发经验，有一款以上H5游戏的完整项目开发经验，优秀的本科应届生也可考虑； 2.熟悉LayaBox，白鹭（Egret）等游戏开发引擎及相关开发工具； 3.熟悉 JavaScript/TypeScript/ActionScript3 等语言，具有良好的面向对象程序设计的思想，熟悉 HTML5 及 CSS等； 4.熟悉 WebSocket 和 HTTP 等网络协议，熟悉 JSON丶ProtoBuf 等数据协议； 5.熟悉 UI体系、图形、动画等等知识，有3D游戏开发经验优先； 6.具备优秀的程序设计能力、习惯和团队协作精神，热爱游戏，具备良好的理解和沟通能力； 7.有 Flash AS3丶Flex 开发经验者优先考虑，有优秀的团队协作能力优先； 8.有移动前端（App丶微信等）开发经验优先。 </t>
  </si>
  <si>
    <t>五险一金 包吃 节日福利 下午茶 年终奖金 绩效奖金 专业培训 员工旅游 定期体检 健身房</t>
  </si>
  <si>
    <t>岗位职责： 1、根据策划需求，使用相关引擎，开发各类小游戏； 2、负责游戏各功能模块开发：逻辑开发、UI实现、动画特效、性能优化等； 3、与团队协作配合，完成前后端交互代码编写及调试； 4、发布小游戏到平台，对小游戏版本进行维护和迭代。 任职要求： 1、大专及以上学历，1年以上游戏开发经验，有完整的小游戏项目优先； 2、熟悉CocosCreator或LayaAir等开发工具,熟练Javascript或Typescript； 3、有良好的编码习惯，结构清晰、命名规范、逻辑性强； 4、具备独立思考，分析问题以及解决问题能力； 5、能够承受工作压力，具有较强的学习能力，良好地沟通交流和团队合作能力 。 我们的生活： 【工作时间】：7小时/天，9:30-12:00,14:00-18:30 【薪酬体系】：公司根据岗位、能力和贡献为员工提供具有竞争力的薪资待遇 【五险一金】：购买五险一金（养老保险、生育保险、医疗保险、工伤保险、失业保险、住房公积金） 【激励奖金】：全勤奖150元，业绩奖金，年终大奖 【温馨假期】：年假、法定假、婚假、产假、陪产假等各种福利带薪假 【员工活动】：公司包餐（工作餐）、每天下午茶、每月大型生日会、生日礼物、每周一羽毛球、篮球、年度旅游、健身房、部门团建活动 【节日福利】：传统佳节的心意礼品/礼金/购物卡，有情怀的节日红包 【职业发展】：提供横、纵向的升职平台，专业及管理双通道的职业发展方向，绝对是能力的挖掘“家” 超级轻松的工作氛围，超级nice的老大！ 我们是充满激情与活力的团队，期待您的加入！超级大奖等你来领！  工作地点：广州市天河区中山大道西299号大舜丽池国际酒店9楼全层--星玩游戏</t>
  </si>
  <si>
    <t>岗位职责： 1、完成公司的软件或网站页面的平面设计以及切图； 2、完成静态HTML页面开发，以及相关的样式和动态效果； 3、熟悉项目使用的开发工具和技术框架，完成相关功能模块的BUG修复； 4、严格遵守相关软件开发编码规范以及公司相关制度； 5、完成上级领导安排的其他各项工作；  任职要求： 1、本科以上学历，两年以上Web前端或网页设计开发经验； 2、熟悉Html5/CSS3/JQuery/AJAX/BootStrap等前端技术；能手写Html、Javascript代码编写； 3、熟悉Photoshop等图形图像处理软件的使用，能做一些简单的设计； 4、熟悉React/Vue/AngularJs/Node.js； 4、保证前端代码在不同浏览器下的兼容性，以及网页加载速度；对前端工程化和模块化有一定的了解； 5、良好的代码习惯和职业素养，良好的团队精神、沟通和学习能力； 6、良好的审美能力，有美术基础者优先考虑；  注意：面试时请提供作品文件或者网址  工作内容： 开发电网行业相关的项目 或企业管理软件产品；  全新的软件团队，全新的项目或产品，更多的学习和提升机会，友好的工作氛围，期待你的加入！</t>
  </si>
  <si>
    <t>前端开发工程师（音视频方向）</t>
  </si>
  <si>
    <t>深圳华声医疗技术股份有限公司</t>
  </si>
  <si>
    <t>五险一金 绩效奖金 餐饮补贴 定期体检 带薪年休假 下午茶 节日福利</t>
  </si>
  <si>
    <t xml:space="preserve">岗位职责： 1. 移动医疗产品开发 1）依据产品模块需求，进行需求分析，编写详细需求，通过文档评审或会议评审的形式，在设计前与需求、测试基本达成共识； 2）依据详细需求进行模块软件设计，与开发组长及相关开发人员进行讨论确认； 3）根据项目开发计划，按进度完成模块开发，确保质量稳定，以合理的方式解决故障； 4）遵循开发设计规范，包括但不限于编码规范，每日创建与单元测试，编译警告与静态代码检查等； 5）主动协助分析相关的外部反馈故障。 2. 移动医疗平台开发 1） 熟悉平台中的共用模块，功能开发时能够复用与同步维护共用模块； 2） 详细设计时能遵循低耦合高内聚的设计原则，确保功能容易添加与扩展； 3） 依据设计原则提炼可复用模块，在使用过程中不断完善接口，并为这些可复用模块提供文档与单元测试； 4） 从用户需求、开发需求等多角度分析不同产品平台的差异，通过解耦的设计将平台分离，支持多个产品同步开发。  职位要求: 熟练运用 Web 前端开发领域相关技术 HTML5、CSS3； 扎实的 JavaScript 基础，熟悉 ES6，TypeScript； 熟练掌握面向对象分析设计方法、了解常用的设计模式； 熟悉至少一款主流的 JavaScript 框架，具有良好的代码风格、接口设计与程序架构； 熟悉 NodeJS，Grunt/Gulp/Webpack 等有完整的前端自动化经验者优先； 有扎实的网络技术基础，对 Socket 通信和 HTTP 有深入的理解； 了解 WebRTC 协议，了解音视频编解码和传输相关算法，如拥塞控制、FEC、自适应码率、Simulcast等； 能够熟练使用 C++ 或熟悉 Electron 更佳； 具备良好的自我驱动学习能力；熟悉重构、小程序开发更佳； 思路清晰，具备良好的沟通能力和团队协作精神； </t>
  </si>
  <si>
    <t>高级容器研发工程师</t>
  </si>
  <si>
    <t>1、负责容器云平台的架构设计与开发工作； 2、研究云计算相关技术，深入了解网络、存储、Docker、Kubernetes、日志监控等技术的一种或多种； 3、负责docker/kubernetes关键技术研发优化工作，保证在线上高效稳定运行； 4、参与公司云平台容器技术架构的研究，规划和实施。  任职要求： 1、三年以上C/C++/Golang/Python开发经验； 2、有过openshift/kuberbetes的开发经验者优先； 3、熟悉RESTful API开发流程和使用，对无状态应用，分布式框架有一定了解； 4、有技术探索精神，较强的学习能力，能独立阅读英文文档，能独立解决问题，逻辑思维清晰。</t>
  </si>
  <si>
    <t>周末双休 带薪年假 五险一金 包住宿 绩效奖金 全勤奖 节日福利 生日红包 员工旅游</t>
  </si>
  <si>
    <t>★ 二一教育――03年建立网站，06年公司成立，我们享有11年的运营成果！ ★ 二一官网：http://www.21cnjy.com/ ，互联网教育行业！ ★ 这是一个朝阳的行业，乘风而上！这是一个年轻的团队，专注做事！这将是一段精彩的人生，我们期待能与你，一起成长！  【任职要求】  1、熟悉W3C标准，熟悉HTML（包括HTML5），CSS（包括CSS3）, ES6, javascript, Typescript；
2、熟练切图，将UI设计转化为符合W3C规范的DIV+CSS静态页面，确保浏览器及平台的性能和兼容性；
3、对Javascript面向对象编程具有深入的了解，能够使用Javascript合理构建较为复杂的页面逻辑 ；
4、熟练运用一种或多种主流开源框架或工具，如jquery， backbone.js, react.js，angular，vue.js, node.js， gulp, webpack 等；
5、有一种或多种语言后端开发经验， 如php，node.js，java 等优先；
6、有微信公众号、小程序或者移动端开发经验者优先考虑,
7、有面向Windows或Mac平台的NativeWeb客户端开发经验者优先；
8、具有良好的团队合作精神，能与相关人员沟通合作，有较强的自学、沟通表达能力及吃苦耐劳的工作精神，责任心强；   【待遇福利】 1）行业前景：信息化教育资源服务，朝阳行业中的朝阳行业，有能力就会有更大的平台！ 2）薪资结构：基本工资+绩效奖金+全勤； 3）五险一金，五天八小时工作制，双休，享受正常法定假日，15天春节长假，入职满一年享带薪年假； 4）国内旅游、节日活动、二一专属定制礼品、员工生日红包、日常团建活动、日常现金奖励、丰富多彩的年会活动……； 5）多样化职业发展路径，有管理路径与专家路径双轨发展；公开透明的晋升制度，晋升路径：主管―经理―总监......； 6）培训：专业职业技能培训+个性化职业晋升指导； 7）人性的环境：年轻的团队，温馨和谐的办公环境，还可 提供住宿。  加入我们的理由： 1、加入我们，您即刻进入当今极受青睐的职业发展领域，未来等你创造！ 2、加入我们，您将和一群业界精英共同创造行业第一的历史！ 3、加入我们，您将有机会获得股票期权并分享公司成功！ 4、加入我们，您将得到一个充分展示自己才能和快速晋升的舞台！  我们身边工作的人，不叫同事，叫伙伴，我们的征途是星辰和大海！ 我们站在这个时代的风口浪尖，急需充满野心的你！ 赶快加入我们的团队吧！！期待你的到来！！</t>
  </si>
  <si>
    <t>深圳市嗨皮窝网络科技有限公司</t>
  </si>
  <si>
    <t>一、岗位职责： 1、基于Layabox引擎进行 HTML5 与 App 游戏开发； 2、负责移动端产品项目中涉及到的H5页面制作交互效果实现、H5游戏修改和开发； 3、与策划、美术、产品人员讨论开发需求及技术实现细节； 4、与运营团队合作，积极高效的提供技术上的支持和实现。 二、任职要求： 1、一年以上HTML5游戏开发工作经验； 2、熟悉layabox，热爱游戏行业，有过多种游戏体验； 3、熟悉flash和后台数据交换机制, 有Flash as3开发经验者优先； 4、了解 JavaScript/Jscript script/TypeScript/ActionScript语言，良好的OOP编程思想； 5、了解 Cocos2d-html5、Cocos2d-js、binding、QuarkJS、createJS 等 HTML5 框架； 6、有良好的编写代码习惯，要求结构清晰、命名规范、逻辑性强； 7、具备良好的沟通合作技巧，较强的责任心及团队合作精神。  薪资福利方面：  薪资构成：基本工资+岗位工资+绩效奖金+奖金+全勤奖 五险一金 年底双薪 加班补助 全勤奖 带薪年假 定期体检 员工旅游 员工生日会 下午茶节日福利等 上班时间：09：30-12：30  14：00-18：30 地址：深圳市南山区科苑路科兴科学园A1-805   附近公交站:科技园、科苑北     附近地铁站：深大（A4出口，直行15分钟左右即可到达）</t>
  </si>
  <si>
    <t>nodejs开发工程师</t>
  </si>
  <si>
    <t>五险一金 员工旅游 年终奖金 绩效奖金 专业培训 定期体检 弹性工作 餐饮补贴</t>
  </si>
  <si>
    <t xml:space="preserve">岗位职责： 负责公司项目后端服务开发  任职要求： 1、两年以上nodejs后端开发经验； 2、精通Javascript，精通Node.js中间件的概念及拓展和使用、精通nodejs环境搭建； 3、熟悉typescript语法、express框架、ejs/jade模板引擎。 4、精通MySQL数据库，掌握MSSql数据库； 5、热爱编程，具有良好的团队合作精神和良好的沟通协调能力； 6、学习能力强，拥有优秀的逻辑思维能力； 7、认真负责，善于沟通，优秀的团队合作精神。 </t>
  </si>
  <si>
    <t>深圳脸谱网络科技有限公司</t>
  </si>
  <si>
    <t>五险一金 员工旅游 年终奖金 弹性工作 周末双休</t>
  </si>
  <si>
    <t xml:space="preserve">1、使用白鹭（Egret）或者cocoscreator或者layaair开发基于H5的网络游戏（手机+web）；  2、对游戏前端进行性能优化，为玩家提供更加流畅的用户体验。  3、与服务器后端工程师沟通网络数据通信等；  4、与项目组策划、美术人员共同讨论开发需求及设计游戏实现细节，保证产品质量和进度，优化前端页面性能。  5、参与重度h5游戏、微信小游戏（2d/3d）多类型游戏开发   任职要求：  1、基础扎实,熟悉TypeScript、JavaScript语言  2、熟悉Cocos Creator,cocos,u3d,egret 任意一种，开发过一款以上完整的H5上线游戏  3、具有一定的图形学基础,游戏性能优化经验。  4、有捕鱼游戏开发经验优先 </t>
  </si>
  <si>
    <t xml:space="preserve">该职位为外派岗位，外派地点：上海； 1. 根据公司项目及产品的UI设计，完成高质量的web前端开发； 2. 与服务端开发，设计、产品人员沟通，保证产品的质量和开发进度。 任职要求： 1. 2年以上实际开发经验，熟悉HTML5，CSS3，Javascript ，能熟练开发跨平台，兼容主流浏览器的页面； 2. 熟悉基于AJAX的应用开发，能够与后端人员配合开发； 3. 有一种或多种前端css框架或JS库的项目经验（如：bootstrap,Jquery等)； 4. 熟练掌握vue.js、vue-cli、vuex、es6、es7、typescript、html5相关技术，并且具有vue项目经验。   </t>
  </si>
  <si>
    <t>OpenStack研发工程师</t>
  </si>
  <si>
    <t>五险一金 员工旅游 餐饮补贴 专业培训 绩效奖金 年终奖金 定期体检 工龄工资</t>
  </si>
  <si>
    <t>岗位职责：
1. 参与公司基于OpenStack云平台产品的系统研究及研发工作；
2. 根据开发计划，负责公司基于OpenStack云平台功能模块的设计和开发；
3. 解决部署及运营过程遇到的技术问题。  岗位要求：
1. 两年以上Openstack开发经验；
2. 熟悉OpenStack原理和系统架构，并对部分核心组件有一定深入研究，具备一定二次开发能力；
3. 熟练使用Python语言进行开发；
4. 熟悉虚拟化技术，如KVM、libvirt、qemu及容器（Docker）等；
5. 具有良好的网络基础，熟悉TCP/IP协议、IPTABLES、DHCP原理；
6. 具有良好的操作系统基础，熟悉linux系统的使用、调优；
7. 熟悉ceph等分布式存储优先；
8. 较好的英语阅读能力强，能独立查阅网络技术资料、社区文档；
9. 有开源社区贡献者优先。  薪酬福利： 1、工作时间：周一至五上午9：00-12：30，下午14：00-18：00；五天7.5小时工作制，周六日双休； 2、带薪假期：享受国家法定节假日、婚假、产假（陪）、病假、丧假、年假等； 3、福利待遇：入职购买五险一金，午餐补贴，具有竞争力的薪酬，年底双薪+奖金； 4、节假贺礼：重大节日礼品/礼金； 5、公司活动：定期组织文体活动、聚餐活动； 6、企业培训及职业发展：新员工入职培训、部门培训、职能培训，广阔的职业发展平台。</t>
  </si>
  <si>
    <t>h5/微信小游戏开发</t>
  </si>
  <si>
    <t>上海仙瑜网络科技有限公司</t>
  </si>
  <si>
    <t>职责描述： 1、开发和移植游戏到网页平台 2、和游戏设计师紧密合作，实现游戏设计师的设计。 3、优化游戏代码，保证游戏质量。 4、预估工作时间，安排工作计划，配合团队的计划和管理 岗位要求： 1、2年或以上H5游戏开发经验； 2、熟悉至少一款H5引擎（Egret、Cocos2dX-JS、layabox等）,了解各引擎特点，相关工具和环境，至少使用某款H5引擎开发过一款游戏； 3、熟悉面对对象编程的概念，有JavaScript、ActionScript或TypeScript开发经验； 4、熟悉 WebSocket 和 HTTP 等网络协议，熟悉 JSON丶ProtoBuf 等数据协议； 5、有优化包体大小、游戏运行效率、游戏体验的经验； 6、熟悉休闲竞技游戏的开发模式和优化原理，确保游戏在表现效果上和性能上有突出表现； 7、与策划、美术等合作团队进行沟通协调，满足开发需求 8、熟悉WebGL和计算机图形的相关知识。 竞争力： 1、熟悉node.js、CSS、HTML。 2、对响应式布局、动态交互特效、页面性能优化、移动端浏览器兼容问题有一定的经验者优先； 3、自学能力强，抗压能力强，有较强的逻辑思维能力，良好的沟通协调能力，团队意识。 4、上架iOS/Android/HTML5产品经验者优先。 5、热爱游戏，热爱游戏开发。</t>
  </si>
  <si>
    <t>互联网软件开发工程师</t>
  </si>
  <si>
    <t>BI工程师（大数据方向）</t>
  </si>
  <si>
    <t>五险一金 餐饮补贴 年终奖金 年底双薪 带薪年假</t>
  </si>
  <si>
    <t xml:space="preserve">1. 有2年以上Java开发经验；  2. 熟悉Spring, SpringBoot, Restful Service，Hibernate 等常用开发框架；  3. 熟悉B/S架构的Web应用开发，熟悉Html5、Bootstrap、CSS、Java Script、JQuery、JSON、Typescript、Angular2以上版本；  4. 熟悉关系型数据库系统，如Oracle， Sql Server， MySql；  5. 具有团队合作精神和创新精神，具有独立解决问题与承担压力的能力。  岗位职责：  1. 负责模块/系统的设计、文档撰写以及针对用户需求的快速响应；  2. 根据任务安排负责完成代码编写、测试工作；  3. 完成所开发模块或者系统的设计文档、功能说明书以及相关文档的编写工作。 </t>
  </si>
  <si>
    <t>职责描述 1. 负责大数据基础架构和技术体系的规划建设，包括数据采集、数据处理 智能化与自动化体系和数据质量及稳定性保障体系的建设 2. 参与大数据环境下的数据仓库(离线、实时)以及相关ETL工具建设、开发和维护； 3. 支持埋点，BI分析，数据产品开发，数据挖掘，算法等方向的数据基础平台搭建，对数据平台建设有产品化意识;  岗位要求 1. 计算机相关专业本科及以上学历，3年以上BI/大数据系统/平台相关工作经验； 2. 较为丰富的数据仓库及数据平台的架构经验，期望通过对业务的深入理解，发挥数据价值，并反哺数据体系的建设，有垂直电商行业背景佳； 3. 熟悉hadoop生态下仓库建模、ETL 设计开发，有数据质量与数据治理相关经验； 4. 具备主流大数据生态组件开发经验, 熟悉Hive 、Impala、Spark、Kafka ， Flink 等主流数据及流技术，有cloudera 平台或云服务搭建经验优先； 5. 熟悉 Linux shell、Python  、JAVA或Scala等 语言脚本, 有较强的开发能力； 6. 良好的沟通表达能力和团队协作能力，并愿意持续学习扩展自己技能；</t>
  </si>
  <si>
    <t>上海嫣红计算机科技有限公司</t>
  </si>
  <si>
    <t>资深云服务器运营主管</t>
  </si>
  <si>
    <t xml:space="preserve"> 岗位职责： 1.负责H5游戏的前端开发； 2.负责和游戏后端对接数据； 3.负责已有游戏维护工作； 4.和策划对接产品需求；  任职要求： 1、专科以上学历，计算机相关专业； 2、1年以上H5游戏开发经验，3年以上游戏开发经验； 3、熟悉h5游戏开发技术：layabox； 4、熟悉 JavaScript，TypeScript语言，良好的OOP编程思想； 5、熟悉TCPIP、WebSocket、HTTP等网络通信技术 6、有良好的代码书写、注释和单元测试习惯，熟练运用多种软件设计模式； 7、具备良好的沟通合作技巧，较强的责任心及团队合作精神。 8、有unity开发经验等优先考虑。 9、有android打包经验优先考虑。  </t>
  </si>
  <si>
    <t>五险一金 餐饮补贴 做五休二 带薪年假 周末双休 节日福利</t>
  </si>
  <si>
    <t>岗位职责：  1、负责公司私有及公有云服务器的软硬件环境部署和日常监控维护； 2、负责公司运维自动化平台的正常运转和优化； 3、负责公司私有云系统（NAS云盘、代码库、知识库、数据报表平台等）的部署和维护； 4、负责公司主要数据库的部署、安全和维护； 5、保障业务的高可用性，对应用部署、系统安全、和运行效率进行必要优化； 6、解决运维工作中重大故障，性能瓶颈等相关疑难问题，负责突发事件管理，问题跟踪与管理，提供运维报告； 7、配合优化运维规范、工作流程、应急预案等；  任职要求：  1、计算机专业本科及以上学历，3 年以上的 Linux 系统运维经验，精通常用命令及操作； 2、具备云平台（如阿里云）的业务部署及维护等工作经验； 3、具备Linux服务器安装、部署和管理能力。 4、具备服务器系统安全和数据安全相关工作经验。 5、掌握至少一种数据库（如：MySQL）的部署和性能调优。 6、精通至少一种脚本语言（ Shell, Python ), 掌握一门高级编程语言者优先。 7、了解 nagios、zabbix等运维监控工具。 8、了解 Tomcat， Nginx等应用服务器的部署和配置。 9、了解SVN、Git、Jekins等代码管理、持续集成和自动化部署工具。 10、了解Redis， RabbitMQ部署、配置和优化。 11、具有较强学习能力、思路清晰、良好责任心、团队协作与沟通能力。  注：具有大规模、大数据量、高负载互联网项目经验者优先；有运维开发经验者优先</t>
  </si>
  <si>
    <t>上海众爻信息科技有限公司</t>
  </si>
  <si>
    <t>五险一金 员工旅游 年终奖金 弹性工作 团队聚餐 生日会 加班零食 帅哥美女如云 领导Nice 轻松办公氛围</t>
  </si>
  <si>
    <t>Three.js开发工程师</t>
  </si>
  <si>
    <t>上海米道信息科技有限公司</t>
  </si>
  <si>
    <t>岗位职责： 1、负责3D软件的开发； 2、负责或参与模块相关分析、设计和开发工作； 3、完成模块的代码编写和调试及测试上线； 4、参与并负责HTML5、three.js相关产品的研发与开发工作； 5、主要完成基于three.js的3D展示以及交互操作的开发； 任职要求： 1、应用ThreeJS有2-3年经验； 2、使用canvas超过1年工作经验； 3、精通JavaScript； 4、如果熟悉typescript技术最好，不熟悉者，需了解面向对象概念，并能够快速学习并掌握typescript； 5、精通php，了解thinkphp框架； 6、了解grunt等相关js包管理工具； 7、工作积极主动，具有良好的沟通能力，团队合作精神，能承担工作压力；</t>
  </si>
  <si>
    <t>大数据工程师</t>
  </si>
  <si>
    <t>中电长城网际系统应用有限公司</t>
  </si>
  <si>
    <t>岗位职责： 1. 负责前端界面的模块构建，各类交互设计与实现； 2. 前端样式和脚本的模块设计及优化； 3. 跟后台研发人员对接，完成业务逻辑； 4. 产品新功能的讨论、设计和实现； 5. 技术的调研和分享；   任职要求： 1. 精通CSS、Html5、JavaScript、Ajax、DOM等前端技术，有独立完成复杂前端模块的设计与实现的经验； 2. 熟悉掌握使用ES 6.0，TypeScript，了解React等相关前端开发框架，并有使用事件的经验； 3. 有使用Node，NPM，Webpack管理项目经验的优先； 4. 有网络编程的相关经验，深入理解HTTP协议； 5. 有良好的沟通和合作技巧，较强的责任心以及团队合作精神； 6. 能够及时完成自己的任务，在项目紧急情况下能够牺牲个人时间准时完成任务；   特别提示：5月份起公司搬迁至闵行七宝宝龙城（距9号线七宝步行10分钟，10号线航中路步行15分钟）</t>
  </si>
  <si>
    <t>五险一金 免费班车 交通补贴 餐饮补贴 绩效奖金 定期体检</t>
  </si>
  <si>
    <t>岗位职责: 1、参与构建和设计高性能的大数据存储系统，为业务系统提供大数据访问的服务。 2、开发基于Hadoop、Spark、Hive、Hbase等的大数据产品； 3、负责Hadoop集群的开发、优化、维护； 4、根据业务需要为数据仓库的实现提供支持； 5、撰写规范专业的技术文档，研究行业前沿技术。 岗位要求： 1、2年以上使用Java开发经验，具备扎实的Java知识，能够熟练使用主流框架SSH等编写高效的代码； 2、精通SQL语言，熟练使用linux，精通Shell、Python等脚本语言； 3、具备较强的学习能力和责任心，良好的沟通能力； 4、关注和参与Hadoop、Spark开源社区的新功能特性的优先考虑； 5、熟悉信息安全、医疗行业数据分析、挖掘经验者优先考虑； 6、有Hadoop或HBase/Hive等相关大数据集群设计与开发经验； 7、熟悉YARN 、Storm、Spark等分布式框架者优先； 8、可接受优秀应届毕业生。</t>
  </si>
  <si>
    <t>工作职责 1. 负责公司产品Web前端系统的功能开发、调试和维护。 2. 独立完成代码的详细设计，开发及单元测试。能够独立进行代码调试，发现解决代码问题。 3. 根据页面原型布局前端展示，开发前端代码，配合后端工程师完成后端数据的对接。 4. 能够使用前端技术框架或库开发，并能解决主流浏览器不同版本的兼容性问题。 5. 能够开发响应式布局的前端应用同时兼容PC端和移动端。 6. 优化网站的前端性能, 保证网站的完美展现  技能要求： 1、计算机相关专业，2年以上Web前端页面开发工作经验。 2、精通HTML5、CSS、JavaScript、Jquery、typescript、ES6等技术。 3、熟悉掌握React，VUE等前端主流框架。 4、熟悉响应式界面的布局，了解各浏览器的兼容问题。 7、有规范代码设计思维，有面向对象的编程思想。 8、有技术调研和自学能力，具备英文文档阅读能力。</t>
  </si>
  <si>
    <t>Egret开发工程师</t>
  </si>
  <si>
    <t>上海哇麦信息技术有限公司广州分公司</t>
  </si>
  <si>
    <t>五险一金 员工旅游 年终奖金 定期体检 项目奖金 包两餐 周末双休 水果下午茶 扁平化管理</t>
  </si>
  <si>
    <t>岗位职责： 1.使用Egret引擎进行手机游戏开发； 2.根据游戏策划需求文档，利用HTML5技术实现移动端游戏研发； 3.负责游戏开发设计，保证模块的可行性、游戏性和稳定性； 任职要求： 1.有1年的Egret开发经验； 2.精通Javascript、Typescript、HTML5等前端开发技术，熟悉JSON、XML等； 3.有ios开发经验或者H5游戏开发经验者优先。</t>
  </si>
  <si>
    <t>奈雪的茶</t>
  </si>
  <si>
    <t>工作氛围活跃 带薪年假 绩效奖金 全勤奖 节日福利 专业培训 住房补贴</t>
  </si>
  <si>
    <t>岗位职责： 1.定期追踪公司关键指标,并从业务层面解析开展情况,洞察业务动作，提出指导改进策略； 2.基于对业务的深度理解,通过数据挖掘与分析,针对公司关键指标以及运营各业务线输出专项分析报告,及时发现问题,为运营决策、用户营销等提供决策支持和优化方向； 3.搭建数据分析体系，为公司制定和提升数据应用的价值； 4.根据具体业务需要，对业务策略、产品优化提供数据支持。  任职资格： 1.统计、数学、计算机相关专业优先 2.具有5年以上数据分析经验，有互联网经验 3.精通SQL、Excel等，熟悉Python；了解SAS、SPSS、R等 4.工作严谨，责任心强，有较强的沟通技巧，善于从数据中发现、分析问题；思路清晰，逻辑性强，能独立分析问题和解决问题。</t>
  </si>
  <si>
    <t>Node.js开发工程师/五险一金</t>
  </si>
  <si>
    <t xml:space="preserve">职位要求： 1. 精通 JavaScript，熟悉 Node.js 平台和生态环境。 2. 熟练使用单元测试进行测试驱动开发。 3. 对常用框架（Express/Koa）等有实战经验。 4. 熟练应用 MySQL，Redis 等后端存储并有一定深入了解。 5、大专及以上学历，具备快速学习能力，责任心强。 加分项： 1. 熟悉 TypeScript，熟悉ES2015。 2. 熟悉 Vue.js，React 等主流前端框架。 3. 有独立作品，在 GitHub 上有活跃的贡献记录。  4. 熟悉 Docker 并有实战经验。 福利待遇： 1、入职既买五险一金； 2、双休，国家法定节假日正常休息，早9晚17：30. 3、下午茶，零食糕点水果； 4、员工出游，聚餐； </t>
  </si>
  <si>
    <t>APP前端开发</t>
  </si>
  <si>
    <t>岗位职责： 1、承担主要前端开发工作，对代码质量及进度负责； 2、协同后端开发工程师，独立完成WEB前端开发任务； 3、根据公司项目和产品设计，利用JavaScript、HTML5相关技术开发WEB前端页面； 4、持续优化前端体验和页面响应速度，并保证各种浏览器的兼容性和执行效率 任职要求： 1、大专及以上学历，计算机相关专业，能够独立完成软件设计与编码； 2、有移动端开发经验：HTML5 + CSS3 + Responsive。 3、熟悉使用原生 Javascript 开发，对网页性能有过研究。 4、能够独立设计架构，定义良好的层级、模块和接口。 5、熟练使用 Sublime、Emmet 、前端构建等工具。 6、熟悉W3C标准，对表现与数据分离，Web语义化等有深刻理解； 7、优秀应届生亦可考虑。</t>
  </si>
  <si>
    <t>五险一金 三餐 全勤奖 餐饮补贴 带薪年假</t>
  </si>
  <si>
    <t xml:space="preserve">1、基于Layabox引擎进行 HTML5 与 App 游戏开发； 岗位要求： 1、有过微信小程序经验，熟悉laya typescript javaScript 的优先； 2、了解 JavaScript/ActionScript语言，良好的OOP编程思想； </t>
  </si>
  <si>
    <t>高级文本挖掘工程师</t>
  </si>
  <si>
    <t>上海零点市场调查有限公司</t>
  </si>
  <si>
    <t>五险一金 餐饮补贴 专业培训 做五休二 带薪年假</t>
  </si>
  <si>
    <t xml:space="preserve">工作职责： 1、基于现有的文本数据，进行非结构化文本的特征提取、语义识别、自动文本聚类和情感分析等文本挖掘的工作； 2、参与探索深度学习（Deep Learning）在自然语言处理领域中的应用，实现切实有效的深度学习模型； 3、根据业务要求建立和更新相关词库，以及相关的支持； 4、完成其他临时性数据提报分析工作； 5、参与构建各种机器学习和文本数据挖掘的实用化工具； 6、与产品研发团队协作，将算法融入产品。  任职资格： 1、计算机、数学、统计学相关专业，硕士及以上学历； 2、两年以上工作经验，熟悉自然语言处理，对NLP有系统性理解者优先，熟悉文本挖掘技术（文本分类、聚类、相似度计算、语义分析等）优先，有实际的文本挖掘项目的经验； 3、熟悉常用的编程语言（如Python、Java等），有扎实的编程能力优先； 4、具有良好的沟通能力和主动性，抗压能力较强； 5、强烈的上进心和求知欲，较强的学习能力和沟通能力，具备良好的团队合作精神； 6、计算机或相关专业本科及以上学历，能承受一定工作压力，以解决技术难题为乐趣，有想法，敢于挑战。 </t>
  </si>
  <si>
    <t>网络推广</t>
  </si>
  <si>
    <t>广州艾儿智能科技有限公司</t>
  </si>
  <si>
    <t>五险一金 周末双休 餐饮补贴 弹性工作</t>
  </si>
  <si>
    <t>【岗位职责】： 1、负责公司前端开发、优化、修复Bug问题 2、负责产品开发设计，保证模块的可行性和稳定性； 3、持续优化产品性能、逻辑和用户体验  【任职要求】： 1、计算机相关专业，一年以上H5开发工作经验，有成熟在线产品者优先； 2、熟悉 JavaScript/TypeScript良好的OOP编程思想； 3、熟悉白鹭引擎或者LayaBox； 4、良好的逻辑思维和编程习惯，具备独立解决技术问题的能力； 5、具备良好的前端架构分析能力与设计能力； 6、具备优秀的编程能力及良好的编程习惯和团队协作精神； 7、愿意学习和接受新知识，新事物，对攻关疑难问题具有深厚兴趣，有激情，能承受压力； 8、接受Unity3D、Cocos2dx、Flash等游戏前端转h5</t>
  </si>
  <si>
    <t>Web前端开发工程师（初级） (职位编号：T02)</t>
  </si>
  <si>
    <t>弹性工作 带薪年假 五险一金 专业培训 节日福利 绩效奖金 团队聚餐 年终奖 法定节假日</t>
  </si>
  <si>
    <t>要求： 1. 本科及以上学历，5年及以上有大型数据仓库/BI/数据分析的整体实施或管理经验，实际参与过数据分析类项目的需求、开发、维护等各项工作。 2. 熟练spss，R，SAS，Matlab, python,spark,hadoop等其中一个或多个统计分析软件； 3. 熟练掌握SQL编程和优化经验，熟悉ETL、报表、调度等多种产品。懂得BI报表制作，可视化展示，及制作分析报告模板 4. 有挖掘用户需求，落地需求成果，推动项目验收等相关经验 5. 有良好的数据思维，吃苦耐劳的精神和强抗压能力  方向： 数据分析，数据（指标）监控，数据BI化  职位描述： 1.负责公司数据平台的开发与运营和技术团队建设。收集各项指标，建立各类分析模型所需要的数据框架 2.负责业务需求调研，梳理指标口径，丰富BI产品内容。有针对性进行数据分析建模 3.数据监控模型设计，代码规范性审核和作业调优。从分析过程中发现问题，提出改进或建议 4.完成分析报告，并按需求进行设计和优化 5.完成其他上司交待相关工作  优于同行的福利待遇： 1、工作时间：9:00-12:00&amp;14:00-18:00，五天7小时工作制 2、入职即购买五险一金+国家法定节假日、婚假、产育假等法定假期+长达15天春节假期 3、具有竞争力的待遇 4、各种节日活动&amp;福利+员工特定慰问金+每月部门吃喝玩乐+专业培训+旅游团建 5、扁平化管理+年轻化团队+老板nice+宽松的工作环境+轻松的工作氛围 6、完善的晋升机制，充裕的发展空间，你有能力，我有平台</t>
  </si>
  <si>
    <t xml:space="preserve">1、负责公司web前端的交互设计与实现；  2、参与项目的编码，参与产品设计讨论，准确理解产品需求和交互原型，保障产品高效稳定运行；  3、与策划、UI和程序密切的合作，完成产品的上线。  4、负责对产品页面性能的优化和维护，持续提升用户体验；    岗位要求： 1、精通 Javascript， CSS3，HTML 语义化标签，精通DIV+CSS网页布局，熟悉W3C网页标准，了解ES6，ts开发；  2、 熟悉 MVC 及相关设计模式，有过Angular、React、Vue其中一种框架的开发经验优先。  3、至少熟悉webpack、gulp、grunt其中一种构建工具，熟悉Sass、Less其中一种Css预编译语言；  4、熟悉W3C标准，理解各主流浏览器间的兼容性问题，有前端性能优化意识。  5、了解浏览器内部工作模式，了解主流浏览器引擎。  6、熟悉HTTP、WebSocket、SSE、REST等网络／服务协议优先；  7、具备敏锐的观察力，能紧跟 Web 前端发展趋势，对设计、互联网产品趋势熟悉者佳；  8、良好的沟通能力和团队协作精神，能与产品经理、UI人员、后台开发人员很好的沟通、协作；  9、计算机相关专业。 </t>
  </si>
  <si>
    <t>岗位职责 1、全面负责公司网站的SEO，能够根据公司战略发展要求，制定全面的搜索引擎优化策略，对SEO效果负责； 2、精通SEO站内优化，网站内容优化、关键词优化、内部链接优化、代码优化、图片优化的技巧； 3、建立内部产品SEO标准，把握SEO的方向，分析和总结竞争对手的SEO方法，并合理运用，不断提高网站的SEO效果； 4、结合流量统计工具记录每天网站pv\uv\ip等网站数据并分析调整优化，监测效果及时反馈； 5、根据网站现状，对网站不良结构、代码等能做出调整建议。 6.利用各权重高的论坛或平台进行外链建设，及软文推广。  任职资格 1、熟悉html、css等基础网页代码； 2、独立完成基于搜索引擎基本的页面代码标签优化； 3、一年以上baidu、360等搜索引擎排名经验，有成功案例优先； 4、具备较强的关键词数据分析能力； 5、能诊断分析网站存在的问题，并能拓展外部链接以求提高排名，针对百度优化有自己独立见解； 6、对自身技术提升有强烈的学习欲望，能持续关注搜索引擎的发展，了解其最新动向； 7、从事过房地产、海外房产投资行业优先考虑。  高于行业的福利待遇： 1、公司坐落高级写字楼中，办公环境舒适，地铁上盖周边交通、饮食、住宿配套齐全； 2、上班时间：5天7.5小时工作制； 3、公司提供同行业、同地区领先、富有竞争力薪资体系丰厚的基本薪资和项目奖金； 4、快速提升空间和完善的职业晋升通道，人尽其才，才尽其用； 5、购买五险一金：包括基本养老、医疗、工伤、失业、生育保险以及公积金； 6、员工因工作需要加班享受加班补助或调休，按照相关规定享受年休假； 7、公司提供餐费津贴、交通津贴、住宿津贴以及通讯津贴等人性化的福利； 8、定期组织员工娱乐、文体活动，丰富的部门文化、旅游休闲；   公司工作氛围非常好，是一支年轻且很有活力的团队，为每一位优秀的员工提供发展的机会及平台，提供规范的系统培训、晋升机制帮助员工在自己的工作领域里获得提升和成长！</t>
  </si>
  <si>
    <t>英文SEO / 外贸网络推广</t>
  </si>
  <si>
    <t>广州依琪信息科技有限公司</t>
  </si>
  <si>
    <t>H5游戏前端（九天互娱）</t>
  </si>
  <si>
    <t>【岗位职责】： 1、负责公司前端开发、优化、修复Bug问题 2、负责产品开发设计，保证模块的可行性和稳定性； 3、持续优化产品性能、逻辑和用户体验  【任职要求】： 1、计算机相关专业，一年以上H5开发工作经验，有成熟在线产品者优先； 2、熟悉 JavaScript/TypeScript良好的OOP编程思想； 3、熟悉白鹭引擎或者LayaBox； 4、良好的逻辑思维和编程习惯，具备独立解决技术问题的能力； 5、具备良好的前端架构分析能力与设计能力； 6、具备优秀的编程能力及良好的编程习惯和团队协作精神； 7、愿意学习和接受新知识，新事物，对攻关疑难问题具有深厚兴趣，有激情，能承受压力； 8、接受Unity3D、Cocos2dx、Flash等游戏前端转h5 职能类别：互联网软件开发工程师多媒体/游戏开发工程师</t>
  </si>
  <si>
    <t>社会保险 补充医疗保险 带薪年假 员工旅游 餐饮补贴 全勤奖 工龄奖 下午茶</t>
  </si>
  <si>
    <t>HTML5游戏前端开发工程师</t>
  </si>
  <si>
    <t>职位要求： 1、负责公司英文网站站内优化及外链的建设，制定并实施SEO推广方案，提升网站Google上的排名，对SEO有独到的认知与见解； 2、一年以上英文seo工作经验，自律性高，有较强的数据分析能力, 熟悉电子商务，互联网推广及网络营销知识； 3、熟悉Google Analytics数据分析、善于长尾关键词挖掘、完善网站内部链接、提升网站搜索引擎友好度并分析研究和监控竞争对手； 4、通过第三方平台或网站进行流量、数据或服务交换、或战略合作联盟、增加网站的流量和知名度； 5、熟悉HTML，懂得基本脚本语言，知识面广阔，有一定的网站设计或产品设计经验者优先考虑。  岗位要求： 1、大专以上学历， 英文、计算机、市场营销、电子商务等相关专业背景； 2、具备独立推广网站的能力，有大型网站或电子商务网站工作经验者优先； 3．熟悉搜索引擎优化技术，并有成功的英文网站整站优化案例优先； 4、熟悉HTML、CSS、PHP等页面语言； 5、具备良好的沟通能力、强烈的责任心、创新意识和学习能力，具有团队合作精神；  福利待遇： 1.我司为你提供舒适开放的办公环境、轻松和谐的工作氛围、幽默亲和的团队伙伴； 2.提供有竞争力的薪酬待遇，每年可享有不定期调薪； 3.六险一金：公司为正式员工购买养老、医疗、失业、工伤、生育保险、重大医疗补助和住房公积金； 4.工龄奖：入职满一年享有100元工资奖，逐年递增； 5.晋升机制：清晰的晋升通道，中高层人才内部提拔，给您广阔的个人发展空间，凭能力可快速晋升； 6. 员工可享受各种带薪假期：除了享受国家法定假期、婚假、丧假、女员工产假及男员工陪产假等有薪假期外，满一年服务期5天带薪年假，及每月1天带薪病假； 7.下午茶福利：每周有各种甜点、水果、饮品等供应； 8.每天下午会提供15分钟的小憩时间，让大家放松一下心情； 9.定期举办部门活动、生日派对、节日福利、年度旅游、聚餐等精彩活动； 10.公司给予员工生活关怀，提供各类图书，给爱学习的你充足的精神食粮；另设有茶水间，免费提供咖啡和茶，提供微波炉及冰箱。  工作时间：每天7.5小时，时间9:00-18:00（午休1.5小时） 办公地址：广州市白云区同和街道同沙路283号天健广场 ID City 创意园9栋302-317</t>
  </si>
  <si>
    <t>广州博益信息科技有限公司</t>
  </si>
  <si>
    <t>五险一金 弹性工作 提供午餐 下午茶 团建活动</t>
  </si>
  <si>
    <t>【工作职责】 1、利用HTML5相关技术实现各类移动端平台游戏及网页端平台的游戏开发； 2、负责项目前端框架设计、核心模块开发； 3、根据产品需求，配合分析并给出合理的页面前端结构解决方案； 4、持续优化产品性能，游戏逻辑和用户全验； 5、完成相关开发过程中的相关技术文档编写； 6、负责游戏项目的维护和更新  任职要求 1、两年以上工作经验，有棋牌经验者优先考虑； 2、精通HTML5 、JAVASCRIPT、TYPESCRIPT、WEBSOCKET + HTTP、AS3(ActionScript3.0) ,了解各种浏览器设备和移动设备的适配以及兼容性问题； 3、熟练使用游戏开发引擎cocos2dx、egret、layabox等，有开发HTML5游戏实际项目经验，能独立开发； 4、熟悉各类SDK（如微信登陆、支付等）； 5、对JS性能优化、游戏框架设计有一定经验； 6、能独立解决移动设备浏览器兼容性问题； 7、对游戏开发有着浓厚的兴趣，学习能力出众，逻辑性强，善于沟通协作； 8、热爱玩游戏，并在游戏行业不断深耕的开发者。  优先条件： 1. 使用cocos creator开发完整的H5项目，并成功上线。 2. 对nodejs有相关项目经验。</t>
  </si>
  <si>
    <t xml:space="preserve">  岗位职责： 1、同开发团队一起构建高可用，高度灵活和高可扩展性的系统平台，参与系统架构设计； 2、及时响应并处理线上故障，快速处理运维事故，7*24保障业务稳定运行； 3、负责运维体系的建立与完善，服务器管理，应用监控、容灾、备份机制，系统调优、安全方案，系统应急处理预案的制定等； 4、负责系统安全和数据安全相关的技术，并协助处理政策相关事务。  任职要求： 1、3年以上大中型在线系统运维工作经验，具有大型网站或web应用平台运维经验，熟悉常见的负载均衡实现方案并有实际实施经验； 2、熟悉常见Centos、debian等操作系统，熟悉互联网行业运维流程，具备批量服务器远程维护管理经验； 3、精通服务器设备、网络设备、安全设备等的功能和性能，能熟练运用多种设备设计构建符合要求的网络系统架构； 4、对高可用、高可扩展系统架构有深入了解，熟悉负载均衡、反向代理等技术，掌握LVS、HA集群、Nginx等系统软件； 5、熟悉常见安全攻防技术，渗透测试和渗透测试工具，Vmware、KVM虚拟化技术，熟悉Mysql、Postgresql、Mongodb、Redis等数据库； 6、了解DevOps相关理念如CI及相关技术，如Ansible/Zabbix/Jenkins，熟悉shell/python脚本等运维自动化； 7、热爱系统运维工作，能承受压力，具备较强的交流、沟通和表达能力，具备很强的问题分析和解决能力。 </t>
  </si>
  <si>
    <t>Unity3d客户端</t>
  </si>
  <si>
    <t>五险一金 年终双薪 员工旅游 交通补贴 定期体检 团建聚餐 下午茶 项目奖金 扁平化管理 晋升空间大</t>
  </si>
  <si>
    <t>岗位职责：  1. 两年以上Unity3d客户端开发经验。 2. 独立设计及完成过网络、配置表、UI框架、资源框架、调试器等模块中的一个或多个。 3. 至少熟悉一门脚本语言，TypeScript、Lua等。 4. 熟悉各种设计模式并且有过实际应用。   任职资格：  1. 计算机、数学或相关专业。  2. 两年左右Unity客户端开发经验。</t>
  </si>
  <si>
    <t>深圳市爱能森新能源互联网科技有限公司</t>
  </si>
  <si>
    <t>1、 负责与开发人员配合完成Web前端页面开发、功能实现与后期维护； 2、 积极配合产品策划人员研究并改善用户体验； 3、 Web前端技术的深入研究应用； 4、 网站页面在各主流浏览器中的兼容性调整； 5、 优化网站前端性能。 任职要求： 1、 熟练使用html+css+js、TypeScript，MVVM，熟练使用vue，且vue项目经验一年以上； 2、 熟悉jQuery框架等主流框架； 3、 有html5、css3页面编写经验; 会切图，熟练使用前端各个工具；</t>
  </si>
  <si>
    <t>高级数据开发工程师</t>
  </si>
  <si>
    <t>岗位职责： 1、负责数据挖掘及数据分析工作，给与公司发展数据支撑； 2、负责、参与大数据相关专业培养方案的制定与完善； 3、负责大数据系统的需求开发工作，做好数据可视化工作； 4、研究最新大数据相关技术，完成大数据项目的研发工作； 任职要求： 1、计算机、数学、统计学等大数据相关专业本科及以上学历； 2、熟练掌握 Python，Java 编程，熟悉Linux操作系统； 3、具备良好的语言表达能力以及文字功底； 4、有较强的责任心和团队协作意识； 5、熟悉Hadoop、Spark、Pig等大数据技术生态圈者优先； 6、熟悉SAS、R、Python等数据处理常用语言者优先； 7、熟悉Tableau等可视化工具者优先； 6、有数据挖掘、数据分析等数据处理工作经验者优先； 7、能够接受及适应在快节奏,测试驱动,持续迭代的工作环境。 、沟通协调能力、团队协作能力、计划与执行能力及较强的组织管理能力。 福利待遇： 1、工作制： 弹性工作制（上班：8:30-10:00，下班：6:00-7:30）； 2.假期福利： 除法定的节假日之外，员工还可享有年假，婚假，丧假，生育假等； 3.社保与公积金：公司依法为员工缴纳社会保险和住房公积金（一档综合社保）； 4.额外福利： 提供免费下午茶，寿星有神秘的生日礼物，公司提供团队建设费用； 5.员工活动： 员工团结，旅游活动，健身区域24小时免费使用； 6.节日慰问： 中秋节、端午节等特定节假日为员工发放节日礼品；</t>
  </si>
  <si>
    <t>运营分析</t>
  </si>
  <si>
    <t>微知网络科技（上海）有限公司</t>
  </si>
  <si>
    <t>五险一金 餐饮补贴 定期体检 绩效奖金 专业培训</t>
  </si>
  <si>
    <t>工作职责:  1、负责全产品业务数据分析，包括且不限于数据规划、业务沟通、沉淀分析思路与框架，寻找数据驱动业务的最大价值点，形成数据解决方案；  2、融入对应业务团队闭环合作，根据对业务的理解，负责对应业务指标体系设计&amp;优化、诊断分析、决策支持、数据化运营等；  3、协助团队完成整体规划业务的数据分析产品，通过灵活可扩展的数据仪表、可视化的数据看板，用产品及数据能力支撑一线员工进行针对性的数据；    任职资格:  1、全日制本科或以上学历，计算机科学、数学或统计学相关专业优先；三年以上数据分析或企业级BI项目分析工作经验（电商行业及SaaS软件服务行业数据分析经验优先）；  2、精通使用Excel、PowerPivot、SPSS等数据分析工具进行数据分析；  3、熟练使用SQL查询语言，熟悉R语言或Python语言进行数据分析为加分项；  4、具备良好的数据敏感度、业务视野、调研分析能力及深度思考能力，能够敏锐的捕获用户需求，提供相匹配的数据交付；  5、熟悉数据采集及集成、数据仓库、数据集市，对数据生产流程、数据资产管理以及数据库有深入理解；  6、有良好的沟通能力，善于合作、能够跨部门/团队跟合作团队达成一致目标拿到结果；  7、有批判性思维，接受不同意见帮助自</t>
  </si>
  <si>
    <t>搜款网VVIC</t>
  </si>
  <si>
    <t>五险一金 员工旅游 餐饮补贴 专业培训 年终奖金 弹性工作</t>
  </si>
  <si>
    <t xml:space="preserve">职位描述 1、支持业务上线、架构设计部署，业务系统运维； 2、负责业务应用系统规划、监控、数据备份、日志分析、故障排除等工作； 3、分析系统瓶颈，容量评估，定位性能瓶颈；参与架构优化、容灾优化、性能优化等项目； 4、负责生产环境自动化工具编写，提高运维效率和质量； 5、负责生产环境灾备演练方案编写，实施； 6、各类故障和事务的应急响应和技术支持。    任职要求： 1.全日制大学本科及以上学历，计算机相关专业，30周岁以下。 2.熟悉CentOS系统，熟练使用grep、awk、sed等系统工具，擅长一种(shell/perl/python)脚本语言编程，实现自动化运维； 3.熟悉主流开源软件(Nginx/Tomcat/Nodejs/Redis等)的配置及调优； 4.了解MySQL高可用性架构；熟悉mysql的配置及sql优化； 5.具有较强的分析问题解决问题能力，处理突发事件既能沉着应对又不缺乏灵活性，抗压能力较强； 6. 熟悉 AWS、阿里云等公有云平台； 7. 熟练部署k8s集群； 熟练使用docker进行服务的部署； 8. 有CICD（持续集成持续部署）的相关经验； 9. 有灰度发布相关经验。 </t>
  </si>
  <si>
    <t>前后台IT工程师</t>
  </si>
  <si>
    <t>深圳市小物橙科技有限公司</t>
  </si>
  <si>
    <t>五险一金 弹性工作 绩效奖金 员工旅游 年终奖金 股票期权</t>
  </si>
  <si>
    <t>1. 负责Web/App的界面设计、公众号界面设计、广告宣传页设计、优化及管理工作； 2. 根据产品原型，设定产品的整体风格，完成高保真视觉效果设计； 3. 负责跟踪产品效果及用户体验，提出设计优化方案； 4. 负责对公司线上活动广告宣传进行创意策划、排版、美工设计； 5. VI系统设计； 任职要求： 1． 专科及以上学历，设计类相关专业； 2． 2年以上移动互联网UI设计工作经验，熟悉Web、App设计规范； 3． 精通Photoshop、Illustrator、CorelDraw等设计软件； 4． 有较高的审美意识.创新设计能力和团队合作意识； 5． 懂代码者（Html+CSS等）优先，具有App设计经验者优先； 6． 有培训教育行业相关经验设计者优先。</t>
  </si>
  <si>
    <t>岗位职责： 1.负责搭建和持续改进算法工程能力化的后端服务； 2.负责金融科技相关业务规划产品的架构设计和研发落地； 3.负责定制化项目与第三方平台（如银行）的对接开发，以及相关工具和服务的开发； 4.负责公司相关项目的前端设计与开发； 5.负责前端基础组件的开发与维护； 任职资格： 1. 2年以上的金融科技后端开发工作经验，有1年以上前台开发经验； 2.扎实的编程基础，有Java/Python开发经验； 3.学习和逻辑思维能力强，熟悉常用算法和数据结构； 4.熟悉MySQL/PostgreSQL/MongoDB等数据库；加分项； 5.了解Docker容器技术，了解Shell脚本开发，熟悉Linux系统常用命令； 熟悉ES6、CSS3、HTML5等技术 6.熟悉主流前端框架，包括但不限于React.js/Vue.js/Angular 等框架； 7.熟悉Web接口开发规范，有前后端分离项目开发经验，有后台开发经验加分； 8.持续关注前端技术发展，热爱写代码，有个人独立作品/开源项目加分； 9..熟悉分布式、微服务、高性能服务的开发，有的系统架构设计或开源经历者优先； 10.抗压能力强，能够接受短期出差；  待遇：月薪+年底分红+期权</t>
  </si>
  <si>
    <t>Egret游戏开发工程师</t>
  </si>
  <si>
    <t>上海似锦网络科技有限公司</t>
  </si>
  <si>
    <t>网络游戏 娱乐/休闲/体育</t>
  </si>
  <si>
    <t>1.使用egret进行H5游戏功能开发,游戏逻辑开发和UI实现 2.根据产品需求,完成功能模块的设计,编码和测试工作 3.配合团队完成维护工作和功能更新  任职要求: 1.熟练掌握typescript, 了解javascript或actionscript 2.能熟练应用egret相关工具链 3.有良好的程序结构和编码风格,擅于思考,独立排查问题和解决问题 4.热爱游戏事业,对移动互联网行业感兴趣,工作积极,有良好的团队合作能力,有较强的抗压能力 5.有微信小游戏开发经验者优先</t>
  </si>
  <si>
    <t>web测试工程师</t>
  </si>
  <si>
    <t>深圳市卓易梓网络科技有限公司</t>
  </si>
  <si>
    <t>五险一金 员工旅游 出国机会 年终奖金 弹性工作 绩效奖金 餐饮补贴 股票期权</t>
  </si>
  <si>
    <t>五险一金 定期体检 周末双休 带薪年假</t>
  </si>
  <si>
    <t>岗位职责： 1. 独立完成项目服务器或软件的核心代码的设计、开发、测试 2. 负责功能模块的程序编码和单元测试 3. 负责完成功能模块的文档编写 4. 配合同事以及上级领导制定软件开发方案；，并协助产品经理完成产品目标； 任职要求： 1.精通C#及面向对象技术 2. 熟练掌握.NET B/S开发技术, 3年及以上.NET项目相关技术经验 3.熟练使用 Asp.Net MVC, Web API, EntityFramework, Web Service 等开发技术 4.熟练使用 Mysql,SqlServer等常用数据库中至少一种, 熟悉Lambda表达式。 5. 熟悉dotnet core技术， Asp.NET core技术, 跨平台部署经验者优先 6. 熟悉Vue.js, Typescript,jQuery等前端开发技术优先 7.有Winform编程, Android开发, IOS开发经验者加分 8. 熟悉Redis等非关系型数据库优先。 9. 有丰富的项目经验和一定的系统架构设计,开发能力 10.有团队精神，有钻研和创新精神，能承受一定的工作压力  学历造假者，一经发现永不录用</t>
  </si>
  <si>
    <t>软件开发工程师 (职位编号：RJQ)</t>
  </si>
  <si>
    <t>上海帕利电子有限公司</t>
  </si>
  <si>
    <t xml:space="preserve">开发及优化学习平台，提升学习体验，提高工作效率  1.    技术要求： a、 计算机、软件工程相关专业，具有4年及以上.NET开发经验，精通C语言，.NET及.NET Core技术，熟悉EntityFramework Core框架。 b、 精通HTML5、CSS3、JavaScript、TypeScript等前端开发技术 c、 精通JQuery、Bootstrap等前端开发框架 d、 理解Ajax、JSON等网络通信技术和数据交换格式，熟悉WebApi，熟悉微服务架构 e、 精通SQL Server数据库，熟练使用SQL语言，精通视图、事务，有一定的数据库设计能力  2.   语言要求 能熟练阅读英语  3.   其它要求 a、 良好的沟通能力 b、 具有团队协作精神 </t>
  </si>
  <si>
    <t>工作职责： 1.负责线上算法的维护和优化； 2.负责计算机视觉算法的开发； 3.利用相关算法对已经有的数据进行处理； 3.协助上司完成其他工作；  任职要求： 1.有三维重建经历优先； 2.熟练使用C/C++进行算法的设计，熟悉opencv； 3.熟悉python，matlab，有较强的算法分析和实现能力； 4.熟练掌握常见数据结构和算法，能够分析和优化计算逻辑，提升性能；</t>
  </si>
  <si>
    <t>永林电子（上海）有限公司</t>
  </si>
  <si>
    <t>绩效奖金 定期体检 员工旅游 五险一金 补充医疗保险 年终奖金</t>
  </si>
  <si>
    <t xml:space="preserve">1. 有Cordova app开发经验 2. 能够修改维护Cordova plugin为佳 3. 有使用vue.js, react, angular, typescript开发hybrid app或网页的经验为佳 4. 略懂云端平台 (node.js, C#后台)，能和外包厂商合做维护云端平台及网页     </t>
  </si>
  <si>
    <t>量化云科技（香港）有限公司</t>
  </si>
  <si>
    <t>岗位职责： 1、主要从事智能投顾的研究工作，尤其是国内A股的选股、择时等模型的开发 和优化； 2、跟踪国内外智能投顾的发展变化和同业竞品的调研分析，并根据行业趋势和 业务需求进行相关量化投资模型的构建开发等； 3、配合开发团队完成策略上线的相关工作； 4、公司策略开发相关的其他工作。  任职要求： 1.重点大学硕士及以上学历，要求金融工程、数学、物理、计算机等专业，3-5 年量化研究经验，具有较好数理分析基础，了解随机过程、时间序列分析、统计 分析及数值计算方法等 2.熟悉掌握/Python/Matlab/R/C++/Java至少一门编程语言，对MySQL、MongoDB 等数据库知识有相应了解 3.具备一定的金融证券基础知识，有金融工程研究功底优先 4.学习能力、逻辑思维、抗压能力较强，为人踏实严谨、善于沟通，有团队精神， 乐于分享。</t>
  </si>
  <si>
    <t>上海游曳网络科技有限公司</t>
  </si>
  <si>
    <t>五险一金 餐饮补贴 弹性工作 定期体检 专业培训 员工旅游 年终奖金 股票期权</t>
  </si>
  <si>
    <t>岗位职责： 1.负责移动游戏客户端功能系统开发 2.相关辅助工具、游戏高级效果的开发与研究  岗位要求： 1．2年以上游戏开发经验（硕士与一本院校毕业不要求工作经验） 2．至少熟练掌握一种以下语言： javascript, typescript, ActionScript3, C# 3. 对常用数据结构与算法有一定了解 4．有较好的复杂系统抽象能力 5．能阅读计算机相关的英文技术文档 6. 有担当、有耐性、积极上进、聪明好学</t>
  </si>
  <si>
    <t>项目负责人</t>
  </si>
  <si>
    <t>1. 主导公司所有产品的核心研发工作，协助部门管理工作； 2. 负责系统架构、数据架构、技术创新，主导系统设计和核心代码的编写； 3. 主导项目并评审项目需求，制定技术开发计划以及任务分配，确保开发方向与需求匹配； 4. 负责项目开发流程、开发质量和开发进度的规划、控制、监督和管理； 任职要求： 1、2年以上开发经验，2年以上大型网站项目的设计、分析、架构经验； 2、精通.NET开发，熟悉网站主流技术框架的利弊，数量掌握ASP.NET, MVC, WebApi，Entity Framework ORM等开发语言及框架，掌握aspnetboilerplate abp者优先； 3、熟悉网站性能优化，精通分布式、多线程等高性能架构相关技术； 4、熟悉常用设计模式及DDD，有大型分布式、高并发、高负载、高可用性系统设计开发经验； 5、熟悉掌握SQL Server、Redis，对数据库大数据处理和性能调优有所了解，有分布式系统开发、分布式NoSQL存储系统开发经验者优先； 6、精通Javascript/Typescript,熟悉NodeJs/ReactJs//VueJs/Bootstrap等框架，能独立开发前端框架和自定义控件库者优先 7、熟悉Agile/Scrum敏捷开发流程； 8、思路清晰、善于思考，具备较好的需求理解能力和文档编写能力；</t>
  </si>
  <si>
    <t xml:space="preserve"> 应聘要求： 基础编程 1、精通java和sql编程开发，熟悉java常用开发框架和类库； 2、深刻理解linux操作系统基原理和构成，对系统各项指标有清晰的理解，能够分析系统运行问题； 3、精通shell、python、php、go、scala多种常用开发语言，能够熟练进行编程开发； 4、熟悉tcpip和http协议等基础网络编程知识，能够独立开发网络通信功能模块； 5、精通多进程或多线程高并发编程模式，能够独立设计开发高性能、大并发程序任务； 6、精通编程常用程序算法（排序、查找、压缩、加解密等）和数据结构，在开发中合理使用有效算法和数据结构提高程序效率； 7、熟悉分布式系统原理，理解常用分布式系统组件原理和组成； 8、熟练使用相关开发工具和版本管理工具，有一定项目管理经验； 技术栈 1、精通kafka、rabbitmq等常用消息队列使用开发，熟悉组件系统原理、部署配置和优化，能够分析解决使用中出现的问题； 2、精通storm、spark、mapreduce等计算框架使用开发，熟悉组件系统原理、部署配置和优化，能够分析解决使用中出现的问题； 3、精通mysql、oracle等常用数据库使用开发，熟悉组件系统原理、部署配置和优化，能够分析解决使用中出现的问题； 4、精通redis、couchebase、elasticsearch等常用缓存使用开发，熟悉组件系统原理、部署配置和优化，能够分析解决使用中出现的问题； 5、精通hadoop（hdfs/hive/hbase/kylin）组件使用操作，熟悉组件系统原理、部署配置和优化，能够分析解决使用中出现的问题。 业务能力 1、能够快速学习和准确理解业务逻辑和数据，并能提供数据开发专业建议； 2、能够独立完成业务数据指标设计和开发，完善业务数据分析和展现； 3、能够独立设计编写数据开发功能模块文档； 4、理解数据仓库概念和模型，数据开发过程中符合数据仓库要求。 运维 1、掌握程序任务日常运维操作，能够开发相应运维脚本和使用自动化工具； 2、能够开发程序任务相应监控告警； 3、能够及时分析定位复杂问题，确认深层原因，提供解决方案； 4、对系统可能出现的问题有预判和修补手段。  公司福利: 1、我们提供有竞争力的薪资； 2、享受每年两次调薪机会； 3、享有年终奖金； 4、为员工缴纳五险及住房公积金； 5、生日惊喜、司龄惊喜； 6、节假日福利； 7、双休制，所有节假日均按照国家法定执行； 8、年休假（五天以上）及婚假、产育假（男职工陪产假）等休假制度； 9、专享来往探亲车票报销待遇； 10、定期组织户外拓展活动以及聚餐活动； 11、广阔的晋升空间； 12、高新前沿的技能培训。 晋升空间: 技术： 初级工程师→中级工程师→高级工程师→项目经理→技术总监 管理： 开发工程师→系统工程师→项目组长→项目经理→部门经理→公司高管 业务： 开发工程师→系统设计→业务策划→产品经理→业务专家 行政人事： 专员→主管→经理→总监</t>
  </si>
  <si>
    <t>算法工程师/机器学习算法工程师</t>
  </si>
  <si>
    <t>深圳市米诺数码配件开发有限公司</t>
  </si>
  <si>
    <t>弹性工作 带薪年假 五险一金 年终奖金</t>
  </si>
  <si>
    <t>负责（官网、活动页、后台）前端维护、开发；  职位要求：  1. 本科以上学历；1年以上的相关前端开发经验； 2. 熟练掌握前端开发技术，包括html5、css3等，了解各项技术的标准，并严格按照标准进行开发； 3. 优秀的编程基础和编程习惯，良好的沟通和团队协作精神； 4. 对HTML5技术领域、Web发展趋势具有良好的洞察力和关注度，求知欲强； 5. 拥有JavaScript开发工作经验，能够熟练的手写高性能的JS代码以及熟练掌握调试技巧； 6、有手机版网站开发经验者优先，能解决多屏幕分辨率的适配问题等移动端问题；  加分项： 1、熟练掌握 ES6、Typescript、Gulp、Webpack等规范和技术，具有 node.js相关项目经验 2、了解一种或多种移动端开发技术，例如 Android，iOS，React Native 3、熟练掌握一种或多种主流前端框架，例如 jQuery，ReactJS，VueJS，AngularJS等；</t>
  </si>
  <si>
    <t>1、重点本科及以上学历 2、数学、物理、生物医学工程、仪器与自动化测量专业 3、良好的编程风格，熟练掌握matlab、C/C++，熟悉Python，熟练掌握机器学习基本算法 4、对心率、呼吸、血压等相关人体信号有过处理经验 5、有数字信号处理、模拟信号处理的基础 6、有团队精神、责任心强、有较强沟通学习能力。 任职要求： 1、对原始人体生命体征信号进行分析、设计、建模和编写基础算法。 2、配合驱动工程师做驱动算法移植、调优。 3、分析个体数据生命体征和行为特征，建立应用层算法，并通过机器学习实现个体健康预测  深圳市苏仁智能科技有限公司 http://www.ibreezee.cn/ 苏仁智能科技有限公司（简称苏仁智能）是米诺国际旗下的一个创新公司。公司致力于健康大数据的收集和研究。 2014年，公司第一款面向睡眠质量检测的产品立项；截至2016年3月，公司在产品准确性方面获得了全新的突破，此举为市场化后有效的收集用户数据打下了坚实的基础。该款产品一经发布，就刷新了行业新高度。 在睡眠数据收集方面，公司先后与苹果，微信等一流终端平台达成合作意向，配合苏仁公司相关睡眠设备，采集用户睡眠状态，有效地促进用户之间的情感沟通。    苏仁智能就像健康一样，她属于未来，她的冉冉升起，将会成为你我未来健康生活的一颗明星。我们共同期待！</t>
  </si>
  <si>
    <t>中高级Web前端开发工程师</t>
  </si>
  <si>
    <t>上海融拓信息科技有限公司</t>
  </si>
  <si>
    <t>五险一金 交通补贴 餐饮补贴 通讯补贴 专业培训 绩效奖金 年终奖金 弹性工作</t>
  </si>
  <si>
    <t>资深平面设计/淘宝美工（6-10K）</t>
  </si>
  <si>
    <t>广州市悦然化妆品有限公司</t>
  </si>
  <si>
    <t>五险一金 补充公积金 免费班车 绩效奖金 年终奖金 弹性工作</t>
  </si>
  <si>
    <t>岗位职责： 1、负责后台测试团队的管理； 2、参与项目开发各个阶段的评审验收工作；负责整理测试文档，汇报测试结果； 3、参与架构和代码的评审工作； 4、设计与执行测试用例，跟踪定位产品软件中的缺陷或问题； 5、负责电商平台的测试，确保产品质量。 任职要求： 1、计算机软件、通讯或相关专业本科及以上学历； 2、八年相关工作经验，三年以上平台电商开发、测试和管理经验，熟悉电商业务； 3、精通APP端测试，压力测试，熟悉常用的测试工具和测试理论； 4、熟悉软件测试流程，熟悉测试工具和bug管理工具，具备软件工程理论知识，精通软件测试理论及测试方法； 5、熟悉java/shell/python/linux OS，精通至少两项，有服务端开发经验； 6、熟悉测试用例设计方法，能深入分析开发设计并给出合理建议，有大型分布式系统测试经验优先； 7、熟悉开源hadoop,spark,hive,hbase,kafka,flume,storm,solr等组件，至少对其中三项有深入理解； 8、良好的沟通能力，推动力和执行力。</t>
  </si>
  <si>
    <t>网络前端开发工程师</t>
  </si>
  <si>
    <t>五险 绩效奖金 全勤奖 年终奖金 专业培训 节日福利 福利产品 员工旅游</t>
  </si>
  <si>
    <t>埃思本软件技术（上海）有限公司</t>
  </si>
  <si>
    <t>Embedded software engineer</t>
  </si>
  <si>
    <t>科缔纳网络系统（上海）有限公司Cortina Network Systems (Shanghai) Co., Ltd</t>
  </si>
  <si>
    <t>岗位职责： 1、负责公司淘宝网，天猫商城美工设计，具体包括：商品描述、推广促销活动设计、美化产品图片及商品上下架，监督网页并持续进行优化，配合推广人员做推广宣传图等； 2、熟练使用 Photoshop、Coreldraw 、Dreamweaver、flash等流行软件，PS能力强，能够灵活运用矢量图转换； 3、能编写在淘宝网店系统环境下能实现效果的html/CSS+DIV，熟悉JAVA者可优先考虑；  主要工作范围：专职美工/P图/编辑上架/店铺装修/辅助摄影等  任职要求： 1、具备良好的表达能力，思维清晰，执行力强； 2、扎实的美术功底及设计理念，良好的创意思维和理解能力； 3、学习能力和敬业精神，较好的沟通能力，有良好的团队合作精神； 4、有淘宝或网络商城及相关电子商务网站设计经验优先；有产品拍摄经验或摄影爱好者优先。 5、相关工作经验2-3年以上。  待遇：底薪+提成+岗位津贴，能力优秀者半年内有望晋升中层干部！   公司地址：广州市海珠区福场路5号富力金禧商务中心 联系电话：020 - 8415 3639 联 系 人：陈小姐、麦小姐 电子邮箱：toumi_hr@163.com   参考乘车方式： 1. 地铁站：地铁二号线市二宫站D出口，沿同福东路直走890米，右转走80米即到；  2. 公交站：市红会医院站、堑口站、宝岗大道北站、海幢公园站、市红会医院北门总站。</t>
  </si>
  <si>
    <t>五险一金 补充医疗保险 员工旅游 餐饮补贴 出国机会 年终奖金 弹性工作 定期体检</t>
  </si>
  <si>
    <t>五险一金 补充医疗保险 绩效奖金 弹性工作 定期体检 周末双休 带薪年假 节日福利</t>
  </si>
  <si>
    <t>Overview:  AspenTech is looking for a Software Developer to join our growing Asset Performance Management team, building the next generation predictive analytics solution for IoT and asset optimization. AspenTech has always pushed the limits of technology and engineering. We are now embarking on the next evolution, from process optimization to asset optimization, with global implications for the IoT.  This is your opportunity to play an important role in this cutting edge transformation.  Responsibilities:  Qualifications:  AspenTech is an Equal Opportunity Employer.  Visit us at www.aspentech.com.</t>
  </si>
  <si>
    <t xml:space="preserve">  RESPONSIBILITIES:  This position requires the candidate to work with our geographically distributed platform/tools team in the full software development cycle including design, coding, testing and troubleshooting embedded platform software modules including the loader/BSP, system bring-up and peripheral device drivers. The candidate is also responsible for writing technical documentation, design review, code review and occasionally on-site customer support. An ideal candidate is expected to be able to work on assignments on Linux kernel internals, code optimizations and figuring out the optimal solutions to meet demanding customer's requirements.  Education/Experience Requirement: 3+ years embedded software development experience BSEE or Master, major in telecommunication, computer software or electronic engineering Minimum Experience Required: Strong C/C++ programming and troubleshooting; Familiar with ARM CPU architecture. Strong experience in Linux kernel and Uboot development 2+ years experience on Linux kernel development, good understanding of the embedded system architecture, and very familiar with Linux OS. Solid experience in Linux driver development in flash, UART, Ethernet, SPI, etc. Strong experience in Linux distribution/packaging. Skill with one or more scripting languages. Shell/Perl/Python experience highly desired Good interpersonal skills as a team player; Excellent writing and verbal communication skills Good English writing and speaking  Preferences: Good Background on OpenWRT is a good plus. Familiar with HW debug tools is a good plus. Experiences in AMRv8 and MIPS processors are a big plus. A master degree is preferred.</t>
  </si>
  <si>
    <t>月薪16K人工智能/AI工程师</t>
  </si>
  <si>
    <t>职位介绍： 1、负责相关NLP算法产品的设计、开发及优化，包括SRL、SDP、实体提取、情感分析、知识阅读、机器翻译、智能问答等； 2、负责构建相关行业的知识图谱，对文本/业务分析应用场景进行建模调优； 3、进行数据格式化和预处理，通过脚本实现数据抽取、转换、清洗、格式化、装载等功能； 4、基于开源的NLP框架、机器学习、深度学习算法进行算法二次开发和调测； 5、能够根据客户需求，进行需求分析，完成软件架构设计、接口设计、详细设计以及相应的开发及测试任务； 6、根据项目需求进行后台服务器脚本的开发与维护； 7、研究人工智能新兴技术，对产品进行持续优化。  职位要求： 1、掌握 Python 编程，掌握网络操作、文件操作、文本数据处理； 2、熟悉自然语言处理领域的基础理论和方法，并有相关工作经验； 3、熟练掌握Tensorflow、Keras、Caffe、Theano等深度学习框架的一种或多种； 4、良好的编程习惯和英文文档阅读能力； 5、责任感强，具备良好的学习能力； 思维严谨、具有突出的分析和归纳能力，优秀的沟通与团队协作能力； 6、具备以下任一经验者优先考虑：有呼叫中心相关AI应用项目经验者；擅长大规模分布式系统、海量数据处理、实时分析等方面的算法设计、优化者；在语义分析、智能问答领域发表过论文者；具有智能问答实践经验者。  公司介绍： 广州云趣信息科技有限公司，前身是上市公司佳都新太科技股份有限公司（股票代码：600728）通讯增值事业部，随着业务迅猛发展，于2017年成为独立法人公司。 公司总部位于广州，在全国二十多个省会城市设有分公司或办事处。云趣科技汇聚了各类智慧创新人才，拥有业界有经验的研发团队。团队技术沉淀超过20年，掌握云通讯平台、智能AI应用、大数据、自主化业务开发平台等核心技术，并已广泛落地于中国的通讯领域。 云趣科技专注于通讯技术的产品研发，依托自身多年的技术积累，凭借在行业信息化领域的技术实力和产品方案，持续为行业客户提供更加专业的通讯服务。未来，云趣科技将致力于成为持久卓越的世界级智慧通讯科技领先企业，不断探索及整合通讯技术及应用的无限可能性，用技术改变世界，让生活更美好。</t>
  </si>
  <si>
    <t>五险一金 年终奖金 周末双休 节日福利</t>
  </si>
  <si>
    <t>1、负责公司产品的前端开发、页面架构设计，与后台工程师协作完成数据交互，动态信息展示； 2、依据已有项目进度与需求，能按时、准确完成所需功能开发； 3、负责产品的交互效果开发，并能使用JS封装良好的前端交互组件，提高团队协作效率； 4、不断检验并优化网站前端页面性能，提高页面访问效率； 5、较强的自学能力，对新兴技术敏感，乐于学习并使用新技术。 任职要求： 1、注重代码规范，语义化编码，结构清晰，效能高，精通HTML5、CSS3、JS、ajax等web前端技术，能够解决各种浏览器兼容性问题（不用包括ie6.0 ）； 2、熟悉常见的MVVM框架，如 Angular、Vue、React(至少一种)；熟悉VUE全家桶优先。 3、熟悉自适应布局，了解移动端适配原理，要有H5移动端和小程序开发经验优先； 4、熟悉ES6新特性，熟悉typeScript优先。 5、至少会一种数据可视化(echart、D3等)工具，熟悉地图开发经验优先。 6、精通css预处理语言(less,sass),熟悉前端自动化工具webpack/gulp。 7、大专及以上学历，3年左右前端开发工作经验。</t>
  </si>
  <si>
    <t>H5游戏前端（白鹭egret引擎）</t>
  </si>
  <si>
    <t>上海靖堂网络科技有限公司</t>
  </si>
  <si>
    <t>弹性工作 五险一金 绩效奖金</t>
  </si>
  <si>
    <t>1、根据游戏策划需求文档，利用HTML5技术实现移动端游戏研发; 2、使用Egret（白鹭）引擎进行手机游戏开发； 任职资格： 1、精通javascript、typescript等前端开发技术； 2、熟悉html5游戏开发框架，能独立开发； 3、熟悉Egret或cocos2dx引擎，对跨平台开发有一定的经验； 4、有Egret引擎等游戏开发经验者优先。</t>
  </si>
  <si>
    <t xml:space="preserve">6、修正测试人员发现的bug  -从事过水行业项目，了解水务软件的业务  </t>
  </si>
  <si>
    <t>广州善本图书有限公司</t>
  </si>
  <si>
    <t>上海电机系统节能工程技术研究中心有限公司</t>
  </si>
  <si>
    <t>五险一金 补充公积金 员工旅游 绩效奖金 年终奖金 定期体检 交通补贴 餐饮补贴 通讯补贴</t>
  </si>
  <si>
    <t>1、参与产品需求、研发设计的相关讨论，从前端设计角度提升产品使用性和美观度的要求；</t>
  </si>
  <si>
    <t>Signal Integrity Engineer</t>
  </si>
  <si>
    <t>默升科技（上海）有限公司</t>
  </si>
  <si>
    <t>周末双休 带薪年假 全勤奖 节日福利 餐饮补贴</t>
  </si>
  <si>
    <t>五险一金 补充医疗保险 年终奖金 股票期权 绩效奖金 专业培训 弹性工作 餐饮补贴</t>
  </si>
  <si>
    <t>Duties: 1. Co-work with package design engineer to guarantee the performance of the substrate designs for high speed applications. 2. Support internal and external customers on the Signal Integrity/Power Integrity related issues.   Requirements: 1. Solid background on EM theory. 2. Experience on high speed interconnect design, knowledge on substrate design is preferred. 3. Familiar with 3-D full wave EM simulator such as HFSS. 4. Hands-on experience of high speed instruments such VNA and scope. 5. Experience on Python or Matlab  6. Problem solving skills</t>
  </si>
  <si>
    <t>五险一金 员工旅游 专业培训 弹性工作 绩效奖金 年终奖金</t>
  </si>
  <si>
    <t>前端开发工程师 岗位职责： 1、负责公司产品前端代码开发、页面重构以及交互设计逻辑处理； 2、负责公共组件的开发及对新技术的调研应用； 3、利用HTML5等相关技术开发跨平台前端页面，良好兼容Android和IOS设备； 4、能够承担前端框架建设与组件封装，并不断优化前端工具组件库； 5、持续优化前端开发模式和规范。   任职条件： 1、精通Ajax、DOM、JSON等相关技术，熟练使用原生JS编程； 2、精通html、css等网页制作技术，熟悉页面架构和布局； 3、有一年以上Vue框架工作经验，至少熟练掌握一门（Hybrid React、Angular、Vue等）及相关框架和技术； 4、熟悉node.js，熟练掌握 ES6 、Typescript、Gulp 、Webpack 等规范和技术； 5、 熟悉W3C标准，对表现与数据分离、Web语义化有较为深刻理解； 6、 熟悉页面性能的优化，浏览器开发调试工具， 熟练解决各种浏览器兼容问题。</t>
  </si>
  <si>
    <t>游戏客户端/前端开发</t>
  </si>
  <si>
    <t>五险一金 员工旅游 出国机会 专业培训 年终奖金 绩效奖金 股票期权 弹性工作</t>
  </si>
  <si>
    <t>职责描述： 1.使用Html5和特定平台浏览器提供的专有API进行移动端游戏的开发 2.编写游戏内的界面和对应的界面逻辑 3.编写与服务器通信逻辑完成客户端与服务器端的游戏逻辑通讯和运营工作相关的数据通讯 4.在产品生命周期内持续维护产品的正常运作和优化产品性能 职位要求： 1.1年以上游戏开发经验，包括涉及使用Egret/Laya/cocos或其他任意一种或多种成熟游戏引擎/前端图形引擎的经验。 2.熟悉Javascript/Typescript中任意一种语言的使用。 3.熟悉Json及Protobuf的使用。 4.了解网络通信的基础原理和基本应用流程。 5.良好的面向对象编程经验。良好的调试除错经验。 6.具有独立按需编写自动化脚本等周边开发工具程序的能力。 7.具有良好的自学能力、英文文档阅读能力。具有良好的逻辑思维，及团队沟通能力。 8.有cocos creator游戏开发经验者优先。 9.有3D游戏开发经验者优先。</t>
  </si>
  <si>
    <t>岗位职责： 1. 负责系统、网络安全及服务器运行中的日常监控、报警及日常问题处理，故障恢复 2. 参与架构优化、容灾优化、性能优化等项目，分析系统瓶颈, 架构改造等 3. 参与建设Docker云平台、自动化构建、自动化发布、快速服务部署、快速服务恢复等  岗位要求： 1. 本科及以上学历，3年以上自动化运维经验，2年以上大规模Docker运维经验，熟悉Docker的部署实施 2. 熟悉脚本语言开发如shell、python等 3. 熟悉nginx/zookeeper/kafka/ELK 等工具及服务 4. 有CI/CD持续集成经验及Docker平台快速部署经验的优先考虑 5. 有Docker云平台相关配套监控、持久化数据存储、日志收集、故障热迁移等经验优先考虑 6. 熟悉Kurbernetes 集群运维 7. 熟悉自动化运维工具如ansible/puppet等 8. 良好的沟通，表达能力，有责任心，良好的抗压能力、学习能力</t>
  </si>
  <si>
    <t>做五休二 带薪年假 五险一金 绩效奖金 意外保障险 通讯补贴 交通补贴 年终奖金 定期体检 员工旅游</t>
  </si>
  <si>
    <t>工作职责： 1. 负责公司产品 web 前端开发工作 2. 负责微信生态相关产品的 web 前端开发工作 3. 负责运营活动相关的 web 前端开发工作 4. 与产品经理、设计师、后端工程师一起紧密合作，负责公司各产品易用性改进、网页性能优化等  工作要求： 1. 工作年限3年以上，大专及以上学历，计算机、软件工程相关专业 2. HTML5、CSS3、JavaScript ，React或Vue基础知识扎实，熟悉Nodejs，typescript，ES6的优先 3. 熟悉移动端常用网页布局，如：Flex 等，对 web 语义化有深刻理解 4. 至少有1款前端UI框架的使用熟练 5. 思路清晰，具备较好的独立问题分析和解决能力 6. 良好的沟通能力和团队协作能力，善于学习和分享，有责任心  ***</t>
  </si>
  <si>
    <t>2019D21信息处理设计师 (职位编号：2019D21)</t>
  </si>
  <si>
    <t>中国科学院上海技术物理研究所</t>
  </si>
  <si>
    <t>上海昌展网络科技有限公司</t>
  </si>
  <si>
    <t>绩效奖金 缴纳社保 交通补贴 加班补贴 餐饮补贴 住房补贴 通讯补贴</t>
  </si>
  <si>
    <t xml:space="preserve">1.使用cocoscreator或Laya进行微信小游戏功能开发,游戏逻辑开发和UI实现;            </t>
  </si>
  <si>
    <t>上海华鸢机电有限公司</t>
  </si>
  <si>
    <t>五险一金 员工旅游 餐饮补贴 专业培训 通讯补贴 出国机会 弹性工作 定期体检 年终奖金</t>
  </si>
  <si>
    <t>工作内容： 1. 针对不同项目需求，基于Vector工具（CANoe，vFlash，CANape，XL Driver Library）进行二次开发，上位机软件主要以C# 、C++和Python为主； 2. 基于Vector工具内嵌脚本进行二次开发（CANoe - CAPL,CANape - CASL,GL Logger - LTL等）； 3. 参与软件需求分析，架构规划和方案设计； 4. 负责相关项目的软件设计、编码、调试、性能优化与维护； 5. 负责编写软件开发过程中涉及到的相关技术文档； 6. 负责小组内部的软件编程培训。 本岗位负责的二次开发项目涉及到汽车电子的研发生命周期各阶段应用（研发，生产，售后等），涉及到不同客户业务部门（EE,ADAS,EOL,车联网,三电等）,既可以锻炼开发能力，也能积累相关背景Know-How，有益于综合能力提升。    岗位要求： 1. 本科及以上学历，汽车、自动化、电气工程、机电、测控、通信、计算机等相关专业； 2. 2年以上.NET与C#软件开发工作经验，熟练使用Visual Studio 2015/2017开发工具； 3. 熟悉.NET平台下的C/S、B/S体系结构，熟悉Http Client，Socket通信, 熟悉MVC、MVVM框架； 4. 熟悉SQL，能熟练使用SQL Server数据库； 5. 熟悉设备驱动开发，了解常规通信协议包括TCP/IP、USB、RS2332/485、GPIB等。</t>
  </si>
  <si>
    <t>五险一金 餐饮补贴 出国机会 年终奖金</t>
  </si>
  <si>
    <t xml:space="preserve">Web前端开发工程师  1.岗位职责  负责前端整体设计、框架选择、开发  按要求编写或改写插件  负责网站优化  负责HTM5图形处理相关工作 负责网页的移动端适配  负责整理相关文档 现场服务支持  2.任职要求/Qualifications  具有3年以上的Web前端开发经验 精通CSS，BOM，DOM，HTM5等  精通一种或多种开发语言JS，Java，ES6，Typescript，Python等开发语言  熟悉网站性能优化  熟练开发Web插件  熟悉HTM5绘图，熟悉三维绘图及三维模型导入  熟练处理浏览器不兼容情况。  熟悉前端Angular，React，Vue等不同前端框架  熟悉ABP框架  良好的代码风格和代码质量管理  3.要求  善于学习，能吃苦耐劳  具有团队精神和创新精神  英语口语流利，读写能力强  工作地点：上海闵行区紫竹国家高新区 人数1人，年龄不限。 待遇：从优，面议。 招聘时间：3个月  </t>
  </si>
  <si>
    <t>系统工程师 (职位编号：263group000595)</t>
  </si>
  <si>
    <t>1. 负责公司业务生产/支撑的系统类平台的建设、优化和维护工作；
2. 负责公司管理系统的维护性开发工作和自动化运维系统的开发工作；
3. 负责搭建和维护监控管理体系，并根据运行情况提出优化建议；
4. 负责系统维护过程中相关技术文档的编写；
5. 负责各应用系统的版本管理，包括部署、升级等； 1. 计算机、通信技术或相关专业全日制本科及以上学历，3年以上系统维护经验
2. 精通Linux系统及常见服务的配置、排障、优化
3. 熟悉Python/ Java其中一门以上的开发语言及相关的web框架，对web前端技术有一定的了解
4. 对mysql、oracle等数据库有一定的了解，掌握基本的数据库管理和SQL语句
5. 熟悉应用常用的监控系统，如：zabbix 、cacti 、nagios等，并可根据需求自定义监控方案
6. 熟悉FC、iSCSI等相关存储协议细节，对主流存储厂商的产品有深入的理解
7. 熟悉vmware/xen等虚拟化架构和技术实现
8. 具备良好的沟通能力、团队协作能力</t>
  </si>
  <si>
    <t>前端高级程序员</t>
  </si>
  <si>
    <t>前端开发工程师(vue)</t>
  </si>
  <si>
    <t>五险一金 交通补贴 员工旅游 餐饮补贴 通讯补贴 年终奖金 定期体检</t>
  </si>
  <si>
    <t>1.从事数据仓库或挖掘领域至少5年以上，熟悉数据仓库模型设计与ETL开发经验 ，掌握维度建模设计方法，具备海量数据处理经验； 2.熟悉数据仓库领域知识和技能者优先，包括但不局限于：元数据管理、数据开发测试工具与方法、数据质量、主数据管理； 3.熟悉数据库技术，熟练运用SQL及其他�Z言，能高效的与技术团队进行沟通； 4.有从事分布式数据存储与计算平台应用开发经验，熟悉Hadoop生态相关技术并有相关实践经验着优先，如Hdfs、Mapreduce、Hive、Hbase、Spark、Storm； 5. 对常规统计机器学习问题具有一定的理解，熟悉常用的模型； 6.熟练掌握一门或多门编程语言，并有大型项目建设经验者优先，如Java、Python、Shell； 7.良好的商业嗅觉，有丰富的数据分析经验，较强的数据、平台、技术理解能力； 8.良好的语言沟通与表达能力，自我驱动；</t>
  </si>
  <si>
    <t>岗位职责： 1.参与产品需求、研发设计的相关讨论，从前端设计角度提升产品使用性和美观度的要求； 2.负责产品的前端开发工作，实现产品所需的交互效果； 3.与后台技术开发保持良好沟通，完成具体的开发工作； 任职要求： 1、2年以上的前端开发经验，有上线的成品展示； 2、熟练掌握HTML5,CSS3，理解html5标签语义、熟练使用css3样式，对盒模型有深入了解，精通flex布局及相关样式兼容性； 3、熟练掌握vuejs/vue-router/vuex技术栈开发和webpack构建工具的使用并有实际项目开发经验； 4、熟练掌握Web系统开发技术，精通Javascript，Jquery，HTML5，CSS。 熟悉Typescript优先。 5、熟悉流行的UI框架比如：ElementUI等，熟悉React和Angular加分 5、熟悉nodeJs，有前端编译、部署打包等相关工作经验； 6、与后端接口对接，对接口入参和出参有一定把握能力，并熟练使用axios对接口数据调用； 7、有UI背景，交互体验，交互操作，以及用户需求有较深了解优先 8、熟悉小程序规则、开发流程、API等，有成功上线产品优先； 9、有强烈的求知欲，对新技术的学习及测试案例，并在项目中尝试； 10、有较强的沟通理解能力和逻辑思维能力、技术视野广阔，能够独立承担项目开发工作；  学历造假者，一经发现永不录用</t>
  </si>
  <si>
    <t>岗位要求： 1）计算机应用、软件工程等相关专业，全日制本科或以上，三年Web前端开发经验； 2）乐观、工作认真负责、承压能力强； 3）善于学习和钻研、沟通良好、有团队合作精神； 4）精通原生JS（ES6）、CSS3、HTML5； 5）熟练掌握 Vue、React、Angular中一个主流前端MVVM框架； 6）熟练掌握一门非前端语言，如Java、Objective-C、C#、Python等； 7）具备Mobile Web性能优化方面的实践经验； 8）具备Vue前端组件库开发经验、程序设计严谨、有创新意识者优先。 岗位职责： 负责Web前端方面的工作。 晋升空间：系统设计师、项目经理   薪资结构：年薪+奖金，薪酬范围在6000-15000元/月</t>
  </si>
  <si>
    <t>职位描述： 1.负责软件系统的前端构建，各类交互设计与实现，产品通用组件的开发，负责持续更新完善公司前端开发框架；  2.负责配合UI设计师研究并改善用户使用体验，负责对前端页面性能的优化和维护，持续提升用户体验；  3.负责前端开发规范及相关培训、指导；  4.负责前端页面技术难点公关。  任职要求： 1.本科或以上学历，3年及以上的WEB前端开发经验； 2.精通HTML/CSS/JavaScript/JSP等前端开发技术，精通HTML5和CSS3，熟悉JQuery、bootstrap、Vue、Angular、TypeScript等常用框架中的至少两种； 3.技术视野广阔，有主导前端技术方案设计的能力和经验，能够独立完成复杂前端模块的设计与实现，能够独立设计和编写部门需要的前端组件； 4.有良好的技术文档习惯，具有规范化，标准化的代码编写习惯； 5.良好的逻辑编程能力，擅长沟通交流； 6.具备IE、谷歌浏览器环境代码性能优化并保持良好兼容性经验丰富者优先 7.做过大型IT项目，有项目管理、团队管理经验优先。 8.具备前端单元测试工作经验者优先，有Angular相关成熟项目开发经验者优先；熟悉Linux下开发的优先。</t>
  </si>
  <si>
    <t>算法工程师-上海</t>
  </si>
  <si>
    <t>五险一金 员工旅游 餐饮补贴 专业培训 出国机会 绩效奖金 年终奖金 股票期权 弹性工作 定期体检</t>
  </si>
  <si>
    <t>岗位职责： 1，将需求转化成算法模型解决方案，制定研发计划 2，独立或与团队配合负责模型开发，评估，部署和监控优化 3，与软件工程师配合，将行业解决方案抽象成可复制的通用模型算法工具 4，与团队一起探索行业，挖掘创新点  任职要求： 1, 2年以上相关工作经验 2, 扎实的机器学习/信息检索/数据挖掘理论和技术基础。精通包括但不限于决策树，Kmeans，SVM，线性回归，逻辑回归以及神经网络算法 3, 对数据敏感，数学功底扎实 4, 精通python/java、tensorflow等，有良好的编程习惯 5, 有hadoop、spark、storm等分布式存储计算框架的使用经验 6, 优秀的分析问题能力，能快速了解需求 7, 有求知欲，乐于挑战自我，在压力下能保持乐观进取 8, 计算机、数学、统计学或相关专业，本科及以上学历</t>
  </si>
  <si>
    <t>客户端/前端开发（cocos）</t>
  </si>
  <si>
    <t>金融数据分析师</t>
  </si>
  <si>
    <t>职责描述： 1.使用Html5和特定平台浏览器提供的专有API进行移动端游戏的开发 2.编写游戏内的界面和对应的界面逻辑 3.编写与服务器通信逻辑完成客户端与服务器端的游戏逻辑通讯和运营工作相关的数据通讯 4.在产品生命周期内持续维护产品的正常运作和优化产品性能 职位要求： 1.1年以上游戏开发经验，包括涉及使用Egret/Laya/cocos或其他任意一种或多种成熟游戏引擎/前端图形引擎的经验。 2.熟悉Javascript/Typescript中任意一种语言的使用。 3.了解网络通信的基础原理和基本应用流程。 4.良好的面向对象编程经验。良好的调试除错经验。 5.具有独立按需编写自动化脚本等周边开发工具程序的能力。 6.具有良好的自学能力、英文文档阅读能力。具有良好的逻辑思维，及团队沟通能力。 7.有cocos creator和3D游戏开发经验者优先。</t>
  </si>
  <si>
    <t>北京中佳信科技发展有限公司</t>
  </si>
  <si>
    <t>五险一金 专业培训 年终奖金 定期体检 员工旅游 绩效奖金</t>
  </si>
  <si>
    <t>1. 独立设计指标、形成报表，用数据分析和建模的手段展示资产运营情况； 2. 与产品、运营、商务部门密切配合建立数据分析体系； 3. 和数据工程师一起推动增长平台建设。 任职要求： 1.一年以上相关工作经验，有金融行业工作经历者优先； 2.对数据敏感，非常突出的数据分析和解决问题的能力； 3.有扎实的数理统计功底； 4.本科以上学历，数学、计算机等相关专业优先； 5.熟练使用常见的数据分析工具：SQL、Excel 等；能使用python、R、SPSS等进行数据分析和建模。</t>
  </si>
  <si>
    <t>QA Engineer 前端质量工程师 （Yumi)</t>
  </si>
  <si>
    <t>岗位职责： 4、提升产品的用户体验、前端性能。 岗位要求： 5、具有良好的心理素质以及沟通能力，有较强的责任心。  公司福利： 1、公司正式编制员工，签订正式劳动合同； 2、享受养老、医疗、失业、工伤、生育五险和公积金，购买五险一金； 3、带薪年假、年终奖金、绩效奖金、员工旅游、专业培训、每年调薪、高温补贴、节日福利、出差提供住宿等等。  公司地址：广东省广州市天河区高唐软件园思成路1号北明软件 606-607室。 乘车线路： 思成路站线路: 78A、320、901、901A；  软件路站线路: B4、B26、78A、320、355、494、494A、497、581、774、776、902、903。</t>
  </si>
  <si>
    <t xml:space="preserve">Note：中国加速将在2019年3月31日下午13:00-17:00 举办内部招聘会，以下职位均在活动当天可以直接与CEO会面，不可多得的面试机会！请不要错过！活动地址：西藏中路632号 P2光明   公司简介 Yumi是一家基于微信的社交电商初创平台，旨在以中国速度销售全球现代品牌。我们的使命是帮助中国新一代创意企业家走向成功。 我们的公司位于上海和新加坡，并得到了中国加速（Chinaccelerator）和Lean venture Partners的投资和支持。目前，我们的客户包括88rising、DOE、Yeti等***新兴品牌。选择yumi宇秘，你将加入一个小而精的团队 ，同事们都是才华横溢的设计师和开发人员，工作地点位于上海市静安区核心地段的中国加速（Chinaccelerator）（― 中国领先的创业加速器）。你不仅可以获得导师的指导，近距离接触其他初创公司，而且还有免费啤酒供应哦!  更多信息
请登录 https://yu-mi.us。  JOB DESCRIPTION Yumi is looking for a for a QA Engineer with a passion for detail. The core focus of the role will be to participate in the development and qualification of cutting-edge technology that will be used by millions of users. This includes The ideal candidate has experience working in agile teams and has proven record of full-stack development and can interface our DevOps team. Fundamental understanding of common engineering design patterns and business logic design as a must.  REQUIRED SKILLS BONUS SKILLS Familiar with any among GitLab, BitBucket, Jenkins, Drone </t>
  </si>
  <si>
    <t>1、跟进具体产品要求，独立设计、实现和测试算法； 2、针对算法中突出的问题，独立分析、提出、验证有针对性的解决方案； 3、与团队共同完成算法的产品化工作。 任职要求： 1、本科以上学历，信息与计算科学、人工智能、应用数学等相关专业； 2、精通C/C++编程，熟悉Python等编程语言，有较强的算法开发、优化能力； 3、具备应急领域的分析编程、算法等研发处理能力； 4、有较强的逻辑思维能力和独立解决问题的能力； 5、责任感强，工作认真负责，富有团队精神和敬业精神。</t>
  </si>
  <si>
    <t>Typescript前端工程师</t>
  </si>
  <si>
    <t>五险一金 补充医疗保险 交通补贴 餐饮补贴 通讯补贴 绩效奖金</t>
  </si>
  <si>
    <t>岗位描述： 1．负责移动端规划、架构和UI设计； 2．根据产品需求完成产品前端设计展示效果和交互功能； 3．持续的优化前端体验和页面响应速度，并保证兼容性和执行效率； 4．配合后台工程师一起研讨技术实现方案，进行应用及系统整合。   任职要求： 1．计算机相关专业，全日制本科及以上学历，1至2年软件开发经验，有保险行业项目开发经验者优先； 2．熟练掌握Web前端开发技术，jQuery、CSS、HTML、Ajax、JavaScript等，有移动端的开发经验优先，同时掌握java语言、数据库后台开发经验优先； 3．精通界面交互设计、熟练掌握echarts或highcharts等图表控件使用； 4．具有一定的美术功底和工具使用技能（Photoshop），熟练微调设计、截图、调整样式； 5．具有良好的软件工程和质量意识；具有良好的沟通能力，团队合作能力； 6．对技术有激情，喜欢专研，具有较强的独立工作能力和解决问题的能力。</t>
  </si>
  <si>
    <t xml:space="preserve">岗位职责： 1、负责WEB前端开发，有2年以上的开发经验； 2、根据产品方案和设计界面，负责网页制作和前端开发，与设计师、后台开发工程师配合完成前端和后台的整合； 3、负责移动、PC页面的构建和各类前端交互实现； 4、提供前后端交互最优的前端技术解决方案，持续的优化前端体验和页面响应速度，并保证兼容性和执行效率；   任职要求： 1、熟练掌握HTML5、CSS3、JAVASCRIPT、等前端开发技术 3、熟练使用AJAX、JSON、XML 网络通信技术及数据交付格式 4、熟悉Node,Express,TypeScript等相关技术 5、掌握W3C规范，及各种常用浏览器的兼容差异 6、编码风格良好，遵守规范，对代码的整洁、可读性有所追求； </t>
  </si>
  <si>
    <t>补充医疗保险 补充公积金 年终奖金 五险一金 绩效奖金 通讯补贴</t>
  </si>
  <si>
    <t xml:space="preserve">1.参与信息化平台可视化体系设计，负责信息化平台的可视化展示工作； 2.研究数据可视化技术，为公司数据可视化技术选型提出相应解决方案； 3.负责理解和分析业务对信息展示的需求； 4.负责设计、编码、测试可视化图形用户界面，以维A护信息化平台中的各类数据。  岗位要求： 1.熟练掌握angular2或以上、typescript、bootstrap、html、css、jquery； 2.有良好的页面设计能力、数据理解能力，能合理的使用不同数据展示方式展示业务成果； 3.有页面设计及数据可视化实际项目开发经验者优先。 4.2年以上相关工作从业经验； 5.对 CSS/JS 性能优化、解决多浏览器兼容性问题有一定经验； 6.对数据前后端分离架构有深入理解者优先； 7.对用户体验、交互操作流程设计、及用户需求有深入理解者优先。 </t>
  </si>
  <si>
    <t>人工智能算法及应用架构高级工程师</t>
  </si>
  <si>
    <t>前端 开发工程师</t>
  </si>
  <si>
    <t>逛街购（北京）网络科技有限公司</t>
  </si>
  <si>
    <t>岗位职责： 1、利用深度学习技术进行无线网络优化领域人工智能技术研发； 2、负责机器学习平台的选型，框架搭建，开发及优化； 3、完成机器学习/深度学习/人工智能相关算法预研； 4、关注人工智能深度学习大数据等业内前沿信息和发展方向，探索和创新相关技术并应用于网络优化行业； 5、在无线网络优化领域实施数据挖掘，简化优化流程，通过深度学习识别网优场景，提出针对性的解决方案。 任职资格： 1、掌握机器学习相关知识，有该领域算法的研究或开发经验； 2、掌握深度学习、目标检测、物体识别技术之一，熟悉对应算法的应用场景和优化方法； 3、具有良好的编程能力，至少熟悉一种主流编程语言（C/C++, Java, Python，MATLAB等）； 4、具有比较强的学习能力，良好的英语阅读、沟通能力及团队协作能力。</t>
  </si>
  <si>
    <t>五险一金 交通补贴 餐饮补贴 专业培训 绩效奖金 年终奖金 股票期权 弹性工作</t>
  </si>
  <si>
    <t xml:space="preserve"> 岗位职责： 1、 负责公司电商产品前端设计、中后台系统的开发工作 2、 协助技术经理开展公司前端技术框架的持续建设工作 3、 完成其它的前端开发工作 4、 负责协助开发公司微信小程序  任职要求： 1、 熟练掌握JavaScript（ES6）/TypeScript、HTML、CSS3/LESS语言 2、 使用过 React、Vuejs 或 Ember.js 等框架； 3、 熟练掌握node、npm/yarn、webpack、mock、eslint等前端工程化工具 4、 具备较强的代码规范意识，善于沟通，较强的学习能力 5、 具有基于React的组件库或工具库开发经验者优先 6、 具有业务类中、后台系统开发经验者优先 7、  需熟练使用redux 8、  熟练使用 Git。</t>
  </si>
  <si>
    <t>PS：因目前项目需要，上班地点为：北京市大兴区亦庄经济开发区经海二路27号国投尚科大厦2楼（介意者勿扰！！）  岗位职责： 1. 熟悉HTML5、CSS3、Javascript、Es6、Es7 2. 熟悉vue全家桶或react全家桶； 3. 熟悉Sass、LESS 和 Stylus等至少一种CSS预处理框架； 4.能独立完成需求对接，功能模块开发任务，有一定的任务文档编写能力； 5.熟悉前端组件化和模块化机制 6.强烈的责任心，对代码质量的高要求 7.熟悉前后端分离知识，mock开发经验 8.了解typescript，linux基础操作，以及微信小程序，至少掌握一门后端语言 9.英语能力强，熟读文档 10.自我驱动，对自我有要求，追求把事情做到极致 任职要求： 1、本科以上学历，有2年以上开发项目经验，能独立完成中等规模项目的开发和实施； 2、有 Restful方式数据交互经验，参与过开源项目更佳</t>
  </si>
  <si>
    <t>高级大数据开发工程师</t>
  </si>
  <si>
    <t>成都达奥防务科技有限公司北京分公司</t>
  </si>
  <si>
    <t>餐饮补贴 绩效奖金 五险 员工旅游 年终奖金 定期体检 节日福利</t>
  </si>
  <si>
    <t>岗位职责： 1、承担物联网云平台Web服务的研发任务，包括：需求分析，详细设计，代码实现，单元测试等。 2、参与产品研发过程的各项评审活动，遵循开发规范和流程，保证自己的研发成果符合质量标准。 3、编制研发过程文档，包括：需求规格说明书，设计说明书，用户手册、安装维护手册等。 4、参与物联网云平台应用项目的开发工作。 任职要求： 1、国家公办大学统招理工科本科学历，2年以上Node.js后端服务开发经验。 2、精通Node.js，Javascript （ES6）、Typescript编程语言, AJAX, HTML5, CSS3。 3、扎实的编程基本功和逻辑思维能力，分析和解决问题的能力。 4、精通OOP和设计模式，微服务架构，REST API， web services。 5、熟练掌握PostgreSQL、TimeScaleDB、Redis、ElasticSearch等数据库技术，有分布式数据库、数据库水平扩展方面的实际经验。 6、具备良好的合作态度及团队精神，并富有工作激情、创造力和高度责任感。 7、熟悉Docker、K8S，有云平台研发经验者优先。 8、简历含有不诚实信息者不考虑。</t>
  </si>
  <si>
    <t>岗位职责 1、针对具体项目，负责Web系统功能开发实现，包括前端和后端； 2、指导培训初级Web开发工程师。 任职资格 1 、计算机等相关专业大专以上学历，2年以上Web开发经验； 2、精通HTML5/CSS3/JavaScript/jQuery/BootStrap/Ajax等Web前端开发技术； 3、熟练掌握一种以上MVVM前端框架，如Vue,Angular,ReactJS等； 4、熟练掌握一种Web后端技术，如ASP.NET，PHP，SSH，SSM，Flask等； 5、熟悉RESTful API设计，熟悉数据库设计，熟悉MVC架构，熟悉常用设计模式； 6、具有跨平台，如IOS，Android，微信小程序等开发实践经验。 7、沟通表达能力良好，具有良好的团队合作精神和高度的责任感。 8、有一定的设计理念和创意思维，良好的审美能力的优先考虑；</t>
  </si>
  <si>
    <t xml:space="preserve"> 任职资格：   </t>
  </si>
  <si>
    <t>前端开发工程师（PSAE）</t>
  </si>
  <si>
    <t>五险一金 免费班车 员工旅游 专业培训 年终奖金 股票期权 弹性工作 定期体检 下午茶</t>
  </si>
  <si>
    <t xml:space="preserve">岗位职责：
1、参与系统前端架构设计、开发工作； 2、参与需求分析、概要设计和详细设计等相关文档的编写工作。  任职要求：
1、统招本科及以上学历； 2、JS基础扎实； 3、熟悉Angular框架； 4、有TypeScript经验优先考虑。 </t>
  </si>
  <si>
    <t>美芯晟科技（北京）有限公司</t>
  </si>
  <si>
    <t>Web前端开发（校招）</t>
  </si>
  <si>
    <t>北京中科晶上科技股份有限公司</t>
  </si>
  <si>
    <t>五险一金 补充医疗保险 定期体检 绩效奖金 年终奖金 专业培训</t>
  </si>
  <si>
    <t>1.计算机等相关专业本科及以上学历； 2.精通JavaScript/TypeScript，HTML，CSS开发； 3.熟练使用vue/react/AngularJS等主流前端框架； 4.熟练掌握plotly.js/vis/d3/Echarts等前端数据可视化工具的使用； 5.熟悉Webpack/Browserify等前端开发工具； 6.熟悉HTTP协议，具有Java/Node.js/PHP/Python等一种或多种后台开发经验； 7.良好的团队合作能力和文档书写能力。</t>
  </si>
  <si>
    <t>广东星外星文化传播有限公司</t>
  </si>
  <si>
    <t>岗位职责：  任职要求：  加分项：</t>
  </si>
  <si>
    <t>五险一金 专业培训 餐饮补贴 年终奖金 定期体检</t>
  </si>
  <si>
    <t>1、计算机相关专业，统招本科及以上学历，有3年以上前端开发工作经验； 2、熟悉DIV+CSS排版设计，理解Web标准和兼容性，能编写符合W3C标准、兼容多种浏览器的前端页面代码； 3、精通javascript，熟练使用ES6进行编程，使用过Eslint, 了解TypeScript更好； 4、熟练掌握vue，React，angular等至少一种主流前端开发框架 5、熟悉前端自动化和工程化，至少有一种webpack、gulp等项目构建工具的使用经验； 6、熟练使用浏览器调试工具，快速定位以及解决问题的能力； 7、熟练使用Git，Svn等至少一种版本管理工具； 8、学习能力强、有良好的代码编写习惯及较强的文档编写能力； 9、有团队合作精神，有责任心，抗压能力强。</t>
  </si>
  <si>
    <t>五险一金 弹性工作 周末双休 带薪年假</t>
  </si>
  <si>
    <t>1. 负责PC端和移动端的前端开发任务；  2. 根据设计稿进行页面产出，并按要求实现各种交互效果；  3. 与产品、设计师、开发人员配合，根据需求调整、修改、优化页面；  4. 与后端协作完成前后数据交互、信息展现等；  5. 跟踪最新的前端发展技术，并合理的应用；  任职资格（工作经验、教育背景、职业技能、专业证照）： 1、大专及以上学历，专业不限，两年以上WEB前端开发； 2、熟练各浏览器及平台兼容性，HTML5/CSS3/响应式开发； 3、熟练ReactJS/React Native/VueJS等开发框架至少一种； 4、熟练前端自动化工程如Webpack/Grunt/FIS/Gulp等； 5、执行力强，有责任心。  6、熟练大型移动端WebApp/小程序/小游戏等开发经验者优先考虑。  岗位可发展方向或重点培养方向： 高级Web前端或技术骨干</t>
  </si>
  <si>
    <t>海外网传媒有限公司</t>
  </si>
  <si>
    <t>五险一金 定期体检 专业培训 年终奖金 补充医疗保险 带薪年假 防暑降温费 全勤奖</t>
  </si>
  <si>
    <t>岗位名称：大数据架构师  岗位职责： 1、负责公司的大数据平台的数仓架构、系统架构设计； 2、负责带领团队完成舆情分析相关的挖掘方案设计； 3、负责大数据研发组团队管理； 4、负责带领团队完成舆情平台的方案文档撰写、迭代开发； 5、负责研发规范制定，研究行业前沿技术； 6、参与产品规划及设计讨论。  任职要求： 1、本科五年工作经验及以上，有至少五年的大数据技术实践经验，有NLP或AI相关经验； 2、有很强的架构设计能力和良好的表达能力； 3、有一定的项目管理及团队管理能力； 4、精通Hadoop、Spark生态圈中的常用组件原理及应用； 6、理解媒体业务，精通数据仓库的规划和设计； 5、精通掌握Java或Python编程，有性能调优能力； 4、熟悉NLP算法原理及应用； 6、对新生事物或者新技术有浓厚兴趣，学习能力强。</t>
  </si>
  <si>
    <t>岗位职责： 1、负责WEB前端开发，有2年以上的开发经验； 2、根据产品方案和设计界面，负责网页制作和前端开发，与设计师、后台开发工程师配合完成前端和后台的整合； 3、负责移动、PC页面的构建和各类前端交互实现； 4、提供前后端交互最优的前端技术解决方案，持续的优化前端体验和页面响应速度，并保证兼容性和执行效率；   任职要求： 1、熟练掌握HTML5、CSS3、JAVASCRIPT、等前端开发技术 3、熟练使用AJAX、JSON、XML 网络通信技术及数据交付格式 4、熟悉Node,Express,TypeScript等相关技术 5、掌握W3C规范，及各种常用浏览器的兼容差异 6、编码风格良好，遵守规范，对代码的整洁、可读性有所追求；</t>
  </si>
  <si>
    <t>高级数据模型工程师</t>
  </si>
  <si>
    <t>岗位职责： l 与开发工程师、系统设计师及产品经理紧密合作，深入理解业务需求，为业务部门提供创新性解决方案； l 制定数据分析策略，通过机器学习/深度学习、统计分析或者最优化方法，从数据中挖掘最大的价值； l 制定产品环境下的模型部署方案，并且基于业务需求，持续对模型进行调优和训练，支持模型的迭代优化； l 开发数据可视化报表及商业智能仪表盘，以协助管理层制定商业决策； l 持续学习研究机器学习及人工智能的前沿技术，并应用到实际工作中。  岗位要求： l 研究生学历。 l 统计、数学、运筹学、计算机科学专业背景，具备扎实的数理统计基础。 l 优秀的模型构建能力，精通常见算法和ML/DL算法。 l 良好的编程能力，有R或Python使用经验的优先。 l 熟练运用SQL，有丰富的数据处理经验。 l 具备良好的逻辑思维能力，善于分析问题，能高效解决问题，沟通交流能力强。 l 至少有2年工作经验。</t>
  </si>
  <si>
    <t>1、有angularjs，angular2开发经验； 2、熟悉es6，typescript常用语法； 3、熟练使用响应式布局以及scss/less语法； 4、有良好的逻辑思维能力和数据处理能力； 5、有中大型前后端分离项目经验； 6、熟悉前端环境构建工具webpack gulp等流行开发构建工具； 7、满足以下条件者优先：有数据可视化开发经验； 8、大专及以上学历，计算机相关专业，2年及以上工作经验。</t>
  </si>
  <si>
    <t xml:space="preserve">1负责OpenStack客户定制化功能的方案制定； 2负责OpenStack的云平台功能模块的详细设计、开发和测试工作 3 负责公司OpenStack产品的自动化部署测试的开发以及解决部署实施过程遇到的技术问题 4 参与OpenStack相关开发团队的建立和培养 职位要求： 1 计算机或IT相关专业，本科及以上学历 2 精通虚拟化技术（kvm、Qemu， libvirt等） 3 至少3年以上OpenStack架构开发测试等相关工作经验 4 精通 Linux 操作系统，有相关认证的同学优先 5 熟悉Docker/K8S等容器技术 6 精通 Shell、Python，具有扎实的编程基础 7 掌握OpenStack架构，包括计算，存储，网络，等组件，熟悉OpenStack源码 8 良好的IP网络知识 9熟悉主流配置管理工具（Ansible，Puppet等）和常用的CI/CD工具（Jenkins，Git等）的同学优先 </t>
  </si>
  <si>
    <t>佛山市贝堡贸易有限公司</t>
  </si>
  <si>
    <t>技术支持工程师 (职位编号：8)</t>
  </si>
  <si>
    <t xml:space="preserve">1，目标创建技术定义和需求分析、开发解决方案 2，与项目具体实施，并为客户提供技术支持服务    职位要求： 1，云计算和虚拟化技术，具有云计算/大数据领域从业经验者优先 2，Linux操作系统、容器的使用和管理方面有较强的动手和解决问题的能力 3，有良好的沟通技巧与文档能力，能够阅读英文技术文档 4，一种或几种主流数据库系统的加分 5，Python/Bash或其他脚本经验的加分 </t>
  </si>
  <si>
    <t>出国机会 绩效奖金 股票期权</t>
  </si>
  <si>
    <t>岗位职责： 1、负责网站的移动客户端的UI界面设计、图标设计整体形象和创意设计，页面设计、制作及维护； 2、负责网站页面的美工设计，修改； 3、网站整体栏目、网页的设计制作； 4、能准确领悟产品经理设计意图，配合开发人员做好网页设计工作。  任职要求： 1、有1年以上相关工作经验； 2、较强的平面设计功底，优秀的审美能力，良好的色彩搭配能力，良好的视觉设计感和丰富的图形创意能力，领悟能力强； 3、能熟练操作Photoshop，能做设计，有完整作品。 4、熟悉网站建设及网页设计制作流程，熟练掌握HTML、DIV + CSS、Jquery进行网页布局优先考虑 5、强烈的责任心，工作效率高，敬业、善于与客户沟通，能够准确表现客户需求，具有快速的反应能力，逻辑思维。  工作时间：六天工作制，09:00-12:00  13:00-18:00 工作地点：广州市荔湾区桥中西郊商贸中心南座703-705（乘坐地铁5/6号线至坦尾站G或D出口） 请携带：个人简历、身份证（用于大厦前台登记）。 如需更改面试时间，请联系：17727313926</t>
  </si>
  <si>
    <t>生信科学家</t>
  </si>
  <si>
    <t>上海中科新生命生物科技有限公司</t>
  </si>
  <si>
    <t>五险一金 补充医疗保险 年终奖金 绩效奖金 餐饮补贴</t>
  </si>
  <si>
    <t xml:space="preserve">岗位概要： 1、配合研发主管，提出相关研发方向的年度新品研发计划，并实施新品研发；  工作职责与内容： - 新品研发规划：根据公司年度发展方向，配合研发主管，规划研发方向的年度新品研发计划，包括研发所需的人员、设备和材料等，实施并完成年度研发计划； - 新品研发：负责实施年度新品研发计划，并负责完成标准SOP、质控文件、记录文件、技术报告模板、培训文件等的制定； - 非标定制项目实施； - 现有产品的技术升级； - 配合市场策划的内部项目的实施； - 上级授权的及载于公司制度流程的其他工作职责。   任职条件： 1、生物信息学，生物统计学, 计算机、统计学等相关专业博士学历。 2、熟悉linux/unix操作系统、数据结构和常用算法。 3、1年以上高通量测序数据处理和分析(转录组数据分析)相关工作经验者优先。 4、了解R语言、Perl/Python/Java其中一种程序设计语言、使用过除accession之外的其中任何一种主流数据库者优先。 5、工作主动性和责任心强，具备良好的沟通能力和团队合作精神。 6、较强的英语读写能力，能流利阅读和翻译英文科技文献。  加入我们的理由 行业：生物医药领域，行业先锋，新时代的宠儿； 机会：多元化培训体系，优质的领导团队，帮助您快速成长； 福利：行业高薪，五险一金，商业保险，年度体检，带薪年假，层层保障为您护航；节日福利，员工旅游，为您生活频添亮彩； 氛围：高智商团队、积极进取、团结高效，和谐互助。 </t>
  </si>
  <si>
    <t>前端开发工程师 (职位编号：0105)</t>
  </si>
  <si>
    <t>珠海市新德汇信息技术有限公司</t>
  </si>
  <si>
    <t>利思利喜鱼油贸易（广州）有限公司</t>
  </si>
  <si>
    <t>五险一金 餐饮补贴 定期体检 专业培训 绩效奖金 年终奖金 股票期权</t>
  </si>
  <si>
    <t>职责 1、负责系统前端页面迭代开发 2、与产品、后端、测试等紧密合作，共同交付功能完善、稳定可靠的产品； 3、研究和评估新技术和框架，持续改善和提高产品的性能、灵活性及稳定性。 4、负责产品UI ，UE设计工作。 岗位要求: 1. 两年及以上前端开发工作经验； 2. 熟练使用各种主流前端技术（如HTML5、CSS3、ES6/7、TypeScript、Sass/Less、Node…..）； 3. 有React、Vue或Angular相关技术栈的实践经验； 4.熟练使用各种调试抓包工具，能独立分析、解决和归纳问题； 5. 熟悉主流前端构建工具（gulp/webpack），并能根据项目实际情况定制化构建工具； 6.熟悉跨域，http，网络安全等问题和解决方案，熟练使用git，了解linux更佳； 7. 熟悉项目开发流程，至少有2个以上独立完成并上线运行的项目经验； 8.熟悉前后端分离，能配合后端完成数据交互，开发和联调，能独立部署打包发布前端应用； 9.具备UI   UE设计能力，具备良好的审美观，能独立完成产品界面设计。 10.具有良好的编码能力、学习能力、沟通能力、服务理念和合作精神，能接受挑战并承担工作压力.</t>
  </si>
  <si>
    <t>微信小游戏开发</t>
  </si>
  <si>
    <t>有米科技股份有限公司</t>
  </si>
  <si>
    <t>五险一金 补充医疗保险 绩效奖金 弹性工作 定期体检 周末双休 下午茶 团建</t>
  </si>
  <si>
    <t>工作内容： 1、负责H5小游戏、微信小游戏的开发、迭代、维护； 2、熟悉常用游戏引擎，包括但不局限于核心结构搭建、前后端对接、跨平台发布等； 3、与项目人员深度合作，准确实现项目开发需求。  任职要求: 1、至少2年以上游戏前端开发或项目经验（前后端均有项目经验为加分项）； 2、精通HTML5、CSS3和JavaScript、TypeScript语言，良好的OOP编程思想，熟悉ES6； 3、熟悉HTTP、WebSocket、MQTT等通信协议； 4、熟悉H5小游戏、微信小程序、微信小游戏开发原理、开发流程、组件和API； 5、熟悉至少一款HTML5游戏引擎（cocos2d-js、Egret、Layabox等），有Canvas、WebGL开发经验者优先； 6、热爱游戏开发，熟悉常用游戏算法； 7、至少参与过一款已上线H5小游戏、微信小游戏的开发，并担任重要角色。</t>
  </si>
  <si>
    <t>H5游戏前端工程师</t>
  </si>
  <si>
    <t>五险一金 出国机会 餐饮补贴 周末双休</t>
  </si>
  <si>
    <t>职位描述： 1、熟悉任意一种前端程序语言（C#，PHP, as3, typescript等），熟悉PHP语言者优先； 2、熟悉OPP编程思想,熟悉低耦合，模块化编程，对代码质量有严格要求； 3、对网络通信有一定了解，熟悉websocket开发者优先； 4、有移动平台前端开发经验者优先； 5、愿意学习和接受新知识，新事物，对攻关疑难问题具有深厚兴趣； 6、熟悉H5游戏引擎（LayaBox, 白鹭 或Cocos2d-x）者优先； 7、了解游戏动画实现所需相关数学知识，物理知识，动力学知识佳； 8、了解H5游戏性能优化。  任职要求： 1、1年以上游戏客户端研发经验，完整参与过至少一款游戏项目； 2、使用H5游戏引擎完成项目功能模块的开发； 3、责任模块性能的优化； 4、负责前端团队的工作安排与管理； 5、协助游戏策划，美术设计人员，共同制定数据格式及美术素材制作规格； 6、参与/负责技术难题攻关。</t>
  </si>
  <si>
    <t>五险一金 绩效奖金 团队活动 节日福利</t>
  </si>
  <si>
    <t>岗位职责: 1.负责小程序小游戏产品功能模块的设计及开发； 2.负责游戏开发设计，保证模块的可行性、游戏性和稳定性； 3.规划游戏开发流程，协同后端开发工作.  岗位要求: 1，至少2年Cocos2d-x或Cocos Creator开发经验； 2，熟悉JS/TypeScript开发语言； 3，熟悉常用的数据结构和算法； 4、开发内容包括但不限于游戏效率优化，游戏脚本，界面控件开发，特效处理等 5、有规范的编程风格和良好的文档撰写习惯； 6、良好的沟通和学习能力，能承受工作压力，有独立开发能力，有团队合作精神  福利待遇： 1、【社会保险】：公司统一购买社保五险一金（养老保险、工伤保险、失业保险、医疗保险、生育保险、公积金）； 2、【发展空间】：公司拥有良好的技能培训、晋升机制和人性化的管理；对表现优秀的员工，公司将予以晋升；或经申请，可调动至其他工感兴趣的岗位； 3、【法定假期】：享有国家法定节假日，包括：年假、婚假、产假期,带薪年假等福利 4、【吃货专属】：每周别致下午茶、每月聚餐、破蛋日福利 5、【办公环境】：办公环境舒适、优美，交通便利。  公司官方网站：http://ky121.com/</t>
  </si>
  <si>
    <t>SEO主管/专员</t>
  </si>
  <si>
    <t>广州蔚图网络科技有限公司</t>
  </si>
  <si>
    <t>五险一金 定期体检 周末双休 绩效奖金</t>
  </si>
  <si>
    <t xml:space="preserve">岗位职责： 1. 负责产品前端页面的脚本编码工作，移动端Web产品的JS组件开发。 2. 配合web后端开发人员进行调试，解决问题。 3. 能较好的从用户体验角度，提升和优化代码及实现方式。 4. web界面原型设计工作。 岗位要求： 1. 熟悉各类Web前端开发技术，如：HTML5、css3、javascript、typescript、ajax、jquery等web开发领域相关技术； 2、熟悉react/vue/angular等其中一种框架，参与过相关技术项目开发； 3. 精通网站性能优化，技术体验优化。深刻理解web标准，熟悉html5应用架构和布局； 4. 熟悉小程序、公众号或等应用开发者优先； 5. 熟悉mse技术及h5播放器开发经验者优先； 6. 具备良好的团队合作精神和积极主动的工作意识。 7、本科以上学历，学信网可查询，计算机相关专业。 </t>
  </si>
  <si>
    <t>广州黄金高德教育科技有限责任公司</t>
  </si>
  <si>
    <t>岗位职责 1. 负责教学软件项目前端开发与管理工作；
2. 负责与策划、后端开发人员沟通，完成游戏逻辑与交互设计等工作；
3. 配合后台工程师一起研讨技术实现方案，进行应用及系统整合；
4. 优化前端体验和页面，并保证各种浏览器设备和移动设备的兼容性和执行效率。
任职资格:
1. 大专及以上学历，计算机科学与技术、软件工程或相关专业；
2. 有2年以上前端开发工作经验，精通ActionScript、JavaScript或TypeScript语言；
3. 熟悉HTML5框架，熟悉TCP/IP、WebSocket、HTTP等网络通信技术，能熟练运用Egret游戏引擎；
4. 有基于HTML5进行android和ios开发APP相关经验；</t>
  </si>
  <si>
    <t>带薪年假 包吃 加班补贴 绩效奖金 全勤奖 节日福利 专业培训 高温补贴 通讯补贴 餐饮补贴</t>
  </si>
  <si>
    <t>大数据开发工程师 (职位编号：上海总部)</t>
  </si>
  <si>
    <t>工作内容： 1、负责网站内容、结构和搜索引擎的优化工作。 2、负责以搜索引擎优化为主的网络营销研究、分析与服务工作。 3、负责诊断、分析客户及竞争对手网站，评估关键词，编写网站优化方案并负责实施。 职位要求： 1、专科以上学历，计算机专业优先； 2、熟悉SEO技术（熟悉搜索引擎工作原理，网站结构，网页代码，了解影响排名的相关因素）；具备评估、分析网站的关键词能力，以求帮助网站提升排名。 3、2年以上SEO工作经验，能针对关键词优化进行合理内容设计。精通站内优化，代码精简，懂HTML、DIV+CSS等。 4、掌握百度等搜索引擎的基本排名规律；并精通以上各类搜索引擎的优化，包括站内优化及内外部链接优化等；精通各种SEO推广手段，并在搜索引擎上的关键词排名给予显示；操作过成功案例； 5、有软件行业优化从业经验者、相关优化团队管理经验1年以上者优先。 工作时间： 早上9:00-12:00，下午13:30-18:00，（全天一共7.5小时）</t>
  </si>
  <si>
    <t>五险一金 通讯补贴 绩效奖金</t>
  </si>
  <si>
    <t>岗位职责： 1、负责 egret游戏前端架构设计和方案规划； 2、按需求完成功能模块设计、编码和测试工作； 3、与后端充分协作，用 egret引擎完成游戏前端开发。 岗位要求： 1、ActionScript、Javascript或者TypeScript语言基础扎实， 熟悉Egret引擎者优先； 2、一年游戏前端/客户端开发经验、网页游戏开发背景者优先； 3、良好分析解决问题能力、系统进度把控能力，担责任，善沟通，会协作。</t>
  </si>
  <si>
    <t>深圳碳云智能数字生命健康管理有限公司</t>
  </si>
  <si>
    <t>周末双休 带薪年假 五险一金 节日福利 定期体检 年终奖金</t>
  </si>
  <si>
    <t>【岗位职责】 1. 运用react框架进行前端开发； 2. 通过html/css/javascript等前端技术将设计实现成web页面； 3. 规划产品界面风格、视觉效果和交互体验，提升用户体验； 4. 持续的优化前端体验和页面响应速度，并保证兼容性和执行效率； 5. 配合后台工程师一起研讨前端技术实现方案，提高界面交互体验； 6. 优化网站静态资料加载速度。  【任职资格】 1. 学习能力强、有团队协作经验、逻辑清晰、有较好的审美观、愿意致力于改善用户体验； 2. 计算机相关专业毕业，本科以上学历，具有web项目开发经验； 3. 精通react，webpack打包， 熟悉typescript优先； 4. 有大型互联网网站web开发经验优先，有开发平台应用开发相关经验尤佳。</t>
  </si>
  <si>
    <t>五险一金 专业培训 年终奖金 定期体检 补充医疗保险 弹性工作</t>
  </si>
  <si>
    <t xml:space="preserve"> 1. 负责搭建机器学习和数据挖掘相关系统及平台，输出设计文档和算法开发原形 2. 负责设计多维度健康数据的清洗策略， 用机器学习、数据挖掘等技术来处理海量数据 3. 构建全方位的用户画像系统, 为个性化推荐场景提供算法支持 4. 设计并提供机器学习服务，应用于线上产品功能；   职责要求: 1. 有扎实机器学习/推荐系统/数据挖掘领域实践经验 2. 扎实的编程基础。熟练使用java, python,scala任意一种编程语言； 3. 熟悉常用机器学习算法，如逻辑回归、决策树、随机森林、GBDT等； 4. 熟悉机器学习开发环境：Spark ML, Tensorflow； 5. 熟悉Hadoop生态圈，如HDFS,YARN,HIVE等； 6. 具有良好的沟通能力，和良好的团队合作精神 </t>
  </si>
  <si>
    <t>H5客户端开发/H5前端开发</t>
  </si>
  <si>
    <t>1、负责公司H5游戏前端开发及维护、保证模块的可行性、游戏性和稳定性； 2、配合策划,美术等相关部门工作，促进游戏开发的正常进行。  任职资格： 1、大专科以上学历，计算机相关专业，有一年以上H5游戏开发经验； 2、熟练使用Egret引擎进行手机游戏开发，能独立开发功能模块； 3、熟悉EUI、MVC框架、常用数据结构和算法； 4、熟练使用typescript和javascript语言，有良好的OOP编程思想； 5、有项目性能优化经验者优先； 6、有RPG开发经验优先； 7、有完整上线项目经验优先。</t>
  </si>
  <si>
    <t>数据库工程师 (MJ000995)</t>
  </si>
  <si>
    <t>上海嘉会国际医院有限公司</t>
  </si>
  <si>
    <t>环境高大上 交通方便 五险一金 补充医疗保险 补充公积金 餐饮补贴 专业培训 年终奖金 绩效奖金 定期体检</t>
  </si>
  <si>
    <t>职位要求： 1 负责数据库(Oracle、SQL Server、MySQL、Ensemble)的日常维护（安装、配置、监控、负载均衡、实时备份、恢复和管理） 2 快速处理业务数据库运行中出现的问题，保证业务数据安全、高可用，提出和实施数据库优化方案以及业务数据库设计建和实施建设，保证公司业务数据库的稳定、安全、连续运行 3 配合系统开发团队提供DBA服务 4 监控优化数据库的性能 5 完成上级领导交办的其他工作任务  任职资格： 1. 大学本科及以上学历，五年以上Oracle为主的数据库管理和维护经验。 2. 精通Oracle以及SQL Server的高可用、管理维护，故障处理，容量规划。 3. 有责任意识，工作认真细致，学习能力强，沟通好； 4. 具有良好的沟通能力和团队合作精神 ； 5. 能运用python，SHELL等编写基本的运维脚本， 6. 善于编写文档。 7. 持有OCM OCP证书优先录用。 8. 有医院背景优先。 9. 熟悉中间件配置和排错。</t>
  </si>
  <si>
    <t>宏太智慧谷・广州业软科技有限公司</t>
  </si>
  <si>
    <t>1、大专及以上学历，工作经验2年以上，具备良好编程基础以及交互设计能力，热爱前端设计，有强烈提升能力的意愿与学习能力。 2、精通HTML、JavaScript、CSS等前端基础技术，并能用代码在PC、移动端上精准实现； 3、精通Web前后端分离的工作流程，实现前端与后台（API）的数据交互，熟练掌握ReactJs前端框架，熟练掌握Node.js及其相关的开发工具链。熟悉包括不限于npm+TypeScript+React＋Webpack等技术栈。 4、对浏览器（包括手机端浏览器）兼容性、前端交互设计、前端性能优化、用户体验等有丰富的经验。 5、热爱前端，能够灵活运用代码的可重用性和可维护性，具备强烈的责任心，具备良好的学习能力、问题解决能力、沟通能力、英文阅读能力、文档编写能力。 6、提供作品附件或作品链接的会使得面试更加高效</t>
  </si>
  <si>
    <t>工作职责: 1、参与公司业务系统的规划与部署； 2、参与基于Kubernetes的容器平台的设计，负责云平台的部署、配置及维护； 3、参与Kubernetes的容器平台的监控、应急响应等，及时定位及解决性能瓶颈和疑难问题； 4、负责公司运维管理系统的开发和维护工作（语言：python，WEB框架：Django）  任职资格: 1、全日制本科及以上学历，3年以上系统运维经验，熟悉Docker虚拟化、网络、分布式存储、集群拓展、部署实施； 2、精通Linux系列操作系统， 3、精通nginx，tomcat，redis,welogic,rabbitmq等常用服务管理与运维； 4、熟练使用python编程、熟练使用Django等WEB框架； 5、熟悉分布式高可用集群管理、容错、备份、安全、负载均衡、监控、日志分析、故障恢复等； 6、具备Docker 、Kubernetes平台的实际操作经验优先； 7、工作积极主动，有责任心，能承担压力，善于分享。</t>
  </si>
  <si>
    <t>急聘SEM（有过入户推广者优先）</t>
  </si>
  <si>
    <t>广州聚优人才教育科技有限公司</t>
  </si>
  <si>
    <t>广东铭太信息科技有限公司</t>
  </si>
  <si>
    <t>计算机软件 会计/审计</t>
  </si>
  <si>
    <t xml:space="preserve">   1.参与公司大数据分析平台前端设计与开发工作； 2.协同后端开发，快速迭代产品。   任职资格: 1.大专及以上学历，3年以上前端开发实际项目经验； 2.熟悉Angular2+、antd开发，有实际项目经验优先； 3.熟练掌握DIV+CSS布局，以及HTML5和CSS3新特性，精通Javascript/Typescript； 4.熟悉页面架构和布局，有模块化设计开发经验； 5.熟悉面向对象编程概念，有Java开发，熟悉Mysql/Oracle等数据库优先；   6.逻辑性强，具有良好的编码习惯、沟通协作能力和学习能力。</t>
  </si>
  <si>
    <t>研发主管</t>
  </si>
  <si>
    <t>深圳市极光尔沃科技股份有限公司</t>
  </si>
  <si>
    <t>五险一金 员工旅游 专业培训 绩效奖金 通讯补贴 年终奖金</t>
  </si>
  <si>
    <t>岗位职责：
1. 负责大数据平台和系统的前端实现；
2. 负责可视化交互效果的预研；
3. 参与原有前端框架的优化和升级；
4. 负责实现通用的前端基础模块；
任职要求：
1. 具有 2 年及以上前端开发经验（可根据能力酌情放宽）；
2. 具有扎实的前端基础能力，包括 HTML/CSS/JavaScript 等；
3. 具有较强的逻辑思维，具有独立解决问题的能力；
4. 对 HTML5/CSS3 有一定的了解和使用经验；
加分项：
1. 了解 TypeScript、Flow、Webpack  等工具；
2. 了解 React、Vue、Angular 等框架；
3. 了解 D3、ECharts、Charts 等可视化类库；
4. 了解 基础数据结构及算法；</t>
  </si>
  <si>
    <t>职位职责： 1、熟悉搜索引擎竞价推广，百度、搜狗、360、今日头条，UC等（PC和移动）后台管理和竞价机制； 2、对竞价推广效果进行日常管理优化，包括：统计相关数据；对关键词提炼，提高关键词质量度；创意优化，让标题和描述更吸引用户；账户结构优化，成本控制等。 3、关键词排名监测（整体关键词监测、竞争对手分析） 4、监测更新内容（网页的内容质量、收录率、重要页面关键词密度、防止关键词堆积、过度优化） 5、参与网站更新（引导网编工作对网站每日文章更新） 6、统计每日数据（针对官网PV、IP、UV、注册量等数据统计） 7、懂HTML、DIV+CSS、JQ为佳。 职位要求： 1、大专及以上学历； 2、一年以上SEM互联网或入户行业广告投放经验，责任心强，有过信息流广告投放经验的优先； 3、文字撰写能力强，能够以创意吸引目标用户； 4、数据分析能力强,熟练运用excel等； 5、熟悉SEM投放的优化规则，并知道如何根据数据可以进行调整投放； 6、了解网盟投放的规则； 7、具有良好的团队协作能力、应变能力及协作沟通能力</t>
  </si>
  <si>
    <t>DBA（数据库应用）</t>
  </si>
  <si>
    <t>前端开发（白鹭或者laya）</t>
  </si>
  <si>
    <t>工作职责： 1、根据公司的战略和工作计划，负责数据仓库的维护和调优。 2、负责数据OLAP数据仓库相关的监控、调度配置和调优工作。 3、配合实现数据迁移到阿里云项目和实时数据接入。 任职资格： 1、计算机相关专业大学本科及以上学历。 2、具有3年以上相关工作经验。理解Oracle体系架构，对数据库调优，监控运维有较深入的研究和实践经验。 3、有学习和编程能力，掌握Linux系统的操作，能编写监控和批处理脚本。 4、有Vertica相关经验的优先，能使用python开发数据处理脚本的优先。</t>
  </si>
  <si>
    <t xml:space="preserve">岗位职责： 1、使用Egret或者laya进行项目相关功能模块任务的开发； 2、根据项目需求，进行游戏程序设计及开发工作； 3、与服务器后端工程师沟通设计网络通信协议等； 4、与项目组策划、美术人员共同讨论开发需求及设计游戏实现细节，保证产品质量和进度。  任职要求： 1. 逻辑思维缜密，有扎实的算法、数据结构基本功； 2. 有较强的学习能力，能够独立解决问题； 3. 有开放的心态，能够较快地适应各种变化； 4. 熟悉Egret、laya等游戏引擎,且至少开发过一款游戏； 5. 熟悉 JavaScript/TypeScript语言，良好的OOP编程思想； 6. 有良好的代码书写、注释和单元测试习惯，熟练运用多种软件设计模式； 7. 有上架iOS/Android/HTML5产品者优先； 8. 对游戏资源优化、内存及性能优化、代码混淆有一定的研究 ； 9. 半年以上前端开发经验，具有良好的沟通能力和团队合作精神。   福利待遇： 1、我们给您提供愉悦的工作环境，人性化的管理制度以及广泛的发展空间； 2、享受五险一金、以及带薪年假； 3、年终奖、下午茶、生日礼金等其它福利； 4、我们的工作地点距离地铁口只有100m，交通无敌便利。  公司简介/项目简介: 广州讯易网络科技有限公司是一家集单机游戏、手机网游、网页游戏以技术为本的新型企业。自2006年创立以来，多彩游戏一直专注于游戏事业，始终以卓越的市场前瞻和创新的技术致力于开发一流的游戏，让玩家享受游戏的乐趣，创造中国一流的游戏产品体验为目标。 目前，公司拥有多款游戏的著作权，代理权，独立制作的游戏引擎知识产权等专利。产品里程表上，手机单机游戏以拳头产品水墨棋牌系列，在腾讯手机游戏平台上已经达到了千万次下载的级别；手机网游《雄霸OL》已与空中、新浪、腾讯等多个国内一线渠道合作，活跃用户数量持续增长；网页面游戏是我司大力投入的新发展方向，希望以精英团队打造本年度的崭新产品！ 游戏产品的体验是我们的第一要求，“人性化、稳定、高效”是我们一直以来坚持的第一原则，必须以用户的角度去考虑游戏的制作，以创造最人性化的游戏产品体验为目标。同时公司遵循市场规律，不断完善企业的经营管理和培训产品的制作水平，致力于创建具有自身游戏文化特色的游戏产品体系。 </t>
  </si>
  <si>
    <t xml:space="preserve">岗位职责： 1.负责各产品线WEB前端研发； 2.负责页面重构以及交互设计逻辑处理； 3.Web前沿高可用技术研究和商用调研； 4.基于需求，运用模块化思维，进行页面定制化开发，同时注重代码效率，配合UE做好用户体验提升； 5.持续优化前端开发模式和规范，并且将之分配给合适的开发人员进行协作开发。  职位要求： 1. 3年以上相关工作经验，本科学历 ，精通各种Web前端技术，包括HTML5/CSS3/ JavaScript/es6、jQuery和bootstrap等主流框架、gulp/webpack前端构建工具、和sass/less预编译 2.精通Ajax、DOM、JSON等相关技术； 3.对CSS3、HTML5、Http1.0～2.0、Javascript ES5～ES7、TypeScript、React、Redux、Flux、Mobx、NodeJS等主流前端技术栈有全面、深入的理解； 4.对W3C、IEEE等国际标准化组织在前端领域和浏览器的标准有全面的了解； 5.对主流浏览器内核、前端技术领域相关知识有全面的了解，对内核，语言发展趋势有自己的理解； 6.自驱性强，有清晰明确的职业生涯规划和技术提升目标，在项目遇到瓶颈时有奉献和牺牲精神。  </t>
  </si>
  <si>
    <t>广东数果科技有限公司</t>
  </si>
  <si>
    <t>五险 年终奖金 员工旅游 节日福利 下午茶</t>
  </si>
  <si>
    <t>岗位职责： 1、负责公司产品前端页面开发制作； 2、根据产品需求，分析并给出最优的页面前端结构解决方案； 3、负责公司现有产品前端/后端(nodejs)的研发、优化和维护； 4、解决移动端、PC端的适配及版本的兼容性问题.  任职要求： 1、 3年左右web 前端开发工作经验，本科以上学历，精通Javascript语言，熟悉ECMAScript 6相关规范； 2、 精通CSS样式布局，有CSS3相关经验； 3、 熟练使用node+npm打包工具（git/webpack/gulp/grunt等)，熟悉一种或多种后端语言（Nodejs/JAVA/PHP/C++等）； 4、 了解前端组件化开发思想，有组件化开发经验，有前后端分离开发经验； 5、 熟悉React.js且开发经验者优先 ，熟悉express/koa等nodejs开发框架且有开发经验者优先； 6、 熟悉typescript且有开发经验者优先； 7、 具备良好的代码习惯、沟通/理解/表达能力、逻辑性强。</t>
  </si>
  <si>
    <t>大数据挖掘工程师</t>
  </si>
  <si>
    <t>员工旅游 定期体检 六险一金 1-3月年终奖 发展空间大 平台稳定 氛围融洽 专业培训 领导nice 股票期权</t>
  </si>
  <si>
    <t>岗位要求： 1、全日制本科以上学历，硕士学历优先，数学、统计学、计算机信息类等专业背景； 2、对数字，数据敏感，具备良好的逻辑思维能力，能够从海量数据中发现有价值的规律； 3、优秀的分析问题和解决问题的能力，具有较好的归纳能力与较好的文字和语言表达能力； 4、熟悉数据结构,熟悉数据挖掘和机器学习算法等常用算法,并对机器学习算法和理论有较深入的研究（如对熟悉决策树、聚类、逻辑回归,关联分析、SVM，贝叶斯，神经网络等数据挖掘算法有较深理解和实践经验）； 5、熟练掌握R，SAS等建模工具，精通SPARK、Python建模开发者优先； 6、有责任心，良好的团队合作精神，积极上进，具备良好的学习能力。</t>
  </si>
  <si>
    <t>AngularJS前端工程师（广州）</t>
  </si>
  <si>
    <t>广东长天思源环保科技股份有限公司</t>
  </si>
  <si>
    <t>任职要求： 1.熟悉HTML5、CSS3、JavaScript； 2.熟悉AngularJS、BootStrap等前端类库； 3.熟悉Ajax、Json、REST API等相关技术， 4.至少2年相关工作经验。  具有以下技能者优先考虑： 1.熟悉npm、gulp、scss等常用前端开发工具； 2.熟悉TypeScript，了解JavaScript AMD模块化开发； 3.熟悉一门服务端语言，了解服务端开发； 4.有良好的编码规范 。</t>
  </si>
  <si>
    <t>cocos2d-x-js/白鹭引擎客户端</t>
  </si>
  <si>
    <t>广州好推网络科技有限公司</t>
  </si>
  <si>
    <t>SRE运维工程师</t>
  </si>
  <si>
    <t>五险一金 绩效奖金 年终奖金 股票期权 弹性工作 员工旅游 高标准三餐 全勤奖</t>
  </si>
  <si>
    <t xml:space="preserve">工作职责： 1. 使用Egret进行项目相关功能模块任务开发； 2. 具有良好的代码书写，注释和单元测试习惯，以及分析和解决问题的能力；  职位要求： 1、三年以上游戏开发经验； 2、熟练掌握JavaScript或者TypeScript语言, 熟悉ES6规范； 3、熟悉TCP/IP、WebSocket、HTTP等网络通信技术、熟悉layabox/Egret/Cocos-js等H5游戏引擎，熟悉Egret者优先； 4、具有强力的进取心和求知欲，善于学习和运用新知识；  5、了解各种移动游戏开发引擎者优先，经常性贡献代码给开源界的优先；  6、具有较好的沟通交流能力，对游戏开发有热情，能主动提出游戏的各种优化。 </t>
  </si>
  <si>
    <t>职位描述:
1、负责基础设施的系统高可用架构和规划；
2、设计并实现能够保障线上大规模集群的迭代、自动化运维平台；
3、负责量化云服务的服务质量，提升服务SLA标准；
4、支持平台用户线上需求和解决用户遇到的各种问题； 职位要求:
1、有大型系统的运维管理经验，2年以上相关工作经验； 2、有k8s容器化平台搭建和运维经验；
3、精通Linux系统、Shell/Python/C等编程语言、网络TCP/IP协议、数据库等，动手能力强；
4、较强的分析和解决问题的能力，强烈责任感、 缜密的逻辑思维能力；
5、有较强的系统问题分析经验和能力，能够解决复杂的系统问题；
6、有监控系统构建研发经验优先。</t>
  </si>
  <si>
    <t>广州中睿信息技术有限公司</t>
  </si>
  <si>
    <t>五险一金 专业培训 员工旅游 定期体检 年终奖金 交通补贴 项目奖金</t>
  </si>
  <si>
    <t>岗位职责： 1、负责公司Java开发平台的研发工作，进行必要的技术支持； 2、从产品的角度确定发展方向、整理研发需求、组织产品研发； 3、积极创新，不断完善公司java开发平台产品； 4、负责管理、指导以及参与项目的开发和实施； 5、负责计划的执行，保障项目的进度、质量以及项目的汇报工作。  职位要求： 1、计算机或相关专业大专以上学历； 2、三年以上开发经验，有大中型项目架构开发经验，有互联网项目开发经验更佳； 3、精通JavaEE架构及Spring/Hibernate/Mybatis/Servlet/JSP/JFinal等开源框架； 4、精通JS，JQuery，TypeScript等前端开发技术，掌握MVVM框架； 5、熟练使用Eclipse等开发工具,掌握Tomcat等主流J2EE应用服务器； 6、良好的沟通表达能力。</t>
  </si>
  <si>
    <t>射频器件工程师 (职位编号：005201)</t>
  </si>
  <si>
    <t>1. 负责射频器件模型参数提取与模型开发；
2. 从事射频器件高频性能测试与数据分析；
3. 射频模型精度QA与文档整理;
4. 参与射频器件结构优化设计； 1. 硕士及以上学历，微电子学, 物理，材料等理工科专业优先；
2. CET-4;熟悉excel等office 软件
3. 熟悉IC-CAP, Cadence, Virtuoso, Laker, Python等软件优先考虑;</t>
  </si>
  <si>
    <t>Web前端开发工程师(全栈方向)</t>
  </si>
  <si>
    <t>福建北峰通信科技股份有限公司</t>
  </si>
  <si>
    <t>Web前端开发工程师 (职位编号：04)</t>
  </si>
  <si>
    <t>年终奖金</t>
  </si>
  <si>
    <t>要求： 1.1年以上前端开发工作经验； 2.熟悉html5/js/typescript/css等开发； 3.熟悉常用的1-2种ajax技术及框架（jquery/vue/nodejs等）； 4.良好的沟通能力和团队协作能力,熟悉git操作； 5.善于学习，自我驱动，了解和学习业界新技术。 6.工作中需要用开发语言golang 职责： 1.负责网页前端布局，数据编辑交互展示等应用逻辑代码实现 ２.调用网页前端地图实现gis信息展示（mapbox gl js/cesiumjs） 3. 与后端交互的逻辑实现</t>
  </si>
  <si>
    <t>中国四达国际经济技术合作有限公司广州分公司</t>
  </si>
  <si>
    <t>五险一金 绩效奖金 交通补贴 餐饮补贴 定期体检 补充医疗保险 通讯补贴</t>
  </si>
  <si>
    <t>【岗位职责】 1、维护现有项目，开发公司新的需求 2、设计和规划HTML5的整体架构和技术规范，并在日常开发实践中贯彻执行； 3、优化代码实现，提高产品性能； 4、参与公司改版架构的设计和规范化工作。  【任职要求】 1、计算机相关专业本科以上学历； 2、三年或以上 JS 开发工作经验，熟悉vue2库，具备 HTML5、CSS3 开发技术，有响应式页面开发经验； 3、精通DIV+CSS和W3C标准，熟练运用XHTML,CSS，深刻理解手机平台上各主流浏览器之间的兼容性； 4、熟悉HTML5特性，了解HTML5最新规范，能够熟练运用HTML5特性构建移动端的WebApp； 5、熟悉JS/CSS/ HTML 5在各种手机分辨率、PAD平台上的兼容和性能优化； 6、善于使用前端的基本调试工具，熟练使用vue2; 7、熟悉webpack/sass/jade/coffeescript/typescript及php优先。 8、具备良好的服务意识、责任心、较强的学习能力、优秀的团队沟通与协作能力、能承受一定的工作压力;  【薪资福利】 8K-13K，发展空间广、周末双休、五险一金、绩效奖金、带薪年假、团队发展大  【工作地址】   广州 - 天河区 - 岗顶 - 天河路490号壬丰大厦2012室</t>
  </si>
  <si>
    <t>年终奖金 绩效奖金 五险一金 周末双休 带薪年假</t>
  </si>
  <si>
    <t xml:space="preserve">职责： 1.根据要求设计具有良好用户体验的页面布局、界面、UI。 2.负责管理系统Web前端页面开发，包括html、css、javascript部分，并实现各种动画效果。 3.配合后台发开人员进行应用发开。 4.持续优化前端的用户体验和响应速度。 5.编写相关的文档和说明。 要求： 1.精通Ajax、JavaScript、XML、JSON、HTML5、CCS等Web前端技术，熟练使用jQuery框架。 2.精通DIV+CSS和W3C标准，理解各主流浏览器之间的兼容性问题。 3.熟练使用Dreamweaver,Photoshop,Fireworks等网页设计工具。 4.了解后端语言（.net）. 5.熟悉Bootstrap、kendo-ui、等UI框架，对框架使用适应性强能根据文档完成开发。 6.具有良好的沟通、理解及逻辑分析能力。    </t>
  </si>
  <si>
    <t>初级手游服务端程序</t>
  </si>
  <si>
    <t>广州芹菜信息科技有限公司</t>
  </si>
  <si>
    <t>五险一金 补充医疗保险 弹性工作 员工旅游 年终奖金</t>
  </si>
  <si>
    <t>岗位职责： 1. 负责手游核心功能制作； 2. 负责游戏通用系统优化迭代； 3. 核心功能调试及Bug修正； 4. 为其它团队成员提供技术支持; 5. 负责开发完善工具链。 岗位要求： 1. 计算机、软件相关专业毕业，大专或以上学历； 2.1年及以上工作经验； 3. 基本功扎实，熟悉C/C++、JAVA、TypeScript、python其中的一种或几种语言，熟悉linux和常用数据库 4. 有很强的逻辑思维能力，解决技术难点的能力； 5. 热爱游戏，对手机游戏有激情、有追求； 6. 工作认真负责，善于与同事进行沟通。</t>
  </si>
  <si>
    <t>人脸识别一卡通平台软件开发</t>
  </si>
  <si>
    <t>昱瑾网络科技（上海）有限公司</t>
  </si>
  <si>
    <t xml:space="preserve">工作职责： </t>
  </si>
  <si>
    <t>带薪年假 五险一金 绩效奖金 全勤奖 节日福利 专业培训</t>
  </si>
  <si>
    <t xml:space="preserve"> 岗位职责： 1. 负责人脸识别平台系统开发。 2. 负责或参与模块相关的分析、设计和文档编写工作。 4.指导、培训其他组员。 岗位要求： 1.本科以上学历，图像处理或模式识别专业背景优先； 2.有人脸识别、人脸比对、3D人脸算法等项目开发经验者优先； 3.掌握图像处理、模式识别的基础理论和人脸识别算法知识； 4.熟悉OpenCV/OpenFace/Caffe/Tensorflow等工具库的使用； 5.熟练掌握C/C++/Python语言进行程序开发，且开发项目在1个以上； 7.具有三年以上从事图像处理算法设计和开发经验； 8.有较强的责任心,良好团队协作能力、沟通能力。 工作地址：浦东新区惠南镇宣黄公路2300号5号楼201-202 联  系  人：唐小姐 联系电话：18117506505 </t>
  </si>
  <si>
    <t>广州信动联网络通讯科技有限公司</t>
  </si>
  <si>
    <t>年终奖金 五险 补充医疗保险 员工旅游</t>
  </si>
  <si>
    <t>人脸识别算法工程师</t>
  </si>
  <si>
    <t>职位信息: 1、根据产品设计，利用HTML5相关技术混合开发线上应用手机版（微信版）等多平台上的前端应用，编写能够自适应UI界面，样式兼容各种常见手机终端； 2、根据产品需求，分析并给出最优的页面前端结构解决方案； 3、跟踪最新的前端技术和标准（HTML5），持续优化前端，以提高前端的用户体验及性能； 4、参与产品的页面制作及维护，根据设计图完成页面制作； 5、编写可复用的用户界面组件；  任职要求: 1、熟练使用es6、es7、typescript语法及AMD/CMD规范； 2、熟悉 Vue.js 、ReactJS、AngularJS 等现代前端框架中的一种或者多种； 3、有混合应用开发经验，熟悉ionic、flutter更佳； 4、熟悉前端自动化，熟练掌握webpack,gulp等自动化构建工具； 5、了解安卓以及IOS 各大浏览器之间的兼容性，对兼容性问题处理有一定的心得以及解决方案； 6、具有较强的沟通学习能力，对技术有热情，善于主动跟踪和学习最新的软件技术，具备良好的团队协作精神，极强的责任心；</t>
  </si>
  <si>
    <t xml:space="preserve">岗位职责： 1.负责人脸图像预处理、检测、识别相关算法与应用的研究和开发； 2.配合应用工程师完成算法与SDK在各平台的落地实现； 3.负责跟进行业前沿技术发展趋势，跟踪国际最新算法发展方向和相应技术。 任职资格： 1、本科及以上学历，模式识别，计算机相关专业，2年以上相关经验； 2、在计算机视觉、机器学习（深度学习）、最优化方法等方面有较深入的研究； 3、熟悉人脸检测，人脸识别的基本算法，具有较强的算法创新能力和实现能力者优先； 4、熟悉C/C++、Python、MATLAB等一门或多门编程语言，熟悉OpenCV，熟悉TensorFlow或者Caffe等深度学习工具者优先； 5、具有较强的逻辑思维能力、良好的沟通能力和团队合作精神。 基本福利： 1、入职即购买五险一金 2、双休，朝九晚六 3、免费工作餐 4、公司组织每年一次体检 5、AI智能行业领航者，良好的发展空间和平台 6、宽敞舒适现代智能的办公环境  </t>
  </si>
  <si>
    <t>五险一金 交通补贴 弹性工作 年底双薪</t>
  </si>
  <si>
    <t xml:space="preserve">团队代招 [九天互娱] 【岗位职责】：  1、负责公司游戏前端开发、优化、修复Bug问题； 2、负责游戏开发设计，保证模块的可行性、游戏性和稳定性； 3、根据需求配合美术、策划负责游戏中各功能模块的设计及实现； 4、持续优化产品性能、游戏逻辑和用户体验；   【任职要求】：  1、计算机相关专业，两年以上H5游戏开发工作经验，有成熟在线产品者优先； 2、熟悉 JavaScript/TypeScript/ActionScript语言，良好的OOP编程思想； 3、熟悉白鹭引擎、LayaBox或cocos2d-x/js游戏引擎； 4、良好的逻辑思维和编程习惯，具备独立解决技术问题的能力； 5、具备良好的前端架构分析能力与设计能力； 6、具备优秀的编程能力及良好的编程习惯和团队协作精神； 7、愿意学习和接受新知识，新事物，对攻关疑难问题具有深厚兴趣，有激情，能承受压力；  8、接受Unity3D、Cocos2dx、Flash等游戏前端转h5 </t>
  </si>
  <si>
    <t>Egret 开发工程师</t>
  </si>
  <si>
    <t>年终奖金 员工旅游 绩效奖金 弹性工作</t>
  </si>
  <si>
    <t>1.基于白鹭Egret引擎进行 HTML5游戏开发； 2.与服务器后端工程师沟通设计网络通信协议，共同配合完成功能开发； 3.与策划、美术人员共同讨论开发需求及设计游戏实现细节，保证产品质量和进度； 4.解决移动设备浏览器兼容性问题，完成相关的技术文档撰写 5.负责项目客户端框架设计、核心模块开发； 6.追踪前端技术的发展，结合实际应用需求进行技术的改进与创新。 任职要求： 1. 熟悉Egret,至少使用Egret至少开发过一款游戏； 2.熟练使用TypeScript, JavaScript及相关工具； 3.具备强烈的责任感与良好的团队协作精神； 4.有良好的代码书写、注释和单元测试习惯，熟练运用多种软件设计模式； 5.熟悉 JSON、XML、PROTOBUF等； 6.有上架iOS/Android/HTML5产品、flash游戏开发经验者优先； 7.熟悉Nodejs, 有Electron 开发经验的优先考虑。</t>
  </si>
  <si>
    <t>广州瑞因医疗信息咨询有限公司</t>
  </si>
  <si>
    <t>H5游戏前端开发（双休13薪）</t>
  </si>
  <si>
    <t>运维高级工程师</t>
  </si>
  <si>
    <t>广州联赢科技有限公司</t>
  </si>
  <si>
    <t>周末双休 下午茶 年底双薪 节日福利 五险一金 带薪年假 年终分红 试用期全额 优秀团队 老板nice</t>
  </si>
  <si>
    <t>岗位职责： 1、根据需求完成H5游戏的客户端开发与维护。 2、根据现有游戏进行移植。 3、根据需要，编写项目开发需要的相关工具。 4、与团队成员保持良好沟通，确保产品按时按质完成。  任职要求： 1、大专及以上学历，从事前端开发2年，游戏行业至少2年或以上，有一款或多款成功案例优先考虑； 2、理解网络基本知识及原理，有 WebSocket 开发经验者优先； 3、熟练掌握 TypeScript 语言，有 C# 编写经验优先录用； 4、至少熟练一款H5游戏开发引擎（ LayaBox、Egret、Cocos Creator ）； 5、熟悉 Unity3d 开发者优先录用。 6、有独立游戏创作经验者优先考虑（面试或投简历时，需附带作品演示）； 7、具备高强的抗压能力，良好的沟通能力；</t>
  </si>
  <si>
    <t>职位描述： 1.负责公司云服务的运维，制定并推行运维规范； 2.深入研究运维相关技术，结合自动化运维工具快速集成部署相关私有云服务; 3.结合需求提升系统的稳定性、高性能、易维护、易用性、高伸缩，高可恢复; 4.探索、研究新的运维技术方向。  任职要求： 1.本科及以上学历，计算机相关专业 2.要求5年以上运维，运维开发以及管理经验；大型互联网公司工作经验优先; 3.有一定的代码能力(Python或其他)，可以按照需求对现有工具做定制开发; 4.熟悉常见的自动化工具（持续集成，持续交付，测试自动化）、Web服务器、监控系统，可以独立开发新功能者优先; 5.对容器部署和运维等有深入研究，有虚拟化经验者优先;有docker和kubernetes经验者优先； 6.熟悉微服务常用控件的部署，熟悉spring cloud框架，熟悉MySql、Redis、MongoDB等数据库，有一定的调优能力; 7.了解并熟悉主流的IaaS/PaaS架构的云平台; 8.对行业技术敏感度高且细致，善于思考，乐于发现，责任心强。对解决具有挑战性问题充满激情;</t>
  </si>
  <si>
    <t>广州金房卡信息科技有限公司</t>
  </si>
  <si>
    <t>岗位职责： 1、维护现有项目，开发公司新的需求 2、设计和规划HTML5的整体架构和技术规范，并在日常开发实践中贯彻执行； 3、优化代码实现，提高产品性能； 4、参与公司改版架构的设计和规范化工作。  任职要求： 1、计算机相关专业本科以上学历； 2、三年或以上 JS 开发工作经验，熟悉vue2库，具备 HTML5、CSS3 开发技术，有响应式页面开发经验； 3、精通DIV+CSS和W3C标准，熟练运用XHTML,CSS，深刻理解手机平台上各主流浏览器之间的兼容性； 4、熟悉HTML5特性，了解HTML5最新规范，能够熟练运用HTML5特性构建移动端的WebApp； 5、熟悉JS/CSS/ HTML 5在各种手机分辨率、PAD平台上的兼容和性能优化； 6、善于使用前端的基本调试工具，熟练使用vue2; 7、熟悉webpack/sass/jade/coffeescript/typescript及php优先。 8、具备良好的服务意识、责任心、较强的学习能力、优秀的团队沟通与协作能力、能承受一定的工作压力</t>
  </si>
  <si>
    <t>医保五险 重大疾病医疗 专业培训 绩效奖金 年终奖金 员工旅游 客情维护补贴</t>
  </si>
  <si>
    <t>1、负责或参与项目web前端框架的设计与开发； 2、负责和参与前端相关技术文档的编写； 3、负责根据设计稿完成对应的网页并实现相关交互； 4、能保证良好的前端性能并能有效地解决不同浏览器及分辨率下良好的兼容性和适用性；   岗位要求： 1.中专或以上学历，2年以上前端开发经验； 2.具备扎实的 JavaScrpt / HTML / CSS 知识，熟悉div方式布局，并熟练掌握jquery等至少一种框架或类库的使用。 3.熟悉前端模块化、组件化、自动化以及MVC等开发思想，有至少一个前端框架（如：React、Angular、Vue等）实际项目的开发经验，具有一定的前端架构能力优先； 4.规范化，标准化的代码编写习惯，较强的需求理解能力； 5.熟悉前端构建工具，能够使用Grunt,Gulp,Webpack等工程化工具者优先；</t>
  </si>
  <si>
    <t>广州市从化新兴金属（脚轮）制品有限公司</t>
  </si>
  <si>
    <t>五险一金 包住宿 节日福利 绩效奖金 带薪年假 包吃 免费班车 周末双休</t>
  </si>
  <si>
    <t>五险一金 员工旅游 交通补贴 通讯补贴 出国机会 专业培训 绩效奖金 弹性工作 定期体检</t>
  </si>
  <si>
    <t>1 独当一面的技术牛人，能带领项目团队共同进步，攻克难关，承受压力与责任 2 制定项目技术方案、开发计划，负责系统架构设计，协调项目开发或实施的各个环节，确保产品的研发进展 3 指导并参与核心代码的编写，系统性能优化，主导技术难题攻关 4 研发团队的建设与管理，人才培养、绩效评估、培训，提升团队的技术分析、设计和开发能力； 5 制定各类技术标准、开发流程、编码规范，并实施，保持开发流程统一高效 任职资格： 1.计算机相关专业，本科及以上学历，5年以上工作经验，2年以上项目管理经验； 2.具备扎实的Java语言基础、精通Java EE架构； 3.精通Spring、Spring MVC/Struts、Spring Security和MyBatis/Hibernate等，熟悉Spring Boot和Dubbo等开源框架； 4.熟悉Git/SVN、Junit/TestNg、Maven/Gradle、Jenkins等CI工具； 5.熟悉Redis、RabbitMQ/ActiveMQ/Kafka、Netty/Mina等技术； 6.熟悉Socket通讯、TCP、HTTP协议，了解多线程、高并发技术； 7.精通MySQL、Oracle、SQL Server、MongoDB、HBase中至少一种数据库，有数据库设计和优化经验； 8.有高并发，大容量，分布式等架构设计和开发经验优先考虑； 9.熟悉Linux下服务器环境部署和性能调优（包括Nginx、Tomcat等）； 10.熟悉HTML/HTML5和JavaScript；了解TypeScript、Angular JS、Vue.js或Ionic框架，有全栈开发经验者优先； 11.较强敏捷项目管理能力、精通Scrum/XP等敏捷框架和方法论，沟通协调能力卓越、良好的团队合作精神，能承受工作压力； 12.具有出色的抽象设计能力，思路清晰，善于思考，能独立分析和解决问题 13.具备至少两个中大型项目的实际项目管理经验，特别是敏捷项目管理实际经验； 14.有强烈的责任心，优秀的表达能力及沟通能力，较强的学习和理解能力，思路清晰，善于思考，能独立分析和解决问题。</t>
  </si>
  <si>
    <t>1、对于客户的数据咨询类项目提供数据建模方案并进行实施 ； 2、对于集团内部的数据分析项目进行数据建模； 3、数据验证 负责文本数据的预处理、分析以及数据源的搜寻工作； 4、提供数据分析的报表开发并进行产品升级 进行公司数据分析方面的培训工作。  岗位要求： 1、熟练使用python/ matlab/ R 等语言或者SPSS/ SAAS等工具 具备机器学习； 2、知识图谱的数据建模能力 具备医学行业的基础知识 优秀的问题解决能力（结构化思维） 有较强的英文读写能力； 3、熟练使用数据分析软件和OFFICE等办公软件 心智成熟，有较强的学习能力 。</t>
  </si>
  <si>
    <t>广州云际信息技术有限公司</t>
  </si>
  <si>
    <t>前端及移动开发兼平面设计</t>
  </si>
  <si>
    <t>补充医疗保险 员工旅游 绩效奖金 年终奖金 每年多次调薪 加班补助 带薪年假 节日福利</t>
  </si>
  <si>
    <t xml:space="preserve">1、按照项目需求，使用HTML5游戏引擎(如：Egret，Cocos2d-js，layabox等)进行项目的开发和设计； 2、微信小游戏开发，游戏维护和版本打包提交； 3、良好的编程习惯，深入了解面向对象编程，模块化编程； 4、对资源管理加载优化有较深入的了解。  任职要求： 1、大专以上学历，二年相关工作经验，对游戏感兴趣，对游戏开发有热情； 2、至少熟悉一到两种国内或国外的HTML5游戏开发引擎(如Egret,Cocos2d-js，layabox等)； 3、熟悉HTML5及其相关标准，编写符合最新规范的代码； 4、熟悉 JavaScript/TypeScript语言，良好的OOP编程思想； 5、精通html5,原生js,css 等开发语言，有cocos-js,白鹭游戏引擎开发经验者优先； 6、愿意总结并持续优化游戏开发经验和标准。  公司福利 1、开放和充满激情的企业文化，保证团队成员均为实力过硬、热爱行业、保持学习的行业精英； 2、每日接触最新鲜、高效、好玩的产品，并应用于行业实际改造之中； 3、每周定期提供免费零食、水果、下午茶，每周各类丰富的学习、问题活动； 4、每年组织团队外出团建活动； 5、符合国家规范的员工福利（包含五险），正规的期权激励方案。 2、有项目奖、年终奖等福利。  </t>
  </si>
  <si>
    <t>广东迅通科技股份有限公司</t>
  </si>
  <si>
    <t>广州智野软件科技有限公司</t>
  </si>
  <si>
    <t>五险一金 绩效奖金 年终奖金 周末双休 节日津贴</t>
  </si>
  <si>
    <t>五险一金 员工旅游 年终奖金 绩效奖金 弹性工作 股票期权</t>
  </si>
  <si>
    <t>基于深度学习的目标检测、图像识别等相关算法的设计、实现和优化提升。 任职要求： 1.计算机、自动化、数学等相关专业硕士学历及以上,3年以上工作经验； 2.熟练使用PYTHON语言，熟悉C/C++开发，熟悉OPENCV； 3.熟悉Tensorflow深度学习框架； 4.对物体识别、人脸检测、属性分析、人像识别等问题有深入理解和经验； 5.有良好的分析能力、逻辑思维能力，有很好责任心和团队精神； 6.有实际人脸和物体图像处理，机器视觉相关工作经验者优先。</t>
  </si>
  <si>
    <t>职位描述： 1、负责公司产品的前端页面开发、依据已有项目进度与需求，能按时、准确完成所需功能开发； 2、负责产品的交互效果开发，并能使用JS封装良好的前端交互组件，提高团队协作效率； 3、与产品经理、后端工程师紧密工作在一起，负责各产品易用性界面开发、界面技术优化和网站性能优化； 4、较强的自学能力，对新兴技术敏感，乐于学习并使用新技术。  职位要求： 1、大专及以上学历，2年以上前端开发工作经验； 2、熟悉web前端技术，精通HTML5、CSS3、JS、JQuery技术等，能够解决各种浏览器兼容性问题； 3、注重代码规范，语义化编码，结构清晰，效能高；熟悉SEO结构规范； 4、熟悉移动端页面开发，交互效果实现； 5、对新技术框架（ES6, Babel, TypeScript, Vue, React）等有一定的见解和实践； 6、有后端、NodeJS、React Native 开发经验优先； 7、对用户体验、产品设计有深刻的认识，良好的工作态度及沟通表达能力。    公司福利： 1、人性化的上班时间：我们的上班时间是弹性制：09:00-18:00  or  09:30-18:30,你可以自由选择，完美的避开上班高峰期。 2、劳逸结合的休息时间：双休，法定节假日根据国家安排。春节多于国家时间，让您多多陪伴家人。其他假期（婚假、产假、陪产假）根据国家相关规定执行。 3、完善的五险一金：入职即购买，基数略高市场水平，另个人比例可以自由选择，完美降低税点！！ 4、舒适的办公环境：地铁（磨碟沙）上盖，交通方便，甲级写字楼，环境舒服。 5、多样的主题活动：每个月开展不同的主题活动，活跃工作氛围。 6、丰富的团建活动：每人100元/季度的团建费用，部门灵活的开展内部团建。 7、温馨的员工生日会：为员工购买生日礼品。 8、美味下午茶：吃不完的零食、咖啡、茶水。 9、年度活动：年度体检、年度旅游、年会一应俱全。 10、带薪年假：转正即享有年假，逐年递增，最多15天，旅游、回家都会变得简单。 11、各大奖项：伯乐奖、项目奖、优秀员工等。 12、礼金慰问：传统佳节、结婚、生娃，公司给予小小心意。 13、年底双薪：根据公司经营情况，年底发放双薪。 14、友好的团队：十分nice的领导和同事，良好的工作氛围 我们的福利直接秒杀市场70%的企业，也欢迎您来解锁其他福利~~</t>
  </si>
  <si>
    <t>岗位职责： 1、独立负责微信小程序和公众号的设计与开发。 2、独立设计及完成公司开发项目的前端平台架构、设计及编码、进行调试测试。 3、负责微信接口相关业务功能开发及维护。 4、根据需求开发HTML5页面程序。 5、负责公司网店相关图片设计，对生鲜类产品进行拍摄。 6、参与产品开发并参与讨论用户体验。 7、负责微信公众号、小程序和APP开发上线后的优化与迭代开发。  任职资格： 1、2年以上微信公众号和小程序开发经验，1年以上网店设计经验。大专以上学历，优秀者可放宽要求。 2、熟练掌握微信接口开发，并具有微信接口开发经验；拥有独立开发经验者优先。 3、熟练各种Web前端技术，熟练运用Html5 、css3及其相关技术。 4、熟悉JAVA语言开发和框架。 5、对用户体验等方面有自己的见解，能主动根据业务需要，提出合理的交互方案。 6、较强的沟通理解能力，为人踏实，办事认真，良好的工作主动性、主人公精神和团队合作精神。</t>
  </si>
  <si>
    <t>白鹭/Egret游戏开发工程师</t>
  </si>
  <si>
    <t>万界（上海）网络股份有限公司广州分公司</t>
  </si>
  <si>
    <t>五险一金 定期体检 包三餐</t>
  </si>
  <si>
    <t>岗位职责： 1.使用Egret引擎进行手机游戏开发； 2.根据策划的需求文档，实现游戏研发；  任职要求： 1.有1年或以上的Egret/白鹭游戏开发引擎经验为佳，条件优秀者可放宽至应届生（相关专业）； 2.熟练掌握Javascript、Typescript、HTML5等前端开发技术； 3.有微信小游戏或者其他H5游戏开发经验者优先。 4.拥有良好的学习能力，有自我激励和良好的团队协作能力，有独立解决问题的能力优先。</t>
  </si>
  <si>
    <t>广州市创赢电子产品有限公司</t>
  </si>
  <si>
    <t>包吃 绩效奖金 节日福利 加班补贴 五险一金 带薪年假</t>
  </si>
  <si>
    <t>岗位职责： 1.负责公司PC和移动端的Web前端或者小程序开发工作; 2.根据产品设计需求，配合后台开发人员实现产品界面和功能，维护及优化; 3.确保团队的前端开发质量，保障开发进度，不断提升效率和产能，追求高性能，有针对性实施前后端分离与前端组件化等。 任职要求： 1. 精通使用Vue主流框架(必须会)；熟悉Vuex、VueRouter、iView者优先;熟悉git操作优先; 2. 熟练运用HTML5、CSS3、ES6、typescript等前端开发技术; 3. 熟悉微信小程序开发 4. 积极向上，抗压能力好，具有团队精神等。 5. 有ECharts、videoJs、百度地图API应用者优先;</t>
  </si>
  <si>
    <t>PHP初级工程师</t>
  </si>
  <si>
    <t>H5游戏前端开发 急招</t>
  </si>
  <si>
    <t>上海烈鼎网络科技有限公司广州分公司</t>
  </si>
  <si>
    <t>五险一金 年底双薪 项目分红 包中晚餐 全勤奖</t>
  </si>
  <si>
    <t>说明： 1、 负责H5微端游戏的设计及开发 2、 根据需求实现游戏的战斗/场景/系统/界面等效果 3、 良好的理解策划需求，与策划人员进行良好的沟通 4、 对项目存在的性能问题能够快速定位和优化  要求： 1、 优秀的学习和沟通能力，并热爱游戏事业 2、 有1年以上游戏开发经验，了解as3或者egret白鹭框架 3、 熟悉TypeScript/JavaScript语言 4、 本科及以上学历，了解常用算法和数据结构 5、 对IOS、Android平台有一定了解 6、 参与过上线运营游戏项目者优先</t>
  </si>
  <si>
    <t>爬虫(J10367)</t>
  </si>
  <si>
    <t>广州泓聆信息科技有限公司</t>
  </si>
  <si>
    <t>五险一金 商业保险 周末双休 餐饮补贴 节日福利 带薪假期 定期体检 员工旅游 股票期权</t>
  </si>
  <si>
    <t>工作职责: 1. 负责数据产品平台爬虫系统的设计、研发与维护； 2. 设计爬虫策略与算法，提升抓取效果； 3. 持续优化系统，提高系统的稳定性及性能。 任职资格: 1. 熟悉 Python，有较丰富的爬虫系统开发经验及逆向破解经验优先； 2. 熟悉常用的数据结构和算法，熟悉常见设计模式； 3. 熟悉网络编程（TCP/HTTP 协议），具有 Linux 下编程经验和操作经验； 4. 能够解决反爬虫、网络异常等各种常见爬虫问题； 5. 了解分布式系统的设计与实现，有自动化测试经验； 6. 熟悉 Kafka/Storm/Hadoop/Spark/HBase 等大数据相关技术； 7. 优秀的分析、解决问题能力，对处理未知的、挑战性问题充满激情； 8. 良好的沟通能力和团队合作精神。</t>
  </si>
  <si>
    <t>五险一金 补充医疗保险 年终奖金 绩效奖金 弹性工作 股票期权</t>
  </si>
  <si>
    <t>岗位职责： 1、负责产品及项目的前端界面开发工作，实现前端业务逻辑及用户交互效果； 2、参与设计及编写前端组件及应用； 3、参与产品需求设计及用户交互设计。  岗位要求： 1、大专以上学历，具有3年以上APP开发经验； 2、精通Web前端技术，如HTML5/CSS2/CSS3等，能够解决各种浏览器兼容性问题； 3、精通JavaScript，熟悉ES5、ES6规范，了解Typescript。 4、熟悉主流JavaScript框架，如JQuery, JQuery UI, Underscore, Flight等，熟悉JavaScript面向对象开发。 5、熟悉前端MVC开发思想，了解前端MVVM框架，如Angular, React, Vue等； 6、至少掌握一种响应式Web框架，如Bootstrap, Foundation, Boilerplate等； 7、熟悉原生sdk开发； 8、有汽车行业APP前端开发经验优先考虑 ； 9、良好的团队合作精神、沟通能力、分析及解决问题能力； 10、具备从美学或心理学角度研究用户体验能力，熟悉用户体验且对交互设计有一定了解；工作态度认真负责，优秀的主动性及学习能力。</t>
  </si>
  <si>
    <t>五险一金 绩效奖金 专业培训 弹性工作 员工旅游 定期体检 餐饮补贴 年终奖金 股票期权</t>
  </si>
  <si>
    <t>欢迎关注灵机文化HR微信公众号：*****, 全面了解公司团队情况！官方网址：www.linghit.com 【岗位描述】 1、网站产品和网站功能模块的开发与维护； 2、参与后台系统的编写与维护。 3、根据运营需求开发调整现有代码； 【职位要求】 1、一年以上PHP商业项目开发经验，熟悉HTML,JS,CSS，了解PSR编码规范； 2、熟悉THINKPHP、Laravel框架或其他一种开源框架，有安全策略经验； 3、熟练使用memcache、redis、Mongodb和mysql开发经验的优先； 4、熟悉使用Git版本管理优先； 5、熟悉使用Composer优先； 6、有大访问量、大并发系统开发经验的优先； 7、有良好的沟通能力和业务处理能力；  我们能提供： 1、福利制度：五险一金+节日福利+员工内部专享旅游优惠+免费早午餐+各式下午茶； 2、上班时间：弹性上班； 3、假期安排：享有国家规定的法定节假日及婚假、产假等假期； 4、员工活动：各种形式的员工集体活动； 5、工作环境：交通便利及宽敞舒适的办公环境。</t>
  </si>
  <si>
    <t>五险一金 补充公积金 补充医疗保险 餐饮补贴 年终奖金 弹性工作 定期体检 下午水果</t>
  </si>
  <si>
    <t xml:space="preserve"> 职位职责：  1、使用cocos creator进行游戏客户端开发；  2、与策划良好沟通，在主技术的指导下按要求高效率的完成游戏系统功能。  职位要求：  1、良好的算法和数据结构基础；  2、有1年以上H5游戏开发经验，熟练掌握TypeScript / JavaScript；或具有其他游戏开发经验，并愿意转型的；  3、热爱游戏，积极主动；  4、大专或以上学历。 </t>
  </si>
  <si>
    <t>【岗位职责】： 1、基于CocosCreator，使用JavaScript或TypeScript开发游戏； 2、根据产品需求，在规定时间内完成游戏客户端功能逻辑的设计、编码和测试工作； 3、开发提高工作效率的通用组件等； 4、对项目存在的性能问题定位和优化； 5、解决跨浏览器和移动设备兼容性问题。 【任职要求】： 1、计算机相关专业本科或以上学历，有相关工作经验优先考虑； 2、至少用CocosCreator或Egret或LayaAir开发过一款以上完整的游戏； 3、熟练使用JavaScript或TypeScript； 4、编写高质量代码，按照需求实现游戏相应的系统； 5、有CocosCreator性能优化、网络优化经验的优先； 6、思维敏捷，逻辑清楚，对游戏有高度热忱； 7、良好的沟通能力，强烈的责任心，具有团队精神和创新精神。</t>
  </si>
  <si>
    <t>五险一金 补充医疗保险 餐饮补贴 年终奖金 专业培训</t>
  </si>
  <si>
    <t>工作职责: 1.负责公司APP及业务产品的安全检测和渗透测试，引导开发人员修复安全问题； 2.负责漏洞扫描平台的搭建与维护，定期对公司APP应用进行安全扫描与渗透测试； 3.负责制定安全测试方案，编写安全测试用例，负责APP代码检查，APP漏洞检测； 4.负责跟踪分析业界新的技术和方案，参与完善SDL流程，安全架构方案，技术标准； 5.负责APP安全事件应急响应，跟踪并分析最新的APP安全漏洞； 6.负责对开发，测试人员进行安全开发培训，提高安全编码水平。 任职资格: 1.大专及以上学历，计算机相关专业； 2.责任心强，工作踏实肯干，能吃苦，有良好的团队合作精神，能严格要求自己并具备积极向上的精神； 3.具备良好的人际交往能力，组织协调能力以及发现问题解决问题的能力； 4.熟悉SQL注入、XSS、CSRF等OWASPTOP 10常见WEB安全漏洞原理、危害、利用方式、测试方法及修复方案； 5.熟悉电商业务常见的安全问题原理及解决方法； 6.熟悉PHP、JAVA常见开发框架安全漏洞问题原理及解决方案； 7.熟悉AWVS、ZAP、Burpsuite等WEB漏洞检测工具，能够以手工或结合工具的方式对WEB（主要是PHP和JAVA）进行黑\白盒测试； 8.熟悉一种或多种编程语言（如：Perl、Shell、Python等），可以开发简单测试脚本或安全工具； 9.在漏洞盒子等著名白帽子类网站提交过安全漏洞者优先考虑。</t>
  </si>
  <si>
    <t>五险一金 定期体检 员工旅游 工作餐 年终奖金 下午茶</t>
  </si>
  <si>
    <t xml:space="preserve"> 岗位职责： 1、负责 HTML5 游戏前端架构设计和方案规划； 2、按需求完成功能模块设计、编码和测试工作； 3、与后端充分协作，用 HTML5完成游戏前端开发。 岗位要求： 1、ActionScript、Javascript或者TypeScript语言基础扎实， 熟悉Egret引擎者优先； 2、一年游戏前端/客户端开发经验、网页游戏开发背景者优先； 3、良好分析解决问题能力、系统进度把控能力，担责任，善沟通，会协作。</t>
  </si>
  <si>
    <t>资深大数据开发工程师</t>
  </si>
  <si>
    <t>主要熟悉jq 1.负责各产品线WEB前端研发； 2.负责公司业务的易用性改进和界面、技术优化； 3.Web前沿高可用技术研究和商用调研； 4.基于需求，运用模块化思维，进行页面定制化开发，同时注重代码效率，配合UE做好用户体验提升； 5.分解产品需求为具体的设计方案，并且将之分配给合适的开发人员进行协作开发。 职位要求： 1. 3年左右经验，本科学历 ，精通各种Web前端技术，包括HTML5/CSS3/ JavaScript/es6、jQuery和bootstrap等主流框架、gulp/webpack前端构建工具、和sass/less预编译 2. 精通主流JS框架，对原生js有深入理解，能脱离框架进行开发； 3. 熟练使用各种脚本调试器、DOM查看器等定位问题，熟练使用各种工具检测web服务的性能和定位瓶颈； 4.熟悉Vue/React/Angular等，有 TypeScript 经验者优先考虑； 5.有较强的团队协作精神和责任心。</t>
  </si>
  <si>
    <t>1、负责大数据离线计算平台的开发工作；
2、负责数据挖掘平台的搭建工作；
3、主动与业务方沟通，从数据角度独立分析业务中存在的问题，提出可执行的建议，推进业务更好发展。
任职要求：
1、全日制本科及以上学历；
2、5年以上开发经验，3年以上大数据开发经验；
3、至少掌握Java，Python，Scala一门开发语言。</t>
  </si>
  <si>
    <t>初级前端</t>
  </si>
  <si>
    <t>0066 临床医学研究经理</t>
  </si>
  <si>
    <t>上海梅斯医药科技有限公司―生物谷＆MedSci</t>
  </si>
  <si>
    <t>岗位需求： 1. 2年以上前端web开发经验 2. 1年以上使用ionic和angular2开发经验 3. 熟悉typescript语法，能自己编写webpack脚本，打包编译 4. 熟练使用npm 和 vs  code编辑器，svn版本控制工具 5. 熟练spa的开发，能熟练搭建和管理前端工程 6. 熟悉swagger的api管理工具 7. 熟练使用cordova的各种插件 8. 会用android studio打包andtoid应用安装包 9.  知晓微信小程序、钉钉小程序开发 10. 知晓响应式布局的各工具的使用，能开发除基于不同屏幕宽度的应用   岗位描述 1. 有angular开发经验优先 2.  按客户需求，搭建能实现符合客户体验良好的前端工程项目框架 3. 开发的用户功能，能符合客户的对呈现和交互的要求，数据要准确，速度要够快 4. 可以根据项目的需要，分解编程任务，由团队协作，以前端的工程化方式完成阶段性开发 5. 在公司规范基础上，与后端人员协作开发， 6. 要按照规范，编写需求文档，用户指引，代码及注释要达到公司的要求 7. 按时按量完成公司安排的开发任务 8. 要对原有的技术，技术进行升级改造，以适应客户和市场的需要</t>
  </si>
  <si>
    <t>岗位职责: 1、制定医学部整体目标与计划、统计分析方案，撰写统计分析报告 2、针对临床医生的研究目的和假说，通过查阅文献、与医生探讨，为医生制定临床研究方案 3、参与科研项目管理，跟进项目进展情况，随时调整改进并提出合理有效的建议 4、与重要领域医学专家建立良好的沟通关系，定期拜访学术领域专家，更新医学进展信息，并与其维护良好的合作关系 5、负责临床医学专业数据的分析、评价，跟踪国内外医学进展 6、负责医学团队的质量控制和流程优化 7、医学团队的日常管理、指导、培训工作  任职要求: 1、卫生统计学、生物统计学、公共卫生硕士、流行病学等相关专业的硕士学历或培训经历: 2、医学统计、医学数据分析相关培训经验: 3、SCI撰写和发表经验者，有临床科研项目经验和3年以上医疗相关工作经验优先 4、至少熟练掌握一门统计软件，如R语言、SAS、SPSS、Python等  5、能够熟练阅读英文文献，较好的书面和口头表达能力及良好的组织协调能力</t>
  </si>
  <si>
    <t>广州心维网络科技有限公司</t>
  </si>
  <si>
    <t>餐饮补贴 年终奖金 绩效奖金 员工旅游 下午茶 补充医疗保险 专业培训 五险一金 全勤奖 周末双休</t>
  </si>
  <si>
    <t>【岗位职责】 1.使用Cocos Creator、Egret、Laya等游戏引擎 进行H5游戏的开发； 2.负责游戏的上线发布和维护，持续优化产品性能，提高用户体验； 3.参与讨论手游模块功能、操作流程及界面布局，特效表现等客户端设计；   【岗位要求】 1.至少熟悉一种：Cocos Creator、Egret、Laya引擎、框架及相关工具链； 2.1年以上游戏开发经验，熟悉常用游戏算法； 3.了解基层网络通讯协议原理和机制，对Socket应用有实际开发经验； 4.熟悉JavaScript、TypeScript、Lua等脚本语言； 5.熟练使用VS, Eclipse，VS Code等相关开发工具； 6.熟悉Html5语法, 对IOS/Android开发模式有一定了解； 7.良好的沟通能力、学习能力，具备团队协作精神，能承受一定强度的工作</t>
  </si>
  <si>
    <t>绩效奖金 餐饮补贴 弹性工作 扁平化管理</t>
  </si>
  <si>
    <t xml:space="preserve">岗位职责 1、负责复杂业务的前端方案设计和技术选型；对Web前端新技术进行预研，保持公司前端开发技术的先进性； 2、负责前端Web和移动端界面开发、维护和优化工作； 3、负责优化与重构前端代码，并整理出可重用的代码模块； 4、持续优化产品性能、用户体验、交互效果及各种主流浏览器的兼容适配工作； 5、通过各种前端技术手段，提升用户体验并满足性能要求。  技能要求 1、本科以上学历，计算机或相关专业，2年以上前端开发工作经验； 2、熟悉JavaScript语言、熟悉面向对象的JS编程、ES6、TypeScript; 3、熟悉Angular2+前端框架，并具有一个以上大型项目前端架构和开发项目经验； 4、具备优秀的前端交互设计能力，熟悉移动Web开发技术，能完成跨浏览器和跨设备的网页开发工作； 5、理解 TCP/IP，Http1.1/Http2.0，Https，Websocket等通讯协议；有使用Webpack / Gulp等构建工具开发项目经验； 6、熟悉Git，能使用Git进行代码管理； 7、良好的沟通、协调能力和抗压能力，有高度责任感和敬业精神，具有团队合作精神； 8、有微信小程序、Ionic3 App开发经验优先考虑。 </t>
  </si>
  <si>
    <t>WEB前端开发工程师（中级） (职位编号：T02)</t>
  </si>
  <si>
    <t>年终奖金 人才推荐奖 年度薪酬调整 周末双休</t>
  </si>
  <si>
    <t>1、参与产品需求评审，对需求的提出给予技术建议，做好必要的预研工作，并对实施难度给出初步评估； 2、根据产品需求设计前端实现方案，参与定制开发规范、规范编写代码，与后端人员配合，完成功能性、兼容性自测； 3、跟进处理线上版本紧急技术问题，以及排查线上版本bug，对潜在问题进行提前优化处理； 4、编写技术文档，总结攻坚难题的经验，参与团队的知识共享； 5、能够带领初级前端开发人员完成工作。  任职要求： 1、全日制大专及以上学历，计算机及相关专业毕业； 2、 精通 Javascript， CSS3，HTML 语义化标签，精通DIV+CSS网页布局，熟悉W3C网页标准，熟悉ES6，ts开发； 3、精通 MVC 及相关设计模式，至少熟悉Angular、React、Vue其中一种框架，会angular6更佳，并有项目实践经验，能完成页面重构工作； 4、至少熟悉webpack、gulp、grunt其中一种构建工具，熟悉Sass、Less其中一种Css预编译语言； 5、熟悉W3C标准，理解各主流浏览器间的兼容性问题，有前端性能优化意识； 6、了解浏览器内部工作模式，了解主流浏览器引擎； 7、熟悉HTTP、WebSocket、SSE、REST等网络／服务协议优先； 8、具备敏锐的观察力，能紧跟 Web 前端发展趋势，对设计、互联网产品趋势熟悉者佳； 9、具有团队带领经验优先考虑。</t>
  </si>
  <si>
    <t>五险一金 绩效奖金 节日福利 水果下午茶 周末双休</t>
  </si>
  <si>
    <t>1、负责系统、网站、网络维护，IT系统和产品的安全管理维护及运维工作 2、负责各项产品的系统运维，保障业务安全稳定 3、负责服务器日常运营和维护，生产服务器的部署，服务器的备份和恢复，防火墙、WAF和堡垒机维护，应用层，系统层，数据库日志监控和分析，安全补丁及时、定期升级 4、负责信息安全防护体系的设计，制定安全策略和实施，持续进行动态优化 5、负责推进业务层安全渗透、安全加固及安全事件的应急响应，保障公司终端、系统、网络与信息的安全性，协助漏洞验证等 6、负责定期对服务器进行漏洞扫描、端口扫描、弱密码扫描，并整理报告 7、根据业务跟踪国内、外安全动态，搜集安全情报和安全研究，对各类安全事件主导跟进，包括Web漏洞处理、DDOS防御，及其他安全加固措施实施 8、负责研发人员的安全意识培训 【任职要求】 1、3年以上互联网运维经验，熟悉运维自动化系统的构建和开发，并具备至少1年安全运维相关经验 2、熟悉常用漏洞扫描工具Nessus、Nmap、Openvas 等，了解数据防泄漏、入侵检测、入侵防御、渗透测试、防病毒、WAF系统等方面知识 3、熟悉网络协议，常见的网络安全防御技术，熟悉各种网络渗透性测试工具 4、熟悉Web应用安全技术，熟悉常规安全漏洞（SQL注入、XSS、CSRF、LFI、RFI等）， 理解Web漏洞的原理及对抗方法，包括端口、服务漏洞扫描，程序漏洞扫描分析检测、入侵和攻击分析追踪、网站渗透、病毒木马防范等 5、熟练掌握Java、Python等语言等,熟悉运维自动化相关的开发，有成功的项目经验 6、熟悉linux平台常用服务的运维，包括不限于Nginx 、Tomcat、Zabbix、DB、Ansible等组件，熟练编写Linux shell 或python 脚本 7、具备良好的沟通能力和团队协作能力，文档撰写能力强，有较强的责任心、事业心、抗压能力 符合以下条件者优先考虑： 1、有大型电商系统规划、部署、运维、优化经验者； 2、有安全相关的证书、安全管理经验者；</t>
  </si>
  <si>
    <t>APP混合开发工程师</t>
  </si>
  <si>
    <t>职位信息: 1、根据产品设计，利用HTML5相关技术混合开发线上应用手机版（微信版）等多平台上的APP应用，编写能够自适应UI界面，样式兼容各种常见手机终端； 3、根据产品需求，分析并给出最优的页面前端结构解决方案； 3、跟踪最新的前端技术和标准（HTML5），持续优化前端，以提高前端的用户体验及性能； 4、参与产品的页面制作及维护，根据设计图完成页面制作； 5、编写可复用的用户界面组件；  任职要求: 1、熟练使用es6、es7、typescript语法及AMD/CMD规范； 2、熟悉 Vue.js 、ReactJS、AngularJS 等现代前端框架中的一种或者多种； 3、有混合应用开发经验，熟悉ionic、flutter更佳； 4、熟悉前端自动化，熟练掌握webpack,gulp等自动化构建工具； 5、了解安卓以及IOS 各大浏览器之间的兼容性，对兼容性问题处理有一定的心得以及解决方案； 6、具有较强的沟通学习能力，对技术有热情，善于主动跟踪和学习最新的软件技术，具备良好的团队协作精神，极强的责任心；</t>
  </si>
  <si>
    <t>五险齐全 下午茶 节日福利 年终奖金 团队活动 员工旅游 包吃住 出国机会</t>
  </si>
  <si>
    <t xml:space="preserve">方向：H5 LayaBox /Cocos Creater 方向   岗位职责：  1. 根据策划需求完成H5游戏的客户端开发与维护。  2. 根据需要，编写项目开发需要的相关工具。  3. 与策划，服务器端及美术保持良好沟通，确保产品按时按质完成。   任职要求：  1. 大专及以上学历，热爱编程，编码习惯良好；  2. 乐于学习，愿意接受新技术，新事物。  3. 有较强抗压能力及执行力，良好的沟通能力。  4. 英语技能：熟悉计算机领域常用英语。  5. 工作经验：1年以上，优秀应届毕业生亦可，有棋牌类游戏开发经验者优先。  6. 熟悉常用数据结构及算法，熟悉常用设计模式，熟悉面向对象的设计方法；  7. 理解网络基本知识及原理，有websocket, protocol bufffer开发经验者优先。  8. 熟练掌握TypeScript语言(可以接受从JavaScript/ActionScript 3转）。  9. 了解或熟悉以下引擎之一：LayaBox, Cocos Creater, Egret, 有LayaBox与Cocos Creater开发经验者优先，有相关优化经验者优先。  10. 熟悉前端开发自动化(如gulp等工具)与持续集成将为您加分。  劳逸结合的工作时间：
大小周轮休制，每天工作7小时，上午09：30-12：30，下午14：00-18：00。
完善的薪资待遇：
六险一金、全勤奖、绩效奖、年终奖，带薪年假、婚假、产假、带薪病假、等假期，健全的薪酬考勤机制。
愉快的工作氛围：
小伙伴们都是80后90后居多，同事之间的愉悦相处让你工作更加轻松。
舒适的工作环境：
坐落于创意园区，交通便利，双地铁还有BRT，周边临近步行街。公司内部还设有健身器材和设备完善的茶水间。
丰富的员工活动：
公司定期组织各种精彩的团队活动，集体旅游、户外拓展、生日聚会、看电影等，适当缓解工作压力，增进同事感情。
令人心动的其他福利：
多样的下午茶，节假日福利品等。 </t>
  </si>
  <si>
    <t>深圳市三联众瑞科技有限公司</t>
  </si>
  <si>
    <t>五险一金 绩效奖金 定期体检 年终奖金 节假日礼品 生日礼品 员工旅游</t>
  </si>
  <si>
    <t>1. 主要负责小程序/公众号/Web平台等系统的前端架构与开发 2. 把自己培养成前端大神，最好能再带出几个大神 3. 偶尔会有出差机会 4. 可能出现的上级交办的其它合理任务  任职要求： 1.大专及以上学历，2年以上前端开发实际项目经验； 2.熟悉angularjs，vue等前端框架，熟悉ES6,TypeScript； 3.具有小程序/微信公众号开发经验。 4. 有责任心，具有团队精神。  最重要的事： talk is cheap ,show me the code  任职地点：可选深圳、长沙</t>
  </si>
  <si>
    <t>测试专家</t>
  </si>
  <si>
    <t>杰为软件系统（深圳）有限公司</t>
  </si>
  <si>
    <t>五险一金 员工旅游 定期体检 绩效奖金 专业培训 扁平管理 可发展空间大 节日福利 领导好</t>
  </si>
  <si>
    <t>深圳海拓时代科技有限公司</t>
  </si>
  <si>
    <t>岗位职责： 1.参与产品测试的全流程，包括需求分析、设计评审、制定测试计划并实施，保证产品质量； 2.负责搭建和维护自动化测试平台，并持续改进自动化框架，提高测试执行效率； 3.负责实现接口、WEB端和APP端的自动化测试； 4.根据自动化测试的需求，设计自动化测试的场景，数据，脚本，自动化测试用例； 5.参与项目建设，开发、调试、执行项目自动化测试脚本，出具测试报告； 6.负责自动化测试结果的分析和提交bug，参与问题的讨论和分析，确保测试设计及实现的正确性。 7.参与构建测试体系； 8.负责公司产品的性能测试，压力测试。 任职要求： 1.本科及以上学历，985211院校学历背景优先考虑； 2.10年以上工作经验者优先考虑； 3.一线互联网公司工作背景者优先考虑（因框架原因，华为除外）； 4.精通自动化测试框架和流程；具备测试新技术研究、测试研究能力； 5.精通接口、WEB、APP的自动化测试；br6、至少熟悉一种开发语言，精通python编程能力； 6.精通Robotframework、Selenium、unittest、Appium、Django等开源框架； 7.熟悉Jenkins持续集成，独立完成CI搭建，部署，维护，有自动化框架开发与二次封装经验； 8.熟悉Linux操作系统、MySQL、MongoDB和Neo4J数据库； 9.精通性能测试流程，熟练使用LR， Jmeter等工具，有全链路压测经验优先； 10.工作积极主动，责任心强，具有良好的团队合作精神和较强的抗压能力。</t>
  </si>
  <si>
    <t>五险一金 补充医疗保险 补充公积金 员工旅游 交通补贴 餐饮补贴 绩效奖金 专业培训 年终奖金</t>
  </si>
  <si>
    <t>1、负责游戏产品移动web相关开发； 2、负责游戏产品H5的改造、开发和维护 3、喜欢网络游戏，有良好的团队意识，善于与他人沟通合作；   岗位要求： 1、本科以上学历 2、至少全程参与过一款项目，有较好的OOP编程思想 3、熟悉lua,javascript,actionscript,typescript的一种或多种脚本语言 4、熟悉xml、websocket网络通信、html、js等技术 5、有H5游戏客户端开发经验者优先 6、做过egret的优先</t>
  </si>
  <si>
    <t>深圳妙创信息技术有限公司</t>
  </si>
  <si>
    <t xml:space="preserve">1、负责系统管理平台开发 岗位需求： 1、熟练使用Vue.js进行管理平台开发，掌握javascript、css、html相关知识。 2、熟练使用TypeScript,NPM、Webpack 3、理解http协议，掌握前端开发调试技术 4、熟悉NodeJs 后端开发有加分 5、熟悉图标展示相关开发有加分 6、易于沟通，勤奋好学，有很好的执行力和抗压能力 </t>
  </si>
  <si>
    <t>前端开发人员（金枫叶系统）</t>
  </si>
  <si>
    <t>深圳中国国际旅行社有限公司-国旅新景界</t>
  </si>
  <si>
    <t>酒店/旅游 公关/市场推广/会展</t>
  </si>
  <si>
    <t>周末双休 带薪年假 五险一金 绩效奖金 节日福利 专业培训 加班补贴 员工旅游 做五休二 过节费</t>
  </si>
  <si>
    <t>岗位职责： 1. 负责 pc web, mobile web 的前端开发； 2. 主导前端技术选型和前端整体架构； 任职要求： 1. 2年及以上前端开发工作经验； 2. 熟练使用 vue, element, bootstrap 等框架，并有实际的项目经验； 3. 玩转 JavaScript，HTML5，CSS 等前端通用技术； 4. 熟悉 Node.js，有前后端分离协作开发的经验； 5. 熟悉Java/Spring Boot/Mybatis/RESTful优先； 6. 活跃于Github等同性交友社区 或长期维护技术博客； 加分项： 1、精通CSS3或者SVG动画并有相关开发经验； 2、了解TypeScript； 3、了解前端性能瓶颈并有相关优化经验。 注：此岗位代为子公司“深圳市金枫叶旅游软件开发有限公司”发布</t>
  </si>
  <si>
    <t>岗位职责： 1.负责系统架构设计、优化，和模块开发； 2.负责技术难度攻关、实现，和新技术引进； 3.撰写相关的技术文档，对其他工程师进行技术指导和培训。  任职要求： 1.本科以上学历，计算机相关专业，一直从事软件开发工作，3-7年Java开发经验； 2.精通Java主流后端技术和框架(包括语言基础/JVM调优/多线程/IO/SSM/SpringBoot/ZK等)； 3.精通Java/J2EE，熟悉面向对象设计方法和常用设计模式，对高并发、海量数据处理有实际经验； 4.熟练掌握关系型数据库和Nosql数据库以及ES、MQ等技术的开发和使用，熟练sql优化、分布式集群设计等； 5.熟悉HTML5/CSS3/JS/Ajax/jQuery等Web前端技术，至少熟悉jQuery/AngularJS/Vue.js等主流前端JS框架中的一种； 6.学习能力强，对技术钻研有浓厚兴趣，较强的团队合作精神，执行力强； 7.熟练Python开发，PHP也有一定的开发经验。</t>
  </si>
  <si>
    <t>H5前端开发（游戏）</t>
  </si>
  <si>
    <t>五险一金 员工旅游 股票期权 餐饮补贴 弹性工作 交通补贴</t>
  </si>
  <si>
    <t xml:space="preserve">岗位职责： 1、负责游戏项目前端H5开发； 2、负责游戏UI和相应逻辑的开发； 3、和后端开发配合完成功能的数据联调； 4、能根据工作安排独立完成已上线项目的前端修改和调试开发工作。  任职资格： 1、有2年以上H5游戏开发经验，熟悉LayaAir、Egret（白鹭引擎）或Cocos2d-js等，熟悉LayaAir优先； 2、熟悉JavaScript/TypeScript/ActionScript语言，良好的OOP编程思想； 3、有上线作品经验者优先，熟悉HTML5的Canvas及WebGL者优先； 4、责任感强，有良好的服务意识与团队合作意识，抗压能力强。 </t>
  </si>
  <si>
    <t>SLAM研发工程师</t>
  </si>
  <si>
    <t>深圳诺博医疗科技有限公司</t>
  </si>
  <si>
    <t>游戏前端程序员（炙地引力网络）</t>
  </si>
  <si>
    <t>医疗设备/器械 计算机硬件</t>
  </si>
  <si>
    <t>深圳市高发投资控股有限公司</t>
  </si>
  <si>
    <t>岗位职责： 1. 基于三维激光雷达或多相机系统的室内/外地图构建与定位算法; 2. 包括基于激光、雷达、陀螺仪、里程计、视觉等多传感器标定与信息融合； 3. 负责算法的移植和产品化  任职要求： 1. 本科以上学历，计算机，自动化、电子信息、数学、机器人、运筹学、人工智能及相关专业； 2. 熟悉计算机视觉原理和算法，掌握其基础理论，包括视觉特征提取和跟踪、多视图几何、回环检测、卡尔曼滤波、非线性优化等； 3. 熟悉至少两种经典的VSLAM算法或激光SLAM算法，有实际开发与调试经验； 4. 精通C/C++、Java、python等编程语言和工具，熟悉ROS机器人操作系统； 5. 熟悉机器人激光导航、视觉导航、目标识别及控制技术； 6. 具备独立思考能力和良好的沟通能力以及团队合作精神。</t>
  </si>
  <si>
    <t>五险一金 早午工作餐 周末双休 创业公司 带薪年假</t>
  </si>
  <si>
    <t>1、负责H5游戏及微信小游戏前端功能的设计及开发； 2、与策划、美术、产品人员讨论开发需求及技术实现细节； 3、完成相关开发过程中的相关技术文档编写； 4、良好的理解策划需求，与策划人员进行良好的沟通； 5、在保证代码质量的前提下，按时完成分配的开发任务；  岗位要求：  1、优秀的学习和沟通能力，并热爱游戏事业； 2、一年以上手游开发经验，精通U3D或cocos2d-x或egret白鹭任一引擎，熟悉P2物理引擎或BOX2D物理引擎，具备良好的OOP编程思想； 3、熟悉Typescript、JavaScript、C#等开发语言中的至少一种； 4、代码规范良好，具备一定封装能力，结构清晰、命名规范、逻辑性强； 5、具备良好的沟通合作技巧，较强的责任心及团队合作精神； 6、有自我激励和良好的团队协作能力，有独立解决问题的能力，能承受一定强度的工作压力； 7、熟悉微信小游戏，有上线的微信小游戏作品优先。  待遇：5K-26K 视能力而定，欢迎面议！</t>
  </si>
  <si>
    <t>HTML前端开发工程师</t>
  </si>
  <si>
    <t>前端开发工程师（外包）</t>
  </si>
  <si>
    <t>深圳市思泽翰科技有限公司</t>
  </si>
  <si>
    <t>五险一金 周末双休 节日福利 带薪年假 餐饮补贴 年终奖金</t>
  </si>
  <si>
    <t>【岗位要求】 1、熟悉angular4+ ionic3; typescript \javascript \JQ ; 2、精通HTML5/CSS3；对web标准有良好认知，能够高度还原设计稿，对常见的浏览器兼容问题有清晰的理解； 3、了解组件化思想，熟悉ES6标准； 4、有混合开发经验、微信开发经验优先； 5、开发经验1年以上； 6、对用户体验、交互操作流程、及用户需求具有一定了解优先； 7、了解NodeJS、有NodeJS开发经验优先; 8、有移动端原生APP开发经验优先  【岗位福利】 1、做五休二：周末双休，工作+娱乐两不误； 2、五险一金：入职员工购买五险一金； 3、法定假日：享有国家法定节假日及婚假、带薪年假等； 4、慰问福利：婚庆慰问金、生育慰问金、住院慰问金等； 5、节日礼品：生日礼品、节庆礼品、购物卡等；</t>
  </si>
  <si>
    <t>风控策略</t>
  </si>
  <si>
    <t xml:space="preserve"> 职位描述： 1、负责制定和优化风控策略来识别信用风险，并根据客户行为表现制定合理的贷后管理策略和流程； 2、负责建立贷前信用评估规则并在规则引擎上部署； 3、监控风险数据的波动，及时发现可疑数据，并对发现的异常情况进行数据分析和处理； 4、跟进贷前、贷中、贷后风险的评估、流程优化及案件管理； 6、控制项目成本，优化成本。 任职要求： 1、数学/统计学/运筹学/计算机科学/金融/经济学科类等相关专业硕士或以上学历（经验丰富者可适当放开此项限制）； 2、银行信用卡、消费金融公司风控策略制定或运作3年以上工作经验； 3、熟练使用数据分析工具， SQL， Python，R等； 4、善于表达，团队协作能力强 </t>
  </si>
  <si>
    <t>五险一金 周末双休 定期体检 弹性工作 员工旅游 出国机会</t>
  </si>
  <si>
    <t>岗位职责： 1、通过html/css/javascript等前端技术将设计实现成web页面（配合设计师实现）； 2、规划产品界面风格、视觉效果和交互体验，提升用户体验； 3、持续的优化前端体验和页面响应速度，并保证兼容性和执行效率； 4、配合后台工程师一起研讨前端技术实现方案，提高界面交互体验； 5、优化网站静态资源加载速度。  岗位要求： 1、计算机相关专业专科学历及以上，2年左右工作经验； 2、两年以上JavaScript开发工作经验,精通JavaScript、AJAX，熟练应用至少一种JS框架，如jQuery等； 3、熟练掌握前端开发技术(HTML5、CSS3、Javascript、Ajax、JQuery)，了解各项技术的相关标准，并严格按照标准进行开发； 4、能熟练高效手工编写HTML5及CSS3代码，确保代码对各种浏览器的良好兼容性，有响应式web设计的开发经验； 5、良好的编程习惯和团队协作精神，工作积极向上；</t>
  </si>
  <si>
    <t xml:space="preserve">1、使用白鹭（Egret）或者cocoscreater开发基于H5的网络游戏（手机+web）；  2、对游戏前端进行性能优化，为玩家提供更加流畅的用户体验。   任职要求： 1、基础扎实,熟悉TypeScript、JavaScript语言 2、熟悉Cocos Creator,cocos,u3d,egret 任意一种，开发过一款以上完整的H5上线游戏 3、具有一定的图形学基础,游戏性能优化经验。 4、有捕鱼游戏开发经验优先  </t>
  </si>
  <si>
    <t>灯光TD</t>
  </si>
  <si>
    <t>广州市爆米花动画科技有限公司</t>
  </si>
  <si>
    <t>做五休二 餐饮补贴 五险一金 带薪年假 专业培训 员工旅游 年终奖金 环境优美</t>
  </si>
  <si>
    <t xml:space="preserve">  职位描述与要求：  帮助灯光(Lighting)部门解决工作中的技术问题；  设计灯光及相关上游组流程，提高部门工作效率；  为部门开发相关工具；  帮助维护部门内的文档；   资历要求：  1. 三年以上技术经验需包括：。  a. 熟悉 Arnold或 Prman 渲染器的原理。熟悉所有渲染中的各种技术概念。  b. 了解各种 shader 的原理；最好有开发过常见渲染器 shader 的经历。  c. 熟练运用Python或C/C++（最好都会）。  d. 面向对象程序设计开发经验。  2. 相关工作经验5年以上，熟悉影视、动画制作流程者优先。  3. 热爱动漫，富有激情。突出的学习能力和敬业精神，有较好的沟通能力和领悟能力。有良好的团队合作精神和服务意识。  （投递简历请附带作品或作品链接发送到admin@pop-corn.cn）  </t>
  </si>
  <si>
    <t>启明互联科技(深圳)有限公司</t>
  </si>
  <si>
    <t>五险一金 年终奖金 出国机会 员工旅游</t>
  </si>
  <si>
    <t>机器学习算法工程师（集团）</t>
  </si>
  <si>
    <t>五险一金 专业培训 绩效奖金 年终奖金 员工旅游 餐饮补贴 定期体检 节日礼物 优秀员工奖 午餐补助</t>
  </si>
  <si>
    <t>岗位职责： 1、负责移动端前端主要功能的开发（HTML5，小程序等）； 2、持续的优化前端体验和页面效率，并保证兼容性和执行效率； 3、和后台研发工程师一起讨论技术实现方案，进行实施应用和系统整合。  任职要求： 1、熟悉 HTML5 特性，了解最新的技术规范，熟练应用 HTML5，CSS，JS, vue等搭建移动端前台，有线上可访问的成功作品；（可接受应届毕业生，大专学历以上，只考虑女生） 2、熟悉 ES6 标准，对解决移动端跨浏览器/跨终端的兼容性问题有一定的经验； 3、熟悉H5动画特效处理经验，有团队管理经验者优先； 4、对行业新技术（HTML5领域，微信小程序等）有足够的好奇心和热爱；    5、快速学习和成长，能适应创业的节奏和团队氛围</t>
  </si>
  <si>
    <t>职责描述： 1、提供机器学习、深度学习算法支持、共同完成电气设备的检测、评估、智能运维研发工作 2、负责机器学习算法的优化、具体包括特特征工程与模型调参 3、负责机器学习算法的工程落地实现  任职要求： 1、硕士及以上学历，计算机科学或统计学专业 2、从事数据分析挖掘、机器学习方向3年及以上经验 3、良好的数学基础，熟悉机器学习、模式识别、深度学习的理论知识并了解各个算法的条件和瓶颈，有实践经验。对强化学习、迁移学习、知识图谱、图概率论有一定了解。 4、熟练使用Python/R/Scala等数据科学常用语言 5、熟悉分布式计算平台Hadoop/Spark/Storm，常用数据仓库MySQL /Hive/HBase 6、熟练应用linux，能够在linux平台上实现和部署机器学习算法 7、能阅读英文资料和论文，该岗位需要跟踪学术界和工业界的最新研究成果</t>
  </si>
  <si>
    <t>游戏测试开发工程师（轻游戏中心H5项目）</t>
  </si>
  <si>
    <t>深圳市尚游网络科技有限公司</t>
  </si>
  <si>
    <t>五险一金 补充医疗保险 员工旅游 定期体检 年终奖金 绩效奖金 项目分红 发挥空间大 精英团队</t>
  </si>
  <si>
    <t>岗位职责： 1、负责轻游戏中心的H5游戏黑盒，灰盒功能测试，数值测试；协调跨部门资源完成版本质量保障。 2、负责发现和推动解决项目中的进度、流程、质量风险，并能对项目提出合理化建议； 3、负责轻游戏中心的H5游戏性能测试和效率工具，为提高测试效率服务； 4、共同承担外网bug的日常响应，处理； 必须具备条件： 1、热爱游戏，对游戏有自己的见解；喜爱测试工作，并愿意长期在这个行业发展； 2、有H5游戏各个生命周期的完整测试经验； 3、计算机相关专业，熟悉layabox/cocos，熟悉数据库基本原理与应用，至少熟悉一门脚本语言； 4、有较强的责任心和较好的学习能力，自我驱动能力强； 5、工作踏实，责任心强，有良好的沟通能力、团队协作能力和服务意识 加分项： 1、本科及以上学历； 2、发现游戏中的细节问题和设计疏漏，有很强的定位问题能力。 3、对H5手游效率工具，性能测试，自动化测试其中之一有实践的优先； 4、熟悉javascript或typescript语言，能通过代码指导测试或进行接口测试。</t>
  </si>
  <si>
    <t>五险一金 弹性工作 交通补贴 年终奖金 绩效奖金</t>
  </si>
  <si>
    <t>华为-RPO服务研发管理部，大数据开发工程师 （北京）
职位描述：1、 独立或主持完成多个模块/组件（含核心部件）的软件需求分析、软件设计（含增量方式）、代码编写、单元测试、集成测试、静态检查、本地构成等工作；
2、 负责交付特性/子系统设计文档和接口，负责相关头文件、参与核心代码开发，并通过设计有效的提升开发、测试、维护等全流程及产品全生命周期效率；
3、 主导补丁包的端到端交付或负责R版本或某子系统的优化，有效提升代码执行效率（或性能）或明显缩减代码规模；分析产品可维护需求及其价值，参与产品或平台新版本可维护设计改进，提升产品诊断能力。
专业知识：1、 熟悉C/C++、JAVA、Python、JS中的至少一种，掌握常见的数据结构、算法，了解软件工程、敏捷开发等知识，熟悉常用设计模式；
2、 熟悉大数据开发框架，熟悉Hadoop/Spark/Hbase/MPP DB及业界主流流处理平台如Storm/Flink/Spark Streaming之一;
3、 解SOA、微服务、中间件等PaaS相关的关键理念与技术，并对其有广泛的实践与应用经验者优先。
业务技能：
1、 有丰富的关键核心模块/组件的需求分析、方案设计、软件开发经验，具备一定的数据产品分析洞察及规划能力；
2、 能够深入理解产品的业务场景和关键需求，参加过大规模软件系统开发，并独立承担10K以上模块的开发和维护；
3、 业务理解力强，对技术有激情，喜欢钻研，能快速接受和掌握新技术，有较强的独立、主动的学习能力；
4、 对云化、虚拟化环境的大数据及其应用有成功实践经验者优先。</t>
  </si>
  <si>
    <t>web前端研发工程师</t>
  </si>
  <si>
    <t>深圳市一德文化科技有限公司</t>
  </si>
  <si>
    <t>1.负责前端项目架构的搭建； 2.编写相关功能实现代码; 3.持续重构代码，保障代码质量；  岗位要求： 1.2年以上相关开发工作经验； 2.熟悉JavaScript、HTML5、CSS3； 3.熟悉Vue、vue-router、Vuex，Element； 4.熟悉Git代码版本管理工具，有git版本管理经验更佳; 5.有良好的职业素养和沟通协作意识，热爱技术，追求卓越； 6.熟悉前端自动化单元测试和端到端测试更佳； 7.熟悉敏捷、精益开发更佳； 8.熟悉React、Angular、TypeScript，Flow更佳； 9.有互联网教育行业软件经验更佳；</t>
  </si>
  <si>
    <t>HTML5 前端工程师</t>
  </si>
  <si>
    <t>高级模型算法分析师</t>
  </si>
  <si>
    <t>Web网页前端开发工程师 (Mobile/HTML 5/CSS 3/JS/UI)</t>
  </si>
  <si>
    <t>深圳华龄信息技术有限公司</t>
  </si>
  <si>
    <t>北京蛙鸣华清环保科技有限公司</t>
  </si>
  <si>
    <t>深圳奥卓领航有限公司</t>
  </si>
  <si>
    <t>周末双休 五险一金 通讯补贴 绩效奖金 员工旅游</t>
  </si>
  <si>
    <t>五险一金 员工旅游 交通补贴 餐饮补贴 通讯补贴 专业培训 绩效奖金 年终奖金 弹性工作 出国机会</t>
  </si>
  <si>
    <t xml:space="preserve"> 岗位职责： 1、负责环保相关数据业务分析、大数据分析和数据挖掘，支持产品设计开发决策和运营。
2、负责大数据的处理、整合及数据建模，协同业务开发人员，将模型算法成果应用到实际业务系统中，并通过可视化工具进行分析成果展示。
3、负责根据实际业务要求，完成较深入的专项数据分析并形成分析报告。
4、负责大数据、模型、业务的相关算法的研究及应用。 任职要求： 1、研究或博士以上学历，数据挖掘，机器学习（工程）、统计学、应用数学，环境工程， 自动化等相关专业，3年及以上相关工作经验。
2、精通各种机器学习和数据挖掘算法（如回归算法、分类算法、聚类算法、贝叶斯、随机森林、神经网络等）及其原理、评价方法和适用条件，对于数据清洗、异常检测、特征选择有深入了解，能根据业务分析专题，建立挖掘模型，选择最合适和高效的算法并实现。
3、熟练使用一种以上数据分析建模软件( 如Python、R、MATLAB等），有计算机相关专业基础，有使用SparkR实战经验者优先。
4、具有海量数据挖掘及分析相关项目经验（具有电商行业，金融行业、互联网行业分析挖掘经验、文本挖掘经验、数据可视化、计算机视觉和语音识别经验者优先）。
5、具备较强的数据解读能力，业务沟通能力，工作激情、团队协作精神，可以承受较强的工作压力。 部门：技术支持中心 </t>
  </si>
  <si>
    <t>职位描述: 负责Web/移动端页面开发及特效创意设计 岗位职责： - 负责手机客户端WebApp开发，熟悉HTML5特性，使用Javascript准确地进行代码构建，实现产品所需的交互效果； - 使用 html/css 熟练地进行页面维护，有效地解决浏览器兼容问题并监督实施浏览器兼容测试标准，保证页面兼容性； - 与设计师、后台技术开发保持良好沟通，快速理解、消化各方需求，并落实为具体的开发工作。  任职要求： - 有一年以上 网页开发经验 - 精通JavaScript/Css, 熟悉nodejs,TypeScript，Angular 开发 - 熟练使用git - 具备良好的前端架构分析能力与设计能力，了解服务器端的技术，能根据具体实现目标分析服务端接口需求； - 具备探索精神，自我学习能力强，善于沟通交流，有责任感，有团队协作精神，对新技术敏感； - 有Ios ,Android 或ionic 开发经验者优先考虑 - 具备探索精神，自我学习能力强，善于沟通交流，有责任感，有团队协作精神，对新技术敏感；</t>
  </si>
  <si>
    <t>1. 负责网站前台的设计开发 2. 熟悉H5及相关标准，编写符合最新规范的代码； 3. 负责手机网站和小程序开发。 职位要求: 1.web前端两年以上开发经验，熟悉php 2.具有Web、微信小程序和微信公众号开发经验，掌握HTML（DIV+CSS）、Html5、JavaScript、AJAX、 Jquery等技术以及原生js， 3.精通模块化开发，至少使用过一个前端框架如：vue.js，angular.js，react.js； 4.具有良好的编程风格，注重编码规范；</t>
  </si>
  <si>
    <t>数据库管理工程师（DBA）</t>
  </si>
  <si>
    <t>五险一金 专业培训 绩效奖金 年终奖金 ,包住宿 周末双休 股票期权 内部购房 免费班车 员工旅游</t>
  </si>
  <si>
    <t>1、解决数据库实际应用中遇到的问题。 2、规划并执行数据库备份策略，定时灾难数据还原测试，保证数据安全。 3、持续优化数据库性能，优化开发人员提出的性能瓶颈。 4、规划并实施数据库容灾方案、高可用方案。 5、管理数据库权限，根据不同的系统需求分配不同的权限。 6、安装、升级数据库；BUG修复，数据库补丁安装。 7、系统上线初期，根据需求建立对应的数据库、用户、表结构。  任职资格： 1、精通MS SQL Server，mysql数据库；熟悉数据库的规划、安装、升级、迁移、复制、备份、灾难恢复和性能优化调整、管理、数据库运行监控等； 2、熟悉SQL编程，熟悉存储过程等编写，具备较好的SQL调优能力； 3、熟悉SQL SERVER ALWAYS ON及mysql主从复制，MHA,MMM集群方案的配置，监控以及故障处理； 4、熟练掌握 Linux 等操作系统，有 Shell或Python脚本语言编程能力； 5、熟悉DB2、有数据库集群规划、实施、运维经验优先考虑。</t>
  </si>
  <si>
    <t>主要职责 1.基于Cocos2d-js引擎进行HTML5游戏的设计、开发、部署和运维工作； 2、与服务器沟通设计网络通信协议等； 3、与项目组策划、美术人员共同讨论开发需求及设计游戏实现细节； 4、解决移动设备包括iOS和Android的WebKit兼容性问题； 5、参与技术难题攻关、组织技术积累等工作； 职位必备项 最低学历 必须统招本科以上学历 其他项 熟悉HTML5及其相关标准，编写符合最新规范的代码； 了解基础网络通讯协议原理和机制，对WebSocket有一定的了解； 熟悉各种浏览器的兼容性调试； 熟悉 JavaScript/Jscript script/TypeScript/ActionScript语言，良好的OOP编程思想； 有游戏开发经验，熟悉Cocos2d-js、Egret（白鹭引擎）等 职位优先项 工作经验 2-8年工作经验优先 其他项 具有良好的学习能力和自我攻克难题的能力； 有上线游戏可优先； 具备良好的沟通合作技巧，较强的责任心及团队合作精神</t>
  </si>
  <si>
    <t>计算机视觉算法工程师</t>
  </si>
  <si>
    <t>中瑞集团</t>
  </si>
  <si>
    <t>深圳市同洲电子股份有限公司</t>
  </si>
  <si>
    <t>周末双休 五险一金 绩效奖金 交通补贴 通讯补贴 餐饮补贴 专业培训 员工旅游 年终奖金 股票期权</t>
  </si>
  <si>
    <t xml:space="preserve">岗位职责： 1、 负责计算机视觉、深度学习相关的技术系统与产品的研发工作； 2、 调研前沿CV算法，并进行实现； 3、负责ADAS、DSM相关的技术开发，包括车辆检测、行人检测、人脸关键点检测、车道线检测等； 4、 负责神经网络优化，包括压缩剪枝、量化等； 5、 负责前沿跟踪算法研究与优化，包括KCF、ECO、GOTURN等。  任职资格: 1、 硕士及以上学历（或本科且不少于三年工作经验），有计算机视觉或机器学习研究背景； 2、 精通C/C++，熟悉MATLAB/Python，熟悉caffe、tensorflow、keras等常用深度学习框架； 3、 扎实的计算机算法和机器学习知识储备，熟悉神经网络和深度学习； 4、 有计算机视觉（目标检测、跟踪、识别）方向应用经验者优先； 5、 在视觉计算、机器学习、人工智能、数值优化等领域有优秀论文发表记录优先  面试地址：深圳市宝安中心区海天路15-3号 卓越时代广场C座1702A 上班地址：科技园 联系人：江小姐 1390108701 </t>
  </si>
  <si>
    <t>五险一金 员工旅游 交通补贴 专业培训 出国机会 定期体检 绩效奖金 弹性工作</t>
  </si>
  <si>
    <t>1.负责与UI设计工程师沟，开发IPTV/OTT web APP。 2.协助项目组成员实现UI与客户前端、机顶盒端的对接。   任职资格: 1.计算机或相关专业本科及以上学历，2年以上相关工作经验。 2.精通HTML5,CSS3,Javascript，angular，bootstrap、typescript。 3.具有使用angular框架开发web app经验。 4.有良好的文档编写习惯，规范的代码风格。 5.具备良好的沟通协调能力和团队合作精神，具有强烈的责任心和较强的学习能力。 6.英文能力良好。 7.有机顶盒开发经验者优先。</t>
  </si>
  <si>
    <t>游戏客户端开发</t>
  </si>
  <si>
    <t xml:space="preserve">. 负责公司游戏项目的开发和维护工作； . 与后端工程师配合完成功能的数据联调； . 与策划、美术、后端以及运营人员讨论开发需求及技术实现细节； . 对项目存在的性能问题能够快速定位及优化 . 完成相关的技术文档编写； 任职资格： . 计算机相关专业专科以上学历； . 熟练掌握JavaScript、TypeScript; . 精通LayaAir引擎，拥有1年以上的实际项目开发经验； . 良好的沟通和学习能力，有团队合作精神； . 具有独立产品开发能力，完整上线产品经验优先； . 至少一个完整的游戏产品开发经验 【你可以有的福利待遇】： 1、弹性工作制，通勤时间为7小时，入职即享有带薪年假及工龄工资； 2、享有五险一金，每年定期享有全套体检，享有国家法定假节福利及节日礼金； 3、年底根据公司总体业绩完成情况，予以1～3个月的年终奖金； 4、享有在内、外部培训及出国机会； 5、逢节假日为员工提供精美、别致的大礼包，每天提供丰富、品种多样的自助茶点； 6、每年组织国内外旅游； 7、不定期组织员工户外团体活动（羽毛比赛，篮球、唱K、烧烤、附近度假、团队玩VR游戏等，年度旅游、大型年会等）。 </t>
  </si>
  <si>
    <t>深圳万邦速达国际物流有限公司</t>
  </si>
  <si>
    <t xml:space="preserve"> 【主要职责】：  【职位要求】：</t>
  </si>
  <si>
    <t>视觉SLAM算法工程师</t>
  </si>
  <si>
    <t>深圳博鹏智能科技有限公司</t>
  </si>
  <si>
    <t>带薪年假 交通补贴 餐饮补贴 五险一金 节日福利 绩效奖金 年终奖金 生日会 员工旅游</t>
  </si>
  <si>
    <t>1、 负责公司网站的日常维护和推广：包括软文伪创作，外链发布、更新网站内容等。 2、 SEO推广：利用新媒体推广及信息发布，负责论坛推广、社区推广，站外推广优化，利用关键词提升公司网站搜索权重。 3、 百度SEM推广：百度搜索引擎关键词设置、排名及关键字优化，监测、整理、分析关键词数据变化，优化竞价关键词及出价。 4、监控和研究竞争对手及其他网站搜索引擎营销策略，提出调整方案。   任职要求： 1、大专及以上学历，一年以上网络推广相关经验。 2、熟悉HTML、CSS等语言者优先。 3、网络营销、电子商务等相关专业优秀应届生亦可。</t>
  </si>
  <si>
    <t>五险一金 交通补贴 专业培训 弹性工作 定期体检 股票期权 绩效奖金 年终奖金 员工旅游</t>
  </si>
  <si>
    <t>岗位职责： 负责室内或室外机器人各类视觉、图像识别、建图导航算法模块的软件开发。 岗位要求： 1.计算机相关专业，本科以上学历，两年以上相关工作经验； 2.熟悉多视几何、三维建模、SLAM、图像处理、深度学习等一个或多个视觉领域的算法理论及应用； 3.具有立体视觉、SLAM、VIO、光流跟踪、目标检测、AR/VR等相关项目的实际开发经验； 4.熟练掌握C++，Python语言，熟悉Linux开发环境。</t>
  </si>
  <si>
    <t>资深客户端工程师</t>
  </si>
  <si>
    <t>1、熟悉掌握面向对象编程，有三年左右（或以上）游戏开发经验 2、熟悉lua,javascript,actionscript,typescript的一种或多种脚本语言 3、熟悉websocket、flash socket网络通信、html、js等技术 4、遵守团队的代码格式、结构的规定，编写易读、易维护、高质量的代码 5、能够搭建前期框架，或在其他人协助下搭建框架 6、有游戏开发经验者、有成功项目优先 职位描述： 1、根据策划需求，独立完成开发相应的游戏模块 2、对游戏开发有浓厚兴趣，学习能力强 3、良好的沟通能力，高度的工作责任心和敬业精神。</t>
  </si>
  <si>
    <t>DevOps工程师</t>
  </si>
  <si>
    <t>H5 前端VUE框架开发</t>
  </si>
  <si>
    <t>五险一金 绩效奖金 年终奖金 股票期权 员工旅游 专业培训 定期体检 周末双休</t>
  </si>
  <si>
    <t>1、负责开发和维护CI持续集成系统，实现持续集成和持续发布的工具开发；
2、根据研发过程的要求，开展测试开发和技术研究工作；
3、深入理解公司产品特点，提出DEVOPS工作优化意见和建议；
4、解决持续集成和发布过程中出现的技术难点；
5、使用主流开发语言展开单元测试和接口测试工作。 任职资格： 1、熟练使用Jenkins，SVN或TFS的配置和二次开发；
2、熟练使用python、shell及批处理编程脚本语言；熟悉SqlServer或MySql的编写基础；
3、具备Java，C#，C++等主流开发语言开发能力，能够进行一般难度的软件开发；
4、熟练使用SqlServer，Oracle，MySql等数据库管理工具；
5、掌握业界常用的代码质量工具如Stylecop，Coverity，ReSharper，Findbugs，Snoar者优先。</t>
  </si>
  <si>
    <t>HTML5客户端开发</t>
  </si>
  <si>
    <t>1、至少全程参与过一款项目，有较好的OOP编程思想 2、熟悉lua,javascript,actionscript,typescript的一种或多种脚本语言 4、熟悉xml、websocket网络通信、html、js等技术 5、有H5游戏客户端开发经验者优先 6、做过egret的优先 职位描述： 1、根据策划需求，独立完成开发相应的游戏模块； 2、了解游戏客户端，维护相应的模块； 3、喜欢网络游戏，有良好的团队意识，善于与他人沟通合作；</t>
  </si>
  <si>
    <t>岗位职责： 1、配合公司领导完善公司平台模块； 2、在现有平台基础上，进行二次开发; 3、协助完善前端系统的研发，及时解决项目涉及到的技术问题。  任职要求： 1、大专及以上学历，计算机、电子信息等相关专业优先； 2、熟悉HTML5,CSS3,JS；有过VUE框架开发经验； 3、积极乐观、认真负责，有良好的团队沟通与协作能力； 4、优秀毕业生亦可以考虑。  公司福利： 1、工作时间：5天7.5小时制；五险一金； 2、法定节假日，带薪假期； 3、每周三、周五下午茶福利； 4、法定节假日有对应节假日福利； 5、年终奖丰厚，转正员工至少1个月工资。</t>
  </si>
  <si>
    <t>前端程序员（炙地引力网络科技）</t>
  </si>
  <si>
    <t>五险一金 早午工作餐 绩效奖金 周末双休 创业公司</t>
  </si>
  <si>
    <t>1.负责H5游戏及微信小游戏前端功能的设计及开发； 2.与策划、美术、产品人员讨论开发需求及技术实现细节； 3.完成相关开发过程中的相关技术文档编写； 4.良好的理解策划需求，与策划人员进行良好的沟通； 5.在保证代码质量的前提下，按时完成分配的开发任务；  岗位要求：  1.优秀的学习和沟通能力，并热爱游戏事业； 2.一年以上手游开发经验，精通U3D或cocos2d-x或egret白鹭任一引擎，熟悉P2物理引擎或BOX2D物理引擎，具备良好的OOP编程思想； 3.熟悉Typescript、JavaScript、C#等开发语言中的至少一种； 4.代码规范良好，具备一定封装能力，结构清晰、命名规范、逻辑性强； 5.具备良好的沟通合作技巧，较强的责任心及团队合作精神； 6.有自我激励和良好的团队协作能力，有独立解决问题的能力，能承受一定强度的工作压力； 7.熟悉微信小游戏，有上线的微信小游戏作品优先。  待遇：5K-26K 视能力而定，欢迎面议！</t>
  </si>
  <si>
    <t xml:space="preserve">【岗位职责】： 1、负责API接口、管理后台的开发和维护； 2、参与技术架构设计和优化，根据业务规划及技术规则制定应用架构方案； 3、参与技术难题攻关，持续提升系统在高并发、海量请求下的处理能力； 4、数据分析，提供决策数据支持及建议； 5、参与线上产品的运维；  【任职要求】： 1、 PHP基础扎实，5年以上相关工作经验。有其它语言(Java/Python/Go)开发经验者优先； 2、 精通开源框架(ThinkPHP\swoole\WorkerMan\CodeIgniter等)的原理及设计模式； 3、 精通MySQL、NOSQL、MongoDB等数据库，能够编写和优化复杂的SQL程序； 4、 熟悉消息队列、任务调度服务开发经验者优先； 5、 熟悉Unix/Linux操作系统和Nginx/Apache/Tomcat等服务器软件的配置，熟练掌握shell、Python、Perl其中一种脚本语言; 6、 熟悉主流的分布式架构，有高负载大并发的实际工作经验； 7、 能够快速定位和解决系统中的性能方面问题，熟悉常用的数据分析方法； 8、 需有一定的运维技术，有docker使用经验，了解持续集成\交付\部署； </t>
  </si>
  <si>
    <t>H5前端技术（laya）</t>
  </si>
  <si>
    <t>中级大数据开发工程师</t>
  </si>
  <si>
    <t xml:space="preserve">1、使用cocoscreator/layaair/Egret进行项目相关功能模块任务的开发；  2、根据项目需求，进行游戏程序设计及开发工作；  3、与服务器后端工程师沟通网络数据通信等；  4、与项目组策划、美术人员共同讨论开发需求及设计游戏实现细节，保证产品质量和进度，优化前端页面性能。  5、参与重度h5游戏、微信小游戏（2d/3d）多类型游戏开发   任职要求：  1、熟悉 JavaScript/TypeScript/ActionScript语言，良好的OOP编程思想；  2、有良好的代码书写、注释和单元测试习惯，熟练运用多种软件设计模式；  3、具备良好的沟通合作技巧，较强的责任心及团队合作精神；  4、有h5游戏开发经验、熟悉主流h5引擎（cocoscreator/layaair/egret）优先；  5、热爱玩h5游戏、喜欢做创新型小游戏者优先 </t>
  </si>
  <si>
    <t xml:space="preserve"> 岗位职责： 1、参与大数据平台的通用功能设计和开发、单元测试、文档编写等工作； 2、负责大数据平台的数据整合、数据挖掘、画像推荐等方面的技术研究工作； 3、使用SparkML、TensorFlow等常用机器学习库，实现并调优常用的机器学习算法； 任职要求： 1、精通Java或scala语言； 2、本科以上学历，计算机、应用数学、统计学相关专业; 3、熟悉大数据技术包括Hadoop、Spark、Flink、Kafka、Hive、ElasticSearch、HBase、kylin、Zookeeper等，并具备2年以上实际的大数据开发经验，对分布式数据处理和数据存储设计有很强的理解和优化能力，具备实时流数据处理的项目经验； 4. 熟悉常用机器学习算法，包括但不限于决策树，线性回归，聚类，支持向量机，关联规则，线性规划等； 5. 熟悉深度学习领域的基础理论，熟悉TensorFlow常用的神经网络模型如：DNN、CNN、LSTM等； 6、熟悉Linux操作系统，熟练使用Shell或Python完成相关工作； 7、优秀的分析问题和解决问题的能力，对解决具有挑战性的问题充满激情，良好的沟通能力和团队合作能力；</t>
  </si>
  <si>
    <t>前端egret开发工程师</t>
  </si>
  <si>
    <t>深圳云美网络科技有限公司</t>
  </si>
  <si>
    <t>自然语意算法工程师</t>
  </si>
  <si>
    <t>岗位职责： 1.使用Egret引擎进行手机游戏开发； 2.根据游戏策划需求文档，利用HTML5技术实现移动端游戏研发； 3.负责游戏开发设计，保证模块的可行性、游戏性和稳定性。  任职要求： 1.有1年及以上的Egret开发经验； 2.精通Javascript、Typescript等前端开发技术，熟悉JSON、XML、LUA等； 3.熟悉Html5游戏开发框架，能独立开发； 4.熟悉Egret或cocos2dx引擎，对跨平台开发有一定的经验； 5.有Layabox/Egret引擎等游戏开发经验者优先；  6.有H5游戏开发经验优先考虑。  公司福利： 1、工作时间:五天7.5小时工作制，9:00-18:30，午休:11:30-13:30 2、入职购购买五险一金 3、每周提供两次下午茶，包括水果零食饮料等 4、每月定期组织生日会下午茶 5、不定期组织公司集体活动，包括聚餐，唱K，户外活动等 6、年终奖，年会 7、公司计划每年组织一次旅游</t>
  </si>
  <si>
    <t>岗位职责： 1、参与人工智能/机器学习/深度学习的研究和自然语言处理相关的应用模型开发； 2、负责设计和实现具体应用的模型/策略/算法，包括但不限于主题抽取、语义分析、情感分析、知识图谱建设等； 3.拓展NLP在对话系统、推荐系统、知识图谱等方向上的应用 4.利用DL、NLP技术解决产品问题 5.研究自然语言处理领域的前沿技术 6、参与数据的收集、整理，与数据团队共同建立高质量数据库； 7、分析研究应用场景，针对需求进行建模，选择合适的机器学习算法，制定数据清理、处理和特征生成方案，训练、调整模型以达到满意效果；  任职要求: 1.985、211、ARWU top 200等高校毕业, 计算机、计算语言学、通信、数学等相关专业硕士或博士学历，博士优先； 2.有NLP/NLU、文本挖掘、机器学习、深度学习等相关领域的研究背景； 3.在语义分析、知识图谱、对话系统等方面有丰富的工程实战经验者优先； 4.熟悉c++/java/python等一门或多门编程语言； 5.精通tensorflow/torch/caffeldi等一种或多种深度学习框架； 6.具备良好的英文文献检索与阅读能力； 7.了解NLP、AI等领域的前沿方向与研究动向。</t>
  </si>
  <si>
    <t>高级前端开发工程师WEB</t>
  </si>
  <si>
    <t>聚项信息科技（上海）有限公司</t>
  </si>
  <si>
    <t>加入我们，您需要具备： 本科以上学历 3-5年相关经验 精通HTML5\CSS3\JAVASCRIPT\JQUERY等基础知识，了解HTTP协议以及浏览器渲染原理 具有构建大型面向对象的javaScript应用程序的经验，使用过MVC模式应用程序的经验 熟练掌握React、Angular、Vue其中一种框架和技术 熟练掌握ES6，typescript等规范和技术 精通HTML5 and CSS3，了解LESS或SASS 熟悉至少一种后端开发语言，熟练掌握API开发和调试经验者优先</t>
  </si>
  <si>
    <t>信息技术主管</t>
  </si>
  <si>
    <t>上海鸣啸信息科技股份有限公司</t>
  </si>
  <si>
    <t>Egret游戏开发工程师（BG）</t>
  </si>
  <si>
    <t>上海辛辣网络科技有限公司</t>
  </si>
  <si>
    <t>五险一金 定期体检 周末双休 节日福利 带薪年假 员工旅游 全勤奖 绩效提成 餐饮补贴</t>
  </si>
  <si>
    <t>岗位职责： 1. 负责H5游戏产品的功能开发； 2. 负责H5游戏产品的适配和性能优化。 任职资格： 1. 计算机相关专业毕业，2年以上游戏开发经验；1年以上Egret-2D引擎开发经验； 2. 精通Egret引擎、熟悉2D骨骼动画和P2物理引擎； 3. 熟练掌握JavaScript、TypeScript编程语言，掌握面向对象编程技术； 4. 能够完成独立模块开发，具备独立解决问题的能力； 5. 具有上线产品开发经验或独立作品优先； 6. 具备深度兼容适配开发经验优先； 7. 良好的沟通和学习能力，有团队合作精神。</t>
  </si>
  <si>
    <t>深圳市洛芙迪妮珠宝首饰有限公司</t>
  </si>
  <si>
    <t>上海时珩网络科技有限公司</t>
  </si>
  <si>
    <t>带薪年假 绩效奖金 全勤奖 节日福利 专业培训 年终奖金 社保</t>
  </si>
  <si>
    <t xml:space="preserve">岗位要求：中专或者以上学历，有一定的英语基础,会拍摄，1年以上相关工作经历，会拍摄，会视频剪辑；2、良好的视觉设计能力和美术功底，较强的商业需求分析理解能力和信息系统规划能力；3、精通网页设计、熟悉HTML、DHTML、CSS、JavaScipt等技术；能用CSS+DIV实现页面的效果；4、熟练掌握Photoshop、Dreamweaver等网页设计软件工具；5、热爱设计，有良好的沟通能力和团队合作精神；6、良好的文字表达能力，思维敏捷，能够独立思考和工作，能够主动提出设计方案。 工作内容：1. 负责日常产品图片的拍摄和处理；
2. 根据网站和平台活动设计制作促销海报和活动专题页面；
3. 策划促销活动，设计推广图片和专题；
4. 设计优化产品页模版 薪酬待遇+福利 1、底薪4000-7000元+销售额2%-3%的提成，你有能力，我们就能提供给你丰厚的报酬； 2、内部培训机会及学习平台、给不愿原地踏步的你； 3、每年一次的调薪考核机会，你的努力和付出终将得到回报； 4、根据个人绩效享有相应的年终奖，奖金很丰厚哦； 5、公司为每月员工购买社保，全方位保障有没有； 6、法定假日和丰厚的节日红包，红包拿到手软哦； 7、每月定期的部门聚餐，记得吃好但不要暴饮暴食哦； 无论你处在哪个年龄阶段，都应该谨记：均衡饮食，健康生活； 所以我们公司还为你提供了这些： 8、生日会：无论你是新鲜出炉的毕业生，还是出来乍到的深漂族，亦或是已来深圳多年的打拼 一族，生日月都会有精美的生日蛋糕和生日礼物哦，还有一群小伙伴们为你送上温馨的生日 祝福，想想就很温暖呢; 9、下午茶：冰棒雪梨大西瓜，葡萄香蕉哈密瓜，吃完效率顶呱呱，等你来哦； 10、运动：下班后，齐齐去大羽毛球，台球，乒乓球，还有什么会比收工来场酣畅淋漓的运动更 痛快呢。 深圳市洛芙迪妮饰品有限公司是一家集设计、开发、生产加工、营销一体化的企业，公司主要生 产和销售各种时尚钛钢饰品（戒指、耳环、吊坠、项链、手镯、手链、挂饰等）。现拥有卓越的 管理与技术团队，先进的生产制造与监测设备，不断研制时尚新饰品，公司运作模式涵盖B2C、 B2B。经营平台包括Amazon、eBay、速卖通、wish、1688、国际阿里巴巴等，为国内外的客户提 供物美价廉的产品和热情周到的服务。 职能类别：销售代表 关键字：外贸业务员阿里巴巴销售应届毕业生外贸毕业生 </t>
  </si>
  <si>
    <t>五险一金 员工旅游 餐饮补贴 专业培训 绩效奖金 年终奖金 做五休二 节日福利 可包住宿</t>
  </si>
  <si>
    <t>1.根据产品要求设计和开发游戏客户端框架和逻辑功能； 2.负责基于HTML5、游戏引擎相关技术的产品底层设计和UI编码，并编制相关技术文档； 3.与团队配合完成前后端交互代码编写及调试； 4.打包、部署和发布移动终端应用，对产品进行持续维护和升级；  岗位要求： 1.精通Javascrpit、TypeScript、AS3等客户端开发语言； 2.精通HTML5特性，能够熟练运用HTML5特性构建手机应用； 3.精通Egret、Layabox、Cocos等H5游戏引擎； 4.熟悉微信小游戏及其他小游戏开放平台的开发技术，熟悉开发、发布、维护流程； 5.熟悉交互设计，对可用性，可访问性等用户体验知识有相当的了解和实践经验； 6.具备良好的服务意识、责任心、较强的学习能力、优秀的团队沟通与协作能力、能承受一定的工作压力。 7.具备良好的编程习惯，遵守公司相关标准规范，能够高效率高质量完成任务。  有cocos2dx+lua经验者优先 兼具服务端开发经验者优先</t>
  </si>
  <si>
    <t>AI算法工程师</t>
  </si>
  <si>
    <t>上海福赛特机器人有限公司</t>
  </si>
  <si>
    <t>智尊宝纺・六合生科技</t>
  </si>
  <si>
    <t>五险一金 定期体检 餐饮补贴 绩效奖金 带薪年假 节日福利</t>
  </si>
  <si>
    <t>【岗位职责】
1. 1年工作经验参与人工智能、机器学习、深度学习的研究
2.负责分析项目实际问题，制定实现要求的模型、策略、算法方案
3.负责算法实现、验证和优化
4.项目方向为图像分析、物体识别定位等
5.追踪前沿技术，将有效技术转移落地
【职位要求】
1.本科及以上相关专业学历，至少有一例算法产品化经验
2.深入了解计算机图形学原理，了解相机内外参标定、投影变换、图像特征提取和误差处理常用算法和类库，熟悉OpenCV类开源库。
3.使用过pyTorch、caffe、TensorFlow等训练框架，熟悉CNN、Fast-RCNN、yolo等主流神经网络的代码实现，并能根据项目要求进行优化。有实际落地项目或在GitHub、csdn等平台有贡献者优先。
4.良好的数学基础，熟悉matlab、C++和Python编程，能在Linux系统下进行图像算法的移植与优化。
良好的创新精神和分享精神，积极乐观的工作态度、善于有效沟通。</t>
  </si>
  <si>
    <t>岗位职责： 1、针对公司的PC/平板/手机三端产品，开发高质量的产品前端层 2、前端页面核心模块的设计、开发和维护工作 3、通用组件库的开发与维护 4、优化和维护产品前端性能，持续提升用户体验 5、研究学习新技术，应用到项目中 6、解决各种未知问题  任职要求 1. 扎实的前端基础，熟练掌握HTML5+CSS3+JS编程 2. 熟悉angular、VUE等开发，了解框架底层原理优先 3. 有前端性能优化经验，包括语音层和框架层面 4. 熟练掌握ES6、Typescript、Rxjs、Promise等相关技术，能够灵活运用MVC，MVVM开发思想 5. 理解后端架构，有相关配合经验 6. 具备良好的学习能力、沟通能力、分析和解决问题能力，优秀的团队协作精神 7. 微信小程序开发经验优先 8. 了解react、react native、移动端weex、微信小程序mpvue、桌面端vue-electron等优先 9.有上线作品（WEB/手机APP）者优先</t>
  </si>
  <si>
    <t>前端开发工程师（WEB/移动端） (职位编号：B01)</t>
  </si>
  <si>
    <t>丽枫舒适酒店管理（深圳）有限公司</t>
  </si>
  <si>
    <t>岗位职责： 1、针对公司的PC/平板/手机三端互联网平台，开发高质量的产品前端层 2、前端页面核心模块的设计、开发和维护工作 3、通用组件库的开发与维护 4、优化和维护产品前端性能，持续提升用户体验 5、研究学习新技术，应用到项目中 6、解决各种未知问题  任职要求 1. 扎实的前端基础，熟练掌握HTML5+CSS3+JS编程 2. 熟悉angular、VUE等开发，了解框架底层原理优先 3. 有前端性能优化经验，包括语音层和框架层面 4. 熟练掌握ES6、Typescript、Rxjs、Promise等相关技术，能够灵活运用MVC，MVVM开发思想 5. 理解后端架构，有相关配合经验 6. 具备良好的学习能力、沟通能力、分析和解决问题能力，优秀的团队协作精神 7. 微信小程序开发经验优先 8. 了解react、react native、移动端weex、微信小程序mpvue、桌面端vue-electron等优先 9.有上线作品（WEB/手机APP）者优先</t>
  </si>
  <si>
    <t>五险一金 餐饮补贴 定期体检 补充医疗保险 周末双休 带薪年假</t>
  </si>
  <si>
    <t>岗位职责： 1、负责全国分店经营数据的收集及统计分析，形成数据分析报告，支持公司战略决策以及各部门工作； 2、负责统计公司各项业务数据，根据市场行业动态作出研究、评估及预测分析年度销售目标，并协助制定合理的经营业绩目标； 3、负责各分店及派驻人员的预算管理、绩效管理、奖金分配管理等； 4、负责运营数据系统管理，包括参数设置、数据演算、系统维护等； 5、负责对公司开展的各项业务进行风险评估、对销售数据、价格定位等方面提出意见方案； 6、完成领导交办的其他工作任务。  任职要求： 1、本科以上学历，211大学数学专业；
2、熟练运用excel/SQL/Python等数据分析软件，具备数据建模经验；
3、具备较强的逻辑思维能力、数据分析能力及敏锐的洞察能力；
4、具备良好的沟通能力及团队协作精神。</t>
  </si>
  <si>
    <t>岗位职责： 1.参与公司数据挖掘算法开发和实现； 2.应用数据挖掘，机器学习，自然语言处理等技术，针对海量信息建模，挖掘数据价值； 3.构建海量数据爬虫和搜索引擎平台，为公司创新产品提供数据支持； 4.研究前沿算法，并将最新的研究成果产品化。  任职资格： 1.应用数学相关专业硕士科及以上学历，有使用spark/hadoop/hive分析海量数据的能力； 2.灵活掌握Java/R/Python/SAS至少一种高级编程语言，有实际的项目开发经验； 3.对数据挖掘、机器学习、自然语言处理等基础算法有较深的理解和实际经验； 4.有过大型搜索引擎，推荐系统，广告系统等方面经验优先考虑； 5.优秀的独立分析问题和解决问题能力，良好的团队合作精神，较强的沟通能力，对解决具有挑战性问题充满激情。</t>
  </si>
  <si>
    <t>cocos开发工程师</t>
  </si>
  <si>
    <t>1.负责手机网络游戏的客户端功能实现，并对接相应的服务端协议； 2.配合服务端完成游戏逻辑及平台框架的开发和模块化，优化渲染，优化代码执行效率； 3.负责和策划沟通，能够独立和策划沟通完成游戏模块解决方案，保证优质的代码质量输出； 4.参与讨论软件模块功能、操作流程及界面 工作职责： 1、负责客户端架构设计、核心功能模块开发,游戏脚本，界面控件开发，特效处理，通信接口等； 2、主导制定和指导执行客户端开发流程和标准； 3、对游戏客户端功能以及开发质量负全责； 4、对于技术难题负责组织攻关，优化客户端的各种性能问题； 职位要求： 1、具有棋牌类游戏客户端完整开发经验； 2、熟悉Laya、白鹭、Cocos Creator、Egret其中一款游戏开发框架 3、熟练掌握JAVASCRIPT/ActionScript/TypeScript 至少一种语言，具有良好的面向对象编程的思想，代码规范意识； 4、熟悉一般常用的2D、3D图形算法； 5、良好的沟通能力，强烈的责任心，具有团队精神和创新精神； 6、能解决各种机型适配问题，不同平台移植，性能优化，热更新； 7、3年以上游戏开发工作经验，有棋牌经验者优先考虑。</t>
  </si>
  <si>
    <t>五险一金 交通补贴 餐饮补贴 专业培训 年终奖金 定期体检</t>
  </si>
  <si>
    <t>职位描述： 1、保证数据库集群系统的稳定、高效运行 2、根据业务需求，改进数据库架构，实施数据库集群与负载均衡方案 3、分析数据库系统性能瓶颈，提出优化建议和方案 4、支持各产品线的数据库设计及开发  任职要求： 1、具有3年及以上的MySQl管理和开发经验 2、精通MySQL数据库的日常管理和维护 3、精通MySQL架构规划、分布式设计部署、Sharding、分库分表、高可用性、主从复制、Cluster等技术 4、精通MySQL数据库基本原理，深入理解内核优化、存储引擎 5、对高并发、复杂SQL以及数据库集群系统深入理解并具有丰富的管理和优化经验，具有很强的故障定位和问题解决能力 6、熟悉Linux系统基本操作，至少熟练掌握一种脚本语言（shell/python等） 7、具有团队合作精神、思维清晰、善于沟通、细致耐心、责任心强、独立完成工作并能承受工作压力</t>
  </si>
  <si>
    <t>网站编辑</t>
  </si>
  <si>
    <t>广州杰纳医药科技发展有限公司</t>
  </si>
  <si>
    <t>五险一金 年终奖金 员工旅游 定期团建 绩效奖金 带薪年假 交通补贴 定期体检</t>
  </si>
  <si>
    <t>岗位职责：设计、开发、维护企业前端或后端系统 岗位要求： 1、 熟悉Javascript，了解Typescript/Node/angular 2、 能使用数据库开发和维护, MySQL、MongoDB・或PostgreSQL 3、较强的学习能力 加分项： 1、 有医学或药学专业相关背景 2、熟悉一门后端语言（C#或Java） 3、英语6级</t>
  </si>
  <si>
    <t>手游H5开发工程师</t>
  </si>
  <si>
    <t>员工旅游 餐饮补贴 通讯补贴 专业培训 绩效奖金 年终奖金 弹性工作 定期体检 六险一金</t>
  </si>
  <si>
    <t xml:space="preserve">工作职责: 1、负责公司系统运维内部工作、协调，以及与其他团队工作配合； 2、负责公司服务器问题的分析处理，负责ITSM运维平台流程维护； 3、负责公司服务器硬件运维，负责IDC相关工作； 4、负责公司Linux、Windows服务器运维管理、负责shell、Python脚本维护； 5、负责运维相关工具维护：saltstack、cobbler、zabbix、GlusterFS、KVM等； 任职资格: 1、 本科以上学历，三年以上相关工作经验，工作积极、勤奋，踏实肯干; 2、 具备良好的沟通能力，具备良好的团队工作精神，有较强的快速学习能力，独立分析解决问题的能力，能够协调各方解决问题； 3、 熟悉服务器硬件运维，有IDC工作经验者优先； 4、 熟悉Linux、shell、python，具有一定的自动化脚本编写能力； 5、 熟悉KVM、ESXi等虚拟化技术，具有一年以上的虚拟化运维经验； 6、 熟悉saltstack等自动化运维工具； 7、 熟悉zabbix等监控工具； 8、 熟悉cobbler等自动化部署工具； 9、 熟悉GlusterFS等开源共享存储； 10、熟悉windows服务器操作系统； 11、有类似zStack、CloudStack、OpenStack等云平台相关经验者优先。 </t>
  </si>
  <si>
    <t xml:space="preserve"> 职位描述： 1、全日制大学本科毕业，具学士证书，中文、新闻、计算机、信息管理专业优先； 2、 能独立完成新闻稿件的采写、拍摄、编辑工作，具备较高的文字写作水平； 3、必须具备计算机操作基础，有较强的阅读理解和信息处理能力，能胜任政府信息资源的整合优化工作，必须有良好的工作态度，工作细致耐心，具有较强的责任心，性格开朗； 4、 熟悉网络基础知识、熟悉互联网，熟悉HTML语言及CSS样式表和网页制作优化； 5、熟练使用Dreamweaver、Photoshop、Flash等常用软件者优 先，能独立设计和完成图文专题建设，能胜任网站较小规模的优化和功能调整优先； 6、具备出色的沟通和表达能力，能协调多部门解决工作问题； 7、在政府、事业单位提供驻场编辑服务。 </t>
  </si>
  <si>
    <t xml:space="preserve">工作职责: 1、负责H5游戏前端开发工作，相关功能实现； 2、负责在移动设备和移动浏览器上的性能调优，保证游戏的稳定性 任职资格: 1、1年及以上H5游戏开发经验，熟练使用H5任一游戏引擎，熟悉Egret引擎和Egret Wing开发工具优先； 2、了解H5任一游戏引擎（LayaAir,egret,cocos等），具备独立开发能力； 3、熟悉JavaScript、TypeScript语言，熟悉HTML5及CSS，具有良好的面向对象编程的思想 4、逻辑严谨清晰，具备优秀的编程能力，善于沟通，富于团队精神和敬业精神，对游戏开发有热情 </t>
  </si>
  <si>
    <t>后端开发工程师G00703</t>
  </si>
  <si>
    <t>职位描述：  1，参与公司多个项目的功能设计与开发，保障需求正常推进;  2，参与基础公共服务的开发，独立完成功能模块和数据库设计;  3，参与团队code review, design review，提出建设性意见;  4，拥有较强的用户体验意识，并能将此意识融入开发过程中。  任职要求：  1，专科以上学历，计算机相关专业优先;  2，数据结构基础扎实，学习能力强;  3，PHP/MYSQL的开发经验丰富，熟悉模板引擎，OOP，常用PHP框架;  4，熟悉GO,Python, Spark优先;  5，参与过大型APP开发经验优先，高并发经验优先。  薪酬福利：  1、具备市场竞争优势的基本薪酬、年终奖、补贴等；  2、足额缴纳社保、公积金等，办理积分居住证、落户等，额外购买员工商业保险；  3、弹性工作制，公司内部餐厅、免费下午茶，内部免费健身房；  4、丰富的专业培训课程，羽毛球社、篮球社、足球社、瑜伽社、英语社、中医社等各种兴趣爱好社团；  5、停车优惠、旅游、团建、节日福利等多项福利；  6、工作氛围轻松自由，领导平等和蔼可亲，同事年轻友善热情；</t>
  </si>
  <si>
    <t xml:space="preserve">岗位职责：设计、开发、维护企业前端或后端系统
岗位要求：
? 熟悉Javascript，了解Typescript/Node/angular
? 能使用数据库开发和维护, MySQL、MongoDB・或PostgreSQL
? 较强的学习能力
加分项：
? 有医学或药学专业相关背景
? 熟悉一门后端语言（C#或Java）
? 英语6级 </t>
  </si>
  <si>
    <t>数据挖掘分析师</t>
  </si>
  <si>
    <t>社保 绩效奖金 年终奖金 弹性工作 员工旅游 五险一金</t>
  </si>
  <si>
    <t>岗位职责
1.负责游戏产品运营领域的系统或产品建设的专项数据分析和需求挖掘；
2.对精细化运营提供数据支持，对市场决策提供预测和分析，对产品的战略决策，业务优化需求提供支持；
3.负责构建完备的数据挖掘分析平台，挖掘数据价值，优化运营与业务指标。
任职要求
1、 统计，数学/应用数学，计算机，通信等相关专业本科及以上学历；
2、 精通数据分析，挖掘，建模相关的统计与算法知识，精通SQL，Python或Matlab；
3、 熟悉游戏行业，熟悉地方棋牌游戏的运营机制；
4、 诚信，正直，求知欲强，出色的学习能力，沟通能力，和逻辑分析能力，强烈的责任心和团队合作意识。</t>
  </si>
  <si>
    <t xml:space="preserve"> 1.使用cocoscreator 2.与美术、策划等岗位进行配合。 3.发布小游戏到平台，对小游戏进行维护和迭代 任职要求： 1.有对游戏开发的热情，对游戏品质追求，能按时按量完成项目任务 2.熟悉cocos creator 开发流程，JavaScript，TypeScript语言 3.有过微信小游戏开发经历优先，有过完整的项目经验优先 4.有较强的逻辑思维能力，善于分析、归纳、解决问题，能独立完成工作。 5.能够承受工作压力，具有较强的学习能力，良好地沟通交流和团队合作能力、  只要做cocos的哈，最好3年经验以上</t>
  </si>
  <si>
    <t>Egret游戏开发</t>
  </si>
  <si>
    <t>广州光娱信息科技有限公司</t>
  </si>
  <si>
    <t>1.计算机专业 2.熟练使用uml建模、有使用uml进行概要设计的能力，很好的面向对象设计跟逻辑思维。 3.具有tcp/ip网络编程经验，数据库、数据结构、常用算法、java基础知识功底扎实。熟练使用java的函数式编程 4.linux操作熟练，熟练使用设计模式，python脚本熟练优先，activiti工作流使用经验。 5.很好的编程思维跟阅读开源项目的能力。 6.很强的学习能力，能快速掌握一门新的技术，热爱软件编程。 7.很好的需求理解跟分析能力，善于思考需求文档的不足，并能给出自己的好的想法。 7.很好的团队合作精神。 7.工作经验3年以上    关于我们： 迅远科技是RFID领域的领先企业，技术能力及产品性能与世界一线厂商持平。公司正在开发云平台，结合公司在射频领域及硬件设备中已有的优势，打造软件平台+硬件设备的一体化物联网解决方案。  公司CTO是微软总部西雅图工作近20年的技术leader，技术水平高。管理人性化，团队氛围好，同事亲切友爱， 公司提供良好的工作和学习环境，有竞争力的薪酬和广阔的个人发展空间，期待你的加入！</t>
  </si>
  <si>
    <t>岗位职责： 1.使用Egret引擎开发HTML5手游。 2.参与H5手游客户端技术难题攻克。 3.参与讨论并优化游戏性能，游戏逻辑及用户体验。 4.参与解决跨浏览器和移动设备兼容性问题。 岗位要求： 1.1年以上游戏经验。 2.熟悉Egre引擎，至少开发过一款游戏。 3.熟练掌握Egret引擎技术，熟悉as3/typescript语言及语法，具有良好的OOP编程思想。 4.熟悉WebSocket 和 Http网络协议。 5.有使用过EgreH5引擎开发过游戏者优先。</t>
  </si>
  <si>
    <t>算法工程师（民航方向）</t>
  </si>
  <si>
    <t>客户端开发工程师（棋牌游戏客户端）</t>
  </si>
  <si>
    <t>五险一金 弹性工作 下午茶 团建活动</t>
  </si>
  <si>
    <t>工作职责： 1、负责客户端架构设计、核心功能模块开发,游戏脚本，界面控件开发，特效处理，通信接口等； 2、主导制定和指导执行客户端开发流程和标准； 3、对游戏客户端功能以及开发质量负全责； 4、对于技术难题负责组织攻关，优化客户端的各种性能问题；  职位要求： 1、具有棋牌类游戏客户端完整开发经验； 2、熟悉Laya、白鹭、Cocos Creator、Egret其中一款游戏开发框架 3、熟练掌握JAVASCRIPT/ActionScript/TypeScript 至少一种语言，具有良好的面向对象编程的思想，代码规范意识； 4、熟悉一般常用的2D、3D图形算法； 5、良好的沟通能力，强烈的责任心，具有团队精神和创新精神； 6、能解决各种机型适配问题，不同平台移植，性能优化，热更新； 7、3年以上游戏开发工作经验，有棋牌经验者优先考虑。</t>
  </si>
  <si>
    <t>1 理解民航机载数据、维修数据及其业务背景；  2 飞机关键系统如发动机、空调的性能监控算法研发及部署实施；  3 挖掘设备维修数据中的业务知识，辅助设备故障诊断和故障隔离；  4 持续优化部署的模型，达到客户优化目标；  5 跟踪业内机器学习算法动态，并将之应用到性能监控和故障诊断隔离中。  任职要求：  1 统计、数学、航空航天等相关专业硕士及以上学历，3-5年以上相关工作经验;  2 扎实的数理统计理论基础，熟悉常用的机器学习和数据挖掘算法；  3 熟练掌握SQL，Hive，良好的数据可视化技能，有海量数据处理和挖掘经验者优先;  4 精通至少一类编程语言，比如R或者Python，有实际项目开发经验;  5 熟练掌握主流机器学习、数据挖掘工具包，熟练掌握Hadoop平台的使用;  6 熟悉hadoop及spark相关技术，如RHIVE，sparkR，pyspark优先；  7 有民航数据处理、分析及预警经验者优先。</t>
  </si>
  <si>
    <t>H5 Cocos Creator 开发工程师</t>
  </si>
  <si>
    <t>五险齐全 餐饮补贴 下午茶 节日福利 年终奖金 团队活动 员工旅游</t>
  </si>
  <si>
    <t>智能算法主管</t>
  </si>
  <si>
    <t>黑龙江飞鹤乳业有限公司</t>
  </si>
  <si>
    <t xml:space="preserve"> 岗位职责： 1. 根据策划需求完成H5游戏的客户端开发与维护。 2. 根据需要，编写项目开发需要的相关工具。 3. 与策划，服务器端及美术保持良好沟通，确保产品按时按质完成。  任职要求： 1. 大专及以上学历，热爱编程，编码习惯良好； 2. 乐于学习，愿意接受新技术，新事物。 3. 有较强抗压能力及执行力，良好的沟通能力。 4. 英语技能：熟悉计算机领域常用英语。 5. 工作经验：1年游戏开发经验或以上，有棋牌类游戏开发经验者优先。 6. 熟悉常用数据结构及算法，熟悉常用设计模式，熟悉面向对象的设计方法； 7. 理解网络基本知识及原理，有websocket, protocol bufffer开发经验者优先。 8. 熟练掌握TypeScript语言。 9. 了解或熟悉以下引擎之一：Cocos Creater, Unity 3d,有CocosCreater开发经验者优先，有相关优化经验者优先。 10. 熟悉前端开发自动化(如gulp等工具)与持续集成将为您加分。  劳逸结合的工作时间： 大小周轮休制，每天工作7小时，上午09：30-12：30，下午14：00-18：00。 完善的薪资待遇： 六险一金、全勤奖、绩效奖、年终奖，带薪年假、婚假、产假、带薪病假、等假期，健全的薪酬考勤机制。 愉快的工作氛围： 小伙伴们都是80后90后居多，同事之间的愉悦相处让你工作更加轻松。 舒适的工作环境： 坐落于创意园区，交通便利，双地铁还有BRT，周边临近步行街。公司内部还设有健身器材和设备完善的茶水间。 丰富的员工活动： 公司定期组织各种精彩的团队活动，集体旅游、户外拓展、生日聚会、看电影等，适当缓解工作压力，增进同事感情。 令人心动的其他福利： 多样的下午茶，节假日福利品等。 </t>
  </si>
  <si>
    <t>五险一金 弹性工作 定期体检 补充医疗保险 年终奖金 专业培训 免费食宿 节日福利 生日福利</t>
  </si>
  <si>
    <t>岗位职责:
1、深入理解业务和数据，带领团队挖掘数据库中结构化和非结构数据的商业价值；
2、负责根据数据和业务需求研发适合的机器学习算法，建立各类数据分析模型，并研究最适合的数据可视化方案；
3、负责对算法进行持续测试、评估、分析、调优；
任职资格:
1、 统计学、应用数学等研究生及以上学历；
2、 有数据挖掘商业成功案例经验，有带团队经验（零售、制造行业经验优先）；
3、 良好的模型评估技能，能够正确客观地对模型效果进行评估以改进模型以及优化参数；
4、 良好的机器学习背景，深入理解常用的机器学习算法 LR，Boost，SVM，Bayes、Sklearn, OpenCV, 各类 NLP Toolkit, 神经网络等；
5. 具备良好的编程技能： Python, Java , SQL, 并了解 NoSQL, Greenplum, Hadoop , Hive 等
6. 目标感强，能自我驱动</t>
  </si>
  <si>
    <t>深圳市博威创新技术有限公司</t>
  </si>
  <si>
    <t>五险一金 带薪年假 全勤奖 节日福利 周末双休</t>
  </si>
  <si>
    <t>前端中级工程师（学历学信网可查，工作3-5年经验） 1、熟悉angular4+ ionic3; typescript \javascript \JQ ; 2、精通HTML5/CSS3；对web标准有良好认知，能够高度还原设计稿，对常见的浏览器兼容问题有清晰的理解； 3、了解组件化思想，熟悉ES6标准； 4、有混合开发经验、微信开发经验优先； 5、开发经验1年以上； 6、对用户体验、交互操作流程、及用户需求具有一定了解优先； 7、了解NodeJS、有NodeJS开发经验优先; 8、有移动端原生APP开发经验优先</t>
  </si>
  <si>
    <t>五险一金 年终奖金 员工旅游 定期体检</t>
  </si>
  <si>
    <t xml:space="preserve">大数据测试开发工程师 人员角色：大数据平台开发、测试及数据处理 人员级别：高级 职位描述：  专业技能：  加分项： </t>
  </si>
  <si>
    <t>岗位要求： 1、负责IPC（网络摄像机）产品网页端需求开发和维护；
2、负责部分window端应用软件的开发；
3、主管安排的其它相关开发任务。 任职要求：
1、大专及以上学历，计算机相关专业，一年及以上相关工作经验；
2、精通HTML,JS,CSS,AJAX，熟悉架构设计和布局设计；
3、了解HTML5相关技术；
4、对JS性能调优和浏览器兼容性有一定的了解；
5、熟练使用前端JS框架（JQuery或Angular）;
6、熟悉使用前端UI框架（JQuery UI或Layer UI）;
7、有较强的沟通能力和团队协作意识，能承受一定的工作压力;</t>
  </si>
  <si>
    <t>中间件研发工程师（资深）</t>
  </si>
  <si>
    <t>南京高泰科技有限公司</t>
  </si>
  <si>
    <t>亚马逊专员及网站设计(VC,FBA,SYNDIGO)</t>
  </si>
  <si>
    <t>深圳市爱贝宝移动互联科技有限公司</t>
  </si>
  <si>
    <t>五险一金 员工旅游 餐饮补贴 通讯补贴 定期体检 周末双休 免费班车 年终奖金 专业培训</t>
  </si>
  <si>
    <t>保障中间件服务的稳定运行，制定中间件服务的故障处理机制与持续优化方案。 任职资格： 9.热衷学习新技术，具有良好的学习能力和钻研精神。</t>
  </si>
  <si>
    <t>Firmware Engineer (软件工程师-固件开发）</t>
  </si>
  <si>
    <t>上海翼信企业管理咨询有限公司</t>
  </si>
  <si>
    <t>固件工程师，熟悉4G模块相关开发。  - Be responsible for product development of new IP-Camera -Work closely with internal cross functional teams and external suppliers to define functional requirements and test cases -Work closely with HW/QA teams to troubleshooting on all levels of software issues -Possibly take part in global projects for product/function/feature development -Some customer interactions as the team is close to the market  任职要求： -Bachelor/Master degree on Computer Science, EE or Communication. -3+ years of embedded software development experience on Linux environment. - Proficient programing skills with C/C++ and Python, familiar with Object Oriented SW design - Hands-on experience on multi-thread programing and network programming -Working knowledge of HTTP, SOAP, RTSP, RTP, SIP and video/audio streaming - Understand operating system concepts including processes, threads, mutex, interrupt handling, and virtual memory - Knowledge of Unit test and familiar with git/gerrit. - Knowledge of multimedia framework (eg. gstreamer) would be a big plus -Extensive camera technology experience would be a big plus - Good Mandarin/English communication skills - Excellent interpersonal communication skills, good team spirit and adaptability - Solid learning ability and problem analysis/solving skills -Experience with Linux device driver development would be a big plus - Knowledge of Linux Kernel/Driver such as memory management, VFS, interrupts and handler, kernel synchronization etc - Understanding of one or more of the following devices: I2C, SPI, UART, USB, Ethernet, SD/MMC/NAND, HDMI, LCD etc.</t>
  </si>
  <si>
    <t>五险一金 专业培训 出国机会 绩效奖金 年终奖金 定期体检 团队聚餐 外派津贴</t>
  </si>
  <si>
    <t xml:space="preserve">岗位需求： 亚马逊运营专员 + 网站设计 VC,FBA,SYNDIGO 高底薪加高提成，五险一金  重要： 至少1年亚马逊运营经验，工作认真负责， 懂得团队合作，具有创新思维。  1， 熟悉美国亚马逊运营，能独立操作账户 2， 懂得站外推广，会操作facebook广告，和google 广告； 3， 熟悉站内站外活动推广引流； 4， 知道如何做产品竞争，如何做产品运营计划； 5， 熟悉VC, FBA; CPC广告设立，分析和优化。 6， 负责公司SYNDIGO WEBCOLLAGE英文网站设计，电商网站设计和产品视觉效果的美术创意及设计制作工作； 7、 熟练使用Photoshop、Dreamweaver、Axure等常用设计软件，熟练使用C++/Java语言编程/html/css/js者优先； 8、有扎实的美术功底，APP界面设计、网页设计与平面工作经验，对色彩有深刻的把握能力、独特的设计风格、良好的创意构思能力与创新意识，精通 Photoshop、Illustrator、Flash等设计软件，能独立完成产品或界面的UI/UX设计； 9、良好的学习能力和沟通能力，工作积极主动，具有强烈的责任心和团队合作精神，关注细节，追求完美。 </t>
  </si>
  <si>
    <t>资深Web开发工程师</t>
  </si>
  <si>
    <t>岗位职责： 1、负责公司APP（混合开发）、WEB后台的开发； 2、承担主要开发工作，对代码质量及进度负责； 3、协助后端技术人员完成功能嵌套和接口调试； 4、推进前端工作的工程化，自动化，实现模块化开发. 任职要求： 1、本科及以上学历、计算机相关专业，有3年及以上前端工作经验； 2、熟练使用 flex/rem 布局、css 预处理器(less/sass/stylus/postcss)、ES6/7/8 来完成日常工作； 3、熟练使用前端主流框架(vue/react/angular)之一，具备 vue 和 react 开发经验者优先； 4、熟悉类型检查工具(typescript/flow)，具备 typescript 开发经验者优先； 5、熟悉前端构建工具(parcel/webpack)等，熟悉模块化/组件化开发； 6、熟悉小程序开发框架(taro/wepy/mpvue)，具备 taro 和 wepy 开发经验者优先； 7、熟悉前端混合开发，有此经验者优先.</t>
  </si>
  <si>
    <t>C资深数据工程师</t>
  </si>
  <si>
    <t>H5游戏开发工程师-微信小游戏</t>
  </si>
  <si>
    <t>岗位职责： 1、配合公司项目要求，收集分析确认客户需求，搭建推荐系统的平台开发环境，完成系统框架和核心代码的实现； 2、同数据分析师和算法工程师协作，完成产品落地； 3、解决项目工程化过程中遇到的问题，进行系统功能优化，确保系统安全、稳定、快速。 4、收集工作中的问题反馈和需求，提出优化和改善方案； 5、完成部门交办的其他工作事宜  岗位要求： 1、 全日制本科及以上学历，3年及以上数据工作经验；统计学、数学、计算机等相关专业优先。 2、精通Django/flask，Sqlalchemy等主流框架，理解框架实现原理及特性； 3、熟练使用关系型数据库（mysql、SqlServer）和非关系型数据库（MongoDB）； 4、熟悉自然语言处理、机器学习、数据挖掘、搜索、推荐等算法的理论和方法； 5、精通一门以上的编程语言（Python、Java、R、C/C++）； 6、熟悉爬虫和数据采集的优先； 7、优秀的逻辑思维能力，较强的表达沟通能力，良好的数据分析与建模能力、文字与报告撰写能力，自我学习能力、抗压能力强</t>
  </si>
  <si>
    <t>上海爆点网络科技有限公司</t>
  </si>
  <si>
    <t>1. 按照项目管理流程，迅速进行项目的开发； 2. 负责项目客户端框架设计、核心模块开发； 3. 技术难题攻关、组织技术积累等工作；  任职要求： 1. 熟悉Egret或Layabox或Three.js,至少使用其一开发过一款完整游戏； 2. 熟悉HTML5及其相关标准，编写符合最新规范的代码； 3. 熟悉 JavaScript/TypeScript/ActionScript语言，良好的OOP编程思想； 4. 具有良好的学习能力和自我攻克难题的能力； 5. 有良好的代码书写、注释和单元测试习惯，熟练运用多种软件设计模式； 6. 具备良好的沟通合作技巧，较强的责任心及团队合作精神； 7. 有上架iOS/Android/HTML5产品、flash游戏开发经验者优先；</t>
  </si>
  <si>
    <t>上海赢他网络科技有限公司</t>
  </si>
  <si>
    <t xml:space="preserve">任职要求： 1.三年游戏客户端开发经验以上。 2.精通Egret、cocos2d-html5或CreateJS等html5框架，有对应游戏开发经验者优先； 3.熟悉HTML5/CSS3，JavaScript，Ajax， Json等Web开发技术 4.熟悉TypeScript、JavaScript编程。 5.熟悉WebSocket、TCP/IP、Socket、Http、SSL。 6.熟练掌握后端技术，完成独立开发的优先。 7.有做过直播或流媒体相关的经验的优先。    </t>
  </si>
  <si>
    <t>做五休二 带薪年假 五险一金 绩效奖金 全勤奖 节日福利 专业培训 交通补贴 餐饮补贴 加班补贴</t>
  </si>
  <si>
    <t xml:space="preserve">工作内容： 1.负责项目的部署、优化、迁移、维护工作。 2.负责业务平台监控与数据下载监控系统的部署优化工作。 3.配合开发，做一些项目中用到的外设相关的联调。 4.配合开发，参与整体系统架构的规划，优化系统性能。 任职资格： 1.熟悉Windows服务器、Centos、Ubuntu等两个以上Linux操作系统。 2.熟悉Windows服务器、Linux系统，能够对相关服务性能调优、定位故障并处理。 3.两年以上系统维护工作经验。 4.熟悉至少一种脚本语言(Shell、Perl、Python皆可)。 5.熟悉Jenkins等持续集成工具。 6.熟练掌握Nginx，Tomcat，Java环境，Mysql，SqlServer，Redis等常用软件的安装、配置和管理。 7.熟悉SqlServer数据库的部署管理和相关参数的优化及数据备份。 8.了解网络原理，熟悉网络相关配置。 9.学习能力和沟通能力较强，具有良好的团队协作精神。 </t>
  </si>
  <si>
    <t>Shopify运营 独立站运营 SEO优化</t>
  </si>
  <si>
    <t>Web前端开发工程师-上海-00604</t>
  </si>
  <si>
    <t>深圳市奥嘉斯科技有限公司</t>
  </si>
  <si>
    <t>运维开发经理</t>
  </si>
  <si>
    <t>维书信息科技（上海）有限公司</t>
  </si>
  <si>
    <t xml:space="preserve">1.负责项目部分模块开发； 2.负责建立运维流程； 3.负责公司服务器日常运维工作管理，优化监控和自动化运维程序； 4.负责运维团队的日常管理和工作分配。 任职要求： 1.本科及以上学历，5年以上运维经验，有团队管理经验优先； 2. 熟Linux命令，会Java开发优先； 3. 沟通能力强，有技术背景，熟悉并能够建立运维流程； 4. 能熟练编写shell/perl/python脚本的任一种； 5. 有较强的排查问题和解决问题的能力，具备较强的学习钻研能力。 </t>
  </si>
  <si>
    <t>五险一金 员工旅游 绩效奖金 年终奖金 定期团建 下午茶 带薪年假 节日福利</t>
  </si>
  <si>
    <t xml:space="preserve">1、负责自建站Shopify账号日常运营，店铺管理及维护，制定营销计划 2、使用Google AdWords与产品特征相结合，优化SEO搜索引擎 3、负责网站SEO工作，维护和提升Google，Bing等搜索引擎关键字排名   职位要求： 1、大专以上学历，电子商务、国际贸易、计算机软件及相关专业，接受应届毕业生 2、熟悉HTML5，JS，Ajax，HTML，CSS等前端页面技术； 3、良好的沟通能力和学习能力   福利待遇： 1、入职购买五险一金 2、定期组织团队建设活动、生日会 3、下午茶，每天下午16：00-16：20为下午茶和休息时间，员工自由活动 4、入职满一年有5天年假，每满2年+1天，12天封顶 5、带薪假期：法定节假日、年休假、婚假、孕检假、产假、陪产假、哺乳假等 6、额外福利：婚假津贴、丧假津贴 7、提供住宿：魔方公寓 8、公司氛围：轻松+舒适+快乐  </t>
  </si>
  <si>
    <t>吉富投资咨询（上海）有限公司</t>
  </si>
  <si>
    <t>金融/投资/证券 房地产</t>
  </si>
  <si>
    <t>五险一金 交通补贴 餐饮补贴 出国机会 绩效奖金 年终奖金 弹性工作</t>
  </si>
  <si>
    <t>负责公司pc 和 移动端web界面的开发，配合android和ios工程师完成部分app模块的编写。 1、两年以上的web开发经验。 2、熟悉angular、vue、react等前端主流开发框架。 3、熟悉css3属性，熟练使用flexible进行布局。 4、熟悉em、rem单位的使用。 5、能够独立完成组件的开发。 6、有良好的原生JS基础，熟悉typeScript。 7、熟练使用ES6、ES7语法。 8、熟悉webpack，能够手动配置。 9、熟练使用git。 10、要求有线上作品演示（基于angular/vue/react）。</t>
  </si>
  <si>
    <t>上海易毕恩基因科技有限公司</t>
  </si>
  <si>
    <t>深圳市品冠科技有限公司</t>
  </si>
  <si>
    <t>五险一金 员工旅游 交通补贴 年终奖金 绩效奖金 出国机会 专业培训 通讯补贴 餐饮补贴 弹性工作</t>
  </si>
  <si>
    <t>岗位职责： 1. 完善、构建基于高通量测序数据的癌症检测模型； 2. 进行数据分析，对产品开发模型的选择给出指导意见。 任职要求： 1.硕士及以上学历，计算数学、应用数学、计算/统计物理、计算化学等数理统计相关专业毕业； 2.有高通量测序数据算法开发或分析经验；有表观遗传测序数据分析经验优先考虑； 3.具有较强的数理统计知识背景，对统计分类模型或常见机器学习方法具有较多经验； 4.熟练掌握Python、R等编程语言，沟通表达能力良好，责任心强，学习能力强。</t>
  </si>
  <si>
    <t>web后端开发工程师</t>
  </si>
  <si>
    <t>上海才扬软件科技有限公司</t>
  </si>
  <si>
    <t>职位描述: 1、设计并完成后端服务的开发工作； 2、开发设计文档的整理和编写； 3、与需求人员沟通，协助完成产品分析和开发工作； 4、有针对性的设计开发维护工作，保证系统高性能、高可用的运行。   任职需求： 1、计算机相关专业本科及以上学历，三年以上软件开发相关经验； 2、软件知识结构全面，基础扎实，熟悉常用数据结构与算法； 3、熟悉一种或多种语言，如C++ 、java 、python、nodejs，熟悉typescript者优先； 4、理解Linux体系结构，熟悉Nginx软件的配置，熟练使用GIt版本管理工具； 5、熟悉Oracle数据库； 6、可以适应出差优先。</t>
  </si>
  <si>
    <t>做五休二 弹性工作 通讯补贴 绩效奖金 专业培训</t>
  </si>
  <si>
    <t>任职要求： 1、计算机相关专业，大学专科或以上学历。2年以上web前端开发经验； 2、精通JS、HTML5、CSS3前端开发技术； 3、至少熟悉一种现代前端框架vue或angular； 4、熟悉前后端API交互，善于使用前端调试工具； 5、具有数据库和图表制作经验(加分项)；  工作职责： 1、负责web前端产品功能开发 2、参与产品需求分析，持续完善和优化开发过程 3、具备良好的合作态度和团队精神，乐于学习，工作有激情，富有责任感</t>
  </si>
  <si>
    <t>产品开发工程师</t>
  </si>
  <si>
    <t>北京利众得应用技术有限公司上海分公司</t>
  </si>
  <si>
    <t>兰亭集势</t>
  </si>
  <si>
    <t>1. 负责前端画面的开发/实装 2. 负责后端微服务(API)的开发及功能模块实现 3. 配合测试 4. 基本开发文档的编写  任职要求： 1. 本科以上学历 2. 三年以上Web前端开发经验 3. 精通js语言（ES6经验者优先），熟悉NodeJs 4. 了解TypeScript 5. 精通html5、css3等基本Web前端技术 6. 精通vue全家桶(Vue、Vue-router、Vuex、axios)。ElementUI经验者优先 7. 熟悉mysql、oracle等数据库。mongoDB经验者优先 8. 熟练使用Git管理代码 9. 了解docker等容器相关知识 10. 日语基础者优先</t>
  </si>
  <si>
    <t>任职要求： Must have （1）学历要求：本科以上学历，硕士优先，计算机科学与技术、统计、数学相关专业 （2）工作年限要求：3-5年，资深岗5年以上 （3）熟悉HDFS与MapReduce原理，具备spark开发经验 （4）熟悉Oracle/Mysql数据库，能编写高效sql，具有sql优化经验优先 （5）了解Java/python编程语言  Prefer to have: （1）有日志处理经验者优先 （2）有报表开发经验者优先 （3）熟悉linux环境，熟悉linux shell命令  综合类要求： 逻辑思维能力强，对数据敏感，有较强的学习能力和创新思维，热爱大数据工作</t>
  </si>
  <si>
    <t>html5</t>
  </si>
  <si>
    <t>中讯志远（武汉）科技有限公司</t>
  </si>
  <si>
    <t>五险一金 弹性工作 绩效奖金 年终奖金</t>
  </si>
  <si>
    <t>1大专及其以上学历，3年及以上 Web 前端实际开发经验，有大数据可视化开发经验优选； 2.熟练掌握前端基础技术，包括 HTML、CSS、JavaScript 等； 3.熟练使用至少一种流行 JS 框架，如 AngularJs、ReactJs、VueJs 等； 4.熟练使用至少一种前端工程自动化工具，如 Grunt、Gulp、Webpack 等； 5.参与过项目的架构选型/设计/优化工作，有项目重要模块负责人的经历优先考虑； 6.熟练使用 ES6 或 Typescript 优先考虑；</t>
  </si>
  <si>
    <t>IC验证工程师</t>
  </si>
  <si>
    <t>1. 深入了解ASIC设计及验证流程，能够进行验证计划设计 2. 开发验证环境和验证组件 3. 根据设计提取验证要求，设计和执行验证计划，能够独立搭建验证平台 4. SOC软硬件结合系统验证 任职要求： 1. 熟练使用Systemverilog/verilog 2. 对先进验证方法学的了解(VMM/UVM/OVM) 3. 基于ARM的SoC系统级验证与调试经验，熟悉ARM或其它CPU，有IP集成或具体SOC接口逻辑设计经验尤佳 4. 对面向对象编程（OOP）有一定理解，有VMM/UVM使用经验者优先 5. 熟悉脚本语言(Perl,Cshell,Python,Makefile)尤佳 6. 熟悉基于断言和形式验证尤佳 专业背景要求 1.一年以上ASIC设计验证经验 ； 2.熟练使用EDA验证工具（如VCS等），能够进行前端后端仿真验证； 3.沟通和团队合作，以及独立工作解决问题的能力 4.英文资料读写能力</t>
  </si>
  <si>
    <t xml:space="preserve"> 岗位职责： 1、负责公司APP（混合开发）、WEB后台的开发； 2、承担主要开发工作，对代码质量及进度负责； 3、协助后端技术人员完成功能嵌套和接口调试； 4、推进前端工作的工程化，自动化，实现模块化开发。 任职要求： 1、本科及以上学历、计算机相关专业，有3年及以上前端工作经验； 2、熟练使用 flex/rem 布局、css 预处理器(less/sass/stylus/postcss)、ES6/7/8 来完成日常工作； 3、熟练使用前端主流框架(vue/react/angular)之一，具备 vue 和 react 开发经验者优先； 4、熟悉类型检查工具(typescript/flow)，具备 typescript 开发经验者优先； 5、熟悉前端构建工具(parcel/webpack)等，熟悉模块化/组件化开发； 6、熟悉小程序开发框架(taro/wepy/mpvue)，具备 taro 和 wepy 开发经验者优先； 7、熟悉前端混合开发，有此经验者优先 。</t>
  </si>
  <si>
    <t>Web Developer 前端系统开发</t>
  </si>
  <si>
    <t xml:space="preserve">职位职责： 负责内容相关的数据抓取和清洗工作； 推进抓取架构的完善，不断提升系统的准确性、实时性； 配合后端完成运营平台的相关开发。 负责记录的定向爬取、深度提取和挖掘。 设计爬虫策略和防屏蔽规则提升抓取效率和质量； 职位要求： 有python研发经验，2年以上数据抓取工作经验;熟悉linux开发环境； 有扎实的算法和数据结构能力； 熟悉爬虫原理，熟悉常见的反爬虫技术，有爬虫相关项目开发经验者优先； 掌握http协议，熟悉html、dom、xpath等常见的数据抽取技术； 精通任意一种开源爬虫框架，比如scrapy、nutch等等，有开发爬虫框架经验优先； 熟悉验证码识别技术者优先； 有大规模数据处理、数据挖掘、信息提取等经验者优先； 承担较大的工作压力,具有良好的沟通和团队协作能力；有一定的数据基础，工作条理清楚，善于学习。 </t>
  </si>
  <si>
    <t>带薪年假 五险一金 绩效奖金 周末双休</t>
  </si>
  <si>
    <t xml:space="preserve"> Responsibilities  - Design and deliver front end web applications based on business requirements - Responsible for completing Front-end design and coding in a timely manner by understanding user requirements - Quick provide prototype based on business design - Work closely with other developers to prepare design documents, complete quality coding - Coordinate with cross teams for system integration, testing &amp; production implementation - Provide technical supports along the development process and roll-out - Diagnose and solve the problems existing in the current system  Required skills  - Relevant working experience in web development - At least proficiency in one of three latest web technologies &amp; JavaScript framework (Angular, React, Vue) - Solid understanding of HTML5, CSS3, JavaScript, JQuery. Familiar with ES6, Typescript, webpack - Strong sense of responsibility, self-motivation, attention to details and a positive attitude  Preferred skills  - JSON/XML and REST API based web service integrations - Expertise in one of following skills: JAVA/C#/C++/Python/MySQL/SQL server - Own personal website or Github projects  Work experience  - 1+ years of development experience  若申请该职位，请点击此处提供的职位超链接： https://krb-xjobs.brassring.com/TGWEbHost/jobdetails.aspx?partnerid=30008&amp;siteid=5065&amp;Areq= 141280BR </t>
  </si>
  <si>
    <t>数据科学家</t>
  </si>
  <si>
    <t>1、根据他人制定好的通信协议编写客户端 2、维护客户端代码正常运行  职位要求： 1、熟悉C++在Linux下的开发，或NodeJS/TypeScript。 2、熟悉TCP/IP、Socket，熟悉HTTP/WebSocket协议，熟悉TLS。 3、熟悉数据库相关、熟悉redis。 4、有较强的学习能力，能快速接受新技术。</t>
  </si>
  <si>
    <t>苏州弗格信息科技有限公司</t>
  </si>
  <si>
    <t>五险一金 员工旅游 节假日福利 生日福利</t>
  </si>
  <si>
    <t xml:space="preserve"> Title: Sr MEAN stack developer. Description: The candidate should be able to architect, implement, test and deploy modern web applications end to end using the MEAN (Mongo, Express, Angular and Nodejs) stack.  Skills: Frontend: ・ Angular 2+ or Reactjs for building SPA web apps. ・ Redux or Mobx for statement management. ・ Jest, Jasmine or Mocha for unit testing ・ Protractor or Nightwatch for e2e testing. ・ K6 for stress testing. Backend: ・ Expressjs or Nestjs ・ Typescript ・ Lernajs ・ Jest or Mocha for unit testing ・ Mocking for robust api tests. ・ Swagger Datastore: ・ Mongo ・ Postgresql ・ Redis ・ Elasticsearch Cloud ・ AWS cloudformation ・ AWS Lambda ・ AWS SQS ・ AWS SNS Devops ・ Jenkins for CI/CD ・ Docker for containerized deployment. ・ Ansible for system provisioning. </t>
  </si>
  <si>
    <t xml:space="preserve"> 职位描述: 1.承担物联网设备和业务后台架构和设计 2.掌握REST API交互开发，理解和前后端开发相关的协议规范 3.注重利用合理的设计模式和模块化的组织方式对代码进行架构 4.对接物联网设备端,设计合理的通信协议和数据流程框架 任职要求: 1.五年以上相关工作经验,精通Python或者Java编程中一种 2.Python服务端编程，熟悉Twisted,Flask,Django,Tornado等框架. Java开发,熟悉Netty框架,有相关工作经验优先 3.熟悉缓存、队列、熟悉IO、NIO、多线程、高并发等基础框架、分布式系统开发; 4.熟悉TCP/IP,HTTP,了解MQTT协议等通信协议. 5.熟悉MySQL数据库,了解NoSQL优先考虑. 6.有物联网相关行业工作经验优先. 7.热爱学习,有极强的工作责任心   工作地点：上海市青浦区诸光路1588弄虹桥世界中心（2号线徐泾东） </t>
  </si>
  <si>
    <t>大数据开发工程师要求</t>
  </si>
  <si>
    <t>广东时汇信息科技有限公司</t>
  </si>
  <si>
    <t>HTML5开发工程师/H5工程师/前端工程师</t>
  </si>
  <si>
    <t>五险一金 员工旅游 餐饮补贴 年终奖金 定期体检 弹性工作 六日双休 节日福利 团队活跃 通讯补贴</t>
  </si>
  <si>
    <t>1、参与平台的整体数据架构设计，完成从业务模型到数据模型的设计工作 ； 2、对数据挖掘及业务开发团队提供技术支持，协助方案规划； 3、负责技术攻关和创新技术引用，开发具有数据分析、数据挖掘能力的创新型产品； 4、负责公司的大数据平台的研发工作（包扩日志采集，离线计算，数据仓库存储和处理等）； 5、负责设计和建立基于Storm或Spark或flink的实时数据处理框架； 6、研究Hadoop/Spark/Hbase/Hive/flink等开源项目，对线上任务进行调优，并开发通用组件； 7、维持线上服务高效稳定，支撑业务和数据量的快速扩张。 任职资格： 1、大专以上学历，计算机相关专业，3-5年同岗位工作经验，有教育行业产品开发经验更佳； 2、扎实的Java、Scala语言基础，对JVM运行机制有深入了解，熟悉Hadoop、Spark并有丰富的开发经验； 3、熟练使用java语言，并掌握spring、mybatis等开源J2EE框架。使用java、scala、python等开发语言中的一种，有python和scala实际使用经验更佳； 4、有hadoop和spark实际开发经验。了解大数据组件的使用限制和应用场景，如hdfs,yarn,hbase,hive,flume,kafka,zk,impala,kylin,kudu,ES,Storm、MongoDB等。读过spark源码更佳； 5、熟悉mysql、ElasticSearch、Redis等关系型或NoSQL数据库，了解应用场景和使用限制。有实际调优经验者更佳。 6、熟悉linux常用命令，有实际CDH或HDP或apache版本的hadoop部署经验者优先； 7、熟悉并行计算或者分布式计算，熟悉Spark框架,熟练掌握RDD，SQL, Streaming, MLLIB，SparkR编程； 8、英文文档阅读无障碍、熟练掌握常用设计模式、熟练使用maven、git； 9、有深入研究过Hadoop/Spark源码者优先； 10、深入理解MapReduce工作原理，HDFS分布式文件系统架构；熟练掌握Hadoop/Hive/HBASE的运维和调优方法； 11、掌握或使用过Storm、Spark、flume、kafka等工具； 12、两年以上大数据相关工作经验，参与并成功部署过1个日均TB级的集群项目的优先考虑。</t>
  </si>
  <si>
    <t>五险一金 年终奖金 定期体检 专业培训 弹性工作</t>
  </si>
  <si>
    <t>岗位职责： 1.与后端开发人员配合，高质量完成产品前端开发工作； 2.能够根据需求实现页面交互效果; 3.项目重构，代码review，性能优化，质量把控； 4.有良好的交互设计和审美感觉； 5.有强烈的上进心和求知欲，善于学习和运用新知识，善于沟通和逻辑表达，有强烈的团队意识和执行力 6.配合后台工程师一起讨论技术实现方案，进行应用及系统整合，适时提出改进方案； 任职要求： 1、3年以上H5开发经验，熟练掌握vue、AngularJS 等； 2、熟练应用HTML5、CSS3；熟悉Web2.0标准； 3、熟练WebSocket、Canvas等HTML5专有元素； 4、熟练html5 + css3 等新功能，擅长JS框架的使用,可以开发html5的js框架； 5、熟练使用至少一种流行 JS 框架，如 AngularJs、ReactJs、VueJs 等； 6、熟练使用至少一种前端工程自动化工具，如 Grunt、Gulp、Webpack 等； 7、参与过项目的架构选型/设计/优化工作，有项目重要模块负责人的经历优先考虑； 8、熟练使用 ES6 或 Typescript 优先考虑； 9、有独立开发html5 web app成功上架经验者优先；</t>
  </si>
  <si>
    <t>五险一金 补充医疗保险 专业培训 通讯补贴 年终奖金 定期体检 交通补贴</t>
  </si>
  <si>
    <t>【岗位职责】 1. 负责证券交易系统测试,包括:功能测试（包括前端、接入测试和后台系统测试）、回归测试、性能测试、仿真测试 2. 负责证券交易系统自动化测试案例的编写、开发和维护工作 3. 负责测试分析、制定测试策略、编写、执行测试用例、缺陷管理 4. 负责测试环境的构建和维护，保障对接系统的日常开发调试  【任职要求】 1. 全日制本科以上学历，计算机相关专业毕业，3-5年以上软件测试工作经验 2. 熟悉测试用例设计，压力测试脚本设计，掌握系统性能测试方法 3. 熟悉Linux操作系统、常用数据库操作、具备自动化测试经验（UI自动化、接口自动化）、 至少熟悉一种编程语言Java或者python 4. 有证券交易系统项目测试经验者优先 5. 有分布式系统或高可用、高并发、低延时系统项目测试经验者优先 6. 具备优秀的沟通和协调能力，良好的团队合作能力和执行力，认真负责，态度好，学习、适应能力强，能承受工作压力</t>
  </si>
  <si>
    <t>岗位描述： 1. 使用nodejs，mysql，redis来开发手机游戏的服务端. 岗位要求： 1. 精通web服务器端开发，2年以上web服务器端开发经验或者使用过nodejs开发过游戏服务器。 2. 熟悉javascript/typescript， 1年以上的Node.js开发经验 3. 熟悉异步编程，对nodejs的V8引擎有一定了解。 4. 熟悉常用网络协议，如TCP, HTTP，WEBSOCKET 5. 热爱学习，关心新技术，具有深入研究的兴趣和能力，需要有一颗全栈的心。 6. 精通mysql数据库，熟悉redis缓存型数据库，能够熟练编写相关服务。</t>
  </si>
  <si>
    <t>风控政策分析师</t>
  </si>
  <si>
    <t>岗位职责： 1.参与公司信贷业务的风险管理政策、制度及作业流程拟定；参与制定全流程风险政策，包括准入、授信、审批、监控、催收、反欺诈等； 2.负责风控常规和不定期分析工作，实时跟踪分析各关键环节风险指标，对风险预警异常情况进行深入分析，并提供相应的解决方案及政策建议； 3.参与验证第三方数据，制定相应的风险政策、审批细则，强化风险判断； 4.参与系统风险管理功能优化需求的编写，参数配置，和技术产品及风险研发人员共同推进风控产品落地； 5.领导安排的其他任务。  任职要求： 1.全日制本科及以上学历；国内211/985或国外知名院校毕业，统计学、数学、金融学等专业优先； 2.具备2年以上银行、消费金融公司、互联网金融公司从事风险政策、流程制定、授信审批、授权或反欺诈等工作经验； 3.具有一定的统计分析能力，了解评分卡模型开发及机器学习算法者优先； 4.熟练掌握SQL/Python/SAS等至少一种数据提取、分析、建模工具； 5.具备良好的沟通表达能力和团队合作精神。</t>
  </si>
  <si>
    <t>Golang开发工程师</t>
  </si>
  <si>
    <t>广州青蜂信息科技有限公司</t>
  </si>
  <si>
    <t>前端开发工程师（VUE)</t>
  </si>
  <si>
    <t>五险一金 员工旅游 餐饮补贴 专业培训 出国机会 绩效奖金 年终奖金 股票期权 定期体检</t>
  </si>
  <si>
    <t>职位职责：
1. 负责系统服务端技术选型和架构；
2. 负责系统核心模块的设计，开发和维护。
任职要求：
1.2年以上Golang开发经验；
2.熟悉服务端接口开发，有一定的技术架构经验；
3.熟悉http，protobuf，grpc；
4.熟悉goroutine，channel，io，http等模块；
5.熟悉gin，xorm，sqlboiler，go-micro等优先；
6.掌握mysql，pgsql，redis基本使用；
7.有分布式，高并发系统开发经验优先；
8.掌握linux，shell，js，docker优先；
9.有个人技术博客优先。</t>
  </si>
  <si>
    <t>要求： 1、基础扎实，熟悉HTML、CSS、JS、HTTP等基础知识； 2、熟悉react、vue、angular等任意一种主流开发框架，有vue开发经验者优先； 3、熟练掌握组件化的开发方式； 4、熟悉前后端分离的开发方式； 5、热爱前端，对技术有追求，关注行业动态；  有以下条件者优先： 1、有 node.js 开发经验 2、有 typescript、sass 使用经验 3、有个人项目或技术博客 外派上海商汤科技（人工智能方向）</t>
  </si>
  <si>
    <t>魔力H5前端</t>
  </si>
  <si>
    <t>上海塔人网络科技股份有限公司</t>
  </si>
  <si>
    <t>岗位职责： 1．负责H5游戏客户端开发工作； 2．负责与后台服务端网络通讯对接； 3．根据美术设计要求，完成前端展示。  岗位要求： 1．熟悉javascript/typescript； 2．熟练掌握LayaAir或Egret引擎开发； 3．对webgl、canvas等HTML5绘制机制有所了解； 4．具备配合产品和设计师不断优化提升游戏用户体验的意识和能力； 5．有独立开发项目和成功上线产品经验者优先； 6．有耐心，热爱技术开发，有团队合作精神; 7．大专以上，计算机相关专业，1年以上工作经验。</t>
  </si>
  <si>
    <t>您将从事： 1、负责目标用户分析、数据预估、用户验证、用户调研等，为运营计划提供依据； 2、负责对行业数据的采集、管理，并不断完善行业数据积累； 3、负责使用行为数据、文本数据、关系数据等对用户进行深入分析，构建用户画像，用户关系网络等工具，持续优化用户风险评估模型、用户价值模型； 4、建立和优化数据模型，协助建立自动化决策系统； 5、负责监控日常游戏数据，输出相关结论和报告，及时发现数据异动，预警运营风险； 6、支持公司大数据产品的技术体系建设，将业内先进算法应用到业务场景，提高团队整体技术创新能力。  您需具备： 1、本科及以上学历，计算机、统计学、数学等相关数据分析专业； 2、三年以上工作经验，有成功的数据挖掘项目经验优先； 3、掌握SQL语句，熟悉Oracle\MySQL\SQL Server中一种或多种，具备数据处理能力； 4、精通常用数据挖掘工具软件R 或Python等，掌握常用数据分析方法以及经典的数据挖掘算法，具备一定的基础可自编挖掘算； 5、具备一定的报告撰写能力，思维逻辑清晰，能从数据中提炼核心结果，并能形成有力的数据结果报告； 6、具有良好的逻辑分析能力和数据敏感度，善于发现问题和解决问题的能力，具有吃苦耐劳敬业精神和团队精神。  您将获得： 1、 环境：开放明亮的办公环境、和谐互助的团队； 2、 工资：优于市场行情的岗位薪酬，让您价有所值； 3、 奖金：根据员工绩效表现和团队业绩，提供丰厚的绩效奖金和年终奖金； 4、 五险一金：养、失、工伤、医疗、生育、公积金，一切为您保驾护航； 5、 节日：节日福利和免费旅游，让我们一起去看看世界到底有多大； 6、 活动：在这里除了工作，我们还有定期的娱乐和趣味活动； 7、 培训：公司为员工提供多种培训，并提供资助选送部分员工参加外部培训，让您在知识的海洋畅游，一起与同事们共学习、共进步； 8、 晋升：公司将为有能力的你提供宽广的职业晋升通道，让你在企业中能得到个人价值的完美展现。  我们希望： 你是一个执着的人。。 你是一个有责任感的人。。 你是一个善良而有爱心的人。。  只要您有能力，欢迎您来谈您期望的薪资和奖金；我们提供开放分享的平台，来吧，提出您的计划和建议，来这里实现你的人身价值和目标！  联系邮箱: hr_yje1319@163.com QQ号码: 2279567378</t>
  </si>
  <si>
    <t>1. 2年以上web前端开发经验，有数据可视化开发经验优先； 2. 精通JavaScript/HTML5/CSS3等相关前端开发技术，熟悉TypeScript优先； 3. 熟悉ES5/6语法，有较好的React项目开发经验；熟悉react相关生态，熟练使用Mobx或Redux； 4. 对前端工程化与模块化开发有丰富经验经验，熟练使用Git、Gulp/Webpack/Yarn等工具； 5. 熟悉D3.js,Plotly.js等数据可视化包优先； 6. 熟悉RESTful或者Graphql方式开发API，掌握使用Apollo优先； 7. 有兼容性, 响应式网页开发经验，熟悉Grid/Flex布局优先；  ?专业计算机科学或相关领域，大学本科 ?深入的技术知识，在软件开发生命周期方面拥有3年以上的经验，涵盖从项目启动到开发、部署、支持的整个生命周期。 ?熟悉生物医学研究的网络（前端和后端）设计和实施，例如www.cbioportal.com 具有2年以上的Web应用程序编程经验，如Java、Django、D3、HTML、CSS等。 ?数据库、My SQL、Oracle等方面的经验 ?有敏捷（敏捷开发）软件开发经验。 ?有在线会议或会议网络广播经验。 ?优秀的自我管理技能和独立工作能力，必要时寻求指导 ?展示建立关系、学习和识别改进系统和流程的机会的主动性</t>
  </si>
  <si>
    <t>前端UI开发工程师</t>
  </si>
  <si>
    <t>上海红星美凯龙设计云信息科技有限公司</t>
  </si>
  <si>
    <t>五险一金 年终奖金 专业培训 零食水果 午餐晚餐 弹性工作 简单氛围 技术大佬 团建福利 节日福利</t>
  </si>
  <si>
    <t xml:space="preserve"> 岗位职责：  1、 web前端页面布局设计和实现；  2、 编写web前端公共UI控件（react）；  3、 编写web前端页面交互逻辑；  4、完成领导安排的其他工作。  任职要求：  1、 计算机及相关专业本科以上；  2、 掌握web前端相关技术，熟悉http协议，精通JS、HTML和CSS；  3、 精通React，能够独立编写控件，熟悉typescript；  4、 熟悉restful，能够和后端工程师一起定义API；  5、性格开朗，乐于合作，有耐心，沟通能力强。    6、 加分项：精通webgl，svg和canvas、精通页面性能优化、精通SEO优化  </t>
  </si>
  <si>
    <t>H5游戏客户端开发程序</t>
  </si>
  <si>
    <t>上海雷萤网络科技有限公司</t>
  </si>
  <si>
    <t>五险一金 员工旅游 专业培训 出国机会 年终奖金 定期体检 绩效奖金</t>
  </si>
  <si>
    <t>大数据运维工程师</t>
  </si>
  <si>
    <t>上海奇云通讯科技有限公司</t>
  </si>
  <si>
    <t>职位描述 1. 负责服务器的配置，维护，监控，调优，故障排除等。 2. 负责Hadoop平台运维和优化工作； 3. 参与大数据组件的调研 4. 参与k8s 平台相关调研，开发工作 任职要求 1.三年以上大型集群运维工作经验 2.做事有条理、思路清晰、沟通好、有一定的抗压能力 3.熟练使用linux 操作系统，对磁盘会写shell,python 至少一种 4. 熟悉 CentOS 下基本服务的配置和维护 (MySQL, ftp, nginx 等) 5. 熟悉 iptables; ganglia监控等主流开软原件 6. 了解批量管理软件, ansible, saltstack等 熟悉大数据集群运行基本原理（Hadoop, saprk, kafka等），有Hadoop及相关组件的搭建配置经验 有docker, k8s ，CI/CD等使用经验 有java, python语言相关系统开发经验 有自动化运维经验的佳</t>
  </si>
  <si>
    <t>上海炫讯科技有限公司</t>
  </si>
  <si>
    <t>1.使用cocoscreator进行H5游戏功能开发,游戏逻辑开发和UI实现  2.根据产品需求,完成功能模块的设计,编码和测试工作  3.配合团队完成维护工作和功能更新  任职要求：  1.熟练掌握javascript或typescript  2.能熟练应用cocos平台相关工具  3.有良好的程序结构和编码风格,擅于思考,独立排查问题和解决问题  4.热爱游戏事业,对移动互联网行业感兴趣,工作积极,有良好的团队合作能力,有较强的抗压能力  5.有微信小游戏开发经验者优先</t>
  </si>
  <si>
    <t>五险一金 员工旅游 交通补贴 餐饮补贴 绩效奖金 年终奖金 定期体检 公司氛围佳 弹性工作</t>
  </si>
  <si>
    <t>工作职责 1、负责数据的采集、清洗、抽取、抽象；负责业务基础数据建模，建设业务数据仓库 2、基于海量数据的数据仓库，为业务搭建通用的查询和分析解决方案 3、梳理整体业务指标，可视化报表开发 4、管理并优化存储&amp;计算资源利用效率、监控并维护例行ETL任务  任职资格 1、计算机或相关专业本科及以上学历；2年以上大型数据仓库架构设计、模型设计、ETL设计的相关经验 2、熟悉Hadoop生态，熟悉SQL，有一定的SQL性能优化经验 3、熟练掌握Java语言，MapReduce编程，Python/Shell等脚本语言，有良好的编程习惯 4、具备大数据云平台、计算存储平台、可视化开发平台经验 5、产品和业务理解力强，对数据敏感；有用户产品数据分析经验者优先。</t>
  </si>
  <si>
    <t>前端工程师 (职位编号：000387)</t>
  </si>
  <si>
    <t>上海即富信息技术服务有限公司</t>
  </si>
  <si>
    <t>1、 负责公司产品前端代码开发、页面重构以及交互设计逻辑处理；
2、 负责公共组件的开发及对新技术的调研应用；
3、利用HTML5等相关技术开发跨平台前端页面，良好兼容Android和IOS设备；
4、 能够承担前端框架建设与组件封装，并不断优化前端工具组件库；
5、 持续优化前端开发模式和规范 1、精通Ajax、DOM、JSON等相关技术，熟练使用原生JS编程；
2、精通html、css等网页制作技术，熟悉页面架构和布局；
3、有2年以上前端经验，至少熟练掌握一门（Hybrid React、Angular、Vue等）及相关框架和技术；
4、熟练掌握 ES6 、Typescript、Gulp 、Webpack 等规范和技术；
5、 熟悉W3C标准，对表现与数据分离、Web语义化有较为深刻理解；
6、 熟悉页面性能的优化，浏览器开发调试工具， 熟练解决各种浏览器兼容问题；
7、有独立分析问题和解决问题的能力，要求性格开朗，有一定的抗压能力和团队合作精神，有一定自学能力，对新兴技术敏感，乐于学习并使用新技术。
8、有微信公众号、微信小程序、PC、WebApp（H5）等前端开发经验优先
福州地址：福建省福州市仓山区万达广场C区C4幢19楼</t>
  </si>
  <si>
    <t>高级软件工程师Software Engineer</t>
  </si>
  <si>
    <t>Position: Software Engineer(高级软件工程师) Head Count: 3 Description: Minimum 5 yr development experiences 精通JAVA 及 Spring 精通 Redis 及 Mysql 除JAVA 外能掌握 python 或 golang (big bonus plus) 或任何其他两种语言 了解敏捷开发机制，懂得软件开发永远处在变化的环境 不要求代码洁癖，但要对自己交付的质量有保证 了解TDD 或 BDD 开发模式 熟悉微服务架构，能熟练运用 gRPC, json, protobuf 等框架或序列化协议 熟悉数据库性能调优 熟悉网络集群及常见协议如 ETCD，RAFT 熟悉并发和锁机制，正确理解线程竞态条件，线程池优化  公司信息： 极光云典总部位于加拿大多伦多，是一家新型的信息技术（IT）服务公司。如何以合理的成本，快速、高效、精准地把IT解决方案推向市场，是当前的企业家面临的问题。极光云典正是为了解决这个问题而成立。公司具有一批在IT领域最前沿经验丰富的技术及管理人才，以最新的技术手段和开发模式，帮助财经领域的初创企业家解决了一个又一个业务难题。公司的客户主要是海外（北美为主）金融领域的初创公司。有些公司客户已被知名公司收购。 由于业务的不断拓展，公司长期需要有能力、有进取精神的人才加入。 在极光云典，每位员工都是能独当一面的精英高手。员工必须有强烈的兴趣不断学习***。在和团队工作的过程中，你将有机会和他们相互学习，共同进步。公司有知识共享的文化，在使用***的同时，可以紧密协作。 公司的工作作风灵活，绝大部分工作都可以远程实现，工作时间和地点不限。这需要员工的自我管理能力强，善于高效沟通。 公司结构扁平，没有官僚制度，人际关系轻松融洽。公司注重员工的成长，鼓励每个员工对自己的职业有规划，支持并创造条件让员工尝试自己感兴趣的工作。 目前公司正在高速发展，办公地点和相关福利即将陆续到位。对于愿意远程办公的员工将仍然实行大部份时间远程的模式。 如果你不是想找一份轻松稳定的工作，而是在寻找一个施展抱负的平台，一群志同道合的朋友，一个不断挑战自己的机会，那么就和我们谈一谈吧！</t>
  </si>
  <si>
    <t>五险一金 弹性工作 周末双休 带薪年假 补充公积金 定期体检 十四薪 加班补贴 员工旅游</t>
  </si>
  <si>
    <t>职责描述： 1.基于Electron和vue/angular的桌面客户端开发； 2.基于Django开发Web应用，参与需求设计、开发到上线一系列开发流程。  任职要求： 1.本科及以上学历，2年以上 JavaScript/Node.js 开发经验，JavaScript 基础扎实，熟悉 TypeScript； 2.有 electron + vue/angular 相关开发经验； 3.熟练使用 jQuery，Bootstrap，Vue，Angular等主流前端库或框架； 4.有较好的Python编程基础，一年以上完整的Python/Django或者其他python web框架开发经验, 对MVC以及RESTFUL有深刻的认识； 5.具备数据库设计能力；有良好的编码习惯、需求设计能力、开发文档书写习惯等； 6.熟悉Linux操作系统，熟练运用shell命令、git版本管理工具, 了解Nginx、Celery等相关技术； 7.熟悉go语言；有基于go微服务开发经验； 8.有分布式系统Kubernetes、Ceph、Elasticsearch等的运维经验。</t>
  </si>
  <si>
    <t>Angular开发工程师</t>
  </si>
  <si>
    <t>上海启日信息技术有限公司</t>
  </si>
  <si>
    <t>CAD工程师</t>
  </si>
  <si>
    <t>深圳市紫光同创电子有限公司</t>
  </si>
  <si>
    <t xml:space="preserve"> 一、岗位描述： 1、负责公司产品Web端和App端的开发 2、利用ionic技术开发iOS和Android版本的App； 3、利用HTML5/CSS3/JavaScript/Angular等各种技术进行产品的界面开发； 4、配合后端小伙伴调试前端界面； 5、开发公司开发常用的UI扩展插件。 二、岗位要求： 1.熟练使用TypeScript+Angular开发ionic应用； 2.熟悉常用ionic组件、ngCordova插件的使用； 3.熟练掌握Web前端技术CSS/HTML/Javascript，有html5/css3开发经验； 4.了解常用Web前端框架(jQuery,Bootstrap,Angular,Vue,React)； 5.良好的编程习惯和较强的的学习能力； 6.有责任感和良好的团队合作精神； 7.具有较好的代码书写规范，熟悉模块化开发，面向对象编程。 </t>
  </si>
  <si>
    <t>股票期权 五险一金 餐饮补贴 年终奖金 定期体检 绩效奖金 专业培训 员工旅游 补充公积金 补充医疗保险</t>
  </si>
  <si>
    <t xml:space="preserve"> 您需具备：  您将从事: 4.  建立研发环境成熟度评估机制，并持续优化. </t>
  </si>
  <si>
    <t>上海恩派社会创新发展中心</t>
  </si>
  <si>
    <t>专业服务(咨询、人力资源、财会) 非营利组织</t>
  </si>
  <si>
    <t>周末双休 五险一金 交通补贴 绩效奖金 带薪年假 通讯补贴</t>
  </si>
  <si>
    <t>岗位职责： 1. 主导前端业务逻辑和界面交互需求的实现，保证产品的用户体验； 2. 负责前端架构、规范的调研选型以及在各产品线的落地实施； 3. 负责前端产品性能提升和代码优化以及技术难点的突破； 4. 积极投入前端技术的研究，推动公司前端技术的演进和前段团队的素质提升。  任职要求： 1. 大学本科及以上学历，三年以上计算机前端代码编写、分析经验； 2. 熟练掌握Vue2或angular等至少一种前端框架，并具备完整的线上项目经验； 3. 熟练使用前端开发工具及调试工具，熟悉grunt、gulp、webpack等前端工具； 4. 精通原生Javascript，熟悉ES6/Typescript等，了解前端性能优化，对H5新API有所了解； 5. 具备自主的学习能力和追求卓越的态度，具有良好的团队协作精神；  加分项： 1、熟悉Node/java/Python等至少一种后端语言及相关技术，熟悉MySQL/MongoDB等流行的数据库优先； 2、有财务系统开发经验或OA开发经验优先；</t>
  </si>
  <si>
    <t>全栈开发工程师（偏前端）</t>
  </si>
  <si>
    <t>上海凡米智能科技有限公司</t>
  </si>
  <si>
    <t xml:space="preserve">职位描述： 1.基于公司现有的大平台和架构，负责完成项目产品的前端和后端接口的开发任务； 2.设计和持续完善产品的前后端架构和工程化框架，全面提升全栈开发效率；  职位要求： 1.计算机及相关专业本科及两年以上前或后端开发经验或有丰富项目经验的应届生； 2.有基本的网络基础，熟悉RESTful风格接口； 3.熟悉HTML5、JavaScript、CSS3等相关Web技术及相关前端框架; 4.熟悉Node.js、PHP； 5.熟练使用Javascript/Typescript语言及其后端开发技术栈相关工具； </t>
  </si>
  <si>
    <t>五险一金 绩效奖金 定期体检 节日福利 下午茶点 年度奖金 全勤奖 带薪年假</t>
  </si>
  <si>
    <t>Web前端工程师（Angular/VUE）</t>
  </si>
  <si>
    <t>1.负责web与移动端的产品开发与维护; 2.参与产品需求讨论与设计； 3.协作并配合后台开发工程师，完成各种数据交互、动态信息展现;  【任职要求】： 1. 熟练掌握 Angular + Bootstrap + Jquery 等前端开发技术； 2. 熟练掌握 Html + Css，熟悉Web/Android/IOS开发规范； 3. 熟练掌握原生 JS 者优先考虑； 4. 熟悉sass,gulp者优先考虑； 5. 对人机交互、用户体验有一定的理解; 6. 具备良好的审美能力和创意能力，对产品有自己独特的理解和定位; 7. 具有移动设备WebApp，HTML5/CSS3开发经验者优先； 8. 如有公网访问项目，请提供以往作品地址；  【公司福利】： 优秀员工奖、绩效奖金、年度奖金，丰厚全勤奖 五类社会保险及住房公积金 年假、婚假等带薪假期 重要节日福利、下午茶 关注员工身心健康，每年公司组织体检、旅游，不定期户外娱乐、体育活动 宽敞、舒适的办公环境 5-8</t>
  </si>
  <si>
    <t>澳龙信息科技（上海）有限公司</t>
  </si>
  <si>
    <t>五险一金 通讯补贴 餐饮补贴 绩效奖金 年终奖金 弹性工作 定期体检</t>
  </si>
  <si>
    <t xml:space="preserve"> 工作职责: 1、负责项目的Web前端的设计，开发、测试、调优； 2、参与部门其他相关工作; 3、负责研究前端技术在产品中的应用； 任职资格: 1、专科以上学历，计算机、软件工程相关专业；5年以上Web前端开发经验； 2、熟练掌握JS、TypeScript、HTML5、CSS、SCSS等前端技术； 3、熟练使用Angular2、 React、Vue中任意一个框架，至少有两年使用经验； 4、熟悉webpack，npm、git、vs code等相关工具使用； 5、熟悉页面架构及布局，能独立完成前端交互应用开发； 6、了解iOS或Android混合应用开发优先； 7、了解.Net、C#、SQL Server等后端技术优先;  </t>
  </si>
  <si>
    <t>上海睿畜电子科技有限公司</t>
  </si>
  <si>
    <t>五险一金 年终奖金 专业培训 员工旅游 定期体检 带薪年假 通讯补贴 高级自助餐</t>
  </si>
  <si>
    <t xml:space="preserve"> 1、负责公司产品的视觉设计工作 2、结合用户体验及交互逻辑对现有产品提出改进方案，建立尽可能完善的设计规范，不断优化产品； 3、与产品、研发工作伙伴紧密合作，灵活提供详细设计、视觉解决方案，推动方案执行落地； 任职要求： 1、设计相关专业，有扎实的美术功底优先有敏锐的触感； 2、良好的沟通表达能力及审美能力。 3、熟悉各类设计规范，对产品界面设计流行趋势有敏锐的洞察力，能在平衡产品目标和用户体验的同时，灵活提出设计方案； 4、注重细节，对产品流程、交互逻辑、用户体验有较深刻的理解，有良好的沟通能力和团队协作精神，能承受一定的工作压力； 5、精通Photoshop、illustrator、sketch、After Effects等常用设计软件； 6、对HTML、CSS语言有一定的了解，能与前端技术人员沟通无障碍； 7、面试时请携带个人作品。 </t>
  </si>
  <si>
    <t>上海扬讯计算机科技有限责任公司</t>
  </si>
  <si>
    <t>职位描述：
1、根据公司安排，进行Html5游戏开发的学习和深入研究。
2、负责Html5的相关产品编码，并编制相关技术文档；
3、与团队配合完成前后端交互代码编写及调试；
4、部署和发布产品，对产品进行持续维护和升级。
岗位要求：
1、精通JavaScrpit、TypeScript；
2、精通HTML5特性，能够熟练运用HTML5特性构建移动端产品；
3、熟悉 DOM、Cocos-JS、Egret等任意一种H5引擎；
4、熟悉交互设计，对可用性，可访问性等用户体验知识有相当的了解和实践经验；
5、具备良好的服务意识、责任心、较强的学习能力、优秀的团队沟通与协作能力、能承受一定的工作压力；
6、具备良好的编程习惯，遵守公司相关标准规范，能够高效率高质量完成任务；
7、有"游戏开发"经验者优先。</t>
  </si>
  <si>
    <t>上海薇凯投资管理有限公司</t>
  </si>
  <si>
    <t>联印信息科技（上海）有限公司</t>
  </si>
  <si>
    <t>五险一金 员工旅游 员工宿舍 营养午餐 绩效奖金</t>
  </si>
  <si>
    <t>五险一金 带薪年假 免费班车 年终奖金</t>
  </si>
  <si>
    <t>1、需3年以上工作经验 2、基础扎实，熟悉HTML、CSS、JS、HTTP等基础知识； 3、熟悉react、vue、angular等任意一种主流开发框架，有vue开发经验者优先； 4、熟练掌握组件化的开发方式； 5、熟悉前后端分离的开发方式； 6、热爱前端，对技术有追求，关注行业动态； 有以下条件者优先： 1、熟悉canvas开发 2、有 node.js 开发经验 3、有 typescript、sass 使用经验。 4、有个人项目或技术博客</t>
  </si>
  <si>
    <t>周末双休 带薪年假 五险一金 年底双薪 年度旅游 节日福利 年度体检</t>
  </si>
  <si>
    <t>1、参与软件项目的编码实施、测试和文档编写； 2、参与系统概要设计； 3、参与部分模块的详细设计； 4、负责部分模块的编码实施； 任职要求： 1、1-2java开发经验、java基础扎实、了解javascrip、html、css等前端开发语言 2、熟悉springboot、SpringMVC、Spring、Mybatis等服务端开发框架，并有实际项目开发经验； 3、熟悉SQL，熟悉Oracle、Mysql数据库应用开发中至少一个； 4、熟悉Weblogic、Websphere、Tomcat、Jboss等J2EE应用服务器中至少一个； 5、了解redis、consul、nginx等中间件； 6、熟悉idea开发工具； 7、有linux/Unix操作系统下开发经验者优先。</t>
  </si>
  <si>
    <t xml:space="preserve">A：岗位职责：  1、负责电商核心业务系统的需求分析，能够针对复杂的业务场景给出有效的解决方案；  2、编写代码实现产品功能，完成项目开发，撰写相关文档，参与需求分析;  3、负责产品后台架构设计和接口设计及关键技术难题攻关；    B:任职条件：  1、计算机或相关专业本科及以上学历，3年及以上Java开发经验  2、熟悉各类Java技术框架、中间件、分布式技术（如Spring、Elasticsearch、Redis、MQ、Dubbo等）；  3、熟悉数据库概念和技术，熟悉MySQL常用性能优化技巧；  4、掌握领域驱动设计，能够通过DDD的方式将复杂业务分解、映射到对象设计中；  5、清晰的理解OOA、OOD、设计模式的应用场景、优势和局限；  6、熟悉Web 前端开发技能，如HTML5、CSS3、JavaScript/TypeScript、Ajax、jQuery等主要技术；  7、熟悉国内外大型互联网企业架构或者国内外大型CRM/ERP系统架构者优先  8、有电商公司的工作经验或带领过开发团队者优先考虑。 </t>
  </si>
  <si>
    <t>五险一金 员工旅游 专业培训 餐饮补贴 弹性工作 定期体检 绩效奖金</t>
  </si>
  <si>
    <t>岗位职责：
负责Linux系统运维、监控运维、业务运维等
任职要求：
1、大专及以上学历，计算机相关专业；
2、2年及以上相关工作经验，熟练使用shell/Python/go等至少一门语言；
3、精通Linux系统管理和网络知识，熟悉常用的开源软件运维，熟悉Ansible/Puppet/SaltStack等自动化运维工具，对分布式，大规模集群系统维护和优化有相关经验，熟悉容器相关技术；
4、2年以上自动化运维工具开发经验，阿里云ECS\RDS\SLB\WAF\API使用经验优先（加分项）；
5、优秀的逻辑思维能力，善于分析问题和解决问题，积极应对有挑战性的问题；
6、有电商行业经验优先。</t>
  </si>
  <si>
    <t>客户端高级开发工程师</t>
  </si>
  <si>
    <t>苏州远鹏网络科技有限公司上海分公司</t>
  </si>
  <si>
    <t>五险一金 年终奖金 员工旅游 项目奖金</t>
  </si>
  <si>
    <t>负责客户端应用逻辑的编写，与项目组美术、策划人员深入沟通，准确实现开发需求，完成所负责模块系统的设计、开发和编程； 任职要求： 1、本科及以上学历，一年以上网页游戏或手机游戏开发经验； 2、ActionScript、Javascript或者TypeScript语言基础扎实，熟悉MVC，有良好的OOP思想； 3、熟悉WebSocket网络编程，熟悉egret或laya； 4、踏实上进，善于钻研技术，具备良好的编程习惯和代码规范；有较强的独立解决问题能力，富于团队精神，喜欢游戏行业。</t>
  </si>
  <si>
    <t>环球资源（华南区）</t>
  </si>
  <si>
    <t>COCOS小游戏程序员</t>
  </si>
  <si>
    <t>上海俊晨网络科技有限公司</t>
  </si>
  <si>
    <t>五险一金 绩效奖金 年终奖金 弹性工作 餐饮补贴 出国机会 定期体检 包住宿 免费下午茶</t>
  </si>
  <si>
    <t>1. 按照项目管理流程，迅速进行项目的开发； 2. 负责项目客户端框架设计、核心模块开发； 3. 技术难题攻关、组织技术积累等工作； 任职要求： 1. 熟悉CocosCreator,使用其开发过一款完整游戏； 2. 熟悉  HTML5及其相关标准，编写符合最新规范的代码； 3. 熟悉 JavaScript/TypeScript语言，良好的OOP编程思想； 4. 具有良好的学习能力和自我攻克难题的能力； 5. 有良好的代码书写、注释和单元测试习惯，熟练运用多种软件设计模式； 6. 具备良好的沟通合作技巧，较强的责任心及团队合作精神； 7. 有上架iOS/Android/HTML5产品、flash游戏开发经验者优先.</t>
  </si>
  <si>
    <t>五险一金 补充医疗保险 专业培训 定期体检 带薪年假</t>
  </si>
  <si>
    <t xml:space="preserve"> 1）负责公司网站界面进行设计、美化及改版等工作； 2）负责推广邮件设计工作； 3）负责公司市场活动的专题、banner等设计； 4）负责公司移动端页面、APP界面以及相关图标制作、设计； 5）准确理解产品需求和交互原型，能独立完成项目设计并与开发保持沟通配合。  任职要求： 1）美术、视觉设计等相关专业，大专以上学历，2年以上UI/UE/UX设计经验，英文阅读及书写能力佳者优先录取； 2）精通Photoshop，Illustrator，Dreamweaver 等软件，熟悉CSS，能够编写简单的静态HTML代码； 3）有iOS和安卓系统界面设计，以及页面响应式设计的经验； 4）创意丰富，优秀的视觉、色彩搭配及把控能力； 5）具备较强的理解及沟通能力，有责任心，并有积极的学习心态，具备优异的团队合作精神。 </t>
  </si>
  <si>
    <t xml:space="preserve">       职位要求：   </t>
  </si>
  <si>
    <t>五险一金 员工旅游 出国机会 年终奖金 绩效奖金 定期体检</t>
  </si>
  <si>
    <t xml:space="preserve"> 岗位职责： 1.负责H5游戏的前端开发； 2.负责和游戏后端对接数据； 3.负责已有游戏维护工作； 4.和策划对接产品需求；  任职要求： 1、专科以上学历，计算机相关专业； 2、1年以上H5游戏开发经验，3年以上游戏开发经验； 3、熟悉至少一种h5游戏开发技术，如白鹭、layabox； 4、熟悉 JavaScript，TypeScript语言，良好的OOP编程思想； 5、熟悉TCPIP、WebSocket、HTTP等网络通信技术 6、有良好的代码书写、注释和单元测试习惯，熟练运用多种软件设计模式； 7、具备良好的沟通合作技巧，较强的责任心及团队合作精神。 8、有unity开发经验等优先考虑。 </t>
  </si>
  <si>
    <t>Frontend Developer Smart Factory</t>
  </si>
  <si>
    <t>爱达克车辆设计（上海）有限公司</t>
  </si>
  <si>
    <t>五险一金 免费班车 定期体检 年终奖金</t>
  </si>
  <si>
    <t xml:space="preserve"> Your tasks: Requirements: </t>
  </si>
  <si>
    <t>BI 开发工程师（北京亦庄）</t>
  </si>
  <si>
    <t>亚宝药业集团股份有限公司北京企业管理中心</t>
  </si>
  <si>
    <t>岗位职责： 1.公司数据分析体系规划及建设 2.与业务部门数据需求沟通与确认，进行系统分析和报表数据设计，制作并完善系统相关分析数据、图表等 3.负责BI可视化报表设计及开发 4.负责报表展示工具的研究和应用、人员培养 任职资格： 1、熟悉主流数据库SQL Server、Oracle、MySQL等；熟练使用FineReport优先 2、具有数据挖掘工作者、能够运用python，或者使用过帆软、powerbi、tableau分析工具优先。 3、有数据仓库思维者优先。 年龄： 24至 32岁    2年以上相关工作经验 学历：本科 专业     计算机、信息系统及其相关 语种：英语</t>
  </si>
  <si>
    <t>五险一金 年终奖金 通讯补贴 补充意外险 节假日福利</t>
  </si>
  <si>
    <t>岗位职责： 1、负责SEM工作的内部沟通，外部协调，管理预算及实施投放； 2、负责对投放结果进行分析并持续优化投放策略； 3、了解公司活动动向，分析公司网址，执行广告投放安排，并定期对投放广告的效果进行跟踪和分析，优化广告投放策略； 4、负责公司网站各项数据的监控和分析，包括网站软硬件环境运行性能，搜索引擎蜘蛛爬取情况，网站流量及访客的跳出率和粘          度，网站收录及关键词排名的监测等； 5、监控和研究竞争对手及其他网站相关策略，并围绕优化提出合理的网站调整意见； 6、制定公司SEO策略，并长期优化；  任职资格： 1、大专及以上学历，熟悉HTML / div+css； 2、3年以上互联网推广经验，有较强的SEO实战经验优先； 3、能够独立完成基于搜索引擎基本的页面代码标签优化； 3、熟悉百度、搜狗、360等搜索引擎规则算法； 4、有优秀的团队合作意识，善于沟通协调，有一定创新能力，敢于表达自己的想法。</t>
  </si>
  <si>
    <t>H5/AS3/前端程序</t>
  </si>
  <si>
    <t>上海方珂电子科技有限公司</t>
  </si>
  <si>
    <t xml:space="preserve"> 工作职责： 负责游戏产品的系统开发，相关工具的开发；  任职要求： 1、本科及以上学历，计算机相关专业毕业； 2、1年以上游戏相关研发经验； 3、熟练掌握AS3或者TypeScript;</t>
  </si>
  <si>
    <t>1、客户端数据分析：全方面分析客户端数据，对产品改进提供数据支持； 2、数据统计协助，数据化运营：通过数据挖掘、分析，形成统计报表，提升业务部门运营数据的透明度，提升运营效率； 3、熟练运用各种内外部数据统计工具，快速响应各个部门的数据需求； 4、数据分析报告：整理、提炼已有的数据报告，发现数据变化，进行深度专题分析，形成结论，撰写报告。  一、工作经验要求： 1、全日制本科以上学历，5年以上移动互联网产品工作经验； 2、熟悉数据仓库技术，有BI和数据挖掘背景者优先； 3、有数据分析/数据挖掘/用户行为研究的项目实践经验  二、知识技能要求： 1、具有统计学、数学、经济学的背景，能够应用，对数据进行挖掘，发现其潜在关系，指导业务展开； 2、熟悉SQL/HQL语句，工作经历有SQLserver/MySQl等的优先 3、熟练操作excel，ppt等办公软件,熟练使用SPSS、SAS、Tableau、R、Python等统计分析软件其中之一者佳</t>
  </si>
  <si>
    <t>中盈通网络科技有限公司</t>
  </si>
  <si>
    <t>H5游戏前端开发工程师</t>
  </si>
  <si>
    <t>上海睿体网络科技有限公司</t>
  </si>
  <si>
    <t>工作职责 1.能熟练使用JavaScript/TypeScript等小游戏开发语言 2.有接微信，手Q，抖音等游戏平台经验   工作要求： 1.本科以上学历，精通TS或JS； 2.2年以上H5游戏开发经验； 3.精通一款H5游戏引擎layaAir、Egret、cocos，并参与过完整游戏项目； 4.擅长H5的2D游戏开发，精通2D骨骼动画和2D物理引擎； 5.有小程序开发经验的优先考虑； 5.对游戏资源优化和性能优化有一定研究；  6.熟悉H5项目混淆和打包发布相关工具和技术； 7.具备良好的沟通能力和团队协作；</t>
  </si>
  <si>
    <t>岗位职责：
1、主要负责Android、iOS客户端APP,微信/支付宝等小程序测试；
2、执行APP端的自动化测试，参与自动化测试框架搭建；
3、从测试角度跟进项目进度，并对产品质量的提升给出合理建议；
4、优化测试工作、完善测试流程、把握项目进度和质量；
任职要求：
1、本科及以上学历，两年以上Android、iOS客户端APP，微信/支付宝小程序测试经验；
2、熟悉测试用例及测试文档、测试报告的编写，执行过UI自动化测试、接口测试、性能测试等；
3、熟悉互联网项目快速迭代的开发和测试流程；
4、具备python、java中的一门语言基础以及数据库语言，了解APP的基本运行原理</t>
  </si>
  <si>
    <t>交互师</t>
  </si>
  <si>
    <t>德马吉国际展览有限公司</t>
  </si>
  <si>
    <t xml:space="preserve">1、负责移动产品等前端页面的开发和优化; 2、与后台程序配合，高效率高质量地完成前端页面的实现工作与数据交互开发工作  岗位要求 1、至少2年以上基于HTML5技术的移动端APP相关项目的开发经验（实际项目） 2、熟练掌握前端开发技术html、javascript、css、jquery等 3、熟悉reactjs、vuejs等前端框架，了解其原理 4、对可视化方面框架有一定了解 5、具备良好的团队精神和沟通意识，责任心强，工作认真细致，有良好的抗压能力; 6、统招本科及以上学历，2年及以上相关经验。优秀可放宽到统招大  </t>
  </si>
  <si>
    <t>1. 熟悉Egret Layabox 和 As3.0 starling cocos2dx 开发模式； 2. 熟悉HTML5、CSS3的应用，了解W3C标准，对HTML5的相关特性有深刻的理解； 3. 熟悉 JavaScript/TypeScript/ActionScript语言，良好的OOP编程思想； 4. 精通服务端（java/c++）之间的socket通讯及各种交互，熟悉XML； 5. 具有良好的学习能力，自我攻克难题的能力和良好的沟通，团队协作能力； 6. 有良好的代码书写、注释和单元测试习惯，熟练运用多种软件设计模式； 7. 具备良好的沟通合作技巧，较强的责任心及团队合作精神；  8. 有上架iOS/Android/HTML5产品、flash游戏开发经验者优先</t>
  </si>
  <si>
    <t>杉树岭网络科技有限公司</t>
  </si>
  <si>
    <t>铭码集团股份有限公司</t>
  </si>
  <si>
    <t>五险一金 弹性工作 周末双休 带薪年假 节日福利 全勤奖 绩效奖金 做五休二</t>
  </si>
  <si>
    <t>五险一金 员工旅游 餐饮补贴 绩效奖金 年终奖金 定期体检 做五休二</t>
  </si>
  <si>
    <t>岗位职责：  1. 负责FW/IDS/IPS等安全产品测试工作； 2. 依据产品需求，编写测试用例文档； 3. 提交缺陷报告，跟进缺陷的修改，编写测试分析报告； 4. 协助定位和处理反馈； 5. 自动化脚本编写和测试； 6. 性能、稳定性、安全性等专项测试。 任职要求： 1. 本科及以上学历，三年以上测试相关工作经验； 2. 熟悉软件测试基本知识和流程，掌握测试理论及测试方法， 3. 熟悉常见网络协议，Linux/Windows系统基本操作，WEB相关技术知识， 4. 熟练使用TC、BPS测试仪； 5.熟练防火墙/路由器/安全审计等安全产品的测试； 6. 良好的逻辑思维能力，沟通协调能力，学习能力，抗压能力以及团队协作能力； 7. 有应用协议分析能力及安全/数通设备测试经验优先； 8. 具备一定的编程能力，有Python/Shell经验者优先。</t>
  </si>
  <si>
    <t xml:space="preserve">职位描述：  1、参与后端架构设计和产品的研发，开发高性能、高可靠性的服务  2、为移动 App 设计和实现后端 API 接口  3、负责产品和系统架构的持续迭代和优化   岗位要求：  1、1-3年后端开发经验  2、1年以上node.js开发经验, 熟悉express或koa等常用node.js框架  3、有良好的代码风格，熟悉RESTful的API接口设计  4、熟悉至少一种关系型或非关系型数据库，熟悉服务端缓存技术如 Redis  5、较强的逻辑思维能力，善于分析梳理业务需求并实现  6、良好的英文阅读能力  7、具有对新技术的探索精神，团队合作精神，自我驱动能力，能够承受工作压力   加分项：  1、参与过大型互联网项目开发者优先  2、熟悉typescript，es6语法者优先  3、有上线运营的产品，参与过小程序/App开发者更佳  4、熟悉js前端框架和技术(如webpack/react/vue等)优先  5、熟悉微信公众平台各种API </t>
  </si>
  <si>
    <t>岗位职责： 1. 主要负责多屏应用【PC、手机、PAD、电视】的前端页面开发。 2. 基于HTML5.0等标准进行页面制作，编写可复用的用户界面组件。 3. 持续的优化前端体验和页面响应速度，并保证兼容性和执行效率。 4. 配合后台工程师一起研讨技术实现方案，进行应用及系统整合。 任职要求： 1.大专学历计算机或相关专业。 2. 深刻理解客户端用户体验需求，前端架构、分布式加载、客户端缓存处理等，等基本功底扎实，逻辑分析能力强。 3. （1）熟悉HTML5的最新标准和规范，熟悉与服务器端的API及交互协议【Ajax、Json等】，掌握Html5的离线存储机制；（2）熟练使用HTML5、CSS3、Jquery、Javascript等前端制作技术、前端架构和页面布局，能用DIV+CSS手写网页代码；（3）熟悉至少一种流行的的html5的前端JS框架，如Zepto、backbone、angularJs、Node、JQueryMobile等。 4. 至少参与过2个超过10人月的软件项目的前端开发，具备独立的子系统设计开发能力；能应用HTML5开发适应多屏【PC、Mobile、Pad、TV等】界面、兼容主流浏览器【PC浏览器、主流移动版浏览器】的应用，并且能实现常见的交互效果。 5. 良好的编程习惯（结构清晰，命名规范，逻辑性强，简洁易懂）、文档编写能力； 6. 热爱前端设计与开发技术，良好的设计思维，技术钻研能力强，独立工作能力强，善于解决疑难问题，良好的沟通、协调能力，较强的责任心。</t>
  </si>
  <si>
    <t>.NET开发（惠普项目）</t>
  </si>
  <si>
    <t>岗位职责： ? Understand the existing technical architecture and infrastructure of the tool in the live environment.
? Define, design, implement, unit test and debug complex, multi-tier distributed software applications on platform.
? Estimate engineering effort, plan implementation, and rollout system changes.
? Work with other engineers, project management to design and implement application features.
? Work independently on small releases and troubleshooting. 职位要求： ? A solid foundation in computer science, with strong competencies in data structures and software design.
? At least 3+ years working experience in .net programming.
? Solid experience in ASP.NET,ADO.NET, EntityFramework, MVC, VS, IIS.
? Solid experience in web programming (such as Typescript, Javascript, Jquery etc).
? Solid skills on SQL, Familiar with SQL Server databases in both programming, data manipulation and performance tuning; and administration is a plus
? Solid skills on MS SQLServer
? Hand on experience in efforts estimation and task breakdown
? Hand on experience in performance tuning with good knowledge about performance and scalability.
? Mature Debugging &amp; troubleshooting skills in Large-scale software product.
? Familiar with Windows in regular operations (optional).</t>
  </si>
  <si>
    <t>HTML5前端工程师</t>
  </si>
  <si>
    <t>项目经理（数据方向）</t>
  </si>
  <si>
    <t>X一句话： 能快速完美实现最新HTML5特效的专家，有不断创新的精神，站在科技的最前沿  工作职责： 1. 参与产品需求分析和界面设计； 2. 按产品设计需求完成前端页面功能、交互效果的开发和适配； 3. 和后端工程师、设计师、产品人员紧密合作，按时保质完成前端功能交付； 4. 其它上级领导安排的工作；  职位要求： 1. 全日制大学本科及以上毕业，计算机科学专业者优先； 2. 1-3年前端开发经验，有小程序开发经验； 3. 熟悉websocket  4. 熟悉CSS3, html5(有实际canvas绘图经验，知道其中注意事项及限制)  5. 熟悉腾讯视频在web中的播放方式  6. 了解iOS及Android系统下微信浏览器的差异 7. 基本的英语听说读写能力； 8. 性格开朗，具有团队精神，能承受工作压力，有良好的沟通能力。</t>
  </si>
  <si>
    <t>五险一金 定期体检 专业培训</t>
  </si>
  <si>
    <t>偏Angular方向，Angular、TypeScript、 ES6必须熟练运用且有相关经验，3年及以上前端开发经验，有多个前后端分离项目协作开发经验，大专学历需要5年及以上前端开发经验 1. 3年以上前端开发工作经验，有多个前后端分离项目协作开发经验 2. 精通HTML5、CSS3，熟悉W3C标准，HTML语义，能熟练符合相关标准的Web应用 3. 精通Javascript 中的 ECMAScript部分，精通ES5和ES6标准 4. 掌握主流前端框架，熟练使用Angular、TypeScript，理解框架背后的思想，能够持续改进完善业务框架 5. 对web服务器端开发（NodeJs、Java、Python、PHP等）有一定的了解和实践, 对web系统安全有一定的了解 6. 掌握前后端交互，数据对接以及了解后端数据结构化设计</t>
  </si>
  <si>
    <t xml:space="preserve">1、负责公司数据方面的项目管理，包括需求、设计及开发等工作； 2、保持公司技术先进性，提出技术更新的可行性建议； 3、为其他开发组及项目提供技术支持； 4、对平台工作进行开发任务的分配和安排； 5、根据需求制定项目的开发计划文档，量化任务并合理分配； 6、整合现有资源形成大平台方案施情况进行监督、控制。 岗位要求： 1、本科及以上学历，2年以上数据类相关工作经验，熟悉BI, python等优先； 2、对数据建模和数据分析等有深入研究的优先； 3、对开展新业务、新技术、新产品的可行性研究，可独立编制项目技术设计方案等； 4、具备较强的协作沟通和创新能力。   公司福利：  1、高频率的小组团建，体育锻炼活动。定期组织优秀员工，管理干部海外团建。 2、多种类型的技术与管理岗位选择，职业规划辅导，专业性技术与管理培训。 3、年假10天起，按工龄增加。五险一金。商业保险。双休。      </t>
  </si>
  <si>
    <t>Cocos Creator/白鹭Egret H5游戏开发工程师</t>
  </si>
  <si>
    <t xml:space="preserve">职位描述： 1、使用Cocos Creator引擎或者白鹭Egret引擎开发手机游戏（有消除类游戏经验者优先） 2、根据游戏设计方案进行客户端程序的设计，确保所有功能的正常实现； 3、设计和实现很好的用户交互体验。 4、与产品、美术以及游戏设计小组密切的合作，共同开发成功的游戏。 5、参与讨论软件模块功能、操作流程及界面布局等客户端设计；  岗位要求： 1、计算机、电子信息技术及其相关专业本科以上学历； 2、逻辑思维缜密，有扎实的算法、数据结构基本功; 3、熟悉 JavaScript/TypeScript/ActionScript语言，良好的OOP编程思想； 4、熟悉Android开发工具和相关开发测试工具的使用，熟悉各个不同版本Android特点、机型适配、UI布局优化等； 5、具有良好的团队合作精神，逻辑思维能力强，善于沟通； 6、热衷于技术钻研，工作踏实诚恳，认真负责，有良好的抗压能力； 7、 熟悉Creator或者Egret, 最好使用Creator或者Egret至少开发过一款游戏； </t>
  </si>
  <si>
    <t xml:space="preserve"> 任职资质： </t>
  </si>
  <si>
    <t>深圳松诺技术有限公司</t>
  </si>
  <si>
    <t>五险一金 员工旅游 股票期权 年终奖金 绩效奖金 定期体检 周末双休</t>
  </si>
  <si>
    <t>岗位职责 1、参与公司产品研发 2、参与公司产品生产自动化工具设计研发 3、负责产品及工具相关文档编写  任职要求 1、熟练掌握C语言，有良好的编程习惯 2、熟悉单片机、cortex M0 M3 等嵌入式平台架构 3、熟悉 FreeRTOS等实时操作系统 4、熟悉 TCP/IP 协议 5、有 Wifi SOC 开发经验者优先 6、有 python 开发经验者优先  薪酬福利 1、薪资范围是15K-20K，具体面谈，能力优秀可放宽； 2、试用期两个月，入职购买五险一金，转正后依个人表现加绩效加奖金；1年1次全员调薪； 3、不定期公司组织活动，电影、K歌、烧烤、聚餐、下午茶、羽毛球、篮球、桌球等等； 4、法定节假日按国家放假天数放假并发放节日礼品； 5、员工生日享有生日红包或赠送其他小礼品等； 6、公司每年定期组织一次旅游，转正员工可参与； 7、入职满一年后，可享受带薪年休假6天； 8、职满一年后，享有免费体检一次； 9、良好的工作氛围，人性化管理；宽敞舒适、干净卫生的工作环境； 10、工作时间：09:00--18:00（中午休息1.5H），周末双休。</t>
  </si>
  <si>
    <t>运维主管</t>
  </si>
  <si>
    <t>广州亚美信息科技有限公司</t>
  </si>
  <si>
    <t>绩效奖金 五险一金 专业培训 带薪年假 年终奖金 弹性工作 员工旅游 定期体检 节日福利 做五休二</t>
  </si>
  <si>
    <t>工作职责: 职责描述： 1.负责公司私有云基础设施规划、运维服务的规划和管理，通过业内先进的运维理念和工具优化运维方案，确保SLA指标达成； 2.建立和完善规范化的运维制度、运维流程、管理策略和安全策略等，保障运维质量，不断降低系统风险； 3.参与技术方案、系统性能分析、架构优化等评审，确保系统的架构稳定性，不断提高系统运行效率； 4.负责日常运维需求处理、事故和问题响应解决，保证业务正常和应急响应； 任职资格: 任职要求： 1.计算机、网络通信类等相关专业，国家统招本科或以上； 2.云计算（含私有云）领域至少三年以上运维工作经验，具备至少一年团队管理经验； 3.熟悉服务器虚拟化和云计算相关技术（如VMware、Hayper-V、Xen、KVM、OpenStack等），具有实际部署和管理维护经验者优先； 4.熟悉Ceph的整体架构以及存储原理、Ceph的常用配置项以及常用操作者优先； 5.熟悉Linux操作系统管理，包括网络配置、服务和组件部署、安全、备份恢复、故障处理、日志分析等技能，熟练掌握Linux Shell/Python等编程语言者优先； 6.熟悉基本的网络技术和TCP/IP原理，具备H3CIE、CCIE或同等资质证书或有大型网络的设计和维护经验者优先； 7.了解基本的安全技术，如入侵检测、病毒防护、防火墙、VPN等； 8.熟悉常见IT监控运维的流程、方法和工具，能熟练安装部署和使用Zabbix、nagios或cacti等开源的监控工具。</t>
  </si>
  <si>
    <t>自动化测试开发工程师</t>
  </si>
  <si>
    <t>上海零零智能科技有限公司</t>
  </si>
  <si>
    <t>五险一金 员工旅游 餐饮补贴 交通补贴 绩效奖金 年终奖金 弹性工作 股票期权</t>
  </si>
  <si>
    <t>1、 研发自动化测试软件的工具、脚本开发，提高测试效率；2、 了解生产需求，研究测试技术，制定和不断完善优化自动化测试方案，提高测试效率；3、   参与软件测试部自动化测试集群设计，参与软件测试部自动化工具维护；参与软件测试部自动化测试平台开发。4、 完成上级领导交办的工作任务。职位要求1、 本科及以上学历，电子、通讯等相关专业；2、一年以上工作经验；3、 偏向于自动化测试平台方向。有良好的C/JAVA基础。了解Docker***。4、 需要掌握自动化构建工具Jenkins、熟悉Python。</t>
  </si>
  <si>
    <t xml:space="preserve">H5开发工程师 1、计算机相关专业，3 年及以上电商类 Web 前端开发经验； 2、扎实的 HTML5 / CSS3 / JavaScript 基础； 3、实践并应用 Angular / React / Vue 任意一种前端框架；熟练掌握 Webpack / Gulp / Grunt / FIS 等脚手架工具； 4、对组件化、模块化开发有深入了解； 5、熟练掌握 ES6 语法以及 TypeScript / Less / Sass 等扩展语言； 6、具备良好 Web 安全策略意识，结合业务场景，优化 Web 性能； 7、良好的编码习惯，代码结构清晰、命名规范，能够积极主动推进解决问题。 </t>
  </si>
  <si>
    <t>上海只二网络科技有限公司</t>
  </si>
  <si>
    <t>周末双休 带薪年假 五险一金 免费班车 绩效奖金 住房补贴 节日福利 餐饮补贴</t>
  </si>
  <si>
    <t xml:space="preserve"> 我们需要你 我们期待你 这些，会让我们眼前一亮  </t>
  </si>
  <si>
    <t>JAVA全栈开发工程师</t>
  </si>
  <si>
    <t>上海御信网络科技有限公司</t>
  </si>
  <si>
    <t>信托/担保/拍卖/典当 互联网/电子商务</t>
  </si>
  <si>
    <t>股票期权 弹性工作 绩效奖金</t>
  </si>
  <si>
    <t>- 配合IT主管进行产品需求分析、设计，将业务部门的需求转化为产品；
- 参与公司产品的设计、功能迭代、开发实现，编写相关技术文档。
任职要求：
- 熟练掌握office、visio、project、axure、xmind或mindmanager；
- 熟悉Java编程语言，使用过spring等开源框架；
- 熟悉前端语言，typescript JavaScript html css，前端框架如angular ionic 等；
- 具备移动端开发经验者优先；
- 具备良好的沟通协调能力及团队协作能力；
- 3年以上工作经验，有银行核心系统、信贷系统或电商系统开发经验优先考虑；
- 适应创业团队的压力。</t>
  </si>
  <si>
    <t>00067-高级反作弊工程师</t>
  </si>
  <si>
    <t>Adhub（钧云）</t>
  </si>
  <si>
    <t>网站前端工程师 (职位编号：0001)</t>
  </si>
  <si>
    <t>上海圣熙信息技术有限公司</t>
  </si>
  <si>
    <t>五险一金 年底双薪 带薪年假 绩效奖金 通讯补贴 交通补贴 定期体检 年终奖金 餐补 节日福利</t>
  </si>
  <si>
    <t xml:space="preserve">岗位职责：  1.与团队共同参与网站程序系统的设计与开发；  2.参与网站功能需求分析，并负责系统详细设计；  3.负责网站项目相关技术文档、操作说明的编写、整理、归档。   任职要求：  1.熟练使用HTML5,CSS3和JavaScript ES6-7进行开发；  2.熟练使用Vue框架；  3.熟练使用Ionic框架；  4.熟练使用webpack,gulp,grunt等前端工具链；  5.熟练使用angular2(typescript)框架更佳；  6.熟练使用react框架更佳；  7.对工作有高度的责任感并对工作成果有较高的自我要求；  8.积极上进,渴望对新技术进行学习和尝试；  9.愿意不停的改进和完善工作流程,始终保持较高的工作效率。  </t>
  </si>
  <si>
    <t>诺亚正行基金销售有限公司</t>
  </si>
  <si>
    <t>五险一金 通讯补贴 弹性工作 定期体检</t>
  </si>
  <si>
    <t>工作内容： 1、使用React Native和React.js进行移动应用研发； 2、封装React Native原生组件，并完成Android与iOS客户端集成； 3、持续改进移动APP性能、安全性、稳定性和可扩展性。  任职要求： 1、有React Native实际开发经验； 2、有一定的Android/IOS原生开发经验； 3、熟悉模块化、组件化、前端工程化，了解ReactNative的基本实现原理，熟悉组件间的通信和数据的管理； 4、具备react/redux/node/mobx/typescript 开发经验优先考虑； 5、具备良好的沟通能力和优秀的团队协作能力，思维敏捷，有一定自学能力。 另:有github地址的请附上github地址；</t>
  </si>
  <si>
    <t>高级区块链工程师</t>
  </si>
  <si>
    <t>深圳百诺基因医疗技术有限公司</t>
  </si>
  <si>
    <t>专业培训 五险一金 弹性工作</t>
  </si>
  <si>
    <t>汽融助手；岗位要求： 1、3年以上前端开发经验（包含3年） 2、熟练掌握HTML5/JS/CSS/CSS3，能够独立完成开发任务； 3、熟练掌握Vue开发，了解Angular、React等框架； 4、熟悉ES6、typescript语法，了解node.js、webpack等实现原理 5、有HTML5及移动端混合App开发经验者优先； 6、具有前端面向对象开发的思想 7、积极主动，有责任心，较强抗压能力；</t>
  </si>
  <si>
    <t>客户数据专家</t>
  </si>
  <si>
    <t>上海点正互联网科技有限公司</t>
  </si>
  <si>
    <t>工作职责： 1、与策划沟通完成H5及手机端游戏模块功能；  任职要求： 1、本科及以上学历，计算机相关专业； 2、有unity，cocos creator， laya等主流游戏引擎2年以上开发经验； 3、精通 C# 或者 javascript与TypeScript等开发语言； 4、熟悉客户端常用的网络通信协议； 5、具有较强的客户端系统架构设计能力，在内存控制、通用性、扩展性等方面有较深刻的理解； 6、具有快速学习不同技术和编程语言的能力； 7、熟悉Android、iOS上SDK接入、程序调试；</t>
  </si>
  <si>
    <t>五险一金 餐饮补贴 年终奖金 交通补贴 年底双薪 弹性工作 休闲小食 扁平管理 岗位晋升 团队聚餐</t>
  </si>
  <si>
    <t>? 机器学习成功案例及产品化系统工具展示。 ? 分析客户数据应用痛点。寻找对应的机器学习解决方案。完成方案撰写和讲解说明工作。尽一切努力帮助客户理解我们的方案，并有效地通过实施我们的方案解决业务痛点。 ? 能经常给客户解释分析数据问题和业务需求。普及机器学习理念，成功客户愿意信赖的数据顾问角色。 ? 机器学习项目开发管理。深刻理解客户对项目的期待和生意目标。协调管内部开发团队，保证项目的有序进行与成功交付。 客户数据专家是非常重要的售前角色。 对外：给客户介绍我司技术和产品； 对内：做项目时是项目经理的角色。 需要有数据分析和机器学习理论知识做基础，对数据如何成功在商业上应用有丰富的实践经验。并乐于交流，给客户布道各种机器学习前沿解决方案，影响客户的业务决策。  任职要求： ? 3年以上电商或互联网行业数据分析或数据专家工作经验。 ? 亲自实施参与过数据预测建模开发工作 ? 出色的客户沟通能力 ? 出色的组织，撰写，演讲PPT的能力 ? 熟悉多种数据分析与处理工具 ? 了解Python或R语言如何进行数据分析开发 ? 有阿里数据银行和数据工厂实施经验更佳。</t>
  </si>
  <si>
    <t>岗位职责： 1、负责公司 C 端 APP、网站、公众号、小程序等相关部分的前端系统开发和日常维护 2、负责页面性能优化，打造良好的用户体验 3、精通 HTML5、CSS3、ES6，熟悉 HTTP 协议，了解 Typescript 4、至少熟悉一门MVVM 框架，熟悉 React 技术栈优先 5、熟悉与 APP 混合交互开发 6、具备基础组件的抽象、开发能力，代码结构清晰</t>
  </si>
  <si>
    <t>生物信息中级工程师</t>
  </si>
  <si>
    <t>上海凡迪基因科技有限公司</t>
  </si>
  <si>
    <t>五险一金 弹性工作 餐饮补贴 通讯补贴 绩效奖金 交通补贴 专业培训</t>
  </si>
  <si>
    <t>岗位职责： 1.根据开发中的肿瘤风险或用药panel，建立NGS分析流程； 2.配合研发，优化流程模型和参数，提高准确性。 3.配合市场和生产，使流程快速、高效和便捷，适合临床推广。 4.配合公司政府项目，完成软件测试、著作权登记、专利申请或文章写作等相关工作。  任职资格： 1、全日制本科及以上学历，生物学、生物信息学、生物技术或计算机等相关专业； 2、一年以上NGS生物信息分析经验，有肿瘤项目分析经验者优先； 3、熟悉基本生物信息学数据分析操作流程； 4、熟练使用Linux系统，掌握shell语言；掌握Perl、R、Python、C/C++一种及以上编程语言； 5、成熟稳重，具有良好的团队合作意识和工作责任心。</t>
  </si>
  <si>
    <t>上海吉舍建筑装饰工程有限公司</t>
  </si>
  <si>
    <t>1. 负责WEB平台系列产品的前端交互设计； 2. 根据产品设计需求实现前端功能与架构设计； 3. WEB前沿技术和新技术调研； 任职资格:
1. 深入理解 W3C 标准与 ES 规范熟悉 Web 语义化，了解AMD规范 2. 了解自动构建，并掌握至少一种工具(bower/grunt) 3. 熟悉JavaScript交互类生态并有相关经验，有组件开发、性能优化经验者优先： 4. 熟悉NodeJS、RequireJS、VUE、Angular、React等至少两种种 JS 框架，掌握其原理，能独立开发常用交互组件，有Worklow/JobDesigner/Dashborad经验优先 5. 有开源社区经验加分(有意可先发送github账号)</t>
  </si>
  <si>
    <t>Digital Analyst（Chian Digital Mkt）</t>
  </si>
  <si>
    <t>广州尚宸企业管理顾问有限公司</t>
  </si>
  <si>
    <t>五险一金 带薪年假 补充医疗保险 发展平台 绩效奖金 年终奖金</t>
  </si>
  <si>
    <t xml:space="preserve"> ? Analyze digital data such customer digital footprint (e.g. traffic sources, page flow, and site conversion) and customer online behavior with web analytics tools
? Provide insights to drive future decisions to acquire new digital audiences (e.g. running experiments, robust process for A/B testing and timely sharing of outcomes/ business insights, etc.)
? Proactively identify growth opportunities and drive on-going improvements to increase the online conversion rate and enhance customer experience。
? Develop and maintain reporting dashboards to effectively measure and report on performance, and then deliver relevant insights to drive development of new initiatives and optimization of existing strategies
? Present results to stakeholders and make recommendations for improvement.
? Collaborate with colleagues in the digital ecosystem to deliver best in class digital analytical support.
Requirements:
? 2+ years of analytical experience focused primarily in digital analytics / marketing analytics in online retail, travel or banking/finance
? Innovative, self-starter, good problem solver
? Ability to quickly understand business problems and translate to data and analysis requirements
? Strong English communication and ability to communicate complex data effectively to a variety of audiences
Technical skills (Nice to have):
? Google Analytics, Adobe Analytics, Adobe Ad-hoc, Adobe Target, Omniture, Ptengine, GrowingIO, Baidu Web Analytics, Baidu Tongji, Webtrends, Celebrus, etc.
? SQL, SAS, R, Python, etc.
? Tableau, Qliksense, Cognos or the like.</t>
  </si>
  <si>
    <t>职位描述： 1、负责解决前端开发中的各种问题，完成各个迭代的业务开发； 2、参与制定前端开发技术规范，推进开发模式及流程优化，促进研发效率和产出质量的提升； 3、进行重构和性能优化，提高页面性能和用户使用体验； 4、符合团队的前端工具、组件、工程化、服务化建设及提升，前沿技术的攻关、推广及落地。  职位要求： 1、全日制本科及以上学历，计算机、软件等相关专业优先； 2、3年以上H5前端开发经验，大型互联网行业工作经验优先； 3、精通HTML、CSS布局，熟练掌握HTML5/CSS3/JavaScript/TypeScript等Web开发技术； 4、熟悉DOM、Ajax、JSON和事件处理机制 ； 5、熟悉JS框架，如VUE,JQueryMobile,ReactJS, AngularJS； 6、能够严格遵守代码格式、结构的规定，编写易读、易维护、高质量、高效率的代码； 7、对系统进行性能优化，保证系统稳定、快速、安全运行； 8、具有高度的责任感，工作积极主动、学习力强，善于总结，能承受一定的工作压力。</t>
  </si>
  <si>
    <t>岗位职责：  1、负责公司APP（混合开发）、WEB后台的开发；   2、承担主要开发工作，对代码质量及进度负责；   3、协助后端技术人员完成功能嵌套和接口调试；   4、推进前端工作的工程化，自动化，实现模块化开发.   任职要求：  1、大专及以上学历、计算机相关专业，有3年及以上前端工作经验；  2、熟练使用 flex/rem 布局、css 预处理器(less/sass/stylus/postcss)、ES6/7/8 来完成日常工作；  3、熟练使用前端主流框架(vue/react/angular)之一，具备 vue 和 react 开发经验者优先；  4、熟悉类型检查工具(typescript/flow)，具备 typescript 开发经验者优先；  5、熟悉前端构建工具(parcel/webpack)等，熟悉模块化/组件化开发；  6、熟悉小程序开发框架(taro/wepy/mpvue)，具备 taro 和 wepy 开发经验者优先；   7、熟悉前端混合开发，有此经验者优先.</t>
  </si>
  <si>
    <t>职位描述: 1、负责游戏服务器搭建、部署、维护等日常工作; 2、监控游戏服务器运行状况，调优服务器，分析并排除系统、数据库等相关故障。 任职要求: 1、1年以上运维经验; 2、熟练掌握CentOS等Linux操作系统下的系统管理、网络管理以及故障处理; 3、熟练掌握Shell脚本编程，了解Python; 4、熟练掌握MySQL、Redis、Nginx、PHP、Java等常见环境部署、管理、维护以及性能优化。 5、熟悉常见运维管理工具Ansible或SaltStack； 6、良好的自主学习能力，工作责任感，沟通能力和团队合作能力； 具备以下条件者优先: 1、 熟悉Docker运维经验者优先。</t>
  </si>
  <si>
    <t>H5前端开发（H5游戏）</t>
  </si>
  <si>
    <t>五险一金 绩效奖金 定期体检 员工旅游 年终奖金 出国机会</t>
  </si>
  <si>
    <t xml:space="preserve">职位职能 1、根据设计需求完成H5游戏前端的模块开发工作。 2、与策划、后端开发人员沟通，完成游戏逻辑实现。  任职要求： 1、1年以上游戏开发经验，至少参与过一款手游/页游的完整开发经历。 2、熟悉TypeScript或JavaScript语言。 3、能够和策划和其他开发建立良好的沟通。 4、使用过cocos,Laya、Egret任意一种H5游戏引擎。  优先: 1、熟悉LayaH5游戏引擎者优先。 2、参与开发过MMORPG项目者优先。 </t>
  </si>
  <si>
    <t>免费班车 绩效奖金 专业培训 餐饮补贴 五险一金 年终奖金 员工旅游 提供住所</t>
  </si>
  <si>
    <t>Cocos2d-x开发工程师（主程）</t>
  </si>
  <si>
    <t>岗位职责： 1、参与大型商业应用系统设计和软件开发； 2、参与保险核心业务系统及数据分析平台的开发； 3、系统开发。负责项目中系统开发任务，能够按照详细设计文档，进行规范的代码编写； 4、单元测试。完成单元测试代码编写，并进行单元测试工作。  岗位要求： 1、计算机本科或相关统招本科专业及以上学历； 2、1年及以上开发经验； 3、熟悉Java编程，了解Struts/SpringMVC、Spring、Hibernate/Ibatis/Mybatis等常用开源框架； 4、了解Html、Css、Javascript/Jquery、Jsp、Servlet前端技术； 5、有保险行业业务背景或有存储过程开发经验优先考虑； 6、好学上进，愿意学习新技术； 7、优秀的分析问题和解决问题的能力，勇于解决难题； 8、较强的沟通能力，良好的团队合作精神； 9、踏实，主动，责任心强； 10、对金融IT行业及相关技术有浓厚的兴趣，并有志于在金融保险领域长期发展。</t>
  </si>
  <si>
    <t>1、对游戏相关技术进行前瞻性研究，肯吃苦，喜欢钻研技术，对自己写的代码有严格的要求； 2、与项目其他成员一起协商进行产品开发，遇到技术无法实现的产品设计，能与相关人员进行较好的沟通； 3、对游戏非常热爱，对大部分游戏有所了解，能配合策划完成功能需求； 4、有良好的团队工作精神，能主动学习钻研与工作相关的知识和技术。   职位需求： 1、熟悉C++、lua语言，对于错误、崩溃的现象能有基本的方向去排查； 2、熟悉cocos2dx的框架（了解cocos对象的生命周期，了解cocos的文件路径结构）； 3、对热更新的机制有一定的认识（有参与过编写热更新机制的最好） 4、了解Python语言，会用Python编写简单的功能脚本； 5、熟悉Android的开发环境，了解基本的配置文件的内容（比如AndroidManifest.xml），能用命令打包，并会使用Android相关命令搜集日志； 6、熟悉ios的开发环境，会管理证书，修改基本的iOS配置； 7、熟悉git/svn项目管理工具（熟悉git工具***）  公司网址：http://ymfun.cn</t>
  </si>
  <si>
    <t>五险一金 餐饮补贴 专业培训 年终奖金 做五休二 节日福利 带薪年假 商业保险 通讯补贴 出差补贴</t>
  </si>
  <si>
    <t>岗位职责：  1、负责公司APP（混合开发）、WEB后台的开发；  2、承担主要开发工作，对代码质量及进度负责；  3、协助后端技术人员完成功能嵌套和接口调试；  4、推进前端工作的工程化，自动化，实现模块化开发。  任职要求：  1、本科及以上学历、计算机相关专业，有3年及以上前端工作经验；  2、熟练使用 flex/rem 布局、css 预处理器(less/sass/stylus/postcss)、ES6/7/8 来完成日常工作；  3、熟练使用前端主流框架(vue/react/angular)之一，具备 vue 和 react 开发经验者优先；  4、熟悉类型检查工具(typescript/flow)，具备 typescript 开发经验者优先；  5、熟悉前端构建工具(parcel/webpack)等，熟悉模块化/组件化开发；  6、熟悉小程序开发框架(taro/wepy/mpvue)，具备 taro 和 wepy 开发经验者优先；  7、熟悉前端混合开发，有此经验者优先 。</t>
  </si>
  <si>
    <t>嵌入式Linux开发工程师</t>
  </si>
  <si>
    <t>杭州胤璧科技有限公司深圳分公司</t>
  </si>
  <si>
    <t xml:space="preserve"> 岗位职责： 1.负责开发网站前端的技术和维护； 2.负责研究及开发移动端Html5应用; 2. 负责前端各类公用工具的稳定可靠运行，前端工程的搭建、维护及优化； 3. Web前沿技术研究和新技术调研。  任职要求： 1. 本科及以上学历，有过前端完整项目开发并有作品展示； 2. 精通HTML5,CSS3,JavaScript，熟悉前端各大主流框架（AngularJS、Bootstrap、jQuery、Vue.js、React.js）的使用； 3. 熟练掌握 闭包、面向对象、继承、重载等设计方式、遍历、递归和排序等算法； 4. 能使用Ajax执行异步服务器请求,能够使用bootstrap实现响应式布局并能够定bootstrap样式； 5. 熟悉 Node.js开发，能简单使用nodejs和express实现服务器端功能，访问数据库熟悉中间件原理，并熟练使用中间件对数据进行加工和过滤。 6. 研究并实施 Web 开发相关的前沿技术 7. 加分项目：有PHP CMS开发经验优（Drupal, WordPress, Joomla)  主要技能： 样式: CSS3, SASS/LESS; UI框架: Bootstrap，Foundation 编程: JavaScript，JQuery，TypeScript，ajax/json; JS框架:React， Angular，Vue 图形绘制: Canvas，SVG，d3.js 网页多媒体: Web Audio API，MIDI API，WebRTC </t>
  </si>
  <si>
    <t>岗位职责： 1.在ARM平台上移植和裁剪Linux系统。 2.移植、优化相关设备驱动。 3.第三方开发软件移植，如：QT产品的移植。 4.进行设备端嵌入式Linux应用开发。 5.配合项目经理完成相关任务目标。 6.撰写相关技术文档。   任职要求： 1. 电子/通信/计算机相关专业毕业，本科及以上学历； 2. 5年以上设备软件开发经验； 3. 精通C/C++，熟悉Python； 4. 深入理解Linux软件开发，熟练掌握驱动开发； 5. 熟悉U-Boot、Linux内核开发和裁剪； 6. 精通ARM体系机构，熟悉多核系统； 7. 具备一定的硬件基础，熟悉电路基本原理； 8. 具备单独项目开发能力，具有较强的规划能力和综合分析问题及解决问题的能力； 9. 能轻松阅读英文文档； 10. 有强烈的工作责任心，有较好的沟通能力，有良好的团队合作精神。</t>
  </si>
  <si>
    <t>H5游戏主程（白鹭egret引擎）</t>
  </si>
  <si>
    <t>运动控制工程师</t>
  </si>
  <si>
    <t>安徽酷哇机器人有限公司</t>
  </si>
  <si>
    <t>1.负责无人车运动规划与底盘控制的开发； 2.参与无人车项目的控制、仿真、测试、分析及评价等相关工作； 3.配合完成无人车自主驾驶系统的集成与测试； 4.配合完成无人车全系统的外场调试 任职资格： 1.计算机、自动化、机器人相关专业大学本科及以上学历； 2.2年以上相关工作经验； 3.专业基础扎实，熟悉掌握C、C++、python等语言，熟悉ROS开发，熟悉PID算法； 4.熟悉自动控制原理； 5.熟悉机器人运动规划与运动控制算法； 6.适应短期出差</t>
  </si>
  <si>
    <t>初级前端开发工程师</t>
  </si>
  <si>
    <t>上海游光网络科技有限公司</t>
  </si>
  <si>
    <t>五险一金 员工旅游 绩效奖金 年终奖金 定期体检 弹性工作 做五休二 带薪年假</t>
  </si>
  <si>
    <t>任职要求：  1、至少1年及以上HTML5游戏前端开发或项目经验；  2、熟练掌握JavaScript或TypeScript；  3、熟悉掌握Egret Engine白鹭引擎或layabox；  4、良好的编程习惯和较强的的学习能力，理解oop思想；  5、思路清晰，具备较强的沟通能力，有较强的主动性及团队合作精神，责任心强，开朗自信。  优先条件：  1、有微信小游戏产品开发经历；  2、熟悉C++, Javascript；  3、熟悉Cocos2dx, 有相关项目经验；  4、熟悉Cocos2d-js, 有相关项目经验；  5、有iOS或Android手机游戏或app开发经验。</t>
  </si>
  <si>
    <t>岗位职责：
1、负责路径规划、机器学习，数据分析等算法的研发、前沿技术的研究与攻关；
2. 对已有算法进行调优改进，提高算法的精度和性能；
2、负责分析和解决信控算法应用过程中出现的技术问题。
岗位要求：
1、数学或计算机相关专业毕业，具备扎实的数学功底和算法功底；
2、 精通数据挖掘，机器学习，整数规划等的基本理论和常用算法，并从事过相关研发工作；
3、熟悉现代信号处理（KF、EKF、Particle Filter），优化算法（Numerical Optimization, 群类优化算法）；
4、熟悉路径规划算法（A*， D*， RRT*）;
5、具备深厚的算法设计与实现能力，在机器学习和数据挖掘方面有深入研究者优先；
6、至少熟练使用一种仿真软件及程序开发语言（C++，python等）；
7、加分项，熟悉CUDA编程的优先;
8、较强的责任感，能承受较大工作压力，良好的分析和解决问题的能力、学习能力和团队协作能力。</t>
  </si>
  <si>
    <t>本科以上学历。  至少3年工作经验。  有下列语言之一的经验，C++，C语言，JavaScript，TypeScript。  有以下Web前端框架、角度、反应、VUE的经验。  了解云，PultS壳，Python或No.js优先考虑。  良好的英语沟通能力。  较强的主动性和团队合作精神</t>
  </si>
  <si>
    <t>数据分析师/讲师</t>
  </si>
  <si>
    <t>上海启翰商务信息咨询有限公司</t>
  </si>
  <si>
    <t>游戏前端工程师</t>
  </si>
  <si>
    <t>五险一金 员工旅游 专业培训 绩效奖金 年终奖金 弹性工作 定期体检 出国机会 股票期权</t>
  </si>
  <si>
    <t>1、 熟练掌握 业务数据分析技能 a) Excel数据分析基础（Excel基础、Excel函数） b) Excel数据分析高级（数据透视表、Excel作图） 2、 掌握 数据可视化技能 a) Tableau商业智能分析 b) Power BI数据可视化 3、 掌握 建模数据分析技能 a) 统计分析理论 b) SPSS数据分析 c) SPSS Modeler数据挖掘 4、 熟悉python / R数据分析语言</t>
  </si>
  <si>
    <t>五险一金 餐饮补贴 股票期权 清华团队 颜值爆表</t>
  </si>
  <si>
    <t xml:space="preserve">1、负责公司项目的web端或手机端H5导航应用开发，HTML5前端静态视觉和动态交互行为设计和开发； 2、分析客户需求，参与前端页面的构建、设计与实现； 3、与后端工程师协作，高效完成产品的数据交互、动态信息展现。配合后端开发工程师一起研讨技术实现方案，进行应用及系统整合； 4、持续的优化前端体验和页面响应速度，并保证兼容性和执行效率； 5、Web前沿技术研究和新技术调研； 岗位要求： 1、大专及以上学历，有3年以上的相关工作经验； 2、精通Javascript/Typescript、H5、CSS/CSS3、等前端开发技术，熟悉W3C标准； 3、熟悉 Vue 全家桶构建包（vue-Router+vuex+vue-resouce+vue cli 3.0 ） 4、熟悉 MVVM 设计思想，Airbnb JS 前端编码规范 5、熟悉流行的web前端框架和技术，熟悉浏览器渲染原理，精通各种前端调试工具，对Web性能优化有深入了解。 6、具有一定的软件工程意识，对数据结构和算法设计有充分理解； 7、有优秀的分析和解决问题的能力。具备良好的沟通能力和团队合作精神，能够承担责任、按时完成公司下达的任务；  </t>
  </si>
  <si>
    <t>1.负责并参与游戏架构设计，核心功能开发及优化。
2.负责并参与游戏数据分析系统的开发及优化。
3.负责并参与游戏自动化部署系统的开发及优化。 职位要求： 1.计算机或相关专业本科或以上学历，2年以上游戏服务端开发经验,或互联网服务端开发相关工作经验；
2.至少熟练使用一门或多门 java/C++/GO/python 后端开发语言；
3.至少熟练使用一种数据库：MySQL/MongoDB/Redis，并具备相关调优经验。
4.掌握和熟练运用设计模式，能够独立完成需求分析和功能模块设计等工作。
5.热爱游戏行业,良好的沟通能力、逻辑思维能力，注重团队合作。 6.有一款以上，上线运营手游产品的服务器端开发经验优先</t>
  </si>
  <si>
    <t>H5程序</t>
  </si>
  <si>
    <t>工作职责： 负责游戏产品的系统开发，相关工具的开发；  任职要求： 1、本科及以上学历，计算机相关专业毕业； 2、1年以上游戏相关研发经验； 3、熟练掌握AS3或者TypeScript; 4、有H5游戏产品开发经验优先。</t>
  </si>
  <si>
    <t>Node.js开发工程师 （Yumi）</t>
  </si>
  <si>
    <t>Note：中国加速将在2019年3月31日下午13:00-17:00 举办内部招聘会，以下职位均在活动当天可以直接与CEO会面，不可多得的面试机会！请不要错过！活动地址：西藏中路632号 P2光明  公司简介  Yumi是一家基于微信的社交电商初创平台，旨在以中国速度销售全球现代品牌。我们的使命是帮助中国新一代创意企业家走向成功。 我们的公司位于上海和新加坡，并得到了中国加速（Chinaccelerator）和Lean venture Partners的投资和支持。目前，我们的客户包括88rising、DOE、Yeti等***新兴品牌。选择yumi宇秘，你将加入一个小而精的团队 ，同事们都是才华横溢的设计师和开发人员，工作地点位于上海市静安区核心地段的中国加速（Chinaccelerator）（― 中国领先的创业加速器）。你不仅可以获得导师的指导，近距离接触其他初创公司，而且还有免费啤酒供应哦!  更多信息 请登录 https://yu-mi.us。   JOB DESCRIPTION Yumi is looking for a full-time, in-house Node.JS developer with excellent SW design and coding skills. The core focus of the role will be to designing, leading anddeveloping cutting-edge backend-technology for our merchant dashboard, to bescalable for millions of users.  Yumi正在寻找一个全职的内部Node.JS开发人员，具有优秀的软件设计和编码技能。该角色的核心重点将是为我们的商业仪表板设计、领导和开发尖端的后端技术，为数百万用户定制。  The ideal candidate has experience working in agile teams and has proven record of full-stack development and can interface our DevOps team. Fundamental understanding of common engineering design patterns and business logic design as a must. 理想的候选人应该具有在敏捷团队中工作的经验，并有完整的栈开发记录，能够与我们的DevOps团队进行接口。必须对常见的工程设计模式和业务逻辑设计有基本的了解。  REQUIRED SKILLS 熟悉Git版本控制系统  BONUS SKILLS</t>
  </si>
  <si>
    <t>北京众志好活科技有限公司</t>
  </si>
  <si>
    <t>五险一金 餐饮补贴 通讯补贴 交通补贴 员工旅游 专业培训 年终奖金 绩效奖金 股票期权 弹性工作</t>
  </si>
  <si>
    <t>1、至少2年以上Web开发工作经验； 2、掌握HTML（DIV+CSS）、JavaScript/AJAX、TypeScript、Jquery等技术； 3、熟悉H5、CSS3特性、熟悉ES5、ES6特性； 4、熟悉Bootstrap等响应式布局，在交互开发、用户体验等方面有自己的见解； 5、熟悉AngularJS、Vue、React等前端开发框架；会React优先； 6、熟练使用git，svn等相关项目版本管理工具;熟练使用gulp, grunt, webpack等调试工具之一; 7、了解使用一门非前端脚本语言（如：NodeJS /Python/Java/PHP等）； 8、了解微信小程序，开发过小程序优先。</t>
  </si>
  <si>
    <t>【岗位职责】 1、研发客服类NLP基础词、句、篇章语法与语义分析算法，包括但不限于分词、词性标注、命名实体识别、依存分析、语义角色标注、主题模型等； 2、运用NLP与机器学习算法开发文本挖掘、信息抽取、预测分析、阅读理解等高级功能； 3、能够根据项目需要，运用NLP与机器学习算法进行相关项目开发，如文本分析、对话系统、产品推荐、知识图谱等，并根据不同的产品属性进行算法的优化；  【任职要求】 1、3年以上NLP相关经验；在机器学习、计算机视觉、数据挖掘等相关方向拥有扎实的理论基础； 2、熟悉业界主流的NLP算法工具，能基于此类工具进行算法再开发与调优； 3、具备机器学习强化学习、深度学习算法、信息检索等方面的研发经验和基础； 4、精通python或Java或C++，熟悉常用数据结构； 5、有过文本挖掘、问答系统、知识图谱、推荐系统相关的研发经验者优先； 6、良好的沟通和团队协作能力，较强的动手与逻辑分析能力。 ps:有做过语音类客服系统项目经验优先考虑。 福利：五险一金、补充医疗保险、定期体检、节日福利、带薪年假、扁平管理、技能培训、员工旅游、弹性工作。</t>
  </si>
  <si>
    <t>前端工程师（小程序）</t>
  </si>
  <si>
    <t>岗位职责： 1. 作为大前端一员参与到核心业务组件的重构与开发，包括 Web、客户端和微信小程序等； 2. 探索和尝试最新的前沿技术提升产品体验； 3. 持续思考提升工程质量的方式，如TypeScript、Code Review 和自动化测试等； 4. 分享和推动更科学的项目管理方式，帮助项目更好地成功。  职位要求： 有良好的逻辑思维能力； 熟练掌握HTML5、CSS3、JavaScript等 熟悉 webpack 等前端构建工具 熟练掌握盒模型、常用布局以及浏览器和移动设备兼容性 关注前端动态，至少非常熟练使用一种前端框架，包括但不限于：React, Vue, Angular ...； 熟练使用各种调试、抓包工具，能独立分析、解决和归纳问题 有写测试的习惯，且在项目中有过实践经历； 熟练使用Git  优先条件： *在git上有自己的开源项目 *在各程序猿论坛上有自己的博客账号 *有独立交互或视觉设计的能力，熟练使用ps或其他工具切图 *熟悉或了解React Native</t>
  </si>
  <si>
    <t>U3D初中级开发工程师</t>
  </si>
  <si>
    <t>北京光宇在线科技有限责任公司</t>
  </si>
  <si>
    <t>补充医疗保险 五险一金 员工旅游 餐饮补贴 年终奖金 定期体检</t>
  </si>
  <si>
    <t>工作内容描述： 1、 负责客户端应用逻辑的编写，负责与策划、后端开发人员沟通，准确完成所负责模块系统的开发和维护； 2、 负责前端核心模块开发； 3、 及时解决开发过程中和线上的问题。  任职资格描述： 1、 本科及以上学历，两年以上网页游戏或手机游戏开发经验； 2、 有大型MMO RPG开发经验者优先； 2、熟练掌握TypeScript、Javascript、LUA语言，熟悉MVC，有良好的OOP思想； 3、能独立开发业务逻辑，熟悉layabox或者egret引擎者优先； 4、踏实上进，善于钻研技术，具备良好的编程习惯和代码规范；有较强的独立解决问题能力，富于团队精神，喜欢游戏行业。</t>
  </si>
  <si>
    <t xml:space="preserve">任职要求： 1.三年到六年MySQL数据库运维工作经验； 2.熟悉Linux服务器日常操作； 3.精通MySQL运行参数优化及了解各种参数的作用； 4.熟悉MySQL分区、存储引擎、主从同步、高可用等原理及应用场景； 5.熟悉MySQL各种中间件，如mysql-proxy，mycat，otter等； 6.熟悉MongoDB，Redis，Elasticsearch等nosql数据库，及应用场景； 7.熟悉Python或Golang中的一门优先  岗位职责： 1.数据库日常运维管理，备份、恢复、扩容、数据迁移和安全管理； 2.提供数据库开发支持，负责SQL代码的上线审核、性能优化； 3.排查数据库故障，分析和解决Mysql疑难问题； 4.优化运维、排障、监控、HA和自动化体系，提高服务质量，提升系统稳定性； </t>
  </si>
  <si>
    <t>QA Automation Engineer</t>
  </si>
  <si>
    <t xml:space="preserve"> QA Automation Engineer Responsibilities： Required Knowledge &amp; Technical Skills： Soft Skills: Special skills as plus:</t>
  </si>
  <si>
    <t>高级大数据挖掘师（R语言）</t>
  </si>
  <si>
    <t>1.6-3.2万/月</t>
  </si>
  <si>
    <t>周末双休 带薪年假 五险一金 节日福利 餐饮补贴 员工旅游 绩效奖金 年终奖金 定期体检 团队建设</t>
  </si>
  <si>
    <t>岗位职责： 1.通过海量数据挖掘、机器学习等方法，构建用户画像、个性化推荐、预测、 风险控制等系统； 2.参与数据挖掘项目的设计、实现、算法调研、优化； 3.用户分析、理解及建模，持续提升用户产品体验； 4..调研并促进数据挖掘在公司多个业务领域的应用。 任职要求： 1.国外知名大学本科以上毕业，计算机、数学相关专业背景； 2.2年以上算法、海量数据挖掘相关项目经验； 3.熟练掌握Java/Python编程语言中的一种， 4.熟悉常用机器学习，数据挖掘，推荐系统等相关算法； 5.需要熟悉数据应用，熟悉R开发，熟悉数据分析过程和业务问题解决。 6.主动性强、学习能力强，易沟通，团队合作精神佳。</t>
  </si>
  <si>
    <t>web前端工程师（vue/react）</t>
  </si>
  <si>
    <t xml:space="preserve">1. 负责数字建筑云产品的前端开发工作，不断优化用户体验，提升产品的兼容性和易用性 2. 根据产品需求，搭建最优的页面前端架构解决方案 3. 与产品经理，设计师和后端工程师紧密合作，实现产品交互流程和视觉界面的开发需求  任职资格 1. 本科及以上学历，计算机相关专业背景 2. 3年以上WEB前端应用开发经验，3年以上WEB应用开发经验 3. 精通React / Vue.js中的至少一种框架 4. 熟悉Webpack/Grunt/Gulp等构建工具中的至少一种 5. 熟悉Typescript/ES6/ES7者优先 6. 同时具备移动应用前端开发经验者优先 </t>
  </si>
  <si>
    <t>APP软件开发工程师</t>
  </si>
  <si>
    <t>北京崇远信达科技有限公司</t>
  </si>
  <si>
    <t>信息安全工程师（后台研发）</t>
  </si>
  <si>
    <t>五险一金 交通补贴 年终奖金 餐饮补贴 通讯补贴</t>
  </si>
  <si>
    <t>岗位职责： 1、主要负责公司手机APP系统软件的开发维护工作，包括APP端UI、控件的设计、后台服务软件的维护； 2、负责新增站点的监控数据整合APP； 3、参与常规监控系统网站数据库、程序模块的设计与开发； 4、APP相关软件说明书文档的撰写；  任职要求： 1、本科以上学历，计算机相关专业； 2、具有Android、IOS APP两年以上开发经验; 3、熟练掌握HTML、CSS、JS、Jquery、SQLServer等相关Web开发技术知识; 4、理解力、执行力强，思维灵活；  5、良好的代码习惯，逻辑性强、善于沟通，有团队合作精神；  公司提供员工宿舍</t>
  </si>
  <si>
    <t>五险一金 餐饮补贴 通讯补贴 补充公积金 年终奖金 定期体检 周末双休 带薪年假</t>
  </si>
  <si>
    <t>1、有angularjs，angular2开发经验； 2、熟悉es6，typescript常用语法； 3、熟练使用响应式布局以及scss/less语法； 4、有良好的逻辑思维能力和数据处理能力； 5、有中大型前后端分离项目经验； 6、熟悉前端环境构建工具webpack gulp等流行开发构建工具； 7、满足以下条件者优先：有数据可视化开发经验； 8、本科及以上学历，计算机相关专业，2年及以上工作经验。</t>
  </si>
  <si>
    <t>BIM软件定制与开发工程师</t>
  </si>
  <si>
    <t>中冶京诚工程技术有限公司</t>
  </si>
  <si>
    <t>岗位职责： 1、能够根据用户需求，完成软件的开发和开发文档的编写； 2、能够根据已有文档进行软件的功能性开发和维护。 任用要求： 1、一年以上开发经验,研究生及以上学历； 2、可熟练使用C++、C# 进行软件开发，熟悉ASP.NET相关开发知识；熟练使用常用的UML建模工具；掌握数据库设计原理，熟练使用任意一种以上流行数据库如Oracle、MySQL等； 3、有良好的软件工程知识和质量意识, 能够承受一定的工作压力； 4、熟悉NODEJS体系，能够运用Typescript、JavaScript进行相关开发、掌握异步编程模式，熟悉Unity开发对工程模型交付有较大兴趣者优先。</t>
  </si>
  <si>
    <t>岗位职责： 1、对面向对象思想有较深入的理解； 2、熟练使用jdbc，hibernate，mybatis，springmvc，Struts等框架； 3、能够使用css，html以及前端框架的使用； 4、熟练使用oracle，mysql等关系型数据库； 5、对restful，以及webservice接口有一定的开发经验； 6、对redis，mongo等非关系型数据库有所了解； 7、熟悉软件配置管理工具，如svn等；熟悉tomcat等企业应用服务器的部署； 8、熟练使用项目构建工具maven。  任职要求： 1、计算机、电子、通信等相关专业本科以上学历，一年以上JAVA开发工作经验或者优秀应届毕业生亦可； 2、有良好的交流沟通能力，团队合作意识，自学能力强，工作积极主动，能够承受一定的工作压力； 3、服从领导工作安排，愿意短期出差支援公司其它项目建设工作； 4、会使用linux常用命令、html5独立开发网站或移动app、网页美工特长者优先考虑。</t>
  </si>
  <si>
    <t>前端开发工程师（angular2）</t>
  </si>
  <si>
    <t>大数据算法工程师</t>
  </si>
  <si>
    <t xml:space="preserve">首要要求：会使用angular2+版本的框架，语法规范，书写标准 1、负责Web前端性能和交互的优化 2、分析并解决软件开发过程中的问题 3、良好的沟通能力和团队协作能力  任职要求： 1、熟悉Javascript，ES6，H5，CSS3，熟悉MVC/MVVM模式，了解Typescript; 2、有angular2的实际项目开发经验，熟悉组件化开发，编写封装良好的前端交互组件，对用户体验有充分的理解； 3、熟练使用scss、less； 4、理解js模块化，了解nodejs，webpack，require.js等 5、熟悉各种浏览器渲染原理，熟悉虚拟dom的应用，能开发PC端、移动端网页；并能解决好各种浏览器兼容； 6、有过Ng-Zorro,Bootstrap前端框架使用经验者优先； 7、熟练使用git版本管理工具，了解gitflow工作流； 8、能够独立高效的完成日常开发工作。 </t>
  </si>
  <si>
    <t>五险一金 员工旅游 绩效奖金 定期体检 带薪年假 做五休二 专业培训 出国机会 弹性工作 十三薪</t>
  </si>
  <si>
    <t>工作职责： 1.负责公司大数据产品源数据采样开发； 2.负责公司大数据产品算法验证及数据产品化； 3.负责技术团队，结合最新的大数据技术，设计和规划基础大数据算法场景及其推动实现。 任职要求： 1.5年以上技术数据挖掘或算法实现类的技术开发经验； 2.专业：计算机，应用数学，金融数学，人工智能； 3.熟悉常用机器学习和数据挖掘算法，包括但不限于决策树、Kmeans、SVM、线性回归、逻辑回归以及神经网络等算法； 4.熟练使用SQL、Marlab、Python/LinuxShell等脚本开发等； 5.C/C++/PYTHON至少精通一种编程语言。 6.熟悉基础要好，逻辑性要好，善于沟通</t>
  </si>
  <si>
    <t>H5游戏高级前端开发工程师</t>
  </si>
  <si>
    <t>工作职责： 1、负责H5游戏核心架构搭建、上线与维护，确保程序可用性、稳定性、流畅性； 2、与策划和后端开发人员沟通，完成游戏逻辑和交互设计； 3、把控技术方向和技术团队，参与制定团队的工作计划、保障项目进度。  任职要求： 1、5年以上游戏开发经验，至少3款H5游戏完整开发上线经验，有区块链游戏类项目经验者优先； 2、精通ActionScript 、JavaScript或TypeScript语言，熟悉TCP/IP、WebSocket、HTTP等网络通信技术； 3、精通Layabox、Egret、Cocos 等主流H5游戏引擎，熟悉Layabox者优先； 4、对Android、iOS移动端出包调试、微信小游戏、Facebook Instantgame等H5渠道接入有一定了解； 5、至少精通一门服务器端语言（包括但不限于Java/PHP/Python等），并有项目经验； 6、熟练使用NodeJS开发或熟练使用angular/react/vue等任意一种MVVM框架，并有项目经验者优先 7、有带团队经验， 热衷技术钻研，工作踏实诚恳，责任心强，有良好的沟通协作和抗压能力。</t>
  </si>
  <si>
    <t>应用工程师（协议测试）</t>
  </si>
  <si>
    <t>罗德与施瓦茨（中国）科技有限公司</t>
  </si>
  <si>
    <t>20-38万/年</t>
  </si>
  <si>
    <t>五险一金 补充医疗保险 专业培训 绩效奖金 定期体检 年终奖金 餐饮补贴</t>
  </si>
  <si>
    <t xml:space="preserve"> Responsibilities
工作职责:  -          Support customers on testing different layers, protocol stacks, IOT and data application of mobile chipset/terminal with R&amp;S testers or system. 支持客户使用R&amp;S仪器或系统测试手机芯片/终端的各个层、协议栈、互操作性以及数据业务等等。  -          Provides product and technology training to customers. 向客户提供产品和技术培训。  -          Responsible products: 负责的产品：  1.         UE protocol tester R&amp;S CMW500 PT. 终端协议分析仪R&amp;S CMW500 PT。  2.         Wideband Radio communication Tester R&amp;S CMW500. R&amp;S CMW500宽带无线综测仪。  3.         UE protocol, RF or performance test system based on CMW500. 基于CMW500的终端协议、射频或性能测试系统。      Qualifications
职位要求:  -          Bachelor degree or above in Communication Engineering, Radio Communication, Computer Science or related. 学士或以上学位，专业为通信工程、无线通信、计算机或相关专业。  -          At least 3 years’ mobile terminal protocol R&amp;D or test experience. 至少具备3年手机终端协议研发或测试经验。  -          Deep understanding on mobile communications standards like LTE and WCDMA, especially in protocol aspect. 精通LTE、WCDMA等移动通信标准，特别是协议方面。  -          Knowledge in 5G NR physical layer and Protocol stack is preferred. 具备5G NR物理层和协议栈知识的优先。  -          Software programming(i.e. C++, Python) knowledge is required. 必须具备软件编程（如C++，Python等）知识。  -          Strong ability to learn new technologies. 很强的学习新技术的能力。  -          Should like to travel extensively. 愿意出差。  -          Fluent in oral and written English. 流利的英语口语和读写能力。  -          Good interpersonal communication skill. 良好的人际沟通技巧。  -          Proactive &amp; team-work working attitude. 主动和团队合作的工作态度。  </t>
  </si>
  <si>
    <t>ERP（零售应用领域）支持工程师</t>
  </si>
  <si>
    <t xml:space="preserve">工作职责: 代表世纪互联向公司的合作伙伴和客户提供Dynamics AX财务和零售领域的产品支持、培训和咨询。 职责描述 ? 及时响应并以合理的方案解决客户或合作伙伴的相关问题，同时确保解决方案符合世纪互联相关流程以及合同协议； ? 能够与团队内部人员、客户和合作伙伴使用英文进行交流，且口语和书面表达能力强，表达言简意赅； ? 在提供支持时，对问题进行妥善管理，决定是否升级或提供解决方案； ? 具有高水平的专业领域知识与Dynamics AX产品相关的技术能力。 任职资格: 任职要求 ? 本科或硕士学历，至少2年IT相关经验； ? 具备扎实的客户端/服务器、网络以及互联网相关计算机知识； ? 具有实际使用.Net、C#、TSQL以及SQL Server的专业经验； ? 具有云平台部署和开发工具（即PowerShell、Visual Studio、.NET）的使用经验； ? 了解JavaScript、TypeScript、JSON、XML和SOAP API； ? 具有使用X++开发经验优先； ? 熟悉零售业垂直知识的优先； ? 具备优秀的英语书面和口头交流以及解决问题的能力； ? 具备出色的学习能力，能够迅速的掌握新知识； ? 具备出色的沟通技巧、协作能力、自我驱动以及强烈的团队精神； ? 了解Microsoft Dynamics AX相关知识的优先。 </t>
  </si>
  <si>
    <t>延锋安道拓座椅有限公司</t>
  </si>
  <si>
    <t>ZDTX-前端开发工程师</t>
  </si>
  <si>
    <t>周末双休 带薪年假 五险一金 专业培训 交通补贴 节日福利 免费班车 通讯补贴 高温补贴</t>
  </si>
  <si>
    <t>1、基于中台思想进行大数据架构的规划设计，参与到业务建模及数据化运营平台的搭建、运维，对业务流程与大数据的结合提出设计方案，并且落地实施。 2、独立完成基于大数据平台的业务项目的开发、实施和维护工作 3、负责解决大数据平台建设过程中的技术难点和性能调优工作 4、负责数据仓库设计，根据业务需求实现高效率高灵活性的查询，数据分析，数据挖掘； 5、负责高吞吐高可用数据实时和离线采集，高并发的大数据业务架构设计 6、负责研发技术发展方向，新技术领域的探索，引入并验证数据平台领域新技术，提供系统效能 7、对大数据技术及开源框架充满热情，具有钻研精神，提供相关培训和必要支持   任职要求： 1、具有3年以上的大数据开发经验，熟悉大数据、数据仓库，分布式架构技术理论，具有大数据整体系统架构设计和实战经验，熟悉CDH、HDP、TDH至少一款大数据产品，有从无到有建设大数据平台经验者优先 2、熟悉大数据组件的开发、搭建、维护以及性能优化。 3、较强的开发能力，必须熟练使用相关开发语言(Java/Python/Scala/Shell等)、大数据生态、数据库、Linux等相关知识，能够独立完成并指导初级开发人员完成大数据相关的技术实现和调优。 4、熟练掌握和应用大数据生态体系，熟练掌握一种主流消息队列框架，对Hadoop、Hbase、Hdfs、MapReduce、Yarn、Zookeeper、Hive、Impala、Spark、Kafka、Flume、kylin等组件/技术中的一个或者多个有深入理解,阅读并理解底层源码。 5、Kafka，Spark，Impala，Hive, Shell必须熟练掌握，熟练应用开发，必须精通复杂数据查询性能调优，包括实时查询和离线批处理查询，服务器和生态组件的参数优化。 6、了解基础预测算法，分类算法和统计学知识优先。 7、扎实的独立分析问题、解决问题的能力，具备良好的需求理解能力、沟通协调能力和团队合作精神；有很强的数据设计抽象能力，善于从复杂的数据问题中找到关键路径，并且擅于跟业务团队就业务问题进行良好的沟通，能推动业务的指标化、量化 8、具有高度的责任感和耐心细致的工作态度</t>
  </si>
  <si>
    <t xml:space="preserve">岗位职责 负责产品前端开发工作。  任职资格 1.学历：统招本科及以上学历，计算机、软件工程相关专业； 2.年限：2年以上； 3.技能1：掌握javascript、CSS、HTML； 4.技能2：大型PC端或复杂移动前端开发者优先； 5.技能3：熟悉VUE,TYPESCRIPT,WEBPACK相关技术者优先； 6.具备多年工作经验者可适当放宽技能要求。    </t>
  </si>
  <si>
    <t>JS工程师（中级HSE室1、高级2）</t>
  </si>
  <si>
    <t>北京豪仪测控工程有限公司</t>
  </si>
  <si>
    <t>高级（2人）： （1）计算机等相关专业本科以上学历，至少5年以上前端开发经验，具有前端响应式页面的开发经验； （2）精通至少一种混合app开发框架，精通cordova，能够熟练进行cordova插件封装及npm组件开发； （3）精通ionic移动端开发，H5响应式布局，有Android、IOS原生开发经验者优先考虑； （4）精通angular、Vue、BootStrap前端开发框架并能够熟练使用； （5）精通js、es5、es6、typescript前端开发语言规范并能够熟练使用； （6）能够独立完成整个项目移动端的功能开发； （7）能快速定位、解决开发中遇到的布局、适配、兼容性问题，不断重构并优化代码； （8）具有前端/移动端开发平台或框架架构经验。  中级HSE室（1人）： （1）计算机等相关专业本科以上学历，至少3年以上前端开发经验，具有前端响应式页面的开发经验； （2）熟悉至少一种混合app开发框架，熟悉cordova，能够熟练进行cordova插件封装及npm组件开发； （3）熟悉ionic移动端开发，H5响应式布局； （4）熟悉angular、Vue、BootStrap前端开发框架并能够熟练使用； （5）熟悉js、es5、es6、typescript前端开发语言规范并能够熟练使用； （6）能够独立完成整个项目移动端的功能开发。  工作时间：周末双休，八小时工作制。 工作地点：北京市昌平区沙河镇西沙桥西200米中国石油创新基地 其他待遇：可提供住宿</t>
  </si>
  <si>
    <t>五险一金 交通补贴 免费班车 员工旅游 通讯补贴 餐饮补贴 专业培训</t>
  </si>
  <si>
    <t xml:space="preserve"> 工作职责： 1、参与测试流程和规范的建立和执行； 2、制定、编写软件测试方案与计划； 3、执行测试工作并组织相关人员进行测试，跟踪并分析问题； 4、编写测试文档，测试报告，提交测试结果； 5、解决测试工作当中的一般难题，指导新员工的工作； 6、与业务，产品和开发团队保持紧密的沟通，确保测试范围，测试用例，测试数据的质量； 7、功能测试、性能测试、自动化测试的规划，并能够进行优化提高工作效率；  任职要求： 1、全日制本科及以上学历，5年以上测试相关工作经验，3年以上项目团队中带领过测试团队经验，执行力要强； 2、思路清晰、耐心细致、有极强的bug定位能力，有责任心、工作主动性强； 3、精通软件测试理论、精通软件测试用例和报告的编制； 4、熟悉软件开发测试流程，熟悉各种测试工具的使用和分析；深入掌握自动化测试和性能测试； 6、能熟练使用常用的测试用例和bug跟踪管理工具； 7、熟悉Linux操作系统，熟悉shell，python或java优先； 8、良好的表达能力和沟通技巧； </t>
  </si>
  <si>
    <t>岗位职责： 负责前端H5的开发， 微信公众号web开发， 整体页面结构和样式结构设计优化  岗位要求： 掌握HTML5 CSS3 JS 熟悉react,微信小程序开发 对前端框架有一定的了解</t>
  </si>
  <si>
    <t>课件H5前端工程师</t>
  </si>
  <si>
    <t>五险一金 员工旅游 专业培训 餐饮补贴 绩效奖金 年终奖金 定期体检</t>
  </si>
  <si>
    <t xml:space="preserve">   任职要求：  1.计算机相关专业本科或以上学历。具有2年以上移动开发实际经验，有教育产品课件游戏开发经验者优先考虑；  2、熟练掌握 Javascript/Typescript 语言、es6 语法，熟悉各种前端调试工具，熟悉 js 性能优化；  3、熟练基于 node.js &amp; npm 开发，对 Promise、Async.js 、webpack 等组件有使用经验；  4、熟练掌握以下引擎或者开发框架中的一种：Egret、Cocos2d-JS、layabox、Pixi；  5、有扎实的语言算法基础；  6、有快速分析和定位工程 bug 的能力；  7、有Flash开发经验者，优先考虑；  8、善于团队协作，具有创新精神，出色的沟通表达能力，个性积极进取，能在一定的压力下有效开展工作；   工作职责：  1、负责课件产品PC端、移动端课件游戏的开发、更新和维护；  2、能够理解后端架构，与后端工程师配合，为产品提供最优化的技术解决方案；  3、配合原有flash课件的更新维护 </t>
  </si>
  <si>
    <t>五险一金 员工旅游 定期体检 节日福利 出国机会</t>
  </si>
  <si>
    <t>1.计算机相关专业本科或以上学历。具有2年以上移动开发实际经验，有教育产品课件游戏开发经验者优先考虑； 2、熟练掌握 Javascript/Typescript 语言、es6 语法，熟悉各种前端调试工具，熟悉 js 性能优化； 3、熟练基于 node.js &amp; npm 开发，对 Promise、Async.js 、webpack 等组件有使用经验； 4、熟练掌握以下引擎或者开发框架中的一种：Egret、Cocos2d-JS、layabox、Pixi； 5、有扎实的语言算法基础； 6、有快速分析和定位工程 bug 的能力； 7、有Flash开发经验者，优先考虑； 8、善于团队协作，具有创新精神，出色的沟通表达能力，个性积极进取，能在一定的压力下有效开展工作； 工作职责： 1.负责课件产品PC端、移动端课件游戏的开发、更新和维护； 2.能够理解后端架构，与后端工程师配合，为产品提供最优化的技术解决方案；  3．配合原有flash课件的更新维护</t>
  </si>
  <si>
    <t xml:space="preserve"> 1、有angularjs，angular2开发经验；  2、熟悉es6，typescript常用语法；  3、熟练使用响应式布局以及scss/less语法；  4、有良好的逻辑思维能力和数据处理能力；  5、有中大型前后端分离项目经验；  6、熟悉前端环境构建工具webpack gulp等流行开发构建工具；  7、满足以下条件者优先：有数据可视化开发经验；  8、本科及以上学历，计算机相关专业，2年及以上工作经验。</t>
  </si>
  <si>
    <t>1、有angularjs，angular2开发经验； 2、熟悉es6，typescript常用语法； 3、熟练使用响应式布局以及scss/less语法； 4、有良好的逻辑思维能力和数据处理能力； 5、有中大型前后端分离项目经验； 6、熟悉前端环境构建工具webpack gulp等流行开发构建工具； 7、有数据可视化开发经验者优先。</t>
  </si>
  <si>
    <t>1、熟悉angular 2，能上手做基本的功能； 2、熟悉SASS/LESS等CSS预处理器； 3、熟悉前端环境构建工具webpack gulp等流行开发构建工具； 4、根据产品UI设计师的设计图制作页面，用HTML、 CSS、 TypeScript完成符合要求的页面； 5、调用后端的Restfull接口，实现数据绑定和交互功能； 6、完成指定HTML5交互式页面的研发； 7、工作经验要求一年以上。</t>
  </si>
  <si>
    <t>弹性工作 节日福利 五险一金 周末双休 员工旅游 定期体检</t>
  </si>
  <si>
    <t xml:space="preserve">1、熟悉angular 2，能上手做基本的功能； 2、熟悉SASS/LESS等CSS预处理器； 3、熟悉前端环境构建工具webpack gulp等流行开发构建工具； 4、根据产品UI设计师的设计图制作页面，用HTML、 CSS、 TypeScript完成符合要求的页面； 5、调用后端的Restfull接口，实现数据绑定和交互功能； 6、完成指定HTML5交互式页面的研发； 7、工作经验要求一年以上。 </t>
  </si>
  <si>
    <t>岗位要求： 1、本科及以上学历，计算机相关专业，2年及以上工作经验，有angularjs，angular2开发经验； 2、熟悉es6，typescript常用语法； 3、熟练使用响应式布局以及scss/less语法； 4、有良好的逻辑思维能力和数据处理能力； 5、有中大型前后端分离项目经验； 6、熟悉前端环境构建工具webpack gulp等流行开发构建工具； 7、有数据可视化开发经验者优先。</t>
  </si>
  <si>
    <t>弹性工作 定期体检 员工旅游</t>
  </si>
  <si>
    <t>岗位职责： 1、负责PC、微信和移动端的前端页面开发； 2、协同后端工程师和UI设计师完成兼容性良好的前端页面制作。  任职要求： 1、2年以上Web前端/Mobile Web开发经验，能够独立完成前端页面开发工作； 2、精通Web前端技术，除(X)HTML/CSS/JavaScript、html5/css3等常规技术点外； 3、有Bootstrap开发经验，有stylus，less，sass的css预编译语言开发经验； 4、需在JS框架（Jquery、Jquery Moblie、Extjs、YUI等）、PhoneGap、NodeJs、AppCan、DCloud等拥有一技之长； 5、精通HTML、CSS+Div布局，能熟练使用CSS3； 6、精通移动端HTML5动效开发； 7、如果有响应式及移动WEB开发经验者佳； 8、了解至少一种后台开发语言 9、了解前后端配合的流程。</t>
  </si>
  <si>
    <t>html5/前端开发工程师+国企项目</t>
  </si>
  <si>
    <t>Web前端开发(富应用方向)双休+五险一金</t>
  </si>
  <si>
    <t>广州市上杰广告传播有限公司</t>
  </si>
  <si>
    <t>五险一金 补充医疗保险 年度体检 年度旅游 周末双休 较少加班 商业保险 节日福利 带薪年假</t>
  </si>
  <si>
    <t xml:space="preserve">  3、熟悉HTTP协议, 熟悉W3C标准与ES规范,了解浏览器引擎原理； 4、熟悉React.js/Vue.js/Angular.js等前端主流框架；  2、与团队配合，高质量完成H5项目的开发、维护； 3、实现游戏逻辑、数据交互、优化内存与性能。   【上班时间】：周一至周五，早上8:30-下午5:00
（
少加班）
，周末双休，节假日照放；  【上班地点】：广州市花都区 新白云国际机场 南航信息中心大楼。  ====================================================</t>
  </si>
  <si>
    <t>五险一金 餐饮补贴 通讯补贴 专业培训 弹性工作 定期体检 周末双休</t>
  </si>
  <si>
    <t>1、负责H5在线编辑器的开发工作； 2、持续的优化编辑器和输出H5作品的前端体验和页面响应速度，优化代码并保持良好兼容性； 3、根据产品需求，给出最优的页面前端结构解决方案； 4、具备一定的团队协作、同步开发的能力，能与各端人员保持良好沟通。  任职要求： 1、3年以上开发经验，至少1年以上移动端开发经验 2、熟练HTML5、CSS3，熟悉各种设备兼容和自适配布局，有CSS预处理（Less/Sass）经验 3、熟练Vue、Angular其中至少一个，熟练编写组件，并有实际项目开发经验 4、了解前端工程化，了解 webpack、gulp 自动化构建工具的使用和配置 5、有Web前端富应用开发经验的优先 6、有H5小游戏开发经验或使用过任意一种 canvas 框架优先 7、有使用ES6或TypeScript进行过项目开发的优先  公司福利：周末双休，5天工作制；弹性工作制，人性化管理；五险一金；带薪年假；带薪病假；下午茶；美味零食全天侯供应；年度健康体检；年终奖金；一年二次旅游活动；每月生日会，惊喜不断；再+CBD地铁上盖豪华写字楼。 平台网站：https://www.i-top.cn</t>
  </si>
  <si>
    <t>广州捷付网络技术有限公司</t>
  </si>
  <si>
    <t>广州市时空动漫科技有限公司</t>
  </si>
  <si>
    <t>五险一金 员工旅游 交通补贴 绩效奖金 年终奖金 股票期权</t>
  </si>
  <si>
    <t xml:space="preserve">1、基于白鹭Egret引擎进行 HTML5 游戏开发； 2、与策划、美术、运营人员讨论开发需求及技术实现细节； 3、完成Q版rpg游戏产品平台接入工作； 4、解决移动设备浏览器兼容性问题； 5、完成相关的技术文档编写。  任职要求： 1. 熟悉Javascript,typescript 2. 熟悉HTTP协议，了解TCP/IP的基本工作原理； 3. 熟悉常用WEB开发调试工具； 4. 熟悉各种Web客户端，尤其是主流Web浏览器的开发模式和特性； 5. 有Web前端开发经验 6. 两年以上游戏开发经验 </t>
  </si>
  <si>
    <t>专业培训 弹性工作 股票期权 五险一金 年终奖金 餐饮补贴 绩效奖金</t>
  </si>
  <si>
    <t xml:space="preserve">职位信息 1、负责前端页面构建工作，利用各种Web技术将设计原型转化为最终页面； 2、负责整体页面结构及样式层结构的设计、优化等相关工作； 3、负责进行丰富互联网的Web开发,致力于通过技术改善用户体验；  任职要求： 1、 前端基础扎实，JavaScript、HTML、CSS、HTTP等技术； 2、 2年以上H5前端开发经验，掌握HTML5、CSS3标准在各浏览器中的特性及差异，熟练使用HTML5\CSS3进行PC或移动端开发，良好的 UI 交互实现能力； 3、 充分理解前后端分离技术，熟悉使用Ajax／Fetch／Axios进行前后端数据交互； 4、 熟悉ES6/Less/Webpack/等技术和工具； 5、 最好熟悉Vue， 至少熟悉React、Vue、Angular里其中一种MVVM相关开发框架，有单页面应用开发经验，有ReactNative或Weex开发经验者优先； 6、 熟悉前端规范，具有良好的编码风格，初步能够编写封装性代码，实现复用性； 7、 学习能力强，较好的语言表达及沟通能力，能独立完成工作和分析、解决问题； </t>
  </si>
  <si>
    <t>广州逗趣互动信息科技有限公司</t>
  </si>
  <si>
    <t>员工旅游 单双休 弹性工作 绩效奖金 年终奖金 五险一金</t>
  </si>
  <si>
    <t xml:space="preserve"> 岗位职责： 1、负责H5游戏客户端需求开发； 2、负责游戏开发设计，保证模块的可行性和稳定性； 3、持续优化产品性能、逻辑和用户体验。  任职要求： 1、大专以上学历，3年以上开发工作经验，至少1年以上游戏开发经验； 2、熟悉javascript、typescript语言； 3、熟练使用egret或LayaAir等游戏引擎，熟悉基于layaair的微信小游戏开发者优先； 4、熟练使用TiledMap、spine等layaair拓展工具； 5、熟悉HTTP/WebSocket等网络通信技术； 6、有H5或者微信小游戏开发经验者优先。</t>
  </si>
  <si>
    <t>岗位职责： 1. 参与数据团队新需求的研发并对现有系统功能进行维护； 2. 根据业务需求，研发并封装可复用的高质量组件； 3. 跟进前沿技术并总结经验，提高前端产品的质量和性能；  职位要求： 1. 3年或以上前端开发经验，本科及以上学历； 2. 熟悉各种前端技术，包括且不限于 HTML, CSS, JavaScript, 熟悉 ES6，TypeScript 和面向对象编程； 3. 熟悉前端工程化和模块化开发，熟悉至少一个前端开发框架，包括且不限于 React，Angular，Vue； 4. 熟悉数据可视化工具，如D3.js，eCharts.js等 5. 熟悉各种浏览器平台的特性，能够很好地解决兼容问题； 6. 对前端开发有持续热情，良好的团队写作能力，能独立完成开发工作，做事认真负责，追求高质量的代码交付与良好的用户体验。</t>
  </si>
  <si>
    <t>广东铂亚信息技术有限公司</t>
  </si>
  <si>
    <t>五险一金 免费班车 弹性工作 交通补贴 通讯补贴 绩效奖金 年终奖金</t>
  </si>
  <si>
    <t xml:space="preserve">1、熟练掌握Angular 2以上基于TypeScript开发架构。 2、可创建独立、可重用且可测试的模块和组件。 3、熟练掌握非阻塞代码，并在需要时采用多线程等高级技术。 4、熟练掌握JavaScript、CSS、主题技术。 5、熟悉App混合开发、微信公众号、微信小应用程序开发。 6、有.Net开发经验优先。 </t>
  </si>
  <si>
    <t>手游测试工程师</t>
  </si>
  <si>
    <t>周末双休 带薪年假 五险一金 包吃 节日福利 专业培训 年终奖金 年度旅游</t>
  </si>
  <si>
    <t>岗位职责： 1、负责轻游戏中心的H5游戏黑盒，灰盒功能测试，数值测试；协调跨部门资源完成版本质量保障。 2、负责发现和推动解决项目中的进度、流程、质量风险，并能对项目提出合理化建议； 3、负责轻游戏中心的H5游戏性能测试和效率工具，为提高测试效率服务； 4、共同承担外网bug的日常响应，处理。  任职要求： 1、本科及以上学历，计算机相关专业，2年以上工作经验； 2、热爱游戏，有H5游戏各生命周期完整测试经验，对H5手游效率工具，性能测试，自动化测试其中之一有实践的优先考虑； 3、有较强的责任心和较好的学习能力，自我驱动能力强；工作踏实，责任心强，有良好的沟通能力、团队协作能力和服务意识。</t>
  </si>
  <si>
    <t>员工旅游 专业培训 绩效奖金 意外险 社保 晋升机会 体育活动 包住宿</t>
  </si>
  <si>
    <t>1. 负责公司产品前端代码开发； 2. 持续优化前端页面体验和访问速度，搭建高性能、高可用和安全的前端技术架构。 3. 持续优化前端开发模式和规范。   岗位要求： 1. 本科及以上计算机相关专业；两年及以上web前端开发工作经验； 2. 精通HTML5、CSS3和JavaScript等前端技术,熟悉Typescript技术； 3. 精通React, 有实际项目经验；熟悉多种常用前端框架库（React、Vue、Angular等）优先； 4. 有良好的代码习惯,熟悉使用webpack、gulp、requireJS等模块化、工程化工具； 5. 熟悉页面性能的优化,浏览器开发调试工具,熟练解决各种浏览器兼容问题； 6. 精通面向对象编程思想,有框架设计能力,有大型web系统者优先； 7. 对Web安全有丰富的认识和经验者优先; 8. 熟悉Ant design者优先</t>
  </si>
  <si>
    <t>H5游戏开发/主程 白鹭egret客户端</t>
  </si>
  <si>
    <t>五险一金 定期体检 补充医疗保险 年终奖金</t>
  </si>
  <si>
    <t>1、使用白鹭Egret进行项目相关功能模块任务的开发； 2、根据项目需求，进行游戏程序设计及开发工作； 3、与服务器后端工程师沟通设计网络通信协议等； 4、与项目组策划、美术人员共同讨论开发需求及设计游戏实现细节，保证产品质量和进度。 任责要求： 1、熟悉白鹭Egret,最好使用Egret至少开发过一款游戏； 2、熟悉 JavaScript/TypeScript/ActionScript语言，良好的OOP编程思想； 3、有良好的代码书写、注释和单元测试习惯，熟练运用多种软件设计模式； 4、具备良好的沟通合作技巧，较强的责任心及团队合作精神； 5、有Flash as3、 flex开发经验等优先考虑； 2、接受Unity3D、Cocos2d_x、Flash等游戏前端转h5</t>
  </si>
  <si>
    <t>Node.js开发主管</t>
  </si>
  <si>
    <t>五险一金 餐饮补贴 弹性工作 定期体检 专业培训 出国机会 员工旅游</t>
  </si>
  <si>
    <t xml:space="preserve">我们在做什么？ 与全美最知名的数十家电商（Amazon ／ Walmart ／ Macy's 等）合作，提供全美最全的婚前购买清单！ 提供全美最全的婚礼数据库，把最幸福的信息送到每位亲友心里！  我们是怎样的团队？ 当人们在为崩溃的系统不断加班时，我们悄悄的利用“10% Time”持续改进我们在生产环境遇到的为题，你没有看错，每两周一天时间，远离职责工作，专心研究学习！ 当人们在会议中听着老板们指出各种问题时，我们小团队吃着小零食，讨论着怎样改进流程，互相配合提供生产力！ 当人们在为机房机器发愁时，我们悄悄的在AWS上搭建了整套可伸缩环境，再也不愁高峰时段的各种担忧了！ 当人们在担心上线部署时的各种问题时，我们在利用各种工具（Docker / Jenkins / AWS Beanstalk）保证系统零停机上线！ 当人们在评估nosql数据库发愁时，我们把Elasticsearch定位为数据读写分离的技术方案，搜索功能／数据一致性都是我们关注的话题！ 我们需要怎样的你？ 我们关心的不只是你懂的技术，我们更关心你的能力，更关心你在团队中能否开心工作！  期待你的参与，与我们风雨同路！ </t>
  </si>
  <si>
    <t>白鹭前端开发工程师</t>
  </si>
  <si>
    <t>五险一金 带薪年假 全勤奖 节日福利 加班补贴</t>
  </si>
  <si>
    <t>岗位职责： 1:根据游戏策划需求文档，利用HTML5技术实现移动端游戏研发; 2:负责游戏开发设计，保证模块的可行性、游戏性和稳定性; 3:负责在移动设备和移动浏览器上的性能调优； 4:使用Egret引擎进行手机游戏开发；  岗位要求： 1:精通javascript、typescript等前端开发技术； 2:熟悉html5游戏开发框架，能独立开发； 3:熟悉Egret或cocos2dx引擎，对跨平台开发有一定的经验； 4:有Egret引擎等游戏开发经验者优先； 5:有优秀的编程能力和团队协作精神； 6:有独立H5游戏开发经验优先考虑。  能力强者薪资可谈</t>
  </si>
  <si>
    <t>岗位职责： 1. 负责公司商城项目的前端开发； 2. 配合开发团队，按质按量地完成开发任务； 3. 负责公司项目的持续迭代，不断优化网站性能； 4. 完成上级安排的其他前端相关工作。   任职要求： 1. 大专及以上学历，软件技术专业优先； 2. 熟练掌握 WEB 前端开发技术，具有一年以上项目开发经验，能独立负责中小型 Web 项目的开发； 3. 熟悉 HTML、CSS、、jQuery、AJAX等 WEB 基础技术； 4. 熟练掌握 Bootstrap 框架，熟悉响应式开发，熟悉 VUE 或 Angular 等流行框架； 5. 有商城开发、小程序开发经验，并有相关成功项目经历； 6. 熟练使用 Git，具有 GitHub 或码云使用经验； 7. 注重代码效率，能编写规范、高效、冗余率低的代码； 8. 具备良好的团队合作精神，高度的责任感，善于沟通，可以承受一定的工作压力及独立解决技术问题的能力。</t>
  </si>
  <si>
    <t>岗位职责： 1、使用Egret，layabox开发H5游戏； 2、参与h5游戏客户端整体架构设计及技术难题攻克； 3、负责H5游戏的平台发布，后续版本的开发和调优； 4、与团队成员沟通合作，总结分享开发经验，整理积累代码库； 5、技术难点攻关，评估设计难点，提出解决方案，设计合理程序架构。  任职要求： 1、一年以上H5前端开发经验，了解LayaBox或Egret等H5游戏引擎及相关开发工具； 2、熟悉JavaScript/TypeScript/ActionScript3等语言之一； 3、熟悉WebSocket 和 HTTP 等网络协议，对网络数据通讯协议有一定了解； 4、熟悉H5的动画渲染、UI模块相关功能的开发和性能优化； 5、良好的面向对象编程思想，清晰的编码风格和代码注释习惯； 6、有H5游戏项目开发经验或移动前端（App丶微信等）开发经验者优先； 7、热衷于技术钻研，工作踏实诚恳，认真负责，有良好的抗压能力。</t>
  </si>
  <si>
    <t>岗位职责： 1、使用Egret进行项目相关功能模块的开发； 2、根据项目需求，进行游戏程序设计及开发工作； 3、与服务器后端工程师沟通设计网络通信协议等； 4、与项目组策划、美术人员共同讨论开发需求及设计游戏实现细节，保证产品质量和进度  任职资格： 1、熟悉Egret，最好使用Egret至少开发过一款游戏； 2、熟练掌握Egret游戏引擎技术，熟悉as3/javascript/typescript语言及语法，良好的OOP编程思想； 3、熟悉 WebSocket 和 HTTP 等网络协议，熟悉 JSON、ProtoBuf 等数据协议； 4、有使用as3开发过游戏、或者使用egret、layabox等H5引擎开发过游戏者优先； 5、一年以上游戏前端开发经验，有良好的语言表达能力和沟通能力，良好的团队合作意识，较强的责任感和学习能力；</t>
  </si>
  <si>
    <t>广州宝里信息技术有限公司</t>
  </si>
  <si>
    <t>五险一金 年终奖金 绩效奖金 员工旅游 出国机会 通讯补贴</t>
  </si>
  <si>
    <t xml:space="preserve"> 1、根据游戏策划需求文档，利用HTML5技术实现移动端研发； 2、负责游戏开发设计，保证模块的可行性和稳定性； 3、负责在移动设备和移动浏览器上的性能调优，与服务端制定协议，并完成功能联调； 4、熟悉javascript、typescript等前端开发技术； 5、熟练使用HTML5、CSS3等技术； 6、熟悉egret,layar,layarbox,cocos等前端引擎（任一） 要求： 1、两年以上相关工作经验 2、较强的学习能力，遇到困难，积极寻求解决办法；  加分项 有IM，直播，小游戏开发经验优先；  注：应聘时请务必提供个人作品。 职能类别：Web前端开发</t>
  </si>
  <si>
    <t>五险一金 补充医疗保险 餐饮补贴 绩效奖金 年终奖金 意外险 工龄奖 生日福利 节日福利</t>
  </si>
  <si>
    <t>1. 信息系统安全漏洞的发现、分析和研究； 2. 信息安全入侵攻击和防护的研究； 3. 承担渗透性测试、软件源代码安全测试、安全工具研究等相关任务工作。 4. 对网络安全原理有深入了解，根据项目需求，实施主机、网络和web安全渗透测试； 5. 根据客户需求，制定可执行的安全渗透测试计划和实施方案，提供售前技术交流； 6. 客户需求沟通确认，负责对用户的应用系统进行安全检查，完成渗透测试任务并输出渗透测试报告，向客户汇报渗透测试结果。  7. 编写网络安全、系统加固等安全技术方案。 任职要求： 1. 大专及以上学历，计算机、信息安全、工科相关专业毕业，具有扎实的计算机、网络及信息安全相关背景知识； 2. 熟悉windows、linux、 unix系统操作和数据库安全配置； 3. 熟悉常见web应用漏洞测试工具及主机漏洞利用方法； 4. 具备代码审计及漏洞挖掘能力，熟练使用各种安全测试工具； 5. 对主流Web安全漏洞的原理、危害、利用方式及修复方法有较深入理解； 6. 有安全和网络相关证书，如CISSP、CISA、CISP 、CCNP、CCIE等认证者优先考虑。 7. 了解OWASP TOP 10 漏洞与修复方法； 8. 了解常见的端口特征，并能根据banner快速判断可能的漏洞类型. 以下加分项： a) 了解python编程优先考虑； b)有较好的文档书写能力； c) 有良好的学习能力，有钻研精神；  d) 具有良好的沟通能力和对行业发展的个人见解。</t>
  </si>
  <si>
    <t>高级数据分析师 (职位编号：FANTAWILD001530)</t>
  </si>
  <si>
    <t>1） 根据主题公园游乐设备产品需求进行相关项目数据的分析；
2） 完成分析目标功能定义，对分析软件模块进行合理划分，对接口进行设计及数据结构设计；
3） 独立完成需求分析提练，编写设计文档，并主导核心代码的编写等；
4） 协助部长保证项目质量，指导数据分析师工作，解决开发过程中的关键问题和技术难题；
5） 相关开发文档、专利文档的编写 1） 本科及以上，全日制计算机软件、数学、统计学相关专业，五年以上相关工作经验,三年以上带领团队经验
2） 精通Python、R至少一种语言；
3） 掌握常用数据分析算法、数据挖掘模型；
4） 熟练掌握SQLServr/MySQL至少一种数据库；
5） 熟悉数据分析处理流程，至少有3个以上的项目数据分析经验，并在项目中提出重要的算法和建议。
6） 对大数据、云计算，AI算法有较深入的了解。</t>
  </si>
  <si>
    <t>岗位职责：  1.负责各产品线WEB前端研发；  2.负责公司业务的易用性改进和界面、技术优化；  3.Web前沿高可用技术研究和商用调研；  4.基于需求，运用模块化思维，进行页面定制化开发，同时注重代码效率，配合UE做好用户体验提升；  5.分解产品需求为具体的设计方案，并且将之分配给合适的开发人员进行协作开发。  职位要求：  1. 3年左右相关工作经验，本科学历 ，精通各种Web前端技术，包括HTML5/CSS3/ JavaScript/es6、jQuery和bootstrap等主流框架、gulp/webpack前端构建工具、和sass/less预编译  2. 精通主流JS框架，对原生js有深入理解，能脱离框架进行开发；  3. 熟练使用各种脚本调试器、DOM查看器等定位问题，熟练使用各种工具检测web服务的性能和定位瓶颈；  4.熟悉Vue/React/Angular等，有 TypeScript 经验者优先考虑；  5.有较强的团队协作精神和责任心</t>
  </si>
  <si>
    <t>上海卓盟信息科技有限公司</t>
  </si>
  <si>
    <t>五险一金 员工旅游 餐饮补贴 通讯补贴 绩效奖金 弹性工作</t>
  </si>
  <si>
    <t>岗位职责： 1. 线上问题和紧急事故排查、处理，事故分析与优化； 2. 收集和分析系统性能指标，维护容量规划并提升可用性(SLA、多活容灾、降级等)； 3. 业务系统的版本更新发布，建设监控、报警、排错平台； 4. 业务微服务改造支撑，系统中间件的维护和配置； 5. 制定运维规范和标准，梳理和优化工作流程，提升效率。  岗位要求： 1. 计算机相关专业，本科及以上学历，2年以上互联网业务运维经验并具备较强的问题分析能力； 2. 熟悉Docker技术，了解kubernetes架构、生成环境及实现方案，熟悉微服务架构者优先； 3. 熟悉Shell、Python、Go语言中至少一种，熟悉falcon、grafana、prometheus其一的部署和开发； 4. 精通Redis、Mysql等高并发优化和高可用集群部署，熟悉LNMP/LAMP等配置优化； 5. 有责任感和抗压能力，具备良好的团队协作、沟通和学习能力。</t>
  </si>
  <si>
    <t>周末双休 五险一金 补充医疗保险 带薪年假 绩效奖金 年终奖金 年底N薪 每年多次调薪 地铁边 股票期权</t>
  </si>
  <si>
    <t>工作职责： 1.负责团队自动化框架的搭建、自动化脚本优化等持续集成测试相关事项； 2.负责团队测试工具的管理及优化； 3.应公司要求，进行全链路性能测试的方案搭建及实行，对性能瓶颈进行分析、输出性能测试报告； 4.根据公司的系统架构，引入新的测试方法或流程，进行测试流程的优化； 5.对其他测试工程师进行技术分享，辅导其他同事进行自动化或性能测试指导和培训，提高团队整理水平； 6、针对测试中发现的问题需能主动分析，跟踪并推动问题的解决。  任职资格： 1、本科或以上学历，计算机相关专业，从事5年以上的测试工作； 2、熟练掌握测试理论等基础知识，熟悉测试流程，具备系统架构理解能力； 3、精通性能测试的流程管理（阶段标准、规范制定）、测试实施（设计、场景、分析）、框架落实等整体实施能力； 4、能熟练应用Jemeter/loadrunner，能结合jenkins、ant等进行整体性能测试管理者优先； 5、具有丰富的自动化测试经验，精通Web及移动端自动化工具Selenium、Appium，精通自动化脚本的编写和推广； 6、以客户需求为导向，有很强的质量与责任意识，能严格地遵守测试流程及相应规范； 7、对软件测试有浓厚的兴趣和丰富的经验，有很强的分析能力和定位问题的能力，具备较强的沟通能力和推动能力； 8、精通Oracle、MySQL等大型数据库的操作，熟悉Jenkins的运行逻辑； 9、熟悉php/python等语言，能自行编写脚本； 10、骨灰级足球迷优先。</t>
  </si>
  <si>
    <t>cocos creator前端开发工程师</t>
  </si>
  <si>
    <t>SSE 实施工程师</t>
  </si>
  <si>
    <t>亚太信宇科技（北京）有限公司</t>
  </si>
  <si>
    <t xml:space="preserve">【岗位职责】 1、 负责游戏功能模块开发与维护 2、性能优化 【任职要求】 1、计算机或相关专业专科以上学历，1年以上游戏开发经验 2、熟悉并熟练运用cocos2d (javascript) 进行游戏开发，有实际项目经验的 3、熟悉cocos creator, javascript/typescript 者有加分 4、熟悉HTML5游戏开发者有加分 5、 以上1-4条多数符合者请投递简历，偏差过大请匆投递 6、易于沟通，勤奋好学，愿意学习新技术  项目介绍: * 项目采用cocos creator开发，有经验或愿意转的请投简历 * 玩法综合ARPG+SLG的游戏项目，有手游+H5版本需要同步开发 </t>
  </si>
  <si>
    <t xml:space="preserve">  工作职责：  最低要求：  优先要求：  关键字： DRA, Diameter, HLR, HSS, SGW, PGW, SGSN, GGSN, PCRF, 3GPP, Core Network. </t>
  </si>
  <si>
    <t>广州市煜明餐饮有限公司</t>
  </si>
  <si>
    <t>周末双休 带薪年假 五险一金 节日福利 餐饮补贴</t>
  </si>
  <si>
    <t>1、负责公司产品的前端开发，页面架构设计，与后端工程师协助完成数据交互，动态信息展现； 2、能使用Javascript封装良好的前端交互组件，提高团队协助效率； 3、不断检验并优化前端性能，持续监控前端项目异常。 职位要求： 1、学历全日制本科以上，熟悉基本的web开发技术，熟悉es6，了解typescript； 2、有过mvvm开发框架（react、vue）使用经验，有实际react相关开发经验； 3、有移动端开发经验者优先（react native、weex）； 4、有小程序开发，有大数据展示项目开发经验者优先； 5、对大型的web项目性能问题的定位和解决有经验者优先； 6、 能按照规范写出符合规格，良好的代码； 7、 具备端对合作精神，积极的工作态度，较强的责任心，能不断地学习新技术。</t>
  </si>
  <si>
    <t>高级/资深测试工程师</t>
  </si>
  <si>
    <t>娇兰佳人集团总部</t>
  </si>
  <si>
    <t>五险一金 年终奖金 周末双休 节日福利 餐费补贴 加班补贴</t>
  </si>
  <si>
    <t>五险一金 员工旅游 绩效奖金 年终奖金 餐饮补贴 交通补贴 包吃 包住宿</t>
  </si>
  <si>
    <t xml:space="preserve"> 服务端开发工程师 岗位职责： 1、讨论相关项目需求、完成概要设计、详细设计、核心代码编写； 2、指导普通工程师编写软件代码、完成单元测试、协助QA测试。解决开发过程中遇到的主要技术问题，指导初级开发人员进行开发； 3、对现有的技术框架进行优化、扩展； 4、提出性能优化、技术改进方案； 5、独立完成技术方案或产品方案的制定。  任职要求： 1、计算机或相关专业专科或以上学历； 2、熟悉C#，java，Python、PHP，nodejs，两种以上； 3、熟悉mysql,sqlserver数据库开发、配置、维护、性能优化； 4、熟悉html、CSS、Xml、Javascript、Jquery、Ajax、less、sass、Angular、Typescript等WEB开发技术； 5、熟悉XML、JSON； 6、拥有良好的代码习惯，结构清晰，命名规范，逻辑性强，代码冗余率低； 7、热爱开发工作，团队合作意识良好、责任感强、有较强的沟通能力和抗压能力。 联系方式： 13533933067罗小姐 </t>
  </si>
  <si>
    <t>工作职责 1. 负责公司相关产品软件的测试工作； 2. 根据需求和版本计划编写测试用例及用例评审; 3. 根据需求和交付要求编写测试脚本，搭建自动化测试环境，执行测试及Bug跟踪； 4. 根据项目测试计划制定测试用例并实施，编写测试报告等相关文档； 5. 对产品进行兼容性测试、容错性测试、性能测试等； 6. 引进自动化测试技术及方法，搭建自动化测试框架； 任职资格 1. 计算机等相关专业本科（含）以上学历、至少5年以上软件测试经验； 2. 至少1年自动化测试实战经验，有开发经验优先； 3. 掌握各种软件测试技术、方法、如功能测试、性能测试、安全性、可靠性、掌握至少一种自动化测试工具； 4. 熟悉自动化测试或性能测试工具：如Jenkins；熟练使用lamp等自动化测试框架； 5. 对数据库具备一定的理论基础，具有MySQL数据库应用经验； 6. 具备C#、Python、JAVA等语言的测试脚本开发能力； 7. 熟悉Linux系统，熟悉SVN版本管理工具； 8. 具有良好的沟通协调和文档撰写能力； 9. 热爱测试工作，善于发现、分析和总结问题，责任心强，吃苦耐劳，具备较强的沟通能力，有抗压能力，能适应高强度的工作； 10. 工作认真负责，有较强的学习能力和和钻研精神，以及良好沟通能力和团队合作精神。</t>
  </si>
  <si>
    <t>广州健新科技股份有限公司</t>
  </si>
  <si>
    <t xml:space="preserve">职位要求： 负责公司原有APP的维护或新APP的开发  任职要求： 1. 精通ionic混合移动开发框架； 2. 熟悉app的打包发布流程； 3. 具备ios或android原生开发经验优先； 4. 熟练掌握各种Web前端技术（HTML5/CSS/Javascript/Ajax等），了解各项技术的相关标准，掌握 面向对象编程思想，并具备丰富的相关开发经验； 5. 熟练使用ES6、TypeScript进行开发； 6. 有微信小程序或企业号的相关开发经验优先； 7. 了解或熟悉weex、react native、flutter等其他移动开发框架的优先； 8. 计算机相关专业统招本科及以上学历，2年或以上APP开发经验； 9. 关注新技术，关注用户体验，热爱分享，具有创新精神及团队协作精神。  福利待遇：五险一金/j周末双休/带薪年假/餐费补贴/节日福利/绩效奖金 </t>
  </si>
  <si>
    <t>上海深游网络科技有限公司广州分公司</t>
  </si>
  <si>
    <t>H5游戏前端开发工程师（接受转）</t>
  </si>
  <si>
    <t>职责描述：
1、负责H5游戏前端开发工作，相关功能实现；
2、负责在移动设备和移动浏览器上的性能调优，保证游戏的稳定性
任职要求：
1、1年及以上游戏开发经验，熟练使用cocos /laya/egret/unity或as3等，原有的技术基础扎实，具备独立开发能力；
2、熟悉SDK接入，熟悉xcode，对H5游戏感兴趣；
3、有初步了解Egret引擎和Egret Wing开发工具优先；
4、逻辑严谨清晰，具备优秀的编程能力，善于沟通，富于团队精神和敬业精神，对游戏开发有热情</t>
  </si>
  <si>
    <t>H5客户端工程师</t>
  </si>
  <si>
    <t>上海游岸网络科技有限公司广州分公司</t>
  </si>
  <si>
    <t>网络游戏 通信/电信/网络设备</t>
  </si>
  <si>
    <t xml:space="preserve">岗位职责： 1、熟悉Egret，使用Egret对Html5游戏项目的相关功能进行开发； 2、持续优化项目,根据策划需求实现具体功能； 3、负责h5游戏客户端的整体质量； 4、游戏功能开发和UI界面制作等； 5、持续优化产品性能，游戏逻辑和用户体验。 职位要求： 1、2年以上游戏行业开发经验，有成熟线上产品者优先； 2、熟悉TypeScript/JavaScript/ActionScript，有良好的OOP编程思想； 3、有Egret白鹭引擎开发经验者优先； 4、具有良好的代码书写、注释和单元测试习惯，以及分析和解决问题的能力； </t>
  </si>
  <si>
    <t>广州轩意网络科技有限公司</t>
  </si>
  <si>
    <t>五险一金 绩效奖金 年终奖金 全勤奖 晚上不加班 包午餐 定期体检 股票期权 员工旅游 流水分红</t>
  </si>
  <si>
    <t>岗位职责：  1. 使用Egret进行项目相关功能模块任务开发；  2. 具有良好的代码书写，注释和单元测试习惯，以及分析和解决问题的能力；   任职资格：  1、一年以上游戏开发经验；  2、熟练掌握JavaScript或者TypeScript语言, 熟悉ES6规范；  3、熟悉TCP/IP、WebSocket、HTTP等网络通信技术、熟悉layabox/Egret/Cocos-js等H5游戏引擎，熟悉Egret者优先；  4、具有强力的进取心和求知欲，善于学习和运用新知识；  5、了解各种移动游戏开发引擎者优先，经常性贡献代码给开源界的优先；  6、具有较好的沟通交流能力，对游戏开发有热情，能主动提出游戏的各种优化。</t>
  </si>
  <si>
    <t>H5游戏（小游戏）客户端主程</t>
  </si>
  <si>
    <t>上海葫桃科技有限公司</t>
  </si>
  <si>
    <t>五险一金 交通补贴 绩效奖金 年终奖金 弹性工作 员工旅游 周末双休 包两餐</t>
  </si>
  <si>
    <t xml:space="preserve">岗位职责： 1.利用游戏引擎等相关技术实现微信小游戏/移动端游戏的研发； 2.根据需求，导出安卓、IOS端游戏，并解决兼容性； 3.根据产品需求，分析并给出合理的页面前端结构解决方案； 4.优化产品功能、游戏逻辑和用户体验。  任职要求： 1.计算机相关专业专科及以上学历，2年及以上游戏开发经验，至少参与过一款游戏的完整开发； 2.熟悉Layabox、Erget、cocos等游戏引擎或其中之一，熟悉as3语言优先； 3.熟悉常用游戏架构及游戏算法； 4.熟悉TypeScript，JavaScript等前端技术； 5.沟通能力良好，有较强的学习能力，了解游戏开发的新技术； 6.有H5、flash游戏的反编译经验，掌握多门语言，双端开发者优先。 </t>
  </si>
  <si>
    <t>H5客户端开发</t>
  </si>
  <si>
    <t>广州众玩网络有限公司</t>
  </si>
  <si>
    <t>五险一金 餐饮补贴 年终奖金 绩效奖金 节假日福利 定期团建 员工旅游</t>
  </si>
  <si>
    <t>岗位职责： 1、基于白鹭（Egret）引擎进行 H5 游戏项目的开发与运营维护； 2、独立进行游戏功能分析和框架设计   任职要求： 1、大专以上学历，计算机相关专业，工作经验丰富可放宽学历要求 2、至少1年以上H5游戏开发或运营维护工作经验 3、熟悉javascript、typescript等前端开发技术 4、熟悉html5游戏开发框架，能独立开发 5、熟悉egret或layabox引擎，对跨平台开发有一定的经验优先考虑</t>
  </si>
  <si>
    <t>广州鲸娱手游科技有限公司</t>
  </si>
  <si>
    <t>五险一金 补充公积金 出国机会 员工旅游 绩效奖金 节日福利</t>
  </si>
  <si>
    <t>1.使用白鹭Egret引擎进行HTML5游戏开发； 2.负责客户端整体架构设计和优化，各模块功能规划以及与服务端的开发对接； 3.能够独立完成需求分析，创建和维护项目，代码开发和调试、发布； 4.参与讨论功能模块、操作流程及界面布局等客户端设计； 5.解决移动设备浏览器兼容性问题； 任职要求： 1.3年以上游戏开发经验，有完整的HTML5手游项目经验； 2.熟悉Cocos、Egret、layabox任一框架，熟悉游戏开发流程，较强的解决问题能力； 3.精通JavaScript或者TypeScript语言； 4.熟悉TCP/IP、WebSocket、HTTP等网络通信技术； 5.熟悉浏览器和操作系统的兼容性，熟悉各种Web客户端； 6.有项目主程经验优先； 7.有游戏开发经验优先；  福利： 1、每年2次调薪机会，提薪标准按照工资10%-20%. 2、每年有国内/外旅游机会 3、聚餐唱K、烧烤野炊、生日party等活动 4、定期有学习培训 5、每周三下午茶 6、入职即配发高配苹果/小米电脑</t>
  </si>
  <si>
    <t>H5手游开发工程师（h5 3d方向）</t>
  </si>
  <si>
    <t>五险一金 年终奖金 专业培训 餐饮补贴 定期体检</t>
  </si>
  <si>
    <t>岗位职责： 1.使用Laya引擎开发HTML5手游。 2.参与H5手游客户端技术难题攻克以及新技术研究。 3.参与讨论并优化游戏性能，游戏逻辑及用户体验。 4.参与解决跨浏览器和移动设备兼容性问题。  岗位要求： 1.2年以上游戏经验。 2.熟悉Egret或者LayaBox引擎，至少开发过一款游戏。 3.熟练掌握Egret、LayaBox引擎技术，熟悉as3/typescript语言及语法，具有良好的OOP编程思想。 4.熟悉WebSocket 和 Http网络协议。 5.熟悉WebGL，熟悉3D游戏开发流程优先  6.熟悉shader开发优先</t>
  </si>
  <si>
    <t>Laya工程师</t>
  </si>
  <si>
    <t>广州河马游戏科技有限公司</t>
  </si>
  <si>
    <t>五险一金 员工旅游 年终奖金 弹性工作 定期体检 下午茶 专业培训 周末双休 绩效奖金 出国机会</t>
  </si>
  <si>
    <t xml:space="preserve">岗位职责： 1.利用Layabox等HTML5相关技术实现微信小游戏/移动端游戏的研发； 2.根据产品需求，分析并给出合理的页面前端结构解决方案； 3.优化产品功能、游戏逻辑和用户体验。   任职要求： 1.一年以上HTML5游戏开发经验，至少参与过一款款游戏的完整开发； 2.至少使用layaair开发过一款完整的游戏； 3.精通TypeScript，JavaScript开发经验； 4.熟悉Layabox游戏引擎，了解laya，熟悉cocos经验优先； 5.熟悉各种浏览器的兼容性调试； 6.熟悉基础网络通讯协议原理和机制，对socket应用有实际开发经验。 </t>
  </si>
  <si>
    <t>H5游戏开发/白鹭Egret客户端</t>
  </si>
  <si>
    <t>四川拾叁行科技有限公司广州分公司</t>
  </si>
  <si>
    <t xml:space="preserve">1、使用白鹭（Egret）或者cocoscreater开发基于H5的网络游戏（手机+web）；  2、参与游戏功能需求分析和前端框架分析设计；  3、对游戏前端进行性能优化，为玩家提供更加流畅的用户体验。  任职要求：  1、拥有的白鹭（Egret）或者cocoscreater引擎开发经验优先；  2、熟悉JavaScript/TypeScript等语言，具有良好的面向对象编程的思想；  3、熟悉WebSocket和HTTP等网络协议，熟悉JSON、ProtoBuf或其他数据传输协议；  4、具有良好的编码规范能力、单元测试能力，熟练掌握多种软件设计模式，善于思考，具有良好的独立解决问题的能力。 </t>
  </si>
  <si>
    <t>广州指上科技有限公司</t>
  </si>
  <si>
    <t>餐饮补贴 年终奖金 绩效奖金 交通补贴 买社保</t>
  </si>
  <si>
    <t>广州时光鹭网络科技有限公司</t>
  </si>
  <si>
    <t xml:space="preserve"> 1、基于白鹭Egret引擎进行 HTML5 游戏开发； 2、与策划、美术、运营人员讨论开发需求及技术实现细节； 3、完成Q版rpg游戏产品平台接入工作； 4、解决移动设备浏览器兼容性问题； 5、完成相关的技术文档编写。  任职要求： 1. 熟悉Javascript,typescript 2. 熟悉HTTP协议，了解TCP/IP的基本工作原理； 3. 熟悉常用WEB开发调试工具； 4. 熟悉各种Web客户端，尤其是主流Web浏览器的开发模式和特性； 5. 有Web前端开发经验 6. 两年以上游戏开发经验  优先条件： 1. 熟悉typescript语言、cocos creator, 有相关项目经验 2. 有as3开发经验者优先 3.有rpg类游戏开发经验优先  福利待遇： 公司提供食宿、五险一金、年底双薪、长假组织旅游、弹性工作、节日福利、项目奖金．</t>
  </si>
  <si>
    <t>畅想互娱（北京）科技有限公司</t>
  </si>
  <si>
    <t>五险一金 补充医疗保险 餐饮补贴 定期体检 年终奖金</t>
  </si>
  <si>
    <t>【工作职责】 1、负责公司H5游戏产品前端开发工作； 2、负责公司产品web前端的设计开发工作，配合后端开发人员实现产品界面和功能； 3、负责公司产品持续优化前端页面性能和提升前端用户交互体验； 4、关注及研究相关领域前沿技术，并提出系统建设建议。  【任职要求】 1.熟悉 layabox 或 egret 引擎； 2.熟悉HTML5及其相关标准，熟悉Javascript语言； 3.熟练掌握 TypeScript 语言规范，了解 ecma6 标准； 4.熟悉软件开发模式，良好的OOP编程思想； 5.3年以上HTML5游戏开发经验；  6.良好的沟通能力、团队合作能力。</t>
  </si>
  <si>
    <t>广州慧扬健康科技有限公司</t>
  </si>
  <si>
    <t>前端研发工程师</t>
  </si>
  <si>
    <t>汇桔网</t>
  </si>
  <si>
    <t>五险一金 节日福利 带薪年假 员工期权 免费班车 专业培训 绩效奖金</t>
  </si>
  <si>
    <t>1.负责平台的WEB前端开发，页面架构及js、css等性能优化，确保平台具有优质的用户使用体验和高性能要求； 2.与UI设计师、产品经理、后端研发配合，高效率高质量完成平台前端开发； 3.负责各种主流浏览器的兼容适配工作； 4.负责平台基于HTML5技术的前端UI组件的优化与升级； 岗位要求: 1、精通HTML5、CSS3、Javascript、TypeScript开发，熟悉响应式设计； 2、掌握es6常用语法，有相关项目经验； 3、至少熟练使用一种前端框架 ( Vue/React/Angular6等)，并能独立开发常用组件； 4、熟悉Node.js，有相关项目经验； 5、熟练使用各种调试、抓包工具，能独立分析、解决和归纳问题； 6、严格遵守编码规范规范，对Web和Wap页面性能优化和浏览器兼容有丰富的实践经验； 7、3年以上的Web前端开发经验，良好的编程习惯及较强的学习能力、抗压能力，强烈责任感与团队合作精神； 8、会Java后端技术者优先；</t>
  </si>
  <si>
    <t>广州俏游网络科技有限公司</t>
  </si>
  <si>
    <t>免费午餐 氛围轻松 周末双休 不加班 专业培训 学习机会多 晋升空间大</t>
  </si>
  <si>
    <t xml:space="preserve">1.主要负责公司产品和项目的前端开发工作 2.将设计师提供的设计图转化成静态页面 3.配合后台程序完成整体项目 4.对前端的性能进行代码优化，并实现对各种浏览器的兼容性 5.与后台工程师协作，完成web页面交互功能、联调等工作 1.本科或以上学历；计算机应用、设计等相关专业 2.能制作符合WEB标准的页面，能够准确细致地规划DIV、CSS结构 3.熟练HTML5、CSS3等Web前端开发技术，能手写符合W3C标准、兼容多种浏览器的前端页面代码，了解iOS、Android等浏览器应用兼容性问题者优先考虑 4.熟悉angular，了解vue、微信WeUI框架等相关前端技术架构优先考虑 5.了解流行前端MVC架构（如JQuery、Bootstrap自适应布局等)优先考虑 福利＆补贴 费用类：过节费、双亲费（3000-5000/人） 补贴类：住房补贴、电脑补贴 活动类：月度聚餐、兴趣活动、生日礼物 自营有机食堂，免费提供有机健康午餐，独栋别墅办公  六险一金 医疗、失业、养老、生育、工伤、住房公积金+商业保险  节假日＆休假 法定节假日、双休制、加班调休、带薪休假、年度体检  进修＆成长福利 进修扶持：MBA＆EMBA、EDP学费报销 书籍采购：专业书刊购买（全员）、软考书籍、行业书籍等 职称补贴：高级职称奖励5000/次  培训＆发展 培训体系：综合能力培训+岗位技能培训，双通道晋升路径 发展空间：开放的工作平台，不以年龄定职位，大胆用人才 </t>
  </si>
  <si>
    <t>招聘程序员 探寻H5奥秘 岗位描述： 1、 H5前端的研发3名，后端2名； 2、 （前端）负责在移动浏览器及PC浏览器上实现游戏逻辑、数   据交互及优化等既定效果； 3、 （后端）根据策划文档完成H5游戏的系统运营及性能优化和相关平台接入； 任职要求： 1、 学历及工作经验不限，以能力认英雄； 2、 熟悉javascript，和html5的开发和相关特性，熟悉白鹭。 3、 具有主观能动性和责任心，能够良好的沟通、协作能力和团队合作意识并能承受工作压力； 4、  熟悉typescript和C#者以及有小程序开发经验者优先</t>
  </si>
  <si>
    <t>前端架构师（南方电网合同制员工）</t>
  </si>
  <si>
    <t>你会在公司担任什么？ 1、负责公司开发平台前端架构设计及软件研发工作； 2、负责公司中台前端架构设计及研发工作； 2、负责与研发团队协作，支撑研发团队高效、高质量完成产品研发； 3、完成公司交办的其他相关研发工作。   我们需要怎样的你？ 1、计算机相关专业，全日制本科及以上学历，具有3年及以上移动应用前端开发经验，5年以上前端应用开发经验； 2、至少参与过2个产品或项目的全生命周期，在应用商店有上线应用者优先； 3、 精通Javascript/Json/XML/HTML5/CSS3 等Web前端技术、熟悉W3C标准，有javascript性能优化的实践经验； 4、 至少精通一款H5前端框架 -- Angular、React、Vue.js，熟悉MVVM、Promise/Observer、DI设计模式。有使用RXJS交互设计库经验优先； 5、熟练使用Typescript 或 JSX等一种强类型脚本语言语法语义, 有使用Tslint等代码分析工具优先； 6、熟悉Cordova、Ionic，有Hybrid开发经验，熟练使用项目构建工具: Webpack, Gulp； 7、有node.js开发经验优先，熟悉至少一种包管理工具: yarn, npm, bower； 8、熟练使用至少一种测试工具/框架: jasmine, karma, protractor等； 9、有至少一种测试开发驱动（ BDD、TDD、DDD）经验优先, 有cucumber使用经验优先； 10、熟悉HTTP1/2、Websocket等通信协议，有接口规范（RESTful, Soap）设计经验优先； 11、有良好的沟通协调能力，具有良好的编码风格，能把控Web前端研发的整体进度；具备良好审美能力及语言表达能力，较强的团队合作精神，抗压能力强。   我们可以给到你什么？ 1、周末双休，节假日也休，非常有竞争力的工资、餐费补贴哟； 2、高大上的办公环境； 3、生日福利+吃货福利....大小福利享不停； 4、每月财务姐姐8号发工资； 5、在这里，你将逐步独立负责项目的开展，获得满满职场力； 6、表现优异的宝宝可提前转正。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</si>
  <si>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手游H5前端开发工程师</t>
  </si>
  <si>
    <t>弹性工作 绩效奖金 定期体检 六险一金 加班补贴</t>
  </si>
  <si>
    <t xml:space="preserve"> 【岗位职责】 1、使用LayaAir游戏引擎开发html5手游； 2、参与H5手游客户端整体架构设计及技术难题攻克； 3、开发手游核心模块，以及战斗编辑器，场景编辑器等周边工具的开发； 4、根据需求实现游戏的战斗/场景/系统/UI等效果； 5、良好的理解策划需求，与策划人员进行良好的沟通； 6、在保证代码质量的前提下，按时完成分配的开发任务。  【任职要求】 1、有3-5年以上游戏行业开发经验，若熟悉layabox、H5开发也可优先考虑； 2、熟悉LayaAir、白鹭(Egret)游戏引擎，精通JavaScript或者TypeScript语言，有良好的编程思想； 3、熟悉 WebSocket 和 HTTP 等网络协议，熟悉 JSON、ProtoBuf 、Sproto等数据协议； 4、能熟练接入各类SDK（如微信登陆、支付等）。 5、具备良好的沟通合作技巧，较强的责任心及团队合作精神； 6、有微信小游戏或H5游戏上线项目经验。 </t>
  </si>
  <si>
    <t>1.使用白鹭Egret引擎进行HTML5游戏开发； 2.负责客户端整体架构设计和优化，各模块功能规划以及与服务端的开发对接； 3.能够独立完成需求分析，创建和维护项目，代码开发和调试、发布； 4.参与讨论功能模块、操作流程及界面布局等客户端设计； 5.解决移动设备浏览器兼容性问题；  任职要求： 1.3年以上游戏开发经验，有完整的HTML5手游项目经验； 2.熟悉Cocos、Egret、layabox任一框架，熟悉游戏开发流程，较强的解决问题能力； 3.精通JavaScript或者TypeScript语言； 4.熟悉TCP/IP、WebSocket、HTTP等网络通信技术； 5.熟悉浏览器和操作系统的兼容性，熟悉各种Web客户端； 6.有项目主程经验优先； 7.有棋牌游戏开发经验优先；  福利： 1、每年2次调薪机会，提薪标准按照工资10%-20%. 2、每年有国内/外旅游机会 3、聚餐唱K、烧烤野炊、生日party等活动 4、定期有学习培训 5、每周三下午茶 6、入职即配发高配苹果/小米电脑</t>
  </si>
  <si>
    <t>高级手游H5开发工程师/H5客户端主程</t>
  </si>
  <si>
    <t xml:space="preserve">工作职责: 1、负责H5游戏前端开发工作，包括相关功能实现、协助进行框架搭建 2、建立规范合理的开发流程，管理前端开发进度； 3、对H5游戏质量负责，保证模块的可行性和稳定性，以及在移动设备和移动浏览器上的性能调优，提升用户体验 4、技术难点攻关，评估设计难点，提出解决方案 5、负责前端人员招聘与培养。  任职资格: 1、本科及以上学历，计算机相关专业，3年以上H5游戏工作经验，有完整项目经历优先； 2、熟练使用H5任一游戏引擎（LayaAir,egret,cocos等），熟悉Egret引擎和Egret Wing开发工具优先，熟悉WebSocket和HTTP等网络协议； 3、熟悉JavaScript、TypeScript语言，熟悉HTML5及CSS，具有良好的面向对象编程的思想； 4、了解IOS和Android移动平台Web开发技术标准； 5、有良好的分析问题能力、系统进度把控能力，对攻关疑难问题具有深厚兴趣； 6、具有良好的沟通能力和责任心，以及团队协作能力和意识 7、具备良好的程序框架设计能力、较好的团队管理能力。  *薪资：按能力定岗薪资（不设上限）+高比例股份分红+年终奖金； *补贴：加班打车补贴+节假日礼金； *保障：完善的社保； </t>
  </si>
  <si>
    <t>岗位职责： 1、基于游戏引擎框架开发支持多种平台的手机游戏； 2、高效接入渠道SDK，协助产品上线； 3、维护已上线的项目； 4、能理解策划意图，自我推进项目进度，并快速、稳定、高质量、在可预期时间内实现需求； 5、工作流优化，提高日常开发效率。  任职要求： 1、2年以上游戏客户端开发经验；熟悉白鹭引擎、Cocos2d-X等主流引擎开发经验优先； 2、熟悉iOS/Android开发环境与开发流程； 3、熟练掌握常见的数据结构和算法，良好的编程习惯； 4、学习能力强，工作积极主动，认真踏实有责任心，自我驱动能力强； 5、熟悉Typescript、Lua优先； 6、有PC页游类、App Store、手机H5产品上线经验优先。  更多信息可查看公司官网哟：http://www.flamingo-inc.com/joinus/</t>
  </si>
  <si>
    <t>Web开发工程师（3D场景设计）</t>
  </si>
  <si>
    <t>你会在公司担任什么？ 1、使用LayaBox/Three.js开发HTML5 3D场景； 2、负责H5客户端架3D场景产品构设计、产品开发、代码优化等工作； 3、对H5 3D产品的整体质量负责，保证模块的可行性和稳定性，持续优化性能，提升用户体验； 4、与策划、后端开发人员配合，按时按质完成3D产品开发。   我们需要怎样的你？ 1、计算机相关专业，或电子电器、数字自动化、电力、地理信息等相关专业；大专及以上学历； 2、3年以上游戏开发经验，具备完整H5手3D场景项目经验； 3、精通JavaScript、TypeScript语言； 4、深刻掌握资源管理，内存管理，渲染优化和多种网络模式通信机制； 5、熟悉H5 3D产品开发框架，熟练使用LayaBox/Three.js引擎，具备独立开发能力； 6、善于沟通，富于团队精神和敬业精神，对游戏开发有热情。   我们可以给到你什么？ 1、周末双休，节假日也休，非常有竞争力的工资、餐费补贴哟； 2、高大上的办公环境； 3、生日福利+吃货福利....大小福利享不停； 4、每月财务姐姐8号发工资； 5、在这里，你将逐步独立负责项目的开展，获得满满职场力； 6、表现优异的宝宝可提前转正。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</si>
  <si>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Cocos Creator</t>
  </si>
  <si>
    <t>职位描述： 1. 负责公司网页端，移动端产品的设计和开发； 2. 完成功能模块的开发和自测； 3. 负责代码的维护和改进工作； 4. 根据项目进度，按需按时完成功能开发； 5. 主动好学、研究新技术以满足业务需求。 任职要求： 1、1年以上游戏行业相关经验； 2、至少用 Cocos Creator 、LayaBox 或者 Egret白鹭其中任意一款引擎开发过游戏； 3、熟练使用 JavaScript 或 TypeScript ； 4、编写高质量代码，按照需求实现游戏相应的系统， 5、有 Cocos Creator 性能优化、网络优化经验的优先； 6、思维敏捷，逻辑清楚，能够独立完成公共组件的开发； 7、良好的沟通能力，强烈的责任心，具有团队精神和创新精神 8、了解原生开发环境，有做过大厅+子游戏模式的项目优先录取 9、有独立负责热更新、发布安卓、苹果安装包，并提交appstore经验者优先</t>
  </si>
  <si>
    <t>Egret游戏前端开发工程师</t>
  </si>
  <si>
    <t>岗位职责：  1.使用Egret引擎进行手机游戏开发；  2.根据游戏策划需求文档，利用HTML5技术实现移动端游戏研发；  3.负责游戏开发设计，保证模块的可行性、游戏性和稳定性；  任职要求：  1.有1年的Egret开发经验；  2.精通Javascript、Typescript、HTML5等前端开发技术，熟悉JSON、XML等；  3.有微信小游戏或者其他H5游戏开发经验者优先。</t>
  </si>
  <si>
    <t>HTML5前段开发工程师</t>
  </si>
  <si>
    <t>岗位职责： 1. 使用Egret进行项目相关功能模块任务开发； 2. 具有良好的代码书写，注释和单元测试习惯，以及分析和解决问题的能力； 任职资格： 1、一年以上游戏开发经验； 2、熟练掌握JavaScript或者TypeScript语言, 熟悉ES6规范； 3、熟悉TCP/IP、WebSocket、HTTP等网络通信技术、熟悉layabox/Egret/Cocos-js等H5游戏引擎，熟悉Egret者优先； 4、具有强力的进取心和求知欲，善于学习和运用新知识； 5、了解各种移动游戏开发引擎者优先，经常性贡献代码给开源界的优先； 6、具有较好的沟通交流能力，对游戏开发有热情，能主动提出游戏的各种优化。</t>
  </si>
  <si>
    <t>岗位职责：  1. 使用Egret进行项目相关功能模块任务开发；  2. 具有良好的代码书写，注释和单元测试习惯，以及分析和解决问题的能力；   任职资格：  1、一年以上游戏开发经验；  2、熟练掌握JavaScript或者TypeScript语言, 熟悉ES6规范；  3、熟悉TCP/IP、WebSocket、HTTP等网络通信技术、熟悉layabox/Egret/Cocos-js等H5游戏引擎，熟悉Egret者优先；  4、具有强力的进取心和求知欲，善于学习和运用新知识；  5、了解各种移动游戏开发引擎者优先，经常性贡献代码给开源界的优先；  6、具有较好的沟通交流能力，对游戏开发有热情，能主动提出游戏的各种优化。</t>
  </si>
  <si>
    <t>Web APP开发工程师</t>
  </si>
  <si>
    <t>工作职责： 1、负责Android及IOS移动App平台应用程序的前端开发，规范编码实现各模块功能，并确保开发质量与进度； 2、负责与相关同事协作，完成数据交互，动态信息展现，并能封装良好的前端交互组件，维护优化产品性能； 3、根据我司开发流程、规范要求完成相应开发文档； 4、持续的优化前端体验和页面响应速度，并保证兼容性和执行效率； 5、配合其他工程师一起研讨技术实现方案，进行应用及系统整合。  职位要求： 1、2年以上移动应用开发经验，有完整APP开发经验优先； 2、精通HTML5，CSS3，JS，AJAX ，JSON，Vue.Js，有Vue.Js的相关经验； 3、精通Ionic，掌握界面适配开发技能； 4、熟悉各种浏览器的兼容性调试，熟悉JavaScript/TypeScript，有移动端WebView开发经验； 2、熟悉前端后端api交互； 5、对用户体验、交互操作流程、及用户需求有一定了解； 6、具备较强的独立解决问题能力、良好的沟通能力、优秀的学习能力、良好的团队协作能力、良好的抗压能力，工作积极主动。  福利待遇： 1. 有竞争力的薪资：基本薪资+绩效+项目奖金+补助； 2. 多维的福利体系：五险、过节费、年终奖、婚育礼金等应有尽有； 3. 完善的成长体系：层级化的培训、能力拓展、多向灵活的成长通道； 4. 亲如家人的团队：一起工作，一起出游，一起party，还有公司精心准备的小礼物；</t>
  </si>
  <si>
    <t xml:space="preserve">岗位职责： 1、 依据项目计划实施研发工作，从系统设计、功能设计、技术资料编制。 2、 参与完善、提高现有的技术框架和代码编写规范，提高开发效率，提升产品开发质量； 3、 参与系统平台功能模块的核心功能的设计和开发； 4、 能独立处理和解决所负责的任务； 5、 维护软件使之保持可用性和稳定性。  岗位要求：、 1、本科以上学历，3年以上.NET B/S独立开发经验，有互联网平台开发经验者优先考虑； 2、后端：熟悉C#语言，熟悉.Net Core框架，熟练掌握常用的开发技术（MVC、WebAPI、ORM），了解IOC、AutoMapper、Redis、Log4net、MemCache等； 3、前端：精通原生JavaScript，熟练使用TypeScript，了解ES6/7，精通Html5、CSS3等开发语言，熟悉Vue等MVVM框架，了解WebPack； 4、熟练掌握SQL serverl、MongoDB 等相关编程技术; 5、逻辑思维能力强，熟悉业务抽象和数据模型设计，具有很强的分析和解决问题能力； 6、有强烈的责任心、团队合作精神和协调沟通能力。 7、熟悉车保险、车务管理、违章管理、汽车服务门店管理系统开发优先考虑 </t>
  </si>
  <si>
    <t>白鹭H5游戏中级开发工程师</t>
  </si>
  <si>
    <t>岗位职责： 1.使用白鹭Egret进行项目相关功能模块任务的开发； 2.负责微信小游戏产品开发,独立或与相关技术伙伴协作完成所有技术细节； 3.改进代码质量并且对其重构和优化； 参与SCRUM敏捷开发实践，以高效快捷的方式持续交付产品上线。 岗位要求： 1.2年以上工作经验，熟悉白鹭Egret,使用Egret至少开发过一款游戏； 2.熟悉 JavaScript/TypeScript/ActionScript语言，良好的OOP编程思想； 3.有良好的代码书写、注释和单元测试习惯，熟练运用多种软件设计模式； 4.具备良好的沟通合作技巧，较强的责任心及团队合作精神； 5.熟悉WebSocket和HTTP等网络协议； 6.对敏捷SCRUM有了解，有实践经验者尤佳。</t>
  </si>
  <si>
    <t>后台开发工程师-Node.js</t>
  </si>
  <si>
    <t>五险一金 餐饮补贴 年终奖金 定期体检 绩效奖金 员工旅游</t>
  </si>
  <si>
    <t>岗位职责 1、负责软件界面的美术设计、创意工作和制作工作； 2、根据各种相关软件的用户群，提出构思新颖、有高度吸引力的创意设计； 3、对页面进行优化，使用户操作更趋于人性化； 4、维护现有的应用产品； 5、收集和分析用户对于GUI的需求。  任职要求： 1、精通Photoshop、Illustrator、Flash等图形软件，html、Dreamweaver等网页制作工具，能够独立完成静态网页设计工作； 2、熟练操作常用办公软件，且具备其它软件应用能力； 3、熟悉html，CSS，javascript，Ajax； 4、对通用类软件或互联网应用产品的人机交互方面有自己的理解和认识； 5、具备良好的审美能力、深厚的美术功底，有较强的平面设计和网页设计能力； 6、具有敏锐的用户体验观察力，富有创新精神 。</t>
  </si>
  <si>
    <t>H5客户端游戏开发工程师（cocos2dx亦可）</t>
  </si>
  <si>
    <t>广州君海网络科技有限公司</t>
  </si>
  <si>
    <t>岗位职责： 1.负责游戏客户端打包上线； 2.负责游戏客户端性能优化，解决兼容性问题 3.负责游戏客户端核心业务开发和维护；  任职要求： 1.大专及以上学历，计算机相关专业； 2.了解至少一种游戏引擎的底层原理，能独立扩展引擎和优化引擎 3.熟练掌握C和java语言，掌握lua或js其中一种脚本语言 4.熟悉cocos游戏引擎(版本不限)，掌握白鹭egret或者layabox引擎优先； 5.参与过H5项目的优先，有独立自研游戏经验优先</t>
  </si>
  <si>
    <t>java 开发工程师</t>
  </si>
  <si>
    <t>岗位职责： 1.负责产品开发； 2.根据公司产品的版本管理规范，完成所负责项目的服务器代码的版本归档、版本变更、版本发布工作； 3.负责处理线上版本紧急技术问题，线上版本bug处理； 4.编写软件实现与维护相关技术文档等； 5.负责编写相应的需求、设计与技术文档，提供技术支持服务。  任职要求 1.计算机相关专业，本科及以上学历，2-3年java开发工作经验； 2.具备扎实的Java语言基础、精通Java EE架构； 3.精通Spring、Spring MVC/Struts、Spring Security和MyBatis/Hibernate等，熟悉Spring Cloud、Spring Boot和Dubbo等开源框架； 4.熟悉Git/SVN、Junit/TestNg、Maven/Gradle、Jenkins等CI工具； 5.熟悉Redis、RocketMQ/ActiveMQ、Netty/Mina等技术； 6.熟悉Socket通讯、TCP、HTTP协议，了解多线程、高并发技术； 7.精通MySQL、Oracle、SQL Server、MongoDB、HBase中至少一种数据库，有数据库设计和优化经验； 8.有高并发，大容量，分布式等架构设计和开发经验优先考虑； 9.熟悉Linux下服务器环境部署和性能调优（包括Nginx、Tomcat等）； 10.熟悉HTML/HTML5和JavaScript；了解TypeScript、Angular JS、Vue.js或Ionic框架，有全栈开发经验者优先； 11.具备至少1个中大型项目的实际开发经验； 12.有强烈的责任心，优秀的表达能力及沟通能力，较强的学习和理解能力，思路清晰，善于思考，能独立分析和解决问题。</t>
  </si>
  <si>
    <t>JS Developer (React/Nodejs)</t>
  </si>
  <si>
    <t xml:space="preserve"> Qualifications &amp; Responsibilities  -          English Native Speaker  -          Developing banking system, enhancing existing banking system in terms of story, VD design, wireframe or any other forms of requirement.  -          Following industry development best practices to perform system design, coding, unit testing and support system testing, production release.  -          Following Agile/Scrum to develop banking system in PoD team  -          Able to work in English working environment with global team/partner on API design and system integration  -          A good team player could work along with Product Owner, BA, ITPM and PoD team members    Skills  -          Proficient with ES6, ES5, Typescript, HTML5, CSS3  -          Proficient in React, NodeJS application development or at least one of them  -          Be experienced with React/Redux framework and component based application development  -          Or be experienced with NodeJS/MongoDB application development  -          Good oral English and writing English ability  -          Proficient with git/github  -          Have a computing or software engineering degree. In the absence of one we expect you to show that you've taken steps to fill this gap in your training/knowledge  -          Be experienced with rxjs, Meteor, Hapi is advantage  -          Be experienced with Express, Koa/Koa2 is advantage  -          Familiar with Sass, LESS, Storybook and style component is advantage  -          Familiar with Functional programming, Object Oriented programming, Functional Reactive Programming is advantage  -          Familiar with Agile/Scrum methodology is advantage  -          Being experienced with technical management is advantage  </t>
  </si>
  <si>
    <t>Unity3d资深程序（双休13薪）</t>
  </si>
  <si>
    <t>五险一金 年底双薪 节日福利 周末双休 带薪年假 下午茶 年终分红 试用期全额 优秀团队 老板nice</t>
  </si>
  <si>
    <t xml:space="preserve">岗位职责： 1、使用Unity3D开发移动端游戏，和H5游戏版本功能移植； 2、负责Unity3D功能测试，并修复已知问题； 2、根据策划需求，与后台、数值和美术一起协作，完成游戏功能开发； 3、集成（或开发）游戏插件，满足多平台（IOS/Android）功能需求。  岗位要求： 1、大专及以上学历，计算机软件相关专业优先； 2、2年以上Unity3d开发经验，熟悉Unity3d原生工具和多款第三方插件，有过完整项目经验； 3、有Cocos-Creator等H5（TypeScript编写）开发经验值优先考虑； 4、热爱游戏，了解游戏行业工作性质，有独立游戏开发经验者优先； 5、思维活跃，具有严谨的逻辑推理能力；沟通良好，有一定抗压能力和高效的执行力，能加班。  </t>
  </si>
  <si>
    <t xml:space="preserve">岗位职责： 1、负责H5游戏客户端需求开发； 2、负责游戏开发设计，保证模块的可行性和稳定性； 3、持续优化产品性能、逻辑和用户体验。   任职要求： 1、大专以上学历，3年以上开发工作经验，至少1年以上游戏开发经验； 2、熟悉javascript、typescript语言；
3、熟练使用egret或LayaAir等游戏引擎，熟悉基于layaair的微信小游戏开发者优先； 4、熟练使用TiledMap、spine等layaair拓展工具； 5、熟悉HTTP/WebSocket等网络通信技术；
6、有H5或者微信小游戏开发经验者优先。 </t>
  </si>
  <si>
    <t>员工旅游 单双休 弹性工作 绩效奖金 年终奖金</t>
  </si>
  <si>
    <t xml:space="preserve">岗位职责： 1、负责H5游戏客户端需求开发； 2、负责游戏开发设计，保证模块的可行性和稳定性； 3、持续优化产品性能、逻辑和用户体验。   任职要求： 1、大专以上学历，3年以上开发工作经验，至少1年以上游戏开发经验； 2、熟悉javascript、typescript语言； 3、熟练使用egret或LayaAir等游戏引擎，熟悉基于layaair的微信小游戏开发者优先； 4、熟练使用TiledMap、spine等layaair拓展工具； 5、熟悉HTTP/WebSocket等网络通信技术； 6、有H5或者微信小游戏开发经验者优先。 </t>
  </si>
  <si>
    <t xml:space="preserve"> 岗位职责： 1、负责H5游戏客户端需求开发； 2、负责游戏开发设计，保证模块的可行性和稳定性； 3、持续优化产品性能、逻辑和用户体验。   任职要求： 1、大专以上学历，3年以上开发工作经验，至少1年以上游戏开发经验； 2、熟悉javascript、typescript语言； 3、熟练使用egret或LayaAir等游戏引擎，熟悉基于layaair的微信小游戏开发者优先； 4、熟练使用TiledMap、spine等layaair拓展工具； 5、熟悉HTTP/WebSocket等网络通信技术； 6、有H5或者微信小游戏开发经验者优先。</t>
  </si>
  <si>
    <t>岗位职责： 1、负责H5游戏客户端需求开发； 2、负责游戏开发设计，保证模块的可行性和稳定性； 3、持续优化产品性能、逻辑和用户体验。   任职要求： 1、大专以上学历，3年以上开发工作经验，至少1年以上游戏开发经验； 2、熟悉javascript、typescript语言； 3、熟练使用egret或LayaAir等游戏引擎，熟悉基于layaair的微信小游戏开发者优先； 4、熟练使用TiledMap、spine等layaair拓展工具； 5、熟悉HTTP/WebSocket等网络通信技术； 6、有H5或者微信小游戏开发经验者优先。</t>
  </si>
  <si>
    <t>绩效奖金 年终奖金 五险一金 员工旅游 弹性工作 餐饮补贴</t>
  </si>
  <si>
    <t>岗位职责： 1、负责H5游戏客户端需求开发； 2、负责游戏开发设计，保证模块的可行性和稳定性； 3、持续优化产品性能、逻辑和用户体验。  任职要求： 1、大专以上学历，3年以上开发工作经验，至少1年以上游戏开发经验； 2、熟悉javascript、typescript语言； 3、熟练使用egret或LayaAir等游戏引擎，熟悉基于layaair的微信小游戏开发者优先； 4、熟练使用TiledMap、spine等layaair拓展工具； 5、熟悉HTTP/WebSocket等网络通信技术； 6、有H5或者微信小游戏开发经验者优先。</t>
  </si>
  <si>
    <t>H5小游戏开发工程师</t>
  </si>
  <si>
    <t xml:space="preserve"> 岗位职责： 1、负责H5游戏客户端需求开发； 2、负责游戏开发设计，保证模块的可行性和稳定性； 3、持续优化产品性能、逻辑和用户体验。   任职要求： 1、大专以上学历，3年以上开发工作经验，至少1年以上游戏开发经验； 2、熟悉javascript、typescript语言； 3、熟练使用egret或LayaAir等游戏引擎，熟悉基于layaair的微信小游戏开发者优先； 4、熟练使用TiledMap、spine等layaair拓展工具； 5、熟悉HTTP/WebSocket等网络通信技术； 6、有H5或者微信小游戏开发经验者优先。 </t>
  </si>
  <si>
    <t>五险一金 弹性工作 绩效奖金 包吃</t>
  </si>
  <si>
    <t>岗位职责： 1.负责各产品线WEB前端研发； 2.负责公司业务的易用性改进和界面、技术优化； 3.Web前沿高可用技术研究和商用调研； 4.基于需求，运用模块化思维，进行页面定制化开发，同时注重代码效率，配合UE做好用户体验提升； 5.分解产品需求为具体的设计方案，并且将之分配给合适的开发人员进行协作开发。 职位要求： 1. 3年以上相关工作经验，本科学历 ，精通各种Web前端技术，包括HTML5/CSS3/ JavaScript/es6、jQuery和bootstrap等主流框架、gulp/webpack前端构建工具、和sass/less预编译 2. 精通主流JS框架，对原生js有深入理解，能脱离框架进行开发； 3. 熟练使用各种脚本调试器、DOM查看器等定位问题，熟练使用各种工具检测web服务的性能和定位瓶颈； 4.熟悉Vue/React/Angular等，有 TypeScript 经验者优先考虑； 5.有较强的团队协作精神和责任心。</t>
  </si>
  <si>
    <t>Web前端开发工程师（外包）</t>
  </si>
  <si>
    <t>广州智友网络科技有限公司</t>
  </si>
  <si>
    <t>1、参与国内知名人工智能企业AI项目的研发工作 2、为公司产品提供技术研发和支持 岗位要求 1、基础扎实，熟悉HTML、CSS、JS、HTTP等基础知识； 2、熟悉react、vue、angular等任意一种主流开发框架，有vue开发经验者优先； 3、熟练掌握组件化的开发方式； 4、熟悉前后端分离的开发方式； 5、热爱前端，对技术有追求，关注行业动态；  有以下条件者优先： 1、有 node.js 开发经验 2、有 typescript、sass 使用经验 3、有个人项目或技术博客</t>
  </si>
  <si>
    <t>绩效奖金 年终奖金 弹性工作 五险一金 周末双休</t>
  </si>
  <si>
    <t>负责公司产品web前端的开发.配合产品经理和UI设计师，提升产品体验。  职位要求 1、一年以上互联网产品前端开发经验； 2、具备优秀的编码能力，能编写高性能、高可读性、高可维护性的代码； 3、具备良好的学习能力、沟通能力和团队协作精神，对技术有强烈的热情； 4、有非常强烈的责任感； 5、具备扎实的 JavaScrpt / HTML / CSS 知识，能够独立开发JS模块； 6、有 vueJS、AngularJS 等前端 MVC框架实践经验优先；</t>
  </si>
  <si>
    <t>深圳曼顿科技有限公司</t>
  </si>
  <si>
    <t>工作职责： 1、负责公司产品前端开发工作，对现有代码和架构进行持续改进; 2、与UI设计师和后端工程师协作，高效优质完成产品功能; 3、解决开发过程中的浏览器兼容性问题;  任职要求： 1、良好的沟通表达能力、责任感及分析判断能力;
2、本科及以上学历，3年及以上前端开发经验;
3、扎实的前端基础知识：HTML，CSS，和jQuery；
4、熟练掌握CSS+DIV布局，能将视觉效果图转成html页面，兼容主流浏览器;
5、熟练掌握或TypeScript，对原型、作用域有正确的认识，熟练掌握对DOM的操作;
6、至少掌握一种CSS框架，如：bootstrap;
7、了解熟悉常见的前端框架、库、工具，例如：jQuery、AngularJS、vue.js、React、Grunt、Gulp 等
8、了解webpack自动构建工具;
9、了解一门后端语言 优先考虑;</t>
  </si>
  <si>
    <t>五险一金 员工旅游 出国机会 年终奖金 定期体检 下午茶 节日福利</t>
  </si>
  <si>
    <t>岗位职责： 1、负责H5 Web、手游项目客户端的设计和开发，进行单机或联机小游戏开发； 2、熟悉使用TypeScript开发LayaAir项目； 3、负责游戏UI、简单动画及游戏功能实现； 4、对游戏性能进行优化，发布，打包APP。  岗位要求： 1、熟悉Layabox、Egret前端H5游戏开发，或Flash AS3转Layabox开发； 2、有1-2年游戏开发经验，能完成游戏UI、简单动画，独立完成一般小游戏； 3、熟悉使用TypeScript开发LayaAir项目优先； 4、了解Http、WebSocket与服务端通信交互优先。</t>
  </si>
  <si>
    <t>深圳恒芸生泰科技有限公司</t>
  </si>
  <si>
    <t>五险一金 补充医疗保险 绩效奖金 年终奖金 专业培训 定期体检</t>
  </si>
  <si>
    <t>职位描述： 1、根据公司安排，进行Html5游戏开发的学习和深入研究。 2、负责Html5的相关产品编码，并编制相关技术文档； 3、与团队配合完成前后端交互代码编写及调试； 4、部署和发布产品，对产品进行持续维护和升级。 5、负责服务器后端的维护与新功能的开发。   岗位要求： 1、精通JavaScrpit、TypeScript； 2、精通HTML5特性，能够熟练运用HTML5特性构建移动端产品； 3、熟悉 DOM、Cocos-JS、Egret等任意一种H5引擎； 4、熟悉交互设计，对可用性，可访问性等用户体验知识有相当的了解和实践经验； 5、熟悉服务器相关知识，能够维护服务器后端代码并进行服务器升级； 6、具备良好的服务意识、责任心、较强的学习能力、优秀的团队沟通与协作能力、能承受一定的工作压力； 7、具备良好的编程习惯，遵守公司相关标准规范，能够高效率高质量完成任务； 8、服务器存储：对 HDFS, RocksDB, LevelDB, memcache, redis, MySQL, HBase, Kafka 的一项或多项有经验者优先。</t>
  </si>
  <si>
    <t>深圳市怡亚通供应链股份有限公司</t>
  </si>
  <si>
    <t>五险一金 免费班车 员工旅游 年终奖金 绩效奖金 专业培训 定期体检 周末双休 餐饮补贴</t>
  </si>
  <si>
    <t>一、岗位职责: 1.负责开发公司网站相关产品； 2.负责开发公司移动端网站相关产品（含APP内嵌页面）； 3.负责公司运营平台的特性开发和优化； 4.负责公司内部系统的开发维护； 二、职位要求： 1. 两年以上web前端开发经验，能独立编写复杂web前端应用； 2.熟悉基于MVC/MVP/MVVM/组件的前端开发模式，精通Vue 3.对前端技术有持续的热情，个性乐观开朗，逻辑性强； 4.有后端开发经验，熟练掌握Node.js，Typescript开发优先 5.掌握前端常用的构建工具，webpack/gulp/rollup等；</t>
  </si>
  <si>
    <t>CocosH5游戏开发</t>
  </si>
  <si>
    <t>五险一金 绩效奖金 弹性工作 通讯补贴</t>
  </si>
  <si>
    <t>岗位职责： 1.使用Cocos引擎进行手机游戏开发； 2.根据游戏策划需求文档，利用HTML5技术实现移动端游戏研发； 3.负责游戏开发设计，保证模块的可行性、游戏性和稳定性。  任职要求： 1.有1年及以上的Cocos开发经验； 2.精通Javascript、Typescript等前端开发技术，熟悉JSON、XML、LUA等； 3.熟悉Html5游戏开发框架，能独立开发； 4.熟悉Egret或laya引擎，对跨平台开发有一定的经验； 5.有Layabox/Egret引擎等游戏开发经验者优先； 6.有H5游戏开发经验优先考虑。  公司福利： 1、工作时间:五天7.5小时工作制，9:00-18:30，午休:11:30-13:30 2、入职购购买五险一金 3、每周提供两次下午茶，包括水果零食饮料等 4、每月定期组织生日会下午茶 5、不定期组织公司集体活动，包括聚餐，唱K，户外活动等 6、年终奖，年会 7、公司计划每年组织一次旅游</t>
  </si>
  <si>
    <t>五险一金 员工旅游 专业培训 绩效奖金 定期体检 周末双休 节日福利 全勤奖 年底双薪</t>
  </si>
  <si>
    <t>岗位职责： 1. 能独立承担系统核心组件设计、编码和集成工作，计划完成任务目标； 2. 配合项目组完成软件系统及模块的需求调研与需求分析、软件设计工作； 3. 负责编制与项目相关的技术文档； 4. 完成公司领导安排的其他工作。 任职要求： 1、 本科及以上学历，计算机及相关专业； 2、 两年以上基于J2EE技术架构的B/S项目经验，能独立处理技术问题； 3、 熟练运用HTML/CSS/JS/JSP和Hibernate、SpringMVC，Struts2框架技术开发B/S项目; 4、 至少Oracle 10g或Microsoft SQL 200X 或 PostgreSQL 9.x中的一种关系数据库的使用和SQL开发， 5、 工作积极主动、有责任心，能胜任一定工作压力；</t>
  </si>
  <si>
    <t>白鹭前端开发</t>
  </si>
  <si>
    <t>深圳十方时空信息技术有限公司</t>
  </si>
  <si>
    <t>HTML_web前端研发工程师</t>
  </si>
  <si>
    <t>弹性工作 年终奖金 14薪 交通补贴 五险一金 定期体检 免费零食 带薪假期 员工旅游 绩效奖金</t>
  </si>
  <si>
    <t>1. 基于egret进行H5手游开发； 2. 参与需求分析和框架设计； 3. 实现游戏功能。  职位要求: 1.本科学历以上，计算机相关专业；（可接受优秀的应届毕业生，但学习能力必须强） 2.一到两年左右工作经验，熟悉egret游戏引擎,有已发布游戏的开发经验； 3.熟悉 JavaScript/TypeScript语言； 4.熟悉websocket和http协议； 5.有良好的编码习惯，擅于思考，能独立排查问题和解决问题； 6.工作积极，有良好的团队合作能力，有较强的抗压能力。</t>
  </si>
  <si>
    <t>layabox前端开发（小游戏）</t>
  </si>
  <si>
    <t>深圳掌悦网络科技有限公司</t>
  </si>
  <si>
    <t>岗位职责： 1、使用H5游戏引擎（laya）完成项目功能模块的开发； 2、责任模块性能的优化与bug的修复； 3、负责前端团队的工作安排与管理； 4、协助游戏策划，美术设计人员，共同制定数据格式及美术素材制作规格； 5、参与/负责技术难题攻关。  任职要求： 1、熟悉typescript语言者优先； 2、熟悉OPP编程思想，熟悉低耦合，模块化编程，对代码质量有严格要求； 3、对网络通信有一定了解，熟悉websocket开发者优先； 4、有完整的H5游戏项目开发经验,3d小游戏优先； 5、愿意学习和接受新知识，新事物，对攻关疑难问题具有深厚兴趣； 6、熟悉laya游戏引擎； 7、了解游戏动画实现所需相关数学知识，物理知识，动力学知识佳； 8、了解H5游戏性能优化。</t>
  </si>
  <si>
    <t>岗位职责： 1、负责互联网项目前台Web部分的开发(利用html/Javascript/JQuery开发互动课件）； 2、负责和编辑沟通，完成脚本内容的功能实现。 任职要求： 1、全日制本科及以上学历，计算机相关专业应届及在校生； 2、熟悉Web开发知识，精通JavaScript/HTML/CSS等知识； 3、具有优良的程序设计风格和习惯，并会编写基本的开发文档； 4、熟悉JQuery等； 5、具有良好的英语阅读能力、自学能力和独立解决问题的能力； 6、为人处事积极乐观，面对技术挑战不退缩，主动承担任务不推脱。 7、乐于新技术的学习，并利用新技术进行制作开发。 符合以上要求的有意求职者，请将「求职信」、「个人简历」、「身份证」及相关资料，电邮至本公司。  薪酬福利： 1、有完善的考核晋升制度，按表现每年度不少于一次的待遇评估； 2、 设有内部培训，为在职同事提供优质培训课程，让同事不断成长，在公司有更好的开展空间； 3、 设有绩效的奖励计划，奖金丰厚； 4、优秀员工每年1-2次的加薪机会； 5、福利体系：养老保险、医疗保险、生育保险、 工伤保险、失业保险及住房公积金； 6、 周末双休，每年至少5至10天带薪年假(*入职年资越长，带薪年假越多，最多为10天)； 7、丰富的业余生活，定期组织集体员工活动如打球，唱K，爬山等。 8、福利假期：婚假、带薪年假、法定节假日等假期。  我们的工作时间安排（朝九晚六，周末双休）： 周一至周五的工作时间：9：00――12：30，13：30――18：00 集团网址：www.mers.hk/ 对电子教材出版市场有着深刻的认识及独到的见解，拥有广泛的客户群及应用对象，拥有更专业的工作团队及愉快的工作氛围；  集团网址：www.mers.hk/ 对电子教材出版市场有着深刻的认识及独到的见解，拥有广泛的客户群及应用对象，拥有更专业的工作团队及愉快的工作氛围；  符合以上要求的有意求职者，请将「求职信」、「个人简历」、「身份证」及相关资料，电邮至本公司。 现代多媒体（深圳）有限公司诚聘英才，我们欢迎您！</t>
  </si>
  <si>
    <t>深圳市凌启电子有限公司</t>
  </si>
  <si>
    <t>电子技术/半导体/集成电路 原材料和加工</t>
  </si>
  <si>
    <t>五险一金 交通补贴 餐饮补贴 通讯补贴 弹性工作 年休假 法定假期 节日福利</t>
  </si>
  <si>
    <t>岗位职责： 1.指导日常业务系统前端开发工作； 2.深度完善及优化前端界面用户体验； 3.解决日常系统Bug及前端疑难问题； 4.可以独立完成完整的有难度的前端功能开发。 5.有能力开发通用前端组件。 6.协助完成基于.Net Core的后台开发任务  任职要求： 1.5年左右前端开发项目经验； 2.精通HTML5、CSS、HTTP、JSON等Web相关技术； 3.熟练使用TypeScript、SASS语言； 4.熟练一种以上前端框架（例如：JQuery、KnockoutJS等）； 5.熟练一种以上SPA前端框架（例如：Angular、React、Vue等）； 6.精通一种以上前端UI框架（例如：JQuery EasyUI、KendoUI、Essential、ExtJS等）。 7.熟练一种以上SqlServer、Oracle、PostgresSQL关系数据库 8.有公共前端组件开发或前端框架设计经验者优先 9.具有C#及ASP.NET开发经验，有.Net Core开发经验者优先  福利待遇： 1、五天八小时工作制，每月第二周的周六需出勤； 2、提供空调宿舍，提供每日三餐，饭堂配置有冰箱、微波炉等配套电器； 3、入职即购买五险一金（医疗、养老、工伤、失业、生育保险，住房公积金）； 4、享有国家规定的法定节假日、年假等各类假期； 5、每月开展有针对性的内部培训及专业性强的外部培训； 6、高于同行业有竞争力的薪酬水平，能力突出的每年至少一次调薪机会； 7、根据年度经营情况颁发年度绩效奖金； 8、每月至少一次丰富多彩的企业文体活动； 9、优秀者可享受股权激励。</t>
  </si>
  <si>
    <t>北京希为科技有限公司</t>
  </si>
  <si>
    <t>14薪</t>
  </si>
  <si>
    <t>岗位职责：
1、负责金融平台的前端开发，欢迎向全栈工程师发展；
任职要求：
1、毕业2年以上Web前端开发；
2、熟练掌握HTML5、CSS3、JavaScript/TypeScript开发；
3、熟练使用JQuery、Bootstrap，以及AngularJs/Angular/Vue/React其中之一，并能独立开发常用组件；
4、掌握JavaScript性能、多浏览器兼容性、页面加载及渲染等前端性能优化经验；
5、能独立完成页面重构工作了解Http请求原理，了解网络请求的生命周期。
6、有mpvue, 或其他 MVC或MVVM 前端框架经验者优先 7、接受外派驻场开发。</t>
  </si>
  <si>
    <t>五险一金 绩效奖金 弹性工作 带薪年假 节日福利 周末双休 包早晚餐</t>
  </si>
  <si>
    <t>1. 负责网站前台的设计开发 2. 熟悉H5及相关标准，编写符合最新规范的代码； 3. 负责手机网站和小程序开发。  职位要求: 1.web前端两年以上开发经验，熟悉php或.net开发。 2.具有Web、微信小程序和微信公众号开发经验，掌握HTML（DIV+CSS）、Html5、JavaScript、AJAX、 Jquery等技术以及原生js， 3.精通模块化开发，至少使用过一个前端框架如：vue.js，angular.js，react.js； 4.具有良好的编程风格，注重编码规范； 5.至少使用过一种css预处理语言如：less,sass。  工作时间: 周一至周六:9:00-18:00 周日休息,节假日休息</t>
  </si>
  <si>
    <t>职位描述： 1. 负责web前端的设计、开发工作； 2. 负责业界新技术的研究、测试及引进； 3. 编写和维护相关开发和设计文档； 4. 协助用户完成用户测试，解决测试发现的问题； 5. 开发和维护统一的软件开发架构，发现和解决存在的技术和业务问题。  任职要求： 1、计算机软件、计算机应用、信息管理等计算机相关专业本科以上学历； 2. 2年以上网站前端开发经验，有电子商务网站开发案例优先； 3. 熟悉Angularjs、React、Bootstrap、Vue等框架； 4. 熟悉HTML5/CSS3/Typescript/ES6； 5. 了解前端打包、各种主流Web服务器者优先； 6. 了解Web Component/W3C标准，主流浏览器之间的差异，能熟练解决各种浏览器兼容问题。</t>
  </si>
  <si>
    <t>cocos creator开发工程师</t>
  </si>
  <si>
    <t>HTML页面开发</t>
  </si>
  <si>
    <t>深圳市汇合发展有限公司</t>
  </si>
  <si>
    <t>五险一金 员工旅游 餐饮补贴 年终奖金 绩效奖金 弹性工作</t>
  </si>
  <si>
    <t>岗位要求： 1、熟悉cocoscreator游戏引擎，2年以上cocos-creator手机游戏开发经验； 2、有游戏开发经验，有独立开发的上线游戏可优先考虑； 3、对游戏编程有浓厚的兴趣，具有较强的学习分析能力，善于接受新技术； 4、熟悉不同版本ios/android特点、机型适配、UI布局优化等，解决ios/android兼容适配问题。 5、有良好的面向对象设计、分析和编码能力，熟悉数据结构和常用算法，熟悉 JavaScript TypeScript CSS样式，有多种编程语言经验优先; 6、有良好的编程习惯、团队协作精神与认真负责的态度。 岗位职责： 1、使用cocos-creator进行html5游戏的设计、开发和上线工作； 2、开发游戏或项目相关工具； 3、编写高质量代码, 按照需求实现游戏相应的系统，并参与游戏创意及设计； 4、保证产品质量和进度。</t>
  </si>
  <si>
    <t>cocos2d�Y深工程��</t>
  </si>
  <si>
    <t>深圳市杰茂科技有限公司</t>
  </si>
  <si>
    <t>五险一金 带薪年假 绩效奖金 节日福利 餐饮补贴</t>
  </si>
  <si>
    <t xml:space="preserve">1、精通html，css，javascript，Ajax，Jquery，bootstrap，Zepto等，熟悉HTML5，CSS3，ES6，node.js等； 2、熟悉JS框架的开发模式；熟悉jquery，Angularjs，Vue，ReactJS等常用前端框架，对页面布局、交互体验方面有较强功底； 3、熟练运用PS，AI等设计软件，能设计界面和banner。 4、具备手写HTML、JS、CSS代码，熟悉HTML5的开发和优化,并通过DIV+CSS技术构建页面； 5、对CSS/Javascript性能优化、解决多浏览器兼容性问题有一定的经验； 6、对用户体验、交互操作流程有一定了解; 7、懂性能优化，让体验更快更流畅； 8、学习能力强，新技术很快能学会； 9、较好的沟通能力和人品。 10、强烈的责任心和团队合作能力，善于沟通，良好的学习能力，能够在一定压力下工作； 11、英语四级。 </t>
  </si>
  <si>
    <t>杰茂科技正在寻找有想法的人，而不仅仅是工作热情，我们尊重个人的风格和习惯，尊重疯狂的想法，我们相信，在工作岗位上最强的人，是那些不认为这只是一份工作，而是他们真正想做的事情。 ------------------------------------------------------------------------------------------------- 1. 具2年以上Cocos2D-X行动游戏开发经验 2. 熟悉使用Cocos2D-x、Cocos Creator、Java Script TypeScript语言。 3. 熟悉并掌握移动端相关开发经验, 有跨系统、跨浏览器兼容性处理经验。 4. 负责调试、解决各种兼容性问题，满足良好的用户体验。 5. 对服务端相关知识有所了解，对前后端分离有一定应用。 6. 2年以上相关项目游戏开发经验者。 ------------------------------------------------------------------------------------------------- 杰茂科技是中国领先的互连网公司，致力为企业和品牌的市场目标提供全面、丰富的互动解决方案，从网站建设、网游 / 手游设计到APP创意开发，通过建立对目标客户和用户行为的分析，整合我们高质量设计和***，产生创意十足、有价值的用户体验。至今，杰茂科技已成功进行过上百个项目的专业技术实施服务，我们稳定的技术团队、强大的技术能力、贴心的客户服务受到了广大客户的赞誉和信赖。</t>
  </si>
  <si>
    <t>小程序游戏开发工程师</t>
  </si>
  <si>
    <t>深圳市迷你玩科技有限公司</t>
  </si>
  <si>
    <t>五险一金 定期体检 年终奖金 包住宿 提供宿舍</t>
  </si>
  <si>
    <t>HTML5开发工程师 (职位编号：01)</t>
  </si>
  <si>
    <t>岗位职责： 1、负责公司旗下H5/小游戏开发工作； 2、参与H5/小游戏架构设计，公共组建的开发维护； 3、负责在移动设备和移动浏览器上的性能调优； 4、负责H5/小游戏的上架和维护；  岗位要求： 1、 两年以上H5游戏/小游戏开发经验； 2、 熟悉TypeScript、JavaScript语言，具有良好的OOP编程思想； 3、 熟悉至少一种H5游戏引擎（Laya Air、Cocos Creator、Egret）； 4、 熟悉WebSocket和HTTP等网络协议，熟悉Socket.io、JSON等数据协议； 5、 熟练使用各种调试、抓包工具，能独立分析、解决和归纳问题； 6、 熟悉小程序/小游戏开发流程及开发API； 7、 有3D游戏开发经验，微信小游戏经验者优先； 8、 有独立作品或参与开发过较复杂小游戏核心功能模块的加分； 9、 熟悉各大平台小程序/小游戏差异加分； 10、 对游戏开发充满热情，态度认真、严谨、责任心强；</t>
  </si>
  <si>
    <t>职位描述： 1.基于CocosCreator进行HTML5游戏的设计、开发、部署和运维工作； 2.与产品策划、美术人员共同讨论开发需求及设计游戏实现细节； 3.参与技术难题攻关、组织技术积累等工作。  任职要求： 1.有游戏开发经验，熟悉CocosCreator、Egret（白鹭引擎）,layabox等，有上线游戏或小程序开发经验可优先； 2.熟悉HTML5及其相关标准，编写符合最新规范的代码； 3.了解基础网络通讯协议原理和机制，对WebSocket有一定的了解； 4.熟悉各种浏览器的兼容性调试； 5.熟悉 JavaScript/TypeScript语言，良好的OOP编程思想； 6.具有良好的学习能力和自我攻克难题的能力； 7.具备良好的沟通合作技巧，较强的责任心及团队合作精神</t>
  </si>
  <si>
    <t>1．开发基于Html5的网页前端开发，适配多种浏览器；2、负责公司移动端页面设计更新与美观优化；3、负责各项目用户交互界面设计，和开发团队共同创建用户界面，跟踪产品效果，提出设计、改善方案；4、运营活动H5开发以及其他前端相关业务需求；5、与后端人员配合完成后台管理系统的开发 职位要求： 1、大专以上，精通HTML5编程，有3年以上HTML5开发经验； 2、深刻理解W3C WEB标准，熟悉HTML5及CSS3特性，对可用性、可访问性等相关知识有实际的应用； 3、熟悉Javascript语言的各特性，有js性能优化的实践经验，能快速搭建页面； 4、熟练使用jquery/jqtouch/jquerymobile等流行框架之一，熟悉Ajax开发模式； 5、熟练掌握Vue(vue+es6+webpack)、React等主流框架，使用自动化构建工具（webpack、fis、gulp等工具） 6、了解不同浏览器之间的差异，移动设备之间的差异；熟悉各种调试、以及抓包工具的使用，能独立分析、解决和归纳问题 7、具有良好的理解、沟通以及解决问题的能力。</t>
  </si>
  <si>
    <t>启迪展智(上海)数字科技有限公司</t>
  </si>
  <si>
    <t>五险一金 定期体检 弹性工作 餐饮补贴 做五休二 年终奖金 员工旅游</t>
  </si>
  <si>
    <t xml:space="preserve">工作职责  1、在移动平台或服务器端有成熟的系统编程及设计能力  2、精于调试代码，并擅长编写精炼及可维护度高的代码  3、有工作在创业公司的激情，并有较强的思辨能力  4、良好的沟通及表达能力。   任职资格  1、计算机或相关专业本科或更高学历，3年以上Web前端开发经验 。  2、熟练使用HTML5 ,CSS3, JavaScript，JavaScript基础良好，熟悉函数式编程 3、熟练使用ES6进行编程  4、能够良好的遵循代码规范，有良好的编码习惯。对单一原则和DRY原则有良好的理解，并能遵守  5、用过Webpack或其他模块化打包工具。知道Babel的工作原理，使用过JavaScript编译器（转换器）  6、有单页应用的项目经验，知道SPA的原理，对Http请求有一定了解  7、熟练使用Chrome Developer Tools进行debug，对JavaScript的异步编程有一定理解，了解JavaScript的异步机制。熟练使用Callback，Promise进行编程。能使用Async/Await为加分项  8、熟悉使用CSS，用过Sass，Less或Stylus更佳，能编写可读性比较高的CSS代码，可以根据UI设计师提供的方案编写模块化的CSS代码，能够很好的解决兼容问题；  9、了解TypeScript或CoffeeScript更佳，使用过Eslint或JsLint  10、了解java，有开发过实际项目或自己写过demo更佳。 </t>
  </si>
  <si>
    <t>深圳智空未来信息技术有限公司</t>
  </si>
  <si>
    <t xml:space="preserve">  ● 和做后端的同事协商定义REST接口   ● 和做UX设计师的同事讨论业务逻辑，明白视觉设计意图，并实现  ● 创建和维护软件文档  ● 负责维护，扩展和扩展我们的网站  ● 响应式网站开发  ● 持续研究和学习，部署前沿技术和***实践  ● 快速消除bug  ● 编写可扩展，可维护和可重用的代码  ● 为所有项目提供质量保证控制和跨浏览器/跨平台兼容性  ● 设计接口，协助第三方做系统集成      要求  ● 有两年以上前端开发经验，积极主动  ● 对现代HTML / CSS / BootStrap / SaaS / LESS 的深入了解  ● 熟悉Angular2，Typescript， Grunt，Gulp和Bower  ● 对Web应用程序如何工作的充分理解，包括安全性，会话管理和***开发实践  ● 充分了解关系数据库系统，面向对象的编程和Web应用程序开发  ● 有丰富的诊断，网络分析工具的经验  ● 搜索引擎优化过程的基本知识  ● 积极的问题诊断和创造性的问题解决技能  ● 具有商业头脑，能够在时间轴和预算的约束下兼顾多项任务的强大组织能力  ● 能够在快节奏的环境中工作和茁壮成长，快速学习并掌握各种Web技术和技术。  ● 计算机科学或相关领域的学士学位  ● 对UI跨浏览器兼容性，一般Web功能和标准有深刻的理解。  </t>
  </si>
  <si>
    <t>深圳希思医疗美容医院股份有限公司</t>
  </si>
  <si>
    <t>五险一金 定期体检 带薪年假 周末双休 法定假期</t>
  </si>
  <si>
    <t>岗位职责： 负责集团网站、公众号、小程序和App的前端交互设计与实现 负责优化、完善现有产品的前端架构 规范前端开发流程，及提升前端开发效率  岗位要求： 三年以上前端工作经验，拥有小程序，公众号，WEB端经验； 精通HTML5，CSS3，JavaScript，Ajax，DOM等前端开发技能 掌握前端主要开发框架，如Vue，Angular，React 熟练使用Less，TypeScript等前端技术 熟练使用RestApi，WebSocket等请求方式 有良好的代码编写习惯，自主学习和独立解决问题的能力 责任心强，有良好的团队合作精神，积极主动的工作心态。</t>
  </si>
  <si>
    <t>WebGIS 开发工程师</t>
  </si>
  <si>
    <t>椭圆方程（深圳）信息技术有限公司</t>
  </si>
  <si>
    <t>岗位职责： 1、使用 Javascript / TypeScript 开发 WebGL 产品； 2、基于 Cesium 引擎，负责GIS相关开发工作； 3、研究如何提升 WebGL 的渲染性能； 4、研究和开发三维相关功能，如三维渲染特效、漫游交互、WebVR； 5、研究和处理三维相关数据格式；  任职要求： 1、熟悉 Cesium 引擎，有相关开发或使用经验； 2、熟悉 JavaScript 开发，包括模块化开发，单元测试，性能测试，压缩混淆等； 3、熟悉三维图形图像的理论基础，如三维成像原理、UV 贴图、着色器、材质等； 4、具备 GIS 领域相关专业知识者优先； 5、具备 Cesium 项目或 three.js 等 WebGL 开发经验者优先； 6、熟悉MVVM框架(Vue/Angular/React)至少一种； 7、有安防、市政规划、公安、交通、电力行业经验者优先</t>
  </si>
  <si>
    <t xml:space="preserve"> 岗位职责：
1. 前端需求开发；
2. 负责前端版面设计及优化；
3. 日常相关维护
任职要求：
1. 全日制大学专科计算机相关专业，1~3年以上从业经验优先；
2. 掌握前端开发技术(HTML5、JS、JSON、XHTML、CSS3)；
3. 对OO、MVC、MVVM等编程思想有了解，对前端MVVM框架有深刻理解，能熟练使用Vue进行开发； 4. 有一定数学几何基础，熟悉canvas，能使用canvas进行自主图表设计；
5. 对常见的浏览器兼容问题有清晰的理解，并有可靠的解决方案；如IE6/7/8/9、Firefox、Safari、 Chrome； 6. 了解NodeJS，具有Electron开发桌面客户端能力优先； 7. 对用户体验、交互操作流程、及用户需求有一定了解；
8. 主动学习能力强，工作责任心强，团队协作精神优秀。 </t>
  </si>
  <si>
    <t>佳峰投资控股集团有限公司</t>
  </si>
  <si>
    <t>多元化业务集团公司 奢侈品/收藏品/工艺品/珠宝</t>
  </si>
  <si>
    <t>五险一金 免费午餐 全勤奖 下午茶 带薪年假</t>
  </si>
  <si>
    <t>咨询服务开发工程师</t>
  </si>
  <si>
    <t>工作职责： 1.根据行业动态、业务模式、监管政策及相关法律法规，建立风控策略体系，推进风控策略工具优化； 2.参与及组织分析现有的风控流程，监控策略的执行； 3.制定贷款业务监控预警体系和监控计划，多维度监控业务表现，跟踪、分析策略执行效果，提出策略调整方案并协调部署实施； 4.负责定期对信贷资产进行质量检查、分析及风险分类，定期制作报告并汇报； 5.持续学习和掌握前沿的统计建模，数据挖掘，机器学习方法建立数据模型解决实际问题，持续提供切实有效的数据解决方案； 6.具有敏锐的商业嗅觉和严密的逻辑思维能力，善于结合业务发现机会，将数据落地于产品； 7.深刻理解公司的业务和数据情况，不定时优化更新模型； 8.主持重大项目风险的处置工作。  任职资格： 1.3年以上金融行业数据分析、统计； 2.本科以上学历，金融、经济学、风险管理等相关专业； 3.熟悉信贷贷前、贷中、贷后等风险管理流程； 4.具备丰富的风险识别经验，熟悉信贷业务风控流程，能够独立进行各类融资项目贷后管理等工作； 5.掌握一种以上主流统计分析工具：SAS/SPSS/Python/Oracle/SQL等； 6.思维缜密、原则性强、有批判性思维，高度的责任心与敬业精神，良好的团队精神。</t>
  </si>
  <si>
    <t>WebGIS研发工程师</t>
  </si>
  <si>
    <t>岗位职责： 1、使用javascript/typescript开发WebGL产品 2、基于Cesium引擎，负责GIS相关开发工作； 3、研究如何提升webgl的渲染性能 4、研究和开发三维相关功能，如三维渲染特效、漫游交互、WebVR 5、研究和处理三维相关数据格式  任职要求： 1、熟悉Cesium引擎，有相关开发或使用经验； 2、熟悉JavaScript开发，包括模块化开发，单元测试，性能测试，压缩混淆等； 3、熟悉三维图形图像的理论基础，如三维成像原理、UV贴图、着色器、材质等； 4、具备GIS领域相关专业知识者优先； 5、具备Cesium项目或three.js等webGL开发经验者优先 6、熟悉MVVM框架(Vue/Angular/React)一种或多种 7、有安防、市政规划、公安、交通、电力行业经验者优先</t>
  </si>
  <si>
    <t>周末双休 带薪年假 五险一金 高温补贴 餐饮补贴 通讯补贴 员工旅游 专业培训 交通补贴 股票期权</t>
  </si>
  <si>
    <t>精准营销产品经理</t>
  </si>
  <si>
    <t>广州淘卷卷科技有限公司</t>
  </si>
  <si>
    <t>岗位职责： 1、负责web前端开发，将界面原型转化成前端页面； 2、按照业务功能需求，编写JS和CSS代码，与后端开发人员配合对功能进行调试； 3、基于用友开发平台进行web应用开发，愿意学习及适应新技术；  任职资格： 1、2年以上互联网公司前端开发经验； 2、熟悉常见的前端开发框架库，React、VUE、Angular、Bootstrap、Ionic等； 3、熟悉HTML5/CSS3/Typescript/ES6，对js面向对象编程和函数式编程有自己的理解和实践； 4、具备高度责任心，工作态度认真，严谨踏实，积极主动，具有良好的语言表达和沟通能力，有良好的团队合作精神，能承受高强度的工作压力。  薪酬福利： 1、5天8小时工作制，周末双休，享受国家法定节日带薪休假； 2、基本底薪+项目奖金+六险一金+话补+通讯补贴+交通补贴； 3、丰富的企业文化和良好的工作氛围，员工生日会，节假日福利等； 4、有良好的培训机制，提供各种内部岗位培训机会，包括ERP软件、财务知识学习，管理知识和沟通技巧等系列培训；</t>
  </si>
  <si>
    <t>【岗位职责】 1、负责产品的全生命周期管理，独立完成产品策划，原型，产品流程和交互设计，并推动项目落地；保证数据指标口径统计和数据准确性，梳理数据采集、处理、存储、展现全流程，规范过程文档； 2、整体设计和规划用户画像产品线，推动用户画像平台产品落地，挖掘业务平台产品的核心业务价值；主导用户画像标签体系建设，设计和构建基于用户人口属性、用户行为、消费数据等特征的画像服务； 3.与用户增长、用户运营部门协作，支持360度洞察和分析用户，将用户运营策略产品化； 4、分析商品标签，平台内容，结合用户标签制定精准的营销推荐方案； 5.负责电商导购平台精准营销的产品工具规划，落地。包括标签体系的搭建，标签统一管理; 6.精通客户洞察、客户营销场景设计，并能够通过产品去持续优化精准营销的ROI; 7.跨部门协调，推进采集工作进展，实现标签生产，用户营销数据服务的快速，准确落地，并及时跟踪，分析数据负责用户特征、用户规模、行为路径研究; 【任职要求】 1. 计算机、统计学，数学等相关专业本科学历，211/985优先；3年以上大数据或电商数据产品设计开发经验； 2、熟悉SQL与数据建模原理，熟悉掌握Axure，viso，mindmanager等工具，高效高质量产出需求文档； 3、有电商产品经验、用户画像、数据产品相关经验（必须满足） 4.熟悉用户画像应用方向，如精准营销，个性化推荐、用户增长运营体系，能挖掘用户画像的商业价值 5.必须是有要做数据产品的项目经验，精通数据分析，能熟练使用SQL/Python等工具； 6.有一定的自我创新的驱动能力，用于优化、迭代现有产品，满足用户体验； 7.跨部门的沟通协作能力强，能够主动的去推动业务，跨部门工作，实现产品的价值目标。</t>
  </si>
  <si>
    <t>深圳华昶实业有限公司</t>
  </si>
  <si>
    <t>深圳酷泰丰科技有限公司</t>
  </si>
  <si>
    <t>人工智能专家</t>
  </si>
  <si>
    <t>深圳市美亚实业发展有限公司</t>
  </si>
  <si>
    <t>带薪年假 五险一金 节日福利 加班补贴 绩效奖金 定期体检 节日礼物 岗位晋升 发展空间大 领导好</t>
  </si>
  <si>
    <t>家具/家电/玩具/礼品 多元化业务集团公司</t>
  </si>
  <si>
    <t xml:space="preserve">岗位职责： 1.与后台技术开发保持良好沟通，快速理解、消化各方需求，并落实为具体的开发工作； 2.配合后台开发人员完成前端数据呈现,实现产品界面和功能；
3.提供UI设计图，实现Web界面，包括高级功能如动画等。    岗位要求：  1.精通JavaScript/HTML5/CSS3基本原理并能熟练手写，熟练前端开发技术；
2.熟悉ajax/json等网络通信技术和数据交换格式,并能和后端实现良好的交互；
3.将UI设计转化为符合W3C规范的DIV+CSS静态页面，确保浏览器及平台的性能和兼容性；
4.熟悉JQuery ,Vue.js,Backbone, React.js,Angular.js,Bootstrap等js框架；
5.要求熟练使用 Less/Sass,gulp/grunt ，有typescript开发者优先；
6.有团队协作开发经验，懂得使用各种团队协作工具，比如svn,git等 。  </t>
  </si>
  <si>
    <t xml:space="preserve">工作职责： 1、人工智能关键技术研究。 2、前沿研究，深度学习、语法语义分析技术在对话系统、需求理解、自动摘要、机器翻译、信息检索等领域的研究工作； 3、技术应用，使用前沿技术通过公司产品创造价值并带给最广泛的用户。 任职资格： 1、硕士以上学历，人工智能、计算机等相关专业；熟练运用。caffe/pytorch/mxnet/tensorflow等深度学习工具解决问题； - 曾在领域内的***会议及***期刊(例如：CVPR, ICCV, ECCV, NIPS, ICML, KDD，PAMI，IJCV等) 发表论文者优先。 2、具有扎实的工程实现和架构能力，使用C++/Python/OpenCV等开发人工智能相关算法，使用机器学习、深度学习等进行机器视觉、图像处理、语音文本处理、模式识别等相关的算法研究及产品开发。 3、有机器学习相关研究经历，能够熟练使用Torch或Caffe等深度学习框架。 5、具有钻研精神，喜欢挑战，对算法研究与实现有强烈的兴趣，拥有在人工智能专业领域发展的意愿和能力；有相关经验优先考虑。 6、 具有很强的责任心，对技术充满热情，有前瞻性眼光，注重创新性思维，并能逐步在业务中落地； - 责任心强、敢于承担，有团队合作精神、沟通能力佳。 </t>
  </si>
  <si>
    <t>五险一金 健身房 5A办公环境 专业培训 绩效奖金 帅哥美女 舞蹈瑜伽课 员工食堂 领导nice 定期体检</t>
  </si>
  <si>
    <t>U3D 游戏主程</t>
  </si>
  <si>
    <t>资深算法工程师</t>
  </si>
  <si>
    <t>绩效奖金 周末双休 弹性工作 通讯补贴 年终奖金</t>
  </si>
  <si>
    <t>专业培训 绩效奖金 年终奖金 扁平化管理 晋升空间大 调薪空间大 企业高速发展 带薪年假 活动多 定期团建</t>
  </si>
  <si>
    <t>负责多平台游戏开发， 能熟练使用LUA或typescript等脚本语言进行开发 精通图形学，物理学，数学 能熟悉使用U3D开发环境，制作插件，NGUI, UGUI 深入了解资源加载机制，并能进行内存和性能优化 能实现热更新机制，并部署上线 熟悉Android或iOS开发环境 能部署自动化编译环境，自动化配置。   岗位要求： 游戏引擎的选型 游戏框架、网络框架的设计与实现 核心算法代码的设计与实现 易维护易扩展的代码设计 代码review与管理 管理游戏研发团队 善于与策划美术沟通 游戏项目的分解与开发周期的设定  全栈开发优先</t>
  </si>
  <si>
    <t>【岗位职责】 1、负责公司大数据平台建设、开发：包括跨平台的数据埋点SDK，BI表报系统，用户标签系统等； 2、依据业务需求，进行数据产品的规划和设计开发，为数据分析和运营等人员搭建友好高效的数据产品，如报表、BI系统等； 3、负责埋点数据采集，数据清洗，提升数据质量，数据分布式存储； 4、分析用户行为数据，搭建个性化推荐系统，提升订单交易量； 5、算法优化，对业务数据各维度的统计分析，根据产品规则进行客户标签开发落地； 6、负责大数据方面技术发展趋势分析和竞争分析以及新技术的预研、规划和分析； 【任职要求】 1、本科以上学历，计算机软件或数学、统计学相关专业，3年以上Java开发经验，有3年以上独立系统设计和研发经验；掌握一门额外的编程语言(Python,Erlang,Scala,Haskell,Lisp,C/C++等)优先； 2、熟悉Hadoop或Hadoop生态圈相关技术，如Hive、Spark,Kafka,Storm,Flink，熟悉大数据云服务技术，良好的算法/数据结构基础； 3、有至少1年推荐系统实际项目经验，掌握基于内容推荐、协同过滤（CF），掌握常用机器学习算法的应用，如LR、决策树、DNN、GDBT、SVM等，掌握聚类、降维相关的主要算法的应用； 4、具备深厚数据建模(机器学习,深度学习,推荐系统)和分析理论知识和经验； 5、有较强的分析问题和解决问题的能力，掌握抽取关键特征的方法； 6、掌握推荐系统评估方法，能对系统进行持续评估、改进； 7、具备良好的团队合作精神，有较好的沟通交流能力，善于主动思考和行动，乐于解决具有挑战性的问题；</t>
  </si>
  <si>
    <t>深圳市晒稻信息技术有限公司</t>
  </si>
  <si>
    <t>系统软件工程师</t>
  </si>
  <si>
    <t xml:space="preserve">工作职责： 1. 负责医疗成像与治疗控制系统软件总体需求与框架设计
2. 负责医疗系统术前配准、成像与治疗系统定位、可视性路径规划、运动轨迹等软件代码设计、单元测试，相应设计文档的编写和维护
3. 负责医疗仪器人机交互系统软件开发、单元测试，相应设计文档的编写和维护
4. 参与软硬件联调、系统联调与集成测试
5. 负责解决产品软件BUG，持续优化与提升产品性能、稳定性与可靠性 任职要求：  1. 数学/物理/生物医学工程/电子工程等相关专业，硕士或博士学历
2. 熟练掌握一种或者多种编程语言：C/C++/Python/UML语言
3. 熟练掌握一种或者多种编程环境：x86/ARM/DSP等硬件平台
4. 熟练掌握Windows/Linux/ROS多线程、多进程、Socket 编程、SHELL开发
5. 熟练掌握各类现场总线PCIe/CAN/TCP-IP等
6. 具有良好的团队协作能力和沟通能力，有较强的创新意识，可独立完成任务
7. 具有较强的逻辑思维能力，扎实的编码功底，良好的代码风格、具有医疗系统开发经验优先
8. 具有快速学习能力、良好的英文表达和书写能力、拥有良好的沟通和协作能力 </t>
  </si>
  <si>
    <t>Web前端工程师-深圳-商汤科技-深圳-MI</t>
  </si>
  <si>
    <t>1、 负责基础设施的运维和管理：VM，服务器，VPN等 2、 负责华为云平台的配置、监控、调优、故障排除 3、 负责监控系统的维护和调优：集群的维护及实时监控，异常服务器和后台服务的监控，报警问题处理，针对服务器维护中出现的问题提出改进建议，并实施； 4、 负责系统安全管理，VPN，网络安全等 5、 负责公共组件（elk、redis、kafka等）的配置与维护工作 6、 编写运维脚本，开发运维工具； 7、 配合开发及测试，完成平台的优化及系统及应用疑难问题的解决的相关工作。 任职要求： 1、 大学本科及以上学历，计算机或者相关专业。 2、 3年以上IT运维经验 3、 精通Linux操作系统的使用和运维 4、 具有基本的安全知识，搭建高效安全的运维架构； 5、 熟练掌握Kafka，Redis等中间件的运维 6、 熟练使用Shell、Python等语言的一种，应用shell解决相关问题； 7、 熟悉Docker及其相关模块的运维，熟悉基于Docker的云计算生态体系； 8、 熟悉DevOps、持续集成和持续交付理念。 9、 熟悉Java开发，熟悉Spring\Springboot\SpringCloud技术栈。</t>
  </si>
  <si>
    <t>深圳来点别的网络科技有限公司</t>
  </si>
  <si>
    <t>五险一金 弹性工作 节日福利 定期团建 周末双休 年终奖金</t>
  </si>
  <si>
    <t>期货程序化（量化）交易员</t>
  </si>
  <si>
    <t>广州白骑士金服科技有限公司</t>
  </si>
  <si>
    <t>年终奖金 五险一金 周末双休 绩效奖金</t>
  </si>
  <si>
    <t>利用公司提供的账户进行期货交易，控制风险，稳定盈利。 岗位职责： 1、有成熟稳定的期货盈利策略（包括但不限于趋势策略、逆趋势策略、套利策略）； 2、有成熟的资金管理体系，可以根据资金规模选择合适的品种以及仓位交易； 3、有团队意识，根据公司要求严格执行交易规则； 4、在公司风控要求下使账户稳定增值。 任职要求： 1、有较强的学习能力、分析能力以及风险控制能力； 2、熟悉TB，MC，金字塔等程序化交易软件； 3、熟悉并会应用Python、Matlab、R等程序化分析软件或者计算机语言； 4、具有3年以上证券、期货、基金、信托、私募等经验的优先考虑； 5、能提供2年以上策略组合回测交易数据（样本外数据半年以上）； 6、能提供3个月以上实盘交易记录或者资金曲线。</t>
  </si>
  <si>
    <t>CocosCreator</t>
  </si>
  <si>
    <t>深圳市乐玩互娱网络技术有限公司</t>
  </si>
  <si>
    <t>五险一金 弹性工作 员工旅游 年终奖金 绩效奖金 专业培训 餐饮补贴</t>
  </si>
  <si>
    <t>1.基于CocosCreator进行HTML5游戏的设计、开发、部署和运维工作；
2.与产品策划、美术人员共同讨论开发需求及设计游戏实现细节；
3.参与技术难题攻关、组织技术积累等工作。
要求：
1.有游戏开发经验，熟悉Cocos2d-js、Egret（白鹭引擎）等，有上线游戏或小程序开发经验可优先；
2.熟悉HTML5及其相关标准，编写符合最新规范的代码；
3.了解基础网络通讯协议原理和机制，对WebSocket有一定的了解；
4.熟悉各种浏览器的兼容性调试；
5.熟悉 JavaScript/TypeScript语言，良好的OOP编程思想；
6.具有良好的学习能力和自我攻克难题的能力；
7.具备良好的沟通合作技巧，较强的责任心及团队合作精神</t>
  </si>
  <si>
    <t>1、 理解支付业务需求，参与各层次的交易系统需求的分析、设计和开发； 2、编写概要设计、详细设计书，完成交易系统或服务的核心代码，解决开发过程中的技术难题； 3 、执行代码开发规范，ReView文档和代码，确保开发和投产质量；  4、保障交易系统7*24小时正常运行，能及时分析、解决生产系统的突发问题。  任职要求： 1.计算机相关专业全日制本科以上学历； 2.有企业级应用开发思想,深入理解面向对象编程和J2EE技术； 3.有分布式缓存部署、开发经验，例如：redis、memcache等； 4.有电商平台支付、直播产品支付系统、第三方支付等行业背景，有支付交易或者账务、账户、清结算等系统设计经验；上述背景、经验有其一即可； 5.具备一定的多线程、高并发开发经验； 6.具备一定的socket网络开发经验； 7.熟悉各种开源框架，hibernate，spring，spring boot，mybatis，jquery； 8.熟悉Mysql，有大数据处理经验的优先考虑； 9.熟悉linux，window，并且能做一定的系统平台优化工作； 10.熟悉nginx、tomcat等基本配置和部署； 11.熟悉shell、python脚本开发语言；  12. 3年以上软件项目开发实际工作经验，有1个以上支付/移动互联网平台大中型开发、设计、生产运维经验，有支付/移动互联网/运营商行业背景者优先；
13.学习能力，沟通能力，理解能力，规范的编程习惯，系统设计能力，能够承受工作压力。</t>
  </si>
  <si>
    <t xml:space="preserve"> 1.    精通HTML/CSS/Javascript等前端技术，掌握使用流行前端框架（如React/Vue/jQuery等）； 2.    熟练掌握AJAX以及JSON、XML等数据交换格式； 3.    熟悉掌握DIV+CSS网页布局； 4.    对浏览器兼容性、前端安全防范、客户端性能优化有一定经验； 5.    有一定视觉设计基础（能熟悉使用Photoshop, Adobe illustrator等)； 6.熟悉 mobile web 开发的注意事项，了解跨设备与浏览器的兼容问题； 7.熟悉Typescript 和NodeJS； 8.良好的代码规范及软件开发习惯（包括熟练使用git，了解build automation，CI/CD等）术栈 (flux实现, webpack, babel 等)； </t>
  </si>
  <si>
    <t>资深运维开发工程师</t>
  </si>
  <si>
    <t>深圳梅沙科技有限公司</t>
  </si>
  <si>
    <t>餐饮补贴 16薪 商业医疗保险</t>
  </si>
  <si>
    <t>工作职责
负责运维平台化产品的设计与开发
参与运维平台的推广工作
参与运维自动化工作
岗位要求
5年以上运维相关经验，其中包含3年以上开发经验
精通Python，熟悉常见Web框架如Django、Flask，熟悉Go加分
熟练掌握vue，angularjs等常见前端框架
熟悉常见运维场景，并了解相应解决方案
了解设计模式、算法等
具备一定的产品化思维，有CMDB、事件管理、CI/CD等开发经验者加分</t>
  </si>
  <si>
    <t>五险一金 补充公积金 绩效奖金 年终奖金 弹性工作 定期体检 每天下午茶 超大办公空间 单身帅哥美女 全90后</t>
  </si>
  <si>
    <t>web网站工程师 网页美工 网站编辑</t>
  </si>
  <si>
    <t>深圳市森瑞普电子有限公司</t>
  </si>
  <si>
    <t>岗位职责 1、大专以上计算机专业，2年以上网站（PC和移动端网站开发经验）开发经验； 2、能独立制作网站，精通htm、htm5、css、js（jQuery），能熟练手写HTML/CSS代码； 3、熟练使用PS软件；负责公司网站上广告的创意及文案、淘宝的美工，会一些简单的静态网页 5、做事情积极主动，具有进取及学习精神。 6.公司网站的文章新闻编辑上传，编写行业分析文章，能根据热门主题编写原创内容。</t>
  </si>
  <si>
    <t>UI开发-深圳-04837 (职位编号：04837)</t>
  </si>
  <si>
    <t xml:space="preserve"> Role and Responsibilities CSPG UCS SW QA China team is a part of Cisco. UCS SW are delivering high quality UCS related software solutions to our customer. We are working on UCS software quality assurance and are seeking one QA automation engineer who will be responsible for automation test tool  development. He or She would be easy-going, friendly and responsible for . Develop UCS server/storage automation test tool . Build UCS product  automation framework . Run and support test projects Primary Skills: The candidate should possess the following primary skills: * Strong experience in coding, Python, C/C++, Shell, Java etc. * Strong skills in Unix/Linux software development tools * knowledge of Unix/Linux, Linux driver, Linux kernel * Understanding in Network, TCP/IP * knowledge of automation testing * Familiar with Intel X86 architecture * Server BIOS knowledge is a plus Qualifications, * Bachelor degree or above in computer science or equivalent * 5+ years software development experiences * 5+ years Linux tool development would be a big plus. Desired Skills: We are looking for candidates with a passion by working in a challenging and innovative environment *Passionate about software coding and new related knowledge *Ability to communicate to customers (internal and external), strong problem-solving skills, adaptable, proactive and willing to take ownership * Flexible and self-motivated with a strong desire to learn * Team player able to work with globally distributed teams * Fluent in English</t>
  </si>
  <si>
    <t>Html5游戏开发</t>
  </si>
  <si>
    <t>岗位职责： 1、负责各类交互设计与实现； 2、负责H5、Web、小程序等开发； 3、负责APP中的H5页面开发。 技能要求： 1.本科及以上学历，3年及以上前端开发经验，计算机或相关专业者优先； 2.熟练运用主流技术框架Vue/React，熟悉页面架构和布局，对表现与数据分离、Web语义化等有深刻理解，深入了解HTML5/CSS3等技术，熟练使用scss/less者优先； 3.精通JavaScript、Ajax等前端技术，掌握面向对象编程思想，对js框架应用（如prototype/jQuery等）有一定的经验，熟练使用typescript者优先； 4.对css/javascript性能优化、解决多浏览器兼容性问题有一定的经验； 5.有强烈的上进心和求知欲，善于学习和运用新知识，善于沟通和逻辑表达，有强烈的团队意识和执行力。</t>
  </si>
  <si>
    <t>H5（layabox）开发工程师</t>
  </si>
  <si>
    <t>深圳市范特西科技有限公司</t>
  </si>
  <si>
    <t>五险一金 年终奖金 绩效奖金 员工旅游 定期体检 弹性工作</t>
  </si>
  <si>
    <t>岗位职责： 1、基于Layabox引擎进行 HTML5 与 轻游戏开发； 2、负责移动端产品项目中涉及到的H5页面制作交互效果实现、H5游戏修改和开发； 3、与策划、美术、产品人员讨论开发需求及技术实现细节； 4、与运营团队合作，积极高效的提供技术上的支持和实现。 5、能把相关项目经验编辑整理成文档。 任职要求： 1、一年以上HTML5游戏开发工作经验，大专以上学历； 2、熟悉layabox，热爱游戏行业，有过多种游戏体验； 3、熟悉unity3d引擎，有unity3d开发经验者优先； 4、了解 JavaScript/Jscript script/TypeScript/ActionScript语言，良好的OOP编程思想； 5、了解 Cocos2d-html5、CocosCreator、binding、QuarkJS、createJS 等 HTML5 框架； 6、有良好的编写代码习惯，要求结构清晰、命名规范、逻辑性强； 7、具备良好的沟通合作技巧，较强的责任心及团队合作精神。 8、有竞技类游戏经验或相似背景者优先录用</t>
  </si>
  <si>
    <t>岗位职责： 1、 负责小游戏后端逻辑开发； 2、 系统的需求分析、设计、编码等开发工作； 3、 负责相关系统的维护工作，保证系统稳定可靠运行。  任职要求： 1、2年以上游戏项目经验； 2、精通Node.js、javascript/typescript； 3、精通MySQL数据库，熟悉memoryCache、redis、MongoDB； 4、了解nodejs单线程机制； 5、熟悉异步流程控制，了解promise、async等异步流程处理机制； 6、有restful api接口编码经验； 7、有良好的沟通能力和团队合作能力，善于沟通，工作自主驱动，具备良好的问题定位分析能力。</t>
  </si>
  <si>
    <t>技术主管</t>
  </si>
  <si>
    <t xml:space="preserve"> 任职要求： 1、 具有5年以上WEB系统相关开发经验，深刻理解B/S架构，能够帮助解决开发团队的各种技术问题。 2、 掌握前沿技术模式，能独立搭建系统构架，能对现有系统进行优化者优先。 3、 要求精通Spring boot，Spring mvc, Mybatis, Thymeleaf等架构。 4、 要求精通关系型数据库，包括：复杂的sql文优化、数据库优化等。熟悉NOSQL数据库者优先。 5、 掌握AWS，python，ReactJS等技术者优先。 6、 熟悉Linux和Windows命令和环境配置。 7、 具备一定的规范化文档能力。 8、 有一定的日语基础者优先。</t>
  </si>
  <si>
    <t>岗位职责： 1、使用H5游戏引擎（laya）完成项目功能模块的开发； 2、责任模块性能的优化与bug的修复； 3、负责前端团队的工作安排与管理； 4、协助游戏策划，美术设计人员，共同制定数据格式及美术素材制作规格； 5、参与/负责技术难题攻关。   任职要求： 1、熟悉typescript语言者优先； 2、熟悉OPP编程思想，熟悉低耦合，模块化编程，对代码质量有严格要求； 3、对网络通信有一定了解，熟悉websocket开发者优先； 4、有完整的H5游戏项目开发经验,3d小游戏优先； 5、愿意学习和接受新知识，新事物，对攻关疑难问题具有深厚兴趣； 6、熟悉laya游戏引擎； 7、了解游戏动画实现所需相关数学知识，物理知识，动力学知识佳； 8、了解H5游戏性能优化。</t>
  </si>
  <si>
    <t>北京天维信通科技有限公司</t>
  </si>
  <si>
    <t>五险一金 员工旅游 通讯补贴 定期体检</t>
  </si>
  <si>
    <t>岗位职责: 负责产品的架构设计、研发、测试、问题排查与性能优化 根据产品规划进行业务需求系统分析，提出技术方案和系统设计及概要设计并且知道团队成员完成详细设计； 能够独立完成中小型系统的架构设计和开发工作； 指导研发工程师的产品开发和技术研究工作，解决各类技术疑难问题，形成良好的研发氛围，提升团队整体技术水平； 项目开发管理；进度跟踪,质量管理,发布管理等 任职要求: 计算机或者相关专业，本科及以上学历。 5年以上Python、Java、Go或者C++设计开发经验, 至少有两项. 具备极强的编程能力与面向对象分析与设计能力。 精通Spring Cloud等一种微服务框架，熟悉微服务实施和治理的方法论. 在工作中使用过微服务做系统架构 熟悉分布式系统的设计和应用，熟悉分布式、缓存、消息等机 制，能对分布式常用技术进行合理应用，解决实际架构问题；具备大规模高负载高可用的分布式系统的设计经验 熟悉并发编程，异步模型，高性能编程。熟悉Cache、MQ、Nosql等主流中间件的应用和优化。 具备丰富的编码和Code Review经验及良好的编码习惯：结构清晰、命名规范、逻辑性强、代码冗余率低； 有极佳的逻辑思维能力，善于从业务层面分析问题找到解决方案 有优秀的跨团队沟通能力和协作能力，有快速学习的能力，有钻研和探索精神 有以下经验者优先： 1.      对多种数据库中间件、消息中间件及其他大规模分布式系统的基础架构组件有深入理解的。 2.      对前端技术有经验者 3.      精通Python  4.      有虚拟化网络开发经验者优先，对 DPDK，OpenvSwitch，VPP 有开发经验者优先</t>
  </si>
  <si>
    <t>工作职责 1. 负责PC端/移动端前端开发、性能优化等相关工作； 2. 与后端工程师协作，完成产品的数据交互、动态信息展现； 3. 根据产品需求，与设计师协作，实现产品界面和交互功能，提高用户体验度； 4. 按要求输出工作中需要的相关文档。  职位要求 1. 计算机相关专业，两年以上Web开发经验； 2. 熟练掌握HTML/CSS/JavaScript等基本技术，熟悉ES6/TypeScript，熟悉Vue； 3. 熟练掌握页面架构和布局，有浏览器和移动设备适配经验； 4. 熟悉Webpack等前端自动化流程； 5. 了解基本算法，有后端开发经验者优先； 6. 学习能力强，有较强的分析问题、解决问题能力。  备注：此岗位是外包性质，需要在客户方驻场上班。</t>
  </si>
  <si>
    <t>五险一金 补充医疗保险 员工旅游 年终奖金 绩效奖金 餐饮补贴 定期体检 专业培训</t>
  </si>
  <si>
    <t>岗位职责： 设计、架设、运维企业DevOps环境： 1、了解研究平台、工程中心研发需求，结合云服务产品定义，配合微服务架构师、AI云平台架构师，设计企业DevOps解决方案； 2、架设实现企业DevOps环境； 3、与IT部门协作，日常运维DevOps环境； A、各云服务的日常维护，包括但不限于：监控管理、告警处理、故障定位、性能数据统计； B、运行环境与基础平台的版本升级； C、日常运维工具的开发和维护。 任职要求： 1、大专学历以上，计算机、软件工程相关专业为佳； 2、沟通表达能力强，有很好的口头表达能力和出色的文档写作能力； 3、3年以上互联网公司、人工智能公司DevOps经验； 4、精通Linux，熟练快捷进行各种运维操作，擅于编写Python/Shell脚本； 5、精通服务编排与容器化技术Kubernetes、Docker； 6、熟悉服务网格，了解掌握Istio； 7、精通阿里或者Google云服务容器编排； 8、精通日志与监控技术，熟悉ELK或者Prometheus + Grafana； 9、熟悉软件制品（镜像、包、模块）管理，熟练使用和维护Nexus； 10、熟悉敏捷开发过程，能够熟练搭建CI/CD平台 Jenkins/2等，熟练使用Gitlab，熟练管理维护Gitlab中各CI/CD环境。 优先条件： 1、大型互联网企业SRE；2、云平台DevOps；3、微服务DevOps；4、有贡献Github优秀项目。</t>
  </si>
  <si>
    <t>职责描述： 1. 负责PC端/移动端前端开发、性能优化等相关工作； 2. 与后端工程师协作，完成产品的数据交互、动态信息展现； 3. 根据产品需求，与设计师协作，实现产品界面和交互功能，提高用户体验度； 4. 按要求输出工作中需要的相关文档。  职位要求： 1. 计算机相关专业，3年以上Web开发经验； 2. 熟练掌握HTML/CSS/JavaScript等基本技术，熟悉ES6/TypeScript，熟悉Vue； 3. 熟练掌握页面架构和布局，有浏览器和移动设备适配经验； 4. 熟悉Webpack等前端自动化流程； 5. 了解基本算法，有后端开发经验者优先； 6. 学习能力强，有较强的分析问题、解决问题能力。  备注：此岗位是外包性质，需要在客户方驻场上班。</t>
  </si>
  <si>
    <t>策略规划经理</t>
  </si>
  <si>
    <t>上海传发金融信息服务有限公司</t>
  </si>
  <si>
    <t>五险一金 员工旅游 餐饮补贴 做五休二 周末双休 绩效奖金 节日福利 专业培训</t>
  </si>
  <si>
    <t>岗位职责： 1、根据公司战略及市场环境，制定与调整公司催收策略，推动自动化策略需求提报并开发实现； 2、通过数据挖掘，对催收产能、运营效率进行监控，跟踪分析催收指标，发现业务各环节存在的问题并提出改进意见； 3、制定各个逾期阶段催收策略，； 4、负责策略测试方案制定，协调作业团队及其他相关部门推动测试方案上线，跟踪分析策略执行情况并完成项目效益评估； 5、完成上级交办的其他任务。  任职要求： 1、 学历专业：全日制本科及以上学历，数学与应用数学、统计学、金融学方向优先； 2、工作经验： 5年及以上小额贷款、信用卡或零售风险资产催收策略相关工作经验，至少2年以上催收策略管理经理； 3、其他能力：熟练掌握SAS，R或Python等常用工具，优秀的数据分析能力； 4、专业技能：数据分析能力； 5、通用技能：熟练的办公软件应用（WORD、PPT、EXCEL等）； 6、具有较强的抗压能力和应变能力；人际关系处理及沟通协调能力佳； 7、具有较强的团队意识，注重团队建设，能够带领团队开展、完成任务。</t>
  </si>
  <si>
    <t>1、大专或以上学历，3年以上Web前端开发经验，熟悉最新的HTML5技术标准； 2、精通JS框架、HTML5、CSS/CSS3前端开发技术，能够独立完成HTML5页面及样式； 3、熟练掌握DIV+CSS页面架构和布局方式，能快速高效实现各种动画交互效果； 4、能够熟练运用HTML5相关技术开发移动平台、PC终端的web页面； 5、熟练掌握JS/JQuery,Bootstrap，跨域处理及websockt等前端技术，了解HTTP协议以及浏览器原理； 6、熟练掌握Vue、React、Angular等至少一种主流前端框架,并使用前端组件化开发； 7、能使用ES6或TypeScript，并使用webpack等模块开发工具搭建响应开发环境； 8、了解PHP、Java、Node.js、 Python等任何一种后端语言者优先，了解主流数据库技术(Oracle、MySQL)优先。  备注：此岗位是外包性质，需要在客户方驻场上班。</t>
  </si>
  <si>
    <t>摄影摄像美工</t>
  </si>
  <si>
    <t>深圳市智宇科科技有限公司</t>
  </si>
  <si>
    <t>资深数字电路设计工程师</t>
  </si>
  <si>
    <t>珠海博雅科技有限公司</t>
  </si>
  <si>
    <t>五险一金 员工旅游 年终奖金 股票期权 定期体检 周末双休</t>
  </si>
  <si>
    <t>1、数字电路模块设计和验证； 2、SoC系统架构设计和系统集成。 3、SOC项目经理  基本要求 1、5年及以上数字电路设计经验； 2、有MCU类芯片设计经验，能看懂汇编语言，并撰写简单的汇编程序 3、作为主要人员参与过datasheet撰写、主导过架构设计、floorplan 4、精通数字模块的设计，RTL coding，良好的coding style 5、能够撰写analog模块以及memory的verilog行为级模型（包括功能和时序） 6、能够搭建并维护标准化、统一的芯片级数字设计、仿真平台 7、负责过FPGA验证的规划、FPGA设计实现、FPGA验证的实施 8、有主动沟通的习惯，有高效沟通的能力，重视并合理利用口头、邮件、文档等方式保证团队成员获得必要的信息  优先考虑项 9、负责过综合脚本撰写以及静态时序分析 10、了解芯片产品量产测试 11、有项目管理经验、重视流程，能够定制流程 12、会cshell，perl，tcl，python中的任意2个脚本语言 13、会用virtuoso，并能够看懂晶体管搭建电路 14、能充分利用EDA工具，尽量能把重复的人工操作、检查等工作交给机器自动完成 15、作为主要人员参与过样片验证以及失效分析等工作 16、能够提取模拟模块的瞬态电流功耗模型，并撰写相应的行为级模型 17、有数模混合仿真环境搭建经验 18、理解、重视并执行FMEA 19、理解、重视并执行持续改进、PDCA理念</t>
  </si>
  <si>
    <t>职责描述： 1、前端技术选型，架构搭建，制定、维护并推广前端开发规范； 2、把关项目的技术方案，并给出相应的优化建议； 3、难点、前沿技术攻克; 4、带领前端团队快速进入到业务中去，并完成项目研发，对团队产出的用户体验负责； 5、组织沉淀前端成果并推广传播。 任职要求： 1、3-5年以上前端相关经验，完整负责过线上系统的技术规划、架构与开发； 2、精通JavaScript、CSS、HTML、DOM、BOM、协议、安全、性能等前端技术； 3、熟练掌握 Angular/React/Vue 技术中的一种，（懂react的优先）且熟练运用及独立开发； 4、自驱力强，能主动发现问题并推进解决问题； 5、有团队精神，乐于传播、分享经验，帮组团队成长； 6、至少掌握java、node.js、php等后端技术中的一种； 7.有typescript使用经验者优先。 有以下经验或技能者优先 1. 良好的英文阅读能力; 2. 有区块链，金融相关的项目经验或对区块链感兴趣 3. 了解服务端渲染的原理并有相关项目经验 我们可以给您提供：  1、按照国家规定提供五险一金，节假日福利，过年奖金，优越的晋升空间；  2、7.5小时五天工作制、法定节假日按国家规定执行；  3、每月定时举办生日派对，每周定时提供下午茶，每季度定时组织集体文化活动；  4、极具竞争力的薪资待遇，每半年一次调薪机会；  5、高大上的办公楼，办公环境好，交通便利，气氛融洽，年轻团队有活力，期待您的加入！  培训及职业发展通道：  初创型企业的晋升空间到底有多大，相信你，肯定懂得！O(∩_∩)O~</t>
  </si>
  <si>
    <t>绩效奖金 全勤奖 节日福利 加班补贴 五险一金</t>
  </si>
  <si>
    <t>1、负责产品的拍摄； 2、根据平台整体风格设计宝贝详情页页面； 3、结合营销策划与方案，制作相应具有吸引力的首图或者广告图； 4、从各个方面尽可能多的挖掘出产品的更多卖点； 5、活动的海报设计等其他美工职务范围内的事务； 6、负责产品的后期美工制作等。 任职要求 1、美术、平面设计等专业毕业，从事淘宝商城店铺装修设计1年以上； 2、精通Photoshop、Illustrator、Dreamweaver等美工软件，熟悉使用html、css、dreamweaver等； 3、具有良好的网页及平面设计能力； 4、对于网站的美工开发及色彩的搭配有着独到的见解和体会,了解色彩搭配,思维活跃、有创意、有较强视觉效果表现能力；</t>
  </si>
  <si>
    <t>JAVA软件工程师 (职位编号：002)</t>
  </si>
  <si>
    <t xml:space="preserve">1. 负责H5游戏模块开发工作 2. 参与H5游戏构架设计，公共组件的开发和维护 3. 负责在移动设备和移动浏览器上的性能调优 职位要求： 1. 1年以上移动游戏或H5游戏相关开发工作经验 2. 熟悉Cocos Creator、Layabox、Egret等游戏引擎，熟悉常用的游戏性能优化方案 3. 熟悉H5、TCPIP、WebSocket 等技术 4. 熟悉JavaScript、TypeScript 5.热衷于技术钻研，工作踏实诚恳，认真负责，有良好的抗压能力。 </t>
  </si>
  <si>
    <t>五险一金 绩效奖金 定期体检 员工旅游 周末双休 年终奖金 带薪年假</t>
  </si>
  <si>
    <t>岗位职责 1、分析设计并开发测试平台，推动测试平台化建设； 2、建立和完善产品的自动化测试流程，指导产品的自动化测试，推进产品自动化测试以及提高自动化测试覆盖率。 3、保障产品质量，提高测试整体效率。 4、开发测试工具等提高测试效率。 5、培养和提升QA团队自动化测试能力，并提供内部培训，提升团队的整体水平； 任职条件 1、计算机相关专业本科或以上学历； 2、熟悉测试理论及实践，熟悉测试流程和标准，具有大型复杂项目测试经验。 3、有自动化测试经验。 4、具备Java编程经验，熟悉Junit或testng。 5、熟悉Python开发，有实际项目开发经验，熟悉flask，sqlalchemy，jquery，css等。或有个人作品或github 6、有开发过测试工具的更佳； 7、对测试业界新的技术成果有较强的敏感度。 8、熟悉其他编程语言亦可。 薪资待遇： 1、月薪（1.5w-2.5w）+阿米巴合伙人年底分红 2、五险+商业保险+年终奖+定期体检+节日福利； 3、不定期举行各项文体娱乐活动； 4、按国家法定节假日休假； 工作时间：周一至周五：  8:30-12:00 13:30-18:00 周六： 9:00-12:00</t>
  </si>
  <si>
    <t>岗位职责： 1.    完成软件功能设计； 2.    负责核心模块的开发，解决复杂的技术问题； 3.    制定开发计划，并严格监控执行； 4.    参与软件需求评审、测试用例评审； 5.    对开发人员的代码进行定期走查，并提出改进意见； 6.    指导其他开发工程师进行功能开发； 7.    对开发的功能进行单元测试； 8.    协助项目经理进行团队管理工作；  任职要求： 1.具有1年以上B/S应用系统项目开发经验，充分理解面向对象编程思想，有较强的逻辑思维能力 ； 2.熟练掌握J2EE相关技术和MVC设计模式，熟练掌握Spring，SpringMVC 常用开发框架，熟悉redis，ActiveMQ，dubbo，mongodb； 3.熟悉html，css，jquery，ajax开发等前端基本技术，有easyUI使用经验优先考虑； 4.熟练使用Eclipse开发工具，及SVN，Maven等项目管理工具 ； 5.熟练掌握Mysql，SQL SERVER 数据库开发，能编写复杂SQL语句，视图，存储过程 ； 6.能从事较复杂业务模块的设计和开发工作，对电商仓储物流行业有一定的了解， 从ERP，订单管理系统，仓储管理系统，物流管理系统，计费系统项目开发人员优先考虑； 7.有良好的学习能力、团队协作能力，主动沟通能力，能够在较大的压力下工作，愿意在团队中共享自己的经验与知识 ； 8.有良好的开发习惯，重视开发规程和基础文档制作，具有规范的开发文档编写能力 ； 9.有需求分析或系统分析设计经验者优先。</t>
  </si>
  <si>
    <t>深圳市泊众网科技有限公司</t>
  </si>
  <si>
    <t>五险一金 员工旅游 绩效奖金 年终奖金 项目奖金 定期体检 专业培训 带薪年假 节日福利 岗位晋升</t>
  </si>
  <si>
    <t>1、计算机相关大专及以上学历，一年以上游戏开发经验； 2、熟悉H5开发，精通html5、javascript、typescript等编程语言； 3、有cocos creator微信小游戏实际开发经验 4、参考过棋牌游戏开发优先考虑 5、热爱软件开发，态度积极和善，团队协作沟通能力强，责任心强。  岗位职责： 1、基于cocos creator引擎的H5和小游戏客户端设计与开发 2、各个渠道SDK的接入</t>
  </si>
  <si>
    <t>五险一金 绩效奖金 弹性工作 每年多次调薪 试用期全额 节日福利 定期团建</t>
  </si>
  <si>
    <t>五险一金 绩效奖金 通讯补贴 创业公司 节日福利 每年多次调薪 带薪年假</t>
  </si>
  <si>
    <t>岗位职责： 1、负责公司产品线各平台的技术方向研究和总体规划，包括架构设计、系统分析、技术实现、性能优化、数据库架构等； 2、负责和指导平台的架构设计、产品设计、接口设计和数据库设计与评审； 3、负责团队日常管理工作和部门建设，制订并监督执行部门工作计划； 4、负责系统的技术架构设计及核心模块的代码编写规范； 5、针对公司具体项目开发或实施，控制项目需求变更，支持项目实施的顺利进行； 6、负责定期组织技术人员的培训与交流，提升整个团队的技能及工作绩效； 7、负责协调与其他部门的工作，在技术上实现市场调研、数据挖掘、数据整合等相关业务。  任职要求： 1、本科以上学历，计算机相关专业； 2、具备5年以上技术管理及团队管理经验，有互联网平台设计经验； 3、有良好的面向对象和面向服务的分析设计能力；精通使用JAVA 、Python开发语言等； 4、熟练使用各种设计和项目管理工具，比如：Microsoft Project、Microsoft Visio、MindManager、禅道等； 5、熟悉主流的互联网开发框架（SSH（Spring+Struts+Hibernate）+Redis+Zookeeper+dubbo等），有丰富的系统和应用架构和设计经验； 6、具备较好的项目管理技能，包括范围管理、计划制定、时间管理、成本控制、质量监控、风险管理与控制等，具备大型互联网项目经验优先； 7、具备较好的产品思维及技术管理能力，具有多项目管理经验优先； 8、对技术市场具有一定的敏锐度，能及时掌握市场发展动态，对公司技术发展能提供决策性的建议。</t>
  </si>
  <si>
    <t>PHP后端</t>
  </si>
  <si>
    <t>网络副总监</t>
  </si>
  <si>
    <t>1.熟悉 layabox 或 egret 引擎，并使用该引擎开发过至少一款棋牌游戏； 2.熟悉HTML5及其相关标准，熟悉Javascript语言。 3.熟练掌握 TypeScript 语言规范，了解 ecma6 标准。 4.熟悉软件开发模式，良好的OOP编程思想； 3.3年以上HTML5游戏开发经验； 4.良好的沟通能力、团队合作能力。 岗位职责： 1.负责公司运营后台，管理后台前端开发及维护； 2.负责公司网站的开发和维护； 3.负责公司公众号的开发和维护； 4.负责公司小程序的开发和维护； 5.配合服务器端研讨技术实现方案，制定服务数据接口</t>
  </si>
  <si>
    <t>岗位职责： 1、全面管理运维工作，建立和完善规范化的运维体系，保证运维质量； 2、合理规划资源，保障业务安全，处理运维事故，优化各项维护工作流程，不断降低系统风险； 3、公司内系统运维的实施和管理，完善公司IT管理规范； 4、负责公司各生产服务器、设备、网络、数据库、应用、环境的日常搭建，监控、维护及管理，保障业务正常运行； 5、各集群的系统运维，服务监控分析，故障排查，以及紧急情况下的应急处理； 6、研究服务架构，发现潜在问题，制定系统调整和优化方案，提高系统健壮性和效率； 7、撰写部署文档，运维手册等相关技术文档，积极配合其他部门，提升运维自动化程度。  岗位要求： 1、计算机相关专业，5年以上工作经验，熟悉shell，python等语言 2、熟练使用Linux和网络设备完成策略路由、NAT网关、FullNAT LVS、GRE通道、iptables、ACL等相关技术项的配置； 3、熟练掌握nginx，熟悉各种问题定位、故障排查 4、能够熟练部署并维护Nginx、Mysql、LVS、Keepalived，Redis、Memcache、PHP、Git等常用应用服务；熟悉常用服务器监控系统； 5、有很强的服务器安全意识，对应用系统的架构及系统配置有一定的优化能力； 6、精通网络知识，熟悉TCP/IP协议； 7、较强的分析能力，可独立的解决系统故障； 8、有CDN、DDoS、安全等行业经验者优先 9、熟悉Storm、Elasticsearch、Logstash、Kibana、Spark、K8S等优先； 10、良好的英语能力。</t>
  </si>
  <si>
    <t>软件工程师/图像处理及算法方向</t>
  </si>
  <si>
    <t>五险一金 补充医疗保险 定期体检 年终奖金</t>
  </si>
  <si>
    <t xml:space="preserve">1.熟悉 layabox 或 egret 引擎，并使用该引擎开发过至少一款棋牌游戏； 2.熟悉HTML5及其相关标准，熟悉Javascript语言。 3.熟练掌握 TypeScript 语言规范，了解 ecma6 标准。 4.熟悉软件开发模式，良好的OOP编程思想； 3.3年以上HTML5游戏开发经验； 4.良好的沟通能力、团队合作能力。  岗位职责： 1.负责公司运营后台，管理后台前端开发及维护； 2.负责公司网站的开发和维护； 3.负责公司公众号的开发和维护； 4.负责公司小程序的开发和维护； 5.配合服务器端研讨技术实现方案，制定服务数据接口 </t>
  </si>
  <si>
    <t>从事图像算法应用，以及在嵌入式CPU上的移植和优化。  任职要求： 1. CS、图像算法相关方向的研究生及以上学历，1年以上嵌入式CPU算法移植有优化工作经验，从事过最少1例量产产品的图像算法移植有优化工作。 2. 深入了解计算机图形学原理，了解相机内外参标定、投影变换、图像特征提取、采样拟合和误差处理常用算法和类库。 3. 熟悉常规的图像处理算法，熟悉嵌入式CPU和GPU并行优化方法，熟悉常用的Tensorflow、OpenCV等算法框架，熟悉CNN,GNN算法在图像分割、动作、面部识别等视觉应用场景；了解计算机图形学滤波、检测、跟踪等主要算法。 4. 良好的数学基础，熟悉C++和Python编程，能在Linux系统下进行图像算法的移植与优化，熟悉GPU编程，了解CUDA/OpenCL应用。 5. 熟悉矩阵、滤波等基本运算算法常用库(xxBlas,xxFFT,Eigen)，及其在各类处理器、GPU的优化(如SSE、NEON) 6. 熟悉常用各类视频、流媒体文件封装和编解码原理；熟悉YUV 至H264图像编解码技术原理。熟悉FFMPEG等软硬件编码命令、类库文件使用。  可选项： 7. 具有结合DSP和FPGA进行算法优化加速软硬件体系项目经验； 8. 具有SLAM、三维重建、动作捕捉、双目视觉等项目经验； 9. 具GLSL开发或OpenGl,webGL等三维场景渲染项目经验，并根据底层数据构建Geometry 和shader等开发经验。 10. 具有各类嵌入式视频采集压缩Sensor 、MCU和DSP项目经验 11. 良好的创新精神和分享精神，积极乐观的工作态度、善于有效沟通。</t>
  </si>
  <si>
    <t>算法研究员（视频方向）</t>
  </si>
  <si>
    <t>北京多维视通技术有限公司</t>
  </si>
  <si>
    <t xml:space="preserve"> Basic Requirements:  Preferred:</t>
  </si>
  <si>
    <t>五险一金 员工旅游 通讯补贴 餐饮补贴 年终奖金 节日福利 绩效奖金 定期体检</t>
  </si>
  <si>
    <t xml:space="preserve">1     负责视频分析（目标检测，跟踪，识别相关）的研发工作； 2． 硕士毕业2-3年以上工作经验或应届博士毕业，计算机相关专业硕士及以上学历； 3． 熟悉PyTorch/TensorFlow/Caffe等主流深度学习框架； 4． 熟悉视频目标检测跟踪的主流网络模型及加速和调参技巧； 5． 熟悉图像和视频处理相关理论知识； 6． 具有较强的C++和Python开发经验； 7．  具有独立设计开发能力； 8．  具有相关项目经验，发表相关学术论文者优先。 </t>
  </si>
  <si>
    <t>江苏达科云数据科技有限公司</t>
  </si>
  <si>
    <t>专业培训 定期体检 带薪年假 六险一金 员工旅游 年终奖金 绩效奖金</t>
  </si>
  <si>
    <t>职位描述： 1、负责从研发环境构建到发布上线及线上保障的全流程研发运维工作； 2、负责应用系统的上云方案设计和实施，包括阿里云资源技术选型、阿里云产品使用咨询、云上IT架构设计、安全架构设计、云上软件架构设计、上云方案实施（应用改造和应用迁移）等； 3、负责云上应用运维和保障，包括系统架构梳理、系统弹性结构部署、系统性能分析与压力测试、性能调优、安全加固、监控和故障处理、活动保障等； 4、负责知识和经验的梳理和沉淀，并形成系统的文档；  岗位要求： 1、本科及以上学历；5年及以上工作经验； 2、有强烈的客户服务意识、安全意识和责任心；具备良好的沟通表达能力；具备较强团队合作意识； 3、具备较强的抗压力，性格开朗，做事认真，有激情，有活力，有强烈的学习意愿，有较强的文档撰写能力； 4、熟悉Linux/Unix和Windows操作系统和常见网络技术； 5、熟悉至少一种主流数据库产品（MySQL/MSSQL/Oracle）； 6、熟悉研发运维整体流程和工具（Jenkins、K8S、Docker、Gitlab、Maven、Nacos等）; 7、熟悉阿里云ECS、SLB，RDS、OSS、VPC、CDN、Redis，Aliware（EDAS/DRDS/MQ/CSB/ARMS/GTS）；有相应阿里云ACP、ACA证书者优先； 8、熟悉主流编程语言（Java/Python）及相应开发框架者优先； 9、熟悉阿里云的应用架构设计方法、应用迁移方法、过程及工具者优先； 10、具备中型项目方案咨询、架构设计和实施经验；熟悉分布式和高并发应用的设计和实现；熟悉LAMP\LNMP\J2EE\SOA等企业及应用架构及相应产品者优先。</t>
  </si>
  <si>
    <t>Egret白鹭开发工程师</t>
  </si>
  <si>
    <t>武汉昊飞网络科技有限公司</t>
  </si>
  <si>
    <t>1.、计算机相关专业本科以上学历，5年以上工作经验； 2.、精通Tensorflow、OpenCV、Halcon中任一技术； 3.、精通C++、Python中任一开发语言。 4.、精通SQL语言，至少了解Oracle、SqlServer、MySQL中一款数据库产品； 5、英语四级以上。 6、 具备良好的学习能力、编程习惯和文档编写能力； 7、 善于沟通表达，具备良好的团队协作能力；性格乐观开朗，富于激情和创造力。</t>
  </si>
  <si>
    <t>五险一金 绩效奖金 周末双休</t>
  </si>
  <si>
    <t>岗位职责 1、负责小游戏客户端开发和维护工作； 2、与后端工程师配合完成功能的数据联调； 3、与策划、美术、后端以及运营人员讨论开发需求及技术实现细节； 4、完成相关的技术文档编写；  任职要求 1、有2年以上游戏开发经验； 2、熟悉Egret(白鹭)游戏引擎，JavaScript、TypeScript语言，有良好的编程思想； 3、熟悉  WebSocket  和  HTTP  等网络协议，熟悉  JSON、ProtoBuf  、Sproto等数据协议； 4、具备良好的沟通合作技巧，较强的责任心及团队合作精神； 5、有微信小游戏或H5游戏上线项目经验。</t>
  </si>
  <si>
    <t>WEB前端HTML5开发维护工程师</t>
  </si>
  <si>
    <t>OpenStack专家</t>
  </si>
  <si>
    <t xml:space="preserve"> 加分项：  ・ 属性数据库（MySQL、PostgreSQL、MongoDB、Redis）  ・ 熟悉常用的运维工具的使用如zabbix、puppet、ansible等，有二次开发经验者优先  ・ 精通Linux/Unix环境，熟悉Linux性能调优  ・ 熟悉网络基础服务（DNS、TCP/IP、NTP、DHCP）  ・ 熟悉业界分布式计算/存储系统，熟练掌握 MapReduce/Spark/Storm中的任意一种，  ・ 具备平台CPU/MEM/IO/网络/调度中一个或多个方面的性能调优能力  </t>
  </si>
  <si>
    <t>五险一金 弹性工作 绩效奖金 年终奖金 员工旅游 交通补贴</t>
  </si>
  <si>
    <t>工作职责： 1、负责公司HTML5的Web移动页面开发工作，具有一定的UI设计能力； 2、紧密配合后端研发工程师工作，研讨技术实现方案，负责平台网站前端页面设计、开发与制作，利用各种Web技术将设计转换成最终web界面； 3、产品交互效果的实现，改善用户体验，以及各项性能的调优等。  任职资格： 1、本科学历计算机相关专业毕业及2年以上相关工作经验，有ios、android等智能手机和微信、平板跨平台开发经验者优先考虑； 2、熟练使用HTML5,、CSS等网页制作技术、页面架构和布局； 3、熟悉HTML5特性，了解HTML5最新规范，能够熟练运用HTML5特性构建移动端的WebApp，熟悉Html5通讯（ajax websocket），了解Html5的离线存储机制，了解响应式开发； 4、至少熟悉使用Jquery Mobile、Sencha Touch等一种或者几种框架，有JQuery Mobile或PhoneGap 等移动跨平台中间件使用者经验者优先考虑； 5、熟悉移动端主流浏览器的适配，深刻理解手机平台上各主流浏览器之间的兼容性； 6、沟通能力强，具有良好的团队合作意识；  Job responsibilities: 1, the Web mobile page development, which is responsible for the company's HTML5, has certain UI design capabilities; 2, closely cooperate with back-end r&amp;d engineers work, technical implementation plan, is responsible for the platform website front page design, development and production, use a variety of Web technologies will eventually converted into a Web interface design; 3,The realization of the product interaction effect, the improvement of the user experience, and the optimization of various performance.  Qualifications: 1, bachelor degree in computer science related, and 2 years of relevant working experience, such as ios and android smartphones and WeChat, plate cross-platform development experience is preferred; Familiar with HTML5, CSS and other web page making techniques, page architecture and layout; 3, familiar with HTML 5 features, HTML 5 latest specification, able to skillfully use HTML 5 features to the construction of mobile WebApp, familiar with HTML 5 communications (ajax websocket), understand it offline storage mechanism, understand the response type development; 4,Familiar with the use of one or more frameworks, such as Jquery Mobile, Sencha Touch, and other Mobile cross-platform middleware user experience, such as Jquery Mobile or PhoneGap. 5,Be familiar with the mobile web browser and understand the compatibility of the major browsers on the mobile platform. 6,Strong communication skills and good team player.  工作地址：上海浦东新区南汇新城镇临港（工作地点不能接受者，请勿投！）</t>
  </si>
  <si>
    <t>深圳市博思高科技有限公司</t>
  </si>
  <si>
    <t>五险一金 免费班车 员工旅游 大小礼拜 年终奖金 专业培训</t>
  </si>
  <si>
    <t>1. 负责与公司各业务沟通云平台需求，并向业务提供相关的技术架构支持，帮助业务解决技术难题和性能瓶颈； 2. 负责云平台大型项目的需求把控、架构设计、进度控制和业务落地； 3. 负责互联网前沿技术（数据库、微服务、中间件、大数据）的跟踪和研究； 任职要求： 1. 计算机相关专业本科及以上学历，7年以上软件开发经验，5年以上架构设计经验； 2. 精通1-2种语言：C/C++、Java、Python； 3. 出色的沟通能力、团队合作精神、以及高度的责任心； 4. 具有大型分布式、高并发、高负载、高可用系统的设计、开发和调优经验优先； 5. 熟悉常见RDBMS（MySQL / PostgreSQL）和NoSQL（Redis / Memcached/ MongoDB）的使用及开发， 熟悉与架构设计相关的数据存储、性能调优等相关领域知识，熟悉异地双活/多活的架构设计，有相关项目经验尤佳； 6. 熟悉微服务（Spring Boot / Service Mesh等），熟悉各种消息中间件（ActiveMQ/RocketMQ/Kafka等），熟悉开源服务框架（Thrift/Dubbo等），有相关户项目经验尤佳 7. 熟悉整个Hadoop大数据生态，包括但不限于 Hadoop/Hive/Spark/HBase/Flink/ElasticSearch等，有相关项目经验尤佳； 8. 熟悉互联网数据中心建设、网络体系、虚拟化等基础设施相关技术者尤佳； 9. 具有PaaS平台设计经验者尤佳；</t>
  </si>
  <si>
    <t>职责描述：
1、熟悉C/C++, Python, Java Matlab中的一种编程语言
2、至少有两年从事人体生物电信号处理算法研究的经验
3、掌握深度学习、经典 学习，神经网络等相关知识，并且有一定的领域应用经验，比如多种人体生物电信号应用于健康监护和前期疾病的筛查等等
4、具备一定的科研能力，能快速理解国内外Paper，具备算法创新能力者优先
5、具备对现实问题抽象出数学模型的逻辑分析能力，并能够求解数学问题
6、研究生毕业，计算机，数学相关专业，英语六级及以上</t>
  </si>
  <si>
    <t>五险一金 员工旅游 餐饮补贴 年终奖金 项目奖金</t>
  </si>
  <si>
    <t>岗位要求： 岗位职责：</t>
  </si>
  <si>
    <t>资深NLP算法工程师</t>
  </si>
  <si>
    <t>岗位职责： 1、负责相关NLP算法产品的设计、开发及优化，包括关键词提取、文本分类、情感分析、语义分析、命名体识别、文本摘要和智能问答等； 2、负责构建相关行业的知识图谱； 3、能够在团队中完成CodeReview的任务，并能够在算法、性能优化方面提出有效建议； 4、带领团队深入研究业内领先的技术思路和高效算法。  任职资格： 1、计算机、统计、数学等相关专业，本科及以上学历，5年以上相关工作经验； 2、熟悉掌握自然语言处理领域的基础理论和方法，并有3年以上的相关工作经验； 3、精通C/C++，Java，Python等编程语言的一种或多种，具备良好的编码能力； 4、精通Tensorflow、Keras、Caffe、Theano等深度学习框架的一种或多种； 5、思维严谨、突出的分析和归纳能力，优秀的沟通与团队协作能力； 6、擅长大规模分布式系统、海量数据处理、实时分析等方面的算法设计、优化优先； 7、在语义分析、智能问答领域发表过论文者优先； 8、具有智能问答实践经验者优先。</t>
  </si>
  <si>
    <t>童年智造（上海）文化传播有限公司</t>
  </si>
  <si>
    <t>五险一金 员工旅游 绩效奖金 年终奖金 节日福利 红包福利</t>
  </si>
  <si>
    <t>1、开发PC及移动端产品，根据产品需求完成产品前端展示和交互效果； 2、配合后端开发人员实现产品界面和功能，能在保证开发效率的同时保证产品质量，为童年智造实现优秀的界面交互体验； 3、解决不同浏览器及不同版本的兼容性问题； 4、编写封装良好的前端交互组件，维护及优化前端页面性能。  岗位要求： 1、熟练掌握Html5、css3、Javascript(es6/7)等前端通用技术 2、熟练使用Vue并对组件化有深刻的理解, 熟练应用vue的生态链VueRouter、axios、Vuex等； 3、熟练使用sass、typescript、npm、webpack、gulp相关代码构建打包工具； 4、精通移动端各浏览器兼容性，保持页面美观统一，符合相关标准，对页面交互，用户体验有深入了解和实践经验； 5、具有良好的表达、沟通、学习及问题分析能力； 6、具有良好的代码注释及编程格式习惯。</t>
  </si>
  <si>
    <t>资深运维工程师 (职位编号：globalegrow002492)</t>
  </si>
  <si>
    <t>HTML5移动开发工程师</t>
  </si>
  <si>
    <t>上海学多多教育科技有限公司</t>
  </si>
  <si>
    <t>1、负责大规模电商平台、搜索、推荐系统业务运维
2. 负责架构审核、配置管理、业务监控、容量规划，应急响应等；
3. 负责应用运维规范制定，应用运维自动化方面的研究和探索；
4. 负责提升产品整体质量，保障产品稳定性，提高用户体验，控制成本。
5、日常故障排查、降级预案、优化、评估等工作，做到7*24快速响应； 岗位要求：
1. 具有丰富的企业架构设计或上云实施服务经验；
2. 对互联网与云计算行业有清晰的认知和激情，理解客户的业务需求和痛点；
3. 精通基于云计算的应用架构设计方法、应用迁移方法、过程及工具；掌握至少一种主流编程语言，熟练使用至少一种数据库产品；
4. 具备架构化思维，至少熟悉一种架构方法论及框架，如TOGAF, Zachman, OEA, ITSA, DODAF SOA 等
5. 熟悉Oracle、MySQL、PostgreSQL、NoSQL DB和Hadoop等数据管理技术中的一种或几种，能够独立完成相关产品的部署、测试和迁移工作；
6. 熟悉Python/PHP/go开发经验(任意一种)，
7 熟悉Consul ZooKeeper Etcd dubbo 技术。
8. 学习能力强，有激情，能同期支持多项目；
9. 具备优秀的文档能力，清晰明了地表达架构意图，能够熟练编写各类技术文档；
10. 具有娴熟的沟通技巧，执行力强，具有优秀的团队合作精神、敬业精神；
优先条件:
1 具有丰富的金融客户架构设计或云服务集成实施、金融行业咨询经验优先；
2 精通SOA，ESB架构设计 优先；</t>
  </si>
  <si>
    <t>生物信息项目经理</t>
  </si>
  <si>
    <t>安诺优达基因科技（北京）有限公司</t>
  </si>
  <si>
    <t>五险一金 补充医疗保险 员工旅游 专业培训 年终奖金 绩效奖金 弹性工作 定期体检</t>
  </si>
  <si>
    <t xml:space="preserve"> 工作职责:  1. Web端相关产品的架构、设计、优化；  2. 根据产品需求完成高质量web前端开发和维护；  3. 优化前端团队的开发方式和流程、规范，提高团队效率；    职位要求：  1. 大学本科及以上学历，能理解目前流行的框架(react/redux/mobx)的设计思路并能进行源码分析；  2. 基本功扎实，精通HTML5、CSS3、ES6、ES7、TypeScript；  3. 熟练使用Angular框架，熟悉rxjs和lodash等前端库；  4. 有丰富的前端工程方面的经验，注重代码质量，设计经验丰富。    加分项:  1. 知名开源项目的代码贡献者；  2. 熟悉一门非前端的语言，并有实践经验；  3. 熟悉自动化运维。  </t>
  </si>
  <si>
    <t>五险一金 年终奖金 专业培训 绩效奖金 补充医疗保险 定期体检</t>
  </si>
  <si>
    <t>岗位职责： 1、 参与转录调控类产品的个性化分析研发（主要通过编程实现文献算法、分析内容）； 2、 参与转录调控类综合项目的详细分析方案的设计； 3、 参与转录调控类产品相关流程的开发及维护。 （特注：IT行业请勿投递）  任职资格： 1、 硕士及以上学历，三年以上生物信息相关相关工作经验； 2、 具有生物、统计或者计算机等相关专业背景； 3、 熟悉linux系统，至少熟练掌握perl、python中的一种； 4、 熟练使用R或python进行数据统计、算法开发、图形实现； 5、 具有英文文献阅读写作能力。</t>
  </si>
  <si>
    <t>Hybrid app 混合开发HTML5程序员</t>
  </si>
  <si>
    <t>玩赚天下信息科技（深圳）有限公司</t>
  </si>
  <si>
    <t>深圳市云牛科技有限公司</t>
  </si>
  <si>
    <t>带薪年假 五险一金 绩效奖金</t>
  </si>
  <si>
    <t>岗位职责： 基于HTML5标准进行编码，熟悉vue框架，并应用诸如DCLOUD跨平台编译，原生嵌套混合系统开发。 能独立完成前端混合开发 任职资格： 1、2年以上的前端领域开发经验，能独立完成前端开发工作，有原生app开发经验，熟练混合开发，对angularJS2.0，原生js熟练。 2、具有hybrid / HTML5/CSS3开发经验； 3、精通HTML/CSS/Javascript等前端技术，能轻松写出符合W3C标准、兼容主流浏览器的代码； 4、精通至少一种JS框架或者对JS语言掌握较深； 5、了解iOS/安卓框架及各种特性，面向对象编程。</t>
  </si>
  <si>
    <t>高级App开发（iOS 和 Android）</t>
  </si>
  <si>
    <t>深圳市英博伟业科技有限公司</t>
  </si>
  <si>
    <t xml:space="preserve">1、2年以上设计、开发和模块化大流量Web应用（前后端分离方式）的经验； 2、3年以上前端开发经验，作为项目主要成员，完整参与过2个以上的大型项目经验。 3、精通前后端分离的开发模式，精通Vue，Angular.js2.0开发框架，精通VS code开发工具； 4、精通CSS，TypeScript； 5、熟悉Node.js、git代码管理工具； 6、了解敏捷开发管理模式； 7、有较强的团队合作精神、较强的口头表达能力。 8、能接受外派，该职位需要到客户现场开发； </t>
  </si>
  <si>
    <t>全勤奖 节日福利 不定期下午茶 公司聚餐 专业培训 五险一金 员工旅游 定期体检</t>
  </si>
  <si>
    <t>职位要求： 学历本科、计算机相关专业； 熟悉算法、数据结构，了解计算机原理； 掌握一般编程语言：Java、C、Python等； 具有Android 和iOS App开发经验，1年以上； 具有后端服务器开发经验：Java的J2SE、 Spring 、Spring Boot； 具备服务器运维能力，可24小时电话联系到处理紧急故障或Bug； 有智能硬件App开发经验者优先（重点）； 有个人独立App上架者优先；  岗位职责： 参与公司自有App开发和测试，包括iOS和Android； 撰写技术文档、开发进度，与运营和UI设计进行密切沟通，确保开发进度和质量； 根据项目进展和需求变化，参与后端服务器Api的开发和运维；  研究和分析技术难点，帮助团队其他人员解决临时困难；</t>
  </si>
  <si>
    <t>咨果科技</t>
  </si>
  <si>
    <t>前端开发（路人王）</t>
  </si>
  <si>
    <t xml:space="preserve">职位信息：  1、负责基于HTML5 canvas/WebGL/egret/layabox的Web应用的设计与开发工作；  2、协同后端开发工程师研讨系统整合方案，优化兼容性、系统响应性能等；    任职要求：  1、全日制本科及以上学历，计算机、软件工程、数理等相关专业；  2、熟练掌握JavaScript和TypeScript开发，熟悉es6标准，掌握webpack等构建工具；  3、2年及以上H5 Canvas编程经验；  4、2年及以上webgl编程经验，熟悉webgl的工作原理及常见的js库（pixijs、threejs、BabylonJS等）；  5、熟悉设计模式，能独立设计及实现具有良好可维护性的工程；  6、有数据分析图表、所见即所得界面开发经验的优先 </t>
  </si>
  <si>
    <t>岗位职责 1、参与公司项目和产品的HTML5页面及移动互联网方面开发； 2、负责完成HTML5前端静态视觉和动态交互行为设计和开发； 3、根据产品设计，开发出适配于各个平台如网站、手机、平板的页面。   岗位职责 1、熟练运用HTML、CSS进行网页制作； 2、熟悉HTML5及CSS3特性； 3、熟悉jquery/bootstrap等流行框架； 4、精通Javascript语言的各特性，可用原生JS开发通用组件； 5、有webapp、微信H5开发经验者优先； 6、良好的代码习惯，要求结构清晰，命名规范，逻辑性强； 7、学习能力强，能快速接受新知识，敢于创新； 8、有良好的人际沟通和交流能力，有较强的团队意识。</t>
  </si>
  <si>
    <t>弹性工作 定期体检 绩效奖金 年终奖金 五险一金 员工旅游 补充公积金</t>
  </si>
  <si>
    <t>模拟器开发工程师</t>
  </si>
  <si>
    <t>记忆科技（深圳）有限公司</t>
  </si>
  <si>
    <t>五险一金 餐饮补贴 弹性工作 定期体检 通讯补贴 补充医疗保险 专业培训 补充公积金 绩效奖金</t>
  </si>
  <si>
    <t xml:space="preserve"> 该职位负责设计开发Firmware运行到PC机上的模拟器，以及编写测试用例，对Firmware的逻辑进行白盒测试，辅助Firmware开发组进行debug。 岗位职责： 负责 SSD控制器模拟器开发，及所属模块的文档、编码、维护、测试。 任职要求： 1. 本科及以上学历，3年及以上软件开发经验； 2. 熟练掌握C/C++语言，熟悉嵌入式软件开发； 3. 有SSD相关行业模拟器开发相关经验，熟悉Python等脚本开发语言经验者优先； 4. 具备良好的沟通能力、学习能力、团队合作精神。 </t>
  </si>
  <si>
    <t>岗位职责： 1、利用HTML5、CSS3等相关技术开发手机、平板、PC等多平台上的WEB前端应用； 2、解决不同设备／浏览器的兼容性问题。 3、配合(C#.NET)后台工程师一起研讨技术实现方案和后端数据的对接，进行应用及系统整合； 4、负责产品的持续迭代和维护工作。  职位要求： 1.计算机相关专业专科及以上学历，一年以上WEB前端开发经验； 2. 精通HTML5、CSS、JavaScript、Jquery、bootstrap等技术。 3.有微信公众号/微信小程序的开发经验 作为加分项； 4.有C#.NET MVC开发经验 作为加分项； 5.熟悉MySql数据库 作为加分项; 6.具有良好的编码习惯，良好的沟通与表达能力，思路清晰，业务逻辑理解与分析能力强；  工作时间： 9:00―18:00 做五休二 弹性工作</t>
  </si>
  <si>
    <t>H5游戏开发主程</t>
  </si>
  <si>
    <t>上海晨路信息科技股份有限公司</t>
  </si>
  <si>
    <t>五险一金 专业培训 餐饮补贴 弹性工作 年终奖金 交通补贴</t>
  </si>
  <si>
    <t>岗位职责：
根据产品要求设计和开发游戏客户端框架和逻辑功能；
负责基于HTML5、WebGL相关技术的产品底层设计和UI编码，并编制相关技术文档；
带领前端开发团队完成游戏前端代码设计、编写及调试；
持续优化游戏性能、兼容性及用户体验，保证游戏品质；
打包、部署和发布移动终端应用，对产品进行持续维护和升级；
岗位要求：
精通JavaScript、TypeScript等客户端开发语言；
精通Layabox、Egret或Cocos等H5游戏开发引擎；
对游戏资源优化和性能优化有深入研究；
熟悉微信小游戏及其他小游戏开放平台的开发技术，熟悉开发、发布、维护流程；
熟悉交互设计，对可用性，可访问性等用户体验知识有相当的了解和实践经验；
具备良好的服务意识、责任心、较强的学习能力、优秀的团队沟通与协作能力、能承受一定的工作压力。
具备良好的编程习惯，遵守公司相关标准规范，能够高效率高质量完成任务。</t>
  </si>
  <si>
    <t>特效主管</t>
  </si>
  <si>
    <t>北京环宇星漫文化传播有限公司</t>
  </si>
  <si>
    <t>五险一金 补充医疗保险 补充公积金 免费班车</t>
  </si>
  <si>
    <t>北京湛腾世纪科技有限公司</t>
  </si>
  <si>
    <t xml:space="preserve">岗位职责：
1、根据影视项目与制片确定创作周期及人员安排；
2、全面监控本部门开发质量、进度和成本；
3、针对具体影视项目的实施控制项目需求变更，确保项目顺利进行；
4、进行各种特殊特效的开发，通过脚本或程序功能完成相关制作；
5、对于特效制作画面的表现有独到的见解和操作能力；
6、根据影视动画制作流程，领导和管理特效艺术家与外包公司的协作。  任职要求： 1、至少具备5年以上特效师工作经验，熟练使用各种特效制作工具； 2、能够使用Python配合Houdini或Realflow完成脚本的开发； 3、熟练掌握Nuke等特效合成软件，可以指导团队进行分层渲染； 4、具有团队管理经验，能够带领团队完成各种不同类别的特效制作； 5、具备计划管理能力和高效的执行力，合理安排团队成员的日常工作时间表； 6、具有较强的沟通协作能力和解决问题的能力； 7、品行端正，责任心强。 </t>
  </si>
  <si>
    <t>五险一金 补充公积金 定期体检 餐饮补贴 年终奖金 补充医疗保险</t>
  </si>
  <si>
    <t>五险一金 绩效奖金 弹性工作 年终奖金 专业培训 员工旅游 定期体检 出国机会</t>
  </si>
  <si>
    <t>Cloud Backend Engineer</t>
  </si>
  <si>
    <t>1.精通Javascript/html5/css/json、前端MVC开发框架； 2.熟悉IOS,Android移动平台Web开发技术标准； 3.具有html5 App应用开发经验； 4.熟悉jQuery, vue, react等主流框架或者js库； 5.抗压能力强，具有强烈的责任心、团队合作意识、及良好的沟通能力；  6.计算机软件或互联网行业，3年以上相关工作经验。</t>
  </si>
  <si>
    <t xml:space="preserve">Qualifications  ・ 5+ years of professional server development experience using Java and Familiarity with spring boot.  ・ Strong understanding of web-based architecture - web servers(Apache, Nginx), load balancing, caching, databases etc.  ・ Basic knowledge of SQL (Postgres, MySQL) and NoSQL databases (Redis, MongoDB)  ・ Experience building and using RESTful APIs  ・ Experience with containers and its related technologies (Docker, Kubernetes, ECS)   Nice to Have  ・ Familiarity with python and PHP  ・ Experience with Big Data (familiarity with spark)  ・ Experience with multi-threading, replication etc. concepts in cloud applications  ・ Familiarity with large scale business intelligence applications </t>
  </si>
  <si>
    <t>天津车易行汽车服务有限公司上海分公司</t>
  </si>
  <si>
    <t>汽车及零配件 租赁服务</t>
  </si>
  <si>
    <t>周末双休 五险一金 带薪年假 专业培训 节日福利 餐饮补贴</t>
  </si>
  <si>
    <t>前端工程师（智慧城市）</t>
  </si>
  <si>
    <t>岗位定位： 团队管理、核心开发、项目把控 岗位职责： 1. 参与开发团队的建设和管理，协助架构师和部门经理规划、 管理好开发人员 2. 参与需求评审和项目计划，协助架构师和产品经理完成开发 任务 3. 协助架构师或独立完成系统架构搭建，核心功能研发，底层 技术实现，系统调优等 4. 参与项目整体功能设计、数据库设计及具体模块的设计和实 现 5. 审查代码质量和规范，对初、中级工程师进行指导 ？  工作内容： 1. 制定开发计划，分配开发任务，跟踪开发进度 2. 参与需求评审，配合架构师、产品经理做好项目计划 3. 系统核心功能设计及开发，解决系统技术难点 4. 根据产品经理需求及设计，出具系统详细设计、数据库设计 等，并形成相应文档 5. 指导初级、中级工程师完成开发任务，并对代码质量和规范 进行监督 6. 其他技术问题处理及系统紧急问题的处理 ？  任职资格： 1. 计算机相关专业，本科及以上学历 2. 精通 Java 编程，Java 基础扎实，熟悉 Java 技术原理，深 入了解 IO、socket 等技术 3. 熟练使用 SpringMVC、Mybatis、Hibernate、Activiti 等开源 框架，熟悉 Spring 原理 4. 熟练使用 JS、JQuery、CSS 等前端技术，熟悉主流前端框 架 5. 熟练使用 Oracle、MySQL 等主流数据库中的一种，可以对SQL 进行性能优化 6. 掌握 Dubbo、Zookeeper 等微服务架构的技术应用，可独立 搭建相关框架 7. 熟练掌握 Linux 的操作，能进行脚本编程（如 Shell、Python 等） 8. 良好的团队协作能力、沟通能力和文档编写能力，具备一定 的管理经验 9. 有金融行业、融资租赁行业或互联网公司开发经验者优先 ？  岗位关系： 上级：架构师 下属：初级、中级开发工程师</t>
  </si>
  <si>
    <t>五险一金 专业培训 绩效奖金 定期体检 节日福利 员工旅游 年终奖金 弹性工作</t>
  </si>
  <si>
    <t xml:space="preserve">工作职责: </t>
  </si>
  <si>
    <t>上海欣雅供应链管理有限公司</t>
  </si>
  <si>
    <t>餐饮补贴 五险一金 员工旅游 专业培训 交通补贴 年终奖金 定期团建</t>
  </si>
  <si>
    <t xml:space="preserve"> 职位职责：  1、负责数据库的监控，备份，性能优化及故障处理等;  2、负责数据库分库分表及主从方案的设计、实施及数据迁移;  3、负责根据项目需求设计并制定数据库解决方案;  4、负责数据库中间件的相关测试、维护及管理工作;  5、制定并不断完善数据库的运维规范、开发规范及安全规范。     职位要求：  1、计算机相关专业本科及以上，有两年以上数据库管理经验；  2、熟悉MySQL数据库体系结构和工作原理为佳，熟悉E-R图；  3、熟悉常见存储引擎的原理、特点以及主从复制原理和实践；  4、熟悉目前常用的开源中间件解决方案，如Mycat，Atlas等；  5、有一定的脚本语言编程能力，熟悉Shell、Perl、Python脚本语言中的一种或几种;  6、良好的沟通、协调能力，能在一定的压力下有效开展工作。  </t>
  </si>
  <si>
    <t>工作内容及职责  1.负责PC和移动端的Web前端架构设计和开发，并配合后端开发人员完成产品的开发工作；
2.负责内容分享、推广活动等H5页面的开发和优化；
3.和Android/iOS小伙伴们紧密合作，开发Hybird App；
4.能根据产品设计原型独立完成网页的构建； 1.3年及以上Web前端相关工作经验； 2.精通HTML/CSS/Javascript，熟悉JS性能优化，熟练使用各种调试、抓包工具，能独立归纳、分析和解决问题； 3.熟悉jQuery、EasyUI、Bootstrap等JS框架； 4.熟练编写H5，以及常见的特效页面； 5.对浏览器兼容性、代码可维护性、前端性能优化等有深入研究； 6.热爱互联网，善于沟通，有较强的学习能力、抗压能力和团队合作精神。 7.比起你的工作经验和专业能力，我们更看重你的激情和学习能力。</t>
  </si>
  <si>
    <t>asp.net开发工程师</t>
  </si>
  <si>
    <t>上海繁易信息科技股份有限公司</t>
  </si>
  <si>
    <t>自动控制建模及算法工程师</t>
  </si>
  <si>
    <t>五险一金 员工旅游 股票期权 年终奖金 专业培训 弹性工作 定期体检 免费班车 带薪年假</t>
  </si>
  <si>
    <t>职责描述： 1.负责公司Sass系统的维护及新功能开发； 2.协作完成需求点的系统设计及开发，并对交付质量负责； 3.负责部分核心技术问题的攻关、技术点尝试及系统优化，能协助设计系统架构技术方案，进行微服务化构建。  任职要求： 1.本科及以上学历，2-5年以上Asp.net的开发经验； 2.熟练掌握.NET框架下的Web应用程序编程，熟悉CSS样式表设计; 3.精通Javascript/Typescript,熟悉nodejs/Angular/Bootstrap等框架，能独立开发前端框架和自定义控件库者优先; 4.熟悉常用设计模式及DDD，有大型分布式、高并发、高负载、高可用性系统设计开发经验; 5.熟悉掌握SQL server、Redis，对数据库大数据处理和性能调优有所了解，有分布式系统开发、分布式NoSQL存储系统开发经验者优先； 6.熟练掌握Git，有敏捷开发经验者优先； 7.具有良好的编程风格，有多层架构的开发经验和严谨的编程作风，熟悉Web程序代码安全; 8.思路清晰、善于思考，具备较好的需求理解能力和文档编写能力； 9.工作严谨认真，能承受工作压力；具良好的逻辑思维能力、沟通能力和团队合作精神；</t>
  </si>
  <si>
    <t>工作职责： 1. 利用大数据挖掘与人工智能方法，从事自动化控制数据分析、挖掘、自学习等工作； 2．利用MATLAB和Python等模型工具建立自动控制算法模型，与自动控制系统交互工作； 3. 结合自动化控制应用场景,综合考虑效率/数据/算法等因素,持续改进和优化自动化控制模型性能； 4. 具有一定的模型理解能力和模型评价能力，能够将现有的人工智能、神经网络和自学习算法应用到自动控制领域并进行优化建模； 任职要求： 1. 硕士及以上学历，数学，计算机，神经网络，机器学习等相关专业； 2. 扎实的编程基础（熟练使用Java或matlab或Python等）； 3. 有大数据处理经验（熟悉Hadoop或者Spark等分布式处理平台）；有动手建模和开发算法的实战经验。 4. 熟悉以下至少一种知识技能： a. 人工智能学习的基本工作原理及其架构，包括常用的搜索理论，推理策略，人工智能架构及其编程语言等； b.人工神经网络的学习机理，人工神经网络模型等； c.常用的智能学习算法、框架和应用； d.一个或多个常见的神经网络开源工具库；</t>
  </si>
  <si>
    <t>添光（上海）商务咨询有限公司</t>
  </si>
  <si>
    <t>Node.js 开发工程师(electron)</t>
  </si>
  <si>
    <t xml:space="preserve">岗位职责： 1、根据产品设计计划完成程序功能的技术实现； 2、按照要求，编写相应的项目文档； 3、优化产品功能性能，提高产品质量等。  任职要求： 1、专科及以上，计算机相关专业， 有electron / nwjs + vue 研发经验； 2、二年以上 JavaScript/Node.js 开发经验， JavaScript基础扎实，熟悉 ES6规范； 3、掌握Http协议，熟悉Koa, Express等概念以及相关WEB开发框架，了解异步模式、事件循环 4、熟悉W3C标准，熟练使用HTML、CSS、Javascript等前端语言 5、熟练跨浏览器、跨终端的开发，了解hybrid相关技术（react native ，weex 等） 6、熟练使用jQuery，Bootstrap ，Vue， React等主流前端库或框架； 7、具有较强的业务能力，沟通能力，分析和解决问题的能力 </t>
  </si>
  <si>
    <t>五险一金 员工旅游 交通补贴 餐饮补贴 绩效奖金 年终奖金 弹性工作 定期体检 年底双薪 节日福利</t>
  </si>
  <si>
    <t>工作职责:
1. 负责流量平台运维及相关运维平台设计和开发工作，参与运维体系建设；
2. 参与相关平台系统的日常管理和运维，参与系统相关的运维；
3. 需要在不同的运维场景和业务场景中快速完成具有挑战性的项目；
4. 需要梳理优化运维系统中的数据变化流程，保障运维数据准确、安全、有效的传递；
任职资格:
计算机软件或相关专业本科及以上学历，5年以上工作经验（985/211优先）；
1. 熟悉自动化运维并有相关经验
2. 对持续集成和持续交付 （ CI/CD ) 有深入理解，熟练 DevOps 工具，如：Jenkins, Ansible 等的经验；
3. 有丰富的 Linux 系统管理经验，有在生产环境搭建并使用 Kubernetes 容器技术经验；
4. 有容器编排业务集群经验.
5. 熟练使用 Aliyun, AWS等国内、外主流云平台的经验。
6. 熟悉一种或多种脚本语言，如shell/python/javascript等;良好的编码风格;有java开发经验 佳 ；
7. 有PaaS/AaaS平台搭建及维护经验 佳；
8. 逻辑思维清晰，良好的文字和语言沟通表达能力，有良好的团队合作精神；</t>
  </si>
  <si>
    <t xml:space="preserve"> 1.负责/参与移动客户端项目技术实现方案； 2.根据产品设计，利用HTML5相关技术开发多平台上的前端应用； 3.优化前端体验和页面响应速度，保证程序的兼容性和执行效率； 4.有基础后台数据架构能力优先。  招聘要求： 1.计算机行业，相关工作经验至少2年； 2.精通HTML5/CSS3，JavaScript，Ajax， Json等Web开发技术。 3.熟悉移动开发，至少熟悉一种移动端H5框架； 4.熟练掌握前端开发技术(HTML5、JS、JQuery、JSON、XHTML、CSS3)，了解各项技术的相关标准，并严格按照标准进行开发，熟练使用JQuery框架能与后台开发人员一起编写Ajax交互程序； 5.熟悉W3C标准，对表现与数据分离，Web语义化等有深刻理解； 6.熟悉各种浏览器的兼容性调试； 7.对算法，数据结构以及后台语言（PHP/Java/C++/C#等）有一定了解； 8.有成功项目参与经验，能够适应互联网行业高压工作，良好的团队配合能力。 9.了解微信公众平台开发者优先，了解Canvas开发者优先，了解手机端H5游戏开发者优先。    添光（上海）商务咨询有限公司（TG互动-http://www.tg-sh.cn）是一家专业的线下创意互动技术的公司，为客户提供例如互动概念设计咨询；互动展示方案咨询；互动式营销计划；交互式技术研发；安装与调试测验等服务。  我们在多媒体互动领域不断创新，我们了解关于交互开发和设计的一切概念，并结合我们的技术经验，为众多行业领域提供新媒体范畴下的原创解决方案，尤其设计和制作多媒体展示方案及产品。  我们的标准化产品线为客户提供价格低廉，使用方便，响应快速的互动多媒体产品，让客户能够快速部署在各种线下活动中。  添光（上海）商务咨询有限公司（TG互动）是一家专业的线下创意互动技术的公司，为客户提供例如互动概念设计咨询；互动展示方案咨询；互动式营销计划；交互式技术研发；安装与调试测验等服务。  我们在多媒体互动领域不断创新，我们了解关于交互开发和设计的一切概念，并结合我们的技术经验，为众多行业领域提供新媒体范畴下的原创解决方案，尤其设计和制作多媒体展示方案及产品。  我们的标准化产品线为客户提供价格低廉，使用方便，响应快速的互动多媒体产品，让客户能够快速部署在各种线下活动中。 </t>
  </si>
  <si>
    <t>Software Engineer AutoCAD Fabric</t>
  </si>
  <si>
    <t>高级JAVA开发工程师（政务大数据）</t>
  </si>
  <si>
    <t>深圳市华傲数据技术有限公司</t>
  </si>
  <si>
    <t>五险一金 员工旅游 交通补贴 绩效奖金 年终奖金 定期体检 补充医疗保险</t>
  </si>
  <si>
    <t>Software Engineer �C AutoCAD Fabric Location: Shanghai- China  Position Overview Autodesk Inc. is looking for talent Software Development Engineers to work on our products AutoCAD. The applicant for this position will be responsible for designing, implementing, optimizing and extending features of AutoCAD and AutoCAD verticals. In this role, the applicant will work closely with other groups across the company. The applicant will be part of our global engineering team. AutoCAD, as the flagship product of Autodesk, has 30 years history and keeps its strong vitality. We look seriously at providing good quality software to our customer and shortening the time to deliver the value to customers. AutoCAD team is looking for a talent developer who can work with us to combining the cutting-edge techniques to bring the AutoCAD user experience to next level.  Responsibilities   Requirements: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t>
  </si>
  <si>
    <t>量化策略师</t>
  </si>
  <si>
    <t>深圳市鑫河区块链技术开发有限公司</t>
  </si>
  <si>
    <t>1. 拥有很强的量化背景，例如数理金融/经济，计算机，统计相关专业等，硕士学位及以上 2. 拥有 3年以上经验在量化策略开发或风险管理 3. 熟练使用一种分析性编程语言，R/Python等，需要在 Github上面有样例 4. 擅长统计和计量经济学模型（包括基础的机器学习模型等） 加分项 5. 熟悉市场的微观结构和基本的做市策略 6. 熟悉数字货币衍生品合约，比如期货/永续掉期合约（BitMEX） 7. 必须有对比特币的热情和持续不断的学习能力 【任职要求】 1. 为银河资本开发统计/数学模型，主要聚焦在做市策略和风控模型 2. 对其它量化模型的方法论/回测/数值模拟进行有效地评估和整理 3. 和软件开发人员进行沟通，帮助他们从软件层面实现 银河资本内部的分析/算法模型构建 4.和外部客户/合作伙伴沟通算法及模型。</t>
  </si>
  <si>
    <t>深圳市创业二路科技有限公司</t>
  </si>
  <si>
    <t>前端HTML 5 开发工程师</t>
  </si>
  <si>
    <t>上海煦辉自动化控制技术有限公司</t>
  </si>
  <si>
    <t>五险一金 员工旅游 专业培训 年终奖金</t>
  </si>
  <si>
    <t xml:space="preserve">一、岗位职责： 负责平台前台架构设计和开发 负责平台前端页面及 App 的开发以及后端 API 的对接 负责平台页面的性能和体验优化  二、用人要求： 熟练掌握 HTML5, CSS3, JavaScript, TypeScript，有 ionic、Angular 2.0以上版本开发经验优先 熟练掌握一种 Web 框架, 例如Angular, React + Redux, Vue + Vuex等 精通 iOS 开发环境和工具，同时具备Android和 Hybrid App 开发经验优先 了解 App 架构，熟悉打包、测试、性能优化及热更新机制 对前端工程化、模块化开发有一定了解，有 Webpack 实践经验优先 至少了解一种服务器编辑语言，有 Node.js/.NET 开发经验优先 有良好的的编码习惯，重视代码质量，善于利用工具 善于沟通，工作积极主动，责任心强，具备良好的团队协作能力 </t>
  </si>
  <si>
    <t>北京百得利汽车进出口集团有限公司</t>
  </si>
  <si>
    <t>五险一金 补充医疗保险 交通补贴 餐饮补贴 年终奖金 弹性工作</t>
  </si>
  <si>
    <t>任职条件： 1、 有将问题抽象为数据模型的能力；有利用数据独立说明与推理问题的习惯； 2、 较强的自我驱动力，渴望在实际的数据分析项目中不断学习和提升； 3、 熟悉python、Python，spark，R，SAS、SPSS等统计软件，有一定应用经验； 4、 熟悉汽车销售、电商工作流程场景者优先； 5、 熟悉DAMA数据管理体系，DQAF质量者优先； 6、 了解数据库相关知识； 7、 熟悉数据挖掘方向，了解聚类、分类、预测等算法者优先； 8、 Kylin、Hadoop、Spark使用经验者优先。 9、 本科以上学历，数学、计算机、统计学相关专业；  职责描述： 1、构建全面的、准确的、能反映服务业务特征的整体指标体系, 并基于业务指标体系，及时发现与定位业务问题。 2、通过对SAP，摩比商城，电商论坛等基础数据采集，清洗，参与数据仓库建设。 3、用数据报告的方式对现有系统提出，流程优化、功能优化方案。 4、负责汽车新零售模型的设计，参与开发，测试和实施，包括运营指标模型，人员绩效模型，营收分析模型。 5、负责外部数据源的对接及测试，并对结果出具评估意见。 6、 负责多角度数据验证，核对分析结果准确性。</t>
  </si>
  <si>
    <t xml:space="preserve">1、 参与核心系统的设计及技术方案的讨论和制定； 2、 使用 React进行前端开发并对代码进行合理的注释； 3、 持续改进移动 APP 性能、安全性、稳定性和可扩展性； 4、 根据产品需求设计整体技术架构方案，主导编码开发工作； 5、 编写相关开发文档、技术资料等。  任职资格 1、计算机相关专业，本科以上学历，3年以上前端开发经验； 2、精通 JavaScript （包括 ES5、ES6、ES7），熟悉 JavaScript 的所有特性，熟练掌握TypeScript技术； 3、具有构建大型面向对象的JavaScript应用程序的经验，使用过MVC模式应用程序的经验； 4、精通 React 框架，在实际项目中，有过 React.JS 开发经验或者 React Native 开发经验； 5、掌握 Flux/Redux，能够驾驭完整的APP流程逻辑； 6、熟悉 React在 iOS/Android 平台上的适配、调试及打包； 7、能独立解决各种疑难杂症；有产品意识，从产品以及用户需求的角度进行相对应的研发； 8、熟练掌握API开发和调试经验者优先； 9、有良好的团队精神、语言表达能力、沟通协调能力，执行力强，有高度责任心。     </t>
  </si>
  <si>
    <t>五险一金 餐饮补贴 交通补贴 通讯补贴</t>
  </si>
  <si>
    <t xml:space="preserve">1、负责前端HTML5页面的显示和逻辑开发，实现产品功能与后台、原生交互； 2、前端开发HTML5和JavaScript前沿技术和工具研究，并应用到项目开发中； 3、解决产品在不同Webview的兼容性和性能问题 3、负责对PC和移动端整体进行开发； 4、负责微信移动端前端功能的开发和优化； 5、负责跟踪研究前沿的前端技术，并应用到公司的产品开发当中。 6、根据产品要求设计和开发相关前端框架和功能； 7、解决跨浏览器、跨终端兼容、自适应等前端问题 8、与团队配合完成前后端交互代码编写及调试；  任职要求： 1、计算机相关专业，专科及以上学历； 2、2年以上Web实际开发经验，能够独立承担设计、编码、测试工作； 3、精通HTML5、CSS3，熟悉W3C标准，对页面性能和浏览器兼容有丰富的实践经验； 4、精通Web2.0标准、JavaScript、Ajax、DOM、XML、JSON等前端开发技术，能够持续的优化前端体验和页面响应速度，并保证兼容性和执行效率； 5、精通Jquery，熟悉各种常见JS 开发框架，如AngularJS、Bootstrap、NodeJS等； 6、有Android，iOS等平台HTML5+CSS+JavaScript页面开发经验优先 7、熟悉移动开发，对于响应式布局有着丰富的实践经验； 8、熟悉至少一种后端开发语言更佳，比如Java，Php等； 9、对技术充满热情，具备良好的团队合作意识和独立解决问题的能力，并能够承担一定的工作压力； </t>
  </si>
  <si>
    <t>普华永道信息技术（上海）有限公司</t>
  </si>
  <si>
    <t>五险一金 补充医疗保险 免费班车 员工旅游 交通补贴 年终奖金 出国机会 弹性工作 餐饮补贴 通讯补贴</t>
  </si>
  <si>
    <t>Position/Program Requirements： Minimum Year(s) of Experience: Above 1 year’experience in web development. Minimum Degree Required: Bachelor's degree in Engineering, Computer Science or related field.  Knowledge Preferred: Expertise in HTML5, CSS3, JavaScript, and familiar with the latest front-end technologies; Good experiences in developing single page applications with Angular 2.0 (and above), or React.js; Responsive design and CSS frameworks, such as Material2, Ant Design and Twitter Bootstrap; ES6, TypeScript syntax; Query language such as GraphQL; Linux container Docker; Comfortable with a development environment that includes Node.js, CSS pre-processors SCSS/LESS, and version control systems Git.  Skills Preferred: Software applications building including appropriate coding standards, unit tests, integration tests and deployment scripts; Translation of designs and style guides provided by UI/UX  into functional user interfaces, ensuring cross browser compatibility and performance; Participate in software development solutions within a team environment; Ability to work in a fast-paced and agile development environment; Self-Motivated and ability to work independently.</t>
  </si>
  <si>
    <t>北京掌讯易游网络科技有限公司</t>
  </si>
  <si>
    <t>项目总监</t>
  </si>
  <si>
    <t>深圳市银企云链互联网金融服务有限公司</t>
  </si>
  <si>
    <t>五险一金 餐饮补贴 绩效奖金 年终奖金 员工旅游 定期体检</t>
  </si>
  <si>
    <t xml:space="preserve"> 1、负责大数据和人工智能的大数据金融行业产品的落地实施交付。 2、反馈市场信息、客户需求和用户反馈提升产品市场化能力，推动客户诉求的落地 3、和研发团队紧密合作，确保客户项目按时按质完成,负责售前提炼和完善解决方案。 4、负责大数据POC事项。 5、建设知识库，工具，流程优化等平台和工具，提升内部服务团队和外部合作伙伴的大数据领域专业度。  任职要求 1、5年及以上交付类项目管理经验，对云计算及其大数据相关技术有深刻的理解； 2、具备良好的沟通能力，能充分理解客户需求并制定解决方案; 3、统筹管理项目及团队成员，把控项目完成进度、服务和质量的输出； 4、熟悉大数据机器学习框架、数据分析、算法应用相关技术; 5、精通至少一门编程语言Java/Shell/Python/C++等； 6、负责技术规范制定工作，制定技术标准和相关流程； 7、有激情有进取心，乐于持续学习，抗压性强，良好的服务意识和成就导向。</t>
  </si>
  <si>
    <t>微软金牌伙伴:大数据云平台资深.NET全栈开发</t>
  </si>
  <si>
    <t>“随办”是专注于执行力的智能移动办公平台，由前微软、IBM高管团队历经4年研发磨砺，是微软Office365的智能移动伴侣，并和微软Azure联手打造“移动+云，智能为先“的整体移动信息化解决方案。2018年初入选微软加速器北京11期。“随办”发布以来，广受市场赞誉，被微软中国评选“最有价值解决方案奖、位列IBM全球服务部五大“首先推荐的移动解决方案”、被Apple中国誉为“移动工作方式首选解决方案”。“随办”客户数量已达数十万级，标杆客户有五大国有银行的其中两家总部，也有多家全球著名消费品牌企业客户，覆盖众多行业。另已发布“随办”英文版，未来在美国、加拿大全面拓展市场，公司位居于上海首座双塔商务楼--港汇恒隆广场。。  工作内容及任职资格： 我们不同于业界的任何公司，我们总是在挑战极限，尽可能做到最好！  在追求最高品质或极致精巧方面，很多公司都会因为困难太大，而在某一时刻止步不前，而我们从来 不会因为困难太大，目标太遥远而放弃。 在这里，存在着一种信仰：找到合适的人选，再加上“让我们做一些了不起的事情”的信念，就一定能有所成就。  如果在服务器端开发领域你做的并不是非常出色，你肯定没法来到移品。你之所以会被聘用，是因为你是这个领域的顶尖高手，或者你有潜力成为这个领域的顶尖高手。 我们拥抱最新的技术，我们用.NET Core搭建一流的跨系统云平台，用TypeScript搭建Web App，用Git，TFS2017，NodeJS，WebPack，AngularJS4。。。我们崇尚自动化，追求高效工作。 好产品和优秀产品的差别就在于对细节的关注程度。我们会一直想：“这件事，能做得多好？这段代码，能否再优化？”我们总是在改进，改进，再改进每一个小到不能再小的细节，直到没有时间再去改进。 对我们来说，没有做得好，只有做到最好。任何困难都不能阻挡我们前进的步伐。 人们其实不知道，对于每一个功能，每一段代码，我们在幕后付出了多少努力，但请相信我，我们的架构设计是你无法想象的！ 你在这里工作两年的收获，会比在其他任何公司工作五年都要多。  岗位职责：  1. 根据产品设计，参与公司产品服务端开发；根据业务需求，独立完成项目开发和部署工作；  2. 负责产品新功能后台系统的设计，实现和优化；  3. 负责产品后端接口开发和Web程序开发；  4. 负责Web前端表现层与后端交互据接口定义，前端JS实现Json、XML格式的数据发送与数据解析；  5. 负责解决产品界面在不同浏览器及不同版本下的兼容问题；  岗位要求：  1. 本科及以上学历 ，计算机相关专业，3-5年.NET开发经验；  2. 熟练C#语言和SQL Server数据库，精通ASP.NET MVC框架、Entity Framework 等ORM框架；  3. 精通Webapi,WebService,Socket通信,多线程开发等技术;  4. 熟练掌握常用设计模式与算法，了解服务器内存和性能优化;  5. 有良好的编程习惯、团队合作精神和沟通协调能力;  6. 精通Vue，有Bootstrap或TypeScript框架，具有前端核心业务代码及JS组件的封装；  7. 有过微软Azure、Office365、Skype对接开发经验和移动APP开发经验者优先；  在移品工作最令人自豪的一点是，你可以体会到自己所做的工作正在改变世界。我们热爱团队协作，鼓励不同意见，追求目标一致。 我们提供的是一个机会，能让你参与其中，始终推动你走向你想追求的方向，共同成就意义非凡的事业。 加入我们，一起创新，一起打造一流的SaaS大数据云平台！</t>
  </si>
  <si>
    <t>1、参与项目系统设计，完成软件项目的程序开发工作； 2、负责产品需求分析、设计和文档编写； 3、根据产品需求和设计进行软件开发； 4、完成上级交办的其他工作任务  任职要求： 1、计算机相关专业专科及以上学历，2年以上相关工作经验； 2、精通HTML5\HTML、CSS、JS、Jquery； 3、熟悉常用移动端前端框架并至少精通一种，如angular，react，vue等 4、 熟练应用div+css重构页面 5、 了解常用页面性能优化方法 6、 有责任心，良好的学习能力，沟通能力以及团队协作能力，能独立开展工作。</t>
  </si>
  <si>
    <t>上海富由投资管理有限公司</t>
  </si>
  <si>
    <t>五险一金 员工旅游 出国机会 定期体检 绩效奖金 专业培训</t>
  </si>
  <si>
    <t>AI数据工程师</t>
  </si>
  <si>
    <t>神州灵云（北京）科技有限公司</t>
  </si>
  <si>
    <t>1.精通html5，css3，less, scss, bootstrap，javascript，typescript，jquery 等，对表现层的设计和实现具有深入的理解、思考和实践，不依赖组件开发；
2.熟悉JS6，并能解决主流浏览器之间的兼容问题；
3.有良好的编程习惯，能够书写精练、可维护性高和易扩展的前端代码，对浏览器兼容性有一定了解；
4.了解前后端分离架构，掌握调用后端service的方式, 理解前端工程的架构和部署，熟悉前端模块化开发和构建工具webpack;
5. 熟练使用Git工具,同时具备PC端和移动端开发经验, 能提供近期作品的优先。
6.有angular(2.0以上版本) , ionic(2.0以上版本)，熟悉网页动画制作经验者优先;</t>
  </si>
  <si>
    <t>岗位职责： 1. 研究智能运维（AIOPS）场景下的AI应用 2. 基于IT监控大数据，在时序数据异常检测、事件处理，告警根源分析、智能决策支持等方面探索优化产品功能； 3. 负责AIOPS系统的算法和模型的实现，丰富算法库； 4. 参与AIOPS系统设计与研发，探索人工智能在IT领域的创新应用，驱动公司业务的发展。  岗位要求: 1. 计算机、数学、自动化等相关专业，本科及以上学历，3-5年软件开发相关工作经验； 2. 2年以上大数据或AI相关经验者优先； 3. 有AI应用开发或者AI平台架构经验，精通TensorFlow/Caffe等人工智能技术框架者优先； 4. 熟练使用以下编程语言中的至少一种： Java，C++，Python，GO语言，优秀的开发、调试能力，有大规模4. 高并发、高性能应用架构设计和开发经验者优先； 5. 掌握AI基础概念，理解机器学习基本算法的设计思想和求解手段，熟悉时间序列处理，熟悉机器学习常用算法：决策树，随机森林，协同过滤，SVM, 回归算法等 6. 熟悉机器学习常用类库（如：Numpy，Pandas, Scikit-Learn, Tensorflow，Keras等）, 熟悉神经网络理论，熟悉CNN\RNN\LSTM原理； 7. 对新技术钻研有强烈兴趣，对挑战性问题充满激情，有良好的学习能力和强烈的进取心；  8. 具备优秀的逻辑思维能力，快速分析和解决问题的能力，有良好的沟通和团队协作能力，对业务有较好的理解能力和敏锐度，注重理论与实际。</t>
  </si>
  <si>
    <t>游戏开发工程师（HTML5/EGRET）</t>
  </si>
  <si>
    <t>golang开发工程师</t>
  </si>
  <si>
    <t>1. 按照项目管理流程，使用Egret进行项目的开发； 2. 负责项目客户端框架设计、核心模块开发； 3. 参与技术难题攻关、组织技术积累等工作；  任职要求： 1. 熟悉Egret,至少使用Egret至少开发过一款游戏； 2. 熟悉HTML5及其相关标准，编写符合最新规范的代码； 3. 熟悉 JavaScript/Jscript script/TypeScript/ActionScript语言，良好的OOP编程思想； 4. 具有良好的学习能力和自我攻克难题的能力； 5. 有良好的代码书写、注释和单元测试习惯，熟练运用多种软件设计模式； 6. 具备良好的沟通合作技巧，较强的责任心及团队合作精神； 7. 有上架iOS/Android/HTML5产品、flash游戏开发经验者优先；</t>
  </si>
  <si>
    <t>1.参与产品基础服务平台的设计、研发工作，提升产品稳定性； 2.与产品经理尝试沟通产品需求； 3.进行相关产品的技术文档编写，方案设计。 任职资格： 1.统招专科及以上学历，计算机相关专业；2年以上服务端Go语言研发经验； 2.深入理解计算机原理，有扎实的数据结构和算法基础； 3.深入理解linux系统及其原理，熟悉TCP/IP、HTTP协议以及网络编程； 4.良好的编码和文档习惯，对代码美感的追求孜孜不倦； 5.熟练掌握Go/C/C++/Python等至少一门语言，有Go开发经验者优先； 6.熟悉常用的sql、nosql数据库原理，阅读和理解优秀的开源系统代码；</t>
  </si>
  <si>
    <t>前端开发工程师（海外产品） (MJ001711)</t>
  </si>
  <si>
    <t>上海依图网络科技有限公司</t>
  </si>
  <si>
    <t>弹性工作 补充医疗保险 通讯补贴 交通补贴 绩效奖金 股票期权</t>
  </si>
  <si>
    <t>关于依图： 依图从事人工智能创新型研究，好奇智慧的奥秘，拓展智能的边界。 期待与你一起构建智能的未来。  为什么选择依图： - 国际顶尖的人工智能公司 - 和优秀的同伴一起快速成长 - 持续追求卓越、平等、尊重 - 富有竞争力的薪酬福利 - 创造巨大的社会价值  岗位职责： - 负责人工智能产品相关的前端架构设计和研发工作，包括前端网站、移动端网站、前端基础库开发。 - 参与项目的技术选型和技术攻关，团队内的技术推广。  岗位要求： - 计算机及相关专业本科及以上学历，2年及以上工作经验; - 具备对前端有浓厚兴趣，熟悉前端常用的技术，关注新技术，希望长期从事前端开发; - 具备熟练使用并深入理解至少一个MVVM 框架(angular/react/vue等)者优先考虑； - 具备熟练使用并深入理解Redux/MobX等状态管理方案之一者优先考虑，熟悉GraphQL者优先考虑； - 精通 HTML，CSS和JS 者优先考虑； - 会TypeScript者优先。</t>
  </si>
  <si>
    <t>北京牛电信息技术有限责任公司</t>
  </si>
  <si>
    <t>五险一金 补充医疗保险 员工旅游 专业培训 弹性工作 年终奖金</t>
  </si>
  <si>
    <t>岗位职责： 1. 负责公司服务器基础环境的管理、配置、维护。及时响应故障，保障业务正常运转。 2. 负责维护公司监控系统，根据业务需求调整监控策略、告警阀值，处理告警信息，跟踪排查系统问题。 3. 推进自动化运维平台的搭建和实施，提升运维效率，规范操作流程，减少重复性工作。 4. 负责hadoop、k8s集群的管理和维护。  职位要求： 1. 精通linux操作系统，熟练掌握Python/Shell/Golang等一至两种语言，能完成日常脚本和自动化运维工具的开发。 2. 熟悉业界主流技术，如nginx、zookeeper、kafka、mysql、redis、mongodb等。 3. 熟悉云计算、容器技术栈，如Kubernetes，OpenStack，Docker等。 4. 熟悉开源监控平台influxdb/prometheus等 5.有海外工作经验或对接海外项目工作经验优先考虑</t>
  </si>
  <si>
    <t>玖怡信息科技（上海）有限公司</t>
  </si>
  <si>
    <t>AI算法工程师（视频智能分析方向）</t>
  </si>
  <si>
    <t>移动web开发工程师</t>
  </si>
  <si>
    <t>雅量集团</t>
  </si>
  <si>
    <t>五险一金 餐饮补贴 带薪年假 包吃 绩效奖金 节日福利 专业培训 加班补贴</t>
  </si>
  <si>
    <t xml:space="preserve">  1、负责视频算法的设计和研发。包括但不限于：视频结构化分析、目标检测和跟踪、事件/行为检测、视频标注等方向；   2、负责业务环节中视频相关应用问题的需求发掘，设计，技术研发，以及推动上线落地和不断迭代优化；  3、跟踪前沿的算法理论，并且将优秀的算法应用到业务场景中，提升业务效果。  4、训练/验证数据的搜集和整理；  5、算法文档的编制。    任职资格：  1、本科以上学历，3年以上图像算法领域经验；  2、要求数学基础较为扎实，了解常见机器学习算法（如逻辑回归、SVM、神经网络、决策树、贝叶斯等）；  3、有学习或使用一种人工智能深度学习框架（Caffe、TensorFlow、DLIB等）；  4、至少会使用一门编程语言python或C++，有Linux下编程开发经验优先；  5、有快速熟悉和学习新的算法的能力，具有良好的沟通能力、团队合作精神以及积极进取的工作态度；  6、良好沟通能力，善于学习和思考，思维严谨，具有优秀的团队精神。      你所关心的: 1、大小周7小时工作制，假期都按照国家规定来放，放假就是这么任性，心动吗？ 2、五险，餐费补贴，优越的薪酬回报，培训机制，羡慕吧！ 3、亲！工作满1年还可以享受带薪年假哦！ 4、夏天24小时的凉快的空调房，冬天暖烘烘的暖气房，重点还是时不时发放的零食福利！ 5、休闲室的设备还会持续的update，轻松愉快的工作氛围是我们的目标。 6、扁平化管理，面对***你也可以“口无遮拦“，畅所欲言！ 7、节假日福利，如：春节、五一、端午、中秋、国庆。 8、每年公司对每个人免费提供一些活动经费，用于公司集体的游玩。 9、每年1-2次的户外拓展活动。 10、人性化的管理模式，良好的企业文化和完善的培训体系以及完备的晋升体系，全体员工皆实行公平 ，公正、公开的对外招聘及职业晋升通道，目前所有的管理层都是从基层做起，故公司可为优秀的应届 生提供良好的发展平台及职业规划。  如您有任何疑问可以与我们取得联系，关于公司的相关信息，可以在百度公司网址： 雅量软件官网：http://www.ya1688.com 雅量展示官网：http://www.pop178.com 天猫旗舰店：https://yaliangbg.tmall.com/?spm=a220o.1000855.1997427133.d4918065.oDj4Uc 阿里巴巴：https://ylgpop1688.1688.com/?spm=a261y.7663282.0.0.BLT8A3 店铺商城：http://www.dp218.com/ 或拨打公司人力资源专线 ：020-83309706（周小姐）， 欢迎应聘者在9:00-12:00,13:30-17:30时间段致电咨询！</t>
  </si>
  <si>
    <t>五险一金 补充公积金 专业培训 定期体检</t>
  </si>
  <si>
    <t>五险一金 带薪年假 全勤奖 节日福利 交通补贴 餐饮补贴 加班补贴 住房补贴 绩效奖金</t>
  </si>
  <si>
    <t>工作职责： 1. 参与部门移动web产品的需求分析与设计，并负责移动端页面开发； 2. 与服务端开发对接，完成接口需求定义和接口联调； 3. 按照项目进度计划高质量完成开发任务并及时解决项目技术问题； 4. 对部门移动web产品进行持热续维护 招聘要求 1. 计算机相关专业本科及以上学历，2年以上移动Web前端工作经验，对页面性能和移动适配有丰富的实践经验； 2. 精通H5、Angular2及以上、ionic2及以上、typeScript等web前端技术； 3. 熟悉cordova开发及打包； 4. 有较强的学习能力，对技术衷，踏实、稳重，有上进心及责任心，能独立解决问题。 符合以下任一条件者优先： 1.了解iOS、Android对应的cordova插件开发； 2.有微信公众号、企业号、小程序开发经验</t>
  </si>
  <si>
    <t>公司主营3C数码配件，电脑周边配件，手机配件，移动电源，耳机，电脑包等产品，从事品牌线上运营服务。天猫店铺有两家旗舰店、两家专卖店、两家专营店，京东 、国美、亚马逊等有品牌旗舰店。有类似行业经验的优先考虑，待遇从优，期待与您携手共谋发展 有3C数码类目经验的优先考虑 岗位职责： 1、根据店铺整体形象、设计网店风格及商品展示，首页广告图片制作及美化、整体布局、活动广告和相关图片的制作； 2、负责店铺产品的图片处理、抠图、美化、设计、修改、更新等工作； 3、制作各期专题推广海报，促销活动等平面创意设计；网站页面设计、模板html代码的嵌入； 4、对新开发的产品进行详情页的排版、优化宝贝描述、美化产品图片； 5、熟练运用各种不同类型的设计表现形式，准确传达信息，配合策划推广活动，并参与执行。 6、能独立完成店铺所有美工相关工作，有创造力的组织文案，表达产品卖点，抓住客户眼球，提高转化率。 任职资格： 1、具有2年以上网店美工工作相关经验，熟悉店铺装修流程和宝贝详情页面设计制作流程； 2、能熟练操作Photoshop、Dreamweaver、DIV+CSS等设计软件； 3、有良好的文字和网页设计创意能力 4、有着非常好的创意和想法，并且有欲望把想法转为图像表达出来 5、善于与人沟通，具备良好的团队合作精神和高度的责任感，抗压能力强，有创新精神，自学能力强 6、有扎实的美术功底、良好的创意思维和理解能力 福利待遇： 1、签订正式员工劳动合同； 2、完善的养老、医疗、失业等社会保险； 3、除国家规定的法定节假日休息外，还享有带薪7天年假； 4、正式员工享有过年期间报销来回交通费的福利； 5、加班补贴； 6、每年享受年终奖，与公司同进步； 7、每年固定工资晋升 工作时间：朝九晚六，做六休一、法定节假日</t>
  </si>
  <si>
    <t>算法工程师（AI方向）</t>
  </si>
  <si>
    <t>工作职责： 1、负责业务系统中人工智能模块设计开发，包含算法调研，数据分析，模型选择，建模，调优，评估，以及相关文档编写与技术支持； 2、负责AI引擎的代码开发 任职要求： 1、本科以上学历，计算机、数学相关专业，2年以上相关工作经验； 2、具备2个以上研发类项目经验； 3、精通Python编程，熟练使用Numpy, Pandas, Scipy, Scikit-learn； 4、精通Java/C++等至少一门语言，熟悉linux开发环境，熟悉Tensorflow等通用算法框架； 5、扎实的机器学习基础，有相关研究或工程经验； 6、熟练掌握协同过滤、矩阵分解、FM等推荐算法； 7、优秀的逻辑思维和独立思考能力；</t>
  </si>
  <si>
    <t>1)负责产品前端静态网页设计开发。 2)和后端接口API进行对接，完成前端应用开发。 3)积极探索前端技术，不断提升平台前端开发效率。 4)良好的沟通能力及团队合作精神，责任心强，学习能力强。 5)有良好的代码编写风格。 前端开发： 美工 HTML5 (CSS+DIV) 精通 前端开发： JavaScript-Jquery 精通 前端开发： Vue.js / Angular.js 熟练 前端开发： MVC 熟练 设计规范： RESTful规范 熟练 设计规范： JSON交互协议 熟练 GIS： 离线地图（GeoServer/Mapnik/Leaflet/Openlayers) 了解 软件部署： Linux-操作命令，Shell脚本 了解 TypeScript编程语言 了解 HTTP协议 了解 eCharts或G2等图形框架 精通 面向对象程序设计 熟练 ES6标准 熟练 NG-ZORRO前端UI框架 Optional Ajax技术 精通 Node开发平台 了解</t>
  </si>
  <si>
    <t>研发工程师―web前端</t>
  </si>
  <si>
    <t>中国化工信息中心有限公司</t>
  </si>
  <si>
    <t>14-18万/年</t>
  </si>
  <si>
    <t>石油/化工/矿产/地质 专业服务(咨询、人力资源、财会)</t>
  </si>
  <si>
    <t>五险一金 定期体检 餐饮补贴 专业培训 绩效奖金</t>
  </si>
  <si>
    <t xml:space="preserve"> 工作职责: 1.基于jQuery/bootstrap、Angular、Vue.js、Ionic等技术，负责PC/手机端产品前端开发任务。 任职资格: 1、本科及以上学历，计算机、通信等相关专业； 2、熟悉WEB前端技术，有成功上线作品； 3、理解并掌握Java"script"语言核心技术DOM、BOM、Ajax、JSON等，对JavaScript框架应用（如jQuery/Bootstrap等）有一定的经验； 4、对Css/JavaScript性能优化、解决多浏览器兼容性问题有一定的经验； 5、熟练掌握Angular, Vue.js, Ionic框架之一，熟练使用基于该框架的UI库，可以使用TypeScript，熟练使用Scss,Sass等Css扩展语言； 6、积极乐观，责任心强，工作认真细致，具备良好的服务意识，具有良好的团队沟通与协作能力； 7、热爱前端技术，有较强的学习能力，有强烈的求知欲、好奇心和进取心 ，能及时关注和学习业界最新的前端技术。</t>
  </si>
  <si>
    <t>五险一金 绩效奖金 定期体检 餐饮补贴 交通补贴 年终奖金</t>
  </si>
  <si>
    <t>岗位职责： 2、 配合产品经理以及后端工程师完成系统功能页面的实现； 3、 优化产品交互体验，提升用户体验。  任职要求： 1、 熟练掌握HTML/HTML5、CSS/CSS3、Bootstrap等页面制作技术，了解网页性能优化要素，能制作符合语义标准、浏览器兼容性良好、高性能的网页； 3、 熟悉AngularJS、Vue、React其中一个； 4、 从事前端Web设计开发工作2年以上； 5、 性格开朗、逻辑思维清晰、语言表达能力强。</t>
  </si>
  <si>
    <t>Web前端开发工程师-znzz16</t>
  </si>
  <si>
    <t>高精度北斗应用软件开发需求</t>
  </si>
  <si>
    <t>北京天源迪科信息技术有限公司</t>
  </si>
  <si>
    <t>五险一金 补充医疗保险 免费班车 专业培训 弹性工作 定期体检</t>
  </si>
  <si>
    <t>五险一金 专业培训 定期体检 过节福利 年底双薪 弹性工作 带薪年假 绩效奖金</t>
  </si>
  <si>
    <t>岗位职责： 1、前端Web项目独立部署，前端代码开发； 2、根据项目需求，按时完成相关产品界面代码设计和功能开发工作； 3、负责公司现有项目和新项目的前端修改调试和开发工作； 4、前端开发资源优化，保证兼容性和执行高效性； 5、负责网站Web前端数据读取，数据绑定，功能交互，功能实现； 6、配合后台工程师一起研讨技术实现方案； 7、配合测试，进行前端debug修复。 任职要求： 1. 3年以上的前端领域开发经验； 2. 精通JavaScript、Html5、CSS3等Web标准技术，熟练主流js框架，能至少熟练使用1种mvvm框架如angular，vue，react 等，并熟悉其原理； 3. 熟练使用web工程管理、打包相关工具如webpack/gulp等，熟悉node.Js，熟练使用git； 4. 熟悉 ES6 或 TypeScript，有实际开发经验； 5. 掌握至少一门服务器端编程语言，如 Node.js ,java，python 等。</t>
  </si>
  <si>
    <t xml:space="preserve">岗位职责 </t>
  </si>
  <si>
    <t xml:space="preserve">岗位职责： 1.完成PC OA系统的页面开发（react技术栈）； 2.完成移动端h5业务相关开发； 3.参与产品需求与接口的讨论与设计； 4.完成业务接口对接相关工作。  任职要求： 1、本科及以上学历，计算机相关专业，2年及以上工作经验优先； 2、精通JavaScript、HTML、CSS和HTTP协议等Web开发所需技能； 3、精通React技术栈，熟悉Angular/Vue等其中一种主流的前端框架，并了解底层原理，熟悉git/svn等各种工具； 4、了解 Node.js等服务端开发技术； 5、对流行的技术有强烈的求知欲，如es6、typescript等等； 6、具有较强的分析和解决问题的能力，具备良好的团队合作精神，认同敏捷开发模式  </t>
  </si>
  <si>
    <t>云平台开发架构师</t>
  </si>
  <si>
    <t>华存数据信息技术有限公司</t>
  </si>
  <si>
    <t>广州云养邦互联科技有限公司</t>
  </si>
  <si>
    <t>周末双休 弹性工作 定期体检 年终奖金 节日福利 年底双薪 六险一金 全额五险一金 加班补贴 带薪年假</t>
  </si>
  <si>
    <t xml:space="preserve">【岗位职责】 1、移动端、PC端项目的Web前端开发工作； 2、项目Web前端的重构，用户体验优化； 3、Web 前沿技术研究和新技术调研。   【任职要求】 1、3 年及以上互联网前端开发工作经验，移动端项目经验； 2、熟练掌握 JavaScript、AJAX、CSS、HTML 等 Web 开发领域相关技术； 3、熟悉原生JavaScript开发，熟悉es6，了解es7； 4、熟练使用 Vue.js和 Angular，并有相关项目经验； 5、有小程序开发经验； 6、了解前端工程化，有gulp、webpack使用经验更佳； 7、有typescript使用经验者优先； 8、有PHP或Node.js 开发经验者优先。  【咱这的福利】 1、5天7小时工作制，假期都按照国家规定来放，放假就是这么任性，心动吧！ 2、等薪的高标准公积金，业绩达成与实力匹配的年终奖（还蛮多的喔），优越的薪酬回报，羡慕吧！ 3、扁平化管理，面对BOSS你也可以口无遮拦，畅所欲言！ 4、我们有一间休闲室，咖啡任意饮用，无限续杯，工作累了，可以来一杯香浓咖啡提神，扫走疲惫，继续奋战。 5、公司的节日福利满满，例如元旦、五一、端午、中秋、国庆、春节让你暖暖过节！ 6、公司的团队活动多多，每年都会有的户外拓展及团队活动，让你和伙伴们一齐去聚餐、去旅游，公司埋单！！ 7、每周固定体育运动日，对积极参与者，公司还有额外奖励，就怕你不来！！！ </t>
  </si>
  <si>
    <t>流程TD (职位编号：4)</t>
  </si>
  <si>
    <t>红点影业（上海）有限公司</t>
  </si>
  <si>
    <t>影视/媒体/艺术/文化传播 娱乐/休闲/体育</t>
  </si>
  <si>
    <t>五险一金 交通补贴 餐饮补贴 通讯补贴 出国机会 绩效奖金 年终奖金 定期体检 带薪年假</t>
  </si>
  <si>
    <t>【加入我们，给自己一次千载难逢的机会，开启“外挂人生”之旅！】 战事将起，招贤纳士，共商大事 在红点，你就是下一个封面人物 接招吧，我们等的就是你！  岗位职责： 1、主要负责CG制作流程的规划和开发；根据需求，配合视效总监进行全流程的开发，确定最终版流程 2、负责相关环节、流程技术支持，以及开发模块工具，提高模块工作效率 3、协助制作部门解决各模块以及模块上下部门交接时遇到的技术难题并升级制作流程 4、遵循已有的框架、流程进行工具开发，开发新工具，研究新技术 5、根据系统需求，分析、设计与实现系统软硬件整体架构，保障系统架构的合理性、可扩展性及经济性 6、负责核心技术问题的攻关，系统优化 7、带领开发团队持续改进系统架构、功能模块、开发需求 8、制定相关技术开发规范，参与制定技术标准，编写相应的技术文档，并对通用技术进行整理，提高技术复用 9、能制定合理的开发工作计划，并有效地按照计划完成工作 10、积极了解业界发展、相关新技术及趋势，促进技术进步和创新，做一些新技术研究性工作  任职要求： 1、 熟悉以Maya为基础的CG生产流程，熟悉Maya相关制作模块，熟悉Mel，Python，C的使用，能够使用Mel、Python、C编写脚本，解决项目中的问题，帮助提高制作质量和效率 2 、熟悉Python各个类库，编写流程中需要的插件，并且可以熟练使用PyQt编写插件界面 3 、了解MayaApI的开发，辅助完成一些新技术的研发工作 4、 对渲染农场有深入了解，能够指导编写相应软件的渲染模版脚本 5 、参与过三维电影或CG片的制作，善于规划制作流程 6 、善于主动发现问题、防范问题，能够解决制作随时突发的疑难问题 7 、动画专业或计算机理工类专业优先，有良好的英语阅读能力优先 投递简历时，请在简历中写明自己在所参与项目中的作用，并附上最能代表自己实力的作品视频若干 我们承诺，本岗薪资 20000-25000    ，入职缴纳五险一金，餐补，交通补助，通讯补助，节日福利等更多惊喜等你加入！ “创新、平等、团结、奋斗、分享”是我们的人才理念。红点影视期待您的加盟，愿我们所有的伙伴一起与红点影视共同发展。愿红点影视成为我们大家事业的舞台，一起展现精彩与辉煌！</t>
  </si>
  <si>
    <t>分析程序员 (职位编号：ITES)</t>
  </si>
  <si>
    <t>广州城电客户服务有限公司</t>
  </si>
  <si>
    <t>做五休二 带薪年假 五险一金 交通补贴 餐饮补贴 绩效奖金 全勤奖 节日福利 专业培训 商业医疗保险</t>
  </si>
  <si>
    <t xml:space="preserve"> 我们的目标是开发世界级的软件系统，推动公司的可持续性发展和市场占有率的增长。如果你对创新充满热情，喜欢接受挑战，请与我们联系     在这里，你的体验和收获……     在这里，你将负责……     如果你具备以下条件，请加入我们： </t>
  </si>
  <si>
    <t>人工智能图像算法工程师</t>
  </si>
  <si>
    <t>上海影卓信息科技有限公司</t>
  </si>
  <si>
    <t>五险一金 员工旅游 餐饮补贴 年终奖金 零食水果 弹性工作</t>
  </si>
  <si>
    <t>岗位描述： 1、利用计算机视觉和深度学习技术进行图像相关的算法设计、开发和调优工作； 2、对人脸识别、物体检测、图像分类、图像搜索等领域提供算法模型支持； 3、负责图像视觉算法移植到手机终端应用，并测试调优； 4、负责大规模图像数据集的预处理和挖掘；  岗位要求： 1、2年或以上相关工作经验，熟练掌握至少一种编程语言：C/C++、Java、Python、Scala、R； 2、熟练掌握至少一种深度学习平台：Tensorflow、Caffe、MXNET、Torch、Keras； 3、丰富的图像处理领域项目经验，例如：人脸识别、物体检测、图像分类、图像搜索； 4、熟悉Android系统开发和架构，并有深度学习算法在手机终端的移植优化经验者优先； 5、具备创新思维，在专利和论文方面积累较多经验者优先；  6、有责任心，沟通能力佳，抗压能力强，表达能力出众者优先；</t>
  </si>
  <si>
    <t>风控经理</t>
  </si>
  <si>
    <t>负责面向企业授信业务风控 任职要求： 1.计算机，数学，统计，经济学或其他量化相关专业的硕士或博士； 2.具有3年以上金融机构风险管理实践经验，有企业授信贷款业务风控管理实践经验者优先； 3. 具有统计分析、建模算法的理论和实践经验，精通至少一种数据分析工具（SAS/Python/R）； 4.具有良好的项目管理能力、执行力，强烈的责任心和团队合作意识； 5.诚信、正直、求知欲强，出色的学习能力、沟通能力、和逻辑分析能力</t>
  </si>
  <si>
    <t>Web前端开发(H5小游戏方向)双休+五险一金</t>
  </si>
  <si>
    <t>东莞欧立通精密科技有限公司</t>
  </si>
  <si>
    <t>五险一金 绩效奖金 年终奖金 出国机会 员工旅游 餐饮补贴</t>
  </si>
  <si>
    <t>1.负责公司自动化设备、测试设备、控制系统的软件开发和优化改进； 2.制定和规划公司测试设备、自动化软件标准模块设计规范的制定和相关先进技术规划 3.负责测试设备、自动化设备视觉系统的开发； 4.独立承担设备运动控制及单片机软件程序开发； 5.对于已开发模块的维护工作； 6.软件项目的管理工作，如项目方案立案与评审，项目进度跟踪及项目成本管控；。 岗位要求： 1.大学本科以上学历，计算机软件、电气、自动化控制相关专业本科以上学历； 2.5年以上项目工作经验； 3.熟练使用Xcode、Objective-C在MacOS平台进行软件开发； 4.熟练使用VB、VC/VC++、C#、Python软件，能使用C++、C#语言快速开发基于IPC的控制程序； 5.熟悉各种运动控制板卡的应用、开发编程，有组态软件开发经验； 6.熟悉MFC、多线程、Socket网络编程,熟悉TCP/IP网络协议及各种工业现场总线的应用； 7.团队意识强，沟通能力、独立性、灵活性、自学能力和自我管理能力较强。 8.具有软件团队管理经验者优先。</t>
  </si>
  <si>
    <t>H5游戏高级开发工程师</t>
  </si>
  <si>
    <t>岗位职责： 1、基于游戏引擎框架开发支持多种平台的手机游戏； 2、高效接入渠道SDK，协助产品上线； 3、维护已上线的项目； 4、能理解策划意图，自我推进项目进度，并快速、稳定、高质量、在可预期时间内实现需求； 5、工作流优化，提高日常开发效率； 6、优化前端框架，提高游戏性能、开发效率及稳定性。  任职要求： 1、2年以上游戏客户端开发经验，熟悉白鹭引擎底层，有白鹭引擎底层开发经验者优先； 2、熟悉iOS/Android开发环境与开发流程； 3、熟练掌握常见的数据结构和算法，良好的编程习惯； 4、学习能力强，工作积极主动，认真踏实有责任心，自我驱动能力强； 5、熟悉Typescript、JS，掌握白鹭引擎项目（H5、微端、小游戏等）的发布、维护及线上调试流程； 6、曾担任过手游项目主要负责人或核心开发人员。</t>
  </si>
  <si>
    <t>上海创图网络科技股份有限公司</t>
  </si>
  <si>
    <t>职位描述：
1、负责基于Hadoop和OLAP框架的海量数据平台建设
2、负责分布式数据平台框架下数据系统开发与新数据应用开发架构研究
3、理解用户数据统计、分析和挖掘应用场景，抽象为数据产品需求，不断完善基础数据平台的建设 4、构建和优化用户画像
职位要求：
1、良好的逻辑思维能力，能够从海量数据中发现有价值的规律
2、熟悉Python、R、C++等至少一门常用语言，对数据结构和算法设计有较为深刻的理解
3、熟悉大规模数据挖掘、机器学习、自然语言处理、分布式计算等相关技术者优先 4、具有优秀的分析和解决问题的能力，对有挑战性问题充满激情
5、2年以上Hadoop的项目实际研发经验
6、熟悉大数据相关技术：如Hadoop、Spark、Storm、YARN、Kafka等
7、熟悉MySQL/Oracle/SQL Server等大型数据库，熟悉HBASE存储技术
8、有ETL/Adhoc query/OLAP等实践经验
9、强烈的责任心和主动驱动能力</t>
  </si>
  <si>
    <t>Unity 3D开发工程师</t>
  </si>
  <si>
    <t>广州勇往科技有限公司</t>
  </si>
  <si>
    <t>五险一金 餐饮补贴 周末双休 员工旅游 股票期权</t>
  </si>
  <si>
    <t>岗位职责：
负责用Unity 3D开发移动3D游戏。
任职资格：
1.2年以上的Unity 3D游戏开发经验；
2.熟悉3D游戏引擎基础知识、对移动平台下的3D性能优化和适配有一定了解；
3.熟悉JavaScript/TypeScript开发语言；
4.有Layabox-3D的开发经验优先；
5.良好的沟通和学习能力，有团队合作精神。</t>
  </si>
  <si>
    <t>SOC Design Engineer</t>
  </si>
  <si>
    <t>上海齐感电子信息科技有限公司</t>
  </si>
  <si>
    <t>职位描述： Define chip specification and chip architecture refinement; Top level integration including CPU, DDR, Video processors, bus fabrication and miscellaneous interface IPs; Front-end flow including RTL design, synthesis, verification and static timing check; Co-work with verification and physical design team; Support FPGA validation and silicon bring-up;  职位要求： 必要项： BS degree in a related technical field (e.g., EE or CS) , at least 5 years of industry experience Extensive hands-on experience covering front-end flow: RTL design, verification, synthesis, DFT and timing closure Experience with using ARM IP ecosystems (e.g., Cortex A-series CPUs, AMBA3/4, etc.) in the context of SoC Strong knowledge of low power design fundamentals Good communication skills and fluent in both Chinese and English Self-motivated in solving problems Good team player  加分项 Experience with silicon bring up (from reset to boot to high-level OS) Knowledge of production/manufacturing flow is a plus Experience on video/audio products is a plus Experience with Perl/Tcl/Python/Shell/Makefile scripting strongly desired</t>
  </si>
  <si>
    <t>上海悟泰信息科技有限公司</t>
  </si>
  <si>
    <t>五险一金 绩效奖金 交通补贴 商业医疗保险</t>
  </si>
  <si>
    <t>H5游戏客户端</t>
  </si>
  <si>
    <t xml:space="preserve">1. 完成软件系统代码的实现，编写代码注释和开发文档； 2. 辅助进行系统的功能定义,程序设计； 3. 根据设计文档或需求说明完成代码编写，调试，测试和维护； 4. 分析并解决软件开发过程中的问题； 5. 配合技术小组进度安排完成相关任务目标。  任职要求： 1.计算机专业硕士及以上学历，5年及以上java项目开发实施经验； 2.有扎实的Java基础知识，熟悉IO、多线程、异步处理； 3.熟悉SpringCloud等相关微服务框架者优先；； 4.熟悉MySQL数据库，有数据库相关设计能力，有定位和解决SQL查询问题的经验； 5.熟悉Python开发者优先考虑； 6.熟悉Ajax、CSS、HTML等前端技术； 7.具有独立分析、设计、实现、测试的经验； 8.真诚敬业，踏实肯干，富有钻研精神，具有良好的团队合作精神和协作能力。 </t>
  </si>
  <si>
    <t>五险一金 餐饮补贴 定期体检 年终奖金</t>
  </si>
  <si>
    <t>职位描述： 1、负责H5游戏及微信小游戏前端功能的设计及开发； 2、与策划、美术、产品人员讨论开发需求及技术实现细节； 3、根据需求实现游戏的战斗/场景/系统/UI等效果； 4、良好的理解策划需求，与策划人员进行良好的沟通； 5、在保证代码质量的前提下，按时完成分配的开发任务。  岗位要求： 1、熟悉typescript语言者优先； 2、熟悉OPP编程思想，熟悉低耦合，模块化编程，对代码质量有严格要求； 3、对网络通信有一定了解，熟悉websocket开发者优先； 4、有完整的H5游戏项目开发经验； 5、愿意学习和接受新知识，新事物，对攻关疑难问题具有深厚兴趣； 6、熟悉laya游戏引擎； 7、了解H5游戏性能优化。</t>
  </si>
  <si>
    <t>Cocos creator</t>
  </si>
  <si>
    <t>五险一金 员工旅游 绩效奖金 年终奖金 周末双休 专业培训</t>
  </si>
  <si>
    <t>边辕视觉科技（上海）有限公司</t>
  </si>
  <si>
    <t>五险一金 餐饮补贴 专业培训 股票期权</t>
  </si>
  <si>
    <t>职责描述：  1、面向客户需求负责开发计算机视觉技术，快速实现原型机验证，例如目标检测、人体关键点检测、视频追踪、建图与定位  2、将计算机视觉技术转化成可以落地的产品功能，比如人体动作识别等  任职要求：  1、有计算机图像处理技术和经验，如传统底层图像处理技术等  2、有计算机视觉几何技术和经验，如相机模型，3D模型，VO，SLAM，3D重建等  3、熟练掌握机器学习技术，包括各种分类、回归、聚类算法的原理和推导，如SVM，RF等  4、深度学习方面有理论基础和实践经验，熟练掌握深度学习框架（如Caffe, Tensorflow）和编程语言（如Python）  5、熟练掌握C/C++语言，能够针对应用环境进行代码优化，对GPU编程有经验者优先考虑  6、英语读、写精通，能听和说；具有快速准确查阅英文文献的能力；   7、2年以上工作经验</t>
  </si>
  <si>
    <t>精算数据岗</t>
  </si>
  <si>
    <t>工作职责：
- 根据UI提供的设计图，实现Web界面，包括高级功能如动画等；
- 配合后台开发人员完成前端数据呈现,实现产品界面和功能；
- 熟练使用 HTML5 和 CSS3 进行网页前端框架的设计与实现；
- 与后台技术开发保持良好沟通，快速理解、消化各方需求，并落实为具体的开发工作。
职位要求：
- 3年以上专职前端开发工作经验，计算机及相关专业，大专及以上学历；
- 精通JavaScript,CSS3,HTML5基本原理并能熟练手写，熟练前端开发技术；
- 熟悉ajax/json等网络通信技术和数据交换格式,并能和后端实现良好的交互；
- 将UI设计转化为符合W3C规范的DIV+CSS静态页面，确保浏览器及平台的性能和兼容性；
- 熟悉JQuery , React.js,Angular.js,Bootstrap等js框架；
- 要求熟练使用 Less 或者 Sass，有typescript开发者优先；
- 有团队协作开发经验，懂得使用各种团队协作工具，比如svn等。</t>
  </si>
  <si>
    <t>25-50万/年</t>
  </si>
  <si>
    <t xml:space="preserve"> 任职资格： </t>
  </si>
  <si>
    <t>Sr Lead Engineer-Optical</t>
  </si>
  <si>
    <t>科锐安网络（上海）有限公司</t>
  </si>
  <si>
    <t xml:space="preserve"> JOB DESCRIPTION As a member of hardware team, the qualified candidate should focus on the optical module and optical component specification definition and qualification work. 1. Define optical system requirements according to overall system required performance in cooperation with team members. 2. Define optical component specifications that match with Coriant system requirement. 3. Responsible for Optical component and subassembly qualification test, data acquisition, analysis, and reporting. I. Perform Optical/electrical measurements and analysis of Optical subsystems and components. II. Perform Optical performance analysis  and optimization at component and system level. III. Perform system level end-to-end optical performance development and optimization. 4. Work closely with electrical, mechanical, and software teams to set up optical test bench automatically. 5. Perform in-depth optical performance analysis and coordinate teams to debug system level issues if necessary. 6. Participate in the product from design to mass production, and provide technical support in manufacturing, such as the test setup and procedures.   REQUIREMENTS 1. Minimum 5 years’ experience in design or validation of optical systems, with BSEE or MSEE degree,  major in optical fiber communication, or optoelectronic，photonic device. 2. Fundamental understanding of optical transport systems, modules, and components, including optical transceivers, tunable laser, WSS, MZ modulators, photo detector, EDFA,  Raman amplifier, and coherent optical signal processing 3. Hands-on experience in testing and characterizing of laser, receiver, transceiver, transponders, optical amplifiers, and wavelength management, familiar with various optical test equipment  and platforms. 4. Familiar with the passive optical sub-system design and validation test procedure. 5. Familiar with optical Fixed OADM, ROADM systems, linear and nonlinear impairments such as cross-talk, gain flatness, PDL, OSNR, CD, PMD, transients, XPM, SPM, FWM, high order modulation formats, and coherent optical communication system of 100G and beyond 100G. 6. Programming skills, Python, labview, or matlab etc. 7. Understanding of passive optical component manufacturing process will be a plus. 8. Good English written and verbal communications skills.  </t>
  </si>
  <si>
    <t>中兴新通讯有限公司</t>
  </si>
  <si>
    <t>五险一金 餐饮补贴 交通补贴 通讯补贴 绩效奖金 定期体检 员工旅游 补充医疗保险</t>
  </si>
  <si>
    <t>编译器开发工程师</t>
  </si>
  <si>
    <t>岗位职责： 1、根据产品需求，利用HTML/CSS/JavaScript等Web技术进行产品的界面开发； 2、参与Web前端框架的讨论制订； 3、编写网页标准优化的代码，并增加交互动态功能； 4、进行丰富互联网的Web开发，致力于通过技术改善用户体验。 任职要求： 1、本科及以上学历，2年以上相关工作经验，认同企业文化； 2、熟悉lua,javascript,actionscript,typescript,jquery等js库的一种或多种脚本语言； 3、熟悉xml、websocket网络通信、html、HTML5、CSS3s等技术,； 4. 精通react、vue、angular等框架中的至少一种； 5. 熟悉主流浏览器的跨平台兼容性与web性能优化的解决方案； 6、有H5游戏客户端、小程序开发经验者优先； 7、做过egret,对php,java等后台程序语言了解者优先。</t>
  </si>
  <si>
    <t>TCL集团工业研究院</t>
  </si>
  <si>
    <t>五险一金 补充医疗保险 免费班车 员工旅游 交通补贴 餐饮补贴 专业培训 绩效奖金 定期体检</t>
  </si>
  <si>
    <t>H5(egret)游戏开发工程师</t>
  </si>
  <si>
    <t>深圳市杰森科技有限公司</t>
  </si>
  <si>
    <t xml:space="preserve">岗位职责： 1、 负责棋牌游戏客户端相关模块开发； 2、 后端工程师配合完成功能的数据联调；  任职资格： 1、两年以上程序开发工作经验； 2、一年以上游戏客户端开发工作经验，能力突出者可放宽； 3、良好的面向对象思想，熟悉TypeScript语言或者C++，C#，java任一主流面向对象语言且愿意转TypeScript语言； 4、熟悉H5游戏开发框架，熟练使用Egret Wing开发工具，具备独立开发能力； 5、具备良好的沟通合作技巧，较强的责任心及团队合作精神； </t>
  </si>
  <si>
    <t>五险一金 补充医疗保险 免费班车 出国机会 年终奖金 弹性工作 定期体检</t>
  </si>
  <si>
    <t>1、负责公司系统的前端页面设计与接口对接开发 2、根据产品需求文档，分析并给出最优的页面前端结构解决方案并完成效果实现 3、负责前端页面开发与性能优化，解决开发过程中产生的浏览器兼容性问题  任职要求 1、熟悉HTML5，JavaScript，Ajax，CSS，jQuery等Web开发技术 2、必须有过Angular2 TypeScript实际项目经验，至少6-12个月实际使用经验 3. 熟练ionic 、angular material、NG-ZORRO、primeng等ui库之一; 4.熟悉或者了解React, Vue等前端主流技术，以及主流前端框架背后的设计思想； 5.关注前端前沿技术，对前端相关技术有前瞻性的视野，具备优秀的自我学习和独立思考能力 6.有强烈的上进心和求知欲，善于学习和运用新知识， 7.善于沟通和逻辑表达，有强烈的团队意识和执行力</t>
  </si>
  <si>
    <t>计算机视觉算法研究员</t>
  </si>
  <si>
    <t>2.2-2.9万/月</t>
  </si>
  <si>
    <t>BIM二次开发工程师</t>
  </si>
  <si>
    <t>深圳市前海智慧交通运营科技有限公司</t>
  </si>
  <si>
    <t xml:space="preserve">职责描述： 1. 重点负责项目中计算机视觉算法的设计和实现，主要包括图像的检测、识别和标注等； 2. 能够承担一定的系统框架设计、数据库设计等相关开发工作； 3. 能够积极参加由FMCI团队组织的相关研究活动； 4. 能够为其他研究团队同事提供相关帮助。 任职要求： 1. 扎实的图像分析和模式识别理论基础，精通图像检测、识别、标注等常见任务； 2. 较强代码实现能力，要求精通Python、Matlab，有Linux开发经验； 3. 熟练CNN、RCNN、ResNet等模型，并具有丰富的实际应用经验； 4. 具有模型压缩、模型加速、移动端机器学习模型的开发经验； 5. 能够服从团队安排，责任心强，能在一定压力下完成多项任务； 6. 具备团队协作能力，能够与内部以及外部团队完成多样化合作。 </t>
  </si>
  <si>
    <t>（一）岗位职责 1.负责基于Revit的二次开发和实施各环节，包括需求、设计、编码实现及测试等； 2.负责BIM模型数据结构信息的设计和优化； 3.负责公司云平台web端的开发及维护工作； 4.完成上级交办的其它工作。 （二）任职条件 1.本科及以上学历，计算机、数学、建筑、结构等相关专业，2年以上工作经验； 2.精通Autodesk Revit二次开发，能独立进行3D参数化建模相关开发； 3.精通C#编程，熟练.NET Framework 3.5及以上版本，熟悉数据库技术； 4.精通各类Web前端开发技术，包括javascript、Ajax、CSS等web开发领域相关技术，了解WebPack； 5.精通前端技术框架Bootstrap，SemanticUI,AngularJS,Angular5,jQuery等主流框架，熟悉ExtJs，TypeScript者优先； 6.具有图形学基础，有良好的逻辑思维能力，有创新精神，有良好的沟通和团队协作能力，认同公司价值观。 （三）福利待遇 公司提供五险一金、带薪休假、年终奖金、午餐补贴、住房补贴、节日慰问、部门聚餐、防暑降温费、学术沙龙、健康体检、加班食品等完善的福利待遇。</t>
  </si>
  <si>
    <t>高级Python开发工程师 - -抖音上海 (职位编号：24514)</t>
  </si>
  <si>
    <t>六险一金 弹性工作 免费三餐 租房补贴 带薪休假 休闲下午茶 扁平管理 过亿用户 职业大牛 晋升空间</t>
  </si>
  <si>
    <t>a. 精通Javascript、HTML/HTML5、CSS/CSS3等前端开发技术，构建高性能的web应用程序,熟悉ES6、TypeScript语法 b. 熟练运用Vuejs、Angularjs、React等前端开发框架，独立完成模块开发，了解框架运行原理。 c. 了解前端工程化和组件化，掌握一种web构建工具,并有实践经验（如gulp/webpack）； d. 熟悉网络协议（HTTP/SSL），对浏览器机制和技术底层原理有一定了解，对Web性能和安全有较深的见解和相关处理方案； e. 对前端技术探索有持续的热情，持续关注前端技术发展，实现极致性能，通过创新交互优化产品体验，学习过大型知名前端框架源码。 f. 有独立的开源项目或者参与知名开源项目经验的优先； g. 习惯阅读英语文档的优先；</t>
  </si>
  <si>
    <t>数据支持工程师 (美资外企)</t>
  </si>
  <si>
    <t>Meltwater Group</t>
  </si>
  <si>
    <t xml:space="preserve">1、使用Egret(白鹭)开发HTML5手游； 2、负责H5游戏客户端架构设计、功能实现及技术攻关； 3、与后端工程师配合完成功能的数据联调； 4、与策划、后端开发人员配合，按时按质完成游戏开发。 5、与策划、美术、后端以及运营人员讨论开发需求及技术实现细节； 6、完成相关的技术文档编写；   任职要求 1、有3年以上游戏开发经验，具备H5手游项目经验； 2、熟悉Egret(白鹭)游戏引擎，熟练JavaScript、TypeScript语言，掌握多种网络模式通信机制； 3、熟悉  WebSocket  和  HTTP  等网络协议，熟悉  JSON、ProtoBuf  、Sproto等数据协议； 4、熟悉H5游戏开发框架，熟练使用Egret  Wing开发工具，具备独立开发能力； 5、具备良好的沟通合作技巧，较强的责任心及团队合作精神； 6、有微信小程序游戏、小游戏或H5游戏上线项目经验 </t>
  </si>
  <si>
    <t>带薪年假 绩效奖金 专业培训 五险一金 补充医疗保险 员工旅游 出国机会 定期体检</t>
  </si>
  <si>
    <t>Web前端开发工程师（vue）</t>
  </si>
  <si>
    <t>About us Meltwater is a global leader in media intelligence software that helps companies make better, more informed decisions based on insights from the outside. We have 55 offices, over 2000 employees across America, Asia Pacific, Europe, Middle East &amp; Africa. Meltwater has won several awards as a Top Employer worldwide and most recently been accredited as “Asia's Best Multinational Workplaces 2018”, “Best Companies to Work For in Hong Kong 2017”, “Best Companies to Work For in Greater China 2017” by Great Place to Work?. We're looking for exceptional candidates to contribute to Greater China, the fastest growing regions in our company.   Our Culture Our culture is based on a fundamental belief in people and the potential they possess.  We create a fun, ambitious, collaborative and international working environment where everyone is driven by a growth mindset We are proud of our entrepreneurial spirit - we organically built our business by developing our own leadership and nurturing talent We celebrate our victories but don’t rest on old laurels ―whether in reaching personal goals or corporate milestones.  Meet with the team The Content Support team supports our Sales organization in solving content related issues in order to insure the flow of high quality data into the Meltwater Platform. This has immediate impact on the Meltwater customer base.   About Content Support Software Engineer  As a Content Support Software Engineer, you will be responsible for continually update a database of website crawling configurations.You’ll join a truly enthusiastic team of friendly people and will be working as part of the wider Support engineering team across the globe. A candidate who has good communication, problem solving and organizational skills is likely to succeed. You will have a technical aptitude and desire to expand your technical knowledge.  What you will be doing? Master the in-house web UI tools used to update website crawling configurations Manage a pipeline of tickets and respond to cases assigned to you Continuous improvement of content quality and expansion of content coverage via the in-house UI Participate in knowledge sharing (discussions and input towards knowledge base/documentation)   What we would like to see from you Bachelor’s Degree in Computer Science or related field Quick learner Self-starter, willing to take initiative in solving customer problems Fluent in English and Chinese Strong analytical skills, accuracy and reliability Ability to multi-task and possess strong organizational skills Strong knowledge of HTML and CSS   The perks of working with us! Competitive Compensation Package - Base Salary + Attractive Incentive! 20 paid holidays, on top of that, we have compassionate leave, personal leave, special leave, and other types of personal time off to make sure you have a great work-life balance Business travel life insurance Fun, ambitious and international working environment Professional training programs with a focus of employees’ personal career development Gym Allowance with other cultural team activities Well stocked kitchen And more…</t>
  </si>
  <si>
    <t xml:space="preserve"> 需求岗位: Web开发 需求级别: 高级 项目组: 华润云 岗位职责：集成PaaS服务网关管理门户前端开发 其他要求: 1、本科以上学历，3年以上Web前端开发经验，熟悉最新的HTML5技术标准； 2、精通JS框架、HTML5、CSS/CSS3前端开发技术，能够独立完成HTML5页面及样式； 3、熟练掌握DIV+CSS页面架构和布局方式，能快速高效实现各种动画交互效果； 4、能够熟练运用HTML5相关技术开发移动平台、PC终端的web页面； 5、熟练掌握JS/JQuery,Bootstrap，跨域处理及websockt等前端技术，了解HTTP协议以及浏览器原理； 6、熟练掌握Vue、React、Angular等至少一种主流前端框架,并使用前端组件化开发。 7、能使用ES6或TypeScript，并使用webpack等模块开发工具搭建响应开发环境。 8、了解PHP、Java、Node.js、 Python等任何一种后端语言者优先，了解主流数据库技术(Oracle、MySQL)优先；   </t>
  </si>
  <si>
    <t xml:space="preserve"> 1、本科以上学历，3年以上Web前端开发经验，熟悉最新的HTML5技术标准； 2、精通JS框架、HTML5、CSS/CSS3前端开发技术，能够独立完成HTML5页面及样式； 3、熟练掌握DIV+CSS页面架构和布局方式，能快速高效实现各种动画交互效果； 4、能够熟练运用HTML5相关技术开发移动平台、PC终端的web页面； 5、熟练掌握JS/JQuery,Bootstrap，跨域处理及websockt等前端技术，了解HTTP协议以及浏览器原理； 6、熟练掌握Vue、React、Angular等至少一种主流前端框架,并使用前端组件化开发。 7、能使用ES6或TypeScript，并使用webpack等模块开发工具搭建响应开发环境。 8、了解PHP、Java、Node.js、 Python等任何一种后端语言者优先，了解主流数据库技术(Oracle、MySQL)优先；</t>
  </si>
  <si>
    <t>五险一金 员工旅游 补充公积金 通讯补贴 餐饮补贴 定期体检 免费班车 交通补贴 可选住宿</t>
  </si>
  <si>
    <t xml:space="preserve">职位要求：  </t>
  </si>
  <si>
    <t>上海铧盛计算机系统科技有限公司</t>
  </si>
  <si>
    <t xml:space="preserve">1、参与产品前端（web）功能设计与开发，包括参与前端框架/组件的设计与实现，以及各业务模块前端代码开发。 2、与后端开发人员一起研讨技术实现方案，制定服务接口等。 3、负责梳理和优化前端开发流程，搭建高效集成的前端开发环境。 4、负责前端培训，书写技术参考资料、培训文档、项目文档等。 任职要求： 1、本科及以上学历，至少3年以上工作经验。 2、精通HTML5、CSS3、Javascript 、熟悉 ES6 、TypeScript。 3、熟悉H5网页开发，熟悉响应式布局。 4、熟悉MVC MVP MVVM等框架，熟悉Vue、Angular.js、ReactJs、Node.js等技术，有相关开发经验者优先。 5、有大型网站的前端架构和优化的实际经验。 6、精通浏览器的兼容调试技巧，熟练解决主流浏览器及不同版本的兼容性问题。 7、 具有界面配置工具、界面生成工具开发经验优先； </t>
  </si>
  <si>
    <t>上海极熵数据科技有限公司</t>
  </si>
  <si>
    <t>五险一金 补充医疗保险 年终奖金 股票期权 弹性工作 定期体检</t>
  </si>
  <si>
    <t>职责描述 1. 按需求开发和维护公司PC、移动端和小程序等前端项目 2. 维护和更新公司前端框架、组件、基础设施  任职要求 1.本科及以上学历，计算机相关专业 2.拥有1年及以上前端开发经验，熟悉HTML、CSS、Javascript等前端基础知识。能够完整还原设计师给出的图稿 3.熟悉W3C标准、ECMAScript最新标准及HTTP等前端相关标准，有移动端及小程序开发经验 4.了解HTML5/CSS3及跨平台/浏览器兼容解决方案，了解前端构建及性能优化；熟练掌握git等研发日常工具 5.熟练应用至少一种较大型前端开发框架（如AngularJS, React，Vue…） 6.思路清晰，有独立解决问题的能力；也有在软件开发团队中工作的经验与沟通协作能力；了解敏捷开发流程 7.有如下经验者优先：Typescript工程实践经验；React-Native等混合应用开发经验；1年以上Web后端开发经验；PWA等前端新技术的实践经验</t>
  </si>
  <si>
    <t>上海心融健康科技股份有限公司</t>
  </si>
  <si>
    <t>15-24万/年</t>
  </si>
  <si>
    <t xml:space="preserve">职责描述 开发企业应用系统（单页应用 SPA）前端。遵从产品（页面）规格说明，开发符合视觉设计和交互定义的前端页面/组件，集成各页面/组件形成完整前端应用，并对接后端服务，形成完整应用。 1.设计页面/组件技术方案。 2.编写页面/组件代码：按照公司前端组件规范，编写实现高保真、高性能、高质量（模块化、高可读）页面/组件代码。 3.编写测试代码以及人工测试计划，进行必要的单元测试和集成测试，保障代码正确，性能达标，符合设计要求。 4参与代码评审。  任职要求 1.大学本科以上，计算机、软件工程相关专业为佳。 2.沟通表达能力强，有很好的口头表达能力和出色的文档写作能力，善于深入浅出地表达和解释复杂的事物。 3.5年以上程序设计经验，总代码行8万+，能够编写高质量（模块化、高可读）、高性能代码。 4.精通HTML5、CSS3、JavaScript（ECMAScript 5/6)。精通Web工作原理，精通MVVM原理。精通异步编程，熟练使用Promise，Async/Await 5.熟练使用Vue、VueX，熟悉Less/Sass、TypeScript、JSX，了解ant-design-vue。熟练使用lodash、jQuery、Mocha、Jest。熟悉敏捷开发过程，熟练使用Git、Webpack，擅于参与代码评审。  优先考虑 有以下经验者优先 1.大型（100+页面）企业应用 2.开发教育领域企业应用 3贡献开源SPA框架代码（例如：React、Vue等等） 4.贡献其它Github优秀项目 </t>
  </si>
  <si>
    <t>广州均乐互动科技有限公司</t>
  </si>
  <si>
    <t>五险一金 做五休二 朝九晚六 餐饮补贴</t>
  </si>
  <si>
    <t xml:space="preserve">职位信息 </t>
  </si>
  <si>
    <t>五险一金 年终奖金 项目奖金 餐饮补贴 牛人大咖</t>
  </si>
  <si>
    <t>工作职责 1、负责H5游戏前端的开发与管理工作。 2、负责H5游戏前端程序的架构设计与核心模块的开发。 3、根据游戏功能的需求，负责编辑器等辅助工具的开发。 4、负责与策划、后端开发人员沟通，完成游戏逻辑与交互设计等工作。 5、负责上级交办的其他相关工作。  任职条件 1、本科学历，2年以上游戏开发经验，至少参与过一款H5游戏的完整开发。 2、热爱游戏开发工作，愿意长期从事相关工作。 3、精通ActionScript、JavaScript或TypeScript语言。 4、熟悉HTML5框架，熟悉TCP/IP、WebSocket、HTTP等网络通信技术，能熟练运用laya、Egret等H5游戏引擎。 5、了解Android与IOS移动平台Web开发技术标准，能熟练使用Android与IOS开发及测试工具。 6、沟通能力强，具有持续学习的强烈意愿与良好习惯。 7、执行力强，具备极强的问题解决能力和优秀的职业操守。</t>
  </si>
  <si>
    <t>Cocos2d-x开发工程师/cocos前端开发</t>
  </si>
  <si>
    <t>岗位职责： 1. 客户端框架的设计和游戏功能的实现，能独立设计开发各类游戏模块； 2. 按照游戏设计完成游戏玩法逻辑开发、UI和动画的开发； 3. 持续优化游戏性能，游戏逻辑以及用户体验 ； 4. 优质的代码开发能力，能够独立进行需求分析，创建和维护项目、调试、发布。  任职要求： 1、计算机相关专业，专科以上学历，两年以上休闲游戏开发工作经验。 2、熟悉cocos2d-x或cocos creat开发，熟悉lua/JavaScript/TypeScript/layabox、Cocos Creator其它脚本语言，有上线作品经验者优先； 3、熟悉socket/http/websocket通信协议，熟悉一般常用的2D、3D图形算法； 4、热爱编程，编程基础扎实，独立钻研技术的热情和能力 5、对游戏开发有热情，有良好的沟通能力及合作精神 6、加分项：熟悉计算机图形学，熟悉C/C++   公司福利： 1、上班时间：9：00-12：00,14:00-18:30 (周末大小休）； 2、月休6天，享受国家法定假期； 3、节日福利、丰厚的年终奖、团队活动基金； 4、丰富员工活动，不定期员工聚餐、旅行、竞技比赛、生日party等 5、我们是90后年轻、高学历、有活力的团队，环境舒适、轻松温馨的工作氛围； 6、我们有完善的培训、考核和晋升体系，帮助每位同事快速成长。</t>
  </si>
  <si>
    <t>天猫旗舰店美工</t>
  </si>
  <si>
    <t>上海富丘网络科技有限公司</t>
  </si>
  <si>
    <t xml:space="preserve"> 1、使用Cocos-2d/Cocos2d-x开发微信小游戏 2、熟悉使用Cocos Creato更好 3、按照游戏设计完成游戏玩法逻辑开发，各个UI逻辑开发 4、持续优化游戏性能，游戏逻辑以及用户体验 5、解决跨浏览器和移动设备兼容性问题 岗位要求: 1、专科以上学历，两年以上工作经验。 2、熟悉cocos2d-x或cocos creat开发，熟悉lua/JavaScript/TypeScript其它脚本语言 3、熟悉常用的数据结构和算法 4、热爱编程，编程基础扎实，独立钻研技术的热情和能力 5、对游戏开发有热情，有良好的沟通能力及合作精神   公司福利： 1、上班时间：9：00-12：00,14:00-18:30 (周末大小休）； 2、月休6天，享受国家法定假期； 3、节日福利、丰厚的年终奖、团队活动基金； 4、丰富员工活动，不定期员工聚餐、旅行、竞技比赛、生日party等 5、我们是90后年轻、高学历、有活力的团队，环境舒适、轻松温馨的工作氛围； 6、我们有完善的培训、考核和晋升体系，帮助每位同事快速成长。  有意者可直接电话联系，梁小姐：13143345742 或（陈经理：15914384383） </t>
  </si>
  <si>
    <t>深圳市三特科技有限公司</t>
  </si>
  <si>
    <t>岗位职责：  1.负责运营管理系统前端研发，官网和移动端前端开发；  2.负责对web页面进行性能优化以及特性开发，通过技术提升用户体验和可用性。   职位要求：  1.本科学历以上，2年以上web前端开发工作经验；  2. 熟练使用Angular2+ 、熟悉ES6、Typescript 加分项：，熟悉RxJS l熟悉vue、react，使用react-native开发过项目尤佳；  3.熟悉并实践过至少一种主流的前端框架或库：如Angular， React，Vue等，熟悉Angular优先考虑；  4.对web标准有良好认识，能够高保真还原设计稿，兼容各种浏览器；对web性能，安全有一定的见解和相关实践；  5.有移动端开发经验优先，熟悉React Native更佳；  6.有后端开发（PHP、Java）经验者优先；  7.具有优秀的团队沟通与协作能力。</t>
  </si>
  <si>
    <t>深圳中集智能停车有限公司</t>
  </si>
  <si>
    <t>岗位职责： 1、负责公司淘宝店铺、jd或pdd、天猫店铺的装修、图片制作及美化设计、整体美化，直通车，钻展活动广告和相关图片的制作，以及设计定期的推广活动； 2、促销活动期间的单品设计整改及促销设计宣传版面；强化店铺的内容互动，配合频道的内容规划，加强店铺特色； 3、根据不同的产品类别，设计不同的宝贝描述模板及宝贝相关推荐促销页面； 4、负责公司内的广告和专题的设计；  任职要求： 1、1年以上美工相关工作经验，具有较高的美术基础和创意。 2、精通Photoshop、Dreamweaver、Flash等专业网页设计工具。 3、熟悉掌握DIV/CSS模式，熟悉 HTML、CSS等web标准，了解JS等页面技术； 4、有较强的网站美工及页面视觉美化、布局设计，能够在规定时间内高质量的完成设计任务； 5、具备良好的职业素质，工作态度认真负责，有较强的敬业和团队合作精神。</t>
  </si>
  <si>
    <t>五险一金 免费班车 餐饮补贴 专业培训 绩效奖金 年终奖金 交通补贴</t>
  </si>
  <si>
    <t>工作职责： 1、负责平台服务的开发，保证与APP/Web前端及设备管理系统之间的高效互联。 2、确保系统稳定和数据安全，构建模块化、高重用的代码、接口及数据库。 3、按要求完成系统设计、代码编写和单元测试，有完整的需求分析和技术文档。 4、响应关联业务的技术需求，并及时完成上级安排的其他工作。  任职要求： 1、至少3年.NET开发经验，了解DDD设计模式，熟悉RESTful API设计规范。 2、精通ASP.NET Core，MVC，Entity Framework Core，WebAPI，SignalR。 3、精通SQL Server、Oracle、MySQL等主流数据库。 4、熟悉JavaScript、HTML5、CSS3、TypeScript、Angular。 5、有iOS、Android开发经验，有Xamarin、Ionic等混合开发经验优先。 6、欢迎在互联平台、地图导航、以及第三方支付有开发经验者投递。</t>
  </si>
  <si>
    <t>中高级前端开发工程师（游戏方向）</t>
  </si>
  <si>
    <t xml:space="preserve">岗位职责： 对已有产品进行维护与性能优化，参与APP的开发与内容研发。   岗位要求： 1. 2年或以上H5前端开发经验（偏游戏方向） 2. 熟悉TypeScript/JavaScript/ActionScript语言，有Laya/Egret引擎相关经验 3. 熟悉CSS，HTML，熟练掌握Canvas 4. 熟悉CreateJS库和Animate（Flash）软件，懂其中的性能优化 5. 熟悉webpack/rollup/gulp, 有SVN,GIT和ESLint使用经验 6. 具备良好的沟通能力，团队协作精神 7. 有CreateJS/Laya/Egret相关项目经验者优先 </t>
  </si>
  <si>
    <t>Flash游戏前端开发</t>
  </si>
  <si>
    <t>国外工作机会 周末双休 不加班 包住单间公寓 餐饮补贴 通讯补贴 年终奖金 绩效奖金 交通补贴 员工旅游</t>
  </si>
  <si>
    <t xml:space="preserve"> 工作5天8小时，周末双休。很少加班！！！  福利： 1、包住，酒店式公寓，独立单间，家电和厨具齐全，水电网公司包。 2、餐饮补贴，机票补贴，医疗报销20000P/年、节日礼金补贴等。 3、一年二三十天年假。</t>
  </si>
  <si>
    <t>此职位需出！差！一两年！ 不需要英文能力！不能接受者勿投！！ 岗位职责： 1、负责公司H5游戏产品前端开发工作； 2、配合后端开发人员实现产品界面和功能； 3、负责公司产品持续优化前端页面性能和提升前端用户交互体验。 任职资格： 1、二年以上HTML5游戏开发经验(可考虑as转js开发)； 2、精通HTML,CSS，JavaScript等前端开发技术、熟悉页面架构和布局，能够解决各种浏览器兼容性问题； 3、熟悉cocos2d-js、layabox、egret等任意一款引擎者优先考虑； 4、具备良好的前端架构分析能力与设计能力； 5、具备优秀的编程能力及良好的编程习惯和团队协作精神； 6、有棋牌类开发经验优先。  工作5天8小时，周末双休。很少加班！！！  福利： 1、包住，酒店式公寓，独立单间，家电和厨具齐全，水电网公司包。 2、餐饮补贴，机票补贴，医疗报销20000P/年、节日礼金补贴等。 3、一年二三十天年假。</t>
  </si>
  <si>
    <t>系统架构师(前端设计) -研发中心</t>
  </si>
  <si>
    <t>海外工作机会 周末双休 不加班 包住单间公寓 年终奖金 通讯补贴 绩效奖金 餐饮补贴 交通补贴 员工旅游</t>
  </si>
  <si>
    <t>此职位需出！差！一两年！ 不需要英文能力！不能接受者勿投！！ 岗位职责： 1、负责公司H5游戏产品前端开发工作； 2、配合后端开发人员实现产品界面和功能； 3、负责公司产品持续优化前端页面性能和提升前端用户交互体验。 任职资格： 1、二年以上HTML5游戏开发经验(可考虑as转js开发)； 2、精通HTML,CSS，JavaScript等前端开发技术、熟悉页面架构和布局，能够解决各种浏览器兼容性问题； 3、熟悉cocos2d-js、layabox、egret等任意一款引擎者优先考虑； 4、具备良好的前端架构分析能力与设计能力； 5、具备优秀的编程能力及良好的编程习惯和团队协作精神； 6、有棋牌类开发经验优先。</t>
  </si>
  <si>
    <t>h5/cocos2d-x游戏前端开发工程师</t>
  </si>
  <si>
    <t>五险一金 全勤奖金 员工活动 福利多多 零食饮料</t>
  </si>
  <si>
    <t>1. 使用Web游戏引擎进行 HTML5 游戏开发； 2. 与策划，美术保持良好的沟通，确保程序功能与设计需求一致； 3. 开发游戏核心逻辑，包括但不限于战斗、同步、寻路等的模块 4. 对游戏性能优化有一定经验，包括但不限于UI，战斗等模块  1. 掌握常用的数据结构和算法，3年以上H5游戏开发经验； 2. 熟悉Typescript/Javascript编程语言，熟悉 Egret，了解Cocos2d-x等 Web 游戏引擎优先； 3. 良好的逻辑思维和编程习惯，具备独立解决技术问题的能力； 4. 热爱游戏，有丰富游戏经验者优先； 5. 善于沟通，要有团队合作精神， 能承受一定强度的工作压力</t>
  </si>
  <si>
    <t>上海隽亮网络科技有限公司</t>
  </si>
  <si>
    <t>岗位职责： 1、根据项目原型或说明文档设计优秀的网页，包括网页的前端、标准页面、专题和活动页设计 2、完成网页所需图片文件设计，包括一般性的广告图、产品图、网站元素素材等设计 3、根据产品原型或说明文档完成UI界面设计 4、参与公司相关视觉设计和创意工作 5、协助完成其他图片编辑工作及对外推广工作  任职要求： 1、三年以上网页设计工作经验，有优秀的网页设计案例 2、能熟练运用Div+Css进行Html页面制作，可独立完成网站前台的设计与制作 3、有门户网站、app项目经历者优先考虑 4、熟练掌握photoshop、Illustrator等设计软件，熟悉DW，FLash等相关工具软件 5、具有较强的理解领悟能力、创造力，工作细心，责任心强注重团队合作 6、美术、网页设计相关专业，全日制大专以上学历</t>
  </si>
  <si>
    <t>基依（上海）商贸有限公司</t>
  </si>
  <si>
    <t>深圳光启空间技术有限公司</t>
  </si>
  <si>
    <t>学术/科研 计算机服务(系统、数据服务、维修)</t>
  </si>
  <si>
    <t>五险一金 绩效奖金 年终奖金 定期体检 股票期权</t>
  </si>
  <si>
    <t>岗位职责： 1、图像目标分类/检测及识别/追踪等相关算法的设计，开发和训练，对算法效果进行分析，并完成相关技术文档； 2、前沿人工智能算法的跟踪、实现与优化，并完成相关技术文档； 3、负责建立各项算法所需的训练，调优，测试数据集，并完成相关技术文档。  任职要求： 1、硕士或以上学历，计算机、应用数学、物理、统计等相关专业； 2、精通常见图像处理及机器学习等各种算法，并能编程实现； 3、2年或以上算法开发调试经验； 4、精通至少一门算法开发语言，python或c/c++均可； 5、熟悉至少一种人工智能开源库tensorflow/pytorch/caffe； 6、熟悉数据集建立和维护； 7、熟悉算法研发相关文档的编写； 8、熟悉各种算法效果分析方法。  业务简介： 光启海量目标追踪系统是一套城市公共安全防护、城市综合治理的专业智能辅助系统。利用智能感知、深度计算、大数据、人工智能等科技手段，基于跨空域、跨时域、跨信息域多维感知追踪运算，构建一个以“人”为核心目标对象的治安防御系统。  如果你对人工智能领域痴迷、对算法有深入研究，那我们一定要聊一聊：）</t>
  </si>
  <si>
    <t>500强高新技术美企Web Developer</t>
  </si>
  <si>
    <t>五险一金 补充医疗保险 免费班车 员工旅游 定期体检 年终奖金 绩效奖金 弹性工作</t>
  </si>
  <si>
    <t>公司为法国化妆品企业，旗下品牌：Florihana，主营法国原装进口纯露精油等护肤品。 经营渠道：天猫、京东、小红书、网易考拉等，天猫旗舰店：https://florihana.tmall.com/  职位描述： 1、 能独立负责天猫/京东商城等各平台的视觉设计，日常店铺活动的更新。 2、 能负责天猫/京东商城的活动推广的广告图、展示图、宣传图、促销图的设计制作。 3、 能负责产品拍摄及后期处理;日常产品图片，制作宣传海报和网络广告图片。 4、 熟练使用网页前端技术HTML，CSS，JS等网页基本常识，能在设计中互动效果的使用。 5、 会前端切片。  任职条件： 1、 1年以上淘宝天猫京东商城等相关工作经验，思路清晰，有较强的审美观念及设计基础。。 2、了解熟悉天猫、京东等电商平台的活动页面制作、设计、后台操作流程。 3、能够有良好的创意能力和领悟能力，能够独立完成活动页面及宝贝描述页面的设计 策划。 4、熟练使用photoshop/Dreamweaver/IIIustrator/flash等，熟悉了解HTML，CSS，JS等网页基本常识。 5、良好的沟通能力和领悟力，团队合作意识强，敬业，有责任感，能够承受工作压力。 6、需要尽快到岗。  工作地点：上海市静安区彭江路602号E座231室  （地铁1号线 上海马戏城站）</t>
  </si>
  <si>
    <t>周末双休 公司平台大 包吃 五险一金 免费班车</t>
  </si>
  <si>
    <t>web developer, we need follow domain knowledge and experience: 2+ yrs full time working experience as web developer; Good JavaScript web application development experience using MVVM design patterns.(React/Angular/Vue, experience with Angular is plus) Strong understanding of JavaScript technologies, such as ES6+, TypeScript, and RxJS. Experience with visualization and mapping libraries, such as Echarts, D3,Google Maps, Baidu Map, AMap, etc. Experience in Agile environments. Good communication skill and team work spirit, daily working attitude. Back-end development experience is helpful but not required.  Nice to have: knowledge of server side language and database design, such as Java and MySQL;</t>
  </si>
  <si>
    <t>任职要求： 1.     计算机相关专业大专及以上学历，5年及以上互联网产品测试经验； 2.    对压力测试、性能测试、安全性渗透和漏洞测试等有丰富经验； 3.    良好的Linux基础，掌握shell脚本语言； 4.    熟悉svn、git代码管理工具，掌握java或python，有codediff能力，能够写工具者优先； 5.    熟悉mysql，能够审核Dev提交的的sql； 6.    熟悉软件开发和测试流程，并有自己的理解，可以推动流程的裁剪和优化；  7.    具备互联网金融项目、IM项目工作经验者优先。</t>
  </si>
  <si>
    <t>算法工程师(高级)</t>
  </si>
  <si>
    <t>工作职责： 1、对机器学习算法及工业算法进行基于R、Python或者Matlab的培训材料编写、讲解、算法不断调优等工作； 2、对于水电新能源行业数据进行探索，获得数据模型、算法模型并对模型进行调优，以支持算法开发人员进行开发工作； 3、保证编码规范性，组内算法人员进行编码规范的交叉审核； 专业知识和技能： 1、专业：数学与应用数学、信息与计算科学、统计学、信息工程等相关专业本科及以上学历，掌握高等数学、线性代数和数理统计的基本概念，在***数学建模竞赛中取得过名次优先；2、5年及以上经验：有大数据挖掘/自然语言处理/推荐算法/搜索算法等相关开发经验、有Spark、TensorFlow等使用经验者优先；开发语言：Python或者R，除此之外了解Matlab、Scala、SAS，SPSS中的一种或几种语言者优先；3、机器学习算法：熟悉基础机器学习算法原理，并对算法探索和优化感兴趣者优先；4、有Linux系统上开发、调试算法经验者优先；        能够阅读英文技术文档，能够在工作中使用英文技术词汇沟通，熟练使用英文搜索引擎和论坛解决技术问题者优先；        在Github、Gitlab等平台上发布有开源项目者优先；5、做事认真负责，富有激情和创新精神，具备强烈的责任心，良好的沟通能力，热爱探索新事物，富于创新精神；</t>
  </si>
  <si>
    <t>1. 负责平台各类系统的算法架构服务开发及架构升级； 2. 优化平台各类算法的系统性能、稳定性、架构可扩展性，保障算法策略模块快速迭代 3. 分析海量数据，增加有效的用户特征和产品特征，改进模型和召回、排序策略，提升推荐或者路径规划效果；或者提出人工智能解决方案和模型； 4.负责算法团队的规划和建设； 任职要求： 1.本科及以上学历，数学、计算机相关专业，2年以上服务器开发经验，3年以上算法开发经验，精通Go/Python/C++/Java 2. 熟悉基础数据结构和算法，熟悉常用软件设计模式，代码整洁； 3. 熟悉推荐或者路径规划系统，并对常见的推荐或者路径规划算法有自己的理解，具备深厚数据建模（机器学习，数据挖掘，信息检索背景）和分析理论知识和经验，熟悉部分常用的机器学习技术，如Logistic Regression、GBDT等； 4. 熟悉高并发，低延迟服务设计，熟练掌握常用开源框架，至少熟悉两种NOSQL数据库 5. 熟悉并行计算或者分布式计算，熟悉 Spark、Storm 等计算平台，有相关性能优化经验，并熟悉其上下游环境，包括 Flume、Kafka、Hive、HBase 等； 6. 对数据敏感，分析数据，抽象问题，对于把大数据和人工智能分析的结果能够应用到实际业务场景产生商业价值具有强烈的热情； 7. 具备良好的团队精神和沟通意识，责任心强，工作认真细致，有良好的抗压能力</t>
  </si>
  <si>
    <t>数据中台架构师</t>
  </si>
  <si>
    <t>30-70万/年</t>
  </si>
  <si>
    <t>五险一金 股票期权</t>
  </si>
  <si>
    <t>岗位职责 1、负责公司级数据中台之机器学习（含深度学习）支撑平台产品的规划、设计和研发落地； 2、和算法团队协同工作，指导讲现有算法和模型迁移到机器学习平台，实现可视化的调试和运行； 3、参与公司平台基础技术体系建设，参与公司中台其他关键系统的架构设计及代码评审； 4、在公司内部推广机器学习平台，指导和支撑事业部研发中心基于平台的二次研发。  任职资格： 1、本科及以上学历，计算机相关专业，5年以上Java架构设计经验； 2、对面向对象有深刻的理解，熟悉常用设计模式，善于学习，对新技术敏感； 3、熟悉并行计算或者分布式计算，深入理解Spark和Hadoop体系； 4、深入理解机器学习原理，熟悉tensoflow或caffe等深度学习平台，了解常用算法库，熟练使用Python或scala语言； 5、善于沟通，良好的团队领导和项目管理能力。</t>
  </si>
  <si>
    <t>新智认知数据服务有限公司</t>
  </si>
  <si>
    <t>五险一金 餐饮补贴 定期体检 员工旅游 上市公司 过节福利</t>
  </si>
  <si>
    <t xml:space="preserve"> 1、大数据，机器学习，容器云的前端应用功能开发和维护，与后端工程师协作，高质高效完成产品需求。  2、维护前端开发涉及的持续集成部署，优化开发流程，建设前端工程化工具，完善前端组件库。  3、研究和探索创新的开发思路和前沿的前端技术，组织和参与新技术分享和应用。  任职资格：  1、统招本科以上学历，计算机专业背景，基础知识扎实。  2、3-4年以上前端开发经验，有Linux平台下的前端开发工作经验。  3、熟悉 Web 前端相关技术(HTML5/CSS3/JavaScript)。  4、熟悉 Angular/React/Vue 开发至少一种，有Angular + TypeScript项目开发经验者优先。  5、熟悉组件化和前后端分离的开发方式。  6、对前端开发工程化、组件化、测试有相关实践经验。  7、至少了解一门后端开发语言，熟悉Java和Spring开发者优先，熟悉Docker和Kubernetes优先。  8、对新技术保持较高的敏感度，有自己的技术博客或参与开源项目者优先。  9、工作认真负责，乐观开朗，善于团队合作。 10、有一定算法基础，有较好的算法能力优先。  </t>
  </si>
  <si>
    <t>巽畅华瑞物联科技有限公司</t>
  </si>
  <si>
    <t>中间件高级工程师 (MJ001945)</t>
  </si>
  <si>
    <t>五险一金 员工旅游 交通补贴 餐饮补贴 绩效奖金 年终奖金 股票期权 弹性工作</t>
  </si>
  <si>
    <t xml:space="preserve"> 1. 负责公司产品WEB前端架构设计及核心代码的开发；  2. 参与移动APP的设计与开发；  3. 负责优化产品前端性能及用户体验；  4. 负责前端前沿技术研究，承担前端团队的技术培训工作。  任职要求：  1. 计算机相关专业，本科以上学历，3年以上的工作经验；  2. 精通HTML5、CSS3、Javascript(Typescript)等前端技术；  3. 至少掌握react/vue/angular主流框架中一种，理解框架背后的思想；  4. 熟悉前端工程化，对代码构建与优化(Webpack/Babel) 、项目发布与部署(Nginx/Shell)有实践经验；  5. 熟悉node.js技术栈，有node.js开发经验；  6. 有andorid、iOS开发经验，且对hybrid APP开发有深入理解者优先。</t>
  </si>
  <si>
    <t>岗位描述： 1、负责基础架构运维方向的基础资源的标准化、规范化、自动化的研究与运维工作; 2、参与基础架构部门的基础组件的研究及运维工作，比如数据库（Mysql/Nosql）、消息队列、LVS、ES、ZK、Etcd等。  岗位要求： 1、计算机相关专业，5年以上的基础组件运维经验，对新技术有极大的热情; 2、精通消息队列中间件（Kafka/RabbitMQ等); 3、至少精通一种脚本程序语言（Shell/Python等）; 4、很强的学习、分析和解决问题的能力，良好的团队意识和协作精神，有较强的内外沟通能力; 5、有互联网公司高并发的项目经验、对运维基础体系的建设有一定的理解。</t>
  </si>
  <si>
    <t>智慧平台软件工程师</t>
  </si>
  <si>
    <t>上海凯泉泵业（集团）有限公司</t>
  </si>
  <si>
    <t>前端开发工程师 (职位编号：HR-014)</t>
  </si>
  <si>
    <t>测试部经理</t>
  </si>
  <si>
    <t>北京海科融通支付服务股份有限公司</t>
  </si>
  <si>
    <t>上海黑焰医疗科技有限公司</t>
  </si>
  <si>
    <t>定期体检 包吃 节日福利 福利体检</t>
  </si>
  <si>
    <t>岗位职责： 1、负责整个测试团队质量管理体系的建设和管控，建立内部流程和规范，保障目标实现； 2、根据产品架构和业务要求，构建测试基本架构，制定测试策略并组织推动去执行； 3、参与需求和架构设计评审，提高产品的可测性； 4、组织回顾线上问题，定期评估发布质量； 5、关注并引入行业前沿技术（自动化、数字取证、逆向等），提升交付效率，引领团队技术发展； 6、负责培育、发展和管理团队，提升团队的技术，业务能力，增强整个质量团队甚至整个技术团队的价值。 任职资格： 1、本科以上学历，计算机或相关专业，5年以上测试团队管理工作经验，有开发背景优先； 2、精通移动端/服务端性能测试、自动化测试、安全测试、接口测试等，熟悉前沿测试方法，测试技能； 3、具备丰富的大型复杂系统的测试经验； 5、熟悉流行的开源测试工具和框架，可以指导团队进行测试开发，并在日常工作中发挥作用； 6、至少熟悉一种编程语言，如：C++、Java、Python、PHP 7、出有丰富的团队建设经验，能培养，吸引和发展人才，打造有战斗力的团队； 8、擅于跨团队沟通和协作，有很强工作热情和激情，能承受巨大的工作压力，有攻关克服难题的毅力；</t>
  </si>
  <si>
    <t>五险一金 免费班车 绩效奖金 年终奖金 专业培训 餐饮补贴</t>
  </si>
  <si>
    <t xml:space="preserve"> 岗位要求 工作内容： 参与项目需求分析，研究项目技术细节，进行系统框架和核心模块的详细设 计编写相应的技术文档 2.根据新项目开发进度和任务分配，开发相应的软件模块：根据需要及时修改 完善软件 3.根据公司要求规范，编写相应的技术文档;编制项目文档、记录质量测试结 果 4.研究项目技术细节;完成项目初始至终结的全部技术跟踪协调工作 5.根据开发进度和任务分解完成软件编码工作，配合测试工程师进行软件测试 工作 6.参与客户沟通、项目需求调研分析并维持良好的客户关系：编写需求分析报 告 7.完成公司领导交办的基他工作。 任职资格要求 1.计算机或相关专业本科以上学历 2.二年以上软件开发工作经验，硕士以上学历不限工作经验： 熟练使用C或 等语言 4.具备1-2年JS/CSS3/HTML5开发经验，熟恐常见JS框架如 Bootstrap、Angular、 React、Vue等； 5.有管网水力建模、 WebGIS开发等经验优先考虑（加分项）； 6.责任心强，具备良好的团队合作精神、自学能力以及开创新思维；</t>
  </si>
  <si>
    <t>五险一金 免费班车 年终奖金 定期体检 生日福利 节假日福利 法定年休 老板好</t>
  </si>
  <si>
    <t>我们需要阁下做什么？ 与产品设计、用户体验设计、程序猿们一起协同工作，完成页面的交互效果的编码与实现。 参与原型，UI以及交互效果的设计和讨论。 指出并改进产品设计、前端实现中不科学的地方。 搭建前端框架、封装前端组件。  黑焰能提供什么？ 一个小于20个人的产品团队，相对自由的工作环境。 开放的技术氛围，可以实践各种新技术。 不定期的技术分享会。 可以与Doge大帝一同玩耍。 有着紧张的节奏感但充满着欢乐的工作氛围。 具有竞争力的薪金。  我们对阁下的技术要求： 拥有3年以上前端开发经验。 精通HTML/CSS，能够针对桌面和移动端浏览器进行开发，并熟悉一定的的跨平台/浏览器技巧。 精通HTML5、CSS3的新特性，灵活使用HTML/CSS以及JavaScript。 精通JavaScript，了解基于JavaScript的OOP开发，并对其的工作机制有充分的认识。 精通Ajax，与后端交换数据，并了解Ajax的底层原理。 熟练使用Vue进行开发，并至少一套相关前端组件库。 熟练使用Vue搭建前端框架的能力，完成前端架构及开发工作。 熟练使用Webpack对前端开发库进行管理。 了解至少一种前端开发框架（如：Vue、AngularJS、React）的实现机制。 能够熟练使用Sass/Less、TypeScript更佳~ 参加面试带上自己的作品会加分哦~  另外，阁下还需要…… 保持对新技术的敏感，并能够针对新技术进行实践。 有与后端程序人员协同工作的经验（我们以PHP为主要方向） 具有良好并灵活的开发思路，懂得如何在交流沟通中正确的表达自己的想法。 能够理解和认同作为一个初创公司的成员，你可能会面临一定程度的加班或突发状况。  同时也盼望着您可以…… 喜欢宠物，热爱Doge。 热爱运动，有个好身体！ 掌握一门外语！</t>
  </si>
  <si>
    <t>vue前端开发工程师</t>
  </si>
  <si>
    <t>上海熊鹰互联网金融信息服务有限公司</t>
  </si>
  <si>
    <t xml:space="preserve"> 前端开发工程师  岗位职责：  能独立完成移动前端、PC端的Web前端开发  参与公司项目计划会议，提出从技术角度上对产品功能、UI设计与交互的建议  负责前端性能优化，实现极致的Web加载、执行和渲染时间  完成基于框架的组件化开发    岗位要求  3-5年web前端开发经验，大学本科及以上学历  精通HTML5、CSS3、JavaScript、Ajax等Web前端技术  熟悉less、sass预编译语言，TypeScript语法，ES6语法规范  精通Vue框架、用React或AngularJS完成移动端项目开发者优先  有微信小程序开发者优先  至少了解一门服务器语言（Python、PHP、Java等）  熟悉各种跨浏览器兼容性技术，熟悉响应式布局与屏幕适配技术  熟悉前后台分离的开发方式  有个人项目与技术博客者优先  热爱技术，对前端语言有独到见解，对后台语言有向往追求，关注行业实时动态   我们将提供：  * 有竞争力的薪资，极具诱惑力的奖金  * 国家规定的法定节假日，带薪年假  * 完善的培训机制和员工发展计划，公平公正透明化的员工晋升机制  * 舒适、整洁的工作环境，轻松、愉快的工作气氛  * 不定期团队建设活动    如果你是这样的人，我们诚挚的邀请你加入老男孩教育课程顾问的行列！  1. 热爱IT教育行业  2. 享受多元文化的工作环境  3. 销售是你的兴趣，奖金是你的目标  4. 思维缜密，为人诚信，对于目标坚持不懈  5. 具备良好的沟通能力和技巧    如果你希望进入一个有价值的行业，如果你希望加入一家快速成长的企业，那就加入老男孩教育吧！  工作时间：上午9:30 ―― 下午18:00（做五休二，弹性工作时间）  工作地点：上海市浦东新区张江创智良仓     我们要的不是一个雇员，我们要的是一群信的过的伙伴！  我们不会让你孤（男）助（默）无（女）援（泪）！  如果你是一个有（zuo）志（si）青年，  如果，你还在迷茫的期待一个团结友爱关心互助（海贼王）的团队，  如果你想跟once piece 里一样想成为一个大海贼大剑豪，  如果你想尽情的作  这里就是你作的平台  只要你愿意  我们愿意提供你一片自由的海域！  我们需要你勇闯关卡（有奖励哦亲！）  闯关越多，自由指数越高！  完成你的关卡，  你可以电影微博打游戏，  你可以喝茶聊天玩手机，  我们的伙伴共同向前共同开心！  对于我们的福利，该有的都有，不该有的可能也有（请自己浮想联翩！） </t>
  </si>
  <si>
    <t>前端开发工程师-上海-00486</t>
  </si>
  <si>
    <t>上海领健信息技术有限公司</t>
  </si>
  <si>
    <t>互联网/电子商务 法律</t>
  </si>
  <si>
    <t>弹性工作 绩效奖金 全勤奖 股票期权</t>
  </si>
  <si>
    <t>职位描述：负责前端界面的前端构建与维护，各类交互设计与实现，包括PC和移动端；基于Vue.js完成web前端项目，进行性能优化。负责对接后台基础数据、业务数据服务，并将数据实时展现在系统前端页面； 任职要求：1.计算机或相关专业大专及以上学历，2年以上Web前端开发工作经验； 2.熟悉前端Vue体系架构，熟悉restful接口传输协议,有Vue.js项目实战经验（不含在校实习项目）。 3.熟练掌握HTML5、CSS、Ajax，熟悉 DIV CSS/CSS3布局、jQuery和bootstrap等主流框架和html5，精通JS模块化、Vue、ES6、NPM以及Webpack打包工具； 4.学习能力强、责任心强，有良好的代码编写习惯，具有团队合作精神和良好的沟通能力公司属于区块链新兴行业，数字资产行业，发展机会大。 职位诱惑：区块链新兴行业，发展机会大。</t>
  </si>
  <si>
    <t>弹性工作 专业培训 股票期权</t>
  </si>
  <si>
    <t>大数据开发分析师</t>
  </si>
  <si>
    <t>岗位职责 1、负责BMS前端（移动端/PC端）页面开发； 2、根据需求，分析并给出最优的前端页面结构解决方案； 3、与后端开发团队紧密配合，确保代码有效对接，优化网站前端性能； 4、遵守开发规范，提升产品开发质量和效率； 5、配合技术经理完成相关任务目标。   任职条件 1、具有3年以上前端工作经验，有较好的沟通能力和团队合作能力； 2、精通html、css3、JavaScript、typescript等新功能，熟悉页面架构和布局、模块分离设计经验,对ES6/Typescript/Sass者优先考虑； 3、深刻理解互联网应用系统的架构(react,angular）等，并有相关的项目经验； 4、熟悉前端工具构建流程，能够独立完成前端应用的开发、打包、联调及发布工作； 5、良好的编码风格，具有团队开发经验优先； 6、认真细致、责任心强，具有较强的执行力，能够承受较强的工作压力。</t>
  </si>
  <si>
    <t>五险一金 通讯补贴 餐饮补贴 交通补贴 专业培训</t>
  </si>
  <si>
    <t>【岗位职责】 1. 大数据相关模型和算法的研发，基于分布式数据存储和计算平台进行领域大数据工具的研发，包括主题统计分析工具、数据挖掘分析工具和相关数据可视化工具等； 2. 支持大数据产品和工具在领域项目中的落地； 任职要求 1. 计算机、软件工程、数学、统计等相关专业，研究生学历者优先考虑 2. 熟练掌握至少一种下列编程语言：Java、C、Python； 3、熟悉SKlearn、Tensflow、spark等工具 4. 熟悉机器学习算法，可应用成熟算法进行高性能软件的开发； 5. 熟悉Hadoop、Elasticsarch、Neo4j等开源产品； 6. 学习能力强，良好的团队合作能力； 7. 有大规模批量数据处理经验者优先；</t>
  </si>
  <si>
    <t>前端开发工程师-react方向</t>
  </si>
  <si>
    <t>Golang工程师（不加班）</t>
  </si>
  <si>
    <t>怡峰商务咨询（上海）有限公司</t>
  </si>
  <si>
    <t xml:space="preserve">岗位职责: 1、负责参与前端基础技术框架的设计、研发及维护； 2、负责Web前端系统和功能的开发、调试和维护； 3、负责界面构建、兼容、优化，与设计人员和开发人员的协同配合； 4、参与产品、政府项目的开发与维护。 5、负责维护和改进前端技术平台，维护前端工具链、前端技术组件。  任职资格: 1、三年以上Web前端开发经验，至少一年react开发经验，具备大中型项目实际开发经验 2、优秀的javascript基本功，有typescript 经验优先 3、熟练掌握HTML、CSS，熟悉页面架构和布局。熟悉HTML5、CSS3、JAVASCRIPT的规范及其应用，会使用 CSS3 html5 实现整体页面风格的优先； 4、熟练React进行项目开发，有完整React项目开发经验，包括架构，编码，规范制定 5、熟练技术栈： React.js + Webpack + Babel.js + ES6 + React-Router + Redux 6、熟悉 http://ant.design/  等 React 社区开源 UI 组件库 7、熟练使用ECMAScript6的各种特性(babel) 8、熟悉常用的构建工具（包括gulp和webpack） 9、熟悉常用的包管理器（包括bower和npm） 10、熟悉模板引擎的使用； 11、了解交互设计，对可用性、可访问性等用户体验知识有相当的了解和实践经验  </t>
  </si>
  <si>
    <t>五险一金 弹性工作 定期体检 年终奖金 员工旅游</t>
  </si>
  <si>
    <t xml:space="preserve">岗位要求 1. 2年以上golang开发经验，或者有多年 c/c++/python 经验，希望转向golang经验。 2. 精通mongodb，mysql 3. 熟悉docker、 k8s、 docker-swam 使用。 4. 有3年以上web服务开发经验。 5. 熟悉 GRPC相关协议 有微服务集群搭建经验。 6.对技术有浓厚兴趣，关注前沿的技术。 7. 能确保Web项目在各个平台的性能和兼容性。  8. 具有良好的团队合作精神，有较强的自学、沟通表达能力及吃苦耐劳的工作精神，有极强的责任心。  岗位职责 1. 根据需求设计网站前后端结构，制定相应的解决方案。 2. 为产品后期运营提供升级、维护、工具等各方面的支持。  3. 维护和搭建公司微服务架构。 </t>
  </si>
  <si>
    <t>上海国际医药贸易有限公司</t>
  </si>
  <si>
    <t>1、负责Web端的架构设计与页面开发工作，包括PC、H5及APP端；  2、对设计师设计的页面进行模块化构建，实现页面前端技术框架； 3、对产品需求进行技术评估和解决方案输出，参与技术方案评审与设计。  任职要求： l 计算机相关专业，本科及以上学历，具备5年及以上前端开发相关经验；  l 有扎实的 JavaScript 基础功底，能理解并运用 TypeScript 进行项目开发；  l 熟悉 React、Angular 或者 Vue 至少一种，有实际项目开发经验；  l 熟悉 CSS 工程化构建，包括 LESS、SCSS 及 css modules 等技术的应用；  l 熟练跨浏览器、跨终端的开发，有HTML5/CSS3等Web页面开发经验和案例；  l 深刻理解Web标准，对可用性、可访问性有实际的了解和实践经验；  l 技术视野广阔，有主导前端技术方案设计的能力和经验，能够独立承担项目开发工作；  l 有良好的审美观和用户体验意识，良好的沟通能力与团队合作意识，能够承担一定工作压力；  l 有良好的编码习惯，新技术的探索和学习能力。   【加分项】  l 熟悉一门后台开发语言或者系统运维；  l 熟悉 React、Vue 及相关技术栈的底层原理、开发范式等； l 有过通用组件或者通用解决方案开发经验。</t>
  </si>
  <si>
    <t>系统分析师-浦东新区</t>
  </si>
  <si>
    <t>联合服务（香港）有限公司</t>
  </si>
  <si>
    <t>H5游戏客户端开发(laya引擎)</t>
  </si>
  <si>
    <t>上海犀牛互动网络科技有限公司</t>
  </si>
  <si>
    <t>五险一金 补充医疗保险 员工旅游 餐饮补贴 绩效奖金 年终奖金 定期体检 专业培训</t>
  </si>
  <si>
    <t>岗位职责： 1.使用laya引擎，进行H5游戏、休闲游戏开发； 2.客户端常用算法，数据结构设计及编码实现； 3.手游客户端优化，调试，模块设计。 4.微信等平台的游戏适配接入。 任职要求： 1、计算机相关专业； 2、二年以上游戏开发经验； 3、熟悉laya,使用laya至少开发过一款游戏，优先。 3、熟悉HTML5及其相关标准，编写符合最新规范的代码； 4、熟悉 JavaScript/Jscript script/TypeScript语言，良好的OOP编程思想； 5、良好的沟通合作，较强的责任心，热爱学习，热爱挑战。</t>
  </si>
  <si>
    <t>高级算法工程师(视觉\语言\机器学习)</t>
  </si>
  <si>
    <t>深圳市执行力企业管理顾问有限公司</t>
  </si>
  <si>
    <t>做五休二 周末双休 带薪年假 五险一金 节日福利 高温补贴 Outing 晋升空间 每年体检 TeamBuilding</t>
  </si>
  <si>
    <t xml:space="preserve">  ●必须有良好的英语口语或者书面能力</t>
  </si>
  <si>
    <t xml:space="preserve">目前我司合作的
算法方向
猎头需求主要为以下三个，欢迎各位5年以上工作经验的大咖投递，我们将及时与您联系并推荐；  一、视觉算法： 岗位职责 1、应用计算机视觉技术和深度学习模型解决道路场景下的常见任务，比如分类、检测、分割等，达成业务指标，为最终结果负责； 2、对于大量原始图片/视频数据进行筛选，清洗，打包等处理，以及对结果数据的评估、展示、分析等； 3、编写必要的模型、软件接口和API等上线代码。  任职要求 1、具有机器学习和视觉算法学习背景的研究生或本科生； 2、熟练python，c++编程，以及linux常用操作命令，对于深度学习有较好的学习和应用经验，了解主流图像的分类和检测模型，至少掌握一种深度学习框架的使用（mxnet尤佳）； 3、需要具有较强的责任心，较好的学习能力和抗压能力。  二、语音识别算法： 岗位职责 负责语音评测/语音识别技术的研究和开发  任职要求 对语音识别的算法细节有深刻的了解 -深入了解声学建模的过程，以及具体训练算法 -主导开发过应用级别的语音评测/识别系统 -具有良好的数学功底 -具有很强的分析问题和解决问题的能力，对解决具有挑战性问题充满激情 -在Interspeech，ICASSP等语音学术会议中有论文发表者优先   三、机器学习算法： 岗位职责 1. 机器学习/数据挖掘等 AI 相关的算法研发; 2. 算法相关的代码库、工具库的封装和发布; 3. AI 相关算法的性能优化、工程环境部署; 4. 参与搭建和实现分布式深度学习集群。  任职要求 1. 硕士及以上学历，计算机/信息科学/软件/电子工程/应用数学等相关专业优先; 2. 熟练掌握机器学习相关的理论知识和实践技能; 3. 熟悉 CNN、RNN、LSTM 等典型深度学习模型的使用场景和使用方法; 4. 熟悉 TensorFlow、Caffe、MXNet 等主流深度学习框架中的一种或多种; 5. 拥有扎实的数学和编程功力。 </t>
  </si>
  <si>
    <t>H5游戏前端开发程序</t>
  </si>
  <si>
    <t>做五休二 周末双休 五险一金 专业培训 绩效奖金 全勤奖 员工旅游</t>
  </si>
  <si>
    <t>1、负责H5游戏前端的开发工作； 2、与策划、后端开发人员沟通，完成游戏逻辑与交互设计等工作； 3、使用Cocos Creator进行H5游戏功能开发，游戏逻辑和UI的开发实现。  任职要求： 1、大专及以上学历，2年以上游戏前端开发工作经验，有成功上线的H5游戏项目者优先考虑； 2、精通JavaScript和TypeScript语言，熟悉Python、Lua等语言； 3、至少使用Cocos Creator、LayaAir、或Egret其中一款引擎开发过完整H5项目，使用Cocos Creator者优先； 4、有良好的程序结构设计能力和编程风格，具有独立排查和解决问题的能力； 5、责任感强，工作认真负责，富于团队精神和独立解决问题的能力，接受和学习新知识的能力快； 6、具备良好的沟通表达能力与协调能力，抗压力强。</t>
  </si>
  <si>
    <t>BI Developer (Machine Learning and Data Mining)</t>
  </si>
  <si>
    <t>五险一金 餐饮补贴 弹性工作 定期体检 通讯补贴 补充医疗保险 补充公积金 股票期权 年终奖金</t>
  </si>
  <si>
    <t>做产品研发项目 岗位要求： 1.三年以上Web前端开发经验,至少一年react开发经验,具备大中型项目实际开发经验; 2.优秀的javascript基本功,有typescript经验优先,熟练掌握SASS、LESS等CSS框架; 3.熟练React进行项目开发,有完整React项目开发经验,包括架构,编码,规范制定; 4.熟练技术栈: React.js + Webpack + ES6 + React-Router + Redux(dva); 5:熟悉Ant Design; 6.熟悉node.js、webpack; 7.熟悉前端模块化,前端工程化 此岗位稳定在上海、西安和武汉</t>
  </si>
  <si>
    <t xml:space="preserve"> Senior BI Developer (Machine Learning and Data Mining) Business Intelligence Team  The Senior Developer of BI Team shall lead and provide innovative solutions to address business needs using machine learning and data mining techniques. This role will drive advanced analytics and business modelling by utilizing state-of-art technologies and ensure the successful application of the solutions and techniques. The candidate shall offer new and non-traditional angles on how to look at the business, identify risks and outliers, and search for opportunities from a data perspective. The main responsibilities of this position are as follows:    Profile and Requirements of the Candidate   </t>
  </si>
  <si>
    <t>ERP工程师/软件工程师</t>
  </si>
  <si>
    <t>上海强凌电子有限公司</t>
  </si>
  <si>
    <t>免费班车 免费午餐 绩效奖金</t>
  </si>
  <si>
    <t xml:space="preserve">职位要求： 1.有独立业务分析能力，能够独自架构系统； 2.独立进行详细设计，能够解决开发技术难点； 3.具备独立的设计数据库的能力； 4.对产品新增功能进行需求分析，写作高质量的技术文档，编写代码； 5.对新技术进行研究和探索； 6.对初级软件进行研究和探索； 7.对初级软件工程师进行开发指导。  任职资格： 1.3年以上.net开发经验； 2.精通ASP.NET 代码开发与编写，熟悉WindowsServiece，Webservice，WCF开发等相关技术； 3.精通DIV+CSS/JQUERY.AJAX 等HTML开发技术； 4.熟悉SQL语言，熟悉SQL SERVER 数据库，熟悉常用的数据库优化策略； 5.深刻理解面向对象，具有较强的系统分析设计能力； 6.有较强的沟通能力，业务理解能力，具有团队精神和领导能力； 7.有ERP 开发实施经验者优先。 </t>
  </si>
  <si>
    <t>淘宝美工//电商美工/天猫美工/平面设计师</t>
  </si>
  <si>
    <t>上海益马昌商贸有限公司</t>
  </si>
  <si>
    <t>周末双休 带薪年假 绩效奖金 节日福利 专业培训 五险一金</t>
  </si>
  <si>
    <t>职位描述： 1、负责电商平台整体装修、风格设计和动态调整； 2、负责电商平台各类活动海报制作； 3、直通车、钻石展位、站外推广等图片制作； 4、负责品牌形象的塑造及包装，提升品牌形象； 岗位要求： 1、有良好的视觉设计能力，有优秀的布局感和色彩感，能够整体把握风格和结构； 2、熟练运用Photoshop、Dreamweaver、Flash等图形设计软件。精通HTML、DIV+CSS等网页制作技术； 3、做事认真负责.学习能力强,能吃苦及良好的团队合作精神,有责任心； 4、专业美院或者设计专业毕业者； 5、具备一定手绘基础； 6、２年以上相关工作经验者。  P.S.请在简历中附上作品链接，如作品为压缩件，请发送至shhr002@yimachang.com并写明姓名和联系方式，谢谢！</t>
  </si>
  <si>
    <t>HTML5开发工程师（急聘）</t>
  </si>
  <si>
    <t>岗位职责： 1.利用 Layabox、Flash等HTML5相关技术实现各类移动端平台游戏研发； 2.根据产品需求，分析并给出合理的页面前端结构解决方案 3.优化产品功能、游戏逻辑和用户体验； 4.接入各类平台API，例如微信、Facebook等。  岗位要求： 1.两年以上HTML5游戏开发经验，至少参与过一款款游戏的完整开发； 2.至少使用LayaAir开发过一款完整的游戏。 3..精通AS3或TypeScript，需有AS3开发经验； 4.熟悉各种浏览器的兼容性调试； 5.熟悉基础网络通讯协议原理和机制，对socket应用有实际开发经验； 6.对设计模式有一定研究，对代码逻辑要求严谨，聚合度高</t>
  </si>
  <si>
    <t>深圳市富辰祥科技有限公司</t>
  </si>
  <si>
    <t>1、负责公司 Web 产品服务器线路； 2、负责公司 Web 服务器运维，CentOS、Windows Server 2012 R2； 3、负责处理紧急事件，如 CC/DDOS 攻击。 任职要求： 1、专科及以上学历，3 年以上工作经验； 2、有 DDOS/CC 防御或攻击经验者，且对网络安全 linux 操作系统兴趣者优先； 3、熟悉 kangle、nginx、haproxy 等反向代理服务器者优先； 4、精通 Linux 操作系统，熟悉 shell 或 python 等语言； 5、熟悉大型监控架构及原理，熟悉系统、应用，数据库等组件的监控配置经验； 6、熟悉 Mysql，sql Server，能熟练掌握 Mysql 的基本操作，能对 Mysql 进行性能优化，监控 Mysql 日常运行情况，熟悉主备、主从、安全机制; 7、熟悉 hadoop、Spark、Zookeeper 等组件的原理及运维方式； 8、认真负责，工作严谨，重视流程规范，良好的沟通能力和团队协作能力，善于不断学习； 9、能长期旅外者优先考虑。</t>
  </si>
  <si>
    <t>中高级前端工程师</t>
  </si>
  <si>
    <t>五险一金 免费班车 子女教育津贴 年度拓展 年终奖金 弹性工作 餐饮补贴</t>
  </si>
  <si>
    <t xml:space="preserve">岗位职责： 1、负责移动端大大汽修大大汽配等Saas平台开发及维护； 2、微信公众号及小程序开发； 3、不断提升前端产品体验，优化Web前端性能，研究前端新技术； 4、参与团队技术框架的讨论和分享。 5、有很强的责任心和上进感。 岗位要求 1、扎实的js基础及组件封装能力。 2、掌握Vue,Angular,React等框架与技术，理解单页面开发理念，具备互联网业务开发经验； 3、精通CSS开发，熟练掌握CSS框架与主流样式框架设计理念； 4、具备ES 6、Webpack、 babel.js、Typescript等技术经验。 5、有移动端页面开发经验，进行过Web性能优化、动画插件开发、基础组件开发、工具类抽取等工作； 6、熟悉node.js技术栈，有node.js开发经验，了解Express/Koa/Egg等框架。 7、有很强的责任心和上进感。 </t>
  </si>
  <si>
    <t>上海你我贷互联网金融信息服务有限公司</t>
  </si>
  <si>
    <t>年终奖金 餐饮补贴 五险 年底双薪</t>
  </si>
  <si>
    <t>职位描述： 1、独立负责公司应用产品的运维，保障服务的稳定高效，不断提升用户体验； 2、开发高效的自动化运维、管理工具，提升运维工作效率； 3、各类故障的应急响应、处理、协调，保证产品7*24小时业务连续性 4、优化运维解决方案，包括但不限于柔性容灾、弹性扩容与防攻击等；  任职资格： 1、统招本科及以上学历，4年以上工作经验； 2、熟悉Linux操作系统原理，TCP/IP以及常用的网络协议； 3、精通MySQL,Redis,mongoDB，Hbase等数据库的操作和维护； 4、熟练各种互联网应用服务：nginx/lvs/kafka/tomcat等，熟悉高可用机制，有监控和容灾的实际经验； 5、熟练使用Linux下的常用工具，熟练掌握Python / Shell / Go / PHP至少一门语言; 6、具备良好的自学能力,良好的沟通、组织协调能力和强烈的责任心，具备很强的分析和解决问题的能力; 7、擅长使用工具实现自动化，对于重复工作“0”容忍; 8、有大型互联网公司运维工作经验优先，211、985院校优先；</t>
  </si>
  <si>
    <t>五险一金 绩效奖金 节日福利 餐饮补贴 加班补贴</t>
  </si>
  <si>
    <t>岗位简述 各个业务前端的Web研发，优质高效完成被交于的前端开发任务, 善于沟通, 及时交流 职责一 前端功能的实现，按优先级高效支撑各个业务； 职责二 和产品经理、UX、以及后端团队的有效沟通，确保交付用户价值  职位要求： 1. 熟练掌握原生JavaScript. 有typescript经验为加分项 2. 熟悉至少一项前端流行的构建工具 grunt/gulp/webpack/angular-cli. 有webpack / angular-cli经验为加分项 3. 熟悉至少一项流行的前端框架: react / vue / angularjs (1.x) / augular (2+). 有Angular4经验的为加分项 4. 熟悉CSS3, 熟练使用SASS/SCSS. 有bootstrap 4经验为加分项 5. 熟悉RESTful API 6. 有企业级前端开发经验为加分项</t>
  </si>
  <si>
    <t>WEb前端讲师</t>
  </si>
  <si>
    <t>五险一金 补充医疗保险 通讯补贴 定期体检 年终奖金</t>
  </si>
  <si>
    <t>1. 负责公司 CoreHR产品的前端研发工作；
2. 负责与 UX 团队沟通，跟进 UI 设计方案；
3. 参与产品需求分析设计；  任职要求：
1. 三年及以上前端开发经验；
2. 有 vue.js 和 Typescript 项目经验；
3. 熟悉 vuex 或者 redux；
4. 熟悉 Sass 或者 Less；
5. 能够阅读英文文档；
6.积极主动，学习能力强；</t>
  </si>
  <si>
    <t>上海百趣生物医学科技有限公司</t>
  </si>
  <si>
    <t xml:space="preserve">1、用HTML5/CSS/JavaScript等各种Web技术实现高要求的前台UI和交互的细节解决方案； 2、熟练掌握jQuery 、bootstrap 、angularjs 等框架技术；提供合理的前端架构，设计开发实现优质前端框架并实现和后台程序的对接； 3、制定标准优化的CSS 和 Web 代码,并实现多浏览器兼容方案； 4、改善软件产品的易用性，提升用户使用体验。 5、负责web前端的教学指导学员学习； 6、有培训经验者 和北大青鸟优秀学员优先；  任职要求 1、熟悉页面架构和布局、熟练运用Javascript/CSS框架，如AJAX 、Jquery； 2、对交互体验、可用性、用户体验有一定程度的理解； 3、对前端新技术和新应用有浓厚的兴趣； 4、1年以上前端开发经验，有完整的前端项目经验。 </t>
  </si>
  <si>
    <t xml:space="preserve">   1、熟悉JavaScript/HTML/CSS并阅读过相关标准。 2、熟悉主流前端框架（React/Angular等)，理解其基本原理与技术特点。熟悉TypeScript优先。 3、有一定数据可视化经验，熟悉Canvas相关API与类库，熟悉D3等基于SVG的通用图表类库。 4、熟悉至少一门非Web前端语言（Java/Golang/C#deJS等），熟悉TCP/IP、HTTP/HTTPS等网络通信协议，熟悉主流数据库的操作，对前后端合作模式有深入了解并有项目经验。 5、开发基础良好，理解设计模式，在项目或产品中有很好的设计实践，能独立完成设计和编码，熟悉git的操作。 6、能够独立、快速的阅读英文文档，有优先阅读英文文档的习惯。 7、有较强的逻辑/概率思维能力，善于分析、归纳、描述、沟通、和解决问题。 8、熟悉一门移动端（安卓／iOS）开发者优先。 9、有网络安全方面经验优先，开源项目贡献者优先。 10、熟悉TDD，有CI/DevOps经验优先。</t>
  </si>
  <si>
    <t>高级AI开发工程师</t>
  </si>
  <si>
    <t>上海梦初想通信技术有限公司</t>
  </si>
  <si>
    <t>五险一金 免费班车 年终奖金 弹性工作 绩效奖金 员工旅游 专业培训</t>
  </si>
  <si>
    <t>岗位职责： 1、 负责公司人工智能相关的应用框架设计和开发 2、 负责以图像识别应用的开发工作，以及相关算法构建和优化 3、 负责物联网方向人工智能应用的预研和项目导入 4、 配合公司云平台及模组部门，实现AI模组方案化  任职要求: 1、熟悉嵌入式Linux平台下的应用软件开发； 2、 熟练掌握C/C++或Python，熟悉GPU编程、熟悉GPU算法优化； 3、 掌握图像处理、模式识别领域基本算法，熟练应用OpenCV相关的图像、视频库； 4、 熟悉深度学习原理和常用模型，熟练使用 TensorFlow，MxNext，Caffe 或其他常用深度学习工具，并能够灵活的解决问题； 5、 英文科技文献阅读无障碍，具备良好的沟通协调能力和团队合作精神。  其他福利： 1、月薪25000-45000； 2、签订正式劳动合同，享受五险一金； 3、过节礼品、带薪年假等多项福利； 4、办公环境良好，高级商务写字楼，独立办公位，工位宽敞； 5、丰富多彩的员工活动：聚餐、节日晚会、旅游活动、优秀员工表彰大会等。</t>
  </si>
  <si>
    <t>岗位职责： 1.完成项目经理要求的开发任务； 2.和客户讨论选择相关的前端技术框架； 3.指导初级前端开发人员； 4.带领技术团队进行新技术学习和使用。  岗位要求： 1.2年以上前端开发经验; 2.有使用Angular, VUE, REACT，Backbone框架的实际项目经验; 3.精通HTML5和CSS3开发规范; 4.使用Gulp和Webpack构建工具的实际项目经验; 5.使用SASS或者LESS等CSS模块的实际项目经验; 6.对IONIC有相关经验者优先; 7.熟悉ES6的规范，对TypeScript有一定了解; 8.有移动端或者微信小程序研发背景优先</t>
  </si>
  <si>
    <t>Cocos2D手游开发工程师</t>
  </si>
  <si>
    <t>上海幂玛网络科技有限公司</t>
  </si>
  <si>
    <t>五险一金 弹性工作 定期体检 员工旅游 交通补贴</t>
  </si>
  <si>
    <t>大数据主任工程师</t>
  </si>
  <si>
    <t>上海跬智信息技术有限公司</t>
  </si>
  <si>
    <t>员工旅游 年终奖金 股票期权 弹性工作</t>
  </si>
  <si>
    <t xml:space="preserve">职责描述: 1. 负责客户业务需求、数据分析需求的调研、收集与分析; 2. 负责 Kyligence Enterprise 大数据平台整体架构和数据架构设计; 3. 负责技术设计及技术实现规范编制，指导开发团队进行项目设计、项目实现及技术汇报; 4. 负责项目重难点模块的功能设计和难点攻坚; 5. 参与 Kyligence Enterprise/Apache kylin 的应用设计、开发、测试及优化工作。   任职要求: 1. 计算机相关专业，本科及以上学历; 2. 有 3 年以上工作经验，其中包括2年以上大数据平台架构和系统设计经验; 3. 精通 Hadoop、Hive、HBase原理，熟悉大数据生态技术，如Storm、Spark、Flink、Kafka、Zookeeper等，有大规模集群架构、开发及运维经验，能根据业务场景设计合适的技术栈完成业务需求 4. 熟练SQL 语言，掌握 Oracle、DB2、MySQL 等一种或多种数据库系统的使用，有一定的 SQL 性能调优经验; 5. 至少熟悉 Java，Scala，Python，Shell等编程语言中的2种; 6. 优秀的分析和解决问题的能力，对挑战性问题充满激情; 7. 具备良好的团队合作精神，较强的沟通能力，具备良好的技术领导能力; 8. 有数据仓库背景或者 Apache Kylin 的开发经验者优先考虑; </t>
  </si>
  <si>
    <t>上海友塔网络科技有限公司</t>
  </si>
  <si>
    <t>人工智能博士</t>
  </si>
  <si>
    <t>深圳市奥拓电子股份有限公司</t>
  </si>
  <si>
    <t>职位描述： 1. 按照项目管理流程，使用HTML5进行项目的开发； 2. 利用HTML5相关技术实现各类移动端平台游戏及网页端平台的游戏研发； 3. 负责项目客户端框架设计、核心模块开发； 4. 根据产品需求，配合分析并给出合理的页面前端结构解决方案； 5. 持续优化产品性能，游戏逻辑和用户体验； 6. 完成相关开发过程中的相关技术文档编写； 任职要求： 1. 熟悉至少一款H5引擎,了解各引擎特点，至少使用某款H5引擎开发过一款游戏； 2. 熟悉HTML5及其相关标准，编写符合最新规范的代码； 3. 熟悉JavaScript/Jscript script/TypeScript/ActionScript语言，良好的OOP编程思想； 4. 具有良好的学习能力和自我攻克难题的能力； 5. 有良好的代码书写、注释和单元测试习惯，熟练运用多种软件设计模式； 6. 具备良好的沟通合作技巧，较强的责任心及团队合作精神； 7. 有上架iOS/Android/HTML5产品、flash游戏开发经验者优先；</t>
  </si>
  <si>
    <t>周末双休 五险一金 绩效奖金 带薪年假 年终奖金 节日福利 上市公司</t>
  </si>
  <si>
    <t>工作职责： 1、人工智能关键技术研究； 2、前沿研究，深度学习、语音语义分析技术在对话系统、需求理解、自动摘要、信息检索等领域的研究工作； 3、技术应用，使用前沿技术通过公司产品创造价值并带给最广泛的用户。  任职资格： 1、博士，计算机等相关专业； 2、使用C++/Python/OpenCV等开发人工智能相关算法，使用机器学习、深度学习等进行机器视觉、图像处理、语音文本处理、模式识别等相关的算法研究及产品开发； 3、有机器学习相关研究经历，能够熟练使用Torch或Caffe等深度学习框架； 4、有C/C++编程快速开发的能力，能够熟练使用Torch或Caffe等深度学习框架； 5、具有钻研精神，喜欢挑战，对算法研究与实现有强烈的兴趣，拥有在人工智能专业领域发展的意愿和能力；有相关经验优先考虑； 6、具有很强的责任心、上进心和主动性，乐于分享，敢于创新。  简历可直接投递到HR@aoto.com</t>
  </si>
  <si>
    <t>上海棕桦信息科技有限公司</t>
  </si>
  <si>
    <t>Front-End Developer中高级前端开发工程师</t>
  </si>
  <si>
    <t>五险一金 员工旅游 年终奖金 定期体检 弹性工作 带薪年假 带薪病假 医疗报销</t>
  </si>
  <si>
    <t xml:space="preserve">  岗位要求：  优先考虑：   学历要求： 本科以上计算机科学与技术、软件工程、信息管理与信息系统等专业，或同等的工作经验。</t>
  </si>
  <si>
    <t>五险一金 交通补贴 餐饮补贴 通讯补贴 绩效奖金</t>
  </si>
  <si>
    <t>岗位描述：  1、根据设计或者需求制作出符合要求的兼容前端页面；  2、Web或者移动端产品功能设计与研发工作；  3、平台易用性改进和Web界面技术优化；  4、配合后台开发人员实现产品功能与操作流程；  5、设计与优化公司前端架构模型，解决前端遇到的疑难问题；  6、制作标准优化的代码，并增加交互动态功能；   岗位要求：  1、两年以上前端开发经验；  2、具有html5,css3,响应式布局等新一代前端技术有实际操作经验；  3、精通HTML/XHTML、CSS等网页制作技术，熟悉页面架构和布局；  4、精通JavaScript、Ajax等Web开发技术对模块化开发,对代码架构有一定了解,有前端改进与优化项目经验；  5、熟悉vue.js、webpack配置、npm、es6语法规则、并对前端项目构建,数据驱动视图有一定了解；  6、对vue脚手架熟悉者优先；  7、有移动端web开发实际操作经验者优先；  8、良好的沟通与表达能力、思路清晰，较强的动手能力与逻辑分析能力。   Job Description:  1. Produce a compatible front-end page according to the design or requirements.  2. Design and develop Web or mobile product features.  3. Improve platform usability and optimize web interface technology.  4. Cooperate with background developers to realize product functions and operation processes.  5. Design and optimize the front-end architecture model and solve the difficult problems of the front-end development.  6. Produce standard optimized code and add interactive dynamics.   Job Requirements:  1. More than two years of front-end development experience.  2. Have a practical experience in the new-generation of front-end technologies such as html5, css3, and responsive layout.  3. Proficient in HTML/XHTML, CSS and other web page production technology, familiar with page structure and layout.  4. Proficient in JavaScript, Ajax and other web development technologies for modular development, have a certain understanding of the code architecture, and have experience in front-end improvement and optimization projects.  5. Familiar with vue.js, webpack configuration, npm, es6 syntax rules, and have some understanding of front-end project construction\data-driven views.  6. Familiar with vue scaffolding is preferred.  7. Have the experience in mobile web development is preferred.  8. Have good communication and presentation skills, clear thinking, strong hands-on ability and logical analysis ability.</t>
  </si>
  <si>
    <t>佐大狮科技（上海）有限公司</t>
  </si>
  <si>
    <t>3D人脸算法工程师</t>
  </si>
  <si>
    <t>智慧眼科技股份有限公司</t>
  </si>
  <si>
    <t>五险一金 员工旅游 专业培训 定期体检 绩效奖金 年终奖金 弹性工作</t>
  </si>
  <si>
    <t xml:space="preserve">岗位职责： 1. 负责产品前端开发，代码结构优雅； 2. 与设计师配合得宜，确保产品符合标准，跨平台，高性能； 3. 搭建前端架构，规范前端代码； 4. 跟踪前端技术发展方向，研究和掌握最新前端开发技术，帮助团队成员成长。 任职要求： 1. 2年以上Web前端开发经验； 2. 熟悉W3C标准，对JavaScript、CSS布局等基础有较深理解； 3. 熟悉前端Angular、React、Vue等主流框架，了解生命周期、事件侦听和回调等； 4. 熟悉前端开发、打包部署流程，如gulp、webpack等； 5. 具备良好的分析、理解、解决问题的能力； 6. 富有团队精神，愿意接受新技术新思维，学习能力良好； 7. 加分项1：熟悉TypeScript。 </t>
  </si>
  <si>
    <t>1. 负责研发基于结构光的活体检测算法 1. 负责研发基于深度相机人脸识别算法   任职资格： 1. 硕士以上学历，计算机或模式识别相关专业 2. 熟悉数字图像处理、模式识别和机器学习等方面理论和算法 3. 熟悉C和C++语言、熟悉Matlab或Python语言 4. 熟悉深度学习框架Caffe 5. 在计算机视觉顶会或顶刊有论文发表者优先</t>
  </si>
  <si>
    <t>H5游戏开发工程师（egret白鹭）</t>
  </si>
  <si>
    <t>定期体检 五险一金 员工旅游</t>
  </si>
  <si>
    <t>岗位职责描述： 1、负责Html5游戏客户端开发和维护工作； 2、负责游戏核心架构的搭建以及技术攻关； 3、负责游戏相关工具的设计与开发； 4、负责与策划、美术、后端以及运营人员讨论开发需求及技术实现细节； 5、负责游戏性能优化。 任职要求： 1、1年以上游戏开发经验； 2、至少一款成功上线的网页/Html5游戏； 3、精通白鹭引擎 4、至少精通以下编程语言中的一种：TypeScript/JavaScript/ActionScript； 5、对游戏资源优化和性能优化有一定研究； 6、熟悉Html5项目打包发布相关工具和技术； 7、具有良好的团队协作及沟通表达能力，能够承担一定工作压力。</t>
  </si>
  <si>
    <t>五维引力（上海）数据服务有限公司</t>
  </si>
  <si>
    <t>五险一金 员工旅游 定期体检 弹性工作 股票期权</t>
  </si>
  <si>
    <t>1、精通Hive，Spark SQL调优，熟悉常见的ETL技术，熟悉大数据技术，有大规模数据处理经验； 2、精通Java、Scala、Python等编程语言，对大数据基础架构和平台底层原理有深度理解和丰富开发经验,具备相关产品项目应用研发经验；对开源社区有贡献者优先； 3、熟悉分布式存储和NoSQL数据库技术（如MonogoDB、Redis等），有实际生产项目应用经验； 岗位要求： 1、超强的逻辑思维及推导能力，优秀的业务理解能力，能够独立，或者在指导下将业务问题转化为数据科学，机器学习或者统计相关问题并予以解决； 2、扎实的算法基础，熟练掌握各种机器学习算法以及相关的算法的基本原理和推导过程； 3、5年以上大数据技术研发经验，3年以上大数据技术架构经验及团队管理经验，有大型互联网知名企业相关工作经历的优先； 4、具有主持知名大数据产品的成功案例，精通大数据系统的架构设计、研发等；有海量数据实践经验优先； 5、很好的技术前瞻性，能够跟踪国际的先进的机器学习理念，并恰当的引入到工作中； 6、优秀的文档能力，能够将工作能够在文档中清晰的表达； 7、良好的沟通能力，能够与业务团队、产能团队进行良好的沟通岗位要求；</t>
  </si>
  <si>
    <t>高级测试开发工程师(YFSZ-I3039)</t>
  </si>
  <si>
    <t>周末双休 弹性工作 五险一金 绩效奖金 节日福利 餐饮补贴 交通补贴</t>
  </si>
  <si>
    <t>工作职责: 1.参与公司自动化测试框架选型，工具选择，平台设计搭建，代码编写； 2.测试开发团队开发的工具平台在测试团队及研发中心的推广，实施，组织培训； 3.负责测试开发团队技术支持，项目管理，保证测试开发项目按计划进行； 4.测试开发团队项目过程规范制定，编码规范执行及执行，交付物规范； 5.测试开发技术培训，工作技能指导。 任职资格: 1.本科学历及以上学历，计算机专业优先，5年以上自动化测试经验； 2.熟练掌握常用自动化测试工具如、Selenium、Robot Framework，Appium等； 3.熟练掌握一种或者多种编程语言，如: Java, Python, JavaScript, VBS等； 4.熟练掌握一种或者多种数据库，Oracle， MySQL等； 5.精通功能测试，测试流程，规范，测试报告撰写等化软件测试； 6.解DevOPS相关原理，理论，了解主流持续集成平台和相关理论； 7.具备较强的沟通协调能力以及逻辑分析能力，具备较强的抗压能力； 8.有跨境供应链以及跨境电商行业测试开发经验优先。</t>
  </si>
  <si>
    <t>职位描述 1、负责公司项目pc网站，手机h5站，营销活动及营销插件开发等； 2、负责完成HTML5前端静态视觉和动态交互行为设计和开发； 3、参与前端页面的构建、设计与实现，与后端工程师协作，高效完成产品的数据交互、动态信息展现。 4、配合后端开发工程师一起研讨技术实现方案，进行应用及系统整合； 5、持续的优化前端体验和页面响应速度，并保证兼容性和执行效率； 6、Web前沿技术研究和新技术调研；  岗位要求： 1、 本科计算机相关专业,3~5年左右相关工作经验； 2、精通Javascript/Typescript、H5、CSS/CSS3、等前端开发技术，熟悉W3C标准； 3、熟悉 Vue 全家桶构建包（vue-Router+vuex+vue-resouce+vue cli 3.0 ） 4、熟悉 MVVM 设计思想，Airbnb JS 前端编码规范 5、熟悉流行的web前端框架和技术，熟悉浏览器渲染原理，精通各种前端调试工具，对Web性能优化有深入了解。</t>
  </si>
  <si>
    <t>Linux kernel内存优化工程师-小米电视</t>
  </si>
  <si>
    <t>小米通讯技术有限公司</t>
  </si>
  <si>
    <t>带薪年假 五险一金 绩效奖金 专业培训 节日福利</t>
  </si>
  <si>
    <t>.Net 开发工程师</t>
  </si>
  <si>
    <t>上海海魄信息科技股份有限公司</t>
  </si>
  <si>
    <t>岗位职责: 1. 主要负责kernel内存管理模块 2. 参与产品的开放和维护 3. 和framework/app配合，为低端设备优化内存  岗位要求： 1. 2年以上linux内核开放调试经验，熟悉GDB，python 2. 具有良好的分析和解决问题的能力以及快速学习能力，能快速融入到团队当中 3. 有kernel调度管理模块经验者优先 4. 有android上开发经验者优先</t>
  </si>
  <si>
    <t>1.     5年及以上.NET 技术工作经验； 2.       熟练掌握HTML/Javascript/CSS知识，熟悉jQuery, Angular/TypeScript，React/Vue两项以上； 3.       熟练掌握ASP.NET MVC/WebAPI，了解 .NET Core/ASP.NET Core； 4.       熟悉Entity Framework/Entity Framework Core， SQL Server基本操作，包括数据表增删改，主键/外键/索引等； 5.       熟练掌握非关系型数据库设计及缓存技术， 有Redis， Memcache，MogonDb等实际使用经验； 6.       具备 Nuget/ Npm基础，熟悉Git源代码管理(代码Clone,Submit,Sync,Pull,Push)，熟悉TFS/VSTS操作基本知识； 7.       Visual Studio Testing基础，包括单元测试，性能测试，负载测试，基本的日志、监控、诊断能力； 8    熟练掌握非关系型数据库设计及缓存技术， 有Redis， Memcache，MogonDb等实际使用经验； 9.       熟悉微信应用开发，有实际工作经验更佳。  具务以下技术更佳： 1.       基于TFS/VSTS实施DevOps 2.       Linux基础操作 3.       Docker常见操作 4.       Service Fabric开发 5.       Azure开发 6.       网络及负载均衡知识先。</t>
  </si>
  <si>
    <t>AI技术规划专家1362 (职位编号：001362)</t>
  </si>
  <si>
    <t>紫光展锐</t>
  </si>
  <si>
    <t>五险一金 弹性工作 绩效奖金 餐饮补贴 年终奖金</t>
  </si>
  <si>
    <t>1、承担AI领域产品的技术规划，输出相应的技术路标建议；
2、负责跟踪行业及公司竞品人工智能应用的进展，跟踪国际人工智能应用发展和技术发展趋势；
3、承担收集、评估和引进第三方AI专用加速器，推动技术落地和产品导入；
4、协助产品团队调研分析公司竞品AI相关性能评估；
5、拓展与维护AI领域的相关商业合作伙伴关系，以及寻找技术合作机会；
6、承担公司相关产品立项的技术支撑，包括AI技术趋势分析和相关产品中的AI策略。 1、对人工智能领域在学术界和应用有前瞻性，能够结合实际业务场景规划AI技术路标，把握未来3-5年内该领域的方向；
2、计算机科学，机器学习，人工智能相关专业；具有3年及以上视频图像领域AI产品研发和应用经验，熟悉视频图像分析处理的相关算法和技术；至少熟悉一种主流编程语言（Python、C、Java）；
3、深入掌握机器学习、深度学习领域相关技术、方法、工具，熟悉TensorFlow、Caffe、MXNET等主流深度学习框架；
4、熟悉AI专用加速器相关IP，如寒武纪NPU等；
5、良好的学习和研究能力，能够独立阅读英文文献；
6、具备出色沟通能力、项目管理能力、良好的团队合作精神和承受压力的能力；
7、有智能手机芯片，智能电视芯片设计经验者优先。</t>
  </si>
  <si>
    <t>软件移植优化工程师</t>
  </si>
  <si>
    <t>五险一金 免费班车 员工旅游 年终奖金 专业培训</t>
  </si>
  <si>
    <t>国家超级计算深圳中心（深圳云计算中心）</t>
  </si>
  <si>
    <t>岗位要求： 1、利用HTML/CSS/SASS/JavaScript/TypeScript等Web技术进行产品的开发 2、负责公司项目或产品前端页面构建工作，CSS设计，利用各种Web技术将设计图转换成最终web界面 3、确保主流的各浏览器、各分辨率各系统手机设备的兼容性 4、能够理解模块化开发方案，提高代码复用性 5、能够理解后端架构，与后端工程师紧密配合，高效的完成工作任务 6、能够理解业务需求，配合UI/UX设计出符合用户使用习惯的前端操作界面，优化前端用户操作体验  任职资格： 1、 计算机相关专业毕业，本科以上学历。 2、精通各种Web前端技术(html5、css3、sass、javascript、typescript等)。 3、精通jQuery、Vue等开发框架，深刻理解并掌握如DOM、BOM、Ajax、JSON等技术。 4、熟悉所有常用浏览器，对各种浏览器的兼容性有深刻的理解及认识。 5、熟悉用户体验设计和交互技术应用, 对页面代码结构及前端交互性能有深入的理解。 6、深刻理解Web标准，对可用性、可访问性等相关知识有实际的了解和实践经验。 7、至少熟悉一门后端开发语言，深刻理解web产品完整的生命周期。 8、熟悉模块化开发，有组件开发经验。  9、有大型互联网网站web开发经验优先，有开发平台应用开发相关经验尤佳。</t>
  </si>
  <si>
    <t>五险一金 绩效奖金 餐饮补贴 带薪年假 高温补贴 定期体检 节日福利</t>
  </si>
  <si>
    <t>岗位职责： 1.完成中心高性能用户提出的常用软件编译安装工作； 2.熟练掌握中心计算等系统体系结构和硬件参数，并进行评测； 3.根据安排对指定软件进行计算热点测试和分析； 4.根据热点分析进行软件移植和优化，并出具报告； 5.根据中心高性能用户需要，提供用户相应软件的使用手册/指南及配套的作业脚本； 6.对中心高性能用户提出的有关已购买商业软件及常用开源软件的基本技术问题及时进行分析，迅速反馈给用户。  任职要求： 1.大学本科及以上，信息与计算、计算机、软件工程等相关专业； 2.熟练使用Linux/Unix操作系统； 3.至少掌握Fortran、C/C++、Python其中一种编程语言以及对应的编译器； 4.熟练使用MPI等并行库；熟练使用性能计数软件分析软件计算热点并进行移植和优化； 5.了解计算机体系结构、并行算法等基础知识。</t>
  </si>
  <si>
    <t>Software Engineer软件工程师</t>
  </si>
  <si>
    <t>Tesla特斯拉汽车</t>
  </si>
  <si>
    <t>周末双休 带薪年假 五险一金 节日福利 通讯补贴 股票期权 专业培训 定期体检 补充医疗保险</t>
  </si>
  <si>
    <t xml:space="preserve"> The Role  Tesla is currently seeking a highly motivated software engineer to join the Factory software team in Shanghai, Tesla. The candidate is expecting to be specializd in server-side web development that is also comfortable working with the entire stack (front-end and infrastructure).  The ideal candidate will have a passion for building world-class software and a track record of success creating highly and scalable software systems.    Responsibilities    Requirements       Desired   </t>
  </si>
  <si>
    <t>广州市新文溯科技有限公司</t>
  </si>
  <si>
    <t>五险一金 补充医疗保险 绩效奖金 年终奖金 周末双休 发展空间大</t>
  </si>
  <si>
    <t xml:space="preserve">岗位职责： 1. 负责系统的架构设计、参与需求、系统设计、接口设计等评审； 2. 负责组织技术研究和攻关工作，核心架构代码开发，解决系统开发、运行中出现的各种结构性问题； 3. 制定开发编码规范，指导培训开发人员； 4. 对系统架构方案进行评审及改进，控制系统架构质量； 5. 积极了解业界发展、相关新技术及趋势，促进技术进步和创新。  任职要求： 1. 8年以上开发工作经验，本科以上学历； 2. 具有较强的业务流程建模能力，有大型企业级应用的设计经验； 3. 精通UML，精通Java语言，熟悉各类主流开源工具或框架，熟悉Node.js、Python等脚本语言； 4. 擅长分布式系统分析与设计、代码重构，熟悉分布式、SOA、REST、缓存技术、并发控制、消息通讯等技术； 5. 精通SQL、Oracle、MySQL数据库的应用，具备数据库规划能力； 6. 具备服务化与微服务架构设计能力，具有前后端应用设计经验； 7. 良好的结果导向，较强的抗压能力； </t>
  </si>
  <si>
    <t>资深网页设计师</t>
  </si>
  <si>
    <t>易乐网络科技有限公司</t>
  </si>
  <si>
    <t>高级测试经理-上海张江-00208</t>
  </si>
  <si>
    <t>五险一金 餐饮补贴 通讯补贴 定期体检 弹性工作 绩效奖金 年终奖金 带薪年假</t>
  </si>
  <si>
    <t>弹性工作 年终奖金 股票期权 餐饮补贴</t>
  </si>
  <si>
    <t>1、负责H5游戏前端开发工作； 2、与团队成员一起，参与游戏需求分析并制定开发计划； 3、根据需求优化产品功能、游戏性能和用户体验，确保产品稳定。  任职要求: 1、本科以上学历，计算机相关专业； 2、1年以上H5游戏开发经验，3年以上游戏开发经验； 3、熟练掌握Egret、至少完整开发一款游戏，熟悉Laya或Cocos2d-js； 4、熟悉 JavaScript，TypeScript等开发技术，良好的OOP编程思想； 5、具备良好的沟通合作技巧，较强的责任心及团队合作精神。喜爱游戏，喜爱网络文学尤佳。 6、具备一定的服务器开发经验（node.js）优先，有工具类应用开发经验优先。</t>
  </si>
  <si>
    <t>岗位职责 1、与产品、设计团队一起参与需求定义会议； 2、评审需求和技术设计文档，创建可衡量的测试指标； 3、负责互联网软件产品的整体性能和质量； 4、评估新技术，岗位提升团队工作效率； 5、促进和实施质量保证***实践； 6、制定和管理质量保证项目进度表，并报告测试进度和结果； 7、设计、编写和实现测试策略和测试计划； 8、执行测试的所有维度，包括性能，集成和系统级测试； 9、与第三方应用程序进行集成测试； 10、报告和维护软件缺陷； 11、帮助产品、开发和服务团队解决技术问题； 12、管理和指导公司的测试团队。  任职条件 1、计算机科学、生物医学或相关专业学士或以上学位； 2、至少6年的互联网软件产品测试经验； 3、至少3年的软件测试团队管理经验； 4、从计划到发布，完整的互联网软件产品测试经验； 5、精通软件测试理论和软件测试流程，熟悉各种测试方法和工具，如黑盒，白盒，模糊，压力，可用性等测试； 6、测试自动化经验，至少熟悉一门脚本语言（Python/Perl/JavaScript）； 7、能够编写基本的SQL查询语句； 8、具备优秀的变更管理和优先级管理能力； 9、具备在快节奏产品开发环境中高效工作的能力； 10、良好的书面和口头沟通能力； 11、注意细节，较强计划性和执行力； 12、具有大型SaaS系统测试经验者优先考虑。</t>
  </si>
  <si>
    <t>量化系统工程师</t>
  </si>
  <si>
    <t>上海国富投资管理有限公司</t>
  </si>
  <si>
    <t xml:space="preserve"> 1.负责公司产品前端代码开发、页面重构以及交互设计逻辑处理； 2.负责公共组件的开发及对新技术的调研应用； 3.利用HTML5、Node.js、React、Vue及相关技术开发跨平台前端页面，良好兼容Android和iOS设备； 4.承担前端框架的建设与组件封装，持续优化前端开发模式和规范。 任职要求： 1.本科（含）及以上学历，勤勉敬业，乐于学习，具有团队合作精神； 2.精通Ajax、DOM、JSON等相关技术，熟练使用原生JavaScript编程； 3.精通HTML、CSS等网页制作技术及规范，熟悉页面架构和布局； 4.有一年以上（含）React或Vue框架的工作经验，至少熟练掌握Hybrid React、Angular、Vue等其中一个框架及相关的技术； 5.熟悉Node.js，熟练掌握ES6、TypeScript、Gulp、Webpack等规范和技术； 6.熟悉W3C标准，对表现与数据分离、Web语义化有较为深刻理解； 7.熟悉页面性能的优化，浏览器开发调试工具，熟练解决各种浏览器兼容问题； 8.有小程序开发经验者优先，有利用以上技术独立研发系统的经验者优先。 </t>
  </si>
  <si>
    <t>五险一金 员工旅游 专业培训 出国机会 绩效奖金 年终奖金 弹性工作</t>
  </si>
  <si>
    <t>1、具有扎实的美术鉴赏力及文字功底；具备相当成熟的视觉表现手段以及执行的经验，对视觉作品具备高度把控与指导能力； 2、能够根据品牌特性以及产品特点及营销策略，对店铺进行整体形象规划，并能精准独到的通过视觉设计进行创意表达； 3、具备电商思维，熟悉快消产品线上营销手段，参与大型 快消品线上线下营销方案的视觉创意竞标； 4、了解各种艺术风格，并且能够遵循项目需要的艺术路线；有丰富的想象力和强烈的创作欲望及激情，思想前沿，作品具有原创性和创新性； 5、负责店铺直通车、钻展等广告素材的创意设计制作，体现流量价值； 6、负责拍摄的策划和创意工作并指导拍摄。 7、优秀的沟通能管理及逻辑思维，清晰的表达视觉创意的想法。  任职条件： 1、大专及以上学历，美术、艺术设计、广告等相关专业； 2、有电商行业相关职位设计经验，有天猫成功案例，有双11大型活动及经验者优先。 4、审美观强，具有丰富的原创力，对于色彩，结构有较强的把控能力； 3、能够准确把握整体风格及视觉表现，对结构布局策划有丰富经验，能独立完成完整店铺装修设计； 4、精通Photoshop、illustrator等网页设计和图像处理软件，熟悉HTML、DIV + CSS布局等；  5、具备良好沟通能力，有较强的责任心、语言表达能力能力。  *简历必须附带设计作品链接</t>
  </si>
  <si>
    <t>1. 计算机、软件工程、图像处理、数学等相关专业，硕士或博士学历优先 2. 熟练掌握C/C++ 3. 熟悉linux，unix等操作系统，脚本编写 4. 有OpenCV等图像工具包开发经验优先 5. 熟悉各种高性能算法，了解各种算法的瓶颈有大型项目开发经验优先 6. 熟练使用OpenGL，熟悉高性能运算加速工具，如CUDA/OpenCL优先 7. 熟悉计算机视觉算法，有人脸检测与识别/图像处理/立体视觉相关经验者优先； 8. 良好的沟通能力及团队合作能力。</t>
  </si>
  <si>
    <t>前端开发工程师 办公地点：上海 职位描述： 1.根据产品及项目情况，设计网页交互页面 2.应用JavaScript/TypeScript、html、css进行前端开发设计工作 3.协助后台程序员制定服务接口，完成功能调试和交互 4.跟踪最新的前端技术和标准，持续优化前端，以提高用户体验及性能 任职要求： 1.本科以上学历，计算机相关专业，至少三年以上Web前端开发经验 2.熟悉JavaScript/TypeScript、Ajax、JSON等实现前端交互 3.精通HTML/CSS、精通Vue.js、element、axios等前端框架 4.熟练使用NodeJS/NPM/Gulp/WebPack等前端工具链  5.具备大型web项目架构设计或企业级应用设计开发经验者优先</t>
  </si>
  <si>
    <t>游戏后端开发（golang或者Node.js）</t>
  </si>
  <si>
    <t>【岗位职责】 1.负责整个游戏服务器架构设计及搭建； 2.负责完成游戏服务器端逻辑开发，包括接口设计，需求分解并和客户端联调接； 3.负责游戏后台业务系统的设计和开发。 【任职要求】 1.熟练使用node,go,php等后台语言,有游戏服务器开发经验 2.熟练使用各种缓存套件,比如redis,memcache 3.熟悉各种网络协议,有网络编程相关经验 4.有大数据储存以及优化相关经验 5.心思细腻,抗压能力强. 6.具备良好的沟通合作技巧，较强的责任心及团队合作精神。  工作5天8小时，周末双休。很少加班！！！ 福利： 1、包住，酒店式公寓，独立单间，家电和厨具齐全，水电网公司包。 2、餐饮补贴，机票补贴，医疗报销20000P/年、节日礼金补贴等。 3、一年二三十天年假。</t>
  </si>
  <si>
    <t>游戏前端开发(白鹭或者cocos)</t>
  </si>
  <si>
    <t>【岗位职责】 1、使用Egret或者CocosCreator进行项目相关功能模块任务的开发； 2、根据项目需求，进行游戏程序设计及开发工作； 3、与服务器后端工程师沟通设计网络通信协议等； 4、与项目组策划、美术人员共同讨论开发需求及设计游戏实现细节，保证产品质量和进度。 【任职要求】 1. 逻辑思维缜密，有扎实的算法、数据结构基本功； 2. 有较强的学习能力，能够独立解决问题； 3. 有开放的心态，能够较快地适应各种变化； 4. 熟悉Egret、CocosCreator,至少开发过一款游戏； 5. 熟悉 JavaScript/TypeScript语言，良好的OOP编程思想； 6. 有良好的代码书写、注释和单元测试习惯，熟练运用多种软件设计模式； 7. 有上架iOS/Android/HTML5产品者优先； 8. 对游戏资源优化、内存及性能优化、代码混淆有一定的研究 。  工作5天8小时，周末双休。很少加班！！！ 福利： 1、包住，酒店式公寓，独立单间，家电和厨具齐全，水电网公司包。 2、餐饮补贴，机票补贴，医疗报销20000P/年、节日礼金补贴等。 3、一年二三十天年假。</t>
  </si>
  <si>
    <t>web3d引擎开发</t>
  </si>
  <si>
    <t>1、根据需求实现Web3D的功能开发及维护
2   参与制作内容并完成相关工具链的开发
3、参与Web3D性能优化以及内容优化
4、对web3d的性能、前端性能及兼容性有理解
5、(Plus项：)参与建设并规范前端及Web3D的架构体系
任职要求：
1、计算机或相关专业本科及以上学历
2、熟悉计算机图形学 or 熟悉游戏内容制作
3、熟悉某一3D引擎(ThreeJS、PlayCanvas 、Babylon、Unity...)，熟悉Javascript语言，并实际开发过Web3D项目
4、熟悉web前端开发,并开发过相关项目
5、良好的英文读写能力
6、良好的逻辑分析和问题解决能力
7、良好的团队合作与沟通能力
以下为加分项：
1、 对编程工作及3D引擎技术有兴趣，愿意学习和应用新技术
2、 可以独立完成引擎功能模块的设计并实现
3、 熟悉其他语言，如Typescript等
4、 熟悉渲染管线，熟悉WebGL及其他不同平台的渲染API
5、关注前端/Web3D前沿技术，通过新技术服务团队
6、(Plus项：)对系统性的前端性能，架构设计及优化，可靠性及扩展性有理解</t>
  </si>
  <si>
    <t>HTML5开发工程师（游戏）</t>
  </si>
  <si>
    <t>定期体检 五险一金 员工旅游 年终奖金</t>
  </si>
  <si>
    <t>1、负责H5游戏前端的开发工作。 2、根据游戏功能的需求，负责编辑器等辅助工具的开发。 3、负责与策划、后端开发人员沟通，完成游戏逻辑与交互设计等工作。  任职要求： 1、熟悉layaBox,至少使用layabox至少开发过一款游戏； 2、精通javascript、typescript等前端开发技术； 3、有良好的面向对象分析、设计能力、规范的编程风格和良好文档习惯； 4. 对游戏性能优化和不同版本安卓/iOS特点、机型适配有一定了解； 5. 2年以上游戏开发经验，有大型页游RPG开发经验优先。 6. 热衷于技术钻研，工作踏实诚恳，能承担一定的工作压力；</t>
  </si>
  <si>
    <t>任职要求：  1、熟练掌握HTML5、CSS 熟悉页面架构和布局。对Web标准和标签语义化有深入理解。  2、熟练掌握JavaScript，会用原生的Javascript完成页面模块展示与交互效果。  3、熟练掌握React, Vue等中至少一种框架。  4、对前端工程化、组件化、模块化有一定理解；  5、善于学习，乐于探索前沿技术，开朗乐观。    优先条件:  1、有3年以上移动端web开发经验。  2、对易用性、浏览器原理等有深入见解。  3、对用户体验、交互操作流程、及用户需求有深入理解。  4、有Node.js开发经验优先   5、有个人网站、blog、Github优先</t>
  </si>
  <si>
    <t>nodejs后端开发工程师 (MJ000272)</t>
  </si>
  <si>
    <t>岗位职责： 1、参与工具平台功能研发与维护； 2、负责系统性能优化和改进； 3、负责系统在云服务器上的部署和维护；  岗位要求： 1、对计算机相关基础知识有较好理解，深刻了解常用数据结构和算法； 2、深刻理解 RESTful API 的运作原理、设计及开发； 3、熟练掌握 NodeJS 开发； 4. 至少熟练掌握 NodeJS/JAVA开发之一； 5、熟练掌握后端应用的部署； 6、掌握关系型数据库及非关系型数据库的使用及设计； 7、熟悉 TCP/UDP 等网络协议，熟悉基于 WebSocket 的开发； 8、良好的编码风格； 9、具备良好的沟通和合作的能力，以及开放的心态；  拥有以下经验的候选人，将会被优先考虑: 1、有Typescript的使用经验； 2、有支付设备行业经验； 3、有Linux相关的使用经验。</t>
  </si>
  <si>
    <t>JS/H5 游戏开发</t>
  </si>
  <si>
    <t>职责描述： 1、开发和移植游戏到网页平台 2、和游戏设计师紧密合作，实现游戏设计师的设计。 3、优化游戏代码，保证游戏质量。 4、预估工作时间，安排工作计划，配合团队的计划和管理  岗位要求： 1、2年或以上H5游戏开发经验； 2、熟悉至少一款H5引擎（Cocos2dX-JS、Egret、layabox等）,了解各引擎特点，相关工具和环境，至少使用某款H5引擎开发过一款游戏； 3、了解或熟悉React 、Weex； 4、熟悉面对对象编程的概念，有JavaScript、ActionScript或TypeScript开发经验； 5、熟悉 WebSocket 和 HTTP 等网络协议，熟悉 JSON丶ProtoBuf 等数据协议； 6、有优化包体大小、游戏运行效率、游戏体验的经验； 7、熟悉休闲竞技游戏的开发模式和优化原理，确保游戏在表现效果上和性能上有突出表现； 8、与策划、美术等合作团队进行沟通协调，满足开发需求 9、熟悉WebGL和计算机图形的相关知识。  竞争力： 1、熟悉node.js、CSS、HTML。 2、对响应式布局、动态交互特效、页面性能优化、移动端浏览器兼容问题有一定的经验者优先； 3、自学能力强，抗压能力强，有较强的逻辑思维能力，良好的沟通协调能力，团队意识。 4、上架iOS/Android/HTML5产品经验者优先。 5、热爱游戏，热爱游戏开发。</t>
  </si>
  <si>
    <t>WEB 开发</t>
  </si>
  <si>
    <t xml:space="preserve">Job Description Frontend developer in Nike Greater China supply chain provides. This role is responsible to understand requirements, design and develop frontend web page, unit test and maintain documents. Development the supply chain related project with team member. Qualifications Knowledge and Skills ? Should have experience in Java Script, jQuery, TypeScript. ? Familiar with Angular and React framework. ? Familiar with CSS3, HTML5 and Responsive Web Design. ? Familiar with Git and Git work flow is preferred. ? Familiar with Linux is preferred. ? Familiar with AWS is preferred. ? Excellent team working skills ? Proactive, organized, and able to priorities tasks ? Ability to quickly gain knowledge and understanding ? Good English read and write ability, familiar with listening and speak is preferred Experience ? 4+ years of professional experience in frontend develop </t>
  </si>
  <si>
    <t>几何算法研发工程师</t>
  </si>
  <si>
    <t>五险一金 年终奖金 专业培训 零食水果 午餐晚餐 简单氛围 弹性工作 技术大佬 团建福利 节日福利</t>
  </si>
  <si>
    <t>岗位职责： 1、开发下一代基于Web的3D装修工具； 2、开发和维护2d/3d几何算法库； 3、独立实现关键算法，负责将算法应用到模块功能中； 4、对算法相关功能进行的需求分析、功能设计和实现； 5、研究前沿的图形学相关技术并应用到项目中。 任职要求： 1、扎实的算法基础，数据结构及算法设计； 2、对计算机图形学有浓厚兴趣； 3、本科及以上学历，计算机、EE、数学等相关专业； 4、熟悉至少一种面向对象语言（Typescript、C++、C#、Java、JavaScript等）； 5、有激情，良好的编码习惯。 加分项： 1、熟悉SVG，Canvas，OpenGL，WebGL等知识； 2、对多边形，曲线，圆弧等有较深刻认识； 3、熟悉图像处理相关知识； 4、对2D，3D的变换矩阵有较深理解； 5、了解线性，非线性方程的求解； 6、了解ClipperLib，Physijs等算法库的原理。</t>
  </si>
  <si>
    <t>岗位职责： 1. 负责产品前端开发，代码结构优雅； 2. 与设计师配合得宜，确保产品符合标准，跨平台，高性能； 3. 搭建前端架构，规范前端代码； 4. 跟踪前端技术发展方向，研究和掌握最新前端开发技术，帮助团队成员成长。 任职要求： 1. 2年以上Web前端开发经验； 2. 熟悉W3C标准，对JavaScript、CSS布局等基础有较深理解； 3. 熟悉前端Angular、React、Vue等主流框架，了解生命周期、事件侦听和回调等； 4. 熟悉前端开发、打包部署流程，如gulp、webpack等； 5. 具备良好的分析、理解、解决问题的能力； 6. 富有团队精神，愿意接受新技术新思维，学习能力良好； 7. 加分项1：熟悉TypeScript。</t>
  </si>
  <si>
    <t>岗位职责： 1、软件的程序设计与代码编写; 2、根据项目具体要求，承担开发任务，按计划完成任务目标; 3、配合系统分析人员完成软件系统以及模块的需求调研、需求分析; 4、独立完成软件系统及模块的编码;  岗位要求： 1.5年以上大型B/S架构开发经验，并担任主要开发成员； 2.熟练使用visual Studio 2013/2015、SQL 2012+，版本控制工具（如：TFS、SVN）等相关开发工具； 3.熟练掌握HTML、JS框架 如：Jquery任意一种 ，CSS框架，如:Bootstrap 4.熟练掌握MVC，Webapi的开发；掌握JSON交互格式，具备移动端接口对接经验； 5.熟悉缓存机制，具备NoSql经验者优先； 6.熟悉各类开源框架和组件，并具备具体应用经验者优先； 7.具备分布式应用开发经验者优先； 8.良好的团队合作精神，细腻的逻辑思维及沟通及语言表达能力； 9.熟悉.Net Core1.0+以及相关周边应用，如：centos，Xshell 5等</t>
  </si>
  <si>
    <t>岗位职责： 1. 负责产品前端开发，代码结构优雅；
2. 与设计师配合得宜，确保产品符合标准，跨平台，高性能；
3. 搭建前端架构，规范前端代码；
4. 跟踪前端技术发展方向，研究和掌握最新前端开发技术，帮助团队成员成长。 任职要求： 1. 2年以上Web前端开发经验；
2. 熟悉W3C标准，对JavaScript、CSS布局等基础有较深理解；
3. 熟悉前端Angular、React、Vue等主流框架，了解生命周期、事件侦听和回调等；
4. 熟悉前端开发、打包部署流程，如gulp、webpack等；
5. 具备良好的分析、理解、解决问题的能力；
6. 富有团队精神，愿意接受新技术新思维，学习能力良好；
7. 加分项1：熟悉TypeScript。</t>
  </si>
  <si>
    <t>HTML5游戏客户端开发工程师</t>
  </si>
  <si>
    <t>五险一金 弹性工作 定期体检 节日福利 加班补贴</t>
  </si>
  <si>
    <t xml:space="preserve">任职要求： 1、计算机或相关专业本科及以上学历； 2、熟悉常用WEB开发调试工具 3、至少熟悉Javascript,typescript,as3其中一种 4、有一年以上web游戏开发经验 5、对新技术有钻研精神，良好的自学能力； 6、具有良好的团队协作及沟通表达能力，能够承担一定工作压力；  优先条件： 1、熟悉typescript语言、白鹭引擎, 有相关完整游戏项目经验 2、熟悉php、node.js等语言 3、熟悉web游戏相关的工具开发，做过UI编辑器、地图编辑器、动画编辑器、技能编辑器等开发工具。 【上不封顶】 目前已上线游戏：传奇来了 </t>
  </si>
  <si>
    <t>COCOS前端开发工程师主程</t>
  </si>
  <si>
    <t xml:space="preserve">* 1、使用cocos creator进行游戏开发，负责游戏前端整体框架设计与架构； * 2、负责前端开发组的组建和技术管理工作； * 3、安排前端开发人员的日常工作，跟进工作进度及协调，定期review代码，确保成员能按时保质完成开发需求； * 4、负责游戏核心模块功能开发、逻辑开发、UI实现、疑难杂症攻坚等； 岗位要求： 任职要求： * 1、熟练掌握cococ2d-x框架，有3年以上游戏开发经验； * 2、精通C++语言、有Lua或Javascript开发经验； * 3、具备出色的程序优化、调试能力, 良好的编程风格和文档习惯； * 4、有游戏前端程序职位开发及项目上线经验； * 5、熟悉cocos creator, typescript 有加分； * 6、具备良好的沟通表达能力及统筹、协调能力，抗压力强； * 7、责任感强，工作认真负责，富于团队精神和独立解决问题的能力，接受和学习新知识的能力快。  </t>
  </si>
  <si>
    <t>后端开发工程师 (MJ000221)</t>
  </si>
  <si>
    <t>运维总监</t>
  </si>
  <si>
    <t>北京钰峰科技有限公司</t>
  </si>
  <si>
    <t>岗位职责： 1、参与工具平台功能研发与维护； 2、负责系统性能优化和改进； 3、负责系统在云服务器上的部署和维护；  岗位要求： 1、对计算机相关基础知识有较好理解，深刻了解常用数据结构和算法； 2、深刻理解 RESTful API 的运作原理、设计及开发； 3、熟练掌握 NodeJS 开发； 4. 至少熟练掌握 NodeJS/JAVA开发之一； 5、熟练掌握后端应用的部署； 6、掌握关系型数据库及非关系型数据库的使用及设计； 7、熟悉 TCP/UDP 等网络协议，熟悉基于 WebSocket 的开发； 8、良好的编码风格； 9、具备良好的沟通和合作的能力，以及开放的心态； 拥有以下经验的候选人，将会被优先考虑: 1、有Typescript的使用经验； 2、有支付设备行业经验； 3、有Linux相关的使用经验。</t>
  </si>
  <si>
    <t>五险一金 员工旅游 交通补贴 餐饮补贴 通讯补贴 专业培训 出国机会 绩效奖金 年终奖金 弹性工作</t>
  </si>
  <si>
    <t>岗位要求： 1、负责公司业务服务器，云平台服务器基础运维架构搭建。新技术和方案进行调研，评估和引进，用技术去满足业务发展需求。 2、要求熟悉各云平台产品，能熟练使用，配置。 3、监控各业务应用系统，及时响应故障告警，排查问题并修复问题。 4、对CC,DDOS类攻击，防御，处理有一定经验，并能提出具体解决方案。 5、积累运维相关技术，制定运维规范，并实现文档化。  工作需求： 1、有良好的工作态度与团队合作精神，工作认真负责，责任心强。 2、3年以上大型网站或网络游戏服务器的管理维护经验。 3、熟悉TCP/IP、路由、交换理论，能够对网络设备进行基础配置。 4、熟悉常见操作系统（Windows Server，Linux）安装，配置，优化。 5、深入理解LVS,Haproxy,Nginx/Tengine原理和优化。 6、熟悉使用常用开源软件，(ELK/Zabbix/Ansible/MySQL/MSSQL/Redis/MongoDB等)。对MSSQL集群，MySQL读写分离/高可用，有实际项目经验。 7、具备应对各类攻击，如CC/DDOS等攻击，防护能力，并能提出具体解决方案。 8、具备Python语言开发能力，熟悉shell脚本。能够独立完成自动化运维平台的开发，如监控、部署、配置，发版等。 9、熟悉游戏业务逻辑，系统架构，并能对游戏系统架构进行优化。 10、有较强的抗压能力、沟通能力、推动能力和较好的服务意识。 11、能够接受一定程度的出差。</t>
  </si>
  <si>
    <t>微信小游戏前端开发工程师</t>
  </si>
  <si>
    <t>任职要求：  1、至少2年及以上HTML5游戏前端开发或项目经验；  2、熟练掌握JavaScript或TypeScript；  3、熟练掌握Egret Engine白鹭引擎；  4、良好的编程习惯和较强的的学习能力；  5、思路清晰，具备较强的沟通能力，有较强的主动性及团队合作精神，责任心强，开朗自信。  优先条件：  1、有微信小游戏产品开发经历；  2、熟悉C++, Javascript；  3、熟悉Cocos2dx, 有相关项目经验；  4、熟悉Cocos2d-js, 有相关项目经验；  5、有iOS或Android手机游戏或app开发经验。</t>
  </si>
  <si>
    <t>大数据架构师兼负责人</t>
  </si>
  <si>
    <t>五险一金 年终奖金 节日福利 带薪年假 全勤奖 下午茶 生日会</t>
  </si>
  <si>
    <t>职位描述：
1、负责公司基于Spark、Hadoop大数据平台建设、开发。
2、参与项目的解决方案设计及核心代码编写。
3、协助对业务数据进行分析、建模，为业务部门的数据化运营提供支持。
4、负责数据中台产品相关项目的需求评估、技术方案及架构设计。
5、对大数据和机器学习相关的前沿技术进行预研，负责大数据平台技术框架的选型和技术难点公关。
任职资格：
1、 全日制本科及以上学历，计算机软件相关专业，6年以上开发经验，2年以上架构经验。
2、 熟练掌握Hadoop/Hbase/Hive/Spark/Kafka/等相关技术
3、 精通Storm/Flink 其中一种。
4、 精通大数据挖掘、机器学习。
5、 熟练掌握java或scala开发语言，熟悉Linux开发环境，了解shell、python等脚本语言开发；有jvm调优经验者优先。
6、熟悉Docker/Mesos/Kubernetes等容器相关技术者优先。
7、熟悉常见的机器学习算法，了解CNN/RNN/LSTM/GBDT等算法者优先。
8、 良好的跨部门沟通合作能力，具备敏锐的互联网产品理解力，学习能力和逻辑思维能力强。
9、 较强的自我驱动力、推动和协调能力，强烈的责任心和团队合作精神。</t>
  </si>
  <si>
    <t>前端（pc端）</t>
  </si>
  <si>
    <t>五险一金 餐饮补贴 专业培训 年终奖金 绩效奖金</t>
  </si>
  <si>
    <t>1. 2年以上web前端开发经验，有数据可视化开发经验优先；
2. 精通JavaScript/HTML5/CSS3等相关前端开发技术，熟悉TypeScript优先；
3. 熟悉ES5/6语法，有较好的React项目开发经验；熟悉react相关生态，熟练使用Mobx或Redux；
4. 对前端工程化与模块化开发有丰富经验经验，熟练使用Git、Gulp/Webpack/Yarn等工具；
5. 熟悉D3.js,Plotly.js等数据可视化包优先；
6. 熟悉RESTful或者Graphql方式开发API，掌握使用Apollo优先；
7. 有兼容性, 响应式网页开发经验，熟悉Grid/Flex布局优先；
?专业计算机科学或相关领域，大学本科
?深入的技术知识，在软件开发生命周期方面拥有3年以上的经验，涵盖从项目启动到开发、部署、支持的整个生命周期。
?熟悉生物医学研究的网络（前端和后端）设计和实施，例如www.cbioportal.com
具有2年以上的Web应用程序编程经验，如Java、Django、D3、HTML、CSS等。
?数据库、My SQL、Oracle等方面的经验
?有敏捷（敏捷开发）软件开发经验。
?有在线会议或会议网络广播经验。
?优秀的自我管理技能和独立工作能力，必要时寻求指导
?展示建立关系、学习和识别改进系统和流程的机会的主动性</t>
  </si>
  <si>
    <t>知识图谱架构师</t>
  </si>
  <si>
    <t>五险一金 通讯补贴 弹性工作 定期体检 员工旅游 年终奖金 餐饮补贴 专业培训 晋升畅通 团建活动</t>
  </si>
  <si>
    <t>工作内容： 1、使用React Native和React.js进行公募基金业务的移动应用研发； 2、封装React Native原生组件，并完成Android与iOS客户端集成； 3、持续改进移动APP性能、安全性、稳定性和可扩展性。 任职要求： 1、有React Native实际开发经验； 2、有一定的Android/IOS原生开发经验； 3、熟悉模块化、组件化、前端工程化，了解ReactNative的基本实现原理，熟悉组件间的通信和数据的管理； 4、具备react/redux/node/mobx/typescript 开发经验优先考虑； 5、具备良好的沟通能力和优秀的团队协作能力，思维敏捷，有一定自学能力。 另:有github地址的请附上github地址；</t>
  </si>
  <si>
    <t>工作职责：
1. 对海量数据进行分析、建模构建知识图谱；
2. 基于知识图谱的应用产品架构设计和开发
职位要求：
1. 硕士及以上学位，计算机、数学、统计学相关专业
2. 3年以上应用系统架构设计和开发管理经验
3. 1年以上知识图谱构建和应用经验
4. 精通知识图谱相关技术应用，包括实体识别、知识抽取、知识表示、知识推理等。
5. 熟悉自然语言处理基础理论和相关技术应用，包括中文分词、词性标注、文本分类、语言模型等；
6. 熟悉图存储方式，图数据库应用，以及常用的图搜索算法
7. 熟悉常用的机器学习算法思想，了解不同模型的特性，具有灵活运用模型解决实际问题的能力
8. 熟悉下列任意一种数据分析工具python/r/matlab/spss
9. 具有较强的创新能力，乐于接受有挑战性的工作，具备优秀的分析问题和解决问题的能力，目标导向，具备独立解决问题的能力
10. 具有良好的沟通能力，和良好的团队合作精神
11. 具有大规模非结构化知识抽取相关经验者优先
12. 具有金融行业相关应用开发经验者优先</t>
  </si>
  <si>
    <t>高级NLP算法工程师</t>
  </si>
  <si>
    <t>深圳诚远企业管理咨询有限公司</t>
  </si>
  <si>
    <t>中级JAVA软件开发工程师</t>
  </si>
  <si>
    <t>北京寰宇通桥国际教育投资有限公司</t>
  </si>
  <si>
    <t xml:space="preserve">1.搜索query处理，包括意图识别、query改写、分词、同义词、实体提取、紧密度、Term重要度等； 2.与query处理对等的文章内容理解； 3.query及文章的语义表示； 4.基于NLP的语义匹配在搜索排序中的应用。  任职要求： 1、3年以上NLP经验，基础扎实，编码过关，熟悉C++；熟悉常用的算法和数据结构 熟悉Linux 操作系统开发环境； 2、熟悉常用脚本语言：python、awk、perl等； 3、自然语言处理、机器学习、深度学习等方向优先； 4、有大规模分布式计算平台使用经验者优先；有实际搜索研发经验者优先。 </t>
  </si>
  <si>
    <t>五险一金 股票期权 年终奖金 绩效奖金 出国机会 过节福利</t>
  </si>
  <si>
    <t>岗位职责： 1. 负责核心功能开发与基础代码封装，发现、分析和解决开发中遇到的问题 2. 根据业务需求进行数据库设计、系统架构、软件开发等工作，保证系统交付 3. 参与现有系统的迭代和维护等工作  任职要求： 1. 具有3年及以上软件开发经验，计算机或软件相关专业 2. 熟悉分布式系统的开发，能够独立完成模块前端+后端的全流程开发 3. 拥有扎实的JAVA基础，熟练掌握Spring Boot、Spring、Spring Data JPA、MyBatis等框架 4. 熟练使用JS、JQuery、CSS、HTML等Web前端技术，至少使用过一种前端框架 5. 熟练掌握T-SQL，熟悉MSSQL、MySQL等数据库，熟悉MongoDB、Redis等 6. 熟悉AOP、MVC、MVVM、RESTful等思想，熟悉常见设计模式 7. 熟悉Git、SVN、maven、gradle等工具 8. 有Linux、typescript、sass、less、Angular或Vue等经验者优先</t>
  </si>
  <si>
    <t>三星云平台(SPC)前端开发工程师</t>
  </si>
  <si>
    <t>北京三星通信技术研究有限公司</t>
  </si>
  <si>
    <t>五险一金 补充医疗保险 弹性工作 专业培训 出国机会 定期体检 年终奖金</t>
  </si>
  <si>
    <t>视觉及深度学习首席工程师</t>
  </si>
  <si>
    <t>1. 三星容器云平台服务前端开发 2. 三星容器云运维系统前端开发  职位要求： 1. 计算机相关专业本科及以上学历，一年以上工作经验; 2. 前端基础知识扎实，熟练掌握Javascript，CSS，HTML; 3. 至少熟悉一个前端MVVM框架，Vue，Angular，React等; 4.了解至少一门后端语言，Node.js，Java; 5.了解HTTP协议，能够说出一条请求从前端到接受端整个生命周期过程，了解TypeScript优化;</t>
  </si>
  <si>
    <t xml:space="preserve">工作职责： 1. 负责自动驾驶系统计算机视觉关键算法的开发 2. 负责自动驾驶系统感知模块深度学习系统的开发 3. 参与核心算法模块的研发及编码实现 4. 协助管理团队协调日常技术工作以及指导团队年轻工程师 基本要求： 1. 硕士及以上学历，具备5年以上相关经验，计算机、电子、自动化、汽车工程，数学等相关专业； 2. 熟悉常用计算机视觉处理算法及数据结构，有良好的编程规范； 3. 熟悉深度学习算法及框架， 如Tensorflow，Caffe，torch或者MXNet等（至少一种）； 4. 计算机编程基础良好，熟悉C++，Python或者Matlab； 5. 具备非常良好的团队合作精神，较强的沟通协调能力； 6. 具备较强的学习能力，关注并尝试新技术，内驱力强，勇于接受挑战； 优先考虑: 1. 有自动驾驶系统相关开发经验优先； 2. 有自动驾驶、无人机、机器人等相关模块相关经验优先； 3. 熟悉Linux，ROS优先； 4. 有深度学习算法在GPU或者FPGA上实现及加速经验者优先； 5. 对开源自驾项目如Apollo，Autoware有相关经验优先； ， 职能类别：资深算法工程师，主管算法工程师，首席算法工程师  关键字：自动驾驶，，计算机视觉， 图像识别， 深度学习 </t>
  </si>
  <si>
    <t>佳能医疗系统（中国）有限公司</t>
  </si>
  <si>
    <t>免费班车 弹性工作 五险一金 补充医疗保险 交通补贴 通讯补贴 年终奖金 定期体检 国际交流 专业培训</t>
  </si>
  <si>
    <t xml:space="preserve">1.从事医疗软件的研究开发工作；  2.负责从软件的需求到实现和测试发布的全流程的设计开发；  3.参与医疗IT前沿技术的调查研究。  【任职要求】  1.计算机科学相关专业，硕士及以上学历；  2.熟练掌握C#、C++、Java开发语言中的一种；  3.熟悉JavaScript，TypeScript优先；  4.熟悉B/S架构的软件体系，使用过主流的前端框架优先；  5.熟悉医疗相关标准如HL7、FHIR、IHE、DICOM等优先；  6.英语6级相当水平，听说读写熟练。 </t>
  </si>
  <si>
    <t>绩效奖金 定期体检 餐饮补贴 通讯补贴 五险一金</t>
  </si>
  <si>
    <t>岗位职责： 1、参与公司WebGIS产品研发开发 2、参与公司WebGIS系统的开发和维护； 3、完成负责部分的软件数据库设计、详细设计文档。 任职要求： 1. 本科及以上学历，计算机、GIS等相关专业；2年以上GIS开发经验； 2. 熟练掌握HTML、CSS、JavaScript等前端开发技术，掌握dojo、JQuery等至少一种JS框架； 3. 熟悉WebGIS二次开发，并有多个GIS项目开发及实施经验； 4. 熟悉Java语言，熟悉如何与后端进行数据通信； 5. 熟练ArcGIS，有ArcGIS SOE、JS API 4.x扩展开发经验者优先考虑； 6. 良好的沟通与表达能力、思路清晰，崇尚团队合作。</t>
  </si>
  <si>
    <t>做五休二 周末双休 带薪年假 五险一金 专业培训 节日福利</t>
  </si>
  <si>
    <t>岗位职责： 1.参与智能网联汽车核心部件的研发与技术创新； 2.协助产品研发团队完成产品指标定义； 3. 调研业界技术发展，跟踪学术动态； 4. 负责带领算法小组完成核心图像视频分析与测量技术研发。 职位要求： 1. 985或211计算机电子特色高校，硕士毕业2～4年（特别优秀者可以硕士毕业1年） 2.优秀的C++/Python编程能力，精通数据结构算法，扎实的数学功底; 3.对计算机视觉、机器学习有完整的知识体系架构; 4.有参与量产计算机视觉或机器学习产品，熟悉开发流程; 5.至少满足一下条件之一：  （a）精通深度学习，及其在目标检测、目标跟踪、实例分割方面的应用；
（b）精通多视几何，熟练掌握一种VIO/VISION-SLAM框架；
（c）熟悉传统机器视觉，掌握随机过程、数字信号处理的主要方法；
（d）电子、数据挖掘、数学建模、计算机与信息科学方向***竞赛获奖者优先。</t>
  </si>
  <si>
    <t>HTML5AS3游戏开发工程师 (职位编号：3)</t>
  </si>
  <si>
    <t>北京易游时代网络科技有限责任公司</t>
  </si>
  <si>
    <t>图像处理算法工程师</t>
  </si>
  <si>
    <t>1、负责公司H5游戏相关前端开发工作； 2、参与游戏及功能需求分析和框架设计； 3、参与前端开发团队管理； 4、有较强的抗压能力和独立解决问题的能力  职位要求： 1、本科以上学历，计算机相关专业； 2、三年以上的Flash AS3开发经验，使用Egret至少开发过一个项目； 3、熟悉JavaScript/TypeScript/C#/JAVA等语言，具有良好的面向对象编程的思想。 4、熟悉WebSocket和HTTP等网络协议，熟悉JSON、ProtoBuf或其他数据传输协议； 5、有良好的语言表达和沟通能力，良好的团队合作意识，较强的责任心，较强的学习能力，能承受较大的工作压力；  优先条件： 1、有一款以上H5手游产品的前端完整开发经验； 2、有多设备多浏览器适配经验者优先； 3、有H5游戏内存优化经验者优先；</t>
  </si>
  <si>
    <t>岗位要求： 1、博士学历及以上1名，硕士及以上4名 2、熟悉至少一种Caffe、TensorFlow、MXNet、Theano、Keras等深度学习框架； 3、具有图像处理或机器学习底层算法的全C/C++实现，或嵌入式移植经验； 4、有2年及以上ADAS、自动驾驶等常见应用场景的技术验证经验； 工作职责： 1、进行ADAS、自动驾驶场景的图像处理算法软件架构与技术验证； 2、熟悉常用的计算机语言，如C/C++、OpenCV、Matlab、Python两种或以上； 3、熟悉常用的图像处理方法，如Enhance、Filter、Transform、Segment、Label等； 4、熟悉经典的机器学习算法，如PCA、LDA、LBP、HOG、HAAR、BP、RBF、SVM、AdaBoost、CNN三种或以上。  工作地点：深圳南山科技园</t>
  </si>
  <si>
    <t>移动应用研发（高级）3名</t>
  </si>
  <si>
    <t>岗位职责： 1. 负责移动应用项目开发与维护工作。 2. 根据产品规划和交互设计，完成产品的移动端开发日常需求。 3. 根据产品设计和交互逻辑，开发产品的数据交互工作。 4. 根据产品业务需求，分析并给出最优的前端结构、终端适配及兼容性解决方案并实施。 技术要求： （1）计算机等相关专业本科以上学历； （2）至少1年以上web app开发经验，具有前端响应式布局开发经验； （3）至少1年以上android原生移动开发经验； （4）至少精通ionic、angular、Vue其中一种前端开发框架并能够熟练使用； （5）熟悉js、es5、es6、typescript前端开发语言规范并能够熟练使用； （6）能够独立完成整个项目移动端的功能开发。  工作时间：周末双休，八小时工作制。 工作地点：北京市昌平区沙河镇西沙桥西200米中国石油创新基地 其他待遇：可提供住宿</t>
  </si>
  <si>
    <t>AWS工程师</t>
  </si>
  <si>
    <t>岗位职责 1.构建分布式和高度并行的大数据接收和处理管道，近实时处理大量数据（结构化和非结构化数据）； 2.评估和部署数据质量框架，以衡量和改进组织中的数据质量； 3.与数据管理员.生产商和消费者合作，设计适当的数据管道； 4.在可能的情况下实现流程自动化，并具有可重复性和可靠性； 5.与现场可靠性工程师和产品经理密切合作，在持续交付环境中交付软件。  资格： 1.在数据工程方面有丰富的经验（3年以上）并且能解决相关难题； 2.能使用scala或python编写生产代码，并对最新的数据技术有浓厚的兴趣。  具备： 1.数据驱动思维； 2.集装箱技术经验（Openshift.Docker或K8S）； 3.以交付为中心，具有强大的产品意识； 4.在AWS或GCP上设计和实施数据基础设施的知识； 5.优秀的沟通技能和跨职能团队工作经验； 6.在Apache Spark和Nifi方面的经验； 7.内存数据处理经验； 8.在实施加密和匿名等数据安全功能方面的经验； 9.金融服务业的坚实基础； 10.扎实的SQL知识； 11.了解统计模型、机器学习、图形分析。</t>
  </si>
  <si>
    <t>课件H5前端技术主管</t>
  </si>
  <si>
    <t xml:space="preserve"> 任职要求：  1、计算机相关专业本科或以上学历，4年以上前端工作经验  2、熟练掌握 Javascript/Typescript 语言、es6 语法，熟悉各种前端调试工具，熟悉 js 性能优化  3、熟练基于 node.js &amp; npm 开发，对 Promise、Async.js 、webpack 等组件有丰富的使用经验  4、熟练掌握以下引擎或者开发框架中的一种：Egret、Cocos2d-JS、layabox、Pixi  5、有扎实的语言算法基础  6、有快速分析和定位工程 bug 的能力  加分项：  1、熟悉NW.js、Electron  2、熟悉传统 web 开发，例如 React + Redux 或者 Vue + VueX  3、有已上线的页游、手游项目经验  4、有可视化游戏制作工具的相关经验  5、熟悉flash开发工作   岗位职责：  1、负责儿童教育类课件产品的技术方案规划，完成项目的前端架构设计，并带领团队完成开发  2、制定相关课件产品的制作流程和标准，高效、快速的实现项目目标  3、对团队伙伴进行技术指导和相关培训，领导并促进团队成长 </t>
  </si>
  <si>
    <t>电商网站技术总监/高级架构师</t>
  </si>
  <si>
    <t>岗位要求： 1.      学习掌握现有系统平台架构 2.      根据产品需求，UI设计高质量地完成项目工作 3.      负责搭建前端框架，编写组件，前端优化等工作 4.      参与需求分析，业务功能的分解、设计 5.      负责开发其它相关产品（微信小程序等等） 职位描述： 1.      配合后端开发人员实现产品界面和功能 2.      积极参与团队的各种讨论和技术设计，与项目团队成员协作完成项目 3.      持续的优化相关的产品的质量、性能、用户体验。 任职要求： 1.      熟练使用Vue 进行开发，了解其它框架，如React,Angular者更佳 2.      熟悉并使用过Typeascript开发过项目者优先 3.      熟悉svn，git等代码版本管理工具 4.      熟悉gulp，webpack等前端构建工具，并能进行前端项目搭建及打包优化 5.      了解前端工程化、模块化、前后端分离 6.      熟练使用Chrome内置工具，进行程序优化 7.      较强的逻辑思维能力，自驱力强，主动性强。 专业技能： 1.      熟练使用Vue进行组件化开发 2.      熟悉W3C标准与ES规范 3.      熟练掌握盒模型、常用布局以及浏览器和移动设备兼容性 4.      熟悉前端自动化和工程化 5.      熟悉Typescript 6.      精通Javascript 7.      熟练使用VsCode 8.      熟悉NodeJs服务端技术开发优先 9.      有良好的沟通表达能力  10.   有良好的英语文档阅读能力</t>
  </si>
  <si>
    <t xml:space="preserve"> 职责描述： 1、主导独立网站系统建设，负责系统架构的规划、开发、测试、运维及实施。 2、全面统筹负责核心产品（网站web端、M端、App）的研发工作。 3、独自搭建开发及运行平台、独立承担程序模块的设计和开发。 4、统筹负责整个项目团队工作，产品设计、后台开发、测试、优化等工作  任职要求： 1、大专及以上学历，计算机及相关专业； 2、精通PHP、 C/C++、Python，熟悉Unix/Linux操作系统；熟悉java; 3、8年以上工作经验，5年以上后台开发经验； 4、至少3个大型项目以上的独立管理、开发经验，3年以上、10人以上的项目团队管理经验； 5、优秀的项目管理能力，精通产品规划、业务需求、产品设计、系统开发、测试演练、运维支持、文档管理全流程管理； 6、有跨境电商同行经验者尤佳； </t>
  </si>
  <si>
    <t>前端开发工程师 (职位编号：9)</t>
  </si>
  <si>
    <t>北京多来点信息技术有限公司</t>
  </si>
  <si>
    <t>php总监/架构师</t>
  </si>
  <si>
    <t>五险一金 年终奖金 带薪年假 节日福利 周末双休 技术大牛 地铁周边</t>
  </si>
  <si>
    <t xml:space="preserve">未来的同事和朋友， 不管您是初出茅庐的小鲜肉，还是多年技术积累的大咖，如果您有志于Web前端事业，满足下面几个条件，那就别犹豫了，让简历飞过来吧！ ^_^ 职位描述： 1. 负责公司前端产品的功能开发，基于设计图和产品原型，完成WEB页面的制作； 2、根据产品设计，实现前端与后端服务交互完成业务功能的开发； 3、对前端架构体系的规划、建设能够有一定的见解。 职位要求： 1 、你应该会“科学上网” 2、 充满好奇心，明白从浏览器输入网址、回车，到网页展现在您眼前的整个过程 3、 热爱前端，github，微信前端公众号、前端群、技术社区或线下技术分享活动有您的身影 4、 聪明、积极进取，有成为前端大牛的强烈愿望(或者已经是圈内大牛) 5、基本技术要求，熟悉HTML5, CSS3，Javascript 加分项： 1、熟悉浏览器工作原理 2、了解、使用过多种框架(不限于Jquery, Angular,VUE, ReactJS 等)，如果对框架源码有进一步的研究，那就更棒了 3、 了解Web自动化构建工具 4、 熟悉CoffeeScript, TypeScript 5、了解Http 通信协议 6、对 Web 性能优化有深刻的理解 </t>
  </si>
  <si>
    <t>岗位职责： 1. 根据公司战略及业务部署工作，确定紧急优先项目进行项目管理，带领团队进行协作开发； 2. 带领团队解决开发中的技术问题，推动产品功能实现，高效快速地响应各部门的需求； 3. 定期对自身产品及行业、竞争对手等进行数据分析、评估，优化产品体验； 4. 负责公司技术团队的建设与管理、培训，核心技术提升。 5. 负责全站的开发与维护，参与完成系统分析、设计，并主导完成详细的设计； 6. 负责现有PHP架构，找出系统瓶颈，改进系统算法，提高系统性能； 7. 参与建设通用、灵活、可扩展的业务支撑系统的讨论，并负责核心功能与底层基础功能设计，支撑上层多场景的复杂业务； 任职要求： 1. 5年以上PHP开发工作经验，3年以上PHP开发团队管理经验，有高负载网站的开发、运维经验； 2. 精通PHP开发语言、精通MySQL数据库、精通Linux操作系统； 3. 深入理解BS/PHP架构、MVC设计模式，大型PHP架构设计和开发经验，PHP缓存技术，静态化设计方面的经验； 4. 精通PHP主流框架（Lavarel、ThinkPHP、Yii、CodeIgniter） 5. 精通OOP编程思想，熟练运用常用的设计模式，熟悉常用开源类包及常用PHP拓展,如Smarty/Memcached/Curl/PDO等； 6. 了解操作系统原理，有Linux内核开发经验，熟悉Linux工作环境，具有shell、PHP/Perl/Python等脚本开发经验； 7. 对MySQL有十分深入的认识，具有索引优化、查询优化和存储优化经验、熟练掌握关系数据库理论； 8. 思路清晰，具备良好的沟通能力、理解能力、数据分析能力和资源整合能力，善于分享； 9. 有大型互联网应用的研发和实践经验者优先,拥有快速解决问题的能力和不罢休的韧劲。</t>
  </si>
  <si>
    <t>Developer-Digitalization</t>
  </si>
  <si>
    <t>思得谱（贵州）技术服务有限公司</t>
  </si>
  <si>
    <t xml:space="preserve">Basic Requirements:  1.       Bachelor degree or higher in Information system or related majors  2.       More than 3 year java programming experience,  has the independent coding ability  3.       Familiar with Javascript or Typescript or Nodejs  4.       Good to understand http protocol and restful API  5.       Mastered at the basic knowledge on database, data structure, operating system  6.       Has been working on agile team for more than 1 year,  familiar with the concepts of scrum, standup meeting, backlog  7.       Understood object oriented methodology and structured design    Preferred:  1.       Has some knowledge of software engineering like development, test, management  2.       Known the software development models, methods and lifecycle  3.       Able to write some technical document of detail design, programming flow diagram, sequence diagram  4.       Has better communication and proactivity </t>
  </si>
  <si>
    <t>语音语义挖掘工程师</t>
  </si>
  <si>
    <t>深圳智慧医学科技有限公司</t>
  </si>
  <si>
    <t>岗位职责： 1、 紧跟业界自然语言处理技术动态，理解自然语言处理 技术应用的相关的业务场景及需求，给在线医疗、医药 、健康管理等各类业务场景下的搜索、推荐、问答 系统提供NLP相关算法支持； 2、 研发的内容包括但不限于：分词效果优化、搜索 Query分析、文本相关性计算、关键词抽取、商品标题 优化、医疗知识图谱构建等； 岗位要求： 1、 本科及以上学历，硕士博士优先，计算机、数学、信 息管理等相关专业； 2、 具备极佳的工程实现能力，精通C/C++、Java. Python等至少一门语言；对目前主流的深度学习平台： tensorflow, pytorch等，至少对其中一个有上手经验； 3、 精通自然语言处理领域的1到2项底层技术，有实际 成果并发表在自然语言处理国际***会议、期刊者优 先，有在相关的自然语言处理竞赛中获得优异成绩者优 先； 4、 熟悉深度学习以及常见机器学习算法的原理与算 法，能熟练运用聚类、分类、回归、排序等模型解决有 挑战性的问题，有大数据处理的实战经验； 5、 有强烈求知欲，对人工智能领域相关技术有热情； 6、 具有良好的数学基础，良好的英语阅读能力； 7、 有团队意识，与他人合作良好，最好具有团队协作 的经验。</t>
  </si>
  <si>
    <t>北京西骏数据科技股份有限公司</t>
  </si>
  <si>
    <t>五险一金 通讯补贴 餐饮补贴 交通补贴 年终奖金 员工旅游 定期体检 弹性工作</t>
  </si>
  <si>
    <t>1.根据业务需求进行软件开发相关工作； 2.工作侧重于WEB前端页面开发，并配合后端工程师，完成系统开发工作； 3.承担相关软件项目或模块的开发，包括需求分析、设计、编码、自测、系统联调等； 4.按照公司规范编制高质量代码，编写相关技术文档 任职要求： 1）：有3年以上的前端开发经验，能够独立负责PC网站前端开发，熟悉网站布局调整。 2）：能够自主搭建前端框架，对模块化编程有深刻的见解。 3）：精通运用Bootstrap, react, vue, angular等前端框架。 4）：精通使用EasyUI, MiniUI等web插件，具有丰富的eCharts, highCharts使用经验。 5）：精通HTML、CSS、LESS、JavaScript、DIV、Ajax、XML等前端开发技术，对响应式布局有了解；深刻理解浏览器渲染引擎，能解决常见浏览器兼容问题并了解其原理； 6）：精通使用JavaScript、jQuery、Ajax、JSON、RegExp 熟练开发前端各类组件，能够脱离各类类库进行原生开发； 7）：熟练掌握ES6、Typescript、Rxjs、Promise等相关技术，能够灵活运用MVC，MVVM开发思想。 8）：软件知识基本功扎实，掌握JavaScript OOP编程方法； 9）：对新技术有很强的学习能力或领悟能力，并能独立研究新技术能力，具有良好的团队协作精神，善于沟通； 10）：刚毕业、无经验、培训生、实习生勿扰。</t>
  </si>
  <si>
    <t>上海能资信息科技有限公司</t>
  </si>
  <si>
    <t>职位描述：1.参与团队数仓建设，包括：数据仓库（离线、实时）的数据架构、数据模型规划及实施、数据质量保障；2.研究用户的相关行为及数据，通过报表开发、算法模型预测，提供数据支持，供日常运营工作使用。 职位要求： 1.从事数据仓库或挖掘领域至少2年以上，熟悉数据仓库模型设计与ETL开发经验 ，掌握维度建模设计方法，具备海量数据处理经验； 2.熟悉数据库技术，熟练运用SQL及其他语言，会使用Informatica等类似ETL工具、Tableau等类似报表工具、能高效的与技术团队进行沟通；3.有从事分布式数据存储与计算平台应用开发经验，熟悉Hadoop生态相关技术并有相关实践经验着优先，如Greenplum、Teradata、Hdfs、Mapreduce、Hive、Hbase、Spark、Flink、Kafka； 4.熟练掌握一门或多门编程语言，并有大型项目建设经验者优先，如Java、Python、Shell；5.良好的数据敏感性，有丰富的数据分析经验，较强的数据、平台、技术理解能力，良好的语言沟通与表达能力，自我驱动。</t>
  </si>
  <si>
    <t>游戏服务器主程-RD-北京-00628</t>
  </si>
  <si>
    <t>3-3.9万/月</t>
  </si>
  <si>
    <t>Manager-Information Services, North Asia</t>
  </si>
  <si>
    <t>北京康捷空国际货运代理有限公司深圳分公司/Expeditors China Shenzhen Branch</t>
  </si>
  <si>
    <t>1. 作为大前端一员参与到核心业务组件的重构与开发，包括 Web、客户端和微信小程序等； 2. 探索和尝试最新的前沿技术提升产品体验； 3. 持续思考提升工程质量的方式，如TypeScript、Code Review 和自动化测试等； 4. 分享和推动更科学的项目管理方式，帮助项目更好地成功。  职位要求： 有良好的逻辑思维能力； 熟练掌握HTML5、CSS3、JavaScript等 熟悉 webpack 等前端构建工具 熟练掌握盒模型、常用布局以及浏览器和移动设备兼容性 关注前端动态，至少非常熟练使用一种前端框架，包括但不限于：React, Vue, Angular ...； 熟练使用各种调试、抓包工具，能独立分析、解决和归纳问题 有写测试的习惯，且在项目中有过实践经历； 熟练使用Git  优先条件： *在git上有自己的开源项目 *在各程序猿论坛上有自己的博客账号 *有独立交互或视觉设计的能力，熟练使用ps或其他工具切图 *熟悉或了解React Native</t>
  </si>
  <si>
    <t xml:space="preserve"> The Job:  Minimum Education &amp; Experience:  公司信息 Expeditors (www.expeditors.com) is a global logistics company headquartered in Seattle, Washington. As a Fortune 500 company, we employ over 17,400 trained professionals in a worldwide network of over 322 locations across six continents. Expeditors satisfies the increasingly sophisticated needs of international trade through customized solutions and seamless, integrated information systems.  We design and build our own industry-leading supply chain technologies. We pride ourselves on being the most efficient company in our industry, an efficiency largely driven by our technology solutions. Every day we use our experience to innovate, optimize, and bring new leading-edge solutions to market.  We have an opportunity for a Regional Development Manager to lead and build our team for China, Taiwan, Japan, Hong Kong and Korea. The position can be based in either Shenzhen or Shanghai. Come join this advanced and rich environment, and be a part of a global network of success oriented professionals.    </t>
  </si>
  <si>
    <t>上海金念信息技术有限公司</t>
  </si>
  <si>
    <t>五险一金 员工旅游 专业培训 弹性工作 定期体检</t>
  </si>
  <si>
    <t>岗位描述：  1、根据公司产品开发要求，完成系统软件开发及单元测试任务；  2、根据所负责模块的需求，编制相应的技术文档；  3、负责制定产品相关的数据接口标准和规范，并进行相关的系统接口设计和开发工作；  4、独立完成公司交付的软件开发任务。    任职要求：  1.全日制本科及以上学历，专业不限，985、211院校优先；  2.1年以上JAVA开发经验，基础扎实；  3.熟悉SpringBoot、Dubbo、Mybatis、MQ、Nginx等特性及实现原理；  4. 熟悉前端技术，如HTML、CSS、jquery、js、AJAX等；  5. 熟练使用Mysql数据库，熟悉Sql脚本；  6. 熟练使用git,maven等；  7. 有平台化实施经验，有大数据量、高并发系统和大型互联网产品构建经验优先；  8. 拥有专注技术和高度责任感的精神，有较好的沟通交流能力和良好的团队合作精神</t>
  </si>
  <si>
    <t>五险一金 定期体检 补充医疗保险 绩效奖金 餐饮补贴 通讯补贴 弹性工作</t>
  </si>
  <si>
    <t>SEO/SEM专员</t>
  </si>
  <si>
    <t>上海帝臣资产管理有限公司</t>
  </si>
  <si>
    <t>DevOps Engineer运维开发工程师</t>
  </si>
  <si>
    <t>联陆智能交通科技（上海）有限公司</t>
  </si>
  <si>
    <t>弹性工作 五险一金 补充医疗保险 专业培训 通讯补贴 年终奖金 绩效奖金 定期体检 员工旅游</t>
  </si>
  <si>
    <t xml:space="preserve">  职位要求： 负责部门内DevOps 平台架构、部署实施和优化； 负责基于虚拟化方案(docker/k8s/rancher等)搭建,打造端到端的项目部署流水线；  任职要求： （1）计算机相关专业，本科以上学位，4年以上工作经验； （2）了解java语言，熟悉shell或者python脚本并能在Linux环境进行开发； （3）具有Docker/Kubernetes落地实践经验，熟悉Docker/Kubernetes相关生态。熟悉常用工具如Git ，Jenkins，Maven，docker 等； （4）了解DevOps理念及平台工具，有持续集成、持续部署经验。 （5）具有阿里云、AWS云、华为云、腾讯云之一或多种实践能力者优先； （6）具有车联网实施经验者优先。 （7）了解微服务架构并对spring cloud架构有部署经验者优先。</t>
  </si>
  <si>
    <t>金融/投资/证券 保险</t>
  </si>
  <si>
    <t>五险一金 补充医疗保险 员工旅游 股票期权 年终奖金 绩效奖金 出国机会 专业培训</t>
  </si>
  <si>
    <t>初期规划和介绍（SEO/SEM） 以百度搜寻引擎为中心附带360 搜狗 （暂时不考虑google） 公司业务范围是上海, 产品是房地产抵押贷款业务,属于金融类。  第一阶段 SEO方面让公司的营销问答页面大批量精准的覆盖行业需求词,转换词.做到百度首页移动端同步,关键词的指数不高,关键词词性是白词偏灰。长尾词问答类篇多,数量偏大初期规划是第一阶段做希望到20-50个词数量(10个主词20-40个长尾词)。 第二阶段 根据第一阶段发展情况是否由主站权重栏目或者单页覆盖长尾词还是批量做站群覆盖长尾词。控制站群成本,做好站群资源配置,发挥动用个人资源渠道业务。 第三阶段 SEM方面根据第一第二阶段发展情况,分析数据进行百度竞价开户。如果第一或第二阶段发展不错产生转换或大量精准咨询,可以提前开户,搭建账户结构跑数据辅助SEO站群细化细分关键词把行业词做到极致。 第四阶段 1到3个阶段如果发展顺利就做好日常SEO和站群管理控制SEM成本做好维护, 着手操作尝试其他渠道业务如：信息流，新媒体,短视频等。        备注： 1 SEO操作中如用到个人资源或其他渠道资源业务,可提前想公司申请，公司会酌情买单。不会让你吃亏，但是你也不能浪费。  2 SEM开户方面 目前初定在150-300一天预算，后期跟进情况增加或者删减，以：有没有，要不要，多不多，少不少,的操作思路。和业务部门紧密沟通保持联系这个毕竟是烧钱的。  3 站群方面这个等你上手项目后可根据项目本身情况考虑是否上站群。全项目有你主导包括操作流程，你可以自己规划项目发展。 4 文案方面：我们做的长尾词是以问答为主，加上我们是做金融的文案要严谨，问答类的文案公司会有专人提供，你无需担心文案。 5 公司没有网站。入职后配合市场部制作。 6 操作时间为3-6个月 希望能在搜寻引擎上有一定规模.  任职要求: SEO: 精通白帽 熟悉灰帽 了解黑帽 SEM: 有1年SEM操作账户经验 有操作过金融类账户最好. 站群: 熟悉站群软件 有站群管理经验 有操作过灰色项目最好(会挖掘老域名) 如芭奇/搜外6 寄生虫泛目录等. 或者自己开发的。  程序方面：html css JS JQ PHP MYSQL/dede 帝国 zb DZ WP/会改代码了解CMS能解决项目上遇到的网站程序问题就可以。  数据方面：对数据分析要敏感。挖掘百度前后台行业数据。竞品分析. 你汇报的对象是老板。  人际关系：有良好的行业人脉圈</t>
  </si>
  <si>
    <t>语音识别技术专家</t>
  </si>
  <si>
    <t>万威电子（深圳）有限公司</t>
  </si>
  <si>
    <t>H5游戏前端高级工程师[白鹭引擎] (职位编号：1)</t>
  </si>
  <si>
    <t>包三餐 包住宿 全勤奖 带薪年假 节日福利</t>
  </si>
  <si>
    <t xml:space="preserve"> 岗位职责： 负责智能教育类电子产品在人工智能方向的（语音识别方向）技术研究开发和应用系统集成开发； 岗位要求： </t>
  </si>
  <si>
    <t xml:space="preserve">1. 构建基于白鹭引擎的游戏客户端代码底层框架 2. 根据游戏设计的需求，主导完成游戏功能开发方案和技术支撑需求，实现游戏功能实现； 3. 指导客户端工程师日常开发工作 4. 管理程序团队，把控并配合项目进度安排相关工作。  职位要求： 1、本科以上学历，计算机相关专业； 2、一年以上的白鹭（Egret）引擎开发经验，使用Egret至少开发过一个项目； 3、熟悉常见游戏客户端引擎。有cocos2dx,unity3d,laya等任一引擎使用经验。 4、熟悉JavaScript/TypeScript/C#/JAVA等语言，具有良好的面向对象编程的思想。 5、熟悉WebSocket和HTTP等网络协议，熟悉JSON、ProtoBuf或其他数据传输协议； 6、有良好的语言表达和沟通能力，良好的团队合作意识，较强的责任心，较强的学习能力，能承受较大的工作压力；   优先条件： 1、有一款以上H5手游产品的前端完整开发经验； 2、有多设备多浏览器适配经验者优先； 3、有游戏内存优化经验者优先； </t>
  </si>
  <si>
    <t>前端高级研发工程师</t>
  </si>
  <si>
    <t>岗位职责： 1. 负责深度学习算法研究工作，主要包括自然语言处理、计算机视觉等相关领域； 2. 负责部门金融监管产品线核心产品的架构设计及研发工作。  岗位要求： 1. 硕士以上学历，计算机软件、机器学习、数据挖掘、自然语言处理、模式识别、分布式计算等领域方向的计算机科学、电子通信等相关专业； 2. 三年以上相关行业工作经验，有独立负责机器学习相关项目的实践经验； 3. 掌握深度学习中卷积神经网路、循环神经网路、训练优化等相关理论及应用； 4. 熟悉keras、tensorflow、caffe、theano等至少一种深度学习框架，并有深入实践； 5. 精通Python、C++等至少一种编程语言，熟悉Linux网络编程及操作环境； 6. 有NLP文本摘要、影像识别， 推荐算法等经验或兴趣者优先，熟悉GPU或分布式系统者优先； 7. 有在计算机科学***会议和期刊（如IJCAI、AAAI、ICML等）发表过相关论文者优先。 8. 有金融方向AI经验优先。</t>
  </si>
  <si>
    <t>1. 负责公司教研题库产品的前端模块化设计、开发； 2. 参与产品的需求分析，并制定技术方案和接口设计； 3. 负责设计、开发相关文档的编写; 4. 与后端配合完成新功能的开发和上线； 5. 按照产品要求完成项目迭代,优化和提升用户体验; 6. 快速响应用户反馈，负责线上用户遇到问题的排查和解决。  任职资格： 1. 3年及以上前端开发经验，有VUE前后端分离的开发经验，熟练使用elementUI； 2. 熟悉复杂数学、化学及物理公式解析; 3. 精通JavaScript语言，熟悉ES6规范，掌握异步编程思想； 4. 精通CSS，有扎实的Web前端编程基础； 5. 熟悉Typescript、熟练运用git优先； 6. 熟悉HTTP协议和REST服务调用； 7. 有良好的团队合作能力，善于沟通和分享，工作积极主动。</t>
  </si>
  <si>
    <t>egret 游戏前端开发工程师</t>
  </si>
  <si>
    <t>1、进行H5游戏开发，负责游戏核心架构的搭建以及技术攻关，维护程序使之保持可用性、稳定性和流畅性； 2、与策划和后端开发人员沟通，完成游戏逻辑和交互设计； 3、把控整体设计和技术方向，制定开发团队的工作计划、保障项目进度。  任职要求： 1、本科及以上学历，3年以上游戏开发工作经验； 2、精通ActionScript 、JavaScript或者TypeScript语言； 3、熟悉TCP/IP、WebSocket、HTTP等网络通信技术、熟悉layabox/Egret 等H5游戏引擎，熟悉Egret者优先； 4、对android、ios等移动端开发有一定了解，能熟练使用android、ios开发及测试工具； 5、有带团队经验， 热衷于技术钻研，工作踏实诚恳，认真负责，有良好的抗压能力； 6、有游戏开发经验优先。</t>
  </si>
  <si>
    <t>Senior Algorithm Engineer, Localization and Road E</t>
  </si>
  <si>
    <t>Zenuity</t>
  </si>
  <si>
    <t>五险一金 员工旅游 餐饮补贴 通讯补贴 绩效奖金 年终奖金 弹性工作 定期体检 专业培训 交通补贴</t>
  </si>
  <si>
    <t>岗位职责： 1、按系统设计完成功能模块的编写； 2、编写模块详细设计文档，和相关技术资料； 3、负责对开发内容的单元测试、集成测试； 4、负责解决开发过程中的技术问题。  任职资格： 1、熟悉.Net框架，两年以上C#、Asp、Net开发经验优先； 2、熟练掌握ASP.NET后台技术：Web Service、Ajax、Jquery等技术； 3、熟练运用HTML，XML，CSS+div开发等； 4、熟悉sqlserver数据库，熟练编写sql语句及存储过程； 5、具有良好的编程风格及习惯。 6、工作态度积极主动，责任心强； 7、良好的沟通能力及团队合作精神。  福利待遇： 1、 正规的社保五险一金（公积金）； 2、 项目奖金及年终奖； 3、 加班补助、周末双休、良好的同事关系及工作环境。  『我们是时尚年轻的团队――热情、奔放』 『我们是富有激情的团队――热烈、执着』 『我们是颜值爆棚、团结爆棚、专业更爆棚的团队』 『优秀的你――加入我们是你必然的选择』</t>
  </si>
  <si>
    <t>高级H5开发工程师</t>
  </si>
  <si>
    <t>餐饮补贴 周末双休 六险一金 年终奖 定期体检 全勤奖</t>
  </si>
  <si>
    <t>岗位职责: 1、进行H5游戏开发，负责游戏核心架构的搭建以及技术攻关，维护程序使之保持可用性、稳定性和流畅性； 2、与策划和后端开发人员沟通，完成游戏逻辑和交互设计； 3、把控整体设计和技术方向，制定开发团队的工作计划、保障项目进度。  任职要求： 1、3年以上游戏开发工作经验； 2、熟悉ActionScript 、JavaScript或者TypeScript语言； 3、熟悉TCP/IP、WebSocket、HTTP等网络通信技术、熟悉layabox等H5游戏引擎； 4、对android、ios等移动端开发有一定了解，能熟练使用android、ios开发及测试工具； 5、有带团队经验， 热衷于技术钻研，工作踏实诚恳，认真负责，有良好的抗压能力； 6、有3d游戏开发经验优先。</t>
  </si>
  <si>
    <t xml:space="preserve">Did you know there are millions more lines of code in an advanced autonomous car than a jet fighter plane? Do you have the skills to develop and verify high performance and safety critical algorithms for localization? Then apply to be become a Senior Engineer in our office in Shanghai, China.    Main responsibilities  As a Senior Algorithm Engineer within localization, you will develop, evaluate and update high performance and safety critical algorithms within environmental perception. More specifically, this includes localization and road estimation using HD map data, radar, lidar, came ras and ultrasonics. The majority of our algorithm development is done within Zenuity in Sweden. In China, we need to run, verify, analyse and update the algorithms, based on data collected in China, making sure the functionality works flawlessly in China. You will also take part in vehicle testing and troubleshooting. In order to be successful in this role, you need to be able to combine deep technical and analytical skills, with communication and collaboration skills.   Tasks  Your responsibility comprises:  o   Run evaluation tool-chain on data collected in China  o   Analyze the localization performance and identify troublesome scenarios  o   Perform root-cause analysis on scenarios when the localization performance is inadequate  o   Document and feedback results of root-cause analysis to the development team  o   Update the evaluation tool-chain with new versions of the localization software    Qualifications  To be successful in this role you should have:  o   Proficiency in complex algorithm development  o   Solid knowledge and experience in modeling of dynamic systems, Bayesian filtering and signal processing  o   Solid knowledge of localization fundamentals, e.g., signal Bayesian estimation theory, Kalman filtering, particle filtering, simultaneous localization and mapping, map-based localization  o   Experience in developing algorithms for real-time applications in localization, or a related field  o   Experience using sensor data from one or more sensor modalities  o   Excellent programming skills (Matlab and/or C/C++)  o   Basic python skills  o   Strong collaboration skills  o   Committed, positive and solution-oriented approach  In addition we believe you meet the following requirements:  o   M.Sc or Ph.D in Electrical engineering, Signal processing, Computer science, Mechatronics or similar  o   Drivers licence C1, valid in China, and advanced driving skills  o   Fluent in Mandarin and English, both written and orally. The work will be performed in China, and a lot of interaction is expected with Chinese collaboration partners and colleagues, but also with the rest of the Global Zenuity organization  o   Share our Zenuity values; I dare to, I am curious, I engage, I trust, and I share…with the highest integrity </t>
  </si>
  <si>
    <t>游戏小程序开发</t>
  </si>
  <si>
    <t>广州市鼎正信息科技有限公司</t>
  </si>
  <si>
    <t>五险一金 餐饮补贴 年终奖金 补充医疗保险 补充公积金 员工旅游</t>
  </si>
  <si>
    <t xml:space="preserve"> 职位信息 1、负责微信公众号，微信小程序的架构设计与研发； 2、负责项目前端框架设计、核心模块开发； 3、根据产品需求，分析并给出合理的页面前端结构解决方案； 4、根据产品前端页面编码，和后端程序技术配合，利用HTML5相关技术完成产品功能镶嵌和各种数据交互及调试工作； 5、持续优化产品性能，游戏逻辑和用户体验； 6、完成开发过程中的相关技术文档编写； 任职要求： 1、至少2年以上H5游戏开发经验，能独立开发完整h5项目； 2、熟悉HTML5及其相关标准，编写符合最新规范的代码； 3、熟悉JavaScript/Jscript script/TypeScript/ActionScript语言，良好的OOP编程思想； 4、熟练使用h5引擎Layabox、Egret等的一种或多种，至少开发过一款H5游戏； 5、熟悉移动端主流浏览器的适配，对Android与iOS等不同平台的h5页面适配充分了解； 6、熟悉微信小程序或微信小游戏开发； 7、熟悉mvvm框架、jQuery、vue.js或angular.js等，能使用html、css3等开发web页面优先；   </t>
  </si>
  <si>
    <t>深圳市飞尔跃科技发展有限公司</t>
  </si>
  <si>
    <t>带薪年假 节日福利 包住宿</t>
  </si>
  <si>
    <t xml:space="preserve">工作职责： 1.负责计算机视觉和深度学习基本算法的开发与性能提升，涉及的问题包括但不限于：检测、跟踪、分类、语义分割、3D视觉和图像处理、声音检测和分类、模型压缩等； 2.推动计算机视觉算法和深度学习在众多实际应用领域的性能优化和落地； 3.关注相关交叉领域的研究和竞赛进展，包括：目标细分类、图像分割、声音分类等相关竞赛进展，实现前沿算法的产品落地。 岗位要求： 对机器学习、深度学习有较深理解和应用，能独立开展研发工作； 扎实的数学基础、优秀的英文阅读能力，沟通交流能力强，工作积极主动，良好的团队协作能力； 优秀的分析问题和解决问题的能力，对解决具有挑战性的问题充满激情； 较强的算法实现能力，熟练掌握 C/C++ /python编程，熟悉Tensorflow/pyTorch等； 有较强的研究能力优先，如研究生发表过第一作者CCF A类会议或期刊等论文，或本科发表过第一作者CCF B类以上会议或期刊论文； 有较强的代码能力优先，获得过ACM或其他商业代码竞赛的荣誉，如ACM区预赛金牌、NOI银牌以上、百度之星决赛等或代码开源在github上并有较大影响； 有较强的学术比赛经验或者在重要数据集的Leaderboard上排名靠前，比如ImageNet、AudioSet等学术数据集或者Kaggle等一些国内外商业比赛； 有较丰富的相关经验优先，有移动端AI产品研发经验优先； 有较丰富的AI产品研发经验优先，有交叉领域研发经验优先，如对CV/Speech，或者CV/NLP均有相关产品研发经验和研究能力。 申请岗位 </t>
  </si>
  <si>
    <t>Flash AS3.0工程师</t>
  </si>
  <si>
    <t>职位描述： 1. 负责公司网页端，移动端产品的设计和开发； 2. 完成功能模块的开发和自测； 3. 负责代码的维护和改进工作； 4. 根据项目进度，按需按时完成功能开发； 5. 主动好学、研究新技术以满足业务需求。 任职要求： 1、2年以上游戏行业相关经验； 2、精通Flash ActionScript3.0 开发，有完成的项目经验 3、编写高质量代码，按照需求实现游戏相应的系统 4、能够接受转Cocos creator开发(不能接受勿投简历) 5、了解 JavaScript 或 TypeScript语法 6、思维敏捷，逻辑清楚，能够独立完成公共组件的开发； 7、良好的沟通能力，强烈的责任心，具有团队精神和创新精神</t>
  </si>
  <si>
    <t>数据架构师</t>
  </si>
  <si>
    <t xml:space="preserve">主要职责 1、负责大数据平台架构设计与搭建、技术预研、撰写相关技术文档； 2、负责处理大数据平台的疑难问题，为数据团队提供可靠的技术支持； 3、参与业务需求调研，根据需求及行业特点设计大数据解决方案并跟进具体项目的实施； 4、对系统框架相关技术和业务进行培训，并负责核心代码编写，指导团队开发及解决出现的系统问题； 5、负责制定大数据平台中数据治理、数据质量管理及监控的方案与落地； 6、设计并实现对BI分析、数据产品开发、算法开发的系统性支持，保障数据挖掘建模和工程化。 年龄超过40岁不考虑 必须公办以上学校 必须统招本科以上学历 性别要求 5年以上数据系统建设经验，3年以上大数据架构设计经验，能够深刻理解业务需求并与技术部门相结合； 深入理解分布式技术原理，熟悉Hadoop生态圈，包括但不限于HDFS、Hive、HBase、Spark、Storm等； 精通ETL相关技术，对数据分层治理有实际经验和独到见解，并熟练掌握数据可视化相关技术； 熟悉主流关系型与非关系型数据数据库，有实际数据建模经验，并且深刻理解数据模型设计的合理性； 了解数据仓库建设过程中面临的挑战与问题，有作为技术负责人系统化解决问题的成功案例 职位优先项 211, 985以上学校优先，硕士以上学历优先 其他项 掌握多种语言（Java、Python、R）优先； 熟练掌握测试和运维相关技术优先； 熟练掌握DevOps、敏捷开发优先 </t>
  </si>
  <si>
    <t>高级 大数据开发工程师</t>
  </si>
  <si>
    <t>1.使用白鹭Egret引擎进行HTML5游戏开发； 2.负责客户端整体架构设计和优化，各模块功能规划以及与服务端的开发对接； 3.能够独立完成需求分析，创建和维护项目，代码开发和调试、发布； 4.参与讨论功能模块、操作流程及界面布局等客户端设计； 5.解决移动设备浏览器兼容性问题；  任职要求： 1.3年以上游戏开发经验，有完整的HTML5手游项目经验； 2.熟悉Cocos、Egret、layabox任一框架，熟悉游戏开发流程，较强的解决问题能力； 3.精通JavaScript或者TypeScript语言； 4.熟悉TCP/IP、WebSocket、HTTP等网络通信技术； 5.熟悉浏览器和操作系统的兼容性，熟悉各种Web客户端； 6.有项目主程经验优先；  福利： 1、每年2次调薪机会，提薪标准按照工资10%-20%. 2、每年有国内/外旅游机会 3、聚餐唱K、烧烤野炊、生日party等活动 4、定期有学习培训 5、每周三下午茶 6、入职即配发高配苹果/小米电脑</t>
  </si>
  <si>
    <t>上班时间：6天制，每年30天带薪年假 工作地点：需外派国@@~&gt;wai， 公司负责免费用餐和住宿 薪资组成：月薪人民币税后 35000元至55000元 + 30-80%月绩效奖+ 每月35%分红奖金（满半年后计算）+ 忠诚奖  岗位职责： 1、基于Hadoop，Spark生态技术构建大数据平台； 2、基于Flume生态技术构建实时计算平台； 3，基于分布式计算存储系统，进行数据仓库架构设计，数据模型设计，以及ETL开发； 4，持续优化大数据平台，快速修复问题，快速响应业务的数据需求；  任职要求： 1.三年以上互联网行业大数据开发工作经验； 2.熟练掌握Scala/Java/Python语言中的一种，熟悉Linux系统； 3.熟练掌握Hadoop、Spark、Flink、Hbase、Impala、Druid、Kylin技术栈中一种及以上； 4.有基于SparkStreaming，Flink进行实时计算开发经验优先； 5.具有较好的数据建模经验优先；</t>
  </si>
  <si>
    <t>H5客户端开发工程师</t>
  </si>
  <si>
    <t>广州九跃网络科技有限公司</t>
  </si>
  <si>
    <t>餐饮补贴 五险一金 弹性工作 定期体检 绩效奖金 年终奖金</t>
  </si>
  <si>
    <t xml:space="preserve">岗位职责：  1、维护客户端的代码，负责解决客户端出现的主要问题。  2、独立设计开发相应的游戏框架和各个模块组件；  3、负责H5游戏的平台发布，后续版本的开发和调优。      任职要求：  1、专科以上学历，2年以上H5前端开发经验；  2、熟悉JavaScript/TypeScript/ActionScript3等语言之一，了解LayaBox或Egret等H5游戏引擎及相关开发工具；  3、良好的沟通能力，团队协作能力，可独立解决问题；  4、了解各种移动游戏开发引擎者优先。 公司福利： 【工作时间】：9:30-18:30,7小时，双休  【生活福利】：免费零食饮料，冰箱微波炉，餐费补贴  【五险一金】：五项基本社会保险（养老、医疗、工伤、生育、失业）  【温馨假期】：递增式年假、法定假、婚假、产假、丧假等各种福利带薪假  【节日福利】：传统佳节的心意礼品  【激励奖金】：全勤奖金、项目奖金、年终奖金等  【薪酬体系】：大家口中[别人家的公司]，综合年收入13-15薪，一年两次调薪机会  【职业发展】：提供双向升职空间。专业管理双通道职业发展，绝对是能力的挖掘“家”  【员工关怀】：每月团建、生日会、生日礼金、年度旅游、年度健康体检  </t>
  </si>
  <si>
    <t>搜索引擎算法工程师 (职位编号：01)</t>
  </si>
  <si>
    <t>中级JavaScript开发工程师</t>
  </si>
  <si>
    <t>深圳融合付科技有限公司</t>
  </si>
  <si>
    <t>3.5-7.5万/月</t>
  </si>
  <si>
    <t>年终奖金 绩效奖金 餐饮补贴 出国机会 免费班车 员工旅游</t>
  </si>
  <si>
    <t xml:space="preserve">1、计算机科学、机器学习、人工智能专业本科及以上学历扎实的算法和编程能力； 2、有搜索引擎、信息检索、机器学习等相关从业经验者优先； 3、具有海量数据处理和分布式计算开发经验者优先； 4、责任心强积极主动勇于接受挑战具有创新精神对移动搜索产品有热情。 任职资格 1、信息检索、自然语言处理、文本挖掘、机器学习、模式识别、软件工程等相关专业，本科及以上学历，2年以上相关工作经验； 2、熟悉python java scala GO之中任意一种语言，工程实现能力强，能使用spark python pandas num pyhdaoop mr实现； 3、熟悉常用的机器学习算法，具有deep learning理论基础及实战经验者优先； 4、熟悉LinuxUnix平台上的开发环境； 5、具备优秀的分析问题和解决问题的能力，有良好的沟通能力。 工作地点：东南亚国家。真诚出来赚钱的联系，不是真诚赚钱的，请勿联系。请看清楚需求再投递。    </t>
  </si>
  <si>
    <t>工作职责： 1. 高性能鞋类设计平台，富交互前端产品研发、用户体验和性能优化； 2. 基础技术/架构的积累和通用前端技术产品研发； 3. 领导和指导团队成员，不断优化研发流程和项目制度。  任职资格： 1. 3年以上前端开发经验，vue框架1年以上开发经验，熟悉react; 2. 精通HTML、CSS、JavaScript，Ajax、DOM、JSON、ES6等前端开发技术；3. 扎实的计算机编程基础，了解数据结构、编译原理等；掌握JavaScript的栈、作用域、原型、闭包等概念； 4. 熟练掌握 npm、webpack、gulp、git等自动化工具； 5.对Web的安全性和性能优化有一定的了解； 6. 良好的代码编写习惯、对代码的可读性、可维护性、可扩展性有自己的见解；7. 关注前端前沿技术，不断学习。 加分项： 1. 了解webGL（three.js)、TypeScript技术； 2. 了解react native 和 flutter等手机Native App开发技术； 3. 熟悉node.js相关技术。</t>
  </si>
  <si>
    <t>算法工程师（精准推荐方向）(J11718)</t>
  </si>
  <si>
    <t>周末双休 五险一金 带薪年假 节日福利 补充医疗保险 年终奖金 绩效奖金 定期体检</t>
  </si>
  <si>
    <t>工作职责: 1.负责资讯、app、视频、广告等个性化推荐系统的算法和架构研发、支持海量数据和请求 2.熟悉推荐流程，熟悉基础的推荐算法，排序算法和评估方法； 3.应用机器学习，NLP，深度学习等技术，针对海量数据建模，挖掘潜在商业价值； 4.参与需求审核、开发流程管理和文档管理，具备一定的资源协调能力和开发进度管理能力；  任职资格: 1、计算机，数学，机器学习，统计学，自然语言处理或相关专业，具备5年及以上的相关工作经验； 2、良好的逻辑思维能力，能够从海量数据中发现有价值的规律； 3、熟悉python、java等编程语言，对数据结构和算法设计有较为深刻的理解； 4、有pyspark、hive的实际使用经验，有推荐系统相关经验，熟悉常用的推荐算法； 5、熟悉大规模数据挖掘，机器学习，自然语言处理，分布式计算等相关技术； 6、具备较强的数分析、问题分析、逻辑思维能力、良好的沟通、团队协作能力；</t>
  </si>
  <si>
    <t xml:space="preserve"> 职位要求 1、精通各种Web前端技术HTML5、XML、CSS； 2、深度掌握JavaScript语言核心技术DOM、BOM、Ajax、JSON，掌握多浏览器； 3、熟悉Bootstrap、Angular等js框架，并对其实现原理有所研究； 5、有移动端Hybrid混合模式开发经验者优先; 6、2年以上前端开发经验; 7、会react native优先考虑. </t>
  </si>
  <si>
    <t>ADAS技术专家</t>
  </si>
  <si>
    <t xml:space="preserve">  1.在客户现场调查并整理客户相关需求; 2.根据项目要求完成系统方案设计，并提出可行性的方案; 3.完成辅助驾驶相关软件系统考察与选型工作，并组织完成开发工作; 4.负责团队的主要技术，并能培训、带领、指导技术团队的其他成员;  5.与所有利益相关方保持密切的合作，包括最终用户、客户、开发人员、交付团队、销售部门、售前、营销等部门; 6.通过会谈，用图表和文字的方式向其他技术人员阐明设计，架构和交付计划等; 7.在技术、领域、标准、流程、规程和行业进行实践经验的传播。  任职要求： 1. 工程学士（CSE，IT，EEE，ECE，EIE）或计算机科学硕士； 2. 英语听说读写熟练，日语能简单沟通；能适应长期出差日本； 2. 熟悉一个以上汽车产业领域和多个技术领域；  3. 精通功能安全相关领域，并具有ASPICE，ISO 26262，Autosar架构方面的工作经验。4. 熟悉嵌入式编程  - 嵌入式C，C++  - C++ Version 11,14和17，QT，Boost  - Python  -多种工具，如dSpace，Opal-RT，Simulink，SLDV，SLVV，RT_LAB，INCA，CAN分析仪，MDA，ETAS，IPG，DENSO TEN，FUJITSU TEN  ?平台开发领域：  - AutoSAR AP / CP  - AGL（和任意版本Linux）  o OpenVX和其他开源相关内容  ?测试/验证和确认平台：  - SIL / HIL / MIL  -基于人工智能（AI）的自动测试生成模型  -基于远程/云的HIL测试技术  -C++ Version 11,14和17，QT，Boost  -Python  -多种工具，如dSpace，Opal-RT，Simulink，SLDV，SLVV，RT_LAB，INCA，CAN分析仪，MDA，ETAS，IPG，DENSO TEN，FUJITSU TEN  ?平台开发领域：  - AutoSAR AP / CP  - AGL（和任意版本Linux）  - OpenVX和其他开源相关内容  ?测试/验证和确认平台：  - SIL / HIL / MIL  -基于人工智能（AI）的自动测试生成模型  -基于远程/云的HIL测试技术  -为汽车/汽车原始设备制造商提供的摄像头，雷达，传感器和激光的测试技术</t>
  </si>
  <si>
    <t>五险一金 股票期权 年终奖金 带薪年假 弹性工作 绩效奖金 专业培训</t>
  </si>
  <si>
    <t xml:space="preserve">1.开展机器学习/深度学习等相关领域研究和开发工作，特别是基于深度学习的人脸、文本图像、视频分析、生物识别领域的研发； 2.负责或参与深度学习框架搭建，包括机器学习、图像处理等算法和系统研发； 3.支持公司相关产品的深度学习模块研发； 4.跟踪及研究深度学习前沿技术。  岗位要求： 1、模式识别、计算机视觉等相关专业硕士及以上学历，博士优先； 2、在图像、计算机视觉等方面有实际项目研发经历； 3、在深度学习、模式识别或图像处理方面有较丰富的研发经验； 4、在图像识别等相关领域有研发经历； 5、熟悉常用深度学习框架（如 Caffe，Tensorflow 或 Torch 等）； 6、有较强的算法分析和实现能力,熟练掌握 C/C++/Python 等编程语言，有 Linux 开发经验； 7、善于分析和解决问题，富有想象力和学习能力，良好的团队合作精神。 </t>
  </si>
  <si>
    <t>医药研发IT负责人</t>
  </si>
  <si>
    <t>上海齐鲁制药研究中心有限公司</t>
  </si>
  <si>
    <t>五险一金 补充医疗保险 员工旅游 交通补贴 餐饮补贴 专业培训 年终奖金 弹性工作 定期体检 绩效奖金</t>
  </si>
  <si>
    <t xml:space="preserve">岗位职责：  任职要求：  RESPONSIBILITIES: QUALIFICATIONS:  ORGANIZATION AND REPORTING RELATIONSHIPS:  </t>
  </si>
  <si>
    <t>1. 负责公司微信小游戏产品前端开发工作； 2. 配合后端开发人员实现产品界面和功能； 3. 负责在移动设备和移动浏览器上的性能调优。  任职资格： 1. 大专以上学历，计算机相关专业； 2. 1年以上Layabox-3D的开发经验； 3. 精通Layabox引擎，熟练掌握JavaScript、TypeScript编程语言，掌握面向对象编程技术； 4. 熟悉3D游戏引擎基础知识，对H5平台下的3D性能优化和适配有一定了解； 5. 熟悉微信小游戏开发和发布流程，具有上线产品经验更佳； 6. 具有独立产品开发能力，完整上线产品经验优先； 7. 良好的沟通和学习能力，有团队合作精神。</t>
  </si>
  <si>
    <t>CTO</t>
  </si>
  <si>
    <t>绩效奖金 带薪年假 通讯补贴 午餐补助 定期体检 年度旅游 节日礼物 五险一金 全勤奖 周末双休</t>
  </si>
  <si>
    <t>岗位职责： 1、研究人工智能、大数据、云计算技术在设计行业的应用进展，以及在公司的应用； 2、负责公司智能大数据运营平台的定位、设计和搭建工作，对接内外部大数据接入需求； 3、负责公司大数据平台、数据仓库、公司平台化产品的整体架构设计，研发及管理工作，带领团队完成公司制定的数据开发目标； 4、负责大数据关键特性的系统设计、核心代码开发，解决核心技术问题，对技术方案进行决策，提高和完善平台可靠性的整体方案； 5、对项目开发流程、项目质量和项目开发进度的规划、控制、监督和管理； 6、与各部门之间协调配合，分析、设计并实现支持销售、市场、产品的数据产品和研发需求； 7、负责组建技术团队，管理团队日常工作，带领团队完成项目开发，并制定工作的流程、规范和方法，负责团队的管理和绩效考核。 任职要求： 1、计算机或相关专业本科以上学历（硕士学历以上优先），10年以上相关行业工作经验； 2、熟悉大数据、人工智能、云计算，有丰富的Hadoop生态相关研发和优化经验，熟悉Hadoop/Hive/HBase/Spark/Impala等主流产品，具有5年以上的大数据平台架构与实施经验； 3、曾经参与过比较完整的数据采集、清洗、整理、分析工作，有数据产品设计经验，有集群和分布式计算架构设计和实现经验； 4、熟悉Python，熟悉Java/PHP/Scala中的一种； 5、熟悉Linux系统环境，熟悉多线程及并发技术，熟悉网络编程； 6、熟练掌握常用的数据挖掘和机器学习算法（神经网络、逻辑回归、决策树等）； 7、了解国内外主流商业云服务平台如AWS、Azure、阿里云等产品架构和技术者优先，有相关大数据云化改造经验者优先； 8、具有丰富的团队管理经验，有过至少10人以上团队管理经验；</t>
  </si>
  <si>
    <t>游戏H5开发工程师</t>
  </si>
  <si>
    <t>高级算法工程师（算法专家） (职位编号：395809)</t>
  </si>
  <si>
    <t>宏图瀛通（广州）人力资源有限公司</t>
  </si>
  <si>
    <t>带薪年假 全勤奖 节日福利 专业培训 绩效奖金 免费班车 弹性工作 加班补贴 周末双休 餐饮补贴</t>
  </si>
  <si>
    <t>主要职责： 个性化推荐方向的策略优化，用户画像，以及推荐系统的效果改进 应用数据挖掘，机器学习等技术，为用户提供推荐和排序，改进用户体，提升推荐效果  要求： 知名互联网公司背景 对标阿里P7,主要是做推荐算法，搜索/广告算法也可
丰富的 c++/python 开发经验，对常见的数据结构和算法有比较好的理解
至少熟练使用使用一款开源机器学习工具
熟悉协同过滤，FM,FFM，NN, LSTM，deepFM，dcn 等等模型</t>
  </si>
  <si>
    <t>手游客户端主程（H5）</t>
  </si>
  <si>
    <t>五险一金 年终奖金 绩效奖金 餐饮补贴 下午茶 生日会 节日福利</t>
  </si>
  <si>
    <t>岗位责职： 1、负责公司H5游戏产品前端开发工作； 2、负责公司产品web前端的设计开发工作，配合后端开发人员实现产品界面和功能； 3、负责公司产品持续优化前端页面性能和提升前端用户交互体验。 任责要求： 1、三年以上HTML5游戏开发经验； 2、精通HTML,CSS,JavaScript，TypeScript等Web前端开发技术、熟悉页面架构和布局，能够解决各种浏览器兼容性问题； 3、了解IOS和Android移动平台Web开发技术标准； 4、熟悉Layabox或者egret引擎者优先； 5、具备良好的前端架构分析能力与设计能力； 6、具备优秀的编程能力及良好的编程习惯和团队协作精神。 薪资待遇：15K-25k 我们的生活： 1、福利：购买五险一金+工作餐+下午茶+定期组织公司活动+节日礼金礼品+健身室+每月大型生日会+生日礼物+过年带薪年假等 2、薪资：具竞争力的底薪+全勤奖+丰厚年终大奖 3、超级轻松的团队氛围，超级nice的老大 4、我们是充满激情与活力的团队，期待您的加入！</t>
  </si>
  <si>
    <t>手机游戏开发工程师</t>
  </si>
  <si>
    <t>岗位职责： 1.使用引擎进行手机游戏开发；接受应届生 2.根据游戏策划需求文档，利用HTML5技术实现移动端游戏研发； 3.负责游戏开发设计，保证模块的可行性、游戏性和稳定性；  任职要求： 1.有1年的开发经验； 2.精通Javascript、Typescript、HTML5等前端开发技术，熟悉JSON、XML等； 3.有微信小游戏或者其他H5游戏开发经验者优先。</t>
  </si>
  <si>
    <t>H5客户端游戏开发工程师</t>
  </si>
  <si>
    <t>五险一金 绩效奖金 专业培训 定期体检 餐饮补贴 年终奖金</t>
  </si>
  <si>
    <t xml:space="preserve"> 岗位职责： 1.根据策划文档完成游戏功能开发 2.游戏的性能优化，游戏逻辑及用户体验 3.解决移动设备浏览器兼容问题  岗位要求： 1.熟悉c/c++/java等编程语言，具有扎实的编程基础，良好的数据结构和算法基础，熟悉操作系统原理；有较好的设计模式思想，良好的OOP编程习惯； 2.热爱游戏开发，善于沟通，工作踏实认真，吃苦耐劳，责任心强，具有积极主动独立分析和解决问题的能力；具有团队意识和协作能力 3.cocos2dx或者unity或者移动游戏开发经验者，有一款或多款完整项目经验优先； 4.熟练掌握javascript或者typescript、html语言，有Layabox或者Egret、cocos2dx-js引擎开发经验者优先； </t>
  </si>
  <si>
    <t>岗位职责： 1. 负责网站和运营活动的前端开发工作； 2. 通过现有MVC框架，维护微信、手机、pc和后台管理端网站开发； 3. 复杂Ajax交互开发； 4. Web接口设计与开发； 5．Htmlcss代码质量控制。 任职要求： 1.全日制统招本科学历，2年以上前端开发经验，熟练掌握HTML5、CSS3、JavaScript开发； 2.熟悉W3C标准与ES规范，熟悉Web语义化； 3.熟练掌握盒模型、常用布局以及浏览器和移动设备兼容性； 4.熟练使用至少一种JS框架，熟悉Vue或React或Backbone，掌握其原理，能独立开发常用组件； 5.熟练使用各种调试、抓包工具，能独立分析、解决和归纳问题； 6.具有性能优化经验； 7.熟悉各种常用设计模式和常用MVC框架；  8.熟练使用Git。</t>
  </si>
  <si>
    <t>NodeJS开发工程师</t>
  </si>
  <si>
    <t>(NodeJS) Senior Qualifications: - Computer/Software Engineering bachelor degree - 6+ years' experience on front-end developing. - Excellent experience on nodejs/express/KOA development is preferred - Experience on MongoDB or any other NOSQL DBs is advanced - Experience on one kind of relational DB(Oracle, DB2, MYSQL.etc)is advanced - Experience on react tech stack. i.e.react/redux/webpack/typescript is advanced - Experienced with Agile, Scrum methodologies - Fluent oral English and good written English, able to communicate efficiently with global team</t>
  </si>
  <si>
    <t>三生制药集团</t>
  </si>
  <si>
    <t>广州雷猴软件开发有限公司</t>
  </si>
  <si>
    <t>五险一金 免费班车 交通补贴 绩效奖金 年终奖金 通讯补贴 定期体检 带薪年休假 商业保险 节日福利</t>
  </si>
  <si>
    <t xml:space="preserve">  1、3年以上.Net项目开发经验； 2、精通.Net相关开发工具； 3、熟练掌握SQLServer/MySql/oracle数据库中的其中两种；可独立进行数据库系统的设计与开发； 4、熟练掌握两种以上开发框架，如Winform,WPF,Asp.net,WebService,MVC,EF， 5、.熟悉微信公众号开发及调试； 6、掌握HTML、JS、CSS、Ajax，jquery，vue.js，JSON等前台开发技术； 7、具有丰富的C/S程序和B/S程序开发经验。且具备良好的代码书写习惯，并具有良好的文档书写能力和良好的英文阅读能力。 8、具有良好的团队精神和服务意识，学习能力强 9、有医疗行业项目经验者优先考虑，有微信公众号/微信小程序开发经验者优先考虑。 </t>
  </si>
  <si>
    <t>Senior Graphics Programmer</t>
  </si>
  <si>
    <t>五险一金 补充医疗保险 员工旅游 餐饮补贴 项目奖金</t>
  </si>
  <si>
    <t>CCP上海</t>
  </si>
  <si>
    <t>1. 牵头统筹包括但不限于微信端（含小程序、公众号）、活动H5、系统后台、数据埋点分析平台等前端开发需求的具体工作、时间、人员安排； 2、负责前端技术选型及代码规范管理、文档规范发管理等，对技术方案、代码质量、实现时效性负责； 3. 协调产品、UI设计、后端、测试、市场等合作团队工作对接，灵动调配人员及工作，确保团队的工作质量及效率***； 4. 根据产品发展需求前瞻性提出团队技术学习、提升方向，并带领团队解决技术难点、痛点，负责核心代码的编写及管理。 岗位要求： 1、本科及以上学历，计算机相关专业优先； 2、3年以上前端开发经验，1年以上团队管理经验； 3、熟练掌握HTTP协议，Vue，JavaScript(ES6), TypeScript、mpvue, Megalo、Element UI, Mint UI等； 4、熟悉Git, GitLab代码管理， Node.js, NPM, webpack, NGINX编译&amp;布署； 5、对前沿技术保持高度关注及热情； 6、逻辑性强，理解能力及沟通佳，统筹能力强 ；具备团队精神；勇于接受挑战与创新。</t>
  </si>
  <si>
    <t>5-5.5万/月</t>
  </si>
  <si>
    <t>五险一金 补充医疗保险 补充公积金 员工旅游 餐饮补贴 专业培训 出国机会 年终奖金 弹性工作 定期体检</t>
  </si>
  <si>
    <t xml:space="preserve">We are looking for a smart and inspired Graphics Programmer to work on the rendering pipeline of the trailblazing MMO EVE Online. The position is full-time and based at CCP’s headquarters in Reykjavik, Iceland.  Your tasks  Your profile  What we can offer you </t>
  </si>
  <si>
    <t>WEBGL高级工程师</t>
  </si>
  <si>
    <t>AI软件算子优化</t>
  </si>
  <si>
    <t>1. 负责前端界面的前端构建，各类交互设计与实现，包括PC和移动端； 2. 前端样式和脚本的模块设计及优化； 3. 配合后台开发人员完成项目； 4. 持续优化前端体验和页面响应速度，并保证兼容性和执行效率。 任职要求： 1. 具备HTML5、CSS3、JS开发功底，熟练掌握js高级、熟练使用html+javascript+css进行网页开发，熟悉html5+css3开发模式. 2、大学本科及以上学历；二年以上相关工作经验. 3、熟练掌握vue.js, AngularJS,react 框架之中的一种,具有Vue项目开发经验者优先、掌握移动混合开发. 4、复杂Ajax交互开发，Web接口设计与开发. 5、对用户体验、交互操作流程及用户需求有一定理解，对前端开发有浓厚兴趣，喜欢关注最新的前端技术. 6、能够很好地与产品、设计师和后台开发人员沟通协作，具有良好的团队合作、协作精神.</t>
  </si>
  <si>
    <t>70-100万/年</t>
  </si>
  <si>
    <t>高级前端研发工程师</t>
  </si>
  <si>
    <t>广西优居科技有限公司</t>
  </si>
  <si>
    <t xml:space="preserve">职责 该职位负责神经网络芯片驱动程序的开发和集成。具体包括以下一到多项： ●        扩展Tensorflow/Caffee/PyTorch等AI框架的后端，实现对新神经网络计算设备的支持； ●        分析和优化AI框架的性能； ●        针对神经网络计算设备，设计和调优AI框架调度算法和模块； ●        设计实现支持神经网络框架的设备模拟器； ●        测试和评估AI框架的方法、工具及benchmark； 职位基本要求 职位要求加分项 </t>
  </si>
  <si>
    <t>五险 专业培训 绩效奖金 弹性工作 餐饮补贴</t>
  </si>
  <si>
    <t>我们用 Vue，非外包 岗位职责： 1. 参与产品新需求的研发并对现有功能进行维护； 2. 根据业务需求，研发并封装高复用高质量组件； 3. 跟进前沿技术并总结经验，提高产品的质量和性能； 职位要求： 1. 3年或以上前端开发经验，大专及以上学历； 2. 熟悉各种前端技术，包括且不限于 HTML, CSS, JavaScript, 熟悉 ES6，TypeScript 和面向对象编程； 3. 熟悉前端工程化和模块化开发，掌握并能熟练应用至少一种前端开发框架进行页面以及组件开发，包括且不限于Vue   React，Angular， 我们用 Vue； 4. 熟悉 NodeJS、Webpack 等前端自动化，能自己编写自动化任务； 5. 成功开发过中大型 Web 应用程序，良好的UI交互实现能力； 6. 熟悉各种浏览器平台的特性，能够很好地解决兼容问题； 7. 对前端开发有持续热情，良好的团队写作能力，能独立完成开发工作，做事认真负责，追求高质量的代码交付。</t>
  </si>
  <si>
    <t>北京思迪康泰科技有限公司</t>
  </si>
  <si>
    <t>Html5前端开发总监</t>
  </si>
  <si>
    <t>节日福利 餐饮补贴 弹性工作</t>
  </si>
  <si>
    <t>1、具有三年以上.NET（C#）团队开发经验，B/S项目开发经验；
2、熟练SQL Server数据库，并能熟练编写存储过程、触发器；
3、熟悉Jquery、AJAX、ExtJS等JavaScript脚本语言、HTML、CSS等WEB相关技术；
4、熟悉ASP.NET MVC、多浏览器兼容开发；
5、能独立承担系统模块开发、拥有解决问题的能力；</t>
  </si>
  <si>
    <t xml:space="preserve">岗位职责： 1、 使用TypeScript / JavaScript进行HTML5游戏客户端开发。 2、 构建完整的底层框架，制定开发标准，完善开发工具管理，并指导项目内前端技术进行开发工作。 3、 与策划良好沟通，制定开发计划，进行版本管理和进度控制。高效率的完成游戏开发任务。  岗位要求： 1、 2年以上HTML5游戏开发经验，掌握一套完整且稳定的底层构架。 2、 具有良好的沟通能力和一定的团队管理能力，有高度的责任心，能承担较强的工作压力。 3、 具备自主学习和知识迭代的能力。  4、 热爱游戏。 </t>
  </si>
  <si>
    <t>H5高级游戏前端开发</t>
  </si>
  <si>
    <t>上海哇咿网络科技有限公司</t>
  </si>
  <si>
    <t xml:space="preserve"> Web前端工程师 岗位职责： 1、主要负责Web应用前端开发，与后台工程师协作，完成页面html开发 2、按照业务功能需求，编写js和css代码，协助后端工程师完成代码优化与调试 3、负责前端技术标准、规范的制定和执行 任职要求： 1、熟练使用HTML、CSS、JS、jQuery 2、会AJAX调用接口， 3、有Vue、React等框架开发经验，有npm模块化开发经验，熟悉node.js，webpack的优先 4、熟悉微信开发，有微信小程序、微信H5开发的优先 5、有Android和IOS开发经验者优先 6、熟悉DIV＋CSS，至少1年以上web前端开发经验 7、对各种浏览器兼容问题有一定的了解 8、有Photoshop使用经验者优先 9、有实际页面作品展示者优先 </t>
  </si>
  <si>
    <t>工作职责: 1、负责H5游戏前端开发工作，包括相关功能实现、协助进行框架搭建 2、对H5游戏质量负责，保证模块的可行性和稳定性，以及在移动设备和移动浏览器上的性能调优，提升用户体验 3、技术难点攻关，评估设计难点，提出解决方案 任职资格: 1、大专及以上学历，计算机相关专业，2年以上H5游戏工作经验，有完整项目经历优先； 2、熟练使用H5任一游戏引擎（LayaAir,egret,cocos等），熟悉Egret引擎和Egret Wing开发工具优先，熟悉WebSocket和HTTP等网络协议； 3、熟悉JavaScript、TypeScript语言，熟悉HTML5及CSS，具有良好的面向对象编程的思想； 4、了解IOS和Android移动平台Web开发技术标准； 5、有良好的分析问题能力、系统进度把控能力，对攻关疑难问题具有深厚兴趣； 6、具有良好的沟通能力和责任心，以及团队协作能力和意识</t>
  </si>
  <si>
    <t>白鹭H5游戏高级开发工程师</t>
  </si>
  <si>
    <t xml:space="preserve">岗位职责： 岗位要求： </t>
  </si>
  <si>
    <t>1、负责手机客户端项目开发； 2、基于HTML5、CSS3、前端JS框架进行页面制作，编写可复用的用户界面组件。 3、兼容各种分辨率手机、微信平台；兼容多浏览器；优化前端体验和页面响应速度； 4、配合后台工程师一起研讨技术实现方案，进行应用及系统整合。  任职资格 1、大学本科及以上学历，计算机相关专业； 2、1年以上基于HTML5技术的手机端APP相关项目的开发经验，熟练使用HTML5、JS、CSS3； 3、熟悉HTML5新特性，了解HTML5的离线存储机制; 熟练解决各种浏览器兼容问题； 4、熟练使用JQuery, Bootstrap等一种或者几种框架; 5、能够熟练使用less 或者sass定制项目专属主题色调，实现css程序化； 6、有android、Iphone等智能手机和平板开发经验优先考虑; 7、有React Js ，Angluar Js 开发经验者优先考虑; 8、熟练使用eclipse, WebStorm,有J2EE开发经验者优先; 9、有良好的团队合作意识和较强的责任心； 10、有快速的学习能力，能适应较大的工作压力。</t>
  </si>
  <si>
    <t>员工旅游 交通补贴 住房补贴 专业培训 绩效奖金 股票期权 弹性工作 技术大牛</t>
  </si>
  <si>
    <t>工作职责 1.负责系统详细设计和核心代码编写，参与设计评审； 2.指导初级工程师和工程师完成开发工作，组织代码审查，确保交付质量； 3.负责部分技术攻关工作，协助架构师进行架构优化和代码重构工作；  任职要求 1.计算机相关专业，本科及以上学历，4年以上工作经验； 2.具备扎实的Java语言基础、精通Java EE架构； 3.精通Spring、Spring MVC/Struts、Spring Security和MyBatis/Hibernate等，熟悉Spring Cloud、Spring Boot和Dubbo等开源框架； 4.熟悉Git/SVN、Junit/TestNg、Maven/Gradle、Jenkins等CI工具； 5.熟悉Redis、RocketMQ/ActiveMQ、Netty/Mina等技术； 6.熟悉Socket通讯、TCP、HTTP协议，了解多线程、高并发技术； 7.精通MySQL、Oracle、SQL Server、MongoDB、HBase中至少一种数据库，有数据库设计和优化经验； 8.有高并发，大容量，分布式等架构设计和开发经验优先考虑； 9.熟悉Linux下服务器环境部署和性能调优（包括Nginx、Tomcat等）； 10.熟悉HTML/HTML5和JavaScript；了解TypeScript、Angular JS、Vue.js或Ionic框架，有全栈开发经验者优先； 11.具备至少两个中大型项目的实际开发经验； 12.有强烈的责任心，优秀的表达能力及沟通能力，较强的学习和理解能力，思路清晰，善于思考，能独立分析和解决问题。</t>
  </si>
  <si>
    <t>高级h5前端开发</t>
  </si>
  <si>
    <t>北京龙腾信扬信息技术有限公司</t>
  </si>
  <si>
    <t>HTML5手游开发主程（H5主程）</t>
  </si>
  <si>
    <t>岗位职责： 1. 使用Egret，layabox开发html5手游，arpg手游； 2. 负责h5手游客户端整体架构设计； 3. 主导开发手游核心模块，以及战斗编辑器，场景编辑器等周边工具的开发； 4.主导团队业务设计与美术团队沟通定资源规格。  岗位要求： 1. 3年以上游戏开发经验，有完整的h5手游项目经验； 2. 有过骨骼动画制作开发经验（Spine/Live2d），或对该类型技术的实现有深入了解研究； 3. 精通白鹭(Egret)，layabox引擎；手游客户端的开发流程； 4. 精通JavaScript或者TypeScript语言； 5. 精通TCP/IP、WebSocket、HTTP等网络通信技术； 6. 对android、ios开发有一定了解，能熟练使用android、ios开发及测试工具； 7. 熟悉javascript与浏览器，操作系统的兼容性；  8. 有带团队经验， 热衷于技术钻研。</t>
  </si>
  <si>
    <t>职位职责 1、负责Html5微信应用和小程序开发； 2、负责微信应用与业务系统的接口开发和调试；  任职资格： 1、熟练掌握JavaScript 、HTML/HTML5/XML、CSS/CSS3、Ajax、jQuery等前端开发技术； 2、深入熟练使用移动端js框架（jQuery mobile，dojo mobile等），熟悉HTML5特性，了解HTML5最新规范，能够熟练运用HTML5特性构建移动端的WebApp； 3、熟练HTML页面制作，具备移动端页面交互经验； 4、合理优化js/css代码，使得移动端展示页面更加高效； 5、有移动APP开发经验者优先。 6、要求有独立开发的微信应用成功案例</t>
  </si>
  <si>
    <t>Web前端开发工程师（汇丰英语流利）</t>
  </si>
  <si>
    <t>岗位描述： 1、大专或以上学历，计算机相关专业毕业优先；英文能听说读写（英文工作环境） 2. 至少3年H5,CSS3, Javascript &amp; Typescript的客户端单页面应用经验 3. 熟悉 Angular或者JS 4. 熟悉 webservices 福利： 无试用期，入职即购买社保公积金，每年调薪机会，年终奖，带薪年假（每年不低于8天），年度体检，年度旅游等</t>
  </si>
  <si>
    <t>Html5前端工程师 (职位编号：0315)</t>
  </si>
  <si>
    <t>北京岱博企业策划有限公司</t>
  </si>
  <si>
    <t>公关/市场推广/会展 互联网/电子商务</t>
  </si>
  <si>
    <t>五险一金 员工旅游 通讯补贴 年终奖金 绩效奖金 弹性工作</t>
  </si>
  <si>
    <t>1、负责公司业务系统产品前端(移动版及PC版)开发及交互功能; 2、解决各种设备(PC端及移动端等)浏览器兼容问题; 3、与设计师、产品经理、WEB后端工程师沟通,分析并给出最优解决方案; 4、解决用户关于前端交互的各种问题。  任职要求 1、精通JavaScript,能够在开发中灵活运用其面向对象、函数式编程等特性,对ECMAScript6有一定了解; 2、熟练使用HTML、CSS编写页面,掌握常用布局技术,了解less、sass或stylus等预处理语言; 3、有使用React、VUE、Angular、Ember、Avalon等框架中一个或多个进行开发的经验,并大致了解其实现机理; 4、了解node.js及NPM,使用过webpack、gulp或grunt等前端构建工具; 5、会使用Git进行代码版本控制;  6、有后端开发经验者、掌握其他编程语言者、能够使用Unix(含Linux、MacOS、Cygwin等)系统者优先</t>
  </si>
  <si>
    <t>H5小游戏开发主程 （Layabox）</t>
  </si>
  <si>
    <t>深圳市忆酷互动游戏有限责任公司</t>
  </si>
  <si>
    <t>五险一金 弹性工作 绩效奖金 员工旅游 专业培训 年终奖金</t>
  </si>
  <si>
    <t>基于Layabox引擎开发游戏项目； 根据需求，进行游戏逻辑、交互、性能方面的优化； 负责各种接口设计、开发和维护; 负责项目的维护和功能更新。  任职要求： 本科以上学历，计算机相关专业； 三年或以上相关工作经验； 能单独研发游戏项目 精通JavaScript/TypeScript,了解C/C++、Objective-C、Java等原生编程语言; 熟悉游戏开发的完整流程，有扎实的语言基础和算法分析能力，代码规范良好； 熟悉网络通信，熟悉 TCP/IP、Websocket、Protobufjs; 良好的学习和团队协作能力，能独立思考解决问题，能承担一定得工作压力。  其他福利：有高额项目奖金</t>
  </si>
  <si>
    <t>高级前端开发（深圳）</t>
  </si>
  <si>
    <t>职位诱惑：  高速发展，五险一金，股权激励，年度旅游，带薪年假，腾讯背景  职位描述： 1. 2年以上相关工作经验，本科及以上学历 2. 良好的英文读写能力，熟练使用 Google 搜索英文技术资料解决问题； 3. -熟练运用 HTML、CSS、JavaScript 构建扩展性强的 web 应用程序，熟悉 TypeScript 更佳； 4. 具备丰富的前端行业知识，了解前端开源社区的前沿信息，积极向团队分享、推广新技术的使用； 5. 熟练使用 markdown 书写技术文档，具备严谨清晰的文档编写能力； 6. 精通 React/Angular/Vue 中的至少一个，精通 React 的优先； 7. 熟悉至少一门后台编程语言； 8. 有以下额外经历更佳： 9. 自己维护 VPS，了解常见的 Linux 维护知识； 10. 在知乎、GitHub、自己的个人网站等发表原创的技术文章； 11. 在 GitHub 有自己原创的开源项目 12. 了解 go 语言或者 Rust 语言，学习后端语言扩充视野</t>
  </si>
  <si>
    <t>前端开发工程师 (职位编号：05)</t>
  </si>
  <si>
    <t>北京翰纳维科技有限公司</t>
  </si>
  <si>
    <t>深圳市亚势力广告有限公司</t>
  </si>
  <si>
    <t>五险一金 定期体检 弹性工作 员工旅游 年终奖金 节日福利 节日慰问金 祝贺慰问金 不定期聚餐 下午餐</t>
  </si>
  <si>
    <t>岗位职责： 1、基于白鹭Egret引擎进行 HTML5 与 App 游戏开发； 2、与策划、美术、运营人员讨论开发需求及技术实现细节； 3、完成棋牌游戏产品平台接入工作； 4、解决移动设备浏览器兼容性问题；  任职要求： 1、熟悉egret项目开发流程； 2、熟悉TypeScript,javaScript,html,CSS,熟练使用市面常见的第三方库； 3、全程参与一款以上HTML5游戏开发，有AS3、cocos2d、unity开发经验也可； 4、熟悉WebSocket及前后端通讯机制。 5、三年以上Flash as3.0开发经验可有限考虑。</t>
  </si>
  <si>
    <t>前端工程师（深圳）</t>
  </si>
  <si>
    <t>西人马（厦门）科技有限公司</t>
  </si>
  <si>
    <t>五险一金 员工旅游 交通补贴 餐饮补贴 专业培训 绩效奖金 年终奖金 定期体检 通讯补贴</t>
  </si>
  <si>
    <t>五险一金 弹性工作 年终奖金 餐饮补贴 通讯补贴 专业培训 定期体检 出国机会</t>
  </si>
  <si>
    <t xml:space="preserve">岗位职责： 本科及以上(硕博士优先) - 计算机科学，软件工程专业相关  经验: 2-3年或3-5年  岗位职责：  1. 负责公司产品Web前端功能设计和开发；  2. 负责研发大数据可视化平台与应用  3. 定义与后端工程师合作的边界、标准化与后端程序的接口；  4. 同产品、设计同学对接完成项目产品交互和视觉设计  岗位要求： 1. 精通JavaScript/TypeScript、HTML5、CSS3 等 web 前端技术。 2. 精通React、Redux等前端框架或类库，有至少一种框架项目经验 3. 熟悉web前端组件化、模块化开发模式和前端构建工程化 4. 熟悉Electron框架/UI设计开发者优先； 5. 熟悉大数据可视化者优先； 其他要求: 具备良好的沟通、协作能力。较强的责任心和承担力，工作态度严谨细心。具有良好的代码编写习惯,能够输出可读性强的技术文档。 5. 后端工程师 学历: 本科及以上(硕士、博士优先) - 计算机科学，软件工程专业 </t>
  </si>
  <si>
    <t xml:space="preserve"> 1、负责项目前端页面的开发及维护，按计划完成系统功能模块的设计开发工作； 2、根据软件开发流程管理的要求，完成相关过程文档等。   任职要求：  1、熟练使用JS、HTML、CSS3以及响应式布局，具备面向对象编程思想，熟练使用Jquery、Ajax、Vue、EasyUI、Bootstrap 、  EXT等框架； 2、深入理解GIS相关理论，熟练使用GIS软件及开发者（ArcGIS、SuperMap等）可优先考虑； 3、熟悉RestWs者优先考虑； 4、二年以上Web应用开发经验； 5、要求有个人多个作品。</t>
  </si>
  <si>
    <t>3D引擎编辑器开发</t>
  </si>
  <si>
    <t>厦门雅基软件有限公司北京分公司</t>
  </si>
  <si>
    <t>补充公积金 年终奖金 生日会 六险一金</t>
  </si>
  <si>
    <t>在这份岗位上，你将与其他研发人员一同协作，搭建 Cocos Creator 的全新编辑器。 1.    使用前端技术开发基于 Electron 和 Node.js 的编辑器； 2.    参与交互设计的需求讨论，协助设计师完善交互需求。 任职资格： 1.    具有计算机，数学或相关学科全日制本科学历985优先考虑（最基本条件）； 2.    熟悉 HTML、CSS、JavaScript 等前端技术； 3.    熟练使用至少一种JS 框架，如 Vue.js、React、AngularJS 等，能独立开发常用组件； 4.    有极强的责任心和产品意识，有代码洁癖； 5.    学习能力强，充满好奇心，关注技术发展方向； 6.    具备英文文档阅读能力。 加分选项 1.    熟悉 JavaScript、TypeScript、Node.js 或 Electron； 2.  熟悉游戏开发相关工具； 3.    参与过编辑器或者相关插件的开发； 4.    熟悉 VSCode 或 Atom 等 Electron 应用的插件体系。</t>
  </si>
  <si>
    <t>Egret/白鹭游戏开发工程师</t>
  </si>
  <si>
    <t xml:space="preserve"> 1.负责开发 HTML5 手机游戏产品，能够合理推进项目进展 2.参与游戏功能需求分析和框架设计 3.持续优化游戏性能，游戏逻辑以及用户体验 4.解决跨浏览器和移动设备兼容问题 任职要求 1. 具备扎实的前端开发技术基础，例如：HTML5/ES6等 2.精通 JavaScript/TypeScript 语言，熟悉常用的数据结构和算法 3. 熟练应用 canvas，并且能够使用 WebGL 进行 2D/3D 渲染 4.至少有一种游戏引擎的实际开发经验，例如：Egret Engine/Cocos2d-js/layabox等引擎 5.熟悉 socket/http等通讯协议 6.熟悉 HTML5 游戏在手机浏览器上的适配和性能优化 7.熟悉 Egret Engine 相关API，有 Egret Engine 相关开发经验优先 8.有成熟线上产品优先，有棋牌类游戏开发经验者优先  ***请注意此岗位为异地外派岗位！公司福利好，包食宿，有意请咨询公司HR，工作QQ：3374664631，谢谢！ </t>
  </si>
  <si>
    <t>深圳鳗娱饭科技有限公司</t>
  </si>
  <si>
    <t>岗位职责： 1、H5微信小游戏模块开发工作； 2、使用COCOS或者白鹭，LAYA等引擎开发小游戏； 3、负责在移动设备和移动浏览器上的性能调优； 4、负责小游戏的上架和维护。  任职要求： 1、本科以上学历，具有3年以上小游戏开发经验； 2、熟悉至少一种H5游戏引擎（COCOS、白鹭、LAYA等），具备独立开发小游戏的能力； 3、熟练使用各种调试、抓包工具，能独立分析、解决和归纳问题； 4、对游戏开发充满热情，态度认真、严谨、责任心强； 5、熟悉TypeScript、JavaScript语言，具有良好的OOP编程思想。</t>
  </si>
  <si>
    <t>岗位职责： 1、负责各类交互设计与实现； 2、负责H5、Web、小程序等开发； 3、负责APP中的H5页面开发。 技能要求： 1.大专及以上学历，3年及以上前端开发经验，计算机或相关专业者优先； 2.熟练运用主流技术框架Vue/React，熟悉页面架构和布局，对表现与数据分离、Web语义化等有深刻理解，深入了解HTML5/CSS3等技术，熟练使用scss/less者优先； 3.精通JavaScript、Ajax等前端技术，掌握面向对象编程思想，对js框架应用（如prototype/jQuery等）有一定的经验，熟练使用typescript者优先； 4.对css/javascript性能优化、解决多浏览器兼容性问题有一定的经验； 5.有强烈的上进心和求知欲，善于学习和运用新知识，善于沟通和逻辑表达，有强烈的团队意识和执行力。</t>
  </si>
  <si>
    <t>H5前端主程</t>
  </si>
  <si>
    <t>岗位职责： 1、使用H5游戏引擎（白鹭）完成项目功能模块的开发； 2、责任模块性能的优化与bug的修复； 3、负责前端团队的工作安排与管理； 4、协助游戏策划，美术设计人员，共同制定数据格式及美术素材制作规格； 5、参与/负责技术难题攻关。  任职要求： 1、3年以上开发经验，使用H5游戏引擎（LayaBox或Cocos  Creator）完成项目功能模块的开发；  熟悉typescript语言者优先；  2、熟悉OPP编程思想，熟悉低耦合，模块化编程，对代码质量有严格要求； 3、对网络通信有一定了解，熟悉websocket开发者优先； 4、有完整的H5游戏项目开发经验； 5、愿意学习和接受新知识，新事物，对攻关疑难问题具有深厚兴趣； 6、熟悉H5游戏引擎（白鹭 ）者优先； 7、了解游戏动画实现所需相关数学知识，物理知识，动力学知识佳； 8、了解H5游戏性能优化。</t>
  </si>
  <si>
    <t>H5游戏前端主程/高级开发</t>
  </si>
  <si>
    <t>岗位职责： 1、使用H5游戏引擎（白鹭）完成项目功能模块的开发； 2、责任模块性能的优化与bug的修复； 3、负责前端团队的工作安排与管理； 4、协助游戏策划，美术设计人员，共同制定数据格式及美术素材制作规格； 5、参与/负责技术难题攻关。  任职要求： 1、熟悉typescript语言者优先； 2、熟悉OPP编程思想，熟悉低耦合，模块化编程，对代码质量有严格要求； 3、对网络通信有一定了解，熟悉websocket开发者优先； 4、有完整的H5游戏项目开发经验； 5、愿意学习和接受新知识，新事物，对攻关疑难问题具有深厚兴趣； 6、熟悉H5游戏引擎（白鹭 ）者优先； 7、了解游戏动画实现所需相关数学知识，物理知识，动力学知识佳； 8、了解H5游戏性能优化。</t>
  </si>
  <si>
    <t>前端VUE</t>
  </si>
  <si>
    <t>岗位职责： 集成PaaS服务网关管理门户前端开发。  其他要求： 1、本科以上学历，5年以上Web前端开发经验，熟悉最新的HTML5技术标准； 2、精通JS框架、HTML5、CSS/CSS3前端开发技术，能够独立完成HTML5页面及样式； 3、熟练掌握DIV+CSS页面架构和布局方式，能快速高效实现各种动画交互效果； 4、能够熟练运用HTML5相关技术开发移动平台、PC终端的web页面； 5、熟练掌握JS/JQuery,Bootstrap，跨域处理及websockt等前端技术，了解HTTP协议以及浏览器原理； 6、熟练掌握Vue、React、Angular等至少一种主流前端框架,并使用前端组件化开发； 7、能使用ES6或TypeScript，并使用webpack等模块开发工具搭建响应开发环境； 8、了解PHP、Java、Node.js、 Python等任何一种后端语言者优先，了解主流数据库技术(Oracle、MySQL)优先。  备注：此岗位是外包性质，需要在客户方驻场上班。</t>
  </si>
  <si>
    <t>Web前端开发（VUE）</t>
  </si>
  <si>
    <t xml:space="preserve"> 其他要求： 1、大专及以上学历，5年以上Web前端开发经验，熟悉最新的HTML5技术标准； 2、精通JS框架、HTML5、CSS/CSS3前端开发技术，能够独立完成HTML5页面及样式； 3、熟练掌握DIV+CSS页面架构和布局方式，能快速高效实现各种动画交互效果； 4、能够熟练运用HTML5相关技术开发移动平台、PC终端的web页面； 5、熟练掌握JS/JQuery,Bootstrap，跨域处理及websockt等前端技术，了解HTTP协议以及浏览器原理； 6、熟练掌握Vue、React、Angular等至少一种主流前端框架,并使用前端组件化开发； 7、能使用ES6或TypeScript，并使用webpack等模块开发工具搭建响应开发环境； 8、了解PHP、Java、Node.js、 Python等任何一种后端语言者优先，了解主流数据库技术(Oracle、MySQL)优先。  ※此为外包职位，需要在客户方驻场工作，长期项目。</t>
  </si>
  <si>
    <t>深圳市九五互娱科技有限公司</t>
  </si>
  <si>
    <t>非【web】前端开发， 只会div+css+js 的勿扰   工作职责: 1.负责H5游戏前端应用逻辑的编写，使用Layabox引擎开发； 2.与项目组美术/策划人员深入沟通，准确实现开发需求； 3.能够和后台工程师配合，实现前端和服务器的数据交换功能； 4.与测试人员配合，了解并解决产品中存在的问题，对产品细节能有很好的把握。   任职要求： 1.专科及以上计算机相关专业学历，2年以上工作经验，具有移动游戏开发经验； 2.熟悉JavaScript/Typescript编程，使用Layabox/egret等游戏开发引擎至少上线过一款游戏 3.熟悉面向对象开发模式，熟悉组件化编程模式； 4.熟悉常用通讯与交互；熟悉AJAX/WebSocket等各种通信方式； 8.有规范的编程风格和良好文档习惯； 9.能承受工作压力，有独立开发能力，有团队合作精神； 10.具有较强理解沟通能力、自学能力，项目分析经验。  flash/AS3 转H5，条件优秀者也可以接受。</t>
  </si>
  <si>
    <t>.NET开发主管</t>
  </si>
  <si>
    <t>一、岗位职责：职位描述 1.负责前端界面的开发及制作，以及前端与业务层交互开发和维护。 2.持续的优化前端体验和页面响应速度，优化代码并保持良好兼容性，提升web界面的友好和易用。 3.根据产品需求，分析并给出最优的页面前端结构解决方案。 4.确保产品具有优质的用户使用体验和高性能。 5.配合后台开发人员完成项目。 二、任职要求 1.本科及以上学历，2年以上互联网工作经验。 2.精通Bootstrap、Angular技术，包括HTML/HTML5/XHTML/XML/CSS等。 3.有网站设计的经验，对行业内的网站有自己的理解，精通各种设计软件的基本操作。 4.精通Div、CSS布局的html代码编写，熟练手写标准css样式表，兼容各浏览器,精通html/xhtml、css，熟悉页面架构和布局，对web标准和标签语义化有深入理解。 5.熟练使用html5 canvas，对html5/css3方面有实际的理解和实践经验。 6.熟练使用PhotoShop 对页面图片进行修改和设计图片图标等。 7.熟悉jquery mobile 移动前端框架。 8.精通Ajax、JavaScript、JQuery等前端脚本语言技术，掌握面向对象编程思想,精通前端展现框架的一种: jquery, prototype ext等js框架。</t>
  </si>
  <si>
    <t>周末双休 五险一金 绩效奖金 股票期权</t>
  </si>
  <si>
    <t>Cocos Creator游戏开发工程师</t>
  </si>
  <si>
    <t>深圳市中宝互动电子商务有限公司</t>
  </si>
  <si>
    <t>五险一金 餐饮补贴 交通补贴 通讯补贴 员工旅游 年终奖金 绩效奖金 年底双薪 下午茶 加班补贴</t>
  </si>
  <si>
    <t>职位要求： 1.计算机相关专业，熟练使用javascript或者typescript 2.熟练JavaScript/TypeScript语言，1年以上Cocos Creator游戏开发经验（有成功产品优先）； 3.熟练使用cocos creator引擎或Egret，LayaAir引擎开发小游戏的优先； 4.具有良好的自学能力,逻辑思维清晰，具有良好的技术钻研和沟通能力； 5.工作积极主动、有责任心，具有团队合作精神；  岗位职责： 1.负责Cocos Creator游戏的开发； 2.根据项目策划方案完成游戏程序开发； 3.与策划及美术人员深度讨论产品的需求及功能定义等； 4.能独立完成项目的功能开发，编写高质量的代码，并验证和修改测试人员发现的问题； 5.负责产品开发过程中重点、难点的技术攻坚；</t>
  </si>
  <si>
    <t>游戏前端开发-egret</t>
  </si>
  <si>
    <t>深圳乐悠游网络科技有限公司</t>
  </si>
  <si>
    <t>五险一金 员工旅游 通讯补贴 专业培训 出国机会 绩效奖金 年终奖金 包吃住 30天回国假期 股票期权</t>
  </si>
  <si>
    <t>岗位职责： 1、基于HTML5相关技术实现网页端和移动端游戏研发； 2、负责项目前端代码编写和交互应用设计； 岗位要求： 1、至少掌握一种H5游戏引擎（cocos creator，Egret，Laya）,有H5游戏的开发经验者优先； 2、熟悉H5最新规范，能够熟练快速的运用H5特性构建移动端的游戏项目； 3、精通JavaScript/TypeScript等语言，具有良好的面向对象编程的思想； 4、熟悉WebSocket和HTTP等网络协议，了解Json、Protobuf等数据协议； 5、良好的沟通能力，强烈的责任心。</t>
  </si>
  <si>
    <t>Web Application Developer B1</t>
  </si>
  <si>
    <t xml:space="preserve"> SAP Business One (B1) is the best-selling SAP ERP solution in terms of number of customers and aims to become the global market leader in small enterprise application market leveraging latest technologies such as in-memory computing, cloud, and mobile, to bring tremendous business value to partners and customers world-wide and help them run better than ever before. We are now looking for passionate software developers to join us and be a part of a world-class development organization delivering products which are humanly desirable, business viable and technically feasible. Key Responsibilities and Tasks Requirements: Mind set:</t>
  </si>
  <si>
    <t>北京瑞增国际文化有限公司</t>
  </si>
  <si>
    <t>北京-顺义区  </t>
  </si>
  <si>
    <t>带薪年假 做五休二 周末双休 弹性工作 节日福利 专业培训 五险一金</t>
  </si>
  <si>
    <t>1. 与设计师、产品工程师紧密工作在一起，负责产出高质量的产品前端层； 2. 参与多种平台的应用开发，包括Web及Mobile等产品，负责前端交互的实现； 3. 能充分理解项目需求和设计需求，具有一定研发精神，能解决各种未知问题； 4. 能够基于vue/angular等前端框架实现独立开发.  技术能力要求: 1. 扎实的html/css/js/jq代码能力; 2. vue/react/angular三大框架至少熟练使用一种. 最好是vue; 3. 熟悉并曾经使用过layui/ace_admin等开源管理后台模板,并能够熟练对其进行改造开发.熟悉bootstrap栅格化应用. 4. 熟悉前后端分离开发方式. 熟练应用各种前端技术栈（库，框架，构建工具），可以集成各种SDK开发,以及前端部署方式等. 5. 充分了解http与https协议; 6. 最好能够了解一种服务端开发语言.node.js或php***(不要求服务端开发,了解即可); 7. 最好熟悉小程序开发. 8.计算机相关专业优先.</t>
  </si>
  <si>
    <t>江西贪玩信息技术有限公司广州分公司</t>
  </si>
  <si>
    <t>带薪年假 五险一金 节日福利 全勤奖 包三餐 专业培训 健身俱乐部</t>
  </si>
  <si>
    <t>岗位职责： 1. 使用Egret进行项目相关功能模块任务开发； 2. 具有良好的代码书写，注释和单元测试习惯，以及分析和解决问题的能力；  任职资格： 1、2年以上游戏开发经验；至少使用egret开发过一款游戏 2、熟练掌握JavaScript或者TypeScript语言, 熟悉ES6规范； 3、熟悉TCP/IP、WebSocket、HTTP等网络通信技术、熟悉layabox/Egret/Cocos-js等H5游戏引擎，熟悉Egret者优先； 4、具有强力的进取心和求知欲，善于学习和运用新知识； 5、了解各种移动游戏开发引擎者优先，经常性贡献代码给开源界的优先； 6、具有较好的沟通交流能力，对游戏开发有热情，能主动提出游戏的各种优化。</t>
  </si>
  <si>
    <t>移动端前端开发工程师</t>
  </si>
  <si>
    <t>万科建筑技术发展（深圳）有限公司</t>
  </si>
  <si>
    <t>年终奖金 绩效奖金 五险一金 定期体检 商业保险 交通补贴 通讯补贴 员工旅游 扁平管理</t>
  </si>
  <si>
    <t>1.参与万科B2B采购平台的应用开发，包括Web及Mobile等产品，负责前端交互的实现 2.与设计师、产品工程师紧密工作在一起，负责产出高质量的产品前端层 3.组织团队学习研究新的技术，并能迅速转化到潜在项目中 任职资格：  1. 全日制计算机相关专业本科以上，三年左右相关工作经验，基本功扎实； 2. 熟练掌握HTML、CSS和原生JavaScript，熟悉JS的语言特性、掌握JS原型机制、继承实现和闭包等知识点，能够独立封装插件； 3. 理解MVVM框架的思想，熟练使用Vue / React框架及主流前端类库，熟悉前端构建工具，如Gulp、Webpack等，熟悉Sass / Less、CoffeeScript / TypeScript / ES6； 4. 了解HTTP协议，熟悉（Chrome / IDE）等调试工具的使用，熟悉基本的 * nux 操作； 5. 有PC端和移动端的项目经验，理解响应式布局的理念和rem弹性布局，对web性能优化和浏览器兼容性有一定的理解和实践经验； 6. 有实际的小程序开发经验，掌握小程序的架构、语法、API，对小程序优化相关有独特见解； 7. 有Node.JS（Koa2）、Handlebars经验者优先; 8. 有电商网站经验优先。</t>
  </si>
  <si>
    <t>高级前端开发工程师Vue（上海）</t>
  </si>
  <si>
    <t>联众融资租赁（上海）有限公司</t>
  </si>
  <si>
    <t>五险一金 年终奖金 带薪病假 交通便利 定期体检</t>
  </si>
  <si>
    <t xml:space="preserve"> 岗位职责： 1、负责公司产品前端代码开发、页面重构以及交互设计逻辑处理； 2、负责公共组件的开发及对新技术的调研应用； 3、利用HTML5等相关技术开发跨平台前端页面，良好兼容Android和IOS设备； 4、能够承担前端框架建设与组件封装，并不断优化前端工具组件库； 5、持续优化前端开发模式和规范。  任职资格： 1、精通Ajax、DOM、JSON等相关技术，熟练使用原生JS编程； 2、精通html、css等网页制作技术，熟悉页面架构和布局； 3、有一年以上Vue框架的工作经验，至少熟练掌握一门（Hybrid React、Angular、Vue等）及相关框架和技术； 4、熟悉node.js，熟练掌握 ES6 、Typescript、Gulp 、Webpack 等规范和技术； 5、 熟悉W3C标准，对表现与数据分离、Web语义化有较为深刻理解； 6、 熟悉页面性能的优化，浏览器开发调试工具， 熟练解决各种浏览器兼容问题； 7、 有独立开发Hybrid App的项目经验 </t>
  </si>
  <si>
    <t>51VR</t>
  </si>
  <si>
    <t>五险一金 补充医疗保险 年终奖金 股票期权 弹性工作 定期体检 零食水果 全额公积金 绩效奖金</t>
  </si>
  <si>
    <t>岗位职责：     任职要求：  加分项：</t>
  </si>
  <si>
    <t>美嘉中创（北京）国际教育咨询有限公司</t>
  </si>
  <si>
    <t>联合通商科技（天津）有限公司</t>
  </si>
  <si>
    <t>五险一金 补充公积金 专业培训 出国机会 年终奖金</t>
  </si>
  <si>
    <t>1.负责Web端功能设计.开发和优化； 2.高效和高质的完成代码的编写，并确保代码符合前端规范； 3.与设计师和后台程序员配合，高效率高质量地完成页面的实现工作； 4.能够灵活使用 CSS3 特性制作高效的网页效果，并保持良好的兼容性； 5.开发基于Angular5的系统项目；  任职要求： 1、3年以上的前端开发经验; 2、喜欢 Web 前端技术，对于 HTML、CSS、JavaScript有较为深入的研究； 3、能熟练编写具有良好风格规范的 HTML+CSS 代码，熟悉Angular、React、规范或工具者尤佳； 4、熟悉一门web后端语言，能够编写简单的后端代码； 5、良好的团队协作意识和积极的工作态度。</t>
  </si>
  <si>
    <t>员工旅游 年终奖金 绩效奖金 五险一金 专业培训</t>
  </si>
  <si>
    <t>1、五年以上美工工作经验，五年以下不考虑； 2、艺术设计类统招本科，非统招和大专生不考虑； 3、精通HTML/HTML5/CSS3等网页制作技术，熟悉页面架构和布局，能够独立编写静态页面（非常重要）； 4、较强的设计需求分析能力和良好的沟通能力，快速理解设计，明确需求及潜在需求，并能在设计思路上加以引导； 5、具有较高的平面设计表现力和创意能力，熟练运用各种不同类型的设计表现形式； 6、我们需要的不仅仅是页面制作美工，我们更需要能改变页面视觉形态的设计师。 岗位职责： 1、独立完成网站、电商、APP的页面设计工作； 2、能够独立完成公司产品的设计、改版、更新； 3、负责与开发人员配合完成网站等前台页面设计和编辑； 4、其他与美术设计相关的工作。 投简历时请附带您近期真实作品。</t>
  </si>
  <si>
    <t>.NET开发经理&amp;架构师</t>
  </si>
  <si>
    <t>五险一金 员工旅游 股票期权 专业培训 弹性工作</t>
  </si>
  <si>
    <t xml:space="preserve">“随办”是专注于执行力的智能移动办公平台，由前微软、IBM高管团队历经4年研发磨砺，是微软Office365的智能移动伴侣，并和微软Azure联手打造“移动+云，智能为先“的整体移动信息化解决方案。2018年初入选微软加速器北京11期。“随办”发布以来，广受市场赞誉，被微软中国评选“最有价值解决方案奖、位列IBM全球服务部五大“首先推荐的移动解决方案”、被Apple中国誉为“移动工作方式首选解决方案”。“随办”客户数量已达数十万级，标杆客户有五大国有银行的其中两家总部，也有多家全球著名消费品牌企业客户，覆盖众多行业。另已发布“随办”英文版，未来在美国、加拿大全面拓展市场，公司位居于上海首座双塔商务楼--港汇恒隆广场。。   岗位职责： 1. 产品研发：领导公司核心产品后台研发团队，负责核心产品企业移动SaaS“随办”的研发工作； 2. 技术领先：领导公司新技术研究和原型验证工作，参与核心组件的研究和开发工作； 3. 技术攻关：积极参与攻克例如大数据量、高并发、高稳定性等带来的各种挑战及技术难关； 4. 架构能力：参与产品系统架构，部署架构，大数据分析与迁移等相关工作，优化现有系统的性能，解决系统中的关键问题和技术难题； 5. 研发管理：技术评估，概要设计，开发计划，执行管理，代码审查，人员管理，人员培训等管理工作； 6. 产品定制：规划大客户项目的软件系统架构；云平台的软件架构设计(后端)；   岗位优势： 1. 在微软高级技术专家的指导和帮助下，研究和学习微软最新的云、人工智能、大数据技术，保持一流的视野和技术水平 2. 负责企业管理领域领先的软件SaaS产品设计，获得更多世界500强客户认可的成就感 3. 在CEO(曾在微软任高级技术管理职位10年)的直接领导下，提升企业管理和产品设计水平   岗位要求： 1. 985/211学校，计算机相关专业，硕士优先； 2. 精通C#编程语言，5-10年.NET开发经验，包含2年以上的管理经验，有企业软件开发经验者优先； 3. 具有团队研发管理经验，有专业的管理方法和管理意识，熟悉专业的管理工具，必须具有优秀的沟通习惯和沟通技能； 4. 精通MS SQL Server数据库，熟悉其他类型数据库，熟悉DB的性能优化，高可用，大数据处理； 5. 精通常用的JavaScript和前端框架，例如：Vue，TypeScript，BootStrap，JQuery等； 6. 对于分布式、高并发、大数据量的业务系统构架有实际项目经验，熟悉微服务、缓存机制、消息中间件、分布式集群等相关领域知识和具备实践经验； 7. 熟悉微软产品和开发平台API，比如：Microsoft Graph，Azure认知服务等； 8. 熟悉云服务器的部署与企业安全策略者优先； 9. 熟悉人工智能，多维数据分析，大数据挖掘及机器学习者优先； 10. 熟悉各种数据结构和算法，设计模式，安全协议和加密算法者优先； </t>
  </si>
  <si>
    <t>大前端</t>
  </si>
  <si>
    <t>北京华章世纪教育咨询有限公司</t>
  </si>
  <si>
    <t>员工旅游 做五休二 五险一金 餐饮补贴</t>
  </si>
  <si>
    <t xml:space="preserve"> 岗位职责： 1 负责混合APP开发，Web开发； 2 根据产品需求完成功能开发、调试、上线及更新 3 使用JS/Angular 4（或以上）/Ionic等技术进行产品功能开发(精通react,vue愿意转ionic/angular也可)  4 解决产品的前端兼容性，性能优化等问题 5 大前端全栈工程师，有原生开发(ios或安卓)经验优先！有黑客增长经验者优先！  岗位要求： 1、本科及以上学历，计算机相关专业； 2、熟悉HTML5、JavaScript、jQuery、Angular 4（或以上）或者Vue,React等前端技术，理解Json和Ajax； 3 熟悉CSS框架，LESS/SASS语法，CSS基础扎实并能手写代码，熟悉响应式和动画，熟练使用Bootstrap框架，对浏览器兼容性调拥有丰富的经验，能熟练使用浏览器调试工具  4 了解NodeJs，使用过Git、Webpack等前端工具，并能读懂国外前端工具的英文网站 5 熟练使用TypeScript+Angular 4（或以上）开发ionic应用;或者熟悉Vue,React框架也行 6 能积极主动测试自己的代码，了解基于Angular的前端自动化测试工具Protractor/Jenkins 7 4年以上Web前端开发经验；工作经验、比赛经验、社团经验皆可 8 具有较好的代码书写规范，熟悉模块化开发，面向对象编程 9 对前端技术热爱，能自主学习前端新技术并有分享精神，发现问题能努力克服问题,并能快速适应不同的开发环境 10 加分项：具有敏捷开发经、原生APP开发经验、混合移动开发经验优先 </t>
  </si>
  <si>
    <t>广州谷沃信息科技有限公司</t>
  </si>
  <si>
    <t>五险一金 年终奖金 出差补助 节日金 水果 软饮料 餐食 健身课程</t>
  </si>
  <si>
    <t>1)       负责整个项目的实施与交付。 2)       确保全部工作在预算范围内按时优质地完成，使客户满意。 3)       领导项目的计划、组织和控制工作，以实现项目目标。 4)       严格执行公司对项目管理的规范、对于软件开发项目执行公司制定的统一的软件开发规范。 5)       负责项目组成员的技术面试，沟通协调，对团队成员进行工作安排、督查。 6)       制定工作计划、项目执行计划、人员配置计划、工作分解结构、成本计划等，监控项目风险，组织项目汇报。 7)       负责项目技术方案、投标技术方案、项目相关资料文件的编写和审查。  任职要求： 1)       计算机相关专业，本科及以上学历，10年以上工作经验，5年以上项目管理经验； 2)       具备扎实的Java语言基础、精通Java EE架构； 3)       熟悉Spring、Spring MVC/Struts、Spring Security和MyBatis/Hibernate等，熟悉Spring Boot和Dubbo等开源框架； 4)       熟悉Git/SVN、Junit/TestNg、Maven/Gradle、Jenkins等CI工具； 5)       熟悉Redis、RabbitMQ/ActiveMQ/Kafka、Netty/Mina等技术； 6)       精通MySQL、Oracle、SQL Server、MongoDB、HBase中至少一种数据库，有数据库设计和优化经验； 7)       熟悉Linux下服务器环境部署和性能调优（包括Nginx、Tomcat等）； 8)       熟悉HTML/HTML5和JavaScript；了解TypeScript、Angular JS、Vue.js或Ionic框架，有全栈开发经验者优先； 9)       较强敏捷项目管理能力、精通Scrum/XP等敏捷框架和方法论，沟通协调能力卓越、良好的团队合作精神，能承受工作压力； 10)   具有出色的抽象设计能力，思路清晰，善于思考，能独立分析和解决问题 11)   具备至少两个中大型项目的实际项目管理经验，特别是敏捷项目管理实际经验； 12)   有强烈的责任心，优秀的表达能力及沟通能力，较强的学习和理解能力，思路清晰，善于思考，能独立分析和解决问题。 13)   有保险或银行核心系统交付经验者优先，有PMP证书或Scrum Master认证优先。</t>
  </si>
  <si>
    <t>H5游戏引擎开发工程师</t>
  </si>
  <si>
    <t>五险一金 餐饮补贴 年终奖金 定期体检 下午茶 弹性工作 绩效奖金</t>
  </si>
  <si>
    <t>职位描述： 1、主导/参与H5游戏引擎的设计、开发、优化工作；  任职要求： 1、有扎实的Javascript或Typescript编程基础，熟悉H5游戏制作流程及相关技术。2年或以上游戏、游戏引擎开发经验者优先； 2、熟悉Egret或LavaAir引擎的开发模式，有相关的优化、适配经验，并深入掌握H5引擎的架构、原理； 3、有WebGL或OpenGL实际开发经验，对浏览器内核有了解； 4、具备工程化思维，关注研发过程改进，认同研发过程改进在研发工作中的重要性； 5、热爱游戏和二次元，对于工具研发以及提升行业效率有强烈的成就感； 6、认同工具文化，有较多通过工具解放生产力的亲身经历；认同黑客文化，追求卓越，乐于分享。</t>
  </si>
  <si>
    <t>H5 Cocos Creator 主程</t>
  </si>
  <si>
    <t xml:space="preserve"> 岗位职责： 1. 根据策划需求完成H5游戏的客户端开发与维护。 2. 根据需要，编写项目开发需要的相关工具。 3. 与策划，服务器端及美术保持良好沟通，确保产品按时按质完成。 4. 统筹和安排好本组开发任务。 5. review 本组成员代码，保证项目的代码品质 6. 关注行业技术动向，为公司技术栈规划及发展提出建议。  任职要求： 1. 大专及以上学历，热爱编程，编码习惯良好； 2. 乐于学习，愿意接受新技术，新事物。 3. 有较强抗压能力及执行力，良好的沟通能力。 4. 英语技能：熟悉计算机领域常用英语。 5. 工作经验：3年游戏开发经验或以上，有棋牌类游戏开发经验者优先。 6. 熟悉常用数据结构及算法，熟悉常用设计模式，熟悉面向对象的设计方法； 7. 理解网络基本知识及原理，有websocket, protocol bufffer开发经验者优先。 8. 熟练掌握TypeScript语言。 9. 熟悉Cocos Creator引擎，包括其WEB开发，Native 开发，引擎定制及热更新。 10. 熟悉前端开发自动化(如gulp等工具)与持续集成将为您加分。  劳逸结合的工作时间： 大小周轮休制，每天工作7小时，上午09：30-12：30，下午14：00-18：00。 完善的薪资待遇： 六险一金、全勤奖、绩效奖、年终奖，带薪年假、婚假、产假、带薪病假、等假期，健全的薪酬考勤机制。 愉快的工作氛围： 小伙伴们都是80后90后居多，同事之间的愉悦相处让你工作更加轻松。 舒适的工作环境： 坐落于创意园区，交通便利，双地铁还有BRT，周边临近步行街。公司内部还设有健身器材和设备完善的茶水间。 丰富的员工活动： 公司定期组织各种精彩的团队活动，集体旅游、户外拓展、生日聚会、看电影等，适当缓解工作压力，增进同事感情。 令人心动的其他福利： 多样的下午茶，节假日福利品等。 </t>
  </si>
  <si>
    <t>UX设计师</t>
  </si>
  <si>
    <t>法国乐华梅兰公司</t>
  </si>
  <si>
    <t>批发/零售 家居/室内设计/装潢</t>
  </si>
  <si>
    <t>做五休二 带薪年假 餐饮补贴 五险一金 节日福利 专业培训</t>
  </si>
  <si>
    <t>五险一金 定期体检 弹性工作 周末双休</t>
  </si>
  <si>
    <t>岗位职责 1、负责公司业务前端开发工作 2、与后台工程师共同实现产品功能，完成数据交互展示 任职要求 1、大专及以上学历，计算机相关专业优先，3年以上Web前端开发经验 2、熟悉掌握 JavaScript（ES6/ES7）/CSS3/HTML5 3、熟悉掌握React全家桶 4、熟悉掌握小程序的开发 6、熟悉掌握自动化构建工具（webpack、gulp） 6、对Typescript有一定的了解和实践 7、对模块化，组件化有较深层次的理解 8、熟悉各种调试和抓包工具 9、具备一定的需求分析和理解能力</t>
  </si>
  <si>
    <t>根据产品需求，对产品的整体美术风格、交互设计、界面结构、操作流程、HTML / CSS / JS等做出设计、以提高用户体验为目标。  岗位职责： l  需求理解：在设计和开发阶段，能与开发和产品团队进行良好的沟通协调 l  对于用户的数字化使用习惯有深刻的理解，并能在产品交互设计中表达出来 l  美术设计：开发出美观且容易使用的产品，界面要有功能性 l  执行主要设计原则和用户体验，通过高保真模型实现交互流程 l  将设计成果转换为HTML，CSS，JS l  为整个应用程序提供UI元素的组件以及开发UI体系结构  任职要求： l  熟练使用PhotoShop l  掌握以下开发语言：HTML，CSS，JS  l  责任心强；思维开放；用户服务导向；良好的学习能力；善于沟通，有团队协作精神</t>
  </si>
  <si>
    <t>三维建模师</t>
  </si>
  <si>
    <t>上海腾通信息科技有限公司</t>
  </si>
  <si>
    <t>五险一金 年终奖金 弹性工作 出国机会 交通补贴 股票期权 绩效奖金</t>
  </si>
  <si>
    <t>岗位职责 1、能够进行手机应用内嵌HTML5开发； 2、能偶确保不同机型、操作系统下脚本、样式的兼容性； 3、以提高生产力为目标，提炼公共组件，构建使用工具； 4、能够对现有的前端架构和基础组件进行优化升级，协助技术主管改善前端架构，并且进行一些探索性工作； 5、研究前端领域的组件化和工程化，探索各种业务场景下的最优开发模式，并有能力抽象和推进各种前端领域的基础建设。 岗位要求 1、五年以上互联网前端开发经验，一年以上架构级前端开发经验； 2、对W3C规范有深刻理解，精通Html5、CSS3、JavaScript语言的编码； 3、有完整的前端项目、性能优化经验，熟悉各种web标准规范，重视代码规范与质量； 3、能够使用Sass、LESS、Stylus等CSS预处理语言高效编写前端样式，能使用ES6或TypeScript，并使用webpack等模块开发工具搭建响应开发环境。 4、熟悉并深入研究应用过至少一种主流前端框架，如AngularJS、Vue.js、Backbone.js、React.js、ReactNative等，精通前端H5应用构建和组件封装。 5、擅于沟通，乐于分享，具备良好合作态度及团队精神，并富有工作激情、创造力和责任感，能按时、高质量完成任务。</t>
  </si>
  <si>
    <t>资深web前端工程师</t>
  </si>
  <si>
    <t>1. 负责项目脚手架搭建环境配置； 2. 负责框架组件封装定义，为项目架构提供方向； 3. 负责解决项目疑难问题，指导培训其他成员能力提升；  岗位要求： 1.五年以上web前端开发经验，能独立完成网页前端开发，兼容市面主流浏览器，对网站设计有较深入的了解; 2.掌握并理解OOP，至少熟练掌握一种前端类库，如Vue,AngularJS,ReactJS等，熟悉TypeScript，了解面向接口编程及MVC分层思想； 3.熟悉基于NodeJs的webpack的思想及使用； 4.熟悉Web前端性能优化者及语音视频处理的优先； 5.有触屏H5及多端适配开发经验和项目经历； 6.熟悉互联网体育类（以足球为主）、电竞类领域相关行业者、爱好者优先。</t>
  </si>
  <si>
    <t>高级Web前端开发工程师-急聘</t>
  </si>
  <si>
    <t>上海佳课教育科技有限公司</t>
  </si>
  <si>
    <t>带薪年假 五险一金 专业培训 节日福利 绩效奖金 加班餐</t>
  </si>
  <si>
    <t>岗位职责： 1、负责PC和移动产品前端部分的开发； 2、市场运营活动的功能开发； 3、负责小程序等功能开发；  岗位要求： 1、 2年及以上前端(react语言)开发经验，； 2、 熟练使用ES6&amp;ES7+react+sass/less+webpack+babel 技术栈开发项目； 3、 熟悉移动端和PC端主流浏览器的兼容性，熟悉Android、ios、PC等不同平台的页面适配； 4、 有小程序开发、typescript相关经验者优先; 5、 对技术有激情，喜欢钻研，能快速接受和掌握新技术，良好的沟通表达能力和团队协作能力； 6、 具有良好而规范的编程习惯。</t>
  </si>
  <si>
    <t>Java developer</t>
  </si>
  <si>
    <t>中欧基金管理有限公司</t>
  </si>
  <si>
    <t>1.能独立负责公司H5端产品的开发； 2.负责根据产品需求完成App分析设计、编码、系统集成工作； 3.配合其他部门，提供产品相关技术支持； 4.对所负责产品模块进行代码优化，维护以及手机客户端新技术的研究；  职位要求： 1、本科及以上学历、3年工作经验以上； 熟练运用JavaScript、TypeScript语言与HTML5、CSS3、Ｗeb等开发技术； 2、熟悉模块化、前端编译和构建工具，熟练运用主流的移动端JS库和开发框架，例如：jQuery Mobile、React、Angular、Bootstrap、glup等； 3、熟悉移动互联网应用开发环境，对于H5在各移动设备商的特性和应用有较丰富的累积和经验；熟悉iPhone，Android手机和PC各浏览器之间的差异性，能比较准确的处理兼容性问题 4、能提供完善的WebApp和混合App（JS方向）技术方案，了解服务端（node/java）或native移动应用开发；至少一款可浏览的WebApp案例 5、能使用原生JS支撑表现级业务需求；  6、对HTML5页面性能有深入研究和尝试，且对新技术有深入学习的意愿；</t>
  </si>
  <si>
    <t>北京万华恒信信息技术有限公司</t>
  </si>
  <si>
    <t>五险一金 补充医疗保险 员工旅游 交通补贴 绩效奖金 年终奖金 定期体检</t>
  </si>
  <si>
    <t xml:space="preserve">岗位职责： 1、负责将设计效果图切成HTML代码，利用HTML5相关技术开发web和移动app页面； 2、实现CSS3特效、jQuery效果，不断优化用户体验； 3、持续的优化前端体验和页面响应速度，并保证兼容性和执行效率； 4、配合后台工程师一起研讨技术实现方案，会实用ajax调用接口和JSON数据交换； 5、基于HTML5/CSS3等开发经验参与项目研发和技术研究工作。  任职要求： 1、计算机相关专业毕业，具有WEB前端开发实际项目经验3年以上； 2、精通HTML5/CSS3，JavaScript，jQuery、React、Redux、ES6、typescript、Webpack、Antd等Web开发技术，了解Bootstrap、Flex； 3、熟悉Java编程语言和Gulp、Webpack 等前端构建工具； 4、会实用ajax调用接口和JSON数据交换； 5、了解oracle，具备一定的数据库开发知识； 6、具有良好的代码风格和编程习惯，能够熟练的使用JavaScript进行对象编程； 7、熟悉手机端html5页面开发，了解各项技术的相关标准（使用过一种移动UI框架者优先）； 8、熟悉各种浏览器的兼容性调试； 9、对用户体验、交互操作流程、及用户需求有一定理解，对前端开发有浓厚兴趣； 10、具备较强的快速学习能力，独立解决问题能力与逻辑分析能力。 </t>
  </si>
  <si>
    <t>高级前端开发工程师 (职位编号：2)</t>
  </si>
  <si>
    <t>五险一金 员工旅游 餐饮补贴 年终奖金 定期体检 免费健身 带薪年假 免费班车 专业培训 绩效奖金</t>
  </si>
  <si>
    <t xml:space="preserve">岗位职责 1、配合产品经理，准确理解业务需求，实现产品经理的设计要求。 2、能使用React/Angular的一种编程语言，根据需求（效果图或原型）实现基本业务功能开发； 3、配合后台工程师，实现数据的加载和处理。设计性能优良、交互流畅，易维护、易扩展的数据处理和视图渲染架构。 4、善于总结改进、积极探索、学习并引入优秀的前端设计和架构。  任职资格 1、本科及以上学历，3年以上前端开发经验； 2、熟练使用jQuery、精通原生JavaScript、基础的HTML5； 3、具有构建大型面向对象的JavaScript应用程序的经验，具备基本的NodeJS开发； 4、熟练掌握 React 、Angular 、Vue 其中一种框架和技术（且理解其中技术原理）； 5、具备ES6、Typescript等WEB技术开发能力； 6、能够熟练使用npm管理程序包（包括装包、更新包、卸载包、导入并使用包），掌握基本的npm包构建； 7、能根据需要对相关组件进行基本的拓展；掌握前端规范、框架接口、架构、系统组件。比如能将jQuery组件（my97、select2等）封装成Angular的组件。 8、熟练掌握面向API开发和调试经验者优先； 9、有激情有进取心，乐于持续学习，良好的沟通能力和合作精神。   </t>
  </si>
  <si>
    <t>1.负责项目脚手架搭建环境配置； 2.负责框架组件封装定义，为项目架构提供方向；  3.负责解决项目疑难问题，指导培训其他成员能力提升；  岗位要求: 1.五年以上web前端开发经验，能独立完成网页前端开发，兼容市面主流浏览器，对网站设计有较深入的了解; 2.掌握并理解OOP，至少熟练掌握一种前端类库，如Vue,AngularJS,ReactJS等，熟悉TypeScript，了解面向接口编程及MVC分层思想； 3.熟悉基于NodeJs的webpack的思想及使用； 4.熟悉Web前端性能优化者及语音视频处理的优先； 5.有触屏H5及多端适配开发经验和项目经历；</t>
  </si>
  <si>
    <t>高级前端开发工程师（H5）</t>
  </si>
  <si>
    <t>数据可视化前端工程师</t>
  </si>
  <si>
    <t>五险一金 绩效奖金 餐饮补贴 年终奖金 专业培训 定期体检 弹性工作 做五休二 带薪年假 节日福利</t>
  </si>
  <si>
    <t xml:space="preserve">1、负责基于HTML5 canvas/WebGL/egret/layabox的Web应用的设计与开发工作； 2、协同后端开发工程师研讨系统整合方案，优化兼容性、系统响应性能等；  任职要求： 1、全日制本科及以上学历，计算机、软件工程、数理等相关专业； 2、熟练掌握JavaScript和TypeScript开发，熟悉es6标准，掌握webpack等构建工具； 3、2年及以上H5 Canvas编程经验； 4、2年及以上webgl编程经验，熟悉webgl的工作原理及常见的js库（pixijs、threejs、BabylonJS等）； 5、熟悉设计模式，能独立设计及实现具有良好可维护性的工程； 6、有数据分析图表、所见即所得界面开发经验的优先 </t>
  </si>
  <si>
    <t>高级前端开发人员</t>
  </si>
  <si>
    <t>岗位职责： 1. 在项目组内部参与前端架构方案设计、实现与改进； 2. 主要从事HTML5,D3.JS的技术开发.； 3. 主要开发内容为互动式数据可视化界面的模版制作和客户指导。 任职要求： 1. 2年以上HTML5，CSS3，JSON ，Java开发经验 ； 2. 熟悉VUEJS ，JQuery，原生的js，百度地图，echarts（最低要求），有D3、JS经验优先 ； 3. 两年以上的前端领域开发经验，能独立完成前端开发工作； 4. 熟悉JS 的各种特性，以及浏览器兼容性处理技巧； 5. 本科以上学历，计算机相关专业，扎实的计算机基础知识，在项目组内部参与前端架构方案设计、实现与改进； 6. 有移动端开发经验，熟悉浏览器特性，页面性能优化； 7. 有团队意识。</t>
  </si>
  <si>
    <t xml:space="preserve"> 职位描述: ?耐克大中华区供应链前端开发人员。 ?这个角色负责理解需求，设计和开发前端网页，单元测试和维护文档。 与团队成员一起开发供应链相关项目。 关键的资格: 4年以上前台开发经验。 有Java脚本，jQuery, TypeScript经验。 熟悉Angular和React框架。 熟悉CSS3, HTML5和响应式网页设计。 熟悉Git及Git工作流程者优先。 熟悉Linux者优先。 熟悉AWS者优先。 优秀的团队合作能力。 积极主动，有组织，能够优先完成任务。 ?快速获取知识和理解的能力。 良好的英语读写能力，听说能力优先。 </t>
  </si>
  <si>
    <t>2-2.3万/月</t>
  </si>
  <si>
    <t xml:space="preserve"> 岗位职责： 1、负责将设计效果图切成HTML代码，利用HTML5相关技术开发web和移动app页面； 2、实现CSS3特效、jQuery效果，不断优化用户体验； 3、持续的优化前端体验和页面响应速度，并保证兼容性和执行效率； 4、配合后台工程师一起研讨技术实现方案，会实用ajax调用接口和JSON数据交换； 5、基于HTML5/CSS3等开发经验参与项目研发和技术研究工作。 任职要求： 1、计算机相关专业毕业，具有WEB前端开发实际项目经验3年以上； 2、精通HTML5/CSS3，JavaScript，jQuery、React、Redux、ES6、typescript、Webpack、Antd等Web开发技术，了解Bootstrap、Flex； 3、熟悉Java编程语言和Gulp、Webpack 等前端构建工具； 4、会实用ajax调用接口和JSON数据交换； 5、了解oracle，具备一定的数据库开发知识； 6、具有良好的代码风格和编程习惯，能够熟练的使用JavaScript进行对象编程； 7、熟悉手机端html5页面开发，了解各项技术的相关标准（使用过一种移动UI框架者优先）； 8、熟悉各种浏览器的兼容性调试； 9、对用户体验、交互操作流程、及用户需求有一定理解，对前端开发有浓厚兴趣； 10、具备较强的快速学习能力，独立解决问题能力与逻辑分析能力。</t>
  </si>
  <si>
    <t>工作职责: 1. 负责公司产品PC端、移动端、小程序的前端开发及团队管理。
2. 参与公司前端业务的工程化、流程化并持续推进。 职位要求：
1. 二表以上全日制本科或研究生学历，5年以上前端工作经验，具有良好的编码风格，有较强的独立工作能力和团队合作精神。
2. 熟练掌握 React/Vue.js/Angular 等主流框架，对其中至少一种框架有较好的经验和理解能力，熟悉 Vue 者优先。
3. 熟练掌握npm、webpack等前端自动化构建工具。
4. 熟练掌握H5开发，熟悉ES6/ES7 语法，有 TypeScript 使用经验者优先。
5. 熟练使用 Git 等源代码管理工具。
6. 较强的逻辑思维能力，主动性强，具有自驱力。 加分选项：
1. 熟悉 Node.js，了解 CSS 模块化思想。
2. 理解组件化开发思想。
3. 有iView组件使用经验优先。
4. 有大型系统、后端服务开发经验者优先。
5. 有英文文献阅读能力。
6. 有美工设计经验者优先。</t>
  </si>
  <si>
    <t>Node.js高级开发工程师 (职位编号：001)</t>
  </si>
  <si>
    <t>北京星震同源数字系统股份有限公司</t>
  </si>
  <si>
    <t>餐饮补贴 绩效奖金 五险一金 股票期权</t>
  </si>
  <si>
    <t>工作职责： 1. 设计合理的Web技术框架实现Web应用。 2. 与团队成员合作改进或重构现有的Web应用及NW.js应用。  任职要求： 1. 3年以上的JAVA后端编程经验，精通主流开发框架（SpringMVC，MyBatis等）； 2. 2年以上nodejs开发经验，熟悉nodejs及常用组件； 3. 熟练使用MySQL数据库，熟悉主流应用服务器，熟悉多种关系型/非关系型数据库，能针对不同场景规划技术路线，并指导技术落地； 4. 了解前端技术，能使用jquery进行Web前端开发； 5. 可以解决项目中的难点及针对复杂业务模型可以给出最优的方案； 6. 具有良好的代码风格以及接口、架构设计能力； 7. 学习能力强，拥有优秀的逻辑思维能力，有较好的沟通和团队协作能力。  优先项： 1. 计算机、电子信息，通信工程及相关专业的本科、硕士学历优先； 2. 有使用NW.js, Electron等实际项目经验优先； 3. 深入理解JavaScript(ES6+)或TypeScript者优先； 4. 熟悉C++，VisualStudio，MongoDB等技术者优先。</t>
  </si>
  <si>
    <t>高级前端工程师(WebGL方向) (职位编号：000437)</t>
  </si>
  <si>
    <t>1.参与Web3D基础研发平台搭建以及Web3D数据可视化基础架构设计；
2.负责3D数据可视化产品的研发与迭代；
3.负责3D可视化应用的性能优化。 1.计算机及相关专业毕业，3~5年以上经验，本科及以上学历；
2.熟练使用 Three.js、u3d、WebGL 等 3D 框架开发，有实际项目开发经验；
3.具有良好的计算机图形学基础知识，熟悉 3D 图形图像的理论基础，如三维成像原理、UV贴图、着色器、材质等；
4.熟练使用 TypeScript 开发，有良好的编码规范；
5.具有 OpenGL、WebGL、GLSL 开发经验者优先；
6.具有智慧城市、BIM、3DGIS 等项目经验者优先。</t>
  </si>
  <si>
    <t>小游戏主程</t>
  </si>
  <si>
    <t>工作职责： 1、基于Laya引擎开发游戏项目，使用typeScript脚本语言开发游戏； 2、进行微信小游戏的设计与开发，进行游戏逻辑、交互、性能方面的优化； 3、负责项目上线后的维护和功能更新。  任职要求： 1、4年及以上游戏行业经验，担任过前端主程或相关负责人，有完整的项目开发及上线； 2、在图形表现这块有深入的研究，熟悉shader。 3、有一定的Laya引擎或typeScript脚本语言使用经验； 4、熟悉游戏算法，熟悉网络通信，熟悉websocket协议和http协议； 5、良好的学习能力，有自我激励和良好的团队协作能力，有独立解决问题的能力，能承担较大工作压力，扎实的语言基础和算法分析能力，代码规范良好；</t>
  </si>
  <si>
    <t>H5游戏客户端主程</t>
  </si>
  <si>
    <t>工作职责： 1、带领开发团队进行H5游戏开发，负责游戏核心架构的搭建以及技术攻关，维护程序使之保持可用性、稳定性和流畅性； 2、与策划和后端开发人员沟通，完成游戏逻辑和交互设计； 3、把控整体设计和技术方向，制定开发团队的工作计划、保障项目进度。  任职要求： 1、本科及以上学历，3-5年以上游戏开发工作经验； 2、精通ActionScript 、JavaScript或者TypeScript语言； 3、熟悉TCP/IP、WebSocket、HTTP等网络通信技术、熟悉layabox/Egret 等H5游戏引擎，熟悉Egret者优先； 4、对android、ios等移动端开发有一定了解，能熟练使用android、ios开发及测试工具； 5、有带团队经验， 热衷于技术钻研，工作踏实诚恳，认真负责，有良好的抗压能力。</t>
  </si>
  <si>
    <t>周末双休 五险一金 员工旅游 年终奖金 节日福利 带薪年假</t>
  </si>
  <si>
    <t>岗位职责： 1、制定系统总体架构、业务架构、数据架构及技术架构文档；负责系统框架搭建、编写框架开发指南指导开发人员熟悉并使用框架进行开发； 2、根据公司的战略发展方向，负责相关新技术的研究与技术积累、关键技术的验证，并能服务于相关业务发展，使应用系统在技术应用上保持一定的领先地位； 3、开发和维护统一的软件开发架构和软件开发规范，对系统的重用、扩展、安全、性能、伸缩性、简洁等做系统级的把握，为技术决策提供规则； 4、通过开发工具或开发方法的改进，提高开发效率，并对开发人员的技术培训培训与技术支持并解决技术难题； 5、指导开发人员根据理解设计文档，并对开发人员进行代码检查，确保其成果符合系统设计思路； 6、完成领导布置的其他工作。  任职要求： 1、统招本科以上学历，5年以上软件设计开发工作经验，其中2年以上软件架构经验优先； 2、熟悉JAVA体系架构，精通主流的开源框架，掌握网络、多线程开发技术、异步通信处理； 3、精通软件开发流程、设计模式、体系结构； 4、熟悉服务器优化，集群技术处理、网站负载均衡、系统性能调优等软件编程高级技术； 5、熟悉分布式、SOA、REST、缓存技术、并发控制、消息通讯等技术； 6、精通多种数据库的大数据量处理、ETL以及性能调优等高级应用，有大数据应用经验优先； 7、具有应用系统架构、数据库规划及从技术角度分析业务的能力，熟悉业务抽象和数据模型设计，具有很强的技术风险的把握能力和识别能力。 8、熟悉移动前端的开发，对angular2、inoic2、Typescript、Hotpush等移动前端开发技术有实际经验。</t>
  </si>
  <si>
    <t>前端开发工程师 (职位编号：34430)</t>
  </si>
  <si>
    <t>六险一金 高薪期权 弹性工作 免费三餐 租房补贴 扁平管理 晋升空间</t>
  </si>
  <si>
    <t>前端开发工程师 (职位编号：31659)</t>
  </si>
  <si>
    <t>技术经理--上市公司</t>
  </si>
  <si>
    <t>五险一金 通讯补贴 免费班车 绩效奖金 年终奖金 专业培训</t>
  </si>
  <si>
    <t>岗位职责： 1、 参与公司核心业务平台的研发项目； 2、 参与项目的需求分析、架构设计、技术选型、技术难题攻关、功能设计和实现、性能调优等工作； 3、 负责开发团队的日常管理工作，培养团队成员成长，指导团队成员日常工作； 4、 与产品经理合作，根据公司战略制定产品目标，制定并执行产品开发计划。 任职要求： 1、 工作经验：5年以上软件工作经验，掌握敏捷开发的核心理论，有带队经验； 2、 知识/技能：能带领6个人的开发小组的能力，能编写核心模块代码。熟悉ES6、TypeScript、HTML5等开发语言版本；Angular 2 前端开发框架 、j2e、云架构、微服务； 3、 具有良好的学习能力、沟通能力、分析能力、文字表达能力，工作积极主动，有激情和责任心。思维清晰敏捷，逻辑分析和抽象提炼能力强，良好的口头和书面表达能力。   福利待遇： 1、薪酬：有竞争力的薪酬体系，我们不止跟你谈理想，钱也必须谈一谈~ 2、交通：无论天涯，免费班车直达公司，蓦然回首，地铁就在公司不远处。。。 3、工作时间：5天7小时工作制，充足的休息让你一整天元气满满！ 4、各种福利：五险一金小case，节日礼物福利补贴说不完！ 5、团建活动：定期团队活动，每月部门聚餐，经费充足不差钱，大公司就是这么壕！ 6、发展平台：想要升职加薪走向人生巅峰？上市公司晋升发展机会多多~</t>
  </si>
  <si>
    <t>Web前端开发工程师（急聘）</t>
  </si>
  <si>
    <t>职责描述： 1、前端技术选型，架构搭建，制定、维护并推广前端开发规范； 2、把关项目的技术方案，并给出相应的优化建议； 3、难点、前沿技术攻克; 4、带领前端团队快速进入到业务中去，并完成项目研发，对团队产出的用户体验负责； 5、组织沉淀前端成果并推广传播。 任职要求： 1、3-5年以上前端相关经验，完整负责过线上系统的技术规划、架构与开发； 2、精通JavaScript、CSS、HTML、DOM、BOM、协议、安全、性能等前端技术； 3、熟练掌握 Angular/React/Vue 技术中的一种，（懂react优先）且熟练运用及独立开发； 4、自驱力强，能主动发现问题并推进解决问题； 5、有团队精神，乐于传播、分享经验，帮组团队成长； 6、至少掌握java、node.js、php等后端技术中的一种； 7.有typescript使用经验者优先。 有以下经验或技能者优先 1. 良好的英文阅读能力; 2. 有区块链，金融相关的项目经验或对区块链感兴趣 3. 了解服务端渲染的原理并有相关项目经验 我们可以给您提供：  1、按照国家规定提供五险一金，节假日福利，过年奖金，优越的晋升空间；  2、7.5小时五天工作制、法定节假日按国家规定执行；  3、每月定时举办生日派对，每周定时提供下午茶，每季度定时组织集体文化活动；  4、极具竞争力的薪资待遇，每半年一次调薪机会；  5、高大上的办公楼，办公环境好，交通便利，气氛融洽，年轻团队有活力，期待您的加入！  培训及职业发展通道：  初创型企业的晋升空间到底有多大，相信你，肯定懂得！O(∩_∩)O~</t>
  </si>
  <si>
    <t>厦门融通信息技术有限责任公司</t>
  </si>
  <si>
    <t>深圳市珍爱网信息技术有限公司</t>
  </si>
  <si>
    <t>五险一金 员工旅游 餐饮补贴 年终奖金 弹性工作</t>
  </si>
  <si>
    <t>工作职责: 1.负责手机端在线互动小游戏技术方案预研、方案制定，功能和逻辑开发及维护 2.配合产品经理和UI设计师，实现并改善用户体验，持续优化游戏性能和质量  职位要求： 1. 精通Egret引擎，熟练掌握JavaScript、TypeScript编程语言，掌握H5,面向对象编程技术； 2. 能够完成独立模块开发，具备独立解决问题的能力； 3 具有上线产品开发经验或独立作品优先； 4. 具备深度兼容适配开发经验优先； 5. 良好的沟通和学习能力，有团队合作精神。 6.喜欢技术, 热与尝试创新新技术的技术极客优先。</t>
  </si>
  <si>
    <t>五险一金 补充医疗保险 年终奖金 绩效奖金 节日福利 带薪年假 试用期全薪 生日福利</t>
  </si>
  <si>
    <t xml:space="preserve">岗位职责:  </t>
  </si>
  <si>
    <t>架构师（深圳） (职位编号：001018)</t>
  </si>
  <si>
    <t>深圳市蓝凌软件股份有限公司</t>
  </si>
  <si>
    <t>五险一金 弹性工作 交通补贴 餐饮补贴 专业培训 年终奖金 绩效奖金</t>
  </si>
  <si>
    <t>1. 负责Web前端端工程技术体系规划和建设；
2. 负责Web前端基础设施和基础服务，支撑业务线高效稳定迭代；
3. 负责解决研发过程中遇到的关键问题和技术难题；
4. 负责Web新技术研究、现有开发方法改进。 1. 5年以上Web前端开发经验；
2. 精通JavaScript语言，熟悉浏览器的资源加载、渲染机制；
3. 熟悉操作系统、数据结构、设计模式等计算机基础知识；
4. 丰富的Web前端开发经验， 比较多的系统架构能力和经验；
5. 有丰富的Web前端框架如React/Vue 使用经验，了解原理；
6. 熟悉webpack， rollup等打包工具的使用和原理；
7. 良好的沟通及协作能力、团队管理能力 、英文文档阅读能力；
8. 熟悉React Native / Electron / Taro等跨平台应用技术者优先；
9. 熟悉使用 Typescript, Sass, Nodejs, Docker 者优先。</t>
  </si>
  <si>
    <t>岗位职责：
1、开发服务器端业务逻辑
2、编写可复用的代码或者库
3、优化程序的响应速度与拓拓展性
4、维护数据安全
5、设计并实现数据存储方案
6、带领后端工程师完成项目任务
7、帮助团队成员成长
任职资格：
1、熟练掌握 Node.js 等后端环境
2、熟练掌握数据库原理，熟悉 MongoDb Mysql Postgre 等数据库应用。
3、熟练掌握 GraphQL 等接口封装方式
4、熟悉托管环境，包括数据库管理与服务器环境
5、熟悉数据与网络安全
6、熟练掌握实现自动化测试与单元测试
7、熟悉基础的前端技术，包括 HTML5 与 CSS3，了解常用的前端框架
8、熟悉基本的算法原理
9、了解计算机底层原理
10、熟悉 AWS 与阿里云，了解 Swarm、Kubernetes、ServerLess等
11、熟练掌握跨平台的 用户认证与权限系统
12、熟练掌握 TypeScript 或 Flow
13、熟练掌握 ElasticSearch、熟悉搜索算法</t>
  </si>
  <si>
    <t>五险一金 员工旅游 弹性工作 绩效奖金 年终奖金 股票期权 专业培训 节日福利 带薪年假</t>
  </si>
  <si>
    <t>【你会承担】 1.前端业务开发； 2.通用组件库的开发和维护； 3.与其他技术合作团队协作，积累分享技术； 【我们希望你】 1、全日制本科以上学历，3年以上前端开发工作经验。 2、有扎实的CSS和JS基础，熟悉最新规范，熟悉TypeScript更佳。 3、熟练掌握React及周边技术。 4、熟练使用webpack、gulp等构建工具，熟悉git，会Node.js更佳。 5、有多平台的H5项目开发经验，对前端工程化有自己的见解。 6、学习总结归纳能力较好，具有团队协作精神。</t>
  </si>
  <si>
    <t>Cocos Creator棋牌游戏主程</t>
  </si>
  <si>
    <t>任职要求： 1、计算机本科及以上学历； 2、计算机相关专业，5年或以上Cocos2D-X/Cocos Creator游戏开发经验(工作使用Cocos Creator，必须2年或以上工作经验)； 3、精通JavaScript/TypeScript语言，有完整的游戏开发、上线、运营维护经验，熟悉游戏开发中的性能瓶颈和优化方式； 4、熟悉并掌握移动端相关开发经验, 有跨系统、跨浏览器（H5）兼容性处理经验，能解决各种兼容性问题，满足良好的用户体验； 5、良好的数据结构和算法基础，能抽象、归纳和实现复杂逻辑架构； 6、对服务端相关知识有所了解，熟悉Tcp、Udp、Http相关协议与服务器交互流程，理解前后端分离的应用设计模式；  岗位职责： 1、负责开发和维护棋牌游戏客户端基础通用代码和框架（大厅和子游戏模式）； 2、负责解决游戏客户端各种疑难问题，产品开发过程中重点、难点的技术攻坚； 3、配合策划和服务端完成核心游戏模块开发和游戏业务开发； 4、负责Cocos Creator游戏的开发；</t>
  </si>
  <si>
    <t>Egret白鹭高级开发工程师（主程）</t>
  </si>
  <si>
    <t>岗位职责 1、使用Egret(白鹭)开发HTML5手游； 2、负责H5游戏客户端架构设计、功能实现及技术攻关； 3、与后端工程师配合完成功能的数据联调； 4、对H5游戏的整体质量负责，保证模块的可行性和稳定性，持续优化性能，提升用户体验； 5、与策划、后端开发人员配合，按时按质完成游戏开发。 6、与策划、美术、后端以及运营人员讨论开发需求及技术实现细节； 7、完成相关的技术文档编写；  任职要求 1、有4年以上游戏开发经验，具备完整H5手游项目经验； 2、熟悉Egret(白鹭)游戏引擎，精通JavaScript、TypeScript语言，掌握多种网络模式通信机制； 3、熟悉  WebSocket  和  HTTP  等网络协议，熟悉  JSON、ProtoBuf  、Sproto等数据协议； 5、熟悉H5游戏开发框架，熟练使用Egret  Wing开发工具，具备独立开发能力； 4、具备良好的沟通合作技巧，较强的责任心及团队合作精神； 5、有微信小游戏或H5游戏上线项目经验。</t>
  </si>
  <si>
    <t>技术架构师（JAVA）</t>
  </si>
  <si>
    <t>五险一金 免费班车 绩效奖金 年终奖金 股票期权 通讯补贴</t>
  </si>
  <si>
    <t>岗位职责： 1、负责产品线的应用框架的设计； 2、负责对产品线所需的技术的研究,参与项目的需求分析、架构设计、技术选型、技术难题攻关、功能设计和实现、性能调优等工作，并形成相应的规范文档； 3、 负责开发团队的日常管理工作，培养团队成员成长，指导团队成员日常工作； 任职要求： 1.本科及以上学历，计算机相关专业，5年及以上JAVA实际开发经验，曾经负责过企业应用的框架设计； 2.熟悉开源框架，具有针对不同系统特性的了解及选型能力； 3.对目前常用的前端开发框架、后端的开发框架有所研究。熟悉ES6、js、TypeScript、HTML5等开发语言版本；Angular 2 前端开发框架 、j2e、云架构、微服务等； 4.熟悉SQL语言及MySQL、Oracle等关系型数据库，有相关数据库性能优化经验；熟悉Redis、MongoDB等非关系型数据库； 5、 具有大中型分布式系统架构设计、开发、运营维护经验者优先； 6、 具有CRM或BOSS或SaaS平台或电商平台架构经验者优先。 7、具备至少1个任何软考类、厂家类项目管理和计算机类高级证书优先。  福利待遇： 1、薪酬：有竞争力的薪酬体系，我们不止跟你谈理想，钱也必须谈一谈~ 2、交通：无论天涯，免费班车直达公司，蓦然回首，地铁就在公司不远处。。。 3、工作时间：5天7小时工作制，充足的休息让你一整天元气满满！ 4、各种福利：五险一金小case，节日礼物福利补贴说不完！ 5、团建活动：定期团队活动，每月部门聚餐，经费充足不差钱，大公司就是这么壕！ 6、发展平台：想要升职加薪走向人生巅峰？上市公司晋升发展机会多多~</t>
  </si>
  <si>
    <t>HTML5开发工程师/高级工程师</t>
  </si>
  <si>
    <t>【你要做什么】
1、你要实现超酷的 Web 界面，优化代码，保持在各现代浏览器下良好的兼容性;
2、使用 React Native 进行移动应用研发；
3、负责通过技术提升用户体验和可用性；
4、持续改进移动APP性能、安全性、稳定性和可扩展性；
5、团队协作，参与到产品开发的每个环节。
【你需要会什么】
1、五年及以上前端相关编程工作经验；
2、擅长使用 React Native，对 React Native 有多年开发、架构经验，熟悉 iOS、Android 开发，对 RN 机制有深刻的见解；
3、擅长使用 HTML5，CSS3 编写可复用界面；
4、擅长但不限于 React， Angular、Vue 等前端框架；
5、有 CoffeeScript、TypeScript、ECMAScript 2018 其中之一的实战经验；
6、擅长各类前端开发技术，熟悉网站性能优化，技术体验优化；
7、对新技术和应用品质有执着而浓厚的兴趣，热爱技术，有自己独立的见解，对代码质量、产品质量有执着的追求和强烈的责任感；
8、有良好的团队精神，语言表达能力，沟通协调能力，为人踏实可靠，乐于接受挑战，执行力强，高度责任心。
【加分项】
1、对代码规范有严格要求，有一定的代码洁癖；
2、有后端开发经验，如Node.js、go、PHP、Java等；</t>
  </si>
  <si>
    <t>绩效奖金 年终奖金 股票期权 五险一金 免费班车 年终分红 节日福利 生日福利 餐饮补贴</t>
  </si>
  <si>
    <t>1、至少精通JQuery、qtouch、jquerymobile、vue、angular、React、Bootstrap, 、Node.JS 其中一种框架，精通前端工程化，模块化，前后端分离； 2、精通 HTML/HTML5， CSS/CSS3, 能处理好各个终端页面的兼容性，代码结构清晰可读，易于维护。 3、有微信小程序和公众号网页项目开发经验，熟悉ES6，Canvas，熟练掌握微信接口开发，并具有微信接口开发经验；  薪酬福利 节日福利+法定有薪假期+五险一金+年终分红 工作时间：5天8小时，双休</t>
  </si>
  <si>
    <t>小游戏前端主程</t>
  </si>
  <si>
    <t xml:space="preserve">任职要求：  1、至少3年及以上HTML5游戏前端开发或项目经验；  2、熟练掌握JavaScript或TypeScript；  3、熟练掌握Egret Engine白鹭引擎或layabox引擎；  4、良好的编程习惯和较强的的学习能力；  5、思路清晰，具备较强的沟通能力，有较强的主动性及团队合作精神，责任心强，开朗自信。  条件：  1、有微信小游戏产品开发经历；  2、熟悉C++, Javascript；  3、熟悉Cocos2dx, 有相关项目经验；  4、熟悉Cocos2d-js, 有相关项目经验；  5、有iOS或Android手机游戏或app开发经验。 </t>
  </si>
  <si>
    <t>前端-新能源汽车</t>
  </si>
  <si>
    <t>精通HTML5 and CSS3,了解LESS或SASS；
专科以上学历，4年以上工作经验
精通HTML5、CSS3、JavaScript、jQuery等基础知识了解HTTP协议以及浏览器渲染原理
具有构建大型面向对象的JavaScript应用程序的经验，使用过MVC模式应用程序的经验
熟练掌握Vue及其原理
熟练掌握ES6，typescript等规范和技术
有团队管理经验</t>
  </si>
  <si>
    <t>五险一金 补充公积金 定期体检 绩效奖金 周末双休</t>
  </si>
  <si>
    <t>1. 负责基于Android/iOS手机平台的Html5游戏开发 ； 2. 负责公司产品持续优化前端页面性能和提升前端用户交互体验； 3. 能够独立完成游戏框架的搭建各功能模块的设计和开发； 4. 负责h5游戏客户端的开发，根据策划需求实现具体功能持续优化； 5. 有良好的面向对象分析、设计能力、规范的编程风格和良好文档习惯； 6. 对新技术持有敏感性以及愿意致力于新技术的探索和研究； 7. 协助实现手机平台游戏客户端的架构设计及逻辑功能； 8. 能够独立或者团队完成一个应用的开发。  岗位要求： 1. 大专以上学历，三年以上相关工作经验，至少参与过一款游戏的完整类型H5游戏开发； 2. 熟悉主流游戏引擎，如cocos2d-x、unity3D、Egre，对跨平台开发有一定的经验； 3. 熟悉html5框架；熟练使用白鹭、layabox、js、cocos-js其中任何一种做过较复杂类型的H5游戏开发； 4. 精通Javascript、HTML/HTML5/XML、CSS/CSS3、Ajax、html5 Canvas等前端开发技术，能够手写页面代码，熟悉html5 + css3的新功能； 5. 熟悉IOS和Android移动平台Web开发技术标准； 6. 思维敏捷，逻辑清楚，对游戏有高度热忱； 7. 良好的沟通能力，强烈的责任心，具有团队精神和创新精神。   公司福利： 1.每天7.5小时，五天工作制，周末双休； 2.公司购买五险一金； 3.国家节假日正常放假； 4.员工在职技能培训。 5.公司免费下午茶，公司文化氛围好，福利好，期待您的加入！</t>
  </si>
  <si>
    <t xml:space="preserve">岗位职责： 1、参与团队分析产品需求、 产出技术方案及预估项目排期； 2、参与客户端架构设计，方案制定； 3、根据需求完成客户端开发； 4、编写单元测试，在代码交付前进行完整的自测； 5、定位并修复现有质量缺陷； 6、持续学习新技术、并于团队成员分享；  任职资格： 1、全日制本科及以上学历，计算机相关专业； 2、5年以上前端开发经验，对 HTTP 协议有基本了解； 3、有 Typescript 开发经验； 4、了解 ECMA-262 标准； 5、熟悉 CSS 标准； 6、熟悉常见宿主环境API； 7、熟悉任意一种数据库； 8、阅读过任意一款开源框架源代码； 10、对曾经使用过的技术方案的特性、局限性有一定了解。 </t>
  </si>
  <si>
    <t>五险一金 全勤奖 员工旅游 包餐 员工体检</t>
  </si>
  <si>
    <t>岗位职责： 1、负责 HTML5 游戏前端架构设计和方案规划； 2、按需求完成功能模块设计、编码和测试工作； 3、与后端充分协作，用 HTML5完成游戏前端开发。  任职要求： 1、大专及以上学历，半年以上开发经验，熟悉Egret引擎； 2、熟悉AS3、JS/TS、HTML/HTML5/XML、CSS/CSS3、Ajax、html5 Canvas 等技术； 3、有游戏前端/客户端开发经验、网页游戏开发背景者优先； 4、良好分析解决问题能力、系统进度把控能力，担责任，善沟通，会协作。</t>
  </si>
  <si>
    <t>五险一金 年终奖金 定期体检 绩效奖金 员工旅游 餐饮补贴 专业培训</t>
  </si>
  <si>
    <t>岗位职责：
1、参与团队分析产品需求、 产出技术方案及预估项目排期；
2、参与客户端架构设计，方案制定；
3、根据需求完成客户端开发；
4、编写单元测试，在代码交付前进行完整的自测；
5、定位并修复现有质量缺陷； 6、按照项目需求进行相关产品的开发工作并保证需求开发的质量。
任职资格：
1、全日制本科及以上学历，计算机相关专业；
2、5年以上前端开发经验，对 HTTP 协议有基本了解；
3、有 Typescript 开发经验；
4、了解 ECMA-262 标准；
5、熟悉 CSS 标准；
6、熟悉常见宿主环境API；
7、熟悉任意一种数据库；
8、阅读过任意一款开源框架源代码；
9、对曾经使用过的技术方案的特性、局限性有一定了解； 10、 热爱技术，对web前端技术发展有强烈的兴趣，有良好的自学能力和强烈烈的责任心。</t>
  </si>
  <si>
    <t>广州宝声信息科技有限公司</t>
  </si>
  <si>
    <t>前端开发工程师 (MJ001344)</t>
  </si>
  <si>
    <t>五险一金 年终奖金 餐饮补贴</t>
  </si>
  <si>
    <t>岗位描述 岗位要求</t>
  </si>
  <si>
    <t>周末双休 带薪年假 餐饮补贴 绩效奖金 专业培训 节日福利 购买社保</t>
  </si>
  <si>
    <t>1.理解公司项目需求，参与项目需求分析、评审和架构设计、撰写相关文档； 2.负责项目核心功能、APP接口及第三方接口的开发； 3.项目的测试、BUG的分析和完善。  岗位要求： 1.计算机相关专业本科以上学历，2年工作经验以上； 2.根据产品需求，分析并给出前端解决方案； 3. 熟练掌握H5+CSS3+jquery； 4. 会使用hbuider编辑环境优先，特别是h5+开发环境优先； 5. 能独立进行常规的UI设计，组件开发； 6. 会一定的安卓和ios原生开发能力优先； 7. 良好的团队合作能力。</t>
  </si>
  <si>
    <t>乐享无限</t>
  </si>
  <si>
    <t>工作职责： 1、 主要负责前端开发，包括前端运行环境搭建，微信公众号页面，微信小程序 2、 负责企业官网页面，部分APP内嵌页面开发  任职要求： 1、2到3年的H5开发，熟练掌握HTML5 + CSS3 + JS + JSON等知识，完成页面布局及dom的增删改查，兼容各主流浏览器 2、必须掌握JQuery、NodeJs、WebPack、VUE与VUE-CLI(另外熟悉Angular / React更佳)的使用 3、熟悉PC/移动端几种常用UI框架，如: Bootstrap、Layui、Framework7、WEUI、SUI 等框架中的至少两种 4、熟悉前端模块化开发，SPA应用开发，ES6语法，与手机本地APP交互开发 5、拥有丰富的AJAX异步交互，前后端分离开发经验，能配合后端开发一定的JS业务代码 6、有微信公众号页面开发，微信小程序，一门后端开发语言的开发者优先 7、具备良好的代码规范，注重代码简介与可维护性，在可允许的情况下能原生实现尽量少或者避免使用第三方的框架</t>
  </si>
  <si>
    <t>高级.NET开发工程师（产品研发）</t>
  </si>
  <si>
    <t xml:space="preserve">1、参与需求评审：能够对产品经理提交的需求进行业务分析； 2、参与结构设计：能够进行基础的数据库设计，参与技术评审； 3、负责代码实现：根据产品开发计划，按要求完成指定的研发任务； 4、确保交付质量：研发完成后，根据需要完成单元自测，并在功能层面排除常见问题； 5、技术攻关：技术难关攻克和新技术预研； 6、问题解决：负责产品前期的技术探索，主动解决项目交付团队、产品研发中的各种技术难题；  任职条件 1、统招本科以上学历，计算机相关专业毕业优先，3年以上基于.Net B/S独立开发经验； 2、能根据需求良好的进行系统模块设计，熟悉使用常用设计模式； 3、后端：精通c#语言、精通.net框架，熟练掌握常用的开发技术（MVC、WebAPI、Linq、EF），了解DDD开发模式者优先； 4、后端：熟悉SQL Server，或Oracle数据库编程，熟练使用SQL编写存储过程； 5、前端：精通原生JavaScript，熟练掌握JQuery、Html(5)、CSS(3)等基础的Web开发技能，熟悉TypeScript、了解ES6/7者优先； 6、前端加分项：熟悉Angular4、ReactJS、Vue等前端框架中的一种者优先，了解WebPack； 7、具有较好的业务理解能力和沟通能力，具有较强的规范性意识，能独立完成概要设计及详细设计； 8、必须要有责任心，逻辑调理清晰，学习能力强； 9、了解企业业务工作流，有ERP、CRM或互联网系统工作经验优先。 </t>
  </si>
  <si>
    <t>广州科瑞迪信息技术股份有限公司</t>
  </si>
  <si>
    <t>前端开发主管/高级前端开发</t>
  </si>
  <si>
    <t xml:space="preserve">1、负责基于HTML5 canvas/WebGL/egret/layabox的Web应用的设计与开发工作； 2、协同后端开发工程师研讨系统整合方案，优化兼容性、系统响应性能等；  任职要求： 1、全日制本科及以上学历，计算机、软件工程、数理等相关专业； 2、熟练掌握JavaScript和TypeScript开发，熟悉es6标准，掌握webpack等构建工具； 3、3年及以上H5 Canvas编程经验； 4、3年及以上webgl编程经验，熟悉webgl的工作原理及常见的js库（pixijs、threejs、BabylonJS等）； 5、熟悉设计模式，能独立设计及实现具有良好可维护性的工程； 6、有数据分析图表、所见即所得界面开发经验的优先 </t>
  </si>
  <si>
    <t>五险一金 快速发展期 扁平化管理 绩效年终 期权激励 蓝海业务</t>
  </si>
  <si>
    <t>岗位职责： 1、负责各产品前端的开发，其开发平台包括小程序、H5和Web等。 2、根据界面设计图，按照视觉规范，制作页面； 3、与产品讨论确定，并实现良好体验的交互效果； 4、协助开发各种业务性公用类组件。 任职资格： 1、2年或以上开发经验，熟练使用h5、css3、js，有实际Vue开发项目经验； 2、精通JavaScript、Ajax、DOM等前端技术，掌握面向对象编程思想，对js框架应用（如prototype/jQuery/YUI/Ext/React等）有一定的经验； 3、具备良好沟通能力、理解分析能力、责任心、有良好的团队协作能力，自我学习能力强。 4、有微信小程序开发经验优先；</t>
  </si>
  <si>
    <t>几何算法研发技术专家</t>
  </si>
  <si>
    <t>五险一金 年终奖金 专业培训 零食水果 午餐晚餐 简单氛围 技术大佬 弹性工作 团建福利 节日福利</t>
  </si>
  <si>
    <t>岗位职责： 1、开发下一代基于Web的3D装修工具； 2、开发和维护2d/3d几何算法库； 3、独立实现关键算法，负责将算法应用到模块功能中； 4、对算法相关功能进行的需求分析、功能设计和实现； 5、研究前沿的图形学相关技术并应用到项目中。 任职要求： 1、扎实的算法基础，数据结构及算法设计；      2、对计算机图形学有浓厚兴趣；      3、本科及以上学历，计算机、EE、数学等相关专业；      4、熟悉至少一种面向对象语言（Typescript、C++、C#、Java、JavaScript等）；      5、有激情，良好的编码习惯。      加分项：      1、熟悉SVG，Canvas，OpenGL，WebGL等知识；      2、对多边形，曲线，圆弧等有较深刻认识；      3、熟悉图像处理相关知识；      4、对2D，3D的变换矩阵有较深理解；      5、了解线性，非线性方程的求解；      6、了解ClipperLib，Physijs等算法库的原理。      关键字：      算法，数据结构，几何，图形学</t>
  </si>
  <si>
    <t>广州花牵牛软件技术有限公司</t>
  </si>
  <si>
    <t>技术负责人</t>
  </si>
  <si>
    <t>广州市汇方锐展计算机技术服务有限公司</t>
  </si>
  <si>
    <t>工作内容： 1、作为创业团队的主力技术人员，参与fintech类项目的全流程，完成工作总体目标。 2、在线业务功能开发，从JS前端到网关接入层到后端业务APIs到缓存、存储层。 3、在线功能涉及的后台任务、离线任务等的开发，后台管理、监控、报表等开发。 4、APIs、协议设计、数据库设计。 5、应用框架、基础库、组件、辅助工具的设计开发。 6、团队代码日常review。 7、Oncall值守，对涉及团队代码的线上故障，与运维一起进行紧急分析处理。 8、收集分析数据，利用SQL查询、自己写脚本工具等数据分析手段，发现方向，改进程序。 9、克服挑战，收获成就感和满足感。  应聘要求：  1、热爱编程和技术挑战，有意愿进行全栈式开发，我们需要你能即做前端JS代码编程，也做后端服务编程，对一个垂直功能，能够一人从前到后搞定，包括开发实现和问题调试排查。  2、我们不要求你来应聘时前后端编程技能都已熟练掌握（是的话当然更棒！），但如果你擅长后端，起码对前端概念有清楚的理解，反之如果你擅长前端，也应对后端概念有清楚的理解。同时做好学习掌握前端或后端技能的准备。  3、良好的逻辑思维和解决问题能力，扎实的计算机基础概念知识，各类常用数据结构的特性、操作等。对自己当前擅长的编程领域，各类问题（如事件循环、宿主环境、协议标准、同步异步、缓存、并发、网络、IO、数据库等等）应有原理性的理解。 4、现场展示代码的能力，即刻写代码或伪代码解决面试官要求的问题，及进一步的讨论。建议你多参考网上资料，尽量对各类面试编程题、概念理解题有所准备。  5、关于当前掌握的编程语言，我们没有特定的要求，你应聘职位的工作语言将以JS/Java为主，但你熟练掌握任一种脚本语言和编译语言（JS/TypeScript/Python/Php/Java/C#/C++/Go/Clojure/…）并展示出对其的深刻理解均可，(比如如果你未用过Java，面试我们不会考察你Java语法、Java范式、类库用法等)。如果你精通Windows体系的开发，也不必因为工作内容是Linux体系而顾虑。相比特定经验，我们更关注理解力、思维逻辑和快速学习。 6、你要能阅读领域相关的英文资料、从英文网站查找问题解决方案，比如各类国外项目的英文官网、stackoverflow论坛等 7、如果你有技术博客、属于自己个人的独立程序软件、开源项目等，非常欢迎应聘时介绍展示  工作年限会是筛选简历的一个关注因素，但我们没有硬性要求。如果你是认为自己足够强的年轻小伙伴，欢迎投递简历并提供有说服力的内容。</t>
  </si>
  <si>
    <t>员工旅游 年终奖金 绩效奖金 专业培训 一年两次调薪 氛围活跃 股票期权</t>
  </si>
  <si>
    <t>岗位职责： 1.根据产品需求， 负责产品的HTML5页面功能开发； 2.与后端工程师协同完成功能开发,调试, 配合上线等；  岗位要求： 1、有2年以上移动端Android,iOS等平台下H5开发经验。 2、熟悉移动端的H5开发，掌握HTML/CSS/JavaScript的使用 3、熟悉 HBuilder、MUI、HTM5+，并有HBuilder项目经验和实践demo app。 4、对原生开发有一定了解，具有原生IOS 或 Android APP端经验者优先 5、有HTML5+原生插件和View组件开发经验者优先 6、较强的自学能力，对新兴技术敏感，乐于学习并使用新技术</t>
  </si>
  <si>
    <t>广州塞隆智能科技有限公司</t>
  </si>
  <si>
    <t>五险一金 员工旅游 出国机会 弹性工作 年终奖金 周末双休</t>
  </si>
  <si>
    <t xml:space="preserve">岗位职责： （1）带领H5游戏团队完成开发任务 （2）团队和项目管理  任职要求： （1）3年以上游戏开发经验 （2）掌握ActionScript、JavaScript或TypeScript （3）熟悉Egret、Layabox或cocos-js等H5游戏引擎 （4）了解iOS、Android移动端开发和测试 （5）前后端全栈者优先 </t>
  </si>
  <si>
    <t>Framework ArchitectG00121</t>
  </si>
  <si>
    <t>1. 本科及以上学历，3年以上前端页面与脚本开发经验，有大数据可视化设计经验优先考虑； 2. 精通HTML5 / CSS3等相关技术，熟悉HTTP协议、W3C标准； 3. 协助UI/UX完善交互流程，高度还原设计，致力于通过技术提高用户体验； 4. 熟悉前端优化原则，能解决各种浏览器的兼容问题； 5. 精通常用js框架的使用，比如Jquery,Bootstrap,Vue，熟悉JavaScript面向对象机制以及模块化程序开发，具备良好的代码风格以及接口、架构设计能力； 6. 了解RequireJS、SeaJS、ReactJS、AngularJS其中一个或多个； 7. 具备沟通能力及团队协作精神，对工作积极严谨，勇于承担压力。 8. 熟悉大数据可视化各种展现控件，尤其是ECharts控件。</t>
  </si>
  <si>
    <t>- Framework design/development experience. For example, developing a reusable base platform for other app teams to use.
- Solid experience and knowledge on design pattern and practices.
? Minimum 7 years of application development experience with at least 5 years project experience base on Java language, understand and familiar with OO, design pattern and DB design.
- Technical requirement
? master Spring MVC, mybatis and SQL server
? master HTML5， javascript， and typescript, angular react, vuejs project experience is preferable.
? Familiar with Docker，Kubernetes and has actual experience is preferable
? experience using cloud server less model. For example, azure functions, was lambda, etc, Microsoft Azure, Azure SQL project experience is preferable</t>
  </si>
  <si>
    <t>广州羽捷网络科技有限公司</t>
  </si>
  <si>
    <t>1、负责H5游戏的前端架构和开发工作；</t>
  </si>
  <si>
    <t>学府（国际）咨询机构</t>
  </si>
  <si>
    <t>1、负责项目的前端构建及开发工作； 2、负责项目前端架构分析、前端技术解决方案整理； 3、扎实的前端基础,精通html5、css3、JavaScript、Ajax、jQuery等Web开发技术，响应式网页设计切图，能独立处理浏览器兼容性问题； 4、优化项目性能，提高用户体验和交互效果，保证项目质量； 5、熟悉HTML5特性，了解HTML5最新规范，能熟练运用HTML5特性构建PC端和移动端的WebApp，了解Html5的离线存储机制； 6、了解一种MV*框架, 如 vue、 reactjs、angluarjs； 7、具有良好的代码书写、注释和单元测试习惯，以及分析和解决问题的能力； 8、有移动APP开发（IOS/HTML5/安卓）经验优先考虑； 9、本科以上学历，精通HTML和CSS及JavaScript面向对象编程方法，能够手写页面代码； 10、追求用户体验，工作认真细致，有责任心，具备良好的团队沟通与协作能力。</t>
  </si>
  <si>
    <t>广州市畅聚企业管理有限公司</t>
  </si>
  <si>
    <t>广州市友基计算机科技有限公司</t>
  </si>
  <si>
    <t>主要职责 1)负责整个项目的实施与交付。 2)确保全部工作在预算范围内按时优质地完成，使客户满意。 3)领导项目的计划、组织和控制工作，以实现项目目标。 4)严格执行公司对项目管理的规范、对于软件开发项目执行公司制定的统一的软件开发规范。 5)负责项目组成员的技术面试，沟通协调，对团队成员进行工作安排、督查。 6)制定工作计划、项目执行计划、人员配置计划、工作分解结构、成本计划等，监控项目风险，组织项目汇报。 7)负责项目技术方案、投标技术方案、项目相关资料文件的编写和审查。  任职资格 10年以上工作经验，5年以上项目管理经验；金融行业背景人选； 精通MySQL、Oracle、SQLServer、MongoDB、HBase中至少一种数据库，有数据库设计和优化经验；具备扎实的Java语言基础、精通JavaEE架构；具备至少两个中大型项目的实际项目管理经验，特别是敏捷项目管理实际经验。  职位优先项 统招本科以上学历优先 具备较强的数据库设计；ipt；c；es；r；bi；抽象设计；软件开发；项目管理；go能力优先 具有软件；rn；保险；bi；ct；pe；ar；数据；服务器；银行相关工作经验优先 熟悉Git/SVN、Junit/TestNg、Maven/Gradle、Jeenkins等CI工具者优先； 熟悉Redis、RabbitMQ/ActiveMQ/Kafka、Netty/Mina等技术者优先； 熟悉Linux下服务器环境部署和性能调优（包括Nginx、Tomcat等）者优先； 熟悉HTML/HTML5和JavaScript者优先； 了解TypeScript、AngularJS、Vue.JS或Ionic框架，有全栈开发经验者优先； 有较强敏捷项目管理能力、精通Scrum/XP等敏捷框架和方法论者优先； 熟悉Spring、SpringMVC/Struts、SpringSecurity和MyBatis/Hibernate等，熟悉SpringBoot和Dubbo等开源框架者优先； 具有出色的抽象设计能力、独立分析解决问题能力者优先； 有保险或核心系统交付经验者优先，有PMP证书或ScrumMaster认证者优先。  招聘原因  职位地区 广东/广州/番禺区  职位备注  薪酬福利</t>
  </si>
  <si>
    <t>社保五险 做五休二 节日福利 全勤奖</t>
  </si>
  <si>
    <t>1、利用HTML5相关前端技术实现移动WEB端、PC WEB端功能研发，实现逻辑功能和体验优化。 2、根据需求，开发界面、以及动态效果。 3、依据需求完成JS、CANVAS软件功能模块。 4、完成程序性能的优化。  任职要求： 1、大专以上学历，计算机相关专业，2年及以上实际的开发工作经验。 2、熟悉js、HTML5、Canvas、CSS3、Ajax、DOM、JSON等前端开发技术，了解浏览器兼容性问题。 3、重点强调：必熟悉JS、Canvas的开发技术。 4、熟悉JS前端技术框架例如JQuery、VUE等。 5、良好的沟通能力，强烈的责任心，具有团队精神和创新精神。 6、良好的思维逻辑能力。</t>
  </si>
  <si>
    <t>五险一金 靠谱团队 绩效奖金 年终奖金 免费三餐 重点项目 晋升机会</t>
  </si>
  <si>
    <t>工作职责： 1、带领开发团队进行H5游戏开发，负责游戏核心架构的搭建以及技术攻关，维护程序使之保持可用性、稳定性和流畅性； 2、与策划和后端开发人员沟通，完成游戏逻辑和交互设计； 3、把控整体设计和技术方向，制定开发团队的工作计划、保障项目进度。  任职要求： 1、本科及以上学历，3年以上游戏开发工作经验； 2、精通ActionScript 、JavaScript或者TypeScript语言； 3、熟悉TCP/IP、WebSocket、HTTP等网络通信技术、熟悉layabox/Egret 等H5游戏引擎，熟悉Egret者优先； 4、对android、ios等移动端开发有一定了解，能熟练使用android、ios开发及测试工具； 5、有带团队经验， 热衷于技术钻研，工作踏实诚恳，认真负责，有良好的抗压能力。</t>
  </si>
  <si>
    <t>广州白鹭游火科技有限公司</t>
  </si>
  <si>
    <t>高级前端开发工程师 (职位编号：34429)</t>
  </si>
  <si>
    <t>岗位职责: 1.负责公司html5游戏的开发； 2.负责公司html5游戏的平台对接； 任职资格: 1.必须有至少一年页游、小游戏的开发经验以及egret引擎使用经验。 2.精通ActionScript、JavaScript语言, 良好的OOP编程思想； 3.熟悉HTML/HTML5/XML、CSS/CSS3、Ajax、html5 Canvas等前端开发技术； 4.良好的沟通能力，高度的工作责任心和敬业精神； 5.对HTML5游戏开发发展前景有坚定的信心； 6. 热爱游戏，热爱技术，有激情，能够承受工作压力； 7. 有NodeJS开发经验者优先。</t>
  </si>
  <si>
    <t>高级前端开发工程师 (职位编号：31660)</t>
  </si>
  <si>
    <t>H5游戏主程</t>
  </si>
  <si>
    <t>岗位职责： 1.负责HTML5游戏客户端开发和维护工作； 2.负责前端团队的工作安排、人员管理； 3.与策划、程序、后端、运营讨论开发需求，予以技术实现。  任职要求： 1.有棋牌游戏经验优先 2.熟悉LayaAir等H5游戏引擎，使用并开发过一款以上的游戏； 3.熟悉TypeScript、JavaScript、AS3语言，具备良好的OOP编程思想； 4.熟悉WebSocket和HTTP等网络协议，熟悉JSON、ProtoBuf等数据协议； 5.有良好的代码书写、注释和单元测试习惯，熟练运用多种软件设计模式； 6.具备良好的沟通合作技巧，较强的责任心及团队合作精神； 7.有cocos2dx、Egret、lua、Flash AS3、Flex开发经验优先考虑； 8.有一款以上完整上线的游戏项目经验； 9.可接受出差者优先。 非主程岗位也招聘</t>
  </si>
  <si>
    <t>深圳市超数有限公司</t>
  </si>
  <si>
    <t>岗位职责： 1.负责公司业务项目的前端界面开发，公司网站的PC端与移动端设计与实现。 2.根据产品需求，实现产品界面和交互功能，页面维护及性能优化。 3.按时保质完成开发任务，及时发现并解决开发过程中出现的问题。 任职资格： 1.精通Javascript/Json/XML/HTML5/CSS3等Web前端技术、熟悉W3C标准，有javascript性能优化的实践经验； 2.精通Vue.js.并熟悉MVVM、Promise/Observer、DI设计模式。有使用RXJS交互设计库经验优先； 3.熟练使用Typescript或JSX等一种强类型脚本语言语法语义, 有使用Tslint等代码分析工具优先； 4.熟练使用项目构建工具: Webpack, Gulp； 5.有node.js、微信应用开发经验优先，熟悉至少一种包管理工具: yarn, npm, bower； 6.熟悉HTTP1/2、Websocket等通信协议，有至少一种WebService接口规范（RestFul, Soap）经验优先；  7.有良好的沟通协调能力，具有良好的编码风格，能把控Web前端研发的整体进度；具备良好审美能力及语言表达能力，较强的团队合作精神，抗压能力强。</t>
  </si>
  <si>
    <t>Senior Node.js Software Engineer(platform)</t>
  </si>
  <si>
    <t>普罗米休斯科技（深圳）有限公司</t>
  </si>
  <si>
    <t>30-42万/年</t>
  </si>
  <si>
    <t xml:space="preserve">  At Promethean, we are upending the way learning is being delivered. A leader in K-12 education technology, Promethean is a mission-driven company with immersive learning solutions that enable teachers to Engage and Energize students.  Our aim is to foster a global community of practice where tools, resources, “how-to” knowledge, experience, and the wisdom to use them intelligently are all available to use and share.   The Software Engineer will help us build our next generation software and hardware.  This is leading edge development in a fun and challenging atmosphere.  While Promethean is an established �C well capitalized, zero debt �C and recognized EdTech brand, this effort will feel like a startup with an entrepreneurial energy and spirit.  You will be responsible for:   The right candidate has …   Key Success Factors   Language Skills   </t>
  </si>
  <si>
    <t>广州市藏星网络科技有限公司</t>
  </si>
  <si>
    <t>WEB前端开发工程师(006177) (职位编号：glodon006177)</t>
  </si>
  <si>
    <t>35-40万/年</t>
  </si>
  <si>
    <t>五险一金 弹性工作 专业培训 定期体检</t>
  </si>
  <si>
    <t>五险一金 补充医疗保险 免费班车 餐饮补贴 定期体检 年终奖金 弹性工作 股票期权 绩效奖金 专业培训</t>
  </si>
  <si>
    <t>1、精通HTML/XHTML、HTML5、DIV+CSS、JavaScript等前端页面技术，能独立完成CSS建模； 2、熟悉Ajax技术原理，有开发跨浏览器Ajax的应用经验； 3、至少精通一种或多种常见js框架（如：jQuery/AngularJS/EasyUI/YUI等），熟悉基于js框架的应用和项目开发； 4、熟悉各主流浏览器（IE各版本、Firefox、Chrome、Safari）间的差异性，能快速定位、解决开发中遇到的浏览器兼容性问题； 5、熟悉移动端浏览器,并能解决相应自适应和兼容性问题 6、能够根据设计图切图，生成Html页面。 7、精通JavaScript、HTML5、CSS，有基于Ajax的应用开发经验，能够手写页面代码。 8、熟练掌握使用JavaScript进行Web开发，熟悉Jquery/Zepto等框架，熟悉html5 + css3的新功能、canvas动画制作等。 9、有熟悉backbone、requirejs、AngularJS等开源库使用经验者优先。 10、熟悉PhoneGap跨平台移动应用中间件框架者优先。 11、2年以上相关工作经验，会ios , android, html5等开发经验。</t>
  </si>
  <si>
    <t>1、参与产品的功能分析、设计工作；
2、负责产品的前端核心功能架构设计和开发；
3、持续对性能和体验进行优化。 1、3年以上前端开发经验，在技术实践上有丰富的积累,有大型网站前端架构、前端性能、可访问性、可维护性等方面的实践经验；
2、精通Redux、Mobx并了解其中原理，研究过核心模块源代码/分析过框架的缺陷；
3、精通html5/CSS3/Javascript，对ES6/7等有实战应用；
4、熟悉前端模块化开发，理解前端工程自动化构建，熟悉webpack等工具；
5、熟悉 Sass/Less 等样式中间语言，TypeScript等Javascript中间语言者为佳；
6、具备良好的沟通能力和团队协作精神，善于学习、总结，乐于分享；
7、技术视野广阔，有前端技术方案设计的能力；
8、有后端Java、NodeJS开发经验优先。</t>
  </si>
  <si>
    <t>POS系统架构师（全栈）</t>
  </si>
  <si>
    <t>五险一金 绩效奖金 年终奖金 定期体检 弹性工作</t>
  </si>
  <si>
    <t>岗位职责： * 门店全终端（POS、小程序、Kiosk、DMB、PDA等）产品的技术架构选型与架构管理 * 负责技术解决方案的编制工作，并能够将解决方案清晰的传达给客户和项目组成员； * 负责组织技术架构、解决方案的评审； * 主导项目关键技术问题的攻关，协助项目管理对技术问题进行跟； * 对开发团队进行技术指导和培训； 任职要求： * 大学以上学历，至少8年开发经验，其中3年以上的架构管理经验 * 3年以上的Golang/C++客户端开发经验 * 3年以上的大型后端系统开发经验 * 精通JavaScript生态,有过ES6或者TypeScript的工程管理经验 * 精通React/Vue中的至少一个框架，并且有过大型项目开发经验 * 熟悉Cordava/React Native类的终端混合开发经验 * 熟悉java语言 * 精通POS周边硬件开发整合，包括蓝牙、USB、串口、并口、扫码设备等 * 具备优秀的逻辑分析和问题解决能力，具备良好的学习能力和团队合作意识 * 有Github Star项目优先</t>
  </si>
  <si>
    <t xml:space="preserve">1、 负责移动端H5应用前端页面功能的开发与后期维护工作； 2、 根据版本计划制定开发工作安排，负责新版本发布及上线工作； 3、 定期收集用户需求，分析并实现最优的前端UI解决方案，持续改善用户体验； 4、 熟练使用HTML5、CSS3、AngularJS等技术，完成页面优化与重构； 5、 解决系统在各品牌手机、浏览器环境出现的兼容性问题。  任职要求： 1. 2年及以上Web前端或Web APP相关工作经验，大专及以上学历； 2. 具有良好沟通、语言表达能力、团队合作意识，有责任心、上进心，能积极、主动工作； 3. 熟悉HTML5、CSS3、JavaScript等Web前端开发技术，有良好的编程习惯，产出符合W3C标准、兼容多种浏览器的前端页面代码； 4. 熟悉Ajax、DOM、XML、JSON等相关技术，熟悉面向对象，使用过jQuery、Prototype等js框架的至少一种; 5. 熟悉AngularJS、Vue等前端MVC/MVVM模块化开发框架，具有AngularJS开发经验更佳； 6. 熟悉移动端主流浏览器的适配，对Android与iOS等不同平台的html5页面适配充分了解； 7. 熟练掌握Photoshop，Fireworks，AI其中一个设计软件，并能独立完成切图工作； 8. 有Cordova移动跨平台中间件使用经验者更佳。 </t>
  </si>
  <si>
    <t>Sr. Front-end Architect</t>
  </si>
  <si>
    <t>3.5-4.5万/月</t>
  </si>
  <si>
    <t>五险一金 补充医疗保险 专业培训 通讯补贴 餐饮补贴 交通补贴 出国机会 年终奖金 弹性工作</t>
  </si>
  <si>
    <t xml:space="preserve"> Responsibilities As a Cloud Native Frontend Architect in PwC New Ventures, you’ll work as part of a product engineering team to implement the product features, helping the product teams or final users to solve their issues under the cloud native environment. Specific responsibilities include but are not limited to: ●        Proactively lead the development effort for the engineering team, and provide technical advice across disciplines ●        Stay in a horizontal role to drive the cross ventures’ front-end technical review ●        Train and coach the front-end engineers ●        Support the teams with a standardizing our front-end design/development approach ●        Manager and deliver large scale  Cloud Native* products/project with high quality ●        Contribute to the development of your own and team’s technical acumen ●        Proactively assist in the management of several product team, while reporting to manager and above ●        Helping to grow and develop our team through hands on training and coaching ●        Responsibility to shape and deliver projects to meet and exceed the expectations of our clients and our own quality criteria ●        Establish effective working relationships directly with teammates , project lead and product team ●        Continue to develop internal relationships and your PwC brand   Required Skills -          Good communications skills and skills of problem analysis and solving -          Expertise in HTML5, CSS3, JavaScriptand familiar with the latest front-end technologies; -          Solid knowledge in developing single page applications with Angular 4/6 (and above); -          Solid in RxJS -          Responsive design and CSS frameworks, such as Material2, Ant Design and Twitter Bootstrap; -          Solid in ES6, TypeScript syntax; -          Comfortable with a development environment that includes Node.js, CSS/SCSS, and version control system Git. -          Solid in frontend unit test framework (Jasmine/Jest) Prefered Skills -          NGXS -          Docker / CI/CD -        Experience with react programming like ReactJS -          Experience with modern E2E testing framework (e.g. Protractor, Cypress) -          Query language such as Angular GraphQL  Minimum Year(s) of Experience
: Over 8 years IT years and at least 5 years of experience in front-end development, with at least 1 year working experience in Angular development.  Minimum Degree Required
: Bachelor degree in computer science, software engineering or related area (Equivalent work experience will be considered).</t>
  </si>
  <si>
    <t>首席前端架构师</t>
  </si>
  <si>
    <t>韩领网络科技（上海）有限公司</t>
  </si>
  <si>
    <t>3.5-5万/月</t>
  </si>
  <si>
    <t>五险一金 补充公积金 专业培训 弹性工作 定期体检 年终奖金 出国机会</t>
  </si>
  <si>
    <t>首席工程师负责管理技术项目的所有阶段。他们监督产品或项目的概念、设计和初始产品规格，并管理行程安排、评估和保护材料。他们起草并执行施工合同，跟踪项目进度。首席工程师还负责进行工程研究和调查，并为公司领导准备报告。他们还为其他部门提供工程指导，帮助培训新的工程师并及时了解行业趋势的问题。
您将参与整个Agile开发过程，从参与故事评估、功能设计讨论到规划、实施和发布。您将设计和实现系统架构，并对代码质量负主要责任。您的重点不仅在于功能，还在于性能、安全性和数据验证。您应该为技术权衡提供最终建议。
Who we are:
Product Engineering 负责构建面向客户的Coupang产品，我们负责10多个关键人物应用程序，每天处理数百万个客户交易，从客户打开Coupang主页开始，知道客户通过订单完成所产生的非凡的购物体验，我们将负责处理该过程中的每个部分。
岗位职责
? 设计和开发Coupang Web 平台战略和架构
? 作为Web的设计，架构和项目的主要评审员
? 作为组织和公司范围项目的技术负责人，并推动其成功
? 作为关键和负责区域故障排除的主要促成者
? 设计Coupang Mobile Web战略，并创建灵活高效的PC/Mobile Web架构
? 作为Wed设计和开发质量和生产力的主要负责人
? 指导和壮大组织中的Web开发人员
经验/技巧
? 7年以上Java / JS开发经验，并致力于分布式系统。
? 5年以上的网页设计经验，开发中型到大型企业和MVC Web应用程序。
? 2年以上的Web架构经验，亲自动手设计系统
? React，Vue和AngularJS等Web框架的扎实知识和经验，
? 扎实的网页设计和开发质量经验
? 基于业务需求和平台可扩展性的设计和构建体系结构的丰富经验
? 大规模成功启动Web项目的跟踪记录
? 扎实的移动Web解决方案经验
? 跟踪绩效和生产力改进记录
? 遵循Web框架，技术和架构趋势，并能够进行权衡
加分项
? 电子商务行业经验
? 从头开始设计和实施灵活的移动Web解决方案
? Native / Hybrid开发经验
? 使用TypeScript的经验并成功应用于项目
? 良好的英语沟通能力。</t>
  </si>
  <si>
    <t>前端开发leader (职位编号：34419)</t>
  </si>
  <si>
    <t>4.5-9万/月</t>
  </si>
  <si>
    <t>前端开发leader (职位编号：33950)</t>
  </si>
  <si>
    <t>广州悦人网络科技有限公司</t>
  </si>
  <si>
    <t>五险一金 员工旅游 通讯补贴 绩效奖金 年终奖金 定期体检 周末双休 交通补贴 餐饮补贴</t>
  </si>
  <si>
    <t>1.微信小游戏、安卓、IOS游戏开发，要求熟练掌握cocos creator（不接受实习生）； 2.负责游戏开发设计，保证模块的可行性，稳定性，在移动设备上的性能调优； 3.超高项目奖金分成，坐等大神来拿！  任职要求： 1.熟悉JavaScript/TypeScript等脚本语言，掌握面向对象编程思想； 2.掌握Cocos Creator，熟悉LAYA，Egret游戏引擎等开发经验者优先； 3.有游戏渠道对接经验优先； 4.有优秀的编程能力和团队协作精神； 5.热爱游戏，具备良好的团队协作能力；</t>
  </si>
  <si>
    <t>Web前端资深开发工程师（前端leader/开发组长）</t>
  </si>
  <si>
    <t>深圳弘广商科技有限公司</t>
  </si>
  <si>
    <t>20-25万/月</t>
  </si>
  <si>
    <t>1.负责公司平台产品的前端页面、微信小程序和APP混合式开发； 2.负责前端技术评审、前端应用架构设计，把控前端应用技术方向； 3.持续的优化前端体验和页面响应速度，并保证兼容性和执行效率； 4.搭建公司的Web前端团队，并使之成长为一个技术卓越、公平开放的团队。  任职要求： --------- 1.保持强烈的学习热情，有扎实的编程基础，并具备良好的编码规范； 2.对前端领域的新知识具有相当的敏感性，能够迅速更新自身的知识内容； 3.三年以上从事Web前端开发工作，具备 React/Angular/Vue 等至少一种主流前端框架的使用经验，能熟练手写JS原生代码； 4.熟练掌握 NodeJS、TypeScript、Webpack 等基本技能，并认真研习过一些优秀开源项目的源码；  5.熟悉移动端开发（如：微信小程序）及混合式开发。</t>
  </si>
  <si>
    <t>岗位职责： 1.  负责公司WEB网站代码编写和维护。 2.  负责移动端项目的开发和维护。 3.  负责公司公共组件库的开发和维护。 4.  参与公司核心产品的架构设计和开发。 5.  与后端以及APP开发人员共同完成项目。  岗位要求： 1. 本科及以上学历，计算机相关专业，CET-4，2年以上开发经验； 2. 精通 HTML/CSS/JS，基础扎实，有移动页面开发经验； 3. 熟悉HTTP协议，了解后端开发基本流程； 4. 熟悉 gulp，webpack 等前端构建工具； 5. 有后端开发经验优先，有 Vue， react或 Angular 相关开发经验优先； 6. 沟通和团队协作能力佳、学习能力强、能承受一定的工作压力。</t>
  </si>
  <si>
    <t>广州优谷信息技术有限公司</t>
  </si>
  <si>
    <t>五险一金 带薪年假 周末双休 年度体检 年终奖金 健身俱乐部</t>
  </si>
  <si>
    <t>岗位职责
1、负责公司WEB端的开发工作；
2、根据具体产品需求设计，同研发测试团队紧密合作，推进需求落地及高质量上线
3、优化产品交互代码，提高标准化程度，提高代码效率及页面性能。
4、优化现有产品web前端性能和兼容性。
岗位要求
1、本科及以上文化程度，计算机软件、网络相关专业毕业；
2、熟练掌握js, html5, css3的运用；
3、熟悉node.js、vue.js和微信小程序开发；
4、对Web标准有良好认识，能够高保真还原设计稿，代码风格严谨工整，能够兼容各种浏览器；
5、对Web前台的性能优化以及Web常见漏洞有一定的理解和相关实践；
6、具备良好的分析解决问题能力，能独立承担任务，有开发进度把控能力；
7、责任心强，良好的对外沟通和团队协作能力，主动、好学，抗压能力好，能接受加班。 其他要求：有一定的项目经验，有产品思维者优先考虑。</t>
  </si>
  <si>
    <t>视觉经理</t>
  </si>
  <si>
    <t>广州市缔造亿百儿童用品有限公司</t>
  </si>
  <si>
    <t>服装/纺织/皮革 多元化业务集团公司</t>
  </si>
  <si>
    <t>周末双休 带薪年假 节日福利 绩效奖金 专业培训</t>
  </si>
  <si>
    <t>1、 根据公司的品牌定位，负责公司品牌的整体包装，把握店铺的整体风格、视觉呈现和品牌调性，能清晰传递品牌理念； 2、 全面负责公司品宣团队的日常工作安排和管理； 3、 负责平面视觉的整体把握和指导工作； 4、 负责把控摄影、摄像的方向和效果，包含品牌、活动、主题、单品的拍摄和制作； 5、 负责把控文案的输出与质量，包含品牌文案、主题文案、单品文案、活动文案、新媒体内容化等； 6、 根据市场反馈，对品牌视觉进行持续深度的优化，提升整体视觉效果； 7、 建立或优化品牌视觉工作的相关流程，安排和控制各节点工作，有条不紊的开展各项工作； 职位要求： 1、平面设计、美术设计、多媒体设计等相关专业，大专以上学历，3年以上的设计经验，能够独立完成项目设计； 2、精通Adobe Premiere、Dreamweaver，Photoshop、Illustrator、flash、HTML、DIV+CSS等网页制作工具； 3、有良好的色彩搭配美术功底和设计创意能力，对审美有自己独特的见解与认识；</t>
  </si>
  <si>
    <t>Y软件工程师（node.js方向)</t>
  </si>
  <si>
    <t>广州悦悦驾驶培训有限公司</t>
  </si>
  <si>
    <t>五险一金 员工旅游 专业培训 绩效奖金 股票期权 弹性工作 定期体检</t>
  </si>
  <si>
    <t xml:space="preserve">1.计算机相关专业本科学历，两年以上从事nodejs相关开发经验。 2.精通nodejs语言，熟练使用nodejs框架koa、express及常见库 3.具备OOP思想，了解常见设计模式原理 4.熟练使用关系型数据mysql 、 mongodb（两者至少其一） 和内存数据库 redis、memcache（两者至少其一） 5.熟悉基本的html、css、js 6.熟练使用版本管理工具git、svn 7.熟悉服务器liunx基本使用 地铁：3号线石牌桥地铁站A出口100米左右宏发大厦5楼（A出口右拐30米看到看到橙色标志牌楼巴候车即大厦北门，坐电梯上5楼即到。 BRT：石牌桥站 公交：中国广东自由贸易区南沙路快线，136路，311路，39路，506A路，506路，高峰快线42路，高峰快线81路，夜68路公交线路 【福利赞】五险 + 法定节假日 + 带薪年假 + 带薪两周春节假 + 季度旅游 + 定期员工生日会 + 节假日必备礼品 + 每月团建聚餐 + 每月月CEO共享荣语宴 + 团队高额激励奖金 + 员工可获得期权奖励 【培训优】入门培训 + 业务知识培训 + 兴趣培养 + 管理能力提升 【环境好】公司提供微波炉，冰箱，环境干净整洁，高大上的写字楼办公环境 一大波80后90后帅锅美女，轻松的工作氛围 </t>
  </si>
  <si>
    <t>艺术指导</t>
  </si>
  <si>
    <t>汉狮影视传媒（大厂回族自治县）有限公司</t>
  </si>
  <si>
    <t>五险一金 带薪年假 项目奖金 家庭金 定期体检</t>
  </si>
  <si>
    <t xml:space="preserve">职位职责：指导并把控美术、文字、动画的构成，实现高品质的专业执行。 任职要求：  应聘请附作品。 </t>
  </si>
  <si>
    <t>岗位职责： 1、根据公司的产品设计进行相关的代码编写； 2、参与产品的系统设计，在符合公司信息化系统整体框架的前提下完成组件设计； 3、根据分配的开发任务，协作产品组完成组件开发工作； 4、完备各项目文档，做好版本管理。   任职要求： 1.计算机相关专业大专及以上学历，一年或以上工作经验，具有扎实的计算机基础理论知识； 2.精通.net框架，ASP.NET、MVC、Web API等开发技术； 3.熟练使用Visual Sudio开发环境，熟悉HTML、CSS、JavaScript、AJAX、JSON等开发技术; 4.掌握Jquery、VUE等前端框架的使用; 5.熟练掌握SQL Server，熟练编写T-SQL语句、存储过程、函数、视图，索引，熟练SQL性能优化; 6.有前端设计开发经验者优先；  福利待遇： 1、周末双休，国家法定节假日休息； 2、工作时间9:00-12:00，13:30-17:30 五天七小时工作制； 3、每月15日前入职即购买当月社会保险； 4、享受各项公司福利（定期体检、部门聚餐等）。</t>
  </si>
  <si>
    <t>全栈工程师（双休/社保）</t>
  </si>
  <si>
    <t>上海昊川企业管理咨询中心(有限合伙)</t>
  </si>
  <si>
    <t>年终奖金 带薪年假 社保七险 补充医疗保险</t>
  </si>
  <si>
    <t xml:space="preserve"> 1.负责流程&amp;相关应用系统的设计和开发工作； 2.负责流程&amp;相关应用系统的日常维护工作； 3.负责流程&amp;相关应用系统的部署与调试； 4.解决系统开发过程中的主要问题和攻克各种技术难题。  任职要求: 1.大专以上学历, 计算机相关专业，有项目开发经验优先 2.熟悉HTML5, JS, ES6, CSS等前端技术； 3.熟练使用sql语言，熟悉数据库的设计，SP(�Υ孢^程)的����。 4.踏实细致，责任心强，学习能力强，有良好的团队沟通与协作能力，能承受一定强度的工作压力； </t>
  </si>
  <si>
    <t>1、具有两年以上的WEB前端开发经验，熟悉HTML5和CSS3，jquery，ajax； 2、熟练使用React 2、具有良好的代码风格、模块设计与程序架构； 3、对业界的前端技术有浓厚兴趣和深入见解者优先；如：webpack, vue.js, angularjs, weui, Vux, react微信小程序等技术 4、逻辑分析能力强，善于沟通，较强的学习能力，具备良好的沟通能力和团队协作精神； 5、开发过作品者优先,，能快速上手新框架者优先。</t>
  </si>
  <si>
    <t>软件开发工程师――移互创新部</t>
  </si>
  <si>
    <t>岗位职责： 1、负责管理系统的功能模块开发； 2、参与管理系统优化； 3、与外部系统交互接口开发； 4、参与编写技术文档、系统设计文档； 5、负责系统数据统计分析、系统及网络稳定性监控。 6、核心功能的架构与代码模板编写，开发与维护系统公用核心模块； 7、分析系统瓶颈，解决各种疑难杂症，对系统进行性能调优。 8、有vue.js开发相关的项目经验者优先； 任职要求： 1、2年 Java 软件开发经验，本科以上学历JAVA/J2EE专业基础扎实； 2、精通JAVA语言，熟悉SpringBoot，SpringMVC，SSH, 等主流J2EE开发框架，熟练运用熟悉 Redis等技术进行java web开发； 3、熟悉掌握面向对象编程(OOP)技术，熟悉数据结构和算法实现； 4、掌握Vue2、Vuex、Element UI 、ES5、HTML5、CSS3等前端技术；能使用Vue2，并编写组件 有实际项目经验优先； 5、熟悉主流应用服务器中间件 Tomcat 、WebSphere 或weblogic 中的之一； 6、熟悉常用关系型数据库 Oracle 、SQL Server 、Mysql 中的之一，有较好的数据库设计能力； 7、能够承受工作压力，按时保质完成任务，具有高度的团队合作精神。</t>
  </si>
  <si>
    <t>Web前端工程��</t>
  </si>
  <si>
    <t xml:space="preserve"> 1、负责公司微信小程序和公众号的设计和开发； 2、负责公司小程序性能优化、用户体验优化； 3、与运营人员协作高效优质完成运营活动; 岗位要求 1、大专以上学历，3年以上相关工作经验； 2、熟悉微信小程序以及微信公众号的开发原理、开发流程，接口组件、验证授权等，具有独立开发能力； 3、有实际的针对微信接口编程经验，熟练掌握微信小程序的开发、调优流程； 4、熟练使用JS, Nodejs，vue，css，html5等技术； 5、有微信公众号以及小程序相关产品开发经验优先考虑. </t>
  </si>
  <si>
    <t xml:space="preserve">工作职责： 1、负责前端设计与研发； 2、理解业务需求，负责独立模块的需求分析，抽象，设计及开发； 3、主动挖掘工作中的技术需求，对负责模块进行持续性的技术改造，通过技术手段驱动业务快速发展。  任职要求： 1、本科及以上学历，计算机相关专业； 2、精通Web前端技术，包括(X)HTML/CSS/JavaScript等，能够解决各种浏览器兼容性问题； 3、持续关注业界的新话题和新技术，研究过jQuery、React、Angular、Vue等框架中的一种或以上； 4、热爱前端技术，个性乐观开朗，逻辑性强，善于和各种背景的人沟通合作。 5、如具备其他语言的开发经验，比如Java优先考虑。 6、有React Native相关项目经验是加分项。 7、有很强的责任心、分析和解决问题的能力； 8、有良好的团队协作和沟通能力，乐于接受挑战； 9、有良好的自我学习的能力，喜欢探索新技术和理念并应用在工作中。 </t>
  </si>
  <si>
    <t>五险一金 专业培训 定期体检 绩效奖金 年终奖金 股票期权</t>
  </si>
  <si>
    <t>岗位职责： 1. 参与项目需求分析及功能模块的设计工作； 2. 根据工作进度和任务分配，开发相应的软件模块； 3. 根据公司项目文档规范编写相应的项目文档。  职位要求： 1. 计算机相关专业，大专以上学历，3年以上软件开发工作经验； 2. 对面向对象的程序设计、XML、数据库设计以及软件工程比较熟悉； 3. 熟悉掌握HTML、JS、CSS等Web前端开发技术； 4. 精通JSP、JAVA、spring+MVC+hibenate框架； 5. 熟练部署Tomcat，具备一定的Unix/Linux操作基础知识； 6. 掌握常用的开发工具（如Eclipse等）； 7. 熟练使用常用的数据库，如Oracle、SQL SERVER、MySQL等，熟练使用SQL语句； 8. 具有良好的学习能力、具有强烈的工作责任心，良好的沟通能力和团队合作精神。</t>
  </si>
  <si>
    <t>高级美工</t>
  </si>
  <si>
    <t>广州市雅臻化妆品有限公司</t>
  </si>
  <si>
    <t>社保 绩效奖金 年终奖金 员工旅游 节日福利</t>
  </si>
  <si>
    <t>职位描述  1、店铺装修：独立负责公司旗下京东，淘系以及其他平台页面整体规划设计； 2、产品处理：对上架商品的图片进行抠图、拼接、颜色调整、背景处理、产品描述美化等； 3、品牌推广：根据每月制定的促销计划、活动策划，设计相关广告logo、banner、海报等； 4、负责活动促销图片、促销页面和活动专题页的设计； 5、结合商品的特性设计有美感、有吸引力的商品描述页。 任职要求： 1、大专以上学历，平面设计或美术、广告设计相关专业； 2、三年或以上同岗位经验，熟悉div+css、html及熟练使用单反相机者优先考虑； 3、有较好的美术功底和鉴赏能力、有出色的视觉创造能力、良好的页面版式规划能力和色彩搭配能力、对护肤彩妆等***用品品类有独到的见解，会小视频剪辑与制作者优先考虑； 4、精通Photoshop，熟悉Dreamweaver、Fireworks、CorelDraw、Illustrator、Flash等相关设计软件；熟悉淘系、京东等店铺装修操作流程，能独立完成整个店铺的页面装修设计。</t>
  </si>
  <si>
    <t>1、计算机相关专业，大学专科以上学历; 2、精通HTML、CSS、JavaScript等前端相关技术，熟悉W3C网页标准,有一定架构能力； 3、有完整的大型前端项目经验者优先； 4、精通以下前端框架至少一种并有实际项目经验，如vue、react，有小程序开发经验者优先； 5、熟练掌握前端构建工具如grunt、gulp、webpack； 6、能够对设计任务进行有效的拆分和分配，推动设计在项目中的实现。 7、有mpvue vue 小程序开发经验的优先。</t>
  </si>
  <si>
    <t>Web软件工程师(2019年应届毕业生)</t>
  </si>
  <si>
    <t>五险一金 员工旅游 交通补贴 餐饮补贴 通讯补贴 专业培训 绩效奖金 年终奖金 定期体检 个性化带薪假</t>
  </si>
  <si>
    <t>职位描述：
1、负责开发和迭代主流浏览器兼容的Web、移动端及HTML5页面；
2、负责维护和优化Web、移动端及HTML5应用。
任职要求：
1、热爱计算机编程，有丰富的编码实战经验，逻辑清晰，喜欢研究新技术；
2、掌握html5+css3+javascript，前端开发技术；
3、熟练使用自动化构建工具（如webpack、fis、gulp等工具），具备前端工程化思想和组件化开发方式；
4、有Node开发或熟悉vue/react框架使用优先考虑；
5、有小程序开发经验优先考虑；
6、有Web前端作品或相关技术博客积累的优先考虑。
具有以下条件者优先考虑：有Node开发或熟悉vue/react框架使用、小程序开发经验、有Web前端作品或相关技术博客积累</t>
  </si>
  <si>
    <t>高级JAVA程序员</t>
  </si>
  <si>
    <t xml:space="preserve">1、在软件项目经理的领导下，配合完成程序设计和开发。 2、按产品需求进行软件设计和编码实现，确保安全、质量和性能。 3、参与内部测试、部署、实施等工作。 4、分析并解决软件开发过程中的问题。 5、工作表现优秀者，有晋升项目经理的机会  职位信息 1、熟悉Web JSP、Servlet、JavaBean、JMS、EJB、Jdbc等开发，熟悉J2EE规范； 2、熟悉java常用框架spring mvc + mybatis(SSM)、spring mvc + hibernate(SSH)、spring boot等； 3、熟悉MySQL/Oralce等数据库开发；熟练使用各种设计工具，如PowerDesigner、UML等； 4、熟悉JQuery, EasyUI，HTML等框架，熟悉CSS； 5、了解工程化工具（maven、svn、git等）开发和管理项目； 6、有使用Java语言进行企业管理软件开发的经验； 7、熟练Tomcat、nginx等J2EE应用服务器的配置部署； 8、熟悉多线程、WebService、TCP/IP协议、Socket网络编程，熟悉分布式、缓存、消息等机制； 9、熟悉Linux/Unix基本命令、shell脚本编程； 10、熟悉Oracle、mySQL等关系型数据库设计和开发； </t>
  </si>
  <si>
    <t>广东分公司-软件开发岗</t>
  </si>
  <si>
    <t>泰康人寿保险有限责任公司广东分公司</t>
  </si>
  <si>
    <t>周末双休 带薪年假 五险一金 绩效奖金 节日福利 餐饮补贴 年终奖金 定期体检</t>
  </si>
  <si>
    <t>应聘条件： 1、全日制本科或以上学历，计算机相关专业； 2、熟练掌握java语言，具有j2EE-web开发经验；熟悉常见web应用开发框架,如SSH、Springmvc； 3、熟悉Tomcat服务器的配置与调优，熟练掌握MyEclipse开发与调试； 4、了解浏览器工作原理及移动浏览器之间的兼容性，了解w3c标准及web2.0；熟悉HTML5、CSS3、JQuery、AJAX等技术，具备进行移动应用开发的能力； 5、熟悉SQL语句，熟练掌握基于数据库的编程与设计； 6、具备良好的服务意识、责任心、较强的学习能力、优秀的团队沟通与协作能力、能承受一定的工作压力。  岗位职责： 1、制订软件开发计划，根据需求完成系统分析和设计工作； 2、依据软件开发计划，与内部用户充分沟通收集整理相关需求； 3、建立软件文档并按照质量体系要求进行维护，编写、整理、分析和设计文档，提交报告，做好备份； 4、根据分公司需求开发和完善系统，并对系统进行日常维护； 5、维护公司各业务及办公系统，解决系统运行中出现的系统性或复杂问题； 6、负责软件应用前的培训工作，保证用户正常使用，对分公司员工及中支信息技术人员进行培训和指导。</t>
  </si>
  <si>
    <t>五险一金 员工旅游 餐饮补贴 免费下午茶 出国机会 绩效奖金 年终奖金 股票期权 定期体检 项目奖金</t>
  </si>
  <si>
    <t>一、岗位职责 1.负责移动端产品的活动页面、专题页面及WEB端产品的界面设计； 2.参与移动端产品的UI设计，并跟进产品开发过程中的UI校对，确保产品UI的高完成度； 参与设计流行趋势研究，分享设计经验，持续优化产品的用户界面； 4.参与设计流程及规范的制定。  二、任职要求 1.美术、平面设计等相关专业； 2.2年以上相关工作经验； 3.有扎实的美术功底、良好的创意思维和理解能； 4.精通Photoshop/Dreamweaver/Illustrator等设计软件，熟悉网页切图、网页排版、DIV、CSS、html代码者优先考虑； 5.善于与人沟通，良好的团队合作精神和高度的责任感，能承受压力，有创新精神； 6.应聘时请务附个人作品链接。</t>
  </si>
  <si>
    <t>专业培训 五险</t>
  </si>
  <si>
    <t>1.负责公司PC终端，移动终端的网页代码的编写与调试； 2.根据产品设计，利用HTML5相关技术开发网站、手机、平板电脑等多平台的前端应用； 3.根据任务分配，完成相应软件的设计、开发和编程任务； 4.按照公司项目管理及开发管理流程与规范要求编制开发过程中必须的各种开发文档； 5.配合公司其它小组排查软件测试中的各种问题。  任职要求： 1.有3年以上web前端开发经验； 2.熟悉JavaScript，HTML5，CSS3等相关前端开发技术，精通Vue，且熟悉至少一种其他前端框架（如Angular,React,mui等）； 3.熟悉掌握grunt,gulp,webpack其中一种工程构建工具，能独立完成项目工程化搭建； 4.有丰富的手机兼容优化经验和熟悉与原生交互的优先。 5.熟练使用debug工具调整页面和处理错误； 6.具备良好文档编制习惯和代码书写规范。  福利待遇： 上班时间：5 天 8 小时工作制； 法定福利：购买社会保险（五险）医疗保险、养老保险、工伤保险、失业保险、生育保险； 员工福利：每月发放超市购物卡，推行内部推荐奖励300元； 薪酬水平：基本工资 + 绩效奖金 + 激励奖金 + 年度薪酬调整机会； 晋升机制：公司设立透明、体系化的晋升机制； 年终奖：根据公司年度运营情况以及个人年度工作表现发放年终奖； 休假制度：国家规定的法定节假日 + 入职即享受带薪年假（5 - 15天）+ 婚假 + 产假 + 陪产假 + 哺乳假 + 带薪病假 + 丧假等； 生日祝贺：举办生日派对 （不仅美味食物，还有有趣的游戏哦）； 团队活动：每月团建 + 日常员工娱乐活动，包含且不限于：轻松下午茶、快乐星期五各类体育活动、部门大聚会、年度联欢会等； 节日关怀：节日礼品 + 神秘小礼物； 员工体检：员工身心健康计划（健康体检）； 生活关怀：公司设有茶水间，提供微波炉 + 冰箱 +茶饮 + 咖啡 等； 员工培养：提供带薪培训与学习机会，持续为每个岗位制定发展计划 + 培训计划。</t>
  </si>
  <si>
    <t>【岗位职责】 1、理解设计师的设计想法并实现界面UI，与设计团队紧密配合。 2、负责公司H5前端页面设计交互实现。 3、与后端开发团队紧密配合，熟练对接H5后端（PHP）并实现页面功能。 4、负责制作前端标准优化的代码，并提升用户交互体验。 5、具备解决前端H5页面兼容性能力与优化快速响应能力。 【岗位要求】 1、大专及以上学历，计算机软件及美工设计等相关专业。 2、具备3年及以上H5前端工作开发经验。 3、熟练使用H5、JavaScript、Ajax、CSS3等Web开发技术，精通Vue.js框架。 4、熟悉页面架构和布局，对用户体验、异步交互操作流程及用户需求有深入理解。 5、对Web性能优化有深入研究、能够在工作中有效得定位问题及解决问题。 6、具有很强责任心与学习能力，能够了解最新的Web前端开发技术以及原理。 【优先考虑】 1、具有4年及以上丰富的H5游戏前端开发经验者优先考虑。 2、具备独立完成PS切图以及有个人优秀H5前端产品者优先考虑。 3、具有PHP前端交互以及后端数据交互者优先考虑。 【福利待遇】 1、提供加班伙食津贴。 2、报销夜间交通费用。 3、季度奖励机制以及项目提成奖。 4、绩效考核以及平台晋升制度。 5、一年两次薪酬调整考核激励模式。 6、节日福利以及团队拓展旅游活动。 7、额外项目业绩奖及项目管理奖励。</t>
  </si>
  <si>
    <t>Html5开发工程师（平台层）</t>
  </si>
  <si>
    <t>职责描述：
1.负责项目移动端H5相关架构设计和编码；
2.负责手机H5页面的开发，精通HTML5特性和各种JS框架，实现产品所需的交互效果；
3.优化代码实现，提高产品性能；
4.对页面新功能和已有功能进行模块化的封装，方便调用；
5.有强烈的责任感和良好的团队合作精神，工作积极主动，善于沟通。
任职要求：
1.精通Web前端技术，包括HTML.CSS.Javascript.Ajax.DOM.JSON等前端技术；
2.熟练跨浏览器.跨终端的开发，能解决常见PC.移动终端浏览器的兼容性适配问题；
3.精通Android，IOS等平台HTML5+CSS3+JavaScript页面开发，熟悉移动端相关H5框架，如ionic框架；
4.熟悉当前流行的JavaScript类库,熟悉JavaScript面向对象编程方法；
5.熟悉Web标准，对表现与数据分离，HTML语义化等有一定理解，至少熟悉一种前端MVC框架并且有实际经验（不限React，VUE，Angular等）；</t>
  </si>
  <si>
    <t>1 负责Web前端，Html5、微信小程序的开发和维护工作 2 配合后端完成接口调试、独立开发微信小程序，公众号以及相关业务需求 3 与项目团队中各方面人员能够紧密结合，改进项目的易用性、优化界面以及性能等  任职资格： 1、有二年以上web前端开发经验、一年以上小程序开发经验 2、能熟练使用HTML5，CSS3，JavaScript，jQuery，bootstrap等进行独立开发 3、熟悉Nodejs、AngularJS、Vue、ReactJS等框架技术 4、熟练使用ajax与后台进行交互 5、熟悉svn、git等代码管理工具。 6、有较强的bug快速定位与解决的能力。 7、有代码洁癖，能写出高可用性的代码。 8、能够高保真还原设计稿, 代码风格严谨工整。 9、建立过github开源项目或有个人独立作品优先考虑。 10、善于沟通，性格开朗而富于合作精神。</t>
  </si>
  <si>
    <t>艾伯资讯（深圳）有限公司</t>
  </si>
  <si>
    <t>五险一金 周末双休 带薪年假 法定节假日</t>
  </si>
  <si>
    <t>岗位职责： 1、根据公司产品原型、《系统概要设计说明书》或《系统详细设计说明书》以及《系统数据库设计说明书》，高质量完成WEB前端和移动端H5页面的交互设计和功能开发； 2、根据产品需求，分析并给出最优的页面前端结构解决方案； 3、协助后台程序员完成功能镶嵌和调试。  任职要求： 1、大专2年及以上工作经验，本科1年及以上工作经验，计算机或者软件工程相关专业优先； 2、基本功扎实，能够熟练的编写兼容主流浏览器的代码； 3、精通HTML5、CSS3、JavaScript、Ajax、DOM等Web前端技术； 4、精通JavaScript编程语言，熟悉常见JS开发框架，能根据项目需求完成js功能的实现； 5、熟悉前端性能优化，并对用户体验、可用性、易用性以及UCD的设计理念有一定理解和研究； 6、具有WebApp或混合App（JS方向）开发经验；能调试和解决常见的跨多端兼容、适配问题； 7、熟悉微信小程序开发流程，学习能力强，喜欢尝试新知识； 8、良好的沟通与表达能力、思路清晰，较强的逻辑分析能力与执行力。</t>
  </si>
  <si>
    <t>前端HTML5</t>
  </si>
  <si>
    <t>深圳市动车电气股份有限公司</t>
  </si>
  <si>
    <t>五险一金 员工旅游 专业培训 周末双休 绩效奖金 年终奖金</t>
  </si>
  <si>
    <t>岗位职责： 1、参与公司各Web项目前端页面开发； 2、与后端开发人员配合，高质量完成接口对接工作； 3、负责Web项目前端页面性能优化。  岗位要求： 1、三年以上前端开发经验，熟练使用vue全家桶(vue+router+vuex+axios)，需要有点餐平台的真实案例； 2、熟练使用Javascript,CSS+DIV,ajax,json,jquery等； 3、熟悉nodejs中间层原理和自动打包工具,熟悉express和webpack的更加契合； 4、对不同移动平台中的页面兼容有自己的一套整理方案； 5、对Web开发有强烈的兴趣，良好的逻辑思维能力和团队合作能力，可以快速分析和解决问题。 6、计算机专业优先</t>
  </si>
  <si>
    <t>五险一金 餐饮补贴 通讯补贴 专业培训 绩效奖金 年终奖金 员工旅游 定期体检</t>
  </si>
  <si>
    <t>深圳市百丽春粘胶实业有限公司</t>
  </si>
  <si>
    <t>五险一金 年终奖金 专业培训 弹性工作 员工旅游 绩效奖金</t>
  </si>
  <si>
    <t>HTML5开发工程师 (职位编号：08)</t>
  </si>
  <si>
    <t xml:space="preserve">  1、2年以上web开发经验，1年以上h5移动前端开发经验； 2、能够流利的手写HTML、CSS3，熟悉页面架构和布局； 3、精通原生JS，了解基础对象类型及其差异，原型链，作用域，闭包等概念； 4、精通钉钉开发（微应用和钉钉E应用）； 5、精通微信公众号和小程序的开发和维护； 6、熟悉http、websocket通讯协议，有canvas开发经验； 7、混合APP开发经验者优先考虑； 8、熟悉常用数据结构及算法者优先考虑。   公司福利： 工资+年终奖金+绩效奖金+项目奖金+股票期权+节假福利+定期旅游休闲活动+五险一金+双休+全勤奖+加薪机会 1、 一经录用，入职当月签订劳动合同并在试用期购买社保、公积金； 2、 员工享有国家法定节假日的休假政策，同时并享有婚假、产假、陪产假、丧假、带薪年假、带薪病假等； 3、 宽阔的发展平台和升职空间，公平竞争能者居上，优秀者可提拔为团队经理，带领团队挑战更高业绩与收入； 4、 完善的调薪晋升机制； 5、 文娱活动、拓展旅游、部门活动、聚餐团建活动、新春年会等； 6、 节假日发放礼品、现金红包及聚餐活动等人文关怀 ； 7、 优厚的薪资与奖金，高收入与荣耀属于努力的人； 8、 年底优秀员工评比。  </t>
  </si>
  <si>
    <t>深圳市雅码科技有限公司</t>
  </si>
  <si>
    <t>岗位职责： 1.利用HTML5相关技术开发移动互联网方面业务系统开发； 2.基于HTML5.0标准进行页面制作，编写可复用的用户界面组件； 3.配合服务器端开发人员进行应用及系统整合； 4.负责相关技术文档编写。 任职要求： 1.计算机科学专业本科及本科以上毕业或者同等学历，2年开发经验。 2.熟悉HTML 5标准，熟练应用JQuery，具有HTML5/CSS3开发经验。 3.能够很好的与产品、设计师和后台开发人员沟通协作，具有良好的团队合作、协作精神。 4.熟悉JAVA，C#.net开发语言 5.具有快速学习不同技术和编程语言的能力。</t>
  </si>
  <si>
    <t>深圳遥看科技有限公司</t>
  </si>
  <si>
    <t>五险一金 补充公积金 弹性工作 年终奖金</t>
  </si>
  <si>
    <t>任职要求： 1、有扎实的前端技术基础，包括但不限于 HTML、CSS、JavaScript、DOM；精通JS、Ajax等前端开发技术，能够利用JS进行原生开发，熟悉ES6、HTML5、Babel等技术； 2、熟练掌握至少一个主流前端框架Angular、Vue、React等，并了解其核心原理，能独立开发常用组件；熟练使用node.js开发和Vue优先； 3、熟悉前端构件工具，如：Webpack/rollup/gulp/eslint等；熟悉前端表格库，熟悉 Bootstrap、Datatable 等开发流程；熟悉主流浏览器兼容技术，比如 Chrome、Firefox、Safari。 4、比较精通大型网站Web架构的相关设计，独立负责过产品前端架构设计； 5、有一定的后端开发经验，对HTTP协议有一定了解，理解客户端、服务端通信机制； 6、对技术有强烈的进取心，具有良好的沟通能力和团队合作精神、优秀的分析问题和解决问题的能力； 7、较强的封装能力，并在之前的工作中有贡献过一定的可复用js库或相关前端组件； 8、具备高质量编码能力：重用性，低耦合，可扩展性，高性能，可维护性，安全性高；  9、绝对符合编码规范的编码能力。  有意向者请直接发简历到 hr@yaokantv.com</t>
  </si>
  <si>
    <t>HTML5开发工程师 (职位编号：SZTS-002)</t>
  </si>
  <si>
    <t>深圳天勺新能源科技有限公司</t>
  </si>
  <si>
    <t>【岗位职责】： 1、负责充电桩运营管理平台的Web前端功能设计、开发和实现，实现网页的交互制作； 2. 负责移动端APP，或者微信公众号前端的设计和开发工作。 3、使用Web前端技术，配合后台java人员实现产品界面和功能，促进产品易用性改进和界面技术优化； 4、对完成的页面进行维护和对网站前端性能做相应的优化，保证兼容性和执行效率。  【任职要求】： 1、计算机专业本科及以上学历、至少1年以上前端开发经验； 2、精通HTML5/CSS3，JavaScript，Ajax，jQuery等web开发技术； 3、有Vue.js/React.js/Angular.js/Backbone.js其中一种或多种前端流行框架使用经验者优先考虑； 4、熟悉W3C标准和新特性(如:ES6新特性)，对视图与数据分离、web语义化、功能模块化等有深刻理解； 5、熟悉JavaScript的ProtoType原型链、面向对象编程和开发设计模式者优先考虑； 6、熟悉各种浏览器的兼容性问题以及解决处理方式； 7、有较强的用户观念，在界面UI设计中能够充分考虑用户体验； 8、有小程序和微信公众号开发经验。</t>
  </si>
  <si>
    <t>web前端/html5工程师</t>
  </si>
  <si>
    <t>明链科技（深圳）有限公司</t>
  </si>
  <si>
    <t>岗位职责： 1、参与现有产品的维护、改进和新项目开发工作； 2、参与框架、工具、公共组件库的开发和建设； 3、积极学习和实践，提升技术水平，跟上公司发展步伐； 职位要求： 1、应届毕业或3年以内工作经验，计算机等相关专业； 2、前端基础扎实，熟练掌握JavaScript、CSS/CSS3、HTML/HTML5、JQuery、Bootstrap等web基础知识； 3、了解http/https协议，熟悉git开发流程，有后端和数据库操作经验优先； 4、乐于接受和实践新技术,有angularJs/Vue.js/React,Node.js(express/koa/egg)开发经验,熟悉ECMAScript6/7者优先； 5、学习能力强，拥有优秀的逻辑思维能力，热爱前端开发工作；</t>
  </si>
  <si>
    <t>深圳闪电修网络科技有限公司</t>
  </si>
  <si>
    <t>年终奖金 全勤奖 带薪年假</t>
  </si>
  <si>
    <t xml:space="preserve">岗位职责： 1、负责闪电修用户版pc版，移动端，app，小程序的ui设计 2、根据已有vi/ui规范，负责参与设计体验，并定时更新规范 3、与产品经理，产品开发人员常态化沟通，完善产品视觉设计，能够快速响应需求，并确保产品上线时拥有优秀的用户体验 4、涉及线上推广设计：banner、H5页面等 任职要求： 1、2年以上设计工作经验，必须有各端设计经验； 2、有出色的界面设计用户分析能力、审美意识，敏锐的用户体验洞察力，能把握不同设计风格，并用视觉设计来引导用户； 3、精通Photoshop、AI、sketch等相应的设计软件，会手绘加分，会动效设计加分； 4、有团队意识，能承受较强的工作压力；为人正直、工作踏实、有进取心、敬业精神； 5、对vi/ui规范有所接触经验者优先 6、对 HTML5,CSS3有所了解者加分，要求能很好的把握色彩、排版、页面架构和布局； 7、美术相关专业出身者加分   备注：投递时请附上作品（作品链接或文档均可），否则将自动过滤，请发至：zxd@mail.suddenfix.com </t>
  </si>
  <si>
    <t>任职要求： 1、计算机相关专业，1年以上WEB前端开发经验； 2、精通HTML5、CSS3等新技术； 3、熟悉vue框架，webpack，能独立完成单页面应用开发； 4、熟悉各种浏览器平台的特性，能够很好地解决兼容问题； 5、对web性能优化、常见漏洞有深入的理解； 6、较强的分析问题和解决问题的能力；  职位描述： 1、依据产品需求和UI设计完成高质量的Web前端开发和维护； 2、结合自己在产品和交互方面的认识，对具体业务功能的实现提出更优方案； 3、钻研web前端新技术。  优先条件：小程序开发经验优先</t>
  </si>
  <si>
    <t>TCL-全栈开发工程师</t>
  </si>
  <si>
    <t>岗位职责 负责或参与云端项目前后端的需求整理、架构设计，代码实现、技术评审 软件设计开发: 1、负责或参与前后端系统的架构设计、代码实现 2、持续迭代开发，改善系统的性能，用户体验 软件需求梳理:1、负责或者参与应用需求的讨论和规格明确 2、将需求、规格转化成软件需求矩阵，用以指导软件开发 技术评审：1、负责或者参与开发过程中的设计评审和代码评审工作 2、负责或者参与测试用例的完善和评审 任职资格 1. 本科以上学历; 2. 英语CET四级以上，熟练阅读英文技术文档; 3. 熟练掌握HTML5、CSS3、JS，熟悉ES6语法; 熟练运用至少一款主流的JS框架（Vue、React、Angular），有Vue开发项目经验优先；了解web性能优化方法，熟悉运用Gulp/webpack等前端构建工具;能够独立负责web前端项目开发； 4. 1年以上golang后端开发实际项目经验；具备扎实的编程基础和良好的编程习惯；熟悉rest api设计;</t>
  </si>
  <si>
    <t>SEO</t>
  </si>
  <si>
    <t>岗位职责： 1、 跟进产品和运营的战略方向，系统拟定网站推广策略； 2、  负责公司线上的优化和推广，提升访问流量及知名度； 3、挖掘目标用户所在的各类渠道（如垂直社区、论坛等)的内容推广和外链获取机会，负责品牌和产品在相关渠道的网络维护和推广； 4、制定并负责实施SNS推广计划，输出原创优质内容，以提升社交媒体信号和转介流量，并对产品和运营做出反馈； 5、对百度关键词、流量和收录进行实时监控，研究网站信息和开展数据挖掘，及时调整策略； 6、使用SEO工具进行竞品逆向工程分析，监控网站外链变化，为外链建设提供指导。 7. 监控和研究竞争对手及其他网站相关策略，提出合理化建议及应对措施； 岗位要求：  1、 具备百度SEO优化和外链获取工作经验3年以上； 2、 有百万流量SEO的成功经验，具备出行、汽车售后服务领域的成功推广经 3、 熟悉基本的HTML代码、JS脚本、CSS样式表； 4、 熟练使用EXCEL，有一定的数据分析能力； 5、 熟练使用百度统计/CNZZ/谷歌统计或其他数据统计分析的后台； 6、 提供相关优化成功案例。</t>
  </si>
  <si>
    <t>深圳聚光电竞科技有限公司</t>
  </si>
  <si>
    <t xml:space="preserve"> 1、负责移动端Web设计、开发和维护，独立站开发，利用HTML5相关技术协助开发网页应用； 2、负责公司网站、业务系统和移动端前端网页设计和制作； 3、参与手机Html5网站系统的性能以及稳定性优化； 4、根据开发进度和任务分配，完成相应模块软件的设计、开发、编程任务，分析并及时解决移动端应用系统中发现的问题； 5、配合后台工程师一起研讨移动端Html5网站的架构设计和规划实现方案； 6、根据后续业务发展的需求，跟进业界当前的前端技术发展方向，为后续的移动端前端开发提供技术储备。   任职资格： 1、计算机及相关专业本科以上学历，3年及以上手机移动端网页开发经验； 2、熟悉HTML/CSS/JS，掌握一定的HTML5/CSS3，熟悉Jquery库； 3、掌握一种ionic(angularjs)/framework7等至少一门移动端开发框架，有视频开发经验优先； 4、熟练掌握各种Android、iPhone、iPad等智能手机各种屏幕适配兼容问题，熟悉页面架构和布局； 5、对视频有开发经验或感兴趣者优先； 6、良好的逻辑思维能力和团队合作，快速分析和解决问题的能力，工作积极主动，责任心强。   公司福利：
1、公司为员工购买社保、五险一金；
2、公司发放午餐补贴30/天，每天下午水果点心无限量供应；
3、按国家规定享受法定节假日；
4、带薪年假、年底双薪、员工生日福利，不定期员工团建等；
5、舒适的交流、学习、工作平台和广阔的晋升空间；
6、年轻、有想法、易沟通、有冲劲的90后工作团队和老板；
7、舒适的工作环境。 </t>
  </si>
  <si>
    <t>带薪年假 五险一金 通讯补贴 高温补贴 交通补贴 节日福利 专业培训</t>
  </si>
  <si>
    <t>岗位职责： 1、根据公司产品发展方向，进行前端的产品研发； 2、编写可复用的用户界面组件； 3、与服务端开发工程师合作进行应用开发及系统整合； 4、负责相关技术文档编写。 任职要求： 1、熟练使用vue.js, 一年以上vue.js开发经验,  有小程序开发经验优先； 2、热爱前端，对web技术钻研有强烈兴趣，有良好的学习能力和强烈的进取心，熟悉APP用户体验，专注软件UI界面设计； 3、了解jQuery Mobile或Sencha Touch库，具备HTML5、CSS3开发技术； 4、有开发HTML5前端的经验，能应用HTML5开发Mobile APP界面和体验效果的应用； 5、有Mobile Web的开发经验，了解跨平台移动应用中间件框架； 6、对新兴Web标准和Web发展趋势有良好洞察力和极高的关注度，有强烈的求知欲； 福利待遇： 1、 上班时间：早九晚六，大小周休息； 2、按国家规定缴纳社保（养老+医疗+生育+工伤+失业）； 3、带薪年假、婚假、丧假、产假等国家法定节假日； 4、 办公环境清爽、干净、优雅，空调、冰箱、微波炉、饮水机等设备齐全，工作氛围轻松愉悦； 5、公司提供完善的行业、专业、销售技能培训和完备的晋升制度供员工长期发展； 6. 其他福利：节假日礼品、不定期举办员工活动。  公司老大是技术出身，公司急需优秀PHP工程师加盟，期待程序猿大神。 我们是一支年轻的队伍，工作环境非常好，地址在深圳大前海中心的宝安中心区众里创业社区，工作氛围非常好，完全是一个大家庭的感觉，非常欢迎您加入我们，愿我们都开心工作，快乐生活。</t>
  </si>
  <si>
    <t>海外SEO推广（双休）</t>
  </si>
  <si>
    <t>深圳帕骐电子科技有限公司</t>
  </si>
  <si>
    <t>五险一金 专业培训 年终奖金 员工旅游 定期体检 下午茶 双休</t>
  </si>
  <si>
    <t>岗位职责： 1、负责公司独立站（新网站）的海外推广工作； 2、评估分析网站的关键词，提升网站关键词的搜索引擎排名； 3、产品的上传，分类页面的创建，关键词的布置，内链等站内优化工作； 4、负责Google广告的投放，或有Facebook/YouTube广告投放经验； 5、创建并维护公司的各SNS社区网站账号，熟悉：Facebook、Twitter、YouTube、Pinterest、Instagram、LinkedIn、Google+等至少三项； 6、开发新的推广渠道，提高网站流量； 7、网站流量的数据分析。  任职要求： 1、2年以上实际网站运营推广经验，大学英语四级及以上； 2、对SEO有自己独特的见解，熟练掌握Google等搜索引擎的排名规律； 3、熟练使用Google工具，如: Google Webmaster Tools， Google adwords， Google analytics； 4、了解HTML/CSS+DIV更好； 5、踏实、有责任心，有较强的学习能力、洞察力和创新能力，思维活跃，有自己的想法以及创造性营销思路。</t>
  </si>
  <si>
    <t>深圳-坪山区  </t>
  </si>
  <si>
    <t>五险一金 交通补贴 通讯补贴 项目奖金 绩效奖金</t>
  </si>
  <si>
    <t>任职要求： 1、大专以上学历，了解面向对象的思想，有二年以上的Web前端开发经验； 2、精通HTML5、DIV+CSS3布局，并熟练掌握各主流浏览器兼容性调试； 3 熟悉至少一种前端框架：React、Angular、Vue等，熟悉至少一种前端构建工具：Gulp、Grunt、fis3、webpack等， 熟练SASS、LESS等预处理工具的使用； 4 熟练使用echart，D3.js，highchart等前端可视化报表插件； 5 有微信开发(小程序,公众号...)、Hybrid App等经验者优先; 6、熟悉JSON、DOM、Ajax和事件处理机制等，特别是JSON数据处理； 7、同时熟悉Photoshop、Axure、AI等软件，了解flash(Actionscript)动画设计的优先录取； 8、有良好的团队合作精神，工作积极主动，责任心强，善于学习者优先考虑。  岗位职责： 1、负责公司Web前端功能设计与开发； 2、日常问题的响应处理； 3、与后端开发人员配合，高质量完成网站前端开发工作； 4、根据需求对页面UI/UE进行优化升级。  福利待遇 1、*** 2、5天双休工作制，朝九晚六 3、法定节假日、带薪年假，婚假、产假、丧假、病假等特殊假期 4、养老保险、医疗保险、工伤保险、失业保险和生育险、住房公积金等。 5、公司按照国家规定，实施8小时工作制，每周工作五天，享受法定节假日，提供同岗位高竞争力薪资水平。</t>
  </si>
  <si>
    <t>职位信息 1. 负责pc和移动侧的web前端开发工作，要求开发的系统具有高性能和高可靠性， 2. 负责对web页面进行性能优化以及特性开发，通过技术提升用户体验和可用性。 岗位要求: 1. 熟悉javascript、HTML5、CSS3等开发语言，并具备丰富的相关开发经验； 2. 具备丰富的跨浏览器，特别是移动端web开发的实际经验和案例； 3. 熟悉各种网络协议原理及相关知识，对web性能优化、常见漏洞有深入的理解，并能够在工作中取得有成效的问题定位和解决过程实践； 4. 具备丰富的前端行业知识，了解各相关领域的前沿信息，了解最新前端技术的设计和实现原理，并能灵活在工作中进行应用； 5. 有良好的团队合作能力，善于沟通，主动性强，执行能力强，具备良好的问题定位分析能力，有两年以上本角色工作经验者更佳； 6. 有 vue 使用经验优先</t>
  </si>
  <si>
    <t>技能要求： 1. 本科及以上计算机相关学历 2. 良好/熟悉的SQL store procedure 撰写经验 3. 具有基本的java或 .Net开发能力 4. 具有基本的html5 /css/ JavaScript/Json开发能力 5. SSIS/SSRS开发能力（或其他ETL、报表开发工具）  工作职责： 1.负责BI系统开发、运维 2.进行ETL处理 3.协助处理主管交办业务</t>
  </si>
  <si>
    <t>深圳欢颜环球投资有限公司</t>
  </si>
  <si>
    <t>周末双休 五险一金 带薪年假 节日福利 交通补贴 出国机会 员工旅游</t>
  </si>
  <si>
    <t>1、编程及文档化(标准, 质量, 时间控制) ・ 根据产品需求完成需求分析与模块设计 ・ 负责研发产品的基础架构设计,开发和升级维护 ・ 按照代码标准，保证良好的代码风格和质量 ・ 根据要求按时更新文档 ・ 对所负责项目或任务的生产运营中的问题进行解决，并协作完成运营过程中需要开发配合完成的工作 ・ 能够发现和解决系统的技术问题，保证系统的性能和稳定性 2、配合经理完成相关任务目标 ・ 对所负责项目和任务的进度、质量进行控制，并和相关需求以及测试人员进行协作配合，确保开发任务的完成 岗位要求： 1、本科以上学历，计算机相关专业，三年以上前端开发经验 2、精通js/html/CSS等前端技术 3、熟练使用Vue，有大型项目经验优先； 4、熟悉前端架构、模块化、工程化开发 5、熟练使用 Git 代码版本控制工具； 6、熟悉echarts图表框架优先</t>
  </si>
  <si>
    <t>深圳市手心游戏科技有限公司</t>
  </si>
  <si>
    <t>五险一金 年终奖金 全勤奖 带薪年假 有薪病假 老板好</t>
  </si>
  <si>
    <t>【岗位职责】： ? Web端管理后台的设计、开发和实现； ? 产品维护和优化 ? Web前沿技术研究和新技术调研。  【任职资格】： ? 本科及以上学历,2年以上Web前端开发经验； ? HTML，JS，CSS基础扎实 ? 熟练使用vue(vue全家桶优先)，至少做过一个vue前端项目； ? 了解并使用Nodejs，熟悉webpack构建工具</t>
  </si>
  <si>
    <t>五险一金 员工旅游 交通补贴 年终奖金 专业培训 定期体检 绩效奖金</t>
  </si>
  <si>
    <t>岗位职责： 1.利用HTML/CSS/JavaScript/HTML5各种相关技术进行开发。 2.制作标准、优化的前端代码，并实现与后端（及中间件）的互动与整合。 3.解决各种技术难题（如浏览器或移动终端的兼容性问题）。 4.设计及实现前后端的数据交互，实现WebApp中的交互效果。 任职要求： 1.计算机大学本科及以上学历，具有3年以上相关开发工作经验。 2.精通HTML5页面在终端的自适应与与兼容。 3.精通HTML5、CSS3、Javascript、JQuery,AJAX。 4.熟悉常用UI控件、动画效果及 其在移动设备上的实现。 5.熟悉页面架构及布局,能熟练运用DIV+CSS来制作符合W3C规范的静态页面。 6.精通Angular2（必须）、JQuery、bootstrap、JQmobile、等框架的使用。 7.熟悉springboot等微服务框架。</t>
  </si>
  <si>
    <t>Html 5 开发工程师</t>
  </si>
  <si>
    <t>五险一金 年终奖金 发展空间大 工作氛围好</t>
  </si>
  <si>
    <t>岗位职责： 1.完成面向 H5/PC 项目的开发工作； 2.制作效率改善工具，提升团队工作效率； 3.为公司开源项目贡献代码。  岗位要求： 1、本科及以上学历(必须通过学信网认证)，相关专业优先； 2、2年以上HTML5开发经验 3、使用过一些html5特性，如canvas、file api、web socket等; 4、掌握CSS3的用法，会使用CSS3做动画; 5、熟悉响应式设计; 6、熟悉vue、angular、backbone、knockout等前端MVC框架; 7、用过underscore\fastclick\iScroll等库或插件; 8、知晓闭包、原型链，知晓一些JS优化的手段; 9、知晓一两种设计模式； 10、了解常用的算法, 熟悉数据结构更佳; 11、知晓加解密、签名摘要等安全概念和简单实现; 12、了解h5和native交互的方式;</t>
  </si>
  <si>
    <t>【最新有效发布时间：2019年5月6日---2019年6月6日】   主要职责： 1. 负责公司web端、移动端项目的web开发 2. 识别并解决web前端交互问题 3. 开发基于H5技术的可灵活定制、可扩展的前端UI组件； 4. 乐于研究前沿的前端技术，并应用到公司的产品中。  任职要求： 1. 专科及以上学历，2年以上web前端开发经验； 2. 熟悉HTML/JavaScript/Ajax/CSS3等web开发技术； 3. 熟悉jquery，熟悉jquery中的UI框架如LigerUI、EasyUI等 4. 具有移动端混合开发经验（原生+H5）；熟悉Bootstrap 5. 对java后台有一定了解，熟悉前后端合作开发者优先考虑。</t>
  </si>
  <si>
    <t>初中级前端开发</t>
  </si>
  <si>
    <t xml:space="preserve">首先，请你愿意接受软件外包公司的呼唤，然后感谢你阅读以下的文字，最后希望你可以加入我们曾为创造梦想的一员。 1.本科或以上学历，1年以上前端开发经验
2.熟悉各种前端基础技术，包括 HTML/CSS/JavaScript 等，熟悉函数式、性能优化、Hybrid 技术者优先
3.熟悉至少一个主流框架（如 Vue/React/Angular 等），能够高效完成视觉稿拆解及编码实现
4.对前端工程化与模块化开发有一定了解，并有一定实践经验（如 Gulp/Webpack/Rollup/CommonJS 等）
5.对前端技术有持续热情，具备良好的团队协作精神，个性乐观开朗，善于与各种不同背景角色合作
6.具备跨终端前端开发能力、具备客户端开发能力、有高质量开源项目、具备数据分析技能者优先 </t>
  </si>
  <si>
    <t>1、负责主线产品App及web系统、小程序，推广活动等前端页面的开发和优化，以及小程序开发。 2、与设计、产品及市场人员沟通，保证产品的质量和开发进度。 3.、持续的优化相关的产品的质量、性能、用户体验技能。  任职要求： 1、两年以上Web前端工作经验,有独立完成H5的工作的经验。 2、精通html,css3,ES63、熟练运用常用框架,至少一种(Vue,Angular,React,ReactNative)。 4、熟练运用各种自动化构建工具(Webpack,Gulp,Grunt等) 5、对性能优化有深刻的理解和认识。 6、有MobileWeb的开发经验，能开发兼容移动版浏览器的应用，并且能实现各种交互效果。 7、良好的编码风格、最好有代码洁癖。  公司提供： 1、我司位于广州CBD中心，环球都会广场，交通方便； 2、提供五险一金； 3、工作时间： 双休 标准8小时工作制； 4、具有竞争力的薪酬，完善的绩效考核机制，员工享受优厚的激励政策； 5、您可以享受： 假期：法定公众假期、带薪年假、产假/陪产假、丧假及婚假等法定假期； 员工关怀：员工生日祝福、优秀员工评选； 员工生活：员工旅游活动、拓展活动、年会、部门聚餐； 员工发展：各类员工培训活动，注重人才发展，制定清晰的职业规划，提供完善的晋升机制！  工作地址：广州市天河区珠江新城环球都会广场6楼。 乘车方式: 地铁五号线五号线猎德站 A出口</t>
  </si>
  <si>
    <t>五险一金 免费班车 员工旅游 专业培训 绩效奖金 定期体检</t>
  </si>
  <si>
    <t>工作职责 1、根据公司产品发展要求，负责HTML5应用和WeX5应用的设计开发； 2、根据公司业务发展要求，参与关键技术验证以及技术选型工作； 3、协助解决业务运营过程中发现的各类应用问题。  任职要求： 1、3年或以上软件开发经验，2年或以上HTML5前端和移动端应用开发经验；  2、精通HTML5、CSS3、JavaScript, 具有良好的代码风格，对浏览器和手机兼容性问题具有较丰富的工作经验；  3、精通JQuery/Ajax相关技术，熟悉Bootstrap等UI框架；  4、熟悉Http/Xml/Json/WebService/Rest等网络通信技术；  5、良好的沟通与表达能力、思路清晰，较强的动手能力与逻辑分析能力。</t>
  </si>
  <si>
    <t>HTML5开发工程师/前端开发-广州-00049</t>
  </si>
  <si>
    <t>京北方信息技术股份有限公司广州分公司</t>
  </si>
  <si>
    <t>五险一金 住房补贴 周末双休 专业培训 绩效奖金 员工旅游 出国机会</t>
  </si>
  <si>
    <t>岗位职责： 1. 根据产品设计文档，利用HTML5相关技术开发跨平台的前端产品； 2. 基于HTML5.0标准进行页面制作，编写可复用的用户界面组件； 3. 优化和提高客户端代码的性能； 4. 负责基于Web应用开发，利用JS实现WebApp中的交互效果； 5. 参与软件的研发全过程，负责系统模块的设计、开发、产品化等工作，包括开发的相关文档 。  任职要求： 1. 熟悉jQuery、ExtJS和GWT框架中的任何一个，能快速高效实现各种交互效果； 2. 精通HTML5，CSS3相关技术，会angularjs、vue或react； 3. 熟悉页面性能的优化； 4. 以最高用户体验为标准，高质量完成相应产品开发。</t>
  </si>
  <si>
    <t>界面开发工程师</t>
  </si>
  <si>
    <t xml:space="preserve">岗位职责： 1. 负责公司产品的视觉设计实现; 2. 参与产品规划构思和创意过程; 3. 对产品的视觉表现进行评估，并持续优化设计 岗位要求： 1.  本科以上，至少3年以上工作经验 2.  精通C++或者C#中一门或两门编程语言，至少3年以上开发经验 3.  熟悉Windows客户端UI设计，并能够独立代码实现 4.  精通WinForm、MFC、DevExpress等界面库，能熟练进行代码编写 5.  熟悉Html、CSS、JS及有相关开发经验者优先 6.  有AutoCAD ObjectARX二次开发经验者优先 7.  责任心强，工作踏实认真，有较强的沟通能力 </t>
  </si>
  <si>
    <t>五险一金 餐饮补贴 周末双休 全勤奖 环境优美</t>
  </si>
  <si>
    <t xml:space="preserve">岗位职责: 1、负责公司产品的前端界面的前端构建，各类交互设计与实现，负责难点、前沿技术的攻关及核心代码的编写。 3、根据公司产品发展方向，负责/参与前端开发，负责前端UI开发及交互设计； 4、根据产品设计，利用HTML5相关技术开发手机、平板电脑等多平台上的前端应用； 5、编写可复用的用户界面组件； 6、制定前端团队的技术规范，把关项目的技术方案，协商制定项目开发计划； 7、基础库/框架等选取、建设，优化线上业务，完善开发流程； 8、与产品、设计相关人员进行前端技术需求的沟通、讨论；  岗位要求： 1、3-5年前端开发经验； 2、精通HTML5/CSS3,有丰富的移动端网站开发经验,熟悉各类前端构建、打包工具等； 3、精通JS开发，深刻理解JS面向对象开发原理，熟悉AMD,CMD开发规范。必须精通vue.js。熟悉requirejs，AngularJS中的一种优先； 4、熟悉W3C标准和各主流浏览器在前端开发中的差异，提供针对不同浏览器的前端页面解决方案； 5、熟悉微信、支付宝等开放平台接口规范，有微信小程序、公众号开发经验优先；  上班时间:周末双休制， 公司福利待遇： 1、珠江新城CBD，办公环境优雅； 2、每周5天8小时工作制，并享有国家法定节假日； 3、优厚的薪酬待遇，充分公平的职业发展空间和晋升机制； 4、入职当月购买社会保险（养老、医疗、失业、工伤、生育五险）和住房公积金； 5、每周公司定期组织团建活动。 </t>
  </si>
  <si>
    <t>工作内容： 1. 负责各项目系统Web前端设计、开发和测试等工作。  岗位要求： 学历要求统招本科以上学历 1、根据需求文档或原型图，完成PC端、移动端页面及交互的开发，并保证兼容性和确保产品具有优质的用户体验； 2、熟悉掌握HTML5、CSS3、ES6、Sass、本地存储、离线应用、websocket等技术知识，熟练使用 HTML、CSS、JS、Ajax等技术，能解决各种浏览器兼容性问题，完成页面架构和布局； 3、熟练运用VueJS、AngularJS或jQuery等主流前端框架，并深入理解其设计原理； 4、熟悉模块化、前端编译和常用的构建工具，并理解其设计原理；</t>
  </si>
  <si>
    <t>广州拓胜计算机技术服务有限公司</t>
  </si>
  <si>
    <t>1.工作地点：福田区滨海大道1002号。共2名。 2.一名偏重后端，要求：熟练使用java、sql语言，熟练使用springboot、springmvc、mybatis、shiro等框架，熟练使用linux、oracle。 3.一名偏重前端，熟练使用vue、reactjs、css。熟悉ES6语法。熟练使用webpack、nodejs、git等工具。  1、熟悉软件工程的管理过程和规范；
2、具备编写规范的管理流程和文档的能力；
3、工作耐心细致、责任心强，具有良好的敬业精神和团队精神。 1、计算机及相关专业，3年以上（如果优秀可以减少年限要求）的前端项目开发经验；
2、熟悉web标准和语义化；
3、熟悉ajax和ajax的原理以及浏览器常见策略(如：同源策略，内容安全协议等)；
4、对模块化开发及相关标准有很好的认识及应用；
5、有跨浏览器、跨设备响应式开发经验；
6、有和服务端开发人员协同开发经验；
7、有良好的编程风格和文档编写习惯。</t>
  </si>
  <si>
    <t xml:space="preserve">1、利用HTML5相关技术开发移动平台的WEB前端； 2、负责完成HTML5前端静态视觉和动态交互行为设计和开发； 3、根据产品设计，开发出适配于各个平台如网站、手机、平板的页面。 任职要求： 1、 大专以上学历，计算机及相关专业； 2、 熟练运用HTML、CSS进行网页制作； 3、熟悉HTML5及CSS3特性； 4、熟悉jquery/bootstrap等流行框架； 5、精通Javascript语言的各特性，可用原生JS开发通用组件； 6、有webapp、微信H5开发经验者优先。 </t>
  </si>
  <si>
    <t>HTML5/CSS/JS前端开发工程师</t>
  </si>
  <si>
    <t>五险一金 交通补贴 餐饮补贴 通讯补贴 专业培训 绩效奖金 年终奖金 保险 弹性工作</t>
  </si>
  <si>
    <t xml:space="preserve">  1. 负责公司产品前端代码开发、页面重构以及交互设计逻辑处理；  2. 负责按照项目计划，在保证质量的前提下，按时完成开发任务；  3. 负责相关文档编写；  4. 与产品设计需求人员和测试人员的积极沟通和合作。  岗位要求：  1. 计算机及相关专业专科以上学历，从事开发工作一年以上工作经验；  2. 精通web前端技术，包括 HTML/XHTML/XML/CSS/Javaerrorscript等，能独立完成切图、界面编写工作，页面布局合理，代码规范；  3. 精通Javaerrorscript，熟悉jQuery、mootools、ExtJS和YUI框架中的任何一个，能快速高效实现各种交互效果；  4. 熟练进行webUI设计, 及熟悉div+css布局；  5. 具备HTML5，CSS3 和 Mobile Web开发经验者优先；  6. 有团队结构的多人团队优先；有美术功底者优先。  7. 对自己的工作认真、负责、积极、热情，结果导向，吃苦耐劳，能承受工作压力，能快速而高质量地完成设计工作。  </t>
  </si>
  <si>
    <t>上海至鼎健康咨询有限公司</t>
  </si>
  <si>
    <t>做五休二 带薪年假 五险一金 节日福利 绩效奖金 年终奖金</t>
  </si>
  <si>
    <t xml:space="preserve"> ABOUT C-LAP 上海市“0-6岁婴幼儿综合能力发展普测”执行方，深耕儿童早期教育发展！  Job Summary 益乐宝线上事业部正在招聘HTML5程序员,主要负责益乐宝APP、线上系统、微信小程序等的开发工作。  Essential Job Functions, Duties and Responsibilities 开发公司业务所需要的APP中H5页面 开发及维护其它业务中涉及的H5页面 维护升级公司内部管理系统 为产品设计提供技术支持及决策参考 积极获取市场***，并有条件的应用到实际工作中，依靠自身经验将前沿技术与实际业务相结合，把握前端的整体开发思路； 其它公司交办的事宜  Minimum Requirements AND EXPERIENCE 2年以上前端开发工作经验； 熟练运用一种或多种主流开源框架或工具，如react、js，angular，vue、js,node、js,webpack等 熟悉W3C标准，熟悉HTML（包括HTML5），CSS（包括CSS3） 熟悉基于webkit、webview的浏览器相关优化 熟悉与iOS、Android混合开发过程 熟悉交互设计，对可用性、可访问性等用户体验知识有相当的了解和实践经验 具备良好的服务意识、责任心，较强的学习能力 具前后端分离的数据通讯调试和调用能力  PREFERRED QUALIFICATIONS AND EXPERIENCE 有独立开发WEB产品并进入运营的经历 有熟悉用户体验提升经验 有早教类线上产品开发经验  Working Conditions 标准办公环境 90% 出差 10% </t>
  </si>
  <si>
    <t>岗位描述 1、 利用HTML5相关技术实现手机客户端游戏研发； 2、 根据产品设计需求，利用HTML5相关技术开发网站、手机或平板电脑等多平台上的客户端应用； 3、 解决移动设备包括iOS和Android的WebKit兼容性问题； 4、 持续的优化前端体验和页面响应速度，并保证兼容性和执行效率； 5、 编写可复用的游戏组件； 6、 完成相关的技术文档编写；  岗位要求 1、 大专及以上学历，计算机相关专业； 2、 熟练掌握QuarkJS、EaseIJS、ImpactJS etc、cocos2d-html5、QuarkJS或createJS等HTML5游戏引擎框架一种或多种； 3、 熟练掌握JS/HTML5/CSS3、Ajax、Canvas、Websocket、Audio等前端开发技术； 4、 熟悉javascript编程，熟悉各类动画效果实现，有面向对象编程开发经验； 5、 熟悉常用游戏算法，具备优秀的学习能力和解决问题的能力,逻辑思维清晰严谨，有良好的编程习惯和团队协作精神； 6、 热爱游戏产业，能够把握游戏视觉发展方向和绝大多数用户喜好；</t>
  </si>
  <si>
    <t>五险一金 交通补贴 餐饮补贴 通讯补贴 定期体检 年终奖金 员工旅游</t>
  </si>
  <si>
    <t>1.精通HTML5、CSS3、JavaScript等Web前端开发技术； 2.精通MVVM、MVC，有过Vue、Angular等框架生产环境开发经验 3.熟悉主流浏览器，及Android与iOS等移动平台的页面适配； 4.熟悉前端性能优化和常用构建工具 5.熟悉nodejs、express、koa</t>
  </si>
  <si>
    <t>前端开发工程师/web前端开发/html5开发</t>
  </si>
  <si>
    <t>五险一金 员工旅游 交通补贴 餐饮补贴 专业培训 绩效奖金 年终奖金 定期体检 通讯补贴 弹性工作</t>
  </si>
  <si>
    <t>1.根据市场需求，参与产品规划和新产品设计； 2.负责与客户、项目经理、团队成员针对需求、设计展开有效讨论与实现； 3.负责Web网站的用户界面的交互实现，解决网站易用性及美观性的平衡问题； 4.负责调试、优化所设计的程序代码，及时消除缺陷。 任职要求： 1.计算机相关专业或具备优异的编程技能者亦可，本科及以上学历； 2.具有3年以上专业从事Web前端开发的工作经验； 3.精通HTML(5)、CSS(3)、JavaScript(ES6)前端开发，能独立完成JavaScript代码编写和优化，可熟练使用SVN,GIT等版本管理工具，熟练使用bootstrap等前端UI库； 4.熟悉各浏览器特性，有解决各浏览器兼容性和性能问题经验； 5.深入理解HTTP协议、WebSocket，了解TCP/IP的基本工作原理；熟悉常用WEB开发调试工具。  加入我们，您将得到  六险一金  五选一（免费住宿、班车接送、自驾补贴、住房补贴、交通补贴）  餐费补贴；年终奖金；年度旅游；年度健康体检；节日礼金；婚礼礼金；开门红包；专业培训；绩效奖金；带薪年休；部门团建活动；股权激励等 特殊福利，为员工提供员工持股、落户、荣誉申办、政策奖励、专属服务等。</t>
  </si>
  <si>
    <t>1. 利用HTML5相关技术实现手机客户端游戏研发 2. 根据产品设计需求，利用HTML5相关技术开发网站、手机或平板电脑等多平台上的客户端应用 3. 解决移动设备包括iOS和Android的WebKit兼容性问题 4. 持续的优化前端体验和页面响应速度，并保证兼容性和执行效率 5. 编写可复用的游戏组件 6. 完成相关的技术文档编写 岗位要求： 1. 本科及以上学历，计算机相关专业 2. 熟练掌握QuarkJS、EaseIJS、ImpactJS etc、cocos2d-html5、QuarkJS或createJS等HTML5游戏引擎框架一种或多种 3. 熟练掌握JS/HTML5/CSS3、Ajax、Canvas、Websocket、Audio等前端开发技术 4. 熟悉javascript编程，熟悉各类动画效果实现，有面向对象编程开发经验 5. 熟悉常用游戏算法，具备优秀的学习能力和解决问题的能力,逻辑思维清晰严谨，有良好的编程习惯和团队协作精神 6. 热爱游戏产业，能够把握游戏视觉发展方向和绝大多数用户喜好</t>
  </si>
  <si>
    <t>Web/HTML5 APP移动应用研发工程师</t>
  </si>
  <si>
    <t>工作职责：
1. 负责公司网页端以及手机端网页，客户端内嵌网页
2. 根据需求实现页面和后台数据交互效果
3. 确保在不同平台、设备、浏览器上均拥有良好的兼容性
4. 持续的优化前端体验和页面响应速度，提升web界面的友好性和易用性
5. 跟踪前端技术发展趋势，对前端相关新技术进行研究和技术选型
任职要求：
1. 1-3年前端开发经验；
2. 熟练使用HTML5，CSS3 ，Javascript
3. 能熟练解决响应式布局, 客户端性能优化,有多浏览器兼容性问题，经验优先
4. 熟悉与服务端人员(java,php)之间的对接
5. 有微信小程序开发等相关经验优先</t>
  </si>
  <si>
    <t>上海音明信息技术有限公司</t>
  </si>
  <si>
    <t>五险一金 定期体检 弹性工作 专业培训</t>
  </si>
  <si>
    <t>1、熟悉DIV+CSS、HTML/XHTML，熟悉页面架构和布局，对Web标准和标签语义化有深入理解，熟悉bootstrap； 2、熟悉JavaScript，能熟练应用AJAX、HTML5等技术； 3、对CSSJS性能优化、解决多浏览器兼容性问题有一定经验； 4、对PC端、手机端的WEB产品开发有一定经验； 5、熟悉一种前端框架如angular、react、vuejs等k； 6、熟练掌握使用JavaScript进行Web App开发,能快速高效实现交互效果； 7、3年以上工作经验</t>
  </si>
  <si>
    <t>web 前端开发（html5 js）编号03</t>
  </si>
  <si>
    <t>五险一金 交通补贴 通讯补贴 年终奖金 员工旅游 专业培训 绩效奖金 弹性工作 定期体检 做五休二</t>
  </si>
  <si>
    <t>1、根据产品经理的设计，完成前端H5页面的开发，并处理和后端的对接； 2、模块化前端组件，建立前端开发架构，提高前端开发的效率； 3、参与项目技术方案的制定，进行相关的设计或开发工作； 4、参与新产品, 新功能的预研和设计； 5、分享技术和经验, 帮助他人共同进步； 任职要求 1、3年以上web前端相关工作经验或对前端架构有深刻理解； 2、基本功扎实，熟练应用jQuery，精通熟悉HTML5，CSS3，ES6等 3、对前端MV*框架有深刻理解，Backbone, Knockout, AngularJS, React 至少有一个以上的项目经验； 4、熟悉掌握Grunt, Gulp, Webpack等, 对于前端模块化及构建有深入研究； 5、对前端编译、部署、自动化、性能优化有一定的理解； 6、具有软件工程意识，对数据结构和算法设计有充分理解； 7、精通Javascfipt,对原生Javascript有一定深入理解，掌握面向对象编程思想，有模块化开发经验</t>
  </si>
  <si>
    <t>Html5中级开发工程师</t>
  </si>
  <si>
    <t>亿阳信通股份有限公司</t>
  </si>
  <si>
    <t>五险一金 通讯补贴 定期体检 专业培训 补充医疗保险</t>
  </si>
  <si>
    <t xml:space="preserve">岗位描述*： 1、负责Html5技术框架业务系统的软件开发工作； 2、负责业务系统模块内视图、控件级的设计和编码工作；   任职资格*： 1、计算机或通信相关专业，本科及以上学历； 2、两年以上web前端程序开发经验，熟练js框架jQuery、ember.js、angular.js、node.js一种或多种； 3、熟练html、css3、bootstrap，能够编写和修改样式文件，可独立开发视图和控件布局； 4、熟练常用UI控件创建、抽象封装、双向绑定，熟练控件列表、下拉框、树图以及echarts组件库； 5、熟练MVC、MVVM、多层、ORM等开发框架，具备常用的sql编程能力，应用过Oracle或Informix； 6、熟悉Html5新特性，在Html5项目中应用过本地缓存、多线程编程； 7、对MQ、ESB、ICE等中间件有一些了解，具备一定的应用经验； 8、熟悉通信行业IT 系统架构，熟悉通信业务知识者优先； 9、熟悉大型分操作系统系统的基本操作；  任职综合能力要求： 1、学习能力强，工作严谨，责任感强，能够独立结进行复杂技术问题分析和解决。 2、有较强的沟通能力和团队合作意识。   </t>
  </si>
  <si>
    <t>高级 HTML5开发工程师</t>
  </si>
  <si>
    <t>上海优翱信息科技有限公司</t>
  </si>
  <si>
    <t>岗位职责： 1、负责客户端HTML5跨平台混合开发框架实现 2、参与HTML5页面及移动互联网方面开发； 3、负责页面布局、样式适配； 4、负责机型适配调整； 岗位要求: 1、本科及以上学历，2年及以上 移动端前端实际开发经验，熟练掌握前端基础技术，包括 HTML、CSS、JavaScript 等； 2、熟练应用require.js bootstrap 3、熟练应用HTML5、CSS3；熟悉Web2.0标准； 4、熟练使用echarts 优先； 5、必须精通VueJS 框架，熟悉 AngularJs、ReactJs优先； 6、熟练使用至少一种前端工程自动化工具，如 Grunt、Gulp、Webpack 等； 7、有独立开发html5 web app成功上架经验者优先； 8、有过Android、IOS应用内嵌WebView页面交互开发经验者优先；</t>
  </si>
  <si>
    <t>基本技能要求： 1.熟练使用HTML5、JavaScript、Ajax、CSS、CSS3等Web技术进行开发，有实际项目经验； 2.熟练使用DIV+CSS进行页面架构和布局，并有严苛的编码风格和良好的编码习惯； 3.熟悉PC端和移动端各主流浏览器间的差异性，熟悉页面性能的优化，能快速定位和解决各种兼容问题； 4.能够配合后台开发人员实现产品功能，独立完成Web前端开发任务； 5.具备独立开发组件能力,用nodeJS+webpack+VueJS开发过项目最好； 6.熟练使用Linux常用命令及Linux下的web开发、布署； 7.具备良好的理解能力、沟通能力和团队协作能力； 8.具备良好的学习能力和分析解决问题能力，责任心强，对技术有浓厚兴趣，能承担较大压力。  优先录用： 使用HTML5在移动WebApp开发有经验者优先 对用户体验、交互操作流程、及用户需求有深入理解者优先</t>
  </si>
  <si>
    <t>五险一金 补充医疗保险 补充公积金 年终奖金</t>
  </si>
  <si>
    <t>岗位职责: 1.负责平台管理系统及移动端前端开发 2.按照项目计划，按时提交高质量代码，完成开发任务； 3.规范文档的编写、维护，以及其他与项目相关工作； 4.帮助团队其他成员解决技术问题、及相关技术分享。 任职资格： 1.大学本科及以上学历，计算机或相关专业；3年以上前端页面实际项目开发经验； 2.熟悉HTML5、JavaScript、Ajax、CSS、JQuery.Extjs、Dojo、node.js等Web前端技术； 3.熟悉各主流操作系统及版本的兼容处理 4.良好的学习能力、团队协作能力和沟通能力；善于思考，能独立分析和解决问题； 5.对用户体验、交互操作流程、及用户需求有深入理解者优先； 6.面试时需提供演示demo及说明</t>
  </si>
  <si>
    <t>上海睦颐金融信息服务有限公司</t>
  </si>
  <si>
    <t>五险一金 专业培训 带薪年假 加班少 创业公司 周末双休</t>
  </si>
  <si>
    <t>1. 负责移动端前端开发，包括HTML5， CSS3， JS等，涉及web页面和app端hybrid； 2. 优化前端功能设计，解决各种浏览器的兼容性问题； 3. 负责相关产品的需求以及前端程序的实现，提供合理的前端支持和技术选型； 4. 负责前端页面性能和用户体验的优化。 任职要求： 1. 本科以上学历，熟练掌握HTML、CSS3、JS、 ES6等规范和技术，熟悉常见跨域、跨浏览器问题，了解必要的计算机网络协议； 2. 熟悉VUE、React、Angular、Backbone等至少一种前端框架； 3. 对React JS， React Native的开发有所了解 4. 对微信小程序的开发有所了解尤佳. 5. 对技术有强烈的进取心，具有良好的沟通能力和团队合作精神。</t>
  </si>
  <si>
    <t>HTML5前端工程开发师</t>
  </si>
  <si>
    <t>上海翼禄新能源汽车服务有限公司</t>
  </si>
  <si>
    <t>交通补贴 餐饮补贴 通讯补贴 绩效奖金 专业培训 五险一金</t>
  </si>
  <si>
    <t>岗位职责 1、负责公司App及web系统、推广活动等前端页面的开发和优化； 2、与设计、产品、市场人员沟通，配合后台保证开发进度，能够根据产品设计以及后台接口，独立完成前端设计与开发; 3、在满足功能的基础上，提高性能、追求用户体验. 任职要求 1、计算机相关专业本科以上学历，两年以上 Web 前端工作经验； 2、熟悉HTML5+CSS3+JS编程，熟悉各种前端调试工具，熟悉JS性能优化； 3、熟悉jQuery、Zepto等主流的JS库，了解其运行机制熟悉前端MVC架构； 4、熟悉新的HTML5表现形式的制作及开发, 有响应式页面开发经验优先； 5、有Mobile Web的开发经验，能开发兼容移动版浏览器应用，并能良好实现各种交互效果；6,熟练使用ajax，bootstrap等，以及一些后台框架模板，如smarty，tp模板，熟悉easyui框架。</t>
  </si>
  <si>
    <t>上海桔乘信息科技有限公司</t>
  </si>
  <si>
    <t>员工旅游 交通补贴 定期体检 五险一金 绩效奖金 年终奖金 餐饮补贴</t>
  </si>
  <si>
    <t>岗位职责： 1、和产品、设计和后台研发团队一起开发新一代的移动应用。 2、能独立完成核心模块编码开发； 任职要求： 1、熟练html5,可高效手写代码,并做到多浏览器兼容； 2、熟练javascript、HTML/HTML5/XML、CSS/CSS3、Ajax等前端开发技术； 3、能独立开发相关应用，对页面优化有一定的经验； 4、逻辑思维清晰，做事认真、细致，沟通能力强，有良好的团队合作精神； 5、两年以上相关工作经验； 6、能够承受工作压力，具有很强的学习能力，具有良好地沟通交流和团队合作能力。</t>
  </si>
  <si>
    <t>前端开发工程师/web前端开发/html5开发工程师</t>
  </si>
  <si>
    <t>安维茶德实业（上海）有限公司</t>
  </si>
  <si>
    <t xml:space="preserve">1. 熟悉HTML5/CSS3标准，精通Javascript前端开发，两年以上的Web应用开发经验； 2. 精通XHTML/XML/CSS、JavaScript、AJAX等， 精通W3C标准， 熟悉对象化Javascript编程； 3. 熟悉AngurlarJS，React,Vue等常见web开发框架中的一种，能快速高效实现各种交互效果； 4. 能够很好地与产品、设计师和后台开发人员沟通协作，具有良好的团队合作、协作精神； 5. 具有Android、iPhone、iPad等智能手机和平板html5开发经验优先考虑。 6. 合理优化JS/CSS等代码，使得网站体验更加优越； 7. 熟悉Nodejs,mysql优先； 8. 良好的逻辑思维和团队合作能力，应聘时附上作品的候选人优先。 9、熟悉微信公众平台所需接口和数据管理，熟悉API数据接口开发工作。 工作经验： 1.有开发小程序经验者优先考虑   </t>
  </si>
  <si>
    <t xml:space="preserve">工作职责： 1、负责互联网教育产品的开发工作； 2、实现优质的 Web 界面，优化代码，保持在各现代浏览器下良好的兼容性; 3、使用 React Native 进行移动应用研发； 4、负责通过技术提升用户体验和可用性； 5、持续改进移动APP性能、安全性、稳定性和可扩展性； 6、团队协作，参与到产品开发的每个环节。 职位描述： 1、本科及以上学历，计算机相关专业，2年以上前端经验； 2、擅长使用 React、React Native，对 RN 机制有一定的见解，熟悉 iOS、Android 开发者优先； 3、熟练使用 HTML5，CSS3 编写可复用界面； 4、熟练但不限于 React、Vue 等前端框架； 5、熟悉jQuery等常见web开发框架，能快速高效实现各种交互效果； 6、对新技术和应用品质有执着且有浓厚的兴趣； 7、具有良好的逻辑思维和团队合作能力，善于学习； 8、有良好的语言表达能力，执行力强，有高度的责任心，能承担一定压力 9、具备混合式开发经验，拥有视频直播平台开发经验 </t>
  </si>
  <si>
    <t>1、 熟悉htm，js，css等技能 2、 熟悉盒子模型，网页布局 3、 熟悉vue，angular等框架 4、 有独立承担过后台管理系统，发布系统的相关经验优先.</t>
  </si>
  <si>
    <t>1、根据业务需求，开发和设计数据报表和BI前端展现； 2、熟悉W3C标准，对表现与数据分离、Web语义化等有深刻理解。 3、 3年以上Web前端工作经验，精通HTML、CSS、JavaScript、Ajax、JQuery等Web前端开发技术，能准确进行代码构建。 4、熟练手写标准CSS样式表，能快速地把效果图转化为HTML 5、熟练使用Angular1，精通angular指令和自定义指令、自定义服务、路由。 6、熟悉开源库JQuery、Bootstrap、Vue等。 7、熟悉使用Echart、Canvas制表画图工具。 8、熟练使用SVN、Git。 9、具有较强的逻辑性、沟通能力、分析和解决问题的能力。 10、具有高度责任心积极上进，能承担工作压力，具备良好的团队合作经验。 11、有app等html5或有物流前端页面展示的开发经验优先</t>
  </si>
  <si>
    <t>上海亚龙导医服务有限公司</t>
  </si>
  <si>
    <t>H5前端招聘 工作职责： 1. 根据产品需求，负责移动端及PC端前端页面开发制作； 2. 持续的优化前端体验和页面响应速度，并保证兼容性和执行效率； 3. 负责Web前沿技术研究和新技术调研；  任职要求： 1． 计算机相关专业专科及以上学历，两年以上前端开发经验； 2． 精通HTML+CSS，熟练使用HTML5，CSS3的新特性； 3． 熟练掌握原生JS，了解一些ES6的新特性； 4． 有移动端项目开发经验，能够处理好移动端的兼容性，适配性； 5． 熟悉模块化，组件化的相关原理； 6． 至少熟练使用Angular,React,Vue或其他同类框架中的一种，并了解其关键原理； 7． 熟悉任意bundle工具，如webpack、Browserify等； 8． 具有良好的编码习惯，良好的沟通与表达能力，思路清晰，业务逻辑理解与分析能力强；</t>
  </si>
  <si>
    <t>工作职责： 1、负责移动端前端开发工作； 2、负责移动前端模块设计与优化； 3、配合后台或者APP 开发人员完成相关项目工作  要求： 1. 全日制本科及以上学历； 1、2 年H5 开发经验，或者4 年以上前端经验； 2、精通HTML5、CSS3、JavaScript 等Web 前端开发技术； 3、熟练使用JQuery，Zepto, Sass, Less, ES6 等； 4、熟悉与APP 协作开发模式，能配合APP 完成Hybrid 框架联调开发； 5、对backbone, angular, vue, react, react-native 等前端框架技术有一定了解 对新技 术有探索精神。 6、对AMD, CMD, commonJS 模块儿化规范有一定了解。 7、对css/JavaScript 性能优化、解决多浏览器兼容性问题有一定的经验； 8、了解前端自动化gulp，webpack，fis 等，对前端性能优化有一定了解。 9、具备良好的学习能力、沟通能力、分析及解决问题能力，优秀的团队协作精神</t>
  </si>
  <si>
    <t>1、根据业务需求，开发和设计数据报表和BI前端展现； 2、熟悉W3C标准，对表现与数据分离、Web语义化等有深刻理解。 3、 3年以上Web前端工作经验，精通HTML、CSS、JavaScript、Ajax、JQuery等Web前端开发技术，能准确进行代码构建。 4、熟练手写标准CSS样式表，能快速地把效果图转化为HTML 5、熟练使用Angular1，精通angular指令和自定义指令、自定义服务、路由。 6、熟悉开源库JQuery、Bootstrap、Vue等。 7、熟悉使用Echart、Canvas制表画图工具。 8、熟练使用SVN、Git。 9、具有较强的逻辑性、沟通能力、分析和解决问题的能力。 10、具有高度责任心积极上进，能承担工作压力，具备良好的团队合作经验。 11、有app等html5或有物流前端页面展示的开发经验优先 办公地点：青浦区明珠路 上下班有班车接送</t>
  </si>
  <si>
    <t>上海超米广告有限公司</t>
  </si>
  <si>
    <t>根据项目需求，使用HTML5进行试玩广告的制作与测试（ Facebook 与 Google 等广告投放平台 ）
岗位要求：
1. 1-3工作经验，有广告创意类案例，小游戏，小程序，H5案例者优先
2. JavaScript、html，css等基础扎实，尤其对 JavaScript 有深入了解
3. 熟悉jquery/bootstrap/vue等流行框架?
4. 熟悉移动端Web绘图相关高级特性, 如canvas, webGL, CSS3动画效果等</t>
  </si>
  <si>
    <t>海银财富管理有限公司</t>
  </si>
  <si>
    <t>岗位职责：
1、负责PC端和移动端前端的开发，包括常用PC浏览器，手机浏览器、App内嵌页面、微信内嵌页面等等； 2、持续研究H5技术并加以应用与创新；
3、撰写技术文档，优化产品代码； 任职要求：
1、计算机相关专业本科及以上学历， 三年以上前端web开发经验。 2、精通JS/CSS3/HTML5等前端开发技术，熟悉W3C标准，对前端性能、模块化开发等有一定的理解； 3、有移动端兼容及优化经验； 4、有vue相关开发经验，熟悉webpack、node； 5、有良好的责任心与团队精神、沟通和表达能力； 6、有解决问题、钻研新技术的兴趣和能力、并能承担一定的工作压力；</t>
  </si>
  <si>
    <t>做五休二 绩效奖金 五险一金 节日福利 免费班车</t>
  </si>
  <si>
    <t>岗位职责： 1. 熟悉H5与Native的交互，负责H5和小程序项目前端架构设计，根据功能需求，定义和优化产品用户体验及交互效果； 2. 负责产品前端代码的编写，按照设计效果图、需求实现功能和用户体验；兼具移动端混合开发经验的优先； 3. 与设计师、开发工程师紧密合作，负责产出高质量的前端层，确保产品具有优质的用户使用体验和高性能； 4. 搭建公司产品前端架构，规范前端代码，跟踪前端技术发展方向，研究和掌握最新前端开发技术，和团队成员一起共同成长； 5. 持续的优化前端体验和页面响应速度，优化代码并保持良好兼容性，提升Web界面的友好性和易用性。  职位要求： 1、全日制本科及以上学历，计算机或相关专业优先； 2、3年以上前端开发经验，有2年以上移动端混合开发经验，有小程序项目经验者优先； 3、精通WEB前端、移动端的主流设计模式和技术框架，有使用Weex，react、vue框架之一搭建过项目，并且有已上线的项目经验； 4、能够与产品、设计、后端同事沟通协调，精通ES6，HTML5、CSS3等前端开发技术； 5、熟练掌握 TCP、HTTP 等网络传输协议、熟悉基于JSON格式的RESTFul接口的前后端协作开发模式； 6、有良好的JS基础，熟悉JS、DOM模型、响应链、闭包等，知道各种性能调优方式； 7、熟练使用 Git、Chrome 开发者工具，乐于沟通，善于思考；</t>
  </si>
  <si>
    <t>新大陆数字技术股份有限公司</t>
  </si>
  <si>
    <t>1. 负责前端界面的前端构建，各类交互设计与实现； 2. 前端样式和脚本的模块设计及优化； 3. 配合后台开发人员完成项目； 4. 负责网页及移动端产品的界面开发,配合后台开发人员实现界面和功能。 5. 负责优化代码并保持良好的浏览器兼容性。 6. 负责前端效果调优，前端用户体验优化。  岗位要求 1.熟悉HTML5/CSS3标准，熟悉jQuery、Boostrap等常见web开发框架中的一种，能快速高效实现各种交互效果； 2.熟悉模块化、前端编译和构建工具，熟练运用主流的移动端JS库和开发框架，并深入理解其设计原理，例如：Zepto、ReactJS等； 3.能够很好地与产品、设计师和后台开发人员沟通协作，具有良好的团队合作、协作精神； 4.善于学习，对新技术有研究兴趣； 5.良好的逻辑思维和团队合作能力，应聘时附上H5作品的候选人优先；</t>
  </si>
  <si>
    <t>上海网元电子商务有限公司</t>
  </si>
  <si>
    <t>岗位职责 1、参与公司项目和产品的HTML5页面及移动互联网方面开发； 2、负责完成HTML5前端静态视觉和动态交互行为设计和开发； 3、根据产品设计，开发出适配于各个平台如网站、手机、平板的页面。  岗位职责 1、熟练运用HTML、CSS进行网页制作； 2、熟悉HTML5及CSS3特性； 3、熟悉jquery/bootstrap,vue 等流行框架； 4、精通Javascript语言的各特性，可用原生JS开发通用组件； 5、有webapp、微信H5开发经验者优先； 6、良好的代码习惯，要求结构清晰，命名规范，逻辑性强； 7、学习能力强，能快速接受新知识，敢于创新； 8、有良好的人际沟通和交流能力，有较强的团队意识。</t>
  </si>
  <si>
    <t>上海中畅信息科技有限公司</t>
  </si>
  <si>
    <t>补充医疗保险 年终奖金 定期体检 员工旅游 五险一金</t>
  </si>
  <si>
    <t xml:space="preserve">工作职责： 1、熟练掌握html5、css3、javascript（可以使用React 和Reactjs开发者优先）； 2、利用HTML5相关技术开发移动平台和PC的WEB前端； 3、基于HTML5编写可复用的用户界面组件，代码复用功能和扩展力强； 4、负责通过技术提升用户体验和可用性； 5、持续改进WEB性能、安全性、稳定性和可扩展性； 6、及时发现和提出问题，并能提出和实践可行性解决方案； 7、团队协作，参与到产品开发的每个环节。 职责要求： 1.  全日制统招本科以上学历，学信网可查（面试前可提供毕业证编号）； 2.  2年以上实际项目经验； 3.  有团队意识，性格好。 </t>
  </si>
  <si>
    <t>职位要求： 1、 有2年或2年以上ASP.Net开发工作经验，有一定的项目经验，熟悉软件系统架构者优先。 2、 精通 C#、Sql、html、Javascript，熟悉XML,css。 3、 熟练运用VS.net、VSS等系统开发相关工具。 4、 熟悉Asp.net  MVC Web开发,有HTML，CSS，JavaScript开发基础 5、 热爱软件开发，对工作有热情，能够独立完成模块开发。 6、 有良好沟通能力和团队合作精神，并能够承受工作中的压力。 7、 具有良好的英文阅读能力，能独立阅读技术类英文文档。 8、熟悉React优先考虑。 岗位职责： 1、 参加基于.Net技术的软件项目的设计、开发、测试与实施等工作； 2、 负责系统模块的开发与单元测试。 3、 与团队成员进行有效沟通，协作完成项目</t>
  </si>
  <si>
    <t>岗位描述： 1、负责web前端页面开发及前端交互。 2、参与产品前端架构开发、前端页面性能优化。 3、熟悉模块化开发和WEB主流框架。 4、按照产品需求完成既定功能组件的开发和测试。 5、持续优化交互细节，提升用户体验，编写相关技术文档。 6、 解决不同浏览器及不同版本的兼容性问题。  任职要求： 1、精通JS+HTML5+CSS3+BootStrap，能够高质量，高标准，快捷搭建页面，实现动态效果； 2、熟练掌握nodejs、npm、webpack、gulp、bower、sass； 3、精通vueJS2.X，有实际项目开发经验。同时掌握angular2.0及以上版本和React框架更佳； 4、了解以上技术的运行机制，熟悉Webpack 等开源库和工具，熟悉前端MVC架构； 5、精通组件的封装，底层框架的搭建和公共方法的编写； 6、熟悉一门后台语言，了解HTTP协议，交互原理； 7、能够合理利用设计模式和模块化的组织对代码进行优化，有较强的学习能力； 8、熟练使用Git工具； 9、有extjs框架开发经验者优先。 （可接受出差）</t>
  </si>
  <si>
    <t>UI设计工程师</t>
  </si>
  <si>
    <t>岗位职责： 1.负责公司PC端、移动端产品界面的交互及视觉设计。 2.准确的把握产品需求，进行用户研究与分析，提出最合适的用户体验解决方案。 3.对流行趋势敏锐度高，并善于将趋势和产品结合，转化为合适的设计方案。 4.制定产品的设计规范  任职要求： 1.本科以上学历，美术设计，视觉传达相关专业； 2.3年以上设计经验，必须有设计工作经验和项目经验； 3.有良好的文案理解能力，可以根据相关的文案内容进行创意设计； 4.熟练掌握使用设计软件Photoshop， AdobeIllustrator等； 5.熟悉 HTML、HTML5代码、WEB 标准、CSS3 样式表等； 6.良好的团队协作能力。 7.上班地点：上海</t>
  </si>
  <si>
    <t>五险一金 餐饮补贴 员工旅游 年终奖金 定期体检</t>
  </si>
  <si>
    <t>岗位职责（工作内容和主要职责）： 1. 公司Web和H5产品研发； 2. 持续迭代产品设计； 3. 积极参与公司的培训发展。   职位要求： 1. 统招本科及以上学历，计算机相关专业； 2. 熟练掌握HTML、CSS、JS基础知识； 3. 热爱前端工作、喜欢钻研技术、善于解决问题； 4. 有jQuery，Vue项目经验优先； 5. 英语读写能力良好者优先； 6. 有合作精神，可以与团队协作完成任务； 7. 有上进心，有耐心，有责任心，有沟通能力； 8. 目标明确，有良好的职业素养。</t>
  </si>
  <si>
    <t>网络优化主管</t>
  </si>
  <si>
    <t>上海奈格教育培训有限公司</t>
  </si>
  <si>
    <t>工作内容: 1、负责网站SEO优化工作和目标关键词排名提升及稳定； 2、负责网站的宣传推广，扩大网站知名度和影响力，提高网站流量、访问量及百度权重; 3、分析并监控搜索引擎流量，评估及优化网站关键词 4、提案高网站各项指标排名，增加网站流量和知名度； 5、了解各搜索引擎的收录机制，提高网站页面收录量； 6、分析网站流量及其转化，跟踪关键词排名，对推广工作持续进行有效改进，提高网站在百度、360等的排名； 任职要求： 1、熟悉html,css, js，精通seo开发知识，2年以上的SEO网络推广经验； 2、有较强的学习能力，能够关注百度排名优化动向，适应搜索引擎变化，评估、分析、建议网站的关键词，提高网站流量，提升网站排名； 3、熟悉各种搜索引擎、网站联盟、原创文章、链接交换，如友情链接等。 4、了解SEO的运作，能完成上级安排的相关SEO优化项目； 5、有激情，工作积极主动，富有进取心，有较强的学习能力、创新意识，善于沟通，具有良好的团队协助能力及敬业精神。</t>
  </si>
  <si>
    <t>1、负责系统前端开发工作，协调界面设计师和开发人员的工作； 2、优化网站前端功能设计，解决各种浏览器的兼容性问题及多终端开发需求； 3、JavaScript程序模块开发，通用类库、框架编写； 4、Web前端表现层及与后端交互的设计和开发； 5、通过各种前端技术手段，提高用户体验并满足性能要求。 岗位要求： 1、本科以上学历，2年以上前端页面及脚本开发经验； 2、精通HTML5/CSS3等相关技术，熟悉W3C标准； 3、数据分离、Web语义化等有深刻理解； 4、精通JavaScript、Ajax、DOM等前端技术，掌握面向对象编程思想； 5、熟练使用当下流行的前端框架； 6、能够独立完成产品经理所提的需求 7、善于沟通和逻辑表达，良好的团队合作、学习精神和积极主动的沟通意识； 8、有Vue.js的大中型项目实际运用经验更佳。 9、有混合app项目实际运用经验更佳。</t>
  </si>
  <si>
    <t>中/高级前端开发工程师</t>
  </si>
  <si>
    <t>岗位职责： 1、参与公司各个系统，网站的Web前端开发和设计工作；参与公司H5项目，微信服务号，小程序前端的开发工作； 2、和UI设计，后端开发配合，完成公司各个项目和需求的开发工作 3、在日常开发基础上整理前端架构，辅助建立前端开发平台； 4、积极研究优化前端性能，提高用户体验；  任职资格： 1、计算机或相关专业，两年以上前端开发工作经验； 2、熟练HTML，CSS，Javascrpt等基础前端技术，熟悉W3C标准； 3、熟悉JQuery，Node.JS，Angular.Js，React.JS ,VUE.JS 等常规前端开发框架一项或者多项。 4、熟悉常规网络协议，对于B/S开发有深刻理解，熟悉页面性能优化和调优； 5、熟悉Html5，微信公众号，小程序前端开发。 6、热爱前端技术，准备往前端技术架构方向发展 7、工作认真负责，沟通能力强，善于总结、思考、有团队协作精神；  其他： 1、本科以上，计算机，数学等专业毕业 2、薪资10000-25000</t>
  </si>
  <si>
    <t>美术指导 Art Director</t>
  </si>
  <si>
    <t>上海能乘文化传播有限公司</t>
  </si>
  <si>
    <t>五险一金 员工旅游 餐饮补贴 出国机会 年终奖金 弹性工作 定期体检 交通补贴</t>
  </si>
  <si>
    <t xml:space="preserve"> 任职要求： 应聘请附作品，谢谢。 </t>
  </si>
  <si>
    <t>React Native 前端开发工程师</t>
  </si>
  <si>
    <t>五险一金 员工旅游 交通补贴 餐饮补贴 年终奖金 弹性工作 定期体检</t>
  </si>
  <si>
    <t>岗位职责 1 、负责公司APP产品开发（包括Android和IOS）。 2、 负责PC、移动端网页的前端开发。 3、 撰写技术文档，优化产品代码。 任职资格 1、 本科以上学历，计算机相关专业。 2 、有1年以上React Native移动应用的实际项目开发经验。 3 、精通JS、HTML、CSS等前端技术。 4、 有Android 或 IOS原生开发经验者优先,有微信小程序开发经验者优先。 5 、良好的团队合作精神，能承受工作压力。</t>
  </si>
  <si>
    <t>五险一金 出国机会 年终奖金 餐饮补贴 交通补贴 员工旅游 绩效奖金</t>
  </si>
  <si>
    <t>职位描述： 1. 积极配合部门团队,参与产品或项目设计与开发. 2. 与客户沟通,熟悉客户业务需求,提供灵活快速地解决方案. 3. 快速的分析和解决开发中的问题,保持团队间的畅通沟通,确保项目的顺利进行. 4. 国内或海外项目后续支持及第三方协作. 5、工作地点:上海市徐汇区龙漕路299号天华信息科技园.  职位要求： 1. 计算机相关专业本科或以上学历. 2. 精通J2EE开发,1年以上项目开发经验. 3. 精通标准SQL语句. 4. 熟悉Linux平台. 5. 熟悉web前端开发,熟悉JQuery，css,html. 6. 熟悉Tomcat的基本配置与web应用的部署，对技术架构有一定了解. 7. 具有规范代码能力，能自主独立完成产品开发. 8. 具有良好的项目文档编写能力. 9. 具有强烈的责任心和团队合作精神，能够承受工作压力，工作态度积极主动. 10. 具有较强的人际沟通能力. 11. 具有较好的英语读写能力. 12. 有零售行业相关工作经验者,或有ERP开发经验者优先.</t>
  </si>
  <si>
    <t>上海瑞金生物科技有限公司</t>
  </si>
  <si>
    <t>做五休二 弹性工作 五险一金 专业培训 绩效奖金</t>
  </si>
  <si>
    <t>1、深入了解公司项目的业务流程，负责App的设计和开发； 2、参与项目需求分析，负责系统架构设计； 3、负责按进度、质量交付软件开发的成果； 4、学习和研究新技术以满足项目的新需求；  任职要求： 1、大学本科以上学历，计算机、软件工程等相关专业，2年以上移动端开发工作经验； 2、掌握html/css、js、Angularjs、ionic、Vue等； 3、有独立负责APP开发、发布、优化的经验； 4、有微信小程序开发经验者优先； 5、具备良好的团队沟通能力、很强的独立分析问题和解决问题的能力,持续学习，并且注重细节； 6、有良好的代码编写习惯，逻辑结构清晰，命名规范；</t>
  </si>
  <si>
    <t>.NET开发主管（西弗瑞）</t>
  </si>
  <si>
    <t xml:space="preserve">本岗位为代上海西弗瑞公司所发，以下为公司简介及岗位要求与职责。
上海西弗瑞公司是一家专注于环保，致力于提供专业的环卫行业信息化管理解决方案与城市固体废弃物处理的供应商。
公司由德、美留学归国人员创办，研发力量雄厚、同时还具备中外教授组成的专家顾问团以及专业化的管理团队。自2007年本公司成立以来，一直紧随环卫行业的发展，提供个性定制的信息化管理解决方案。做到了开拓与实现并行，专业化与人性化兼具的技术核心。我们与上海同济大学、德国盖森尔基辛应用技术大学以及德国弗劳恩霍夫应用研究促进学会物流研究所、德国废弃物经济与城市清洁协会等国内外著名高校和机构组织建立了紧密的合作关系。我们的目标是成为传统环卫行业中的创新高科技企业，将全新的理念来优化城市环卫事业的发展。  工作职责：  1、负责软件的架构设计、功能模块设计、数据库结构设计及核心代码开发  2、带领技术团队，包括软件开发人员的管理，提升团队的技能水平和凝聚力  3、按时完成公司项目和产品的开发，编码，测试等工作  4、解决开发过程中的技术难题并按规范编写相应的技术文档  任职要求：  1、计算机及其相关专业，大专以上学历；  2、5年以上 C 开发经验，精通ASP.Net、MVC、EF；  3、有良好的 OOA、OOD、OOP及设计模式与敏捷开发的实践经验、分析设计与架构经验；  4、熟悉HTML5、CSS3、Jquery、JSON等前端技术；  5、至少精通一种主流数据库 SQL Server、Oracle、MySQL等  6、有移动（ 微信、Android、iOS ）平台开发经验优先；  </t>
  </si>
  <si>
    <t>上海网映文化传播股份有限公司</t>
  </si>
  <si>
    <t>五险一金 员工旅游 通讯补贴 年终奖金 弹性工作</t>
  </si>
  <si>
    <t>1、负责电竞圈PC端和移动端中Web前端的实现，协调UI和研发人员的工作。
2、负责公司承接的各类项目的Web前端功能实现。
3、优化前端功能设计、解决各类兼容性问题和多终端开发需求。
4、在前端技术上需有一定经验和积累，能提升前端团队的技术实力。
任职资格：
1. 精通Web技术，包括HTML/CSS/JS等，熟悉页面架构和布局，对表现和数据分离、Web语义化有深刻理解。
2. 精通各类前端技术，熟悉vue、React等前端框架和类库，需有极强的自学习能力。
3. 熟悉前端工程化，有工程化经验，打包工具不限。
4. 对浏览器优化有一定经验，能快速解决各终端、各浏览器的兼容问题。
5. 通过极强的自学习能力学习新技术，提高用户体验和性能要求。
6. 至少2年以上前端开发经验,能承受一定的工作压力。
7. 有React native 开发经验者优先考虑
8. 有微信小程序开发经验者优先考虑</t>
  </si>
  <si>
    <t>上海舒柔电子商务有限公司</t>
  </si>
  <si>
    <t xml:space="preserve">工作职责： 1、把握Web设计的流行趋势，负责网站（包括WEB网站、手机端H5、手机端APP等）界面的整体设计与优化迭代，交互界面的规划、创意和制作。 2、负责公司网站整体表现风格的统一，对用户体验、视觉感受进行整体把握； 3、负责网站内的专题页制作，广告图片，易拉宝等广告页设计； 4、参与网站原型设计、协助原型开发人员对网站原型进行优化。 5、参与分析用户操作习惯和偏好，从用户体验的角度出发，提出改进建议不断完善与优化用户体验。 6.参与前端页面规范的制作和更新，不断探索新技术发展方向，结合实际不断创新。  任职条件： 1、2年以上大型网站设计和网页交互设计经验，精通网页架构，对网页布局有相当的设计规划能力； ２、本科及以上学历，艺术、美术相关专业优先； ３、精通Photoshop、Illustrator图形设计软件，熟悉Dreamweaver、Fireworks、Flash等相关网页设计软件； ４、具有扎实的美术功底，色彩感强，具备新颖的设计创意，良好的视觉表达能力； ５、熟悉HTML代码、DIV和CSS规范，能出网页成品； ６、了解最新互动的网站趋势和技术，深入理解人性化交互设计理念，负有责任心，良好的团队合作精神； ７、应聘简历请附相关作品或链接。 </t>
  </si>
  <si>
    <t>电商平面设计</t>
  </si>
  <si>
    <t>上海诺娱文化发展有限公司</t>
  </si>
  <si>
    <t>多元化业务集团公司 娱乐/休闲/体育</t>
  </si>
  <si>
    <t>五险一金 周末双休 带薪年假 专业培训 餐饮补贴</t>
  </si>
  <si>
    <t>1、负责电商平台店铺平面设计工作，产品信息美化、促销活动设计等； 2、根据品牌风格及理念，负责店铺整体形象设计、整体版面布局和装饰工作（首页、详情页、海报等）； 3、产品原图美化及后期调整修改； 4、制作各期活动和促销的专题推广海报、平面创意设计； 5、定期更新店铺上的品牌内容和图片，并上传； 6、负责公司相关宣传物料设计（海报、单页、画册等）。  任职要求 1、3年以上相关工作经验，有电商平面设计经验的优先考虑； 2、大专以上学历，艺术设计、广告设计等相关专业优先； 3、熟练使用Photoshop/Blend等主流设计软件，熟悉XAML、html（css+div）等常用设计制作软件； 4、熟悉电商店铺页面设计，有相关设计作品； 5、有较好的沟通能力和理解能力，具备团队和跨团队合作精神、设计表达和展示能力较强者优先；  6、应聘时请携带本人近期作品集。</t>
  </si>
  <si>
    <t>1、与设计师、产品经理合作，根据视觉模型完成页面设计 2、根据产品需求完成模板设计 3、维护优化页面前端性能 4、开发封装前端交互组件 5、维护公司前端组件库  职位要求 1、1年以上前端开发经验，有后台开发经验优先 2、熟练使用photoshop或其他图像处理软件，熟悉HTML/CSS/JS 3、熟悉浏览器兼容性页面开发 4、熟悉常见开源JS框架，如JQuery 5、熟悉Firefox、chrome等调试方法，有页面性能调优经验 6、有前后台团队合作经验 7、对开源前端技术动向有热情，富于探索精神，勤奋钻研</t>
  </si>
  <si>
    <t>主要职责 1.根据公司产品发展方向，负责参与新产品开发； 2.优化代码、根据要求重构架构； 3.负责需求的设计开发，独立完成设计方案，指导他人进行开发工作； 4.编写可复用的用户界面组件； 5.负责相关技术文档编写； 6.新技术方向调研、技术难点攻克 、性能优化、构架设计； 7.关注业界前端动态，持续迭代技术方案。 职位必备项 跳槽频繁 跳槽频繁,一年一跳不考虑 专业选择 必须计算机科学与技术类相关专业 最低学历 必须统招本科以上学历 其他项 1.5年及以上前端开发经验，具有良好的编程习惯； 2.精通HTML、CSS、JS，熟悉主流工具框架的开发，如React、Vue等； 3.能够优化代码，根据要求重构代码，将CSS、JS、Html进行解耦； 4.熟悉模块化、前端编译和构建工具，熟悉nodejs、webpack； 5..熟练使用web前端开发调试工具，能够快速定位及解决问题； 6.熟悉浏览器工作原理，了解主流浏览器引擎； 该职位含其他要求，详情请咨询职位分析师 职位优先项 工作经验 5年以上工作经验优先 其他项 1..有微信小程序、微信公众号经验优先；</t>
  </si>
  <si>
    <t>1、负责公司网站的开发及维护工作；
2、根据公司要求，参与基于WEB应用程序开发设计、调试。 任职要求：
1、透彻掌握HTML、CSS，对网页标准有成熟的理解，熟练应用HTML5、CSS3；
2、掌握WEB核心内容：如HTML/CSS/XML/HTTP等各种WEB前端技术；
3、熟悉javascript，jquery等js框架，
4、具备独立开发能力，并能协助美工完成高适应性切图和html制作；
5、1年以上网站需求及设计经验,对移动App有浓厚兴趣；
6、了解各种浏览器的差别，能够针对这些差别提供解决方案；
7、具有良好的学习能力、沟通能力、理解能力及团队精神，责任心强，能承受较大的工作压力。</t>
  </si>
  <si>
    <t>纬创软件(上海)</t>
  </si>
  <si>
    <t>五险一金 免费班车 员工旅游 专业培训</t>
  </si>
  <si>
    <t>岗位要求： 1、 良好的表达沟通能力，有团队合作意识； 2、 三年以上.NET开发经验，熟练应用多线程、委托等； 3、 熟练应用SQL Server数据库，了解并使用过存储过程； 4、 精通asp.net，MVC，Entity Framework，WCF，熟练使用razor视图引擎； 5、 了解HTML、CSS、JS等前端开发技术，有jQuery/bootstrap/angularJs/vue前端框架使用经验优先； 6、 熟练使用缓存技术（Redis等），日志框架（log4.Net等）； 7、 具备良好的问题定位分析能力； 8、 算法良好； 9、 具备优秀的学习能力，热爱编程，热衷研究新技术。</t>
  </si>
  <si>
    <t>游戏平台开发工程师</t>
  </si>
  <si>
    <t>五险一金 餐饮补贴 带薪假期 全勤奖</t>
  </si>
  <si>
    <t>招聘要求：
1、有java或者c++至少三年编程经验。
2.  了解HTML/CSS3/JavaScipt
3、熟悉vue.js加分
4、用到golang，所以需学习golang或者了解golang
5、至少熟悉 mysql或者mongodb 中的一种数据库，有一定的sql编写能力。
6、熟悉linux基本操作，熟悉常用的web服务器。对于网路socket，http要熟悉。
7、有游戏开发经验或者网站后端开发经验的优先
工作内容：
1、开发游戏公共平台，持续跟进项目，和游戏团队与运营，运维团队对接。
2、开发游戏接入sdk，对接各种平台。
3、也可以用golang转入游戏服务器开发。</t>
  </si>
  <si>
    <t xml:space="preserve"> 岗位职责： 1、初步理解业务需求并进行技术分析； 2、完成交易系统前端界面的开发，并与后台人员配合调试； 3、跟踪最新的前端技术和标准（HTML5），持续优化前端，以提高前端的用户体验及性能； 岗位要求： 1、2年以上Web前端开发经验； 2、精通HTML+JS+CSS，熟悉H5和CSS3，对Web标准和标签语义化及模块化有一定理解； 3、精通Angular2等前端框架； 5、熟悉前后端交互方式以及http通信，熟悉代码管理流程与协同开发； 4、熟悉当前互联网的各种流行应用，在交互开发、用户体验等方面有自己的见解，能主动根据业务需要，提出合理的交互方案。 </t>
  </si>
  <si>
    <t>上海财大软件股份有限公司</t>
  </si>
  <si>
    <t>周末双休 五险一金 带薪年假 朝九晚五 午餐补贴 通讯补贴 交通补贴</t>
  </si>
  <si>
    <t>1.根据产品需求设计出合理的前端移动应用架构和技术实现方案； 2.根据版本计划独立按时完成软件高质量编码和测试工作，并保质保量完成开发任务； 3.参与产品需求的沟通、讨论和协调，完成需求/设计/测试文档； 4.项目管理相关工作，有管理外包团队经营的优先； 5.负责前端hybird APP产品的设计，开发，上线，持续维护与性能优化工作，有服务器部署经营的优先。 任职要求： 1.有三年以上前端开发经验；有iOS/android开发经验优先，有财税业务模块开发经营的优先； 2.拥有扎实的编程功底和编程经验，熟练掌握HTML5/CSS，响应式布局，Ajax、JQuery，、jQueryMobile、Bootstrap、     AngularJS等的开发； 3.拥有丰富的模块开发，组件开发的经验；有社区模块，视频模块开发经验的优先； 4.拥有良好的代码规范和编写技术文档的习惯，能够熟练完成文档的编写； 5.具备良好的主动发现问题、快速排查问题的能力，注重用户体验，对新的需求能敏捷应对；  6.具备良好的语言表达能力，善于与人沟通、合作，有良好的团队意识，创新意识，及高度责任心。</t>
  </si>
  <si>
    <t>1、对Node.js核心模块和常用模块有一定的研究，能够熟练使用； 2、熟练掌握Express开发框架，熟练掌握前端开发工具，如npm, grunt, browserify等；能熟练使用 LESS 或 SASS预处理器；熟练使用HTML5, CSS, 和 Javascript；对JavaScript概念清晰 ，熟练掌握和使用闭包、事件、回调、Promise 等； 3、能够熟练使用MySQL，用过MongDB、redis俱佳；熟悉Linux操作环境，熟悉Nginx； 4、有丰富的跨平台、跨浏览器的开发设计工作经验；3年的网络开发经验, 扎实的计算机科学基础, 具备较强的问题解决能力和软件设计・使用 node.js 后端开发的经验。 5、具有良好的代码习惯，代码思路清晰、规范； 6、与 PM 和 UED 团队一起创建创新的产品解决方案，配合架构师、工程师、QA、运营人员共同设计研发战略和战术上的技术解决方案，了解使用产品原型测试验证新创意； 7、具有比较强的团队意识，能够理解和包容他人风格。 8、能够翻阅和理解英文技术文档资料；  Nodejs developer. PRIMARY JOB RESPONSIBILITIES ?      Work with PM and UED teams to create innovative product solutions to meet business objectives ?      Collaborate with architects, engineers, QA and Operations teams to design and develop strategic and tactical solutions ?      Work jointly with other team members to deliver complex applications ?      Implement working prototypes for testing new ideas ?      Participate and contribute to design and code reviews for producing quality code ?      Share engineering support and release ?      Communicate with technical and non-technical audiences REQUIRED SKILLS / EXPERIENCE ?      4+ years of software design and development experience or MS in Computer Science plus 3 years of experience in WEB development, solid foundation in computer science with strong competencies in problem solving and software design ?      Experience with node.js backend development. ?      Experience proficiency with HTML5, CSS, and Javascript. ?      Familiarity with front-end development tools such as npm, grunt, browserify. ?      Passion for shipping high quality, clean, tested code with an aim to delight users. ?      A passion for building pixel perfect applications to delight our UX designers. ?      Craft optimized CSS with LESS or SASS  ?      Knowledge of cross-browser, cross-platform, and design constraints on the web.</t>
  </si>
  <si>
    <t>上海圆卓网络科技有限公司</t>
  </si>
  <si>
    <t>做五休二 绩效奖金 带薪年假 免费班车 五险一金 专业培训 加班补贴 年终奖金</t>
  </si>
  <si>
    <t>岗位职责
1、负责手机端、PC端的H5，CSS，JS开发；
2、根据设计师的设计图，熟练运用DIV,CSS,JS快速制作标准的页面；
3、根据后台工程师提供的接口，实现数据交互。
4、负责前端开发框架的搭建及开发规范的指定。
5、持续的优化架构，参与前端技术攻关，解决技术难题；
6、能帮助组内其他成员解决开发中遇到的问题。
任职要求
1、本科以上学历，3年以上前端开发经验（不包括实习时间）
2、精通前端开发框架Vue；
3、精通HTML5和CSS3，精通响应式布局。
4、精通构建工具Webpack、能使用Webpack完成各种自定义复杂构建要求。
5、对前端开发规范，如模块化，组件化有深刻的认识和实践经验；
6、熟练使用PostMan、RestClient等接口调试工具，进行后端接口调试；
7、熟悉Responsive Design网页布局、重视用户体验，能够准确理解业务需求；
8、热爱IT职业，专注IT技能学习，具备良好的团队意识以及追求技术的热情。
9.需要有H5和小程序经验</t>
  </si>
  <si>
    <t>前端开发工程师html5</t>
  </si>
  <si>
    <t>四达时代通讯网络技术有限公司</t>
  </si>
  <si>
    <t>通信/电信运营、增值服务 影视/媒体/艺术/文化传播</t>
  </si>
  <si>
    <t>五险一金 补充医疗保险 交通补贴 餐饮补贴 通讯补贴 专业培训 出国机会 年终奖金 定期体检</t>
  </si>
  <si>
    <t>岗位职责： 1、根据公司产品发展方向，负责/参与新产品开发； 2、负责产品的页面制作及维护，根据设计图完成页面HTML5编码； 3、根据产品需求，分析并给出最优的页面前端结构解决方案； 4、根据产品设计，开发手机平台的前端应用； 5、协助后台程序员完成功能镶嵌和调试； 6、协同其他技术部门，做前端开发技术支持；积极参与新技术调研及成果转化； 7、精通HTML,CSS, vue, echarts, angularjs等前端框架； 熟悉微信内H5开发。   岗位要求： 1、精通HTML,CSS, vue, echarts, angularjs，熟练手写标准CSS样式表，能快速地把效果图转化为HTML，对移动端网页标准和标签语义化有深入理解； 2、利用HTML5、CSS3等相关技术开发手机、平板电脑等多平台上的WEB/WAP前端应用; 3、有运用BOOTSTRAP/JQUERY MOBILE/SENCHA TOUCH/MUI框架等技术经验优先； 4、有APP,微信等HTML5或有金融网站的开发经验优先； 5、有小程序开发经验者优先； 6、具备良好的服务意识、责任心、较强的学习能力、优秀的团队沟通与协作能力、能承受一定的工作压力。</t>
  </si>
  <si>
    <t>1.4-5年前端工作经验，2年以上移动端页面开发经验；
2.有良好的沟通能力和团队合作能力，团队协作做过完整项目；
3.精通HTML5、CSS3、JavaScript、ES6等；
4.熟悉W3C标准与ES规范，熟悉Web语义化；
5.熟练掌握jQuery、Reactjs、Angular、Vue等，掌握其原理，能独立开发常用组件；
6.熟悉HTML5特性，了解HTML5最新规范，能够熟练运用HTML5特性构建移动端的WebApp
7.了解Html5的离线存储机制，了解响应式开发；
熟练掌握盒模型、常用布局；
熟练掌握主流浏览器的适配，深刻理解手机平台上各主流浏览器之间的兼容性；
熟悉NodeJS开发；
熟练使用Git/SVN等代码版本控制工具；
熟练使用各种调试工具，能独立分析、解决和归纳问题。</t>
  </si>
  <si>
    <t>HTML5开发工程师-中级</t>
  </si>
  <si>
    <t>北京融易通信息技术有限公司</t>
  </si>
  <si>
    <t>五险一金 补充医疗保险 交通补贴 餐饮补贴 定期体检 年终奖金</t>
  </si>
  <si>
    <t>岗位职责： 1.负责Web前沿技术研究和新技术调研，提升团队的技术能力，承担团队的技术培养工作； 2.负责Web前端产品的功能设计和开发实现； 3.负责制定、完善、跟踪前端开发相关规范, 包括前端组件及标准； 4.负责前后端交互的架构设计和开发，负责前端产品易用性和界面的技术性优化。 任职资格： 1.普通全日制本科以上学历（计算机相关专业，持有毕业证、学位证）； 2.3-5年以上前端开发工作经验，有3年以上移动web开发经验； 3.精通HTML5、CSS3、JavaScript，熟练使用Less或Sass进行前端样式开发，并且对模板化、模块化有一定理解； 4.熟悉多种JS框架，AngularJS，ReactJS，VUEJS 等； 5.熟悉前端开发框架nodejs使用webpack前端构建工具，具备独立搭建及使用webpack等能力者优先； 6.熟悉前段框架当前发展趋势和特性，能够根据项目情况，独立进行前端框架选型架构设计等工作； 7.良好的英语阅读和理解能力，沟通能力强，有独立作品或带领团队上线作品的优先。</t>
  </si>
  <si>
    <t>职责描述： 1.  负责公司产品的前端设计与实现； 2.  负责提升用户体验和可用性。  任职要求： 1.  全日制统招本科及以上学历、计算机相关专业、2年以上相关工作经历； 2.  精通HTML5、Javascript、CSS3、Ajax、Json等技术； 3.  熟悉Vue、jquery、bootstrap等前端开发框架，熟悉W3C标准，； 4.  熟悉工具grunt,gulp、webpack等工具的使用， 5.  熟悉版本管理(/git)及前端自动化发布； 6.  有良好的学习能给力，团队合作能力； 7.  具有良好的代码书写、注释和单元测试等习惯 。</t>
  </si>
  <si>
    <t>北京-怀柔区  </t>
  </si>
  <si>
    <t>岗位职责： 1、开发、维护、扩展前端代码框架，不断提升前端产品体验； 2、参与项目部署以及技术文档编写； 3、支持项目版本控制，配合测试以及bug修复； 4、推动前端工程化，自动化和工具化建设。 任职资格： 1、熟悉前端MVVM框架原理，有React技术栈开发经验； 2、熟悉Gulp,Webpack等构建工具，能够搭建配置前端构建环境，善用工具和轮子； 3、能够编写语义化的HTML，模块化的CSS，实现较为复杂的布局，解决不同设备和浏览器的兼容； 4、了解Linux基本命令，了解nodejs的使用，了解版本控制工具（git/svn）； 5、精通面向对象开发概念，具备学习和掌握新技术的能力； 6、对页面性能优化和用户体验有自己的理解； 7、优秀的逻辑思维和理解能力，良好的沟通能力、团队协作精神； 8、有React Native，AntDesign，Flutter，小程序等开发经验者优先考虑。</t>
  </si>
  <si>
    <t>高级工程师 (MJ000225)</t>
  </si>
  <si>
    <t>五险一金 餐饮补贴 弹性工作 补充医疗保险 通讯补贴 定期体检</t>
  </si>
  <si>
    <t xml:space="preserve">（1）参与公司项目中的Web、客户端前端功能设计、开发和实现； （2）创建用户友好、符合标准、跨平台及跨浏览器的应用，促进产品易用性改进和界面技术优化； （3）负责协助开发javascript控件与组件，搭建产品的前端基础组件平台。 任职要求： （1）本科及以上学历，2年以上web前端开发经验，； （2）精通HTML5、JS、Jquery技术； （3）具备清晰的逻辑思维能力和良好的编程习惯； （4）热爱技术和软件开发，具备良好的学习能力； （5）上进心强，沟通主动积极； </t>
  </si>
  <si>
    <t>岗位职责： 1. 负责前端通用模块、组件和核心平台可视化前端的架构设计、开发； 2. 优化Web前端应用，对现有系统的不足进行分析，续优化和改进； 3. 解决Web前端页面在各浏览器的兼容性问题； 4. 参与开发等相关标准制定； 5. 根据业务需求封装高复用、可维护性好的前端组件，不断引入新的前端工具和技术，提升前端工程化、组件化程度，指导并帮助研发部工程师，提升产品质量。 任职条件： 1. 精通HTML5+CSS3+JS+Ajax编程，DIV+CSS布局，精通canvas或CSS3动效，熟悉ES规范并熟练使用，熟悉各种前端调试工具，熟悉JS性能优化； 2. 运用或开发过前端相关框架（Jquery、Vue、React、Angular等），并有调优和源码解析相关经历； 3．三年以上前端开发工作经验； 4. 优秀的逻辑思维能力，对解决挑战性问题充满热情； 5. 强烈的上进心和求知欲，善于学习新事物； 6. 良好的团队合作精神，较强的沟通能力、学习能力和自驱力。</t>
  </si>
  <si>
    <t>核心前端研发工程师</t>
  </si>
  <si>
    <t>岗位职责：
1.负责开发项目经理安排的任务；
2.协助项目组及相关人员一起推进平台的演进；
3.发现和解决业务系统的技术问题，保证系统的性能和稳定性；
4.协同他人组织跨团队沟通协作，确保系统架构内外设计合理或保障项目质量与进度。
任职要求：
1.国家统招计算机或相关专业本科及以上学历，本科3年或研究生1年以上开发工作经验；
2、2年以上nodejs工程经验（实际能力要具备独立工程功能开发能力）
3、具有互联网或者证券行业公司研发和设计经验者优先考虑；
4、掌握 HTML5、CSS3、javascript等前端技术，熟悉ES6、TS等优先；
5、熟练运用React，vue.js等一种MVVM框架，且了解其基本原理；掌握vue框架优先；
6、关注Web发展，对新技术及开源工程有较多关注；
7、具有较强的分析复杂问题和解决复杂问题的能力，有强烈的责任心和使命感，良好的沟通表达能力和团队协作能力。</t>
  </si>
  <si>
    <t xml:space="preserve"> 1. 2年以上前端开发经验； 2. 熟练掌握HTML(5)/CSS(3)/JavaScript，熟悉 DIV CSS/CSS3布局及bootstrap等响应式页面开发； 3. 熟练运用主流的移动端JS库和前端开发框架，并深入理解其设计原理，熟悉Vue， JQuery； 4. 熟悉模块化，前端编译和构建工具，如Require JS, grunt等工具及特性，最好有相关开发使用经验。 5. 熟练使用Javascript实现复杂界面交互效果，熟练运用异步加载机制，与后台开发人员一起编写Ajax互交程序； 6. 了解浏览器兼容技术，解决各种常见跨浏览器、跨平台问题； 7. 能独立完成前端架构，拥有良好的代码习惯，结构清晰、命名规范、逻辑性较强、代码冗余率低。</t>
  </si>
  <si>
    <t>开发工程师（小程序）</t>
  </si>
  <si>
    <t>北京微美汇通信息技术有限公司</t>
  </si>
  <si>
    <t xml:space="preserve"> 1、熟悉各种 Web 前端技术,包括 HTML/XML/CSS 等,具有前后端分离的应用开发经验 2、熟练掌握 Node.js 并有能力基于 Node.js 设计及开发相关工具及平台 3、能够深入理解 Anglur/React/VUE 等前端框架，熟练使用jquery  任职要求：  1.具有扎实的前端语言基础；  2.熟悉php、Ajax，css3，h5等技术，了解AI 、WXML、WXSS，使用过VUE等其他前端框架优先；  3.在交互开发、用户体验等方面有自己的见解，能主动根据业务需要，提出合理的方案；  4.有成熟小程序产品，有微信开发、微信支付、微信硬件等经验者优先；  5.有责任心，工作积极主动，具有很强的沟通表达能力及团队合作精神。 </t>
  </si>
  <si>
    <t>1、负责线上产品的开发、升级和维护； 2、负责各平台业务功能模块的规划和分析； 3、参于项目的设计和编码工作； 4、项目开发文档的编写和整理；  任职资格： 1、具有三年及以上LAMP环境下PHP项目开发经验； 2、具有MySQL库表独立设计和相关优化经验，熟悉SQL标准； 3、具有Memcache、Redis缓存使用经验； 4、熟悉HTML5，CSS3，jQuery等前端技术； 5、熟悉Linux常用命令，熟悉SVN版本控制； 6、熟悉面向对象思想，思路清晰，逻辑严谨；</t>
  </si>
  <si>
    <t>项目经理/互联网项目经理</t>
  </si>
  <si>
    <t>赛诺贝斯（北京）营销技术股份有限公司</t>
  </si>
  <si>
    <t>岗位职责： 1、负责大型网站或系统类项目开发，独立完成整个项目的前期需求沟通，方案策划及项目实施; 2、负责对整个项目总体质量及进度监管，可独立与客户沟通，完成整个项目的需求确认； 3、具有较强的抗压能力，可同时肩负并行性项目开发，并保证各项目质量；  任职要求： 1、熟练掌握原型工具的使用，如Axure、墨刀、Mockcplus、PPT等，工具不限; 2、有前后端开发经验者，如html、css、js、php、.net； 3、有服务世界500强客户经验者从优； 4、面试时请带往期项目原型或策划案作品；算机专业者优先</t>
  </si>
  <si>
    <t>高级网页设计师</t>
  </si>
  <si>
    <t>北京鑫互联科技有限公司</t>
  </si>
  <si>
    <t>五险一金 员工旅游 交通补贴 餐饮补贴 绩效奖金 专业培训 定期体检 住房补贴</t>
  </si>
  <si>
    <t>1、参与网站的整个策划沟通过程，了解客户需求与设计细节； 2、负责设计符合客户行业和VI体系的网站，使其符合客户需求与定位； 3、负责banner、推广广告等图片的设计； 4、根据客户需求可设计绘制ICON图标； 5、对自己的效果图有较高要求，有像素精神； 6、与程序人员共同完成网站的上线工作，对最终上线的页面负责； 7、负责客户资料的收集与整理； 8、领导安排的其他事项。  任职要求： 1、精通Photoshop、AI等网页设计软件； 2、熟练运用Dreamweaver、HTML+CSS； 3、熟知各种网站制作规范要求及网站上线流程； 4、有三十个以上线网站示例，响应式网站为佳； 5、具有比较深厚的美术功底，良好的审美观，优秀的创意设计能力，可手绘者优先考虑； 6、对互联网界面视觉规范和用户交互的审美需求有深刻的理解，擅长海外网站的设计； 7、责任心强，善于与各方人员沟通，有服务意识，并有较强的自主学习能力，工作有耐心、注意细节； 8、美术、设计或计算机相关专业毕业，2年以上乙方网页设计经验。服务过大客户优先考虑。</t>
  </si>
  <si>
    <t>英华博译（北京）信息技术有限公司</t>
  </si>
  <si>
    <t>1、主机维护：小型机，工作站、数据服务器、域服务器、文件服务器等机架式服务器等计算机硬件组成原理及安装配置及维护, Linux、Windows操作系统安装、配置及命令操作。  2、办公网维护：TCP/IP、PC、主机及存储技术，熟练使用Windows2008、Linux等常用操作系统，熟练使用Office等办公软件及VPN等工具，可独立处理办公网络、电话线路及其他打印机等软硬件故障。  任职要求： 1、能使用html、css、dreamweaver.网页及平面设计，appche  php网站部署的优先录用 2、通信网络支撑：熟悉通信网网络结构、移动通信基础知识，具备较强的故障排查能力，熟悉GPRS、APN、短信接入等相关通信基础知识，熟悉运用数据库SQL语句。 3、熟悉相关网络安全产品，如防火墙、IDS、防病毒，漏洞评估工具等； 4、良好的沟通能力和合作精神、工作主动性强、耐心细致、责任心强，具有吃苦耐劳精神。 5、参与过保密资质申请，在保密项目工作过者优先考虑。</t>
  </si>
  <si>
    <t>Drupal后台开发</t>
  </si>
  <si>
    <t>北京亚艾元软件有限责任公司</t>
  </si>
  <si>
    <t>须计算机专业
要求
1具备两年或以上基于Drupal开发经验;
2熟练掌握Drupal CMS的二次开发
3熟悉HTML / CSS开发，熟悉W3C相关网页标准;</t>
  </si>
  <si>
    <t>中级javaweb开发工程师</t>
  </si>
  <si>
    <t>1、精通java编程，有常见java开源开发框架开发经验，熟练使用sql，会使用oracle、mysql数据库 2、3年以上web项目研发经验，熟练掌握常见前端技术，如html、js、css、jquery等 3、有责任心，工作态度好，有团队协作精神，具备较强的自我学习和沟通表达能力 4、统招全日制本科以上学历</t>
  </si>
  <si>
    <t>五险一金 餐饮补贴 弹性工作 定期体检 通讯补贴 补充医疗保险 专业培训 绩效奖金 股票期权</t>
  </si>
  <si>
    <t>Web前端开发工程师-PO-北京-00060</t>
  </si>
  <si>
    <t>设计经理(电商)</t>
  </si>
  <si>
    <t>北京三元食品股份有限公司</t>
  </si>
  <si>
    <t>节日福利 通讯补贴 定期体检 交通补贴</t>
  </si>
  <si>
    <t>1.协调梳理各部门的对接配合与上级交代工作 2.平台整体形象设计，视觉设计把控，主导整体视觉输出；主导各种活动的视觉设计，探讨合适的视觉调性 3.管理设计组团队，进行培训与考核，分享设计经验，制定团队成长规划，推动提高团队的设计能力 4.按运营推广的需求设计制作推广页面或图片（用良好的视觉表达效果，助力所推广业务和产品的传播。 5.主导并输出与视觉设计相匹配并且促进销售的文案 6.提升单品表现能力，把控宝贝详情页面文字和图象的设计和优化，并对页面陈列布局、海报进行合理分流，提高转化 7.负责广告图（钻展、直通车）的设计：配合运营或推广，优化广告图的设计，提高点击率 任职资格： 1.专科以上学历，广告设计、平面设计、美术设计等相关优先，党员优先，平面或美术设计5年以上工作经验，且不少于3年的电商平面设计工作经验，有乳制品行业经验优先； 2.了解与部门业务相关的法律知识；熟悉营销管理的基本概念和常识; 3.精通Photoshop、CroelDraw、AI等，熟悉使用Html、CSS、Dreamwaver、C4D，熟练淘宝代码的运用   4.有良好的沟通技巧和语言表达能力，抗压能力强、责任心强，拥有良好的团队协作精神及沟通能力</t>
  </si>
  <si>
    <t>岗位描述：
1、负责前端开发和维护工作；
2、参与公共组件库的设计、开发
3、解决产品开发过程中的疑难问题；
岗位要求：
1、3年以上前端开发经验；
2、熟悉W3C规范，熟悉HTML5、CSS3、 ES5/ES6/ES7等前端开发技术
3、熟悉Less/Scss/Stylus/PostCss等一种css预处理或后处理语言，熟悉css模块化思想；
4、熟悉VUE等常用前端框架，具备独立完成项目开发能力；
5、熟练掌握npm、webpack等前端自动化构建工具；
6、理解前端组件化、模块化，能够编写出易于维护的前端代码；
8、熟练使用版本控制工具Git，熟悉基于Git的常见协作规范及流程；
9、对前端开发有浓厚的兴趣，具有快速学习能力，乐于探索，善用攻坚；执行力强，有良好的分析、总结能力，能够有效识别痛点、并找到的解决方案；
10、乐于学习分享，良好的沟通心态，能承受较大的工作强度；良好的团队协作精神、利用自身技术能力提升团队整体研发效率。</t>
  </si>
  <si>
    <t>前端/HTML5开发工程师（中级）</t>
  </si>
  <si>
    <t xml:space="preserve">岗位职责： 1、根据南航技术规范及要求，编写相应的技术文档； 2、在开发中与项目相关人员密切配合，保证整个任务顺利进行； 3、积极跟进业界新技术发展，持续更新产品与技术架构标准与规范，促进技术进步和创新； 4、设计产品架构方案与评审产品设计方案，负责系统架构的合理性、可扩展性及经济性； 5、根据南航要求，对项目关键技术进行培训。 资格要求：
1、理学、工学、管理学专业大专以上学历；
2、1年以上的Android/IOS开发经验。
3、3年以上从业经验。
能力要求：
4、精通Java/Objective-C语言，熟练掌握Java/Objective-C开发技术，具有良好的编码风格与编码技巧；
5、精通HTML5开发技术，CSS3开发技术和微信开发；
6、熟悉面向对象分析设计方法，逻辑能力强，掌握如何设计系统的构架及完整解决方案；
7、熟悉开发工具eclipse， android sdk或 xcode ide；
8、熟悉XML、JSON等数据解析方式；
9、熟悉Struts、Hibernate、Spring、SQlite，Ajax、WebService等技术；
10、熟悉至少一种大型数据库，Oracle、MSSQL、Sybase等。
职责要求：
11、责任感强，有团队合作精神；
12、能与招标方良好沟通，贯彻招标方工作意图；
13、按南航要求完成代码审查工作；
14、能够配合招标方工作，在项目进度必要时能够配合工作，根据招标方安排合理加班；
15、对性能优化技术及要求有认识，并在实际工作中有应用经验。  </t>
  </si>
  <si>
    <t>五险一金 免费班车 员工旅游 餐饮补贴 专业培训 绩效奖金 年终奖金 股票期权 周末双休</t>
  </si>
  <si>
    <t>岗位职责： 1、使用最新的 Web前端技术，进行产品的开发工作，包括前端js、html5开发工作； 2、持续优化前端页面体验和访问速度，搭建高性能、高可用和安全的前端技术架构。  任职要求： 1、大专及以上学历；2年以上相关工作经验； 2、熟悉vue开发，有vue相关项目开发经验； 3、熟悉各种Web客户端，尤其是主流移动端浏览器的开发模式和特性； 4、精通HTML、JavaScript、Ajax、CSS等Web开发技术； 5、熟悉HTTP协议，了解TCP/IP的基本工作原理；熟悉常用WEB开发调试工具； 6、有移动端前端开发经验者优先(Weex，React Native，Ionic2)； 7、对于大型Web站点性能问题的定位和解决有经验者优先。</t>
  </si>
  <si>
    <t>广州蜂陶信息技术有限公司</t>
  </si>
  <si>
    <t>1、负责将设计图转化成页面，并使用HTML，CSS和Javascript 实现交互效果； 2、负责主流浏览器兼容性调整； 3、负责大型Web网站布局，可适配移动端； 4、与UI设计师协作，优化用户交互体验； 5、重新开发公司官网、手机网站等， 岗位要求 1、计算机等相关相近专业大专以上学历，1年以上Web前端开发经验； 2、精通HTML5,CSS3，JavaScript, 精通DIV+CSS网页布局，熟悉W3C网页标准，有开发前端框架经验； 3、熟悉常见JS开发框架源码实现，（如：prototype、jQuery、Mootools），至少熟练其中一种； 4、对常见的浏览器兼容问题有清晰的理解，并有可靠的解决方案；如IE6/7/8/9、Firefox、Safari、Chrome；做到代码效率最高，用户体验好，代码下载量最小； 5、熟悉MVC框架如Backbone、AngularJS、VueJS等； 6、对互联网新产品新技术有着良好的敏感度，对交互体验有较为深入的了解，有分享和总结的习惯； 7、较强的团队协作能力与沟通能力，并与设计人员，程序开发人员进行较好的配合； 8、熟悉前端性能优化，对SEO等有良好的体验；  9、富有创新精神，思路清晰，注重细节，工作努力负责，勇于接受挑战。  公司福利：转正买医保社保，享受国家节假日，周末双休，有绩效项目奖金。 假简历的勿扰，若一经发现立即开除。</t>
  </si>
  <si>
    <t>上海易宝软件有限公司</t>
  </si>
  <si>
    <t>五险一金 绩效奖金 定期体检 弹性工作</t>
  </si>
  <si>
    <t>Web前端设计师/HTML5/网页前端设计师</t>
  </si>
  <si>
    <t>广州市盈泽信息科技有限公司</t>
  </si>
  <si>
    <t>五险一金 节日福利 带薪年假 定期体检 员工旅游 高温补贴</t>
  </si>
  <si>
    <t>职位描述： 1、独立承担Web前端开发任务； 2、利用HTML/CSS/JavaScript/Jquery等各种Web技术进行产品的界面开发； 3、整体页面结构及样式层结构的设计、优化； 4、制作标准优化的代码,并增加交互动态功能； 5、进行丰富互联网的Web开发,致力于通过技术改善用户体验； 6、配合开发人员完成项目开发。   任职要求： 1、精通jQuery、HTML5、CSS，有基于Ajax的应用开发经验； 2、熟悉DOM、AJAX、XML、JSON等相关技术； 3、熟练掌握使用jQuery进行Web开发，熟悉html5 + css3的新功能。    薪酬福利： 5天8小时工作制 购买社会保险、住房公积金 享受法定节假日、带薪年假、婚假、病假及抚恤性假期     地址： 广州市天河区长福路207号长兴智汇商务中心D座301B 地铁：地铁三号线/六号线 天河客运站B出口 公交：天河客运站或长福路东</t>
  </si>
  <si>
    <t>高级Java/Html5工程师</t>
  </si>
  <si>
    <t>周末双休 带薪年假 五险一金 绩效奖金 年终双薪 商业保险</t>
  </si>
  <si>
    <t>职位描述： 1.按工作要求，完成功能模块的编码和单元测试。 2.按运营及业务需求开发公司PC端和移动端产品，实现业务功能和交互效果； 3.优化产品性能和前端代码质量； 4.持续改进产品的易用性与用户体验； 5.持续进行产品在不同设备上的兼容性维护工作。  职位要求： 1.计算机相关专业，本科以上学历，5年或以上工作经验； 2.熟练掌握HTML5、CSS3、JavaScript、ES6等; 3.能熟练使用JAVA语言编程； 4.熟悉基于Intellij/Android Studio/Eclipse平台的开发环境, 具备良好的沟通和学习能力，有合作精神和团队意识。 5.熟悉W3C标准与ES规范，熟悉Web语义化,具有一定美工基础； 6.熟练使用至少一种JS框架，如React或者Angular、Vue等，熟练掌握Angular2.0以上版本者优先； 6.熟悉前端自动化和工程化； 7.善于与人沟通，良好的团队合作精神和高度的责任感，能够承受压力，有创新精神，保证工作质量。  现诚聘各类精英： 科传股份公司被评为“广东省高新技术企业”，拥有独立研发的专利技术和20多项软件著作权。为员工提供舒适轻松的写字楼办公环境，完善的晋升体系，为在职员工提供公平的竞争平台和广阔的晋升空间，给员工带来更多自我提升和自己增值的机会。科传股份公司服务客户对象是一线国内外知名品牌的零售企业。现诚聘愿意从事软件销售、软件实施的各类精英，共创辉煌！  公司福利： 1.法定双休、法定假期、带薪年假 2.社保五险、公积金 3.试用期转正后，享受商业保险福利（包含定额门诊、住院、意外险种及体检费）； 4.年终双薪 5.绩效奖金 6.每周一次水果日福利 7.康体活动（因应季节提供羽毛球、篮球、游泳、健身等项目） 8.生日聚餐</t>
  </si>
  <si>
    <t>五险一金 餐饮补贴 专业培训 绩效奖金 弹性工作 周末双休 下午茶 团队氛围好 大牛多</t>
  </si>
  <si>
    <t>岗位职责： 1.负责公司微信公众号的前端开发和维护工作； 2.负责公司app内h5页面的开发工作； 3.负责公司运营h5页面的开发工作； 4.负责公司官网和后台管理系统h5页面的开发工作。  任职要求： 1. 熟悉Html5、Css3、Ajax等web开发领域相关技能，有良好的编程习惯； 2. 熟悉javascript、（jQuery、Zepto、Bootstap）等前端框架； 3. 对h5前端工程化有较多的实战经验。熟练使用前端Less/sass预处理，自动化构建工具（gulp）、webpack打包工具； 4. 有移动端H5模块化、WebApp开发经验，熟悉浏览器兼容差异，沟通能力强； 5. 了解Vue、angular等前端MVC/MVVM模块化开发框架。</t>
  </si>
  <si>
    <t>广州精彩科技有限公司</t>
  </si>
  <si>
    <t>岗位职责： 1、 熟练使用Webpack+Vue配合后台开发人员实现产品界面和交互逻辑； 2、 掌握混合App的开发流程,有和原生配合开发工作经验； 3、 前端样式和脚本的模块设计及优化； 4、持续的优化前端体验和页面响应速度，并保证兼容性和执行效率，提高用户体验。 任职要求： 1、 全日制本科以上学历，计算机相关专业，2年以上前端开发经验； 2、 至少有两个项目开发经历，有混合app开发经验优先； 3、 精通JavaScript、Ajax、DOM等前端技术，掌握面向对象编程思想，对js框架应用有一定的经验； 4、 对css/JavaScript性能优化、解决多浏览器兼容性问题有一定的经验； 5、 能熟练使用Webpack+Vue搭建并配置前端开发环境,快速开发前端项目； 6、 良好的编程习惯，结构清晰、命名规范、能够独立完成较高品质的代码； 7、 熟悉彩票业务优先，能接受出差者优先。</t>
  </si>
  <si>
    <t>点金互联网科技（广州）有限公司</t>
  </si>
  <si>
    <t>1.负责平台网站、小程序、相关网页的设计和开发； 2.通过前端自动化构建工具和测试工具，对现有模块进行完整构建和测试； 3.完成前端核心模块的相关文档； 4.2年以上web应用程序开发经验，至少1年web站点的实际开发经历； 5.与设计师、产品工程师紧密工作在一起，负责产出高质量的产品前端层； 6.参与多种平台的应用开发，包括Web及Mobile等产品，负责前端交互的实现。  任职要求： 1.熟练掌握Web及H5前端开发技术，有复杂应用开发及性能调优经验； 2.能充分理解项目需求和设计需求，具有一定研发精神，能解决各种未知问题； 3.能熟练高效手工编写HTML及CSS、JS代码，熟悉DIV+CSS布局，确保代码对各种浏览器的良好兼容性； 4.熟练掌握一种以上js框架Vue或是React 技术栈，了解 webpack的使用和原理,对http协议有一定理解； 5.熟悉Git版本管理和了解Git-flow； 6.了解模块化、前端编译和构建工具； 7.有大型互联网行业相关产品实际开发经验者优先； 8.优秀的沟通、学习和团作协作能力，工作积极主动有责任心，能够独当一面完成设计和编码</t>
  </si>
  <si>
    <t>Web前端设计师 /HTML5(双休)</t>
  </si>
  <si>
    <t>广州市�N龙网络科技有限公司</t>
  </si>
  <si>
    <t>1.负责产品视觉设计、开发和H5+css3架构设计和开发，熟练解决多种浏览器兼容问题； 2.负责 HTML5 界面整体视觉效果设计、编辑、美化； 3.负责 HTML5 web前端页面设计开发； 4.配合开发人员做好产品页面设计工作； 5.负责公司产品的页面设计及美观优化； 6.负责公司产品的美工设计，对交互体验有较为深入的了解； 7.对页面进行持续的优化，不断提升访问者的用户体验。  任职要求： 1、精通jQuery、HTML5、CSS，有基于Ajax的应用开发经验； 2、熟悉DOM、AJAX、XML、JSON等相关技术； 3、熟练掌握使用jQuery进行Web开发，熟悉html5 + css3的新功能； 4、具备超强的责任心，进取心，求知欲及良好的团队合作精神，具备积极主动的工作态度；有较强的独立的工作能力</t>
  </si>
  <si>
    <t>HTML5开发工程师（IM项目）</t>
  </si>
  <si>
    <t>广州艾克斯曼网络科技有限公司</t>
  </si>
  <si>
    <t>五险一金 餐饮补贴 定期体检 年终奖金 带薪年假 团队聚餐 发展空间大 交通补贴</t>
  </si>
  <si>
    <t xml:space="preserve"> 岗位职责: 1 负责公司即时通讯(IM)模块的设计，开发和优化工作； 2 负责IM客户端 pc/mac 版本的webim开发； 3 配合ios端、服务器端研发人员完成开发或提供支持。  任职要求： 1 专科以上学历,计算机或相关专业, 3年以上的html5工作经验; 2 精通js;熟练应用HTML5、CSS3；熟悉Web2.0标准；了解DOM、XML、JSON,msgpack等相关技术；深刻理解各主流浏览器之间的兼容性; 3 熟悉网络编程、熟悉TCP/UDP、HTTP协议，有IM，WebSocket，webrtc工作经验者优先； 4 熟悉vue框架， 熟悉electron, 熟练使用nodejs，能快速高效实现各种交互效果； 5 思维敏捷，思路清晰，工作积极主动，能够承受较大工作压力； 6 能独立承担设计、开发和发布工作，有相关作品优先;</t>
  </si>
  <si>
    <t>绩效奖金 餐饮补贴 五险一金 定期体检</t>
  </si>
  <si>
    <t>工作职责： 1、根据产品需求，负责营销H5的前端页面开发制作，推动用户体验的优化； 2、关注web前沿技术，能够积极探索新的开发模式和规范。 任职资格： 1、1年以上互联网产品前端开发经验； 统招本科学历。 2、熟悉HTML5特性和HTML5最新规范，能够熟练运用HTML5特性构建移动端的WebApp，基于HTML5.0标准进行页面制作； 3、具备扎实的 JavaScrpt、HTML、CSS 知识，确保页面代码对各种移动设备浏览器的良好兼容性； 4、具备高度的责任心和主人翁意识，广告公司或一线互联网公司背景优先。</t>
  </si>
  <si>
    <t>岗位要求： 1. 精通JavaScript，CSS，HTML，DOM等前端技术，熟悉W3C，ECMAScript，CommonJS等相关标准； 2. 精通HTML 5 API，了解数据格式，有 Restful方式数据交互经验； 3. 精通CSS,JavaScript,jQueryMobile,zepto,lazy.load,iScroll,fastclick，requirejs； 4. 必须熟悉VUE框架，熟悉react、angular等其他框架可以加分； 5. 熟悉Sass、LESS 和 Stylus等至少一种CSS预处理框架； 6. 了解Hybird混合开发模式，具备多个混合开发项目经验及一定的架构意识与项目开发意识； 7.能独立完成需求对接，功能模块开发任务，有一定的任务文档编写能力； 8.熟悉JS-SDK、Cordova等调用原生能力； 9.熟悉敏捷开发； 10.熟悉简单的项目管理知识； 11.必须有微信公众号、APP项目经验</t>
  </si>
  <si>
    <t>HTML5开发工程师,前端VUE看过来</t>
  </si>
  <si>
    <t>广州鹏辉电子科技有限公司</t>
  </si>
  <si>
    <t>1、熟悉w3c标准，了解多平台多浏览器的兼容性差异；
2、熟悉javascript、sass/less/stylus； 3、熟悉HTML5和CSS3特性，能够熟练构建移动端的WebApp；
4、对前端性能优化有一定的了解及实践；
5、对MVC/MVVM/MVP等概念有相应的了解及实践；
6、熟悉vue.js，easyui,boostrap并能做性能调优；
7、h5小游戏动画渲染 8、能适应出差者优先</t>
  </si>
  <si>
    <t>高级网页设计（网站搭建、UI勿扰）</t>
  </si>
  <si>
    <t>员工旅游 专业培训 交通补贴 通讯补贴 高温补贴 周末双休 五险一金 绩效奖金 年终奖金</t>
  </si>
  <si>
    <t>五险一金 绩效奖金 定期体检 高温补贴 节日福利 带薪年假</t>
  </si>
  <si>
    <t>岗位职责： 1、负责软件项目的需求分析及设计工作，配合部门进行技术决策和风险评估，协助部门完成项目前期工作计划制定； 2、负责公司产品或项目编码开发及文档编写工作； 3、带领开发团队完成项目开发工作，并对初、中级程序员进行技术攻关和培训。 4、完成软件系统代码的实现，编写代码注释和开发文档； 5、辅助进行系统的功能定义,程序设计； 6、根据设计文档或需求说明完成代码编写，调试，测试和维护； 7、分析并解决软件开发过程中的问题； 8、完成公司交办的其他任务; 9、对搭建底层框架和设计可视化流程有一定的工作经验。 任职要求： 1、熟悉J2EE开发相关技术和框架，对各种框架如Spring、Hibernate、springMVC、mybatis、EJB、JMS等有深入的应用的优化经验； 2、熟练掌握jQuery、Javascript、JSP、HTML、CSS、AJAX等Web前端编程技术； 3、熟悉json/xml相关知识； 4、熟悉前端技术框架，如jQuery、EasyUI、Bootstrap等； 5、熟悉一种主流数据库（Oracle、Mysql、DB2），熟悉使用SQL语句。有一定的SQL优化基础的优先； 6、熟悉面向对象、常用设计模式； 7、工作认真负责，学习能力强，具有一定的抗压能力； 8、三年以上相关工作经验，有公交行业项目开发经验优先。</t>
  </si>
  <si>
    <t>五险一金 年终奖金 通讯补贴 专业培训 球类活动 公租房申请</t>
  </si>
  <si>
    <t xml:space="preserve">岗位职责： 4、学习并分享新的技术知识及心得。  任职要求： 7）良好的编程习惯和团队协作精神，注重质量，工作效率高；思维敏捷，虚心好学，领悟能力强，抗压能力强  </t>
  </si>
  <si>
    <t>1. 负责项目功能的编码和测试； 2. 负责项目的维护和功能迭代； 3.服从项目经理工作安排。 任职资格： 1、 计算机或相关专业本科以上学历，两年以上Java相关编程经验，对面向对象设计开发有深入的理解，掌握常用的设计模式； 2、 至少三年以上 Android 平台开发经验，熟悉Android应用开发框架，能独立开发高性能的Android应用，熟悉Android下网络通信机制、UI、数据库、定位等运行原理，数据结构、算法等基础知识扎实，学习能力、解决问题能力强； 3、 HTML、CSS、JS基础扎实、熟悉HTTP/HTTPS协议及浏览器原理、了解vue、wepy开发框架，了解微信小程序的开发、部署及发布，有独立开发微信小程序/公众号应用经验者优先； 4、 掌握常用第三方SDK，如微信分享、百度地图SDK、极光推送等，有成功的App应用经验者优先； 5、 熟悉Retrofit,OkHttp,Rxjava,EventBus等开源框架和技术的优先； 6、 熟悉软件开发流程，有一定的软件架构知识，能够独立完成设计、编码、单元测试； 7、 性格积极向上,有责任感,有较强的团队合作精神，对新技术有热情，有良好的编码习惯、良好的文档编写能力； 8、 能适应短期出差/驻场，吃苦耐劳，工作细致耐心。</t>
  </si>
  <si>
    <t>广州链基智能科技有限公司</t>
  </si>
  <si>
    <t xml:space="preserve">1）负责公司产品web端和移动端产品前的前端开发工作； 2）参与构建和优化公司前端技术框架 3）参与规划、构建、测试、维护和支持前端代码开发，并对自己的代码负责； 4）识别并解决前端交互问题，能优化代码提升前端渲染性能。 5）负责/参与我司产品的数据分析可视化 6）负责/参与前端和服务器端的数据交互和处理 7）负责/参与服务器端人工智能模型数据分析后的结果可视化  任职资格： 1、本科及以上学历，计算机类相关专业； 2.  三年或以上相关开发经验，有教育领域软件开发经验者优先 3.  搭建和优化过前端框架 4、熟练掌握前端开发技术(HTML5、JS、Ajax、Json、XHTML、CSS)，了解各项技术的相关标准，能处理浏览器兼容性问题； 5、熟悉AngularJS Vue至少一种框架； 6、熟练使用Svn，Git进行代码管理  </t>
  </si>
  <si>
    <t xml:space="preserve">中/大型关键平台上应用程序的实际开发  能够启动项目基础并交付项目中的核心/关键逻辑  在面向对象的设计上展示深入的实践经验使用敏捷技术交付现代企业银行数字产品  任职资格：  至少4年前端开发、系统集成/迁移方面的工作经验。  有HTML5，CSS，Angular JS网站开发经验。有node.js和react方面的经验者优先。  在关系数据库，尤其是Oracle方面的工作经验。有NoSQL数据库设计经验者优先。  对CI、CD工具的经验，如Confluence、Jira、Jenkins、Git、Github、Sonarkube、Ansible  熟悉测试自动化工具junit，selenium，cumber  DevOps流程和敏捷方法的经验――Scrum、看板  熟悉PaaS和IaaS平台的开发，如Pivotal Cloud Foundry、AWS、Google Cloud平台  有效的英语口语和书面沟通技巧  积极主动，注重细节。解决问题和提出解决方案的紧迫感 羿凤 </t>
  </si>
  <si>
    <t>WEB前端工程师（H5）</t>
  </si>
  <si>
    <t>岗位职责： 1、负责前端开发工作，分析需求且制定符合业务发展需要的前端方案； 2、负责前端架构搭建及核心代码实现； 3、配合服务端开发共同完成项目开发任务并落地实施； 任职要求： 1、本科及以上学历，计算机相关专业，二年以上前端开发经验，一年以上电商行业开发经验； 2、扎实的html、css、js基本功，熟练使用Zepto、jQuery、Bootstrap等类库，精通VUE技术栈； 3、深入了解浏览器及HTTP、HTTPS，熟悉AJAX技术； 4、深刻理解JS面向对象开发原理，熟悉AMD、CMD开发规范，精通requirejs； 5、实战经验丰富，主力开发过大量的前端项目，对常见Web性能优化，安全问题有一定认识； 6、对交互、体验有一定经验和心得，具备架构理解、设计能力； 7、对前端工程有深入思考，追求极致的工作效率； 8、具有良好的沟通能力和团队合作精神； 9、具有移动Web开发经验优先。</t>
  </si>
  <si>
    <t>1、负责小程序、APP、后端服务软件测试开发工作 2、负责软件开发过程中的版本测试规划、用例设计、自动化实现及执行、并给出分析报告 3、参与软件质量评估和闭环改进 4、协助开发人员完成其他测试工作  岗位要求： 1、熟悉测试用例设计方法，有丰富的软件系统测试经验 2、熟悉数据库相关理论，能熟练使用SQL语言 3、具有良好的团队合作精神和沟通协调能力，积极主动，善于解决问题 4、了解javascript、ajax、html、css等web技术 5、有设计压力测试的经验，熟悉LoadRunner/JMeter，具备性能问题分析能力的优先 6、熟悉使用APP压力或自动化测试工具的优先</t>
  </si>
  <si>
    <t>五险一金 员工旅游 交通补贴 餐饮补贴 弹性工作 年终奖金 绩效奖金 专业培训 定期体检</t>
  </si>
  <si>
    <t>一、职位信息  1. 负责公司项目微信小程序的开发，熟练掌握微信小程序的开发、调优流程，熟悉微信小程序以的接口组件、验证授权等，具有独立开发能力；  2. 负责与服务端完成接口联调；  3. 能够正确理解需求，并独立完成代码编写并自测；  4. 及时向上级反馈需求和技术上的问题，同时提供合理化建议，并积极推动问题解决。  二、职位要求：  1、有小程序项目经验优先（提供开发的小程序案例实演）；  2、具有Web前端开发经验，精通HTML（DIV+CSS）、Html5/CSS3等技术 ；  3、熟练PC、移动端网站开发模式的开发经验者优先考虑；  4、具有微信公众号以及小程序相关产品开发经者优先考虑。</t>
  </si>
  <si>
    <t>微信小程序前端工程师</t>
  </si>
  <si>
    <t>餐饮补贴 加班补贴 绩效奖金 弹性工作 全勤奖 五险一金 员工旅游</t>
  </si>
  <si>
    <t>1. 负责公司相关项目移动端的微信小程序的架构设计与开发编码；2. 按需求和UI设计，在计划内完成交互功能；3. 与整个团队紧密配合，与后端配合，确保功能的完善品质保障；4. 跟据产品迭代周期，进行功能变更和Bug修复；5. 及时向上级反馈需求和技术上的问题，同时提供合理化建议，并积极推动问题解决。  任职资格： 1. 从事软件开发工作3年以上，2年微信小程序开发经验，热爱软件编程；2. 至少两款以上微信小程序实战经验；3. 对JS有深入的理解和运用，熟悉json的数据处理方法；4. 对HTML及CSS相当熟悉，熟悉模块化，善用模板；5. 对微信小程序的storage和AppData的操作有一定程度的了解；6. 具备较好的分析和解决问题的能力；7. 思路清晰，具备良好的沟通能力和团队协作能力，善于专研新技术；8. 良好的编码习惯，善用优雅的编码解决问题。</t>
  </si>
  <si>
    <t>数据可视化工程师</t>
  </si>
  <si>
    <t>五险一金 年终奖金 员工旅游 补充医疗保险 定期体检 生日礼品 节假日礼品 交通补贴 专业培训</t>
  </si>
  <si>
    <t xml:space="preserve">工作职责 1、参与数据产品的设计与开发； 2、与后端工程师协作，高效完成产品的数据交互、动态信息展现； 3、根据数据维度思考数据的可视化方案，持续优化数据产品的用户体验、可视化效果和性能。  任职要求 1、两年以上数据可视化相关开发经验，关注业界发展动向； 2、扎实的前端基本功，包括但不限于HTML/CSS/JS等； 3、熟悉数据可视化库，如ECharts/D3.js/HighCharts/G2等； 4、具有数据类产品和数据可视化的工作经验者优先。  【加入我们，您将能享受】
*优秀平台：充满激情的工作氛围，与优秀牛人共事的机会，快速发展成长的平台，广阔的发展空间与实现梦想的舞台；
*全面保障：购买“五险”（养老、医疗、失业、工伤、生育保险）、“一金”（住房公积金）
*各种福利：员工活动（生日会、体育活动、部门团建、年度体检、）
期待你的加入哦~ </t>
  </si>
  <si>
    <t>小程序前端开发工程师</t>
  </si>
  <si>
    <t>餐饮补贴 五险</t>
  </si>
  <si>
    <t>职位要求： 1、  能独立完成整个小程序开发； 2、  具有Web前端开发经验，熟练HTML（DIV+CSS）、Html5/CSS3、 es6语法； 3、  优秀的沟通能力，积极的工作态度，具有良好的团队协作； 4、  有小程序作品展示优先； 5、  两年以上工作经验者优先；</t>
  </si>
  <si>
    <t>广东瑞图万方科技股份有限公司</t>
  </si>
  <si>
    <t>定期体检 专业培训 员工旅游 绩效奖金 年终奖金 五险一金 节日福利 公司重点项目</t>
  </si>
  <si>
    <t>岗位职责： 1. 负责开发和维护GIS系统前后端，包括引擎开发、地图服务开发、遥感、矢量数据处理和建库管理等； 2. 按照工作进度和编程工作规范编写系统中的关键模块的程序； 3. 负责产品编码开发和模块管理工作； 4. 参与软件平台、数据处理工具的开发； 5. 参与项目需求分析，进行系统框架和模块的设计； 6、完成上级交代的其他开发任务。  任职要求： 1. 大学本科及以上学历，计算机、地理信息系统等相关专业； 2. 有3年以上的技术研发经验，有GIS底层、引擎开发、地图服务开发等经验； 3. 熟悉Java，spring boot ，spring cloud相关组件以及微服务框架；熟悉HTML、JQuery、CSS等前端编程语言； 4. 能高效完成分配的开发任务以及独立解决Java开发方面的疑难问题； 5. 具有GIS相关行业或政府信息化系统开发经验优先； 6. 具有钻研精神，积极上进，学习能力强，擅于主动思考。  上班地址：广州市天河区天河软件园（科韵园区）建工路11号1楼（地铁5号线科韵路站）</t>
  </si>
  <si>
    <t>岗位职责： 1、与产品经理、后台工程师、测试工程师等紧密合作，共同交付功能完善、稳定可靠的SaaS产品； 2、参与Web前端的代码设计与开发,使用敏捷产品开发流程来确保功能按时交付； 3、编写、审查和维护技术文档； 4、研究和评估新技术和框架,持续改善和提高产品的性能、灵活性及稳定性。  任职资格： 1、本科及以上学历，计算机相关专业，专业基础知识扎实，有两年以上web前端开发工作经验者优先； 2、精通 HTML\CSS\JS等前端技术，熟悉Web前端的性能优化，并对Web安全有丰富的认识和经验； 3、熟练掌握ReactJS或者VueJS、AngularJS至少一种前端框架； 4、熟悉DNS，HTTP及其他相关网络层数据传输协议； 5、有UI组件的实际开发经验，能够解决多平台多终端的兼容、适配问题； 6、了解Python，PHP，Node.js，Java等后台开发语言及技术的一种或多种，对前后端的开发对接技术原理有全面认识； 7、了解主流前端构建工具的工作原理，并能根据项目实际情况定制化构建工具； 8、具有良好的编码能力、学习能力、沟通能力、服务理理念和合作精神，能接受挑战并承担工作压力； 9、热爱前端技术、关注国内外各大技术论坛，有技术博客者优先。</t>
  </si>
  <si>
    <t>五险一金 员工旅游 节日福利 带薪年假 绩效奖金 定期体检 周末双休</t>
  </si>
  <si>
    <t>岗位职责： 1.负责产品需求的实施方案梳理，协助经理进行项目业务架构和数据模型设计； 2.负责公司互联网产品的开发； 3.负责公司产品在微信和支付宝平台上的对接开发； 4.维护软件使之保持可用性和稳定性。 任职要求： 1.计算机相关专业，本科或本科以上学历，2年以上java开发经验； 2.扎实全面的计算机基础知识（算法、数据结构、数据库系统、网络安全等），强大的编码能力，熟悉多线程，并发以及分布式程序设计； 3.熟悉MVC编程模式，精通JSP、Servlet及JAVA等主流体系架构之架构和设计模式，熟练应用Spring、Spring MVC、Spring Boot、MyBatis等开发框架技术；熟悉redis、kafka、ELK等中间件； 4.熟悉Web程序开发,熟练前端技术，包括：js、jQuery、html5、css、Bootstrap等； 5.精通mysql或MariaDB，有较好的数据库设计能力。熟悉分库、分表及分布式mysql的优先； 6.熟悉应用服务器和开发工具，如 Nginx/Tomcat/Eclipse/Idea 等, 能对目标系统进行优化配置； 7.具有微信平台（公众号、支付、小程序）和支付宝平台（生活号、支付）相关开发经验的优先； 8.正直诚实，热爱互联网开发，有较强的沟通和团队协作能力； 9.年龄25-35岁。  工作时间：弹性制，双休。</t>
  </si>
  <si>
    <t>城云科技（中国）有限公司</t>
  </si>
  <si>
    <t>五险一金 补充医疗保险 通讯补贴 定期体检 弹性工作 年终奖金</t>
  </si>
  <si>
    <t>1. 根据产品设计文档、产品原型，利用前端相关技术，配合产品经理和UI还原设计； 2. 负责产品的需求及持续迭代； 3. 参与对基础组件的设计、编写和实现； 4. 负责前端新技术调研，系统安全、性能提升，并运用到实际开发。 岗位要求： 1. 计算机相关专业，2年以上前端实际开发工作经验，有大型网站的前端架构部署和实践经验； 2. 精通HTML5、CSS3、JS开发技术，熟悉HTTP协议，熟悉W3C标准； 3. 熟悉es6语法； 4. 对前后端分离有深入了解并有项目实战经验； 5. 熟悉MVVM前端主流框架，且至少有一种实际项目开发经验，熟悉vue框架开发，有开发经验； 6. 熟悉前端的组件化、模块化、自动化开发，能熟练设计组件并开发可复用组件； 7. 具备良好的编程习惯，代码规范、整洁、可维护性强； 8. 良好的团队协作和沟通能力，良好的学习能力，思路清晰，思维敏捷； 9.有微信公众号、地图开发经验者优先。</t>
  </si>
  <si>
    <t>年终奖金 周末双休 员工旅游 出国机会 社保</t>
  </si>
  <si>
    <t xml:space="preserve"> 岗位职责： 1. 负责官网客服模块等业务相关产品的研发工作。 2. 参与产品需求分析、评审及技术方案的交流与讨论。 3. 参与其他子系统的研发，以及持续优化。  任职要求： 1、本科以上学历，具有互联网后端开发3年以上工作经验； 2、Java基础扎实，对面向对象有较深的理解，熟悉常用设计模式，对JVM、多线程、反射、类加载、泛型等有清晰的认识； 3、熟练应用MySQL等主流数据库，具备一定的数据库性能调优经验； 4、熟悉主流的java开源框架，如：Spring、SpringBoot、SpringMVC、MyBatis、dubbo等； 5、熟悉缓存、消息队列和数据库等中间件技术； 6、有PHP、HTML5、CSS3、jQuery技术经验的优先； 7、热爱技术，主动好学 ，认真负责，有较好的沟通和团队协作能力；  </t>
  </si>
  <si>
    <t>1、大专及以上学历，至少2年以上web前端开发工作经验，有微信公众号开发经验者优先；2、精通HTML、JavaScript、Ajax、CSS等Web开发技术；3、能熟练使用Java、.net、PHP其中一种Web开发语言；4、对Web标准和兼容性有良好认识，能够高保真还原设计稿，具备良好的代码风格以及接口、架构设计能力；5、能熟练使用主流的JavaScript框架（SeaJS、BackboneJS、GruntJS、Gulp、Vue等），并精通其中的一种以上；6、熟悉HTTP的基本工作原理以及常用Web开发调试工具；7、对Web前台的性能优化以及Web常见漏洞有一定的理解和相关实践；8、有良好的沟通能力和团队合作能力，善于沟通，工作自主驱动，具备良好的问题定位分析能力。</t>
  </si>
  <si>
    <t>职位要求： 1、精通HTML5、CSS3、JavaScript、jQuery、AJAX等语言和技术，遵循ES6规范； 2、熟悉掌握VUE或React 前端框架； 3、熟悉前端构建工具(如webpack)； 4、有移动端、PC实际适配项目经验； 5、有小程序开发经验者优先；</t>
  </si>
  <si>
    <t>WEB前端工程师(HTML5)</t>
  </si>
  <si>
    <t>五险一金 年终奖金 定期体检 员工旅游 带薪年假 生日礼券 节日福利 免费班车</t>
  </si>
  <si>
    <t>1. 负责PC客户端开发，有客户端开发经验Mac，Windows和Linux。 2. 负责流程图编辑器的前端开发工作，参与集成协作平台其他前端项目的开发，使用技术主要有 GoJS（必须）、Vue，能阅读理解英文 API 文档。 3. 根据工作安排高效、高质量地完成编码，并符合前端开发规范。  技能要求： 1. 本科以上学历，计算机相关专业。 2. 熟悉掌握常用算法，数据结构。 3. 熟悉HTTP/HTTPS，WebSocket，WebRTC。 4. 熟悉掌握原生 JavaScript 开发，包括 ES6/7。 5. 能高保真还原 UI 设计效果，深入了解 HTML + CSS 布局。 6. 熟悉 HTML5、CSS3。 7. 熟悉 Vue.js，熟悉组件化开发。 8. 熟悉 Electron， Nodejs，Webpack。 9. 良好的英语阅读能力，能阅读英文技术文档。 10. 责任心强，自我驱动。有良好的学习能力、沟通能力、团队协作能力、解决问题能力。 11. 有 GOJS 经验者优先。 12. 有 Canvas、数据可视化（D3.js）等经验者优先。</t>
  </si>
  <si>
    <t>岗位要求： 做过微信服务号、企业号这块功能的重点考虑 1、根据UI设计师提供的设计图、切图、标注图，实现Web界面，APP、微信中的Html5页面，优化代码并保持在各浏览器下、各个手机设备良好的兼容性； 2、负责基于微信平台原生应用内嵌的 Web App开发； 3、参与前端页面规范的制定和更新，不断探索新技术发展方向，结合实际不断创新；
4、优化前端页面体验和页面响应速度，维护网站整体结构；
5、策划、设计各种网站专题页面，活动网站、网页风格设计；
6、静态HTML页面制作，网站皮肤整体设计, 网站页面的Js动画效果设计和实现。  职位要求： 1、精通HTML5、CSS3、JavaScript等Web前端开发技术，能手写符合W3C标准、兼容多种浏览器的前端页面代码，熟练使用各种前端框架； 2、精通Ajax、DOM、XML、JSON等相关技术，使用过jquery、ext、Dojo、Prototype等js框架的至少一种； 3、熟悉移动端主流浏览器的适配，对Android与iOS等不同平台的html5页面适配充分了解； 4、有JQuery Mobile，Zepto，Sencha Touch，iWebkit，AngularJS等框架使用经验者优先； 5、有解决问题、钻研新技术的兴趣和能力,个性乐观开朗，逻辑性强，善于和各种背景的人合作，可应对工作压力； 6、有微信公众号、企业号开发经验者优先。</t>
  </si>
  <si>
    <t>五险一金 节日福利 带薪年假 员工旅游 周末双休</t>
  </si>
  <si>
    <t>岗位职责： 1、根据需求安排高效、高质地完成代码编写，确保符合前端代码规范； 2、与产品和设计团队紧密配合，能够有效沟通产品需求和设计的想法； 3、与后端开发团队紧密配合，确保代码有效对接，优化前端性能； 4、承担前端开发工作，对代码质量及进度负责； 5、利用HTML5、CSS3等相关技术参与前端应用的开发。  任职要求： 1、 本科及以上学历，计算机相关专业； 2、良好的英文读写能力；互联网相关3年以上从业经验； 3、 精通HTML/XHTML、CSS、JavaScript、AJAX、JSON、XML等技术； 4、 JavaScript程序模块开发，通用类库、框架编写； 5、 熟练掌握Jquery、Bootstrap、VUE、Angular等前端框架，熟悉对象化Javascript编程； 6、熟悉CSS、CSS3各种样式属性； 7、有html5开发经验和手机、Pad 等多平台上的前端应用开发者优先。</t>
  </si>
  <si>
    <t>深圳市位和科技有限责任公司</t>
  </si>
  <si>
    <t>数据分析云平台的前端开发 精通JavaScript，CSS，HTML5，JQuery， Bootstrap； 对mv*框架（VueJs，AngularJS，reactJS）其中一种有过线上项目经验； 有前端架构、前端性能、可访问性、可维护性、前端工程化等方面的实践经验； 熟练掌握ES6开发；理解web标准和兼容性，熟练跨浏览器开发； 对web性能优化有一定了解和实践。 有图表开发经验 认真、细心、关注细节 举一反三能力和解决问题的能力强 能对自己所完成的工作做质量把控 有全栈经验优先 有地图前端经验优先（leaflet，WebGL）</t>
  </si>
  <si>
    <t>岗位职责： 1. H5游戏前端开发； 2. 与团队配合完成前后端交互代码编写及调试； 3. 开发微信小游戏，对产品进行持续维护和迭代。 任职要求： 1.2年以上游戏开发经验；全程参与过一款H5游戏开发； 2.至少熟悉Egret、Layabox 、Cocos2d 、Unity3d其中一种； 3.具有良好的学习能力和自我攻克难题的能力； 4.具备良好的沟通合作技巧，较强的责任心及团队合作精神； 5.加分：熟悉Javascript、HTML5、CSS3、Canva等前端开发技术； 6.加分：websocket通讯原理。</t>
  </si>
  <si>
    <t>五险一金 餐饮补贴 员工旅游 定期体检 交通补贴 出国机会 股票期权</t>
  </si>
  <si>
    <t xml:space="preserve"> 1、计算机、软件工程相关专业本科及以上学历； 2、精通Html5前端开发； 3、精通JavaScript、HTML5、CSS，熟悉React或AngularJS开发框架，有基于Ajax的应用开发经验，能够手写页面代码。 4、了解Web2.0标准；了解DOM、XML、JSON等相关技术 5、熟练掌握使用JavaScript进行Web开发，熟悉html5 + css3的新功能、canvas动画制作等。 6、有微信小程序和手机app开发经验和作品者优先。 7、熟悉GIS开发的优先 </t>
  </si>
  <si>
    <t>1、 根据产品要求完成前端软件的研发、上线及维护工作 2、编写功能技术文档，进行相关软件开发、集成流程梳理并形成手册 3、根据业务需求对新技术进行调研、学习并运用到实际产品开发  1、3年以上前端开发经验，有大型项目研发经验优先考虑； 2、基本功扎实，熟练html5，css3，es6等，针对PC端 Web开发经验丰富； 3、熟练主流Js框架React/Vue/Angular，尤其是vue.JS更佳； 4、熟练前端构建工具webpack/gulp/fis等； 5、研究过开源代码，对开源项目有过贡献的加分； 6、熟悉常用的前端设计模式，对http协议有深入研究； 7、熟悉前端性能优化知识、网络安全性识； 8、熟悉至少一门后端语言，如NodeJS，.net，Java，php等； 9、具备良好的分析解决问题能力，责任感强、爱思考、沟通能力和抗压能力，能与各种背景人员合作；</t>
  </si>
  <si>
    <t>智令互动（深圳）科技有限公司</t>
  </si>
  <si>
    <t>五险一金 弹性工作 不用打卡 股票期权 员工旅游 年终奖金</t>
  </si>
  <si>
    <t>岗位介绍： 1、负责公司HTML5项目开发； 2、分析和解决前端遇到的各种技术、性能、跨移动终端兼容问题； 3、完成前端核心业务代码优化及Js组件的封装，简化前端开发。 任职资格： 1、5年以上的前端领域开发经验，了解主流前端技术，能独立完成前端开发工作； 2、掌握DOM, Javascript, jQuery, HTML5, CSS3, Ajax 等前端技术，熟悉使用至少一种前端框架(比如bootstrap/jQuery/YUI/ExtJS/Flex,vue)； 3、了解前后端交互的原理，熟悉Restful，Soap等SOA框架，有使用服务器端脚本开发语言开发Web应用的经验； 4、思路清晰、善于思考、能独立分析和解决问题；善于学习和与人沟通，乐于分享； 5、重点：有视频网站，直播经验（尤其是移动端的视频相关技术）的优先。</t>
  </si>
  <si>
    <t>深圳市科联汇通科技有限公司</t>
  </si>
  <si>
    <t>1、精通HTML5,、CSS等网页制作技术、页面架构和布局，熟悉jQuery及主流的JavaScript框架 。 2、了解IOS, android移动平台开发技术标准，具有android、iphone、ipad等移动设备上HTML 混合项目前端开发经验。 3、对用户体验、人机交互流程、及用户需求有深刻的理解。 4、能够很好的与产品、设计师和后台开发人员沟通协作，具有良好的团队合作精神。 5、具有相关开发经验一年以上者优先考虑。</t>
  </si>
  <si>
    <t>HTML5前端 软件开发工程师</t>
  </si>
  <si>
    <t>弹性工作 带薪年假 五险一金 绩效奖金 全勤奖 通讯补贴 股票期权 节日福利 开心时尚 定期体检</t>
  </si>
  <si>
    <t>岗位职责 1、参与公司项目和产品的HTML5页面及移动互联网方面开发； 2、负责完成HTML5前端静态视觉和动态交互行为设计和开发； 3、根据产品设计，开发出适配于各个平台如网站、手机、平板的页面。   岗位职责 1、熟练运用HTML、CSS进行网页制作； 2、熟悉HTML5及CSS3特性； 3、熟悉jquery/bootstrap等流行框架； 4、精通Javascript语言的各特性，可用原生JS开发通用组件； 5、有webapp、微信H5开发经验者优先； 6、良好的代码习惯，要求结构清晰，命名规范，逻辑性强； 7、学习能力强，能快速接受新知识，敢于创新； 8、有良好的人际沟通和交流能力，有较强的团队意识。  （此岗位需要对本公司��人APP事先了解哦）</t>
  </si>
  <si>
    <t>6险1金 年终奖金 定期体检 带薪年假 专业培训 节日礼品福利</t>
  </si>
  <si>
    <t>岗位职责：1、 根据产品要求完成前端软件的研发、上线及维护工作 2、编写功能技术文档，进行相关软件开发、集成流程梳理并形成手册 3、根据业务需求对新技术进行调研、学习并运用到实际产品开发 任职资格：1、3年以上前端开发经验，有大型项目研发经验优先考虑； 2、基本功扎实，熟练html5，css3，es6等，有PC端 Web开发经验； 3、熟练一种主流Js框架React/Vue/Angular，熟悉react优先； 4、熟练掌握一种前端构建工具webpack/gulp/fis等； 5、熟悉常用的前端设计模式MVC/MVVM，对http协议有深入研究； 6、熟悉前端性能优化知识、网络安全性知识； 7、熟悉一种后端语言NodeJS/.net/Java/php优先； 8、具备良好的分析解决问题能力，责任感强、爱思考、沟通能力和抗压能力，能与各种背景人员合作；</t>
  </si>
  <si>
    <t xml:space="preserve">1. 专科以上学历,计算机专业优先 2. 熟悉html5，css3，JavaScript等，熟悉页面布局，web语义化，页面代码能够兼容主流浏览器 3. 熟悉主流前端类库或框架，对react/vue.js有一定的项目经验，熟悉开源库element-ui 4. 熟悉前端组件化开发，了解MVC/MVVM等设计模式 5. 了解webpack/grunt/gulp等前端构建工具，熟练运用git管理工具 6. 了解前端性能优化，对页面性能优化有一定的实践经验 7. 具有比较强的问题分析和处理能，力，有比较优秀的coding能力以及团队沟通合作能力。 </t>
  </si>
  <si>
    <t>net研发岗位招聘</t>
  </si>
  <si>
    <t>深圳市创同盟科技有限公司</t>
  </si>
  <si>
    <t>带薪年假 五险一金 绩效奖金 节日福利 专业培训 交通补贴 通讯补贴 一对一带 办公环境好 带薪培训</t>
  </si>
  <si>
    <t>1、 负责组织软件产品的开发、交付工作； 根据产品、项目的开发需求、时间、质量等要求，制定开发计划，并负责实施监控；按时按质完成工作任务。  2、 负责项目/软件产品的概要设计和详细设计工作， 以及相关文档的产出；  3、 负责组织软件技术攻关、主要核心组件的设计和研发工作；  4、 负责组织相关软件产品的运行维护开发与持续优化；  6、 负责与项目、产品相关干系人的沟通协调；  7、 负责开发过程中的风险控制及管理；  8、 负责开发团队的建设和管理工作。    任职要求：  1、计算机、软件工程及相关专业专科或以上学历，4年以上开发经验；  2、具备扎实的.NET 技术功底；  2、熟练使用 Asp.NET MVC、NET Core 、Linux、 WCF、WEBAPI、Entity Framework、缓存组件、IOC/AOP技术、Bootstrap、Jquery，HTML5, CSS前端框架等技术； 多线程等技术应用；  3、熟悉使用Redis、MongoDB、MSSQL、MySQL等中间件；  3、具备良好的系统设计能力；熟悉微服务架构及主流的架构体系；  4、具备较强的工作计划能力，能有效进行工作分解、工作量估算，优先顺序排序；  5、具备开发控制能力，能有效管理和控制开发进度、成本及质量，保证按开发计划有序进行；  6、具备较强的沟通能力，清晰、有条理的书面、口头总结和表达能力以及文档编写能力；  7、了解 .Net Core 平台者优先。</t>
  </si>
  <si>
    <t>前端开发工程师（vivo外包）</t>
  </si>
  <si>
    <t>岗位职责： 1、负责风控系统、反垃圾系统、数据安全相关系统的后台、监控、接入平台等系统的前端界面构建，各类交互设计与实现 2、前端样式和脚本的模块设计及优化 3、配合后台开发人员完成项目 岗位要求： 1、全日制大专以上 2、熟练使用XHTML/XML、CSS，熟悉页面架构和布局，对HTML5/CSS3等技术有熟悉使用 3、熟悉vue，使用2年以上 4、积极主动性高，沟通能力好</t>
  </si>
  <si>
    <t>职位描述： 1. 根据产品需求实现不同平台的前端页面； 2. 前端架构设计与工程效率优化； 3. 保证前端页面的不同平台兼容性； 4. 参与建立前端工程化开发框架。  岗位要求： 1、本科以上学历，三年以上工作经验； 2、能够流利的手写HTML, CSS，并熟悉主流浏览器之间的差异性； 3、精通原生JS，了解基础对象类型及其差异，原型链，作用域，闭包等概念； 4、了解前端MVC设计模式，至少掌握Backbone, Vue, Angularjs等一种主流的前端开发框架； 5、熟悉前后端联调模式并能很好的使用各种前端开发工具及其环境配置； 6、了解 H5+native 开发方式，有Hybrid开发经验； 有过门户类系统开发经验优先考虑；</t>
  </si>
  <si>
    <t xml:space="preserve">1、参与公司网页界面或者工具界面的开发设计； 2、负责前端框架选型、软件开发、与后端开发对接； 3、协助UI设计。 岗位要求 1、拥有一年以上前端开发经验； 2、精通HTML5、CSS3、JS、Ajax开发；熟练掌握VUE框架开发，熟悉前端JS框架，如：AngularJS，ReactJS； 3、了解前端CSS框架，如：BootStrap等； 4、熟练使用git svn版本管理, gulp、grunt或webpack 等打包工具； 5、有可以展示的作品优先。 </t>
  </si>
  <si>
    <t>web前后端开发工程师（偏web前端）</t>
  </si>
  <si>
    <t>五险一金 补充医疗保险 年终奖金 出国机会 专业培训 通讯补贴 餐饮补贴 定期体检 员工旅游</t>
  </si>
  <si>
    <t>岗位职责： 1.主要负责公司的前端页面及业务的开发；部分Java后端开发 2.能够利用 html5，css3, es6，react/vue等技术完成产品定义的交互； 3.配合后端开发工程师进行业务联调; 4.熟悉webpack打包配置； 5.能够把控代码质量，并对完成的页面进行维护和相应的优化。  要求： 1、本科及以上学历，计算机相关专业；2年以上的相关工作经验，能独立完成模块开发和单元测试； 2、精通HTML、CSS、HTML5、CSS3，熟悉不同浏览器及不同手机不同版本的兼容性差异; 3、熟练使用jQuery相关框架，能快速高效实现各种交互效果； 4、熟悉页面性能的优化，善于使用前端的基本调试工具； 5、熟悉bootstarp等主流相关CSS库，有开发前端组件经验。 7、至少熟练使用一种版本控制软件如SVN，Git，TFS； 8、了解JAVA开发语言，有后端开发经验的优先考虑，熟悉linux基础的优先； 9、有良好的代码书写、注释和兼容测试的习惯，能够独立阅读开发文档根据文档完成功能； 10、良好的沟通能力，能承受工作压力。</t>
  </si>
  <si>
    <t>深圳市仕通优途科技有限公司</t>
  </si>
  <si>
    <t>平安银行招聘：（此岗位属于外包岗位，介意者勿投） 1、计算机相关专业本科以上学历； 2、3年以上研发类工作经验，使用过Vue框架开发； 3、熟练运用HTML,CSS,ES5+, jQuery, Vue, Webpack等前端开发技术； 4、熟悉http协议以及常见的前端调试工具 5、具备良好的学习能力、沟通能力和服务意识； 6、工作主动积极，有责任感，能抗住工作压力； 岗位职责： 根据需求对新产品，新系统的web页面进行开发； 2、对已有系统页面的稳定性，安全性，性能，用户体验等 工作地点：福田保税区</t>
  </si>
  <si>
    <t>岗位职责 1、负责APP的规划、开发、维护、迭代； 2、参与整个开发团队的所有开发阶段，包括需求确认、详细设计和实现； 3、按计划完成产品模块的代码编写，产品模块测试，保证代码质量； 4、协同后端工程师和UI设计师完成兼容性良好的UI实现； 5、根据业务需求进行Android平台新技术研究； 6、开发标准、可重用的应用程序模块； 7、负责产品模块开发文档的编写，协助制定相关系统的测试文档。  任职要求 1、本科及以上学历，计算机或软件相关专业 2、两年及以上Android开发经验，能独立开发Android的App项目； 3、精通Java、Android技术基础、基本类库、开发框架，熟练使用各种第三方组件解决实际问题； 4、精通各种UI效果、功能特性在不同设备、不同Android版本上的实现和适配； 5、熟悉HTML5开发，熟悉JS，Jquery，CSS等技术，熟悉混合开发模式； 6、熟悉Android及Android设备的原理和架构，具备基本的算法和数据结构设计能力，能够独立完成APP的优化； 7、责任心强，能够适应目标责任制的工作方式，对移动产品有较强的敏感度和热情，朝气蓬勃，充满活力； 8、良好的业务分析理解能力和沟通能力，有协同开发意识,能独立分析和解决问题。</t>
  </si>
  <si>
    <t>Graphic Designer（非全职）</t>
  </si>
  <si>
    <t>自格（深圳）科技开发有限公司</t>
  </si>
  <si>
    <t>五险一金 绩效奖金 年终奖金 弹性工作 定期体检 通讯补贴 员工旅游</t>
  </si>
  <si>
    <t xml:space="preserve">Position Summary
:  ZAGG International’s marketing department has need for a dynamic Graphic Designer with excellent attention-to-detail to manage and execute a broad range of creative tasks. Please note: Only need to work at ZAGG for a period of time rather than long-term.  Responsibilities:  Working to consistently meet deadlines and to a high standard;   Reporting to:
Design Team Lead in Ireland  Required skills  </t>
  </si>
  <si>
    <t>岗位职责： 1、配合经理完成前端系统功能的开发和测试和对接调试； 2、了解常用的数据库，会简单的数据库语句。 3、项目上安排的其他的开发工作。  任职资格： 1、大学计算机相关专业，本科及以上学历，两年及以上开发经验，2016届+; 2、熟练运用各种Web前端技术，熟练使用react 。了解Vue.js、dva、antd、html、css、javastript，jquery，等； 3、具有H5开发经验者优先。  （该岗位要求本科统招学历，不符合要求者慎投！）</t>
  </si>
  <si>
    <t>深圳市魅蓝科技有限公司</t>
  </si>
  <si>
    <t>节日福利 专业培训 员工旅游 五险一金 绩效奖金 年终奖金 晋升机会 出国机会 周末双休 全勤奖</t>
  </si>
  <si>
    <t>任职要求 1、计算机相关专业，大学专科或以上学历。2年以上前端开发经验； 2、精通JS、HTML5、CSS3前端开发技术； 3、精通jQuery、Bootstrap等基础前端框架； 4、精通使用Angular、Vue等JS框架； 5、具有基于百度/高德，谷歌地图定位，导航规划的开发经验； 6、熟悉前后端API交互； 7、善于使用前端调试工具，有一定的英语阅读能力；  8、具有数据库和图表制作经验；</t>
  </si>
  <si>
    <t>APP产品经理</t>
  </si>
  <si>
    <t>岗位职责：
1、负责企业产品（SCRM）的需求分析和设计，从产品功能策划、设计到推动上线；
2、负责企业产品的生命周期管理，包括产品上线初期、中期、后期运营计划及推广计划的制定及推进；
3、对负责的模块进行日常维护及数据跟踪， 定期分析运营结果，跟踪用户行为。
任职资格：
1、本科以上学历及以上学历；
2、2年以上IT企业或互联网行业产品方面经验；
2、对产品和服务的缺陷敏感，善于倾听用户声音；
3、对数据敏感， 善于数据统计分析，逻辑清晰；
4、工作积极、善于学习、细致耐心；
5、良好的沟通能力、需求分析能力、跨部门合作沟通能力；
6、有很强的责任心和合作精神，良好的文字表达能力；
7、有SaasSCRM, 在线客服，呼叫中心，公众号应用等相关工作经验优先考虑
9、精通axure/mindmanager等工具
10、HTML5，CSS, H5响应式网站技术者优先考虑。</t>
  </si>
  <si>
    <t>岗位职责： 1、负责卡中心大规模服务器的自动化运维工具（如集中监控平台、统一调度平台等）的开发、建设及推广实施等。 2、负责卡中心自动化运维工具平台的日常运维，如变更实施、性能调优、容量管理、故障应急处置等。  岗位要求： 1、大学本科及以上学历，计算机相关专业毕业，至少2年运维开发经验； 2、深入理解和掌握Linux系统，熟悉haproxy/lvs/nginx等软件部署及运维管理，熟悉Openstack/Docker/Puppet等至少一门开源产品，熟悉TCP/IP/HTTP等网络协议； 3、精通shell/perl/python等至少一门脚本语言，熟悉java/go等至少一门开发语言； 4、有一定的MySql/NoSQL数据库的开发运维经验，了解redis/memcached/RabbitMQ/ActiveMQ等； 5、性格开朗，能持续承受较大工作压力和工作强度，愿意挑战自我潜能，有优秀的敬业精神； 6、具有良好的沟通协调能力和团队合作精神，较好的文档撰写能力，乐于与善于学习新知识新技术  优先考虑： 1、熟悉jquery/css/html等前端技术者优先； 2、拥有大型互联网或者金融行业从业经验者优先；</t>
  </si>
  <si>
    <t>深圳国人通信股份有限公司</t>
  </si>
  <si>
    <t>五险一金 带薪年假 节日福利 定期体检 绩效奖金 通讯补贴 交通补贴</t>
  </si>
  <si>
    <t xml:space="preserve">工作职责: 1.负责研发旅游大数据平台前端交互界面； 2.深入理解Web开发、CSS、JS、AJAX、Restful、HTML5； 3.熟悉设计模式和MVC模式等基础编程模式； 4.熟悉Vue、Reac、Echarts，Maven、GIT工具等。 任职资格: 1.本科及以上学历，有2年以上前端开发经验，具备良好的面向对象编程基础，熟悉数据展示和响应式交互； 2.对 Web 性能优化以及 Web 常见漏洞有理解和相关实践的优先； 3.较强的沟通交流和团队合作能力、工作主动性和学习进取精神，抗压能力强。 </t>
  </si>
  <si>
    <t>岗位职责： 1、负责网站产品前端部分的设计和开发，确保产品具有一流的用户体验； 2、负责了解产品后端技术实现，提供对应的前端解决方案，并配合后端工程师完成数据接口的开发和调试； 3、负责网站产品性能和代码优化的实施，解决网站产品在不同浏览器及不同版本下的兼容问题； 4、负责网站产品前端方面文档建设，制定前端技术框架、标准和规范； 5、与后台工程师共同实现产品功能，完成数据交互及展示。 任职要求： 1、大学本科以上，计算机、设计类相关专业，3年以上Web前端开发工作经验，熟悉前端相关标准，对前端语义化、浏览器兼容性问题有深入理解. 2、掌握html5, css3, js, es6 3、熟练使用vue, vue-router, vuex开发SPA单页应用,有实际项目经验。 4、熟悉elementUI, iView等UI组件库 5.熟悉SVN，VSCode 6.有良好的代码风格 7、具备良好的沟通能力、服务意识、责任心，有强烈的团队合作精神，工作抗压能力强，具有优秀的学习能力。</t>
  </si>
  <si>
    <t>五险一金 员工旅游 交通补贴 通讯补贴 绩效奖金 出国机会 下午茶 团建活动 节假日双休</t>
  </si>
  <si>
    <t>一、职责描述： 1、与UI设计师、产品经理协作，把握实现效果； 2、与服务端开发工程师协作，完成数据交互、动态信息展现和用户的互动； 3、负责公司项目的前端开发维护； 4、进行前端前沿技术调研、性能优化研究等； 5、参与前端开发规范的标准、文档建设。  二、任职要求： 1、本科学历，计算机相关专业，2年以上前端工作经验，有pc和移动端双端开发经验。 2、熟练Vue.js框架，参与或主导过两个以上的项目前端开发工作 3、熟练HTML、CSS、JavaScript等前端语言，具有良好的编程习惯； 4、熟练掌握jQuery、Bootstrap，使用过Gulp、Grunt、Webpack等构件工具； 5、热爱移动互联网，能够承受一定的工作压力。</t>
  </si>
  <si>
    <t>JAVA WEB开发工程师</t>
  </si>
  <si>
    <t>岗位职责 1、负责公司B/S平台核心模块的开发、测试，对质量负责。 2、解决开发中所遇到的技术难题，并能给与同事技术指导。 3、学习和研究新技术以满足产品的需求，根据开发过程中的体验对产品提出改进建议。  任职资格 1、  专科及以上学历，计算机相关专业，具备五年及以上JAVA开发经验。 2、  熟悉常用的开源框架，对面向对象编程具备深刻理解，精通设计模式，熟悉分布式、SOA、REST、缓存技术、并发控制等技术，并且有在大型系统实施的经验。 3、熟悉linux开发环境，熟悉多线程、网络编程，熟悉Oracle/MySQL/SQL语言，熟悉常用的数据结构与算法； 4、熟练掌握Java后台开发环境（maven、IntelliJ  IDEA、svn）及开发技巧； 5、精通spring  boot/spring  mvc，myBatis开发框架，熟练使用thymeleaf、freemarker等视图引擎，精通html、css、js等前端开发技术，熟练使用jQuery、bootstrap。</t>
  </si>
  <si>
    <t>五险一金 员工旅游 年终奖金 专业培训 定期体检</t>
  </si>
  <si>
    <t>岗位职责： 1.负责公司产品网站、负责PC端/APP前端设计； 2、参与设计体验、流程的制定和规范，组织设计评审； 3、独立承担Web前端开发任务； 4、利用HTML/CSS/JavaScript/Jquery等各种Web技术进行产品的界面开发； 5、整体页面结构及样式层结构的设计、优化； 6、制作标准优化的代码,并增加交互动态功能； 7、进行丰富互联网的Web开发,致力于通过技术改善用户体验； 8、配合开发人员完成项目开发。  任职要求： 1．本科及以上学历：二年以上工作经验，精通(X)HTML、CSS、JS，至少熟悉一种JS框架，如JQuery等； 2. 熟悉一种非Web前端的脚本语言（如.net），并有项目经验，对前后端合作开发有一定的认知； 3．具有探索精神，对新技术有浓厚的兴趣和一定的见解； 4．逻辑分析能力强，善于沟通且有较强的学习能力； 5. 1年以上PC端设计工作经验和手机版网页工作经验 6、熟悉当前互联网的各种流行应用，在交互开发、用户体验等方面有自己的见解，能主动根据业务需要，提出合理的交互方案； 7、有使用HTML5/CSS3进行页面开发经验优先.</t>
  </si>
  <si>
    <t>前端开发工程师(React技术栈)</t>
  </si>
  <si>
    <t>五险一金 免费班车 员工旅游 专业培训 定期体检</t>
  </si>
  <si>
    <t xml:space="preserve">要求： 1. 2年以上前端经验，本科以上学历 2. 熟悉JavaScript/HTML5/CSS3等相关前端开发技术 3. 精通面向对象的 JavaScript, jQuery, DOM 操作 4. 熟练使用主流框架(React,Redux) 5. 熟悉ES6、ES7编程 6. 能按照产品模型或框架有效进行 HTML/CSS/JavaScript 开发 7. 理解 Web 标准, 熟悉 Git 8. 熟悉如何优化前端代码，使其更有效率并确保兼容性 </t>
  </si>
  <si>
    <t>新分享WEB前端开发工程师（消费金融方向）</t>
  </si>
  <si>
    <t xml:space="preserve">1、参与金融大数据应用开发（如资产证券化项目、精准推荐等）、与产品经理、交互设计师以及后台开发人员协作； 2、负责项目页面编码、样式、程序嵌套、静态交互效果展示、浏览器兼容等相关工作； 3、对完成的页面进行维护和对网站前端性能做相应的优化； 4、熟悉当前互联网的各种流行应用，在交互开发、用户体验等方面有自己的见解，能主动根据业务需要，提出合理的交互方案。  岗位要求：  1、2年以上前端开发经验，本科及以上学历，计算机相关专业 2、扎实的html、css、js基本功，深入了解浏览器及HTTP、HTTPS，对常见web性能优化、常见漏洞有深入的理解和相关处理方案， 对Web标准有良好认识，能够高保真还原设计稿，兼容各种浏览器； 3、熟悉Vue.js，有丰富的实践经验，并对底层原理有一定理解，乐于研究和贡献，有开源框架开发经验优先； 4、实战经验丰富，主力开发过较为复杂的前端项目，并有长期维护和优化的经验； 5、对交互、体验有一定经验和心得，具备架构理解、设计能力优先； 6、对前端技术架构安全、性能、稳定等方面有研究者优先； 7、具备很强的学习能力和技术敏感度，优秀的沟通和协调能力，能承受比较大的工作压力，自我驱动力强； 8、有移动端基础的优先考虑；。 9、有BI项目经验（将数据整理分析具象化）以及Dmp经验的优先考虑； 10、熟悉echarts、Highcharts、AntV以及D3.js、Chart.js、Google charts、cavans的优先考虑；   福利待遇： 1. 双休+法定节假日 2、入职签订劳动合同，并按法律规定购买社保及住房公积金，工作满一年以上有带薪年假 3、提供完善、有针对性的岗前及在岗培训（带薪培训），公平、公正、公开的晋升机会 4、公司每年组织员工外出娱乐活动 5、达到条件的员工：根据深圳人才引进流程，公司为员工办理调深圳户口。  </t>
  </si>
  <si>
    <t>深圳市金证前海金融科技有限公司</t>
  </si>
  <si>
    <t>工作职责:
1. 参与公司各项目中的Web前端功能设计和实现；
2. 各产品易用性改进和Web界面技术优化；
3. 设计开发高效可复用UI组件，提高开发效率和维护成本；
4. 与后端开发人员配合，高质量完成网站前端开发工作。
任职资格:
1. 精通HTML/CSS/Java"script"等前端技术
2. 至少熟练使用一种前端框架（jQuery，YUI等），并对框架源码有所了解；
3. 熟悉主流浏览器的差异，能够独立解决浏览器兼容性问题；
4. 能够配合后端开发人员完成项目的开发工作（对接JAVA）；
5. 对业界最新的前端技术和实现有浓厚的兴趣；
6. 团队意识强，性格开朗、有较好表达能力
7. 有CMMI、敏捷开发经验，有证券、银行、保险、基金等金融行业开发经验优先，适应短期出差</t>
  </si>
  <si>
    <t>五险一金 通讯补贴 专业培训 带薪年假 交通补贴 周末双休 做五休二 高温补贴 节日福利</t>
  </si>
  <si>
    <t xml:space="preserve">1、完成软件系统代码的实现，编写代码注释和开发文档； 2、配合进行系统的功能定义，程序设计； 3、分局设计文档或需求说明完成代码编写、调试、测试与维护； 4、分析并解决软件开发过程中的问题； 5、带领团队完成项目内容； 6、完成项目经理交代的其它任务。  职位要求： 1、专科及以上学历； 2、3年-4年实际软件开发工作经验；担任过项目负责人优先； 3、掌握Java语言基础，基本类型，语法，多线程，继承与接口，J2ee基础，Servlet基础，Http基础扎实； 4、熟练使用SSH、SSM框架和熟练配置； 5、熟练使用HTML5以及CSS3，熟悉JQUERY、easyui等框架，对JS封装有了解； 6、熟练使用oracle、mysql等数据库管理系统、相关技术及工具，能手写常用SQL； 7、工作态度认真、踏实，对工作有较强的责任心、积极主动，服从公司安排； 8、有良好的学习能力、沟通能力和协调能力，具有独立的创意性思维。 </t>
  </si>
  <si>
    <t>PHP工程师（中国卫视）</t>
  </si>
  <si>
    <t>五险一金 员工旅游 绩效奖金 专业培训 出国机会 年终奖金 股票期权 定期体检</t>
  </si>
  <si>
    <t>岗位要求： 1、负责网站程序现有功能的维护与完善; 2、按照进度计划要求，完成新功能的设计，编码，测试，实施; 3、编写项目设计文档; 4、解决开发中遇到的关键问题和技术难题; 5、负责系统架构设计和性能优化; 6、协调和指导的部分开发人员的开发工作; 7、以及上级安排的其他工作。  任职要求： 1、熟悉PHP缓存、静态化技术，要求熟悉一种以上的常见PHP框架（ThinkPHP/Symfony/YiiPHP 等 ），并使用框架开发过程序，最好读过或分析过框架代码和结构； 2、熟悉使用svn，git等版本控制器； 3、5年PHP编程开发经验、能熟练运用面向对象思想进行开发，有大数据量处理的工作经验、大流量网站构架与编码经 验者优先； 4、熟悉Linux/Unix系统环境下开发，熟悉LNMP环境下系统调试与优化； 5、熟悉 MySQL 数据库的开发和调优； 6、掌握HTML、CSS、JS的技术细节，能够和前端开发人员有良好的沟通； 7、逻辑思维能力强，性格开朗，责任心强，工作积极主动，具备强烈的进取心和良好的团队合作精神。</t>
  </si>
  <si>
    <t>高薪急招HTML5开发工程师</t>
  </si>
  <si>
    <t>岗位职责： 1、负责客户端HTML5跨平台混合开发框架实现 2、参与HTML5页面及移动互联网方面开发； 3、负责页面布局、样式适配； 4、负责机型适配调整； 岗位要求: 1、本科及以上学历，3年及以上 Web 前端实际开发经验，熟练掌握前端基础技术，包括 HTML、CSS、JavaScript 等； 2、熟练应用require.js bootstrap 3、熟练应用HTML5、CSS3；熟悉Web2.0标准； 4、熟练使用echarts 优先； 5、熟练WebSocket、Canvas等HTML5专有元素； 6、熟练html5 + css3 等新功能，擅长JS框架的使用,可以开发html5的js框架； 7、熟练使用至少一种流行 JS 框架，如 AngularJs、ReactJs、VueJs 等； 8、熟练使用至少一种前端工程自动化工具，如 Grunt、Gulp、Webpack 等； 9、参与过项目的架构选型/设计/优化工作，有项目重要模块负责人的经历优先考虑； 10、有独立开发html5 web app成功上架经验者优先； 11、有过Android、IOS应用内嵌WebView页面交互开发经验者优先；</t>
  </si>
  <si>
    <t xml:space="preserve">工作职责： 1. 参与电信数据产品开发和运营支撑； 2. 理解产品经理的业务需求分析，和团队一起进行需求分解、完成软件设计、代码编写、系统联调工作，并协助 QA 进行软件测试，负责解决软件 BUG； 3. 负责产品代码维护，和团队一起解决客户现场出现的系统故障； 4. 服从项目团队管理，按时完成产品和管理相关各项文档工作。  任职要求： 1. 本科学历，2 年以上 java 开发经验，计算机相关专业 ； 2. 精通 J2EE 架构，熟悉微服务架构，掌握 Spring、Mybatis 、double、Spring Cloud开发框架； 3. 熟悉至少一种较为常见的主流数据库及 SQL 语言，有数据库优化经验，熟悉 MongoDB、 Redis 等 NoSQL 数据； 4. 熟练掌握HTML、CSS、DIV、XML、JS语言，熟悉JS开发框架； 5. 具有出色的抽象设计能力，思路清晰，善于思考，能独立分析和解决问题 。  具备以下条件更优： 1. 有NFV相关工作经验，熟悉OpenStack、MANO； 2. 熟悉SOCKET网络编程，对大容量系统的设计与调优有丰富经验； 3. 熟悉hadoop、elasticsearch工作原理，有大数据开发经验。  工作地点：北京 </t>
  </si>
  <si>
    <t>五险一金 补充医疗保险 员工旅游 交通补贴 通讯补贴 绩效奖金 年终奖金 股票期权 弹性工作</t>
  </si>
  <si>
    <t>1.完成开发任务以及代码维护工作，优化代码质量，抽象组件，提取公共业务模块； 2.了解产品技术方案，清晰理解验收标准，配合项目需求，持续优化，编写高兼容性的代码，提升用户体验； 3.参与产品需求的评审，良好和规范的编码风格，参与公司各项目的功能设计、开发和实现； 4.协助系统功能的测试，及时修复对应的问题,保证功能的正确性，确保项目代码的安全性及可维护性； 5.查找出现问题的根源，修复出现问题的代码，同步处理信息.  岗位要求 1.全日制本科学历，计算机相关专业，2年以上前端开发经验； 2.有扎实的html5、css3、js等前端基础，能熟练运用vue、angular、jquery等框架者优先； 3.对PC及移动端浏览器兼容性有丰富的实战经验。熟悉前端性能优化，熟练使用前端自动化构建工具，比如webpack、gulp、fis等； 4.了解至少一门后端开发语言，并有一定的实战经验。熟悉前后端分离的开发模式，熟练使用git等协作工具； 5.良好的编码习惯，包括代码注释，文件及函数命名，模块解耦等；  福利待遇 1.无可挑剔的福利制度（年终奖金+带薪年休假+团建经费）； 2.人性化考勤制度，以结果为导向，上下班不打卡； 3.团建聚餐+生日礼物+周边游+国内外旅游； 4.吃不完的零食、咖啡、水果、牛奶、生日蛋糕；</t>
  </si>
  <si>
    <t>高级HTML5工程师（上海）</t>
  </si>
  <si>
    <t xml:space="preserve"> 岗位职责： 1.开发基于Html5的网页前端开发，适配多种浏览器。 2.负责公司移动端（app）的静态页面设计与美观优化；  任职要求： 1.本科以上学历；5年以上公微网站开发经验； 2.熟悉H5/CSS 3/Javascript等主流WEB前端技术 3.熟悉git、svn团队开发工具； 4.熟悉vue.js优先； 5.熟悉gulp、webpack工具最少一种； 6.熟悉ajax/xml/json等网络通信技术和数据交换格式； 7.有前端开发框架构建，前端开发团队工作组织、管理工作相关经验优先； 8、有大型系统、门户开发经验优先； 9、有责任心，善于沟通，能承受一定的压力，按时、按质完成工作任务。</t>
  </si>
  <si>
    <t>HTML5开发工程师(高级）</t>
  </si>
  <si>
    <t>职位任职要求 1.计算机相关专业，4年及其以上工作经验，有1年及其以上金融相关经验； 2. 扎实的计算机专业基本功，强大的写码能力；具有较高的技术钻研能力、技术难点攻关能力，分析问题解决问题的能力； 3.能够解决各主流浏览器兼容问题，对响应式布局等有经验； 4.精通JavaScript语言，掌握ES6、7的新增特性； 5.精通HTML5和CSS3，能处理主流浏览器的兼容性问题； 6.精通主流流行前端组件和框架，AngularJS、react、node.Js、vue等； 7.了解前端动态，能快速掌握新技术并合理应用于生产环境中； 8.掌握web前端性能调优技术，能够分析解决web前端性能问题；  职位主要职责 1、负责公司移动端框架设计、架构升级、研发。 2、参与全新移动端H5框架研发、流程规范制定、持续交付等核心工作，提升工程效能和质量  其他补充 1、有银行及三方支付系统建设经验者优先且条件放宽； 2、金融行业软件开发经验者优先且条件放宽； 3、学历造假者概不录用。</t>
  </si>
  <si>
    <t>深圳前海橙色魔方信息技术有限公司</t>
  </si>
  <si>
    <t xml:space="preserve">  1、参与项目系统设计，完成软件项目的程序开发工作； 2、负责产品需求分析、设计和文档编写； 3、根据产品需求和设计进行软件开发； 4、完成上级交办的其他工作任务 任职要求： 1、 熟悉javascript，html5， css3等语言，熟悉http/https协议。 2、 熟悉常用移动端前端框架并至少精通一种，如angular，react，vue等 3、 熟练应用div+css重构页面 4、 熟悉各种浏览器手机端调试方法 5、 至少掌握一种web构建工具（webpack， grunt等） 6、 了解常用页面性能优化方法 7、 有完整的移动端前端项目经验 8、 有责任心，良好的学习能力，沟通能力以及团队协作能力 9、 能积极学习业界新技术 </t>
  </si>
  <si>
    <t>前端开发工程师（VUE方向）</t>
  </si>
  <si>
    <t>五险一金 员工旅游 补充公积金 定期体检 绩效奖金</t>
  </si>
  <si>
    <t xml:space="preserve"> 岗位职责：  1、负责规范前端开发流程，对自身前端开发工程化问题进行探索，并提出建设性的解决方案，承接各产品提出的前端开发工作；  2、参与产品需求，将需求转化为稳定、可靠、安全、可扩展的web设计；  3、参与产品用户体验优化，在界面交互方面有自己独到的见解；  4、根据产品需求负责完成WEB前端界面设计、开发和调试工作；  5、与后台开发工程师协作，完成各种数据交互、动态信息展现。  任职要求：  1、精通ES5\ES6、HTML5、CSS3等Web前端开发技术，能手写符合W3C标准、兼容多种浏览器的前端页面代码；  2、精通VUE.JS，有实际项目开发经验，了解过框架实现原理；  3、熟悉小程序开发流程，有实际项目经验；  4、熟练掌握各种工具类库，如lodash、dayjs、momentjs；  5、了解前端工程化、组件化、模块化以及性能优化；  6、熟练掌握git，熟悉多人开发流程；  7、优秀的代码编写能力。思路清晰、分层明确，代码可读性强、复用性高；  8、有责任感、可承受多任务并行的工作压力，有复杂业务系统开发工作经验者优先；  </t>
  </si>
  <si>
    <t>前端开发工程师-上海（出差杭州）</t>
  </si>
  <si>
    <t>上海柯棣健康管理咨询有限公司</t>
  </si>
  <si>
    <t>五险一金 专业培训 绩效奖金 周末双休 带薪年假</t>
  </si>
  <si>
    <t>能力要求： 1、工作经验3年以上；熟练进行前台和后台一体化开发，有实际项目开发经验；有独立开发成型项目 2、负责公司Web产品的页面前端代码设计、前端特效实现。 2-1. 熟练掌握HTML、DIV+CSS、JS/jq/Ajax等前端技术，能快速的依据设计图写出前端页面； 2-2. 维护与优化产品性能、交互体验、提高产品的各端兼容性，优化开发模式和开发规范； 2-3.定期的开发网站专题页面。 2-4.能快速编写前端各类可复用组件； 3、熟练操作PHP编程语言、熟知php面向对象开发，熟悉主流PHP框架，能独立开发平台类网站。 4、熟练掌握MySql等关系型数据库的基础知识，并具备一定的数据库设计、管理、优化能力； 5、熟练掌握ThinkPHP，Laravel框架开发； 6、熟练服务器管理，掌握linux的基本操作命令，会源码编译安装搭建LNMP运行环境； 7、具备网站开发安全意识、应对基本的XSS、SQL注入攻击能力； 8、了解微信公众号、微信小程序，有相关开发经验的有限考虑。  任职要求： 1、本科以上学历，计算机相关专业，具有3年以上项目研发经验； 2、精通PHP，熟悉 MySql，能写出高性能 SQL 及分析性能瓶颈，有高性能数据库设计经验； 3、熟练运用Redis、Memcache、Mongodb 等 NoSql 技术，熟悉其优缺点及使用场景； 4、必须拥有良好的代码习惯，要求结构清晰、命名规范、可读性强、代码冗余率低； 5、熟练掌握前端开发，精通div+css+js，以及常用框架如：jq\vue\react等。按设计图纸能快速进行前后端开发。 6、有较强的分析问题、解决问题的能力，对技术有追求、有热情，能主动钻研、探索新技术，并结合实际落地； 7、有参与过中大型项目开发经验的优先考虑（并发超过1万、单表数据超过 1亿）。</t>
  </si>
  <si>
    <t>Asp .Net软件工程师（高级）</t>
  </si>
  <si>
    <t>上海恒顺国际旅行社有限公司</t>
  </si>
  <si>
    <t>五险一金 餐饮补贴 专业培训 年终奖金 定期体检 做五休二</t>
  </si>
  <si>
    <t>一、岗位职责： 1、对公司网站及相关辅助应用系统进行软件开发工作； 2、承担并独立完成分配任务的项目开发，并有自己的见解和想法； 3、参与项目的需求与设计讨论。  二、岗位要求： 1、计算机相关专业本科及以上学历，2年以上.Net及其相关的开发经验； 2、熟悉三层、MVC架构（包括WebAPI），了解微服务模式； 3、熟练使用SQLServer，包括优化SQL脚本执行速度，存储过程、视图的应用； 4、熟练使用:JS、Jquery，包括异步同步处理，JS的封装；了解常用的控件使用：DatTables.js、Bootstrap常用的控件； 5、熟练调试HTML、CSS基本样式、布局； 6、熟练使用常用的ORM框架，如EF、Devart，并懂得ORM与SQL脚本的切换使用； 7、熟练使用缓存Redis，并清楚缓存的作用（懂得缓存使用场景）； 8、做事积极主动，执行力强，有较强的责任心和事业心，能够承受一定的工资压力，有团队精神； 9、有旅游行业开发经验者优先考虑；对自己开发的代码有要求，有轻度强迫症者优先考虑。  三、员工福利： 1、公司为所有员工缴纳社保公积金（五险一金）； 2、员工生日礼+独生子女补贴+其他节日福利； 3、每月发放油、米、杂粮等福利； 4、阶段性安排部门团建，增加团队凝聚力； 5、享受公司相关旅游产品员工价格； 6、入职满1年起，享受公司每年员工+父母免费体检福利； 7、公司并提供专业、系统的岗前培训以及后续岗位技能培训。</t>
  </si>
  <si>
    <t>1.熟悉HTML5 . CSS. JSON . AJAX 等前台相关技术； 2.熟练使用Angular</t>
  </si>
  <si>
    <t>五险一金 免费班车 交通补贴 通讯补贴 定期体检 提供早中饭 下班早 年终奖金 节假日福利</t>
  </si>
  <si>
    <t>1、计算机相关专业本科及以上学历； 2、工作习惯良好，代码清晰整洁； 3、三年以上Web前端经验开发经验； 4、精通HTML5/CSS3/前端技术； 5、精通JavaScript编程，对面向对象编程思想有深刻理解； 6、熟练运用JavaScript/jQuery/Ajax完成服务器交互及动态效果； 7、精通Angular.js/React.js/Vue.js/等前端框架实践经验； 8、熟悉NODE.JS的开发实践，如expressjs或koa框架等； 9、精通PC端及移动端的前端开发、多浏览器兼容及移动端机型适配方式； 10、了解java等服务器后台技术和拥有一定的java编程能力者优先； 11、熟悉软件开发流程和配置库的使用，拥有软件开发流程中的代码规范意识能力。</t>
  </si>
  <si>
    <t>北京同仁堂健康药业股份有限公司</t>
  </si>
  <si>
    <t>北京丹灵云科技股份公司</t>
  </si>
  <si>
    <t>岗位职责： 1、参与通用服务框架、组件、工具、项目核心代码的开发和维护； 2、参与核心技术攻关、解决系统中的关键问题和技术难题； 3、探索、研究业界云计算技术趋势和核心技术。 任职资格： 1、 2年以上工作经验，具有解决疑难问题的能力； 2、 精通Java语言、JVM虚拟机、深入理解设计模式、IOC、AOP、SOA等概念及技术； 3、 精通Linux操作系统，了解Docker、自动化部署运维相关技术； 4、 熟悉Struts、Spring、MyBatis、Maven等开发技术框架，熟悉dubbo，SpringCloud优先； 5、 具备分布式、缓存Redis、消息MQ、负载均衡、多线程、全文检索等机制和实现； 6、 熟悉kafka、zookeeper、spark、Hbase、Hive等大数据技术者优先； 7、 熟悉Oracle、Mysql等主流数据库，具备大数据量系统架构经验优先； 8、 熟悉前端技术及框架：html、css、js、jquery、bootstrap； 良好的沟通能力、团队合作精神；敢于承担、学习能力强；具备平台架构相关的项目经验者优先。</t>
  </si>
  <si>
    <t>HTML5高级培训讲师</t>
  </si>
  <si>
    <t>广州粤嵌通信科技股份有限公司</t>
  </si>
  <si>
    <t>教育/培训/院校 通信/电信/网络设备</t>
  </si>
  <si>
    <t>五险一金 通讯补贴 专业培训 绩效奖金 年终奖金 定期体检</t>
  </si>
  <si>
    <t>五险一金 餐饮补贴 绩效奖金 定期体检 年终奖金 交通补贴</t>
  </si>
  <si>
    <t>职位描述： 1、根据需求文档，完成PC端、移动端页面及交互的开发，并保证兼容性和确保产品具有优质的用户体验； 2、熟练使用 HTML 、 CSS 、 JS 、 Ajax 等技术，能解决各种浏览器兼容性问题，完成页面架构和布局； 3、熟练编写结构良好，语义化的HTML、和兼容的CSS，高保真输出界面； 4、理解Ajax技术原理，调用后端接口进行数据通信，与后端工程师配合，为项目提供最优化的技术解决方案； 5、负责公司产品Web前端的架构设计与研发； 6、负责钻研WEB前沿技术，协助其他同事解决项目中遇到的难题，持续优化页面架构和性能。  任职要求： 1、5年以上 HTML5 前端开发经验，具备 HTML5 架构搭建经验； 2、有较强的 AJAX 前后台数据交互经验， 且能配合后台写 JS 的业务逻辑的经验； 3、精通 HTML5 API 、本地存储、离线应用、 websocket 等技术，了解常规网络通信协议； 4、精通 CSS 、 JavaScript 、 jQuery 、 AngularJS 、Ajax 等 Web 前端编程技术； 5、精通各主流浏览器（IE6+、Firefox、Chrome、Safari）间的差异性，能快速定位和解决各种兼容难题； 6、熟悉前后端分离技术，熟悉后端服务器运行环境和数据通信协议 7、至少熟悉一门非Web前端脚本的语言（如Java、.Net、PHP）； 8、熟悉 Android 、iOS 等移动平台， Hybird 混合开发模式，具备多个混合开发项目经验者优先； 9、有较强的逻辑思维能力、学习能力和理解能力，对用户体验要有一定的认识，有良好的代码风格； 10、有良好的团队协调能力，充满工作热情，做事细心有耐心，能承受工作压力。</t>
  </si>
  <si>
    <t>五险一金 绩效奖金 定期体检 员工旅游 年终奖金 交通补贴 餐饮补贴</t>
  </si>
  <si>
    <t>1.负责相关产品线技术管理职能，完成负责产品的架构设计； 2.依据产品需求，进行技术编码、调试、单元测试，能够解决核心技术问题； 3.按照工作进度和编程规范，设计、编写和测试模块； 4.编写软件产品文档；  岗位要求： 1.计算机及相关专业毕业，专科以上学历； 2.5年以上JAVA开发经验； 3.精通JAVA语言，熟悉Spring、JSP、Servlet、SpringMVC、iBatis、Workflow等开发技术，熟悉MVC开发模式； 4.熟悉HTML/CSS/JavaScript/Ajax技术以及至少一种AJAX开发框架； 5.了解Webservices开发技术； 6.熟练配置和使用WebSphere、WebLogic、Tomcat及等主流应用服务器，具备2年以上的应用经验； 7.熟练使用SQL语言,有Sqlserver、Oracle等大型数据库使用及设计、开发经验； 8.有负责软件需求设计、数据库设计，编写软件设计文档、概要设计文档、数据库设计文档等具体经验； 9.可承受较大的工作压力，具备良好的沟通能力，有团队意识和钻研精神，独立工作能力强； 10.编码质量高，编码具有良好的规范性。</t>
  </si>
  <si>
    <t>web高级前端开发工程师</t>
  </si>
  <si>
    <t>五险一金 绩效奖金 年终奖金 弹性工作 餐饮补贴 专业培训 员工旅游 交通补贴</t>
  </si>
  <si>
    <t xml:space="preserve"> 1. 负责web前端页面开发及前端交互，有前后端分离项目开发经验。 2. 参与产品前端架构开发、前端页面性能优化。 3. 熟悉模块化开发和WEB主流框架。 4. 按照产品需求完成既定功能组件的开发和测试。 5. 持续优化交互细节，提升用户体验，编写相关技术文档。 6. 解决不同浏览器及不同版本的兼容性问题。 任职要求： 1、精通JS、HTML5、CSS3，能够高质量，高标准，快捷搭建页面，实现动态效果。 2、熟练掌握nodejs、npm、webpack、gulp、bower、sass。 3、需要vue实际项目开发经验，有vue2.0经验者优先。 4、熟练使用Git工具。 5、有element-ui经验者优先。 6、大专以上学历，5年以上web前端开发经验。</t>
  </si>
  <si>
    <t xml:space="preserve">  工作职责: (1) 与团队协同工作， 致力于网站前端程序开发，构建高性能、高可用性的产品，服务以及支持系统； (2) 你将完成程序编制及单元测试，并确保开发过程遵循公司的相关开发规范； (3) 你将负责维护并升级完成的程序代码，因为需求会经常变更； (4) 与产品及测试团队或其他需要你支持的部门保持良好的沟通； (5) 我们可能需要你在压力下工作，以期保证产品服务的开发进度。  背景知识及技能要求:  1、计算机或相关专业本科及以上学历，两年以上开发经验； 2、熟悉交互产品的前端系统设计、开发与实现，深入了解CSS、HTML、javascript，浏览器兼容； 3、熟练运用JavaScript、jQuery、Ajax、Bootstrap等前端开发技术。； 4、熟练移动端 Web 开发经验，熟悉前端工程化和性能优化，有一定的实践经验； 5、熟悉Vue框架优先。    我们找的就是你，致力于网站前端程序开发，构建高性能、高可用性的产品，服务以及支持系统的你！加入乐荐，扶摇直上！</t>
  </si>
  <si>
    <t>工作职责: 1、负责公司web端系统和app端HTML页面制作，协助公司其他研发工程师完成前端开发工作、进行前后端联调； 2、快速响应产品迭代以及优化升级，持续优化前端体验，并保持良好的浏览器兼容性， 3、负责运用css、js等技术实现前端的交互效果，提供可供业务开发使用的封装组件； 任职资格： 负责带领前端团队完成代码编写，确保符合前端代码规范； 与后端开发团队紧密配合，确保代码有效对接，优化系统前端性能； 研究前沿的前端技术并参与维护前端框架和规范。 要求本科及以上学历，2年以上工作经验； 要求有react\vue\angularJs等前端框架的实战经验，熟悉react优先； 善于沟通，具有团队意识，技术攻克能力强</t>
  </si>
  <si>
    <t>高级空间设计师</t>
  </si>
  <si>
    <t>1、负责公司项目平面布置图、效果图的绘制以及预算方案制作并结合实际需求完成空间设计；
2、负责对项目方案阶段的跟踪和监督，主动与上级领导沟通设计方案，并及时进行修改和完善；
3、负责项目的创意方案设计工作，具有很好的空间概念及丰富想象力，并能有效的运用相关的设计概念和元素；
4、精准地通过图文和语言向客户阐述出设计理念。 任职要求： 1、全日制统招大专及以上学历，5年以上实际空间、效果设计相关工作经验
2、能够胜任平面端、网页端、移动端的工作需求，具备较高审美和视觉设计能力。并对当前设计流行趋势有灵敏的触觉和领悟能力。
2、熟悉移动端Android/iOS系统界面设计规范，对双系统下的设计异同有深刻的理解。能够熟练切图、对界面进行准确标注。能够独立完成移动端app整体视觉设计，有成功的UI设计/产品UI设计作品案例。
3、精通Adobe Photoshop、Adobe Illustrator、Axure等设计工具，擅长界面交互设计，可以自主设计产品原型优先。
4、理解能力强，并具有良好的沟通和设计表达能力，富有团队合作精神。
5、有金融类产品PC/移动端设计经验优先，熟悉HTML5+CSS3基本布局优先。
6、应聘生可带上个人相关作品演示。</t>
  </si>
  <si>
    <t>五险一金 餐饮补贴 专业培训 员工旅游 周末双休 法定节假日</t>
  </si>
  <si>
    <t>1、计算机、软件工程相关专业本科及以上学历； 2、精通Html5前端开发； 3、精通JavaScript、HTML5、CSS，熟悉React或AngularJS开发框架，有基于Ajax的应用开发经验，能够手写页面代码。 4、了解Web2.0标准；了解DOM、XML、JSON等相关技术 5、熟练掌握使用JavaScript进行Web开发，熟悉html5 + css3的新功能、canvas动画制作等。 6、有微信小程序和手机app开发经验和作品者优先。 7、熟悉GIS开发的优先。 备注：实际前端开发经验在4年左右</t>
  </si>
  <si>
    <t>1. 负责产品PC端、移动端、微信端的前端开发
2. 参与移动端页面布局及交互设计 任职要求： 1. 精通div＋css，能熟练运用html,css网页制作，能够熟练运用html5特征构建移动端的webapp，深刻了解各主流浏览器的兼容问题
2. 熟练掌握 Javascript、HTML/HTML5/XML、CSS/CSS3、Ajax、Canvas、SVG 等前端开发技术， 能快速高效实现各种交互效果
3. 熟悉页面性能的优化，善于使用前端的基本调试工具，对可用性、可访问性等用户体验 知识有相当的了解和实践经验
4. 熟悉至少一个主流前端框架(比如：vue、react、angular、bootstrap 等）</t>
  </si>
  <si>
    <t>五险一金 商业保险 十三薪 节日礼金 加班费</t>
  </si>
  <si>
    <t>1、熟练掌握 HTML, CSS, ES6；掌握 JS 面向对象的编程思想，继承，原型，闭包的使用； 2、精通JavaScript、Ajax，熟练使用jquery、zepto、easyUI库； 3、熟练使用前端开发工具及调试工具，会使用gulp、webpack等前端工具。</t>
  </si>
  <si>
    <t>深圳四方精创资讯股份有限公司</t>
  </si>
  <si>
    <t>1、HTML5、CSS3, Javascript基本功过硬； 2、熟悉三大主流框架中的一种或多种（angularjs、reactjs、vuejs）； 3、熟悉Bootstrap、echarts、mxgraph； 加分项： 1、熟悉mxgraph、Canvas、SVG，有实际的可视化拖曳案例；</t>
  </si>
  <si>
    <t>1. 负责团金E，pc端以及app端的开发以及架构搭建和改进。构建高效可复用的代码架构； 2. app端以及pc端现有用户体验的优化，包括但不仅限于页面加载速度提升，页面执行渲染优化等； 3. 改进协作流程，创建技术标准和规范； 4. 参与前端代码code-review并对组内成员进行分享和指导； 5. 跟进行业内***的动态，并进行相关技术的预研以及攻关  任职资格： 1、熟练使用各种前端技术，JavaScript基础扎实，对浏览器机制，JavaScript运行机制等有较深刻的理解； 2. 对css有较好的理解，包括页面的渲染优化等； 3、熟悉HTTP的基本工作原理； 4、熟练掌握ES6语法，对主流框架有相关开发经验，例如：Vue； 5、对前端工程化有比较深的理解； 6、对前端项目性能优化有比较深的理解； 7. 熟悉一门或多门非前端语言（如：Node, python），并有相关实践优先考虑； 8、对WEB相关技术有浓厚的兴趣，有较好的学习能力和强烈的进取心。个性开朗乐观，逻辑性强，善于和各种背景的人进行合作； 9、具备优秀的团队协作精神，能利用自身的技术优势提升团队整体的研发效率，提高团队影响力；</t>
  </si>
  <si>
    <t>深圳市卓趣互娱科技有限公司</t>
  </si>
  <si>
    <t>五险一金 年终奖金 年底双薪 团建活动</t>
  </si>
  <si>
    <t>我们需要你： 1.负责公司H5游戏/ 微信小游戏前端的研发； 2.与团队配合，高质量完成H5游戏项目的开发、维护； 3.完成微信端项目迭代任务的开发与优化； 4.实现游戏逻辑、数据交互、优化内存与性能。  我们希望你： 1.一年以上游戏开发经验； 2.熟悉cocos-js,cocos-creator或白鹭(Egret)游戏开发引擎及相关开发工具； 3.熟悉移动端App内的H5交互游戏的前端开发工作； 4.具有良好的面向对象程序设计的思想，熟悉原声的H5代码开发（HTML 5/CSS 3/Javascripy）; 5.熟悉H5项目混淆和打包发布相关工具和技术；  此外，以下是加分项： 1. 对游戏资源优化和性能优化有一定研究； 2. 有开发微信小游戏，HTML5小游戏开发经验； 3. 有过较成功的上线项目。  我们的福利： 六险一金，项目奖金，年终奖金，年底双薪，团建活动</t>
  </si>
  <si>
    <t>岗位职责： 1、根据设计稿和规范文档完成web界面的开发； 2、解决多浏览器的兼容性，完成界面动画、跳转、弹出等功能开发； 3、配合服务端开发工程师完成整体开发； 4、与服务端开发工程师共同解决前端界面的性能问题； 5、保证开发出来的界面和交互设计稿、视觉设计稿相同。 技能要求： 1、3年以上Web开发工作经验，精通HTML/HTML5、css/CSS3、js、Jquery、bootstrap； 2、具有3个以上的完整Web前端开发经验； 3、熟练使用vueJS,Angular等MVC/MVVM框架； 4、熟练使用webpack,glup等构建工具； 5、熟练使用ajax，axios等实现前后端数据交互； 6、有移动端开发及响应式开发经验； 7、深刻理解Web标准，对可用性、可访问性等相关知识有实际的了解和实践经验； 8、了解服务端开发语言（如Java）者优先考虑。</t>
  </si>
  <si>
    <t>6、完成上级下达的其它任务。 岗位要求： 8、有做过软件项目测试和平面设计者优先。</t>
  </si>
  <si>
    <t>五险一金 下午茶 领导很nice 明星产品 发展空间大 绩效奖金 年终奖金</t>
  </si>
  <si>
    <t xml:space="preserve">1、负责前端的规划和架构；负责界面用户体验的改进和优化； 2、独立完成与后台人员配合完成所有页面静态及动态交互效果制作； 3、把控前端制作的进度，按时完成前端团队的工作任务，确保工作的效率、准度及质量。 4、负责Web前沿技术研究和新技术调研，为产品优化提供创新的解决方案。  职位要求： 1、精通HTML5、CSS3、JavaScript，熟练使用jQuery、Bootstrap等常见的前端工具库。 2、熟悉Vue前端框架，并了解底层原理，对MVC/MVVM模式、前端组件化开发有一定理解。 3、熟悉前端构建工具，如Webpack、Gulp等，有微信公众号或小程序开发经验者优先。 4、熟悉响应式设计实现方案，页面适配技巧及原理，各种浏览器手机端调试方法，浏览器渲染原理，移动端分辨率，Viewport，移动端自适应布局等。 5、熟悉Web前端的性能优化，并对Web安全有丰富的认识和经验 </t>
  </si>
  <si>
    <t>前端开发工程师(深圳)</t>
  </si>
  <si>
    <t>互联网产品经理</t>
  </si>
  <si>
    <t>您将从事： 1、研究来自市场、客户及公司内部的需求，完成需求分析，管理研发项目； 2、负责相应软件产品设计和规划，对项目进度进行管理、跟踪和监督，对产品体验和项目结果负责； 3、管理产品生命周期，制定产品规划、业务流程设计、功能设计及部分交互设计，完成产品需求说明书； 4、根据运营数据分析和用户反馈，持续改善用户体验和优化产品； 5、协同配合开发团队进行产品开发，配合与集团内部其他业务系列沟通合作项目需求。  您需具备： 1、本科以上学历，计算机相关专业； 2、三年以上互联网产品经理经验或产品策划经验，有成功案例优先； 3、熟悉软件开发整个流程，控制软件开发各流程进度； 4、熟悉产品经理相关工具软件，熟练掌握MindManager、Visio 等软件工具，能以视图方式向技术和管理团队清晰表达复杂、抽象的概念； 5、了解软件制作的各种技术，包括了解基本的html、CSS、数据库等； 6、具备较强的沟通协调能力和逻辑思维能力，工作认真细致，有责任心。  您将获得： 1、 环境：开放明亮的办公环境、和谐互助的团队； 2、 工资：优于市场行情的岗位薪酬，让您价有所值； 3、 奖金：根据员工绩效表现和团队业绩，提供丰厚的绩效奖金和年终奖金； 4、 五险一金：养、失、工伤、医疗、生育、公积金，一切为您保驾护航； 5、 节日：节日福利和免费旅游，让我们一起去看看世界到底有多大； 6、 活动：在这里除了工作，我们还有定期的娱乐和趣味活； 7、 培训：公司为员工提供多种培训，并提供资助选送部分员工参加外部培训，让您在知识的海洋畅游，一起与同事们共学习、共进步； 8、 晋升：公司将为有能力的你提供宽广的职业晋升通道，让你在企业中能得到个人价值的完美展现。  我们希望： 你是一个执着的人。。 你是一个有责任感的人。。 你是一个善良而有爱心的人。。   只要您有能力，欢迎您来谈您期望的薪资和奖金；我们提供开放分享的平台，来吧，提出您的计划和建议，来这里实现你的人身价值和目标！   联系邮箱: hr_yje1319@163.com QQ号码: 2279567378</t>
  </si>
  <si>
    <t>前端工程师-微创外派平安城科</t>
  </si>
  <si>
    <t xml:space="preserve">1、基于node-webkit、Electron(Atom Shell) 等开发框架，利用web技术构建跨平台文档管理桌面应用程序（Hybrid App）。 2、完成相应的调试和测试工作。 3、Web前沿技术研究和新技术调研。  必备项（技能） ： 1、全日制本科以上学历，计算机相关专业，3年以上前端工作经验。学信网可查。 2、掌握基础Web前端技术（HTML/CSS/Javascript等），能够跨浏览器、跨平台独立完成页面构建。 3、熟悉 Node 开发环境，能够熟练使用 Webpack 等构建工具 4、有当前流行常见的框架的使用经验，例如 Reactjs / Vuejs。 5、热爱前端工作，工作认真负责；重视团队协作，能够跨部门协同配合高效完成工作。 6、有网盘/云盘桌面客户端开发经验者优先。 7．没有JS+Electron相关经验请不要推送。 </t>
  </si>
  <si>
    <t>Java软件项目组长</t>
  </si>
  <si>
    <t>五险一金 补充医疗保险 定期体检 员工旅游 交通补贴 弹性工作 年终奖金</t>
  </si>
  <si>
    <t xml:space="preserve">岗位职责： 1、负责解决项目中所有技术问题； 2、独立设计、制作系统的架构、共通、Sample； 3、完成部分编码、测试及文档工作； 4、协助PM执行并推进项目实施、能够管理部分PG人员。  任职要求： 1、大专以上学历，计算机或者理工类相关专业；
2、5年以上Java实际项目开发经验，3年以上微信项目开发经验；
3、掌握主流开源应用框架，如Spring、iBatis、Hibernate、Velocity、XML、JSON、Maven等开发技术；
4、具备数据库MySQL/Oracle/SqlServer等开发经验，以及相应数据库调优、SQL优化；
5、熟悉HTML5、Vue.js、JavaScript、Ajax、CSS、JQuery、 Extjs、Dojo、node.js等Web前端技术；
6、熟悉分布式系统的设计和应用，熟悉分布式、缓存、消息、负载均衡等机制；
7、具备一定的文档写作能力、沟通表达能力；
8、做事认真踏实，能和团队成员建立良好的沟通，并具备良好的职业道德。  </t>
  </si>
  <si>
    <t>数据中心经理（U8经验）</t>
  </si>
  <si>
    <t>上海爱阅家教育科技有限公司</t>
  </si>
  <si>
    <t xml:space="preserve">1. 根据公司发展战略，逐步拓展信息系统管理规范和深度，充分发挥信息化在企业管理中的积极作用； 2. 负责公司IT资源基础设施（弱点工程、IT机房设施等）建设与运维保障； 3. 负责公司信息化项目的系统建设，ERP/OA/EDOC等(U8和钉钉） 4. 面向公司内部，提供标准化IT服务（桌面服务、技术咨询、会议支持等）； 5. 公司IT类资产、资源的采购、维护与调配，日常管理；   任职资格： 1.大专及以上学历，25-32岁，有大中型及创业型企业从业背景； 2.具备java 编程基础扎实，熟悉 spring 、mybatis/hibernate 等主流框架，深入了解其原理和实现机制; 3.熟悉掌握 HTTP/HTML5/CSS/JS/Jquery/AJAX 等 Web 技术和工具; 4. 熟悉 oracle,mqsql,sqlserver 数据库至少一种，熟悉数据库表设计，精通 sql。 </t>
  </si>
  <si>
    <t>软件开发工程师（社招）</t>
  </si>
  <si>
    <t>华域视觉科技（上海）有限公司</t>
  </si>
  <si>
    <t>五险一金 餐饮补贴 周末双休 带薪年假 岗位晋升 加班补贴 出差补贴 免费班车</t>
  </si>
  <si>
    <t xml:space="preserve">工作职责: 1、负责公司网站产品及移动端网站相关产品的前后端的开发 2、负责为公司网站项目提供项目管理支持 3、为网站提供必要的支持，包括Linux系统运维、网站发布等 4、按需求编写技术文档以及框架图 任职资格: 1. 熟悉网站开发流程，具有网站开发经验； 2. 了解网络安全方面的技术，有网站的负载均衡、高并发等的具体实施经验； 3. 精通至少一种网站后台开发语言，如php、java、.net、asp等，熟悉其相应的运行环境，并且不局限于某种语言； 4. 精通网站前台开发技术，包括html、java"script"、css、ajax、xml等； 5. 熟悉MYSQL数据库开发，配置、维护、性能优化； 6. 熟悉Linux环境及相关服务，对Web程序性能优化有丰富的经验。" </t>
  </si>
  <si>
    <t>高级GIS开发工程师</t>
  </si>
  <si>
    <t>五险一金 补充医疗保险 交通补贴 餐饮补贴 通讯补贴 专业培训 绩效奖金 年终奖金 弹性工作 定期体检</t>
  </si>
  <si>
    <t>高级VC++、MFC研发工程师</t>
  </si>
  <si>
    <t>五险一金 餐饮补贴 专业培训 绩效奖金 年终奖金 员工旅游</t>
  </si>
  <si>
    <t xml:space="preserve">1．负责windows客户端程序的开发，完成项目经理指派的任务； 2．结合设计文档编写优质的代码实现、注释等； 3．辅助进行系统的功能定义，程序设计； 任职要求： 1．有良好的分析和解决问题能力，逻辑思维清晰严谨； 2．能够灵活运用面向对象思想进行程序设计； 3．熟练Windows程序开发，熟练Visual C++，能熟练使用Windows SDK、MFC、STL进行开发； 4．扎实的C/C++语言基础，熟悉常用数据结构及算法； 5．熟练使用GDI、GDI+进行界面程序开发； 6．对windows线程、消息机制有深度了解； 7．熟悉duilib编程； 8．作为主要负责人员使用VC++开发过大型项目开发；  另：具备以下一项或多项者优先。 1. 有图像处理、视频解码相关开发经验； 2. 有Libcef开发经验； 3. 有js/html/css开发经验； 4. Openoffice; 5. Osg; </t>
  </si>
  <si>
    <t>融捷教育科技有限公司</t>
  </si>
  <si>
    <t>周末双休 五险一金 节日福利 绩效奖金</t>
  </si>
  <si>
    <t>1、参与券商业务相关的WEB的研发工作； 2、负责PC端现有产品线和管理后台维护和开发。  任职资格： 1、本科及以上学历，计算机、软件、电子信息等相关专业优先； 2、3年以上前端开发经验； 3、具备良好的团队精神、沟通能力、自我驱动力、学习能力； 4、熟练使用HTML5、CSS3、原生JavaScript、ES6； 5、掌握Angular/React/Vue中至少1个框架，且有实际项目开发经验； 6、熟悉小程序开发； 7、熟练使用git等版本控制工具。  加分项 1、有Hybrid App开发经验； 2、熟悉React Native或者React开发； 3、熟悉JavaScript 3D开发</t>
  </si>
  <si>
    <t>PHP工程师/PHP架构师/html5开发工程师</t>
  </si>
  <si>
    <t xml:space="preserve">1、根据项目进度安排及时沟通协调，按时按质完成工作； 2、提出项目建设的改进意见和需求。  岗位要求： 1、熟练使用 PHP+MYSQL 进行 WEB 开发，熟悉MVC开发模式，有使用Zend Framework开发经验优先； 2、熟悉JavaScript、Ajax、Css、HTML等，熟悉JQuery、ThinkPHP框架技术； 3、熟悉LNMP开发，有相关开发经验优先； 4、有良好的团队协作和沟通能力， 做事积极主动、认真踏实，有强烈的责任心和良好的编程习惯； 5、五年以上相关工作经验。  薪酬福利： 1、极具竞争力的薪酬，每年至少一次调薪机会和年终奖； 2、月度评选优秀员工，优秀员工荣获丰厚的绩效奖金和优秀员工荣誉称号； 3、透明的晋升通道、广阔的职业发展空间； 4、入职后购买五险一金，享有年度体检； 5、享有国家法定假期如年假、婚假、产假等； 6、生育礼金、节日礼品和红包、生日礼品等； 7、部门聚会、生日party、年会、打羽毛球、篮球、跑步等丰富多彩的文体活动； </t>
  </si>
  <si>
    <t>五险一金 年终奖金 股票期权 定期体检 弹性工作</t>
  </si>
  <si>
    <t>岗位职责： 前端UI与交互开发，确保在不同平台、设备、浏览器上均拥有优质的用户体验。  招聘要求： 1.计算机或相关专业本科及以上学历，具有较强的逻辑思维能力； 2.三年或以上 JS 开发工作经验，熟悉HTML5、CSS3、JSON、XML等开发技术，有响应式页面开发经验； 3.熟练掌握一门或多门web开发框架，如vue、angular、react等； 4.做过可视化相关项目，对图表绘制框架（d3、echarts）或地图框架（openlayers、mapbox）有一定实际工作经验，有webgl开发经验优先； 5.对用户体验、交互设计、数据可视化有深刻的认识。</t>
  </si>
  <si>
    <t>岗位职责： 1、负责公司开发管理； 2、参与公司系统核心模块的程序编码工作； 3、负责指导初中级开发工程师解决开发过程中遇到的技术问题； 4、带领团队，完成公司内部信息系统的建设； 5、参与IT部门其他项目的开发和工作。  岗位要求： 1） 本科以上学历，计算机相关专业毕业，5年以上JAVA开发经验，2年以上项目管理经验； 2) 熟悉主流应用框架，如：struts, spring等，熟悉基于WEB架构设计及开发流程，至少有3个以上基于JAVA语言的B/S开发项目经验； 3) 具备系统需求分析与架构设计的能力，熟悉软件开发模式（Scrum、Xp等）； 4) 精通JAVA及MariaDB、MYSQL等常用关系数据库； 5) 熟悉WebService、JSON、XML等开发技术，熟悉HTML、CSS、DIV、Jquery等表现层开发技术； 6）熟悉Linux/Windows环境，熟悉Tomcat, Weblogic, WebSphere等应用服务器系统的操作和配置； 7) 对技术架构、业务架构都有较深入的理解，能够根据需求完成设计及数据架构的设计； 8) 有电商应用系统开发经验优先，譬如OMS、CRM、BI等； 9) 有Dubbo经验或分布式开发经验者优先； 10) 具有较强的敬业精神和团队合作精神；较强的自学能力，认同公司文化。</t>
  </si>
  <si>
    <t>1、负责公司软件产品的前端类相关开发工作； 2、根据产品计划及开发经理的工作安排完成日常开发工作； 3、参与项目需求讲解、UI讲解、代码评审的工作； 4、完成在开发过程中最基本的功能测试工作； 5、完成在开发过程中包含但不限于接口、开发日志、发版记录等技术类文档的编写； 6、对具体的产品进行性能优化，实现极致的页面加载、执行和渲染时间 7、在理解产品业务的基础上，提升产品的用户体验，技术驱动业务的发展 8、协助领导完成其他技术类工作； 任职要求： 1、熟悉 react+redux+react-router全栈，了解 ios 或 android 语言以及对应平台 UI 框架基础 2、熟悉 ecmascript/css/html 最新规范；熟悉 jquery/vue/angular/react 等常用前端类库、框架的设计原理 3、具备良好的工作计划、进度控制能力；</t>
  </si>
  <si>
    <t>北京摩卡软件有限公司</t>
  </si>
  <si>
    <t>1、3年以上HTML5开发经验 2、使用过一些html5特性，如canvas、file api、web socket等; 3、掌握CSS3的用法，会使用CSS3做动画; 4、熟悉响应式设计; 5、熟悉vue、angular、backbone、knockout等前端MVC框架; 6、用过underscore\fastclick\iScroll等库或插件; 7、知晓闭包、原型链，知晓一些JS优化的手段; 8、知晓一两种设计模式； 9、了解常用的算法, 熟悉数据结构更佳; 10、知晓加解密、签名摘要等安全概念和简单实现; 11、了解h5和native交互的方式; 岗位职责： 1.完成面向 H5/PC 项目的开发工作 2.制作效率改善工具，提升团队工作效率 3.为公司开源项目贡献代码</t>
  </si>
  <si>
    <t>HTML5开发工程师-上海-01316</t>
  </si>
  <si>
    <t>京北方信息技术股份有限公司</t>
  </si>
  <si>
    <t>1、本科及以上学历，计算机或相关专业； 2、2年以上前端开发经验，精通H5、HTML、JAVASCRIPT、CSS等Web开发技术，至少熟悉一种前端框架：如Angular、REACT、vue等框架； 3、能解决常见浏览器的兼容性问题，熟悉IE、Firefox、Chome等主流浏览器兼容性问题，并有可行的解决办法； 4、熟练使用MY SQL数据库，熟悉Tomcat等服务器的配置和使用经验； 5、善于沟通、有责任心，抗压能力强</t>
  </si>
  <si>
    <t>房驿站（上海）电子商务有限公司</t>
  </si>
  <si>
    <t>岗位职责 1、参与公司项目和产品的HTML5页面、小程序方面开发； 2、负责完成HTML5与APP的对接工作； 3、熟练使用vue.js、webpack技术； 4、熟悉HTML5及CSS3特性，熟悉jquery/bootstrap等流行框架； 5、有跟APP对接的经验，优先考虑； 6、熟悉angular.js、使用过百度地图api优先考虑； 7、良好的代码习惯，要求结构清晰，命名规范，逻辑性强； 8、学习能力强，能快速接受新知识，敢于创新； 9、有良好的人际沟通和交流能力，有较强的团队意识。</t>
  </si>
  <si>
    <t>上海巧盒智能科技有限公司</t>
  </si>
  <si>
    <t>做五休二 节日福利 五险一金 带薪年假 交通补贴 定期体检 补充公积金 餐饮补贴 弹性工作 绩效奖金</t>
  </si>
  <si>
    <t>岗位职责： 1、能够独立负责平台微信小程序、WEBAPP等前端程序设计和开发； 2、能按产品需求开发高性能、高兼容性的前端代码。 3、能够配合服务器端开发人员进行应用及系统整合。 4、关注前端前沿技术，善于钻研，能独立攻克前端开发的技术难题。  任职要求： 1、统招本科及以上学历，4年以上前端应用程序开发经验； 2、熟练掌握Javascript原生JS代码，精通各种前端调试工具，并能够熟练的进行JS各项性能优化； 3、熟悉常见前端类库(jQuery/Zepto等)，熟悉前端框架(Native/Vue等)； 4、熟练掌握HTML5及CSS3特性； 5、需有微信小程序、支付宝小程序、微信公众号相关开发经验； 工作时间： 9:00―17:30 做五休二 弹性上下班</t>
  </si>
  <si>
    <t>上海兆殷特科技有限公司</t>
  </si>
  <si>
    <t>职位描述： 1、熟悉DIV+CSS、HTML/XHTML，熟悉页面架构和布局，对Web标准和标签语义化有深入理解，熟悉bootstrap； 2、熟悉JavaScript，能熟练应用AJAX、HTML5等技术； 3、对CSSJS性能优化、解决多浏览器兼容性问题有一定经验； 4、对PC端、手机端的WEB产品开发有一定经验； 5、熟悉一种前端框架如angular、react、vuejs等k； 6、熟练掌握使用JavaScript进行Web App开发,能快速高效实现交互效果； 7、3年以上工作经验</t>
  </si>
  <si>
    <t>HTML5 开发工程师（AS3）</t>
  </si>
  <si>
    <t>上海东桓文化传播有限公司</t>
  </si>
  <si>
    <t>工作职责： 1.基于Adobe Animate 中的动画进行 HTML5 网站开发； 2.对于动画文件嵌入HTML5网站中做效率优化处理； 3.可与后端充分协作，完成网站中必要的数据传输逻辑与显示需求。  任职要求： 1.拥有三年以上的AS3项目经验，三年以上HTML5网站项目经验，熟悉基于Adobe Animate软件中对于动画文件在HTML5网站中的各种AS3与JS的功能调用与处理； 2.精通JS/TS、HTML/HTML5/XML、CSS/CSS3、Ajax、html5 Canvas 等； 3.熟悉W3C和HTML5标准，熟悉各种浏览器和移动设备的兼容性； 4.至少完成过10个以上从Adobe Animate中导出动画的HTML5网站，面试时需要提供案例预览； 5.有Layabox/Egret项目经验优先。</t>
  </si>
  <si>
    <t>1.参与汽车后市场电商平台WebApp产品设计和开发工作； 2.负责系统运行的日常维护，响应业务需求变化，迭代产品，确保产品按时按质量交付； 工作要求： 1.精通Html5, CSS3, Javascript , 2年及以上前端开发经验, 完整参与大型Web系统的交付；全日制本科及以上学历或优秀专科。 2.有Reactjs, Webpack实践经验者优先； 3.有github开源项目以及有个人博客及作品优先； 4.熟悉前端设计模式，有定制前端框架经验者优先； 5.有汽修汽配行业WebApp，汽配电子商务平台WebApp研发经验者优先； 6.良好的工程思维，重视软件质量和代码可维护性； 7.富有责任心和抗压能力，有较强逻辑思维能力，有优秀的沟通能力，以及创业激情；</t>
  </si>
  <si>
    <t>H5开发工程师/HTML5开发工程师</t>
  </si>
  <si>
    <t>岗位职责： 1.   负责项目评审及技术方案制定（20%）；  2.   负责服务号、小程序前后端架构工作（10%）； 3.    承接开发任务，确保按时按质按量完成任务（70%）； 任职资格： 1.   3年以上移动互联网应用开发经验；  2.   1年以上大型互联网公司小程序开发经验；  3.   深入理解Javascript、HTML、CSS核心技术，熟悉浏览器运行机制；  4.   掌握MVVM等设计模式，能熟练使用vuejs；  5.   成功开发过中大型Web前端应用，良好的UI交互实现能力； 掌握nodejs开发者优先；</t>
  </si>
  <si>
    <t>.Net/JS/CSS/SQL Programmer 软件开发/程序员</t>
  </si>
  <si>
    <t>五险一金 补充医疗保险 年终奖金 餐饮补贴 带薪年假 带薪病假 专业培训</t>
  </si>
  <si>
    <t>岗位职责： 1. 网页版应用软件的开发。 2. 主要功能升级和新功能的开发， 设计和开发现有产品的主要功能和性能增强，或者开发新功能。 3. 产品质量和性能的保证，需求审查，说明书的设计，开发和实现预定计划，测试产品的安全及性能。 4. 能写出优秀的文档和高效的代码（包括源代码）以满足组织标准。 5. 团队合作，技术信息共享。 技能要求： 1. 大专以上学历，计算机或者相关学科专业。 2.5年以上应用软件开发经验，尤其是在人事薪资和财务软件方面为佳 3. 优秀的沟通和人际交往能力。 4. 良好的解决问题能力。 5. 积极的工作态度。 6.理解cmmi流程。 7.精通ASP.NET (BS/CS), MSSQL (T-SQL, Procedure, View, Index) ； 8.熟练使用VS2005-2015, MSSQL2005-2016, SVN, VSS等开发语言； 9.熟悉C#, SQL, WCF, XML, HTML 5(Bootsrap, Backnone, AngularJs), CSS 3, Ajax, JS, Jquery, Json, Mvc, MvcApi, HighCharts, amCharts, 水晶报表等；  Programmer Location: Shanghai Job Responsibility: 1. Participate in web application software development. 2. Major enhancement and new functional design. Designs and develops major functional or performance enhancements for existing products, or produces new functions or tools. 3. Quality and performance assurance. Reviews requirements, specifications and designs to assure product quality; develops and implements plans and tests for product quality or performance assurance. 4. Write well documented &amp; high performing code including source code documentation that meets organizational standards. 5. Share technical information with the team and to a wider audience when appropriate.  Requirements: 1. College degree or above, major in computer science or relevant subjects 2. 5 years experience in application software development, particularly in HR payroll and Finance software 3. Web development experience in C#, ASP.Net, HTML, XML, Ajax, Javascript, JQuery 4. Strong communication, consulting and interpersonal skills 5. Good problem solving and reasoning skills 6. Pro-active attitude 7. Strong team worker 8. Proficient oral and written Chinese and English communication skills. 9. Understanding of CMMI process is a must</t>
  </si>
  <si>
    <t>上海商有网络科技有限公司</t>
  </si>
  <si>
    <t>员工旅游 绩效奖金 弹性工作 专业培训 年终奖金 免费公寓 社保 节日福利</t>
  </si>
  <si>
    <t>重要岗位，请仔细阅读岗位职责和要求，慎重投递 1、根据产品设计完成前端页面开发，实现前端展示效果和交互功能。 2、参与产品的需求分析、prd 评审。 3、根据服务端接口实现数据渲染与交互。 4、实现纯 h5 页面和 APP 内嵌 H5 搭建与研发。 5、实现PC页面的重构与研发。 6、解决不同设备／浏览器的兼容性问题。 7、优化用户体验。 任职要求： 1、3 年以上工作经验，本科及以上学历； 2、熟练使用 HTML5, CSS3； 3、熟练使用 JavaScript ,熟练使用NodeJs； 4、熟悉掌握VUE，React 前端框架，有实际的开发经验；或者有前端开发流程自我架构经验 5、熟悉前端常用的构建工具；熟悉使用 Git 工具 6、在前端性能优化，安全等方面有实践经验；在前端模块化开发上有自己的见解； 7、有移动端 html5 开发经验，具有解决移动端不同移动设备不同版本的兼容问题的能力； 8、具有良好的沟通能力、分析和解决问题的能力；</t>
  </si>
  <si>
    <t>Java高级开发工程师（上海）</t>
  </si>
  <si>
    <t>岗位职责及任职要求： 1. 全日制本科以上学历，计算机相关专业（硬性要求）， 精通Java语言开发，至少3年或以上Java Web开发经验； 2. 熟练使用JQuery、Ajax、CSS/CSS3等WEB流行技术； 3. 熟悉HTML5规范和开发标准； 4. 熟练掌握JAVA主流开发框架，如：SSH、Spring MVC、Mybatis等； 5. 熟悉oracle、mysql等关系型数据库基本操作，熟练掌握SQL编写； 6. 熟练掌握WebSphere/WebLogic/JBoss/Tomact等主流J2EE应用服务器的一种； 7. 有金融行业系统开发经验优先考虑，待遇从优。</t>
  </si>
  <si>
    <t>上海航数智能科技有限公司</t>
  </si>
  <si>
    <t>五险一金 弹性工作 绩效奖金 股票期权 花样福利</t>
  </si>
  <si>
    <t xml:space="preserve">1. 根据公司产品发展方向，负责参与新产品开发；  2. 优化代码、根据要求重构架构。  3. 负责需求的设计开发，独立完成设计方案，指导他人进行开发工作；  4. 编写可复用的用户界面组件；  5. 负责相关技术文档编写；  6. 新技术方向调研、技术难点攻克 、性能优化、构架设计；  7. 关注业界前端动态，持续迭代技术方案。    岗位描述：  1. 计算机或相关专业本科及以上学历，5年及以上前端开发经验，具有良好的编程习惯；  2. 精通HTML、CSS、JS，熟悉主流工具框架的开发，如React、Vue等；  3. 能够优化代码，根据要求重构代码，将CSS、JS、Html进行解耦；  4. 有开发手端、PC端、PAD端、大屏经验甚至定制屏经验；  5. 有微信小程序、微信公众号经验；  6. 熟悉模块化、前端编译和构建工具，熟悉nodejs、webpack；  7. 熟练使用web前端开发调试工具，能够快速定位及解决问题；  8. 良好的编码与注释习惯，具备敏捷开发经验和思路，较强的独立工作能力和团队合作能力，能同时胜任多个任务；  9. 熟悉浏览器工作原理，了解主流浏览器引擎；  10. 掌握主流前端框架的源码实现，理解框架背后的思想，可以持续改进完善业务框架；  11. 有大型网站的前端架构部署和实践经验；  12. 熟悉常见的网络协议；  13. 能进行基础库、框架和关键模块的开发和改进；  14. 有前端适配、国际化经验者优先。 </t>
  </si>
  <si>
    <t>后端开发程序员</t>
  </si>
  <si>
    <t>CD卡多利亚</t>
  </si>
  <si>
    <t>职位信息 1. 2年以上相关经验，至少参加过一个完整的iOS/Android APP应用开发项目； 2. 熟悉iOS/Android应用开发框架，能独立开发高性能的iOS/Android应用； 3. 精通网站开发的基础技术（PHP、HTML、CSS、HTML5、CSS3等）；  岗位职责： 1、负责公司互联网及移动端研发和维护； 2、负责产品架构的改进及性能优化； 3、负责新技术的学习、研究和应用。 职能类别：手机应用开发工程师 互联网软件开发工程师 公司福利： 五险一金，五天年假，专业培训，员工聚餐，不定时旅游，丰富多彩的员工学习日，周末双休。</t>
  </si>
  <si>
    <t>做五休二 五险一金 绩效奖金 交通补贴 餐饮补贴</t>
  </si>
  <si>
    <t>1、负责项目整个交付过程，有效控制项目范围、成本、质量、进度、风险； 2、制定项目开发、实施主计划，定期更新汇报项目交付情况； 3、界定多项目并行的合理安排和人员调配，确保实施工作按既定计划完成，顺利实施和收款； 4、负责项目过程人员的合理安排与管理，与客户方进行充分的沟通协调、关系维护； 5、能够快速熟悉客户业务，深入挖掘客户对软件的业务需求，巩固客户关系， 提高客户满意度； 6、负责项目实施过程中的关键成果物的编写与审核，以促进项目实施标准化流程的建设； 7、项目相关文档的编写及管理。 任职要求 ： 1、计算机、管理或相关专业本科毕业； 2、有两年及以上软件开发经验，精通java、HTML、CSS、JS等技术，熟练掌握Oracle数据库开发，有一定的系统技术架构设计能力  ； 3、有2年及以上中大型软件工程项目实施和管理经验； 4、有良好的文档编写能力； 5、具有较好的沟通、协作和学习能力，思维敏捷,具备良好的团队合作精神和抗压能力，能够独立承担的项目的运作。</t>
  </si>
  <si>
    <t>前端开发工程师-有WebGL经验</t>
  </si>
  <si>
    <t>上海容易网电子商务股份有限公司</t>
  </si>
  <si>
    <t>五险一金 股票期权 年终奖金 绩效奖金 出国机会 专业培训 做五休二 带薪年假 周末双休</t>
  </si>
  <si>
    <t xml:space="preserve"> 岗位职责:  1、参与公司相关项目的前端研发；按照产品和视觉设计实现相关功能；  2. 遵照公司技术开发与实现规范进行开发，参与编写项目相关技术实现文档；  3. 参与技术研讨，分析和解决技术问题；持续对责任项目和模块功能进行改进和优化；  4、与后台工程师深度交流合作，研讨技术实现方案，并落实为具体的开发工作；  5. 富有团队精神，善于沟通，快速接受新技术新思维，优秀的学习能力。  岗位要求：  1、熟练掌握HTML5、CSS3，深入理解 Web 标准，关注前端技术发展动向；  2、熟练掌握React/Vue/Angular等主流框架中的一种；  3、熟练使用npm/yarn/bower、webpack/gulp/grunt等前端自动化构建工具；  4、对模块化，组件化，前端工程化有深刻的理解和丰富的经验；  5、对前后端分离开发模式有深刻的理解和丰富的经验；  6、逻辑清楚，思维清晰，代码规范，具备良好的分析、理解、解决问题的能力；  7、熟练掌握WebGL和Three.js等框架，有地图渲染等项目经验的优先。  </t>
  </si>
  <si>
    <t>上海丙晟科技有限公司</t>
  </si>
  <si>
    <t>节日福利 带薪年假 五险一金 餐饮补贴 员工旅游 定期体检</t>
  </si>
  <si>
    <t>1、与项目需求分析，承担项目的概要设计和详细设计； 2、根据软件开发进度安排及工作任务分配，按流程完成指定模块的编码及调试工作； 3、时反馈开发中遇到的难点问题，沟通并寻求解决方案，按阶段有计划地完成开发任务； 4、现有系统的设计代码进行复核，根据上级或其他业务部门的需求对现有系统进行调整、优化、功能扩展； 5、按文档管理规范提交文挡； 6、对系统进行单元测试，并根据部门测试流程，配合测试人员进行产品测试和验收工作，并审核测试用例等。  任职资格： 1、熟练掌握HTML5/CSS/ES6/Nodejs/Webpack等web主流技术，对技术有强烈的好奇心和追求，乐于接受并尝试新技术。 2、希望你至少实际运用过一种前端框架，例如：angular / vue / react，精通Vue尤佳 3、具备移动前端开发、微信公共号、微信小程序等前端开发经验者优先。 4、如果你有中大型互联网公司的前端项目工作经验，则更更佳。 5、具有良好的沟通协调能力和团队精神，工作认真负责，目标导向</t>
  </si>
  <si>
    <t>软件开发项目经理</t>
  </si>
  <si>
    <t>上海有为信息技术有限公司</t>
  </si>
  <si>
    <t>五险一金 员工旅游 交通补贴 餐饮补贴 绩效奖金 年终奖金 定期体检 通讯补贴 专业培训</t>
  </si>
  <si>
    <t>岗位职责： 1、参与项目及产品开发相关的决策以及开发过程中的项目管理； 2、主导系统的需求调研和需求分析，参与撰写相关技术文档； 3、制定项目计划，管理研发工作进度及质量，组织开发团队、协调项目组成员之间的合作，完成开发任务，指导系统上线工作； 4、负责设计文档、源代码等开发资料和文档的管理，同时负责整合、组织、协调各种内外部开发资源； 5、增强技术团队之间的关系，对团队进行技术培训，确保沟通的流畅、高效，管理和追踪会议上做出的开发承诺和业务预期； 6、作为在项目中承担项目的技术负责人，能够对系统的性能和安全提供全面的考虑，能够有效地对整个项目团队的质量起到关键性的作用，保证系统的安全、稳定、高效运行； 7、负责核心技术问题的攻关，并主导功能模块设计、数据结构设计、对外接口设计、系统优化，协助解决项目开发过程中的技术难题； 8、负责公用组件和基础系统的开发、升级与维护，提供使用规范和指导。配合其他组员进行系统功能模块的设计以及开发。   任职资格： 1、大专及以上学历，计算类相关专业；5年以上.net开发经验，2年以上团队管理经验； 2、对.Net技术有深入研究，熟练掌握ASP.NET、Azure、MVC、WebAPI、WCF、Web Service、ORM IOC等技术及主流开发框架； 3、精通.net framework 与.net core 技术开发框架； 4、熟悉Web前端开发技术，HTML5、Js、CSS、Jquery、Vue、React； 5、精通SQL Server，对视图、存储过程、锁、数据库的性能优化有深入的了解； 6、熟悉.net多线程的开发，熟悉Redis、Memcache、Mongodb等主流关系型和NoSql数据库； 7、熟练使用Visual Studio等开发工具，熟悉分布式架构（应用程序、数据库层），系统集群方案； 8、具有较强的面向对象的分析、设计、开发能力，熟悉多种设计模式； 9、热爱技术，追求卓越，有良好的自学能力，对新技术有钻研精神，技术狂热型优先；  10、良好的职业素质、团队合作精神和团队沟通能力；执行力强，有很好的适应能力和解决问题的能力。</t>
  </si>
  <si>
    <t xml:space="preserve">1. 参与企业开发部项目的系统分析及架构设计 2. 根据业务需求独立完成详细设计、编码任务及相关文档的编写，确保项目的进度及质量； 2. 维护和升级现有平台系统，快速定位并修复现有程序缺陷； 3. 协助完成项目的测试、系统交付工作，对项目实施提供支持； 任职要求： 1、三年以上基于Java语言开发经验； 2、精通J2EE架构，精通常用的设计模式，精通数据持久化、缓存、消息、通讯等的相关开源框架，对大容量、高并发系统的设计与调优有丰富经验尤佳； 3、熟悉TCP/IP协议,熟悉java网络编程，熟悉NIO，熟练使用相关框架，如Netty、Mina等；深入理解序列化与反序列化机制； 4、熟练使用redis 、memcache 等缓存中的一种； 5、熟悉至少一种Web开发框架（Spring+Mybatis），对JS、CSS、HTML能熟练的运用； 6、熟悉Linux操作系统，熟悉Tomcat等主流web服务器； 7、至少熟悉一种关系数据库如mysql，并能根据业务需求设计数据库结构，有NoSQL经验者优先； 8、诚信正直，积极主动，有较强的责任心，并具备良好的沟通能力、理解能力和较强的学习能力，具备团队合作精神；  有以下经验者优先考虑：分布式Socket通讯、分布式队列、分布式任务分发框架、全文检索、海量数据存储与分布式存储技术 </t>
  </si>
  <si>
    <t>前端高级软件工程师</t>
  </si>
  <si>
    <t>上海外滩科浦工程管理有限公司</t>
  </si>
  <si>
    <t>物业管理/商业中心 建筑/建材/工程</t>
  </si>
  <si>
    <t>岗位要求： 1)？大专以上学历，计算机相关专业， 工作经验2年以上； 2)？ 熟练使用HTML5+Javascript+CSS3编程，至少精通一门编程语言（JavaScript）； 熟悉,JQuery、Angular JS库及BootStrap前端组件库； 对前端MVVM框架有较深理解，Vue.js，AngularJS，React等前端框架至少有一种项目开发使用经验者优先考虑。  3)、 良好的沟通技巧，积极、踏实的工作态度，心理素质好，能适应一定强度和压力下的工作环境，具备良好的团队协作精神。</t>
  </si>
  <si>
    <t>.NET开发工程师/开发工程师</t>
  </si>
  <si>
    <t>上海盛巨信息技术有限公司</t>
  </si>
  <si>
    <t>五险一金 员工旅游 餐饮补贴 年终奖金 弹性工作 定期体检 专业培训</t>
  </si>
  <si>
    <t>岗位职责: 1、根据项目具体要求，承担开发任务，按计划完成任务目标； 2、独立/协作完成软件系统及模块的编码； 3、独立/协助测试人员完成软件系统及模块的测试； 4、负责编制与项目相关的技术文档。 任职资格： 1：大学本科及以上，计算机软件相关专业。 2：3年以上.net网站开发经历，并担任主要开发人员。 3：熟练使用visual Studio 2013/2015、SQL 2012+，版本控制工具（如：TFS、SVN）等相关开发工具。 4：熟练掌握HTML、JS框架 如：Jquery任意一种 ，CSS框架，如:Bootstrap 5：熟悉医疗行业，拥有医院信息化经验值优先。 6：熟练掌握MVC，Webapi的开发；掌握JSON交互格式。 7：良好的团队合作精神，细腻的逻辑思维及沟通及语言表达能力 8：工作态度积极，具有较强的承受压力能力。</t>
  </si>
  <si>
    <t>五险一金 弹性工作 定期体检 员工旅游 专业培训 年终奖金</t>
  </si>
  <si>
    <t>岗位职责： 1、与后台程序配合，负责Web前端系统和功能的开发、调试和维护； 2、开发通用的前端基础组件，优化前端开发流程，统一交互体验； 3、参与运维管理平台前端架构设计； 4、根据需求，分析并给出最优的前台技术解决方案； 5、能够配合技术人员共同对移动端界面进行设计和开发； 6、对PC和智能终端页面进行适配； 7、完善并遵守团队编码规范，编写高质量、结构清晰、易读、易维护的代码。  岗位要求： 1、本科及以上学历，至少3年以上网页设计经验； 2、熟练Web标准化设计/交互设计，有移动端界面开发经验优先； 3、精通HTML(5)、JavaScript 、Ajax、Json、Xml、DIV+CSS(3)等页面相关技术，能够独立完成网站设计和页面制作，具有手写代码的能力； 4、精通各种前端框架: Bootstrap、Jquery、jQueryUI、AngularJS、Backbone等； 5、熟悉响应式布局框架、前端缓存、CDN技术及前端优化技术，能够做好各种浏览器兼容； 6、具有较强的设计和审美能力，能够准确高效的把握页面的整体风格及细节表现 ； 7、具备一定的美工能力，如熟练操作PhotoShop、Firework、Dreamweaver 等网页设计工具； 8、具备较好的学习能力、问题分析能力，可以独立调试解决问题； 9、 细致耐心，充满责任心、服务和敬业精神。  关于公司： 公司成立于2005年，现有120余名员工，其中软件团队30余人，公司有浓郁的创新气氛，业务发展稳健，流程正规，唯才是举，除了高薪外还提供慷慨的股权激励。  地址：普陀区云岭东路609号汇银铭尊1号楼6层605室 (近2号线威宁路站、13号线真北路站；附近公交74路、74路B线、551路、莘北专线、202路、44路、766路、长征2路、739路等)</t>
  </si>
  <si>
    <t xml:space="preserve">  岗位职责：  1．负责业务系统前端接口设计、开发和文档编写；  2、负责服务端功能模块编写；  3、编写出阅读性好，维护性强，清晰的代码;  4、思路清晰，具有较强的表达能力、沟通能力和学习能力，能够独立解决未知问题。    任职要求：  1、1年以上Node.js开发经验，熟悉异步编程、闭包原则、熟练使用异步流程控制；  2、熟练掌握常用的VUE等Web前端框架，熟悉HTML5，Div+CSS，Javascript；  3、熟练使用至少MongoDB、Redis、MySql等其中之一，有数据库分布式经验的优先;  4、熟练使用express/koa2，理解Web框架工作原理优先；  5、熟练掌握RESTful API开发规则，并协助其他人员进行api接口开发；  6、有类似平台或.Net平台开发经验的优先。  </t>
  </si>
  <si>
    <t>web前端工程师-上海</t>
  </si>
  <si>
    <t>工作职责： 1，与后端工程师和UI设计师合作，负责应用系统的页面开发、实现用户交互的效果 2，按照UI设计标准高精度交付页面 3，独立完成前端框架的封装，开发可复用的界面组件 4，代码的调试、bug修复、浏览器兼容性调优 5，从视觉和易用性角度，为网站设计提供改进建议  任职要求： 1，2年以上Web前端开发经验 2， 精通HTML5/CSS/JavaScript，熟悉各种前端框架（jQuery/React/VUE）并有相关使用经验 3， 对Web响应式设计和网格布局有深刻理解和实战经验 4，了解Web标准和兼容性和可用性相关知识 5，有基本的后端开发语言经验，如Java、PHP、Node.js 6，对数据库、数据传输和缓存技术有相关经验，如JSON、Web Service、Ajax、Redis 7，良好的编码风格及测试习惯 8，能抗压、有责任心，具备良好的合作精神 9，计算机相关专业的本科学历或以上</t>
  </si>
  <si>
    <t>高级WEB前端工程师</t>
  </si>
  <si>
    <t>五险一金 餐饮补贴 带薪年假 年终奖金</t>
  </si>
  <si>
    <t>1.制定前端团队的技术规范，把关项目的技术方案，协商制定项目开发计划； 2.根据产品设计文档和视觉文件，利用HTML5相关技术开发Web、H5、小程序页面； 3.持续的优化前端体验和页面响应速度，并保证兼容性和执行效率； 4.配合后台工程师一起研讨技术实现方案，进行应用及系统整合 任职资格： 1.精通HTML、CSS、W3C标准、常见协议、浏览器兼容性，熟练掌握HTML5、CSS3和ES6； 2.熟练掌握VUE.js、ElementUI开发框架； 3.前端MVC，移动Web，自动化构建等有丰富的实践积累； 4.具备团队管理能力、较强的学习能力、团队沟通与协作能力；</t>
  </si>
  <si>
    <t>1.5-2.7万/月</t>
  </si>
  <si>
    <t>岗位职责：
1. 根据产品经理和UI团队需求，还原UI设计稿和相应的需求；
2. 负责PC端、Web移动端、微信端、app端等的页面制作，实现网站用户的交互效果，确保各平台游览器兼容性；
3. 保持高效的前端性能，有效地解决浏览器兼容问题；
4. 与设计人员、研发人员保持良好沟通，能快速理解、消化各方需求，并落实为具体的开发工作；
5. 严格遵守团队的代码格式、结构的规定，编写易读、易维护、高质量、高效率的代码；
任职要求：
1. 本科或以上学历，计算机相关专业毕业，4年或以上前端开发经验；
2. 精通 XHTML / XML、HTML5、CSS/CSS3(LESS/SESS/PostCSS) 等技术，熟悉页面架构和布局（Flex / Grid），对表现与数据分离、Web语义化等有深刻理解，能够跨浏览器、跨终端的前端开发；
3. 精通 ECMAScript 5/6，Fetch、Storage、IndexedDB、Web SQL、Web Worker等前端技术，掌握面向对象编程思想，并有实战经验；
4. 熟练掌握 React、Redux、Mobx、React-Router、Ant Design等一些主流的React框架，并有实战经验；
5. 熟练使用和配置 gulp、fis、webpack 等一些常用构件工具；
6. 熟悉HTTP(S)协议，了解网络七层协议；
7. 熟练使用 Git / SVN 等代码管理工具协同开发，能独立解决合并冲突，熟悉命令行操作；
8. 有 Nodejs、webscoket、ReactNative、WeChatApp、QuickApp 相关实战经验者优先；
9. 了解业界形势，熟悉各个厂商PC端和移动端浏览器特点，广泛关注各种前端技术发展；
10. 具有良好的沟通协调能力，个性乐观开朗，积极向上。能吃苦耐劳，善于学习，逻辑思维强。善于团队合作，有较强的责任心；</t>
  </si>
  <si>
    <t>职位描述： 1、负责前端项目架构设计和通用组建封装，配合产品经理和设计师，参与产品的开发和业务实现； 2、基于Vue.js等前端框架完成公司前端项目，进行性能优化； 3、通过各种前端技术手段，提高用户体验并满足性能要求； 4、与后端平台工程师深度交流合作，一起研讨技术实现方案，并落实为具体的开发工作； 5、配合团队整体建设，协助构建优秀的团队开发环境和基础设施，指导、分享前端技术经验，帮助团队共同成长。  职位要求： 1、3年以上前端开发经验； 2、精通vue.js 框架，熟悉Angular.js、React等框架； 3、精通HTML5、CSS3、Javascript，有过丰富的开发经验； 4、有ES6webpack的实践经验； 5、熟悉组件间的通信和数据的管理； 6、对模块化，组件化，前端工程化有所认识； 7、具备较好的沟通、理解、表达、逻辑能力、学习能力和执行力； 8、熟悉NodeJs开发； 9、有github开源项目和个人博客优先。</t>
  </si>
  <si>
    <t>自动化测试工程师G00706</t>
  </si>
  <si>
    <t>职位描述：  1.负责带领团队独立完成项目测试，组织团队完成项目的测试管理工作；  2.根据产品需求编写测试计划，设计测试数据和测试用例；  3.完成对公司互联网金融产品（网站、APP 等）的集成测试与系统测试，对产品的功能、性 能、安全性及其他方面的测试负责；  4.结合项目测试需求，完成自动化脚本、工具开发；  5.负责项目自动化相关系统的设计和开发。  任职要求：  1．三年到五年测试开发经验；  2．掌握MySQL数据库使用，能协助开发定位问题；  3．熟练使用linux操作系统，具有基本shell脚本编写能力；  4．掌握Java、Go、Python等其中一种编程语言，熟悉相关语言下的常用技术框架；  5．掌握JS、HTML、CSS等技术；  6．了解nodejs，了解nginx等web服务器配置；  7．有性能测试及接口自动化测试或UI自动化测试框架或质量平台开发和维护经验；  8．工作主动，求知欲强，具有较强的沟通能力及团队合作精神。  薪酬福利：  1、具备市场竞争优势的基本薪酬、年终奖、补贴等；  2、足额缴纳社保、公积金等，办理积分居住证、落户等，额外购买员工商业保险；  3、弹性工作制，公司内部餐厅、免费下午茶，内部免费健身房；  4、丰富的专业培训课程，羽毛球社、篮球社、足球社、瑜伽社、英语社、中医社等各种兴趣爱好社团；  5、停车优惠、旅游、团建、节日福利等多项福利；  6、工作氛围轻松自由，领导平等和蔼可亲，同事年轻友善热情；</t>
  </si>
  <si>
    <t>电商高级平面设计师</t>
  </si>
  <si>
    <t>上海俊造进出口有限公司</t>
  </si>
  <si>
    <t>带薪年假 五险一金 绩效奖金 补充医疗保险</t>
  </si>
  <si>
    <t xml:space="preserve">  任职要求：   </t>
  </si>
  <si>
    <t>Windchill高级实施顾问/系统架构师</t>
  </si>
  <si>
    <t>上海毕迪信息技术有限公司</t>
  </si>
  <si>
    <t>做五休二 周末双休 餐饮补贴 通讯补贴 专业培训 绩效奖金 节日福利 五险一金 收入无上限</t>
  </si>
  <si>
    <t xml:space="preserve"> 工作职责： 1、 同业务分析师沟通，把握用户需求，编写技术实现方案； 2、 进行技术调研、可行性分析相关工作； 3、 核心代码编写及开发人员指导，参与代码评审； 4、 持续发现系统中存在的性能、架构等问题并提出改进方案； 5、 外包开发项目进度跟踪和技术指导。  任职要求： 1、 全日制本科及以上学历； 2、 有扎实的Java基础，有3年以上Windchill二次开发经验；精通 Windchill的PDMLink、MPMLink模块，熟悉PartsLink模块； 3、熟悉Linux操作，能够熟练使用和进行系统设置； 4、 熟悉应用各种Web开发技术(HTML、CSS、JS、JSP、Servlet、XML)，熟悉JQuery、ExtJS主流JS框架； 5、 精通Oracle数据库，熟练编写SQL和存储过程，具有SQL调优能力； 6、 熟悉Spring、MyBatis等开源框架，熟练使用IDEA开发工具；具有良好的沟通表达能力和文档编写能力； 7、具有较强的团队意识，高度的责任感，对工作积极严谨，勇于承担压力，有较强的学习能力及快速解决问题能力； 8、能适应出差。 </t>
  </si>
  <si>
    <t>上海贝瑟环保科技有限公司</t>
  </si>
  <si>
    <t>环保 批发/零售</t>
  </si>
  <si>
    <t>高级软件开发工程师</t>
  </si>
  <si>
    <t>1、主要负责公司Web项目中PC端网站前端以及后期H5版移动端UI的开发； 2、持续的优化前端体验和页面响应速度，并保证兼容性和执行效率； 3、配合主管及后台工程师一起研讨技术实现方案，进行前后台分离、应用及系统整合。 岗位要求： 1.熟练使用javascript，html5，css3，对响应式布局有丰富的实际开发经验； 2.熟练使用vue、react等mvvm框架，在实际项目中使用过react或者vue全家桶，vue（vue+vue-router+vuex+element），react（react+redux-router+redux+antd）并且能够自己搭建react全家桶或者vue全家桶的前端架构；熟练使用Vue框架者优先。 3.熟练使用前端自动化构建工具（gulp、webpack），并且对前端模块化，自动化开发流程有深入的认识； 4.有丰富的前端性能优化经验； 5.有移动端开发以及移动端适配经验和混合 app开发经验者优先； 6.熟练使用SVN、GIT等版本管理工具，能�蚨懒⒔饩隹�发中常见的问题，如代码冲突，代码回滚等； 7.性格开朗乐观，责任心强，积极主动，善于沟通，具有团队精神； 8.逻辑能力强、思维活跃，敢于接受压力和挑战、能够独立完成任务攻关； 9.热爱技术，对web前端技术发展有强烈的兴趣，有良好的自学能力和强烈的责任心；</t>
  </si>
  <si>
    <t xml:space="preserve">岗位职责： 1、负责前端项目架构设计，完成产品的前端实现； 2、对性能、兼容性进行持续优化，提高用户体验并满足性能要求； 3、与后台工程师深度交流合作，一起研讨技术实现方案，并落实为具体的开发工作； 4、配合团队整体建设，协助构建优秀的团队开发环境和基础设施，指导、分享前端技术经验。  职位要求： 1、5年以上前端开发经验； 2、精通Angular.js框架； 3、有扎实的前端技术基础，熟练掌握DOM、CSS3、HTML5，精通JS； 4、有微信公众号，小程序开发等相关经验实践经验； 5、熟悉组件间的通信和数据的管理,了解flux/redux； 6、对模块化，组件化，前端工程化有深刻认识； 7、有B2C开发经验者优先。 </t>
  </si>
  <si>
    <t xml:space="preserve">1、参与公司产品需求分析、设计、技术方案实现； 2、负责基于spring cloud 框架下的大大云后台、大大养车、大大汽修、大大汽配后端开发工作； 3、负责信息技术部的架构设计和基础系统的研发工作； 4、维护线上产品、保障产品持续稳定的运行，快速解决出现的bug； 5、规划信息技术部的系统架构、应用监控以及支付交易平台的研发； 任职要求： 1、全日制本科及以上学历、计算机相关专业，3年以上Java开发经验； 2、Java基础扎实，熟悉io、多线程、集合、反射、动态代理等基础知识； 3、熟悉spring、springMVC、spring cloud框架及组件、mybatis； 4、熟悉mysql、mongodb、redis，数据库基础知识扎实、有数据库调优经验； 5、了解WEB前端技术HTML、JS、JQuery、Ajax、CSS等； 6、良好的团队协作精神和学习能力、善于沟通和分享、强烈的责任心、工作积极主动 </t>
  </si>
  <si>
    <t>网页创意设计师</t>
  </si>
  <si>
    <t>西安微聚信息技术有限公司</t>
  </si>
  <si>
    <t>五险一金 员工旅游 绩效奖金 专业培训 节日福利 周末双休</t>
  </si>
  <si>
    <t>我们是著名的美国Indiegogo众筹平台的华东中心，目前最有效的中国创新产品出海通路。作为我们的伙伴，你将有机会接触到那些在孵化中的黑科技卖点的创新产品，并成为第一批使用者进行体验，相信这能引爆你的朋友圈。 岗位职责：</t>
  </si>
  <si>
    <t>1.依据产品需求完成Web前端开发和维护； 2.对具体的产品进行前端性能优化 ； 3.在理解前端开发流程的基础上，结合前端实际建立或优化提升工作效率的工具； 4.在理解产品业务的基础上，结合前端技术建立或优化Web的交互方式。 任职资格: 1. 4年以上工作经验，本科及以上学历；精通各种Web前端技术（HTML/CSS/Javascript等)； 2  丰富的Vue.js开发经验，基于 Vue.js 的 UI 组件库能熟练使用（IVIEW，Vux,Mint UI,Element UI）构建移动端，中后台的应用 3  基于传统Jquery,LAYUI,css快速的构建开发项目 4. 熟练跨浏览器、跨终端的开发，有HTML5/CSS3等移动端Web页面开发经验和案例； 5. 有良好的审美观和用户体验意识，良好的沟通能力与团队合作意识，能够承担一定工作压力。 6  熟悉nodejs，Grunt/Gulp/Webpack等,有完整的前端自动化经验者优先；</t>
  </si>
  <si>
    <t>HTML5开发工程师（驻场宝马）</t>
  </si>
  <si>
    <t>「站在科技与人文的十字路口」、「车联网」、「互联网思维」、「智能汽车」等等，这些耳熟能详的词语想必已经耳边出茧。 你是否羡慕过扎克伯格构建的《社交网络》世界？又是否推崇乔布斯的「stay hungry, stay foolish」？还是艳羡谷歌实验室的 Google Glass 和无人驾驶汽车？ 那么，你又是否想过，自己也有可能打造出一款改变世界的产品？ 别犹豫了，加入飞驰镁物吧，让我们一起来颠覆老旧传统的汽车，创造属于互联网的未来汽车吧！  我们需要你做这些事： 1、负责项目Web前端的设计、开发、维护、扩展前端代码框架，完成单元测试、完成代码提交； 2、根据项目需求，分析并给出最优的页面前端结构解决方案； 3、持续的优化前端体验和页面响应速度，优化代码并保持良好兼容性，提升页面的友好度和易用性； 4、关注前端前沿技术研究。  我们希望你有这些能力： 1、计算机及相关专业本科及以上学历，三年以上的Web前端开发工作经历，两年以上移动Web前端开发经验； 2、精通HTML/CSS/Javascript/Ajax等，熟悉原生js开发，有基于原型和对象模式开发经验； 3、熟悉H5/CSS3，ES6，Hybrid等相关技术，至少使用过一种前端框架，如React、Angular2、Backbone、Vue等，了解前端模块化开发, 前端工程化； 4、熟练掌握git，熟悉多人开发流程，有Node.js经验优先； 5、熟练掌握photoshop等软件，熟悉页面架构和布局； 6、有车联网Web产品经验优先，深刻理解以用户为中心的产品设计理念； 7、逻辑分析能力强，善于沟通，较强的学习能力，具备良好的沟通能力和团队协作精神。  工作地点：北京市朝阳区霞光里18号  项目简介 宝马作为享誉世界的高端汽车品牌，其产品在设计美学、动感和动力性能、技术含量和整体品质等方面都具有丰富的产品内涵。随着技术的不断发展和对驾乘体验的更高要求，宝马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而飞驰镁物则正在与BMW宝马合作进行车联网相关的数字应用和前瞻性创新项目。  飞驰镁物介绍 飞驰镁物（北京）信息服务有限公司成立于2015年4月，是一家专注于提供汽车联网数字化产品和服务的高科技企业，公司总部位于充满艺术与创新气息的北京竞园艺术园区。在上海、成都、南昌等地设有分支机构。从成立之初，飞驰镁物就开创性地提出了&amp;ldquo;智能汽车即服务&amp;rdquo; （SMART X Vehicle as a Service）的理念和愿景，坚持汽车联网数字化和移动出行服务提供商（Digital &amp; Mobility Service Provider）的战略定位，帮助客户提高汽车产品和移动出行服务的智能化、数字化、便捷化，为用户打造更加完美的移动出行服务体验。飞驰镁物是业内为数不多的能够聚焦汽车前装市场提供完整的端到端汽车联网数字化产品和解决方案的创新科技公司。业务版块围绕汽车数字化和出行服务，涵盖汽车云平台及软件服务、车载智能网联终端、数字化运营、移动出行服务四大专业领域。拥有自主知识产权的核心产品包括汽车网联终端ConnectedEngine、汽车云平台CLOUDMove、物联网接入平台ActiveLink和汽车在线升级平台ActiveOTA等。在短短两年多时间里，飞驰镁物已经成为下一代车联网的引领者，是业内拥有豪华汽车品牌车企客户数量最多的汽车科技公司。截至到目前，飞驰镁物已经与包括多家跨国豪华车企在内的20多个品牌共计166个车型达成合作，为他们提供一流的汽车数字化和共享出行解决方案。</t>
  </si>
  <si>
    <t>移动端（HTML5）开发工程师</t>
  </si>
  <si>
    <t>北京德信易税网络技术有限公司</t>
  </si>
  <si>
    <t>周末双休 带薪年假 五险一金 加班补贴 定期体检</t>
  </si>
  <si>
    <t xml:space="preserve">1、独立完成移动端HTML5应用的设计与开发； 2、根据产品需求，与后台研发人员对接，实现产品界面和功能； 3、持续维护并优化移动端产品，并保证各手机浏览器兼容性和执行效率； 4、参与公司Web前端的设计与开发。 </t>
  </si>
  <si>
    <t>高级前端开发工程师（HTML5）</t>
  </si>
  <si>
    <t>五险一金 补充医疗保险 餐饮补贴 年终奖金 定期体检 周末双休 节日福利</t>
  </si>
  <si>
    <t>岗位职责： 1、根据产品需求，完成产品功能的设计、编码、测试和发布； 2、根据产品和技术发展要求，完成系统开发所需平台的设计、开发和支持维护工作。  岗位职责： 1、本科及以上学历，计算机、软件工程类相关专业； 2、在与业务相关的技术领域内工作时间至少3 年，通过独立工作而做出贡献。 3、精通HTML5、CSS3、JavaScript，掌握jQuery，Angular，VEU等一种或多种框架 4、熟悉页面架构和布局，能对页面整体结构及样式层结构进行设计、优化，能够解决浏览器兼容性问题； 5、有GIS开发经验优先。</t>
  </si>
  <si>
    <t>震坤行工业超市（上海）有限公司</t>
  </si>
  <si>
    <t>五险一金 补充医疗保险 员工旅游 交通补贴 绩效奖金 定期体检 餐饮补贴 通讯补贴</t>
  </si>
  <si>
    <t xml:space="preserve"> 岗位职责： 1、负责移动端H5，微信小程序的接口设计、开发和维护. 2、参与官网的页面维护 任职要求： 1、本科及以上学历，计算机及相关专业，至少4年以上相关工作经验 2、依据产品需求完成高质量的跨终端H5页面的前端开发和维护； 3、精通JavaScript，CSS，html,，熟悉web前后端开发流程； 4、熟练掌握React、Vue框架，至少独立负责过2个以上基于该技术栈的项目； 5、具有独立微信的项目开发设计经验和项目移植经验，熟悉微信小程序框架和微信提供的api 6、有处理过浏览器兼容性，对JS进行过性能调优的优先考虑 </t>
  </si>
  <si>
    <t>前端开发工程师 (职位编号：18262)</t>
  </si>
  <si>
    <t>Web前端开发工程师（HTML5、H5）</t>
  </si>
  <si>
    <t>五险一金 补充医疗保险 员工旅游 交通补贴 餐饮补贴 专业培训 绩效奖金 股票期权 弹性工作 定期体检</t>
  </si>
  <si>
    <t>岗位职责： 1.负责数字地球平台的Web前端开发工作 2.负责Web前端系统的分析与优化工作 3.跟踪业界新技术的发展趋势，持续进行前端架构的改进工作 任职要求： 1. 3年以上Web前端开发经验，本科及以上学历 2. 精通HTML/HTML5/JavaScript/Ajax/CSS/CSS3/Bootstrap等Web开发技术 3. 精通Angular，有实际相关项目开发经验，熟悉前端MVC开发框架（Vue/React） 4. 深刻理解Web标准，能高保真还原设计稿，对主流浏览器兼容性有比较清晰的了解 5. 熟练掌握JS模块化开发方法，掌握Web前端的性能优化方法并有相关实践 6. 工作敬业、学习能力强、善于沟通和协作，自主驱动型 特别福利： 入职后公司可提供两室一厅公寓，不住公寓公司可每月给予1500元交通住房补贴。</t>
  </si>
  <si>
    <t>岗位职责： 1. 参与网站产品前期的规划构思，完善产品概念，参与原型策划与设计； 2. 与UI合作实现网站页面前端特效； 3. 负责网站页面制作及维护，按照设计图完成页面html5开发； 4. 按照业务功能需求，编写js和css3代码，协助后端工程师完成代码镶嵌和调试； 5. 执行并优化前端技术标准、规范。  任职要求： 1、 本科以上学历，计算机，通信等相关专业； 2、 具有3-5年以上前端开发工作经验者 3、 精通DIV+CSS网页布局，并且对模板化、模块化有一定理解； 4、 能够独立完成切图及HTML页面制作、以及相关js开发，习惯于手写符合W3C标准、兼容多种浏览器的代码； 5、 理解WEB标准和兼容性，对表现与数据分离、Web语义化、提升用户体验有独特的见解和实践经验； 6、 熟悉vue、react、angular或者其他开源框架的使用，有模块化开发经验者优先； 7、 具备html5/css3及手机浏览器上的开发经验者优先； 良好的学习能力、沟通能力，追求完美，有工作激情，能在较大强度下工作,有良好的团队合作精神；</t>
  </si>
  <si>
    <t>今目标</t>
  </si>
  <si>
    <t>五险一金 补充医疗保险 员工旅游 专业培训 绩效奖金 年终奖金 弹性工作 定期体检 餐饮补贴</t>
  </si>
  <si>
    <t>你要做的――  1. 负责前端应用的开发和维护； 2. 负责优化产品的质量、性能、用户体验； 3. 参与团队技术交流和分享活动，促进团队共同进步。  理想中的你――  1. 计算机或相关专业本科以上学历，3年以上前端开发经验； 2. 精通javascript、html5、css3开发与调试技术，精通jquery、zepto、webpack、react、redux框架，了解html5最新规范，能够熟练运用html5特性构建移动端h5应用，有android/ios开发经验者优先； 3. 熟悉cordova/phonegap跨平台移动应用中间件框架，有移动端webview容器开发经验者优先； 4. 熟悉tcp/ip、http网络协议，熟悉数据库原理，熟悉sql语句； 5. 能熟练阅读英文技术资料； 6. 工作积极，有责任心，有良好的沟通能力和团队精神，具备较强解决问题的能力</t>
  </si>
  <si>
    <t>web前端工程师 (MJ000060)</t>
  </si>
  <si>
    <t>五险一金 补充医疗保险 餐饮补贴 年终奖金 绩效奖金 员工旅游 定期体检</t>
  </si>
  <si>
    <t>岗位职责： 1、负责nreal官方网站的开发，更新和维护，与第三方团队对接开发并管理进程。网站功能包括但不限于产品展示（图片视频及3D），网站内容管理，账户注册，程序包下载，网上商店等； 2、独立负责开发者文档网站的搭建及维护，配合其他相关技术人员完成文档的编辑及更新； 3、可以使用简单的3D框架（例如threejs），更新和维护网页端的3D内容 4、负责开发者论坛的开发、更新和维护 5、与产品经理、设计师、后端工程师一起，提升产品的用户体验，打造卓越的互联网产品； 6、关注前端前沿技术发展，能够将新知识传递给团队，并且转化到潜在项目中。  任职要求： 1、本科及以上学历，3年相关工作经验，参与过大型互联网产品的设计研发工作 ； 2、精通JavaScript，CSS，HTML，DOM、协议、安全、性能等前端技术； 3、熟悉W3C，ECMAScript，ES2015等相关技术标准 ； 4、了解React，Vue等新式前端框架和相关技术栈；熟练掌握webpack、gulp或grunt进行前端项目配置，能独立完成复杂前端系统或大型框架。 5、掌握threejs及readthedocs者优先 6、熟悉交互设计理论，能够将优秀的交互设计落地到产品中 7、良好的设计和编码风格，关注国内外各大开源社区和技术论坛；优秀的团队合作能力，较强的责任感，沟通顺畅，追求卓越，乐于创新，敢于尝试。</t>
  </si>
  <si>
    <t>五险一金 补充医疗保险 员工旅游 餐饮补贴 弹性工作 定期体检 节日福利</t>
  </si>
  <si>
    <t>岗位职责： 1、负责项目/产品的前端设计、开发，与后端数据的交互，提高用户视觉与用户体验；
2、前端组件的设计与实现，相关框架的定制与修改；
3、项目前端架构完善，前沿技术、工具的调研；
4、持续的优化相关的产品的质量、性能、用户体验。 岗位要求： 1、 精通使用Echarts、D3js、GIS、openlayer等数据可视化工具，有大数据可视化开发经验者优先； 2、 有Unity3d的使用及性能优化经验的优先； 3、 熟练使用Firebug，Chrome等浏览器工具进行页面分析和调试，熟悉目前主流浏览器的适配和常见浏览器的特点和限制，精通解决IE不同版本、firefox、chrome等主流浏览器的兼容性问题； 4、 熟悉W3C规范，精通html/js/css/ajax，熟练运用各种web前端技术，包括H5、React 、vue 、Angular、javascript、Ajax、BootStrap熟悉JSP脚本语言。对表现与数据分离、前端设计、用户体验等具有深入的思考、实践和理解； 5、 有android iso 等方面的开发经验； 6、 对用户体验、交互操作流程、及用户需求有一定了解； 7、 具备良好的服务意识、责任心、较强的学习能力、优秀的团队沟通与协作能力。</t>
  </si>
  <si>
    <t>高级Java应用开发（前端开发）</t>
  </si>
  <si>
    <t>1. Java应用开发，web前端开发； 2. 信息系统开发与维护。  任职资格： 6. 善于自己主动学习。</t>
  </si>
  <si>
    <t>WEB前端高级开发工程师</t>
  </si>
  <si>
    <t>java软件开发工程师</t>
  </si>
  <si>
    <t>岗位职责： 1.参与拟定本人月度工作计划，并确保本人月度工作目标的实现； 2.贯彻执行公司各项管理制度； 3.负责公司Java软件的需求分析、设计、编码、测试、维护工作； 4.负责开展互联网软件技术研究工作； 5.负责开展在线教育及企业级应用软件技术开发工作； 6.完成领导交办的其他工作。  任职要求： 1.3年以上Java开发经验，计算机相关专业，熟悉在线教育产品或互联网产品开发技术； 2.熟练掌握Java、SSM等J2EE相关开发技术； 3.熟悉Dubbo、zookeeper、SpringMVC、Spring，MyBatis,Hibernate，等开源框架；精通mysql、oracle、等数据库中的至少一种；掌握JSP、html、css、Javascript, Ajax等界面开发技术； 4.精通Sql语句，了解Sql语句的执行方式，对Sql语句进行优化； 5.熟悉linux系统，精通常用命令使用； 6.熟悉设计模式，能够独立进行模块设计、解决实际问题； 7.熟悉TCP/IP协议，HTTP协议和网络编程； 8.具备较强的计划能力、自学能力、分析能力、创新能力、逻辑思维能力； 9.有一定抗压能力，具有很强的职业操守，责任心强，执行力强，富于团队合作精神。</t>
  </si>
  <si>
    <t xml:space="preserve"> 岗位职责： 1、负责视频App项目开发、维护； 2、负责项目的架构设计、方案的制定，编写软件工程文档。 3、根据开发进度和任务分配，完成相应模块软件的设计、开发、编程任务。  任职要求： 1、 专科科及以上学历，计算机相关专业优先,三年以上相关工作经验； 2、 有H5 播放器音视频或直播等影视项目优先考虑； 3、熟悉 html5、js、jquery、css、等基本技术，熟悉使用网页前端各常用框架，各种浏览器的兼容性问题解决方案； 4、熟练使用JavaScript语言，能根据要求撰写高性能的JavaScript代码，熟悉ajax技术原理，熟练使用各种JavaScript调试工具； 5、良好的沟通能力和团队协作能力；较强的学习能力、责任心、主动性和抗压能力。  </t>
  </si>
  <si>
    <t>HTML前端主程</t>
  </si>
  <si>
    <t>五险一金 员工旅游 绩效奖金 年终奖金 专业培训 弹性工作 定期体检</t>
  </si>
  <si>
    <t>岗位职责： 1、带领HTML5相关项目，对项目HTML5开发进度负责； 2、主导解决HTML开发中的技术难题； 3、与策划、后端人员沟通，完成游戏逻辑和交互设计。  任职要求： 1、计算机相关专业本科以上学历，3年以上从事前端开发经验； 2、前端知识扎实，熟悉HTML/HTML5/XML、CSS/CSS3、Javascript等前端开发技术，能手写原生JS代码优先； 3、熟悉掌握前端面向对象开发，具有主流前端框架开发经验，如JQuery，AngularJS等；熟悉layabox/Egret等H5游戏引擎； 4、有带团队经验，热衷技术专研，工作踏实，有良好的抗压能力； 5、至少2款游戏开发经验，有丰富手机端、微信端H5开发项目经验者优先。</t>
  </si>
  <si>
    <t>广州聚拓软件科技有限公司</t>
  </si>
  <si>
    <t>五险一金 员工旅游 年终奖金 股票期权 绩效奖金</t>
  </si>
  <si>
    <t>CSS3, Sass, Less JS/ES6 ReactJS NodeJS, NPM, Gulp Scrum/SAFE Agile Jira Git  Nice to have AEM Sketch Zeplin 英文要能读写</t>
  </si>
  <si>
    <t>广州趣丸网络科技有限公司</t>
  </si>
  <si>
    <t>五险一金 绩效奖金 员工旅游 餐饮补贴 周末双休 带薪年假 弹性工作 年终奖 定期体检 包三餐</t>
  </si>
  <si>
    <t>岗位职责
1. 参与TT移动端和PC端web项?（活动）的开发和维护；
2.完成分配的项?开发任务，参与项?联调，编写测试?例；  岗位要求： 1. 熟练掌握Web前端基础技术，包括HTML5、 CSS2/3、 Javascript（ES6/7） ,掌握?向
对象编程，了解JS函数式编程；
2. 熟练使?前端?动化技术，熟悉nodeJs，能使?webpack， gulp等构建?具；
3. 熟练应?浏览器与服务器数据传输技术（ajax, jsonp, websocket），熟悉http协议；
4. 熟练使?IDE(Webstorm,HBuilder等）进?开发，熟练使?开发者?具进?调试和性
能分析；
5. 有移动端web开发经验，能处理webkit内核下的兼容性问题和性能优化问题的优先；
6. ?少有?种MVVM前端框架应?经验和项?开发经验优先；
7. 有持续不断学习的热情，探索如何将web体验最优化者，优先考虑。</t>
  </si>
  <si>
    <t>职位职责 1. 负责PC和手机端的浏览器前端架构和研发; 2. 负责用户体验和前端性能优化; 3. 配合产品经理设计合理的交互方案; 4. 参与制定开发规范; 5. 熟练掌握微信小程序开发并了解相关特性与问题  任职要求 1、本科以上学历，计算机相关专业，具备3年以上的互联网Web前端开发经验； 2、精通HTML5、CSS和JavaScript，精通VueJS、Angular，React任意一种MVVM框架； 3、理解并掌握JavaScript语言核心技术Dom、Bom、Ajax、JSON等，深刻理解W3C标准，掌握HTTP及相关网络协议，熟悉ECMAScript6。 4、熟悉Web应用的性能瓶颈和调优方式，对JavaScript性能、多浏览器兼容性、面对组件开发有独到的解决方案； 5、熟练使用NodeJS/NPM/Gulp/WebPack前端工具链，熟练使用多种Web调试工具。 6、良好的沟通协调能力，团队合作精神和执行力，思路开阔，积极上进，不断学习； 7、具备Web大型项目架构设计或企业级应用设计开发经验者优先。</t>
  </si>
  <si>
    <t>1. 负责PC及移动端页面的前端制作/产品代码开发工作； 2. 负责视频软件开发相关的H5功能开发； 3. 与后台工程师协作，完成数据交互、动态信息展现和用户的互动； 4. 结合业务研究H5的展示效果，输出良好的动态交互效果。 岗位要求： 1、统招本科以上学历，计算机科学与应用或相关专业。 2、5年或以上前端经验，至少2年以上的angular/react/react native相关项目经验。 3、熟悉Angular（React）, HTML5, CSS, JQuery, JSON等前端技术 4、细心、高效，抗压能力强，能主动独立开展工作。 5、熟练掌握盒模型、常用布局以及浏览器和移动设备兼容性； 6、熟练使用各种调试、抓包工具，能独立分析、解决和归纳问题。</t>
  </si>
  <si>
    <t>午餐补贴 专业培训 免费下午茶 定期体检</t>
  </si>
  <si>
    <t>一、岗位职责： 1、 参与公司核心技术平台研发项目，负责公司级前端框架研发。 2、 参与项目的前端架构设计、技术选型、技术难题攻关、核心功能设计和实现、性能调优等工作。 3、 根据业务及技术发展持续优化前端架构，做前瞻性的技术分析、研究及应用。 二、任职要求： 1、 专科及以上学历，美术、设计、计算机或相关专业。 2、 具有5年或以上Web前端开发相关工作经验，具有主流互联网平台Web前端开发经验者优先。 3、 精通HTML/CSS/JS等基本的Web开发技术，对Web标准有深刻理解；熟悉常用浏览器兼容方案，有实战经验者优先。 4、 熟练掌握jQuery、AngularJS、Vue.JS、React、Bootstrap等框架，熟悉MVC、MVVM等前端开发模型。 5、 有良好的工作及编码习惯，熟练使用Git、Webpack等工具。  6、 有良好的沟通与表达能力、思路清晰，能够指导他人，有较强的主动性和责任心，有较好的团队协作能力，具有较强的分析和解决问题的能力，技术视野广泛者优先。</t>
  </si>
  <si>
    <t>月薪13K java 开发(前端）</t>
  </si>
  <si>
    <t>职位要求： 1、计算机或相关专业，3年以上JAVA开发经验； 2、熟悉面向对象思想，精通编程，调试和相关技术；扎实的JAVA基础； 3、熟悉Servlet、Spring、Struts2、MyBatis等开源框架； 4、熟悉CSS、JS、HTML5等前端技术； 5、熟悉MySql，Oracle数据库，能编写较复杂的SQL； 6、具备需求分析和系统设计能力，以及较强的逻辑分析和独立解决问题能力； 7、良好的沟通、表达、分析能力，责任心和执行力强，团队合作精神，优秀的学习能力。  公司介绍： 广州云趣信息科技有限公司，前身是上市公司佳都新太科技股份有限公司（股票代码：600728）通讯增值事业部，随着业务迅猛发展，于2017年成为独立法人公司。 公司总部位于广州，在全国二十多个省会城市设有分公司或办事处。云趣科技汇聚了各类智慧创新人才，拥有业界有经验的研发团队。团队技术沉淀超过20年，掌握云通讯平台、智能AI应用、大数据、自主化业务开发平台等核心技术，并已广泛落地于中国的通讯领域。 云趣科技专注于通讯技术的产品研发，依托自身多年的技术积累，凭借在行业信息化领域的技术实力和产品方案，持续为行业客户提供更加专业的通讯服务。未来，云趣科技将致力于成为持久卓越的世界级智慧通讯科技领先企业，不断探索及整合通讯技术及应用的无限可能性，用技术改变世界，让生活更美好。</t>
  </si>
  <si>
    <t>JAVA开发工程师（高级）</t>
  </si>
  <si>
    <t>前端技术经理 (MJ001064)</t>
  </si>
  <si>
    <t>周末双休 带薪年假 五险一金 餐饮补贴 加班补贴 高温补贴 专业培训 节日福利</t>
  </si>
  <si>
    <t>岗位职责： 1、负责带领团队完成公司中后台项目的前端开发； 2、负责与产品一起梳理和优化前端需求，能帮助产品优化交互体验； 3、负责与后端确定接口协议并完成相关文档编制； 4、参与公司前端组件库和前端框架的建设和完善； 5、关注前端技术发展，引领和推动团队技术进步；  任职资格： 1、有4年以上前端开发经验； 2、精通HTML5、CSS3，JS等前端相关技术； 3、熟练使用ES6及git，webpack等工具，精通一种前端主流框架（React）； 4、有前端组件化开发思维，且有从业务提炼出组件的能力； 5、有大型应用的开发和维护经验，能合理拆分模块； 6、具备良好的沟通能力和团队协作精神，善于学习、总结，乐于分享； 7、熟悉至少一门后端语言，对前后端交互方案有较为深刻的理解；</t>
  </si>
  <si>
    <t>1、利用HTML5、CSS3等相关技术开发PC、手机、平板电脑等多平台上的WEB/WAP前端应用； 2、熟悉android/ios界面和交互开发，擅长面向google网络应用开发 3、配合产品经理和UI设计师，研究并改善用户体验； 4、负责产品的持续迭代工作； 5、负责前端代码开发。  岗位要求 1、计算机相关专业，大专以上学历，5年及以上相关工作经验； 2、精通 Javascript,jQuery；熟练phonegap,vuejs,ionic，Angular JS框架； 3、熟悉HTML5、CSS3开发技术，了解JavaScript面向对象编程方法； 4、有iphone、ipad、android等智能手机和平板开发经验优先； 5、深刻理解Web标准，对可用性、可访问性等相关知识有实际的了解和实践经验； 6、熟悉各种常见跨浏览器、跨设备问题，深刻理解Web标准，对可用性、可访问性等相关知识有实际的了解和实践经验； 7、接受出差者优先  福利： 1、每年2次调薪机会，提薪标准按照工资10%-20%. 2、每年有国内/外旅游机会 3、聚餐唱K、烧烤野炊、生日party等活动 4、定期有学习培训 5、每周三下午茶 6、入职即配发高配苹果/小米电脑</t>
  </si>
  <si>
    <t>五险一金 员工旅游 定期体检 绩效奖金</t>
  </si>
  <si>
    <t>岗位描述:
1. 即时通讯相关产品Web前端开发工程师；
2. 负责与设计师、后台开发人员协作完成符合Web标准，高性能和良好体验的页面；
3. 充分理解产品需求，分析并给出合理的页面前端结构解决方案；
4. 能够快速将UI设计还原为html和css，进行前端代码和js程序开发，按交互要求实现功能和设计；
5. 和后端程序有效配合，完成功能的潜入和调试工作；
6. 根据业务需求，封装高复用、可维护性好的前端组件；
7. 从前端技术角度，根据业务逻辑开发最优交互方式；
8. 负责公司产品前端代码开发、页面重构以及交互设计逻辑处理，实现持续优化；
9. 严格按照公司要求和管理规范进行前端软件的设计、开发、测试及文档编写等工作。
岗位要求：
1. 计算机相关专业本科以上，3年以上的 HTML5，JavaScript，CSS3 工作经验，精通各种Web前端技术；
2. 熟练掌握常用前端设计模式，了解Bootstrap，jQuery，AngularJS，React，bootstrap等框架及原理并有一定的开发经验，能独立开发常用组件；
3. 熟练编写符合W3C标准、兼容多种浏览器的前端页面代码；对CSS/Javascript性能优化、解决多浏览器兼容性问题有一定的经验；
4. 做过WebSocket编程，熟悉WebRTC协议，了解一些即时通讯协议如XMPP、SIP等；
5. 熟悉即时通讯开源系统中传输文字、语音、视频、文件等信息的技术，具有相应的开发编程经验者优先；
6. 良好的沟通能力和执行力，善于应对解决问题、提供方案；
7. 具有良好的编程风格，注重编码规范；
8. 积极主动的态度、强烈的责任心和良好的团队合作意识，有大局观，思维活跃，逻辑紧密，愿意分享，享受精益求精的***态度；
9. 热爱前端技术，有较强的学习能力，有强烈的求知欲、好奇心和进取心，能及时关注和学习业界最新的前端技术；
10. 英语CET-4以上，良好的英语读写能力。</t>
  </si>
  <si>
    <t xml:space="preserve">1. 负责前端架构的建立和实施，主导前端架构的开发，制定合理有效的开发规范; 2. 负责梳理和优化前端开发流程，搭建高效集成的前端开发环境，提高前端开发质量和效率； 3. 负责复杂业务的前端方案设计和技术选型；对Web前端新技术进行预研，保持公司前端开发技术的先进性； 4. 负责前端Web和移动端界面开发、维护和优化工作； 5. 负责优化与重构前端代码，并整理出可重用的代码模块； 6. 持续优化产品性能、用户体验、交互效果及各种主流浏览器的兼容适配工作； 7. 通过各种前端技术手段，提升用户体验并满足性能要求。  任职要求： 1. 熟悉HTTP协议，对网页性能优化有较好的理解，熟悉常用的前端调试工具； 2. 熟悉Web标准规范，HTML/CSS/JS基础扎实，熟悉常用的前端构建工具，如：webpack、gulp等； 3. 有响应式开发经验，能熟练使用bootstrap、layui、element-ui等，有大屏展示系统的开发经验优先； 4. 熟悉ES6的特性，能熟练使用Angulajs、Reactjs、Vue.js等MVVM框架中的一种，并且能自己封装组件，对前端模块化开发有一定的开发经验； 5. 喜爱前端技术，能独立设计实现较好用户体验的界面； 6. 能熟练使用开源组件，熟悉开源项目开发模式的优先。 </t>
  </si>
  <si>
    <t>广州神州数码有限公司</t>
  </si>
  <si>
    <t>五险一金 补充医疗保险 餐饮补贴 通讯补贴 专业培训 绩效奖金 年终奖金 弹性工作 定期体检</t>
  </si>
  <si>
    <t xml:space="preserve">1.能够独立完成项目经理指定功能模块 2.对于公司旧系统的功能bug的修复 3.能适当的优化现有系统 4.协助项目经理，完成一些项目需求文档 5.对于新技术有较强自学能力 任职资格: </t>
  </si>
  <si>
    <t>HTML5开发工程师-yjn</t>
  </si>
  <si>
    <t>五险一金 带薪年假 节假日福利</t>
  </si>
  <si>
    <t>1、3年以上前端开发经验，有大型项目研发经验优先考虑； 2、基本功扎实，熟练html5，css3，es6等，有PC端 Web开发经验； 3、熟练一种主流Js框架React/Vue/Angular，熟悉react优先； 4、熟练掌握一种前端构建工具webpack/gulp/fis等； 5、熟悉常用的前端设计模式MVC/MVVM，对http协议有深入研究； 6、熟悉前端性能优化知识、网络安全性知识； 7、熟悉一种后端语言NodeJS/.net/Java/php优先；</t>
  </si>
  <si>
    <t xml:space="preserve"> 1、根据产品需求和设计完成兼容性良好的前端页面制作，与后台工程师协作； 2、完成数据交互、动态信息展现，实现数据可视化； 3、拥有良好的设计审美； 4、基于Html5的webapp界面开发； 5、保持代码的高可靠性和可维护性。 任职资格: 1、熟练使用Html5、Html、CSS,CSS3等页面结构和布局； 2、熟练使用响应式页面开发，屏幕自适应； 3、熟练使用Jquery、javaScript，能独立开发； 4、精通WEB标准页面开发，能实现兼容主流界面（IE8及以上、FF、Chrome等主流浏览器）； 5、熟悉前端页面代码结构、前端交互性能，页面结构和页面布局，对语义化、结构与内容分离、用户体验有一定的理解； 6、至少有Angular、Vue之一开发经验。 </t>
  </si>
  <si>
    <t>岗位职责 1.负责web前端页面开发、维护和优化工作。 2.掌握HTML5/JavaScript/CSS3等Web开发技术。 3.熟练使用React或vue及其全家桶。 4.熟练使用echarts 制作满足ui需求的图表。 5.通过各种前端技术？手段，提？高？用户体验并满？足性能要求。 6.掌握常用的性能优化手段，提升页面性能。 任职资格： 1.至少三年以上前端开发经验； 2.熟练掌握HTML5、CSS3、JavaScript、ES6等 3.熟练使用至少一种JS框架，熟悉Vue或者Reactjs，掌握其原理，能独立开发常用组件； 4.熟练使用前端自动化构建工具，熟悉Webpack，对前端工程化与模块化开发有一定了解，并有实践经验；</t>
  </si>
  <si>
    <t>HTML5 工程师2名（中级P5）</t>
  </si>
  <si>
    <t>五险一金 出国机会 绩效奖金 年终奖金</t>
  </si>
  <si>
    <t xml:space="preserve"> 工作职责： 职位要求：
1、大专以上学历，三年以上Web前端开发经验；
2、熟练HTTP/HTML5/CSS3/Javascript，熟悉Web Service/json等常用数据接口和格式；
3、对HTML5技术领域、新兴Web标准和Web发展趋势有良好洞察力和极高的关注度，有强烈的求知欲；
4、具有团队精神和良好的沟通能力。</t>
  </si>
  <si>
    <t>html5前端讲师</t>
  </si>
  <si>
    <t>深圳市达众互联科技有限公司</t>
  </si>
  <si>
    <t>1.按照教学规范和教学大纲高质量完成前端课程的授课任务； 2.带领学员参加实训并指导学员完成实操项目； 3.负责所属教学方向的工作计划和课程优化、改进教学方法，完善教学体系； 4.完成课程辅导工作，解答学员课程疑问，保证学员的学习质量，辅导并推动学员就业； 5.配合其它部门完成相关工作。  任职资格： 1、专科学历以上，5年以上前端开发工作经验； 2、精通HTML5，CSS3，JavaScript，jQuery，reactjs, vuejs, angularjs等开发技术； 3、熟悉微信公众号，微信小程序开发； 3、有HTML5项目开发经验，能运用HTML5开发移动端APP应用； 4、有移动端Web的开发经验，能开发兼容移动版浏览器的应用； 5、对新兴W3c标准和Web发展趋势有良好洞察力； 6、具备较强的责任心和良好的沟通表达能力、团队合作意识。 7、有过讲师（或授课）经验优先考虑。</t>
  </si>
  <si>
    <t>珠海横琴极盛科技有限公司</t>
  </si>
  <si>
    <t>五险一金 交通补贴 餐饮补贴 通讯补贴 员工旅游 定期体检 补充医疗保险 年终奖金</t>
  </si>
  <si>
    <t xml:space="preserve">岗位职责： 1、开发酷炫、具有创新交互体验的金融网站，向投资者用户提供***投资、理财的Web应用服务； 2、不断研究、挖掘、采用各种最新、最好的前端开发框架，改良开发流程，整理***实践； 3、与UIUE设计人员、服务器端工程师紧密配合；基于自己对UIUE的开发经验与理解，对设计师和美工提出建设性意见。  任职要求： 1、两年及以上互联网行业工作经验，计算机及相关专业本科以上学历； 2、精通JavaScript/HTML(5)/CSS(3)等前端技术，具有丰富的页面性能、浏览器兼容性实践经验； 3、熟练运用主流的JS开发框架，深入理解其设计原理，如：jQuery、Zepto、Angular、Vue、React等； 4、熟悉Linux平台，熟悉一种或多种后端开发语言，如：NodeJS/Java/Python等； 5、对技术有强烈的进取心，具有良好的沟通能力和团队合作精神、优秀的分析问题和解决问题的能力； 6、有良好的审美观和用户体验意识，良好的沟通能力与团队合作意识，能够承担一定的工作压力； 7、愿意探寻和改进目前还不成熟的前端开发流程，了解各种常用工具； 8、具备钻研精神，对前沿技术有持续研究，有二次研发、社区开源项目和自研开源组件作品等优先。 </t>
  </si>
  <si>
    <t>高级前端开发工程师（HTML5/小程序</t>
  </si>
  <si>
    <t xml:space="preserve">岗位描述：  负责移动端前端主要功能的开发（HTML5，小程序等）  持续的优化前端体验和页面效率，并保证兼容性和执行效率  和后台研发工程师一起讨论技术实现方案，进行实施应用和系统整合    岗位要求：  本科及以上学历，计算机相关专业，基础理论扎实  熟悉 HTML5 特性，了解最新的技术规范，熟练应用 HTML5，CSS，JS等搭建移动端前台，有线上可访问的成功作品  熟悉 ES6 标准，对解决移动端跨浏览器/跨终端的兼容性问题有一定的经验  熟悉H5动画特效处理经验，有团队管理经验者优先  对行业新技术（HTML5领域，微信小程序等）有足够的好奇心和热爱  快速学习和成长，能适应创业的节奏和团队氛围    加分项：  熟悉 React 或者 Vue 等常见的开发框架  熟悉并了解任意一种后端研发语言（Java，C，PHP，Python）  了解 Hybrid 开发模式  有 Node.js 经验  对美（设计、程序、产品体验）有自己的理解和追求   </t>
  </si>
  <si>
    <t>HTML5开发工程师 (职位编号：B006)</t>
  </si>
  <si>
    <t>深圳墨豫智能科技有限公司</t>
  </si>
  <si>
    <t>专业培训 弹性工作 绩效奖金 办公宽敞 团队氛围好 临近地铁口 五险一金 定期体检</t>
  </si>
  <si>
    <t>岗位职责: 1、根据产品需求和设计完成兼容性良好的前端页面制作，与后台工程师协作； 2、完成数据交互、动态信息展现，实现数据可视化； 3、拥有良好的设计审美； 4、基于Html5的webapp界面开发； 5、保持代码的高可靠性和可维护性。 任职资格: 1、熟练使用Html5、Html、CSS,CSS3等页面结构和布局； 2、熟练使用响应式页面开发，屏幕自适应； 3、熟练使用Jquery、javaScript，能独立开发； 4、精通WEB标准页面开发，能实现兼容主流界面（IE8及以上、FF、Chrome等主流浏览器）； 5、熟悉前端页面代码结构、前端交互性能，页面结构和页面布局，对语义化、结构与内容分离、用户体验有一定的理解； 6、至少有Angular、Vue之一开发经验。  注：该岗位base深圳或上海</t>
  </si>
  <si>
    <t>数据集工程师</t>
  </si>
  <si>
    <t xml:space="preserve">岗位要求： </t>
  </si>
  <si>
    <t>公司有一个月年终奖，五险一金，双休，节假日福利
招聘初、中、高级  1、精通HTML5、CSS3、Javascript等前端开发技术，前端开发3年以上工作经验； 2、持续关注业界的新话题和新技术，使用过一种以上的前端框架，如VUEJS、React、webpack、element ui、bootstrap等； 3、熟悉W3C标准，对表现与数据分离、web语义化等有深刻理解，精通移动web开发、hybrid app开发； 4、熟悉前端与后端信息交互的方式与流程； 5、熟悉浏览器兼容性，web优化技巧。 6、 项目经验丰富、有大型交互类网站工作经验（博客、电商、微博等），有独立完成大型产品的工作经历者优先。</t>
  </si>
  <si>
    <t>【职责描述】 1、负责移动端、PC端产品的前端设计、开发、优化、维护； 2、负责前端组件开发、封装与优化； 3、参与项目需求分析、与相关人员沟通、保证开发的质量与进度； 4、持续关注新技术，引入并优化前端的质量、性能、用户体验； 5、能够独立完成软件需求的整理与设计工作； 【任职要求】 1、本科以上学历，计算机相关专业，3年以上工作经验； 2、3年以上前端开发经验，1年以上vue框架使用经验，至少vue.js前端开发项目经验； 3、熟练使用echarts、highcharts等图表工具； 4、精通、es6编程语言，良好的OOP编程思想； 5、熟悉bootstrap、webpack、html5、dom、css3、ajax和jquery前端技术； 6、能够进行node.js和express后台开发优先；  7、熟练使用至少两种技术，包括但不限于vue、react、Angular、微信小程序等，掌握其原理，能独立开发常用组件者优先；</t>
  </si>
  <si>
    <t>JAVA开发工程师(IT) (职位编号：xinguodu000635)</t>
  </si>
  <si>
    <t>岗位职责: 1. 参与公司内部系统开发，实现高性能、高可用、高并发, 并且有良好的用户体验； 2. 参与架构设计、编码、重构、测试、优化； 3. 参与数据库设计及性能调优； 4. 参与技术文档的编写；  任职资格: 1. 本科及以上学历，计算机或相关专业, 3 年(包含) 以上 Java 开发经验； 2. 熟悉泛微系统优先，有企业办公平台开发经验； 3. 精通 Java 开发技术，熟悉 SpringMVC、JPA、Hibernate、WebService，理解其运行原理； 4. 精通 HTML、JavaScript、CSS、JQuery、Ajax 等前端技术； 5. 熟练使用 BootStrap, 有很强的UI设计能力, 对提高用户体验有一定经验； 6. 熟悉 Apache/Tomcat/JBoss/WebLogic 等常见容器的配置及管理技术； 7. 熟悉 Oracle、SQL Server 或 MySQL 任一数据库，熟练使用SQL语言； 8. 熟练使用 Eclipse、SVN 等开发工具 9. 熟悉 Linux 基本命令； 10. 工作细致、踏实、责任心强；具有良好的团队精神和沟通能力。</t>
  </si>
  <si>
    <t>工作职责: 1、负责魅族应用商店、广告平台、运营活动前端业务开发及维护； 2、负责持续优化前端页面体验和访问速度，搭建高性能、高可用和安全的前端技术架构； 3、负责WEB新技术研究与引入。 任职资格: 1、本科及以上学历，计算机相关专业，3年及以上工作经验； 2、精通HTML5、CSS3、Javascrip（ES6&amp;ES7）等前端开发技术； 3、熟悉Vue、Angular、React等前端框架，对框架运行原理有比较深入的了解更佳； 4、持续关注业界的新话题和新技术，如PWA、Webpack等，有开源项目或者博客更佳； 5、熟悉W3C标准，对表现与数据分离、WEB语义化等有深刻理解； 6、熟悉浏览器兼容性，前端网络和性能优化技巧； 7、熟悉H5小游戏开发(如phaser框架等)，有实际上线项目经验更佳； 8、对前端工程化有深刻的理解和相关的实践经验；</t>
  </si>
  <si>
    <t>网店运营</t>
  </si>
  <si>
    <t>深圳市好会通科技有限公司</t>
  </si>
  <si>
    <t>带薪年假 五险一金 绩效奖金 全勤奖 节日福利 专业培训 通讯补贴</t>
  </si>
  <si>
    <t xml:space="preserve">岗位职责 负责电商如淘宝、天猫、京东等店铺的策划、页面设计制作、推广优化，关键词搜索自然排名、客户流量、流量转化销售率等。  任职资格 1、了解电商的各项规则、熟悉电商店面推广规律，擅长提升淘宝、天猫、京东等店铺推广的客户流量，并有效促进提高客户的购买转化率。 2、有电子通信产品网络销售运营经验者优先。 3、熟悉百度及GOOGEL的优化，有自己对SEO的认识优先。 4、熟悉网页HTML代码、懂基本的DIV+CSS，对网站内部SEO了解优先。 5、良好的沟通能力及团队协作能力，富有责任心 学习能力强。  福利待遇：五险一金 带薪年假 年终奖 节假日福利  这里有一支优秀的运营团队等着你的加入。 这里有高薪，只要你愿意； 这里不仅高薪，还有你的理想； 这里不仅远方，还有学识技能全方位培训； 这里不仅培训，还有充分的发展空间；  公司名称：深圳市好会通科技有限公司 公司地址：深圳市南山区西丽九祥岭工业区第10栋第3层 公司网址：http://www.meeteasy.com.cn 主营产品：会议电话机 全向麦克风 会议桥  交通： 地铁：西丽地铁D出口（5号、7号线可以直达） 公交：西丽劳力市场或者九祥岭1，步行只需3-5分钟。 </t>
  </si>
  <si>
    <t>UI设计师（偏视觉方向）</t>
  </si>
  <si>
    <t>五险一金 专业培训 年终奖金 弹性工作 绩效奖金 美女帅哥多 出国机会 员工旅游 定期体检</t>
  </si>
  <si>
    <t xml:space="preserve">岗位职责： 1.负责WEB以及APP界面设计、图标设计和创意工作； 2.基于用户体验、人机交互、图形化设计、界面设计等前沿理论实现产品风格设计； 3.独立完成UI相关图形设计工作，能根据项目和应用系统的需求设计全套UI； 4.根据产品及网站定位把握用户体验,为产品及网站提供切实可行的视觉设计方案； 5.主导设定产品和网站的整体视觉风格和UI规范； 6.不断跟踪改进视觉原素,优化提高用户体验； 任职要求： 1.本科及以上学历，美术、设计或相关专业本科以上学历； 2.从事设计行业工作3年以上，对客户端（PC, Mac, Android, iOS）和网站的设计有丰富经验； 3.具有深厚的设计理论与娴熟的设计技巧，善于捕捉流行趋势； 4.热爱设计，拥有宽广的行业视野与时尚的审美标准； 5.精通Photoshop、Illustartor、Flash等设计工具； 6.具备带领团队的能力和经验，并富有工作激情、创新和责任感，能承受高强度的工作压力； 7.熟悉CSS、JAVASCRIPT、HTML5等技能者优先。 小寄语：    公司是个很棒的平台，不缺钱，只缺人！具有良好的UI设计能力，能够独立解决有一定复杂度的问题。如果你能够有一套解决问题的套路，我们更加欢迎你加入。 </t>
  </si>
  <si>
    <t>Full stack Engineer</t>
  </si>
  <si>
    <t>Position: Full stack Engineer Head Count: 2 Description: 1、全日制大专及以上学历，信息、计算机等相关专业。 2、三年以上前端开发经验。 3、专业基础扎实，精通HTML、JS、CSS。 4、熟练掌握react,一年以上react开发经验。熟悉或了解其他框架 5、掌握Angular JS ，一年以上Angular 开发经验 6、具备良好的洞察力和准确的判断力，思维活跃，善于创新。 7、紧密跟踪互联网技术前沿，逻辑清晰，思维开阔，具备较强的学习能力以及综合分析问题和快速解决问题的能力。 8、职业素养优，心理素质好，工作效率高，抗压能力强。  公司信息： 极光云典总部位于加拿大多伦多，是一家新型的信息技术（IT）服务公司。如何以合理的成本，快速、高效、精准地把IT解决方案推向市场，是当前的企业家面临的问题。极光云典正是为了解决这个问题而成立。公司聚集了一批在IT领域最前沿经验丰富的技术及管理人才，以最新的技术手段和开发模式，帮助财经领域的初创企业家解决了一个又一个业务难题。公司的客户主要是海外（北美为主）金融领域的初创公司。有些公司客户已被知名公司收购。 由于业务的不断拓展，公司长期需要有能力、有进取精神的人才加入。 在极光云典，每位员工都是能独当一面的精英高手。员工必须有强烈的兴趣不断学习***。在和团队工作的过程中，你将有机会和他们相互学习，共同进步。公司有知识共享的文化，在使用***的同时，可以紧密协作。 公司的工作作风灵活，绝大部分工作都可以远程实现，工作时间和地点不限。这需要员工的自我管理能力强，善于高效沟通。 公司结构扁平，没有官僚制度，人际关系轻松融洽。公司注重员工的成长，鼓励每个员工对自己的职业有规划，支持并创造条件让员工尝试自己感兴趣的工作。 目前公司正在高速发展，办公地点和相关福利即将陆续到位。对于愿意远程办公的员工将仍然实行大部份时间远程的模式。 如果你不是想找一份轻松稳定的工作，而是在寻找一个施展抱负的平台，一群志同道合的朋友，一个不断挑战自己的机会，那么就和我们谈一谈吧！</t>
  </si>
  <si>
    <t>海外SEO经理</t>
  </si>
  <si>
    <t>深圳市易讯天空网络技术有限公司</t>
  </si>
  <si>
    <t>美股上市 优秀团队 福利齐全 五险一金 节日福利</t>
  </si>
  <si>
    <t>岗位描述：
1、负责公司多语言网站的Google关键词排名及自然流量提升；
2、制定网站SEO/ASO工作规划，提出站内，站外优化策略并推动执行；
3、负责关键词挖掘和分析工作，制定内容建设及关键词部署方案；
4、负责ASO相关的策略与推广，提升app排名；
5、监控和分析网站流量、用户行为、日志数据，监控研究竞争对手，输出数据分析报告并指导进一步工作；
6、与产品、技术、运营协调跟进SEO相关的计划实施。
任职要求：
1、大专及本科以上学历，5年及以上SEO工作经验；
2、有Google SEO及海外推广成功经验，有小语种经验更佳；
3、具有较强的沟通能力和团队协作精神，善于推动各部门执行工作；
4、英文四级以上，读写无障碍；
5、精通SEO工具的使用，包括但不限于GA/Search console/GTM/Ahrefs等，熟悉HTML、CSS等网页编程语言；
6、有较强的数据挖掘及分析能力，能够输出可视化的诊断分析报告和解决方案；
7、了解搜索引擎排名原理与策略，对全球本地化SEO、移动SEO、ASO有强烈的兴趣。</t>
  </si>
  <si>
    <t>HTML5 游戏前端开发主程序（LAYABOX）</t>
  </si>
  <si>
    <t>上海掌越科技有限公司</t>
  </si>
  <si>
    <t>五险一金 节日福利 13薪 做五休二 周末双休 带薪年假 全勤奖</t>
  </si>
  <si>
    <t xml:space="preserve">- 认同儿童教育游戏方向并充满热情 - 具有 3年以上面向对象编程OOP开发经验，使用 AS3 3年以上 或 TS 1年以上，有上线产品核心模块开发经验 - 对客户端架构、数据算法有深刻理解，精通图形学原理，规范的编程风格、良好的文档习惯 - 综合能力强，有独立支持一款轻游戏前端开发、接入上线的经验，有 HTML5 引擎打包上架国内外各大渠道的经验。熟悉微信生态，有小程序开发能力；熟悉 CSS+DIV，有 Web 开发能力 - 勤恳、精进、有担当、善协作  本岗位急招 须完整说明项目经历和个人价值，并接受测试  </t>
  </si>
  <si>
    <t>IT数据部经理</t>
  </si>
  <si>
    <t>节日福利 带薪年假 员工旅游 五险一金 绩效奖金 经理公寓 定期体检 生日礼物</t>
  </si>
  <si>
    <t>岗位职责： 1、负责/参与应用系统平台设计、重构、优化，主导/参与技术难题公关； 2、负责并参与系统需求分析、功能模块详细设计，完成系统业务功能实现、测试及维护工作； 3、负责编写相应的需求、设计与技术文档，向系统使用者提供技术支持服务； 4、参与线上系统环境的升级、运维监控、性能调试； 5、推动跟进业务线需求，为改善系统的功能积极提出建议； 6、负责Java团队日常管理等。  岗位要求： 1、计算机相关专业，全日制本科以上学历； 2、5年以上Java实际项目开发工作经验，能独立完成项目开发； 3、熟练掌握Java编程技术，熟悉j2ee架构；熟悉Hibernate，Spring，Ibatis等主流框架；了解web service技术及JAVAEE相关领域知识技能； 4、熟悉高并发、高性能的分布式系统的设计、应用及调优：如缓存技术，网站优化，服务器优化，集群技术处理、网站负载均衡、系统性能调优等技术； 5、熟悉web界面开发，熟悉HTML/XHTML、JvaScript、CSS、HTML5和AJAX(JQuery）技术； 6、掌握数据库技术，如：MySQL 7、熟悉JQuery、Node.js、Angular.JS、React等主流前端框架的一种优先考虑。</t>
  </si>
  <si>
    <t>广州智干电子商务科技有限公司</t>
  </si>
  <si>
    <t>五险一金 员工旅游 专业培训 周末双休 弹性打卡</t>
  </si>
  <si>
    <t>【岗位职责】
1.全面负责营销网站 SEO 工作规划，制定 SEO 策略，建立 SEO 标准，对 SEO 效果负责；
2.制定网站SEO/ASO工作规划，提出站内，站外优化策略并推动执行；
3.负责关键词挖掘和分析工作，制定内容建设及关键词部署方案；
4.负责公司多语言网站的Google关键词排名及自然流量提升，负责ASO相关的策略与推广，提升app排名；
5.监控和分析网站流量、用户行为、日志数据，监控研究竞争对手，输出数据分析报告并指导进一步工作；
6.与产品、技术、运营协调跟进SEO相关的计划实施。
【我们对您期望】
1.大专及本科以上学历，5年及以上海外SEO工作经验；
2.具有较强的沟通能力和团队协作精神，善于推动各部门执行工作；
3.英文四级以上，读写无障碍；
4.精通SEO工具的使用，包括但不限于GA/Search console/GTM/Ahrefs等，熟悉HTML、CSS等网页编程语言。   【优先条件】 有Google SEO及海外推广成功经验，有小语种经验优先。</t>
  </si>
  <si>
    <t>高级HTML5游戏前端开发工程师</t>
  </si>
  <si>
    <t>深圳市既明科技有限公司</t>
  </si>
  <si>
    <t xml:space="preserve">职位诱惑： 快速成长,大品牌项目,老板优秀,氛围融洽 职位描述： 岗位职责： 1、利用相关技术进行h5、小程序等项目研发； 2、基于HTML5标准进行页面制作，编写可复用的用户界面组件； 3、持续的优化前端体验和页面响应速度，并保证兼容性和执行效率； 4、指导技术团队攻克技术难点，优化技术实现方案，进行应用及系统整合。  任职要求： 1、具备3年以上HTML5游戏相关项目开发经验； 2、精通HTML5、CSS3、JavaScript等前端技术，有vue、angular、react 等框架的实际开发经验，熟练使用egret、laya等引擎； 3、具有较强的逻辑思维能力、热爱技术、能独立解决问题； 4、有管理经验、有较多前端的项目经验可优先考虑。 公司介绍： 既明，取自屈原《九歌》“抚余马兮安驱，风姣姣兮既明”，意认定的方向，纵然只有微光，亦脚踏实地，力学笃行。 我们是技术起家的互动技术定制服务商，我们做过甲方，做过乙方也做过丙方，我们有机会从各个视角去审视当下的互动传播营销领域的实现形式。我们从不轻易说不，但是眼高手更勤。所以我们收获了同样挑剔、严谨的各类合作伙伴的认可。在这里，别有一番风景。  我们提供给你的： 接地气的部分： 1、带薪年假、节日福利（生日礼金、新年礼金、家属礼金、等各类礼金）、各种补助（名目有点多）、精彩的员工活动（各花式聚餐、出游），丰富的下午茶（随时可以敲诈老板）~~~这些事必须的； 2、半年一次的调薪，季度性的绩效奖金，有的！ 3、技术攻坚的实时性奖励，有的！ 4、加班如果说没有肯定是假的，但是加班费绝对按时足额发放； 5、五险一金、公积金，各种保障，有的！  特别想说的部分： 你能和一群有干劲，有想法，有经验的伙伴们在一起，最重要的是，他们都是干事情的人。在工作中我们从不乱承诺，在这里，作为我们的第一次对话，我们倍加珍惜，更不会胡言乱语。我希望能坦诚的告诉你，现在的我们在快速发现问题、快速解决问题、快速的成长，这一路一来我们希望能收获更多的伙伴们的认可和支持，携手共进。  如果你已经认真的看到这个部分，我们的缘分应该是已经到位了，来吧，递上你的简历，见上一面、聊一聊，也许你就是那下一个同路人。 </t>
  </si>
  <si>
    <t>广州智度科技有限公司</t>
  </si>
  <si>
    <t>五险一金 免费班车 员工旅游 绩效奖金 年终奖金 弹性工作 定期体检</t>
  </si>
  <si>
    <t>【岗位职责】
1.全面负责营销网站 SEO 工作规划，制定 SEO 策略，建立 SEO 标准，对 SEO 效果负责；
2.制定网站SEO/ASO工作规划，提出站内，站外优化策略并推动执行；
3.负责关键词挖掘和分析工作，制定内容建设及关键词部署方案；
4.负责公司多语言网站的Google关键词排名及自然流量提升，负责ASO相关的策略与推广，提升app排名；
5.监控和分析网站流量、用户行为、日志数据，监控研究竞争对手，输出数据分析报告并指导进一步工作；
6.与产品、技术、运营协调跟进SEO相关的计划实施。
【我们对您期望】
1.大专及本科以上学历，5年及以上海外SEO工作经验；
2.具有较强的沟通能力和团队协作精神，善于推动各部门执行工作；
3.英文四级以上，读写无障碍；
4.精通SEO工具的使用，包括但不限于GA/Search console/GTM/Ahrefs等，熟悉HTML、CSS等网页编程语言。  【优先条件】 有Google SEO及海外推广成功经验，有小语种经验优先。</t>
  </si>
  <si>
    <t>HTML5开发工程师(前端）</t>
  </si>
  <si>
    <t>上海依威能源科技有限公司</t>
  </si>
  <si>
    <t>五险一金 周末双休 带薪年假 高温补贴 节日福利 绩效奖金 交通补贴 通讯补贴 餐饮补贴</t>
  </si>
  <si>
    <t xml:space="preserve"> 1．负责产品的页面制作及维护，根据设计图完成页面html5应用的编码。 2．与UI设计师和后台程序配合，高效率高质量地完成页面的实现工作。 3．利用HTML5相关技术设计开发移动设备应用程序。 4．解决iOS，Android设备浏览器的兼容性问题。 5．相关项目包括业务前端站点，手机H5，业务管理后台及数据统计分析平台  岗位要求： 1. 全日制本科以上学历，三年以上开发经验; 2. 精通HTML5/CSS3/JavaScript，深入理解DOM、BOM模型，CSS盒子模型，事件处理机制; 3. 深入理解JavaScript的闭包、原型链等核心，熟悉或了解ES6/ES7标准; 4. 熟悉H5标准，理解H5的语义化标签，对H5的API有一定的了解和使用经验 5. 熟练使用jQuery，AngularJS，Node.js，Vue.JS，React等库/框架的一种或多种; 6. 熟悉移动端开发，熟悉了解响应式布局，对Android与iOS不同平台的html5页面适配有较好的了解;</t>
  </si>
  <si>
    <t>1、根据需求，完成应用模块的分析、设计；参与技术团队的搭建与完善，帮助团队的技术提升； 2、主持制定项目产品的技术方案与开发计划，并确保计划能如期完成;，协助团队工程师进行基本的开发工作和解决遇到的技术问题等； 3、独立完成应用的开发任务，并优化系统程序； 4、承担核心功能，公共核心模块的代码编写以及接口规范制定，技术文档编写等;  职位要求： 1、良好的团队合作意识和表达、沟通能力； 2、计算机软件或相关专业本科及以上学历，JAVA基础扎实至少5年以上开发工作经验； 3、精通Java语言，对Java开源框架如spring,struts，mybatis,quartz等有应用和优化经验； 4、 熟悉JAVA EE规范，精通面向对象分析和设计技术，包括UML建模、设计模式等，并有丰富的实践经验； 5、熟悉数据库（MySQL，Oracle）使用，设计，调优； 6、熟悉WEB相关标准（HTML、CSS、JS、HTTP），最好有3年的web应用开发经验； 7、有大数据量、高并发系统和大型网站构建经验者优先。</t>
  </si>
  <si>
    <t>IT Assistant Manager_资讯科技部副经理</t>
  </si>
  <si>
    <t xml:space="preserve">  Responsibilities      Qualifications and Experience Education    Technical Skills     General Skills     Soft Skills     Work Experience   </t>
  </si>
  <si>
    <t>Web前端开发工程师 (职位编号：002)</t>
  </si>
  <si>
    <t>深圳百壹网络科技有限公司</t>
  </si>
  <si>
    <t xml:space="preserve">1、3~5年的Java Web应用系统开发经验，有大型企业级应用系统开发经验者优先；  2、熟悉linux开发环境，熟悉多线程、网络编程，熟悉Oracle/MySQL/SQL语言，熟悉常用的数据结构与算法；  3、熟练掌握Java后台开发环境（maven、IntelliJ IDEA、svn）及开发技巧；  4、精通spring boot/spring mvc，myBatis开发框架，熟练使用thymeleaf、freemarker等视图引擎；  5、精通html、css、js等前端开发技术，熟练使用jQuery、bootstrap、reactjs等开发框架；  6、良好的表达沟通能力，团队合作能力，主动性强，执行能力强，具备良好的问题定位分析能力；  7、有商城开发经验、游戏开发经验优先 线上与线下紧密结合的项目，拥有专门的线下推广团队。  高成本手机游戏项目，强调线上可玩性和线下可行性。  非棋牌，团队成熟，如果愿意一起奋斗做精品项目的请加入我们。    </t>
  </si>
  <si>
    <t>1. 智能电视WebOS系统功能开发和定制 2. WebOS数据采集、广告展示等功能的设计、开发和测试 3. 广告系统终端的功能设计、开发和测试 4. 相关文档的编写，技术规范的编写等 任职要求： 1. 从事嵌入式Linux开发3年以上 2. 精通 C/C++开发。 3. 深入了解面向对象开发。 4. 深入了解传统数据结构及算法。 5. 熟悉多线程。 6. 熟悉 Linux平台下的软件 debug。 7. 熟悉 HTML4.01/HTML5、JavaScript/DOM、CSS。 8. 熟悉 Linux环境，交叉编译。 9. 熟悉 HTTP, Socket以及图形库。 10. 善于沟通协作。 11. 具备专业文档英语读写能力。</t>
  </si>
  <si>
    <t>移动终端开发（iOS &amp; Android）</t>
  </si>
  <si>
    <t xml:space="preserve"> 岗位职责 1.  参与业务需求设计讨论，采用跨平台的工具进行应用程序开发； 2.  负责移动平台软件框架的研究，设计和实现、关键技术验证等工作； 3.  完成项目设计、编码、测试和优化； 4.  负责移动平台新技术研究、功能扩展，现有开发方法的改进。  技能要求 1.  计算机或相关专业专科以上学历，3年以上APP开发工作经验 2.  熟悉Android和iOS APP开发熟悉常用的App架构设计 3.  1年以上React Native开发经验，对移动端架构有一定的理解 4.  熟悉JS、HTML、CSS等前端技术 5.  开发基础良好，对手机软件性能优化、内存优化、安全等有一定了解 6.  至少负责过2个Hybrid App项目，熟悉从设计到打包的整个流程 7.  思路清晰，逻辑思维能力强，良好的沟通协作意识及团队合作精神  </t>
  </si>
  <si>
    <t>网页制作与技术支持/网站运维工程师</t>
  </si>
  <si>
    <t>上海新纪元教育管理有限公司</t>
  </si>
  <si>
    <t>五险一金 年终奖金 定期体检 通讯补贴 餐饮补贴 交通补贴 绩效奖金</t>
  </si>
  <si>
    <t>1、负责网站制作、网站系统维护工作，远程或现场解决客户系统使用中的问题，记录客户服务档案。
2、服务器、中间件等日常巡检工作。
2、协调公司内部资源为客户提供技术支持。
3、协助部门经理处理部门内部事宜
任职要求：
1、5年以上（含）网站维护、软件系统运维、客户关系管理经验。
2、熟练掌握HTML、css代码，熟练使用DREAMWEAVER，掌握PHOTOSHOP/FLASH。
3、掌握主流数据库的日常操作（MSSQL、LINUX、ORACLE、MYSQL）。
4、掌握各类应用服务器的优化调试等操作（apache、tomcat、weblogic、websphere）
5、掌握linux等操作系统的简单命令。
6、能够承受售后服务工作中的压力和挑战。
7、有进取心，团队配合意识强并具有一定的沟通协调能力。</t>
  </si>
  <si>
    <t>react native前端开发</t>
  </si>
  <si>
    <t>鑫涌算力信息科技（上海）有限公司</t>
  </si>
  <si>
    <t>工作职责： 1.使用 React Native和 React进行移动应用开发 2.封装 React Native原生组件,并协助 Android与i0S客户端集成 3.改善、维护和优化相关产品的质量、性能、提升用户体验 4.负责和后台开发人员协作确保整个产品功能的实现和运行  任职资格： 1.大专及以上学历，计算机相关专业，4年及以上相关工作经验 2.熟悉React Native基本原理及生命周期，熟练使用及封装React Native基础组件。 3.熟悉iOS.Android原生编译打包流程。 4.熟悉html5,css3,js语法,熟练使用Flex布局 5.熟练使用React Native框架，熟悉面向对象编程思想，具有一年以上React Native实战项目经验。 6.有iOS.Android原生开发经验者优先 7.熟悉Vue，angularjs等主流前端框架优先，有企业CRM开发经验者优先。</t>
  </si>
  <si>
    <t>五险一金 绩效奖金 股票期权 专业培训 定期体检 员工旅游</t>
  </si>
  <si>
    <t>工作职责: 1、参与产品需求讨论和产品实现的方案的研究，参与和负责产品的前端开发工作； 2、负责具体的组件、代码编写，按时按要求完成相应的开发任务。 3、主要负责支持公司所有业务、产品的前端开发工作，通过专业的前端技术能力为金融科技产品提供优秀前端的解决方案。 4、负责公司各类 Web 平台及应用的前端开发工作和移动端H5、小程序开发等工作 任职资格: 1. 熟悉W3C标准，熟练应用各种前端技术（Java"script"、HTML、CSS等），熟悉 Canvas、SVG，熟悉主流的框架和库； 2. 熟悉前端 MVC/MVP/MVVM 架构，有大/中型 Web 应用平台开发的经验；有 AngularJS/Angular 2、Vue、React 等框架/库的应用经验更佳； 3. 掌握至少一门服务器端编程语言，并有过实际开发经验，了解 Node.js； 4. 对常用的（前端）工具和技术有一定的应用或了解，如：Git，webpack，Gulp/Grunt，LESS/Sass等； 5. 具有良好的代码风格、接口设计与程序架构； 6. 关注业界发展，对最新的前端技术有浓厚的兴趣及独特的见解； 7. 较强的学习能力，具备良好的沟通能力和团队协作精神； 8. 有带团队经验及系统架构及改造经验优先。</t>
  </si>
  <si>
    <t>游戏平台&amp;SDK对接开发</t>
  </si>
  <si>
    <t>五险一金 餐饮补贴 股票期权 弹性工作 通讯补贴 专业培训 出国机会 定期体检 年终奖金 绩效奖金</t>
  </si>
  <si>
    <t xml:space="preserve">岗位职责: 1. 游戏平台SDK对接，开发与维护 2. 游戏GM后台的设计和开发 3. 优化和改进已有的系统和工具 4. 系统的部署和维护  岗位技能: 1. 掌握常见的数据结构和算法 2. 掌握Python开发,Django Web开发框架 3. 掌握Web前端技术, HTML , CSS, js, Javascript, Bootstrap 4. 熟悉C++开发优先考虑 5. 有游戏服务器开发经验优先考虑 6. 热衷于技术钻研，执行力强，有责任心  </t>
  </si>
  <si>
    <t>移动端html5高级研发工程师</t>
  </si>
  <si>
    <t>北京联德创新科技有限公司</t>
  </si>
  <si>
    <t>1、负责基于Android,IOS,基于微信端的移动应用开发，并按照项目设计进度要求完成编码； 2. 依据项目进度与需求按时按质完成App相关功能设计和开发工作 3. 负责移动应用开发新技术研究、功能扩展、现有方法的改进、提升用户体验 4. 负责移动App关键模块的技术攻关，解决开发过程中的技术问题 5、有医疗领域行业经验者优先录用 岗位要求： 1、3年以上以上软件开发经验，熟悉需求分析和软件设计方法，参与应用系统的软件架构设计，或应用系统的的软件架构设计； 2、精通HTML和CSS 及JavaScript面向对象编程方法，能够手写页面代码； 3、熟练使用html javascript css进行网页开发，熟悉html 5 css3的新功能； 4、熟练掌握使用JavaScript进行Web App开发； 5、精通互联网金融手机支付业务，包括微信、支付宝、银联等； 6、能快速掌握HTML5 和 Mobile Web开发，如有对应web app开发经验优先； 7、有JQuery Mobile,Sencha Touch,iWebkit等框架使用经验者优先 8、熟悉PhoneGap跨平台移动应用中间件框架； 电　　话：0451-82322242 82322240-8288 招聘邮箱：liandezp@163.com 联 系 人：徐***</t>
  </si>
  <si>
    <t>海联金汇（北京）金融科技有限公司</t>
  </si>
  <si>
    <t xml:space="preserve"> 主要职责：  负责信贷系统前端H5设计与研发，以移动端开发为主。  任职资格：  1、 精通各种Web前端技术HTML5、XML、CSS+DIV等；  2、 熟练使用VUE框架，能够独立完成设计、研发、发布等相关工作；  3、 深度掌握JavaScript语言核心技术DOM、BOM、Ajax、JSON，了解各项技术的相关标准，有独立完成复杂前端JS框架的设计与实现的经验；熟悉Jquery、Bootstrap、AngularJS、EXT等扩展应用；  4、 有前端模块以及组件跨项目应用经验；对前端的重构迁移有深入的理解以及能够提出良好的可执行方案；具有大前端思维及视野，对前端最前沿技术保持高度敏感；  5、 至少五年以上Web前端工程师相关经验；  6、 有互联网金融行业相关经验。</t>
  </si>
  <si>
    <t>高级交互设计师--大兴清源路</t>
  </si>
  <si>
    <t>北京国人通教育科技有限公司</t>
  </si>
  <si>
    <t>前端开发工程师(J11661)</t>
  </si>
  <si>
    <t>工作职责: 1、负责根据产品文档、设计稿，完成高还原度的前端代码开发工作； 2、负责移动/PC项目的开发、维护、升级，完成核心代码的编写； 3、负责对产品页面性能的优化和维护； 4、设计编写高复用性、逻辑清晰、便于维护的组件； 任职资格: 1、2年以上工作经验，精通HTML/CSS/Java""script""等前端技术，能轻松写出符合W3C标准、语义化、兼容主流浏览器的代码, 熟练书写ES5, ES6, CSS3等原生JS、CSS代码； 2、熟悉前端工程化与组件化开发，并有实践经验（如 Gulp/Webpack、Vue/React 等或其他前端工具)，熟悉MVC、MVVM等前端开发模型； 3、熟悉网络通信机制、常用网络协议（HTTP/SSL)，了解常见安全问题和对策； 4、至少了解一门非前端的语言（如 NodeJS/Java/PHP等）； 5、有良好的沟通能力和团队协作能力，工作严谨、有激情、工作自主驱动、关注用户体验； 6、优秀的学习能力，分析和解决问题的能力和强烈的进取心；</t>
  </si>
  <si>
    <t xml:space="preserve">1、负责主线产品App及web系统、推广活动等H5页面的开发和优化； 2、负责移动web应用以及pc前端开发工作，开发具有高性能和高可靠性的系统，具有可扩展性； 3、整体页面结构及样式层结构的设计、优化； 4、利用HTML5相关技术开发跨平台的前端产品； 5、配合UI设计人员完成设计，与后端人员进行调试、数据交互。 职位需求： 1、三年以上WEB前端经验，有丰富APP前端开发的项目经验； 2、精通HTML5/CSS3/javascript等前端开发技术；精通AJAX运作机制； 3、熟悉jquery,bootstrap等前端开发框架； 4、熟悉响应式设计、前端性能优化； 5、熟悉与后端配合的工作模式； 6、熟悉W3C标准与ES规范，熟悉Web语义化； 7、熟练掌握沙盒模型、常用布局以及浏览器和移动设备兼容性； 8、熟练使用各种调试、抓包工具，能独立分析、解决和归纳问题。 </t>
  </si>
  <si>
    <t>职位描述： 1.参与公司需求方案讨论分析，架构设计与制定技术方案； 2.产品后台设计、开发与优化； 3.负责产品系统核心业务的开发，包括接口API、web后台系统、微信公众号平台等； 4.参与核心技术预研和攻关，并解决系统中存在的疑难问题。  职位要求： 1.3-5年相关工作经验，计算机软件相关专业，本科以上学历； 2.熟练掌握Java以及PHP语言，熟练掌握并使用常见的框架，如spring，mybatis，CI框架等； 3.熟练掌握TCP/IP、HTTP、WebService、rest等协议技术； 4.熟练掌握Oracle、mysql数据库，能编写高效的SQL语句，性能优化； 5.熟练使用Linux操作系统，Nginx、Redis等中间件； 6.熟练掌握web开发用到的HTML5,js,css以及jQuery等； 7.熟悉微信公众号的后台开发，并有相关项目经验； 8.了解docker引擎； 9.有音视频通话项目开发经验，或了解webrtc等即时通讯技术的优先； 10.良好的团队意识和沟通能力；</t>
  </si>
  <si>
    <t>高薪 UI 设计师</t>
  </si>
  <si>
    <t xml:space="preserve">上班时间：6天制，每年30天带薪年假 工作地点：需外派国@@~&gt;wai， 公司负责免费用餐和住宿 薪资组成：月薪人民币税后 20000元至35000元 + 30-80%月绩效奖+ 每月35%分红奖金（满半年后计算）+ 忠诚奖  岗位职责： 1、负责公司pc、app产品的前期视觉推导完成设计方案，制定设计规范，熟悉设计流程； 2、参与前瞻性产品的创意设计和动态DEMO的实现。  任职要求： 1、UI设计5年以上工作经验； 2、对企业vi系统设计有一定的经验； 3、有在互联网企业经验者有优先：腾讯、百度、乐视、爱奇艺等 4、精通多种设计软件； 5、精通网页设计，对html+css有一定的了解，对于交互效果有着丰富的经验 6、精通手机端设计（H5,APP），熟悉种各种机型的设计规范，熟练快速处理界面的切片和标注，并提供最优的适配方案； 7、精通网页设计，对html+css有一定的了解，对于交互效果有着丰富的经验  </t>
  </si>
  <si>
    <t>中高级Web前端开发人员</t>
  </si>
  <si>
    <t>25-32万/年</t>
  </si>
  <si>
    <t>岗位职责： 1、独立设计开发web端应用程序； 2、能够独立完成前后台数据交互； 3、自测及联调：对负责的模块进行自测试及联调测试，并能搭建联调环境； 4、对发现的产品Web前端缺陷快速、准确的定位，并妥善的解决； 任职要求： 1、本科以上学历 2、计算机相关专业，3年以上Web前端页面开发工作经验，有团队管理经验者优先考虑； 3、精通JS、HTML5、CSS等前端开发语言，能进行复杂Ajax交互开发，熟悉JSON、XML等相关技术; 4、具备良好的前端架构分析能力与设计能力 5、能够很好地与需求人员、UI设计师和后台开发人员沟通协作，具有良好的团队合作精神 工作地点：长宁区长宁路1033号联通大厦或浦东新区浦东大道900号</t>
  </si>
  <si>
    <t>前后端(JS/JAVA)开发 -28万/年 (职位编号：JC180831)</t>
  </si>
  <si>
    <t>25-28万/年</t>
  </si>
  <si>
    <t>五险一金 年终奖金 补充医疗保险 补充公积金 交通补贴 餐饮补贴</t>
  </si>
  <si>
    <t>工作内容：</t>
  </si>
  <si>
    <t>DM资深前端开发工程师</t>
  </si>
  <si>
    <t>2.5-3.3万/月</t>
  </si>
  <si>
    <t>工作职责： 1.制定前端团队的技术规范，把关项目的技术方案，协商制定项目开发计划； 2.与产品设计进行需求沟通讨论，从前端角度充分考虑用户体验； 3.带领前端团队完成功能开发，并参与核心代码的编写； 4.参与技术攻关，优化线上业务，完善开发流程； 5.持续优化前端性能，提高前端安全性和代码质量； 6.前端技术团队的人员培养，技术指导。  任职资格： 1.计算机专业或相关专业大学专科以上学历，5年以上移动页面开发工作经验 2.精通HTML/CSS布局，精通HTML5，CSS3规范并能在开发过程中熟练运用 3.熟练产出兼容于目前主流手机浏览器的前端页面 4.精通图像处理软件与网页编辑软件 5.熟悉任意MV*框架(如：AngularJS/React等) 6.有NodeJS开发经验，熟悉 Express 优先 薪资：25K-33K</t>
  </si>
  <si>
    <t>高级前端开发工程师（外汇岗位）</t>
  </si>
  <si>
    <t xml:space="preserve">1. 负责金融类软件系统开发；   2. 负责前端页面代码的编写，优化及特效的实现；  3. 能按照项目计划，按时提交高质量代码，完成开发任务。     任职要求：  1. IT相关专业，至少全日制本科以上学历；  2. 五年以上web前端开发经验；  3. 熟练运用HTML、CSS进行网页制作；  4. 熟悉HTML5及CSS3特性，包括(localStorage/Application Cache/CSS 3.0标准)；  5. 熟悉常用angular2框架技术，熟练使用webpack等工具；  6. 能接受一定强度的加班。 </t>
  </si>
  <si>
    <t>深圳碧色信息科技有限公司</t>
  </si>
  <si>
    <t>2.9-3.5万/月</t>
  </si>
  <si>
    <t>员工旅游 交通补贴 专业培训 绩效奖金 年终奖金</t>
  </si>
  <si>
    <t>职位描述： 1、负责业务系统设计和研发，对系统稳定和性能进行持续优化； 2、负责进行产品方案确认，业务流程梳理，配合项目推进研发进展； 3、能够独立完成系统的设计与文档的撰写工作，并保证系统的高可用性； 4、能指导团队成员按时完成任务，负责团队技术的攻坚、创新引导工作，解决产品开发过长中的高性能、高并发和高可靠性问题； 任职要求： 1、3年以上JAVA开发经验，2年以上技术团队管理经验，能主导进行大型网站架构设计 2、熟练使用常见开源框架 例如 Spring、SpringBoot、MyBatis、Netty等，熟悉分布式架构，开发过大用量的产品，并能维护产品的品质 3、熟练使用Web前端的基本技术，html、js、css、ajax 3、精通大规模高并发后台开发经验，熟悉LINUX操作系统，熟悉Mysql等主流数据库 4、熟悉软件开发过程规范，能掌控软件开发过程</t>
  </si>
  <si>
    <t>HTML5研发工程师</t>
  </si>
  <si>
    <t>岗位职责： 1、主要负责公司区块链产品前端需求开发和维护工作； 2、与团队一起合作完成PC及移动端产品设计； 3、在理解产品业务的基础上，结合前端技术设计或优化交互方式； 4、参与制定可行的编码标准和规范应用。  职位要求： 1、本科及以上学历，通过CET-4或相等水平英语测试，5年以上开发经验； 2、熟悉 ECMAScript 2015 语言规范，W3C 相关 WEB 标准，了解 HTML、CSS、JavaScript、DOM 在不同浏览器上的兼容情况、渲染原理和存在的 Bug； 3、熟悉 HTML5 相关特性，了解最新规范，能够熟练运用 HTML5 特性构建应用； 4、熟悉npm，Webpack，Babel等常用JS构建工具； 5、熟悉常用的前端库或框架（如React,Vue, Backbone 等）； 6、熟悉区块链相关技术，对Bitcoin、Ethereum等项目有一定了解； 7、有较强的独立解决问题能力、学习能力、文档编写能力、以及沟通能力、自律的完成任务、快速融入公司。 8、有成功项目的开发经验者优先； 9、有带团队经验者优先； 10、有区块链、金融科技类相关项目工作经验者优先。</t>
  </si>
  <si>
    <t>Senior Front-End Developer</t>
  </si>
  <si>
    <t xml:space="preserve"> Overview Education First (EF) is an international language learning company. The EF studio in Shanghai - the hub of the global software development operation �C is expecting a senior front-end engineer to build consistently pleasant user experience on Web by leveraging modern technologies.   Responsibilities   Requirements:  Nice to Have</t>
  </si>
  <si>
    <t>移动端开发经理（IOS and ANDROID)</t>
  </si>
  <si>
    <t>一、岗位职责 1、统筹管理ios/android/h5等移动端用户产品研发过程； 2、制定用户产品研发和项目实施交付代码的前端标准和规范，并推广和应用，提高团队的开发效率，强力支撑业务发展； 3、选型和开发优化前端技术开发框架、测试框架和发布框架； 4、规划前端团队的技术方向和长期目标并推进落地； 5、技术扎实能为团队成员提供培训和指导； 6、完成上级交办的其他工作项目。 二、任职资格 1、本科及以上学历，计算机科学与技术、软件工程相关专业； 2、5年以上移动端产品开发经验；有金融软件行业经验者优先（信贷、投融资、理财、直销银行、支付钱包、电商平台等）； 3、精通各种前端技术和框架，包括HTML/CSS/JavaScriptde.JS、vue.js、reatcNative、ios framework等； 4、熟悉客户端内存管理机制，熟悉http协议的基本原理，推动产品前端性能优化； 5、熟悉客户端侧网络信息安全知识并加以运用； 6、熟知架构演进路线，并具备强大的实战项目经验和丰富的项目管理经验； 7、具备较强的工作主动性和学习进取精神，技术视野广阔，对业界的发展动态有比较密切的关注； 8、对前端技术有持续的热情，优秀的培训指导和自学能力、善于和各种背景的人合作； 9、具有抗压能力。</t>
  </si>
  <si>
    <t>Sr Software Development Engineer</t>
  </si>
  <si>
    <t>亿客行 Expedia</t>
  </si>
  <si>
    <t>出国机会 年终奖金 员工旅游 补充医疗保险 弹性工作 专业培训 五险一金 商业医疗保险</t>
  </si>
  <si>
    <t xml:space="preserve"> Senior Software Development Engineer Expedia Group's China R&amp;D Center in Shenzhen is seeking for a highly motivated Senior Software Development Engineer to join the Lodging Platform organization to build and enhance Expedia Group's supplier platform. In this position, you will join an agile team of product delivery to create fast, engaging and scalable web applications that allow our suppliers to easily run their room types and rate plans. Expedia Group is one of the world’s largest online travel e-Commerce companies providing large scale internet platform for customers around the world to search and reserve hotels, flights, packages, cars, and cruises. Expedia Group is growing at fast pace and are looking for talents to grow our China R&amp;D teams.  Expedia Group's Partner Central team is looking for an individual who is passionate about technology, user experience and the web. The right person should have strong technical skills to design, build, and review the team's implementations. You will work with extraordinary architects, developers, and product managers in the US and local to build high-performing web applications with good user experience. You will take ownership of the work streams in your team, initiate innovative solutions, and collaborate with our global technology teams.  What you’ll do:  Who you are:  Why join us: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�C that responsibility inspires us to be the place where exceptional people want to do their best work, and to provide them the tools to do so.  Whether you're applying to work in engineering or customer support, marketing or lodging supply, at Expedia Group we act as one team, working towards a common goal; to bring the world within reach. We passionately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If you have a hunger to make a difference with one of the most loved consumer brands in the world and to work in the dynamic travel industry, this is the job for you.  Our family of travel brands includes: Brand Expedia®, Hotels.com®, Expedia® Partner Solutions, Egencia®, trivago®, HomeAway®, Orbitz®, Travelocity®, Wotif®, lastminute.com.au®, ebookers®, CheapTickets®, Hotwire®, Classic Vacations®, Expedia® Media Solutions, CarRentals.com?, Expedia Local Expert®, Expedia® CruiseShipCenters®, SilverRail Technologies, Inc., ALICE and Traveldoo®.   职位： 高级软件开发工程师  企业介绍 Expedia集团是全球最大的在线旅游公司，在全世界超过75个国家拥有200多个专业网站。每月有6亿的访问量，2016年总预定额达到720亿美元。公司从1996年成立至今已有20多年历史，全球共有2万多员工。Expedia也是一个领先的科技公司。我们的使命是用科技改变旅行！  Expedia Group Partner Central（EGPC）是一个十分便捷的酒店管理平台，酒店合作伙伴可以自主地进行房价房态管理，和住客互动，参与推广，并获取多种市场数据和资讯。EGPC酒店管理平台每天有几十万供应商来访问，并需要保证 7 X 24小时稳健地运行。  Expedia集团（中国开发中心）正在寻找优秀的软件开发工程师，为酒店管理平台开发高性能、高可用和高可伸缩性的大型Web应用和Web服务。  我们提供：  期待您的加入，成为未来公司发展的核心团队成员  职位描述： 任职资格：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</si>
</sst>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rgb="FF000000"/>
      <name val="等线"/>
    </font>
    <font>
      <b/>
      <sz val="10"/>
      <color rgb="FF000000"/>
      <name val="等线"/>
    </font>
    <font>
      <sz val="10"/>
      <color rgb="FF000000"/>
      <name val="等线"/>
    </font>
    <font>
      <sz val="10"/>
      <name val="等线"/>
    </font>
    <font>
      <sz val="11"/>
      <name val="等线"/>
    </font>
    <font>
      <b/>
      <sz val="11"/>
      <color rgb="FF000000"/>
      <name val="等线"/>
    </font>
    <font>
      <sz val="11"/>
      <color rgb="FF000000"/>
      <name val="等线"/>
    </font>
    <font>
      <sz val="11"/>
      <name val="Inconsolata"/>
    </font>
  </fonts>
  <fills count="4">
    <fill>
      <patternFill patternType="none"/>
    </fill>
    <fill>
      <patternFill patternType="gray125"/>
    </fill>
    <fill>
      <patternFill patternType="solid">
        <fgColor rgb="FFFCE8B2"/>
        <bgColor rgb="FFFCE8B2"/>
      </patternFill>
    </fill>
    <fill>
      <patternFill patternType="solid">
        <fgColor rgb="FFF4CCCC"/>
        <bgColor rgb="FFF4CCCC"/>
      </patternFill>
    </fill>
  </fills>
  <borders count="1">
    <border>
      <left/>
      <right/>
      <top/>
      <bottom/>
      <diagonal/>
    </border>
  </borders>
  <cellStyleXfs count="1">
    <xf numFmtId="0" fontId="0" fillId="0" borderId="0"/>
  </cellStyleXfs>
  <cellXfs count="24">
    <xf numFmtId="0" fontId="0" fillId="0" borderId="0" xfId="0" applyFont="1" applyAlignment="1">
      <alignment vertical="center"/>
    </xf>
    <xf numFmtId="0" fontId="1" fillId="0" borderId="0" xfId="0" applyFont="1" applyAlignment="1"/>
    <xf numFmtId="0" fontId="1" fillId="0" borderId="0" xfId="0" applyFont="1" applyAlignment="1"/>
    <xf numFmtId="0" fontId="1" fillId="0" borderId="0" xfId="0" applyFont="1" applyAlignment="1"/>
    <xf numFmtId="0" fontId="1" fillId="0" borderId="0" xfId="0" applyFont="1" applyAlignment="1">
      <alignment horizontal="left" vertical="top"/>
    </xf>
    <xf numFmtId="0" fontId="2" fillId="0" borderId="0" xfId="0" applyFont="1" applyAlignment="1"/>
    <xf numFmtId="0" fontId="1" fillId="0" borderId="0" xfId="0" applyFont="1" applyAlignment="1">
      <alignment horizontal="left" vertical="top"/>
    </xf>
    <xf numFmtId="0" fontId="2" fillId="0" borderId="0" xfId="0" applyFont="1" applyAlignment="1"/>
    <xf numFmtId="0" fontId="3" fillId="0" borderId="0" xfId="0" applyFont="1" applyAlignment="1">
      <alignment horizontal="left" vertical="center"/>
    </xf>
    <xf numFmtId="0" fontId="2" fillId="0" borderId="0" xfId="0" applyFont="1" applyAlignment="1"/>
    <xf numFmtId="0" fontId="3" fillId="0" borderId="0" xfId="0" applyFont="1" applyAlignment="1">
      <alignment vertical="center"/>
    </xf>
    <xf numFmtId="0" fontId="2" fillId="2" borderId="0" xfId="0" applyFont="1" applyFill="1" applyAlignment="1"/>
    <xf numFmtId="0" fontId="2" fillId="0" borderId="0" xfId="0" applyFont="1" applyAlignment="1"/>
    <xf numFmtId="0" fontId="2" fillId="2" borderId="0" xfId="0" applyFont="1" applyFill="1" applyAlignment="1"/>
    <xf numFmtId="0" fontId="2" fillId="3" borderId="0" xfId="0" applyFont="1" applyFill="1" applyAlignment="1"/>
    <xf numFmtId="0" fontId="2" fillId="3" borderId="0" xfId="0" applyFont="1" applyFill="1" applyAlignment="1"/>
    <xf numFmtId="0" fontId="2" fillId="3" borderId="0" xfId="0" applyFont="1" applyFill="1" applyAlignment="1"/>
    <xf numFmtId="0" fontId="4" fillId="3" borderId="0" xfId="0" applyFont="1" applyFill="1" applyAlignment="1">
      <alignment vertical="center"/>
    </xf>
    <xf numFmtId="0" fontId="4" fillId="2" borderId="0" xfId="0" applyFont="1" applyFill="1" applyAlignment="1">
      <alignment vertical="center"/>
    </xf>
    <xf numFmtId="0" fontId="5" fillId="0" borderId="0" xfId="0" applyFont="1" applyAlignment="1"/>
    <xf numFmtId="0" fontId="6" fillId="0" borderId="0" xfId="0" applyFont="1" applyAlignment="1"/>
    <xf numFmtId="0" fontId="6" fillId="3" borderId="0" xfId="0" applyFont="1" applyFill="1" applyAlignment="1"/>
    <xf numFmtId="0" fontId="2" fillId="3" borderId="0" xfId="0" applyFont="1" applyFill="1" applyAlignment="1"/>
    <xf numFmtId="0" fontId="7" fillId="2" borderId="0" xfId="0" applyFont="1" applyFill="1" applyAlignment="1">
      <alignment horizontal="left" vertical="center"/>
    </xf>
  </cellXfs>
  <cellStyles count="1">
    <cellStyle name="常规" xfId="0" builtinId="0"/>
  </cellStyles>
  <dxfs count="10">
    <dxf>
      <fill>
        <patternFill patternType="solid">
          <fgColor rgb="FFFCE8B2"/>
          <bgColor rgb="FFFCE8B2"/>
        </patternFill>
      </fill>
    </dxf>
    <dxf>
      <fill>
        <patternFill patternType="solid">
          <fgColor rgb="FFFCE8B2"/>
          <bgColor rgb="FFFCE8B2"/>
        </patternFill>
      </fill>
    </dxf>
    <dxf>
      <fill>
        <patternFill patternType="solid">
          <fgColor rgb="FFFCE8B2"/>
          <bgColor rgb="FFFCE8B2"/>
        </patternFill>
      </fill>
    </dxf>
    <dxf>
      <fill>
        <patternFill patternType="solid">
          <fgColor rgb="FFFCE8B2"/>
          <bgColor rgb="FFFCE8B2"/>
        </patternFill>
      </fill>
    </dxf>
    <dxf>
      <fill>
        <patternFill patternType="solid">
          <fgColor rgb="FFFCE8B2"/>
          <bgColor rgb="FFFCE8B2"/>
        </patternFill>
      </fill>
    </dxf>
    <dxf>
      <fill>
        <patternFill patternType="solid">
          <fgColor rgb="FFFCE8B2"/>
          <bgColor rgb="FFFCE8B2"/>
        </patternFill>
      </fill>
    </dxf>
    <dxf>
      <fill>
        <patternFill patternType="solid">
          <fgColor rgb="FFFCE8B2"/>
          <bgColor rgb="FFFCE8B2"/>
        </patternFill>
      </fill>
    </dxf>
    <dxf>
      <fill>
        <patternFill patternType="solid">
          <fgColor rgb="FFFCE8B2"/>
          <bgColor rgb="FFFCE8B2"/>
        </patternFill>
      </fill>
    </dxf>
    <dxf>
      <fill>
        <patternFill patternType="solid">
          <fgColor rgb="FFFCE8B2"/>
          <bgColor rgb="FFFCE8B2"/>
        </patternFill>
      </fill>
    </dxf>
    <dxf>
      <fill>
        <patternFill patternType="solid">
          <fgColor rgb="FFFCE8B2"/>
          <bgColor rgb="FFFCE8B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459"/>
  <sheetViews>
    <sheetView workbookViewId="0"/>
  </sheetViews>
  <sheetFormatPr defaultColWidth="12.59765625" defaultRowHeight="15" customHeight="1"/>
  <cols>
    <col min="1" max="27" width="11.59765625" customWidth="1"/>
  </cols>
  <sheetData>
    <row r="1" spans="1:27" ht="20.25" customHeight="1">
      <c r="A1" s="4" t="s">
        <v>0</v>
      </c>
      <c r="B1" s="4" t="s">
        <v>1</v>
      </c>
      <c r="C1" s="6" t="s">
        <v>2</v>
      </c>
      <c r="D1" s="6" t="s">
        <v>3</v>
      </c>
      <c r="E1" s="6" t="s">
        <v>4</v>
      </c>
      <c r="F1" s="4" t="s">
        <v>7</v>
      </c>
      <c r="G1" s="6" t="s">
        <v>8</v>
      </c>
      <c r="H1" s="4" t="s">
        <v>9</v>
      </c>
      <c r="I1" s="4" t="s">
        <v>10</v>
      </c>
      <c r="J1" s="4" t="s">
        <v>11</v>
      </c>
      <c r="K1" s="4" t="s">
        <v>12</v>
      </c>
      <c r="L1" s="4" t="s">
        <v>13</v>
      </c>
      <c r="M1" s="8"/>
      <c r="N1" s="8"/>
      <c r="O1" s="8"/>
      <c r="P1" s="8"/>
      <c r="Q1" s="8"/>
      <c r="R1" s="8"/>
      <c r="S1" s="8"/>
      <c r="T1" s="8"/>
      <c r="U1" s="8"/>
      <c r="V1" s="8"/>
      <c r="W1" s="8"/>
      <c r="X1" s="8"/>
      <c r="Y1" s="8"/>
      <c r="Z1" s="8"/>
      <c r="AA1" s="8"/>
    </row>
    <row r="2" spans="1:27" ht="20.25" customHeight="1">
      <c r="A2" s="5" t="s">
        <v>25</v>
      </c>
      <c r="B2" s="5" t="s">
        <v>26</v>
      </c>
      <c r="C2" s="5" t="s">
        <v>27</v>
      </c>
      <c r="D2" s="5" t="s">
        <v>28</v>
      </c>
      <c r="E2" s="5" t="s">
        <v>29</v>
      </c>
      <c r="F2" s="5" t="s">
        <v>30</v>
      </c>
      <c r="G2" s="5" t="s">
        <v>31</v>
      </c>
      <c r="H2" s="5" t="s">
        <v>32</v>
      </c>
      <c r="I2" s="5" t="s">
        <v>33</v>
      </c>
      <c r="J2" s="5" t="s">
        <v>36</v>
      </c>
      <c r="K2" s="5" t="s">
        <v>37</v>
      </c>
      <c r="L2" s="5" t="s">
        <v>38</v>
      </c>
      <c r="M2" s="10"/>
      <c r="N2" s="10"/>
      <c r="O2" s="10"/>
      <c r="P2" s="10"/>
      <c r="Q2" s="10"/>
      <c r="R2" s="10"/>
      <c r="S2" s="10"/>
      <c r="T2" s="10"/>
      <c r="U2" s="10"/>
      <c r="V2" s="10"/>
      <c r="W2" s="10"/>
      <c r="X2" s="10"/>
      <c r="Y2" s="10"/>
      <c r="Z2" s="10"/>
      <c r="AA2" s="10"/>
    </row>
    <row r="3" spans="1:27" ht="20.25" customHeight="1">
      <c r="A3" s="5" t="s">
        <v>50</v>
      </c>
      <c r="B3" s="5" t="s">
        <v>51</v>
      </c>
      <c r="C3" s="5" t="s">
        <v>27</v>
      </c>
      <c r="D3" s="5" t="s">
        <v>54</v>
      </c>
      <c r="E3" s="5" t="s">
        <v>45</v>
      </c>
      <c r="F3" s="5" t="s">
        <v>56</v>
      </c>
      <c r="G3" s="5" t="s">
        <v>31</v>
      </c>
      <c r="H3" s="5" t="s">
        <v>57</v>
      </c>
      <c r="I3" s="5" t="s">
        <v>58</v>
      </c>
      <c r="J3" s="5" t="s">
        <v>59</v>
      </c>
      <c r="K3" s="5" t="s">
        <v>53</v>
      </c>
      <c r="L3" s="5" t="s">
        <v>55</v>
      </c>
      <c r="M3" s="10"/>
      <c r="N3" s="10"/>
      <c r="O3" s="10"/>
      <c r="P3" s="10"/>
      <c r="Q3" s="10"/>
      <c r="R3" s="10"/>
      <c r="S3" s="10"/>
      <c r="T3" s="10"/>
      <c r="U3" s="10"/>
      <c r="V3" s="10"/>
      <c r="W3" s="10"/>
      <c r="X3" s="10"/>
      <c r="Y3" s="10"/>
      <c r="Z3" s="10"/>
      <c r="AA3" s="10"/>
    </row>
    <row r="4" spans="1:27" ht="20.25" customHeight="1">
      <c r="A4" s="5" t="s">
        <v>62</v>
      </c>
      <c r="B4" s="5" t="s">
        <v>63</v>
      </c>
      <c r="C4" s="5" t="s">
        <v>27</v>
      </c>
      <c r="D4" s="5" t="s">
        <v>47</v>
      </c>
      <c r="E4" s="5" t="s">
        <v>29</v>
      </c>
      <c r="F4" s="5" t="s">
        <v>65</v>
      </c>
      <c r="G4" s="5" t="s">
        <v>66</v>
      </c>
      <c r="H4" s="5" t="s">
        <v>68</v>
      </c>
      <c r="I4" s="5" t="s">
        <v>69</v>
      </c>
      <c r="J4" s="5"/>
      <c r="K4" s="5" t="s">
        <v>53</v>
      </c>
      <c r="L4" s="5" t="s">
        <v>55</v>
      </c>
      <c r="M4" s="10"/>
      <c r="N4" s="10"/>
      <c r="O4" s="10"/>
      <c r="P4" s="10"/>
      <c r="Q4" s="10"/>
      <c r="R4" s="10"/>
      <c r="S4" s="10"/>
      <c r="T4" s="10"/>
      <c r="U4" s="10"/>
      <c r="V4" s="10"/>
      <c r="W4" s="10"/>
      <c r="X4" s="10"/>
      <c r="Y4" s="10"/>
      <c r="Z4" s="10"/>
      <c r="AA4" s="10"/>
    </row>
    <row r="5" spans="1:27" ht="20.25" customHeight="1">
      <c r="A5" s="5" t="s">
        <v>71</v>
      </c>
      <c r="B5" s="5" t="s">
        <v>72</v>
      </c>
      <c r="C5" s="5" t="s">
        <v>27</v>
      </c>
      <c r="D5" s="5" t="s">
        <v>75</v>
      </c>
      <c r="E5" s="5" t="s">
        <v>29</v>
      </c>
      <c r="F5" s="5" t="s">
        <v>56</v>
      </c>
      <c r="G5" s="5" t="s">
        <v>31</v>
      </c>
      <c r="H5" s="5" t="s">
        <v>76</v>
      </c>
      <c r="I5" s="5"/>
      <c r="J5" s="5"/>
      <c r="K5" s="5" t="s">
        <v>53</v>
      </c>
      <c r="L5" s="5" t="s">
        <v>38</v>
      </c>
      <c r="M5" s="10"/>
      <c r="N5" s="10"/>
      <c r="O5" s="10"/>
      <c r="P5" s="10"/>
      <c r="Q5" s="10"/>
      <c r="R5" s="10"/>
      <c r="S5" s="10"/>
      <c r="T5" s="10"/>
      <c r="U5" s="10"/>
      <c r="V5" s="10"/>
      <c r="W5" s="10"/>
      <c r="X5" s="10"/>
      <c r="Y5" s="10"/>
      <c r="Z5" s="10"/>
      <c r="AA5" s="10"/>
    </row>
    <row r="6" spans="1:27" ht="20.25" customHeight="1">
      <c r="A6" s="5" t="s">
        <v>50</v>
      </c>
      <c r="B6" s="5" t="s">
        <v>79</v>
      </c>
      <c r="C6" s="5" t="s">
        <v>27</v>
      </c>
      <c r="D6" s="5" t="s">
        <v>80</v>
      </c>
      <c r="E6" s="5" t="s">
        <v>29</v>
      </c>
      <c r="F6" s="5" t="s">
        <v>30</v>
      </c>
      <c r="G6" s="5" t="s">
        <v>31</v>
      </c>
      <c r="H6" s="5" t="s">
        <v>81</v>
      </c>
      <c r="I6" s="5" t="s">
        <v>83</v>
      </c>
      <c r="J6" s="5" t="s">
        <v>86</v>
      </c>
      <c r="K6" s="5" t="s">
        <v>53</v>
      </c>
      <c r="L6" s="5" t="s">
        <v>55</v>
      </c>
      <c r="M6" s="10"/>
      <c r="N6" s="10"/>
      <c r="O6" s="10"/>
      <c r="P6" s="10"/>
      <c r="Q6" s="10"/>
      <c r="R6" s="10"/>
      <c r="S6" s="10"/>
      <c r="T6" s="10"/>
      <c r="U6" s="10"/>
      <c r="V6" s="10"/>
      <c r="W6" s="10"/>
      <c r="X6" s="10"/>
      <c r="Y6" s="10"/>
      <c r="Z6" s="10"/>
      <c r="AA6" s="10"/>
    </row>
    <row r="7" spans="1:27" ht="20.25" customHeight="1">
      <c r="A7" s="5" t="s">
        <v>90</v>
      </c>
      <c r="B7" s="5" t="s">
        <v>91</v>
      </c>
      <c r="C7" s="5" t="s">
        <v>27</v>
      </c>
      <c r="D7" s="5" t="s">
        <v>47</v>
      </c>
      <c r="E7" s="5" t="s">
        <v>45</v>
      </c>
      <c r="F7" s="5" t="s">
        <v>96</v>
      </c>
      <c r="G7" s="5" t="s">
        <v>31</v>
      </c>
      <c r="H7" s="5" t="s">
        <v>57</v>
      </c>
      <c r="I7" s="5" t="s">
        <v>97</v>
      </c>
      <c r="J7" s="5" t="s">
        <v>98</v>
      </c>
      <c r="K7" s="5" t="s">
        <v>53</v>
      </c>
      <c r="L7" s="5" t="s">
        <v>55</v>
      </c>
      <c r="M7" s="10"/>
      <c r="N7" s="10"/>
      <c r="O7" s="10"/>
      <c r="P7" s="10"/>
      <c r="Q7" s="10"/>
      <c r="R7" s="10"/>
      <c r="S7" s="10"/>
      <c r="T7" s="10"/>
      <c r="U7" s="10"/>
      <c r="V7" s="10"/>
      <c r="W7" s="10"/>
      <c r="X7" s="10"/>
      <c r="Y7" s="10"/>
      <c r="Z7" s="10"/>
      <c r="AA7" s="10"/>
    </row>
    <row r="8" spans="1:27" ht="20.25" customHeight="1">
      <c r="A8" s="5" t="s">
        <v>103</v>
      </c>
      <c r="B8" s="5" t="s">
        <v>104</v>
      </c>
      <c r="C8" s="5" t="s">
        <v>27</v>
      </c>
      <c r="D8" s="5" t="s">
        <v>105</v>
      </c>
      <c r="E8" s="5" t="s">
        <v>45</v>
      </c>
      <c r="F8" s="5" t="s">
        <v>107</v>
      </c>
      <c r="G8" s="5" t="s">
        <v>108</v>
      </c>
      <c r="H8" s="5" t="s">
        <v>110</v>
      </c>
      <c r="I8" s="5"/>
      <c r="J8" s="5" t="s">
        <v>113</v>
      </c>
      <c r="K8" s="5" t="s">
        <v>100</v>
      </c>
      <c r="L8" s="5" t="s">
        <v>55</v>
      </c>
      <c r="M8" s="10"/>
      <c r="N8" s="10"/>
      <c r="O8" s="10"/>
      <c r="P8" s="10"/>
      <c r="Q8" s="10"/>
      <c r="R8" s="10"/>
      <c r="S8" s="10"/>
      <c r="T8" s="10"/>
      <c r="U8" s="10"/>
      <c r="V8" s="10"/>
      <c r="W8" s="10"/>
      <c r="X8" s="10"/>
      <c r="Y8" s="10"/>
      <c r="Z8" s="10"/>
      <c r="AA8" s="10"/>
    </row>
    <row r="9" spans="1:27" ht="20.25" customHeight="1">
      <c r="A9" s="5" t="s">
        <v>121</v>
      </c>
      <c r="B9" s="5" t="s">
        <v>122</v>
      </c>
      <c r="C9" s="5" t="s">
        <v>27</v>
      </c>
      <c r="D9" s="5" t="s">
        <v>80</v>
      </c>
      <c r="E9" s="5" t="s">
        <v>29</v>
      </c>
      <c r="F9" s="5" t="s">
        <v>56</v>
      </c>
      <c r="G9" s="5" t="s">
        <v>125</v>
      </c>
      <c r="H9" s="5" t="s">
        <v>126</v>
      </c>
      <c r="I9" s="5" t="s">
        <v>128</v>
      </c>
      <c r="J9" s="5" t="s">
        <v>129</v>
      </c>
      <c r="K9" s="5" t="s">
        <v>53</v>
      </c>
      <c r="L9" s="5" t="s">
        <v>55</v>
      </c>
      <c r="M9" s="10"/>
      <c r="N9" s="10"/>
      <c r="O9" s="10"/>
      <c r="P9" s="10"/>
      <c r="Q9" s="10"/>
      <c r="R9" s="10"/>
      <c r="S9" s="10"/>
      <c r="T9" s="10"/>
      <c r="U9" s="10"/>
      <c r="V9" s="10"/>
      <c r="W9" s="10"/>
      <c r="X9" s="10"/>
      <c r="Y9" s="10"/>
      <c r="Z9" s="10"/>
      <c r="AA9" s="10"/>
    </row>
    <row r="10" spans="1:27" ht="20.25" customHeight="1">
      <c r="A10" s="5" t="s">
        <v>50</v>
      </c>
      <c r="B10" s="5" t="s">
        <v>132</v>
      </c>
      <c r="C10" s="5" t="s">
        <v>27</v>
      </c>
      <c r="D10" s="5" t="s">
        <v>80</v>
      </c>
      <c r="E10" s="5" t="s">
        <v>45</v>
      </c>
      <c r="F10" s="5" t="s">
        <v>133</v>
      </c>
      <c r="G10" s="5" t="s">
        <v>108</v>
      </c>
      <c r="H10" s="5" t="s">
        <v>134</v>
      </c>
      <c r="I10" s="5" t="s">
        <v>135</v>
      </c>
      <c r="J10" s="5" t="s">
        <v>136</v>
      </c>
      <c r="K10" s="5" t="s">
        <v>53</v>
      </c>
      <c r="L10" s="5" t="s">
        <v>55</v>
      </c>
      <c r="M10" s="10"/>
      <c r="N10" s="10"/>
      <c r="O10" s="10"/>
      <c r="P10" s="10"/>
      <c r="Q10" s="10"/>
      <c r="R10" s="10"/>
      <c r="S10" s="10"/>
      <c r="T10" s="10"/>
      <c r="U10" s="10"/>
      <c r="V10" s="10"/>
      <c r="W10" s="10"/>
      <c r="X10" s="10"/>
      <c r="Y10" s="10"/>
      <c r="Z10" s="10"/>
      <c r="AA10" s="10"/>
    </row>
    <row r="11" spans="1:27" ht="20.25" customHeight="1">
      <c r="A11" s="5" t="s">
        <v>139</v>
      </c>
      <c r="B11" s="5" t="s">
        <v>141</v>
      </c>
      <c r="C11" s="5" t="s">
        <v>27</v>
      </c>
      <c r="D11" s="5" t="s">
        <v>47</v>
      </c>
      <c r="E11" s="5" t="s">
        <v>45</v>
      </c>
      <c r="F11" s="5" t="s">
        <v>144</v>
      </c>
      <c r="G11" s="5" t="s">
        <v>108</v>
      </c>
      <c r="H11" s="5" t="s">
        <v>145</v>
      </c>
      <c r="I11" s="5" t="s">
        <v>147</v>
      </c>
      <c r="J11" s="5" t="s">
        <v>148</v>
      </c>
      <c r="K11" s="5" t="s">
        <v>100</v>
      </c>
      <c r="L11" s="5" t="s">
        <v>55</v>
      </c>
      <c r="M11" s="10"/>
      <c r="N11" s="10"/>
      <c r="O11" s="10"/>
      <c r="P11" s="10"/>
      <c r="Q11" s="10"/>
      <c r="R11" s="10"/>
      <c r="S11" s="10"/>
      <c r="T11" s="10"/>
      <c r="U11" s="10"/>
      <c r="V11" s="10"/>
      <c r="W11" s="10"/>
      <c r="X11" s="10"/>
      <c r="Y11" s="10"/>
      <c r="Z11" s="10"/>
      <c r="AA11" s="10"/>
    </row>
    <row r="12" spans="1:27" ht="20.25" customHeight="1">
      <c r="A12" s="5" t="s">
        <v>50</v>
      </c>
      <c r="B12" s="5" t="s">
        <v>150</v>
      </c>
      <c r="C12" s="5" t="s">
        <v>27</v>
      </c>
      <c r="D12" s="5" t="s">
        <v>85</v>
      </c>
      <c r="E12" s="5" t="s">
        <v>45</v>
      </c>
      <c r="F12" s="5" t="s">
        <v>151</v>
      </c>
      <c r="G12" s="5" t="s">
        <v>66</v>
      </c>
      <c r="H12" s="5" t="s">
        <v>126</v>
      </c>
      <c r="I12" s="5" t="s">
        <v>152</v>
      </c>
      <c r="J12" s="5" t="s">
        <v>155</v>
      </c>
      <c r="K12" s="5" t="s">
        <v>53</v>
      </c>
      <c r="L12" s="5" t="s">
        <v>55</v>
      </c>
      <c r="M12" s="10"/>
      <c r="N12" s="10"/>
      <c r="O12" s="10"/>
      <c r="P12" s="10"/>
      <c r="Q12" s="10"/>
      <c r="R12" s="10"/>
      <c r="S12" s="10"/>
      <c r="T12" s="10"/>
      <c r="U12" s="10"/>
      <c r="V12" s="10"/>
      <c r="W12" s="10"/>
      <c r="X12" s="10"/>
      <c r="Y12" s="10"/>
      <c r="Z12" s="10"/>
      <c r="AA12" s="10"/>
    </row>
    <row r="13" spans="1:27" ht="20.25" customHeight="1">
      <c r="A13" s="5" t="s">
        <v>159</v>
      </c>
      <c r="B13" s="5" t="s">
        <v>160</v>
      </c>
      <c r="C13" s="5" t="s">
        <v>27</v>
      </c>
      <c r="D13" s="5" t="s">
        <v>75</v>
      </c>
      <c r="E13" s="5" t="s">
        <v>45</v>
      </c>
      <c r="F13" s="5" t="s">
        <v>144</v>
      </c>
      <c r="G13" s="5" t="s">
        <v>108</v>
      </c>
      <c r="H13" s="5" t="s">
        <v>161</v>
      </c>
      <c r="I13" s="5" t="s">
        <v>162</v>
      </c>
      <c r="J13" s="5" t="s">
        <v>164</v>
      </c>
      <c r="K13" s="5" t="s">
        <v>167</v>
      </c>
      <c r="L13" s="5" t="s">
        <v>55</v>
      </c>
      <c r="M13" s="10"/>
      <c r="N13" s="10"/>
      <c r="O13" s="10"/>
      <c r="P13" s="10"/>
      <c r="Q13" s="10"/>
      <c r="R13" s="10"/>
      <c r="S13" s="10"/>
      <c r="T13" s="10"/>
      <c r="U13" s="10"/>
      <c r="V13" s="10"/>
      <c r="W13" s="10"/>
      <c r="X13" s="10"/>
      <c r="Y13" s="10"/>
      <c r="Z13" s="10"/>
      <c r="AA13" s="10"/>
    </row>
    <row r="14" spans="1:27" ht="20.25" customHeight="1">
      <c r="A14" s="5" t="s">
        <v>173</v>
      </c>
      <c r="B14" s="5" t="s">
        <v>175</v>
      </c>
      <c r="C14" s="5" t="s">
        <v>27</v>
      </c>
      <c r="D14" s="5" t="s">
        <v>80</v>
      </c>
      <c r="E14" s="5" t="s">
        <v>45</v>
      </c>
      <c r="F14" s="5" t="s">
        <v>178</v>
      </c>
      <c r="G14" s="5" t="s">
        <v>125</v>
      </c>
      <c r="H14" s="5" t="s">
        <v>179</v>
      </c>
      <c r="I14" s="5" t="s">
        <v>180</v>
      </c>
      <c r="J14" s="5" t="s">
        <v>181</v>
      </c>
      <c r="K14" s="5" t="s">
        <v>100</v>
      </c>
      <c r="L14" s="5" t="s">
        <v>55</v>
      </c>
      <c r="M14" s="10"/>
      <c r="N14" s="10"/>
      <c r="O14" s="10"/>
      <c r="P14" s="10"/>
      <c r="Q14" s="10"/>
      <c r="R14" s="10"/>
      <c r="S14" s="10"/>
      <c r="T14" s="10"/>
      <c r="U14" s="10"/>
      <c r="V14" s="10"/>
      <c r="W14" s="10"/>
      <c r="X14" s="10"/>
      <c r="Y14" s="10"/>
      <c r="Z14" s="10"/>
      <c r="AA14" s="10"/>
    </row>
    <row r="15" spans="1:27" ht="20.25" customHeight="1">
      <c r="A15" s="5" t="s">
        <v>184</v>
      </c>
      <c r="B15" s="5" t="s">
        <v>185</v>
      </c>
      <c r="C15" s="5" t="s">
        <v>27</v>
      </c>
      <c r="D15" s="5" t="s">
        <v>85</v>
      </c>
      <c r="E15" s="5" t="s">
        <v>45</v>
      </c>
      <c r="F15" s="5" t="s">
        <v>188</v>
      </c>
      <c r="G15" s="5" t="s">
        <v>66</v>
      </c>
      <c r="H15" s="5" t="s">
        <v>76</v>
      </c>
      <c r="I15" s="5" t="s">
        <v>190</v>
      </c>
      <c r="J15" s="5" t="s">
        <v>192</v>
      </c>
      <c r="K15" s="5" t="s">
        <v>37</v>
      </c>
      <c r="L15" s="5" t="s">
        <v>55</v>
      </c>
      <c r="M15" s="10"/>
      <c r="N15" s="10"/>
      <c r="O15" s="10"/>
      <c r="P15" s="10"/>
      <c r="Q15" s="10"/>
      <c r="R15" s="10"/>
      <c r="S15" s="10"/>
      <c r="T15" s="10"/>
      <c r="U15" s="10"/>
      <c r="V15" s="10"/>
      <c r="W15" s="10"/>
      <c r="X15" s="10"/>
      <c r="Y15" s="10"/>
      <c r="Z15" s="10"/>
      <c r="AA15" s="10"/>
    </row>
    <row r="16" spans="1:27" ht="20.25" customHeight="1">
      <c r="A16" s="5" t="s">
        <v>194</v>
      </c>
      <c r="B16" s="5" t="s">
        <v>196</v>
      </c>
      <c r="C16" s="5" t="s">
        <v>27</v>
      </c>
      <c r="D16" s="5" t="s">
        <v>199</v>
      </c>
      <c r="E16" s="5" t="s">
        <v>45</v>
      </c>
      <c r="F16" s="5" t="s">
        <v>201</v>
      </c>
      <c r="G16" s="5" t="s">
        <v>125</v>
      </c>
      <c r="H16" s="5" t="s">
        <v>202</v>
      </c>
      <c r="I16" s="5" t="s">
        <v>203</v>
      </c>
      <c r="J16" s="5" t="s">
        <v>205</v>
      </c>
      <c r="K16" s="5" t="s">
        <v>53</v>
      </c>
      <c r="L16" s="5" t="s">
        <v>55</v>
      </c>
      <c r="M16" s="10"/>
      <c r="N16" s="10"/>
      <c r="O16" s="10"/>
      <c r="P16" s="10"/>
      <c r="Q16" s="10"/>
      <c r="R16" s="10"/>
      <c r="S16" s="10"/>
      <c r="T16" s="10"/>
      <c r="U16" s="10"/>
      <c r="V16" s="10"/>
      <c r="W16" s="10"/>
      <c r="X16" s="10"/>
      <c r="Y16" s="10"/>
      <c r="Z16" s="10"/>
      <c r="AA16" s="10"/>
    </row>
    <row r="17" spans="1:27" ht="20.25" customHeight="1">
      <c r="A17" s="5" t="s">
        <v>209</v>
      </c>
      <c r="B17" s="5" t="s">
        <v>210</v>
      </c>
      <c r="C17" s="5" t="s">
        <v>27</v>
      </c>
      <c r="D17" s="5" t="s">
        <v>212</v>
      </c>
      <c r="E17" s="5" t="s">
        <v>29</v>
      </c>
      <c r="F17" s="5" t="s">
        <v>214</v>
      </c>
      <c r="G17" s="5" t="s">
        <v>125</v>
      </c>
      <c r="H17" s="5" t="s">
        <v>57</v>
      </c>
      <c r="I17" s="5"/>
      <c r="J17" s="5" t="s">
        <v>217</v>
      </c>
      <c r="K17" s="5" t="s">
        <v>100</v>
      </c>
      <c r="L17" s="5" t="s">
        <v>55</v>
      </c>
      <c r="M17" s="10"/>
      <c r="N17" s="10"/>
      <c r="O17" s="10"/>
      <c r="P17" s="10"/>
      <c r="Q17" s="10"/>
      <c r="R17" s="10"/>
      <c r="S17" s="10"/>
      <c r="T17" s="10"/>
      <c r="U17" s="10"/>
      <c r="V17" s="10"/>
      <c r="W17" s="10"/>
      <c r="X17" s="10"/>
      <c r="Y17" s="10"/>
      <c r="Z17" s="10"/>
      <c r="AA17" s="10"/>
    </row>
    <row r="18" spans="1:27" ht="20.25" customHeight="1">
      <c r="A18" s="5" t="s">
        <v>219</v>
      </c>
      <c r="B18" s="5" t="s">
        <v>221</v>
      </c>
      <c r="C18" s="5" t="s">
        <v>27</v>
      </c>
      <c r="D18" s="5" t="s">
        <v>75</v>
      </c>
      <c r="E18" s="5" t="s">
        <v>29</v>
      </c>
      <c r="F18" s="5" t="s">
        <v>222</v>
      </c>
      <c r="G18" s="5" t="s">
        <v>31</v>
      </c>
      <c r="H18" s="5" t="s">
        <v>224</v>
      </c>
      <c r="I18" s="5" t="s">
        <v>225</v>
      </c>
      <c r="J18" s="5" t="s">
        <v>227</v>
      </c>
      <c r="K18" s="5" t="s">
        <v>100</v>
      </c>
      <c r="L18" s="5" t="s">
        <v>55</v>
      </c>
      <c r="M18" s="10"/>
      <c r="N18" s="10"/>
      <c r="O18" s="10"/>
      <c r="P18" s="10"/>
      <c r="Q18" s="10"/>
      <c r="R18" s="10"/>
      <c r="S18" s="10"/>
      <c r="T18" s="10"/>
      <c r="U18" s="10"/>
      <c r="V18" s="10"/>
      <c r="W18" s="10"/>
      <c r="X18" s="10"/>
      <c r="Y18" s="10"/>
      <c r="Z18" s="10"/>
      <c r="AA18" s="10"/>
    </row>
    <row r="19" spans="1:27" ht="20.25" customHeight="1">
      <c r="A19" s="5" t="s">
        <v>50</v>
      </c>
      <c r="B19" s="5" t="s">
        <v>229</v>
      </c>
      <c r="C19" s="5" t="s">
        <v>27</v>
      </c>
      <c r="D19" s="5" t="s">
        <v>80</v>
      </c>
      <c r="E19" s="5" t="s">
        <v>29</v>
      </c>
      <c r="F19" s="5" t="s">
        <v>232</v>
      </c>
      <c r="G19" s="5" t="s">
        <v>31</v>
      </c>
      <c r="H19" s="5" t="s">
        <v>57</v>
      </c>
      <c r="I19" s="5" t="s">
        <v>233</v>
      </c>
      <c r="J19" s="5" t="s">
        <v>235</v>
      </c>
      <c r="K19" s="5" t="s">
        <v>167</v>
      </c>
      <c r="L19" s="5" t="s">
        <v>237</v>
      </c>
      <c r="M19" s="10"/>
      <c r="N19" s="10"/>
      <c r="O19" s="10"/>
      <c r="P19" s="10"/>
      <c r="Q19" s="10"/>
      <c r="R19" s="10"/>
      <c r="S19" s="10"/>
      <c r="T19" s="10"/>
      <c r="U19" s="10"/>
      <c r="V19" s="10"/>
      <c r="W19" s="10"/>
      <c r="X19" s="10"/>
      <c r="Y19" s="10"/>
      <c r="Z19" s="10"/>
      <c r="AA19" s="10"/>
    </row>
    <row r="20" spans="1:27" ht="20.25" customHeight="1">
      <c r="A20" s="5" t="s">
        <v>238</v>
      </c>
      <c r="B20" s="5" t="s">
        <v>239</v>
      </c>
      <c r="C20" s="5" t="s">
        <v>27</v>
      </c>
      <c r="D20" s="5" t="s">
        <v>85</v>
      </c>
      <c r="E20" s="5" t="s">
        <v>45</v>
      </c>
      <c r="F20" s="5" t="s">
        <v>241</v>
      </c>
      <c r="G20" s="5" t="s">
        <v>31</v>
      </c>
      <c r="H20" s="5" t="s">
        <v>57</v>
      </c>
      <c r="I20" s="5" t="s">
        <v>242</v>
      </c>
      <c r="J20" s="5" t="s">
        <v>243</v>
      </c>
      <c r="K20" s="5" t="s">
        <v>53</v>
      </c>
      <c r="L20" s="5" t="s">
        <v>55</v>
      </c>
      <c r="M20" s="10"/>
      <c r="N20" s="10"/>
      <c r="O20" s="10"/>
      <c r="P20" s="10"/>
      <c r="Q20" s="10"/>
      <c r="R20" s="10"/>
      <c r="S20" s="10"/>
      <c r="T20" s="10"/>
      <c r="U20" s="10"/>
      <c r="V20" s="10"/>
      <c r="W20" s="10"/>
      <c r="X20" s="10"/>
      <c r="Y20" s="10"/>
      <c r="Z20" s="10"/>
      <c r="AA20" s="10"/>
    </row>
    <row r="21" spans="1:27" ht="20.25" customHeight="1">
      <c r="A21" s="5" t="s">
        <v>246</v>
      </c>
      <c r="B21" s="5" t="s">
        <v>247</v>
      </c>
      <c r="C21" s="5" t="s">
        <v>27</v>
      </c>
      <c r="D21" s="5" t="s">
        <v>47</v>
      </c>
      <c r="E21" s="5" t="s">
        <v>45</v>
      </c>
      <c r="F21" s="5" t="s">
        <v>251</v>
      </c>
      <c r="G21" s="5" t="s">
        <v>31</v>
      </c>
      <c r="H21" s="5" t="s">
        <v>252</v>
      </c>
      <c r="I21" s="5" t="s">
        <v>253</v>
      </c>
      <c r="J21" s="5" t="s">
        <v>254</v>
      </c>
      <c r="K21" s="5" t="s">
        <v>37</v>
      </c>
      <c r="L21" s="5" t="s">
        <v>55</v>
      </c>
      <c r="M21" s="10"/>
      <c r="N21" s="10"/>
      <c r="O21" s="10"/>
      <c r="P21" s="10"/>
      <c r="Q21" s="10"/>
      <c r="R21" s="10"/>
      <c r="S21" s="10"/>
      <c r="T21" s="10"/>
      <c r="U21" s="10"/>
      <c r="V21" s="10"/>
      <c r="W21" s="10"/>
      <c r="X21" s="10"/>
      <c r="Y21" s="10"/>
      <c r="Z21" s="10"/>
      <c r="AA21" s="10"/>
    </row>
    <row r="22" spans="1:27" ht="20.25" customHeight="1">
      <c r="A22" s="5" t="s">
        <v>25</v>
      </c>
      <c r="B22" s="5" t="s">
        <v>259</v>
      </c>
      <c r="C22" s="5" t="s">
        <v>27</v>
      </c>
      <c r="D22" s="5" t="s">
        <v>85</v>
      </c>
      <c r="E22" s="5" t="s">
        <v>45</v>
      </c>
      <c r="F22" s="5" t="s">
        <v>151</v>
      </c>
      <c r="G22" s="5" t="s">
        <v>108</v>
      </c>
      <c r="H22" s="5" t="s">
        <v>68</v>
      </c>
      <c r="I22" s="5" t="s">
        <v>260</v>
      </c>
      <c r="J22" s="5" t="s">
        <v>261</v>
      </c>
      <c r="K22" s="5" t="s">
        <v>53</v>
      </c>
      <c r="L22" s="5" t="s">
        <v>38</v>
      </c>
      <c r="M22" s="10"/>
      <c r="N22" s="10"/>
      <c r="O22" s="10"/>
      <c r="P22" s="10"/>
      <c r="Q22" s="10"/>
      <c r="R22" s="10"/>
      <c r="S22" s="10"/>
      <c r="T22" s="10"/>
      <c r="U22" s="10"/>
      <c r="V22" s="10"/>
      <c r="W22" s="10"/>
      <c r="X22" s="10"/>
      <c r="Y22" s="10"/>
      <c r="Z22" s="10"/>
      <c r="AA22" s="10"/>
    </row>
    <row r="23" spans="1:27" ht="20.25" customHeight="1">
      <c r="A23" s="5" t="s">
        <v>264</v>
      </c>
      <c r="B23" s="5" t="s">
        <v>265</v>
      </c>
      <c r="C23" s="5" t="s">
        <v>27</v>
      </c>
      <c r="D23" s="5" t="s">
        <v>266</v>
      </c>
      <c r="E23" s="5" t="s">
        <v>45</v>
      </c>
      <c r="F23" s="5" t="s">
        <v>56</v>
      </c>
      <c r="G23" s="5" t="s">
        <v>125</v>
      </c>
      <c r="H23" s="5" t="s">
        <v>267</v>
      </c>
      <c r="I23" s="5" t="s">
        <v>268</v>
      </c>
      <c r="J23" s="5" t="s">
        <v>270</v>
      </c>
      <c r="K23" s="5" t="s">
        <v>100</v>
      </c>
      <c r="L23" s="5" t="s">
        <v>271</v>
      </c>
      <c r="M23" s="10"/>
      <c r="N23" s="10"/>
      <c r="O23" s="10"/>
      <c r="P23" s="10"/>
      <c r="Q23" s="10"/>
      <c r="R23" s="10"/>
      <c r="S23" s="10"/>
      <c r="T23" s="10"/>
      <c r="U23" s="10"/>
      <c r="V23" s="10"/>
      <c r="W23" s="10"/>
      <c r="X23" s="10"/>
      <c r="Y23" s="10"/>
      <c r="Z23" s="10"/>
      <c r="AA23" s="10"/>
    </row>
    <row r="24" spans="1:27" ht="20.25" customHeight="1">
      <c r="A24" s="5" t="s">
        <v>275</v>
      </c>
      <c r="B24" s="5" t="s">
        <v>276</v>
      </c>
      <c r="C24" s="5" t="s">
        <v>27</v>
      </c>
      <c r="D24" s="5" t="s">
        <v>85</v>
      </c>
      <c r="E24" s="5" t="s">
        <v>45</v>
      </c>
      <c r="F24" s="5" t="s">
        <v>214</v>
      </c>
      <c r="G24" s="5" t="s">
        <v>125</v>
      </c>
      <c r="H24" s="5" t="s">
        <v>279</v>
      </c>
      <c r="I24" s="5"/>
      <c r="J24" s="5" t="s">
        <v>282</v>
      </c>
      <c r="K24" s="5" t="s">
        <v>53</v>
      </c>
      <c r="L24" s="5" t="s">
        <v>55</v>
      </c>
      <c r="M24" s="10"/>
      <c r="N24" s="10"/>
      <c r="O24" s="10"/>
      <c r="P24" s="10"/>
      <c r="Q24" s="10"/>
      <c r="R24" s="10"/>
      <c r="S24" s="10"/>
      <c r="T24" s="10"/>
      <c r="U24" s="10"/>
      <c r="V24" s="10"/>
      <c r="W24" s="10"/>
      <c r="X24" s="10"/>
      <c r="Y24" s="10"/>
      <c r="Z24" s="10"/>
      <c r="AA24" s="10"/>
    </row>
    <row r="25" spans="1:27" ht="20.25" customHeight="1">
      <c r="A25" s="5" t="s">
        <v>288</v>
      </c>
      <c r="B25" s="5" t="s">
        <v>289</v>
      </c>
      <c r="C25" s="5" t="s">
        <v>27</v>
      </c>
      <c r="D25" s="5" t="s">
        <v>290</v>
      </c>
      <c r="E25" s="5" t="s">
        <v>29</v>
      </c>
      <c r="F25" s="5" t="s">
        <v>30</v>
      </c>
      <c r="G25" s="5" t="s">
        <v>108</v>
      </c>
      <c r="H25" s="5" t="s">
        <v>291</v>
      </c>
      <c r="I25" s="5" t="s">
        <v>292</v>
      </c>
      <c r="J25" s="5" t="s">
        <v>294</v>
      </c>
      <c r="K25" s="5" t="s">
        <v>100</v>
      </c>
      <c r="L25" s="5" t="s">
        <v>55</v>
      </c>
      <c r="M25" s="10"/>
      <c r="N25" s="10"/>
      <c r="O25" s="10"/>
      <c r="P25" s="10"/>
      <c r="Q25" s="10"/>
      <c r="R25" s="10"/>
      <c r="S25" s="10"/>
      <c r="T25" s="10"/>
      <c r="U25" s="10"/>
      <c r="V25" s="10"/>
      <c r="W25" s="10"/>
      <c r="X25" s="10"/>
      <c r="Y25" s="10"/>
      <c r="Z25" s="10"/>
      <c r="AA25" s="10"/>
    </row>
    <row r="26" spans="1:27" ht="20.25" customHeight="1">
      <c r="A26" s="5" t="s">
        <v>159</v>
      </c>
      <c r="B26" s="5" t="s">
        <v>299</v>
      </c>
      <c r="C26" s="5" t="s">
        <v>27</v>
      </c>
      <c r="D26" s="5" t="s">
        <v>47</v>
      </c>
      <c r="E26" s="5" t="s">
        <v>45</v>
      </c>
      <c r="F26" s="5" t="s">
        <v>30</v>
      </c>
      <c r="G26" s="5" t="s">
        <v>31</v>
      </c>
      <c r="H26" s="5" t="s">
        <v>48</v>
      </c>
      <c r="I26" s="5" t="s">
        <v>300</v>
      </c>
      <c r="J26" s="5" t="s">
        <v>301</v>
      </c>
      <c r="K26" s="5" t="s">
        <v>53</v>
      </c>
      <c r="L26" s="5" t="s">
        <v>55</v>
      </c>
      <c r="M26" s="10"/>
      <c r="N26" s="10"/>
      <c r="O26" s="10"/>
      <c r="P26" s="10"/>
      <c r="Q26" s="10"/>
      <c r="R26" s="10"/>
      <c r="S26" s="10"/>
      <c r="T26" s="10"/>
      <c r="U26" s="10"/>
      <c r="V26" s="10"/>
      <c r="W26" s="10"/>
      <c r="X26" s="10"/>
      <c r="Y26" s="10"/>
      <c r="Z26" s="10"/>
      <c r="AA26" s="10"/>
    </row>
    <row r="27" spans="1:27" ht="20.25" customHeight="1">
      <c r="A27" s="5" t="s">
        <v>304</v>
      </c>
      <c r="B27" s="5" t="s">
        <v>305</v>
      </c>
      <c r="C27" s="5" t="s">
        <v>27</v>
      </c>
      <c r="D27" s="5" t="s">
        <v>47</v>
      </c>
      <c r="E27" s="5" t="s">
        <v>45</v>
      </c>
      <c r="F27" s="5" t="s">
        <v>214</v>
      </c>
      <c r="G27" s="5" t="s">
        <v>108</v>
      </c>
      <c r="H27" s="5" t="s">
        <v>309</v>
      </c>
      <c r="I27" s="5" t="s">
        <v>310</v>
      </c>
      <c r="J27" s="5" t="s">
        <v>312</v>
      </c>
      <c r="K27" s="5" t="s">
        <v>37</v>
      </c>
      <c r="L27" s="5" t="s">
        <v>237</v>
      </c>
      <c r="M27" s="10"/>
      <c r="N27" s="10"/>
      <c r="O27" s="10"/>
      <c r="P27" s="10"/>
      <c r="Q27" s="10"/>
      <c r="R27" s="10"/>
      <c r="S27" s="10"/>
      <c r="T27" s="10"/>
      <c r="U27" s="10"/>
      <c r="V27" s="10"/>
      <c r="W27" s="10"/>
      <c r="X27" s="10"/>
      <c r="Y27" s="10"/>
      <c r="Z27" s="10"/>
      <c r="AA27" s="10"/>
    </row>
    <row r="28" spans="1:27" ht="20.25" customHeight="1">
      <c r="A28" s="5" t="s">
        <v>316</v>
      </c>
      <c r="B28" s="5" t="s">
        <v>317</v>
      </c>
      <c r="C28" s="5" t="s">
        <v>27</v>
      </c>
      <c r="D28" s="5" t="s">
        <v>47</v>
      </c>
      <c r="E28" s="5" t="s">
        <v>45</v>
      </c>
      <c r="F28" s="5" t="s">
        <v>56</v>
      </c>
      <c r="G28" s="5" t="s">
        <v>31</v>
      </c>
      <c r="H28" s="5" t="s">
        <v>48</v>
      </c>
      <c r="I28" s="5" t="s">
        <v>321</v>
      </c>
      <c r="J28" s="5" t="s">
        <v>322</v>
      </c>
      <c r="K28" s="5" t="s">
        <v>100</v>
      </c>
      <c r="L28" s="5" t="s">
        <v>55</v>
      </c>
      <c r="M28" s="10"/>
      <c r="N28" s="10"/>
      <c r="O28" s="10"/>
      <c r="P28" s="10"/>
      <c r="Q28" s="10"/>
      <c r="R28" s="10"/>
      <c r="S28" s="10"/>
      <c r="T28" s="10"/>
      <c r="U28" s="10"/>
      <c r="V28" s="10"/>
      <c r="W28" s="10"/>
      <c r="X28" s="10"/>
      <c r="Y28" s="10"/>
      <c r="Z28" s="10"/>
      <c r="AA28" s="10"/>
    </row>
    <row r="29" spans="1:27" ht="20.25" customHeight="1">
      <c r="A29" s="5" t="s">
        <v>194</v>
      </c>
      <c r="B29" s="5" t="s">
        <v>325</v>
      </c>
      <c r="C29" s="5" t="s">
        <v>27</v>
      </c>
      <c r="D29" s="5" t="s">
        <v>85</v>
      </c>
      <c r="E29" s="5" t="s">
        <v>45</v>
      </c>
      <c r="F29" s="5" t="s">
        <v>327</v>
      </c>
      <c r="G29" s="5" t="s">
        <v>108</v>
      </c>
      <c r="H29" s="5" t="s">
        <v>48</v>
      </c>
      <c r="I29" s="5" t="s">
        <v>329</v>
      </c>
      <c r="J29" s="5" t="s">
        <v>330</v>
      </c>
      <c r="K29" s="5" t="s">
        <v>53</v>
      </c>
      <c r="L29" s="5" t="s">
        <v>55</v>
      </c>
      <c r="M29" s="10"/>
      <c r="N29" s="10"/>
      <c r="O29" s="10"/>
      <c r="P29" s="10"/>
      <c r="Q29" s="10"/>
      <c r="R29" s="10"/>
      <c r="S29" s="10"/>
      <c r="T29" s="10"/>
      <c r="U29" s="10"/>
      <c r="V29" s="10"/>
      <c r="W29" s="10"/>
      <c r="X29" s="10"/>
      <c r="Y29" s="10"/>
      <c r="Z29" s="10"/>
      <c r="AA29" s="10"/>
    </row>
    <row r="30" spans="1:27" ht="20.25" customHeight="1">
      <c r="A30" s="5" t="s">
        <v>25</v>
      </c>
      <c r="B30" s="5" t="s">
        <v>333</v>
      </c>
      <c r="C30" s="5" t="s">
        <v>27</v>
      </c>
      <c r="D30" s="5" t="s">
        <v>47</v>
      </c>
      <c r="E30" s="5" t="s">
        <v>45</v>
      </c>
      <c r="F30" s="5" t="s">
        <v>56</v>
      </c>
      <c r="G30" s="5" t="s">
        <v>31</v>
      </c>
      <c r="H30" s="5" t="s">
        <v>337</v>
      </c>
      <c r="I30" s="5" t="s">
        <v>338</v>
      </c>
      <c r="J30" s="5" t="s">
        <v>339</v>
      </c>
      <c r="K30" s="5" t="s">
        <v>53</v>
      </c>
      <c r="L30" s="5" t="s">
        <v>55</v>
      </c>
      <c r="M30" s="10"/>
      <c r="N30" s="10"/>
      <c r="O30" s="10"/>
      <c r="P30" s="10"/>
      <c r="Q30" s="10"/>
      <c r="R30" s="10"/>
      <c r="S30" s="10"/>
      <c r="T30" s="10"/>
      <c r="U30" s="10"/>
      <c r="V30" s="10"/>
      <c r="W30" s="10"/>
      <c r="X30" s="10"/>
      <c r="Y30" s="10"/>
      <c r="Z30" s="10"/>
      <c r="AA30" s="10"/>
    </row>
    <row r="31" spans="1:27" ht="20.25" customHeight="1">
      <c r="A31" s="5" t="s">
        <v>345</v>
      </c>
      <c r="B31" s="5" t="s">
        <v>346</v>
      </c>
      <c r="C31" s="5" t="s">
        <v>27</v>
      </c>
      <c r="D31" s="5" t="s">
        <v>105</v>
      </c>
      <c r="E31" s="5" t="s">
        <v>45</v>
      </c>
      <c r="F31" s="5" t="s">
        <v>96</v>
      </c>
      <c r="G31" s="5" t="s">
        <v>125</v>
      </c>
      <c r="H31" s="5" t="s">
        <v>350</v>
      </c>
      <c r="I31" s="5" t="s">
        <v>353</v>
      </c>
      <c r="J31" s="5" t="s">
        <v>354</v>
      </c>
      <c r="K31" s="5" t="s">
        <v>167</v>
      </c>
      <c r="L31" s="5" t="s">
        <v>44</v>
      </c>
      <c r="M31" s="10"/>
      <c r="N31" s="10"/>
      <c r="O31" s="10"/>
      <c r="P31" s="10"/>
      <c r="Q31" s="10"/>
      <c r="R31" s="10"/>
      <c r="S31" s="10"/>
      <c r="T31" s="10"/>
      <c r="U31" s="10"/>
      <c r="V31" s="10"/>
      <c r="W31" s="10"/>
      <c r="X31" s="10"/>
      <c r="Y31" s="10"/>
      <c r="Z31" s="10"/>
      <c r="AA31" s="10"/>
    </row>
    <row r="32" spans="1:27" ht="20.25" customHeight="1">
      <c r="A32" s="5" t="s">
        <v>357</v>
      </c>
      <c r="B32" s="5" t="s">
        <v>358</v>
      </c>
      <c r="C32" s="5" t="s">
        <v>27</v>
      </c>
      <c r="D32" s="5" t="s">
        <v>266</v>
      </c>
      <c r="E32" s="5" t="s">
        <v>29</v>
      </c>
      <c r="F32" s="5" t="s">
        <v>360</v>
      </c>
      <c r="G32" s="5" t="s">
        <v>125</v>
      </c>
      <c r="H32" s="5" t="s">
        <v>362</v>
      </c>
      <c r="I32" s="5"/>
      <c r="J32" s="5" t="s">
        <v>363</v>
      </c>
      <c r="K32" s="5" t="s">
        <v>53</v>
      </c>
      <c r="L32" s="5" t="s">
        <v>55</v>
      </c>
      <c r="M32" s="10"/>
      <c r="N32" s="10"/>
      <c r="O32" s="10"/>
      <c r="P32" s="10"/>
      <c r="Q32" s="10"/>
      <c r="R32" s="10"/>
      <c r="S32" s="10"/>
      <c r="T32" s="10"/>
      <c r="U32" s="10"/>
      <c r="V32" s="10"/>
      <c r="W32" s="10"/>
      <c r="X32" s="10"/>
      <c r="Y32" s="10"/>
      <c r="Z32" s="10"/>
      <c r="AA32" s="10"/>
    </row>
    <row r="33" spans="1:27" ht="20.25" customHeight="1">
      <c r="A33" s="5" t="s">
        <v>367</v>
      </c>
      <c r="B33" s="5" t="s">
        <v>368</v>
      </c>
      <c r="C33" s="5" t="s">
        <v>27</v>
      </c>
      <c r="D33" s="5" t="s">
        <v>266</v>
      </c>
      <c r="E33" s="5" t="s">
        <v>29</v>
      </c>
      <c r="F33" s="5" t="s">
        <v>151</v>
      </c>
      <c r="G33" s="5" t="s">
        <v>66</v>
      </c>
      <c r="H33" s="5" t="s">
        <v>370</v>
      </c>
      <c r="I33" s="5"/>
      <c r="J33" s="5" t="s">
        <v>374</v>
      </c>
      <c r="K33" s="5" t="s">
        <v>37</v>
      </c>
      <c r="L33" s="5" t="s">
        <v>55</v>
      </c>
      <c r="M33" s="10"/>
      <c r="N33" s="10"/>
      <c r="O33" s="10"/>
      <c r="P33" s="10"/>
      <c r="Q33" s="10"/>
      <c r="R33" s="10"/>
      <c r="S33" s="10"/>
      <c r="T33" s="10"/>
      <c r="U33" s="10"/>
      <c r="V33" s="10"/>
      <c r="W33" s="10"/>
      <c r="X33" s="10"/>
      <c r="Y33" s="10"/>
      <c r="Z33" s="10"/>
      <c r="AA33" s="10"/>
    </row>
    <row r="34" spans="1:27" ht="20.25" customHeight="1">
      <c r="A34" s="5" t="s">
        <v>50</v>
      </c>
      <c r="B34" s="5" t="s">
        <v>380</v>
      </c>
      <c r="C34" s="5" t="s">
        <v>27</v>
      </c>
      <c r="D34" s="5" t="s">
        <v>105</v>
      </c>
      <c r="E34" s="5" t="s">
        <v>45</v>
      </c>
      <c r="F34" s="5" t="s">
        <v>144</v>
      </c>
      <c r="G34" s="5" t="s">
        <v>31</v>
      </c>
      <c r="H34" s="5" t="s">
        <v>382</v>
      </c>
      <c r="I34" s="5" t="s">
        <v>383</v>
      </c>
      <c r="J34" s="5" t="s">
        <v>385</v>
      </c>
      <c r="K34" s="5" t="s">
        <v>53</v>
      </c>
      <c r="L34" s="5" t="s">
        <v>55</v>
      </c>
      <c r="M34" s="10"/>
      <c r="N34" s="10"/>
      <c r="O34" s="10"/>
      <c r="P34" s="10"/>
      <c r="Q34" s="10"/>
      <c r="R34" s="10"/>
      <c r="S34" s="10"/>
      <c r="T34" s="10"/>
      <c r="U34" s="10"/>
      <c r="V34" s="10"/>
      <c r="W34" s="10"/>
      <c r="X34" s="10"/>
      <c r="Y34" s="10"/>
      <c r="Z34" s="10"/>
      <c r="AA34" s="10"/>
    </row>
    <row r="35" spans="1:27" ht="20.25" customHeight="1">
      <c r="A35" s="5" t="s">
        <v>386</v>
      </c>
      <c r="B35" s="5" t="s">
        <v>388</v>
      </c>
      <c r="C35" s="5" t="s">
        <v>27</v>
      </c>
      <c r="D35" s="5" t="s">
        <v>80</v>
      </c>
      <c r="E35" s="5" t="s">
        <v>29</v>
      </c>
      <c r="F35" s="5" t="s">
        <v>151</v>
      </c>
      <c r="G35" s="5" t="s">
        <v>108</v>
      </c>
      <c r="H35" s="5" t="s">
        <v>224</v>
      </c>
      <c r="I35" s="5" t="s">
        <v>392</v>
      </c>
      <c r="J35" s="5" t="s">
        <v>394</v>
      </c>
      <c r="K35" s="5" t="s">
        <v>53</v>
      </c>
      <c r="L35" s="5" t="s">
        <v>55</v>
      </c>
      <c r="M35" s="10"/>
      <c r="N35" s="10"/>
      <c r="O35" s="10"/>
      <c r="P35" s="10"/>
      <c r="Q35" s="10"/>
      <c r="R35" s="10"/>
      <c r="S35" s="10"/>
      <c r="T35" s="10"/>
      <c r="U35" s="10"/>
      <c r="V35" s="10"/>
      <c r="W35" s="10"/>
      <c r="X35" s="10"/>
      <c r="Y35" s="10"/>
      <c r="Z35" s="10"/>
      <c r="AA35" s="10"/>
    </row>
    <row r="36" spans="1:27" ht="20.25" customHeight="1">
      <c r="A36" s="5" t="s">
        <v>397</v>
      </c>
      <c r="B36" s="5" t="s">
        <v>398</v>
      </c>
      <c r="C36" s="5" t="s">
        <v>27</v>
      </c>
      <c r="D36" s="5" t="s">
        <v>47</v>
      </c>
      <c r="E36" s="5" t="s">
        <v>45</v>
      </c>
      <c r="F36" s="5" t="s">
        <v>56</v>
      </c>
      <c r="G36" s="5" t="s">
        <v>31</v>
      </c>
      <c r="H36" s="5" t="s">
        <v>48</v>
      </c>
      <c r="I36" s="5" t="s">
        <v>400</v>
      </c>
      <c r="J36" s="5" t="s">
        <v>402</v>
      </c>
      <c r="K36" s="5" t="s">
        <v>53</v>
      </c>
      <c r="L36" s="5" t="s">
        <v>405</v>
      </c>
      <c r="M36" s="10"/>
      <c r="N36" s="10"/>
      <c r="O36" s="10"/>
      <c r="P36" s="10"/>
      <c r="Q36" s="10"/>
      <c r="R36" s="10"/>
      <c r="S36" s="10"/>
      <c r="T36" s="10"/>
      <c r="U36" s="10"/>
      <c r="V36" s="10"/>
      <c r="W36" s="10"/>
      <c r="X36" s="10"/>
      <c r="Y36" s="10"/>
      <c r="Z36" s="10"/>
      <c r="AA36" s="10"/>
    </row>
    <row r="37" spans="1:27" ht="20.25" customHeight="1">
      <c r="A37" s="5" t="s">
        <v>407</v>
      </c>
      <c r="B37" s="5" t="s">
        <v>408</v>
      </c>
      <c r="C37" s="5" t="s">
        <v>27</v>
      </c>
      <c r="D37" s="5" t="s">
        <v>212</v>
      </c>
      <c r="E37" s="5" t="s">
        <v>45</v>
      </c>
      <c r="F37" s="5" t="s">
        <v>411</v>
      </c>
      <c r="G37" s="5" t="s">
        <v>125</v>
      </c>
      <c r="H37" s="5" t="s">
        <v>412</v>
      </c>
      <c r="I37" s="5" t="s">
        <v>413</v>
      </c>
      <c r="J37" s="5" t="s">
        <v>416</v>
      </c>
      <c r="K37" s="5" t="s">
        <v>37</v>
      </c>
      <c r="L37" s="5" t="s">
        <v>55</v>
      </c>
      <c r="M37" s="10"/>
      <c r="N37" s="10"/>
      <c r="O37" s="10"/>
      <c r="P37" s="10"/>
      <c r="Q37" s="10"/>
      <c r="R37" s="10"/>
      <c r="S37" s="10"/>
      <c r="T37" s="10"/>
      <c r="U37" s="10"/>
      <c r="V37" s="10"/>
      <c r="W37" s="10"/>
      <c r="X37" s="10"/>
      <c r="Y37" s="10"/>
      <c r="Z37" s="10"/>
      <c r="AA37" s="10"/>
    </row>
    <row r="38" spans="1:27" ht="20.25" customHeight="1">
      <c r="A38" s="5" t="s">
        <v>418</v>
      </c>
      <c r="B38" s="5" t="s">
        <v>419</v>
      </c>
      <c r="C38" s="5" t="s">
        <v>27</v>
      </c>
      <c r="D38" s="5" t="s">
        <v>75</v>
      </c>
      <c r="E38" s="5" t="s">
        <v>29</v>
      </c>
      <c r="F38" s="5" t="s">
        <v>214</v>
      </c>
      <c r="G38" s="5" t="s">
        <v>108</v>
      </c>
      <c r="H38" s="5" t="s">
        <v>267</v>
      </c>
      <c r="I38" s="5" t="s">
        <v>422</v>
      </c>
      <c r="J38" s="5" t="s">
        <v>423</v>
      </c>
      <c r="K38" s="5" t="s">
        <v>53</v>
      </c>
      <c r="L38" s="5" t="s">
        <v>405</v>
      </c>
      <c r="M38" s="10"/>
      <c r="N38" s="10"/>
      <c r="O38" s="10"/>
      <c r="P38" s="10"/>
      <c r="Q38" s="10"/>
      <c r="R38" s="10"/>
      <c r="S38" s="10"/>
      <c r="T38" s="10"/>
      <c r="U38" s="10"/>
      <c r="V38" s="10"/>
      <c r="W38" s="10"/>
      <c r="X38" s="10"/>
      <c r="Y38" s="10"/>
      <c r="Z38" s="10"/>
      <c r="AA38" s="10"/>
    </row>
    <row r="39" spans="1:27" ht="20.25" customHeight="1">
      <c r="A39" s="5" t="s">
        <v>427</v>
      </c>
      <c r="B39" s="5" t="s">
        <v>428</v>
      </c>
      <c r="C39" s="5" t="s">
        <v>27</v>
      </c>
      <c r="D39" s="5" t="s">
        <v>212</v>
      </c>
      <c r="E39" s="5" t="s">
        <v>45</v>
      </c>
      <c r="F39" s="5" t="s">
        <v>429</v>
      </c>
      <c r="G39" s="5" t="s">
        <v>108</v>
      </c>
      <c r="H39" s="5" t="s">
        <v>430</v>
      </c>
      <c r="I39" s="5" t="s">
        <v>431</v>
      </c>
      <c r="J39" s="5" t="s">
        <v>434</v>
      </c>
      <c r="K39" s="5" t="s">
        <v>42</v>
      </c>
      <c r="L39" s="5" t="s">
        <v>405</v>
      </c>
      <c r="M39" s="10"/>
      <c r="N39" s="10"/>
      <c r="O39" s="10"/>
      <c r="P39" s="10"/>
      <c r="Q39" s="10"/>
      <c r="R39" s="10"/>
      <c r="S39" s="10"/>
      <c r="T39" s="10"/>
      <c r="U39" s="10"/>
      <c r="V39" s="10"/>
      <c r="W39" s="10"/>
      <c r="X39" s="10"/>
      <c r="Y39" s="10"/>
      <c r="Z39" s="10"/>
      <c r="AA39" s="10"/>
    </row>
    <row r="40" spans="1:27" ht="20.25" customHeight="1">
      <c r="A40" s="5" t="s">
        <v>439</v>
      </c>
      <c r="B40" s="5" t="s">
        <v>441</v>
      </c>
      <c r="C40" s="5" t="s">
        <v>27</v>
      </c>
      <c r="D40" s="5" t="s">
        <v>75</v>
      </c>
      <c r="E40" s="5" t="s">
        <v>29</v>
      </c>
      <c r="F40" s="5" t="s">
        <v>347</v>
      </c>
      <c r="G40" s="5" t="s">
        <v>108</v>
      </c>
      <c r="H40" s="5" t="s">
        <v>444</v>
      </c>
      <c r="I40" s="5" t="s">
        <v>445</v>
      </c>
      <c r="J40" s="5" t="s">
        <v>446</v>
      </c>
      <c r="K40" s="5" t="s">
        <v>53</v>
      </c>
      <c r="L40" s="5" t="s">
        <v>55</v>
      </c>
      <c r="M40" s="10"/>
      <c r="N40" s="10"/>
      <c r="O40" s="10"/>
      <c r="P40" s="10"/>
      <c r="Q40" s="10"/>
      <c r="R40" s="10"/>
      <c r="S40" s="10"/>
      <c r="T40" s="10"/>
      <c r="U40" s="10"/>
      <c r="V40" s="10"/>
      <c r="W40" s="10"/>
      <c r="X40" s="10"/>
      <c r="Y40" s="10"/>
      <c r="Z40" s="10"/>
      <c r="AA40" s="10"/>
    </row>
    <row r="41" spans="1:27" ht="20.25" customHeight="1">
      <c r="A41" s="5" t="s">
        <v>450</v>
      </c>
      <c r="B41" s="5" t="s">
        <v>452</v>
      </c>
      <c r="C41" s="5" t="s">
        <v>27</v>
      </c>
      <c r="D41" s="5" t="s">
        <v>80</v>
      </c>
      <c r="E41" s="5" t="s">
        <v>45</v>
      </c>
      <c r="F41" s="5" t="s">
        <v>65</v>
      </c>
      <c r="G41" s="5" t="s">
        <v>31</v>
      </c>
      <c r="H41" s="5" t="s">
        <v>48</v>
      </c>
      <c r="I41" s="5" t="s">
        <v>453</v>
      </c>
      <c r="J41" s="5" t="s">
        <v>454</v>
      </c>
      <c r="K41" s="5" t="s">
        <v>100</v>
      </c>
      <c r="L41" s="5" t="s">
        <v>55</v>
      </c>
      <c r="M41" s="10"/>
      <c r="N41" s="10"/>
      <c r="O41" s="10"/>
      <c r="P41" s="10"/>
      <c r="Q41" s="10"/>
      <c r="R41" s="10"/>
      <c r="S41" s="10"/>
      <c r="T41" s="10"/>
      <c r="U41" s="10"/>
      <c r="V41" s="10"/>
      <c r="W41" s="10"/>
      <c r="X41" s="10"/>
      <c r="Y41" s="10"/>
      <c r="Z41" s="10"/>
      <c r="AA41" s="10"/>
    </row>
    <row r="42" spans="1:27" ht="20.25" customHeight="1">
      <c r="A42" s="5" t="s">
        <v>457</v>
      </c>
      <c r="B42" s="5" t="s">
        <v>458</v>
      </c>
      <c r="C42" s="5" t="s">
        <v>27</v>
      </c>
      <c r="D42" s="5" t="s">
        <v>80</v>
      </c>
      <c r="E42" s="5" t="s">
        <v>29</v>
      </c>
      <c r="F42" s="5" t="s">
        <v>461</v>
      </c>
      <c r="G42" s="5" t="s">
        <v>462</v>
      </c>
      <c r="H42" s="5" t="s">
        <v>48</v>
      </c>
      <c r="I42" s="5" t="s">
        <v>464</v>
      </c>
      <c r="J42" s="5" t="s">
        <v>466</v>
      </c>
      <c r="K42" s="5" t="s">
        <v>37</v>
      </c>
      <c r="L42" s="5" t="s">
        <v>55</v>
      </c>
      <c r="M42" s="10"/>
      <c r="N42" s="10"/>
      <c r="O42" s="10"/>
      <c r="P42" s="10"/>
      <c r="Q42" s="10"/>
      <c r="R42" s="10"/>
      <c r="S42" s="10"/>
      <c r="T42" s="10"/>
      <c r="U42" s="10"/>
      <c r="V42" s="10"/>
      <c r="W42" s="10"/>
      <c r="X42" s="10"/>
      <c r="Y42" s="10"/>
      <c r="Z42" s="10"/>
      <c r="AA42" s="10"/>
    </row>
    <row r="43" spans="1:27" ht="20.25" customHeight="1">
      <c r="A43" s="5" t="s">
        <v>25</v>
      </c>
      <c r="B43" s="5" t="s">
        <v>472</v>
      </c>
      <c r="C43" s="5" t="s">
        <v>27</v>
      </c>
      <c r="D43" s="5" t="s">
        <v>47</v>
      </c>
      <c r="E43" s="5" t="s">
        <v>45</v>
      </c>
      <c r="F43" s="5" t="s">
        <v>56</v>
      </c>
      <c r="G43" s="5" t="s">
        <v>125</v>
      </c>
      <c r="H43" s="5" t="s">
        <v>474</v>
      </c>
      <c r="I43" s="5" t="s">
        <v>475</v>
      </c>
      <c r="J43" s="5" t="s">
        <v>476</v>
      </c>
      <c r="K43" s="5" t="s">
        <v>53</v>
      </c>
      <c r="L43" s="5" t="s">
        <v>55</v>
      </c>
      <c r="M43" s="10"/>
      <c r="N43" s="10"/>
      <c r="O43" s="10"/>
      <c r="P43" s="10"/>
      <c r="Q43" s="10"/>
      <c r="R43" s="10"/>
      <c r="S43" s="10"/>
      <c r="T43" s="10"/>
      <c r="U43" s="10"/>
      <c r="V43" s="10"/>
      <c r="W43" s="10"/>
      <c r="X43" s="10"/>
      <c r="Y43" s="10"/>
      <c r="Z43" s="10"/>
      <c r="AA43" s="10"/>
    </row>
    <row r="44" spans="1:27" ht="20.25" customHeight="1">
      <c r="A44" s="5" t="s">
        <v>50</v>
      </c>
      <c r="B44" s="5" t="s">
        <v>477</v>
      </c>
      <c r="C44" s="5" t="s">
        <v>27</v>
      </c>
      <c r="D44" s="5" t="s">
        <v>85</v>
      </c>
      <c r="E44" s="5" t="s">
        <v>45</v>
      </c>
      <c r="F44" s="5" t="s">
        <v>478</v>
      </c>
      <c r="G44" s="5" t="s">
        <v>108</v>
      </c>
      <c r="H44" s="5" t="s">
        <v>479</v>
      </c>
      <c r="I44" s="5" t="s">
        <v>480</v>
      </c>
      <c r="J44" s="5" t="s">
        <v>481</v>
      </c>
      <c r="K44" s="5" t="s">
        <v>37</v>
      </c>
      <c r="L44" s="5" t="s">
        <v>237</v>
      </c>
      <c r="M44" s="10"/>
      <c r="N44" s="10"/>
      <c r="O44" s="10"/>
      <c r="P44" s="10"/>
      <c r="Q44" s="10"/>
      <c r="R44" s="10"/>
      <c r="S44" s="10"/>
      <c r="T44" s="10"/>
      <c r="U44" s="10"/>
      <c r="V44" s="10"/>
      <c r="W44" s="10"/>
      <c r="X44" s="10"/>
      <c r="Y44" s="10"/>
      <c r="Z44" s="10"/>
      <c r="AA44" s="10"/>
    </row>
    <row r="45" spans="1:27" ht="20.25" customHeight="1">
      <c r="A45" s="5" t="s">
        <v>482</v>
      </c>
      <c r="B45" s="5" t="s">
        <v>483</v>
      </c>
      <c r="C45" s="5" t="s">
        <v>27</v>
      </c>
      <c r="D45" s="5" t="s">
        <v>47</v>
      </c>
      <c r="E45" s="5" t="s">
        <v>45</v>
      </c>
      <c r="F45" s="5" t="s">
        <v>65</v>
      </c>
      <c r="G45" s="5" t="s">
        <v>125</v>
      </c>
      <c r="H45" s="5" t="s">
        <v>484</v>
      </c>
      <c r="I45" s="5" t="s">
        <v>485</v>
      </c>
      <c r="J45" s="5" t="s">
        <v>486</v>
      </c>
      <c r="K45" s="5" t="s">
        <v>42</v>
      </c>
      <c r="L45" s="5" t="s">
        <v>405</v>
      </c>
      <c r="M45" s="10"/>
      <c r="N45" s="10"/>
      <c r="O45" s="10"/>
      <c r="P45" s="10"/>
      <c r="Q45" s="10"/>
      <c r="R45" s="10"/>
      <c r="S45" s="10"/>
      <c r="T45" s="10"/>
      <c r="U45" s="10"/>
      <c r="V45" s="10"/>
      <c r="W45" s="10"/>
      <c r="X45" s="10"/>
      <c r="Y45" s="10"/>
      <c r="Z45" s="10"/>
      <c r="AA45" s="10"/>
    </row>
    <row r="46" spans="1:27" ht="20.25" customHeight="1">
      <c r="A46" s="5" t="s">
        <v>488</v>
      </c>
      <c r="B46" s="5" t="s">
        <v>490</v>
      </c>
      <c r="C46" s="5" t="s">
        <v>27</v>
      </c>
      <c r="D46" s="5" t="s">
        <v>85</v>
      </c>
      <c r="E46" s="5" t="s">
        <v>45</v>
      </c>
      <c r="F46" s="5" t="s">
        <v>493</v>
      </c>
      <c r="G46" s="5" t="s">
        <v>66</v>
      </c>
      <c r="H46" s="5" t="s">
        <v>48</v>
      </c>
      <c r="I46" s="5" t="s">
        <v>494</v>
      </c>
      <c r="J46" s="5" t="s">
        <v>496</v>
      </c>
      <c r="K46" s="5" t="s">
        <v>167</v>
      </c>
      <c r="L46" s="5" t="s">
        <v>55</v>
      </c>
      <c r="M46" s="10"/>
      <c r="N46" s="10"/>
      <c r="O46" s="10"/>
      <c r="P46" s="10"/>
      <c r="Q46" s="10"/>
      <c r="R46" s="10"/>
      <c r="S46" s="10"/>
      <c r="T46" s="10"/>
      <c r="U46" s="10"/>
      <c r="V46" s="10"/>
      <c r="W46" s="10"/>
      <c r="X46" s="10"/>
      <c r="Y46" s="10"/>
      <c r="Z46" s="10"/>
      <c r="AA46" s="10"/>
    </row>
    <row r="47" spans="1:27" ht="20.25" customHeight="1">
      <c r="A47" s="5" t="s">
        <v>501</v>
      </c>
      <c r="B47" s="5" t="s">
        <v>502</v>
      </c>
      <c r="C47" s="5" t="s">
        <v>27</v>
      </c>
      <c r="D47" s="5" t="s">
        <v>47</v>
      </c>
      <c r="E47" s="5" t="s">
        <v>45</v>
      </c>
      <c r="F47" s="5" t="s">
        <v>505</v>
      </c>
      <c r="G47" s="5" t="s">
        <v>125</v>
      </c>
      <c r="H47" s="5" t="s">
        <v>412</v>
      </c>
      <c r="I47" s="5" t="s">
        <v>506</v>
      </c>
      <c r="J47" s="5" t="s">
        <v>507</v>
      </c>
      <c r="K47" s="5" t="s">
        <v>37</v>
      </c>
      <c r="L47" s="5" t="s">
        <v>55</v>
      </c>
      <c r="M47" s="10"/>
      <c r="N47" s="10"/>
      <c r="O47" s="10"/>
      <c r="P47" s="10"/>
      <c r="Q47" s="10"/>
      <c r="R47" s="10"/>
      <c r="S47" s="10"/>
      <c r="T47" s="10"/>
      <c r="U47" s="10"/>
      <c r="V47" s="10"/>
      <c r="W47" s="10"/>
      <c r="X47" s="10"/>
      <c r="Y47" s="10"/>
      <c r="Z47" s="10"/>
      <c r="AA47" s="10"/>
    </row>
    <row r="48" spans="1:27" ht="20.25" customHeight="1">
      <c r="A48" s="5" t="s">
        <v>508</v>
      </c>
      <c r="B48" s="5" t="s">
        <v>509</v>
      </c>
      <c r="C48" s="5" t="s">
        <v>27</v>
      </c>
      <c r="D48" s="5" t="s">
        <v>47</v>
      </c>
      <c r="E48" s="5" t="s">
        <v>29</v>
      </c>
      <c r="F48" s="5" t="s">
        <v>510</v>
      </c>
      <c r="G48" s="5" t="s">
        <v>108</v>
      </c>
      <c r="H48" s="5" t="s">
        <v>68</v>
      </c>
      <c r="I48" s="5" t="s">
        <v>511</v>
      </c>
      <c r="J48" s="5" t="s">
        <v>512</v>
      </c>
      <c r="K48" s="5" t="s">
        <v>167</v>
      </c>
      <c r="L48" s="5" t="s">
        <v>237</v>
      </c>
      <c r="M48" s="10"/>
      <c r="N48" s="10"/>
      <c r="O48" s="10"/>
      <c r="P48" s="10"/>
      <c r="Q48" s="10"/>
      <c r="R48" s="10"/>
      <c r="S48" s="10"/>
      <c r="T48" s="10"/>
      <c r="U48" s="10"/>
      <c r="V48" s="10"/>
      <c r="W48" s="10"/>
      <c r="X48" s="10"/>
      <c r="Y48" s="10"/>
      <c r="Z48" s="10"/>
      <c r="AA48" s="10"/>
    </row>
    <row r="49" spans="1:27" ht="20.25" customHeight="1">
      <c r="A49" s="5" t="s">
        <v>514</v>
      </c>
      <c r="B49" s="5" t="s">
        <v>515</v>
      </c>
      <c r="C49" s="5" t="s">
        <v>27</v>
      </c>
      <c r="D49" s="5" t="s">
        <v>85</v>
      </c>
      <c r="E49" s="5" t="s">
        <v>29</v>
      </c>
      <c r="F49" s="5" t="s">
        <v>178</v>
      </c>
      <c r="G49" s="5" t="s">
        <v>125</v>
      </c>
      <c r="H49" s="5" t="s">
        <v>110</v>
      </c>
      <c r="I49" s="5" t="s">
        <v>518</v>
      </c>
      <c r="J49" s="5"/>
      <c r="K49" s="5" t="s">
        <v>53</v>
      </c>
      <c r="L49" s="5" t="s">
        <v>55</v>
      </c>
      <c r="M49" s="10"/>
      <c r="N49" s="10"/>
      <c r="O49" s="10"/>
      <c r="P49" s="10"/>
      <c r="Q49" s="10"/>
      <c r="R49" s="10"/>
      <c r="S49" s="10"/>
      <c r="T49" s="10"/>
      <c r="U49" s="10"/>
      <c r="V49" s="10"/>
      <c r="W49" s="10"/>
      <c r="X49" s="10"/>
      <c r="Y49" s="10"/>
      <c r="Z49" s="10"/>
      <c r="AA49" s="10"/>
    </row>
    <row r="50" spans="1:27" ht="20.25" customHeight="1">
      <c r="A50" s="5" t="s">
        <v>50</v>
      </c>
      <c r="B50" s="5" t="s">
        <v>521</v>
      </c>
      <c r="C50" s="5" t="s">
        <v>27</v>
      </c>
      <c r="D50" s="5" t="s">
        <v>212</v>
      </c>
      <c r="E50" s="5" t="s">
        <v>29</v>
      </c>
      <c r="F50" s="5" t="s">
        <v>144</v>
      </c>
      <c r="G50" s="5" t="s">
        <v>108</v>
      </c>
      <c r="H50" s="5" t="s">
        <v>57</v>
      </c>
      <c r="I50" s="5" t="s">
        <v>526</v>
      </c>
      <c r="J50" s="5" t="s">
        <v>529</v>
      </c>
      <c r="K50" s="5" t="s">
        <v>100</v>
      </c>
      <c r="L50" s="5" t="s">
        <v>55</v>
      </c>
      <c r="M50" s="10"/>
      <c r="N50" s="10"/>
      <c r="O50" s="10"/>
      <c r="P50" s="10"/>
      <c r="Q50" s="10"/>
      <c r="R50" s="10"/>
      <c r="S50" s="10"/>
      <c r="T50" s="10"/>
      <c r="U50" s="10"/>
      <c r="V50" s="10"/>
      <c r="W50" s="10"/>
      <c r="X50" s="10"/>
      <c r="Y50" s="10"/>
      <c r="Z50" s="10"/>
      <c r="AA50" s="10"/>
    </row>
    <row r="51" spans="1:27" ht="20.25" customHeight="1">
      <c r="A51" s="5" t="s">
        <v>532</v>
      </c>
      <c r="B51" s="5" t="s">
        <v>534</v>
      </c>
      <c r="C51" s="5" t="s">
        <v>27</v>
      </c>
      <c r="D51" s="5" t="s">
        <v>47</v>
      </c>
      <c r="E51" s="5" t="s">
        <v>45</v>
      </c>
      <c r="F51" s="5" t="s">
        <v>536</v>
      </c>
      <c r="G51" s="5" t="s">
        <v>108</v>
      </c>
      <c r="H51" s="5" t="s">
        <v>537</v>
      </c>
      <c r="I51" s="5" t="s">
        <v>539</v>
      </c>
      <c r="J51" s="5" t="s">
        <v>541</v>
      </c>
      <c r="K51" s="5" t="s">
        <v>53</v>
      </c>
      <c r="L51" s="5" t="s">
        <v>38</v>
      </c>
      <c r="M51" s="10"/>
      <c r="N51" s="10"/>
      <c r="O51" s="10"/>
      <c r="P51" s="10"/>
      <c r="Q51" s="10"/>
      <c r="R51" s="10"/>
      <c r="S51" s="10"/>
      <c r="T51" s="10"/>
      <c r="U51" s="10"/>
      <c r="V51" s="10"/>
      <c r="W51" s="10"/>
      <c r="X51" s="10"/>
      <c r="Y51" s="10"/>
      <c r="Z51" s="10"/>
      <c r="AA51" s="10"/>
    </row>
    <row r="52" spans="1:27" ht="20.25" customHeight="1">
      <c r="A52" s="5" t="s">
        <v>543</v>
      </c>
      <c r="B52" s="5" t="s">
        <v>544</v>
      </c>
      <c r="C52" s="5" t="s">
        <v>27</v>
      </c>
      <c r="D52" s="5" t="s">
        <v>47</v>
      </c>
      <c r="E52" s="5" t="s">
        <v>29</v>
      </c>
      <c r="F52" s="5" t="s">
        <v>56</v>
      </c>
      <c r="G52" s="5" t="s">
        <v>125</v>
      </c>
      <c r="H52" s="5" t="s">
        <v>546</v>
      </c>
      <c r="I52" s="5" t="s">
        <v>547</v>
      </c>
      <c r="J52" s="5" t="s">
        <v>549</v>
      </c>
      <c r="K52" s="5" t="s">
        <v>53</v>
      </c>
      <c r="L52" s="5" t="s">
        <v>55</v>
      </c>
      <c r="M52" s="10"/>
      <c r="N52" s="10"/>
      <c r="O52" s="10"/>
      <c r="P52" s="10"/>
      <c r="Q52" s="10"/>
      <c r="R52" s="10"/>
      <c r="S52" s="10"/>
      <c r="T52" s="10"/>
      <c r="U52" s="10"/>
      <c r="V52" s="10"/>
      <c r="W52" s="10"/>
      <c r="X52" s="10"/>
      <c r="Y52" s="10"/>
      <c r="Z52" s="10"/>
      <c r="AA52" s="10"/>
    </row>
    <row r="53" spans="1:27" ht="20.25" customHeight="1">
      <c r="A53" s="5" t="s">
        <v>551</v>
      </c>
      <c r="B53" s="5" t="s">
        <v>552</v>
      </c>
      <c r="C53" s="5" t="s">
        <v>27</v>
      </c>
      <c r="D53" s="5" t="s">
        <v>290</v>
      </c>
      <c r="E53" s="5" t="s">
        <v>45</v>
      </c>
      <c r="F53" s="5" t="s">
        <v>30</v>
      </c>
      <c r="G53" s="5" t="s">
        <v>125</v>
      </c>
      <c r="H53" s="5" t="s">
        <v>554</v>
      </c>
      <c r="I53" s="5" t="s">
        <v>555</v>
      </c>
      <c r="J53" s="5" t="s">
        <v>556</v>
      </c>
      <c r="K53" s="5" t="s">
        <v>37</v>
      </c>
      <c r="L53" s="5" t="s">
        <v>89</v>
      </c>
      <c r="M53" s="10"/>
      <c r="N53" s="10"/>
      <c r="O53" s="10"/>
      <c r="P53" s="10"/>
      <c r="Q53" s="10"/>
      <c r="R53" s="10"/>
      <c r="S53" s="10"/>
      <c r="T53" s="10"/>
      <c r="U53" s="10"/>
      <c r="V53" s="10"/>
      <c r="W53" s="10"/>
      <c r="X53" s="10"/>
      <c r="Y53" s="10"/>
      <c r="Z53" s="10"/>
      <c r="AA53" s="10"/>
    </row>
    <row r="54" spans="1:27" ht="20.25" customHeight="1">
      <c r="A54" s="5" t="s">
        <v>50</v>
      </c>
      <c r="B54" s="5" t="s">
        <v>562</v>
      </c>
      <c r="C54" s="5" t="s">
        <v>27</v>
      </c>
      <c r="D54" s="5" t="s">
        <v>199</v>
      </c>
      <c r="E54" s="5" t="s">
        <v>45</v>
      </c>
      <c r="F54" s="5" t="s">
        <v>151</v>
      </c>
      <c r="G54" s="5" t="s">
        <v>66</v>
      </c>
      <c r="H54" s="5" t="s">
        <v>566</v>
      </c>
      <c r="I54" s="5" t="s">
        <v>567</v>
      </c>
      <c r="J54" s="5" t="s">
        <v>568</v>
      </c>
      <c r="K54" s="5" t="s">
        <v>37</v>
      </c>
      <c r="L54" s="5" t="s">
        <v>55</v>
      </c>
      <c r="M54" s="10"/>
      <c r="N54" s="10"/>
      <c r="O54" s="10"/>
      <c r="P54" s="10"/>
      <c r="Q54" s="10"/>
      <c r="R54" s="10"/>
      <c r="S54" s="10"/>
      <c r="T54" s="10"/>
      <c r="U54" s="10"/>
      <c r="V54" s="10"/>
      <c r="W54" s="10"/>
      <c r="X54" s="10"/>
      <c r="Y54" s="10"/>
      <c r="Z54" s="10"/>
      <c r="AA54" s="10"/>
    </row>
    <row r="55" spans="1:27" ht="20.25" customHeight="1">
      <c r="A55" s="5" t="s">
        <v>571</v>
      </c>
      <c r="B55" s="5" t="s">
        <v>572</v>
      </c>
      <c r="C55" s="5" t="s">
        <v>27</v>
      </c>
      <c r="D55" s="5" t="s">
        <v>85</v>
      </c>
      <c r="E55" s="5" t="s">
        <v>29</v>
      </c>
      <c r="F55" s="5" t="s">
        <v>151</v>
      </c>
      <c r="G55" s="5" t="s">
        <v>108</v>
      </c>
      <c r="H55" s="5" t="s">
        <v>576</v>
      </c>
      <c r="I55" s="5"/>
      <c r="J55" s="5" t="s">
        <v>577</v>
      </c>
      <c r="K55" s="5" t="s">
        <v>53</v>
      </c>
      <c r="L55" s="5" t="s">
        <v>55</v>
      </c>
      <c r="M55" s="10"/>
      <c r="N55" s="10"/>
      <c r="O55" s="10"/>
      <c r="P55" s="10"/>
      <c r="Q55" s="10"/>
      <c r="R55" s="10"/>
      <c r="S55" s="10"/>
      <c r="T55" s="10"/>
      <c r="U55" s="10"/>
      <c r="V55" s="10"/>
      <c r="W55" s="10"/>
      <c r="X55" s="10"/>
      <c r="Y55" s="10"/>
      <c r="Z55" s="10"/>
      <c r="AA55" s="10"/>
    </row>
    <row r="56" spans="1:27" ht="20.25" customHeight="1">
      <c r="A56" s="5" t="s">
        <v>543</v>
      </c>
      <c r="B56" s="5" t="s">
        <v>580</v>
      </c>
      <c r="C56" s="5" t="s">
        <v>27</v>
      </c>
      <c r="D56" s="5" t="s">
        <v>47</v>
      </c>
      <c r="E56" s="5" t="s">
        <v>45</v>
      </c>
      <c r="F56" s="5" t="s">
        <v>188</v>
      </c>
      <c r="G56" s="5" t="s">
        <v>125</v>
      </c>
      <c r="H56" s="5" t="s">
        <v>583</v>
      </c>
      <c r="I56" s="5"/>
      <c r="J56" s="5" t="s">
        <v>584</v>
      </c>
      <c r="K56" s="5" t="s">
        <v>100</v>
      </c>
      <c r="L56" s="5" t="s">
        <v>55</v>
      </c>
      <c r="M56" s="10"/>
      <c r="N56" s="10"/>
      <c r="O56" s="10"/>
      <c r="P56" s="10"/>
      <c r="Q56" s="10"/>
      <c r="R56" s="10"/>
      <c r="S56" s="10"/>
      <c r="T56" s="10"/>
      <c r="U56" s="10"/>
      <c r="V56" s="10"/>
      <c r="W56" s="10"/>
      <c r="X56" s="10"/>
      <c r="Y56" s="10"/>
      <c r="Z56" s="10"/>
      <c r="AA56" s="10"/>
    </row>
    <row r="57" spans="1:27" ht="20.25" customHeight="1">
      <c r="A57" s="5" t="s">
        <v>589</v>
      </c>
      <c r="B57" s="5" t="s">
        <v>590</v>
      </c>
      <c r="C57" s="5" t="s">
        <v>27</v>
      </c>
      <c r="D57" s="5" t="s">
        <v>290</v>
      </c>
      <c r="E57" s="5" t="s">
        <v>29</v>
      </c>
      <c r="F57" s="5" t="s">
        <v>592</v>
      </c>
      <c r="G57" s="5" t="s">
        <v>66</v>
      </c>
      <c r="H57" s="5" t="s">
        <v>594</v>
      </c>
      <c r="I57" s="5" t="s">
        <v>596</v>
      </c>
      <c r="J57" s="5" t="s">
        <v>597</v>
      </c>
      <c r="K57" s="5" t="s">
        <v>53</v>
      </c>
      <c r="L57" s="5" t="s">
        <v>55</v>
      </c>
      <c r="M57" s="10"/>
      <c r="N57" s="10"/>
      <c r="O57" s="10"/>
      <c r="P57" s="10"/>
      <c r="Q57" s="10"/>
      <c r="R57" s="10"/>
      <c r="S57" s="10"/>
      <c r="T57" s="10"/>
      <c r="U57" s="10"/>
      <c r="V57" s="10"/>
      <c r="W57" s="10"/>
      <c r="X57" s="10"/>
      <c r="Y57" s="10"/>
      <c r="Z57" s="10"/>
      <c r="AA57" s="10"/>
    </row>
    <row r="58" spans="1:27" ht="20.25" customHeight="1">
      <c r="A58" s="5" t="s">
        <v>603</v>
      </c>
      <c r="B58" s="5" t="s">
        <v>604</v>
      </c>
      <c r="C58" s="5" t="s">
        <v>27</v>
      </c>
      <c r="D58" s="5" t="s">
        <v>47</v>
      </c>
      <c r="E58" s="5" t="s">
        <v>45</v>
      </c>
      <c r="F58" s="5" t="s">
        <v>56</v>
      </c>
      <c r="G58" s="5" t="s">
        <v>125</v>
      </c>
      <c r="H58" s="5" t="s">
        <v>459</v>
      </c>
      <c r="I58" s="5" t="s">
        <v>607</v>
      </c>
      <c r="J58" s="5" t="s">
        <v>609</v>
      </c>
      <c r="K58" s="5" t="s">
        <v>53</v>
      </c>
      <c r="L58" s="5" t="s">
        <v>55</v>
      </c>
      <c r="M58" s="10"/>
      <c r="N58" s="10"/>
      <c r="O58" s="10"/>
      <c r="P58" s="10"/>
      <c r="Q58" s="10"/>
      <c r="R58" s="10"/>
      <c r="S58" s="10"/>
      <c r="T58" s="10"/>
      <c r="U58" s="10"/>
      <c r="V58" s="10"/>
      <c r="W58" s="10"/>
      <c r="X58" s="10"/>
      <c r="Y58" s="10"/>
      <c r="Z58" s="10"/>
      <c r="AA58" s="10"/>
    </row>
    <row r="59" spans="1:27" ht="20.25" customHeight="1">
      <c r="A59" s="5" t="s">
        <v>612</v>
      </c>
      <c r="B59" s="5" t="s">
        <v>613</v>
      </c>
      <c r="C59" s="5" t="s">
        <v>27</v>
      </c>
      <c r="D59" s="5" t="s">
        <v>47</v>
      </c>
      <c r="E59" s="5" t="s">
        <v>45</v>
      </c>
      <c r="F59" s="5" t="s">
        <v>56</v>
      </c>
      <c r="G59" s="5" t="s">
        <v>108</v>
      </c>
      <c r="H59" s="5" t="s">
        <v>57</v>
      </c>
      <c r="I59" s="5" t="s">
        <v>616</v>
      </c>
      <c r="J59" s="5" t="s">
        <v>618</v>
      </c>
      <c r="K59" s="5" t="s">
        <v>167</v>
      </c>
      <c r="L59" s="5" t="s">
        <v>405</v>
      </c>
      <c r="M59" s="10"/>
      <c r="N59" s="10"/>
      <c r="O59" s="10"/>
      <c r="P59" s="10"/>
      <c r="Q59" s="10"/>
      <c r="R59" s="10"/>
      <c r="S59" s="10"/>
      <c r="T59" s="10"/>
      <c r="U59" s="10"/>
      <c r="V59" s="10"/>
      <c r="W59" s="10"/>
      <c r="X59" s="10"/>
      <c r="Y59" s="10"/>
      <c r="Z59" s="10"/>
      <c r="AA59" s="10"/>
    </row>
    <row r="60" spans="1:27" ht="20.25" customHeight="1">
      <c r="A60" s="5" t="s">
        <v>620</v>
      </c>
      <c r="B60" s="5" t="s">
        <v>621</v>
      </c>
      <c r="C60" s="5" t="s">
        <v>27</v>
      </c>
      <c r="D60" s="5" t="s">
        <v>85</v>
      </c>
      <c r="E60" s="5" t="s">
        <v>45</v>
      </c>
      <c r="F60" s="5" t="s">
        <v>56</v>
      </c>
      <c r="G60" s="5" t="s">
        <v>31</v>
      </c>
      <c r="H60" s="5" t="s">
        <v>624</v>
      </c>
      <c r="I60" s="5" t="s">
        <v>625</v>
      </c>
      <c r="J60" s="5" t="s">
        <v>627</v>
      </c>
      <c r="K60" s="5" t="s">
        <v>37</v>
      </c>
      <c r="L60" s="5" t="s">
        <v>55</v>
      </c>
      <c r="M60" s="10"/>
      <c r="N60" s="10"/>
      <c r="O60" s="10"/>
      <c r="P60" s="10"/>
      <c r="Q60" s="10"/>
      <c r="R60" s="10"/>
      <c r="S60" s="10"/>
      <c r="T60" s="10"/>
      <c r="U60" s="10"/>
      <c r="V60" s="10"/>
      <c r="W60" s="10"/>
      <c r="X60" s="10"/>
      <c r="Y60" s="10"/>
      <c r="Z60" s="10"/>
      <c r="AA60" s="10"/>
    </row>
    <row r="61" spans="1:27" ht="20.25" customHeight="1">
      <c r="A61" s="5" t="s">
        <v>482</v>
      </c>
      <c r="B61" s="5" t="s">
        <v>630</v>
      </c>
      <c r="C61" s="5" t="s">
        <v>27</v>
      </c>
      <c r="D61" s="5" t="s">
        <v>85</v>
      </c>
      <c r="E61" s="5" t="s">
        <v>29</v>
      </c>
      <c r="F61" s="5" t="s">
        <v>56</v>
      </c>
      <c r="G61" s="5" t="s">
        <v>125</v>
      </c>
      <c r="H61" s="5" t="s">
        <v>633</v>
      </c>
      <c r="I61" s="5" t="s">
        <v>233</v>
      </c>
      <c r="J61" s="5" t="s">
        <v>635</v>
      </c>
      <c r="K61" s="5" t="s">
        <v>37</v>
      </c>
      <c r="L61" s="5" t="s">
        <v>55</v>
      </c>
      <c r="M61" s="10"/>
      <c r="N61" s="10"/>
      <c r="O61" s="10"/>
      <c r="P61" s="10"/>
      <c r="Q61" s="10"/>
      <c r="R61" s="10"/>
      <c r="S61" s="10"/>
      <c r="T61" s="10"/>
      <c r="U61" s="10"/>
      <c r="V61" s="10"/>
      <c r="W61" s="10"/>
      <c r="X61" s="10"/>
      <c r="Y61" s="10"/>
      <c r="Z61" s="10"/>
      <c r="AA61" s="10"/>
    </row>
    <row r="62" spans="1:27" ht="20.25" customHeight="1">
      <c r="A62" s="5" t="s">
        <v>638</v>
      </c>
      <c r="B62" s="5" t="s">
        <v>639</v>
      </c>
      <c r="C62" s="5" t="s">
        <v>27</v>
      </c>
      <c r="D62" s="5" t="s">
        <v>80</v>
      </c>
      <c r="E62" s="5" t="s">
        <v>45</v>
      </c>
      <c r="F62" s="5" t="s">
        <v>151</v>
      </c>
      <c r="G62" s="5" t="s">
        <v>108</v>
      </c>
      <c r="H62" s="5" t="s">
        <v>641</v>
      </c>
      <c r="I62" s="5" t="s">
        <v>642</v>
      </c>
      <c r="J62" s="5" t="s">
        <v>643</v>
      </c>
      <c r="K62" s="5" t="s">
        <v>53</v>
      </c>
      <c r="L62" s="5" t="s">
        <v>55</v>
      </c>
      <c r="M62" s="10"/>
      <c r="N62" s="10"/>
      <c r="O62" s="10"/>
      <c r="P62" s="10"/>
      <c r="Q62" s="10"/>
      <c r="R62" s="10"/>
      <c r="S62" s="10"/>
      <c r="T62" s="10"/>
      <c r="U62" s="10"/>
      <c r="V62" s="10"/>
      <c r="W62" s="10"/>
      <c r="X62" s="10"/>
      <c r="Y62" s="10"/>
      <c r="Z62" s="10"/>
      <c r="AA62" s="10"/>
    </row>
    <row r="63" spans="1:27" ht="20.25" customHeight="1">
      <c r="A63" s="5" t="s">
        <v>649</v>
      </c>
      <c r="B63" s="5" t="s">
        <v>650</v>
      </c>
      <c r="C63" s="5" t="s">
        <v>27</v>
      </c>
      <c r="D63" s="5" t="s">
        <v>47</v>
      </c>
      <c r="E63" s="5" t="s">
        <v>45</v>
      </c>
      <c r="F63" s="5" t="s">
        <v>652</v>
      </c>
      <c r="G63" s="5" t="s">
        <v>66</v>
      </c>
      <c r="H63" s="5" t="s">
        <v>57</v>
      </c>
      <c r="I63" s="5" t="s">
        <v>653</v>
      </c>
      <c r="J63" s="5" t="s">
        <v>658</v>
      </c>
      <c r="K63" s="5" t="s">
        <v>42</v>
      </c>
      <c r="L63" s="5" t="s">
        <v>89</v>
      </c>
      <c r="M63" s="10"/>
      <c r="N63" s="10"/>
      <c r="O63" s="10"/>
      <c r="P63" s="10"/>
      <c r="Q63" s="10"/>
      <c r="R63" s="10"/>
      <c r="S63" s="10"/>
      <c r="T63" s="10"/>
      <c r="U63" s="10"/>
      <c r="V63" s="10"/>
      <c r="W63" s="10"/>
      <c r="X63" s="10"/>
      <c r="Y63" s="10"/>
      <c r="Z63" s="10"/>
      <c r="AA63" s="10"/>
    </row>
    <row r="64" spans="1:27" ht="20.25" customHeight="1">
      <c r="A64" s="5" t="s">
        <v>482</v>
      </c>
      <c r="B64" s="5" t="s">
        <v>664</v>
      </c>
      <c r="C64" s="5" t="s">
        <v>27</v>
      </c>
      <c r="D64" s="5" t="s">
        <v>85</v>
      </c>
      <c r="E64" s="5" t="s">
        <v>29</v>
      </c>
      <c r="F64" s="5" t="s">
        <v>144</v>
      </c>
      <c r="G64" s="5" t="s">
        <v>31</v>
      </c>
      <c r="H64" s="5" t="s">
        <v>666</v>
      </c>
      <c r="I64" s="5" t="s">
        <v>667</v>
      </c>
      <c r="J64" s="5" t="s">
        <v>668</v>
      </c>
      <c r="K64" s="5" t="s">
        <v>37</v>
      </c>
      <c r="L64" s="5" t="s">
        <v>38</v>
      </c>
      <c r="M64" s="10"/>
      <c r="N64" s="10"/>
      <c r="O64" s="10"/>
      <c r="P64" s="10"/>
      <c r="Q64" s="10"/>
      <c r="R64" s="10"/>
      <c r="S64" s="10"/>
      <c r="T64" s="10"/>
      <c r="U64" s="10"/>
      <c r="V64" s="10"/>
      <c r="W64" s="10"/>
      <c r="X64" s="10"/>
      <c r="Y64" s="10"/>
      <c r="Z64" s="10"/>
      <c r="AA64" s="10"/>
    </row>
    <row r="65" spans="1:27" ht="20.25" customHeight="1">
      <c r="A65" s="5" t="s">
        <v>50</v>
      </c>
      <c r="B65" s="5" t="s">
        <v>670</v>
      </c>
      <c r="C65" s="5" t="s">
        <v>27</v>
      </c>
      <c r="D65" s="5" t="s">
        <v>85</v>
      </c>
      <c r="E65" s="5" t="s">
        <v>29</v>
      </c>
      <c r="F65" s="5" t="s">
        <v>672</v>
      </c>
      <c r="G65" s="5" t="s">
        <v>125</v>
      </c>
      <c r="H65" s="5" t="s">
        <v>110</v>
      </c>
      <c r="I65" s="5" t="s">
        <v>674</v>
      </c>
      <c r="J65" s="5" t="s">
        <v>675</v>
      </c>
      <c r="K65" s="5" t="s">
        <v>53</v>
      </c>
      <c r="L65" s="5" t="s">
        <v>55</v>
      </c>
      <c r="M65" s="10"/>
      <c r="N65" s="10"/>
      <c r="O65" s="10"/>
      <c r="P65" s="10"/>
      <c r="Q65" s="10"/>
      <c r="R65" s="10"/>
      <c r="S65" s="10"/>
      <c r="T65" s="10"/>
      <c r="U65" s="10"/>
      <c r="V65" s="10"/>
      <c r="W65" s="10"/>
      <c r="X65" s="10"/>
      <c r="Y65" s="10"/>
      <c r="Z65" s="10"/>
      <c r="AA65" s="10"/>
    </row>
    <row r="66" spans="1:27" ht="20.25" customHeight="1">
      <c r="A66" s="5" t="s">
        <v>680</v>
      </c>
      <c r="B66" s="5" t="s">
        <v>681</v>
      </c>
      <c r="C66" s="5" t="s">
        <v>27</v>
      </c>
      <c r="D66" s="5" t="s">
        <v>212</v>
      </c>
      <c r="E66" s="5" t="s">
        <v>45</v>
      </c>
      <c r="F66" s="5" t="s">
        <v>684</v>
      </c>
      <c r="G66" s="5" t="s">
        <v>125</v>
      </c>
      <c r="H66" s="5" t="s">
        <v>686</v>
      </c>
      <c r="I66" s="5" t="s">
        <v>688</v>
      </c>
      <c r="J66" s="5" t="s">
        <v>690</v>
      </c>
      <c r="K66" s="5" t="s">
        <v>37</v>
      </c>
      <c r="L66" s="5" t="s">
        <v>38</v>
      </c>
      <c r="M66" s="10"/>
      <c r="N66" s="10"/>
      <c r="O66" s="10"/>
      <c r="P66" s="10"/>
      <c r="Q66" s="10"/>
      <c r="R66" s="10"/>
      <c r="S66" s="10"/>
      <c r="T66" s="10"/>
      <c r="U66" s="10"/>
      <c r="V66" s="10"/>
      <c r="W66" s="10"/>
      <c r="X66" s="10"/>
      <c r="Y66" s="10"/>
      <c r="Z66" s="10"/>
      <c r="AA66" s="10"/>
    </row>
    <row r="67" spans="1:27" ht="20.25" customHeight="1">
      <c r="A67" s="5" t="s">
        <v>50</v>
      </c>
      <c r="B67" s="5" t="s">
        <v>692</v>
      </c>
      <c r="C67" s="5" t="s">
        <v>27</v>
      </c>
      <c r="D67" s="5" t="s">
        <v>575</v>
      </c>
      <c r="E67" s="5" t="s">
        <v>29</v>
      </c>
      <c r="F67" s="5" t="s">
        <v>695</v>
      </c>
      <c r="G67" s="5" t="s">
        <v>125</v>
      </c>
      <c r="H67" s="5" t="s">
        <v>76</v>
      </c>
      <c r="I67" s="5" t="s">
        <v>696</v>
      </c>
      <c r="J67" s="5" t="s">
        <v>698</v>
      </c>
      <c r="K67" s="5" t="s">
        <v>53</v>
      </c>
      <c r="L67" s="5" t="s">
        <v>55</v>
      </c>
      <c r="M67" s="10"/>
      <c r="N67" s="10"/>
      <c r="O67" s="10"/>
      <c r="P67" s="10"/>
      <c r="Q67" s="10"/>
      <c r="R67" s="10"/>
      <c r="S67" s="10"/>
      <c r="T67" s="10"/>
      <c r="U67" s="10"/>
      <c r="V67" s="10"/>
      <c r="W67" s="10"/>
      <c r="X67" s="10"/>
      <c r="Y67" s="10"/>
      <c r="Z67" s="10"/>
      <c r="AA67" s="10"/>
    </row>
    <row r="68" spans="1:27" ht="20.25" customHeight="1">
      <c r="A68" s="5" t="s">
        <v>700</v>
      </c>
      <c r="B68" s="5" t="s">
        <v>701</v>
      </c>
      <c r="C68" s="5" t="s">
        <v>27</v>
      </c>
      <c r="D68" s="5" t="s">
        <v>575</v>
      </c>
      <c r="E68" s="5" t="s">
        <v>45</v>
      </c>
      <c r="F68" s="5" t="s">
        <v>695</v>
      </c>
      <c r="G68" s="5" t="s">
        <v>31</v>
      </c>
      <c r="H68" s="5" t="s">
        <v>57</v>
      </c>
      <c r="I68" s="5" t="s">
        <v>704</v>
      </c>
      <c r="J68" s="5" t="s">
        <v>705</v>
      </c>
      <c r="K68" s="5" t="s">
        <v>100</v>
      </c>
      <c r="L68" s="5" t="s">
        <v>405</v>
      </c>
      <c r="M68" s="10"/>
      <c r="N68" s="10"/>
      <c r="O68" s="10"/>
      <c r="P68" s="10"/>
      <c r="Q68" s="10"/>
      <c r="R68" s="10"/>
      <c r="S68" s="10"/>
      <c r="T68" s="10"/>
      <c r="U68" s="10"/>
      <c r="V68" s="10"/>
      <c r="W68" s="10"/>
      <c r="X68" s="10"/>
      <c r="Y68" s="10"/>
      <c r="Z68" s="10"/>
      <c r="AA68" s="10"/>
    </row>
    <row r="69" spans="1:27" ht="20.25" customHeight="1">
      <c r="A69" s="5" t="s">
        <v>367</v>
      </c>
      <c r="B69" s="5" t="s">
        <v>707</v>
      </c>
      <c r="C69" s="5" t="s">
        <v>27</v>
      </c>
      <c r="D69" s="5" t="s">
        <v>199</v>
      </c>
      <c r="E69" s="5" t="s">
        <v>45</v>
      </c>
      <c r="F69" s="5" t="s">
        <v>188</v>
      </c>
      <c r="G69" s="5" t="s">
        <v>66</v>
      </c>
      <c r="H69" s="5" t="s">
        <v>57</v>
      </c>
      <c r="I69" s="5" t="s">
        <v>708</v>
      </c>
      <c r="J69" s="5" t="s">
        <v>711</v>
      </c>
      <c r="K69" s="5" t="s">
        <v>37</v>
      </c>
      <c r="L69" s="5" t="s">
        <v>89</v>
      </c>
      <c r="M69" s="10"/>
      <c r="N69" s="10"/>
      <c r="O69" s="10"/>
      <c r="P69" s="10"/>
      <c r="Q69" s="10"/>
      <c r="R69" s="10"/>
      <c r="S69" s="10"/>
      <c r="T69" s="10"/>
      <c r="U69" s="10"/>
      <c r="V69" s="10"/>
      <c r="W69" s="10"/>
      <c r="X69" s="10"/>
      <c r="Y69" s="10"/>
      <c r="Z69" s="10"/>
      <c r="AA69" s="10"/>
    </row>
    <row r="70" spans="1:27" ht="20.25" customHeight="1">
      <c r="A70" s="5" t="s">
        <v>25</v>
      </c>
      <c r="B70" s="5" t="s">
        <v>716</v>
      </c>
      <c r="C70" s="5" t="s">
        <v>27</v>
      </c>
      <c r="D70" s="5" t="s">
        <v>47</v>
      </c>
      <c r="E70" s="5" t="s">
        <v>45</v>
      </c>
      <c r="F70" s="5" t="s">
        <v>548</v>
      </c>
      <c r="G70" s="5" t="s">
        <v>31</v>
      </c>
      <c r="H70" s="5" t="s">
        <v>57</v>
      </c>
      <c r="I70" s="5" t="s">
        <v>718</v>
      </c>
      <c r="J70" s="5" t="s">
        <v>719</v>
      </c>
      <c r="K70" s="5" t="s">
        <v>100</v>
      </c>
      <c r="L70" s="5" t="s">
        <v>55</v>
      </c>
      <c r="M70" s="10"/>
      <c r="N70" s="10"/>
      <c r="O70" s="10"/>
      <c r="P70" s="10"/>
      <c r="Q70" s="10"/>
      <c r="R70" s="10"/>
      <c r="S70" s="10"/>
      <c r="T70" s="10"/>
      <c r="U70" s="10"/>
      <c r="V70" s="10"/>
      <c r="W70" s="10"/>
      <c r="X70" s="10"/>
      <c r="Y70" s="10"/>
      <c r="Z70" s="10"/>
      <c r="AA70" s="10"/>
    </row>
    <row r="71" spans="1:27" ht="20.25" customHeight="1">
      <c r="A71" s="5" t="s">
        <v>724</v>
      </c>
      <c r="B71" s="5" t="s">
        <v>726</v>
      </c>
      <c r="C71" s="5" t="s">
        <v>27</v>
      </c>
      <c r="D71" s="5" t="s">
        <v>85</v>
      </c>
      <c r="E71" s="5" t="s">
        <v>29</v>
      </c>
      <c r="F71" s="5" t="s">
        <v>30</v>
      </c>
      <c r="G71" s="5" t="s">
        <v>31</v>
      </c>
      <c r="H71" s="5" t="s">
        <v>479</v>
      </c>
      <c r="I71" s="5" t="s">
        <v>727</v>
      </c>
      <c r="J71" s="5" t="s">
        <v>728</v>
      </c>
      <c r="K71" s="5" t="s">
        <v>53</v>
      </c>
      <c r="L71" s="5" t="s">
        <v>38</v>
      </c>
      <c r="M71" s="10"/>
      <c r="N71" s="10"/>
      <c r="O71" s="10"/>
      <c r="P71" s="10"/>
      <c r="Q71" s="10"/>
      <c r="R71" s="10"/>
      <c r="S71" s="10"/>
      <c r="T71" s="10"/>
      <c r="U71" s="10"/>
      <c r="V71" s="10"/>
      <c r="W71" s="10"/>
      <c r="X71" s="10"/>
      <c r="Y71" s="10"/>
      <c r="Z71" s="10"/>
      <c r="AA71" s="10"/>
    </row>
    <row r="72" spans="1:27" ht="20.25" customHeight="1">
      <c r="A72" s="5" t="s">
        <v>730</v>
      </c>
      <c r="B72" s="5" t="s">
        <v>731</v>
      </c>
      <c r="C72" s="5" t="s">
        <v>27</v>
      </c>
      <c r="D72" s="5" t="s">
        <v>47</v>
      </c>
      <c r="E72" s="5" t="s">
        <v>45</v>
      </c>
      <c r="F72" s="5" t="s">
        <v>592</v>
      </c>
      <c r="G72" s="5" t="s">
        <v>108</v>
      </c>
      <c r="H72" s="5" t="s">
        <v>479</v>
      </c>
      <c r="I72" s="5" t="s">
        <v>732</v>
      </c>
      <c r="J72" s="5" t="s">
        <v>735</v>
      </c>
      <c r="K72" s="5" t="s">
        <v>37</v>
      </c>
      <c r="L72" s="5" t="s">
        <v>89</v>
      </c>
      <c r="M72" s="10"/>
      <c r="N72" s="10"/>
      <c r="O72" s="10"/>
      <c r="P72" s="10"/>
      <c r="Q72" s="10"/>
      <c r="R72" s="10"/>
      <c r="S72" s="10"/>
      <c r="T72" s="10"/>
      <c r="U72" s="10"/>
      <c r="V72" s="10"/>
      <c r="W72" s="10"/>
      <c r="X72" s="10"/>
      <c r="Y72" s="10"/>
      <c r="Z72" s="10"/>
      <c r="AA72" s="10"/>
    </row>
    <row r="73" spans="1:27" ht="20.25" customHeight="1">
      <c r="A73" s="5" t="s">
        <v>740</v>
      </c>
      <c r="B73" s="5" t="s">
        <v>741</v>
      </c>
      <c r="C73" s="5" t="s">
        <v>27</v>
      </c>
      <c r="D73" s="5" t="s">
        <v>212</v>
      </c>
      <c r="E73" s="5" t="s">
        <v>45</v>
      </c>
      <c r="F73" s="5" t="s">
        <v>493</v>
      </c>
      <c r="G73" s="5" t="s">
        <v>108</v>
      </c>
      <c r="H73" s="5" t="s">
        <v>744</v>
      </c>
      <c r="I73" s="5" t="s">
        <v>747</v>
      </c>
      <c r="J73" s="5" t="s">
        <v>748</v>
      </c>
      <c r="K73" s="5" t="s">
        <v>37</v>
      </c>
      <c r="L73" s="5" t="s">
        <v>55</v>
      </c>
      <c r="M73" s="10"/>
      <c r="N73" s="10"/>
      <c r="O73" s="10"/>
      <c r="P73" s="10"/>
      <c r="Q73" s="10"/>
      <c r="R73" s="10"/>
      <c r="S73" s="10"/>
      <c r="T73" s="10"/>
      <c r="U73" s="10"/>
      <c r="V73" s="10"/>
      <c r="W73" s="10"/>
      <c r="X73" s="10"/>
      <c r="Y73" s="10"/>
      <c r="Z73" s="10"/>
      <c r="AA73" s="10"/>
    </row>
    <row r="74" spans="1:27" ht="20.25" customHeight="1">
      <c r="A74" s="5" t="s">
        <v>751</v>
      </c>
      <c r="B74" s="5" t="s">
        <v>752</v>
      </c>
      <c r="C74" s="5" t="s">
        <v>27</v>
      </c>
      <c r="D74" s="5" t="s">
        <v>85</v>
      </c>
      <c r="E74" s="5" t="s">
        <v>45</v>
      </c>
      <c r="F74" s="5" t="s">
        <v>56</v>
      </c>
      <c r="G74" s="5" t="s">
        <v>108</v>
      </c>
      <c r="H74" s="5" t="s">
        <v>48</v>
      </c>
      <c r="I74" s="5" t="s">
        <v>755</v>
      </c>
      <c r="J74" s="5" t="s">
        <v>756</v>
      </c>
      <c r="K74" s="5" t="s">
        <v>53</v>
      </c>
      <c r="L74" s="5" t="s">
        <v>55</v>
      </c>
      <c r="M74" s="10"/>
      <c r="N74" s="10"/>
      <c r="O74" s="10"/>
      <c r="P74" s="10"/>
      <c r="Q74" s="10"/>
      <c r="R74" s="10"/>
      <c r="S74" s="10"/>
      <c r="T74" s="10"/>
      <c r="U74" s="10"/>
      <c r="V74" s="10"/>
      <c r="W74" s="10"/>
      <c r="X74" s="10"/>
      <c r="Y74" s="10"/>
      <c r="Z74" s="10"/>
      <c r="AA74" s="10"/>
    </row>
    <row r="75" spans="1:27" ht="20.25" customHeight="1">
      <c r="A75" s="5" t="s">
        <v>759</v>
      </c>
      <c r="B75" s="5" t="s">
        <v>760</v>
      </c>
      <c r="C75" s="5" t="s">
        <v>27</v>
      </c>
      <c r="D75" s="5" t="s">
        <v>575</v>
      </c>
      <c r="E75" s="5" t="s">
        <v>29</v>
      </c>
      <c r="F75" s="5" t="s">
        <v>672</v>
      </c>
      <c r="G75" s="5" t="s">
        <v>125</v>
      </c>
      <c r="H75" s="5" t="s">
        <v>57</v>
      </c>
      <c r="I75" s="5" t="s">
        <v>762</v>
      </c>
      <c r="J75" s="5" t="s">
        <v>764</v>
      </c>
      <c r="K75" s="5" t="s">
        <v>100</v>
      </c>
      <c r="L75" s="5" t="s">
        <v>89</v>
      </c>
      <c r="M75" s="10"/>
      <c r="N75" s="10"/>
      <c r="O75" s="10"/>
      <c r="P75" s="10"/>
      <c r="Q75" s="10"/>
      <c r="R75" s="10"/>
      <c r="S75" s="10"/>
      <c r="T75" s="10"/>
      <c r="U75" s="10"/>
      <c r="V75" s="10"/>
      <c r="W75" s="10"/>
      <c r="X75" s="10"/>
      <c r="Y75" s="10"/>
      <c r="Z75" s="10"/>
      <c r="AA75" s="10"/>
    </row>
    <row r="76" spans="1:27" ht="20.25" customHeight="1">
      <c r="A76" s="5" t="s">
        <v>767</v>
      </c>
      <c r="B76" s="5" t="s">
        <v>769</v>
      </c>
      <c r="C76" s="5" t="s">
        <v>27</v>
      </c>
      <c r="D76" s="5" t="s">
        <v>47</v>
      </c>
      <c r="E76" s="5" t="s">
        <v>45</v>
      </c>
      <c r="F76" s="5" t="s">
        <v>144</v>
      </c>
      <c r="G76" s="5" t="s">
        <v>31</v>
      </c>
      <c r="H76" s="5" t="s">
        <v>624</v>
      </c>
      <c r="I76" s="5" t="s">
        <v>772</v>
      </c>
      <c r="J76" s="5" t="s">
        <v>774</v>
      </c>
      <c r="K76" s="5" t="s">
        <v>42</v>
      </c>
      <c r="L76" s="5" t="s">
        <v>237</v>
      </c>
      <c r="M76" s="10"/>
      <c r="N76" s="10"/>
      <c r="O76" s="10"/>
      <c r="P76" s="10"/>
      <c r="Q76" s="10"/>
      <c r="R76" s="10"/>
      <c r="S76" s="10"/>
      <c r="T76" s="10"/>
      <c r="U76" s="10"/>
      <c r="V76" s="10"/>
      <c r="W76" s="10"/>
      <c r="X76" s="10"/>
      <c r="Y76" s="10"/>
      <c r="Z76" s="10"/>
      <c r="AA76" s="10"/>
    </row>
    <row r="77" spans="1:27" ht="20.25" customHeight="1">
      <c r="A77" s="5" t="s">
        <v>50</v>
      </c>
      <c r="B77" s="5" t="s">
        <v>777</v>
      </c>
      <c r="C77" s="5" t="s">
        <v>27</v>
      </c>
      <c r="D77" s="5" t="s">
        <v>47</v>
      </c>
      <c r="E77" s="5" t="s">
        <v>45</v>
      </c>
      <c r="F77" s="5" t="s">
        <v>56</v>
      </c>
      <c r="G77" s="5" t="s">
        <v>108</v>
      </c>
      <c r="H77" s="5" t="s">
        <v>48</v>
      </c>
      <c r="I77" s="5" t="s">
        <v>754</v>
      </c>
      <c r="J77" s="5" t="s">
        <v>781</v>
      </c>
      <c r="K77" s="5" t="s">
        <v>53</v>
      </c>
      <c r="L77" s="5" t="s">
        <v>55</v>
      </c>
      <c r="M77" s="10"/>
      <c r="N77" s="10"/>
      <c r="O77" s="10"/>
      <c r="P77" s="10"/>
      <c r="Q77" s="10"/>
      <c r="R77" s="10"/>
      <c r="S77" s="10"/>
      <c r="T77" s="10"/>
      <c r="U77" s="10"/>
      <c r="V77" s="10"/>
      <c r="W77" s="10"/>
      <c r="X77" s="10"/>
      <c r="Y77" s="10"/>
      <c r="Z77" s="10"/>
      <c r="AA77" s="10"/>
    </row>
    <row r="78" spans="1:27" ht="20.25" customHeight="1">
      <c r="A78" s="5" t="s">
        <v>365</v>
      </c>
      <c r="B78" s="5" t="s">
        <v>366</v>
      </c>
      <c r="C78" s="5" t="s">
        <v>27</v>
      </c>
      <c r="D78" s="5" t="s">
        <v>212</v>
      </c>
      <c r="E78" s="5" t="s">
        <v>29</v>
      </c>
      <c r="F78" s="5" t="s">
        <v>347</v>
      </c>
      <c r="G78" s="5" t="s">
        <v>31</v>
      </c>
      <c r="H78" s="5" t="s">
        <v>110</v>
      </c>
      <c r="I78" s="5" t="s">
        <v>369</v>
      </c>
      <c r="J78" s="5" t="s">
        <v>372</v>
      </c>
      <c r="K78" s="5" t="s">
        <v>37</v>
      </c>
      <c r="L78" s="5" t="s">
        <v>55</v>
      </c>
      <c r="M78" s="10"/>
      <c r="N78" s="10"/>
      <c r="O78" s="10"/>
      <c r="P78" s="10"/>
      <c r="Q78" s="10"/>
      <c r="R78" s="10"/>
      <c r="S78" s="10"/>
      <c r="T78" s="10"/>
      <c r="U78" s="10"/>
      <c r="V78" s="10"/>
      <c r="W78" s="10"/>
      <c r="X78" s="10"/>
      <c r="Y78" s="10"/>
      <c r="Z78" s="10"/>
      <c r="AA78" s="10"/>
    </row>
    <row r="79" spans="1:27" ht="20.25" customHeight="1">
      <c r="A79" s="5" t="s">
        <v>787</v>
      </c>
      <c r="B79" s="5" t="s">
        <v>789</v>
      </c>
      <c r="C79" s="5" t="s">
        <v>27</v>
      </c>
      <c r="D79" s="5" t="s">
        <v>85</v>
      </c>
      <c r="E79" s="5" t="s">
        <v>45</v>
      </c>
      <c r="F79" s="5" t="s">
        <v>144</v>
      </c>
      <c r="G79" s="5" t="s">
        <v>108</v>
      </c>
      <c r="H79" s="5" t="s">
        <v>793</v>
      </c>
      <c r="I79" s="5" t="s">
        <v>794</v>
      </c>
      <c r="J79" s="5" t="s">
        <v>796</v>
      </c>
      <c r="K79" s="5" t="s">
        <v>53</v>
      </c>
      <c r="L79" s="5" t="s">
        <v>237</v>
      </c>
      <c r="M79" s="10"/>
      <c r="N79" s="10"/>
      <c r="O79" s="10"/>
      <c r="P79" s="10"/>
      <c r="Q79" s="10"/>
      <c r="R79" s="10"/>
      <c r="S79" s="10"/>
      <c r="T79" s="10"/>
      <c r="U79" s="10"/>
      <c r="V79" s="10"/>
      <c r="W79" s="10"/>
      <c r="X79" s="10"/>
      <c r="Y79" s="10"/>
      <c r="Z79" s="10"/>
      <c r="AA79" s="10"/>
    </row>
    <row r="80" spans="1:27" ht="20.25" customHeight="1">
      <c r="A80" s="5" t="s">
        <v>800</v>
      </c>
      <c r="B80" s="5" t="s">
        <v>801</v>
      </c>
      <c r="C80" s="5" t="s">
        <v>27</v>
      </c>
      <c r="D80" s="5" t="s">
        <v>119</v>
      </c>
      <c r="E80" s="5" t="s">
        <v>45</v>
      </c>
      <c r="F80" s="5" t="s">
        <v>493</v>
      </c>
      <c r="G80" s="5" t="s">
        <v>108</v>
      </c>
      <c r="H80" s="5" t="s">
        <v>412</v>
      </c>
      <c r="I80" s="5" t="s">
        <v>804</v>
      </c>
      <c r="J80" s="5" t="s">
        <v>806</v>
      </c>
      <c r="K80" s="5" t="s">
        <v>100</v>
      </c>
      <c r="L80" s="5" t="s">
        <v>55</v>
      </c>
      <c r="M80" s="10"/>
      <c r="N80" s="10"/>
      <c r="O80" s="10"/>
      <c r="P80" s="10"/>
      <c r="Q80" s="10"/>
      <c r="R80" s="10"/>
      <c r="S80" s="10"/>
      <c r="T80" s="10"/>
      <c r="U80" s="10"/>
      <c r="V80" s="10"/>
      <c r="W80" s="10"/>
      <c r="X80" s="10"/>
      <c r="Y80" s="10"/>
      <c r="Z80" s="10"/>
      <c r="AA80" s="10"/>
    </row>
    <row r="81" spans="1:27" ht="20.25" customHeight="1">
      <c r="A81" s="5" t="s">
        <v>808</v>
      </c>
      <c r="B81" s="5" t="s">
        <v>809</v>
      </c>
      <c r="C81" s="5" t="s">
        <v>27</v>
      </c>
      <c r="D81" s="5" t="s">
        <v>80</v>
      </c>
      <c r="E81" s="5" t="s">
        <v>45</v>
      </c>
      <c r="F81" s="5" t="s">
        <v>56</v>
      </c>
      <c r="G81" s="5" t="s">
        <v>31</v>
      </c>
      <c r="H81" s="5" t="s">
        <v>811</v>
      </c>
      <c r="I81" s="5"/>
      <c r="J81" s="5" t="s">
        <v>815</v>
      </c>
      <c r="K81" s="5" t="s">
        <v>167</v>
      </c>
      <c r="L81" s="5" t="s">
        <v>405</v>
      </c>
      <c r="M81" s="10"/>
      <c r="N81" s="10"/>
      <c r="O81" s="10"/>
      <c r="P81" s="10"/>
      <c r="Q81" s="10"/>
      <c r="R81" s="10"/>
      <c r="S81" s="10"/>
      <c r="T81" s="10"/>
      <c r="U81" s="10"/>
      <c r="V81" s="10"/>
      <c r="W81" s="10"/>
      <c r="X81" s="10"/>
      <c r="Y81" s="10"/>
      <c r="Z81" s="10"/>
      <c r="AA81" s="10"/>
    </row>
    <row r="82" spans="1:27" ht="20.25" customHeight="1">
      <c r="A82" s="5" t="s">
        <v>25</v>
      </c>
      <c r="B82" s="5" t="s">
        <v>821</v>
      </c>
      <c r="C82" s="5" t="s">
        <v>27</v>
      </c>
      <c r="D82" s="5" t="s">
        <v>80</v>
      </c>
      <c r="E82" s="5" t="s">
        <v>29</v>
      </c>
      <c r="F82" s="5" t="s">
        <v>823</v>
      </c>
      <c r="G82" s="5" t="s">
        <v>31</v>
      </c>
      <c r="H82" s="5" t="s">
        <v>824</v>
      </c>
      <c r="I82" s="5" t="s">
        <v>825</v>
      </c>
      <c r="J82" s="5" t="s">
        <v>827</v>
      </c>
      <c r="K82" s="5" t="s">
        <v>53</v>
      </c>
      <c r="L82" s="5" t="s">
        <v>55</v>
      </c>
      <c r="M82" s="10"/>
      <c r="N82" s="10"/>
      <c r="O82" s="10"/>
      <c r="P82" s="10"/>
      <c r="Q82" s="10"/>
      <c r="R82" s="10"/>
      <c r="S82" s="10"/>
      <c r="T82" s="10"/>
      <c r="U82" s="10"/>
      <c r="V82" s="10"/>
      <c r="W82" s="10"/>
      <c r="X82" s="10"/>
      <c r="Y82" s="10"/>
      <c r="Z82" s="10"/>
      <c r="AA82" s="10"/>
    </row>
    <row r="83" spans="1:27" ht="20.25" customHeight="1">
      <c r="A83" s="5" t="s">
        <v>829</v>
      </c>
      <c r="B83" s="5" t="s">
        <v>830</v>
      </c>
      <c r="C83" s="5" t="s">
        <v>27</v>
      </c>
      <c r="D83" s="5" t="s">
        <v>75</v>
      </c>
      <c r="E83" s="5" t="s">
        <v>45</v>
      </c>
      <c r="F83" s="5" t="s">
        <v>107</v>
      </c>
      <c r="G83" s="5" t="s">
        <v>108</v>
      </c>
      <c r="H83" s="5" t="s">
        <v>48</v>
      </c>
      <c r="I83" s="5" t="s">
        <v>832</v>
      </c>
      <c r="J83" s="5" t="s">
        <v>833</v>
      </c>
      <c r="K83" s="5" t="s">
        <v>100</v>
      </c>
      <c r="L83" s="5" t="s">
        <v>405</v>
      </c>
      <c r="M83" s="10"/>
      <c r="N83" s="10"/>
      <c r="O83" s="10"/>
      <c r="P83" s="10"/>
      <c r="Q83" s="10"/>
      <c r="R83" s="10"/>
      <c r="S83" s="10"/>
      <c r="T83" s="10"/>
      <c r="U83" s="10"/>
      <c r="V83" s="10"/>
      <c r="W83" s="10"/>
      <c r="X83" s="10"/>
      <c r="Y83" s="10"/>
      <c r="Z83" s="10"/>
      <c r="AA83" s="10"/>
    </row>
    <row r="84" spans="1:27" ht="20.25" customHeight="1">
      <c r="A84" s="5" t="s">
        <v>838</v>
      </c>
      <c r="B84" s="5" t="s">
        <v>839</v>
      </c>
      <c r="C84" s="5" t="s">
        <v>27</v>
      </c>
      <c r="D84" s="5" t="s">
        <v>85</v>
      </c>
      <c r="E84" s="5" t="s">
        <v>45</v>
      </c>
      <c r="F84" s="5" t="s">
        <v>56</v>
      </c>
      <c r="G84" s="5" t="s">
        <v>108</v>
      </c>
      <c r="H84" s="5" t="s">
        <v>844</v>
      </c>
      <c r="I84" s="5" t="s">
        <v>845</v>
      </c>
      <c r="J84" s="5"/>
      <c r="K84" s="5" t="s">
        <v>37</v>
      </c>
      <c r="L84" s="5" t="s">
        <v>55</v>
      </c>
      <c r="M84" s="10"/>
      <c r="N84" s="10"/>
      <c r="O84" s="10"/>
      <c r="P84" s="10"/>
      <c r="Q84" s="10"/>
      <c r="R84" s="10"/>
      <c r="S84" s="10"/>
      <c r="T84" s="10"/>
      <c r="U84" s="10"/>
      <c r="V84" s="10"/>
      <c r="W84" s="10"/>
      <c r="X84" s="10"/>
      <c r="Y84" s="10"/>
      <c r="Z84" s="10"/>
      <c r="AA84" s="10"/>
    </row>
    <row r="85" spans="1:27" ht="20.25" customHeight="1">
      <c r="A85" s="5" t="s">
        <v>848</v>
      </c>
      <c r="B85" s="5" t="s">
        <v>849</v>
      </c>
      <c r="C85" s="5" t="s">
        <v>27</v>
      </c>
      <c r="D85" s="5" t="s">
        <v>850</v>
      </c>
      <c r="E85" s="5" t="s">
        <v>45</v>
      </c>
      <c r="F85" s="5" t="s">
        <v>852</v>
      </c>
      <c r="G85" s="5" t="s">
        <v>31</v>
      </c>
      <c r="H85" s="5" t="s">
        <v>252</v>
      </c>
      <c r="I85" s="5" t="s">
        <v>854</v>
      </c>
      <c r="J85" s="5"/>
      <c r="K85" s="5" t="s">
        <v>100</v>
      </c>
      <c r="L85" s="5" t="s">
        <v>55</v>
      </c>
      <c r="M85" s="10"/>
      <c r="N85" s="10"/>
      <c r="O85" s="10"/>
      <c r="P85" s="10"/>
      <c r="Q85" s="10"/>
      <c r="R85" s="10"/>
      <c r="S85" s="10"/>
      <c r="T85" s="10"/>
      <c r="U85" s="10"/>
      <c r="V85" s="10"/>
      <c r="W85" s="10"/>
      <c r="X85" s="10"/>
      <c r="Y85" s="10"/>
      <c r="Z85" s="10"/>
      <c r="AA85" s="10"/>
    </row>
    <row r="86" spans="1:27" ht="20.25" customHeight="1">
      <c r="A86" s="5" t="s">
        <v>50</v>
      </c>
      <c r="B86" s="5" t="s">
        <v>862</v>
      </c>
      <c r="C86" s="5" t="s">
        <v>27</v>
      </c>
      <c r="D86" s="5" t="s">
        <v>212</v>
      </c>
      <c r="E86" s="5" t="s">
        <v>45</v>
      </c>
      <c r="F86" s="5" t="s">
        <v>178</v>
      </c>
      <c r="G86" s="5" t="s">
        <v>108</v>
      </c>
      <c r="H86" s="5" t="s">
        <v>57</v>
      </c>
      <c r="I86" s="5" t="s">
        <v>866</v>
      </c>
      <c r="J86" s="5" t="s">
        <v>867</v>
      </c>
      <c r="K86" s="5" t="s">
        <v>53</v>
      </c>
      <c r="L86" s="5" t="s">
        <v>55</v>
      </c>
      <c r="M86" s="10"/>
      <c r="N86" s="10"/>
      <c r="O86" s="10"/>
      <c r="P86" s="10"/>
      <c r="Q86" s="10"/>
      <c r="R86" s="10"/>
      <c r="S86" s="10"/>
      <c r="T86" s="10"/>
      <c r="U86" s="10"/>
      <c r="V86" s="10"/>
      <c r="W86" s="10"/>
      <c r="X86" s="10"/>
      <c r="Y86" s="10"/>
      <c r="Z86" s="10"/>
      <c r="AA86" s="10"/>
    </row>
    <row r="87" spans="1:27" ht="20.25" customHeight="1">
      <c r="A87" s="5" t="s">
        <v>869</v>
      </c>
      <c r="B87" s="5" t="s">
        <v>870</v>
      </c>
      <c r="C87" s="5" t="s">
        <v>27</v>
      </c>
      <c r="D87" s="5" t="s">
        <v>85</v>
      </c>
      <c r="E87" s="5" t="s">
        <v>29</v>
      </c>
      <c r="F87" s="5" t="s">
        <v>56</v>
      </c>
      <c r="G87" s="5" t="s">
        <v>125</v>
      </c>
      <c r="H87" s="5" t="s">
        <v>48</v>
      </c>
      <c r="I87" s="5" t="s">
        <v>321</v>
      </c>
      <c r="J87" s="5" t="s">
        <v>872</v>
      </c>
      <c r="K87" s="5" t="s">
        <v>100</v>
      </c>
      <c r="L87" s="5" t="s">
        <v>55</v>
      </c>
      <c r="M87" s="10"/>
      <c r="N87" s="10"/>
      <c r="O87" s="10"/>
      <c r="P87" s="10"/>
      <c r="Q87" s="10"/>
      <c r="R87" s="10"/>
      <c r="S87" s="10"/>
      <c r="T87" s="10"/>
      <c r="U87" s="10"/>
      <c r="V87" s="10"/>
      <c r="W87" s="10"/>
      <c r="X87" s="10"/>
      <c r="Y87" s="10"/>
      <c r="Z87" s="10"/>
      <c r="AA87" s="10"/>
    </row>
    <row r="88" spans="1:27" ht="20.25" customHeight="1">
      <c r="A88" s="5" t="s">
        <v>875</v>
      </c>
      <c r="B88" s="5" t="s">
        <v>876</v>
      </c>
      <c r="C88" s="5" t="s">
        <v>27</v>
      </c>
      <c r="D88" s="5" t="s">
        <v>85</v>
      </c>
      <c r="E88" s="5" t="s">
        <v>45</v>
      </c>
      <c r="F88" s="5" t="s">
        <v>188</v>
      </c>
      <c r="G88" s="5" t="s">
        <v>66</v>
      </c>
      <c r="H88" s="5" t="s">
        <v>554</v>
      </c>
      <c r="I88" s="5" t="s">
        <v>879</v>
      </c>
      <c r="J88" s="5" t="s">
        <v>881</v>
      </c>
      <c r="K88" s="5" t="s">
        <v>53</v>
      </c>
      <c r="L88" s="5" t="s">
        <v>38</v>
      </c>
      <c r="M88" s="10"/>
      <c r="N88" s="10"/>
      <c r="O88" s="10"/>
      <c r="P88" s="10"/>
      <c r="Q88" s="10"/>
      <c r="R88" s="10"/>
      <c r="S88" s="10"/>
      <c r="T88" s="10"/>
      <c r="U88" s="10"/>
      <c r="V88" s="10"/>
      <c r="W88" s="10"/>
      <c r="X88" s="10"/>
      <c r="Y88" s="10"/>
      <c r="Z88" s="10"/>
      <c r="AA88" s="10"/>
    </row>
    <row r="89" spans="1:27" ht="20.25" customHeight="1">
      <c r="A89" s="5" t="s">
        <v>885</v>
      </c>
      <c r="B89" s="5" t="s">
        <v>886</v>
      </c>
      <c r="C89" s="5" t="s">
        <v>27</v>
      </c>
      <c r="D89" s="5" t="s">
        <v>85</v>
      </c>
      <c r="E89" s="5" t="s">
        <v>45</v>
      </c>
      <c r="F89" s="5" t="s">
        <v>56</v>
      </c>
      <c r="G89" s="5" t="s">
        <v>108</v>
      </c>
      <c r="H89" s="5" t="s">
        <v>110</v>
      </c>
      <c r="I89" s="5" t="s">
        <v>381</v>
      </c>
      <c r="J89" s="5" t="s">
        <v>889</v>
      </c>
      <c r="K89" s="5" t="s">
        <v>53</v>
      </c>
      <c r="L89" s="5" t="s">
        <v>271</v>
      </c>
      <c r="M89" s="10"/>
      <c r="N89" s="10"/>
      <c r="O89" s="10"/>
      <c r="P89" s="10"/>
      <c r="Q89" s="10"/>
      <c r="R89" s="10"/>
      <c r="S89" s="10"/>
      <c r="T89" s="10"/>
      <c r="U89" s="10"/>
      <c r="V89" s="10"/>
      <c r="W89" s="10"/>
      <c r="X89" s="10"/>
      <c r="Y89" s="10"/>
      <c r="Z89" s="10"/>
      <c r="AA89" s="10"/>
    </row>
    <row r="90" spans="1:27" ht="20.25" customHeight="1">
      <c r="A90" s="5" t="s">
        <v>893</v>
      </c>
      <c r="B90" s="5" t="s">
        <v>894</v>
      </c>
      <c r="C90" s="5" t="s">
        <v>27</v>
      </c>
      <c r="D90" s="5" t="s">
        <v>80</v>
      </c>
      <c r="E90" s="5" t="s">
        <v>29</v>
      </c>
      <c r="F90" s="5" t="s">
        <v>672</v>
      </c>
      <c r="G90" s="5" t="s">
        <v>31</v>
      </c>
      <c r="H90" s="5" t="s">
        <v>48</v>
      </c>
      <c r="I90" s="5" t="s">
        <v>895</v>
      </c>
      <c r="J90" s="5" t="s">
        <v>896</v>
      </c>
      <c r="K90" s="5" t="s">
        <v>100</v>
      </c>
      <c r="L90" s="5" t="s">
        <v>55</v>
      </c>
      <c r="M90" s="10"/>
      <c r="N90" s="10"/>
      <c r="O90" s="10"/>
      <c r="P90" s="10"/>
      <c r="Q90" s="10"/>
      <c r="R90" s="10"/>
      <c r="S90" s="10"/>
      <c r="T90" s="10"/>
      <c r="U90" s="10"/>
      <c r="V90" s="10"/>
      <c r="W90" s="10"/>
      <c r="X90" s="10"/>
      <c r="Y90" s="10"/>
      <c r="Z90" s="10"/>
      <c r="AA90" s="10"/>
    </row>
    <row r="91" spans="1:27" ht="20.25" customHeight="1">
      <c r="A91" s="5" t="s">
        <v>903</v>
      </c>
      <c r="B91" s="5" t="s">
        <v>904</v>
      </c>
      <c r="C91" s="5" t="s">
        <v>27</v>
      </c>
      <c r="D91" s="5" t="s">
        <v>85</v>
      </c>
      <c r="E91" s="5" t="s">
        <v>45</v>
      </c>
      <c r="F91" s="5" t="s">
        <v>493</v>
      </c>
      <c r="G91" s="5" t="s">
        <v>125</v>
      </c>
      <c r="H91" s="5" t="s">
        <v>906</v>
      </c>
      <c r="I91" s="5" t="s">
        <v>908</v>
      </c>
      <c r="J91" s="5" t="s">
        <v>910</v>
      </c>
      <c r="K91" s="5" t="s">
        <v>53</v>
      </c>
      <c r="L91" s="5" t="s">
        <v>55</v>
      </c>
      <c r="M91" s="10"/>
      <c r="N91" s="10"/>
      <c r="O91" s="10"/>
      <c r="P91" s="10"/>
      <c r="Q91" s="10"/>
      <c r="R91" s="10"/>
      <c r="S91" s="10"/>
      <c r="T91" s="10"/>
      <c r="U91" s="10"/>
      <c r="V91" s="10"/>
      <c r="W91" s="10"/>
      <c r="X91" s="10"/>
      <c r="Y91" s="10"/>
      <c r="Z91" s="10"/>
      <c r="AA91" s="10"/>
    </row>
    <row r="92" spans="1:27" ht="20.25" customHeight="1">
      <c r="A92" s="5" t="s">
        <v>914</v>
      </c>
      <c r="B92" s="5" t="s">
        <v>915</v>
      </c>
      <c r="C92" s="5" t="s">
        <v>27</v>
      </c>
      <c r="D92" s="5" t="s">
        <v>199</v>
      </c>
      <c r="E92" s="5" t="s">
        <v>919</v>
      </c>
      <c r="F92" s="5" t="s">
        <v>920</v>
      </c>
      <c r="G92" s="5" t="s">
        <v>31</v>
      </c>
      <c r="H92" s="5" t="s">
        <v>48</v>
      </c>
      <c r="I92" s="5" t="s">
        <v>921</v>
      </c>
      <c r="J92" s="5" t="s">
        <v>922</v>
      </c>
      <c r="K92" s="5" t="s">
        <v>37</v>
      </c>
      <c r="L92" s="5" t="s">
        <v>55</v>
      </c>
      <c r="M92" s="10"/>
      <c r="N92" s="10"/>
      <c r="O92" s="10"/>
      <c r="P92" s="10"/>
      <c r="Q92" s="10"/>
      <c r="R92" s="10"/>
      <c r="S92" s="10"/>
      <c r="T92" s="10"/>
      <c r="U92" s="10"/>
      <c r="V92" s="10"/>
      <c r="W92" s="10"/>
      <c r="X92" s="10"/>
      <c r="Y92" s="10"/>
      <c r="Z92" s="10"/>
      <c r="AA92" s="10"/>
    </row>
    <row r="93" spans="1:27" ht="20.25" customHeight="1">
      <c r="A93" s="5" t="s">
        <v>25</v>
      </c>
      <c r="B93" s="5" t="s">
        <v>925</v>
      </c>
      <c r="C93" s="5" t="s">
        <v>27</v>
      </c>
      <c r="D93" s="5" t="s">
        <v>212</v>
      </c>
      <c r="E93" s="5" t="s">
        <v>45</v>
      </c>
      <c r="F93" s="5" t="s">
        <v>927</v>
      </c>
      <c r="G93" s="5" t="s">
        <v>125</v>
      </c>
      <c r="H93" s="5" t="s">
        <v>930</v>
      </c>
      <c r="I93" s="5" t="s">
        <v>931</v>
      </c>
      <c r="J93" s="5" t="s">
        <v>932</v>
      </c>
      <c r="K93" s="5" t="s">
        <v>37</v>
      </c>
      <c r="L93" s="5" t="s">
        <v>405</v>
      </c>
      <c r="M93" s="10"/>
      <c r="N93" s="10"/>
      <c r="O93" s="10"/>
      <c r="P93" s="10"/>
      <c r="Q93" s="10"/>
      <c r="R93" s="10"/>
      <c r="S93" s="10"/>
      <c r="T93" s="10"/>
      <c r="U93" s="10"/>
      <c r="V93" s="10"/>
      <c r="W93" s="10"/>
      <c r="X93" s="10"/>
      <c r="Y93" s="10"/>
      <c r="Z93" s="10"/>
      <c r="AA93" s="10"/>
    </row>
    <row r="94" spans="1:27" ht="20.25" customHeight="1">
      <c r="A94" s="5" t="s">
        <v>937</v>
      </c>
      <c r="B94" s="5" t="s">
        <v>939</v>
      </c>
      <c r="C94" s="5" t="s">
        <v>27</v>
      </c>
      <c r="D94" s="5" t="s">
        <v>47</v>
      </c>
      <c r="E94" s="5" t="s">
        <v>45</v>
      </c>
      <c r="F94" s="5" t="s">
        <v>941</v>
      </c>
      <c r="G94" s="5" t="s">
        <v>125</v>
      </c>
      <c r="H94" s="5" t="s">
        <v>942</v>
      </c>
      <c r="I94" s="5" t="s">
        <v>943</v>
      </c>
      <c r="J94" s="5" t="s">
        <v>944</v>
      </c>
      <c r="K94" s="5" t="s">
        <v>53</v>
      </c>
      <c r="L94" s="5" t="s">
        <v>405</v>
      </c>
      <c r="M94" s="10"/>
      <c r="N94" s="10"/>
      <c r="O94" s="10"/>
      <c r="P94" s="10"/>
      <c r="Q94" s="10"/>
      <c r="R94" s="10"/>
      <c r="S94" s="10"/>
      <c r="T94" s="10"/>
      <c r="U94" s="10"/>
      <c r="V94" s="10"/>
      <c r="W94" s="10"/>
      <c r="X94" s="10"/>
      <c r="Y94" s="10"/>
      <c r="Z94" s="10"/>
      <c r="AA94" s="10"/>
    </row>
    <row r="95" spans="1:27" ht="20.25" customHeight="1">
      <c r="A95" s="5" t="s">
        <v>949</v>
      </c>
      <c r="B95" s="5" t="s">
        <v>951</v>
      </c>
      <c r="C95" s="5" t="s">
        <v>27</v>
      </c>
      <c r="D95" s="5" t="s">
        <v>575</v>
      </c>
      <c r="E95" s="5" t="s">
        <v>45</v>
      </c>
      <c r="F95" s="5" t="s">
        <v>952</v>
      </c>
      <c r="G95" s="5" t="s">
        <v>31</v>
      </c>
      <c r="H95" s="5" t="s">
        <v>273</v>
      </c>
      <c r="I95" s="5" t="s">
        <v>953</v>
      </c>
      <c r="J95" s="5" t="s">
        <v>954</v>
      </c>
      <c r="K95" s="5" t="s">
        <v>100</v>
      </c>
      <c r="L95" s="5" t="s">
        <v>55</v>
      </c>
      <c r="M95" s="10"/>
      <c r="N95" s="10"/>
      <c r="O95" s="10"/>
      <c r="P95" s="10"/>
      <c r="Q95" s="10"/>
      <c r="R95" s="10"/>
      <c r="S95" s="10"/>
      <c r="T95" s="10"/>
      <c r="U95" s="10"/>
      <c r="V95" s="10"/>
      <c r="W95" s="10"/>
      <c r="X95" s="10"/>
      <c r="Y95" s="10"/>
      <c r="Z95" s="10"/>
      <c r="AA95" s="10"/>
    </row>
    <row r="96" spans="1:27" ht="20.25" customHeight="1">
      <c r="A96" s="5" t="s">
        <v>959</v>
      </c>
      <c r="B96" s="5" t="s">
        <v>960</v>
      </c>
      <c r="C96" s="5" t="s">
        <v>27</v>
      </c>
      <c r="D96" s="5" t="s">
        <v>199</v>
      </c>
      <c r="E96" s="5" t="s">
        <v>29</v>
      </c>
      <c r="F96" s="5" t="s">
        <v>964</v>
      </c>
      <c r="G96" s="5" t="s">
        <v>125</v>
      </c>
      <c r="H96" s="5" t="s">
        <v>965</v>
      </c>
      <c r="I96" s="5" t="s">
        <v>966</v>
      </c>
      <c r="J96" s="5" t="s">
        <v>967</v>
      </c>
      <c r="K96" s="5" t="s">
        <v>37</v>
      </c>
      <c r="L96" s="5" t="s">
        <v>55</v>
      </c>
      <c r="M96" s="10"/>
      <c r="N96" s="10"/>
      <c r="O96" s="10"/>
      <c r="P96" s="10"/>
      <c r="Q96" s="10"/>
      <c r="R96" s="10"/>
      <c r="S96" s="10"/>
      <c r="T96" s="10"/>
      <c r="U96" s="10"/>
      <c r="V96" s="10"/>
      <c r="W96" s="10"/>
      <c r="X96" s="10"/>
      <c r="Y96" s="10"/>
      <c r="Z96" s="10"/>
      <c r="AA96" s="10"/>
    </row>
    <row r="97" spans="1:27" ht="20.25" customHeight="1">
      <c r="A97" s="5" t="s">
        <v>50</v>
      </c>
      <c r="B97" s="5" t="s">
        <v>973</v>
      </c>
      <c r="C97" s="5" t="s">
        <v>27</v>
      </c>
      <c r="D97" s="5" t="s">
        <v>75</v>
      </c>
      <c r="E97" s="5" t="s">
        <v>29</v>
      </c>
      <c r="F97" s="5" t="s">
        <v>56</v>
      </c>
      <c r="G97" s="5" t="s">
        <v>108</v>
      </c>
      <c r="H97" s="5" t="s">
        <v>444</v>
      </c>
      <c r="I97" s="5" t="s">
        <v>976</v>
      </c>
      <c r="J97" s="5" t="s">
        <v>977</v>
      </c>
      <c r="K97" s="5" t="s">
        <v>167</v>
      </c>
      <c r="L97" s="5" t="s">
        <v>55</v>
      </c>
      <c r="M97" s="10"/>
      <c r="N97" s="10"/>
      <c r="O97" s="10"/>
      <c r="P97" s="10"/>
      <c r="Q97" s="10"/>
      <c r="R97" s="10"/>
      <c r="S97" s="10"/>
      <c r="T97" s="10"/>
      <c r="U97" s="10"/>
      <c r="V97" s="10"/>
      <c r="W97" s="10"/>
      <c r="X97" s="10"/>
      <c r="Y97" s="10"/>
      <c r="Z97" s="10"/>
      <c r="AA97" s="10"/>
    </row>
    <row r="98" spans="1:27" ht="20.25" customHeight="1">
      <c r="A98" s="5" t="s">
        <v>50</v>
      </c>
      <c r="B98" s="5" t="s">
        <v>982</v>
      </c>
      <c r="C98" s="5" t="s">
        <v>27</v>
      </c>
      <c r="D98" s="5" t="s">
        <v>266</v>
      </c>
      <c r="E98" s="5" t="s">
        <v>45</v>
      </c>
      <c r="F98" s="5" t="s">
        <v>672</v>
      </c>
      <c r="G98" s="5" t="s">
        <v>108</v>
      </c>
      <c r="H98" s="5" t="s">
        <v>213</v>
      </c>
      <c r="I98" s="5" t="s">
        <v>983</v>
      </c>
      <c r="J98" s="5" t="s">
        <v>985</v>
      </c>
      <c r="K98" s="5" t="s">
        <v>100</v>
      </c>
      <c r="L98" s="5" t="s">
        <v>55</v>
      </c>
      <c r="M98" s="10"/>
      <c r="N98" s="10"/>
      <c r="O98" s="10"/>
      <c r="P98" s="10"/>
      <c r="Q98" s="10"/>
      <c r="R98" s="10"/>
      <c r="S98" s="10"/>
      <c r="T98" s="10"/>
      <c r="U98" s="10"/>
      <c r="V98" s="10"/>
      <c r="W98" s="10"/>
      <c r="X98" s="10"/>
      <c r="Y98" s="10"/>
      <c r="Z98" s="10"/>
      <c r="AA98" s="10"/>
    </row>
    <row r="99" spans="1:27" ht="20.25" customHeight="1">
      <c r="A99" s="5" t="s">
        <v>367</v>
      </c>
      <c r="B99" s="5" t="s">
        <v>990</v>
      </c>
      <c r="C99" s="5" t="s">
        <v>27</v>
      </c>
      <c r="D99" s="5" t="s">
        <v>47</v>
      </c>
      <c r="E99" s="5" t="s">
        <v>45</v>
      </c>
      <c r="F99" s="5" t="s">
        <v>493</v>
      </c>
      <c r="G99" s="5" t="s">
        <v>108</v>
      </c>
      <c r="H99" s="5" t="s">
        <v>48</v>
      </c>
      <c r="I99" s="5" t="s">
        <v>991</v>
      </c>
      <c r="J99" s="5" t="s">
        <v>994</v>
      </c>
      <c r="K99" s="5" t="s">
        <v>53</v>
      </c>
      <c r="L99" s="5" t="s">
        <v>38</v>
      </c>
      <c r="M99" s="10"/>
      <c r="N99" s="10"/>
      <c r="O99" s="10"/>
      <c r="P99" s="10"/>
      <c r="Q99" s="10"/>
      <c r="R99" s="10"/>
      <c r="S99" s="10"/>
      <c r="T99" s="10"/>
      <c r="U99" s="10"/>
      <c r="V99" s="10"/>
      <c r="W99" s="10"/>
      <c r="X99" s="10"/>
      <c r="Y99" s="10"/>
      <c r="Z99" s="10"/>
      <c r="AA99" s="10"/>
    </row>
    <row r="100" spans="1:27" ht="20.25" customHeight="1">
      <c r="A100" s="5" t="s">
        <v>50</v>
      </c>
      <c r="B100" s="5" t="s">
        <v>997</v>
      </c>
      <c r="C100" s="5" t="s">
        <v>27</v>
      </c>
      <c r="D100" s="5" t="s">
        <v>105</v>
      </c>
      <c r="E100" s="5" t="s">
        <v>45</v>
      </c>
      <c r="F100" s="5" t="s">
        <v>957</v>
      </c>
      <c r="G100" s="5" t="s">
        <v>108</v>
      </c>
      <c r="H100" s="5" t="s">
        <v>999</v>
      </c>
      <c r="I100" s="5" t="s">
        <v>1001</v>
      </c>
      <c r="J100" s="5" t="s">
        <v>1003</v>
      </c>
      <c r="K100" s="5" t="s">
        <v>100</v>
      </c>
      <c r="L100" s="5" t="s">
        <v>55</v>
      </c>
      <c r="M100" s="10"/>
      <c r="N100" s="10"/>
      <c r="O100" s="10"/>
      <c r="P100" s="10"/>
      <c r="Q100" s="10"/>
      <c r="R100" s="10"/>
      <c r="S100" s="10"/>
      <c r="T100" s="10"/>
      <c r="U100" s="10"/>
      <c r="V100" s="10"/>
      <c r="W100" s="10"/>
      <c r="X100" s="10"/>
      <c r="Y100" s="10"/>
      <c r="Z100" s="10"/>
      <c r="AA100" s="10"/>
    </row>
    <row r="101" spans="1:27" ht="20.25" customHeight="1">
      <c r="A101" s="5" t="s">
        <v>1008</v>
      </c>
      <c r="B101" s="5" t="s">
        <v>1009</v>
      </c>
      <c r="C101" s="5" t="s">
        <v>27</v>
      </c>
      <c r="D101" s="5" t="s">
        <v>47</v>
      </c>
      <c r="E101" s="5" t="s">
        <v>29</v>
      </c>
      <c r="F101" s="5" t="s">
        <v>56</v>
      </c>
      <c r="G101" s="5" t="s">
        <v>125</v>
      </c>
      <c r="H101" s="5" t="s">
        <v>110</v>
      </c>
      <c r="I101" s="5" t="s">
        <v>1012</v>
      </c>
      <c r="J101" s="5"/>
      <c r="K101" s="5" t="s">
        <v>53</v>
      </c>
      <c r="L101" s="5" t="s">
        <v>55</v>
      </c>
      <c r="M101" s="10"/>
      <c r="N101" s="10"/>
      <c r="O101" s="10"/>
      <c r="P101" s="10"/>
      <c r="Q101" s="10"/>
      <c r="R101" s="10"/>
      <c r="S101" s="10"/>
      <c r="T101" s="10"/>
      <c r="U101" s="10"/>
      <c r="V101" s="10"/>
      <c r="W101" s="10"/>
      <c r="X101" s="10"/>
      <c r="Y101" s="10"/>
      <c r="Z101" s="10"/>
      <c r="AA101" s="10"/>
    </row>
    <row r="102" spans="1:27" ht="20.25" customHeight="1">
      <c r="A102" s="5" t="s">
        <v>1015</v>
      </c>
      <c r="B102" s="5" t="s">
        <v>1016</v>
      </c>
      <c r="C102" s="5" t="s">
        <v>27</v>
      </c>
      <c r="D102" s="5" t="s">
        <v>290</v>
      </c>
      <c r="E102" s="5" t="s">
        <v>45</v>
      </c>
      <c r="F102" s="5" t="s">
        <v>1017</v>
      </c>
      <c r="G102" s="5" t="s">
        <v>125</v>
      </c>
      <c r="H102" s="5" t="s">
        <v>1019</v>
      </c>
      <c r="I102" s="5" t="s">
        <v>1021</v>
      </c>
      <c r="J102" s="5" t="s">
        <v>1022</v>
      </c>
      <c r="K102" s="5" t="s">
        <v>53</v>
      </c>
      <c r="L102" s="5" t="s">
        <v>89</v>
      </c>
      <c r="M102" s="10"/>
      <c r="N102" s="10"/>
      <c r="O102" s="10"/>
      <c r="P102" s="10"/>
      <c r="Q102" s="10"/>
      <c r="R102" s="10"/>
      <c r="S102" s="10"/>
      <c r="T102" s="10"/>
      <c r="U102" s="10"/>
      <c r="V102" s="10"/>
      <c r="W102" s="10"/>
      <c r="X102" s="10"/>
      <c r="Y102" s="10"/>
      <c r="Z102" s="10"/>
      <c r="AA102" s="10"/>
    </row>
    <row r="103" spans="1:27" ht="20.25" customHeight="1">
      <c r="A103" s="5" t="s">
        <v>1028</v>
      </c>
      <c r="B103" s="5" t="s">
        <v>1030</v>
      </c>
      <c r="C103" s="5" t="s">
        <v>27</v>
      </c>
      <c r="D103" s="5" t="s">
        <v>75</v>
      </c>
      <c r="E103" s="5" t="s">
        <v>29</v>
      </c>
      <c r="F103" s="5" t="s">
        <v>1031</v>
      </c>
      <c r="G103" s="5" t="s">
        <v>31</v>
      </c>
      <c r="H103" s="5" t="s">
        <v>76</v>
      </c>
      <c r="I103" s="5" t="s">
        <v>1033</v>
      </c>
      <c r="J103" s="5" t="s">
        <v>1035</v>
      </c>
      <c r="K103" s="5" t="s">
        <v>37</v>
      </c>
      <c r="L103" s="5" t="s">
        <v>38</v>
      </c>
      <c r="M103" s="10"/>
      <c r="N103" s="10"/>
      <c r="O103" s="10"/>
      <c r="P103" s="10"/>
      <c r="Q103" s="10"/>
      <c r="R103" s="10"/>
      <c r="S103" s="10"/>
      <c r="T103" s="10"/>
      <c r="U103" s="10"/>
      <c r="V103" s="10"/>
      <c r="W103" s="10"/>
      <c r="X103" s="10"/>
      <c r="Y103" s="10"/>
      <c r="Z103" s="10"/>
      <c r="AA103" s="10"/>
    </row>
    <row r="104" spans="1:27" ht="20.25" customHeight="1">
      <c r="A104" s="5" t="s">
        <v>1038</v>
      </c>
      <c r="B104" s="5" t="s">
        <v>1039</v>
      </c>
      <c r="C104" s="5" t="s">
        <v>27</v>
      </c>
      <c r="D104" s="5" t="s">
        <v>85</v>
      </c>
      <c r="E104" s="5" t="s">
        <v>45</v>
      </c>
      <c r="F104" s="5" t="s">
        <v>964</v>
      </c>
      <c r="G104" s="5" t="s">
        <v>108</v>
      </c>
      <c r="H104" s="5" t="s">
        <v>57</v>
      </c>
      <c r="I104" s="5" t="s">
        <v>1040</v>
      </c>
      <c r="J104" s="5" t="s">
        <v>1041</v>
      </c>
      <c r="K104" s="5" t="s">
        <v>53</v>
      </c>
      <c r="L104" s="5" t="s">
        <v>55</v>
      </c>
      <c r="M104" s="10"/>
      <c r="N104" s="10"/>
      <c r="O104" s="10"/>
      <c r="P104" s="10"/>
      <c r="Q104" s="10"/>
      <c r="R104" s="10"/>
      <c r="S104" s="10"/>
      <c r="T104" s="10"/>
      <c r="U104" s="10"/>
      <c r="V104" s="10"/>
      <c r="W104" s="10"/>
      <c r="X104" s="10"/>
      <c r="Y104" s="10"/>
      <c r="Z104" s="10"/>
      <c r="AA104" s="10"/>
    </row>
    <row r="105" spans="1:27" ht="20.25" customHeight="1">
      <c r="A105" s="5" t="s">
        <v>468</v>
      </c>
      <c r="B105" s="5" t="s">
        <v>469</v>
      </c>
      <c r="C105" s="5" t="s">
        <v>27</v>
      </c>
      <c r="D105" s="5" t="s">
        <v>85</v>
      </c>
      <c r="E105" s="5" t="s">
        <v>45</v>
      </c>
      <c r="F105" s="5" t="s">
        <v>487</v>
      </c>
      <c r="G105" s="5" t="s">
        <v>125</v>
      </c>
      <c r="H105" s="5" t="s">
        <v>48</v>
      </c>
      <c r="I105" s="5" t="s">
        <v>491</v>
      </c>
      <c r="J105" s="5" t="s">
        <v>492</v>
      </c>
      <c r="K105" s="5" t="s">
        <v>100</v>
      </c>
      <c r="L105" s="5" t="s">
        <v>55</v>
      </c>
      <c r="M105" s="10"/>
      <c r="N105" s="10"/>
      <c r="O105" s="10"/>
      <c r="P105" s="10"/>
      <c r="Q105" s="10"/>
      <c r="R105" s="10"/>
      <c r="S105" s="10"/>
      <c r="T105" s="10"/>
      <c r="U105" s="10"/>
      <c r="V105" s="10"/>
      <c r="W105" s="10"/>
      <c r="X105" s="10"/>
      <c r="Y105" s="10"/>
      <c r="Z105" s="10"/>
      <c r="AA105" s="10"/>
    </row>
    <row r="106" spans="1:27" ht="20.25" customHeight="1">
      <c r="A106" s="5" t="s">
        <v>1049</v>
      </c>
      <c r="B106" s="5" t="s">
        <v>1050</v>
      </c>
      <c r="C106" s="5" t="s">
        <v>27</v>
      </c>
      <c r="D106" s="5" t="s">
        <v>212</v>
      </c>
      <c r="E106" s="5" t="s">
        <v>29</v>
      </c>
      <c r="F106" s="5" t="s">
        <v>1052</v>
      </c>
      <c r="G106" s="5" t="s">
        <v>125</v>
      </c>
      <c r="H106" s="5" t="s">
        <v>1053</v>
      </c>
      <c r="I106" s="5" t="s">
        <v>1054</v>
      </c>
      <c r="J106" s="5" t="s">
        <v>1055</v>
      </c>
      <c r="K106" s="5" t="s">
        <v>53</v>
      </c>
      <c r="L106" s="5" t="s">
        <v>55</v>
      </c>
      <c r="M106" s="10"/>
      <c r="N106" s="10"/>
      <c r="O106" s="10"/>
      <c r="P106" s="10"/>
      <c r="Q106" s="10"/>
      <c r="R106" s="10"/>
      <c r="S106" s="10"/>
      <c r="T106" s="10"/>
      <c r="U106" s="10"/>
      <c r="V106" s="10"/>
      <c r="W106" s="10"/>
      <c r="X106" s="10"/>
      <c r="Y106" s="10"/>
      <c r="Z106" s="10"/>
      <c r="AA106" s="10"/>
    </row>
    <row r="107" spans="1:27" ht="20.25" customHeight="1">
      <c r="A107" s="5" t="s">
        <v>1056</v>
      </c>
      <c r="B107" s="5" t="s">
        <v>1057</v>
      </c>
      <c r="C107" s="5" t="s">
        <v>27</v>
      </c>
      <c r="D107" s="5" t="s">
        <v>85</v>
      </c>
      <c r="E107" s="5" t="s">
        <v>29</v>
      </c>
      <c r="F107" s="5" t="s">
        <v>30</v>
      </c>
      <c r="G107" s="5" t="s">
        <v>31</v>
      </c>
      <c r="H107" s="5" t="s">
        <v>187</v>
      </c>
      <c r="I107" s="5" t="s">
        <v>1059</v>
      </c>
      <c r="J107" s="5" t="s">
        <v>1061</v>
      </c>
      <c r="K107" s="5" t="s">
        <v>53</v>
      </c>
      <c r="L107" s="5" t="s">
        <v>55</v>
      </c>
      <c r="M107" s="10"/>
      <c r="N107" s="10"/>
      <c r="O107" s="10"/>
      <c r="P107" s="10"/>
      <c r="Q107" s="10"/>
      <c r="R107" s="10"/>
      <c r="S107" s="10"/>
      <c r="T107" s="10"/>
      <c r="U107" s="10"/>
      <c r="V107" s="10"/>
      <c r="W107" s="10"/>
      <c r="X107" s="10"/>
      <c r="Y107" s="10"/>
      <c r="Z107" s="10"/>
      <c r="AA107" s="10"/>
    </row>
    <row r="108" spans="1:27" ht="20.25" customHeight="1">
      <c r="A108" s="5" t="s">
        <v>25</v>
      </c>
      <c r="B108" s="5" t="s">
        <v>1066</v>
      </c>
      <c r="C108" s="5" t="s">
        <v>27</v>
      </c>
      <c r="D108" s="5" t="s">
        <v>47</v>
      </c>
      <c r="E108" s="5" t="s">
        <v>45</v>
      </c>
      <c r="F108" s="5" t="s">
        <v>201</v>
      </c>
      <c r="G108" s="5" t="s">
        <v>108</v>
      </c>
      <c r="H108" s="5" t="s">
        <v>1069</v>
      </c>
      <c r="I108" s="5" t="s">
        <v>1071</v>
      </c>
      <c r="J108" s="5" t="s">
        <v>1073</v>
      </c>
      <c r="K108" s="5" t="s">
        <v>53</v>
      </c>
      <c r="L108" s="5" t="s">
        <v>55</v>
      </c>
      <c r="M108" s="10"/>
      <c r="N108" s="10"/>
      <c r="O108" s="10"/>
      <c r="P108" s="10"/>
      <c r="Q108" s="10"/>
      <c r="R108" s="10"/>
      <c r="S108" s="10"/>
      <c r="T108" s="10"/>
      <c r="U108" s="10"/>
      <c r="V108" s="10"/>
      <c r="W108" s="10"/>
      <c r="X108" s="10"/>
      <c r="Y108" s="10"/>
      <c r="Z108" s="10"/>
      <c r="AA108" s="10"/>
    </row>
    <row r="109" spans="1:27" ht="20.25" customHeight="1">
      <c r="A109" s="5" t="s">
        <v>1078</v>
      </c>
      <c r="B109" s="5" t="s">
        <v>1079</v>
      </c>
      <c r="C109" s="5" t="s">
        <v>27</v>
      </c>
      <c r="D109" s="5" t="s">
        <v>212</v>
      </c>
      <c r="E109" s="5" t="s">
        <v>45</v>
      </c>
      <c r="F109" s="5" t="s">
        <v>1080</v>
      </c>
      <c r="G109" s="5" t="s">
        <v>31</v>
      </c>
      <c r="H109" s="5" t="s">
        <v>479</v>
      </c>
      <c r="I109" s="5" t="s">
        <v>1081</v>
      </c>
      <c r="J109" s="5" t="s">
        <v>1083</v>
      </c>
      <c r="K109" s="5" t="s">
        <v>37</v>
      </c>
      <c r="L109" s="5" t="s">
        <v>55</v>
      </c>
      <c r="M109" s="10"/>
      <c r="N109" s="10"/>
      <c r="O109" s="10"/>
      <c r="P109" s="10"/>
      <c r="Q109" s="10"/>
      <c r="R109" s="10"/>
      <c r="S109" s="10"/>
      <c r="T109" s="10"/>
      <c r="U109" s="10"/>
      <c r="V109" s="10"/>
      <c r="W109" s="10"/>
      <c r="X109" s="10"/>
      <c r="Y109" s="10"/>
      <c r="Z109" s="10"/>
      <c r="AA109" s="10"/>
    </row>
    <row r="110" spans="1:27" ht="20.25" customHeight="1">
      <c r="A110" s="5" t="s">
        <v>367</v>
      </c>
      <c r="B110" s="5" t="s">
        <v>1086</v>
      </c>
      <c r="C110" s="5" t="s">
        <v>27</v>
      </c>
      <c r="D110" s="5" t="s">
        <v>266</v>
      </c>
      <c r="E110" s="5" t="s">
        <v>45</v>
      </c>
      <c r="F110" s="5" t="s">
        <v>1088</v>
      </c>
      <c r="G110" s="5" t="s">
        <v>108</v>
      </c>
      <c r="H110" s="5" t="s">
        <v>117</v>
      </c>
      <c r="I110" s="5" t="s">
        <v>1089</v>
      </c>
      <c r="J110" s="5" t="s">
        <v>1091</v>
      </c>
      <c r="K110" s="5" t="s">
        <v>37</v>
      </c>
      <c r="L110" s="5" t="s">
        <v>55</v>
      </c>
      <c r="M110" s="10"/>
      <c r="N110" s="10"/>
      <c r="O110" s="10"/>
      <c r="P110" s="10"/>
      <c r="Q110" s="10"/>
      <c r="R110" s="10"/>
      <c r="S110" s="10"/>
      <c r="T110" s="10"/>
      <c r="U110" s="10"/>
      <c r="V110" s="10"/>
      <c r="W110" s="10"/>
      <c r="X110" s="10"/>
      <c r="Y110" s="10"/>
      <c r="Z110" s="10"/>
      <c r="AA110" s="10"/>
    </row>
    <row r="111" spans="1:27" ht="20.25" customHeight="1">
      <c r="A111" s="5" t="s">
        <v>1094</v>
      </c>
      <c r="B111" s="5" t="s">
        <v>1096</v>
      </c>
      <c r="C111" s="5" t="s">
        <v>27</v>
      </c>
      <c r="D111" s="5" t="s">
        <v>54</v>
      </c>
      <c r="E111" s="5" t="s">
        <v>45</v>
      </c>
      <c r="F111" s="5" t="s">
        <v>852</v>
      </c>
      <c r="G111" s="5" t="s">
        <v>31</v>
      </c>
      <c r="H111" s="5" t="s">
        <v>1098</v>
      </c>
      <c r="I111" s="5" t="s">
        <v>1100</v>
      </c>
      <c r="J111" s="5" t="s">
        <v>1102</v>
      </c>
      <c r="K111" s="5" t="s">
        <v>37</v>
      </c>
      <c r="L111" s="5" t="s">
        <v>55</v>
      </c>
      <c r="M111" s="10"/>
      <c r="N111" s="10"/>
      <c r="O111" s="10"/>
      <c r="P111" s="10"/>
      <c r="Q111" s="10"/>
      <c r="R111" s="10"/>
      <c r="S111" s="10"/>
      <c r="T111" s="10"/>
      <c r="U111" s="10"/>
      <c r="V111" s="10"/>
      <c r="W111" s="10"/>
      <c r="X111" s="10"/>
      <c r="Y111" s="10"/>
      <c r="Z111" s="10"/>
      <c r="AA111" s="10"/>
    </row>
    <row r="112" spans="1:27" ht="20.25" customHeight="1">
      <c r="A112" s="5" t="s">
        <v>1107</v>
      </c>
      <c r="B112" s="5" t="s">
        <v>1109</v>
      </c>
      <c r="C112" s="5" t="s">
        <v>27</v>
      </c>
      <c r="D112" s="5" t="s">
        <v>212</v>
      </c>
      <c r="E112" s="5" t="s">
        <v>29</v>
      </c>
      <c r="F112" s="5" t="s">
        <v>144</v>
      </c>
      <c r="G112" s="5" t="s">
        <v>108</v>
      </c>
      <c r="H112" s="5" t="s">
        <v>117</v>
      </c>
      <c r="I112" s="5" t="s">
        <v>1110</v>
      </c>
      <c r="J112" s="5" t="s">
        <v>1112</v>
      </c>
      <c r="K112" s="5" t="s">
        <v>37</v>
      </c>
      <c r="L112" s="5" t="s">
        <v>55</v>
      </c>
      <c r="M112" s="10"/>
      <c r="N112" s="10"/>
      <c r="O112" s="10"/>
      <c r="P112" s="10"/>
      <c r="Q112" s="10"/>
      <c r="R112" s="10"/>
      <c r="S112" s="10"/>
      <c r="T112" s="10"/>
      <c r="U112" s="10"/>
      <c r="V112" s="10"/>
      <c r="W112" s="10"/>
      <c r="X112" s="10"/>
      <c r="Y112" s="10"/>
      <c r="Z112" s="10"/>
      <c r="AA112" s="10"/>
    </row>
    <row r="113" spans="1:27" ht="20.25" customHeight="1">
      <c r="A113" s="5" t="s">
        <v>367</v>
      </c>
      <c r="B113" s="5" t="s">
        <v>1115</v>
      </c>
      <c r="C113" s="5" t="s">
        <v>27</v>
      </c>
      <c r="D113" s="5" t="s">
        <v>266</v>
      </c>
      <c r="E113" s="5" t="s">
        <v>29</v>
      </c>
      <c r="F113" s="5" t="s">
        <v>1088</v>
      </c>
      <c r="G113" s="5" t="s">
        <v>108</v>
      </c>
      <c r="H113" s="5" t="s">
        <v>117</v>
      </c>
      <c r="I113" s="5" t="s">
        <v>1118</v>
      </c>
      <c r="J113" s="5" t="s">
        <v>1119</v>
      </c>
      <c r="K113" s="5" t="s">
        <v>37</v>
      </c>
      <c r="L113" s="5" t="s">
        <v>38</v>
      </c>
      <c r="M113" s="10"/>
      <c r="N113" s="10"/>
      <c r="O113" s="10"/>
      <c r="P113" s="10"/>
      <c r="Q113" s="10"/>
      <c r="R113" s="10"/>
      <c r="S113" s="10"/>
      <c r="T113" s="10"/>
      <c r="U113" s="10"/>
      <c r="V113" s="10"/>
      <c r="W113" s="10"/>
      <c r="X113" s="10"/>
      <c r="Y113" s="10"/>
      <c r="Z113" s="10"/>
      <c r="AA113" s="10"/>
    </row>
    <row r="114" spans="1:27" ht="20.25" customHeight="1">
      <c r="A114" s="5" t="s">
        <v>50</v>
      </c>
      <c r="B114" s="5" t="s">
        <v>1124</v>
      </c>
      <c r="C114" s="5" t="s">
        <v>27</v>
      </c>
      <c r="D114" s="5" t="s">
        <v>75</v>
      </c>
      <c r="E114" s="5" t="s">
        <v>29</v>
      </c>
      <c r="F114" s="5" t="s">
        <v>1127</v>
      </c>
      <c r="G114" s="5" t="s">
        <v>108</v>
      </c>
      <c r="H114" s="5" t="s">
        <v>430</v>
      </c>
      <c r="I114" s="5" t="s">
        <v>1130</v>
      </c>
      <c r="J114" s="5"/>
      <c r="K114" s="5" t="s">
        <v>37</v>
      </c>
      <c r="L114" s="5" t="s">
        <v>55</v>
      </c>
      <c r="M114" s="10"/>
      <c r="N114" s="10"/>
      <c r="O114" s="10"/>
      <c r="P114" s="10"/>
      <c r="Q114" s="10"/>
      <c r="R114" s="10"/>
      <c r="S114" s="10"/>
      <c r="T114" s="10"/>
      <c r="U114" s="10"/>
      <c r="V114" s="10"/>
      <c r="W114" s="10"/>
      <c r="X114" s="10"/>
      <c r="Y114" s="10"/>
      <c r="Z114" s="10"/>
      <c r="AA114" s="10"/>
    </row>
    <row r="115" spans="1:27" ht="20.25" customHeight="1">
      <c r="A115" s="5" t="s">
        <v>1133</v>
      </c>
      <c r="B115" s="5" t="s">
        <v>1134</v>
      </c>
      <c r="C115" s="5" t="s">
        <v>27</v>
      </c>
      <c r="D115" s="5" t="s">
        <v>28</v>
      </c>
      <c r="E115" s="5" t="s">
        <v>29</v>
      </c>
      <c r="F115" s="5" t="s">
        <v>1136</v>
      </c>
      <c r="G115" s="5" t="s">
        <v>125</v>
      </c>
      <c r="H115" s="5" t="s">
        <v>1138</v>
      </c>
      <c r="I115" s="5" t="s">
        <v>1139</v>
      </c>
      <c r="J115" s="5" t="s">
        <v>1140</v>
      </c>
      <c r="K115" s="5" t="s">
        <v>37</v>
      </c>
      <c r="L115" s="5" t="s">
        <v>55</v>
      </c>
      <c r="M115" s="10"/>
      <c r="N115" s="10"/>
      <c r="O115" s="10"/>
      <c r="P115" s="10"/>
      <c r="Q115" s="10"/>
      <c r="R115" s="10"/>
      <c r="S115" s="10"/>
      <c r="T115" s="10"/>
      <c r="U115" s="10"/>
      <c r="V115" s="10"/>
      <c r="W115" s="10"/>
      <c r="X115" s="10"/>
      <c r="Y115" s="10"/>
      <c r="Z115" s="10"/>
      <c r="AA115" s="10"/>
    </row>
    <row r="116" spans="1:27" ht="20.25" customHeight="1">
      <c r="A116" s="5" t="s">
        <v>1142</v>
      </c>
      <c r="B116" s="5" t="s">
        <v>1143</v>
      </c>
      <c r="C116" s="5" t="s">
        <v>27</v>
      </c>
      <c r="D116" s="5" t="s">
        <v>75</v>
      </c>
      <c r="E116" s="5" t="s">
        <v>45</v>
      </c>
      <c r="F116" s="5" t="s">
        <v>65</v>
      </c>
      <c r="G116" s="5" t="s">
        <v>125</v>
      </c>
      <c r="H116" s="5" t="s">
        <v>1145</v>
      </c>
      <c r="I116" s="5"/>
      <c r="J116" s="5" t="s">
        <v>1147</v>
      </c>
      <c r="K116" s="5" t="s">
        <v>53</v>
      </c>
      <c r="L116" s="5" t="s">
        <v>55</v>
      </c>
      <c r="M116" s="10"/>
      <c r="N116" s="10"/>
      <c r="O116" s="10"/>
      <c r="P116" s="10"/>
      <c r="Q116" s="10"/>
      <c r="R116" s="10"/>
      <c r="S116" s="10"/>
      <c r="T116" s="10"/>
      <c r="U116" s="10"/>
      <c r="V116" s="10"/>
      <c r="W116" s="10"/>
      <c r="X116" s="10"/>
      <c r="Y116" s="10"/>
      <c r="Z116" s="10"/>
      <c r="AA116" s="10"/>
    </row>
    <row r="117" spans="1:27" ht="20.25" customHeight="1">
      <c r="A117" s="5" t="s">
        <v>50</v>
      </c>
      <c r="B117" s="5" t="s">
        <v>1151</v>
      </c>
      <c r="C117" s="5" t="s">
        <v>27</v>
      </c>
      <c r="D117" s="5" t="s">
        <v>28</v>
      </c>
      <c r="E117" s="5" t="s">
        <v>45</v>
      </c>
      <c r="F117" s="5" t="s">
        <v>957</v>
      </c>
      <c r="G117" s="5" t="s">
        <v>125</v>
      </c>
      <c r="H117" s="5" t="s">
        <v>68</v>
      </c>
      <c r="I117" s="5" t="s">
        <v>1154</v>
      </c>
      <c r="J117" s="5" t="s">
        <v>1157</v>
      </c>
      <c r="K117" s="5" t="s">
        <v>53</v>
      </c>
      <c r="L117" s="5" t="s">
        <v>55</v>
      </c>
      <c r="M117" s="10"/>
      <c r="N117" s="10"/>
      <c r="O117" s="10"/>
      <c r="P117" s="10"/>
      <c r="Q117" s="10"/>
      <c r="R117" s="10"/>
      <c r="S117" s="10"/>
      <c r="T117" s="10"/>
      <c r="U117" s="10"/>
      <c r="V117" s="10"/>
      <c r="W117" s="10"/>
      <c r="X117" s="10"/>
      <c r="Y117" s="10"/>
      <c r="Z117" s="10"/>
      <c r="AA117" s="10"/>
    </row>
    <row r="118" spans="1:27" ht="20.25" customHeight="1">
      <c r="A118" s="5" t="s">
        <v>367</v>
      </c>
      <c r="B118" s="5" t="s">
        <v>1159</v>
      </c>
      <c r="C118" s="5" t="s">
        <v>27</v>
      </c>
      <c r="D118" s="5" t="s">
        <v>212</v>
      </c>
      <c r="E118" s="5" t="s">
        <v>29</v>
      </c>
      <c r="F118" s="5" t="s">
        <v>56</v>
      </c>
      <c r="G118" s="5" t="s">
        <v>108</v>
      </c>
      <c r="H118" s="5" t="s">
        <v>403</v>
      </c>
      <c r="I118" s="5" t="s">
        <v>1162</v>
      </c>
      <c r="J118" s="5" t="s">
        <v>1163</v>
      </c>
      <c r="K118" s="5" t="s">
        <v>100</v>
      </c>
      <c r="L118" s="5" t="s">
        <v>55</v>
      </c>
      <c r="M118" s="10"/>
      <c r="N118" s="10"/>
      <c r="O118" s="10"/>
      <c r="P118" s="10"/>
      <c r="Q118" s="10"/>
      <c r="R118" s="10"/>
      <c r="S118" s="10"/>
      <c r="T118" s="10"/>
      <c r="U118" s="10"/>
      <c r="V118" s="10"/>
      <c r="W118" s="10"/>
      <c r="X118" s="10"/>
      <c r="Y118" s="10"/>
      <c r="Z118" s="10"/>
      <c r="AA118" s="10"/>
    </row>
    <row r="119" spans="1:27" ht="20.25" customHeight="1">
      <c r="A119" s="5" t="s">
        <v>25</v>
      </c>
      <c r="B119" s="5" t="s">
        <v>1166</v>
      </c>
      <c r="C119" s="5" t="s">
        <v>27</v>
      </c>
      <c r="D119" s="5" t="s">
        <v>47</v>
      </c>
      <c r="E119" s="5" t="s">
        <v>45</v>
      </c>
      <c r="F119" s="5" t="s">
        <v>30</v>
      </c>
      <c r="G119" s="5" t="s">
        <v>31</v>
      </c>
      <c r="H119" s="5" t="s">
        <v>68</v>
      </c>
      <c r="I119" s="5" t="s">
        <v>321</v>
      </c>
      <c r="J119" s="5" t="s">
        <v>1167</v>
      </c>
      <c r="K119" s="5" t="s">
        <v>42</v>
      </c>
      <c r="L119" s="5" t="s">
        <v>405</v>
      </c>
      <c r="M119" s="10"/>
      <c r="N119" s="10"/>
      <c r="O119" s="10"/>
      <c r="P119" s="10"/>
      <c r="Q119" s="10"/>
      <c r="R119" s="10"/>
      <c r="S119" s="10"/>
      <c r="T119" s="10"/>
      <c r="U119" s="10"/>
      <c r="V119" s="10"/>
      <c r="W119" s="10"/>
      <c r="X119" s="10"/>
      <c r="Y119" s="10"/>
      <c r="Z119" s="10"/>
      <c r="AA119" s="10"/>
    </row>
    <row r="120" spans="1:27" ht="20.25" customHeight="1">
      <c r="A120" s="5" t="s">
        <v>1175</v>
      </c>
      <c r="B120" s="5" t="s">
        <v>1176</v>
      </c>
      <c r="C120" s="5" t="s">
        <v>27</v>
      </c>
      <c r="D120" s="5" t="s">
        <v>212</v>
      </c>
      <c r="E120" s="5" t="s">
        <v>29</v>
      </c>
      <c r="F120" s="5" t="s">
        <v>144</v>
      </c>
      <c r="G120" s="5" t="s">
        <v>108</v>
      </c>
      <c r="H120" s="5" t="s">
        <v>319</v>
      </c>
      <c r="I120" s="5" t="s">
        <v>1180</v>
      </c>
      <c r="J120" s="5"/>
      <c r="K120" s="5" t="s">
        <v>37</v>
      </c>
      <c r="L120" s="5" t="s">
        <v>55</v>
      </c>
      <c r="M120" s="10"/>
      <c r="N120" s="10"/>
      <c r="O120" s="10"/>
      <c r="P120" s="10"/>
      <c r="Q120" s="10"/>
      <c r="R120" s="10"/>
      <c r="S120" s="10"/>
      <c r="T120" s="10"/>
      <c r="U120" s="10"/>
      <c r="V120" s="10"/>
      <c r="W120" s="10"/>
      <c r="X120" s="10"/>
      <c r="Y120" s="10"/>
      <c r="Z120" s="10"/>
      <c r="AA120" s="10"/>
    </row>
    <row r="121" spans="1:27" ht="20.25" customHeight="1">
      <c r="A121" s="5" t="s">
        <v>1182</v>
      </c>
      <c r="B121" s="5" t="s">
        <v>1183</v>
      </c>
      <c r="C121" s="5" t="s">
        <v>27</v>
      </c>
      <c r="D121" s="5" t="s">
        <v>85</v>
      </c>
      <c r="E121" s="5" t="s">
        <v>45</v>
      </c>
      <c r="F121" s="5" t="s">
        <v>1186</v>
      </c>
      <c r="G121" s="5" t="s">
        <v>66</v>
      </c>
      <c r="H121" s="5" t="s">
        <v>126</v>
      </c>
      <c r="I121" s="5" t="s">
        <v>1187</v>
      </c>
      <c r="J121" s="5"/>
      <c r="K121" s="5" t="s">
        <v>42</v>
      </c>
      <c r="L121" s="5" t="s">
        <v>55</v>
      </c>
      <c r="M121" s="10"/>
      <c r="N121" s="10"/>
      <c r="O121" s="10"/>
      <c r="P121" s="10"/>
      <c r="Q121" s="10"/>
      <c r="R121" s="10"/>
      <c r="S121" s="10"/>
      <c r="T121" s="10"/>
      <c r="U121" s="10"/>
      <c r="V121" s="10"/>
      <c r="W121" s="10"/>
      <c r="X121" s="10"/>
      <c r="Y121" s="10"/>
      <c r="Z121" s="10"/>
      <c r="AA121" s="10"/>
    </row>
    <row r="122" spans="1:27" ht="20.25" customHeight="1">
      <c r="A122" s="5" t="s">
        <v>1190</v>
      </c>
      <c r="B122" s="5" t="s">
        <v>1191</v>
      </c>
      <c r="C122" s="5" t="s">
        <v>27</v>
      </c>
      <c r="D122" s="5" t="s">
        <v>85</v>
      </c>
      <c r="E122" s="5" t="s">
        <v>45</v>
      </c>
      <c r="F122" s="5" t="s">
        <v>56</v>
      </c>
      <c r="G122" s="5" t="s">
        <v>108</v>
      </c>
      <c r="H122" s="5" t="s">
        <v>883</v>
      </c>
      <c r="I122" s="5" t="s">
        <v>1195</v>
      </c>
      <c r="J122" s="5" t="s">
        <v>1196</v>
      </c>
      <c r="K122" s="5" t="s">
        <v>53</v>
      </c>
      <c r="L122" s="5" t="s">
        <v>55</v>
      </c>
      <c r="M122" s="10"/>
      <c r="N122" s="10"/>
      <c r="O122" s="10"/>
      <c r="P122" s="10"/>
      <c r="Q122" s="10"/>
      <c r="R122" s="10"/>
      <c r="S122" s="10"/>
      <c r="T122" s="10"/>
      <c r="U122" s="10"/>
      <c r="V122" s="10"/>
      <c r="W122" s="10"/>
      <c r="X122" s="10"/>
      <c r="Y122" s="10"/>
      <c r="Z122" s="10"/>
      <c r="AA122" s="10"/>
    </row>
    <row r="123" spans="1:27" ht="20.25" customHeight="1">
      <c r="A123" s="5" t="s">
        <v>1202</v>
      </c>
      <c r="B123" s="5" t="s">
        <v>1203</v>
      </c>
      <c r="C123" s="5" t="s">
        <v>27</v>
      </c>
      <c r="D123" s="5" t="s">
        <v>75</v>
      </c>
      <c r="E123" s="5" t="s">
        <v>29</v>
      </c>
      <c r="F123" s="5" t="s">
        <v>478</v>
      </c>
      <c r="G123" s="5" t="s">
        <v>125</v>
      </c>
      <c r="H123" s="5" t="s">
        <v>1205</v>
      </c>
      <c r="I123" s="5" t="s">
        <v>1206</v>
      </c>
      <c r="J123" s="5" t="s">
        <v>1207</v>
      </c>
      <c r="K123" s="5" t="s">
        <v>648</v>
      </c>
      <c r="L123" s="5" t="s">
        <v>38</v>
      </c>
      <c r="M123" s="10"/>
      <c r="N123" s="10"/>
      <c r="O123" s="10"/>
      <c r="P123" s="10"/>
      <c r="Q123" s="10"/>
      <c r="R123" s="10"/>
      <c r="S123" s="10"/>
      <c r="T123" s="10"/>
      <c r="U123" s="10"/>
      <c r="V123" s="10"/>
      <c r="W123" s="10"/>
      <c r="X123" s="10"/>
      <c r="Y123" s="10"/>
      <c r="Z123" s="10"/>
      <c r="AA123" s="10"/>
    </row>
    <row r="124" spans="1:27" ht="20.25" customHeight="1">
      <c r="A124" s="5" t="s">
        <v>1210</v>
      </c>
      <c r="B124" s="5" t="s">
        <v>1211</v>
      </c>
      <c r="C124" s="5" t="s">
        <v>27</v>
      </c>
      <c r="D124" s="5" t="s">
        <v>119</v>
      </c>
      <c r="E124" s="5" t="s">
        <v>29</v>
      </c>
      <c r="F124" s="5" t="s">
        <v>493</v>
      </c>
      <c r="G124" s="5" t="s">
        <v>108</v>
      </c>
      <c r="H124" s="5" t="s">
        <v>76</v>
      </c>
      <c r="I124" s="5"/>
      <c r="J124" s="5" t="s">
        <v>1215</v>
      </c>
      <c r="K124" s="5" t="s">
        <v>53</v>
      </c>
      <c r="L124" s="5" t="s">
        <v>55</v>
      </c>
      <c r="M124" s="10"/>
      <c r="N124" s="10"/>
      <c r="O124" s="10"/>
      <c r="P124" s="10"/>
      <c r="Q124" s="10"/>
      <c r="R124" s="10"/>
      <c r="S124" s="10"/>
      <c r="T124" s="10"/>
      <c r="U124" s="10"/>
      <c r="V124" s="10"/>
      <c r="W124" s="10"/>
      <c r="X124" s="10"/>
      <c r="Y124" s="10"/>
      <c r="Z124" s="10"/>
      <c r="AA124" s="10"/>
    </row>
    <row r="125" spans="1:27" ht="20.25" customHeight="1">
      <c r="A125" s="5" t="s">
        <v>50</v>
      </c>
      <c r="B125" s="5" t="s">
        <v>1217</v>
      </c>
      <c r="C125" s="5" t="s">
        <v>27</v>
      </c>
      <c r="D125" s="5" t="s">
        <v>290</v>
      </c>
      <c r="E125" s="5" t="s">
        <v>29</v>
      </c>
      <c r="F125" s="5" t="s">
        <v>30</v>
      </c>
      <c r="G125" s="5" t="s">
        <v>108</v>
      </c>
      <c r="H125" s="5" t="s">
        <v>484</v>
      </c>
      <c r="I125" s="5" t="s">
        <v>1219</v>
      </c>
      <c r="J125" s="5" t="s">
        <v>1220</v>
      </c>
      <c r="K125" s="5" t="s">
        <v>100</v>
      </c>
      <c r="L125" s="5" t="s">
        <v>55</v>
      </c>
      <c r="M125" s="10"/>
      <c r="N125" s="10"/>
      <c r="O125" s="10"/>
      <c r="P125" s="10"/>
      <c r="Q125" s="10"/>
      <c r="R125" s="10"/>
      <c r="S125" s="10"/>
      <c r="T125" s="10"/>
      <c r="U125" s="10"/>
      <c r="V125" s="10"/>
      <c r="W125" s="10"/>
      <c r="X125" s="10"/>
      <c r="Y125" s="10"/>
      <c r="Z125" s="10"/>
      <c r="AA125" s="10"/>
    </row>
    <row r="126" spans="1:27" ht="20.25" customHeight="1">
      <c r="A126" s="5" t="s">
        <v>1222</v>
      </c>
      <c r="B126" s="5" t="s">
        <v>1223</v>
      </c>
      <c r="C126" s="5" t="s">
        <v>27</v>
      </c>
      <c r="D126" s="5" t="s">
        <v>85</v>
      </c>
      <c r="E126" s="5" t="s">
        <v>45</v>
      </c>
      <c r="F126" s="5" t="s">
        <v>592</v>
      </c>
      <c r="G126" s="5" t="s">
        <v>108</v>
      </c>
      <c r="H126" s="5" t="s">
        <v>126</v>
      </c>
      <c r="I126" s="5" t="s">
        <v>1224</v>
      </c>
      <c r="J126" s="5" t="s">
        <v>1225</v>
      </c>
      <c r="K126" s="5" t="s">
        <v>53</v>
      </c>
      <c r="L126" s="5" t="s">
        <v>55</v>
      </c>
      <c r="M126" s="10"/>
      <c r="N126" s="10"/>
      <c r="O126" s="10"/>
      <c r="P126" s="10"/>
      <c r="Q126" s="10"/>
      <c r="R126" s="10"/>
      <c r="S126" s="10"/>
      <c r="T126" s="10"/>
      <c r="U126" s="10"/>
      <c r="V126" s="10"/>
      <c r="W126" s="10"/>
      <c r="X126" s="10"/>
      <c r="Y126" s="10"/>
      <c r="Z126" s="10"/>
      <c r="AA126" s="10"/>
    </row>
    <row r="127" spans="1:27" ht="20.25" customHeight="1">
      <c r="A127" s="5" t="s">
        <v>1226</v>
      </c>
      <c r="B127" s="5" t="s">
        <v>1228</v>
      </c>
      <c r="C127" s="5" t="s">
        <v>27</v>
      </c>
      <c r="D127" s="5" t="s">
        <v>290</v>
      </c>
      <c r="E127" s="5" t="s">
        <v>45</v>
      </c>
      <c r="F127" s="5" t="s">
        <v>979</v>
      </c>
      <c r="G127" s="5" t="s">
        <v>125</v>
      </c>
      <c r="H127" s="5" t="s">
        <v>213</v>
      </c>
      <c r="I127" s="5" t="s">
        <v>1232</v>
      </c>
      <c r="J127" s="5" t="s">
        <v>1234</v>
      </c>
      <c r="K127" s="5" t="s">
        <v>100</v>
      </c>
      <c r="L127" s="5" t="s">
        <v>38</v>
      </c>
      <c r="M127" s="10"/>
      <c r="N127" s="10"/>
      <c r="O127" s="10"/>
      <c r="P127" s="10"/>
      <c r="Q127" s="10"/>
      <c r="R127" s="10"/>
      <c r="S127" s="10"/>
      <c r="T127" s="10"/>
      <c r="U127" s="10"/>
      <c r="V127" s="10"/>
      <c r="W127" s="10"/>
      <c r="X127" s="10"/>
      <c r="Y127" s="10"/>
      <c r="Z127" s="10"/>
      <c r="AA127" s="10"/>
    </row>
    <row r="128" spans="1:27" ht="20.25" customHeight="1">
      <c r="A128" s="5" t="s">
        <v>50</v>
      </c>
      <c r="B128" s="5" t="s">
        <v>1236</v>
      </c>
      <c r="C128" s="5" t="s">
        <v>27</v>
      </c>
      <c r="D128" s="5" t="s">
        <v>119</v>
      </c>
      <c r="E128" s="5" t="s">
        <v>45</v>
      </c>
      <c r="F128" s="5" t="s">
        <v>1239</v>
      </c>
      <c r="G128" s="5" t="s">
        <v>31</v>
      </c>
      <c r="H128" s="5" t="s">
        <v>1240</v>
      </c>
      <c r="I128" s="5" t="s">
        <v>1241</v>
      </c>
      <c r="J128" s="5" t="s">
        <v>1242</v>
      </c>
      <c r="K128" s="5" t="s">
        <v>37</v>
      </c>
      <c r="L128" s="5" t="s">
        <v>55</v>
      </c>
      <c r="M128" s="10"/>
      <c r="N128" s="10"/>
      <c r="O128" s="10"/>
      <c r="P128" s="10"/>
      <c r="Q128" s="10"/>
      <c r="R128" s="10"/>
      <c r="S128" s="10"/>
      <c r="T128" s="10"/>
      <c r="U128" s="10"/>
      <c r="V128" s="10"/>
      <c r="W128" s="10"/>
      <c r="X128" s="10"/>
      <c r="Y128" s="10"/>
      <c r="Z128" s="10"/>
      <c r="AA128" s="10"/>
    </row>
    <row r="129" spans="1:27" ht="20.25" customHeight="1">
      <c r="A129" s="5" t="s">
        <v>1244</v>
      </c>
      <c r="B129" s="5" t="s">
        <v>1245</v>
      </c>
      <c r="C129" s="5" t="s">
        <v>27</v>
      </c>
      <c r="D129" s="5" t="s">
        <v>85</v>
      </c>
      <c r="E129" s="5" t="s">
        <v>45</v>
      </c>
      <c r="F129" s="5" t="s">
        <v>65</v>
      </c>
      <c r="G129" s="5" t="s">
        <v>125</v>
      </c>
      <c r="H129" s="5" t="s">
        <v>110</v>
      </c>
      <c r="I129" s="5" t="s">
        <v>1247</v>
      </c>
      <c r="J129" s="5" t="s">
        <v>1248</v>
      </c>
      <c r="K129" s="5" t="s">
        <v>53</v>
      </c>
      <c r="L129" s="5" t="s">
        <v>38</v>
      </c>
      <c r="M129" s="10"/>
      <c r="N129" s="10"/>
      <c r="O129" s="10"/>
      <c r="P129" s="10"/>
      <c r="Q129" s="10"/>
      <c r="R129" s="10"/>
      <c r="S129" s="10"/>
      <c r="T129" s="10"/>
      <c r="U129" s="10"/>
      <c r="V129" s="10"/>
      <c r="W129" s="10"/>
      <c r="X129" s="10"/>
      <c r="Y129" s="10"/>
      <c r="Z129" s="10"/>
      <c r="AA129" s="10"/>
    </row>
    <row r="130" spans="1:27" ht="20.25" customHeight="1">
      <c r="A130" s="5" t="s">
        <v>1251</v>
      </c>
      <c r="B130" s="5" t="s">
        <v>1252</v>
      </c>
      <c r="C130" s="5" t="s">
        <v>27</v>
      </c>
      <c r="D130" s="5" t="s">
        <v>850</v>
      </c>
      <c r="E130" s="5" t="s">
        <v>29</v>
      </c>
      <c r="F130" s="5" t="s">
        <v>548</v>
      </c>
      <c r="G130" s="5" t="s">
        <v>31</v>
      </c>
      <c r="H130" s="5" t="s">
        <v>1253</v>
      </c>
      <c r="I130" s="5" t="s">
        <v>1254</v>
      </c>
      <c r="J130" s="5" t="s">
        <v>1256</v>
      </c>
      <c r="K130" s="5" t="s">
        <v>37</v>
      </c>
      <c r="L130" s="5" t="s">
        <v>55</v>
      </c>
      <c r="M130" s="10"/>
      <c r="N130" s="10"/>
      <c r="O130" s="10"/>
      <c r="P130" s="10"/>
      <c r="Q130" s="10"/>
      <c r="R130" s="10"/>
      <c r="S130" s="10"/>
      <c r="T130" s="10"/>
      <c r="U130" s="10"/>
      <c r="V130" s="10"/>
      <c r="W130" s="10"/>
      <c r="X130" s="10"/>
      <c r="Y130" s="10"/>
      <c r="Z130" s="10"/>
      <c r="AA130" s="10"/>
    </row>
    <row r="131" spans="1:27" ht="20.25" customHeight="1">
      <c r="A131" s="5" t="s">
        <v>1259</v>
      </c>
      <c r="B131" s="5" t="s">
        <v>1260</v>
      </c>
      <c r="C131" s="5" t="s">
        <v>27</v>
      </c>
      <c r="D131" s="5" t="s">
        <v>85</v>
      </c>
      <c r="E131" s="5" t="s">
        <v>45</v>
      </c>
      <c r="F131" s="5" t="s">
        <v>1261</v>
      </c>
      <c r="G131" s="5" t="s">
        <v>66</v>
      </c>
      <c r="H131" s="5" t="s">
        <v>883</v>
      </c>
      <c r="I131" s="5" t="s">
        <v>1262</v>
      </c>
      <c r="J131" s="5" t="s">
        <v>1263</v>
      </c>
      <c r="K131" s="5" t="s">
        <v>37</v>
      </c>
      <c r="L131" s="5" t="s">
        <v>89</v>
      </c>
      <c r="M131" s="10"/>
      <c r="N131" s="10"/>
      <c r="O131" s="10"/>
      <c r="P131" s="10"/>
      <c r="Q131" s="10"/>
      <c r="R131" s="10"/>
      <c r="S131" s="10"/>
      <c r="T131" s="10"/>
      <c r="U131" s="10"/>
      <c r="V131" s="10"/>
      <c r="W131" s="10"/>
      <c r="X131" s="10"/>
      <c r="Y131" s="10"/>
      <c r="Z131" s="10"/>
      <c r="AA131" s="10"/>
    </row>
    <row r="132" spans="1:27" ht="20.25" customHeight="1">
      <c r="A132" s="5" t="s">
        <v>1268</v>
      </c>
      <c r="B132" s="5" t="s">
        <v>1269</v>
      </c>
      <c r="C132" s="5" t="s">
        <v>27</v>
      </c>
      <c r="D132" s="5" t="s">
        <v>1272</v>
      </c>
      <c r="E132" s="5" t="s">
        <v>29</v>
      </c>
      <c r="F132" s="5" t="s">
        <v>56</v>
      </c>
      <c r="G132" s="5" t="s">
        <v>31</v>
      </c>
      <c r="H132" s="5" t="s">
        <v>479</v>
      </c>
      <c r="I132" s="5" t="s">
        <v>1275</v>
      </c>
      <c r="J132" s="5" t="s">
        <v>1276</v>
      </c>
      <c r="K132" s="5" t="s">
        <v>100</v>
      </c>
      <c r="L132" s="5" t="s">
        <v>38</v>
      </c>
      <c r="M132" s="10"/>
      <c r="N132" s="10"/>
      <c r="O132" s="10"/>
      <c r="P132" s="10"/>
      <c r="Q132" s="10"/>
      <c r="R132" s="10"/>
      <c r="S132" s="10"/>
      <c r="T132" s="10"/>
      <c r="U132" s="10"/>
      <c r="V132" s="10"/>
      <c r="W132" s="10"/>
      <c r="X132" s="10"/>
      <c r="Y132" s="10"/>
      <c r="Z132" s="10"/>
      <c r="AA132" s="10"/>
    </row>
    <row r="133" spans="1:27" ht="20.25" customHeight="1">
      <c r="A133" s="5" t="s">
        <v>1278</v>
      </c>
      <c r="B133" s="5" t="s">
        <v>1092</v>
      </c>
      <c r="C133" s="5" t="s">
        <v>27</v>
      </c>
      <c r="D133" s="5" t="s">
        <v>80</v>
      </c>
      <c r="E133" s="5" t="s">
        <v>29</v>
      </c>
      <c r="F133" s="5" t="s">
        <v>538</v>
      </c>
      <c r="G133" s="5" t="s">
        <v>31</v>
      </c>
      <c r="H133" s="5" t="s">
        <v>57</v>
      </c>
      <c r="I133" s="5" t="s">
        <v>1093</v>
      </c>
      <c r="J133" s="5"/>
      <c r="K133" s="5" t="s">
        <v>100</v>
      </c>
      <c r="L133" s="5" t="s">
        <v>55</v>
      </c>
      <c r="M133" s="10"/>
      <c r="N133" s="10"/>
      <c r="O133" s="10"/>
      <c r="P133" s="10"/>
      <c r="Q133" s="10"/>
      <c r="R133" s="10"/>
      <c r="S133" s="10"/>
      <c r="T133" s="10"/>
      <c r="U133" s="10"/>
      <c r="V133" s="10"/>
      <c r="W133" s="10"/>
      <c r="X133" s="10"/>
      <c r="Y133" s="10"/>
      <c r="Z133" s="10"/>
      <c r="AA133" s="10"/>
    </row>
    <row r="134" spans="1:27" ht="20.25" customHeight="1">
      <c r="A134" s="5" t="s">
        <v>1281</v>
      </c>
      <c r="B134" s="5" t="s">
        <v>1282</v>
      </c>
      <c r="C134" s="5" t="s">
        <v>27</v>
      </c>
      <c r="D134" s="5" t="s">
        <v>212</v>
      </c>
      <c r="E134" s="5" t="s">
        <v>45</v>
      </c>
      <c r="F134" s="5" t="s">
        <v>65</v>
      </c>
      <c r="G134" s="5" t="s">
        <v>31</v>
      </c>
      <c r="H134" s="5" t="s">
        <v>110</v>
      </c>
      <c r="I134" s="5" t="s">
        <v>1284</v>
      </c>
      <c r="J134" s="5" t="s">
        <v>1286</v>
      </c>
      <c r="K134" s="5" t="s">
        <v>53</v>
      </c>
      <c r="L134" s="5" t="s">
        <v>55</v>
      </c>
      <c r="M134" s="10"/>
      <c r="N134" s="10"/>
      <c r="O134" s="10"/>
      <c r="P134" s="10"/>
      <c r="Q134" s="10"/>
      <c r="R134" s="10"/>
      <c r="S134" s="10"/>
      <c r="T134" s="10"/>
      <c r="U134" s="10"/>
      <c r="V134" s="10"/>
      <c r="W134" s="10"/>
      <c r="X134" s="10"/>
      <c r="Y134" s="10"/>
      <c r="Z134" s="10"/>
      <c r="AA134" s="10"/>
    </row>
    <row r="135" spans="1:27" ht="20.25" customHeight="1">
      <c r="A135" s="5" t="s">
        <v>50</v>
      </c>
      <c r="B135" s="5" t="s">
        <v>1288</v>
      </c>
      <c r="C135" s="5" t="s">
        <v>27</v>
      </c>
      <c r="D135" s="5" t="s">
        <v>54</v>
      </c>
      <c r="E135" s="5" t="s">
        <v>45</v>
      </c>
      <c r="F135" s="5" t="s">
        <v>1289</v>
      </c>
      <c r="G135" s="5" t="s">
        <v>66</v>
      </c>
      <c r="H135" s="5" t="s">
        <v>126</v>
      </c>
      <c r="I135" s="5"/>
      <c r="J135" s="5" t="s">
        <v>1290</v>
      </c>
      <c r="K135" s="5" t="s">
        <v>167</v>
      </c>
      <c r="L135" s="5" t="s">
        <v>55</v>
      </c>
      <c r="M135" s="10"/>
      <c r="N135" s="10"/>
      <c r="O135" s="10"/>
      <c r="P135" s="10"/>
      <c r="Q135" s="10"/>
      <c r="R135" s="10"/>
      <c r="S135" s="10"/>
      <c r="T135" s="10"/>
      <c r="U135" s="10"/>
      <c r="V135" s="10"/>
      <c r="W135" s="10"/>
      <c r="X135" s="10"/>
      <c r="Y135" s="10"/>
      <c r="Z135" s="10"/>
      <c r="AA135" s="10"/>
    </row>
    <row r="136" spans="1:27" ht="20.25" customHeight="1">
      <c r="A136" s="5" t="s">
        <v>139</v>
      </c>
      <c r="B136" s="5" t="s">
        <v>1293</v>
      </c>
      <c r="C136" s="5" t="s">
        <v>27</v>
      </c>
      <c r="D136" s="5" t="s">
        <v>575</v>
      </c>
      <c r="E136" s="5" t="s">
        <v>45</v>
      </c>
      <c r="F136" s="5" t="s">
        <v>478</v>
      </c>
      <c r="G136" s="5" t="s">
        <v>31</v>
      </c>
      <c r="H136" s="5" t="s">
        <v>145</v>
      </c>
      <c r="I136" s="5" t="s">
        <v>1297</v>
      </c>
      <c r="J136" s="5" t="s">
        <v>1298</v>
      </c>
      <c r="K136" s="5" t="s">
        <v>37</v>
      </c>
      <c r="L136" s="5" t="s">
        <v>237</v>
      </c>
      <c r="M136" s="10"/>
      <c r="N136" s="10"/>
      <c r="O136" s="10"/>
      <c r="P136" s="10"/>
      <c r="Q136" s="10"/>
      <c r="R136" s="10"/>
      <c r="S136" s="10"/>
      <c r="T136" s="10"/>
      <c r="U136" s="10"/>
      <c r="V136" s="10"/>
      <c r="W136" s="10"/>
      <c r="X136" s="10"/>
      <c r="Y136" s="10"/>
      <c r="Z136" s="10"/>
      <c r="AA136" s="10"/>
    </row>
    <row r="137" spans="1:27" ht="20.25" customHeight="1">
      <c r="A137" s="5" t="s">
        <v>1301</v>
      </c>
      <c r="B137" s="5" t="s">
        <v>1302</v>
      </c>
      <c r="C137" s="5" t="s">
        <v>27</v>
      </c>
      <c r="D137" s="5" t="s">
        <v>85</v>
      </c>
      <c r="E137" s="5" t="s">
        <v>29</v>
      </c>
      <c r="F137" s="5" t="s">
        <v>493</v>
      </c>
      <c r="G137" s="5" t="s">
        <v>31</v>
      </c>
      <c r="H137" s="5" t="s">
        <v>224</v>
      </c>
      <c r="I137" s="5" t="s">
        <v>1303</v>
      </c>
      <c r="J137" s="5" t="s">
        <v>1306</v>
      </c>
      <c r="K137" s="5" t="s">
        <v>53</v>
      </c>
      <c r="L137" s="5" t="s">
        <v>55</v>
      </c>
      <c r="M137" s="10"/>
      <c r="N137" s="10"/>
      <c r="O137" s="10"/>
      <c r="P137" s="10"/>
      <c r="Q137" s="10"/>
      <c r="R137" s="10"/>
      <c r="S137" s="10"/>
      <c r="T137" s="10"/>
      <c r="U137" s="10"/>
      <c r="V137" s="10"/>
      <c r="W137" s="10"/>
      <c r="X137" s="10"/>
      <c r="Y137" s="10"/>
      <c r="Z137" s="10"/>
      <c r="AA137" s="10"/>
    </row>
    <row r="138" spans="1:27" ht="20.25" customHeight="1">
      <c r="A138" s="5" t="s">
        <v>50</v>
      </c>
      <c r="B138" s="5" t="s">
        <v>1309</v>
      </c>
      <c r="C138" s="5" t="s">
        <v>27</v>
      </c>
      <c r="D138" s="5" t="s">
        <v>105</v>
      </c>
      <c r="E138" s="5" t="s">
        <v>29</v>
      </c>
      <c r="F138" s="5" t="s">
        <v>1310</v>
      </c>
      <c r="G138" s="5" t="s">
        <v>108</v>
      </c>
      <c r="H138" s="5" t="s">
        <v>516</v>
      </c>
      <c r="I138" s="5" t="s">
        <v>1311</v>
      </c>
      <c r="J138" s="5" t="s">
        <v>1312</v>
      </c>
      <c r="K138" s="5" t="s">
        <v>53</v>
      </c>
      <c r="L138" s="5" t="s">
        <v>55</v>
      </c>
      <c r="M138" s="10"/>
      <c r="N138" s="10"/>
      <c r="O138" s="10"/>
      <c r="P138" s="10"/>
      <c r="Q138" s="10"/>
      <c r="R138" s="10"/>
      <c r="S138" s="10"/>
      <c r="T138" s="10"/>
      <c r="U138" s="10"/>
      <c r="V138" s="10"/>
      <c r="W138" s="10"/>
      <c r="X138" s="10"/>
      <c r="Y138" s="10"/>
      <c r="Z138" s="10"/>
      <c r="AA138" s="10"/>
    </row>
    <row r="139" spans="1:27" ht="20.25" customHeight="1">
      <c r="A139" s="5" t="s">
        <v>1314</v>
      </c>
      <c r="B139" s="5" t="s">
        <v>1316</v>
      </c>
      <c r="C139" s="5" t="s">
        <v>27</v>
      </c>
      <c r="D139" s="5" t="s">
        <v>212</v>
      </c>
      <c r="E139" s="5" t="s">
        <v>45</v>
      </c>
      <c r="F139" s="5" t="s">
        <v>56</v>
      </c>
      <c r="G139" s="5" t="s">
        <v>31</v>
      </c>
      <c r="H139" s="5" t="s">
        <v>598</v>
      </c>
      <c r="I139" s="5" t="s">
        <v>381</v>
      </c>
      <c r="J139" s="5" t="s">
        <v>1320</v>
      </c>
      <c r="K139" s="5" t="s">
        <v>37</v>
      </c>
      <c r="L139" s="5" t="s">
        <v>55</v>
      </c>
      <c r="M139" s="10"/>
      <c r="N139" s="10"/>
      <c r="O139" s="10"/>
      <c r="P139" s="10"/>
      <c r="Q139" s="10"/>
      <c r="R139" s="10"/>
      <c r="S139" s="10"/>
      <c r="T139" s="10"/>
      <c r="U139" s="10"/>
      <c r="V139" s="10"/>
      <c r="W139" s="10"/>
      <c r="X139" s="10"/>
      <c r="Y139" s="10"/>
      <c r="Z139" s="10"/>
      <c r="AA139" s="10"/>
    </row>
    <row r="140" spans="1:27" ht="20.25" customHeight="1">
      <c r="A140" s="5" t="s">
        <v>50</v>
      </c>
      <c r="B140" s="5" t="s">
        <v>1325</v>
      </c>
      <c r="C140" s="5" t="s">
        <v>27</v>
      </c>
      <c r="D140" s="5" t="s">
        <v>47</v>
      </c>
      <c r="E140" s="5" t="s">
        <v>45</v>
      </c>
      <c r="F140" s="5" t="s">
        <v>493</v>
      </c>
      <c r="G140" s="5" t="s">
        <v>108</v>
      </c>
      <c r="H140" s="5" t="s">
        <v>1328</v>
      </c>
      <c r="I140" s="5" t="s">
        <v>1329</v>
      </c>
      <c r="J140" s="5" t="s">
        <v>1330</v>
      </c>
      <c r="K140" s="5" t="s">
        <v>37</v>
      </c>
      <c r="L140" s="5" t="s">
        <v>55</v>
      </c>
      <c r="M140" s="10"/>
      <c r="N140" s="10"/>
      <c r="O140" s="10"/>
      <c r="P140" s="10"/>
      <c r="Q140" s="10"/>
      <c r="R140" s="10"/>
      <c r="S140" s="10"/>
      <c r="T140" s="10"/>
      <c r="U140" s="10"/>
      <c r="V140" s="10"/>
      <c r="W140" s="10"/>
      <c r="X140" s="10"/>
      <c r="Y140" s="10"/>
      <c r="Z140" s="10"/>
      <c r="AA140" s="10"/>
    </row>
    <row r="141" spans="1:27" ht="20.25" customHeight="1">
      <c r="A141" s="5" t="s">
        <v>1332</v>
      </c>
      <c r="B141" s="5" t="s">
        <v>1334</v>
      </c>
      <c r="C141" s="5" t="s">
        <v>27</v>
      </c>
      <c r="D141" s="5" t="s">
        <v>85</v>
      </c>
      <c r="E141" s="5" t="s">
        <v>45</v>
      </c>
      <c r="F141" s="5" t="s">
        <v>65</v>
      </c>
      <c r="G141" s="5" t="s">
        <v>125</v>
      </c>
      <c r="H141" s="5" t="s">
        <v>126</v>
      </c>
      <c r="I141" s="5" t="s">
        <v>1336</v>
      </c>
      <c r="J141" s="5" t="s">
        <v>1337</v>
      </c>
      <c r="K141" s="5" t="s">
        <v>53</v>
      </c>
      <c r="L141" s="5" t="s">
        <v>89</v>
      </c>
      <c r="M141" s="10"/>
      <c r="N141" s="10"/>
      <c r="O141" s="10"/>
      <c r="P141" s="10"/>
      <c r="Q141" s="10"/>
      <c r="R141" s="10"/>
      <c r="S141" s="10"/>
      <c r="T141" s="10"/>
      <c r="U141" s="10"/>
      <c r="V141" s="10"/>
      <c r="W141" s="10"/>
      <c r="X141" s="10"/>
      <c r="Y141" s="10"/>
      <c r="Z141" s="10"/>
      <c r="AA141" s="10"/>
    </row>
    <row r="142" spans="1:27" ht="20.25" customHeight="1">
      <c r="A142" s="5" t="s">
        <v>1342</v>
      </c>
      <c r="B142" s="5" t="s">
        <v>1343</v>
      </c>
      <c r="C142" s="5" t="s">
        <v>27</v>
      </c>
      <c r="D142" s="5" t="s">
        <v>85</v>
      </c>
      <c r="E142" s="5" t="s">
        <v>29</v>
      </c>
      <c r="F142" s="5" t="s">
        <v>493</v>
      </c>
      <c r="G142" s="5" t="s">
        <v>108</v>
      </c>
      <c r="H142" s="5" t="s">
        <v>87</v>
      </c>
      <c r="I142" s="5" t="s">
        <v>1345</v>
      </c>
      <c r="J142" s="5" t="s">
        <v>1348</v>
      </c>
      <c r="K142" s="5" t="s">
        <v>53</v>
      </c>
      <c r="L142" s="5" t="s">
        <v>38</v>
      </c>
      <c r="M142" s="10"/>
      <c r="N142" s="10"/>
      <c r="O142" s="10"/>
      <c r="P142" s="10"/>
      <c r="Q142" s="10"/>
      <c r="R142" s="10"/>
      <c r="S142" s="10"/>
      <c r="T142" s="10"/>
      <c r="U142" s="10"/>
      <c r="V142" s="10"/>
      <c r="W142" s="10"/>
      <c r="X142" s="10"/>
      <c r="Y142" s="10"/>
      <c r="Z142" s="10"/>
      <c r="AA142" s="10"/>
    </row>
    <row r="143" spans="1:27" ht="20.25" customHeight="1">
      <c r="A143" s="5" t="s">
        <v>25</v>
      </c>
      <c r="B143" s="5" t="s">
        <v>1349</v>
      </c>
      <c r="C143" s="5" t="s">
        <v>27</v>
      </c>
      <c r="D143" s="5" t="s">
        <v>119</v>
      </c>
      <c r="E143" s="5" t="s">
        <v>29</v>
      </c>
      <c r="F143" s="5" t="s">
        <v>178</v>
      </c>
      <c r="G143" s="5" t="s">
        <v>108</v>
      </c>
      <c r="H143" s="5" t="s">
        <v>484</v>
      </c>
      <c r="I143" s="5" t="s">
        <v>1351</v>
      </c>
      <c r="J143" s="5" t="s">
        <v>1352</v>
      </c>
      <c r="K143" s="5" t="s">
        <v>167</v>
      </c>
      <c r="L143" s="5" t="s">
        <v>237</v>
      </c>
      <c r="M143" s="10"/>
      <c r="N143" s="10"/>
      <c r="O143" s="10"/>
      <c r="P143" s="10"/>
      <c r="Q143" s="10"/>
      <c r="R143" s="10"/>
      <c r="S143" s="10"/>
      <c r="T143" s="10"/>
      <c r="U143" s="10"/>
      <c r="V143" s="10"/>
      <c r="W143" s="10"/>
      <c r="X143" s="10"/>
      <c r="Y143" s="10"/>
      <c r="Z143" s="10"/>
      <c r="AA143" s="10"/>
    </row>
    <row r="144" spans="1:27" ht="20.25" customHeight="1">
      <c r="A144" s="5" t="s">
        <v>264</v>
      </c>
      <c r="B144" s="5" t="s">
        <v>1355</v>
      </c>
      <c r="C144" s="5" t="s">
        <v>27</v>
      </c>
      <c r="D144" s="5" t="s">
        <v>212</v>
      </c>
      <c r="E144" s="5" t="s">
        <v>29</v>
      </c>
      <c r="F144" s="5" t="s">
        <v>56</v>
      </c>
      <c r="G144" s="5" t="s">
        <v>125</v>
      </c>
      <c r="H144" s="5" t="s">
        <v>142</v>
      </c>
      <c r="I144" s="5"/>
      <c r="J144" s="5" t="s">
        <v>1357</v>
      </c>
      <c r="K144" s="5" t="s">
        <v>53</v>
      </c>
      <c r="L144" s="5" t="s">
        <v>55</v>
      </c>
      <c r="M144" s="10"/>
      <c r="N144" s="10"/>
      <c r="O144" s="10"/>
      <c r="P144" s="10"/>
      <c r="Q144" s="10"/>
      <c r="R144" s="10"/>
      <c r="S144" s="10"/>
      <c r="T144" s="10"/>
      <c r="U144" s="10"/>
      <c r="V144" s="10"/>
      <c r="W144" s="10"/>
      <c r="X144" s="10"/>
      <c r="Y144" s="10"/>
      <c r="Z144" s="10"/>
      <c r="AA144" s="10"/>
    </row>
    <row r="145" spans="1:27" ht="20.25" customHeight="1">
      <c r="A145" s="5" t="s">
        <v>1360</v>
      </c>
      <c r="B145" s="5" t="s">
        <v>1362</v>
      </c>
      <c r="C145" s="5" t="s">
        <v>27</v>
      </c>
      <c r="D145" s="5" t="s">
        <v>54</v>
      </c>
      <c r="E145" s="5" t="s">
        <v>45</v>
      </c>
      <c r="F145" s="5" t="s">
        <v>1364</v>
      </c>
      <c r="G145" s="5" t="s">
        <v>66</v>
      </c>
      <c r="H145" s="5" t="s">
        <v>942</v>
      </c>
      <c r="I145" s="5" t="s">
        <v>1367</v>
      </c>
      <c r="J145" s="5" t="s">
        <v>1370</v>
      </c>
      <c r="K145" s="5" t="s">
        <v>42</v>
      </c>
      <c r="L145" s="5" t="s">
        <v>44</v>
      </c>
      <c r="M145" s="10"/>
      <c r="N145" s="10"/>
      <c r="O145" s="10"/>
      <c r="P145" s="10"/>
      <c r="Q145" s="10"/>
      <c r="R145" s="10"/>
      <c r="S145" s="10"/>
      <c r="T145" s="10"/>
      <c r="U145" s="10"/>
      <c r="V145" s="10"/>
      <c r="W145" s="10"/>
      <c r="X145" s="10"/>
      <c r="Y145" s="10"/>
      <c r="Z145" s="10"/>
      <c r="AA145" s="10"/>
    </row>
    <row r="146" spans="1:27" ht="20.25" customHeight="1">
      <c r="A146" s="5" t="s">
        <v>1251</v>
      </c>
      <c r="B146" s="5" t="s">
        <v>1373</v>
      </c>
      <c r="C146" s="5" t="s">
        <v>27</v>
      </c>
      <c r="D146" s="5" t="s">
        <v>85</v>
      </c>
      <c r="E146" s="5" t="s">
        <v>45</v>
      </c>
      <c r="F146" s="5" t="s">
        <v>1376</v>
      </c>
      <c r="G146" s="5" t="s">
        <v>108</v>
      </c>
      <c r="H146" s="5" t="s">
        <v>412</v>
      </c>
      <c r="I146" s="5" t="s">
        <v>1377</v>
      </c>
      <c r="J146" s="5" t="s">
        <v>1378</v>
      </c>
      <c r="K146" s="5" t="s">
        <v>100</v>
      </c>
      <c r="L146" s="5" t="s">
        <v>55</v>
      </c>
      <c r="M146" s="10"/>
      <c r="N146" s="10"/>
      <c r="O146" s="10"/>
      <c r="P146" s="10"/>
      <c r="Q146" s="10"/>
      <c r="R146" s="10"/>
      <c r="S146" s="10"/>
      <c r="T146" s="10"/>
      <c r="U146" s="10"/>
      <c r="V146" s="10"/>
      <c r="W146" s="10"/>
      <c r="X146" s="10"/>
      <c r="Y146" s="10"/>
      <c r="Z146" s="10"/>
      <c r="AA146" s="10"/>
    </row>
    <row r="147" spans="1:27" ht="20.25" customHeight="1">
      <c r="A147" s="5" t="s">
        <v>50</v>
      </c>
      <c r="B147" s="5" t="s">
        <v>1382</v>
      </c>
      <c r="C147" s="5" t="s">
        <v>27</v>
      </c>
      <c r="D147" s="5" t="s">
        <v>47</v>
      </c>
      <c r="E147" s="5" t="s">
        <v>29</v>
      </c>
      <c r="F147" s="5" t="s">
        <v>201</v>
      </c>
      <c r="G147" s="5" t="s">
        <v>108</v>
      </c>
      <c r="H147" s="5" t="s">
        <v>48</v>
      </c>
      <c r="I147" s="5" t="s">
        <v>1384</v>
      </c>
      <c r="J147" s="5" t="s">
        <v>1386</v>
      </c>
      <c r="K147" s="5" t="s">
        <v>53</v>
      </c>
      <c r="L147" s="5" t="s">
        <v>55</v>
      </c>
      <c r="M147" s="10"/>
      <c r="N147" s="10"/>
      <c r="O147" s="10"/>
      <c r="P147" s="10"/>
      <c r="Q147" s="10"/>
      <c r="R147" s="10"/>
      <c r="S147" s="10"/>
      <c r="T147" s="10"/>
      <c r="U147" s="10"/>
      <c r="V147" s="10"/>
      <c r="W147" s="10"/>
      <c r="X147" s="10"/>
      <c r="Y147" s="10"/>
      <c r="Z147" s="10"/>
      <c r="AA147" s="10"/>
    </row>
    <row r="148" spans="1:27" ht="20.25" customHeight="1">
      <c r="A148" s="5" t="s">
        <v>50</v>
      </c>
      <c r="B148" s="5" t="s">
        <v>882</v>
      </c>
      <c r="C148" s="5" t="s">
        <v>27</v>
      </c>
      <c r="D148" s="5" t="s">
        <v>28</v>
      </c>
      <c r="E148" s="5" t="s">
        <v>45</v>
      </c>
      <c r="F148" s="5" t="s">
        <v>672</v>
      </c>
      <c r="G148" s="5" t="s">
        <v>108</v>
      </c>
      <c r="H148" s="5" t="s">
        <v>883</v>
      </c>
      <c r="I148" s="5" t="s">
        <v>884</v>
      </c>
      <c r="J148" s="5" t="s">
        <v>887</v>
      </c>
      <c r="K148" s="5" t="s">
        <v>37</v>
      </c>
      <c r="L148" s="5" t="s">
        <v>55</v>
      </c>
      <c r="M148" s="10"/>
      <c r="N148" s="10"/>
      <c r="O148" s="10"/>
      <c r="P148" s="10"/>
      <c r="Q148" s="10"/>
      <c r="R148" s="10"/>
      <c r="S148" s="10"/>
      <c r="T148" s="10"/>
      <c r="U148" s="10"/>
      <c r="V148" s="10"/>
      <c r="W148" s="10"/>
      <c r="X148" s="10"/>
      <c r="Y148" s="10"/>
      <c r="Z148" s="10"/>
      <c r="AA148" s="10"/>
    </row>
    <row r="149" spans="1:27" ht="20.25" customHeight="1">
      <c r="A149" s="5" t="s">
        <v>1396</v>
      </c>
      <c r="B149" s="5" t="s">
        <v>1397</v>
      </c>
      <c r="C149" s="5" t="s">
        <v>27</v>
      </c>
      <c r="D149" s="5" t="s">
        <v>47</v>
      </c>
      <c r="E149" s="5" t="s">
        <v>45</v>
      </c>
      <c r="F149" s="5" t="s">
        <v>964</v>
      </c>
      <c r="G149" s="5" t="s">
        <v>108</v>
      </c>
      <c r="H149" s="5" t="s">
        <v>1098</v>
      </c>
      <c r="I149" s="5" t="s">
        <v>1400</v>
      </c>
      <c r="J149" s="5" t="s">
        <v>1401</v>
      </c>
      <c r="K149" s="5" t="s">
        <v>53</v>
      </c>
      <c r="L149" s="5" t="s">
        <v>55</v>
      </c>
      <c r="M149" s="10"/>
      <c r="N149" s="10"/>
      <c r="O149" s="10"/>
      <c r="P149" s="10"/>
      <c r="Q149" s="10"/>
      <c r="R149" s="10"/>
      <c r="S149" s="10"/>
      <c r="T149" s="10"/>
      <c r="U149" s="10"/>
      <c r="V149" s="10"/>
      <c r="W149" s="10"/>
      <c r="X149" s="10"/>
      <c r="Y149" s="10"/>
      <c r="Z149" s="10"/>
      <c r="AA149" s="10"/>
    </row>
    <row r="150" spans="1:27" ht="20.25" customHeight="1">
      <c r="A150" s="5" t="s">
        <v>1403</v>
      </c>
      <c r="B150" s="5" t="s">
        <v>1404</v>
      </c>
      <c r="C150" s="5" t="s">
        <v>27</v>
      </c>
      <c r="D150" s="5" t="s">
        <v>850</v>
      </c>
      <c r="E150" s="5" t="s">
        <v>45</v>
      </c>
      <c r="F150" s="5" t="s">
        <v>1407</v>
      </c>
      <c r="G150" s="5" t="s">
        <v>108</v>
      </c>
      <c r="H150" s="5" t="s">
        <v>110</v>
      </c>
      <c r="I150" s="5" t="s">
        <v>1408</v>
      </c>
      <c r="J150" s="5" t="s">
        <v>1410</v>
      </c>
      <c r="K150" s="5" t="s">
        <v>37</v>
      </c>
      <c r="L150" s="5" t="s">
        <v>55</v>
      </c>
      <c r="M150" s="10"/>
      <c r="N150" s="10"/>
      <c r="O150" s="10"/>
      <c r="P150" s="10"/>
      <c r="Q150" s="10"/>
      <c r="R150" s="10"/>
      <c r="S150" s="10"/>
      <c r="T150" s="10"/>
      <c r="U150" s="10"/>
      <c r="V150" s="10"/>
      <c r="W150" s="10"/>
      <c r="X150" s="10"/>
      <c r="Y150" s="10"/>
      <c r="Z150" s="10"/>
      <c r="AA150" s="10"/>
    </row>
    <row r="151" spans="1:27" ht="20.25" customHeight="1">
      <c r="A151" s="5" t="s">
        <v>275</v>
      </c>
      <c r="B151" s="5" t="s">
        <v>1414</v>
      </c>
      <c r="C151" s="5" t="s">
        <v>27</v>
      </c>
      <c r="D151" s="5" t="s">
        <v>47</v>
      </c>
      <c r="E151" s="5" t="s">
        <v>29</v>
      </c>
      <c r="F151" s="5" t="s">
        <v>548</v>
      </c>
      <c r="G151" s="5" t="s">
        <v>108</v>
      </c>
      <c r="H151" s="5" t="s">
        <v>1026</v>
      </c>
      <c r="I151" s="5" t="s">
        <v>321</v>
      </c>
      <c r="J151" s="5" t="s">
        <v>1418</v>
      </c>
      <c r="K151" s="5" t="s">
        <v>100</v>
      </c>
      <c r="L151" s="5" t="s">
        <v>55</v>
      </c>
      <c r="M151" s="10"/>
      <c r="N151" s="10"/>
      <c r="O151" s="10"/>
      <c r="P151" s="10"/>
      <c r="Q151" s="10"/>
      <c r="R151" s="10"/>
      <c r="S151" s="10"/>
      <c r="T151" s="10"/>
      <c r="U151" s="10"/>
      <c r="V151" s="10"/>
      <c r="W151" s="10"/>
      <c r="X151" s="10"/>
      <c r="Y151" s="10"/>
      <c r="Z151" s="10"/>
      <c r="AA151" s="10"/>
    </row>
    <row r="152" spans="1:27" ht="20.25" customHeight="1">
      <c r="A152" s="5" t="s">
        <v>1420</v>
      </c>
      <c r="B152" s="5" t="s">
        <v>1421</v>
      </c>
      <c r="C152" s="5" t="s">
        <v>27</v>
      </c>
      <c r="D152" s="5" t="s">
        <v>75</v>
      </c>
      <c r="E152" s="5" t="s">
        <v>29</v>
      </c>
      <c r="F152" s="5" t="s">
        <v>672</v>
      </c>
      <c r="G152" s="5" t="s">
        <v>125</v>
      </c>
      <c r="H152" s="5" t="s">
        <v>1423</v>
      </c>
      <c r="I152" s="5"/>
      <c r="J152" s="5"/>
      <c r="K152" s="5" t="s">
        <v>53</v>
      </c>
      <c r="L152" s="5" t="s">
        <v>530</v>
      </c>
      <c r="M152" s="10"/>
      <c r="N152" s="10"/>
      <c r="O152" s="10"/>
      <c r="P152" s="10"/>
      <c r="Q152" s="10"/>
      <c r="R152" s="10"/>
      <c r="S152" s="10"/>
      <c r="T152" s="10"/>
      <c r="U152" s="10"/>
      <c r="V152" s="10"/>
      <c r="W152" s="10"/>
      <c r="X152" s="10"/>
      <c r="Y152" s="10"/>
      <c r="Z152" s="10"/>
      <c r="AA152" s="10"/>
    </row>
    <row r="153" spans="1:27" ht="20.25" customHeight="1">
      <c r="A153" s="5" t="s">
        <v>50</v>
      </c>
      <c r="B153" s="5" t="s">
        <v>1427</v>
      </c>
      <c r="C153" s="5" t="s">
        <v>27</v>
      </c>
      <c r="D153" s="5" t="s">
        <v>105</v>
      </c>
      <c r="E153" s="5" t="s">
        <v>29</v>
      </c>
      <c r="F153" s="5" t="s">
        <v>493</v>
      </c>
      <c r="G153" s="5" t="s">
        <v>108</v>
      </c>
      <c r="H153" s="5" t="s">
        <v>48</v>
      </c>
      <c r="I153" s="5"/>
      <c r="J153" s="5" t="s">
        <v>1430</v>
      </c>
      <c r="K153" s="5" t="s">
        <v>37</v>
      </c>
      <c r="L153" s="5" t="s">
        <v>55</v>
      </c>
      <c r="M153" s="10"/>
      <c r="N153" s="10"/>
      <c r="O153" s="10"/>
      <c r="P153" s="10"/>
      <c r="Q153" s="10"/>
      <c r="R153" s="10"/>
      <c r="S153" s="10"/>
      <c r="T153" s="10"/>
      <c r="U153" s="10"/>
      <c r="V153" s="10"/>
      <c r="W153" s="10"/>
      <c r="X153" s="10"/>
      <c r="Y153" s="10"/>
      <c r="Z153" s="10"/>
      <c r="AA153" s="10"/>
    </row>
    <row r="154" spans="1:27" ht="20.25" customHeight="1">
      <c r="A154" s="5" t="s">
        <v>933</v>
      </c>
      <c r="B154" s="5" t="s">
        <v>934</v>
      </c>
      <c r="C154" s="5" t="s">
        <v>27</v>
      </c>
      <c r="D154" s="5" t="s">
        <v>85</v>
      </c>
      <c r="E154" s="5" t="s">
        <v>29</v>
      </c>
      <c r="F154" s="5" t="s">
        <v>672</v>
      </c>
      <c r="G154" s="5" t="s">
        <v>125</v>
      </c>
      <c r="H154" s="5" t="s">
        <v>484</v>
      </c>
      <c r="I154" s="5" t="s">
        <v>936</v>
      </c>
      <c r="J154" s="5" t="s">
        <v>940</v>
      </c>
      <c r="K154" s="5" t="s">
        <v>37</v>
      </c>
      <c r="L154" s="5" t="s">
        <v>405</v>
      </c>
      <c r="M154" s="10"/>
      <c r="N154" s="10"/>
      <c r="O154" s="10"/>
      <c r="P154" s="10"/>
      <c r="Q154" s="10"/>
      <c r="R154" s="10"/>
      <c r="S154" s="10"/>
      <c r="T154" s="10"/>
      <c r="U154" s="10"/>
      <c r="V154" s="10"/>
      <c r="W154" s="10"/>
      <c r="X154" s="10"/>
      <c r="Y154" s="10"/>
      <c r="Z154" s="10"/>
      <c r="AA154" s="10"/>
    </row>
    <row r="155" spans="1:27" ht="20.25" customHeight="1">
      <c r="A155" s="5" t="s">
        <v>50</v>
      </c>
      <c r="B155" s="5" t="s">
        <v>1443</v>
      </c>
      <c r="C155" s="5" t="s">
        <v>27</v>
      </c>
      <c r="D155" s="5" t="s">
        <v>575</v>
      </c>
      <c r="E155" s="5" t="s">
        <v>45</v>
      </c>
      <c r="F155" s="5" t="s">
        <v>1444</v>
      </c>
      <c r="G155" s="5" t="s">
        <v>108</v>
      </c>
      <c r="H155" s="5" t="s">
        <v>319</v>
      </c>
      <c r="I155" s="5" t="s">
        <v>626</v>
      </c>
      <c r="J155" s="5" t="s">
        <v>1446</v>
      </c>
      <c r="K155" s="5" t="s">
        <v>100</v>
      </c>
      <c r="L155" s="5" t="s">
        <v>55</v>
      </c>
      <c r="M155" s="10"/>
      <c r="N155" s="10"/>
      <c r="O155" s="10"/>
      <c r="P155" s="10"/>
      <c r="Q155" s="10"/>
      <c r="R155" s="10"/>
      <c r="S155" s="10"/>
      <c r="T155" s="10"/>
      <c r="U155" s="10"/>
      <c r="V155" s="10"/>
      <c r="W155" s="10"/>
      <c r="X155" s="10"/>
      <c r="Y155" s="10"/>
      <c r="Z155" s="10"/>
      <c r="AA155" s="10"/>
    </row>
    <row r="156" spans="1:27" ht="20.25" customHeight="1">
      <c r="A156" s="5" t="s">
        <v>1449</v>
      </c>
      <c r="B156" s="5" t="s">
        <v>1450</v>
      </c>
      <c r="C156" s="5" t="s">
        <v>27</v>
      </c>
      <c r="D156" s="5" t="s">
        <v>54</v>
      </c>
      <c r="E156" s="5" t="s">
        <v>45</v>
      </c>
      <c r="F156" s="5" t="s">
        <v>65</v>
      </c>
      <c r="G156" s="5" t="s">
        <v>31</v>
      </c>
      <c r="H156" s="5" t="s">
        <v>57</v>
      </c>
      <c r="I156" s="5"/>
      <c r="J156" s="5" t="s">
        <v>1452</v>
      </c>
      <c r="K156" s="5" t="s">
        <v>167</v>
      </c>
      <c r="L156" s="5" t="s">
        <v>55</v>
      </c>
      <c r="M156" s="10"/>
      <c r="N156" s="10"/>
      <c r="O156" s="10"/>
      <c r="P156" s="10"/>
      <c r="Q156" s="10"/>
      <c r="R156" s="10"/>
      <c r="S156" s="10"/>
      <c r="T156" s="10"/>
      <c r="U156" s="10"/>
      <c r="V156" s="10"/>
      <c r="W156" s="10"/>
      <c r="X156" s="10"/>
      <c r="Y156" s="10"/>
      <c r="Z156" s="10"/>
      <c r="AA156" s="10"/>
    </row>
    <row r="157" spans="1:27" ht="20.25" customHeight="1">
      <c r="A157" s="5" t="s">
        <v>1454</v>
      </c>
      <c r="B157" s="5" t="s">
        <v>1456</v>
      </c>
      <c r="C157" s="5" t="s">
        <v>27</v>
      </c>
      <c r="D157" s="5" t="s">
        <v>80</v>
      </c>
      <c r="E157" s="5" t="s">
        <v>45</v>
      </c>
      <c r="F157" s="5" t="s">
        <v>493</v>
      </c>
      <c r="G157" s="5" t="s">
        <v>66</v>
      </c>
      <c r="H157" s="5" t="s">
        <v>48</v>
      </c>
      <c r="I157" s="5" t="s">
        <v>1459</v>
      </c>
      <c r="J157" s="5" t="s">
        <v>1460</v>
      </c>
      <c r="K157" s="5" t="s">
        <v>53</v>
      </c>
      <c r="L157" s="5" t="s">
        <v>55</v>
      </c>
      <c r="M157" s="10"/>
      <c r="N157" s="10"/>
      <c r="O157" s="10"/>
      <c r="P157" s="10"/>
      <c r="Q157" s="10"/>
      <c r="R157" s="10"/>
      <c r="S157" s="10"/>
      <c r="T157" s="10"/>
      <c r="U157" s="10"/>
      <c r="V157" s="10"/>
      <c r="W157" s="10"/>
      <c r="X157" s="10"/>
      <c r="Y157" s="10"/>
      <c r="Z157" s="10"/>
      <c r="AA157" s="10"/>
    </row>
    <row r="158" spans="1:27" ht="20.25" customHeight="1">
      <c r="A158" s="5" t="s">
        <v>1467</v>
      </c>
      <c r="B158" s="5" t="s">
        <v>1469</v>
      </c>
      <c r="C158" s="5" t="s">
        <v>27</v>
      </c>
      <c r="D158" s="5" t="s">
        <v>119</v>
      </c>
      <c r="E158" s="5" t="s">
        <v>29</v>
      </c>
      <c r="F158" s="5" t="s">
        <v>493</v>
      </c>
      <c r="G158" s="5" t="s">
        <v>66</v>
      </c>
      <c r="H158" s="5" t="s">
        <v>1471</v>
      </c>
      <c r="I158" s="5" t="s">
        <v>1472</v>
      </c>
      <c r="J158" s="5" t="s">
        <v>1473</v>
      </c>
      <c r="K158" s="5" t="s">
        <v>42</v>
      </c>
      <c r="L158" s="5" t="s">
        <v>55</v>
      </c>
      <c r="M158" s="10"/>
      <c r="N158" s="10"/>
      <c r="O158" s="10"/>
      <c r="P158" s="10"/>
      <c r="Q158" s="10"/>
      <c r="R158" s="10"/>
      <c r="S158" s="10"/>
      <c r="T158" s="10"/>
      <c r="U158" s="10"/>
      <c r="V158" s="10"/>
      <c r="W158" s="10"/>
      <c r="X158" s="10"/>
      <c r="Y158" s="10"/>
      <c r="Z158" s="10"/>
      <c r="AA158" s="10"/>
    </row>
    <row r="159" spans="1:27" ht="20.25" customHeight="1">
      <c r="A159" s="5" t="s">
        <v>1476</v>
      </c>
      <c r="B159" s="5" t="s">
        <v>1477</v>
      </c>
      <c r="C159" s="5" t="s">
        <v>27</v>
      </c>
      <c r="D159" s="5" t="s">
        <v>212</v>
      </c>
      <c r="E159" s="5" t="s">
        <v>45</v>
      </c>
      <c r="F159" s="5" t="s">
        <v>151</v>
      </c>
      <c r="G159" s="5" t="s">
        <v>108</v>
      </c>
      <c r="H159" s="5" t="s">
        <v>117</v>
      </c>
      <c r="I159" s="5" t="s">
        <v>1479</v>
      </c>
      <c r="J159" s="5" t="s">
        <v>1481</v>
      </c>
      <c r="K159" s="5" t="s">
        <v>53</v>
      </c>
      <c r="L159" s="5" t="s">
        <v>55</v>
      </c>
      <c r="M159" s="10"/>
      <c r="N159" s="10"/>
      <c r="O159" s="10"/>
      <c r="P159" s="10"/>
      <c r="Q159" s="10"/>
      <c r="R159" s="10"/>
      <c r="S159" s="10"/>
      <c r="T159" s="10"/>
      <c r="U159" s="10"/>
      <c r="V159" s="10"/>
      <c r="W159" s="10"/>
      <c r="X159" s="10"/>
      <c r="Y159" s="10"/>
      <c r="Z159" s="10"/>
      <c r="AA159" s="10"/>
    </row>
    <row r="160" spans="1:27" ht="20.25" customHeight="1">
      <c r="A160" s="5" t="s">
        <v>1484</v>
      </c>
      <c r="B160" s="5" t="s">
        <v>1485</v>
      </c>
      <c r="C160" s="5" t="s">
        <v>27</v>
      </c>
      <c r="D160" s="5" t="s">
        <v>80</v>
      </c>
      <c r="E160" s="5" t="s">
        <v>45</v>
      </c>
      <c r="F160" s="5" t="s">
        <v>1486</v>
      </c>
      <c r="G160" s="5" t="s">
        <v>108</v>
      </c>
      <c r="H160" s="5" t="s">
        <v>883</v>
      </c>
      <c r="I160" s="5" t="s">
        <v>1487</v>
      </c>
      <c r="J160" s="5" t="s">
        <v>1489</v>
      </c>
      <c r="K160" s="5" t="s">
        <v>100</v>
      </c>
      <c r="L160" s="5" t="s">
        <v>55</v>
      </c>
      <c r="M160" s="10"/>
      <c r="N160" s="10"/>
      <c r="O160" s="10"/>
      <c r="P160" s="10"/>
      <c r="Q160" s="10"/>
      <c r="R160" s="10"/>
      <c r="S160" s="10"/>
      <c r="T160" s="10"/>
      <c r="U160" s="10"/>
      <c r="V160" s="10"/>
      <c r="W160" s="10"/>
      <c r="X160" s="10"/>
      <c r="Y160" s="10"/>
      <c r="Z160" s="10"/>
      <c r="AA160" s="10"/>
    </row>
    <row r="161" spans="1:27" ht="20.25" customHeight="1">
      <c r="A161" s="5" t="s">
        <v>50</v>
      </c>
      <c r="B161" s="5" t="s">
        <v>1493</v>
      </c>
      <c r="C161" s="5" t="s">
        <v>27</v>
      </c>
      <c r="D161" s="5" t="s">
        <v>54</v>
      </c>
      <c r="E161" s="5" t="s">
        <v>45</v>
      </c>
      <c r="F161" s="5" t="s">
        <v>493</v>
      </c>
      <c r="G161" s="5" t="s">
        <v>108</v>
      </c>
      <c r="H161" s="5" t="s">
        <v>48</v>
      </c>
      <c r="I161" s="5" t="s">
        <v>1496</v>
      </c>
      <c r="J161" s="5" t="s">
        <v>1497</v>
      </c>
      <c r="K161" s="5" t="s">
        <v>53</v>
      </c>
      <c r="L161" s="5" t="s">
        <v>55</v>
      </c>
      <c r="M161" s="10"/>
      <c r="N161" s="10"/>
      <c r="O161" s="10"/>
      <c r="P161" s="10"/>
      <c r="Q161" s="10"/>
      <c r="R161" s="10"/>
      <c r="S161" s="10"/>
      <c r="T161" s="10"/>
      <c r="U161" s="10"/>
      <c r="V161" s="10"/>
      <c r="W161" s="10"/>
      <c r="X161" s="10"/>
      <c r="Y161" s="10"/>
      <c r="Z161" s="10"/>
      <c r="AA161" s="10"/>
    </row>
    <row r="162" spans="1:27" ht="20.25" customHeight="1">
      <c r="A162" s="5" t="s">
        <v>1500</v>
      </c>
      <c r="B162" s="5" t="s">
        <v>1501</v>
      </c>
      <c r="C162" s="5" t="s">
        <v>27</v>
      </c>
      <c r="D162" s="5" t="s">
        <v>54</v>
      </c>
      <c r="E162" s="5" t="s">
        <v>45</v>
      </c>
      <c r="F162" s="5" t="s">
        <v>964</v>
      </c>
      <c r="G162" s="5" t="s">
        <v>31</v>
      </c>
      <c r="H162" s="5" t="s">
        <v>444</v>
      </c>
      <c r="I162" s="5" t="s">
        <v>657</v>
      </c>
      <c r="J162" s="5" t="s">
        <v>1504</v>
      </c>
      <c r="K162" s="5" t="s">
        <v>37</v>
      </c>
      <c r="L162" s="5" t="s">
        <v>1179</v>
      </c>
      <c r="M162" s="10"/>
      <c r="N162" s="10"/>
      <c r="O162" s="10"/>
      <c r="P162" s="10"/>
      <c r="Q162" s="10"/>
      <c r="R162" s="10"/>
      <c r="S162" s="10"/>
      <c r="T162" s="10"/>
      <c r="U162" s="10"/>
      <c r="V162" s="10"/>
      <c r="W162" s="10"/>
      <c r="X162" s="10"/>
      <c r="Y162" s="10"/>
      <c r="Z162" s="10"/>
      <c r="AA162" s="10"/>
    </row>
    <row r="163" spans="1:27" ht="20.25" customHeight="1">
      <c r="A163" s="5" t="s">
        <v>1508</v>
      </c>
      <c r="B163" s="5" t="s">
        <v>1509</v>
      </c>
      <c r="C163" s="5" t="s">
        <v>27</v>
      </c>
      <c r="D163" s="5" t="s">
        <v>80</v>
      </c>
      <c r="E163" s="5" t="s">
        <v>45</v>
      </c>
      <c r="F163" s="5" t="s">
        <v>107</v>
      </c>
      <c r="G163" s="5" t="s">
        <v>31</v>
      </c>
      <c r="H163" s="5" t="s">
        <v>57</v>
      </c>
      <c r="I163" s="5" t="s">
        <v>1512</v>
      </c>
      <c r="J163" s="5" t="s">
        <v>1513</v>
      </c>
      <c r="K163" s="5" t="s">
        <v>37</v>
      </c>
      <c r="L163" s="5" t="s">
        <v>38</v>
      </c>
      <c r="M163" s="10"/>
      <c r="N163" s="10"/>
      <c r="O163" s="10"/>
      <c r="P163" s="10"/>
      <c r="Q163" s="10"/>
      <c r="R163" s="10"/>
      <c r="S163" s="10"/>
      <c r="T163" s="10"/>
      <c r="U163" s="10"/>
      <c r="V163" s="10"/>
      <c r="W163" s="10"/>
      <c r="X163" s="10"/>
      <c r="Y163" s="10"/>
      <c r="Z163" s="10"/>
      <c r="AA163" s="10"/>
    </row>
    <row r="164" spans="1:27" ht="20.25" customHeight="1">
      <c r="A164" s="5" t="s">
        <v>50</v>
      </c>
      <c r="B164" s="5" t="s">
        <v>1523</v>
      </c>
      <c r="C164" s="5" t="s">
        <v>27</v>
      </c>
      <c r="D164" s="5" t="s">
        <v>47</v>
      </c>
      <c r="E164" s="5" t="s">
        <v>45</v>
      </c>
      <c r="F164" s="5" t="s">
        <v>30</v>
      </c>
      <c r="G164" s="5" t="s">
        <v>125</v>
      </c>
      <c r="H164" s="5" t="s">
        <v>68</v>
      </c>
      <c r="I164" s="5" t="s">
        <v>1524</v>
      </c>
      <c r="J164" s="5" t="s">
        <v>1525</v>
      </c>
      <c r="K164" s="5" t="s">
        <v>42</v>
      </c>
      <c r="L164" s="5" t="s">
        <v>405</v>
      </c>
      <c r="M164" s="10"/>
      <c r="N164" s="10"/>
      <c r="O164" s="10"/>
      <c r="P164" s="10"/>
      <c r="Q164" s="10"/>
      <c r="R164" s="10"/>
      <c r="S164" s="10"/>
      <c r="T164" s="10"/>
      <c r="U164" s="10"/>
      <c r="V164" s="10"/>
      <c r="W164" s="10"/>
      <c r="X164" s="10"/>
      <c r="Y164" s="10"/>
      <c r="Z164" s="10"/>
      <c r="AA164" s="10"/>
    </row>
    <row r="165" spans="1:27" ht="20.25" customHeight="1">
      <c r="A165" s="5" t="s">
        <v>264</v>
      </c>
      <c r="B165" s="5" t="s">
        <v>1530</v>
      </c>
      <c r="C165" s="5" t="s">
        <v>27</v>
      </c>
      <c r="D165" s="5" t="s">
        <v>85</v>
      </c>
      <c r="E165" s="5" t="s">
        <v>29</v>
      </c>
      <c r="F165" s="5" t="s">
        <v>144</v>
      </c>
      <c r="G165" s="5" t="s">
        <v>31</v>
      </c>
      <c r="H165" s="5" t="s">
        <v>906</v>
      </c>
      <c r="I165" s="5" t="s">
        <v>1532</v>
      </c>
      <c r="J165" s="5" t="s">
        <v>1536</v>
      </c>
      <c r="K165" s="5" t="s">
        <v>37</v>
      </c>
      <c r="L165" s="5" t="s">
        <v>89</v>
      </c>
      <c r="M165" s="10"/>
      <c r="N165" s="10"/>
      <c r="O165" s="10"/>
      <c r="P165" s="10"/>
      <c r="Q165" s="10"/>
      <c r="R165" s="10"/>
      <c r="S165" s="10"/>
      <c r="T165" s="10"/>
      <c r="U165" s="10"/>
      <c r="V165" s="10"/>
      <c r="W165" s="10"/>
      <c r="X165" s="10"/>
      <c r="Y165" s="10"/>
      <c r="Z165" s="10"/>
      <c r="AA165" s="10"/>
    </row>
    <row r="166" spans="1:27" ht="20.25" customHeight="1">
      <c r="A166" s="5" t="s">
        <v>367</v>
      </c>
      <c r="B166" s="5" t="s">
        <v>1541</v>
      </c>
      <c r="C166" s="5" t="s">
        <v>27</v>
      </c>
      <c r="D166" s="5" t="s">
        <v>212</v>
      </c>
      <c r="E166" s="5" t="s">
        <v>29</v>
      </c>
      <c r="F166" s="5" t="s">
        <v>144</v>
      </c>
      <c r="G166" s="5" t="s">
        <v>108</v>
      </c>
      <c r="H166" s="5" t="s">
        <v>57</v>
      </c>
      <c r="I166" s="5"/>
      <c r="J166" s="5" t="s">
        <v>1543</v>
      </c>
      <c r="K166" s="5" t="s">
        <v>37</v>
      </c>
      <c r="L166" s="5" t="s">
        <v>38</v>
      </c>
      <c r="M166" s="10"/>
      <c r="N166" s="10"/>
      <c r="O166" s="10"/>
      <c r="P166" s="10"/>
      <c r="Q166" s="10"/>
      <c r="R166" s="10"/>
      <c r="S166" s="10"/>
      <c r="T166" s="10"/>
      <c r="U166" s="10"/>
      <c r="V166" s="10"/>
      <c r="W166" s="10"/>
      <c r="X166" s="10"/>
      <c r="Y166" s="10"/>
      <c r="Z166" s="10"/>
      <c r="AA166" s="10"/>
    </row>
    <row r="167" spans="1:27" ht="20.25" customHeight="1">
      <c r="A167" s="5" t="s">
        <v>50</v>
      </c>
      <c r="B167" s="5" t="s">
        <v>1548</v>
      </c>
      <c r="C167" s="5" t="s">
        <v>27</v>
      </c>
      <c r="D167" s="5" t="s">
        <v>85</v>
      </c>
      <c r="E167" s="5" t="s">
        <v>45</v>
      </c>
      <c r="F167" s="5" t="s">
        <v>1088</v>
      </c>
      <c r="G167" s="5" t="s">
        <v>108</v>
      </c>
      <c r="H167" s="5" t="s">
        <v>1550</v>
      </c>
      <c r="I167" s="5" t="s">
        <v>1551</v>
      </c>
      <c r="J167" s="5" t="s">
        <v>1552</v>
      </c>
      <c r="K167" s="5" t="s">
        <v>42</v>
      </c>
      <c r="L167" s="5" t="s">
        <v>38</v>
      </c>
      <c r="M167" s="10"/>
      <c r="N167" s="10"/>
      <c r="O167" s="10"/>
      <c r="P167" s="10"/>
      <c r="Q167" s="10"/>
      <c r="R167" s="10"/>
      <c r="S167" s="10"/>
      <c r="T167" s="10"/>
      <c r="U167" s="10"/>
      <c r="V167" s="10"/>
      <c r="W167" s="10"/>
      <c r="X167" s="10"/>
      <c r="Y167" s="10"/>
      <c r="Z167" s="10"/>
      <c r="AA167" s="10"/>
    </row>
    <row r="168" spans="1:27" ht="20.25" customHeight="1">
      <c r="A168" s="5" t="s">
        <v>1555</v>
      </c>
      <c r="B168" s="5" t="s">
        <v>1557</v>
      </c>
      <c r="C168" s="5" t="s">
        <v>27</v>
      </c>
      <c r="D168" s="5" t="s">
        <v>85</v>
      </c>
      <c r="E168" s="5" t="s">
        <v>45</v>
      </c>
      <c r="F168" s="5" t="s">
        <v>65</v>
      </c>
      <c r="G168" s="5" t="s">
        <v>125</v>
      </c>
      <c r="H168" s="5" t="s">
        <v>68</v>
      </c>
      <c r="I168" s="5" t="s">
        <v>1560</v>
      </c>
      <c r="J168" s="5" t="s">
        <v>1562</v>
      </c>
      <c r="K168" s="5" t="s">
        <v>53</v>
      </c>
      <c r="L168" s="5" t="s">
        <v>38</v>
      </c>
      <c r="M168" s="10"/>
      <c r="N168" s="10"/>
      <c r="O168" s="10"/>
      <c r="P168" s="10"/>
      <c r="Q168" s="10"/>
      <c r="R168" s="10"/>
      <c r="S168" s="10"/>
      <c r="T168" s="10"/>
      <c r="U168" s="10"/>
      <c r="V168" s="10"/>
      <c r="W168" s="10"/>
      <c r="X168" s="10"/>
      <c r="Y168" s="10"/>
      <c r="Z168" s="10"/>
      <c r="AA168" s="10"/>
    </row>
    <row r="169" spans="1:27" ht="20.25" customHeight="1">
      <c r="A169" s="5" t="s">
        <v>1565</v>
      </c>
      <c r="B169" s="5" t="s">
        <v>1567</v>
      </c>
      <c r="C169" s="5" t="s">
        <v>27</v>
      </c>
      <c r="D169" s="5" t="s">
        <v>85</v>
      </c>
      <c r="E169" s="5" t="s">
        <v>29</v>
      </c>
      <c r="F169" s="5" t="s">
        <v>144</v>
      </c>
      <c r="G169" s="5" t="s">
        <v>66</v>
      </c>
      <c r="H169" s="5" t="s">
        <v>57</v>
      </c>
      <c r="I169" s="5" t="s">
        <v>1568</v>
      </c>
      <c r="J169" s="5" t="s">
        <v>1570</v>
      </c>
      <c r="K169" s="5" t="s">
        <v>53</v>
      </c>
      <c r="L169" s="5" t="s">
        <v>89</v>
      </c>
      <c r="M169" s="10"/>
      <c r="N169" s="10"/>
      <c r="O169" s="10"/>
      <c r="P169" s="10"/>
      <c r="Q169" s="10"/>
      <c r="R169" s="10"/>
      <c r="S169" s="10"/>
      <c r="T169" s="10"/>
      <c r="U169" s="10"/>
      <c r="V169" s="10"/>
      <c r="W169" s="10"/>
      <c r="X169" s="10"/>
      <c r="Y169" s="10"/>
      <c r="Z169" s="10"/>
      <c r="AA169" s="10"/>
    </row>
    <row r="170" spans="1:27" ht="20.25" customHeight="1">
      <c r="A170" s="5" t="s">
        <v>1573</v>
      </c>
      <c r="B170" s="5" t="s">
        <v>1574</v>
      </c>
      <c r="C170" s="5" t="s">
        <v>27</v>
      </c>
      <c r="D170" s="5" t="s">
        <v>105</v>
      </c>
      <c r="E170" s="5" t="s">
        <v>29</v>
      </c>
      <c r="F170" s="5" t="s">
        <v>424</v>
      </c>
      <c r="G170" s="5" t="s">
        <v>125</v>
      </c>
      <c r="H170" s="5" t="s">
        <v>224</v>
      </c>
      <c r="I170" s="5" t="s">
        <v>1576</v>
      </c>
      <c r="J170" s="5" t="s">
        <v>1577</v>
      </c>
      <c r="K170" s="5" t="s">
        <v>100</v>
      </c>
      <c r="L170" s="5" t="s">
        <v>55</v>
      </c>
      <c r="M170" s="10"/>
      <c r="N170" s="10"/>
      <c r="O170" s="10"/>
      <c r="P170" s="10"/>
      <c r="Q170" s="10"/>
      <c r="R170" s="10"/>
      <c r="S170" s="10"/>
      <c r="T170" s="10"/>
      <c r="U170" s="10"/>
      <c r="V170" s="10"/>
      <c r="W170" s="10"/>
      <c r="X170" s="10"/>
      <c r="Y170" s="10"/>
      <c r="Z170" s="10"/>
      <c r="AA170" s="10"/>
    </row>
    <row r="171" spans="1:27" ht="20.25" customHeight="1">
      <c r="A171" s="5" t="s">
        <v>1581</v>
      </c>
      <c r="B171" s="5" t="s">
        <v>1583</v>
      </c>
      <c r="C171" s="5" t="s">
        <v>27</v>
      </c>
      <c r="D171" s="5" t="s">
        <v>85</v>
      </c>
      <c r="E171" s="5" t="s">
        <v>45</v>
      </c>
      <c r="F171" s="5" t="s">
        <v>1586</v>
      </c>
      <c r="G171" s="5" t="s">
        <v>31</v>
      </c>
      <c r="H171" s="5" t="s">
        <v>48</v>
      </c>
      <c r="I171" s="5" t="s">
        <v>1588</v>
      </c>
      <c r="J171" s="5" t="s">
        <v>1593</v>
      </c>
      <c r="K171" s="5" t="s">
        <v>100</v>
      </c>
      <c r="L171" s="5" t="s">
        <v>271</v>
      </c>
      <c r="M171" s="10"/>
      <c r="N171" s="10"/>
      <c r="O171" s="10"/>
      <c r="P171" s="10"/>
      <c r="Q171" s="10"/>
      <c r="R171" s="10"/>
      <c r="S171" s="10"/>
      <c r="T171" s="10"/>
      <c r="U171" s="10"/>
      <c r="V171" s="10"/>
      <c r="W171" s="10"/>
      <c r="X171" s="10"/>
      <c r="Y171" s="10"/>
      <c r="Z171" s="10"/>
      <c r="AA171" s="10"/>
    </row>
    <row r="172" spans="1:27" ht="20.25" customHeight="1">
      <c r="A172" s="5" t="s">
        <v>50</v>
      </c>
      <c r="B172" s="5" t="s">
        <v>1595</v>
      </c>
      <c r="C172" s="5" t="s">
        <v>27</v>
      </c>
      <c r="D172" s="5" t="s">
        <v>28</v>
      </c>
      <c r="E172" s="5" t="s">
        <v>29</v>
      </c>
      <c r="F172" s="5" t="s">
        <v>151</v>
      </c>
      <c r="G172" s="5" t="s">
        <v>108</v>
      </c>
      <c r="H172" s="5" t="s">
        <v>32</v>
      </c>
      <c r="I172" s="5" t="s">
        <v>1596</v>
      </c>
      <c r="J172" s="5" t="s">
        <v>1598</v>
      </c>
      <c r="K172" s="5" t="s">
        <v>1599</v>
      </c>
      <c r="L172" s="5" t="s">
        <v>237</v>
      </c>
      <c r="M172" s="10"/>
      <c r="N172" s="10"/>
      <c r="O172" s="10"/>
      <c r="P172" s="10"/>
      <c r="Q172" s="10"/>
      <c r="R172" s="10"/>
      <c r="S172" s="10"/>
      <c r="T172" s="10"/>
      <c r="U172" s="10"/>
      <c r="V172" s="10"/>
      <c r="W172" s="10"/>
      <c r="X172" s="10"/>
      <c r="Y172" s="10"/>
      <c r="Z172" s="10"/>
      <c r="AA172" s="10"/>
    </row>
    <row r="173" spans="1:27" ht="20.25" customHeight="1">
      <c r="A173" s="5" t="s">
        <v>367</v>
      </c>
      <c r="B173" s="5" t="s">
        <v>1603</v>
      </c>
      <c r="C173" s="5" t="s">
        <v>27</v>
      </c>
      <c r="D173" s="5" t="s">
        <v>212</v>
      </c>
      <c r="E173" s="5" t="s">
        <v>45</v>
      </c>
      <c r="F173" s="5" t="s">
        <v>144</v>
      </c>
      <c r="G173" s="5" t="s">
        <v>66</v>
      </c>
      <c r="H173" s="5" t="s">
        <v>81</v>
      </c>
      <c r="I173" s="5" t="s">
        <v>1607</v>
      </c>
      <c r="J173" s="5" t="s">
        <v>1608</v>
      </c>
      <c r="K173" s="5" t="s">
        <v>53</v>
      </c>
      <c r="L173" s="5" t="s">
        <v>55</v>
      </c>
      <c r="M173" s="10"/>
      <c r="N173" s="10"/>
      <c r="O173" s="10"/>
      <c r="P173" s="10"/>
      <c r="Q173" s="10"/>
      <c r="R173" s="10"/>
      <c r="S173" s="10"/>
      <c r="T173" s="10"/>
      <c r="U173" s="10"/>
      <c r="V173" s="10"/>
      <c r="W173" s="10"/>
      <c r="X173" s="10"/>
      <c r="Y173" s="10"/>
      <c r="Z173" s="10"/>
      <c r="AA173" s="10"/>
    </row>
    <row r="174" spans="1:27" ht="20.25" customHeight="1">
      <c r="A174" s="5" t="s">
        <v>1612</v>
      </c>
      <c r="B174" s="5" t="s">
        <v>1613</v>
      </c>
      <c r="C174" s="5" t="s">
        <v>27</v>
      </c>
      <c r="D174" s="5" t="s">
        <v>80</v>
      </c>
      <c r="E174" s="5" t="s">
        <v>29</v>
      </c>
      <c r="F174" s="5" t="s">
        <v>1615</v>
      </c>
      <c r="G174" s="5" t="s">
        <v>31</v>
      </c>
      <c r="H174" s="5" t="s">
        <v>1270</v>
      </c>
      <c r="I174" s="5" t="s">
        <v>1617</v>
      </c>
      <c r="J174" s="5" t="s">
        <v>1618</v>
      </c>
      <c r="K174" s="5" t="s">
        <v>53</v>
      </c>
      <c r="L174" s="5" t="s">
        <v>405</v>
      </c>
      <c r="M174" s="10"/>
      <c r="N174" s="10"/>
      <c r="O174" s="10"/>
      <c r="P174" s="10"/>
      <c r="Q174" s="10"/>
      <c r="R174" s="10"/>
      <c r="S174" s="10"/>
      <c r="T174" s="10"/>
      <c r="U174" s="10"/>
      <c r="V174" s="10"/>
      <c r="W174" s="10"/>
      <c r="X174" s="10"/>
      <c r="Y174" s="10"/>
      <c r="Z174" s="10"/>
      <c r="AA174" s="10"/>
    </row>
    <row r="175" spans="1:27" ht="20.25" customHeight="1">
      <c r="A175" s="5" t="s">
        <v>1622</v>
      </c>
      <c r="B175" s="5" t="s">
        <v>1623</v>
      </c>
      <c r="C175" s="5" t="s">
        <v>27</v>
      </c>
      <c r="D175" s="5" t="s">
        <v>75</v>
      </c>
      <c r="E175" s="5" t="s">
        <v>29</v>
      </c>
      <c r="F175" s="5" t="s">
        <v>548</v>
      </c>
      <c r="G175" s="5" t="s">
        <v>31</v>
      </c>
      <c r="H175" s="5" t="s">
        <v>57</v>
      </c>
      <c r="I175" s="5" t="s">
        <v>1625</v>
      </c>
      <c r="J175" s="5" t="s">
        <v>1626</v>
      </c>
      <c r="K175" s="5" t="s">
        <v>53</v>
      </c>
      <c r="L175" s="5" t="s">
        <v>38</v>
      </c>
      <c r="M175" s="10"/>
      <c r="N175" s="10"/>
      <c r="O175" s="10"/>
      <c r="P175" s="10"/>
      <c r="Q175" s="10"/>
      <c r="R175" s="10"/>
      <c r="S175" s="10"/>
      <c r="T175" s="10"/>
      <c r="U175" s="10"/>
      <c r="V175" s="10"/>
      <c r="W175" s="10"/>
      <c r="X175" s="10"/>
      <c r="Y175" s="10"/>
      <c r="Z175" s="10"/>
      <c r="AA175" s="10"/>
    </row>
    <row r="176" spans="1:27" ht="20.25" customHeight="1">
      <c r="A176" s="5" t="s">
        <v>50</v>
      </c>
      <c r="B176" s="5" t="s">
        <v>1630</v>
      </c>
      <c r="C176" s="5" t="s">
        <v>27</v>
      </c>
      <c r="D176" s="5" t="s">
        <v>199</v>
      </c>
      <c r="E176" s="5" t="s">
        <v>45</v>
      </c>
      <c r="F176" s="5" t="s">
        <v>65</v>
      </c>
      <c r="G176" s="5" t="s">
        <v>108</v>
      </c>
      <c r="H176" s="5" t="s">
        <v>48</v>
      </c>
      <c r="I176" s="5"/>
      <c r="J176" s="5" t="s">
        <v>1634</v>
      </c>
      <c r="K176" s="5" t="s">
        <v>100</v>
      </c>
      <c r="L176" s="5" t="s">
        <v>38</v>
      </c>
      <c r="M176" s="10"/>
      <c r="N176" s="10"/>
      <c r="O176" s="10"/>
      <c r="P176" s="10"/>
      <c r="Q176" s="10"/>
      <c r="R176" s="10"/>
      <c r="S176" s="10"/>
      <c r="T176" s="10"/>
      <c r="U176" s="10"/>
      <c r="V176" s="10"/>
      <c r="W176" s="10"/>
      <c r="X176" s="10"/>
      <c r="Y176" s="10"/>
      <c r="Z176" s="10"/>
      <c r="AA176" s="10"/>
    </row>
    <row r="177" spans="1:27" ht="20.25" customHeight="1">
      <c r="A177" s="5" t="s">
        <v>25</v>
      </c>
      <c r="B177" s="5" t="s">
        <v>1638</v>
      </c>
      <c r="C177" s="5" t="s">
        <v>27</v>
      </c>
      <c r="D177" s="5" t="s">
        <v>119</v>
      </c>
      <c r="E177" s="5" t="s">
        <v>45</v>
      </c>
      <c r="F177" s="5" t="s">
        <v>65</v>
      </c>
      <c r="G177" s="5" t="s">
        <v>31</v>
      </c>
      <c r="H177" s="5" t="s">
        <v>479</v>
      </c>
      <c r="I177" s="5" t="s">
        <v>1640</v>
      </c>
      <c r="J177" s="5" t="s">
        <v>1642</v>
      </c>
      <c r="K177" s="5" t="s">
        <v>53</v>
      </c>
      <c r="L177" s="5" t="s">
        <v>55</v>
      </c>
      <c r="M177" s="10"/>
      <c r="N177" s="10"/>
      <c r="O177" s="10"/>
      <c r="P177" s="10"/>
      <c r="Q177" s="10"/>
      <c r="R177" s="10"/>
      <c r="S177" s="10"/>
      <c r="T177" s="10"/>
      <c r="U177" s="10"/>
      <c r="V177" s="10"/>
      <c r="W177" s="10"/>
      <c r="X177" s="10"/>
      <c r="Y177" s="10"/>
      <c r="Z177" s="10"/>
      <c r="AA177" s="10"/>
    </row>
    <row r="178" spans="1:27" ht="20.25" customHeight="1">
      <c r="A178" s="5" t="s">
        <v>50</v>
      </c>
      <c r="B178" s="5" t="s">
        <v>1644</v>
      </c>
      <c r="C178" s="5" t="s">
        <v>27</v>
      </c>
      <c r="D178" s="5" t="s">
        <v>105</v>
      </c>
      <c r="E178" s="5" t="s">
        <v>45</v>
      </c>
      <c r="F178" s="5" t="s">
        <v>852</v>
      </c>
      <c r="G178" s="5" t="s">
        <v>31</v>
      </c>
      <c r="H178" s="5" t="s">
        <v>57</v>
      </c>
      <c r="I178" s="5" t="s">
        <v>1645</v>
      </c>
      <c r="J178" s="5" t="s">
        <v>1647</v>
      </c>
      <c r="K178" s="5" t="s">
        <v>53</v>
      </c>
      <c r="L178" s="5" t="s">
        <v>55</v>
      </c>
      <c r="M178" s="10"/>
      <c r="N178" s="10"/>
      <c r="O178" s="10"/>
      <c r="P178" s="10"/>
      <c r="Q178" s="10"/>
      <c r="R178" s="10"/>
      <c r="S178" s="10"/>
      <c r="T178" s="10"/>
      <c r="U178" s="10"/>
      <c r="V178" s="10"/>
      <c r="W178" s="10"/>
      <c r="X178" s="10"/>
      <c r="Y178" s="10"/>
      <c r="Z178" s="10"/>
      <c r="AA178" s="10"/>
    </row>
    <row r="179" spans="1:27" ht="20.25" customHeight="1">
      <c r="A179" s="5" t="s">
        <v>50</v>
      </c>
      <c r="B179" s="5" t="s">
        <v>1652</v>
      </c>
      <c r="C179" s="5" t="s">
        <v>27</v>
      </c>
      <c r="D179" s="5" t="s">
        <v>47</v>
      </c>
      <c r="E179" s="5" t="s">
        <v>45</v>
      </c>
      <c r="F179" s="5" t="s">
        <v>56</v>
      </c>
      <c r="G179" s="5" t="s">
        <v>31</v>
      </c>
      <c r="H179" s="5" t="s">
        <v>811</v>
      </c>
      <c r="I179" s="5" t="s">
        <v>1654</v>
      </c>
      <c r="J179" s="5" t="s">
        <v>1656</v>
      </c>
      <c r="K179" s="5" t="s">
        <v>100</v>
      </c>
      <c r="L179" s="5" t="s">
        <v>55</v>
      </c>
      <c r="M179" s="10"/>
      <c r="N179" s="10"/>
      <c r="O179" s="10"/>
      <c r="P179" s="10"/>
      <c r="Q179" s="10"/>
      <c r="R179" s="10"/>
      <c r="S179" s="10"/>
      <c r="T179" s="10"/>
      <c r="U179" s="10"/>
      <c r="V179" s="10"/>
      <c r="W179" s="10"/>
      <c r="X179" s="10"/>
      <c r="Y179" s="10"/>
      <c r="Z179" s="10"/>
      <c r="AA179" s="10"/>
    </row>
    <row r="180" spans="1:27" ht="20.25" customHeight="1">
      <c r="A180" s="5" t="s">
        <v>50</v>
      </c>
      <c r="B180" s="5" t="s">
        <v>1660</v>
      </c>
      <c r="C180" s="5" t="s">
        <v>27</v>
      </c>
      <c r="D180" s="5" t="s">
        <v>199</v>
      </c>
      <c r="E180" s="5" t="s">
        <v>45</v>
      </c>
      <c r="F180" s="5" t="s">
        <v>1661</v>
      </c>
      <c r="G180" s="5" t="s">
        <v>31</v>
      </c>
      <c r="H180" s="5" t="s">
        <v>1662</v>
      </c>
      <c r="I180" s="5" t="s">
        <v>1663</v>
      </c>
      <c r="J180" s="5" t="s">
        <v>1665</v>
      </c>
      <c r="K180" s="5" t="s">
        <v>167</v>
      </c>
      <c r="L180" s="5" t="s">
        <v>44</v>
      </c>
      <c r="M180" s="10"/>
      <c r="N180" s="10"/>
      <c r="O180" s="10"/>
      <c r="P180" s="10"/>
      <c r="Q180" s="10"/>
      <c r="R180" s="10"/>
      <c r="S180" s="10"/>
      <c r="T180" s="10"/>
      <c r="U180" s="10"/>
      <c r="V180" s="10"/>
      <c r="W180" s="10"/>
      <c r="X180" s="10"/>
      <c r="Y180" s="10"/>
      <c r="Z180" s="10"/>
      <c r="AA180" s="10"/>
    </row>
    <row r="181" spans="1:27" ht="20.25" customHeight="1">
      <c r="A181" s="5" t="s">
        <v>1667</v>
      </c>
      <c r="B181" s="5" t="s">
        <v>1668</v>
      </c>
      <c r="C181" s="5" t="s">
        <v>27</v>
      </c>
      <c r="D181" s="5" t="s">
        <v>80</v>
      </c>
      <c r="E181" s="5" t="s">
        <v>29</v>
      </c>
      <c r="F181" s="5" t="s">
        <v>429</v>
      </c>
      <c r="G181" s="5" t="s">
        <v>31</v>
      </c>
      <c r="H181" s="5" t="s">
        <v>252</v>
      </c>
      <c r="I181" s="5" t="s">
        <v>1672</v>
      </c>
      <c r="J181" s="5" t="s">
        <v>1674</v>
      </c>
      <c r="K181" s="5" t="s">
        <v>37</v>
      </c>
      <c r="L181" s="5" t="s">
        <v>405</v>
      </c>
      <c r="M181" s="10"/>
      <c r="N181" s="10"/>
      <c r="O181" s="10"/>
      <c r="P181" s="10"/>
      <c r="Q181" s="10"/>
      <c r="R181" s="10"/>
      <c r="S181" s="10"/>
      <c r="T181" s="10"/>
      <c r="U181" s="10"/>
      <c r="V181" s="10"/>
      <c r="W181" s="10"/>
      <c r="X181" s="10"/>
      <c r="Y181" s="10"/>
      <c r="Z181" s="10"/>
      <c r="AA181" s="10"/>
    </row>
    <row r="182" spans="1:27" ht="20.25" customHeight="1">
      <c r="A182" s="5" t="s">
        <v>1678</v>
      </c>
      <c r="B182" s="5" t="s">
        <v>1679</v>
      </c>
      <c r="C182" s="5" t="s">
        <v>27</v>
      </c>
      <c r="D182" s="5" t="s">
        <v>80</v>
      </c>
      <c r="E182" s="5" t="s">
        <v>29</v>
      </c>
      <c r="F182" s="5" t="s">
        <v>964</v>
      </c>
      <c r="G182" s="5" t="s">
        <v>108</v>
      </c>
      <c r="H182" s="5" t="s">
        <v>224</v>
      </c>
      <c r="I182" s="5" t="s">
        <v>1012</v>
      </c>
      <c r="J182" s="5" t="s">
        <v>1683</v>
      </c>
      <c r="K182" s="5" t="s">
        <v>37</v>
      </c>
      <c r="L182" s="5" t="s">
        <v>55</v>
      </c>
      <c r="M182" s="10"/>
      <c r="N182" s="10"/>
      <c r="O182" s="10"/>
      <c r="P182" s="10"/>
      <c r="Q182" s="10"/>
      <c r="R182" s="10"/>
      <c r="S182" s="10"/>
      <c r="T182" s="10"/>
      <c r="U182" s="10"/>
      <c r="V182" s="10"/>
      <c r="W182" s="10"/>
      <c r="X182" s="10"/>
      <c r="Y182" s="10"/>
      <c r="Z182" s="10"/>
      <c r="AA182" s="10"/>
    </row>
    <row r="183" spans="1:27" ht="20.25" customHeight="1">
      <c r="A183" s="5" t="s">
        <v>1686</v>
      </c>
      <c r="B183" s="5" t="s">
        <v>1687</v>
      </c>
      <c r="C183" s="5" t="s">
        <v>27</v>
      </c>
      <c r="D183" s="5" t="s">
        <v>199</v>
      </c>
      <c r="E183" s="5" t="s">
        <v>29</v>
      </c>
      <c r="F183" s="5" t="s">
        <v>493</v>
      </c>
      <c r="G183" s="5" t="s">
        <v>1690</v>
      </c>
      <c r="H183" s="5" t="s">
        <v>57</v>
      </c>
      <c r="I183" s="5" t="s">
        <v>1691</v>
      </c>
      <c r="J183" s="5" t="s">
        <v>1692</v>
      </c>
      <c r="K183" s="5" t="s">
        <v>42</v>
      </c>
      <c r="L183" s="5" t="s">
        <v>405</v>
      </c>
      <c r="M183" s="10"/>
      <c r="N183" s="10"/>
      <c r="O183" s="10"/>
      <c r="P183" s="10"/>
      <c r="Q183" s="10"/>
      <c r="R183" s="10"/>
      <c r="S183" s="10"/>
      <c r="T183" s="10"/>
      <c r="U183" s="10"/>
      <c r="V183" s="10"/>
      <c r="W183" s="10"/>
      <c r="X183" s="10"/>
      <c r="Y183" s="10"/>
      <c r="Z183" s="10"/>
      <c r="AA183" s="10"/>
    </row>
    <row r="184" spans="1:27" ht="20.25" customHeight="1">
      <c r="A184" s="5" t="s">
        <v>275</v>
      </c>
      <c r="B184" s="5" t="s">
        <v>1698</v>
      </c>
      <c r="C184" s="5" t="s">
        <v>27</v>
      </c>
      <c r="D184" s="5" t="s">
        <v>47</v>
      </c>
      <c r="E184" s="5" t="s">
        <v>45</v>
      </c>
      <c r="F184" s="5" t="s">
        <v>1699</v>
      </c>
      <c r="G184" s="5" t="s">
        <v>125</v>
      </c>
      <c r="H184" s="5" t="s">
        <v>1463</v>
      </c>
      <c r="I184" s="5" t="s">
        <v>1700</v>
      </c>
      <c r="J184" s="5" t="s">
        <v>1702</v>
      </c>
      <c r="K184" s="5" t="s">
        <v>53</v>
      </c>
      <c r="L184" s="5" t="s">
        <v>44</v>
      </c>
      <c r="M184" s="10"/>
      <c r="N184" s="10"/>
      <c r="O184" s="10"/>
      <c r="P184" s="10"/>
      <c r="Q184" s="10"/>
      <c r="R184" s="10"/>
      <c r="S184" s="10"/>
      <c r="T184" s="10"/>
      <c r="U184" s="10"/>
      <c r="V184" s="10"/>
      <c r="W184" s="10"/>
      <c r="X184" s="10"/>
      <c r="Y184" s="10"/>
      <c r="Z184" s="10"/>
      <c r="AA184" s="10"/>
    </row>
    <row r="185" spans="1:27" ht="20.25" customHeight="1">
      <c r="A185" s="5" t="s">
        <v>1705</v>
      </c>
      <c r="B185" s="5" t="s">
        <v>1706</v>
      </c>
      <c r="C185" s="5" t="s">
        <v>27</v>
      </c>
      <c r="D185" s="5" t="s">
        <v>850</v>
      </c>
      <c r="E185" s="5" t="s">
        <v>45</v>
      </c>
      <c r="F185" s="5" t="s">
        <v>65</v>
      </c>
      <c r="G185" s="5" t="s">
        <v>31</v>
      </c>
      <c r="H185" s="5" t="s">
        <v>459</v>
      </c>
      <c r="I185" s="5" t="s">
        <v>1707</v>
      </c>
      <c r="J185" s="5" t="s">
        <v>1708</v>
      </c>
      <c r="K185" s="5" t="s">
        <v>37</v>
      </c>
      <c r="L185" s="5" t="s">
        <v>55</v>
      </c>
      <c r="M185" s="10"/>
      <c r="N185" s="10"/>
      <c r="O185" s="10"/>
      <c r="P185" s="10"/>
      <c r="Q185" s="10"/>
      <c r="R185" s="10"/>
      <c r="S185" s="10"/>
      <c r="T185" s="10"/>
      <c r="U185" s="10"/>
      <c r="V185" s="10"/>
      <c r="W185" s="10"/>
      <c r="X185" s="10"/>
      <c r="Y185" s="10"/>
      <c r="Z185" s="10"/>
      <c r="AA185" s="10"/>
    </row>
    <row r="186" spans="1:27" ht="20.25" customHeight="1">
      <c r="A186" s="5" t="s">
        <v>50</v>
      </c>
      <c r="B186" s="5" t="s">
        <v>1713</v>
      </c>
      <c r="C186" s="5" t="s">
        <v>27</v>
      </c>
      <c r="D186" s="5" t="s">
        <v>85</v>
      </c>
      <c r="E186" s="5" t="s">
        <v>29</v>
      </c>
      <c r="F186" s="5" t="s">
        <v>672</v>
      </c>
      <c r="G186" s="5" t="s">
        <v>125</v>
      </c>
      <c r="H186" s="5" t="s">
        <v>942</v>
      </c>
      <c r="I186" s="5" t="s">
        <v>1715</v>
      </c>
      <c r="J186" s="5" t="s">
        <v>1716</v>
      </c>
      <c r="K186" s="5" t="s">
        <v>167</v>
      </c>
      <c r="L186" s="5" t="s">
        <v>89</v>
      </c>
      <c r="M186" s="10"/>
      <c r="N186" s="10"/>
      <c r="O186" s="10"/>
      <c r="P186" s="10"/>
      <c r="Q186" s="10"/>
      <c r="R186" s="10"/>
      <c r="S186" s="10"/>
      <c r="T186" s="10"/>
      <c r="U186" s="10"/>
      <c r="V186" s="10"/>
      <c r="W186" s="10"/>
      <c r="X186" s="10"/>
      <c r="Y186" s="10"/>
      <c r="Z186" s="10"/>
      <c r="AA186" s="10"/>
    </row>
    <row r="187" spans="1:27" ht="20.25" customHeight="1">
      <c r="A187" s="5" t="s">
        <v>50</v>
      </c>
      <c r="B187" s="5" t="s">
        <v>1722</v>
      </c>
      <c r="C187" s="5" t="s">
        <v>27</v>
      </c>
      <c r="D187" s="5" t="s">
        <v>47</v>
      </c>
      <c r="E187" s="5" t="s">
        <v>45</v>
      </c>
      <c r="F187" s="5" t="s">
        <v>30</v>
      </c>
      <c r="G187" s="5" t="s">
        <v>108</v>
      </c>
      <c r="H187" s="5" t="s">
        <v>48</v>
      </c>
      <c r="I187" s="5" t="s">
        <v>1724</v>
      </c>
      <c r="J187" s="5" t="s">
        <v>1725</v>
      </c>
      <c r="K187" s="5" t="s">
        <v>42</v>
      </c>
      <c r="L187" s="5" t="s">
        <v>55</v>
      </c>
      <c r="M187" s="10"/>
      <c r="N187" s="10"/>
      <c r="O187" s="10"/>
      <c r="P187" s="10"/>
      <c r="Q187" s="10"/>
      <c r="R187" s="10"/>
      <c r="S187" s="10"/>
      <c r="T187" s="10"/>
      <c r="U187" s="10"/>
      <c r="V187" s="10"/>
      <c r="W187" s="10"/>
      <c r="X187" s="10"/>
      <c r="Y187" s="10"/>
      <c r="Z187" s="10"/>
      <c r="AA187" s="10"/>
    </row>
    <row r="188" spans="1:27" ht="20.25" customHeight="1">
      <c r="A188" s="5" t="s">
        <v>367</v>
      </c>
      <c r="B188" s="5" t="s">
        <v>1729</v>
      </c>
      <c r="C188" s="5" t="s">
        <v>27</v>
      </c>
      <c r="D188" s="5" t="s">
        <v>119</v>
      </c>
      <c r="E188" s="5" t="s">
        <v>45</v>
      </c>
      <c r="F188" s="5" t="s">
        <v>56</v>
      </c>
      <c r="G188" s="5" t="s">
        <v>108</v>
      </c>
      <c r="H188" s="5" t="s">
        <v>57</v>
      </c>
      <c r="I188" s="5" t="s">
        <v>1731</v>
      </c>
      <c r="J188" s="5" t="s">
        <v>1732</v>
      </c>
      <c r="K188" s="5" t="s">
        <v>100</v>
      </c>
      <c r="L188" s="5" t="s">
        <v>55</v>
      </c>
      <c r="M188" s="10"/>
      <c r="N188" s="10"/>
      <c r="O188" s="10"/>
      <c r="P188" s="10"/>
      <c r="Q188" s="10"/>
      <c r="R188" s="10"/>
      <c r="S188" s="10"/>
      <c r="T188" s="10"/>
      <c r="U188" s="10"/>
      <c r="V188" s="10"/>
      <c r="W188" s="10"/>
      <c r="X188" s="10"/>
      <c r="Y188" s="10"/>
      <c r="Z188" s="10"/>
      <c r="AA188" s="10"/>
    </row>
    <row r="189" spans="1:27" ht="20.25" customHeight="1">
      <c r="A189" s="5" t="s">
        <v>1736</v>
      </c>
      <c r="B189" s="5" t="s">
        <v>1737</v>
      </c>
      <c r="C189" s="5" t="s">
        <v>27</v>
      </c>
      <c r="D189" s="5" t="s">
        <v>75</v>
      </c>
      <c r="E189" s="5" t="s">
        <v>45</v>
      </c>
      <c r="F189" s="5" t="s">
        <v>144</v>
      </c>
      <c r="G189" s="5" t="s">
        <v>66</v>
      </c>
      <c r="H189" s="5" t="s">
        <v>306</v>
      </c>
      <c r="I189" s="5" t="s">
        <v>1740</v>
      </c>
      <c r="J189" s="5" t="s">
        <v>1743</v>
      </c>
      <c r="K189" s="5" t="s">
        <v>37</v>
      </c>
      <c r="L189" s="5" t="s">
        <v>237</v>
      </c>
      <c r="M189" s="10"/>
      <c r="N189" s="10"/>
      <c r="O189" s="10"/>
      <c r="P189" s="10"/>
      <c r="Q189" s="10"/>
      <c r="R189" s="10"/>
      <c r="S189" s="10"/>
      <c r="T189" s="10"/>
      <c r="U189" s="10"/>
      <c r="V189" s="10"/>
      <c r="W189" s="10"/>
      <c r="X189" s="10"/>
      <c r="Y189" s="10"/>
      <c r="Z189" s="10"/>
      <c r="AA189" s="10"/>
    </row>
    <row r="190" spans="1:27" ht="20.25" customHeight="1">
      <c r="A190" s="5" t="s">
        <v>367</v>
      </c>
      <c r="B190" s="5" t="s">
        <v>1745</v>
      </c>
      <c r="C190" s="5" t="s">
        <v>27</v>
      </c>
      <c r="D190" s="5" t="s">
        <v>85</v>
      </c>
      <c r="E190" s="5" t="s">
        <v>45</v>
      </c>
      <c r="F190" s="5" t="s">
        <v>151</v>
      </c>
      <c r="G190" s="5" t="s">
        <v>108</v>
      </c>
      <c r="H190" s="5" t="s">
        <v>110</v>
      </c>
      <c r="I190" s="5" t="s">
        <v>1747</v>
      </c>
      <c r="J190" s="5" t="s">
        <v>1748</v>
      </c>
      <c r="K190" s="5" t="s">
        <v>53</v>
      </c>
      <c r="L190" s="5" t="s">
        <v>55</v>
      </c>
      <c r="M190" s="10"/>
      <c r="N190" s="10"/>
      <c r="O190" s="10"/>
      <c r="P190" s="10"/>
      <c r="Q190" s="10"/>
      <c r="R190" s="10"/>
      <c r="S190" s="10"/>
      <c r="T190" s="10"/>
      <c r="U190" s="10"/>
      <c r="V190" s="10"/>
      <c r="W190" s="10"/>
      <c r="X190" s="10"/>
      <c r="Y190" s="10"/>
      <c r="Z190" s="10"/>
      <c r="AA190" s="10"/>
    </row>
    <row r="191" spans="1:27" ht="20.25" customHeight="1">
      <c r="A191" s="5" t="s">
        <v>1751</v>
      </c>
      <c r="B191" s="5" t="s">
        <v>1752</v>
      </c>
      <c r="C191" s="5" t="s">
        <v>27</v>
      </c>
      <c r="D191" s="5" t="s">
        <v>47</v>
      </c>
      <c r="E191" s="5" t="s">
        <v>29</v>
      </c>
      <c r="F191" s="5" t="s">
        <v>424</v>
      </c>
      <c r="G191" s="5" t="s">
        <v>31</v>
      </c>
      <c r="H191" s="5" t="s">
        <v>57</v>
      </c>
      <c r="I191" s="5" t="s">
        <v>1753</v>
      </c>
      <c r="J191" s="5" t="s">
        <v>1755</v>
      </c>
      <c r="K191" s="5" t="s">
        <v>100</v>
      </c>
      <c r="L191" s="5" t="s">
        <v>55</v>
      </c>
      <c r="M191" s="10"/>
      <c r="N191" s="10"/>
      <c r="O191" s="10"/>
      <c r="P191" s="10"/>
      <c r="Q191" s="10"/>
      <c r="R191" s="10"/>
      <c r="S191" s="10"/>
      <c r="T191" s="10"/>
      <c r="U191" s="10"/>
      <c r="V191" s="10"/>
      <c r="W191" s="10"/>
      <c r="X191" s="10"/>
      <c r="Y191" s="10"/>
      <c r="Z191" s="10"/>
      <c r="AA191" s="10"/>
    </row>
    <row r="192" spans="1:27" ht="20.25" customHeight="1">
      <c r="A192" s="5" t="s">
        <v>1762</v>
      </c>
      <c r="B192" s="5" t="s">
        <v>1763</v>
      </c>
      <c r="C192" s="5" t="s">
        <v>27</v>
      </c>
      <c r="D192" s="5" t="s">
        <v>85</v>
      </c>
      <c r="E192" s="5" t="s">
        <v>45</v>
      </c>
      <c r="F192" s="5" t="s">
        <v>964</v>
      </c>
      <c r="G192" s="5" t="s">
        <v>108</v>
      </c>
      <c r="H192" s="5" t="s">
        <v>68</v>
      </c>
      <c r="I192" s="5" t="s">
        <v>1767</v>
      </c>
      <c r="J192" s="5" t="s">
        <v>1769</v>
      </c>
      <c r="K192" s="5" t="s">
        <v>167</v>
      </c>
      <c r="L192" s="5" t="s">
        <v>55</v>
      </c>
      <c r="M192" s="10"/>
      <c r="N192" s="10"/>
      <c r="O192" s="10"/>
      <c r="P192" s="10"/>
      <c r="Q192" s="10"/>
      <c r="R192" s="10"/>
      <c r="S192" s="10"/>
      <c r="T192" s="10"/>
      <c r="U192" s="10"/>
      <c r="V192" s="10"/>
      <c r="W192" s="10"/>
      <c r="X192" s="10"/>
      <c r="Y192" s="10"/>
      <c r="Z192" s="10"/>
      <c r="AA192" s="10"/>
    </row>
    <row r="193" spans="1:27" ht="20.25" customHeight="1">
      <c r="A193" s="5" t="s">
        <v>1772</v>
      </c>
      <c r="B193" s="5" t="s">
        <v>1773</v>
      </c>
      <c r="C193" s="5" t="s">
        <v>27</v>
      </c>
      <c r="D193" s="5" t="s">
        <v>47</v>
      </c>
      <c r="E193" s="5" t="s">
        <v>45</v>
      </c>
      <c r="F193" s="5" t="s">
        <v>151</v>
      </c>
      <c r="G193" s="5" t="s">
        <v>66</v>
      </c>
      <c r="H193" s="5" t="s">
        <v>309</v>
      </c>
      <c r="I193" s="5" t="s">
        <v>1774</v>
      </c>
      <c r="J193" s="5" t="s">
        <v>1775</v>
      </c>
      <c r="K193" s="5" t="s">
        <v>100</v>
      </c>
      <c r="L193" s="5" t="s">
        <v>55</v>
      </c>
      <c r="M193" s="10"/>
      <c r="N193" s="10"/>
      <c r="O193" s="10"/>
      <c r="P193" s="10"/>
      <c r="Q193" s="10"/>
      <c r="R193" s="10"/>
      <c r="S193" s="10"/>
      <c r="T193" s="10"/>
      <c r="U193" s="10"/>
      <c r="V193" s="10"/>
      <c r="W193" s="10"/>
      <c r="X193" s="10"/>
      <c r="Y193" s="10"/>
      <c r="Z193" s="10"/>
      <c r="AA193" s="10"/>
    </row>
    <row r="194" spans="1:27" ht="20.25" customHeight="1">
      <c r="A194" s="5" t="s">
        <v>50</v>
      </c>
      <c r="B194" s="5" t="s">
        <v>1780</v>
      </c>
      <c r="C194" s="5" t="s">
        <v>27</v>
      </c>
      <c r="D194" s="5" t="s">
        <v>266</v>
      </c>
      <c r="E194" s="5" t="s">
        <v>45</v>
      </c>
      <c r="F194" s="5" t="s">
        <v>538</v>
      </c>
      <c r="G194" s="5" t="s">
        <v>125</v>
      </c>
      <c r="H194" s="5" t="s">
        <v>32</v>
      </c>
      <c r="I194" s="5" t="s">
        <v>1785</v>
      </c>
      <c r="J194" s="5" t="s">
        <v>1787</v>
      </c>
      <c r="K194" s="5" t="s">
        <v>42</v>
      </c>
      <c r="L194" s="5" t="s">
        <v>237</v>
      </c>
      <c r="M194" s="10"/>
      <c r="N194" s="10"/>
      <c r="O194" s="10"/>
      <c r="P194" s="10"/>
      <c r="Q194" s="10"/>
      <c r="R194" s="10"/>
      <c r="S194" s="10"/>
      <c r="T194" s="10"/>
      <c r="U194" s="10"/>
      <c r="V194" s="10"/>
      <c r="W194" s="10"/>
      <c r="X194" s="10"/>
      <c r="Y194" s="10"/>
      <c r="Z194" s="10"/>
      <c r="AA194" s="10"/>
    </row>
    <row r="195" spans="1:27" ht="20.25" customHeight="1">
      <c r="A195" s="5" t="s">
        <v>1789</v>
      </c>
      <c r="B195" s="5" t="s">
        <v>1790</v>
      </c>
      <c r="C195" s="5" t="s">
        <v>27</v>
      </c>
      <c r="D195" s="5" t="s">
        <v>85</v>
      </c>
      <c r="E195" s="5" t="s">
        <v>45</v>
      </c>
      <c r="F195" s="5" t="s">
        <v>144</v>
      </c>
      <c r="G195" s="5" t="s">
        <v>125</v>
      </c>
      <c r="H195" s="5" t="s">
        <v>57</v>
      </c>
      <c r="I195" s="5" t="s">
        <v>1791</v>
      </c>
      <c r="J195" s="5" t="s">
        <v>1794</v>
      </c>
      <c r="K195" s="5" t="s">
        <v>37</v>
      </c>
      <c r="L195" s="5" t="s">
        <v>44</v>
      </c>
      <c r="M195" s="10"/>
      <c r="N195" s="10"/>
      <c r="O195" s="10"/>
      <c r="P195" s="10"/>
      <c r="Q195" s="10"/>
      <c r="R195" s="10"/>
      <c r="S195" s="10"/>
      <c r="T195" s="10"/>
      <c r="U195" s="10"/>
      <c r="V195" s="10"/>
      <c r="W195" s="10"/>
      <c r="X195" s="10"/>
      <c r="Y195" s="10"/>
      <c r="Z195" s="10"/>
      <c r="AA195" s="10"/>
    </row>
    <row r="196" spans="1:27" ht="20.25" customHeight="1">
      <c r="A196" s="5" t="s">
        <v>1797</v>
      </c>
      <c r="B196" s="5" t="s">
        <v>1799</v>
      </c>
      <c r="C196" s="5" t="s">
        <v>27</v>
      </c>
      <c r="D196" s="5" t="s">
        <v>105</v>
      </c>
      <c r="E196" s="5" t="s">
        <v>45</v>
      </c>
      <c r="F196" s="5" t="s">
        <v>178</v>
      </c>
      <c r="G196" s="5" t="s">
        <v>108</v>
      </c>
      <c r="H196" s="5" t="s">
        <v>81</v>
      </c>
      <c r="I196" s="5" t="s">
        <v>1803</v>
      </c>
      <c r="J196" s="5" t="s">
        <v>1805</v>
      </c>
      <c r="K196" s="5" t="s">
        <v>100</v>
      </c>
      <c r="L196" s="5" t="s">
        <v>55</v>
      </c>
      <c r="M196" s="10"/>
      <c r="N196" s="10"/>
      <c r="O196" s="10"/>
      <c r="P196" s="10"/>
      <c r="Q196" s="10"/>
      <c r="R196" s="10"/>
      <c r="S196" s="10"/>
      <c r="T196" s="10"/>
      <c r="U196" s="10"/>
      <c r="V196" s="10"/>
      <c r="W196" s="10"/>
      <c r="X196" s="10"/>
      <c r="Y196" s="10"/>
      <c r="Z196" s="10"/>
      <c r="AA196" s="10"/>
    </row>
    <row r="197" spans="1:27" ht="20.25" customHeight="1">
      <c r="A197" s="5" t="s">
        <v>50</v>
      </c>
      <c r="B197" s="5" t="s">
        <v>1810</v>
      </c>
      <c r="C197" s="5" t="s">
        <v>27</v>
      </c>
      <c r="D197" s="5" t="s">
        <v>75</v>
      </c>
      <c r="E197" s="5" t="s">
        <v>45</v>
      </c>
      <c r="F197" s="5" t="s">
        <v>1811</v>
      </c>
      <c r="G197" s="5" t="s">
        <v>31</v>
      </c>
      <c r="H197" s="5" t="s">
        <v>57</v>
      </c>
      <c r="I197" s="5" t="s">
        <v>1812</v>
      </c>
      <c r="J197" s="5" t="s">
        <v>1814</v>
      </c>
      <c r="K197" s="5" t="s">
        <v>53</v>
      </c>
      <c r="L197" s="5" t="s">
        <v>237</v>
      </c>
      <c r="M197" s="10"/>
      <c r="N197" s="10"/>
      <c r="O197" s="10"/>
      <c r="P197" s="10"/>
      <c r="Q197" s="10"/>
      <c r="R197" s="10"/>
      <c r="S197" s="10"/>
      <c r="T197" s="10"/>
      <c r="U197" s="10"/>
      <c r="V197" s="10"/>
      <c r="W197" s="10"/>
      <c r="X197" s="10"/>
      <c r="Y197" s="10"/>
      <c r="Z197" s="10"/>
      <c r="AA197" s="10"/>
    </row>
    <row r="198" spans="1:27" ht="20.25" customHeight="1">
      <c r="A198" s="5" t="s">
        <v>1817</v>
      </c>
      <c r="B198" s="5" t="s">
        <v>1818</v>
      </c>
      <c r="C198" s="5" t="s">
        <v>27</v>
      </c>
      <c r="D198" s="5" t="s">
        <v>85</v>
      </c>
      <c r="E198" s="5" t="s">
        <v>29</v>
      </c>
      <c r="F198" s="5" t="s">
        <v>510</v>
      </c>
      <c r="G198" s="5" t="s">
        <v>108</v>
      </c>
      <c r="H198" s="5" t="s">
        <v>48</v>
      </c>
      <c r="I198" s="5" t="s">
        <v>754</v>
      </c>
      <c r="J198" s="5" t="s">
        <v>1822</v>
      </c>
      <c r="K198" s="5" t="s">
        <v>53</v>
      </c>
      <c r="L198" s="5" t="s">
        <v>55</v>
      </c>
      <c r="M198" s="10"/>
      <c r="N198" s="10"/>
      <c r="O198" s="10"/>
      <c r="P198" s="10"/>
      <c r="Q198" s="10"/>
      <c r="R198" s="10"/>
      <c r="S198" s="10"/>
      <c r="T198" s="10"/>
      <c r="U198" s="10"/>
      <c r="V198" s="10"/>
      <c r="W198" s="10"/>
      <c r="X198" s="10"/>
      <c r="Y198" s="10"/>
      <c r="Z198" s="10"/>
      <c r="AA198" s="10"/>
    </row>
    <row r="199" spans="1:27" ht="20.25" customHeight="1">
      <c r="A199" s="5" t="s">
        <v>50</v>
      </c>
      <c r="B199" s="5" t="s">
        <v>1826</v>
      </c>
      <c r="C199" s="5" t="s">
        <v>27</v>
      </c>
      <c r="D199" s="5" t="s">
        <v>212</v>
      </c>
      <c r="E199" s="5" t="s">
        <v>29</v>
      </c>
      <c r="F199" s="5" t="s">
        <v>144</v>
      </c>
      <c r="G199" s="5" t="s">
        <v>108</v>
      </c>
      <c r="H199" s="5" t="s">
        <v>546</v>
      </c>
      <c r="I199" s="5"/>
      <c r="J199" s="5" t="s">
        <v>1829</v>
      </c>
      <c r="K199" s="5" t="s">
        <v>53</v>
      </c>
      <c r="L199" s="5" t="s">
        <v>55</v>
      </c>
      <c r="M199" s="10"/>
      <c r="N199" s="10"/>
      <c r="O199" s="10"/>
      <c r="P199" s="10"/>
      <c r="Q199" s="10"/>
      <c r="R199" s="10"/>
      <c r="S199" s="10"/>
      <c r="T199" s="10"/>
      <c r="U199" s="10"/>
      <c r="V199" s="10"/>
      <c r="W199" s="10"/>
      <c r="X199" s="10"/>
      <c r="Y199" s="10"/>
      <c r="Z199" s="10"/>
      <c r="AA199" s="10"/>
    </row>
    <row r="200" spans="1:27" ht="20.25" customHeight="1">
      <c r="A200" s="5" t="s">
        <v>1831</v>
      </c>
      <c r="B200" s="5" t="s">
        <v>1832</v>
      </c>
      <c r="C200" s="5" t="s">
        <v>27</v>
      </c>
      <c r="D200" s="5" t="s">
        <v>85</v>
      </c>
      <c r="E200" s="5" t="s">
        <v>45</v>
      </c>
      <c r="F200" s="5" t="s">
        <v>188</v>
      </c>
      <c r="G200" s="5" t="s">
        <v>108</v>
      </c>
      <c r="H200" s="5" t="s">
        <v>252</v>
      </c>
      <c r="I200" s="5" t="s">
        <v>1835</v>
      </c>
      <c r="J200" s="5" t="s">
        <v>1837</v>
      </c>
      <c r="K200" s="5" t="s">
        <v>1599</v>
      </c>
      <c r="L200" s="5" t="s">
        <v>38</v>
      </c>
      <c r="M200" s="10"/>
      <c r="N200" s="10"/>
      <c r="O200" s="10"/>
      <c r="P200" s="10"/>
      <c r="Q200" s="10"/>
      <c r="R200" s="10"/>
      <c r="S200" s="10"/>
      <c r="T200" s="10"/>
      <c r="U200" s="10"/>
      <c r="V200" s="10"/>
      <c r="W200" s="10"/>
      <c r="X200" s="10"/>
      <c r="Y200" s="10"/>
      <c r="Z200" s="10"/>
      <c r="AA200" s="10"/>
    </row>
    <row r="201" spans="1:27" ht="20.25" customHeight="1">
      <c r="A201" s="5" t="s">
        <v>1842</v>
      </c>
      <c r="B201" s="5" t="s">
        <v>1844</v>
      </c>
      <c r="C201" s="5" t="s">
        <v>27</v>
      </c>
      <c r="D201" s="5" t="s">
        <v>212</v>
      </c>
      <c r="E201" s="5" t="s">
        <v>45</v>
      </c>
      <c r="F201" s="5" t="s">
        <v>56</v>
      </c>
      <c r="G201" s="5" t="s">
        <v>31</v>
      </c>
      <c r="H201" s="5" t="s">
        <v>1846</v>
      </c>
      <c r="I201" s="5" t="s">
        <v>1847</v>
      </c>
      <c r="J201" s="5" t="s">
        <v>1849</v>
      </c>
      <c r="K201" s="5" t="s">
        <v>37</v>
      </c>
      <c r="L201" s="5" t="s">
        <v>237</v>
      </c>
      <c r="M201" s="10"/>
      <c r="N201" s="10"/>
      <c r="O201" s="10"/>
      <c r="P201" s="10"/>
      <c r="Q201" s="10"/>
      <c r="R201" s="10"/>
      <c r="S201" s="10"/>
      <c r="T201" s="10"/>
      <c r="U201" s="10"/>
      <c r="V201" s="10"/>
      <c r="W201" s="10"/>
      <c r="X201" s="10"/>
      <c r="Y201" s="10"/>
      <c r="Z201" s="10"/>
      <c r="AA201" s="10"/>
    </row>
    <row r="202" spans="1:27" ht="20.25" customHeight="1">
      <c r="A202" s="5" t="s">
        <v>50</v>
      </c>
      <c r="B202" s="5" t="s">
        <v>1851</v>
      </c>
      <c r="C202" s="5" t="s">
        <v>27</v>
      </c>
      <c r="D202" s="5" t="s">
        <v>85</v>
      </c>
      <c r="E202" s="5" t="s">
        <v>45</v>
      </c>
      <c r="F202" s="5" t="s">
        <v>151</v>
      </c>
      <c r="G202" s="5" t="s">
        <v>66</v>
      </c>
      <c r="H202" s="5" t="s">
        <v>126</v>
      </c>
      <c r="I202" s="5"/>
      <c r="J202" s="5" t="s">
        <v>1853</v>
      </c>
      <c r="K202" s="5" t="s">
        <v>167</v>
      </c>
      <c r="L202" s="5" t="s">
        <v>55</v>
      </c>
      <c r="M202" s="10"/>
      <c r="N202" s="10"/>
      <c r="O202" s="10"/>
      <c r="P202" s="10"/>
      <c r="Q202" s="10"/>
      <c r="R202" s="10"/>
      <c r="S202" s="10"/>
      <c r="T202" s="10"/>
      <c r="U202" s="10"/>
      <c r="V202" s="10"/>
      <c r="W202" s="10"/>
      <c r="X202" s="10"/>
      <c r="Y202" s="10"/>
      <c r="Z202" s="10"/>
      <c r="AA202" s="10"/>
    </row>
    <row r="203" spans="1:27" ht="20.25" customHeight="1">
      <c r="A203" s="5" t="s">
        <v>50</v>
      </c>
      <c r="B203" s="5" t="s">
        <v>1855</v>
      </c>
      <c r="C203" s="5" t="s">
        <v>27</v>
      </c>
      <c r="D203" s="5" t="s">
        <v>85</v>
      </c>
      <c r="E203" s="5" t="s">
        <v>45</v>
      </c>
      <c r="F203" s="5" t="s">
        <v>1005</v>
      </c>
      <c r="G203" s="5" t="s">
        <v>108</v>
      </c>
      <c r="H203" s="5" t="s">
        <v>1859</v>
      </c>
      <c r="I203" s="5"/>
      <c r="J203" s="5" t="s">
        <v>1861</v>
      </c>
      <c r="K203" s="5" t="s">
        <v>100</v>
      </c>
      <c r="L203" s="5" t="s">
        <v>55</v>
      </c>
      <c r="M203" s="10"/>
      <c r="N203" s="10"/>
      <c r="O203" s="10"/>
      <c r="P203" s="10"/>
      <c r="Q203" s="10"/>
      <c r="R203" s="10"/>
      <c r="S203" s="10"/>
      <c r="T203" s="10"/>
      <c r="U203" s="10"/>
      <c r="V203" s="10"/>
      <c r="W203" s="10"/>
      <c r="X203" s="10"/>
      <c r="Y203" s="10"/>
      <c r="Z203" s="10"/>
      <c r="AA203" s="10"/>
    </row>
    <row r="204" spans="1:27" ht="20.25" customHeight="1">
      <c r="A204" s="5" t="s">
        <v>1866</v>
      </c>
      <c r="B204" s="5" t="s">
        <v>1867</v>
      </c>
      <c r="C204" s="5" t="s">
        <v>27</v>
      </c>
      <c r="D204" s="5" t="s">
        <v>290</v>
      </c>
      <c r="E204" s="5" t="s">
        <v>29</v>
      </c>
      <c r="F204" s="5" t="s">
        <v>1868</v>
      </c>
      <c r="G204" s="5" t="s">
        <v>108</v>
      </c>
      <c r="H204" s="5" t="s">
        <v>594</v>
      </c>
      <c r="I204" s="5" t="s">
        <v>1871</v>
      </c>
      <c r="J204" s="5" t="s">
        <v>1872</v>
      </c>
      <c r="K204" s="5" t="s">
        <v>53</v>
      </c>
      <c r="L204" s="5" t="s">
        <v>38</v>
      </c>
      <c r="M204" s="10"/>
      <c r="N204" s="10"/>
      <c r="O204" s="10"/>
      <c r="P204" s="10"/>
      <c r="Q204" s="10"/>
      <c r="R204" s="10"/>
      <c r="S204" s="10"/>
      <c r="T204" s="10"/>
      <c r="U204" s="10"/>
      <c r="V204" s="10"/>
      <c r="W204" s="10"/>
      <c r="X204" s="10"/>
      <c r="Y204" s="10"/>
      <c r="Z204" s="10"/>
      <c r="AA204" s="10"/>
    </row>
    <row r="205" spans="1:27" ht="20.25" customHeight="1">
      <c r="A205" s="5" t="s">
        <v>1875</v>
      </c>
      <c r="B205" s="5" t="s">
        <v>1876</v>
      </c>
      <c r="C205" s="5" t="s">
        <v>27</v>
      </c>
      <c r="D205" s="5" t="s">
        <v>54</v>
      </c>
      <c r="E205" s="5" t="s">
        <v>45</v>
      </c>
      <c r="F205" s="5" t="s">
        <v>151</v>
      </c>
      <c r="G205" s="5" t="s">
        <v>66</v>
      </c>
      <c r="H205" s="5" t="s">
        <v>1877</v>
      </c>
      <c r="I205" s="5" t="s">
        <v>1878</v>
      </c>
      <c r="J205" s="5" t="s">
        <v>1884</v>
      </c>
      <c r="K205" s="5" t="s">
        <v>53</v>
      </c>
      <c r="L205" s="5" t="s">
        <v>89</v>
      </c>
      <c r="M205" s="10"/>
      <c r="N205" s="10"/>
      <c r="O205" s="10"/>
      <c r="P205" s="10"/>
      <c r="Q205" s="10"/>
      <c r="R205" s="10"/>
      <c r="S205" s="10"/>
      <c r="T205" s="10"/>
      <c r="U205" s="10"/>
      <c r="V205" s="10"/>
      <c r="W205" s="10"/>
      <c r="X205" s="10"/>
      <c r="Y205" s="10"/>
      <c r="Z205" s="10"/>
      <c r="AA205" s="10"/>
    </row>
    <row r="206" spans="1:27" ht="20.25" customHeight="1">
      <c r="A206" s="5" t="s">
        <v>50</v>
      </c>
      <c r="B206" s="5" t="s">
        <v>1887</v>
      </c>
      <c r="C206" s="5" t="s">
        <v>27</v>
      </c>
      <c r="D206" s="5" t="s">
        <v>850</v>
      </c>
      <c r="E206" s="5" t="s">
        <v>45</v>
      </c>
      <c r="F206" s="5" t="s">
        <v>56</v>
      </c>
      <c r="G206" s="5" t="s">
        <v>108</v>
      </c>
      <c r="H206" s="5" t="s">
        <v>126</v>
      </c>
      <c r="I206" s="5" t="s">
        <v>1890</v>
      </c>
      <c r="J206" s="5" t="s">
        <v>1891</v>
      </c>
      <c r="K206" s="5" t="s">
        <v>167</v>
      </c>
      <c r="L206" s="5" t="s">
        <v>237</v>
      </c>
      <c r="M206" s="10"/>
      <c r="N206" s="10"/>
      <c r="O206" s="10"/>
      <c r="P206" s="10"/>
      <c r="Q206" s="10"/>
      <c r="R206" s="10"/>
      <c r="S206" s="10"/>
      <c r="T206" s="10"/>
      <c r="U206" s="10"/>
      <c r="V206" s="10"/>
      <c r="W206" s="10"/>
      <c r="X206" s="10"/>
      <c r="Y206" s="10"/>
      <c r="Z206" s="10"/>
      <c r="AA206" s="10"/>
    </row>
    <row r="207" spans="1:27" ht="20.25" customHeight="1">
      <c r="A207" s="5" t="s">
        <v>1894</v>
      </c>
      <c r="B207" s="5" t="s">
        <v>1895</v>
      </c>
      <c r="C207" s="5" t="s">
        <v>27</v>
      </c>
      <c r="D207" s="5" t="s">
        <v>47</v>
      </c>
      <c r="E207" s="5" t="s">
        <v>45</v>
      </c>
      <c r="F207" s="5" t="s">
        <v>56</v>
      </c>
      <c r="G207" s="5" t="s">
        <v>108</v>
      </c>
      <c r="H207" s="5" t="s">
        <v>57</v>
      </c>
      <c r="I207" s="5" t="s">
        <v>1899</v>
      </c>
      <c r="J207" s="5"/>
      <c r="K207" s="5" t="s">
        <v>53</v>
      </c>
      <c r="L207" s="5" t="s">
        <v>55</v>
      </c>
      <c r="M207" s="10"/>
      <c r="N207" s="10"/>
      <c r="O207" s="10"/>
      <c r="P207" s="10"/>
      <c r="Q207" s="10"/>
      <c r="R207" s="10"/>
      <c r="S207" s="10"/>
      <c r="T207" s="10"/>
      <c r="U207" s="10"/>
      <c r="V207" s="10"/>
      <c r="W207" s="10"/>
      <c r="X207" s="10"/>
      <c r="Y207" s="10"/>
      <c r="Z207" s="10"/>
      <c r="AA207" s="10"/>
    </row>
    <row r="208" spans="1:27" ht="20.25" customHeight="1">
      <c r="A208" s="5" t="s">
        <v>1902</v>
      </c>
      <c r="B208" s="5" t="s">
        <v>1903</v>
      </c>
      <c r="C208" s="5" t="s">
        <v>27</v>
      </c>
      <c r="D208" s="5" t="s">
        <v>47</v>
      </c>
      <c r="E208" s="5" t="s">
        <v>45</v>
      </c>
      <c r="F208" s="5" t="s">
        <v>1905</v>
      </c>
      <c r="G208" s="5" t="s">
        <v>108</v>
      </c>
      <c r="H208" s="5" t="s">
        <v>57</v>
      </c>
      <c r="I208" s="5" t="s">
        <v>1906</v>
      </c>
      <c r="J208" s="5" t="s">
        <v>1908</v>
      </c>
      <c r="K208" s="5" t="s">
        <v>648</v>
      </c>
      <c r="L208" s="5" t="s">
        <v>38</v>
      </c>
      <c r="M208" s="10"/>
      <c r="N208" s="10"/>
      <c r="O208" s="10"/>
      <c r="P208" s="10"/>
      <c r="Q208" s="10"/>
      <c r="R208" s="10"/>
      <c r="S208" s="10"/>
      <c r="T208" s="10"/>
      <c r="U208" s="10"/>
      <c r="V208" s="10"/>
      <c r="W208" s="10"/>
      <c r="X208" s="10"/>
      <c r="Y208" s="10"/>
      <c r="Z208" s="10"/>
      <c r="AA208" s="10"/>
    </row>
    <row r="209" spans="1:27" ht="20.25" customHeight="1">
      <c r="A209" s="5" t="s">
        <v>50</v>
      </c>
      <c r="B209" s="5" t="s">
        <v>1910</v>
      </c>
      <c r="C209" s="5" t="s">
        <v>27</v>
      </c>
      <c r="D209" s="5" t="s">
        <v>47</v>
      </c>
      <c r="E209" s="5" t="s">
        <v>45</v>
      </c>
      <c r="F209" s="5" t="s">
        <v>56</v>
      </c>
      <c r="G209" s="5" t="s">
        <v>108</v>
      </c>
      <c r="H209" s="5" t="s">
        <v>48</v>
      </c>
      <c r="I209" s="5" t="s">
        <v>1911</v>
      </c>
      <c r="J209" s="5" t="s">
        <v>1913</v>
      </c>
      <c r="K209" s="5" t="s">
        <v>53</v>
      </c>
      <c r="L209" s="5" t="s">
        <v>55</v>
      </c>
      <c r="M209" s="10"/>
      <c r="N209" s="10"/>
      <c r="O209" s="10"/>
      <c r="P209" s="10"/>
      <c r="Q209" s="10"/>
      <c r="R209" s="10"/>
      <c r="S209" s="10"/>
      <c r="T209" s="10"/>
      <c r="U209" s="10"/>
      <c r="V209" s="10"/>
      <c r="W209" s="10"/>
      <c r="X209" s="10"/>
      <c r="Y209" s="10"/>
      <c r="Z209" s="10"/>
      <c r="AA209" s="10"/>
    </row>
    <row r="210" spans="1:27" ht="20.25" customHeight="1">
      <c r="A210" s="5" t="s">
        <v>1916</v>
      </c>
      <c r="B210" s="5" t="s">
        <v>1917</v>
      </c>
      <c r="C210" s="5" t="s">
        <v>27</v>
      </c>
      <c r="D210" s="5" t="s">
        <v>80</v>
      </c>
      <c r="E210" s="5" t="s">
        <v>45</v>
      </c>
      <c r="F210" s="5" t="s">
        <v>493</v>
      </c>
      <c r="G210" s="5" t="s">
        <v>31</v>
      </c>
      <c r="H210" s="5" t="s">
        <v>126</v>
      </c>
      <c r="I210" s="5" t="s">
        <v>1920</v>
      </c>
      <c r="J210" s="5" t="s">
        <v>1923</v>
      </c>
      <c r="K210" s="5" t="s">
        <v>167</v>
      </c>
      <c r="L210" s="5" t="s">
        <v>55</v>
      </c>
      <c r="M210" s="10"/>
      <c r="N210" s="10"/>
      <c r="O210" s="10"/>
      <c r="P210" s="10"/>
      <c r="Q210" s="10"/>
      <c r="R210" s="10"/>
      <c r="S210" s="10"/>
      <c r="T210" s="10"/>
      <c r="U210" s="10"/>
      <c r="V210" s="10"/>
      <c r="W210" s="10"/>
      <c r="X210" s="10"/>
      <c r="Y210" s="10"/>
      <c r="Z210" s="10"/>
      <c r="AA210" s="10"/>
    </row>
    <row r="211" spans="1:27" ht="20.25" customHeight="1">
      <c r="A211" s="5" t="s">
        <v>50</v>
      </c>
      <c r="B211" s="5" t="s">
        <v>1926</v>
      </c>
      <c r="C211" s="5" t="s">
        <v>27</v>
      </c>
      <c r="D211" s="5" t="s">
        <v>80</v>
      </c>
      <c r="E211" s="5" t="s">
        <v>45</v>
      </c>
      <c r="F211" s="5" t="s">
        <v>493</v>
      </c>
      <c r="G211" s="5" t="s">
        <v>108</v>
      </c>
      <c r="H211" s="5" t="s">
        <v>57</v>
      </c>
      <c r="I211" s="5"/>
      <c r="J211" s="5" t="s">
        <v>1930</v>
      </c>
      <c r="K211" s="5" t="s">
        <v>53</v>
      </c>
      <c r="L211" s="5" t="s">
        <v>55</v>
      </c>
      <c r="M211" s="10"/>
      <c r="N211" s="10"/>
      <c r="O211" s="10"/>
      <c r="P211" s="10"/>
      <c r="Q211" s="10"/>
      <c r="R211" s="10"/>
      <c r="S211" s="10"/>
      <c r="T211" s="10"/>
      <c r="U211" s="10"/>
      <c r="V211" s="10"/>
      <c r="W211" s="10"/>
      <c r="X211" s="10"/>
      <c r="Y211" s="10"/>
      <c r="Z211" s="10"/>
      <c r="AA211" s="10"/>
    </row>
    <row r="212" spans="1:27" ht="20.25" customHeight="1">
      <c r="A212" s="5" t="s">
        <v>25</v>
      </c>
      <c r="B212" s="5" t="s">
        <v>1932</v>
      </c>
      <c r="C212" s="5" t="s">
        <v>27</v>
      </c>
      <c r="D212" s="5" t="s">
        <v>80</v>
      </c>
      <c r="E212" s="5" t="s">
        <v>45</v>
      </c>
      <c r="F212" s="5" t="s">
        <v>65</v>
      </c>
      <c r="G212" s="5" t="s">
        <v>31</v>
      </c>
      <c r="H212" s="5" t="s">
        <v>1053</v>
      </c>
      <c r="I212" s="5" t="s">
        <v>1935</v>
      </c>
      <c r="J212" s="5" t="s">
        <v>1937</v>
      </c>
      <c r="K212" s="5" t="s">
        <v>37</v>
      </c>
      <c r="L212" s="5" t="s">
        <v>55</v>
      </c>
      <c r="M212" s="10"/>
      <c r="N212" s="10"/>
      <c r="O212" s="10"/>
      <c r="P212" s="10"/>
      <c r="Q212" s="10"/>
      <c r="R212" s="10"/>
      <c r="S212" s="10"/>
      <c r="T212" s="10"/>
      <c r="U212" s="10"/>
      <c r="V212" s="10"/>
      <c r="W212" s="10"/>
      <c r="X212" s="10"/>
      <c r="Y212" s="10"/>
      <c r="Z212" s="10"/>
      <c r="AA212" s="10"/>
    </row>
    <row r="213" spans="1:27" ht="20.25" customHeight="1">
      <c r="A213" s="5" t="s">
        <v>1940</v>
      </c>
      <c r="B213" s="5" t="s">
        <v>1941</v>
      </c>
      <c r="C213" s="5" t="s">
        <v>27</v>
      </c>
      <c r="D213" s="5" t="s">
        <v>105</v>
      </c>
      <c r="E213" s="5" t="s">
        <v>45</v>
      </c>
      <c r="F213" s="5" t="s">
        <v>478</v>
      </c>
      <c r="G213" s="5" t="s">
        <v>125</v>
      </c>
      <c r="H213" s="5" t="s">
        <v>57</v>
      </c>
      <c r="I213" s="5" t="s">
        <v>1942</v>
      </c>
      <c r="J213" s="5" t="s">
        <v>1944</v>
      </c>
      <c r="K213" s="5" t="s">
        <v>100</v>
      </c>
      <c r="L213" s="5" t="s">
        <v>55</v>
      </c>
      <c r="M213" s="10"/>
      <c r="N213" s="10"/>
      <c r="O213" s="10"/>
      <c r="P213" s="10"/>
      <c r="Q213" s="10"/>
      <c r="R213" s="10"/>
      <c r="S213" s="10"/>
      <c r="T213" s="10"/>
      <c r="U213" s="10"/>
      <c r="V213" s="10"/>
      <c r="W213" s="10"/>
      <c r="X213" s="10"/>
      <c r="Y213" s="10"/>
      <c r="Z213" s="10"/>
      <c r="AA213" s="10"/>
    </row>
    <row r="214" spans="1:27" ht="20.25" customHeight="1">
      <c r="A214" s="5" t="s">
        <v>1946</v>
      </c>
      <c r="B214" s="5" t="s">
        <v>1947</v>
      </c>
      <c r="C214" s="5" t="s">
        <v>27</v>
      </c>
      <c r="D214" s="5" t="s">
        <v>28</v>
      </c>
      <c r="E214" s="5" t="s">
        <v>45</v>
      </c>
      <c r="F214" s="5" t="s">
        <v>964</v>
      </c>
      <c r="G214" s="5" t="s">
        <v>108</v>
      </c>
      <c r="H214" s="5" t="s">
        <v>48</v>
      </c>
      <c r="I214" s="5" t="s">
        <v>1951</v>
      </c>
      <c r="J214" s="5" t="s">
        <v>1952</v>
      </c>
      <c r="K214" s="5" t="s">
        <v>167</v>
      </c>
      <c r="L214" s="5" t="s">
        <v>55</v>
      </c>
      <c r="M214" s="10"/>
      <c r="N214" s="10"/>
      <c r="O214" s="10"/>
      <c r="P214" s="10"/>
      <c r="Q214" s="10"/>
      <c r="R214" s="10"/>
      <c r="S214" s="10"/>
      <c r="T214" s="10"/>
      <c r="U214" s="10"/>
      <c r="V214" s="10"/>
      <c r="W214" s="10"/>
      <c r="X214" s="10"/>
      <c r="Y214" s="10"/>
      <c r="Z214" s="10"/>
      <c r="AA214" s="10"/>
    </row>
    <row r="215" spans="1:27" ht="20.25" customHeight="1">
      <c r="A215" s="5" t="s">
        <v>367</v>
      </c>
      <c r="B215" s="5" t="s">
        <v>1958</v>
      </c>
      <c r="C215" s="5" t="s">
        <v>27</v>
      </c>
      <c r="D215" s="5" t="s">
        <v>47</v>
      </c>
      <c r="E215" s="5" t="s">
        <v>29</v>
      </c>
      <c r="F215" s="5" t="s">
        <v>852</v>
      </c>
      <c r="G215" s="5" t="s">
        <v>31</v>
      </c>
      <c r="H215" s="5" t="s">
        <v>686</v>
      </c>
      <c r="I215" s="5" t="s">
        <v>1960</v>
      </c>
      <c r="J215" s="5" t="s">
        <v>1962</v>
      </c>
      <c r="K215" s="5" t="s">
        <v>53</v>
      </c>
      <c r="L215" s="5" t="s">
        <v>55</v>
      </c>
      <c r="M215" s="10"/>
      <c r="N215" s="10"/>
      <c r="O215" s="10"/>
      <c r="P215" s="10"/>
      <c r="Q215" s="10"/>
      <c r="R215" s="10"/>
      <c r="S215" s="10"/>
      <c r="T215" s="10"/>
      <c r="U215" s="10"/>
      <c r="V215" s="10"/>
      <c r="W215" s="10"/>
      <c r="X215" s="10"/>
      <c r="Y215" s="10"/>
      <c r="Z215" s="10"/>
      <c r="AA215" s="10"/>
    </row>
    <row r="216" spans="1:27" ht="20.25" customHeight="1">
      <c r="A216" s="5" t="s">
        <v>50</v>
      </c>
      <c r="B216" s="5" t="s">
        <v>1964</v>
      </c>
      <c r="C216" s="5" t="s">
        <v>27</v>
      </c>
      <c r="D216" s="5" t="s">
        <v>85</v>
      </c>
      <c r="E216" s="5" t="s">
        <v>45</v>
      </c>
      <c r="F216" s="5" t="s">
        <v>107</v>
      </c>
      <c r="G216" s="5" t="s">
        <v>31</v>
      </c>
      <c r="H216" s="5" t="s">
        <v>942</v>
      </c>
      <c r="I216" s="5" t="s">
        <v>1968</v>
      </c>
      <c r="J216" s="5" t="s">
        <v>1969</v>
      </c>
      <c r="K216" s="5" t="s">
        <v>42</v>
      </c>
      <c r="L216" s="5" t="s">
        <v>89</v>
      </c>
      <c r="M216" s="10"/>
      <c r="N216" s="10"/>
      <c r="O216" s="10"/>
      <c r="P216" s="10"/>
      <c r="Q216" s="10"/>
      <c r="R216" s="10"/>
      <c r="S216" s="10"/>
      <c r="T216" s="10"/>
      <c r="U216" s="10"/>
      <c r="V216" s="10"/>
      <c r="W216" s="10"/>
      <c r="X216" s="10"/>
      <c r="Y216" s="10"/>
      <c r="Z216" s="10"/>
      <c r="AA216" s="10"/>
    </row>
    <row r="217" spans="1:27" ht="20.25" customHeight="1">
      <c r="A217" s="5" t="s">
        <v>367</v>
      </c>
      <c r="B217" s="5" t="s">
        <v>1972</v>
      </c>
      <c r="C217" s="5" t="s">
        <v>27</v>
      </c>
      <c r="D217" s="5" t="s">
        <v>266</v>
      </c>
      <c r="E217" s="5" t="s">
        <v>29</v>
      </c>
      <c r="F217" s="5" t="s">
        <v>493</v>
      </c>
      <c r="G217" s="5" t="s">
        <v>66</v>
      </c>
      <c r="H217" s="5" t="s">
        <v>57</v>
      </c>
      <c r="I217" s="5" t="s">
        <v>1973</v>
      </c>
      <c r="J217" s="5" t="s">
        <v>1974</v>
      </c>
      <c r="K217" s="5" t="s">
        <v>37</v>
      </c>
      <c r="L217" s="5" t="s">
        <v>405</v>
      </c>
      <c r="M217" s="10"/>
      <c r="N217" s="10"/>
      <c r="O217" s="10"/>
      <c r="P217" s="10"/>
      <c r="Q217" s="10"/>
      <c r="R217" s="10"/>
      <c r="S217" s="10"/>
      <c r="T217" s="10"/>
      <c r="U217" s="10"/>
      <c r="V217" s="10"/>
      <c r="W217" s="10"/>
      <c r="X217" s="10"/>
      <c r="Y217" s="10"/>
      <c r="Z217" s="10"/>
      <c r="AA217" s="10"/>
    </row>
    <row r="218" spans="1:27" ht="20.25" customHeight="1">
      <c r="A218" s="5" t="s">
        <v>1976</v>
      </c>
      <c r="B218" s="5" t="s">
        <v>1977</v>
      </c>
      <c r="C218" s="5" t="s">
        <v>27</v>
      </c>
      <c r="D218" s="5" t="s">
        <v>105</v>
      </c>
      <c r="E218" s="5" t="s">
        <v>45</v>
      </c>
      <c r="F218" s="5" t="s">
        <v>429</v>
      </c>
      <c r="G218" s="5" t="s">
        <v>31</v>
      </c>
      <c r="H218" s="5" t="s">
        <v>537</v>
      </c>
      <c r="I218" s="5" t="s">
        <v>1980</v>
      </c>
      <c r="J218" s="5" t="s">
        <v>1989</v>
      </c>
      <c r="K218" s="5" t="s">
        <v>37</v>
      </c>
      <c r="L218" s="5" t="s">
        <v>89</v>
      </c>
      <c r="M218" s="10"/>
      <c r="N218" s="10"/>
      <c r="O218" s="10"/>
      <c r="P218" s="10"/>
      <c r="Q218" s="10"/>
      <c r="R218" s="10"/>
      <c r="S218" s="10"/>
      <c r="T218" s="10"/>
      <c r="U218" s="10"/>
      <c r="V218" s="10"/>
      <c r="W218" s="10"/>
      <c r="X218" s="10"/>
      <c r="Y218" s="10"/>
      <c r="Z218" s="10"/>
      <c r="AA218" s="10"/>
    </row>
    <row r="219" spans="1:27" ht="20.25" customHeight="1">
      <c r="A219" s="5" t="s">
        <v>264</v>
      </c>
      <c r="B219" s="5" t="s">
        <v>1993</v>
      </c>
      <c r="C219" s="5" t="s">
        <v>27</v>
      </c>
      <c r="D219" s="5" t="s">
        <v>85</v>
      </c>
      <c r="E219" s="5" t="s">
        <v>45</v>
      </c>
      <c r="F219" s="5" t="s">
        <v>1995</v>
      </c>
      <c r="G219" s="5" t="s">
        <v>125</v>
      </c>
      <c r="H219" s="5" t="s">
        <v>57</v>
      </c>
      <c r="I219" s="5" t="s">
        <v>1996</v>
      </c>
      <c r="J219" s="5" t="s">
        <v>1999</v>
      </c>
      <c r="K219" s="5" t="s">
        <v>100</v>
      </c>
      <c r="L219" s="5" t="s">
        <v>55</v>
      </c>
      <c r="M219" s="10"/>
      <c r="N219" s="10"/>
      <c r="O219" s="10"/>
      <c r="P219" s="10"/>
      <c r="Q219" s="10"/>
      <c r="R219" s="10"/>
      <c r="S219" s="10"/>
      <c r="T219" s="10"/>
      <c r="U219" s="10"/>
      <c r="V219" s="10"/>
      <c r="W219" s="10"/>
      <c r="X219" s="10"/>
      <c r="Y219" s="10"/>
      <c r="Z219" s="10"/>
      <c r="AA219" s="10"/>
    </row>
    <row r="220" spans="1:27" ht="20.25" customHeight="1">
      <c r="A220" s="5" t="s">
        <v>2001</v>
      </c>
      <c r="B220" s="5" t="s">
        <v>2002</v>
      </c>
      <c r="C220" s="5" t="s">
        <v>27</v>
      </c>
      <c r="D220" s="5" t="s">
        <v>80</v>
      </c>
      <c r="E220" s="5" t="s">
        <v>45</v>
      </c>
      <c r="F220" s="5" t="s">
        <v>461</v>
      </c>
      <c r="G220" s="5" t="s">
        <v>66</v>
      </c>
      <c r="H220" s="5" t="s">
        <v>68</v>
      </c>
      <c r="I220" s="5" t="s">
        <v>2004</v>
      </c>
      <c r="J220" s="5" t="s">
        <v>2007</v>
      </c>
      <c r="K220" s="5" t="s">
        <v>1599</v>
      </c>
      <c r="L220" s="5" t="s">
        <v>89</v>
      </c>
      <c r="M220" s="10"/>
      <c r="N220" s="10"/>
      <c r="O220" s="10"/>
      <c r="P220" s="10"/>
      <c r="Q220" s="10"/>
      <c r="R220" s="10"/>
      <c r="S220" s="10"/>
      <c r="T220" s="10"/>
      <c r="U220" s="10"/>
      <c r="V220" s="10"/>
      <c r="W220" s="10"/>
      <c r="X220" s="10"/>
      <c r="Y220" s="10"/>
      <c r="Z220" s="10"/>
      <c r="AA220" s="10"/>
    </row>
    <row r="221" spans="1:27" ht="20.25" customHeight="1">
      <c r="A221" s="5" t="s">
        <v>50</v>
      </c>
      <c r="B221" s="5" t="s">
        <v>2010</v>
      </c>
      <c r="C221" s="5" t="s">
        <v>27</v>
      </c>
      <c r="D221" s="5" t="s">
        <v>85</v>
      </c>
      <c r="E221" s="5" t="s">
        <v>29</v>
      </c>
      <c r="F221" s="5" t="s">
        <v>272</v>
      </c>
      <c r="G221" s="5" t="s">
        <v>125</v>
      </c>
      <c r="H221" s="5" t="s">
        <v>2011</v>
      </c>
      <c r="I221" s="5"/>
      <c r="J221" s="5" t="s">
        <v>2013</v>
      </c>
      <c r="K221" s="5" t="s">
        <v>100</v>
      </c>
      <c r="L221" s="5" t="s">
        <v>55</v>
      </c>
      <c r="M221" s="10"/>
      <c r="N221" s="10"/>
      <c r="O221" s="10"/>
      <c r="P221" s="10"/>
      <c r="Q221" s="10"/>
      <c r="R221" s="10"/>
      <c r="S221" s="10"/>
      <c r="T221" s="10"/>
      <c r="U221" s="10"/>
      <c r="V221" s="10"/>
      <c r="W221" s="10"/>
      <c r="X221" s="10"/>
      <c r="Y221" s="10"/>
      <c r="Z221" s="10"/>
      <c r="AA221" s="10"/>
    </row>
    <row r="222" spans="1:27" ht="20.25" customHeight="1">
      <c r="A222" s="5" t="s">
        <v>2018</v>
      </c>
      <c r="B222" s="5" t="s">
        <v>2019</v>
      </c>
      <c r="C222" s="5" t="s">
        <v>27</v>
      </c>
      <c r="D222" s="5" t="s">
        <v>80</v>
      </c>
      <c r="E222" s="5" t="s">
        <v>45</v>
      </c>
      <c r="F222" s="5" t="s">
        <v>2020</v>
      </c>
      <c r="G222" s="5" t="s">
        <v>108</v>
      </c>
      <c r="H222" s="5" t="s">
        <v>110</v>
      </c>
      <c r="I222" s="5" t="s">
        <v>2023</v>
      </c>
      <c r="J222" s="5" t="s">
        <v>2024</v>
      </c>
      <c r="K222" s="5" t="s">
        <v>53</v>
      </c>
      <c r="L222" s="5" t="s">
        <v>55</v>
      </c>
      <c r="M222" s="10"/>
      <c r="N222" s="10"/>
      <c r="O222" s="10"/>
      <c r="P222" s="10"/>
      <c r="Q222" s="10"/>
      <c r="R222" s="10"/>
      <c r="S222" s="10"/>
      <c r="T222" s="10"/>
      <c r="U222" s="10"/>
      <c r="V222" s="10"/>
      <c r="W222" s="10"/>
      <c r="X222" s="10"/>
      <c r="Y222" s="10"/>
      <c r="Z222" s="10"/>
      <c r="AA222" s="10"/>
    </row>
    <row r="223" spans="1:27" ht="20.25" customHeight="1">
      <c r="A223" s="5" t="s">
        <v>2028</v>
      </c>
      <c r="B223" s="5" t="s">
        <v>2029</v>
      </c>
      <c r="C223" s="5" t="s">
        <v>27</v>
      </c>
      <c r="D223" s="5" t="s">
        <v>85</v>
      </c>
      <c r="E223" s="5" t="s">
        <v>45</v>
      </c>
      <c r="F223" s="5" t="s">
        <v>327</v>
      </c>
      <c r="G223" s="5" t="s">
        <v>108</v>
      </c>
      <c r="H223" s="5" t="s">
        <v>2031</v>
      </c>
      <c r="I223" s="5" t="s">
        <v>2032</v>
      </c>
      <c r="J223" s="5" t="s">
        <v>2034</v>
      </c>
      <c r="K223" s="5" t="s">
        <v>1599</v>
      </c>
      <c r="L223" s="5" t="s">
        <v>38</v>
      </c>
      <c r="M223" s="10"/>
      <c r="N223" s="10"/>
      <c r="O223" s="10"/>
      <c r="P223" s="10"/>
      <c r="Q223" s="10"/>
      <c r="R223" s="10"/>
      <c r="S223" s="10"/>
      <c r="T223" s="10"/>
      <c r="U223" s="10"/>
      <c r="V223" s="10"/>
      <c r="W223" s="10"/>
      <c r="X223" s="10"/>
      <c r="Y223" s="10"/>
      <c r="Z223" s="10"/>
      <c r="AA223" s="10"/>
    </row>
    <row r="224" spans="1:27" ht="20.25" customHeight="1">
      <c r="A224" s="5" t="s">
        <v>50</v>
      </c>
      <c r="B224" s="5" t="s">
        <v>2037</v>
      </c>
      <c r="C224" s="5" t="s">
        <v>27</v>
      </c>
      <c r="D224" s="5" t="s">
        <v>85</v>
      </c>
      <c r="E224" s="5" t="s">
        <v>29</v>
      </c>
      <c r="F224" s="5" t="s">
        <v>56</v>
      </c>
      <c r="G224" s="5" t="s">
        <v>108</v>
      </c>
      <c r="H224" s="5" t="s">
        <v>110</v>
      </c>
      <c r="I224" s="5" t="s">
        <v>2039</v>
      </c>
      <c r="J224" s="5" t="s">
        <v>2040</v>
      </c>
      <c r="K224" s="5" t="s">
        <v>37</v>
      </c>
      <c r="L224" s="5" t="s">
        <v>55</v>
      </c>
      <c r="M224" s="10"/>
      <c r="N224" s="10"/>
      <c r="O224" s="10"/>
      <c r="P224" s="10"/>
      <c r="Q224" s="10"/>
      <c r="R224" s="10"/>
      <c r="S224" s="10"/>
      <c r="T224" s="10"/>
      <c r="U224" s="10"/>
      <c r="V224" s="10"/>
      <c r="W224" s="10"/>
      <c r="X224" s="10"/>
      <c r="Y224" s="10"/>
      <c r="Z224" s="10"/>
      <c r="AA224" s="10"/>
    </row>
    <row r="225" spans="1:27" ht="20.25" customHeight="1">
      <c r="A225" s="5" t="s">
        <v>159</v>
      </c>
      <c r="B225" s="5" t="s">
        <v>2043</v>
      </c>
      <c r="C225" s="5" t="s">
        <v>27</v>
      </c>
      <c r="D225" s="5" t="s">
        <v>199</v>
      </c>
      <c r="E225" s="5" t="s">
        <v>45</v>
      </c>
      <c r="F225" s="5" t="s">
        <v>65</v>
      </c>
      <c r="G225" s="5" t="s">
        <v>31</v>
      </c>
      <c r="H225" s="5" t="s">
        <v>110</v>
      </c>
      <c r="I225" s="5" t="s">
        <v>2047</v>
      </c>
      <c r="J225" s="5"/>
      <c r="K225" s="5" t="s">
        <v>53</v>
      </c>
      <c r="L225" s="5" t="s">
        <v>237</v>
      </c>
      <c r="M225" s="10"/>
      <c r="N225" s="10"/>
      <c r="O225" s="10"/>
      <c r="P225" s="10"/>
      <c r="Q225" s="10"/>
      <c r="R225" s="10"/>
      <c r="S225" s="10"/>
      <c r="T225" s="10"/>
      <c r="U225" s="10"/>
      <c r="V225" s="10"/>
      <c r="W225" s="10"/>
      <c r="X225" s="10"/>
      <c r="Y225" s="10"/>
      <c r="Z225" s="10"/>
      <c r="AA225" s="10"/>
    </row>
    <row r="226" spans="1:27" ht="20.25" customHeight="1">
      <c r="A226" s="5" t="s">
        <v>2051</v>
      </c>
      <c r="B226" s="5" t="s">
        <v>2052</v>
      </c>
      <c r="C226" s="5" t="s">
        <v>27</v>
      </c>
      <c r="D226" s="5" t="s">
        <v>212</v>
      </c>
      <c r="E226" s="5" t="s">
        <v>29</v>
      </c>
      <c r="F226" s="5" t="s">
        <v>672</v>
      </c>
      <c r="G226" s="5" t="s">
        <v>125</v>
      </c>
      <c r="H226" s="5" t="s">
        <v>334</v>
      </c>
      <c r="I226" s="5" t="s">
        <v>2053</v>
      </c>
      <c r="J226" s="5" t="s">
        <v>2055</v>
      </c>
      <c r="K226" s="5" t="s">
        <v>100</v>
      </c>
      <c r="L226" s="5" t="s">
        <v>55</v>
      </c>
      <c r="M226" s="10"/>
      <c r="N226" s="10"/>
      <c r="O226" s="10"/>
      <c r="P226" s="10"/>
      <c r="Q226" s="10"/>
      <c r="R226" s="10"/>
      <c r="S226" s="10"/>
      <c r="T226" s="10"/>
      <c r="U226" s="10"/>
      <c r="V226" s="10"/>
      <c r="W226" s="10"/>
      <c r="X226" s="10"/>
      <c r="Y226" s="10"/>
      <c r="Z226" s="10"/>
      <c r="AA226" s="10"/>
    </row>
    <row r="227" spans="1:27" ht="20.25" customHeight="1">
      <c r="A227" s="5" t="s">
        <v>1403</v>
      </c>
      <c r="B227" s="5" t="s">
        <v>2057</v>
      </c>
      <c r="C227" s="5" t="s">
        <v>27</v>
      </c>
      <c r="D227" s="5" t="s">
        <v>850</v>
      </c>
      <c r="E227" s="5" t="s">
        <v>45</v>
      </c>
      <c r="F227" s="5" t="s">
        <v>1407</v>
      </c>
      <c r="G227" s="5" t="s">
        <v>108</v>
      </c>
      <c r="H227" s="5" t="s">
        <v>57</v>
      </c>
      <c r="I227" s="5" t="s">
        <v>2060</v>
      </c>
      <c r="J227" s="5" t="s">
        <v>1410</v>
      </c>
      <c r="K227" s="5" t="s">
        <v>37</v>
      </c>
      <c r="L227" s="5" t="s">
        <v>89</v>
      </c>
      <c r="M227" s="10"/>
      <c r="N227" s="10"/>
      <c r="O227" s="10"/>
      <c r="P227" s="10"/>
      <c r="Q227" s="10"/>
      <c r="R227" s="10"/>
      <c r="S227" s="10"/>
      <c r="T227" s="10"/>
      <c r="U227" s="10"/>
      <c r="V227" s="10"/>
      <c r="W227" s="10"/>
      <c r="X227" s="10"/>
      <c r="Y227" s="10"/>
      <c r="Z227" s="10"/>
      <c r="AA227" s="10"/>
    </row>
    <row r="228" spans="1:27" ht="20.25" customHeight="1">
      <c r="A228" s="5" t="s">
        <v>2064</v>
      </c>
      <c r="B228" s="5" t="s">
        <v>2065</v>
      </c>
      <c r="C228" s="5" t="s">
        <v>27</v>
      </c>
      <c r="D228" s="5" t="s">
        <v>47</v>
      </c>
      <c r="E228" s="5" t="s">
        <v>45</v>
      </c>
      <c r="F228" s="5" t="s">
        <v>548</v>
      </c>
      <c r="G228" s="5" t="s">
        <v>125</v>
      </c>
      <c r="H228" s="5" t="s">
        <v>2067</v>
      </c>
      <c r="I228" s="5" t="s">
        <v>2069</v>
      </c>
      <c r="J228" s="5" t="s">
        <v>2070</v>
      </c>
      <c r="K228" s="5" t="s">
        <v>53</v>
      </c>
      <c r="L228" s="5" t="s">
        <v>271</v>
      </c>
      <c r="M228" s="10"/>
      <c r="N228" s="10"/>
      <c r="O228" s="10"/>
      <c r="P228" s="10"/>
      <c r="Q228" s="10"/>
      <c r="R228" s="10"/>
      <c r="S228" s="10"/>
      <c r="T228" s="10"/>
      <c r="U228" s="10"/>
      <c r="V228" s="10"/>
      <c r="W228" s="10"/>
      <c r="X228" s="10"/>
      <c r="Y228" s="10"/>
      <c r="Z228" s="10"/>
      <c r="AA228" s="10"/>
    </row>
    <row r="229" spans="1:27" ht="20.25" customHeight="1">
      <c r="A229" s="5" t="s">
        <v>264</v>
      </c>
      <c r="B229" s="5" t="s">
        <v>2071</v>
      </c>
      <c r="C229" s="5" t="s">
        <v>27</v>
      </c>
      <c r="D229" s="5" t="s">
        <v>212</v>
      </c>
      <c r="E229" s="5" t="s">
        <v>29</v>
      </c>
      <c r="F229" s="5" t="s">
        <v>56</v>
      </c>
      <c r="G229" s="5" t="s">
        <v>31</v>
      </c>
      <c r="H229" s="5" t="s">
        <v>68</v>
      </c>
      <c r="I229" s="5"/>
      <c r="J229" s="5" t="s">
        <v>2072</v>
      </c>
      <c r="K229" s="5" t="s">
        <v>100</v>
      </c>
      <c r="L229" s="5" t="s">
        <v>55</v>
      </c>
      <c r="M229" s="10"/>
      <c r="N229" s="10"/>
      <c r="O229" s="10"/>
      <c r="P229" s="10"/>
      <c r="Q229" s="10"/>
      <c r="R229" s="10"/>
      <c r="S229" s="10"/>
      <c r="T229" s="10"/>
      <c r="U229" s="10"/>
      <c r="V229" s="10"/>
      <c r="W229" s="10"/>
      <c r="X229" s="10"/>
      <c r="Y229" s="10"/>
      <c r="Z229" s="10"/>
      <c r="AA229" s="10"/>
    </row>
    <row r="230" spans="1:27" ht="20.25" customHeight="1">
      <c r="A230" s="5" t="s">
        <v>2077</v>
      </c>
      <c r="B230" s="5" t="s">
        <v>2079</v>
      </c>
      <c r="C230" s="5" t="s">
        <v>27</v>
      </c>
      <c r="D230" s="5" t="s">
        <v>850</v>
      </c>
      <c r="E230" s="5" t="s">
        <v>45</v>
      </c>
      <c r="F230" s="5" t="s">
        <v>151</v>
      </c>
      <c r="G230" s="5" t="s">
        <v>108</v>
      </c>
      <c r="H230" s="5" t="s">
        <v>2080</v>
      </c>
      <c r="I230" s="5" t="s">
        <v>2082</v>
      </c>
      <c r="J230" s="5" t="s">
        <v>2084</v>
      </c>
      <c r="K230" s="5" t="s">
        <v>42</v>
      </c>
      <c r="L230" s="5" t="s">
        <v>55</v>
      </c>
      <c r="M230" s="10"/>
      <c r="N230" s="10"/>
      <c r="O230" s="10"/>
      <c r="P230" s="10"/>
      <c r="Q230" s="10"/>
      <c r="R230" s="10"/>
      <c r="S230" s="10"/>
      <c r="T230" s="10"/>
      <c r="U230" s="10"/>
      <c r="V230" s="10"/>
      <c r="W230" s="10"/>
      <c r="X230" s="10"/>
      <c r="Y230" s="10"/>
      <c r="Z230" s="10"/>
      <c r="AA230" s="10"/>
    </row>
    <row r="231" spans="1:27" ht="20.25" customHeight="1">
      <c r="A231" s="5" t="s">
        <v>50</v>
      </c>
      <c r="B231" s="5" t="s">
        <v>2087</v>
      </c>
      <c r="C231" s="5" t="s">
        <v>27</v>
      </c>
      <c r="D231" s="5" t="s">
        <v>85</v>
      </c>
      <c r="E231" s="5" t="s">
        <v>45</v>
      </c>
      <c r="F231" s="5" t="s">
        <v>852</v>
      </c>
      <c r="G231" s="5" t="s">
        <v>31</v>
      </c>
      <c r="H231" s="5" t="s">
        <v>48</v>
      </c>
      <c r="I231" s="5" t="s">
        <v>2089</v>
      </c>
      <c r="J231" s="5" t="s">
        <v>2090</v>
      </c>
      <c r="K231" s="5" t="s">
        <v>100</v>
      </c>
      <c r="L231" s="5" t="s">
        <v>55</v>
      </c>
      <c r="M231" s="10"/>
      <c r="N231" s="10"/>
      <c r="O231" s="10"/>
      <c r="P231" s="10"/>
      <c r="Q231" s="10"/>
      <c r="R231" s="10"/>
      <c r="S231" s="10"/>
      <c r="T231" s="10"/>
      <c r="U231" s="10"/>
      <c r="V231" s="10"/>
      <c r="W231" s="10"/>
      <c r="X231" s="10"/>
      <c r="Y231" s="10"/>
      <c r="Z231" s="10"/>
      <c r="AA231" s="10"/>
    </row>
    <row r="232" spans="1:27" ht="20.25" customHeight="1">
      <c r="A232" s="5" t="s">
        <v>2093</v>
      </c>
      <c r="B232" s="5" t="s">
        <v>2095</v>
      </c>
      <c r="C232" s="5" t="s">
        <v>27</v>
      </c>
      <c r="D232" s="5" t="s">
        <v>199</v>
      </c>
      <c r="E232" s="5" t="s">
        <v>45</v>
      </c>
      <c r="F232" s="5" t="s">
        <v>65</v>
      </c>
      <c r="G232" s="5" t="s">
        <v>31</v>
      </c>
      <c r="H232" s="5" t="s">
        <v>110</v>
      </c>
      <c r="I232" s="5" t="s">
        <v>2098</v>
      </c>
      <c r="J232" s="5" t="s">
        <v>2099</v>
      </c>
      <c r="K232" s="5" t="s">
        <v>100</v>
      </c>
      <c r="L232" s="5" t="s">
        <v>55</v>
      </c>
      <c r="M232" s="10"/>
      <c r="N232" s="10"/>
      <c r="O232" s="10"/>
      <c r="P232" s="10"/>
      <c r="Q232" s="10"/>
      <c r="R232" s="10"/>
      <c r="S232" s="10"/>
      <c r="T232" s="10"/>
      <c r="U232" s="10"/>
      <c r="V232" s="10"/>
      <c r="W232" s="10"/>
      <c r="X232" s="10"/>
      <c r="Y232" s="10"/>
      <c r="Z232" s="10"/>
      <c r="AA232" s="10"/>
    </row>
    <row r="233" spans="1:27" ht="20.25" customHeight="1">
      <c r="A233" s="5" t="s">
        <v>264</v>
      </c>
      <c r="B233" s="5" t="s">
        <v>2101</v>
      </c>
      <c r="C233" s="5" t="s">
        <v>27</v>
      </c>
      <c r="D233" s="5" t="s">
        <v>199</v>
      </c>
      <c r="E233" s="5" t="s">
        <v>29</v>
      </c>
      <c r="F233" s="5" t="s">
        <v>56</v>
      </c>
      <c r="G233" s="5" t="s">
        <v>31</v>
      </c>
      <c r="H233" s="5" t="s">
        <v>2106</v>
      </c>
      <c r="I233" s="5" t="s">
        <v>2107</v>
      </c>
      <c r="J233" s="5" t="s">
        <v>2108</v>
      </c>
      <c r="K233" s="5" t="s">
        <v>37</v>
      </c>
      <c r="L233" s="5" t="s">
        <v>38</v>
      </c>
      <c r="M233" s="10"/>
      <c r="N233" s="10"/>
      <c r="O233" s="10"/>
      <c r="P233" s="10"/>
      <c r="Q233" s="10"/>
      <c r="R233" s="10"/>
      <c r="S233" s="10"/>
      <c r="T233" s="10"/>
      <c r="U233" s="10"/>
      <c r="V233" s="10"/>
      <c r="W233" s="10"/>
      <c r="X233" s="10"/>
      <c r="Y233" s="10"/>
      <c r="Z233" s="10"/>
      <c r="AA233" s="10"/>
    </row>
    <row r="234" spans="1:27" ht="20.25" customHeight="1">
      <c r="A234" s="5" t="s">
        <v>50</v>
      </c>
      <c r="B234" s="5" t="s">
        <v>2113</v>
      </c>
      <c r="C234" s="5" t="s">
        <v>27</v>
      </c>
      <c r="D234" s="5" t="s">
        <v>266</v>
      </c>
      <c r="E234" s="5" t="s">
        <v>45</v>
      </c>
      <c r="F234" s="5" t="s">
        <v>852</v>
      </c>
      <c r="G234" s="5" t="s">
        <v>108</v>
      </c>
      <c r="H234" s="5" t="s">
        <v>32</v>
      </c>
      <c r="I234" s="5" t="s">
        <v>2115</v>
      </c>
      <c r="J234" s="5" t="s">
        <v>2116</v>
      </c>
      <c r="K234" s="5" t="s">
        <v>167</v>
      </c>
      <c r="L234" s="5" t="s">
        <v>55</v>
      </c>
      <c r="M234" s="10"/>
      <c r="N234" s="10"/>
      <c r="O234" s="10"/>
      <c r="P234" s="10"/>
      <c r="Q234" s="10"/>
      <c r="R234" s="10"/>
      <c r="S234" s="10"/>
      <c r="T234" s="10"/>
      <c r="U234" s="10"/>
      <c r="V234" s="10"/>
      <c r="W234" s="10"/>
      <c r="X234" s="10"/>
      <c r="Y234" s="10"/>
      <c r="Z234" s="10"/>
      <c r="AA234" s="10"/>
    </row>
    <row r="235" spans="1:27" ht="20.25" customHeight="1">
      <c r="A235" s="5" t="s">
        <v>2120</v>
      </c>
      <c r="B235" s="5" t="s">
        <v>2121</v>
      </c>
      <c r="C235" s="5" t="s">
        <v>27</v>
      </c>
      <c r="D235" s="5" t="s">
        <v>47</v>
      </c>
      <c r="E235" s="5" t="s">
        <v>919</v>
      </c>
      <c r="F235" s="5" t="s">
        <v>2123</v>
      </c>
      <c r="G235" s="5" t="s">
        <v>66</v>
      </c>
      <c r="H235" s="5" t="s">
        <v>883</v>
      </c>
      <c r="I235" s="5" t="s">
        <v>2124</v>
      </c>
      <c r="J235" s="5" t="s">
        <v>2127</v>
      </c>
      <c r="K235" s="5" t="s">
        <v>42</v>
      </c>
      <c r="L235" s="5" t="s">
        <v>55</v>
      </c>
      <c r="M235" s="10"/>
      <c r="N235" s="10"/>
      <c r="O235" s="10"/>
      <c r="P235" s="10"/>
      <c r="Q235" s="10"/>
      <c r="R235" s="10"/>
      <c r="S235" s="10"/>
      <c r="T235" s="10"/>
      <c r="U235" s="10"/>
      <c r="V235" s="10"/>
      <c r="W235" s="10"/>
      <c r="X235" s="10"/>
      <c r="Y235" s="10"/>
      <c r="Z235" s="10"/>
      <c r="AA235" s="10"/>
    </row>
    <row r="236" spans="1:27" ht="20.25" customHeight="1">
      <c r="A236" s="5" t="s">
        <v>50</v>
      </c>
      <c r="B236" s="5" t="s">
        <v>2132</v>
      </c>
      <c r="C236" s="5" t="s">
        <v>27</v>
      </c>
      <c r="D236" s="5" t="s">
        <v>575</v>
      </c>
      <c r="E236" s="5" t="s">
        <v>45</v>
      </c>
      <c r="F236" s="5" t="s">
        <v>2134</v>
      </c>
      <c r="G236" s="5" t="s">
        <v>31</v>
      </c>
      <c r="H236" s="5" t="s">
        <v>110</v>
      </c>
      <c r="I236" s="5" t="s">
        <v>2136</v>
      </c>
      <c r="J236" s="5" t="s">
        <v>2137</v>
      </c>
      <c r="K236" s="5" t="s">
        <v>53</v>
      </c>
      <c r="L236" s="5" t="s">
        <v>55</v>
      </c>
      <c r="M236" s="10"/>
      <c r="N236" s="10"/>
      <c r="O236" s="10"/>
      <c r="P236" s="10"/>
      <c r="Q236" s="10"/>
      <c r="R236" s="10"/>
      <c r="S236" s="10"/>
      <c r="T236" s="10"/>
      <c r="U236" s="10"/>
      <c r="V236" s="10"/>
      <c r="W236" s="10"/>
      <c r="X236" s="10"/>
      <c r="Y236" s="10"/>
      <c r="Z236" s="10"/>
      <c r="AA236" s="10"/>
    </row>
    <row r="237" spans="1:27" ht="20.25" customHeight="1">
      <c r="A237" s="5" t="s">
        <v>2140</v>
      </c>
      <c r="B237" s="5" t="s">
        <v>2141</v>
      </c>
      <c r="C237" s="5" t="s">
        <v>27</v>
      </c>
      <c r="D237" s="5" t="s">
        <v>105</v>
      </c>
      <c r="E237" s="5" t="s">
        <v>45</v>
      </c>
      <c r="F237" s="5" t="s">
        <v>56</v>
      </c>
      <c r="G237" s="5" t="s">
        <v>125</v>
      </c>
      <c r="H237" s="5" t="s">
        <v>34</v>
      </c>
      <c r="I237" s="5" t="s">
        <v>2144</v>
      </c>
      <c r="J237" s="5" t="s">
        <v>2146</v>
      </c>
      <c r="K237" s="5" t="s">
        <v>167</v>
      </c>
      <c r="L237" s="5" t="s">
        <v>55</v>
      </c>
      <c r="M237" s="10"/>
      <c r="N237" s="10"/>
      <c r="O237" s="10"/>
      <c r="P237" s="10"/>
      <c r="Q237" s="10"/>
      <c r="R237" s="10"/>
      <c r="S237" s="10"/>
      <c r="T237" s="10"/>
      <c r="U237" s="10"/>
      <c r="V237" s="10"/>
      <c r="W237" s="10"/>
      <c r="X237" s="10"/>
      <c r="Y237" s="10"/>
      <c r="Z237" s="10"/>
      <c r="AA237" s="10"/>
    </row>
    <row r="238" spans="1:27" ht="20.25" customHeight="1">
      <c r="A238" s="5" t="s">
        <v>2149</v>
      </c>
      <c r="B238" s="5" t="s">
        <v>2150</v>
      </c>
      <c r="C238" s="5" t="s">
        <v>27</v>
      </c>
      <c r="D238" s="5" t="s">
        <v>80</v>
      </c>
      <c r="E238" s="5" t="s">
        <v>45</v>
      </c>
      <c r="F238" s="5" t="s">
        <v>2155</v>
      </c>
      <c r="G238" s="5" t="s">
        <v>108</v>
      </c>
      <c r="H238" s="5" t="s">
        <v>430</v>
      </c>
      <c r="I238" s="5" t="s">
        <v>2156</v>
      </c>
      <c r="J238" s="5" t="s">
        <v>2158</v>
      </c>
      <c r="K238" s="5" t="s">
        <v>100</v>
      </c>
      <c r="L238" s="5" t="s">
        <v>55</v>
      </c>
      <c r="M238" s="10"/>
      <c r="N238" s="10"/>
      <c r="O238" s="10"/>
      <c r="P238" s="10"/>
      <c r="Q238" s="10"/>
      <c r="R238" s="10"/>
      <c r="S238" s="10"/>
      <c r="T238" s="10"/>
      <c r="U238" s="10"/>
      <c r="V238" s="10"/>
      <c r="W238" s="10"/>
      <c r="X238" s="10"/>
      <c r="Y238" s="10"/>
      <c r="Z238" s="10"/>
      <c r="AA238" s="10"/>
    </row>
    <row r="239" spans="1:27" ht="20.25" customHeight="1">
      <c r="A239" s="5" t="s">
        <v>50</v>
      </c>
      <c r="B239" s="5" t="s">
        <v>2163</v>
      </c>
      <c r="C239" s="5" t="s">
        <v>27</v>
      </c>
      <c r="D239" s="5" t="s">
        <v>47</v>
      </c>
      <c r="E239" s="5" t="s">
        <v>45</v>
      </c>
      <c r="F239" s="5" t="s">
        <v>1052</v>
      </c>
      <c r="G239" s="5" t="s">
        <v>125</v>
      </c>
      <c r="H239" s="5" t="s">
        <v>2103</v>
      </c>
      <c r="I239" s="5" t="s">
        <v>2165</v>
      </c>
      <c r="J239" s="5" t="s">
        <v>2167</v>
      </c>
      <c r="K239" s="5" t="s">
        <v>100</v>
      </c>
      <c r="L239" s="5" t="s">
        <v>55</v>
      </c>
      <c r="M239" s="10"/>
      <c r="N239" s="10"/>
      <c r="O239" s="10"/>
      <c r="P239" s="10"/>
      <c r="Q239" s="10"/>
      <c r="R239" s="10"/>
      <c r="S239" s="10"/>
      <c r="T239" s="10"/>
      <c r="U239" s="10"/>
      <c r="V239" s="10"/>
      <c r="W239" s="10"/>
      <c r="X239" s="10"/>
      <c r="Y239" s="10"/>
      <c r="Z239" s="10"/>
      <c r="AA239" s="10"/>
    </row>
    <row r="240" spans="1:27" ht="20.25" customHeight="1">
      <c r="A240" s="5" t="s">
        <v>2170</v>
      </c>
      <c r="B240" s="5" t="s">
        <v>2171</v>
      </c>
      <c r="C240" s="5" t="s">
        <v>27</v>
      </c>
      <c r="D240" s="5" t="s">
        <v>75</v>
      </c>
      <c r="E240" s="5" t="s">
        <v>29</v>
      </c>
      <c r="F240" s="5" t="s">
        <v>107</v>
      </c>
      <c r="G240" s="5" t="s">
        <v>108</v>
      </c>
      <c r="H240" s="5" t="s">
        <v>117</v>
      </c>
      <c r="I240" s="5" t="s">
        <v>2176</v>
      </c>
      <c r="J240" s="5"/>
      <c r="K240" s="5" t="s">
        <v>53</v>
      </c>
      <c r="L240" s="5" t="s">
        <v>55</v>
      </c>
      <c r="M240" s="10"/>
      <c r="N240" s="10"/>
      <c r="O240" s="10"/>
      <c r="P240" s="10"/>
      <c r="Q240" s="10"/>
      <c r="R240" s="10"/>
      <c r="S240" s="10"/>
      <c r="T240" s="10"/>
      <c r="U240" s="10"/>
      <c r="V240" s="10"/>
      <c r="W240" s="10"/>
      <c r="X240" s="10"/>
      <c r="Y240" s="10"/>
      <c r="Z240" s="10"/>
      <c r="AA240" s="10"/>
    </row>
    <row r="241" spans="1:27" ht="20.25" customHeight="1">
      <c r="A241" s="5" t="s">
        <v>2180</v>
      </c>
      <c r="B241" s="5" t="s">
        <v>2182</v>
      </c>
      <c r="C241" s="5" t="s">
        <v>27</v>
      </c>
      <c r="D241" s="5" t="s">
        <v>80</v>
      </c>
      <c r="E241" s="5" t="s">
        <v>29</v>
      </c>
      <c r="F241" s="5" t="s">
        <v>548</v>
      </c>
      <c r="G241" s="5" t="s">
        <v>125</v>
      </c>
      <c r="H241" s="5" t="s">
        <v>2183</v>
      </c>
      <c r="I241" s="5" t="s">
        <v>2184</v>
      </c>
      <c r="J241" s="5" t="s">
        <v>2186</v>
      </c>
      <c r="K241" s="5" t="s">
        <v>53</v>
      </c>
      <c r="L241" s="5" t="s">
        <v>55</v>
      </c>
      <c r="M241" s="10"/>
      <c r="N241" s="10"/>
      <c r="O241" s="10"/>
      <c r="P241" s="10"/>
      <c r="Q241" s="10"/>
      <c r="R241" s="10"/>
      <c r="S241" s="10"/>
      <c r="T241" s="10"/>
      <c r="U241" s="10"/>
      <c r="V241" s="10"/>
      <c r="W241" s="10"/>
      <c r="X241" s="10"/>
      <c r="Y241" s="10"/>
      <c r="Z241" s="10"/>
      <c r="AA241" s="10"/>
    </row>
    <row r="242" spans="1:27" ht="20.25" customHeight="1">
      <c r="A242" s="5" t="s">
        <v>1916</v>
      </c>
      <c r="B242" s="5" t="s">
        <v>2190</v>
      </c>
      <c r="C242" s="5" t="s">
        <v>27</v>
      </c>
      <c r="D242" s="5" t="s">
        <v>212</v>
      </c>
      <c r="E242" s="5" t="s">
        <v>29</v>
      </c>
      <c r="F242" s="5" t="s">
        <v>56</v>
      </c>
      <c r="G242" s="5" t="s">
        <v>108</v>
      </c>
      <c r="H242" s="5" t="s">
        <v>48</v>
      </c>
      <c r="I242" s="5" t="s">
        <v>2192</v>
      </c>
      <c r="J242" s="5" t="s">
        <v>2194</v>
      </c>
      <c r="K242" s="5" t="s">
        <v>53</v>
      </c>
      <c r="L242" s="5" t="s">
        <v>55</v>
      </c>
      <c r="M242" s="10"/>
      <c r="N242" s="10"/>
      <c r="O242" s="10"/>
      <c r="P242" s="10"/>
      <c r="Q242" s="10"/>
      <c r="R242" s="10"/>
      <c r="S242" s="10"/>
      <c r="T242" s="10"/>
      <c r="U242" s="10"/>
      <c r="V242" s="10"/>
      <c r="W242" s="10"/>
      <c r="X242" s="10"/>
      <c r="Y242" s="10"/>
      <c r="Z242" s="10"/>
      <c r="AA242" s="10"/>
    </row>
    <row r="243" spans="1:27" ht="20.25" customHeight="1">
      <c r="A243" s="5" t="s">
        <v>50</v>
      </c>
      <c r="B243" s="5" t="s">
        <v>2198</v>
      </c>
      <c r="C243" s="5" t="s">
        <v>27</v>
      </c>
      <c r="D243" s="5" t="s">
        <v>85</v>
      </c>
      <c r="E243" s="5" t="s">
        <v>45</v>
      </c>
      <c r="F243" s="5" t="s">
        <v>201</v>
      </c>
      <c r="G243" s="5" t="s">
        <v>66</v>
      </c>
      <c r="H243" s="5" t="s">
        <v>57</v>
      </c>
      <c r="I243" s="5" t="s">
        <v>2199</v>
      </c>
      <c r="J243" s="5"/>
      <c r="K243" s="5" t="s">
        <v>37</v>
      </c>
      <c r="L243" s="5" t="s">
        <v>55</v>
      </c>
      <c r="M243" s="10"/>
      <c r="N243" s="10"/>
      <c r="O243" s="10"/>
      <c r="P243" s="10"/>
      <c r="Q243" s="10"/>
      <c r="R243" s="10"/>
      <c r="S243" s="10"/>
      <c r="T243" s="10"/>
      <c r="U243" s="10"/>
      <c r="V243" s="10"/>
      <c r="W243" s="10"/>
      <c r="X243" s="10"/>
      <c r="Y243" s="10"/>
      <c r="Z243" s="10"/>
      <c r="AA243" s="10"/>
    </row>
    <row r="244" spans="1:27" ht="20.25" customHeight="1">
      <c r="A244" s="5" t="s">
        <v>2202</v>
      </c>
      <c r="B244" s="5" t="s">
        <v>2204</v>
      </c>
      <c r="C244" s="5" t="s">
        <v>27</v>
      </c>
      <c r="D244" s="5" t="s">
        <v>85</v>
      </c>
      <c r="E244" s="5" t="s">
        <v>45</v>
      </c>
      <c r="F244" s="5" t="s">
        <v>493</v>
      </c>
      <c r="G244" s="5" t="s">
        <v>108</v>
      </c>
      <c r="H244" s="5" t="s">
        <v>598</v>
      </c>
      <c r="I244" s="5" t="s">
        <v>2206</v>
      </c>
      <c r="J244" s="5" t="s">
        <v>2208</v>
      </c>
      <c r="K244" s="5" t="s">
        <v>100</v>
      </c>
      <c r="L244" s="5" t="s">
        <v>55</v>
      </c>
      <c r="M244" s="10"/>
      <c r="N244" s="10"/>
      <c r="O244" s="10"/>
      <c r="P244" s="10"/>
      <c r="Q244" s="10"/>
      <c r="R244" s="10"/>
      <c r="S244" s="10"/>
      <c r="T244" s="10"/>
      <c r="U244" s="10"/>
      <c r="V244" s="10"/>
      <c r="W244" s="10"/>
      <c r="X244" s="10"/>
      <c r="Y244" s="10"/>
      <c r="Z244" s="10"/>
      <c r="AA244" s="10"/>
    </row>
    <row r="245" spans="1:27" ht="20.25" customHeight="1">
      <c r="A245" s="5" t="s">
        <v>50</v>
      </c>
      <c r="B245" s="5" t="s">
        <v>2212</v>
      </c>
      <c r="C245" s="5" t="s">
        <v>27</v>
      </c>
      <c r="D245" s="5" t="s">
        <v>80</v>
      </c>
      <c r="E245" s="5" t="s">
        <v>45</v>
      </c>
      <c r="F245" s="5" t="s">
        <v>56</v>
      </c>
      <c r="G245" s="5" t="s">
        <v>108</v>
      </c>
      <c r="H245" s="5" t="s">
        <v>273</v>
      </c>
      <c r="I245" s="5" t="s">
        <v>2214</v>
      </c>
      <c r="J245" s="5" t="s">
        <v>2216</v>
      </c>
      <c r="K245" s="5" t="s">
        <v>53</v>
      </c>
      <c r="L245" s="5" t="s">
        <v>55</v>
      </c>
      <c r="M245" s="10"/>
      <c r="N245" s="10"/>
      <c r="O245" s="10"/>
      <c r="P245" s="10"/>
      <c r="Q245" s="10"/>
      <c r="R245" s="10"/>
      <c r="S245" s="10"/>
      <c r="T245" s="10"/>
      <c r="U245" s="10"/>
      <c r="V245" s="10"/>
      <c r="W245" s="10"/>
      <c r="X245" s="10"/>
      <c r="Y245" s="10"/>
      <c r="Z245" s="10"/>
      <c r="AA245" s="10"/>
    </row>
    <row r="246" spans="1:27" ht="20.25" customHeight="1">
      <c r="A246" s="5" t="s">
        <v>264</v>
      </c>
      <c r="B246" s="5" t="s">
        <v>2219</v>
      </c>
      <c r="C246" s="5" t="s">
        <v>27</v>
      </c>
      <c r="D246" s="5" t="s">
        <v>47</v>
      </c>
      <c r="E246" s="5" t="s">
        <v>29</v>
      </c>
      <c r="F246" s="5" t="s">
        <v>1005</v>
      </c>
      <c r="G246" s="5" t="s">
        <v>31</v>
      </c>
      <c r="H246" s="5" t="s">
        <v>594</v>
      </c>
      <c r="I246" s="5" t="s">
        <v>2222</v>
      </c>
      <c r="J246" s="5" t="s">
        <v>2224</v>
      </c>
      <c r="K246" s="5" t="s">
        <v>53</v>
      </c>
      <c r="L246" s="5" t="s">
        <v>55</v>
      </c>
      <c r="M246" s="10"/>
      <c r="N246" s="10"/>
      <c r="O246" s="10"/>
      <c r="P246" s="10"/>
      <c r="Q246" s="10"/>
      <c r="R246" s="10"/>
      <c r="S246" s="10"/>
      <c r="T246" s="10"/>
      <c r="U246" s="10"/>
      <c r="V246" s="10"/>
      <c r="W246" s="10"/>
      <c r="X246" s="10"/>
      <c r="Y246" s="10"/>
      <c r="Z246" s="10"/>
      <c r="AA246" s="10"/>
    </row>
    <row r="247" spans="1:27" ht="20.25" customHeight="1">
      <c r="A247" s="5" t="s">
        <v>2229</v>
      </c>
      <c r="B247" s="5" t="s">
        <v>2231</v>
      </c>
      <c r="C247" s="5" t="s">
        <v>27</v>
      </c>
      <c r="D247" s="5" t="s">
        <v>47</v>
      </c>
      <c r="E247" s="5" t="s">
        <v>45</v>
      </c>
      <c r="F247" s="5" t="s">
        <v>144</v>
      </c>
      <c r="G247" s="5" t="s">
        <v>66</v>
      </c>
      <c r="H247" s="5" t="s">
        <v>68</v>
      </c>
      <c r="I247" s="5" t="s">
        <v>2233</v>
      </c>
      <c r="J247" s="5" t="s">
        <v>2235</v>
      </c>
      <c r="K247" s="5" t="s">
        <v>167</v>
      </c>
      <c r="L247" s="5" t="s">
        <v>38</v>
      </c>
      <c r="M247" s="10"/>
      <c r="N247" s="10"/>
      <c r="O247" s="10"/>
      <c r="P247" s="10"/>
      <c r="Q247" s="10"/>
      <c r="R247" s="10"/>
      <c r="S247" s="10"/>
      <c r="T247" s="10"/>
      <c r="U247" s="10"/>
      <c r="V247" s="10"/>
      <c r="W247" s="10"/>
      <c r="X247" s="10"/>
      <c r="Y247" s="10"/>
      <c r="Z247" s="10"/>
      <c r="AA247" s="10"/>
    </row>
    <row r="248" spans="1:27" ht="20.25" customHeight="1">
      <c r="A248" s="5" t="s">
        <v>264</v>
      </c>
      <c r="B248" s="5" t="s">
        <v>2237</v>
      </c>
      <c r="C248" s="5" t="s">
        <v>27</v>
      </c>
      <c r="D248" s="5" t="s">
        <v>47</v>
      </c>
      <c r="E248" s="5" t="s">
        <v>45</v>
      </c>
      <c r="F248" s="5" t="s">
        <v>144</v>
      </c>
      <c r="G248" s="5" t="s">
        <v>108</v>
      </c>
      <c r="H248" s="5" t="s">
        <v>2238</v>
      </c>
      <c r="I248" s="5" t="s">
        <v>2239</v>
      </c>
      <c r="J248" s="5" t="s">
        <v>2241</v>
      </c>
      <c r="K248" s="5" t="s">
        <v>37</v>
      </c>
      <c r="L248" s="5" t="s">
        <v>55</v>
      </c>
      <c r="M248" s="10"/>
      <c r="N248" s="10"/>
      <c r="O248" s="10"/>
      <c r="P248" s="10"/>
      <c r="Q248" s="10"/>
      <c r="R248" s="10"/>
      <c r="S248" s="10"/>
      <c r="T248" s="10"/>
      <c r="U248" s="10"/>
      <c r="V248" s="10"/>
      <c r="W248" s="10"/>
      <c r="X248" s="10"/>
      <c r="Y248" s="10"/>
      <c r="Z248" s="10"/>
      <c r="AA248" s="10"/>
    </row>
    <row r="249" spans="1:27" ht="20.25" customHeight="1">
      <c r="A249" s="5" t="s">
        <v>2245</v>
      </c>
      <c r="B249" s="5" t="s">
        <v>2247</v>
      </c>
      <c r="C249" s="5" t="s">
        <v>27</v>
      </c>
      <c r="D249" s="5" t="s">
        <v>85</v>
      </c>
      <c r="E249" s="5" t="s">
        <v>29</v>
      </c>
      <c r="F249" s="5" t="s">
        <v>672</v>
      </c>
      <c r="G249" s="5" t="s">
        <v>31</v>
      </c>
      <c r="H249" s="5" t="s">
        <v>57</v>
      </c>
      <c r="I249" s="5"/>
      <c r="J249" s="5"/>
      <c r="K249" s="5" t="s">
        <v>100</v>
      </c>
      <c r="L249" s="5" t="s">
        <v>55</v>
      </c>
      <c r="M249" s="10"/>
      <c r="N249" s="10"/>
      <c r="O249" s="10"/>
      <c r="P249" s="10"/>
      <c r="Q249" s="10"/>
      <c r="R249" s="10"/>
      <c r="S249" s="10"/>
      <c r="T249" s="10"/>
      <c r="U249" s="10"/>
      <c r="V249" s="10"/>
      <c r="W249" s="10"/>
      <c r="X249" s="10"/>
      <c r="Y249" s="10"/>
      <c r="Z249" s="10"/>
      <c r="AA249" s="10"/>
    </row>
    <row r="250" spans="1:27" ht="20.25" customHeight="1">
      <c r="A250" s="5" t="s">
        <v>386</v>
      </c>
      <c r="B250" s="5" t="s">
        <v>2252</v>
      </c>
      <c r="C250" s="5" t="s">
        <v>27</v>
      </c>
      <c r="D250" s="5" t="s">
        <v>290</v>
      </c>
      <c r="E250" s="5" t="s">
        <v>45</v>
      </c>
      <c r="F250" s="5" t="s">
        <v>538</v>
      </c>
      <c r="G250" s="5" t="s">
        <v>31</v>
      </c>
      <c r="H250" s="5" t="s">
        <v>608</v>
      </c>
      <c r="I250" s="5" t="s">
        <v>2254</v>
      </c>
      <c r="J250" s="5" t="s">
        <v>2255</v>
      </c>
      <c r="K250" s="5" t="s">
        <v>53</v>
      </c>
      <c r="L250" s="5" t="s">
        <v>55</v>
      </c>
      <c r="M250" s="10"/>
      <c r="N250" s="10"/>
      <c r="O250" s="10"/>
      <c r="P250" s="10"/>
      <c r="Q250" s="10"/>
      <c r="R250" s="10"/>
      <c r="S250" s="10"/>
      <c r="T250" s="10"/>
      <c r="U250" s="10"/>
      <c r="V250" s="10"/>
      <c r="W250" s="10"/>
      <c r="X250" s="10"/>
      <c r="Y250" s="10"/>
      <c r="Z250" s="10"/>
      <c r="AA250" s="10"/>
    </row>
    <row r="251" spans="1:27" ht="20.25" customHeight="1">
      <c r="A251" s="5" t="s">
        <v>2258</v>
      </c>
      <c r="B251" s="5" t="s">
        <v>2259</v>
      </c>
      <c r="C251" s="5" t="s">
        <v>27</v>
      </c>
      <c r="D251" s="5" t="s">
        <v>85</v>
      </c>
      <c r="E251" s="5" t="s">
        <v>45</v>
      </c>
      <c r="F251" s="5" t="s">
        <v>151</v>
      </c>
      <c r="G251" s="5" t="s">
        <v>108</v>
      </c>
      <c r="H251" s="5" t="s">
        <v>2261</v>
      </c>
      <c r="I251" s="5" t="s">
        <v>2264</v>
      </c>
      <c r="J251" s="5" t="s">
        <v>2265</v>
      </c>
      <c r="K251" s="5" t="s">
        <v>100</v>
      </c>
      <c r="L251" s="5" t="s">
        <v>55</v>
      </c>
      <c r="M251" s="10"/>
      <c r="N251" s="10"/>
      <c r="O251" s="10"/>
      <c r="P251" s="10"/>
      <c r="Q251" s="10"/>
      <c r="R251" s="10"/>
      <c r="S251" s="10"/>
      <c r="T251" s="10"/>
      <c r="U251" s="10"/>
      <c r="V251" s="10"/>
      <c r="W251" s="10"/>
      <c r="X251" s="10"/>
      <c r="Y251" s="10"/>
      <c r="Z251" s="10"/>
      <c r="AA251" s="10"/>
    </row>
    <row r="252" spans="1:27" ht="20.25" customHeight="1">
      <c r="A252" s="5" t="s">
        <v>50</v>
      </c>
      <c r="B252" s="5" t="s">
        <v>1786</v>
      </c>
      <c r="C252" s="5" t="s">
        <v>27</v>
      </c>
      <c r="D252" s="5" t="s">
        <v>85</v>
      </c>
      <c r="E252" s="5" t="s">
        <v>29</v>
      </c>
      <c r="F252" s="5" t="s">
        <v>56</v>
      </c>
      <c r="G252" s="5" t="s">
        <v>31</v>
      </c>
      <c r="H252" s="5" t="s">
        <v>252</v>
      </c>
      <c r="I252" s="5" t="s">
        <v>2269</v>
      </c>
      <c r="J252" s="5" t="s">
        <v>2271</v>
      </c>
      <c r="K252" s="5" t="s">
        <v>42</v>
      </c>
      <c r="L252" s="5" t="s">
        <v>38</v>
      </c>
      <c r="M252" s="10"/>
      <c r="N252" s="10"/>
      <c r="O252" s="10"/>
      <c r="P252" s="10"/>
      <c r="Q252" s="10"/>
      <c r="R252" s="10"/>
      <c r="S252" s="10"/>
      <c r="T252" s="10"/>
      <c r="U252" s="10"/>
      <c r="V252" s="10"/>
      <c r="W252" s="10"/>
      <c r="X252" s="10"/>
      <c r="Y252" s="10"/>
      <c r="Z252" s="10"/>
      <c r="AA252" s="10"/>
    </row>
    <row r="253" spans="1:27" ht="20.25" customHeight="1">
      <c r="A253" s="5" t="s">
        <v>2275</v>
      </c>
      <c r="B253" s="5" t="s">
        <v>2276</v>
      </c>
      <c r="C253" s="5" t="s">
        <v>27</v>
      </c>
      <c r="D253" s="5" t="s">
        <v>85</v>
      </c>
      <c r="E253" s="5" t="s">
        <v>45</v>
      </c>
      <c r="F253" s="5" t="s">
        <v>964</v>
      </c>
      <c r="G253" s="5" t="s">
        <v>108</v>
      </c>
      <c r="H253" s="5" t="s">
        <v>57</v>
      </c>
      <c r="I253" s="5"/>
      <c r="J253" s="5" t="s">
        <v>2278</v>
      </c>
      <c r="K253" s="5" t="s">
        <v>37</v>
      </c>
      <c r="L253" s="5" t="s">
        <v>55</v>
      </c>
      <c r="M253" s="10"/>
      <c r="N253" s="10"/>
      <c r="O253" s="10"/>
      <c r="P253" s="10"/>
      <c r="Q253" s="10"/>
      <c r="R253" s="10"/>
      <c r="S253" s="10"/>
      <c r="T253" s="10"/>
      <c r="U253" s="10"/>
      <c r="V253" s="10"/>
      <c r="W253" s="10"/>
      <c r="X253" s="10"/>
      <c r="Y253" s="10"/>
      <c r="Z253" s="10"/>
      <c r="AA253" s="10"/>
    </row>
    <row r="254" spans="1:27" ht="20.25" customHeight="1">
      <c r="A254" s="5" t="s">
        <v>2284</v>
      </c>
      <c r="B254" s="5" t="s">
        <v>2285</v>
      </c>
      <c r="C254" s="5" t="s">
        <v>27</v>
      </c>
      <c r="D254" s="5" t="s">
        <v>85</v>
      </c>
      <c r="E254" s="5" t="s">
        <v>29</v>
      </c>
      <c r="F254" s="5" t="s">
        <v>144</v>
      </c>
      <c r="G254" s="5" t="s">
        <v>31</v>
      </c>
      <c r="H254" s="5" t="s">
        <v>2261</v>
      </c>
      <c r="I254" s="5" t="s">
        <v>2291</v>
      </c>
      <c r="J254" s="5" t="s">
        <v>2292</v>
      </c>
      <c r="K254" s="5" t="s">
        <v>53</v>
      </c>
      <c r="L254" s="5" t="s">
        <v>55</v>
      </c>
      <c r="M254" s="10"/>
      <c r="N254" s="10"/>
      <c r="O254" s="10"/>
      <c r="P254" s="10"/>
      <c r="Q254" s="10"/>
      <c r="R254" s="10"/>
      <c r="S254" s="10"/>
      <c r="T254" s="10"/>
      <c r="U254" s="10"/>
      <c r="V254" s="10"/>
      <c r="W254" s="10"/>
      <c r="X254" s="10"/>
      <c r="Y254" s="10"/>
      <c r="Z254" s="10"/>
      <c r="AA254" s="10"/>
    </row>
    <row r="255" spans="1:27" ht="20.25" customHeight="1">
      <c r="A255" s="5" t="s">
        <v>2295</v>
      </c>
      <c r="B255" s="5" t="s">
        <v>2296</v>
      </c>
      <c r="C255" s="5" t="s">
        <v>27</v>
      </c>
      <c r="D255" s="5" t="s">
        <v>80</v>
      </c>
      <c r="E255" s="5" t="s">
        <v>45</v>
      </c>
      <c r="F255" s="5" t="s">
        <v>2134</v>
      </c>
      <c r="G255" s="5" t="s">
        <v>108</v>
      </c>
      <c r="H255" s="5" t="s">
        <v>117</v>
      </c>
      <c r="I255" s="5" t="s">
        <v>2298</v>
      </c>
      <c r="J255" s="5" t="s">
        <v>2300</v>
      </c>
      <c r="K255" s="5" t="s">
        <v>167</v>
      </c>
      <c r="L255" s="5" t="s">
        <v>55</v>
      </c>
      <c r="M255" s="10"/>
      <c r="N255" s="10"/>
      <c r="O255" s="10"/>
      <c r="P255" s="10"/>
      <c r="Q255" s="10"/>
      <c r="R255" s="10"/>
      <c r="S255" s="10"/>
      <c r="T255" s="10"/>
      <c r="U255" s="10"/>
      <c r="V255" s="10"/>
      <c r="W255" s="10"/>
      <c r="X255" s="10"/>
      <c r="Y255" s="10"/>
      <c r="Z255" s="10"/>
      <c r="AA255" s="10"/>
    </row>
    <row r="256" spans="1:27" ht="20.25" customHeight="1">
      <c r="A256" s="5" t="s">
        <v>50</v>
      </c>
      <c r="B256" s="5" t="s">
        <v>2306</v>
      </c>
      <c r="C256" s="5" t="s">
        <v>27</v>
      </c>
      <c r="D256" s="5" t="s">
        <v>85</v>
      </c>
      <c r="E256" s="5" t="s">
        <v>29</v>
      </c>
      <c r="F256" s="5" t="s">
        <v>56</v>
      </c>
      <c r="G256" s="5" t="s">
        <v>108</v>
      </c>
      <c r="H256" s="5" t="s">
        <v>57</v>
      </c>
      <c r="I256" s="5" t="s">
        <v>2308</v>
      </c>
      <c r="J256" s="5" t="s">
        <v>2310</v>
      </c>
      <c r="K256" s="5" t="s">
        <v>53</v>
      </c>
      <c r="L256" s="5" t="s">
        <v>55</v>
      </c>
      <c r="M256" s="10"/>
      <c r="N256" s="10"/>
      <c r="O256" s="10"/>
      <c r="P256" s="10"/>
      <c r="Q256" s="10"/>
      <c r="R256" s="10"/>
      <c r="S256" s="10"/>
      <c r="T256" s="10"/>
      <c r="U256" s="10"/>
      <c r="V256" s="10"/>
      <c r="W256" s="10"/>
      <c r="X256" s="10"/>
      <c r="Y256" s="10"/>
      <c r="Z256" s="10"/>
      <c r="AA256" s="10"/>
    </row>
    <row r="257" spans="1:27" ht="20.25" customHeight="1">
      <c r="A257" s="5" t="s">
        <v>50</v>
      </c>
      <c r="B257" s="5" t="s">
        <v>2312</v>
      </c>
      <c r="C257" s="5" t="s">
        <v>27</v>
      </c>
      <c r="D257" s="5" t="s">
        <v>47</v>
      </c>
      <c r="E257" s="5" t="s">
        <v>45</v>
      </c>
      <c r="F257" s="5" t="s">
        <v>2314</v>
      </c>
      <c r="G257" s="5" t="s">
        <v>108</v>
      </c>
      <c r="H257" s="5" t="s">
        <v>48</v>
      </c>
      <c r="I257" s="5"/>
      <c r="J257" s="5" t="s">
        <v>2315</v>
      </c>
      <c r="K257" s="5" t="s">
        <v>42</v>
      </c>
      <c r="L257" s="5" t="s">
        <v>55</v>
      </c>
      <c r="M257" s="10"/>
      <c r="N257" s="10"/>
      <c r="O257" s="10"/>
      <c r="P257" s="10"/>
      <c r="Q257" s="10"/>
      <c r="R257" s="10"/>
      <c r="S257" s="10"/>
      <c r="T257" s="10"/>
      <c r="U257" s="10"/>
      <c r="V257" s="10"/>
      <c r="W257" s="10"/>
      <c r="X257" s="10"/>
      <c r="Y257" s="10"/>
      <c r="Z257" s="10"/>
      <c r="AA257" s="10"/>
    </row>
    <row r="258" spans="1:27" ht="20.25" customHeight="1">
      <c r="A258" s="5" t="s">
        <v>1314</v>
      </c>
      <c r="B258" s="5" t="s">
        <v>2320</v>
      </c>
      <c r="C258" s="5" t="s">
        <v>27</v>
      </c>
      <c r="D258" s="5" t="s">
        <v>1084</v>
      </c>
      <c r="E258" s="5" t="s">
        <v>45</v>
      </c>
      <c r="F258" s="5" t="s">
        <v>144</v>
      </c>
      <c r="G258" s="5" t="s">
        <v>108</v>
      </c>
      <c r="H258" s="5" t="s">
        <v>252</v>
      </c>
      <c r="I258" s="5" t="s">
        <v>2324</v>
      </c>
      <c r="J258" s="5" t="s">
        <v>2325</v>
      </c>
      <c r="K258" s="5" t="s">
        <v>53</v>
      </c>
      <c r="L258" s="5" t="s">
        <v>55</v>
      </c>
      <c r="M258" s="10"/>
      <c r="N258" s="10"/>
      <c r="O258" s="10"/>
      <c r="P258" s="10"/>
      <c r="Q258" s="10"/>
      <c r="R258" s="10"/>
      <c r="S258" s="10"/>
      <c r="T258" s="10"/>
      <c r="U258" s="10"/>
      <c r="V258" s="10"/>
      <c r="W258" s="10"/>
      <c r="X258" s="10"/>
      <c r="Y258" s="10"/>
      <c r="Z258" s="10"/>
      <c r="AA258" s="10"/>
    </row>
    <row r="259" spans="1:27" ht="20.25" customHeight="1">
      <c r="A259" s="5" t="s">
        <v>2328</v>
      </c>
      <c r="B259" s="5" t="s">
        <v>2329</v>
      </c>
      <c r="C259" s="5" t="s">
        <v>27</v>
      </c>
      <c r="D259" s="5" t="s">
        <v>75</v>
      </c>
      <c r="E259" s="5" t="s">
        <v>45</v>
      </c>
      <c r="F259" s="5" t="s">
        <v>56</v>
      </c>
      <c r="G259" s="5" t="s">
        <v>31</v>
      </c>
      <c r="H259" s="5" t="s">
        <v>57</v>
      </c>
      <c r="I259" s="5" t="s">
        <v>2331</v>
      </c>
      <c r="J259" s="5" t="s">
        <v>2332</v>
      </c>
      <c r="K259" s="5" t="s">
        <v>53</v>
      </c>
      <c r="L259" s="5" t="s">
        <v>89</v>
      </c>
      <c r="M259" s="10"/>
      <c r="N259" s="10"/>
      <c r="O259" s="10"/>
      <c r="P259" s="10"/>
      <c r="Q259" s="10"/>
      <c r="R259" s="10"/>
      <c r="S259" s="10"/>
      <c r="T259" s="10"/>
      <c r="U259" s="10"/>
      <c r="V259" s="10"/>
      <c r="W259" s="10"/>
      <c r="X259" s="10"/>
      <c r="Y259" s="10"/>
      <c r="Z259" s="10"/>
      <c r="AA259" s="10"/>
    </row>
    <row r="260" spans="1:27" ht="20.25" customHeight="1">
      <c r="A260" s="5" t="s">
        <v>2335</v>
      </c>
      <c r="B260" s="5" t="s">
        <v>2336</v>
      </c>
      <c r="C260" s="5" t="s">
        <v>27</v>
      </c>
      <c r="D260" s="5" t="s">
        <v>105</v>
      </c>
      <c r="E260" s="5" t="s">
        <v>29</v>
      </c>
      <c r="F260" s="5" t="s">
        <v>538</v>
      </c>
      <c r="G260" s="5" t="s">
        <v>31</v>
      </c>
      <c r="H260" s="5" t="s">
        <v>2337</v>
      </c>
      <c r="I260" s="5" t="s">
        <v>2338</v>
      </c>
      <c r="J260" s="5" t="s">
        <v>2339</v>
      </c>
      <c r="K260" s="5" t="s">
        <v>100</v>
      </c>
      <c r="L260" s="5" t="s">
        <v>55</v>
      </c>
      <c r="M260" s="10"/>
      <c r="N260" s="10"/>
      <c r="O260" s="10"/>
      <c r="P260" s="10"/>
      <c r="Q260" s="10"/>
      <c r="R260" s="10"/>
      <c r="S260" s="10"/>
      <c r="T260" s="10"/>
      <c r="U260" s="10"/>
      <c r="V260" s="10"/>
      <c r="W260" s="10"/>
      <c r="X260" s="10"/>
      <c r="Y260" s="10"/>
      <c r="Z260" s="10"/>
      <c r="AA260" s="10"/>
    </row>
    <row r="261" spans="1:27" ht="20.25" customHeight="1">
      <c r="A261" s="5" t="s">
        <v>2345</v>
      </c>
      <c r="B261" s="5" t="s">
        <v>2347</v>
      </c>
      <c r="C261" s="5" t="s">
        <v>27</v>
      </c>
      <c r="D261" s="5" t="s">
        <v>105</v>
      </c>
      <c r="E261" s="5" t="s">
        <v>45</v>
      </c>
      <c r="F261" s="5" t="s">
        <v>2349</v>
      </c>
      <c r="G261" s="5" t="s">
        <v>66</v>
      </c>
      <c r="H261" s="5" t="s">
        <v>444</v>
      </c>
      <c r="I261" s="5" t="s">
        <v>2352</v>
      </c>
      <c r="J261" s="5" t="s">
        <v>2353</v>
      </c>
      <c r="K261" s="5"/>
      <c r="L261" s="5" t="s">
        <v>237</v>
      </c>
      <c r="M261" s="10"/>
      <c r="N261" s="10"/>
      <c r="O261" s="10"/>
      <c r="P261" s="10"/>
      <c r="Q261" s="10"/>
      <c r="R261" s="10"/>
      <c r="S261" s="10"/>
      <c r="T261" s="10"/>
      <c r="U261" s="10"/>
      <c r="V261" s="10"/>
      <c r="W261" s="10"/>
      <c r="X261" s="10"/>
      <c r="Y261" s="10"/>
      <c r="Z261" s="10"/>
      <c r="AA261" s="10"/>
    </row>
    <row r="262" spans="1:27" ht="20.25" customHeight="1">
      <c r="A262" s="5" t="s">
        <v>2356</v>
      </c>
      <c r="B262" s="5" t="s">
        <v>2358</v>
      </c>
      <c r="C262" s="5" t="s">
        <v>27</v>
      </c>
      <c r="D262" s="5" t="s">
        <v>75</v>
      </c>
      <c r="E262" s="5" t="s">
        <v>45</v>
      </c>
      <c r="F262" s="5" t="s">
        <v>2344</v>
      </c>
      <c r="G262" s="5" t="s">
        <v>125</v>
      </c>
      <c r="H262" s="5" t="s">
        <v>110</v>
      </c>
      <c r="I262" s="5" t="s">
        <v>2360</v>
      </c>
      <c r="J262" s="5" t="s">
        <v>2361</v>
      </c>
      <c r="K262" s="5" t="s">
        <v>53</v>
      </c>
      <c r="L262" s="5" t="s">
        <v>55</v>
      </c>
      <c r="M262" s="10"/>
      <c r="N262" s="10"/>
      <c r="O262" s="10"/>
      <c r="P262" s="10"/>
      <c r="Q262" s="10"/>
      <c r="R262" s="10"/>
      <c r="S262" s="10"/>
      <c r="T262" s="10"/>
      <c r="U262" s="10"/>
      <c r="V262" s="10"/>
      <c r="W262" s="10"/>
      <c r="X262" s="10"/>
      <c r="Y262" s="10"/>
      <c r="Z262" s="10"/>
      <c r="AA262" s="10"/>
    </row>
    <row r="263" spans="1:27" ht="20.25" customHeight="1">
      <c r="A263" s="5" t="s">
        <v>50</v>
      </c>
      <c r="B263" s="5" t="s">
        <v>2363</v>
      </c>
      <c r="C263" s="5" t="s">
        <v>27</v>
      </c>
      <c r="D263" s="5" t="s">
        <v>75</v>
      </c>
      <c r="E263" s="5" t="s">
        <v>29</v>
      </c>
      <c r="F263" s="5" t="s">
        <v>957</v>
      </c>
      <c r="G263" s="5" t="s">
        <v>108</v>
      </c>
      <c r="H263" s="5" t="s">
        <v>48</v>
      </c>
      <c r="I263" s="5" t="s">
        <v>2366</v>
      </c>
      <c r="J263" s="5" t="s">
        <v>2367</v>
      </c>
      <c r="K263" s="5" t="s">
        <v>53</v>
      </c>
      <c r="L263" s="5" t="s">
        <v>44</v>
      </c>
      <c r="M263" s="10"/>
      <c r="N263" s="10"/>
      <c r="O263" s="10"/>
      <c r="P263" s="10"/>
      <c r="Q263" s="10"/>
      <c r="R263" s="10"/>
      <c r="S263" s="10"/>
      <c r="T263" s="10"/>
      <c r="U263" s="10"/>
      <c r="V263" s="10"/>
      <c r="W263" s="10"/>
      <c r="X263" s="10"/>
      <c r="Y263" s="10"/>
      <c r="Z263" s="10"/>
      <c r="AA263" s="10"/>
    </row>
    <row r="264" spans="1:27" ht="20.25" customHeight="1">
      <c r="A264" s="5" t="s">
        <v>2369</v>
      </c>
      <c r="B264" s="5" t="s">
        <v>2370</v>
      </c>
      <c r="C264" s="5" t="s">
        <v>27</v>
      </c>
      <c r="D264" s="5" t="s">
        <v>85</v>
      </c>
      <c r="E264" s="5" t="s">
        <v>29</v>
      </c>
      <c r="F264" s="5" t="s">
        <v>347</v>
      </c>
      <c r="G264" s="5" t="s">
        <v>125</v>
      </c>
      <c r="H264" s="5" t="s">
        <v>32</v>
      </c>
      <c r="I264" s="5" t="s">
        <v>2373</v>
      </c>
      <c r="J264" s="5" t="s">
        <v>2374</v>
      </c>
      <c r="K264" s="5" t="s">
        <v>167</v>
      </c>
      <c r="L264" s="5" t="s">
        <v>405</v>
      </c>
      <c r="M264" s="10"/>
      <c r="N264" s="10"/>
      <c r="O264" s="10"/>
      <c r="P264" s="10"/>
      <c r="Q264" s="10"/>
      <c r="R264" s="10"/>
      <c r="S264" s="10"/>
      <c r="T264" s="10"/>
      <c r="U264" s="10"/>
      <c r="V264" s="10"/>
      <c r="W264" s="10"/>
      <c r="X264" s="10"/>
      <c r="Y264" s="10"/>
      <c r="Z264" s="10"/>
      <c r="AA264" s="10"/>
    </row>
    <row r="265" spans="1:27" ht="20.25" customHeight="1">
      <c r="A265" s="5" t="s">
        <v>50</v>
      </c>
      <c r="B265" s="5" t="s">
        <v>2377</v>
      </c>
      <c r="C265" s="5" t="s">
        <v>27</v>
      </c>
      <c r="D265" s="5" t="s">
        <v>47</v>
      </c>
      <c r="E265" s="5" t="s">
        <v>45</v>
      </c>
      <c r="F265" s="5" t="s">
        <v>56</v>
      </c>
      <c r="G265" s="5" t="s">
        <v>125</v>
      </c>
      <c r="H265" s="5" t="s">
        <v>48</v>
      </c>
      <c r="I265" s="5" t="s">
        <v>2379</v>
      </c>
      <c r="J265" s="5" t="s">
        <v>2380</v>
      </c>
      <c r="K265" s="5" t="s">
        <v>42</v>
      </c>
      <c r="L265" s="5" t="s">
        <v>237</v>
      </c>
      <c r="M265" s="10"/>
      <c r="N265" s="10"/>
      <c r="O265" s="10"/>
      <c r="P265" s="10"/>
      <c r="Q265" s="10"/>
      <c r="R265" s="10"/>
      <c r="S265" s="10"/>
      <c r="T265" s="10"/>
      <c r="U265" s="10"/>
      <c r="V265" s="10"/>
      <c r="W265" s="10"/>
      <c r="X265" s="10"/>
      <c r="Y265" s="10"/>
      <c r="Z265" s="10"/>
      <c r="AA265" s="10"/>
    </row>
    <row r="266" spans="1:27" ht="20.25" customHeight="1">
      <c r="A266" s="5" t="s">
        <v>2382</v>
      </c>
      <c r="B266" s="5" t="s">
        <v>2383</v>
      </c>
      <c r="C266" s="5" t="s">
        <v>27</v>
      </c>
      <c r="D266" s="5" t="s">
        <v>119</v>
      </c>
      <c r="E266" s="5" t="s">
        <v>45</v>
      </c>
      <c r="F266" s="5" t="s">
        <v>201</v>
      </c>
      <c r="G266" s="5" t="s">
        <v>108</v>
      </c>
      <c r="H266" s="5" t="s">
        <v>686</v>
      </c>
      <c r="I266" s="5" t="s">
        <v>2385</v>
      </c>
      <c r="J266" s="5" t="s">
        <v>2387</v>
      </c>
      <c r="K266" s="5" t="s">
        <v>53</v>
      </c>
      <c r="L266" s="5" t="s">
        <v>55</v>
      </c>
      <c r="M266" s="10"/>
      <c r="N266" s="10"/>
      <c r="O266" s="10"/>
      <c r="P266" s="10"/>
      <c r="Q266" s="10"/>
      <c r="R266" s="10"/>
      <c r="S266" s="10"/>
      <c r="T266" s="10"/>
      <c r="U266" s="10"/>
      <c r="V266" s="10"/>
      <c r="W266" s="10"/>
      <c r="X266" s="10"/>
      <c r="Y266" s="10"/>
      <c r="Z266" s="10"/>
      <c r="AA266" s="10"/>
    </row>
    <row r="267" spans="1:27" ht="20.25" customHeight="1">
      <c r="A267" s="5" t="s">
        <v>50</v>
      </c>
      <c r="B267" s="5" t="s">
        <v>2391</v>
      </c>
      <c r="C267" s="5" t="s">
        <v>27</v>
      </c>
      <c r="D267" s="5" t="s">
        <v>212</v>
      </c>
      <c r="E267" s="5" t="s">
        <v>45</v>
      </c>
      <c r="F267" s="5" t="s">
        <v>952</v>
      </c>
      <c r="G267" s="5" t="s">
        <v>108</v>
      </c>
      <c r="H267" s="5" t="s">
        <v>907</v>
      </c>
      <c r="I267" s="5" t="s">
        <v>2394</v>
      </c>
      <c r="J267" s="5" t="s">
        <v>1157</v>
      </c>
      <c r="K267" s="5" t="s">
        <v>100</v>
      </c>
      <c r="L267" s="5" t="s">
        <v>55</v>
      </c>
      <c r="M267" s="10"/>
      <c r="N267" s="10"/>
      <c r="O267" s="10"/>
      <c r="P267" s="10"/>
      <c r="Q267" s="10"/>
      <c r="R267" s="10"/>
      <c r="S267" s="10"/>
      <c r="T267" s="10"/>
      <c r="U267" s="10"/>
      <c r="V267" s="10"/>
      <c r="W267" s="10"/>
      <c r="X267" s="10"/>
      <c r="Y267" s="10"/>
      <c r="Z267" s="10"/>
      <c r="AA267" s="10"/>
    </row>
    <row r="268" spans="1:27" ht="20.25" customHeight="1">
      <c r="A268" s="5" t="s">
        <v>2397</v>
      </c>
      <c r="B268" s="5" t="s">
        <v>2398</v>
      </c>
      <c r="C268" s="5" t="s">
        <v>27</v>
      </c>
      <c r="D268" s="5" t="s">
        <v>47</v>
      </c>
      <c r="E268" s="5" t="s">
        <v>45</v>
      </c>
      <c r="F268" s="5" t="s">
        <v>493</v>
      </c>
      <c r="G268" s="5" t="s">
        <v>108</v>
      </c>
      <c r="H268" s="5" t="s">
        <v>484</v>
      </c>
      <c r="I268" s="5"/>
      <c r="J268" s="5" t="s">
        <v>2399</v>
      </c>
      <c r="K268" s="5" t="s">
        <v>648</v>
      </c>
      <c r="L268" s="5" t="s">
        <v>44</v>
      </c>
      <c r="M268" s="10"/>
      <c r="N268" s="10"/>
      <c r="O268" s="10"/>
      <c r="P268" s="10"/>
      <c r="Q268" s="10"/>
      <c r="R268" s="10"/>
      <c r="S268" s="10"/>
      <c r="T268" s="10"/>
      <c r="U268" s="10"/>
      <c r="V268" s="10"/>
      <c r="W268" s="10"/>
      <c r="X268" s="10"/>
      <c r="Y268" s="10"/>
      <c r="Z268" s="10"/>
      <c r="AA268" s="10"/>
    </row>
    <row r="269" spans="1:27" ht="20.25" customHeight="1">
      <c r="A269" s="5" t="s">
        <v>2400</v>
      </c>
      <c r="B269" s="5" t="s">
        <v>2401</v>
      </c>
      <c r="C269" s="5" t="s">
        <v>27</v>
      </c>
      <c r="D269" s="5" t="s">
        <v>85</v>
      </c>
      <c r="E269" s="5" t="s">
        <v>45</v>
      </c>
      <c r="F269" s="5" t="s">
        <v>979</v>
      </c>
      <c r="G269" s="5" t="s">
        <v>31</v>
      </c>
      <c r="H269" s="5" t="s">
        <v>110</v>
      </c>
      <c r="I269" s="5" t="s">
        <v>2404</v>
      </c>
      <c r="J269" s="5" t="s">
        <v>2405</v>
      </c>
      <c r="K269" s="5" t="s">
        <v>100</v>
      </c>
      <c r="L269" s="5" t="s">
        <v>89</v>
      </c>
      <c r="M269" s="10"/>
      <c r="N269" s="10"/>
      <c r="O269" s="10"/>
      <c r="P269" s="10"/>
      <c r="Q269" s="10"/>
      <c r="R269" s="10"/>
      <c r="S269" s="10"/>
      <c r="T269" s="10"/>
      <c r="U269" s="10"/>
      <c r="V269" s="10"/>
      <c r="W269" s="10"/>
      <c r="X269" s="10"/>
      <c r="Y269" s="10"/>
      <c r="Z269" s="10"/>
      <c r="AA269" s="10"/>
    </row>
    <row r="270" spans="1:27" ht="20.25" customHeight="1">
      <c r="A270" s="5" t="s">
        <v>2408</v>
      </c>
      <c r="B270" s="5" t="s">
        <v>2409</v>
      </c>
      <c r="C270" s="5" t="s">
        <v>27</v>
      </c>
      <c r="D270" s="5" t="s">
        <v>85</v>
      </c>
      <c r="E270" s="5" t="s">
        <v>45</v>
      </c>
      <c r="F270" s="5" t="s">
        <v>957</v>
      </c>
      <c r="G270" s="5" t="s">
        <v>125</v>
      </c>
      <c r="H270" s="5" t="s">
        <v>1471</v>
      </c>
      <c r="I270" s="5"/>
      <c r="J270" s="5" t="s">
        <v>2412</v>
      </c>
      <c r="K270" s="5" t="s">
        <v>167</v>
      </c>
      <c r="L270" s="5" t="s">
        <v>55</v>
      </c>
      <c r="M270" s="10"/>
      <c r="N270" s="10"/>
      <c r="O270" s="10"/>
      <c r="P270" s="10"/>
      <c r="Q270" s="10"/>
      <c r="R270" s="10"/>
      <c r="S270" s="10"/>
      <c r="T270" s="10"/>
      <c r="U270" s="10"/>
      <c r="V270" s="10"/>
      <c r="W270" s="10"/>
      <c r="X270" s="10"/>
      <c r="Y270" s="10"/>
      <c r="Z270" s="10"/>
      <c r="AA270" s="10"/>
    </row>
    <row r="271" spans="1:27" ht="20.25" customHeight="1">
      <c r="A271" s="5" t="s">
        <v>2414</v>
      </c>
      <c r="B271" s="5" t="s">
        <v>2416</v>
      </c>
      <c r="C271" s="5" t="s">
        <v>27</v>
      </c>
      <c r="D271" s="5" t="s">
        <v>85</v>
      </c>
      <c r="E271" s="5" t="s">
        <v>45</v>
      </c>
      <c r="F271" s="5" t="s">
        <v>30</v>
      </c>
      <c r="G271" s="5" t="s">
        <v>31</v>
      </c>
      <c r="H271" s="5" t="s">
        <v>1471</v>
      </c>
      <c r="I271" s="5" t="s">
        <v>2420</v>
      </c>
      <c r="J271" s="5" t="s">
        <v>2422</v>
      </c>
      <c r="K271" s="5" t="s">
        <v>42</v>
      </c>
      <c r="L271" s="5" t="s">
        <v>89</v>
      </c>
      <c r="M271" s="10"/>
      <c r="N271" s="10"/>
      <c r="O271" s="10"/>
      <c r="P271" s="10"/>
      <c r="Q271" s="10"/>
      <c r="R271" s="10"/>
      <c r="S271" s="10"/>
      <c r="T271" s="10"/>
      <c r="U271" s="10"/>
      <c r="V271" s="10"/>
      <c r="W271" s="10"/>
      <c r="X271" s="10"/>
      <c r="Y271" s="10"/>
      <c r="Z271" s="10"/>
      <c r="AA271" s="10"/>
    </row>
    <row r="272" spans="1:27" ht="20.25" customHeight="1">
      <c r="A272" s="5" t="s">
        <v>784</v>
      </c>
      <c r="B272" s="5" t="s">
        <v>2424</v>
      </c>
      <c r="C272" s="5" t="s">
        <v>27</v>
      </c>
      <c r="D272" s="5" t="s">
        <v>47</v>
      </c>
      <c r="E272" s="5" t="s">
        <v>45</v>
      </c>
      <c r="F272" s="5" t="s">
        <v>493</v>
      </c>
      <c r="G272" s="5" t="s">
        <v>66</v>
      </c>
      <c r="H272" s="5" t="s">
        <v>2426</v>
      </c>
      <c r="I272" s="5" t="s">
        <v>2427</v>
      </c>
      <c r="J272" s="5" t="s">
        <v>2428</v>
      </c>
      <c r="K272" s="5" t="s">
        <v>1599</v>
      </c>
      <c r="L272" s="5" t="s">
        <v>89</v>
      </c>
      <c r="M272" s="10"/>
      <c r="N272" s="10"/>
      <c r="O272" s="10"/>
      <c r="P272" s="10"/>
      <c r="Q272" s="10"/>
      <c r="R272" s="10"/>
      <c r="S272" s="10"/>
      <c r="T272" s="10"/>
      <c r="U272" s="10"/>
      <c r="V272" s="10"/>
      <c r="W272" s="10"/>
      <c r="X272" s="10"/>
      <c r="Y272" s="10"/>
      <c r="Z272" s="10"/>
      <c r="AA272" s="10"/>
    </row>
    <row r="273" spans="1:27" ht="20.25" customHeight="1">
      <c r="A273" s="5" t="s">
        <v>2433</v>
      </c>
      <c r="B273" s="5" t="s">
        <v>2434</v>
      </c>
      <c r="C273" s="5" t="s">
        <v>27</v>
      </c>
      <c r="D273" s="5" t="s">
        <v>212</v>
      </c>
      <c r="E273" s="5" t="s">
        <v>45</v>
      </c>
      <c r="F273" s="5" t="s">
        <v>56</v>
      </c>
      <c r="G273" s="5" t="s">
        <v>108</v>
      </c>
      <c r="H273" s="5" t="s">
        <v>844</v>
      </c>
      <c r="I273" s="5"/>
      <c r="J273" s="5" t="s">
        <v>2435</v>
      </c>
      <c r="K273" s="5" t="s">
        <v>167</v>
      </c>
      <c r="L273" s="5" t="s">
        <v>405</v>
      </c>
      <c r="M273" s="10"/>
      <c r="N273" s="10"/>
      <c r="O273" s="10"/>
      <c r="P273" s="10"/>
      <c r="Q273" s="10"/>
      <c r="R273" s="10"/>
      <c r="S273" s="10"/>
      <c r="T273" s="10"/>
      <c r="U273" s="10"/>
      <c r="V273" s="10"/>
      <c r="W273" s="10"/>
      <c r="X273" s="10"/>
      <c r="Y273" s="10"/>
      <c r="Z273" s="10"/>
      <c r="AA273" s="10"/>
    </row>
    <row r="274" spans="1:27" ht="20.25" customHeight="1">
      <c r="A274" s="5" t="s">
        <v>2440</v>
      </c>
      <c r="B274" s="5" t="s">
        <v>2441</v>
      </c>
      <c r="C274" s="5" t="s">
        <v>27</v>
      </c>
      <c r="D274" s="5" t="s">
        <v>266</v>
      </c>
      <c r="E274" s="5" t="s">
        <v>45</v>
      </c>
      <c r="F274" s="5" t="s">
        <v>151</v>
      </c>
      <c r="G274" s="5" t="s">
        <v>108</v>
      </c>
      <c r="H274" s="5" t="s">
        <v>2444</v>
      </c>
      <c r="I274" s="5" t="s">
        <v>2445</v>
      </c>
      <c r="J274" s="5" t="s">
        <v>2446</v>
      </c>
      <c r="K274" s="5" t="s">
        <v>53</v>
      </c>
      <c r="L274" s="5" t="s">
        <v>237</v>
      </c>
      <c r="M274" s="10"/>
      <c r="N274" s="10"/>
      <c r="O274" s="10"/>
      <c r="P274" s="10"/>
      <c r="Q274" s="10"/>
      <c r="R274" s="10"/>
      <c r="S274" s="10"/>
      <c r="T274" s="10"/>
      <c r="U274" s="10"/>
      <c r="V274" s="10"/>
      <c r="W274" s="10"/>
      <c r="X274" s="10"/>
      <c r="Y274" s="10"/>
      <c r="Z274" s="10"/>
      <c r="AA274" s="10"/>
    </row>
    <row r="275" spans="1:27" ht="20.25" customHeight="1">
      <c r="A275" s="5" t="s">
        <v>2448</v>
      </c>
      <c r="B275" s="5" t="s">
        <v>2449</v>
      </c>
      <c r="C275" s="5" t="s">
        <v>27</v>
      </c>
      <c r="D275" s="5" t="s">
        <v>47</v>
      </c>
      <c r="E275" s="5" t="s">
        <v>45</v>
      </c>
      <c r="F275" s="5" t="s">
        <v>56</v>
      </c>
      <c r="G275" s="5" t="s">
        <v>125</v>
      </c>
      <c r="H275" s="5" t="s">
        <v>106</v>
      </c>
      <c r="I275" s="5" t="s">
        <v>2450</v>
      </c>
      <c r="J275" s="5" t="s">
        <v>2453</v>
      </c>
      <c r="K275" s="5" t="s">
        <v>37</v>
      </c>
      <c r="L275" s="5" t="s">
        <v>55</v>
      </c>
      <c r="M275" s="10"/>
      <c r="N275" s="10"/>
      <c r="O275" s="10"/>
      <c r="P275" s="10"/>
      <c r="Q275" s="10"/>
      <c r="R275" s="10"/>
      <c r="S275" s="10"/>
      <c r="T275" s="10"/>
      <c r="U275" s="10"/>
      <c r="V275" s="10"/>
      <c r="W275" s="10"/>
      <c r="X275" s="10"/>
      <c r="Y275" s="10"/>
      <c r="Z275" s="10"/>
      <c r="AA275" s="10"/>
    </row>
    <row r="276" spans="1:27" ht="20.25" customHeight="1">
      <c r="A276" s="5" t="s">
        <v>2454</v>
      </c>
      <c r="B276" s="5" t="s">
        <v>1034</v>
      </c>
      <c r="C276" s="5" t="s">
        <v>27</v>
      </c>
      <c r="D276" s="5" t="s">
        <v>290</v>
      </c>
      <c r="E276" s="5" t="s">
        <v>45</v>
      </c>
      <c r="F276" s="5" t="s">
        <v>505</v>
      </c>
      <c r="G276" s="5" t="s">
        <v>108</v>
      </c>
      <c r="H276" s="5" t="s">
        <v>57</v>
      </c>
      <c r="I276" s="5" t="s">
        <v>2456</v>
      </c>
      <c r="J276" s="5" t="s">
        <v>2457</v>
      </c>
      <c r="K276" s="5" t="s">
        <v>100</v>
      </c>
      <c r="L276" s="5" t="s">
        <v>55</v>
      </c>
      <c r="M276" s="10"/>
      <c r="N276" s="10"/>
      <c r="O276" s="10"/>
      <c r="P276" s="10"/>
      <c r="Q276" s="10"/>
      <c r="R276" s="10"/>
      <c r="S276" s="10"/>
      <c r="T276" s="10"/>
      <c r="U276" s="10"/>
      <c r="V276" s="10"/>
      <c r="W276" s="10"/>
      <c r="X276" s="10"/>
      <c r="Y276" s="10"/>
      <c r="Z276" s="10"/>
      <c r="AA276" s="10"/>
    </row>
    <row r="277" spans="1:27" ht="20.25" customHeight="1">
      <c r="A277" s="5" t="s">
        <v>2460</v>
      </c>
      <c r="B277" s="5" t="s">
        <v>2461</v>
      </c>
      <c r="C277" s="5" t="s">
        <v>27</v>
      </c>
      <c r="D277" s="5" t="s">
        <v>85</v>
      </c>
      <c r="E277" s="5" t="s">
        <v>45</v>
      </c>
      <c r="F277" s="5" t="s">
        <v>2463</v>
      </c>
      <c r="G277" s="5" t="s">
        <v>1690</v>
      </c>
      <c r="H277" s="5" t="s">
        <v>126</v>
      </c>
      <c r="I277" s="5" t="s">
        <v>2464</v>
      </c>
      <c r="J277" s="5" t="s">
        <v>2467</v>
      </c>
      <c r="K277" s="5" t="s">
        <v>37</v>
      </c>
      <c r="L277" s="5" t="s">
        <v>89</v>
      </c>
      <c r="M277" s="10"/>
      <c r="N277" s="10"/>
      <c r="O277" s="10"/>
      <c r="P277" s="10"/>
      <c r="Q277" s="10"/>
      <c r="R277" s="10"/>
      <c r="S277" s="10"/>
      <c r="T277" s="10"/>
      <c r="U277" s="10"/>
      <c r="V277" s="10"/>
      <c r="W277" s="10"/>
      <c r="X277" s="10"/>
      <c r="Y277" s="10"/>
      <c r="Z277" s="10"/>
      <c r="AA277" s="10"/>
    </row>
    <row r="278" spans="1:27" ht="20.25" customHeight="1">
      <c r="A278" s="5" t="s">
        <v>2469</v>
      </c>
      <c r="B278" s="5" t="s">
        <v>2471</v>
      </c>
      <c r="C278" s="5" t="s">
        <v>27</v>
      </c>
      <c r="D278" s="5" t="s">
        <v>80</v>
      </c>
      <c r="E278" s="5" t="s">
        <v>45</v>
      </c>
      <c r="F278" s="5" t="s">
        <v>1486</v>
      </c>
      <c r="G278" s="5" t="s">
        <v>108</v>
      </c>
      <c r="H278" s="5" t="s">
        <v>947</v>
      </c>
      <c r="I278" s="5" t="s">
        <v>2473</v>
      </c>
      <c r="J278" s="5" t="s">
        <v>2474</v>
      </c>
      <c r="K278" s="5" t="s">
        <v>53</v>
      </c>
      <c r="L278" s="5" t="s">
        <v>55</v>
      </c>
      <c r="M278" s="10"/>
      <c r="N278" s="10"/>
      <c r="O278" s="10"/>
      <c r="P278" s="10"/>
      <c r="Q278" s="10"/>
      <c r="R278" s="10"/>
      <c r="S278" s="10"/>
      <c r="T278" s="10"/>
      <c r="U278" s="10"/>
      <c r="V278" s="10"/>
      <c r="W278" s="10"/>
      <c r="X278" s="10"/>
      <c r="Y278" s="10"/>
      <c r="Z278" s="10"/>
      <c r="AA278" s="10"/>
    </row>
    <row r="279" spans="1:27" ht="20.25" customHeight="1">
      <c r="A279" s="5" t="s">
        <v>2477</v>
      </c>
      <c r="B279" s="5" t="s">
        <v>2478</v>
      </c>
      <c r="C279" s="5" t="s">
        <v>27</v>
      </c>
      <c r="D279" s="5" t="s">
        <v>47</v>
      </c>
      <c r="E279" s="5" t="s">
        <v>45</v>
      </c>
      <c r="F279" s="5" t="s">
        <v>2480</v>
      </c>
      <c r="G279" s="5" t="s">
        <v>31</v>
      </c>
      <c r="H279" s="5" t="s">
        <v>947</v>
      </c>
      <c r="I279" s="5" t="s">
        <v>2482</v>
      </c>
      <c r="J279" s="5" t="s">
        <v>2483</v>
      </c>
      <c r="K279" s="5" t="s">
        <v>37</v>
      </c>
      <c r="L279" s="5" t="s">
        <v>237</v>
      </c>
      <c r="M279" s="10"/>
      <c r="N279" s="10"/>
      <c r="O279" s="10"/>
      <c r="P279" s="10"/>
      <c r="Q279" s="10"/>
      <c r="R279" s="10"/>
      <c r="S279" s="10"/>
      <c r="T279" s="10"/>
      <c r="U279" s="10"/>
      <c r="V279" s="10"/>
      <c r="W279" s="10"/>
      <c r="X279" s="10"/>
      <c r="Y279" s="10"/>
      <c r="Z279" s="10"/>
      <c r="AA279" s="10"/>
    </row>
    <row r="280" spans="1:27" ht="20.25" customHeight="1">
      <c r="A280" s="5" t="s">
        <v>2485</v>
      </c>
      <c r="B280" s="5" t="s">
        <v>2486</v>
      </c>
      <c r="C280" s="5" t="s">
        <v>27</v>
      </c>
      <c r="D280" s="5" t="s">
        <v>85</v>
      </c>
      <c r="E280" s="5" t="s">
        <v>45</v>
      </c>
      <c r="F280" s="5" t="s">
        <v>144</v>
      </c>
      <c r="G280" s="5" t="s">
        <v>108</v>
      </c>
      <c r="H280" s="5" t="s">
        <v>57</v>
      </c>
      <c r="I280" s="5" t="s">
        <v>2489</v>
      </c>
      <c r="J280" s="5" t="s">
        <v>2491</v>
      </c>
      <c r="K280" s="5" t="s">
        <v>37</v>
      </c>
      <c r="L280" s="5" t="s">
        <v>89</v>
      </c>
      <c r="M280" s="10"/>
      <c r="N280" s="10"/>
      <c r="O280" s="10"/>
      <c r="P280" s="10"/>
      <c r="Q280" s="10"/>
      <c r="R280" s="10"/>
      <c r="S280" s="10"/>
      <c r="T280" s="10"/>
      <c r="U280" s="10"/>
      <c r="V280" s="10"/>
      <c r="W280" s="10"/>
      <c r="X280" s="10"/>
      <c r="Y280" s="10"/>
      <c r="Z280" s="10"/>
      <c r="AA280" s="10"/>
    </row>
    <row r="281" spans="1:27" ht="20.25" customHeight="1">
      <c r="A281" s="5" t="s">
        <v>2301</v>
      </c>
      <c r="B281" s="5" t="s">
        <v>2302</v>
      </c>
      <c r="C281" s="5" t="s">
        <v>27</v>
      </c>
      <c r="D281" s="5" t="s">
        <v>75</v>
      </c>
      <c r="E281" s="5" t="s">
        <v>29</v>
      </c>
      <c r="F281" s="5" t="s">
        <v>684</v>
      </c>
      <c r="G281" s="5" t="s">
        <v>125</v>
      </c>
      <c r="H281" s="5" t="s">
        <v>2303</v>
      </c>
      <c r="I281" s="5" t="s">
        <v>2304</v>
      </c>
      <c r="J281" s="5" t="s">
        <v>2307</v>
      </c>
      <c r="K281" s="5" t="s">
        <v>100</v>
      </c>
      <c r="L281" s="5" t="s">
        <v>55</v>
      </c>
      <c r="M281" s="10"/>
      <c r="N281" s="10"/>
      <c r="O281" s="10"/>
      <c r="P281" s="10"/>
      <c r="Q281" s="10"/>
      <c r="R281" s="10"/>
      <c r="S281" s="10"/>
      <c r="T281" s="10"/>
      <c r="U281" s="10"/>
      <c r="V281" s="10"/>
      <c r="W281" s="10"/>
      <c r="X281" s="10"/>
      <c r="Y281" s="10"/>
      <c r="Z281" s="10"/>
      <c r="AA281" s="10"/>
    </row>
    <row r="282" spans="1:27" ht="20.25" customHeight="1">
      <c r="A282" s="5" t="s">
        <v>2495</v>
      </c>
      <c r="B282" s="5" t="s">
        <v>2496</v>
      </c>
      <c r="C282" s="5" t="s">
        <v>27</v>
      </c>
      <c r="D282" s="5" t="s">
        <v>75</v>
      </c>
      <c r="E282" s="5" t="s">
        <v>45</v>
      </c>
      <c r="F282" s="5" t="s">
        <v>964</v>
      </c>
      <c r="G282" s="5" t="s">
        <v>31</v>
      </c>
      <c r="H282" s="5" t="s">
        <v>2497</v>
      </c>
      <c r="I282" s="5" t="s">
        <v>2498</v>
      </c>
      <c r="J282" s="5" t="s">
        <v>2502</v>
      </c>
      <c r="K282" s="5" t="s">
        <v>53</v>
      </c>
      <c r="L282" s="5" t="s">
        <v>89</v>
      </c>
      <c r="M282" s="10"/>
      <c r="N282" s="10"/>
      <c r="O282" s="10"/>
      <c r="P282" s="10"/>
      <c r="Q282" s="10"/>
      <c r="R282" s="10"/>
      <c r="S282" s="10"/>
      <c r="T282" s="10"/>
      <c r="U282" s="10"/>
      <c r="V282" s="10"/>
      <c r="W282" s="10"/>
      <c r="X282" s="10"/>
      <c r="Y282" s="10"/>
      <c r="Z282" s="10"/>
      <c r="AA282" s="10"/>
    </row>
    <row r="283" spans="1:27" ht="20.25" customHeight="1">
      <c r="A283" s="5" t="s">
        <v>2505</v>
      </c>
      <c r="B283" s="5" t="s">
        <v>2506</v>
      </c>
      <c r="C283" s="5" t="s">
        <v>27</v>
      </c>
      <c r="D283" s="5" t="s">
        <v>80</v>
      </c>
      <c r="E283" s="5" t="s">
        <v>45</v>
      </c>
      <c r="F283" s="5" t="s">
        <v>1661</v>
      </c>
      <c r="G283" s="5" t="s">
        <v>108</v>
      </c>
      <c r="H283" s="5" t="s">
        <v>110</v>
      </c>
      <c r="I283" s="5" t="s">
        <v>2511</v>
      </c>
      <c r="J283" s="5" t="s">
        <v>2513</v>
      </c>
      <c r="K283" s="5" t="s">
        <v>53</v>
      </c>
      <c r="L283" s="5" t="s">
        <v>55</v>
      </c>
      <c r="M283" s="10"/>
      <c r="N283" s="10"/>
      <c r="O283" s="10"/>
      <c r="P283" s="10"/>
      <c r="Q283" s="10"/>
      <c r="R283" s="10"/>
      <c r="S283" s="10"/>
      <c r="T283" s="10"/>
      <c r="U283" s="10"/>
      <c r="V283" s="10"/>
      <c r="W283" s="10"/>
      <c r="X283" s="10"/>
      <c r="Y283" s="10"/>
      <c r="Z283" s="10"/>
      <c r="AA283" s="10"/>
    </row>
    <row r="284" spans="1:27" ht="20.25" customHeight="1">
      <c r="A284" s="5" t="s">
        <v>784</v>
      </c>
      <c r="B284" s="5" t="s">
        <v>2517</v>
      </c>
      <c r="C284" s="5" t="s">
        <v>27</v>
      </c>
      <c r="D284" s="5" t="s">
        <v>290</v>
      </c>
      <c r="E284" s="5" t="s">
        <v>45</v>
      </c>
      <c r="F284" s="5" t="s">
        <v>2519</v>
      </c>
      <c r="G284" s="5" t="s">
        <v>31</v>
      </c>
      <c r="H284" s="5" t="s">
        <v>479</v>
      </c>
      <c r="I284" s="5" t="s">
        <v>2522</v>
      </c>
      <c r="J284" s="5" t="s">
        <v>2523</v>
      </c>
      <c r="K284" s="5" t="s">
        <v>167</v>
      </c>
      <c r="L284" s="5" t="s">
        <v>89</v>
      </c>
      <c r="M284" s="10"/>
      <c r="N284" s="10"/>
      <c r="O284" s="10"/>
      <c r="P284" s="10"/>
      <c r="Q284" s="10"/>
      <c r="R284" s="10"/>
      <c r="S284" s="10"/>
      <c r="T284" s="10"/>
      <c r="U284" s="10"/>
      <c r="V284" s="10"/>
      <c r="W284" s="10"/>
      <c r="X284" s="10"/>
      <c r="Y284" s="10"/>
      <c r="Z284" s="10"/>
      <c r="AA284" s="10"/>
    </row>
    <row r="285" spans="1:27" ht="20.25" customHeight="1">
      <c r="A285" s="5" t="s">
        <v>2525</v>
      </c>
      <c r="B285" s="5" t="s">
        <v>2527</v>
      </c>
      <c r="C285" s="5" t="s">
        <v>27</v>
      </c>
      <c r="D285" s="5" t="s">
        <v>47</v>
      </c>
      <c r="E285" s="5" t="s">
        <v>45</v>
      </c>
      <c r="F285" s="5" t="s">
        <v>493</v>
      </c>
      <c r="G285" s="5" t="s">
        <v>66</v>
      </c>
      <c r="H285" s="5" t="s">
        <v>598</v>
      </c>
      <c r="I285" s="5" t="s">
        <v>599</v>
      </c>
      <c r="J285" s="5" t="s">
        <v>2530</v>
      </c>
      <c r="K285" s="5" t="s">
        <v>100</v>
      </c>
      <c r="L285" s="5" t="s">
        <v>55</v>
      </c>
      <c r="M285" s="10"/>
      <c r="N285" s="10"/>
      <c r="O285" s="10"/>
      <c r="P285" s="10"/>
      <c r="Q285" s="10"/>
      <c r="R285" s="10"/>
      <c r="S285" s="10"/>
      <c r="T285" s="10"/>
      <c r="U285" s="10"/>
      <c r="V285" s="10"/>
      <c r="W285" s="10"/>
      <c r="X285" s="10"/>
      <c r="Y285" s="10"/>
      <c r="Z285" s="10"/>
      <c r="AA285" s="10"/>
    </row>
    <row r="286" spans="1:27" ht="20.25" customHeight="1">
      <c r="A286" s="5" t="s">
        <v>2533</v>
      </c>
      <c r="B286" s="5" t="s">
        <v>2534</v>
      </c>
      <c r="C286" s="5" t="s">
        <v>27</v>
      </c>
      <c r="D286" s="5" t="s">
        <v>575</v>
      </c>
      <c r="E286" s="5" t="s">
        <v>45</v>
      </c>
      <c r="F286" s="5" t="s">
        <v>2537</v>
      </c>
      <c r="G286" s="5" t="s">
        <v>66</v>
      </c>
      <c r="H286" s="5" t="s">
        <v>2538</v>
      </c>
      <c r="I286" s="5" t="s">
        <v>2539</v>
      </c>
      <c r="J286" s="5" t="s">
        <v>2541</v>
      </c>
      <c r="K286" s="5" t="s">
        <v>53</v>
      </c>
      <c r="L286" s="5" t="s">
        <v>55</v>
      </c>
      <c r="M286" s="10"/>
      <c r="N286" s="10"/>
      <c r="O286" s="10"/>
      <c r="P286" s="10"/>
      <c r="Q286" s="10"/>
      <c r="R286" s="10"/>
      <c r="S286" s="10"/>
      <c r="T286" s="10"/>
      <c r="U286" s="10"/>
      <c r="V286" s="10"/>
      <c r="W286" s="10"/>
      <c r="X286" s="10"/>
      <c r="Y286" s="10"/>
      <c r="Z286" s="10"/>
      <c r="AA286" s="10"/>
    </row>
    <row r="287" spans="1:27" ht="20.25" customHeight="1">
      <c r="A287" s="5" t="s">
        <v>2545</v>
      </c>
      <c r="B287" s="5" t="s">
        <v>2547</v>
      </c>
      <c r="C287" s="5" t="s">
        <v>27</v>
      </c>
      <c r="D287" s="5" t="s">
        <v>105</v>
      </c>
      <c r="E287" s="5" t="s">
        <v>29</v>
      </c>
      <c r="F287" s="5" t="s">
        <v>65</v>
      </c>
      <c r="G287" s="5" t="s">
        <v>108</v>
      </c>
      <c r="H287" s="5" t="s">
        <v>76</v>
      </c>
      <c r="I287" s="5" t="s">
        <v>2550</v>
      </c>
      <c r="J287" s="5" t="s">
        <v>2551</v>
      </c>
      <c r="K287" s="5" t="s">
        <v>37</v>
      </c>
      <c r="L287" s="5" t="s">
        <v>55</v>
      </c>
      <c r="M287" s="10"/>
      <c r="N287" s="10"/>
      <c r="O287" s="10"/>
      <c r="P287" s="10"/>
      <c r="Q287" s="10"/>
      <c r="R287" s="10"/>
      <c r="S287" s="10"/>
      <c r="T287" s="10"/>
      <c r="U287" s="10"/>
      <c r="V287" s="10"/>
      <c r="W287" s="10"/>
      <c r="X287" s="10"/>
      <c r="Y287" s="10"/>
      <c r="Z287" s="10"/>
      <c r="AA287" s="10"/>
    </row>
    <row r="288" spans="1:27" ht="20.25" customHeight="1">
      <c r="A288" s="5" t="s">
        <v>2554</v>
      </c>
      <c r="B288" s="5" t="s">
        <v>2555</v>
      </c>
      <c r="C288" s="5" t="s">
        <v>27</v>
      </c>
      <c r="D288" s="5" t="s">
        <v>47</v>
      </c>
      <c r="E288" s="5" t="s">
        <v>29</v>
      </c>
      <c r="F288" s="5" t="s">
        <v>538</v>
      </c>
      <c r="G288" s="5" t="s">
        <v>31</v>
      </c>
      <c r="H288" s="5" t="s">
        <v>110</v>
      </c>
      <c r="I288" s="5" t="s">
        <v>2556</v>
      </c>
      <c r="J288" s="5" t="s">
        <v>2557</v>
      </c>
      <c r="K288" s="5" t="s">
        <v>37</v>
      </c>
      <c r="L288" s="5" t="s">
        <v>55</v>
      </c>
      <c r="M288" s="10"/>
      <c r="N288" s="10"/>
      <c r="O288" s="10"/>
      <c r="P288" s="10"/>
      <c r="Q288" s="10"/>
      <c r="R288" s="10"/>
      <c r="S288" s="10"/>
      <c r="T288" s="10"/>
      <c r="U288" s="10"/>
      <c r="V288" s="10"/>
      <c r="W288" s="10"/>
      <c r="X288" s="10"/>
      <c r="Y288" s="10"/>
      <c r="Z288" s="10"/>
      <c r="AA288" s="10"/>
    </row>
    <row r="289" spans="1:27" ht="20.25" customHeight="1">
      <c r="A289" s="5" t="s">
        <v>2560</v>
      </c>
      <c r="B289" s="5" t="s">
        <v>2561</v>
      </c>
      <c r="C289" s="5" t="s">
        <v>27</v>
      </c>
      <c r="D289" s="5" t="s">
        <v>85</v>
      </c>
      <c r="E289" s="5" t="s">
        <v>45</v>
      </c>
      <c r="F289" s="5" t="s">
        <v>2134</v>
      </c>
      <c r="G289" s="5" t="s">
        <v>66</v>
      </c>
      <c r="H289" s="5" t="s">
        <v>1424</v>
      </c>
      <c r="I289" s="5"/>
      <c r="J289" s="5" t="s">
        <v>2563</v>
      </c>
      <c r="K289" s="5" t="s">
        <v>100</v>
      </c>
      <c r="L289" s="5" t="s">
        <v>38</v>
      </c>
      <c r="M289" s="10"/>
      <c r="N289" s="10"/>
      <c r="O289" s="10"/>
      <c r="P289" s="10"/>
      <c r="Q289" s="10"/>
      <c r="R289" s="10"/>
      <c r="S289" s="10"/>
      <c r="T289" s="10"/>
      <c r="U289" s="10"/>
      <c r="V289" s="10"/>
      <c r="W289" s="10"/>
      <c r="X289" s="10"/>
      <c r="Y289" s="10"/>
      <c r="Z289" s="10"/>
      <c r="AA289" s="10"/>
    </row>
    <row r="290" spans="1:27" ht="20.25" customHeight="1">
      <c r="A290" s="5" t="s">
        <v>2568</v>
      </c>
      <c r="B290" s="5" t="s">
        <v>2569</v>
      </c>
      <c r="C290" s="5" t="s">
        <v>27</v>
      </c>
      <c r="D290" s="5" t="s">
        <v>105</v>
      </c>
      <c r="E290" s="5" t="s">
        <v>45</v>
      </c>
      <c r="F290" s="5" t="s">
        <v>188</v>
      </c>
      <c r="G290" s="5" t="s">
        <v>125</v>
      </c>
      <c r="H290" s="5" t="s">
        <v>68</v>
      </c>
      <c r="I290" s="5" t="s">
        <v>2572</v>
      </c>
      <c r="J290" s="5" t="s">
        <v>2573</v>
      </c>
      <c r="K290" s="5" t="s">
        <v>100</v>
      </c>
      <c r="L290" s="5" t="s">
        <v>271</v>
      </c>
      <c r="M290" s="10"/>
      <c r="N290" s="10"/>
      <c r="O290" s="10"/>
      <c r="P290" s="10"/>
      <c r="Q290" s="10"/>
      <c r="R290" s="10"/>
      <c r="S290" s="10"/>
      <c r="T290" s="10"/>
      <c r="U290" s="10"/>
      <c r="V290" s="10"/>
      <c r="W290" s="10"/>
      <c r="X290" s="10"/>
      <c r="Y290" s="10"/>
      <c r="Z290" s="10"/>
      <c r="AA290" s="10"/>
    </row>
    <row r="291" spans="1:27" ht="20.25" customHeight="1">
      <c r="A291" s="5" t="s">
        <v>676</v>
      </c>
      <c r="B291" s="5" t="s">
        <v>2577</v>
      </c>
      <c r="C291" s="5" t="s">
        <v>27</v>
      </c>
      <c r="D291" s="5" t="s">
        <v>85</v>
      </c>
      <c r="E291" s="5" t="s">
        <v>29</v>
      </c>
      <c r="F291" s="5" t="s">
        <v>65</v>
      </c>
      <c r="G291" s="5" t="s">
        <v>108</v>
      </c>
      <c r="H291" s="5" t="s">
        <v>2578</v>
      </c>
      <c r="I291" s="5" t="s">
        <v>2579</v>
      </c>
      <c r="J291" s="5" t="s">
        <v>2580</v>
      </c>
      <c r="K291" s="5" t="s">
        <v>37</v>
      </c>
      <c r="L291" s="5" t="s">
        <v>55</v>
      </c>
      <c r="M291" s="10"/>
      <c r="N291" s="10"/>
      <c r="O291" s="10"/>
      <c r="P291" s="10"/>
      <c r="Q291" s="10"/>
      <c r="R291" s="10"/>
      <c r="S291" s="10"/>
      <c r="T291" s="10"/>
      <c r="U291" s="10"/>
      <c r="V291" s="10"/>
      <c r="W291" s="10"/>
      <c r="X291" s="10"/>
      <c r="Y291" s="10"/>
      <c r="Z291" s="10"/>
      <c r="AA291" s="10"/>
    </row>
    <row r="292" spans="1:27" ht="20.25" customHeight="1">
      <c r="A292" s="5" t="s">
        <v>2583</v>
      </c>
      <c r="B292" s="5" t="s">
        <v>2584</v>
      </c>
      <c r="C292" s="5" t="s">
        <v>27</v>
      </c>
      <c r="D292" s="5" t="s">
        <v>212</v>
      </c>
      <c r="E292" s="5" t="s">
        <v>45</v>
      </c>
      <c r="F292" s="5" t="s">
        <v>2586</v>
      </c>
      <c r="G292" s="5" t="s">
        <v>108</v>
      </c>
      <c r="H292" s="5" t="s">
        <v>2587</v>
      </c>
      <c r="I292" s="5" t="s">
        <v>2588</v>
      </c>
      <c r="J292" s="5" t="s">
        <v>2590</v>
      </c>
      <c r="K292" s="5" t="s">
        <v>37</v>
      </c>
      <c r="L292" s="5" t="s">
        <v>55</v>
      </c>
      <c r="M292" s="10"/>
      <c r="N292" s="10"/>
      <c r="O292" s="10"/>
      <c r="P292" s="10"/>
      <c r="Q292" s="10"/>
      <c r="R292" s="10"/>
      <c r="S292" s="10"/>
      <c r="T292" s="10"/>
      <c r="U292" s="10"/>
      <c r="V292" s="10"/>
      <c r="W292" s="10"/>
      <c r="X292" s="10"/>
      <c r="Y292" s="10"/>
      <c r="Z292" s="10"/>
      <c r="AA292" s="10"/>
    </row>
    <row r="293" spans="1:27" ht="20.25" customHeight="1">
      <c r="A293" s="5" t="s">
        <v>2591</v>
      </c>
      <c r="B293" s="5" t="s">
        <v>2593</v>
      </c>
      <c r="C293" s="5" t="s">
        <v>27</v>
      </c>
      <c r="D293" s="5" t="s">
        <v>105</v>
      </c>
      <c r="E293" s="5" t="s">
        <v>45</v>
      </c>
      <c r="F293" s="5" t="s">
        <v>56</v>
      </c>
      <c r="G293" s="5" t="s">
        <v>108</v>
      </c>
      <c r="H293" s="5" t="s">
        <v>2597</v>
      </c>
      <c r="I293" s="5" t="s">
        <v>2598</v>
      </c>
      <c r="J293" s="5" t="s">
        <v>2599</v>
      </c>
      <c r="K293" s="5" t="s">
        <v>37</v>
      </c>
      <c r="L293" s="5" t="s">
        <v>38</v>
      </c>
      <c r="M293" s="10"/>
      <c r="N293" s="10"/>
      <c r="O293" s="10"/>
      <c r="P293" s="10"/>
      <c r="Q293" s="10"/>
      <c r="R293" s="10"/>
      <c r="S293" s="10"/>
      <c r="T293" s="10"/>
      <c r="U293" s="10"/>
      <c r="V293" s="10"/>
      <c r="W293" s="10"/>
      <c r="X293" s="10"/>
      <c r="Y293" s="10"/>
      <c r="Z293" s="10"/>
      <c r="AA293" s="10"/>
    </row>
    <row r="294" spans="1:27" ht="20.25" customHeight="1">
      <c r="A294" s="5" t="s">
        <v>2601</v>
      </c>
      <c r="B294" s="5" t="s">
        <v>2602</v>
      </c>
      <c r="C294" s="5" t="s">
        <v>27</v>
      </c>
      <c r="D294" s="5" t="s">
        <v>80</v>
      </c>
      <c r="E294" s="5" t="s">
        <v>45</v>
      </c>
      <c r="F294" s="5" t="s">
        <v>1486</v>
      </c>
      <c r="G294" s="5" t="s">
        <v>108</v>
      </c>
      <c r="H294" s="5" t="s">
        <v>110</v>
      </c>
      <c r="I294" s="5" t="s">
        <v>2604</v>
      </c>
      <c r="J294" s="5" t="s">
        <v>1552</v>
      </c>
      <c r="K294" s="5" t="s">
        <v>53</v>
      </c>
      <c r="L294" s="5" t="s">
        <v>89</v>
      </c>
      <c r="M294" s="10"/>
      <c r="N294" s="10"/>
      <c r="O294" s="10"/>
      <c r="P294" s="10"/>
      <c r="Q294" s="10"/>
      <c r="R294" s="10"/>
      <c r="S294" s="10"/>
      <c r="T294" s="10"/>
      <c r="U294" s="10"/>
      <c r="V294" s="10"/>
      <c r="W294" s="10"/>
      <c r="X294" s="10"/>
      <c r="Y294" s="10"/>
      <c r="Z294" s="10"/>
      <c r="AA294" s="10"/>
    </row>
    <row r="295" spans="1:27" ht="20.25" customHeight="1">
      <c r="A295" s="5" t="s">
        <v>2606</v>
      </c>
      <c r="B295" s="5" t="s">
        <v>2607</v>
      </c>
      <c r="C295" s="5" t="s">
        <v>27</v>
      </c>
      <c r="D295" s="5" t="s">
        <v>47</v>
      </c>
      <c r="E295" s="5" t="s">
        <v>45</v>
      </c>
      <c r="F295" s="5" t="s">
        <v>65</v>
      </c>
      <c r="G295" s="5" t="s">
        <v>31</v>
      </c>
      <c r="H295" s="5" t="s">
        <v>68</v>
      </c>
      <c r="I295" s="5" t="s">
        <v>2608</v>
      </c>
      <c r="J295" s="5"/>
      <c r="K295" s="5" t="s">
        <v>53</v>
      </c>
      <c r="L295" s="5" t="s">
        <v>44</v>
      </c>
      <c r="M295" s="10"/>
      <c r="N295" s="10"/>
      <c r="O295" s="10"/>
      <c r="P295" s="10"/>
      <c r="Q295" s="10"/>
      <c r="R295" s="10"/>
      <c r="S295" s="10"/>
      <c r="T295" s="10"/>
      <c r="U295" s="10"/>
      <c r="V295" s="10"/>
      <c r="W295" s="10"/>
      <c r="X295" s="10"/>
      <c r="Y295" s="10"/>
      <c r="Z295" s="10"/>
      <c r="AA295" s="10"/>
    </row>
    <row r="296" spans="1:27" ht="20.25" customHeight="1">
      <c r="A296" s="5" t="s">
        <v>2611</v>
      </c>
      <c r="B296" s="5" t="s">
        <v>2612</v>
      </c>
      <c r="C296" s="5" t="s">
        <v>27</v>
      </c>
      <c r="D296" s="5" t="s">
        <v>75</v>
      </c>
      <c r="E296" s="5" t="s">
        <v>45</v>
      </c>
      <c r="F296" s="5" t="s">
        <v>2614</v>
      </c>
      <c r="G296" s="5" t="s">
        <v>108</v>
      </c>
      <c r="H296" s="5" t="s">
        <v>1098</v>
      </c>
      <c r="I296" s="5"/>
      <c r="J296" s="5"/>
      <c r="K296" s="5" t="s">
        <v>37</v>
      </c>
      <c r="L296" s="5" t="s">
        <v>55</v>
      </c>
      <c r="M296" s="10"/>
      <c r="N296" s="10"/>
      <c r="O296" s="10"/>
      <c r="P296" s="10"/>
      <c r="Q296" s="10"/>
      <c r="R296" s="10"/>
      <c r="S296" s="10"/>
      <c r="T296" s="10"/>
      <c r="U296" s="10"/>
      <c r="V296" s="10"/>
      <c r="W296" s="10"/>
      <c r="X296" s="10"/>
      <c r="Y296" s="10"/>
      <c r="Z296" s="10"/>
      <c r="AA296" s="10"/>
    </row>
    <row r="297" spans="1:27" ht="20.25" customHeight="1">
      <c r="A297" s="5" t="s">
        <v>2616</v>
      </c>
      <c r="B297" s="5" t="s">
        <v>2618</v>
      </c>
      <c r="C297" s="5" t="s">
        <v>27</v>
      </c>
      <c r="D297" s="5" t="s">
        <v>105</v>
      </c>
      <c r="E297" s="5" t="s">
        <v>45</v>
      </c>
      <c r="F297" s="5" t="s">
        <v>493</v>
      </c>
      <c r="G297" s="5" t="s">
        <v>66</v>
      </c>
      <c r="H297" s="5" t="s">
        <v>479</v>
      </c>
      <c r="I297" s="5" t="s">
        <v>2622</v>
      </c>
      <c r="J297" s="5" t="s">
        <v>2626</v>
      </c>
      <c r="K297" s="5" t="s">
        <v>100</v>
      </c>
      <c r="L297" s="5" t="s">
        <v>55</v>
      </c>
      <c r="M297" s="10"/>
      <c r="N297" s="10"/>
      <c r="O297" s="10"/>
      <c r="P297" s="10"/>
      <c r="Q297" s="10"/>
      <c r="R297" s="10"/>
      <c r="S297" s="10"/>
      <c r="T297" s="10"/>
      <c r="U297" s="10"/>
      <c r="V297" s="10"/>
      <c r="W297" s="10"/>
      <c r="X297" s="10"/>
      <c r="Y297" s="10"/>
      <c r="Z297" s="10"/>
      <c r="AA297" s="10"/>
    </row>
    <row r="298" spans="1:27" ht="20.25" customHeight="1">
      <c r="A298" s="5" t="s">
        <v>2440</v>
      </c>
      <c r="B298" s="5" t="s">
        <v>2628</v>
      </c>
      <c r="C298" s="5" t="s">
        <v>27</v>
      </c>
      <c r="D298" s="5" t="s">
        <v>290</v>
      </c>
      <c r="E298" s="5" t="s">
        <v>45</v>
      </c>
      <c r="F298" s="5" t="s">
        <v>56</v>
      </c>
      <c r="G298" s="5" t="s">
        <v>108</v>
      </c>
      <c r="H298" s="5" t="s">
        <v>2631</v>
      </c>
      <c r="I298" s="5" t="s">
        <v>2632</v>
      </c>
      <c r="J298" s="5" t="s">
        <v>2634</v>
      </c>
      <c r="K298" s="5" t="s">
        <v>37</v>
      </c>
      <c r="L298" s="5" t="s">
        <v>405</v>
      </c>
      <c r="M298" s="10"/>
      <c r="N298" s="10"/>
      <c r="O298" s="10"/>
      <c r="P298" s="10"/>
      <c r="Q298" s="10"/>
      <c r="R298" s="10"/>
      <c r="S298" s="10"/>
      <c r="T298" s="10"/>
      <c r="U298" s="10"/>
      <c r="V298" s="10"/>
      <c r="W298" s="10"/>
      <c r="X298" s="10"/>
      <c r="Y298" s="10"/>
      <c r="Z298" s="10"/>
      <c r="AA298" s="10"/>
    </row>
    <row r="299" spans="1:27" ht="20.25" customHeight="1">
      <c r="A299" s="5" t="s">
        <v>2581</v>
      </c>
      <c r="B299" s="5" t="s">
        <v>2582</v>
      </c>
      <c r="C299" s="5" t="s">
        <v>27</v>
      </c>
      <c r="D299" s="5" t="s">
        <v>85</v>
      </c>
      <c r="E299" s="5" t="s">
        <v>45</v>
      </c>
      <c r="F299" s="5" t="s">
        <v>144</v>
      </c>
      <c r="G299" s="5" t="s">
        <v>31</v>
      </c>
      <c r="H299" s="5" t="s">
        <v>479</v>
      </c>
      <c r="I299" s="5" t="s">
        <v>1415</v>
      </c>
      <c r="J299" s="5" t="s">
        <v>2585</v>
      </c>
      <c r="K299" s="5" t="s">
        <v>100</v>
      </c>
      <c r="L299" s="5" t="s">
        <v>55</v>
      </c>
      <c r="M299" s="10"/>
      <c r="N299" s="10"/>
      <c r="O299" s="10"/>
      <c r="P299" s="10"/>
      <c r="Q299" s="10"/>
      <c r="R299" s="10"/>
      <c r="S299" s="10"/>
      <c r="T299" s="10"/>
      <c r="U299" s="10"/>
      <c r="V299" s="10"/>
      <c r="W299" s="10"/>
      <c r="X299" s="10"/>
      <c r="Y299" s="10"/>
      <c r="Z299" s="10"/>
      <c r="AA299" s="10"/>
    </row>
    <row r="300" spans="1:27" ht="20.25" customHeight="1">
      <c r="A300" s="5" t="s">
        <v>2641</v>
      </c>
      <c r="B300" s="5" t="s">
        <v>2643</v>
      </c>
      <c r="C300" s="5" t="s">
        <v>27</v>
      </c>
      <c r="D300" s="5" t="s">
        <v>80</v>
      </c>
      <c r="E300" s="5" t="s">
        <v>45</v>
      </c>
      <c r="F300" s="5" t="s">
        <v>360</v>
      </c>
      <c r="G300" s="5" t="s">
        <v>31</v>
      </c>
      <c r="H300" s="5" t="s">
        <v>252</v>
      </c>
      <c r="I300" s="5" t="s">
        <v>2646</v>
      </c>
      <c r="J300" s="5" t="s">
        <v>2647</v>
      </c>
      <c r="K300" s="5" t="s">
        <v>53</v>
      </c>
      <c r="L300" s="5" t="s">
        <v>44</v>
      </c>
      <c r="M300" s="10"/>
      <c r="N300" s="10"/>
      <c r="O300" s="10"/>
      <c r="P300" s="10"/>
      <c r="Q300" s="10"/>
      <c r="R300" s="10"/>
      <c r="S300" s="10"/>
      <c r="T300" s="10"/>
      <c r="U300" s="10"/>
      <c r="V300" s="10"/>
      <c r="W300" s="10"/>
      <c r="X300" s="10"/>
      <c r="Y300" s="10"/>
      <c r="Z300" s="10"/>
      <c r="AA300" s="10"/>
    </row>
    <row r="301" spans="1:27" ht="20.25" customHeight="1">
      <c r="A301" s="5" t="s">
        <v>130</v>
      </c>
      <c r="B301" s="5" t="s">
        <v>2651</v>
      </c>
      <c r="C301" s="5" t="s">
        <v>27</v>
      </c>
      <c r="D301" s="5" t="s">
        <v>85</v>
      </c>
      <c r="E301" s="5" t="s">
        <v>45</v>
      </c>
      <c r="F301" s="5" t="s">
        <v>964</v>
      </c>
      <c r="G301" s="5" t="s">
        <v>125</v>
      </c>
      <c r="H301" s="5" t="s">
        <v>2652</v>
      </c>
      <c r="I301" s="5" t="s">
        <v>2657</v>
      </c>
      <c r="J301" s="5" t="s">
        <v>2658</v>
      </c>
      <c r="K301" s="5" t="s">
        <v>167</v>
      </c>
      <c r="L301" s="5" t="s">
        <v>89</v>
      </c>
      <c r="M301" s="10"/>
      <c r="N301" s="10"/>
      <c r="O301" s="10"/>
      <c r="P301" s="10"/>
      <c r="Q301" s="10"/>
      <c r="R301" s="10"/>
      <c r="S301" s="10"/>
      <c r="T301" s="10"/>
      <c r="U301" s="10"/>
      <c r="V301" s="10"/>
      <c r="W301" s="10"/>
      <c r="X301" s="10"/>
      <c r="Y301" s="10"/>
      <c r="Z301" s="10"/>
      <c r="AA301" s="10"/>
    </row>
    <row r="302" spans="1:27" ht="20.25" customHeight="1">
      <c r="A302" s="5" t="s">
        <v>2660</v>
      </c>
      <c r="B302" s="5" t="s">
        <v>2661</v>
      </c>
      <c r="C302" s="5" t="s">
        <v>27</v>
      </c>
      <c r="D302" s="5" t="s">
        <v>47</v>
      </c>
      <c r="E302" s="5" t="s">
        <v>45</v>
      </c>
      <c r="F302" s="5" t="s">
        <v>2664</v>
      </c>
      <c r="G302" s="5" t="s">
        <v>125</v>
      </c>
      <c r="H302" s="5" t="s">
        <v>554</v>
      </c>
      <c r="I302" s="5" t="s">
        <v>2667</v>
      </c>
      <c r="J302" s="5" t="s">
        <v>2670</v>
      </c>
      <c r="K302" s="5" t="s">
        <v>53</v>
      </c>
      <c r="L302" s="5" t="s">
        <v>55</v>
      </c>
      <c r="M302" s="10"/>
      <c r="N302" s="10"/>
      <c r="O302" s="10"/>
      <c r="P302" s="10"/>
      <c r="Q302" s="10"/>
      <c r="R302" s="10"/>
      <c r="S302" s="10"/>
      <c r="T302" s="10"/>
      <c r="U302" s="10"/>
      <c r="V302" s="10"/>
      <c r="W302" s="10"/>
      <c r="X302" s="10"/>
      <c r="Y302" s="10"/>
      <c r="Z302" s="10"/>
      <c r="AA302" s="10"/>
    </row>
    <row r="303" spans="1:27" ht="20.25" customHeight="1">
      <c r="A303" s="5" t="s">
        <v>2674</v>
      </c>
      <c r="B303" s="5" t="s">
        <v>2675</v>
      </c>
      <c r="C303" s="5" t="s">
        <v>27</v>
      </c>
      <c r="D303" s="5" t="s">
        <v>54</v>
      </c>
      <c r="E303" s="5" t="s">
        <v>29</v>
      </c>
      <c r="F303" s="5" t="s">
        <v>2677</v>
      </c>
      <c r="G303" s="5" t="s">
        <v>66</v>
      </c>
      <c r="H303" s="5" t="s">
        <v>2678</v>
      </c>
      <c r="I303" s="5" t="s">
        <v>2679</v>
      </c>
      <c r="J303" s="5"/>
      <c r="K303" s="5" t="s">
        <v>53</v>
      </c>
      <c r="L303" s="5" t="s">
        <v>38</v>
      </c>
      <c r="M303" s="10"/>
      <c r="N303" s="10"/>
      <c r="O303" s="10"/>
      <c r="P303" s="10"/>
      <c r="Q303" s="10"/>
      <c r="R303" s="10"/>
      <c r="S303" s="10"/>
      <c r="T303" s="10"/>
      <c r="U303" s="10"/>
      <c r="V303" s="10"/>
      <c r="W303" s="10"/>
      <c r="X303" s="10"/>
      <c r="Y303" s="10"/>
      <c r="Z303" s="10"/>
      <c r="AA303" s="10"/>
    </row>
    <row r="304" spans="1:27" ht="20.25" customHeight="1">
      <c r="A304" s="5" t="s">
        <v>2660</v>
      </c>
      <c r="B304" s="5" t="s">
        <v>2683</v>
      </c>
      <c r="C304" s="5" t="s">
        <v>27</v>
      </c>
      <c r="D304" s="5" t="s">
        <v>85</v>
      </c>
      <c r="E304" s="5" t="s">
        <v>45</v>
      </c>
      <c r="F304" s="5" t="s">
        <v>548</v>
      </c>
      <c r="G304" s="5" t="s">
        <v>31</v>
      </c>
      <c r="H304" s="5" t="s">
        <v>1270</v>
      </c>
      <c r="I304" s="5" t="s">
        <v>2684</v>
      </c>
      <c r="J304" s="5" t="s">
        <v>2685</v>
      </c>
      <c r="K304" s="5" t="s">
        <v>53</v>
      </c>
      <c r="L304" s="5" t="s">
        <v>405</v>
      </c>
      <c r="M304" s="10"/>
      <c r="N304" s="10"/>
      <c r="O304" s="10"/>
      <c r="P304" s="10"/>
      <c r="Q304" s="10"/>
      <c r="R304" s="10"/>
      <c r="S304" s="10"/>
      <c r="T304" s="10"/>
      <c r="U304" s="10"/>
      <c r="V304" s="10"/>
      <c r="W304" s="10"/>
      <c r="X304" s="10"/>
      <c r="Y304" s="10"/>
      <c r="Z304" s="10"/>
      <c r="AA304" s="10"/>
    </row>
    <row r="305" spans="1:27" ht="20.25" customHeight="1">
      <c r="A305" s="5" t="s">
        <v>2687</v>
      </c>
      <c r="B305" s="5" t="s">
        <v>2689</v>
      </c>
      <c r="C305" s="5" t="s">
        <v>27</v>
      </c>
      <c r="D305" s="5" t="s">
        <v>199</v>
      </c>
      <c r="E305" s="5" t="s">
        <v>45</v>
      </c>
      <c r="F305" s="5" t="s">
        <v>510</v>
      </c>
      <c r="G305" s="5" t="s">
        <v>108</v>
      </c>
      <c r="H305" s="5" t="s">
        <v>267</v>
      </c>
      <c r="I305" s="5" t="s">
        <v>2695</v>
      </c>
      <c r="J305" s="5" t="s">
        <v>2697</v>
      </c>
      <c r="K305" s="5" t="s">
        <v>100</v>
      </c>
      <c r="L305" s="5" t="s">
        <v>55</v>
      </c>
      <c r="M305" s="10"/>
      <c r="N305" s="10"/>
      <c r="O305" s="10"/>
      <c r="P305" s="10"/>
      <c r="Q305" s="10"/>
      <c r="R305" s="10"/>
      <c r="S305" s="10"/>
      <c r="T305" s="10"/>
      <c r="U305" s="10"/>
      <c r="V305" s="10"/>
      <c r="W305" s="10"/>
      <c r="X305" s="10"/>
      <c r="Y305" s="10"/>
      <c r="Z305" s="10"/>
      <c r="AA305" s="10"/>
    </row>
    <row r="306" spans="1:27" ht="20.25" customHeight="1">
      <c r="A306" s="5" t="s">
        <v>2700</v>
      </c>
      <c r="B306" s="5" t="s">
        <v>2701</v>
      </c>
      <c r="C306" s="5" t="s">
        <v>27</v>
      </c>
      <c r="D306" s="5" t="s">
        <v>80</v>
      </c>
      <c r="E306" s="5" t="s">
        <v>45</v>
      </c>
      <c r="F306" s="5" t="s">
        <v>2704</v>
      </c>
      <c r="G306" s="5" t="s">
        <v>108</v>
      </c>
      <c r="H306" s="5" t="s">
        <v>2705</v>
      </c>
      <c r="I306" s="5" t="s">
        <v>2706</v>
      </c>
      <c r="J306" s="5" t="s">
        <v>2709</v>
      </c>
      <c r="K306" s="5" t="s">
        <v>42</v>
      </c>
      <c r="L306" s="5" t="s">
        <v>89</v>
      </c>
      <c r="M306" s="10"/>
      <c r="N306" s="10"/>
      <c r="O306" s="10"/>
      <c r="P306" s="10"/>
      <c r="Q306" s="10"/>
      <c r="R306" s="10"/>
      <c r="S306" s="10"/>
      <c r="T306" s="10"/>
      <c r="U306" s="10"/>
      <c r="V306" s="10"/>
      <c r="W306" s="10"/>
      <c r="X306" s="10"/>
      <c r="Y306" s="10"/>
      <c r="Z306" s="10"/>
      <c r="AA306" s="10"/>
    </row>
    <row r="307" spans="1:27" ht="20.25" customHeight="1">
      <c r="A307" s="5" t="s">
        <v>2712</v>
      </c>
      <c r="B307" s="5" t="s">
        <v>2713</v>
      </c>
      <c r="C307" s="5" t="s">
        <v>27</v>
      </c>
      <c r="D307" s="5" t="s">
        <v>105</v>
      </c>
      <c r="E307" s="5" t="s">
        <v>45</v>
      </c>
      <c r="F307" s="5" t="s">
        <v>2537</v>
      </c>
      <c r="G307" s="5" t="s">
        <v>66</v>
      </c>
      <c r="H307" s="5" t="s">
        <v>780</v>
      </c>
      <c r="I307" s="5" t="s">
        <v>2714</v>
      </c>
      <c r="J307" s="5" t="s">
        <v>2717</v>
      </c>
      <c r="K307" s="5" t="s">
        <v>53</v>
      </c>
      <c r="L307" s="5" t="s">
        <v>55</v>
      </c>
      <c r="M307" s="10"/>
      <c r="N307" s="10"/>
      <c r="O307" s="10"/>
      <c r="P307" s="10"/>
      <c r="Q307" s="10"/>
      <c r="R307" s="10"/>
      <c r="S307" s="10"/>
      <c r="T307" s="10"/>
      <c r="U307" s="10"/>
      <c r="V307" s="10"/>
      <c r="W307" s="10"/>
      <c r="X307" s="10"/>
      <c r="Y307" s="10"/>
      <c r="Z307" s="10"/>
      <c r="AA307" s="10"/>
    </row>
    <row r="308" spans="1:27" ht="20.25" customHeight="1">
      <c r="A308" s="5" t="s">
        <v>2721</v>
      </c>
      <c r="B308" s="5" t="s">
        <v>2723</v>
      </c>
      <c r="C308" s="5" t="s">
        <v>27</v>
      </c>
      <c r="D308" s="5" t="s">
        <v>212</v>
      </c>
      <c r="E308" s="5" t="s">
        <v>45</v>
      </c>
      <c r="F308" s="5" t="s">
        <v>56</v>
      </c>
      <c r="G308" s="5" t="s">
        <v>108</v>
      </c>
      <c r="H308" s="5" t="s">
        <v>291</v>
      </c>
      <c r="I308" s="5" t="s">
        <v>2727</v>
      </c>
      <c r="J308" s="5" t="s">
        <v>2729</v>
      </c>
      <c r="K308" s="5" t="s">
        <v>53</v>
      </c>
      <c r="L308" s="5" t="s">
        <v>55</v>
      </c>
      <c r="M308" s="10"/>
      <c r="N308" s="10"/>
      <c r="O308" s="10"/>
      <c r="P308" s="10"/>
      <c r="Q308" s="10"/>
      <c r="R308" s="10"/>
      <c r="S308" s="10"/>
      <c r="T308" s="10"/>
      <c r="U308" s="10"/>
      <c r="V308" s="10"/>
      <c r="W308" s="10"/>
      <c r="X308" s="10"/>
      <c r="Y308" s="10"/>
      <c r="Z308" s="10"/>
      <c r="AA308" s="10"/>
    </row>
    <row r="309" spans="1:27" ht="20.25" customHeight="1">
      <c r="A309" s="5" t="s">
        <v>2732</v>
      </c>
      <c r="B309" s="5" t="s">
        <v>2733</v>
      </c>
      <c r="C309" s="5" t="s">
        <v>27</v>
      </c>
      <c r="D309" s="5" t="s">
        <v>199</v>
      </c>
      <c r="E309" s="5" t="s">
        <v>45</v>
      </c>
      <c r="F309" s="5" t="s">
        <v>151</v>
      </c>
      <c r="G309" s="5" t="s">
        <v>66</v>
      </c>
      <c r="H309" s="5" t="s">
        <v>57</v>
      </c>
      <c r="I309" s="5"/>
      <c r="J309" s="5" t="s">
        <v>2734</v>
      </c>
      <c r="K309" s="5" t="s">
        <v>100</v>
      </c>
      <c r="L309" s="5" t="s">
        <v>38</v>
      </c>
      <c r="M309" s="10"/>
      <c r="N309" s="10"/>
      <c r="O309" s="10"/>
      <c r="P309" s="10"/>
      <c r="Q309" s="10"/>
      <c r="R309" s="10"/>
      <c r="S309" s="10"/>
      <c r="T309" s="10"/>
      <c r="U309" s="10"/>
      <c r="V309" s="10"/>
      <c r="W309" s="10"/>
      <c r="X309" s="10"/>
      <c r="Y309" s="10"/>
      <c r="Z309" s="10"/>
      <c r="AA309" s="10"/>
    </row>
    <row r="310" spans="1:27" ht="20.25" customHeight="1">
      <c r="A310" s="5" t="s">
        <v>784</v>
      </c>
      <c r="B310" s="5" t="s">
        <v>2737</v>
      </c>
      <c r="C310" s="5" t="s">
        <v>27</v>
      </c>
      <c r="D310" s="5" t="s">
        <v>266</v>
      </c>
      <c r="E310" s="5" t="s">
        <v>29</v>
      </c>
      <c r="F310" s="5" t="s">
        <v>852</v>
      </c>
      <c r="G310" s="5" t="s">
        <v>108</v>
      </c>
      <c r="H310" s="5" t="s">
        <v>110</v>
      </c>
      <c r="I310" s="5" t="s">
        <v>2740</v>
      </c>
      <c r="J310" s="5" t="s">
        <v>2742</v>
      </c>
      <c r="K310" s="5" t="s">
        <v>53</v>
      </c>
      <c r="L310" s="5" t="s">
        <v>55</v>
      </c>
      <c r="M310" s="10"/>
      <c r="N310" s="10"/>
      <c r="O310" s="10"/>
      <c r="P310" s="10"/>
      <c r="Q310" s="10"/>
      <c r="R310" s="10"/>
      <c r="S310" s="10"/>
      <c r="T310" s="10"/>
      <c r="U310" s="10"/>
      <c r="V310" s="10"/>
      <c r="W310" s="10"/>
      <c r="X310" s="10"/>
      <c r="Y310" s="10"/>
      <c r="Z310" s="10"/>
      <c r="AA310" s="10"/>
    </row>
    <row r="311" spans="1:27" ht="20.25" customHeight="1">
      <c r="A311" s="5" t="s">
        <v>2660</v>
      </c>
      <c r="B311" s="5" t="s">
        <v>2748</v>
      </c>
      <c r="C311" s="5" t="s">
        <v>27</v>
      </c>
      <c r="D311" s="5" t="s">
        <v>290</v>
      </c>
      <c r="E311" s="5" t="s">
        <v>29</v>
      </c>
      <c r="F311" s="5" t="s">
        <v>683</v>
      </c>
      <c r="G311" s="5" t="s">
        <v>31</v>
      </c>
      <c r="H311" s="5" t="s">
        <v>2751</v>
      </c>
      <c r="I311" s="5" t="s">
        <v>2752</v>
      </c>
      <c r="J311" s="5"/>
      <c r="K311" s="5" t="s">
        <v>37</v>
      </c>
      <c r="L311" s="5" t="s">
        <v>55</v>
      </c>
      <c r="M311" s="10"/>
      <c r="N311" s="10"/>
      <c r="O311" s="10"/>
      <c r="P311" s="10"/>
      <c r="Q311" s="10"/>
      <c r="R311" s="10"/>
      <c r="S311" s="10"/>
      <c r="T311" s="10"/>
      <c r="U311" s="10"/>
      <c r="V311" s="10"/>
      <c r="W311" s="10"/>
      <c r="X311" s="10"/>
      <c r="Y311" s="10"/>
      <c r="Z311" s="10"/>
      <c r="AA311" s="10"/>
    </row>
    <row r="312" spans="1:27" ht="20.25" customHeight="1">
      <c r="A312" s="5" t="s">
        <v>2753</v>
      </c>
      <c r="B312" s="5" t="s">
        <v>2754</v>
      </c>
      <c r="C312" s="5" t="s">
        <v>27</v>
      </c>
      <c r="D312" s="5" t="s">
        <v>1084</v>
      </c>
      <c r="E312" s="5" t="s">
        <v>45</v>
      </c>
      <c r="F312" s="5" t="s">
        <v>964</v>
      </c>
      <c r="G312" s="5" t="s">
        <v>108</v>
      </c>
      <c r="H312" s="5" t="s">
        <v>484</v>
      </c>
      <c r="I312" s="5"/>
      <c r="J312" s="5" t="s">
        <v>2756</v>
      </c>
      <c r="K312" s="5" t="s">
        <v>37</v>
      </c>
      <c r="L312" s="5" t="s">
        <v>405</v>
      </c>
      <c r="M312" s="10"/>
      <c r="N312" s="10"/>
      <c r="O312" s="10"/>
      <c r="P312" s="10"/>
      <c r="Q312" s="10"/>
      <c r="R312" s="10"/>
      <c r="S312" s="10"/>
      <c r="T312" s="10"/>
      <c r="U312" s="10"/>
      <c r="V312" s="10"/>
      <c r="W312" s="10"/>
      <c r="X312" s="10"/>
      <c r="Y312" s="10"/>
      <c r="Z312" s="10"/>
      <c r="AA312" s="10"/>
    </row>
    <row r="313" spans="1:27" ht="20.25" customHeight="1">
      <c r="A313" s="5" t="s">
        <v>2758</v>
      </c>
      <c r="B313" s="5" t="s">
        <v>2759</v>
      </c>
      <c r="C313" s="5" t="s">
        <v>27</v>
      </c>
      <c r="D313" s="5" t="s">
        <v>575</v>
      </c>
      <c r="E313" s="5" t="s">
        <v>45</v>
      </c>
      <c r="F313" s="5" t="s">
        <v>56</v>
      </c>
      <c r="G313" s="5" t="s">
        <v>108</v>
      </c>
      <c r="H313" s="5" t="s">
        <v>2760</v>
      </c>
      <c r="I313" s="5" t="s">
        <v>2761</v>
      </c>
      <c r="J313" s="5" t="s">
        <v>2763</v>
      </c>
      <c r="K313" s="5" t="s">
        <v>53</v>
      </c>
      <c r="L313" s="5" t="s">
        <v>237</v>
      </c>
      <c r="M313" s="10"/>
      <c r="N313" s="10"/>
      <c r="O313" s="10"/>
      <c r="P313" s="10"/>
      <c r="Q313" s="10"/>
      <c r="R313" s="10"/>
      <c r="S313" s="10"/>
      <c r="T313" s="10"/>
      <c r="U313" s="10"/>
      <c r="V313" s="10"/>
      <c r="W313" s="10"/>
      <c r="X313" s="10"/>
      <c r="Y313" s="10"/>
      <c r="Z313" s="10"/>
      <c r="AA313" s="10"/>
    </row>
    <row r="314" spans="1:27" ht="20.25" customHeight="1">
      <c r="A314" s="5" t="s">
        <v>2765</v>
      </c>
      <c r="B314" s="5" t="s">
        <v>2767</v>
      </c>
      <c r="C314" s="5" t="s">
        <v>27</v>
      </c>
      <c r="D314" s="5" t="s">
        <v>85</v>
      </c>
      <c r="E314" s="5" t="s">
        <v>45</v>
      </c>
      <c r="F314" s="5" t="s">
        <v>1052</v>
      </c>
      <c r="G314" s="5" t="s">
        <v>31</v>
      </c>
      <c r="H314" s="5" t="s">
        <v>2378</v>
      </c>
      <c r="I314" s="5" t="s">
        <v>2770</v>
      </c>
      <c r="J314" s="5" t="s">
        <v>2771</v>
      </c>
      <c r="K314" s="5" t="s">
        <v>37</v>
      </c>
      <c r="L314" s="5" t="s">
        <v>89</v>
      </c>
      <c r="M314" s="10"/>
      <c r="N314" s="10"/>
      <c r="O314" s="10"/>
      <c r="P314" s="10"/>
      <c r="Q314" s="10"/>
      <c r="R314" s="10"/>
      <c r="S314" s="10"/>
      <c r="T314" s="10"/>
      <c r="U314" s="10"/>
      <c r="V314" s="10"/>
      <c r="W314" s="10"/>
      <c r="X314" s="10"/>
      <c r="Y314" s="10"/>
      <c r="Z314" s="10"/>
      <c r="AA314" s="10"/>
    </row>
    <row r="315" spans="1:27" ht="20.25" customHeight="1">
      <c r="A315" s="5" t="s">
        <v>784</v>
      </c>
      <c r="B315" s="5" t="s">
        <v>1735</v>
      </c>
      <c r="C315" s="5" t="s">
        <v>27</v>
      </c>
      <c r="D315" s="5" t="s">
        <v>54</v>
      </c>
      <c r="E315" s="5" t="s">
        <v>29</v>
      </c>
      <c r="F315" s="5" t="s">
        <v>391</v>
      </c>
      <c r="G315" s="5" t="s">
        <v>66</v>
      </c>
      <c r="H315" s="5" t="s">
        <v>1741</v>
      </c>
      <c r="I315" s="5" t="s">
        <v>1742</v>
      </c>
      <c r="J315" s="5" t="s">
        <v>1744</v>
      </c>
      <c r="K315" s="5" t="s">
        <v>53</v>
      </c>
      <c r="L315" s="5" t="s">
        <v>237</v>
      </c>
      <c r="M315" s="10"/>
      <c r="N315" s="10"/>
      <c r="O315" s="10"/>
      <c r="P315" s="10"/>
      <c r="Q315" s="10"/>
      <c r="R315" s="10"/>
      <c r="S315" s="10"/>
      <c r="T315" s="10"/>
      <c r="U315" s="10"/>
      <c r="V315" s="10"/>
      <c r="W315" s="10"/>
      <c r="X315" s="10"/>
      <c r="Y315" s="10"/>
      <c r="Z315" s="10"/>
      <c r="AA315" s="10"/>
    </row>
    <row r="316" spans="1:27" ht="20.25" customHeight="1">
      <c r="A316" s="5" t="s">
        <v>2778</v>
      </c>
      <c r="B316" s="5" t="s">
        <v>2779</v>
      </c>
      <c r="C316" s="5" t="s">
        <v>27</v>
      </c>
      <c r="D316" s="5" t="s">
        <v>80</v>
      </c>
      <c r="E316" s="5" t="s">
        <v>45</v>
      </c>
      <c r="F316" s="5" t="s">
        <v>107</v>
      </c>
      <c r="G316" s="5" t="s">
        <v>125</v>
      </c>
      <c r="H316" s="5" t="s">
        <v>686</v>
      </c>
      <c r="I316" s="5" t="s">
        <v>2780</v>
      </c>
      <c r="J316" s="5" t="s">
        <v>2781</v>
      </c>
      <c r="K316" s="5" t="s">
        <v>53</v>
      </c>
      <c r="L316" s="5" t="s">
        <v>55</v>
      </c>
      <c r="M316" s="10"/>
      <c r="N316" s="10"/>
      <c r="O316" s="10"/>
      <c r="P316" s="10"/>
      <c r="Q316" s="10"/>
      <c r="R316" s="10"/>
      <c r="S316" s="10"/>
      <c r="T316" s="10"/>
      <c r="U316" s="10"/>
      <c r="V316" s="10"/>
      <c r="W316" s="10"/>
      <c r="X316" s="10"/>
      <c r="Y316" s="10"/>
      <c r="Z316" s="10"/>
      <c r="AA316" s="10"/>
    </row>
    <row r="317" spans="1:27" ht="20.25" customHeight="1">
      <c r="A317" s="5" t="s">
        <v>2782</v>
      </c>
      <c r="B317" s="5" t="s">
        <v>2783</v>
      </c>
      <c r="C317" s="5" t="s">
        <v>27</v>
      </c>
      <c r="D317" s="5" t="s">
        <v>47</v>
      </c>
      <c r="E317" s="5" t="s">
        <v>29</v>
      </c>
      <c r="F317" s="5" t="s">
        <v>548</v>
      </c>
      <c r="G317" s="5" t="s">
        <v>125</v>
      </c>
      <c r="H317" s="5" t="s">
        <v>2337</v>
      </c>
      <c r="I317" s="5"/>
      <c r="J317" s="5" t="s">
        <v>2785</v>
      </c>
      <c r="K317" s="5" t="s">
        <v>53</v>
      </c>
      <c r="L317" s="5" t="s">
        <v>55</v>
      </c>
      <c r="M317" s="10"/>
      <c r="N317" s="10"/>
      <c r="O317" s="10"/>
      <c r="P317" s="10"/>
      <c r="Q317" s="10"/>
      <c r="R317" s="10"/>
      <c r="S317" s="10"/>
      <c r="T317" s="10"/>
      <c r="U317" s="10"/>
      <c r="V317" s="10"/>
      <c r="W317" s="10"/>
      <c r="X317" s="10"/>
      <c r="Y317" s="10"/>
      <c r="Z317" s="10"/>
      <c r="AA317" s="10"/>
    </row>
    <row r="318" spans="1:27" ht="20.25" customHeight="1">
      <c r="A318" s="5" t="s">
        <v>1095</v>
      </c>
      <c r="B318" s="5" t="s">
        <v>2789</v>
      </c>
      <c r="C318" s="5" t="s">
        <v>27</v>
      </c>
      <c r="D318" s="5" t="s">
        <v>47</v>
      </c>
      <c r="E318" s="5" t="s">
        <v>29</v>
      </c>
      <c r="F318" s="5" t="s">
        <v>56</v>
      </c>
      <c r="G318" s="5" t="s">
        <v>31</v>
      </c>
      <c r="H318" s="5" t="s">
        <v>32</v>
      </c>
      <c r="I318" s="5" t="s">
        <v>2790</v>
      </c>
      <c r="J318" s="5" t="s">
        <v>2795</v>
      </c>
      <c r="K318" s="5" t="s">
        <v>42</v>
      </c>
      <c r="L318" s="5" t="s">
        <v>405</v>
      </c>
      <c r="M318" s="10"/>
      <c r="N318" s="10"/>
      <c r="O318" s="10"/>
      <c r="P318" s="10"/>
      <c r="Q318" s="10"/>
      <c r="R318" s="10"/>
      <c r="S318" s="10"/>
      <c r="T318" s="10"/>
      <c r="U318" s="10"/>
      <c r="V318" s="10"/>
      <c r="W318" s="10"/>
      <c r="X318" s="10"/>
      <c r="Y318" s="10"/>
      <c r="Z318" s="10"/>
      <c r="AA318" s="10"/>
    </row>
    <row r="319" spans="1:27" ht="20.25" customHeight="1">
      <c r="A319" s="5" t="s">
        <v>2800</v>
      </c>
      <c r="B319" s="5" t="s">
        <v>2802</v>
      </c>
      <c r="C319" s="5" t="s">
        <v>27</v>
      </c>
      <c r="D319" s="5" t="s">
        <v>85</v>
      </c>
      <c r="E319" s="5" t="s">
        <v>45</v>
      </c>
      <c r="F319" s="5" t="s">
        <v>56</v>
      </c>
      <c r="G319" s="5" t="s">
        <v>66</v>
      </c>
      <c r="H319" s="5" t="s">
        <v>479</v>
      </c>
      <c r="I319" s="5" t="s">
        <v>2803</v>
      </c>
      <c r="J319" s="5" t="s">
        <v>2805</v>
      </c>
      <c r="K319" s="5" t="s">
        <v>53</v>
      </c>
      <c r="L319" s="5" t="s">
        <v>55</v>
      </c>
      <c r="M319" s="10"/>
      <c r="N319" s="10"/>
      <c r="O319" s="10"/>
      <c r="P319" s="10"/>
      <c r="Q319" s="10"/>
      <c r="R319" s="10"/>
      <c r="S319" s="10"/>
      <c r="T319" s="10"/>
      <c r="U319" s="10"/>
      <c r="V319" s="10"/>
      <c r="W319" s="10"/>
      <c r="X319" s="10"/>
      <c r="Y319" s="10"/>
      <c r="Z319" s="10"/>
      <c r="AA319" s="10"/>
    </row>
    <row r="320" spans="1:27" ht="20.25" customHeight="1">
      <c r="A320" s="5" t="s">
        <v>2808</v>
      </c>
      <c r="B320" s="5" t="s">
        <v>2810</v>
      </c>
      <c r="C320" s="5" t="s">
        <v>27</v>
      </c>
      <c r="D320" s="5" t="s">
        <v>266</v>
      </c>
      <c r="E320" s="5" t="s">
        <v>95</v>
      </c>
      <c r="F320" s="5" t="s">
        <v>2476</v>
      </c>
      <c r="G320" s="5" t="s">
        <v>31</v>
      </c>
      <c r="H320" s="5" t="s">
        <v>76</v>
      </c>
      <c r="I320" s="5" t="s">
        <v>1512</v>
      </c>
      <c r="J320" s="5" t="s">
        <v>2813</v>
      </c>
      <c r="K320" s="5" t="s">
        <v>53</v>
      </c>
      <c r="L320" s="5" t="s">
        <v>55</v>
      </c>
      <c r="M320" s="10"/>
      <c r="N320" s="10"/>
      <c r="O320" s="10"/>
      <c r="P320" s="10"/>
      <c r="Q320" s="10"/>
      <c r="R320" s="10"/>
      <c r="S320" s="10"/>
      <c r="T320" s="10"/>
      <c r="U320" s="10"/>
      <c r="V320" s="10"/>
      <c r="W320" s="10"/>
      <c r="X320" s="10"/>
      <c r="Y320" s="10"/>
      <c r="Z320" s="10"/>
      <c r="AA320" s="10"/>
    </row>
    <row r="321" spans="1:27" ht="20.25" customHeight="1">
      <c r="A321" s="5" t="s">
        <v>1710</v>
      </c>
      <c r="B321" s="5" t="s">
        <v>2817</v>
      </c>
      <c r="C321" s="5" t="s">
        <v>27</v>
      </c>
      <c r="D321" s="5" t="s">
        <v>266</v>
      </c>
      <c r="E321" s="5" t="s">
        <v>45</v>
      </c>
      <c r="F321" s="5" t="s">
        <v>672</v>
      </c>
      <c r="G321" s="5" t="s">
        <v>31</v>
      </c>
      <c r="H321" s="5" t="s">
        <v>57</v>
      </c>
      <c r="I321" s="5" t="s">
        <v>2820</v>
      </c>
      <c r="J321" s="5" t="s">
        <v>2823</v>
      </c>
      <c r="K321" s="5" t="s">
        <v>100</v>
      </c>
      <c r="L321" s="5" t="s">
        <v>55</v>
      </c>
      <c r="M321" s="10"/>
      <c r="N321" s="10"/>
      <c r="O321" s="10"/>
      <c r="P321" s="10"/>
      <c r="Q321" s="10"/>
      <c r="R321" s="10"/>
      <c r="S321" s="10"/>
      <c r="T321" s="10"/>
      <c r="U321" s="10"/>
      <c r="V321" s="10"/>
      <c r="W321" s="10"/>
      <c r="X321" s="10"/>
      <c r="Y321" s="10"/>
      <c r="Z321" s="10"/>
      <c r="AA321" s="10"/>
    </row>
    <row r="322" spans="1:27" ht="20.25" customHeight="1">
      <c r="A322" s="5" t="s">
        <v>2601</v>
      </c>
      <c r="B322" s="5" t="s">
        <v>2825</v>
      </c>
      <c r="C322" s="5" t="s">
        <v>27</v>
      </c>
      <c r="D322" s="5" t="s">
        <v>212</v>
      </c>
      <c r="E322" s="5" t="s">
        <v>45</v>
      </c>
      <c r="F322" s="5" t="s">
        <v>360</v>
      </c>
      <c r="G322" s="5" t="s">
        <v>108</v>
      </c>
      <c r="H322" s="5" t="s">
        <v>2520</v>
      </c>
      <c r="I322" s="5" t="s">
        <v>2828</v>
      </c>
      <c r="J322" s="5" t="s">
        <v>2831</v>
      </c>
      <c r="K322" s="5" t="s">
        <v>53</v>
      </c>
      <c r="L322" s="5" t="s">
        <v>55</v>
      </c>
      <c r="M322" s="10"/>
      <c r="N322" s="10"/>
      <c r="O322" s="10"/>
      <c r="P322" s="10"/>
      <c r="Q322" s="10"/>
      <c r="R322" s="10"/>
      <c r="S322" s="10"/>
      <c r="T322" s="10"/>
      <c r="U322" s="10"/>
      <c r="V322" s="10"/>
      <c r="W322" s="10"/>
      <c r="X322" s="10"/>
      <c r="Y322" s="10"/>
      <c r="Z322" s="10"/>
      <c r="AA322" s="10"/>
    </row>
    <row r="323" spans="1:27" ht="20.25" customHeight="1">
      <c r="A323" s="5" t="s">
        <v>2833</v>
      </c>
      <c r="B323" s="5" t="s">
        <v>2834</v>
      </c>
      <c r="C323" s="5" t="s">
        <v>27</v>
      </c>
      <c r="D323" s="5" t="s">
        <v>47</v>
      </c>
      <c r="E323" s="5" t="s">
        <v>45</v>
      </c>
      <c r="F323" s="5" t="s">
        <v>56</v>
      </c>
      <c r="G323" s="5" t="s">
        <v>108</v>
      </c>
      <c r="H323" s="5" t="s">
        <v>1270</v>
      </c>
      <c r="I323" s="5" t="s">
        <v>2837</v>
      </c>
      <c r="J323" s="5" t="s">
        <v>2839</v>
      </c>
      <c r="K323" s="5" t="s">
        <v>53</v>
      </c>
      <c r="L323" s="5" t="s">
        <v>405</v>
      </c>
      <c r="M323" s="10"/>
      <c r="N323" s="10"/>
      <c r="O323" s="10"/>
      <c r="P323" s="10"/>
      <c r="Q323" s="10"/>
      <c r="R323" s="10"/>
      <c r="S323" s="10"/>
      <c r="T323" s="10"/>
      <c r="U323" s="10"/>
      <c r="V323" s="10"/>
      <c r="W323" s="10"/>
      <c r="X323" s="10"/>
      <c r="Y323" s="10"/>
      <c r="Z323" s="10"/>
      <c r="AA323" s="10"/>
    </row>
    <row r="324" spans="1:27" ht="20.25" customHeight="1">
      <c r="A324" s="5" t="s">
        <v>2842</v>
      </c>
      <c r="B324" s="5" t="s">
        <v>2843</v>
      </c>
      <c r="C324" s="5" t="s">
        <v>27</v>
      </c>
      <c r="D324" s="5" t="s">
        <v>575</v>
      </c>
      <c r="E324" s="5" t="s">
        <v>29</v>
      </c>
      <c r="F324" s="5" t="s">
        <v>65</v>
      </c>
      <c r="G324" s="5" t="s">
        <v>108</v>
      </c>
      <c r="H324" s="5" t="s">
        <v>48</v>
      </c>
      <c r="I324" s="5" t="s">
        <v>2846</v>
      </c>
      <c r="J324" s="5" t="s">
        <v>2848</v>
      </c>
      <c r="K324" s="5" t="s">
        <v>100</v>
      </c>
      <c r="L324" s="5" t="s">
        <v>55</v>
      </c>
      <c r="M324" s="10"/>
      <c r="N324" s="10"/>
      <c r="O324" s="10"/>
      <c r="P324" s="10"/>
      <c r="Q324" s="10"/>
      <c r="R324" s="10"/>
      <c r="S324" s="10"/>
      <c r="T324" s="10"/>
      <c r="U324" s="10"/>
      <c r="V324" s="10"/>
      <c r="W324" s="10"/>
      <c r="X324" s="10"/>
      <c r="Y324" s="10"/>
      <c r="Z324" s="10"/>
      <c r="AA324" s="10"/>
    </row>
    <row r="325" spans="1:27" ht="20.25" customHeight="1">
      <c r="A325" s="5" t="s">
        <v>2808</v>
      </c>
      <c r="B325" s="5" t="s">
        <v>2849</v>
      </c>
      <c r="C325" s="5" t="s">
        <v>27</v>
      </c>
      <c r="D325" s="5" t="s">
        <v>54</v>
      </c>
      <c r="E325" s="5" t="s">
        <v>45</v>
      </c>
      <c r="F325" s="5" t="s">
        <v>56</v>
      </c>
      <c r="G325" s="5" t="s">
        <v>66</v>
      </c>
      <c r="H325" s="5" t="s">
        <v>57</v>
      </c>
      <c r="I325" s="5" t="s">
        <v>2851</v>
      </c>
      <c r="J325" s="5" t="s">
        <v>2853</v>
      </c>
      <c r="K325" s="5" t="s">
        <v>100</v>
      </c>
      <c r="L325" s="5" t="s">
        <v>89</v>
      </c>
      <c r="M325" s="10"/>
      <c r="N325" s="10"/>
      <c r="O325" s="10"/>
      <c r="P325" s="10"/>
      <c r="Q325" s="10"/>
      <c r="R325" s="10"/>
      <c r="S325" s="10"/>
      <c r="T325" s="10"/>
      <c r="U325" s="10"/>
      <c r="V325" s="10"/>
      <c r="W325" s="10"/>
      <c r="X325" s="10"/>
      <c r="Y325" s="10"/>
      <c r="Z325" s="10"/>
      <c r="AA325" s="10"/>
    </row>
    <row r="326" spans="1:27" ht="20.25" customHeight="1">
      <c r="A326" s="5" t="s">
        <v>2857</v>
      </c>
      <c r="B326" s="5" t="s">
        <v>2859</v>
      </c>
      <c r="C326" s="5" t="s">
        <v>27</v>
      </c>
      <c r="D326" s="5" t="s">
        <v>80</v>
      </c>
      <c r="E326" s="5" t="s">
        <v>45</v>
      </c>
      <c r="F326" s="5" t="s">
        <v>1239</v>
      </c>
      <c r="G326" s="5" t="s">
        <v>125</v>
      </c>
      <c r="H326" s="5" t="s">
        <v>57</v>
      </c>
      <c r="I326" s="5"/>
      <c r="J326" s="5" t="s">
        <v>2867</v>
      </c>
      <c r="K326" s="5" t="s">
        <v>100</v>
      </c>
      <c r="L326" s="5" t="s">
        <v>55</v>
      </c>
      <c r="M326" s="10"/>
      <c r="N326" s="10"/>
      <c r="O326" s="10"/>
      <c r="P326" s="10"/>
      <c r="Q326" s="10"/>
      <c r="R326" s="10"/>
      <c r="S326" s="10"/>
      <c r="T326" s="10"/>
      <c r="U326" s="10"/>
      <c r="V326" s="10"/>
      <c r="W326" s="10"/>
      <c r="X326" s="10"/>
      <c r="Y326" s="10"/>
      <c r="Z326" s="10"/>
      <c r="AA326" s="10"/>
    </row>
    <row r="327" spans="1:27" ht="20.25" customHeight="1">
      <c r="A327" s="5" t="s">
        <v>784</v>
      </c>
      <c r="B327" s="5" t="s">
        <v>2869</v>
      </c>
      <c r="C327" s="5" t="s">
        <v>27</v>
      </c>
      <c r="D327" s="5" t="s">
        <v>266</v>
      </c>
      <c r="E327" s="5" t="s">
        <v>45</v>
      </c>
      <c r="F327" s="5" t="s">
        <v>493</v>
      </c>
      <c r="G327" s="5" t="s">
        <v>108</v>
      </c>
      <c r="H327" s="5" t="s">
        <v>2872</v>
      </c>
      <c r="I327" s="5" t="s">
        <v>2873</v>
      </c>
      <c r="J327" s="5" t="s">
        <v>2876</v>
      </c>
      <c r="K327" s="5" t="s">
        <v>100</v>
      </c>
      <c r="L327" s="5" t="s">
        <v>38</v>
      </c>
      <c r="M327" s="10"/>
      <c r="N327" s="10"/>
      <c r="O327" s="10"/>
      <c r="P327" s="10"/>
      <c r="Q327" s="10"/>
      <c r="R327" s="10"/>
      <c r="S327" s="10"/>
      <c r="T327" s="10"/>
      <c r="U327" s="10"/>
      <c r="V327" s="10"/>
      <c r="W327" s="10"/>
      <c r="X327" s="10"/>
      <c r="Y327" s="10"/>
      <c r="Z327" s="10"/>
      <c r="AA327" s="10"/>
    </row>
    <row r="328" spans="1:27" ht="20.25" customHeight="1">
      <c r="A328" s="5" t="s">
        <v>2879</v>
      </c>
      <c r="B328" s="5" t="s">
        <v>2880</v>
      </c>
      <c r="C328" s="5" t="s">
        <v>27</v>
      </c>
      <c r="D328" s="5" t="s">
        <v>85</v>
      </c>
      <c r="E328" s="5" t="s">
        <v>45</v>
      </c>
      <c r="F328" s="5" t="s">
        <v>151</v>
      </c>
      <c r="G328" s="5" t="s">
        <v>108</v>
      </c>
      <c r="H328" s="5" t="s">
        <v>315</v>
      </c>
      <c r="I328" s="5" t="s">
        <v>2883</v>
      </c>
      <c r="J328" s="5" t="s">
        <v>2884</v>
      </c>
      <c r="K328" s="5" t="s">
        <v>53</v>
      </c>
      <c r="L328" s="5" t="s">
        <v>271</v>
      </c>
      <c r="M328" s="10"/>
      <c r="N328" s="10"/>
      <c r="O328" s="10"/>
      <c r="P328" s="10"/>
      <c r="Q328" s="10"/>
      <c r="R328" s="10"/>
      <c r="S328" s="10"/>
      <c r="T328" s="10"/>
      <c r="U328" s="10"/>
      <c r="V328" s="10"/>
      <c r="W328" s="10"/>
      <c r="X328" s="10"/>
      <c r="Y328" s="10"/>
      <c r="Z328" s="10"/>
      <c r="AA328" s="10"/>
    </row>
    <row r="329" spans="1:27" ht="20.25" customHeight="1">
      <c r="A329" s="5" t="s">
        <v>2886</v>
      </c>
      <c r="B329" s="5" t="s">
        <v>2887</v>
      </c>
      <c r="C329" s="5" t="s">
        <v>27</v>
      </c>
      <c r="D329" s="5" t="s">
        <v>290</v>
      </c>
      <c r="E329" s="5" t="s">
        <v>45</v>
      </c>
      <c r="F329" s="5" t="s">
        <v>96</v>
      </c>
      <c r="G329" s="5" t="s">
        <v>108</v>
      </c>
      <c r="H329" s="5" t="s">
        <v>1471</v>
      </c>
      <c r="I329" s="5" t="s">
        <v>2889</v>
      </c>
      <c r="J329" s="5" t="s">
        <v>2890</v>
      </c>
      <c r="K329" s="5" t="s">
        <v>37</v>
      </c>
      <c r="L329" s="5" t="s">
        <v>55</v>
      </c>
      <c r="M329" s="10"/>
      <c r="N329" s="10"/>
      <c r="O329" s="10"/>
      <c r="P329" s="10"/>
      <c r="Q329" s="10"/>
      <c r="R329" s="10"/>
      <c r="S329" s="10"/>
      <c r="T329" s="10"/>
      <c r="U329" s="10"/>
      <c r="V329" s="10"/>
      <c r="W329" s="10"/>
      <c r="X329" s="10"/>
      <c r="Y329" s="10"/>
      <c r="Z329" s="10"/>
      <c r="AA329" s="10"/>
    </row>
    <row r="330" spans="1:27" ht="20.25" customHeight="1">
      <c r="A330" s="5" t="s">
        <v>2660</v>
      </c>
      <c r="B330" s="5" t="s">
        <v>2894</v>
      </c>
      <c r="C330" s="5" t="s">
        <v>27</v>
      </c>
      <c r="D330" s="5" t="s">
        <v>80</v>
      </c>
      <c r="E330" s="5" t="s">
        <v>29</v>
      </c>
      <c r="F330" s="5" t="s">
        <v>65</v>
      </c>
      <c r="G330" s="5" t="s">
        <v>31</v>
      </c>
      <c r="H330" s="5" t="s">
        <v>2897</v>
      </c>
      <c r="I330" s="5" t="s">
        <v>2898</v>
      </c>
      <c r="J330" s="5"/>
      <c r="K330" s="5" t="s">
        <v>37</v>
      </c>
      <c r="L330" s="5" t="s">
        <v>55</v>
      </c>
      <c r="M330" s="10"/>
      <c r="N330" s="10"/>
      <c r="O330" s="10"/>
      <c r="P330" s="10"/>
      <c r="Q330" s="10"/>
      <c r="R330" s="10"/>
      <c r="S330" s="10"/>
      <c r="T330" s="10"/>
      <c r="U330" s="10"/>
      <c r="V330" s="10"/>
      <c r="W330" s="10"/>
      <c r="X330" s="10"/>
      <c r="Y330" s="10"/>
      <c r="Z330" s="10"/>
      <c r="AA330" s="10"/>
    </row>
    <row r="331" spans="1:27" ht="20.25" customHeight="1">
      <c r="A331" s="5" t="s">
        <v>2901</v>
      </c>
      <c r="B331" s="5" t="s">
        <v>2902</v>
      </c>
      <c r="C331" s="5" t="s">
        <v>27</v>
      </c>
      <c r="D331" s="5" t="s">
        <v>85</v>
      </c>
      <c r="E331" s="5" t="s">
        <v>45</v>
      </c>
      <c r="F331" s="5" t="s">
        <v>151</v>
      </c>
      <c r="G331" s="5" t="s">
        <v>66</v>
      </c>
      <c r="H331" s="5" t="s">
        <v>2903</v>
      </c>
      <c r="I331" s="5" t="s">
        <v>2904</v>
      </c>
      <c r="J331" s="5" t="s">
        <v>2905</v>
      </c>
      <c r="K331" s="5" t="s">
        <v>53</v>
      </c>
      <c r="L331" s="5" t="s">
        <v>55</v>
      </c>
      <c r="M331" s="10"/>
      <c r="N331" s="10"/>
      <c r="O331" s="10"/>
      <c r="P331" s="10"/>
      <c r="Q331" s="10"/>
      <c r="R331" s="10"/>
      <c r="S331" s="10"/>
      <c r="T331" s="10"/>
      <c r="U331" s="10"/>
      <c r="V331" s="10"/>
      <c r="W331" s="10"/>
      <c r="X331" s="10"/>
      <c r="Y331" s="10"/>
      <c r="Z331" s="10"/>
      <c r="AA331" s="10"/>
    </row>
    <row r="332" spans="1:27" ht="20.25" customHeight="1">
      <c r="A332" s="5" t="s">
        <v>2908</v>
      </c>
      <c r="B332" s="5" t="s">
        <v>2909</v>
      </c>
      <c r="C332" s="5" t="s">
        <v>27</v>
      </c>
      <c r="D332" s="5" t="s">
        <v>850</v>
      </c>
      <c r="E332" s="5" t="s">
        <v>45</v>
      </c>
      <c r="F332" s="5" t="s">
        <v>2912</v>
      </c>
      <c r="G332" s="5" t="s">
        <v>462</v>
      </c>
      <c r="H332" s="5" t="s">
        <v>76</v>
      </c>
      <c r="I332" s="5" t="s">
        <v>2914</v>
      </c>
      <c r="J332" s="5" t="s">
        <v>2919</v>
      </c>
      <c r="K332" s="5" t="s">
        <v>53</v>
      </c>
      <c r="L332" s="5" t="s">
        <v>405</v>
      </c>
      <c r="M332" s="10"/>
      <c r="N332" s="10"/>
      <c r="O332" s="10"/>
      <c r="P332" s="10"/>
      <c r="Q332" s="10"/>
      <c r="R332" s="10"/>
      <c r="S332" s="10"/>
      <c r="T332" s="10"/>
      <c r="U332" s="10"/>
      <c r="V332" s="10"/>
      <c r="W332" s="10"/>
      <c r="X332" s="10"/>
      <c r="Y332" s="10"/>
      <c r="Z332" s="10"/>
      <c r="AA332" s="10"/>
    </row>
    <row r="333" spans="1:27" ht="20.25" customHeight="1">
      <c r="A333" s="5" t="s">
        <v>2922</v>
      </c>
      <c r="B333" s="5" t="s">
        <v>2923</v>
      </c>
      <c r="C333" s="5" t="s">
        <v>27</v>
      </c>
      <c r="D333" s="5" t="s">
        <v>47</v>
      </c>
      <c r="E333" s="5" t="s">
        <v>45</v>
      </c>
      <c r="F333" s="5" t="s">
        <v>201</v>
      </c>
      <c r="G333" s="5" t="s">
        <v>108</v>
      </c>
      <c r="H333" s="5" t="s">
        <v>2924</v>
      </c>
      <c r="I333" s="5" t="s">
        <v>2925</v>
      </c>
      <c r="J333" s="5" t="s">
        <v>2927</v>
      </c>
      <c r="K333" s="5" t="s">
        <v>37</v>
      </c>
      <c r="L333" s="5" t="s">
        <v>405</v>
      </c>
      <c r="M333" s="10"/>
      <c r="N333" s="10"/>
      <c r="O333" s="10"/>
      <c r="P333" s="10"/>
      <c r="Q333" s="10"/>
      <c r="R333" s="10"/>
      <c r="S333" s="10"/>
      <c r="T333" s="10"/>
      <c r="U333" s="10"/>
      <c r="V333" s="10"/>
      <c r="W333" s="10"/>
      <c r="X333" s="10"/>
      <c r="Y333" s="10"/>
      <c r="Z333" s="10"/>
      <c r="AA333" s="10"/>
    </row>
    <row r="334" spans="1:27" ht="20.25" customHeight="1">
      <c r="A334" s="5" t="s">
        <v>2933</v>
      </c>
      <c r="B334" s="5" t="s">
        <v>2934</v>
      </c>
      <c r="C334" s="5" t="s">
        <v>27</v>
      </c>
      <c r="D334" s="5" t="s">
        <v>80</v>
      </c>
      <c r="E334" s="5" t="s">
        <v>45</v>
      </c>
      <c r="F334" s="5" t="s">
        <v>178</v>
      </c>
      <c r="G334" s="5" t="s">
        <v>31</v>
      </c>
      <c r="H334" s="5" t="s">
        <v>68</v>
      </c>
      <c r="I334" s="5" t="s">
        <v>2937</v>
      </c>
      <c r="J334" s="5" t="s">
        <v>2938</v>
      </c>
      <c r="K334" s="5" t="s">
        <v>100</v>
      </c>
      <c r="L334" s="5" t="s">
        <v>55</v>
      </c>
      <c r="M334" s="10"/>
      <c r="N334" s="10"/>
      <c r="O334" s="10"/>
      <c r="P334" s="10"/>
      <c r="Q334" s="10"/>
      <c r="R334" s="10"/>
      <c r="S334" s="10"/>
      <c r="T334" s="10"/>
      <c r="U334" s="10"/>
      <c r="V334" s="10"/>
      <c r="W334" s="10"/>
      <c r="X334" s="10"/>
      <c r="Y334" s="10"/>
      <c r="Z334" s="10"/>
      <c r="AA334" s="10"/>
    </row>
    <row r="335" spans="1:27" ht="20.25" customHeight="1">
      <c r="A335" s="5" t="s">
        <v>2942</v>
      </c>
      <c r="B335" s="5" t="s">
        <v>2943</v>
      </c>
      <c r="C335" s="5" t="s">
        <v>27</v>
      </c>
      <c r="D335" s="5" t="s">
        <v>80</v>
      </c>
      <c r="E335" s="5" t="s">
        <v>45</v>
      </c>
      <c r="F335" s="5" t="s">
        <v>2945</v>
      </c>
      <c r="G335" s="5" t="s">
        <v>125</v>
      </c>
      <c r="H335" s="5" t="s">
        <v>110</v>
      </c>
      <c r="I335" s="5" t="s">
        <v>2946</v>
      </c>
      <c r="J335" s="5" t="s">
        <v>2947</v>
      </c>
      <c r="K335" s="5" t="s">
        <v>42</v>
      </c>
      <c r="L335" s="5" t="s">
        <v>55</v>
      </c>
      <c r="M335" s="10"/>
      <c r="N335" s="10"/>
      <c r="O335" s="10"/>
      <c r="P335" s="10"/>
      <c r="Q335" s="10"/>
      <c r="R335" s="10"/>
      <c r="S335" s="10"/>
      <c r="T335" s="10"/>
      <c r="U335" s="10"/>
      <c r="V335" s="10"/>
      <c r="W335" s="10"/>
      <c r="X335" s="10"/>
      <c r="Y335" s="10"/>
      <c r="Z335" s="10"/>
      <c r="AA335" s="10"/>
    </row>
    <row r="336" spans="1:27" ht="20.25" customHeight="1">
      <c r="A336" s="5" t="s">
        <v>2952</v>
      </c>
      <c r="B336" s="5" t="s">
        <v>2954</v>
      </c>
      <c r="C336" s="5" t="s">
        <v>27</v>
      </c>
      <c r="D336" s="5" t="s">
        <v>290</v>
      </c>
      <c r="E336" s="5" t="s">
        <v>45</v>
      </c>
      <c r="F336" s="5" t="s">
        <v>144</v>
      </c>
      <c r="G336" s="5" t="s">
        <v>108</v>
      </c>
      <c r="H336" s="5" t="s">
        <v>484</v>
      </c>
      <c r="I336" s="5" t="s">
        <v>2956</v>
      </c>
      <c r="J336" s="5" t="s">
        <v>2958</v>
      </c>
      <c r="K336" s="5" t="s">
        <v>37</v>
      </c>
      <c r="L336" s="5" t="s">
        <v>89</v>
      </c>
      <c r="M336" s="10"/>
      <c r="N336" s="10"/>
      <c r="O336" s="10"/>
      <c r="P336" s="10"/>
      <c r="Q336" s="10"/>
      <c r="R336" s="10"/>
      <c r="S336" s="10"/>
      <c r="T336" s="10"/>
      <c r="U336" s="10"/>
      <c r="V336" s="10"/>
      <c r="W336" s="10"/>
      <c r="X336" s="10"/>
      <c r="Y336" s="10"/>
      <c r="Z336" s="10"/>
      <c r="AA336" s="10"/>
    </row>
    <row r="337" spans="1:27" ht="20.25" customHeight="1">
      <c r="A337" s="5" t="s">
        <v>2961</v>
      </c>
      <c r="B337" s="5" t="s">
        <v>2783</v>
      </c>
      <c r="C337" s="5" t="s">
        <v>27</v>
      </c>
      <c r="D337" s="5" t="s">
        <v>199</v>
      </c>
      <c r="E337" s="5" t="s">
        <v>29</v>
      </c>
      <c r="F337" s="5" t="s">
        <v>548</v>
      </c>
      <c r="G337" s="5" t="s">
        <v>125</v>
      </c>
      <c r="H337" s="5" t="s">
        <v>2337</v>
      </c>
      <c r="I337" s="5" t="s">
        <v>2964</v>
      </c>
      <c r="J337" s="5" t="s">
        <v>2965</v>
      </c>
      <c r="K337" s="5" t="s">
        <v>53</v>
      </c>
      <c r="L337" s="5" t="s">
        <v>55</v>
      </c>
      <c r="M337" s="10"/>
      <c r="N337" s="10"/>
      <c r="O337" s="10"/>
      <c r="P337" s="10"/>
      <c r="Q337" s="10"/>
      <c r="R337" s="10"/>
      <c r="S337" s="10"/>
      <c r="T337" s="10"/>
      <c r="U337" s="10"/>
      <c r="V337" s="10"/>
      <c r="W337" s="10"/>
      <c r="X337" s="10"/>
      <c r="Y337" s="10"/>
      <c r="Z337" s="10"/>
      <c r="AA337" s="10"/>
    </row>
    <row r="338" spans="1:27" ht="20.25" customHeight="1">
      <c r="A338" s="5" t="s">
        <v>2968</v>
      </c>
      <c r="B338" s="5" t="s">
        <v>2969</v>
      </c>
      <c r="C338" s="5" t="s">
        <v>27</v>
      </c>
      <c r="D338" s="5" t="s">
        <v>575</v>
      </c>
      <c r="E338" s="5" t="s">
        <v>45</v>
      </c>
      <c r="F338" s="5" t="s">
        <v>493</v>
      </c>
      <c r="G338" s="5" t="s">
        <v>66</v>
      </c>
      <c r="H338" s="5" t="s">
        <v>110</v>
      </c>
      <c r="I338" s="5" t="s">
        <v>2971</v>
      </c>
      <c r="J338" s="5" t="s">
        <v>2974</v>
      </c>
      <c r="K338" s="5" t="s">
        <v>100</v>
      </c>
      <c r="L338" s="5" t="s">
        <v>55</v>
      </c>
      <c r="M338" s="10"/>
      <c r="N338" s="10"/>
      <c r="O338" s="10"/>
      <c r="P338" s="10"/>
      <c r="Q338" s="10"/>
      <c r="R338" s="10"/>
      <c r="S338" s="10"/>
      <c r="T338" s="10"/>
      <c r="U338" s="10"/>
      <c r="V338" s="10"/>
      <c r="W338" s="10"/>
      <c r="X338" s="10"/>
      <c r="Y338" s="10"/>
      <c r="Z338" s="10"/>
      <c r="AA338" s="10"/>
    </row>
    <row r="339" spans="1:27" ht="20.25" customHeight="1">
      <c r="A339" s="5" t="s">
        <v>2978</v>
      </c>
      <c r="B339" s="5" t="s">
        <v>2980</v>
      </c>
      <c r="C339" s="5" t="s">
        <v>27</v>
      </c>
      <c r="D339" s="5" t="s">
        <v>85</v>
      </c>
      <c r="E339" s="5" t="s">
        <v>45</v>
      </c>
      <c r="F339" s="5" t="s">
        <v>2981</v>
      </c>
      <c r="G339" s="5" t="s">
        <v>1690</v>
      </c>
      <c r="H339" s="5" t="s">
        <v>117</v>
      </c>
      <c r="I339" s="5" t="s">
        <v>2982</v>
      </c>
      <c r="J339" s="5" t="s">
        <v>2984</v>
      </c>
      <c r="K339" s="5" t="s">
        <v>37</v>
      </c>
      <c r="L339" s="5" t="s">
        <v>38</v>
      </c>
      <c r="M339" s="10"/>
      <c r="N339" s="10"/>
      <c r="O339" s="10"/>
      <c r="P339" s="10"/>
      <c r="Q339" s="10"/>
      <c r="R339" s="10"/>
      <c r="S339" s="10"/>
      <c r="T339" s="10"/>
      <c r="U339" s="10"/>
      <c r="V339" s="10"/>
      <c r="W339" s="10"/>
      <c r="X339" s="10"/>
      <c r="Y339" s="10"/>
      <c r="Z339" s="10"/>
      <c r="AA339" s="10"/>
    </row>
    <row r="340" spans="1:27" ht="20.25" customHeight="1">
      <c r="A340" s="5" t="s">
        <v>2989</v>
      </c>
      <c r="B340" s="5" t="s">
        <v>2990</v>
      </c>
      <c r="C340" s="5" t="s">
        <v>27</v>
      </c>
      <c r="D340" s="5" t="s">
        <v>85</v>
      </c>
      <c r="E340" s="5" t="s">
        <v>45</v>
      </c>
      <c r="F340" s="5" t="s">
        <v>151</v>
      </c>
      <c r="G340" s="5" t="s">
        <v>108</v>
      </c>
      <c r="H340" s="5" t="s">
        <v>106</v>
      </c>
      <c r="I340" s="5" t="s">
        <v>2993</v>
      </c>
      <c r="J340" s="5" t="s">
        <v>2996</v>
      </c>
      <c r="K340" s="5" t="s">
        <v>37</v>
      </c>
      <c r="L340" s="5" t="s">
        <v>55</v>
      </c>
      <c r="M340" s="10"/>
      <c r="N340" s="10"/>
      <c r="O340" s="10"/>
      <c r="P340" s="10"/>
      <c r="Q340" s="10"/>
      <c r="R340" s="10"/>
      <c r="S340" s="10"/>
      <c r="T340" s="10"/>
      <c r="U340" s="10"/>
      <c r="V340" s="10"/>
      <c r="W340" s="10"/>
      <c r="X340" s="10"/>
      <c r="Y340" s="10"/>
      <c r="Z340" s="10"/>
      <c r="AA340" s="10"/>
    </row>
    <row r="341" spans="1:27" ht="20.25" customHeight="1">
      <c r="A341" s="5" t="s">
        <v>784</v>
      </c>
      <c r="B341" s="5" t="s">
        <v>2998</v>
      </c>
      <c r="C341" s="5" t="s">
        <v>27</v>
      </c>
      <c r="D341" s="5" t="s">
        <v>85</v>
      </c>
      <c r="E341" s="5" t="s">
        <v>29</v>
      </c>
      <c r="F341" s="5" t="s">
        <v>493</v>
      </c>
      <c r="G341" s="5" t="s">
        <v>108</v>
      </c>
      <c r="H341" s="5" t="s">
        <v>780</v>
      </c>
      <c r="I341" s="5" t="s">
        <v>3000</v>
      </c>
      <c r="J341" s="5" t="s">
        <v>3002</v>
      </c>
      <c r="K341" s="5" t="s">
        <v>37</v>
      </c>
      <c r="L341" s="5" t="s">
        <v>55</v>
      </c>
      <c r="M341" s="10"/>
      <c r="N341" s="10"/>
      <c r="O341" s="10"/>
      <c r="P341" s="10"/>
      <c r="Q341" s="10"/>
      <c r="R341" s="10"/>
      <c r="S341" s="10"/>
      <c r="T341" s="10"/>
      <c r="U341" s="10"/>
      <c r="V341" s="10"/>
      <c r="W341" s="10"/>
      <c r="X341" s="10"/>
      <c r="Y341" s="10"/>
      <c r="Z341" s="10"/>
      <c r="AA341" s="10"/>
    </row>
    <row r="342" spans="1:27" ht="20.25" customHeight="1">
      <c r="A342" s="5" t="s">
        <v>3006</v>
      </c>
      <c r="B342" s="5" t="s">
        <v>3007</v>
      </c>
      <c r="C342" s="5" t="s">
        <v>27</v>
      </c>
      <c r="D342" s="5" t="s">
        <v>75</v>
      </c>
      <c r="E342" s="5" t="s">
        <v>45</v>
      </c>
      <c r="F342" s="5" t="s">
        <v>1088</v>
      </c>
      <c r="G342" s="5" t="s">
        <v>66</v>
      </c>
      <c r="H342" s="5" t="s">
        <v>586</v>
      </c>
      <c r="I342" s="5" t="s">
        <v>617</v>
      </c>
      <c r="J342" s="5" t="s">
        <v>3014</v>
      </c>
      <c r="K342" s="5" t="s">
        <v>53</v>
      </c>
      <c r="L342" s="5" t="s">
        <v>44</v>
      </c>
      <c r="M342" s="10"/>
      <c r="N342" s="10"/>
      <c r="O342" s="10"/>
      <c r="P342" s="10"/>
      <c r="Q342" s="10"/>
      <c r="R342" s="10"/>
      <c r="S342" s="10"/>
      <c r="T342" s="10"/>
      <c r="U342" s="10"/>
      <c r="V342" s="10"/>
      <c r="W342" s="10"/>
      <c r="X342" s="10"/>
      <c r="Y342" s="10"/>
      <c r="Z342" s="10"/>
      <c r="AA342" s="10"/>
    </row>
    <row r="343" spans="1:27" ht="20.25" customHeight="1">
      <c r="A343" s="5" t="s">
        <v>3015</v>
      </c>
      <c r="B343" s="5" t="s">
        <v>3016</v>
      </c>
      <c r="C343" s="5" t="s">
        <v>27</v>
      </c>
      <c r="D343" s="5" t="s">
        <v>212</v>
      </c>
      <c r="E343" s="5" t="s">
        <v>45</v>
      </c>
      <c r="F343" s="5" t="s">
        <v>56</v>
      </c>
      <c r="G343" s="5" t="s">
        <v>31</v>
      </c>
      <c r="H343" s="5" t="s">
        <v>1069</v>
      </c>
      <c r="I343" s="5" t="s">
        <v>3018</v>
      </c>
      <c r="J343" s="5" t="s">
        <v>3020</v>
      </c>
      <c r="K343" s="5" t="s">
        <v>37</v>
      </c>
      <c r="L343" s="5" t="s">
        <v>55</v>
      </c>
      <c r="M343" s="10"/>
      <c r="N343" s="10"/>
      <c r="O343" s="10"/>
      <c r="P343" s="10"/>
      <c r="Q343" s="10"/>
      <c r="R343" s="10"/>
      <c r="S343" s="10"/>
      <c r="T343" s="10"/>
      <c r="U343" s="10"/>
      <c r="V343" s="10"/>
      <c r="W343" s="10"/>
      <c r="X343" s="10"/>
      <c r="Y343" s="10"/>
      <c r="Z343" s="10"/>
      <c r="AA343" s="10"/>
    </row>
    <row r="344" spans="1:27" ht="20.25" customHeight="1">
      <c r="A344" s="5" t="s">
        <v>2674</v>
      </c>
      <c r="B344" s="5" t="s">
        <v>3025</v>
      </c>
      <c r="C344" s="5" t="s">
        <v>27</v>
      </c>
      <c r="D344" s="5" t="s">
        <v>47</v>
      </c>
      <c r="E344" s="5" t="s">
        <v>29</v>
      </c>
      <c r="F344" s="5" t="s">
        <v>56</v>
      </c>
      <c r="G344" s="5" t="s">
        <v>108</v>
      </c>
      <c r="H344" s="5" t="s">
        <v>110</v>
      </c>
      <c r="I344" s="5" t="s">
        <v>3028</v>
      </c>
      <c r="J344" s="5" t="s">
        <v>3029</v>
      </c>
      <c r="K344" s="5" t="s">
        <v>37</v>
      </c>
      <c r="L344" s="5" t="s">
        <v>55</v>
      </c>
      <c r="M344" s="10"/>
      <c r="N344" s="10"/>
      <c r="O344" s="10"/>
      <c r="P344" s="10"/>
      <c r="Q344" s="10"/>
      <c r="R344" s="10"/>
      <c r="S344" s="10"/>
      <c r="T344" s="10"/>
      <c r="U344" s="10"/>
      <c r="V344" s="10"/>
      <c r="W344" s="10"/>
      <c r="X344" s="10"/>
      <c r="Y344" s="10"/>
      <c r="Z344" s="10"/>
      <c r="AA344" s="10"/>
    </row>
    <row r="345" spans="1:27" ht="20.25" customHeight="1">
      <c r="A345" s="5" t="s">
        <v>992</v>
      </c>
      <c r="B345" s="5" t="s">
        <v>993</v>
      </c>
      <c r="C345" s="5" t="s">
        <v>27</v>
      </c>
      <c r="D345" s="5" t="s">
        <v>290</v>
      </c>
      <c r="E345" s="5" t="s">
        <v>45</v>
      </c>
      <c r="F345" s="5" t="s">
        <v>957</v>
      </c>
      <c r="G345" s="5" t="s">
        <v>125</v>
      </c>
      <c r="H345" s="5" t="s">
        <v>142</v>
      </c>
      <c r="I345" s="5" t="s">
        <v>995</v>
      </c>
      <c r="J345" s="5" t="s">
        <v>996</v>
      </c>
      <c r="K345" s="5" t="s">
        <v>53</v>
      </c>
      <c r="L345" s="5" t="s">
        <v>237</v>
      </c>
      <c r="M345" s="10"/>
      <c r="N345" s="10"/>
      <c r="O345" s="10"/>
      <c r="P345" s="10"/>
      <c r="Q345" s="10"/>
      <c r="R345" s="10"/>
      <c r="S345" s="10"/>
      <c r="T345" s="10"/>
      <c r="U345" s="10"/>
      <c r="V345" s="10"/>
      <c r="W345" s="10"/>
      <c r="X345" s="10"/>
      <c r="Y345" s="10"/>
      <c r="Z345" s="10"/>
      <c r="AA345" s="10"/>
    </row>
    <row r="346" spans="1:27" ht="20.25" customHeight="1">
      <c r="A346" s="5" t="s">
        <v>3037</v>
      </c>
      <c r="B346" s="5" t="s">
        <v>3038</v>
      </c>
      <c r="C346" s="5" t="s">
        <v>27</v>
      </c>
      <c r="D346" s="5" t="s">
        <v>80</v>
      </c>
      <c r="E346" s="5" t="s">
        <v>919</v>
      </c>
      <c r="F346" s="5" t="s">
        <v>65</v>
      </c>
      <c r="G346" s="5" t="s">
        <v>125</v>
      </c>
      <c r="H346" s="5" t="s">
        <v>3043</v>
      </c>
      <c r="I346" s="5"/>
      <c r="J346" s="5" t="s">
        <v>3044</v>
      </c>
      <c r="K346" s="5" t="s">
        <v>37</v>
      </c>
      <c r="L346" s="5" t="s">
        <v>55</v>
      </c>
      <c r="M346" s="10"/>
      <c r="N346" s="10"/>
      <c r="O346" s="10"/>
      <c r="P346" s="10"/>
      <c r="Q346" s="10"/>
      <c r="R346" s="10"/>
      <c r="S346" s="10"/>
      <c r="T346" s="10"/>
      <c r="U346" s="10"/>
      <c r="V346" s="10"/>
      <c r="W346" s="10"/>
      <c r="X346" s="10"/>
      <c r="Y346" s="10"/>
      <c r="Z346" s="10"/>
      <c r="AA346" s="10"/>
    </row>
    <row r="347" spans="1:27" ht="20.25" customHeight="1">
      <c r="A347" s="5" t="s">
        <v>3047</v>
      </c>
      <c r="B347" s="5" t="s">
        <v>3048</v>
      </c>
      <c r="C347" s="5" t="s">
        <v>27</v>
      </c>
      <c r="D347" s="5" t="s">
        <v>47</v>
      </c>
      <c r="E347" s="5" t="s">
        <v>29</v>
      </c>
      <c r="F347" s="5" t="s">
        <v>1186</v>
      </c>
      <c r="G347" s="5" t="s">
        <v>125</v>
      </c>
      <c r="H347" s="5" t="s">
        <v>126</v>
      </c>
      <c r="I347" s="5"/>
      <c r="J347" s="5" t="s">
        <v>3050</v>
      </c>
      <c r="K347" s="5" t="s">
        <v>37</v>
      </c>
      <c r="L347" s="5" t="s">
        <v>55</v>
      </c>
      <c r="M347" s="10"/>
      <c r="N347" s="10"/>
      <c r="O347" s="10"/>
      <c r="P347" s="10"/>
      <c r="Q347" s="10"/>
      <c r="R347" s="10"/>
      <c r="S347" s="10"/>
      <c r="T347" s="10"/>
      <c r="U347" s="10"/>
      <c r="V347" s="10"/>
      <c r="W347" s="10"/>
      <c r="X347" s="10"/>
      <c r="Y347" s="10"/>
      <c r="Z347" s="10"/>
      <c r="AA347" s="10"/>
    </row>
    <row r="348" spans="1:27" ht="20.25" customHeight="1">
      <c r="A348" s="5" t="s">
        <v>3054</v>
      </c>
      <c r="B348" s="5" t="s">
        <v>3055</v>
      </c>
      <c r="C348" s="5" t="s">
        <v>27</v>
      </c>
      <c r="D348" s="5" t="s">
        <v>47</v>
      </c>
      <c r="E348" s="5" t="s">
        <v>29</v>
      </c>
      <c r="F348" s="5" t="s">
        <v>1088</v>
      </c>
      <c r="G348" s="5" t="s">
        <v>66</v>
      </c>
      <c r="H348" s="5" t="s">
        <v>106</v>
      </c>
      <c r="I348" s="5" t="s">
        <v>3060</v>
      </c>
      <c r="J348" s="5" t="s">
        <v>3061</v>
      </c>
      <c r="K348" s="5" t="s">
        <v>37</v>
      </c>
      <c r="L348" s="5" t="s">
        <v>237</v>
      </c>
      <c r="M348" s="10"/>
      <c r="N348" s="10"/>
      <c r="O348" s="10"/>
      <c r="P348" s="10"/>
      <c r="Q348" s="10"/>
      <c r="R348" s="10"/>
      <c r="S348" s="10"/>
      <c r="T348" s="10"/>
      <c r="U348" s="10"/>
      <c r="V348" s="10"/>
      <c r="W348" s="10"/>
      <c r="X348" s="10"/>
      <c r="Y348" s="10"/>
      <c r="Z348" s="10"/>
      <c r="AA348" s="10"/>
    </row>
    <row r="349" spans="1:27" ht="20.25" customHeight="1">
      <c r="A349" s="5" t="s">
        <v>3067</v>
      </c>
      <c r="B349" s="5" t="s">
        <v>3069</v>
      </c>
      <c r="C349" s="5" t="s">
        <v>27</v>
      </c>
      <c r="D349" s="5" t="s">
        <v>199</v>
      </c>
      <c r="E349" s="5" t="s">
        <v>29</v>
      </c>
      <c r="F349" s="5" t="s">
        <v>144</v>
      </c>
      <c r="G349" s="5" t="s">
        <v>31</v>
      </c>
      <c r="H349" s="5" t="s">
        <v>942</v>
      </c>
      <c r="I349" s="5" t="s">
        <v>3074</v>
      </c>
      <c r="J349" s="5" t="s">
        <v>3075</v>
      </c>
      <c r="K349" s="5" t="s">
        <v>53</v>
      </c>
      <c r="L349" s="5" t="s">
        <v>405</v>
      </c>
      <c r="M349" s="10"/>
      <c r="N349" s="10"/>
      <c r="O349" s="10"/>
      <c r="P349" s="10"/>
      <c r="Q349" s="10"/>
      <c r="R349" s="10"/>
      <c r="S349" s="10"/>
      <c r="T349" s="10"/>
      <c r="U349" s="10"/>
      <c r="V349" s="10"/>
      <c r="W349" s="10"/>
      <c r="X349" s="10"/>
      <c r="Y349" s="10"/>
      <c r="Z349" s="10"/>
      <c r="AA349" s="10"/>
    </row>
    <row r="350" spans="1:27" ht="20.25" customHeight="1">
      <c r="A350" s="5" t="s">
        <v>2665</v>
      </c>
      <c r="B350" s="5" t="s">
        <v>3078</v>
      </c>
      <c r="C350" s="5" t="s">
        <v>27</v>
      </c>
      <c r="D350" s="5" t="s">
        <v>47</v>
      </c>
      <c r="E350" s="5" t="s">
        <v>45</v>
      </c>
      <c r="F350" s="5" t="s">
        <v>3080</v>
      </c>
      <c r="G350" s="5" t="s">
        <v>31</v>
      </c>
      <c r="H350" s="5" t="s">
        <v>3081</v>
      </c>
      <c r="I350" s="5" t="s">
        <v>3082</v>
      </c>
      <c r="J350" s="5" t="s">
        <v>3084</v>
      </c>
      <c r="K350" s="5" t="s">
        <v>53</v>
      </c>
      <c r="L350" s="5" t="s">
        <v>38</v>
      </c>
      <c r="M350" s="10"/>
      <c r="N350" s="10"/>
      <c r="O350" s="10"/>
      <c r="P350" s="10"/>
      <c r="Q350" s="10"/>
      <c r="R350" s="10"/>
      <c r="S350" s="10"/>
      <c r="T350" s="10"/>
      <c r="U350" s="10"/>
      <c r="V350" s="10"/>
      <c r="W350" s="10"/>
      <c r="X350" s="10"/>
      <c r="Y350" s="10"/>
      <c r="Z350" s="10"/>
      <c r="AA350" s="10"/>
    </row>
    <row r="351" spans="1:27" ht="20.25" customHeight="1">
      <c r="A351" s="5" t="s">
        <v>2665</v>
      </c>
      <c r="B351" s="5" t="s">
        <v>3087</v>
      </c>
      <c r="C351" s="5" t="s">
        <v>27</v>
      </c>
      <c r="D351" s="5" t="s">
        <v>47</v>
      </c>
      <c r="E351" s="5" t="s">
        <v>45</v>
      </c>
      <c r="F351" s="5" t="s">
        <v>852</v>
      </c>
      <c r="G351" s="5" t="s">
        <v>108</v>
      </c>
      <c r="H351" s="5" t="s">
        <v>76</v>
      </c>
      <c r="I351" s="5" t="s">
        <v>3089</v>
      </c>
      <c r="J351" s="5" t="s">
        <v>3090</v>
      </c>
      <c r="K351" s="5" t="s">
        <v>100</v>
      </c>
      <c r="L351" s="5" t="s">
        <v>89</v>
      </c>
      <c r="M351" s="10"/>
      <c r="N351" s="10"/>
      <c r="O351" s="10"/>
      <c r="P351" s="10"/>
      <c r="Q351" s="10"/>
      <c r="R351" s="10"/>
      <c r="S351" s="10"/>
      <c r="T351" s="10"/>
      <c r="U351" s="10"/>
      <c r="V351" s="10"/>
      <c r="W351" s="10"/>
      <c r="X351" s="10"/>
      <c r="Y351" s="10"/>
      <c r="Z351" s="10"/>
      <c r="AA351" s="10"/>
    </row>
    <row r="352" spans="1:27" ht="20.25" customHeight="1">
      <c r="A352" s="5" t="s">
        <v>3095</v>
      </c>
      <c r="B352" s="5" t="s">
        <v>3096</v>
      </c>
      <c r="C352" s="5" t="s">
        <v>27</v>
      </c>
      <c r="D352" s="5" t="s">
        <v>85</v>
      </c>
      <c r="E352" s="5" t="s">
        <v>45</v>
      </c>
      <c r="F352" s="5" t="s">
        <v>151</v>
      </c>
      <c r="G352" s="5" t="s">
        <v>108</v>
      </c>
      <c r="H352" s="5" t="s">
        <v>319</v>
      </c>
      <c r="I352" s="5" t="s">
        <v>3099</v>
      </c>
      <c r="J352" s="5" t="s">
        <v>3102</v>
      </c>
      <c r="K352" s="5" t="s">
        <v>167</v>
      </c>
      <c r="L352" s="5" t="s">
        <v>89</v>
      </c>
      <c r="M352" s="10"/>
      <c r="N352" s="10"/>
      <c r="O352" s="10"/>
      <c r="P352" s="10"/>
      <c r="Q352" s="10"/>
      <c r="R352" s="10"/>
      <c r="S352" s="10"/>
      <c r="T352" s="10"/>
      <c r="U352" s="10"/>
      <c r="V352" s="10"/>
      <c r="W352" s="10"/>
      <c r="X352" s="10"/>
      <c r="Y352" s="10"/>
      <c r="Z352" s="10"/>
      <c r="AA352" s="10"/>
    </row>
    <row r="353" spans="1:27" ht="20.25" customHeight="1">
      <c r="A353" s="5" t="s">
        <v>3105</v>
      </c>
      <c r="B353" s="5" t="s">
        <v>3106</v>
      </c>
      <c r="C353" s="5" t="s">
        <v>27</v>
      </c>
      <c r="D353" s="5" t="s">
        <v>85</v>
      </c>
      <c r="E353" s="5" t="s">
        <v>29</v>
      </c>
      <c r="F353" s="5" t="s">
        <v>672</v>
      </c>
      <c r="G353" s="5" t="s">
        <v>31</v>
      </c>
      <c r="H353" s="5" t="s">
        <v>3108</v>
      </c>
      <c r="I353" s="5" t="s">
        <v>3109</v>
      </c>
      <c r="J353" s="5" t="s">
        <v>3111</v>
      </c>
      <c r="K353" s="5" t="s">
        <v>100</v>
      </c>
      <c r="L353" s="5" t="s">
        <v>55</v>
      </c>
      <c r="M353" s="10"/>
      <c r="N353" s="10"/>
      <c r="O353" s="10"/>
      <c r="P353" s="10"/>
      <c r="Q353" s="10"/>
      <c r="R353" s="10"/>
      <c r="S353" s="10"/>
      <c r="T353" s="10"/>
      <c r="U353" s="10"/>
      <c r="V353" s="10"/>
      <c r="W353" s="10"/>
      <c r="X353" s="10"/>
      <c r="Y353" s="10"/>
      <c r="Z353" s="10"/>
      <c r="AA353" s="10"/>
    </row>
    <row r="354" spans="1:27" ht="20.25" customHeight="1">
      <c r="A354" s="5" t="s">
        <v>3113</v>
      </c>
      <c r="B354" s="5" t="s">
        <v>3114</v>
      </c>
      <c r="C354" s="5" t="s">
        <v>27</v>
      </c>
      <c r="D354" s="5" t="s">
        <v>85</v>
      </c>
      <c r="E354" s="5" t="s">
        <v>45</v>
      </c>
      <c r="F354" s="5" t="s">
        <v>188</v>
      </c>
      <c r="G354" s="5" t="s">
        <v>66</v>
      </c>
      <c r="H354" s="5" t="s">
        <v>947</v>
      </c>
      <c r="I354" s="5" t="s">
        <v>3117</v>
      </c>
      <c r="J354" s="5" t="s">
        <v>3118</v>
      </c>
      <c r="K354" s="5" t="s">
        <v>53</v>
      </c>
      <c r="L354" s="5" t="s">
        <v>38</v>
      </c>
      <c r="M354" s="10"/>
      <c r="N354" s="10"/>
      <c r="O354" s="10"/>
      <c r="P354" s="10"/>
      <c r="Q354" s="10"/>
      <c r="R354" s="10"/>
      <c r="S354" s="10"/>
      <c r="T354" s="10"/>
      <c r="U354" s="10"/>
      <c r="V354" s="10"/>
      <c r="W354" s="10"/>
      <c r="X354" s="10"/>
      <c r="Y354" s="10"/>
      <c r="Z354" s="10"/>
      <c r="AA354" s="10"/>
    </row>
    <row r="355" spans="1:27" ht="20.25" customHeight="1">
      <c r="A355" s="5" t="s">
        <v>130</v>
      </c>
      <c r="B355" s="5" t="s">
        <v>3123</v>
      </c>
      <c r="C355" s="5" t="s">
        <v>27</v>
      </c>
      <c r="D355" s="5" t="s">
        <v>80</v>
      </c>
      <c r="E355" s="5" t="s">
        <v>29</v>
      </c>
      <c r="F355" s="5" t="s">
        <v>510</v>
      </c>
      <c r="G355" s="5" t="s">
        <v>108</v>
      </c>
      <c r="H355" s="5" t="s">
        <v>117</v>
      </c>
      <c r="I355" s="5" t="s">
        <v>3127</v>
      </c>
      <c r="J355" s="5" t="s">
        <v>3129</v>
      </c>
      <c r="K355" s="5" t="s">
        <v>37</v>
      </c>
      <c r="L355" s="5" t="s">
        <v>55</v>
      </c>
      <c r="M355" s="10"/>
      <c r="N355" s="10"/>
      <c r="O355" s="10"/>
      <c r="P355" s="10"/>
      <c r="Q355" s="10"/>
      <c r="R355" s="10"/>
      <c r="S355" s="10"/>
      <c r="T355" s="10"/>
      <c r="U355" s="10"/>
      <c r="V355" s="10"/>
      <c r="W355" s="10"/>
      <c r="X355" s="10"/>
      <c r="Y355" s="10"/>
      <c r="Z355" s="10"/>
      <c r="AA355" s="10"/>
    </row>
    <row r="356" spans="1:27" ht="20.25" customHeight="1">
      <c r="A356" s="5" t="s">
        <v>3131</v>
      </c>
      <c r="B356" s="5" t="s">
        <v>3132</v>
      </c>
      <c r="C356" s="5" t="s">
        <v>27</v>
      </c>
      <c r="D356" s="5" t="s">
        <v>54</v>
      </c>
      <c r="E356" s="5" t="s">
        <v>29</v>
      </c>
      <c r="F356" s="5" t="s">
        <v>188</v>
      </c>
      <c r="G356" s="5" t="s">
        <v>66</v>
      </c>
      <c r="H356" s="5" t="s">
        <v>2197</v>
      </c>
      <c r="I356" s="5" t="s">
        <v>3133</v>
      </c>
      <c r="J356" s="5" t="s">
        <v>3136</v>
      </c>
      <c r="K356" s="5" t="s">
        <v>167</v>
      </c>
      <c r="L356" s="5" t="s">
        <v>405</v>
      </c>
      <c r="M356" s="10"/>
      <c r="N356" s="10"/>
      <c r="O356" s="10"/>
      <c r="P356" s="10"/>
      <c r="Q356" s="10"/>
      <c r="R356" s="10"/>
      <c r="S356" s="10"/>
      <c r="T356" s="10"/>
      <c r="U356" s="10"/>
      <c r="V356" s="10"/>
      <c r="W356" s="10"/>
      <c r="X356" s="10"/>
      <c r="Y356" s="10"/>
      <c r="Z356" s="10"/>
      <c r="AA356" s="10"/>
    </row>
    <row r="357" spans="1:27" ht="20.25" customHeight="1">
      <c r="A357" s="5" t="s">
        <v>3138</v>
      </c>
      <c r="B357" s="5" t="s">
        <v>3140</v>
      </c>
      <c r="C357" s="5" t="s">
        <v>27</v>
      </c>
      <c r="D357" s="5" t="s">
        <v>28</v>
      </c>
      <c r="E357" s="5" t="s">
        <v>29</v>
      </c>
      <c r="F357" s="5" t="s">
        <v>65</v>
      </c>
      <c r="G357" s="5" t="s">
        <v>108</v>
      </c>
      <c r="H357" s="5" t="s">
        <v>2633</v>
      </c>
      <c r="I357" s="5" t="s">
        <v>3141</v>
      </c>
      <c r="J357" s="5" t="s">
        <v>3142</v>
      </c>
      <c r="K357" s="5" t="s">
        <v>100</v>
      </c>
      <c r="L357" s="5" t="s">
        <v>55</v>
      </c>
      <c r="M357" s="10"/>
      <c r="N357" s="10"/>
      <c r="O357" s="10"/>
      <c r="P357" s="10"/>
      <c r="Q357" s="10"/>
      <c r="R357" s="10"/>
      <c r="S357" s="10"/>
      <c r="T357" s="10"/>
      <c r="U357" s="10"/>
      <c r="V357" s="10"/>
      <c r="W357" s="10"/>
      <c r="X357" s="10"/>
      <c r="Y357" s="10"/>
      <c r="Z357" s="10"/>
      <c r="AA357" s="10"/>
    </row>
    <row r="358" spans="1:27" ht="20.25" customHeight="1">
      <c r="A358" s="5" t="s">
        <v>3144</v>
      </c>
      <c r="B358" s="5" t="s">
        <v>3146</v>
      </c>
      <c r="C358" s="5" t="s">
        <v>27</v>
      </c>
      <c r="D358" s="5" t="s">
        <v>85</v>
      </c>
      <c r="E358" s="5" t="s">
        <v>45</v>
      </c>
      <c r="F358" s="5" t="s">
        <v>2155</v>
      </c>
      <c r="G358" s="5" t="s">
        <v>108</v>
      </c>
      <c r="H358" s="5" t="s">
        <v>479</v>
      </c>
      <c r="I358" s="5" t="s">
        <v>3148</v>
      </c>
      <c r="J358" s="5" t="s">
        <v>3149</v>
      </c>
      <c r="K358" s="5" t="s">
        <v>100</v>
      </c>
      <c r="L358" s="5" t="s">
        <v>89</v>
      </c>
      <c r="M358" s="10"/>
      <c r="N358" s="10"/>
      <c r="O358" s="10"/>
      <c r="P358" s="10"/>
      <c r="Q358" s="10"/>
      <c r="R358" s="10"/>
      <c r="S358" s="10"/>
      <c r="T358" s="10"/>
      <c r="U358" s="10"/>
      <c r="V358" s="10"/>
      <c r="W358" s="10"/>
      <c r="X358" s="10"/>
      <c r="Y358" s="10"/>
      <c r="Z358" s="10"/>
      <c r="AA358" s="10"/>
    </row>
    <row r="359" spans="1:27" ht="20.25" customHeight="1">
      <c r="A359" s="5" t="s">
        <v>3156</v>
      </c>
      <c r="B359" s="5" t="s">
        <v>3157</v>
      </c>
      <c r="C359" s="5" t="s">
        <v>27</v>
      </c>
      <c r="D359" s="5" t="s">
        <v>575</v>
      </c>
      <c r="E359" s="5" t="s">
        <v>29</v>
      </c>
      <c r="F359" s="5" t="s">
        <v>56</v>
      </c>
      <c r="G359" s="5" t="s">
        <v>108</v>
      </c>
      <c r="H359" s="5" t="s">
        <v>57</v>
      </c>
      <c r="I359" s="5" t="s">
        <v>1001</v>
      </c>
      <c r="J359" s="5" t="s">
        <v>3162</v>
      </c>
      <c r="K359" s="5" t="s">
        <v>100</v>
      </c>
      <c r="L359" s="5" t="s">
        <v>55</v>
      </c>
      <c r="M359" s="10"/>
      <c r="N359" s="10"/>
      <c r="O359" s="10"/>
      <c r="P359" s="10"/>
      <c r="Q359" s="10"/>
      <c r="R359" s="10"/>
      <c r="S359" s="10"/>
      <c r="T359" s="10"/>
      <c r="U359" s="10"/>
      <c r="V359" s="10"/>
      <c r="W359" s="10"/>
      <c r="X359" s="10"/>
      <c r="Y359" s="10"/>
      <c r="Z359" s="10"/>
      <c r="AA359" s="10"/>
    </row>
    <row r="360" spans="1:27" ht="20.25" customHeight="1">
      <c r="A360" s="5" t="s">
        <v>3166</v>
      </c>
      <c r="B360" s="5" t="s">
        <v>3167</v>
      </c>
      <c r="C360" s="5" t="s">
        <v>27</v>
      </c>
      <c r="D360" s="5" t="s">
        <v>290</v>
      </c>
      <c r="E360" s="5" t="s">
        <v>45</v>
      </c>
      <c r="F360" s="5" t="s">
        <v>493</v>
      </c>
      <c r="G360" s="5" t="s">
        <v>31</v>
      </c>
      <c r="H360" s="5" t="s">
        <v>608</v>
      </c>
      <c r="I360" s="5" t="s">
        <v>3168</v>
      </c>
      <c r="J360" s="5" t="s">
        <v>3170</v>
      </c>
      <c r="K360" s="5" t="s">
        <v>100</v>
      </c>
      <c r="L360" s="5" t="s">
        <v>55</v>
      </c>
      <c r="M360" s="10"/>
      <c r="N360" s="10"/>
      <c r="O360" s="10"/>
      <c r="P360" s="10"/>
      <c r="Q360" s="10"/>
      <c r="R360" s="10"/>
      <c r="S360" s="10"/>
      <c r="T360" s="10"/>
      <c r="U360" s="10"/>
      <c r="V360" s="10"/>
      <c r="W360" s="10"/>
      <c r="X360" s="10"/>
      <c r="Y360" s="10"/>
      <c r="Z360" s="10"/>
      <c r="AA360" s="10"/>
    </row>
    <row r="361" spans="1:27" ht="20.25" customHeight="1">
      <c r="A361" s="5" t="s">
        <v>3172</v>
      </c>
      <c r="B361" s="5" t="s">
        <v>3174</v>
      </c>
      <c r="C361" s="5" t="s">
        <v>27</v>
      </c>
      <c r="D361" s="5" t="s">
        <v>105</v>
      </c>
      <c r="E361" s="5" t="s">
        <v>45</v>
      </c>
      <c r="F361" s="5" t="s">
        <v>144</v>
      </c>
      <c r="G361" s="5" t="s">
        <v>108</v>
      </c>
      <c r="H361" s="5" t="s">
        <v>1471</v>
      </c>
      <c r="I361" s="5" t="s">
        <v>3175</v>
      </c>
      <c r="J361" s="5" t="s">
        <v>3176</v>
      </c>
      <c r="K361" s="5" t="s">
        <v>167</v>
      </c>
      <c r="L361" s="5" t="s">
        <v>405</v>
      </c>
      <c r="M361" s="10"/>
      <c r="N361" s="10"/>
      <c r="O361" s="10"/>
      <c r="P361" s="10"/>
      <c r="Q361" s="10"/>
      <c r="R361" s="10"/>
      <c r="S361" s="10"/>
      <c r="T361" s="10"/>
      <c r="U361" s="10"/>
      <c r="V361" s="10"/>
      <c r="W361" s="10"/>
      <c r="X361" s="10"/>
      <c r="Y361" s="10"/>
      <c r="Z361" s="10"/>
      <c r="AA361" s="10"/>
    </row>
    <row r="362" spans="1:27" ht="20.25" customHeight="1">
      <c r="A362" s="5" t="s">
        <v>2601</v>
      </c>
      <c r="B362" s="5" t="s">
        <v>3178</v>
      </c>
      <c r="C362" s="5" t="s">
        <v>27</v>
      </c>
      <c r="D362" s="5" t="s">
        <v>47</v>
      </c>
      <c r="E362" s="5" t="s">
        <v>29</v>
      </c>
      <c r="F362" s="5" t="s">
        <v>151</v>
      </c>
      <c r="G362" s="5" t="s">
        <v>66</v>
      </c>
      <c r="H362" s="5" t="s">
        <v>48</v>
      </c>
      <c r="I362" s="5" t="s">
        <v>3180</v>
      </c>
      <c r="J362" s="5" t="s">
        <v>3181</v>
      </c>
      <c r="K362" s="5" t="s">
        <v>100</v>
      </c>
      <c r="L362" s="5" t="s">
        <v>55</v>
      </c>
      <c r="M362" s="10"/>
      <c r="N362" s="10"/>
      <c r="O362" s="10"/>
      <c r="P362" s="10"/>
      <c r="Q362" s="10"/>
      <c r="R362" s="10"/>
      <c r="S362" s="10"/>
      <c r="T362" s="10"/>
      <c r="U362" s="10"/>
      <c r="V362" s="10"/>
      <c r="W362" s="10"/>
      <c r="X362" s="10"/>
      <c r="Y362" s="10"/>
      <c r="Z362" s="10"/>
      <c r="AA362" s="10"/>
    </row>
    <row r="363" spans="1:27" ht="20.25" customHeight="1">
      <c r="A363" s="5" t="s">
        <v>3183</v>
      </c>
      <c r="B363" s="5" t="s">
        <v>3184</v>
      </c>
      <c r="C363" s="5" t="s">
        <v>27</v>
      </c>
      <c r="D363" s="5" t="s">
        <v>105</v>
      </c>
      <c r="E363" s="5" t="s">
        <v>45</v>
      </c>
      <c r="F363" s="5" t="s">
        <v>493</v>
      </c>
      <c r="G363" s="5" t="s">
        <v>31</v>
      </c>
      <c r="H363" s="5" t="s">
        <v>479</v>
      </c>
      <c r="I363" s="5" t="s">
        <v>3188</v>
      </c>
      <c r="J363" s="5" t="s">
        <v>3189</v>
      </c>
      <c r="K363" s="5" t="s">
        <v>37</v>
      </c>
      <c r="L363" s="5" t="s">
        <v>55</v>
      </c>
      <c r="M363" s="10"/>
      <c r="N363" s="10"/>
      <c r="O363" s="10"/>
      <c r="P363" s="10"/>
      <c r="Q363" s="10"/>
      <c r="R363" s="10"/>
      <c r="S363" s="10"/>
      <c r="T363" s="10"/>
      <c r="U363" s="10"/>
      <c r="V363" s="10"/>
      <c r="W363" s="10"/>
      <c r="X363" s="10"/>
      <c r="Y363" s="10"/>
      <c r="Z363" s="10"/>
      <c r="AA363" s="10"/>
    </row>
    <row r="364" spans="1:27" ht="20.25" customHeight="1">
      <c r="A364" s="5" t="s">
        <v>3193</v>
      </c>
      <c r="B364" s="5" t="s">
        <v>3194</v>
      </c>
      <c r="C364" s="5" t="s">
        <v>27</v>
      </c>
      <c r="D364" s="5" t="s">
        <v>47</v>
      </c>
      <c r="E364" s="5" t="s">
        <v>29</v>
      </c>
      <c r="F364" s="5" t="s">
        <v>65</v>
      </c>
      <c r="G364" s="5" t="s">
        <v>108</v>
      </c>
      <c r="H364" s="5" t="s">
        <v>57</v>
      </c>
      <c r="I364" s="5" t="s">
        <v>3198</v>
      </c>
      <c r="J364" s="5" t="s">
        <v>3199</v>
      </c>
      <c r="K364" s="5" t="s">
        <v>100</v>
      </c>
      <c r="L364" s="5" t="s">
        <v>55</v>
      </c>
      <c r="M364" s="10"/>
      <c r="N364" s="10"/>
      <c r="O364" s="10"/>
      <c r="P364" s="10"/>
      <c r="Q364" s="10"/>
      <c r="R364" s="10"/>
      <c r="S364" s="10"/>
      <c r="T364" s="10"/>
      <c r="U364" s="10"/>
      <c r="V364" s="10"/>
      <c r="W364" s="10"/>
      <c r="X364" s="10"/>
      <c r="Y364" s="10"/>
      <c r="Z364" s="10"/>
      <c r="AA364" s="10"/>
    </row>
    <row r="365" spans="1:27" ht="20.25" customHeight="1">
      <c r="A365" s="5" t="s">
        <v>784</v>
      </c>
      <c r="B365" s="5" t="s">
        <v>3201</v>
      </c>
      <c r="C365" s="5" t="s">
        <v>27</v>
      </c>
      <c r="D365" s="5" t="s">
        <v>85</v>
      </c>
      <c r="E365" s="5" t="s">
        <v>29</v>
      </c>
      <c r="F365" s="5" t="s">
        <v>672</v>
      </c>
      <c r="G365" s="5" t="s">
        <v>125</v>
      </c>
      <c r="H365" s="5" t="s">
        <v>57</v>
      </c>
      <c r="I365" s="5"/>
      <c r="J365" s="5" t="s">
        <v>3203</v>
      </c>
      <c r="K365" s="5" t="s">
        <v>100</v>
      </c>
      <c r="L365" s="5" t="s">
        <v>55</v>
      </c>
      <c r="M365" s="10"/>
      <c r="N365" s="10"/>
      <c r="O365" s="10"/>
      <c r="P365" s="10"/>
      <c r="Q365" s="10"/>
      <c r="R365" s="10"/>
      <c r="S365" s="10"/>
      <c r="T365" s="10"/>
      <c r="U365" s="10"/>
      <c r="V365" s="10"/>
      <c r="W365" s="10"/>
      <c r="X365" s="10"/>
      <c r="Y365" s="10"/>
      <c r="Z365" s="10"/>
      <c r="AA365" s="10"/>
    </row>
    <row r="366" spans="1:27" ht="20.25" customHeight="1">
      <c r="A366" s="5" t="s">
        <v>3206</v>
      </c>
      <c r="B366" s="5" t="s">
        <v>3208</v>
      </c>
      <c r="C366" s="5" t="s">
        <v>27</v>
      </c>
      <c r="D366" s="5" t="s">
        <v>85</v>
      </c>
      <c r="E366" s="5" t="s">
        <v>45</v>
      </c>
      <c r="F366" s="5" t="s">
        <v>30</v>
      </c>
      <c r="G366" s="5" t="s">
        <v>125</v>
      </c>
      <c r="H366" s="5" t="s">
        <v>57</v>
      </c>
      <c r="I366" s="5"/>
      <c r="J366" s="5" t="s">
        <v>3210</v>
      </c>
      <c r="K366" s="5" t="s">
        <v>100</v>
      </c>
      <c r="L366" s="5" t="s">
        <v>38</v>
      </c>
      <c r="M366" s="10"/>
      <c r="N366" s="10"/>
      <c r="O366" s="10"/>
      <c r="P366" s="10"/>
      <c r="Q366" s="10"/>
      <c r="R366" s="10"/>
      <c r="S366" s="10"/>
      <c r="T366" s="10"/>
      <c r="U366" s="10"/>
      <c r="V366" s="10"/>
      <c r="W366" s="10"/>
      <c r="X366" s="10"/>
      <c r="Y366" s="10"/>
      <c r="Z366" s="10"/>
      <c r="AA366" s="10"/>
    </row>
    <row r="367" spans="1:27" ht="20.25" customHeight="1">
      <c r="A367" s="5" t="s">
        <v>3215</v>
      </c>
      <c r="B367" s="5" t="s">
        <v>3216</v>
      </c>
      <c r="C367" s="5" t="s">
        <v>27</v>
      </c>
      <c r="D367" s="5" t="s">
        <v>575</v>
      </c>
      <c r="E367" s="5" t="s">
        <v>45</v>
      </c>
      <c r="F367" s="5" t="s">
        <v>493</v>
      </c>
      <c r="G367" s="5" t="s">
        <v>66</v>
      </c>
      <c r="H367" s="5" t="s">
        <v>284</v>
      </c>
      <c r="I367" s="5" t="s">
        <v>3219</v>
      </c>
      <c r="J367" s="5" t="s">
        <v>3221</v>
      </c>
      <c r="K367" s="5" t="s">
        <v>53</v>
      </c>
      <c r="L367" s="5" t="s">
        <v>55</v>
      </c>
      <c r="M367" s="10"/>
      <c r="N367" s="10"/>
      <c r="O367" s="10"/>
      <c r="P367" s="10"/>
      <c r="Q367" s="10"/>
      <c r="R367" s="10"/>
      <c r="S367" s="10"/>
      <c r="T367" s="10"/>
      <c r="U367" s="10"/>
      <c r="V367" s="10"/>
      <c r="W367" s="10"/>
      <c r="X367" s="10"/>
      <c r="Y367" s="10"/>
      <c r="Z367" s="10"/>
      <c r="AA367" s="10"/>
    </row>
    <row r="368" spans="1:27" ht="20.25" customHeight="1">
      <c r="A368" s="5" t="s">
        <v>2950</v>
      </c>
      <c r="B368" s="5" t="s">
        <v>3227</v>
      </c>
      <c r="C368" s="5" t="s">
        <v>27</v>
      </c>
      <c r="D368" s="5" t="s">
        <v>85</v>
      </c>
      <c r="E368" s="5" t="s">
        <v>45</v>
      </c>
      <c r="F368" s="5" t="s">
        <v>548</v>
      </c>
      <c r="G368" s="5" t="s">
        <v>125</v>
      </c>
      <c r="H368" s="5" t="s">
        <v>57</v>
      </c>
      <c r="I368" s="5" t="s">
        <v>3228</v>
      </c>
      <c r="J368" s="5" t="s">
        <v>3231</v>
      </c>
      <c r="K368" s="5" t="s">
        <v>37</v>
      </c>
      <c r="L368" s="5" t="s">
        <v>55</v>
      </c>
      <c r="M368" s="10"/>
      <c r="N368" s="10"/>
      <c r="O368" s="10"/>
      <c r="P368" s="10"/>
      <c r="Q368" s="10"/>
      <c r="R368" s="10"/>
      <c r="S368" s="10"/>
      <c r="T368" s="10"/>
      <c r="U368" s="10"/>
      <c r="V368" s="10"/>
      <c r="W368" s="10"/>
      <c r="X368" s="10"/>
      <c r="Y368" s="10"/>
      <c r="Z368" s="10"/>
      <c r="AA368" s="10"/>
    </row>
    <row r="369" spans="1:27" ht="20.25" customHeight="1">
      <c r="A369" s="5" t="s">
        <v>3233</v>
      </c>
      <c r="B369" s="5" t="s">
        <v>3234</v>
      </c>
      <c r="C369" s="5" t="s">
        <v>27</v>
      </c>
      <c r="D369" s="5" t="s">
        <v>850</v>
      </c>
      <c r="E369" s="5" t="s">
        <v>29</v>
      </c>
      <c r="F369" s="5" t="s">
        <v>30</v>
      </c>
      <c r="G369" s="5" t="s">
        <v>108</v>
      </c>
      <c r="H369" s="5" t="s">
        <v>48</v>
      </c>
      <c r="I369" s="5" t="s">
        <v>2873</v>
      </c>
      <c r="J369" s="5"/>
      <c r="K369" s="5" t="s">
        <v>100</v>
      </c>
      <c r="L369" s="5" t="s">
        <v>55</v>
      </c>
      <c r="M369" s="10"/>
      <c r="N369" s="10"/>
      <c r="O369" s="10"/>
      <c r="P369" s="10"/>
      <c r="Q369" s="10"/>
      <c r="R369" s="10"/>
      <c r="S369" s="10"/>
      <c r="T369" s="10"/>
      <c r="U369" s="10"/>
      <c r="V369" s="10"/>
      <c r="W369" s="10"/>
      <c r="X369" s="10"/>
      <c r="Y369" s="10"/>
      <c r="Z369" s="10"/>
      <c r="AA369" s="10"/>
    </row>
    <row r="370" spans="1:27" ht="20.25" customHeight="1">
      <c r="A370" s="5" t="s">
        <v>3238</v>
      </c>
      <c r="B370" s="5" t="s">
        <v>3239</v>
      </c>
      <c r="C370" s="5" t="s">
        <v>27</v>
      </c>
      <c r="D370" s="5" t="s">
        <v>85</v>
      </c>
      <c r="E370" s="5" t="s">
        <v>29</v>
      </c>
      <c r="F370" s="5" t="s">
        <v>493</v>
      </c>
      <c r="G370" s="5" t="s">
        <v>66</v>
      </c>
      <c r="H370" s="5" t="s">
        <v>48</v>
      </c>
      <c r="I370" s="5" t="s">
        <v>3242</v>
      </c>
      <c r="J370" s="5" t="s">
        <v>3244</v>
      </c>
      <c r="K370" s="5" t="s">
        <v>100</v>
      </c>
      <c r="L370" s="5" t="s">
        <v>55</v>
      </c>
      <c r="M370" s="10"/>
      <c r="N370" s="10"/>
      <c r="O370" s="10"/>
      <c r="P370" s="10"/>
      <c r="Q370" s="10"/>
      <c r="R370" s="10"/>
      <c r="S370" s="10"/>
      <c r="T370" s="10"/>
      <c r="U370" s="10"/>
      <c r="V370" s="10"/>
      <c r="W370" s="10"/>
      <c r="X370" s="10"/>
      <c r="Y370" s="10"/>
      <c r="Z370" s="10"/>
      <c r="AA370" s="10"/>
    </row>
    <row r="371" spans="1:27" ht="20.25" customHeight="1">
      <c r="A371" s="5" t="s">
        <v>2660</v>
      </c>
      <c r="B371" s="5" t="s">
        <v>3247</v>
      </c>
      <c r="C371" s="5" t="s">
        <v>27</v>
      </c>
      <c r="D371" s="5" t="s">
        <v>1272</v>
      </c>
      <c r="E371" s="5" t="s">
        <v>45</v>
      </c>
      <c r="F371" s="5" t="s">
        <v>979</v>
      </c>
      <c r="G371" s="5" t="s">
        <v>125</v>
      </c>
      <c r="H371" s="5" t="s">
        <v>3251</v>
      </c>
      <c r="I371" s="5" t="s">
        <v>3252</v>
      </c>
      <c r="J371" s="5" t="s">
        <v>3254</v>
      </c>
      <c r="K371" s="5" t="s">
        <v>167</v>
      </c>
      <c r="L371" s="5" t="s">
        <v>405</v>
      </c>
      <c r="M371" s="10"/>
      <c r="N371" s="10"/>
      <c r="O371" s="10"/>
      <c r="P371" s="10"/>
      <c r="Q371" s="10"/>
      <c r="R371" s="10"/>
      <c r="S371" s="10"/>
      <c r="T371" s="10"/>
      <c r="U371" s="10"/>
      <c r="V371" s="10"/>
      <c r="W371" s="10"/>
      <c r="X371" s="10"/>
      <c r="Y371" s="10"/>
      <c r="Z371" s="10"/>
      <c r="AA371" s="10"/>
    </row>
    <row r="372" spans="1:27" ht="20.25" customHeight="1">
      <c r="A372" s="5" t="s">
        <v>2842</v>
      </c>
      <c r="B372" s="5" t="s">
        <v>3256</v>
      </c>
      <c r="C372" s="5" t="s">
        <v>27</v>
      </c>
      <c r="D372" s="5" t="s">
        <v>575</v>
      </c>
      <c r="E372" s="5" t="s">
        <v>29</v>
      </c>
      <c r="F372" s="5" t="s">
        <v>65</v>
      </c>
      <c r="G372" s="5" t="s">
        <v>31</v>
      </c>
      <c r="H372" s="5" t="s">
        <v>48</v>
      </c>
      <c r="I372" s="5" t="s">
        <v>3258</v>
      </c>
      <c r="J372" s="5"/>
      <c r="K372" s="5" t="s">
        <v>53</v>
      </c>
      <c r="L372" s="5" t="s">
        <v>55</v>
      </c>
      <c r="M372" s="10"/>
      <c r="N372" s="10"/>
      <c r="O372" s="10"/>
      <c r="P372" s="10"/>
      <c r="Q372" s="10"/>
      <c r="R372" s="10"/>
      <c r="S372" s="10"/>
      <c r="T372" s="10"/>
      <c r="U372" s="10"/>
      <c r="V372" s="10"/>
      <c r="W372" s="10"/>
      <c r="X372" s="10"/>
      <c r="Y372" s="10"/>
      <c r="Z372" s="10"/>
      <c r="AA372" s="10"/>
    </row>
    <row r="373" spans="1:27" ht="20.25" customHeight="1">
      <c r="A373" s="5" t="s">
        <v>3260</v>
      </c>
      <c r="B373" s="5" t="s">
        <v>3261</v>
      </c>
      <c r="C373" s="5" t="s">
        <v>27</v>
      </c>
      <c r="D373" s="5" t="s">
        <v>54</v>
      </c>
      <c r="E373" s="5" t="s">
        <v>45</v>
      </c>
      <c r="F373" s="5" t="s">
        <v>214</v>
      </c>
      <c r="G373" s="5" t="s">
        <v>31</v>
      </c>
      <c r="H373" s="5" t="s">
        <v>48</v>
      </c>
      <c r="I373" s="5" t="s">
        <v>3264</v>
      </c>
      <c r="J373" s="5" t="s">
        <v>3265</v>
      </c>
      <c r="K373" s="5" t="s">
        <v>37</v>
      </c>
      <c r="L373" s="5" t="s">
        <v>55</v>
      </c>
      <c r="M373" s="10"/>
      <c r="N373" s="10"/>
      <c r="O373" s="10"/>
      <c r="P373" s="10"/>
      <c r="Q373" s="10"/>
      <c r="R373" s="10"/>
      <c r="S373" s="10"/>
      <c r="T373" s="10"/>
      <c r="U373" s="10"/>
      <c r="V373" s="10"/>
      <c r="W373" s="10"/>
      <c r="X373" s="10"/>
      <c r="Y373" s="10"/>
      <c r="Z373" s="10"/>
      <c r="AA373" s="10"/>
    </row>
    <row r="374" spans="1:27" ht="20.25" customHeight="1">
      <c r="A374" s="5" t="s">
        <v>3272</v>
      </c>
      <c r="B374" s="5" t="s">
        <v>3273</v>
      </c>
      <c r="C374" s="5" t="s">
        <v>27</v>
      </c>
      <c r="D374" s="5" t="s">
        <v>575</v>
      </c>
      <c r="E374" s="5" t="s">
        <v>29</v>
      </c>
      <c r="F374" s="5" t="s">
        <v>852</v>
      </c>
      <c r="G374" s="5" t="s">
        <v>108</v>
      </c>
      <c r="H374" s="5" t="s">
        <v>403</v>
      </c>
      <c r="I374" s="5" t="s">
        <v>3278</v>
      </c>
      <c r="J374" s="5" t="s">
        <v>3279</v>
      </c>
      <c r="K374" s="5" t="s">
        <v>53</v>
      </c>
      <c r="L374" s="5" t="s">
        <v>55</v>
      </c>
      <c r="M374" s="10"/>
      <c r="N374" s="10"/>
      <c r="O374" s="10"/>
      <c r="P374" s="10"/>
      <c r="Q374" s="10"/>
      <c r="R374" s="10"/>
      <c r="S374" s="10"/>
      <c r="T374" s="10"/>
      <c r="U374" s="10"/>
      <c r="V374" s="10"/>
      <c r="W374" s="10"/>
      <c r="X374" s="10"/>
      <c r="Y374" s="10"/>
      <c r="Z374" s="10"/>
      <c r="AA374" s="10"/>
    </row>
    <row r="375" spans="1:27" ht="20.25" customHeight="1">
      <c r="A375" s="5" t="s">
        <v>3281</v>
      </c>
      <c r="B375" s="5" t="s">
        <v>3282</v>
      </c>
      <c r="C375" s="5" t="s">
        <v>27</v>
      </c>
      <c r="D375" s="5" t="s">
        <v>199</v>
      </c>
      <c r="E375" s="5" t="s">
        <v>45</v>
      </c>
      <c r="F375" s="5" t="s">
        <v>144</v>
      </c>
      <c r="G375" s="5" t="s">
        <v>108</v>
      </c>
      <c r="H375" s="5" t="s">
        <v>48</v>
      </c>
      <c r="I375" s="5" t="s">
        <v>3283</v>
      </c>
      <c r="J375" s="5"/>
      <c r="K375" s="5" t="s">
        <v>53</v>
      </c>
      <c r="L375" s="5" t="s">
        <v>55</v>
      </c>
      <c r="M375" s="10"/>
      <c r="N375" s="10"/>
      <c r="O375" s="10"/>
      <c r="P375" s="10"/>
      <c r="Q375" s="10"/>
      <c r="R375" s="10"/>
      <c r="S375" s="10"/>
      <c r="T375" s="10"/>
      <c r="U375" s="10"/>
      <c r="V375" s="10"/>
      <c r="W375" s="10"/>
      <c r="X375" s="10"/>
      <c r="Y375" s="10"/>
      <c r="Z375" s="10"/>
      <c r="AA375" s="10"/>
    </row>
    <row r="376" spans="1:27" ht="20.25" customHeight="1">
      <c r="A376" s="5" t="s">
        <v>3286</v>
      </c>
      <c r="B376" s="5" t="s">
        <v>3287</v>
      </c>
      <c r="C376" s="5" t="s">
        <v>27</v>
      </c>
      <c r="D376" s="5" t="s">
        <v>575</v>
      </c>
      <c r="E376" s="5" t="s">
        <v>45</v>
      </c>
      <c r="F376" s="5" t="s">
        <v>3289</v>
      </c>
      <c r="G376" s="5" t="s">
        <v>31</v>
      </c>
      <c r="H376" s="5" t="s">
        <v>106</v>
      </c>
      <c r="I376" s="5" t="s">
        <v>2531</v>
      </c>
      <c r="J376" s="5" t="s">
        <v>3291</v>
      </c>
      <c r="K376" s="5" t="s">
        <v>100</v>
      </c>
      <c r="L376" s="5" t="s">
        <v>271</v>
      </c>
      <c r="M376" s="10"/>
      <c r="N376" s="10"/>
      <c r="O376" s="10"/>
      <c r="P376" s="10"/>
      <c r="Q376" s="10"/>
      <c r="R376" s="10"/>
      <c r="S376" s="10"/>
      <c r="T376" s="10"/>
      <c r="U376" s="10"/>
      <c r="V376" s="10"/>
      <c r="W376" s="10"/>
      <c r="X376" s="10"/>
      <c r="Y376" s="10"/>
      <c r="Z376" s="10"/>
      <c r="AA376" s="10"/>
    </row>
    <row r="377" spans="1:27" ht="20.25" customHeight="1">
      <c r="A377" s="5" t="s">
        <v>3294</v>
      </c>
      <c r="B377" s="5" t="s">
        <v>3295</v>
      </c>
      <c r="C377" s="5" t="s">
        <v>27</v>
      </c>
      <c r="D377" s="5" t="s">
        <v>80</v>
      </c>
      <c r="E377" s="5" t="s">
        <v>45</v>
      </c>
      <c r="F377" s="5" t="s">
        <v>56</v>
      </c>
      <c r="G377" s="5" t="s">
        <v>31</v>
      </c>
      <c r="H377" s="5" t="s">
        <v>430</v>
      </c>
      <c r="I377" s="5" t="s">
        <v>3299</v>
      </c>
      <c r="J377" s="5" t="s">
        <v>3300</v>
      </c>
      <c r="K377" s="5" t="s">
        <v>167</v>
      </c>
      <c r="L377" s="5" t="s">
        <v>237</v>
      </c>
      <c r="M377" s="10"/>
      <c r="N377" s="10"/>
      <c r="O377" s="10"/>
      <c r="P377" s="10"/>
      <c r="Q377" s="10"/>
      <c r="R377" s="10"/>
      <c r="S377" s="10"/>
      <c r="T377" s="10"/>
      <c r="U377" s="10"/>
      <c r="V377" s="10"/>
      <c r="W377" s="10"/>
      <c r="X377" s="10"/>
      <c r="Y377" s="10"/>
      <c r="Z377" s="10"/>
      <c r="AA377" s="10"/>
    </row>
    <row r="378" spans="1:27" ht="20.25" customHeight="1">
      <c r="A378" s="5" t="s">
        <v>3303</v>
      </c>
      <c r="B378" s="5" t="s">
        <v>3304</v>
      </c>
      <c r="C378" s="5" t="s">
        <v>27</v>
      </c>
      <c r="D378" s="5" t="s">
        <v>850</v>
      </c>
      <c r="E378" s="5" t="s">
        <v>45</v>
      </c>
      <c r="F378" s="5" t="s">
        <v>3306</v>
      </c>
      <c r="G378" s="5" t="s">
        <v>66</v>
      </c>
      <c r="H378" s="5" t="s">
        <v>1439</v>
      </c>
      <c r="I378" s="5" t="s">
        <v>3307</v>
      </c>
      <c r="J378" s="5" t="s">
        <v>3309</v>
      </c>
      <c r="K378" s="5" t="s">
        <v>42</v>
      </c>
      <c r="L378" s="5" t="s">
        <v>55</v>
      </c>
      <c r="M378" s="10"/>
      <c r="N378" s="10"/>
      <c r="O378" s="10"/>
      <c r="P378" s="10"/>
      <c r="Q378" s="10"/>
      <c r="R378" s="10"/>
      <c r="S378" s="10"/>
      <c r="T378" s="10"/>
      <c r="U378" s="10"/>
      <c r="V378" s="10"/>
      <c r="W378" s="10"/>
      <c r="X378" s="10"/>
      <c r="Y378" s="10"/>
      <c r="Z378" s="10"/>
      <c r="AA378" s="10"/>
    </row>
    <row r="379" spans="1:27" ht="20.25" customHeight="1">
      <c r="A379" s="5" t="s">
        <v>2665</v>
      </c>
      <c r="B379" s="5" t="s">
        <v>3311</v>
      </c>
      <c r="C379" s="5" t="s">
        <v>27</v>
      </c>
      <c r="D379" s="5" t="s">
        <v>80</v>
      </c>
      <c r="E379" s="5" t="s">
        <v>45</v>
      </c>
      <c r="F379" s="5" t="s">
        <v>56</v>
      </c>
      <c r="G379" s="5" t="s">
        <v>31</v>
      </c>
      <c r="H379" s="5" t="s">
        <v>110</v>
      </c>
      <c r="I379" s="5"/>
      <c r="J379" s="5" t="s">
        <v>3312</v>
      </c>
      <c r="K379" s="5" t="s">
        <v>53</v>
      </c>
      <c r="L379" s="5" t="s">
        <v>55</v>
      </c>
      <c r="M379" s="10"/>
      <c r="N379" s="10"/>
      <c r="O379" s="10"/>
      <c r="P379" s="10"/>
      <c r="Q379" s="10"/>
      <c r="R379" s="10"/>
      <c r="S379" s="10"/>
      <c r="T379" s="10"/>
      <c r="U379" s="10"/>
      <c r="V379" s="10"/>
      <c r="W379" s="10"/>
      <c r="X379" s="10"/>
      <c r="Y379" s="10"/>
      <c r="Z379" s="10"/>
      <c r="AA379" s="10"/>
    </row>
    <row r="380" spans="1:27" ht="20.25" customHeight="1">
      <c r="A380" s="5" t="s">
        <v>3317</v>
      </c>
      <c r="B380" s="5" t="s">
        <v>3318</v>
      </c>
      <c r="C380" s="5" t="s">
        <v>27</v>
      </c>
      <c r="D380" s="5" t="s">
        <v>80</v>
      </c>
      <c r="E380" s="5" t="s">
        <v>29</v>
      </c>
      <c r="F380" s="5" t="s">
        <v>65</v>
      </c>
      <c r="G380" s="5" t="s">
        <v>108</v>
      </c>
      <c r="H380" s="5" t="s">
        <v>3320</v>
      </c>
      <c r="I380" s="5" t="s">
        <v>3321</v>
      </c>
      <c r="J380" s="5" t="s">
        <v>3322</v>
      </c>
      <c r="K380" s="5" t="s">
        <v>100</v>
      </c>
      <c r="L380" s="5" t="s">
        <v>405</v>
      </c>
      <c r="M380" s="10"/>
      <c r="N380" s="10"/>
      <c r="O380" s="10"/>
      <c r="P380" s="10"/>
      <c r="Q380" s="10"/>
      <c r="R380" s="10"/>
      <c r="S380" s="10"/>
      <c r="T380" s="10"/>
      <c r="U380" s="10"/>
      <c r="V380" s="10"/>
      <c r="W380" s="10"/>
      <c r="X380" s="10"/>
      <c r="Y380" s="10"/>
      <c r="Z380" s="10"/>
      <c r="AA380" s="10"/>
    </row>
    <row r="381" spans="1:27" ht="20.25" customHeight="1">
      <c r="A381" s="5" t="s">
        <v>3324</v>
      </c>
      <c r="B381" s="5" t="s">
        <v>3326</v>
      </c>
      <c r="C381" s="5" t="s">
        <v>27</v>
      </c>
      <c r="D381" s="5" t="s">
        <v>54</v>
      </c>
      <c r="E381" s="5" t="s">
        <v>45</v>
      </c>
      <c r="F381" s="5" t="s">
        <v>188</v>
      </c>
      <c r="G381" s="5" t="s">
        <v>31</v>
      </c>
      <c r="H381" s="5" t="s">
        <v>3328</v>
      </c>
      <c r="I381" s="5"/>
      <c r="J381" s="5" t="s">
        <v>3329</v>
      </c>
      <c r="K381" s="5" t="s">
        <v>37</v>
      </c>
      <c r="L381" s="5" t="s">
        <v>55</v>
      </c>
      <c r="M381" s="10"/>
      <c r="N381" s="10"/>
      <c r="O381" s="10"/>
      <c r="P381" s="10"/>
      <c r="Q381" s="10"/>
      <c r="R381" s="10"/>
      <c r="S381" s="10"/>
      <c r="T381" s="10"/>
      <c r="U381" s="10"/>
      <c r="V381" s="10"/>
      <c r="W381" s="10"/>
      <c r="X381" s="10"/>
      <c r="Y381" s="10"/>
      <c r="Z381" s="10"/>
      <c r="AA381" s="10"/>
    </row>
    <row r="382" spans="1:27" ht="20.25" customHeight="1">
      <c r="A382" s="5" t="s">
        <v>3334</v>
      </c>
      <c r="B382" s="5" t="s">
        <v>3336</v>
      </c>
      <c r="C382" s="5" t="s">
        <v>27</v>
      </c>
      <c r="D382" s="5" t="s">
        <v>80</v>
      </c>
      <c r="E382" s="5" t="s">
        <v>45</v>
      </c>
      <c r="F382" s="5" t="s">
        <v>510</v>
      </c>
      <c r="G382" s="5" t="s">
        <v>108</v>
      </c>
      <c r="H382" s="5" t="s">
        <v>110</v>
      </c>
      <c r="I382" s="5" t="s">
        <v>3338</v>
      </c>
      <c r="J382" s="5" t="s">
        <v>3340</v>
      </c>
      <c r="K382" s="5" t="s">
        <v>53</v>
      </c>
      <c r="L382" s="5" t="s">
        <v>55</v>
      </c>
      <c r="M382" s="10"/>
      <c r="N382" s="10"/>
      <c r="O382" s="10"/>
      <c r="P382" s="10"/>
      <c r="Q382" s="10"/>
      <c r="R382" s="10"/>
      <c r="S382" s="10"/>
      <c r="T382" s="10"/>
      <c r="U382" s="10"/>
      <c r="V382" s="10"/>
      <c r="W382" s="10"/>
      <c r="X382" s="10"/>
      <c r="Y382" s="10"/>
      <c r="Z382" s="10"/>
      <c r="AA382" s="10"/>
    </row>
    <row r="383" spans="1:27" ht="20.25" customHeight="1">
      <c r="A383" s="5" t="s">
        <v>3344</v>
      </c>
      <c r="B383" s="5" t="s">
        <v>3345</v>
      </c>
      <c r="C383" s="5" t="s">
        <v>27</v>
      </c>
      <c r="D383" s="5" t="s">
        <v>75</v>
      </c>
      <c r="E383" s="5" t="s">
        <v>45</v>
      </c>
      <c r="F383" s="5" t="s">
        <v>3346</v>
      </c>
      <c r="G383" s="5" t="s">
        <v>31</v>
      </c>
      <c r="H383" s="5" t="s">
        <v>3347</v>
      </c>
      <c r="I383" s="5" t="s">
        <v>3348</v>
      </c>
      <c r="J383" s="5" t="s">
        <v>3349</v>
      </c>
      <c r="K383" s="5" t="s">
        <v>42</v>
      </c>
      <c r="L383" s="5" t="s">
        <v>89</v>
      </c>
      <c r="M383" s="10"/>
      <c r="N383" s="10"/>
      <c r="O383" s="10"/>
      <c r="P383" s="10"/>
      <c r="Q383" s="10"/>
      <c r="R383" s="10"/>
      <c r="S383" s="10"/>
      <c r="T383" s="10"/>
      <c r="U383" s="10"/>
      <c r="V383" s="10"/>
      <c r="W383" s="10"/>
      <c r="X383" s="10"/>
      <c r="Y383" s="10"/>
      <c r="Z383" s="10"/>
      <c r="AA383" s="10"/>
    </row>
    <row r="384" spans="1:27" ht="20.25" customHeight="1">
      <c r="A384" s="5" t="s">
        <v>3351</v>
      </c>
      <c r="B384" s="5" t="s">
        <v>3352</v>
      </c>
      <c r="C384" s="5" t="s">
        <v>27</v>
      </c>
      <c r="D384" s="5" t="s">
        <v>85</v>
      </c>
      <c r="E384" s="5" t="s">
        <v>45</v>
      </c>
      <c r="F384" s="5" t="s">
        <v>188</v>
      </c>
      <c r="G384" s="5" t="s">
        <v>108</v>
      </c>
      <c r="H384" s="5" t="s">
        <v>999</v>
      </c>
      <c r="I384" s="5"/>
      <c r="J384" s="5" t="s">
        <v>3356</v>
      </c>
      <c r="K384" s="5" t="s">
        <v>167</v>
      </c>
      <c r="L384" s="5"/>
      <c r="M384" s="10"/>
      <c r="N384" s="10"/>
      <c r="O384" s="10"/>
      <c r="P384" s="10"/>
      <c r="Q384" s="10"/>
      <c r="R384" s="10"/>
      <c r="S384" s="10"/>
      <c r="T384" s="10"/>
      <c r="U384" s="10"/>
      <c r="V384" s="10"/>
      <c r="W384" s="10"/>
      <c r="X384" s="10"/>
      <c r="Y384" s="10"/>
      <c r="Z384" s="10"/>
      <c r="AA384" s="10"/>
    </row>
    <row r="385" spans="1:27" ht="20.25" customHeight="1">
      <c r="A385" s="5" t="s">
        <v>3362</v>
      </c>
      <c r="B385" s="5" t="s">
        <v>3364</v>
      </c>
      <c r="C385" s="5" t="s">
        <v>27</v>
      </c>
      <c r="D385" s="5" t="s">
        <v>85</v>
      </c>
      <c r="E385" s="5" t="s">
        <v>29</v>
      </c>
      <c r="F385" s="5" t="s">
        <v>478</v>
      </c>
      <c r="G385" s="5" t="s">
        <v>31</v>
      </c>
      <c r="H385" s="5" t="s">
        <v>2067</v>
      </c>
      <c r="I385" s="5"/>
      <c r="J385" s="5" t="s">
        <v>3366</v>
      </c>
      <c r="K385" s="5" t="s">
        <v>100</v>
      </c>
      <c r="L385" s="5" t="s">
        <v>405</v>
      </c>
      <c r="M385" s="10"/>
      <c r="N385" s="10"/>
      <c r="O385" s="10"/>
      <c r="P385" s="10"/>
      <c r="Q385" s="10"/>
      <c r="R385" s="10"/>
      <c r="S385" s="10"/>
      <c r="T385" s="10"/>
      <c r="U385" s="10"/>
      <c r="V385" s="10"/>
      <c r="W385" s="10"/>
      <c r="X385" s="10"/>
      <c r="Y385" s="10"/>
      <c r="Z385" s="10"/>
      <c r="AA385" s="10"/>
    </row>
    <row r="386" spans="1:27" ht="20.25" customHeight="1">
      <c r="A386" s="5" t="s">
        <v>3369</v>
      </c>
      <c r="B386" s="5" t="s">
        <v>3370</v>
      </c>
      <c r="C386" s="5" t="s">
        <v>27</v>
      </c>
      <c r="D386" s="5" t="s">
        <v>47</v>
      </c>
      <c r="E386" s="5" t="s">
        <v>29</v>
      </c>
      <c r="F386" s="5" t="s">
        <v>2614</v>
      </c>
      <c r="G386" s="5" t="s">
        <v>66</v>
      </c>
      <c r="H386" s="5" t="s">
        <v>2303</v>
      </c>
      <c r="I386" s="5" t="s">
        <v>3374</v>
      </c>
      <c r="J386" s="5" t="s">
        <v>3376</v>
      </c>
      <c r="K386" s="5" t="s">
        <v>53</v>
      </c>
      <c r="L386" s="5" t="s">
        <v>55</v>
      </c>
      <c r="M386" s="10"/>
      <c r="N386" s="10"/>
      <c r="O386" s="10"/>
      <c r="P386" s="10"/>
      <c r="Q386" s="10"/>
      <c r="R386" s="10"/>
      <c r="S386" s="10"/>
      <c r="T386" s="10"/>
      <c r="U386" s="10"/>
      <c r="V386" s="10"/>
      <c r="W386" s="10"/>
      <c r="X386" s="10"/>
      <c r="Y386" s="10"/>
      <c r="Z386" s="10"/>
      <c r="AA386" s="10"/>
    </row>
    <row r="387" spans="1:27" ht="20.25" customHeight="1">
      <c r="A387" s="5" t="s">
        <v>3381</v>
      </c>
      <c r="B387" s="5" t="s">
        <v>3382</v>
      </c>
      <c r="C387" s="5" t="s">
        <v>27</v>
      </c>
      <c r="D387" s="5" t="s">
        <v>80</v>
      </c>
      <c r="E387" s="5" t="s">
        <v>29</v>
      </c>
      <c r="F387" s="5" t="s">
        <v>64</v>
      </c>
      <c r="G387" s="5" t="s">
        <v>125</v>
      </c>
      <c r="H387" s="5" t="s">
        <v>3385</v>
      </c>
      <c r="I387" s="5" t="s">
        <v>3386</v>
      </c>
      <c r="J387" s="5" t="s">
        <v>3389</v>
      </c>
      <c r="K387" s="5" t="s">
        <v>37</v>
      </c>
      <c r="L387" s="5" t="s">
        <v>55</v>
      </c>
      <c r="M387" s="10"/>
      <c r="N387" s="10"/>
      <c r="O387" s="10"/>
      <c r="P387" s="10"/>
      <c r="Q387" s="10"/>
      <c r="R387" s="10"/>
      <c r="S387" s="10"/>
      <c r="T387" s="10"/>
      <c r="U387" s="10"/>
      <c r="V387" s="10"/>
      <c r="W387" s="10"/>
      <c r="X387" s="10"/>
      <c r="Y387" s="10"/>
      <c r="Z387" s="10"/>
      <c r="AA387" s="10"/>
    </row>
    <row r="388" spans="1:27" ht="20.25" customHeight="1">
      <c r="A388" s="5" t="s">
        <v>3391</v>
      </c>
      <c r="B388" s="5" t="s">
        <v>3393</v>
      </c>
      <c r="C388" s="5" t="s">
        <v>27</v>
      </c>
      <c r="D388" s="5" t="s">
        <v>850</v>
      </c>
      <c r="E388" s="5" t="s">
        <v>29</v>
      </c>
      <c r="F388" s="5" t="s">
        <v>360</v>
      </c>
      <c r="G388" s="5" t="s">
        <v>125</v>
      </c>
      <c r="H388" s="5" t="s">
        <v>3397</v>
      </c>
      <c r="I388" s="5" t="s">
        <v>3398</v>
      </c>
      <c r="J388" s="5" t="s">
        <v>3399</v>
      </c>
      <c r="K388" s="5" t="s">
        <v>42</v>
      </c>
      <c r="L388" s="5" t="s">
        <v>38</v>
      </c>
      <c r="M388" s="10"/>
      <c r="N388" s="10"/>
      <c r="O388" s="10"/>
      <c r="P388" s="10"/>
      <c r="Q388" s="10"/>
      <c r="R388" s="10"/>
      <c r="S388" s="10"/>
      <c r="T388" s="10"/>
      <c r="U388" s="10"/>
      <c r="V388" s="10"/>
      <c r="W388" s="10"/>
      <c r="X388" s="10"/>
      <c r="Y388" s="10"/>
      <c r="Z388" s="10"/>
      <c r="AA388" s="10"/>
    </row>
    <row r="389" spans="1:27" ht="20.25" customHeight="1">
      <c r="A389" s="5" t="s">
        <v>3403</v>
      </c>
      <c r="B389" s="5" t="s">
        <v>3406</v>
      </c>
      <c r="C389" s="5" t="s">
        <v>27</v>
      </c>
      <c r="D389" s="5" t="s">
        <v>212</v>
      </c>
      <c r="E389" s="5" t="s">
        <v>29</v>
      </c>
      <c r="F389" s="5" t="s">
        <v>3407</v>
      </c>
      <c r="G389" s="5" t="s">
        <v>108</v>
      </c>
      <c r="H389" s="5" t="s">
        <v>110</v>
      </c>
      <c r="I389" s="5" t="s">
        <v>3408</v>
      </c>
      <c r="J389" s="5" t="s">
        <v>3409</v>
      </c>
      <c r="K389" s="5" t="s">
        <v>42</v>
      </c>
      <c r="L389" s="5" t="s">
        <v>55</v>
      </c>
      <c r="M389" s="10"/>
      <c r="N389" s="10"/>
      <c r="O389" s="10"/>
      <c r="P389" s="10"/>
      <c r="Q389" s="10"/>
      <c r="R389" s="10"/>
      <c r="S389" s="10"/>
      <c r="T389" s="10"/>
      <c r="U389" s="10"/>
      <c r="V389" s="10"/>
      <c r="W389" s="10"/>
      <c r="X389" s="10"/>
      <c r="Y389" s="10"/>
      <c r="Z389" s="10"/>
      <c r="AA389" s="10"/>
    </row>
    <row r="390" spans="1:27" ht="20.25" customHeight="1">
      <c r="A390" s="5" t="s">
        <v>3415</v>
      </c>
      <c r="B390" s="5" t="s">
        <v>3416</v>
      </c>
      <c r="C390" s="5" t="s">
        <v>27</v>
      </c>
      <c r="D390" s="5" t="s">
        <v>80</v>
      </c>
      <c r="E390" s="5" t="s">
        <v>29</v>
      </c>
      <c r="F390" s="5" t="s">
        <v>144</v>
      </c>
      <c r="G390" s="5" t="s">
        <v>31</v>
      </c>
      <c r="H390" s="5" t="s">
        <v>2745</v>
      </c>
      <c r="I390" s="5" t="s">
        <v>3418</v>
      </c>
      <c r="J390" s="5" t="s">
        <v>3419</v>
      </c>
      <c r="K390" s="5" t="s">
        <v>167</v>
      </c>
      <c r="L390" s="5" t="s">
        <v>237</v>
      </c>
      <c r="M390" s="10"/>
      <c r="N390" s="10"/>
      <c r="O390" s="10"/>
      <c r="P390" s="10"/>
      <c r="Q390" s="10"/>
      <c r="R390" s="10"/>
      <c r="S390" s="10"/>
      <c r="T390" s="10"/>
      <c r="U390" s="10"/>
      <c r="V390" s="10"/>
      <c r="W390" s="10"/>
      <c r="X390" s="10"/>
      <c r="Y390" s="10"/>
      <c r="Z390" s="10"/>
      <c r="AA390" s="10"/>
    </row>
    <row r="391" spans="1:27" ht="20.25" customHeight="1">
      <c r="A391" s="5" t="s">
        <v>784</v>
      </c>
      <c r="B391" s="5" t="s">
        <v>3423</v>
      </c>
      <c r="C391" s="5" t="s">
        <v>27</v>
      </c>
      <c r="D391" s="5" t="s">
        <v>54</v>
      </c>
      <c r="E391" s="5" t="s">
        <v>29</v>
      </c>
      <c r="F391" s="5" t="s">
        <v>56</v>
      </c>
      <c r="G391" s="5" t="s">
        <v>108</v>
      </c>
      <c r="H391" s="5" t="s">
        <v>844</v>
      </c>
      <c r="I391" s="5" t="s">
        <v>3425</v>
      </c>
      <c r="J391" s="5" t="s">
        <v>3426</v>
      </c>
      <c r="K391" s="5" t="s">
        <v>53</v>
      </c>
      <c r="L391" s="5" t="s">
        <v>55</v>
      </c>
      <c r="M391" s="10"/>
      <c r="N391" s="10"/>
      <c r="O391" s="10"/>
      <c r="P391" s="10"/>
      <c r="Q391" s="10"/>
      <c r="R391" s="10"/>
      <c r="S391" s="10"/>
      <c r="T391" s="10"/>
      <c r="U391" s="10"/>
      <c r="V391" s="10"/>
      <c r="W391" s="10"/>
      <c r="X391" s="10"/>
      <c r="Y391" s="10"/>
      <c r="Z391" s="10"/>
      <c r="AA391" s="10"/>
    </row>
    <row r="392" spans="1:27" ht="20.25" customHeight="1">
      <c r="A392" s="5" t="s">
        <v>3431</v>
      </c>
      <c r="B392" s="5" t="s">
        <v>3432</v>
      </c>
      <c r="C392" s="5" t="s">
        <v>27</v>
      </c>
      <c r="D392" s="5" t="s">
        <v>850</v>
      </c>
      <c r="E392" s="5" t="s">
        <v>29</v>
      </c>
      <c r="F392" s="5" t="s">
        <v>56</v>
      </c>
      <c r="G392" s="5" t="s">
        <v>125</v>
      </c>
      <c r="H392" s="5" t="s">
        <v>444</v>
      </c>
      <c r="I392" s="5" t="s">
        <v>3436</v>
      </c>
      <c r="J392" s="5" t="s">
        <v>3439</v>
      </c>
      <c r="K392" s="5" t="s">
        <v>37</v>
      </c>
      <c r="L392" s="5" t="s">
        <v>55</v>
      </c>
      <c r="M392" s="10"/>
      <c r="N392" s="10"/>
      <c r="O392" s="10"/>
      <c r="P392" s="10"/>
      <c r="Q392" s="10"/>
      <c r="R392" s="10"/>
      <c r="S392" s="10"/>
      <c r="T392" s="10"/>
      <c r="U392" s="10"/>
      <c r="V392" s="10"/>
      <c r="W392" s="10"/>
      <c r="X392" s="10"/>
      <c r="Y392" s="10"/>
      <c r="Z392" s="10"/>
      <c r="AA392" s="10"/>
    </row>
    <row r="393" spans="1:27" ht="20.25" customHeight="1">
      <c r="A393" s="5" t="s">
        <v>784</v>
      </c>
      <c r="B393" s="5" t="s">
        <v>3443</v>
      </c>
      <c r="C393" s="5" t="s">
        <v>27</v>
      </c>
      <c r="D393" s="5" t="s">
        <v>85</v>
      </c>
      <c r="E393" s="5" t="s">
        <v>45</v>
      </c>
      <c r="F393" s="5" t="s">
        <v>56</v>
      </c>
      <c r="G393" s="5" t="s">
        <v>108</v>
      </c>
      <c r="H393" s="5" t="s">
        <v>57</v>
      </c>
      <c r="I393" s="5" t="s">
        <v>3446</v>
      </c>
      <c r="J393" s="5" t="s">
        <v>3447</v>
      </c>
      <c r="K393" s="5" t="s">
        <v>37</v>
      </c>
      <c r="L393" s="5" t="s">
        <v>38</v>
      </c>
      <c r="M393" s="10"/>
      <c r="N393" s="10"/>
      <c r="O393" s="10"/>
      <c r="P393" s="10"/>
      <c r="Q393" s="10"/>
      <c r="R393" s="10"/>
      <c r="S393" s="10"/>
      <c r="T393" s="10"/>
      <c r="U393" s="10"/>
      <c r="V393" s="10"/>
      <c r="W393" s="10"/>
      <c r="X393" s="10"/>
      <c r="Y393" s="10"/>
      <c r="Z393" s="10"/>
      <c r="AA393" s="10"/>
    </row>
    <row r="394" spans="1:27" ht="20.25" customHeight="1">
      <c r="A394" s="5" t="s">
        <v>3006</v>
      </c>
      <c r="B394" s="5" t="s">
        <v>3451</v>
      </c>
      <c r="C394" s="5" t="s">
        <v>27</v>
      </c>
      <c r="D394" s="5" t="s">
        <v>28</v>
      </c>
      <c r="E394" s="5" t="s">
        <v>45</v>
      </c>
      <c r="F394" s="5" t="s">
        <v>3454</v>
      </c>
      <c r="G394" s="5" t="s">
        <v>31</v>
      </c>
      <c r="H394" s="5" t="s">
        <v>32</v>
      </c>
      <c r="I394" s="5" t="s">
        <v>3455</v>
      </c>
      <c r="J394" s="5" t="s">
        <v>3457</v>
      </c>
      <c r="K394" s="5" t="s">
        <v>167</v>
      </c>
      <c r="L394" s="5" t="s">
        <v>55</v>
      </c>
      <c r="M394" s="10"/>
      <c r="N394" s="10"/>
      <c r="O394" s="10"/>
      <c r="P394" s="10"/>
      <c r="Q394" s="10"/>
      <c r="R394" s="10"/>
      <c r="S394" s="10"/>
      <c r="T394" s="10"/>
      <c r="U394" s="10"/>
      <c r="V394" s="10"/>
      <c r="W394" s="10"/>
      <c r="X394" s="10"/>
      <c r="Y394" s="10"/>
      <c r="Z394" s="10"/>
      <c r="AA394" s="10"/>
    </row>
    <row r="395" spans="1:27" ht="20.25" customHeight="1">
      <c r="A395" s="5" t="s">
        <v>2660</v>
      </c>
      <c r="B395" s="5" t="s">
        <v>3460</v>
      </c>
      <c r="C395" s="5" t="s">
        <v>27</v>
      </c>
      <c r="D395" s="5" t="s">
        <v>85</v>
      </c>
      <c r="E395" s="5" t="s">
        <v>45</v>
      </c>
      <c r="F395" s="5" t="s">
        <v>56</v>
      </c>
      <c r="G395" s="5" t="s">
        <v>108</v>
      </c>
      <c r="H395" s="5" t="s">
        <v>479</v>
      </c>
      <c r="I395" s="5" t="s">
        <v>3464</v>
      </c>
      <c r="J395" s="5" t="s">
        <v>3465</v>
      </c>
      <c r="K395" s="5" t="s">
        <v>53</v>
      </c>
      <c r="L395" s="5" t="s">
        <v>55</v>
      </c>
      <c r="M395" s="10"/>
      <c r="N395" s="10"/>
      <c r="O395" s="10"/>
      <c r="P395" s="10"/>
      <c r="Q395" s="10"/>
      <c r="R395" s="10"/>
      <c r="S395" s="10"/>
      <c r="T395" s="10"/>
      <c r="U395" s="10"/>
      <c r="V395" s="10"/>
      <c r="W395" s="10"/>
      <c r="X395" s="10"/>
      <c r="Y395" s="10"/>
      <c r="Z395" s="10"/>
      <c r="AA395" s="10"/>
    </row>
    <row r="396" spans="1:27" ht="20.25" customHeight="1">
      <c r="A396" s="5" t="s">
        <v>2440</v>
      </c>
      <c r="B396" s="5" t="s">
        <v>3472</v>
      </c>
      <c r="C396" s="5" t="s">
        <v>27</v>
      </c>
      <c r="D396" s="5" t="s">
        <v>85</v>
      </c>
      <c r="E396" s="5" t="s">
        <v>45</v>
      </c>
      <c r="F396" s="5" t="s">
        <v>56</v>
      </c>
      <c r="G396" s="5" t="s">
        <v>108</v>
      </c>
      <c r="H396" s="5" t="s">
        <v>479</v>
      </c>
      <c r="I396" s="5" t="s">
        <v>3475</v>
      </c>
      <c r="J396" s="5" t="s">
        <v>3478</v>
      </c>
      <c r="K396" s="5" t="s">
        <v>167</v>
      </c>
      <c r="L396" s="5" t="s">
        <v>237</v>
      </c>
      <c r="M396" s="10"/>
      <c r="N396" s="10"/>
      <c r="O396" s="10"/>
      <c r="P396" s="10"/>
      <c r="Q396" s="10"/>
      <c r="R396" s="10"/>
      <c r="S396" s="10"/>
      <c r="T396" s="10"/>
      <c r="U396" s="10"/>
      <c r="V396" s="10"/>
      <c r="W396" s="10"/>
      <c r="X396" s="10"/>
      <c r="Y396" s="10"/>
      <c r="Z396" s="10"/>
      <c r="AA396" s="10"/>
    </row>
    <row r="397" spans="1:27" ht="20.25" customHeight="1">
      <c r="A397" s="5" t="s">
        <v>3481</v>
      </c>
      <c r="B397" s="5" t="s">
        <v>3482</v>
      </c>
      <c r="C397" s="5" t="s">
        <v>27</v>
      </c>
      <c r="D397" s="5" t="s">
        <v>199</v>
      </c>
      <c r="E397" s="5" t="s">
        <v>45</v>
      </c>
      <c r="F397" s="5" t="s">
        <v>683</v>
      </c>
      <c r="G397" s="5" t="s">
        <v>125</v>
      </c>
      <c r="H397" s="5" t="s">
        <v>3485</v>
      </c>
      <c r="I397" s="5"/>
      <c r="J397" s="5" t="s">
        <v>3488</v>
      </c>
      <c r="K397" s="5" t="s">
        <v>1599</v>
      </c>
      <c r="L397" s="5" t="s">
        <v>89</v>
      </c>
      <c r="M397" s="10"/>
      <c r="N397" s="10"/>
      <c r="O397" s="10"/>
      <c r="P397" s="10"/>
      <c r="Q397" s="10"/>
      <c r="R397" s="10"/>
      <c r="S397" s="10"/>
      <c r="T397" s="10"/>
      <c r="U397" s="10"/>
      <c r="V397" s="10"/>
      <c r="W397" s="10"/>
      <c r="X397" s="10"/>
      <c r="Y397" s="10"/>
      <c r="Z397" s="10"/>
      <c r="AA397" s="10"/>
    </row>
    <row r="398" spans="1:27" ht="20.25" customHeight="1">
      <c r="A398" s="5" t="s">
        <v>3493</v>
      </c>
      <c r="B398" s="5" t="s">
        <v>3496</v>
      </c>
      <c r="C398" s="5" t="s">
        <v>27</v>
      </c>
      <c r="D398" s="5" t="s">
        <v>47</v>
      </c>
      <c r="E398" s="5" t="s">
        <v>45</v>
      </c>
      <c r="F398" s="5" t="s">
        <v>56</v>
      </c>
      <c r="G398" s="5" t="s">
        <v>31</v>
      </c>
      <c r="H398" s="5" t="s">
        <v>32</v>
      </c>
      <c r="I398" s="5" t="s">
        <v>3498</v>
      </c>
      <c r="J398" s="5" t="s">
        <v>3499</v>
      </c>
      <c r="K398" s="5" t="s">
        <v>42</v>
      </c>
      <c r="L398" s="5" t="s">
        <v>89</v>
      </c>
      <c r="M398" s="10"/>
      <c r="N398" s="10"/>
      <c r="O398" s="10"/>
      <c r="P398" s="10"/>
      <c r="Q398" s="10"/>
      <c r="R398" s="10"/>
      <c r="S398" s="10"/>
      <c r="T398" s="10"/>
      <c r="U398" s="10"/>
      <c r="V398" s="10"/>
      <c r="W398" s="10"/>
      <c r="X398" s="10"/>
      <c r="Y398" s="10"/>
      <c r="Z398" s="10"/>
      <c r="AA398" s="10"/>
    </row>
    <row r="399" spans="1:27" ht="20.25" customHeight="1">
      <c r="A399" s="5" t="s">
        <v>3505</v>
      </c>
      <c r="B399" s="5" t="s">
        <v>3506</v>
      </c>
      <c r="C399" s="5" t="s">
        <v>27</v>
      </c>
      <c r="D399" s="5" t="s">
        <v>119</v>
      </c>
      <c r="E399" s="5" t="s">
        <v>45</v>
      </c>
      <c r="F399" s="5" t="s">
        <v>1239</v>
      </c>
      <c r="G399" s="5" t="s">
        <v>31</v>
      </c>
      <c r="H399" s="5" t="s">
        <v>3509</v>
      </c>
      <c r="I399" s="5" t="s">
        <v>3510</v>
      </c>
      <c r="J399" s="5" t="s">
        <v>3511</v>
      </c>
      <c r="K399" s="5" t="s">
        <v>53</v>
      </c>
      <c r="L399" s="5" t="s">
        <v>44</v>
      </c>
      <c r="M399" s="10"/>
      <c r="N399" s="10"/>
      <c r="O399" s="10"/>
      <c r="P399" s="10"/>
      <c r="Q399" s="10"/>
      <c r="R399" s="10"/>
      <c r="S399" s="10"/>
      <c r="T399" s="10"/>
      <c r="U399" s="10"/>
      <c r="V399" s="10"/>
      <c r="W399" s="10"/>
      <c r="X399" s="10"/>
      <c r="Y399" s="10"/>
      <c r="Z399" s="10"/>
      <c r="AA399" s="10"/>
    </row>
    <row r="400" spans="1:27" ht="20.25" customHeight="1">
      <c r="A400" s="5" t="s">
        <v>3513</v>
      </c>
      <c r="B400" s="5" t="s">
        <v>3514</v>
      </c>
      <c r="C400" s="5" t="s">
        <v>27</v>
      </c>
      <c r="D400" s="5" t="s">
        <v>212</v>
      </c>
      <c r="E400" s="5" t="s">
        <v>45</v>
      </c>
      <c r="F400" s="5" t="s">
        <v>327</v>
      </c>
      <c r="G400" s="5" t="s">
        <v>66</v>
      </c>
      <c r="H400" s="5" t="s">
        <v>1471</v>
      </c>
      <c r="I400" s="5" t="s">
        <v>3517</v>
      </c>
      <c r="J400" s="5" t="s">
        <v>3522</v>
      </c>
      <c r="K400" s="5" t="s">
        <v>37</v>
      </c>
      <c r="L400" s="5" t="s">
        <v>89</v>
      </c>
      <c r="M400" s="10"/>
      <c r="N400" s="10"/>
      <c r="O400" s="10"/>
      <c r="P400" s="10"/>
      <c r="Q400" s="10"/>
      <c r="R400" s="10"/>
      <c r="S400" s="10"/>
      <c r="T400" s="10"/>
      <c r="U400" s="10"/>
      <c r="V400" s="10"/>
      <c r="W400" s="10"/>
      <c r="X400" s="10"/>
      <c r="Y400" s="10"/>
      <c r="Z400" s="10"/>
      <c r="AA400" s="10"/>
    </row>
    <row r="401" spans="1:27" ht="20.25" customHeight="1">
      <c r="A401" s="5" t="s">
        <v>3529</v>
      </c>
      <c r="B401" s="5" t="s">
        <v>3531</v>
      </c>
      <c r="C401" s="5" t="s">
        <v>27</v>
      </c>
      <c r="D401" s="5" t="s">
        <v>75</v>
      </c>
      <c r="E401" s="5" t="s">
        <v>45</v>
      </c>
      <c r="F401" s="5" t="s">
        <v>56</v>
      </c>
      <c r="G401" s="5" t="s">
        <v>66</v>
      </c>
      <c r="H401" s="5" t="s">
        <v>2678</v>
      </c>
      <c r="I401" s="5"/>
      <c r="J401" s="5"/>
      <c r="K401" s="5" t="s">
        <v>100</v>
      </c>
      <c r="L401" s="5" t="s">
        <v>405</v>
      </c>
      <c r="M401" s="10"/>
      <c r="N401" s="10"/>
      <c r="O401" s="10"/>
      <c r="P401" s="10"/>
      <c r="Q401" s="10"/>
      <c r="R401" s="10"/>
      <c r="S401" s="10"/>
      <c r="T401" s="10"/>
      <c r="U401" s="10"/>
      <c r="V401" s="10"/>
      <c r="W401" s="10"/>
      <c r="X401" s="10"/>
      <c r="Y401" s="10"/>
      <c r="Z401" s="10"/>
      <c r="AA401" s="10"/>
    </row>
    <row r="402" spans="1:27" ht="20.25" customHeight="1">
      <c r="A402" s="5" t="s">
        <v>3537</v>
      </c>
      <c r="B402" s="5" t="s">
        <v>3538</v>
      </c>
      <c r="C402" s="5" t="s">
        <v>27</v>
      </c>
      <c r="D402" s="5" t="s">
        <v>290</v>
      </c>
      <c r="E402" s="5" t="s">
        <v>45</v>
      </c>
      <c r="F402" s="5" t="s">
        <v>188</v>
      </c>
      <c r="G402" s="5" t="s">
        <v>66</v>
      </c>
      <c r="H402" s="5" t="s">
        <v>3541</v>
      </c>
      <c r="I402" s="5" t="s">
        <v>3542</v>
      </c>
      <c r="J402" s="5" t="s">
        <v>3545</v>
      </c>
      <c r="K402" s="5" t="s">
        <v>37</v>
      </c>
      <c r="L402" s="5" t="s">
        <v>38</v>
      </c>
      <c r="M402" s="10"/>
      <c r="N402" s="10"/>
      <c r="O402" s="10"/>
      <c r="P402" s="10"/>
      <c r="Q402" s="10"/>
      <c r="R402" s="10"/>
      <c r="S402" s="10"/>
      <c r="T402" s="10"/>
      <c r="U402" s="10"/>
      <c r="V402" s="10"/>
      <c r="W402" s="10"/>
      <c r="X402" s="10"/>
      <c r="Y402" s="10"/>
      <c r="Z402" s="10"/>
      <c r="AA402" s="10"/>
    </row>
    <row r="403" spans="1:27" ht="20.25" customHeight="1">
      <c r="A403" s="5" t="s">
        <v>2978</v>
      </c>
      <c r="B403" s="5" t="s">
        <v>3549</v>
      </c>
      <c r="C403" s="5" t="s">
        <v>27</v>
      </c>
      <c r="D403" s="5" t="s">
        <v>85</v>
      </c>
      <c r="E403" s="5" t="s">
        <v>45</v>
      </c>
      <c r="F403" s="5" t="s">
        <v>1088</v>
      </c>
      <c r="G403" s="5" t="s">
        <v>66</v>
      </c>
      <c r="H403" s="5" t="s">
        <v>3552</v>
      </c>
      <c r="I403" s="5" t="s">
        <v>3553</v>
      </c>
      <c r="J403" s="5" t="s">
        <v>3555</v>
      </c>
      <c r="K403" s="5" t="s">
        <v>53</v>
      </c>
      <c r="L403" s="5" t="s">
        <v>55</v>
      </c>
      <c r="M403" s="10"/>
      <c r="N403" s="10"/>
      <c r="O403" s="10"/>
      <c r="P403" s="10"/>
      <c r="Q403" s="10"/>
      <c r="R403" s="10"/>
      <c r="S403" s="10"/>
      <c r="T403" s="10"/>
      <c r="U403" s="10"/>
      <c r="V403" s="10"/>
      <c r="W403" s="10"/>
      <c r="X403" s="10"/>
      <c r="Y403" s="10"/>
      <c r="Z403" s="10"/>
      <c r="AA403" s="10"/>
    </row>
    <row r="404" spans="1:27" ht="20.25" customHeight="1">
      <c r="A404" s="5" t="s">
        <v>3561</v>
      </c>
      <c r="B404" s="5" t="s">
        <v>3563</v>
      </c>
      <c r="C404" s="5" t="s">
        <v>27</v>
      </c>
      <c r="D404" s="5" t="s">
        <v>85</v>
      </c>
      <c r="E404" s="5" t="s">
        <v>45</v>
      </c>
      <c r="F404" s="5" t="s">
        <v>2314</v>
      </c>
      <c r="G404" s="5" t="s">
        <v>108</v>
      </c>
      <c r="H404" s="5" t="s">
        <v>546</v>
      </c>
      <c r="I404" s="5" t="s">
        <v>3566</v>
      </c>
      <c r="J404" s="5" t="s">
        <v>3567</v>
      </c>
      <c r="K404" s="5" t="s">
        <v>167</v>
      </c>
      <c r="L404" s="5" t="s">
        <v>237</v>
      </c>
      <c r="M404" s="10"/>
      <c r="N404" s="10"/>
      <c r="O404" s="10"/>
      <c r="P404" s="10"/>
      <c r="Q404" s="10"/>
      <c r="R404" s="10"/>
      <c r="S404" s="10"/>
      <c r="T404" s="10"/>
      <c r="U404" s="10"/>
      <c r="V404" s="10"/>
      <c r="W404" s="10"/>
      <c r="X404" s="10"/>
      <c r="Y404" s="10"/>
      <c r="Z404" s="10"/>
      <c r="AA404" s="10"/>
    </row>
    <row r="405" spans="1:27" ht="20.25" customHeight="1">
      <c r="A405" s="5" t="s">
        <v>784</v>
      </c>
      <c r="B405" s="5" t="s">
        <v>3569</v>
      </c>
      <c r="C405" s="5" t="s">
        <v>27</v>
      </c>
      <c r="D405" s="5" t="s">
        <v>575</v>
      </c>
      <c r="E405" s="5" t="s">
        <v>29</v>
      </c>
      <c r="F405" s="5" t="s">
        <v>56</v>
      </c>
      <c r="G405" s="5" t="s">
        <v>108</v>
      </c>
      <c r="H405" s="5" t="s">
        <v>126</v>
      </c>
      <c r="I405" s="5" t="s">
        <v>3571</v>
      </c>
      <c r="J405" s="5" t="s">
        <v>3572</v>
      </c>
      <c r="K405" s="5" t="s">
        <v>37</v>
      </c>
      <c r="L405" s="5" t="s">
        <v>237</v>
      </c>
      <c r="M405" s="10"/>
      <c r="N405" s="10"/>
      <c r="O405" s="10"/>
      <c r="P405" s="10"/>
      <c r="Q405" s="10"/>
      <c r="R405" s="10"/>
      <c r="S405" s="10"/>
      <c r="T405" s="10"/>
      <c r="U405" s="10"/>
      <c r="V405" s="10"/>
      <c r="W405" s="10"/>
      <c r="X405" s="10"/>
      <c r="Y405" s="10"/>
      <c r="Z405" s="10"/>
      <c r="AA405" s="10"/>
    </row>
    <row r="406" spans="1:27" ht="20.25" customHeight="1">
      <c r="A406" s="5" t="s">
        <v>3576</v>
      </c>
      <c r="B406" s="5" t="s">
        <v>3578</v>
      </c>
      <c r="C406" s="5" t="s">
        <v>27</v>
      </c>
      <c r="D406" s="5" t="s">
        <v>47</v>
      </c>
      <c r="E406" s="5" t="s">
        <v>45</v>
      </c>
      <c r="F406" s="5" t="s">
        <v>144</v>
      </c>
      <c r="G406" s="5" t="s">
        <v>108</v>
      </c>
      <c r="H406" s="5" t="s">
        <v>608</v>
      </c>
      <c r="I406" s="5" t="s">
        <v>3585</v>
      </c>
      <c r="J406" s="5" t="s">
        <v>3587</v>
      </c>
      <c r="K406" s="5" t="s">
        <v>37</v>
      </c>
      <c r="L406" s="5" t="s">
        <v>55</v>
      </c>
      <c r="M406" s="10"/>
      <c r="N406" s="10"/>
      <c r="O406" s="10"/>
      <c r="P406" s="10"/>
      <c r="Q406" s="10"/>
      <c r="R406" s="10"/>
      <c r="S406" s="10"/>
      <c r="T406" s="10"/>
      <c r="U406" s="10"/>
      <c r="V406" s="10"/>
      <c r="W406" s="10"/>
      <c r="X406" s="10"/>
      <c r="Y406" s="10"/>
      <c r="Z406" s="10"/>
      <c r="AA406" s="10"/>
    </row>
    <row r="407" spans="1:27" ht="20.25" customHeight="1">
      <c r="A407" s="5" t="s">
        <v>2660</v>
      </c>
      <c r="B407" s="5" t="s">
        <v>3590</v>
      </c>
      <c r="C407" s="5" t="s">
        <v>27</v>
      </c>
      <c r="D407" s="5" t="s">
        <v>212</v>
      </c>
      <c r="E407" s="5" t="s">
        <v>29</v>
      </c>
      <c r="F407" s="5" t="s">
        <v>214</v>
      </c>
      <c r="G407" s="5" t="s">
        <v>108</v>
      </c>
      <c r="H407" s="5" t="s">
        <v>484</v>
      </c>
      <c r="I407" s="5" t="s">
        <v>3593</v>
      </c>
      <c r="J407" s="5"/>
      <c r="K407" s="5" t="s">
        <v>53</v>
      </c>
      <c r="L407" s="5" t="s">
        <v>55</v>
      </c>
      <c r="M407" s="10"/>
      <c r="N407" s="10"/>
      <c r="O407" s="10"/>
      <c r="P407" s="10"/>
      <c r="Q407" s="10"/>
      <c r="R407" s="10"/>
      <c r="S407" s="10"/>
      <c r="T407" s="10"/>
      <c r="U407" s="10"/>
      <c r="V407" s="10"/>
      <c r="W407" s="10"/>
      <c r="X407" s="10"/>
      <c r="Y407" s="10"/>
      <c r="Z407" s="10"/>
      <c r="AA407" s="10"/>
    </row>
    <row r="408" spans="1:27" ht="20.25" customHeight="1">
      <c r="A408" s="5" t="s">
        <v>3596</v>
      </c>
      <c r="B408" s="5" t="s">
        <v>3598</v>
      </c>
      <c r="C408" s="5" t="s">
        <v>27</v>
      </c>
      <c r="D408" s="5" t="s">
        <v>575</v>
      </c>
      <c r="E408" s="5" t="s">
        <v>45</v>
      </c>
      <c r="F408" s="5" t="s">
        <v>232</v>
      </c>
      <c r="G408" s="5" t="s">
        <v>125</v>
      </c>
      <c r="H408" s="5" t="s">
        <v>444</v>
      </c>
      <c r="I408" s="5" t="s">
        <v>3604</v>
      </c>
      <c r="J408" s="5" t="s">
        <v>3605</v>
      </c>
      <c r="K408" s="5" t="s">
        <v>1599</v>
      </c>
      <c r="L408" s="5" t="s">
        <v>1117</v>
      </c>
      <c r="M408" s="10"/>
      <c r="N408" s="10"/>
      <c r="O408" s="10"/>
      <c r="P408" s="10"/>
      <c r="Q408" s="10"/>
      <c r="R408" s="10"/>
      <c r="S408" s="10"/>
      <c r="T408" s="10"/>
      <c r="U408" s="10"/>
      <c r="V408" s="10"/>
      <c r="W408" s="10"/>
      <c r="X408" s="10"/>
      <c r="Y408" s="10"/>
      <c r="Z408" s="10"/>
      <c r="AA408" s="10"/>
    </row>
    <row r="409" spans="1:27" ht="20.25" customHeight="1">
      <c r="A409" s="5" t="s">
        <v>784</v>
      </c>
      <c r="B409" s="5" t="s">
        <v>3610</v>
      </c>
      <c r="C409" s="5" t="s">
        <v>27</v>
      </c>
      <c r="D409" s="5" t="s">
        <v>85</v>
      </c>
      <c r="E409" s="5" t="s">
        <v>45</v>
      </c>
      <c r="F409" s="5" t="s">
        <v>30</v>
      </c>
      <c r="G409" s="5" t="s">
        <v>125</v>
      </c>
      <c r="H409" s="5" t="s">
        <v>1550</v>
      </c>
      <c r="I409" s="5" t="s">
        <v>3615</v>
      </c>
      <c r="J409" s="5" t="s">
        <v>3616</v>
      </c>
      <c r="K409" s="5" t="s">
        <v>42</v>
      </c>
      <c r="L409" s="5" t="s">
        <v>405</v>
      </c>
      <c r="M409" s="10"/>
      <c r="N409" s="10"/>
      <c r="O409" s="10"/>
      <c r="P409" s="10"/>
      <c r="Q409" s="10"/>
      <c r="R409" s="10"/>
      <c r="S409" s="10"/>
      <c r="T409" s="10"/>
      <c r="U409" s="10"/>
      <c r="V409" s="10"/>
      <c r="W409" s="10"/>
      <c r="X409" s="10"/>
      <c r="Y409" s="10"/>
      <c r="Z409" s="10"/>
      <c r="AA409" s="10"/>
    </row>
    <row r="410" spans="1:27" ht="20.25" customHeight="1">
      <c r="A410" s="5" t="s">
        <v>3617</v>
      </c>
      <c r="B410" s="5" t="s">
        <v>3618</v>
      </c>
      <c r="C410" s="5" t="s">
        <v>27</v>
      </c>
      <c r="D410" s="5" t="s">
        <v>47</v>
      </c>
      <c r="E410" s="5" t="s">
        <v>45</v>
      </c>
      <c r="F410" s="5" t="s">
        <v>151</v>
      </c>
      <c r="G410" s="5" t="s">
        <v>108</v>
      </c>
      <c r="H410" s="5" t="s">
        <v>117</v>
      </c>
      <c r="I410" s="5" t="s">
        <v>3621</v>
      </c>
      <c r="J410" s="5" t="s">
        <v>3623</v>
      </c>
      <c r="K410" s="5" t="s">
        <v>1599</v>
      </c>
      <c r="L410" s="5" t="s">
        <v>89</v>
      </c>
      <c r="M410" s="10"/>
      <c r="N410" s="10"/>
      <c r="O410" s="10"/>
      <c r="P410" s="10"/>
      <c r="Q410" s="10"/>
      <c r="R410" s="10"/>
      <c r="S410" s="10"/>
      <c r="T410" s="10"/>
      <c r="U410" s="10"/>
      <c r="V410" s="10"/>
      <c r="W410" s="10"/>
      <c r="X410" s="10"/>
      <c r="Y410" s="10"/>
      <c r="Z410" s="10"/>
      <c r="AA410" s="10"/>
    </row>
    <row r="411" spans="1:27" ht="20.25" customHeight="1">
      <c r="A411" s="5" t="s">
        <v>3625</v>
      </c>
      <c r="B411" s="5" t="s">
        <v>3627</v>
      </c>
      <c r="C411" s="5" t="s">
        <v>27</v>
      </c>
      <c r="D411" s="5" t="s">
        <v>85</v>
      </c>
      <c r="E411" s="5" t="s">
        <v>45</v>
      </c>
      <c r="F411" s="5" t="s">
        <v>852</v>
      </c>
      <c r="G411" s="5" t="s">
        <v>31</v>
      </c>
      <c r="H411" s="5" t="s">
        <v>594</v>
      </c>
      <c r="I411" s="5" t="s">
        <v>3630</v>
      </c>
      <c r="J411" s="5" t="s">
        <v>3632</v>
      </c>
      <c r="K411" s="5" t="s">
        <v>37</v>
      </c>
      <c r="L411" s="5" t="s">
        <v>89</v>
      </c>
      <c r="M411" s="10"/>
      <c r="N411" s="10"/>
      <c r="O411" s="10"/>
      <c r="P411" s="10"/>
      <c r="Q411" s="10"/>
      <c r="R411" s="10"/>
      <c r="S411" s="10"/>
      <c r="T411" s="10"/>
      <c r="U411" s="10"/>
      <c r="V411" s="10"/>
      <c r="W411" s="10"/>
      <c r="X411" s="10"/>
      <c r="Y411" s="10"/>
      <c r="Z411" s="10"/>
      <c r="AA411" s="10"/>
    </row>
    <row r="412" spans="1:27" ht="20.25" customHeight="1">
      <c r="A412" s="5" t="s">
        <v>3636</v>
      </c>
      <c r="B412" s="5" t="s">
        <v>3637</v>
      </c>
      <c r="C412" s="5" t="s">
        <v>27</v>
      </c>
      <c r="D412" s="5" t="s">
        <v>105</v>
      </c>
      <c r="E412" s="5" t="s">
        <v>45</v>
      </c>
      <c r="F412" s="5" t="s">
        <v>429</v>
      </c>
      <c r="G412" s="5" t="s">
        <v>31</v>
      </c>
      <c r="H412" s="5" t="s">
        <v>3639</v>
      </c>
      <c r="I412" s="5" t="s">
        <v>3640</v>
      </c>
      <c r="J412" s="5" t="s">
        <v>3641</v>
      </c>
      <c r="K412" s="5" t="s">
        <v>53</v>
      </c>
      <c r="L412" s="5" t="s">
        <v>44</v>
      </c>
      <c r="M412" s="10"/>
      <c r="N412" s="10"/>
      <c r="O412" s="10"/>
      <c r="P412" s="10"/>
      <c r="Q412" s="10"/>
      <c r="R412" s="10"/>
      <c r="S412" s="10"/>
      <c r="T412" s="10"/>
      <c r="U412" s="10"/>
      <c r="V412" s="10"/>
      <c r="W412" s="10"/>
      <c r="X412" s="10"/>
      <c r="Y412" s="10"/>
      <c r="Z412" s="10"/>
      <c r="AA412" s="10"/>
    </row>
    <row r="413" spans="1:27" ht="20.25" customHeight="1">
      <c r="A413" s="5" t="s">
        <v>3643</v>
      </c>
      <c r="B413" s="5" t="s">
        <v>3644</v>
      </c>
      <c r="C413" s="5" t="s">
        <v>27</v>
      </c>
      <c r="D413" s="5" t="s">
        <v>85</v>
      </c>
      <c r="E413" s="5" t="s">
        <v>45</v>
      </c>
      <c r="F413" s="5" t="s">
        <v>979</v>
      </c>
      <c r="G413" s="5" t="s">
        <v>108</v>
      </c>
      <c r="H413" s="5" t="s">
        <v>598</v>
      </c>
      <c r="I413" s="5" t="s">
        <v>3646</v>
      </c>
      <c r="J413" s="5" t="s">
        <v>3647</v>
      </c>
      <c r="K413" s="5" t="s">
        <v>53</v>
      </c>
      <c r="L413" s="5" t="s">
        <v>55</v>
      </c>
      <c r="M413" s="10"/>
      <c r="N413" s="10"/>
      <c r="O413" s="10"/>
      <c r="P413" s="10"/>
      <c r="Q413" s="10"/>
      <c r="R413" s="10"/>
      <c r="S413" s="10"/>
      <c r="T413" s="10"/>
      <c r="U413" s="10"/>
      <c r="V413" s="10"/>
      <c r="W413" s="10"/>
      <c r="X413" s="10"/>
      <c r="Y413" s="10"/>
      <c r="Z413" s="10"/>
      <c r="AA413" s="10"/>
    </row>
    <row r="414" spans="1:27" ht="20.25" customHeight="1">
      <c r="A414" s="5" t="s">
        <v>3651</v>
      </c>
      <c r="B414" s="5" t="s">
        <v>3653</v>
      </c>
      <c r="C414" s="5" t="s">
        <v>27</v>
      </c>
      <c r="D414" s="5" t="s">
        <v>1084</v>
      </c>
      <c r="E414" s="5" t="s">
        <v>29</v>
      </c>
      <c r="F414" s="5" t="s">
        <v>672</v>
      </c>
      <c r="G414" s="5" t="s">
        <v>125</v>
      </c>
      <c r="H414" s="5" t="s">
        <v>2751</v>
      </c>
      <c r="I414" s="5" t="s">
        <v>3657</v>
      </c>
      <c r="J414" s="5" t="s">
        <v>3660</v>
      </c>
      <c r="K414" s="5" t="s">
        <v>42</v>
      </c>
      <c r="L414" s="5" t="s">
        <v>405</v>
      </c>
      <c r="M414" s="10"/>
      <c r="N414" s="10"/>
      <c r="O414" s="10"/>
      <c r="P414" s="10"/>
      <c r="Q414" s="10"/>
      <c r="R414" s="10"/>
      <c r="S414" s="10"/>
      <c r="T414" s="10"/>
      <c r="U414" s="10"/>
      <c r="V414" s="10"/>
      <c r="W414" s="10"/>
      <c r="X414" s="10"/>
      <c r="Y414" s="10"/>
      <c r="Z414" s="10"/>
      <c r="AA414" s="10"/>
    </row>
    <row r="415" spans="1:27" ht="20.25" customHeight="1">
      <c r="A415" s="5" t="s">
        <v>3664</v>
      </c>
      <c r="B415" s="5" t="s">
        <v>3665</v>
      </c>
      <c r="C415" s="5" t="s">
        <v>27</v>
      </c>
      <c r="D415" s="5" t="s">
        <v>290</v>
      </c>
      <c r="E415" s="5" t="s">
        <v>45</v>
      </c>
      <c r="F415" s="5" t="s">
        <v>424</v>
      </c>
      <c r="G415" s="5" t="s">
        <v>108</v>
      </c>
      <c r="H415" s="5" t="s">
        <v>3668</v>
      </c>
      <c r="I415" s="5" t="s">
        <v>3669</v>
      </c>
      <c r="J415" s="5" t="s">
        <v>3670</v>
      </c>
      <c r="K415" s="5" t="s">
        <v>53</v>
      </c>
      <c r="L415" s="5" t="s">
        <v>55</v>
      </c>
      <c r="M415" s="10"/>
      <c r="N415" s="10"/>
      <c r="O415" s="10"/>
      <c r="P415" s="10"/>
      <c r="Q415" s="10"/>
      <c r="R415" s="10"/>
      <c r="S415" s="10"/>
      <c r="T415" s="10"/>
      <c r="U415" s="10"/>
      <c r="V415" s="10"/>
      <c r="W415" s="10"/>
      <c r="X415" s="10"/>
      <c r="Y415" s="10"/>
      <c r="Z415" s="10"/>
      <c r="AA415" s="10"/>
    </row>
    <row r="416" spans="1:27" ht="20.25" customHeight="1">
      <c r="A416" s="5" t="s">
        <v>3673</v>
      </c>
      <c r="B416" s="5" t="s">
        <v>3674</v>
      </c>
      <c r="C416" s="5" t="s">
        <v>27</v>
      </c>
      <c r="D416" s="5" t="s">
        <v>850</v>
      </c>
      <c r="E416" s="5" t="s">
        <v>29</v>
      </c>
      <c r="F416" s="5" t="s">
        <v>2691</v>
      </c>
      <c r="G416" s="5" t="s">
        <v>125</v>
      </c>
      <c r="H416" s="5" t="s">
        <v>57</v>
      </c>
      <c r="I416" s="5"/>
      <c r="J416" s="5" t="s">
        <v>3678</v>
      </c>
      <c r="K416" s="5" t="s">
        <v>167</v>
      </c>
      <c r="L416" s="5" t="s">
        <v>38</v>
      </c>
      <c r="M416" s="10"/>
      <c r="N416" s="10"/>
      <c r="O416" s="10"/>
      <c r="P416" s="10"/>
      <c r="Q416" s="10"/>
      <c r="R416" s="10"/>
      <c r="S416" s="10"/>
      <c r="T416" s="10"/>
      <c r="U416" s="10"/>
      <c r="V416" s="10"/>
      <c r="W416" s="10"/>
      <c r="X416" s="10"/>
      <c r="Y416" s="10"/>
      <c r="Z416" s="10"/>
      <c r="AA416" s="10"/>
    </row>
    <row r="417" spans="1:27" ht="20.25" customHeight="1">
      <c r="A417" s="5" t="s">
        <v>784</v>
      </c>
      <c r="B417" s="5" t="s">
        <v>3683</v>
      </c>
      <c r="C417" s="5" t="s">
        <v>27</v>
      </c>
      <c r="D417" s="5" t="s">
        <v>85</v>
      </c>
      <c r="E417" s="5" t="s">
        <v>29</v>
      </c>
      <c r="F417" s="5" t="s">
        <v>672</v>
      </c>
      <c r="G417" s="5" t="s">
        <v>31</v>
      </c>
      <c r="H417" s="5" t="s">
        <v>57</v>
      </c>
      <c r="I417" s="5"/>
      <c r="J417" s="5" t="s">
        <v>3684</v>
      </c>
      <c r="K417" s="5" t="s">
        <v>53</v>
      </c>
      <c r="L417" s="5" t="s">
        <v>55</v>
      </c>
      <c r="M417" s="10"/>
      <c r="N417" s="10"/>
      <c r="O417" s="10"/>
      <c r="P417" s="10"/>
      <c r="Q417" s="10"/>
      <c r="R417" s="10"/>
      <c r="S417" s="10"/>
      <c r="T417" s="10"/>
      <c r="U417" s="10"/>
      <c r="V417" s="10"/>
      <c r="W417" s="10"/>
      <c r="X417" s="10"/>
      <c r="Y417" s="10"/>
      <c r="Z417" s="10"/>
      <c r="AA417" s="10"/>
    </row>
    <row r="418" spans="1:27" ht="20.25" customHeight="1">
      <c r="A418" s="5" t="s">
        <v>3687</v>
      </c>
      <c r="B418" s="5" t="s">
        <v>3688</v>
      </c>
      <c r="C418" s="5" t="s">
        <v>27</v>
      </c>
      <c r="D418" s="5" t="s">
        <v>85</v>
      </c>
      <c r="E418" s="5" t="s">
        <v>29</v>
      </c>
      <c r="F418" s="5" t="s">
        <v>1699</v>
      </c>
      <c r="G418" s="5" t="s">
        <v>125</v>
      </c>
      <c r="H418" s="5" t="s">
        <v>32</v>
      </c>
      <c r="I418" s="5" t="s">
        <v>3690</v>
      </c>
      <c r="J418" s="5" t="s">
        <v>3691</v>
      </c>
      <c r="K418" s="5" t="s">
        <v>37</v>
      </c>
      <c r="L418" s="5" t="s">
        <v>405</v>
      </c>
      <c r="M418" s="10"/>
      <c r="N418" s="10"/>
      <c r="O418" s="10"/>
      <c r="P418" s="10"/>
      <c r="Q418" s="10"/>
      <c r="R418" s="10"/>
      <c r="S418" s="10"/>
      <c r="T418" s="10"/>
      <c r="U418" s="10"/>
      <c r="V418" s="10"/>
      <c r="W418" s="10"/>
      <c r="X418" s="10"/>
      <c r="Y418" s="10"/>
      <c r="Z418" s="10"/>
      <c r="AA418" s="10"/>
    </row>
    <row r="419" spans="1:27" ht="20.25" customHeight="1">
      <c r="A419" s="5" t="s">
        <v>3693</v>
      </c>
      <c r="B419" s="5" t="s">
        <v>3694</v>
      </c>
      <c r="C419" s="5" t="s">
        <v>27</v>
      </c>
      <c r="D419" s="5" t="s">
        <v>119</v>
      </c>
      <c r="E419" s="5" t="s">
        <v>29</v>
      </c>
      <c r="F419" s="5" t="s">
        <v>1074</v>
      </c>
      <c r="G419" s="5" t="s">
        <v>31</v>
      </c>
      <c r="H419" s="5" t="s">
        <v>3697</v>
      </c>
      <c r="I419" s="5" t="s">
        <v>3698</v>
      </c>
      <c r="J419" s="5" t="s">
        <v>3699</v>
      </c>
      <c r="K419" s="5" t="s">
        <v>53</v>
      </c>
      <c r="L419" s="5" t="s">
        <v>55</v>
      </c>
      <c r="M419" s="10"/>
      <c r="N419" s="10"/>
      <c r="O419" s="10"/>
      <c r="P419" s="10"/>
      <c r="Q419" s="10"/>
      <c r="R419" s="10"/>
      <c r="S419" s="10"/>
      <c r="T419" s="10"/>
      <c r="U419" s="10"/>
      <c r="V419" s="10"/>
      <c r="W419" s="10"/>
      <c r="X419" s="10"/>
      <c r="Y419" s="10"/>
      <c r="Z419" s="10"/>
      <c r="AA419" s="10"/>
    </row>
    <row r="420" spans="1:27" ht="20.25" customHeight="1">
      <c r="A420" s="5" t="s">
        <v>3705</v>
      </c>
      <c r="B420" s="5" t="s">
        <v>3706</v>
      </c>
      <c r="C420" s="5" t="s">
        <v>27</v>
      </c>
      <c r="D420" s="5" t="s">
        <v>290</v>
      </c>
      <c r="E420" s="5" t="s">
        <v>45</v>
      </c>
      <c r="F420" s="5" t="s">
        <v>56</v>
      </c>
      <c r="G420" s="5" t="s">
        <v>108</v>
      </c>
      <c r="H420" s="5" t="s">
        <v>479</v>
      </c>
      <c r="I420" s="5" t="s">
        <v>3707</v>
      </c>
      <c r="J420" s="5" t="s">
        <v>3709</v>
      </c>
      <c r="K420" s="5" t="s">
        <v>53</v>
      </c>
      <c r="L420" s="5" t="s">
        <v>55</v>
      </c>
      <c r="M420" s="10"/>
      <c r="N420" s="10"/>
      <c r="O420" s="10"/>
      <c r="P420" s="10"/>
      <c r="Q420" s="10"/>
      <c r="R420" s="10"/>
      <c r="S420" s="10"/>
      <c r="T420" s="10"/>
      <c r="U420" s="10"/>
      <c r="V420" s="10"/>
      <c r="W420" s="10"/>
      <c r="X420" s="10"/>
      <c r="Y420" s="10"/>
      <c r="Z420" s="10"/>
      <c r="AA420" s="10"/>
    </row>
    <row r="421" spans="1:27" ht="20.25" customHeight="1">
      <c r="A421" s="5" t="s">
        <v>3710</v>
      </c>
      <c r="B421" s="5" t="s">
        <v>3711</v>
      </c>
      <c r="C421" s="5" t="s">
        <v>27</v>
      </c>
      <c r="D421" s="5" t="s">
        <v>47</v>
      </c>
      <c r="E421" s="5" t="s">
        <v>45</v>
      </c>
      <c r="F421" s="5" t="s">
        <v>30</v>
      </c>
      <c r="G421" s="5" t="s">
        <v>108</v>
      </c>
      <c r="H421" s="5" t="s">
        <v>1471</v>
      </c>
      <c r="I421" s="5" t="s">
        <v>3712</v>
      </c>
      <c r="J421" s="5" t="s">
        <v>3713</v>
      </c>
      <c r="K421" s="5" t="s">
        <v>167</v>
      </c>
      <c r="L421" s="5" t="s">
        <v>89</v>
      </c>
      <c r="M421" s="10"/>
      <c r="N421" s="10"/>
      <c r="O421" s="10"/>
      <c r="P421" s="10"/>
      <c r="Q421" s="10"/>
      <c r="R421" s="10"/>
      <c r="S421" s="10"/>
      <c r="T421" s="10"/>
      <c r="U421" s="10"/>
      <c r="V421" s="10"/>
      <c r="W421" s="10"/>
      <c r="X421" s="10"/>
      <c r="Y421" s="10"/>
      <c r="Z421" s="10"/>
      <c r="AA421" s="10"/>
    </row>
    <row r="422" spans="1:27" ht="20.25" customHeight="1">
      <c r="A422" s="5" t="s">
        <v>2886</v>
      </c>
      <c r="B422" s="5" t="s">
        <v>3716</v>
      </c>
      <c r="C422" s="5" t="s">
        <v>27</v>
      </c>
      <c r="D422" s="5" t="s">
        <v>85</v>
      </c>
      <c r="E422" s="5" t="s">
        <v>45</v>
      </c>
      <c r="F422" s="5" t="s">
        <v>548</v>
      </c>
      <c r="G422" s="5" t="s">
        <v>125</v>
      </c>
      <c r="H422" s="5" t="s">
        <v>68</v>
      </c>
      <c r="I422" s="5" t="s">
        <v>3720</v>
      </c>
      <c r="J422" s="5" t="s">
        <v>3722</v>
      </c>
      <c r="K422" s="5" t="s">
        <v>53</v>
      </c>
      <c r="L422" s="5" t="s">
        <v>55</v>
      </c>
      <c r="M422" s="10"/>
      <c r="N422" s="10"/>
      <c r="O422" s="10"/>
      <c r="P422" s="10"/>
      <c r="Q422" s="10"/>
      <c r="R422" s="10"/>
      <c r="S422" s="10"/>
      <c r="T422" s="10"/>
      <c r="U422" s="10"/>
      <c r="V422" s="10"/>
      <c r="W422" s="10"/>
      <c r="X422" s="10"/>
      <c r="Y422" s="10"/>
      <c r="Z422" s="10"/>
      <c r="AA422" s="10"/>
    </row>
    <row r="423" spans="1:27" ht="20.25" customHeight="1">
      <c r="A423" s="5" t="s">
        <v>3725</v>
      </c>
      <c r="B423" s="5" t="s">
        <v>3726</v>
      </c>
      <c r="C423" s="5" t="s">
        <v>27</v>
      </c>
      <c r="D423" s="5" t="s">
        <v>47</v>
      </c>
      <c r="E423" s="5" t="s">
        <v>45</v>
      </c>
      <c r="F423" s="5" t="s">
        <v>56</v>
      </c>
      <c r="G423" s="5" t="s">
        <v>31</v>
      </c>
      <c r="H423" s="5" t="s">
        <v>906</v>
      </c>
      <c r="I423" s="5" t="s">
        <v>3727</v>
      </c>
      <c r="J423" s="5" t="s">
        <v>3728</v>
      </c>
      <c r="K423" s="5" t="s">
        <v>37</v>
      </c>
      <c r="L423" s="5" t="s">
        <v>405</v>
      </c>
      <c r="M423" s="10"/>
      <c r="N423" s="10"/>
      <c r="O423" s="10"/>
      <c r="P423" s="10"/>
      <c r="Q423" s="10"/>
      <c r="R423" s="10"/>
      <c r="S423" s="10"/>
      <c r="T423" s="10"/>
      <c r="U423" s="10"/>
      <c r="V423" s="10"/>
      <c r="W423" s="10"/>
      <c r="X423" s="10"/>
      <c r="Y423" s="10"/>
      <c r="Z423" s="10"/>
      <c r="AA423" s="10"/>
    </row>
    <row r="424" spans="1:27" ht="20.25" customHeight="1">
      <c r="A424" s="5" t="s">
        <v>3731</v>
      </c>
      <c r="B424" s="5" t="s">
        <v>3732</v>
      </c>
      <c r="C424" s="5" t="s">
        <v>27</v>
      </c>
      <c r="D424" s="5" t="s">
        <v>290</v>
      </c>
      <c r="E424" s="5" t="s">
        <v>45</v>
      </c>
      <c r="F424" s="5" t="s">
        <v>672</v>
      </c>
      <c r="G424" s="5" t="s">
        <v>125</v>
      </c>
      <c r="H424" s="5" t="s">
        <v>2751</v>
      </c>
      <c r="I424" s="5" t="s">
        <v>3735</v>
      </c>
      <c r="J424" s="5" t="s">
        <v>3736</v>
      </c>
      <c r="K424" s="5" t="s">
        <v>648</v>
      </c>
      <c r="L424" s="5" t="s">
        <v>237</v>
      </c>
      <c r="M424" s="10"/>
      <c r="N424" s="10"/>
      <c r="O424" s="10"/>
      <c r="P424" s="10"/>
      <c r="Q424" s="10"/>
      <c r="R424" s="10"/>
      <c r="S424" s="10"/>
      <c r="T424" s="10"/>
      <c r="U424" s="10"/>
      <c r="V424" s="10"/>
      <c r="W424" s="10"/>
      <c r="X424" s="10"/>
      <c r="Y424" s="10"/>
      <c r="Z424" s="10"/>
      <c r="AA424" s="10"/>
    </row>
    <row r="425" spans="1:27" ht="20.25" customHeight="1">
      <c r="A425" s="5" t="s">
        <v>3739</v>
      </c>
      <c r="B425" s="5" t="s">
        <v>3740</v>
      </c>
      <c r="C425" s="5" t="s">
        <v>27</v>
      </c>
      <c r="D425" s="5" t="s">
        <v>47</v>
      </c>
      <c r="E425" s="5" t="s">
        <v>45</v>
      </c>
      <c r="F425" s="5" t="s">
        <v>3743</v>
      </c>
      <c r="G425" s="5" t="s">
        <v>125</v>
      </c>
      <c r="H425" s="5" t="s">
        <v>57</v>
      </c>
      <c r="I425" s="5"/>
      <c r="J425" s="5" t="s">
        <v>3745</v>
      </c>
      <c r="K425" s="5" t="s">
        <v>53</v>
      </c>
      <c r="L425" s="5" t="s">
        <v>55</v>
      </c>
      <c r="M425" s="10"/>
      <c r="N425" s="10"/>
      <c r="O425" s="10"/>
      <c r="P425" s="10"/>
      <c r="Q425" s="10"/>
      <c r="R425" s="10"/>
      <c r="S425" s="10"/>
      <c r="T425" s="10"/>
      <c r="U425" s="10"/>
      <c r="V425" s="10"/>
      <c r="W425" s="10"/>
      <c r="X425" s="10"/>
      <c r="Y425" s="10"/>
      <c r="Z425" s="10"/>
      <c r="AA425" s="10"/>
    </row>
    <row r="426" spans="1:27" ht="20.25" customHeight="1">
      <c r="A426" s="5" t="s">
        <v>3749</v>
      </c>
      <c r="B426" s="5" t="s">
        <v>3750</v>
      </c>
      <c r="C426" s="5" t="s">
        <v>27</v>
      </c>
      <c r="D426" s="5" t="s">
        <v>85</v>
      </c>
      <c r="E426" s="5" t="s">
        <v>45</v>
      </c>
      <c r="F426" s="5" t="s">
        <v>56</v>
      </c>
      <c r="G426" s="5" t="s">
        <v>66</v>
      </c>
      <c r="H426" s="5" t="s">
        <v>68</v>
      </c>
      <c r="I426" s="5" t="s">
        <v>3751</v>
      </c>
      <c r="J426" s="5" t="s">
        <v>3753</v>
      </c>
      <c r="K426" s="5" t="s">
        <v>1599</v>
      </c>
      <c r="L426" s="5" t="s">
        <v>405</v>
      </c>
      <c r="M426" s="10"/>
      <c r="N426" s="10"/>
      <c r="O426" s="10"/>
      <c r="P426" s="10"/>
      <c r="Q426" s="10"/>
      <c r="R426" s="10"/>
      <c r="S426" s="10"/>
      <c r="T426" s="10"/>
      <c r="U426" s="10"/>
      <c r="V426" s="10"/>
      <c r="W426" s="10"/>
      <c r="X426" s="10"/>
      <c r="Y426" s="10"/>
      <c r="Z426" s="10"/>
      <c r="AA426" s="10"/>
    </row>
    <row r="427" spans="1:27" ht="20.25" customHeight="1">
      <c r="A427" s="5" t="s">
        <v>2765</v>
      </c>
      <c r="B427" s="5" t="s">
        <v>3755</v>
      </c>
      <c r="C427" s="5" t="s">
        <v>27</v>
      </c>
      <c r="D427" s="5" t="s">
        <v>212</v>
      </c>
      <c r="E427" s="5" t="s">
        <v>29</v>
      </c>
      <c r="F427" s="5" t="s">
        <v>144</v>
      </c>
      <c r="G427" s="5" t="s">
        <v>125</v>
      </c>
      <c r="H427" s="5" t="s">
        <v>309</v>
      </c>
      <c r="I427" s="5" t="s">
        <v>3757</v>
      </c>
      <c r="J427" s="5" t="s">
        <v>3758</v>
      </c>
      <c r="K427" s="5" t="s">
        <v>53</v>
      </c>
      <c r="L427" s="5" t="s">
        <v>55</v>
      </c>
      <c r="M427" s="10"/>
      <c r="N427" s="10"/>
      <c r="O427" s="10"/>
      <c r="P427" s="10"/>
      <c r="Q427" s="10"/>
      <c r="R427" s="10"/>
      <c r="S427" s="10"/>
      <c r="T427" s="10"/>
      <c r="U427" s="10"/>
      <c r="V427" s="10"/>
      <c r="W427" s="10"/>
      <c r="X427" s="10"/>
      <c r="Y427" s="10"/>
      <c r="Z427" s="10"/>
      <c r="AA427" s="10"/>
    </row>
    <row r="428" spans="1:27" ht="20.25" customHeight="1">
      <c r="A428" s="5" t="s">
        <v>3767</v>
      </c>
      <c r="B428" s="5" t="s">
        <v>3769</v>
      </c>
      <c r="C428" s="5" t="s">
        <v>27</v>
      </c>
      <c r="D428" s="5" t="s">
        <v>28</v>
      </c>
      <c r="E428" s="5" t="s">
        <v>29</v>
      </c>
      <c r="F428" s="5" t="s">
        <v>493</v>
      </c>
      <c r="G428" s="5" t="s">
        <v>108</v>
      </c>
      <c r="H428" s="5" t="s">
        <v>3771</v>
      </c>
      <c r="I428" s="5" t="s">
        <v>3772</v>
      </c>
      <c r="J428" s="5" t="s">
        <v>3773</v>
      </c>
      <c r="K428" s="5" t="s">
        <v>53</v>
      </c>
      <c r="L428" s="5" t="s">
        <v>55</v>
      </c>
      <c r="M428" s="10"/>
      <c r="N428" s="10"/>
      <c r="O428" s="10"/>
      <c r="P428" s="10"/>
      <c r="Q428" s="10"/>
      <c r="R428" s="10"/>
      <c r="S428" s="10"/>
      <c r="T428" s="10"/>
      <c r="U428" s="10"/>
      <c r="V428" s="10"/>
      <c r="W428" s="10"/>
      <c r="X428" s="10"/>
      <c r="Y428" s="10"/>
      <c r="Z428" s="10"/>
      <c r="AA428" s="10"/>
    </row>
    <row r="429" spans="1:27" ht="20.25" customHeight="1">
      <c r="A429" s="5" t="s">
        <v>3775</v>
      </c>
      <c r="B429" s="5" t="s">
        <v>3776</v>
      </c>
      <c r="C429" s="5" t="s">
        <v>27</v>
      </c>
      <c r="D429" s="5" t="s">
        <v>199</v>
      </c>
      <c r="E429" s="5" t="s">
        <v>29</v>
      </c>
      <c r="F429" s="5" t="s">
        <v>493</v>
      </c>
      <c r="G429" s="5" t="s">
        <v>31</v>
      </c>
      <c r="H429" s="5" t="s">
        <v>2106</v>
      </c>
      <c r="I429" s="5" t="s">
        <v>3778</v>
      </c>
      <c r="J429" s="5" t="s">
        <v>3779</v>
      </c>
      <c r="K429" s="5" t="s">
        <v>37</v>
      </c>
      <c r="L429" s="5" t="s">
        <v>55</v>
      </c>
      <c r="M429" s="10"/>
      <c r="N429" s="10"/>
      <c r="O429" s="10"/>
      <c r="P429" s="10"/>
      <c r="Q429" s="10"/>
      <c r="R429" s="10"/>
      <c r="S429" s="10"/>
      <c r="T429" s="10"/>
      <c r="U429" s="10"/>
      <c r="V429" s="10"/>
      <c r="W429" s="10"/>
      <c r="X429" s="10"/>
      <c r="Y429" s="10"/>
      <c r="Z429" s="10"/>
      <c r="AA429" s="10"/>
    </row>
    <row r="430" spans="1:27" ht="20.25" customHeight="1">
      <c r="A430" s="5" t="s">
        <v>784</v>
      </c>
      <c r="B430" s="5" t="s">
        <v>3782</v>
      </c>
      <c r="C430" s="5" t="s">
        <v>27</v>
      </c>
      <c r="D430" s="5" t="s">
        <v>85</v>
      </c>
      <c r="E430" s="5" t="s">
        <v>29</v>
      </c>
      <c r="F430" s="5" t="s">
        <v>510</v>
      </c>
      <c r="G430" s="5" t="s">
        <v>108</v>
      </c>
      <c r="H430" s="5" t="s">
        <v>57</v>
      </c>
      <c r="I430" s="5" t="s">
        <v>3785</v>
      </c>
      <c r="J430" s="5" t="s">
        <v>3787</v>
      </c>
      <c r="K430" s="5" t="s">
        <v>37</v>
      </c>
      <c r="L430" s="5" t="s">
        <v>55</v>
      </c>
      <c r="M430" s="10"/>
      <c r="N430" s="10"/>
      <c r="O430" s="10"/>
      <c r="P430" s="10"/>
      <c r="Q430" s="10"/>
      <c r="R430" s="10"/>
      <c r="S430" s="10"/>
      <c r="T430" s="10"/>
      <c r="U430" s="10"/>
      <c r="V430" s="10"/>
      <c r="W430" s="10"/>
      <c r="X430" s="10"/>
      <c r="Y430" s="10"/>
      <c r="Z430" s="10"/>
      <c r="AA430" s="10"/>
    </row>
    <row r="431" spans="1:27" ht="20.25" customHeight="1">
      <c r="A431" s="5" t="s">
        <v>2808</v>
      </c>
      <c r="B431" s="5" t="s">
        <v>3793</v>
      </c>
      <c r="C431" s="5" t="s">
        <v>27</v>
      </c>
      <c r="D431" s="5" t="s">
        <v>75</v>
      </c>
      <c r="E431" s="5" t="s">
        <v>29</v>
      </c>
      <c r="F431" s="5" t="s">
        <v>493</v>
      </c>
      <c r="G431" s="5" t="s">
        <v>31</v>
      </c>
      <c r="H431" s="5" t="s">
        <v>48</v>
      </c>
      <c r="I431" s="5" t="s">
        <v>3145</v>
      </c>
      <c r="J431" s="5" t="s">
        <v>3794</v>
      </c>
      <c r="K431" s="5" t="s">
        <v>37</v>
      </c>
      <c r="L431" s="5" t="s">
        <v>38</v>
      </c>
      <c r="M431" s="10"/>
      <c r="N431" s="10"/>
      <c r="O431" s="10"/>
      <c r="P431" s="10"/>
      <c r="Q431" s="10"/>
      <c r="R431" s="10"/>
      <c r="S431" s="10"/>
      <c r="T431" s="10"/>
      <c r="U431" s="10"/>
      <c r="V431" s="10"/>
      <c r="W431" s="10"/>
      <c r="X431" s="10"/>
      <c r="Y431" s="10"/>
      <c r="Z431" s="10"/>
      <c r="AA431" s="10"/>
    </row>
    <row r="432" spans="1:27" ht="20.25" customHeight="1">
      <c r="A432" s="5" t="s">
        <v>3796</v>
      </c>
      <c r="B432" s="5" t="s">
        <v>3797</v>
      </c>
      <c r="C432" s="5" t="s">
        <v>27</v>
      </c>
      <c r="D432" s="5" t="s">
        <v>266</v>
      </c>
      <c r="E432" s="5" t="s">
        <v>45</v>
      </c>
      <c r="F432" s="5" t="s">
        <v>65</v>
      </c>
      <c r="G432" s="5" t="s">
        <v>66</v>
      </c>
      <c r="H432" s="5" t="s">
        <v>855</v>
      </c>
      <c r="I432" s="5" t="s">
        <v>3800</v>
      </c>
      <c r="J432" s="5" t="s">
        <v>3801</v>
      </c>
      <c r="K432" s="5" t="s">
        <v>37</v>
      </c>
      <c r="L432" s="5" t="s">
        <v>38</v>
      </c>
      <c r="M432" s="10"/>
      <c r="N432" s="10"/>
      <c r="O432" s="10"/>
      <c r="P432" s="10"/>
      <c r="Q432" s="10"/>
      <c r="R432" s="10"/>
      <c r="S432" s="10"/>
      <c r="T432" s="10"/>
      <c r="U432" s="10"/>
      <c r="V432" s="10"/>
      <c r="W432" s="10"/>
      <c r="X432" s="10"/>
      <c r="Y432" s="10"/>
      <c r="Z432" s="10"/>
      <c r="AA432" s="10"/>
    </row>
    <row r="433" spans="1:27" ht="20.25" customHeight="1">
      <c r="A433" s="5" t="s">
        <v>3804</v>
      </c>
      <c r="B433" s="5" t="s">
        <v>3805</v>
      </c>
      <c r="C433" s="5" t="s">
        <v>27</v>
      </c>
      <c r="D433" s="5" t="s">
        <v>85</v>
      </c>
      <c r="E433" s="5" t="s">
        <v>45</v>
      </c>
      <c r="F433" s="5" t="s">
        <v>2537</v>
      </c>
      <c r="G433" s="5" t="s">
        <v>108</v>
      </c>
      <c r="H433" s="5" t="s">
        <v>57</v>
      </c>
      <c r="I433" s="5"/>
      <c r="J433" s="5" t="s">
        <v>3807</v>
      </c>
      <c r="K433" s="5" t="s">
        <v>37</v>
      </c>
      <c r="L433" s="5" t="s">
        <v>55</v>
      </c>
      <c r="M433" s="10"/>
      <c r="N433" s="10"/>
      <c r="O433" s="10"/>
      <c r="P433" s="10"/>
      <c r="Q433" s="10"/>
      <c r="R433" s="10"/>
      <c r="S433" s="10"/>
      <c r="T433" s="10"/>
      <c r="U433" s="10"/>
      <c r="V433" s="10"/>
      <c r="W433" s="10"/>
      <c r="X433" s="10"/>
      <c r="Y433" s="10"/>
      <c r="Z433" s="10"/>
      <c r="AA433" s="10"/>
    </row>
    <row r="434" spans="1:27" ht="20.25" customHeight="1">
      <c r="A434" s="5" t="s">
        <v>3809</v>
      </c>
      <c r="B434" s="5" t="s">
        <v>3810</v>
      </c>
      <c r="C434" s="5" t="s">
        <v>27</v>
      </c>
      <c r="D434" s="5" t="s">
        <v>85</v>
      </c>
      <c r="E434" s="5" t="s">
        <v>29</v>
      </c>
      <c r="F434" s="5" t="s">
        <v>2134</v>
      </c>
      <c r="G434" s="5" t="s">
        <v>66</v>
      </c>
      <c r="H434" s="5" t="s">
        <v>106</v>
      </c>
      <c r="I434" s="5" t="s">
        <v>3814</v>
      </c>
      <c r="J434" s="5" t="s">
        <v>3815</v>
      </c>
      <c r="K434" s="5" t="s">
        <v>53</v>
      </c>
      <c r="L434" s="5" t="s">
        <v>55</v>
      </c>
      <c r="M434" s="10"/>
      <c r="N434" s="10"/>
      <c r="O434" s="10"/>
      <c r="P434" s="10"/>
      <c r="Q434" s="10"/>
      <c r="R434" s="10"/>
      <c r="S434" s="10"/>
      <c r="T434" s="10"/>
      <c r="U434" s="10"/>
      <c r="V434" s="10"/>
      <c r="W434" s="10"/>
      <c r="X434" s="10"/>
      <c r="Y434" s="10"/>
      <c r="Z434" s="10"/>
      <c r="AA434" s="10"/>
    </row>
    <row r="435" spans="1:27" ht="20.25" customHeight="1">
      <c r="A435" s="5" t="s">
        <v>3818</v>
      </c>
      <c r="B435" s="5" t="s">
        <v>3819</v>
      </c>
      <c r="C435" s="5" t="s">
        <v>27</v>
      </c>
      <c r="D435" s="5" t="s">
        <v>850</v>
      </c>
      <c r="E435" s="5" t="s">
        <v>29</v>
      </c>
      <c r="F435" s="5" t="s">
        <v>188</v>
      </c>
      <c r="G435" s="5" t="s">
        <v>66</v>
      </c>
      <c r="H435" s="5" t="s">
        <v>780</v>
      </c>
      <c r="I435" s="5" t="s">
        <v>3820</v>
      </c>
      <c r="J435" s="5" t="s">
        <v>3822</v>
      </c>
      <c r="K435" s="5" t="s">
        <v>53</v>
      </c>
      <c r="L435" s="5" t="s">
        <v>55</v>
      </c>
      <c r="M435" s="10"/>
      <c r="N435" s="10"/>
      <c r="O435" s="10"/>
      <c r="P435" s="10"/>
      <c r="Q435" s="10"/>
      <c r="R435" s="10"/>
      <c r="S435" s="10"/>
      <c r="T435" s="10"/>
      <c r="U435" s="10"/>
      <c r="V435" s="10"/>
      <c r="W435" s="10"/>
      <c r="X435" s="10"/>
      <c r="Y435" s="10"/>
      <c r="Z435" s="10"/>
      <c r="AA435" s="10"/>
    </row>
    <row r="436" spans="1:27" ht="20.25" customHeight="1">
      <c r="A436" s="5" t="s">
        <v>3824</v>
      </c>
      <c r="B436" s="5" t="s">
        <v>3826</v>
      </c>
      <c r="C436" s="5" t="s">
        <v>27</v>
      </c>
      <c r="D436" s="5" t="s">
        <v>105</v>
      </c>
      <c r="E436" s="5" t="s">
        <v>45</v>
      </c>
      <c r="F436" s="5" t="s">
        <v>493</v>
      </c>
      <c r="G436" s="5" t="s">
        <v>66</v>
      </c>
      <c r="H436" s="5" t="s">
        <v>3827</v>
      </c>
      <c r="I436" s="5" t="s">
        <v>3828</v>
      </c>
      <c r="J436" s="5" t="s">
        <v>3829</v>
      </c>
      <c r="K436" s="5" t="s">
        <v>42</v>
      </c>
      <c r="L436" s="5" t="s">
        <v>55</v>
      </c>
      <c r="M436" s="10"/>
      <c r="N436" s="10"/>
      <c r="O436" s="10"/>
      <c r="P436" s="10"/>
      <c r="Q436" s="10"/>
      <c r="R436" s="10"/>
      <c r="S436" s="10"/>
      <c r="T436" s="10"/>
      <c r="U436" s="10"/>
      <c r="V436" s="10"/>
      <c r="W436" s="10"/>
      <c r="X436" s="10"/>
      <c r="Y436" s="10"/>
      <c r="Z436" s="10"/>
      <c r="AA436" s="10"/>
    </row>
    <row r="437" spans="1:27" ht="20.25" customHeight="1">
      <c r="A437" s="5" t="s">
        <v>3837</v>
      </c>
      <c r="B437" s="5" t="s">
        <v>3838</v>
      </c>
      <c r="C437" s="5" t="s">
        <v>27</v>
      </c>
      <c r="D437" s="5" t="s">
        <v>47</v>
      </c>
      <c r="E437" s="5" t="s">
        <v>45</v>
      </c>
      <c r="F437" s="5" t="s">
        <v>1407</v>
      </c>
      <c r="G437" s="5" t="s">
        <v>462</v>
      </c>
      <c r="H437" s="5" t="s">
        <v>942</v>
      </c>
      <c r="I437" s="5" t="s">
        <v>3840</v>
      </c>
      <c r="J437" s="5" t="s">
        <v>3844</v>
      </c>
      <c r="K437" s="5" t="s">
        <v>100</v>
      </c>
      <c r="L437" s="5" t="s">
        <v>55</v>
      </c>
      <c r="M437" s="10"/>
      <c r="N437" s="10"/>
      <c r="O437" s="10"/>
      <c r="P437" s="10"/>
      <c r="Q437" s="10"/>
      <c r="R437" s="10"/>
      <c r="S437" s="10"/>
      <c r="T437" s="10"/>
      <c r="U437" s="10"/>
      <c r="V437" s="10"/>
      <c r="W437" s="10"/>
      <c r="X437" s="10"/>
      <c r="Y437" s="10"/>
      <c r="Z437" s="10"/>
      <c r="AA437" s="10"/>
    </row>
    <row r="438" spans="1:27" ht="20.25" customHeight="1">
      <c r="A438" s="5" t="s">
        <v>3848</v>
      </c>
      <c r="B438" s="5" t="s">
        <v>3850</v>
      </c>
      <c r="C438" s="5" t="s">
        <v>27</v>
      </c>
      <c r="D438" s="5" t="s">
        <v>85</v>
      </c>
      <c r="E438" s="5" t="s">
        <v>29</v>
      </c>
      <c r="F438" s="5" t="s">
        <v>144</v>
      </c>
      <c r="G438" s="5" t="s">
        <v>66</v>
      </c>
      <c r="H438" s="5" t="s">
        <v>57</v>
      </c>
      <c r="I438" s="5" t="s">
        <v>3855</v>
      </c>
      <c r="J438" s="5" t="s">
        <v>3857</v>
      </c>
      <c r="K438" s="5" t="s">
        <v>37</v>
      </c>
      <c r="L438" s="5" t="s">
        <v>55</v>
      </c>
      <c r="M438" s="10"/>
      <c r="N438" s="10"/>
      <c r="O438" s="10"/>
      <c r="P438" s="10"/>
      <c r="Q438" s="10"/>
      <c r="R438" s="10"/>
      <c r="S438" s="10"/>
      <c r="T438" s="10"/>
      <c r="U438" s="10"/>
      <c r="V438" s="10"/>
      <c r="W438" s="10"/>
      <c r="X438" s="10"/>
      <c r="Y438" s="10"/>
      <c r="Z438" s="10"/>
      <c r="AA438" s="10"/>
    </row>
    <row r="439" spans="1:27" ht="20.25" customHeight="1">
      <c r="A439" s="5" t="s">
        <v>3858</v>
      </c>
      <c r="B439" s="5" t="s">
        <v>3859</v>
      </c>
      <c r="C439" s="5" t="s">
        <v>27</v>
      </c>
      <c r="D439" s="5" t="s">
        <v>212</v>
      </c>
      <c r="E439" s="5" t="s">
        <v>29</v>
      </c>
      <c r="F439" s="5" t="s">
        <v>56</v>
      </c>
      <c r="G439" s="5" t="s">
        <v>108</v>
      </c>
      <c r="H439" s="5" t="s">
        <v>110</v>
      </c>
      <c r="I439" s="5" t="s">
        <v>3861</v>
      </c>
      <c r="J439" s="5" t="s">
        <v>3862</v>
      </c>
      <c r="K439" s="5" t="s">
        <v>37</v>
      </c>
      <c r="L439" s="5" t="s">
        <v>55</v>
      </c>
      <c r="M439" s="10"/>
      <c r="N439" s="10"/>
      <c r="O439" s="10"/>
      <c r="P439" s="10"/>
      <c r="Q439" s="10"/>
      <c r="R439" s="10"/>
      <c r="S439" s="10"/>
      <c r="T439" s="10"/>
      <c r="U439" s="10"/>
      <c r="V439" s="10"/>
      <c r="W439" s="10"/>
      <c r="X439" s="10"/>
      <c r="Y439" s="10"/>
      <c r="Z439" s="10"/>
      <c r="AA439" s="10"/>
    </row>
    <row r="440" spans="1:27" ht="20.25" customHeight="1">
      <c r="A440" s="5" t="s">
        <v>2660</v>
      </c>
      <c r="B440" s="5" t="s">
        <v>3866</v>
      </c>
      <c r="C440" s="5" t="s">
        <v>27</v>
      </c>
      <c r="D440" s="5" t="s">
        <v>85</v>
      </c>
      <c r="E440" s="5" t="s">
        <v>45</v>
      </c>
      <c r="F440" s="5" t="s">
        <v>56</v>
      </c>
      <c r="G440" s="5" t="s">
        <v>31</v>
      </c>
      <c r="H440" s="5" t="s">
        <v>1471</v>
      </c>
      <c r="I440" s="5" t="s">
        <v>3869</v>
      </c>
      <c r="J440" s="5" t="s">
        <v>3870</v>
      </c>
      <c r="K440" s="5" t="s">
        <v>37</v>
      </c>
      <c r="L440" s="5" t="s">
        <v>405</v>
      </c>
      <c r="M440" s="10"/>
      <c r="N440" s="10"/>
      <c r="O440" s="10"/>
      <c r="P440" s="10"/>
      <c r="Q440" s="10"/>
      <c r="R440" s="10"/>
      <c r="S440" s="10"/>
      <c r="T440" s="10"/>
      <c r="U440" s="10"/>
      <c r="V440" s="10"/>
      <c r="W440" s="10"/>
      <c r="X440" s="10"/>
      <c r="Y440" s="10"/>
      <c r="Z440" s="10"/>
      <c r="AA440" s="10"/>
    </row>
    <row r="441" spans="1:27" ht="20.25" customHeight="1">
      <c r="A441" s="5" t="s">
        <v>784</v>
      </c>
      <c r="B441" s="5" t="s">
        <v>3873</v>
      </c>
      <c r="C441" s="5" t="s">
        <v>27</v>
      </c>
      <c r="D441" s="5" t="s">
        <v>105</v>
      </c>
      <c r="E441" s="5" t="s">
        <v>45</v>
      </c>
      <c r="F441" s="5" t="s">
        <v>979</v>
      </c>
      <c r="G441" s="5" t="s">
        <v>31</v>
      </c>
      <c r="H441" s="5" t="s">
        <v>48</v>
      </c>
      <c r="I441" s="5" t="s">
        <v>3876</v>
      </c>
      <c r="J441" s="5" t="s">
        <v>3877</v>
      </c>
      <c r="K441" s="5" t="s">
        <v>42</v>
      </c>
      <c r="L441" s="5" t="s">
        <v>55</v>
      </c>
      <c r="M441" s="10"/>
      <c r="N441" s="10"/>
      <c r="O441" s="10"/>
      <c r="P441" s="10"/>
      <c r="Q441" s="10"/>
      <c r="R441" s="10"/>
      <c r="S441" s="10"/>
      <c r="T441" s="10"/>
      <c r="U441" s="10"/>
      <c r="V441" s="10"/>
      <c r="W441" s="10"/>
      <c r="X441" s="10"/>
      <c r="Y441" s="10"/>
      <c r="Z441" s="10"/>
      <c r="AA441" s="10"/>
    </row>
    <row r="442" spans="1:27" ht="20.25" customHeight="1">
      <c r="A442" s="5" t="s">
        <v>3879</v>
      </c>
      <c r="B442" s="5" t="s">
        <v>3880</v>
      </c>
      <c r="C442" s="5" t="s">
        <v>27</v>
      </c>
      <c r="D442" s="5" t="s">
        <v>28</v>
      </c>
      <c r="E442" s="5" t="s">
        <v>45</v>
      </c>
      <c r="F442" s="5" t="s">
        <v>957</v>
      </c>
      <c r="G442" s="5" t="s">
        <v>31</v>
      </c>
      <c r="H442" s="5" t="s">
        <v>2631</v>
      </c>
      <c r="I442" s="5" t="s">
        <v>3882</v>
      </c>
      <c r="J442" s="5" t="s">
        <v>3884</v>
      </c>
      <c r="K442" s="5" t="s">
        <v>167</v>
      </c>
      <c r="L442" s="5" t="s">
        <v>405</v>
      </c>
      <c r="M442" s="10"/>
      <c r="N442" s="10"/>
      <c r="O442" s="10"/>
      <c r="P442" s="10"/>
      <c r="Q442" s="10"/>
      <c r="R442" s="10"/>
      <c r="S442" s="10"/>
      <c r="T442" s="10"/>
      <c r="U442" s="10"/>
      <c r="V442" s="10"/>
      <c r="W442" s="10"/>
      <c r="X442" s="10"/>
      <c r="Y442" s="10"/>
      <c r="Z442" s="10"/>
      <c r="AA442" s="10"/>
    </row>
    <row r="443" spans="1:27" ht="20.25" customHeight="1">
      <c r="A443" s="5" t="s">
        <v>3156</v>
      </c>
      <c r="B443" s="5" t="s">
        <v>3887</v>
      </c>
      <c r="C443" s="5" t="s">
        <v>27</v>
      </c>
      <c r="D443" s="5" t="s">
        <v>80</v>
      </c>
      <c r="E443" s="5" t="s">
        <v>29</v>
      </c>
      <c r="F443" s="5" t="s">
        <v>964</v>
      </c>
      <c r="G443" s="5" t="s">
        <v>108</v>
      </c>
      <c r="H443" s="5" t="s">
        <v>947</v>
      </c>
      <c r="I443" s="5" t="s">
        <v>3891</v>
      </c>
      <c r="J443" s="5" t="s">
        <v>3893</v>
      </c>
      <c r="K443" s="5" t="s">
        <v>53</v>
      </c>
      <c r="L443" s="5" t="s">
        <v>55</v>
      </c>
      <c r="M443" s="10"/>
      <c r="N443" s="10"/>
      <c r="O443" s="10"/>
      <c r="P443" s="10"/>
      <c r="Q443" s="10"/>
      <c r="R443" s="10"/>
      <c r="S443" s="10"/>
      <c r="T443" s="10"/>
      <c r="U443" s="10"/>
      <c r="V443" s="10"/>
      <c r="W443" s="10"/>
      <c r="X443" s="10"/>
      <c r="Y443" s="10"/>
      <c r="Z443" s="10"/>
      <c r="AA443" s="10"/>
    </row>
    <row r="444" spans="1:27" ht="20.25" customHeight="1">
      <c r="A444" s="5" t="s">
        <v>784</v>
      </c>
      <c r="B444" s="5" t="s">
        <v>3896</v>
      </c>
      <c r="C444" s="5" t="s">
        <v>27</v>
      </c>
      <c r="D444" s="5" t="s">
        <v>47</v>
      </c>
      <c r="E444" s="5" t="s">
        <v>29</v>
      </c>
      <c r="F444" s="5" t="s">
        <v>56</v>
      </c>
      <c r="G444" s="5" t="s">
        <v>31</v>
      </c>
      <c r="H444" s="5" t="s">
        <v>57</v>
      </c>
      <c r="I444" s="5"/>
      <c r="J444" s="5" t="s">
        <v>3898</v>
      </c>
      <c r="K444" s="5" t="s">
        <v>53</v>
      </c>
      <c r="L444" s="5" t="s">
        <v>405</v>
      </c>
      <c r="M444" s="10"/>
      <c r="N444" s="10"/>
      <c r="O444" s="10"/>
      <c r="P444" s="10"/>
      <c r="Q444" s="10"/>
      <c r="R444" s="10"/>
      <c r="S444" s="10"/>
      <c r="T444" s="10"/>
      <c r="U444" s="10"/>
      <c r="V444" s="10"/>
      <c r="W444" s="10"/>
      <c r="X444" s="10"/>
      <c r="Y444" s="10"/>
      <c r="Z444" s="10"/>
      <c r="AA444" s="10"/>
    </row>
    <row r="445" spans="1:27" ht="20.25" customHeight="1">
      <c r="A445" s="5" t="s">
        <v>3901</v>
      </c>
      <c r="B445" s="5" t="s">
        <v>3902</v>
      </c>
      <c r="C445" s="5" t="s">
        <v>27</v>
      </c>
      <c r="D445" s="5" t="s">
        <v>575</v>
      </c>
      <c r="E445" s="5" t="s">
        <v>45</v>
      </c>
      <c r="F445" s="5" t="s">
        <v>178</v>
      </c>
      <c r="G445" s="5" t="s">
        <v>125</v>
      </c>
      <c r="H445" s="5" t="s">
        <v>57</v>
      </c>
      <c r="I445" s="5" t="s">
        <v>3903</v>
      </c>
      <c r="J445" s="5" t="s">
        <v>3904</v>
      </c>
      <c r="K445" s="5" t="s">
        <v>100</v>
      </c>
      <c r="L445" s="5" t="s">
        <v>55</v>
      </c>
      <c r="M445" s="10"/>
      <c r="N445" s="10"/>
      <c r="O445" s="10"/>
      <c r="P445" s="10"/>
      <c r="Q445" s="10"/>
      <c r="R445" s="10"/>
      <c r="S445" s="10"/>
      <c r="T445" s="10"/>
      <c r="U445" s="10"/>
      <c r="V445" s="10"/>
      <c r="W445" s="10"/>
      <c r="X445" s="10"/>
      <c r="Y445" s="10"/>
      <c r="Z445" s="10"/>
      <c r="AA445" s="10"/>
    </row>
    <row r="446" spans="1:27" ht="20.25" customHeight="1">
      <c r="A446" s="5" t="s">
        <v>2660</v>
      </c>
      <c r="B446" s="5" t="s">
        <v>3908</v>
      </c>
      <c r="C446" s="5" t="s">
        <v>27</v>
      </c>
      <c r="D446" s="5" t="s">
        <v>85</v>
      </c>
      <c r="E446" s="5" t="s">
        <v>45</v>
      </c>
      <c r="F446" s="5" t="s">
        <v>151</v>
      </c>
      <c r="G446" s="5" t="s">
        <v>1690</v>
      </c>
      <c r="H446" s="5" t="s">
        <v>883</v>
      </c>
      <c r="I446" s="5" t="s">
        <v>3911</v>
      </c>
      <c r="J446" s="5" t="s">
        <v>3914</v>
      </c>
      <c r="K446" s="5" t="s">
        <v>53</v>
      </c>
      <c r="L446" s="5" t="s">
        <v>55</v>
      </c>
      <c r="M446" s="10"/>
      <c r="N446" s="10"/>
      <c r="O446" s="10"/>
      <c r="P446" s="10"/>
      <c r="Q446" s="10"/>
      <c r="R446" s="10"/>
      <c r="S446" s="10"/>
      <c r="T446" s="10"/>
      <c r="U446" s="10"/>
      <c r="V446" s="10"/>
      <c r="W446" s="10"/>
      <c r="X446" s="10"/>
      <c r="Y446" s="10"/>
      <c r="Z446" s="10"/>
      <c r="AA446" s="10"/>
    </row>
    <row r="447" spans="1:27" ht="20.25" customHeight="1">
      <c r="A447" s="5" t="s">
        <v>3916</v>
      </c>
      <c r="B447" s="5" t="s">
        <v>3918</v>
      </c>
      <c r="C447" s="5" t="s">
        <v>27</v>
      </c>
      <c r="D447" s="5" t="s">
        <v>80</v>
      </c>
      <c r="E447" s="5" t="s">
        <v>29</v>
      </c>
      <c r="F447" s="5" t="s">
        <v>56</v>
      </c>
      <c r="G447" s="5" t="s">
        <v>108</v>
      </c>
      <c r="H447" s="5" t="s">
        <v>3919</v>
      </c>
      <c r="I447" s="5" t="s">
        <v>3920</v>
      </c>
      <c r="J447" s="5" t="s">
        <v>3921</v>
      </c>
      <c r="K447" s="5" t="s">
        <v>37</v>
      </c>
      <c r="L447" s="5" t="s">
        <v>55</v>
      </c>
      <c r="M447" s="10"/>
      <c r="N447" s="10"/>
      <c r="O447" s="10"/>
      <c r="P447" s="10"/>
      <c r="Q447" s="10"/>
      <c r="R447" s="10"/>
      <c r="S447" s="10"/>
      <c r="T447" s="10"/>
      <c r="U447" s="10"/>
      <c r="V447" s="10"/>
      <c r="W447" s="10"/>
      <c r="X447" s="10"/>
      <c r="Y447" s="10"/>
      <c r="Z447" s="10"/>
      <c r="AA447" s="10"/>
    </row>
    <row r="448" spans="1:27" ht="20.25" customHeight="1">
      <c r="A448" s="5" t="s">
        <v>3924</v>
      </c>
      <c r="B448" s="5" t="s">
        <v>3925</v>
      </c>
      <c r="C448" s="5" t="s">
        <v>27</v>
      </c>
      <c r="D448" s="5" t="s">
        <v>85</v>
      </c>
      <c r="E448" s="5" t="s">
        <v>29</v>
      </c>
      <c r="F448" s="5" t="s">
        <v>672</v>
      </c>
      <c r="G448" s="5" t="s">
        <v>31</v>
      </c>
      <c r="H448" s="5" t="s">
        <v>3928</v>
      </c>
      <c r="I448" s="5" t="s">
        <v>3929</v>
      </c>
      <c r="J448" s="5" t="s">
        <v>3931</v>
      </c>
      <c r="K448" s="5" t="s">
        <v>37</v>
      </c>
      <c r="L448" s="5" t="s">
        <v>405</v>
      </c>
      <c r="M448" s="10"/>
      <c r="N448" s="10"/>
      <c r="O448" s="10"/>
      <c r="P448" s="10"/>
      <c r="Q448" s="10"/>
      <c r="R448" s="10"/>
      <c r="S448" s="10"/>
      <c r="T448" s="10"/>
      <c r="U448" s="10"/>
      <c r="V448" s="10"/>
      <c r="W448" s="10"/>
      <c r="X448" s="10"/>
      <c r="Y448" s="10"/>
      <c r="Z448" s="10"/>
      <c r="AA448" s="10"/>
    </row>
    <row r="449" spans="1:27" ht="20.25" customHeight="1">
      <c r="A449" s="5" t="s">
        <v>2440</v>
      </c>
      <c r="B449" s="5" t="s">
        <v>3936</v>
      </c>
      <c r="C449" s="5" t="s">
        <v>27</v>
      </c>
      <c r="D449" s="5" t="s">
        <v>212</v>
      </c>
      <c r="E449" s="5" t="s">
        <v>29</v>
      </c>
      <c r="F449" s="5" t="s">
        <v>56</v>
      </c>
      <c r="G449" s="5" t="s">
        <v>31</v>
      </c>
      <c r="H449" s="5" t="s">
        <v>608</v>
      </c>
      <c r="I449" s="5" t="s">
        <v>3939</v>
      </c>
      <c r="J449" s="5" t="s">
        <v>3940</v>
      </c>
      <c r="K449" s="5" t="s">
        <v>100</v>
      </c>
      <c r="L449" s="5" t="s">
        <v>55</v>
      </c>
      <c r="M449" s="10"/>
      <c r="N449" s="10"/>
      <c r="O449" s="10"/>
      <c r="P449" s="10"/>
      <c r="Q449" s="10"/>
      <c r="R449" s="10"/>
      <c r="S449" s="10"/>
      <c r="T449" s="10"/>
      <c r="U449" s="10"/>
      <c r="V449" s="10"/>
      <c r="W449" s="10"/>
      <c r="X449" s="10"/>
      <c r="Y449" s="10"/>
      <c r="Z449" s="10"/>
      <c r="AA449" s="10"/>
    </row>
    <row r="450" spans="1:27" ht="20.25" customHeight="1">
      <c r="A450" s="5" t="s">
        <v>784</v>
      </c>
      <c r="B450" s="5" t="s">
        <v>3942</v>
      </c>
      <c r="C450" s="5" t="s">
        <v>27</v>
      </c>
      <c r="D450" s="5" t="s">
        <v>28</v>
      </c>
      <c r="E450" s="5" t="s">
        <v>45</v>
      </c>
      <c r="F450" s="5" t="s">
        <v>144</v>
      </c>
      <c r="G450" s="5" t="s">
        <v>31</v>
      </c>
      <c r="H450" s="5" t="s">
        <v>76</v>
      </c>
      <c r="I450" s="5"/>
      <c r="J450" s="5" t="s">
        <v>3945</v>
      </c>
      <c r="K450" s="5" t="s">
        <v>53</v>
      </c>
      <c r="L450" s="5" t="s">
        <v>55</v>
      </c>
      <c r="M450" s="10"/>
      <c r="N450" s="10"/>
      <c r="O450" s="10"/>
      <c r="P450" s="10"/>
      <c r="Q450" s="10"/>
      <c r="R450" s="10"/>
      <c r="S450" s="10"/>
      <c r="T450" s="10"/>
      <c r="U450" s="10"/>
      <c r="V450" s="10"/>
      <c r="W450" s="10"/>
      <c r="X450" s="10"/>
      <c r="Y450" s="10"/>
      <c r="Z450" s="10"/>
      <c r="AA450" s="10"/>
    </row>
    <row r="451" spans="1:27" ht="20.25" customHeight="1">
      <c r="A451" s="5" t="s">
        <v>3947</v>
      </c>
      <c r="B451" s="5" t="s">
        <v>3949</v>
      </c>
      <c r="C451" s="5" t="s">
        <v>27</v>
      </c>
      <c r="D451" s="5" t="s">
        <v>80</v>
      </c>
      <c r="E451" s="5" t="s">
        <v>45</v>
      </c>
      <c r="F451" s="5" t="s">
        <v>30</v>
      </c>
      <c r="G451" s="5" t="s">
        <v>31</v>
      </c>
      <c r="H451" s="5" t="s">
        <v>279</v>
      </c>
      <c r="I451" s="5" t="s">
        <v>1960</v>
      </c>
      <c r="J451" s="5" t="s">
        <v>3952</v>
      </c>
      <c r="K451" s="5" t="s">
        <v>53</v>
      </c>
      <c r="L451" s="5" t="s">
        <v>55</v>
      </c>
      <c r="M451" s="10"/>
      <c r="N451" s="10"/>
      <c r="O451" s="10"/>
      <c r="P451" s="10"/>
      <c r="Q451" s="10"/>
      <c r="R451" s="10"/>
      <c r="S451" s="10"/>
      <c r="T451" s="10"/>
      <c r="U451" s="10"/>
      <c r="V451" s="10"/>
      <c r="W451" s="10"/>
      <c r="X451" s="10"/>
      <c r="Y451" s="10"/>
      <c r="Z451" s="10"/>
      <c r="AA451" s="10"/>
    </row>
    <row r="452" spans="1:27" ht="20.25" customHeight="1">
      <c r="A452" s="5" t="s">
        <v>3238</v>
      </c>
      <c r="B452" s="5" t="s">
        <v>3954</v>
      </c>
      <c r="C452" s="5" t="s">
        <v>27</v>
      </c>
      <c r="D452" s="5" t="s">
        <v>75</v>
      </c>
      <c r="E452" s="5" t="s">
        <v>29</v>
      </c>
      <c r="F452" s="5" t="s">
        <v>493</v>
      </c>
      <c r="G452" s="5" t="s">
        <v>108</v>
      </c>
      <c r="H452" s="5" t="s">
        <v>117</v>
      </c>
      <c r="I452" s="5" t="s">
        <v>3956</v>
      </c>
      <c r="J452" s="5" t="s">
        <v>3959</v>
      </c>
      <c r="K452" s="5" t="s">
        <v>100</v>
      </c>
      <c r="L452" s="5" t="s">
        <v>38</v>
      </c>
      <c r="M452" s="10"/>
      <c r="N452" s="10"/>
      <c r="O452" s="10"/>
      <c r="P452" s="10"/>
      <c r="Q452" s="10"/>
      <c r="R452" s="10"/>
      <c r="S452" s="10"/>
      <c r="T452" s="10"/>
      <c r="U452" s="10"/>
      <c r="V452" s="10"/>
      <c r="W452" s="10"/>
      <c r="X452" s="10"/>
      <c r="Y452" s="10"/>
      <c r="Z452" s="10"/>
      <c r="AA452" s="10"/>
    </row>
    <row r="453" spans="1:27" ht="20.25" customHeight="1">
      <c r="A453" s="5" t="s">
        <v>3961</v>
      </c>
      <c r="B453" s="5" t="s">
        <v>3962</v>
      </c>
      <c r="C453" s="5" t="s">
        <v>27</v>
      </c>
      <c r="D453" s="5" t="s">
        <v>85</v>
      </c>
      <c r="E453" s="5" t="s">
        <v>29</v>
      </c>
      <c r="F453" s="5" t="s">
        <v>1465</v>
      </c>
      <c r="G453" s="5" t="s">
        <v>125</v>
      </c>
      <c r="H453" s="5" t="s">
        <v>57</v>
      </c>
      <c r="I453" s="5" t="s">
        <v>3963</v>
      </c>
      <c r="J453" s="5" t="s">
        <v>3964</v>
      </c>
      <c r="K453" s="5" t="s">
        <v>100</v>
      </c>
      <c r="L453" s="5" t="s">
        <v>89</v>
      </c>
      <c r="M453" s="10"/>
      <c r="N453" s="10"/>
      <c r="O453" s="10"/>
      <c r="P453" s="10"/>
      <c r="Q453" s="10"/>
      <c r="R453" s="10"/>
      <c r="S453" s="10"/>
      <c r="T453" s="10"/>
      <c r="U453" s="10"/>
      <c r="V453" s="10"/>
      <c r="W453" s="10"/>
      <c r="X453" s="10"/>
      <c r="Y453" s="10"/>
      <c r="Z453" s="10"/>
      <c r="AA453" s="10"/>
    </row>
    <row r="454" spans="1:27" ht="20.25" customHeight="1">
      <c r="A454" s="5" t="s">
        <v>3625</v>
      </c>
      <c r="B454" s="5" t="s">
        <v>3966</v>
      </c>
      <c r="C454" s="5" t="s">
        <v>27</v>
      </c>
      <c r="D454" s="5" t="s">
        <v>47</v>
      </c>
      <c r="E454" s="5" t="s">
        <v>45</v>
      </c>
      <c r="F454" s="5" t="s">
        <v>493</v>
      </c>
      <c r="G454" s="5" t="s">
        <v>108</v>
      </c>
      <c r="H454" s="5" t="s">
        <v>484</v>
      </c>
      <c r="I454" s="5" t="s">
        <v>3968</v>
      </c>
      <c r="J454" s="5" t="s">
        <v>3971</v>
      </c>
      <c r="K454" s="5" t="s">
        <v>37</v>
      </c>
      <c r="L454" s="5" t="s">
        <v>89</v>
      </c>
      <c r="M454" s="10"/>
      <c r="N454" s="10"/>
      <c r="O454" s="10"/>
      <c r="P454" s="10"/>
      <c r="Q454" s="10"/>
      <c r="R454" s="10"/>
      <c r="S454" s="10"/>
      <c r="T454" s="10"/>
      <c r="U454" s="10"/>
      <c r="V454" s="10"/>
      <c r="W454" s="10"/>
      <c r="X454" s="10"/>
      <c r="Y454" s="10"/>
      <c r="Z454" s="10"/>
      <c r="AA454" s="10"/>
    </row>
    <row r="455" spans="1:27" ht="20.25" customHeight="1">
      <c r="A455" s="5" t="s">
        <v>3976</v>
      </c>
      <c r="B455" s="5" t="s">
        <v>3977</v>
      </c>
      <c r="C455" s="5" t="s">
        <v>27</v>
      </c>
      <c r="D455" s="5" t="s">
        <v>80</v>
      </c>
      <c r="E455" s="5" t="s">
        <v>45</v>
      </c>
      <c r="F455" s="5" t="s">
        <v>107</v>
      </c>
      <c r="G455" s="5" t="s">
        <v>108</v>
      </c>
      <c r="H455" s="5" t="s">
        <v>110</v>
      </c>
      <c r="I455" s="5" t="s">
        <v>3982</v>
      </c>
      <c r="J455" s="5" t="s">
        <v>3983</v>
      </c>
      <c r="K455" s="5" t="s">
        <v>37</v>
      </c>
      <c r="L455" s="5" t="s">
        <v>237</v>
      </c>
      <c r="M455" s="10"/>
      <c r="N455" s="10"/>
      <c r="O455" s="10"/>
      <c r="P455" s="10"/>
      <c r="Q455" s="10"/>
      <c r="R455" s="10"/>
      <c r="S455" s="10"/>
      <c r="T455" s="10"/>
      <c r="U455" s="10"/>
      <c r="V455" s="10"/>
      <c r="W455" s="10"/>
      <c r="X455" s="10"/>
      <c r="Y455" s="10"/>
      <c r="Z455" s="10"/>
      <c r="AA455" s="10"/>
    </row>
    <row r="456" spans="1:27" ht="20.25" customHeight="1">
      <c r="A456" s="5" t="s">
        <v>3984</v>
      </c>
      <c r="B456" s="5" t="s">
        <v>3985</v>
      </c>
      <c r="C456" s="5" t="s">
        <v>27</v>
      </c>
      <c r="D456" s="5" t="s">
        <v>85</v>
      </c>
      <c r="E456" s="5" t="s">
        <v>29</v>
      </c>
      <c r="F456" s="5" t="s">
        <v>56</v>
      </c>
      <c r="G456" s="5" t="s">
        <v>31</v>
      </c>
      <c r="H456" s="5" t="s">
        <v>2011</v>
      </c>
      <c r="I456" s="5" t="s">
        <v>3988</v>
      </c>
      <c r="J456" s="5" t="s">
        <v>3989</v>
      </c>
      <c r="K456" s="5" t="s">
        <v>167</v>
      </c>
      <c r="L456" s="5" t="s">
        <v>55</v>
      </c>
      <c r="M456" s="10"/>
      <c r="N456" s="10"/>
      <c r="O456" s="10"/>
      <c r="P456" s="10"/>
      <c r="Q456" s="10"/>
      <c r="R456" s="10"/>
      <c r="S456" s="10"/>
      <c r="T456" s="10"/>
      <c r="U456" s="10"/>
      <c r="V456" s="10"/>
      <c r="W456" s="10"/>
      <c r="X456" s="10"/>
      <c r="Y456" s="10"/>
      <c r="Z456" s="10"/>
      <c r="AA456" s="10"/>
    </row>
    <row r="457" spans="1:27" ht="20.25" customHeight="1">
      <c r="A457" s="5" t="s">
        <v>2758</v>
      </c>
      <c r="B457" s="5" t="s">
        <v>3991</v>
      </c>
      <c r="C457" s="5" t="s">
        <v>27</v>
      </c>
      <c r="D457" s="5" t="s">
        <v>266</v>
      </c>
      <c r="E457" s="5" t="s">
        <v>29</v>
      </c>
      <c r="F457" s="5" t="s">
        <v>347</v>
      </c>
      <c r="G457" s="5" t="s">
        <v>125</v>
      </c>
      <c r="H457" s="5" t="s">
        <v>3992</v>
      </c>
      <c r="I457" s="5"/>
      <c r="J457" s="5" t="s">
        <v>3994</v>
      </c>
      <c r="K457" s="5" t="s">
        <v>100</v>
      </c>
      <c r="L457" s="5" t="s">
        <v>55</v>
      </c>
      <c r="M457" s="10"/>
      <c r="N457" s="10"/>
      <c r="O457" s="10"/>
      <c r="P457" s="10"/>
      <c r="Q457" s="10"/>
      <c r="R457" s="10"/>
      <c r="S457" s="10"/>
      <c r="T457" s="10"/>
      <c r="U457" s="10"/>
      <c r="V457" s="10"/>
      <c r="W457" s="10"/>
      <c r="X457" s="10"/>
      <c r="Y457" s="10"/>
      <c r="Z457" s="10"/>
      <c r="AA457" s="10"/>
    </row>
    <row r="458" spans="1:27" ht="20.25" customHeight="1">
      <c r="A458" s="5" t="s">
        <v>3998</v>
      </c>
      <c r="B458" s="5" t="s">
        <v>4000</v>
      </c>
      <c r="C458" s="5" t="s">
        <v>27</v>
      </c>
      <c r="D458" s="5" t="s">
        <v>80</v>
      </c>
      <c r="E458" s="5" t="s">
        <v>45</v>
      </c>
      <c r="F458" s="5" t="s">
        <v>188</v>
      </c>
      <c r="G458" s="5" t="s">
        <v>66</v>
      </c>
      <c r="H458" s="5" t="s">
        <v>2924</v>
      </c>
      <c r="I458" s="5"/>
      <c r="J458" s="5" t="s">
        <v>4003</v>
      </c>
      <c r="K458" s="5" t="s">
        <v>37</v>
      </c>
      <c r="L458" s="5" t="s">
        <v>237</v>
      </c>
      <c r="M458" s="10"/>
      <c r="N458" s="10"/>
      <c r="O458" s="10"/>
      <c r="P458" s="10"/>
      <c r="Q458" s="10"/>
      <c r="R458" s="10"/>
      <c r="S458" s="10"/>
      <c r="T458" s="10"/>
      <c r="U458" s="10"/>
      <c r="V458" s="10"/>
      <c r="W458" s="10"/>
      <c r="X458" s="10"/>
      <c r="Y458" s="10"/>
      <c r="Z458" s="10"/>
      <c r="AA458" s="10"/>
    </row>
    <row r="459" spans="1:27" ht="20.25" customHeight="1">
      <c r="A459" s="5" t="s">
        <v>2808</v>
      </c>
      <c r="B459" s="5" t="s">
        <v>2046</v>
      </c>
      <c r="C459" s="5" t="s">
        <v>27</v>
      </c>
      <c r="D459" s="5" t="s">
        <v>47</v>
      </c>
      <c r="E459" s="5" t="s">
        <v>45</v>
      </c>
      <c r="F459" s="5" t="s">
        <v>1186</v>
      </c>
      <c r="G459" s="5" t="s">
        <v>108</v>
      </c>
      <c r="H459" s="5" t="s">
        <v>516</v>
      </c>
      <c r="I459" s="5" t="s">
        <v>4010</v>
      </c>
      <c r="J459" s="5" t="s">
        <v>4011</v>
      </c>
      <c r="K459" s="5" t="s">
        <v>100</v>
      </c>
      <c r="L459" s="5" t="s">
        <v>44</v>
      </c>
      <c r="M459" s="10"/>
      <c r="N459" s="10"/>
      <c r="O459" s="10"/>
      <c r="P459" s="10"/>
      <c r="Q459" s="10"/>
      <c r="R459" s="10"/>
      <c r="S459" s="10"/>
      <c r="T459" s="10"/>
      <c r="U459" s="10"/>
      <c r="V459" s="10"/>
      <c r="W459" s="10"/>
      <c r="X459" s="10"/>
      <c r="Y459" s="10"/>
      <c r="Z459" s="10"/>
      <c r="AA459" s="10"/>
    </row>
    <row r="460" spans="1:27" ht="20.25" customHeight="1">
      <c r="A460" s="5" t="s">
        <v>4012</v>
      </c>
      <c r="B460" s="5" t="s">
        <v>4013</v>
      </c>
      <c r="C460" s="5" t="s">
        <v>27</v>
      </c>
      <c r="D460" s="5" t="s">
        <v>47</v>
      </c>
      <c r="E460" s="5" t="s">
        <v>45</v>
      </c>
      <c r="F460" s="5" t="s">
        <v>4014</v>
      </c>
      <c r="G460" s="5" t="s">
        <v>108</v>
      </c>
      <c r="H460" s="5" t="s">
        <v>4015</v>
      </c>
      <c r="I460" s="5"/>
      <c r="J460" s="5" t="s">
        <v>4016</v>
      </c>
      <c r="K460" s="5" t="s">
        <v>167</v>
      </c>
      <c r="L460" s="5" t="s">
        <v>405</v>
      </c>
      <c r="M460" s="10"/>
      <c r="N460" s="10"/>
      <c r="O460" s="10"/>
      <c r="P460" s="10"/>
      <c r="Q460" s="10"/>
      <c r="R460" s="10"/>
      <c r="S460" s="10"/>
      <c r="T460" s="10"/>
      <c r="U460" s="10"/>
      <c r="V460" s="10"/>
      <c r="W460" s="10"/>
      <c r="X460" s="10"/>
      <c r="Y460" s="10"/>
      <c r="Z460" s="10"/>
      <c r="AA460" s="10"/>
    </row>
    <row r="461" spans="1:27" ht="20.25" customHeight="1">
      <c r="A461" s="5" t="s">
        <v>4022</v>
      </c>
      <c r="B461" s="5" t="s">
        <v>3107</v>
      </c>
      <c r="C461" s="5" t="s">
        <v>27</v>
      </c>
      <c r="D461" s="5" t="s">
        <v>212</v>
      </c>
      <c r="E461" s="5" t="s">
        <v>45</v>
      </c>
      <c r="F461" s="5" t="s">
        <v>3289</v>
      </c>
      <c r="G461" s="5" t="s">
        <v>66</v>
      </c>
      <c r="H461" s="5" t="s">
        <v>110</v>
      </c>
      <c r="I461" s="5" t="s">
        <v>3110</v>
      </c>
      <c r="J461" s="5" t="s">
        <v>4025</v>
      </c>
      <c r="K461" s="5" t="s">
        <v>53</v>
      </c>
      <c r="L461" s="5" t="s">
        <v>271</v>
      </c>
      <c r="M461" s="10"/>
      <c r="N461" s="10"/>
      <c r="O461" s="10"/>
      <c r="P461" s="10"/>
      <c r="Q461" s="10"/>
      <c r="R461" s="10"/>
      <c r="S461" s="10"/>
      <c r="T461" s="10"/>
      <c r="U461" s="10"/>
      <c r="V461" s="10"/>
      <c r="W461" s="10"/>
      <c r="X461" s="10"/>
      <c r="Y461" s="10"/>
      <c r="Z461" s="10"/>
      <c r="AA461" s="10"/>
    </row>
    <row r="462" spans="1:27" ht="20.25" customHeight="1">
      <c r="A462" s="5" t="s">
        <v>2886</v>
      </c>
      <c r="B462" s="5" t="s">
        <v>4028</v>
      </c>
      <c r="C462" s="5" t="s">
        <v>27</v>
      </c>
      <c r="D462" s="5" t="s">
        <v>47</v>
      </c>
      <c r="E462" s="5" t="s">
        <v>45</v>
      </c>
      <c r="F462" s="5" t="s">
        <v>56</v>
      </c>
      <c r="G462" s="5" t="s">
        <v>125</v>
      </c>
      <c r="H462" s="5" t="s">
        <v>68</v>
      </c>
      <c r="I462" s="5" t="s">
        <v>4030</v>
      </c>
      <c r="J462" s="5" t="s">
        <v>4032</v>
      </c>
      <c r="K462" s="5" t="s">
        <v>53</v>
      </c>
      <c r="L462" s="5" t="s">
        <v>38</v>
      </c>
      <c r="M462" s="10"/>
      <c r="N462" s="10"/>
      <c r="O462" s="10"/>
      <c r="P462" s="10"/>
      <c r="Q462" s="10"/>
      <c r="R462" s="10"/>
      <c r="S462" s="10"/>
      <c r="T462" s="10"/>
      <c r="U462" s="10"/>
      <c r="V462" s="10"/>
      <c r="W462" s="10"/>
      <c r="X462" s="10"/>
      <c r="Y462" s="10"/>
      <c r="Z462" s="10"/>
      <c r="AA462" s="10"/>
    </row>
    <row r="463" spans="1:27" ht="20.25" customHeight="1">
      <c r="A463" s="5" t="s">
        <v>784</v>
      </c>
      <c r="B463" s="5" t="s">
        <v>4033</v>
      </c>
      <c r="C463" s="5" t="s">
        <v>27</v>
      </c>
      <c r="D463" s="5" t="s">
        <v>47</v>
      </c>
      <c r="E463" s="5" t="s">
        <v>29</v>
      </c>
      <c r="F463" s="5" t="s">
        <v>3743</v>
      </c>
      <c r="G463" s="5" t="s">
        <v>125</v>
      </c>
      <c r="H463" s="5" t="s">
        <v>444</v>
      </c>
      <c r="I463" s="5" t="s">
        <v>4034</v>
      </c>
      <c r="J463" s="5" t="s">
        <v>4035</v>
      </c>
      <c r="K463" s="5" t="s">
        <v>167</v>
      </c>
      <c r="L463" s="5" t="s">
        <v>55</v>
      </c>
      <c r="M463" s="10"/>
      <c r="N463" s="10"/>
      <c r="O463" s="10"/>
      <c r="P463" s="10"/>
      <c r="Q463" s="10"/>
      <c r="R463" s="10"/>
      <c r="S463" s="10"/>
      <c r="T463" s="10"/>
      <c r="U463" s="10"/>
      <c r="V463" s="10"/>
      <c r="W463" s="10"/>
      <c r="X463" s="10"/>
      <c r="Y463" s="10"/>
      <c r="Z463" s="10"/>
      <c r="AA463" s="10"/>
    </row>
    <row r="464" spans="1:27" ht="20.25" customHeight="1">
      <c r="A464" s="5" t="s">
        <v>1457</v>
      </c>
      <c r="B464" s="5" t="s">
        <v>4038</v>
      </c>
      <c r="C464" s="5" t="s">
        <v>27</v>
      </c>
      <c r="D464" s="5" t="s">
        <v>80</v>
      </c>
      <c r="E464" s="5" t="s">
        <v>45</v>
      </c>
      <c r="F464" s="5" t="s">
        <v>56</v>
      </c>
      <c r="G464" s="5" t="s">
        <v>108</v>
      </c>
      <c r="H464" s="5" t="s">
        <v>4042</v>
      </c>
      <c r="I464" s="5" t="s">
        <v>4044</v>
      </c>
      <c r="J464" s="5" t="s">
        <v>4045</v>
      </c>
      <c r="K464" s="5" t="s">
        <v>167</v>
      </c>
      <c r="L464" s="5" t="s">
        <v>44</v>
      </c>
      <c r="M464" s="10"/>
      <c r="N464" s="10"/>
      <c r="O464" s="10"/>
      <c r="P464" s="10"/>
      <c r="Q464" s="10"/>
      <c r="R464" s="10"/>
      <c r="S464" s="10"/>
      <c r="T464" s="10"/>
      <c r="U464" s="10"/>
      <c r="V464" s="10"/>
      <c r="W464" s="10"/>
      <c r="X464" s="10"/>
      <c r="Y464" s="10"/>
      <c r="Z464" s="10"/>
      <c r="AA464" s="10"/>
    </row>
    <row r="465" spans="1:27" ht="20.25" customHeight="1">
      <c r="A465" s="5" t="s">
        <v>4047</v>
      </c>
      <c r="B465" s="5" t="s">
        <v>4049</v>
      </c>
      <c r="C465" s="5" t="s">
        <v>27</v>
      </c>
      <c r="D465" s="5" t="s">
        <v>85</v>
      </c>
      <c r="E465" s="5" t="s">
        <v>45</v>
      </c>
      <c r="F465" s="5" t="s">
        <v>4051</v>
      </c>
      <c r="G465" s="5" t="s">
        <v>108</v>
      </c>
      <c r="H465" s="5" t="s">
        <v>2303</v>
      </c>
      <c r="I465" s="5" t="s">
        <v>4052</v>
      </c>
      <c r="J465" s="5" t="s">
        <v>4053</v>
      </c>
      <c r="K465" s="5" t="s">
        <v>53</v>
      </c>
      <c r="L465" s="5" t="s">
        <v>55</v>
      </c>
      <c r="M465" s="10"/>
      <c r="N465" s="10"/>
      <c r="O465" s="10"/>
      <c r="P465" s="10"/>
      <c r="Q465" s="10"/>
      <c r="R465" s="10"/>
      <c r="S465" s="10"/>
      <c r="T465" s="10"/>
      <c r="U465" s="10"/>
      <c r="V465" s="10"/>
      <c r="W465" s="10"/>
      <c r="X465" s="10"/>
      <c r="Y465" s="10"/>
      <c r="Z465" s="10"/>
      <c r="AA465" s="10"/>
    </row>
    <row r="466" spans="1:27" ht="20.25" customHeight="1">
      <c r="A466" s="5" t="s">
        <v>4057</v>
      </c>
      <c r="B466" s="5" t="s">
        <v>4058</v>
      </c>
      <c r="C466" s="5" t="s">
        <v>27</v>
      </c>
      <c r="D466" s="5" t="s">
        <v>85</v>
      </c>
      <c r="E466" s="5" t="s">
        <v>45</v>
      </c>
      <c r="F466" s="5" t="s">
        <v>4060</v>
      </c>
      <c r="G466" s="5" t="s">
        <v>66</v>
      </c>
      <c r="H466" s="5" t="s">
        <v>315</v>
      </c>
      <c r="I466" s="5" t="s">
        <v>4063</v>
      </c>
      <c r="J466" s="5" t="s">
        <v>4064</v>
      </c>
      <c r="K466" s="5" t="s">
        <v>37</v>
      </c>
      <c r="L466" s="5" t="s">
        <v>55</v>
      </c>
      <c r="M466" s="10"/>
      <c r="N466" s="10"/>
      <c r="O466" s="10"/>
      <c r="P466" s="10"/>
      <c r="Q466" s="10"/>
      <c r="R466" s="10"/>
      <c r="S466" s="10"/>
      <c r="T466" s="10"/>
      <c r="U466" s="10"/>
      <c r="V466" s="10"/>
      <c r="W466" s="10"/>
      <c r="X466" s="10"/>
      <c r="Y466" s="10"/>
      <c r="Z466" s="10"/>
      <c r="AA466" s="10"/>
    </row>
    <row r="467" spans="1:27" ht="20.25" customHeight="1">
      <c r="A467" s="5" t="s">
        <v>784</v>
      </c>
      <c r="B467" s="5" t="s">
        <v>4066</v>
      </c>
      <c r="C467" s="5" t="s">
        <v>27</v>
      </c>
      <c r="D467" s="5" t="s">
        <v>75</v>
      </c>
      <c r="E467" s="5" t="s">
        <v>45</v>
      </c>
      <c r="F467" s="5" t="s">
        <v>4068</v>
      </c>
      <c r="G467" s="5" t="s">
        <v>108</v>
      </c>
      <c r="H467" s="5" t="s">
        <v>110</v>
      </c>
      <c r="I467" s="5" t="s">
        <v>4070</v>
      </c>
      <c r="J467" s="5" t="s">
        <v>4071</v>
      </c>
      <c r="K467" s="5" t="s">
        <v>37</v>
      </c>
      <c r="L467" s="5" t="s">
        <v>55</v>
      </c>
      <c r="M467" s="10"/>
      <c r="N467" s="10"/>
      <c r="O467" s="10"/>
      <c r="P467" s="10"/>
      <c r="Q467" s="10"/>
      <c r="R467" s="10"/>
      <c r="S467" s="10"/>
      <c r="T467" s="10"/>
      <c r="U467" s="10"/>
      <c r="V467" s="10"/>
      <c r="W467" s="10"/>
      <c r="X467" s="10"/>
      <c r="Y467" s="10"/>
      <c r="Z467" s="10"/>
      <c r="AA467" s="10"/>
    </row>
    <row r="468" spans="1:27" ht="20.25" customHeight="1">
      <c r="A468" s="5" t="s">
        <v>2301</v>
      </c>
      <c r="B468" s="5" t="s">
        <v>437</v>
      </c>
      <c r="C468" s="5" t="s">
        <v>27</v>
      </c>
      <c r="D468" s="5" t="s">
        <v>47</v>
      </c>
      <c r="E468" s="5" t="s">
        <v>29</v>
      </c>
      <c r="F468" s="5" t="s">
        <v>56</v>
      </c>
      <c r="G468" s="5" t="s">
        <v>125</v>
      </c>
      <c r="H468" s="5" t="s">
        <v>117</v>
      </c>
      <c r="I468" s="5" t="s">
        <v>1021</v>
      </c>
      <c r="J468" s="5" t="s">
        <v>4080</v>
      </c>
      <c r="K468" s="5" t="s">
        <v>53</v>
      </c>
      <c r="L468" s="5" t="s">
        <v>55</v>
      </c>
      <c r="M468" s="10"/>
      <c r="N468" s="10"/>
      <c r="O468" s="10"/>
      <c r="P468" s="10"/>
      <c r="Q468" s="10"/>
      <c r="R468" s="10"/>
      <c r="S468" s="10"/>
      <c r="T468" s="10"/>
      <c r="U468" s="10"/>
      <c r="V468" s="10"/>
      <c r="W468" s="10"/>
      <c r="X468" s="10"/>
      <c r="Y468" s="10"/>
      <c r="Z468" s="10"/>
      <c r="AA468" s="10"/>
    </row>
    <row r="469" spans="1:27" ht="20.25" customHeight="1">
      <c r="A469" s="5" t="s">
        <v>784</v>
      </c>
      <c r="B469" s="5" t="s">
        <v>4082</v>
      </c>
      <c r="C469" s="5" t="s">
        <v>27</v>
      </c>
      <c r="D469" s="5" t="s">
        <v>80</v>
      </c>
      <c r="E469" s="5" t="s">
        <v>45</v>
      </c>
      <c r="F469" s="5" t="s">
        <v>505</v>
      </c>
      <c r="G469" s="5" t="s">
        <v>31</v>
      </c>
      <c r="H469" s="5" t="s">
        <v>1619</v>
      </c>
      <c r="I469" s="5" t="s">
        <v>4085</v>
      </c>
      <c r="J469" s="5" t="s">
        <v>4087</v>
      </c>
      <c r="K469" s="5" t="s">
        <v>53</v>
      </c>
      <c r="L469" s="5" t="s">
        <v>55</v>
      </c>
      <c r="M469" s="10"/>
      <c r="N469" s="10"/>
      <c r="O469" s="10"/>
      <c r="P469" s="10"/>
      <c r="Q469" s="10"/>
      <c r="R469" s="10"/>
      <c r="S469" s="10"/>
      <c r="T469" s="10"/>
      <c r="U469" s="10"/>
      <c r="V469" s="10"/>
      <c r="W469" s="10"/>
      <c r="X469" s="10"/>
      <c r="Y469" s="10"/>
      <c r="Z469" s="10"/>
      <c r="AA469" s="10"/>
    </row>
    <row r="470" spans="1:27" ht="20.25" customHeight="1">
      <c r="A470" s="5" t="s">
        <v>1099</v>
      </c>
      <c r="B470" s="5" t="s">
        <v>3182</v>
      </c>
      <c r="C470" s="5" t="s">
        <v>27</v>
      </c>
      <c r="D470" s="5" t="s">
        <v>85</v>
      </c>
      <c r="E470" s="5" t="s">
        <v>45</v>
      </c>
      <c r="F470" s="5" t="s">
        <v>1088</v>
      </c>
      <c r="G470" s="5" t="s">
        <v>108</v>
      </c>
      <c r="H470" s="5" t="s">
        <v>48</v>
      </c>
      <c r="I470" s="5"/>
      <c r="J470" s="5" t="s">
        <v>4093</v>
      </c>
      <c r="K470" s="5" t="s">
        <v>100</v>
      </c>
      <c r="L470" s="5" t="s">
        <v>55</v>
      </c>
      <c r="M470" s="10"/>
      <c r="N470" s="10"/>
      <c r="O470" s="10"/>
      <c r="P470" s="10"/>
      <c r="Q470" s="10"/>
      <c r="R470" s="10"/>
      <c r="S470" s="10"/>
      <c r="T470" s="10"/>
      <c r="U470" s="10"/>
      <c r="V470" s="10"/>
      <c r="W470" s="10"/>
      <c r="X470" s="10"/>
      <c r="Y470" s="10"/>
      <c r="Z470" s="10"/>
      <c r="AA470" s="10"/>
    </row>
    <row r="471" spans="1:27" ht="20.25" customHeight="1">
      <c r="A471" s="5" t="s">
        <v>4094</v>
      </c>
      <c r="B471" s="5" t="s">
        <v>4096</v>
      </c>
      <c r="C471" s="5" t="s">
        <v>27</v>
      </c>
      <c r="D471" s="5" t="s">
        <v>575</v>
      </c>
      <c r="E471" s="5" t="s">
        <v>29</v>
      </c>
      <c r="F471" s="5" t="s">
        <v>4100</v>
      </c>
      <c r="G471" s="5" t="s">
        <v>125</v>
      </c>
      <c r="H471" s="5" t="s">
        <v>106</v>
      </c>
      <c r="I471" s="5"/>
      <c r="J471" s="5"/>
      <c r="K471" s="5" t="s">
        <v>53</v>
      </c>
      <c r="L471" s="5" t="s">
        <v>55</v>
      </c>
      <c r="M471" s="10"/>
      <c r="N471" s="10"/>
      <c r="O471" s="10"/>
      <c r="P471" s="10"/>
      <c r="Q471" s="10"/>
      <c r="R471" s="10"/>
      <c r="S471" s="10"/>
      <c r="T471" s="10"/>
      <c r="U471" s="10"/>
      <c r="V471" s="10"/>
      <c r="W471" s="10"/>
      <c r="X471" s="10"/>
      <c r="Y471" s="10"/>
      <c r="Z471" s="10"/>
      <c r="AA471" s="10"/>
    </row>
    <row r="472" spans="1:27" ht="20.25" customHeight="1">
      <c r="A472" s="5" t="s">
        <v>4104</v>
      </c>
      <c r="B472" s="5" t="s">
        <v>4105</v>
      </c>
      <c r="C472" s="5" t="s">
        <v>27</v>
      </c>
      <c r="D472" s="5" t="s">
        <v>47</v>
      </c>
      <c r="E472" s="5" t="s">
        <v>45</v>
      </c>
      <c r="F472" s="5" t="s">
        <v>1052</v>
      </c>
      <c r="G472" s="5" t="s">
        <v>31</v>
      </c>
      <c r="H472" s="5" t="s">
        <v>57</v>
      </c>
      <c r="I472" s="5"/>
      <c r="J472" s="5"/>
      <c r="K472" s="5" t="s">
        <v>53</v>
      </c>
      <c r="L472" s="5" t="s">
        <v>55</v>
      </c>
      <c r="M472" s="10"/>
      <c r="N472" s="10"/>
      <c r="O472" s="10"/>
      <c r="P472" s="10"/>
      <c r="Q472" s="10"/>
      <c r="R472" s="10"/>
      <c r="S472" s="10"/>
      <c r="T472" s="10"/>
      <c r="U472" s="10"/>
      <c r="V472" s="10"/>
      <c r="W472" s="10"/>
      <c r="X472" s="10"/>
      <c r="Y472" s="10"/>
      <c r="Z472" s="10"/>
      <c r="AA472" s="10"/>
    </row>
    <row r="473" spans="1:27" ht="20.25" customHeight="1">
      <c r="A473" s="5" t="s">
        <v>4108</v>
      </c>
      <c r="B473" s="5" t="s">
        <v>4109</v>
      </c>
      <c r="C473" s="5" t="s">
        <v>27</v>
      </c>
      <c r="D473" s="5" t="s">
        <v>105</v>
      </c>
      <c r="E473" s="5" t="s">
        <v>45</v>
      </c>
      <c r="F473" s="5" t="s">
        <v>852</v>
      </c>
      <c r="G473" s="5" t="s">
        <v>31</v>
      </c>
      <c r="H473" s="5" t="s">
        <v>252</v>
      </c>
      <c r="I473" s="5" t="s">
        <v>4110</v>
      </c>
      <c r="J473" s="5" t="s">
        <v>4111</v>
      </c>
      <c r="K473" s="5" t="s">
        <v>37</v>
      </c>
      <c r="L473" s="5" t="s">
        <v>44</v>
      </c>
      <c r="M473" s="10"/>
      <c r="N473" s="10"/>
      <c r="O473" s="10"/>
      <c r="P473" s="10"/>
      <c r="Q473" s="10"/>
      <c r="R473" s="10"/>
      <c r="S473" s="10"/>
      <c r="T473" s="10"/>
      <c r="U473" s="10"/>
      <c r="V473" s="10"/>
      <c r="W473" s="10"/>
      <c r="X473" s="10"/>
      <c r="Y473" s="10"/>
      <c r="Z473" s="10"/>
      <c r="AA473" s="10"/>
    </row>
    <row r="474" spans="1:27" ht="20.25" customHeight="1">
      <c r="A474" s="5" t="s">
        <v>4114</v>
      </c>
      <c r="B474" s="5" t="s">
        <v>4115</v>
      </c>
      <c r="C474" s="5" t="s">
        <v>27</v>
      </c>
      <c r="D474" s="5" t="s">
        <v>85</v>
      </c>
      <c r="E474" s="5" t="s">
        <v>45</v>
      </c>
      <c r="F474" s="5" t="s">
        <v>65</v>
      </c>
      <c r="G474" s="5" t="s">
        <v>108</v>
      </c>
      <c r="H474" s="5" t="s">
        <v>554</v>
      </c>
      <c r="I474" s="5" t="s">
        <v>4119</v>
      </c>
      <c r="J474" s="5" t="s">
        <v>4120</v>
      </c>
      <c r="K474" s="5" t="s">
        <v>100</v>
      </c>
      <c r="L474" s="5" t="s">
        <v>89</v>
      </c>
      <c r="M474" s="10"/>
      <c r="N474" s="10"/>
      <c r="O474" s="10"/>
      <c r="P474" s="10"/>
      <c r="Q474" s="10"/>
      <c r="R474" s="10"/>
      <c r="S474" s="10"/>
      <c r="T474" s="10"/>
      <c r="U474" s="10"/>
      <c r="V474" s="10"/>
      <c r="W474" s="10"/>
      <c r="X474" s="10"/>
      <c r="Y474" s="10"/>
      <c r="Z474" s="10"/>
      <c r="AA474" s="10"/>
    </row>
    <row r="475" spans="1:27" ht="20.25" customHeight="1">
      <c r="A475" s="5" t="s">
        <v>4124</v>
      </c>
      <c r="B475" s="5" t="s">
        <v>4126</v>
      </c>
      <c r="C475" s="5" t="s">
        <v>27</v>
      </c>
      <c r="D475" s="5" t="s">
        <v>290</v>
      </c>
      <c r="E475" s="5" t="s">
        <v>45</v>
      </c>
      <c r="F475" s="5" t="s">
        <v>65</v>
      </c>
      <c r="G475" s="5" t="s">
        <v>66</v>
      </c>
      <c r="H475" s="5" t="s">
        <v>179</v>
      </c>
      <c r="I475" s="5" t="s">
        <v>4128</v>
      </c>
      <c r="J475" s="5" t="s">
        <v>4130</v>
      </c>
      <c r="K475" s="5" t="s">
        <v>167</v>
      </c>
      <c r="L475" s="5" t="s">
        <v>55</v>
      </c>
      <c r="M475" s="10"/>
      <c r="N475" s="10"/>
      <c r="O475" s="10"/>
      <c r="P475" s="10"/>
      <c r="Q475" s="10"/>
      <c r="R475" s="10"/>
      <c r="S475" s="10"/>
      <c r="T475" s="10"/>
      <c r="U475" s="10"/>
      <c r="V475" s="10"/>
      <c r="W475" s="10"/>
      <c r="X475" s="10"/>
      <c r="Y475" s="10"/>
      <c r="Z475" s="10"/>
      <c r="AA475" s="10"/>
    </row>
    <row r="476" spans="1:27" ht="20.25" customHeight="1">
      <c r="A476" s="5" t="s">
        <v>4131</v>
      </c>
      <c r="B476" s="5" t="s">
        <v>4133</v>
      </c>
      <c r="C476" s="5" t="s">
        <v>27</v>
      </c>
      <c r="D476" s="5" t="s">
        <v>85</v>
      </c>
      <c r="E476" s="5" t="s">
        <v>29</v>
      </c>
      <c r="F476" s="5" t="s">
        <v>232</v>
      </c>
      <c r="G476" s="5" t="s">
        <v>66</v>
      </c>
      <c r="H476" s="5" t="s">
        <v>4135</v>
      </c>
      <c r="I476" s="5" t="s">
        <v>4136</v>
      </c>
      <c r="J476" s="5" t="s">
        <v>4140</v>
      </c>
      <c r="K476" s="5" t="s">
        <v>100</v>
      </c>
      <c r="L476" s="5" t="s">
        <v>89</v>
      </c>
      <c r="M476" s="10"/>
      <c r="N476" s="10"/>
      <c r="O476" s="10"/>
      <c r="P476" s="10"/>
      <c r="Q476" s="10"/>
      <c r="R476" s="10"/>
      <c r="S476" s="10"/>
      <c r="T476" s="10"/>
      <c r="U476" s="10"/>
      <c r="V476" s="10"/>
      <c r="W476" s="10"/>
      <c r="X476" s="10"/>
      <c r="Y476" s="10"/>
      <c r="Z476" s="10"/>
      <c r="AA476" s="10"/>
    </row>
    <row r="477" spans="1:27" ht="20.25" customHeight="1">
      <c r="A477" s="5" t="s">
        <v>4142</v>
      </c>
      <c r="B477" s="5" t="s">
        <v>4143</v>
      </c>
      <c r="C477" s="5" t="s">
        <v>27</v>
      </c>
      <c r="D477" s="5" t="s">
        <v>212</v>
      </c>
      <c r="E477" s="5" t="s">
        <v>29</v>
      </c>
      <c r="F477" s="5" t="s">
        <v>4144</v>
      </c>
      <c r="G477" s="5" t="s">
        <v>125</v>
      </c>
      <c r="H477" s="5" t="s">
        <v>516</v>
      </c>
      <c r="I477" s="5" t="s">
        <v>4146</v>
      </c>
      <c r="J477" s="5" t="s">
        <v>4148</v>
      </c>
      <c r="K477" s="5" t="s">
        <v>100</v>
      </c>
      <c r="L477" s="5" t="s">
        <v>55</v>
      </c>
      <c r="M477" s="10"/>
      <c r="N477" s="10"/>
      <c r="O477" s="10"/>
      <c r="P477" s="10"/>
      <c r="Q477" s="10"/>
      <c r="R477" s="10"/>
      <c r="S477" s="10"/>
      <c r="T477" s="10"/>
      <c r="U477" s="10"/>
      <c r="V477" s="10"/>
      <c r="W477" s="10"/>
      <c r="X477" s="10"/>
      <c r="Y477" s="10"/>
      <c r="Z477" s="10"/>
      <c r="AA477" s="10"/>
    </row>
    <row r="478" spans="1:27" ht="20.25" customHeight="1">
      <c r="A478" s="5" t="s">
        <v>784</v>
      </c>
      <c r="B478" s="5" t="s">
        <v>4149</v>
      </c>
      <c r="C478" s="5" t="s">
        <v>27</v>
      </c>
      <c r="D478" s="5" t="s">
        <v>80</v>
      </c>
      <c r="E478" s="5" t="s">
        <v>29</v>
      </c>
      <c r="F478" s="5" t="s">
        <v>56</v>
      </c>
      <c r="G478" s="5" t="s">
        <v>108</v>
      </c>
      <c r="H478" s="5" t="s">
        <v>76</v>
      </c>
      <c r="I478" s="5" t="s">
        <v>4151</v>
      </c>
      <c r="J478" s="5" t="s">
        <v>4152</v>
      </c>
      <c r="K478" s="5" t="s">
        <v>100</v>
      </c>
      <c r="L478" s="5" t="s">
        <v>55</v>
      </c>
      <c r="M478" s="10"/>
      <c r="N478" s="10"/>
      <c r="O478" s="10"/>
      <c r="P478" s="10"/>
      <c r="Q478" s="10"/>
      <c r="R478" s="10"/>
      <c r="S478" s="10"/>
      <c r="T478" s="10"/>
      <c r="U478" s="10"/>
      <c r="V478" s="10"/>
      <c r="W478" s="10"/>
      <c r="X478" s="10"/>
      <c r="Y478" s="10"/>
      <c r="Z478" s="10"/>
      <c r="AA478" s="10"/>
    </row>
    <row r="479" spans="1:27" ht="20.25" customHeight="1">
      <c r="A479" s="5" t="s">
        <v>4155</v>
      </c>
      <c r="B479" s="5" t="s">
        <v>4156</v>
      </c>
      <c r="C479" s="5" t="s">
        <v>27</v>
      </c>
      <c r="D479" s="5" t="s">
        <v>85</v>
      </c>
      <c r="E479" s="5" t="s">
        <v>45</v>
      </c>
      <c r="F479" s="5" t="s">
        <v>144</v>
      </c>
      <c r="G479" s="5" t="s">
        <v>108</v>
      </c>
      <c r="H479" s="5" t="s">
        <v>686</v>
      </c>
      <c r="I479" s="5" t="s">
        <v>1703</v>
      </c>
      <c r="J479" s="5" t="s">
        <v>4159</v>
      </c>
      <c r="K479" s="5" t="s">
        <v>53</v>
      </c>
      <c r="L479" s="5" t="s">
        <v>55</v>
      </c>
      <c r="M479" s="10"/>
      <c r="N479" s="10"/>
      <c r="O479" s="10"/>
      <c r="P479" s="10"/>
      <c r="Q479" s="10"/>
      <c r="R479" s="10"/>
      <c r="S479" s="10"/>
      <c r="T479" s="10"/>
      <c r="U479" s="10"/>
      <c r="V479" s="10"/>
      <c r="W479" s="10"/>
      <c r="X479" s="10"/>
      <c r="Y479" s="10"/>
      <c r="Z479" s="10"/>
      <c r="AA479" s="10"/>
    </row>
    <row r="480" spans="1:27" ht="20.25" customHeight="1">
      <c r="A480" s="5" t="s">
        <v>4163</v>
      </c>
      <c r="B480" s="5" t="s">
        <v>4165</v>
      </c>
      <c r="C480" s="5" t="s">
        <v>27</v>
      </c>
      <c r="D480" s="5" t="s">
        <v>80</v>
      </c>
      <c r="E480" s="5" t="s">
        <v>29</v>
      </c>
      <c r="F480" s="5" t="s">
        <v>188</v>
      </c>
      <c r="G480" s="5" t="s">
        <v>66</v>
      </c>
      <c r="H480" s="5" t="s">
        <v>106</v>
      </c>
      <c r="I480" s="5" t="s">
        <v>1782</v>
      </c>
      <c r="J480" s="5" t="s">
        <v>4169</v>
      </c>
      <c r="K480" s="5" t="s">
        <v>53</v>
      </c>
      <c r="L480" s="5" t="s">
        <v>55</v>
      </c>
      <c r="M480" s="10"/>
      <c r="N480" s="10"/>
      <c r="O480" s="10"/>
      <c r="P480" s="10"/>
      <c r="Q480" s="10"/>
      <c r="R480" s="10"/>
      <c r="S480" s="10"/>
      <c r="T480" s="10"/>
      <c r="U480" s="10"/>
      <c r="V480" s="10"/>
      <c r="W480" s="10"/>
      <c r="X480" s="10"/>
      <c r="Y480" s="10"/>
      <c r="Z480" s="10"/>
      <c r="AA480" s="10"/>
    </row>
    <row r="481" spans="1:27" ht="20.25" customHeight="1">
      <c r="A481" s="5" t="s">
        <v>4172</v>
      </c>
      <c r="B481" s="5" t="s">
        <v>4173</v>
      </c>
      <c r="C481" s="5" t="s">
        <v>27</v>
      </c>
      <c r="D481" s="5" t="s">
        <v>80</v>
      </c>
      <c r="E481" s="5" t="s">
        <v>45</v>
      </c>
      <c r="F481" s="5" t="s">
        <v>493</v>
      </c>
      <c r="G481" s="5" t="s">
        <v>108</v>
      </c>
      <c r="H481" s="5" t="s">
        <v>291</v>
      </c>
      <c r="I481" s="5" t="s">
        <v>1532</v>
      </c>
      <c r="J481" s="5"/>
      <c r="K481" s="5" t="s">
        <v>53</v>
      </c>
      <c r="L481" s="5" t="s">
        <v>55</v>
      </c>
      <c r="M481" s="10"/>
      <c r="N481" s="10"/>
      <c r="O481" s="10"/>
      <c r="P481" s="10"/>
      <c r="Q481" s="10"/>
      <c r="R481" s="10"/>
      <c r="S481" s="10"/>
      <c r="T481" s="10"/>
      <c r="U481" s="10"/>
      <c r="V481" s="10"/>
      <c r="W481" s="10"/>
      <c r="X481" s="10"/>
      <c r="Y481" s="10"/>
      <c r="Z481" s="10"/>
      <c r="AA481" s="10"/>
    </row>
    <row r="482" spans="1:27" ht="20.25" customHeight="1">
      <c r="A482" s="5" t="s">
        <v>4179</v>
      </c>
      <c r="B482" s="5" t="s">
        <v>4180</v>
      </c>
      <c r="C482" s="5" t="s">
        <v>27</v>
      </c>
      <c r="D482" s="5" t="s">
        <v>290</v>
      </c>
      <c r="E482" s="5" t="s">
        <v>45</v>
      </c>
      <c r="F482" s="5" t="s">
        <v>510</v>
      </c>
      <c r="G482" s="5" t="s">
        <v>66</v>
      </c>
      <c r="H482" s="5" t="s">
        <v>4181</v>
      </c>
      <c r="I482" s="5" t="s">
        <v>4182</v>
      </c>
      <c r="J482" s="5" t="s">
        <v>4183</v>
      </c>
      <c r="K482" s="5" t="s">
        <v>37</v>
      </c>
      <c r="L482" s="5" t="s">
        <v>38</v>
      </c>
      <c r="M482" s="10"/>
      <c r="N482" s="10"/>
      <c r="O482" s="10"/>
      <c r="P482" s="10"/>
      <c r="Q482" s="10"/>
      <c r="R482" s="10"/>
      <c r="S482" s="10"/>
      <c r="T482" s="10"/>
      <c r="U482" s="10"/>
      <c r="V482" s="10"/>
      <c r="W482" s="10"/>
      <c r="X482" s="10"/>
      <c r="Y482" s="10"/>
      <c r="Z482" s="10"/>
      <c r="AA482" s="10"/>
    </row>
    <row r="483" spans="1:27" ht="20.25" customHeight="1">
      <c r="A483" s="5" t="s">
        <v>4188</v>
      </c>
      <c r="B483" s="5" t="s">
        <v>3126</v>
      </c>
      <c r="C483" s="5" t="s">
        <v>27</v>
      </c>
      <c r="D483" s="5" t="s">
        <v>47</v>
      </c>
      <c r="E483" s="5" t="s">
        <v>29</v>
      </c>
      <c r="F483" s="5" t="s">
        <v>493</v>
      </c>
      <c r="G483" s="5" t="s">
        <v>108</v>
      </c>
      <c r="H483" s="5" t="s">
        <v>76</v>
      </c>
      <c r="I483" s="5" t="s">
        <v>4084</v>
      </c>
      <c r="J483" s="5"/>
      <c r="K483" s="5" t="s">
        <v>53</v>
      </c>
      <c r="L483" s="5" t="s">
        <v>38</v>
      </c>
      <c r="M483" s="10"/>
      <c r="N483" s="10"/>
      <c r="O483" s="10"/>
      <c r="P483" s="10"/>
      <c r="Q483" s="10"/>
      <c r="R483" s="10"/>
      <c r="S483" s="10"/>
      <c r="T483" s="10"/>
      <c r="U483" s="10"/>
      <c r="V483" s="10"/>
      <c r="W483" s="10"/>
      <c r="X483" s="10"/>
      <c r="Y483" s="10"/>
      <c r="Z483" s="10"/>
      <c r="AA483" s="10"/>
    </row>
    <row r="484" spans="1:27" ht="20.25" customHeight="1">
      <c r="A484" s="5" t="s">
        <v>4195</v>
      </c>
      <c r="B484" s="5" t="s">
        <v>4196</v>
      </c>
      <c r="C484" s="5" t="s">
        <v>27</v>
      </c>
      <c r="D484" s="5" t="s">
        <v>105</v>
      </c>
      <c r="E484" s="5" t="s">
        <v>29</v>
      </c>
      <c r="F484" s="5" t="s">
        <v>56</v>
      </c>
      <c r="G484" s="5" t="s">
        <v>108</v>
      </c>
      <c r="H484" s="5" t="s">
        <v>4197</v>
      </c>
      <c r="I484" s="5" t="s">
        <v>4198</v>
      </c>
      <c r="J484" s="5" t="s">
        <v>4200</v>
      </c>
      <c r="K484" s="5" t="s">
        <v>53</v>
      </c>
      <c r="L484" s="5" t="s">
        <v>55</v>
      </c>
      <c r="M484" s="10"/>
      <c r="N484" s="10"/>
      <c r="O484" s="10"/>
      <c r="P484" s="10"/>
      <c r="Q484" s="10"/>
      <c r="R484" s="10"/>
      <c r="S484" s="10"/>
      <c r="T484" s="10"/>
      <c r="U484" s="10"/>
      <c r="V484" s="10"/>
      <c r="W484" s="10"/>
      <c r="X484" s="10"/>
      <c r="Y484" s="10"/>
      <c r="Z484" s="10"/>
      <c r="AA484" s="10"/>
    </row>
    <row r="485" spans="1:27" ht="20.25" customHeight="1">
      <c r="A485" s="5" t="s">
        <v>4203</v>
      </c>
      <c r="B485" s="5" t="s">
        <v>4204</v>
      </c>
      <c r="C485" s="5" t="s">
        <v>27</v>
      </c>
      <c r="D485" s="5" t="s">
        <v>212</v>
      </c>
      <c r="E485" s="5" t="s">
        <v>45</v>
      </c>
      <c r="F485" s="5" t="s">
        <v>493</v>
      </c>
      <c r="G485" s="5" t="s">
        <v>66</v>
      </c>
      <c r="H485" s="5" t="s">
        <v>824</v>
      </c>
      <c r="I485" s="5" t="s">
        <v>4208</v>
      </c>
      <c r="J485" s="5" t="s">
        <v>4209</v>
      </c>
      <c r="K485" s="5" t="s">
        <v>37</v>
      </c>
      <c r="L485" s="5" t="s">
        <v>38</v>
      </c>
      <c r="M485" s="10"/>
      <c r="N485" s="10"/>
      <c r="O485" s="10"/>
      <c r="P485" s="10"/>
      <c r="Q485" s="10"/>
      <c r="R485" s="10"/>
      <c r="S485" s="10"/>
      <c r="T485" s="10"/>
      <c r="U485" s="10"/>
      <c r="V485" s="10"/>
      <c r="W485" s="10"/>
      <c r="X485" s="10"/>
      <c r="Y485" s="10"/>
      <c r="Z485" s="10"/>
      <c r="AA485" s="10"/>
    </row>
    <row r="486" spans="1:27" ht="20.25" customHeight="1">
      <c r="A486" s="5" t="s">
        <v>4213</v>
      </c>
      <c r="B486" s="5" t="s">
        <v>876</v>
      </c>
      <c r="C486" s="5" t="s">
        <v>27</v>
      </c>
      <c r="D486" s="5" t="s">
        <v>85</v>
      </c>
      <c r="E486" s="5" t="s">
        <v>45</v>
      </c>
      <c r="F486" s="5" t="s">
        <v>4215</v>
      </c>
      <c r="G486" s="5" t="s">
        <v>108</v>
      </c>
      <c r="H486" s="5" t="s">
        <v>554</v>
      </c>
      <c r="I486" s="5" t="s">
        <v>4217</v>
      </c>
      <c r="J486" s="5" t="s">
        <v>4218</v>
      </c>
      <c r="K486" s="5" t="s">
        <v>53</v>
      </c>
      <c r="L486" s="5" t="s">
        <v>38</v>
      </c>
      <c r="M486" s="10"/>
      <c r="N486" s="10"/>
      <c r="O486" s="10"/>
      <c r="P486" s="10"/>
      <c r="Q486" s="10"/>
      <c r="R486" s="10"/>
      <c r="S486" s="10"/>
      <c r="T486" s="10"/>
      <c r="U486" s="10"/>
      <c r="V486" s="10"/>
      <c r="W486" s="10"/>
      <c r="X486" s="10"/>
      <c r="Y486" s="10"/>
      <c r="Z486" s="10"/>
      <c r="AA486" s="10"/>
    </row>
    <row r="487" spans="1:27" ht="20.25" customHeight="1">
      <c r="A487" s="5" t="s">
        <v>784</v>
      </c>
      <c r="B487" s="5" t="s">
        <v>4223</v>
      </c>
      <c r="C487" s="5" t="s">
        <v>27</v>
      </c>
      <c r="D487" s="5" t="s">
        <v>85</v>
      </c>
      <c r="E487" s="5" t="s">
        <v>29</v>
      </c>
      <c r="F487" s="5" t="s">
        <v>2314</v>
      </c>
      <c r="G487" s="5" t="s">
        <v>108</v>
      </c>
      <c r="H487" s="5" t="s">
        <v>57</v>
      </c>
      <c r="I487" s="5" t="s">
        <v>4226</v>
      </c>
      <c r="J487" s="5" t="s">
        <v>4229</v>
      </c>
      <c r="K487" s="5" t="s">
        <v>100</v>
      </c>
      <c r="L487" s="5" t="s">
        <v>55</v>
      </c>
      <c r="M487" s="10"/>
      <c r="N487" s="10"/>
      <c r="O487" s="10"/>
      <c r="P487" s="10"/>
      <c r="Q487" s="10"/>
      <c r="R487" s="10"/>
      <c r="S487" s="10"/>
      <c r="T487" s="10"/>
      <c r="U487" s="10"/>
      <c r="V487" s="10"/>
      <c r="W487" s="10"/>
      <c r="X487" s="10"/>
      <c r="Y487" s="10"/>
      <c r="Z487" s="10"/>
      <c r="AA487" s="10"/>
    </row>
    <row r="488" spans="1:27" ht="20.25" customHeight="1">
      <c r="A488" s="5" t="s">
        <v>2660</v>
      </c>
      <c r="B488" s="5" t="s">
        <v>4233</v>
      </c>
      <c r="C488" s="5" t="s">
        <v>27</v>
      </c>
      <c r="D488" s="5" t="s">
        <v>85</v>
      </c>
      <c r="E488" s="5" t="s">
        <v>45</v>
      </c>
      <c r="F488" s="5" t="s">
        <v>56</v>
      </c>
      <c r="G488" s="5" t="s">
        <v>31</v>
      </c>
      <c r="H488" s="5" t="s">
        <v>4234</v>
      </c>
      <c r="I488" s="5" t="s">
        <v>4235</v>
      </c>
      <c r="J488" s="5" t="s">
        <v>4236</v>
      </c>
      <c r="K488" s="5" t="s">
        <v>37</v>
      </c>
      <c r="L488" s="5" t="s">
        <v>55</v>
      </c>
      <c r="M488" s="10"/>
      <c r="N488" s="10"/>
      <c r="O488" s="10"/>
      <c r="P488" s="10"/>
      <c r="Q488" s="10"/>
      <c r="R488" s="10"/>
      <c r="S488" s="10"/>
      <c r="T488" s="10"/>
      <c r="U488" s="10"/>
      <c r="V488" s="10"/>
      <c r="W488" s="10"/>
      <c r="X488" s="10"/>
      <c r="Y488" s="10"/>
      <c r="Z488" s="10"/>
      <c r="AA488" s="10"/>
    </row>
    <row r="489" spans="1:27" ht="20.25" customHeight="1">
      <c r="A489" s="5" t="s">
        <v>4238</v>
      </c>
      <c r="B489" s="5" t="s">
        <v>4239</v>
      </c>
      <c r="C489" s="5" t="s">
        <v>27</v>
      </c>
      <c r="D489" s="5" t="s">
        <v>47</v>
      </c>
      <c r="E489" s="5" t="s">
        <v>29</v>
      </c>
      <c r="F489" s="5" t="s">
        <v>4241</v>
      </c>
      <c r="G489" s="5" t="s">
        <v>66</v>
      </c>
      <c r="H489" s="5" t="s">
        <v>4242</v>
      </c>
      <c r="I489" s="5" t="s">
        <v>4244</v>
      </c>
      <c r="J489" s="5" t="s">
        <v>4245</v>
      </c>
      <c r="K489" s="5" t="s">
        <v>37</v>
      </c>
      <c r="L489" s="5" t="s">
        <v>405</v>
      </c>
      <c r="M489" s="10"/>
      <c r="N489" s="10"/>
      <c r="O489" s="10"/>
      <c r="P489" s="10"/>
      <c r="Q489" s="10"/>
      <c r="R489" s="10"/>
      <c r="S489" s="10"/>
      <c r="T489" s="10"/>
      <c r="U489" s="10"/>
      <c r="V489" s="10"/>
      <c r="W489" s="10"/>
      <c r="X489" s="10"/>
      <c r="Y489" s="10"/>
      <c r="Z489" s="10"/>
      <c r="AA489" s="10"/>
    </row>
    <row r="490" spans="1:27" ht="20.25" customHeight="1">
      <c r="A490" s="5" t="s">
        <v>4249</v>
      </c>
      <c r="B490" s="5" t="s">
        <v>4250</v>
      </c>
      <c r="C490" s="5" t="s">
        <v>27</v>
      </c>
      <c r="D490" s="5" t="s">
        <v>47</v>
      </c>
      <c r="E490" s="5" t="s">
        <v>45</v>
      </c>
      <c r="F490" s="5" t="s">
        <v>493</v>
      </c>
      <c r="G490" s="5" t="s">
        <v>108</v>
      </c>
      <c r="H490" s="5" t="s">
        <v>48</v>
      </c>
      <c r="I490" s="5" t="s">
        <v>4253</v>
      </c>
      <c r="J490" s="5" t="s">
        <v>4254</v>
      </c>
      <c r="K490" s="5" t="s">
        <v>37</v>
      </c>
      <c r="L490" s="5" t="s">
        <v>44</v>
      </c>
      <c r="M490" s="10"/>
      <c r="N490" s="10"/>
      <c r="O490" s="10"/>
      <c r="P490" s="10"/>
      <c r="Q490" s="10"/>
      <c r="R490" s="10"/>
      <c r="S490" s="10"/>
      <c r="T490" s="10"/>
      <c r="U490" s="10"/>
      <c r="V490" s="10"/>
      <c r="W490" s="10"/>
      <c r="X490" s="10"/>
      <c r="Y490" s="10"/>
      <c r="Z490" s="10"/>
      <c r="AA490" s="10"/>
    </row>
    <row r="491" spans="1:27" ht="20.25" customHeight="1">
      <c r="A491" s="5" t="s">
        <v>4257</v>
      </c>
      <c r="B491" s="5" t="s">
        <v>4258</v>
      </c>
      <c r="C491" s="5" t="s">
        <v>27</v>
      </c>
      <c r="D491" s="5" t="s">
        <v>47</v>
      </c>
      <c r="E491" s="5" t="s">
        <v>45</v>
      </c>
      <c r="F491" s="5" t="s">
        <v>4259</v>
      </c>
      <c r="G491" s="5" t="s">
        <v>66</v>
      </c>
      <c r="H491" s="5" t="s">
        <v>48</v>
      </c>
      <c r="I491" s="5"/>
      <c r="J491" s="5" t="s">
        <v>4262</v>
      </c>
      <c r="K491" s="5" t="s">
        <v>37</v>
      </c>
      <c r="L491" s="5" t="s">
        <v>405</v>
      </c>
      <c r="M491" s="10"/>
      <c r="N491" s="10"/>
      <c r="O491" s="10"/>
      <c r="P491" s="10"/>
      <c r="Q491" s="10"/>
      <c r="R491" s="10"/>
      <c r="S491" s="10"/>
      <c r="T491" s="10"/>
      <c r="U491" s="10"/>
      <c r="V491" s="10"/>
      <c r="W491" s="10"/>
      <c r="X491" s="10"/>
      <c r="Y491" s="10"/>
      <c r="Z491" s="10"/>
      <c r="AA491" s="10"/>
    </row>
    <row r="492" spans="1:27" ht="20.25" customHeight="1">
      <c r="A492" s="5" t="s">
        <v>4264</v>
      </c>
      <c r="B492" s="5" t="s">
        <v>4266</v>
      </c>
      <c r="C492" s="5" t="s">
        <v>27</v>
      </c>
      <c r="D492" s="5" t="s">
        <v>290</v>
      </c>
      <c r="E492" s="5" t="s">
        <v>29</v>
      </c>
      <c r="F492" s="5" t="s">
        <v>56</v>
      </c>
      <c r="G492" s="5" t="s">
        <v>108</v>
      </c>
      <c r="H492" s="5" t="s">
        <v>309</v>
      </c>
      <c r="I492" s="5" t="s">
        <v>4267</v>
      </c>
      <c r="J492" s="5" t="s">
        <v>4268</v>
      </c>
      <c r="K492" s="5" t="s">
        <v>100</v>
      </c>
      <c r="L492" s="5" t="s">
        <v>55</v>
      </c>
      <c r="M492" s="10"/>
      <c r="N492" s="10"/>
      <c r="O492" s="10"/>
      <c r="P492" s="10"/>
      <c r="Q492" s="10"/>
      <c r="R492" s="10"/>
      <c r="S492" s="10"/>
      <c r="T492" s="10"/>
      <c r="U492" s="10"/>
      <c r="V492" s="10"/>
      <c r="W492" s="10"/>
      <c r="X492" s="10"/>
      <c r="Y492" s="10"/>
      <c r="Z492" s="10"/>
      <c r="AA492" s="10"/>
    </row>
    <row r="493" spans="1:27" ht="20.25" customHeight="1">
      <c r="A493" s="5" t="s">
        <v>4271</v>
      </c>
      <c r="B493" s="5" t="s">
        <v>4273</v>
      </c>
      <c r="C493" s="5" t="s">
        <v>27</v>
      </c>
      <c r="D493" s="5" t="s">
        <v>85</v>
      </c>
      <c r="E493" s="5" t="s">
        <v>45</v>
      </c>
      <c r="F493" s="5" t="s">
        <v>144</v>
      </c>
      <c r="G493" s="5" t="s">
        <v>125</v>
      </c>
      <c r="H493" s="5" t="s">
        <v>479</v>
      </c>
      <c r="I493" s="5" t="s">
        <v>4275</v>
      </c>
      <c r="J493" s="5" t="s">
        <v>4276</v>
      </c>
      <c r="K493" s="5" t="s">
        <v>53</v>
      </c>
      <c r="L493" s="5" t="s">
        <v>55</v>
      </c>
      <c r="M493" s="10"/>
      <c r="N493" s="10"/>
      <c r="O493" s="10"/>
      <c r="P493" s="10"/>
      <c r="Q493" s="10"/>
      <c r="R493" s="10"/>
      <c r="S493" s="10"/>
      <c r="T493" s="10"/>
      <c r="U493" s="10"/>
      <c r="V493" s="10"/>
      <c r="W493" s="10"/>
      <c r="X493" s="10"/>
      <c r="Y493" s="10"/>
      <c r="Z493" s="10"/>
      <c r="AA493" s="10"/>
    </row>
    <row r="494" spans="1:27" ht="20.25" customHeight="1">
      <c r="A494" s="5" t="s">
        <v>4280</v>
      </c>
      <c r="B494" s="5" t="s">
        <v>4281</v>
      </c>
      <c r="C494" s="5" t="s">
        <v>27</v>
      </c>
      <c r="D494" s="5" t="s">
        <v>75</v>
      </c>
      <c r="E494" s="5" t="s">
        <v>45</v>
      </c>
      <c r="F494" s="5" t="s">
        <v>1080</v>
      </c>
      <c r="G494" s="5" t="s">
        <v>108</v>
      </c>
      <c r="H494" s="5" t="s">
        <v>516</v>
      </c>
      <c r="I494" s="5" t="s">
        <v>4282</v>
      </c>
      <c r="J494" s="5" t="s">
        <v>4284</v>
      </c>
      <c r="K494" s="5" t="s">
        <v>37</v>
      </c>
      <c r="L494" s="5" t="s">
        <v>55</v>
      </c>
      <c r="M494" s="10"/>
      <c r="N494" s="10"/>
      <c r="O494" s="10"/>
      <c r="P494" s="10"/>
      <c r="Q494" s="10"/>
      <c r="R494" s="10"/>
      <c r="S494" s="10"/>
      <c r="T494" s="10"/>
      <c r="U494" s="10"/>
      <c r="V494" s="10"/>
      <c r="W494" s="10"/>
      <c r="X494" s="10"/>
      <c r="Y494" s="10"/>
      <c r="Z494" s="10"/>
      <c r="AA494" s="10"/>
    </row>
    <row r="495" spans="1:27" ht="20.25" customHeight="1">
      <c r="A495" s="5" t="s">
        <v>784</v>
      </c>
      <c r="B495" s="5" t="s">
        <v>4291</v>
      </c>
      <c r="C495" s="5" t="s">
        <v>27</v>
      </c>
      <c r="D495" s="5" t="s">
        <v>105</v>
      </c>
      <c r="E495" s="5" t="s">
        <v>29</v>
      </c>
      <c r="F495" s="5" t="s">
        <v>672</v>
      </c>
      <c r="G495" s="5" t="s">
        <v>31</v>
      </c>
      <c r="H495" s="5" t="s">
        <v>57</v>
      </c>
      <c r="I495" s="5" t="s">
        <v>4293</v>
      </c>
      <c r="J495" s="5" t="s">
        <v>4294</v>
      </c>
      <c r="K495" s="5" t="s">
        <v>100</v>
      </c>
      <c r="L495" s="5" t="s">
        <v>55</v>
      </c>
      <c r="M495" s="10"/>
      <c r="N495" s="10"/>
      <c r="O495" s="10"/>
      <c r="P495" s="10"/>
      <c r="Q495" s="10"/>
      <c r="R495" s="10"/>
      <c r="S495" s="10"/>
      <c r="T495" s="10"/>
      <c r="U495" s="10"/>
      <c r="V495" s="10"/>
      <c r="W495" s="10"/>
      <c r="X495" s="10"/>
      <c r="Y495" s="10"/>
      <c r="Z495" s="10"/>
      <c r="AA495" s="10"/>
    </row>
    <row r="496" spans="1:27" ht="20.25" customHeight="1">
      <c r="A496" s="5" t="s">
        <v>2718</v>
      </c>
      <c r="B496" s="5" t="s">
        <v>2719</v>
      </c>
      <c r="C496" s="5" t="s">
        <v>27</v>
      </c>
      <c r="D496" s="5" t="s">
        <v>119</v>
      </c>
      <c r="E496" s="5" t="s">
        <v>29</v>
      </c>
      <c r="F496" s="5" t="s">
        <v>684</v>
      </c>
      <c r="G496" s="5" t="s">
        <v>125</v>
      </c>
      <c r="H496" s="5" t="s">
        <v>2724</v>
      </c>
      <c r="I496" s="5" t="s">
        <v>2725</v>
      </c>
      <c r="J496" s="5" t="s">
        <v>2726</v>
      </c>
      <c r="K496" s="5" t="s">
        <v>53</v>
      </c>
      <c r="L496" s="5" t="s">
        <v>55</v>
      </c>
      <c r="M496" s="10"/>
      <c r="N496" s="10"/>
      <c r="O496" s="10"/>
      <c r="P496" s="10"/>
      <c r="Q496" s="10"/>
      <c r="R496" s="10"/>
      <c r="S496" s="10"/>
      <c r="T496" s="10"/>
      <c r="U496" s="10"/>
      <c r="V496" s="10"/>
      <c r="W496" s="10"/>
      <c r="X496" s="10"/>
      <c r="Y496" s="10"/>
      <c r="Z496" s="10"/>
      <c r="AA496" s="10"/>
    </row>
    <row r="497" spans="1:27" ht="20.25" customHeight="1">
      <c r="A497" s="5" t="s">
        <v>4298</v>
      </c>
      <c r="B497" s="5" t="s">
        <v>4299</v>
      </c>
      <c r="C497" s="5" t="s">
        <v>27</v>
      </c>
      <c r="D497" s="5" t="s">
        <v>47</v>
      </c>
      <c r="E497" s="5" t="s">
        <v>45</v>
      </c>
      <c r="F497" s="5" t="s">
        <v>2677</v>
      </c>
      <c r="G497" s="5" t="s">
        <v>31</v>
      </c>
      <c r="H497" s="5" t="s">
        <v>479</v>
      </c>
      <c r="I497" s="5" t="s">
        <v>4301</v>
      </c>
      <c r="J497" s="5" t="s">
        <v>4304</v>
      </c>
      <c r="K497" s="5" t="s">
        <v>37</v>
      </c>
      <c r="L497" s="5" t="s">
        <v>89</v>
      </c>
      <c r="M497" s="10"/>
      <c r="N497" s="10"/>
      <c r="O497" s="10"/>
      <c r="P497" s="10"/>
      <c r="Q497" s="10"/>
      <c r="R497" s="10"/>
      <c r="S497" s="10"/>
      <c r="T497" s="10"/>
      <c r="U497" s="10"/>
      <c r="V497" s="10"/>
      <c r="W497" s="10"/>
      <c r="X497" s="10"/>
      <c r="Y497" s="10"/>
      <c r="Z497" s="10"/>
      <c r="AA497" s="10"/>
    </row>
    <row r="498" spans="1:27" ht="20.25" customHeight="1">
      <c r="A498" s="5" t="s">
        <v>4307</v>
      </c>
      <c r="B498" s="5" t="s">
        <v>4308</v>
      </c>
      <c r="C498" s="5" t="s">
        <v>27</v>
      </c>
      <c r="D498" s="5" t="s">
        <v>80</v>
      </c>
      <c r="E498" s="5" t="s">
        <v>45</v>
      </c>
      <c r="F498" s="5" t="s">
        <v>65</v>
      </c>
      <c r="G498" s="5" t="s">
        <v>125</v>
      </c>
      <c r="H498" s="5" t="s">
        <v>315</v>
      </c>
      <c r="I498" s="5" t="s">
        <v>610</v>
      </c>
      <c r="J498" s="5" t="s">
        <v>4310</v>
      </c>
      <c r="K498" s="5" t="s">
        <v>100</v>
      </c>
      <c r="L498" s="5" t="s">
        <v>89</v>
      </c>
      <c r="M498" s="10"/>
      <c r="N498" s="10"/>
      <c r="O498" s="10"/>
      <c r="P498" s="10"/>
      <c r="Q498" s="10"/>
      <c r="R498" s="10"/>
      <c r="S498" s="10"/>
      <c r="T498" s="10"/>
      <c r="U498" s="10"/>
      <c r="V498" s="10"/>
      <c r="W498" s="10"/>
      <c r="X498" s="10"/>
      <c r="Y498" s="10"/>
      <c r="Z498" s="10"/>
      <c r="AA498" s="10"/>
    </row>
    <row r="499" spans="1:27" ht="20.25" customHeight="1">
      <c r="A499" s="5" t="s">
        <v>4312</v>
      </c>
      <c r="B499" s="5" t="s">
        <v>4313</v>
      </c>
      <c r="C499" s="5" t="s">
        <v>27</v>
      </c>
      <c r="D499" s="5" t="s">
        <v>575</v>
      </c>
      <c r="E499" s="5" t="s">
        <v>29</v>
      </c>
      <c r="F499" s="5" t="s">
        <v>30</v>
      </c>
      <c r="G499" s="5" t="s">
        <v>108</v>
      </c>
      <c r="H499" s="5" t="s">
        <v>76</v>
      </c>
      <c r="I499" s="5" t="s">
        <v>4315</v>
      </c>
      <c r="J499" s="5"/>
      <c r="K499" s="5" t="s">
        <v>53</v>
      </c>
      <c r="L499" s="5" t="s">
        <v>55</v>
      </c>
      <c r="M499" s="10"/>
      <c r="N499" s="10"/>
      <c r="O499" s="10"/>
      <c r="P499" s="10"/>
      <c r="Q499" s="10"/>
      <c r="R499" s="10"/>
      <c r="S499" s="10"/>
      <c r="T499" s="10"/>
      <c r="U499" s="10"/>
      <c r="V499" s="10"/>
      <c r="W499" s="10"/>
      <c r="X499" s="10"/>
      <c r="Y499" s="10"/>
      <c r="Z499" s="10"/>
      <c r="AA499" s="10"/>
    </row>
    <row r="500" spans="1:27" ht="20.25" customHeight="1">
      <c r="A500" s="5" t="s">
        <v>3156</v>
      </c>
      <c r="B500" s="5" t="s">
        <v>4318</v>
      </c>
      <c r="C500" s="5" t="s">
        <v>27</v>
      </c>
      <c r="D500" s="5" t="s">
        <v>47</v>
      </c>
      <c r="E500" s="5" t="s">
        <v>29</v>
      </c>
      <c r="F500" s="5" t="s">
        <v>56</v>
      </c>
      <c r="G500" s="5" t="s">
        <v>31</v>
      </c>
      <c r="H500" s="5" t="s">
        <v>48</v>
      </c>
      <c r="I500" s="5" t="s">
        <v>4321</v>
      </c>
      <c r="J500" s="5" t="s">
        <v>4324</v>
      </c>
      <c r="K500" s="5" t="s">
        <v>53</v>
      </c>
      <c r="L500" s="5" t="s">
        <v>38</v>
      </c>
      <c r="M500" s="10"/>
      <c r="N500" s="10"/>
      <c r="O500" s="10"/>
      <c r="P500" s="10"/>
      <c r="Q500" s="10"/>
      <c r="R500" s="10"/>
      <c r="S500" s="10"/>
      <c r="T500" s="10"/>
      <c r="U500" s="10"/>
      <c r="V500" s="10"/>
      <c r="W500" s="10"/>
      <c r="X500" s="10"/>
      <c r="Y500" s="10"/>
      <c r="Z500" s="10"/>
      <c r="AA500" s="10"/>
    </row>
    <row r="501" spans="1:27" ht="20.25" customHeight="1">
      <c r="A501" s="5" t="s">
        <v>4326</v>
      </c>
      <c r="B501" s="5" t="s">
        <v>4327</v>
      </c>
      <c r="C501" s="5" t="s">
        <v>27</v>
      </c>
      <c r="D501" s="5" t="s">
        <v>199</v>
      </c>
      <c r="E501" s="5" t="s">
        <v>29</v>
      </c>
      <c r="F501" s="5" t="s">
        <v>964</v>
      </c>
      <c r="G501" s="5" t="s">
        <v>108</v>
      </c>
      <c r="H501" s="5" t="s">
        <v>1026</v>
      </c>
      <c r="I501" s="5" t="s">
        <v>4330</v>
      </c>
      <c r="J501" s="5" t="s">
        <v>4331</v>
      </c>
      <c r="K501" s="5" t="s">
        <v>37</v>
      </c>
      <c r="L501" s="5" t="s">
        <v>38</v>
      </c>
      <c r="M501" s="10"/>
      <c r="N501" s="10"/>
      <c r="O501" s="10"/>
      <c r="P501" s="10"/>
      <c r="Q501" s="10"/>
      <c r="R501" s="10"/>
      <c r="S501" s="10"/>
      <c r="T501" s="10"/>
      <c r="U501" s="10"/>
      <c r="V501" s="10"/>
      <c r="W501" s="10"/>
      <c r="X501" s="10"/>
      <c r="Y501" s="10"/>
      <c r="Z501" s="10"/>
      <c r="AA501" s="10"/>
    </row>
    <row r="502" spans="1:27" ht="20.25" customHeight="1">
      <c r="A502" s="5" t="s">
        <v>4334</v>
      </c>
      <c r="B502" s="5" t="s">
        <v>4335</v>
      </c>
      <c r="C502" s="5" t="s">
        <v>27</v>
      </c>
      <c r="D502" s="5" t="s">
        <v>575</v>
      </c>
      <c r="E502" s="5" t="s">
        <v>45</v>
      </c>
      <c r="F502" s="5" t="s">
        <v>144</v>
      </c>
      <c r="G502" s="5" t="s">
        <v>108</v>
      </c>
      <c r="H502" s="5" t="s">
        <v>76</v>
      </c>
      <c r="I502" s="5" t="s">
        <v>4338</v>
      </c>
      <c r="J502" s="5" t="s">
        <v>4339</v>
      </c>
      <c r="K502" s="5" t="s">
        <v>53</v>
      </c>
      <c r="L502" s="5" t="s">
        <v>55</v>
      </c>
      <c r="M502" s="10"/>
      <c r="N502" s="10"/>
      <c r="O502" s="10"/>
      <c r="P502" s="10"/>
      <c r="Q502" s="10"/>
      <c r="R502" s="10"/>
      <c r="S502" s="10"/>
      <c r="T502" s="10"/>
      <c r="U502" s="10"/>
      <c r="V502" s="10"/>
      <c r="W502" s="10"/>
      <c r="X502" s="10"/>
      <c r="Y502" s="10"/>
      <c r="Z502" s="10"/>
      <c r="AA502" s="10"/>
    </row>
    <row r="503" spans="1:27" ht="20.25" customHeight="1">
      <c r="A503" s="5" t="s">
        <v>4342</v>
      </c>
      <c r="B503" s="5" t="s">
        <v>4345</v>
      </c>
      <c r="C503" s="5" t="s">
        <v>27</v>
      </c>
      <c r="D503" s="5" t="s">
        <v>80</v>
      </c>
      <c r="E503" s="5" t="s">
        <v>29</v>
      </c>
      <c r="F503" s="5" t="s">
        <v>548</v>
      </c>
      <c r="G503" s="5" t="s">
        <v>125</v>
      </c>
      <c r="H503" s="5" t="s">
        <v>48</v>
      </c>
      <c r="I503" s="5" t="s">
        <v>4346</v>
      </c>
      <c r="J503" s="5" t="s">
        <v>4348</v>
      </c>
      <c r="K503" s="5" t="s">
        <v>167</v>
      </c>
      <c r="L503" s="5" t="s">
        <v>405</v>
      </c>
      <c r="M503" s="10"/>
      <c r="N503" s="10"/>
      <c r="O503" s="10"/>
      <c r="P503" s="10"/>
      <c r="Q503" s="10"/>
      <c r="R503" s="10"/>
      <c r="S503" s="10"/>
      <c r="T503" s="10"/>
      <c r="U503" s="10"/>
      <c r="V503" s="10"/>
      <c r="W503" s="10"/>
      <c r="X503" s="10"/>
      <c r="Y503" s="10"/>
      <c r="Z503" s="10"/>
      <c r="AA503" s="10"/>
    </row>
    <row r="504" spans="1:27" ht="20.25" customHeight="1">
      <c r="A504" s="5" t="s">
        <v>4351</v>
      </c>
      <c r="B504" s="5" t="s">
        <v>4352</v>
      </c>
      <c r="C504" s="5" t="s">
        <v>27</v>
      </c>
      <c r="D504" s="5" t="s">
        <v>80</v>
      </c>
      <c r="E504" s="5" t="s">
        <v>29</v>
      </c>
      <c r="F504" s="5" t="s">
        <v>30</v>
      </c>
      <c r="G504" s="5" t="s">
        <v>108</v>
      </c>
      <c r="H504" s="5" t="s">
        <v>252</v>
      </c>
      <c r="I504" s="5" t="s">
        <v>4355</v>
      </c>
      <c r="J504" s="5" t="s">
        <v>4356</v>
      </c>
      <c r="K504" s="5" t="s">
        <v>167</v>
      </c>
      <c r="L504" s="5" t="s">
        <v>405</v>
      </c>
      <c r="M504" s="10"/>
      <c r="N504" s="10"/>
      <c r="O504" s="10"/>
      <c r="P504" s="10"/>
      <c r="Q504" s="10"/>
      <c r="R504" s="10"/>
      <c r="S504" s="10"/>
      <c r="T504" s="10"/>
      <c r="U504" s="10"/>
      <c r="V504" s="10"/>
      <c r="W504" s="10"/>
      <c r="X504" s="10"/>
      <c r="Y504" s="10"/>
      <c r="Z504" s="10"/>
      <c r="AA504" s="10"/>
    </row>
    <row r="505" spans="1:27" ht="20.25" customHeight="1">
      <c r="A505" s="5" t="s">
        <v>4358</v>
      </c>
      <c r="B505" s="5" t="s">
        <v>4359</v>
      </c>
      <c r="C505" s="5" t="s">
        <v>27</v>
      </c>
      <c r="D505" s="5" t="s">
        <v>199</v>
      </c>
      <c r="E505" s="5" t="s">
        <v>45</v>
      </c>
      <c r="F505" s="5" t="s">
        <v>461</v>
      </c>
      <c r="G505" s="5" t="s">
        <v>66</v>
      </c>
      <c r="H505" s="5" t="s">
        <v>106</v>
      </c>
      <c r="I505" s="5" t="s">
        <v>4362</v>
      </c>
      <c r="J505" s="5" t="s">
        <v>4363</v>
      </c>
      <c r="K505" s="5" t="s">
        <v>37</v>
      </c>
      <c r="L505" s="5" t="s">
        <v>55</v>
      </c>
      <c r="M505" s="10"/>
      <c r="N505" s="10"/>
      <c r="O505" s="10"/>
      <c r="P505" s="10"/>
      <c r="Q505" s="10"/>
      <c r="R505" s="10"/>
      <c r="S505" s="10"/>
      <c r="T505" s="10"/>
      <c r="U505" s="10"/>
      <c r="V505" s="10"/>
      <c r="W505" s="10"/>
      <c r="X505" s="10"/>
      <c r="Y505" s="10"/>
      <c r="Z505" s="10"/>
      <c r="AA505" s="10"/>
    </row>
    <row r="506" spans="1:27" ht="20.25" customHeight="1">
      <c r="A506" s="5" t="s">
        <v>4365</v>
      </c>
      <c r="B506" s="5" t="s">
        <v>4366</v>
      </c>
      <c r="C506" s="5" t="s">
        <v>27</v>
      </c>
      <c r="D506" s="5" t="s">
        <v>105</v>
      </c>
      <c r="E506" s="5" t="s">
        <v>29</v>
      </c>
      <c r="F506" s="5" t="s">
        <v>232</v>
      </c>
      <c r="G506" s="5" t="s">
        <v>108</v>
      </c>
      <c r="H506" s="5" t="s">
        <v>4367</v>
      </c>
      <c r="I506" s="5" t="s">
        <v>4369</v>
      </c>
      <c r="J506" s="5" t="s">
        <v>4372</v>
      </c>
      <c r="K506" s="5" t="s">
        <v>53</v>
      </c>
      <c r="L506" s="5" t="s">
        <v>55</v>
      </c>
      <c r="M506" s="10"/>
      <c r="N506" s="10"/>
      <c r="O506" s="10"/>
      <c r="P506" s="10"/>
      <c r="Q506" s="10"/>
      <c r="R506" s="10"/>
      <c r="S506" s="10"/>
      <c r="T506" s="10"/>
      <c r="U506" s="10"/>
      <c r="V506" s="10"/>
      <c r="W506" s="10"/>
      <c r="X506" s="10"/>
      <c r="Y506" s="10"/>
      <c r="Z506" s="10"/>
      <c r="AA506" s="10"/>
    </row>
    <row r="507" spans="1:27" ht="20.25" customHeight="1">
      <c r="A507" s="5" t="s">
        <v>4375</v>
      </c>
      <c r="B507" s="5" t="s">
        <v>4376</v>
      </c>
      <c r="C507" s="5" t="s">
        <v>27</v>
      </c>
      <c r="D507" s="5" t="s">
        <v>212</v>
      </c>
      <c r="E507" s="5" t="s">
        <v>45</v>
      </c>
      <c r="F507" s="5" t="s">
        <v>1127</v>
      </c>
      <c r="G507" s="5" t="s">
        <v>66</v>
      </c>
      <c r="H507" s="5" t="s">
        <v>68</v>
      </c>
      <c r="I507" s="5" t="s">
        <v>4278</v>
      </c>
      <c r="J507" s="5" t="s">
        <v>4378</v>
      </c>
      <c r="K507" s="5" t="s">
        <v>53</v>
      </c>
      <c r="L507" s="5" t="s">
        <v>55</v>
      </c>
      <c r="M507" s="10"/>
      <c r="N507" s="10"/>
      <c r="O507" s="10"/>
      <c r="P507" s="10"/>
      <c r="Q507" s="10"/>
      <c r="R507" s="10"/>
      <c r="S507" s="10"/>
      <c r="T507" s="10"/>
      <c r="U507" s="10"/>
      <c r="V507" s="10"/>
      <c r="W507" s="10"/>
      <c r="X507" s="10"/>
      <c r="Y507" s="10"/>
      <c r="Z507" s="10"/>
      <c r="AA507" s="10"/>
    </row>
    <row r="508" spans="1:27" ht="20.25" customHeight="1">
      <c r="A508" s="5" t="s">
        <v>2440</v>
      </c>
      <c r="B508" s="5" t="s">
        <v>4379</v>
      </c>
      <c r="C508" s="5" t="s">
        <v>27</v>
      </c>
      <c r="D508" s="5" t="s">
        <v>54</v>
      </c>
      <c r="E508" s="5" t="s">
        <v>29</v>
      </c>
      <c r="F508" s="5" t="s">
        <v>56</v>
      </c>
      <c r="G508" s="5" t="s">
        <v>108</v>
      </c>
      <c r="H508" s="5" t="s">
        <v>633</v>
      </c>
      <c r="I508" s="5"/>
      <c r="J508" s="5" t="s">
        <v>4382</v>
      </c>
      <c r="K508" s="5" t="s">
        <v>37</v>
      </c>
      <c r="L508" s="5" t="s">
        <v>38</v>
      </c>
      <c r="M508" s="10"/>
      <c r="N508" s="10"/>
      <c r="O508" s="10"/>
      <c r="P508" s="10"/>
      <c r="Q508" s="10"/>
      <c r="R508" s="10"/>
      <c r="S508" s="10"/>
      <c r="T508" s="10"/>
      <c r="U508" s="10"/>
      <c r="V508" s="10"/>
      <c r="W508" s="10"/>
      <c r="X508" s="10"/>
      <c r="Y508" s="10"/>
      <c r="Z508" s="10"/>
      <c r="AA508" s="10"/>
    </row>
    <row r="509" spans="1:27" ht="20.25" customHeight="1">
      <c r="A509" s="5" t="s">
        <v>3156</v>
      </c>
      <c r="B509" s="5" t="s">
        <v>4388</v>
      </c>
      <c r="C509" s="5" t="s">
        <v>27</v>
      </c>
      <c r="D509" s="5" t="s">
        <v>85</v>
      </c>
      <c r="E509" s="5" t="s">
        <v>45</v>
      </c>
      <c r="F509" s="5" t="s">
        <v>2866</v>
      </c>
      <c r="G509" s="5" t="s">
        <v>31</v>
      </c>
      <c r="H509" s="5" t="s">
        <v>516</v>
      </c>
      <c r="I509" s="5" t="s">
        <v>727</v>
      </c>
      <c r="J509" s="5" t="s">
        <v>4391</v>
      </c>
      <c r="K509" s="5" t="s">
        <v>100</v>
      </c>
      <c r="L509" s="5" t="s">
        <v>38</v>
      </c>
      <c r="M509" s="10"/>
      <c r="N509" s="10"/>
      <c r="O509" s="10"/>
      <c r="P509" s="10"/>
      <c r="Q509" s="10"/>
      <c r="R509" s="10"/>
      <c r="S509" s="10"/>
      <c r="T509" s="10"/>
      <c r="U509" s="10"/>
      <c r="V509" s="10"/>
      <c r="W509" s="10"/>
      <c r="X509" s="10"/>
      <c r="Y509" s="10"/>
      <c r="Z509" s="10"/>
      <c r="AA509" s="10"/>
    </row>
    <row r="510" spans="1:27" ht="20.25" customHeight="1">
      <c r="A510" s="5" t="s">
        <v>4392</v>
      </c>
      <c r="B510" s="5" t="s">
        <v>4393</v>
      </c>
      <c r="C510" s="5" t="s">
        <v>27</v>
      </c>
      <c r="D510" s="5" t="s">
        <v>47</v>
      </c>
      <c r="E510" s="5" t="s">
        <v>45</v>
      </c>
      <c r="F510" s="5" t="s">
        <v>56</v>
      </c>
      <c r="G510" s="5" t="s">
        <v>108</v>
      </c>
      <c r="H510" s="5" t="s">
        <v>883</v>
      </c>
      <c r="I510" s="5" t="s">
        <v>4395</v>
      </c>
      <c r="J510" s="5" t="s">
        <v>4396</v>
      </c>
      <c r="K510" s="5" t="s">
        <v>100</v>
      </c>
      <c r="L510" s="5" t="s">
        <v>55</v>
      </c>
      <c r="M510" s="10"/>
      <c r="N510" s="10"/>
      <c r="O510" s="10"/>
      <c r="P510" s="10"/>
      <c r="Q510" s="10"/>
      <c r="R510" s="10"/>
      <c r="S510" s="10"/>
      <c r="T510" s="10"/>
      <c r="U510" s="10"/>
      <c r="V510" s="10"/>
      <c r="W510" s="10"/>
      <c r="X510" s="10"/>
      <c r="Y510" s="10"/>
      <c r="Z510" s="10"/>
      <c r="AA510" s="10"/>
    </row>
    <row r="511" spans="1:27" ht="20.25" customHeight="1">
      <c r="A511" s="5" t="s">
        <v>2660</v>
      </c>
      <c r="B511" s="5" t="s">
        <v>4399</v>
      </c>
      <c r="C511" s="5" t="s">
        <v>27</v>
      </c>
      <c r="D511" s="5" t="s">
        <v>28</v>
      </c>
      <c r="E511" s="5" t="s">
        <v>29</v>
      </c>
      <c r="F511" s="5" t="s">
        <v>65</v>
      </c>
      <c r="G511" s="5" t="s">
        <v>66</v>
      </c>
      <c r="H511" s="5" t="s">
        <v>594</v>
      </c>
      <c r="I511" s="5" t="s">
        <v>4402</v>
      </c>
      <c r="J511" s="5" t="s">
        <v>4404</v>
      </c>
      <c r="K511" s="5" t="s">
        <v>100</v>
      </c>
      <c r="L511" s="5" t="s">
        <v>55</v>
      </c>
      <c r="M511" s="10"/>
      <c r="N511" s="10"/>
      <c r="O511" s="10"/>
      <c r="P511" s="10"/>
      <c r="Q511" s="10"/>
      <c r="R511" s="10"/>
      <c r="S511" s="10"/>
      <c r="T511" s="10"/>
      <c r="U511" s="10"/>
      <c r="V511" s="10"/>
      <c r="W511" s="10"/>
      <c r="X511" s="10"/>
      <c r="Y511" s="10"/>
      <c r="Z511" s="10"/>
      <c r="AA511" s="10"/>
    </row>
    <row r="512" spans="1:27" ht="20.25" customHeight="1">
      <c r="A512" s="5" t="s">
        <v>4407</v>
      </c>
      <c r="B512" s="5" t="s">
        <v>4408</v>
      </c>
      <c r="C512" s="5" t="s">
        <v>27</v>
      </c>
      <c r="D512" s="5" t="s">
        <v>290</v>
      </c>
      <c r="E512" s="5" t="s">
        <v>45</v>
      </c>
      <c r="F512" s="5" t="s">
        <v>1310</v>
      </c>
      <c r="G512" s="5" t="s">
        <v>108</v>
      </c>
      <c r="H512" s="5" t="s">
        <v>4410</v>
      </c>
      <c r="I512" s="5" t="s">
        <v>4411</v>
      </c>
      <c r="J512" s="5" t="s">
        <v>4413</v>
      </c>
      <c r="K512" s="5" t="s">
        <v>1599</v>
      </c>
      <c r="L512" s="5" t="s">
        <v>237</v>
      </c>
      <c r="M512" s="10"/>
      <c r="N512" s="10"/>
      <c r="O512" s="10"/>
      <c r="P512" s="10"/>
      <c r="Q512" s="10"/>
      <c r="R512" s="10"/>
      <c r="S512" s="10"/>
      <c r="T512" s="10"/>
      <c r="U512" s="10"/>
      <c r="V512" s="10"/>
      <c r="W512" s="10"/>
      <c r="X512" s="10"/>
      <c r="Y512" s="10"/>
      <c r="Z512" s="10"/>
      <c r="AA512" s="10"/>
    </row>
    <row r="513" spans="1:27" ht="20.25" customHeight="1">
      <c r="A513" s="5" t="s">
        <v>2660</v>
      </c>
      <c r="B513" s="5" t="s">
        <v>4415</v>
      </c>
      <c r="C513" s="5" t="s">
        <v>27</v>
      </c>
      <c r="D513" s="5" t="s">
        <v>47</v>
      </c>
      <c r="E513" s="5" t="s">
        <v>29</v>
      </c>
      <c r="F513" s="5" t="s">
        <v>493</v>
      </c>
      <c r="G513" s="5" t="s">
        <v>108</v>
      </c>
      <c r="H513" s="5" t="s">
        <v>1152</v>
      </c>
      <c r="I513" s="5" t="s">
        <v>4417</v>
      </c>
      <c r="J513" s="5" t="s">
        <v>4418</v>
      </c>
      <c r="K513" s="5" t="s">
        <v>37</v>
      </c>
      <c r="L513" s="5" t="s">
        <v>38</v>
      </c>
      <c r="M513" s="10"/>
      <c r="N513" s="10"/>
      <c r="O513" s="10"/>
      <c r="P513" s="10"/>
      <c r="Q513" s="10"/>
      <c r="R513" s="10"/>
      <c r="S513" s="10"/>
      <c r="T513" s="10"/>
      <c r="U513" s="10"/>
      <c r="V513" s="10"/>
      <c r="W513" s="10"/>
      <c r="X513" s="10"/>
      <c r="Y513" s="10"/>
      <c r="Z513" s="10"/>
      <c r="AA513" s="10"/>
    </row>
    <row r="514" spans="1:27" ht="20.25" customHeight="1">
      <c r="A514" s="5" t="s">
        <v>4422</v>
      </c>
      <c r="B514" s="5" t="s">
        <v>4423</v>
      </c>
      <c r="C514" s="5" t="s">
        <v>27</v>
      </c>
      <c r="D514" s="5" t="s">
        <v>75</v>
      </c>
      <c r="E514" s="5" t="s">
        <v>29</v>
      </c>
      <c r="F514" s="5" t="s">
        <v>186</v>
      </c>
      <c r="G514" s="5" t="s">
        <v>125</v>
      </c>
      <c r="H514" s="5" t="s">
        <v>2760</v>
      </c>
      <c r="I514" s="5" t="s">
        <v>4426</v>
      </c>
      <c r="J514" s="5" t="s">
        <v>4428</v>
      </c>
      <c r="K514" s="5" t="s">
        <v>100</v>
      </c>
      <c r="L514" s="5" t="s">
        <v>55</v>
      </c>
      <c r="M514" s="10"/>
      <c r="N514" s="10"/>
      <c r="O514" s="10"/>
      <c r="P514" s="10"/>
      <c r="Q514" s="10"/>
      <c r="R514" s="10"/>
      <c r="S514" s="10"/>
      <c r="T514" s="10"/>
      <c r="U514" s="10"/>
      <c r="V514" s="10"/>
      <c r="W514" s="10"/>
      <c r="X514" s="10"/>
      <c r="Y514" s="10"/>
      <c r="Z514" s="10"/>
      <c r="AA514" s="10"/>
    </row>
    <row r="515" spans="1:27" ht="20.25" customHeight="1">
      <c r="A515" s="5" t="s">
        <v>4433</v>
      </c>
      <c r="B515" s="5" t="s">
        <v>4434</v>
      </c>
      <c r="C515" s="5" t="s">
        <v>27</v>
      </c>
      <c r="D515" s="5" t="s">
        <v>85</v>
      </c>
      <c r="E515" s="5" t="s">
        <v>29</v>
      </c>
      <c r="F515" s="5" t="s">
        <v>852</v>
      </c>
      <c r="G515" s="5" t="s">
        <v>31</v>
      </c>
      <c r="H515" s="5" t="s">
        <v>633</v>
      </c>
      <c r="I515" s="5" t="s">
        <v>4435</v>
      </c>
      <c r="J515" s="5" t="s">
        <v>4438</v>
      </c>
      <c r="K515" s="5" t="s">
        <v>37</v>
      </c>
      <c r="L515" s="5" t="s">
        <v>55</v>
      </c>
      <c r="M515" s="10"/>
      <c r="N515" s="10"/>
      <c r="O515" s="10"/>
      <c r="P515" s="10"/>
      <c r="Q515" s="10"/>
      <c r="R515" s="10"/>
      <c r="S515" s="10"/>
      <c r="T515" s="10"/>
      <c r="U515" s="10"/>
      <c r="V515" s="10"/>
      <c r="W515" s="10"/>
      <c r="X515" s="10"/>
      <c r="Y515" s="10"/>
      <c r="Z515" s="10"/>
      <c r="AA515" s="10"/>
    </row>
    <row r="516" spans="1:27" ht="20.25" customHeight="1">
      <c r="A516" s="5" t="s">
        <v>784</v>
      </c>
      <c r="B516" s="5" t="s">
        <v>4441</v>
      </c>
      <c r="C516" s="5" t="s">
        <v>27</v>
      </c>
      <c r="D516" s="5" t="s">
        <v>80</v>
      </c>
      <c r="E516" s="5" t="s">
        <v>29</v>
      </c>
      <c r="F516" s="5" t="s">
        <v>672</v>
      </c>
      <c r="G516" s="5" t="s">
        <v>31</v>
      </c>
      <c r="H516" s="5" t="s">
        <v>4442</v>
      </c>
      <c r="I516" s="5" t="s">
        <v>4443</v>
      </c>
      <c r="J516" s="5" t="s">
        <v>4444</v>
      </c>
      <c r="K516" s="5" t="s">
        <v>53</v>
      </c>
      <c r="L516" s="5" t="s">
        <v>55</v>
      </c>
      <c r="M516" s="10"/>
      <c r="N516" s="10"/>
      <c r="O516" s="10"/>
      <c r="P516" s="10"/>
      <c r="Q516" s="10"/>
      <c r="R516" s="10"/>
      <c r="S516" s="10"/>
      <c r="T516" s="10"/>
      <c r="U516" s="10"/>
      <c r="V516" s="10"/>
      <c r="W516" s="10"/>
      <c r="X516" s="10"/>
      <c r="Y516" s="10"/>
      <c r="Z516" s="10"/>
      <c r="AA516" s="10"/>
    </row>
    <row r="517" spans="1:27" ht="20.25" customHeight="1">
      <c r="A517" s="5" t="s">
        <v>4447</v>
      </c>
      <c r="B517" s="5" t="s">
        <v>4448</v>
      </c>
      <c r="C517" s="5" t="s">
        <v>27</v>
      </c>
      <c r="D517" s="5" t="s">
        <v>80</v>
      </c>
      <c r="E517" s="5" t="s">
        <v>45</v>
      </c>
      <c r="F517" s="5" t="s">
        <v>56</v>
      </c>
      <c r="G517" s="5" t="s">
        <v>31</v>
      </c>
      <c r="H517" s="5" t="s">
        <v>57</v>
      </c>
      <c r="I517" s="5"/>
      <c r="J517" s="5" t="s">
        <v>4449</v>
      </c>
      <c r="K517" s="5" t="s">
        <v>53</v>
      </c>
      <c r="L517" s="5" t="s">
        <v>55</v>
      </c>
      <c r="M517" s="10"/>
      <c r="N517" s="10"/>
      <c r="O517" s="10"/>
      <c r="P517" s="10"/>
      <c r="Q517" s="10"/>
      <c r="R517" s="10"/>
      <c r="S517" s="10"/>
      <c r="T517" s="10"/>
      <c r="U517" s="10"/>
      <c r="V517" s="10"/>
      <c r="W517" s="10"/>
      <c r="X517" s="10"/>
      <c r="Y517" s="10"/>
      <c r="Z517" s="10"/>
      <c r="AA517" s="10"/>
    </row>
    <row r="518" spans="1:27" ht="20.25" customHeight="1">
      <c r="A518" s="5" t="s">
        <v>4453</v>
      </c>
      <c r="B518" s="5" t="s">
        <v>4454</v>
      </c>
      <c r="C518" s="5" t="s">
        <v>27</v>
      </c>
      <c r="D518" s="5" t="s">
        <v>80</v>
      </c>
      <c r="E518" s="5" t="s">
        <v>29</v>
      </c>
      <c r="F518" s="5" t="s">
        <v>920</v>
      </c>
      <c r="G518" s="5" t="s">
        <v>125</v>
      </c>
      <c r="H518" s="5" t="s">
        <v>57</v>
      </c>
      <c r="I518" s="5" t="s">
        <v>4457</v>
      </c>
      <c r="J518" s="5" t="s">
        <v>4458</v>
      </c>
      <c r="K518" s="5" t="s">
        <v>53</v>
      </c>
      <c r="L518" s="5" t="s">
        <v>55</v>
      </c>
      <c r="M518" s="10"/>
      <c r="N518" s="10"/>
      <c r="O518" s="10"/>
      <c r="P518" s="10"/>
      <c r="Q518" s="10"/>
      <c r="R518" s="10"/>
      <c r="S518" s="10"/>
      <c r="T518" s="10"/>
      <c r="U518" s="10"/>
      <c r="V518" s="10"/>
      <c r="W518" s="10"/>
      <c r="X518" s="10"/>
      <c r="Y518" s="10"/>
      <c r="Z518" s="10"/>
      <c r="AA518" s="10"/>
    </row>
    <row r="519" spans="1:27" ht="20.25" customHeight="1">
      <c r="A519" s="5" t="s">
        <v>4461</v>
      </c>
      <c r="B519" s="5" t="s">
        <v>4462</v>
      </c>
      <c r="C519" s="5" t="s">
        <v>27</v>
      </c>
      <c r="D519" s="5" t="s">
        <v>47</v>
      </c>
      <c r="E519" s="5" t="s">
        <v>29</v>
      </c>
      <c r="F519" s="5" t="s">
        <v>151</v>
      </c>
      <c r="G519" s="5" t="s">
        <v>108</v>
      </c>
      <c r="H519" s="5" t="s">
        <v>76</v>
      </c>
      <c r="I519" s="5" t="s">
        <v>4463</v>
      </c>
      <c r="J519" s="5" t="s">
        <v>4466</v>
      </c>
      <c r="K519" s="5" t="s">
        <v>53</v>
      </c>
      <c r="L519" s="5" t="s">
        <v>38</v>
      </c>
      <c r="M519" s="10"/>
      <c r="N519" s="10"/>
      <c r="O519" s="10"/>
      <c r="P519" s="10"/>
      <c r="Q519" s="10"/>
      <c r="R519" s="10"/>
      <c r="S519" s="10"/>
      <c r="T519" s="10"/>
      <c r="U519" s="10"/>
      <c r="V519" s="10"/>
      <c r="W519" s="10"/>
      <c r="X519" s="10"/>
      <c r="Y519" s="10"/>
      <c r="Z519" s="10"/>
      <c r="AA519" s="10"/>
    </row>
    <row r="520" spans="1:27" ht="20.25" customHeight="1">
      <c r="A520" s="5" t="s">
        <v>4470</v>
      </c>
      <c r="B520" s="5" t="s">
        <v>4471</v>
      </c>
      <c r="C520" s="5" t="s">
        <v>27</v>
      </c>
      <c r="D520" s="5" t="s">
        <v>54</v>
      </c>
      <c r="E520" s="5" t="s">
        <v>45</v>
      </c>
      <c r="F520" s="5" t="s">
        <v>4472</v>
      </c>
      <c r="G520" s="5" t="s">
        <v>66</v>
      </c>
      <c r="H520" s="5" t="s">
        <v>780</v>
      </c>
      <c r="I520" s="5" t="s">
        <v>4473</v>
      </c>
      <c r="J520" s="5" t="s">
        <v>4476</v>
      </c>
      <c r="K520" s="5" t="s">
        <v>37</v>
      </c>
      <c r="L520" s="5" t="s">
        <v>89</v>
      </c>
      <c r="M520" s="10"/>
      <c r="N520" s="10"/>
      <c r="O520" s="10"/>
      <c r="P520" s="10"/>
      <c r="Q520" s="10"/>
      <c r="R520" s="10"/>
      <c r="S520" s="10"/>
      <c r="T520" s="10"/>
      <c r="U520" s="10"/>
      <c r="V520" s="10"/>
      <c r="W520" s="10"/>
      <c r="X520" s="10"/>
      <c r="Y520" s="10"/>
      <c r="Z520" s="10"/>
      <c r="AA520" s="10"/>
    </row>
    <row r="521" spans="1:27" ht="20.25" customHeight="1">
      <c r="A521" s="5" t="s">
        <v>4479</v>
      </c>
      <c r="B521" s="5" t="s">
        <v>2376</v>
      </c>
      <c r="C521" s="5" t="s">
        <v>27</v>
      </c>
      <c r="D521" s="5" t="s">
        <v>47</v>
      </c>
      <c r="E521" s="5" t="s">
        <v>45</v>
      </c>
      <c r="F521" s="5" t="s">
        <v>1005</v>
      </c>
      <c r="G521" s="5" t="s">
        <v>108</v>
      </c>
      <c r="H521" s="5" t="s">
        <v>2378</v>
      </c>
      <c r="I521" s="5" t="s">
        <v>4480</v>
      </c>
      <c r="J521" s="5" t="s">
        <v>4482</v>
      </c>
      <c r="K521" s="5" t="s">
        <v>37</v>
      </c>
      <c r="L521" s="5" t="s">
        <v>55</v>
      </c>
      <c r="M521" s="10"/>
      <c r="N521" s="10"/>
      <c r="O521" s="10"/>
      <c r="P521" s="10"/>
      <c r="Q521" s="10"/>
      <c r="R521" s="10"/>
      <c r="S521" s="10"/>
      <c r="T521" s="10"/>
      <c r="U521" s="10"/>
      <c r="V521" s="10"/>
      <c r="W521" s="10"/>
      <c r="X521" s="10"/>
      <c r="Y521" s="10"/>
      <c r="Z521" s="10"/>
      <c r="AA521" s="10"/>
    </row>
    <row r="522" spans="1:27" ht="20.25" customHeight="1">
      <c r="A522" s="5" t="s">
        <v>2808</v>
      </c>
      <c r="B522" s="5" t="s">
        <v>4485</v>
      </c>
      <c r="C522" s="5" t="s">
        <v>27</v>
      </c>
      <c r="D522" s="5" t="s">
        <v>575</v>
      </c>
      <c r="E522" s="5" t="s">
        <v>29</v>
      </c>
      <c r="F522" s="5" t="s">
        <v>952</v>
      </c>
      <c r="G522" s="5" t="s">
        <v>31</v>
      </c>
      <c r="H522" s="5" t="s">
        <v>48</v>
      </c>
      <c r="I522" s="5"/>
      <c r="J522" s="5" t="s">
        <v>4486</v>
      </c>
      <c r="K522" s="5" t="s">
        <v>53</v>
      </c>
      <c r="L522" s="5" t="s">
        <v>55</v>
      </c>
      <c r="M522" s="10"/>
      <c r="N522" s="10"/>
      <c r="O522" s="10"/>
      <c r="P522" s="10"/>
      <c r="Q522" s="10"/>
      <c r="R522" s="10"/>
      <c r="S522" s="10"/>
      <c r="T522" s="10"/>
      <c r="U522" s="10"/>
      <c r="V522" s="10"/>
      <c r="W522" s="10"/>
      <c r="X522" s="10"/>
      <c r="Y522" s="10"/>
      <c r="Z522" s="10"/>
      <c r="AA522" s="10"/>
    </row>
    <row r="523" spans="1:27" ht="20.25" customHeight="1">
      <c r="A523" s="5" t="s">
        <v>4491</v>
      </c>
      <c r="B523" s="5" t="s">
        <v>4493</v>
      </c>
      <c r="C523" s="5" t="s">
        <v>27</v>
      </c>
      <c r="D523" s="5" t="s">
        <v>85</v>
      </c>
      <c r="E523" s="5" t="s">
        <v>45</v>
      </c>
      <c r="F523" s="5" t="s">
        <v>56</v>
      </c>
      <c r="G523" s="5" t="s">
        <v>31</v>
      </c>
      <c r="H523" s="5" t="s">
        <v>942</v>
      </c>
      <c r="I523" s="5" t="s">
        <v>924</v>
      </c>
      <c r="J523" s="5" t="s">
        <v>4498</v>
      </c>
      <c r="K523" s="5" t="s">
        <v>37</v>
      </c>
      <c r="L523" s="5" t="s">
        <v>55</v>
      </c>
      <c r="M523" s="10"/>
      <c r="N523" s="10"/>
      <c r="O523" s="10"/>
      <c r="P523" s="10"/>
      <c r="Q523" s="10"/>
      <c r="R523" s="10"/>
      <c r="S523" s="10"/>
      <c r="T523" s="10"/>
      <c r="U523" s="10"/>
      <c r="V523" s="10"/>
      <c r="W523" s="10"/>
      <c r="X523" s="10"/>
      <c r="Y523" s="10"/>
      <c r="Z523" s="10"/>
      <c r="AA523" s="10"/>
    </row>
    <row r="524" spans="1:27" ht="20.25" customHeight="1">
      <c r="A524" s="5" t="s">
        <v>4500</v>
      </c>
      <c r="B524" s="5" t="s">
        <v>4501</v>
      </c>
      <c r="C524" s="5" t="s">
        <v>27</v>
      </c>
      <c r="D524" s="5" t="s">
        <v>85</v>
      </c>
      <c r="E524" s="5" t="s">
        <v>29</v>
      </c>
      <c r="F524" s="5" t="s">
        <v>65</v>
      </c>
      <c r="G524" s="5" t="s">
        <v>125</v>
      </c>
      <c r="H524" s="5" t="s">
        <v>32</v>
      </c>
      <c r="I524" s="5" t="s">
        <v>4504</v>
      </c>
      <c r="J524" s="5" t="s">
        <v>4505</v>
      </c>
      <c r="K524" s="5" t="s">
        <v>37</v>
      </c>
      <c r="L524" s="5" t="s">
        <v>55</v>
      </c>
      <c r="M524" s="10"/>
      <c r="N524" s="10"/>
      <c r="O524" s="10"/>
      <c r="P524" s="10"/>
      <c r="Q524" s="10"/>
      <c r="R524" s="10"/>
      <c r="S524" s="10"/>
      <c r="T524" s="10"/>
      <c r="U524" s="10"/>
      <c r="V524" s="10"/>
      <c r="W524" s="10"/>
      <c r="X524" s="10"/>
      <c r="Y524" s="10"/>
      <c r="Z524" s="10"/>
      <c r="AA524" s="10"/>
    </row>
    <row r="525" spans="1:27" ht="20.25" customHeight="1">
      <c r="A525" s="5" t="s">
        <v>784</v>
      </c>
      <c r="B525" s="5" t="s">
        <v>4508</v>
      </c>
      <c r="C525" s="5" t="s">
        <v>27</v>
      </c>
      <c r="D525" s="5" t="s">
        <v>85</v>
      </c>
      <c r="E525" s="5" t="s">
        <v>45</v>
      </c>
      <c r="F525" s="5" t="s">
        <v>65</v>
      </c>
      <c r="G525" s="5" t="s">
        <v>31</v>
      </c>
      <c r="H525" s="5" t="s">
        <v>32</v>
      </c>
      <c r="I525" s="5" t="s">
        <v>4504</v>
      </c>
      <c r="J525" s="5" t="s">
        <v>4510</v>
      </c>
      <c r="K525" s="5" t="s">
        <v>42</v>
      </c>
      <c r="L525" s="5" t="s">
        <v>237</v>
      </c>
      <c r="M525" s="10"/>
      <c r="N525" s="10"/>
      <c r="O525" s="10"/>
      <c r="P525" s="10"/>
      <c r="Q525" s="10"/>
      <c r="R525" s="10"/>
      <c r="S525" s="10"/>
      <c r="T525" s="10"/>
      <c r="U525" s="10"/>
      <c r="V525" s="10"/>
      <c r="W525" s="10"/>
      <c r="X525" s="10"/>
      <c r="Y525" s="10"/>
      <c r="Z525" s="10"/>
      <c r="AA525" s="10"/>
    </row>
    <row r="526" spans="1:27" ht="20.25" customHeight="1">
      <c r="A526" s="5" t="s">
        <v>4511</v>
      </c>
      <c r="B526" s="5" t="s">
        <v>4512</v>
      </c>
      <c r="C526" s="5" t="s">
        <v>27</v>
      </c>
      <c r="D526" s="5" t="s">
        <v>75</v>
      </c>
      <c r="E526" s="5" t="s">
        <v>29</v>
      </c>
      <c r="F526" s="5" t="s">
        <v>201</v>
      </c>
      <c r="G526" s="5" t="s">
        <v>108</v>
      </c>
      <c r="H526" s="5" t="s">
        <v>106</v>
      </c>
      <c r="I526" s="5" t="s">
        <v>4516</v>
      </c>
      <c r="J526" s="5"/>
      <c r="K526" s="5" t="s">
        <v>167</v>
      </c>
      <c r="L526" s="5" t="s">
        <v>237</v>
      </c>
      <c r="M526" s="10"/>
      <c r="N526" s="10"/>
      <c r="O526" s="10"/>
      <c r="P526" s="10"/>
      <c r="Q526" s="10"/>
      <c r="R526" s="10"/>
      <c r="S526" s="10"/>
      <c r="T526" s="10"/>
      <c r="U526" s="10"/>
      <c r="V526" s="10"/>
      <c r="W526" s="10"/>
      <c r="X526" s="10"/>
      <c r="Y526" s="10"/>
      <c r="Z526" s="10"/>
      <c r="AA526" s="10"/>
    </row>
    <row r="527" spans="1:27" ht="20.25" customHeight="1">
      <c r="A527" s="5" t="s">
        <v>4523</v>
      </c>
      <c r="B527" s="5" t="s">
        <v>4524</v>
      </c>
      <c r="C527" s="5" t="s">
        <v>27</v>
      </c>
      <c r="D527" s="5" t="s">
        <v>80</v>
      </c>
      <c r="E527" s="5" t="s">
        <v>45</v>
      </c>
      <c r="F527" s="5" t="s">
        <v>4525</v>
      </c>
      <c r="G527" s="5" t="s">
        <v>108</v>
      </c>
      <c r="H527" s="5" t="s">
        <v>2426</v>
      </c>
      <c r="I527" s="5" t="s">
        <v>4527</v>
      </c>
      <c r="J527" s="5" t="s">
        <v>4529</v>
      </c>
      <c r="K527" s="5" t="s">
        <v>100</v>
      </c>
      <c r="L527" s="5" t="s">
        <v>55</v>
      </c>
      <c r="M527" s="10"/>
      <c r="N527" s="10"/>
      <c r="O527" s="10"/>
      <c r="P527" s="10"/>
      <c r="Q527" s="10"/>
      <c r="R527" s="10"/>
      <c r="S527" s="10"/>
      <c r="T527" s="10"/>
      <c r="U527" s="10"/>
      <c r="V527" s="10"/>
      <c r="W527" s="10"/>
      <c r="X527" s="10"/>
      <c r="Y527" s="10"/>
      <c r="Z527" s="10"/>
      <c r="AA527" s="10"/>
    </row>
    <row r="528" spans="1:27" ht="20.25" customHeight="1">
      <c r="A528" s="5" t="s">
        <v>3183</v>
      </c>
      <c r="B528" s="5" t="s">
        <v>4531</v>
      </c>
      <c r="C528" s="5" t="s">
        <v>27</v>
      </c>
      <c r="D528" s="5" t="s">
        <v>85</v>
      </c>
      <c r="E528" s="5" t="s">
        <v>919</v>
      </c>
      <c r="F528" s="5" t="s">
        <v>493</v>
      </c>
      <c r="G528" s="5" t="s">
        <v>66</v>
      </c>
      <c r="H528" s="5" t="s">
        <v>403</v>
      </c>
      <c r="I528" s="5" t="s">
        <v>4533</v>
      </c>
      <c r="J528" s="5" t="s">
        <v>4534</v>
      </c>
      <c r="K528" s="5" t="s">
        <v>37</v>
      </c>
      <c r="L528" s="5" t="s">
        <v>405</v>
      </c>
      <c r="M528" s="10"/>
      <c r="N528" s="10"/>
      <c r="O528" s="10"/>
      <c r="P528" s="10"/>
      <c r="Q528" s="10"/>
      <c r="R528" s="10"/>
      <c r="S528" s="10"/>
      <c r="T528" s="10"/>
      <c r="U528" s="10"/>
      <c r="V528" s="10"/>
      <c r="W528" s="10"/>
      <c r="X528" s="10"/>
      <c r="Y528" s="10"/>
      <c r="Z528" s="10"/>
      <c r="AA528" s="10"/>
    </row>
    <row r="529" spans="1:27" ht="20.25" customHeight="1">
      <c r="A529" s="5" t="s">
        <v>4539</v>
      </c>
      <c r="B529" s="5" t="s">
        <v>4540</v>
      </c>
      <c r="C529" s="5" t="s">
        <v>27</v>
      </c>
      <c r="D529" s="5" t="s">
        <v>75</v>
      </c>
      <c r="E529" s="5" t="s">
        <v>45</v>
      </c>
      <c r="F529" s="5" t="s">
        <v>672</v>
      </c>
      <c r="G529" s="5" t="s">
        <v>125</v>
      </c>
      <c r="H529" s="5" t="s">
        <v>32</v>
      </c>
      <c r="I529" s="5" t="s">
        <v>4544</v>
      </c>
      <c r="J529" s="5" t="s">
        <v>4545</v>
      </c>
      <c r="K529" s="5" t="s">
        <v>37</v>
      </c>
      <c r="L529" s="5" t="s">
        <v>405</v>
      </c>
      <c r="M529" s="10"/>
      <c r="N529" s="10"/>
      <c r="O529" s="10"/>
      <c r="P529" s="10"/>
      <c r="Q529" s="10"/>
      <c r="R529" s="10"/>
      <c r="S529" s="10"/>
      <c r="T529" s="10"/>
      <c r="U529" s="10"/>
      <c r="V529" s="10"/>
      <c r="W529" s="10"/>
      <c r="X529" s="10"/>
      <c r="Y529" s="10"/>
      <c r="Z529" s="10"/>
      <c r="AA529" s="10"/>
    </row>
    <row r="530" spans="1:27" ht="20.25" customHeight="1">
      <c r="A530" s="5" t="s">
        <v>4491</v>
      </c>
      <c r="B530" s="5" t="s">
        <v>4551</v>
      </c>
      <c r="C530" s="5" t="s">
        <v>27</v>
      </c>
      <c r="D530" s="5" t="s">
        <v>47</v>
      </c>
      <c r="E530" s="5" t="s">
        <v>45</v>
      </c>
      <c r="F530" s="5" t="s">
        <v>178</v>
      </c>
      <c r="G530" s="5" t="s">
        <v>108</v>
      </c>
      <c r="H530" s="5" t="s">
        <v>4553</v>
      </c>
      <c r="I530" s="5"/>
      <c r="J530" s="5" t="s">
        <v>4556</v>
      </c>
      <c r="K530" s="5" t="s">
        <v>100</v>
      </c>
      <c r="L530" s="5" t="s">
        <v>55</v>
      </c>
      <c r="M530" s="10"/>
      <c r="N530" s="10"/>
      <c r="O530" s="10"/>
      <c r="P530" s="10"/>
      <c r="Q530" s="10"/>
      <c r="R530" s="10"/>
      <c r="S530" s="10"/>
      <c r="T530" s="10"/>
      <c r="U530" s="10"/>
      <c r="V530" s="10"/>
      <c r="W530" s="10"/>
      <c r="X530" s="10"/>
      <c r="Y530" s="10"/>
      <c r="Z530" s="10"/>
      <c r="AA530" s="10"/>
    </row>
    <row r="531" spans="1:27" ht="20.25" customHeight="1">
      <c r="A531" s="5" t="s">
        <v>2660</v>
      </c>
      <c r="B531" s="5" t="s">
        <v>4558</v>
      </c>
      <c r="C531" s="5" t="s">
        <v>27</v>
      </c>
      <c r="D531" s="5" t="s">
        <v>119</v>
      </c>
      <c r="E531" s="5" t="s">
        <v>29</v>
      </c>
      <c r="F531" s="5" t="s">
        <v>672</v>
      </c>
      <c r="G531" s="5" t="s">
        <v>125</v>
      </c>
      <c r="H531" s="5" t="s">
        <v>537</v>
      </c>
      <c r="I531" s="5" t="s">
        <v>4559</v>
      </c>
      <c r="J531" s="5" t="s">
        <v>4562</v>
      </c>
      <c r="K531" s="5" t="s">
        <v>167</v>
      </c>
      <c r="L531" s="5" t="s">
        <v>55</v>
      </c>
      <c r="M531" s="10"/>
      <c r="N531" s="10"/>
      <c r="O531" s="10"/>
      <c r="P531" s="10"/>
      <c r="Q531" s="10"/>
      <c r="R531" s="10"/>
      <c r="S531" s="10"/>
      <c r="T531" s="10"/>
      <c r="U531" s="10"/>
      <c r="V531" s="10"/>
      <c r="W531" s="10"/>
      <c r="X531" s="10"/>
      <c r="Y531" s="10"/>
      <c r="Z531" s="10"/>
      <c r="AA531" s="10"/>
    </row>
    <row r="532" spans="1:27" ht="20.25" customHeight="1">
      <c r="A532" s="5" t="s">
        <v>4566</v>
      </c>
      <c r="B532" s="5" t="s">
        <v>4568</v>
      </c>
      <c r="C532" s="5" t="s">
        <v>27</v>
      </c>
      <c r="D532" s="5" t="s">
        <v>212</v>
      </c>
      <c r="E532" s="5" t="s">
        <v>45</v>
      </c>
      <c r="F532" s="5" t="s">
        <v>1186</v>
      </c>
      <c r="G532" s="5" t="s">
        <v>31</v>
      </c>
      <c r="H532" s="5" t="s">
        <v>2197</v>
      </c>
      <c r="I532" s="5"/>
      <c r="J532" s="5" t="s">
        <v>4569</v>
      </c>
      <c r="K532" s="5" t="s">
        <v>1599</v>
      </c>
      <c r="L532" s="5" t="s">
        <v>55</v>
      </c>
      <c r="M532" s="10"/>
      <c r="N532" s="10"/>
      <c r="O532" s="10"/>
      <c r="P532" s="10"/>
      <c r="Q532" s="10"/>
      <c r="R532" s="10"/>
      <c r="S532" s="10"/>
      <c r="T532" s="10"/>
      <c r="U532" s="10"/>
      <c r="V532" s="10"/>
      <c r="W532" s="10"/>
      <c r="X532" s="10"/>
      <c r="Y532" s="10"/>
      <c r="Z532" s="10"/>
      <c r="AA532" s="10"/>
    </row>
    <row r="533" spans="1:27" ht="20.25" customHeight="1">
      <c r="A533" s="5" t="s">
        <v>2660</v>
      </c>
      <c r="B533" s="5" t="s">
        <v>4570</v>
      </c>
      <c r="C533" s="5" t="s">
        <v>27</v>
      </c>
      <c r="D533" s="5" t="s">
        <v>212</v>
      </c>
      <c r="E533" s="5" t="s">
        <v>45</v>
      </c>
      <c r="F533" s="5" t="s">
        <v>424</v>
      </c>
      <c r="G533" s="5" t="s">
        <v>31</v>
      </c>
      <c r="H533" s="5" t="s">
        <v>213</v>
      </c>
      <c r="I533" s="5"/>
      <c r="J533" s="5" t="s">
        <v>4572</v>
      </c>
      <c r="K533" s="5" t="s">
        <v>100</v>
      </c>
      <c r="L533" s="5" t="s">
        <v>55</v>
      </c>
      <c r="M533" s="10"/>
      <c r="N533" s="10"/>
      <c r="O533" s="10"/>
      <c r="P533" s="10"/>
      <c r="Q533" s="10"/>
      <c r="R533" s="10"/>
      <c r="S533" s="10"/>
      <c r="T533" s="10"/>
      <c r="U533" s="10"/>
      <c r="V533" s="10"/>
      <c r="W533" s="10"/>
      <c r="X533" s="10"/>
      <c r="Y533" s="10"/>
      <c r="Z533" s="10"/>
      <c r="AA533" s="10"/>
    </row>
    <row r="534" spans="1:27" ht="20.25" customHeight="1">
      <c r="A534" s="5" t="s">
        <v>2554</v>
      </c>
      <c r="B534" s="5" t="s">
        <v>4576</v>
      </c>
      <c r="C534" s="5" t="s">
        <v>27</v>
      </c>
      <c r="D534" s="5" t="s">
        <v>290</v>
      </c>
      <c r="E534" s="5" t="s">
        <v>45</v>
      </c>
      <c r="F534" s="5" t="s">
        <v>2349</v>
      </c>
      <c r="G534" s="5" t="s">
        <v>125</v>
      </c>
      <c r="H534" s="5" t="s">
        <v>855</v>
      </c>
      <c r="I534" s="5" t="s">
        <v>4580</v>
      </c>
      <c r="J534" s="5" t="s">
        <v>4581</v>
      </c>
      <c r="K534" s="5" t="s">
        <v>37</v>
      </c>
      <c r="L534" s="5" t="s">
        <v>55</v>
      </c>
      <c r="M534" s="10"/>
      <c r="N534" s="10"/>
      <c r="O534" s="10"/>
      <c r="P534" s="10"/>
      <c r="Q534" s="10"/>
      <c r="R534" s="10"/>
      <c r="S534" s="10"/>
      <c r="T534" s="10"/>
      <c r="U534" s="10"/>
      <c r="V534" s="10"/>
      <c r="W534" s="10"/>
      <c r="X534" s="10"/>
      <c r="Y534" s="10"/>
      <c r="Z534" s="10"/>
      <c r="AA534" s="10"/>
    </row>
    <row r="535" spans="1:27" ht="20.25" customHeight="1">
      <c r="A535" s="5" t="s">
        <v>4114</v>
      </c>
      <c r="B535" s="5" t="s">
        <v>4583</v>
      </c>
      <c r="C535" s="5" t="s">
        <v>27</v>
      </c>
      <c r="D535" s="5" t="s">
        <v>28</v>
      </c>
      <c r="E535" s="5" t="s">
        <v>29</v>
      </c>
      <c r="F535" s="5" t="s">
        <v>56</v>
      </c>
      <c r="G535" s="5" t="s">
        <v>66</v>
      </c>
      <c r="H535" s="5" t="s">
        <v>537</v>
      </c>
      <c r="I535" s="5" t="s">
        <v>4584</v>
      </c>
      <c r="J535" s="5" t="s">
        <v>4587</v>
      </c>
      <c r="K535" s="5" t="s">
        <v>53</v>
      </c>
      <c r="L535" s="5" t="s">
        <v>55</v>
      </c>
      <c r="M535" s="10"/>
      <c r="N535" s="10"/>
      <c r="O535" s="10"/>
      <c r="P535" s="10"/>
      <c r="Q535" s="10"/>
      <c r="R535" s="10"/>
      <c r="S535" s="10"/>
      <c r="T535" s="10"/>
      <c r="U535" s="10"/>
      <c r="V535" s="10"/>
      <c r="W535" s="10"/>
      <c r="X535" s="10"/>
      <c r="Y535" s="10"/>
      <c r="Z535" s="10"/>
      <c r="AA535" s="10"/>
    </row>
    <row r="536" spans="1:27" ht="20.25" customHeight="1">
      <c r="A536" s="5" t="s">
        <v>4589</v>
      </c>
      <c r="B536" s="5" t="s">
        <v>4445</v>
      </c>
      <c r="C536" s="5" t="s">
        <v>27</v>
      </c>
      <c r="D536" s="5" t="s">
        <v>80</v>
      </c>
      <c r="E536" s="5" t="s">
        <v>45</v>
      </c>
      <c r="F536" s="5" t="s">
        <v>2614</v>
      </c>
      <c r="G536" s="5" t="s">
        <v>108</v>
      </c>
      <c r="H536" s="5" t="s">
        <v>48</v>
      </c>
      <c r="I536" s="5" t="s">
        <v>871</v>
      </c>
      <c r="J536" s="5" t="s">
        <v>4594</v>
      </c>
      <c r="K536" s="5" t="s">
        <v>53</v>
      </c>
      <c r="L536" s="5" t="s">
        <v>405</v>
      </c>
      <c r="M536" s="10"/>
      <c r="N536" s="10"/>
      <c r="O536" s="10"/>
      <c r="P536" s="10"/>
      <c r="Q536" s="10"/>
      <c r="R536" s="10"/>
      <c r="S536" s="10"/>
      <c r="T536" s="10"/>
      <c r="U536" s="10"/>
      <c r="V536" s="10"/>
      <c r="W536" s="10"/>
      <c r="X536" s="10"/>
      <c r="Y536" s="10"/>
      <c r="Z536" s="10"/>
      <c r="AA536" s="10"/>
    </row>
    <row r="537" spans="1:27" ht="20.25" customHeight="1">
      <c r="A537" s="5" t="s">
        <v>2440</v>
      </c>
      <c r="B537" s="5" t="s">
        <v>4596</v>
      </c>
      <c r="C537" s="5" t="s">
        <v>27</v>
      </c>
      <c r="D537" s="5" t="s">
        <v>47</v>
      </c>
      <c r="E537" s="5" t="s">
        <v>45</v>
      </c>
      <c r="F537" s="5" t="s">
        <v>56</v>
      </c>
      <c r="G537" s="5" t="s">
        <v>108</v>
      </c>
      <c r="H537" s="5" t="s">
        <v>68</v>
      </c>
      <c r="I537" s="5" t="s">
        <v>4597</v>
      </c>
      <c r="J537" s="5" t="s">
        <v>4599</v>
      </c>
      <c r="K537" s="5" t="s">
        <v>53</v>
      </c>
      <c r="L537" s="5" t="s">
        <v>55</v>
      </c>
      <c r="M537" s="10"/>
      <c r="N537" s="10"/>
      <c r="O537" s="10"/>
      <c r="P537" s="10"/>
      <c r="Q537" s="10"/>
      <c r="R537" s="10"/>
      <c r="S537" s="10"/>
      <c r="T537" s="10"/>
      <c r="U537" s="10"/>
      <c r="V537" s="10"/>
      <c r="W537" s="10"/>
      <c r="X537" s="10"/>
      <c r="Y537" s="10"/>
      <c r="Z537" s="10"/>
      <c r="AA537" s="10"/>
    </row>
    <row r="538" spans="1:27" ht="20.25" customHeight="1">
      <c r="A538" s="5" t="s">
        <v>4600</v>
      </c>
      <c r="B538" s="5" t="s">
        <v>3487</v>
      </c>
      <c r="C538" s="5" t="s">
        <v>27</v>
      </c>
      <c r="D538" s="5" t="s">
        <v>47</v>
      </c>
      <c r="E538" s="5" t="s">
        <v>45</v>
      </c>
      <c r="F538" s="5" t="s">
        <v>964</v>
      </c>
      <c r="G538" s="5" t="s">
        <v>31</v>
      </c>
      <c r="H538" s="5" t="s">
        <v>947</v>
      </c>
      <c r="I538" s="5"/>
      <c r="J538" s="5" t="s">
        <v>4605</v>
      </c>
      <c r="K538" s="5" t="s">
        <v>37</v>
      </c>
      <c r="L538" s="5" t="s">
        <v>55</v>
      </c>
      <c r="M538" s="10"/>
      <c r="N538" s="10"/>
      <c r="O538" s="10"/>
      <c r="P538" s="10"/>
      <c r="Q538" s="10"/>
      <c r="R538" s="10"/>
      <c r="S538" s="10"/>
      <c r="T538" s="10"/>
      <c r="U538" s="10"/>
      <c r="V538" s="10"/>
      <c r="W538" s="10"/>
      <c r="X538" s="10"/>
      <c r="Y538" s="10"/>
      <c r="Z538" s="10"/>
      <c r="AA538" s="10"/>
    </row>
    <row r="539" spans="1:27" ht="20.25" customHeight="1">
      <c r="A539" s="5" t="s">
        <v>4608</v>
      </c>
      <c r="B539" s="5" t="s">
        <v>4609</v>
      </c>
      <c r="C539" s="5" t="s">
        <v>27</v>
      </c>
      <c r="D539" s="5" t="s">
        <v>85</v>
      </c>
      <c r="E539" s="5" t="s">
        <v>29</v>
      </c>
      <c r="F539" s="5" t="s">
        <v>493</v>
      </c>
      <c r="G539" s="5" t="s">
        <v>108</v>
      </c>
      <c r="H539" s="5" t="s">
        <v>4611</v>
      </c>
      <c r="I539" s="5" t="s">
        <v>4612</v>
      </c>
      <c r="J539" s="5" t="s">
        <v>4613</v>
      </c>
      <c r="K539" s="5" t="s">
        <v>37</v>
      </c>
      <c r="L539" s="5" t="s">
        <v>38</v>
      </c>
      <c r="M539" s="10"/>
      <c r="N539" s="10"/>
      <c r="O539" s="10"/>
      <c r="P539" s="10"/>
      <c r="Q539" s="10"/>
      <c r="R539" s="10"/>
      <c r="S539" s="10"/>
      <c r="T539" s="10"/>
      <c r="U539" s="10"/>
      <c r="V539" s="10"/>
      <c r="W539" s="10"/>
      <c r="X539" s="10"/>
      <c r="Y539" s="10"/>
      <c r="Z539" s="10"/>
      <c r="AA539" s="10"/>
    </row>
    <row r="540" spans="1:27" ht="20.25" customHeight="1">
      <c r="A540" s="5" t="s">
        <v>4615</v>
      </c>
      <c r="B540" s="5" t="s">
        <v>4616</v>
      </c>
      <c r="C540" s="5" t="s">
        <v>27</v>
      </c>
      <c r="D540" s="5" t="s">
        <v>54</v>
      </c>
      <c r="E540" s="5" t="s">
        <v>45</v>
      </c>
      <c r="F540" s="5" t="s">
        <v>3589</v>
      </c>
      <c r="G540" s="5" t="s">
        <v>31</v>
      </c>
      <c r="H540" s="5" t="s">
        <v>3552</v>
      </c>
      <c r="I540" s="5" t="s">
        <v>4621</v>
      </c>
      <c r="J540" s="5" t="s">
        <v>4622</v>
      </c>
      <c r="K540" s="5" t="s">
        <v>37</v>
      </c>
      <c r="L540" s="5" t="s">
        <v>55</v>
      </c>
      <c r="M540" s="10"/>
      <c r="N540" s="10"/>
      <c r="O540" s="10"/>
      <c r="P540" s="10"/>
      <c r="Q540" s="10"/>
      <c r="R540" s="10"/>
      <c r="S540" s="10"/>
      <c r="T540" s="10"/>
      <c r="U540" s="10"/>
      <c r="V540" s="10"/>
      <c r="W540" s="10"/>
      <c r="X540" s="10"/>
      <c r="Y540" s="10"/>
      <c r="Z540" s="10"/>
      <c r="AA540" s="10"/>
    </row>
    <row r="541" spans="1:27" ht="20.25" customHeight="1">
      <c r="A541" s="5" t="s">
        <v>3156</v>
      </c>
      <c r="B541" s="5" t="s">
        <v>4627</v>
      </c>
      <c r="C541" s="5" t="s">
        <v>27</v>
      </c>
      <c r="D541" s="5" t="s">
        <v>85</v>
      </c>
      <c r="E541" s="5" t="s">
        <v>45</v>
      </c>
      <c r="F541" s="5" t="s">
        <v>65</v>
      </c>
      <c r="G541" s="5" t="s">
        <v>125</v>
      </c>
      <c r="H541" s="5" t="s">
        <v>106</v>
      </c>
      <c r="I541" s="5" t="s">
        <v>754</v>
      </c>
      <c r="J541" s="5" t="s">
        <v>4629</v>
      </c>
      <c r="K541" s="5" t="s">
        <v>100</v>
      </c>
      <c r="L541" s="5" t="s">
        <v>55</v>
      </c>
      <c r="M541" s="10"/>
      <c r="N541" s="10"/>
      <c r="O541" s="10"/>
      <c r="P541" s="10"/>
      <c r="Q541" s="10"/>
      <c r="R541" s="10"/>
      <c r="S541" s="10"/>
      <c r="T541" s="10"/>
      <c r="U541" s="10"/>
      <c r="V541" s="10"/>
      <c r="W541" s="10"/>
      <c r="X541" s="10"/>
      <c r="Y541" s="10"/>
      <c r="Z541" s="10"/>
      <c r="AA541" s="10"/>
    </row>
    <row r="542" spans="1:27" ht="20.25" customHeight="1">
      <c r="A542" s="5" t="s">
        <v>4631</v>
      </c>
      <c r="B542" s="5" t="s">
        <v>4632</v>
      </c>
      <c r="C542" s="5" t="s">
        <v>27</v>
      </c>
      <c r="D542" s="5" t="s">
        <v>80</v>
      </c>
      <c r="E542" s="5" t="s">
        <v>45</v>
      </c>
      <c r="F542" s="5" t="s">
        <v>2134</v>
      </c>
      <c r="G542" s="5" t="s">
        <v>66</v>
      </c>
      <c r="H542" s="5" t="s">
        <v>4636</v>
      </c>
      <c r="I542" s="5" t="s">
        <v>4637</v>
      </c>
      <c r="J542" s="5" t="s">
        <v>4638</v>
      </c>
      <c r="K542" s="5" t="s">
        <v>37</v>
      </c>
      <c r="L542" s="5" t="s">
        <v>271</v>
      </c>
      <c r="M542" s="10"/>
      <c r="N542" s="10"/>
      <c r="O542" s="10"/>
      <c r="P542" s="10"/>
      <c r="Q542" s="10"/>
      <c r="R542" s="10"/>
      <c r="S542" s="10"/>
      <c r="T542" s="10"/>
      <c r="U542" s="10"/>
      <c r="V542" s="10"/>
      <c r="W542" s="10"/>
      <c r="X542" s="10"/>
      <c r="Y542" s="10"/>
      <c r="Z542" s="10"/>
      <c r="AA542" s="10"/>
    </row>
    <row r="543" spans="1:27" ht="20.25" customHeight="1">
      <c r="A543" s="5" t="s">
        <v>396</v>
      </c>
      <c r="B543" s="5" t="s">
        <v>4643</v>
      </c>
      <c r="C543" s="5" t="s">
        <v>27</v>
      </c>
      <c r="D543" s="5" t="s">
        <v>47</v>
      </c>
      <c r="E543" s="5" t="s">
        <v>45</v>
      </c>
      <c r="F543" s="5" t="s">
        <v>151</v>
      </c>
      <c r="G543" s="5" t="s">
        <v>108</v>
      </c>
      <c r="H543" s="5" t="s">
        <v>110</v>
      </c>
      <c r="I543" s="5"/>
      <c r="J543" s="5" t="s">
        <v>4644</v>
      </c>
      <c r="K543" s="5" t="s">
        <v>53</v>
      </c>
      <c r="L543" s="5" t="s">
        <v>405</v>
      </c>
      <c r="M543" s="10"/>
      <c r="N543" s="10"/>
      <c r="O543" s="10"/>
      <c r="P543" s="10"/>
      <c r="Q543" s="10"/>
      <c r="R543" s="10"/>
      <c r="S543" s="10"/>
      <c r="T543" s="10"/>
      <c r="U543" s="10"/>
      <c r="V543" s="10"/>
      <c r="W543" s="10"/>
      <c r="X543" s="10"/>
      <c r="Y543" s="10"/>
      <c r="Z543" s="10"/>
      <c r="AA543" s="10"/>
    </row>
    <row r="544" spans="1:27" ht="20.25" customHeight="1">
      <c r="A544" s="5" t="s">
        <v>4647</v>
      </c>
      <c r="B544" s="5" t="s">
        <v>640</v>
      </c>
      <c r="C544" s="5" t="s">
        <v>27</v>
      </c>
      <c r="D544" s="5" t="s">
        <v>212</v>
      </c>
      <c r="E544" s="5" t="s">
        <v>45</v>
      </c>
      <c r="F544" s="5" t="s">
        <v>359</v>
      </c>
      <c r="G544" s="5" t="s">
        <v>125</v>
      </c>
      <c r="H544" s="5" t="s">
        <v>644</v>
      </c>
      <c r="I544" s="5"/>
      <c r="J544" s="5" t="s">
        <v>4649</v>
      </c>
      <c r="K544" s="5" t="s">
        <v>648</v>
      </c>
      <c r="L544" s="5" t="s">
        <v>405</v>
      </c>
      <c r="M544" s="10"/>
      <c r="N544" s="10"/>
      <c r="O544" s="10"/>
      <c r="P544" s="10"/>
      <c r="Q544" s="10"/>
      <c r="R544" s="10"/>
      <c r="S544" s="10"/>
      <c r="T544" s="10"/>
      <c r="U544" s="10"/>
      <c r="V544" s="10"/>
      <c r="W544" s="10"/>
      <c r="X544" s="10"/>
      <c r="Y544" s="10"/>
      <c r="Z544" s="10"/>
      <c r="AA544" s="10"/>
    </row>
    <row r="545" spans="1:27" ht="20.25" customHeight="1">
      <c r="A545" s="5" t="s">
        <v>4654</v>
      </c>
      <c r="B545" s="5" t="s">
        <v>4655</v>
      </c>
      <c r="C545" s="5" t="s">
        <v>27</v>
      </c>
      <c r="D545" s="5" t="s">
        <v>75</v>
      </c>
      <c r="E545" s="5" t="s">
        <v>29</v>
      </c>
      <c r="F545" s="5" t="s">
        <v>493</v>
      </c>
      <c r="G545" s="5" t="s">
        <v>108</v>
      </c>
      <c r="H545" s="5" t="s">
        <v>110</v>
      </c>
      <c r="I545" s="5" t="s">
        <v>225</v>
      </c>
      <c r="J545" s="5" t="s">
        <v>4658</v>
      </c>
      <c r="K545" s="5" t="s">
        <v>37</v>
      </c>
      <c r="L545" s="5" t="s">
        <v>55</v>
      </c>
      <c r="M545" s="10"/>
      <c r="N545" s="10"/>
      <c r="O545" s="10"/>
      <c r="P545" s="10"/>
      <c r="Q545" s="10"/>
      <c r="R545" s="10"/>
      <c r="S545" s="10"/>
      <c r="T545" s="10"/>
      <c r="U545" s="10"/>
      <c r="V545" s="10"/>
      <c r="W545" s="10"/>
      <c r="X545" s="10"/>
      <c r="Y545" s="10"/>
      <c r="Z545" s="10"/>
      <c r="AA545" s="10"/>
    </row>
    <row r="546" spans="1:27" ht="20.25" customHeight="1">
      <c r="A546" s="5" t="s">
        <v>4661</v>
      </c>
      <c r="B546" s="5" t="s">
        <v>4662</v>
      </c>
      <c r="C546" s="5" t="s">
        <v>27</v>
      </c>
      <c r="D546" s="5" t="s">
        <v>85</v>
      </c>
      <c r="E546" s="5" t="s">
        <v>29</v>
      </c>
      <c r="F546" s="5" t="s">
        <v>30</v>
      </c>
      <c r="G546" s="5" t="s">
        <v>125</v>
      </c>
      <c r="H546" s="5" t="s">
        <v>4663</v>
      </c>
      <c r="I546" s="5"/>
      <c r="J546" s="5" t="s">
        <v>4666</v>
      </c>
      <c r="K546" s="5" t="s">
        <v>53</v>
      </c>
      <c r="L546" s="5" t="s">
        <v>55</v>
      </c>
      <c r="M546" s="10"/>
      <c r="N546" s="10"/>
      <c r="O546" s="10"/>
      <c r="P546" s="10"/>
      <c r="Q546" s="10"/>
      <c r="R546" s="10"/>
      <c r="S546" s="10"/>
      <c r="T546" s="10"/>
      <c r="U546" s="10"/>
      <c r="V546" s="10"/>
      <c r="W546" s="10"/>
      <c r="X546" s="10"/>
      <c r="Y546" s="10"/>
      <c r="Z546" s="10"/>
      <c r="AA546" s="10"/>
    </row>
    <row r="547" spans="1:27" ht="20.25" customHeight="1">
      <c r="A547" s="5" t="s">
        <v>4668</v>
      </c>
      <c r="B547" s="5" t="s">
        <v>4669</v>
      </c>
      <c r="C547" s="5" t="s">
        <v>27</v>
      </c>
      <c r="D547" s="5" t="s">
        <v>85</v>
      </c>
      <c r="E547" s="5" t="s">
        <v>45</v>
      </c>
      <c r="F547" s="5" t="s">
        <v>188</v>
      </c>
      <c r="G547" s="5" t="s">
        <v>108</v>
      </c>
      <c r="H547" s="5" t="s">
        <v>76</v>
      </c>
      <c r="I547" s="5" t="s">
        <v>4674</v>
      </c>
      <c r="J547" s="5" t="s">
        <v>4675</v>
      </c>
      <c r="K547" s="5" t="s">
        <v>53</v>
      </c>
      <c r="L547" s="5" t="s">
        <v>38</v>
      </c>
      <c r="M547" s="10"/>
      <c r="N547" s="10"/>
      <c r="O547" s="10"/>
      <c r="P547" s="10"/>
      <c r="Q547" s="10"/>
      <c r="R547" s="10"/>
      <c r="S547" s="10"/>
      <c r="T547" s="10"/>
      <c r="U547" s="10"/>
      <c r="V547" s="10"/>
      <c r="W547" s="10"/>
      <c r="X547" s="10"/>
      <c r="Y547" s="10"/>
      <c r="Z547" s="10"/>
      <c r="AA547" s="10"/>
    </row>
    <row r="548" spans="1:27" ht="20.25" customHeight="1">
      <c r="A548" s="5" t="s">
        <v>4679</v>
      </c>
      <c r="B548" s="5" t="s">
        <v>4680</v>
      </c>
      <c r="C548" s="5" t="s">
        <v>20</v>
      </c>
      <c r="D548" s="5" t="s">
        <v>47</v>
      </c>
      <c r="E548" s="5" t="s">
        <v>45</v>
      </c>
      <c r="F548" s="5" t="s">
        <v>30</v>
      </c>
      <c r="G548" s="5" t="s">
        <v>108</v>
      </c>
      <c r="H548" s="5" t="s">
        <v>3697</v>
      </c>
      <c r="I548" s="5" t="s">
        <v>4681</v>
      </c>
      <c r="J548" s="5"/>
      <c r="K548" s="5" t="s">
        <v>100</v>
      </c>
      <c r="L548" s="5" t="s">
        <v>55</v>
      </c>
      <c r="M548" s="10"/>
      <c r="N548" s="10"/>
      <c r="O548" s="10"/>
      <c r="P548" s="10"/>
      <c r="Q548" s="10"/>
      <c r="R548" s="10"/>
      <c r="S548" s="10"/>
      <c r="T548" s="10"/>
      <c r="U548" s="10"/>
      <c r="V548" s="10"/>
      <c r="W548" s="10"/>
      <c r="X548" s="10"/>
      <c r="Y548" s="10"/>
      <c r="Z548" s="10"/>
      <c r="AA548" s="10"/>
    </row>
    <row r="549" spans="1:27" ht="20.25" customHeight="1">
      <c r="A549" s="5" t="s">
        <v>1678</v>
      </c>
      <c r="B549" s="5" t="s">
        <v>2659</v>
      </c>
      <c r="C549" s="5" t="s">
        <v>20</v>
      </c>
      <c r="D549" s="5" t="s">
        <v>21</v>
      </c>
      <c r="E549" s="5" t="s">
        <v>45</v>
      </c>
      <c r="F549" s="5" t="s">
        <v>56</v>
      </c>
      <c r="G549" s="5" t="s">
        <v>31</v>
      </c>
      <c r="H549" s="5" t="s">
        <v>68</v>
      </c>
      <c r="I549" s="5" t="s">
        <v>2662</v>
      </c>
      <c r="J549" s="5" t="s">
        <v>2663</v>
      </c>
      <c r="K549" s="5" t="s">
        <v>100</v>
      </c>
      <c r="L549" s="5" t="s">
        <v>55</v>
      </c>
      <c r="M549" s="10"/>
      <c r="N549" s="10"/>
      <c r="O549" s="10"/>
      <c r="P549" s="10"/>
      <c r="Q549" s="10"/>
      <c r="R549" s="10"/>
      <c r="S549" s="10"/>
      <c r="T549" s="10"/>
      <c r="U549" s="10"/>
      <c r="V549" s="10"/>
      <c r="W549" s="10"/>
      <c r="X549" s="10"/>
      <c r="Y549" s="10"/>
      <c r="Z549" s="10"/>
      <c r="AA549" s="10"/>
    </row>
    <row r="550" spans="1:27" ht="20.25" customHeight="1">
      <c r="A550" s="5" t="s">
        <v>4689</v>
      </c>
      <c r="B550" s="5" t="s">
        <v>4690</v>
      </c>
      <c r="C550" s="5" t="s">
        <v>20</v>
      </c>
      <c r="D550" s="5" t="s">
        <v>3315</v>
      </c>
      <c r="E550" s="5" t="s">
        <v>29</v>
      </c>
      <c r="F550" s="5" t="s">
        <v>493</v>
      </c>
      <c r="G550" s="5" t="s">
        <v>66</v>
      </c>
      <c r="H550" s="5" t="s">
        <v>4694</v>
      </c>
      <c r="I550" s="5" t="s">
        <v>4695</v>
      </c>
      <c r="J550" s="5" t="s">
        <v>4696</v>
      </c>
      <c r="K550" s="5" t="s">
        <v>37</v>
      </c>
      <c r="L550" s="5" t="s">
        <v>55</v>
      </c>
      <c r="M550" s="10"/>
      <c r="N550" s="10"/>
      <c r="O550" s="10"/>
      <c r="P550" s="10"/>
      <c r="Q550" s="10"/>
      <c r="R550" s="10"/>
      <c r="S550" s="10"/>
      <c r="T550" s="10"/>
      <c r="U550" s="10"/>
      <c r="V550" s="10"/>
      <c r="W550" s="10"/>
      <c r="X550" s="10"/>
      <c r="Y550" s="10"/>
      <c r="Z550" s="10"/>
      <c r="AA550" s="10"/>
    </row>
    <row r="551" spans="1:27" ht="20.25" customHeight="1">
      <c r="A551" s="5" t="s">
        <v>4698</v>
      </c>
      <c r="B551" s="5" t="s">
        <v>4699</v>
      </c>
      <c r="C551" s="5" t="s">
        <v>20</v>
      </c>
      <c r="D551" s="5" t="s">
        <v>3833</v>
      </c>
      <c r="E551" s="5" t="s">
        <v>45</v>
      </c>
      <c r="F551" s="5" t="s">
        <v>56</v>
      </c>
      <c r="G551" s="5" t="s">
        <v>125</v>
      </c>
      <c r="H551" s="5" t="s">
        <v>252</v>
      </c>
      <c r="I551" s="5" t="s">
        <v>4700</v>
      </c>
      <c r="J551" s="5" t="s">
        <v>4702</v>
      </c>
      <c r="K551" s="5" t="s">
        <v>167</v>
      </c>
      <c r="L551" s="5" t="s">
        <v>55</v>
      </c>
      <c r="M551" s="10"/>
      <c r="N551" s="10"/>
      <c r="O551" s="10"/>
      <c r="P551" s="10"/>
      <c r="Q551" s="10"/>
      <c r="R551" s="10"/>
      <c r="S551" s="10"/>
      <c r="T551" s="10"/>
      <c r="U551" s="10"/>
      <c r="V551" s="10"/>
      <c r="W551" s="10"/>
      <c r="X551" s="10"/>
      <c r="Y551" s="10"/>
      <c r="Z551" s="10"/>
      <c r="AA551" s="10"/>
    </row>
    <row r="552" spans="1:27" ht="20.25" customHeight="1">
      <c r="A552" s="5" t="s">
        <v>50</v>
      </c>
      <c r="B552" s="5" t="s">
        <v>4705</v>
      </c>
      <c r="C552" s="5" t="s">
        <v>20</v>
      </c>
      <c r="D552" s="5" t="s">
        <v>47</v>
      </c>
      <c r="E552" s="5" t="s">
        <v>45</v>
      </c>
      <c r="F552" s="5" t="s">
        <v>2945</v>
      </c>
      <c r="G552" s="5" t="s">
        <v>108</v>
      </c>
      <c r="H552" s="5" t="s">
        <v>1556</v>
      </c>
      <c r="I552" s="5" t="s">
        <v>4708</v>
      </c>
      <c r="J552" s="5" t="s">
        <v>4710</v>
      </c>
      <c r="K552" s="5" t="s">
        <v>37</v>
      </c>
      <c r="L552" s="5" t="s">
        <v>55</v>
      </c>
      <c r="M552" s="10"/>
      <c r="N552" s="10"/>
      <c r="O552" s="10"/>
      <c r="P552" s="10"/>
      <c r="Q552" s="10"/>
      <c r="R552" s="10"/>
      <c r="S552" s="10"/>
      <c r="T552" s="10"/>
      <c r="U552" s="10"/>
      <c r="V552" s="10"/>
      <c r="W552" s="10"/>
      <c r="X552" s="10"/>
      <c r="Y552" s="10"/>
      <c r="Z552" s="10"/>
      <c r="AA552" s="10"/>
    </row>
    <row r="553" spans="1:27" ht="20.25" customHeight="1">
      <c r="A553" s="5" t="s">
        <v>50</v>
      </c>
      <c r="B553" s="5" t="s">
        <v>138</v>
      </c>
      <c r="C553" s="5" t="s">
        <v>20</v>
      </c>
      <c r="D553" s="5" t="s">
        <v>21</v>
      </c>
      <c r="E553" s="5" t="s">
        <v>45</v>
      </c>
      <c r="F553" s="5" t="s">
        <v>30</v>
      </c>
      <c r="G553" s="5" t="s">
        <v>31</v>
      </c>
      <c r="H553" s="5" t="s">
        <v>142</v>
      </c>
      <c r="I553" s="5" t="s">
        <v>143</v>
      </c>
      <c r="J553" s="5"/>
      <c r="K553" s="5" t="s">
        <v>37</v>
      </c>
      <c r="L553" s="5" t="s">
        <v>44</v>
      </c>
      <c r="M553" s="10"/>
      <c r="N553" s="10"/>
      <c r="O553" s="10"/>
      <c r="P553" s="10"/>
      <c r="Q553" s="10"/>
      <c r="R553" s="10"/>
      <c r="S553" s="10"/>
      <c r="T553" s="10"/>
      <c r="U553" s="10"/>
      <c r="V553" s="10"/>
      <c r="W553" s="10"/>
      <c r="X553" s="10"/>
      <c r="Y553" s="10"/>
      <c r="Z553" s="10"/>
      <c r="AA553" s="10"/>
    </row>
    <row r="554" spans="1:27" ht="20.25" customHeight="1">
      <c r="A554" s="5" t="s">
        <v>50</v>
      </c>
      <c r="B554" s="5" t="s">
        <v>4715</v>
      </c>
      <c r="C554" s="5" t="s">
        <v>20</v>
      </c>
      <c r="D554" s="5" t="s">
        <v>47</v>
      </c>
      <c r="E554" s="5" t="s">
        <v>45</v>
      </c>
      <c r="F554" s="5" t="s">
        <v>2134</v>
      </c>
      <c r="G554" s="5" t="s">
        <v>108</v>
      </c>
      <c r="H554" s="5" t="s">
        <v>3889</v>
      </c>
      <c r="I554" s="5" t="s">
        <v>4718</v>
      </c>
      <c r="J554" s="5" t="s">
        <v>4719</v>
      </c>
      <c r="K554" s="5" t="s">
        <v>53</v>
      </c>
      <c r="L554" s="5" t="s">
        <v>55</v>
      </c>
      <c r="M554" s="10"/>
      <c r="N554" s="10"/>
      <c r="O554" s="10"/>
      <c r="P554" s="10"/>
      <c r="Q554" s="10"/>
      <c r="R554" s="10"/>
      <c r="S554" s="10"/>
      <c r="T554" s="10"/>
      <c r="U554" s="10"/>
      <c r="V554" s="10"/>
      <c r="W554" s="10"/>
      <c r="X554" s="10"/>
      <c r="Y554" s="10"/>
      <c r="Z554" s="10"/>
      <c r="AA554" s="10"/>
    </row>
    <row r="555" spans="1:27" ht="20.25" customHeight="1">
      <c r="A555" s="5" t="s">
        <v>4722</v>
      </c>
      <c r="B555" s="5" t="s">
        <v>623</v>
      </c>
      <c r="C555" s="5" t="s">
        <v>20</v>
      </c>
      <c r="D555" s="5" t="s">
        <v>47</v>
      </c>
      <c r="E555" s="5" t="s">
        <v>45</v>
      </c>
      <c r="F555" s="5" t="s">
        <v>538</v>
      </c>
      <c r="G555" s="5" t="s">
        <v>125</v>
      </c>
      <c r="H555" s="5" t="s">
        <v>57</v>
      </c>
      <c r="I555" s="5" t="s">
        <v>626</v>
      </c>
      <c r="J555" s="5" t="s">
        <v>4725</v>
      </c>
      <c r="K555" s="5" t="s">
        <v>53</v>
      </c>
      <c r="L555" s="5" t="s">
        <v>55</v>
      </c>
      <c r="M555" s="10"/>
      <c r="N555" s="10"/>
      <c r="O555" s="10"/>
      <c r="P555" s="10"/>
      <c r="Q555" s="10"/>
      <c r="R555" s="10"/>
      <c r="S555" s="10"/>
      <c r="T555" s="10"/>
      <c r="U555" s="10"/>
      <c r="V555" s="10"/>
      <c r="W555" s="10"/>
      <c r="X555" s="10"/>
      <c r="Y555" s="10"/>
      <c r="Z555" s="10"/>
      <c r="AA555" s="10"/>
    </row>
    <row r="556" spans="1:27" ht="20.25" customHeight="1">
      <c r="A556" s="5" t="s">
        <v>4727</v>
      </c>
      <c r="B556" s="5" t="s">
        <v>4728</v>
      </c>
      <c r="C556" s="5" t="s">
        <v>20</v>
      </c>
      <c r="D556" s="5" t="s">
        <v>4730</v>
      </c>
      <c r="E556" s="5" t="s">
        <v>29</v>
      </c>
      <c r="F556" s="5" t="s">
        <v>144</v>
      </c>
      <c r="G556" s="5" t="s">
        <v>125</v>
      </c>
      <c r="H556" s="5" t="s">
        <v>1424</v>
      </c>
      <c r="I556" s="5" t="s">
        <v>4731</v>
      </c>
      <c r="J556" s="5" t="s">
        <v>4732</v>
      </c>
      <c r="K556" s="5" t="s">
        <v>37</v>
      </c>
      <c r="L556" s="5" t="s">
        <v>55</v>
      </c>
      <c r="M556" s="10"/>
      <c r="N556" s="10"/>
      <c r="O556" s="10"/>
      <c r="P556" s="10"/>
      <c r="Q556" s="10"/>
      <c r="R556" s="10"/>
      <c r="S556" s="10"/>
      <c r="T556" s="10"/>
      <c r="U556" s="10"/>
      <c r="V556" s="10"/>
      <c r="W556" s="10"/>
      <c r="X556" s="10"/>
      <c r="Y556" s="10"/>
      <c r="Z556" s="10"/>
      <c r="AA556" s="10"/>
    </row>
    <row r="557" spans="1:27" ht="20.25" customHeight="1">
      <c r="A557" s="5" t="s">
        <v>543</v>
      </c>
      <c r="B557" s="5" t="s">
        <v>3594</v>
      </c>
      <c r="C557" s="5" t="s">
        <v>20</v>
      </c>
      <c r="D557" s="5" t="s">
        <v>21</v>
      </c>
      <c r="E557" s="5" t="s">
        <v>45</v>
      </c>
      <c r="F557" s="5" t="s">
        <v>56</v>
      </c>
      <c r="G557" s="5" t="s">
        <v>108</v>
      </c>
      <c r="H557" s="5" t="s">
        <v>126</v>
      </c>
      <c r="I557" s="5" t="s">
        <v>3597</v>
      </c>
      <c r="J557" s="5" t="s">
        <v>3600</v>
      </c>
      <c r="K557" s="5" t="s">
        <v>100</v>
      </c>
      <c r="L557" s="5" t="s">
        <v>38</v>
      </c>
      <c r="M557" s="10"/>
      <c r="N557" s="10"/>
      <c r="O557" s="10"/>
      <c r="P557" s="10"/>
      <c r="Q557" s="10"/>
      <c r="R557" s="10"/>
      <c r="S557" s="10"/>
      <c r="T557" s="10"/>
      <c r="U557" s="10"/>
      <c r="V557" s="10"/>
      <c r="W557" s="10"/>
      <c r="X557" s="10"/>
      <c r="Y557" s="10"/>
      <c r="Z557" s="10"/>
      <c r="AA557" s="10"/>
    </row>
    <row r="558" spans="1:27" ht="20.25" customHeight="1">
      <c r="A558" s="5" t="s">
        <v>50</v>
      </c>
      <c r="B558" s="5" t="s">
        <v>4740</v>
      </c>
      <c r="C558" s="5" t="s">
        <v>20</v>
      </c>
      <c r="D558" s="5" t="s">
        <v>21</v>
      </c>
      <c r="E558" s="5" t="s">
        <v>29</v>
      </c>
      <c r="F558" s="5" t="s">
        <v>672</v>
      </c>
      <c r="G558" s="5" t="s">
        <v>125</v>
      </c>
      <c r="H558" s="5" t="s">
        <v>1145</v>
      </c>
      <c r="I558" s="5"/>
      <c r="J558" s="5" t="s">
        <v>4741</v>
      </c>
      <c r="K558" s="5"/>
      <c r="L558" s="5" t="s">
        <v>530</v>
      </c>
      <c r="M558" s="10"/>
      <c r="N558" s="10"/>
      <c r="O558" s="10"/>
      <c r="P558" s="10"/>
      <c r="Q558" s="10"/>
      <c r="R558" s="10"/>
      <c r="S558" s="10"/>
      <c r="T558" s="10"/>
      <c r="U558" s="10"/>
      <c r="V558" s="10"/>
      <c r="W558" s="10"/>
      <c r="X558" s="10"/>
      <c r="Y558" s="10"/>
      <c r="Z558" s="10"/>
      <c r="AA558" s="10"/>
    </row>
    <row r="559" spans="1:27" ht="20.25" customHeight="1">
      <c r="A559" s="5" t="s">
        <v>620</v>
      </c>
      <c r="B559" s="5" t="s">
        <v>4745</v>
      </c>
      <c r="C559" s="5" t="s">
        <v>20</v>
      </c>
      <c r="D559" s="5" t="s">
        <v>47</v>
      </c>
      <c r="E559" s="5" t="s">
        <v>29</v>
      </c>
      <c r="F559" s="5" t="s">
        <v>964</v>
      </c>
      <c r="G559" s="5" t="s">
        <v>125</v>
      </c>
      <c r="H559" s="5" t="s">
        <v>48</v>
      </c>
      <c r="I559" s="5" t="s">
        <v>2291</v>
      </c>
      <c r="J559" s="5" t="s">
        <v>4748</v>
      </c>
      <c r="K559" s="5" t="s">
        <v>53</v>
      </c>
      <c r="L559" s="5" t="s">
        <v>55</v>
      </c>
      <c r="M559" s="10"/>
      <c r="N559" s="10"/>
      <c r="O559" s="10"/>
      <c r="P559" s="10"/>
      <c r="Q559" s="10"/>
      <c r="R559" s="10"/>
      <c r="S559" s="10"/>
      <c r="T559" s="10"/>
      <c r="U559" s="10"/>
      <c r="V559" s="10"/>
      <c r="W559" s="10"/>
      <c r="X559" s="10"/>
      <c r="Y559" s="10"/>
      <c r="Z559" s="10"/>
      <c r="AA559" s="10"/>
    </row>
    <row r="560" spans="1:27" ht="20.25" customHeight="1">
      <c r="A560" s="5" t="s">
        <v>4750</v>
      </c>
      <c r="B560" s="5" t="s">
        <v>4751</v>
      </c>
      <c r="C560" s="5" t="s">
        <v>20</v>
      </c>
      <c r="D560" s="5" t="s">
        <v>21</v>
      </c>
      <c r="E560" s="5" t="s">
        <v>45</v>
      </c>
      <c r="F560" s="5" t="s">
        <v>2134</v>
      </c>
      <c r="G560" s="5" t="s">
        <v>66</v>
      </c>
      <c r="H560" s="5" t="s">
        <v>57</v>
      </c>
      <c r="I560" s="5" t="s">
        <v>4754</v>
      </c>
      <c r="J560" s="5" t="s">
        <v>4755</v>
      </c>
      <c r="K560" s="5" t="s">
        <v>53</v>
      </c>
      <c r="L560" s="5" t="s">
        <v>55</v>
      </c>
      <c r="M560" s="10"/>
      <c r="N560" s="10"/>
      <c r="O560" s="10"/>
      <c r="P560" s="10"/>
      <c r="Q560" s="10"/>
      <c r="R560" s="10"/>
      <c r="S560" s="10"/>
      <c r="T560" s="10"/>
      <c r="U560" s="10"/>
      <c r="V560" s="10"/>
      <c r="W560" s="10"/>
      <c r="X560" s="10"/>
      <c r="Y560" s="10"/>
      <c r="Z560" s="10"/>
      <c r="AA560" s="10"/>
    </row>
    <row r="561" spans="1:27" ht="20.25" customHeight="1">
      <c r="A561" s="5" t="s">
        <v>4759</v>
      </c>
      <c r="B561" s="5" t="s">
        <v>4761</v>
      </c>
      <c r="C561" s="5" t="s">
        <v>20</v>
      </c>
      <c r="D561" s="5" t="s">
        <v>47</v>
      </c>
      <c r="E561" s="5" t="s">
        <v>45</v>
      </c>
      <c r="F561" s="5" t="s">
        <v>493</v>
      </c>
      <c r="G561" s="5" t="s">
        <v>66</v>
      </c>
      <c r="H561" s="5" t="s">
        <v>855</v>
      </c>
      <c r="I561" s="5" t="s">
        <v>4764</v>
      </c>
      <c r="J561" s="5" t="s">
        <v>4766</v>
      </c>
      <c r="K561" s="5" t="s">
        <v>53</v>
      </c>
      <c r="L561" s="5" t="s">
        <v>55</v>
      </c>
      <c r="M561" s="10"/>
      <c r="N561" s="10"/>
      <c r="O561" s="10"/>
      <c r="P561" s="10"/>
      <c r="Q561" s="10"/>
      <c r="R561" s="10"/>
      <c r="S561" s="10"/>
      <c r="T561" s="10"/>
      <c r="U561" s="10"/>
      <c r="V561" s="10"/>
      <c r="W561" s="10"/>
      <c r="X561" s="10"/>
      <c r="Y561" s="10"/>
      <c r="Z561" s="10"/>
      <c r="AA561" s="10"/>
    </row>
    <row r="562" spans="1:27" ht="20.25" customHeight="1">
      <c r="A562" s="5" t="s">
        <v>4767</v>
      </c>
      <c r="B562" s="5" t="s">
        <v>4769</v>
      </c>
      <c r="C562" s="5" t="s">
        <v>20</v>
      </c>
      <c r="D562" s="5" t="s">
        <v>1527</v>
      </c>
      <c r="E562" s="5" t="s">
        <v>29</v>
      </c>
      <c r="F562" s="5" t="s">
        <v>2134</v>
      </c>
      <c r="G562" s="5" t="s">
        <v>108</v>
      </c>
      <c r="H562" s="5" t="s">
        <v>32</v>
      </c>
      <c r="I562" s="5" t="s">
        <v>4770</v>
      </c>
      <c r="J562" s="5" t="s">
        <v>4772</v>
      </c>
      <c r="K562" s="5" t="s">
        <v>167</v>
      </c>
      <c r="L562" s="5" t="s">
        <v>89</v>
      </c>
      <c r="M562" s="10"/>
      <c r="N562" s="10"/>
      <c r="O562" s="10"/>
      <c r="P562" s="10"/>
      <c r="Q562" s="10"/>
      <c r="R562" s="10"/>
      <c r="S562" s="10"/>
      <c r="T562" s="10"/>
      <c r="U562" s="10"/>
      <c r="V562" s="10"/>
      <c r="W562" s="10"/>
      <c r="X562" s="10"/>
      <c r="Y562" s="10"/>
      <c r="Z562" s="10"/>
      <c r="AA562" s="10"/>
    </row>
    <row r="563" spans="1:27" ht="20.25" customHeight="1">
      <c r="A563" s="5" t="s">
        <v>3040</v>
      </c>
      <c r="B563" s="5" t="s">
        <v>3041</v>
      </c>
      <c r="C563" s="5" t="s">
        <v>20</v>
      </c>
      <c r="D563" s="5" t="s">
        <v>47</v>
      </c>
      <c r="E563" s="5" t="s">
        <v>45</v>
      </c>
      <c r="F563" s="5" t="s">
        <v>56</v>
      </c>
      <c r="G563" s="5" t="s">
        <v>108</v>
      </c>
      <c r="H563" s="5" t="s">
        <v>1053</v>
      </c>
      <c r="I563" s="5" t="s">
        <v>3045</v>
      </c>
      <c r="J563" s="5" t="s">
        <v>3046</v>
      </c>
      <c r="K563" s="5" t="s">
        <v>37</v>
      </c>
      <c r="L563" s="5" t="s">
        <v>237</v>
      </c>
      <c r="M563" s="10"/>
      <c r="N563" s="10"/>
      <c r="O563" s="10"/>
      <c r="P563" s="10"/>
      <c r="Q563" s="10"/>
      <c r="R563" s="10"/>
      <c r="S563" s="10"/>
      <c r="T563" s="10"/>
      <c r="U563" s="10"/>
      <c r="V563" s="10"/>
      <c r="W563" s="10"/>
      <c r="X563" s="10"/>
      <c r="Y563" s="10"/>
      <c r="Z563" s="10"/>
      <c r="AA563" s="10"/>
    </row>
    <row r="564" spans="1:27" ht="20.25" customHeight="1">
      <c r="A564" s="5" t="s">
        <v>50</v>
      </c>
      <c r="B564" s="5" t="s">
        <v>4780</v>
      </c>
      <c r="C564" s="5" t="s">
        <v>20</v>
      </c>
      <c r="D564" s="5" t="s">
        <v>1173</v>
      </c>
      <c r="E564" s="5" t="s">
        <v>29</v>
      </c>
      <c r="F564" s="5" t="s">
        <v>30</v>
      </c>
      <c r="G564" s="5" t="s">
        <v>125</v>
      </c>
      <c r="H564" s="5" t="s">
        <v>4784</v>
      </c>
      <c r="I564" s="5"/>
      <c r="J564" s="5" t="s">
        <v>4785</v>
      </c>
      <c r="K564" s="5" t="s">
        <v>37</v>
      </c>
      <c r="L564" s="5" t="s">
        <v>55</v>
      </c>
      <c r="M564" s="10"/>
      <c r="N564" s="10"/>
      <c r="O564" s="10"/>
      <c r="P564" s="10"/>
      <c r="Q564" s="10"/>
      <c r="R564" s="10"/>
      <c r="S564" s="10"/>
      <c r="T564" s="10"/>
      <c r="U564" s="10"/>
      <c r="V564" s="10"/>
      <c r="W564" s="10"/>
      <c r="X564" s="10"/>
      <c r="Y564" s="10"/>
      <c r="Z564" s="10"/>
      <c r="AA564" s="10"/>
    </row>
    <row r="565" spans="1:27" ht="20.25" customHeight="1">
      <c r="A565" s="5" t="s">
        <v>367</v>
      </c>
      <c r="B565" s="5" t="s">
        <v>4789</v>
      </c>
      <c r="C565" s="5" t="s">
        <v>20</v>
      </c>
      <c r="D565" s="5" t="s">
        <v>47</v>
      </c>
      <c r="E565" s="5" t="s">
        <v>45</v>
      </c>
      <c r="F565" s="5" t="s">
        <v>151</v>
      </c>
      <c r="G565" s="5" t="s">
        <v>108</v>
      </c>
      <c r="H565" s="5" t="s">
        <v>3889</v>
      </c>
      <c r="I565" s="5" t="s">
        <v>4791</v>
      </c>
      <c r="J565" s="5" t="s">
        <v>4792</v>
      </c>
      <c r="K565" s="5" t="s">
        <v>37</v>
      </c>
      <c r="L565" s="5" t="s">
        <v>55</v>
      </c>
      <c r="M565" s="10"/>
      <c r="N565" s="10"/>
      <c r="O565" s="10"/>
      <c r="P565" s="10"/>
      <c r="Q565" s="10"/>
      <c r="R565" s="10"/>
      <c r="S565" s="10"/>
      <c r="T565" s="10"/>
      <c r="U565" s="10"/>
      <c r="V565" s="10"/>
      <c r="W565" s="10"/>
      <c r="X565" s="10"/>
      <c r="Y565" s="10"/>
      <c r="Z565" s="10"/>
      <c r="AA565" s="10"/>
    </row>
    <row r="566" spans="1:27" ht="20.25" customHeight="1">
      <c r="A566" s="5" t="s">
        <v>4795</v>
      </c>
      <c r="B566" s="5" t="s">
        <v>4796</v>
      </c>
      <c r="C566" s="5" t="s">
        <v>20</v>
      </c>
      <c r="D566" s="5" t="s">
        <v>1173</v>
      </c>
      <c r="E566" s="5" t="s">
        <v>45</v>
      </c>
      <c r="F566" s="5" t="s">
        <v>2134</v>
      </c>
      <c r="G566" s="5" t="s">
        <v>66</v>
      </c>
      <c r="H566" s="5" t="s">
        <v>224</v>
      </c>
      <c r="I566" s="5" t="s">
        <v>4797</v>
      </c>
      <c r="J566" s="5" t="s">
        <v>4798</v>
      </c>
      <c r="K566" s="5" t="s">
        <v>53</v>
      </c>
      <c r="L566" s="5" t="s">
        <v>55</v>
      </c>
      <c r="M566" s="10"/>
      <c r="N566" s="10"/>
      <c r="O566" s="10"/>
      <c r="P566" s="10"/>
      <c r="Q566" s="10"/>
      <c r="R566" s="10"/>
      <c r="S566" s="10"/>
      <c r="T566" s="10"/>
      <c r="U566" s="10"/>
      <c r="V566" s="10"/>
      <c r="W566" s="10"/>
      <c r="X566" s="10"/>
      <c r="Y566" s="10"/>
      <c r="Z566" s="10"/>
      <c r="AA566" s="10"/>
    </row>
    <row r="567" spans="1:27" ht="20.25" customHeight="1">
      <c r="A567" s="5" t="s">
        <v>4803</v>
      </c>
      <c r="B567" s="5" t="s">
        <v>4804</v>
      </c>
      <c r="C567" s="5" t="s">
        <v>20</v>
      </c>
      <c r="D567" s="5" t="s">
        <v>2637</v>
      </c>
      <c r="E567" s="5" t="s">
        <v>29</v>
      </c>
      <c r="F567" s="5" t="s">
        <v>65</v>
      </c>
      <c r="G567" s="5" t="s">
        <v>108</v>
      </c>
      <c r="H567" s="5" t="s">
        <v>444</v>
      </c>
      <c r="I567" s="5" t="s">
        <v>4807</v>
      </c>
      <c r="J567" s="5" t="s">
        <v>4808</v>
      </c>
      <c r="K567" s="5" t="s">
        <v>100</v>
      </c>
      <c r="L567" s="5" t="s">
        <v>55</v>
      </c>
      <c r="M567" s="10"/>
      <c r="N567" s="10"/>
      <c r="O567" s="10"/>
      <c r="P567" s="10"/>
      <c r="Q567" s="10"/>
      <c r="R567" s="10"/>
      <c r="S567" s="10"/>
      <c r="T567" s="10"/>
      <c r="U567" s="10"/>
      <c r="V567" s="10"/>
      <c r="W567" s="10"/>
      <c r="X567" s="10"/>
      <c r="Y567" s="10"/>
      <c r="Z567" s="10"/>
      <c r="AA567" s="10"/>
    </row>
    <row r="568" spans="1:27" ht="20.25" customHeight="1">
      <c r="A568" s="5" t="s">
        <v>4810</v>
      </c>
      <c r="B568" s="5" t="s">
        <v>4813</v>
      </c>
      <c r="C568" s="5" t="s">
        <v>20</v>
      </c>
      <c r="D568" s="5" t="s">
        <v>47</v>
      </c>
      <c r="E568" s="5" t="s">
        <v>45</v>
      </c>
      <c r="F568" s="5" t="s">
        <v>56</v>
      </c>
      <c r="G568" s="5" t="s">
        <v>108</v>
      </c>
      <c r="H568" s="5" t="s">
        <v>57</v>
      </c>
      <c r="I568" s="5"/>
      <c r="J568" s="5"/>
      <c r="K568" s="5" t="s">
        <v>53</v>
      </c>
      <c r="L568" s="5" t="s">
        <v>55</v>
      </c>
      <c r="M568" s="10"/>
      <c r="N568" s="10"/>
      <c r="O568" s="10"/>
      <c r="P568" s="10"/>
      <c r="Q568" s="10"/>
      <c r="R568" s="10"/>
      <c r="S568" s="10"/>
      <c r="T568" s="10"/>
      <c r="U568" s="10"/>
      <c r="V568" s="10"/>
      <c r="W568" s="10"/>
      <c r="X568" s="10"/>
      <c r="Y568" s="10"/>
      <c r="Z568" s="10"/>
      <c r="AA568" s="10"/>
    </row>
    <row r="569" spans="1:27" ht="20.25" customHeight="1">
      <c r="A569" s="5" t="s">
        <v>1314</v>
      </c>
      <c r="B569" s="5" t="s">
        <v>4598</v>
      </c>
      <c r="C569" s="5" t="s">
        <v>20</v>
      </c>
      <c r="D569" s="5" t="s">
        <v>21</v>
      </c>
      <c r="E569" s="5" t="s">
        <v>45</v>
      </c>
      <c r="F569" s="5" t="s">
        <v>493</v>
      </c>
      <c r="G569" s="5" t="s">
        <v>108</v>
      </c>
      <c r="H569" s="5" t="s">
        <v>57</v>
      </c>
      <c r="I569" s="5" t="s">
        <v>4820</v>
      </c>
      <c r="J569" s="5" t="s">
        <v>4821</v>
      </c>
      <c r="K569" s="5" t="s">
        <v>53</v>
      </c>
      <c r="L569" s="5" t="s">
        <v>55</v>
      </c>
      <c r="M569" s="10"/>
      <c r="N569" s="10"/>
      <c r="O569" s="10"/>
      <c r="P569" s="10"/>
      <c r="Q569" s="10"/>
      <c r="R569" s="10"/>
      <c r="S569" s="10"/>
      <c r="T569" s="10"/>
      <c r="U569" s="10"/>
      <c r="V569" s="10"/>
      <c r="W569" s="10"/>
      <c r="X569" s="10"/>
      <c r="Y569" s="10"/>
      <c r="Z569" s="10"/>
      <c r="AA569" s="10"/>
    </row>
    <row r="570" spans="1:27" ht="20.25" customHeight="1">
      <c r="A570" s="5" t="s">
        <v>1314</v>
      </c>
      <c r="B570" s="5" t="s">
        <v>4824</v>
      </c>
      <c r="C570" s="5" t="s">
        <v>20</v>
      </c>
      <c r="D570" s="5" t="s">
        <v>3315</v>
      </c>
      <c r="E570" s="5" t="s">
        <v>29</v>
      </c>
      <c r="F570" s="5" t="s">
        <v>30</v>
      </c>
      <c r="G570" s="5" t="s">
        <v>108</v>
      </c>
      <c r="H570" s="5" t="s">
        <v>479</v>
      </c>
      <c r="I570" s="5"/>
      <c r="J570" s="5"/>
      <c r="K570" s="5" t="s">
        <v>100</v>
      </c>
      <c r="L570" s="5" t="s">
        <v>55</v>
      </c>
      <c r="M570" s="10"/>
      <c r="N570" s="10"/>
      <c r="O570" s="10"/>
      <c r="P570" s="10"/>
      <c r="Q570" s="10"/>
      <c r="R570" s="10"/>
      <c r="S570" s="10"/>
      <c r="T570" s="10"/>
      <c r="U570" s="10"/>
      <c r="V570" s="10"/>
      <c r="W570" s="10"/>
      <c r="X570" s="10"/>
      <c r="Y570" s="10"/>
      <c r="Z570" s="10"/>
      <c r="AA570" s="10"/>
    </row>
    <row r="571" spans="1:27" ht="20.25" customHeight="1">
      <c r="A571" s="5" t="s">
        <v>50</v>
      </c>
      <c r="B571" s="5" t="s">
        <v>4828</v>
      </c>
      <c r="C571" s="5" t="s">
        <v>20</v>
      </c>
      <c r="D571" s="5" t="s">
        <v>1173</v>
      </c>
      <c r="E571" s="5" t="s">
        <v>45</v>
      </c>
      <c r="F571" s="5" t="s">
        <v>201</v>
      </c>
      <c r="G571" s="5" t="s">
        <v>108</v>
      </c>
      <c r="H571" s="5" t="s">
        <v>252</v>
      </c>
      <c r="I571" s="5" t="s">
        <v>4829</v>
      </c>
      <c r="J571" s="5" t="s">
        <v>4830</v>
      </c>
      <c r="K571" s="5" t="s">
        <v>37</v>
      </c>
      <c r="L571" s="5" t="s">
        <v>55</v>
      </c>
      <c r="M571" s="10"/>
      <c r="N571" s="10"/>
      <c r="O571" s="10"/>
      <c r="P571" s="10"/>
      <c r="Q571" s="10"/>
      <c r="R571" s="10"/>
      <c r="S571" s="10"/>
      <c r="T571" s="10"/>
      <c r="U571" s="10"/>
      <c r="V571" s="10"/>
      <c r="W571" s="10"/>
      <c r="X571" s="10"/>
      <c r="Y571" s="10"/>
      <c r="Z571" s="10"/>
      <c r="AA571" s="10"/>
    </row>
    <row r="572" spans="1:27" ht="20.25" customHeight="1">
      <c r="A572" s="5" t="s">
        <v>4833</v>
      </c>
      <c r="B572" s="5" t="s">
        <v>2468</v>
      </c>
      <c r="C572" s="5" t="s">
        <v>20</v>
      </c>
      <c r="D572" s="5" t="s">
        <v>1173</v>
      </c>
      <c r="E572" s="5" t="s">
        <v>29</v>
      </c>
      <c r="F572" s="5" t="s">
        <v>65</v>
      </c>
      <c r="G572" s="5" t="s">
        <v>31</v>
      </c>
      <c r="H572" s="5" t="s">
        <v>110</v>
      </c>
      <c r="I572" s="5" t="s">
        <v>4835</v>
      </c>
      <c r="J572" s="5" t="s">
        <v>4837</v>
      </c>
      <c r="K572" s="5" t="s">
        <v>100</v>
      </c>
      <c r="L572" s="5" t="s">
        <v>55</v>
      </c>
      <c r="M572" s="10"/>
      <c r="N572" s="10"/>
      <c r="O572" s="10"/>
      <c r="P572" s="10"/>
      <c r="Q572" s="10"/>
      <c r="R572" s="10"/>
      <c r="S572" s="10"/>
      <c r="T572" s="10"/>
      <c r="U572" s="10"/>
      <c r="V572" s="10"/>
      <c r="W572" s="10"/>
      <c r="X572" s="10"/>
      <c r="Y572" s="10"/>
      <c r="Z572" s="10"/>
      <c r="AA572" s="10"/>
    </row>
    <row r="573" spans="1:27" ht="20.25" customHeight="1">
      <c r="A573" s="5" t="s">
        <v>3371</v>
      </c>
      <c r="B573" s="5" t="s">
        <v>3372</v>
      </c>
      <c r="C573" s="5" t="s">
        <v>20</v>
      </c>
      <c r="D573" s="5" t="s">
        <v>21</v>
      </c>
      <c r="E573" s="5" t="s">
        <v>45</v>
      </c>
      <c r="F573" s="5" t="s">
        <v>56</v>
      </c>
      <c r="G573" s="5" t="s">
        <v>108</v>
      </c>
      <c r="H573" s="5" t="s">
        <v>2520</v>
      </c>
      <c r="I573" s="5" t="s">
        <v>3373</v>
      </c>
      <c r="J573" s="5" t="s">
        <v>3375</v>
      </c>
      <c r="K573" s="5" t="s">
        <v>53</v>
      </c>
      <c r="L573" s="5" t="s">
        <v>55</v>
      </c>
      <c r="M573" s="10"/>
      <c r="N573" s="10"/>
      <c r="O573" s="10"/>
      <c r="P573" s="10"/>
      <c r="Q573" s="10"/>
      <c r="R573" s="10"/>
      <c r="S573" s="10"/>
      <c r="T573" s="10"/>
      <c r="U573" s="10"/>
      <c r="V573" s="10"/>
      <c r="W573" s="10"/>
      <c r="X573" s="10"/>
      <c r="Y573" s="10"/>
      <c r="Z573" s="10"/>
      <c r="AA573" s="10"/>
    </row>
    <row r="574" spans="1:27" ht="20.25" customHeight="1">
      <c r="A574" s="5" t="s">
        <v>25</v>
      </c>
      <c r="B574" s="5" t="s">
        <v>4844</v>
      </c>
      <c r="C574" s="5" t="s">
        <v>20</v>
      </c>
      <c r="D574" s="5" t="s">
        <v>2874</v>
      </c>
      <c r="E574" s="5" t="s">
        <v>45</v>
      </c>
      <c r="F574" s="5" t="s">
        <v>2677</v>
      </c>
      <c r="G574" s="5" t="s">
        <v>31</v>
      </c>
      <c r="H574" s="5" t="s">
        <v>57</v>
      </c>
      <c r="I574" s="5" t="s">
        <v>4847</v>
      </c>
      <c r="J574" s="5" t="s">
        <v>4849</v>
      </c>
      <c r="K574" s="5" t="s">
        <v>37</v>
      </c>
      <c r="L574" s="5" t="s">
        <v>55</v>
      </c>
      <c r="M574" s="10"/>
      <c r="N574" s="10"/>
      <c r="O574" s="10"/>
      <c r="P574" s="10"/>
      <c r="Q574" s="10"/>
      <c r="R574" s="10"/>
      <c r="S574" s="10"/>
      <c r="T574" s="10"/>
      <c r="U574" s="10"/>
      <c r="V574" s="10"/>
      <c r="W574" s="10"/>
      <c r="X574" s="10"/>
      <c r="Y574" s="10"/>
      <c r="Z574" s="10"/>
      <c r="AA574" s="10"/>
    </row>
    <row r="575" spans="1:27" ht="20.25" customHeight="1">
      <c r="A575" s="5" t="s">
        <v>4852</v>
      </c>
      <c r="B575" s="5" t="s">
        <v>4853</v>
      </c>
      <c r="C575" s="5" t="s">
        <v>20</v>
      </c>
      <c r="D575" s="5" t="s">
        <v>47</v>
      </c>
      <c r="E575" s="5" t="s">
        <v>45</v>
      </c>
      <c r="F575" s="5" t="s">
        <v>2981</v>
      </c>
      <c r="G575" s="5" t="s">
        <v>108</v>
      </c>
      <c r="H575" s="5" t="s">
        <v>598</v>
      </c>
      <c r="I575" s="5" t="s">
        <v>4855</v>
      </c>
      <c r="J575" s="5" t="s">
        <v>4857</v>
      </c>
      <c r="K575" s="5" t="s">
        <v>53</v>
      </c>
      <c r="L575" s="5" t="s">
        <v>38</v>
      </c>
      <c r="M575" s="10"/>
      <c r="N575" s="10"/>
      <c r="O575" s="10"/>
      <c r="P575" s="10"/>
      <c r="Q575" s="10"/>
      <c r="R575" s="10"/>
      <c r="S575" s="10"/>
      <c r="T575" s="10"/>
      <c r="U575" s="10"/>
      <c r="V575" s="10"/>
      <c r="W575" s="10"/>
      <c r="X575" s="10"/>
      <c r="Y575" s="10"/>
      <c r="Z575" s="10"/>
      <c r="AA575" s="10"/>
    </row>
    <row r="576" spans="1:27" ht="20.25" customHeight="1">
      <c r="A576" s="5" t="s">
        <v>367</v>
      </c>
      <c r="B576" s="5" t="s">
        <v>4859</v>
      </c>
      <c r="C576" s="5" t="s">
        <v>20</v>
      </c>
      <c r="D576" s="5" t="s">
        <v>1173</v>
      </c>
      <c r="E576" s="5" t="s">
        <v>45</v>
      </c>
      <c r="F576" s="5" t="s">
        <v>56</v>
      </c>
      <c r="G576" s="5" t="s">
        <v>108</v>
      </c>
      <c r="H576" s="5" t="s">
        <v>110</v>
      </c>
      <c r="I576" s="5" t="s">
        <v>4860</v>
      </c>
      <c r="J576" s="5" t="s">
        <v>4861</v>
      </c>
      <c r="K576" s="5" t="s">
        <v>167</v>
      </c>
      <c r="L576" s="5" t="s">
        <v>237</v>
      </c>
      <c r="M576" s="10"/>
      <c r="N576" s="10"/>
      <c r="O576" s="10"/>
      <c r="P576" s="10"/>
      <c r="Q576" s="10"/>
      <c r="R576" s="10"/>
      <c r="S576" s="10"/>
      <c r="T576" s="10"/>
      <c r="U576" s="10"/>
      <c r="V576" s="10"/>
      <c r="W576" s="10"/>
      <c r="X576" s="10"/>
      <c r="Y576" s="10"/>
      <c r="Z576" s="10"/>
      <c r="AA576" s="10"/>
    </row>
    <row r="577" spans="1:27" ht="20.25" customHeight="1">
      <c r="A577" s="5" t="s">
        <v>4865</v>
      </c>
      <c r="B577" s="5" t="s">
        <v>4866</v>
      </c>
      <c r="C577" s="5" t="s">
        <v>20</v>
      </c>
      <c r="D577" s="5" t="s">
        <v>3833</v>
      </c>
      <c r="E577" s="5" t="s">
        <v>45</v>
      </c>
      <c r="F577" s="5" t="s">
        <v>4144</v>
      </c>
      <c r="G577" s="5" t="s">
        <v>125</v>
      </c>
      <c r="H577" s="5" t="s">
        <v>4869</v>
      </c>
      <c r="I577" s="5" t="s">
        <v>626</v>
      </c>
      <c r="J577" s="5"/>
      <c r="K577" s="5" t="s">
        <v>37</v>
      </c>
      <c r="L577" s="5" t="s">
        <v>55</v>
      </c>
      <c r="M577" s="10"/>
      <c r="N577" s="10"/>
      <c r="O577" s="10"/>
      <c r="P577" s="10"/>
      <c r="Q577" s="10"/>
      <c r="R577" s="10"/>
      <c r="S577" s="10"/>
      <c r="T577" s="10"/>
      <c r="U577" s="10"/>
      <c r="V577" s="10"/>
      <c r="W577" s="10"/>
      <c r="X577" s="10"/>
      <c r="Y577" s="10"/>
      <c r="Z577" s="10"/>
      <c r="AA577" s="10"/>
    </row>
    <row r="578" spans="1:27" ht="20.25" customHeight="1">
      <c r="A578" s="5" t="s">
        <v>4873</v>
      </c>
      <c r="B578" s="5" t="s">
        <v>4874</v>
      </c>
      <c r="C578" s="5" t="s">
        <v>20</v>
      </c>
      <c r="D578" s="5" t="s">
        <v>21</v>
      </c>
      <c r="E578" s="5" t="s">
        <v>45</v>
      </c>
      <c r="F578" s="5" t="s">
        <v>964</v>
      </c>
      <c r="G578" s="5" t="s">
        <v>31</v>
      </c>
      <c r="H578" s="5" t="s">
        <v>57</v>
      </c>
      <c r="I578" s="5" t="s">
        <v>4875</v>
      </c>
      <c r="J578" s="5" t="s">
        <v>4876</v>
      </c>
      <c r="K578" s="5" t="s">
        <v>37</v>
      </c>
      <c r="L578" s="5" t="s">
        <v>55</v>
      </c>
      <c r="M578" s="10"/>
      <c r="N578" s="10"/>
      <c r="O578" s="10"/>
      <c r="P578" s="10"/>
      <c r="Q578" s="10"/>
      <c r="R578" s="10"/>
      <c r="S578" s="10"/>
      <c r="T578" s="10"/>
      <c r="U578" s="10"/>
      <c r="V578" s="10"/>
      <c r="W578" s="10"/>
      <c r="X578" s="10"/>
      <c r="Y578" s="10"/>
      <c r="Z578" s="10"/>
      <c r="AA578" s="10"/>
    </row>
    <row r="579" spans="1:27" ht="20.25" customHeight="1">
      <c r="A579" s="5" t="s">
        <v>4879</v>
      </c>
      <c r="B579" s="5" t="s">
        <v>4880</v>
      </c>
      <c r="C579" s="5" t="s">
        <v>20</v>
      </c>
      <c r="D579" s="5" t="s">
        <v>21</v>
      </c>
      <c r="E579" s="5" t="s">
        <v>29</v>
      </c>
      <c r="F579" s="5" t="s">
        <v>1310</v>
      </c>
      <c r="G579" s="5" t="s">
        <v>108</v>
      </c>
      <c r="H579" s="5" t="s">
        <v>57</v>
      </c>
      <c r="I579" s="5" t="s">
        <v>4882</v>
      </c>
      <c r="J579" s="5" t="s">
        <v>4883</v>
      </c>
      <c r="K579" s="5" t="s">
        <v>100</v>
      </c>
      <c r="L579" s="5" t="s">
        <v>55</v>
      </c>
      <c r="M579" s="10"/>
      <c r="N579" s="10"/>
      <c r="O579" s="10"/>
      <c r="P579" s="10"/>
      <c r="Q579" s="10"/>
      <c r="R579" s="10"/>
      <c r="S579" s="10"/>
      <c r="T579" s="10"/>
      <c r="U579" s="10"/>
      <c r="V579" s="10"/>
      <c r="W579" s="10"/>
      <c r="X579" s="10"/>
      <c r="Y579" s="10"/>
      <c r="Z579" s="10"/>
      <c r="AA579" s="10"/>
    </row>
    <row r="580" spans="1:27" ht="20.25" customHeight="1">
      <c r="A580" s="5" t="s">
        <v>50</v>
      </c>
      <c r="B580" s="5" t="s">
        <v>4885</v>
      </c>
      <c r="C580" s="5" t="s">
        <v>20</v>
      </c>
      <c r="D580" s="5" t="s">
        <v>1173</v>
      </c>
      <c r="E580" s="5" t="s">
        <v>45</v>
      </c>
      <c r="F580" s="5" t="s">
        <v>1080</v>
      </c>
      <c r="G580" s="5" t="s">
        <v>31</v>
      </c>
      <c r="H580" s="5" t="s">
        <v>57</v>
      </c>
      <c r="I580" s="5" t="s">
        <v>4887</v>
      </c>
      <c r="J580" s="5" t="s">
        <v>4888</v>
      </c>
      <c r="K580" s="5" t="s">
        <v>37</v>
      </c>
      <c r="L580" s="5" t="s">
        <v>55</v>
      </c>
      <c r="M580" s="10"/>
      <c r="N580" s="10"/>
      <c r="O580" s="10"/>
      <c r="P580" s="10"/>
      <c r="Q580" s="10"/>
      <c r="R580" s="10"/>
      <c r="S580" s="10"/>
      <c r="T580" s="10"/>
      <c r="U580" s="10"/>
      <c r="V580" s="10"/>
      <c r="W580" s="10"/>
      <c r="X580" s="10"/>
      <c r="Y580" s="10"/>
      <c r="Z580" s="10"/>
      <c r="AA580" s="10"/>
    </row>
    <row r="581" spans="1:27" ht="20.25" customHeight="1">
      <c r="A581" s="5" t="s">
        <v>50</v>
      </c>
      <c r="B581" s="5" t="s">
        <v>4892</v>
      </c>
      <c r="C581" s="5" t="s">
        <v>20</v>
      </c>
      <c r="D581" s="5" t="s">
        <v>2283</v>
      </c>
      <c r="E581" s="5" t="s">
        <v>29</v>
      </c>
      <c r="F581" s="5" t="s">
        <v>852</v>
      </c>
      <c r="G581" s="5" t="s">
        <v>31</v>
      </c>
      <c r="H581" s="5" t="s">
        <v>57</v>
      </c>
      <c r="I581" s="5" t="s">
        <v>4894</v>
      </c>
      <c r="J581" s="5" t="s">
        <v>1157</v>
      </c>
      <c r="K581" s="5" t="s">
        <v>53</v>
      </c>
      <c r="L581" s="5" t="s">
        <v>55</v>
      </c>
      <c r="M581" s="10"/>
      <c r="N581" s="10"/>
      <c r="O581" s="10"/>
      <c r="P581" s="10"/>
      <c r="Q581" s="10"/>
      <c r="R581" s="10"/>
      <c r="S581" s="10"/>
      <c r="T581" s="10"/>
      <c r="U581" s="10"/>
      <c r="V581" s="10"/>
      <c r="W581" s="10"/>
      <c r="X581" s="10"/>
      <c r="Y581" s="10"/>
      <c r="Z581" s="10"/>
      <c r="AA581" s="10"/>
    </row>
    <row r="582" spans="1:27" ht="20.25" customHeight="1">
      <c r="A582" s="5" t="s">
        <v>4897</v>
      </c>
      <c r="B582" s="5" t="s">
        <v>4898</v>
      </c>
      <c r="C582" s="5" t="s">
        <v>20</v>
      </c>
      <c r="D582" s="5" t="s">
        <v>47</v>
      </c>
      <c r="E582" s="5" t="s">
        <v>29</v>
      </c>
      <c r="F582" s="5" t="s">
        <v>548</v>
      </c>
      <c r="G582" s="5" t="s">
        <v>31</v>
      </c>
      <c r="H582" s="5" t="s">
        <v>110</v>
      </c>
      <c r="I582" s="5" t="s">
        <v>4899</v>
      </c>
      <c r="J582" s="5" t="s">
        <v>4900</v>
      </c>
      <c r="K582" s="5" t="s">
        <v>42</v>
      </c>
      <c r="L582" s="5" t="s">
        <v>237</v>
      </c>
      <c r="M582" s="10"/>
      <c r="N582" s="10"/>
      <c r="O582" s="10"/>
      <c r="P582" s="10"/>
      <c r="Q582" s="10"/>
      <c r="R582" s="10"/>
      <c r="S582" s="10"/>
      <c r="T582" s="10"/>
      <c r="U582" s="10"/>
      <c r="V582" s="10"/>
      <c r="W582" s="10"/>
      <c r="X582" s="10"/>
      <c r="Y582" s="10"/>
      <c r="Z582" s="10"/>
      <c r="AA582" s="10"/>
    </row>
    <row r="583" spans="1:27" ht="20.25" customHeight="1">
      <c r="A583" s="5" t="s">
        <v>50</v>
      </c>
      <c r="B583" s="5" t="s">
        <v>4905</v>
      </c>
      <c r="C583" s="5" t="s">
        <v>20</v>
      </c>
      <c r="D583" s="5" t="s">
        <v>21</v>
      </c>
      <c r="E583" s="5" t="s">
        <v>45</v>
      </c>
      <c r="F583" s="5" t="s">
        <v>478</v>
      </c>
      <c r="G583" s="5" t="s">
        <v>125</v>
      </c>
      <c r="H583" s="5" t="s">
        <v>306</v>
      </c>
      <c r="I583" s="5" t="s">
        <v>4909</v>
      </c>
      <c r="J583" s="5" t="s">
        <v>4910</v>
      </c>
      <c r="K583" s="5" t="s">
        <v>37</v>
      </c>
      <c r="L583" s="5" t="s">
        <v>237</v>
      </c>
      <c r="M583" s="10"/>
      <c r="N583" s="10"/>
      <c r="O583" s="10"/>
      <c r="P583" s="10"/>
      <c r="Q583" s="10"/>
      <c r="R583" s="10"/>
      <c r="S583" s="10"/>
      <c r="T583" s="10"/>
      <c r="U583" s="10"/>
      <c r="V583" s="10"/>
      <c r="W583" s="10"/>
      <c r="X583" s="10"/>
      <c r="Y583" s="10"/>
      <c r="Z583" s="10"/>
      <c r="AA583" s="10"/>
    </row>
    <row r="584" spans="1:27" ht="20.25" customHeight="1">
      <c r="A584" s="5" t="s">
        <v>4913</v>
      </c>
      <c r="B584" s="5" t="s">
        <v>4914</v>
      </c>
      <c r="C584" s="5" t="s">
        <v>20</v>
      </c>
      <c r="D584" s="5" t="s">
        <v>1173</v>
      </c>
      <c r="E584" s="5" t="s">
        <v>45</v>
      </c>
      <c r="F584" s="5" t="s">
        <v>214</v>
      </c>
      <c r="G584" s="5" t="s">
        <v>31</v>
      </c>
      <c r="H584" s="5" t="s">
        <v>57</v>
      </c>
      <c r="I584" s="5" t="s">
        <v>4915</v>
      </c>
      <c r="J584" s="5" t="s">
        <v>4917</v>
      </c>
      <c r="K584" s="5" t="s">
        <v>167</v>
      </c>
      <c r="L584" s="5" t="s">
        <v>55</v>
      </c>
      <c r="M584" s="10"/>
      <c r="N584" s="10"/>
      <c r="O584" s="10"/>
      <c r="P584" s="10"/>
      <c r="Q584" s="10"/>
      <c r="R584" s="10"/>
      <c r="S584" s="10"/>
      <c r="T584" s="10"/>
      <c r="U584" s="10"/>
      <c r="V584" s="10"/>
      <c r="W584" s="10"/>
      <c r="X584" s="10"/>
      <c r="Y584" s="10"/>
      <c r="Z584" s="10"/>
      <c r="AA584" s="10"/>
    </row>
    <row r="585" spans="1:27" ht="20.25" customHeight="1">
      <c r="A585" s="5" t="s">
        <v>50</v>
      </c>
      <c r="B585" s="5" t="s">
        <v>4925</v>
      </c>
      <c r="C585" s="5" t="s">
        <v>20</v>
      </c>
      <c r="D585" s="5" t="s">
        <v>21</v>
      </c>
      <c r="E585" s="5" t="s">
        <v>45</v>
      </c>
      <c r="F585" s="5" t="s">
        <v>964</v>
      </c>
      <c r="G585" s="5" t="s">
        <v>31</v>
      </c>
      <c r="H585" s="5" t="s">
        <v>883</v>
      </c>
      <c r="I585" s="5" t="s">
        <v>4926</v>
      </c>
      <c r="J585" s="5" t="s">
        <v>4927</v>
      </c>
      <c r="K585" s="5" t="s">
        <v>37</v>
      </c>
      <c r="L585" s="5" t="s">
        <v>55</v>
      </c>
      <c r="M585" s="10"/>
      <c r="N585" s="10"/>
      <c r="O585" s="10"/>
      <c r="P585" s="10"/>
      <c r="Q585" s="10"/>
      <c r="R585" s="10"/>
      <c r="S585" s="10"/>
      <c r="T585" s="10"/>
      <c r="U585" s="10"/>
      <c r="V585" s="10"/>
      <c r="W585" s="10"/>
      <c r="X585" s="10"/>
      <c r="Y585" s="10"/>
      <c r="Z585" s="10"/>
      <c r="AA585" s="10"/>
    </row>
    <row r="586" spans="1:27" ht="20.25" customHeight="1">
      <c r="A586" s="5" t="s">
        <v>50</v>
      </c>
      <c r="B586" s="5" t="s">
        <v>4929</v>
      </c>
      <c r="C586" s="5" t="s">
        <v>20</v>
      </c>
      <c r="D586" s="5" t="s">
        <v>47</v>
      </c>
      <c r="E586" s="5" t="s">
        <v>45</v>
      </c>
      <c r="F586" s="5" t="s">
        <v>952</v>
      </c>
      <c r="G586" s="5" t="s">
        <v>31</v>
      </c>
      <c r="H586" s="5" t="s">
        <v>81</v>
      </c>
      <c r="I586" s="5" t="s">
        <v>4932</v>
      </c>
      <c r="J586" s="5" t="s">
        <v>4933</v>
      </c>
      <c r="K586" s="5" t="s">
        <v>167</v>
      </c>
      <c r="L586" s="5" t="s">
        <v>55</v>
      </c>
      <c r="M586" s="10"/>
      <c r="N586" s="10"/>
      <c r="O586" s="10"/>
      <c r="P586" s="10"/>
      <c r="Q586" s="10"/>
      <c r="R586" s="10"/>
      <c r="S586" s="10"/>
      <c r="T586" s="10"/>
      <c r="U586" s="10"/>
      <c r="V586" s="10"/>
      <c r="W586" s="10"/>
      <c r="X586" s="10"/>
      <c r="Y586" s="10"/>
      <c r="Z586" s="10"/>
      <c r="AA586" s="10"/>
    </row>
    <row r="587" spans="1:27" ht="20.25" customHeight="1">
      <c r="A587" s="5" t="s">
        <v>4157</v>
      </c>
      <c r="B587" s="5" t="s">
        <v>4158</v>
      </c>
      <c r="C587" s="5" t="s">
        <v>20</v>
      </c>
      <c r="D587" s="5" t="s">
        <v>47</v>
      </c>
      <c r="E587" s="5" t="s">
        <v>45</v>
      </c>
      <c r="F587" s="5" t="s">
        <v>56</v>
      </c>
      <c r="G587" s="5" t="s">
        <v>1690</v>
      </c>
      <c r="H587" s="5" t="s">
        <v>4160</v>
      </c>
      <c r="I587" s="5" t="s">
        <v>4161</v>
      </c>
      <c r="J587" s="5" t="s">
        <v>4162</v>
      </c>
      <c r="K587" s="5" t="s">
        <v>37</v>
      </c>
      <c r="L587" s="5" t="s">
        <v>55</v>
      </c>
      <c r="M587" s="10"/>
      <c r="N587" s="10"/>
      <c r="O587" s="10"/>
      <c r="P587" s="10"/>
      <c r="Q587" s="10"/>
      <c r="R587" s="10"/>
      <c r="S587" s="10"/>
      <c r="T587" s="10"/>
      <c r="U587" s="10"/>
      <c r="V587" s="10"/>
      <c r="W587" s="10"/>
      <c r="X587" s="10"/>
      <c r="Y587" s="10"/>
      <c r="Z587" s="10"/>
      <c r="AA587" s="10"/>
    </row>
    <row r="588" spans="1:27" ht="20.25" customHeight="1">
      <c r="A588" s="5" t="s">
        <v>4937</v>
      </c>
      <c r="B588" s="5" t="s">
        <v>4938</v>
      </c>
      <c r="C588" s="5" t="s">
        <v>20</v>
      </c>
      <c r="D588" s="5" t="s">
        <v>21</v>
      </c>
      <c r="E588" s="5" t="s">
        <v>45</v>
      </c>
      <c r="F588" s="5" t="s">
        <v>56</v>
      </c>
      <c r="G588" s="5" t="s">
        <v>125</v>
      </c>
      <c r="H588" s="5" t="s">
        <v>57</v>
      </c>
      <c r="I588" s="5" t="s">
        <v>4939</v>
      </c>
      <c r="J588" s="5" t="s">
        <v>4941</v>
      </c>
      <c r="K588" s="5" t="s">
        <v>100</v>
      </c>
      <c r="L588" s="5" t="s">
        <v>89</v>
      </c>
      <c r="M588" s="10"/>
      <c r="N588" s="10"/>
      <c r="O588" s="10"/>
      <c r="P588" s="10"/>
      <c r="Q588" s="10"/>
      <c r="R588" s="10"/>
      <c r="S588" s="10"/>
      <c r="T588" s="10"/>
      <c r="U588" s="10"/>
      <c r="V588" s="10"/>
      <c r="W588" s="10"/>
      <c r="X588" s="10"/>
      <c r="Y588" s="10"/>
      <c r="Z588" s="10"/>
      <c r="AA588" s="10"/>
    </row>
    <row r="589" spans="1:27" ht="20.25" customHeight="1">
      <c r="A589" s="5" t="s">
        <v>4943</v>
      </c>
      <c r="B589" s="5" t="s">
        <v>4946</v>
      </c>
      <c r="C589" s="5" t="s">
        <v>20</v>
      </c>
      <c r="D589" s="5" t="s">
        <v>1616</v>
      </c>
      <c r="E589" s="5" t="s">
        <v>29</v>
      </c>
      <c r="F589" s="5" t="s">
        <v>30</v>
      </c>
      <c r="G589" s="5" t="s">
        <v>125</v>
      </c>
      <c r="H589" s="5" t="s">
        <v>4948</v>
      </c>
      <c r="I589" s="5" t="s">
        <v>4949</v>
      </c>
      <c r="J589" s="5"/>
      <c r="K589" s="5" t="s">
        <v>53</v>
      </c>
      <c r="L589" s="5" t="s">
        <v>55</v>
      </c>
      <c r="M589" s="10"/>
      <c r="N589" s="10"/>
      <c r="O589" s="10"/>
      <c r="P589" s="10"/>
      <c r="Q589" s="10"/>
      <c r="R589" s="10"/>
      <c r="S589" s="10"/>
      <c r="T589" s="10"/>
      <c r="U589" s="10"/>
      <c r="V589" s="10"/>
      <c r="W589" s="10"/>
      <c r="X589" s="10"/>
      <c r="Y589" s="10"/>
      <c r="Z589" s="10"/>
      <c r="AA589" s="10"/>
    </row>
    <row r="590" spans="1:27" ht="20.25" customHeight="1">
      <c r="A590" s="5" t="s">
        <v>4952</v>
      </c>
      <c r="B590" s="5" t="s">
        <v>4953</v>
      </c>
      <c r="C590" s="5" t="s">
        <v>20</v>
      </c>
      <c r="D590" s="5" t="s">
        <v>21</v>
      </c>
      <c r="E590" s="5" t="s">
        <v>29</v>
      </c>
      <c r="F590" s="5" t="s">
        <v>2344</v>
      </c>
      <c r="G590" s="5" t="s">
        <v>125</v>
      </c>
      <c r="H590" s="5" t="s">
        <v>57</v>
      </c>
      <c r="I590" s="5" t="s">
        <v>4954</v>
      </c>
      <c r="J590" s="5" t="s">
        <v>4955</v>
      </c>
      <c r="K590" s="5" t="s">
        <v>53</v>
      </c>
      <c r="L590" s="5" t="s">
        <v>55</v>
      </c>
      <c r="M590" s="10"/>
      <c r="N590" s="10"/>
      <c r="O590" s="10"/>
      <c r="P590" s="10"/>
      <c r="Q590" s="10"/>
      <c r="R590" s="10"/>
      <c r="S590" s="10"/>
      <c r="T590" s="10"/>
      <c r="U590" s="10"/>
      <c r="V590" s="10"/>
      <c r="W590" s="10"/>
      <c r="X590" s="10"/>
      <c r="Y590" s="10"/>
      <c r="Z590" s="10"/>
      <c r="AA590" s="10"/>
    </row>
    <row r="591" spans="1:27" ht="20.25" customHeight="1">
      <c r="A591" s="5" t="s">
        <v>4957</v>
      </c>
      <c r="B591" s="5" t="s">
        <v>4958</v>
      </c>
      <c r="C591" s="5" t="s">
        <v>20</v>
      </c>
      <c r="D591" s="5" t="s">
        <v>1173</v>
      </c>
      <c r="E591" s="5" t="s">
        <v>45</v>
      </c>
      <c r="F591" s="5" t="s">
        <v>2134</v>
      </c>
      <c r="G591" s="5" t="s">
        <v>108</v>
      </c>
      <c r="H591" s="5" t="s">
        <v>1105</v>
      </c>
      <c r="I591" s="5" t="s">
        <v>4959</v>
      </c>
      <c r="J591" s="5" t="s">
        <v>4961</v>
      </c>
      <c r="K591" s="5" t="s">
        <v>53</v>
      </c>
      <c r="L591" s="5" t="s">
        <v>55</v>
      </c>
      <c r="M591" s="10"/>
      <c r="N591" s="10"/>
      <c r="O591" s="10"/>
      <c r="P591" s="10"/>
      <c r="Q591" s="10"/>
      <c r="R591" s="10"/>
      <c r="S591" s="10"/>
      <c r="T591" s="10"/>
      <c r="U591" s="10"/>
      <c r="V591" s="10"/>
      <c r="W591" s="10"/>
      <c r="X591" s="10"/>
      <c r="Y591" s="10"/>
      <c r="Z591" s="10"/>
      <c r="AA591" s="10"/>
    </row>
    <row r="592" spans="1:27" ht="20.25" customHeight="1">
      <c r="A592" s="5" t="s">
        <v>4965</v>
      </c>
      <c r="B592" s="5" t="s">
        <v>4966</v>
      </c>
      <c r="C592" s="5" t="s">
        <v>20</v>
      </c>
      <c r="D592" s="5" t="s">
        <v>1173</v>
      </c>
      <c r="E592" s="5" t="s">
        <v>45</v>
      </c>
      <c r="F592" s="5" t="s">
        <v>56</v>
      </c>
      <c r="G592" s="5" t="s">
        <v>108</v>
      </c>
      <c r="H592" s="5" t="s">
        <v>57</v>
      </c>
      <c r="I592" s="5" t="s">
        <v>4968</v>
      </c>
      <c r="J592" s="5" t="s">
        <v>4969</v>
      </c>
      <c r="K592" s="5" t="s">
        <v>167</v>
      </c>
      <c r="L592" s="5" t="s">
        <v>405</v>
      </c>
      <c r="M592" s="10"/>
      <c r="N592" s="10"/>
      <c r="O592" s="10"/>
      <c r="P592" s="10"/>
      <c r="Q592" s="10"/>
      <c r="R592" s="10"/>
      <c r="S592" s="10"/>
      <c r="T592" s="10"/>
      <c r="U592" s="10"/>
      <c r="V592" s="10"/>
      <c r="W592" s="10"/>
      <c r="X592" s="10"/>
      <c r="Y592" s="10"/>
      <c r="Z592" s="10"/>
      <c r="AA592" s="10"/>
    </row>
    <row r="593" spans="1:27" ht="20.25" customHeight="1">
      <c r="A593" s="5" t="s">
        <v>4803</v>
      </c>
      <c r="B593" s="5" t="s">
        <v>4972</v>
      </c>
      <c r="C593" s="5" t="s">
        <v>20</v>
      </c>
      <c r="D593" s="5" t="s">
        <v>21</v>
      </c>
      <c r="E593" s="5" t="s">
        <v>45</v>
      </c>
      <c r="F593" s="5" t="s">
        <v>979</v>
      </c>
      <c r="G593" s="5" t="s">
        <v>125</v>
      </c>
      <c r="H593" s="5" t="s">
        <v>1550</v>
      </c>
      <c r="I593" s="5" t="s">
        <v>4974</v>
      </c>
      <c r="J593" s="5" t="s">
        <v>4975</v>
      </c>
      <c r="K593" s="5" t="s">
        <v>37</v>
      </c>
      <c r="L593" s="5" t="s">
        <v>89</v>
      </c>
      <c r="M593" s="10"/>
      <c r="N593" s="10"/>
      <c r="O593" s="10"/>
      <c r="P593" s="10"/>
      <c r="Q593" s="10"/>
      <c r="R593" s="10"/>
      <c r="S593" s="10"/>
      <c r="T593" s="10"/>
      <c r="U593" s="10"/>
      <c r="V593" s="10"/>
      <c r="W593" s="10"/>
      <c r="X593" s="10"/>
      <c r="Y593" s="10"/>
      <c r="Z593" s="10"/>
      <c r="AA593" s="10"/>
    </row>
    <row r="594" spans="1:27" ht="20.25" customHeight="1">
      <c r="A594" s="5" t="s">
        <v>50</v>
      </c>
      <c r="B594" s="5" t="s">
        <v>4976</v>
      </c>
      <c r="C594" s="5" t="s">
        <v>20</v>
      </c>
      <c r="D594" s="5" t="s">
        <v>2637</v>
      </c>
      <c r="E594" s="5" t="s">
        <v>45</v>
      </c>
      <c r="F594" s="5" t="s">
        <v>56</v>
      </c>
      <c r="G594" s="5" t="s">
        <v>66</v>
      </c>
      <c r="H594" s="5" t="s">
        <v>608</v>
      </c>
      <c r="I594" s="5" t="s">
        <v>4978</v>
      </c>
      <c r="J594" s="5" t="s">
        <v>4980</v>
      </c>
      <c r="K594" s="5" t="s">
        <v>167</v>
      </c>
      <c r="L594" s="5" t="s">
        <v>55</v>
      </c>
      <c r="M594" s="10"/>
      <c r="N594" s="10"/>
      <c r="O594" s="10"/>
      <c r="P594" s="10"/>
      <c r="Q594" s="10"/>
      <c r="R594" s="10"/>
      <c r="S594" s="10"/>
      <c r="T594" s="10"/>
      <c r="U594" s="10"/>
      <c r="V594" s="10"/>
      <c r="W594" s="10"/>
      <c r="X594" s="10"/>
      <c r="Y594" s="10"/>
      <c r="Z594" s="10"/>
      <c r="AA594" s="10"/>
    </row>
    <row r="595" spans="1:27" ht="20.25" customHeight="1">
      <c r="A595" s="5" t="s">
        <v>219</v>
      </c>
      <c r="B595" s="5" t="s">
        <v>4983</v>
      </c>
      <c r="C595" s="5" t="s">
        <v>20</v>
      </c>
      <c r="D595" s="5" t="s">
        <v>2637</v>
      </c>
      <c r="E595" s="5" t="s">
        <v>45</v>
      </c>
      <c r="F595" s="5" t="s">
        <v>852</v>
      </c>
      <c r="G595" s="5" t="s">
        <v>31</v>
      </c>
      <c r="H595" s="5" t="s">
        <v>4984</v>
      </c>
      <c r="I595" s="5" t="s">
        <v>4986</v>
      </c>
      <c r="J595" s="5" t="s">
        <v>4988</v>
      </c>
      <c r="K595" s="5" t="s">
        <v>167</v>
      </c>
      <c r="L595" s="5" t="s">
        <v>55</v>
      </c>
      <c r="M595" s="10"/>
      <c r="N595" s="10"/>
      <c r="O595" s="10"/>
      <c r="P595" s="10"/>
      <c r="Q595" s="10"/>
      <c r="R595" s="10"/>
      <c r="S595" s="10"/>
      <c r="T595" s="10"/>
      <c r="U595" s="10"/>
      <c r="V595" s="10"/>
      <c r="W595" s="10"/>
      <c r="X595" s="10"/>
      <c r="Y595" s="10"/>
      <c r="Z595" s="10"/>
      <c r="AA595" s="10"/>
    </row>
    <row r="596" spans="1:27" ht="20.25" customHeight="1">
      <c r="A596" s="5" t="s">
        <v>50</v>
      </c>
      <c r="B596" s="5" t="s">
        <v>4989</v>
      </c>
      <c r="C596" s="5" t="s">
        <v>20</v>
      </c>
      <c r="D596" s="5" t="s">
        <v>2283</v>
      </c>
      <c r="E596" s="5" t="s">
        <v>29</v>
      </c>
      <c r="F596" s="5" t="s">
        <v>65</v>
      </c>
      <c r="G596" s="5" t="s">
        <v>31</v>
      </c>
      <c r="H596" s="5" t="s">
        <v>57</v>
      </c>
      <c r="I596" s="5" t="s">
        <v>4993</v>
      </c>
      <c r="J596" s="5"/>
      <c r="K596" s="5" t="s">
        <v>37</v>
      </c>
      <c r="L596" s="5" t="s">
        <v>237</v>
      </c>
      <c r="M596" s="10"/>
      <c r="N596" s="10"/>
      <c r="O596" s="10"/>
      <c r="P596" s="10"/>
      <c r="Q596" s="10"/>
      <c r="R596" s="10"/>
      <c r="S596" s="10"/>
      <c r="T596" s="10"/>
      <c r="U596" s="10"/>
      <c r="V596" s="10"/>
      <c r="W596" s="10"/>
      <c r="X596" s="10"/>
      <c r="Y596" s="10"/>
      <c r="Z596" s="10"/>
      <c r="AA596" s="10"/>
    </row>
    <row r="597" spans="1:27" ht="20.25" customHeight="1">
      <c r="A597" s="5" t="s">
        <v>4995</v>
      </c>
      <c r="B597" s="5" t="s">
        <v>4996</v>
      </c>
      <c r="C597" s="5" t="s">
        <v>20</v>
      </c>
      <c r="D597" s="5" t="s">
        <v>47</v>
      </c>
      <c r="E597" s="5" t="s">
        <v>29</v>
      </c>
      <c r="F597" s="5" t="s">
        <v>30</v>
      </c>
      <c r="G597" s="5" t="s">
        <v>125</v>
      </c>
      <c r="H597" s="5" t="s">
        <v>126</v>
      </c>
      <c r="I597" s="5"/>
      <c r="J597" s="5"/>
      <c r="K597" s="5" t="s">
        <v>53</v>
      </c>
      <c r="L597" s="5" t="s">
        <v>55</v>
      </c>
      <c r="M597" s="10"/>
      <c r="N597" s="10"/>
      <c r="O597" s="10"/>
      <c r="P597" s="10"/>
      <c r="Q597" s="10"/>
      <c r="R597" s="10"/>
      <c r="S597" s="10"/>
      <c r="T597" s="10"/>
      <c r="U597" s="10"/>
      <c r="V597" s="10"/>
      <c r="W597" s="10"/>
      <c r="X597" s="10"/>
      <c r="Y597" s="10"/>
      <c r="Z597" s="10"/>
      <c r="AA597" s="10"/>
    </row>
    <row r="598" spans="1:27" ht="20.25" customHeight="1">
      <c r="A598" s="5" t="s">
        <v>25</v>
      </c>
      <c r="B598" s="5" t="s">
        <v>4999</v>
      </c>
      <c r="C598" s="5" t="s">
        <v>20</v>
      </c>
      <c r="D598" s="5" t="s">
        <v>47</v>
      </c>
      <c r="E598" s="5" t="s">
        <v>45</v>
      </c>
      <c r="F598" s="5" t="s">
        <v>56</v>
      </c>
      <c r="G598" s="5" t="s">
        <v>125</v>
      </c>
      <c r="H598" s="5" t="s">
        <v>5000</v>
      </c>
      <c r="I598" s="5" t="s">
        <v>5003</v>
      </c>
      <c r="J598" s="5"/>
      <c r="K598" s="5" t="s">
        <v>37</v>
      </c>
      <c r="L598" s="5" t="s">
        <v>44</v>
      </c>
      <c r="M598" s="10"/>
      <c r="N598" s="10"/>
      <c r="O598" s="10"/>
      <c r="P598" s="10"/>
      <c r="Q598" s="10"/>
      <c r="R598" s="10"/>
      <c r="S598" s="10"/>
      <c r="T598" s="10"/>
      <c r="U598" s="10"/>
      <c r="V598" s="10"/>
      <c r="W598" s="10"/>
      <c r="X598" s="10"/>
      <c r="Y598" s="10"/>
      <c r="Z598" s="10"/>
      <c r="AA598" s="10"/>
    </row>
    <row r="599" spans="1:27" ht="20.25" customHeight="1">
      <c r="A599" s="5" t="s">
        <v>5006</v>
      </c>
      <c r="B599" s="5" t="s">
        <v>5007</v>
      </c>
      <c r="C599" s="5" t="s">
        <v>20</v>
      </c>
      <c r="D599" s="5" t="s">
        <v>47</v>
      </c>
      <c r="E599" s="5" t="s">
        <v>45</v>
      </c>
      <c r="F599" s="5" t="s">
        <v>493</v>
      </c>
      <c r="G599" s="5" t="s">
        <v>66</v>
      </c>
      <c r="H599" s="5" t="s">
        <v>3889</v>
      </c>
      <c r="I599" s="5"/>
      <c r="J599" s="5" t="s">
        <v>5009</v>
      </c>
      <c r="K599" s="5" t="s">
        <v>37</v>
      </c>
      <c r="L599" s="5" t="s">
        <v>237</v>
      </c>
      <c r="M599" s="10"/>
      <c r="N599" s="10"/>
      <c r="O599" s="10"/>
      <c r="P599" s="10"/>
      <c r="Q599" s="10"/>
      <c r="R599" s="10"/>
      <c r="S599" s="10"/>
      <c r="T599" s="10"/>
      <c r="U599" s="10"/>
      <c r="V599" s="10"/>
      <c r="W599" s="10"/>
      <c r="X599" s="10"/>
      <c r="Y599" s="10"/>
      <c r="Z599" s="10"/>
      <c r="AA599" s="10"/>
    </row>
    <row r="600" spans="1:27" ht="20.25" customHeight="1">
      <c r="A600" s="5" t="s">
        <v>50</v>
      </c>
      <c r="B600" s="5" t="s">
        <v>2636</v>
      </c>
      <c r="C600" s="5" t="s">
        <v>20</v>
      </c>
      <c r="D600" s="5" t="s">
        <v>2637</v>
      </c>
      <c r="E600" s="5" t="s">
        <v>29</v>
      </c>
      <c r="F600" s="5" t="s">
        <v>56</v>
      </c>
      <c r="G600" s="5" t="s">
        <v>108</v>
      </c>
      <c r="H600" s="5" t="s">
        <v>2638</v>
      </c>
      <c r="I600" s="5" t="s">
        <v>5012</v>
      </c>
      <c r="J600" s="5" t="s">
        <v>5013</v>
      </c>
      <c r="K600" s="5" t="s">
        <v>53</v>
      </c>
      <c r="L600" s="5" t="s">
        <v>55</v>
      </c>
      <c r="M600" s="10"/>
      <c r="N600" s="10"/>
      <c r="O600" s="10"/>
      <c r="P600" s="10"/>
      <c r="Q600" s="10"/>
      <c r="R600" s="10"/>
      <c r="S600" s="10"/>
      <c r="T600" s="10"/>
      <c r="U600" s="10"/>
      <c r="V600" s="10"/>
      <c r="W600" s="10"/>
      <c r="X600" s="10"/>
      <c r="Y600" s="10"/>
      <c r="Z600" s="10"/>
      <c r="AA600" s="10"/>
    </row>
    <row r="601" spans="1:27" ht="20.25" customHeight="1">
      <c r="A601" s="5" t="s">
        <v>5016</v>
      </c>
      <c r="B601" s="5" t="s">
        <v>5017</v>
      </c>
      <c r="C601" s="5" t="s">
        <v>20</v>
      </c>
      <c r="D601" s="5" t="s">
        <v>2874</v>
      </c>
      <c r="E601" s="5" t="s">
        <v>45</v>
      </c>
      <c r="F601" s="5" t="s">
        <v>151</v>
      </c>
      <c r="G601" s="5" t="s">
        <v>108</v>
      </c>
      <c r="H601" s="5" t="s">
        <v>5020</v>
      </c>
      <c r="I601" s="5" t="s">
        <v>5021</v>
      </c>
      <c r="J601" s="5" t="s">
        <v>5023</v>
      </c>
      <c r="K601" s="5" t="s">
        <v>37</v>
      </c>
      <c r="L601" s="5" t="s">
        <v>38</v>
      </c>
      <c r="M601" s="10"/>
      <c r="N601" s="10"/>
      <c r="O601" s="10"/>
      <c r="P601" s="10"/>
      <c r="Q601" s="10"/>
      <c r="R601" s="10"/>
      <c r="S601" s="10"/>
      <c r="T601" s="10"/>
      <c r="U601" s="10"/>
      <c r="V601" s="10"/>
      <c r="W601" s="10"/>
      <c r="X601" s="10"/>
      <c r="Y601" s="10"/>
      <c r="Z601" s="10"/>
      <c r="AA601" s="10"/>
    </row>
    <row r="602" spans="1:27" ht="20.25" customHeight="1">
      <c r="A602" s="5" t="s">
        <v>5026</v>
      </c>
      <c r="B602" s="5" t="s">
        <v>5027</v>
      </c>
      <c r="C602" s="5" t="s">
        <v>20</v>
      </c>
      <c r="D602" s="5" t="s">
        <v>21</v>
      </c>
      <c r="E602" s="5" t="s">
        <v>45</v>
      </c>
      <c r="F602" s="5" t="s">
        <v>56</v>
      </c>
      <c r="G602" s="5" t="s">
        <v>31</v>
      </c>
      <c r="H602" s="5" t="s">
        <v>48</v>
      </c>
      <c r="I602" s="5" t="s">
        <v>5028</v>
      </c>
      <c r="J602" s="5" t="s">
        <v>5029</v>
      </c>
      <c r="K602" s="5" t="s">
        <v>53</v>
      </c>
      <c r="L602" s="5" t="s">
        <v>55</v>
      </c>
      <c r="M602" s="10"/>
      <c r="N602" s="10"/>
      <c r="O602" s="10"/>
      <c r="P602" s="10"/>
      <c r="Q602" s="10"/>
      <c r="R602" s="10"/>
      <c r="S602" s="10"/>
      <c r="T602" s="10"/>
      <c r="U602" s="10"/>
      <c r="V602" s="10"/>
      <c r="W602" s="10"/>
      <c r="X602" s="10"/>
      <c r="Y602" s="10"/>
      <c r="Z602" s="10"/>
      <c r="AA602" s="10"/>
    </row>
    <row r="603" spans="1:27" ht="20.25" customHeight="1">
      <c r="A603" s="5" t="s">
        <v>5032</v>
      </c>
      <c r="B603" s="5" t="s">
        <v>5033</v>
      </c>
      <c r="C603" s="5" t="s">
        <v>20</v>
      </c>
      <c r="D603" s="5" t="s">
        <v>21</v>
      </c>
      <c r="E603" s="5" t="s">
        <v>45</v>
      </c>
      <c r="F603" s="5" t="s">
        <v>538</v>
      </c>
      <c r="G603" s="5" t="s">
        <v>125</v>
      </c>
      <c r="H603" s="5" t="s">
        <v>479</v>
      </c>
      <c r="I603" s="5" t="s">
        <v>5036</v>
      </c>
      <c r="J603" s="5" t="s">
        <v>5037</v>
      </c>
      <c r="K603" s="5" t="s">
        <v>53</v>
      </c>
      <c r="L603" s="5" t="s">
        <v>55</v>
      </c>
      <c r="M603" s="10"/>
      <c r="N603" s="10"/>
      <c r="O603" s="10"/>
      <c r="P603" s="10"/>
      <c r="Q603" s="10"/>
      <c r="R603" s="10"/>
      <c r="S603" s="10"/>
      <c r="T603" s="10"/>
      <c r="U603" s="10"/>
      <c r="V603" s="10"/>
      <c r="W603" s="10"/>
      <c r="X603" s="10"/>
      <c r="Y603" s="10"/>
      <c r="Z603" s="10"/>
      <c r="AA603" s="10"/>
    </row>
    <row r="604" spans="1:27" ht="20.25" customHeight="1">
      <c r="A604" s="5" t="s">
        <v>5039</v>
      </c>
      <c r="B604" s="5" t="s">
        <v>5040</v>
      </c>
      <c r="C604" s="5" t="s">
        <v>20</v>
      </c>
      <c r="D604" s="5" t="s">
        <v>47</v>
      </c>
      <c r="E604" s="5" t="s">
        <v>45</v>
      </c>
      <c r="F604" s="5" t="s">
        <v>941</v>
      </c>
      <c r="G604" s="5" t="s">
        <v>125</v>
      </c>
      <c r="H604" s="5" t="s">
        <v>2015</v>
      </c>
      <c r="I604" s="5" t="s">
        <v>5041</v>
      </c>
      <c r="J604" s="5" t="s">
        <v>5043</v>
      </c>
      <c r="K604" s="5" t="s">
        <v>167</v>
      </c>
      <c r="L604" s="5" t="s">
        <v>55</v>
      </c>
      <c r="M604" s="10"/>
      <c r="N604" s="10"/>
      <c r="O604" s="10"/>
      <c r="P604" s="10"/>
      <c r="Q604" s="10"/>
      <c r="R604" s="10"/>
      <c r="S604" s="10"/>
      <c r="T604" s="10"/>
      <c r="U604" s="10"/>
      <c r="V604" s="10"/>
      <c r="W604" s="10"/>
      <c r="X604" s="10"/>
      <c r="Y604" s="10"/>
      <c r="Z604" s="10"/>
      <c r="AA604" s="10"/>
    </row>
    <row r="605" spans="1:27" ht="20.25" customHeight="1">
      <c r="A605" s="5" t="s">
        <v>264</v>
      </c>
      <c r="B605" s="5" t="s">
        <v>5044</v>
      </c>
      <c r="C605" s="5" t="s">
        <v>20</v>
      </c>
      <c r="D605" s="5" t="s">
        <v>2283</v>
      </c>
      <c r="E605" s="5" t="s">
        <v>45</v>
      </c>
      <c r="F605" s="5" t="s">
        <v>429</v>
      </c>
      <c r="G605" s="5" t="s">
        <v>31</v>
      </c>
      <c r="H605" s="5" t="s">
        <v>142</v>
      </c>
      <c r="I605" s="5" t="s">
        <v>5045</v>
      </c>
      <c r="J605" s="5" t="s">
        <v>5046</v>
      </c>
      <c r="K605" s="5" t="s">
        <v>100</v>
      </c>
      <c r="L605" s="5" t="s">
        <v>271</v>
      </c>
      <c r="M605" s="10"/>
      <c r="N605" s="10"/>
      <c r="O605" s="10"/>
      <c r="P605" s="10"/>
      <c r="Q605" s="10"/>
      <c r="R605" s="10"/>
      <c r="S605" s="10"/>
      <c r="T605" s="10"/>
      <c r="U605" s="10"/>
      <c r="V605" s="10"/>
      <c r="W605" s="10"/>
      <c r="X605" s="10"/>
      <c r="Y605" s="10"/>
      <c r="Z605" s="10"/>
      <c r="AA605" s="10"/>
    </row>
    <row r="606" spans="1:27" ht="20.25" customHeight="1">
      <c r="A606" s="5" t="s">
        <v>5048</v>
      </c>
      <c r="B606" s="5" t="s">
        <v>5049</v>
      </c>
      <c r="C606" s="5" t="s">
        <v>20</v>
      </c>
      <c r="D606" s="5" t="s">
        <v>47</v>
      </c>
      <c r="E606" s="5" t="s">
        <v>45</v>
      </c>
      <c r="F606" s="5" t="s">
        <v>30</v>
      </c>
      <c r="G606" s="5" t="s">
        <v>31</v>
      </c>
      <c r="H606" s="5" t="s">
        <v>273</v>
      </c>
      <c r="I606" s="5"/>
      <c r="J606" s="5" t="s">
        <v>5051</v>
      </c>
      <c r="K606" s="5" t="s">
        <v>648</v>
      </c>
      <c r="L606" s="5" t="s">
        <v>1117</v>
      </c>
      <c r="M606" s="10"/>
      <c r="N606" s="10"/>
      <c r="O606" s="10"/>
      <c r="P606" s="10"/>
      <c r="Q606" s="10"/>
      <c r="R606" s="10"/>
      <c r="S606" s="10"/>
      <c r="T606" s="10"/>
      <c r="U606" s="10"/>
      <c r="V606" s="10"/>
      <c r="W606" s="10"/>
      <c r="X606" s="10"/>
      <c r="Y606" s="10"/>
      <c r="Z606" s="10"/>
      <c r="AA606" s="10"/>
    </row>
    <row r="607" spans="1:27" ht="20.25" customHeight="1">
      <c r="A607" s="5" t="s">
        <v>5052</v>
      </c>
      <c r="B607" s="5" t="s">
        <v>5054</v>
      </c>
      <c r="C607" s="5" t="s">
        <v>20</v>
      </c>
      <c r="D607" s="5" t="s">
        <v>21</v>
      </c>
      <c r="E607" s="5" t="s">
        <v>45</v>
      </c>
      <c r="F607" s="5" t="s">
        <v>5056</v>
      </c>
      <c r="G607" s="5" t="s">
        <v>31</v>
      </c>
      <c r="H607" s="5" t="s">
        <v>142</v>
      </c>
      <c r="I607" s="5" t="s">
        <v>5058</v>
      </c>
      <c r="J607" s="5" t="s">
        <v>5059</v>
      </c>
      <c r="K607" s="5" t="s">
        <v>37</v>
      </c>
      <c r="L607" s="5" t="s">
        <v>44</v>
      </c>
      <c r="M607" s="10"/>
      <c r="N607" s="10"/>
      <c r="O607" s="10"/>
      <c r="P607" s="10"/>
      <c r="Q607" s="10"/>
      <c r="R607" s="10"/>
      <c r="S607" s="10"/>
      <c r="T607" s="10"/>
      <c r="U607" s="10"/>
      <c r="V607" s="10"/>
      <c r="W607" s="10"/>
      <c r="X607" s="10"/>
      <c r="Y607" s="10"/>
      <c r="Z607" s="10"/>
      <c r="AA607" s="10"/>
    </row>
    <row r="608" spans="1:27" ht="20.25" customHeight="1">
      <c r="A608" s="5" t="s">
        <v>1678</v>
      </c>
      <c r="B608" s="5" t="s">
        <v>5063</v>
      </c>
      <c r="C608" s="5" t="s">
        <v>20</v>
      </c>
      <c r="D608" s="5" t="s">
        <v>47</v>
      </c>
      <c r="E608" s="5" t="s">
        <v>45</v>
      </c>
      <c r="F608" s="5" t="s">
        <v>151</v>
      </c>
      <c r="G608" s="5" t="s">
        <v>66</v>
      </c>
      <c r="H608" s="5" t="s">
        <v>5065</v>
      </c>
      <c r="I608" s="5" t="s">
        <v>5066</v>
      </c>
      <c r="J608" s="5" t="s">
        <v>5067</v>
      </c>
      <c r="K608" s="5" t="s">
        <v>53</v>
      </c>
      <c r="L608" s="5" t="s">
        <v>55</v>
      </c>
      <c r="M608" s="10"/>
      <c r="N608" s="10"/>
      <c r="O608" s="10"/>
      <c r="P608" s="10"/>
      <c r="Q608" s="10"/>
      <c r="R608" s="10"/>
      <c r="S608" s="10"/>
      <c r="T608" s="10"/>
      <c r="U608" s="10"/>
      <c r="V608" s="10"/>
      <c r="W608" s="10"/>
      <c r="X608" s="10"/>
      <c r="Y608" s="10"/>
      <c r="Z608" s="10"/>
      <c r="AA608" s="10"/>
    </row>
    <row r="609" spans="1:27" ht="20.25" customHeight="1">
      <c r="A609" s="5" t="s">
        <v>2369</v>
      </c>
      <c r="B609" s="5" t="s">
        <v>5069</v>
      </c>
      <c r="C609" s="5" t="s">
        <v>20</v>
      </c>
      <c r="D609" s="5" t="s">
        <v>47</v>
      </c>
      <c r="E609" s="5" t="s">
        <v>45</v>
      </c>
      <c r="F609" s="5" t="s">
        <v>56</v>
      </c>
      <c r="G609" s="5" t="s">
        <v>31</v>
      </c>
      <c r="H609" s="5" t="s">
        <v>479</v>
      </c>
      <c r="I609" s="5" t="s">
        <v>5072</v>
      </c>
      <c r="J609" s="5"/>
      <c r="K609" s="5" t="s">
        <v>100</v>
      </c>
      <c r="L609" s="5" t="s">
        <v>55</v>
      </c>
      <c r="M609" s="10"/>
      <c r="N609" s="10"/>
      <c r="O609" s="10"/>
      <c r="P609" s="10"/>
      <c r="Q609" s="10"/>
      <c r="R609" s="10"/>
      <c r="S609" s="10"/>
      <c r="T609" s="10"/>
      <c r="U609" s="10"/>
      <c r="V609" s="10"/>
      <c r="W609" s="10"/>
      <c r="X609" s="10"/>
      <c r="Y609" s="10"/>
      <c r="Z609" s="10"/>
      <c r="AA609" s="10"/>
    </row>
    <row r="610" spans="1:27" ht="20.25" customHeight="1">
      <c r="A610" s="5" t="s">
        <v>5074</v>
      </c>
      <c r="B610" s="5" t="s">
        <v>5075</v>
      </c>
      <c r="C610" s="5" t="s">
        <v>20</v>
      </c>
      <c r="D610" s="5" t="s">
        <v>47</v>
      </c>
      <c r="E610" s="5" t="s">
        <v>45</v>
      </c>
      <c r="F610" s="5" t="s">
        <v>56</v>
      </c>
      <c r="G610" s="5" t="s">
        <v>108</v>
      </c>
      <c r="H610" s="5" t="s">
        <v>48</v>
      </c>
      <c r="I610" s="5"/>
      <c r="J610" s="5" t="s">
        <v>5077</v>
      </c>
      <c r="K610" s="5" t="s">
        <v>37</v>
      </c>
      <c r="L610" s="5" t="s">
        <v>55</v>
      </c>
      <c r="M610" s="10"/>
      <c r="N610" s="10"/>
      <c r="O610" s="10"/>
      <c r="P610" s="10"/>
      <c r="Q610" s="10"/>
      <c r="R610" s="10"/>
      <c r="S610" s="10"/>
      <c r="T610" s="10"/>
      <c r="U610" s="10"/>
      <c r="V610" s="10"/>
      <c r="W610" s="10"/>
      <c r="X610" s="10"/>
      <c r="Y610" s="10"/>
      <c r="Z610" s="10"/>
      <c r="AA610" s="10"/>
    </row>
    <row r="611" spans="1:27" ht="20.25" customHeight="1">
      <c r="A611" s="5" t="s">
        <v>50</v>
      </c>
      <c r="B611" s="5" t="s">
        <v>5078</v>
      </c>
      <c r="C611" s="5" t="s">
        <v>20</v>
      </c>
      <c r="D611" s="5" t="s">
        <v>1173</v>
      </c>
      <c r="E611" s="5" t="s">
        <v>45</v>
      </c>
      <c r="F611" s="5" t="s">
        <v>56</v>
      </c>
      <c r="G611" s="5" t="s">
        <v>108</v>
      </c>
      <c r="H611" s="5" t="s">
        <v>844</v>
      </c>
      <c r="I611" s="5"/>
      <c r="J611" s="5" t="s">
        <v>5080</v>
      </c>
      <c r="K611" s="5" t="s">
        <v>53</v>
      </c>
      <c r="L611" s="5" t="s">
        <v>55</v>
      </c>
      <c r="M611" s="10"/>
      <c r="N611" s="10"/>
      <c r="O611" s="10"/>
      <c r="P611" s="10"/>
      <c r="Q611" s="10"/>
      <c r="R611" s="10"/>
      <c r="S611" s="10"/>
      <c r="T611" s="10"/>
      <c r="U611" s="10"/>
      <c r="V611" s="10"/>
      <c r="W611" s="10"/>
      <c r="X611" s="10"/>
      <c r="Y611" s="10"/>
      <c r="Z611" s="10"/>
      <c r="AA611" s="10"/>
    </row>
    <row r="612" spans="1:27" ht="20.25" customHeight="1">
      <c r="A612" s="5" t="s">
        <v>50</v>
      </c>
      <c r="B612" s="5" t="s">
        <v>5083</v>
      </c>
      <c r="C612" s="5" t="s">
        <v>20</v>
      </c>
      <c r="D612" s="5" t="s">
        <v>1173</v>
      </c>
      <c r="E612" s="5" t="s">
        <v>29</v>
      </c>
      <c r="F612" s="5" t="s">
        <v>56</v>
      </c>
      <c r="G612" s="5" t="s">
        <v>31</v>
      </c>
      <c r="H612" s="5" t="s">
        <v>57</v>
      </c>
      <c r="I612" s="5" t="s">
        <v>5084</v>
      </c>
      <c r="J612" s="5" t="s">
        <v>5085</v>
      </c>
      <c r="K612" s="5" t="s">
        <v>53</v>
      </c>
      <c r="L612" s="5" t="s">
        <v>55</v>
      </c>
      <c r="M612" s="10"/>
      <c r="N612" s="10"/>
      <c r="O612" s="10"/>
      <c r="P612" s="10"/>
      <c r="Q612" s="10"/>
      <c r="R612" s="10"/>
      <c r="S612" s="10"/>
      <c r="T612" s="10"/>
      <c r="U612" s="10"/>
      <c r="V612" s="10"/>
      <c r="W612" s="10"/>
      <c r="X612" s="10"/>
      <c r="Y612" s="10"/>
      <c r="Z612" s="10"/>
      <c r="AA612" s="10"/>
    </row>
    <row r="613" spans="1:27" ht="20.25" customHeight="1">
      <c r="A613" s="5" t="s">
        <v>50</v>
      </c>
      <c r="B613" s="5" t="s">
        <v>5088</v>
      </c>
      <c r="C613" s="5" t="s">
        <v>20</v>
      </c>
      <c r="D613" s="5" t="s">
        <v>47</v>
      </c>
      <c r="E613" s="5" t="s">
        <v>45</v>
      </c>
      <c r="F613" s="5" t="s">
        <v>56</v>
      </c>
      <c r="G613" s="5" t="s">
        <v>108</v>
      </c>
      <c r="H613" s="5" t="s">
        <v>110</v>
      </c>
      <c r="I613" s="5" t="s">
        <v>5089</v>
      </c>
      <c r="J613" s="5" t="s">
        <v>5090</v>
      </c>
      <c r="K613" s="5" t="s">
        <v>37</v>
      </c>
      <c r="L613" s="5" t="s">
        <v>44</v>
      </c>
      <c r="M613" s="10"/>
      <c r="N613" s="10"/>
      <c r="O613" s="10"/>
      <c r="P613" s="10"/>
      <c r="Q613" s="10"/>
      <c r="R613" s="10"/>
      <c r="S613" s="10"/>
      <c r="T613" s="10"/>
      <c r="U613" s="10"/>
      <c r="V613" s="10"/>
      <c r="W613" s="10"/>
      <c r="X613" s="10"/>
      <c r="Y613" s="10"/>
      <c r="Z613" s="10"/>
      <c r="AA613" s="10"/>
    </row>
    <row r="614" spans="1:27" ht="20.25" customHeight="1">
      <c r="A614" s="5" t="s">
        <v>5092</v>
      </c>
      <c r="B614" s="5" t="s">
        <v>5093</v>
      </c>
      <c r="C614" s="5" t="s">
        <v>20</v>
      </c>
      <c r="D614" s="5" t="s">
        <v>5094</v>
      </c>
      <c r="E614" s="5" t="s">
        <v>29</v>
      </c>
      <c r="F614" s="5" t="s">
        <v>5095</v>
      </c>
      <c r="G614" s="5" t="s">
        <v>125</v>
      </c>
      <c r="H614" s="5" t="s">
        <v>48</v>
      </c>
      <c r="I614" s="5" t="s">
        <v>5098</v>
      </c>
      <c r="J614" s="5" t="s">
        <v>5101</v>
      </c>
      <c r="K614" s="5" t="s">
        <v>100</v>
      </c>
      <c r="L614" s="5" t="s">
        <v>55</v>
      </c>
      <c r="M614" s="10"/>
      <c r="N614" s="10"/>
      <c r="O614" s="10"/>
      <c r="P614" s="10"/>
      <c r="Q614" s="10"/>
      <c r="R614" s="10"/>
      <c r="S614" s="10"/>
      <c r="T614" s="10"/>
      <c r="U614" s="10"/>
      <c r="V614" s="10"/>
      <c r="W614" s="10"/>
      <c r="X614" s="10"/>
      <c r="Y614" s="10"/>
      <c r="Z614" s="10"/>
      <c r="AA614" s="10"/>
    </row>
    <row r="615" spans="1:27" ht="20.25" customHeight="1">
      <c r="A615" s="5" t="s">
        <v>5107</v>
      </c>
      <c r="B615" s="5" t="s">
        <v>5108</v>
      </c>
      <c r="C615" s="5" t="s">
        <v>20</v>
      </c>
      <c r="D615" s="5" t="s">
        <v>47</v>
      </c>
      <c r="E615" s="5" t="s">
        <v>29</v>
      </c>
      <c r="F615" s="5" t="s">
        <v>5110</v>
      </c>
      <c r="G615" s="5" t="s">
        <v>108</v>
      </c>
      <c r="H615" s="5" t="s">
        <v>5112</v>
      </c>
      <c r="I615" s="5" t="s">
        <v>5113</v>
      </c>
      <c r="J615" s="5" t="s">
        <v>5114</v>
      </c>
      <c r="K615" s="5" t="s">
        <v>1599</v>
      </c>
      <c r="L615" s="5" t="s">
        <v>89</v>
      </c>
      <c r="M615" s="10"/>
      <c r="N615" s="10"/>
      <c r="O615" s="10"/>
      <c r="P615" s="10"/>
      <c r="Q615" s="10"/>
      <c r="R615" s="10"/>
      <c r="S615" s="10"/>
      <c r="T615" s="10"/>
      <c r="U615" s="10"/>
      <c r="V615" s="10"/>
      <c r="W615" s="10"/>
      <c r="X615" s="10"/>
      <c r="Y615" s="10"/>
      <c r="Z615" s="10"/>
      <c r="AA615" s="10"/>
    </row>
    <row r="616" spans="1:27" ht="20.25" customHeight="1">
      <c r="A616" s="5" t="s">
        <v>5115</v>
      </c>
      <c r="B616" s="5" t="s">
        <v>5116</v>
      </c>
      <c r="C616" s="5" t="s">
        <v>20</v>
      </c>
      <c r="D616" s="5" t="s">
        <v>47</v>
      </c>
      <c r="E616" s="5" t="s">
        <v>45</v>
      </c>
      <c r="F616" s="5" t="s">
        <v>30</v>
      </c>
      <c r="G616" s="5" t="s">
        <v>31</v>
      </c>
      <c r="H616" s="5" t="s">
        <v>2287</v>
      </c>
      <c r="I616" s="5" t="s">
        <v>5118</v>
      </c>
      <c r="J616" s="5" t="s">
        <v>5119</v>
      </c>
      <c r="K616" s="5" t="s">
        <v>53</v>
      </c>
      <c r="L616" s="5" t="s">
        <v>55</v>
      </c>
      <c r="M616" s="10"/>
      <c r="N616" s="10"/>
      <c r="O616" s="10"/>
      <c r="P616" s="10"/>
      <c r="Q616" s="10"/>
      <c r="R616" s="10"/>
      <c r="S616" s="10"/>
      <c r="T616" s="10"/>
      <c r="U616" s="10"/>
      <c r="V616" s="10"/>
      <c r="W616" s="10"/>
      <c r="X616" s="10"/>
      <c r="Y616" s="10"/>
      <c r="Z616" s="10"/>
      <c r="AA616" s="10"/>
    </row>
    <row r="617" spans="1:27" ht="20.25" customHeight="1">
      <c r="A617" s="5" t="s">
        <v>551</v>
      </c>
      <c r="B617" s="5" t="s">
        <v>5124</v>
      </c>
      <c r="C617" s="5" t="s">
        <v>20</v>
      </c>
      <c r="D617" s="5" t="s">
        <v>1616</v>
      </c>
      <c r="E617" s="5" t="s">
        <v>45</v>
      </c>
      <c r="F617" s="5" t="s">
        <v>56</v>
      </c>
      <c r="G617" s="5" t="s">
        <v>108</v>
      </c>
      <c r="H617" s="5" t="s">
        <v>2633</v>
      </c>
      <c r="I617" s="5" t="s">
        <v>5126</v>
      </c>
      <c r="J617" s="5" t="s">
        <v>5128</v>
      </c>
      <c r="K617" s="5" t="s">
        <v>167</v>
      </c>
      <c r="L617" s="5" t="s">
        <v>55</v>
      </c>
      <c r="M617" s="10"/>
      <c r="N617" s="10"/>
      <c r="O617" s="10"/>
      <c r="P617" s="10"/>
      <c r="Q617" s="10"/>
      <c r="R617" s="10"/>
      <c r="S617" s="10"/>
      <c r="T617" s="10"/>
      <c r="U617" s="10"/>
      <c r="V617" s="10"/>
      <c r="W617" s="10"/>
      <c r="X617" s="10"/>
      <c r="Y617" s="10"/>
      <c r="Z617" s="10"/>
      <c r="AA617" s="10"/>
    </row>
    <row r="618" spans="1:27" ht="20.25" customHeight="1">
      <c r="A618" s="5" t="s">
        <v>5132</v>
      </c>
      <c r="B618" s="5" t="s">
        <v>5133</v>
      </c>
      <c r="C618" s="5" t="s">
        <v>20</v>
      </c>
      <c r="D618" s="5" t="s">
        <v>47</v>
      </c>
      <c r="E618" s="5" t="s">
        <v>45</v>
      </c>
      <c r="F618" s="5" t="s">
        <v>3743</v>
      </c>
      <c r="G618" s="5" t="s">
        <v>31</v>
      </c>
      <c r="H618" s="5" t="s">
        <v>57</v>
      </c>
      <c r="I618" s="5" t="s">
        <v>526</v>
      </c>
      <c r="J618" s="5"/>
      <c r="K618" s="5" t="s">
        <v>100</v>
      </c>
      <c r="L618" s="5" t="s">
        <v>55</v>
      </c>
      <c r="M618" s="10"/>
      <c r="N618" s="10"/>
      <c r="O618" s="10"/>
      <c r="P618" s="10"/>
      <c r="Q618" s="10"/>
      <c r="R618" s="10"/>
      <c r="S618" s="10"/>
      <c r="T618" s="10"/>
      <c r="U618" s="10"/>
      <c r="V618" s="10"/>
      <c r="W618" s="10"/>
      <c r="X618" s="10"/>
      <c r="Y618" s="10"/>
      <c r="Z618" s="10"/>
      <c r="AA618" s="10"/>
    </row>
    <row r="619" spans="1:27" ht="20.25" customHeight="1">
      <c r="A619" s="5" t="s">
        <v>50</v>
      </c>
      <c r="B619" s="5" t="s">
        <v>5135</v>
      </c>
      <c r="C619" s="5" t="s">
        <v>20</v>
      </c>
      <c r="D619" s="5" t="s">
        <v>21</v>
      </c>
      <c r="E619" s="5" t="s">
        <v>29</v>
      </c>
      <c r="F619" s="5" t="s">
        <v>65</v>
      </c>
      <c r="G619" s="5" t="s">
        <v>31</v>
      </c>
      <c r="H619" s="5" t="s">
        <v>110</v>
      </c>
      <c r="I619" s="5" t="s">
        <v>5138</v>
      </c>
      <c r="J619" s="5" t="s">
        <v>5140</v>
      </c>
      <c r="K619" s="5" t="s">
        <v>37</v>
      </c>
      <c r="L619" s="5" t="s">
        <v>55</v>
      </c>
      <c r="M619" s="10"/>
      <c r="N619" s="10"/>
      <c r="O619" s="10"/>
      <c r="P619" s="10"/>
      <c r="Q619" s="10"/>
      <c r="R619" s="10"/>
      <c r="S619" s="10"/>
      <c r="T619" s="10"/>
      <c r="U619" s="10"/>
      <c r="V619" s="10"/>
      <c r="W619" s="10"/>
      <c r="X619" s="10"/>
      <c r="Y619" s="10"/>
      <c r="Z619" s="10"/>
      <c r="AA619" s="10"/>
    </row>
    <row r="620" spans="1:27" ht="20.25" customHeight="1">
      <c r="A620" s="5" t="s">
        <v>5142</v>
      </c>
      <c r="B620" s="5" t="s">
        <v>5143</v>
      </c>
      <c r="C620" s="5" t="s">
        <v>20</v>
      </c>
      <c r="D620" s="5" t="s">
        <v>1173</v>
      </c>
      <c r="E620" s="5" t="s">
        <v>45</v>
      </c>
      <c r="F620" s="5" t="s">
        <v>510</v>
      </c>
      <c r="G620" s="5" t="s">
        <v>108</v>
      </c>
      <c r="H620" s="5" t="s">
        <v>48</v>
      </c>
      <c r="I620" s="5" t="s">
        <v>5148</v>
      </c>
      <c r="J620" s="5"/>
      <c r="K620" s="5" t="s">
        <v>53</v>
      </c>
      <c r="L620" s="5" t="s">
        <v>55</v>
      </c>
      <c r="M620" s="10"/>
      <c r="N620" s="10"/>
      <c r="O620" s="10"/>
      <c r="P620" s="10"/>
      <c r="Q620" s="10"/>
      <c r="R620" s="10"/>
      <c r="S620" s="10"/>
      <c r="T620" s="10"/>
      <c r="U620" s="10"/>
      <c r="V620" s="10"/>
      <c r="W620" s="10"/>
      <c r="X620" s="10"/>
      <c r="Y620" s="10"/>
      <c r="Z620" s="10"/>
      <c r="AA620" s="10"/>
    </row>
    <row r="621" spans="1:27" ht="20.25" customHeight="1">
      <c r="A621" s="5" t="s">
        <v>5149</v>
      </c>
      <c r="B621" s="5" t="s">
        <v>5150</v>
      </c>
      <c r="C621" s="5" t="s">
        <v>20</v>
      </c>
      <c r="D621" s="5" t="s">
        <v>47</v>
      </c>
      <c r="E621" s="5" t="s">
        <v>45</v>
      </c>
      <c r="F621" s="5" t="s">
        <v>232</v>
      </c>
      <c r="G621" s="5" t="s">
        <v>66</v>
      </c>
      <c r="H621" s="5" t="s">
        <v>57</v>
      </c>
      <c r="I621" s="5" t="s">
        <v>5151</v>
      </c>
      <c r="J621" s="5" t="s">
        <v>5152</v>
      </c>
      <c r="K621" s="5" t="s">
        <v>167</v>
      </c>
      <c r="L621" s="5" t="s">
        <v>405</v>
      </c>
      <c r="M621" s="10"/>
      <c r="N621" s="10"/>
      <c r="O621" s="10"/>
      <c r="P621" s="10"/>
      <c r="Q621" s="10"/>
      <c r="R621" s="10"/>
      <c r="S621" s="10"/>
      <c r="T621" s="10"/>
      <c r="U621" s="10"/>
      <c r="V621" s="10"/>
      <c r="W621" s="10"/>
      <c r="X621" s="10"/>
      <c r="Y621" s="10"/>
      <c r="Z621" s="10"/>
      <c r="AA621" s="10"/>
    </row>
    <row r="622" spans="1:27" ht="20.25" customHeight="1">
      <c r="A622" s="5" t="s">
        <v>5155</v>
      </c>
      <c r="B622" s="5" t="s">
        <v>5156</v>
      </c>
      <c r="C622" s="5" t="s">
        <v>20</v>
      </c>
      <c r="D622" s="5" t="s">
        <v>47</v>
      </c>
      <c r="E622" s="5" t="s">
        <v>45</v>
      </c>
      <c r="F622" s="5" t="s">
        <v>548</v>
      </c>
      <c r="G622" s="5" t="s">
        <v>125</v>
      </c>
      <c r="H622" s="5" t="s">
        <v>48</v>
      </c>
      <c r="I622" s="5" t="s">
        <v>5157</v>
      </c>
      <c r="J622" s="5" t="s">
        <v>5159</v>
      </c>
      <c r="K622" s="5" t="s">
        <v>167</v>
      </c>
      <c r="L622" s="5" t="s">
        <v>55</v>
      </c>
      <c r="M622" s="10"/>
      <c r="N622" s="10"/>
      <c r="O622" s="10"/>
      <c r="P622" s="10"/>
      <c r="Q622" s="10"/>
      <c r="R622" s="10"/>
      <c r="S622" s="10"/>
      <c r="T622" s="10"/>
      <c r="U622" s="10"/>
      <c r="V622" s="10"/>
      <c r="W622" s="10"/>
      <c r="X622" s="10"/>
      <c r="Y622" s="10"/>
      <c r="Z622" s="10"/>
      <c r="AA622" s="10"/>
    </row>
    <row r="623" spans="1:27" ht="20.25" customHeight="1">
      <c r="A623" s="5" t="s">
        <v>275</v>
      </c>
      <c r="B623" s="5" t="s">
        <v>2187</v>
      </c>
      <c r="C623" s="5" t="s">
        <v>20</v>
      </c>
      <c r="D623" s="5" t="s">
        <v>21</v>
      </c>
      <c r="E623" s="5" t="s">
        <v>45</v>
      </c>
      <c r="F623" s="5" t="s">
        <v>56</v>
      </c>
      <c r="G623" s="5" t="s">
        <v>31</v>
      </c>
      <c r="H623" s="5" t="s">
        <v>57</v>
      </c>
      <c r="I623" s="5" t="s">
        <v>2188</v>
      </c>
      <c r="J623" s="5" t="s">
        <v>5167</v>
      </c>
      <c r="K623" s="5" t="s">
        <v>37</v>
      </c>
      <c r="L623" s="5" t="s">
        <v>44</v>
      </c>
      <c r="M623" s="10"/>
      <c r="N623" s="10"/>
      <c r="O623" s="10"/>
      <c r="P623" s="10"/>
      <c r="Q623" s="10"/>
      <c r="R623" s="10"/>
      <c r="S623" s="10"/>
      <c r="T623" s="10"/>
      <c r="U623" s="10"/>
      <c r="V623" s="10"/>
      <c r="W623" s="10"/>
      <c r="X623" s="10"/>
      <c r="Y623" s="10"/>
      <c r="Z623" s="10"/>
      <c r="AA623" s="10"/>
    </row>
    <row r="624" spans="1:27" ht="20.25" customHeight="1">
      <c r="A624" s="5" t="s">
        <v>5170</v>
      </c>
      <c r="B624" s="5" t="s">
        <v>5171</v>
      </c>
      <c r="C624" s="5" t="s">
        <v>20</v>
      </c>
      <c r="D624" s="5" t="s">
        <v>2283</v>
      </c>
      <c r="E624" s="5" t="s">
        <v>45</v>
      </c>
      <c r="F624" s="5" t="s">
        <v>56</v>
      </c>
      <c r="G624" s="5" t="s">
        <v>31</v>
      </c>
      <c r="H624" s="5" t="s">
        <v>382</v>
      </c>
      <c r="I624" s="5"/>
      <c r="J624" s="5" t="s">
        <v>5172</v>
      </c>
      <c r="K624" s="5" t="s">
        <v>53</v>
      </c>
      <c r="L624" s="5" t="s">
        <v>237</v>
      </c>
      <c r="M624" s="10"/>
      <c r="N624" s="10"/>
      <c r="O624" s="10"/>
      <c r="P624" s="10"/>
      <c r="Q624" s="10"/>
      <c r="R624" s="10"/>
      <c r="S624" s="10"/>
      <c r="T624" s="10"/>
      <c r="U624" s="10"/>
      <c r="V624" s="10"/>
      <c r="W624" s="10"/>
      <c r="X624" s="10"/>
      <c r="Y624" s="10"/>
      <c r="Z624" s="10"/>
      <c r="AA624" s="10"/>
    </row>
    <row r="625" spans="1:27" ht="20.25" customHeight="1">
      <c r="A625" s="5" t="s">
        <v>50</v>
      </c>
      <c r="B625" s="5" t="s">
        <v>5175</v>
      </c>
      <c r="C625" s="5" t="s">
        <v>20</v>
      </c>
      <c r="D625" s="5" t="s">
        <v>2637</v>
      </c>
      <c r="E625" s="5" t="s">
        <v>45</v>
      </c>
      <c r="F625" s="5" t="s">
        <v>1486</v>
      </c>
      <c r="G625" s="5" t="s">
        <v>31</v>
      </c>
      <c r="H625" s="5" t="s">
        <v>68</v>
      </c>
      <c r="I625" s="5" t="s">
        <v>5177</v>
      </c>
      <c r="J625" s="5" t="s">
        <v>5178</v>
      </c>
      <c r="K625" s="5" t="s">
        <v>37</v>
      </c>
      <c r="L625" s="5" t="s">
        <v>55</v>
      </c>
      <c r="M625" s="10"/>
      <c r="N625" s="10"/>
      <c r="O625" s="10"/>
      <c r="P625" s="10"/>
      <c r="Q625" s="10"/>
      <c r="R625" s="10"/>
      <c r="S625" s="10"/>
      <c r="T625" s="10"/>
      <c r="U625" s="10"/>
      <c r="V625" s="10"/>
      <c r="W625" s="10"/>
      <c r="X625" s="10"/>
      <c r="Y625" s="10"/>
      <c r="Z625" s="10"/>
      <c r="AA625" s="10"/>
    </row>
    <row r="626" spans="1:27" ht="20.25" customHeight="1">
      <c r="A626" s="5" t="s">
        <v>5183</v>
      </c>
      <c r="B626" s="5" t="s">
        <v>5185</v>
      </c>
      <c r="C626" s="5" t="s">
        <v>20</v>
      </c>
      <c r="D626" s="5" t="s">
        <v>47</v>
      </c>
      <c r="E626" s="5" t="s">
        <v>45</v>
      </c>
      <c r="F626" s="5" t="s">
        <v>56</v>
      </c>
      <c r="G626" s="5" t="s">
        <v>108</v>
      </c>
      <c r="H626" s="5" t="s">
        <v>57</v>
      </c>
      <c r="I626" s="5" t="s">
        <v>5187</v>
      </c>
      <c r="J626" s="5" t="s">
        <v>5188</v>
      </c>
      <c r="K626" s="5" t="s">
        <v>167</v>
      </c>
      <c r="L626" s="5" t="s">
        <v>44</v>
      </c>
      <c r="M626" s="10"/>
      <c r="N626" s="10"/>
      <c r="O626" s="10"/>
      <c r="P626" s="10"/>
      <c r="Q626" s="10"/>
      <c r="R626" s="10"/>
      <c r="S626" s="10"/>
      <c r="T626" s="10"/>
      <c r="U626" s="10"/>
      <c r="V626" s="10"/>
      <c r="W626" s="10"/>
      <c r="X626" s="10"/>
      <c r="Y626" s="10"/>
      <c r="Z626" s="10"/>
      <c r="AA626" s="10"/>
    </row>
    <row r="627" spans="1:27" ht="20.25" customHeight="1">
      <c r="A627" s="5" t="s">
        <v>543</v>
      </c>
      <c r="B627" s="5" t="s">
        <v>5190</v>
      </c>
      <c r="C627" s="5" t="s">
        <v>20</v>
      </c>
      <c r="D627" s="5" t="s">
        <v>2637</v>
      </c>
      <c r="E627" s="5" t="s">
        <v>29</v>
      </c>
      <c r="F627" s="5" t="s">
        <v>56</v>
      </c>
      <c r="G627" s="5" t="s">
        <v>66</v>
      </c>
      <c r="H627" s="5" t="s">
        <v>48</v>
      </c>
      <c r="I627" s="5" t="s">
        <v>5192</v>
      </c>
      <c r="J627" s="5" t="s">
        <v>5193</v>
      </c>
      <c r="K627" s="5" t="s">
        <v>100</v>
      </c>
      <c r="L627" s="5" t="s">
        <v>271</v>
      </c>
      <c r="M627" s="10"/>
      <c r="N627" s="10"/>
      <c r="O627" s="10"/>
      <c r="P627" s="10"/>
      <c r="Q627" s="10"/>
      <c r="R627" s="10"/>
      <c r="S627" s="10"/>
      <c r="T627" s="10"/>
      <c r="U627" s="10"/>
      <c r="V627" s="10"/>
      <c r="W627" s="10"/>
      <c r="X627" s="10"/>
      <c r="Y627" s="10"/>
      <c r="Z627" s="10"/>
      <c r="AA627" s="10"/>
    </row>
    <row r="628" spans="1:27" ht="20.25" customHeight="1">
      <c r="A628" s="5" t="s">
        <v>3943</v>
      </c>
      <c r="B628" s="5" t="s">
        <v>5198</v>
      </c>
      <c r="C628" s="5" t="s">
        <v>20</v>
      </c>
      <c r="D628" s="5" t="s">
        <v>47</v>
      </c>
      <c r="E628" s="5" t="s">
        <v>45</v>
      </c>
      <c r="F628" s="5" t="s">
        <v>65</v>
      </c>
      <c r="G628" s="5" t="s">
        <v>125</v>
      </c>
      <c r="H628" s="5" t="s">
        <v>48</v>
      </c>
      <c r="I628" s="5" t="s">
        <v>5200</v>
      </c>
      <c r="J628" s="5" t="s">
        <v>5201</v>
      </c>
      <c r="K628" s="5" t="s">
        <v>42</v>
      </c>
      <c r="L628" s="5" t="s">
        <v>89</v>
      </c>
      <c r="M628" s="10"/>
      <c r="N628" s="10"/>
      <c r="O628" s="10"/>
      <c r="P628" s="10"/>
      <c r="Q628" s="10"/>
      <c r="R628" s="10"/>
      <c r="S628" s="10"/>
      <c r="T628" s="10"/>
      <c r="U628" s="10"/>
      <c r="V628" s="10"/>
      <c r="W628" s="10"/>
      <c r="X628" s="10"/>
      <c r="Y628" s="10"/>
      <c r="Z628" s="10"/>
      <c r="AA628" s="10"/>
    </row>
    <row r="629" spans="1:27" ht="20.25" customHeight="1">
      <c r="A629" s="5" t="s">
        <v>50</v>
      </c>
      <c r="B629" s="5" t="s">
        <v>5204</v>
      </c>
      <c r="C629" s="5" t="s">
        <v>20</v>
      </c>
      <c r="D629" s="5" t="s">
        <v>21</v>
      </c>
      <c r="E629" s="5" t="s">
        <v>29</v>
      </c>
      <c r="F629" s="5" t="s">
        <v>1005</v>
      </c>
      <c r="G629" s="5" t="s">
        <v>125</v>
      </c>
      <c r="H629" s="5" t="s">
        <v>224</v>
      </c>
      <c r="I629" s="5" t="s">
        <v>5205</v>
      </c>
      <c r="J629" s="5" t="s">
        <v>5206</v>
      </c>
      <c r="K629" s="5" t="s">
        <v>42</v>
      </c>
      <c r="L629" s="5" t="s">
        <v>237</v>
      </c>
      <c r="M629" s="10"/>
      <c r="N629" s="10"/>
      <c r="O629" s="10"/>
      <c r="P629" s="10"/>
      <c r="Q629" s="10"/>
      <c r="R629" s="10"/>
      <c r="S629" s="10"/>
      <c r="T629" s="10"/>
      <c r="U629" s="10"/>
      <c r="V629" s="10"/>
      <c r="W629" s="10"/>
      <c r="X629" s="10"/>
      <c r="Y629" s="10"/>
      <c r="Z629" s="10"/>
      <c r="AA629" s="10"/>
    </row>
    <row r="630" spans="1:27" ht="20.25" customHeight="1">
      <c r="A630" s="5" t="s">
        <v>5215</v>
      </c>
      <c r="B630" s="5" t="s">
        <v>5216</v>
      </c>
      <c r="C630" s="5" t="s">
        <v>20</v>
      </c>
      <c r="D630" s="5" t="s">
        <v>47</v>
      </c>
      <c r="E630" s="5" t="s">
        <v>45</v>
      </c>
      <c r="F630" s="5" t="s">
        <v>144</v>
      </c>
      <c r="G630" s="5" t="s">
        <v>31</v>
      </c>
      <c r="H630" s="5" t="s">
        <v>76</v>
      </c>
      <c r="I630" s="5" t="s">
        <v>5217</v>
      </c>
      <c r="J630" s="5" t="s">
        <v>5219</v>
      </c>
      <c r="K630" s="5" t="s">
        <v>53</v>
      </c>
      <c r="L630" s="5" t="s">
        <v>44</v>
      </c>
      <c r="M630" s="10"/>
      <c r="N630" s="10"/>
      <c r="O630" s="10"/>
      <c r="P630" s="10"/>
      <c r="Q630" s="10"/>
      <c r="R630" s="10"/>
      <c r="S630" s="10"/>
      <c r="T630" s="10"/>
      <c r="U630" s="10"/>
      <c r="V630" s="10"/>
      <c r="W630" s="10"/>
      <c r="X630" s="10"/>
      <c r="Y630" s="10"/>
      <c r="Z630" s="10"/>
      <c r="AA630" s="10"/>
    </row>
    <row r="631" spans="1:27" ht="20.25" customHeight="1">
      <c r="A631" s="5" t="s">
        <v>5221</v>
      </c>
      <c r="B631" s="5" t="s">
        <v>5222</v>
      </c>
      <c r="C631" s="5" t="s">
        <v>20</v>
      </c>
      <c r="D631" s="5" t="s">
        <v>1173</v>
      </c>
      <c r="E631" s="5" t="s">
        <v>45</v>
      </c>
      <c r="F631" s="5" t="s">
        <v>56</v>
      </c>
      <c r="G631" s="5" t="s">
        <v>108</v>
      </c>
      <c r="H631" s="5" t="s">
        <v>126</v>
      </c>
      <c r="I631" s="5" t="s">
        <v>5224</v>
      </c>
      <c r="J631" s="5" t="s">
        <v>5225</v>
      </c>
      <c r="K631" s="5" t="s">
        <v>167</v>
      </c>
      <c r="L631" s="5" t="s">
        <v>237</v>
      </c>
      <c r="M631" s="10"/>
      <c r="N631" s="10"/>
      <c r="O631" s="10"/>
      <c r="P631" s="10"/>
      <c r="Q631" s="10"/>
      <c r="R631" s="10"/>
      <c r="S631" s="10"/>
      <c r="T631" s="10"/>
      <c r="U631" s="10"/>
      <c r="V631" s="10"/>
      <c r="W631" s="10"/>
      <c r="X631" s="10"/>
      <c r="Y631" s="10"/>
      <c r="Z631" s="10"/>
      <c r="AA631" s="10"/>
    </row>
    <row r="632" spans="1:27" ht="20.25" customHeight="1">
      <c r="A632" s="5" t="s">
        <v>5230</v>
      </c>
      <c r="B632" s="5" t="s">
        <v>5231</v>
      </c>
      <c r="C632" s="5" t="s">
        <v>20</v>
      </c>
      <c r="D632" s="5" t="s">
        <v>47</v>
      </c>
      <c r="E632" s="5" t="s">
        <v>45</v>
      </c>
      <c r="F632" s="5" t="s">
        <v>56</v>
      </c>
      <c r="G632" s="5" t="s">
        <v>125</v>
      </c>
      <c r="H632" s="5" t="s">
        <v>48</v>
      </c>
      <c r="I632" s="5" t="s">
        <v>5233</v>
      </c>
      <c r="J632" s="5" t="s">
        <v>5234</v>
      </c>
      <c r="K632" s="5" t="s">
        <v>42</v>
      </c>
      <c r="L632" s="5" t="s">
        <v>38</v>
      </c>
      <c r="M632" s="10"/>
      <c r="N632" s="10"/>
      <c r="O632" s="10"/>
      <c r="P632" s="10"/>
      <c r="Q632" s="10"/>
      <c r="R632" s="10"/>
      <c r="S632" s="10"/>
      <c r="T632" s="10"/>
      <c r="U632" s="10"/>
      <c r="V632" s="10"/>
      <c r="W632" s="10"/>
      <c r="X632" s="10"/>
      <c r="Y632" s="10"/>
      <c r="Z632" s="10"/>
      <c r="AA632" s="10"/>
    </row>
    <row r="633" spans="1:27" ht="20.25" customHeight="1">
      <c r="A633" s="5" t="s">
        <v>5237</v>
      </c>
      <c r="B633" s="5" t="s">
        <v>5238</v>
      </c>
      <c r="C633" s="5" t="s">
        <v>20</v>
      </c>
      <c r="D633" s="5" t="s">
        <v>1616</v>
      </c>
      <c r="E633" s="5" t="s">
        <v>45</v>
      </c>
      <c r="F633" s="5" t="s">
        <v>493</v>
      </c>
      <c r="G633" s="5" t="s">
        <v>108</v>
      </c>
      <c r="H633" s="5" t="s">
        <v>110</v>
      </c>
      <c r="I633" s="5"/>
      <c r="J633" s="5" t="s">
        <v>5242</v>
      </c>
      <c r="K633" s="5" t="s">
        <v>53</v>
      </c>
      <c r="L633" s="5" t="s">
        <v>55</v>
      </c>
      <c r="M633" s="10"/>
      <c r="N633" s="10"/>
      <c r="O633" s="10"/>
      <c r="P633" s="10"/>
      <c r="Q633" s="10"/>
      <c r="R633" s="10"/>
      <c r="S633" s="10"/>
      <c r="T633" s="10"/>
      <c r="U633" s="10"/>
      <c r="V633" s="10"/>
      <c r="W633" s="10"/>
      <c r="X633" s="10"/>
      <c r="Y633" s="10"/>
      <c r="Z633" s="10"/>
      <c r="AA633" s="10"/>
    </row>
    <row r="634" spans="1:27" ht="20.25" customHeight="1">
      <c r="A634" s="5" t="s">
        <v>50</v>
      </c>
      <c r="B634" s="5" t="s">
        <v>5243</v>
      </c>
      <c r="C634" s="5" t="s">
        <v>20</v>
      </c>
      <c r="D634" s="5" t="s">
        <v>1173</v>
      </c>
      <c r="E634" s="5" t="s">
        <v>45</v>
      </c>
      <c r="F634" s="5" t="s">
        <v>214</v>
      </c>
      <c r="G634" s="5" t="s">
        <v>125</v>
      </c>
      <c r="H634" s="5" t="s">
        <v>48</v>
      </c>
      <c r="I634" s="5" t="s">
        <v>5244</v>
      </c>
      <c r="J634" s="5" t="s">
        <v>5245</v>
      </c>
      <c r="K634" s="5" t="s">
        <v>53</v>
      </c>
      <c r="L634" s="5" t="s">
        <v>55</v>
      </c>
      <c r="M634" s="10"/>
      <c r="N634" s="10"/>
      <c r="O634" s="10"/>
      <c r="P634" s="10"/>
      <c r="Q634" s="10"/>
      <c r="R634" s="10"/>
      <c r="S634" s="10"/>
      <c r="T634" s="10"/>
      <c r="U634" s="10"/>
      <c r="V634" s="10"/>
      <c r="W634" s="10"/>
      <c r="X634" s="10"/>
      <c r="Y634" s="10"/>
      <c r="Z634" s="10"/>
      <c r="AA634" s="10"/>
    </row>
    <row r="635" spans="1:27" ht="20.25" customHeight="1">
      <c r="A635" s="5" t="s">
        <v>5246</v>
      </c>
      <c r="B635" s="5" t="s">
        <v>5247</v>
      </c>
      <c r="C635" s="5" t="s">
        <v>20</v>
      </c>
      <c r="D635" s="5" t="s">
        <v>21</v>
      </c>
      <c r="E635" s="5" t="s">
        <v>45</v>
      </c>
      <c r="F635" s="5" t="s">
        <v>4259</v>
      </c>
      <c r="G635" s="5" t="s">
        <v>66</v>
      </c>
      <c r="H635" s="5" t="s">
        <v>824</v>
      </c>
      <c r="I635" s="5" t="s">
        <v>5248</v>
      </c>
      <c r="J635" s="5" t="s">
        <v>5249</v>
      </c>
      <c r="K635" s="5" t="s">
        <v>42</v>
      </c>
      <c r="L635" s="5" t="s">
        <v>55</v>
      </c>
      <c r="M635" s="10"/>
      <c r="N635" s="10"/>
      <c r="O635" s="10"/>
      <c r="P635" s="10"/>
      <c r="Q635" s="10"/>
      <c r="R635" s="10"/>
      <c r="S635" s="10"/>
      <c r="T635" s="10"/>
      <c r="U635" s="10"/>
      <c r="V635" s="10"/>
      <c r="W635" s="10"/>
      <c r="X635" s="10"/>
      <c r="Y635" s="10"/>
      <c r="Z635" s="10"/>
      <c r="AA635" s="10"/>
    </row>
    <row r="636" spans="1:27" ht="20.25" customHeight="1">
      <c r="A636" s="5" t="s">
        <v>264</v>
      </c>
      <c r="B636" s="5" t="s">
        <v>5250</v>
      </c>
      <c r="C636" s="5" t="s">
        <v>20</v>
      </c>
      <c r="D636" s="5" t="s">
        <v>21</v>
      </c>
      <c r="E636" s="5" t="s">
        <v>45</v>
      </c>
      <c r="F636" s="5" t="s">
        <v>2094</v>
      </c>
      <c r="G636" s="5" t="s">
        <v>31</v>
      </c>
      <c r="H636" s="5" t="s">
        <v>48</v>
      </c>
      <c r="I636" s="5"/>
      <c r="J636" s="5" t="s">
        <v>5251</v>
      </c>
      <c r="K636" s="5" t="s">
        <v>37</v>
      </c>
      <c r="L636" s="5" t="s">
        <v>55</v>
      </c>
      <c r="M636" s="10"/>
      <c r="N636" s="10"/>
      <c r="O636" s="10"/>
      <c r="P636" s="10"/>
      <c r="Q636" s="10"/>
      <c r="R636" s="10"/>
      <c r="S636" s="10"/>
      <c r="T636" s="10"/>
      <c r="U636" s="10"/>
      <c r="V636" s="10"/>
      <c r="W636" s="10"/>
      <c r="X636" s="10"/>
      <c r="Y636" s="10"/>
      <c r="Z636" s="10"/>
      <c r="AA636" s="10"/>
    </row>
    <row r="637" spans="1:27" ht="20.25" customHeight="1">
      <c r="A637" s="5" t="s">
        <v>25</v>
      </c>
      <c r="B637" s="5" t="s">
        <v>5252</v>
      </c>
      <c r="C637" s="5" t="s">
        <v>20</v>
      </c>
      <c r="D637" s="5" t="s">
        <v>47</v>
      </c>
      <c r="E637" s="5" t="s">
        <v>45</v>
      </c>
      <c r="F637" s="5" t="s">
        <v>3306</v>
      </c>
      <c r="G637" s="5" t="s">
        <v>108</v>
      </c>
      <c r="H637" s="5" t="s">
        <v>594</v>
      </c>
      <c r="I637" s="5" t="s">
        <v>5253</v>
      </c>
      <c r="J637" s="5" t="s">
        <v>5254</v>
      </c>
      <c r="K637" s="5" t="s">
        <v>37</v>
      </c>
      <c r="L637" s="5" t="s">
        <v>55</v>
      </c>
      <c r="M637" s="10"/>
      <c r="N637" s="10"/>
      <c r="O637" s="10"/>
      <c r="P637" s="10"/>
      <c r="Q637" s="10"/>
      <c r="R637" s="10"/>
      <c r="S637" s="10"/>
      <c r="T637" s="10"/>
      <c r="U637" s="10"/>
      <c r="V637" s="10"/>
      <c r="W637" s="10"/>
      <c r="X637" s="10"/>
      <c r="Y637" s="10"/>
      <c r="Z637" s="10"/>
      <c r="AA637" s="10"/>
    </row>
    <row r="638" spans="1:27" ht="20.25" customHeight="1">
      <c r="A638" s="5" t="s">
        <v>5255</v>
      </c>
      <c r="B638" s="5" t="s">
        <v>5256</v>
      </c>
      <c r="C638" s="5" t="s">
        <v>20</v>
      </c>
      <c r="D638" s="5" t="s">
        <v>2283</v>
      </c>
      <c r="E638" s="5" t="s">
        <v>45</v>
      </c>
      <c r="F638" s="5" t="s">
        <v>56</v>
      </c>
      <c r="G638" s="5" t="s">
        <v>31</v>
      </c>
      <c r="H638" s="5" t="s">
        <v>284</v>
      </c>
      <c r="I638" s="5"/>
      <c r="J638" s="5" t="s">
        <v>5257</v>
      </c>
      <c r="K638" s="5" t="s">
        <v>53</v>
      </c>
      <c r="L638" s="5" t="s">
        <v>55</v>
      </c>
      <c r="M638" s="10"/>
      <c r="N638" s="10"/>
      <c r="O638" s="10"/>
      <c r="P638" s="10"/>
      <c r="Q638" s="10"/>
      <c r="R638" s="10"/>
      <c r="S638" s="10"/>
      <c r="T638" s="10"/>
      <c r="U638" s="10"/>
      <c r="V638" s="10"/>
      <c r="W638" s="10"/>
      <c r="X638" s="10"/>
      <c r="Y638" s="10"/>
      <c r="Z638" s="10"/>
      <c r="AA638" s="10"/>
    </row>
    <row r="639" spans="1:27" ht="20.25" customHeight="1">
      <c r="A639" s="5" t="s">
        <v>25</v>
      </c>
      <c r="B639" s="5" t="s">
        <v>5258</v>
      </c>
      <c r="C639" s="5" t="s">
        <v>20</v>
      </c>
      <c r="D639" s="5" t="s">
        <v>21</v>
      </c>
      <c r="E639" s="5" t="s">
        <v>45</v>
      </c>
      <c r="F639" s="5" t="s">
        <v>65</v>
      </c>
      <c r="G639" s="5" t="s">
        <v>31</v>
      </c>
      <c r="H639" s="5" t="s">
        <v>598</v>
      </c>
      <c r="I639" s="5" t="s">
        <v>3171</v>
      </c>
      <c r="J639" s="5" t="s">
        <v>5259</v>
      </c>
      <c r="K639" s="5" t="s">
        <v>100</v>
      </c>
      <c r="L639" s="5" t="s">
        <v>55</v>
      </c>
      <c r="M639" s="10"/>
      <c r="N639" s="10"/>
      <c r="O639" s="10"/>
      <c r="P639" s="10"/>
      <c r="Q639" s="10"/>
      <c r="R639" s="10"/>
      <c r="S639" s="10"/>
      <c r="T639" s="10"/>
      <c r="U639" s="10"/>
      <c r="V639" s="10"/>
      <c r="W639" s="10"/>
      <c r="X639" s="10"/>
      <c r="Y639" s="10"/>
      <c r="Z639" s="10"/>
      <c r="AA639" s="10"/>
    </row>
    <row r="640" spans="1:27" ht="20.25" customHeight="1">
      <c r="A640" s="5" t="s">
        <v>5260</v>
      </c>
      <c r="B640" s="5" t="s">
        <v>5261</v>
      </c>
      <c r="C640" s="5" t="s">
        <v>20</v>
      </c>
      <c r="D640" s="5" t="s">
        <v>21</v>
      </c>
      <c r="E640" s="5" t="s">
        <v>45</v>
      </c>
      <c r="F640" s="5" t="s">
        <v>2614</v>
      </c>
      <c r="G640" s="5" t="s">
        <v>66</v>
      </c>
      <c r="H640" s="5" t="s">
        <v>48</v>
      </c>
      <c r="I640" s="5" t="s">
        <v>5262</v>
      </c>
      <c r="J640" s="5" t="s">
        <v>5263</v>
      </c>
      <c r="K640" s="5" t="s">
        <v>167</v>
      </c>
      <c r="L640" s="5" t="s">
        <v>38</v>
      </c>
      <c r="M640" s="10"/>
      <c r="N640" s="10"/>
      <c r="O640" s="10"/>
      <c r="P640" s="10"/>
      <c r="Q640" s="10"/>
      <c r="R640" s="10"/>
      <c r="S640" s="10"/>
      <c r="T640" s="10"/>
      <c r="U640" s="10"/>
      <c r="V640" s="10"/>
      <c r="W640" s="10"/>
      <c r="X640" s="10"/>
      <c r="Y640" s="10"/>
      <c r="Z640" s="10"/>
      <c r="AA640" s="10"/>
    </row>
    <row r="641" spans="1:27" ht="20.25" customHeight="1">
      <c r="A641" s="5" t="s">
        <v>5264</v>
      </c>
      <c r="B641" s="5" t="s">
        <v>5265</v>
      </c>
      <c r="C641" s="5" t="s">
        <v>20</v>
      </c>
      <c r="D641" s="5" t="s">
        <v>2283</v>
      </c>
      <c r="E641" s="5" t="s">
        <v>45</v>
      </c>
      <c r="F641" s="5" t="s">
        <v>493</v>
      </c>
      <c r="G641" s="5" t="s">
        <v>31</v>
      </c>
      <c r="H641" s="5" t="s">
        <v>76</v>
      </c>
      <c r="I641" s="5" t="s">
        <v>5266</v>
      </c>
      <c r="J641" s="5" t="s">
        <v>5267</v>
      </c>
      <c r="K641" s="5" t="s">
        <v>100</v>
      </c>
      <c r="L641" s="5" t="s">
        <v>55</v>
      </c>
      <c r="M641" s="10"/>
      <c r="N641" s="10"/>
      <c r="O641" s="10"/>
      <c r="P641" s="10"/>
      <c r="Q641" s="10"/>
      <c r="R641" s="10"/>
      <c r="S641" s="10"/>
      <c r="T641" s="10"/>
      <c r="U641" s="10"/>
      <c r="V641" s="10"/>
      <c r="W641" s="10"/>
      <c r="X641" s="10"/>
      <c r="Y641" s="10"/>
      <c r="Z641" s="10"/>
      <c r="AA641" s="10"/>
    </row>
    <row r="642" spans="1:27" ht="20.25" customHeight="1">
      <c r="A642" s="5" t="s">
        <v>838</v>
      </c>
      <c r="B642" s="5" t="s">
        <v>5268</v>
      </c>
      <c r="C642" s="5" t="s">
        <v>20</v>
      </c>
      <c r="D642" s="5" t="s">
        <v>21</v>
      </c>
      <c r="E642" s="5" t="s">
        <v>45</v>
      </c>
      <c r="F642" s="5" t="s">
        <v>493</v>
      </c>
      <c r="G642" s="5" t="s">
        <v>125</v>
      </c>
      <c r="H642" s="5" t="s">
        <v>57</v>
      </c>
      <c r="I642" s="5" t="s">
        <v>5269</v>
      </c>
      <c r="J642" s="5" t="s">
        <v>5270</v>
      </c>
      <c r="K642" s="5" t="s">
        <v>167</v>
      </c>
      <c r="L642" s="5" t="s">
        <v>89</v>
      </c>
      <c r="M642" s="10"/>
      <c r="N642" s="10"/>
      <c r="O642" s="10"/>
      <c r="P642" s="10"/>
      <c r="Q642" s="10"/>
      <c r="R642" s="10"/>
      <c r="S642" s="10"/>
      <c r="T642" s="10"/>
      <c r="U642" s="10"/>
      <c r="V642" s="10"/>
      <c r="W642" s="10"/>
      <c r="X642" s="10"/>
      <c r="Y642" s="10"/>
      <c r="Z642" s="10"/>
      <c r="AA642" s="10"/>
    </row>
    <row r="643" spans="1:27" ht="20.25" customHeight="1">
      <c r="A643" s="5" t="s">
        <v>5271</v>
      </c>
      <c r="B643" s="5" t="s">
        <v>5272</v>
      </c>
      <c r="C643" s="5" t="s">
        <v>20</v>
      </c>
      <c r="D643" s="5" t="s">
        <v>47</v>
      </c>
      <c r="E643" s="5" t="s">
        <v>45</v>
      </c>
      <c r="F643" s="5" t="s">
        <v>201</v>
      </c>
      <c r="G643" s="5" t="s">
        <v>108</v>
      </c>
      <c r="H643" s="5" t="s">
        <v>2426</v>
      </c>
      <c r="I643" s="5" t="s">
        <v>5273</v>
      </c>
      <c r="J643" s="5" t="s">
        <v>5274</v>
      </c>
      <c r="K643" s="5" t="s">
        <v>42</v>
      </c>
      <c r="L643" s="5" t="s">
        <v>237</v>
      </c>
      <c r="M643" s="10"/>
      <c r="N643" s="10"/>
      <c r="O643" s="10"/>
      <c r="P643" s="10"/>
      <c r="Q643" s="10"/>
      <c r="R643" s="10"/>
      <c r="S643" s="10"/>
      <c r="T643" s="10"/>
      <c r="U643" s="10"/>
      <c r="V643" s="10"/>
      <c r="W643" s="10"/>
      <c r="X643" s="10"/>
      <c r="Y643" s="10"/>
      <c r="Z643" s="10"/>
      <c r="AA643" s="10"/>
    </row>
    <row r="644" spans="1:27" ht="20.25" customHeight="1">
      <c r="A644" s="5" t="s">
        <v>5275</v>
      </c>
      <c r="B644" s="5" t="s">
        <v>5276</v>
      </c>
      <c r="C644" s="5" t="s">
        <v>20</v>
      </c>
      <c r="D644" s="5" t="s">
        <v>2637</v>
      </c>
      <c r="E644" s="5" t="s">
        <v>919</v>
      </c>
      <c r="F644" s="5" t="s">
        <v>144</v>
      </c>
      <c r="G644" s="5" t="s">
        <v>125</v>
      </c>
      <c r="H644" s="5" t="s">
        <v>594</v>
      </c>
      <c r="I644" s="5" t="s">
        <v>5277</v>
      </c>
      <c r="J644" s="5" t="s">
        <v>5278</v>
      </c>
      <c r="K644" s="5" t="s">
        <v>648</v>
      </c>
      <c r="L644" s="5" t="s">
        <v>405</v>
      </c>
      <c r="M644" s="10"/>
      <c r="N644" s="10"/>
      <c r="O644" s="10"/>
      <c r="P644" s="10"/>
      <c r="Q644" s="10"/>
      <c r="R644" s="10"/>
      <c r="S644" s="10"/>
      <c r="T644" s="10"/>
      <c r="U644" s="10"/>
      <c r="V644" s="10"/>
      <c r="W644" s="10"/>
      <c r="X644" s="10"/>
      <c r="Y644" s="10"/>
      <c r="Z644" s="10"/>
      <c r="AA644" s="10"/>
    </row>
    <row r="645" spans="1:27" ht="20.25" customHeight="1">
      <c r="A645" s="5" t="s">
        <v>5279</v>
      </c>
      <c r="B645" s="5" t="s">
        <v>5280</v>
      </c>
      <c r="C645" s="5" t="s">
        <v>20</v>
      </c>
      <c r="D645" s="5" t="s">
        <v>21</v>
      </c>
      <c r="E645" s="5" t="s">
        <v>45</v>
      </c>
      <c r="F645" s="5" t="s">
        <v>56</v>
      </c>
      <c r="G645" s="5" t="s">
        <v>31</v>
      </c>
      <c r="H645" s="5" t="s">
        <v>48</v>
      </c>
      <c r="I645" s="5" t="s">
        <v>5281</v>
      </c>
      <c r="J645" s="5" t="s">
        <v>5282</v>
      </c>
      <c r="K645" s="5" t="s">
        <v>167</v>
      </c>
      <c r="L645" s="5" t="s">
        <v>44</v>
      </c>
      <c r="M645" s="10"/>
      <c r="N645" s="10"/>
      <c r="O645" s="10"/>
      <c r="P645" s="10"/>
      <c r="Q645" s="10"/>
      <c r="R645" s="10"/>
      <c r="S645" s="10"/>
      <c r="T645" s="10"/>
      <c r="U645" s="10"/>
      <c r="V645" s="10"/>
      <c r="W645" s="10"/>
      <c r="X645" s="10"/>
      <c r="Y645" s="10"/>
      <c r="Z645" s="10"/>
      <c r="AA645" s="10"/>
    </row>
    <row r="646" spans="1:27" ht="20.25" customHeight="1">
      <c r="A646" s="5" t="s">
        <v>50</v>
      </c>
      <c r="B646" s="5" t="s">
        <v>5283</v>
      </c>
      <c r="C646" s="5" t="s">
        <v>20</v>
      </c>
      <c r="D646" s="5" t="s">
        <v>21</v>
      </c>
      <c r="E646" s="5" t="s">
        <v>45</v>
      </c>
      <c r="F646" s="5" t="s">
        <v>1136</v>
      </c>
      <c r="G646" s="5" t="s">
        <v>108</v>
      </c>
      <c r="H646" s="5" t="s">
        <v>1439</v>
      </c>
      <c r="I646" s="5" t="s">
        <v>5284</v>
      </c>
      <c r="J646" s="5" t="s">
        <v>5285</v>
      </c>
      <c r="K646" s="5" t="s">
        <v>42</v>
      </c>
      <c r="L646" s="5" t="s">
        <v>55</v>
      </c>
      <c r="M646" s="10"/>
      <c r="N646" s="10"/>
      <c r="O646" s="10"/>
      <c r="P646" s="10"/>
      <c r="Q646" s="10"/>
      <c r="R646" s="10"/>
      <c r="S646" s="10"/>
      <c r="T646" s="10"/>
      <c r="U646" s="10"/>
      <c r="V646" s="10"/>
      <c r="W646" s="10"/>
      <c r="X646" s="10"/>
      <c r="Y646" s="10"/>
      <c r="Z646" s="10"/>
      <c r="AA646" s="10"/>
    </row>
    <row r="647" spans="1:27" ht="20.25" customHeight="1">
      <c r="A647" s="5" t="s">
        <v>367</v>
      </c>
      <c r="B647" s="5" t="s">
        <v>5286</v>
      </c>
      <c r="C647" s="5" t="s">
        <v>20</v>
      </c>
      <c r="D647" s="5" t="s">
        <v>1616</v>
      </c>
      <c r="E647" s="5" t="s">
        <v>45</v>
      </c>
      <c r="F647" s="5" t="s">
        <v>56</v>
      </c>
      <c r="G647" s="5" t="s">
        <v>66</v>
      </c>
      <c r="H647" s="5" t="s">
        <v>57</v>
      </c>
      <c r="I647" s="5" t="s">
        <v>381</v>
      </c>
      <c r="J647" s="5" t="s">
        <v>5287</v>
      </c>
      <c r="K647" s="5" t="s">
        <v>100</v>
      </c>
      <c r="L647" s="5" t="s">
        <v>55</v>
      </c>
      <c r="M647" s="10"/>
      <c r="N647" s="10"/>
      <c r="O647" s="10"/>
      <c r="P647" s="10"/>
      <c r="Q647" s="10"/>
      <c r="R647" s="10"/>
      <c r="S647" s="10"/>
      <c r="T647" s="10"/>
      <c r="U647" s="10"/>
      <c r="V647" s="10"/>
      <c r="W647" s="10"/>
      <c r="X647" s="10"/>
      <c r="Y647" s="10"/>
      <c r="Z647" s="10"/>
      <c r="AA647" s="10"/>
    </row>
    <row r="648" spans="1:27" ht="20.25" customHeight="1">
      <c r="A648" s="5" t="s">
        <v>5288</v>
      </c>
      <c r="B648" s="5" t="s">
        <v>5289</v>
      </c>
      <c r="C648" s="5" t="s">
        <v>20</v>
      </c>
      <c r="D648" s="5" t="s">
        <v>2637</v>
      </c>
      <c r="E648" s="5" t="s">
        <v>45</v>
      </c>
      <c r="F648" s="5" t="s">
        <v>280</v>
      </c>
      <c r="G648" s="5" t="s">
        <v>108</v>
      </c>
      <c r="H648" s="5" t="s">
        <v>4577</v>
      </c>
      <c r="I648" s="5" t="s">
        <v>5290</v>
      </c>
      <c r="J648" s="5" t="s">
        <v>5291</v>
      </c>
      <c r="K648" s="5" t="s">
        <v>42</v>
      </c>
      <c r="L648" s="5" t="s">
        <v>55</v>
      </c>
      <c r="M648" s="10"/>
      <c r="N648" s="10"/>
      <c r="O648" s="10"/>
      <c r="P648" s="10"/>
      <c r="Q648" s="10"/>
      <c r="R648" s="10"/>
      <c r="S648" s="10"/>
      <c r="T648" s="10"/>
      <c r="U648" s="10"/>
      <c r="V648" s="10"/>
      <c r="W648" s="10"/>
      <c r="X648" s="10"/>
      <c r="Y648" s="10"/>
      <c r="Z648" s="10"/>
      <c r="AA648" s="10"/>
    </row>
    <row r="649" spans="1:27" ht="20.25" customHeight="1">
      <c r="A649" s="5" t="s">
        <v>5292</v>
      </c>
      <c r="B649" s="5" t="s">
        <v>5293</v>
      </c>
      <c r="C649" s="5" t="s">
        <v>20</v>
      </c>
      <c r="D649" s="5" t="s">
        <v>21</v>
      </c>
      <c r="E649" s="5" t="s">
        <v>45</v>
      </c>
      <c r="F649" s="5" t="s">
        <v>56</v>
      </c>
      <c r="G649" s="5" t="s">
        <v>31</v>
      </c>
      <c r="H649" s="5" t="s">
        <v>57</v>
      </c>
      <c r="I649" s="5"/>
      <c r="J649" s="5" t="s">
        <v>5294</v>
      </c>
      <c r="K649" s="5" t="s">
        <v>53</v>
      </c>
      <c r="L649" s="5" t="s">
        <v>55</v>
      </c>
      <c r="M649" s="10"/>
      <c r="N649" s="10"/>
      <c r="O649" s="10"/>
      <c r="P649" s="10"/>
      <c r="Q649" s="10"/>
      <c r="R649" s="10"/>
      <c r="S649" s="10"/>
      <c r="T649" s="10"/>
      <c r="U649" s="10"/>
      <c r="V649" s="10"/>
      <c r="W649" s="10"/>
      <c r="X649" s="10"/>
      <c r="Y649" s="10"/>
      <c r="Z649" s="10"/>
      <c r="AA649" s="10"/>
    </row>
    <row r="650" spans="1:27" ht="20.25" customHeight="1">
      <c r="A650" s="5" t="s">
        <v>5295</v>
      </c>
      <c r="B650" s="5" t="s">
        <v>5296</v>
      </c>
      <c r="C650" s="5" t="s">
        <v>20</v>
      </c>
      <c r="D650" s="5" t="s">
        <v>47</v>
      </c>
      <c r="E650" s="5" t="s">
        <v>45</v>
      </c>
      <c r="F650" s="5" t="s">
        <v>30</v>
      </c>
      <c r="G650" s="5" t="s">
        <v>125</v>
      </c>
      <c r="H650" s="5" t="s">
        <v>942</v>
      </c>
      <c r="I650" s="5" t="s">
        <v>381</v>
      </c>
      <c r="J650" s="5" t="s">
        <v>5297</v>
      </c>
      <c r="K650" s="5" t="s">
        <v>37</v>
      </c>
      <c r="L650" s="5" t="s">
        <v>89</v>
      </c>
      <c r="M650" s="10"/>
      <c r="N650" s="10"/>
      <c r="O650" s="10"/>
      <c r="P650" s="10"/>
      <c r="Q650" s="10"/>
      <c r="R650" s="10"/>
      <c r="S650" s="10"/>
      <c r="T650" s="10"/>
      <c r="U650" s="10"/>
      <c r="V650" s="10"/>
      <c r="W650" s="10"/>
      <c r="X650" s="10"/>
      <c r="Y650" s="10"/>
      <c r="Z650" s="10"/>
      <c r="AA650" s="10"/>
    </row>
    <row r="651" spans="1:27" ht="20.25" customHeight="1">
      <c r="A651" s="5" t="s">
        <v>367</v>
      </c>
      <c r="B651" s="5" t="s">
        <v>5300</v>
      </c>
      <c r="C651" s="5" t="s">
        <v>20</v>
      </c>
      <c r="D651" s="5" t="s">
        <v>21</v>
      </c>
      <c r="E651" s="5" t="s">
        <v>45</v>
      </c>
      <c r="F651" s="5" t="s">
        <v>144</v>
      </c>
      <c r="G651" s="5" t="s">
        <v>108</v>
      </c>
      <c r="H651" s="5" t="s">
        <v>57</v>
      </c>
      <c r="I651" s="5"/>
      <c r="J651" s="5" t="s">
        <v>5303</v>
      </c>
      <c r="K651" s="5" t="s">
        <v>37</v>
      </c>
      <c r="L651" s="5" t="s">
        <v>55</v>
      </c>
      <c r="M651" s="10"/>
      <c r="N651" s="10"/>
      <c r="O651" s="10"/>
      <c r="P651" s="10"/>
      <c r="Q651" s="10"/>
      <c r="R651" s="10"/>
      <c r="S651" s="10"/>
      <c r="T651" s="10"/>
      <c r="U651" s="10"/>
      <c r="V651" s="10"/>
      <c r="W651" s="10"/>
      <c r="X651" s="10"/>
      <c r="Y651" s="10"/>
      <c r="Z651" s="10"/>
      <c r="AA651" s="10"/>
    </row>
    <row r="652" spans="1:27" ht="20.25" customHeight="1">
      <c r="A652" s="5" t="s">
        <v>50</v>
      </c>
      <c r="B652" s="5" t="s">
        <v>5305</v>
      </c>
      <c r="C652" s="5" t="s">
        <v>20</v>
      </c>
      <c r="D652" s="5" t="s">
        <v>21</v>
      </c>
      <c r="E652" s="5" t="s">
        <v>45</v>
      </c>
      <c r="F652" s="5" t="s">
        <v>56</v>
      </c>
      <c r="G652" s="5" t="s">
        <v>31</v>
      </c>
      <c r="H652" s="5" t="s">
        <v>5307</v>
      </c>
      <c r="I652" s="5" t="s">
        <v>5308</v>
      </c>
      <c r="J652" s="5" t="s">
        <v>5309</v>
      </c>
      <c r="K652" s="5" t="s">
        <v>37</v>
      </c>
      <c r="L652" s="5" t="s">
        <v>237</v>
      </c>
      <c r="M652" s="10"/>
      <c r="N652" s="10"/>
      <c r="O652" s="10"/>
      <c r="P652" s="10"/>
      <c r="Q652" s="10"/>
      <c r="R652" s="10"/>
      <c r="S652" s="10"/>
      <c r="T652" s="10"/>
      <c r="U652" s="10"/>
      <c r="V652" s="10"/>
      <c r="W652" s="10"/>
      <c r="X652" s="10"/>
      <c r="Y652" s="10"/>
      <c r="Z652" s="10"/>
      <c r="AA652" s="10"/>
    </row>
    <row r="653" spans="1:27" ht="20.25" customHeight="1">
      <c r="A653" s="5" t="s">
        <v>5311</v>
      </c>
      <c r="B653" s="5" t="s">
        <v>5312</v>
      </c>
      <c r="C653" s="5" t="s">
        <v>20</v>
      </c>
      <c r="D653" s="5" t="s">
        <v>21</v>
      </c>
      <c r="E653" s="5" t="s">
        <v>45</v>
      </c>
      <c r="F653" s="5" t="s">
        <v>144</v>
      </c>
      <c r="G653" s="5" t="s">
        <v>108</v>
      </c>
      <c r="H653" s="5" t="s">
        <v>802</v>
      </c>
      <c r="I653" s="5" t="s">
        <v>425</v>
      </c>
      <c r="J653" s="5" t="s">
        <v>5316</v>
      </c>
      <c r="K653" s="5" t="s">
        <v>53</v>
      </c>
      <c r="L653" s="5" t="s">
        <v>55</v>
      </c>
      <c r="M653" s="10"/>
      <c r="N653" s="10"/>
      <c r="O653" s="10"/>
      <c r="P653" s="10"/>
      <c r="Q653" s="10"/>
      <c r="R653" s="10"/>
      <c r="S653" s="10"/>
      <c r="T653" s="10"/>
      <c r="U653" s="10"/>
      <c r="V653" s="10"/>
      <c r="W653" s="10"/>
      <c r="X653" s="10"/>
      <c r="Y653" s="10"/>
      <c r="Z653" s="10"/>
      <c r="AA653" s="10"/>
    </row>
    <row r="654" spans="1:27" ht="20.25" customHeight="1">
      <c r="A654" s="5" t="s">
        <v>50</v>
      </c>
      <c r="B654" s="5" t="s">
        <v>5322</v>
      </c>
      <c r="C654" s="5" t="s">
        <v>20</v>
      </c>
      <c r="D654" s="5" t="s">
        <v>2637</v>
      </c>
      <c r="E654" s="5" t="s">
        <v>29</v>
      </c>
      <c r="F654" s="5" t="s">
        <v>493</v>
      </c>
      <c r="G654" s="5" t="s">
        <v>31</v>
      </c>
      <c r="H654" s="5" t="s">
        <v>110</v>
      </c>
      <c r="I654" s="5" t="s">
        <v>5323</v>
      </c>
      <c r="J654" s="5" t="s">
        <v>5324</v>
      </c>
      <c r="K654" s="5" t="s">
        <v>53</v>
      </c>
      <c r="L654" s="5" t="s">
        <v>55</v>
      </c>
      <c r="M654" s="10"/>
      <c r="N654" s="10"/>
      <c r="O654" s="10"/>
      <c r="P654" s="10"/>
      <c r="Q654" s="10"/>
      <c r="R654" s="10"/>
      <c r="S654" s="10"/>
      <c r="T654" s="10"/>
      <c r="U654" s="10"/>
      <c r="V654" s="10"/>
      <c r="W654" s="10"/>
      <c r="X654" s="10"/>
      <c r="Y654" s="10"/>
      <c r="Z654" s="10"/>
      <c r="AA654" s="10"/>
    </row>
    <row r="655" spans="1:27" ht="20.25" customHeight="1">
      <c r="A655" s="5" t="s">
        <v>1314</v>
      </c>
      <c r="B655" s="5" t="s">
        <v>5327</v>
      </c>
      <c r="C655" s="5" t="s">
        <v>20</v>
      </c>
      <c r="D655" s="5" t="s">
        <v>21</v>
      </c>
      <c r="E655" s="5" t="s">
        <v>45</v>
      </c>
      <c r="F655" s="5" t="s">
        <v>56</v>
      </c>
      <c r="G655" s="5" t="s">
        <v>31</v>
      </c>
      <c r="H655" s="5" t="s">
        <v>110</v>
      </c>
      <c r="I655" s="5" t="s">
        <v>5328</v>
      </c>
      <c r="J655" s="5" t="s">
        <v>5329</v>
      </c>
      <c r="K655" s="5" t="s">
        <v>53</v>
      </c>
      <c r="L655" s="5" t="s">
        <v>44</v>
      </c>
      <c r="M655" s="10"/>
      <c r="N655" s="10"/>
      <c r="O655" s="10"/>
      <c r="P655" s="10"/>
      <c r="Q655" s="10"/>
      <c r="R655" s="10"/>
      <c r="S655" s="10"/>
      <c r="T655" s="10"/>
      <c r="U655" s="10"/>
      <c r="V655" s="10"/>
      <c r="W655" s="10"/>
      <c r="X655" s="10"/>
      <c r="Y655" s="10"/>
      <c r="Z655" s="10"/>
      <c r="AA655" s="10"/>
    </row>
    <row r="656" spans="1:27" ht="20.25" customHeight="1">
      <c r="A656" s="5" t="s">
        <v>5334</v>
      </c>
      <c r="B656" s="5" t="s">
        <v>5335</v>
      </c>
      <c r="C656" s="5" t="s">
        <v>20</v>
      </c>
      <c r="D656" s="5" t="s">
        <v>47</v>
      </c>
      <c r="E656" s="5" t="s">
        <v>45</v>
      </c>
      <c r="F656" s="5" t="s">
        <v>2134</v>
      </c>
      <c r="G656" s="5" t="s">
        <v>108</v>
      </c>
      <c r="H656" s="5" t="s">
        <v>430</v>
      </c>
      <c r="I656" s="5" t="s">
        <v>5338</v>
      </c>
      <c r="J656" s="5" t="s">
        <v>5340</v>
      </c>
      <c r="K656" s="5" t="s">
        <v>37</v>
      </c>
      <c r="L656" s="5" t="s">
        <v>55</v>
      </c>
      <c r="M656" s="10"/>
      <c r="N656" s="10"/>
      <c r="O656" s="10"/>
      <c r="P656" s="10"/>
      <c r="Q656" s="10"/>
      <c r="R656" s="10"/>
      <c r="S656" s="10"/>
      <c r="T656" s="10"/>
      <c r="U656" s="10"/>
      <c r="V656" s="10"/>
      <c r="W656" s="10"/>
      <c r="X656" s="10"/>
      <c r="Y656" s="10"/>
      <c r="Z656" s="10"/>
      <c r="AA656" s="10"/>
    </row>
    <row r="657" spans="1:27" ht="20.25" customHeight="1">
      <c r="A657" s="5" t="s">
        <v>620</v>
      </c>
      <c r="B657" s="5" t="s">
        <v>5342</v>
      </c>
      <c r="C657" s="5" t="s">
        <v>20</v>
      </c>
      <c r="D657" s="5" t="s">
        <v>47</v>
      </c>
      <c r="E657" s="5" t="s">
        <v>45</v>
      </c>
      <c r="F657" s="5" t="s">
        <v>144</v>
      </c>
      <c r="G657" s="5" t="s">
        <v>66</v>
      </c>
      <c r="H657" s="5" t="s">
        <v>110</v>
      </c>
      <c r="I657" s="5" t="s">
        <v>5345</v>
      </c>
      <c r="J657" s="5" t="s">
        <v>5346</v>
      </c>
      <c r="K657" s="5" t="s">
        <v>100</v>
      </c>
      <c r="L657" s="5" t="s">
        <v>55</v>
      </c>
      <c r="M657" s="10"/>
      <c r="N657" s="10"/>
      <c r="O657" s="10"/>
      <c r="P657" s="10"/>
      <c r="Q657" s="10"/>
      <c r="R657" s="10"/>
      <c r="S657" s="10"/>
      <c r="T657" s="10"/>
      <c r="U657" s="10"/>
      <c r="V657" s="10"/>
      <c r="W657" s="10"/>
      <c r="X657" s="10"/>
      <c r="Y657" s="10"/>
      <c r="Z657" s="10"/>
      <c r="AA657" s="10"/>
    </row>
    <row r="658" spans="1:27" ht="20.25" customHeight="1">
      <c r="A658" s="5" t="s">
        <v>5348</v>
      </c>
      <c r="B658" s="5" t="s">
        <v>5350</v>
      </c>
      <c r="C658" s="5" t="s">
        <v>20</v>
      </c>
      <c r="D658" s="5" t="s">
        <v>21</v>
      </c>
      <c r="E658" s="5" t="s">
        <v>45</v>
      </c>
      <c r="F658" s="5" t="s">
        <v>151</v>
      </c>
      <c r="G658" s="5" t="s">
        <v>108</v>
      </c>
      <c r="H658" s="5" t="s">
        <v>76</v>
      </c>
      <c r="I658" s="5" t="s">
        <v>5352</v>
      </c>
      <c r="J658" s="5" t="s">
        <v>5353</v>
      </c>
      <c r="K658" s="5" t="s">
        <v>37</v>
      </c>
      <c r="L658" s="5" t="s">
        <v>55</v>
      </c>
      <c r="M658" s="10"/>
      <c r="N658" s="10"/>
      <c r="O658" s="10"/>
      <c r="P658" s="10"/>
      <c r="Q658" s="10"/>
      <c r="R658" s="10"/>
      <c r="S658" s="10"/>
      <c r="T658" s="10"/>
      <c r="U658" s="10"/>
      <c r="V658" s="10"/>
      <c r="W658" s="10"/>
      <c r="X658" s="10"/>
      <c r="Y658" s="10"/>
      <c r="Z658" s="10"/>
      <c r="AA658" s="10"/>
    </row>
    <row r="659" spans="1:27" ht="20.25" customHeight="1">
      <c r="A659" s="5" t="s">
        <v>5359</v>
      </c>
      <c r="B659" s="5" t="s">
        <v>5360</v>
      </c>
      <c r="C659" s="5" t="s">
        <v>20</v>
      </c>
      <c r="D659" s="5" t="s">
        <v>47</v>
      </c>
      <c r="E659" s="5" t="s">
        <v>45</v>
      </c>
      <c r="F659" s="5" t="s">
        <v>2866</v>
      </c>
      <c r="G659" s="5" t="s">
        <v>125</v>
      </c>
      <c r="H659" s="5" t="s">
        <v>5363</v>
      </c>
      <c r="I659" s="5" t="s">
        <v>5365</v>
      </c>
      <c r="J659" s="5" t="s">
        <v>5367</v>
      </c>
      <c r="K659" s="5" t="s">
        <v>167</v>
      </c>
      <c r="L659" s="5" t="s">
        <v>44</v>
      </c>
      <c r="M659" s="10"/>
      <c r="N659" s="10"/>
      <c r="O659" s="10"/>
      <c r="P659" s="10"/>
      <c r="Q659" s="10"/>
      <c r="R659" s="10"/>
      <c r="S659" s="10"/>
      <c r="T659" s="10"/>
      <c r="U659" s="10"/>
      <c r="V659" s="10"/>
      <c r="W659" s="10"/>
      <c r="X659" s="10"/>
      <c r="Y659" s="10"/>
      <c r="Z659" s="10"/>
      <c r="AA659" s="10"/>
    </row>
    <row r="660" spans="1:27" ht="20.25" customHeight="1">
      <c r="A660" s="5" t="s">
        <v>50</v>
      </c>
      <c r="B660" s="5" t="s">
        <v>5371</v>
      </c>
      <c r="C660" s="5" t="s">
        <v>20</v>
      </c>
      <c r="D660" s="5" t="s">
        <v>2637</v>
      </c>
      <c r="E660" s="5" t="s">
        <v>29</v>
      </c>
      <c r="F660" s="5" t="s">
        <v>672</v>
      </c>
      <c r="G660" s="5" t="s">
        <v>31</v>
      </c>
      <c r="H660" s="5" t="s">
        <v>68</v>
      </c>
      <c r="I660" s="5" t="s">
        <v>5373</v>
      </c>
      <c r="J660" s="5" t="s">
        <v>5374</v>
      </c>
      <c r="K660" s="5" t="s">
        <v>100</v>
      </c>
      <c r="L660" s="5" t="s">
        <v>55</v>
      </c>
      <c r="M660" s="10"/>
      <c r="N660" s="10"/>
      <c r="O660" s="10"/>
      <c r="P660" s="10"/>
      <c r="Q660" s="10"/>
      <c r="R660" s="10"/>
      <c r="S660" s="10"/>
      <c r="T660" s="10"/>
      <c r="U660" s="10"/>
      <c r="V660" s="10"/>
      <c r="W660" s="10"/>
      <c r="X660" s="10"/>
      <c r="Y660" s="10"/>
      <c r="Z660" s="10"/>
      <c r="AA660" s="10"/>
    </row>
    <row r="661" spans="1:27" ht="20.25" customHeight="1">
      <c r="A661" s="5" t="s">
        <v>5377</v>
      </c>
      <c r="B661" s="5" t="s">
        <v>5378</v>
      </c>
      <c r="C661" s="5" t="s">
        <v>20</v>
      </c>
      <c r="D661" s="5" t="s">
        <v>47</v>
      </c>
      <c r="E661" s="5" t="s">
        <v>29</v>
      </c>
      <c r="F661" s="5" t="s">
        <v>672</v>
      </c>
      <c r="G661" s="5" t="s">
        <v>31</v>
      </c>
      <c r="H661" s="5" t="s">
        <v>252</v>
      </c>
      <c r="I661" s="5" t="s">
        <v>5380</v>
      </c>
      <c r="J661" s="5" t="s">
        <v>5382</v>
      </c>
      <c r="K661" s="5" t="s">
        <v>100</v>
      </c>
      <c r="L661" s="5" t="s">
        <v>44</v>
      </c>
      <c r="M661" s="10"/>
      <c r="N661" s="10"/>
      <c r="O661" s="10"/>
      <c r="P661" s="10"/>
      <c r="Q661" s="10"/>
      <c r="R661" s="10"/>
      <c r="S661" s="10"/>
      <c r="T661" s="10"/>
      <c r="U661" s="10"/>
      <c r="V661" s="10"/>
      <c r="W661" s="10"/>
      <c r="X661" s="10"/>
      <c r="Y661" s="10"/>
      <c r="Z661" s="10"/>
      <c r="AA661" s="10"/>
    </row>
    <row r="662" spans="1:27" ht="20.25" customHeight="1">
      <c r="A662" s="5" t="s">
        <v>1946</v>
      </c>
      <c r="B662" s="5" t="s">
        <v>5385</v>
      </c>
      <c r="C662" s="5" t="s">
        <v>20</v>
      </c>
      <c r="D662" s="5" t="s">
        <v>21</v>
      </c>
      <c r="E662" s="5" t="s">
        <v>45</v>
      </c>
      <c r="F662" s="5" t="s">
        <v>5386</v>
      </c>
      <c r="G662" s="5" t="s">
        <v>31</v>
      </c>
      <c r="H662" s="5" t="s">
        <v>76</v>
      </c>
      <c r="I662" s="5" t="s">
        <v>5389</v>
      </c>
      <c r="J662" s="5" t="s">
        <v>5390</v>
      </c>
      <c r="K662" s="5" t="s">
        <v>37</v>
      </c>
      <c r="L662" s="5" t="s">
        <v>55</v>
      </c>
      <c r="M662" s="10"/>
      <c r="N662" s="10"/>
      <c r="O662" s="10"/>
      <c r="P662" s="10"/>
      <c r="Q662" s="10"/>
      <c r="R662" s="10"/>
      <c r="S662" s="10"/>
      <c r="T662" s="10"/>
      <c r="U662" s="10"/>
      <c r="V662" s="10"/>
      <c r="W662" s="10"/>
      <c r="X662" s="10"/>
      <c r="Y662" s="10"/>
      <c r="Z662" s="10"/>
      <c r="AA662" s="10"/>
    </row>
    <row r="663" spans="1:27" ht="20.25" customHeight="1">
      <c r="A663" s="5" t="s">
        <v>50</v>
      </c>
      <c r="B663" s="5" t="s">
        <v>5395</v>
      </c>
      <c r="C663" s="5" t="s">
        <v>20</v>
      </c>
      <c r="D663" s="5" t="s">
        <v>47</v>
      </c>
      <c r="E663" s="5" t="s">
        <v>45</v>
      </c>
      <c r="F663" s="5" t="s">
        <v>30</v>
      </c>
      <c r="G663" s="5" t="s">
        <v>108</v>
      </c>
      <c r="H663" s="5" t="s">
        <v>5397</v>
      </c>
      <c r="I663" s="5" t="s">
        <v>5398</v>
      </c>
      <c r="J663" s="5" t="s">
        <v>5399</v>
      </c>
      <c r="K663" s="5" t="s">
        <v>37</v>
      </c>
      <c r="L663" s="5" t="s">
        <v>44</v>
      </c>
      <c r="M663" s="10"/>
      <c r="N663" s="10"/>
      <c r="O663" s="10"/>
      <c r="P663" s="10"/>
      <c r="Q663" s="10"/>
      <c r="R663" s="10"/>
      <c r="S663" s="10"/>
      <c r="T663" s="10"/>
      <c r="U663" s="10"/>
      <c r="V663" s="10"/>
      <c r="W663" s="10"/>
      <c r="X663" s="10"/>
      <c r="Y663" s="10"/>
      <c r="Z663" s="10"/>
      <c r="AA663" s="10"/>
    </row>
    <row r="664" spans="1:27" ht="20.25" customHeight="1">
      <c r="A664" s="5" t="s">
        <v>5402</v>
      </c>
      <c r="B664" s="5" t="s">
        <v>5403</v>
      </c>
      <c r="C664" s="5" t="s">
        <v>20</v>
      </c>
      <c r="D664" s="5" t="s">
        <v>1173</v>
      </c>
      <c r="E664" s="5" t="s">
        <v>29</v>
      </c>
      <c r="F664" s="5" t="s">
        <v>941</v>
      </c>
      <c r="G664" s="5" t="s">
        <v>108</v>
      </c>
      <c r="H664" s="5" t="s">
        <v>142</v>
      </c>
      <c r="I664" s="5"/>
      <c r="J664" s="5" t="s">
        <v>5408</v>
      </c>
      <c r="K664" s="5" t="s">
        <v>53</v>
      </c>
      <c r="L664" s="5" t="s">
        <v>55</v>
      </c>
      <c r="M664" s="10"/>
      <c r="N664" s="10"/>
      <c r="O664" s="10"/>
      <c r="P664" s="10"/>
      <c r="Q664" s="10"/>
      <c r="R664" s="10"/>
      <c r="S664" s="10"/>
      <c r="T664" s="10"/>
      <c r="U664" s="10"/>
      <c r="V664" s="10"/>
      <c r="W664" s="10"/>
      <c r="X664" s="10"/>
      <c r="Y664" s="10"/>
      <c r="Z664" s="10"/>
      <c r="AA664" s="10"/>
    </row>
    <row r="665" spans="1:27" ht="20.25" customHeight="1">
      <c r="A665" s="5" t="s">
        <v>50</v>
      </c>
      <c r="B665" s="5" t="s">
        <v>5410</v>
      </c>
      <c r="C665" s="5" t="s">
        <v>20</v>
      </c>
      <c r="D665" s="5" t="s">
        <v>1173</v>
      </c>
      <c r="E665" s="5" t="s">
        <v>45</v>
      </c>
      <c r="F665" s="5" t="s">
        <v>461</v>
      </c>
      <c r="G665" s="5" t="s">
        <v>108</v>
      </c>
      <c r="H665" s="5" t="s">
        <v>1439</v>
      </c>
      <c r="I665" s="5" t="s">
        <v>5411</v>
      </c>
      <c r="J665" s="5" t="s">
        <v>5412</v>
      </c>
      <c r="K665" s="5" t="s">
        <v>53</v>
      </c>
      <c r="L665" s="5" t="s">
        <v>55</v>
      </c>
      <c r="M665" s="10"/>
      <c r="N665" s="10"/>
      <c r="O665" s="10"/>
      <c r="P665" s="10"/>
      <c r="Q665" s="10"/>
      <c r="R665" s="10"/>
      <c r="S665" s="10"/>
      <c r="T665" s="10"/>
      <c r="U665" s="10"/>
      <c r="V665" s="10"/>
      <c r="W665" s="10"/>
      <c r="X665" s="10"/>
      <c r="Y665" s="10"/>
      <c r="Z665" s="10"/>
      <c r="AA665" s="10"/>
    </row>
    <row r="666" spans="1:27" ht="20.25" customHeight="1">
      <c r="A666" s="5" t="s">
        <v>5413</v>
      </c>
      <c r="B666" s="5" t="s">
        <v>5414</v>
      </c>
      <c r="C666" s="5" t="s">
        <v>20</v>
      </c>
      <c r="D666" s="5" t="s">
        <v>1173</v>
      </c>
      <c r="E666" s="5" t="s">
        <v>29</v>
      </c>
      <c r="F666" s="5" t="s">
        <v>56</v>
      </c>
      <c r="G666" s="5" t="s">
        <v>108</v>
      </c>
      <c r="H666" s="5" t="s">
        <v>2567</v>
      </c>
      <c r="I666" s="5" t="s">
        <v>5415</v>
      </c>
      <c r="J666" s="5" t="s">
        <v>5417</v>
      </c>
      <c r="K666" s="5" t="s">
        <v>37</v>
      </c>
      <c r="L666" s="5" t="s">
        <v>55</v>
      </c>
      <c r="M666" s="10"/>
      <c r="N666" s="10"/>
      <c r="O666" s="10"/>
      <c r="P666" s="10"/>
      <c r="Q666" s="10"/>
      <c r="R666" s="10"/>
      <c r="S666" s="10"/>
      <c r="T666" s="10"/>
      <c r="U666" s="10"/>
      <c r="V666" s="10"/>
      <c r="W666" s="10"/>
      <c r="X666" s="10"/>
      <c r="Y666" s="10"/>
      <c r="Z666" s="10"/>
      <c r="AA666" s="10"/>
    </row>
    <row r="667" spans="1:27" ht="20.25" customHeight="1">
      <c r="A667" s="5" t="s">
        <v>5420</v>
      </c>
      <c r="B667" s="5" t="s">
        <v>5421</v>
      </c>
      <c r="C667" s="5" t="s">
        <v>20</v>
      </c>
      <c r="D667" s="5" t="s">
        <v>21</v>
      </c>
      <c r="E667" s="5" t="s">
        <v>29</v>
      </c>
      <c r="F667" s="5" t="s">
        <v>505</v>
      </c>
      <c r="G667" s="5" t="s">
        <v>125</v>
      </c>
      <c r="H667" s="5" t="s">
        <v>252</v>
      </c>
      <c r="I667" s="5" t="s">
        <v>5423</v>
      </c>
      <c r="J667" s="5" t="s">
        <v>5426</v>
      </c>
      <c r="K667" s="5" t="s">
        <v>100</v>
      </c>
      <c r="L667" s="5" t="s">
        <v>89</v>
      </c>
      <c r="M667" s="10"/>
      <c r="N667" s="10"/>
      <c r="O667" s="10"/>
      <c r="P667" s="10"/>
      <c r="Q667" s="10"/>
      <c r="R667" s="10"/>
      <c r="S667" s="10"/>
      <c r="T667" s="10"/>
      <c r="U667" s="10"/>
      <c r="V667" s="10"/>
      <c r="W667" s="10"/>
      <c r="X667" s="10"/>
      <c r="Y667" s="10"/>
      <c r="Z667" s="10"/>
      <c r="AA667" s="10"/>
    </row>
    <row r="668" spans="1:27" ht="20.25" customHeight="1">
      <c r="A668" s="5" t="s">
        <v>2440</v>
      </c>
      <c r="B668" s="5" t="s">
        <v>5430</v>
      </c>
      <c r="C668" s="5" t="s">
        <v>20</v>
      </c>
      <c r="D668" s="5" t="s">
        <v>2283</v>
      </c>
      <c r="E668" s="5" t="s">
        <v>45</v>
      </c>
      <c r="F668" s="5" t="s">
        <v>964</v>
      </c>
      <c r="G668" s="5" t="s">
        <v>108</v>
      </c>
      <c r="H668" s="5" t="s">
        <v>224</v>
      </c>
      <c r="I668" s="5" t="s">
        <v>5432</v>
      </c>
      <c r="J668" s="5" t="s">
        <v>5433</v>
      </c>
      <c r="K668" s="5" t="s">
        <v>37</v>
      </c>
      <c r="L668" s="5" t="s">
        <v>44</v>
      </c>
      <c r="M668" s="10"/>
      <c r="N668" s="10"/>
      <c r="O668" s="10"/>
      <c r="P668" s="10"/>
      <c r="Q668" s="10"/>
      <c r="R668" s="10"/>
      <c r="S668" s="10"/>
      <c r="T668" s="10"/>
      <c r="U668" s="10"/>
      <c r="V668" s="10"/>
      <c r="W668" s="10"/>
      <c r="X668" s="10"/>
      <c r="Y668" s="10"/>
      <c r="Z668" s="10"/>
      <c r="AA668" s="10"/>
    </row>
    <row r="669" spans="1:27" ht="20.25" customHeight="1">
      <c r="A669" s="5" t="s">
        <v>5436</v>
      </c>
      <c r="B669" s="5" t="s">
        <v>5437</v>
      </c>
      <c r="C669" s="5" t="s">
        <v>20</v>
      </c>
      <c r="D669" s="5" t="s">
        <v>21</v>
      </c>
      <c r="E669" s="5" t="s">
        <v>29</v>
      </c>
      <c r="F669" s="5" t="s">
        <v>493</v>
      </c>
      <c r="G669" s="5" t="s">
        <v>108</v>
      </c>
      <c r="H669" s="5" t="s">
        <v>76</v>
      </c>
      <c r="I669" s="5"/>
      <c r="J669" s="5" t="s">
        <v>5439</v>
      </c>
      <c r="K669" s="5" t="s">
        <v>53</v>
      </c>
      <c r="L669" s="5" t="s">
        <v>55</v>
      </c>
      <c r="M669" s="10"/>
      <c r="N669" s="10"/>
      <c r="O669" s="10"/>
      <c r="P669" s="10"/>
      <c r="Q669" s="10"/>
      <c r="R669" s="10"/>
      <c r="S669" s="10"/>
      <c r="T669" s="10"/>
      <c r="U669" s="10"/>
      <c r="V669" s="10"/>
      <c r="W669" s="10"/>
      <c r="X669" s="10"/>
      <c r="Y669" s="10"/>
      <c r="Z669" s="10"/>
      <c r="AA669" s="10"/>
    </row>
    <row r="670" spans="1:27" ht="20.25" customHeight="1">
      <c r="A670" s="5" t="s">
        <v>5441</v>
      </c>
      <c r="B670" s="5" t="s">
        <v>5444</v>
      </c>
      <c r="C670" s="5" t="s">
        <v>20</v>
      </c>
      <c r="D670" s="5" t="s">
        <v>21</v>
      </c>
      <c r="E670" s="5" t="s">
        <v>45</v>
      </c>
      <c r="F670" s="5" t="s">
        <v>56</v>
      </c>
      <c r="G670" s="5" t="s">
        <v>108</v>
      </c>
      <c r="H670" s="5" t="s">
        <v>1537</v>
      </c>
      <c r="I670" s="5" t="s">
        <v>5446</v>
      </c>
      <c r="J670" s="5"/>
      <c r="K670" s="5" t="s">
        <v>42</v>
      </c>
      <c r="L670" s="5" t="s">
        <v>44</v>
      </c>
      <c r="M670" s="10"/>
      <c r="N670" s="10"/>
      <c r="O670" s="10"/>
      <c r="P670" s="10"/>
      <c r="Q670" s="10"/>
      <c r="R670" s="10"/>
      <c r="S670" s="10"/>
      <c r="T670" s="10"/>
      <c r="U670" s="10"/>
      <c r="V670" s="10"/>
      <c r="W670" s="10"/>
      <c r="X670" s="10"/>
      <c r="Y670" s="10"/>
      <c r="Z670" s="10"/>
      <c r="AA670" s="10"/>
    </row>
    <row r="671" spans="1:27" ht="20.25" customHeight="1">
      <c r="A671" s="5" t="s">
        <v>2665</v>
      </c>
      <c r="B671" s="5" t="s">
        <v>5449</v>
      </c>
      <c r="C671" s="5" t="s">
        <v>20</v>
      </c>
      <c r="D671" s="5" t="s">
        <v>1173</v>
      </c>
      <c r="E671" s="5" t="s">
        <v>45</v>
      </c>
      <c r="F671" s="5" t="s">
        <v>56</v>
      </c>
      <c r="G671" s="5" t="s">
        <v>31</v>
      </c>
      <c r="H671" s="5" t="s">
        <v>2797</v>
      </c>
      <c r="I671" s="5" t="s">
        <v>5451</v>
      </c>
      <c r="J671" s="5" t="s">
        <v>5452</v>
      </c>
      <c r="K671" s="5" t="s">
        <v>42</v>
      </c>
      <c r="L671" s="5" t="s">
        <v>237</v>
      </c>
      <c r="M671" s="10"/>
      <c r="N671" s="10"/>
      <c r="O671" s="10"/>
      <c r="P671" s="10"/>
      <c r="Q671" s="10"/>
      <c r="R671" s="10"/>
      <c r="S671" s="10"/>
      <c r="T671" s="10"/>
      <c r="U671" s="10"/>
      <c r="V671" s="10"/>
      <c r="W671" s="10"/>
      <c r="X671" s="10"/>
      <c r="Y671" s="10"/>
      <c r="Z671" s="10"/>
      <c r="AA671" s="10"/>
    </row>
    <row r="672" spans="1:27" ht="20.25" customHeight="1">
      <c r="A672" s="5" t="s">
        <v>5455</v>
      </c>
      <c r="B672" s="5" t="s">
        <v>5456</v>
      </c>
      <c r="C672" s="5" t="s">
        <v>20</v>
      </c>
      <c r="D672" s="5" t="s">
        <v>21</v>
      </c>
      <c r="E672" s="5" t="s">
        <v>45</v>
      </c>
      <c r="F672" s="5" t="s">
        <v>852</v>
      </c>
      <c r="G672" s="5" t="s">
        <v>108</v>
      </c>
      <c r="H672" s="5" t="s">
        <v>608</v>
      </c>
      <c r="I672" s="5" t="s">
        <v>5459</v>
      </c>
      <c r="J672" s="5" t="s">
        <v>5460</v>
      </c>
      <c r="K672" s="5" t="s">
        <v>100</v>
      </c>
      <c r="L672" s="5" t="s">
        <v>55</v>
      </c>
      <c r="M672" s="10"/>
      <c r="N672" s="10"/>
      <c r="O672" s="10"/>
      <c r="P672" s="10"/>
      <c r="Q672" s="10"/>
      <c r="R672" s="10"/>
      <c r="S672" s="10"/>
      <c r="T672" s="10"/>
      <c r="U672" s="10"/>
      <c r="V672" s="10"/>
      <c r="W672" s="10"/>
      <c r="X672" s="10"/>
      <c r="Y672" s="10"/>
      <c r="Z672" s="10"/>
      <c r="AA672" s="10"/>
    </row>
    <row r="673" spans="1:27" ht="20.25" customHeight="1">
      <c r="A673" s="5" t="s">
        <v>5463</v>
      </c>
      <c r="B673" s="5" t="s">
        <v>5464</v>
      </c>
      <c r="C673" s="5" t="s">
        <v>20</v>
      </c>
      <c r="D673" s="5" t="s">
        <v>21</v>
      </c>
      <c r="E673" s="5" t="s">
        <v>45</v>
      </c>
      <c r="F673" s="5" t="s">
        <v>941</v>
      </c>
      <c r="G673" s="5" t="s">
        <v>108</v>
      </c>
      <c r="H673" s="5" t="s">
        <v>48</v>
      </c>
      <c r="I673" s="5" t="s">
        <v>5465</v>
      </c>
      <c r="J673" s="5" t="s">
        <v>5469</v>
      </c>
      <c r="K673" s="5" t="s">
        <v>37</v>
      </c>
      <c r="L673" s="5" t="s">
        <v>55</v>
      </c>
      <c r="M673" s="10"/>
      <c r="N673" s="10"/>
      <c r="O673" s="10"/>
      <c r="P673" s="10"/>
      <c r="Q673" s="10"/>
      <c r="R673" s="10"/>
      <c r="S673" s="10"/>
      <c r="T673" s="10"/>
      <c r="U673" s="10"/>
      <c r="V673" s="10"/>
      <c r="W673" s="10"/>
      <c r="X673" s="10"/>
      <c r="Y673" s="10"/>
      <c r="Z673" s="10"/>
      <c r="AA673" s="10"/>
    </row>
    <row r="674" spans="1:27" ht="20.25" customHeight="1">
      <c r="A674" s="5" t="s">
        <v>5473</v>
      </c>
      <c r="B674" s="5" t="s">
        <v>5476</v>
      </c>
      <c r="C674" s="5" t="s">
        <v>20</v>
      </c>
      <c r="D674" s="5" t="s">
        <v>21</v>
      </c>
      <c r="E674" s="5" t="s">
        <v>45</v>
      </c>
      <c r="F674" s="5" t="s">
        <v>852</v>
      </c>
      <c r="G674" s="5" t="s">
        <v>125</v>
      </c>
      <c r="H674" s="5" t="s">
        <v>5477</v>
      </c>
      <c r="I674" s="5" t="s">
        <v>5478</v>
      </c>
      <c r="J674" s="5"/>
      <c r="K674" s="5" t="s">
        <v>648</v>
      </c>
      <c r="L674" s="5" t="s">
        <v>237</v>
      </c>
      <c r="M674" s="10"/>
      <c r="N674" s="10"/>
      <c r="O674" s="10"/>
      <c r="P674" s="10"/>
      <c r="Q674" s="10"/>
      <c r="R674" s="10"/>
      <c r="S674" s="10"/>
      <c r="T674" s="10"/>
      <c r="U674" s="10"/>
      <c r="V674" s="10"/>
      <c r="W674" s="10"/>
      <c r="X674" s="10"/>
      <c r="Y674" s="10"/>
      <c r="Z674" s="10"/>
      <c r="AA674" s="10"/>
    </row>
    <row r="675" spans="1:27" ht="20.25" customHeight="1">
      <c r="A675" s="5" t="s">
        <v>3156</v>
      </c>
      <c r="B675" s="5" t="s">
        <v>5481</v>
      </c>
      <c r="C675" s="5" t="s">
        <v>20</v>
      </c>
      <c r="D675" s="5" t="s">
        <v>1173</v>
      </c>
      <c r="E675" s="5" t="s">
        <v>29</v>
      </c>
      <c r="F675" s="5" t="s">
        <v>493</v>
      </c>
      <c r="G675" s="5" t="s">
        <v>108</v>
      </c>
      <c r="H675" s="5" t="s">
        <v>106</v>
      </c>
      <c r="I675" s="5" t="s">
        <v>5484</v>
      </c>
      <c r="J675" s="5" t="s">
        <v>5485</v>
      </c>
      <c r="K675" s="5" t="s">
        <v>37</v>
      </c>
      <c r="L675" s="5" t="s">
        <v>55</v>
      </c>
      <c r="M675" s="10"/>
      <c r="N675" s="10"/>
      <c r="O675" s="10"/>
      <c r="P675" s="10"/>
      <c r="Q675" s="10"/>
      <c r="R675" s="10"/>
      <c r="S675" s="10"/>
      <c r="T675" s="10"/>
      <c r="U675" s="10"/>
      <c r="V675" s="10"/>
      <c r="W675" s="10"/>
      <c r="X675" s="10"/>
      <c r="Y675" s="10"/>
      <c r="Z675" s="10"/>
      <c r="AA675" s="10"/>
    </row>
    <row r="676" spans="1:27" ht="20.25" customHeight="1">
      <c r="A676" s="5" t="s">
        <v>5488</v>
      </c>
      <c r="B676" s="5" t="s">
        <v>5489</v>
      </c>
      <c r="C676" s="5" t="s">
        <v>20</v>
      </c>
      <c r="D676" s="5" t="s">
        <v>47</v>
      </c>
      <c r="E676" s="5" t="s">
        <v>45</v>
      </c>
      <c r="F676" s="5" t="s">
        <v>493</v>
      </c>
      <c r="G676" s="5" t="s">
        <v>66</v>
      </c>
      <c r="H676" s="5" t="s">
        <v>68</v>
      </c>
      <c r="I676" s="5" t="s">
        <v>5492</v>
      </c>
      <c r="J676" s="5" t="s">
        <v>5495</v>
      </c>
      <c r="K676" s="5" t="s">
        <v>167</v>
      </c>
      <c r="L676" s="5" t="s">
        <v>89</v>
      </c>
      <c r="M676" s="10"/>
      <c r="N676" s="10"/>
      <c r="O676" s="10"/>
      <c r="P676" s="10"/>
      <c r="Q676" s="10"/>
      <c r="R676" s="10"/>
      <c r="S676" s="10"/>
      <c r="T676" s="10"/>
      <c r="U676" s="10"/>
      <c r="V676" s="10"/>
      <c r="W676" s="10"/>
      <c r="X676" s="10"/>
      <c r="Y676" s="10"/>
      <c r="Z676" s="10"/>
      <c r="AA676" s="10"/>
    </row>
    <row r="677" spans="1:27" ht="20.25" customHeight="1">
      <c r="A677" s="5" t="s">
        <v>5498</v>
      </c>
      <c r="B677" s="5" t="s">
        <v>5499</v>
      </c>
      <c r="C677" s="5" t="s">
        <v>20</v>
      </c>
      <c r="D677" s="5" t="s">
        <v>47</v>
      </c>
      <c r="E677" s="5" t="s">
        <v>45</v>
      </c>
      <c r="F677" s="5" t="s">
        <v>144</v>
      </c>
      <c r="G677" s="5" t="s">
        <v>66</v>
      </c>
      <c r="H677" s="5" t="s">
        <v>110</v>
      </c>
      <c r="I677" s="5"/>
      <c r="J677" s="5" t="s">
        <v>5503</v>
      </c>
      <c r="K677" s="5" t="s">
        <v>648</v>
      </c>
      <c r="L677" s="5" t="s">
        <v>237</v>
      </c>
      <c r="M677" s="10"/>
      <c r="N677" s="10"/>
      <c r="O677" s="10"/>
      <c r="P677" s="10"/>
      <c r="Q677" s="10"/>
      <c r="R677" s="10"/>
      <c r="S677" s="10"/>
      <c r="T677" s="10"/>
      <c r="U677" s="10"/>
      <c r="V677" s="10"/>
      <c r="W677" s="10"/>
      <c r="X677" s="10"/>
      <c r="Y677" s="10"/>
      <c r="Z677" s="10"/>
      <c r="AA677" s="10"/>
    </row>
    <row r="678" spans="1:27" ht="20.25" customHeight="1">
      <c r="A678" s="5" t="s">
        <v>3138</v>
      </c>
      <c r="B678" s="5" t="s">
        <v>5506</v>
      </c>
      <c r="C678" s="5" t="s">
        <v>20</v>
      </c>
      <c r="D678" s="5" t="s">
        <v>2283</v>
      </c>
      <c r="E678" s="5" t="s">
        <v>45</v>
      </c>
      <c r="F678" s="5" t="s">
        <v>56</v>
      </c>
      <c r="G678" s="5" t="s">
        <v>31</v>
      </c>
      <c r="H678" s="5" t="s">
        <v>57</v>
      </c>
      <c r="I678" s="5" t="s">
        <v>5509</v>
      </c>
      <c r="J678" s="5" t="s">
        <v>5510</v>
      </c>
      <c r="K678" s="5" t="s">
        <v>37</v>
      </c>
      <c r="L678" s="5" t="s">
        <v>44</v>
      </c>
      <c r="M678" s="10"/>
      <c r="N678" s="10"/>
      <c r="O678" s="10"/>
      <c r="P678" s="10"/>
      <c r="Q678" s="10"/>
      <c r="R678" s="10"/>
      <c r="S678" s="10"/>
      <c r="T678" s="10"/>
      <c r="U678" s="10"/>
      <c r="V678" s="10"/>
      <c r="W678" s="10"/>
      <c r="X678" s="10"/>
      <c r="Y678" s="10"/>
      <c r="Z678" s="10"/>
      <c r="AA678" s="10"/>
    </row>
    <row r="679" spans="1:27" ht="20.25" customHeight="1">
      <c r="A679" s="5" t="s">
        <v>5515</v>
      </c>
      <c r="B679" s="5" t="s">
        <v>5517</v>
      </c>
      <c r="C679" s="5" t="s">
        <v>20</v>
      </c>
      <c r="D679" s="5" t="s">
        <v>21</v>
      </c>
      <c r="E679" s="5" t="s">
        <v>45</v>
      </c>
      <c r="F679" s="5" t="s">
        <v>5519</v>
      </c>
      <c r="G679" s="5" t="s">
        <v>108</v>
      </c>
      <c r="H679" s="5" t="s">
        <v>87</v>
      </c>
      <c r="I679" s="5"/>
      <c r="J679" s="5"/>
      <c r="K679" s="5" t="s">
        <v>167</v>
      </c>
      <c r="L679" s="5" t="s">
        <v>55</v>
      </c>
      <c r="M679" s="10"/>
      <c r="N679" s="10"/>
      <c r="O679" s="10"/>
      <c r="P679" s="10"/>
      <c r="Q679" s="10"/>
      <c r="R679" s="10"/>
      <c r="S679" s="10"/>
      <c r="T679" s="10"/>
      <c r="U679" s="10"/>
      <c r="V679" s="10"/>
      <c r="W679" s="10"/>
      <c r="X679" s="10"/>
      <c r="Y679" s="10"/>
      <c r="Z679" s="10"/>
      <c r="AA679" s="10"/>
    </row>
    <row r="680" spans="1:27" ht="20.25" customHeight="1">
      <c r="A680" s="5" t="s">
        <v>5522</v>
      </c>
      <c r="B680" s="5" t="s">
        <v>5523</v>
      </c>
      <c r="C680" s="5" t="s">
        <v>20</v>
      </c>
      <c r="D680" s="5" t="s">
        <v>21</v>
      </c>
      <c r="E680" s="5" t="s">
        <v>45</v>
      </c>
      <c r="F680" s="5" t="s">
        <v>672</v>
      </c>
      <c r="G680" s="5" t="s">
        <v>31</v>
      </c>
      <c r="H680" s="5" t="s">
        <v>5524</v>
      </c>
      <c r="I680" s="5"/>
      <c r="J680" s="5" t="s">
        <v>5525</v>
      </c>
      <c r="K680" s="5" t="s">
        <v>167</v>
      </c>
      <c r="L680" s="5" t="s">
        <v>44</v>
      </c>
      <c r="M680" s="10"/>
      <c r="N680" s="10"/>
      <c r="O680" s="10"/>
      <c r="P680" s="10"/>
      <c r="Q680" s="10"/>
      <c r="R680" s="10"/>
      <c r="S680" s="10"/>
      <c r="T680" s="10"/>
      <c r="U680" s="10"/>
      <c r="V680" s="10"/>
      <c r="W680" s="10"/>
      <c r="X680" s="10"/>
      <c r="Y680" s="10"/>
      <c r="Z680" s="10"/>
      <c r="AA680" s="10"/>
    </row>
    <row r="681" spans="1:27" ht="20.25" customHeight="1">
      <c r="A681" s="5" t="s">
        <v>5530</v>
      </c>
      <c r="B681" s="5" t="s">
        <v>19</v>
      </c>
      <c r="C681" s="5" t="s">
        <v>20</v>
      </c>
      <c r="D681" s="5" t="s">
        <v>21</v>
      </c>
      <c r="E681" s="5" t="s">
        <v>45</v>
      </c>
      <c r="F681" s="5" t="s">
        <v>188</v>
      </c>
      <c r="G681" s="5" t="s">
        <v>66</v>
      </c>
      <c r="H681" s="5" t="s">
        <v>34</v>
      </c>
      <c r="I681" s="5" t="s">
        <v>5535</v>
      </c>
      <c r="J681" s="5" t="s">
        <v>5536</v>
      </c>
      <c r="K681" s="5" t="s">
        <v>42</v>
      </c>
      <c r="L681" s="5" t="s">
        <v>44</v>
      </c>
      <c r="M681" s="10"/>
      <c r="N681" s="10"/>
      <c r="O681" s="10"/>
      <c r="P681" s="10"/>
      <c r="Q681" s="10"/>
      <c r="R681" s="10"/>
      <c r="S681" s="10"/>
      <c r="T681" s="10"/>
      <c r="U681" s="10"/>
      <c r="V681" s="10"/>
      <c r="W681" s="10"/>
      <c r="X681" s="10"/>
      <c r="Y681" s="10"/>
      <c r="Z681" s="10"/>
      <c r="AA681" s="10"/>
    </row>
    <row r="682" spans="1:27" ht="20.25" customHeight="1">
      <c r="A682" s="5" t="s">
        <v>5539</v>
      </c>
      <c r="B682" s="5" t="s">
        <v>5540</v>
      </c>
      <c r="C682" s="5" t="s">
        <v>20</v>
      </c>
      <c r="D682" s="5" t="s">
        <v>1616</v>
      </c>
      <c r="E682" s="5" t="s">
        <v>919</v>
      </c>
      <c r="F682" s="5" t="s">
        <v>4241</v>
      </c>
      <c r="G682" s="5" t="s">
        <v>462</v>
      </c>
      <c r="H682" s="5" t="s">
        <v>608</v>
      </c>
      <c r="I682" s="5" t="s">
        <v>5541</v>
      </c>
      <c r="J682" s="5"/>
      <c r="K682" s="5" t="s">
        <v>167</v>
      </c>
      <c r="L682" s="5" t="s">
        <v>55</v>
      </c>
      <c r="M682" s="10"/>
      <c r="N682" s="10"/>
      <c r="O682" s="10"/>
      <c r="P682" s="10"/>
      <c r="Q682" s="10"/>
      <c r="R682" s="10"/>
      <c r="S682" s="10"/>
      <c r="T682" s="10"/>
      <c r="U682" s="10"/>
      <c r="V682" s="10"/>
      <c r="W682" s="10"/>
      <c r="X682" s="10"/>
      <c r="Y682" s="10"/>
      <c r="Z682" s="10"/>
      <c r="AA682" s="10"/>
    </row>
    <row r="683" spans="1:27" ht="20.25" customHeight="1">
      <c r="A683" s="5" t="s">
        <v>2440</v>
      </c>
      <c r="B683" s="5" t="s">
        <v>5545</v>
      </c>
      <c r="C683" s="5" t="s">
        <v>20</v>
      </c>
      <c r="D683" s="5" t="s">
        <v>21</v>
      </c>
      <c r="E683" s="5" t="s">
        <v>45</v>
      </c>
      <c r="F683" s="5" t="s">
        <v>56</v>
      </c>
      <c r="G683" s="5" t="s">
        <v>31</v>
      </c>
      <c r="H683" s="5" t="s">
        <v>57</v>
      </c>
      <c r="I683" s="5" t="s">
        <v>5548</v>
      </c>
      <c r="J683" s="5" t="s">
        <v>5552</v>
      </c>
      <c r="K683" s="5" t="s">
        <v>53</v>
      </c>
      <c r="L683" s="5" t="s">
        <v>89</v>
      </c>
      <c r="M683" s="10"/>
      <c r="N683" s="10"/>
      <c r="O683" s="10"/>
      <c r="P683" s="10"/>
      <c r="Q683" s="10"/>
      <c r="R683" s="10"/>
      <c r="S683" s="10"/>
      <c r="T683" s="10"/>
      <c r="U683" s="10"/>
      <c r="V683" s="10"/>
      <c r="W683" s="10"/>
      <c r="X683" s="10"/>
      <c r="Y683" s="10"/>
      <c r="Z683" s="10"/>
      <c r="AA683" s="10"/>
    </row>
    <row r="684" spans="1:27" ht="20.25" customHeight="1">
      <c r="A684" s="5" t="s">
        <v>5555</v>
      </c>
      <c r="B684" s="5" t="s">
        <v>5557</v>
      </c>
      <c r="C684" s="5" t="s">
        <v>20</v>
      </c>
      <c r="D684" s="5" t="s">
        <v>1173</v>
      </c>
      <c r="E684" s="5" t="s">
        <v>45</v>
      </c>
      <c r="F684" s="5" t="s">
        <v>493</v>
      </c>
      <c r="G684" s="5" t="s">
        <v>108</v>
      </c>
      <c r="H684" s="5" t="s">
        <v>883</v>
      </c>
      <c r="I684" s="5" t="s">
        <v>2066</v>
      </c>
      <c r="J684" s="5" t="s">
        <v>5558</v>
      </c>
      <c r="K684" s="5" t="s">
        <v>53</v>
      </c>
      <c r="L684" s="5" t="s">
        <v>55</v>
      </c>
      <c r="M684" s="10"/>
      <c r="N684" s="10"/>
      <c r="O684" s="10"/>
      <c r="P684" s="10"/>
      <c r="Q684" s="10"/>
      <c r="R684" s="10"/>
      <c r="S684" s="10"/>
      <c r="T684" s="10"/>
      <c r="U684" s="10"/>
      <c r="V684" s="10"/>
      <c r="W684" s="10"/>
      <c r="X684" s="10"/>
      <c r="Y684" s="10"/>
      <c r="Z684" s="10"/>
      <c r="AA684" s="10"/>
    </row>
    <row r="685" spans="1:27" ht="20.25" customHeight="1">
      <c r="A685" s="5" t="s">
        <v>5559</v>
      </c>
      <c r="B685" s="5" t="s">
        <v>5560</v>
      </c>
      <c r="C685" s="5" t="s">
        <v>20</v>
      </c>
      <c r="D685" s="5" t="s">
        <v>5094</v>
      </c>
      <c r="E685" s="5" t="s">
        <v>45</v>
      </c>
      <c r="F685" s="5" t="s">
        <v>1052</v>
      </c>
      <c r="G685" s="5" t="s">
        <v>108</v>
      </c>
      <c r="H685" s="5" t="s">
        <v>5561</v>
      </c>
      <c r="I685" s="5" t="s">
        <v>5562</v>
      </c>
      <c r="J685" s="5" t="s">
        <v>5563</v>
      </c>
      <c r="K685" s="5" t="s">
        <v>167</v>
      </c>
      <c r="L685" s="5" t="s">
        <v>89</v>
      </c>
      <c r="M685" s="10"/>
      <c r="N685" s="10"/>
      <c r="O685" s="10"/>
      <c r="P685" s="10"/>
      <c r="Q685" s="10"/>
      <c r="R685" s="10"/>
      <c r="S685" s="10"/>
      <c r="T685" s="10"/>
      <c r="U685" s="10"/>
      <c r="V685" s="10"/>
      <c r="W685" s="10"/>
      <c r="X685" s="10"/>
      <c r="Y685" s="10"/>
      <c r="Z685" s="10"/>
      <c r="AA685" s="10"/>
    </row>
    <row r="686" spans="1:27" ht="20.25" customHeight="1">
      <c r="A686" s="5" t="s">
        <v>5567</v>
      </c>
      <c r="B686" s="5" t="s">
        <v>5568</v>
      </c>
      <c r="C686" s="5" t="s">
        <v>20</v>
      </c>
      <c r="D686" s="5" t="s">
        <v>2283</v>
      </c>
      <c r="E686" s="5" t="s">
        <v>45</v>
      </c>
      <c r="F686" s="5" t="s">
        <v>493</v>
      </c>
      <c r="G686" s="5" t="s">
        <v>66</v>
      </c>
      <c r="H686" s="5" t="s">
        <v>883</v>
      </c>
      <c r="I686" s="5" t="s">
        <v>5572</v>
      </c>
      <c r="J686" s="5" t="s">
        <v>5574</v>
      </c>
      <c r="K686" s="5" t="s">
        <v>167</v>
      </c>
      <c r="L686" s="5" t="s">
        <v>55</v>
      </c>
      <c r="M686" s="10"/>
      <c r="N686" s="10"/>
      <c r="O686" s="10"/>
      <c r="P686" s="10"/>
      <c r="Q686" s="10"/>
      <c r="R686" s="10"/>
      <c r="S686" s="10"/>
      <c r="T686" s="10"/>
      <c r="U686" s="10"/>
      <c r="V686" s="10"/>
      <c r="W686" s="10"/>
      <c r="X686" s="10"/>
      <c r="Y686" s="10"/>
      <c r="Z686" s="10"/>
      <c r="AA686" s="10"/>
    </row>
    <row r="687" spans="1:27" ht="20.25" customHeight="1">
      <c r="A687" s="5" t="s">
        <v>3138</v>
      </c>
      <c r="B687" s="5" t="s">
        <v>5576</v>
      </c>
      <c r="C687" s="5" t="s">
        <v>20</v>
      </c>
      <c r="D687" s="5" t="s">
        <v>1616</v>
      </c>
      <c r="E687" s="5" t="s">
        <v>919</v>
      </c>
      <c r="F687" s="5" t="s">
        <v>144</v>
      </c>
      <c r="G687" s="5" t="s">
        <v>31</v>
      </c>
      <c r="H687" s="5" t="s">
        <v>319</v>
      </c>
      <c r="I687" s="5" t="s">
        <v>5578</v>
      </c>
      <c r="J687" s="5" t="s">
        <v>5579</v>
      </c>
      <c r="K687" s="5" t="s">
        <v>53</v>
      </c>
      <c r="L687" s="5" t="s">
        <v>55</v>
      </c>
      <c r="M687" s="10"/>
      <c r="N687" s="10"/>
      <c r="O687" s="10"/>
      <c r="P687" s="10"/>
      <c r="Q687" s="10"/>
      <c r="R687" s="10"/>
      <c r="S687" s="10"/>
      <c r="T687" s="10"/>
      <c r="U687" s="10"/>
      <c r="V687" s="10"/>
      <c r="W687" s="10"/>
      <c r="X687" s="10"/>
      <c r="Y687" s="10"/>
      <c r="Z687" s="10"/>
      <c r="AA687" s="10"/>
    </row>
    <row r="688" spans="1:27" ht="20.25" customHeight="1">
      <c r="A688" s="5" t="s">
        <v>396</v>
      </c>
      <c r="B688" s="5" t="s">
        <v>5582</v>
      </c>
      <c r="C688" s="5" t="s">
        <v>20</v>
      </c>
      <c r="D688" s="5" t="s">
        <v>1173</v>
      </c>
      <c r="E688" s="5" t="s">
        <v>29</v>
      </c>
      <c r="F688" s="5" t="s">
        <v>56</v>
      </c>
      <c r="G688" s="5" t="s">
        <v>31</v>
      </c>
      <c r="H688" s="5" t="s">
        <v>5584</v>
      </c>
      <c r="I688" s="5"/>
      <c r="J688" s="5" t="s">
        <v>5589</v>
      </c>
      <c r="K688" s="5" t="s">
        <v>37</v>
      </c>
      <c r="L688" s="5" t="s">
        <v>55</v>
      </c>
      <c r="M688" s="10"/>
      <c r="N688" s="10"/>
      <c r="O688" s="10"/>
      <c r="P688" s="10"/>
      <c r="Q688" s="10"/>
      <c r="R688" s="10"/>
      <c r="S688" s="10"/>
      <c r="T688" s="10"/>
      <c r="U688" s="10"/>
      <c r="V688" s="10"/>
      <c r="W688" s="10"/>
      <c r="X688" s="10"/>
      <c r="Y688" s="10"/>
      <c r="Z688" s="10"/>
      <c r="AA688" s="10"/>
    </row>
    <row r="689" spans="1:27" ht="20.25" customHeight="1">
      <c r="A689" s="5" t="s">
        <v>5592</v>
      </c>
      <c r="B689" s="5" t="s">
        <v>5594</v>
      </c>
      <c r="C689" s="5" t="s">
        <v>20</v>
      </c>
      <c r="D689" s="5" t="s">
        <v>21</v>
      </c>
      <c r="E689" s="5" t="s">
        <v>45</v>
      </c>
      <c r="F689" s="5" t="s">
        <v>493</v>
      </c>
      <c r="G689" s="5" t="s">
        <v>108</v>
      </c>
      <c r="H689" s="5" t="s">
        <v>57</v>
      </c>
      <c r="I689" s="5"/>
      <c r="J689" s="5" t="s">
        <v>5595</v>
      </c>
      <c r="K689" s="5" t="s">
        <v>100</v>
      </c>
      <c r="L689" s="5" t="s">
        <v>55</v>
      </c>
      <c r="M689" s="10"/>
      <c r="N689" s="10"/>
      <c r="O689" s="10"/>
      <c r="P689" s="10"/>
      <c r="Q689" s="10"/>
      <c r="R689" s="10"/>
      <c r="S689" s="10"/>
      <c r="T689" s="10"/>
      <c r="U689" s="10"/>
      <c r="V689" s="10"/>
      <c r="W689" s="10"/>
      <c r="X689" s="10"/>
      <c r="Y689" s="10"/>
      <c r="Z689" s="10"/>
      <c r="AA689" s="10"/>
    </row>
    <row r="690" spans="1:27" ht="20.25" customHeight="1">
      <c r="A690" s="5" t="s">
        <v>5597</v>
      </c>
      <c r="B690" s="5" t="s">
        <v>5598</v>
      </c>
      <c r="C690" s="5" t="s">
        <v>20</v>
      </c>
      <c r="D690" s="5" t="s">
        <v>21</v>
      </c>
      <c r="E690" s="5" t="s">
        <v>45</v>
      </c>
      <c r="F690" s="5" t="s">
        <v>3289</v>
      </c>
      <c r="G690" s="5" t="s">
        <v>66</v>
      </c>
      <c r="H690" s="5" t="s">
        <v>942</v>
      </c>
      <c r="I690" s="5" t="s">
        <v>5600</v>
      </c>
      <c r="J690" s="5" t="s">
        <v>5601</v>
      </c>
      <c r="K690" s="5" t="s">
        <v>53</v>
      </c>
      <c r="L690" s="5" t="s">
        <v>55</v>
      </c>
      <c r="M690" s="10"/>
      <c r="N690" s="10"/>
      <c r="O690" s="10"/>
      <c r="P690" s="10"/>
      <c r="Q690" s="10"/>
      <c r="R690" s="10"/>
      <c r="S690" s="10"/>
      <c r="T690" s="10"/>
      <c r="U690" s="10"/>
      <c r="V690" s="10"/>
      <c r="W690" s="10"/>
      <c r="X690" s="10"/>
      <c r="Y690" s="10"/>
      <c r="Z690" s="10"/>
      <c r="AA690" s="10"/>
    </row>
    <row r="691" spans="1:27" ht="20.25" customHeight="1">
      <c r="A691" s="5" t="s">
        <v>5606</v>
      </c>
      <c r="B691" s="5" t="s">
        <v>5607</v>
      </c>
      <c r="C691" s="5" t="s">
        <v>20</v>
      </c>
      <c r="D691" s="5" t="s">
        <v>1173</v>
      </c>
      <c r="E691" s="5" t="s">
        <v>45</v>
      </c>
      <c r="F691" s="5" t="s">
        <v>56</v>
      </c>
      <c r="G691" s="5" t="s">
        <v>31</v>
      </c>
      <c r="H691" s="5" t="s">
        <v>4617</v>
      </c>
      <c r="I691" s="5"/>
      <c r="J691" s="5" t="s">
        <v>5610</v>
      </c>
      <c r="K691" s="5" t="s">
        <v>37</v>
      </c>
      <c r="L691" s="5" t="s">
        <v>405</v>
      </c>
      <c r="M691" s="10"/>
      <c r="N691" s="10"/>
      <c r="O691" s="10"/>
      <c r="P691" s="10"/>
      <c r="Q691" s="10"/>
      <c r="R691" s="10"/>
      <c r="S691" s="10"/>
      <c r="T691" s="10"/>
      <c r="U691" s="10"/>
      <c r="V691" s="10"/>
      <c r="W691" s="10"/>
      <c r="X691" s="10"/>
      <c r="Y691" s="10"/>
      <c r="Z691" s="10"/>
      <c r="AA691" s="10"/>
    </row>
    <row r="692" spans="1:27" ht="20.25" customHeight="1">
      <c r="A692" s="5" t="s">
        <v>4114</v>
      </c>
      <c r="B692" s="5" t="s">
        <v>5614</v>
      </c>
      <c r="C692" s="5" t="s">
        <v>20</v>
      </c>
      <c r="D692" s="5" t="s">
        <v>2283</v>
      </c>
      <c r="E692" s="5" t="s">
        <v>45</v>
      </c>
      <c r="F692" s="5" t="s">
        <v>65</v>
      </c>
      <c r="G692" s="5" t="s">
        <v>108</v>
      </c>
      <c r="H692" s="5" t="s">
        <v>1770</v>
      </c>
      <c r="I692" s="5" t="s">
        <v>5615</v>
      </c>
      <c r="J692" s="5" t="s">
        <v>5616</v>
      </c>
      <c r="K692" s="5" t="s">
        <v>53</v>
      </c>
      <c r="L692" s="5" t="s">
        <v>55</v>
      </c>
      <c r="M692" s="10"/>
      <c r="N692" s="10"/>
      <c r="O692" s="10"/>
      <c r="P692" s="10"/>
      <c r="Q692" s="10"/>
      <c r="R692" s="10"/>
      <c r="S692" s="10"/>
      <c r="T692" s="10"/>
      <c r="U692" s="10"/>
      <c r="V692" s="10"/>
      <c r="W692" s="10"/>
      <c r="X692" s="10"/>
      <c r="Y692" s="10"/>
      <c r="Z692" s="10"/>
      <c r="AA692" s="10"/>
    </row>
    <row r="693" spans="1:27" ht="20.25" customHeight="1">
      <c r="A693" s="5" t="s">
        <v>5619</v>
      </c>
      <c r="B693" s="5" t="s">
        <v>5620</v>
      </c>
      <c r="C693" s="5" t="s">
        <v>20</v>
      </c>
      <c r="D693" s="5" t="s">
        <v>47</v>
      </c>
      <c r="E693" s="5" t="s">
        <v>45</v>
      </c>
      <c r="F693" s="5" t="s">
        <v>2981</v>
      </c>
      <c r="G693" s="5" t="s">
        <v>108</v>
      </c>
      <c r="H693" s="5" t="s">
        <v>117</v>
      </c>
      <c r="I693" s="5" t="s">
        <v>5624</v>
      </c>
      <c r="J693" s="5"/>
      <c r="K693" s="5" t="s">
        <v>1599</v>
      </c>
      <c r="L693" s="5" t="s">
        <v>55</v>
      </c>
      <c r="M693" s="10"/>
      <c r="N693" s="10"/>
      <c r="O693" s="10"/>
      <c r="P693" s="10"/>
      <c r="Q693" s="10"/>
      <c r="R693" s="10"/>
      <c r="S693" s="10"/>
      <c r="T693" s="10"/>
      <c r="U693" s="10"/>
      <c r="V693" s="10"/>
      <c r="W693" s="10"/>
      <c r="X693" s="10"/>
      <c r="Y693" s="10"/>
      <c r="Z693" s="10"/>
      <c r="AA693" s="10"/>
    </row>
    <row r="694" spans="1:27" ht="20.25" customHeight="1">
      <c r="A694" s="5" t="s">
        <v>5630</v>
      </c>
      <c r="B694" s="5" t="s">
        <v>5631</v>
      </c>
      <c r="C694" s="5" t="s">
        <v>20</v>
      </c>
      <c r="D694" s="5" t="s">
        <v>1173</v>
      </c>
      <c r="E694" s="5" t="s">
        <v>29</v>
      </c>
      <c r="F694" s="5" t="s">
        <v>852</v>
      </c>
      <c r="G694" s="5" t="s">
        <v>125</v>
      </c>
      <c r="H694" s="5" t="s">
        <v>110</v>
      </c>
      <c r="I694" s="5" t="s">
        <v>5632</v>
      </c>
      <c r="J694" s="5" t="s">
        <v>5633</v>
      </c>
      <c r="K694" s="5" t="s">
        <v>37</v>
      </c>
      <c r="L694" s="5" t="s">
        <v>55</v>
      </c>
      <c r="M694" s="10"/>
      <c r="N694" s="10"/>
      <c r="O694" s="10"/>
      <c r="P694" s="10"/>
      <c r="Q694" s="10"/>
      <c r="R694" s="10"/>
      <c r="S694" s="10"/>
      <c r="T694" s="10"/>
      <c r="U694" s="10"/>
      <c r="V694" s="10"/>
      <c r="W694" s="10"/>
      <c r="X694" s="10"/>
      <c r="Y694" s="10"/>
      <c r="Z694" s="10"/>
      <c r="AA694" s="10"/>
    </row>
    <row r="695" spans="1:27" ht="20.25" customHeight="1">
      <c r="A695" s="5" t="s">
        <v>5636</v>
      </c>
      <c r="B695" s="5" t="s">
        <v>5637</v>
      </c>
      <c r="C695" s="5" t="s">
        <v>20</v>
      </c>
      <c r="D695" s="5" t="s">
        <v>21</v>
      </c>
      <c r="E695" s="5" t="s">
        <v>45</v>
      </c>
      <c r="F695" s="5" t="s">
        <v>2134</v>
      </c>
      <c r="G695" s="5" t="s">
        <v>108</v>
      </c>
      <c r="H695" s="5" t="s">
        <v>57</v>
      </c>
      <c r="I695" s="5"/>
      <c r="J695" s="5"/>
      <c r="K695" s="5" t="s">
        <v>37</v>
      </c>
      <c r="L695" s="5" t="s">
        <v>55</v>
      </c>
      <c r="M695" s="10"/>
      <c r="N695" s="10"/>
      <c r="O695" s="10"/>
      <c r="P695" s="10"/>
      <c r="Q695" s="10"/>
      <c r="R695" s="10"/>
      <c r="S695" s="10"/>
      <c r="T695" s="10"/>
      <c r="U695" s="10"/>
      <c r="V695" s="10"/>
      <c r="W695" s="10"/>
      <c r="X695" s="10"/>
      <c r="Y695" s="10"/>
      <c r="Z695" s="10"/>
      <c r="AA695" s="10"/>
    </row>
    <row r="696" spans="1:27" ht="20.25" customHeight="1">
      <c r="A696" s="5" t="s">
        <v>3166</v>
      </c>
      <c r="B696" s="5" t="s">
        <v>5643</v>
      </c>
      <c r="C696" s="5" t="s">
        <v>20</v>
      </c>
      <c r="D696" s="5" t="s">
        <v>2637</v>
      </c>
      <c r="E696" s="5" t="s">
        <v>45</v>
      </c>
      <c r="F696" s="5" t="s">
        <v>65</v>
      </c>
      <c r="G696" s="5" t="s">
        <v>108</v>
      </c>
      <c r="H696" s="5" t="s">
        <v>479</v>
      </c>
      <c r="I696" s="5" t="s">
        <v>5646</v>
      </c>
      <c r="J696" s="5" t="s">
        <v>5649</v>
      </c>
      <c r="K696" s="5" t="s">
        <v>100</v>
      </c>
      <c r="L696" s="5" t="s">
        <v>55</v>
      </c>
      <c r="M696" s="10"/>
      <c r="N696" s="10"/>
      <c r="O696" s="10"/>
      <c r="P696" s="10"/>
      <c r="Q696" s="10"/>
      <c r="R696" s="10"/>
      <c r="S696" s="10"/>
      <c r="T696" s="10"/>
      <c r="U696" s="10"/>
      <c r="V696" s="10"/>
      <c r="W696" s="10"/>
      <c r="X696" s="10"/>
      <c r="Y696" s="10"/>
      <c r="Z696" s="10"/>
      <c r="AA696" s="10"/>
    </row>
    <row r="697" spans="1:27" ht="20.25" customHeight="1">
      <c r="A697" s="5" t="s">
        <v>5650</v>
      </c>
      <c r="B697" s="5" t="s">
        <v>5651</v>
      </c>
      <c r="C697" s="5" t="s">
        <v>20</v>
      </c>
      <c r="D697" s="5" t="s">
        <v>1616</v>
      </c>
      <c r="E697" s="5" t="s">
        <v>45</v>
      </c>
      <c r="F697" s="5" t="s">
        <v>672</v>
      </c>
      <c r="G697" s="5" t="s">
        <v>125</v>
      </c>
      <c r="H697" s="5" t="s">
        <v>586</v>
      </c>
      <c r="I697" s="5"/>
      <c r="J697" s="5" t="s">
        <v>5652</v>
      </c>
      <c r="K697" s="5" t="s">
        <v>53</v>
      </c>
      <c r="L697" s="5" t="s">
        <v>55</v>
      </c>
      <c r="M697" s="10"/>
      <c r="N697" s="10"/>
      <c r="O697" s="10"/>
      <c r="P697" s="10"/>
      <c r="Q697" s="10"/>
      <c r="R697" s="10"/>
      <c r="S697" s="10"/>
      <c r="T697" s="10"/>
      <c r="U697" s="10"/>
      <c r="V697" s="10"/>
      <c r="W697" s="10"/>
      <c r="X697" s="10"/>
      <c r="Y697" s="10"/>
      <c r="Z697" s="10"/>
      <c r="AA697" s="10"/>
    </row>
    <row r="698" spans="1:27" ht="20.25" customHeight="1">
      <c r="A698" s="5" t="s">
        <v>5654</v>
      </c>
      <c r="B698" s="5" t="s">
        <v>5655</v>
      </c>
      <c r="C698" s="5" t="s">
        <v>20</v>
      </c>
      <c r="D698" s="5" t="s">
        <v>47</v>
      </c>
      <c r="E698" s="5" t="s">
        <v>45</v>
      </c>
      <c r="F698" s="5" t="s">
        <v>65</v>
      </c>
      <c r="G698" s="5" t="s">
        <v>31</v>
      </c>
      <c r="H698" s="5" t="s">
        <v>334</v>
      </c>
      <c r="I698" s="5" t="s">
        <v>5656</v>
      </c>
      <c r="J698" s="5" t="s">
        <v>5658</v>
      </c>
      <c r="K698" s="5" t="s">
        <v>53</v>
      </c>
      <c r="L698" s="5" t="s">
        <v>55</v>
      </c>
      <c r="M698" s="10"/>
      <c r="N698" s="10"/>
      <c r="O698" s="10"/>
      <c r="P698" s="10"/>
      <c r="Q698" s="10"/>
      <c r="R698" s="10"/>
      <c r="S698" s="10"/>
      <c r="T698" s="10"/>
      <c r="U698" s="10"/>
      <c r="V698" s="10"/>
      <c r="W698" s="10"/>
      <c r="X698" s="10"/>
      <c r="Y698" s="10"/>
      <c r="Z698" s="10"/>
      <c r="AA698" s="10"/>
    </row>
    <row r="699" spans="1:27" ht="20.25" customHeight="1">
      <c r="A699" s="5" t="s">
        <v>5662</v>
      </c>
      <c r="B699" s="5" t="s">
        <v>3071</v>
      </c>
      <c r="C699" s="5" t="s">
        <v>20</v>
      </c>
      <c r="D699" s="5" t="s">
        <v>296</v>
      </c>
      <c r="E699" s="5" t="s">
        <v>45</v>
      </c>
      <c r="F699" s="5" t="s">
        <v>151</v>
      </c>
      <c r="G699" s="5" t="s">
        <v>108</v>
      </c>
      <c r="H699" s="5" t="s">
        <v>57</v>
      </c>
      <c r="I699" s="5" t="s">
        <v>3076</v>
      </c>
      <c r="J699" s="5" t="s">
        <v>5665</v>
      </c>
      <c r="K699" s="5" t="s">
        <v>37</v>
      </c>
      <c r="L699" s="5" t="s">
        <v>237</v>
      </c>
      <c r="M699" s="10"/>
      <c r="N699" s="10"/>
      <c r="O699" s="10"/>
      <c r="P699" s="10"/>
      <c r="Q699" s="10"/>
      <c r="R699" s="10"/>
      <c r="S699" s="10"/>
      <c r="T699" s="10"/>
      <c r="U699" s="10"/>
      <c r="V699" s="10"/>
      <c r="W699" s="10"/>
      <c r="X699" s="10"/>
      <c r="Y699" s="10"/>
      <c r="Z699" s="10"/>
      <c r="AA699" s="10"/>
    </row>
    <row r="700" spans="1:27" ht="20.25" customHeight="1">
      <c r="A700" s="5" t="s">
        <v>784</v>
      </c>
      <c r="B700" s="5" t="s">
        <v>5668</v>
      </c>
      <c r="C700" s="5" t="s">
        <v>20</v>
      </c>
      <c r="D700" s="5" t="s">
        <v>47</v>
      </c>
      <c r="E700" s="5" t="s">
        <v>29</v>
      </c>
      <c r="F700" s="5" t="s">
        <v>1136</v>
      </c>
      <c r="G700" s="5" t="s">
        <v>108</v>
      </c>
      <c r="H700" s="5" t="s">
        <v>145</v>
      </c>
      <c r="I700" s="5" t="s">
        <v>5671</v>
      </c>
      <c r="J700" s="5" t="s">
        <v>5672</v>
      </c>
      <c r="K700" s="5" t="s">
        <v>37</v>
      </c>
      <c r="L700" s="5" t="s">
        <v>55</v>
      </c>
      <c r="M700" s="10"/>
      <c r="N700" s="10"/>
      <c r="O700" s="10"/>
      <c r="P700" s="10"/>
      <c r="Q700" s="10"/>
      <c r="R700" s="10"/>
      <c r="S700" s="10"/>
      <c r="T700" s="10"/>
      <c r="U700" s="10"/>
      <c r="V700" s="10"/>
      <c r="W700" s="10"/>
      <c r="X700" s="10"/>
      <c r="Y700" s="10"/>
      <c r="Z700" s="10"/>
      <c r="AA700" s="10"/>
    </row>
    <row r="701" spans="1:27" ht="20.25" customHeight="1">
      <c r="A701" s="5" t="s">
        <v>5674</v>
      </c>
      <c r="B701" s="5" t="s">
        <v>5675</v>
      </c>
      <c r="C701" s="5" t="s">
        <v>20</v>
      </c>
      <c r="D701" s="5" t="s">
        <v>47</v>
      </c>
      <c r="E701" s="5" t="s">
        <v>45</v>
      </c>
      <c r="F701" s="5" t="s">
        <v>56</v>
      </c>
      <c r="G701" s="5" t="s">
        <v>31</v>
      </c>
      <c r="H701" s="5" t="s">
        <v>117</v>
      </c>
      <c r="I701" s="5" t="s">
        <v>5678</v>
      </c>
      <c r="J701" s="5" t="s">
        <v>5680</v>
      </c>
      <c r="K701" s="5" t="s">
        <v>37</v>
      </c>
      <c r="L701" s="5" t="s">
        <v>38</v>
      </c>
      <c r="M701" s="10"/>
      <c r="N701" s="10"/>
      <c r="O701" s="10"/>
      <c r="P701" s="10"/>
      <c r="Q701" s="10"/>
      <c r="R701" s="10"/>
      <c r="S701" s="10"/>
      <c r="T701" s="10"/>
      <c r="U701" s="10"/>
      <c r="V701" s="10"/>
      <c r="W701" s="10"/>
      <c r="X701" s="10"/>
      <c r="Y701" s="10"/>
      <c r="Z701" s="10"/>
      <c r="AA701" s="10"/>
    </row>
    <row r="702" spans="1:27" ht="20.25" customHeight="1">
      <c r="A702" s="5" t="s">
        <v>784</v>
      </c>
      <c r="B702" s="5" t="s">
        <v>5685</v>
      </c>
      <c r="C702" s="5" t="s">
        <v>20</v>
      </c>
      <c r="D702" s="5" t="s">
        <v>47</v>
      </c>
      <c r="E702" s="5" t="s">
        <v>45</v>
      </c>
      <c r="F702" s="5" t="s">
        <v>478</v>
      </c>
      <c r="G702" s="5" t="s">
        <v>125</v>
      </c>
      <c r="H702" s="5" t="s">
        <v>57</v>
      </c>
      <c r="I702" s="5" t="s">
        <v>5687</v>
      </c>
      <c r="J702" s="5" t="s">
        <v>5688</v>
      </c>
      <c r="K702" s="5" t="s">
        <v>167</v>
      </c>
      <c r="L702" s="5" t="s">
        <v>44</v>
      </c>
      <c r="M702" s="10"/>
      <c r="N702" s="10"/>
      <c r="O702" s="10"/>
      <c r="P702" s="10"/>
      <c r="Q702" s="10"/>
      <c r="R702" s="10"/>
      <c r="S702" s="10"/>
      <c r="T702" s="10"/>
      <c r="U702" s="10"/>
      <c r="V702" s="10"/>
      <c r="W702" s="10"/>
      <c r="X702" s="10"/>
      <c r="Y702" s="10"/>
      <c r="Z702" s="10"/>
      <c r="AA702" s="10"/>
    </row>
    <row r="703" spans="1:27" ht="20.25" customHeight="1">
      <c r="A703" s="5" t="s">
        <v>5690</v>
      </c>
      <c r="B703" s="5" t="s">
        <v>5691</v>
      </c>
      <c r="C703" s="5" t="s">
        <v>20</v>
      </c>
      <c r="D703" s="5" t="s">
        <v>21</v>
      </c>
      <c r="E703" s="5" t="s">
        <v>29</v>
      </c>
      <c r="F703" s="5" t="s">
        <v>5693</v>
      </c>
      <c r="G703" s="5" t="s">
        <v>108</v>
      </c>
      <c r="H703" s="5" t="s">
        <v>1075</v>
      </c>
      <c r="I703" s="5" t="s">
        <v>3553</v>
      </c>
      <c r="J703" s="5" t="s">
        <v>5694</v>
      </c>
      <c r="K703" s="5" t="s">
        <v>100</v>
      </c>
      <c r="L703" s="5" t="s">
        <v>55</v>
      </c>
      <c r="M703" s="10"/>
      <c r="N703" s="10"/>
      <c r="O703" s="10"/>
      <c r="P703" s="10"/>
      <c r="Q703" s="10"/>
      <c r="R703" s="10"/>
      <c r="S703" s="10"/>
      <c r="T703" s="10"/>
      <c r="U703" s="10"/>
      <c r="V703" s="10"/>
      <c r="W703" s="10"/>
      <c r="X703" s="10"/>
      <c r="Y703" s="10"/>
      <c r="Z703" s="10"/>
      <c r="AA703" s="10"/>
    </row>
    <row r="704" spans="1:27" ht="20.25" customHeight="1">
      <c r="A704" s="5" t="s">
        <v>5698</v>
      </c>
      <c r="B704" s="5" t="s">
        <v>5699</v>
      </c>
      <c r="C704" s="5" t="s">
        <v>20</v>
      </c>
      <c r="D704" s="5" t="s">
        <v>1173</v>
      </c>
      <c r="E704" s="5" t="s">
        <v>45</v>
      </c>
      <c r="F704" s="5" t="s">
        <v>2314</v>
      </c>
      <c r="G704" s="5" t="s">
        <v>31</v>
      </c>
      <c r="H704" s="5" t="s">
        <v>76</v>
      </c>
      <c r="I704" s="5" t="s">
        <v>5702</v>
      </c>
      <c r="J704" s="5" t="s">
        <v>5704</v>
      </c>
      <c r="K704" s="5" t="s">
        <v>53</v>
      </c>
      <c r="L704" s="5" t="s">
        <v>55</v>
      </c>
      <c r="M704" s="10"/>
      <c r="N704" s="10"/>
      <c r="O704" s="10"/>
      <c r="P704" s="10"/>
      <c r="Q704" s="10"/>
      <c r="R704" s="10"/>
      <c r="S704" s="10"/>
      <c r="T704" s="10"/>
      <c r="U704" s="10"/>
      <c r="V704" s="10"/>
      <c r="W704" s="10"/>
      <c r="X704" s="10"/>
      <c r="Y704" s="10"/>
      <c r="Z704" s="10"/>
      <c r="AA704" s="10"/>
    </row>
    <row r="705" spans="1:27" ht="20.25" customHeight="1">
      <c r="A705" s="5" t="s">
        <v>1099</v>
      </c>
      <c r="B705" s="5" t="s">
        <v>1526</v>
      </c>
      <c r="C705" s="5" t="s">
        <v>20</v>
      </c>
      <c r="D705" s="5" t="s">
        <v>1527</v>
      </c>
      <c r="E705" s="5" t="s">
        <v>45</v>
      </c>
      <c r="F705" s="5" t="s">
        <v>65</v>
      </c>
      <c r="G705" s="5" t="s">
        <v>31</v>
      </c>
      <c r="H705" s="5" t="s">
        <v>608</v>
      </c>
      <c r="I705" s="5" t="s">
        <v>1528</v>
      </c>
      <c r="J705" s="5" t="s">
        <v>1529</v>
      </c>
      <c r="K705" s="5" t="s">
        <v>37</v>
      </c>
      <c r="L705" s="5" t="s">
        <v>237</v>
      </c>
      <c r="M705" s="10"/>
      <c r="N705" s="10"/>
      <c r="O705" s="10"/>
      <c r="P705" s="10"/>
      <c r="Q705" s="10"/>
      <c r="R705" s="10"/>
      <c r="S705" s="10"/>
      <c r="T705" s="10"/>
      <c r="U705" s="10"/>
      <c r="V705" s="10"/>
      <c r="W705" s="10"/>
      <c r="X705" s="10"/>
      <c r="Y705" s="10"/>
      <c r="Z705" s="10"/>
      <c r="AA705" s="10"/>
    </row>
    <row r="706" spans="1:27" ht="20.25" customHeight="1">
      <c r="A706" s="5" t="s">
        <v>5707</v>
      </c>
      <c r="B706" s="5" t="s">
        <v>5708</v>
      </c>
      <c r="C706" s="5" t="s">
        <v>20</v>
      </c>
      <c r="D706" s="5" t="s">
        <v>47</v>
      </c>
      <c r="E706" s="5" t="s">
        <v>45</v>
      </c>
      <c r="F706" s="5" t="s">
        <v>493</v>
      </c>
      <c r="G706" s="5" t="s">
        <v>108</v>
      </c>
      <c r="H706" s="5" t="s">
        <v>76</v>
      </c>
      <c r="I706" s="5"/>
      <c r="J706" s="5"/>
      <c r="K706" s="5" t="s">
        <v>648</v>
      </c>
      <c r="L706" s="5" t="s">
        <v>237</v>
      </c>
      <c r="M706" s="10"/>
      <c r="N706" s="10"/>
      <c r="O706" s="10"/>
      <c r="P706" s="10"/>
      <c r="Q706" s="10"/>
      <c r="R706" s="10"/>
      <c r="S706" s="10"/>
      <c r="T706" s="10"/>
      <c r="U706" s="10"/>
      <c r="V706" s="10"/>
      <c r="W706" s="10"/>
      <c r="X706" s="10"/>
      <c r="Y706" s="10"/>
      <c r="Z706" s="10"/>
      <c r="AA706" s="10"/>
    </row>
    <row r="707" spans="1:27" ht="20.25" customHeight="1">
      <c r="A707" s="5" t="s">
        <v>2440</v>
      </c>
      <c r="B707" s="5" t="s">
        <v>5712</v>
      </c>
      <c r="C707" s="5" t="s">
        <v>20</v>
      </c>
      <c r="D707" s="5" t="s">
        <v>1173</v>
      </c>
      <c r="E707" s="5" t="s">
        <v>29</v>
      </c>
      <c r="F707" s="5" t="s">
        <v>30</v>
      </c>
      <c r="G707" s="5" t="s">
        <v>125</v>
      </c>
      <c r="H707" s="5" t="s">
        <v>5364</v>
      </c>
      <c r="I707" s="5" t="s">
        <v>5716</v>
      </c>
      <c r="J707" s="5" t="s">
        <v>5718</v>
      </c>
      <c r="K707" s="5" t="s">
        <v>167</v>
      </c>
      <c r="L707" s="5" t="s">
        <v>38</v>
      </c>
      <c r="M707" s="10"/>
      <c r="N707" s="10"/>
      <c r="O707" s="10"/>
      <c r="P707" s="10"/>
      <c r="Q707" s="10"/>
      <c r="R707" s="10"/>
      <c r="S707" s="10"/>
      <c r="T707" s="10"/>
      <c r="U707" s="10"/>
      <c r="V707" s="10"/>
      <c r="W707" s="10"/>
      <c r="X707" s="10"/>
      <c r="Y707" s="10"/>
      <c r="Z707" s="10"/>
      <c r="AA707" s="10"/>
    </row>
    <row r="708" spans="1:27" ht="20.25" customHeight="1">
      <c r="A708" s="5" t="s">
        <v>5721</v>
      </c>
      <c r="B708" s="5" t="s">
        <v>5722</v>
      </c>
      <c r="C708" s="5" t="s">
        <v>20</v>
      </c>
      <c r="D708" s="5" t="s">
        <v>296</v>
      </c>
      <c r="E708" s="5" t="s">
        <v>45</v>
      </c>
      <c r="F708" s="5" t="s">
        <v>493</v>
      </c>
      <c r="G708" s="5" t="s">
        <v>66</v>
      </c>
      <c r="H708" s="5" t="s">
        <v>576</v>
      </c>
      <c r="I708" s="5" t="s">
        <v>5723</v>
      </c>
      <c r="J708" s="5"/>
      <c r="K708" s="5" t="s">
        <v>42</v>
      </c>
      <c r="L708" s="5" t="s">
        <v>44</v>
      </c>
      <c r="M708" s="10"/>
      <c r="N708" s="10"/>
      <c r="O708" s="10"/>
      <c r="P708" s="10"/>
      <c r="Q708" s="10"/>
      <c r="R708" s="10"/>
      <c r="S708" s="10"/>
      <c r="T708" s="10"/>
      <c r="U708" s="10"/>
      <c r="V708" s="10"/>
      <c r="W708" s="10"/>
      <c r="X708" s="10"/>
      <c r="Y708" s="10"/>
      <c r="Z708" s="10"/>
      <c r="AA708" s="10"/>
    </row>
    <row r="709" spans="1:27" ht="20.25" customHeight="1">
      <c r="A709" s="5" t="s">
        <v>5725</v>
      </c>
      <c r="B709" s="5" t="s">
        <v>5726</v>
      </c>
      <c r="C709" s="5" t="s">
        <v>20</v>
      </c>
      <c r="D709" s="5" t="s">
        <v>47</v>
      </c>
      <c r="E709" s="5" t="s">
        <v>45</v>
      </c>
      <c r="F709" s="5" t="s">
        <v>30</v>
      </c>
      <c r="G709" s="5" t="s">
        <v>125</v>
      </c>
      <c r="H709" s="5" t="s">
        <v>48</v>
      </c>
      <c r="I709" s="5" t="s">
        <v>5729</v>
      </c>
      <c r="J709" s="5" t="s">
        <v>5732</v>
      </c>
      <c r="K709" s="5" t="s">
        <v>53</v>
      </c>
      <c r="L709" s="5" t="s">
        <v>55</v>
      </c>
      <c r="M709" s="10"/>
      <c r="N709" s="10"/>
      <c r="O709" s="10"/>
      <c r="P709" s="10"/>
      <c r="Q709" s="10"/>
      <c r="R709" s="10"/>
      <c r="S709" s="10"/>
      <c r="T709" s="10"/>
      <c r="U709" s="10"/>
      <c r="V709" s="10"/>
      <c r="W709" s="10"/>
      <c r="X709" s="10"/>
      <c r="Y709" s="10"/>
      <c r="Z709" s="10"/>
      <c r="AA709" s="10"/>
    </row>
    <row r="710" spans="1:27" ht="20.25" customHeight="1">
      <c r="A710" s="5" t="s">
        <v>5735</v>
      </c>
      <c r="B710" s="5" t="s">
        <v>5737</v>
      </c>
      <c r="C710" s="5" t="s">
        <v>20</v>
      </c>
      <c r="D710" s="5" t="s">
        <v>21</v>
      </c>
      <c r="E710" s="5" t="s">
        <v>45</v>
      </c>
      <c r="F710" s="5" t="s">
        <v>151</v>
      </c>
      <c r="G710" s="5" t="s">
        <v>66</v>
      </c>
      <c r="H710" s="5" t="s">
        <v>5740</v>
      </c>
      <c r="I710" s="5" t="s">
        <v>5741</v>
      </c>
      <c r="J710" s="5" t="s">
        <v>5742</v>
      </c>
      <c r="K710" s="5" t="s">
        <v>37</v>
      </c>
      <c r="L710" s="5" t="s">
        <v>55</v>
      </c>
      <c r="M710" s="10"/>
      <c r="N710" s="10"/>
      <c r="O710" s="10"/>
      <c r="P710" s="10"/>
      <c r="Q710" s="10"/>
      <c r="R710" s="10"/>
      <c r="S710" s="10"/>
      <c r="T710" s="10"/>
      <c r="U710" s="10"/>
      <c r="V710" s="10"/>
      <c r="W710" s="10"/>
      <c r="X710" s="10"/>
      <c r="Y710" s="10"/>
      <c r="Z710" s="10"/>
      <c r="AA710" s="10"/>
    </row>
    <row r="711" spans="1:27" ht="20.25" customHeight="1">
      <c r="A711" s="5" t="s">
        <v>5745</v>
      </c>
      <c r="B711" s="5" t="s">
        <v>5746</v>
      </c>
      <c r="C711" s="5" t="s">
        <v>20</v>
      </c>
      <c r="D711" s="5" t="s">
        <v>47</v>
      </c>
      <c r="E711" s="5" t="s">
        <v>45</v>
      </c>
      <c r="F711" s="5" t="s">
        <v>979</v>
      </c>
      <c r="G711" s="5" t="s">
        <v>125</v>
      </c>
      <c r="H711" s="5" t="s">
        <v>1324</v>
      </c>
      <c r="I711" s="5" t="s">
        <v>5747</v>
      </c>
      <c r="J711" s="5" t="s">
        <v>5748</v>
      </c>
      <c r="K711" s="5" t="s">
        <v>37</v>
      </c>
      <c r="L711" s="5" t="s">
        <v>55</v>
      </c>
      <c r="M711" s="10"/>
      <c r="N711" s="10"/>
      <c r="O711" s="10"/>
      <c r="P711" s="10"/>
      <c r="Q711" s="10"/>
      <c r="R711" s="10"/>
      <c r="S711" s="10"/>
      <c r="T711" s="10"/>
      <c r="U711" s="10"/>
      <c r="V711" s="10"/>
      <c r="W711" s="10"/>
      <c r="X711" s="10"/>
      <c r="Y711" s="10"/>
      <c r="Z711" s="10"/>
      <c r="AA711" s="10"/>
    </row>
    <row r="712" spans="1:27" ht="20.25" customHeight="1">
      <c r="A712" s="5" t="s">
        <v>5750</v>
      </c>
      <c r="B712" s="5" t="s">
        <v>5751</v>
      </c>
      <c r="C712" s="5" t="s">
        <v>20</v>
      </c>
      <c r="D712" s="5" t="s">
        <v>21</v>
      </c>
      <c r="E712" s="5" t="s">
        <v>29</v>
      </c>
      <c r="F712" s="5" t="s">
        <v>672</v>
      </c>
      <c r="G712" s="5" t="s">
        <v>125</v>
      </c>
      <c r="H712" s="5" t="s">
        <v>252</v>
      </c>
      <c r="I712" s="5" t="s">
        <v>5753</v>
      </c>
      <c r="J712" s="5" t="s">
        <v>5756</v>
      </c>
      <c r="K712" s="5" t="s">
        <v>53</v>
      </c>
      <c r="L712" s="5" t="s">
        <v>55</v>
      </c>
      <c r="M712" s="10"/>
      <c r="N712" s="10"/>
      <c r="O712" s="10"/>
      <c r="P712" s="10"/>
      <c r="Q712" s="10"/>
      <c r="R712" s="10"/>
      <c r="S712" s="10"/>
      <c r="T712" s="10"/>
      <c r="U712" s="10"/>
      <c r="V712" s="10"/>
      <c r="W712" s="10"/>
      <c r="X712" s="10"/>
      <c r="Y712" s="10"/>
      <c r="Z712" s="10"/>
      <c r="AA712" s="10"/>
    </row>
    <row r="713" spans="1:27" ht="20.25" customHeight="1">
      <c r="A713" s="5" t="s">
        <v>5759</v>
      </c>
      <c r="B713" s="5" t="s">
        <v>5761</v>
      </c>
      <c r="C713" s="5" t="s">
        <v>20</v>
      </c>
      <c r="D713" s="5" t="s">
        <v>5763</v>
      </c>
      <c r="E713" s="5" t="s">
        <v>45</v>
      </c>
      <c r="F713" s="5" t="s">
        <v>429</v>
      </c>
      <c r="G713" s="5" t="s">
        <v>31</v>
      </c>
      <c r="H713" s="5" t="s">
        <v>5765</v>
      </c>
      <c r="I713" s="5" t="s">
        <v>5766</v>
      </c>
      <c r="J713" s="5" t="s">
        <v>5767</v>
      </c>
      <c r="K713" s="5" t="s">
        <v>37</v>
      </c>
      <c r="L713" s="5" t="s">
        <v>55</v>
      </c>
      <c r="M713" s="10"/>
      <c r="N713" s="10"/>
      <c r="O713" s="10"/>
      <c r="P713" s="10"/>
      <c r="Q713" s="10"/>
      <c r="R713" s="10"/>
      <c r="S713" s="10"/>
      <c r="T713" s="10"/>
      <c r="U713" s="10"/>
      <c r="V713" s="10"/>
      <c r="W713" s="10"/>
      <c r="X713" s="10"/>
      <c r="Y713" s="10"/>
      <c r="Z713" s="10"/>
      <c r="AA713" s="10"/>
    </row>
    <row r="714" spans="1:27" ht="20.25" customHeight="1">
      <c r="A714" s="5" t="s">
        <v>5769</v>
      </c>
      <c r="B714" s="5" t="s">
        <v>5770</v>
      </c>
      <c r="C714" s="5" t="s">
        <v>20</v>
      </c>
      <c r="D714" s="5" t="s">
        <v>2637</v>
      </c>
      <c r="E714" s="5" t="s">
        <v>45</v>
      </c>
      <c r="F714" s="5" t="s">
        <v>144</v>
      </c>
      <c r="G714" s="5" t="s">
        <v>108</v>
      </c>
      <c r="H714" s="5" t="s">
        <v>5771</v>
      </c>
      <c r="I714" s="5" t="s">
        <v>5772</v>
      </c>
      <c r="J714" s="5" t="s">
        <v>5773</v>
      </c>
      <c r="K714" s="5" t="s">
        <v>37</v>
      </c>
      <c r="L714" s="5" t="s">
        <v>89</v>
      </c>
      <c r="M714" s="10"/>
      <c r="N714" s="10"/>
      <c r="O714" s="10"/>
      <c r="P714" s="10"/>
      <c r="Q714" s="10"/>
      <c r="R714" s="10"/>
      <c r="S714" s="10"/>
      <c r="T714" s="10"/>
      <c r="U714" s="10"/>
      <c r="V714" s="10"/>
      <c r="W714" s="10"/>
      <c r="X714" s="10"/>
      <c r="Y714" s="10"/>
      <c r="Z714" s="10"/>
      <c r="AA714" s="10"/>
    </row>
    <row r="715" spans="1:27" ht="20.25" customHeight="1">
      <c r="A715" s="5" t="s">
        <v>5775</v>
      </c>
      <c r="B715" s="5" t="s">
        <v>5776</v>
      </c>
      <c r="C715" s="5" t="s">
        <v>20</v>
      </c>
      <c r="D715" s="5" t="s">
        <v>1173</v>
      </c>
      <c r="E715" s="5" t="s">
        <v>45</v>
      </c>
      <c r="F715" s="5" t="s">
        <v>852</v>
      </c>
      <c r="G715" s="5" t="s">
        <v>108</v>
      </c>
      <c r="H715" s="5" t="s">
        <v>1582</v>
      </c>
      <c r="I715" s="5" t="s">
        <v>5779</v>
      </c>
      <c r="J715" s="5" t="s">
        <v>5780</v>
      </c>
      <c r="K715" s="5" t="s">
        <v>37</v>
      </c>
      <c r="L715" s="5" t="s">
        <v>55</v>
      </c>
      <c r="M715" s="10"/>
      <c r="N715" s="10"/>
      <c r="O715" s="10"/>
      <c r="P715" s="10"/>
      <c r="Q715" s="10"/>
      <c r="R715" s="10"/>
      <c r="S715" s="10"/>
      <c r="T715" s="10"/>
      <c r="U715" s="10"/>
      <c r="V715" s="10"/>
      <c r="W715" s="10"/>
      <c r="X715" s="10"/>
      <c r="Y715" s="10"/>
      <c r="Z715" s="10"/>
      <c r="AA715" s="10"/>
    </row>
    <row r="716" spans="1:27" ht="20.25" customHeight="1">
      <c r="A716" s="5" t="s">
        <v>5782</v>
      </c>
      <c r="B716" s="5" t="s">
        <v>5783</v>
      </c>
      <c r="C716" s="5" t="s">
        <v>20</v>
      </c>
      <c r="D716" s="5" t="s">
        <v>47</v>
      </c>
      <c r="E716" s="5" t="s">
        <v>29</v>
      </c>
      <c r="F716" s="5" t="s">
        <v>144</v>
      </c>
      <c r="G716" s="5" t="s">
        <v>108</v>
      </c>
      <c r="H716" s="5" t="s">
        <v>57</v>
      </c>
      <c r="I716" s="5"/>
      <c r="J716" s="5" t="s">
        <v>5785</v>
      </c>
      <c r="K716" s="5" t="s">
        <v>42</v>
      </c>
      <c r="L716" s="5" t="s">
        <v>237</v>
      </c>
      <c r="M716" s="10"/>
      <c r="N716" s="10"/>
      <c r="O716" s="10"/>
      <c r="P716" s="10"/>
      <c r="Q716" s="10"/>
      <c r="R716" s="10"/>
      <c r="S716" s="10"/>
      <c r="T716" s="10"/>
      <c r="U716" s="10"/>
      <c r="V716" s="10"/>
      <c r="W716" s="10"/>
      <c r="X716" s="10"/>
      <c r="Y716" s="10"/>
      <c r="Z716" s="10"/>
      <c r="AA716" s="10"/>
    </row>
    <row r="717" spans="1:27" ht="20.25" customHeight="1">
      <c r="A717" s="5" t="s">
        <v>130</v>
      </c>
      <c r="B717" s="5" t="s">
        <v>1614</v>
      </c>
      <c r="C717" s="5" t="s">
        <v>20</v>
      </c>
      <c r="D717" s="5" t="s">
        <v>1616</v>
      </c>
      <c r="E717" s="5" t="s">
        <v>45</v>
      </c>
      <c r="F717" s="5" t="s">
        <v>65</v>
      </c>
      <c r="G717" s="5" t="s">
        <v>31</v>
      </c>
      <c r="H717" s="5" t="s">
        <v>1619</v>
      </c>
      <c r="I717" s="5" t="s">
        <v>1620</v>
      </c>
      <c r="J717" s="5" t="s">
        <v>5788</v>
      </c>
      <c r="K717" s="5" t="s">
        <v>53</v>
      </c>
      <c r="L717" s="5" t="s">
        <v>55</v>
      </c>
      <c r="M717" s="10"/>
      <c r="N717" s="10"/>
      <c r="O717" s="10"/>
      <c r="P717" s="10"/>
      <c r="Q717" s="10"/>
      <c r="R717" s="10"/>
      <c r="S717" s="10"/>
      <c r="T717" s="10"/>
      <c r="U717" s="10"/>
      <c r="V717" s="10"/>
      <c r="W717" s="10"/>
      <c r="X717" s="10"/>
      <c r="Y717" s="10"/>
      <c r="Z717" s="10"/>
      <c r="AA717" s="10"/>
    </row>
    <row r="718" spans="1:27" ht="20.25" customHeight="1">
      <c r="A718" s="5" t="s">
        <v>5789</v>
      </c>
      <c r="B718" s="5" t="s">
        <v>5790</v>
      </c>
      <c r="C718" s="5" t="s">
        <v>20</v>
      </c>
      <c r="D718" s="5" t="s">
        <v>21</v>
      </c>
      <c r="E718" s="5" t="s">
        <v>29</v>
      </c>
      <c r="F718" s="5" t="s">
        <v>56</v>
      </c>
      <c r="G718" s="5" t="s">
        <v>108</v>
      </c>
      <c r="H718" s="5" t="s">
        <v>57</v>
      </c>
      <c r="I718" s="5" t="s">
        <v>5792</v>
      </c>
      <c r="J718" s="5" t="s">
        <v>5793</v>
      </c>
      <c r="K718" s="5" t="s">
        <v>100</v>
      </c>
      <c r="L718" s="5" t="s">
        <v>55</v>
      </c>
      <c r="M718" s="10"/>
      <c r="N718" s="10"/>
      <c r="O718" s="10"/>
      <c r="P718" s="10"/>
      <c r="Q718" s="10"/>
      <c r="R718" s="10"/>
      <c r="S718" s="10"/>
      <c r="T718" s="10"/>
      <c r="U718" s="10"/>
      <c r="V718" s="10"/>
      <c r="W718" s="10"/>
      <c r="X718" s="10"/>
      <c r="Y718" s="10"/>
      <c r="Z718" s="10"/>
      <c r="AA718" s="10"/>
    </row>
    <row r="719" spans="1:27" ht="20.25" customHeight="1">
      <c r="A719" s="5" t="s">
        <v>5796</v>
      </c>
      <c r="B719" s="5" t="s">
        <v>5797</v>
      </c>
      <c r="C719" s="5" t="s">
        <v>20</v>
      </c>
      <c r="D719" s="5" t="s">
        <v>21</v>
      </c>
      <c r="E719" s="5" t="s">
        <v>45</v>
      </c>
      <c r="F719" s="5" t="s">
        <v>684</v>
      </c>
      <c r="G719" s="5" t="s">
        <v>125</v>
      </c>
      <c r="H719" s="5" t="s">
        <v>81</v>
      </c>
      <c r="I719" s="5" t="s">
        <v>5800</v>
      </c>
      <c r="J719" s="5" t="s">
        <v>5801</v>
      </c>
      <c r="K719" s="5" t="s">
        <v>53</v>
      </c>
      <c r="L719" s="5" t="s">
        <v>55</v>
      </c>
      <c r="M719" s="10"/>
      <c r="N719" s="10"/>
      <c r="O719" s="10"/>
      <c r="P719" s="10"/>
      <c r="Q719" s="10"/>
      <c r="R719" s="10"/>
      <c r="S719" s="10"/>
      <c r="T719" s="10"/>
      <c r="U719" s="10"/>
      <c r="V719" s="10"/>
      <c r="W719" s="10"/>
      <c r="X719" s="10"/>
      <c r="Y719" s="10"/>
      <c r="Z719" s="10"/>
      <c r="AA719" s="10"/>
    </row>
    <row r="720" spans="1:27" ht="20.25" customHeight="1">
      <c r="A720" s="5" t="s">
        <v>5804</v>
      </c>
      <c r="B720" s="5" t="s">
        <v>5805</v>
      </c>
      <c r="C720" s="5" t="s">
        <v>20</v>
      </c>
      <c r="D720" s="5" t="s">
        <v>21</v>
      </c>
      <c r="E720" s="5" t="s">
        <v>45</v>
      </c>
      <c r="F720" s="5" t="s">
        <v>30</v>
      </c>
      <c r="G720" s="5" t="s">
        <v>108</v>
      </c>
      <c r="H720" s="5" t="s">
        <v>5808</v>
      </c>
      <c r="I720" s="5" t="s">
        <v>5809</v>
      </c>
      <c r="J720" s="5" t="s">
        <v>5810</v>
      </c>
      <c r="K720" s="5" t="s">
        <v>37</v>
      </c>
      <c r="L720" s="5" t="s">
        <v>55</v>
      </c>
      <c r="M720" s="10"/>
      <c r="N720" s="10"/>
      <c r="O720" s="10"/>
      <c r="P720" s="10"/>
      <c r="Q720" s="10"/>
      <c r="R720" s="10"/>
      <c r="S720" s="10"/>
      <c r="T720" s="10"/>
      <c r="U720" s="10"/>
      <c r="V720" s="10"/>
      <c r="W720" s="10"/>
      <c r="X720" s="10"/>
      <c r="Y720" s="10"/>
      <c r="Z720" s="10"/>
      <c r="AA720" s="10"/>
    </row>
    <row r="721" spans="1:27" ht="20.25" customHeight="1">
      <c r="A721" s="5" t="s">
        <v>5812</v>
      </c>
      <c r="B721" s="5" t="s">
        <v>5813</v>
      </c>
      <c r="C721" s="5" t="s">
        <v>20</v>
      </c>
      <c r="D721" s="5" t="s">
        <v>47</v>
      </c>
      <c r="E721" s="5" t="s">
        <v>45</v>
      </c>
      <c r="F721" s="5" t="s">
        <v>56</v>
      </c>
      <c r="G721" s="5" t="s">
        <v>108</v>
      </c>
      <c r="H721" s="5" t="s">
        <v>1152</v>
      </c>
      <c r="I721" s="5" t="s">
        <v>5814</v>
      </c>
      <c r="J721" s="5"/>
      <c r="K721" s="5" t="s">
        <v>100</v>
      </c>
      <c r="L721" s="5" t="s">
        <v>55</v>
      </c>
      <c r="M721" s="10"/>
      <c r="N721" s="10"/>
      <c r="O721" s="10"/>
      <c r="P721" s="10"/>
      <c r="Q721" s="10"/>
      <c r="R721" s="10"/>
      <c r="S721" s="10"/>
      <c r="T721" s="10"/>
      <c r="U721" s="10"/>
      <c r="V721" s="10"/>
      <c r="W721" s="10"/>
      <c r="X721" s="10"/>
      <c r="Y721" s="10"/>
      <c r="Z721" s="10"/>
      <c r="AA721" s="10"/>
    </row>
    <row r="722" spans="1:27" ht="20.25" customHeight="1">
      <c r="A722" s="5" t="s">
        <v>3392</v>
      </c>
      <c r="B722" s="5" t="s">
        <v>3394</v>
      </c>
      <c r="C722" s="5" t="s">
        <v>20</v>
      </c>
      <c r="D722" s="5" t="s">
        <v>296</v>
      </c>
      <c r="E722" s="5" t="s">
        <v>45</v>
      </c>
      <c r="F722" s="5" t="s">
        <v>56</v>
      </c>
      <c r="G722" s="5" t="s">
        <v>31</v>
      </c>
      <c r="H722" s="5" t="s">
        <v>586</v>
      </c>
      <c r="I722" s="5" t="s">
        <v>3395</v>
      </c>
      <c r="J722" s="5" t="s">
        <v>3396</v>
      </c>
      <c r="K722" s="5" t="s">
        <v>53</v>
      </c>
      <c r="L722" s="5" t="s">
        <v>38</v>
      </c>
      <c r="M722" s="10"/>
      <c r="N722" s="10"/>
      <c r="O722" s="10"/>
      <c r="P722" s="10"/>
      <c r="Q722" s="10"/>
      <c r="R722" s="10"/>
      <c r="S722" s="10"/>
      <c r="T722" s="10"/>
      <c r="U722" s="10"/>
      <c r="V722" s="10"/>
      <c r="W722" s="10"/>
      <c r="X722" s="10"/>
      <c r="Y722" s="10"/>
      <c r="Z722" s="10"/>
      <c r="AA722" s="10"/>
    </row>
    <row r="723" spans="1:27" ht="20.25" customHeight="1">
      <c r="A723" s="5" t="s">
        <v>5822</v>
      </c>
      <c r="B723" s="5" t="s">
        <v>5824</v>
      </c>
      <c r="C723" s="5" t="s">
        <v>20</v>
      </c>
      <c r="D723" s="5" t="s">
        <v>47</v>
      </c>
      <c r="E723" s="5" t="s">
        <v>45</v>
      </c>
      <c r="F723" s="5" t="s">
        <v>30</v>
      </c>
      <c r="G723" s="5" t="s">
        <v>31</v>
      </c>
      <c r="H723" s="5" t="s">
        <v>5826</v>
      </c>
      <c r="I723" s="5" t="s">
        <v>5024</v>
      </c>
      <c r="J723" s="5" t="s">
        <v>5827</v>
      </c>
      <c r="K723" s="5" t="s">
        <v>167</v>
      </c>
      <c r="L723" s="5" t="s">
        <v>44</v>
      </c>
      <c r="M723" s="10"/>
      <c r="N723" s="10"/>
      <c r="O723" s="10"/>
      <c r="P723" s="10"/>
      <c r="Q723" s="10"/>
      <c r="R723" s="10"/>
      <c r="S723" s="10"/>
      <c r="T723" s="10"/>
      <c r="U723" s="10"/>
      <c r="V723" s="10"/>
      <c r="W723" s="10"/>
      <c r="X723" s="10"/>
      <c r="Y723" s="10"/>
      <c r="Z723" s="10"/>
      <c r="AA723" s="10"/>
    </row>
    <row r="724" spans="1:27" ht="20.25" customHeight="1">
      <c r="A724" s="5" t="s">
        <v>5829</v>
      </c>
      <c r="B724" s="5" t="s">
        <v>5830</v>
      </c>
      <c r="C724" s="5" t="s">
        <v>41</v>
      </c>
      <c r="D724" s="5" t="s">
        <v>94</v>
      </c>
      <c r="E724" s="5" t="s">
        <v>29</v>
      </c>
      <c r="F724" s="5" t="s">
        <v>272</v>
      </c>
      <c r="G724" s="5" t="s">
        <v>31</v>
      </c>
      <c r="H724" s="5" t="s">
        <v>5831</v>
      </c>
      <c r="I724" s="5" t="s">
        <v>5832</v>
      </c>
      <c r="J724" s="5" t="s">
        <v>5833</v>
      </c>
      <c r="K724" s="5" t="s">
        <v>100</v>
      </c>
      <c r="L724" s="5" t="s">
        <v>405</v>
      </c>
      <c r="M724" s="10"/>
      <c r="N724" s="10"/>
      <c r="O724" s="10"/>
      <c r="P724" s="10"/>
      <c r="Q724" s="10"/>
      <c r="R724" s="10"/>
      <c r="S724" s="10"/>
      <c r="T724" s="10"/>
      <c r="U724" s="10"/>
      <c r="V724" s="10"/>
      <c r="W724" s="10"/>
      <c r="X724" s="10"/>
      <c r="Y724" s="10"/>
      <c r="Z724" s="10"/>
      <c r="AA724" s="10"/>
    </row>
    <row r="725" spans="1:27" ht="20.25" customHeight="1">
      <c r="A725" s="5" t="s">
        <v>5835</v>
      </c>
      <c r="B725" s="5" t="s">
        <v>5836</v>
      </c>
      <c r="C725" s="5" t="s">
        <v>41</v>
      </c>
      <c r="D725" s="5" t="s">
        <v>43</v>
      </c>
      <c r="E725" s="5" t="s">
        <v>29</v>
      </c>
      <c r="F725" s="5" t="s">
        <v>684</v>
      </c>
      <c r="G725" s="5" t="s">
        <v>125</v>
      </c>
      <c r="H725" s="5" t="s">
        <v>414</v>
      </c>
      <c r="I725" s="5" t="s">
        <v>5837</v>
      </c>
      <c r="J725" s="5"/>
      <c r="K725" s="5" t="s">
        <v>100</v>
      </c>
      <c r="L725" s="5" t="s">
        <v>55</v>
      </c>
      <c r="M725" s="10"/>
      <c r="N725" s="10"/>
      <c r="O725" s="10"/>
      <c r="P725" s="10"/>
      <c r="Q725" s="10"/>
      <c r="R725" s="10"/>
      <c r="S725" s="10"/>
      <c r="T725" s="10"/>
      <c r="U725" s="10"/>
      <c r="V725" s="10"/>
      <c r="W725" s="10"/>
      <c r="X725" s="10"/>
      <c r="Y725" s="10"/>
      <c r="Z725" s="10"/>
      <c r="AA725" s="10"/>
    </row>
    <row r="726" spans="1:27" ht="20.25" customHeight="1">
      <c r="A726" s="5" t="s">
        <v>5843</v>
      </c>
      <c r="B726" s="5" t="s">
        <v>5845</v>
      </c>
      <c r="C726" s="5" t="s">
        <v>41</v>
      </c>
      <c r="D726" s="5" t="s">
        <v>169</v>
      </c>
      <c r="E726" s="5" t="s">
        <v>45</v>
      </c>
      <c r="F726" s="5" t="s">
        <v>5847</v>
      </c>
      <c r="G726" s="5" t="s">
        <v>66</v>
      </c>
      <c r="H726" s="5" t="s">
        <v>76</v>
      </c>
      <c r="I726" s="5" t="s">
        <v>5848</v>
      </c>
      <c r="J726" s="5" t="s">
        <v>5851</v>
      </c>
      <c r="K726" s="5" t="s">
        <v>53</v>
      </c>
      <c r="L726" s="5" t="s">
        <v>271</v>
      </c>
      <c r="M726" s="10"/>
      <c r="N726" s="10"/>
      <c r="O726" s="10"/>
      <c r="P726" s="10"/>
      <c r="Q726" s="10"/>
      <c r="R726" s="10"/>
      <c r="S726" s="10"/>
      <c r="T726" s="10"/>
      <c r="U726" s="10"/>
      <c r="V726" s="10"/>
      <c r="W726" s="10"/>
      <c r="X726" s="10"/>
      <c r="Y726" s="10"/>
      <c r="Z726" s="10"/>
      <c r="AA726" s="10"/>
    </row>
    <row r="727" spans="1:27" ht="20.25" customHeight="1">
      <c r="A727" s="5" t="s">
        <v>5852</v>
      </c>
      <c r="B727" s="5" t="s">
        <v>5854</v>
      </c>
      <c r="C727" s="5" t="s">
        <v>41</v>
      </c>
      <c r="D727" s="5" t="s">
        <v>94</v>
      </c>
      <c r="E727" s="5" t="s">
        <v>45</v>
      </c>
      <c r="F727" s="5" t="s">
        <v>178</v>
      </c>
      <c r="G727" s="5" t="s">
        <v>125</v>
      </c>
      <c r="H727" s="5" t="s">
        <v>57</v>
      </c>
      <c r="I727" s="5" t="s">
        <v>5856</v>
      </c>
      <c r="J727" s="5"/>
      <c r="K727" s="5" t="s">
        <v>53</v>
      </c>
      <c r="L727" s="5" t="s">
        <v>55</v>
      </c>
      <c r="M727" s="10"/>
      <c r="N727" s="10"/>
      <c r="O727" s="10"/>
      <c r="P727" s="10"/>
      <c r="Q727" s="10"/>
      <c r="R727" s="10"/>
      <c r="S727" s="10"/>
      <c r="T727" s="10"/>
      <c r="U727" s="10"/>
      <c r="V727" s="10"/>
      <c r="W727" s="10"/>
      <c r="X727" s="10"/>
      <c r="Y727" s="10"/>
      <c r="Z727" s="10"/>
      <c r="AA727" s="10"/>
    </row>
    <row r="728" spans="1:27" ht="20.25" customHeight="1">
      <c r="A728" s="5" t="s">
        <v>50</v>
      </c>
      <c r="B728" s="5" t="s">
        <v>5858</v>
      </c>
      <c r="C728" s="5" t="s">
        <v>41</v>
      </c>
      <c r="D728" s="5" t="s">
        <v>47</v>
      </c>
      <c r="E728" s="5" t="s">
        <v>29</v>
      </c>
      <c r="F728" s="5" t="s">
        <v>30</v>
      </c>
      <c r="G728" s="5" t="s">
        <v>31</v>
      </c>
      <c r="H728" s="5" t="s">
        <v>273</v>
      </c>
      <c r="I728" s="5" t="s">
        <v>5859</v>
      </c>
      <c r="J728" s="5" t="s">
        <v>5860</v>
      </c>
      <c r="K728" s="5" t="s">
        <v>53</v>
      </c>
      <c r="L728" s="5" t="s">
        <v>55</v>
      </c>
      <c r="M728" s="10"/>
      <c r="N728" s="10"/>
      <c r="O728" s="10"/>
      <c r="P728" s="10"/>
      <c r="Q728" s="10"/>
      <c r="R728" s="10"/>
      <c r="S728" s="10"/>
      <c r="T728" s="10"/>
      <c r="U728" s="10"/>
      <c r="V728" s="10"/>
      <c r="W728" s="10"/>
      <c r="X728" s="10"/>
      <c r="Y728" s="10"/>
      <c r="Z728" s="10"/>
      <c r="AA728" s="10"/>
    </row>
    <row r="729" spans="1:27" ht="20.25" customHeight="1">
      <c r="A729" s="5" t="s">
        <v>829</v>
      </c>
      <c r="B729" s="5" t="s">
        <v>5053</v>
      </c>
      <c r="C729" s="5" t="s">
        <v>41</v>
      </c>
      <c r="D729" s="5" t="s">
        <v>94</v>
      </c>
      <c r="E729" s="5" t="s">
        <v>45</v>
      </c>
      <c r="F729" s="5" t="s">
        <v>2020</v>
      </c>
      <c r="G729" s="5" t="s">
        <v>66</v>
      </c>
      <c r="H729" s="5" t="s">
        <v>110</v>
      </c>
      <c r="I729" s="5" t="s">
        <v>5060</v>
      </c>
      <c r="J729" s="5" t="s">
        <v>5062</v>
      </c>
      <c r="K729" s="5" t="s">
        <v>53</v>
      </c>
      <c r="L729" s="5" t="s">
        <v>55</v>
      </c>
      <c r="M729" s="10"/>
      <c r="N729" s="10"/>
      <c r="O729" s="10"/>
      <c r="P729" s="10"/>
      <c r="Q729" s="10"/>
      <c r="R729" s="10"/>
      <c r="S729" s="10"/>
      <c r="T729" s="10"/>
      <c r="U729" s="10"/>
      <c r="V729" s="10"/>
      <c r="W729" s="10"/>
      <c r="X729" s="10"/>
      <c r="Y729" s="10"/>
      <c r="Z729" s="10"/>
      <c r="AA729" s="10"/>
    </row>
    <row r="730" spans="1:27" ht="20.25" customHeight="1">
      <c r="A730" s="5" t="s">
        <v>50</v>
      </c>
      <c r="B730" s="5" t="s">
        <v>5871</v>
      </c>
      <c r="C730" s="5" t="s">
        <v>41</v>
      </c>
      <c r="D730" s="5" t="s">
        <v>94</v>
      </c>
      <c r="E730" s="5" t="s">
        <v>45</v>
      </c>
      <c r="F730" s="5" t="s">
        <v>65</v>
      </c>
      <c r="G730" s="5" t="s">
        <v>108</v>
      </c>
      <c r="H730" s="5" t="s">
        <v>117</v>
      </c>
      <c r="I730" s="5" t="s">
        <v>5873</v>
      </c>
      <c r="J730" s="5" t="s">
        <v>5874</v>
      </c>
      <c r="K730" s="5" t="s">
        <v>42</v>
      </c>
      <c r="L730" s="5" t="s">
        <v>55</v>
      </c>
      <c r="M730" s="10"/>
      <c r="N730" s="10"/>
      <c r="O730" s="10"/>
      <c r="P730" s="10"/>
      <c r="Q730" s="10"/>
      <c r="R730" s="10"/>
      <c r="S730" s="10"/>
      <c r="T730" s="10"/>
      <c r="U730" s="10"/>
      <c r="V730" s="10"/>
      <c r="W730" s="10"/>
      <c r="X730" s="10"/>
      <c r="Y730" s="10"/>
      <c r="Z730" s="10"/>
      <c r="AA730" s="10"/>
    </row>
    <row r="731" spans="1:27" ht="20.25" customHeight="1">
      <c r="A731" s="5" t="s">
        <v>1190</v>
      </c>
      <c r="B731" s="5" t="s">
        <v>5877</v>
      </c>
      <c r="C731" s="5" t="s">
        <v>41</v>
      </c>
      <c r="D731" s="5" t="s">
        <v>94</v>
      </c>
      <c r="E731" s="5" t="s">
        <v>45</v>
      </c>
      <c r="F731" s="5" t="s">
        <v>56</v>
      </c>
      <c r="G731" s="5" t="s">
        <v>66</v>
      </c>
      <c r="H731" s="5" t="s">
        <v>57</v>
      </c>
      <c r="I731" s="5" t="s">
        <v>5879</v>
      </c>
      <c r="J731" s="5" t="s">
        <v>5881</v>
      </c>
      <c r="K731" s="5" t="s">
        <v>100</v>
      </c>
      <c r="L731" s="5" t="s">
        <v>55</v>
      </c>
      <c r="M731" s="10"/>
      <c r="N731" s="10"/>
      <c r="O731" s="10"/>
      <c r="P731" s="10"/>
      <c r="Q731" s="10"/>
      <c r="R731" s="10"/>
      <c r="S731" s="10"/>
      <c r="T731" s="10"/>
      <c r="U731" s="10"/>
      <c r="V731" s="10"/>
      <c r="W731" s="10"/>
      <c r="X731" s="10"/>
      <c r="Y731" s="10"/>
      <c r="Z731" s="10"/>
      <c r="AA731" s="10"/>
    </row>
    <row r="732" spans="1:27" ht="20.25" customHeight="1">
      <c r="A732" s="5" t="s">
        <v>50</v>
      </c>
      <c r="B732" s="5" t="s">
        <v>5884</v>
      </c>
      <c r="C732" s="5" t="s">
        <v>41</v>
      </c>
      <c r="D732" s="5" t="s">
        <v>94</v>
      </c>
      <c r="E732" s="5" t="s">
        <v>29</v>
      </c>
      <c r="F732" s="5" t="s">
        <v>2314</v>
      </c>
      <c r="G732" s="5" t="s">
        <v>31</v>
      </c>
      <c r="H732" s="5" t="s">
        <v>444</v>
      </c>
      <c r="I732" s="5" t="s">
        <v>5889</v>
      </c>
      <c r="J732" s="5"/>
      <c r="K732" s="5" t="s">
        <v>53</v>
      </c>
      <c r="L732" s="5" t="s">
        <v>237</v>
      </c>
      <c r="M732" s="10"/>
      <c r="N732" s="10"/>
      <c r="O732" s="10"/>
      <c r="P732" s="10"/>
      <c r="Q732" s="10"/>
      <c r="R732" s="10"/>
      <c r="S732" s="10"/>
      <c r="T732" s="10"/>
      <c r="U732" s="10"/>
      <c r="V732" s="10"/>
      <c r="W732" s="10"/>
      <c r="X732" s="10"/>
      <c r="Y732" s="10"/>
      <c r="Z732" s="10"/>
      <c r="AA732" s="10"/>
    </row>
    <row r="733" spans="1:27" ht="20.25" customHeight="1">
      <c r="A733" s="5" t="s">
        <v>5890</v>
      </c>
      <c r="B733" s="5" t="s">
        <v>5892</v>
      </c>
      <c r="C733" s="5" t="s">
        <v>41</v>
      </c>
      <c r="D733" s="5" t="s">
        <v>94</v>
      </c>
      <c r="E733" s="5" t="s">
        <v>29</v>
      </c>
      <c r="F733" s="5" t="s">
        <v>223</v>
      </c>
      <c r="G733" s="5" t="s">
        <v>125</v>
      </c>
      <c r="H733" s="5" t="s">
        <v>942</v>
      </c>
      <c r="I733" s="5"/>
      <c r="J733" s="5" t="s">
        <v>5894</v>
      </c>
      <c r="K733" s="5" t="s">
        <v>53</v>
      </c>
      <c r="L733" s="5" t="s">
        <v>530</v>
      </c>
      <c r="M733" s="10"/>
      <c r="N733" s="10"/>
      <c r="O733" s="10"/>
      <c r="P733" s="10"/>
      <c r="Q733" s="10"/>
      <c r="R733" s="10"/>
      <c r="S733" s="10"/>
      <c r="T733" s="10"/>
      <c r="U733" s="10"/>
      <c r="V733" s="10"/>
      <c r="W733" s="10"/>
      <c r="X733" s="10"/>
      <c r="Y733" s="10"/>
      <c r="Z733" s="10"/>
      <c r="AA733" s="10"/>
    </row>
    <row r="734" spans="1:27" ht="20.25" customHeight="1">
      <c r="A734" s="5" t="s">
        <v>50</v>
      </c>
      <c r="B734" s="5" t="s">
        <v>5896</v>
      </c>
      <c r="C734" s="5" t="s">
        <v>41</v>
      </c>
      <c r="D734" s="5" t="s">
        <v>94</v>
      </c>
      <c r="E734" s="5" t="s">
        <v>29</v>
      </c>
      <c r="F734" s="5" t="s">
        <v>56</v>
      </c>
      <c r="G734" s="5" t="s">
        <v>108</v>
      </c>
      <c r="H734" s="5" t="s">
        <v>57</v>
      </c>
      <c r="I734" s="5" t="s">
        <v>5898</v>
      </c>
      <c r="J734" s="5" t="s">
        <v>5899</v>
      </c>
      <c r="K734" s="5" t="s">
        <v>53</v>
      </c>
      <c r="L734" s="5" t="s">
        <v>55</v>
      </c>
      <c r="M734" s="10"/>
      <c r="N734" s="10"/>
      <c r="O734" s="10"/>
      <c r="P734" s="10"/>
      <c r="Q734" s="10"/>
      <c r="R734" s="10"/>
      <c r="S734" s="10"/>
      <c r="T734" s="10"/>
      <c r="U734" s="10"/>
      <c r="V734" s="10"/>
      <c r="W734" s="10"/>
      <c r="X734" s="10"/>
      <c r="Y734" s="10"/>
      <c r="Z734" s="10"/>
      <c r="AA734" s="10"/>
    </row>
    <row r="735" spans="1:27" ht="20.25" customHeight="1">
      <c r="A735" s="5" t="s">
        <v>25</v>
      </c>
      <c r="B735" s="5" t="s">
        <v>2926</v>
      </c>
      <c r="C735" s="5" t="s">
        <v>41</v>
      </c>
      <c r="D735" s="5" t="s">
        <v>43</v>
      </c>
      <c r="E735" s="5" t="s">
        <v>29</v>
      </c>
      <c r="F735" s="5" t="s">
        <v>56</v>
      </c>
      <c r="G735" s="5" t="s">
        <v>125</v>
      </c>
      <c r="H735" s="5" t="s">
        <v>68</v>
      </c>
      <c r="I735" s="5" t="s">
        <v>2930</v>
      </c>
      <c r="J735" s="5" t="s">
        <v>5904</v>
      </c>
      <c r="K735" s="5" t="s">
        <v>42</v>
      </c>
      <c r="L735" s="5" t="s">
        <v>38</v>
      </c>
      <c r="M735" s="10"/>
      <c r="N735" s="10"/>
      <c r="O735" s="10"/>
      <c r="P735" s="10"/>
      <c r="Q735" s="10"/>
      <c r="R735" s="10"/>
      <c r="S735" s="10"/>
      <c r="T735" s="10"/>
      <c r="U735" s="10"/>
      <c r="V735" s="10"/>
      <c r="W735" s="10"/>
      <c r="X735" s="10"/>
      <c r="Y735" s="10"/>
      <c r="Z735" s="10"/>
      <c r="AA735" s="10"/>
    </row>
    <row r="736" spans="1:27" ht="20.25" customHeight="1">
      <c r="A736" s="5" t="s">
        <v>50</v>
      </c>
      <c r="B736" s="5" t="s">
        <v>5907</v>
      </c>
      <c r="C736" s="5" t="s">
        <v>41</v>
      </c>
      <c r="D736" s="5" t="s">
        <v>169</v>
      </c>
      <c r="E736" s="5" t="s">
        <v>29</v>
      </c>
      <c r="F736" s="5" t="s">
        <v>223</v>
      </c>
      <c r="G736" s="5" t="s">
        <v>125</v>
      </c>
      <c r="H736" s="5" t="s">
        <v>110</v>
      </c>
      <c r="I736" s="5" t="s">
        <v>1960</v>
      </c>
      <c r="J736" s="5"/>
      <c r="K736" s="5" t="s">
        <v>53</v>
      </c>
      <c r="L736" s="5" t="s">
        <v>55</v>
      </c>
      <c r="M736" s="10"/>
      <c r="N736" s="10"/>
      <c r="O736" s="10"/>
      <c r="P736" s="10"/>
      <c r="Q736" s="10"/>
      <c r="R736" s="10"/>
      <c r="S736" s="10"/>
      <c r="T736" s="10"/>
      <c r="U736" s="10"/>
      <c r="V736" s="10"/>
      <c r="W736" s="10"/>
      <c r="X736" s="10"/>
      <c r="Y736" s="10"/>
      <c r="Z736" s="10"/>
      <c r="AA736" s="10"/>
    </row>
    <row r="737" spans="1:27" ht="20.25" customHeight="1">
      <c r="A737" s="5" t="s">
        <v>5910</v>
      </c>
      <c r="B737" s="5" t="s">
        <v>5912</v>
      </c>
      <c r="C737" s="5" t="s">
        <v>41</v>
      </c>
      <c r="D737" s="5" t="s">
        <v>94</v>
      </c>
      <c r="E737" s="5" t="s">
        <v>29</v>
      </c>
      <c r="F737" s="5" t="s">
        <v>964</v>
      </c>
      <c r="G737" s="5" t="s">
        <v>108</v>
      </c>
      <c r="H737" s="5" t="s">
        <v>2303</v>
      </c>
      <c r="I737" s="5" t="s">
        <v>5914</v>
      </c>
      <c r="J737" s="5" t="s">
        <v>5915</v>
      </c>
      <c r="K737" s="5" t="s">
        <v>37</v>
      </c>
      <c r="L737" s="5" t="s">
        <v>55</v>
      </c>
      <c r="M737" s="10"/>
      <c r="N737" s="10"/>
      <c r="O737" s="10"/>
      <c r="P737" s="10"/>
      <c r="Q737" s="10"/>
      <c r="R737" s="10"/>
      <c r="S737" s="10"/>
      <c r="T737" s="10"/>
      <c r="U737" s="10"/>
      <c r="V737" s="10"/>
      <c r="W737" s="10"/>
      <c r="X737" s="10"/>
      <c r="Y737" s="10"/>
      <c r="Z737" s="10"/>
      <c r="AA737" s="10"/>
    </row>
    <row r="738" spans="1:27" ht="20.25" customHeight="1">
      <c r="A738" s="5" t="s">
        <v>182</v>
      </c>
      <c r="B738" s="5" t="s">
        <v>183</v>
      </c>
      <c r="C738" s="5" t="s">
        <v>41</v>
      </c>
      <c r="D738" s="5" t="s">
        <v>43</v>
      </c>
      <c r="E738" s="5" t="s">
        <v>29</v>
      </c>
      <c r="F738" s="5" t="s">
        <v>186</v>
      </c>
      <c r="G738" s="5" t="s">
        <v>125</v>
      </c>
      <c r="H738" s="5" t="s">
        <v>187</v>
      </c>
      <c r="I738" s="5" t="s">
        <v>189</v>
      </c>
      <c r="J738" s="5" t="s">
        <v>191</v>
      </c>
      <c r="K738" s="5" t="s">
        <v>37</v>
      </c>
      <c r="L738" s="5" t="s">
        <v>55</v>
      </c>
      <c r="M738" s="10"/>
      <c r="N738" s="10"/>
      <c r="O738" s="10"/>
      <c r="P738" s="10"/>
      <c r="Q738" s="10"/>
      <c r="R738" s="10"/>
      <c r="S738" s="10"/>
      <c r="T738" s="10"/>
      <c r="U738" s="10"/>
      <c r="V738" s="10"/>
      <c r="W738" s="10"/>
      <c r="X738" s="10"/>
      <c r="Y738" s="10"/>
      <c r="Z738" s="10"/>
      <c r="AA738" s="10"/>
    </row>
    <row r="739" spans="1:27" ht="20.25" customHeight="1">
      <c r="A739" s="5" t="s">
        <v>50</v>
      </c>
      <c r="B739" s="5" t="s">
        <v>5919</v>
      </c>
      <c r="C739" s="5" t="s">
        <v>41</v>
      </c>
      <c r="D739" s="5" t="s">
        <v>47</v>
      </c>
      <c r="E739" s="5" t="s">
        <v>29</v>
      </c>
      <c r="F739" s="5" t="s">
        <v>852</v>
      </c>
      <c r="G739" s="5" t="s">
        <v>108</v>
      </c>
      <c r="H739" s="5" t="s">
        <v>57</v>
      </c>
      <c r="I739" s="5" t="s">
        <v>5920</v>
      </c>
      <c r="J739" s="5" t="s">
        <v>5923</v>
      </c>
      <c r="K739" s="5" t="s">
        <v>53</v>
      </c>
      <c r="L739" s="5" t="s">
        <v>55</v>
      </c>
      <c r="M739" s="10"/>
      <c r="N739" s="10"/>
      <c r="O739" s="10"/>
      <c r="P739" s="10"/>
      <c r="Q739" s="10"/>
      <c r="R739" s="10"/>
      <c r="S739" s="10"/>
      <c r="T739" s="10"/>
      <c r="U739" s="10"/>
      <c r="V739" s="10"/>
      <c r="W739" s="10"/>
      <c r="X739" s="10"/>
      <c r="Y739" s="10"/>
      <c r="Z739" s="10"/>
      <c r="AA739" s="10"/>
    </row>
    <row r="740" spans="1:27" ht="20.25" customHeight="1">
      <c r="A740" s="5" t="s">
        <v>50</v>
      </c>
      <c r="B740" s="5" t="s">
        <v>5927</v>
      </c>
      <c r="C740" s="5" t="s">
        <v>41</v>
      </c>
      <c r="D740" s="5" t="s">
        <v>94</v>
      </c>
      <c r="E740" s="5" t="s">
        <v>29</v>
      </c>
      <c r="F740" s="5" t="s">
        <v>56</v>
      </c>
      <c r="G740" s="5" t="s">
        <v>31</v>
      </c>
      <c r="H740" s="5" t="s">
        <v>106</v>
      </c>
      <c r="I740" s="5" t="s">
        <v>5930</v>
      </c>
      <c r="J740" s="5" t="s">
        <v>5931</v>
      </c>
      <c r="K740" s="5" t="s">
        <v>100</v>
      </c>
      <c r="L740" s="5" t="s">
        <v>55</v>
      </c>
      <c r="M740" s="10"/>
      <c r="N740" s="10"/>
      <c r="O740" s="10"/>
      <c r="P740" s="10"/>
      <c r="Q740" s="10"/>
      <c r="R740" s="10"/>
      <c r="S740" s="10"/>
      <c r="T740" s="10"/>
      <c r="U740" s="10"/>
      <c r="V740" s="10"/>
      <c r="W740" s="10"/>
      <c r="X740" s="10"/>
      <c r="Y740" s="10"/>
      <c r="Z740" s="10"/>
      <c r="AA740" s="10"/>
    </row>
    <row r="741" spans="1:27" ht="20.25" customHeight="1">
      <c r="A741" s="5" t="s">
        <v>5932</v>
      </c>
      <c r="B741" s="5" t="s">
        <v>5933</v>
      </c>
      <c r="C741" s="5" t="s">
        <v>41</v>
      </c>
      <c r="D741" s="5" t="s">
        <v>5935</v>
      </c>
      <c r="E741" s="5" t="s">
        <v>29</v>
      </c>
      <c r="F741" s="5" t="s">
        <v>852</v>
      </c>
      <c r="G741" s="5" t="s">
        <v>108</v>
      </c>
      <c r="H741" s="5" t="s">
        <v>5937</v>
      </c>
      <c r="I741" s="5" t="s">
        <v>5938</v>
      </c>
      <c r="J741" s="5" t="s">
        <v>5939</v>
      </c>
      <c r="K741" s="5" t="s">
        <v>1599</v>
      </c>
      <c r="L741" s="5" t="s">
        <v>237</v>
      </c>
      <c r="M741" s="10"/>
      <c r="N741" s="10"/>
      <c r="O741" s="10"/>
      <c r="P741" s="10"/>
      <c r="Q741" s="10"/>
      <c r="R741" s="10"/>
      <c r="S741" s="10"/>
      <c r="T741" s="10"/>
      <c r="U741" s="10"/>
      <c r="V741" s="10"/>
      <c r="W741" s="10"/>
      <c r="X741" s="10"/>
      <c r="Y741" s="10"/>
      <c r="Z741" s="10"/>
      <c r="AA741" s="10"/>
    </row>
    <row r="742" spans="1:27" ht="20.25" customHeight="1">
      <c r="A742" s="5" t="s">
        <v>159</v>
      </c>
      <c r="B742" s="5" t="s">
        <v>5942</v>
      </c>
      <c r="C742" s="5" t="s">
        <v>41</v>
      </c>
      <c r="D742" s="5" t="s">
        <v>94</v>
      </c>
      <c r="E742" s="5" t="s">
        <v>45</v>
      </c>
      <c r="F742" s="5" t="s">
        <v>478</v>
      </c>
      <c r="G742" s="5" t="s">
        <v>31</v>
      </c>
      <c r="H742" s="5" t="s">
        <v>5943</v>
      </c>
      <c r="I742" s="5" t="s">
        <v>5944</v>
      </c>
      <c r="J742" s="5" t="s">
        <v>5945</v>
      </c>
      <c r="K742" s="5" t="s">
        <v>37</v>
      </c>
      <c r="L742" s="5" t="s">
        <v>55</v>
      </c>
      <c r="M742" s="10"/>
      <c r="N742" s="10"/>
      <c r="O742" s="10"/>
      <c r="P742" s="10"/>
      <c r="Q742" s="10"/>
      <c r="R742" s="10"/>
      <c r="S742" s="10"/>
      <c r="T742" s="10"/>
      <c r="U742" s="10"/>
      <c r="V742" s="10"/>
      <c r="W742" s="10"/>
      <c r="X742" s="10"/>
      <c r="Y742" s="10"/>
      <c r="Z742" s="10"/>
      <c r="AA742" s="10"/>
    </row>
    <row r="743" spans="1:27" ht="20.25" customHeight="1">
      <c r="A743" s="5" t="s">
        <v>1678</v>
      </c>
      <c r="B743" s="5" t="s">
        <v>5950</v>
      </c>
      <c r="C743" s="5" t="s">
        <v>41</v>
      </c>
      <c r="D743" s="5" t="s">
        <v>114</v>
      </c>
      <c r="E743" s="5" t="s">
        <v>29</v>
      </c>
      <c r="F743" s="5" t="s">
        <v>30</v>
      </c>
      <c r="G743" s="5" t="s">
        <v>108</v>
      </c>
      <c r="H743" s="5" t="s">
        <v>273</v>
      </c>
      <c r="I743" s="5" t="s">
        <v>5952</v>
      </c>
      <c r="J743" s="5" t="s">
        <v>5953</v>
      </c>
      <c r="K743" s="5" t="s">
        <v>53</v>
      </c>
      <c r="L743" s="5" t="s">
        <v>55</v>
      </c>
      <c r="M743" s="10"/>
      <c r="N743" s="10"/>
      <c r="O743" s="10"/>
      <c r="P743" s="10"/>
      <c r="Q743" s="10"/>
      <c r="R743" s="10"/>
      <c r="S743" s="10"/>
      <c r="T743" s="10"/>
      <c r="U743" s="10"/>
      <c r="V743" s="10"/>
      <c r="W743" s="10"/>
      <c r="X743" s="10"/>
      <c r="Y743" s="10"/>
      <c r="Z743" s="10"/>
      <c r="AA743" s="10"/>
    </row>
    <row r="744" spans="1:27" ht="20.25" customHeight="1">
      <c r="A744" s="5" t="s">
        <v>50</v>
      </c>
      <c r="B744" s="5" t="s">
        <v>5955</v>
      </c>
      <c r="C744" s="5" t="s">
        <v>41</v>
      </c>
      <c r="D744" s="5" t="s">
        <v>94</v>
      </c>
      <c r="E744" s="5" t="s">
        <v>45</v>
      </c>
      <c r="F744" s="5" t="s">
        <v>478</v>
      </c>
      <c r="G744" s="5" t="s">
        <v>31</v>
      </c>
      <c r="H744" s="5" t="s">
        <v>57</v>
      </c>
      <c r="I744" s="5" t="s">
        <v>5958</v>
      </c>
      <c r="J744" s="5" t="s">
        <v>5960</v>
      </c>
      <c r="K744" s="5" t="s">
        <v>53</v>
      </c>
      <c r="L744" s="5" t="s">
        <v>55</v>
      </c>
      <c r="M744" s="10"/>
      <c r="N744" s="10"/>
      <c r="O744" s="10"/>
      <c r="P744" s="10"/>
      <c r="Q744" s="10"/>
      <c r="R744" s="10"/>
      <c r="S744" s="10"/>
      <c r="T744" s="10"/>
      <c r="U744" s="10"/>
      <c r="V744" s="10"/>
      <c r="W744" s="10"/>
      <c r="X744" s="10"/>
      <c r="Y744" s="10"/>
      <c r="Z744" s="10"/>
      <c r="AA744" s="10"/>
    </row>
    <row r="745" spans="1:27" ht="20.25" customHeight="1">
      <c r="A745" s="5" t="s">
        <v>1467</v>
      </c>
      <c r="B745" s="5" t="s">
        <v>3742</v>
      </c>
      <c r="C745" s="5" t="s">
        <v>41</v>
      </c>
      <c r="D745" s="5" t="s">
        <v>448</v>
      </c>
      <c r="E745" s="5" t="s">
        <v>29</v>
      </c>
      <c r="F745" s="5" t="s">
        <v>178</v>
      </c>
      <c r="G745" s="5" t="s">
        <v>31</v>
      </c>
      <c r="H745" s="5" t="s">
        <v>76</v>
      </c>
      <c r="I745" s="5" t="s">
        <v>3744</v>
      </c>
      <c r="J745" s="5" t="s">
        <v>5963</v>
      </c>
      <c r="K745" s="5" t="s">
        <v>100</v>
      </c>
      <c r="L745" s="5" t="s">
        <v>55</v>
      </c>
      <c r="M745" s="10"/>
      <c r="N745" s="10"/>
      <c r="O745" s="10"/>
      <c r="P745" s="10"/>
      <c r="Q745" s="10"/>
      <c r="R745" s="10"/>
      <c r="S745" s="10"/>
      <c r="T745" s="10"/>
      <c r="U745" s="10"/>
      <c r="V745" s="10"/>
      <c r="W745" s="10"/>
      <c r="X745" s="10"/>
      <c r="Y745" s="10"/>
      <c r="Z745" s="10"/>
      <c r="AA745" s="10"/>
    </row>
    <row r="746" spans="1:27" ht="20.25" customHeight="1">
      <c r="A746" s="5" t="s">
        <v>50</v>
      </c>
      <c r="B746" s="5" t="s">
        <v>3650</v>
      </c>
      <c r="C746" s="5" t="s">
        <v>41</v>
      </c>
      <c r="D746" s="5" t="s">
        <v>448</v>
      </c>
      <c r="E746" s="5" t="s">
        <v>29</v>
      </c>
      <c r="F746" s="5" t="s">
        <v>538</v>
      </c>
      <c r="G746" s="5" t="s">
        <v>108</v>
      </c>
      <c r="H746" s="5" t="s">
        <v>3655</v>
      </c>
      <c r="I746" s="5" t="s">
        <v>3656</v>
      </c>
      <c r="J746" s="5" t="s">
        <v>3658</v>
      </c>
      <c r="K746" s="5" t="s">
        <v>53</v>
      </c>
      <c r="L746" s="5" t="s">
        <v>55</v>
      </c>
      <c r="M746" s="10"/>
      <c r="N746" s="10"/>
      <c r="O746" s="10"/>
      <c r="P746" s="10"/>
      <c r="Q746" s="10"/>
      <c r="R746" s="10"/>
      <c r="S746" s="10"/>
      <c r="T746" s="10"/>
      <c r="U746" s="10"/>
      <c r="V746" s="10"/>
      <c r="W746" s="10"/>
      <c r="X746" s="10"/>
      <c r="Y746" s="10"/>
      <c r="Z746" s="10"/>
      <c r="AA746" s="10"/>
    </row>
    <row r="747" spans="1:27" ht="20.25" customHeight="1">
      <c r="A747" s="5" t="s">
        <v>5975</v>
      </c>
      <c r="B747" s="5" t="s">
        <v>5976</v>
      </c>
      <c r="C747" s="5" t="s">
        <v>41</v>
      </c>
      <c r="D747" s="5" t="s">
        <v>43</v>
      </c>
      <c r="E747" s="5" t="s">
        <v>29</v>
      </c>
      <c r="F747" s="5" t="s">
        <v>5978</v>
      </c>
      <c r="G747" s="5" t="s">
        <v>31</v>
      </c>
      <c r="H747" s="5" t="s">
        <v>213</v>
      </c>
      <c r="I747" s="5" t="s">
        <v>5981</v>
      </c>
      <c r="J747" s="5" t="s">
        <v>5982</v>
      </c>
      <c r="K747" s="5" t="s">
        <v>37</v>
      </c>
      <c r="L747" s="5" t="s">
        <v>55</v>
      </c>
      <c r="M747" s="10"/>
      <c r="N747" s="10"/>
      <c r="O747" s="10"/>
      <c r="P747" s="10"/>
      <c r="Q747" s="10"/>
      <c r="R747" s="10"/>
      <c r="S747" s="10"/>
      <c r="T747" s="10"/>
      <c r="U747" s="10"/>
      <c r="V747" s="10"/>
      <c r="W747" s="10"/>
      <c r="X747" s="10"/>
      <c r="Y747" s="10"/>
      <c r="Z747" s="10"/>
      <c r="AA747" s="10"/>
    </row>
    <row r="748" spans="1:27" ht="20.25" customHeight="1">
      <c r="A748" s="5" t="s">
        <v>5984</v>
      </c>
      <c r="B748" s="5" t="s">
        <v>5986</v>
      </c>
      <c r="C748" s="5" t="s">
        <v>41</v>
      </c>
      <c r="D748" s="5" t="s">
        <v>47</v>
      </c>
      <c r="E748" s="5" t="s">
        <v>29</v>
      </c>
      <c r="F748" s="5" t="s">
        <v>548</v>
      </c>
      <c r="G748" s="5" t="s">
        <v>125</v>
      </c>
      <c r="H748" s="5" t="s">
        <v>594</v>
      </c>
      <c r="I748" s="5" t="s">
        <v>5987</v>
      </c>
      <c r="J748" s="5" t="s">
        <v>5988</v>
      </c>
      <c r="K748" s="5" t="s">
        <v>37</v>
      </c>
      <c r="L748" s="5" t="s">
        <v>55</v>
      </c>
      <c r="M748" s="10"/>
      <c r="N748" s="10"/>
      <c r="O748" s="10"/>
      <c r="P748" s="10"/>
      <c r="Q748" s="10"/>
      <c r="R748" s="10"/>
      <c r="S748" s="10"/>
      <c r="T748" s="10"/>
      <c r="U748" s="10"/>
      <c r="V748" s="10"/>
      <c r="W748" s="10"/>
      <c r="X748" s="10"/>
      <c r="Y748" s="10"/>
      <c r="Z748" s="10"/>
      <c r="AA748" s="10"/>
    </row>
    <row r="749" spans="1:27" ht="20.25" customHeight="1">
      <c r="A749" s="5" t="s">
        <v>50</v>
      </c>
      <c r="B749" s="5" t="s">
        <v>5991</v>
      </c>
      <c r="C749" s="5" t="s">
        <v>41</v>
      </c>
      <c r="D749" s="5" t="s">
        <v>43</v>
      </c>
      <c r="E749" s="5" t="s">
        <v>29</v>
      </c>
      <c r="F749" s="5" t="s">
        <v>56</v>
      </c>
      <c r="G749" s="5" t="s">
        <v>125</v>
      </c>
      <c r="H749" s="5" t="s">
        <v>48</v>
      </c>
      <c r="I749" s="5" t="s">
        <v>5992</v>
      </c>
      <c r="J749" s="5" t="s">
        <v>5994</v>
      </c>
      <c r="K749" s="5" t="s">
        <v>37</v>
      </c>
      <c r="L749" s="5" t="s">
        <v>55</v>
      </c>
      <c r="M749" s="10"/>
      <c r="N749" s="10"/>
      <c r="O749" s="10"/>
      <c r="P749" s="10"/>
      <c r="Q749" s="10"/>
      <c r="R749" s="10"/>
      <c r="S749" s="10"/>
      <c r="T749" s="10"/>
      <c r="U749" s="10"/>
      <c r="V749" s="10"/>
      <c r="W749" s="10"/>
      <c r="X749" s="10"/>
      <c r="Y749" s="10"/>
      <c r="Z749" s="10"/>
      <c r="AA749" s="10"/>
    </row>
    <row r="750" spans="1:27" ht="20.25" customHeight="1">
      <c r="A750" s="5" t="s">
        <v>264</v>
      </c>
      <c r="B750" s="5" t="s">
        <v>5998</v>
      </c>
      <c r="C750" s="5" t="s">
        <v>41</v>
      </c>
      <c r="D750" s="5" t="s">
        <v>94</v>
      </c>
      <c r="E750" s="5" t="s">
        <v>29</v>
      </c>
      <c r="F750" s="5" t="s">
        <v>538</v>
      </c>
      <c r="G750" s="5" t="s">
        <v>108</v>
      </c>
      <c r="H750" s="5" t="s">
        <v>76</v>
      </c>
      <c r="I750" s="5" t="s">
        <v>1506</v>
      </c>
      <c r="J750" s="5" t="s">
        <v>6000</v>
      </c>
      <c r="K750" s="5" t="s">
        <v>100</v>
      </c>
      <c r="L750" s="5" t="s">
        <v>55</v>
      </c>
      <c r="M750" s="10"/>
      <c r="N750" s="10"/>
      <c r="O750" s="10"/>
      <c r="P750" s="10"/>
      <c r="Q750" s="10"/>
      <c r="R750" s="10"/>
      <c r="S750" s="10"/>
      <c r="T750" s="10"/>
      <c r="U750" s="10"/>
      <c r="V750" s="10"/>
      <c r="W750" s="10"/>
      <c r="X750" s="10"/>
      <c r="Y750" s="10"/>
      <c r="Z750" s="10"/>
      <c r="AA750" s="10"/>
    </row>
    <row r="751" spans="1:27" ht="20.25" customHeight="1">
      <c r="A751" s="5" t="s">
        <v>1133</v>
      </c>
      <c r="B751" s="5" t="s">
        <v>6003</v>
      </c>
      <c r="C751" s="5" t="s">
        <v>41</v>
      </c>
      <c r="D751" s="5" t="s">
        <v>43</v>
      </c>
      <c r="E751" s="5" t="s">
        <v>45</v>
      </c>
      <c r="F751" s="5" t="s">
        <v>65</v>
      </c>
      <c r="G751" s="5" t="s">
        <v>108</v>
      </c>
      <c r="H751" s="5" t="s">
        <v>1424</v>
      </c>
      <c r="I751" s="5" t="s">
        <v>6005</v>
      </c>
      <c r="J751" s="5" t="s">
        <v>6007</v>
      </c>
      <c r="K751" s="5" t="s">
        <v>100</v>
      </c>
      <c r="L751" s="5" t="s">
        <v>55</v>
      </c>
      <c r="M751" s="10"/>
      <c r="N751" s="10"/>
      <c r="O751" s="10"/>
      <c r="P751" s="10"/>
      <c r="Q751" s="10"/>
      <c r="R751" s="10"/>
      <c r="S751" s="10"/>
      <c r="T751" s="10"/>
      <c r="U751" s="10"/>
      <c r="V751" s="10"/>
      <c r="W751" s="10"/>
      <c r="X751" s="10"/>
      <c r="Y751" s="10"/>
      <c r="Z751" s="10"/>
      <c r="AA751" s="10"/>
    </row>
    <row r="752" spans="1:27" ht="20.25" customHeight="1">
      <c r="A752" s="5" t="s">
        <v>6008</v>
      </c>
      <c r="B752" s="5" t="s">
        <v>6009</v>
      </c>
      <c r="C752" s="5" t="s">
        <v>41</v>
      </c>
      <c r="D752" s="5" t="s">
        <v>47</v>
      </c>
      <c r="E752" s="5" t="s">
        <v>45</v>
      </c>
      <c r="F752" s="5" t="s">
        <v>952</v>
      </c>
      <c r="G752" s="5" t="s">
        <v>31</v>
      </c>
      <c r="H752" s="5" t="s">
        <v>48</v>
      </c>
      <c r="I752" s="5" t="s">
        <v>6012</v>
      </c>
      <c r="J752" s="5" t="s">
        <v>6013</v>
      </c>
      <c r="K752" s="5" t="s">
        <v>53</v>
      </c>
      <c r="L752" s="5" t="s">
        <v>55</v>
      </c>
      <c r="M752" s="10"/>
      <c r="N752" s="10"/>
      <c r="O752" s="10"/>
      <c r="P752" s="10"/>
      <c r="Q752" s="10"/>
      <c r="R752" s="10"/>
      <c r="S752" s="10"/>
      <c r="T752" s="10"/>
      <c r="U752" s="10"/>
      <c r="V752" s="10"/>
      <c r="W752" s="10"/>
      <c r="X752" s="10"/>
      <c r="Y752" s="10"/>
      <c r="Z752" s="10"/>
      <c r="AA752" s="10"/>
    </row>
    <row r="753" spans="1:27" ht="20.25" customHeight="1">
      <c r="A753" s="5" t="s">
        <v>50</v>
      </c>
      <c r="B753" s="5" t="s">
        <v>6015</v>
      </c>
      <c r="C753" s="5" t="s">
        <v>41</v>
      </c>
      <c r="D753" s="5" t="s">
        <v>94</v>
      </c>
      <c r="E753" s="5" t="s">
        <v>45</v>
      </c>
      <c r="F753" s="5" t="s">
        <v>56</v>
      </c>
      <c r="G753" s="5" t="s">
        <v>66</v>
      </c>
      <c r="H753" s="5" t="s">
        <v>57</v>
      </c>
      <c r="I753" s="5" t="s">
        <v>6017</v>
      </c>
      <c r="J753" s="5" t="s">
        <v>6018</v>
      </c>
      <c r="K753" s="5" t="s">
        <v>167</v>
      </c>
      <c r="L753" s="5" t="s">
        <v>38</v>
      </c>
      <c r="M753" s="10"/>
      <c r="N753" s="10"/>
      <c r="O753" s="10"/>
      <c r="P753" s="10"/>
      <c r="Q753" s="10"/>
      <c r="R753" s="10"/>
      <c r="S753" s="10"/>
      <c r="T753" s="10"/>
      <c r="U753" s="10"/>
      <c r="V753" s="10"/>
      <c r="W753" s="10"/>
      <c r="X753" s="10"/>
      <c r="Y753" s="10"/>
      <c r="Z753" s="10"/>
      <c r="AA753" s="10"/>
    </row>
    <row r="754" spans="1:27" ht="20.25" customHeight="1">
      <c r="A754" s="5" t="s">
        <v>50</v>
      </c>
      <c r="B754" s="5" t="s">
        <v>6020</v>
      </c>
      <c r="C754" s="5" t="s">
        <v>41</v>
      </c>
      <c r="D754" s="5" t="s">
        <v>94</v>
      </c>
      <c r="E754" s="5" t="s">
        <v>45</v>
      </c>
      <c r="F754" s="5" t="s">
        <v>56</v>
      </c>
      <c r="G754" s="5" t="s">
        <v>108</v>
      </c>
      <c r="H754" s="5" t="s">
        <v>663</v>
      </c>
      <c r="I754" s="5" t="s">
        <v>6024</v>
      </c>
      <c r="J754" s="5" t="s">
        <v>6025</v>
      </c>
      <c r="K754" s="5" t="s">
        <v>167</v>
      </c>
      <c r="L754" s="5" t="s">
        <v>38</v>
      </c>
      <c r="M754" s="10"/>
      <c r="N754" s="10"/>
      <c r="O754" s="10"/>
      <c r="P754" s="10"/>
      <c r="Q754" s="10"/>
      <c r="R754" s="10"/>
      <c r="S754" s="10"/>
      <c r="T754" s="10"/>
      <c r="U754" s="10"/>
      <c r="V754" s="10"/>
      <c r="W754" s="10"/>
      <c r="X754" s="10"/>
      <c r="Y754" s="10"/>
      <c r="Z754" s="10"/>
      <c r="AA754" s="10"/>
    </row>
    <row r="755" spans="1:27" ht="20.25" customHeight="1">
      <c r="A755" s="5" t="s">
        <v>50</v>
      </c>
      <c r="B755" s="5" t="s">
        <v>6029</v>
      </c>
      <c r="C755" s="5" t="s">
        <v>41</v>
      </c>
      <c r="D755" s="5" t="s">
        <v>874</v>
      </c>
      <c r="E755" s="5" t="s">
        <v>45</v>
      </c>
      <c r="F755" s="5" t="s">
        <v>852</v>
      </c>
      <c r="G755" s="5" t="s">
        <v>108</v>
      </c>
      <c r="H755" s="5" t="s">
        <v>110</v>
      </c>
      <c r="I755" s="5" t="s">
        <v>6031</v>
      </c>
      <c r="J755" s="5" t="s">
        <v>6033</v>
      </c>
      <c r="K755" s="5" t="s">
        <v>37</v>
      </c>
      <c r="L755" s="5" t="s">
        <v>55</v>
      </c>
      <c r="M755" s="10"/>
      <c r="N755" s="10"/>
      <c r="O755" s="10"/>
      <c r="P755" s="10"/>
      <c r="Q755" s="10"/>
      <c r="R755" s="10"/>
      <c r="S755" s="10"/>
      <c r="T755" s="10"/>
      <c r="U755" s="10"/>
      <c r="V755" s="10"/>
      <c r="W755" s="10"/>
      <c r="X755" s="10"/>
      <c r="Y755" s="10"/>
      <c r="Z755" s="10"/>
      <c r="AA755" s="10"/>
    </row>
    <row r="756" spans="1:27" ht="20.25" customHeight="1">
      <c r="A756" s="5" t="s">
        <v>50</v>
      </c>
      <c r="B756" s="5" t="s">
        <v>1331</v>
      </c>
      <c r="C756" s="5" t="s">
        <v>41</v>
      </c>
      <c r="D756" s="5" t="s">
        <v>169</v>
      </c>
      <c r="E756" s="5" t="s">
        <v>95</v>
      </c>
      <c r="F756" s="5" t="s">
        <v>65</v>
      </c>
      <c r="G756" s="5" t="s">
        <v>125</v>
      </c>
      <c r="H756" s="5" t="s">
        <v>1324</v>
      </c>
      <c r="I756" s="5" t="s">
        <v>1333</v>
      </c>
      <c r="J756" s="5" t="s">
        <v>6036</v>
      </c>
      <c r="K756" s="5" t="s">
        <v>100</v>
      </c>
      <c r="L756" s="5" t="s">
        <v>55</v>
      </c>
      <c r="M756" s="10"/>
      <c r="N756" s="10"/>
      <c r="O756" s="10"/>
      <c r="P756" s="10"/>
      <c r="Q756" s="10"/>
      <c r="R756" s="10"/>
      <c r="S756" s="10"/>
      <c r="T756" s="10"/>
      <c r="U756" s="10"/>
      <c r="V756" s="10"/>
      <c r="W756" s="10"/>
      <c r="X756" s="10"/>
      <c r="Y756" s="10"/>
      <c r="Z756" s="10"/>
      <c r="AA756" s="10"/>
    </row>
    <row r="757" spans="1:27" ht="20.25" customHeight="1">
      <c r="A757" s="5" t="s">
        <v>50</v>
      </c>
      <c r="B757" s="5" t="s">
        <v>6038</v>
      </c>
      <c r="C757" s="5" t="s">
        <v>41</v>
      </c>
      <c r="D757" s="5" t="s">
        <v>94</v>
      </c>
      <c r="E757" s="5" t="s">
        <v>45</v>
      </c>
      <c r="F757" s="5" t="s">
        <v>30</v>
      </c>
      <c r="G757" s="5" t="s">
        <v>31</v>
      </c>
      <c r="H757" s="5" t="s">
        <v>110</v>
      </c>
      <c r="I757" s="5"/>
      <c r="J757" s="5" t="s">
        <v>6040</v>
      </c>
      <c r="K757" s="5" t="s">
        <v>53</v>
      </c>
      <c r="L757" s="5" t="s">
        <v>55</v>
      </c>
      <c r="M757" s="10"/>
      <c r="N757" s="10"/>
      <c r="O757" s="10"/>
      <c r="P757" s="10"/>
      <c r="Q757" s="10"/>
      <c r="R757" s="10"/>
      <c r="S757" s="10"/>
      <c r="T757" s="10"/>
      <c r="U757" s="10"/>
      <c r="V757" s="10"/>
      <c r="W757" s="10"/>
      <c r="X757" s="10"/>
      <c r="Y757" s="10"/>
      <c r="Z757" s="10"/>
      <c r="AA757" s="10"/>
    </row>
    <row r="758" spans="1:27" ht="20.25" customHeight="1">
      <c r="A758" s="5" t="s">
        <v>50</v>
      </c>
      <c r="B758" s="5" t="s">
        <v>1422</v>
      </c>
      <c r="C758" s="5" t="s">
        <v>41</v>
      </c>
      <c r="D758" s="5" t="s">
        <v>47</v>
      </c>
      <c r="E758" s="5" t="s">
        <v>45</v>
      </c>
      <c r="F758" s="5" t="s">
        <v>852</v>
      </c>
      <c r="G758" s="5" t="s">
        <v>31</v>
      </c>
      <c r="H758" s="5" t="s">
        <v>1424</v>
      </c>
      <c r="I758" s="5" t="s">
        <v>1425</v>
      </c>
      <c r="J758" s="5" t="s">
        <v>1426</v>
      </c>
      <c r="K758" s="5" t="s">
        <v>53</v>
      </c>
      <c r="L758" s="5" t="s">
        <v>55</v>
      </c>
      <c r="M758" s="10"/>
      <c r="N758" s="10"/>
      <c r="O758" s="10"/>
      <c r="P758" s="10"/>
      <c r="Q758" s="10"/>
      <c r="R758" s="10"/>
      <c r="S758" s="10"/>
      <c r="T758" s="10"/>
      <c r="U758" s="10"/>
      <c r="V758" s="10"/>
      <c r="W758" s="10"/>
      <c r="X758" s="10"/>
      <c r="Y758" s="10"/>
      <c r="Z758" s="10"/>
      <c r="AA758" s="10"/>
    </row>
    <row r="759" spans="1:27" ht="20.25" customHeight="1">
      <c r="A759" s="5" t="s">
        <v>6047</v>
      </c>
      <c r="B759" s="5" t="s">
        <v>6048</v>
      </c>
      <c r="C759" s="5" t="s">
        <v>41</v>
      </c>
      <c r="D759" s="5" t="s">
        <v>169</v>
      </c>
      <c r="E759" s="5" t="s">
        <v>29</v>
      </c>
      <c r="F759" s="5" t="s">
        <v>695</v>
      </c>
      <c r="G759" s="5" t="s">
        <v>31</v>
      </c>
      <c r="H759" s="5" t="s">
        <v>117</v>
      </c>
      <c r="I759" s="5" t="s">
        <v>6051</v>
      </c>
      <c r="J759" s="5" t="s">
        <v>6052</v>
      </c>
      <c r="K759" s="5" t="s">
        <v>53</v>
      </c>
      <c r="L759" s="5" t="s">
        <v>55</v>
      </c>
      <c r="M759" s="10"/>
      <c r="N759" s="10"/>
      <c r="O759" s="10"/>
      <c r="P759" s="10"/>
      <c r="Q759" s="10"/>
      <c r="R759" s="10"/>
      <c r="S759" s="10"/>
      <c r="T759" s="10"/>
      <c r="U759" s="10"/>
      <c r="V759" s="10"/>
      <c r="W759" s="10"/>
      <c r="X759" s="10"/>
      <c r="Y759" s="10"/>
      <c r="Z759" s="10"/>
      <c r="AA759" s="10"/>
    </row>
    <row r="760" spans="1:27" ht="20.25" customHeight="1">
      <c r="A760" s="5" t="s">
        <v>50</v>
      </c>
      <c r="B760" s="5" t="s">
        <v>6055</v>
      </c>
      <c r="C760" s="5" t="s">
        <v>41</v>
      </c>
      <c r="D760" s="5" t="s">
        <v>47</v>
      </c>
      <c r="E760" s="5" t="s">
        <v>45</v>
      </c>
      <c r="F760" s="5" t="s">
        <v>65</v>
      </c>
      <c r="G760" s="5" t="s">
        <v>108</v>
      </c>
      <c r="H760" s="5" t="s">
        <v>1283</v>
      </c>
      <c r="I760" s="5" t="s">
        <v>6057</v>
      </c>
      <c r="J760" s="5" t="s">
        <v>6059</v>
      </c>
      <c r="K760" s="5" t="s">
        <v>53</v>
      </c>
      <c r="L760" s="5" t="s">
        <v>55</v>
      </c>
      <c r="M760" s="10"/>
      <c r="N760" s="10"/>
      <c r="O760" s="10"/>
      <c r="P760" s="10"/>
      <c r="Q760" s="10"/>
      <c r="R760" s="10"/>
      <c r="S760" s="10"/>
      <c r="T760" s="10"/>
      <c r="U760" s="10"/>
      <c r="V760" s="10"/>
      <c r="W760" s="10"/>
      <c r="X760" s="10"/>
      <c r="Y760" s="10"/>
      <c r="Z760" s="10"/>
      <c r="AA760" s="10"/>
    </row>
    <row r="761" spans="1:27" ht="20.25" customHeight="1">
      <c r="A761" s="5" t="s">
        <v>50</v>
      </c>
      <c r="B761" s="5" t="s">
        <v>6063</v>
      </c>
      <c r="C761" s="5" t="s">
        <v>41</v>
      </c>
      <c r="D761" s="5" t="s">
        <v>94</v>
      </c>
      <c r="E761" s="5" t="s">
        <v>29</v>
      </c>
      <c r="F761" s="5" t="s">
        <v>2314</v>
      </c>
      <c r="G761" s="5" t="s">
        <v>108</v>
      </c>
      <c r="H761" s="5" t="s">
        <v>48</v>
      </c>
      <c r="I761" s="5" t="s">
        <v>6064</v>
      </c>
      <c r="J761" s="5" t="s">
        <v>6066</v>
      </c>
      <c r="K761" s="5" t="s">
        <v>37</v>
      </c>
      <c r="L761" s="5" t="s">
        <v>55</v>
      </c>
      <c r="M761" s="10"/>
      <c r="N761" s="10"/>
      <c r="O761" s="10"/>
      <c r="P761" s="10"/>
      <c r="Q761" s="10"/>
      <c r="R761" s="10"/>
      <c r="S761" s="10"/>
      <c r="T761" s="10"/>
      <c r="U761" s="10"/>
      <c r="V761" s="10"/>
      <c r="W761" s="10"/>
      <c r="X761" s="10"/>
      <c r="Y761" s="10"/>
      <c r="Z761" s="10"/>
      <c r="AA761" s="10"/>
    </row>
    <row r="762" spans="1:27" ht="20.25" customHeight="1">
      <c r="A762" s="5" t="s">
        <v>50</v>
      </c>
      <c r="B762" s="5" t="s">
        <v>6067</v>
      </c>
      <c r="C762" s="5" t="s">
        <v>41</v>
      </c>
      <c r="D762" s="5" t="s">
        <v>94</v>
      </c>
      <c r="E762" s="5" t="s">
        <v>29</v>
      </c>
      <c r="F762" s="5" t="s">
        <v>222</v>
      </c>
      <c r="G762" s="5" t="s">
        <v>125</v>
      </c>
      <c r="H762" s="5" t="s">
        <v>110</v>
      </c>
      <c r="I762" s="5" t="s">
        <v>6074</v>
      </c>
      <c r="J762" s="5" t="s">
        <v>6075</v>
      </c>
      <c r="K762" s="5" t="s">
        <v>100</v>
      </c>
      <c r="L762" s="5" t="s">
        <v>55</v>
      </c>
      <c r="M762" s="10"/>
      <c r="N762" s="10"/>
      <c r="O762" s="10"/>
      <c r="P762" s="10"/>
      <c r="Q762" s="10"/>
      <c r="R762" s="10"/>
      <c r="S762" s="10"/>
      <c r="T762" s="10"/>
      <c r="U762" s="10"/>
      <c r="V762" s="10"/>
      <c r="W762" s="10"/>
      <c r="X762" s="10"/>
      <c r="Y762" s="10"/>
      <c r="Z762" s="10"/>
      <c r="AA762" s="10"/>
    </row>
    <row r="763" spans="1:27" ht="20.25" customHeight="1">
      <c r="A763" s="5" t="s">
        <v>50</v>
      </c>
      <c r="B763" s="5" t="s">
        <v>2970</v>
      </c>
      <c r="C763" s="5" t="s">
        <v>41</v>
      </c>
      <c r="D763" s="5" t="s">
        <v>1546</v>
      </c>
      <c r="E763" s="5" t="s">
        <v>29</v>
      </c>
      <c r="F763" s="5" t="s">
        <v>30</v>
      </c>
      <c r="G763" s="5" t="s">
        <v>108</v>
      </c>
      <c r="H763" s="5" t="s">
        <v>2975</v>
      </c>
      <c r="I763" s="5" t="s">
        <v>6080</v>
      </c>
      <c r="J763" s="5" t="s">
        <v>6081</v>
      </c>
      <c r="K763" s="5" t="s">
        <v>37</v>
      </c>
      <c r="L763" s="5" t="s">
        <v>237</v>
      </c>
      <c r="M763" s="10"/>
      <c r="N763" s="10"/>
      <c r="O763" s="10"/>
      <c r="P763" s="10"/>
      <c r="Q763" s="10"/>
      <c r="R763" s="10"/>
      <c r="S763" s="10"/>
      <c r="T763" s="10"/>
      <c r="U763" s="10"/>
      <c r="V763" s="10"/>
      <c r="W763" s="10"/>
      <c r="X763" s="10"/>
      <c r="Y763" s="10"/>
      <c r="Z763" s="10"/>
      <c r="AA763" s="10"/>
    </row>
    <row r="764" spans="1:27" ht="20.25" customHeight="1">
      <c r="A764" s="5" t="s">
        <v>6084</v>
      </c>
      <c r="B764" s="5" t="s">
        <v>6085</v>
      </c>
      <c r="C764" s="5" t="s">
        <v>41</v>
      </c>
      <c r="D764" s="5" t="s">
        <v>448</v>
      </c>
      <c r="E764" s="5" t="s">
        <v>651</v>
      </c>
      <c r="F764" s="5" t="s">
        <v>957</v>
      </c>
      <c r="G764" s="5" t="s">
        <v>31</v>
      </c>
      <c r="H764" s="5" t="s">
        <v>252</v>
      </c>
      <c r="I764" s="5" t="s">
        <v>6087</v>
      </c>
      <c r="J764" s="5" t="s">
        <v>6089</v>
      </c>
      <c r="K764" s="5" t="s">
        <v>167</v>
      </c>
      <c r="L764" s="5" t="s">
        <v>55</v>
      </c>
      <c r="M764" s="10"/>
      <c r="N764" s="10"/>
      <c r="O764" s="10"/>
      <c r="P764" s="10"/>
      <c r="Q764" s="10"/>
      <c r="R764" s="10"/>
      <c r="S764" s="10"/>
      <c r="T764" s="10"/>
      <c r="U764" s="10"/>
      <c r="V764" s="10"/>
      <c r="W764" s="10"/>
      <c r="X764" s="10"/>
      <c r="Y764" s="10"/>
      <c r="Z764" s="10"/>
      <c r="AA764" s="10"/>
    </row>
    <row r="765" spans="1:27" ht="20.25" customHeight="1">
      <c r="A765" s="5" t="s">
        <v>50</v>
      </c>
      <c r="B765" s="5" t="s">
        <v>6090</v>
      </c>
      <c r="C765" s="5" t="s">
        <v>41</v>
      </c>
      <c r="D765" s="5" t="s">
        <v>94</v>
      </c>
      <c r="E765" s="5" t="s">
        <v>45</v>
      </c>
      <c r="F765" s="5" t="s">
        <v>56</v>
      </c>
      <c r="G765" s="5" t="s">
        <v>31</v>
      </c>
      <c r="H765" s="5" t="s">
        <v>57</v>
      </c>
      <c r="I765" s="5"/>
      <c r="J765" s="5" t="s">
        <v>6092</v>
      </c>
      <c r="K765" s="5" t="s">
        <v>37</v>
      </c>
      <c r="L765" s="5" t="s">
        <v>55</v>
      </c>
      <c r="M765" s="10"/>
      <c r="N765" s="10"/>
      <c r="O765" s="10"/>
      <c r="P765" s="10"/>
      <c r="Q765" s="10"/>
      <c r="R765" s="10"/>
      <c r="S765" s="10"/>
      <c r="T765" s="10"/>
      <c r="U765" s="10"/>
      <c r="V765" s="10"/>
      <c r="W765" s="10"/>
      <c r="X765" s="10"/>
      <c r="Y765" s="10"/>
      <c r="Z765" s="10"/>
      <c r="AA765" s="10"/>
    </row>
    <row r="766" spans="1:27" ht="20.25" customHeight="1">
      <c r="A766" s="5" t="s">
        <v>1010</v>
      </c>
      <c r="B766" s="5" t="s">
        <v>1011</v>
      </c>
      <c r="C766" s="5" t="s">
        <v>41</v>
      </c>
      <c r="D766" s="5" t="s">
        <v>43</v>
      </c>
      <c r="E766" s="5" t="s">
        <v>29</v>
      </c>
      <c r="F766" s="5" t="s">
        <v>952</v>
      </c>
      <c r="G766" s="5" t="s">
        <v>125</v>
      </c>
      <c r="H766" s="5" t="s">
        <v>598</v>
      </c>
      <c r="I766" s="5" t="s">
        <v>1013</v>
      </c>
      <c r="J766" s="5" t="s">
        <v>1014</v>
      </c>
      <c r="K766" s="5" t="s">
        <v>100</v>
      </c>
      <c r="L766" s="5" t="s">
        <v>55</v>
      </c>
      <c r="M766" s="10"/>
      <c r="N766" s="10"/>
      <c r="O766" s="10"/>
      <c r="P766" s="10"/>
      <c r="Q766" s="10"/>
      <c r="R766" s="10"/>
      <c r="S766" s="10"/>
      <c r="T766" s="10"/>
      <c r="U766" s="10"/>
      <c r="V766" s="10"/>
      <c r="W766" s="10"/>
      <c r="X766" s="10"/>
      <c r="Y766" s="10"/>
      <c r="Z766" s="10"/>
      <c r="AA766" s="10"/>
    </row>
    <row r="767" spans="1:27" ht="20.25" customHeight="1">
      <c r="A767" s="5" t="s">
        <v>367</v>
      </c>
      <c r="B767" s="5" t="s">
        <v>6098</v>
      </c>
      <c r="C767" s="5" t="s">
        <v>41</v>
      </c>
      <c r="D767" s="5" t="s">
        <v>43</v>
      </c>
      <c r="E767" s="5" t="s">
        <v>29</v>
      </c>
      <c r="F767" s="5" t="s">
        <v>56</v>
      </c>
      <c r="G767" s="5" t="s">
        <v>108</v>
      </c>
      <c r="H767" s="5" t="s">
        <v>106</v>
      </c>
      <c r="I767" s="5" t="s">
        <v>6101</v>
      </c>
      <c r="J767" s="5" t="s">
        <v>6102</v>
      </c>
      <c r="K767" s="5" t="s">
        <v>53</v>
      </c>
      <c r="L767" s="5" t="s">
        <v>55</v>
      </c>
      <c r="M767" s="10"/>
      <c r="N767" s="10"/>
      <c r="O767" s="10"/>
      <c r="P767" s="10"/>
      <c r="Q767" s="10"/>
      <c r="R767" s="10"/>
      <c r="S767" s="10"/>
      <c r="T767" s="10"/>
      <c r="U767" s="10"/>
      <c r="V767" s="10"/>
      <c r="W767" s="10"/>
      <c r="X767" s="10"/>
      <c r="Y767" s="10"/>
      <c r="Z767" s="10"/>
      <c r="AA767" s="10"/>
    </row>
    <row r="768" spans="1:27" ht="20.25" customHeight="1">
      <c r="A768" s="5" t="s">
        <v>50</v>
      </c>
      <c r="B768" s="5" t="s">
        <v>6106</v>
      </c>
      <c r="C768" s="5" t="s">
        <v>41</v>
      </c>
      <c r="D768" s="5" t="s">
        <v>43</v>
      </c>
      <c r="E768" s="5" t="s">
        <v>45</v>
      </c>
      <c r="F768" s="5" t="s">
        <v>65</v>
      </c>
      <c r="G768" s="5" t="s">
        <v>125</v>
      </c>
      <c r="H768" s="5" t="s">
        <v>947</v>
      </c>
      <c r="I768" s="5" t="s">
        <v>6107</v>
      </c>
      <c r="J768" s="5" t="s">
        <v>6108</v>
      </c>
      <c r="K768" s="5" t="s">
        <v>37</v>
      </c>
      <c r="L768" s="5" t="s">
        <v>38</v>
      </c>
      <c r="M768" s="10"/>
      <c r="N768" s="10"/>
      <c r="O768" s="10"/>
      <c r="P768" s="10"/>
      <c r="Q768" s="10"/>
      <c r="R768" s="10"/>
      <c r="S768" s="10"/>
      <c r="T768" s="10"/>
      <c r="U768" s="10"/>
      <c r="V768" s="10"/>
      <c r="W768" s="10"/>
      <c r="X768" s="10"/>
      <c r="Y768" s="10"/>
      <c r="Z768" s="10"/>
      <c r="AA768" s="10"/>
    </row>
    <row r="769" spans="1:27" ht="20.25" customHeight="1">
      <c r="A769" s="5" t="s">
        <v>6110</v>
      </c>
      <c r="B769" s="5" t="s">
        <v>6112</v>
      </c>
      <c r="C769" s="5" t="s">
        <v>41</v>
      </c>
      <c r="D769" s="5" t="s">
        <v>94</v>
      </c>
      <c r="E769" s="5" t="s">
        <v>45</v>
      </c>
      <c r="F769" s="5" t="s">
        <v>222</v>
      </c>
      <c r="G769" s="5" t="s">
        <v>108</v>
      </c>
      <c r="H769" s="5" t="s">
        <v>1463</v>
      </c>
      <c r="I769" s="5" t="s">
        <v>6114</v>
      </c>
      <c r="J769" s="5"/>
      <c r="K769" s="5" t="s">
        <v>53</v>
      </c>
      <c r="L769" s="5" t="s">
        <v>55</v>
      </c>
      <c r="M769" s="10"/>
      <c r="N769" s="10"/>
      <c r="O769" s="10"/>
      <c r="P769" s="10"/>
      <c r="Q769" s="10"/>
      <c r="R769" s="10"/>
      <c r="S769" s="10"/>
      <c r="T769" s="10"/>
      <c r="U769" s="10"/>
      <c r="V769" s="10"/>
      <c r="W769" s="10"/>
      <c r="X769" s="10"/>
      <c r="Y769" s="10"/>
      <c r="Z769" s="10"/>
      <c r="AA769" s="10"/>
    </row>
    <row r="770" spans="1:27" ht="20.25" customHeight="1">
      <c r="A770" s="5" t="s">
        <v>367</v>
      </c>
      <c r="B770" s="5" t="s">
        <v>6117</v>
      </c>
      <c r="C770" s="5" t="s">
        <v>41</v>
      </c>
      <c r="D770" s="5" t="s">
        <v>94</v>
      </c>
      <c r="E770" s="5" t="s">
        <v>29</v>
      </c>
      <c r="F770" s="5" t="s">
        <v>56</v>
      </c>
      <c r="G770" s="5" t="s">
        <v>108</v>
      </c>
      <c r="H770" s="5" t="s">
        <v>57</v>
      </c>
      <c r="I770" s="5"/>
      <c r="J770" s="5" t="s">
        <v>6120</v>
      </c>
      <c r="K770" s="5" t="s">
        <v>100</v>
      </c>
      <c r="L770" s="5" t="s">
        <v>271</v>
      </c>
      <c r="M770" s="10"/>
      <c r="N770" s="10"/>
      <c r="O770" s="10"/>
      <c r="P770" s="10"/>
      <c r="Q770" s="10"/>
      <c r="R770" s="10"/>
      <c r="S770" s="10"/>
      <c r="T770" s="10"/>
      <c r="U770" s="10"/>
      <c r="V770" s="10"/>
      <c r="W770" s="10"/>
      <c r="X770" s="10"/>
      <c r="Y770" s="10"/>
      <c r="Z770" s="10"/>
      <c r="AA770" s="10"/>
    </row>
    <row r="771" spans="1:27" ht="20.25" customHeight="1">
      <c r="A771" s="5" t="s">
        <v>620</v>
      </c>
      <c r="B771" s="5" t="s">
        <v>6123</v>
      </c>
      <c r="C771" s="5" t="s">
        <v>41</v>
      </c>
      <c r="D771" s="5" t="s">
        <v>47</v>
      </c>
      <c r="E771" s="5" t="s">
        <v>45</v>
      </c>
      <c r="F771" s="5" t="s">
        <v>1444</v>
      </c>
      <c r="G771" s="5" t="s">
        <v>108</v>
      </c>
      <c r="H771" s="5" t="s">
        <v>57</v>
      </c>
      <c r="I771" s="5" t="s">
        <v>6126</v>
      </c>
      <c r="J771" s="5" t="s">
        <v>6127</v>
      </c>
      <c r="K771" s="5" t="s">
        <v>37</v>
      </c>
      <c r="L771" s="5" t="s">
        <v>55</v>
      </c>
      <c r="M771" s="10"/>
      <c r="N771" s="10"/>
      <c r="O771" s="10"/>
      <c r="P771" s="10"/>
      <c r="Q771" s="10"/>
      <c r="R771" s="10"/>
      <c r="S771" s="10"/>
      <c r="T771" s="10"/>
      <c r="U771" s="10"/>
      <c r="V771" s="10"/>
      <c r="W771" s="10"/>
      <c r="X771" s="10"/>
      <c r="Y771" s="10"/>
      <c r="Z771" s="10"/>
      <c r="AA771" s="10"/>
    </row>
    <row r="772" spans="1:27" ht="20.25" customHeight="1">
      <c r="A772" s="5" t="s">
        <v>1678</v>
      </c>
      <c r="B772" s="5" t="s">
        <v>4660</v>
      </c>
      <c r="C772" s="5" t="s">
        <v>41</v>
      </c>
      <c r="D772" s="5" t="s">
        <v>94</v>
      </c>
      <c r="E772" s="5" t="s">
        <v>919</v>
      </c>
      <c r="F772" s="5" t="s">
        <v>144</v>
      </c>
      <c r="G772" s="5" t="s">
        <v>66</v>
      </c>
      <c r="H772" s="5" t="s">
        <v>403</v>
      </c>
      <c r="I772" s="5"/>
      <c r="J772" s="5" t="s">
        <v>6136</v>
      </c>
      <c r="K772" s="5" t="s">
        <v>167</v>
      </c>
      <c r="L772" s="5" t="s">
        <v>237</v>
      </c>
      <c r="M772" s="10"/>
      <c r="N772" s="10"/>
      <c r="O772" s="10"/>
      <c r="P772" s="10"/>
      <c r="Q772" s="10"/>
      <c r="R772" s="10"/>
      <c r="S772" s="10"/>
      <c r="T772" s="10"/>
      <c r="U772" s="10"/>
      <c r="V772" s="10"/>
      <c r="W772" s="10"/>
      <c r="X772" s="10"/>
      <c r="Y772" s="10"/>
      <c r="Z772" s="10"/>
      <c r="AA772" s="10"/>
    </row>
    <row r="773" spans="1:27" ht="20.25" customHeight="1">
      <c r="A773" s="5" t="s">
        <v>50</v>
      </c>
      <c r="B773" s="5" t="s">
        <v>6139</v>
      </c>
      <c r="C773" s="5" t="s">
        <v>41</v>
      </c>
      <c r="D773" s="5" t="s">
        <v>43</v>
      </c>
      <c r="E773" s="5" t="s">
        <v>29</v>
      </c>
      <c r="F773" s="5" t="s">
        <v>56</v>
      </c>
      <c r="G773" s="5" t="s">
        <v>108</v>
      </c>
      <c r="H773" s="5" t="s">
        <v>187</v>
      </c>
      <c r="I773" s="5"/>
      <c r="J773" s="5" t="s">
        <v>6142</v>
      </c>
      <c r="K773" s="5" t="s">
        <v>167</v>
      </c>
      <c r="L773" s="5" t="s">
        <v>55</v>
      </c>
      <c r="M773" s="10"/>
      <c r="N773" s="10"/>
      <c r="O773" s="10"/>
      <c r="P773" s="10"/>
      <c r="Q773" s="10"/>
      <c r="R773" s="10"/>
      <c r="S773" s="10"/>
      <c r="T773" s="10"/>
      <c r="U773" s="10"/>
      <c r="V773" s="10"/>
      <c r="W773" s="10"/>
      <c r="X773" s="10"/>
      <c r="Y773" s="10"/>
      <c r="Z773" s="10"/>
      <c r="AA773" s="10"/>
    </row>
    <row r="774" spans="1:27" ht="20.25" customHeight="1">
      <c r="A774" s="5" t="s">
        <v>6146</v>
      </c>
      <c r="B774" s="5" t="s">
        <v>3603</v>
      </c>
      <c r="C774" s="5" t="s">
        <v>41</v>
      </c>
      <c r="D774" s="5" t="s">
        <v>94</v>
      </c>
      <c r="E774" s="5" t="s">
        <v>29</v>
      </c>
      <c r="F774" s="5" t="s">
        <v>6149</v>
      </c>
      <c r="G774" s="5" t="s">
        <v>125</v>
      </c>
      <c r="H774" s="5" t="s">
        <v>252</v>
      </c>
      <c r="I774" s="5" t="s">
        <v>6150</v>
      </c>
      <c r="J774" s="5" t="s">
        <v>6151</v>
      </c>
      <c r="K774" s="5" t="s">
        <v>53</v>
      </c>
      <c r="L774" s="5" t="s">
        <v>55</v>
      </c>
      <c r="M774" s="10"/>
      <c r="N774" s="10"/>
      <c r="O774" s="10"/>
      <c r="P774" s="10"/>
      <c r="Q774" s="10"/>
      <c r="R774" s="10"/>
      <c r="S774" s="10"/>
      <c r="T774" s="10"/>
      <c r="U774" s="10"/>
      <c r="V774" s="10"/>
      <c r="W774" s="10"/>
      <c r="X774" s="10"/>
      <c r="Y774" s="10"/>
      <c r="Z774" s="10"/>
      <c r="AA774" s="10"/>
    </row>
    <row r="775" spans="1:27" ht="20.25" customHeight="1">
      <c r="A775" s="5" t="s">
        <v>50</v>
      </c>
      <c r="B775" s="5" t="s">
        <v>6155</v>
      </c>
      <c r="C775" s="5" t="s">
        <v>41</v>
      </c>
      <c r="D775" s="5" t="s">
        <v>375</v>
      </c>
      <c r="E775" s="5" t="s">
        <v>45</v>
      </c>
      <c r="F775" s="5" t="s">
        <v>510</v>
      </c>
      <c r="G775" s="5" t="s">
        <v>108</v>
      </c>
      <c r="H775" s="5" t="s">
        <v>187</v>
      </c>
      <c r="I775" s="5" t="s">
        <v>6157</v>
      </c>
      <c r="J775" s="5" t="s">
        <v>6158</v>
      </c>
      <c r="K775" s="5" t="s">
        <v>37</v>
      </c>
      <c r="L775" s="5" t="s">
        <v>55</v>
      </c>
      <c r="M775" s="10"/>
      <c r="N775" s="10"/>
      <c r="O775" s="10"/>
      <c r="P775" s="10"/>
      <c r="Q775" s="10"/>
      <c r="R775" s="10"/>
      <c r="S775" s="10"/>
      <c r="T775" s="10"/>
      <c r="U775" s="10"/>
      <c r="V775" s="10"/>
      <c r="W775" s="10"/>
      <c r="X775" s="10"/>
      <c r="Y775" s="10"/>
      <c r="Z775" s="10"/>
      <c r="AA775" s="10"/>
    </row>
    <row r="776" spans="1:27" ht="20.25" customHeight="1">
      <c r="A776" s="5" t="s">
        <v>367</v>
      </c>
      <c r="B776" s="5" t="s">
        <v>6161</v>
      </c>
      <c r="C776" s="5" t="s">
        <v>41</v>
      </c>
      <c r="D776" s="5" t="s">
        <v>5935</v>
      </c>
      <c r="E776" s="5" t="s">
        <v>29</v>
      </c>
      <c r="F776" s="5" t="s">
        <v>6162</v>
      </c>
      <c r="G776" s="5" t="s">
        <v>66</v>
      </c>
      <c r="H776" s="5" t="s">
        <v>1145</v>
      </c>
      <c r="I776" s="5" t="s">
        <v>6163</v>
      </c>
      <c r="J776" s="5"/>
      <c r="K776" s="5" t="s">
        <v>648</v>
      </c>
      <c r="L776" s="5" t="s">
        <v>55</v>
      </c>
      <c r="M776" s="10"/>
      <c r="N776" s="10"/>
      <c r="O776" s="10"/>
      <c r="P776" s="10"/>
      <c r="Q776" s="10"/>
      <c r="R776" s="10"/>
      <c r="S776" s="10"/>
      <c r="T776" s="10"/>
      <c r="U776" s="10"/>
      <c r="V776" s="10"/>
      <c r="W776" s="10"/>
      <c r="X776" s="10"/>
      <c r="Y776" s="10"/>
      <c r="Z776" s="10"/>
      <c r="AA776" s="10"/>
    </row>
    <row r="777" spans="1:27" ht="20.25" customHeight="1">
      <c r="A777" s="5" t="s">
        <v>6166</v>
      </c>
      <c r="B777" s="5" t="s">
        <v>6167</v>
      </c>
      <c r="C777" s="5" t="s">
        <v>41</v>
      </c>
      <c r="D777" s="5" t="s">
        <v>94</v>
      </c>
      <c r="E777" s="5" t="s">
        <v>45</v>
      </c>
      <c r="F777" s="5" t="s">
        <v>56</v>
      </c>
      <c r="G777" s="5" t="s">
        <v>108</v>
      </c>
      <c r="H777" s="5" t="s">
        <v>403</v>
      </c>
      <c r="I777" s="5" t="s">
        <v>6170</v>
      </c>
      <c r="J777" s="5" t="s">
        <v>6171</v>
      </c>
      <c r="K777" s="5" t="s">
        <v>53</v>
      </c>
      <c r="L777" s="5" t="s">
        <v>55</v>
      </c>
      <c r="M777" s="10"/>
      <c r="N777" s="10"/>
      <c r="O777" s="10"/>
      <c r="P777" s="10"/>
      <c r="Q777" s="10"/>
      <c r="R777" s="10"/>
      <c r="S777" s="10"/>
      <c r="T777" s="10"/>
      <c r="U777" s="10"/>
      <c r="V777" s="10"/>
      <c r="W777" s="10"/>
      <c r="X777" s="10"/>
      <c r="Y777" s="10"/>
      <c r="Z777" s="10"/>
      <c r="AA777" s="10"/>
    </row>
    <row r="778" spans="1:27" ht="20.25" customHeight="1">
      <c r="A778" s="5" t="s">
        <v>50</v>
      </c>
      <c r="B778" s="5" t="s">
        <v>6174</v>
      </c>
      <c r="C778" s="5" t="s">
        <v>41</v>
      </c>
      <c r="D778" s="5" t="s">
        <v>47</v>
      </c>
      <c r="E778" s="5" t="s">
        <v>45</v>
      </c>
      <c r="F778" s="5" t="s">
        <v>1005</v>
      </c>
      <c r="G778" s="5" t="s">
        <v>31</v>
      </c>
      <c r="H778" s="5" t="s">
        <v>899</v>
      </c>
      <c r="I778" s="5" t="s">
        <v>6177</v>
      </c>
      <c r="J778" s="5" t="s">
        <v>6178</v>
      </c>
      <c r="K778" s="5" t="s">
        <v>1599</v>
      </c>
      <c r="L778" s="5" t="s">
        <v>237</v>
      </c>
      <c r="M778" s="10"/>
      <c r="N778" s="10"/>
      <c r="O778" s="10"/>
      <c r="P778" s="10"/>
      <c r="Q778" s="10"/>
      <c r="R778" s="10"/>
      <c r="S778" s="10"/>
      <c r="T778" s="10"/>
      <c r="U778" s="10"/>
      <c r="V778" s="10"/>
      <c r="W778" s="10"/>
      <c r="X778" s="10"/>
      <c r="Y778" s="10"/>
      <c r="Z778" s="10"/>
      <c r="AA778" s="10"/>
    </row>
    <row r="779" spans="1:27" ht="20.25" customHeight="1">
      <c r="A779" s="5" t="s">
        <v>6180</v>
      </c>
      <c r="B779" s="5" t="s">
        <v>6181</v>
      </c>
      <c r="C779" s="5" t="s">
        <v>41</v>
      </c>
      <c r="D779" s="5" t="s">
        <v>43</v>
      </c>
      <c r="E779" s="5" t="s">
        <v>29</v>
      </c>
      <c r="F779" s="5" t="s">
        <v>478</v>
      </c>
      <c r="G779" s="5" t="s">
        <v>108</v>
      </c>
      <c r="H779" s="5" t="s">
        <v>2444</v>
      </c>
      <c r="I779" s="5" t="s">
        <v>6184</v>
      </c>
      <c r="J779" s="5"/>
      <c r="K779" s="5" t="s">
        <v>53</v>
      </c>
      <c r="L779" s="5" t="s">
        <v>55</v>
      </c>
      <c r="M779" s="10"/>
      <c r="N779" s="10"/>
      <c r="O779" s="10"/>
      <c r="P779" s="10"/>
      <c r="Q779" s="10"/>
      <c r="R779" s="10"/>
      <c r="S779" s="10"/>
      <c r="T779" s="10"/>
      <c r="U779" s="10"/>
      <c r="V779" s="10"/>
      <c r="W779" s="10"/>
      <c r="X779" s="10"/>
      <c r="Y779" s="10"/>
      <c r="Z779" s="10"/>
      <c r="AA779" s="10"/>
    </row>
    <row r="780" spans="1:27" ht="20.25" customHeight="1">
      <c r="A780" s="5" t="s">
        <v>50</v>
      </c>
      <c r="B780" s="5" t="s">
        <v>6185</v>
      </c>
      <c r="C780" s="5" t="s">
        <v>41</v>
      </c>
      <c r="D780" s="5" t="s">
        <v>169</v>
      </c>
      <c r="E780" s="5" t="s">
        <v>45</v>
      </c>
      <c r="F780" s="5" t="s">
        <v>186</v>
      </c>
      <c r="G780" s="5" t="s">
        <v>31</v>
      </c>
      <c r="H780" s="5" t="s">
        <v>57</v>
      </c>
      <c r="I780" s="5" t="s">
        <v>6188</v>
      </c>
      <c r="J780" s="5" t="s">
        <v>6191</v>
      </c>
      <c r="K780" s="5" t="s">
        <v>100</v>
      </c>
      <c r="L780" s="5" t="s">
        <v>405</v>
      </c>
      <c r="M780" s="10"/>
      <c r="N780" s="10"/>
      <c r="O780" s="10"/>
      <c r="P780" s="10"/>
      <c r="Q780" s="10"/>
      <c r="R780" s="10"/>
      <c r="S780" s="10"/>
      <c r="T780" s="10"/>
      <c r="U780" s="10"/>
      <c r="V780" s="10"/>
      <c r="W780" s="10"/>
      <c r="X780" s="10"/>
      <c r="Y780" s="10"/>
      <c r="Z780" s="10"/>
      <c r="AA780" s="10"/>
    </row>
    <row r="781" spans="1:27" ht="20.25" customHeight="1">
      <c r="A781" s="5" t="s">
        <v>1678</v>
      </c>
      <c r="B781" s="5" t="s">
        <v>6194</v>
      </c>
      <c r="C781" s="5" t="s">
        <v>41</v>
      </c>
      <c r="D781" s="5" t="s">
        <v>94</v>
      </c>
      <c r="E781" s="5" t="s">
        <v>45</v>
      </c>
      <c r="F781" s="5" t="s">
        <v>56</v>
      </c>
      <c r="G781" s="5" t="s">
        <v>108</v>
      </c>
      <c r="H781" s="5" t="s">
        <v>479</v>
      </c>
      <c r="I781" s="5" t="s">
        <v>6196</v>
      </c>
      <c r="J781" s="5" t="s">
        <v>6197</v>
      </c>
      <c r="K781" s="5" t="s">
        <v>53</v>
      </c>
      <c r="L781" s="5" t="s">
        <v>55</v>
      </c>
      <c r="M781" s="10"/>
      <c r="N781" s="10"/>
      <c r="O781" s="10"/>
      <c r="P781" s="10"/>
      <c r="Q781" s="10"/>
      <c r="R781" s="10"/>
      <c r="S781" s="10"/>
      <c r="T781" s="10"/>
      <c r="U781" s="10"/>
      <c r="V781" s="10"/>
      <c r="W781" s="10"/>
      <c r="X781" s="10"/>
      <c r="Y781" s="10"/>
      <c r="Z781" s="10"/>
      <c r="AA781" s="10"/>
    </row>
    <row r="782" spans="1:27" ht="20.25" customHeight="1">
      <c r="A782" s="5" t="s">
        <v>6200</v>
      </c>
      <c r="B782" s="5" t="s">
        <v>6201</v>
      </c>
      <c r="C782" s="5" t="s">
        <v>41</v>
      </c>
      <c r="D782" s="5" t="s">
        <v>47</v>
      </c>
      <c r="E782" s="5" t="s">
        <v>45</v>
      </c>
      <c r="F782" s="5" t="s">
        <v>347</v>
      </c>
      <c r="G782" s="5" t="s">
        <v>125</v>
      </c>
      <c r="H782" s="5" t="s">
        <v>48</v>
      </c>
      <c r="I782" s="5" t="s">
        <v>6204</v>
      </c>
      <c r="J782" s="5" t="s">
        <v>6205</v>
      </c>
      <c r="K782" s="5" t="s">
        <v>53</v>
      </c>
      <c r="L782" s="5" t="s">
        <v>55</v>
      </c>
      <c r="M782" s="10"/>
      <c r="N782" s="10"/>
      <c r="O782" s="10"/>
      <c r="P782" s="10"/>
      <c r="Q782" s="10"/>
      <c r="R782" s="10"/>
      <c r="S782" s="10"/>
      <c r="T782" s="10"/>
      <c r="U782" s="10"/>
      <c r="V782" s="10"/>
      <c r="W782" s="10"/>
      <c r="X782" s="10"/>
      <c r="Y782" s="10"/>
      <c r="Z782" s="10"/>
      <c r="AA782" s="10"/>
    </row>
    <row r="783" spans="1:27" ht="20.25" customHeight="1">
      <c r="A783" s="5" t="s">
        <v>50</v>
      </c>
      <c r="B783" s="5" t="s">
        <v>6206</v>
      </c>
      <c r="C783" s="5" t="s">
        <v>41</v>
      </c>
      <c r="D783" s="5" t="s">
        <v>169</v>
      </c>
      <c r="E783" s="5" t="s">
        <v>45</v>
      </c>
      <c r="F783" s="5" t="s">
        <v>65</v>
      </c>
      <c r="G783" s="5" t="s">
        <v>125</v>
      </c>
      <c r="H783" s="5" t="s">
        <v>81</v>
      </c>
      <c r="I783" s="5" t="s">
        <v>6209</v>
      </c>
      <c r="J783" s="5" t="s">
        <v>6210</v>
      </c>
      <c r="K783" s="5" t="s">
        <v>37</v>
      </c>
      <c r="L783" s="5" t="s">
        <v>55</v>
      </c>
      <c r="M783" s="10"/>
      <c r="N783" s="10"/>
      <c r="O783" s="10"/>
      <c r="P783" s="10"/>
      <c r="Q783" s="10"/>
      <c r="R783" s="10"/>
      <c r="S783" s="10"/>
      <c r="T783" s="10"/>
      <c r="U783" s="10"/>
      <c r="V783" s="10"/>
      <c r="W783" s="10"/>
      <c r="X783" s="10"/>
      <c r="Y783" s="10"/>
      <c r="Z783" s="10"/>
      <c r="AA783" s="10"/>
    </row>
    <row r="784" spans="1:27" ht="20.25" customHeight="1">
      <c r="A784" s="5" t="s">
        <v>6215</v>
      </c>
      <c r="B784" s="5" t="s">
        <v>6216</v>
      </c>
      <c r="C784" s="5" t="s">
        <v>41</v>
      </c>
      <c r="D784" s="5" t="s">
        <v>169</v>
      </c>
      <c r="E784" s="5" t="s">
        <v>45</v>
      </c>
      <c r="F784" s="5" t="s">
        <v>493</v>
      </c>
      <c r="G784" s="5" t="s">
        <v>108</v>
      </c>
      <c r="H784" s="5" t="s">
        <v>68</v>
      </c>
      <c r="I784" s="5" t="s">
        <v>6219</v>
      </c>
      <c r="J784" s="5" t="s">
        <v>6220</v>
      </c>
      <c r="K784" s="5" t="s">
        <v>37</v>
      </c>
      <c r="L784" s="5" t="s">
        <v>89</v>
      </c>
      <c r="M784" s="10"/>
      <c r="N784" s="10"/>
      <c r="O784" s="10"/>
      <c r="P784" s="10"/>
      <c r="Q784" s="10"/>
      <c r="R784" s="10"/>
      <c r="S784" s="10"/>
      <c r="T784" s="10"/>
      <c r="U784" s="10"/>
      <c r="V784" s="10"/>
      <c r="W784" s="10"/>
      <c r="X784" s="10"/>
      <c r="Y784" s="10"/>
      <c r="Z784" s="10"/>
      <c r="AA784" s="10"/>
    </row>
    <row r="785" spans="1:27" ht="20.25" customHeight="1">
      <c r="A785" s="5" t="s">
        <v>6223</v>
      </c>
      <c r="B785" s="5" t="s">
        <v>6224</v>
      </c>
      <c r="C785" s="5" t="s">
        <v>41</v>
      </c>
      <c r="D785" s="5" t="s">
        <v>94</v>
      </c>
      <c r="E785" s="5" t="s">
        <v>29</v>
      </c>
      <c r="F785" s="5" t="s">
        <v>144</v>
      </c>
      <c r="G785" s="5" t="s">
        <v>108</v>
      </c>
      <c r="H785" s="5" t="s">
        <v>110</v>
      </c>
      <c r="I785" s="5" t="s">
        <v>6227</v>
      </c>
      <c r="J785" s="5" t="s">
        <v>6229</v>
      </c>
      <c r="K785" s="5" t="s">
        <v>37</v>
      </c>
      <c r="L785" s="5" t="s">
        <v>55</v>
      </c>
      <c r="M785" s="10"/>
      <c r="N785" s="10"/>
      <c r="O785" s="10"/>
      <c r="P785" s="10"/>
      <c r="Q785" s="10"/>
      <c r="R785" s="10"/>
      <c r="S785" s="10"/>
      <c r="T785" s="10"/>
      <c r="U785" s="10"/>
      <c r="V785" s="10"/>
      <c r="W785" s="10"/>
      <c r="X785" s="10"/>
      <c r="Y785" s="10"/>
      <c r="Z785" s="10"/>
      <c r="AA785" s="10"/>
    </row>
    <row r="786" spans="1:27" ht="20.25" customHeight="1">
      <c r="A786" s="5" t="s">
        <v>264</v>
      </c>
      <c r="B786" s="5" t="s">
        <v>890</v>
      </c>
      <c r="C786" s="5" t="s">
        <v>41</v>
      </c>
      <c r="D786" s="5" t="s">
        <v>94</v>
      </c>
      <c r="E786" s="5" t="s">
        <v>45</v>
      </c>
      <c r="F786" s="5" t="s">
        <v>672</v>
      </c>
      <c r="G786" s="5" t="s">
        <v>125</v>
      </c>
      <c r="H786" s="5" t="s">
        <v>57</v>
      </c>
      <c r="I786" s="5" t="s">
        <v>891</v>
      </c>
      <c r="J786" s="5" t="s">
        <v>892</v>
      </c>
      <c r="K786" s="5" t="s">
        <v>37</v>
      </c>
      <c r="L786" s="5" t="s">
        <v>405</v>
      </c>
      <c r="M786" s="10"/>
      <c r="N786" s="10"/>
      <c r="O786" s="10"/>
      <c r="P786" s="10"/>
      <c r="Q786" s="10"/>
      <c r="R786" s="10"/>
      <c r="S786" s="10"/>
      <c r="T786" s="10"/>
      <c r="U786" s="10"/>
      <c r="V786" s="10"/>
      <c r="W786" s="10"/>
      <c r="X786" s="10"/>
      <c r="Y786" s="10"/>
      <c r="Z786" s="10"/>
      <c r="AA786" s="10"/>
    </row>
    <row r="787" spans="1:27" ht="20.25" customHeight="1">
      <c r="A787" s="5" t="s">
        <v>6238</v>
      </c>
      <c r="B787" s="5" t="s">
        <v>6240</v>
      </c>
      <c r="C787" s="5" t="s">
        <v>41</v>
      </c>
      <c r="D787" s="5" t="s">
        <v>114</v>
      </c>
      <c r="E787" s="5" t="s">
        <v>45</v>
      </c>
      <c r="F787" s="5" t="s">
        <v>56</v>
      </c>
      <c r="G787" s="5" t="s">
        <v>108</v>
      </c>
      <c r="H787" s="5" t="s">
        <v>6242</v>
      </c>
      <c r="I787" s="5" t="s">
        <v>6243</v>
      </c>
      <c r="J787" s="5" t="s">
        <v>6244</v>
      </c>
      <c r="K787" s="5" t="s">
        <v>53</v>
      </c>
      <c r="L787" s="5" t="s">
        <v>55</v>
      </c>
      <c r="M787" s="10"/>
      <c r="N787" s="10"/>
      <c r="O787" s="10"/>
      <c r="P787" s="10"/>
      <c r="Q787" s="10"/>
      <c r="R787" s="10"/>
      <c r="S787" s="10"/>
      <c r="T787" s="10"/>
      <c r="U787" s="10"/>
      <c r="V787" s="10"/>
      <c r="W787" s="10"/>
      <c r="X787" s="10"/>
      <c r="Y787" s="10"/>
      <c r="Z787" s="10"/>
      <c r="AA787" s="10"/>
    </row>
    <row r="788" spans="1:27" ht="20.25" customHeight="1">
      <c r="A788" s="5" t="s">
        <v>1454</v>
      </c>
      <c r="B788" s="5" t="s">
        <v>6249</v>
      </c>
      <c r="C788" s="5" t="s">
        <v>41</v>
      </c>
      <c r="D788" s="5" t="s">
        <v>47</v>
      </c>
      <c r="E788" s="5" t="s">
        <v>45</v>
      </c>
      <c r="F788" s="5" t="s">
        <v>56</v>
      </c>
      <c r="G788" s="5" t="s">
        <v>108</v>
      </c>
      <c r="H788" s="5" t="s">
        <v>76</v>
      </c>
      <c r="I788" s="5" t="s">
        <v>6251</v>
      </c>
      <c r="J788" s="5" t="s">
        <v>6254</v>
      </c>
      <c r="K788" s="5" t="s">
        <v>53</v>
      </c>
      <c r="L788" s="5" t="s">
        <v>55</v>
      </c>
      <c r="M788" s="10"/>
      <c r="N788" s="10"/>
      <c r="O788" s="10"/>
      <c r="P788" s="10"/>
      <c r="Q788" s="10"/>
      <c r="R788" s="10"/>
      <c r="S788" s="10"/>
      <c r="T788" s="10"/>
      <c r="U788" s="10"/>
      <c r="V788" s="10"/>
      <c r="W788" s="10"/>
      <c r="X788" s="10"/>
      <c r="Y788" s="10"/>
      <c r="Z788" s="10"/>
      <c r="AA788" s="10"/>
    </row>
    <row r="789" spans="1:27" ht="20.25" customHeight="1">
      <c r="A789" s="5" t="s">
        <v>50</v>
      </c>
      <c r="B789" s="5" t="s">
        <v>2499</v>
      </c>
      <c r="C789" s="5" t="s">
        <v>41</v>
      </c>
      <c r="D789" s="5" t="s">
        <v>47</v>
      </c>
      <c r="E789" s="5" t="s">
        <v>45</v>
      </c>
      <c r="F789" s="5" t="s">
        <v>107</v>
      </c>
      <c r="G789" s="5" t="s">
        <v>31</v>
      </c>
      <c r="H789" s="5" t="s">
        <v>844</v>
      </c>
      <c r="I789" s="5" t="s">
        <v>381</v>
      </c>
      <c r="J789" s="5" t="s">
        <v>6258</v>
      </c>
      <c r="K789" s="5" t="s">
        <v>37</v>
      </c>
      <c r="L789" s="5" t="s">
        <v>55</v>
      </c>
      <c r="M789" s="10"/>
      <c r="N789" s="10"/>
      <c r="O789" s="10"/>
      <c r="P789" s="10"/>
      <c r="Q789" s="10"/>
      <c r="R789" s="10"/>
      <c r="S789" s="10"/>
      <c r="T789" s="10"/>
      <c r="U789" s="10"/>
      <c r="V789" s="10"/>
      <c r="W789" s="10"/>
      <c r="X789" s="10"/>
      <c r="Y789" s="10"/>
      <c r="Z789" s="10"/>
      <c r="AA789" s="10"/>
    </row>
    <row r="790" spans="1:27" ht="20.25" customHeight="1">
      <c r="A790" s="5" t="s">
        <v>6263</v>
      </c>
      <c r="B790" s="5" t="s">
        <v>6264</v>
      </c>
      <c r="C790" s="5" t="s">
        <v>41</v>
      </c>
      <c r="D790" s="5" t="s">
        <v>47</v>
      </c>
      <c r="E790" s="5" t="s">
        <v>29</v>
      </c>
      <c r="F790" s="5" t="s">
        <v>510</v>
      </c>
      <c r="G790" s="5" t="s">
        <v>66</v>
      </c>
      <c r="H790" s="5" t="s">
        <v>6265</v>
      </c>
      <c r="I790" s="5" t="s">
        <v>6266</v>
      </c>
      <c r="J790" s="5" t="s">
        <v>6267</v>
      </c>
      <c r="K790" s="5" t="s">
        <v>53</v>
      </c>
      <c r="L790" s="5" t="s">
        <v>271</v>
      </c>
      <c r="M790" s="10"/>
      <c r="N790" s="10"/>
      <c r="O790" s="10"/>
      <c r="P790" s="10"/>
      <c r="Q790" s="10"/>
      <c r="R790" s="10"/>
      <c r="S790" s="10"/>
      <c r="T790" s="10"/>
      <c r="U790" s="10"/>
      <c r="V790" s="10"/>
      <c r="W790" s="10"/>
      <c r="X790" s="10"/>
      <c r="Y790" s="10"/>
      <c r="Z790" s="10"/>
      <c r="AA790" s="10"/>
    </row>
    <row r="791" spans="1:27" ht="20.25" customHeight="1">
      <c r="A791" s="5" t="s">
        <v>6269</v>
      </c>
      <c r="B791" s="5" t="s">
        <v>6271</v>
      </c>
      <c r="C791" s="5" t="s">
        <v>41</v>
      </c>
      <c r="D791" s="5" t="s">
        <v>47</v>
      </c>
      <c r="E791" s="5" t="s">
        <v>29</v>
      </c>
      <c r="F791" s="5" t="s">
        <v>493</v>
      </c>
      <c r="G791" s="5" t="s">
        <v>66</v>
      </c>
      <c r="H791" s="5" t="s">
        <v>6273</v>
      </c>
      <c r="I791" s="5" t="s">
        <v>6274</v>
      </c>
      <c r="J791" s="5" t="s">
        <v>6275</v>
      </c>
      <c r="K791" s="5" t="s">
        <v>53</v>
      </c>
      <c r="L791" s="5" t="s">
        <v>55</v>
      </c>
      <c r="M791" s="10"/>
      <c r="N791" s="10"/>
      <c r="O791" s="10"/>
      <c r="P791" s="10"/>
      <c r="Q791" s="10"/>
      <c r="R791" s="10"/>
      <c r="S791" s="10"/>
      <c r="T791" s="10"/>
      <c r="U791" s="10"/>
      <c r="V791" s="10"/>
      <c r="W791" s="10"/>
      <c r="X791" s="10"/>
      <c r="Y791" s="10"/>
      <c r="Z791" s="10"/>
      <c r="AA791" s="10"/>
    </row>
    <row r="792" spans="1:27" ht="20.25" customHeight="1">
      <c r="A792" s="5" t="s">
        <v>264</v>
      </c>
      <c r="B792" s="5" t="s">
        <v>6277</v>
      </c>
      <c r="C792" s="5" t="s">
        <v>41</v>
      </c>
      <c r="D792" s="5" t="s">
        <v>169</v>
      </c>
      <c r="E792" s="5" t="s">
        <v>29</v>
      </c>
      <c r="F792" s="5" t="s">
        <v>2344</v>
      </c>
      <c r="G792" s="5" t="s">
        <v>125</v>
      </c>
      <c r="H792" s="5" t="s">
        <v>252</v>
      </c>
      <c r="I792" s="5" t="s">
        <v>6279</v>
      </c>
      <c r="J792" s="5" t="s">
        <v>6282</v>
      </c>
      <c r="K792" s="5" t="s">
        <v>37</v>
      </c>
      <c r="L792" s="5" t="s">
        <v>55</v>
      </c>
      <c r="M792" s="10"/>
      <c r="N792" s="10"/>
      <c r="O792" s="10"/>
      <c r="P792" s="10"/>
      <c r="Q792" s="10"/>
      <c r="R792" s="10"/>
      <c r="S792" s="10"/>
      <c r="T792" s="10"/>
      <c r="U792" s="10"/>
      <c r="V792" s="10"/>
      <c r="W792" s="10"/>
      <c r="X792" s="10"/>
      <c r="Y792" s="10"/>
      <c r="Z792" s="10"/>
      <c r="AA792" s="10"/>
    </row>
    <row r="793" spans="1:27" ht="20.25" customHeight="1">
      <c r="A793" s="5" t="s">
        <v>25</v>
      </c>
      <c r="B793" s="5" t="s">
        <v>6285</v>
      </c>
      <c r="C793" s="5" t="s">
        <v>41</v>
      </c>
      <c r="D793" s="5" t="s">
        <v>47</v>
      </c>
      <c r="E793" s="5" t="s">
        <v>45</v>
      </c>
      <c r="F793" s="5" t="s">
        <v>672</v>
      </c>
      <c r="G793" s="5" t="s">
        <v>125</v>
      </c>
      <c r="H793" s="5" t="s">
        <v>1424</v>
      </c>
      <c r="I793" s="5" t="s">
        <v>6288</v>
      </c>
      <c r="J793" s="5" t="s">
        <v>6289</v>
      </c>
      <c r="K793" s="5" t="s">
        <v>167</v>
      </c>
      <c r="L793" s="5" t="s">
        <v>237</v>
      </c>
      <c r="M793" s="10"/>
      <c r="N793" s="10"/>
      <c r="O793" s="10"/>
      <c r="P793" s="10"/>
      <c r="Q793" s="10"/>
      <c r="R793" s="10"/>
      <c r="S793" s="10"/>
      <c r="T793" s="10"/>
      <c r="U793" s="10"/>
      <c r="V793" s="10"/>
      <c r="W793" s="10"/>
      <c r="X793" s="10"/>
      <c r="Y793" s="10"/>
      <c r="Z793" s="10"/>
      <c r="AA793" s="10"/>
    </row>
    <row r="794" spans="1:27" ht="20.25" customHeight="1">
      <c r="A794" s="5" t="s">
        <v>264</v>
      </c>
      <c r="B794" s="5" t="s">
        <v>6290</v>
      </c>
      <c r="C794" s="5" t="s">
        <v>41</v>
      </c>
      <c r="D794" s="5" t="s">
        <v>169</v>
      </c>
      <c r="E794" s="5" t="s">
        <v>29</v>
      </c>
      <c r="F794" s="5" t="s">
        <v>1005</v>
      </c>
      <c r="G794" s="5" t="s">
        <v>31</v>
      </c>
      <c r="H794" s="5" t="s">
        <v>6291</v>
      </c>
      <c r="I794" s="5" t="s">
        <v>6292</v>
      </c>
      <c r="J794" s="5" t="s">
        <v>6293</v>
      </c>
      <c r="K794" s="5" t="s">
        <v>42</v>
      </c>
      <c r="L794" s="5" t="s">
        <v>55</v>
      </c>
      <c r="M794" s="10"/>
      <c r="N794" s="10"/>
      <c r="O794" s="10"/>
      <c r="P794" s="10"/>
      <c r="Q794" s="10"/>
      <c r="R794" s="10"/>
      <c r="S794" s="10"/>
      <c r="T794" s="10"/>
      <c r="U794" s="10"/>
      <c r="V794" s="10"/>
      <c r="W794" s="10"/>
      <c r="X794" s="10"/>
      <c r="Y794" s="10"/>
      <c r="Z794" s="10"/>
      <c r="AA794" s="10"/>
    </row>
    <row r="795" spans="1:27" ht="20.25" customHeight="1">
      <c r="A795" s="5" t="s">
        <v>50</v>
      </c>
      <c r="B795" s="5" t="s">
        <v>5331</v>
      </c>
      <c r="C795" s="5" t="s">
        <v>41</v>
      </c>
      <c r="D795" s="5" t="s">
        <v>169</v>
      </c>
      <c r="E795" s="5" t="s">
        <v>29</v>
      </c>
      <c r="F795" s="5" t="s">
        <v>548</v>
      </c>
      <c r="G795" s="5" t="s">
        <v>31</v>
      </c>
      <c r="H795" s="5" t="s">
        <v>57</v>
      </c>
      <c r="I795" s="5" t="s">
        <v>1596</v>
      </c>
      <c r="J795" s="5" t="s">
        <v>6298</v>
      </c>
      <c r="K795" s="5" t="s">
        <v>37</v>
      </c>
      <c r="L795" s="5" t="s">
        <v>55</v>
      </c>
      <c r="M795" s="10"/>
      <c r="N795" s="10"/>
      <c r="O795" s="10"/>
      <c r="P795" s="10"/>
      <c r="Q795" s="10"/>
      <c r="R795" s="10"/>
      <c r="S795" s="10"/>
      <c r="T795" s="10"/>
      <c r="U795" s="10"/>
      <c r="V795" s="10"/>
      <c r="W795" s="10"/>
      <c r="X795" s="10"/>
      <c r="Y795" s="10"/>
      <c r="Z795" s="10"/>
      <c r="AA795" s="10"/>
    </row>
    <row r="796" spans="1:27" ht="20.25" customHeight="1">
      <c r="A796" s="5" t="s">
        <v>50</v>
      </c>
      <c r="B796" s="5" t="s">
        <v>6303</v>
      </c>
      <c r="C796" s="5" t="s">
        <v>41</v>
      </c>
      <c r="D796" s="5" t="s">
        <v>43</v>
      </c>
      <c r="E796" s="5" t="s">
        <v>29</v>
      </c>
      <c r="F796" s="5" t="s">
        <v>144</v>
      </c>
      <c r="G796" s="5" t="s">
        <v>66</v>
      </c>
      <c r="H796" s="5" t="s">
        <v>663</v>
      </c>
      <c r="I796" s="5" t="s">
        <v>6304</v>
      </c>
      <c r="J796" s="5" t="s">
        <v>6305</v>
      </c>
      <c r="K796" s="5" t="s">
        <v>37</v>
      </c>
      <c r="L796" s="5" t="s">
        <v>55</v>
      </c>
      <c r="M796" s="10"/>
      <c r="N796" s="10"/>
      <c r="O796" s="10"/>
      <c r="P796" s="10"/>
      <c r="Q796" s="10"/>
      <c r="R796" s="10"/>
      <c r="S796" s="10"/>
      <c r="T796" s="10"/>
      <c r="U796" s="10"/>
      <c r="V796" s="10"/>
      <c r="W796" s="10"/>
      <c r="X796" s="10"/>
      <c r="Y796" s="10"/>
      <c r="Z796" s="10"/>
      <c r="AA796" s="10"/>
    </row>
    <row r="797" spans="1:27" ht="20.25" customHeight="1">
      <c r="A797" s="5" t="s">
        <v>6307</v>
      </c>
      <c r="B797" s="5" t="s">
        <v>6309</v>
      </c>
      <c r="C797" s="5" t="s">
        <v>41</v>
      </c>
      <c r="D797" s="5" t="s">
        <v>43</v>
      </c>
      <c r="E797" s="5" t="s">
        <v>29</v>
      </c>
      <c r="F797" s="5" t="s">
        <v>1661</v>
      </c>
      <c r="G797" s="5" t="s">
        <v>31</v>
      </c>
      <c r="H797" s="5" t="s">
        <v>68</v>
      </c>
      <c r="I797" s="5" t="s">
        <v>6313</v>
      </c>
      <c r="J797" s="5" t="s">
        <v>6316</v>
      </c>
      <c r="K797" s="5" t="s">
        <v>53</v>
      </c>
      <c r="L797" s="5" t="s">
        <v>405</v>
      </c>
      <c r="M797" s="10"/>
      <c r="N797" s="10"/>
      <c r="O797" s="10"/>
      <c r="P797" s="10"/>
      <c r="Q797" s="10"/>
      <c r="R797" s="10"/>
      <c r="S797" s="10"/>
      <c r="T797" s="10"/>
      <c r="U797" s="10"/>
      <c r="V797" s="10"/>
      <c r="W797" s="10"/>
      <c r="X797" s="10"/>
      <c r="Y797" s="10"/>
      <c r="Z797" s="10"/>
      <c r="AA797" s="10"/>
    </row>
    <row r="798" spans="1:27" ht="20.25" customHeight="1">
      <c r="A798" s="5" t="s">
        <v>2142</v>
      </c>
      <c r="B798" s="5" t="s">
        <v>2143</v>
      </c>
      <c r="C798" s="5" t="s">
        <v>41</v>
      </c>
      <c r="D798" s="5" t="s">
        <v>169</v>
      </c>
      <c r="E798" s="5" t="s">
        <v>45</v>
      </c>
      <c r="F798" s="5" t="s">
        <v>178</v>
      </c>
      <c r="G798" s="5" t="s">
        <v>31</v>
      </c>
      <c r="H798" s="5" t="s">
        <v>2145</v>
      </c>
      <c r="I798" s="5" t="s">
        <v>2147</v>
      </c>
      <c r="J798" s="5" t="s">
        <v>2148</v>
      </c>
      <c r="K798" s="5" t="s">
        <v>100</v>
      </c>
      <c r="L798" s="5" t="s">
        <v>55</v>
      </c>
      <c r="M798" s="10"/>
      <c r="N798" s="10"/>
      <c r="O798" s="10"/>
      <c r="P798" s="10"/>
      <c r="Q798" s="10"/>
      <c r="R798" s="10"/>
      <c r="S798" s="10"/>
      <c r="T798" s="10"/>
      <c r="U798" s="10"/>
      <c r="V798" s="10"/>
      <c r="W798" s="10"/>
      <c r="X798" s="10"/>
      <c r="Y798" s="10"/>
      <c r="Z798" s="10"/>
      <c r="AA798" s="10"/>
    </row>
    <row r="799" spans="1:27" ht="20.25" customHeight="1">
      <c r="A799" s="5" t="s">
        <v>25</v>
      </c>
      <c r="B799" s="5" t="s">
        <v>535</v>
      </c>
      <c r="C799" s="5" t="s">
        <v>41</v>
      </c>
      <c r="D799" s="5" t="s">
        <v>94</v>
      </c>
      <c r="E799" s="5" t="s">
        <v>45</v>
      </c>
      <c r="F799" s="5" t="s">
        <v>548</v>
      </c>
      <c r="G799" s="5" t="s">
        <v>125</v>
      </c>
      <c r="H799" s="5" t="s">
        <v>57</v>
      </c>
      <c r="I799" s="5" t="s">
        <v>6324</v>
      </c>
      <c r="J799" s="5" t="s">
        <v>6328</v>
      </c>
      <c r="K799" s="5" t="s">
        <v>53</v>
      </c>
      <c r="L799" s="5" t="s">
        <v>55</v>
      </c>
      <c r="M799" s="10"/>
      <c r="N799" s="10"/>
      <c r="O799" s="10"/>
      <c r="P799" s="10"/>
      <c r="Q799" s="10"/>
      <c r="R799" s="10"/>
      <c r="S799" s="10"/>
      <c r="T799" s="10"/>
      <c r="U799" s="10"/>
      <c r="V799" s="10"/>
      <c r="W799" s="10"/>
      <c r="X799" s="10"/>
      <c r="Y799" s="10"/>
      <c r="Z799" s="10"/>
      <c r="AA799" s="10"/>
    </row>
    <row r="800" spans="1:27" ht="20.25" customHeight="1">
      <c r="A800" s="5" t="s">
        <v>6331</v>
      </c>
      <c r="B800" s="5" t="s">
        <v>6332</v>
      </c>
      <c r="C800" s="5" t="s">
        <v>41</v>
      </c>
      <c r="D800" s="5" t="s">
        <v>94</v>
      </c>
      <c r="E800" s="5" t="s">
        <v>29</v>
      </c>
      <c r="F800" s="5" t="s">
        <v>957</v>
      </c>
      <c r="G800" s="5" t="s">
        <v>31</v>
      </c>
      <c r="H800" s="5" t="s">
        <v>883</v>
      </c>
      <c r="I800" s="5" t="s">
        <v>6334</v>
      </c>
      <c r="J800" s="5" t="s">
        <v>6335</v>
      </c>
      <c r="K800" s="5" t="s">
        <v>42</v>
      </c>
      <c r="L800" s="5" t="s">
        <v>237</v>
      </c>
      <c r="M800" s="10"/>
      <c r="N800" s="10"/>
      <c r="O800" s="10"/>
      <c r="P800" s="10"/>
      <c r="Q800" s="10"/>
      <c r="R800" s="10"/>
      <c r="S800" s="10"/>
      <c r="T800" s="10"/>
      <c r="U800" s="10"/>
      <c r="V800" s="10"/>
      <c r="W800" s="10"/>
      <c r="X800" s="10"/>
      <c r="Y800" s="10"/>
      <c r="Z800" s="10"/>
      <c r="AA800" s="10"/>
    </row>
    <row r="801" spans="1:27" ht="20.25" customHeight="1">
      <c r="A801" s="5" t="s">
        <v>6337</v>
      </c>
      <c r="B801" s="5" t="s">
        <v>6338</v>
      </c>
      <c r="C801" s="5" t="s">
        <v>41</v>
      </c>
      <c r="D801" s="5" t="s">
        <v>43</v>
      </c>
      <c r="E801" s="5" t="s">
        <v>29</v>
      </c>
      <c r="F801" s="5" t="s">
        <v>429</v>
      </c>
      <c r="G801" s="5" t="s">
        <v>108</v>
      </c>
      <c r="H801" s="5" t="s">
        <v>48</v>
      </c>
      <c r="I801" s="5" t="s">
        <v>6342</v>
      </c>
      <c r="J801" s="5" t="s">
        <v>6346</v>
      </c>
      <c r="K801" s="5" t="s">
        <v>53</v>
      </c>
      <c r="L801" s="5" t="s">
        <v>55</v>
      </c>
      <c r="M801" s="10"/>
      <c r="N801" s="10"/>
      <c r="O801" s="10"/>
      <c r="P801" s="10"/>
      <c r="Q801" s="10"/>
      <c r="R801" s="10"/>
      <c r="S801" s="10"/>
      <c r="T801" s="10"/>
      <c r="U801" s="10"/>
      <c r="V801" s="10"/>
      <c r="W801" s="10"/>
      <c r="X801" s="10"/>
      <c r="Y801" s="10"/>
      <c r="Z801" s="10"/>
      <c r="AA801" s="10"/>
    </row>
    <row r="802" spans="1:27" ht="20.25" customHeight="1">
      <c r="A802" s="5" t="s">
        <v>6350</v>
      </c>
      <c r="B802" s="5" t="s">
        <v>6351</v>
      </c>
      <c r="C802" s="5" t="s">
        <v>41</v>
      </c>
      <c r="D802" s="5" t="s">
        <v>43</v>
      </c>
      <c r="E802" s="5" t="s">
        <v>45</v>
      </c>
      <c r="F802" s="5" t="s">
        <v>56</v>
      </c>
      <c r="G802" s="5" t="s">
        <v>125</v>
      </c>
      <c r="H802" s="5" t="s">
        <v>802</v>
      </c>
      <c r="I802" s="5" t="s">
        <v>6352</v>
      </c>
      <c r="J802" s="5" t="s">
        <v>6354</v>
      </c>
      <c r="K802" s="5" t="s">
        <v>167</v>
      </c>
      <c r="L802" s="5" t="s">
        <v>55</v>
      </c>
      <c r="M802" s="10"/>
      <c r="N802" s="10"/>
      <c r="O802" s="10"/>
      <c r="P802" s="10"/>
      <c r="Q802" s="10"/>
      <c r="R802" s="10"/>
      <c r="S802" s="10"/>
      <c r="T802" s="10"/>
      <c r="U802" s="10"/>
      <c r="V802" s="10"/>
      <c r="W802" s="10"/>
      <c r="X802" s="10"/>
      <c r="Y802" s="10"/>
      <c r="Z802" s="10"/>
      <c r="AA802" s="10"/>
    </row>
    <row r="803" spans="1:27" ht="20.25" customHeight="1">
      <c r="A803" s="5" t="s">
        <v>6356</v>
      </c>
      <c r="B803" s="5" t="s">
        <v>6357</v>
      </c>
      <c r="C803" s="5" t="s">
        <v>41</v>
      </c>
      <c r="D803" s="5" t="s">
        <v>169</v>
      </c>
      <c r="E803" s="5" t="s">
        <v>45</v>
      </c>
      <c r="F803" s="5" t="s">
        <v>56</v>
      </c>
      <c r="G803" s="5" t="s">
        <v>125</v>
      </c>
      <c r="H803" s="5" t="s">
        <v>32</v>
      </c>
      <c r="I803" s="5" t="s">
        <v>6358</v>
      </c>
      <c r="J803" s="5" t="s">
        <v>6360</v>
      </c>
      <c r="K803" s="5" t="s">
        <v>1599</v>
      </c>
      <c r="L803" s="5" t="s">
        <v>44</v>
      </c>
      <c r="M803" s="10"/>
      <c r="N803" s="10"/>
      <c r="O803" s="10"/>
      <c r="P803" s="10"/>
      <c r="Q803" s="10"/>
      <c r="R803" s="10"/>
      <c r="S803" s="10"/>
      <c r="T803" s="10"/>
      <c r="U803" s="10"/>
      <c r="V803" s="10"/>
      <c r="W803" s="10"/>
      <c r="X803" s="10"/>
      <c r="Y803" s="10"/>
      <c r="Z803" s="10"/>
      <c r="AA803" s="10"/>
    </row>
    <row r="804" spans="1:27" ht="20.25" customHeight="1">
      <c r="A804" s="5" t="s">
        <v>264</v>
      </c>
      <c r="B804" s="5" t="s">
        <v>6364</v>
      </c>
      <c r="C804" s="5" t="s">
        <v>41</v>
      </c>
      <c r="D804" s="5" t="s">
        <v>94</v>
      </c>
      <c r="E804" s="5" t="s">
        <v>29</v>
      </c>
      <c r="F804" s="5" t="s">
        <v>538</v>
      </c>
      <c r="G804" s="5" t="s">
        <v>108</v>
      </c>
      <c r="H804" s="5" t="s">
        <v>76</v>
      </c>
      <c r="I804" s="5"/>
      <c r="J804" s="5" t="s">
        <v>6367</v>
      </c>
      <c r="K804" s="5" t="s">
        <v>53</v>
      </c>
      <c r="L804" s="5" t="s">
        <v>55</v>
      </c>
      <c r="M804" s="10"/>
      <c r="N804" s="10"/>
      <c r="O804" s="10"/>
      <c r="P804" s="10"/>
      <c r="Q804" s="10"/>
      <c r="R804" s="10"/>
      <c r="S804" s="10"/>
      <c r="T804" s="10"/>
      <c r="U804" s="10"/>
      <c r="V804" s="10"/>
      <c r="W804" s="10"/>
      <c r="X804" s="10"/>
      <c r="Y804" s="10"/>
      <c r="Z804" s="10"/>
      <c r="AA804" s="10"/>
    </row>
    <row r="805" spans="1:27" ht="20.25" customHeight="1">
      <c r="A805" s="5" t="s">
        <v>6371</v>
      </c>
      <c r="B805" s="5" t="s">
        <v>6372</v>
      </c>
      <c r="C805" s="5" t="s">
        <v>41</v>
      </c>
      <c r="D805" s="5" t="s">
        <v>448</v>
      </c>
      <c r="E805" s="5" t="s">
        <v>45</v>
      </c>
      <c r="F805" s="5" t="s">
        <v>56</v>
      </c>
      <c r="G805" s="5" t="s">
        <v>66</v>
      </c>
      <c r="H805" s="5" t="s">
        <v>76</v>
      </c>
      <c r="I805" s="5" t="s">
        <v>6374</v>
      </c>
      <c r="J805" s="5"/>
      <c r="K805" s="5" t="s">
        <v>167</v>
      </c>
      <c r="L805" s="5" t="s">
        <v>55</v>
      </c>
      <c r="M805" s="10"/>
      <c r="N805" s="10"/>
      <c r="O805" s="10"/>
      <c r="P805" s="10"/>
      <c r="Q805" s="10"/>
      <c r="R805" s="10"/>
      <c r="S805" s="10"/>
      <c r="T805" s="10"/>
      <c r="U805" s="10"/>
      <c r="V805" s="10"/>
      <c r="W805" s="10"/>
      <c r="X805" s="10"/>
      <c r="Y805" s="10"/>
      <c r="Z805" s="10"/>
      <c r="AA805" s="10"/>
    </row>
    <row r="806" spans="1:27" ht="20.25" customHeight="1">
      <c r="A806" s="5" t="s">
        <v>4943</v>
      </c>
      <c r="B806" s="5" t="s">
        <v>6377</v>
      </c>
      <c r="C806" s="5" t="s">
        <v>41</v>
      </c>
      <c r="D806" s="5" t="s">
        <v>47</v>
      </c>
      <c r="E806" s="5" t="s">
        <v>29</v>
      </c>
      <c r="F806" s="5" t="s">
        <v>964</v>
      </c>
      <c r="G806" s="5" t="s">
        <v>125</v>
      </c>
      <c r="H806" s="5" t="s">
        <v>586</v>
      </c>
      <c r="I806" s="5" t="s">
        <v>6380</v>
      </c>
      <c r="J806" s="5" t="s">
        <v>6381</v>
      </c>
      <c r="K806" s="5" t="s">
        <v>167</v>
      </c>
      <c r="L806" s="5" t="s">
        <v>55</v>
      </c>
      <c r="M806" s="10"/>
      <c r="N806" s="10"/>
      <c r="O806" s="10"/>
      <c r="P806" s="10"/>
      <c r="Q806" s="10"/>
      <c r="R806" s="10"/>
      <c r="S806" s="10"/>
      <c r="T806" s="10"/>
      <c r="U806" s="10"/>
      <c r="V806" s="10"/>
      <c r="W806" s="10"/>
      <c r="X806" s="10"/>
      <c r="Y806" s="10"/>
      <c r="Z806" s="10"/>
      <c r="AA806" s="10"/>
    </row>
    <row r="807" spans="1:27" ht="20.25" customHeight="1">
      <c r="A807" s="5" t="s">
        <v>50</v>
      </c>
      <c r="B807" s="5" t="s">
        <v>6383</v>
      </c>
      <c r="C807" s="5" t="s">
        <v>41</v>
      </c>
      <c r="D807" s="5" t="s">
        <v>169</v>
      </c>
      <c r="E807" s="5" t="s">
        <v>45</v>
      </c>
      <c r="F807" s="5" t="s">
        <v>548</v>
      </c>
      <c r="G807" s="5" t="s">
        <v>108</v>
      </c>
      <c r="H807" s="5" t="s">
        <v>57</v>
      </c>
      <c r="I807" s="5" t="s">
        <v>6385</v>
      </c>
      <c r="J807" s="5" t="s">
        <v>6386</v>
      </c>
      <c r="K807" s="5" t="s">
        <v>53</v>
      </c>
      <c r="L807" s="5" t="s">
        <v>55</v>
      </c>
      <c r="M807" s="10"/>
      <c r="N807" s="10"/>
      <c r="O807" s="10"/>
      <c r="P807" s="10"/>
      <c r="Q807" s="10"/>
      <c r="R807" s="10"/>
      <c r="S807" s="10"/>
      <c r="T807" s="10"/>
      <c r="U807" s="10"/>
      <c r="V807" s="10"/>
      <c r="W807" s="10"/>
      <c r="X807" s="10"/>
      <c r="Y807" s="10"/>
      <c r="Z807" s="10"/>
      <c r="AA807" s="10"/>
    </row>
    <row r="808" spans="1:27" ht="20.25" customHeight="1">
      <c r="A808" s="5" t="s">
        <v>5983</v>
      </c>
      <c r="B808" s="5" t="s">
        <v>5985</v>
      </c>
      <c r="C808" s="5" t="s">
        <v>41</v>
      </c>
      <c r="D808" s="5" t="s">
        <v>169</v>
      </c>
      <c r="E808" s="5" t="s">
        <v>45</v>
      </c>
      <c r="F808" s="5" t="s">
        <v>493</v>
      </c>
      <c r="G808" s="5" t="s">
        <v>66</v>
      </c>
      <c r="H808" s="5" t="s">
        <v>1152</v>
      </c>
      <c r="I808" s="5" t="s">
        <v>5989</v>
      </c>
      <c r="J808" s="5" t="s">
        <v>5990</v>
      </c>
      <c r="K808" s="5" t="s">
        <v>37</v>
      </c>
      <c r="L808" s="5" t="s">
        <v>55</v>
      </c>
      <c r="M808" s="10"/>
      <c r="N808" s="10"/>
      <c r="O808" s="10"/>
      <c r="P808" s="10"/>
      <c r="Q808" s="10"/>
      <c r="R808" s="10"/>
      <c r="S808" s="10"/>
      <c r="T808" s="10"/>
      <c r="U808" s="10"/>
      <c r="V808" s="10"/>
      <c r="W808" s="10"/>
      <c r="X808" s="10"/>
      <c r="Y808" s="10"/>
      <c r="Z808" s="10"/>
      <c r="AA808" s="10"/>
    </row>
    <row r="809" spans="1:27" ht="20.25" customHeight="1">
      <c r="A809" s="5" t="s">
        <v>50</v>
      </c>
      <c r="B809" s="5" t="s">
        <v>6396</v>
      </c>
      <c r="C809" s="5" t="s">
        <v>41</v>
      </c>
      <c r="D809" s="5" t="s">
        <v>94</v>
      </c>
      <c r="E809" s="5" t="s">
        <v>45</v>
      </c>
      <c r="F809" s="5" t="s">
        <v>30</v>
      </c>
      <c r="G809" s="5" t="s">
        <v>31</v>
      </c>
      <c r="H809" s="5" t="s">
        <v>76</v>
      </c>
      <c r="I809" s="5" t="s">
        <v>6397</v>
      </c>
      <c r="J809" s="5" t="s">
        <v>6399</v>
      </c>
      <c r="K809" s="5" t="s">
        <v>37</v>
      </c>
      <c r="L809" s="5" t="s">
        <v>237</v>
      </c>
      <c r="M809" s="10"/>
      <c r="N809" s="10"/>
      <c r="O809" s="10"/>
      <c r="P809" s="10"/>
      <c r="Q809" s="10"/>
      <c r="R809" s="10"/>
      <c r="S809" s="10"/>
      <c r="T809" s="10"/>
      <c r="U809" s="10"/>
      <c r="V809" s="10"/>
      <c r="W809" s="10"/>
      <c r="X809" s="10"/>
      <c r="Y809" s="10"/>
      <c r="Z809" s="10"/>
      <c r="AA809" s="10"/>
    </row>
    <row r="810" spans="1:27" ht="20.25" customHeight="1">
      <c r="A810" s="5" t="s">
        <v>6402</v>
      </c>
      <c r="B810" s="5" t="s">
        <v>6403</v>
      </c>
      <c r="C810" s="5" t="s">
        <v>41</v>
      </c>
      <c r="D810" s="5" t="s">
        <v>94</v>
      </c>
      <c r="E810" s="5" t="s">
        <v>29</v>
      </c>
      <c r="F810" s="5" t="s">
        <v>56</v>
      </c>
      <c r="G810" s="5" t="s">
        <v>108</v>
      </c>
      <c r="H810" s="5" t="s">
        <v>252</v>
      </c>
      <c r="I810" s="5" t="s">
        <v>6404</v>
      </c>
      <c r="J810" s="5" t="s">
        <v>6405</v>
      </c>
      <c r="K810" s="5" t="s">
        <v>53</v>
      </c>
      <c r="L810" s="5" t="s">
        <v>237</v>
      </c>
      <c r="M810" s="10"/>
      <c r="N810" s="10"/>
      <c r="O810" s="10"/>
      <c r="P810" s="10"/>
      <c r="Q810" s="10"/>
      <c r="R810" s="10"/>
      <c r="S810" s="10"/>
      <c r="T810" s="10"/>
      <c r="U810" s="10"/>
      <c r="V810" s="10"/>
      <c r="W810" s="10"/>
      <c r="X810" s="10"/>
      <c r="Y810" s="10"/>
      <c r="Z810" s="10"/>
      <c r="AA810" s="10"/>
    </row>
    <row r="811" spans="1:27" ht="20.25" customHeight="1">
      <c r="A811" s="5" t="s">
        <v>6409</v>
      </c>
      <c r="B811" s="5" t="s">
        <v>6411</v>
      </c>
      <c r="C811" s="5" t="s">
        <v>41</v>
      </c>
      <c r="D811" s="5" t="s">
        <v>169</v>
      </c>
      <c r="E811" s="5" t="s">
        <v>29</v>
      </c>
      <c r="F811" s="5" t="s">
        <v>1615</v>
      </c>
      <c r="G811" s="5" t="s">
        <v>125</v>
      </c>
      <c r="H811" s="5" t="s">
        <v>48</v>
      </c>
      <c r="I811" s="5"/>
      <c r="J811" s="5" t="s">
        <v>6413</v>
      </c>
      <c r="K811" s="5" t="s">
        <v>37</v>
      </c>
      <c r="L811" s="5" t="s">
        <v>55</v>
      </c>
      <c r="M811" s="10"/>
      <c r="N811" s="10"/>
      <c r="O811" s="10"/>
      <c r="P811" s="10"/>
      <c r="Q811" s="10"/>
      <c r="R811" s="10"/>
      <c r="S811" s="10"/>
      <c r="T811" s="10"/>
      <c r="U811" s="10"/>
      <c r="V811" s="10"/>
      <c r="W811" s="10"/>
      <c r="X811" s="10"/>
      <c r="Y811" s="10"/>
      <c r="Z811" s="10"/>
      <c r="AA811" s="10"/>
    </row>
    <row r="812" spans="1:27" ht="20.25" customHeight="1">
      <c r="A812" s="5" t="s">
        <v>50</v>
      </c>
      <c r="B812" s="5" t="s">
        <v>6414</v>
      </c>
      <c r="C812" s="5" t="s">
        <v>41</v>
      </c>
      <c r="D812" s="5" t="s">
        <v>47</v>
      </c>
      <c r="E812" s="5" t="s">
        <v>29</v>
      </c>
      <c r="F812" s="5" t="s">
        <v>493</v>
      </c>
      <c r="G812" s="5" t="s">
        <v>108</v>
      </c>
      <c r="H812" s="5" t="s">
        <v>1145</v>
      </c>
      <c r="I812" s="5" t="s">
        <v>6416</v>
      </c>
      <c r="J812" s="5" t="s">
        <v>6417</v>
      </c>
      <c r="K812" s="5" t="s">
        <v>37</v>
      </c>
      <c r="L812" s="5" t="s">
        <v>55</v>
      </c>
      <c r="M812" s="10"/>
      <c r="N812" s="10"/>
      <c r="O812" s="10"/>
      <c r="P812" s="10"/>
      <c r="Q812" s="10"/>
      <c r="R812" s="10"/>
      <c r="S812" s="10"/>
      <c r="T812" s="10"/>
      <c r="U812" s="10"/>
      <c r="V812" s="10"/>
      <c r="W812" s="10"/>
      <c r="X812" s="10"/>
      <c r="Y812" s="10"/>
      <c r="Z812" s="10"/>
      <c r="AA812" s="10"/>
    </row>
    <row r="813" spans="1:27" ht="20.25" customHeight="1">
      <c r="A813" s="5" t="s">
        <v>6419</v>
      </c>
      <c r="B813" s="5" t="s">
        <v>1786</v>
      </c>
      <c r="C813" s="5" t="s">
        <v>41</v>
      </c>
      <c r="D813" s="5" t="s">
        <v>94</v>
      </c>
      <c r="E813" s="5" t="s">
        <v>45</v>
      </c>
      <c r="F813" s="5" t="s">
        <v>1465</v>
      </c>
      <c r="G813" s="5" t="s">
        <v>125</v>
      </c>
      <c r="H813" s="5" t="s">
        <v>48</v>
      </c>
      <c r="I813" s="5" t="s">
        <v>6422</v>
      </c>
      <c r="J813" s="5" t="s">
        <v>6423</v>
      </c>
      <c r="K813" s="5" t="s">
        <v>42</v>
      </c>
      <c r="L813" s="5" t="s">
        <v>38</v>
      </c>
      <c r="M813" s="10"/>
      <c r="N813" s="10"/>
      <c r="O813" s="10"/>
      <c r="P813" s="10"/>
      <c r="Q813" s="10"/>
      <c r="R813" s="10"/>
      <c r="S813" s="10"/>
      <c r="T813" s="10"/>
      <c r="U813" s="10"/>
      <c r="V813" s="10"/>
      <c r="W813" s="10"/>
      <c r="X813" s="10"/>
      <c r="Y813" s="10"/>
      <c r="Z813" s="10"/>
      <c r="AA813" s="10"/>
    </row>
    <row r="814" spans="1:27" ht="20.25" customHeight="1">
      <c r="A814" s="5" t="s">
        <v>25</v>
      </c>
      <c r="B814" s="5" t="s">
        <v>6427</v>
      </c>
      <c r="C814" s="5" t="s">
        <v>41</v>
      </c>
      <c r="D814" s="5" t="s">
        <v>43</v>
      </c>
      <c r="E814" s="5" t="s">
        <v>45</v>
      </c>
      <c r="F814" s="5" t="s">
        <v>144</v>
      </c>
      <c r="G814" s="5" t="s">
        <v>66</v>
      </c>
      <c r="H814" s="5" t="s">
        <v>57</v>
      </c>
      <c r="I814" s="5" t="s">
        <v>6429</v>
      </c>
      <c r="J814" s="5" t="s">
        <v>6431</v>
      </c>
      <c r="K814" s="5" t="s">
        <v>42</v>
      </c>
      <c r="L814" s="5" t="s">
        <v>237</v>
      </c>
      <c r="M814" s="10"/>
      <c r="N814" s="10"/>
      <c r="O814" s="10"/>
      <c r="P814" s="10"/>
      <c r="Q814" s="10"/>
      <c r="R814" s="10"/>
      <c r="S814" s="10"/>
      <c r="T814" s="10"/>
      <c r="U814" s="10"/>
      <c r="V814" s="10"/>
      <c r="W814" s="10"/>
      <c r="X814" s="10"/>
      <c r="Y814" s="10"/>
      <c r="Z814" s="10"/>
      <c r="AA814" s="10"/>
    </row>
    <row r="815" spans="1:27" ht="20.25" customHeight="1">
      <c r="A815" s="5" t="s">
        <v>6434</v>
      </c>
      <c r="B815" s="5" t="s">
        <v>6436</v>
      </c>
      <c r="C815" s="5" t="s">
        <v>41</v>
      </c>
      <c r="D815" s="5" t="s">
        <v>94</v>
      </c>
      <c r="E815" s="5" t="s">
        <v>29</v>
      </c>
      <c r="F815" s="5" t="s">
        <v>852</v>
      </c>
      <c r="G815" s="5" t="s">
        <v>125</v>
      </c>
      <c r="H815" s="5" t="s">
        <v>2273</v>
      </c>
      <c r="I815" s="5" t="s">
        <v>6438</v>
      </c>
      <c r="J815" s="5" t="s">
        <v>6439</v>
      </c>
      <c r="K815" s="5" t="s">
        <v>167</v>
      </c>
      <c r="L815" s="5" t="s">
        <v>55</v>
      </c>
      <c r="M815" s="10"/>
      <c r="N815" s="10"/>
      <c r="O815" s="10"/>
      <c r="P815" s="10"/>
      <c r="Q815" s="10"/>
      <c r="R815" s="10"/>
      <c r="S815" s="10"/>
      <c r="T815" s="10"/>
      <c r="U815" s="10"/>
      <c r="V815" s="10"/>
      <c r="W815" s="10"/>
      <c r="X815" s="10"/>
      <c r="Y815" s="10"/>
      <c r="Z815" s="10"/>
      <c r="AA815" s="10"/>
    </row>
    <row r="816" spans="1:27" ht="20.25" customHeight="1">
      <c r="A816" s="5" t="s">
        <v>6441</v>
      </c>
      <c r="B816" s="5" t="s">
        <v>6442</v>
      </c>
      <c r="C816" s="5" t="s">
        <v>41</v>
      </c>
      <c r="D816" s="5" t="s">
        <v>43</v>
      </c>
      <c r="E816" s="5" t="s">
        <v>29</v>
      </c>
      <c r="F816" s="5" t="s">
        <v>214</v>
      </c>
      <c r="G816" s="5" t="s">
        <v>108</v>
      </c>
      <c r="H816" s="5" t="s">
        <v>57</v>
      </c>
      <c r="I816" s="5" t="s">
        <v>6444</v>
      </c>
      <c r="J816" s="5"/>
      <c r="K816" s="5" t="s">
        <v>100</v>
      </c>
      <c r="L816" s="5" t="s">
        <v>55</v>
      </c>
      <c r="M816" s="10"/>
      <c r="N816" s="10"/>
      <c r="O816" s="10"/>
      <c r="P816" s="10"/>
      <c r="Q816" s="10"/>
      <c r="R816" s="10"/>
      <c r="S816" s="10"/>
      <c r="T816" s="10"/>
      <c r="U816" s="10"/>
      <c r="V816" s="10"/>
      <c r="W816" s="10"/>
      <c r="X816" s="10"/>
      <c r="Y816" s="10"/>
      <c r="Z816" s="10"/>
      <c r="AA816" s="10"/>
    </row>
    <row r="817" spans="1:27" ht="20.25" customHeight="1">
      <c r="A817" s="5" t="s">
        <v>6449</v>
      </c>
      <c r="B817" s="5" t="s">
        <v>6450</v>
      </c>
      <c r="C817" s="5" t="s">
        <v>41</v>
      </c>
      <c r="D817" s="5" t="s">
        <v>43</v>
      </c>
      <c r="E817" s="5" t="s">
        <v>45</v>
      </c>
      <c r="F817" s="5" t="s">
        <v>493</v>
      </c>
      <c r="G817" s="5" t="s">
        <v>31</v>
      </c>
      <c r="H817" s="5" t="s">
        <v>516</v>
      </c>
      <c r="I817" s="5"/>
      <c r="J817" s="5" t="s">
        <v>6455</v>
      </c>
      <c r="K817" s="5" t="s">
        <v>53</v>
      </c>
      <c r="L817" s="5" t="s">
        <v>55</v>
      </c>
      <c r="M817" s="10"/>
      <c r="N817" s="10"/>
      <c r="O817" s="10"/>
      <c r="P817" s="10"/>
      <c r="Q817" s="10"/>
      <c r="R817" s="10"/>
      <c r="S817" s="10"/>
      <c r="T817" s="10"/>
      <c r="U817" s="10"/>
      <c r="V817" s="10"/>
      <c r="W817" s="10"/>
      <c r="X817" s="10"/>
      <c r="Y817" s="10"/>
      <c r="Z817" s="10"/>
      <c r="AA817" s="10"/>
    </row>
    <row r="818" spans="1:27" ht="20.25" customHeight="1">
      <c r="A818" s="5" t="s">
        <v>367</v>
      </c>
      <c r="B818" s="5" t="s">
        <v>6458</v>
      </c>
      <c r="C818" s="5" t="s">
        <v>41</v>
      </c>
      <c r="D818" s="5" t="s">
        <v>169</v>
      </c>
      <c r="E818" s="5" t="s">
        <v>29</v>
      </c>
      <c r="F818" s="5" t="s">
        <v>2020</v>
      </c>
      <c r="G818" s="5" t="s">
        <v>31</v>
      </c>
      <c r="H818" s="5" t="s">
        <v>3081</v>
      </c>
      <c r="I818" s="5" t="s">
        <v>6459</v>
      </c>
      <c r="J818" s="5" t="s">
        <v>6461</v>
      </c>
      <c r="K818" s="5" t="s">
        <v>53</v>
      </c>
      <c r="L818" s="5" t="s">
        <v>55</v>
      </c>
      <c r="M818" s="10"/>
      <c r="N818" s="10"/>
      <c r="O818" s="10"/>
      <c r="P818" s="10"/>
      <c r="Q818" s="10"/>
      <c r="R818" s="10"/>
      <c r="S818" s="10"/>
      <c r="T818" s="10"/>
      <c r="U818" s="10"/>
      <c r="V818" s="10"/>
      <c r="W818" s="10"/>
      <c r="X818" s="10"/>
      <c r="Y818" s="10"/>
      <c r="Z818" s="10"/>
      <c r="AA818" s="10"/>
    </row>
    <row r="819" spans="1:27" ht="20.25" customHeight="1">
      <c r="A819" s="5" t="s">
        <v>50</v>
      </c>
      <c r="B819" s="5" t="s">
        <v>6464</v>
      </c>
      <c r="C819" s="5" t="s">
        <v>41</v>
      </c>
      <c r="D819" s="5" t="s">
        <v>448</v>
      </c>
      <c r="E819" s="5" t="s">
        <v>29</v>
      </c>
      <c r="F819" s="5" t="s">
        <v>30</v>
      </c>
      <c r="G819" s="5" t="s">
        <v>31</v>
      </c>
      <c r="H819" s="5" t="s">
        <v>126</v>
      </c>
      <c r="I819" s="5" t="s">
        <v>321</v>
      </c>
      <c r="J819" s="5" t="s">
        <v>6466</v>
      </c>
      <c r="K819" s="5" t="s">
        <v>53</v>
      </c>
      <c r="L819" s="5" t="s">
        <v>55</v>
      </c>
      <c r="M819" s="10"/>
      <c r="N819" s="10"/>
      <c r="O819" s="10"/>
      <c r="P819" s="10"/>
      <c r="Q819" s="10"/>
      <c r="R819" s="10"/>
      <c r="S819" s="10"/>
      <c r="T819" s="10"/>
      <c r="U819" s="10"/>
      <c r="V819" s="10"/>
      <c r="W819" s="10"/>
      <c r="X819" s="10"/>
      <c r="Y819" s="10"/>
      <c r="Z819" s="10"/>
      <c r="AA819" s="10"/>
    </row>
    <row r="820" spans="1:27" ht="20.25" customHeight="1">
      <c r="A820" s="5" t="s">
        <v>6471</v>
      </c>
      <c r="B820" s="5" t="s">
        <v>6473</v>
      </c>
      <c r="C820" s="5" t="s">
        <v>41</v>
      </c>
      <c r="D820" s="5" t="s">
        <v>47</v>
      </c>
      <c r="E820" s="5" t="s">
        <v>29</v>
      </c>
      <c r="F820" s="5" t="s">
        <v>920</v>
      </c>
      <c r="G820" s="5" t="s">
        <v>66</v>
      </c>
      <c r="H820" s="5" t="s">
        <v>309</v>
      </c>
      <c r="I820" s="5" t="s">
        <v>6475</v>
      </c>
      <c r="J820" s="5" t="s">
        <v>6476</v>
      </c>
      <c r="K820" s="5" t="s">
        <v>37</v>
      </c>
      <c r="L820" s="5" t="s">
        <v>55</v>
      </c>
      <c r="M820" s="10"/>
      <c r="N820" s="10"/>
      <c r="O820" s="10"/>
      <c r="P820" s="10"/>
      <c r="Q820" s="10"/>
      <c r="R820" s="10"/>
      <c r="S820" s="10"/>
      <c r="T820" s="10"/>
      <c r="U820" s="10"/>
      <c r="V820" s="10"/>
      <c r="W820" s="10"/>
      <c r="X820" s="10"/>
      <c r="Y820" s="10"/>
      <c r="Z820" s="10"/>
      <c r="AA820" s="10"/>
    </row>
    <row r="821" spans="1:27" ht="20.25" customHeight="1">
      <c r="A821" s="5" t="s">
        <v>1314</v>
      </c>
      <c r="B821" s="5" t="s">
        <v>6479</v>
      </c>
      <c r="C821" s="5" t="s">
        <v>41</v>
      </c>
      <c r="D821" s="5" t="s">
        <v>47</v>
      </c>
      <c r="E821" s="5" t="s">
        <v>45</v>
      </c>
      <c r="F821" s="5" t="s">
        <v>347</v>
      </c>
      <c r="G821" s="5" t="s">
        <v>31</v>
      </c>
      <c r="H821" s="5" t="s">
        <v>187</v>
      </c>
      <c r="I821" s="5" t="s">
        <v>6482</v>
      </c>
      <c r="J821" s="5" t="s">
        <v>6483</v>
      </c>
      <c r="K821" s="5" t="s">
        <v>53</v>
      </c>
      <c r="L821" s="5" t="s">
        <v>38</v>
      </c>
      <c r="M821" s="10"/>
      <c r="N821" s="10"/>
      <c r="O821" s="10"/>
      <c r="P821" s="10"/>
      <c r="Q821" s="10"/>
      <c r="R821" s="10"/>
      <c r="S821" s="10"/>
      <c r="T821" s="10"/>
      <c r="U821" s="10"/>
      <c r="V821" s="10"/>
      <c r="W821" s="10"/>
      <c r="X821" s="10"/>
      <c r="Y821" s="10"/>
      <c r="Z821" s="10"/>
      <c r="AA821" s="10"/>
    </row>
    <row r="822" spans="1:27" ht="20.25" customHeight="1">
      <c r="A822" s="5" t="s">
        <v>6485</v>
      </c>
      <c r="B822" s="5" t="s">
        <v>6487</v>
      </c>
      <c r="C822" s="5" t="s">
        <v>41</v>
      </c>
      <c r="D822" s="5" t="s">
        <v>169</v>
      </c>
      <c r="E822" s="5" t="s">
        <v>29</v>
      </c>
      <c r="F822" s="5" t="s">
        <v>1017</v>
      </c>
      <c r="G822" s="5" t="s">
        <v>108</v>
      </c>
      <c r="H822" s="5" t="s">
        <v>252</v>
      </c>
      <c r="I822" s="5" t="s">
        <v>6491</v>
      </c>
      <c r="J822" s="5" t="s">
        <v>6493</v>
      </c>
      <c r="K822" s="5" t="s">
        <v>53</v>
      </c>
      <c r="L822" s="5" t="s">
        <v>55</v>
      </c>
      <c r="M822" s="10"/>
      <c r="N822" s="10"/>
      <c r="O822" s="10"/>
      <c r="P822" s="10"/>
      <c r="Q822" s="10"/>
      <c r="R822" s="10"/>
      <c r="S822" s="10"/>
      <c r="T822" s="10"/>
      <c r="U822" s="10"/>
      <c r="V822" s="10"/>
      <c r="W822" s="10"/>
      <c r="X822" s="10"/>
      <c r="Y822" s="10"/>
      <c r="Z822" s="10"/>
      <c r="AA822" s="10"/>
    </row>
    <row r="823" spans="1:27" ht="20.25" customHeight="1">
      <c r="A823" s="5" t="s">
        <v>50</v>
      </c>
      <c r="B823" s="5" t="s">
        <v>6495</v>
      </c>
      <c r="C823" s="5" t="s">
        <v>41</v>
      </c>
      <c r="D823" s="5" t="s">
        <v>5935</v>
      </c>
      <c r="E823" s="5" t="s">
        <v>29</v>
      </c>
      <c r="F823" s="5" t="s">
        <v>672</v>
      </c>
      <c r="G823" s="5" t="s">
        <v>125</v>
      </c>
      <c r="H823" s="5" t="s">
        <v>412</v>
      </c>
      <c r="I823" s="5" t="s">
        <v>6496</v>
      </c>
      <c r="J823" s="5" t="s">
        <v>6497</v>
      </c>
      <c r="K823" s="5" t="s">
        <v>100</v>
      </c>
      <c r="L823" s="5" t="s">
        <v>55</v>
      </c>
      <c r="M823" s="10"/>
      <c r="N823" s="10"/>
      <c r="O823" s="10"/>
      <c r="P823" s="10"/>
      <c r="Q823" s="10"/>
      <c r="R823" s="10"/>
      <c r="S823" s="10"/>
      <c r="T823" s="10"/>
      <c r="U823" s="10"/>
      <c r="V823" s="10"/>
      <c r="W823" s="10"/>
      <c r="X823" s="10"/>
      <c r="Y823" s="10"/>
      <c r="Z823" s="10"/>
      <c r="AA823" s="10"/>
    </row>
    <row r="824" spans="1:27" ht="20.25" customHeight="1">
      <c r="A824" s="5" t="s">
        <v>6498</v>
      </c>
      <c r="B824" s="5" t="s">
        <v>6499</v>
      </c>
      <c r="C824" s="5" t="s">
        <v>41</v>
      </c>
      <c r="D824" s="5" t="s">
        <v>94</v>
      </c>
      <c r="E824" s="5" t="s">
        <v>45</v>
      </c>
      <c r="F824" s="5" t="s">
        <v>144</v>
      </c>
      <c r="G824" s="5" t="s">
        <v>108</v>
      </c>
      <c r="H824" s="5" t="s">
        <v>57</v>
      </c>
      <c r="I824" s="5" t="s">
        <v>2798</v>
      </c>
      <c r="J824" s="5" t="s">
        <v>6502</v>
      </c>
      <c r="K824" s="5" t="s">
        <v>53</v>
      </c>
      <c r="L824" s="5" t="s">
        <v>55</v>
      </c>
      <c r="M824" s="10"/>
      <c r="N824" s="10"/>
      <c r="O824" s="10"/>
      <c r="P824" s="10"/>
      <c r="Q824" s="10"/>
      <c r="R824" s="10"/>
      <c r="S824" s="10"/>
      <c r="T824" s="10"/>
      <c r="U824" s="10"/>
      <c r="V824" s="10"/>
      <c r="W824" s="10"/>
      <c r="X824" s="10"/>
      <c r="Y824" s="10"/>
      <c r="Z824" s="10"/>
      <c r="AA824" s="10"/>
    </row>
    <row r="825" spans="1:27" ht="20.25" customHeight="1">
      <c r="A825" s="5" t="s">
        <v>6506</v>
      </c>
      <c r="B825" s="5" t="s">
        <v>6507</v>
      </c>
      <c r="C825" s="5" t="s">
        <v>41</v>
      </c>
      <c r="D825" s="5" t="s">
        <v>375</v>
      </c>
      <c r="E825" s="5" t="s">
        <v>29</v>
      </c>
      <c r="F825" s="5" t="s">
        <v>493</v>
      </c>
      <c r="G825" s="5" t="s">
        <v>66</v>
      </c>
      <c r="H825" s="5" t="s">
        <v>4234</v>
      </c>
      <c r="I825" s="5" t="s">
        <v>6511</v>
      </c>
      <c r="J825" s="5" t="s">
        <v>6512</v>
      </c>
      <c r="K825" s="5" t="s">
        <v>37</v>
      </c>
      <c r="L825" s="5" t="s">
        <v>44</v>
      </c>
      <c r="M825" s="10"/>
      <c r="N825" s="10"/>
      <c r="O825" s="10"/>
      <c r="P825" s="10"/>
      <c r="Q825" s="10"/>
      <c r="R825" s="10"/>
      <c r="S825" s="10"/>
      <c r="T825" s="10"/>
      <c r="U825" s="10"/>
      <c r="V825" s="10"/>
      <c r="W825" s="10"/>
      <c r="X825" s="10"/>
      <c r="Y825" s="10"/>
      <c r="Z825" s="10"/>
      <c r="AA825" s="10"/>
    </row>
    <row r="826" spans="1:27" ht="20.25" customHeight="1">
      <c r="A826" s="5" t="s">
        <v>50</v>
      </c>
      <c r="B826" s="5" t="s">
        <v>6514</v>
      </c>
      <c r="C826" s="5" t="s">
        <v>41</v>
      </c>
      <c r="D826" s="5" t="s">
        <v>169</v>
      </c>
      <c r="E826" s="5" t="s">
        <v>29</v>
      </c>
      <c r="F826" s="5" t="s">
        <v>548</v>
      </c>
      <c r="G826" s="5" t="s">
        <v>125</v>
      </c>
      <c r="H826" s="5" t="s">
        <v>403</v>
      </c>
      <c r="I826" s="5" t="s">
        <v>6515</v>
      </c>
      <c r="J826" s="5" t="s">
        <v>6516</v>
      </c>
      <c r="K826" s="5" t="s">
        <v>53</v>
      </c>
      <c r="L826" s="5" t="s">
        <v>55</v>
      </c>
      <c r="M826" s="10"/>
      <c r="N826" s="10"/>
      <c r="O826" s="10"/>
      <c r="P826" s="10"/>
      <c r="Q826" s="10"/>
      <c r="R826" s="10"/>
      <c r="S826" s="10"/>
      <c r="T826" s="10"/>
      <c r="U826" s="10"/>
      <c r="V826" s="10"/>
      <c r="W826" s="10"/>
      <c r="X826" s="10"/>
      <c r="Y826" s="10"/>
      <c r="Z826" s="10"/>
      <c r="AA826" s="10"/>
    </row>
    <row r="827" spans="1:27" ht="20.25" customHeight="1">
      <c r="A827" s="5" t="s">
        <v>50</v>
      </c>
      <c r="B827" s="5" t="s">
        <v>6518</v>
      </c>
      <c r="C827" s="5" t="s">
        <v>41</v>
      </c>
      <c r="D827" s="5" t="s">
        <v>448</v>
      </c>
      <c r="E827" s="5" t="s">
        <v>45</v>
      </c>
      <c r="F827" s="5" t="s">
        <v>672</v>
      </c>
      <c r="G827" s="5" t="s">
        <v>125</v>
      </c>
      <c r="H827" s="5" t="s">
        <v>1253</v>
      </c>
      <c r="I827" s="5" t="s">
        <v>6519</v>
      </c>
      <c r="J827" s="5" t="s">
        <v>6522</v>
      </c>
      <c r="K827" s="5" t="s">
        <v>53</v>
      </c>
      <c r="L827" s="5" t="s">
        <v>55</v>
      </c>
      <c r="M827" s="10"/>
      <c r="N827" s="10"/>
      <c r="O827" s="10"/>
      <c r="P827" s="10"/>
      <c r="Q827" s="10"/>
      <c r="R827" s="10"/>
      <c r="S827" s="10"/>
      <c r="T827" s="10"/>
      <c r="U827" s="10"/>
      <c r="V827" s="10"/>
      <c r="W827" s="10"/>
      <c r="X827" s="10"/>
      <c r="Y827" s="10"/>
      <c r="Z827" s="10"/>
      <c r="AA827" s="10"/>
    </row>
    <row r="828" spans="1:27" ht="20.25" customHeight="1">
      <c r="A828" s="5" t="s">
        <v>6526</v>
      </c>
      <c r="B828" s="5" t="s">
        <v>6528</v>
      </c>
      <c r="C828" s="5" t="s">
        <v>41</v>
      </c>
      <c r="D828" s="5" t="s">
        <v>874</v>
      </c>
      <c r="E828" s="5" t="s">
        <v>45</v>
      </c>
      <c r="F828" s="5" t="s">
        <v>1052</v>
      </c>
      <c r="G828" s="5" t="s">
        <v>108</v>
      </c>
      <c r="H828" s="5" t="s">
        <v>48</v>
      </c>
      <c r="I828" s="5" t="s">
        <v>6530</v>
      </c>
      <c r="J828" s="5" t="s">
        <v>6531</v>
      </c>
      <c r="K828" s="5" t="s">
        <v>167</v>
      </c>
      <c r="L828" s="5" t="s">
        <v>55</v>
      </c>
      <c r="M828" s="10"/>
      <c r="N828" s="10"/>
      <c r="O828" s="10"/>
      <c r="P828" s="10"/>
      <c r="Q828" s="10"/>
      <c r="R828" s="10"/>
      <c r="S828" s="10"/>
      <c r="T828" s="10"/>
      <c r="U828" s="10"/>
      <c r="V828" s="10"/>
      <c r="W828" s="10"/>
      <c r="X828" s="10"/>
      <c r="Y828" s="10"/>
      <c r="Z828" s="10"/>
      <c r="AA828" s="10"/>
    </row>
    <row r="829" spans="1:27" ht="20.25" customHeight="1">
      <c r="A829" s="5" t="s">
        <v>6534</v>
      </c>
      <c r="B829" s="5" t="s">
        <v>6535</v>
      </c>
      <c r="C829" s="5" t="s">
        <v>41</v>
      </c>
      <c r="D829" s="5" t="s">
        <v>43</v>
      </c>
      <c r="E829" s="5" t="s">
        <v>29</v>
      </c>
      <c r="F829" s="5" t="s">
        <v>56</v>
      </c>
      <c r="G829" s="5" t="s">
        <v>66</v>
      </c>
      <c r="H829" s="5" t="s">
        <v>57</v>
      </c>
      <c r="I829" s="5"/>
      <c r="J829" s="5" t="s">
        <v>6538</v>
      </c>
      <c r="K829" s="5" t="s">
        <v>53</v>
      </c>
      <c r="L829" s="5" t="s">
        <v>55</v>
      </c>
      <c r="M829" s="10"/>
      <c r="N829" s="10"/>
      <c r="O829" s="10"/>
      <c r="P829" s="10"/>
      <c r="Q829" s="10"/>
      <c r="R829" s="10"/>
      <c r="S829" s="10"/>
      <c r="T829" s="10"/>
      <c r="U829" s="10"/>
      <c r="V829" s="10"/>
      <c r="W829" s="10"/>
      <c r="X829" s="10"/>
      <c r="Y829" s="10"/>
      <c r="Z829" s="10"/>
      <c r="AA829" s="10"/>
    </row>
    <row r="830" spans="1:27" ht="20.25" customHeight="1">
      <c r="A830" s="5" t="s">
        <v>50</v>
      </c>
      <c r="B830" s="5" t="s">
        <v>6542</v>
      </c>
      <c r="C830" s="5" t="s">
        <v>41</v>
      </c>
      <c r="D830" s="5" t="s">
        <v>47</v>
      </c>
      <c r="E830" s="5" t="s">
        <v>45</v>
      </c>
      <c r="F830" s="5" t="s">
        <v>151</v>
      </c>
      <c r="G830" s="5" t="s">
        <v>108</v>
      </c>
      <c r="H830" s="5" t="s">
        <v>942</v>
      </c>
      <c r="I830" s="5" t="s">
        <v>6548</v>
      </c>
      <c r="J830" s="5" t="s">
        <v>6549</v>
      </c>
      <c r="K830" s="5" t="s">
        <v>53</v>
      </c>
      <c r="L830" s="5" t="s">
        <v>405</v>
      </c>
      <c r="M830" s="10"/>
      <c r="N830" s="10"/>
      <c r="O830" s="10"/>
      <c r="P830" s="10"/>
      <c r="Q830" s="10"/>
      <c r="R830" s="10"/>
      <c r="S830" s="10"/>
      <c r="T830" s="10"/>
      <c r="U830" s="10"/>
      <c r="V830" s="10"/>
      <c r="W830" s="10"/>
      <c r="X830" s="10"/>
      <c r="Y830" s="10"/>
      <c r="Z830" s="10"/>
      <c r="AA830" s="10"/>
    </row>
    <row r="831" spans="1:27" ht="20.25" customHeight="1">
      <c r="A831" s="5" t="s">
        <v>6551</v>
      </c>
      <c r="B831" s="5" t="s">
        <v>6552</v>
      </c>
      <c r="C831" s="5" t="s">
        <v>41</v>
      </c>
      <c r="D831" s="5" t="s">
        <v>94</v>
      </c>
      <c r="E831" s="5" t="s">
        <v>651</v>
      </c>
      <c r="F831" s="5" t="s">
        <v>188</v>
      </c>
      <c r="G831" s="5" t="s">
        <v>125</v>
      </c>
      <c r="H831" s="5" t="s">
        <v>110</v>
      </c>
      <c r="I831" s="5" t="s">
        <v>6554</v>
      </c>
      <c r="J831" s="5" t="s">
        <v>6555</v>
      </c>
      <c r="K831" s="5" t="s">
        <v>53</v>
      </c>
      <c r="L831" s="5" t="s">
        <v>55</v>
      </c>
      <c r="M831" s="10"/>
      <c r="N831" s="10"/>
      <c r="O831" s="10"/>
      <c r="P831" s="10"/>
      <c r="Q831" s="10"/>
      <c r="R831" s="10"/>
      <c r="S831" s="10"/>
      <c r="T831" s="10"/>
      <c r="U831" s="10"/>
      <c r="V831" s="10"/>
      <c r="W831" s="10"/>
      <c r="X831" s="10"/>
      <c r="Y831" s="10"/>
      <c r="Z831" s="10"/>
      <c r="AA831" s="10"/>
    </row>
    <row r="832" spans="1:27" ht="20.25" customHeight="1">
      <c r="A832" s="5" t="s">
        <v>6559</v>
      </c>
      <c r="B832" s="5" t="s">
        <v>6560</v>
      </c>
      <c r="C832" s="5" t="s">
        <v>41</v>
      </c>
      <c r="D832" s="5" t="s">
        <v>874</v>
      </c>
      <c r="E832" s="5" t="s">
        <v>45</v>
      </c>
      <c r="F832" s="5" t="s">
        <v>3346</v>
      </c>
      <c r="G832" s="5" t="s">
        <v>31</v>
      </c>
      <c r="H832" s="5" t="s">
        <v>297</v>
      </c>
      <c r="I832" s="5" t="s">
        <v>6564</v>
      </c>
      <c r="J832" s="5" t="s">
        <v>6565</v>
      </c>
      <c r="K832" s="5" t="s">
        <v>100</v>
      </c>
      <c r="L832" s="5" t="s">
        <v>55</v>
      </c>
      <c r="M832" s="10"/>
      <c r="N832" s="10"/>
      <c r="O832" s="10"/>
      <c r="P832" s="10"/>
      <c r="Q832" s="10"/>
      <c r="R832" s="10"/>
      <c r="S832" s="10"/>
      <c r="T832" s="10"/>
      <c r="U832" s="10"/>
      <c r="V832" s="10"/>
      <c r="W832" s="10"/>
      <c r="X832" s="10"/>
      <c r="Y832" s="10"/>
      <c r="Z832" s="10"/>
      <c r="AA832" s="10"/>
    </row>
    <row r="833" spans="1:27" ht="20.25" customHeight="1">
      <c r="A833" s="5" t="s">
        <v>6567</v>
      </c>
      <c r="B833" s="5" t="s">
        <v>6568</v>
      </c>
      <c r="C833" s="5" t="s">
        <v>41</v>
      </c>
      <c r="D833" s="5" t="s">
        <v>874</v>
      </c>
      <c r="E833" s="5" t="s">
        <v>29</v>
      </c>
      <c r="F833" s="5" t="s">
        <v>672</v>
      </c>
      <c r="G833" s="5" t="s">
        <v>125</v>
      </c>
      <c r="H833" s="5" t="s">
        <v>57</v>
      </c>
      <c r="I833" s="5" t="s">
        <v>6570</v>
      </c>
      <c r="J833" s="5" t="s">
        <v>6572</v>
      </c>
      <c r="K833" s="5" t="s">
        <v>53</v>
      </c>
      <c r="L833" s="5" t="s">
        <v>55</v>
      </c>
      <c r="M833" s="10"/>
      <c r="N833" s="10"/>
      <c r="O833" s="10"/>
      <c r="P833" s="10"/>
      <c r="Q833" s="10"/>
      <c r="R833" s="10"/>
      <c r="S833" s="10"/>
      <c r="T833" s="10"/>
      <c r="U833" s="10"/>
      <c r="V833" s="10"/>
      <c r="W833" s="10"/>
      <c r="X833" s="10"/>
      <c r="Y833" s="10"/>
      <c r="Z833" s="10"/>
      <c r="AA833" s="10"/>
    </row>
    <row r="834" spans="1:27" ht="20.25" customHeight="1">
      <c r="A834" s="5" t="s">
        <v>6577</v>
      </c>
      <c r="B834" s="5" t="s">
        <v>6578</v>
      </c>
      <c r="C834" s="5" t="s">
        <v>41</v>
      </c>
      <c r="D834" s="5" t="s">
        <v>43</v>
      </c>
      <c r="E834" s="5" t="s">
        <v>29</v>
      </c>
      <c r="F834" s="5" t="s">
        <v>964</v>
      </c>
      <c r="G834" s="5" t="s">
        <v>125</v>
      </c>
      <c r="H834" s="5" t="s">
        <v>57</v>
      </c>
      <c r="I834" s="5"/>
      <c r="J834" s="5" t="s">
        <v>6583</v>
      </c>
      <c r="K834" s="5" t="s">
        <v>37</v>
      </c>
      <c r="L834" s="5" t="s">
        <v>55</v>
      </c>
      <c r="M834" s="10"/>
      <c r="N834" s="10"/>
      <c r="O834" s="10"/>
      <c r="P834" s="10"/>
      <c r="Q834" s="10"/>
      <c r="R834" s="10"/>
      <c r="S834" s="10"/>
      <c r="T834" s="10"/>
      <c r="U834" s="10"/>
      <c r="V834" s="10"/>
      <c r="W834" s="10"/>
      <c r="X834" s="10"/>
      <c r="Y834" s="10"/>
      <c r="Z834" s="10"/>
      <c r="AA834" s="10"/>
    </row>
    <row r="835" spans="1:27" ht="20.25" customHeight="1">
      <c r="A835" s="5" t="s">
        <v>6586</v>
      </c>
      <c r="B835" s="5" t="s">
        <v>6587</v>
      </c>
      <c r="C835" s="5" t="s">
        <v>41</v>
      </c>
      <c r="D835" s="5" t="s">
        <v>47</v>
      </c>
      <c r="E835" s="5" t="s">
        <v>45</v>
      </c>
      <c r="F835" s="5" t="s">
        <v>56</v>
      </c>
      <c r="G835" s="5" t="s">
        <v>108</v>
      </c>
      <c r="H835" s="5" t="s">
        <v>57</v>
      </c>
      <c r="I835" s="5" t="s">
        <v>6588</v>
      </c>
      <c r="J835" s="5" t="s">
        <v>6589</v>
      </c>
      <c r="K835" s="5" t="s">
        <v>42</v>
      </c>
      <c r="L835" s="5" t="s">
        <v>44</v>
      </c>
      <c r="M835" s="10"/>
      <c r="N835" s="10"/>
      <c r="O835" s="10"/>
      <c r="P835" s="10"/>
      <c r="Q835" s="10"/>
      <c r="R835" s="10"/>
      <c r="S835" s="10"/>
      <c r="T835" s="10"/>
      <c r="U835" s="10"/>
      <c r="V835" s="10"/>
      <c r="W835" s="10"/>
      <c r="X835" s="10"/>
      <c r="Y835" s="10"/>
      <c r="Z835" s="10"/>
      <c r="AA835" s="10"/>
    </row>
    <row r="836" spans="1:27" ht="20.25" customHeight="1">
      <c r="A836" s="5" t="s">
        <v>50</v>
      </c>
      <c r="B836" s="5" t="s">
        <v>6592</v>
      </c>
      <c r="C836" s="5" t="s">
        <v>41</v>
      </c>
      <c r="D836" s="5" t="s">
        <v>43</v>
      </c>
      <c r="E836" s="5" t="s">
        <v>29</v>
      </c>
      <c r="F836" s="5" t="s">
        <v>65</v>
      </c>
      <c r="G836" s="5" t="s">
        <v>125</v>
      </c>
      <c r="H836" s="5" t="s">
        <v>4552</v>
      </c>
      <c r="I836" s="5" t="s">
        <v>6593</v>
      </c>
      <c r="J836" s="5" t="s">
        <v>6594</v>
      </c>
      <c r="K836" s="5" t="s">
        <v>42</v>
      </c>
      <c r="L836" s="5" t="s">
        <v>38</v>
      </c>
      <c r="M836" s="10"/>
      <c r="N836" s="10"/>
      <c r="O836" s="10"/>
      <c r="P836" s="10"/>
      <c r="Q836" s="10"/>
      <c r="R836" s="10"/>
      <c r="S836" s="10"/>
      <c r="T836" s="10"/>
      <c r="U836" s="10"/>
      <c r="V836" s="10"/>
      <c r="W836" s="10"/>
      <c r="X836" s="10"/>
      <c r="Y836" s="10"/>
      <c r="Z836" s="10"/>
      <c r="AA836" s="10"/>
    </row>
    <row r="837" spans="1:27" ht="20.25" customHeight="1">
      <c r="A837" s="5" t="s">
        <v>6596</v>
      </c>
      <c r="B837" s="5" t="s">
        <v>6597</v>
      </c>
      <c r="C837" s="5" t="s">
        <v>41</v>
      </c>
      <c r="D837" s="5" t="s">
        <v>94</v>
      </c>
      <c r="E837" s="5" t="s">
        <v>45</v>
      </c>
      <c r="F837" s="5" t="s">
        <v>144</v>
      </c>
      <c r="G837" s="5" t="s">
        <v>108</v>
      </c>
      <c r="H837" s="5" t="s">
        <v>76</v>
      </c>
      <c r="I837" s="5" t="s">
        <v>6600</v>
      </c>
      <c r="J837" s="5" t="s">
        <v>6601</v>
      </c>
      <c r="K837" s="5" t="s">
        <v>37</v>
      </c>
      <c r="L837" s="5" t="s">
        <v>55</v>
      </c>
      <c r="M837" s="10"/>
      <c r="N837" s="10"/>
      <c r="O837" s="10"/>
      <c r="P837" s="10"/>
      <c r="Q837" s="10"/>
      <c r="R837" s="10"/>
      <c r="S837" s="10"/>
      <c r="T837" s="10"/>
      <c r="U837" s="10"/>
      <c r="V837" s="10"/>
      <c r="W837" s="10"/>
      <c r="X837" s="10"/>
      <c r="Y837" s="10"/>
      <c r="Z837" s="10"/>
      <c r="AA837" s="10"/>
    </row>
    <row r="838" spans="1:27" ht="20.25" customHeight="1">
      <c r="A838" s="5" t="s">
        <v>6603</v>
      </c>
      <c r="B838" s="5" t="s">
        <v>6604</v>
      </c>
      <c r="C838" s="5" t="s">
        <v>41</v>
      </c>
      <c r="D838" s="5" t="s">
        <v>375</v>
      </c>
      <c r="E838" s="5" t="s">
        <v>45</v>
      </c>
      <c r="F838" s="5" t="s">
        <v>672</v>
      </c>
      <c r="G838" s="5" t="s">
        <v>125</v>
      </c>
      <c r="H838" s="5" t="s">
        <v>57</v>
      </c>
      <c r="I838" s="5" t="s">
        <v>1384</v>
      </c>
      <c r="J838" s="5" t="s">
        <v>6611</v>
      </c>
      <c r="K838" s="5" t="s">
        <v>53</v>
      </c>
      <c r="L838" s="5" t="s">
        <v>55</v>
      </c>
      <c r="M838" s="10"/>
      <c r="N838" s="10"/>
      <c r="O838" s="10"/>
      <c r="P838" s="10"/>
      <c r="Q838" s="10"/>
      <c r="R838" s="10"/>
      <c r="S838" s="10"/>
      <c r="T838" s="10"/>
      <c r="U838" s="10"/>
      <c r="V838" s="10"/>
      <c r="W838" s="10"/>
      <c r="X838" s="10"/>
      <c r="Y838" s="10"/>
      <c r="Z838" s="10"/>
      <c r="AA838" s="10"/>
    </row>
    <row r="839" spans="1:27" ht="20.25" customHeight="1">
      <c r="A839" s="5" t="s">
        <v>50</v>
      </c>
      <c r="B839" s="5" t="s">
        <v>6616</v>
      </c>
      <c r="C839" s="5" t="s">
        <v>41</v>
      </c>
      <c r="D839" s="5" t="s">
        <v>94</v>
      </c>
      <c r="E839" s="5" t="s">
        <v>29</v>
      </c>
      <c r="F839" s="5" t="s">
        <v>2344</v>
      </c>
      <c r="G839" s="5" t="s">
        <v>125</v>
      </c>
      <c r="H839" s="5" t="s">
        <v>48</v>
      </c>
      <c r="I839" s="5" t="s">
        <v>6619</v>
      </c>
      <c r="J839" s="5" t="s">
        <v>6620</v>
      </c>
      <c r="K839" s="5" t="s">
        <v>53</v>
      </c>
      <c r="L839" s="5" t="s">
        <v>405</v>
      </c>
      <c r="M839" s="10"/>
      <c r="N839" s="10"/>
      <c r="O839" s="10"/>
      <c r="P839" s="10"/>
      <c r="Q839" s="10"/>
      <c r="R839" s="10"/>
      <c r="S839" s="10"/>
      <c r="T839" s="10"/>
      <c r="U839" s="10"/>
      <c r="V839" s="10"/>
      <c r="W839" s="10"/>
      <c r="X839" s="10"/>
      <c r="Y839" s="10"/>
      <c r="Z839" s="10"/>
      <c r="AA839" s="10"/>
    </row>
    <row r="840" spans="1:27" ht="20.25" customHeight="1">
      <c r="A840" s="5" t="s">
        <v>6623</v>
      </c>
      <c r="B840" s="5" t="s">
        <v>6624</v>
      </c>
      <c r="C840" s="5" t="s">
        <v>41</v>
      </c>
      <c r="D840" s="5" t="s">
        <v>47</v>
      </c>
      <c r="E840" s="5" t="s">
        <v>45</v>
      </c>
      <c r="F840" s="5" t="s">
        <v>493</v>
      </c>
      <c r="G840" s="5" t="s">
        <v>108</v>
      </c>
      <c r="H840" s="5" t="s">
        <v>57</v>
      </c>
      <c r="I840" s="5" t="s">
        <v>6627</v>
      </c>
      <c r="J840" s="5" t="s">
        <v>6628</v>
      </c>
      <c r="K840" s="5" t="s">
        <v>100</v>
      </c>
      <c r="L840" s="5" t="s">
        <v>55</v>
      </c>
      <c r="M840" s="10"/>
      <c r="N840" s="10"/>
      <c r="O840" s="10"/>
      <c r="P840" s="10"/>
      <c r="Q840" s="10"/>
      <c r="R840" s="10"/>
      <c r="S840" s="10"/>
      <c r="T840" s="10"/>
      <c r="U840" s="10"/>
      <c r="V840" s="10"/>
      <c r="W840" s="10"/>
      <c r="X840" s="10"/>
      <c r="Y840" s="10"/>
      <c r="Z840" s="10"/>
      <c r="AA840" s="10"/>
    </row>
    <row r="841" spans="1:27" ht="20.25" customHeight="1">
      <c r="A841" s="5" t="s">
        <v>50</v>
      </c>
      <c r="B841" s="5" t="s">
        <v>6633</v>
      </c>
      <c r="C841" s="5" t="s">
        <v>41</v>
      </c>
      <c r="D841" s="5" t="s">
        <v>375</v>
      </c>
      <c r="E841" s="5" t="s">
        <v>45</v>
      </c>
      <c r="F841" s="5" t="s">
        <v>493</v>
      </c>
      <c r="G841" s="5" t="s">
        <v>108</v>
      </c>
      <c r="H841" s="5" t="s">
        <v>403</v>
      </c>
      <c r="I841" s="5" t="s">
        <v>6637</v>
      </c>
      <c r="J841" s="5" t="s">
        <v>6638</v>
      </c>
      <c r="K841" s="5" t="s">
        <v>37</v>
      </c>
      <c r="L841" s="5" t="s">
        <v>237</v>
      </c>
      <c r="M841" s="10"/>
      <c r="N841" s="10"/>
      <c r="O841" s="10"/>
      <c r="P841" s="10"/>
      <c r="Q841" s="10"/>
      <c r="R841" s="10"/>
      <c r="S841" s="10"/>
      <c r="T841" s="10"/>
      <c r="U841" s="10"/>
      <c r="V841" s="10"/>
      <c r="W841" s="10"/>
      <c r="X841" s="10"/>
      <c r="Y841" s="10"/>
      <c r="Z841" s="10"/>
      <c r="AA841" s="10"/>
    </row>
    <row r="842" spans="1:27" ht="20.25" customHeight="1">
      <c r="A842" s="5" t="s">
        <v>5183</v>
      </c>
      <c r="B842" s="5" t="s">
        <v>6641</v>
      </c>
      <c r="C842" s="5" t="s">
        <v>41</v>
      </c>
      <c r="D842" s="5" t="s">
        <v>94</v>
      </c>
      <c r="E842" s="5" t="s">
        <v>29</v>
      </c>
      <c r="F842" s="5" t="s">
        <v>223</v>
      </c>
      <c r="G842" s="5" t="s">
        <v>125</v>
      </c>
      <c r="H842" s="5" t="s">
        <v>76</v>
      </c>
      <c r="I842" s="5"/>
      <c r="J842" s="5" t="s">
        <v>6644</v>
      </c>
      <c r="K842" s="5" t="s">
        <v>53</v>
      </c>
      <c r="L842" s="5" t="s">
        <v>55</v>
      </c>
      <c r="M842" s="10"/>
      <c r="N842" s="10"/>
      <c r="O842" s="10"/>
      <c r="P842" s="10"/>
      <c r="Q842" s="10"/>
      <c r="R842" s="10"/>
      <c r="S842" s="10"/>
      <c r="T842" s="10"/>
      <c r="U842" s="10"/>
      <c r="V842" s="10"/>
      <c r="W842" s="10"/>
      <c r="X842" s="10"/>
      <c r="Y842" s="10"/>
      <c r="Z842" s="10"/>
      <c r="AA842" s="10"/>
    </row>
    <row r="843" spans="1:27" ht="20.25" customHeight="1">
      <c r="A843" s="5" t="s">
        <v>50</v>
      </c>
      <c r="B843" s="5" t="s">
        <v>6648</v>
      </c>
      <c r="C843" s="5" t="s">
        <v>41</v>
      </c>
      <c r="D843" s="5" t="s">
        <v>47</v>
      </c>
      <c r="E843" s="5" t="s">
        <v>29</v>
      </c>
      <c r="F843" s="5" t="s">
        <v>222</v>
      </c>
      <c r="G843" s="5" t="s">
        <v>31</v>
      </c>
      <c r="H843" s="5" t="s">
        <v>2578</v>
      </c>
      <c r="I843" s="5" t="s">
        <v>6652</v>
      </c>
      <c r="J843" s="5" t="s">
        <v>6653</v>
      </c>
      <c r="K843" s="5" t="s">
        <v>53</v>
      </c>
      <c r="L843" s="5" t="s">
        <v>55</v>
      </c>
      <c r="M843" s="10"/>
      <c r="N843" s="10"/>
      <c r="O843" s="10"/>
      <c r="P843" s="10"/>
      <c r="Q843" s="10"/>
      <c r="R843" s="10"/>
      <c r="S843" s="10"/>
      <c r="T843" s="10"/>
      <c r="U843" s="10"/>
      <c r="V843" s="10"/>
      <c r="W843" s="10"/>
      <c r="X843" s="10"/>
      <c r="Y843" s="10"/>
      <c r="Z843" s="10"/>
      <c r="AA843" s="10"/>
    </row>
    <row r="844" spans="1:27" ht="20.25" customHeight="1">
      <c r="A844" s="5" t="s">
        <v>6656</v>
      </c>
      <c r="B844" s="5" t="s">
        <v>6657</v>
      </c>
      <c r="C844" s="5" t="s">
        <v>41</v>
      </c>
      <c r="D844" s="5" t="s">
        <v>169</v>
      </c>
      <c r="E844" s="5" t="s">
        <v>45</v>
      </c>
      <c r="F844" s="5" t="s">
        <v>2134</v>
      </c>
      <c r="G844" s="5" t="s">
        <v>108</v>
      </c>
      <c r="H844" s="5" t="s">
        <v>6658</v>
      </c>
      <c r="I844" s="5" t="s">
        <v>6659</v>
      </c>
      <c r="J844" s="5" t="s">
        <v>6660</v>
      </c>
      <c r="K844" s="5" t="s">
        <v>53</v>
      </c>
      <c r="L844" s="5" t="s">
        <v>55</v>
      </c>
      <c r="M844" s="10"/>
      <c r="N844" s="10"/>
      <c r="O844" s="10"/>
      <c r="P844" s="10"/>
      <c r="Q844" s="10"/>
      <c r="R844" s="10"/>
      <c r="S844" s="10"/>
      <c r="T844" s="10"/>
      <c r="U844" s="10"/>
      <c r="V844" s="10"/>
      <c r="W844" s="10"/>
      <c r="X844" s="10"/>
      <c r="Y844" s="10"/>
      <c r="Z844" s="10"/>
      <c r="AA844" s="10"/>
    </row>
    <row r="845" spans="1:27" ht="20.25" customHeight="1">
      <c r="A845" s="5" t="s">
        <v>6664</v>
      </c>
      <c r="B845" s="5" t="s">
        <v>6665</v>
      </c>
      <c r="C845" s="5" t="s">
        <v>41</v>
      </c>
      <c r="D845" s="5" t="s">
        <v>448</v>
      </c>
      <c r="E845" s="5" t="s">
        <v>29</v>
      </c>
      <c r="F845" s="5" t="s">
        <v>2314</v>
      </c>
      <c r="G845" s="5" t="s">
        <v>31</v>
      </c>
      <c r="H845" s="5" t="s">
        <v>2520</v>
      </c>
      <c r="I845" s="5" t="s">
        <v>6667</v>
      </c>
      <c r="J845" s="5"/>
      <c r="K845" s="5" t="s">
        <v>53</v>
      </c>
      <c r="L845" s="5" t="s">
        <v>55</v>
      </c>
      <c r="M845" s="10"/>
      <c r="N845" s="10"/>
      <c r="O845" s="10"/>
      <c r="P845" s="10"/>
      <c r="Q845" s="10"/>
      <c r="R845" s="10"/>
      <c r="S845" s="10"/>
      <c r="T845" s="10"/>
      <c r="U845" s="10"/>
      <c r="V845" s="10"/>
      <c r="W845" s="10"/>
      <c r="X845" s="10"/>
      <c r="Y845" s="10"/>
      <c r="Z845" s="10"/>
      <c r="AA845" s="10"/>
    </row>
    <row r="846" spans="1:27" ht="20.25" customHeight="1">
      <c r="A846" s="5" t="s">
        <v>25</v>
      </c>
      <c r="B846" s="5" t="s">
        <v>6673</v>
      </c>
      <c r="C846" s="5" t="s">
        <v>41</v>
      </c>
      <c r="D846" s="5" t="s">
        <v>94</v>
      </c>
      <c r="E846" s="5" t="s">
        <v>29</v>
      </c>
      <c r="F846" s="5" t="s">
        <v>538</v>
      </c>
      <c r="G846" s="5" t="s">
        <v>125</v>
      </c>
      <c r="H846" s="5" t="s">
        <v>817</v>
      </c>
      <c r="I846" s="5" t="s">
        <v>6675</v>
      </c>
      <c r="J846" s="5" t="s">
        <v>6677</v>
      </c>
      <c r="K846" s="5" t="s">
        <v>100</v>
      </c>
      <c r="L846" s="5" t="s">
        <v>271</v>
      </c>
      <c r="M846" s="10"/>
      <c r="N846" s="10"/>
      <c r="O846" s="10"/>
      <c r="P846" s="10"/>
      <c r="Q846" s="10"/>
      <c r="R846" s="10"/>
      <c r="S846" s="10"/>
      <c r="T846" s="10"/>
      <c r="U846" s="10"/>
      <c r="V846" s="10"/>
      <c r="W846" s="10"/>
      <c r="X846" s="10"/>
      <c r="Y846" s="10"/>
      <c r="Z846" s="10"/>
      <c r="AA846" s="10"/>
    </row>
    <row r="847" spans="1:27" ht="20.25" customHeight="1">
      <c r="A847" s="5" t="s">
        <v>50</v>
      </c>
      <c r="B847" s="5" t="s">
        <v>6679</v>
      </c>
      <c r="C847" s="5" t="s">
        <v>41</v>
      </c>
      <c r="D847" s="5" t="s">
        <v>94</v>
      </c>
      <c r="E847" s="5" t="s">
        <v>45</v>
      </c>
      <c r="F847" s="5" t="s">
        <v>957</v>
      </c>
      <c r="G847" s="5" t="s">
        <v>31</v>
      </c>
      <c r="H847" s="5" t="s">
        <v>48</v>
      </c>
      <c r="I847" s="5" t="s">
        <v>6681</v>
      </c>
      <c r="J847" s="5" t="s">
        <v>6682</v>
      </c>
      <c r="K847" s="5" t="s">
        <v>42</v>
      </c>
      <c r="L847" s="5" t="s">
        <v>237</v>
      </c>
      <c r="M847" s="10"/>
      <c r="N847" s="10"/>
      <c r="O847" s="10"/>
      <c r="P847" s="10"/>
      <c r="Q847" s="10"/>
      <c r="R847" s="10"/>
      <c r="S847" s="10"/>
      <c r="T847" s="10"/>
      <c r="U847" s="10"/>
      <c r="V847" s="10"/>
      <c r="W847" s="10"/>
      <c r="X847" s="10"/>
      <c r="Y847" s="10"/>
      <c r="Z847" s="10"/>
      <c r="AA847" s="10"/>
    </row>
    <row r="848" spans="1:27" ht="20.25" customHeight="1">
      <c r="A848" s="5" t="s">
        <v>6684</v>
      </c>
      <c r="B848" s="5" t="s">
        <v>6685</v>
      </c>
      <c r="C848" s="5" t="s">
        <v>41</v>
      </c>
      <c r="D848" s="5" t="s">
        <v>874</v>
      </c>
      <c r="E848" s="5" t="s">
        <v>45</v>
      </c>
      <c r="F848" s="5" t="s">
        <v>56</v>
      </c>
      <c r="G848" s="5" t="s">
        <v>108</v>
      </c>
      <c r="H848" s="5" t="s">
        <v>76</v>
      </c>
      <c r="I848" s="5" t="s">
        <v>3171</v>
      </c>
      <c r="J848" s="5" t="s">
        <v>6687</v>
      </c>
      <c r="K848" s="5" t="s">
        <v>100</v>
      </c>
      <c r="L848" s="5" t="s">
        <v>55</v>
      </c>
      <c r="M848" s="10"/>
      <c r="N848" s="10"/>
      <c r="O848" s="10"/>
      <c r="P848" s="10"/>
      <c r="Q848" s="10"/>
      <c r="R848" s="10"/>
      <c r="S848" s="10"/>
      <c r="T848" s="10"/>
      <c r="U848" s="10"/>
      <c r="V848" s="10"/>
      <c r="W848" s="10"/>
      <c r="X848" s="10"/>
      <c r="Y848" s="10"/>
      <c r="Z848" s="10"/>
      <c r="AA848" s="10"/>
    </row>
    <row r="849" spans="1:27" ht="20.25" customHeight="1">
      <c r="A849" s="5" t="s">
        <v>6690</v>
      </c>
      <c r="B849" s="5" t="s">
        <v>6691</v>
      </c>
      <c r="C849" s="5" t="s">
        <v>41</v>
      </c>
      <c r="D849" s="5" t="s">
        <v>94</v>
      </c>
      <c r="E849" s="5" t="s">
        <v>29</v>
      </c>
      <c r="F849" s="5" t="s">
        <v>548</v>
      </c>
      <c r="G849" s="5" t="s">
        <v>125</v>
      </c>
      <c r="H849" s="5" t="s">
        <v>81</v>
      </c>
      <c r="I849" s="5" t="s">
        <v>6694</v>
      </c>
      <c r="J849" s="5" t="s">
        <v>6696</v>
      </c>
      <c r="K849" s="5" t="s">
        <v>53</v>
      </c>
      <c r="L849" s="5" t="s">
        <v>55</v>
      </c>
      <c r="M849" s="10"/>
      <c r="N849" s="10"/>
      <c r="O849" s="10"/>
      <c r="P849" s="10"/>
      <c r="Q849" s="10"/>
      <c r="R849" s="10"/>
      <c r="S849" s="10"/>
      <c r="T849" s="10"/>
      <c r="U849" s="10"/>
      <c r="V849" s="10"/>
      <c r="W849" s="10"/>
      <c r="X849" s="10"/>
      <c r="Y849" s="10"/>
      <c r="Z849" s="10"/>
      <c r="AA849" s="10"/>
    </row>
    <row r="850" spans="1:27" ht="20.25" customHeight="1">
      <c r="A850" s="5" t="s">
        <v>50</v>
      </c>
      <c r="B850" s="5" t="s">
        <v>6698</v>
      </c>
      <c r="C850" s="5" t="s">
        <v>41</v>
      </c>
      <c r="D850" s="5" t="s">
        <v>94</v>
      </c>
      <c r="E850" s="5" t="s">
        <v>29</v>
      </c>
      <c r="F850" s="5" t="s">
        <v>672</v>
      </c>
      <c r="G850" s="5" t="s">
        <v>31</v>
      </c>
      <c r="H850" s="5" t="s">
        <v>6700</v>
      </c>
      <c r="I850" s="5" t="s">
        <v>6701</v>
      </c>
      <c r="J850" s="5" t="s">
        <v>6703</v>
      </c>
      <c r="K850" s="5" t="s">
        <v>100</v>
      </c>
      <c r="L850" s="5" t="s">
        <v>38</v>
      </c>
      <c r="M850" s="10"/>
      <c r="N850" s="10"/>
      <c r="O850" s="10"/>
      <c r="P850" s="10"/>
      <c r="Q850" s="10"/>
      <c r="R850" s="10"/>
      <c r="S850" s="10"/>
      <c r="T850" s="10"/>
      <c r="U850" s="10"/>
      <c r="V850" s="10"/>
      <c r="W850" s="10"/>
      <c r="X850" s="10"/>
      <c r="Y850" s="10"/>
      <c r="Z850" s="10"/>
      <c r="AA850" s="10"/>
    </row>
    <row r="851" spans="1:27" ht="20.25" customHeight="1">
      <c r="A851" s="5" t="s">
        <v>275</v>
      </c>
      <c r="B851" s="5" t="s">
        <v>6708</v>
      </c>
      <c r="C851" s="5" t="s">
        <v>41</v>
      </c>
      <c r="D851" s="5" t="s">
        <v>94</v>
      </c>
      <c r="E851" s="5" t="s">
        <v>29</v>
      </c>
      <c r="F851" s="5" t="s">
        <v>979</v>
      </c>
      <c r="G851" s="5" t="s">
        <v>125</v>
      </c>
      <c r="H851" s="5" t="s">
        <v>6711</v>
      </c>
      <c r="I851" s="5" t="s">
        <v>6712</v>
      </c>
      <c r="J851" s="5" t="s">
        <v>6713</v>
      </c>
      <c r="K851" s="5" t="s">
        <v>100</v>
      </c>
      <c r="L851" s="5" t="s">
        <v>55</v>
      </c>
      <c r="M851" s="10"/>
      <c r="N851" s="10"/>
      <c r="O851" s="10"/>
      <c r="P851" s="10"/>
      <c r="Q851" s="10"/>
      <c r="R851" s="10"/>
      <c r="S851" s="10"/>
      <c r="T851" s="10"/>
      <c r="U851" s="10"/>
      <c r="V851" s="10"/>
      <c r="W851" s="10"/>
      <c r="X851" s="10"/>
      <c r="Y851" s="10"/>
      <c r="Z851" s="10"/>
      <c r="AA851" s="10"/>
    </row>
    <row r="852" spans="1:27" ht="20.25" customHeight="1">
      <c r="A852" s="5" t="s">
        <v>25</v>
      </c>
      <c r="B852" s="5" t="s">
        <v>6717</v>
      </c>
      <c r="C852" s="5" t="s">
        <v>41</v>
      </c>
      <c r="D852" s="5" t="s">
        <v>169</v>
      </c>
      <c r="E852" s="5" t="s">
        <v>45</v>
      </c>
      <c r="F852" s="5" t="s">
        <v>852</v>
      </c>
      <c r="G852" s="5" t="s">
        <v>108</v>
      </c>
      <c r="H852" s="5" t="s">
        <v>252</v>
      </c>
      <c r="I852" s="5" t="s">
        <v>6718</v>
      </c>
      <c r="J852" s="5" t="s">
        <v>6720</v>
      </c>
      <c r="K852" s="5" t="s">
        <v>53</v>
      </c>
      <c r="L852" s="5" t="s">
        <v>44</v>
      </c>
      <c r="M852" s="10"/>
      <c r="N852" s="10"/>
      <c r="O852" s="10"/>
      <c r="P852" s="10"/>
      <c r="Q852" s="10"/>
      <c r="R852" s="10"/>
      <c r="S852" s="10"/>
      <c r="T852" s="10"/>
      <c r="U852" s="10"/>
      <c r="V852" s="10"/>
      <c r="W852" s="10"/>
      <c r="X852" s="10"/>
      <c r="Y852" s="10"/>
      <c r="Z852" s="10"/>
      <c r="AA852" s="10"/>
    </row>
    <row r="853" spans="1:27" ht="20.25" customHeight="1">
      <c r="A853" s="5" t="s">
        <v>50</v>
      </c>
      <c r="B853" s="5" t="s">
        <v>6725</v>
      </c>
      <c r="C853" s="5" t="s">
        <v>41</v>
      </c>
      <c r="D853" s="5" t="s">
        <v>169</v>
      </c>
      <c r="E853" s="5" t="s">
        <v>45</v>
      </c>
      <c r="F853" s="5" t="s">
        <v>493</v>
      </c>
      <c r="G853" s="5" t="s">
        <v>108</v>
      </c>
      <c r="H853" s="5" t="s">
        <v>403</v>
      </c>
      <c r="I853" s="5" t="s">
        <v>6508</v>
      </c>
      <c r="J853" s="5"/>
      <c r="K853" s="5" t="s">
        <v>648</v>
      </c>
      <c r="L853" s="5" t="s">
        <v>55</v>
      </c>
      <c r="M853" s="10"/>
      <c r="N853" s="10"/>
      <c r="O853" s="10"/>
      <c r="P853" s="10"/>
      <c r="Q853" s="10"/>
      <c r="R853" s="10"/>
      <c r="S853" s="10"/>
      <c r="T853" s="10"/>
      <c r="U853" s="10"/>
      <c r="V853" s="10"/>
      <c r="W853" s="10"/>
      <c r="X853" s="10"/>
      <c r="Y853" s="10"/>
      <c r="Z853" s="10"/>
      <c r="AA853" s="10"/>
    </row>
    <row r="854" spans="1:27" ht="20.25" customHeight="1">
      <c r="A854" s="5" t="s">
        <v>6730</v>
      </c>
      <c r="B854" s="5" t="s">
        <v>6731</v>
      </c>
      <c r="C854" s="5" t="s">
        <v>41</v>
      </c>
      <c r="D854" s="5" t="s">
        <v>448</v>
      </c>
      <c r="E854" s="5" t="s">
        <v>29</v>
      </c>
      <c r="F854" s="5" t="s">
        <v>548</v>
      </c>
      <c r="G854" s="5" t="s">
        <v>125</v>
      </c>
      <c r="H854" s="5" t="s">
        <v>566</v>
      </c>
      <c r="I854" s="5" t="s">
        <v>6733</v>
      </c>
      <c r="J854" s="5" t="s">
        <v>6735</v>
      </c>
      <c r="K854" s="5" t="s">
        <v>100</v>
      </c>
      <c r="L854" s="5" t="s">
        <v>55</v>
      </c>
      <c r="M854" s="10"/>
      <c r="N854" s="10"/>
      <c r="O854" s="10"/>
      <c r="P854" s="10"/>
      <c r="Q854" s="10"/>
      <c r="R854" s="10"/>
      <c r="S854" s="10"/>
      <c r="T854" s="10"/>
      <c r="U854" s="10"/>
      <c r="V854" s="10"/>
      <c r="W854" s="10"/>
      <c r="X854" s="10"/>
      <c r="Y854" s="10"/>
      <c r="Z854" s="10"/>
      <c r="AA854" s="10"/>
    </row>
    <row r="855" spans="1:27" ht="20.25" customHeight="1">
      <c r="A855" s="5" t="s">
        <v>6737</v>
      </c>
      <c r="B855" s="5" t="s">
        <v>6738</v>
      </c>
      <c r="C855" s="5" t="s">
        <v>41</v>
      </c>
      <c r="D855" s="5" t="s">
        <v>169</v>
      </c>
      <c r="E855" s="5" t="s">
        <v>29</v>
      </c>
      <c r="F855" s="5" t="s">
        <v>672</v>
      </c>
      <c r="G855" s="5" t="s">
        <v>31</v>
      </c>
      <c r="H855" s="5" t="s">
        <v>204</v>
      </c>
      <c r="I855" s="5" t="s">
        <v>599</v>
      </c>
      <c r="J855" s="5" t="s">
        <v>6741</v>
      </c>
      <c r="K855" s="5" t="s">
        <v>53</v>
      </c>
      <c r="L855" s="5" t="s">
        <v>55</v>
      </c>
      <c r="M855" s="10"/>
      <c r="N855" s="10"/>
      <c r="O855" s="10"/>
      <c r="P855" s="10"/>
      <c r="Q855" s="10"/>
      <c r="R855" s="10"/>
      <c r="S855" s="10"/>
      <c r="T855" s="10"/>
      <c r="U855" s="10"/>
      <c r="V855" s="10"/>
      <c r="W855" s="10"/>
      <c r="X855" s="10"/>
      <c r="Y855" s="10"/>
      <c r="Z855" s="10"/>
      <c r="AA855" s="10"/>
    </row>
    <row r="856" spans="1:27" ht="20.25" customHeight="1">
      <c r="A856" s="5" t="s">
        <v>50</v>
      </c>
      <c r="B856" s="5" t="s">
        <v>6744</v>
      </c>
      <c r="C856" s="5" t="s">
        <v>41</v>
      </c>
      <c r="D856" s="5" t="s">
        <v>94</v>
      </c>
      <c r="E856" s="5" t="s">
        <v>29</v>
      </c>
      <c r="F856" s="5" t="s">
        <v>56</v>
      </c>
      <c r="G856" s="5" t="s">
        <v>31</v>
      </c>
      <c r="H856" s="5" t="s">
        <v>297</v>
      </c>
      <c r="I856" s="5" t="s">
        <v>6747</v>
      </c>
      <c r="J856" s="5" t="s">
        <v>6748</v>
      </c>
      <c r="K856" s="5" t="s">
        <v>100</v>
      </c>
      <c r="L856" s="5" t="s">
        <v>55</v>
      </c>
      <c r="M856" s="10"/>
      <c r="N856" s="10"/>
      <c r="O856" s="10"/>
      <c r="P856" s="10"/>
      <c r="Q856" s="10"/>
      <c r="R856" s="10"/>
      <c r="S856" s="10"/>
      <c r="T856" s="10"/>
      <c r="U856" s="10"/>
      <c r="V856" s="10"/>
      <c r="W856" s="10"/>
      <c r="X856" s="10"/>
      <c r="Y856" s="10"/>
      <c r="Z856" s="10"/>
      <c r="AA856" s="10"/>
    </row>
    <row r="857" spans="1:27" ht="20.25" customHeight="1">
      <c r="A857" s="5" t="s">
        <v>50</v>
      </c>
      <c r="B857" s="5" t="s">
        <v>6749</v>
      </c>
      <c r="C857" s="5" t="s">
        <v>41</v>
      </c>
      <c r="D857" s="5" t="s">
        <v>114</v>
      </c>
      <c r="E857" s="5" t="s">
        <v>29</v>
      </c>
      <c r="F857" s="5" t="s">
        <v>672</v>
      </c>
      <c r="G857" s="5" t="s">
        <v>125</v>
      </c>
      <c r="H857" s="5" t="s">
        <v>2106</v>
      </c>
      <c r="I857" s="5" t="s">
        <v>6750</v>
      </c>
      <c r="J857" s="5" t="s">
        <v>6752</v>
      </c>
      <c r="K857" s="5" t="s">
        <v>167</v>
      </c>
      <c r="L857" s="5" t="s">
        <v>55</v>
      </c>
      <c r="M857" s="10"/>
      <c r="N857" s="10"/>
      <c r="O857" s="10"/>
      <c r="P857" s="10"/>
      <c r="Q857" s="10"/>
      <c r="R857" s="10"/>
      <c r="S857" s="10"/>
      <c r="T857" s="10"/>
      <c r="U857" s="10"/>
      <c r="V857" s="10"/>
      <c r="W857" s="10"/>
      <c r="X857" s="10"/>
      <c r="Y857" s="10"/>
      <c r="Z857" s="10"/>
      <c r="AA857" s="10"/>
    </row>
    <row r="858" spans="1:27" ht="20.25" customHeight="1">
      <c r="A858" s="5" t="s">
        <v>6756</v>
      </c>
      <c r="B858" s="5" t="s">
        <v>6757</v>
      </c>
      <c r="C858" s="5" t="s">
        <v>41</v>
      </c>
      <c r="D858" s="5" t="s">
        <v>448</v>
      </c>
      <c r="E858" s="5" t="s">
        <v>29</v>
      </c>
      <c r="F858" s="5" t="s">
        <v>957</v>
      </c>
      <c r="G858" s="5" t="s">
        <v>125</v>
      </c>
      <c r="H858" s="5" t="s">
        <v>110</v>
      </c>
      <c r="I858" s="5" t="s">
        <v>6760</v>
      </c>
      <c r="J858" s="5" t="s">
        <v>6762</v>
      </c>
      <c r="K858" s="5" t="s">
        <v>100</v>
      </c>
      <c r="L858" s="5" t="s">
        <v>55</v>
      </c>
      <c r="M858" s="10"/>
      <c r="N858" s="10"/>
      <c r="O858" s="10"/>
      <c r="P858" s="10"/>
      <c r="Q858" s="10"/>
      <c r="R858" s="10"/>
      <c r="S858" s="10"/>
      <c r="T858" s="10"/>
      <c r="U858" s="10"/>
      <c r="V858" s="10"/>
      <c r="W858" s="10"/>
      <c r="X858" s="10"/>
      <c r="Y858" s="10"/>
      <c r="Z858" s="10"/>
      <c r="AA858" s="10"/>
    </row>
    <row r="859" spans="1:27" ht="20.25" customHeight="1">
      <c r="A859" s="5" t="s">
        <v>6764</v>
      </c>
      <c r="B859" s="5" t="s">
        <v>6765</v>
      </c>
      <c r="C859" s="5" t="s">
        <v>41</v>
      </c>
      <c r="D859" s="5" t="s">
        <v>94</v>
      </c>
      <c r="E859" s="5" t="s">
        <v>29</v>
      </c>
      <c r="F859" s="5" t="s">
        <v>56</v>
      </c>
      <c r="G859" s="5" t="s">
        <v>108</v>
      </c>
      <c r="H859" s="5" t="s">
        <v>57</v>
      </c>
      <c r="I859" s="5" t="s">
        <v>6767</v>
      </c>
      <c r="J859" s="5" t="s">
        <v>6768</v>
      </c>
      <c r="K859" s="5" t="s">
        <v>37</v>
      </c>
      <c r="L859" s="5" t="s">
        <v>55</v>
      </c>
      <c r="M859" s="10"/>
      <c r="N859" s="10"/>
      <c r="O859" s="10"/>
      <c r="P859" s="10"/>
      <c r="Q859" s="10"/>
      <c r="R859" s="10"/>
      <c r="S859" s="10"/>
      <c r="T859" s="10"/>
      <c r="U859" s="10"/>
      <c r="V859" s="10"/>
      <c r="W859" s="10"/>
      <c r="X859" s="10"/>
      <c r="Y859" s="10"/>
      <c r="Z859" s="10"/>
      <c r="AA859" s="10"/>
    </row>
    <row r="860" spans="1:27" ht="20.25" customHeight="1">
      <c r="A860" s="5" t="s">
        <v>50</v>
      </c>
      <c r="B860" s="5" t="s">
        <v>6771</v>
      </c>
      <c r="C860" s="5" t="s">
        <v>41</v>
      </c>
      <c r="D860" s="5" t="s">
        <v>169</v>
      </c>
      <c r="E860" s="5" t="s">
        <v>29</v>
      </c>
      <c r="F860" s="5" t="s">
        <v>424</v>
      </c>
      <c r="G860" s="5" t="s">
        <v>125</v>
      </c>
      <c r="H860" s="5" t="s">
        <v>319</v>
      </c>
      <c r="I860" s="5" t="s">
        <v>6774</v>
      </c>
      <c r="J860" s="5" t="s">
        <v>6775</v>
      </c>
      <c r="K860" s="5" t="s">
        <v>37</v>
      </c>
      <c r="L860" s="5" t="s">
        <v>55</v>
      </c>
      <c r="M860" s="10"/>
      <c r="N860" s="10"/>
      <c r="O860" s="10"/>
      <c r="P860" s="10"/>
      <c r="Q860" s="10"/>
      <c r="R860" s="10"/>
      <c r="S860" s="10"/>
      <c r="T860" s="10"/>
      <c r="U860" s="10"/>
      <c r="V860" s="10"/>
      <c r="W860" s="10"/>
      <c r="X860" s="10"/>
      <c r="Y860" s="10"/>
      <c r="Z860" s="10"/>
      <c r="AA860" s="10"/>
    </row>
    <row r="861" spans="1:27" ht="20.25" customHeight="1">
      <c r="A861" s="5" t="s">
        <v>6779</v>
      </c>
      <c r="B861" s="5" t="s">
        <v>6780</v>
      </c>
      <c r="C861" s="5" t="s">
        <v>41</v>
      </c>
      <c r="D861" s="5" t="s">
        <v>94</v>
      </c>
      <c r="E861" s="5" t="s">
        <v>29</v>
      </c>
      <c r="F861" s="5" t="s">
        <v>56</v>
      </c>
      <c r="G861" s="5" t="s">
        <v>108</v>
      </c>
      <c r="H861" s="5" t="s">
        <v>403</v>
      </c>
      <c r="I861" s="5" t="s">
        <v>6785</v>
      </c>
      <c r="J861" s="5"/>
      <c r="K861" s="5" t="s">
        <v>100</v>
      </c>
      <c r="L861" s="5" t="s">
        <v>55</v>
      </c>
      <c r="M861" s="10"/>
      <c r="N861" s="10"/>
      <c r="O861" s="10"/>
      <c r="P861" s="10"/>
      <c r="Q861" s="10"/>
      <c r="R861" s="10"/>
      <c r="S861" s="10"/>
      <c r="T861" s="10"/>
      <c r="U861" s="10"/>
      <c r="V861" s="10"/>
      <c r="W861" s="10"/>
      <c r="X861" s="10"/>
      <c r="Y861" s="10"/>
      <c r="Z861" s="10"/>
      <c r="AA861" s="10"/>
    </row>
    <row r="862" spans="1:27" ht="20.25" customHeight="1">
      <c r="A862" s="5" t="s">
        <v>6786</v>
      </c>
      <c r="B862" s="5" t="s">
        <v>6788</v>
      </c>
      <c r="C862" s="5" t="s">
        <v>41</v>
      </c>
      <c r="D862" s="5" t="s">
        <v>43</v>
      </c>
      <c r="E862" s="5" t="s">
        <v>45</v>
      </c>
      <c r="F862" s="5" t="s">
        <v>222</v>
      </c>
      <c r="G862" s="5" t="s">
        <v>125</v>
      </c>
      <c r="H862" s="5" t="s">
        <v>403</v>
      </c>
      <c r="I862" s="5" t="s">
        <v>6790</v>
      </c>
      <c r="J862" s="5" t="s">
        <v>6791</v>
      </c>
      <c r="K862" s="5" t="s">
        <v>37</v>
      </c>
      <c r="L862" s="5" t="s">
        <v>55</v>
      </c>
      <c r="M862" s="10"/>
      <c r="N862" s="10"/>
      <c r="O862" s="10"/>
      <c r="P862" s="10"/>
      <c r="Q862" s="10"/>
      <c r="R862" s="10"/>
      <c r="S862" s="10"/>
      <c r="T862" s="10"/>
      <c r="U862" s="10"/>
      <c r="V862" s="10"/>
      <c r="W862" s="10"/>
      <c r="X862" s="10"/>
      <c r="Y862" s="10"/>
      <c r="Z862" s="10"/>
      <c r="AA862" s="10"/>
    </row>
    <row r="863" spans="1:27" ht="20.25" customHeight="1">
      <c r="A863" s="5" t="s">
        <v>6793</v>
      </c>
      <c r="B863" s="5" t="s">
        <v>6794</v>
      </c>
      <c r="C863" s="5" t="s">
        <v>41</v>
      </c>
      <c r="D863" s="5" t="s">
        <v>43</v>
      </c>
      <c r="E863" s="5" t="s">
        <v>45</v>
      </c>
      <c r="F863" s="5" t="s">
        <v>548</v>
      </c>
      <c r="G863" s="5" t="s">
        <v>31</v>
      </c>
      <c r="H863" s="5" t="s">
        <v>68</v>
      </c>
      <c r="I863" s="5" t="s">
        <v>6795</v>
      </c>
      <c r="J863" s="5" t="s">
        <v>6796</v>
      </c>
      <c r="K863" s="5" t="s">
        <v>53</v>
      </c>
      <c r="L863" s="5" t="s">
        <v>55</v>
      </c>
      <c r="M863" s="10"/>
      <c r="N863" s="10"/>
      <c r="O863" s="10"/>
      <c r="P863" s="10"/>
      <c r="Q863" s="10"/>
      <c r="R863" s="10"/>
      <c r="S863" s="10"/>
      <c r="T863" s="10"/>
      <c r="U863" s="10"/>
      <c r="V863" s="10"/>
      <c r="W863" s="10"/>
      <c r="X863" s="10"/>
      <c r="Y863" s="10"/>
      <c r="Z863" s="10"/>
      <c r="AA863" s="10"/>
    </row>
    <row r="864" spans="1:27" ht="20.25" customHeight="1">
      <c r="A864" s="5" t="s">
        <v>6800</v>
      </c>
      <c r="B864" s="5" t="s">
        <v>6802</v>
      </c>
      <c r="C864" s="5" t="s">
        <v>41</v>
      </c>
      <c r="D864" s="5" t="s">
        <v>94</v>
      </c>
      <c r="E864" s="5" t="s">
        <v>29</v>
      </c>
      <c r="F864" s="5" t="s">
        <v>65</v>
      </c>
      <c r="G864" s="5" t="s">
        <v>108</v>
      </c>
      <c r="H864" s="5" t="s">
        <v>48</v>
      </c>
      <c r="I864" s="5" t="s">
        <v>6806</v>
      </c>
      <c r="J864" s="5" t="s">
        <v>6807</v>
      </c>
      <c r="K864" s="5" t="s">
        <v>53</v>
      </c>
      <c r="L864" s="5" t="s">
        <v>55</v>
      </c>
      <c r="M864" s="10"/>
      <c r="N864" s="10"/>
      <c r="O864" s="10"/>
      <c r="P864" s="10"/>
      <c r="Q864" s="10"/>
      <c r="R864" s="10"/>
      <c r="S864" s="10"/>
      <c r="T864" s="10"/>
      <c r="U864" s="10"/>
      <c r="V864" s="10"/>
      <c r="W864" s="10"/>
      <c r="X864" s="10"/>
      <c r="Y864" s="10"/>
      <c r="Z864" s="10"/>
      <c r="AA864" s="10"/>
    </row>
    <row r="865" spans="1:27" ht="20.25" customHeight="1">
      <c r="A865" s="5" t="s">
        <v>6810</v>
      </c>
      <c r="B865" s="5" t="s">
        <v>6811</v>
      </c>
      <c r="C865" s="5" t="s">
        <v>41</v>
      </c>
      <c r="D865" s="5" t="s">
        <v>448</v>
      </c>
      <c r="E865" s="5" t="s">
        <v>29</v>
      </c>
      <c r="F865" s="5" t="s">
        <v>852</v>
      </c>
      <c r="G865" s="5" t="s">
        <v>108</v>
      </c>
      <c r="H865" s="5" t="s">
        <v>4242</v>
      </c>
      <c r="I865" s="5"/>
      <c r="J865" s="5" t="s">
        <v>6813</v>
      </c>
      <c r="K865" s="5" t="s">
        <v>37</v>
      </c>
      <c r="L865" s="5" t="s">
        <v>55</v>
      </c>
      <c r="M865" s="10"/>
      <c r="N865" s="10"/>
      <c r="O865" s="10"/>
      <c r="P865" s="10"/>
      <c r="Q865" s="10"/>
      <c r="R865" s="10"/>
      <c r="S865" s="10"/>
      <c r="T865" s="10"/>
      <c r="U865" s="10"/>
      <c r="V865" s="10"/>
      <c r="W865" s="10"/>
      <c r="X865" s="10"/>
      <c r="Y865" s="10"/>
      <c r="Z865" s="10"/>
      <c r="AA865" s="10"/>
    </row>
    <row r="866" spans="1:27" ht="20.25" customHeight="1">
      <c r="A866" s="5" t="s">
        <v>6818</v>
      </c>
      <c r="B866" s="5" t="s">
        <v>6820</v>
      </c>
      <c r="C866" s="5" t="s">
        <v>41</v>
      </c>
      <c r="D866" s="5" t="s">
        <v>114</v>
      </c>
      <c r="E866" s="5" t="s">
        <v>29</v>
      </c>
      <c r="F866" s="5" t="s">
        <v>6821</v>
      </c>
      <c r="G866" s="5" t="s">
        <v>125</v>
      </c>
      <c r="H866" s="5" t="s">
        <v>76</v>
      </c>
      <c r="I866" s="5" t="s">
        <v>6823</v>
      </c>
      <c r="J866" s="5" t="s">
        <v>6826</v>
      </c>
      <c r="K866" s="5" t="s">
        <v>100</v>
      </c>
      <c r="L866" s="5" t="s">
        <v>55</v>
      </c>
      <c r="M866" s="10"/>
      <c r="N866" s="10"/>
      <c r="O866" s="10"/>
      <c r="P866" s="10"/>
      <c r="Q866" s="10"/>
      <c r="R866" s="10"/>
      <c r="S866" s="10"/>
      <c r="T866" s="10"/>
      <c r="U866" s="10"/>
      <c r="V866" s="10"/>
      <c r="W866" s="10"/>
      <c r="X866" s="10"/>
      <c r="Y866" s="10"/>
      <c r="Z866" s="10"/>
      <c r="AA866" s="10"/>
    </row>
    <row r="867" spans="1:27" ht="20.25" customHeight="1">
      <c r="A867" s="5" t="s">
        <v>50</v>
      </c>
      <c r="B867" s="5" t="s">
        <v>4421</v>
      </c>
      <c r="C867" s="5" t="s">
        <v>41</v>
      </c>
      <c r="D867" s="5" t="s">
        <v>448</v>
      </c>
      <c r="E867" s="5" t="s">
        <v>29</v>
      </c>
      <c r="F867" s="5" t="s">
        <v>672</v>
      </c>
      <c r="G867" s="5" t="s">
        <v>108</v>
      </c>
      <c r="H867" s="5" t="s">
        <v>4427</v>
      </c>
      <c r="I867" s="5" t="s">
        <v>6831</v>
      </c>
      <c r="J867" s="5" t="s">
        <v>6833</v>
      </c>
      <c r="K867" s="5" t="s">
        <v>53</v>
      </c>
      <c r="L867" s="5" t="s">
        <v>55</v>
      </c>
      <c r="M867" s="10"/>
      <c r="N867" s="10"/>
      <c r="O867" s="10"/>
      <c r="P867" s="10"/>
      <c r="Q867" s="10"/>
      <c r="R867" s="10"/>
      <c r="S867" s="10"/>
      <c r="T867" s="10"/>
      <c r="U867" s="10"/>
      <c r="V867" s="10"/>
      <c r="W867" s="10"/>
      <c r="X867" s="10"/>
      <c r="Y867" s="10"/>
      <c r="Z867" s="10"/>
      <c r="AA867" s="10"/>
    </row>
    <row r="868" spans="1:27" ht="20.25" customHeight="1">
      <c r="A868" s="5" t="s">
        <v>50</v>
      </c>
      <c r="B868" s="5" t="s">
        <v>6836</v>
      </c>
      <c r="C868" s="5" t="s">
        <v>41</v>
      </c>
      <c r="D868" s="5" t="s">
        <v>47</v>
      </c>
      <c r="E868" s="5" t="s">
        <v>29</v>
      </c>
      <c r="F868" s="5" t="s">
        <v>952</v>
      </c>
      <c r="G868" s="5" t="s">
        <v>31</v>
      </c>
      <c r="H868" s="5" t="s">
        <v>306</v>
      </c>
      <c r="I868" s="5" t="s">
        <v>6838</v>
      </c>
      <c r="J868" s="5" t="s">
        <v>6840</v>
      </c>
      <c r="K868" s="5" t="s">
        <v>53</v>
      </c>
      <c r="L868" s="5" t="s">
        <v>55</v>
      </c>
      <c r="M868" s="10"/>
      <c r="N868" s="10"/>
      <c r="O868" s="10"/>
      <c r="P868" s="10"/>
      <c r="Q868" s="10"/>
      <c r="R868" s="10"/>
      <c r="S868" s="10"/>
      <c r="T868" s="10"/>
      <c r="U868" s="10"/>
      <c r="V868" s="10"/>
      <c r="W868" s="10"/>
      <c r="X868" s="10"/>
      <c r="Y868" s="10"/>
      <c r="Z868" s="10"/>
      <c r="AA868" s="10"/>
    </row>
    <row r="869" spans="1:27" ht="20.25" customHeight="1">
      <c r="A869" s="5" t="s">
        <v>6843</v>
      </c>
      <c r="B869" s="5" t="s">
        <v>6844</v>
      </c>
      <c r="C869" s="5" t="s">
        <v>41</v>
      </c>
      <c r="D869" s="5" t="s">
        <v>448</v>
      </c>
      <c r="E869" s="5" t="s">
        <v>29</v>
      </c>
      <c r="F869" s="5" t="s">
        <v>188</v>
      </c>
      <c r="G869" s="5" t="s">
        <v>31</v>
      </c>
      <c r="H869" s="5" t="s">
        <v>802</v>
      </c>
      <c r="I869" s="5" t="s">
        <v>6846</v>
      </c>
      <c r="J869" s="5" t="s">
        <v>6847</v>
      </c>
      <c r="K869" s="5" t="s">
        <v>100</v>
      </c>
      <c r="L869" s="5" t="s">
        <v>55</v>
      </c>
      <c r="M869" s="10"/>
      <c r="N869" s="10"/>
      <c r="O869" s="10"/>
      <c r="P869" s="10"/>
      <c r="Q869" s="10"/>
      <c r="R869" s="10"/>
      <c r="S869" s="10"/>
      <c r="T869" s="10"/>
      <c r="U869" s="10"/>
      <c r="V869" s="10"/>
      <c r="W869" s="10"/>
      <c r="X869" s="10"/>
      <c r="Y869" s="10"/>
      <c r="Z869" s="10"/>
      <c r="AA869" s="10"/>
    </row>
    <row r="870" spans="1:27" ht="20.25" customHeight="1">
      <c r="A870" s="5" t="s">
        <v>6850</v>
      </c>
      <c r="B870" s="5" t="s">
        <v>6851</v>
      </c>
      <c r="C870" s="5" t="s">
        <v>41</v>
      </c>
      <c r="D870" s="5" t="s">
        <v>94</v>
      </c>
      <c r="E870" s="5" t="s">
        <v>45</v>
      </c>
      <c r="F870" s="5" t="s">
        <v>65</v>
      </c>
      <c r="G870" s="5" t="s">
        <v>31</v>
      </c>
      <c r="H870" s="5" t="s">
        <v>57</v>
      </c>
      <c r="I870" s="5" t="s">
        <v>6852</v>
      </c>
      <c r="J870" s="5" t="s">
        <v>6853</v>
      </c>
      <c r="K870" s="5" t="s">
        <v>100</v>
      </c>
      <c r="L870" s="5" t="s">
        <v>55</v>
      </c>
      <c r="M870" s="10"/>
      <c r="N870" s="10"/>
      <c r="O870" s="10"/>
      <c r="P870" s="10"/>
      <c r="Q870" s="10"/>
      <c r="R870" s="10"/>
      <c r="S870" s="10"/>
      <c r="T870" s="10"/>
      <c r="U870" s="10"/>
      <c r="V870" s="10"/>
      <c r="W870" s="10"/>
      <c r="X870" s="10"/>
      <c r="Y870" s="10"/>
      <c r="Z870" s="10"/>
      <c r="AA870" s="10"/>
    </row>
    <row r="871" spans="1:27" ht="20.25" customHeight="1">
      <c r="A871" s="5" t="s">
        <v>6857</v>
      </c>
      <c r="B871" s="5" t="s">
        <v>6859</v>
      </c>
      <c r="C871" s="5" t="s">
        <v>41</v>
      </c>
      <c r="D871" s="5" t="s">
        <v>2462</v>
      </c>
      <c r="E871" s="5" t="s">
        <v>95</v>
      </c>
      <c r="F871" s="5" t="s">
        <v>30</v>
      </c>
      <c r="G871" s="5" t="s">
        <v>125</v>
      </c>
      <c r="H871" s="5" t="s">
        <v>32</v>
      </c>
      <c r="I871" s="5" t="s">
        <v>6861</v>
      </c>
      <c r="J871" s="5" t="s">
        <v>6864</v>
      </c>
      <c r="K871" s="5"/>
      <c r="L871" s="5" t="s">
        <v>55</v>
      </c>
      <c r="M871" s="10"/>
      <c r="N871" s="10"/>
      <c r="O871" s="10"/>
      <c r="P871" s="10"/>
      <c r="Q871" s="10"/>
      <c r="R871" s="10"/>
      <c r="S871" s="10"/>
      <c r="T871" s="10"/>
      <c r="U871" s="10"/>
      <c r="V871" s="10"/>
      <c r="W871" s="10"/>
      <c r="X871" s="10"/>
      <c r="Y871" s="10"/>
      <c r="Z871" s="10"/>
      <c r="AA871" s="10"/>
    </row>
    <row r="872" spans="1:27" ht="20.25" customHeight="1">
      <c r="A872" s="5" t="s">
        <v>1251</v>
      </c>
      <c r="B872" s="5" t="s">
        <v>6866</v>
      </c>
      <c r="C872" s="5" t="s">
        <v>41</v>
      </c>
      <c r="D872" s="5" t="s">
        <v>43</v>
      </c>
      <c r="E872" s="5" t="s">
        <v>29</v>
      </c>
      <c r="F872" s="5" t="s">
        <v>6868</v>
      </c>
      <c r="G872" s="5" t="s">
        <v>125</v>
      </c>
      <c r="H872" s="5" t="s">
        <v>57</v>
      </c>
      <c r="I872" s="5" t="s">
        <v>6869</v>
      </c>
      <c r="J872" s="5" t="s">
        <v>6870</v>
      </c>
      <c r="K872" s="5" t="s">
        <v>100</v>
      </c>
      <c r="L872" s="5" t="s">
        <v>55</v>
      </c>
      <c r="M872" s="10"/>
      <c r="N872" s="10"/>
      <c r="O872" s="10"/>
      <c r="P872" s="10"/>
      <c r="Q872" s="10"/>
      <c r="R872" s="10"/>
      <c r="S872" s="10"/>
      <c r="T872" s="10"/>
      <c r="U872" s="10"/>
      <c r="V872" s="10"/>
      <c r="W872" s="10"/>
      <c r="X872" s="10"/>
      <c r="Y872" s="10"/>
      <c r="Z872" s="10"/>
      <c r="AA872" s="10"/>
    </row>
    <row r="873" spans="1:27" ht="20.25" customHeight="1">
      <c r="A873" s="5" t="s">
        <v>50</v>
      </c>
      <c r="B873" s="5" t="s">
        <v>6872</v>
      </c>
      <c r="C873" s="5" t="s">
        <v>41</v>
      </c>
      <c r="D873" s="5" t="s">
        <v>94</v>
      </c>
      <c r="E873" s="5" t="s">
        <v>45</v>
      </c>
      <c r="F873" s="5" t="s">
        <v>2677</v>
      </c>
      <c r="G873" s="5" t="s">
        <v>66</v>
      </c>
      <c r="H873" s="5" t="s">
        <v>76</v>
      </c>
      <c r="I873" s="5" t="s">
        <v>6876</v>
      </c>
      <c r="J873" s="5" t="s">
        <v>6879</v>
      </c>
      <c r="K873" s="5" t="s">
        <v>100</v>
      </c>
      <c r="L873" s="5" t="s">
        <v>271</v>
      </c>
      <c r="M873" s="10"/>
      <c r="N873" s="10"/>
      <c r="O873" s="10"/>
      <c r="P873" s="10"/>
      <c r="Q873" s="10"/>
      <c r="R873" s="10"/>
      <c r="S873" s="10"/>
      <c r="T873" s="10"/>
      <c r="U873" s="10"/>
      <c r="V873" s="10"/>
      <c r="W873" s="10"/>
      <c r="X873" s="10"/>
      <c r="Y873" s="10"/>
      <c r="Z873" s="10"/>
      <c r="AA873" s="10"/>
    </row>
    <row r="874" spans="1:27" ht="20.25" customHeight="1">
      <c r="A874" s="5" t="s">
        <v>6883</v>
      </c>
      <c r="B874" s="5" t="s">
        <v>6884</v>
      </c>
      <c r="C874" s="5" t="s">
        <v>41</v>
      </c>
      <c r="D874" s="5" t="s">
        <v>43</v>
      </c>
      <c r="E874" s="5" t="s">
        <v>29</v>
      </c>
      <c r="F874" s="5" t="s">
        <v>30</v>
      </c>
      <c r="G874" s="5" t="s">
        <v>108</v>
      </c>
      <c r="H874" s="5" t="s">
        <v>57</v>
      </c>
      <c r="I874" s="5"/>
      <c r="J874" s="5" t="s">
        <v>6886</v>
      </c>
      <c r="K874" s="5" t="s">
        <v>100</v>
      </c>
      <c r="L874" s="5" t="s">
        <v>55</v>
      </c>
      <c r="M874" s="10"/>
      <c r="N874" s="10"/>
      <c r="O874" s="10"/>
      <c r="P874" s="10"/>
      <c r="Q874" s="10"/>
      <c r="R874" s="10"/>
      <c r="S874" s="10"/>
      <c r="T874" s="10"/>
      <c r="U874" s="10"/>
      <c r="V874" s="10"/>
      <c r="W874" s="10"/>
      <c r="X874" s="10"/>
      <c r="Y874" s="10"/>
      <c r="Z874" s="10"/>
      <c r="AA874" s="10"/>
    </row>
    <row r="875" spans="1:27" ht="20.25" customHeight="1">
      <c r="A875" s="5" t="s">
        <v>6888</v>
      </c>
      <c r="B875" s="5" t="s">
        <v>6889</v>
      </c>
      <c r="C875" s="5" t="s">
        <v>41</v>
      </c>
      <c r="D875" s="5" t="s">
        <v>94</v>
      </c>
      <c r="E875" s="5" t="s">
        <v>29</v>
      </c>
      <c r="F875" s="5" t="s">
        <v>979</v>
      </c>
      <c r="G875" s="5" t="s">
        <v>31</v>
      </c>
      <c r="H875" s="5" t="s">
        <v>57</v>
      </c>
      <c r="I875" s="5"/>
      <c r="J875" s="5" t="s">
        <v>6892</v>
      </c>
      <c r="K875" s="5" t="s">
        <v>100</v>
      </c>
      <c r="L875" s="5" t="s">
        <v>55</v>
      </c>
      <c r="M875" s="10"/>
      <c r="N875" s="10"/>
      <c r="O875" s="10"/>
      <c r="P875" s="10"/>
      <c r="Q875" s="10"/>
      <c r="R875" s="10"/>
      <c r="S875" s="10"/>
      <c r="T875" s="10"/>
      <c r="U875" s="10"/>
      <c r="V875" s="10"/>
      <c r="W875" s="10"/>
      <c r="X875" s="10"/>
      <c r="Y875" s="10"/>
      <c r="Z875" s="10"/>
      <c r="AA875" s="10"/>
    </row>
    <row r="876" spans="1:27" ht="20.25" customHeight="1">
      <c r="A876" s="5" t="s">
        <v>50</v>
      </c>
      <c r="B876" s="5" t="s">
        <v>6895</v>
      </c>
      <c r="C876" s="5" t="s">
        <v>41</v>
      </c>
      <c r="D876" s="5" t="s">
        <v>169</v>
      </c>
      <c r="E876" s="5" t="s">
        <v>45</v>
      </c>
      <c r="F876" s="5" t="s">
        <v>979</v>
      </c>
      <c r="G876" s="5" t="s">
        <v>31</v>
      </c>
      <c r="H876" s="5" t="s">
        <v>537</v>
      </c>
      <c r="I876" s="5" t="s">
        <v>6897</v>
      </c>
      <c r="J876" s="5" t="s">
        <v>6898</v>
      </c>
      <c r="K876" s="5" t="s">
        <v>53</v>
      </c>
      <c r="L876" s="5" t="s">
        <v>55</v>
      </c>
      <c r="M876" s="10"/>
      <c r="N876" s="10"/>
      <c r="O876" s="10"/>
      <c r="P876" s="10"/>
      <c r="Q876" s="10"/>
      <c r="R876" s="10"/>
      <c r="S876" s="10"/>
      <c r="T876" s="10"/>
      <c r="U876" s="10"/>
      <c r="V876" s="10"/>
      <c r="W876" s="10"/>
      <c r="X876" s="10"/>
      <c r="Y876" s="10"/>
      <c r="Z876" s="10"/>
      <c r="AA876" s="10"/>
    </row>
    <row r="877" spans="1:27" ht="20.25" customHeight="1">
      <c r="A877" s="5" t="s">
        <v>6901</v>
      </c>
      <c r="B877" s="5" t="s">
        <v>6902</v>
      </c>
      <c r="C877" s="5" t="s">
        <v>41</v>
      </c>
      <c r="D877" s="5" t="s">
        <v>114</v>
      </c>
      <c r="E877" s="5" t="s">
        <v>45</v>
      </c>
      <c r="F877" s="5" t="s">
        <v>65</v>
      </c>
      <c r="G877" s="5" t="s">
        <v>125</v>
      </c>
      <c r="H877" s="5" t="s">
        <v>110</v>
      </c>
      <c r="I877" s="5" t="s">
        <v>6903</v>
      </c>
      <c r="J877" s="5" t="s">
        <v>6905</v>
      </c>
      <c r="K877" s="5" t="s">
        <v>53</v>
      </c>
      <c r="L877" s="5" t="s">
        <v>55</v>
      </c>
      <c r="M877" s="10"/>
      <c r="N877" s="10"/>
      <c r="O877" s="10"/>
      <c r="P877" s="10"/>
      <c r="Q877" s="10"/>
      <c r="R877" s="10"/>
      <c r="S877" s="10"/>
      <c r="T877" s="10"/>
      <c r="U877" s="10"/>
      <c r="V877" s="10"/>
      <c r="W877" s="10"/>
      <c r="X877" s="10"/>
      <c r="Y877" s="10"/>
      <c r="Z877" s="10"/>
      <c r="AA877" s="10"/>
    </row>
    <row r="878" spans="1:27" ht="20.25" customHeight="1">
      <c r="A878" s="5" t="s">
        <v>6908</v>
      </c>
      <c r="B878" s="5" t="s">
        <v>6909</v>
      </c>
      <c r="C878" s="5" t="s">
        <v>41</v>
      </c>
      <c r="D878" s="5" t="s">
        <v>47</v>
      </c>
      <c r="E878" s="5" t="s">
        <v>45</v>
      </c>
      <c r="F878" s="5" t="s">
        <v>6910</v>
      </c>
      <c r="G878" s="5" t="s">
        <v>108</v>
      </c>
      <c r="H878" s="5" t="s">
        <v>5937</v>
      </c>
      <c r="I878" s="5"/>
      <c r="J878" s="5" t="s">
        <v>6911</v>
      </c>
      <c r="K878" s="5" t="s">
        <v>1599</v>
      </c>
      <c r="L878" s="5" t="s">
        <v>55</v>
      </c>
      <c r="M878" s="10"/>
      <c r="N878" s="10"/>
      <c r="O878" s="10"/>
      <c r="P878" s="10"/>
      <c r="Q878" s="10"/>
      <c r="R878" s="10"/>
      <c r="S878" s="10"/>
      <c r="T878" s="10"/>
      <c r="U878" s="10"/>
      <c r="V878" s="10"/>
      <c r="W878" s="10"/>
      <c r="X878" s="10"/>
      <c r="Y878" s="10"/>
      <c r="Z878" s="10"/>
      <c r="AA878" s="10"/>
    </row>
    <row r="879" spans="1:27" ht="20.25" customHeight="1">
      <c r="A879" s="5" t="s">
        <v>6913</v>
      </c>
      <c r="B879" s="5" t="s">
        <v>6914</v>
      </c>
      <c r="C879" s="5" t="s">
        <v>41</v>
      </c>
      <c r="D879" s="5" t="s">
        <v>874</v>
      </c>
      <c r="E879" s="5" t="s">
        <v>45</v>
      </c>
      <c r="F879" s="5" t="s">
        <v>360</v>
      </c>
      <c r="G879" s="5" t="s">
        <v>108</v>
      </c>
      <c r="H879" s="5" t="s">
        <v>3320</v>
      </c>
      <c r="I879" s="5" t="s">
        <v>6916</v>
      </c>
      <c r="J879" s="5" t="s">
        <v>6918</v>
      </c>
      <c r="K879" s="5" t="s">
        <v>100</v>
      </c>
      <c r="L879" s="5" t="s">
        <v>55</v>
      </c>
      <c r="M879" s="10"/>
      <c r="N879" s="10"/>
      <c r="O879" s="10"/>
      <c r="P879" s="10"/>
      <c r="Q879" s="10"/>
      <c r="R879" s="10"/>
      <c r="S879" s="10"/>
      <c r="T879" s="10"/>
      <c r="U879" s="10"/>
      <c r="V879" s="10"/>
      <c r="W879" s="10"/>
      <c r="X879" s="10"/>
      <c r="Y879" s="10"/>
      <c r="Z879" s="10"/>
      <c r="AA879" s="10"/>
    </row>
    <row r="880" spans="1:27" ht="20.25" customHeight="1">
      <c r="A880" s="5" t="s">
        <v>6925</v>
      </c>
      <c r="B880" s="5" t="s">
        <v>6926</v>
      </c>
      <c r="C880" s="5" t="s">
        <v>41</v>
      </c>
      <c r="D880" s="5" t="s">
        <v>43</v>
      </c>
      <c r="E880" s="5" t="s">
        <v>29</v>
      </c>
      <c r="F880" s="5" t="s">
        <v>6927</v>
      </c>
      <c r="G880" s="5" t="s">
        <v>125</v>
      </c>
      <c r="H880" s="5" t="s">
        <v>48</v>
      </c>
      <c r="I880" s="5"/>
      <c r="J880" s="5" t="s">
        <v>6929</v>
      </c>
      <c r="K880" s="5" t="s">
        <v>37</v>
      </c>
      <c r="L880" s="5" t="s">
        <v>55</v>
      </c>
      <c r="M880" s="10"/>
      <c r="N880" s="10"/>
      <c r="O880" s="10"/>
      <c r="P880" s="10"/>
      <c r="Q880" s="10"/>
      <c r="R880" s="10"/>
      <c r="S880" s="10"/>
      <c r="T880" s="10"/>
      <c r="U880" s="10"/>
      <c r="V880" s="10"/>
      <c r="W880" s="10"/>
      <c r="X880" s="10"/>
      <c r="Y880" s="10"/>
      <c r="Z880" s="10"/>
      <c r="AA880" s="10"/>
    </row>
    <row r="881" spans="1:27" ht="20.25" customHeight="1">
      <c r="A881" s="5" t="s">
        <v>367</v>
      </c>
      <c r="B881" s="5" t="s">
        <v>6931</v>
      </c>
      <c r="C881" s="5" t="s">
        <v>41</v>
      </c>
      <c r="D881" s="5" t="s">
        <v>874</v>
      </c>
      <c r="E881" s="5" t="s">
        <v>45</v>
      </c>
      <c r="F881" s="5" t="s">
        <v>65</v>
      </c>
      <c r="G881" s="5" t="s">
        <v>108</v>
      </c>
      <c r="H881" s="5" t="s">
        <v>110</v>
      </c>
      <c r="I881" s="5" t="s">
        <v>4267</v>
      </c>
      <c r="J881" s="5" t="s">
        <v>6932</v>
      </c>
      <c r="K881" s="5" t="s">
        <v>53</v>
      </c>
      <c r="L881" s="5" t="s">
        <v>55</v>
      </c>
      <c r="M881" s="10"/>
      <c r="N881" s="10"/>
      <c r="O881" s="10"/>
      <c r="P881" s="10"/>
      <c r="Q881" s="10"/>
      <c r="R881" s="10"/>
      <c r="S881" s="10"/>
      <c r="T881" s="10"/>
      <c r="U881" s="10"/>
      <c r="V881" s="10"/>
      <c r="W881" s="10"/>
      <c r="X881" s="10"/>
      <c r="Y881" s="10"/>
      <c r="Z881" s="10"/>
      <c r="AA881" s="10"/>
    </row>
    <row r="882" spans="1:27" ht="20.25" customHeight="1">
      <c r="A882" s="5" t="s">
        <v>367</v>
      </c>
      <c r="B882" s="5" t="s">
        <v>6936</v>
      </c>
      <c r="C882" s="5" t="s">
        <v>41</v>
      </c>
      <c r="D882" s="5" t="s">
        <v>47</v>
      </c>
      <c r="E882" s="5" t="s">
        <v>29</v>
      </c>
      <c r="F882" s="5" t="s">
        <v>214</v>
      </c>
      <c r="G882" s="5" t="s">
        <v>31</v>
      </c>
      <c r="H882" s="5" t="s">
        <v>403</v>
      </c>
      <c r="I882" s="5" t="s">
        <v>657</v>
      </c>
      <c r="J882" s="5" t="s">
        <v>6939</v>
      </c>
      <c r="K882" s="5" t="s">
        <v>100</v>
      </c>
      <c r="L882" s="5" t="s">
        <v>55</v>
      </c>
      <c r="M882" s="10"/>
      <c r="N882" s="10"/>
      <c r="O882" s="10"/>
      <c r="P882" s="10"/>
      <c r="Q882" s="10"/>
      <c r="R882" s="10"/>
      <c r="S882" s="10"/>
      <c r="T882" s="10"/>
      <c r="U882" s="10"/>
      <c r="V882" s="10"/>
      <c r="W882" s="10"/>
      <c r="X882" s="10"/>
      <c r="Y882" s="10"/>
      <c r="Z882" s="10"/>
      <c r="AA882" s="10"/>
    </row>
    <row r="883" spans="1:27" ht="20.25" customHeight="1">
      <c r="A883" s="5" t="s">
        <v>6941</v>
      </c>
      <c r="B883" s="5" t="s">
        <v>6942</v>
      </c>
      <c r="C883" s="5" t="s">
        <v>41</v>
      </c>
      <c r="D883" s="5" t="s">
        <v>47</v>
      </c>
      <c r="E883" s="5" t="s">
        <v>29</v>
      </c>
      <c r="F883" s="5" t="s">
        <v>347</v>
      </c>
      <c r="G883" s="5" t="s">
        <v>125</v>
      </c>
      <c r="H883" s="5" t="s">
        <v>48</v>
      </c>
      <c r="I883" s="5" t="s">
        <v>2023</v>
      </c>
      <c r="J883" s="5" t="s">
        <v>6945</v>
      </c>
      <c r="K883" s="5" t="s">
        <v>100</v>
      </c>
      <c r="L883" s="5" t="s">
        <v>55</v>
      </c>
      <c r="M883" s="10"/>
      <c r="N883" s="10"/>
      <c r="O883" s="10"/>
      <c r="P883" s="10"/>
      <c r="Q883" s="10"/>
      <c r="R883" s="10"/>
      <c r="S883" s="10"/>
      <c r="T883" s="10"/>
      <c r="U883" s="10"/>
      <c r="V883" s="10"/>
      <c r="W883" s="10"/>
      <c r="X883" s="10"/>
      <c r="Y883" s="10"/>
      <c r="Z883" s="10"/>
      <c r="AA883" s="10"/>
    </row>
    <row r="884" spans="1:27" ht="20.25" customHeight="1">
      <c r="A884" s="5" t="s">
        <v>2660</v>
      </c>
      <c r="B884" s="5" t="s">
        <v>6948</v>
      </c>
      <c r="C884" s="5" t="s">
        <v>41</v>
      </c>
      <c r="D884" s="5" t="s">
        <v>43</v>
      </c>
      <c r="E884" s="5" t="s">
        <v>95</v>
      </c>
      <c r="F884" s="5" t="s">
        <v>56</v>
      </c>
      <c r="G884" s="5" t="s">
        <v>31</v>
      </c>
      <c r="H884" s="5" t="s">
        <v>817</v>
      </c>
      <c r="I884" s="5"/>
      <c r="J884" s="5" t="s">
        <v>6951</v>
      </c>
      <c r="K884" s="5" t="s">
        <v>167</v>
      </c>
      <c r="L884" s="5" t="s">
        <v>55</v>
      </c>
      <c r="M884" s="10"/>
      <c r="N884" s="10"/>
      <c r="O884" s="10"/>
      <c r="P884" s="10"/>
      <c r="Q884" s="10"/>
      <c r="R884" s="10"/>
      <c r="S884" s="10"/>
      <c r="T884" s="10"/>
      <c r="U884" s="10"/>
      <c r="V884" s="10"/>
      <c r="W884" s="10"/>
      <c r="X884" s="10"/>
      <c r="Y884" s="10"/>
      <c r="Z884" s="10"/>
      <c r="AA884" s="10"/>
    </row>
    <row r="885" spans="1:27" ht="20.25" customHeight="1">
      <c r="A885" s="5" t="s">
        <v>2440</v>
      </c>
      <c r="B885" s="5" t="s">
        <v>6954</v>
      </c>
      <c r="C885" s="5" t="s">
        <v>41</v>
      </c>
      <c r="D885" s="5" t="s">
        <v>169</v>
      </c>
      <c r="E885" s="5" t="s">
        <v>29</v>
      </c>
      <c r="F885" s="5" t="s">
        <v>920</v>
      </c>
      <c r="G885" s="5" t="s">
        <v>31</v>
      </c>
      <c r="H885" s="5" t="s">
        <v>68</v>
      </c>
      <c r="I885" s="5" t="s">
        <v>6958</v>
      </c>
      <c r="J885" s="5" t="s">
        <v>6960</v>
      </c>
      <c r="K885" s="5" t="s">
        <v>42</v>
      </c>
      <c r="L885" s="5" t="s">
        <v>55</v>
      </c>
      <c r="M885" s="10"/>
      <c r="N885" s="10"/>
      <c r="O885" s="10"/>
      <c r="P885" s="10"/>
      <c r="Q885" s="10"/>
      <c r="R885" s="10"/>
      <c r="S885" s="10"/>
      <c r="T885" s="10"/>
      <c r="U885" s="10"/>
      <c r="V885" s="10"/>
      <c r="W885" s="10"/>
      <c r="X885" s="10"/>
      <c r="Y885" s="10"/>
      <c r="Z885" s="10"/>
      <c r="AA885" s="10"/>
    </row>
    <row r="886" spans="1:27" ht="20.25" customHeight="1">
      <c r="A886" s="5" t="s">
        <v>784</v>
      </c>
      <c r="B886" s="5" t="s">
        <v>6962</v>
      </c>
      <c r="C886" s="5" t="s">
        <v>41</v>
      </c>
      <c r="D886" s="5" t="s">
        <v>874</v>
      </c>
      <c r="E886" s="5" t="s">
        <v>29</v>
      </c>
      <c r="F886" s="5" t="s">
        <v>1104</v>
      </c>
      <c r="G886" s="5" t="s">
        <v>31</v>
      </c>
      <c r="H886" s="5" t="s">
        <v>6242</v>
      </c>
      <c r="I886" s="5" t="s">
        <v>6964</v>
      </c>
      <c r="J886" s="5" t="s">
        <v>6966</v>
      </c>
      <c r="K886" s="5" t="s">
        <v>167</v>
      </c>
      <c r="L886" s="5" t="s">
        <v>55</v>
      </c>
      <c r="M886" s="10"/>
      <c r="N886" s="10"/>
      <c r="O886" s="10"/>
      <c r="P886" s="10"/>
      <c r="Q886" s="10"/>
      <c r="R886" s="10"/>
      <c r="S886" s="10"/>
      <c r="T886" s="10"/>
      <c r="U886" s="10"/>
      <c r="V886" s="10"/>
      <c r="W886" s="10"/>
      <c r="X886" s="10"/>
      <c r="Y886" s="10"/>
      <c r="Z886" s="10"/>
      <c r="AA886" s="10"/>
    </row>
    <row r="887" spans="1:27" ht="20.25" customHeight="1">
      <c r="A887" s="5" t="s">
        <v>5796</v>
      </c>
      <c r="B887" s="5" t="s">
        <v>6970</v>
      </c>
      <c r="C887" s="5" t="s">
        <v>41</v>
      </c>
      <c r="D887" s="5" t="s">
        <v>94</v>
      </c>
      <c r="E887" s="5" t="s">
        <v>29</v>
      </c>
      <c r="F887" s="5" t="s">
        <v>852</v>
      </c>
      <c r="G887" s="5" t="s">
        <v>108</v>
      </c>
      <c r="H887" s="5" t="s">
        <v>2520</v>
      </c>
      <c r="I887" s="5" t="s">
        <v>6973</v>
      </c>
      <c r="J887" s="5" t="s">
        <v>6977</v>
      </c>
      <c r="K887" s="5" t="s">
        <v>53</v>
      </c>
      <c r="L887" s="5" t="s">
        <v>55</v>
      </c>
      <c r="M887" s="10"/>
      <c r="N887" s="10"/>
      <c r="O887" s="10"/>
      <c r="P887" s="10"/>
      <c r="Q887" s="10"/>
      <c r="R887" s="10"/>
      <c r="S887" s="10"/>
      <c r="T887" s="10"/>
      <c r="U887" s="10"/>
      <c r="V887" s="10"/>
      <c r="W887" s="10"/>
      <c r="X887" s="10"/>
      <c r="Y887" s="10"/>
      <c r="Z887" s="10"/>
      <c r="AA887" s="10"/>
    </row>
    <row r="888" spans="1:27" ht="20.25" customHeight="1">
      <c r="A888" s="5" t="s">
        <v>4224</v>
      </c>
      <c r="B888" s="5" t="s">
        <v>6978</v>
      </c>
      <c r="C888" s="5" t="s">
        <v>41</v>
      </c>
      <c r="D888" s="5" t="s">
        <v>5935</v>
      </c>
      <c r="E888" s="5" t="s">
        <v>29</v>
      </c>
      <c r="F888" s="5" t="s">
        <v>56</v>
      </c>
      <c r="G888" s="5" t="s">
        <v>31</v>
      </c>
      <c r="H888" s="5" t="s">
        <v>1145</v>
      </c>
      <c r="I888" s="5" t="s">
        <v>6982</v>
      </c>
      <c r="J888" s="5" t="s">
        <v>6983</v>
      </c>
      <c r="K888" s="5" t="s">
        <v>42</v>
      </c>
      <c r="L888" s="5" t="s">
        <v>55</v>
      </c>
      <c r="M888" s="10"/>
      <c r="N888" s="10"/>
      <c r="O888" s="10"/>
      <c r="P888" s="10"/>
      <c r="Q888" s="10"/>
      <c r="R888" s="10"/>
      <c r="S888" s="10"/>
      <c r="T888" s="10"/>
      <c r="U888" s="10"/>
      <c r="V888" s="10"/>
      <c r="W888" s="10"/>
      <c r="X888" s="10"/>
      <c r="Y888" s="10"/>
      <c r="Z888" s="10"/>
      <c r="AA888" s="10"/>
    </row>
    <row r="889" spans="1:27" ht="20.25" customHeight="1">
      <c r="A889" s="5" t="s">
        <v>2808</v>
      </c>
      <c r="B889" s="5" t="s">
        <v>5146</v>
      </c>
      <c r="C889" s="5" t="s">
        <v>41</v>
      </c>
      <c r="D889" s="5" t="s">
        <v>94</v>
      </c>
      <c r="E889" s="5" t="s">
        <v>45</v>
      </c>
      <c r="F889" s="5" t="s">
        <v>1868</v>
      </c>
      <c r="G889" s="5" t="s">
        <v>66</v>
      </c>
      <c r="H889" s="5" t="s">
        <v>3933</v>
      </c>
      <c r="I889" s="5" t="s">
        <v>5153</v>
      </c>
      <c r="J889" s="5" t="s">
        <v>6989</v>
      </c>
      <c r="K889" s="5" t="s">
        <v>53</v>
      </c>
      <c r="L889" s="5" t="s">
        <v>55</v>
      </c>
      <c r="M889" s="10"/>
      <c r="N889" s="10"/>
      <c r="O889" s="10"/>
      <c r="P889" s="10"/>
      <c r="Q889" s="10"/>
      <c r="R889" s="10"/>
      <c r="S889" s="10"/>
      <c r="T889" s="10"/>
      <c r="U889" s="10"/>
      <c r="V889" s="10"/>
      <c r="W889" s="10"/>
      <c r="X889" s="10"/>
      <c r="Y889" s="10"/>
      <c r="Z889" s="10"/>
      <c r="AA889" s="10"/>
    </row>
    <row r="890" spans="1:27" ht="20.25" customHeight="1">
      <c r="A890" s="5" t="s">
        <v>6993</v>
      </c>
      <c r="B890" s="5" t="s">
        <v>6410</v>
      </c>
      <c r="C890" s="5" t="s">
        <v>41</v>
      </c>
      <c r="D890" s="5" t="s">
        <v>874</v>
      </c>
      <c r="E890" s="5" t="s">
        <v>29</v>
      </c>
      <c r="F890" s="5" t="s">
        <v>548</v>
      </c>
      <c r="G890" s="5" t="s">
        <v>125</v>
      </c>
      <c r="H890" s="5" t="s">
        <v>57</v>
      </c>
      <c r="I890" s="5" t="s">
        <v>4020</v>
      </c>
      <c r="J890" s="5" t="s">
        <v>6995</v>
      </c>
      <c r="K890" s="5" t="s">
        <v>100</v>
      </c>
      <c r="L890" s="5" t="s">
        <v>55</v>
      </c>
      <c r="M890" s="10"/>
      <c r="N890" s="10"/>
      <c r="O890" s="10"/>
      <c r="P890" s="10"/>
      <c r="Q890" s="10"/>
      <c r="R890" s="10"/>
      <c r="S890" s="10"/>
      <c r="T890" s="10"/>
      <c r="U890" s="10"/>
      <c r="V890" s="10"/>
      <c r="W890" s="10"/>
      <c r="X890" s="10"/>
      <c r="Y890" s="10"/>
      <c r="Z890" s="10"/>
      <c r="AA890" s="10"/>
    </row>
    <row r="891" spans="1:27" ht="20.25" customHeight="1">
      <c r="A891" s="5" t="s">
        <v>6997</v>
      </c>
      <c r="B891" s="5" t="s">
        <v>2931</v>
      </c>
      <c r="C891" s="5" t="s">
        <v>41</v>
      </c>
      <c r="D891" s="5" t="s">
        <v>47</v>
      </c>
      <c r="E891" s="5" t="s">
        <v>29</v>
      </c>
      <c r="F891" s="5" t="s">
        <v>852</v>
      </c>
      <c r="G891" s="5" t="s">
        <v>31</v>
      </c>
      <c r="H891" s="5" t="s">
        <v>576</v>
      </c>
      <c r="I891" s="5" t="s">
        <v>7004</v>
      </c>
      <c r="J891" s="5" t="s">
        <v>7006</v>
      </c>
      <c r="K891" s="5" t="s">
        <v>100</v>
      </c>
      <c r="L891" s="5" t="s">
        <v>55</v>
      </c>
      <c r="M891" s="10"/>
      <c r="N891" s="10"/>
      <c r="O891" s="10"/>
      <c r="P891" s="10"/>
      <c r="Q891" s="10"/>
      <c r="R891" s="10"/>
      <c r="S891" s="10"/>
      <c r="T891" s="10"/>
      <c r="U891" s="10"/>
      <c r="V891" s="10"/>
      <c r="W891" s="10"/>
      <c r="X891" s="10"/>
      <c r="Y891" s="10"/>
      <c r="Z891" s="10"/>
      <c r="AA891" s="10"/>
    </row>
    <row r="892" spans="1:27" ht="20.25" customHeight="1">
      <c r="A892" s="5" t="s">
        <v>3006</v>
      </c>
      <c r="B892" s="5" t="s">
        <v>7009</v>
      </c>
      <c r="C892" s="5" t="s">
        <v>41</v>
      </c>
      <c r="D892" s="5" t="s">
        <v>874</v>
      </c>
      <c r="E892" s="5" t="s">
        <v>45</v>
      </c>
      <c r="F892" s="5" t="s">
        <v>201</v>
      </c>
      <c r="G892" s="5" t="s">
        <v>108</v>
      </c>
      <c r="H892" s="5" t="s">
        <v>7010</v>
      </c>
      <c r="I892" s="5" t="s">
        <v>7011</v>
      </c>
      <c r="J892" s="5" t="s">
        <v>7012</v>
      </c>
      <c r="K892" s="5" t="s">
        <v>53</v>
      </c>
      <c r="L892" s="5" t="s">
        <v>44</v>
      </c>
      <c r="M892" s="10"/>
      <c r="N892" s="10"/>
      <c r="O892" s="10"/>
      <c r="P892" s="10"/>
      <c r="Q892" s="10"/>
      <c r="R892" s="10"/>
      <c r="S892" s="10"/>
      <c r="T892" s="10"/>
      <c r="U892" s="10"/>
      <c r="V892" s="10"/>
      <c r="W892" s="10"/>
      <c r="X892" s="10"/>
      <c r="Y892" s="10"/>
      <c r="Z892" s="10"/>
      <c r="AA892" s="10"/>
    </row>
    <row r="893" spans="1:27" ht="20.25" customHeight="1">
      <c r="A893" s="5" t="s">
        <v>7014</v>
      </c>
      <c r="B893" s="5" t="s">
        <v>4701</v>
      </c>
      <c r="C893" s="5" t="s">
        <v>41</v>
      </c>
      <c r="D893" s="5" t="s">
        <v>114</v>
      </c>
      <c r="E893" s="5" t="s">
        <v>45</v>
      </c>
      <c r="F893" s="5" t="s">
        <v>7016</v>
      </c>
      <c r="G893" s="5" t="s">
        <v>108</v>
      </c>
      <c r="H893" s="5" t="s">
        <v>252</v>
      </c>
      <c r="I893" s="5" t="s">
        <v>7017</v>
      </c>
      <c r="J893" s="5" t="s">
        <v>7019</v>
      </c>
      <c r="K893" s="5" t="s">
        <v>37</v>
      </c>
      <c r="L893" s="5" t="s">
        <v>237</v>
      </c>
      <c r="M893" s="10"/>
      <c r="N893" s="10"/>
      <c r="O893" s="10"/>
      <c r="P893" s="10"/>
      <c r="Q893" s="10"/>
      <c r="R893" s="10"/>
      <c r="S893" s="10"/>
      <c r="T893" s="10"/>
      <c r="U893" s="10"/>
      <c r="V893" s="10"/>
      <c r="W893" s="10"/>
      <c r="X893" s="10"/>
      <c r="Y893" s="10"/>
      <c r="Z893" s="10"/>
      <c r="AA893" s="10"/>
    </row>
    <row r="894" spans="1:27" ht="20.25" customHeight="1">
      <c r="A894" s="5" t="s">
        <v>7022</v>
      </c>
      <c r="B894" s="5" t="s">
        <v>7023</v>
      </c>
      <c r="C894" s="5" t="s">
        <v>41</v>
      </c>
      <c r="D894" s="5" t="s">
        <v>169</v>
      </c>
      <c r="E894" s="5" t="s">
        <v>45</v>
      </c>
      <c r="F894" s="5" t="s">
        <v>510</v>
      </c>
      <c r="G894" s="5" t="s">
        <v>31</v>
      </c>
      <c r="H894" s="5" t="s">
        <v>484</v>
      </c>
      <c r="I894" s="5" t="s">
        <v>7026</v>
      </c>
      <c r="J894" s="5" t="s">
        <v>7027</v>
      </c>
      <c r="K894" s="5" t="s">
        <v>53</v>
      </c>
      <c r="L894" s="5" t="s">
        <v>55</v>
      </c>
      <c r="M894" s="10"/>
      <c r="N894" s="10"/>
      <c r="O894" s="10"/>
      <c r="P894" s="10"/>
      <c r="Q894" s="10"/>
      <c r="R894" s="10"/>
      <c r="S894" s="10"/>
      <c r="T894" s="10"/>
      <c r="U894" s="10"/>
      <c r="V894" s="10"/>
      <c r="W894" s="10"/>
      <c r="X894" s="10"/>
      <c r="Y894" s="10"/>
      <c r="Z894" s="10"/>
      <c r="AA894" s="10"/>
    </row>
    <row r="895" spans="1:27" ht="20.25" customHeight="1">
      <c r="A895" s="5" t="s">
        <v>7030</v>
      </c>
      <c r="B895" s="5" t="s">
        <v>7031</v>
      </c>
      <c r="C895" s="5" t="s">
        <v>41</v>
      </c>
      <c r="D895" s="5" t="s">
        <v>94</v>
      </c>
      <c r="E895" s="5" t="s">
        <v>29</v>
      </c>
      <c r="F895" s="5" t="s">
        <v>211</v>
      </c>
      <c r="G895" s="5" t="s">
        <v>31</v>
      </c>
      <c r="H895" s="5" t="s">
        <v>947</v>
      </c>
      <c r="I895" s="5" t="s">
        <v>7034</v>
      </c>
      <c r="J895" s="5" t="s">
        <v>7035</v>
      </c>
      <c r="K895" s="5" t="s">
        <v>53</v>
      </c>
      <c r="L895" s="5" t="s">
        <v>55</v>
      </c>
      <c r="M895" s="10"/>
      <c r="N895" s="10"/>
      <c r="O895" s="10"/>
      <c r="P895" s="10"/>
      <c r="Q895" s="10"/>
      <c r="R895" s="10"/>
      <c r="S895" s="10"/>
      <c r="T895" s="10"/>
      <c r="U895" s="10"/>
      <c r="V895" s="10"/>
      <c r="W895" s="10"/>
      <c r="X895" s="10"/>
      <c r="Y895" s="10"/>
      <c r="Z895" s="10"/>
      <c r="AA895" s="10"/>
    </row>
    <row r="896" spans="1:27" ht="20.25" customHeight="1">
      <c r="A896" s="5" t="s">
        <v>7039</v>
      </c>
      <c r="B896" s="5" t="s">
        <v>7040</v>
      </c>
      <c r="C896" s="5" t="s">
        <v>41</v>
      </c>
      <c r="D896" s="5" t="s">
        <v>47</v>
      </c>
      <c r="E896" s="5" t="s">
        <v>45</v>
      </c>
      <c r="F896" s="5" t="s">
        <v>1017</v>
      </c>
      <c r="G896" s="5" t="s">
        <v>31</v>
      </c>
      <c r="H896" s="5" t="s">
        <v>110</v>
      </c>
      <c r="I896" s="5" t="s">
        <v>7041</v>
      </c>
      <c r="J896" s="5" t="s">
        <v>7043</v>
      </c>
      <c r="K896" s="5" t="s">
        <v>53</v>
      </c>
      <c r="L896" s="5" t="s">
        <v>89</v>
      </c>
      <c r="M896" s="10"/>
      <c r="N896" s="10"/>
      <c r="O896" s="10"/>
      <c r="P896" s="10"/>
      <c r="Q896" s="10"/>
      <c r="R896" s="10"/>
      <c r="S896" s="10"/>
      <c r="T896" s="10"/>
      <c r="U896" s="10"/>
      <c r="V896" s="10"/>
      <c r="W896" s="10"/>
      <c r="X896" s="10"/>
      <c r="Y896" s="10"/>
      <c r="Z896" s="10"/>
      <c r="AA896" s="10"/>
    </row>
    <row r="897" spans="1:27" ht="20.25" customHeight="1">
      <c r="A897" s="5" t="s">
        <v>784</v>
      </c>
      <c r="B897" s="5" t="s">
        <v>6724</v>
      </c>
      <c r="C897" s="5" t="s">
        <v>41</v>
      </c>
      <c r="D897" s="5" t="s">
        <v>94</v>
      </c>
      <c r="E897" s="5" t="s">
        <v>29</v>
      </c>
      <c r="F897" s="5" t="s">
        <v>201</v>
      </c>
      <c r="G897" s="5" t="s">
        <v>108</v>
      </c>
      <c r="H897" s="5" t="s">
        <v>76</v>
      </c>
      <c r="I897" s="5" t="s">
        <v>7047</v>
      </c>
      <c r="J897" s="5" t="s">
        <v>7048</v>
      </c>
      <c r="K897" s="5" t="s">
        <v>53</v>
      </c>
      <c r="L897" s="5" t="s">
        <v>55</v>
      </c>
      <c r="M897" s="10"/>
      <c r="N897" s="10"/>
      <c r="O897" s="10"/>
      <c r="P897" s="10"/>
      <c r="Q897" s="10"/>
      <c r="R897" s="10"/>
      <c r="S897" s="10"/>
      <c r="T897" s="10"/>
      <c r="U897" s="10"/>
      <c r="V897" s="10"/>
      <c r="W897" s="10"/>
      <c r="X897" s="10"/>
      <c r="Y897" s="10"/>
      <c r="Z897" s="10"/>
      <c r="AA897" s="10"/>
    </row>
    <row r="898" spans="1:27" ht="20.25" customHeight="1">
      <c r="A898" s="5" t="s">
        <v>7053</v>
      </c>
      <c r="B898" s="5" t="s">
        <v>7054</v>
      </c>
      <c r="C898" s="5" t="s">
        <v>41</v>
      </c>
      <c r="D898" s="5" t="s">
        <v>47</v>
      </c>
      <c r="E898" s="5" t="s">
        <v>29</v>
      </c>
      <c r="F898" s="5" t="s">
        <v>144</v>
      </c>
      <c r="G898" s="5" t="s">
        <v>108</v>
      </c>
      <c r="H898" s="5" t="s">
        <v>161</v>
      </c>
      <c r="I898" s="5" t="s">
        <v>7058</v>
      </c>
      <c r="J898" s="5" t="s">
        <v>7060</v>
      </c>
      <c r="K898" s="5" t="s">
        <v>53</v>
      </c>
      <c r="L898" s="5" t="s">
        <v>55</v>
      </c>
      <c r="M898" s="10"/>
      <c r="N898" s="10"/>
      <c r="O898" s="10"/>
      <c r="P898" s="10"/>
      <c r="Q898" s="10"/>
      <c r="R898" s="10"/>
      <c r="S898" s="10"/>
      <c r="T898" s="10"/>
      <c r="U898" s="10"/>
      <c r="V898" s="10"/>
      <c r="W898" s="10"/>
      <c r="X898" s="10"/>
      <c r="Y898" s="10"/>
      <c r="Z898" s="10"/>
      <c r="AA898" s="10"/>
    </row>
    <row r="899" spans="1:27" ht="20.25" customHeight="1">
      <c r="A899" s="5" t="s">
        <v>3317</v>
      </c>
      <c r="B899" s="5" t="s">
        <v>7061</v>
      </c>
      <c r="C899" s="5" t="s">
        <v>41</v>
      </c>
      <c r="D899" s="5" t="s">
        <v>47</v>
      </c>
      <c r="E899" s="5" t="s">
        <v>29</v>
      </c>
      <c r="F899" s="5" t="s">
        <v>144</v>
      </c>
      <c r="G899" s="5" t="s">
        <v>108</v>
      </c>
      <c r="H899" s="5" t="s">
        <v>187</v>
      </c>
      <c r="I899" s="5" t="s">
        <v>7063</v>
      </c>
      <c r="J899" s="5" t="s">
        <v>7064</v>
      </c>
      <c r="K899" s="5" t="s">
        <v>167</v>
      </c>
      <c r="L899" s="5" t="s">
        <v>55</v>
      </c>
      <c r="M899" s="10"/>
      <c r="N899" s="10"/>
      <c r="O899" s="10"/>
      <c r="P899" s="10"/>
      <c r="Q899" s="10"/>
      <c r="R899" s="10"/>
      <c r="S899" s="10"/>
      <c r="T899" s="10"/>
      <c r="U899" s="10"/>
      <c r="V899" s="10"/>
      <c r="W899" s="10"/>
      <c r="X899" s="10"/>
      <c r="Y899" s="10"/>
      <c r="Z899" s="10"/>
      <c r="AA899" s="10"/>
    </row>
    <row r="900" spans="1:27" ht="20.25" customHeight="1">
      <c r="A900" s="5" t="s">
        <v>3156</v>
      </c>
      <c r="B900" s="5" t="s">
        <v>7067</v>
      </c>
      <c r="C900" s="5" t="s">
        <v>41</v>
      </c>
      <c r="D900" s="5" t="s">
        <v>94</v>
      </c>
      <c r="E900" s="5" t="s">
        <v>29</v>
      </c>
      <c r="F900" s="5" t="s">
        <v>347</v>
      </c>
      <c r="G900" s="5" t="s">
        <v>108</v>
      </c>
      <c r="H900" s="5" t="s">
        <v>106</v>
      </c>
      <c r="I900" s="5"/>
      <c r="J900" s="5" t="s">
        <v>7070</v>
      </c>
      <c r="K900" s="5" t="s">
        <v>100</v>
      </c>
      <c r="L900" s="5" t="s">
        <v>55</v>
      </c>
      <c r="M900" s="10"/>
      <c r="N900" s="10"/>
      <c r="O900" s="10"/>
      <c r="P900" s="10"/>
      <c r="Q900" s="10"/>
      <c r="R900" s="10"/>
      <c r="S900" s="10"/>
      <c r="T900" s="10"/>
      <c r="U900" s="10"/>
      <c r="V900" s="10"/>
      <c r="W900" s="10"/>
      <c r="X900" s="10"/>
      <c r="Y900" s="10"/>
      <c r="Z900" s="10"/>
      <c r="AA900" s="10"/>
    </row>
    <row r="901" spans="1:27" ht="20.25" customHeight="1">
      <c r="A901" s="5" t="s">
        <v>784</v>
      </c>
      <c r="B901" s="5" t="s">
        <v>3053</v>
      </c>
      <c r="C901" s="5" t="s">
        <v>41</v>
      </c>
      <c r="D901" s="5" t="s">
        <v>375</v>
      </c>
      <c r="E901" s="5" t="s">
        <v>29</v>
      </c>
      <c r="F901" s="5" t="s">
        <v>548</v>
      </c>
      <c r="G901" s="5" t="s">
        <v>31</v>
      </c>
      <c r="H901" s="5" t="s">
        <v>1145</v>
      </c>
      <c r="I901" s="5" t="s">
        <v>3057</v>
      </c>
      <c r="J901" s="5" t="s">
        <v>3059</v>
      </c>
      <c r="K901" s="5" t="s">
        <v>53</v>
      </c>
      <c r="L901" s="5" t="s">
        <v>55</v>
      </c>
      <c r="M901" s="10"/>
      <c r="N901" s="10"/>
      <c r="O901" s="10"/>
      <c r="P901" s="10"/>
      <c r="Q901" s="10"/>
      <c r="R901" s="10"/>
      <c r="S901" s="10"/>
      <c r="T901" s="10"/>
      <c r="U901" s="10"/>
      <c r="V901" s="10"/>
      <c r="W901" s="10"/>
      <c r="X901" s="10"/>
      <c r="Y901" s="10"/>
      <c r="Z901" s="10"/>
      <c r="AA901" s="10"/>
    </row>
    <row r="902" spans="1:27" ht="20.25" customHeight="1">
      <c r="A902" s="5" t="s">
        <v>7080</v>
      </c>
      <c r="B902" s="5" t="s">
        <v>7082</v>
      </c>
      <c r="C902" s="5" t="s">
        <v>41</v>
      </c>
      <c r="D902" s="5" t="s">
        <v>94</v>
      </c>
      <c r="E902" s="5" t="s">
        <v>45</v>
      </c>
      <c r="F902" s="5" t="s">
        <v>30</v>
      </c>
      <c r="G902" s="5" t="s">
        <v>108</v>
      </c>
      <c r="H902" s="5" t="s">
        <v>479</v>
      </c>
      <c r="I902" s="5" t="s">
        <v>7083</v>
      </c>
      <c r="J902" s="5" t="s">
        <v>7084</v>
      </c>
      <c r="K902" s="5" t="s">
        <v>53</v>
      </c>
      <c r="L902" s="5" t="s">
        <v>55</v>
      </c>
      <c r="M902" s="10"/>
      <c r="N902" s="10"/>
      <c r="O902" s="10"/>
      <c r="P902" s="10"/>
      <c r="Q902" s="10"/>
      <c r="R902" s="10"/>
      <c r="S902" s="10"/>
      <c r="T902" s="10"/>
      <c r="U902" s="10"/>
      <c r="V902" s="10"/>
      <c r="W902" s="10"/>
      <c r="X902" s="10"/>
      <c r="Y902" s="10"/>
      <c r="Z902" s="10"/>
      <c r="AA902" s="10"/>
    </row>
    <row r="903" spans="1:27" ht="20.25" customHeight="1">
      <c r="A903" s="5" t="s">
        <v>3037</v>
      </c>
      <c r="B903" s="5" t="s">
        <v>7090</v>
      </c>
      <c r="C903" s="5" t="s">
        <v>41</v>
      </c>
      <c r="D903" s="5" t="s">
        <v>169</v>
      </c>
      <c r="E903" s="5" t="s">
        <v>45</v>
      </c>
      <c r="F903" s="5" t="s">
        <v>211</v>
      </c>
      <c r="G903" s="5" t="s">
        <v>125</v>
      </c>
      <c r="H903" s="5" t="s">
        <v>641</v>
      </c>
      <c r="I903" s="5"/>
      <c r="J903" s="5" t="s">
        <v>7092</v>
      </c>
      <c r="K903" s="5" t="s">
        <v>100</v>
      </c>
      <c r="L903" s="5" t="s">
        <v>55</v>
      </c>
      <c r="M903" s="10"/>
      <c r="N903" s="10"/>
      <c r="O903" s="10"/>
      <c r="P903" s="10"/>
      <c r="Q903" s="10"/>
      <c r="R903" s="10"/>
      <c r="S903" s="10"/>
      <c r="T903" s="10"/>
      <c r="U903" s="10"/>
      <c r="V903" s="10"/>
      <c r="W903" s="10"/>
      <c r="X903" s="10"/>
      <c r="Y903" s="10"/>
      <c r="Z903" s="10"/>
      <c r="AA903" s="10"/>
    </row>
    <row r="904" spans="1:27" ht="20.25" customHeight="1">
      <c r="A904" s="5" t="s">
        <v>2985</v>
      </c>
      <c r="B904" s="5" t="s">
        <v>1111</v>
      </c>
      <c r="C904" s="5" t="s">
        <v>41</v>
      </c>
      <c r="D904" s="5" t="s">
        <v>169</v>
      </c>
      <c r="E904" s="5" t="s">
        <v>45</v>
      </c>
      <c r="F904" s="5" t="s">
        <v>1113</v>
      </c>
      <c r="G904" s="5" t="s">
        <v>125</v>
      </c>
      <c r="H904" s="5" t="s">
        <v>633</v>
      </c>
      <c r="I904" s="5" t="s">
        <v>1114</v>
      </c>
      <c r="J904" s="5" t="s">
        <v>7098</v>
      </c>
      <c r="K904" s="5" t="s">
        <v>53</v>
      </c>
      <c r="L904" s="5" t="s">
        <v>1117</v>
      </c>
      <c r="M904" s="10"/>
      <c r="N904" s="10"/>
      <c r="O904" s="10"/>
      <c r="P904" s="10"/>
      <c r="Q904" s="10"/>
      <c r="R904" s="10"/>
      <c r="S904" s="10"/>
      <c r="T904" s="10"/>
      <c r="U904" s="10"/>
      <c r="V904" s="10"/>
      <c r="W904" s="10"/>
      <c r="X904" s="10"/>
      <c r="Y904" s="10"/>
      <c r="Z904" s="10"/>
      <c r="AA904" s="10"/>
    </row>
    <row r="905" spans="1:27" ht="20.25" customHeight="1">
      <c r="A905" s="5" t="s">
        <v>784</v>
      </c>
      <c r="B905" s="5" t="s">
        <v>7102</v>
      </c>
      <c r="C905" s="5" t="s">
        <v>41</v>
      </c>
      <c r="D905" s="5" t="s">
        <v>94</v>
      </c>
      <c r="E905" s="5" t="s">
        <v>29</v>
      </c>
      <c r="F905" s="5" t="s">
        <v>979</v>
      </c>
      <c r="G905" s="5" t="s">
        <v>31</v>
      </c>
      <c r="H905" s="5" t="s">
        <v>7103</v>
      </c>
      <c r="I905" s="5" t="s">
        <v>7104</v>
      </c>
      <c r="J905" s="5" t="s">
        <v>7107</v>
      </c>
      <c r="K905" s="5" t="s">
        <v>42</v>
      </c>
      <c r="L905" s="5" t="s">
        <v>55</v>
      </c>
      <c r="M905" s="10"/>
      <c r="N905" s="10"/>
      <c r="O905" s="10"/>
      <c r="P905" s="10"/>
      <c r="Q905" s="10"/>
      <c r="R905" s="10"/>
      <c r="S905" s="10"/>
      <c r="T905" s="10"/>
      <c r="U905" s="10"/>
      <c r="V905" s="10"/>
      <c r="W905" s="10"/>
      <c r="X905" s="10"/>
      <c r="Y905" s="10"/>
      <c r="Z905" s="10"/>
      <c r="AA905" s="10"/>
    </row>
    <row r="906" spans="1:27" ht="20.25" customHeight="1">
      <c r="A906" s="5" t="s">
        <v>3004</v>
      </c>
      <c r="B906" s="5" t="s">
        <v>3005</v>
      </c>
      <c r="C906" s="5" t="s">
        <v>41</v>
      </c>
      <c r="D906" s="5" t="s">
        <v>47</v>
      </c>
      <c r="E906" s="5" t="s">
        <v>29</v>
      </c>
      <c r="F906" s="5" t="s">
        <v>548</v>
      </c>
      <c r="G906" s="5" t="s">
        <v>125</v>
      </c>
      <c r="H906" s="5" t="s">
        <v>32</v>
      </c>
      <c r="I906" s="5" t="s">
        <v>3010</v>
      </c>
      <c r="J906" s="5" t="s">
        <v>3011</v>
      </c>
      <c r="K906" s="5" t="s">
        <v>42</v>
      </c>
      <c r="L906" s="5" t="s">
        <v>44</v>
      </c>
      <c r="M906" s="10"/>
      <c r="N906" s="10"/>
      <c r="O906" s="10"/>
      <c r="P906" s="10"/>
      <c r="Q906" s="10"/>
      <c r="R906" s="10"/>
      <c r="S906" s="10"/>
      <c r="T906" s="10"/>
      <c r="U906" s="10"/>
      <c r="V906" s="10"/>
      <c r="W906" s="10"/>
      <c r="X906" s="10"/>
      <c r="Y906" s="10"/>
      <c r="Z906" s="10"/>
      <c r="AA906" s="10"/>
    </row>
    <row r="907" spans="1:27" ht="20.25" customHeight="1">
      <c r="A907" s="5" t="s">
        <v>3021</v>
      </c>
      <c r="B907" s="5" t="s">
        <v>3023</v>
      </c>
      <c r="C907" s="5" t="s">
        <v>41</v>
      </c>
      <c r="D907" s="5" t="s">
        <v>47</v>
      </c>
      <c r="E907" s="5" t="s">
        <v>29</v>
      </c>
      <c r="F907" s="5" t="s">
        <v>548</v>
      </c>
      <c r="G907" s="5" t="s">
        <v>31</v>
      </c>
      <c r="H907" s="5" t="s">
        <v>2261</v>
      </c>
      <c r="I907" s="5" t="s">
        <v>3024</v>
      </c>
      <c r="J907" s="5" t="s">
        <v>3026</v>
      </c>
      <c r="K907" s="5" t="s">
        <v>53</v>
      </c>
      <c r="L907" s="5" t="s">
        <v>55</v>
      </c>
      <c r="M907" s="10"/>
      <c r="N907" s="10"/>
      <c r="O907" s="10"/>
      <c r="P907" s="10"/>
      <c r="Q907" s="10"/>
      <c r="R907" s="10"/>
      <c r="S907" s="10"/>
      <c r="T907" s="10"/>
      <c r="U907" s="10"/>
      <c r="V907" s="10"/>
      <c r="W907" s="10"/>
      <c r="X907" s="10"/>
      <c r="Y907" s="10"/>
      <c r="Z907" s="10"/>
      <c r="AA907" s="10"/>
    </row>
    <row r="908" spans="1:27" ht="20.25" customHeight="1">
      <c r="A908" s="5" t="s">
        <v>7119</v>
      </c>
      <c r="B908" s="5" t="s">
        <v>7120</v>
      </c>
      <c r="C908" s="5" t="s">
        <v>41</v>
      </c>
      <c r="D908" s="5" t="s">
        <v>94</v>
      </c>
      <c r="E908" s="5" t="s">
        <v>29</v>
      </c>
      <c r="F908" s="5" t="s">
        <v>65</v>
      </c>
      <c r="G908" s="5" t="s">
        <v>31</v>
      </c>
      <c r="H908" s="5" t="s">
        <v>252</v>
      </c>
      <c r="I908" s="5" t="s">
        <v>7123</v>
      </c>
      <c r="J908" s="5" t="s">
        <v>7124</v>
      </c>
      <c r="K908" s="5" t="s">
        <v>53</v>
      </c>
      <c r="L908" s="5" t="s">
        <v>55</v>
      </c>
      <c r="M908" s="10"/>
      <c r="N908" s="10"/>
      <c r="O908" s="10"/>
      <c r="P908" s="10"/>
      <c r="Q908" s="10"/>
      <c r="R908" s="10"/>
      <c r="S908" s="10"/>
      <c r="T908" s="10"/>
      <c r="U908" s="10"/>
      <c r="V908" s="10"/>
      <c r="W908" s="10"/>
      <c r="X908" s="10"/>
      <c r="Y908" s="10"/>
      <c r="Z908" s="10"/>
      <c r="AA908" s="10"/>
    </row>
    <row r="909" spans="1:27" ht="20.25" customHeight="1">
      <c r="A909" s="5" t="s">
        <v>7126</v>
      </c>
      <c r="B909" s="5" t="s">
        <v>7127</v>
      </c>
      <c r="C909" s="5" t="s">
        <v>41</v>
      </c>
      <c r="D909" s="5" t="s">
        <v>94</v>
      </c>
      <c r="E909" s="5" t="s">
        <v>45</v>
      </c>
      <c r="F909" s="5" t="s">
        <v>852</v>
      </c>
      <c r="G909" s="5" t="s">
        <v>108</v>
      </c>
      <c r="H909" s="5" t="s">
        <v>624</v>
      </c>
      <c r="I909" s="5" t="s">
        <v>7128</v>
      </c>
      <c r="J909" s="5" t="s">
        <v>7129</v>
      </c>
      <c r="K909" s="5" t="s">
        <v>42</v>
      </c>
      <c r="L909" s="5" t="s">
        <v>44</v>
      </c>
      <c r="M909" s="10"/>
      <c r="N909" s="10"/>
      <c r="O909" s="10"/>
      <c r="P909" s="10"/>
      <c r="Q909" s="10"/>
      <c r="R909" s="10"/>
      <c r="S909" s="10"/>
      <c r="T909" s="10"/>
      <c r="U909" s="10"/>
      <c r="V909" s="10"/>
      <c r="W909" s="10"/>
      <c r="X909" s="10"/>
      <c r="Y909" s="10"/>
      <c r="Z909" s="10"/>
      <c r="AA909" s="10"/>
    </row>
    <row r="910" spans="1:27" ht="20.25" customHeight="1">
      <c r="A910" s="5" t="s">
        <v>3156</v>
      </c>
      <c r="B910" s="5" t="s">
        <v>7133</v>
      </c>
      <c r="C910" s="5" t="s">
        <v>41</v>
      </c>
      <c r="D910" s="5" t="s">
        <v>94</v>
      </c>
      <c r="E910" s="5" t="s">
        <v>29</v>
      </c>
      <c r="F910" s="5" t="s">
        <v>151</v>
      </c>
      <c r="G910" s="5" t="s">
        <v>31</v>
      </c>
      <c r="H910" s="5" t="s">
        <v>57</v>
      </c>
      <c r="I910" s="5" t="s">
        <v>7135</v>
      </c>
      <c r="J910" s="5" t="s">
        <v>7137</v>
      </c>
      <c r="K910" s="5" t="s">
        <v>100</v>
      </c>
      <c r="L910" s="5" t="s">
        <v>55</v>
      </c>
      <c r="M910" s="10"/>
      <c r="N910" s="10"/>
      <c r="O910" s="10"/>
      <c r="P910" s="10"/>
      <c r="Q910" s="10"/>
      <c r="R910" s="10"/>
      <c r="S910" s="10"/>
      <c r="T910" s="10"/>
      <c r="U910" s="10"/>
      <c r="V910" s="10"/>
      <c r="W910" s="10"/>
      <c r="X910" s="10"/>
      <c r="Y910" s="10"/>
      <c r="Z910" s="10"/>
      <c r="AA910" s="10"/>
    </row>
    <row r="911" spans="1:27" ht="20.25" customHeight="1">
      <c r="A911" s="5" t="s">
        <v>7142</v>
      </c>
      <c r="B911" s="5" t="s">
        <v>7144</v>
      </c>
      <c r="C911" s="5" t="s">
        <v>41</v>
      </c>
      <c r="D911" s="5" t="s">
        <v>94</v>
      </c>
      <c r="E911" s="5" t="s">
        <v>29</v>
      </c>
      <c r="F911" s="5" t="s">
        <v>672</v>
      </c>
      <c r="G911" s="5" t="s">
        <v>125</v>
      </c>
      <c r="H911" s="5" t="s">
        <v>4191</v>
      </c>
      <c r="I911" s="5" t="s">
        <v>7146</v>
      </c>
      <c r="J911" s="5" t="s">
        <v>7147</v>
      </c>
      <c r="K911" s="5" t="s">
        <v>37</v>
      </c>
      <c r="L911" s="5" t="s">
        <v>55</v>
      </c>
      <c r="M911" s="10"/>
      <c r="N911" s="10"/>
      <c r="O911" s="10"/>
      <c r="P911" s="10"/>
      <c r="Q911" s="10"/>
      <c r="R911" s="10"/>
      <c r="S911" s="10"/>
      <c r="T911" s="10"/>
      <c r="U911" s="10"/>
      <c r="V911" s="10"/>
      <c r="W911" s="10"/>
      <c r="X911" s="10"/>
      <c r="Y911" s="10"/>
      <c r="Z911" s="10"/>
      <c r="AA911" s="10"/>
    </row>
    <row r="912" spans="1:27" ht="20.25" customHeight="1">
      <c r="A912" s="5" t="s">
        <v>2842</v>
      </c>
      <c r="B912" s="5" t="s">
        <v>7150</v>
      </c>
      <c r="C912" s="5" t="s">
        <v>41</v>
      </c>
      <c r="D912" s="5" t="s">
        <v>169</v>
      </c>
      <c r="E912" s="5" t="s">
        <v>29</v>
      </c>
      <c r="F912" s="5" t="s">
        <v>4100</v>
      </c>
      <c r="G912" s="5" t="s">
        <v>125</v>
      </c>
      <c r="H912" s="5" t="s">
        <v>57</v>
      </c>
      <c r="I912" s="5" t="s">
        <v>7154</v>
      </c>
      <c r="J912" s="5" t="s">
        <v>7155</v>
      </c>
      <c r="K912" s="5" t="s">
        <v>100</v>
      </c>
      <c r="L912" s="5" t="s">
        <v>55</v>
      </c>
      <c r="M912" s="10"/>
      <c r="N912" s="10"/>
      <c r="O912" s="10"/>
      <c r="P912" s="10"/>
      <c r="Q912" s="10"/>
      <c r="R912" s="10"/>
      <c r="S912" s="10"/>
      <c r="T912" s="10"/>
      <c r="U912" s="10"/>
      <c r="V912" s="10"/>
      <c r="W912" s="10"/>
      <c r="X912" s="10"/>
      <c r="Y912" s="10"/>
      <c r="Z912" s="10"/>
      <c r="AA912" s="10"/>
    </row>
    <row r="913" spans="1:27" ht="20.25" customHeight="1">
      <c r="A913" s="5" t="s">
        <v>7159</v>
      </c>
      <c r="B913" s="5" t="s">
        <v>7160</v>
      </c>
      <c r="C913" s="5" t="s">
        <v>41</v>
      </c>
      <c r="D913" s="5" t="s">
        <v>47</v>
      </c>
      <c r="E913" s="5" t="s">
        <v>29</v>
      </c>
      <c r="F913" s="5" t="s">
        <v>7163</v>
      </c>
      <c r="G913" s="5" t="s">
        <v>66</v>
      </c>
      <c r="H913" s="5" t="s">
        <v>537</v>
      </c>
      <c r="I913" s="5" t="s">
        <v>7164</v>
      </c>
      <c r="J913" s="5" t="s">
        <v>7165</v>
      </c>
      <c r="K913" s="5" t="s">
        <v>53</v>
      </c>
      <c r="L913" s="5" t="s">
        <v>44</v>
      </c>
      <c r="M913" s="10"/>
      <c r="N913" s="10"/>
      <c r="O913" s="10"/>
      <c r="P913" s="10"/>
      <c r="Q913" s="10"/>
      <c r="R913" s="10"/>
      <c r="S913" s="10"/>
      <c r="T913" s="10"/>
      <c r="U913" s="10"/>
      <c r="V913" s="10"/>
      <c r="W913" s="10"/>
      <c r="X913" s="10"/>
      <c r="Y913" s="10"/>
      <c r="Z913" s="10"/>
      <c r="AA913" s="10"/>
    </row>
    <row r="914" spans="1:27" ht="20.25" customHeight="1">
      <c r="A914" s="5" t="s">
        <v>4842</v>
      </c>
      <c r="B914" s="5" t="s">
        <v>4843</v>
      </c>
      <c r="C914" s="5" t="s">
        <v>41</v>
      </c>
      <c r="D914" s="5" t="s">
        <v>43</v>
      </c>
      <c r="E914" s="5" t="s">
        <v>29</v>
      </c>
      <c r="F914" s="5" t="s">
        <v>672</v>
      </c>
      <c r="G914" s="5" t="s">
        <v>125</v>
      </c>
      <c r="H914" s="5" t="s">
        <v>2724</v>
      </c>
      <c r="I914" s="5"/>
      <c r="J914" s="5" t="s">
        <v>4848</v>
      </c>
      <c r="K914" s="5" t="s">
        <v>100</v>
      </c>
      <c r="L914" s="5" t="s">
        <v>55</v>
      </c>
      <c r="M914" s="10"/>
      <c r="N914" s="10"/>
      <c r="O914" s="10"/>
      <c r="P914" s="10"/>
      <c r="Q914" s="10"/>
      <c r="R914" s="10"/>
      <c r="S914" s="10"/>
      <c r="T914" s="10"/>
      <c r="U914" s="10"/>
      <c r="V914" s="10"/>
      <c r="W914" s="10"/>
      <c r="X914" s="10"/>
      <c r="Y914" s="10"/>
      <c r="Z914" s="10"/>
      <c r="AA914" s="10"/>
    </row>
    <row r="915" spans="1:27" ht="20.25" customHeight="1">
      <c r="A915" s="5" t="s">
        <v>7172</v>
      </c>
      <c r="B915" s="5" t="s">
        <v>7173</v>
      </c>
      <c r="C915" s="5" t="s">
        <v>41</v>
      </c>
      <c r="D915" s="5" t="s">
        <v>94</v>
      </c>
      <c r="E915" s="5" t="s">
        <v>45</v>
      </c>
      <c r="F915" s="5" t="s">
        <v>65</v>
      </c>
      <c r="G915" s="5" t="s">
        <v>31</v>
      </c>
      <c r="H915" s="5" t="s">
        <v>382</v>
      </c>
      <c r="I915" s="5" t="s">
        <v>381</v>
      </c>
      <c r="J915" s="5" t="s">
        <v>7176</v>
      </c>
      <c r="K915" s="5" t="s">
        <v>167</v>
      </c>
      <c r="L915" s="5" t="s">
        <v>55</v>
      </c>
      <c r="M915" s="10"/>
      <c r="N915" s="10"/>
      <c r="O915" s="10"/>
      <c r="P915" s="10"/>
      <c r="Q915" s="10"/>
      <c r="R915" s="10"/>
      <c r="S915" s="10"/>
      <c r="T915" s="10"/>
      <c r="U915" s="10"/>
      <c r="V915" s="10"/>
      <c r="W915" s="10"/>
      <c r="X915" s="10"/>
      <c r="Y915" s="10"/>
      <c r="Z915" s="10"/>
      <c r="AA915" s="10"/>
    </row>
    <row r="916" spans="1:27" ht="20.25" customHeight="1">
      <c r="A916" s="5" t="s">
        <v>7177</v>
      </c>
      <c r="B916" s="5" t="s">
        <v>7178</v>
      </c>
      <c r="C916" s="5" t="s">
        <v>41</v>
      </c>
      <c r="D916" s="5" t="s">
        <v>47</v>
      </c>
      <c r="E916" s="5" t="s">
        <v>45</v>
      </c>
      <c r="F916" s="5" t="s">
        <v>56</v>
      </c>
      <c r="G916" s="5" t="s">
        <v>108</v>
      </c>
      <c r="H916" s="5" t="s">
        <v>48</v>
      </c>
      <c r="I916" s="5" t="s">
        <v>7180</v>
      </c>
      <c r="J916" s="5" t="s">
        <v>3736</v>
      </c>
      <c r="K916" s="5" t="s">
        <v>37</v>
      </c>
      <c r="L916" s="5" t="s">
        <v>55</v>
      </c>
      <c r="M916" s="10"/>
      <c r="N916" s="10"/>
      <c r="O916" s="10"/>
      <c r="P916" s="10"/>
      <c r="Q916" s="10"/>
      <c r="R916" s="10"/>
      <c r="S916" s="10"/>
      <c r="T916" s="10"/>
      <c r="U916" s="10"/>
      <c r="V916" s="10"/>
      <c r="W916" s="10"/>
      <c r="X916" s="10"/>
      <c r="Y916" s="10"/>
      <c r="Z916" s="10"/>
      <c r="AA916" s="10"/>
    </row>
    <row r="917" spans="1:27" ht="20.25" customHeight="1">
      <c r="A917" s="5" t="s">
        <v>4491</v>
      </c>
      <c r="B917" s="5" t="s">
        <v>7181</v>
      </c>
      <c r="C917" s="5" t="s">
        <v>41</v>
      </c>
      <c r="D917" s="5" t="s">
        <v>47</v>
      </c>
      <c r="E917" s="5" t="s">
        <v>29</v>
      </c>
      <c r="F917" s="5" t="s">
        <v>65</v>
      </c>
      <c r="G917" s="5" t="s">
        <v>108</v>
      </c>
      <c r="H917" s="5" t="s">
        <v>641</v>
      </c>
      <c r="I917" s="5" t="s">
        <v>7185</v>
      </c>
      <c r="J917" s="5" t="s">
        <v>7186</v>
      </c>
      <c r="K917" s="5" t="s">
        <v>53</v>
      </c>
      <c r="L917" s="5" t="s">
        <v>55</v>
      </c>
      <c r="M917" s="10"/>
      <c r="N917" s="10"/>
      <c r="O917" s="10"/>
      <c r="P917" s="10"/>
      <c r="Q917" s="10"/>
      <c r="R917" s="10"/>
      <c r="S917" s="10"/>
      <c r="T917" s="10"/>
      <c r="U917" s="10"/>
      <c r="V917" s="10"/>
      <c r="W917" s="10"/>
      <c r="X917" s="10"/>
      <c r="Y917" s="10"/>
      <c r="Z917" s="10"/>
      <c r="AA917" s="10"/>
    </row>
    <row r="918" spans="1:27" ht="20.25" customHeight="1">
      <c r="A918" s="5" t="s">
        <v>7189</v>
      </c>
      <c r="B918" s="5" t="s">
        <v>7190</v>
      </c>
      <c r="C918" s="5" t="s">
        <v>41</v>
      </c>
      <c r="D918" s="5" t="s">
        <v>94</v>
      </c>
      <c r="E918" s="5" t="s">
        <v>45</v>
      </c>
      <c r="F918" s="5" t="s">
        <v>56</v>
      </c>
      <c r="G918" s="5" t="s">
        <v>108</v>
      </c>
      <c r="H918" s="5" t="s">
        <v>87</v>
      </c>
      <c r="I918" s="5" t="s">
        <v>7191</v>
      </c>
      <c r="J918" s="5" t="s">
        <v>7194</v>
      </c>
      <c r="K918" s="5" t="s">
        <v>100</v>
      </c>
      <c r="L918" s="5" t="s">
        <v>55</v>
      </c>
      <c r="M918" s="10"/>
      <c r="N918" s="10"/>
      <c r="O918" s="10"/>
      <c r="P918" s="10"/>
      <c r="Q918" s="10"/>
      <c r="R918" s="10"/>
      <c r="S918" s="10"/>
      <c r="T918" s="10"/>
      <c r="U918" s="10"/>
      <c r="V918" s="10"/>
      <c r="W918" s="10"/>
      <c r="X918" s="10"/>
      <c r="Y918" s="10"/>
      <c r="Z918" s="10"/>
      <c r="AA918" s="10"/>
    </row>
    <row r="919" spans="1:27" ht="20.25" customHeight="1">
      <c r="A919" s="5" t="s">
        <v>7196</v>
      </c>
      <c r="B919" s="5" t="s">
        <v>7197</v>
      </c>
      <c r="C919" s="5" t="s">
        <v>41</v>
      </c>
      <c r="D919" s="5" t="s">
        <v>94</v>
      </c>
      <c r="E919" s="5" t="s">
        <v>45</v>
      </c>
      <c r="F919" s="5" t="s">
        <v>852</v>
      </c>
      <c r="G919" s="5" t="s">
        <v>31</v>
      </c>
      <c r="H919" s="5" t="s">
        <v>76</v>
      </c>
      <c r="I919" s="5" t="s">
        <v>7201</v>
      </c>
      <c r="J919" s="5" t="s">
        <v>7203</v>
      </c>
      <c r="K919" s="5" t="s">
        <v>37</v>
      </c>
      <c r="L919" s="5" t="s">
        <v>55</v>
      </c>
      <c r="M919" s="10"/>
      <c r="N919" s="10"/>
      <c r="O919" s="10"/>
      <c r="P919" s="10"/>
      <c r="Q919" s="10"/>
      <c r="R919" s="10"/>
      <c r="S919" s="10"/>
      <c r="T919" s="10"/>
      <c r="U919" s="10"/>
      <c r="V919" s="10"/>
      <c r="W919" s="10"/>
      <c r="X919" s="10"/>
      <c r="Y919" s="10"/>
      <c r="Z919" s="10"/>
      <c r="AA919" s="10"/>
    </row>
    <row r="920" spans="1:27" ht="20.25" customHeight="1">
      <c r="A920" s="5" t="s">
        <v>7206</v>
      </c>
      <c r="B920" s="5" t="s">
        <v>7208</v>
      </c>
      <c r="C920" s="5" t="s">
        <v>41</v>
      </c>
      <c r="D920" s="5" t="s">
        <v>47</v>
      </c>
      <c r="E920" s="5" t="s">
        <v>29</v>
      </c>
      <c r="F920" s="5" t="s">
        <v>4919</v>
      </c>
      <c r="G920" s="5" t="s">
        <v>108</v>
      </c>
      <c r="H920" s="5" t="s">
        <v>7209</v>
      </c>
      <c r="I920" s="5" t="s">
        <v>7210</v>
      </c>
      <c r="J920" s="5" t="s">
        <v>7212</v>
      </c>
      <c r="K920" s="5" t="s">
        <v>100</v>
      </c>
      <c r="L920" s="5" t="s">
        <v>55</v>
      </c>
      <c r="M920" s="10"/>
      <c r="N920" s="10"/>
      <c r="O920" s="10"/>
      <c r="P920" s="10"/>
      <c r="Q920" s="10"/>
      <c r="R920" s="10"/>
      <c r="S920" s="10"/>
      <c r="T920" s="10"/>
      <c r="U920" s="10"/>
      <c r="V920" s="10"/>
      <c r="W920" s="10"/>
      <c r="X920" s="10"/>
      <c r="Y920" s="10"/>
      <c r="Z920" s="10"/>
      <c r="AA920" s="10"/>
    </row>
    <row r="921" spans="1:27" ht="20.25" customHeight="1">
      <c r="A921" s="5" t="s">
        <v>7213</v>
      </c>
      <c r="B921" s="5" t="s">
        <v>6646</v>
      </c>
      <c r="C921" s="5" t="s">
        <v>41</v>
      </c>
      <c r="D921" s="5" t="s">
        <v>94</v>
      </c>
      <c r="E921" s="5" t="s">
        <v>29</v>
      </c>
      <c r="F921" s="5" t="s">
        <v>964</v>
      </c>
      <c r="G921" s="5" t="s">
        <v>31</v>
      </c>
      <c r="H921" s="5" t="s">
        <v>48</v>
      </c>
      <c r="I921" s="5" t="s">
        <v>7215</v>
      </c>
      <c r="J921" s="5" t="s">
        <v>7216</v>
      </c>
      <c r="K921" s="5" t="s">
        <v>37</v>
      </c>
      <c r="L921" s="5" t="s">
        <v>55</v>
      </c>
      <c r="M921" s="10"/>
      <c r="N921" s="10"/>
      <c r="O921" s="10"/>
      <c r="P921" s="10"/>
      <c r="Q921" s="10"/>
      <c r="R921" s="10"/>
      <c r="S921" s="10"/>
      <c r="T921" s="10"/>
      <c r="U921" s="10"/>
      <c r="V921" s="10"/>
      <c r="W921" s="10"/>
      <c r="X921" s="10"/>
      <c r="Y921" s="10"/>
      <c r="Z921" s="10"/>
      <c r="AA921" s="10"/>
    </row>
    <row r="922" spans="1:27" ht="20.25" customHeight="1">
      <c r="A922" s="5" t="s">
        <v>7219</v>
      </c>
      <c r="B922" s="5" t="s">
        <v>7220</v>
      </c>
      <c r="C922" s="5" t="s">
        <v>41</v>
      </c>
      <c r="D922" s="5" t="s">
        <v>43</v>
      </c>
      <c r="E922" s="5" t="s">
        <v>29</v>
      </c>
      <c r="F922" s="5" t="s">
        <v>65</v>
      </c>
      <c r="G922" s="5" t="s">
        <v>31</v>
      </c>
      <c r="H922" s="5" t="s">
        <v>7222</v>
      </c>
      <c r="I922" s="5" t="s">
        <v>7224</v>
      </c>
      <c r="J922" s="5" t="s">
        <v>7225</v>
      </c>
      <c r="K922" s="5" t="s">
        <v>37</v>
      </c>
      <c r="L922" s="5" t="s">
        <v>237</v>
      </c>
      <c r="M922" s="10"/>
      <c r="N922" s="10"/>
      <c r="O922" s="10"/>
      <c r="P922" s="10"/>
      <c r="Q922" s="10"/>
      <c r="R922" s="10"/>
      <c r="S922" s="10"/>
      <c r="T922" s="10"/>
      <c r="U922" s="10"/>
      <c r="V922" s="10"/>
      <c r="W922" s="10"/>
      <c r="X922" s="10"/>
      <c r="Y922" s="10"/>
      <c r="Z922" s="10"/>
      <c r="AA922" s="10"/>
    </row>
    <row r="923" spans="1:27" ht="20.25" customHeight="1">
      <c r="A923" s="5" t="s">
        <v>784</v>
      </c>
      <c r="B923" s="5" t="s">
        <v>7228</v>
      </c>
      <c r="C923" s="5" t="s">
        <v>41</v>
      </c>
      <c r="D923" s="5" t="s">
        <v>114</v>
      </c>
      <c r="E923" s="5" t="s">
        <v>29</v>
      </c>
      <c r="F923" s="5" t="s">
        <v>424</v>
      </c>
      <c r="G923" s="5" t="s">
        <v>108</v>
      </c>
      <c r="H923" s="5" t="s">
        <v>57</v>
      </c>
      <c r="I923" s="5" t="s">
        <v>7229</v>
      </c>
      <c r="J923" s="5" t="s">
        <v>7230</v>
      </c>
      <c r="K923" s="5" t="s">
        <v>100</v>
      </c>
      <c r="L923" s="5" t="s">
        <v>55</v>
      </c>
      <c r="M923" s="10"/>
      <c r="N923" s="10"/>
      <c r="O923" s="10"/>
      <c r="P923" s="10"/>
      <c r="Q923" s="10"/>
      <c r="R923" s="10"/>
      <c r="S923" s="10"/>
      <c r="T923" s="10"/>
      <c r="U923" s="10"/>
      <c r="V923" s="10"/>
      <c r="W923" s="10"/>
      <c r="X923" s="10"/>
      <c r="Y923" s="10"/>
      <c r="Z923" s="10"/>
      <c r="AA923" s="10"/>
    </row>
    <row r="924" spans="1:27" ht="20.25" customHeight="1">
      <c r="A924" s="5" t="s">
        <v>7233</v>
      </c>
      <c r="B924" s="5" t="s">
        <v>3243</v>
      </c>
      <c r="C924" s="5" t="s">
        <v>41</v>
      </c>
      <c r="D924" s="5" t="s">
        <v>874</v>
      </c>
      <c r="E924" s="5" t="s">
        <v>45</v>
      </c>
      <c r="F924" s="5" t="s">
        <v>360</v>
      </c>
      <c r="G924" s="5" t="s">
        <v>31</v>
      </c>
      <c r="H924" s="5" t="s">
        <v>187</v>
      </c>
      <c r="I924" s="5" t="s">
        <v>3248</v>
      </c>
      <c r="J924" s="5" t="s">
        <v>7236</v>
      </c>
      <c r="K924" s="5" t="s">
        <v>53</v>
      </c>
      <c r="L924" s="5" t="s">
        <v>55</v>
      </c>
      <c r="M924" s="10"/>
      <c r="N924" s="10"/>
      <c r="O924" s="10"/>
      <c r="P924" s="10"/>
      <c r="Q924" s="10"/>
      <c r="R924" s="10"/>
      <c r="S924" s="10"/>
      <c r="T924" s="10"/>
      <c r="U924" s="10"/>
      <c r="V924" s="10"/>
      <c r="W924" s="10"/>
      <c r="X924" s="10"/>
      <c r="Y924" s="10"/>
      <c r="Z924" s="10"/>
      <c r="AA924" s="10"/>
    </row>
    <row r="925" spans="1:27" ht="20.25" customHeight="1">
      <c r="A925" s="5" t="s">
        <v>7239</v>
      </c>
      <c r="B925" s="5" t="s">
        <v>7240</v>
      </c>
      <c r="C925" s="5" t="s">
        <v>41</v>
      </c>
      <c r="D925" s="5" t="s">
        <v>94</v>
      </c>
      <c r="E925" s="5" t="s">
        <v>29</v>
      </c>
      <c r="F925" s="5" t="s">
        <v>107</v>
      </c>
      <c r="G925" s="5" t="s">
        <v>108</v>
      </c>
      <c r="H925" s="5" t="s">
        <v>3655</v>
      </c>
      <c r="I925" s="5" t="s">
        <v>7244</v>
      </c>
      <c r="J925" s="5" t="s">
        <v>7245</v>
      </c>
      <c r="K925" s="5" t="s">
        <v>167</v>
      </c>
      <c r="L925" s="5" t="s">
        <v>55</v>
      </c>
      <c r="M925" s="10"/>
      <c r="N925" s="10"/>
      <c r="O925" s="10"/>
      <c r="P925" s="10"/>
      <c r="Q925" s="10"/>
      <c r="R925" s="10"/>
      <c r="S925" s="10"/>
      <c r="T925" s="10"/>
      <c r="U925" s="10"/>
      <c r="V925" s="10"/>
      <c r="W925" s="10"/>
      <c r="X925" s="10"/>
      <c r="Y925" s="10"/>
      <c r="Z925" s="10"/>
      <c r="AA925" s="10"/>
    </row>
    <row r="926" spans="1:27" ht="20.25" customHeight="1">
      <c r="A926" s="5" t="s">
        <v>7249</v>
      </c>
      <c r="B926" s="5" t="s">
        <v>7251</v>
      </c>
      <c r="C926" s="5" t="s">
        <v>41</v>
      </c>
      <c r="D926" s="5" t="s">
        <v>94</v>
      </c>
      <c r="E926" s="5" t="s">
        <v>29</v>
      </c>
      <c r="F926" s="5" t="s">
        <v>1310</v>
      </c>
      <c r="G926" s="5" t="s">
        <v>108</v>
      </c>
      <c r="H926" s="5" t="s">
        <v>76</v>
      </c>
      <c r="I926" s="5" t="s">
        <v>7253</v>
      </c>
      <c r="J926" s="5" t="s">
        <v>7255</v>
      </c>
      <c r="K926" s="5" t="s">
        <v>53</v>
      </c>
      <c r="L926" s="5" t="s">
        <v>55</v>
      </c>
      <c r="M926" s="10"/>
      <c r="N926" s="10"/>
      <c r="O926" s="10"/>
      <c r="P926" s="10"/>
      <c r="Q926" s="10"/>
      <c r="R926" s="10"/>
      <c r="S926" s="10"/>
      <c r="T926" s="10"/>
      <c r="U926" s="10"/>
      <c r="V926" s="10"/>
      <c r="W926" s="10"/>
      <c r="X926" s="10"/>
      <c r="Y926" s="10"/>
      <c r="Z926" s="10"/>
      <c r="AA926" s="10"/>
    </row>
    <row r="927" spans="1:27" ht="20.25" customHeight="1">
      <c r="A927" s="5" t="s">
        <v>2808</v>
      </c>
      <c r="B927" s="5" t="s">
        <v>7256</v>
      </c>
      <c r="C927" s="5" t="s">
        <v>41</v>
      </c>
      <c r="D927" s="5" t="s">
        <v>114</v>
      </c>
      <c r="E927" s="5" t="s">
        <v>29</v>
      </c>
      <c r="F927" s="5" t="s">
        <v>56</v>
      </c>
      <c r="G927" s="5" t="s">
        <v>31</v>
      </c>
      <c r="H927" s="5" t="s">
        <v>110</v>
      </c>
      <c r="I927" s="5" t="s">
        <v>7259</v>
      </c>
      <c r="J927" s="5" t="s">
        <v>7260</v>
      </c>
      <c r="K927" s="5" t="s">
        <v>53</v>
      </c>
      <c r="L927" s="5" t="s">
        <v>55</v>
      </c>
      <c r="M927" s="10"/>
      <c r="N927" s="10"/>
      <c r="O927" s="10"/>
      <c r="P927" s="10"/>
      <c r="Q927" s="10"/>
      <c r="R927" s="10"/>
      <c r="S927" s="10"/>
      <c r="T927" s="10"/>
      <c r="U927" s="10"/>
      <c r="V927" s="10"/>
      <c r="W927" s="10"/>
      <c r="X927" s="10"/>
      <c r="Y927" s="10"/>
      <c r="Z927" s="10"/>
      <c r="AA927" s="10"/>
    </row>
    <row r="928" spans="1:27" ht="20.25" customHeight="1">
      <c r="A928" s="5" t="s">
        <v>7263</v>
      </c>
      <c r="B928" s="5" t="s">
        <v>7264</v>
      </c>
      <c r="C928" s="5" t="s">
        <v>41</v>
      </c>
      <c r="D928" s="5" t="s">
        <v>47</v>
      </c>
      <c r="E928" s="5" t="s">
        <v>29</v>
      </c>
      <c r="F928" s="5" t="s">
        <v>1392</v>
      </c>
      <c r="G928" s="5" t="s">
        <v>31</v>
      </c>
      <c r="H928" s="5" t="s">
        <v>252</v>
      </c>
      <c r="I928" s="5" t="s">
        <v>7265</v>
      </c>
      <c r="J928" s="5" t="s">
        <v>7267</v>
      </c>
      <c r="K928" s="5" t="s">
        <v>37</v>
      </c>
      <c r="L928" s="5" t="s">
        <v>55</v>
      </c>
      <c r="M928" s="10"/>
      <c r="N928" s="10"/>
      <c r="O928" s="10"/>
      <c r="P928" s="10"/>
      <c r="Q928" s="10"/>
      <c r="R928" s="10"/>
      <c r="S928" s="10"/>
      <c r="T928" s="10"/>
      <c r="U928" s="10"/>
      <c r="V928" s="10"/>
      <c r="W928" s="10"/>
      <c r="X928" s="10"/>
      <c r="Y928" s="10"/>
      <c r="Z928" s="10"/>
      <c r="AA928" s="10"/>
    </row>
    <row r="929" spans="1:27" ht="20.25" customHeight="1">
      <c r="A929" s="5" t="s">
        <v>7270</v>
      </c>
      <c r="B929" s="5" t="s">
        <v>7271</v>
      </c>
      <c r="C929" s="5" t="s">
        <v>41</v>
      </c>
      <c r="D929" s="5" t="s">
        <v>169</v>
      </c>
      <c r="E929" s="5" t="s">
        <v>45</v>
      </c>
      <c r="F929" s="5" t="s">
        <v>2094</v>
      </c>
      <c r="G929" s="5" t="s">
        <v>108</v>
      </c>
      <c r="H929" s="5" t="s">
        <v>883</v>
      </c>
      <c r="I929" s="5" t="s">
        <v>7272</v>
      </c>
      <c r="J929" s="5" t="s">
        <v>7276</v>
      </c>
      <c r="K929" s="5" t="s">
        <v>53</v>
      </c>
      <c r="L929" s="5" t="s">
        <v>55</v>
      </c>
      <c r="M929" s="10"/>
      <c r="N929" s="10"/>
      <c r="O929" s="10"/>
      <c r="P929" s="10"/>
      <c r="Q929" s="10"/>
      <c r="R929" s="10"/>
      <c r="S929" s="10"/>
      <c r="T929" s="10"/>
      <c r="U929" s="10"/>
      <c r="V929" s="10"/>
      <c r="W929" s="10"/>
      <c r="X929" s="10"/>
      <c r="Y929" s="10"/>
      <c r="Z929" s="10"/>
      <c r="AA929" s="10"/>
    </row>
    <row r="930" spans="1:27" ht="20.25" customHeight="1">
      <c r="A930" s="5" t="s">
        <v>7278</v>
      </c>
      <c r="B930" s="5" t="s">
        <v>7279</v>
      </c>
      <c r="C930" s="5" t="s">
        <v>41</v>
      </c>
      <c r="D930" s="5" t="s">
        <v>47</v>
      </c>
      <c r="E930" s="5" t="s">
        <v>29</v>
      </c>
      <c r="F930" s="5" t="s">
        <v>548</v>
      </c>
      <c r="G930" s="5" t="s">
        <v>31</v>
      </c>
      <c r="H930" s="5" t="s">
        <v>824</v>
      </c>
      <c r="I930" s="5" t="s">
        <v>7281</v>
      </c>
      <c r="J930" s="5" t="s">
        <v>7283</v>
      </c>
      <c r="K930" s="5" t="s">
        <v>1599</v>
      </c>
      <c r="L930" s="5" t="s">
        <v>237</v>
      </c>
      <c r="M930" s="10"/>
      <c r="N930" s="10"/>
      <c r="O930" s="10"/>
      <c r="P930" s="10"/>
      <c r="Q930" s="10"/>
      <c r="R930" s="10"/>
      <c r="S930" s="10"/>
      <c r="T930" s="10"/>
      <c r="U930" s="10"/>
      <c r="V930" s="10"/>
      <c r="W930" s="10"/>
      <c r="X930" s="10"/>
      <c r="Y930" s="10"/>
      <c r="Z930" s="10"/>
      <c r="AA930" s="10"/>
    </row>
    <row r="931" spans="1:27" ht="20.25" customHeight="1">
      <c r="A931" s="5" t="s">
        <v>2808</v>
      </c>
      <c r="B931" s="5" t="s">
        <v>7286</v>
      </c>
      <c r="C931" s="5" t="s">
        <v>41</v>
      </c>
      <c r="D931" s="5" t="s">
        <v>94</v>
      </c>
      <c r="E931" s="5" t="s">
        <v>45</v>
      </c>
      <c r="F931" s="5" t="s">
        <v>493</v>
      </c>
      <c r="G931" s="5" t="s">
        <v>66</v>
      </c>
      <c r="H931" s="5" t="s">
        <v>267</v>
      </c>
      <c r="I931" s="5" t="s">
        <v>7287</v>
      </c>
      <c r="J931" s="5" t="s">
        <v>7290</v>
      </c>
      <c r="K931" s="5" t="s">
        <v>37</v>
      </c>
      <c r="L931" s="5" t="s">
        <v>55</v>
      </c>
      <c r="M931" s="10"/>
      <c r="N931" s="10"/>
      <c r="O931" s="10"/>
      <c r="P931" s="10"/>
      <c r="Q931" s="10"/>
      <c r="R931" s="10"/>
      <c r="S931" s="10"/>
      <c r="T931" s="10"/>
      <c r="U931" s="10"/>
      <c r="V931" s="10"/>
      <c r="W931" s="10"/>
      <c r="X931" s="10"/>
      <c r="Y931" s="10"/>
      <c r="Z931" s="10"/>
      <c r="AA931" s="10"/>
    </row>
    <row r="932" spans="1:27" ht="20.25" customHeight="1">
      <c r="A932" s="5" t="s">
        <v>7294</v>
      </c>
      <c r="B932" s="5" t="s">
        <v>7296</v>
      </c>
      <c r="C932" s="5" t="s">
        <v>41</v>
      </c>
      <c r="D932" s="5" t="s">
        <v>448</v>
      </c>
      <c r="E932" s="5" t="s">
        <v>29</v>
      </c>
      <c r="F932" s="5" t="s">
        <v>964</v>
      </c>
      <c r="G932" s="5" t="s">
        <v>125</v>
      </c>
      <c r="H932" s="5" t="s">
        <v>48</v>
      </c>
      <c r="I932" s="5" t="s">
        <v>7299</v>
      </c>
      <c r="J932" s="5" t="s">
        <v>7300</v>
      </c>
      <c r="K932" s="5" t="s">
        <v>53</v>
      </c>
      <c r="L932" s="5" t="s">
        <v>55</v>
      </c>
      <c r="M932" s="10"/>
      <c r="N932" s="10"/>
      <c r="O932" s="10"/>
      <c r="P932" s="10"/>
      <c r="Q932" s="10"/>
      <c r="R932" s="10"/>
      <c r="S932" s="10"/>
      <c r="T932" s="10"/>
      <c r="U932" s="10"/>
      <c r="V932" s="10"/>
      <c r="W932" s="10"/>
      <c r="X932" s="10"/>
      <c r="Y932" s="10"/>
      <c r="Z932" s="10"/>
      <c r="AA932" s="10"/>
    </row>
    <row r="933" spans="1:27" ht="20.25" customHeight="1">
      <c r="A933" s="5" t="s">
        <v>7303</v>
      </c>
      <c r="B933" s="5" t="s">
        <v>7304</v>
      </c>
      <c r="C933" s="5" t="s">
        <v>41</v>
      </c>
      <c r="D933" s="5" t="s">
        <v>47</v>
      </c>
      <c r="E933" s="5" t="s">
        <v>45</v>
      </c>
      <c r="F933" s="5" t="s">
        <v>1052</v>
      </c>
      <c r="G933" s="5" t="s">
        <v>108</v>
      </c>
      <c r="H933" s="5" t="s">
        <v>48</v>
      </c>
      <c r="I933" s="5" t="s">
        <v>7307</v>
      </c>
      <c r="J933" s="5" t="s">
        <v>7308</v>
      </c>
      <c r="K933" s="5" t="s">
        <v>53</v>
      </c>
      <c r="L933" s="5" t="s">
        <v>55</v>
      </c>
      <c r="M933" s="10"/>
      <c r="N933" s="10"/>
      <c r="O933" s="10"/>
      <c r="P933" s="10"/>
      <c r="Q933" s="10"/>
      <c r="R933" s="10"/>
      <c r="S933" s="10"/>
      <c r="T933" s="10"/>
      <c r="U933" s="10"/>
      <c r="V933" s="10"/>
      <c r="W933" s="10"/>
      <c r="X933" s="10"/>
      <c r="Y933" s="10"/>
      <c r="Z933" s="10"/>
      <c r="AA933" s="10"/>
    </row>
    <row r="934" spans="1:27" ht="20.25" customHeight="1">
      <c r="A934" s="5" t="s">
        <v>7313</v>
      </c>
      <c r="B934" s="5" t="s">
        <v>7314</v>
      </c>
      <c r="C934" s="5" t="s">
        <v>41</v>
      </c>
      <c r="D934" s="5" t="s">
        <v>94</v>
      </c>
      <c r="E934" s="5" t="s">
        <v>45</v>
      </c>
      <c r="F934" s="5" t="s">
        <v>548</v>
      </c>
      <c r="G934" s="5" t="s">
        <v>125</v>
      </c>
      <c r="H934" s="5" t="s">
        <v>106</v>
      </c>
      <c r="I934" s="5" t="s">
        <v>7319</v>
      </c>
      <c r="J934" s="5" t="s">
        <v>7320</v>
      </c>
      <c r="K934" s="5" t="s">
        <v>53</v>
      </c>
      <c r="L934" s="5" t="s">
        <v>55</v>
      </c>
      <c r="M934" s="10"/>
      <c r="N934" s="10"/>
      <c r="O934" s="10"/>
      <c r="P934" s="10"/>
      <c r="Q934" s="10"/>
      <c r="R934" s="10"/>
      <c r="S934" s="10"/>
      <c r="T934" s="10"/>
      <c r="U934" s="10"/>
      <c r="V934" s="10"/>
      <c r="W934" s="10"/>
      <c r="X934" s="10"/>
      <c r="Y934" s="10"/>
      <c r="Z934" s="10"/>
      <c r="AA934" s="10"/>
    </row>
    <row r="935" spans="1:27" ht="20.25" customHeight="1">
      <c r="A935" s="5" t="s">
        <v>7322</v>
      </c>
      <c r="B935" s="5" t="s">
        <v>7323</v>
      </c>
      <c r="C935" s="5" t="s">
        <v>41</v>
      </c>
      <c r="D935" s="5" t="s">
        <v>114</v>
      </c>
      <c r="E935" s="5" t="s">
        <v>45</v>
      </c>
      <c r="F935" s="5" t="s">
        <v>2866</v>
      </c>
      <c r="G935" s="5" t="s">
        <v>108</v>
      </c>
      <c r="H935" s="5" t="s">
        <v>57</v>
      </c>
      <c r="I935" s="5" t="s">
        <v>7324</v>
      </c>
      <c r="J935" s="5" t="s">
        <v>7325</v>
      </c>
      <c r="K935" s="5" t="s">
        <v>37</v>
      </c>
      <c r="L935" s="5" t="s">
        <v>55</v>
      </c>
      <c r="M935" s="10"/>
      <c r="N935" s="10"/>
      <c r="O935" s="10"/>
      <c r="P935" s="10"/>
      <c r="Q935" s="10"/>
      <c r="R935" s="10"/>
      <c r="S935" s="10"/>
      <c r="T935" s="10"/>
      <c r="U935" s="10"/>
      <c r="V935" s="10"/>
      <c r="W935" s="10"/>
      <c r="X935" s="10"/>
      <c r="Y935" s="10"/>
      <c r="Z935" s="10"/>
      <c r="AA935" s="10"/>
    </row>
    <row r="936" spans="1:27" ht="20.25" customHeight="1">
      <c r="A936" s="5" t="s">
        <v>7327</v>
      </c>
      <c r="B936" s="5" t="s">
        <v>7328</v>
      </c>
      <c r="C936" s="5" t="s">
        <v>41</v>
      </c>
      <c r="D936" s="5" t="s">
        <v>169</v>
      </c>
      <c r="E936" s="5" t="s">
        <v>45</v>
      </c>
      <c r="F936" s="5" t="s">
        <v>56</v>
      </c>
      <c r="G936" s="5" t="s">
        <v>108</v>
      </c>
      <c r="H936" s="5" t="s">
        <v>68</v>
      </c>
      <c r="I936" s="5" t="s">
        <v>7329</v>
      </c>
      <c r="J936" s="5" t="s">
        <v>7330</v>
      </c>
      <c r="K936" s="5" t="s">
        <v>53</v>
      </c>
      <c r="L936" s="5" t="s">
        <v>55</v>
      </c>
      <c r="M936" s="10"/>
      <c r="N936" s="10"/>
      <c r="O936" s="10"/>
      <c r="P936" s="10"/>
      <c r="Q936" s="10"/>
      <c r="R936" s="10"/>
      <c r="S936" s="10"/>
      <c r="T936" s="10"/>
      <c r="U936" s="10"/>
      <c r="V936" s="10"/>
      <c r="W936" s="10"/>
      <c r="X936" s="10"/>
      <c r="Y936" s="10"/>
      <c r="Z936" s="10"/>
      <c r="AA936" s="10"/>
    </row>
    <row r="937" spans="1:27" ht="20.25" customHeight="1">
      <c r="A937" s="5" t="s">
        <v>784</v>
      </c>
      <c r="B937" s="5" t="s">
        <v>7334</v>
      </c>
      <c r="C937" s="5" t="s">
        <v>41</v>
      </c>
      <c r="D937" s="5" t="s">
        <v>94</v>
      </c>
      <c r="E937" s="5" t="s">
        <v>45</v>
      </c>
      <c r="F937" s="5" t="s">
        <v>979</v>
      </c>
      <c r="G937" s="5" t="s">
        <v>31</v>
      </c>
      <c r="H937" s="5" t="s">
        <v>57</v>
      </c>
      <c r="I937" s="5" t="s">
        <v>7335</v>
      </c>
      <c r="J937" s="5" t="s">
        <v>7338</v>
      </c>
      <c r="K937" s="5" t="s">
        <v>100</v>
      </c>
      <c r="L937" s="5" t="s">
        <v>55</v>
      </c>
      <c r="M937" s="10"/>
      <c r="N937" s="10"/>
      <c r="O937" s="10"/>
      <c r="P937" s="10"/>
      <c r="Q937" s="10"/>
      <c r="R937" s="10"/>
      <c r="S937" s="10"/>
      <c r="T937" s="10"/>
      <c r="U937" s="10"/>
      <c r="V937" s="10"/>
      <c r="W937" s="10"/>
      <c r="X937" s="10"/>
      <c r="Y937" s="10"/>
      <c r="Z937" s="10"/>
      <c r="AA937" s="10"/>
    </row>
    <row r="938" spans="1:27" ht="20.25" customHeight="1">
      <c r="A938" s="5" t="s">
        <v>2440</v>
      </c>
      <c r="B938" s="5" t="s">
        <v>7341</v>
      </c>
      <c r="C938" s="5" t="s">
        <v>41</v>
      </c>
      <c r="D938" s="5" t="s">
        <v>1714</v>
      </c>
      <c r="E938" s="5" t="s">
        <v>29</v>
      </c>
      <c r="F938" s="5" t="s">
        <v>957</v>
      </c>
      <c r="G938" s="5" t="s">
        <v>108</v>
      </c>
      <c r="H938" s="5" t="s">
        <v>4427</v>
      </c>
      <c r="I938" s="5" t="s">
        <v>7343</v>
      </c>
      <c r="J938" s="5" t="s">
        <v>7344</v>
      </c>
      <c r="K938" s="5" t="s">
        <v>42</v>
      </c>
      <c r="L938" s="5" t="s">
        <v>55</v>
      </c>
      <c r="M938" s="10"/>
      <c r="N938" s="10"/>
      <c r="O938" s="10"/>
      <c r="P938" s="10"/>
      <c r="Q938" s="10"/>
      <c r="R938" s="10"/>
      <c r="S938" s="10"/>
      <c r="T938" s="10"/>
      <c r="U938" s="10"/>
      <c r="V938" s="10"/>
      <c r="W938" s="10"/>
      <c r="X938" s="10"/>
      <c r="Y938" s="10"/>
      <c r="Z938" s="10"/>
      <c r="AA938" s="10"/>
    </row>
    <row r="939" spans="1:27" ht="20.25" customHeight="1">
      <c r="A939" s="5" t="s">
        <v>784</v>
      </c>
      <c r="B939" s="5" t="s">
        <v>7346</v>
      </c>
      <c r="C939" s="5" t="s">
        <v>41</v>
      </c>
      <c r="D939" s="5" t="s">
        <v>47</v>
      </c>
      <c r="E939" s="5" t="s">
        <v>29</v>
      </c>
      <c r="F939" s="5" t="s">
        <v>1392</v>
      </c>
      <c r="G939" s="5" t="s">
        <v>31</v>
      </c>
      <c r="H939" s="5" t="s">
        <v>117</v>
      </c>
      <c r="I939" s="5" t="s">
        <v>7349</v>
      </c>
      <c r="J939" s="5" t="s">
        <v>7351</v>
      </c>
      <c r="K939" s="5" t="s">
        <v>53</v>
      </c>
      <c r="L939" s="5" t="s">
        <v>55</v>
      </c>
      <c r="M939" s="10"/>
      <c r="N939" s="10"/>
      <c r="O939" s="10"/>
      <c r="P939" s="10"/>
      <c r="Q939" s="10"/>
      <c r="R939" s="10"/>
      <c r="S939" s="10"/>
      <c r="T939" s="10"/>
      <c r="U939" s="10"/>
      <c r="V939" s="10"/>
      <c r="W939" s="10"/>
      <c r="X939" s="10"/>
      <c r="Y939" s="10"/>
      <c r="Z939" s="10"/>
      <c r="AA939" s="10"/>
    </row>
    <row r="940" spans="1:27" ht="20.25" customHeight="1">
      <c r="A940" s="5" t="s">
        <v>7352</v>
      </c>
      <c r="B940" s="5" t="s">
        <v>3327</v>
      </c>
      <c r="C940" s="5" t="s">
        <v>41</v>
      </c>
      <c r="D940" s="5" t="s">
        <v>94</v>
      </c>
      <c r="E940" s="5" t="s">
        <v>45</v>
      </c>
      <c r="F940" s="5" t="s">
        <v>548</v>
      </c>
      <c r="G940" s="5" t="s">
        <v>108</v>
      </c>
      <c r="H940" s="5" t="s">
        <v>3331</v>
      </c>
      <c r="I940" s="5" t="s">
        <v>7355</v>
      </c>
      <c r="J940" s="5" t="s">
        <v>7356</v>
      </c>
      <c r="K940" s="5" t="s">
        <v>167</v>
      </c>
      <c r="L940" s="5" t="s">
        <v>55</v>
      </c>
      <c r="M940" s="10"/>
      <c r="N940" s="10"/>
      <c r="O940" s="10"/>
      <c r="P940" s="10"/>
      <c r="Q940" s="10"/>
      <c r="R940" s="10"/>
      <c r="S940" s="10"/>
      <c r="T940" s="10"/>
      <c r="U940" s="10"/>
      <c r="V940" s="10"/>
      <c r="W940" s="10"/>
      <c r="X940" s="10"/>
      <c r="Y940" s="10"/>
      <c r="Z940" s="10"/>
      <c r="AA940" s="10"/>
    </row>
    <row r="941" spans="1:27" ht="20.25" customHeight="1">
      <c r="A941" s="5" t="s">
        <v>7358</v>
      </c>
      <c r="B941" s="5" t="s">
        <v>2210</v>
      </c>
      <c r="C941" s="5" t="s">
        <v>41</v>
      </c>
      <c r="D941" s="5" t="s">
        <v>2462</v>
      </c>
      <c r="E941" s="5" t="s">
        <v>45</v>
      </c>
      <c r="F941" s="5" t="s">
        <v>65</v>
      </c>
      <c r="G941" s="5" t="s">
        <v>31</v>
      </c>
      <c r="H941" s="5" t="s">
        <v>57</v>
      </c>
      <c r="I941" s="5" t="s">
        <v>7359</v>
      </c>
      <c r="J941" s="5" t="s">
        <v>7361</v>
      </c>
      <c r="K941" s="5" t="s">
        <v>42</v>
      </c>
      <c r="L941" s="5" t="s">
        <v>38</v>
      </c>
      <c r="M941" s="10"/>
      <c r="N941" s="10"/>
      <c r="O941" s="10"/>
      <c r="P941" s="10"/>
      <c r="Q941" s="10"/>
      <c r="R941" s="10"/>
      <c r="S941" s="10"/>
      <c r="T941" s="10"/>
      <c r="U941" s="10"/>
      <c r="V941" s="10"/>
      <c r="W941" s="10"/>
      <c r="X941" s="10"/>
      <c r="Y941" s="10"/>
      <c r="Z941" s="10"/>
      <c r="AA941" s="10"/>
    </row>
    <row r="942" spans="1:27" ht="20.25" customHeight="1">
      <c r="A942" s="5" t="s">
        <v>784</v>
      </c>
      <c r="B942" s="5" t="s">
        <v>7363</v>
      </c>
      <c r="C942" s="5" t="s">
        <v>41</v>
      </c>
      <c r="D942" s="5" t="s">
        <v>448</v>
      </c>
      <c r="E942" s="5" t="s">
        <v>29</v>
      </c>
      <c r="F942" s="5" t="s">
        <v>56</v>
      </c>
      <c r="G942" s="5" t="s">
        <v>108</v>
      </c>
      <c r="H942" s="5" t="s">
        <v>76</v>
      </c>
      <c r="I942" s="5" t="s">
        <v>7365</v>
      </c>
      <c r="J942" s="5" t="s">
        <v>7366</v>
      </c>
      <c r="K942" s="5" t="s">
        <v>53</v>
      </c>
      <c r="L942" s="5" t="s">
        <v>55</v>
      </c>
      <c r="M942" s="10"/>
      <c r="N942" s="10"/>
      <c r="O942" s="10"/>
      <c r="P942" s="10"/>
      <c r="Q942" s="10"/>
      <c r="R942" s="10"/>
      <c r="S942" s="10"/>
      <c r="T942" s="10"/>
      <c r="U942" s="10"/>
      <c r="V942" s="10"/>
      <c r="W942" s="10"/>
      <c r="X942" s="10"/>
      <c r="Y942" s="10"/>
      <c r="Z942" s="10"/>
      <c r="AA942" s="10"/>
    </row>
    <row r="943" spans="1:27" ht="20.25" customHeight="1">
      <c r="A943" s="5" t="s">
        <v>7369</v>
      </c>
      <c r="B943" s="5" t="s">
        <v>7371</v>
      </c>
      <c r="C943" s="5" t="s">
        <v>41</v>
      </c>
      <c r="D943" s="5" t="s">
        <v>94</v>
      </c>
      <c r="E943" s="5" t="s">
        <v>29</v>
      </c>
      <c r="F943" s="5" t="s">
        <v>920</v>
      </c>
      <c r="G943" s="5" t="s">
        <v>108</v>
      </c>
      <c r="H943" s="5" t="s">
        <v>87</v>
      </c>
      <c r="I943" s="5" t="s">
        <v>7373</v>
      </c>
      <c r="J943" s="5" t="s">
        <v>7374</v>
      </c>
      <c r="K943" s="5" t="s">
        <v>100</v>
      </c>
      <c r="L943" s="5" t="s">
        <v>55</v>
      </c>
      <c r="M943" s="10"/>
      <c r="N943" s="10"/>
      <c r="O943" s="10"/>
      <c r="P943" s="10"/>
      <c r="Q943" s="10"/>
      <c r="R943" s="10"/>
      <c r="S943" s="10"/>
      <c r="T943" s="10"/>
      <c r="U943" s="10"/>
      <c r="V943" s="10"/>
      <c r="W943" s="10"/>
      <c r="X943" s="10"/>
      <c r="Y943" s="10"/>
      <c r="Z943" s="10"/>
      <c r="AA943" s="10"/>
    </row>
    <row r="944" spans="1:27" ht="20.25" customHeight="1">
      <c r="A944" s="5" t="s">
        <v>7375</v>
      </c>
      <c r="B944" s="5" t="s">
        <v>7376</v>
      </c>
      <c r="C944" s="5" t="s">
        <v>41</v>
      </c>
      <c r="D944" s="5" t="s">
        <v>43</v>
      </c>
      <c r="E944" s="5" t="s">
        <v>29</v>
      </c>
      <c r="F944" s="5" t="s">
        <v>672</v>
      </c>
      <c r="G944" s="5" t="s">
        <v>125</v>
      </c>
      <c r="H944" s="5" t="s">
        <v>7377</v>
      </c>
      <c r="I944" s="5" t="s">
        <v>7378</v>
      </c>
      <c r="J944" s="5" t="s">
        <v>7379</v>
      </c>
      <c r="K944" s="5" t="s">
        <v>100</v>
      </c>
      <c r="L944" s="5" t="s">
        <v>55</v>
      </c>
      <c r="M944" s="10"/>
      <c r="N944" s="10"/>
      <c r="O944" s="10"/>
      <c r="P944" s="10"/>
      <c r="Q944" s="10"/>
      <c r="R944" s="10"/>
      <c r="S944" s="10"/>
      <c r="T944" s="10"/>
      <c r="U944" s="10"/>
      <c r="V944" s="10"/>
      <c r="W944" s="10"/>
      <c r="X944" s="10"/>
      <c r="Y944" s="10"/>
      <c r="Z944" s="10"/>
      <c r="AA944" s="10"/>
    </row>
    <row r="945" spans="1:27" ht="20.25" customHeight="1">
      <c r="A945" s="5" t="s">
        <v>7380</v>
      </c>
      <c r="B945" s="5" t="s">
        <v>7381</v>
      </c>
      <c r="C945" s="5" t="s">
        <v>41</v>
      </c>
      <c r="D945" s="5" t="s">
        <v>47</v>
      </c>
      <c r="E945" s="5" t="s">
        <v>29</v>
      </c>
      <c r="F945" s="5" t="s">
        <v>56</v>
      </c>
      <c r="G945" s="5" t="s">
        <v>108</v>
      </c>
      <c r="H945" s="5" t="s">
        <v>7382</v>
      </c>
      <c r="I945" s="5" t="s">
        <v>7383</v>
      </c>
      <c r="J945" s="5" t="s">
        <v>7385</v>
      </c>
      <c r="K945" s="5" t="s">
        <v>53</v>
      </c>
      <c r="L945" s="5" t="s">
        <v>405</v>
      </c>
      <c r="M945" s="10"/>
      <c r="N945" s="10"/>
      <c r="O945" s="10"/>
      <c r="P945" s="10"/>
      <c r="Q945" s="10"/>
      <c r="R945" s="10"/>
      <c r="S945" s="10"/>
      <c r="T945" s="10"/>
      <c r="U945" s="10"/>
      <c r="V945" s="10"/>
      <c r="W945" s="10"/>
      <c r="X945" s="10"/>
      <c r="Y945" s="10"/>
      <c r="Z945" s="10"/>
      <c r="AA945" s="10"/>
    </row>
    <row r="946" spans="1:27" ht="20.25" customHeight="1">
      <c r="A946" s="5" t="s">
        <v>7387</v>
      </c>
      <c r="B946" s="5" t="s">
        <v>7389</v>
      </c>
      <c r="C946" s="5" t="s">
        <v>41</v>
      </c>
      <c r="D946" s="5" t="s">
        <v>448</v>
      </c>
      <c r="E946" s="5" t="s">
        <v>29</v>
      </c>
      <c r="F946" s="5" t="s">
        <v>493</v>
      </c>
      <c r="G946" s="5" t="s">
        <v>108</v>
      </c>
      <c r="H946" s="5" t="s">
        <v>7390</v>
      </c>
      <c r="I946" s="5" t="s">
        <v>7391</v>
      </c>
      <c r="J946" s="5" t="s">
        <v>7392</v>
      </c>
      <c r="K946" s="5" t="s">
        <v>100</v>
      </c>
      <c r="L946" s="5" t="s">
        <v>55</v>
      </c>
      <c r="M946" s="10"/>
      <c r="N946" s="10"/>
      <c r="O946" s="10"/>
      <c r="P946" s="10"/>
      <c r="Q946" s="10"/>
      <c r="R946" s="10"/>
      <c r="S946" s="10"/>
      <c r="T946" s="10"/>
      <c r="U946" s="10"/>
      <c r="V946" s="10"/>
      <c r="W946" s="10"/>
      <c r="X946" s="10"/>
      <c r="Y946" s="10"/>
      <c r="Z946" s="10"/>
      <c r="AA946" s="10"/>
    </row>
    <row r="947" spans="1:27" ht="20.25" customHeight="1">
      <c r="A947" s="5" t="s">
        <v>676</v>
      </c>
      <c r="B947" s="5" t="s">
        <v>7393</v>
      </c>
      <c r="C947" s="5" t="s">
        <v>41</v>
      </c>
      <c r="D947" s="5" t="s">
        <v>43</v>
      </c>
      <c r="E947" s="5" t="s">
        <v>29</v>
      </c>
      <c r="F947" s="5" t="s">
        <v>30</v>
      </c>
      <c r="G947" s="5" t="s">
        <v>108</v>
      </c>
      <c r="H947" s="5" t="s">
        <v>57</v>
      </c>
      <c r="I947" s="5" t="s">
        <v>7394</v>
      </c>
      <c r="J947" s="5" t="s">
        <v>7395</v>
      </c>
      <c r="K947" s="5" t="s">
        <v>100</v>
      </c>
      <c r="L947" s="5" t="s">
        <v>55</v>
      </c>
      <c r="M947" s="10"/>
      <c r="N947" s="10"/>
      <c r="O947" s="10"/>
      <c r="P947" s="10"/>
      <c r="Q947" s="10"/>
      <c r="R947" s="10"/>
      <c r="S947" s="10"/>
      <c r="T947" s="10"/>
      <c r="U947" s="10"/>
      <c r="V947" s="10"/>
      <c r="W947" s="10"/>
      <c r="X947" s="10"/>
      <c r="Y947" s="10"/>
      <c r="Z947" s="10"/>
      <c r="AA947" s="10"/>
    </row>
    <row r="948" spans="1:27" ht="20.25" customHeight="1">
      <c r="A948" s="5" t="s">
        <v>2440</v>
      </c>
      <c r="B948" s="5" t="s">
        <v>7396</v>
      </c>
      <c r="C948" s="5" t="s">
        <v>41</v>
      </c>
      <c r="D948" s="5" t="s">
        <v>47</v>
      </c>
      <c r="E948" s="5" t="s">
        <v>29</v>
      </c>
      <c r="F948" s="5" t="s">
        <v>672</v>
      </c>
      <c r="G948" s="5" t="s">
        <v>31</v>
      </c>
      <c r="H948" s="5" t="s">
        <v>7397</v>
      </c>
      <c r="I948" s="5" t="s">
        <v>7398</v>
      </c>
      <c r="J948" s="5" t="s">
        <v>7401</v>
      </c>
      <c r="K948" s="5" t="s">
        <v>100</v>
      </c>
      <c r="L948" s="5" t="s">
        <v>55</v>
      </c>
      <c r="M948" s="10"/>
      <c r="N948" s="10"/>
      <c r="O948" s="10"/>
      <c r="P948" s="10"/>
      <c r="Q948" s="10"/>
      <c r="R948" s="10"/>
      <c r="S948" s="10"/>
      <c r="T948" s="10"/>
      <c r="U948" s="10"/>
      <c r="V948" s="10"/>
      <c r="W948" s="10"/>
      <c r="X948" s="10"/>
      <c r="Y948" s="10"/>
      <c r="Z948" s="10"/>
      <c r="AA948" s="10"/>
    </row>
    <row r="949" spans="1:27" ht="20.25" customHeight="1">
      <c r="A949" s="5" t="s">
        <v>2440</v>
      </c>
      <c r="B949" s="5" t="s">
        <v>7403</v>
      </c>
      <c r="C949" s="5" t="s">
        <v>41</v>
      </c>
      <c r="D949" s="5" t="s">
        <v>169</v>
      </c>
      <c r="E949" s="5" t="s">
        <v>29</v>
      </c>
      <c r="F949" s="5" t="s">
        <v>214</v>
      </c>
      <c r="G949" s="5" t="s">
        <v>125</v>
      </c>
      <c r="H949" s="5" t="s">
        <v>3889</v>
      </c>
      <c r="I949" s="5" t="s">
        <v>7405</v>
      </c>
      <c r="J949" s="5" t="s">
        <v>7406</v>
      </c>
      <c r="K949" s="5" t="s">
        <v>100</v>
      </c>
      <c r="L949" s="5" t="s">
        <v>55</v>
      </c>
      <c r="M949" s="10"/>
      <c r="N949" s="10"/>
      <c r="O949" s="10"/>
      <c r="P949" s="10"/>
      <c r="Q949" s="10"/>
      <c r="R949" s="10"/>
      <c r="S949" s="10"/>
      <c r="T949" s="10"/>
      <c r="U949" s="10"/>
      <c r="V949" s="10"/>
      <c r="W949" s="10"/>
      <c r="X949" s="10"/>
      <c r="Y949" s="10"/>
      <c r="Z949" s="10"/>
      <c r="AA949" s="10"/>
    </row>
    <row r="950" spans="1:27" ht="20.25" customHeight="1">
      <c r="A950" s="5" t="s">
        <v>2660</v>
      </c>
      <c r="B950" s="5" t="s">
        <v>7407</v>
      </c>
      <c r="C950" s="5" t="s">
        <v>41</v>
      </c>
      <c r="D950" s="5" t="s">
        <v>47</v>
      </c>
      <c r="E950" s="5" t="s">
        <v>45</v>
      </c>
      <c r="F950" s="5" t="s">
        <v>56</v>
      </c>
      <c r="G950" s="5" t="s">
        <v>125</v>
      </c>
      <c r="H950" s="5" t="s">
        <v>68</v>
      </c>
      <c r="I950" s="5" t="s">
        <v>7408</v>
      </c>
      <c r="J950" s="5" t="s">
        <v>7409</v>
      </c>
      <c r="K950" s="5" t="s">
        <v>42</v>
      </c>
      <c r="L950" s="5" t="s">
        <v>38</v>
      </c>
      <c r="M950" s="10"/>
      <c r="N950" s="10"/>
      <c r="O950" s="10"/>
      <c r="P950" s="10"/>
      <c r="Q950" s="10"/>
      <c r="R950" s="10"/>
      <c r="S950" s="10"/>
      <c r="T950" s="10"/>
      <c r="U950" s="10"/>
      <c r="V950" s="10"/>
      <c r="W950" s="10"/>
      <c r="X950" s="10"/>
      <c r="Y950" s="10"/>
      <c r="Z950" s="10"/>
      <c r="AA950" s="10"/>
    </row>
    <row r="951" spans="1:27" ht="20.25" customHeight="1">
      <c r="A951" s="5" t="s">
        <v>7278</v>
      </c>
      <c r="B951" s="5" t="s">
        <v>7410</v>
      </c>
      <c r="C951" s="5" t="s">
        <v>41</v>
      </c>
      <c r="D951" s="5" t="s">
        <v>448</v>
      </c>
      <c r="E951" s="5" t="s">
        <v>45</v>
      </c>
      <c r="F951" s="5" t="s">
        <v>272</v>
      </c>
      <c r="G951" s="5" t="s">
        <v>108</v>
      </c>
      <c r="H951" s="5" t="s">
        <v>484</v>
      </c>
      <c r="I951" s="5" t="s">
        <v>7411</v>
      </c>
      <c r="J951" s="5"/>
      <c r="K951" s="5" t="s">
        <v>100</v>
      </c>
      <c r="L951" s="5" t="s">
        <v>55</v>
      </c>
      <c r="M951" s="10"/>
      <c r="N951" s="10"/>
      <c r="O951" s="10"/>
      <c r="P951" s="10"/>
      <c r="Q951" s="10"/>
      <c r="R951" s="10"/>
      <c r="S951" s="10"/>
      <c r="T951" s="10"/>
      <c r="U951" s="10"/>
      <c r="V951" s="10"/>
      <c r="W951" s="10"/>
      <c r="X951" s="10"/>
      <c r="Y951" s="10"/>
      <c r="Z951" s="10"/>
      <c r="AA951" s="10"/>
    </row>
    <row r="952" spans="1:27" ht="20.25" customHeight="1">
      <c r="A952" s="5" t="s">
        <v>2808</v>
      </c>
      <c r="B952" s="5" t="s">
        <v>7413</v>
      </c>
      <c r="C952" s="5" t="s">
        <v>41</v>
      </c>
      <c r="D952" s="5" t="s">
        <v>448</v>
      </c>
      <c r="E952" s="5" t="s">
        <v>29</v>
      </c>
      <c r="F952" s="5" t="s">
        <v>2314</v>
      </c>
      <c r="G952" s="5" t="s">
        <v>31</v>
      </c>
      <c r="H952" s="5" t="s">
        <v>110</v>
      </c>
      <c r="I952" s="5" t="s">
        <v>7415</v>
      </c>
      <c r="J952" s="5" t="s">
        <v>7417</v>
      </c>
      <c r="K952" s="5" t="s">
        <v>53</v>
      </c>
      <c r="L952" s="5" t="s">
        <v>55</v>
      </c>
      <c r="M952" s="10"/>
      <c r="N952" s="10"/>
      <c r="O952" s="10"/>
      <c r="P952" s="10"/>
      <c r="Q952" s="10"/>
      <c r="R952" s="10"/>
      <c r="S952" s="10"/>
      <c r="T952" s="10"/>
      <c r="U952" s="10"/>
      <c r="V952" s="10"/>
      <c r="W952" s="10"/>
      <c r="X952" s="10"/>
      <c r="Y952" s="10"/>
      <c r="Z952" s="10"/>
      <c r="AA952" s="10"/>
    </row>
    <row r="953" spans="1:27" ht="20.25" customHeight="1">
      <c r="A953" s="5" t="s">
        <v>7418</v>
      </c>
      <c r="B953" s="5" t="s">
        <v>7419</v>
      </c>
      <c r="C953" s="5" t="s">
        <v>41</v>
      </c>
      <c r="D953" s="5" t="s">
        <v>94</v>
      </c>
      <c r="E953" s="5" t="s">
        <v>45</v>
      </c>
      <c r="F953" s="5" t="s">
        <v>964</v>
      </c>
      <c r="G953" s="5" t="s">
        <v>66</v>
      </c>
      <c r="H953" s="5" t="s">
        <v>48</v>
      </c>
      <c r="I953" s="5" t="s">
        <v>7420</v>
      </c>
      <c r="J953" s="5" t="s">
        <v>7421</v>
      </c>
      <c r="K953" s="5" t="s">
        <v>42</v>
      </c>
      <c r="L953" s="5" t="s">
        <v>55</v>
      </c>
      <c r="M953" s="10"/>
      <c r="N953" s="10"/>
      <c r="O953" s="10"/>
      <c r="P953" s="10"/>
      <c r="Q953" s="10"/>
      <c r="R953" s="10"/>
      <c r="S953" s="10"/>
      <c r="T953" s="10"/>
      <c r="U953" s="10"/>
      <c r="V953" s="10"/>
      <c r="W953" s="10"/>
      <c r="X953" s="10"/>
      <c r="Y953" s="10"/>
      <c r="Z953" s="10"/>
      <c r="AA953" s="10"/>
    </row>
    <row r="954" spans="1:27" ht="20.25" customHeight="1">
      <c r="A954" s="5" t="s">
        <v>2440</v>
      </c>
      <c r="B954" s="5" t="s">
        <v>7422</v>
      </c>
      <c r="C954" s="5" t="s">
        <v>41</v>
      </c>
      <c r="D954" s="5" t="s">
        <v>169</v>
      </c>
      <c r="E954" s="5" t="s">
        <v>45</v>
      </c>
      <c r="F954" s="5" t="s">
        <v>852</v>
      </c>
      <c r="G954" s="5" t="s">
        <v>125</v>
      </c>
      <c r="H954" s="5" t="s">
        <v>608</v>
      </c>
      <c r="I954" s="5" t="s">
        <v>7423</v>
      </c>
      <c r="J954" s="5" t="s">
        <v>7424</v>
      </c>
      <c r="K954" s="5" t="s">
        <v>100</v>
      </c>
      <c r="L954" s="5" t="s">
        <v>55</v>
      </c>
      <c r="M954" s="10"/>
      <c r="N954" s="10"/>
      <c r="O954" s="10"/>
      <c r="P954" s="10"/>
      <c r="Q954" s="10"/>
      <c r="R954" s="10"/>
      <c r="S954" s="10"/>
      <c r="T954" s="10"/>
      <c r="U954" s="10"/>
      <c r="V954" s="10"/>
      <c r="W954" s="10"/>
      <c r="X954" s="10"/>
      <c r="Y954" s="10"/>
      <c r="Z954" s="10"/>
      <c r="AA954" s="10"/>
    </row>
    <row r="955" spans="1:27" ht="20.25" customHeight="1">
      <c r="A955" s="5" t="s">
        <v>3156</v>
      </c>
      <c r="B955" s="5" t="s">
        <v>7425</v>
      </c>
      <c r="C955" s="5" t="s">
        <v>41</v>
      </c>
      <c r="D955" s="5" t="s">
        <v>43</v>
      </c>
      <c r="E955" s="5" t="s">
        <v>29</v>
      </c>
      <c r="F955" s="5" t="s">
        <v>30</v>
      </c>
      <c r="G955" s="5" t="s">
        <v>31</v>
      </c>
      <c r="H955" s="5" t="s">
        <v>57</v>
      </c>
      <c r="I955" s="5"/>
      <c r="J955" s="5" t="s">
        <v>7428</v>
      </c>
      <c r="K955" s="5" t="s">
        <v>100</v>
      </c>
      <c r="L955" s="5" t="s">
        <v>55</v>
      </c>
      <c r="M955" s="10"/>
      <c r="N955" s="10"/>
      <c r="O955" s="10"/>
      <c r="P955" s="10"/>
      <c r="Q955" s="10"/>
      <c r="R955" s="10"/>
      <c r="S955" s="10"/>
      <c r="T955" s="10"/>
      <c r="U955" s="10"/>
      <c r="V955" s="10"/>
      <c r="W955" s="10"/>
      <c r="X955" s="10"/>
      <c r="Y955" s="10"/>
      <c r="Z955" s="10"/>
      <c r="AA955" s="10"/>
    </row>
    <row r="956" spans="1:27" ht="20.25" customHeight="1">
      <c r="A956" s="5" t="s">
        <v>3156</v>
      </c>
      <c r="B956" s="5" t="s">
        <v>3763</v>
      </c>
      <c r="C956" s="5" t="s">
        <v>41</v>
      </c>
      <c r="D956" s="5" t="s">
        <v>94</v>
      </c>
      <c r="E956" s="5" t="s">
        <v>29</v>
      </c>
      <c r="F956" s="5" t="s">
        <v>548</v>
      </c>
      <c r="G956" s="5" t="s">
        <v>125</v>
      </c>
      <c r="H956" s="5" t="s">
        <v>106</v>
      </c>
      <c r="I956" s="5" t="s">
        <v>7432</v>
      </c>
      <c r="J956" s="5" t="s">
        <v>7433</v>
      </c>
      <c r="K956" s="5" t="s">
        <v>100</v>
      </c>
      <c r="L956" s="5" t="s">
        <v>271</v>
      </c>
      <c r="M956" s="10"/>
      <c r="N956" s="10"/>
      <c r="O956" s="10"/>
      <c r="P956" s="10"/>
      <c r="Q956" s="10"/>
      <c r="R956" s="10"/>
      <c r="S956" s="10"/>
      <c r="T956" s="10"/>
      <c r="U956" s="10"/>
      <c r="V956" s="10"/>
      <c r="W956" s="10"/>
      <c r="X956" s="10"/>
      <c r="Y956" s="10"/>
      <c r="Z956" s="10"/>
      <c r="AA956" s="10"/>
    </row>
    <row r="957" spans="1:27" ht="20.25" customHeight="1">
      <c r="A957" s="5" t="s">
        <v>2458</v>
      </c>
      <c r="B957" s="5" t="s">
        <v>2459</v>
      </c>
      <c r="C957" s="5" t="s">
        <v>41</v>
      </c>
      <c r="D957" s="5" t="s">
        <v>2462</v>
      </c>
      <c r="E957" s="5" t="s">
        <v>29</v>
      </c>
      <c r="F957" s="5" t="s">
        <v>684</v>
      </c>
      <c r="G957" s="5" t="s">
        <v>31</v>
      </c>
      <c r="H957" s="5" t="s">
        <v>706</v>
      </c>
      <c r="I957" s="5" t="s">
        <v>2465</v>
      </c>
      <c r="J957" s="5" t="s">
        <v>2466</v>
      </c>
      <c r="K957" s="5" t="s">
        <v>100</v>
      </c>
      <c r="L957" s="5" t="s">
        <v>55</v>
      </c>
      <c r="M957" s="10"/>
      <c r="N957" s="10"/>
      <c r="O957" s="10"/>
      <c r="P957" s="10"/>
      <c r="Q957" s="10"/>
      <c r="R957" s="10"/>
      <c r="S957" s="10"/>
      <c r="T957" s="10"/>
      <c r="U957" s="10"/>
      <c r="V957" s="10"/>
      <c r="W957" s="10"/>
      <c r="X957" s="10"/>
      <c r="Y957" s="10"/>
      <c r="Z957" s="10"/>
      <c r="AA957" s="10"/>
    </row>
    <row r="958" spans="1:27" ht="20.25" customHeight="1">
      <c r="A958" s="5" t="s">
        <v>7435</v>
      </c>
      <c r="B958" s="5" t="s">
        <v>7436</v>
      </c>
      <c r="C958" s="5" t="s">
        <v>41</v>
      </c>
      <c r="D958" s="5" t="s">
        <v>47</v>
      </c>
      <c r="E958" s="5" t="s">
        <v>45</v>
      </c>
      <c r="F958" s="5" t="s">
        <v>30</v>
      </c>
      <c r="G958" s="5" t="s">
        <v>108</v>
      </c>
      <c r="H958" s="5" t="s">
        <v>7437</v>
      </c>
      <c r="I958" s="5" t="s">
        <v>7439</v>
      </c>
      <c r="J958" s="5" t="s">
        <v>7440</v>
      </c>
      <c r="K958" s="5" t="s">
        <v>167</v>
      </c>
      <c r="L958" s="5" t="s">
        <v>405</v>
      </c>
      <c r="M958" s="10"/>
      <c r="N958" s="10"/>
      <c r="O958" s="10"/>
      <c r="P958" s="10"/>
      <c r="Q958" s="10"/>
      <c r="R958" s="10"/>
      <c r="S958" s="10"/>
      <c r="T958" s="10"/>
      <c r="U958" s="10"/>
      <c r="V958" s="10"/>
      <c r="W958" s="10"/>
      <c r="X958" s="10"/>
      <c r="Y958" s="10"/>
      <c r="Z958" s="10"/>
      <c r="AA958" s="10"/>
    </row>
    <row r="959" spans="1:27" ht="20.25" customHeight="1">
      <c r="A959" s="5" t="s">
        <v>7441</v>
      </c>
      <c r="B959" s="5" t="s">
        <v>7442</v>
      </c>
      <c r="C959" s="5" t="s">
        <v>41</v>
      </c>
      <c r="D959" s="5" t="s">
        <v>94</v>
      </c>
      <c r="E959" s="5" t="s">
        <v>45</v>
      </c>
      <c r="F959" s="5" t="s">
        <v>56</v>
      </c>
      <c r="G959" s="5" t="s">
        <v>108</v>
      </c>
      <c r="H959" s="5" t="s">
        <v>48</v>
      </c>
      <c r="I959" s="5"/>
      <c r="J959" s="5" t="s">
        <v>7443</v>
      </c>
      <c r="K959" s="5" t="s">
        <v>53</v>
      </c>
      <c r="L959" s="5" t="s">
        <v>55</v>
      </c>
      <c r="M959" s="10"/>
      <c r="N959" s="10"/>
      <c r="O959" s="10"/>
      <c r="P959" s="10"/>
      <c r="Q959" s="10"/>
      <c r="R959" s="10"/>
      <c r="S959" s="10"/>
      <c r="T959" s="10"/>
      <c r="U959" s="10"/>
      <c r="V959" s="10"/>
      <c r="W959" s="10"/>
      <c r="X959" s="10"/>
      <c r="Y959" s="10"/>
      <c r="Z959" s="10"/>
      <c r="AA959" s="10"/>
    </row>
    <row r="960" spans="1:27" ht="20.25" customHeight="1">
      <c r="A960" s="5" t="s">
        <v>7444</v>
      </c>
      <c r="B960" s="5" t="s">
        <v>7445</v>
      </c>
      <c r="C960" s="5" t="s">
        <v>41</v>
      </c>
      <c r="D960" s="5" t="s">
        <v>94</v>
      </c>
      <c r="E960" s="5" t="s">
        <v>45</v>
      </c>
      <c r="F960" s="5" t="s">
        <v>188</v>
      </c>
      <c r="G960" s="5" t="s">
        <v>66</v>
      </c>
      <c r="H960" s="5" t="s">
        <v>1505</v>
      </c>
      <c r="I960" s="5" t="s">
        <v>7446</v>
      </c>
      <c r="J960" s="5" t="s">
        <v>7447</v>
      </c>
      <c r="K960" s="5" t="s">
        <v>53</v>
      </c>
      <c r="L960" s="5" t="s">
        <v>55</v>
      </c>
      <c r="M960" s="10"/>
      <c r="N960" s="10"/>
      <c r="O960" s="10"/>
      <c r="P960" s="10"/>
      <c r="Q960" s="10"/>
      <c r="R960" s="10"/>
      <c r="S960" s="10"/>
      <c r="T960" s="10"/>
      <c r="U960" s="10"/>
      <c r="V960" s="10"/>
      <c r="W960" s="10"/>
      <c r="X960" s="10"/>
      <c r="Y960" s="10"/>
      <c r="Z960" s="10"/>
      <c r="AA960" s="10"/>
    </row>
    <row r="961" spans="1:27" ht="20.25" customHeight="1">
      <c r="A961" s="5" t="s">
        <v>2808</v>
      </c>
      <c r="B961" s="5" t="s">
        <v>7449</v>
      </c>
      <c r="C961" s="5" t="s">
        <v>41</v>
      </c>
      <c r="D961" s="5" t="s">
        <v>94</v>
      </c>
      <c r="E961" s="5" t="s">
        <v>29</v>
      </c>
      <c r="F961" s="5" t="s">
        <v>2134</v>
      </c>
      <c r="G961" s="5" t="s">
        <v>108</v>
      </c>
      <c r="H961" s="5" t="s">
        <v>76</v>
      </c>
      <c r="I961" s="5" t="s">
        <v>7452</v>
      </c>
      <c r="J961" s="5" t="s">
        <v>7453</v>
      </c>
      <c r="K961" s="5" t="s">
        <v>37</v>
      </c>
      <c r="L961" s="5" t="s">
        <v>55</v>
      </c>
      <c r="M961" s="10"/>
      <c r="N961" s="10"/>
      <c r="O961" s="10"/>
      <c r="P961" s="10"/>
      <c r="Q961" s="10"/>
      <c r="R961" s="10"/>
      <c r="S961" s="10"/>
      <c r="T961" s="10"/>
      <c r="U961" s="10"/>
      <c r="V961" s="10"/>
      <c r="W961" s="10"/>
      <c r="X961" s="10"/>
      <c r="Y961" s="10"/>
      <c r="Z961" s="10"/>
      <c r="AA961" s="10"/>
    </row>
    <row r="962" spans="1:27" ht="20.25" customHeight="1">
      <c r="A962" s="5" t="s">
        <v>1058</v>
      </c>
      <c r="B962" s="5" t="s">
        <v>7454</v>
      </c>
      <c r="C962" s="5" t="s">
        <v>41</v>
      </c>
      <c r="D962" s="5" t="s">
        <v>874</v>
      </c>
      <c r="E962" s="5" t="s">
        <v>45</v>
      </c>
      <c r="F962" s="5" t="s">
        <v>478</v>
      </c>
      <c r="G962" s="5" t="s">
        <v>125</v>
      </c>
      <c r="H962" s="5" t="s">
        <v>586</v>
      </c>
      <c r="I962" s="5" t="s">
        <v>7455</v>
      </c>
      <c r="J962" s="5" t="s">
        <v>7456</v>
      </c>
      <c r="K962" s="5" t="s">
        <v>53</v>
      </c>
      <c r="L962" s="5" t="s">
        <v>55</v>
      </c>
      <c r="M962" s="10"/>
      <c r="N962" s="10"/>
      <c r="O962" s="10"/>
      <c r="P962" s="10"/>
      <c r="Q962" s="10"/>
      <c r="R962" s="10"/>
      <c r="S962" s="10"/>
      <c r="T962" s="10"/>
      <c r="U962" s="10"/>
      <c r="V962" s="10"/>
      <c r="W962" s="10"/>
      <c r="X962" s="10"/>
      <c r="Y962" s="10"/>
      <c r="Z962" s="10"/>
      <c r="AA962" s="10"/>
    </row>
    <row r="963" spans="1:27" ht="20.25" customHeight="1">
      <c r="A963" s="5" t="s">
        <v>5674</v>
      </c>
      <c r="B963" s="5" t="s">
        <v>7457</v>
      </c>
      <c r="C963" s="5" t="s">
        <v>41</v>
      </c>
      <c r="D963" s="5" t="s">
        <v>94</v>
      </c>
      <c r="E963" s="5" t="s">
        <v>29</v>
      </c>
      <c r="F963" s="5" t="s">
        <v>510</v>
      </c>
      <c r="G963" s="5" t="s">
        <v>108</v>
      </c>
      <c r="H963" s="5" t="s">
        <v>2197</v>
      </c>
      <c r="I963" s="5" t="s">
        <v>7458</v>
      </c>
      <c r="J963" s="5" t="s">
        <v>7460</v>
      </c>
      <c r="K963" s="5" t="s">
        <v>37</v>
      </c>
      <c r="L963" s="5" t="s">
        <v>55</v>
      </c>
      <c r="M963" s="10"/>
      <c r="N963" s="10"/>
      <c r="O963" s="10"/>
      <c r="P963" s="10"/>
      <c r="Q963" s="10"/>
      <c r="R963" s="10"/>
      <c r="S963" s="10"/>
      <c r="T963" s="10"/>
      <c r="U963" s="10"/>
      <c r="V963" s="10"/>
      <c r="W963" s="10"/>
      <c r="X963" s="10"/>
      <c r="Y963" s="10"/>
      <c r="Z963" s="10"/>
      <c r="AA963" s="10"/>
    </row>
    <row r="964" spans="1:27" ht="20.25" customHeight="1">
      <c r="A964" s="5" t="s">
        <v>7462</v>
      </c>
      <c r="B964" s="5" t="s">
        <v>7464</v>
      </c>
      <c r="C964" s="5" t="s">
        <v>41</v>
      </c>
      <c r="D964" s="5" t="s">
        <v>114</v>
      </c>
      <c r="E964" s="5" t="s">
        <v>29</v>
      </c>
      <c r="F964" s="5" t="s">
        <v>964</v>
      </c>
      <c r="G964" s="5" t="s">
        <v>108</v>
      </c>
      <c r="H964" s="5" t="s">
        <v>252</v>
      </c>
      <c r="I964" s="5" t="s">
        <v>7466</v>
      </c>
      <c r="J964" s="5" t="s">
        <v>7467</v>
      </c>
      <c r="K964" s="5" t="s">
        <v>53</v>
      </c>
      <c r="L964" s="5" t="s">
        <v>55</v>
      </c>
      <c r="M964" s="10"/>
      <c r="N964" s="10"/>
      <c r="O964" s="10"/>
      <c r="P964" s="10"/>
      <c r="Q964" s="10"/>
      <c r="R964" s="10"/>
      <c r="S964" s="10"/>
      <c r="T964" s="10"/>
      <c r="U964" s="10"/>
      <c r="V964" s="10"/>
      <c r="W964" s="10"/>
      <c r="X964" s="10"/>
      <c r="Y964" s="10"/>
      <c r="Z964" s="10"/>
      <c r="AA964" s="10"/>
    </row>
    <row r="965" spans="1:27" ht="20.25" customHeight="1">
      <c r="A965" s="5" t="s">
        <v>7468</v>
      </c>
      <c r="B965" s="5" t="s">
        <v>7469</v>
      </c>
      <c r="C965" s="5" t="s">
        <v>41</v>
      </c>
      <c r="D965" s="5" t="s">
        <v>47</v>
      </c>
      <c r="E965" s="5" t="s">
        <v>45</v>
      </c>
      <c r="F965" s="5" t="s">
        <v>151</v>
      </c>
      <c r="G965" s="5" t="s">
        <v>125</v>
      </c>
      <c r="H965" s="5" t="s">
        <v>947</v>
      </c>
      <c r="I965" s="5" t="s">
        <v>7470</v>
      </c>
      <c r="J965" s="5" t="s">
        <v>7471</v>
      </c>
      <c r="K965" s="5" t="s">
        <v>42</v>
      </c>
      <c r="L965" s="5" t="s">
        <v>55</v>
      </c>
      <c r="M965" s="10"/>
      <c r="N965" s="10"/>
      <c r="O965" s="10"/>
      <c r="P965" s="10"/>
      <c r="Q965" s="10"/>
      <c r="R965" s="10"/>
      <c r="S965" s="10"/>
      <c r="T965" s="10"/>
      <c r="U965" s="10"/>
      <c r="V965" s="10"/>
      <c r="W965" s="10"/>
      <c r="X965" s="10"/>
      <c r="Y965" s="10"/>
      <c r="Z965" s="10"/>
      <c r="AA965" s="10"/>
    </row>
    <row r="966" spans="1:27" ht="20.25" customHeight="1">
      <c r="A966" s="5" t="s">
        <v>7472</v>
      </c>
      <c r="B966" s="5" t="s">
        <v>7473</v>
      </c>
      <c r="C966" s="5" t="s">
        <v>41</v>
      </c>
      <c r="D966" s="5" t="s">
        <v>94</v>
      </c>
      <c r="E966" s="5" t="s">
        <v>29</v>
      </c>
      <c r="F966" s="5" t="s">
        <v>2614</v>
      </c>
      <c r="G966" s="5" t="s">
        <v>66</v>
      </c>
      <c r="H966" s="5" t="s">
        <v>110</v>
      </c>
      <c r="I966" s="5"/>
      <c r="J966" s="5" t="s">
        <v>7474</v>
      </c>
      <c r="K966" s="5" t="s">
        <v>53</v>
      </c>
      <c r="L966" s="5" t="s">
        <v>55</v>
      </c>
      <c r="M966" s="10"/>
      <c r="N966" s="10"/>
      <c r="O966" s="10"/>
      <c r="P966" s="10"/>
      <c r="Q966" s="10"/>
      <c r="R966" s="10"/>
      <c r="S966" s="10"/>
      <c r="T966" s="10"/>
      <c r="U966" s="10"/>
      <c r="V966" s="10"/>
      <c r="W966" s="10"/>
      <c r="X966" s="10"/>
      <c r="Y966" s="10"/>
      <c r="Z966" s="10"/>
      <c r="AA966" s="10"/>
    </row>
    <row r="967" spans="1:27" ht="20.25" customHeight="1">
      <c r="A967" s="5" t="s">
        <v>2660</v>
      </c>
      <c r="B967" s="5" t="s">
        <v>7475</v>
      </c>
      <c r="C967" s="5" t="s">
        <v>41</v>
      </c>
      <c r="D967" s="5" t="s">
        <v>169</v>
      </c>
      <c r="E967" s="5" t="s">
        <v>45</v>
      </c>
      <c r="F967" s="5" t="s">
        <v>7476</v>
      </c>
      <c r="G967" s="5" t="s">
        <v>108</v>
      </c>
      <c r="H967" s="5" t="s">
        <v>883</v>
      </c>
      <c r="I967" s="5" t="s">
        <v>7479</v>
      </c>
      <c r="J967" s="5"/>
      <c r="K967" s="5" t="s">
        <v>100</v>
      </c>
      <c r="L967" s="5" t="s">
        <v>55</v>
      </c>
      <c r="M967" s="10"/>
      <c r="N967" s="10"/>
      <c r="O967" s="10"/>
      <c r="P967" s="10"/>
      <c r="Q967" s="10"/>
      <c r="R967" s="10"/>
      <c r="S967" s="10"/>
      <c r="T967" s="10"/>
      <c r="U967" s="10"/>
      <c r="V967" s="10"/>
      <c r="W967" s="10"/>
      <c r="X967" s="10"/>
      <c r="Y967" s="10"/>
      <c r="Z967" s="10"/>
      <c r="AA967" s="10"/>
    </row>
    <row r="968" spans="1:27" ht="20.25" customHeight="1">
      <c r="A968" s="5" t="s">
        <v>7480</v>
      </c>
      <c r="B968" s="5" t="s">
        <v>7481</v>
      </c>
      <c r="C968" s="5" t="s">
        <v>41</v>
      </c>
      <c r="D968" s="5" t="s">
        <v>94</v>
      </c>
      <c r="E968" s="5" t="s">
        <v>29</v>
      </c>
      <c r="F968" s="5" t="s">
        <v>538</v>
      </c>
      <c r="G968" s="5" t="s">
        <v>125</v>
      </c>
      <c r="H968" s="5" t="s">
        <v>76</v>
      </c>
      <c r="I968" s="5" t="s">
        <v>7483</v>
      </c>
      <c r="J968" s="5" t="s">
        <v>7484</v>
      </c>
      <c r="K968" s="5" t="s">
        <v>100</v>
      </c>
      <c r="L968" s="5" t="s">
        <v>55</v>
      </c>
      <c r="M968" s="10"/>
      <c r="N968" s="10"/>
      <c r="O968" s="10"/>
      <c r="P968" s="10"/>
      <c r="Q968" s="10"/>
      <c r="R968" s="10"/>
      <c r="S968" s="10"/>
      <c r="T968" s="10"/>
      <c r="U968" s="10"/>
      <c r="V968" s="10"/>
      <c r="W968" s="10"/>
      <c r="X968" s="10"/>
      <c r="Y968" s="10"/>
      <c r="Z968" s="10"/>
      <c r="AA968" s="10"/>
    </row>
    <row r="969" spans="1:27" ht="20.25" customHeight="1">
      <c r="A969" s="5" t="s">
        <v>7485</v>
      </c>
      <c r="B969" s="5" t="s">
        <v>7486</v>
      </c>
      <c r="C969" s="5" t="s">
        <v>41</v>
      </c>
      <c r="D969" s="5" t="s">
        <v>94</v>
      </c>
      <c r="E969" s="5" t="s">
        <v>45</v>
      </c>
      <c r="F969" s="5" t="s">
        <v>151</v>
      </c>
      <c r="G969" s="5" t="s">
        <v>66</v>
      </c>
      <c r="H969" s="5" t="s">
        <v>76</v>
      </c>
      <c r="I969" s="5" t="s">
        <v>7487</v>
      </c>
      <c r="J969" s="5" t="s">
        <v>7488</v>
      </c>
      <c r="K969" s="5" t="s">
        <v>53</v>
      </c>
      <c r="L969" s="5" t="s">
        <v>55</v>
      </c>
      <c r="M969" s="10"/>
      <c r="N969" s="10"/>
      <c r="O969" s="10"/>
      <c r="P969" s="10"/>
      <c r="Q969" s="10"/>
      <c r="R969" s="10"/>
      <c r="S969" s="10"/>
      <c r="T969" s="10"/>
      <c r="U969" s="10"/>
      <c r="V969" s="10"/>
      <c r="W969" s="10"/>
      <c r="X969" s="10"/>
      <c r="Y969" s="10"/>
      <c r="Z969" s="10"/>
      <c r="AA969" s="10"/>
    </row>
    <row r="970" spans="1:27" ht="20.25" customHeight="1">
      <c r="A970" s="5" t="s">
        <v>7489</v>
      </c>
      <c r="B970" s="5" t="s">
        <v>7490</v>
      </c>
      <c r="C970" s="5" t="s">
        <v>41</v>
      </c>
      <c r="D970" s="5" t="s">
        <v>47</v>
      </c>
      <c r="E970" s="5" t="s">
        <v>29</v>
      </c>
      <c r="F970" s="5" t="s">
        <v>251</v>
      </c>
      <c r="G970" s="5" t="s">
        <v>66</v>
      </c>
      <c r="H970" s="5" t="s">
        <v>947</v>
      </c>
      <c r="I970" s="5" t="s">
        <v>7491</v>
      </c>
      <c r="J970" s="5" t="s">
        <v>7493</v>
      </c>
      <c r="K970" s="5" t="s">
        <v>37</v>
      </c>
      <c r="L970" s="5" t="s">
        <v>55</v>
      </c>
      <c r="M970" s="10"/>
      <c r="N970" s="10"/>
      <c r="O970" s="10"/>
      <c r="P970" s="10"/>
      <c r="Q970" s="10"/>
      <c r="R970" s="10"/>
      <c r="S970" s="10"/>
      <c r="T970" s="10"/>
      <c r="U970" s="10"/>
      <c r="V970" s="10"/>
      <c r="W970" s="10"/>
      <c r="X970" s="10"/>
      <c r="Y970" s="10"/>
      <c r="Z970" s="10"/>
      <c r="AA970" s="10"/>
    </row>
    <row r="971" spans="1:27" ht="20.25" customHeight="1">
      <c r="A971" s="5" t="s">
        <v>3156</v>
      </c>
      <c r="B971" s="5" t="s">
        <v>7495</v>
      </c>
      <c r="C971" s="5" t="s">
        <v>41</v>
      </c>
      <c r="D971" s="5" t="s">
        <v>94</v>
      </c>
      <c r="E971" s="5" t="s">
        <v>45</v>
      </c>
      <c r="F971" s="5" t="s">
        <v>672</v>
      </c>
      <c r="G971" s="5" t="s">
        <v>125</v>
      </c>
      <c r="H971" s="5" t="s">
        <v>1505</v>
      </c>
      <c r="I971" s="5" t="s">
        <v>7498</v>
      </c>
      <c r="J971" s="5" t="s">
        <v>7499</v>
      </c>
      <c r="K971" s="5" t="s">
        <v>167</v>
      </c>
      <c r="L971" s="5" t="s">
        <v>55</v>
      </c>
      <c r="M971" s="10"/>
      <c r="N971" s="10"/>
      <c r="O971" s="10"/>
      <c r="P971" s="10"/>
      <c r="Q971" s="10"/>
      <c r="R971" s="10"/>
      <c r="S971" s="10"/>
      <c r="T971" s="10"/>
      <c r="U971" s="10"/>
      <c r="V971" s="10"/>
      <c r="W971" s="10"/>
      <c r="X971" s="10"/>
      <c r="Y971" s="10"/>
      <c r="Z971" s="10"/>
      <c r="AA971" s="10"/>
    </row>
    <row r="972" spans="1:27" ht="20.25" customHeight="1">
      <c r="A972" s="5" t="s">
        <v>4654</v>
      </c>
      <c r="B972" s="5" t="s">
        <v>7500</v>
      </c>
      <c r="C972" s="5" t="s">
        <v>41</v>
      </c>
      <c r="D972" s="5" t="s">
        <v>94</v>
      </c>
      <c r="E972" s="5" t="s">
        <v>29</v>
      </c>
      <c r="F972" s="5" t="s">
        <v>548</v>
      </c>
      <c r="G972" s="5" t="s">
        <v>125</v>
      </c>
      <c r="H972" s="5" t="s">
        <v>947</v>
      </c>
      <c r="I972" s="5" t="s">
        <v>7501</v>
      </c>
      <c r="J972" s="5" t="s">
        <v>7502</v>
      </c>
      <c r="K972" s="5" t="s">
        <v>53</v>
      </c>
      <c r="L972" s="5" t="s">
        <v>55</v>
      </c>
      <c r="M972" s="10"/>
      <c r="N972" s="10"/>
      <c r="O972" s="10"/>
      <c r="P972" s="10"/>
      <c r="Q972" s="10"/>
      <c r="R972" s="10"/>
      <c r="S972" s="10"/>
      <c r="T972" s="10"/>
      <c r="U972" s="10"/>
      <c r="V972" s="10"/>
      <c r="W972" s="10"/>
      <c r="X972" s="10"/>
      <c r="Y972" s="10"/>
      <c r="Z972" s="10"/>
      <c r="AA972" s="10"/>
    </row>
    <row r="973" spans="1:27" ht="20.25" customHeight="1">
      <c r="A973" s="5" t="s">
        <v>7503</v>
      </c>
      <c r="B973" s="5" t="s">
        <v>7504</v>
      </c>
      <c r="C973" s="5" t="s">
        <v>41</v>
      </c>
      <c r="D973" s="5" t="s">
        <v>94</v>
      </c>
      <c r="E973" s="5" t="s">
        <v>29</v>
      </c>
      <c r="F973" s="5" t="s">
        <v>347</v>
      </c>
      <c r="G973" s="5" t="s">
        <v>125</v>
      </c>
      <c r="H973" s="5" t="s">
        <v>87</v>
      </c>
      <c r="I973" s="5" t="s">
        <v>7505</v>
      </c>
      <c r="J973" s="5" t="s">
        <v>7506</v>
      </c>
      <c r="K973" s="5" t="s">
        <v>100</v>
      </c>
      <c r="L973" s="5" t="s">
        <v>55</v>
      </c>
      <c r="M973" s="10"/>
      <c r="N973" s="10"/>
      <c r="O973" s="10"/>
      <c r="P973" s="10"/>
      <c r="Q973" s="10"/>
      <c r="R973" s="10"/>
      <c r="S973" s="10"/>
      <c r="T973" s="10"/>
      <c r="U973" s="10"/>
      <c r="V973" s="10"/>
      <c r="W973" s="10"/>
      <c r="X973" s="10"/>
      <c r="Y973" s="10"/>
      <c r="Z973" s="10"/>
      <c r="AA973" s="10"/>
    </row>
    <row r="974" spans="1:27" ht="20.25" customHeight="1">
      <c r="A974" s="5" t="s">
        <v>3156</v>
      </c>
      <c r="B974" s="5" t="s">
        <v>7507</v>
      </c>
      <c r="C974" s="5" t="s">
        <v>41</v>
      </c>
      <c r="D974" s="5" t="s">
        <v>94</v>
      </c>
      <c r="E974" s="5" t="s">
        <v>45</v>
      </c>
      <c r="F974" s="5" t="s">
        <v>2463</v>
      </c>
      <c r="G974" s="5" t="s">
        <v>125</v>
      </c>
      <c r="H974" s="5" t="s">
        <v>87</v>
      </c>
      <c r="I974" s="5" t="s">
        <v>6508</v>
      </c>
      <c r="J974" s="5" t="s">
        <v>7510</v>
      </c>
      <c r="K974" s="5" t="s">
        <v>37</v>
      </c>
      <c r="L974" s="5" t="s">
        <v>55</v>
      </c>
      <c r="M974" s="10"/>
      <c r="N974" s="10"/>
      <c r="O974" s="10"/>
      <c r="P974" s="10"/>
      <c r="Q974" s="10"/>
      <c r="R974" s="10"/>
      <c r="S974" s="10"/>
      <c r="T974" s="10"/>
      <c r="U974" s="10"/>
      <c r="V974" s="10"/>
      <c r="W974" s="10"/>
      <c r="X974" s="10"/>
      <c r="Y974" s="10"/>
      <c r="Z974" s="10"/>
      <c r="AA974" s="10"/>
    </row>
    <row r="975" spans="1:27" ht="20.25" customHeight="1">
      <c r="A975" s="5" t="s">
        <v>7511</v>
      </c>
      <c r="B975" s="5" t="s">
        <v>7512</v>
      </c>
      <c r="C975" s="5" t="s">
        <v>41</v>
      </c>
      <c r="D975" s="5" t="s">
        <v>47</v>
      </c>
      <c r="E975" s="5" t="s">
        <v>45</v>
      </c>
      <c r="F975" s="5" t="s">
        <v>56</v>
      </c>
      <c r="G975" s="5" t="s">
        <v>108</v>
      </c>
      <c r="H975" s="5" t="s">
        <v>1424</v>
      </c>
      <c r="I975" s="5" t="s">
        <v>7513</v>
      </c>
      <c r="J975" s="5" t="s">
        <v>7514</v>
      </c>
      <c r="K975" s="5" t="s">
        <v>53</v>
      </c>
      <c r="L975" s="5" t="s">
        <v>55</v>
      </c>
      <c r="M975" s="10"/>
      <c r="N975" s="10"/>
      <c r="O975" s="10"/>
      <c r="P975" s="10"/>
      <c r="Q975" s="10"/>
      <c r="R975" s="10"/>
      <c r="S975" s="10"/>
      <c r="T975" s="10"/>
      <c r="U975" s="10"/>
      <c r="V975" s="10"/>
      <c r="W975" s="10"/>
      <c r="X975" s="10"/>
      <c r="Y975" s="10"/>
      <c r="Z975" s="10"/>
      <c r="AA975" s="10"/>
    </row>
    <row r="976" spans="1:27" ht="20.25" customHeight="1">
      <c r="A976" s="5" t="s">
        <v>784</v>
      </c>
      <c r="B976" s="5" t="s">
        <v>7515</v>
      </c>
      <c r="C976" s="5" t="s">
        <v>41</v>
      </c>
      <c r="D976" s="5" t="s">
        <v>94</v>
      </c>
      <c r="E976" s="5" t="s">
        <v>29</v>
      </c>
      <c r="F976" s="5" t="s">
        <v>5164</v>
      </c>
      <c r="G976" s="5" t="s">
        <v>66</v>
      </c>
      <c r="H976" s="5" t="s">
        <v>76</v>
      </c>
      <c r="I976" s="5" t="s">
        <v>7516</v>
      </c>
      <c r="J976" s="5" t="s">
        <v>7517</v>
      </c>
      <c r="K976" s="5" t="s">
        <v>53</v>
      </c>
      <c r="L976" s="5" t="s">
        <v>55</v>
      </c>
      <c r="M976" s="10"/>
      <c r="N976" s="10"/>
      <c r="O976" s="10"/>
      <c r="P976" s="10"/>
      <c r="Q976" s="10"/>
      <c r="R976" s="10"/>
      <c r="S976" s="10"/>
      <c r="T976" s="10"/>
      <c r="U976" s="10"/>
      <c r="V976" s="10"/>
      <c r="W976" s="10"/>
      <c r="X976" s="10"/>
      <c r="Y976" s="10"/>
      <c r="Z976" s="10"/>
      <c r="AA976" s="10"/>
    </row>
    <row r="977" spans="1:27" ht="20.25" customHeight="1">
      <c r="A977" s="5" t="s">
        <v>1405</v>
      </c>
      <c r="B977" s="5" t="s">
        <v>2253</v>
      </c>
      <c r="C977" s="5" t="s">
        <v>41</v>
      </c>
      <c r="D977" s="5" t="s">
        <v>43</v>
      </c>
      <c r="E977" s="5" t="s">
        <v>29</v>
      </c>
      <c r="F977" s="5" t="s">
        <v>65</v>
      </c>
      <c r="G977" s="5" t="s">
        <v>125</v>
      </c>
      <c r="H977" s="5" t="s">
        <v>947</v>
      </c>
      <c r="I977" s="5" t="s">
        <v>2256</v>
      </c>
      <c r="J977" s="5" t="s">
        <v>2257</v>
      </c>
      <c r="K977" s="5" t="s">
        <v>53</v>
      </c>
      <c r="L977" s="5" t="s">
        <v>55</v>
      </c>
      <c r="M977" s="10"/>
      <c r="N977" s="10"/>
      <c r="O977" s="10"/>
      <c r="P977" s="10"/>
      <c r="Q977" s="10"/>
      <c r="R977" s="10"/>
      <c r="S977" s="10"/>
      <c r="T977" s="10"/>
      <c r="U977" s="10"/>
      <c r="V977" s="10"/>
      <c r="W977" s="10"/>
      <c r="X977" s="10"/>
      <c r="Y977" s="10"/>
      <c r="Z977" s="10"/>
      <c r="AA977" s="10"/>
    </row>
    <row r="978" spans="1:27" ht="20.25" customHeight="1">
      <c r="A978" s="5" t="s">
        <v>7521</v>
      </c>
      <c r="B978" s="5" t="s">
        <v>7522</v>
      </c>
      <c r="C978" s="5" t="s">
        <v>41</v>
      </c>
      <c r="D978" s="5" t="s">
        <v>94</v>
      </c>
      <c r="E978" s="5" t="s">
        <v>45</v>
      </c>
      <c r="F978" s="5" t="s">
        <v>695</v>
      </c>
      <c r="G978" s="5" t="s">
        <v>66</v>
      </c>
      <c r="H978" s="5" t="s">
        <v>586</v>
      </c>
      <c r="I978" s="5" t="s">
        <v>7523</v>
      </c>
      <c r="J978" s="5" t="s">
        <v>7524</v>
      </c>
      <c r="K978" s="5" t="s">
        <v>37</v>
      </c>
      <c r="L978" s="5" t="s">
        <v>55</v>
      </c>
      <c r="M978" s="10"/>
      <c r="N978" s="10"/>
      <c r="O978" s="10"/>
      <c r="P978" s="10"/>
      <c r="Q978" s="10"/>
      <c r="R978" s="10"/>
      <c r="S978" s="10"/>
      <c r="T978" s="10"/>
      <c r="U978" s="10"/>
      <c r="V978" s="10"/>
      <c r="W978" s="10"/>
      <c r="X978" s="10"/>
      <c r="Y978" s="10"/>
      <c r="Z978" s="10"/>
      <c r="AA978" s="10"/>
    </row>
    <row r="979" spans="1:27" ht="20.25" customHeight="1">
      <c r="A979" s="5" t="s">
        <v>7177</v>
      </c>
      <c r="B979" s="5" t="s">
        <v>7525</v>
      </c>
      <c r="C979" s="5" t="s">
        <v>41</v>
      </c>
      <c r="D979" s="5" t="s">
        <v>94</v>
      </c>
      <c r="E979" s="5" t="s">
        <v>45</v>
      </c>
      <c r="F979" s="5" t="s">
        <v>56</v>
      </c>
      <c r="G979" s="5" t="s">
        <v>31</v>
      </c>
      <c r="H979" s="5" t="s">
        <v>57</v>
      </c>
      <c r="I979" s="5" t="s">
        <v>7526</v>
      </c>
      <c r="J979" s="5" t="s">
        <v>7527</v>
      </c>
      <c r="K979" s="5" t="s">
        <v>53</v>
      </c>
      <c r="L979" s="5" t="s">
        <v>55</v>
      </c>
      <c r="M979" s="10"/>
      <c r="N979" s="10"/>
      <c r="O979" s="10"/>
      <c r="P979" s="10"/>
      <c r="Q979" s="10"/>
      <c r="R979" s="10"/>
      <c r="S979" s="10"/>
      <c r="T979" s="10"/>
      <c r="U979" s="10"/>
      <c r="V979" s="10"/>
      <c r="W979" s="10"/>
      <c r="X979" s="10"/>
      <c r="Y979" s="10"/>
      <c r="Z979" s="10"/>
      <c r="AA979" s="10"/>
    </row>
    <row r="980" spans="1:27" ht="20.25" customHeight="1">
      <c r="A980" s="5" t="s">
        <v>7528</v>
      </c>
      <c r="B980" s="5" t="s">
        <v>7529</v>
      </c>
      <c r="C980" s="5" t="s">
        <v>41</v>
      </c>
      <c r="D980" s="5" t="s">
        <v>114</v>
      </c>
      <c r="E980" s="5" t="s">
        <v>29</v>
      </c>
      <c r="F980" s="5" t="s">
        <v>56</v>
      </c>
      <c r="G980" s="5" t="s">
        <v>108</v>
      </c>
      <c r="H980" s="5" t="s">
        <v>7531</v>
      </c>
      <c r="I980" s="5"/>
      <c r="J980" s="5" t="s">
        <v>7532</v>
      </c>
      <c r="K980" s="5" t="s">
        <v>37</v>
      </c>
      <c r="L980" s="5" t="s">
        <v>55</v>
      </c>
      <c r="M980" s="10"/>
      <c r="N980" s="10"/>
      <c r="O980" s="10"/>
      <c r="P980" s="10"/>
      <c r="Q980" s="10"/>
      <c r="R980" s="10"/>
      <c r="S980" s="10"/>
      <c r="T980" s="10"/>
      <c r="U980" s="10"/>
      <c r="V980" s="10"/>
      <c r="W980" s="10"/>
      <c r="X980" s="10"/>
      <c r="Y980" s="10"/>
      <c r="Z980" s="10"/>
      <c r="AA980" s="10"/>
    </row>
    <row r="981" spans="1:27" ht="20.25" customHeight="1">
      <c r="A981" s="5" t="s">
        <v>784</v>
      </c>
      <c r="B981" s="5" t="s">
        <v>7535</v>
      </c>
      <c r="C981" s="5" t="s">
        <v>41</v>
      </c>
      <c r="D981" s="5" t="s">
        <v>169</v>
      </c>
      <c r="E981" s="5" t="s">
        <v>29</v>
      </c>
      <c r="F981" s="5" t="s">
        <v>144</v>
      </c>
      <c r="G981" s="5" t="s">
        <v>31</v>
      </c>
      <c r="H981" s="5" t="s">
        <v>57</v>
      </c>
      <c r="I981" s="5" t="s">
        <v>7536</v>
      </c>
      <c r="J981" s="5" t="s">
        <v>7537</v>
      </c>
      <c r="K981" s="5" t="s">
        <v>37</v>
      </c>
      <c r="L981" s="5" t="s">
        <v>55</v>
      </c>
      <c r="M981" s="10"/>
      <c r="N981" s="10"/>
      <c r="O981" s="10"/>
      <c r="P981" s="10"/>
      <c r="Q981" s="10"/>
      <c r="R981" s="10"/>
      <c r="S981" s="10"/>
      <c r="T981" s="10"/>
      <c r="U981" s="10"/>
      <c r="V981" s="10"/>
      <c r="W981" s="10"/>
      <c r="X981" s="10"/>
      <c r="Y981" s="10"/>
      <c r="Z981" s="10"/>
      <c r="AA981" s="10"/>
    </row>
    <row r="982" spans="1:27" ht="20.25" customHeight="1">
      <c r="A982" s="5" t="s">
        <v>2440</v>
      </c>
      <c r="B982" s="5" t="s">
        <v>4481</v>
      </c>
      <c r="C982" s="5" t="s">
        <v>41</v>
      </c>
      <c r="D982" s="5" t="s">
        <v>94</v>
      </c>
      <c r="E982" s="5" t="s">
        <v>45</v>
      </c>
      <c r="F982" s="5" t="s">
        <v>2344</v>
      </c>
      <c r="G982" s="5" t="s">
        <v>125</v>
      </c>
      <c r="H982" s="5" t="s">
        <v>479</v>
      </c>
      <c r="I982" s="5" t="s">
        <v>7538</v>
      </c>
      <c r="J982" s="5" t="s">
        <v>7539</v>
      </c>
      <c r="K982" s="5" t="s">
        <v>37</v>
      </c>
      <c r="L982" s="5" t="s">
        <v>55</v>
      </c>
      <c r="M982" s="10"/>
      <c r="N982" s="10"/>
      <c r="O982" s="10"/>
      <c r="P982" s="10"/>
      <c r="Q982" s="10"/>
      <c r="R982" s="10"/>
      <c r="S982" s="10"/>
      <c r="T982" s="10"/>
      <c r="U982" s="10"/>
      <c r="V982" s="10"/>
      <c r="W982" s="10"/>
      <c r="X982" s="10"/>
      <c r="Y982" s="10"/>
      <c r="Z982" s="10"/>
      <c r="AA982" s="10"/>
    </row>
    <row r="983" spans="1:27" ht="20.25" customHeight="1">
      <c r="A983" s="5" t="s">
        <v>7540</v>
      </c>
      <c r="B983" s="5" t="s">
        <v>7541</v>
      </c>
      <c r="C983" s="5" t="s">
        <v>41</v>
      </c>
      <c r="D983" s="5" t="s">
        <v>94</v>
      </c>
      <c r="E983" s="5" t="s">
        <v>45</v>
      </c>
      <c r="F983" s="5" t="s">
        <v>3407</v>
      </c>
      <c r="G983" s="5" t="s">
        <v>108</v>
      </c>
      <c r="H983" s="5" t="s">
        <v>106</v>
      </c>
      <c r="I983" s="5"/>
      <c r="J983" s="5" t="s">
        <v>7544</v>
      </c>
      <c r="K983" s="5" t="s">
        <v>53</v>
      </c>
      <c r="L983" s="5" t="s">
        <v>55</v>
      </c>
      <c r="M983" s="10"/>
      <c r="N983" s="10"/>
      <c r="O983" s="10"/>
      <c r="P983" s="10"/>
      <c r="Q983" s="10"/>
      <c r="R983" s="10"/>
      <c r="S983" s="10"/>
      <c r="T983" s="10"/>
      <c r="U983" s="10"/>
      <c r="V983" s="10"/>
      <c r="W983" s="10"/>
      <c r="X983" s="10"/>
      <c r="Y983" s="10"/>
      <c r="Z983" s="10"/>
      <c r="AA983" s="10"/>
    </row>
    <row r="984" spans="1:27" ht="20.25" customHeight="1">
      <c r="A984" s="5" t="s">
        <v>7547</v>
      </c>
      <c r="B984" s="5" t="s">
        <v>7548</v>
      </c>
      <c r="C984" s="5" t="s">
        <v>41</v>
      </c>
      <c r="D984" s="5" t="s">
        <v>43</v>
      </c>
      <c r="E984" s="5" t="s">
        <v>45</v>
      </c>
      <c r="F984" s="5" t="s">
        <v>222</v>
      </c>
      <c r="G984" s="5" t="s">
        <v>31</v>
      </c>
      <c r="H984" s="5" t="s">
        <v>7549</v>
      </c>
      <c r="I984" s="5" t="s">
        <v>7550</v>
      </c>
      <c r="J984" s="5" t="s">
        <v>7551</v>
      </c>
      <c r="K984" s="5" t="s">
        <v>53</v>
      </c>
      <c r="L984" s="5" t="s">
        <v>55</v>
      </c>
      <c r="M984" s="10"/>
      <c r="N984" s="10"/>
      <c r="O984" s="10"/>
      <c r="P984" s="10"/>
      <c r="Q984" s="10"/>
      <c r="R984" s="10"/>
      <c r="S984" s="10"/>
      <c r="T984" s="10"/>
      <c r="U984" s="10"/>
      <c r="V984" s="10"/>
      <c r="W984" s="10"/>
      <c r="X984" s="10"/>
      <c r="Y984" s="10"/>
      <c r="Z984" s="10"/>
      <c r="AA984" s="10"/>
    </row>
    <row r="985" spans="1:27" ht="20.25" customHeight="1">
      <c r="A985" s="5" t="s">
        <v>7172</v>
      </c>
      <c r="B985" s="5" t="s">
        <v>7552</v>
      </c>
      <c r="C985" s="5" t="s">
        <v>41</v>
      </c>
      <c r="D985" s="5" t="s">
        <v>94</v>
      </c>
      <c r="E985" s="5" t="s">
        <v>45</v>
      </c>
      <c r="F985" s="5" t="s">
        <v>957</v>
      </c>
      <c r="G985" s="5" t="s">
        <v>31</v>
      </c>
      <c r="H985" s="5" t="s">
        <v>516</v>
      </c>
      <c r="I985" s="5" t="s">
        <v>7553</v>
      </c>
      <c r="J985" s="5" t="s">
        <v>7554</v>
      </c>
      <c r="K985" s="5" t="s">
        <v>53</v>
      </c>
      <c r="L985" s="5" t="s">
        <v>55</v>
      </c>
      <c r="M985" s="10"/>
      <c r="N985" s="10"/>
      <c r="O985" s="10"/>
      <c r="P985" s="10"/>
      <c r="Q985" s="10"/>
      <c r="R985" s="10"/>
      <c r="S985" s="10"/>
      <c r="T985" s="10"/>
      <c r="U985" s="10"/>
      <c r="V985" s="10"/>
      <c r="W985" s="10"/>
      <c r="X985" s="10"/>
      <c r="Y985" s="10"/>
      <c r="Z985" s="10"/>
      <c r="AA985" s="10"/>
    </row>
    <row r="986" spans="1:27" ht="20.25" customHeight="1">
      <c r="A986" s="5" t="s">
        <v>7278</v>
      </c>
      <c r="B986" s="5" t="s">
        <v>7557</v>
      </c>
      <c r="C986" s="5" t="s">
        <v>41</v>
      </c>
      <c r="D986" s="5" t="s">
        <v>43</v>
      </c>
      <c r="E986" s="5" t="s">
        <v>29</v>
      </c>
      <c r="F986" s="5" t="s">
        <v>717</v>
      </c>
      <c r="G986" s="5" t="s">
        <v>125</v>
      </c>
      <c r="H986" s="5" t="s">
        <v>1240</v>
      </c>
      <c r="I986" s="5" t="s">
        <v>7561</v>
      </c>
      <c r="J986" s="5" t="s">
        <v>7562</v>
      </c>
      <c r="K986" s="5" t="s">
        <v>53</v>
      </c>
      <c r="L986" s="5" t="s">
        <v>55</v>
      </c>
      <c r="M986" s="10"/>
      <c r="N986" s="10"/>
      <c r="O986" s="10"/>
      <c r="P986" s="10"/>
      <c r="Q986" s="10"/>
      <c r="R986" s="10"/>
      <c r="S986" s="10"/>
      <c r="T986" s="10"/>
      <c r="U986" s="10"/>
      <c r="V986" s="10"/>
      <c r="W986" s="10"/>
      <c r="X986" s="10"/>
      <c r="Y986" s="10"/>
      <c r="Z986" s="10"/>
      <c r="AA986" s="10"/>
    </row>
    <row r="987" spans="1:27" ht="20.25" customHeight="1">
      <c r="A987" s="5" t="s">
        <v>1457</v>
      </c>
      <c r="B987" s="5" t="s">
        <v>5468</v>
      </c>
      <c r="C987" s="5" t="s">
        <v>41</v>
      </c>
      <c r="D987" s="5" t="s">
        <v>874</v>
      </c>
      <c r="E987" s="5" t="s">
        <v>45</v>
      </c>
      <c r="F987" s="5" t="s">
        <v>672</v>
      </c>
      <c r="G987" s="5" t="s">
        <v>31</v>
      </c>
      <c r="H987" s="5" t="s">
        <v>5470</v>
      </c>
      <c r="I987" s="5" t="s">
        <v>5472</v>
      </c>
      <c r="J987" s="5" t="s">
        <v>5475</v>
      </c>
      <c r="K987" s="5" t="s">
        <v>42</v>
      </c>
      <c r="L987" s="5" t="s">
        <v>55</v>
      </c>
      <c r="M987" s="10"/>
      <c r="N987" s="10"/>
      <c r="O987" s="10"/>
      <c r="P987" s="10"/>
      <c r="Q987" s="10"/>
      <c r="R987" s="10"/>
      <c r="S987" s="10"/>
      <c r="T987" s="10"/>
      <c r="U987" s="10"/>
      <c r="V987" s="10"/>
      <c r="W987" s="10"/>
      <c r="X987" s="10"/>
      <c r="Y987" s="10"/>
      <c r="Z987" s="10"/>
      <c r="AA987" s="10"/>
    </row>
    <row r="988" spans="1:27" ht="20.25" customHeight="1">
      <c r="A988" s="5" t="s">
        <v>784</v>
      </c>
      <c r="B988" s="5" t="s">
        <v>7565</v>
      </c>
      <c r="C988" s="5" t="s">
        <v>41</v>
      </c>
      <c r="D988" s="5" t="s">
        <v>94</v>
      </c>
      <c r="E988" s="5" t="s">
        <v>45</v>
      </c>
      <c r="F988" s="5" t="s">
        <v>56</v>
      </c>
      <c r="G988" s="5" t="s">
        <v>108</v>
      </c>
      <c r="H988" s="5" t="s">
        <v>68</v>
      </c>
      <c r="I988" s="5" t="s">
        <v>7567</v>
      </c>
      <c r="J988" s="5" t="s">
        <v>7568</v>
      </c>
      <c r="K988" s="5" t="s">
        <v>167</v>
      </c>
      <c r="L988" s="5" t="s">
        <v>55</v>
      </c>
      <c r="M988" s="10"/>
      <c r="N988" s="10"/>
      <c r="O988" s="10"/>
      <c r="P988" s="10"/>
      <c r="Q988" s="10"/>
      <c r="R988" s="10"/>
      <c r="S988" s="10"/>
      <c r="T988" s="10"/>
      <c r="U988" s="10"/>
      <c r="V988" s="10"/>
      <c r="W988" s="10"/>
      <c r="X988" s="10"/>
      <c r="Y988" s="10"/>
      <c r="Z988" s="10"/>
      <c r="AA988" s="10"/>
    </row>
    <row r="989" spans="1:27" ht="20.25" customHeight="1">
      <c r="A989" s="5" t="s">
        <v>7571</v>
      </c>
      <c r="B989" s="5" t="s">
        <v>7572</v>
      </c>
      <c r="C989" s="5" t="s">
        <v>41</v>
      </c>
      <c r="D989" s="5" t="s">
        <v>94</v>
      </c>
      <c r="E989" s="5" t="s">
        <v>95</v>
      </c>
      <c r="F989" s="5" t="s">
        <v>7573</v>
      </c>
      <c r="G989" s="5" t="s">
        <v>108</v>
      </c>
      <c r="H989" s="5" t="s">
        <v>7574</v>
      </c>
      <c r="I989" s="5" t="s">
        <v>7576</v>
      </c>
      <c r="J989" s="5" t="s">
        <v>7577</v>
      </c>
      <c r="K989" s="5" t="s">
        <v>37</v>
      </c>
      <c r="L989" s="5" t="s">
        <v>55</v>
      </c>
      <c r="M989" s="10"/>
      <c r="N989" s="10"/>
      <c r="O989" s="10"/>
      <c r="P989" s="10"/>
      <c r="Q989" s="10"/>
      <c r="R989" s="10"/>
      <c r="S989" s="10"/>
      <c r="T989" s="10"/>
      <c r="U989" s="10"/>
      <c r="V989" s="10"/>
      <c r="W989" s="10"/>
      <c r="X989" s="10"/>
      <c r="Y989" s="10"/>
      <c r="Z989" s="10"/>
      <c r="AA989" s="10"/>
    </row>
    <row r="990" spans="1:27" ht="20.25" customHeight="1">
      <c r="A990" s="5" t="s">
        <v>2886</v>
      </c>
      <c r="B990" s="5" t="s">
        <v>7578</v>
      </c>
      <c r="C990" s="5" t="s">
        <v>41</v>
      </c>
      <c r="D990" s="5" t="s">
        <v>94</v>
      </c>
      <c r="E990" s="5" t="s">
        <v>45</v>
      </c>
      <c r="F990" s="5" t="s">
        <v>3743</v>
      </c>
      <c r="G990" s="5" t="s">
        <v>125</v>
      </c>
      <c r="H990" s="5" t="s">
        <v>3552</v>
      </c>
      <c r="I990" s="5" t="s">
        <v>7579</v>
      </c>
      <c r="J990" s="5" t="s">
        <v>7580</v>
      </c>
      <c r="K990" s="5" t="s">
        <v>42</v>
      </c>
      <c r="L990" s="5" t="s">
        <v>55</v>
      </c>
      <c r="M990" s="10"/>
      <c r="N990" s="10"/>
      <c r="O990" s="10"/>
      <c r="P990" s="10"/>
      <c r="Q990" s="10"/>
      <c r="R990" s="10"/>
      <c r="S990" s="10"/>
      <c r="T990" s="10"/>
      <c r="U990" s="10"/>
      <c r="V990" s="10"/>
      <c r="W990" s="10"/>
      <c r="X990" s="10"/>
      <c r="Y990" s="10"/>
      <c r="Z990" s="10"/>
      <c r="AA990" s="10"/>
    </row>
    <row r="991" spans="1:27" ht="20.25" customHeight="1">
      <c r="A991" s="5" t="s">
        <v>7581</v>
      </c>
      <c r="B991" s="5" t="s">
        <v>7582</v>
      </c>
      <c r="C991" s="5" t="s">
        <v>41</v>
      </c>
      <c r="D991" s="5" t="s">
        <v>47</v>
      </c>
      <c r="E991" s="5" t="s">
        <v>45</v>
      </c>
      <c r="F991" s="5" t="s">
        <v>201</v>
      </c>
      <c r="G991" s="5" t="s">
        <v>108</v>
      </c>
      <c r="H991" s="5" t="s">
        <v>3697</v>
      </c>
      <c r="I991" s="5" t="s">
        <v>7583</v>
      </c>
      <c r="J991" s="5" t="s">
        <v>7584</v>
      </c>
      <c r="K991" s="5" t="s">
        <v>37</v>
      </c>
      <c r="L991" s="5" t="s">
        <v>55</v>
      </c>
      <c r="M991" s="10"/>
      <c r="N991" s="10"/>
      <c r="O991" s="10"/>
      <c r="P991" s="10"/>
      <c r="Q991" s="10"/>
      <c r="R991" s="10"/>
      <c r="S991" s="10"/>
      <c r="T991" s="10"/>
      <c r="U991" s="10"/>
      <c r="V991" s="10"/>
      <c r="W991" s="10"/>
      <c r="X991" s="10"/>
      <c r="Y991" s="10"/>
      <c r="Z991" s="10"/>
      <c r="AA991" s="10"/>
    </row>
    <row r="992" spans="1:27" ht="20.25" customHeight="1">
      <c r="A992" s="5" t="s">
        <v>2660</v>
      </c>
      <c r="B992" s="5" t="s">
        <v>7588</v>
      </c>
      <c r="C992" s="5" t="s">
        <v>41</v>
      </c>
      <c r="D992" s="5" t="s">
        <v>169</v>
      </c>
      <c r="E992" s="5" t="s">
        <v>29</v>
      </c>
      <c r="F992" s="5" t="s">
        <v>347</v>
      </c>
      <c r="G992" s="5" t="s">
        <v>125</v>
      </c>
      <c r="H992" s="5" t="s">
        <v>2724</v>
      </c>
      <c r="I992" s="5"/>
      <c r="J992" s="5" t="s">
        <v>7591</v>
      </c>
      <c r="K992" s="5" t="s">
        <v>100</v>
      </c>
      <c r="L992" s="5" t="s">
        <v>55</v>
      </c>
      <c r="M992" s="10"/>
      <c r="N992" s="10"/>
      <c r="O992" s="10"/>
      <c r="P992" s="10"/>
      <c r="Q992" s="10"/>
      <c r="R992" s="10"/>
      <c r="S992" s="10"/>
      <c r="T992" s="10"/>
      <c r="U992" s="10"/>
      <c r="V992" s="10"/>
      <c r="W992" s="10"/>
      <c r="X992" s="10"/>
      <c r="Y992" s="10"/>
      <c r="Z992" s="10"/>
      <c r="AA992" s="10"/>
    </row>
    <row r="993" spans="1:27" ht="20.25" customHeight="1">
      <c r="A993" s="5" t="s">
        <v>7592</v>
      </c>
      <c r="B993" s="5" t="s">
        <v>7593</v>
      </c>
      <c r="C993" s="5" t="s">
        <v>41</v>
      </c>
      <c r="D993" s="5" t="s">
        <v>94</v>
      </c>
      <c r="E993" s="5" t="s">
        <v>29</v>
      </c>
      <c r="F993" s="5" t="s">
        <v>538</v>
      </c>
      <c r="G993" s="5" t="s">
        <v>125</v>
      </c>
      <c r="H993" s="5" t="s">
        <v>2578</v>
      </c>
      <c r="I993" s="5" t="s">
        <v>7596</v>
      </c>
      <c r="J993" s="5" t="s">
        <v>7597</v>
      </c>
      <c r="K993" s="5" t="s">
        <v>37</v>
      </c>
      <c r="L993" s="5" t="s">
        <v>55</v>
      </c>
      <c r="M993" s="10"/>
      <c r="N993" s="10"/>
      <c r="O993" s="10"/>
      <c r="P993" s="10"/>
      <c r="Q993" s="10"/>
      <c r="R993" s="10"/>
      <c r="S993" s="10"/>
      <c r="T993" s="10"/>
      <c r="U993" s="10"/>
      <c r="V993" s="10"/>
      <c r="W993" s="10"/>
      <c r="X993" s="10"/>
      <c r="Y993" s="10"/>
      <c r="Z993" s="10"/>
      <c r="AA993" s="10"/>
    </row>
    <row r="994" spans="1:27" ht="20.25" customHeight="1">
      <c r="A994" s="5" t="s">
        <v>7599</v>
      </c>
      <c r="B994" s="5" t="s">
        <v>7600</v>
      </c>
      <c r="C994" s="5" t="s">
        <v>41</v>
      </c>
      <c r="D994" s="5" t="s">
        <v>94</v>
      </c>
      <c r="E994" s="5" t="s">
        <v>45</v>
      </c>
      <c r="F994" s="5" t="s">
        <v>56</v>
      </c>
      <c r="G994" s="5" t="s">
        <v>31</v>
      </c>
      <c r="H994" s="5" t="s">
        <v>76</v>
      </c>
      <c r="I994" s="5" t="s">
        <v>7601</v>
      </c>
      <c r="J994" s="5" t="s">
        <v>7602</v>
      </c>
      <c r="K994" s="5" t="s">
        <v>37</v>
      </c>
      <c r="L994" s="5" t="s">
        <v>55</v>
      </c>
      <c r="M994" s="10"/>
      <c r="N994" s="10"/>
      <c r="O994" s="10"/>
      <c r="P994" s="10"/>
      <c r="Q994" s="10"/>
      <c r="R994" s="10"/>
      <c r="S994" s="10"/>
      <c r="T994" s="10"/>
      <c r="U994" s="10"/>
      <c r="V994" s="10"/>
      <c r="W994" s="10"/>
      <c r="X994" s="10"/>
      <c r="Y994" s="10"/>
      <c r="Z994" s="10"/>
      <c r="AA994" s="10"/>
    </row>
    <row r="995" spans="1:27" ht="20.25" customHeight="1">
      <c r="A995" s="5" t="s">
        <v>7605</v>
      </c>
      <c r="B995" s="5" t="s">
        <v>7606</v>
      </c>
      <c r="C995" s="5" t="s">
        <v>41</v>
      </c>
      <c r="D995" s="5" t="s">
        <v>94</v>
      </c>
      <c r="E995" s="5" t="s">
        <v>29</v>
      </c>
      <c r="F995" s="5" t="s">
        <v>56</v>
      </c>
      <c r="G995" s="5" t="s">
        <v>31</v>
      </c>
      <c r="H995" s="5" t="s">
        <v>106</v>
      </c>
      <c r="I995" s="5" t="s">
        <v>7611</v>
      </c>
      <c r="J995" s="5" t="s">
        <v>7612</v>
      </c>
      <c r="K995" s="5" t="s">
        <v>53</v>
      </c>
      <c r="L995" s="5" t="s">
        <v>55</v>
      </c>
      <c r="M995" s="10"/>
      <c r="N995" s="10"/>
      <c r="O995" s="10"/>
      <c r="P995" s="10"/>
      <c r="Q995" s="10"/>
      <c r="R995" s="10"/>
      <c r="S995" s="10"/>
      <c r="T995" s="10"/>
      <c r="U995" s="10"/>
      <c r="V995" s="10"/>
      <c r="W995" s="10"/>
      <c r="X995" s="10"/>
      <c r="Y995" s="10"/>
      <c r="Z995" s="10"/>
      <c r="AA995" s="10"/>
    </row>
    <row r="996" spans="1:27" ht="20.25" customHeight="1">
      <c r="A996" s="5" t="s">
        <v>7613</v>
      </c>
      <c r="B996" s="5" t="s">
        <v>7614</v>
      </c>
      <c r="C996" s="5" t="s">
        <v>41</v>
      </c>
      <c r="D996" s="5" t="s">
        <v>874</v>
      </c>
      <c r="E996" s="5" t="s">
        <v>29</v>
      </c>
      <c r="F996" s="5" t="s">
        <v>2439</v>
      </c>
      <c r="G996" s="5" t="s">
        <v>31</v>
      </c>
      <c r="H996" s="5" t="s">
        <v>273</v>
      </c>
      <c r="I996" s="5" t="s">
        <v>7615</v>
      </c>
      <c r="J996" s="5" t="s">
        <v>7616</v>
      </c>
      <c r="K996" s="5" t="s">
        <v>100</v>
      </c>
      <c r="L996" s="5" t="s">
        <v>405</v>
      </c>
      <c r="M996" s="10"/>
      <c r="N996" s="10"/>
      <c r="O996" s="10"/>
      <c r="P996" s="10"/>
      <c r="Q996" s="10"/>
      <c r="R996" s="10"/>
      <c r="S996" s="10"/>
      <c r="T996" s="10"/>
      <c r="U996" s="10"/>
      <c r="V996" s="10"/>
      <c r="W996" s="10"/>
      <c r="X996" s="10"/>
      <c r="Y996" s="10"/>
      <c r="Z996" s="10"/>
      <c r="AA996" s="10"/>
    </row>
    <row r="997" spans="1:27" ht="20.25" customHeight="1">
      <c r="A997" s="5" t="s">
        <v>2440</v>
      </c>
      <c r="B997" s="5" t="s">
        <v>7622</v>
      </c>
      <c r="C997" s="5" t="s">
        <v>41</v>
      </c>
      <c r="D997" s="5" t="s">
        <v>43</v>
      </c>
      <c r="E997" s="5" t="s">
        <v>45</v>
      </c>
      <c r="F997" s="5" t="s">
        <v>538</v>
      </c>
      <c r="G997" s="5" t="s">
        <v>31</v>
      </c>
      <c r="H997" s="5" t="s">
        <v>6822</v>
      </c>
      <c r="I997" s="5" t="s">
        <v>7626</v>
      </c>
      <c r="J997" s="5" t="s">
        <v>7627</v>
      </c>
      <c r="K997" s="5" t="s">
        <v>100</v>
      </c>
      <c r="L997" s="5" t="s">
        <v>55</v>
      </c>
      <c r="M997" s="10"/>
      <c r="N997" s="10"/>
      <c r="O997" s="10"/>
      <c r="P997" s="10"/>
      <c r="Q997" s="10"/>
      <c r="R997" s="10"/>
      <c r="S997" s="10"/>
      <c r="T997" s="10"/>
      <c r="U997" s="10"/>
      <c r="V997" s="10"/>
      <c r="W997" s="10"/>
      <c r="X997" s="10"/>
      <c r="Y997" s="10"/>
      <c r="Z997" s="10"/>
      <c r="AA997" s="10"/>
    </row>
    <row r="998" spans="1:27" ht="20.25" customHeight="1">
      <c r="A998" s="5" t="s">
        <v>7629</v>
      </c>
      <c r="B998" s="5" t="s">
        <v>7630</v>
      </c>
      <c r="C998" s="5" t="s">
        <v>41</v>
      </c>
      <c r="D998" s="5" t="s">
        <v>874</v>
      </c>
      <c r="E998" s="5" t="s">
        <v>29</v>
      </c>
      <c r="F998" s="5" t="s">
        <v>695</v>
      </c>
      <c r="G998" s="5" t="s">
        <v>31</v>
      </c>
      <c r="H998" s="5" t="s">
        <v>87</v>
      </c>
      <c r="I998" s="5" t="s">
        <v>7632</v>
      </c>
      <c r="J998" s="5" t="s">
        <v>7634</v>
      </c>
      <c r="K998" s="5" t="s">
        <v>53</v>
      </c>
      <c r="L998" s="5" t="s">
        <v>405</v>
      </c>
      <c r="M998" s="10"/>
      <c r="N998" s="10"/>
      <c r="O998" s="10"/>
      <c r="P998" s="10"/>
      <c r="Q998" s="10"/>
      <c r="R998" s="10"/>
      <c r="S998" s="10"/>
      <c r="T998" s="10"/>
      <c r="U998" s="10"/>
      <c r="V998" s="10"/>
      <c r="W998" s="10"/>
      <c r="X998" s="10"/>
      <c r="Y998" s="10"/>
      <c r="Z998" s="10"/>
      <c r="AA998" s="10"/>
    </row>
    <row r="999" spans="1:27" ht="20.25" customHeight="1">
      <c r="A999" s="5" t="s">
        <v>7636</v>
      </c>
      <c r="B999" s="5" t="s">
        <v>7637</v>
      </c>
      <c r="C999" s="5" t="s">
        <v>41</v>
      </c>
      <c r="D999" s="5" t="s">
        <v>94</v>
      </c>
      <c r="E999" s="5" t="s">
        <v>29</v>
      </c>
      <c r="F999" s="5" t="s">
        <v>30</v>
      </c>
      <c r="G999" s="5" t="s">
        <v>31</v>
      </c>
      <c r="H999" s="5" t="s">
        <v>57</v>
      </c>
      <c r="I999" s="5" t="s">
        <v>7638</v>
      </c>
      <c r="J999" s="5" t="s">
        <v>7639</v>
      </c>
      <c r="K999" s="5" t="s">
        <v>37</v>
      </c>
      <c r="L999" s="5" t="s">
        <v>55</v>
      </c>
      <c r="M999" s="10"/>
      <c r="N999" s="10"/>
      <c r="O999" s="10"/>
      <c r="P999" s="10"/>
      <c r="Q999" s="10"/>
      <c r="R999" s="10"/>
      <c r="S999" s="10"/>
      <c r="T999" s="10"/>
      <c r="U999" s="10"/>
      <c r="V999" s="10"/>
      <c r="W999" s="10"/>
      <c r="X999" s="10"/>
      <c r="Y999" s="10"/>
      <c r="Z999" s="10"/>
      <c r="AA999" s="10"/>
    </row>
    <row r="1000" spans="1:27" ht="20.25" customHeight="1">
      <c r="A1000" s="5" t="s">
        <v>2660</v>
      </c>
      <c r="B1000" s="5" t="s">
        <v>7642</v>
      </c>
      <c r="C1000" s="5" t="s">
        <v>41</v>
      </c>
      <c r="D1000" s="5" t="s">
        <v>47</v>
      </c>
      <c r="E1000" s="5" t="s">
        <v>29</v>
      </c>
      <c r="F1000" s="5" t="s">
        <v>538</v>
      </c>
      <c r="G1000" s="5" t="s">
        <v>125</v>
      </c>
      <c r="H1000" s="5" t="s">
        <v>484</v>
      </c>
      <c r="I1000" s="5" t="s">
        <v>7643</v>
      </c>
      <c r="J1000" s="5" t="s">
        <v>1157</v>
      </c>
      <c r="K1000" s="5" t="s">
        <v>42</v>
      </c>
      <c r="L1000" s="5" t="s">
        <v>55</v>
      </c>
      <c r="M1000" s="10"/>
      <c r="N1000" s="10"/>
      <c r="O1000" s="10"/>
      <c r="P1000" s="10"/>
      <c r="Q1000" s="10"/>
      <c r="R1000" s="10"/>
      <c r="S1000" s="10"/>
      <c r="T1000" s="10"/>
      <c r="U1000" s="10"/>
      <c r="V1000" s="10"/>
      <c r="W1000" s="10"/>
      <c r="X1000" s="10"/>
      <c r="Y1000" s="10"/>
      <c r="Z1000" s="10"/>
      <c r="AA1000" s="10"/>
    </row>
    <row r="1001" spans="1:27" ht="20.25" customHeight="1">
      <c r="A1001" s="5" t="s">
        <v>1099</v>
      </c>
      <c r="B1001" s="5" t="s">
        <v>3017</v>
      </c>
      <c r="C1001" s="5" t="s">
        <v>41</v>
      </c>
      <c r="D1001" s="5" t="s">
        <v>114</v>
      </c>
      <c r="E1001" s="5" t="s">
        <v>45</v>
      </c>
      <c r="F1001" s="5" t="s">
        <v>2463</v>
      </c>
      <c r="G1001" s="5" t="s">
        <v>108</v>
      </c>
      <c r="H1001" s="5" t="s">
        <v>516</v>
      </c>
      <c r="I1001" s="5" t="s">
        <v>3019</v>
      </c>
      <c r="J1001" s="5" t="s">
        <v>3022</v>
      </c>
      <c r="K1001" s="5" t="s">
        <v>53</v>
      </c>
      <c r="L1001" s="5" t="s">
        <v>55</v>
      </c>
      <c r="M1001" s="10"/>
      <c r="N1001" s="10"/>
      <c r="O1001" s="10"/>
      <c r="P1001" s="10"/>
      <c r="Q1001" s="10"/>
      <c r="R1001" s="10"/>
      <c r="S1001" s="10"/>
      <c r="T1001" s="10"/>
      <c r="U1001" s="10"/>
      <c r="V1001" s="10"/>
      <c r="W1001" s="10"/>
      <c r="X1001" s="10"/>
      <c r="Y1001" s="10"/>
      <c r="Z1001" s="10"/>
      <c r="AA1001" s="10"/>
    </row>
    <row r="1002" spans="1:27" ht="20.25" customHeight="1">
      <c r="A1002" s="5" t="s">
        <v>3885</v>
      </c>
      <c r="B1002" s="5" t="s">
        <v>3886</v>
      </c>
      <c r="C1002" s="5" t="s">
        <v>41</v>
      </c>
      <c r="D1002" s="5" t="s">
        <v>169</v>
      </c>
      <c r="E1002" s="5" t="s">
        <v>45</v>
      </c>
      <c r="F1002" s="5" t="s">
        <v>548</v>
      </c>
      <c r="G1002" s="5" t="s">
        <v>108</v>
      </c>
      <c r="H1002" s="5" t="s">
        <v>3889</v>
      </c>
      <c r="I1002" s="5" t="s">
        <v>3890</v>
      </c>
      <c r="J1002" s="5" t="s">
        <v>3892</v>
      </c>
      <c r="K1002" s="5" t="s">
        <v>53</v>
      </c>
      <c r="L1002" s="5" t="s">
        <v>55</v>
      </c>
      <c r="M1002" s="10"/>
      <c r="N1002" s="10"/>
      <c r="O1002" s="10"/>
      <c r="P1002" s="10"/>
      <c r="Q1002" s="10"/>
      <c r="R1002" s="10"/>
      <c r="S1002" s="10"/>
      <c r="T1002" s="10"/>
      <c r="U1002" s="10"/>
      <c r="V1002" s="10"/>
      <c r="W1002" s="10"/>
      <c r="X1002" s="10"/>
      <c r="Y1002" s="10"/>
      <c r="Z1002" s="10"/>
      <c r="AA1002" s="10"/>
    </row>
    <row r="1003" spans="1:27" ht="20.25" customHeight="1">
      <c r="A1003" s="5" t="s">
        <v>7647</v>
      </c>
      <c r="B1003" s="5" t="s">
        <v>7648</v>
      </c>
      <c r="C1003" s="5" t="s">
        <v>41</v>
      </c>
      <c r="D1003" s="5" t="s">
        <v>47</v>
      </c>
      <c r="E1003" s="5" t="s">
        <v>29</v>
      </c>
      <c r="F1003" s="5" t="s">
        <v>493</v>
      </c>
      <c r="G1003" s="5" t="s">
        <v>31</v>
      </c>
      <c r="H1003" s="5" t="s">
        <v>57</v>
      </c>
      <c r="I1003" s="5" t="s">
        <v>7649</v>
      </c>
      <c r="J1003" s="5" t="s">
        <v>7650</v>
      </c>
      <c r="K1003" s="5" t="s">
        <v>53</v>
      </c>
      <c r="L1003" s="5" t="s">
        <v>55</v>
      </c>
      <c r="M1003" s="10"/>
      <c r="N1003" s="10"/>
      <c r="O1003" s="10"/>
      <c r="P1003" s="10"/>
      <c r="Q1003" s="10"/>
      <c r="R1003" s="10"/>
      <c r="S1003" s="10"/>
      <c r="T1003" s="10"/>
      <c r="U1003" s="10"/>
      <c r="V1003" s="10"/>
      <c r="W1003" s="10"/>
      <c r="X1003" s="10"/>
      <c r="Y1003" s="10"/>
      <c r="Z1003" s="10"/>
      <c r="AA1003" s="10"/>
    </row>
    <row r="1004" spans="1:27" ht="20.25" customHeight="1">
      <c r="A1004" s="5" t="s">
        <v>7172</v>
      </c>
      <c r="B1004" s="5" t="s">
        <v>7651</v>
      </c>
      <c r="C1004" s="5" t="s">
        <v>41</v>
      </c>
      <c r="D1004" s="5" t="s">
        <v>874</v>
      </c>
      <c r="E1004" s="5" t="s">
        <v>29</v>
      </c>
      <c r="F1004" s="5" t="s">
        <v>30</v>
      </c>
      <c r="G1004" s="5" t="s">
        <v>31</v>
      </c>
      <c r="H1004" s="5" t="s">
        <v>1662</v>
      </c>
      <c r="I1004" s="5" t="s">
        <v>7654</v>
      </c>
      <c r="J1004" s="5" t="s">
        <v>7655</v>
      </c>
      <c r="K1004" s="5" t="s">
        <v>53</v>
      </c>
      <c r="L1004" s="5" t="s">
        <v>55</v>
      </c>
      <c r="M1004" s="10"/>
      <c r="N1004" s="10"/>
      <c r="O1004" s="10"/>
      <c r="P1004" s="10"/>
      <c r="Q1004" s="10"/>
      <c r="R1004" s="10"/>
      <c r="S1004" s="10"/>
      <c r="T1004" s="10"/>
      <c r="U1004" s="10"/>
      <c r="V1004" s="10"/>
      <c r="W1004" s="10"/>
      <c r="X1004" s="10"/>
      <c r="Y1004" s="10"/>
      <c r="Z1004" s="10"/>
      <c r="AA1004" s="10"/>
    </row>
    <row r="1005" spans="1:27" ht="20.25" customHeight="1">
      <c r="A1005" s="5" t="s">
        <v>7658</v>
      </c>
      <c r="B1005" s="5" t="s">
        <v>7659</v>
      </c>
      <c r="C1005" s="5" t="s">
        <v>41</v>
      </c>
      <c r="D1005" s="5" t="s">
        <v>47</v>
      </c>
      <c r="E1005" s="5" t="s">
        <v>45</v>
      </c>
      <c r="F1005" s="5" t="s">
        <v>493</v>
      </c>
      <c r="G1005" s="5" t="s">
        <v>108</v>
      </c>
      <c r="H1005" s="5" t="s">
        <v>106</v>
      </c>
      <c r="I1005" s="5" t="s">
        <v>7660</v>
      </c>
      <c r="J1005" s="5" t="s">
        <v>7661</v>
      </c>
      <c r="K1005" s="5" t="s">
        <v>37</v>
      </c>
      <c r="L1005" s="5" t="s">
        <v>237</v>
      </c>
      <c r="M1005" s="10"/>
      <c r="N1005" s="10"/>
      <c r="O1005" s="10"/>
      <c r="P1005" s="10"/>
      <c r="Q1005" s="10"/>
      <c r="R1005" s="10"/>
      <c r="S1005" s="10"/>
      <c r="T1005" s="10"/>
      <c r="U1005" s="10"/>
      <c r="V1005" s="10"/>
      <c r="W1005" s="10"/>
      <c r="X1005" s="10"/>
      <c r="Y1005" s="10"/>
      <c r="Z1005" s="10"/>
      <c r="AA1005" s="10"/>
    </row>
    <row r="1006" spans="1:27" ht="20.25" customHeight="1">
      <c r="A1006" s="5" t="s">
        <v>7662</v>
      </c>
      <c r="B1006" s="5" t="s">
        <v>7663</v>
      </c>
      <c r="C1006" s="5" t="s">
        <v>41</v>
      </c>
      <c r="D1006" s="5" t="s">
        <v>47</v>
      </c>
      <c r="E1006" s="5" t="s">
        <v>29</v>
      </c>
      <c r="F1006" s="5" t="s">
        <v>56</v>
      </c>
      <c r="G1006" s="5" t="s">
        <v>108</v>
      </c>
      <c r="H1006" s="5" t="s">
        <v>224</v>
      </c>
      <c r="I1006" s="5" t="s">
        <v>4008</v>
      </c>
      <c r="J1006" s="5" t="s">
        <v>7664</v>
      </c>
      <c r="K1006" s="5" t="s">
        <v>53</v>
      </c>
      <c r="L1006" s="5" t="s">
        <v>55</v>
      </c>
      <c r="M1006" s="10"/>
      <c r="N1006" s="10"/>
      <c r="O1006" s="10"/>
      <c r="P1006" s="10"/>
      <c r="Q1006" s="10"/>
      <c r="R1006" s="10"/>
      <c r="S1006" s="10"/>
      <c r="T1006" s="10"/>
      <c r="U1006" s="10"/>
      <c r="V1006" s="10"/>
      <c r="W1006" s="10"/>
      <c r="X1006" s="10"/>
      <c r="Y1006" s="10"/>
      <c r="Z1006" s="10"/>
      <c r="AA1006" s="10"/>
    </row>
    <row r="1007" spans="1:27" ht="20.25" customHeight="1">
      <c r="A1007" s="5" t="s">
        <v>784</v>
      </c>
      <c r="B1007" s="5" t="s">
        <v>7668</v>
      </c>
      <c r="C1007" s="5" t="s">
        <v>41</v>
      </c>
      <c r="D1007" s="5" t="s">
        <v>114</v>
      </c>
      <c r="E1007" s="5" t="s">
        <v>45</v>
      </c>
      <c r="F1007" s="5" t="s">
        <v>144</v>
      </c>
      <c r="G1007" s="5" t="s">
        <v>125</v>
      </c>
      <c r="H1007" s="5" t="s">
        <v>2544</v>
      </c>
      <c r="I1007" s="5" t="s">
        <v>7672</v>
      </c>
      <c r="J1007" s="5" t="s">
        <v>7674</v>
      </c>
      <c r="K1007" s="5" t="s">
        <v>42</v>
      </c>
      <c r="L1007" s="5" t="s">
        <v>55</v>
      </c>
      <c r="M1007" s="10"/>
      <c r="N1007" s="10"/>
      <c r="O1007" s="10"/>
      <c r="P1007" s="10"/>
      <c r="Q1007" s="10"/>
      <c r="R1007" s="10"/>
      <c r="S1007" s="10"/>
      <c r="T1007" s="10"/>
      <c r="U1007" s="10"/>
      <c r="V1007" s="10"/>
      <c r="W1007" s="10"/>
      <c r="X1007" s="10"/>
      <c r="Y1007" s="10"/>
      <c r="Z1007" s="10"/>
      <c r="AA1007" s="10"/>
    </row>
    <row r="1008" spans="1:27" ht="20.25" customHeight="1">
      <c r="A1008" s="5" t="s">
        <v>7675</v>
      </c>
      <c r="B1008" s="5" t="s">
        <v>7676</v>
      </c>
      <c r="C1008" s="5" t="s">
        <v>41</v>
      </c>
      <c r="D1008" s="5" t="s">
        <v>169</v>
      </c>
      <c r="E1008" s="5" t="s">
        <v>45</v>
      </c>
      <c r="F1008" s="5" t="s">
        <v>30</v>
      </c>
      <c r="G1008" s="5" t="s">
        <v>31</v>
      </c>
      <c r="H1008" s="5" t="s">
        <v>4553</v>
      </c>
      <c r="I1008" s="5" t="s">
        <v>727</v>
      </c>
      <c r="J1008" s="5" t="s">
        <v>7677</v>
      </c>
      <c r="K1008" s="5" t="s">
        <v>53</v>
      </c>
      <c r="L1008" s="5" t="s">
        <v>55</v>
      </c>
      <c r="M1008" s="10"/>
      <c r="N1008" s="10"/>
      <c r="O1008" s="10"/>
      <c r="P1008" s="10"/>
      <c r="Q1008" s="10"/>
      <c r="R1008" s="10"/>
      <c r="S1008" s="10"/>
      <c r="T1008" s="10"/>
      <c r="U1008" s="10"/>
      <c r="V1008" s="10"/>
      <c r="W1008" s="10"/>
      <c r="X1008" s="10"/>
      <c r="Y1008" s="10"/>
      <c r="Z1008" s="10"/>
      <c r="AA1008" s="10"/>
    </row>
    <row r="1009" spans="1:27" ht="20.25" customHeight="1">
      <c r="A1009" s="5" t="s">
        <v>784</v>
      </c>
      <c r="B1009" s="5" t="s">
        <v>7678</v>
      </c>
      <c r="C1009" s="5" t="s">
        <v>41</v>
      </c>
      <c r="D1009" s="5" t="s">
        <v>47</v>
      </c>
      <c r="E1009" s="5" t="s">
        <v>45</v>
      </c>
      <c r="F1009" s="5" t="s">
        <v>56</v>
      </c>
      <c r="G1009" s="5" t="s">
        <v>31</v>
      </c>
      <c r="H1009" s="5" t="s">
        <v>7679</v>
      </c>
      <c r="I1009" s="5" t="s">
        <v>7680</v>
      </c>
      <c r="J1009" s="5" t="s">
        <v>7681</v>
      </c>
      <c r="K1009" s="5" t="s">
        <v>167</v>
      </c>
      <c r="L1009" s="5" t="s">
        <v>55</v>
      </c>
      <c r="M1009" s="10"/>
      <c r="N1009" s="10"/>
      <c r="O1009" s="10"/>
      <c r="P1009" s="10"/>
      <c r="Q1009" s="10"/>
      <c r="R1009" s="10"/>
      <c r="S1009" s="10"/>
      <c r="T1009" s="10"/>
      <c r="U1009" s="10"/>
      <c r="V1009" s="10"/>
      <c r="W1009" s="10"/>
      <c r="X1009" s="10"/>
      <c r="Y1009" s="10"/>
      <c r="Z1009" s="10"/>
      <c r="AA1009" s="10"/>
    </row>
    <row r="1010" spans="1:27" ht="20.25" customHeight="1">
      <c r="A1010" s="5" t="s">
        <v>7682</v>
      </c>
      <c r="B1010" s="5" t="s">
        <v>2566</v>
      </c>
      <c r="C1010" s="5" t="s">
        <v>41</v>
      </c>
      <c r="D1010" s="5" t="s">
        <v>375</v>
      </c>
      <c r="E1010" s="5" t="s">
        <v>29</v>
      </c>
      <c r="F1010" s="5" t="s">
        <v>347</v>
      </c>
      <c r="G1010" s="5" t="s">
        <v>108</v>
      </c>
      <c r="H1010" s="5" t="s">
        <v>284</v>
      </c>
      <c r="I1010" s="5" t="s">
        <v>7684</v>
      </c>
      <c r="J1010" s="5" t="s">
        <v>7686</v>
      </c>
      <c r="K1010" s="5" t="s">
        <v>53</v>
      </c>
      <c r="L1010" s="5" t="s">
        <v>55</v>
      </c>
      <c r="M1010" s="10"/>
      <c r="N1010" s="10"/>
      <c r="O1010" s="10"/>
      <c r="P1010" s="10"/>
      <c r="Q1010" s="10"/>
      <c r="R1010" s="10"/>
      <c r="S1010" s="10"/>
      <c r="T1010" s="10"/>
      <c r="U1010" s="10"/>
      <c r="V1010" s="10"/>
      <c r="W1010" s="10"/>
      <c r="X1010" s="10"/>
      <c r="Y1010" s="10"/>
      <c r="Z1010" s="10"/>
      <c r="AA1010" s="10"/>
    </row>
    <row r="1011" spans="1:27" ht="20.25" customHeight="1">
      <c r="A1011" s="5" t="s">
        <v>2440</v>
      </c>
      <c r="B1011" s="5" t="s">
        <v>7687</v>
      </c>
      <c r="C1011" s="5" t="s">
        <v>41</v>
      </c>
      <c r="D1011" s="5" t="s">
        <v>874</v>
      </c>
      <c r="E1011" s="5" t="s">
        <v>29</v>
      </c>
      <c r="F1011" s="5" t="s">
        <v>56</v>
      </c>
      <c r="G1011" s="5" t="s">
        <v>31</v>
      </c>
      <c r="H1011" s="5" t="s">
        <v>1053</v>
      </c>
      <c r="I1011" s="5"/>
      <c r="J1011" s="5" t="s">
        <v>7688</v>
      </c>
      <c r="K1011" s="5" t="s">
        <v>100</v>
      </c>
      <c r="L1011" s="5" t="s">
        <v>55</v>
      </c>
      <c r="M1011" s="10"/>
      <c r="N1011" s="10"/>
      <c r="O1011" s="10"/>
      <c r="P1011" s="10"/>
      <c r="Q1011" s="10"/>
      <c r="R1011" s="10"/>
      <c r="S1011" s="10"/>
      <c r="T1011" s="10"/>
      <c r="U1011" s="10"/>
      <c r="V1011" s="10"/>
      <c r="W1011" s="10"/>
      <c r="X1011" s="10"/>
      <c r="Y1011" s="10"/>
      <c r="Z1011" s="10"/>
      <c r="AA1011" s="10"/>
    </row>
    <row r="1012" spans="1:27" ht="20.25" customHeight="1">
      <c r="A1012" s="5" t="s">
        <v>2660</v>
      </c>
      <c r="B1012" s="5" t="s">
        <v>7689</v>
      </c>
      <c r="C1012" s="5" t="s">
        <v>41</v>
      </c>
      <c r="D1012" s="5" t="s">
        <v>114</v>
      </c>
      <c r="E1012" s="5" t="s">
        <v>45</v>
      </c>
      <c r="F1012" s="5" t="s">
        <v>65</v>
      </c>
      <c r="G1012" s="5" t="s">
        <v>31</v>
      </c>
      <c r="H1012" s="5" t="s">
        <v>4135</v>
      </c>
      <c r="I1012" s="5" t="s">
        <v>7690</v>
      </c>
      <c r="J1012" s="5" t="s">
        <v>7691</v>
      </c>
      <c r="K1012" s="5" t="s">
        <v>42</v>
      </c>
      <c r="L1012" s="5" t="s">
        <v>237</v>
      </c>
      <c r="M1012" s="10"/>
      <c r="N1012" s="10"/>
      <c r="O1012" s="10"/>
      <c r="P1012" s="10"/>
      <c r="Q1012" s="10"/>
      <c r="R1012" s="10"/>
      <c r="S1012" s="10"/>
      <c r="T1012" s="10"/>
      <c r="U1012" s="10"/>
      <c r="V1012" s="10"/>
      <c r="W1012" s="10"/>
      <c r="X1012" s="10"/>
      <c r="Y1012" s="10"/>
      <c r="Z1012" s="10"/>
      <c r="AA1012" s="10"/>
    </row>
    <row r="1013" spans="1:27" ht="20.25" customHeight="1">
      <c r="A1013" s="5" t="s">
        <v>2674</v>
      </c>
      <c r="B1013" s="5" t="s">
        <v>7692</v>
      </c>
      <c r="C1013" s="5" t="s">
        <v>41</v>
      </c>
      <c r="D1013" s="5" t="s">
        <v>94</v>
      </c>
      <c r="E1013" s="5" t="s">
        <v>45</v>
      </c>
      <c r="F1013" s="5" t="s">
        <v>56</v>
      </c>
      <c r="G1013" s="5" t="s">
        <v>108</v>
      </c>
      <c r="H1013" s="5" t="s">
        <v>1770</v>
      </c>
      <c r="I1013" s="5" t="s">
        <v>7693</v>
      </c>
      <c r="J1013" s="5" t="s">
        <v>7694</v>
      </c>
      <c r="K1013" s="5" t="s">
        <v>53</v>
      </c>
      <c r="L1013" s="5" t="s">
        <v>55</v>
      </c>
      <c r="M1013" s="10"/>
      <c r="N1013" s="10"/>
      <c r="O1013" s="10"/>
      <c r="P1013" s="10"/>
      <c r="Q1013" s="10"/>
      <c r="R1013" s="10"/>
      <c r="S1013" s="10"/>
      <c r="T1013" s="10"/>
      <c r="U1013" s="10"/>
      <c r="V1013" s="10"/>
      <c r="W1013" s="10"/>
      <c r="X1013" s="10"/>
      <c r="Y1013" s="10"/>
      <c r="Z1013" s="10"/>
      <c r="AA1013" s="10"/>
    </row>
    <row r="1014" spans="1:27" ht="20.25" customHeight="1">
      <c r="A1014" s="5" t="s">
        <v>7695</v>
      </c>
      <c r="B1014" s="5" t="s">
        <v>7696</v>
      </c>
      <c r="C1014" s="5" t="s">
        <v>41</v>
      </c>
      <c r="D1014" s="5" t="s">
        <v>169</v>
      </c>
      <c r="E1014" s="5" t="s">
        <v>45</v>
      </c>
      <c r="F1014" s="5" t="s">
        <v>957</v>
      </c>
      <c r="G1014" s="5" t="s">
        <v>31</v>
      </c>
      <c r="H1014" s="5" t="s">
        <v>484</v>
      </c>
      <c r="I1014" s="5" t="s">
        <v>7698</v>
      </c>
      <c r="J1014" s="5" t="s">
        <v>7699</v>
      </c>
      <c r="K1014" s="5" t="s">
        <v>42</v>
      </c>
      <c r="L1014" s="5" t="s">
        <v>237</v>
      </c>
      <c r="M1014" s="10"/>
      <c r="N1014" s="10"/>
      <c r="O1014" s="10"/>
      <c r="P1014" s="10"/>
      <c r="Q1014" s="10"/>
      <c r="R1014" s="10"/>
      <c r="S1014" s="10"/>
      <c r="T1014" s="10"/>
      <c r="U1014" s="10"/>
      <c r="V1014" s="10"/>
      <c r="W1014" s="10"/>
      <c r="X1014" s="10"/>
      <c r="Y1014" s="10"/>
      <c r="Z1014" s="10"/>
      <c r="AA1014" s="10"/>
    </row>
    <row r="1015" spans="1:27" ht="20.25" customHeight="1">
      <c r="A1015" s="5" t="s">
        <v>3156</v>
      </c>
      <c r="B1015" s="5" t="s">
        <v>7701</v>
      </c>
      <c r="C1015" s="5" t="s">
        <v>41</v>
      </c>
      <c r="D1015" s="5" t="s">
        <v>94</v>
      </c>
      <c r="E1015" s="5" t="s">
        <v>29</v>
      </c>
      <c r="F1015" s="5" t="s">
        <v>7702</v>
      </c>
      <c r="G1015" s="5" t="s">
        <v>125</v>
      </c>
      <c r="H1015" s="5" t="s">
        <v>87</v>
      </c>
      <c r="I1015" s="5" t="s">
        <v>7703</v>
      </c>
      <c r="J1015" s="5" t="s">
        <v>7704</v>
      </c>
      <c r="K1015" s="5" t="s">
        <v>53</v>
      </c>
      <c r="L1015" s="5" t="s">
        <v>55</v>
      </c>
      <c r="M1015" s="10"/>
      <c r="N1015" s="10"/>
      <c r="O1015" s="10"/>
      <c r="P1015" s="10"/>
      <c r="Q1015" s="10"/>
      <c r="R1015" s="10"/>
      <c r="S1015" s="10"/>
      <c r="T1015" s="10"/>
      <c r="U1015" s="10"/>
      <c r="V1015" s="10"/>
      <c r="W1015" s="10"/>
      <c r="X1015" s="10"/>
      <c r="Y1015" s="10"/>
      <c r="Z1015" s="10"/>
      <c r="AA1015" s="10"/>
    </row>
    <row r="1016" spans="1:27" ht="20.25" customHeight="1">
      <c r="A1016" s="5" t="s">
        <v>7705</v>
      </c>
      <c r="B1016" s="5" t="s">
        <v>7706</v>
      </c>
      <c r="C1016" s="5" t="s">
        <v>41</v>
      </c>
      <c r="D1016" s="5" t="s">
        <v>47</v>
      </c>
      <c r="E1016" s="5" t="s">
        <v>45</v>
      </c>
      <c r="F1016" s="5" t="s">
        <v>30</v>
      </c>
      <c r="G1016" s="5" t="s">
        <v>31</v>
      </c>
      <c r="H1016" s="5" t="s">
        <v>484</v>
      </c>
      <c r="I1016" s="5" t="s">
        <v>7707</v>
      </c>
      <c r="J1016" s="5" t="s">
        <v>7708</v>
      </c>
      <c r="K1016" s="5" t="s">
        <v>100</v>
      </c>
      <c r="L1016" s="5" t="s">
        <v>55</v>
      </c>
      <c r="M1016" s="10"/>
      <c r="N1016" s="10"/>
      <c r="O1016" s="10"/>
      <c r="P1016" s="10"/>
      <c r="Q1016" s="10"/>
      <c r="R1016" s="10"/>
      <c r="S1016" s="10"/>
      <c r="T1016" s="10"/>
      <c r="U1016" s="10"/>
      <c r="V1016" s="10"/>
      <c r="W1016" s="10"/>
      <c r="X1016" s="10"/>
      <c r="Y1016" s="10"/>
      <c r="Z1016" s="10"/>
      <c r="AA1016" s="10"/>
    </row>
    <row r="1017" spans="1:27" ht="20.25" customHeight="1">
      <c r="A1017" s="5" t="s">
        <v>7709</v>
      </c>
      <c r="B1017" s="5" t="s">
        <v>7710</v>
      </c>
      <c r="C1017" s="5" t="s">
        <v>41</v>
      </c>
      <c r="D1017" s="5" t="s">
        <v>874</v>
      </c>
      <c r="E1017" s="5" t="s">
        <v>29</v>
      </c>
      <c r="F1017" s="5" t="s">
        <v>672</v>
      </c>
      <c r="G1017" s="5" t="s">
        <v>31</v>
      </c>
      <c r="H1017" s="5" t="s">
        <v>2106</v>
      </c>
      <c r="I1017" s="5" t="s">
        <v>7711</v>
      </c>
      <c r="J1017" s="5" t="s">
        <v>7712</v>
      </c>
      <c r="K1017" s="5" t="s">
        <v>42</v>
      </c>
      <c r="L1017" s="5" t="s">
        <v>55</v>
      </c>
      <c r="M1017" s="10"/>
      <c r="N1017" s="10"/>
      <c r="O1017" s="10"/>
      <c r="P1017" s="10"/>
      <c r="Q1017" s="10"/>
      <c r="R1017" s="10"/>
      <c r="S1017" s="10"/>
      <c r="T1017" s="10"/>
      <c r="U1017" s="10"/>
      <c r="V1017" s="10"/>
      <c r="W1017" s="10"/>
      <c r="X1017" s="10"/>
      <c r="Y1017" s="10"/>
      <c r="Z1017" s="10"/>
      <c r="AA1017" s="10"/>
    </row>
    <row r="1018" spans="1:27" ht="20.25" customHeight="1">
      <c r="A1018" s="5" t="s">
        <v>7714</v>
      </c>
      <c r="B1018" s="5" t="s">
        <v>7715</v>
      </c>
      <c r="C1018" s="5" t="s">
        <v>41</v>
      </c>
      <c r="D1018" s="5" t="s">
        <v>47</v>
      </c>
      <c r="E1018" s="5" t="s">
        <v>29</v>
      </c>
      <c r="F1018" s="5" t="s">
        <v>852</v>
      </c>
      <c r="G1018" s="5" t="s">
        <v>31</v>
      </c>
      <c r="H1018" s="5" t="s">
        <v>117</v>
      </c>
      <c r="I1018" s="5" t="s">
        <v>7718</v>
      </c>
      <c r="J1018" s="5" t="s">
        <v>7719</v>
      </c>
      <c r="K1018" s="5" t="s">
        <v>53</v>
      </c>
      <c r="L1018" s="5" t="s">
        <v>55</v>
      </c>
      <c r="M1018" s="10"/>
      <c r="N1018" s="10"/>
      <c r="O1018" s="10"/>
      <c r="P1018" s="10"/>
      <c r="Q1018" s="10"/>
      <c r="R1018" s="10"/>
      <c r="S1018" s="10"/>
      <c r="T1018" s="10"/>
      <c r="U1018" s="10"/>
      <c r="V1018" s="10"/>
      <c r="W1018" s="10"/>
      <c r="X1018" s="10"/>
      <c r="Y1018" s="10"/>
      <c r="Z1018" s="10"/>
      <c r="AA1018" s="10"/>
    </row>
    <row r="1019" spans="1:27" ht="20.25" customHeight="1">
      <c r="A1019" s="5" t="s">
        <v>2674</v>
      </c>
      <c r="B1019" s="5" t="s">
        <v>7720</v>
      </c>
      <c r="C1019" s="5" t="s">
        <v>41</v>
      </c>
      <c r="D1019" s="5" t="s">
        <v>874</v>
      </c>
      <c r="E1019" s="5" t="s">
        <v>29</v>
      </c>
      <c r="F1019" s="5" t="s">
        <v>505</v>
      </c>
      <c r="G1019" s="5" t="s">
        <v>125</v>
      </c>
      <c r="H1019" s="5" t="s">
        <v>2924</v>
      </c>
      <c r="I1019" s="5" t="s">
        <v>7721</v>
      </c>
      <c r="J1019" s="5" t="s">
        <v>7722</v>
      </c>
      <c r="K1019" s="5" t="s">
        <v>53</v>
      </c>
      <c r="L1019" s="5" t="s">
        <v>55</v>
      </c>
      <c r="M1019" s="10"/>
      <c r="N1019" s="10"/>
      <c r="O1019" s="10"/>
      <c r="P1019" s="10"/>
      <c r="Q1019" s="10"/>
      <c r="R1019" s="10"/>
      <c r="S1019" s="10"/>
      <c r="T1019" s="10"/>
      <c r="U1019" s="10"/>
      <c r="V1019" s="10"/>
      <c r="W1019" s="10"/>
      <c r="X1019" s="10"/>
      <c r="Y1019" s="10"/>
      <c r="Z1019" s="10"/>
      <c r="AA1019" s="10"/>
    </row>
    <row r="1020" spans="1:27" ht="20.25" customHeight="1">
      <c r="A1020" s="5" t="s">
        <v>784</v>
      </c>
      <c r="B1020" s="5" t="s">
        <v>1535</v>
      </c>
      <c r="C1020" s="5" t="s">
        <v>41</v>
      </c>
      <c r="D1020" s="5" t="s">
        <v>169</v>
      </c>
      <c r="E1020" s="5" t="s">
        <v>29</v>
      </c>
      <c r="F1020" s="5" t="s">
        <v>65</v>
      </c>
      <c r="G1020" s="5" t="s">
        <v>31</v>
      </c>
      <c r="H1020" s="5" t="s">
        <v>663</v>
      </c>
      <c r="I1020" s="5" t="s">
        <v>7723</v>
      </c>
      <c r="J1020" s="5" t="s">
        <v>7724</v>
      </c>
      <c r="K1020" s="5" t="s">
        <v>37</v>
      </c>
      <c r="L1020" s="5" t="s">
        <v>44</v>
      </c>
      <c r="M1020" s="10"/>
      <c r="N1020" s="10"/>
      <c r="O1020" s="10"/>
      <c r="P1020" s="10"/>
      <c r="Q1020" s="10"/>
      <c r="R1020" s="10"/>
      <c r="S1020" s="10"/>
      <c r="T1020" s="10"/>
      <c r="U1020" s="10"/>
      <c r="V1020" s="10"/>
      <c r="W1020" s="10"/>
      <c r="X1020" s="10"/>
      <c r="Y1020" s="10"/>
      <c r="Z1020" s="10"/>
      <c r="AA1020" s="10"/>
    </row>
    <row r="1021" spans="1:27" ht="20.25" customHeight="1">
      <c r="A1021" s="5" t="s">
        <v>4017</v>
      </c>
      <c r="B1021" s="5" t="s">
        <v>4018</v>
      </c>
      <c r="C1021" s="5" t="s">
        <v>41</v>
      </c>
      <c r="D1021" s="5" t="s">
        <v>94</v>
      </c>
      <c r="E1021" s="5" t="s">
        <v>29</v>
      </c>
      <c r="F1021" s="5" t="s">
        <v>214</v>
      </c>
      <c r="G1021" s="5" t="s">
        <v>31</v>
      </c>
      <c r="H1021" s="5" t="s">
        <v>2797</v>
      </c>
      <c r="I1021" s="5" t="s">
        <v>4020</v>
      </c>
      <c r="J1021" s="5" t="s">
        <v>4021</v>
      </c>
      <c r="K1021" s="5" t="s">
        <v>648</v>
      </c>
      <c r="L1021" s="5" t="s">
        <v>237</v>
      </c>
      <c r="M1021" s="10"/>
      <c r="N1021" s="10"/>
      <c r="O1021" s="10"/>
      <c r="P1021" s="10"/>
      <c r="Q1021" s="10"/>
      <c r="R1021" s="10"/>
      <c r="S1021" s="10"/>
      <c r="T1021" s="10"/>
      <c r="U1021" s="10"/>
      <c r="V1021" s="10"/>
      <c r="W1021" s="10"/>
      <c r="X1021" s="10"/>
      <c r="Y1021" s="10"/>
      <c r="Z1021" s="10"/>
      <c r="AA1021" s="10"/>
    </row>
    <row r="1022" spans="1:27" ht="20.25" customHeight="1">
      <c r="A1022" s="5" t="s">
        <v>4271</v>
      </c>
      <c r="B1022" s="5" t="s">
        <v>7731</v>
      </c>
      <c r="C1022" s="5" t="s">
        <v>41</v>
      </c>
      <c r="D1022" s="5" t="s">
        <v>1546</v>
      </c>
      <c r="E1022" s="5" t="s">
        <v>919</v>
      </c>
      <c r="F1022" s="5" t="s">
        <v>429</v>
      </c>
      <c r="G1022" s="5" t="s">
        <v>108</v>
      </c>
      <c r="H1022" s="5" t="s">
        <v>68</v>
      </c>
      <c r="I1022" s="5" t="s">
        <v>7732</v>
      </c>
      <c r="J1022" s="5" t="s">
        <v>7733</v>
      </c>
      <c r="K1022" s="5" t="s">
        <v>100</v>
      </c>
      <c r="L1022" s="5" t="s">
        <v>55</v>
      </c>
      <c r="M1022" s="10"/>
      <c r="N1022" s="10"/>
      <c r="O1022" s="10"/>
      <c r="P1022" s="10"/>
      <c r="Q1022" s="10"/>
      <c r="R1022" s="10"/>
      <c r="S1022" s="10"/>
      <c r="T1022" s="10"/>
      <c r="U1022" s="10"/>
      <c r="V1022" s="10"/>
      <c r="W1022" s="10"/>
      <c r="X1022" s="10"/>
      <c r="Y1022" s="10"/>
      <c r="Z1022" s="10"/>
      <c r="AA1022" s="10"/>
    </row>
    <row r="1023" spans="1:27" ht="20.25" customHeight="1">
      <c r="A1023" s="5" t="s">
        <v>7734</v>
      </c>
      <c r="B1023" s="5" t="s">
        <v>7735</v>
      </c>
      <c r="C1023" s="5" t="s">
        <v>41</v>
      </c>
      <c r="D1023" s="5" t="s">
        <v>1714</v>
      </c>
      <c r="E1023" s="5" t="s">
        <v>29</v>
      </c>
      <c r="F1023" s="5" t="s">
        <v>852</v>
      </c>
      <c r="G1023" s="5" t="s">
        <v>108</v>
      </c>
      <c r="H1023" s="5" t="s">
        <v>484</v>
      </c>
      <c r="I1023" s="5" t="s">
        <v>7736</v>
      </c>
      <c r="J1023" s="5" t="s">
        <v>7737</v>
      </c>
      <c r="K1023" s="5" t="s">
        <v>37</v>
      </c>
      <c r="L1023" s="5" t="s">
        <v>55</v>
      </c>
      <c r="M1023" s="10"/>
      <c r="N1023" s="10"/>
      <c r="O1023" s="10"/>
      <c r="P1023" s="10"/>
      <c r="Q1023" s="10"/>
      <c r="R1023" s="10"/>
      <c r="S1023" s="10"/>
      <c r="T1023" s="10"/>
      <c r="U1023" s="10"/>
      <c r="V1023" s="10"/>
      <c r="W1023" s="10"/>
      <c r="X1023" s="10"/>
      <c r="Y1023" s="10"/>
      <c r="Z1023" s="10"/>
      <c r="AA1023" s="10"/>
    </row>
    <row r="1024" spans="1:27" ht="20.25" customHeight="1">
      <c r="A1024" s="5" t="s">
        <v>7738</v>
      </c>
      <c r="B1024" s="5" t="s">
        <v>7739</v>
      </c>
      <c r="C1024" s="5" t="s">
        <v>41</v>
      </c>
      <c r="D1024" s="5" t="s">
        <v>114</v>
      </c>
      <c r="E1024" s="5" t="s">
        <v>45</v>
      </c>
      <c r="F1024" s="5" t="s">
        <v>2614</v>
      </c>
      <c r="G1024" s="5" t="s">
        <v>66</v>
      </c>
      <c r="H1024" s="5" t="s">
        <v>315</v>
      </c>
      <c r="I1024" s="5" t="s">
        <v>7740</v>
      </c>
      <c r="J1024" s="5" t="s">
        <v>7741</v>
      </c>
      <c r="K1024" s="5" t="s">
        <v>53</v>
      </c>
      <c r="L1024" s="5" t="s">
        <v>55</v>
      </c>
      <c r="M1024" s="10"/>
      <c r="N1024" s="10"/>
      <c r="O1024" s="10"/>
      <c r="P1024" s="10"/>
      <c r="Q1024" s="10"/>
      <c r="R1024" s="10"/>
      <c r="S1024" s="10"/>
      <c r="T1024" s="10"/>
      <c r="U1024" s="10"/>
      <c r="V1024" s="10"/>
      <c r="W1024" s="10"/>
      <c r="X1024" s="10"/>
      <c r="Y1024" s="10"/>
      <c r="Z1024" s="10"/>
      <c r="AA1024" s="10"/>
    </row>
    <row r="1025" spans="1:27" ht="20.25" customHeight="1">
      <c r="A1025" s="5" t="s">
        <v>7742</v>
      </c>
      <c r="B1025" s="5" t="s">
        <v>7743</v>
      </c>
      <c r="C1025" s="5" t="s">
        <v>41</v>
      </c>
      <c r="D1025" s="5" t="s">
        <v>94</v>
      </c>
      <c r="E1025" s="5" t="s">
        <v>29</v>
      </c>
      <c r="F1025" s="5" t="s">
        <v>201</v>
      </c>
      <c r="G1025" s="5" t="s">
        <v>125</v>
      </c>
      <c r="H1025" s="5" t="s">
        <v>76</v>
      </c>
      <c r="I1025" s="5" t="s">
        <v>7744</v>
      </c>
      <c r="J1025" s="5" t="s">
        <v>7745</v>
      </c>
      <c r="K1025" s="5" t="s">
        <v>100</v>
      </c>
      <c r="L1025" s="5" t="s">
        <v>271</v>
      </c>
      <c r="M1025" s="10"/>
      <c r="N1025" s="10"/>
      <c r="O1025" s="10"/>
      <c r="P1025" s="10"/>
      <c r="Q1025" s="10"/>
      <c r="R1025" s="10"/>
      <c r="S1025" s="10"/>
      <c r="T1025" s="10"/>
      <c r="U1025" s="10"/>
      <c r="V1025" s="10"/>
      <c r="W1025" s="10"/>
      <c r="X1025" s="10"/>
      <c r="Y1025" s="10"/>
      <c r="Z1025" s="10"/>
      <c r="AA1025" s="10"/>
    </row>
    <row r="1026" spans="1:27" ht="20.25" customHeight="1">
      <c r="A1026" s="5" t="s">
        <v>784</v>
      </c>
      <c r="B1026" s="5" t="s">
        <v>7746</v>
      </c>
      <c r="C1026" s="5" t="s">
        <v>41</v>
      </c>
      <c r="D1026" s="5" t="s">
        <v>47</v>
      </c>
      <c r="E1026" s="5" t="s">
        <v>29</v>
      </c>
      <c r="F1026" s="5" t="s">
        <v>347</v>
      </c>
      <c r="G1026" s="5" t="s">
        <v>125</v>
      </c>
      <c r="H1026" s="5" t="s">
        <v>1463</v>
      </c>
      <c r="I1026" s="5" t="s">
        <v>7748</v>
      </c>
      <c r="J1026" s="5" t="s">
        <v>7749</v>
      </c>
      <c r="K1026" s="5" t="s">
        <v>53</v>
      </c>
      <c r="L1026" s="5" t="s">
        <v>55</v>
      </c>
      <c r="M1026" s="10"/>
      <c r="N1026" s="10"/>
      <c r="O1026" s="10"/>
      <c r="P1026" s="10"/>
      <c r="Q1026" s="10"/>
      <c r="R1026" s="10"/>
      <c r="S1026" s="10"/>
      <c r="T1026" s="10"/>
      <c r="U1026" s="10"/>
      <c r="V1026" s="10"/>
      <c r="W1026" s="10"/>
      <c r="X1026" s="10"/>
      <c r="Y1026" s="10"/>
      <c r="Z1026" s="10"/>
      <c r="AA1026" s="10"/>
    </row>
    <row r="1027" spans="1:27" ht="20.25" customHeight="1">
      <c r="A1027" s="5" t="s">
        <v>7177</v>
      </c>
      <c r="B1027" s="5" t="s">
        <v>6770</v>
      </c>
      <c r="C1027" s="5" t="s">
        <v>41</v>
      </c>
      <c r="D1027" s="5" t="s">
        <v>94</v>
      </c>
      <c r="E1027" s="5" t="s">
        <v>45</v>
      </c>
      <c r="F1027" s="5" t="s">
        <v>144</v>
      </c>
      <c r="G1027" s="5" t="s">
        <v>125</v>
      </c>
      <c r="H1027" s="5" t="s">
        <v>48</v>
      </c>
      <c r="I1027" s="5" t="s">
        <v>7752</v>
      </c>
      <c r="J1027" s="5" t="s">
        <v>7753</v>
      </c>
      <c r="K1027" s="5" t="s">
        <v>100</v>
      </c>
      <c r="L1027" s="5" t="s">
        <v>55</v>
      </c>
      <c r="M1027" s="10"/>
      <c r="N1027" s="10"/>
      <c r="O1027" s="10"/>
      <c r="P1027" s="10"/>
      <c r="Q1027" s="10"/>
      <c r="R1027" s="10"/>
      <c r="S1027" s="10"/>
      <c r="T1027" s="10"/>
      <c r="U1027" s="10"/>
      <c r="V1027" s="10"/>
      <c r="W1027" s="10"/>
      <c r="X1027" s="10"/>
      <c r="Y1027" s="10"/>
      <c r="Z1027" s="10"/>
      <c r="AA1027" s="10"/>
    </row>
    <row r="1028" spans="1:27" ht="20.25" customHeight="1">
      <c r="A1028" s="5" t="s">
        <v>4654</v>
      </c>
      <c r="B1028" s="5" t="s">
        <v>7754</v>
      </c>
      <c r="C1028" s="5" t="s">
        <v>41</v>
      </c>
      <c r="D1028" s="5" t="s">
        <v>94</v>
      </c>
      <c r="E1028" s="5" t="s">
        <v>45</v>
      </c>
      <c r="F1028" s="5" t="s">
        <v>505</v>
      </c>
      <c r="G1028" s="5" t="s">
        <v>31</v>
      </c>
      <c r="H1028" s="5" t="s">
        <v>315</v>
      </c>
      <c r="I1028" s="5" t="s">
        <v>7755</v>
      </c>
      <c r="J1028" s="5" t="s">
        <v>7756</v>
      </c>
      <c r="K1028" s="5" t="s">
        <v>100</v>
      </c>
      <c r="L1028" s="5" t="s">
        <v>55</v>
      </c>
      <c r="M1028" s="10"/>
      <c r="N1028" s="10"/>
      <c r="O1028" s="10"/>
      <c r="P1028" s="10"/>
      <c r="Q1028" s="10"/>
      <c r="R1028" s="10"/>
      <c r="S1028" s="10"/>
      <c r="T1028" s="10"/>
      <c r="U1028" s="10"/>
      <c r="V1028" s="10"/>
      <c r="W1028" s="10"/>
      <c r="X1028" s="10"/>
      <c r="Y1028" s="10"/>
      <c r="Z1028" s="10"/>
      <c r="AA1028" s="10"/>
    </row>
    <row r="1029" spans="1:27" ht="20.25" customHeight="1">
      <c r="A1029" s="5" t="s">
        <v>7757</v>
      </c>
      <c r="B1029" s="5" t="s">
        <v>7758</v>
      </c>
      <c r="C1029" s="5" t="s">
        <v>41</v>
      </c>
      <c r="D1029" s="5" t="s">
        <v>43</v>
      </c>
      <c r="E1029" s="5" t="s">
        <v>29</v>
      </c>
      <c r="F1029" s="5" t="s">
        <v>201</v>
      </c>
      <c r="G1029" s="5" t="s">
        <v>108</v>
      </c>
      <c r="H1029" s="5" t="s">
        <v>76</v>
      </c>
      <c r="I1029" s="5" t="s">
        <v>7759</v>
      </c>
      <c r="J1029" s="5" t="s">
        <v>7760</v>
      </c>
      <c r="K1029" s="5" t="s">
        <v>53</v>
      </c>
      <c r="L1029" s="5" t="s">
        <v>55</v>
      </c>
      <c r="M1029" s="10"/>
      <c r="N1029" s="10"/>
      <c r="O1029" s="10"/>
      <c r="P1029" s="10"/>
      <c r="Q1029" s="10"/>
      <c r="R1029" s="10"/>
      <c r="S1029" s="10"/>
      <c r="T1029" s="10"/>
      <c r="U1029" s="10"/>
      <c r="V1029" s="10"/>
      <c r="W1029" s="10"/>
      <c r="X1029" s="10"/>
      <c r="Y1029" s="10"/>
      <c r="Z1029" s="10"/>
      <c r="AA1029" s="10"/>
    </row>
    <row r="1030" spans="1:27" ht="20.25" customHeight="1">
      <c r="A1030" s="5" t="s">
        <v>7050</v>
      </c>
      <c r="B1030" s="5" t="s">
        <v>2076</v>
      </c>
      <c r="C1030" s="5" t="s">
        <v>41</v>
      </c>
      <c r="D1030" s="5" t="s">
        <v>94</v>
      </c>
      <c r="E1030" s="5" t="s">
        <v>29</v>
      </c>
      <c r="F1030" s="5" t="s">
        <v>2463</v>
      </c>
      <c r="G1030" s="5" t="s">
        <v>66</v>
      </c>
      <c r="H1030" s="5" t="s">
        <v>48</v>
      </c>
      <c r="I1030" s="5" t="s">
        <v>2081</v>
      </c>
      <c r="J1030" s="5" t="s">
        <v>7763</v>
      </c>
      <c r="K1030" s="5" t="s">
        <v>53</v>
      </c>
      <c r="L1030" s="5" t="s">
        <v>55</v>
      </c>
      <c r="M1030" s="10"/>
      <c r="N1030" s="10"/>
      <c r="O1030" s="10"/>
      <c r="P1030" s="10"/>
      <c r="Q1030" s="10"/>
      <c r="R1030" s="10"/>
      <c r="S1030" s="10"/>
      <c r="T1030" s="10"/>
      <c r="U1030" s="10"/>
      <c r="V1030" s="10"/>
      <c r="W1030" s="10"/>
      <c r="X1030" s="10"/>
      <c r="Y1030" s="10"/>
      <c r="Z1030" s="10"/>
      <c r="AA1030" s="10"/>
    </row>
    <row r="1031" spans="1:27" ht="20.25" customHeight="1">
      <c r="A1031" s="5" t="s">
        <v>7765</v>
      </c>
      <c r="B1031" s="5" t="s">
        <v>4099</v>
      </c>
      <c r="C1031" s="5" t="s">
        <v>41</v>
      </c>
      <c r="D1031" s="5" t="s">
        <v>94</v>
      </c>
      <c r="E1031" s="5" t="s">
        <v>29</v>
      </c>
      <c r="F1031" s="5" t="s">
        <v>2314</v>
      </c>
      <c r="G1031" s="5" t="s">
        <v>108</v>
      </c>
      <c r="H1031" s="5" t="s">
        <v>315</v>
      </c>
      <c r="I1031" s="5" t="s">
        <v>7766</v>
      </c>
      <c r="J1031" s="5" t="s">
        <v>7767</v>
      </c>
      <c r="K1031" s="5" t="s">
        <v>100</v>
      </c>
      <c r="L1031" s="5" t="s">
        <v>55</v>
      </c>
      <c r="M1031" s="10"/>
      <c r="N1031" s="10"/>
      <c r="O1031" s="10"/>
      <c r="P1031" s="10"/>
      <c r="Q1031" s="10"/>
      <c r="R1031" s="10"/>
      <c r="S1031" s="10"/>
      <c r="T1031" s="10"/>
      <c r="U1031" s="10"/>
      <c r="V1031" s="10"/>
      <c r="W1031" s="10"/>
      <c r="X1031" s="10"/>
      <c r="Y1031" s="10"/>
      <c r="Z1031" s="10"/>
      <c r="AA1031" s="10"/>
    </row>
    <row r="1032" spans="1:27" ht="20.25" customHeight="1">
      <c r="A1032" s="5" t="s">
        <v>7768</v>
      </c>
      <c r="B1032" s="5" t="s">
        <v>714</v>
      </c>
      <c r="C1032" s="5" t="s">
        <v>41</v>
      </c>
      <c r="D1032" s="5" t="s">
        <v>47</v>
      </c>
      <c r="E1032" s="5" t="s">
        <v>45</v>
      </c>
      <c r="F1032" s="5" t="s">
        <v>223</v>
      </c>
      <c r="G1032" s="5" t="s">
        <v>125</v>
      </c>
      <c r="H1032" s="5" t="s">
        <v>252</v>
      </c>
      <c r="I1032" s="5" t="s">
        <v>7769</v>
      </c>
      <c r="J1032" s="5" t="s">
        <v>7770</v>
      </c>
      <c r="K1032" s="5" t="s">
        <v>53</v>
      </c>
      <c r="L1032" s="5" t="s">
        <v>55</v>
      </c>
      <c r="M1032" s="10"/>
      <c r="N1032" s="10"/>
      <c r="O1032" s="10"/>
      <c r="P1032" s="10"/>
      <c r="Q1032" s="10"/>
      <c r="R1032" s="10"/>
      <c r="S1032" s="10"/>
      <c r="T1032" s="10"/>
      <c r="U1032" s="10"/>
      <c r="V1032" s="10"/>
      <c r="W1032" s="10"/>
      <c r="X1032" s="10"/>
      <c r="Y1032" s="10"/>
      <c r="Z1032" s="10"/>
      <c r="AA1032" s="10"/>
    </row>
    <row r="1033" spans="1:27" ht="20.25" customHeight="1">
      <c r="A1033" s="5" t="s">
        <v>2808</v>
      </c>
      <c r="B1033" s="5" t="s">
        <v>7773</v>
      </c>
      <c r="C1033" s="5" t="s">
        <v>41</v>
      </c>
      <c r="D1033" s="5" t="s">
        <v>43</v>
      </c>
      <c r="E1033" s="5" t="s">
        <v>29</v>
      </c>
      <c r="F1033" s="5" t="s">
        <v>5847</v>
      </c>
      <c r="G1033" s="5" t="s">
        <v>66</v>
      </c>
      <c r="H1033" s="5" t="s">
        <v>6242</v>
      </c>
      <c r="I1033" s="5" t="s">
        <v>7774</v>
      </c>
      <c r="J1033" s="5" t="s">
        <v>7777</v>
      </c>
      <c r="K1033" s="5" t="s">
        <v>37</v>
      </c>
      <c r="L1033" s="5" t="s">
        <v>55</v>
      </c>
      <c r="M1033" s="10"/>
      <c r="N1033" s="10"/>
      <c r="O1033" s="10"/>
      <c r="P1033" s="10"/>
      <c r="Q1033" s="10"/>
      <c r="R1033" s="10"/>
      <c r="S1033" s="10"/>
      <c r="T1033" s="10"/>
      <c r="U1033" s="10"/>
      <c r="V1033" s="10"/>
      <c r="W1033" s="10"/>
      <c r="X1033" s="10"/>
      <c r="Y1033" s="10"/>
      <c r="Z1033" s="10"/>
      <c r="AA1033" s="10"/>
    </row>
    <row r="1034" spans="1:27" ht="20.25" customHeight="1">
      <c r="A1034" s="5" t="s">
        <v>4334</v>
      </c>
      <c r="B1034" s="5" t="s">
        <v>7778</v>
      </c>
      <c r="C1034" s="5" t="s">
        <v>41</v>
      </c>
      <c r="D1034" s="5" t="s">
        <v>94</v>
      </c>
      <c r="E1034" s="5" t="s">
        <v>45</v>
      </c>
      <c r="F1034" s="5" t="s">
        <v>96</v>
      </c>
      <c r="G1034" s="5" t="s">
        <v>125</v>
      </c>
      <c r="H1034" s="5" t="s">
        <v>4920</v>
      </c>
      <c r="I1034" s="5" t="s">
        <v>2873</v>
      </c>
      <c r="J1034" s="5" t="s">
        <v>7782</v>
      </c>
      <c r="K1034" s="5" t="s">
        <v>53</v>
      </c>
      <c r="L1034" s="5" t="s">
        <v>55</v>
      </c>
      <c r="M1034" s="10"/>
      <c r="N1034" s="10"/>
      <c r="O1034" s="10"/>
      <c r="P1034" s="10"/>
      <c r="Q1034" s="10"/>
      <c r="R1034" s="10"/>
      <c r="S1034" s="10"/>
      <c r="T1034" s="10"/>
      <c r="U1034" s="10"/>
      <c r="V1034" s="10"/>
      <c r="W1034" s="10"/>
      <c r="X1034" s="10"/>
      <c r="Y1034" s="10"/>
      <c r="Z1034" s="10"/>
      <c r="AA1034" s="10"/>
    </row>
    <row r="1035" spans="1:27" ht="20.25" customHeight="1">
      <c r="A1035" s="5" t="s">
        <v>784</v>
      </c>
      <c r="B1035" s="5" t="s">
        <v>2688</v>
      </c>
      <c r="C1035" s="5" t="s">
        <v>41</v>
      </c>
      <c r="D1035" s="5" t="s">
        <v>1546</v>
      </c>
      <c r="E1035" s="5" t="s">
        <v>29</v>
      </c>
      <c r="F1035" s="5" t="s">
        <v>223</v>
      </c>
      <c r="G1035" s="5" t="s">
        <v>125</v>
      </c>
      <c r="H1035" s="5" t="s">
        <v>57</v>
      </c>
      <c r="I1035" s="5" t="s">
        <v>7784</v>
      </c>
      <c r="J1035" s="5" t="s">
        <v>7785</v>
      </c>
      <c r="K1035" s="5" t="s">
        <v>100</v>
      </c>
      <c r="L1035" s="5" t="s">
        <v>55</v>
      </c>
      <c r="M1035" s="10"/>
      <c r="N1035" s="10"/>
      <c r="O1035" s="10"/>
      <c r="P1035" s="10"/>
      <c r="Q1035" s="10"/>
      <c r="R1035" s="10"/>
      <c r="S1035" s="10"/>
      <c r="T1035" s="10"/>
      <c r="U1035" s="10"/>
      <c r="V1035" s="10"/>
      <c r="W1035" s="10"/>
      <c r="X1035" s="10"/>
      <c r="Y1035" s="10"/>
      <c r="Z1035" s="10"/>
      <c r="AA1035" s="10"/>
    </row>
    <row r="1036" spans="1:27" ht="20.25" customHeight="1">
      <c r="A1036" s="5" t="s">
        <v>7786</v>
      </c>
      <c r="B1036" s="5" t="s">
        <v>3230</v>
      </c>
      <c r="C1036" s="5" t="s">
        <v>41</v>
      </c>
      <c r="D1036" s="5" t="s">
        <v>94</v>
      </c>
      <c r="E1036" s="5" t="s">
        <v>45</v>
      </c>
      <c r="F1036" s="5" t="s">
        <v>493</v>
      </c>
      <c r="G1036" s="5" t="s">
        <v>108</v>
      </c>
      <c r="H1036" s="5" t="s">
        <v>106</v>
      </c>
      <c r="I1036" s="5" t="s">
        <v>3232</v>
      </c>
      <c r="J1036" s="5" t="s">
        <v>7787</v>
      </c>
      <c r="K1036" s="5" t="s">
        <v>37</v>
      </c>
      <c r="L1036" s="5" t="s">
        <v>55</v>
      </c>
      <c r="M1036" s="10"/>
      <c r="N1036" s="10"/>
      <c r="O1036" s="10"/>
      <c r="P1036" s="10"/>
      <c r="Q1036" s="10"/>
      <c r="R1036" s="10"/>
      <c r="S1036" s="10"/>
      <c r="T1036" s="10"/>
      <c r="U1036" s="10"/>
      <c r="V1036" s="10"/>
      <c r="W1036" s="10"/>
      <c r="X1036" s="10"/>
      <c r="Y1036" s="10"/>
      <c r="Z1036" s="10"/>
      <c r="AA1036" s="10"/>
    </row>
    <row r="1037" spans="1:27" ht="20.25" customHeight="1">
      <c r="A1037" s="5" t="s">
        <v>7788</v>
      </c>
      <c r="B1037" s="5" t="s">
        <v>7789</v>
      </c>
      <c r="C1037" s="5" t="s">
        <v>41</v>
      </c>
      <c r="D1037" s="5" t="s">
        <v>169</v>
      </c>
      <c r="E1037" s="5" t="s">
        <v>45</v>
      </c>
      <c r="F1037" s="5" t="s">
        <v>65</v>
      </c>
      <c r="G1037" s="5" t="s">
        <v>108</v>
      </c>
      <c r="H1037" s="5" t="s">
        <v>68</v>
      </c>
      <c r="I1037" s="5" t="s">
        <v>1351</v>
      </c>
      <c r="J1037" s="5" t="s">
        <v>7790</v>
      </c>
      <c r="K1037" s="5" t="s">
        <v>37</v>
      </c>
      <c r="L1037" s="5" t="s">
        <v>55</v>
      </c>
      <c r="M1037" s="10"/>
      <c r="N1037" s="10"/>
      <c r="O1037" s="10"/>
      <c r="P1037" s="10"/>
      <c r="Q1037" s="10"/>
      <c r="R1037" s="10"/>
      <c r="S1037" s="10"/>
      <c r="T1037" s="10"/>
      <c r="U1037" s="10"/>
      <c r="V1037" s="10"/>
      <c r="W1037" s="10"/>
      <c r="X1037" s="10"/>
      <c r="Y1037" s="10"/>
      <c r="Z1037" s="10"/>
      <c r="AA1037" s="10"/>
    </row>
    <row r="1038" spans="1:27" ht="20.25" customHeight="1">
      <c r="A1038" s="5" t="s">
        <v>7791</v>
      </c>
      <c r="B1038" s="5" t="s">
        <v>7792</v>
      </c>
      <c r="C1038" s="5" t="s">
        <v>41</v>
      </c>
      <c r="D1038" s="5" t="s">
        <v>94</v>
      </c>
      <c r="E1038" s="5" t="s">
        <v>29</v>
      </c>
      <c r="F1038" s="5" t="s">
        <v>144</v>
      </c>
      <c r="G1038" s="5" t="s">
        <v>31</v>
      </c>
      <c r="H1038" s="5" t="s">
        <v>947</v>
      </c>
      <c r="I1038" s="5" t="s">
        <v>7793</v>
      </c>
      <c r="J1038" s="5" t="s">
        <v>7794</v>
      </c>
      <c r="K1038" s="5" t="s">
        <v>53</v>
      </c>
      <c r="L1038" s="5" t="s">
        <v>55</v>
      </c>
      <c r="M1038" s="10"/>
      <c r="N1038" s="10"/>
      <c r="O1038" s="10"/>
      <c r="P1038" s="10"/>
      <c r="Q1038" s="10"/>
      <c r="R1038" s="10"/>
      <c r="S1038" s="10"/>
      <c r="T1038" s="10"/>
      <c r="U1038" s="10"/>
      <c r="V1038" s="10"/>
      <c r="W1038" s="10"/>
      <c r="X1038" s="10"/>
      <c r="Y1038" s="10"/>
      <c r="Z1038" s="10"/>
      <c r="AA1038" s="10"/>
    </row>
    <row r="1039" spans="1:27" ht="20.25" customHeight="1">
      <c r="A1039" s="5" t="s">
        <v>1457</v>
      </c>
      <c r="B1039" s="5" t="s">
        <v>7796</v>
      </c>
      <c r="C1039" s="5" t="s">
        <v>41</v>
      </c>
      <c r="D1039" s="5" t="s">
        <v>114</v>
      </c>
      <c r="E1039" s="5" t="s">
        <v>45</v>
      </c>
      <c r="F1039" s="5" t="s">
        <v>56</v>
      </c>
      <c r="G1039" s="5" t="s">
        <v>31</v>
      </c>
      <c r="H1039" s="5" t="s">
        <v>76</v>
      </c>
      <c r="I1039" s="5" t="s">
        <v>7798</v>
      </c>
      <c r="J1039" s="5" t="s">
        <v>7799</v>
      </c>
      <c r="K1039" s="5" t="s">
        <v>37</v>
      </c>
      <c r="L1039" s="5" t="s">
        <v>55</v>
      </c>
      <c r="M1039" s="10"/>
      <c r="N1039" s="10"/>
      <c r="O1039" s="10"/>
      <c r="P1039" s="10"/>
      <c r="Q1039" s="10"/>
      <c r="R1039" s="10"/>
      <c r="S1039" s="10"/>
      <c r="T1039" s="10"/>
      <c r="U1039" s="10"/>
      <c r="V1039" s="10"/>
      <c r="W1039" s="10"/>
      <c r="X1039" s="10"/>
      <c r="Y1039" s="10"/>
      <c r="Z1039" s="10"/>
      <c r="AA1039" s="10"/>
    </row>
    <row r="1040" spans="1:27" ht="20.25" customHeight="1">
      <c r="A1040" s="5" t="s">
        <v>7802</v>
      </c>
      <c r="B1040" s="5" t="s">
        <v>963</v>
      </c>
      <c r="C1040" s="5" t="s">
        <v>41</v>
      </c>
      <c r="D1040" s="5" t="s">
        <v>448</v>
      </c>
      <c r="E1040" s="5" t="s">
        <v>29</v>
      </c>
      <c r="F1040" s="5" t="s">
        <v>211</v>
      </c>
      <c r="G1040" s="5" t="s">
        <v>108</v>
      </c>
      <c r="H1040" s="5" t="s">
        <v>213</v>
      </c>
      <c r="I1040" s="5" t="s">
        <v>7804</v>
      </c>
      <c r="J1040" s="5" t="s">
        <v>7805</v>
      </c>
      <c r="K1040" s="5" t="s">
        <v>37</v>
      </c>
      <c r="L1040" s="5" t="s">
        <v>38</v>
      </c>
      <c r="M1040" s="10"/>
      <c r="N1040" s="10"/>
      <c r="O1040" s="10"/>
      <c r="P1040" s="10"/>
      <c r="Q1040" s="10"/>
      <c r="R1040" s="10"/>
      <c r="S1040" s="10"/>
      <c r="T1040" s="10"/>
      <c r="U1040" s="10"/>
      <c r="V1040" s="10"/>
      <c r="W1040" s="10"/>
      <c r="X1040" s="10"/>
      <c r="Y1040" s="10"/>
      <c r="Z1040" s="10"/>
      <c r="AA1040" s="10"/>
    </row>
    <row r="1041" spans="1:27" ht="20.25" customHeight="1">
      <c r="A1041" s="5" t="s">
        <v>7806</v>
      </c>
      <c r="B1041" s="5" t="s">
        <v>1559</v>
      </c>
      <c r="C1041" s="5" t="s">
        <v>41</v>
      </c>
      <c r="D1041" s="5" t="s">
        <v>874</v>
      </c>
      <c r="E1041" s="5" t="s">
        <v>45</v>
      </c>
      <c r="F1041" s="5" t="s">
        <v>56</v>
      </c>
      <c r="G1041" s="5" t="s">
        <v>31</v>
      </c>
      <c r="H1041" s="5" t="s">
        <v>110</v>
      </c>
      <c r="I1041" s="5" t="s">
        <v>321</v>
      </c>
      <c r="J1041" s="5" t="s">
        <v>7808</v>
      </c>
      <c r="K1041" s="5" t="s">
        <v>100</v>
      </c>
      <c r="L1041" s="5" t="s">
        <v>55</v>
      </c>
      <c r="M1041" s="10"/>
      <c r="N1041" s="10"/>
      <c r="O1041" s="10"/>
      <c r="P1041" s="10"/>
      <c r="Q1041" s="10"/>
      <c r="R1041" s="10"/>
      <c r="S1041" s="10"/>
      <c r="T1041" s="10"/>
      <c r="U1041" s="10"/>
      <c r="V1041" s="10"/>
      <c r="W1041" s="10"/>
      <c r="X1041" s="10"/>
      <c r="Y1041" s="10"/>
      <c r="Z1041" s="10"/>
      <c r="AA1041" s="10"/>
    </row>
    <row r="1042" spans="1:27" ht="20.25" customHeight="1">
      <c r="A1042" s="5" t="s">
        <v>7809</v>
      </c>
      <c r="B1042" s="5" t="s">
        <v>7810</v>
      </c>
      <c r="C1042" s="5" t="s">
        <v>41</v>
      </c>
      <c r="D1042" s="5" t="s">
        <v>47</v>
      </c>
      <c r="E1042" s="5" t="s">
        <v>29</v>
      </c>
      <c r="F1042" s="5" t="s">
        <v>30</v>
      </c>
      <c r="G1042" s="5" t="s">
        <v>31</v>
      </c>
      <c r="H1042" s="5" t="s">
        <v>5512</v>
      </c>
      <c r="I1042" s="5" t="s">
        <v>7812</v>
      </c>
      <c r="J1042" s="5" t="s">
        <v>7813</v>
      </c>
      <c r="K1042" s="5" t="s">
        <v>42</v>
      </c>
      <c r="L1042" s="5" t="s">
        <v>405</v>
      </c>
      <c r="M1042" s="10"/>
      <c r="N1042" s="10"/>
      <c r="O1042" s="10"/>
      <c r="P1042" s="10"/>
      <c r="Q1042" s="10"/>
      <c r="R1042" s="10"/>
      <c r="S1042" s="10"/>
      <c r="T1042" s="10"/>
      <c r="U1042" s="10"/>
      <c r="V1042" s="10"/>
      <c r="W1042" s="10"/>
      <c r="X1042" s="10"/>
      <c r="Y1042" s="10"/>
      <c r="Z1042" s="10"/>
      <c r="AA1042" s="10"/>
    </row>
    <row r="1043" spans="1:27" ht="20.25" customHeight="1">
      <c r="A1043" s="5" t="s">
        <v>7521</v>
      </c>
      <c r="B1043" s="5" t="s">
        <v>7814</v>
      </c>
      <c r="C1043" s="5" t="s">
        <v>41</v>
      </c>
      <c r="D1043" s="5" t="s">
        <v>94</v>
      </c>
      <c r="E1043" s="5" t="s">
        <v>29</v>
      </c>
      <c r="F1043" s="5" t="s">
        <v>56</v>
      </c>
      <c r="G1043" s="5" t="s">
        <v>108</v>
      </c>
      <c r="H1043" s="5" t="s">
        <v>76</v>
      </c>
      <c r="I1043" s="5" t="s">
        <v>7816</v>
      </c>
      <c r="J1043" s="5"/>
      <c r="K1043" s="5" t="s">
        <v>53</v>
      </c>
      <c r="L1043" s="5" t="s">
        <v>55</v>
      </c>
      <c r="M1043" s="10"/>
      <c r="N1043" s="10"/>
      <c r="O1043" s="10"/>
      <c r="P1043" s="10"/>
      <c r="Q1043" s="10"/>
      <c r="R1043" s="10"/>
      <c r="S1043" s="10"/>
      <c r="T1043" s="10"/>
      <c r="U1043" s="10"/>
      <c r="V1043" s="10"/>
      <c r="W1043" s="10"/>
      <c r="X1043" s="10"/>
      <c r="Y1043" s="10"/>
      <c r="Z1043" s="10"/>
      <c r="AA1043" s="10"/>
    </row>
    <row r="1044" spans="1:27" ht="20.25" customHeight="1">
      <c r="A1044" s="5" t="s">
        <v>7819</v>
      </c>
      <c r="B1044" s="5" t="s">
        <v>7820</v>
      </c>
      <c r="C1044" s="5" t="s">
        <v>41</v>
      </c>
      <c r="D1044" s="5" t="s">
        <v>874</v>
      </c>
      <c r="E1044" s="5" t="s">
        <v>29</v>
      </c>
      <c r="F1044" s="5" t="s">
        <v>56</v>
      </c>
      <c r="G1044" s="5" t="s">
        <v>125</v>
      </c>
      <c r="H1044" s="5" t="s">
        <v>906</v>
      </c>
      <c r="I1044" s="5" t="s">
        <v>7821</v>
      </c>
      <c r="J1044" s="5" t="s">
        <v>7822</v>
      </c>
      <c r="K1044" s="5" t="s">
        <v>37</v>
      </c>
      <c r="L1044" s="5" t="s">
        <v>405</v>
      </c>
      <c r="M1044" s="10"/>
      <c r="N1044" s="10"/>
      <c r="O1044" s="10"/>
      <c r="P1044" s="10"/>
      <c r="Q1044" s="10"/>
      <c r="R1044" s="10"/>
      <c r="S1044" s="10"/>
      <c r="T1044" s="10"/>
      <c r="U1044" s="10"/>
      <c r="V1044" s="10"/>
      <c r="W1044" s="10"/>
      <c r="X1044" s="10"/>
      <c r="Y1044" s="10"/>
      <c r="Z1044" s="10"/>
      <c r="AA1044" s="10"/>
    </row>
    <row r="1045" spans="1:27" ht="20.25" customHeight="1">
      <c r="A1045" s="5" t="s">
        <v>7823</v>
      </c>
      <c r="B1045" s="5" t="s">
        <v>7824</v>
      </c>
      <c r="C1045" s="5" t="s">
        <v>41</v>
      </c>
      <c r="D1045" s="5" t="s">
        <v>43</v>
      </c>
      <c r="E1045" s="5" t="s">
        <v>29</v>
      </c>
      <c r="F1045" s="5" t="s">
        <v>3743</v>
      </c>
      <c r="G1045" s="5" t="s">
        <v>125</v>
      </c>
      <c r="H1045" s="5" t="s">
        <v>68</v>
      </c>
      <c r="I1045" s="5" t="s">
        <v>7825</v>
      </c>
      <c r="J1045" s="5"/>
      <c r="K1045" s="5" t="s">
        <v>42</v>
      </c>
      <c r="L1045" s="5" t="s">
        <v>405</v>
      </c>
      <c r="M1045" s="10"/>
      <c r="N1045" s="10"/>
      <c r="O1045" s="10"/>
      <c r="P1045" s="10"/>
      <c r="Q1045" s="10"/>
      <c r="R1045" s="10"/>
      <c r="S1045" s="10"/>
      <c r="T1045" s="10"/>
      <c r="U1045" s="10"/>
      <c r="V1045" s="10"/>
      <c r="W1045" s="10"/>
      <c r="X1045" s="10"/>
      <c r="Y1045" s="10"/>
      <c r="Z1045" s="10"/>
      <c r="AA1045" s="10"/>
    </row>
    <row r="1046" spans="1:27" ht="20.25" customHeight="1">
      <c r="A1046" s="5" t="s">
        <v>7826</v>
      </c>
      <c r="B1046" s="5" t="s">
        <v>5995</v>
      </c>
      <c r="C1046" s="5" t="s">
        <v>41</v>
      </c>
      <c r="D1046" s="5" t="s">
        <v>94</v>
      </c>
      <c r="E1046" s="5" t="s">
        <v>29</v>
      </c>
      <c r="F1046" s="5" t="s">
        <v>505</v>
      </c>
      <c r="G1046" s="5" t="s">
        <v>108</v>
      </c>
      <c r="H1046" s="5" t="s">
        <v>76</v>
      </c>
      <c r="I1046" s="5" t="s">
        <v>7829</v>
      </c>
      <c r="J1046" s="5" t="s">
        <v>7830</v>
      </c>
      <c r="K1046" s="5" t="s">
        <v>100</v>
      </c>
      <c r="L1046" s="5" t="s">
        <v>55</v>
      </c>
      <c r="M1046" s="10"/>
      <c r="N1046" s="10"/>
      <c r="O1046" s="10"/>
      <c r="P1046" s="10"/>
      <c r="Q1046" s="10"/>
      <c r="R1046" s="10"/>
      <c r="S1046" s="10"/>
      <c r="T1046" s="10"/>
      <c r="U1046" s="10"/>
      <c r="V1046" s="10"/>
      <c r="W1046" s="10"/>
      <c r="X1046" s="10"/>
      <c r="Y1046" s="10"/>
      <c r="Z1046" s="10"/>
      <c r="AA1046" s="10"/>
    </row>
    <row r="1047" spans="1:27" ht="20.25" customHeight="1">
      <c r="A1047" s="5" t="s">
        <v>6041</v>
      </c>
      <c r="B1047" s="5" t="s">
        <v>7831</v>
      </c>
      <c r="C1047" s="5" t="s">
        <v>41</v>
      </c>
      <c r="D1047" s="5" t="s">
        <v>94</v>
      </c>
      <c r="E1047" s="5" t="s">
        <v>29</v>
      </c>
      <c r="F1047" s="5" t="s">
        <v>56</v>
      </c>
      <c r="G1047" s="5" t="s">
        <v>31</v>
      </c>
      <c r="H1047" s="5" t="s">
        <v>7832</v>
      </c>
      <c r="I1047" s="5"/>
      <c r="J1047" s="5" t="s">
        <v>7833</v>
      </c>
      <c r="K1047" s="5" t="s">
        <v>167</v>
      </c>
      <c r="L1047" s="5" t="s">
        <v>55</v>
      </c>
      <c r="M1047" s="10"/>
      <c r="N1047" s="10"/>
      <c r="O1047" s="10"/>
      <c r="P1047" s="10"/>
      <c r="Q1047" s="10"/>
      <c r="R1047" s="10"/>
      <c r="S1047" s="10"/>
      <c r="T1047" s="10"/>
      <c r="U1047" s="10"/>
      <c r="V1047" s="10"/>
      <c r="W1047" s="10"/>
      <c r="X1047" s="10"/>
      <c r="Y1047" s="10"/>
      <c r="Z1047" s="10"/>
      <c r="AA1047" s="10"/>
    </row>
    <row r="1048" spans="1:27" ht="20.25" customHeight="1">
      <c r="A1048" s="5" t="s">
        <v>784</v>
      </c>
      <c r="B1048" s="5" t="s">
        <v>7834</v>
      </c>
      <c r="C1048" s="5" t="s">
        <v>41</v>
      </c>
      <c r="D1048" s="5" t="s">
        <v>47</v>
      </c>
      <c r="E1048" s="5" t="s">
        <v>29</v>
      </c>
      <c r="F1048" s="5" t="s">
        <v>30</v>
      </c>
      <c r="G1048" s="5" t="s">
        <v>31</v>
      </c>
      <c r="H1048" s="5" t="s">
        <v>57</v>
      </c>
      <c r="I1048" s="5" t="s">
        <v>7837</v>
      </c>
      <c r="J1048" s="5" t="s">
        <v>7838</v>
      </c>
      <c r="K1048" s="5" t="s">
        <v>37</v>
      </c>
      <c r="L1048" s="5" t="s">
        <v>55</v>
      </c>
      <c r="M1048" s="10"/>
      <c r="N1048" s="10"/>
      <c r="O1048" s="10"/>
      <c r="P1048" s="10"/>
      <c r="Q1048" s="10"/>
      <c r="R1048" s="10"/>
      <c r="S1048" s="10"/>
      <c r="T1048" s="10"/>
      <c r="U1048" s="10"/>
      <c r="V1048" s="10"/>
      <c r="W1048" s="10"/>
      <c r="X1048" s="10"/>
      <c r="Y1048" s="10"/>
      <c r="Z1048" s="10"/>
      <c r="AA1048" s="10"/>
    </row>
    <row r="1049" spans="1:27" ht="20.25" customHeight="1">
      <c r="A1049" s="5" t="s">
        <v>7039</v>
      </c>
      <c r="B1049" s="5" t="s">
        <v>7840</v>
      </c>
      <c r="C1049" s="5" t="s">
        <v>41</v>
      </c>
      <c r="D1049" s="5" t="s">
        <v>94</v>
      </c>
      <c r="E1049" s="5" t="s">
        <v>45</v>
      </c>
      <c r="F1049" s="5" t="s">
        <v>107</v>
      </c>
      <c r="G1049" s="5" t="s">
        <v>31</v>
      </c>
      <c r="H1049" s="5" t="s">
        <v>7842</v>
      </c>
      <c r="I1049" s="5" t="s">
        <v>7844</v>
      </c>
      <c r="J1049" s="5" t="s">
        <v>7845</v>
      </c>
      <c r="K1049" s="5" t="s">
        <v>37</v>
      </c>
      <c r="L1049" s="5" t="s">
        <v>55</v>
      </c>
      <c r="M1049" s="10"/>
      <c r="N1049" s="10"/>
      <c r="O1049" s="10"/>
      <c r="P1049" s="10"/>
      <c r="Q1049" s="10"/>
      <c r="R1049" s="10"/>
      <c r="S1049" s="10"/>
      <c r="T1049" s="10"/>
      <c r="U1049" s="10"/>
      <c r="V1049" s="10"/>
      <c r="W1049" s="10"/>
      <c r="X1049" s="10"/>
      <c r="Y1049" s="10"/>
      <c r="Z1049" s="10"/>
      <c r="AA1049" s="10"/>
    </row>
    <row r="1050" spans="1:27" ht="20.25" customHeight="1">
      <c r="A1050" s="5" t="s">
        <v>7847</v>
      </c>
      <c r="B1050" s="5" t="s">
        <v>7848</v>
      </c>
      <c r="C1050" s="5" t="s">
        <v>41</v>
      </c>
      <c r="D1050" s="5" t="s">
        <v>1546</v>
      </c>
      <c r="E1050" s="5" t="s">
        <v>29</v>
      </c>
      <c r="F1050" s="5" t="s">
        <v>672</v>
      </c>
      <c r="G1050" s="5" t="s">
        <v>31</v>
      </c>
      <c r="H1050" s="5" t="s">
        <v>7849</v>
      </c>
      <c r="I1050" s="5" t="s">
        <v>7850</v>
      </c>
      <c r="J1050" s="5" t="s">
        <v>7851</v>
      </c>
      <c r="K1050" s="5" t="s">
        <v>37</v>
      </c>
      <c r="L1050" s="5" t="s">
        <v>38</v>
      </c>
      <c r="M1050" s="10"/>
      <c r="N1050" s="10"/>
      <c r="O1050" s="10"/>
      <c r="P1050" s="10"/>
      <c r="Q1050" s="10"/>
      <c r="R1050" s="10"/>
      <c r="S1050" s="10"/>
      <c r="T1050" s="10"/>
      <c r="U1050" s="10"/>
      <c r="V1050" s="10"/>
      <c r="W1050" s="10"/>
      <c r="X1050" s="10"/>
      <c r="Y1050" s="10"/>
      <c r="Z1050" s="10"/>
      <c r="AA1050" s="10"/>
    </row>
    <row r="1051" spans="1:27" ht="20.25" customHeight="1">
      <c r="A1051" s="5" t="s">
        <v>7852</v>
      </c>
      <c r="B1051" s="5" t="s">
        <v>7853</v>
      </c>
      <c r="C1051" s="5" t="s">
        <v>41</v>
      </c>
      <c r="D1051" s="5" t="s">
        <v>47</v>
      </c>
      <c r="E1051" s="5" t="s">
        <v>45</v>
      </c>
      <c r="F1051" s="5" t="s">
        <v>56</v>
      </c>
      <c r="G1051" s="5" t="s">
        <v>31</v>
      </c>
      <c r="H1051" s="5" t="s">
        <v>1873</v>
      </c>
      <c r="I1051" s="5" t="s">
        <v>7854</v>
      </c>
      <c r="J1051" s="5" t="s">
        <v>7857</v>
      </c>
      <c r="K1051" s="5" t="s">
        <v>100</v>
      </c>
      <c r="L1051" s="5" t="s">
        <v>405</v>
      </c>
      <c r="M1051" s="10"/>
      <c r="N1051" s="10"/>
      <c r="O1051" s="10"/>
      <c r="P1051" s="10"/>
      <c r="Q1051" s="10"/>
      <c r="R1051" s="10"/>
      <c r="S1051" s="10"/>
      <c r="T1051" s="10"/>
      <c r="U1051" s="10"/>
      <c r="V1051" s="10"/>
      <c r="W1051" s="10"/>
      <c r="X1051" s="10"/>
      <c r="Y1051" s="10"/>
      <c r="Z1051" s="10"/>
      <c r="AA1051" s="10"/>
    </row>
    <row r="1052" spans="1:27" ht="20.25" customHeight="1">
      <c r="A1052" s="5" t="s">
        <v>2739</v>
      </c>
      <c r="B1052" s="5" t="s">
        <v>2741</v>
      </c>
      <c r="C1052" s="5" t="s">
        <v>41</v>
      </c>
      <c r="D1052" s="5" t="s">
        <v>874</v>
      </c>
      <c r="E1052" s="5" t="s">
        <v>29</v>
      </c>
      <c r="F1052" s="5" t="s">
        <v>684</v>
      </c>
      <c r="G1052" s="5" t="s">
        <v>125</v>
      </c>
      <c r="H1052" s="5" t="s">
        <v>2745</v>
      </c>
      <c r="I1052" s="5" t="s">
        <v>2746</v>
      </c>
      <c r="J1052" s="5" t="s">
        <v>2749</v>
      </c>
      <c r="K1052" s="5" t="s">
        <v>167</v>
      </c>
      <c r="L1052" s="5" t="s">
        <v>55</v>
      </c>
      <c r="M1052" s="10"/>
      <c r="N1052" s="10"/>
      <c r="O1052" s="10"/>
      <c r="P1052" s="10"/>
      <c r="Q1052" s="10"/>
      <c r="R1052" s="10"/>
      <c r="S1052" s="10"/>
      <c r="T1052" s="10"/>
      <c r="U1052" s="10"/>
      <c r="V1052" s="10"/>
      <c r="W1052" s="10"/>
      <c r="X1052" s="10"/>
      <c r="Y1052" s="10"/>
      <c r="Z1052" s="10"/>
      <c r="AA1052" s="10"/>
    </row>
    <row r="1053" spans="1:27" ht="20.25" customHeight="1">
      <c r="A1053" s="5" t="s">
        <v>3156</v>
      </c>
      <c r="B1053" s="5" t="s">
        <v>7863</v>
      </c>
      <c r="C1053" s="5" t="s">
        <v>41</v>
      </c>
      <c r="D1053" s="5" t="s">
        <v>94</v>
      </c>
      <c r="E1053" s="5" t="s">
        <v>45</v>
      </c>
      <c r="F1053" s="5" t="s">
        <v>65</v>
      </c>
      <c r="G1053" s="5" t="s">
        <v>31</v>
      </c>
      <c r="H1053" s="5" t="s">
        <v>87</v>
      </c>
      <c r="I1053" s="5" t="s">
        <v>7864</v>
      </c>
      <c r="J1053" s="5" t="s">
        <v>7865</v>
      </c>
      <c r="K1053" s="5" t="s">
        <v>37</v>
      </c>
      <c r="L1053" s="5" t="s">
        <v>55</v>
      </c>
      <c r="M1053" s="10"/>
      <c r="N1053" s="10"/>
      <c r="O1053" s="10"/>
      <c r="P1053" s="10"/>
      <c r="Q1053" s="10"/>
      <c r="R1053" s="10"/>
      <c r="S1053" s="10"/>
      <c r="T1053" s="10"/>
      <c r="U1053" s="10"/>
      <c r="V1053" s="10"/>
      <c r="W1053" s="10"/>
      <c r="X1053" s="10"/>
      <c r="Y1053" s="10"/>
      <c r="Z1053" s="10"/>
      <c r="AA1053" s="10"/>
    </row>
    <row r="1054" spans="1:27" ht="20.25" customHeight="1">
      <c r="A1054" s="5" t="s">
        <v>7866</v>
      </c>
      <c r="B1054" s="5" t="s">
        <v>7867</v>
      </c>
      <c r="C1054" s="5" t="s">
        <v>41</v>
      </c>
      <c r="D1054" s="5" t="s">
        <v>169</v>
      </c>
      <c r="E1054" s="5" t="s">
        <v>45</v>
      </c>
      <c r="F1054" s="5" t="s">
        <v>56</v>
      </c>
      <c r="G1054" s="5" t="s">
        <v>66</v>
      </c>
      <c r="H1054" s="5" t="s">
        <v>1270</v>
      </c>
      <c r="I1054" s="5"/>
      <c r="J1054" s="5" t="s">
        <v>7870</v>
      </c>
      <c r="K1054" s="5" t="s">
        <v>53</v>
      </c>
      <c r="L1054" s="5" t="s">
        <v>55</v>
      </c>
      <c r="M1054" s="10"/>
      <c r="N1054" s="10"/>
      <c r="O1054" s="10"/>
      <c r="P1054" s="10"/>
      <c r="Q1054" s="10"/>
      <c r="R1054" s="10"/>
      <c r="S1054" s="10"/>
      <c r="T1054" s="10"/>
      <c r="U1054" s="10"/>
      <c r="V1054" s="10"/>
      <c r="W1054" s="10"/>
      <c r="X1054" s="10"/>
      <c r="Y1054" s="10"/>
      <c r="Z1054" s="10"/>
      <c r="AA1054" s="10"/>
    </row>
    <row r="1055" spans="1:27" ht="20.25" customHeight="1">
      <c r="A1055" s="5" t="s">
        <v>7367</v>
      </c>
      <c r="B1055" s="5" t="s">
        <v>7368</v>
      </c>
      <c r="C1055" s="5" t="s">
        <v>41</v>
      </c>
      <c r="D1055" s="5" t="s">
        <v>94</v>
      </c>
      <c r="E1055" s="5" t="s">
        <v>29</v>
      </c>
      <c r="F1055" s="5" t="s">
        <v>957</v>
      </c>
      <c r="G1055" s="5" t="s">
        <v>31</v>
      </c>
      <c r="H1055" s="5" t="s">
        <v>7370</v>
      </c>
      <c r="I1055" s="5" t="s">
        <v>1731</v>
      </c>
      <c r="J1055" s="5" t="s">
        <v>7372</v>
      </c>
      <c r="K1055" s="5" t="s">
        <v>100</v>
      </c>
      <c r="L1055" s="5" t="s">
        <v>405</v>
      </c>
      <c r="M1055" s="10"/>
      <c r="N1055" s="10"/>
      <c r="O1055" s="10"/>
      <c r="P1055" s="10"/>
      <c r="Q1055" s="10"/>
      <c r="R1055" s="10"/>
      <c r="S1055" s="10"/>
      <c r="T1055" s="10"/>
      <c r="U1055" s="10"/>
      <c r="V1055" s="10"/>
      <c r="W1055" s="10"/>
      <c r="X1055" s="10"/>
      <c r="Y1055" s="10"/>
      <c r="Z1055" s="10"/>
      <c r="AA1055" s="10"/>
    </row>
    <row r="1056" spans="1:27" ht="20.25" customHeight="1">
      <c r="A1056" s="5" t="s">
        <v>7873</v>
      </c>
      <c r="B1056" s="5" t="s">
        <v>4400</v>
      </c>
      <c r="C1056" s="5" t="s">
        <v>41</v>
      </c>
      <c r="D1056" s="5" t="s">
        <v>43</v>
      </c>
      <c r="E1056" s="5" t="s">
        <v>29</v>
      </c>
      <c r="F1056" s="5" t="s">
        <v>30</v>
      </c>
      <c r="G1056" s="5" t="s">
        <v>108</v>
      </c>
      <c r="H1056" s="5" t="s">
        <v>110</v>
      </c>
      <c r="I1056" s="5" t="s">
        <v>7874</v>
      </c>
      <c r="J1056" s="5" t="s">
        <v>7875</v>
      </c>
      <c r="K1056" s="5" t="s">
        <v>100</v>
      </c>
      <c r="L1056" s="5" t="s">
        <v>55</v>
      </c>
      <c r="M1056" s="10"/>
      <c r="N1056" s="10"/>
      <c r="O1056" s="10"/>
      <c r="P1056" s="10"/>
      <c r="Q1056" s="10"/>
      <c r="R1056" s="10"/>
      <c r="S1056" s="10"/>
      <c r="T1056" s="10"/>
      <c r="U1056" s="10"/>
      <c r="V1056" s="10"/>
      <c r="W1056" s="10"/>
      <c r="X1056" s="10"/>
      <c r="Y1056" s="10"/>
      <c r="Z1056" s="10"/>
      <c r="AA1056" s="10"/>
    </row>
    <row r="1057" spans="1:27" ht="20.25" customHeight="1">
      <c r="A1057" s="5" t="s">
        <v>2301</v>
      </c>
      <c r="B1057" s="5" t="s">
        <v>7445</v>
      </c>
      <c r="C1057" s="5" t="s">
        <v>41</v>
      </c>
      <c r="D1057" s="5" t="s">
        <v>47</v>
      </c>
      <c r="E1057" s="5" t="s">
        <v>45</v>
      </c>
      <c r="F1057" s="5" t="s">
        <v>30</v>
      </c>
      <c r="G1057" s="5" t="s">
        <v>31</v>
      </c>
      <c r="H1057" s="5" t="s">
        <v>1505</v>
      </c>
      <c r="I1057" s="5" t="s">
        <v>7446</v>
      </c>
      <c r="J1057" s="5" t="s">
        <v>7447</v>
      </c>
      <c r="K1057" s="5" t="s">
        <v>53</v>
      </c>
      <c r="L1057" s="5" t="s">
        <v>55</v>
      </c>
      <c r="M1057" s="10"/>
      <c r="N1057" s="10"/>
      <c r="O1057" s="10"/>
      <c r="P1057" s="10"/>
      <c r="Q1057" s="10"/>
      <c r="R1057" s="10"/>
      <c r="S1057" s="10"/>
      <c r="T1057" s="10"/>
      <c r="U1057" s="10"/>
      <c r="V1057" s="10"/>
      <c r="W1057" s="10"/>
      <c r="X1057" s="10"/>
      <c r="Y1057" s="10"/>
      <c r="Z1057" s="10"/>
      <c r="AA1057" s="10"/>
    </row>
    <row r="1058" spans="1:27" ht="20.25" customHeight="1">
      <c r="A1058" s="5" t="s">
        <v>7880</v>
      </c>
      <c r="B1058" s="5" t="s">
        <v>7881</v>
      </c>
      <c r="C1058" s="5" t="s">
        <v>41</v>
      </c>
      <c r="D1058" s="5" t="s">
        <v>874</v>
      </c>
      <c r="E1058" s="5" t="s">
        <v>45</v>
      </c>
      <c r="F1058" s="5" t="s">
        <v>347</v>
      </c>
      <c r="G1058" s="5" t="s">
        <v>125</v>
      </c>
      <c r="H1058" s="5" t="s">
        <v>7882</v>
      </c>
      <c r="I1058" s="5" t="s">
        <v>7883</v>
      </c>
      <c r="J1058" s="5" t="s">
        <v>7884</v>
      </c>
      <c r="K1058" s="5" t="s">
        <v>37</v>
      </c>
      <c r="L1058" s="5" t="s">
        <v>44</v>
      </c>
      <c r="M1058" s="10"/>
      <c r="N1058" s="10"/>
      <c r="O1058" s="10"/>
      <c r="P1058" s="10"/>
      <c r="Q1058" s="10"/>
      <c r="R1058" s="10"/>
      <c r="S1058" s="10"/>
      <c r="T1058" s="10"/>
      <c r="U1058" s="10"/>
      <c r="V1058" s="10"/>
      <c r="W1058" s="10"/>
      <c r="X1058" s="10"/>
      <c r="Y1058" s="10"/>
      <c r="Z1058" s="10"/>
      <c r="AA1058" s="10"/>
    </row>
    <row r="1059" spans="1:27" ht="20.25" customHeight="1">
      <c r="A1059" s="5" t="s">
        <v>7885</v>
      </c>
      <c r="B1059" s="5" t="s">
        <v>2226</v>
      </c>
      <c r="C1059" s="5" t="s">
        <v>41</v>
      </c>
      <c r="D1059" s="5" t="s">
        <v>47</v>
      </c>
      <c r="E1059" s="5" t="s">
        <v>29</v>
      </c>
      <c r="F1059" s="5" t="s">
        <v>548</v>
      </c>
      <c r="G1059" s="5" t="s">
        <v>125</v>
      </c>
      <c r="H1059" s="5" t="s">
        <v>594</v>
      </c>
      <c r="I1059" s="5" t="s">
        <v>7886</v>
      </c>
      <c r="J1059" s="5" t="s">
        <v>7887</v>
      </c>
      <c r="K1059" s="5" t="s">
        <v>42</v>
      </c>
      <c r="L1059" s="5" t="s">
        <v>55</v>
      </c>
      <c r="M1059" s="10"/>
      <c r="N1059" s="10"/>
      <c r="O1059" s="10"/>
      <c r="P1059" s="10"/>
      <c r="Q1059" s="10"/>
      <c r="R1059" s="10"/>
      <c r="S1059" s="10"/>
      <c r="T1059" s="10"/>
      <c r="U1059" s="10"/>
      <c r="V1059" s="10"/>
      <c r="W1059" s="10"/>
      <c r="X1059" s="10"/>
      <c r="Y1059" s="10"/>
      <c r="Z1059" s="10"/>
      <c r="AA1059" s="10"/>
    </row>
    <row r="1060" spans="1:27" ht="20.25" customHeight="1">
      <c r="A1060" s="5" t="s">
        <v>784</v>
      </c>
      <c r="B1060" s="5" t="s">
        <v>7888</v>
      </c>
      <c r="C1060" s="5" t="s">
        <v>41</v>
      </c>
      <c r="D1060" s="5" t="s">
        <v>47</v>
      </c>
      <c r="E1060" s="5" t="s">
        <v>29</v>
      </c>
      <c r="F1060" s="5" t="s">
        <v>920</v>
      </c>
      <c r="G1060" s="5" t="s">
        <v>31</v>
      </c>
      <c r="H1060" s="5" t="s">
        <v>2015</v>
      </c>
      <c r="I1060" s="5" t="s">
        <v>7890</v>
      </c>
      <c r="J1060" s="5" t="s">
        <v>7891</v>
      </c>
      <c r="K1060" s="5" t="s">
        <v>37</v>
      </c>
      <c r="L1060" s="5" t="s">
        <v>55</v>
      </c>
      <c r="M1060" s="10"/>
      <c r="N1060" s="10"/>
      <c r="O1060" s="10"/>
      <c r="P1060" s="10"/>
      <c r="Q1060" s="10"/>
      <c r="R1060" s="10"/>
      <c r="S1060" s="10"/>
      <c r="T1060" s="10"/>
      <c r="U1060" s="10"/>
      <c r="V1060" s="10"/>
      <c r="W1060" s="10"/>
      <c r="X1060" s="10"/>
      <c r="Y1060" s="10"/>
      <c r="Z1060" s="10"/>
      <c r="AA1060" s="10"/>
    </row>
    <row r="1061" spans="1:27" ht="20.25" customHeight="1">
      <c r="A1061" s="5" t="s">
        <v>7172</v>
      </c>
      <c r="B1061" s="5" t="s">
        <v>7893</v>
      </c>
      <c r="C1061" s="5" t="s">
        <v>41</v>
      </c>
      <c r="D1061" s="5" t="s">
        <v>47</v>
      </c>
      <c r="E1061" s="5" t="s">
        <v>45</v>
      </c>
      <c r="F1061" s="5" t="s">
        <v>510</v>
      </c>
      <c r="G1061" s="5" t="s">
        <v>108</v>
      </c>
      <c r="H1061" s="5" t="s">
        <v>57</v>
      </c>
      <c r="I1061" s="5" t="s">
        <v>7894</v>
      </c>
      <c r="J1061" s="5" t="s">
        <v>7895</v>
      </c>
      <c r="K1061" s="5" t="s">
        <v>37</v>
      </c>
      <c r="L1061" s="5" t="s">
        <v>55</v>
      </c>
      <c r="M1061" s="10"/>
      <c r="N1061" s="10"/>
      <c r="O1061" s="10"/>
      <c r="P1061" s="10"/>
      <c r="Q1061" s="10"/>
      <c r="R1061" s="10"/>
      <c r="S1061" s="10"/>
      <c r="T1061" s="10"/>
      <c r="U1061" s="10"/>
      <c r="V1061" s="10"/>
      <c r="W1061" s="10"/>
      <c r="X1061" s="10"/>
      <c r="Y1061" s="10"/>
      <c r="Z1061" s="10"/>
      <c r="AA1061" s="10"/>
    </row>
    <row r="1062" spans="1:27" ht="20.25" customHeight="1">
      <c r="A1062" s="5" t="s">
        <v>7896</v>
      </c>
      <c r="B1062" s="5" t="s">
        <v>2263</v>
      </c>
      <c r="C1062" s="5" t="s">
        <v>41</v>
      </c>
      <c r="D1062" s="5" t="s">
        <v>114</v>
      </c>
      <c r="E1062" s="5" t="s">
        <v>45</v>
      </c>
      <c r="F1062" s="5" t="s">
        <v>56</v>
      </c>
      <c r="G1062" s="5" t="s">
        <v>108</v>
      </c>
      <c r="H1062" s="5" t="s">
        <v>110</v>
      </c>
      <c r="I1062" s="5" t="s">
        <v>7898</v>
      </c>
      <c r="J1062" s="5" t="s">
        <v>7899</v>
      </c>
      <c r="K1062" s="5" t="s">
        <v>37</v>
      </c>
      <c r="L1062" s="5" t="s">
        <v>55</v>
      </c>
      <c r="M1062" s="10"/>
      <c r="N1062" s="10"/>
      <c r="O1062" s="10"/>
      <c r="P1062" s="10"/>
      <c r="Q1062" s="10"/>
      <c r="R1062" s="10"/>
      <c r="S1062" s="10"/>
      <c r="T1062" s="10"/>
      <c r="U1062" s="10"/>
      <c r="V1062" s="10"/>
      <c r="W1062" s="10"/>
      <c r="X1062" s="10"/>
      <c r="Y1062" s="10"/>
      <c r="Z1062" s="10"/>
      <c r="AA1062" s="10"/>
    </row>
    <row r="1063" spans="1:27" ht="20.25" customHeight="1">
      <c r="A1063" s="5" t="s">
        <v>7636</v>
      </c>
      <c r="B1063" s="5" t="s">
        <v>7901</v>
      </c>
      <c r="C1063" s="5" t="s">
        <v>41</v>
      </c>
      <c r="D1063" s="5" t="s">
        <v>448</v>
      </c>
      <c r="E1063" s="5" t="s">
        <v>29</v>
      </c>
      <c r="F1063" s="5" t="s">
        <v>65</v>
      </c>
      <c r="G1063" s="5" t="s">
        <v>66</v>
      </c>
      <c r="H1063" s="5" t="s">
        <v>7903</v>
      </c>
      <c r="I1063" s="5" t="s">
        <v>7905</v>
      </c>
      <c r="J1063" s="5" t="s">
        <v>7906</v>
      </c>
      <c r="K1063" s="5" t="s">
        <v>167</v>
      </c>
      <c r="L1063" s="5" t="s">
        <v>55</v>
      </c>
      <c r="M1063" s="10"/>
      <c r="N1063" s="10"/>
      <c r="O1063" s="10"/>
      <c r="P1063" s="10"/>
      <c r="Q1063" s="10"/>
      <c r="R1063" s="10"/>
      <c r="S1063" s="10"/>
      <c r="T1063" s="10"/>
      <c r="U1063" s="10"/>
      <c r="V1063" s="10"/>
      <c r="W1063" s="10"/>
      <c r="X1063" s="10"/>
      <c r="Y1063" s="10"/>
      <c r="Z1063" s="10"/>
      <c r="AA1063" s="10"/>
    </row>
    <row r="1064" spans="1:27" ht="20.25" customHeight="1">
      <c r="A1064" s="5" t="s">
        <v>7909</v>
      </c>
      <c r="B1064" s="5" t="s">
        <v>7910</v>
      </c>
      <c r="C1064" s="5" t="s">
        <v>41</v>
      </c>
      <c r="D1064" s="5" t="s">
        <v>94</v>
      </c>
      <c r="E1064" s="5" t="s">
        <v>45</v>
      </c>
      <c r="F1064" s="5" t="s">
        <v>1136</v>
      </c>
      <c r="G1064" s="5" t="s">
        <v>108</v>
      </c>
      <c r="H1064" s="5" t="s">
        <v>1439</v>
      </c>
      <c r="I1064" s="5" t="s">
        <v>7912</v>
      </c>
      <c r="J1064" s="5" t="s">
        <v>7914</v>
      </c>
      <c r="K1064" s="5" t="s">
        <v>42</v>
      </c>
      <c r="L1064" s="5" t="s">
        <v>55</v>
      </c>
      <c r="M1064" s="10"/>
      <c r="N1064" s="10"/>
      <c r="O1064" s="10"/>
      <c r="P1064" s="10"/>
      <c r="Q1064" s="10"/>
      <c r="R1064" s="10"/>
      <c r="S1064" s="10"/>
      <c r="T1064" s="10"/>
      <c r="U1064" s="10"/>
      <c r="V1064" s="10"/>
      <c r="W1064" s="10"/>
      <c r="X1064" s="10"/>
      <c r="Y1064" s="10"/>
      <c r="Z1064" s="10"/>
      <c r="AA1064" s="10"/>
    </row>
    <row r="1065" spans="1:27" ht="20.25" customHeight="1">
      <c r="A1065" s="5" t="s">
        <v>7918</v>
      </c>
      <c r="B1065" s="5" t="s">
        <v>7919</v>
      </c>
      <c r="C1065" s="5" t="s">
        <v>41</v>
      </c>
      <c r="D1065" s="5" t="s">
        <v>114</v>
      </c>
      <c r="E1065" s="5" t="s">
        <v>919</v>
      </c>
      <c r="F1065" s="5" t="s">
        <v>6225</v>
      </c>
      <c r="G1065" s="5" t="s">
        <v>125</v>
      </c>
      <c r="H1065" s="5" t="s">
        <v>6265</v>
      </c>
      <c r="I1065" s="5" t="s">
        <v>7920</v>
      </c>
      <c r="J1065" s="5"/>
      <c r="K1065" s="5" t="s">
        <v>53</v>
      </c>
      <c r="L1065" s="5" t="s">
        <v>55</v>
      </c>
      <c r="M1065" s="10"/>
      <c r="N1065" s="10"/>
      <c r="O1065" s="10"/>
      <c r="P1065" s="10"/>
      <c r="Q1065" s="10"/>
      <c r="R1065" s="10"/>
      <c r="S1065" s="10"/>
      <c r="T1065" s="10"/>
      <c r="U1065" s="10"/>
      <c r="V1065" s="10"/>
      <c r="W1065" s="10"/>
      <c r="X1065" s="10"/>
      <c r="Y1065" s="10"/>
      <c r="Z1065" s="10"/>
      <c r="AA1065" s="10"/>
    </row>
    <row r="1066" spans="1:27" ht="20.25" customHeight="1">
      <c r="A1066" s="5" t="s">
        <v>1095</v>
      </c>
      <c r="B1066" s="5" t="s">
        <v>6230</v>
      </c>
      <c r="C1066" s="5" t="s">
        <v>41</v>
      </c>
      <c r="D1066" s="5" t="s">
        <v>43</v>
      </c>
      <c r="E1066" s="5" t="s">
        <v>29</v>
      </c>
      <c r="F1066" s="5" t="s">
        <v>672</v>
      </c>
      <c r="G1066" s="5" t="s">
        <v>125</v>
      </c>
      <c r="H1066" s="5" t="s">
        <v>68</v>
      </c>
      <c r="I1066" s="5" t="s">
        <v>6232</v>
      </c>
      <c r="J1066" s="5" t="s">
        <v>6234</v>
      </c>
      <c r="K1066" s="5" t="s">
        <v>167</v>
      </c>
      <c r="L1066" s="5" t="s">
        <v>55</v>
      </c>
      <c r="M1066" s="10"/>
      <c r="N1066" s="10"/>
      <c r="O1066" s="10"/>
      <c r="P1066" s="10"/>
      <c r="Q1066" s="10"/>
      <c r="R1066" s="10"/>
      <c r="S1066" s="10"/>
      <c r="T1066" s="10"/>
      <c r="U1066" s="10"/>
      <c r="V1066" s="10"/>
      <c r="W1066" s="10"/>
      <c r="X1066" s="10"/>
      <c r="Y1066" s="10"/>
      <c r="Z1066" s="10"/>
      <c r="AA1066" s="10"/>
    </row>
    <row r="1067" spans="1:27" ht="20.25" customHeight="1">
      <c r="A1067" s="5" t="s">
        <v>25</v>
      </c>
      <c r="B1067" s="5" t="s">
        <v>7928</v>
      </c>
      <c r="C1067" s="5" t="s">
        <v>170</v>
      </c>
      <c r="D1067" s="5" t="s">
        <v>342</v>
      </c>
      <c r="E1067" s="5" t="s">
        <v>29</v>
      </c>
      <c r="F1067" s="5" t="s">
        <v>30</v>
      </c>
      <c r="G1067" s="5" t="s">
        <v>108</v>
      </c>
      <c r="H1067" s="5" t="s">
        <v>479</v>
      </c>
      <c r="I1067" s="5" t="s">
        <v>7929</v>
      </c>
      <c r="J1067" s="5" t="s">
        <v>7930</v>
      </c>
      <c r="K1067" s="5" t="s">
        <v>37</v>
      </c>
      <c r="L1067" s="5" t="s">
        <v>405</v>
      </c>
      <c r="M1067" s="10"/>
      <c r="N1067" s="10"/>
      <c r="O1067" s="10"/>
      <c r="P1067" s="10"/>
      <c r="Q1067" s="10"/>
      <c r="R1067" s="10"/>
      <c r="S1067" s="10"/>
      <c r="T1067" s="10"/>
      <c r="U1067" s="10"/>
      <c r="V1067" s="10"/>
      <c r="W1067" s="10"/>
      <c r="X1067" s="10"/>
      <c r="Y1067" s="10"/>
      <c r="Z1067" s="10"/>
      <c r="AA1067" s="10"/>
    </row>
    <row r="1068" spans="1:27" ht="20.25" customHeight="1">
      <c r="A1068" s="5" t="s">
        <v>7931</v>
      </c>
      <c r="B1068" s="5" t="s">
        <v>2413</v>
      </c>
      <c r="C1068" s="5" t="s">
        <v>170</v>
      </c>
      <c r="D1068" s="5" t="s">
        <v>342</v>
      </c>
      <c r="E1068" s="5" t="s">
        <v>45</v>
      </c>
      <c r="F1068" s="5" t="s">
        <v>695</v>
      </c>
      <c r="G1068" s="5" t="s">
        <v>108</v>
      </c>
      <c r="H1068" s="5" t="s">
        <v>245</v>
      </c>
      <c r="I1068" s="5"/>
      <c r="J1068" s="5" t="s">
        <v>2418</v>
      </c>
      <c r="K1068" s="5" t="s">
        <v>53</v>
      </c>
      <c r="L1068" s="5" t="s">
        <v>55</v>
      </c>
      <c r="M1068" s="10"/>
      <c r="N1068" s="10"/>
      <c r="O1068" s="10"/>
      <c r="P1068" s="10"/>
      <c r="Q1068" s="10"/>
      <c r="R1068" s="10"/>
      <c r="S1068" s="10"/>
      <c r="T1068" s="10"/>
      <c r="U1068" s="10"/>
      <c r="V1068" s="10"/>
      <c r="W1068" s="10"/>
      <c r="X1068" s="10"/>
      <c r="Y1068" s="10"/>
      <c r="Z1068" s="10"/>
      <c r="AA1068" s="10"/>
    </row>
    <row r="1069" spans="1:27" ht="20.25" customHeight="1">
      <c r="A1069" s="5" t="s">
        <v>7933</v>
      </c>
      <c r="B1069" s="5" t="s">
        <v>7935</v>
      </c>
      <c r="C1069" s="5" t="s">
        <v>170</v>
      </c>
      <c r="D1069" s="5" t="s">
        <v>390</v>
      </c>
      <c r="E1069" s="5" t="s">
        <v>45</v>
      </c>
      <c r="F1069" s="5" t="s">
        <v>538</v>
      </c>
      <c r="G1069" s="5" t="s">
        <v>125</v>
      </c>
      <c r="H1069" s="5" t="s">
        <v>412</v>
      </c>
      <c r="I1069" s="5" t="s">
        <v>7937</v>
      </c>
      <c r="J1069" s="5" t="s">
        <v>7938</v>
      </c>
      <c r="K1069" s="5" t="s">
        <v>37</v>
      </c>
      <c r="L1069" s="5" t="s">
        <v>55</v>
      </c>
      <c r="M1069" s="10"/>
      <c r="N1069" s="10"/>
      <c r="O1069" s="10"/>
      <c r="P1069" s="10"/>
      <c r="Q1069" s="10"/>
      <c r="R1069" s="10"/>
      <c r="S1069" s="10"/>
      <c r="T1069" s="10"/>
      <c r="U1069" s="10"/>
      <c r="V1069" s="10"/>
      <c r="W1069" s="10"/>
      <c r="X1069" s="10"/>
      <c r="Y1069" s="10"/>
      <c r="Z1069" s="10"/>
      <c r="AA1069" s="10"/>
    </row>
    <row r="1070" spans="1:27" ht="20.25" customHeight="1">
      <c r="A1070" s="5" t="s">
        <v>50</v>
      </c>
      <c r="B1070" s="5" t="s">
        <v>7939</v>
      </c>
      <c r="C1070" s="5" t="s">
        <v>170</v>
      </c>
      <c r="D1070" s="5" t="s">
        <v>342</v>
      </c>
      <c r="E1070" s="5" t="s">
        <v>29</v>
      </c>
      <c r="F1070" s="5" t="s">
        <v>505</v>
      </c>
      <c r="G1070" s="5" t="s">
        <v>31</v>
      </c>
      <c r="H1070" s="5" t="s">
        <v>5831</v>
      </c>
      <c r="I1070" s="5" t="s">
        <v>7940</v>
      </c>
      <c r="J1070" s="5" t="s">
        <v>7941</v>
      </c>
      <c r="K1070" s="5" t="s">
        <v>100</v>
      </c>
      <c r="L1070" s="5" t="s">
        <v>55</v>
      </c>
      <c r="M1070" s="10"/>
      <c r="N1070" s="10"/>
      <c r="O1070" s="10"/>
      <c r="P1070" s="10"/>
      <c r="Q1070" s="10"/>
      <c r="R1070" s="10"/>
      <c r="S1070" s="10"/>
      <c r="T1070" s="10"/>
      <c r="U1070" s="10"/>
      <c r="V1070" s="10"/>
      <c r="W1070" s="10"/>
      <c r="X1070" s="10"/>
      <c r="Y1070" s="10"/>
      <c r="Z1070" s="10"/>
      <c r="AA1070" s="10"/>
    </row>
    <row r="1071" spans="1:27" ht="20.25" customHeight="1">
      <c r="A1071" s="5" t="s">
        <v>50</v>
      </c>
      <c r="B1071" s="5" t="s">
        <v>7942</v>
      </c>
      <c r="C1071" s="5" t="s">
        <v>170</v>
      </c>
      <c r="D1071" s="5" t="s">
        <v>1475</v>
      </c>
      <c r="E1071" s="5" t="s">
        <v>45</v>
      </c>
      <c r="F1071" s="5" t="s">
        <v>56</v>
      </c>
      <c r="G1071" s="5" t="s">
        <v>108</v>
      </c>
      <c r="H1071" s="5" t="s">
        <v>48</v>
      </c>
      <c r="I1071" s="5" t="s">
        <v>7943</v>
      </c>
      <c r="J1071" s="5" t="s">
        <v>7944</v>
      </c>
      <c r="K1071" s="5" t="s">
        <v>37</v>
      </c>
      <c r="L1071" s="5" t="s">
        <v>38</v>
      </c>
      <c r="M1071" s="10"/>
      <c r="N1071" s="10"/>
      <c r="O1071" s="10"/>
      <c r="P1071" s="10"/>
      <c r="Q1071" s="10"/>
      <c r="R1071" s="10"/>
      <c r="S1071" s="10"/>
      <c r="T1071" s="10"/>
      <c r="U1071" s="10"/>
      <c r="V1071" s="10"/>
      <c r="W1071" s="10"/>
      <c r="X1071" s="10"/>
      <c r="Y1071" s="10"/>
      <c r="Z1071" s="10"/>
      <c r="AA1071" s="10"/>
    </row>
    <row r="1072" spans="1:27" ht="20.25" customHeight="1">
      <c r="A1072" s="5" t="s">
        <v>25</v>
      </c>
      <c r="B1072" s="5" t="s">
        <v>7945</v>
      </c>
      <c r="C1072" s="5" t="s">
        <v>170</v>
      </c>
      <c r="D1072" s="5" t="s">
        <v>47</v>
      </c>
      <c r="E1072" s="5" t="s">
        <v>45</v>
      </c>
      <c r="F1072" s="5" t="s">
        <v>56</v>
      </c>
      <c r="G1072" s="5" t="s">
        <v>125</v>
      </c>
      <c r="H1072" s="5" t="s">
        <v>430</v>
      </c>
      <c r="I1072" s="5" t="s">
        <v>4894</v>
      </c>
      <c r="J1072" s="5" t="s">
        <v>7946</v>
      </c>
      <c r="K1072" s="5" t="s">
        <v>53</v>
      </c>
      <c r="L1072" s="5" t="s">
        <v>55</v>
      </c>
      <c r="M1072" s="10"/>
      <c r="N1072" s="10"/>
      <c r="O1072" s="10"/>
      <c r="P1072" s="10"/>
      <c r="Q1072" s="10"/>
      <c r="R1072" s="10"/>
      <c r="S1072" s="10"/>
      <c r="T1072" s="10"/>
      <c r="U1072" s="10"/>
      <c r="V1072" s="10"/>
      <c r="W1072" s="10"/>
      <c r="X1072" s="10"/>
      <c r="Y1072" s="10"/>
      <c r="Z1072" s="10"/>
      <c r="AA1072" s="10"/>
    </row>
    <row r="1073" spans="1:27" ht="20.25" customHeight="1">
      <c r="A1073" s="5" t="s">
        <v>7947</v>
      </c>
      <c r="B1073" s="5" t="s">
        <v>7948</v>
      </c>
      <c r="C1073" s="5" t="s">
        <v>170</v>
      </c>
      <c r="D1073" s="5" t="s">
        <v>378</v>
      </c>
      <c r="E1073" s="5" t="s">
        <v>29</v>
      </c>
      <c r="F1073" s="5" t="s">
        <v>56</v>
      </c>
      <c r="G1073" s="5" t="s">
        <v>108</v>
      </c>
      <c r="H1073" s="5" t="s">
        <v>68</v>
      </c>
      <c r="I1073" s="5" t="s">
        <v>7949</v>
      </c>
      <c r="J1073" s="5" t="s">
        <v>7951</v>
      </c>
      <c r="K1073" s="5" t="s">
        <v>167</v>
      </c>
      <c r="L1073" s="5" t="s">
        <v>55</v>
      </c>
      <c r="M1073" s="10"/>
      <c r="N1073" s="10"/>
      <c r="O1073" s="10"/>
      <c r="P1073" s="10"/>
      <c r="Q1073" s="10"/>
      <c r="R1073" s="10"/>
      <c r="S1073" s="10"/>
      <c r="T1073" s="10"/>
      <c r="U1073" s="10"/>
      <c r="V1073" s="10"/>
      <c r="W1073" s="10"/>
      <c r="X1073" s="10"/>
      <c r="Y1073" s="10"/>
      <c r="Z1073" s="10"/>
      <c r="AA1073" s="10"/>
    </row>
    <row r="1074" spans="1:27" ht="20.25" customHeight="1">
      <c r="A1074" s="5" t="s">
        <v>50</v>
      </c>
      <c r="B1074" s="5" t="s">
        <v>2855</v>
      </c>
      <c r="C1074" s="5" t="s">
        <v>170</v>
      </c>
      <c r="D1074" s="5" t="s">
        <v>342</v>
      </c>
      <c r="E1074" s="5" t="s">
        <v>29</v>
      </c>
      <c r="F1074" s="5" t="s">
        <v>144</v>
      </c>
      <c r="G1074" s="5" t="s">
        <v>31</v>
      </c>
      <c r="H1074" s="5" t="s">
        <v>644</v>
      </c>
      <c r="I1074" s="5" t="s">
        <v>2860</v>
      </c>
      <c r="J1074" s="5" t="s">
        <v>2863</v>
      </c>
      <c r="K1074" s="5" t="s">
        <v>53</v>
      </c>
      <c r="L1074" s="5" t="s">
        <v>55</v>
      </c>
      <c r="M1074" s="10"/>
      <c r="N1074" s="10"/>
      <c r="O1074" s="10"/>
      <c r="P1074" s="10"/>
      <c r="Q1074" s="10"/>
      <c r="R1074" s="10"/>
      <c r="S1074" s="10"/>
      <c r="T1074" s="10"/>
      <c r="U1074" s="10"/>
      <c r="V1074" s="10"/>
      <c r="W1074" s="10"/>
      <c r="X1074" s="10"/>
      <c r="Y1074" s="10"/>
      <c r="Z1074" s="10"/>
      <c r="AA1074" s="10"/>
    </row>
    <row r="1075" spans="1:27" ht="20.25" customHeight="1">
      <c r="A1075" s="5" t="s">
        <v>6434</v>
      </c>
      <c r="B1075" s="5" t="s">
        <v>7954</v>
      </c>
      <c r="C1075" s="5" t="s">
        <v>170</v>
      </c>
      <c r="D1075" s="5" t="s">
        <v>378</v>
      </c>
      <c r="E1075" s="5" t="s">
        <v>45</v>
      </c>
      <c r="F1075" s="5" t="s">
        <v>684</v>
      </c>
      <c r="G1075" s="5" t="s">
        <v>125</v>
      </c>
      <c r="H1075" s="5" t="s">
        <v>7955</v>
      </c>
      <c r="I1075" s="5" t="s">
        <v>7956</v>
      </c>
      <c r="J1075" s="5" t="s">
        <v>7957</v>
      </c>
      <c r="K1075" s="5" t="s">
        <v>53</v>
      </c>
      <c r="L1075" s="5" t="s">
        <v>55</v>
      </c>
      <c r="M1075" s="10"/>
      <c r="N1075" s="10"/>
      <c r="O1075" s="10"/>
      <c r="P1075" s="10"/>
      <c r="Q1075" s="10"/>
      <c r="R1075" s="10"/>
      <c r="S1075" s="10"/>
      <c r="T1075" s="10"/>
      <c r="U1075" s="10"/>
      <c r="V1075" s="10"/>
      <c r="W1075" s="10"/>
      <c r="X1075" s="10"/>
      <c r="Y1075" s="10"/>
      <c r="Z1075" s="10"/>
      <c r="AA1075" s="10"/>
    </row>
    <row r="1076" spans="1:27" ht="20.25" customHeight="1">
      <c r="A1076" s="5" t="s">
        <v>50</v>
      </c>
      <c r="B1076" s="5" t="s">
        <v>7958</v>
      </c>
      <c r="C1076" s="5" t="s">
        <v>170</v>
      </c>
      <c r="D1076" s="5" t="s">
        <v>390</v>
      </c>
      <c r="E1076" s="5" t="s">
        <v>29</v>
      </c>
      <c r="F1076" s="5" t="s">
        <v>920</v>
      </c>
      <c r="G1076" s="5" t="s">
        <v>31</v>
      </c>
      <c r="H1076" s="5" t="s">
        <v>106</v>
      </c>
      <c r="I1076" s="5"/>
      <c r="J1076" s="5" t="s">
        <v>7961</v>
      </c>
      <c r="K1076" s="5" t="s">
        <v>53</v>
      </c>
      <c r="L1076" s="5" t="s">
        <v>55</v>
      </c>
      <c r="M1076" s="10"/>
      <c r="N1076" s="10"/>
      <c r="O1076" s="10"/>
      <c r="P1076" s="10"/>
      <c r="Q1076" s="10"/>
      <c r="R1076" s="10"/>
      <c r="S1076" s="10"/>
      <c r="T1076" s="10"/>
      <c r="U1076" s="10"/>
      <c r="V1076" s="10"/>
      <c r="W1076" s="10"/>
      <c r="X1076" s="10"/>
      <c r="Y1076" s="10"/>
      <c r="Z1076" s="10"/>
      <c r="AA1076" s="10"/>
    </row>
    <row r="1077" spans="1:27" ht="20.25" customHeight="1">
      <c r="A1077" s="5" t="s">
        <v>50</v>
      </c>
      <c r="B1077" s="5" t="s">
        <v>7963</v>
      </c>
      <c r="C1077" s="5" t="s">
        <v>170</v>
      </c>
      <c r="D1077" s="5" t="s">
        <v>390</v>
      </c>
      <c r="E1077" s="5" t="s">
        <v>29</v>
      </c>
      <c r="F1077" s="5" t="s">
        <v>920</v>
      </c>
      <c r="G1077" s="5" t="s">
        <v>31</v>
      </c>
      <c r="H1077" s="5" t="s">
        <v>76</v>
      </c>
      <c r="I1077" s="5" t="s">
        <v>7965</v>
      </c>
      <c r="J1077" s="5" t="s">
        <v>7966</v>
      </c>
      <c r="K1077" s="5" t="s">
        <v>53</v>
      </c>
      <c r="L1077" s="5" t="s">
        <v>55</v>
      </c>
      <c r="M1077" s="10"/>
      <c r="N1077" s="10"/>
      <c r="O1077" s="10"/>
      <c r="P1077" s="10"/>
      <c r="Q1077" s="10"/>
      <c r="R1077" s="10"/>
      <c r="S1077" s="10"/>
      <c r="T1077" s="10"/>
      <c r="U1077" s="10"/>
      <c r="V1077" s="10"/>
      <c r="W1077" s="10"/>
      <c r="X1077" s="10"/>
      <c r="Y1077" s="10"/>
      <c r="Z1077" s="10"/>
      <c r="AA1077" s="10"/>
    </row>
    <row r="1078" spans="1:27" ht="20.25" customHeight="1">
      <c r="A1078" s="5" t="s">
        <v>50</v>
      </c>
      <c r="B1078" s="5" t="s">
        <v>4881</v>
      </c>
      <c r="C1078" s="5" t="s">
        <v>170</v>
      </c>
      <c r="D1078" s="5" t="s">
        <v>1759</v>
      </c>
      <c r="E1078" s="5" t="s">
        <v>29</v>
      </c>
      <c r="F1078" s="5" t="s">
        <v>429</v>
      </c>
      <c r="G1078" s="5" t="s">
        <v>31</v>
      </c>
      <c r="H1078" s="5" t="s">
        <v>57</v>
      </c>
      <c r="I1078" s="5" t="s">
        <v>4884</v>
      </c>
      <c r="J1078" s="5" t="s">
        <v>4886</v>
      </c>
      <c r="K1078" s="5" t="s">
        <v>53</v>
      </c>
      <c r="L1078" s="5" t="s">
        <v>405</v>
      </c>
      <c r="M1078" s="10"/>
      <c r="N1078" s="10"/>
      <c r="O1078" s="10"/>
      <c r="P1078" s="10"/>
      <c r="Q1078" s="10"/>
      <c r="R1078" s="10"/>
      <c r="S1078" s="10"/>
      <c r="T1078" s="10"/>
      <c r="U1078" s="10"/>
      <c r="V1078" s="10"/>
      <c r="W1078" s="10"/>
      <c r="X1078" s="10"/>
      <c r="Y1078" s="10"/>
      <c r="Z1078" s="10"/>
      <c r="AA1078" s="10"/>
    </row>
    <row r="1079" spans="1:27" ht="20.25" customHeight="1">
      <c r="A1079" s="5" t="s">
        <v>50</v>
      </c>
      <c r="B1079" s="5" t="s">
        <v>7967</v>
      </c>
      <c r="C1079" s="5" t="s">
        <v>170</v>
      </c>
      <c r="D1079" s="5" t="s">
        <v>342</v>
      </c>
      <c r="E1079" s="5" t="s">
        <v>45</v>
      </c>
      <c r="F1079" s="5" t="s">
        <v>65</v>
      </c>
      <c r="G1079" s="5" t="s">
        <v>31</v>
      </c>
      <c r="H1079" s="5" t="s">
        <v>594</v>
      </c>
      <c r="I1079" s="5" t="s">
        <v>7968</v>
      </c>
      <c r="J1079" s="5" t="s">
        <v>7969</v>
      </c>
      <c r="K1079" s="5" t="s">
        <v>37</v>
      </c>
      <c r="L1079" s="5" t="s">
        <v>55</v>
      </c>
      <c r="M1079" s="10"/>
      <c r="N1079" s="10"/>
      <c r="O1079" s="10"/>
      <c r="P1079" s="10"/>
      <c r="Q1079" s="10"/>
      <c r="R1079" s="10"/>
      <c r="S1079" s="10"/>
      <c r="T1079" s="10"/>
      <c r="U1079" s="10"/>
      <c r="V1079" s="10"/>
      <c r="W1079" s="10"/>
      <c r="X1079" s="10"/>
      <c r="Y1079" s="10"/>
      <c r="Z1079" s="10"/>
      <c r="AA1079" s="10"/>
    </row>
    <row r="1080" spans="1:27" ht="20.25" customHeight="1">
      <c r="A1080" s="5" t="s">
        <v>7970</v>
      </c>
      <c r="B1080" s="5" t="s">
        <v>7971</v>
      </c>
      <c r="C1080" s="5" t="s">
        <v>170</v>
      </c>
      <c r="D1080" s="5" t="s">
        <v>47</v>
      </c>
      <c r="E1080" s="5" t="s">
        <v>29</v>
      </c>
      <c r="F1080" s="5" t="s">
        <v>65</v>
      </c>
      <c r="G1080" s="5" t="s">
        <v>31</v>
      </c>
      <c r="H1080" s="5" t="s">
        <v>68</v>
      </c>
      <c r="I1080" s="5" t="s">
        <v>7973</v>
      </c>
      <c r="J1080" s="5" t="s">
        <v>7974</v>
      </c>
      <c r="K1080" s="5" t="s">
        <v>1599</v>
      </c>
      <c r="L1080" s="5" t="s">
        <v>405</v>
      </c>
      <c r="M1080" s="10"/>
      <c r="N1080" s="10"/>
      <c r="O1080" s="10"/>
      <c r="P1080" s="10"/>
      <c r="Q1080" s="10"/>
      <c r="R1080" s="10"/>
      <c r="S1080" s="10"/>
      <c r="T1080" s="10"/>
      <c r="U1080" s="10"/>
      <c r="V1080" s="10"/>
      <c r="W1080" s="10"/>
      <c r="X1080" s="10"/>
      <c r="Y1080" s="10"/>
      <c r="Z1080" s="10"/>
      <c r="AA1080" s="10"/>
    </row>
    <row r="1081" spans="1:27" ht="20.25" customHeight="1">
      <c r="A1081" s="5" t="s">
        <v>1518</v>
      </c>
      <c r="B1081" s="5" t="s">
        <v>7975</v>
      </c>
      <c r="C1081" s="5" t="s">
        <v>170</v>
      </c>
      <c r="D1081" s="5" t="s">
        <v>390</v>
      </c>
      <c r="E1081" s="5" t="s">
        <v>45</v>
      </c>
      <c r="F1081" s="5" t="s">
        <v>478</v>
      </c>
      <c r="G1081" s="5" t="s">
        <v>108</v>
      </c>
      <c r="H1081" s="5" t="s">
        <v>68</v>
      </c>
      <c r="I1081" s="5" t="s">
        <v>834</v>
      </c>
      <c r="J1081" s="5" t="s">
        <v>7977</v>
      </c>
      <c r="K1081" s="5" t="s">
        <v>53</v>
      </c>
      <c r="L1081" s="5" t="s">
        <v>55</v>
      </c>
      <c r="M1081" s="10"/>
      <c r="N1081" s="10"/>
      <c r="O1081" s="10"/>
      <c r="P1081" s="10"/>
      <c r="Q1081" s="10"/>
      <c r="R1081" s="10"/>
      <c r="S1081" s="10"/>
      <c r="T1081" s="10"/>
      <c r="U1081" s="10"/>
      <c r="V1081" s="10"/>
      <c r="W1081" s="10"/>
      <c r="X1081" s="10"/>
      <c r="Y1081" s="10"/>
      <c r="Z1081" s="10"/>
      <c r="AA1081" s="10"/>
    </row>
    <row r="1082" spans="1:27" ht="20.25" customHeight="1">
      <c r="A1082" s="5" t="s">
        <v>1314</v>
      </c>
      <c r="B1082" s="5" t="s">
        <v>5141</v>
      </c>
      <c r="C1082" s="5" t="s">
        <v>170</v>
      </c>
      <c r="D1082" s="5" t="s">
        <v>378</v>
      </c>
      <c r="E1082" s="5" t="s">
        <v>29</v>
      </c>
      <c r="F1082" s="5" t="s">
        <v>672</v>
      </c>
      <c r="G1082" s="5" t="s">
        <v>31</v>
      </c>
      <c r="H1082" s="5" t="s">
        <v>942</v>
      </c>
      <c r="I1082" s="5" t="s">
        <v>5145</v>
      </c>
      <c r="J1082" s="5" t="s">
        <v>5147</v>
      </c>
      <c r="K1082" s="5" t="s">
        <v>37</v>
      </c>
      <c r="L1082" s="5" t="s">
        <v>55</v>
      </c>
      <c r="M1082" s="10"/>
      <c r="N1082" s="10"/>
      <c r="O1082" s="10"/>
      <c r="P1082" s="10"/>
      <c r="Q1082" s="10"/>
      <c r="R1082" s="10"/>
      <c r="S1082" s="10"/>
      <c r="T1082" s="10"/>
      <c r="U1082" s="10"/>
      <c r="V1082" s="10"/>
      <c r="W1082" s="10"/>
      <c r="X1082" s="10"/>
      <c r="Y1082" s="10"/>
      <c r="Z1082" s="10"/>
      <c r="AA1082" s="10"/>
    </row>
    <row r="1083" spans="1:27" ht="20.25" customHeight="1">
      <c r="A1083" s="5" t="s">
        <v>7979</v>
      </c>
      <c r="B1083" s="5" t="s">
        <v>7980</v>
      </c>
      <c r="C1083" s="5" t="s">
        <v>170</v>
      </c>
      <c r="D1083" s="5" t="s">
        <v>390</v>
      </c>
      <c r="E1083" s="5" t="s">
        <v>29</v>
      </c>
      <c r="F1083" s="5" t="s">
        <v>493</v>
      </c>
      <c r="G1083" s="5" t="s">
        <v>31</v>
      </c>
      <c r="H1083" s="5" t="s">
        <v>516</v>
      </c>
      <c r="I1083" s="5"/>
      <c r="J1083" s="5" t="s">
        <v>7981</v>
      </c>
      <c r="K1083" s="5" t="s">
        <v>53</v>
      </c>
      <c r="L1083" s="5" t="s">
        <v>55</v>
      </c>
      <c r="M1083" s="10"/>
      <c r="N1083" s="10"/>
      <c r="O1083" s="10"/>
      <c r="P1083" s="10"/>
      <c r="Q1083" s="10"/>
      <c r="R1083" s="10"/>
      <c r="S1083" s="10"/>
      <c r="T1083" s="10"/>
      <c r="U1083" s="10"/>
      <c r="V1083" s="10"/>
      <c r="W1083" s="10"/>
      <c r="X1083" s="10"/>
      <c r="Y1083" s="10"/>
      <c r="Z1083" s="10"/>
      <c r="AA1083" s="10"/>
    </row>
    <row r="1084" spans="1:27" ht="20.25" customHeight="1">
      <c r="A1084" s="5" t="s">
        <v>25</v>
      </c>
      <c r="B1084" s="5" t="s">
        <v>7982</v>
      </c>
      <c r="C1084" s="5" t="s">
        <v>170</v>
      </c>
      <c r="D1084" s="5" t="s">
        <v>435</v>
      </c>
      <c r="E1084" s="5" t="s">
        <v>29</v>
      </c>
      <c r="F1084" s="5" t="s">
        <v>56</v>
      </c>
      <c r="G1084" s="5" t="s">
        <v>125</v>
      </c>
      <c r="H1084" s="5" t="s">
        <v>68</v>
      </c>
      <c r="I1084" s="5" t="s">
        <v>7983</v>
      </c>
      <c r="J1084" s="5" t="s">
        <v>7984</v>
      </c>
      <c r="K1084" s="5" t="s">
        <v>100</v>
      </c>
      <c r="L1084" s="5" t="s">
        <v>55</v>
      </c>
      <c r="M1084" s="10"/>
      <c r="N1084" s="10"/>
      <c r="O1084" s="10"/>
      <c r="P1084" s="10"/>
      <c r="Q1084" s="10"/>
      <c r="R1084" s="10"/>
      <c r="S1084" s="10"/>
      <c r="T1084" s="10"/>
      <c r="U1084" s="10"/>
      <c r="V1084" s="10"/>
      <c r="W1084" s="10"/>
      <c r="X1084" s="10"/>
      <c r="Y1084" s="10"/>
      <c r="Z1084" s="10"/>
      <c r="AA1084" s="10"/>
    </row>
    <row r="1085" spans="1:27" ht="20.25" customHeight="1">
      <c r="A1085" s="5" t="s">
        <v>543</v>
      </c>
      <c r="B1085" s="5" t="s">
        <v>7985</v>
      </c>
      <c r="C1085" s="5" t="s">
        <v>170</v>
      </c>
      <c r="D1085" s="5" t="s">
        <v>47</v>
      </c>
      <c r="E1085" s="5" t="s">
        <v>45</v>
      </c>
      <c r="F1085" s="5" t="s">
        <v>151</v>
      </c>
      <c r="G1085" s="5" t="s">
        <v>66</v>
      </c>
      <c r="H1085" s="5" t="s">
        <v>430</v>
      </c>
      <c r="I1085" s="5" t="s">
        <v>7986</v>
      </c>
      <c r="J1085" s="5" t="s">
        <v>7988</v>
      </c>
      <c r="K1085" s="5" t="s">
        <v>37</v>
      </c>
      <c r="L1085" s="5" t="s">
        <v>55</v>
      </c>
      <c r="M1085" s="10"/>
      <c r="N1085" s="10"/>
      <c r="O1085" s="10"/>
      <c r="P1085" s="10"/>
      <c r="Q1085" s="10"/>
      <c r="R1085" s="10"/>
      <c r="S1085" s="10"/>
      <c r="T1085" s="10"/>
      <c r="U1085" s="10"/>
      <c r="V1085" s="10"/>
      <c r="W1085" s="10"/>
      <c r="X1085" s="10"/>
      <c r="Y1085" s="10"/>
      <c r="Z1085" s="10"/>
      <c r="AA1085" s="10"/>
    </row>
    <row r="1086" spans="1:27" ht="20.25" customHeight="1">
      <c r="A1086" s="5" t="s">
        <v>7989</v>
      </c>
      <c r="B1086" s="5" t="s">
        <v>595</v>
      </c>
      <c r="C1086" s="5" t="s">
        <v>170</v>
      </c>
      <c r="D1086" s="5" t="s">
        <v>342</v>
      </c>
      <c r="E1086" s="5" t="s">
        <v>45</v>
      </c>
      <c r="F1086" s="5" t="s">
        <v>538</v>
      </c>
      <c r="G1086" s="5" t="s">
        <v>66</v>
      </c>
      <c r="H1086" s="5" t="s">
        <v>598</v>
      </c>
      <c r="I1086" s="5" t="s">
        <v>3232</v>
      </c>
      <c r="J1086" s="5" t="s">
        <v>7991</v>
      </c>
      <c r="K1086" s="5" t="s">
        <v>100</v>
      </c>
      <c r="L1086" s="5" t="s">
        <v>55</v>
      </c>
      <c r="M1086" s="10"/>
      <c r="N1086" s="10"/>
      <c r="O1086" s="10"/>
      <c r="P1086" s="10"/>
      <c r="Q1086" s="10"/>
      <c r="R1086" s="10"/>
      <c r="S1086" s="10"/>
      <c r="T1086" s="10"/>
      <c r="U1086" s="10"/>
      <c r="V1086" s="10"/>
      <c r="W1086" s="10"/>
      <c r="X1086" s="10"/>
      <c r="Y1086" s="10"/>
      <c r="Z1086" s="10"/>
      <c r="AA1086" s="10"/>
    </row>
    <row r="1087" spans="1:27" ht="20.25" customHeight="1">
      <c r="A1087" s="5" t="s">
        <v>818</v>
      </c>
      <c r="B1087" s="5" t="s">
        <v>819</v>
      </c>
      <c r="C1087" s="5" t="s">
        <v>170</v>
      </c>
      <c r="D1087" s="5" t="s">
        <v>171</v>
      </c>
      <c r="E1087" s="5" t="s">
        <v>29</v>
      </c>
      <c r="F1087" s="5" t="s">
        <v>672</v>
      </c>
      <c r="G1087" s="5" t="s">
        <v>31</v>
      </c>
      <c r="H1087" s="5" t="s">
        <v>57</v>
      </c>
      <c r="I1087" s="5" t="s">
        <v>826</v>
      </c>
      <c r="J1087" s="5" t="s">
        <v>828</v>
      </c>
      <c r="K1087" s="5" t="s">
        <v>53</v>
      </c>
      <c r="L1087" s="5" t="s">
        <v>55</v>
      </c>
      <c r="M1087" s="10"/>
      <c r="N1087" s="10"/>
      <c r="O1087" s="10"/>
      <c r="P1087" s="10"/>
      <c r="Q1087" s="10"/>
      <c r="R1087" s="10"/>
      <c r="S1087" s="10"/>
      <c r="T1087" s="10"/>
      <c r="U1087" s="10"/>
      <c r="V1087" s="10"/>
      <c r="W1087" s="10"/>
      <c r="X1087" s="10"/>
      <c r="Y1087" s="10"/>
      <c r="Z1087" s="10"/>
      <c r="AA1087" s="10"/>
    </row>
    <row r="1088" spans="1:27" ht="20.25" customHeight="1">
      <c r="A1088" s="5" t="s">
        <v>7992</v>
      </c>
      <c r="B1088" s="5" t="s">
        <v>7993</v>
      </c>
      <c r="C1088" s="5" t="s">
        <v>170</v>
      </c>
      <c r="D1088" s="5" t="s">
        <v>390</v>
      </c>
      <c r="E1088" s="5" t="s">
        <v>29</v>
      </c>
      <c r="F1088" s="5" t="s">
        <v>56</v>
      </c>
      <c r="G1088" s="5" t="s">
        <v>31</v>
      </c>
      <c r="H1088" s="5" t="s">
        <v>57</v>
      </c>
      <c r="I1088" s="5" t="s">
        <v>7994</v>
      </c>
      <c r="J1088" s="5" t="s">
        <v>7995</v>
      </c>
      <c r="K1088" s="5" t="s">
        <v>167</v>
      </c>
      <c r="L1088" s="5" t="s">
        <v>237</v>
      </c>
      <c r="M1088" s="10"/>
      <c r="N1088" s="10"/>
      <c r="O1088" s="10"/>
      <c r="P1088" s="10"/>
      <c r="Q1088" s="10"/>
      <c r="R1088" s="10"/>
      <c r="S1088" s="10"/>
      <c r="T1088" s="10"/>
      <c r="U1088" s="10"/>
      <c r="V1088" s="10"/>
      <c r="W1088" s="10"/>
      <c r="X1088" s="10"/>
      <c r="Y1088" s="10"/>
      <c r="Z1088" s="10"/>
      <c r="AA1088" s="10"/>
    </row>
    <row r="1089" spans="1:27" ht="20.25" customHeight="1">
      <c r="A1089" s="5" t="s">
        <v>7996</v>
      </c>
      <c r="B1089" s="5" t="s">
        <v>7997</v>
      </c>
      <c r="C1089" s="5" t="s">
        <v>170</v>
      </c>
      <c r="D1089" s="5" t="s">
        <v>342</v>
      </c>
      <c r="E1089" s="5" t="s">
        <v>29</v>
      </c>
      <c r="F1089" s="5" t="s">
        <v>964</v>
      </c>
      <c r="G1089" s="5" t="s">
        <v>108</v>
      </c>
      <c r="H1089" s="5" t="s">
        <v>2303</v>
      </c>
      <c r="I1089" s="5" t="s">
        <v>7998</v>
      </c>
      <c r="J1089" s="5" t="s">
        <v>7999</v>
      </c>
      <c r="K1089" s="5" t="s">
        <v>53</v>
      </c>
      <c r="L1089" s="5" t="s">
        <v>55</v>
      </c>
      <c r="M1089" s="10"/>
      <c r="N1089" s="10"/>
      <c r="O1089" s="10"/>
      <c r="P1089" s="10"/>
      <c r="Q1089" s="10"/>
      <c r="R1089" s="10"/>
      <c r="S1089" s="10"/>
      <c r="T1089" s="10"/>
      <c r="U1089" s="10"/>
      <c r="V1089" s="10"/>
      <c r="W1089" s="10"/>
      <c r="X1089" s="10"/>
      <c r="Y1089" s="10"/>
      <c r="Z1089" s="10"/>
      <c r="AA1089" s="10"/>
    </row>
    <row r="1090" spans="1:27" ht="20.25" customHeight="1">
      <c r="A1090" s="5" t="s">
        <v>50</v>
      </c>
      <c r="B1090" s="5" t="s">
        <v>3350</v>
      </c>
      <c r="C1090" s="5" t="s">
        <v>170</v>
      </c>
      <c r="D1090" s="5" t="s">
        <v>390</v>
      </c>
      <c r="E1090" s="5" t="s">
        <v>45</v>
      </c>
      <c r="F1090" s="5" t="s">
        <v>56</v>
      </c>
      <c r="G1090" s="5" t="s">
        <v>31</v>
      </c>
      <c r="H1090" s="5" t="s">
        <v>811</v>
      </c>
      <c r="I1090" s="5"/>
      <c r="J1090" s="5" t="s">
        <v>3353</v>
      </c>
      <c r="K1090" s="5" t="s">
        <v>53</v>
      </c>
      <c r="L1090" s="5" t="s">
        <v>55</v>
      </c>
      <c r="M1090" s="10"/>
      <c r="N1090" s="10"/>
      <c r="O1090" s="10"/>
      <c r="P1090" s="10"/>
      <c r="Q1090" s="10"/>
      <c r="R1090" s="10"/>
      <c r="S1090" s="10"/>
      <c r="T1090" s="10"/>
      <c r="U1090" s="10"/>
      <c r="V1090" s="10"/>
      <c r="W1090" s="10"/>
      <c r="X1090" s="10"/>
      <c r="Y1090" s="10"/>
      <c r="Z1090" s="10"/>
      <c r="AA1090" s="10"/>
    </row>
    <row r="1091" spans="1:27" ht="20.25" customHeight="1">
      <c r="A1091" s="5" t="s">
        <v>50</v>
      </c>
      <c r="B1091" s="5" t="s">
        <v>2951</v>
      </c>
      <c r="C1091" s="5" t="s">
        <v>170</v>
      </c>
      <c r="D1091" s="5" t="s">
        <v>47</v>
      </c>
      <c r="E1091" s="5" t="s">
        <v>29</v>
      </c>
      <c r="F1091" s="5" t="s">
        <v>964</v>
      </c>
      <c r="G1091" s="5" t="s">
        <v>108</v>
      </c>
      <c r="H1091" s="5" t="s">
        <v>362</v>
      </c>
      <c r="I1091" s="5" t="s">
        <v>8004</v>
      </c>
      <c r="J1091" s="5" t="s">
        <v>8006</v>
      </c>
      <c r="K1091" s="5" t="s">
        <v>648</v>
      </c>
      <c r="L1091" s="5" t="s">
        <v>405</v>
      </c>
      <c r="M1091" s="10"/>
      <c r="N1091" s="10"/>
      <c r="O1091" s="10"/>
      <c r="P1091" s="10"/>
      <c r="Q1091" s="10"/>
      <c r="R1091" s="10"/>
      <c r="S1091" s="10"/>
      <c r="T1091" s="10"/>
      <c r="U1091" s="10"/>
      <c r="V1091" s="10"/>
      <c r="W1091" s="10"/>
      <c r="X1091" s="10"/>
      <c r="Y1091" s="10"/>
      <c r="Z1091" s="10"/>
      <c r="AA1091" s="10"/>
    </row>
    <row r="1092" spans="1:27" ht="20.25" customHeight="1">
      <c r="A1092" s="5" t="s">
        <v>8009</v>
      </c>
      <c r="B1092" s="5" t="s">
        <v>8010</v>
      </c>
      <c r="C1092" s="5" t="s">
        <v>170</v>
      </c>
      <c r="D1092" s="5" t="s">
        <v>47</v>
      </c>
      <c r="E1092" s="5" t="s">
        <v>45</v>
      </c>
      <c r="F1092" s="5" t="s">
        <v>144</v>
      </c>
      <c r="G1092" s="5" t="s">
        <v>31</v>
      </c>
      <c r="H1092" s="5" t="s">
        <v>291</v>
      </c>
      <c r="I1092" s="5" t="s">
        <v>8011</v>
      </c>
      <c r="J1092" s="5" t="s">
        <v>8012</v>
      </c>
      <c r="K1092" s="5" t="s">
        <v>42</v>
      </c>
      <c r="L1092" s="5" t="s">
        <v>237</v>
      </c>
      <c r="M1092" s="10"/>
      <c r="N1092" s="10"/>
      <c r="O1092" s="10"/>
      <c r="P1092" s="10"/>
      <c r="Q1092" s="10"/>
      <c r="R1092" s="10"/>
      <c r="S1092" s="10"/>
      <c r="T1092" s="10"/>
      <c r="U1092" s="10"/>
      <c r="V1092" s="10"/>
      <c r="W1092" s="10"/>
      <c r="X1092" s="10"/>
      <c r="Y1092" s="10"/>
      <c r="Z1092" s="10"/>
      <c r="AA1092" s="10"/>
    </row>
    <row r="1093" spans="1:27" ht="20.25" customHeight="1">
      <c r="A1093" s="5" t="s">
        <v>8013</v>
      </c>
      <c r="B1093" s="5" t="s">
        <v>8014</v>
      </c>
      <c r="C1093" s="5" t="s">
        <v>170</v>
      </c>
      <c r="D1093" s="5" t="s">
        <v>342</v>
      </c>
      <c r="E1093" s="5" t="s">
        <v>45</v>
      </c>
      <c r="F1093" s="5" t="s">
        <v>505</v>
      </c>
      <c r="G1093" s="5" t="s">
        <v>66</v>
      </c>
      <c r="H1093" s="5" t="s">
        <v>57</v>
      </c>
      <c r="I1093" s="5"/>
      <c r="J1093" s="5" t="s">
        <v>8015</v>
      </c>
      <c r="K1093" s="5" t="s">
        <v>100</v>
      </c>
      <c r="L1093" s="5" t="s">
        <v>55</v>
      </c>
      <c r="M1093" s="10"/>
      <c r="N1093" s="10"/>
      <c r="O1093" s="10"/>
      <c r="P1093" s="10"/>
      <c r="Q1093" s="10"/>
      <c r="R1093" s="10"/>
      <c r="S1093" s="10"/>
      <c r="T1093" s="10"/>
      <c r="U1093" s="10"/>
      <c r="V1093" s="10"/>
      <c r="W1093" s="10"/>
      <c r="X1093" s="10"/>
      <c r="Y1093" s="10"/>
      <c r="Z1093" s="10"/>
      <c r="AA1093" s="10"/>
    </row>
    <row r="1094" spans="1:27" ht="20.25" customHeight="1">
      <c r="A1094" s="5" t="s">
        <v>50</v>
      </c>
      <c r="B1094" s="5" t="s">
        <v>1494</v>
      </c>
      <c r="C1094" s="5" t="s">
        <v>170</v>
      </c>
      <c r="D1094" s="5" t="s">
        <v>342</v>
      </c>
      <c r="E1094" s="5" t="s">
        <v>29</v>
      </c>
      <c r="F1094" s="5" t="s">
        <v>65</v>
      </c>
      <c r="G1094" s="5" t="s">
        <v>31</v>
      </c>
      <c r="H1094" s="5" t="s">
        <v>479</v>
      </c>
      <c r="I1094" s="5" t="s">
        <v>1498</v>
      </c>
      <c r="J1094" s="5" t="s">
        <v>1499</v>
      </c>
      <c r="K1094" s="5" t="s">
        <v>37</v>
      </c>
      <c r="L1094" s="5" t="s">
        <v>55</v>
      </c>
      <c r="M1094" s="10"/>
      <c r="N1094" s="10"/>
      <c r="O1094" s="10"/>
      <c r="P1094" s="10"/>
      <c r="Q1094" s="10"/>
      <c r="R1094" s="10"/>
      <c r="S1094" s="10"/>
      <c r="T1094" s="10"/>
      <c r="U1094" s="10"/>
      <c r="V1094" s="10"/>
      <c r="W1094" s="10"/>
      <c r="X1094" s="10"/>
      <c r="Y1094" s="10"/>
      <c r="Z1094" s="10"/>
      <c r="AA1094" s="10"/>
    </row>
    <row r="1095" spans="1:27" ht="20.25" customHeight="1">
      <c r="A1095" s="5" t="s">
        <v>4750</v>
      </c>
      <c r="B1095" s="5" t="s">
        <v>8018</v>
      </c>
      <c r="C1095" s="5" t="s">
        <v>170</v>
      </c>
      <c r="D1095" s="5" t="s">
        <v>390</v>
      </c>
      <c r="E1095" s="5" t="s">
        <v>919</v>
      </c>
      <c r="F1095" s="5" t="s">
        <v>327</v>
      </c>
      <c r="G1095" s="5" t="s">
        <v>108</v>
      </c>
      <c r="H1095" s="5" t="s">
        <v>2067</v>
      </c>
      <c r="I1095" s="5" t="s">
        <v>8020</v>
      </c>
      <c r="J1095" s="5" t="s">
        <v>8021</v>
      </c>
      <c r="K1095" s="5" t="s">
        <v>37</v>
      </c>
      <c r="L1095" s="5" t="s">
        <v>38</v>
      </c>
      <c r="M1095" s="10"/>
      <c r="N1095" s="10"/>
      <c r="O1095" s="10"/>
      <c r="P1095" s="10"/>
      <c r="Q1095" s="10"/>
      <c r="R1095" s="10"/>
      <c r="S1095" s="10"/>
      <c r="T1095" s="10"/>
      <c r="U1095" s="10"/>
      <c r="V1095" s="10"/>
      <c r="W1095" s="10"/>
      <c r="X1095" s="10"/>
      <c r="Y1095" s="10"/>
      <c r="Z1095" s="10"/>
      <c r="AA1095" s="10"/>
    </row>
    <row r="1096" spans="1:27" ht="20.25" customHeight="1">
      <c r="A1096" s="5" t="s">
        <v>8025</v>
      </c>
      <c r="B1096" s="5" t="s">
        <v>8026</v>
      </c>
      <c r="C1096" s="5" t="s">
        <v>170</v>
      </c>
      <c r="D1096" s="5" t="s">
        <v>342</v>
      </c>
      <c r="E1096" s="5" t="s">
        <v>29</v>
      </c>
      <c r="F1096" s="5" t="s">
        <v>2314</v>
      </c>
      <c r="G1096" s="5" t="s">
        <v>108</v>
      </c>
      <c r="H1096" s="5" t="s">
        <v>624</v>
      </c>
      <c r="I1096" s="5" t="s">
        <v>8027</v>
      </c>
      <c r="J1096" s="5" t="s">
        <v>8028</v>
      </c>
      <c r="K1096" s="5" t="s">
        <v>1599</v>
      </c>
      <c r="L1096" s="5" t="s">
        <v>55</v>
      </c>
      <c r="M1096" s="10"/>
      <c r="N1096" s="10"/>
      <c r="O1096" s="10"/>
      <c r="P1096" s="10"/>
      <c r="Q1096" s="10"/>
      <c r="R1096" s="10"/>
      <c r="S1096" s="10"/>
      <c r="T1096" s="10"/>
      <c r="U1096" s="10"/>
      <c r="V1096" s="10"/>
      <c r="W1096" s="10"/>
      <c r="X1096" s="10"/>
      <c r="Y1096" s="10"/>
      <c r="Z1096" s="10"/>
      <c r="AA1096" s="10"/>
    </row>
    <row r="1097" spans="1:27" ht="20.25" customHeight="1">
      <c r="A1097" s="5" t="s">
        <v>8029</v>
      </c>
      <c r="B1097" s="5" t="s">
        <v>8030</v>
      </c>
      <c r="C1097" s="5" t="s">
        <v>170</v>
      </c>
      <c r="D1097" s="5" t="s">
        <v>390</v>
      </c>
      <c r="E1097" s="5" t="s">
        <v>45</v>
      </c>
      <c r="F1097" s="5" t="s">
        <v>964</v>
      </c>
      <c r="G1097" s="5" t="s">
        <v>125</v>
      </c>
      <c r="H1097" s="5" t="s">
        <v>309</v>
      </c>
      <c r="I1097" s="5" t="s">
        <v>8031</v>
      </c>
      <c r="J1097" s="5" t="s">
        <v>8032</v>
      </c>
      <c r="K1097" s="5" t="s">
        <v>37</v>
      </c>
      <c r="L1097" s="5" t="s">
        <v>55</v>
      </c>
      <c r="M1097" s="10"/>
      <c r="N1097" s="10"/>
      <c r="O1097" s="10"/>
      <c r="P1097" s="10"/>
      <c r="Q1097" s="10"/>
      <c r="R1097" s="10"/>
      <c r="S1097" s="10"/>
      <c r="T1097" s="10"/>
      <c r="U1097" s="10"/>
      <c r="V1097" s="10"/>
      <c r="W1097" s="10"/>
      <c r="X1097" s="10"/>
      <c r="Y1097" s="10"/>
      <c r="Z1097" s="10"/>
      <c r="AA1097" s="10"/>
    </row>
    <row r="1098" spans="1:27" ht="20.25" customHeight="1">
      <c r="A1098" s="5" t="s">
        <v>50</v>
      </c>
      <c r="B1098" s="5" t="s">
        <v>8033</v>
      </c>
      <c r="C1098" s="5" t="s">
        <v>170</v>
      </c>
      <c r="D1098" s="5" t="s">
        <v>342</v>
      </c>
      <c r="E1098" s="5" t="s">
        <v>29</v>
      </c>
      <c r="F1098" s="5" t="s">
        <v>1661</v>
      </c>
      <c r="G1098" s="5" t="s">
        <v>31</v>
      </c>
      <c r="H1098" s="5" t="s">
        <v>117</v>
      </c>
      <c r="I1098" s="5" t="s">
        <v>8034</v>
      </c>
      <c r="J1098" s="5" t="s">
        <v>8035</v>
      </c>
      <c r="K1098" s="5" t="s">
        <v>53</v>
      </c>
      <c r="L1098" s="5" t="s">
        <v>55</v>
      </c>
      <c r="M1098" s="10"/>
      <c r="N1098" s="10"/>
      <c r="O1098" s="10"/>
      <c r="P1098" s="10"/>
      <c r="Q1098" s="10"/>
      <c r="R1098" s="10"/>
      <c r="S1098" s="10"/>
      <c r="T1098" s="10"/>
      <c r="U1098" s="10"/>
      <c r="V1098" s="10"/>
      <c r="W1098" s="10"/>
      <c r="X1098" s="10"/>
      <c r="Y1098" s="10"/>
      <c r="Z1098" s="10"/>
      <c r="AA1098" s="10"/>
    </row>
    <row r="1099" spans="1:27" ht="20.25" customHeight="1">
      <c r="A1099" s="5" t="s">
        <v>8036</v>
      </c>
      <c r="B1099" s="5" t="s">
        <v>8037</v>
      </c>
      <c r="C1099" s="5" t="s">
        <v>170</v>
      </c>
      <c r="D1099" s="5" t="s">
        <v>47</v>
      </c>
      <c r="E1099" s="5" t="s">
        <v>29</v>
      </c>
      <c r="F1099" s="5" t="s">
        <v>7518</v>
      </c>
      <c r="G1099" s="5" t="s">
        <v>125</v>
      </c>
      <c r="H1099" s="5" t="s">
        <v>947</v>
      </c>
      <c r="I1099" s="5" t="s">
        <v>321</v>
      </c>
      <c r="J1099" s="5" t="s">
        <v>8039</v>
      </c>
      <c r="K1099" s="5" t="s">
        <v>53</v>
      </c>
      <c r="L1099" s="5" t="s">
        <v>55</v>
      </c>
      <c r="M1099" s="10"/>
      <c r="N1099" s="10"/>
      <c r="O1099" s="10"/>
      <c r="P1099" s="10"/>
      <c r="Q1099" s="10"/>
      <c r="R1099" s="10"/>
      <c r="S1099" s="10"/>
      <c r="T1099" s="10"/>
      <c r="U1099" s="10"/>
      <c r="V1099" s="10"/>
      <c r="W1099" s="10"/>
      <c r="X1099" s="10"/>
      <c r="Y1099" s="10"/>
      <c r="Z1099" s="10"/>
      <c r="AA1099" s="10"/>
    </row>
    <row r="1100" spans="1:27" ht="20.25" customHeight="1">
      <c r="A1100" s="5" t="s">
        <v>50</v>
      </c>
      <c r="B1100" s="5" t="s">
        <v>8042</v>
      </c>
      <c r="C1100" s="5" t="s">
        <v>170</v>
      </c>
      <c r="D1100" s="5" t="s">
        <v>342</v>
      </c>
      <c r="E1100" s="5" t="s">
        <v>45</v>
      </c>
      <c r="F1100" s="5" t="s">
        <v>478</v>
      </c>
      <c r="G1100" s="5" t="s">
        <v>125</v>
      </c>
      <c r="H1100" s="5" t="s">
        <v>1424</v>
      </c>
      <c r="I1100" s="5" t="s">
        <v>8043</v>
      </c>
      <c r="J1100" s="5"/>
      <c r="K1100" s="5" t="s">
        <v>53</v>
      </c>
      <c r="L1100" s="5" t="s">
        <v>55</v>
      </c>
      <c r="M1100" s="10"/>
      <c r="N1100" s="10"/>
      <c r="O1100" s="10"/>
      <c r="P1100" s="10"/>
      <c r="Q1100" s="10"/>
      <c r="R1100" s="10"/>
      <c r="S1100" s="10"/>
      <c r="T1100" s="10"/>
      <c r="U1100" s="10"/>
      <c r="V1100" s="10"/>
      <c r="W1100" s="10"/>
      <c r="X1100" s="10"/>
      <c r="Y1100" s="10"/>
      <c r="Z1100" s="10"/>
      <c r="AA1100" s="10"/>
    </row>
    <row r="1101" spans="1:27" ht="20.25" customHeight="1">
      <c r="A1101" s="5" t="s">
        <v>264</v>
      </c>
      <c r="B1101" s="5" t="s">
        <v>8044</v>
      </c>
      <c r="C1101" s="5" t="s">
        <v>170</v>
      </c>
      <c r="D1101" s="5" t="s">
        <v>390</v>
      </c>
      <c r="E1101" s="5" t="s">
        <v>45</v>
      </c>
      <c r="F1101" s="5" t="s">
        <v>222</v>
      </c>
      <c r="G1101" s="5" t="s">
        <v>31</v>
      </c>
      <c r="H1101" s="5" t="s">
        <v>412</v>
      </c>
      <c r="I1101" s="5"/>
      <c r="J1101" s="5" t="s">
        <v>8045</v>
      </c>
      <c r="K1101" s="5" t="s">
        <v>100</v>
      </c>
      <c r="L1101" s="5" t="s">
        <v>55</v>
      </c>
      <c r="M1101" s="10"/>
      <c r="N1101" s="10"/>
      <c r="O1101" s="10"/>
      <c r="P1101" s="10"/>
      <c r="Q1101" s="10"/>
      <c r="R1101" s="10"/>
      <c r="S1101" s="10"/>
      <c r="T1101" s="10"/>
      <c r="U1101" s="10"/>
      <c r="V1101" s="10"/>
      <c r="W1101" s="10"/>
      <c r="X1101" s="10"/>
      <c r="Y1101" s="10"/>
      <c r="Z1101" s="10"/>
      <c r="AA1101" s="10"/>
    </row>
    <row r="1102" spans="1:27" ht="20.25" customHeight="1">
      <c r="A1102" s="5" t="s">
        <v>50</v>
      </c>
      <c r="B1102" s="5" t="s">
        <v>8046</v>
      </c>
      <c r="C1102" s="5" t="s">
        <v>170</v>
      </c>
      <c r="D1102" s="5" t="s">
        <v>171</v>
      </c>
      <c r="E1102" s="5" t="s">
        <v>45</v>
      </c>
      <c r="F1102" s="5" t="s">
        <v>56</v>
      </c>
      <c r="G1102" s="5" t="s">
        <v>31</v>
      </c>
      <c r="H1102" s="5" t="s">
        <v>6524</v>
      </c>
      <c r="I1102" s="5" t="s">
        <v>8047</v>
      </c>
      <c r="J1102" s="5" t="s">
        <v>8048</v>
      </c>
      <c r="K1102" s="5" t="s">
        <v>53</v>
      </c>
      <c r="L1102" s="5" t="s">
        <v>55</v>
      </c>
      <c r="M1102" s="10"/>
      <c r="N1102" s="10"/>
      <c r="O1102" s="10"/>
      <c r="P1102" s="10"/>
      <c r="Q1102" s="10"/>
      <c r="R1102" s="10"/>
      <c r="S1102" s="10"/>
      <c r="T1102" s="10"/>
      <c r="U1102" s="10"/>
      <c r="V1102" s="10"/>
      <c r="W1102" s="10"/>
      <c r="X1102" s="10"/>
      <c r="Y1102" s="10"/>
      <c r="Z1102" s="10"/>
      <c r="AA1102" s="10"/>
    </row>
    <row r="1103" spans="1:27" ht="20.25" customHeight="1">
      <c r="A1103" s="5" t="s">
        <v>264</v>
      </c>
      <c r="B1103" s="5" t="s">
        <v>2979</v>
      </c>
      <c r="C1103" s="5" t="s">
        <v>170</v>
      </c>
      <c r="D1103" s="5" t="s">
        <v>47</v>
      </c>
      <c r="E1103" s="5" t="s">
        <v>45</v>
      </c>
      <c r="F1103" s="5" t="s">
        <v>56</v>
      </c>
      <c r="G1103" s="5" t="s">
        <v>108</v>
      </c>
      <c r="H1103" s="5" t="s">
        <v>57</v>
      </c>
      <c r="I1103" s="5"/>
      <c r="J1103" s="5" t="s">
        <v>2983</v>
      </c>
      <c r="K1103" s="5" t="s">
        <v>1599</v>
      </c>
      <c r="L1103" s="5" t="s">
        <v>405</v>
      </c>
      <c r="M1103" s="10"/>
      <c r="N1103" s="10"/>
      <c r="O1103" s="10"/>
      <c r="P1103" s="10"/>
      <c r="Q1103" s="10"/>
      <c r="R1103" s="10"/>
      <c r="S1103" s="10"/>
      <c r="T1103" s="10"/>
      <c r="U1103" s="10"/>
      <c r="V1103" s="10"/>
      <c r="W1103" s="10"/>
      <c r="X1103" s="10"/>
      <c r="Y1103" s="10"/>
      <c r="Z1103" s="10"/>
      <c r="AA1103" s="10"/>
    </row>
    <row r="1104" spans="1:27" ht="20.25" customHeight="1">
      <c r="A1104" s="5" t="s">
        <v>8052</v>
      </c>
      <c r="B1104" s="5" t="s">
        <v>8053</v>
      </c>
      <c r="C1104" s="5" t="s">
        <v>170</v>
      </c>
      <c r="D1104" s="5" t="s">
        <v>378</v>
      </c>
      <c r="E1104" s="5" t="s">
        <v>45</v>
      </c>
      <c r="F1104" s="5" t="s">
        <v>347</v>
      </c>
      <c r="G1104" s="5" t="s">
        <v>31</v>
      </c>
      <c r="H1104" s="5" t="s">
        <v>57</v>
      </c>
      <c r="I1104" s="5" t="s">
        <v>8054</v>
      </c>
      <c r="J1104" s="5" t="s">
        <v>8055</v>
      </c>
      <c r="K1104" s="5" t="s">
        <v>37</v>
      </c>
      <c r="L1104" s="5" t="s">
        <v>55</v>
      </c>
      <c r="M1104" s="10"/>
      <c r="N1104" s="10"/>
      <c r="O1104" s="10"/>
      <c r="P1104" s="10"/>
      <c r="Q1104" s="10"/>
      <c r="R1104" s="10"/>
      <c r="S1104" s="10"/>
      <c r="T1104" s="10"/>
      <c r="U1104" s="10"/>
      <c r="V1104" s="10"/>
      <c r="W1104" s="10"/>
      <c r="X1104" s="10"/>
      <c r="Y1104" s="10"/>
      <c r="Z1104" s="10"/>
      <c r="AA1104" s="10"/>
    </row>
    <row r="1105" spans="1:27" ht="20.25" customHeight="1">
      <c r="A1105" s="5" t="s">
        <v>50</v>
      </c>
      <c r="B1105" s="5" t="s">
        <v>314</v>
      </c>
      <c r="C1105" s="5" t="s">
        <v>170</v>
      </c>
      <c r="D1105" s="5" t="s">
        <v>171</v>
      </c>
      <c r="E1105" s="5" t="s">
        <v>29</v>
      </c>
      <c r="F1105" s="5" t="s">
        <v>272</v>
      </c>
      <c r="G1105" s="5" t="s">
        <v>125</v>
      </c>
      <c r="H1105" s="5" t="s">
        <v>319</v>
      </c>
      <c r="I1105" s="5"/>
      <c r="J1105" s="5" t="s">
        <v>320</v>
      </c>
      <c r="K1105" s="5" t="s">
        <v>100</v>
      </c>
      <c r="L1105" s="5" t="s">
        <v>55</v>
      </c>
      <c r="M1105" s="10"/>
      <c r="N1105" s="10"/>
      <c r="O1105" s="10"/>
      <c r="P1105" s="10"/>
      <c r="Q1105" s="10"/>
      <c r="R1105" s="10"/>
      <c r="S1105" s="10"/>
      <c r="T1105" s="10"/>
      <c r="U1105" s="10"/>
      <c r="V1105" s="10"/>
      <c r="W1105" s="10"/>
      <c r="X1105" s="10"/>
      <c r="Y1105" s="10"/>
      <c r="Z1105" s="10"/>
      <c r="AA1105" s="10"/>
    </row>
    <row r="1106" spans="1:27" ht="20.25" customHeight="1">
      <c r="A1106" s="5" t="s">
        <v>50</v>
      </c>
      <c r="B1106" s="5" t="s">
        <v>5593</v>
      </c>
      <c r="C1106" s="5" t="s">
        <v>170</v>
      </c>
      <c r="D1106" s="5" t="s">
        <v>435</v>
      </c>
      <c r="E1106" s="5" t="s">
        <v>29</v>
      </c>
      <c r="F1106" s="5" t="s">
        <v>56</v>
      </c>
      <c r="G1106" s="5" t="s">
        <v>31</v>
      </c>
      <c r="H1106" s="5" t="s">
        <v>686</v>
      </c>
      <c r="I1106" s="5"/>
      <c r="J1106" s="5" t="s">
        <v>8056</v>
      </c>
      <c r="K1106" s="5" t="s">
        <v>37</v>
      </c>
      <c r="L1106" s="5" t="s">
        <v>55</v>
      </c>
      <c r="M1106" s="10"/>
      <c r="N1106" s="10"/>
      <c r="O1106" s="10"/>
      <c r="P1106" s="10"/>
      <c r="Q1106" s="10"/>
      <c r="R1106" s="10"/>
      <c r="S1106" s="10"/>
      <c r="T1106" s="10"/>
      <c r="U1106" s="10"/>
      <c r="V1106" s="10"/>
      <c r="W1106" s="10"/>
      <c r="X1106" s="10"/>
      <c r="Y1106" s="10"/>
      <c r="Z1106" s="10"/>
      <c r="AA1106" s="10"/>
    </row>
    <row r="1107" spans="1:27" ht="20.25" customHeight="1">
      <c r="A1107" s="5" t="s">
        <v>1454</v>
      </c>
      <c r="B1107" s="5" t="s">
        <v>8058</v>
      </c>
      <c r="C1107" s="5" t="s">
        <v>170</v>
      </c>
      <c r="D1107" s="5" t="s">
        <v>47</v>
      </c>
      <c r="E1107" s="5" t="s">
        <v>29</v>
      </c>
      <c r="F1107" s="5" t="s">
        <v>144</v>
      </c>
      <c r="G1107" s="5" t="s">
        <v>31</v>
      </c>
      <c r="H1107" s="5" t="s">
        <v>306</v>
      </c>
      <c r="I1107" s="5" t="s">
        <v>7516</v>
      </c>
      <c r="J1107" s="5" t="s">
        <v>8059</v>
      </c>
      <c r="K1107" s="5" t="s">
        <v>37</v>
      </c>
      <c r="L1107" s="5" t="s">
        <v>55</v>
      </c>
      <c r="M1107" s="10"/>
      <c r="N1107" s="10"/>
      <c r="O1107" s="10"/>
      <c r="P1107" s="10"/>
      <c r="Q1107" s="10"/>
      <c r="R1107" s="10"/>
      <c r="S1107" s="10"/>
      <c r="T1107" s="10"/>
      <c r="U1107" s="10"/>
      <c r="V1107" s="10"/>
      <c r="W1107" s="10"/>
      <c r="X1107" s="10"/>
      <c r="Y1107" s="10"/>
      <c r="Z1107" s="10"/>
      <c r="AA1107" s="10"/>
    </row>
    <row r="1108" spans="1:27" ht="20.25" customHeight="1">
      <c r="A1108" s="5" t="s">
        <v>8060</v>
      </c>
      <c r="B1108" s="5" t="s">
        <v>859</v>
      </c>
      <c r="C1108" s="5" t="s">
        <v>170</v>
      </c>
      <c r="D1108" s="5" t="s">
        <v>171</v>
      </c>
      <c r="E1108" s="5" t="s">
        <v>45</v>
      </c>
      <c r="F1108" s="5" t="s">
        <v>223</v>
      </c>
      <c r="G1108" s="5" t="s">
        <v>125</v>
      </c>
      <c r="H1108" s="5" t="s">
        <v>48</v>
      </c>
      <c r="I1108" s="5" t="s">
        <v>861</v>
      </c>
      <c r="J1108" s="5" t="s">
        <v>8061</v>
      </c>
      <c r="K1108" s="5" t="s">
        <v>100</v>
      </c>
      <c r="L1108" s="5" t="s">
        <v>55</v>
      </c>
      <c r="M1108" s="10"/>
      <c r="N1108" s="10"/>
      <c r="O1108" s="10"/>
      <c r="P1108" s="10"/>
      <c r="Q1108" s="10"/>
      <c r="R1108" s="10"/>
      <c r="S1108" s="10"/>
      <c r="T1108" s="10"/>
      <c r="U1108" s="10"/>
      <c r="V1108" s="10"/>
      <c r="W1108" s="10"/>
      <c r="X1108" s="10"/>
      <c r="Y1108" s="10"/>
      <c r="Z1108" s="10"/>
      <c r="AA1108" s="10"/>
    </row>
    <row r="1109" spans="1:27" ht="20.25" customHeight="1">
      <c r="A1109" s="5" t="s">
        <v>50</v>
      </c>
      <c r="B1109" s="5" t="s">
        <v>8062</v>
      </c>
      <c r="C1109" s="5" t="s">
        <v>170</v>
      </c>
      <c r="D1109" s="5" t="s">
        <v>47</v>
      </c>
      <c r="E1109" s="5" t="s">
        <v>29</v>
      </c>
      <c r="F1109" s="5" t="s">
        <v>493</v>
      </c>
      <c r="G1109" s="5" t="s">
        <v>108</v>
      </c>
      <c r="H1109" s="5" t="s">
        <v>479</v>
      </c>
      <c r="I1109" s="5" t="s">
        <v>3747</v>
      </c>
      <c r="J1109" s="5" t="s">
        <v>8064</v>
      </c>
      <c r="K1109" s="5" t="s">
        <v>37</v>
      </c>
      <c r="L1109" s="5" t="s">
        <v>55</v>
      </c>
      <c r="M1109" s="10"/>
      <c r="N1109" s="10"/>
      <c r="O1109" s="10"/>
      <c r="P1109" s="10"/>
      <c r="Q1109" s="10"/>
      <c r="R1109" s="10"/>
      <c r="S1109" s="10"/>
      <c r="T1109" s="10"/>
      <c r="U1109" s="10"/>
      <c r="V1109" s="10"/>
      <c r="W1109" s="10"/>
      <c r="X1109" s="10"/>
      <c r="Y1109" s="10"/>
      <c r="Z1109" s="10"/>
      <c r="AA1109" s="10"/>
    </row>
    <row r="1110" spans="1:27" ht="20.25" customHeight="1">
      <c r="A1110" s="5" t="s">
        <v>1518</v>
      </c>
      <c r="B1110" s="5" t="s">
        <v>1519</v>
      </c>
      <c r="C1110" s="5" t="s">
        <v>170</v>
      </c>
      <c r="D1110" s="5" t="s">
        <v>390</v>
      </c>
      <c r="E1110" s="5" t="s">
        <v>45</v>
      </c>
      <c r="F1110" s="5" t="s">
        <v>65</v>
      </c>
      <c r="G1110" s="5" t="s">
        <v>125</v>
      </c>
      <c r="H1110" s="5" t="s">
        <v>1520</v>
      </c>
      <c r="I1110" s="5" t="s">
        <v>1521</v>
      </c>
      <c r="J1110" s="5" t="s">
        <v>1522</v>
      </c>
      <c r="K1110" s="5" t="s">
        <v>167</v>
      </c>
      <c r="L1110" s="5" t="s">
        <v>55</v>
      </c>
      <c r="M1110" s="10"/>
      <c r="N1110" s="10"/>
      <c r="O1110" s="10"/>
      <c r="P1110" s="10"/>
      <c r="Q1110" s="10"/>
      <c r="R1110" s="10"/>
      <c r="S1110" s="10"/>
      <c r="T1110" s="10"/>
      <c r="U1110" s="10"/>
      <c r="V1110" s="10"/>
      <c r="W1110" s="10"/>
      <c r="X1110" s="10"/>
      <c r="Y1110" s="10"/>
      <c r="Z1110" s="10"/>
      <c r="AA1110" s="10"/>
    </row>
    <row r="1111" spans="1:27" ht="20.25" customHeight="1">
      <c r="A1111" s="5" t="s">
        <v>3204</v>
      </c>
      <c r="B1111" s="5" t="s">
        <v>3205</v>
      </c>
      <c r="C1111" s="5" t="s">
        <v>170</v>
      </c>
      <c r="D1111" s="5" t="s">
        <v>342</v>
      </c>
      <c r="E1111" s="5" t="s">
        <v>29</v>
      </c>
      <c r="F1111" s="5" t="s">
        <v>56</v>
      </c>
      <c r="G1111" s="5" t="s">
        <v>125</v>
      </c>
      <c r="H1111" s="5" t="s">
        <v>3207</v>
      </c>
      <c r="I1111" s="5"/>
      <c r="J1111" s="5" t="s">
        <v>3209</v>
      </c>
      <c r="K1111" s="5" t="s">
        <v>100</v>
      </c>
      <c r="L1111" s="5" t="s">
        <v>55</v>
      </c>
      <c r="M1111" s="10"/>
      <c r="N1111" s="10"/>
      <c r="O1111" s="10"/>
      <c r="P1111" s="10"/>
      <c r="Q1111" s="10"/>
      <c r="R1111" s="10"/>
      <c r="S1111" s="10"/>
      <c r="T1111" s="10"/>
      <c r="U1111" s="10"/>
      <c r="V1111" s="10"/>
      <c r="W1111" s="10"/>
      <c r="X1111" s="10"/>
      <c r="Y1111" s="10"/>
      <c r="Z1111" s="10"/>
      <c r="AA1111" s="10"/>
    </row>
    <row r="1112" spans="1:27" ht="20.25" customHeight="1">
      <c r="A1112" s="5" t="s">
        <v>50</v>
      </c>
      <c r="B1112" s="5" t="s">
        <v>7242</v>
      </c>
      <c r="C1112" s="5" t="s">
        <v>170</v>
      </c>
      <c r="D1112" s="5" t="s">
        <v>435</v>
      </c>
      <c r="E1112" s="5" t="s">
        <v>45</v>
      </c>
      <c r="F1112" s="5" t="s">
        <v>214</v>
      </c>
      <c r="G1112" s="5" t="s">
        <v>31</v>
      </c>
      <c r="H1112" s="5" t="s">
        <v>57</v>
      </c>
      <c r="I1112" s="5" t="s">
        <v>8067</v>
      </c>
      <c r="J1112" s="5" t="s">
        <v>8068</v>
      </c>
      <c r="K1112" s="5" t="s">
        <v>37</v>
      </c>
      <c r="L1112" s="5" t="s">
        <v>405</v>
      </c>
      <c r="M1112" s="10"/>
      <c r="N1112" s="10"/>
      <c r="O1112" s="10"/>
      <c r="P1112" s="10"/>
      <c r="Q1112" s="10"/>
      <c r="R1112" s="10"/>
      <c r="S1112" s="10"/>
      <c r="T1112" s="10"/>
      <c r="U1112" s="10"/>
      <c r="V1112" s="10"/>
      <c r="W1112" s="10"/>
      <c r="X1112" s="10"/>
      <c r="Y1112" s="10"/>
      <c r="Z1112" s="10"/>
      <c r="AA1112" s="10"/>
    </row>
    <row r="1113" spans="1:27" ht="20.25" customHeight="1">
      <c r="A1113" s="5" t="s">
        <v>8071</v>
      </c>
      <c r="B1113" s="5" t="s">
        <v>8072</v>
      </c>
      <c r="C1113" s="5" t="s">
        <v>170</v>
      </c>
      <c r="D1113" s="5" t="s">
        <v>435</v>
      </c>
      <c r="E1113" s="5" t="s">
        <v>45</v>
      </c>
      <c r="F1113" s="5" t="s">
        <v>478</v>
      </c>
      <c r="G1113" s="5" t="s">
        <v>31</v>
      </c>
      <c r="H1113" s="5" t="s">
        <v>224</v>
      </c>
      <c r="I1113" s="5" t="s">
        <v>8074</v>
      </c>
      <c r="J1113" s="5" t="s">
        <v>8075</v>
      </c>
      <c r="K1113" s="5" t="s">
        <v>37</v>
      </c>
      <c r="L1113" s="5" t="s">
        <v>55</v>
      </c>
      <c r="M1113" s="10"/>
      <c r="N1113" s="10"/>
      <c r="O1113" s="10"/>
      <c r="P1113" s="10"/>
      <c r="Q1113" s="10"/>
      <c r="R1113" s="10"/>
      <c r="S1113" s="10"/>
      <c r="T1113" s="10"/>
      <c r="U1113" s="10"/>
      <c r="V1113" s="10"/>
      <c r="W1113" s="10"/>
      <c r="X1113" s="10"/>
      <c r="Y1113" s="10"/>
      <c r="Z1113" s="10"/>
      <c r="AA1113" s="10"/>
    </row>
    <row r="1114" spans="1:27" ht="20.25" customHeight="1">
      <c r="A1114" s="5" t="s">
        <v>50</v>
      </c>
      <c r="B1114" s="5" t="s">
        <v>7242</v>
      </c>
      <c r="C1114" s="5" t="s">
        <v>170</v>
      </c>
      <c r="D1114" s="5" t="s">
        <v>435</v>
      </c>
      <c r="E1114" s="5" t="s">
        <v>45</v>
      </c>
      <c r="F1114" s="5" t="s">
        <v>957</v>
      </c>
      <c r="G1114" s="5" t="s">
        <v>108</v>
      </c>
      <c r="H1114" s="5" t="s">
        <v>57</v>
      </c>
      <c r="I1114" s="5" t="s">
        <v>7248</v>
      </c>
      <c r="J1114" s="5" t="s">
        <v>8077</v>
      </c>
      <c r="K1114" s="5" t="s">
        <v>37</v>
      </c>
      <c r="L1114" s="5" t="s">
        <v>405</v>
      </c>
      <c r="M1114" s="10"/>
      <c r="N1114" s="10"/>
      <c r="O1114" s="10"/>
      <c r="P1114" s="10"/>
      <c r="Q1114" s="10"/>
      <c r="R1114" s="10"/>
      <c r="S1114" s="10"/>
      <c r="T1114" s="10"/>
      <c r="U1114" s="10"/>
      <c r="V1114" s="10"/>
      <c r="W1114" s="10"/>
      <c r="X1114" s="10"/>
      <c r="Y1114" s="10"/>
      <c r="Z1114" s="10"/>
      <c r="AA1114" s="10"/>
    </row>
    <row r="1115" spans="1:27" ht="20.25" customHeight="1">
      <c r="A1115" s="5" t="s">
        <v>50</v>
      </c>
      <c r="B1115" s="5" t="s">
        <v>8078</v>
      </c>
      <c r="C1115" s="5" t="s">
        <v>170</v>
      </c>
      <c r="D1115" s="5" t="s">
        <v>342</v>
      </c>
      <c r="E1115" s="5" t="s">
        <v>45</v>
      </c>
      <c r="F1115" s="5" t="s">
        <v>56</v>
      </c>
      <c r="G1115" s="5" t="s">
        <v>108</v>
      </c>
      <c r="H1115" s="5" t="s">
        <v>706</v>
      </c>
      <c r="I1115" s="5" t="s">
        <v>8079</v>
      </c>
      <c r="J1115" s="5" t="s">
        <v>8080</v>
      </c>
      <c r="K1115" s="5" t="s">
        <v>53</v>
      </c>
      <c r="L1115" s="5" t="s">
        <v>55</v>
      </c>
      <c r="M1115" s="10"/>
      <c r="N1115" s="10"/>
      <c r="O1115" s="10"/>
      <c r="P1115" s="10"/>
      <c r="Q1115" s="10"/>
      <c r="R1115" s="10"/>
      <c r="S1115" s="10"/>
      <c r="T1115" s="10"/>
      <c r="U1115" s="10"/>
      <c r="V1115" s="10"/>
      <c r="W1115" s="10"/>
      <c r="X1115" s="10"/>
      <c r="Y1115" s="10"/>
      <c r="Z1115" s="10"/>
      <c r="AA1115" s="10"/>
    </row>
    <row r="1116" spans="1:27" ht="20.25" customHeight="1">
      <c r="A1116" s="5" t="s">
        <v>8081</v>
      </c>
      <c r="B1116" s="5" t="s">
        <v>8082</v>
      </c>
      <c r="C1116" s="5" t="s">
        <v>170</v>
      </c>
      <c r="D1116" s="5" t="s">
        <v>390</v>
      </c>
      <c r="E1116" s="5" t="s">
        <v>45</v>
      </c>
      <c r="F1116" s="5" t="s">
        <v>201</v>
      </c>
      <c r="G1116" s="5" t="s">
        <v>108</v>
      </c>
      <c r="H1116" s="5" t="s">
        <v>1098</v>
      </c>
      <c r="I1116" s="5" t="s">
        <v>8083</v>
      </c>
      <c r="J1116" s="5" t="s">
        <v>8084</v>
      </c>
      <c r="K1116" s="5" t="s">
        <v>53</v>
      </c>
      <c r="L1116" s="5" t="s">
        <v>55</v>
      </c>
      <c r="M1116" s="10"/>
      <c r="N1116" s="10"/>
      <c r="O1116" s="10"/>
      <c r="P1116" s="10"/>
      <c r="Q1116" s="10"/>
      <c r="R1116" s="10"/>
      <c r="S1116" s="10"/>
      <c r="T1116" s="10"/>
      <c r="U1116" s="10"/>
      <c r="V1116" s="10"/>
      <c r="W1116" s="10"/>
      <c r="X1116" s="10"/>
      <c r="Y1116" s="10"/>
      <c r="Z1116" s="10"/>
      <c r="AA1116" s="10"/>
    </row>
    <row r="1117" spans="1:27" ht="20.25" customHeight="1">
      <c r="A1117" s="5" t="s">
        <v>8087</v>
      </c>
      <c r="B1117" s="5" t="s">
        <v>8088</v>
      </c>
      <c r="C1117" s="5" t="s">
        <v>170</v>
      </c>
      <c r="D1117" s="5" t="s">
        <v>171</v>
      </c>
      <c r="E1117" s="5" t="s">
        <v>45</v>
      </c>
      <c r="F1117" s="5" t="s">
        <v>144</v>
      </c>
      <c r="G1117" s="5" t="s">
        <v>108</v>
      </c>
      <c r="H1117" s="5" t="s">
        <v>76</v>
      </c>
      <c r="I1117" s="5" t="s">
        <v>8091</v>
      </c>
      <c r="J1117" s="5" t="s">
        <v>8093</v>
      </c>
      <c r="K1117" s="5" t="s">
        <v>53</v>
      </c>
      <c r="L1117" s="5" t="s">
        <v>55</v>
      </c>
      <c r="M1117" s="10"/>
      <c r="N1117" s="10"/>
      <c r="O1117" s="10"/>
      <c r="P1117" s="10"/>
      <c r="Q1117" s="10"/>
      <c r="R1117" s="10"/>
      <c r="S1117" s="10"/>
      <c r="T1117" s="10"/>
      <c r="U1117" s="10"/>
      <c r="V1117" s="10"/>
      <c r="W1117" s="10"/>
      <c r="X1117" s="10"/>
      <c r="Y1117" s="10"/>
      <c r="Z1117" s="10"/>
      <c r="AA1117" s="10"/>
    </row>
    <row r="1118" spans="1:27" ht="20.25" customHeight="1">
      <c r="A1118" s="5" t="s">
        <v>367</v>
      </c>
      <c r="B1118" s="5" t="s">
        <v>2447</v>
      </c>
      <c r="C1118" s="5" t="s">
        <v>170</v>
      </c>
      <c r="D1118" s="5" t="s">
        <v>342</v>
      </c>
      <c r="E1118" s="5" t="s">
        <v>45</v>
      </c>
      <c r="F1118" s="5" t="s">
        <v>2439</v>
      </c>
      <c r="G1118" s="5" t="s">
        <v>31</v>
      </c>
      <c r="H1118" s="5" t="s">
        <v>68</v>
      </c>
      <c r="I1118" s="5" t="s">
        <v>2451</v>
      </c>
      <c r="J1118" s="5" t="s">
        <v>2452</v>
      </c>
      <c r="K1118" s="5" t="s">
        <v>167</v>
      </c>
      <c r="L1118" s="5" t="s">
        <v>38</v>
      </c>
      <c r="M1118" s="10"/>
      <c r="N1118" s="10"/>
      <c r="O1118" s="10"/>
      <c r="P1118" s="10"/>
      <c r="Q1118" s="10"/>
      <c r="R1118" s="10"/>
      <c r="S1118" s="10"/>
      <c r="T1118" s="10"/>
      <c r="U1118" s="10"/>
      <c r="V1118" s="10"/>
      <c r="W1118" s="10"/>
      <c r="X1118" s="10"/>
      <c r="Y1118" s="10"/>
      <c r="Z1118" s="10"/>
      <c r="AA1118" s="10"/>
    </row>
    <row r="1119" spans="1:27" ht="20.25" customHeight="1">
      <c r="A1119" s="5" t="s">
        <v>8096</v>
      </c>
      <c r="B1119" s="5" t="s">
        <v>5744</v>
      </c>
      <c r="C1119" s="5" t="s">
        <v>170</v>
      </c>
      <c r="D1119" s="5" t="s">
        <v>390</v>
      </c>
      <c r="E1119" s="5" t="s">
        <v>29</v>
      </c>
      <c r="F1119" s="5" t="s">
        <v>3589</v>
      </c>
      <c r="G1119" s="5" t="s">
        <v>108</v>
      </c>
      <c r="H1119" s="5" t="s">
        <v>48</v>
      </c>
      <c r="I1119" s="5" t="s">
        <v>5749</v>
      </c>
      <c r="J1119" s="5"/>
      <c r="K1119" s="5" t="s">
        <v>53</v>
      </c>
      <c r="L1119" s="5" t="s">
        <v>55</v>
      </c>
      <c r="M1119" s="10"/>
      <c r="N1119" s="10"/>
      <c r="O1119" s="10"/>
      <c r="P1119" s="10"/>
      <c r="Q1119" s="10"/>
      <c r="R1119" s="10"/>
      <c r="S1119" s="10"/>
      <c r="T1119" s="10"/>
      <c r="U1119" s="10"/>
      <c r="V1119" s="10"/>
      <c r="W1119" s="10"/>
      <c r="X1119" s="10"/>
      <c r="Y1119" s="10"/>
      <c r="Z1119" s="10"/>
      <c r="AA1119" s="10"/>
    </row>
    <row r="1120" spans="1:27" ht="20.25" customHeight="1">
      <c r="A1120" s="5" t="s">
        <v>8100</v>
      </c>
      <c r="B1120" s="5" t="s">
        <v>8101</v>
      </c>
      <c r="C1120" s="5" t="s">
        <v>170</v>
      </c>
      <c r="D1120" s="5" t="s">
        <v>378</v>
      </c>
      <c r="E1120" s="5" t="s">
        <v>29</v>
      </c>
      <c r="F1120" s="5" t="s">
        <v>201</v>
      </c>
      <c r="G1120" s="5" t="s">
        <v>66</v>
      </c>
      <c r="H1120" s="5" t="s">
        <v>110</v>
      </c>
      <c r="I1120" s="5" t="s">
        <v>8103</v>
      </c>
      <c r="J1120" s="5" t="s">
        <v>8104</v>
      </c>
      <c r="K1120" s="5" t="s">
        <v>53</v>
      </c>
      <c r="L1120" s="5" t="s">
        <v>55</v>
      </c>
      <c r="M1120" s="10"/>
      <c r="N1120" s="10"/>
      <c r="O1120" s="10"/>
      <c r="P1120" s="10"/>
      <c r="Q1120" s="10"/>
      <c r="R1120" s="10"/>
      <c r="S1120" s="10"/>
      <c r="T1120" s="10"/>
      <c r="U1120" s="10"/>
      <c r="V1120" s="10"/>
      <c r="W1120" s="10"/>
      <c r="X1120" s="10"/>
      <c r="Y1120" s="10"/>
      <c r="Z1120" s="10"/>
      <c r="AA1120" s="10"/>
    </row>
    <row r="1121" spans="1:27" ht="20.25" customHeight="1">
      <c r="A1121" s="5" t="s">
        <v>50</v>
      </c>
      <c r="B1121" s="5" t="s">
        <v>3453</v>
      </c>
      <c r="C1121" s="5" t="s">
        <v>170</v>
      </c>
      <c r="D1121" s="5" t="s">
        <v>390</v>
      </c>
      <c r="E1121" s="5" t="s">
        <v>45</v>
      </c>
      <c r="F1121" s="5" t="s">
        <v>56</v>
      </c>
      <c r="G1121" s="5" t="s">
        <v>108</v>
      </c>
      <c r="H1121" s="5" t="s">
        <v>57</v>
      </c>
      <c r="I1121" s="5" t="s">
        <v>3456</v>
      </c>
      <c r="J1121" s="5" t="s">
        <v>8105</v>
      </c>
      <c r="K1121" s="5" t="s">
        <v>37</v>
      </c>
      <c r="L1121" s="5" t="s">
        <v>55</v>
      </c>
      <c r="M1121" s="10"/>
      <c r="N1121" s="10"/>
      <c r="O1121" s="10"/>
      <c r="P1121" s="10"/>
      <c r="Q1121" s="10"/>
      <c r="R1121" s="10"/>
      <c r="S1121" s="10"/>
      <c r="T1121" s="10"/>
      <c r="U1121" s="10"/>
      <c r="V1121" s="10"/>
      <c r="W1121" s="10"/>
      <c r="X1121" s="10"/>
      <c r="Y1121" s="10"/>
      <c r="Z1121" s="10"/>
      <c r="AA1121" s="10"/>
    </row>
    <row r="1122" spans="1:27" ht="20.25" customHeight="1">
      <c r="A1122" s="5" t="s">
        <v>25</v>
      </c>
      <c r="B1122" s="5" t="s">
        <v>8107</v>
      </c>
      <c r="C1122" s="5" t="s">
        <v>170</v>
      </c>
      <c r="D1122" s="5" t="s">
        <v>342</v>
      </c>
      <c r="E1122" s="5" t="s">
        <v>45</v>
      </c>
      <c r="F1122" s="5" t="s">
        <v>5228</v>
      </c>
      <c r="G1122" s="5" t="s">
        <v>108</v>
      </c>
      <c r="H1122" s="5" t="s">
        <v>213</v>
      </c>
      <c r="I1122" s="5" t="s">
        <v>8108</v>
      </c>
      <c r="J1122" s="5" t="s">
        <v>8110</v>
      </c>
      <c r="K1122" s="5" t="s">
        <v>37</v>
      </c>
      <c r="L1122" s="5" t="s">
        <v>237</v>
      </c>
      <c r="M1122" s="10"/>
      <c r="N1122" s="10"/>
      <c r="O1122" s="10"/>
      <c r="P1122" s="10"/>
      <c r="Q1122" s="10"/>
      <c r="R1122" s="10"/>
      <c r="S1122" s="10"/>
      <c r="T1122" s="10"/>
      <c r="U1122" s="10"/>
      <c r="V1122" s="10"/>
      <c r="W1122" s="10"/>
      <c r="X1122" s="10"/>
      <c r="Y1122" s="10"/>
      <c r="Z1122" s="10"/>
      <c r="AA1122" s="10"/>
    </row>
    <row r="1123" spans="1:27" ht="20.25" customHeight="1">
      <c r="A1123" s="5" t="s">
        <v>50</v>
      </c>
      <c r="B1123" s="5" t="s">
        <v>8113</v>
      </c>
      <c r="C1123" s="5" t="s">
        <v>170</v>
      </c>
      <c r="D1123" s="5" t="s">
        <v>390</v>
      </c>
      <c r="E1123" s="5" t="s">
        <v>45</v>
      </c>
      <c r="F1123" s="5" t="s">
        <v>2981</v>
      </c>
      <c r="G1123" s="5" t="s">
        <v>66</v>
      </c>
      <c r="H1123" s="5" t="s">
        <v>48</v>
      </c>
      <c r="I1123" s="5" t="s">
        <v>8114</v>
      </c>
      <c r="J1123" s="5" t="s">
        <v>8115</v>
      </c>
      <c r="K1123" s="5" t="s">
        <v>37</v>
      </c>
      <c r="L1123" s="5" t="s">
        <v>55</v>
      </c>
      <c r="M1123" s="10"/>
      <c r="N1123" s="10"/>
      <c r="O1123" s="10"/>
      <c r="P1123" s="10"/>
      <c r="Q1123" s="10"/>
      <c r="R1123" s="10"/>
      <c r="S1123" s="10"/>
      <c r="T1123" s="10"/>
      <c r="U1123" s="10"/>
      <c r="V1123" s="10"/>
      <c r="W1123" s="10"/>
      <c r="X1123" s="10"/>
      <c r="Y1123" s="10"/>
      <c r="Z1123" s="10"/>
      <c r="AA1123" s="10"/>
    </row>
    <row r="1124" spans="1:27" ht="20.25" customHeight="1">
      <c r="A1124" s="5" t="s">
        <v>367</v>
      </c>
      <c r="B1124" s="5" t="s">
        <v>8118</v>
      </c>
      <c r="C1124" s="5" t="s">
        <v>170</v>
      </c>
      <c r="D1124" s="5" t="s">
        <v>390</v>
      </c>
      <c r="E1124" s="5" t="s">
        <v>45</v>
      </c>
      <c r="F1124" s="5" t="s">
        <v>151</v>
      </c>
      <c r="G1124" s="5" t="s">
        <v>66</v>
      </c>
      <c r="H1124" s="5" t="s">
        <v>2520</v>
      </c>
      <c r="I1124" s="5" t="s">
        <v>8119</v>
      </c>
      <c r="J1124" s="5" t="s">
        <v>8120</v>
      </c>
      <c r="K1124" s="5" t="s">
        <v>42</v>
      </c>
      <c r="L1124" s="5" t="s">
        <v>38</v>
      </c>
      <c r="M1124" s="10"/>
      <c r="N1124" s="10"/>
      <c r="O1124" s="10"/>
      <c r="P1124" s="10"/>
      <c r="Q1124" s="10"/>
      <c r="R1124" s="10"/>
      <c r="S1124" s="10"/>
      <c r="T1124" s="10"/>
      <c r="U1124" s="10"/>
      <c r="V1124" s="10"/>
      <c r="W1124" s="10"/>
      <c r="X1124" s="10"/>
      <c r="Y1124" s="10"/>
      <c r="Z1124" s="10"/>
      <c r="AA1124" s="10"/>
    </row>
    <row r="1125" spans="1:27" ht="20.25" customHeight="1">
      <c r="A1125" s="5" t="s">
        <v>8121</v>
      </c>
      <c r="B1125" s="5" t="s">
        <v>8122</v>
      </c>
      <c r="C1125" s="5" t="s">
        <v>170</v>
      </c>
      <c r="D1125" s="5" t="s">
        <v>342</v>
      </c>
      <c r="E1125" s="5" t="s">
        <v>29</v>
      </c>
      <c r="F1125" s="5" t="s">
        <v>1465</v>
      </c>
      <c r="G1125" s="5" t="s">
        <v>31</v>
      </c>
      <c r="H1125" s="5" t="s">
        <v>8123</v>
      </c>
      <c r="I1125" s="5" t="s">
        <v>8124</v>
      </c>
      <c r="J1125" s="5" t="s">
        <v>8125</v>
      </c>
      <c r="K1125" s="5" t="s">
        <v>100</v>
      </c>
      <c r="L1125" s="5" t="s">
        <v>55</v>
      </c>
      <c r="M1125" s="10"/>
      <c r="N1125" s="10"/>
      <c r="O1125" s="10"/>
      <c r="P1125" s="10"/>
      <c r="Q1125" s="10"/>
      <c r="R1125" s="10"/>
      <c r="S1125" s="10"/>
      <c r="T1125" s="10"/>
      <c r="U1125" s="10"/>
      <c r="V1125" s="10"/>
      <c r="W1125" s="10"/>
      <c r="X1125" s="10"/>
      <c r="Y1125" s="10"/>
      <c r="Z1125" s="10"/>
      <c r="AA1125" s="10"/>
    </row>
    <row r="1126" spans="1:27" ht="20.25" customHeight="1">
      <c r="A1126" s="5" t="s">
        <v>8126</v>
      </c>
      <c r="B1126" s="5" t="s">
        <v>8127</v>
      </c>
      <c r="C1126" s="5" t="s">
        <v>170</v>
      </c>
      <c r="D1126" s="5" t="s">
        <v>47</v>
      </c>
      <c r="E1126" s="5" t="s">
        <v>45</v>
      </c>
      <c r="F1126" s="5" t="s">
        <v>56</v>
      </c>
      <c r="G1126" s="5" t="s">
        <v>66</v>
      </c>
      <c r="H1126" s="5" t="s">
        <v>5397</v>
      </c>
      <c r="I1126" s="5" t="s">
        <v>8128</v>
      </c>
      <c r="J1126" s="5" t="s">
        <v>3349</v>
      </c>
      <c r="K1126" s="5" t="s">
        <v>42</v>
      </c>
      <c r="L1126" s="5" t="s">
        <v>55</v>
      </c>
      <c r="M1126" s="10"/>
      <c r="N1126" s="10"/>
      <c r="O1126" s="10"/>
      <c r="P1126" s="10"/>
      <c r="Q1126" s="10"/>
      <c r="R1126" s="10"/>
      <c r="S1126" s="10"/>
      <c r="T1126" s="10"/>
      <c r="U1126" s="10"/>
      <c r="V1126" s="10"/>
      <c r="W1126" s="10"/>
      <c r="X1126" s="10"/>
      <c r="Y1126" s="10"/>
      <c r="Z1126" s="10"/>
      <c r="AA1126" s="10"/>
    </row>
    <row r="1127" spans="1:27" ht="20.25" customHeight="1">
      <c r="A1127" s="5" t="s">
        <v>8129</v>
      </c>
      <c r="B1127" s="5" t="s">
        <v>8130</v>
      </c>
      <c r="C1127" s="5" t="s">
        <v>170</v>
      </c>
      <c r="D1127" s="5" t="s">
        <v>390</v>
      </c>
      <c r="E1127" s="5" t="s">
        <v>45</v>
      </c>
      <c r="F1127" s="5" t="s">
        <v>505</v>
      </c>
      <c r="G1127" s="5" t="s">
        <v>125</v>
      </c>
      <c r="H1127" s="5" t="s">
        <v>224</v>
      </c>
      <c r="I1127" s="5" t="s">
        <v>8131</v>
      </c>
      <c r="J1127" s="5" t="s">
        <v>8132</v>
      </c>
      <c r="K1127" s="5" t="s">
        <v>37</v>
      </c>
      <c r="L1127" s="5" t="s">
        <v>55</v>
      </c>
      <c r="M1127" s="10"/>
      <c r="N1127" s="10"/>
      <c r="O1127" s="10"/>
      <c r="P1127" s="10"/>
      <c r="Q1127" s="10"/>
      <c r="R1127" s="10"/>
      <c r="S1127" s="10"/>
      <c r="T1127" s="10"/>
      <c r="U1127" s="10"/>
      <c r="V1127" s="10"/>
      <c r="W1127" s="10"/>
      <c r="X1127" s="10"/>
      <c r="Y1127" s="10"/>
      <c r="Z1127" s="10"/>
      <c r="AA1127" s="10"/>
    </row>
    <row r="1128" spans="1:27" ht="20.25" customHeight="1">
      <c r="A1128" s="5" t="s">
        <v>8135</v>
      </c>
      <c r="B1128" s="5" t="s">
        <v>8136</v>
      </c>
      <c r="C1128" s="5" t="s">
        <v>170</v>
      </c>
      <c r="D1128" s="5" t="s">
        <v>171</v>
      </c>
      <c r="E1128" s="5" t="s">
        <v>29</v>
      </c>
      <c r="F1128" s="5" t="s">
        <v>56</v>
      </c>
      <c r="G1128" s="5" t="s">
        <v>125</v>
      </c>
      <c r="H1128" s="5" t="s">
        <v>32</v>
      </c>
      <c r="I1128" s="5" t="s">
        <v>8142</v>
      </c>
      <c r="J1128" s="5" t="s">
        <v>8143</v>
      </c>
      <c r="K1128" s="5" t="s">
        <v>42</v>
      </c>
      <c r="L1128" s="5" t="s">
        <v>55</v>
      </c>
      <c r="M1128" s="10"/>
      <c r="N1128" s="10"/>
      <c r="O1128" s="10"/>
      <c r="P1128" s="10"/>
      <c r="Q1128" s="10"/>
      <c r="R1128" s="10"/>
      <c r="S1128" s="10"/>
      <c r="T1128" s="10"/>
      <c r="U1128" s="10"/>
      <c r="V1128" s="10"/>
      <c r="W1128" s="10"/>
      <c r="X1128" s="10"/>
      <c r="Y1128" s="10"/>
      <c r="Z1128" s="10"/>
      <c r="AA1128" s="10"/>
    </row>
    <row r="1129" spans="1:27" ht="20.25" customHeight="1">
      <c r="A1129" s="5" t="s">
        <v>2382</v>
      </c>
      <c r="B1129" s="5" t="s">
        <v>868</v>
      </c>
      <c r="C1129" s="5" t="s">
        <v>170</v>
      </c>
      <c r="D1129" s="5" t="s">
        <v>390</v>
      </c>
      <c r="E1129" s="5" t="s">
        <v>45</v>
      </c>
      <c r="F1129" s="5" t="s">
        <v>852</v>
      </c>
      <c r="G1129" s="5" t="s">
        <v>31</v>
      </c>
      <c r="H1129" s="5" t="s">
        <v>57</v>
      </c>
      <c r="I1129" s="5" t="s">
        <v>871</v>
      </c>
      <c r="J1129" s="5" t="s">
        <v>8144</v>
      </c>
      <c r="K1129" s="5" t="s">
        <v>53</v>
      </c>
      <c r="L1129" s="5" t="s">
        <v>55</v>
      </c>
      <c r="M1129" s="10"/>
      <c r="N1129" s="10"/>
      <c r="O1129" s="10"/>
      <c r="P1129" s="10"/>
      <c r="Q1129" s="10"/>
      <c r="R1129" s="10"/>
      <c r="S1129" s="10"/>
      <c r="T1129" s="10"/>
      <c r="U1129" s="10"/>
      <c r="V1129" s="10"/>
      <c r="W1129" s="10"/>
      <c r="X1129" s="10"/>
      <c r="Y1129" s="10"/>
      <c r="Z1129" s="10"/>
      <c r="AA1129" s="10"/>
    </row>
    <row r="1130" spans="1:27" ht="20.25" customHeight="1">
      <c r="A1130" s="5" t="s">
        <v>8145</v>
      </c>
      <c r="B1130" s="5" t="s">
        <v>8146</v>
      </c>
      <c r="C1130" s="5" t="s">
        <v>170</v>
      </c>
      <c r="D1130" s="5" t="s">
        <v>390</v>
      </c>
      <c r="E1130" s="5" t="s">
        <v>29</v>
      </c>
      <c r="F1130" s="5" t="s">
        <v>672</v>
      </c>
      <c r="G1130" s="5" t="s">
        <v>31</v>
      </c>
      <c r="H1130" s="5" t="s">
        <v>930</v>
      </c>
      <c r="I1130" s="5" t="s">
        <v>834</v>
      </c>
      <c r="J1130" s="5" t="s">
        <v>8147</v>
      </c>
      <c r="K1130" s="5" t="s">
        <v>1599</v>
      </c>
      <c r="L1130" s="5" t="s">
        <v>237</v>
      </c>
      <c r="M1130" s="10"/>
      <c r="N1130" s="10"/>
      <c r="O1130" s="10"/>
      <c r="P1130" s="10"/>
      <c r="Q1130" s="10"/>
      <c r="R1130" s="10"/>
      <c r="S1130" s="10"/>
      <c r="T1130" s="10"/>
      <c r="U1130" s="10"/>
      <c r="V1130" s="10"/>
      <c r="W1130" s="10"/>
      <c r="X1130" s="10"/>
      <c r="Y1130" s="10"/>
      <c r="Z1130" s="10"/>
      <c r="AA1130" s="10"/>
    </row>
    <row r="1131" spans="1:27" ht="20.25" customHeight="1">
      <c r="A1131" s="5" t="s">
        <v>25</v>
      </c>
      <c r="B1131" s="5" t="s">
        <v>8148</v>
      </c>
      <c r="C1131" s="5" t="s">
        <v>170</v>
      </c>
      <c r="D1131" s="5" t="s">
        <v>342</v>
      </c>
      <c r="E1131" s="5" t="s">
        <v>45</v>
      </c>
      <c r="F1131" s="5" t="s">
        <v>65</v>
      </c>
      <c r="G1131" s="5" t="s">
        <v>108</v>
      </c>
      <c r="H1131" s="5" t="s">
        <v>624</v>
      </c>
      <c r="I1131" s="5" t="s">
        <v>8149</v>
      </c>
      <c r="J1131" s="5" t="s">
        <v>8150</v>
      </c>
      <c r="K1131" s="5" t="s">
        <v>53</v>
      </c>
      <c r="L1131" s="5" t="s">
        <v>55</v>
      </c>
      <c r="M1131" s="10"/>
      <c r="N1131" s="10"/>
      <c r="O1131" s="10"/>
      <c r="P1131" s="10"/>
      <c r="Q1131" s="10"/>
      <c r="R1131" s="10"/>
      <c r="S1131" s="10"/>
      <c r="T1131" s="10"/>
      <c r="U1131" s="10"/>
      <c r="V1131" s="10"/>
      <c r="W1131" s="10"/>
      <c r="X1131" s="10"/>
      <c r="Y1131" s="10"/>
      <c r="Z1131" s="10"/>
      <c r="AA1131" s="10"/>
    </row>
    <row r="1132" spans="1:27" ht="20.25" customHeight="1">
      <c r="A1132" s="5" t="s">
        <v>8152</v>
      </c>
      <c r="B1132" s="5" t="s">
        <v>6213</v>
      </c>
      <c r="C1132" s="5" t="s">
        <v>170</v>
      </c>
      <c r="D1132" s="5" t="s">
        <v>47</v>
      </c>
      <c r="E1132" s="5" t="s">
        <v>45</v>
      </c>
      <c r="F1132" s="5" t="s">
        <v>1310</v>
      </c>
      <c r="G1132" s="5" t="s">
        <v>125</v>
      </c>
      <c r="H1132" s="5" t="s">
        <v>6217</v>
      </c>
      <c r="I1132" s="5" t="s">
        <v>1438</v>
      </c>
      <c r="J1132" s="5" t="s">
        <v>8155</v>
      </c>
      <c r="K1132" s="5" t="s">
        <v>42</v>
      </c>
      <c r="L1132" s="5" t="s">
        <v>237</v>
      </c>
      <c r="M1132" s="10"/>
      <c r="N1132" s="10"/>
      <c r="O1132" s="10"/>
      <c r="P1132" s="10"/>
      <c r="Q1132" s="10"/>
      <c r="R1132" s="10"/>
      <c r="S1132" s="10"/>
      <c r="T1132" s="10"/>
      <c r="U1132" s="10"/>
      <c r="V1132" s="10"/>
      <c r="W1132" s="10"/>
      <c r="X1132" s="10"/>
      <c r="Y1132" s="10"/>
      <c r="Z1132" s="10"/>
      <c r="AA1132" s="10"/>
    </row>
    <row r="1133" spans="1:27" ht="20.25" customHeight="1">
      <c r="A1133" s="5" t="s">
        <v>8156</v>
      </c>
      <c r="B1133" s="5" t="s">
        <v>8157</v>
      </c>
      <c r="C1133" s="5" t="s">
        <v>170</v>
      </c>
      <c r="D1133" s="5" t="s">
        <v>390</v>
      </c>
      <c r="E1133" s="5" t="s">
        <v>45</v>
      </c>
      <c r="F1133" s="5" t="s">
        <v>2314</v>
      </c>
      <c r="G1133" s="5" t="s">
        <v>31</v>
      </c>
      <c r="H1133" s="5" t="s">
        <v>5831</v>
      </c>
      <c r="I1133" s="5" t="s">
        <v>8159</v>
      </c>
      <c r="J1133" s="5" t="s">
        <v>8160</v>
      </c>
      <c r="K1133" s="5" t="s">
        <v>42</v>
      </c>
      <c r="L1133" s="5" t="s">
        <v>405</v>
      </c>
      <c r="M1133" s="10"/>
      <c r="N1133" s="10"/>
      <c r="O1133" s="10"/>
      <c r="P1133" s="10"/>
      <c r="Q1133" s="10"/>
      <c r="R1133" s="10"/>
      <c r="S1133" s="10"/>
      <c r="T1133" s="10"/>
      <c r="U1133" s="10"/>
      <c r="V1133" s="10"/>
      <c r="W1133" s="10"/>
      <c r="X1133" s="10"/>
      <c r="Y1133" s="10"/>
      <c r="Z1133" s="10"/>
      <c r="AA1133" s="10"/>
    </row>
    <row r="1134" spans="1:27" ht="20.25" customHeight="1">
      <c r="A1134" s="5" t="s">
        <v>1314</v>
      </c>
      <c r="B1134" s="5" t="s">
        <v>8161</v>
      </c>
      <c r="C1134" s="5" t="s">
        <v>170</v>
      </c>
      <c r="D1134" s="5" t="s">
        <v>390</v>
      </c>
      <c r="E1134" s="5" t="s">
        <v>29</v>
      </c>
      <c r="F1134" s="5" t="s">
        <v>144</v>
      </c>
      <c r="G1134" s="5" t="s">
        <v>125</v>
      </c>
      <c r="H1134" s="5" t="s">
        <v>537</v>
      </c>
      <c r="I1134" s="5" t="s">
        <v>8162</v>
      </c>
      <c r="J1134" s="5" t="s">
        <v>8163</v>
      </c>
      <c r="K1134" s="5" t="s">
        <v>37</v>
      </c>
      <c r="L1134" s="5" t="s">
        <v>55</v>
      </c>
      <c r="M1134" s="10"/>
      <c r="N1134" s="10"/>
      <c r="O1134" s="10"/>
      <c r="P1134" s="10"/>
      <c r="Q1134" s="10"/>
      <c r="R1134" s="10"/>
      <c r="S1134" s="10"/>
      <c r="T1134" s="10"/>
      <c r="U1134" s="10"/>
      <c r="V1134" s="10"/>
      <c r="W1134" s="10"/>
      <c r="X1134" s="10"/>
      <c r="Y1134" s="10"/>
      <c r="Z1134" s="10"/>
      <c r="AA1134" s="10"/>
    </row>
    <row r="1135" spans="1:27" ht="20.25" customHeight="1">
      <c r="A1135" s="5" t="s">
        <v>1888</v>
      </c>
      <c r="B1135" s="5" t="s">
        <v>1889</v>
      </c>
      <c r="C1135" s="5" t="s">
        <v>170</v>
      </c>
      <c r="D1135" s="5" t="s">
        <v>342</v>
      </c>
      <c r="E1135" s="5" t="s">
        <v>45</v>
      </c>
      <c r="F1135" s="5" t="s">
        <v>30</v>
      </c>
      <c r="G1135" s="5" t="s">
        <v>31</v>
      </c>
      <c r="H1135" s="5" t="s">
        <v>608</v>
      </c>
      <c r="I1135" s="5" t="s">
        <v>1892</v>
      </c>
      <c r="J1135" s="5" t="s">
        <v>1893</v>
      </c>
      <c r="K1135" s="5" t="s">
        <v>100</v>
      </c>
      <c r="L1135" s="5" t="s">
        <v>55</v>
      </c>
      <c r="M1135" s="10"/>
      <c r="N1135" s="10"/>
      <c r="O1135" s="10"/>
      <c r="P1135" s="10"/>
      <c r="Q1135" s="10"/>
      <c r="R1135" s="10"/>
      <c r="S1135" s="10"/>
      <c r="T1135" s="10"/>
      <c r="U1135" s="10"/>
      <c r="V1135" s="10"/>
      <c r="W1135" s="10"/>
      <c r="X1135" s="10"/>
      <c r="Y1135" s="10"/>
      <c r="Z1135" s="10"/>
      <c r="AA1135" s="10"/>
    </row>
    <row r="1136" spans="1:27" ht="20.25" customHeight="1">
      <c r="A1136" s="5" t="s">
        <v>8164</v>
      </c>
      <c r="B1136" s="5" t="s">
        <v>8166</v>
      </c>
      <c r="C1136" s="5" t="s">
        <v>170</v>
      </c>
      <c r="D1136" s="5" t="s">
        <v>435</v>
      </c>
      <c r="E1136" s="5" t="s">
        <v>29</v>
      </c>
      <c r="F1136" s="5" t="s">
        <v>56</v>
      </c>
      <c r="G1136" s="5" t="s">
        <v>31</v>
      </c>
      <c r="H1136" s="5" t="s">
        <v>2067</v>
      </c>
      <c r="I1136" s="5" t="s">
        <v>8168</v>
      </c>
      <c r="J1136" s="5" t="s">
        <v>8170</v>
      </c>
      <c r="K1136" s="5" t="s">
        <v>100</v>
      </c>
      <c r="L1136" s="5" t="s">
        <v>55</v>
      </c>
      <c r="M1136" s="10"/>
      <c r="N1136" s="10"/>
      <c r="O1136" s="10"/>
      <c r="P1136" s="10"/>
      <c r="Q1136" s="10"/>
      <c r="R1136" s="10"/>
      <c r="S1136" s="10"/>
      <c r="T1136" s="10"/>
      <c r="U1136" s="10"/>
      <c r="V1136" s="10"/>
      <c r="W1136" s="10"/>
      <c r="X1136" s="10"/>
      <c r="Y1136" s="10"/>
      <c r="Z1136" s="10"/>
      <c r="AA1136" s="10"/>
    </row>
    <row r="1137" spans="1:27" ht="20.25" customHeight="1">
      <c r="A1137" s="5" t="s">
        <v>238</v>
      </c>
      <c r="B1137" s="5" t="s">
        <v>8172</v>
      </c>
      <c r="C1137" s="5" t="s">
        <v>170</v>
      </c>
      <c r="D1137" s="5" t="s">
        <v>47</v>
      </c>
      <c r="E1137" s="5" t="s">
        <v>45</v>
      </c>
      <c r="F1137" s="5" t="s">
        <v>56</v>
      </c>
      <c r="G1137" s="5" t="s">
        <v>108</v>
      </c>
      <c r="H1137" s="5" t="s">
        <v>8173</v>
      </c>
      <c r="I1137" s="5"/>
      <c r="J1137" s="5"/>
      <c r="K1137" s="5" t="s">
        <v>37</v>
      </c>
      <c r="L1137" s="5" t="s">
        <v>237</v>
      </c>
      <c r="M1137" s="10"/>
      <c r="N1137" s="10"/>
      <c r="O1137" s="10"/>
      <c r="P1137" s="10"/>
      <c r="Q1137" s="10"/>
      <c r="R1137" s="10"/>
      <c r="S1137" s="10"/>
      <c r="T1137" s="10"/>
      <c r="U1137" s="10"/>
      <c r="V1137" s="10"/>
      <c r="W1137" s="10"/>
      <c r="X1137" s="10"/>
      <c r="Y1137" s="10"/>
      <c r="Z1137" s="10"/>
      <c r="AA1137" s="10"/>
    </row>
    <row r="1138" spans="1:27" ht="20.25" customHeight="1">
      <c r="A1138" s="5" t="s">
        <v>3943</v>
      </c>
      <c r="B1138" s="5" t="s">
        <v>3944</v>
      </c>
      <c r="C1138" s="5" t="s">
        <v>170</v>
      </c>
      <c r="D1138" s="5" t="s">
        <v>47</v>
      </c>
      <c r="E1138" s="5" t="s">
        <v>45</v>
      </c>
      <c r="F1138" s="5" t="s">
        <v>56</v>
      </c>
      <c r="G1138" s="5" t="s">
        <v>125</v>
      </c>
      <c r="H1138" s="5" t="s">
        <v>663</v>
      </c>
      <c r="I1138" s="5" t="s">
        <v>3946</v>
      </c>
      <c r="J1138" s="5" t="s">
        <v>3948</v>
      </c>
      <c r="K1138" s="5" t="s">
        <v>37</v>
      </c>
      <c r="L1138" s="5" t="s">
        <v>55</v>
      </c>
      <c r="M1138" s="10"/>
      <c r="N1138" s="10"/>
      <c r="O1138" s="10"/>
      <c r="P1138" s="10"/>
      <c r="Q1138" s="10"/>
      <c r="R1138" s="10"/>
      <c r="S1138" s="10"/>
      <c r="T1138" s="10"/>
      <c r="U1138" s="10"/>
      <c r="V1138" s="10"/>
      <c r="W1138" s="10"/>
      <c r="X1138" s="10"/>
      <c r="Y1138" s="10"/>
      <c r="Z1138" s="10"/>
      <c r="AA1138" s="10"/>
    </row>
    <row r="1139" spans="1:27" ht="20.25" customHeight="1">
      <c r="A1139" s="5" t="s">
        <v>8174</v>
      </c>
      <c r="B1139" s="5" t="s">
        <v>8175</v>
      </c>
      <c r="C1139" s="5" t="s">
        <v>170</v>
      </c>
      <c r="D1139" s="5" t="s">
        <v>390</v>
      </c>
      <c r="E1139" s="5" t="s">
        <v>45</v>
      </c>
      <c r="F1139" s="5" t="s">
        <v>510</v>
      </c>
      <c r="G1139" s="5" t="s">
        <v>108</v>
      </c>
      <c r="H1139" s="5" t="s">
        <v>8176</v>
      </c>
      <c r="I1139" s="5" t="s">
        <v>8177</v>
      </c>
      <c r="J1139" s="5" t="s">
        <v>8178</v>
      </c>
      <c r="K1139" s="5" t="s">
        <v>42</v>
      </c>
      <c r="L1139" s="5" t="s">
        <v>405</v>
      </c>
      <c r="M1139" s="10"/>
      <c r="N1139" s="10"/>
      <c r="O1139" s="10"/>
      <c r="P1139" s="10"/>
      <c r="Q1139" s="10"/>
      <c r="R1139" s="10"/>
      <c r="S1139" s="10"/>
      <c r="T1139" s="10"/>
      <c r="U1139" s="10"/>
      <c r="V1139" s="10"/>
      <c r="W1139" s="10"/>
      <c r="X1139" s="10"/>
      <c r="Y1139" s="10"/>
      <c r="Z1139" s="10"/>
      <c r="AA1139" s="10"/>
    </row>
    <row r="1140" spans="1:27" ht="20.25" customHeight="1">
      <c r="A1140" s="5" t="s">
        <v>25</v>
      </c>
      <c r="B1140" s="5" t="s">
        <v>8181</v>
      </c>
      <c r="C1140" s="5" t="s">
        <v>170</v>
      </c>
      <c r="D1140" s="5" t="s">
        <v>378</v>
      </c>
      <c r="E1140" s="5" t="s">
        <v>45</v>
      </c>
      <c r="F1140" s="5" t="s">
        <v>144</v>
      </c>
      <c r="G1140" s="5" t="s">
        <v>108</v>
      </c>
      <c r="H1140" s="5" t="s">
        <v>297</v>
      </c>
      <c r="I1140" s="5" t="s">
        <v>321</v>
      </c>
      <c r="J1140" s="5" t="s">
        <v>8182</v>
      </c>
      <c r="K1140" s="5" t="s">
        <v>167</v>
      </c>
      <c r="L1140" s="5" t="s">
        <v>38</v>
      </c>
      <c r="M1140" s="10"/>
      <c r="N1140" s="10"/>
      <c r="O1140" s="10"/>
      <c r="P1140" s="10"/>
      <c r="Q1140" s="10"/>
      <c r="R1140" s="10"/>
      <c r="S1140" s="10"/>
      <c r="T1140" s="10"/>
      <c r="U1140" s="10"/>
      <c r="V1140" s="10"/>
      <c r="W1140" s="10"/>
      <c r="X1140" s="10"/>
      <c r="Y1140" s="10"/>
      <c r="Z1140" s="10"/>
      <c r="AA1140" s="10"/>
    </row>
    <row r="1141" spans="1:27" ht="20.25" customHeight="1">
      <c r="A1141" s="5" t="s">
        <v>50</v>
      </c>
      <c r="B1141" s="5" t="s">
        <v>8184</v>
      </c>
      <c r="C1141" s="5" t="s">
        <v>170</v>
      </c>
      <c r="D1141" s="5" t="s">
        <v>342</v>
      </c>
      <c r="E1141" s="5" t="s">
        <v>29</v>
      </c>
      <c r="F1141" s="5" t="s">
        <v>144</v>
      </c>
      <c r="G1141" s="5" t="s">
        <v>66</v>
      </c>
      <c r="H1141" s="5" t="s">
        <v>554</v>
      </c>
      <c r="I1141" s="5" t="s">
        <v>8186</v>
      </c>
      <c r="J1141" s="5"/>
      <c r="K1141" s="5" t="s">
        <v>42</v>
      </c>
      <c r="L1141" s="5" t="s">
        <v>89</v>
      </c>
      <c r="M1141" s="10"/>
      <c r="N1141" s="10"/>
      <c r="O1141" s="10"/>
      <c r="P1141" s="10"/>
      <c r="Q1141" s="10"/>
      <c r="R1141" s="10"/>
      <c r="S1141" s="10"/>
      <c r="T1141" s="10"/>
      <c r="U1141" s="10"/>
      <c r="V1141" s="10"/>
      <c r="W1141" s="10"/>
      <c r="X1141" s="10"/>
      <c r="Y1141" s="10"/>
      <c r="Z1141" s="10"/>
      <c r="AA1141" s="10"/>
    </row>
    <row r="1142" spans="1:27" ht="20.25" customHeight="1">
      <c r="A1142" s="5" t="s">
        <v>25</v>
      </c>
      <c r="B1142" s="5" t="s">
        <v>8187</v>
      </c>
      <c r="C1142" s="5" t="s">
        <v>170</v>
      </c>
      <c r="D1142" s="5" t="s">
        <v>1881</v>
      </c>
      <c r="E1142" s="5" t="s">
        <v>45</v>
      </c>
      <c r="F1142" s="5" t="s">
        <v>3629</v>
      </c>
      <c r="G1142" s="5" t="s">
        <v>31</v>
      </c>
      <c r="H1142" s="5" t="s">
        <v>224</v>
      </c>
      <c r="I1142" s="5" t="s">
        <v>8188</v>
      </c>
      <c r="J1142" s="5" t="s">
        <v>8189</v>
      </c>
      <c r="K1142" s="5" t="s">
        <v>37</v>
      </c>
      <c r="L1142" s="5" t="s">
        <v>55</v>
      </c>
      <c r="M1142" s="10"/>
      <c r="N1142" s="10"/>
      <c r="O1142" s="10"/>
      <c r="P1142" s="10"/>
      <c r="Q1142" s="10"/>
      <c r="R1142" s="10"/>
      <c r="S1142" s="10"/>
      <c r="T1142" s="10"/>
      <c r="U1142" s="10"/>
      <c r="V1142" s="10"/>
      <c r="W1142" s="10"/>
      <c r="X1142" s="10"/>
      <c r="Y1142" s="10"/>
      <c r="Z1142" s="10"/>
      <c r="AA1142" s="10"/>
    </row>
    <row r="1143" spans="1:27" ht="20.25" customHeight="1">
      <c r="A1143" s="5" t="s">
        <v>8190</v>
      </c>
      <c r="B1143" s="5" t="s">
        <v>8191</v>
      </c>
      <c r="C1143" s="5" t="s">
        <v>170</v>
      </c>
      <c r="D1143" s="5" t="s">
        <v>378</v>
      </c>
      <c r="E1143" s="5" t="s">
        <v>29</v>
      </c>
      <c r="F1143" s="5" t="s">
        <v>65</v>
      </c>
      <c r="G1143" s="5" t="s">
        <v>108</v>
      </c>
      <c r="H1143" s="5" t="s">
        <v>48</v>
      </c>
      <c r="I1143" s="5" t="s">
        <v>8192</v>
      </c>
      <c r="J1143" s="5" t="s">
        <v>8193</v>
      </c>
      <c r="K1143" s="5" t="s">
        <v>53</v>
      </c>
      <c r="L1143" s="5" t="s">
        <v>405</v>
      </c>
      <c r="M1143" s="10"/>
      <c r="N1143" s="10"/>
      <c r="O1143" s="10"/>
      <c r="P1143" s="10"/>
      <c r="Q1143" s="10"/>
      <c r="R1143" s="10"/>
      <c r="S1143" s="10"/>
      <c r="T1143" s="10"/>
      <c r="U1143" s="10"/>
      <c r="V1143" s="10"/>
      <c r="W1143" s="10"/>
      <c r="X1143" s="10"/>
      <c r="Y1143" s="10"/>
      <c r="Z1143" s="10"/>
      <c r="AA1143" s="10"/>
    </row>
    <row r="1144" spans="1:27" ht="20.25" customHeight="1">
      <c r="A1144" s="5" t="s">
        <v>25</v>
      </c>
      <c r="B1144" s="5" t="s">
        <v>8194</v>
      </c>
      <c r="C1144" s="5" t="s">
        <v>170</v>
      </c>
      <c r="D1144" s="5" t="s">
        <v>390</v>
      </c>
      <c r="E1144" s="5" t="s">
        <v>45</v>
      </c>
      <c r="F1144" s="5" t="s">
        <v>695</v>
      </c>
      <c r="G1144" s="5" t="s">
        <v>125</v>
      </c>
      <c r="H1144" s="5" t="s">
        <v>8195</v>
      </c>
      <c r="I1144" s="5" t="s">
        <v>8196</v>
      </c>
      <c r="J1144" s="5" t="s">
        <v>8197</v>
      </c>
      <c r="K1144" s="5" t="s">
        <v>53</v>
      </c>
      <c r="L1144" s="5" t="s">
        <v>55</v>
      </c>
      <c r="M1144" s="10"/>
      <c r="N1144" s="10"/>
      <c r="O1144" s="10"/>
      <c r="P1144" s="10"/>
      <c r="Q1144" s="10"/>
      <c r="R1144" s="10"/>
      <c r="S1144" s="10"/>
      <c r="T1144" s="10"/>
      <c r="U1144" s="10"/>
      <c r="V1144" s="10"/>
      <c r="W1144" s="10"/>
      <c r="X1144" s="10"/>
      <c r="Y1144" s="10"/>
      <c r="Z1144" s="10"/>
      <c r="AA1144" s="10"/>
    </row>
    <row r="1145" spans="1:27" ht="20.25" customHeight="1">
      <c r="A1145" s="5" t="s">
        <v>8198</v>
      </c>
      <c r="B1145" s="5" t="s">
        <v>8199</v>
      </c>
      <c r="C1145" s="5" t="s">
        <v>170</v>
      </c>
      <c r="D1145" s="5" t="s">
        <v>390</v>
      </c>
      <c r="E1145" s="5" t="s">
        <v>45</v>
      </c>
      <c r="F1145" s="5" t="s">
        <v>493</v>
      </c>
      <c r="G1145" s="5" t="s">
        <v>108</v>
      </c>
      <c r="H1145" s="5" t="s">
        <v>403</v>
      </c>
      <c r="I1145" s="5" t="s">
        <v>674</v>
      </c>
      <c r="J1145" s="5" t="s">
        <v>8202</v>
      </c>
      <c r="K1145" s="5" t="s">
        <v>167</v>
      </c>
      <c r="L1145" s="5" t="s">
        <v>237</v>
      </c>
      <c r="M1145" s="10"/>
      <c r="N1145" s="10"/>
      <c r="O1145" s="10"/>
      <c r="P1145" s="10"/>
      <c r="Q1145" s="10"/>
      <c r="R1145" s="10"/>
      <c r="S1145" s="10"/>
      <c r="T1145" s="10"/>
      <c r="U1145" s="10"/>
      <c r="V1145" s="10"/>
      <c r="W1145" s="10"/>
      <c r="X1145" s="10"/>
      <c r="Y1145" s="10"/>
      <c r="Z1145" s="10"/>
      <c r="AA1145" s="10"/>
    </row>
    <row r="1146" spans="1:27" ht="20.25" customHeight="1">
      <c r="A1146" s="5" t="s">
        <v>8205</v>
      </c>
      <c r="B1146" s="5" t="s">
        <v>8206</v>
      </c>
      <c r="C1146" s="5" t="s">
        <v>170</v>
      </c>
      <c r="D1146" s="5" t="s">
        <v>171</v>
      </c>
      <c r="E1146" s="5" t="s">
        <v>45</v>
      </c>
      <c r="F1146" s="5" t="s">
        <v>201</v>
      </c>
      <c r="G1146" s="5" t="s">
        <v>108</v>
      </c>
      <c r="H1146" s="5" t="s">
        <v>3697</v>
      </c>
      <c r="I1146" s="5" t="s">
        <v>8208</v>
      </c>
      <c r="J1146" s="5" t="s">
        <v>8209</v>
      </c>
      <c r="K1146" s="5" t="s">
        <v>100</v>
      </c>
      <c r="L1146" s="5" t="s">
        <v>55</v>
      </c>
      <c r="M1146" s="10"/>
      <c r="N1146" s="10"/>
      <c r="O1146" s="10"/>
      <c r="P1146" s="10"/>
      <c r="Q1146" s="10"/>
      <c r="R1146" s="10"/>
      <c r="S1146" s="10"/>
      <c r="T1146" s="10"/>
      <c r="U1146" s="10"/>
      <c r="V1146" s="10"/>
      <c r="W1146" s="10"/>
      <c r="X1146" s="10"/>
      <c r="Y1146" s="10"/>
      <c r="Z1146" s="10"/>
      <c r="AA1146" s="10"/>
    </row>
    <row r="1147" spans="1:27" ht="20.25" customHeight="1">
      <c r="A1147" s="5" t="s">
        <v>829</v>
      </c>
      <c r="B1147" s="5" t="s">
        <v>8210</v>
      </c>
      <c r="C1147" s="5" t="s">
        <v>170</v>
      </c>
      <c r="D1147" s="5" t="s">
        <v>47</v>
      </c>
      <c r="E1147" s="5" t="s">
        <v>29</v>
      </c>
      <c r="F1147" s="5" t="s">
        <v>56</v>
      </c>
      <c r="G1147" s="5" t="s">
        <v>31</v>
      </c>
      <c r="H1147" s="5" t="s">
        <v>57</v>
      </c>
      <c r="I1147" s="5" t="s">
        <v>8211</v>
      </c>
      <c r="J1147" s="5" t="s">
        <v>8212</v>
      </c>
      <c r="K1147" s="5" t="s">
        <v>53</v>
      </c>
      <c r="L1147" s="5" t="s">
        <v>55</v>
      </c>
      <c r="M1147" s="10"/>
      <c r="N1147" s="10"/>
      <c r="O1147" s="10"/>
      <c r="P1147" s="10"/>
      <c r="Q1147" s="10"/>
      <c r="R1147" s="10"/>
      <c r="S1147" s="10"/>
      <c r="T1147" s="10"/>
      <c r="U1147" s="10"/>
      <c r="V1147" s="10"/>
      <c r="W1147" s="10"/>
      <c r="X1147" s="10"/>
      <c r="Y1147" s="10"/>
      <c r="Z1147" s="10"/>
      <c r="AA1147" s="10"/>
    </row>
    <row r="1148" spans="1:27" ht="20.25" customHeight="1">
      <c r="A1148" s="5" t="s">
        <v>50</v>
      </c>
      <c r="B1148" s="5" t="s">
        <v>7232</v>
      </c>
      <c r="C1148" s="5" t="s">
        <v>170</v>
      </c>
      <c r="D1148" s="5" t="s">
        <v>435</v>
      </c>
      <c r="E1148" s="5" t="s">
        <v>45</v>
      </c>
      <c r="F1148" s="5" t="s">
        <v>493</v>
      </c>
      <c r="G1148" s="5" t="s">
        <v>31</v>
      </c>
      <c r="H1148" s="5" t="s">
        <v>68</v>
      </c>
      <c r="I1148" s="5" t="s">
        <v>7234</v>
      </c>
      <c r="J1148" s="5" t="s">
        <v>8213</v>
      </c>
      <c r="K1148" s="5" t="s">
        <v>53</v>
      </c>
      <c r="L1148" s="5" t="s">
        <v>55</v>
      </c>
      <c r="M1148" s="10"/>
      <c r="N1148" s="10"/>
      <c r="O1148" s="10"/>
      <c r="P1148" s="10"/>
      <c r="Q1148" s="10"/>
      <c r="R1148" s="10"/>
      <c r="S1148" s="10"/>
      <c r="T1148" s="10"/>
      <c r="U1148" s="10"/>
      <c r="V1148" s="10"/>
      <c r="W1148" s="10"/>
      <c r="X1148" s="10"/>
      <c r="Y1148" s="10"/>
      <c r="Z1148" s="10"/>
      <c r="AA1148" s="10"/>
    </row>
    <row r="1149" spans="1:27" ht="20.25" customHeight="1">
      <c r="A1149" s="5" t="s">
        <v>25</v>
      </c>
      <c r="B1149" s="5" t="s">
        <v>8214</v>
      </c>
      <c r="C1149" s="5" t="s">
        <v>170</v>
      </c>
      <c r="D1149" s="5" t="s">
        <v>47</v>
      </c>
      <c r="E1149" s="5" t="s">
        <v>45</v>
      </c>
      <c r="F1149" s="5" t="s">
        <v>151</v>
      </c>
      <c r="G1149" s="5" t="s">
        <v>66</v>
      </c>
      <c r="H1149" s="5" t="s">
        <v>1520</v>
      </c>
      <c r="I1149" s="5" t="s">
        <v>2250</v>
      </c>
      <c r="J1149" s="5" t="s">
        <v>8216</v>
      </c>
      <c r="K1149" s="5" t="s">
        <v>37</v>
      </c>
      <c r="L1149" s="5" t="s">
        <v>55</v>
      </c>
      <c r="M1149" s="10"/>
      <c r="N1149" s="10"/>
      <c r="O1149" s="10"/>
      <c r="P1149" s="10"/>
      <c r="Q1149" s="10"/>
      <c r="R1149" s="10"/>
      <c r="S1149" s="10"/>
      <c r="T1149" s="10"/>
      <c r="U1149" s="10"/>
      <c r="V1149" s="10"/>
      <c r="W1149" s="10"/>
      <c r="X1149" s="10"/>
      <c r="Y1149" s="10"/>
      <c r="Z1149" s="10"/>
      <c r="AA1149" s="10"/>
    </row>
    <row r="1150" spans="1:27" ht="20.25" customHeight="1">
      <c r="A1150" s="5" t="s">
        <v>50</v>
      </c>
      <c r="B1150" s="5" t="s">
        <v>8218</v>
      </c>
      <c r="C1150" s="5" t="s">
        <v>170</v>
      </c>
      <c r="D1150" s="5" t="s">
        <v>378</v>
      </c>
      <c r="E1150" s="5" t="s">
        <v>29</v>
      </c>
      <c r="F1150" s="5" t="s">
        <v>65</v>
      </c>
      <c r="G1150" s="5" t="s">
        <v>108</v>
      </c>
      <c r="H1150" s="5" t="s">
        <v>252</v>
      </c>
      <c r="I1150" s="5" t="s">
        <v>8219</v>
      </c>
      <c r="J1150" s="5" t="s">
        <v>8220</v>
      </c>
      <c r="K1150" s="5" t="s">
        <v>100</v>
      </c>
      <c r="L1150" s="5" t="s">
        <v>55</v>
      </c>
      <c r="M1150" s="10"/>
      <c r="N1150" s="10"/>
      <c r="O1150" s="10"/>
      <c r="P1150" s="10"/>
      <c r="Q1150" s="10"/>
      <c r="R1150" s="10"/>
      <c r="S1150" s="10"/>
      <c r="T1150" s="10"/>
      <c r="U1150" s="10"/>
      <c r="V1150" s="10"/>
      <c r="W1150" s="10"/>
      <c r="X1150" s="10"/>
      <c r="Y1150" s="10"/>
      <c r="Z1150" s="10"/>
      <c r="AA1150" s="10"/>
    </row>
    <row r="1151" spans="1:27" ht="20.25" customHeight="1">
      <c r="A1151" s="5" t="s">
        <v>5030</v>
      </c>
      <c r="B1151" s="5" t="s">
        <v>5031</v>
      </c>
      <c r="C1151" s="5" t="s">
        <v>170</v>
      </c>
      <c r="D1151" s="5" t="s">
        <v>47</v>
      </c>
      <c r="E1151" s="5" t="s">
        <v>45</v>
      </c>
      <c r="F1151" s="5" t="s">
        <v>592</v>
      </c>
      <c r="G1151" s="5" t="s">
        <v>108</v>
      </c>
      <c r="H1151" s="5" t="s">
        <v>5034</v>
      </c>
      <c r="I1151" s="5" t="s">
        <v>5035</v>
      </c>
      <c r="J1151" s="5" t="s">
        <v>5038</v>
      </c>
      <c r="K1151" s="5" t="s">
        <v>37</v>
      </c>
      <c r="L1151" s="5" t="s">
        <v>55</v>
      </c>
      <c r="M1151" s="10"/>
      <c r="N1151" s="10"/>
      <c r="O1151" s="10"/>
      <c r="P1151" s="10"/>
      <c r="Q1151" s="10"/>
      <c r="R1151" s="10"/>
      <c r="S1151" s="10"/>
      <c r="T1151" s="10"/>
      <c r="U1151" s="10"/>
      <c r="V1151" s="10"/>
      <c r="W1151" s="10"/>
      <c r="X1151" s="10"/>
      <c r="Y1151" s="10"/>
      <c r="Z1151" s="10"/>
      <c r="AA1151" s="10"/>
    </row>
    <row r="1152" spans="1:27" ht="20.25" customHeight="1">
      <c r="A1152" s="5" t="s">
        <v>543</v>
      </c>
      <c r="B1152" s="5" t="s">
        <v>8225</v>
      </c>
      <c r="C1152" s="5" t="s">
        <v>170</v>
      </c>
      <c r="D1152" s="5" t="s">
        <v>47</v>
      </c>
      <c r="E1152" s="5" t="s">
        <v>29</v>
      </c>
      <c r="F1152" s="5" t="s">
        <v>493</v>
      </c>
      <c r="G1152" s="5" t="s">
        <v>108</v>
      </c>
      <c r="H1152" s="5" t="s">
        <v>68</v>
      </c>
      <c r="I1152" s="5" t="s">
        <v>8226</v>
      </c>
      <c r="J1152" s="5" t="s">
        <v>8228</v>
      </c>
      <c r="K1152" s="5" t="s">
        <v>37</v>
      </c>
      <c r="L1152" s="5" t="s">
        <v>405</v>
      </c>
      <c r="M1152" s="10"/>
      <c r="N1152" s="10"/>
      <c r="O1152" s="10"/>
      <c r="P1152" s="10"/>
      <c r="Q1152" s="10"/>
      <c r="R1152" s="10"/>
      <c r="S1152" s="10"/>
      <c r="T1152" s="10"/>
      <c r="U1152" s="10"/>
      <c r="V1152" s="10"/>
      <c r="W1152" s="10"/>
      <c r="X1152" s="10"/>
      <c r="Y1152" s="10"/>
      <c r="Z1152" s="10"/>
      <c r="AA1152" s="10"/>
    </row>
    <row r="1153" spans="1:27" ht="20.25" customHeight="1">
      <c r="A1153" s="5" t="s">
        <v>8029</v>
      </c>
      <c r="B1153" s="5" t="s">
        <v>8230</v>
      </c>
      <c r="C1153" s="5" t="s">
        <v>170</v>
      </c>
      <c r="D1153" s="5" t="s">
        <v>47</v>
      </c>
      <c r="E1153" s="5" t="s">
        <v>45</v>
      </c>
      <c r="F1153" s="5" t="s">
        <v>8232</v>
      </c>
      <c r="G1153" s="5" t="s">
        <v>125</v>
      </c>
      <c r="H1153" s="5" t="s">
        <v>1152</v>
      </c>
      <c r="I1153" s="5" t="s">
        <v>8233</v>
      </c>
      <c r="J1153" s="5" t="s">
        <v>8234</v>
      </c>
      <c r="K1153" s="5" t="s">
        <v>42</v>
      </c>
      <c r="L1153" s="5" t="s">
        <v>237</v>
      </c>
      <c r="M1153" s="10"/>
      <c r="N1153" s="10"/>
      <c r="O1153" s="10"/>
      <c r="P1153" s="10"/>
      <c r="Q1153" s="10"/>
      <c r="R1153" s="10"/>
      <c r="S1153" s="10"/>
      <c r="T1153" s="10"/>
      <c r="U1153" s="10"/>
      <c r="V1153" s="10"/>
      <c r="W1153" s="10"/>
      <c r="X1153" s="10"/>
      <c r="Y1153" s="10"/>
      <c r="Z1153" s="10"/>
      <c r="AA1153" s="10"/>
    </row>
    <row r="1154" spans="1:27" ht="20.25" customHeight="1">
      <c r="A1154" s="5" t="s">
        <v>8235</v>
      </c>
      <c r="B1154" s="5" t="s">
        <v>8236</v>
      </c>
      <c r="C1154" s="5" t="s">
        <v>170</v>
      </c>
      <c r="D1154" s="5" t="s">
        <v>390</v>
      </c>
      <c r="E1154" s="5" t="s">
        <v>45</v>
      </c>
      <c r="F1154" s="5" t="s">
        <v>65</v>
      </c>
      <c r="G1154" s="5" t="s">
        <v>108</v>
      </c>
      <c r="H1154" s="5" t="s">
        <v>479</v>
      </c>
      <c r="I1154" s="5" t="s">
        <v>8238</v>
      </c>
      <c r="J1154" s="5" t="s">
        <v>8239</v>
      </c>
      <c r="K1154" s="5" t="s">
        <v>167</v>
      </c>
      <c r="L1154" s="5" t="s">
        <v>55</v>
      </c>
      <c r="M1154" s="10"/>
      <c r="N1154" s="10"/>
      <c r="O1154" s="10"/>
      <c r="P1154" s="10"/>
      <c r="Q1154" s="10"/>
      <c r="R1154" s="10"/>
      <c r="S1154" s="10"/>
      <c r="T1154" s="10"/>
      <c r="U1154" s="10"/>
      <c r="V1154" s="10"/>
      <c r="W1154" s="10"/>
      <c r="X1154" s="10"/>
      <c r="Y1154" s="10"/>
      <c r="Z1154" s="10"/>
      <c r="AA1154" s="10"/>
    </row>
    <row r="1155" spans="1:27" ht="20.25" customHeight="1">
      <c r="A1155" s="5" t="s">
        <v>2503</v>
      </c>
      <c r="B1155" s="5" t="s">
        <v>2504</v>
      </c>
      <c r="C1155" s="5" t="s">
        <v>170</v>
      </c>
      <c r="D1155" s="5" t="s">
        <v>390</v>
      </c>
      <c r="E1155" s="5" t="s">
        <v>45</v>
      </c>
      <c r="F1155" s="5" t="s">
        <v>920</v>
      </c>
      <c r="G1155" s="5" t="s">
        <v>31</v>
      </c>
      <c r="H1155" s="5" t="s">
        <v>2507</v>
      </c>
      <c r="I1155" s="5" t="s">
        <v>2508</v>
      </c>
      <c r="J1155" s="5" t="s">
        <v>2510</v>
      </c>
      <c r="K1155" s="5" t="s">
        <v>37</v>
      </c>
      <c r="L1155" s="5" t="s">
        <v>55</v>
      </c>
      <c r="M1155" s="10"/>
      <c r="N1155" s="10"/>
      <c r="O1155" s="10"/>
      <c r="P1155" s="10"/>
      <c r="Q1155" s="10"/>
      <c r="R1155" s="10"/>
      <c r="S1155" s="10"/>
      <c r="T1155" s="10"/>
      <c r="U1155" s="10"/>
      <c r="V1155" s="10"/>
      <c r="W1155" s="10"/>
      <c r="X1155" s="10"/>
      <c r="Y1155" s="10"/>
      <c r="Z1155" s="10"/>
      <c r="AA1155" s="10"/>
    </row>
    <row r="1156" spans="1:27" ht="20.25" customHeight="1">
      <c r="A1156" s="5" t="s">
        <v>8240</v>
      </c>
      <c r="B1156" s="5" t="s">
        <v>8241</v>
      </c>
      <c r="C1156" s="5" t="s">
        <v>170</v>
      </c>
      <c r="D1156" s="5" t="s">
        <v>342</v>
      </c>
      <c r="E1156" s="5" t="s">
        <v>29</v>
      </c>
      <c r="F1156" s="5" t="s">
        <v>478</v>
      </c>
      <c r="G1156" s="5" t="s">
        <v>108</v>
      </c>
      <c r="H1156" s="5" t="s">
        <v>484</v>
      </c>
      <c r="I1156" s="5" t="s">
        <v>8242</v>
      </c>
      <c r="J1156" s="5" t="s">
        <v>8243</v>
      </c>
      <c r="K1156" s="5" t="s">
        <v>167</v>
      </c>
      <c r="L1156" s="5" t="s">
        <v>237</v>
      </c>
      <c r="M1156" s="10"/>
      <c r="N1156" s="10"/>
      <c r="O1156" s="10"/>
      <c r="P1156" s="10"/>
      <c r="Q1156" s="10"/>
      <c r="R1156" s="10"/>
      <c r="S1156" s="10"/>
      <c r="T1156" s="10"/>
      <c r="U1156" s="10"/>
      <c r="V1156" s="10"/>
      <c r="W1156" s="10"/>
      <c r="X1156" s="10"/>
      <c r="Y1156" s="10"/>
      <c r="Z1156" s="10"/>
      <c r="AA1156" s="10"/>
    </row>
    <row r="1157" spans="1:27" ht="20.25" customHeight="1">
      <c r="A1157" s="5" t="s">
        <v>25</v>
      </c>
      <c r="B1157" s="5" t="s">
        <v>8244</v>
      </c>
      <c r="C1157" s="5" t="s">
        <v>170</v>
      </c>
      <c r="D1157" s="5" t="s">
        <v>171</v>
      </c>
      <c r="E1157" s="5" t="s">
        <v>29</v>
      </c>
      <c r="F1157" s="5" t="s">
        <v>272</v>
      </c>
      <c r="G1157" s="5" t="s">
        <v>125</v>
      </c>
      <c r="H1157" s="5" t="s">
        <v>2631</v>
      </c>
      <c r="I1157" s="5" t="s">
        <v>381</v>
      </c>
      <c r="J1157" s="5" t="s">
        <v>8245</v>
      </c>
      <c r="K1157" s="5" t="s">
        <v>167</v>
      </c>
      <c r="L1157" s="5" t="s">
        <v>405</v>
      </c>
      <c r="M1157" s="10"/>
      <c r="N1157" s="10"/>
      <c r="O1157" s="10"/>
      <c r="P1157" s="10"/>
      <c r="Q1157" s="10"/>
      <c r="R1157" s="10"/>
      <c r="S1157" s="10"/>
      <c r="T1157" s="10"/>
      <c r="U1157" s="10"/>
      <c r="V1157" s="10"/>
      <c r="W1157" s="10"/>
      <c r="X1157" s="10"/>
      <c r="Y1157" s="10"/>
      <c r="Z1157" s="10"/>
      <c r="AA1157" s="10"/>
    </row>
    <row r="1158" spans="1:27" ht="20.25" customHeight="1">
      <c r="A1158" s="5" t="s">
        <v>2369</v>
      </c>
      <c r="B1158" s="5" t="s">
        <v>8246</v>
      </c>
      <c r="C1158" s="5" t="s">
        <v>170</v>
      </c>
      <c r="D1158" s="5" t="s">
        <v>47</v>
      </c>
      <c r="E1158" s="5" t="s">
        <v>29</v>
      </c>
      <c r="F1158" s="5" t="s">
        <v>852</v>
      </c>
      <c r="G1158" s="5" t="s">
        <v>125</v>
      </c>
      <c r="H1158" s="5" t="s">
        <v>1877</v>
      </c>
      <c r="I1158" s="5"/>
      <c r="J1158" s="5" t="s">
        <v>8247</v>
      </c>
      <c r="K1158" s="5" t="s">
        <v>42</v>
      </c>
      <c r="L1158" s="5" t="s">
        <v>55</v>
      </c>
      <c r="M1158" s="10"/>
      <c r="N1158" s="10"/>
      <c r="O1158" s="10"/>
      <c r="P1158" s="10"/>
      <c r="Q1158" s="10"/>
      <c r="R1158" s="10"/>
      <c r="S1158" s="10"/>
      <c r="T1158" s="10"/>
      <c r="U1158" s="10"/>
      <c r="V1158" s="10"/>
      <c r="W1158" s="10"/>
      <c r="X1158" s="10"/>
      <c r="Y1158" s="10"/>
      <c r="Z1158" s="10"/>
      <c r="AA1158" s="10"/>
    </row>
    <row r="1159" spans="1:27" ht="20.25" customHeight="1">
      <c r="A1159" s="5" t="s">
        <v>8248</v>
      </c>
      <c r="B1159" s="5" t="s">
        <v>7275</v>
      </c>
      <c r="C1159" s="5" t="s">
        <v>170</v>
      </c>
      <c r="D1159" s="5" t="s">
        <v>390</v>
      </c>
      <c r="E1159" s="5" t="s">
        <v>45</v>
      </c>
      <c r="F1159" s="5" t="s">
        <v>327</v>
      </c>
      <c r="G1159" s="5" t="s">
        <v>108</v>
      </c>
      <c r="H1159" s="5" t="s">
        <v>117</v>
      </c>
      <c r="I1159" s="5" t="s">
        <v>8250</v>
      </c>
      <c r="J1159" s="5"/>
      <c r="K1159" s="5" t="s">
        <v>42</v>
      </c>
      <c r="L1159" s="5" t="s">
        <v>55</v>
      </c>
      <c r="M1159" s="10"/>
      <c r="N1159" s="10"/>
      <c r="O1159" s="10"/>
      <c r="P1159" s="10"/>
      <c r="Q1159" s="10"/>
      <c r="R1159" s="10"/>
      <c r="S1159" s="10"/>
      <c r="T1159" s="10"/>
      <c r="U1159" s="10"/>
      <c r="V1159" s="10"/>
      <c r="W1159" s="10"/>
      <c r="X1159" s="10"/>
      <c r="Y1159" s="10"/>
      <c r="Z1159" s="10"/>
      <c r="AA1159" s="10"/>
    </row>
    <row r="1160" spans="1:27" ht="20.25" customHeight="1">
      <c r="A1160" s="5" t="s">
        <v>8254</v>
      </c>
      <c r="B1160" s="5" t="s">
        <v>8255</v>
      </c>
      <c r="C1160" s="5" t="s">
        <v>170</v>
      </c>
      <c r="D1160" s="5" t="s">
        <v>171</v>
      </c>
      <c r="E1160" s="5" t="s">
        <v>29</v>
      </c>
      <c r="F1160" s="5" t="s">
        <v>56</v>
      </c>
      <c r="G1160" s="5" t="s">
        <v>125</v>
      </c>
      <c r="H1160" s="5" t="s">
        <v>1270</v>
      </c>
      <c r="I1160" s="5" t="s">
        <v>8257</v>
      </c>
      <c r="J1160" s="5" t="s">
        <v>8258</v>
      </c>
      <c r="K1160" s="5" t="s">
        <v>37</v>
      </c>
      <c r="L1160" s="5" t="s">
        <v>55</v>
      </c>
      <c r="M1160" s="10"/>
      <c r="N1160" s="10"/>
      <c r="O1160" s="10"/>
      <c r="P1160" s="10"/>
      <c r="Q1160" s="10"/>
      <c r="R1160" s="10"/>
      <c r="S1160" s="10"/>
      <c r="T1160" s="10"/>
      <c r="U1160" s="10"/>
      <c r="V1160" s="10"/>
      <c r="W1160" s="10"/>
      <c r="X1160" s="10"/>
      <c r="Y1160" s="10"/>
      <c r="Z1160" s="10"/>
      <c r="AA1160" s="10"/>
    </row>
    <row r="1161" spans="1:27" ht="20.25" customHeight="1">
      <c r="A1161" s="5" t="s">
        <v>8259</v>
      </c>
      <c r="B1161" s="5" t="s">
        <v>8260</v>
      </c>
      <c r="C1161" s="5" t="s">
        <v>170</v>
      </c>
      <c r="D1161" s="5" t="s">
        <v>390</v>
      </c>
      <c r="E1161" s="5" t="s">
        <v>45</v>
      </c>
      <c r="F1161" s="5" t="s">
        <v>548</v>
      </c>
      <c r="G1161" s="5" t="s">
        <v>31</v>
      </c>
      <c r="H1161" s="5" t="s">
        <v>5524</v>
      </c>
      <c r="I1161" s="5" t="s">
        <v>8261</v>
      </c>
      <c r="J1161" s="5" t="s">
        <v>8262</v>
      </c>
      <c r="K1161" s="5" t="s">
        <v>167</v>
      </c>
      <c r="L1161" s="5" t="s">
        <v>55</v>
      </c>
      <c r="M1161" s="10"/>
      <c r="N1161" s="10"/>
      <c r="O1161" s="10"/>
      <c r="P1161" s="10"/>
      <c r="Q1161" s="10"/>
      <c r="R1161" s="10"/>
      <c r="S1161" s="10"/>
      <c r="T1161" s="10"/>
      <c r="U1161" s="10"/>
      <c r="V1161" s="10"/>
      <c r="W1161" s="10"/>
      <c r="X1161" s="10"/>
      <c r="Y1161" s="10"/>
      <c r="Z1161" s="10"/>
      <c r="AA1161" s="10"/>
    </row>
    <row r="1162" spans="1:27" ht="20.25" customHeight="1">
      <c r="A1162" s="5" t="s">
        <v>8263</v>
      </c>
      <c r="B1162" s="5" t="s">
        <v>8264</v>
      </c>
      <c r="C1162" s="5" t="s">
        <v>170</v>
      </c>
      <c r="D1162" s="5" t="s">
        <v>47</v>
      </c>
      <c r="E1162" s="5" t="s">
        <v>45</v>
      </c>
      <c r="F1162" s="5" t="s">
        <v>65</v>
      </c>
      <c r="G1162" s="5" t="s">
        <v>31</v>
      </c>
      <c r="H1162" s="5" t="s">
        <v>362</v>
      </c>
      <c r="I1162" s="5" t="s">
        <v>8265</v>
      </c>
      <c r="J1162" s="5" t="s">
        <v>8266</v>
      </c>
      <c r="K1162" s="5" t="s">
        <v>648</v>
      </c>
      <c r="L1162" s="5" t="s">
        <v>55</v>
      </c>
      <c r="M1162" s="10"/>
      <c r="N1162" s="10"/>
      <c r="O1162" s="10"/>
      <c r="P1162" s="10"/>
      <c r="Q1162" s="10"/>
      <c r="R1162" s="10"/>
      <c r="S1162" s="10"/>
      <c r="T1162" s="10"/>
      <c r="U1162" s="10"/>
      <c r="V1162" s="10"/>
      <c r="W1162" s="10"/>
      <c r="X1162" s="10"/>
      <c r="Y1162" s="10"/>
      <c r="Z1162" s="10"/>
      <c r="AA1162" s="10"/>
    </row>
    <row r="1163" spans="1:27" ht="20.25" customHeight="1">
      <c r="A1163" s="5" t="s">
        <v>8267</v>
      </c>
      <c r="B1163" s="5" t="s">
        <v>8268</v>
      </c>
      <c r="C1163" s="5" t="s">
        <v>170</v>
      </c>
      <c r="D1163" s="5" t="s">
        <v>1759</v>
      </c>
      <c r="E1163" s="5" t="s">
        <v>29</v>
      </c>
      <c r="F1163" s="5" t="s">
        <v>964</v>
      </c>
      <c r="G1163" s="5" t="s">
        <v>66</v>
      </c>
      <c r="H1163" s="5" t="s">
        <v>48</v>
      </c>
      <c r="I1163" s="5" t="s">
        <v>8269</v>
      </c>
      <c r="J1163" s="5" t="s">
        <v>8270</v>
      </c>
      <c r="K1163" s="5" t="s">
        <v>53</v>
      </c>
      <c r="L1163" s="5" t="s">
        <v>405</v>
      </c>
      <c r="M1163" s="10"/>
      <c r="N1163" s="10"/>
      <c r="O1163" s="10"/>
      <c r="P1163" s="10"/>
      <c r="Q1163" s="10"/>
      <c r="R1163" s="10"/>
      <c r="S1163" s="10"/>
      <c r="T1163" s="10"/>
      <c r="U1163" s="10"/>
      <c r="V1163" s="10"/>
      <c r="W1163" s="10"/>
      <c r="X1163" s="10"/>
      <c r="Y1163" s="10"/>
      <c r="Z1163" s="10"/>
      <c r="AA1163" s="10"/>
    </row>
    <row r="1164" spans="1:27" ht="20.25" customHeight="1">
      <c r="A1164" s="5" t="s">
        <v>50</v>
      </c>
      <c r="B1164" s="5" t="s">
        <v>8273</v>
      </c>
      <c r="C1164" s="5" t="s">
        <v>170</v>
      </c>
      <c r="D1164" s="5" t="s">
        <v>435</v>
      </c>
      <c r="E1164" s="5" t="s">
        <v>29</v>
      </c>
      <c r="F1164" s="5" t="s">
        <v>347</v>
      </c>
      <c r="G1164" s="5" t="s">
        <v>125</v>
      </c>
      <c r="H1164" s="5" t="s">
        <v>284</v>
      </c>
      <c r="I1164" s="5" t="s">
        <v>688</v>
      </c>
      <c r="J1164" s="5" t="s">
        <v>8275</v>
      </c>
      <c r="K1164" s="5" t="s">
        <v>53</v>
      </c>
      <c r="L1164" s="5" t="s">
        <v>55</v>
      </c>
      <c r="M1164" s="10"/>
      <c r="N1164" s="10"/>
      <c r="O1164" s="10"/>
      <c r="P1164" s="10"/>
      <c r="Q1164" s="10"/>
      <c r="R1164" s="10"/>
      <c r="S1164" s="10"/>
      <c r="T1164" s="10"/>
      <c r="U1164" s="10"/>
      <c r="V1164" s="10"/>
      <c r="W1164" s="10"/>
      <c r="X1164" s="10"/>
      <c r="Y1164" s="10"/>
      <c r="Z1164" s="10"/>
      <c r="AA1164" s="10"/>
    </row>
    <row r="1165" spans="1:27" ht="20.25" customHeight="1">
      <c r="A1165" s="5" t="s">
        <v>50</v>
      </c>
      <c r="B1165" s="5" t="s">
        <v>8277</v>
      </c>
      <c r="C1165" s="5" t="s">
        <v>170</v>
      </c>
      <c r="D1165" s="5" t="s">
        <v>390</v>
      </c>
      <c r="E1165" s="5" t="s">
        <v>45</v>
      </c>
      <c r="F1165" s="5" t="s">
        <v>144</v>
      </c>
      <c r="G1165" s="5" t="s">
        <v>108</v>
      </c>
      <c r="H1165" s="5" t="s">
        <v>947</v>
      </c>
      <c r="I1165" s="5" t="s">
        <v>8279</v>
      </c>
      <c r="J1165" s="5"/>
      <c r="K1165" s="5" t="s">
        <v>37</v>
      </c>
      <c r="L1165" s="5" t="s">
        <v>55</v>
      </c>
      <c r="M1165" s="10"/>
      <c r="N1165" s="10"/>
      <c r="O1165" s="10"/>
      <c r="P1165" s="10"/>
      <c r="Q1165" s="10"/>
      <c r="R1165" s="10"/>
      <c r="S1165" s="10"/>
      <c r="T1165" s="10"/>
      <c r="U1165" s="10"/>
      <c r="V1165" s="10"/>
      <c r="W1165" s="10"/>
      <c r="X1165" s="10"/>
      <c r="Y1165" s="10"/>
      <c r="Z1165" s="10"/>
      <c r="AA1165" s="10"/>
    </row>
    <row r="1166" spans="1:27" ht="20.25" customHeight="1">
      <c r="A1166" s="5" t="s">
        <v>8280</v>
      </c>
      <c r="B1166" s="5" t="s">
        <v>8281</v>
      </c>
      <c r="C1166" s="5" t="s">
        <v>170</v>
      </c>
      <c r="D1166" s="5" t="s">
        <v>1475</v>
      </c>
      <c r="E1166" s="5" t="s">
        <v>29</v>
      </c>
      <c r="F1166" s="5" t="s">
        <v>65</v>
      </c>
      <c r="G1166" s="5" t="s">
        <v>31</v>
      </c>
      <c r="H1166" s="5" t="s">
        <v>2631</v>
      </c>
      <c r="I1166" s="5" t="s">
        <v>8282</v>
      </c>
      <c r="J1166" s="5" t="s">
        <v>8283</v>
      </c>
      <c r="K1166" s="5" t="s">
        <v>42</v>
      </c>
      <c r="L1166" s="5" t="s">
        <v>38</v>
      </c>
      <c r="M1166" s="10"/>
      <c r="N1166" s="10"/>
      <c r="O1166" s="10"/>
      <c r="P1166" s="10"/>
      <c r="Q1166" s="10"/>
      <c r="R1166" s="10"/>
      <c r="S1166" s="10"/>
      <c r="T1166" s="10"/>
      <c r="U1166" s="10"/>
      <c r="V1166" s="10"/>
      <c r="W1166" s="10"/>
      <c r="X1166" s="10"/>
      <c r="Y1166" s="10"/>
      <c r="Z1166" s="10"/>
      <c r="AA1166" s="10"/>
    </row>
    <row r="1167" spans="1:27" ht="20.25" customHeight="1">
      <c r="A1167" s="5" t="s">
        <v>409</v>
      </c>
      <c r="B1167" s="5" t="s">
        <v>410</v>
      </c>
      <c r="C1167" s="5" t="s">
        <v>170</v>
      </c>
      <c r="D1167" s="5" t="s">
        <v>390</v>
      </c>
      <c r="E1167" s="5" t="s">
        <v>45</v>
      </c>
      <c r="F1167" s="5" t="s">
        <v>347</v>
      </c>
      <c r="G1167" s="5" t="s">
        <v>125</v>
      </c>
      <c r="H1167" s="5" t="s">
        <v>414</v>
      </c>
      <c r="I1167" s="5" t="s">
        <v>415</v>
      </c>
      <c r="J1167" s="5" t="s">
        <v>417</v>
      </c>
      <c r="K1167" s="5" t="s">
        <v>53</v>
      </c>
      <c r="L1167" s="5" t="s">
        <v>271</v>
      </c>
      <c r="M1167" s="10"/>
      <c r="N1167" s="10"/>
      <c r="O1167" s="10"/>
      <c r="P1167" s="10"/>
      <c r="Q1167" s="10"/>
      <c r="R1167" s="10"/>
      <c r="S1167" s="10"/>
      <c r="T1167" s="10"/>
      <c r="U1167" s="10"/>
      <c r="V1167" s="10"/>
      <c r="W1167" s="10"/>
      <c r="X1167" s="10"/>
      <c r="Y1167" s="10"/>
      <c r="Z1167" s="10"/>
      <c r="AA1167" s="10"/>
    </row>
    <row r="1168" spans="1:27" ht="20.25" customHeight="1">
      <c r="A1168" s="5" t="s">
        <v>275</v>
      </c>
      <c r="B1168" s="5" t="s">
        <v>8287</v>
      </c>
      <c r="C1168" s="5" t="s">
        <v>170</v>
      </c>
      <c r="D1168" s="5" t="s">
        <v>390</v>
      </c>
      <c r="E1168" s="5" t="s">
        <v>45</v>
      </c>
      <c r="F1168" s="5" t="s">
        <v>65</v>
      </c>
      <c r="G1168" s="5" t="s">
        <v>108</v>
      </c>
      <c r="H1168" s="5" t="s">
        <v>117</v>
      </c>
      <c r="I1168" s="5" t="s">
        <v>8288</v>
      </c>
      <c r="J1168" s="5" t="s">
        <v>8289</v>
      </c>
      <c r="K1168" s="5" t="s">
        <v>53</v>
      </c>
      <c r="L1168" s="5" t="s">
        <v>55</v>
      </c>
      <c r="M1168" s="10"/>
      <c r="N1168" s="10"/>
      <c r="O1168" s="10"/>
      <c r="P1168" s="10"/>
      <c r="Q1168" s="10"/>
      <c r="R1168" s="10"/>
      <c r="S1168" s="10"/>
      <c r="T1168" s="10"/>
      <c r="U1168" s="10"/>
      <c r="V1168" s="10"/>
      <c r="W1168" s="10"/>
      <c r="X1168" s="10"/>
      <c r="Y1168" s="10"/>
      <c r="Z1168" s="10"/>
      <c r="AA1168" s="10"/>
    </row>
    <row r="1169" spans="1:27" ht="20.25" customHeight="1">
      <c r="A1169" s="5" t="s">
        <v>1251</v>
      </c>
      <c r="B1169" s="5" t="s">
        <v>8291</v>
      </c>
      <c r="C1169" s="5" t="s">
        <v>170</v>
      </c>
      <c r="D1169" s="5" t="s">
        <v>378</v>
      </c>
      <c r="E1169" s="5" t="s">
        <v>45</v>
      </c>
      <c r="F1169" s="5" t="s">
        <v>1444</v>
      </c>
      <c r="G1169" s="5" t="s">
        <v>108</v>
      </c>
      <c r="H1169" s="5" t="s">
        <v>134</v>
      </c>
      <c r="I1169" s="5" t="s">
        <v>8292</v>
      </c>
      <c r="J1169" s="5" t="s">
        <v>8293</v>
      </c>
      <c r="K1169" s="5" t="s">
        <v>167</v>
      </c>
      <c r="L1169" s="5" t="s">
        <v>89</v>
      </c>
      <c r="M1169" s="10"/>
      <c r="N1169" s="10"/>
      <c r="O1169" s="10"/>
      <c r="P1169" s="10"/>
      <c r="Q1169" s="10"/>
      <c r="R1169" s="10"/>
      <c r="S1169" s="10"/>
      <c r="T1169" s="10"/>
      <c r="U1169" s="10"/>
      <c r="V1169" s="10"/>
      <c r="W1169" s="10"/>
      <c r="X1169" s="10"/>
      <c r="Y1169" s="10"/>
      <c r="Z1169" s="10"/>
      <c r="AA1169" s="10"/>
    </row>
    <row r="1170" spans="1:27" ht="20.25" customHeight="1">
      <c r="A1170" s="5" t="s">
        <v>6810</v>
      </c>
      <c r="B1170" s="5" t="s">
        <v>8297</v>
      </c>
      <c r="C1170" s="5" t="s">
        <v>170</v>
      </c>
      <c r="D1170" s="5" t="s">
        <v>390</v>
      </c>
      <c r="E1170" s="5" t="s">
        <v>29</v>
      </c>
      <c r="F1170" s="5" t="s">
        <v>672</v>
      </c>
      <c r="G1170" s="5" t="s">
        <v>31</v>
      </c>
      <c r="H1170" s="5" t="s">
        <v>824</v>
      </c>
      <c r="I1170" s="5" t="s">
        <v>381</v>
      </c>
      <c r="J1170" s="5"/>
      <c r="K1170" s="5" t="s">
        <v>167</v>
      </c>
      <c r="L1170" s="5" t="s">
        <v>55</v>
      </c>
      <c r="M1170" s="10"/>
      <c r="N1170" s="10"/>
      <c r="O1170" s="10"/>
      <c r="P1170" s="10"/>
      <c r="Q1170" s="10"/>
      <c r="R1170" s="10"/>
      <c r="S1170" s="10"/>
      <c r="T1170" s="10"/>
      <c r="U1170" s="10"/>
      <c r="V1170" s="10"/>
      <c r="W1170" s="10"/>
      <c r="X1170" s="10"/>
      <c r="Y1170" s="10"/>
      <c r="Z1170" s="10"/>
      <c r="AA1170" s="10"/>
    </row>
    <row r="1171" spans="1:27" ht="20.25" customHeight="1">
      <c r="A1171" s="5" t="s">
        <v>8302</v>
      </c>
      <c r="B1171" s="5" t="s">
        <v>8303</v>
      </c>
      <c r="C1171" s="5" t="s">
        <v>170</v>
      </c>
      <c r="D1171" s="5" t="s">
        <v>171</v>
      </c>
      <c r="E1171" s="5" t="s">
        <v>45</v>
      </c>
      <c r="F1171" s="5" t="s">
        <v>65</v>
      </c>
      <c r="G1171" s="5" t="s">
        <v>31</v>
      </c>
      <c r="H1171" s="5" t="s">
        <v>8304</v>
      </c>
      <c r="I1171" s="5" t="s">
        <v>8305</v>
      </c>
      <c r="J1171" s="5" t="s">
        <v>8306</v>
      </c>
      <c r="K1171" s="5" t="s">
        <v>37</v>
      </c>
      <c r="L1171" s="5" t="s">
        <v>237</v>
      </c>
      <c r="M1171" s="10"/>
      <c r="N1171" s="10"/>
      <c r="O1171" s="10"/>
      <c r="P1171" s="10"/>
      <c r="Q1171" s="10"/>
      <c r="R1171" s="10"/>
      <c r="S1171" s="10"/>
      <c r="T1171" s="10"/>
      <c r="U1171" s="10"/>
      <c r="V1171" s="10"/>
      <c r="W1171" s="10"/>
      <c r="X1171" s="10"/>
      <c r="Y1171" s="10"/>
      <c r="Z1171" s="10"/>
      <c r="AA1171" s="10"/>
    </row>
    <row r="1172" spans="1:27" ht="20.25" customHeight="1">
      <c r="A1172" s="5" t="s">
        <v>8307</v>
      </c>
      <c r="B1172" s="5" t="s">
        <v>2832</v>
      </c>
      <c r="C1172" s="5" t="s">
        <v>170</v>
      </c>
      <c r="D1172" s="5" t="s">
        <v>435</v>
      </c>
      <c r="E1172" s="5" t="s">
        <v>29</v>
      </c>
      <c r="F1172" s="5" t="s">
        <v>548</v>
      </c>
      <c r="G1172" s="5" t="s">
        <v>31</v>
      </c>
      <c r="H1172" s="5" t="s">
        <v>57</v>
      </c>
      <c r="I1172" s="5"/>
      <c r="J1172" s="5" t="s">
        <v>8308</v>
      </c>
      <c r="K1172" s="5" t="s">
        <v>37</v>
      </c>
      <c r="L1172" s="5" t="s">
        <v>55</v>
      </c>
      <c r="M1172" s="10"/>
      <c r="N1172" s="10"/>
      <c r="O1172" s="10"/>
      <c r="P1172" s="10"/>
      <c r="Q1172" s="10"/>
      <c r="R1172" s="10"/>
      <c r="S1172" s="10"/>
      <c r="T1172" s="10"/>
      <c r="U1172" s="10"/>
      <c r="V1172" s="10"/>
      <c r="W1172" s="10"/>
      <c r="X1172" s="10"/>
      <c r="Y1172" s="10"/>
      <c r="Z1172" s="10"/>
      <c r="AA1172" s="10"/>
    </row>
    <row r="1173" spans="1:27" ht="20.25" customHeight="1">
      <c r="A1173" s="5" t="s">
        <v>25</v>
      </c>
      <c r="B1173" s="5" t="s">
        <v>8310</v>
      </c>
      <c r="C1173" s="5" t="s">
        <v>170</v>
      </c>
      <c r="D1173" s="5" t="s">
        <v>47</v>
      </c>
      <c r="E1173" s="5" t="s">
        <v>45</v>
      </c>
      <c r="F1173" s="5" t="s">
        <v>8311</v>
      </c>
      <c r="G1173" s="5" t="s">
        <v>31</v>
      </c>
      <c r="H1173" s="5" t="s">
        <v>3697</v>
      </c>
      <c r="I1173" s="5" t="s">
        <v>8312</v>
      </c>
      <c r="J1173" s="5"/>
      <c r="K1173" s="5" t="s">
        <v>37</v>
      </c>
      <c r="L1173" s="5" t="s">
        <v>55</v>
      </c>
      <c r="M1173" s="10"/>
      <c r="N1173" s="10"/>
      <c r="O1173" s="10"/>
      <c r="P1173" s="10"/>
      <c r="Q1173" s="10"/>
      <c r="R1173" s="10"/>
      <c r="S1173" s="10"/>
      <c r="T1173" s="10"/>
      <c r="U1173" s="10"/>
      <c r="V1173" s="10"/>
      <c r="W1173" s="10"/>
      <c r="X1173" s="10"/>
      <c r="Y1173" s="10"/>
      <c r="Z1173" s="10"/>
      <c r="AA1173" s="10"/>
    </row>
    <row r="1174" spans="1:27" ht="20.25" customHeight="1">
      <c r="A1174" s="5" t="s">
        <v>1314</v>
      </c>
      <c r="B1174" s="5" t="s">
        <v>8313</v>
      </c>
      <c r="C1174" s="5" t="s">
        <v>170</v>
      </c>
      <c r="D1174" s="5" t="s">
        <v>342</v>
      </c>
      <c r="E1174" s="5" t="s">
        <v>45</v>
      </c>
      <c r="F1174" s="5" t="s">
        <v>1127</v>
      </c>
      <c r="G1174" s="5" t="s">
        <v>108</v>
      </c>
      <c r="H1174" s="5" t="s">
        <v>4984</v>
      </c>
      <c r="I1174" s="5" t="s">
        <v>8314</v>
      </c>
      <c r="J1174" s="5" t="s">
        <v>8315</v>
      </c>
      <c r="K1174" s="5" t="s">
        <v>37</v>
      </c>
      <c r="L1174" s="5" t="s">
        <v>55</v>
      </c>
      <c r="M1174" s="10"/>
      <c r="N1174" s="10"/>
      <c r="O1174" s="10"/>
      <c r="P1174" s="10"/>
      <c r="Q1174" s="10"/>
      <c r="R1174" s="10"/>
      <c r="S1174" s="10"/>
      <c r="T1174" s="10"/>
      <c r="U1174" s="10"/>
      <c r="V1174" s="10"/>
      <c r="W1174" s="10"/>
      <c r="X1174" s="10"/>
      <c r="Y1174" s="10"/>
      <c r="Z1174" s="10"/>
      <c r="AA1174" s="10"/>
    </row>
    <row r="1175" spans="1:27" ht="20.25" customHeight="1">
      <c r="A1175" s="5" t="s">
        <v>25</v>
      </c>
      <c r="B1175" s="5" t="s">
        <v>8316</v>
      </c>
      <c r="C1175" s="5" t="s">
        <v>170</v>
      </c>
      <c r="D1175" s="5" t="s">
        <v>390</v>
      </c>
      <c r="E1175" s="5" t="s">
        <v>45</v>
      </c>
      <c r="F1175" s="5" t="s">
        <v>56</v>
      </c>
      <c r="G1175" s="5" t="s">
        <v>108</v>
      </c>
      <c r="H1175" s="5" t="s">
        <v>883</v>
      </c>
      <c r="I1175" s="5"/>
      <c r="J1175" s="5" t="s">
        <v>8317</v>
      </c>
      <c r="K1175" s="5" t="s">
        <v>167</v>
      </c>
      <c r="L1175" s="5" t="s">
        <v>55</v>
      </c>
      <c r="M1175" s="10"/>
      <c r="N1175" s="10"/>
      <c r="O1175" s="10"/>
      <c r="P1175" s="10"/>
      <c r="Q1175" s="10"/>
      <c r="R1175" s="10"/>
      <c r="S1175" s="10"/>
      <c r="T1175" s="10"/>
      <c r="U1175" s="10"/>
      <c r="V1175" s="10"/>
      <c r="W1175" s="10"/>
      <c r="X1175" s="10"/>
      <c r="Y1175" s="10"/>
      <c r="Z1175" s="10"/>
      <c r="AA1175" s="10"/>
    </row>
    <row r="1176" spans="1:27" ht="20.25" customHeight="1">
      <c r="A1176" s="5" t="s">
        <v>8318</v>
      </c>
      <c r="B1176" s="5" t="s">
        <v>8319</v>
      </c>
      <c r="C1176" s="5" t="s">
        <v>170</v>
      </c>
      <c r="D1176" s="5" t="s">
        <v>342</v>
      </c>
      <c r="E1176" s="5" t="s">
        <v>29</v>
      </c>
      <c r="F1176" s="5" t="s">
        <v>2134</v>
      </c>
      <c r="G1176" s="5" t="s">
        <v>108</v>
      </c>
      <c r="H1176" s="5" t="s">
        <v>907</v>
      </c>
      <c r="I1176" s="5" t="s">
        <v>8320</v>
      </c>
      <c r="J1176" s="5" t="s">
        <v>8321</v>
      </c>
      <c r="K1176" s="5" t="s">
        <v>53</v>
      </c>
      <c r="L1176" s="5" t="s">
        <v>55</v>
      </c>
      <c r="M1176" s="10"/>
      <c r="N1176" s="10"/>
      <c r="O1176" s="10"/>
      <c r="P1176" s="10"/>
      <c r="Q1176" s="10"/>
      <c r="R1176" s="10"/>
      <c r="S1176" s="10"/>
      <c r="T1176" s="10"/>
      <c r="U1176" s="10"/>
      <c r="V1176" s="10"/>
      <c r="W1176" s="10"/>
      <c r="X1176" s="10"/>
      <c r="Y1176" s="10"/>
      <c r="Z1176" s="10"/>
      <c r="AA1176" s="10"/>
    </row>
    <row r="1177" spans="1:27" ht="20.25" customHeight="1">
      <c r="A1177" s="5" t="s">
        <v>1946</v>
      </c>
      <c r="B1177" s="5" t="s">
        <v>8322</v>
      </c>
      <c r="C1177" s="5" t="s">
        <v>170</v>
      </c>
      <c r="D1177" s="5" t="s">
        <v>378</v>
      </c>
      <c r="E1177" s="5" t="s">
        <v>29</v>
      </c>
      <c r="F1177" s="5" t="s">
        <v>56</v>
      </c>
      <c r="G1177" s="5" t="s">
        <v>108</v>
      </c>
      <c r="H1177" s="5" t="s">
        <v>134</v>
      </c>
      <c r="I1177" s="5" t="s">
        <v>8323</v>
      </c>
      <c r="J1177" s="5" t="s">
        <v>8324</v>
      </c>
      <c r="K1177" s="5" t="s">
        <v>53</v>
      </c>
      <c r="L1177" s="5" t="s">
        <v>55</v>
      </c>
      <c r="M1177" s="10"/>
      <c r="N1177" s="10"/>
      <c r="O1177" s="10"/>
      <c r="P1177" s="10"/>
      <c r="Q1177" s="10"/>
      <c r="R1177" s="10"/>
      <c r="S1177" s="10"/>
      <c r="T1177" s="10"/>
      <c r="U1177" s="10"/>
      <c r="V1177" s="10"/>
      <c r="W1177" s="10"/>
      <c r="X1177" s="10"/>
      <c r="Y1177" s="10"/>
      <c r="Z1177" s="10"/>
      <c r="AA1177" s="10"/>
    </row>
    <row r="1178" spans="1:27" ht="20.25" customHeight="1">
      <c r="A1178" s="5" t="s">
        <v>8327</v>
      </c>
      <c r="B1178" s="5" t="s">
        <v>8328</v>
      </c>
      <c r="C1178" s="5" t="s">
        <v>170</v>
      </c>
      <c r="D1178" s="5" t="s">
        <v>47</v>
      </c>
      <c r="E1178" s="5" t="s">
        <v>45</v>
      </c>
      <c r="F1178" s="5" t="s">
        <v>548</v>
      </c>
      <c r="G1178" s="5" t="s">
        <v>31</v>
      </c>
      <c r="H1178" s="5" t="s">
        <v>1098</v>
      </c>
      <c r="I1178" s="5" t="s">
        <v>8329</v>
      </c>
      <c r="J1178" s="5" t="s">
        <v>8330</v>
      </c>
      <c r="K1178" s="5" t="s">
        <v>42</v>
      </c>
      <c r="L1178" s="5" t="s">
        <v>38</v>
      </c>
      <c r="M1178" s="10"/>
      <c r="N1178" s="10"/>
      <c r="O1178" s="10"/>
      <c r="P1178" s="10"/>
      <c r="Q1178" s="10"/>
      <c r="R1178" s="10"/>
      <c r="S1178" s="10"/>
      <c r="T1178" s="10"/>
      <c r="U1178" s="10"/>
      <c r="V1178" s="10"/>
      <c r="W1178" s="10"/>
      <c r="X1178" s="10"/>
      <c r="Y1178" s="10"/>
      <c r="Z1178" s="10"/>
      <c r="AA1178" s="10"/>
    </row>
    <row r="1179" spans="1:27" ht="20.25" customHeight="1">
      <c r="A1179" s="5" t="s">
        <v>551</v>
      </c>
      <c r="B1179" s="5" t="s">
        <v>8332</v>
      </c>
      <c r="C1179" s="5" t="s">
        <v>170</v>
      </c>
      <c r="D1179" s="5" t="s">
        <v>390</v>
      </c>
      <c r="E1179" s="5" t="s">
        <v>29</v>
      </c>
      <c r="F1179" s="5" t="s">
        <v>56</v>
      </c>
      <c r="G1179" s="5" t="s">
        <v>108</v>
      </c>
      <c r="H1179" s="5" t="s">
        <v>48</v>
      </c>
      <c r="I1179" s="5"/>
      <c r="J1179" s="5" t="s">
        <v>8333</v>
      </c>
      <c r="K1179" s="5" t="s">
        <v>53</v>
      </c>
      <c r="L1179" s="5" t="s">
        <v>55</v>
      </c>
      <c r="M1179" s="10"/>
      <c r="N1179" s="10"/>
      <c r="O1179" s="10"/>
      <c r="P1179" s="10"/>
      <c r="Q1179" s="10"/>
      <c r="R1179" s="10"/>
      <c r="S1179" s="10"/>
      <c r="T1179" s="10"/>
      <c r="U1179" s="10"/>
      <c r="V1179" s="10"/>
      <c r="W1179" s="10"/>
      <c r="X1179" s="10"/>
      <c r="Y1179" s="10"/>
      <c r="Z1179" s="10"/>
      <c r="AA1179" s="10"/>
    </row>
    <row r="1180" spans="1:27" ht="20.25" customHeight="1">
      <c r="A1180" s="5" t="s">
        <v>8334</v>
      </c>
      <c r="B1180" s="5" t="s">
        <v>8335</v>
      </c>
      <c r="C1180" s="5" t="s">
        <v>170</v>
      </c>
      <c r="D1180" s="5" t="s">
        <v>390</v>
      </c>
      <c r="E1180" s="5" t="s">
        <v>45</v>
      </c>
      <c r="F1180" s="5" t="s">
        <v>56</v>
      </c>
      <c r="G1180" s="5" t="s">
        <v>31</v>
      </c>
      <c r="H1180" s="5" t="s">
        <v>319</v>
      </c>
      <c r="I1180" s="5" t="s">
        <v>8336</v>
      </c>
      <c r="J1180" s="5" t="s">
        <v>8337</v>
      </c>
      <c r="K1180" s="5" t="s">
        <v>37</v>
      </c>
      <c r="L1180" s="5" t="s">
        <v>55</v>
      </c>
      <c r="M1180" s="10"/>
      <c r="N1180" s="10"/>
      <c r="O1180" s="10"/>
      <c r="P1180" s="10"/>
      <c r="Q1180" s="10"/>
      <c r="R1180" s="10"/>
      <c r="S1180" s="10"/>
      <c r="T1180" s="10"/>
      <c r="U1180" s="10"/>
      <c r="V1180" s="10"/>
      <c r="W1180" s="10"/>
      <c r="X1180" s="10"/>
      <c r="Y1180" s="10"/>
      <c r="Z1180" s="10"/>
      <c r="AA1180" s="10"/>
    </row>
    <row r="1181" spans="1:27" ht="20.25" customHeight="1">
      <c r="A1181" s="5" t="s">
        <v>8338</v>
      </c>
      <c r="B1181" s="5" t="s">
        <v>8339</v>
      </c>
      <c r="C1181" s="5" t="s">
        <v>170</v>
      </c>
      <c r="D1181" s="5" t="s">
        <v>378</v>
      </c>
      <c r="E1181" s="5" t="s">
        <v>29</v>
      </c>
      <c r="F1181" s="5" t="s">
        <v>2463</v>
      </c>
      <c r="G1181" s="5" t="s">
        <v>66</v>
      </c>
      <c r="H1181" s="5" t="s">
        <v>3159</v>
      </c>
      <c r="I1181" s="5" t="s">
        <v>8340</v>
      </c>
      <c r="J1181" s="5" t="s">
        <v>8341</v>
      </c>
      <c r="K1181" s="5" t="s">
        <v>37</v>
      </c>
      <c r="L1181" s="5" t="s">
        <v>405</v>
      </c>
      <c r="M1181" s="10"/>
      <c r="N1181" s="10"/>
      <c r="O1181" s="10"/>
      <c r="P1181" s="10"/>
      <c r="Q1181" s="10"/>
      <c r="R1181" s="10"/>
      <c r="S1181" s="10"/>
      <c r="T1181" s="10"/>
      <c r="U1181" s="10"/>
      <c r="V1181" s="10"/>
      <c r="W1181" s="10"/>
      <c r="X1181" s="10"/>
      <c r="Y1181" s="10"/>
      <c r="Z1181" s="10"/>
      <c r="AA1181" s="10"/>
    </row>
    <row r="1182" spans="1:27" ht="20.25" customHeight="1">
      <c r="A1182" s="5" t="s">
        <v>4871</v>
      </c>
      <c r="B1182" s="5" t="s">
        <v>4872</v>
      </c>
      <c r="C1182" s="5" t="s">
        <v>170</v>
      </c>
      <c r="D1182" s="5" t="s">
        <v>390</v>
      </c>
      <c r="E1182" s="5" t="s">
        <v>45</v>
      </c>
      <c r="F1182" s="5" t="s">
        <v>1136</v>
      </c>
      <c r="G1182" s="5" t="s">
        <v>66</v>
      </c>
      <c r="H1182" s="5" t="s">
        <v>2145</v>
      </c>
      <c r="I1182" s="5" t="s">
        <v>4877</v>
      </c>
      <c r="J1182" s="5" t="s">
        <v>4878</v>
      </c>
      <c r="K1182" s="5" t="s">
        <v>42</v>
      </c>
      <c r="L1182" s="5" t="s">
        <v>237</v>
      </c>
      <c r="M1182" s="10"/>
      <c r="N1182" s="10"/>
      <c r="O1182" s="10"/>
      <c r="P1182" s="10"/>
      <c r="Q1182" s="10"/>
      <c r="R1182" s="10"/>
      <c r="S1182" s="10"/>
      <c r="T1182" s="10"/>
      <c r="U1182" s="10"/>
      <c r="V1182" s="10"/>
      <c r="W1182" s="10"/>
      <c r="X1182" s="10"/>
      <c r="Y1182" s="10"/>
      <c r="Z1182" s="10"/>
      <c r="AA1182" s="10"/>
    </row>
    <row r="1183" spans="1:27" ht="20.25" customHeight="1">
      <c r="A1183" s="5" t="s">
        <v>50</v>
      </c>
      <c r="B1183" s="5" t="s">
        <v>8343</v>
      </c>
      <c r="C1183" s="5" t="s">
        <v>170</v>
      </c>
      <c r="D1183" s="5" t="s">
        <v>342</v>
      </c>
      <c r="E1183" s="5" t="s">
        <v>45</v>
      </c>
      <c r="F1183" s="5" t="s">
        <v>65</v>
      </c>
      <c r="G1183" s="5" t="s">
        <v>125</v>
      </c>
      <c r="H1183" s="5" t="s">
        <v>484</v>
      </c>
      <c r="I1183" s="5" t="s">
        <v>8345</v>
      </c>
      <c r="J1183" s="5" t="s">
        <v>8346</v>
      </c>
      <c r="K1183" s="5" t="s">
        <v>37</v>
      </c>
      <c r="L1183" s="5" t="s">
        <v>55</v>
      </c>
      <c r="M1183" s="10"/>
      <c r="N1183" s="10"/>
      <c r="O1183" s="10"/>
      <c r="P1183" s="10"/>
      <c r="Q1183" s="10"/>
      <c r="R1183" s="10"/>
      <c r="S1183" s="10"/>
      <c r="T1183" s="10"/>
      <c r="U1183" s="10"/>
      <c r="V1183" s="10"/>
      <c r="W1183" s="10"/>
      <c r="X1183" s="10"/>
      <c r="Y1183" s="10"/>
      <c r="Z1183" s="10"/>
      <c r="AA1183" s="10"/>
    </row>
    <row r="1184" spans="1:27" ht="20.25" customHeight="1">
      <c r="A1184" s="5" t="s">
        <v>50</v>
      </c>
      <c r="B1184" s="5" t="s">
        <v>8347</v>
      </c>
      <c r="C1184" s="5" t="s">
        <v>170</v>
      </c>
      <c r="D1184" s="5" t="s">
        <v>342</v>
      </c>
      <c r="E1184" s="5" t="s">
        <v>45</v>
      </c>
      <c r="F1184" s="5" t="s">
        <v>8348</v>
      </c>
      <c r="G1184" s="5" t="s">
        <v>125</v>
      </c>
      <c r="H1184" s="5" t="s">
        <v>1953</v>
      </c>
      <c r="I1184" s="5" t="s">
        <v>8349</v>
      </c>
      <c r="J1184" s="5" t="s">
        <v>8350</v>
      </c>
      <c r="K1184" s="5" t="s">
        <v>53</v>
      </c>
      <c r="L1184" s="5" t="s">
        <v>237</v>
      </c>
      <c r="M1184" s="10"/>
      <c r="N1184" s="10"/>
      <c r="O1184" s="10"/>
      <c r="P1184" s="10"/>
      <c r="Q1184" s="10"/>
      <c r="R1184" s="10"/>
      <c r="S1184" s="10"/>
      <c r="T1184" s="10"/>
      <c r="U1184" s="10"/>
      <c r="V1184" s="10"/>
      <c r="W1184" s="10"/>
      <c r="X1184" s="10"/>
      <c r="Y1184" s="10"/>
      <c r="Z1184" s="10"/>
      <c r="AA1184" s="10"/>
    </row>
    <row r="1185" spans="1:27" ht="20.25" customHeight="1">
      <c r="A1185" s="5" t="s">
        <v>8351</v>
      </c>
      <c r="B1185" s="5" t="s">
        <v>8352</v>
      </c>
      <c r="C1185" s="5" t="s">
        <v>170</v>
      </c>
      <c r="D1185" s="5" t="s">
        <v>390</v>
      </c>
      <c r="E1185" s="5" t="s">
        <v>45</v>
      </c>
      <c r="F1185" s="5" t="s">
        <v>65</v>
      </c>
      <c r="G1185" s="5" t="s">
        <v>31</v>
      </c>
      <c r="H1185" s="5" t="s">
        <v>663</v>
      </c>
      <c r="I1185" s="5" t="s">
        <v>8353</v>
      </c>
      <c r="J1185" s="5"/>
      <c r="K1185" s="5" t="s">
        <v>37</v>
      </c>
      <c r="L1185" s="5" t="s">
        <v>55</v>
      </c>
      <c r="M1185" s="10"/>
      <c r="N1185" s="10"/>
      <c r="O1185" s="10"/>
      <c r="P1185" s="10"/>
      <c r="Q1185" s="10"/>
      <c r="R1185" s="10"/>
      <c r="S1185" s="10"/>
      <c r="T1185" s="10"/>
      <c r="U1185" s="10"/>
      <c r="V1185" s="10"/>
      <c r="W1185" s="10"/>
      <c r="X1185" s="10"/>
      <c r="Y1185" s="10"/>
      <c r="Z1185" s="10"/>
      <c r="AA1185" s="10"/>
    </row>
    <row r="1186" spans="1:27" ht="20.25" customHeight="1">
      <c r="A1186" s="5" t="s">
        <v>8354</v>
      </c>
      <c r="B1186" s="5" t="s">
        <v>8355</v>
      </c>
      <c r="C1186" s="5" t="s">
        <v>170</v>
      </c>
      <c r="D1186" s="5" t="s">
        <v>171</v>
      </c>
      <c r="E1186" s="5" t="s">
        <v>29</v>
      </c>
      <c r="F1186" s="5" t="s">
        <v>672</v>
      </c>
      <c r="G1186" s="5" t="s">
        <v>31</v>
      </c>
      <c r="H1186" s="5" t="s">
        <v>484</v>
      </c>
      <c r="I1186" s="5"/>
      <c r="J1186" s="5" t="s">
        <v>8357</v>
      </c>
      <c r="K1186" s="5" t="s">
        <v>42</v>
      </c>
      <c r="L1186" s="5" t="s">
        <v>405</v>
      </c>
      <c r="M1186" s="10"/>
      <c r="N1186" s="10"/>
      <c r="O1186" s="10"/>
      <c r="P1186" s="10"/>
      <c r="Q1186" s="10"/>
      <c r="R1186" s="10"/>
      <c r="S1186" s="10"/>
      <c r="T1186" s="10"/>
      <c r="U1186" s="10"/>
      <c r="V1186" s="10"/>
      <c r="W1186" s="10"/>
      <c r="X1186" s="10"/>
      <c r="Y1186" s="10"/>
      <c r="Z1186" s="10"/>
      <c r="AA1186" s="10"/>
    </row>
    <row r="1187" spans="1:27" ht="20.25" customHeight="1">
      <c r="A1187" s="5" t="s">
        <v>367</v>
      </c>
      <c r="B1187" s="5" t="s">
        <v>8359</v>
      </c>
      <c r="C1187" s="5" t="s">
        <v>170</v>
      </c>
      <c r="D1187" s="5" t="s">
        <v>378</v>
      </c>
      <c r="E1187" s="5" t="s">
        <v>45</v>
      </c>
      <c r="F1187" s="5" t="s">
        <v>493</v>
      </c>
      <c r="G1187" s="5" t="s">
        <v>108</v>
      </c>
      <c r="H1187" s="5" t="s">
        <v>252</v>
      </c>
      <c r="I1187" s="5" t="s">
        <v>8360</v>
      </c>
      <c r="J1187" s="5" t="s">
        <v>8361</v>
      </c>
      <c r="K1187" s="5" t="s">
        <v>53</v>
      </c>
      <c r="L1187" s="5" t="s">
        <v>55</v>
      </c>
      <c r="M1187" s="10"/>
      <c r="N1187" s="10"/>
      <c r="O1187" s="10"/>
      <c r="P1187" s="10"/>
      <c r="Q1187" s="10"/>
      <c r="R1187" s="10"/>
      <c r="S1187" s="10"/>
      <c r="T1187" s="10"/>
      <c r="U1187" s="10"/>
      <c r="V1187" s="10"/>
      <c r="W1187" s="10"/>
      <c r="X1187" s="10"/>
      <c r="Y1187" s="10"/>
      <c r="Z1187" s="10"/>
      <c r="AA1187" s="10"/>
    </row>
    <row r="1188" spans="1:27" ht="20.25" customHeight="1">
      <c r="A1188" s="5" t="s">
        <v>50</v>
      </c>
      <c r="B1188" s="5" t="s">
        <v>8362</v>
      </c>
      <c r="C1188" s="5" t="s">
        <v>170</v>
      </c>
      <c r="D1188" s="5" t="s">
        <v>435</v>
      </c>
      <c r="E1188" s="5" t="s">
        <v>29</v>
      </c>
      <c r="F1188" s="5" t="s">
        <v>178</v>
      </c>
      <c r="G1188" s="5" t="s">
        <v>125</v>
      </c>
      <c r="H1188" s="5" t="s">
        <v>479</v>
      </c>
      <c r="I1188" s="5" t="s">
        <v>8363</v>
      </c>
      <c r="J1188" s="5" t="s">
        <v>8364</v>
      </c>
      <c r="K1188" s="5" t="s">
        <v>53</v>
      </c>
      <c r="L1188" s="5" t="s">
        <v>55</v>
      </c>
      <c r="M1188" s="10"/>
      <c r="N1188" s="10"/>
      <c r="O1188" s="10"/>
      <c r="P1188" s="10"/>
      <c r="Q1188" s="10"/>
      <c r="R1188" s="10"/>
      <c r="S1188" s="10"/>
      <c r="T1188" s="10"/>
      <c r="U1188" s="10"/>
      <c r="V1188" s="10"/>
      <c r="W1188" s="10"/>
      <c r="X1188" s="10"/>
      <c r="Y1188" s="10"/>
      <c r="Z1188" s="10"/>
      <c r="AA1188" s="10"/>
    </row>
    <row r="1189" spans="1:27" ht="20.25" customHeight="1">
      <c r="A1189" s="5" t="s">
        <v>2369</v>
      </c>
      <c r="B1189" s="5" t="s">
        <v>1950</v>
      </c>
      <c r="C1189" s="5" t="s">
        <v>170</v>
      </c>
      <c r="D1189" s="5" t="s">
        <v>47</v>
      </c>
      <c r="E1189" s="5" t="s">
        <v>29</v>
      </c>
      <c r="F1189" s="5" t="s">
        <v>272</v>
      </c>
      <c r="G1189" s="5" t="s">
        <v>108</v>
      </c>
      <c r="H1189" s="5" t="s">
        <v>110</v>
      </c>
      <c r="I1189" s="5" t="s">
        <v>1954</v>
      </c>
      <c r="J1189" s="5" t="s">
        <v>8365</v>
      </c>
      <c r="K1189" s="5" t="s">
        <v>53</v>
      </c>
      <c r="L1189" s="5" t="s">
        <v>55</v>
      </c>
      <c r="M1189" s="10"/>
      <c r="N1189" s="10"/>
      <c r="O1189" s="10"/>
      <c r="P1189" s="10"/>
      <c r="Q1189" s="10"/>
      <c r="R1189" s="10"/>
      <c r="S1189" s="10"/>
      <c r="T1189" s="10"/>
      <c r="U1189" s="10"/>
      <c r="V1189" s="10"/>
      <c r="W1189" s="10"/>
      <c r="X1189" s="10"/>
      <c r="Y1189" s="10"/>
      <c r="Z1189" s="10"/>
      <c r="AA1189" s="10"/>
    </row>
    <row r="1190" spans="1:27" ht="20.25" customHeight="1">
      <c r="A1190" s="5" t="s">
        <v>50</v>
      </c>
      <c r="B1190" s="5" t="s">
        <v>8369</v>
      </c>
      <c r="C1190" s="5" t="s">
        <v>170</v>
      </c>
      <c r="D1190" s="5" t="s">
        <v>390</v>
      </c>
      <c r="E1190" s="5" t="s">
        <v>29</v>
      </c>
      <c r="F1190" s="5" t="s">
        <v>144</v>
      </c>
      <c r="G1190" s="5" t="s">
        <v>66</v>
      </c>
      <c r="H1190" s="5" t="s">
        <v>57</v>
      </c>
      <c r="I1190" s="5" t="s">
        <v>8370</v>
      </c>
      <c r="J1190" s="5" t="s">
        <v>8371</v>
      </c>
      <c r="K1190" s="5" t="s">
        <v>100</v>
      </c>
      <c r="L1190" s="5" t="s">
        <v>55</v>
      </c>
      <c r="M1190" s="10"/>
      <c r="N1190" s="10"/>
      <c r="O1190" s="10"/>
      <c r="P1190" s="10"/>
      <c r="Q1190" s="10"/>
      <c r="R1190" s="10"/>
      <c r="S1190" s="10"/>
      <c r="T1190" s="10"/>
      <c r="U1190" s="10"/>
      <c r="V1190" s="10"/>
      <c r="W1190" s="10"/>
      <c r="X1190" s="10"/>
      <c r="Y1190" s="10"/>
      <c r="Z1190" s="10"/>
      <c r="AA1190" s="10"/>
    </row>
    <row r="1191" spans="1:27" ht="20.25" customHeight="1">
      <c r="A1191" s="5" t="s">
        <v>219</v>
      </c>
      <c r="B1191" s="5" t="s">
        <v>8372</v>
      </c>
      <c r="C1191" s="5" t="s">
        <v>170</v>
      </c>
      <c r="D1191" s="5" t="s">
        <v>1475</v>
      </c>
      <c r="E1191" s="5" t="s">
        <v>45</v>
      </c>
      <c r="F1191" s="5" t="s">
        <v>65</v>
      </c>
      <c r="G1191" s="5" t="s">
        <v>31</v>
      </c>
      <c r="H1191" s="5" t="s">
        <v>907</v>
      </c>
      <c r="I1191" s="5"/>
      <c r="J1191" s="5" t="s">
        <v>8373</v>
      </c>
      <c r="K1191" s="5" t="s">
        <v>42</v>
      </c>
      <c r="L1191" s="5" t="s">
        <v>405</v>
      </c>
      <c r="M1191" s="10"/>
      <c r="N1191" s="10"/>
      <c r="O1191" s="10"/>
      <c r="P1191" s="10"/>
      <c r="Q1191" s="10"/>
      <c r="R1191" s="10"/>
      <c r="S1191" s="10"/>
      <c r="T1191" s="10"/>
      <c r="U1191" s="10"/>
      <c r="V1191" s="10"/>
      <c r="W1191" s="10"/>
      <c r="X1191" s="10"/>
      <c r="Y1191" s="10"/>
      <c r="Z1191" s="10"/>
      <c r="AA1191" s="10"/>
    </row>
    <row r="1192" spans="1:27" ht="20.25" customHeight="1">
      <c r="A1192" s="5" t="s">
        <v>1301</v>
      </c>
      <c r="B1192" s="5" t="s">
        <v>8377</v>
      </c>
      <c r="C1192" s="5" t="s">
        <v>170</v>
      </c>
      <c r="D1192" s="5" t="s">
        <v>171</v>
      </c>
      <c r="E1192" s="5" t="s">
        <v>29</v>
      </c>
      <c r="F1192" s="5" t="s">
        <v>852</v>
      </c>
      <c r="G1192" s="5" t="s">
        <v>108</v>
      </c>
      <c r="H1192" s="5" t="s">
        <v>403</v>
      </c>
      <c r="I1192" s="5" t="s">
        <v>8378</v>
      </c>
      <c r="J1192" s="5" t="s">
        <v>8379</v>
      </c>
      <c r="K1192" s="5" t="s">
        <v>100</v>
      </c>
      <c r="L1192" s="5" t="s">
        <v>55</v>
      </c>
      <c r="M1192" s="10"/>
      <c r="N1192" s="10"/>
      <c r="O1192" s="10"/>
      <c r="P1192" s="10"/>
      <c r="Q1192" s="10"/>
      <c r="R1192" s="10"/>
      <c r="S1192" s="10"/>
      <c r="T1192" s="10"/>
      <c r="U1192" s="10"/>
      <c r="V1192" s="10"/>
      <c r="W1192" s="10"/>
      <c r="X1192" s="10"/>
      <c r="Y1192" s="10"/>
      <c r="Z1192" s="10"/>
      <c r="AA1192" s="10"/>
    </row>
    <row r="1193" spans="1:27" ht="20.25" customHeight="1">
      <c r="A1193" s="5" t="s">
        <v>8381</v>
      </c>
      <c r="B1193" s="5" t="s">
        <v>8382</v>
      </c>
      <c r="C1193" s="5" t="s">
        <v>170</v>
      </c>
      <c r="D1193" s="5" t="s">
        <v>378</v>
      </c>
      <c r="E1193" s="5" t="s">
        <v>45</v>
      </c>
      <c r="F1193" s="5" t="s">
        <v>65</v>
      </c>
      <c r="G1193" s="5" t="s">
        <v>125</v>
      </c>
      <c r="H1193" s="5" t="s">
        <v>516</v>
      </c>
      <c r="I1193" s="5" t="s">
        <v>8384</v>
      </c>
      <c r="J1193" s="5" t="s">
        <v>8386</v>
      </c>
      <c r="K1193" s="5" t="s">
        <v>53</v>
      </c>
      <c r="L1193" s="5" t="s">
        <v>55</v>
      </c>
      <c r="M1193" s="10"/>
      <c r="N1193" s="10"/>
      <c r="O1193" s="10"/>
      <c r="P1193" s="10"/>
      <c r="Q1193" s="10"/>
      <c r="R1193" s="10"/>
      <c r="S1193" s="10"/>
      <c r="T1193" s="10"/>
      <c r="U1193" s="10"/>
      <c r="V1193" s="10"/>
      <c r="W1193" s="10"/>
      <c r="X1193" s="10"/>
      <c r="Y1193" s="10"/>
      <c r="Z1193" s="10"/>
      <c r="AA1193" s="10"/>
    </row>
    <row r="1194" spans="1:27" ht="20.25" customHeight="1">
      <c r="A1194" s="5" t="s">
        <v>8388</v>
      </c>
      <c r="B1194" s="5" t="s">
        <v>8389</v>
      </c>
      <c r="C1194" s="5" t="s">
        <v>170</v>
      </c>
      <c r="D1194" s="5" t="s">
        <v>390</v>
      </c>
      <c r="E1194" s="5" t="s">
        <v>29</v>
      </c>
      <c r="F1194" s="5" t="s">
        <v>920</v>
      </c>
      <c r="G1194" s="5" t="s">
        <v>31</v>
      </c>
      <c r="H1194" s="5" t="s">
        <v>76</v>
      </c>
      <c r="I1194" s="5" t="s">
        <v>8391</v>
      </c>
      <c r="J1194" s="5" t="s">
        <v>8392</v>
      </c>
      <c r="K1194" s="5" t="s">
        <v>37</v>
      </c>
      <c r="L1194" s="5" t="s">
        <v>55</v>
      </c>
      <c r="M1194" s="10"/>
      <c r="N1194" s="10"/>
      <c r="O1194" s="10"/>
      <c r="P1194" s="10"/>
      <c r="Q1194" s="10"/>
      <c r="R1194" s="10"/>
      <c r="S1194" s="10"/>
      <c r="T1194" s="10"/>
      <c r="U1194" s="10"/>
      <c r="V1194" s="10"/>
      <c r="W1194" s="10"/>
      <c r="X1194" s="10"/>
      <c r="Y1194" s="10"/>
      <c r="Z1194" s="10"/>
      <c r="AA1194" s="10"/>
    </row>
    <row r="1195" spans="1:27" ht="20.25" customHeight="1">
      <c r="A1195" s="5" t="s">
        <v>50</v>
      </c>
      <c r="B1195" s="5" t="s">
        <v>8393</v>
      </c>
      <c r="C1195" s="5" t="s">
        <v>170</v>
      </c>
      <c r="D1195" s="5" t="s">
        <v>47</v>
      </c>
      <c r="E1195" s="5" t="s">
        <v>45</v>
      </c>
      <c r="F1195" s="5" t="s">
        <v>852</v>
      </c>
      <c r="G1195" s="5" t="s">
        <v>125</v>
      </c>
      <c r="H1195" s="5" t="s">
        <v>213</v>
      </c>
      <c r="I1195" s="5" t="s">
        <v>8394</v>
      </c>
      <c r="J1195" s="5" t="s">
        <v>8395</v>
      </c>
      <c r="K1195" s="5" t="s">
        <v>42</v>
      </c>
      <c r="L1195" s="5" t="s">
        <v>55</v>
      </c>
      <c r="M1195" s="10"/>
      <c r="N1195" s="10"/>
      <c r="O1195" s="10"/>
      <c r="P1195" s="10"/>
      <c r="Q1195" s="10"/>
      <c r="R1195" s="10"/>
      <c r="S1195" s="10"/>
      <c r="T1195" s="10"/>
      <c r="U1195" s="10"/>
      <c r="V1195" s="10"/>
      <c r="W1195" s="10"/>
      <c r="X1195" s="10"/>
      <c r="Y1195" s="10"/>
      <c r="Z1195" s="10"/>
      <c r="AA1195" s="10"/>
    </row>
    <row r="1196" spans="1:27" ht="20.25" customHeight="1">
      <c r="A1196" s="5" t="s">
        <v>829</v>
      </c>
      <c r="B1196" s="5" t="s">
        <v>8396</v>
      </c>
      <c r="C1196" s="5" t="s">
        <v>170</v>
      </c>
      <c r="D1196" s="5" t="s">
        <v>390</v>
      </c>
      <c r="E1196" s="5" t="s">
        <v>29</v>
      </c>
      <c r="F1196" s="5" t="s">
        <v>3306</v>
      </c>
      <c r="G1196" s="5" t="s">
        <v>31</v>
      </c>
      <c r="H1196" s="5" t="s">
        <v>1846</v>
      </c>
      <c r="I1196" s="5" t="s">
        <v>8398</v>
      </c>
      <c r="J1196" s="5" t="s">
        <v>8400</v>
      </c>
      <c r="K1196" s="5" t="s">
        <v>37</v>
      </c>
      <c r="L1196" s="5" t="s">
        <v>55</v>
      </c>
      <c r="M1196" s="10"/>
      <c r="N1196" s="10"/>
      <c r="O1196" s="10"/>
      <c r="P1196" s="10"/>
      <c r="Q1196" s="10"/>
      <c r="R1196" s="10"/>
      <c r="S1196" s="10"/>
      <c r="T1196" s="10"/>
      <c r="U1196" s="10"/>
      <c r="V1196" s="10"/>
      <c r="W1196" s="10"/>
      <c r="X1196" s="10"/>
      <c r="Y1196" s="10"/>
      <c r="Z1196" s="10"/>
      <c r="AA1196" s="10"/>
    </row>
    <row r="1197" spans="1:27" ht="20.25" customHeight="1">
      <c r="A1197" s="5" t="s">
        <v>543</v>
      </c>
      <c r="B1197" s="5" t="s">
        <v>8402</v>
      </c>
      <c r="C1197" s="5" t="s">
        <v>170</v>
      </c>
      <c r="D1197" s="5" t="s">
        <v>342</v>
      </c>
      <c r="E1197" s="5" t="s">
        <v>29</v>
      </c>
      <c r="F1197" s="5" t="s">
        <v>56</v>
      </c>
      <c r="G1197" s="5" t="s">
        <v>31</v>
      </c>
      <c r="H1197" s="5" t="s">
        <v>5180</v>
      </c>
      <c r="I1197" s="5" t="s">
        <v>8404</v>
      </c>
      <c r="J1197" s="5" t="s">
        <v>8405</v>
      </c>
      <c r="K1197" s="5" t="s">
        <v>100</v>
      </c>
      <c r="L1197" s="5" t="s">
        <v>55</v>
      </c>
      <c r="M1197" s="10"/>
      <c r="N1197" s="10"/>
      <c r="O1197" s="10"/>
      <c r="P1197" s="10"/>
      <c r="Q1197" s="10"/>
      <c r="R1197" s="10"/>
      <c r="S1197" s="10"/>
      <c r="T1197" s="10"/>
      <c r="U1197" s="10"/>
      <c r="V1197" s="10"/>
      <c r="W1197" s="10"/>
      <c r="X1197" s="10"/>
      <c r="Y1197" s="10"/>
      <c r="Z1197" s="10"/>
      <c r="AA1197" s="10"/>
    </row>
    <row r="1198" spans="1:27" ht="20.25" customHeight="1">
      <c r="A1198" s="5" t="s">
        <v>8406</v>
      </c>
      <c r="B1198" s="5" t="s">
        <v>8407</v>
      </c>
      <c r="C1198" s="5" t="s">
        <v>170</v>
      </c>
      <c r="D1198" s="5" t="s">
        <v>171</v>
      </c>
      <c r="E1198" s="5" t="s">
        <v>29</v>
      </c>
      <c r="F1198" s="5" t="s">
        <v>56</v>
      </c>
      <c r="G1198" s="5" t="s">
        <v>108</v>
      </c>
      <c r="H1198" s="5" t="s">
        <v>110</v>
      </c>
      <c r="I1198" s="5"/>
      <c r="J1198" s="5" t="s">
        <v>8408</v>
      </c>
      <c r="K1198" s="5" t="s">
        <v>100</v>
      </c>
      <c r="L1198" s="5" t="s">
        <v>55</v>
      </c>
      <c r="M1198" s="10"/>
      <c r="N1198" s="10"/>
      <c r="O1198" s="10"/>
      <c r="P1198" s="10"/>
      <c r="Q1198" s="10"/>
      <c r="R1198" s="10"/>
      <c r="S1198" s="10"/>
      <c r="T1198" s="10"/>
      <c r="U1198" s="10"/>
      <c r="V1198" s="10"/>
      <c r="W1198" s="10"/>
      <c r="X1198" s="10"/>
      <c r="Y1198" s="10"/>
      <c r="Z1198" s="10"/>
      <c r="AA1198" s="10"/>
    </row>
    <row r="1199" spans="1:27" ht="20.25" customHeight="1">
      <c r="A1199" s="5" t="s">
        <v>139</v>
      </c>
      <c r="B1199" s="5" t="s">
        <v>8409</v>
      </c>
      <c r="C1199" s="5" t="s">
        <v>170</v>
      </c>
      <c r="D1199" s="5" t="s">
        <v>47</v>
      </c>
      <c r="E1199" s="5" t="s">
        <v>29</v>
      </c>
      <c r="F1199" s="5" t="s">
        <v>3629</v>
      </c>
      <c r="G1199" s="5" t="s">
        <v>31</v>
      </c>
      <c r="H1199" s="5" t="s">
        <v>34</v>
      </c>
      <c r="I1199" s="5" t="s">
        <v>8411</v>
      </c>
      <c r="J1199" s="5" t="s">
        <v>8412</v>
      </c>
      <c r="K1199" s="5" t="s">
        <v>167</v>
      </c>
      <c r="L1199" s="5" t="s">
        <v>55</v>
      </c>
      <c r="M1199" s="10"/>
      <c r="N1199" s="10"/>
      <c r="O1199" s="10"/>
      <c r="P1199" s="10"/>
      <c r="Q1199" s="10"/>
      <c r="R1199" s="10"/>
      <c r="S1199" s="10"/>
      <c r="T1199" s="10"/>
      <c r="U1199" s="10"/>
      <c r="V1199" s="10"/>
      <c r="W1199" s="10"/>
      <c r="X1199" s="10"/>
      <c r="Y1199" s="10"/>
      <c r="Z1199" s="10"/>
      <c r="AA1199" s="10"/>
    </row>
    <row r="1200" spans="1:27" ht="20.25" customHeight="1">
      <c r="A1200" s="5" t="s">
        <v>25</v>
      </c>
      <c r="B1200" s="5" t="s">
        <v>8415</v>
      </c>
      <c r="C1200" s="5" t="s">
        <v>170</v>
      </c>
      <c r="D1200" s="5" t="s">
        <v>47</v>
      </c>
      <c r="E1200" s="5" t="s">
        <v>45</v>
      </c>
      <c r="F1200" s="5" t="s">
        <v>347</v>
      </c>
      <c r="G1200" s="5" t="s">
        <v>125</v>
      </c>
      <c r="H1200" s="5" t="s">
        <v>8416</v>
      </c>
      <c r="I1200" s="5" t="s">
        <v>8417</v>
      </c>
      <c r="J1200" s="5" t="s">
        <v>8418</v>
      </c>
      <c r="K1200" s="5" t="s">
        <v>167</v>
      </c>
      <c r="L1200" s="5" t="s">
        <v>55</v>
      </c>
      <c r="M1200" s="10"/>
      <c r="N1200" s="10"/>
      <c r="O1200" s="10"/>
      <c r="P1200" s="10"/>
      <c r="Q1200" s="10"/>
      <c r="R1200" s="10"/>
      <c r="S1200" s="10"/>
      <c r="T1200" s="10"/>
      <c r="U1200" s="10"/>
      <c r="V1200" s="10"/>
      <c r="W1200" s="10"/>
      <c r="X1200" s="10"/>
      <c r="Y1200" s="10"/>
      <c r="Z1200" s="10"/>
      <c r="AA1200" s="10"/>
    </row>
    <row r="1201" spans="1:27" ht="20.25" customHeight="1">
      <c r="A1201" s="5" t="s">
        <v>8254</v>
      </c>
      <c r="B1201" s="5" t="s">
        <v>8255</v>
      </c>
      <c r="C1201" s="5" t="s">
        <v>170</v>
      </c>
      <c r="D1201" s="5" t="s">
        <v>171</v>
      </c>
      <c r="E1201" s="5" t="s">
        <v>29</v>
      </c>
      <c r="F1201" s="5" t="s">
        <v>56</v>
      </c>
      <c r="G1201" s="5" t="s">
        <v>125</v>
      </c>
      <c r="H1201" s="5" t="s">
        <v>8419</v>
      </c>
      <c r="I1201" s="5" t="s">
        <v>8420</v>
      </c>
      <c r="J1201" s="5" t="s">
        <v>8421</v>
      </c>
      <c r="K1201" s="5" t="s">
        <v>37</v>
      </c>
      <c r="L1201" s="5" t="s">
        <v>55</v>
      </c>
      <c r="M1201" s="10"/>
      <c r="N1201" s="10"/>
      <c r="O1201" s="10"/>
      <c r="P1201" s="10"/>
      <c r="Q1201" s="10"/>
      <c r="R1201" s="10"/>
      <c r="S1201" s="10"/>
      <c r="T1201" s="10"/>
      <c r="U1201" s="10"/>
      <c r="V1201" s="10"/>
      <c r="W1201" s="10"/>
      <c r="X1201" s="10"/>
      <c r="Y1201" s="10"/>
      <c r="Z1201" s="10"/>
      <c r="AA1201" s="10"/>
    </row>
    <row r="1202" spans="1:27" ht="20.25" customHeight="1">
      <c r="A1202" s="5" t="s">
        <v>8422</v>
      </c>
      <c r="B1202" s="5" t="s">
        <v>8423</v>
      </c>
      <c r="C1202" s="5" t="s">
        <v>170</v>
      </c>
      <c r="D1202" s="5" t="s">
        <v>171</v>
      </c>
      <c r="E1202" s="5" t="s">
        <v>29</v>
      </c>
      <c r="F1202" s="5" t="s">
        <v>852</v>
      </c>
      <c r="G1202" s="5" t="s">
        <v>31</v>
      </c>
      <c r="H1202" s="5" t="s">
        <v>87</v>
      </c>
      <c r="I1202" s="5" t="s">
        <v>8425</v>
      </c>
      <c r="J1202" s="5" t="s">
        <v>8426</v>
      </c>
      <c r="K1202" s="5" t="s">
        <v>53</v>
      </c>
      <c r="L1202" s="5" t="s">
        <v>55</v>
      </c>
      <c r="M1202" s="10"/>
      <c r="N1202" s="10"/>
      <c r="O1202" s="10"/>
      <c r="P1202" s="10"/>
      <c r="Q1202" s="10"/>
      <c r="R1202" s="10"/>
      <c r="S1202" s="10"/>
      <c r="T1202" s="10"/>
      <c r="U1202" s="10"/>
      <c r="V1202" s="10"/>
      <c r="W1202" s="10"/>
      <c r="X1202" s="10"/>
      <c r="Y1202" s="10"/>
      <c r="Z1202" s="10"/>
      <c r="AA1202" s="10"/>
    </row>
    <row r="1203" spans="1:27" ht="20.25" customHeight="1">
      <c r="A1203" s="5" t="s">
        <v>367</v>
      </c>
      <c r="B1203" s="5" t="s">
        <v>8428</v>
      </c>
      <c r="C1203" s="5" t="s">
        <v>170</v>
      </c>
      <c r="D1203" s="5" t="s">
        <v>47</v>
      </c>
      <c r="E1203" s="5" t="s">
        <v>45</v>
      </c>
      <c r="F1203" s="5" t="s">
        <v>188</v>
      </c>
      <c r="G1203" s="5" t="s">
        <v>66</v>
      </c>
      <c r="H1203" s="5" t="s">
        <v>3889</v>
      </c>
      <c r="I1203" s="5" t="s">
        <v>8429</v>
      </c>
      <c r="J1203" s="5" t="s">
        <v>8430</v>
      </c>
      <c r="K1203" s="5" t="s">
        <v>37</v>
      </c>
      <c r="L1203" s="5" t="s">
        <v>55</v>
      </c>
      <c r="M1203" s="10"/>
      <c r="N1203" s="10"/>
      <c r="O1203" s="10"/>
      <c r="P1203" s="10"/>
      <c r="Q1203" s="10"/>
      <c r="R1203" s="10"/>
      <c r="S1203" s="10"/>
      <c r="T1203" s="10"/>
      <c r="U1203" s="10"/>
      <c r="V1203" s="10"/>
      <c r="W1203" s="10"/>
      <c r="X1203" s="10"/>
      <c r="Y1203" s="10"/>
      <c r="Z1203" s="10"/>
      <c r="AA1203" s="10"/>
    </row>
    <row r="1204" spans="1:27" ht="20.25" customHeight="1">
      <c r="A1204" s="5" t="s">
        <v>50</v>
      </c>
      <c r="B1204" s="5" t="s">
        <v>8431</v>
      </c>
      <c r="C1204" s="5" t="s">
        <v>170</v>
      </c>
      <c r="D1204" s="5" t="s">
        <v>390</v>
      </c>
      <c r="E1204" s="5" t="s">
        <v>45</v>
      </c>
      <c r="F1204" s="5" t="s">
        <v>65</v>
      </c>
      <c r="G1204" s="5" t="s">
        <v>108</v>
      </c>
      <c r="H1204" s="5" t="s">
        <v>479</v>
      </c>
      <c r="I1204" s="5" t="s">
        <v>8432</v>
      </c>
      <c r="J1204" s="5" t="s">
        <v>8434</v>
      </c>
      <c r="K1204" s="5" t="s">
        <v>100</v>
      </c>
      <c r="L1204" s="5" t="s">
        <v>55</v>
      </c>
      <c r="M1204" s="10"/>
      <c r="N1204" s="10"/>
      <c r="O1204" s="10"/>
      <c r="P1204" s="10"/>
      <c r="Q1204" s="10"/>
      <c r="R1204" s="10"/>
      <c r="S1204" s="10"/>
      <c r="T1204" s="10"/>
      <c r="U1204" s="10"/>
      <c r="V1204" s="10"/>
      <c r="W1204" s="10"/>
      <c r="X1204" s="10"/>
      <c r="Y1204" s="10"/>
      <c r="Z1204" s="10"/>
      <c r="AA1204" s="10"/>
    </row>
    <row r="1205" spans="1:27" ht="20.25" customHeight="1">
      <c r="A1205" s="5" t="s">
        <v>620</v>
      </c>
      <c r="B1205" s="5" t="s">
        <v>8437</v>
      </c>
      <c r="C1205" s="5" t="s">
        <v>170</v>
      </c>
      <c r="D1205" s="5" t="s">
        <v>47</v>
      </c>
      <c r="E1205" s="5" t="s">
        <v>45</v>
      </c>
      <c r="F1205" s="5" t="s">
        <v>1186</v>
      </c>
      <c r="G1205" s="5" t="s">
        <v>66</v>
      </c>
      <c r="H1205" s="5" t="s">
        <v>110</v>
      </c>
      <c r="I1205" s="5" t="s">
        <v>8438</v>
      </c>
      <c r="J1205" s="5" t="s">
        <v>8439</v>
      </c>
      <c r="K1205" s="5" t="s">
        <v>37</v>
      </c>
      <c r="L1205" s="5" t="s">
        <v>55</v>
      </c>
      <c r="M1205" s="10"/>
      <c r="N1205" s="10"/>
      <c r="O1205" s="10"/>
      <c r="P1205" s="10"/>
      <c r="Q1205" s="10"/>
      <c r="R1205" s="10"/>
      <c r="S1205" s="10"/>
      <c r="T1205" s="10"/>
      <c r="U1205" s="10"/>
      <c r="V1205" s="10"/>
      <c r="W1205" s="10"/>
      <c r="X1205" s="10"/>
      <c r="Y1205" s="10"/>
      <c r="Z1205" s="10"/>
      <c r="AA1205" s="10"/>
    </row>
    <row r="1206" spans="1:27" ht="20.25" customHeight="1">
      <c r="A1206" s="5" t="s">
        <v>50</v>
      </c>
      <c r="B1206" s="5" t="s">
        <v>8440</v>
      </c>
      <c r="C1206" s="5" t="s">
        <v>170</v>
      </c>
      <c r="D1206" s="5" t="s">
        <v>435</v>
      </c>
      <c r="E1206" s="5" t="s">
        <v>45</v>
      </c>
      <c r="F1206" s="5" t="s">
        <v>201</v>
      </c>
      <c r="G1206" s="5" t="s">
        <v>31</v>
      </c>
      <c r="H1206" s="5" t="s">
        <v>479</v>
      </c>
      <c r="I1206" s="5"/>
      <c r="J1206" s="5" t="s">
        <v>8441</v>
      </c>
      <c r="K1206" s="5" t="s">
        <v>37</v>
      </c>
      <c r="L1206" s="5" t="s">
        <v>55</v>
      </c>
      <c r="M1206" s="10"/>
      <c r="N1206" s="10"/>
      <c r="O1206" s="10"/>
      <c r="P1206" s="10"/>
      <c r="Q1206" s="10"/>
      <c r="R1206" s="10"/>
      <c r="S1206" s="10"/>
      <c r="T1206" s="10"/>
      <c r="U1206" s="10"/>
      <c r="V1206" s="10"/>
      <c r="W1206" s="10"/>
      <c r="X1206" s="10"/>
      <c r="Y1206" s="10"/>
      <c r="Z1206" s="10"/>
      <c r="AA1206" s="10"/>
    </row>
    <row r="1207" spans="1:27" ht="20.25" customHeight="1">
      <c r="A1207" s="5" t="s">
        <v>8442</v>
      </c>
      <c r="B1207" s="5" t="s">
        <v>8443</v>
      </c>
      <c r="C1207" s="5" t="s">
        <v>170</v>
      </c>
      <c r="D1207" s="5" t="s">
        <v>47</v>
      </c>
      <c r="E1207" s="5" t="s">
        <v>45</v>
      </c>
      <c r="F1207" s="5" t="s">
        <v>30</v>
      </c>
      <c r="G1207" s="5" t="s">
        <v>125</v>
      </c>
      <c r="H1207" s="5" t="s">
        <v>48</v>
      </c>
      <c r="I1207" s="5" t="s">
        <v>8444</v>
      </c>
      <c r="J1207" s="5"/>
      <c r="K1207" s="5" t="s">
        <v>37</v>
      </c>
      <c r="L1207" s="5" t="s">
        <v>55</v>
      </c>
      <c r="M1207" s="10"/>
      <c r="N1207" s="10"/>
      <c r="O1207" s="10"/>
      <c r="P1207" s="10"/>
      <c r="Q1207" s="10"/>
      <c r="R1207" s="10"/>
      <c r="S1207" s="10"/>
      <c r="T1207" s="10"/>
      <c r="U1207" s="10"/>
      <c r="V1207" s="10"/>
      <c r="W1207" s="10"/>
      <c r="X1207" s="10"/>
      <c r="Y1207" s="10"/>
      <c r="Z1207" s="10"/>
      <c r="AA1207" s="10"/>
    </row>
    <row r="1208" spans="1:27" ht="20.25" customHeight="1">
      <c r="A1208" s="5" t="s">
        <v>264</v>
      </c>
      <c r="B1208" s="5" t="s">
        <v>8447</v>
      </c>
      <c r="C1208" s="5" t="s">
        <v>170</v>
      </c>
      <c r="D1208" s="5" t="s">
        <v>47</v>
      </c>
      <c r="E1208" s="5" t="s">
        <v>29</v>
      </c>
      <c r="F1208" s="5" t="s">
        <v>30</v>
      </c>
      <c r="G1208" s="5" t="s">
        <v>31</v>
      </c>
      <c r="H1208" s="5" t="s">
        <v>252</v>
      </c>
      <c r="I1208" s="5" t="s">
        <v>8448</v>
      </c>
      <c r="J1208" s="5"/>
      <c r="K1208" s="5" t="s">
        <v>53</v>
      </c>
      <c r="L1208" s="5" t="s">
        <v>55</v>
      </c>
      <c r="M1208" s="10"/>
      <c r="N1208" s="10"/>
      <c r="O1208" s="10"/>
      <c r="P1208" s="10"/>
      <c r="Q1208" s="10"/>
      <c r="R1208" s="10"/>
      <c r="S1208" s="10"/>
      <c r="T1208" s="10"/>
      <c r="U1208" s="10"/>
      <c r="V1208" s="10"/>
      <c r="W1208" s="10"/>
      <c r="X1208" s="10"/>
      <c r="Y1208" s="10"/>
      <c r="Z1208" s="10"/>
      <c r="AA1208" s="10"/>
    </row>
    <row r="1209" spans="1:27" ht="20.25" customHeight="1">
      <c r="A1209" s="5" t="s">
        <v>8449</v>
      </c>
      <c r="B1209" s="5" t="s">
        <v>8450</v>
      </c>
      <c r="C1209" s="5" t="s">
        <v>170</v>
      </c>
      <c r="D1209" s="5" t="s">
        <v>47</v>
      </c>
      <c r="E1209" s="5" t="s">
        <v>29</v>
      </c>
      <c r="F1209" s="5" t="s">
        <v>2537</v>
      </c>
      <c r="G1209" s="5" t="s">
        <v>108</v>
      </c>
      <c r="H1209" s="5" t="s">
        <v>8451</v>
      </c>
      <c r="I1209" s="5" t="s">
        <v>8452</v>
      </c>
      <c r="J1209" s="5" t="s">
        <v>8454</v>
      </c>
      <c r="K1209" s="5" t="s">
        <v>53</v>
      </c>
      <c r="L1209" s="5" t="s">
        <v>55</v>
      </c>
      <c r="M1209" s="10"/>
      <c r="N1209" s="10"/>
      <c r="O1209" s="10"/>
      <c r="P1209" s="10"/>
      <c r="Q1209" s="10"/>
      <c r="R1209" s="10"/>
      <c r="S1209" s="10"/>
      <c r="T1209" s="10"/>
      <c r="U1209" s="10"/>
      <c r="V1209" s="10"/>
      <c r="W1209" s="10"/>
      <c r="X1209" s="10"/>
      <c r="Y1209" s="10"/>
      <c r="Z1209" s="10"/>
      <c r="AA1209" s="10"/>
    </row>
    <row r="1210" spans="1:27" ht="20.25" customHeight="1">
      <c r="A1210" s="5" t="s">
        <v>1314</v>
      </c>
      <c r="B1210" s="5" t="s">
        <v>8456</v>
      </c>
      <c r="C1210" s="5" t="s">
        <v>170</v>
      </c>
      <c r="D1210" s="5" t="s">
        <v>390</v>
      </c>
      <c r="E1210" s="5" t="s">
        <v>45</v>
      </c>
      <c r="F1210" s="5" t="s">
        <v>56</v>
      </c>
      <c r="G1210" s="5" t="s">
        <v>66</v>
      </c>
      <c r="H1210" s="5" t="s">
        <v>57</v>
      </c>
      <c r="I1210" s="5"/>
      <c r="J1210" s="5" t="s">
        <v>8461</v>
      </c>
      <c r="K1210" s="5" t="s">
        <v>53</v>
      </c>
      <c r="L1210" s="5" t="s">
        <v>55</v>
      </c>
      <c r="M1210" s="10"/>
      <c r="N1210" s="10"/>
      <c r="O1210" s="10"/>
      <c r="P1210" s="10"/>
      <c r="Q1210" s="10"/>
      <c r="R1210" s="10"/>
      <c r="S1210" s="10"/>
      <c r="T1210" s="10"/>
      <c r="U1210" s="10"/>
      <c r="V1210" s="10"/>
      <c r="W1210" s="10"/>
      <c r="X1210" s="10"/>
      <c r="Y1210" s="10"/>
      <c r="Z1210" s="10"/>
      <c r="AA1210" s="10"/>
    </row>
    <row r="1211" spans="1:27" ht="20.25" customHeight="1">
      <c r="A1211" s="5" t="s">
        <v>551</v>
      </c>
      <c r="B1211" s="5" t="s">
        <v>8463</v>
      </c>
      <c r="C1211" s="5" t="s">
        <v>170</v>
      </c>
      <c r="D1211" s="5" t="s">
        <v>171</v>
      </c>
      <c r="E1211" s="5" t="s">
        <v>29</v>
      </c>
      <c r="F1211" s="5" t="s">
        <v>56</v>
      </c>
      <c r="G1211" s="5" t="s">
        <v>108</v>
      </c>
      <c r="H1211" s="5" t="s">
        <v>57</v>
      </c>
      <c r="I1211" s="5" t="s">
        <v>8464</v>
      </c>
      <c r="J1211" s="5" t="s">
        <v>8465</v>
      </c>
      <c r="K1211" s="5" t="s">
        <v>53</v>
      </c>
      <c r="L1211" s="5" t="s">
        <v>237</v>
      </c>
      <c r="M1211" s="10"/>
      <c r="N1211" s="10"/>
      <c r="O1211" s="10"/>
      <c r="P1211" s="10"/>
      <c r="Q1211" s="10"/>
      <c r="R1211" s="10"/>
      <c r="S1211" s="10"/>
      <c r="T1211" s="10"/>
      <c r="U1211" s="10"/>
      <c r="V1211" s="10"/>
      <c r="W1211" s="10"/>
      <c r="X1211" s="10"/>
      <c r="Y1211" s="10"/>
      <c r="Z1211" s="10"/>
      <c r="AA1211" s="10"/>
    </row>
    <row r="1212" spans="1:27" ht="20.25" customHeight="1">
      <c r="A1212" s="5" t="s">
        <v>219</v>
      </c>
      <c r="B1212" s="5" t="s">
        <v>8466</v>
      </c>
      <c r="C1212" s="5" t="s">
        <v>170</v>
      </c>
      <c r="D1212" s="5" t="s">
        <v>390</v>
      </c>
      <c r="E1212" s="5" t="s">
        <v>45</v>
      </c>
      <c r="F1212" s="5" t="s">
        <v>178</v>
      </c>
      <c r="G1212" s="5" t="s">
        <v>31</v>
      </c>
      <c r="H1212" s="5" t="s">
        <v>484</v>
      </c>
      <c r="I1212" s="5" t="s">
        <v>8468</v>
      </c>
      <c r="J1212" s="5" t="s">
        <v>8469</v>
      </c>
      <c r="K1212" s="5" t="s">
        <v>42</v>
      </c>
      <c r="L1212" s="5" t="s">
        <v>38</v>
      </c>
      <c r="M1212" s="10"/>
      <c r="N1212" s="10"/>
      <c r="O1212" s="10"/>
      <c r="P1212" s="10"/>
      <c r="Q1212" s="10"/>
      <c r="R1212" s="10"/>
      <c r="S1212" s="10"/>
      <c r="T1212" s="10"/>
      <c r="U1212" s="10"/>
      <c r="V1212" s="10"/>
      <c r="W1212" s="10"/>
      <c r="X1212" s="10"/>
      <c r="Y1212" s="10"/>
      <c r="Z1212" s="10"/>
      <c r="AA1212" s="10"/>
    </row>
    <row r="1213" spans="1:27" ht="20.25" customHeight="1">
      <c r="A1213" s="5" t="s">
        <v>50</v>
      </c>
      <c r="B1213" s="5" t="s">
        <v>8472</v>
      </c>
      <c r="C1213" s="5" t="s">
        <v>170</v>
      </c>
      <c r="D1213" s="5" t="s">
        <v>47</v>
      </c>
      <c r="E1213" s="5" t="s">
        <v>45</v>
      </c>
      <c r="F1213" s="5" t="s">
        <v>144</v>
      </c>
      <c r="G1213" s="5" t="s">
        <v>108</v>
      </c>
      <c r="H1213" s="5" t="s">
        <v>403</v>
      </c>
      <c r="I1213" s="5" t="s">
        <v>8473</v>
      </c>
      <c r="J1213" s="5" t="s">
        <v>8474</v>
      </c>
      <c r="K1213" s="5" t="s">
        <v>167</v>
      </c>
      <c r="L1213" s="5" t="s">
        <v>55</v>
      </c>
      <c r="M1213" s="10"/>
      <c r="N1213" s="10"/>
      <c r="O1213" s="10"/>
      <c r="P1213" s="10"/>
      <c r="Q1213" s="10"/>
      <c r="R1213" s="10"/>
      <c r="S1213" s="10"/>
      <c r="T1213" s="10"/>
      <c r="U1213" s="10"/>
      <c r="V1213" s="10"/>
      <c r="W1213" s="10"/>
      <c r="X1213" s="10"/>
      <c r="Y1213" s="10"/>
      <c r="Z1213" s="10"/>
      <c r="AA1213" s="10"/>
    </row>
    <row r="1214" spans="1:27" ht="20.25" customHeight="1">
      <c r="A1214" s="5" t="s">
        <v>8477</v>
      </c>
      <c r="B1214" s="5" t="s">
        <v>8478</v>
      </c>
      <c r="C1214" s="5" t="s">
        <v>170</v>
      </c>
      <c r="D1214" s="5" t="s">
        <v>390</v>
      </c>
      <c r="E1214" s="5" t="s">
        <v>45</v>
      </c>
      <c r="F1214" s="5" t="s">
        <v>56</v>
      </c>
      <c r="G1214" s="5" t="s">
        <v>108</v>
      </c>
      <c r="H1214" s="5" t="s">
        <v>1550</v>
      </c>
      <c r="I1214" s="5" t="s">
        <v>3747</v>
      </c>
      <c r="J1214" s="5" t="s">
        <v>8479</v>
      </c>
      <c r="K1214" s="5" t="s">
        <v>100</v>
      </c>
      <c r="L1214" s="5" t="s">
        <v>55</v>
      </c>
      <c r="M1214" s="10"/>
      <c r="N1214" s="10"/>
      <c r="O1214" s="10"/>
      <c r="P1214" s="10"/>
      <c r="Q1214" s="10"/>
      <c r="R1214" s="10"/>
      <c r="S1214" s="10"/>
      <c r="T1214" s="10"/>
      <c r="U1214" s="10"/>
      <c r="V1214" s="10"/>
      <c r="W1214" s="10"/>
      <c r="X1214" s="10"/>
      <c r="Y1214" s="10"/>
      <c r="Z1214" s="10"/>
      <c r="AA1214" s="10"/>
    </row>
    <row r="1215" spans="1:27" ht="20.25" customHeight="1">
      <c r="A1215" s="5" t="s">
        <v>8480</v>
      </c>
      <c r="B1215" s="5" t="s">
        <v>8481</v>
      </c>
      <c r="C1215" s="5" t="s">
        <v>170</v>
      </c>
      <c r="D1215" s="5" t="s">
        <v>390</v>
      </c>
      <c r="E1215" s="5" t="s">
        <v>29</v>
      </c>
      <c r="F1215" s="5" t="s">
        <v>2344</v>
      </c>
      <c r="G1215" s="5" t="s">
        <v>125</v>
      </c>
      <c r="H1215" s="5" t="s">
        <v>57</v>
      </c>
      <c r="I1215" s="5"/>
      <c r="J1215" s="5" t="s">
        <v>8482</v>
      </c>
      <c r="K1215" s="5" t="s">
        <v>167</v>
      </c>
      <c r="L1215" s="5" t="s">
        <v>55</v>
      </c>
      <c r="M1215" s="10"/>
      <c r="N1215" s="10"/>
      <c r="O1215" s="10"/>
      <c r="P1215" s="10"/>
      <c r="Q1215" s="10"/>
      <c r="R1215" s="10"/>
      <c r="S1215" s="10"/>
      <c r="T1215" s="10"/>
      <c r="U1215" s="10"/>
      <c r="V1215" s="10"/>
      <c r="W1215" s="10"/>
      <c r="X1215" s="10"/>
      <c r="Y1215" s="10"/>
      <c r="Z1215" s="10"/>
      <c r="AA1215" s="10"/>
    </row>
    <row r="1216" spans="1:27" ht="20.25" customHeight="1">
      <c r="A1216" s="5" t="s">
        <v>8483</v>
      </c>
      <c r="B1216" s="5" t="s">
        <v>8484</v>
      </c>
      <c r="C1216" s="5" t="s">
        <v>170</v>
      </c>
      <c r="D1216" s="5" t="s">
        <v>47</v>
      </c>
      <c r="E1216" s="5" t="s">
        <v>45</v>
      </c>
      <c r="F1216" s="5" t="s">
        <v>144</v>
      </c>
      <c r="G1216" s="5" t="s">
        <v>31</v>
      </c>
      <c r="H1216" s="5" t="s">
        <v>48</v>
      </c>
      <c r="I1216" s="5" t="s">
        <v>8487</v>
      </c>
      <c r="J1216" s="5" t="s">
        <v>8488</v>
      </c>
      <c r="K1216" s="5" t="s">
        <v>53</v>
      </c>
      <c r="L1216" s="5" t="s">
        <v>55</v>
      </c>
      <c r="M1216" s="10"/>
      <c r="N1216" s="10"/>
      <c r="O1216" s="10"/>
      <c r="P1216" s="10"/>
      <c r="Q1216" s="10"/>
      <c r="R1216" s="10"/>
      <c r="S1216" s="10"/>
      <c r="T1216" s="10"/>
      <c r="U1216" s="10"/>
      <c r="V1216" s="10"/>
      <c r="W1216" s="10"/>
      <c r="X1216" s="10"/>
      <c r="Y1216" s="10"/>
      <c r="Z1216" s="10"/>
      <c r="AA1216" s="10"/>
    </row>
    <row r="1217" spans="1:27" ht="20.25" customHeight="1">
      <c r="A1217" s="5" t="s">
        <v>8490</v>
      </c>
      <c r="B1217" s="5" t="s">
        <v>8491</v>
      </c>
      <c r="C1217" s="5" t="s">
        <v>170</v>
      </c>
      <c r="D1217" s="5" t="s">
        <v>390</v>
      </c>
      <c r="E1217" s="5" t="s">
        <v>29</v>
      </c>
      <c r="F1217" s="5" t="s">
        <v>107</v>
      </c>
      <c r="G1217" s="5" t="s">
        <v>108</v>
      </c>
      <c r="H1217" s="5" t="s">
        <v>1270</v>
      </c>
      <c r="I1217" s="5" t="s">
        <v>8493</v>
      </c>
      <c r="J1217" s="5" t="s">
        <v>8494</v>
      </c>
      <c r="K1217" s="5" t="s">
        <v>37</v>
      </c>
      <c r="L1217" s="5" t="s">
        <v>55</v>
      </c>
      <c r="M1217" s="10"/>
      <c r="N1217" s="10"/>
      <c r="O1217" s="10"/>
      <c r="P1217" s="10"/>
      <c r="Q1217" s="10"/>
      <c r="R1217" s="10"/>
      <c r="S1217" s="10"/>
      <c r="T1217" s="10"/>
      <c r="U1217" s="10"/>
      <c r="V1217" s="10"/>
      <c r="W1217" s="10"/>
      <c r="X1217" s="10"/>
      <c r="Y1217" s="10"/>
      <c r="Z1217" s="10"/>
      <c r="AA1217" s="10"/>
    </row>
    <row r="1218" spans="1:27" ht="20.25" customHeight="1">
      <c r="A1218" s="5" t="s">
        <v>50</v>
      </c>
      <c r="B1218" s="5" t="s">
        <v>8495</v>
      </c>
      <c r="C1218" s="5" t="s">
        <v>170</v>
      </c>
      <c r="D1218" s="5" t="s">
        <v>342</v>
      </c>
      <c r="E1218" s="5" t="s">
        <v>29</v>
      </c>
      <c r="F1218" s="5" t="s">
        <v>2094</v>
      </c>
      <c r="G1218" s="5" t="s">
        <v>108</v>
      </c>
      <c r="H1218" s="5" t="s">
        <v>68</v>
      </c>
      <c r="I1218" s="5" t="s">
        <v>6785</v>
      </c>
      <c r="J1218" s="5" t="s">
        <v>8496</v>
      </c>
      <c r="K1218" s="5" t="s">
        <v>100</v>
      </c>
      <c r="L1218" s="5" t="s">
        <v>55</v>
      </c>
      <c r="M1218" s="10"/>
      <c r="N1218" s="10"/>
      <c r="O1218" s="10"/>
      <c r="P1218" s="10"/>
      <c r="Q1218" s="10"/>
      <c r="R1218" s="10"/>
      <c r="S1218" s="10"/>
      <c r="T1218" s="10"/>
      <c r="U1218" s="10"/>
      <c r="V1218" s="10"/>
      <c r="W1218" s="10"/>
      <c r="X1218" s="10"/>
      <c r="Y1218" s="10"/>
      <c r="Z1218" s="10"/>
      <c r="AA1218" s="10"/>
    </row>
    <row r="1219" spans="1:27" ht="20.25" customHeight="1">
      <c r="A1219" s="5" t="s">
        <v>50</v>
      </c>
      <c r="B1219" s="5" t="s">
        <v>8498</v>
      </c>
      <c r="C1219" s="5" t="s">
        <v>170</v>
      </c>
      <c r="D1219" s="5" t="s">
        <v>171</v>
      </c>
      <c r="E1219" s="5" t="s">
        <v>29</v>
      </c>
      <c r="F1219" s="5" t="s">
        <v>30</v>
      </c>
      <c r="G1219" s="5" t="s">
        <v>31</v>
      </c>
      <c r="H1219" s="5" t="s">
        <v>224</v>
      </c>
      <c r="I1219" s="5" t="s">
        <v>8501</v>
      </c>
      <c r="J1219" s="5" t="s">
        <v>8502</v>
      </c>
      <c r="K1219" s="5" t="s">
        <v>53</v>
      </c>
      <c r="L1219" s="5" t="s">
        <v>55</v>
      </c>
      <c r="M1219" s="10"/>
      <c r="N1219" s="10"/>
      <c r="O1219" s="10"/>
      <c r="P1219" s="10"/>
      <c r="Q1219" s="10"/>
      <c r="R1219" s="10"/>
      <c r="S1219" s="10"/>
      <c r="T1219" s="10"/>
      <c r="U1219" s="10"/>
      <c r="V1219" s="10"/>
      <c r="W1219" s="10"/>
      <c r="X1219" s="10"/>
      <c r="Y1219" s="10"/>
      <c r="Z1219" s="10"/>
      <c r="AA1219" s="10"/>
    </row>
    <row r="1220" spans="1:27" ht="20.25" customHeight="1">
      <c r="A1220" s="5" t="s">
        <v>1301</v>
      </c>
      <c r="B1220" s="5" t="s">
        <v>8503</v>
      </c>
      <c r="C1220" s="5" t="s">
        <v>170</v>
      </c>
      <c r="D1220" s="5" t="s">
        <v>47</v>
      </c>
      <c r="E1220" s="5" t="s">
        <v>45</v>
      </c>
      <c r="F1220" s="5" t="s">
        <v>672</v>
      </c>
      <c r="G1220" s="5" t="s">
        <v>108</v>
      </c>
      <c r="H1220" s="5" t="s">
        <v>3509</v>
      </c>
      <c r="I1220" s="5" t="s">
        <v>381</v>
      </c>
      <c r="J1220" s="5"/>
      <c r="K1220" s="5" t="s">
        <v>53</v>
      </c>
      <c r="L1220" s="5" t="s">
        <v>55</v>
      </c>
      <c r="M1220" s="10"/>
      <c r="N1220" s="10"/>
      <c r="O1220" s="10"/>
      <c r="P1220" s="10"/>
      <c r="Q1220" s="10"/>
      <c r="R1220" s="10"/>
      <c r="S1220" s="10"/>
      <c r="T1220" s="10"/>
      <c r="U1220" s="10"/>
      <c r="V1220" s="10"/>
      <c r="W1220" s="10"/>
      <c r="X1220" s="10"/>
      <c r="Y1220" s="10"/>
      <c r="Z1220" s="10"/>
      <c r="AA1220" s="10"/>
    </row>
    <row r="1221" spans="1:27" ht="20.25" customHeight="1">
      <c r="A1221" s="5" t="s">
        <v>50</v>
      </c>
      <c r="B1221" s="5" t="s">
        <v>8504</v>
      </c>
      <c r="C1221" s="5" t="s">
        <v>170</v>
      </c>
      <c r="D1221" s="5" t="s">
        <v>390</v>
      </c>
      <c r="E1221" s="5" t="s">
        <v>45</v>
      </c>
      <c r="F1221" s="5" t="s">
        <v>478</v>
      </c>
      <c r="G1221" s="5" t="s">
        <v>31</v>
      </c>
      <c r="H1221" s="5" t="s">
        <v>8505</v>
      </c>
      <c r="I1221" s="5" t="s">
        <v>8506</v>
      </c>
      <c r="J1221" s="5" t="s">
        <v>1157</v>
      </c>
      <c r="K1221" s="5" t="s">
        <v>167</v>
      </c>
      <c r="L1221" s="5" t="s">
        <v>237</v>
      </c>
      <c r="M1221" s="10"/>
      <c r="N1221" s="10"/>
      <c r="O1221" s="10"/>
      <c r="P1221" s="10"/>
      <c r="Q1221" s="10"/>
      <c r="R1221" s="10"/>
      <c r="S1221" s="10"/>
      <c r="T1221" s="10"/>
      <c r="U1221" s="10"/>
      <c r="V1221" s="10"/>
      <c r="W1221" s="10"/>
      <c r="X1221" s="10"/>
      <c r="Y1221" s="10"/>
      <c r="Z1221" s="10"/>
      <c r="AA1221" s="10"/>
    </row>
    <row r="1222" spans="1:27" ht="20.25" customHeight="1">
      <c r="A1222" s="5" t="s">
        <v>50</v>
      </c>
      <c r="B1222" s="5" t="s">
        <v>8508</v>
      </c>
      <c r="C1222" s="5" t="s">
        <v>170</v>
      </c>
      <c r="D1222" s="5" t="s">
        <v>435</v>
      </c>
      <c r="E1222" s="5" t="s">
        <v>45</v>
      </c>
      <c r="F1222" s="5" t="s">
        <v>144</v>
      </c>
      <c r="G1222" s="5" t="s">
        <v>31</v>
      </c>
      <c r="H1222" s="5" t="s">
        <v>412</v>
      </c>
      <c r="I1222" s="5"/>
      <c r="J1222" s="5" t="s">
        <v>8511</v>
      </c>
      <c r="K1222" s="5" t="s">
        <v>100</v>
      </c>
      <c r="L1222" s="5" t="s">
        <v>55</v>
      </c>
      <c r="M1222" s="10"/>
      <c r="N1222" s="10"/>
      <c r="O1222" s="10"/>
      <c r="P1222" s="10"/>
      <c r="Q1222" s="10"/>
      <c r="R1222" s="10"/>
      <c r="S1222" s="10"/>
      <c r="T1222" s="10"/>
      <c r="U1222" s="10"/>
      <c r="V1222" s="10"/>
      <c r="W1222" s="10"/>
      <c r="X1222" s="10"/>
      <c r="Y1222" s="10"/>
      <c r="Z1222" s="10"/>
      <c r="AA1222" s="10"/>
    </row>
    <row r="1223" spans="1:27" ht="20.25" customHeight="1">
      <c r="A1223" s="5" t="s">
        <v>885</v>
      </c>
      <c r="B1223" s="5" t="s">
        <v>8512</v>
      </c>
      <c r="C1223" s="5" t="s">
        <v>170</v>
      </c>
      <c r="D1223" s="5" t="s">
        <v>1759</v>
      </c>
      <c r="E1223" s="5" t="s">
        <v>29</v>
      </c>
      <c r="F1223" s="5" t="s">
        <v>65</v>
      </c>
      <c r="G1223" s="5" t="s">
        <v>31</v>
      </c>
      <c r="H1223" s="5" t="s">
        <v>1505</v>
      </c>
      <c r="I1223" s="5" t="s">
        <v>381</v>
      </c>
      <c r="J1223" s="5" t="s">
        <v>8513</v>
      </c>
      <c r="K1223" s="5" t="s">
        <v>42</v>
      </c>
      <c r="L1223" s="5" t="s">
        <v>55</v>
      </c>
      <c r="M1223" s="10"/>
      <c r="N1223" s="10"/>
      <c r="O1223" s="10"/>
      <c r="P1223" s="10"/>
      <c r="Q1223" s="10"/>
      <c r="R1223" s="10"/>
      <c r="S1223" s="10"/>
      <c r="T1223" s="10"/>
      <c r="U1223" s="10"/>
      <c r="V1223" s="10"/>
      <c r="W1223" s="10"/>
      <c r="X1223" s="10"/>
      <c r="Y1223" s="10"/>
      <c r="Z1223" s="10"/>
      <c r="AA1223" s="10"/>
    </row>
    <row r="1224" spans="1:27" ht="20.25" customHeight="1">
      <c r="A1224" s="5" t="s">
        <v>8516</v>
      </c>
      <c r="B1224" s="5" t="s">
        <v>8517</v>
      </c>
      <c r="C1224" s="5" t="s">
        <v>170</v>
      </c>
      <c r="D1224" s="5" t="s">
        <v>342</v>
      </c>
      <c r="E1224" s="5" t="s">
        <v>29</v>
      </c>
      <c r="F1224" s="5" t="s">
        <v>144</v>
      </c>
      <c r="G1224" s="5" t="s">
        <v>31</v>
      </c>
      <c r="H1224" s="5" t="s">
        <v>57</v>
      </c>
      <c r="I1224" s="5" t="s">
        <v>8519</v>
      </c>
      <c r="J1224" s="5" t="s">
        <v>8520</v>
      </c>
      <c r="K1224" s="5" t="s">
        <v>100</v>
      </c>
      <c r="L1224" s="5" t="s">
        <v>55</v>
      </c>
      <c r="M1224" s="10"/>
      <c r="N1224" s="10"/>
      <c r="O1224" s="10"/>
      <c r="P1224" s="10"/>
      <c r="Q1224" s="10"/>
      <c r="R1224" s="10"/>
      <c r="S1224" s="10"/>
      <c r="T1224" s="10"/>
      <c r="U1224" s="10"/>
      <c r="V1224" s="10"/>
      <c r="W1224" s="10"/>
      <c r="X1224" s="10"/>
      <c r="Y1224" s="10"/>
      <c r="Z1224" s="10"/>
      <c r="AA1224" s="10"/>
    </row>
    <row r="1225" spans="1:27" ht="20.25" customHeight="1">
      <c r="A1225" s="5" t="s">
        <v>8521</v>
      </c>
      <c r="B1225" s="5" t="s">
        <v>8522</v>
      </c>
      <c r="C1225" s="5" t="s">
        <v>170</v>
      </c>
      <c r="D1225" s="5" t="s">
        <v>435</v>
      </c>
      <c r="E1225" s="5" t="s">
        <v>45</v>
      </c>
      <c r="F1225" s="5" t="s">
        <v>8524</v>
      </c>
      <c r="G1225" s="5" t="s">
        <v>125</v>
      </c>
      <c r="H1225" s="5" t="s">
        <v>802</v>
      </c>
      <c r="I1225" s="5"/>
      <c r="J1225" s="5" t="s">
        <v>8525</v>
      </c>
      <c r="K1225" s="5" t="s">
        <v>100</v>
      </c>
      <c r="L1225" s="5" t="s">
        <v>55</v>
      </c>
      <c r="M1225" s="10"/>
      <c r="N1225" s="10"/>
      <c r="O1225" s="10"/>
      <c r="P1225" s="10"/>
      <c r="Q1225" s="10"/>
      <c r="R1225" s="10"/>
      <c r="S1225" s="10"/>
      <c r="T1225" s="10"/>
      <c r="U1225" s="10"/>
      <c r="V1225" s="10"/>
      <c r="W1225" s="10"/>
      <c r="X1225" s="10"/>
      <c r="Y1225" s="10"/>
      <c r="Z1225" s="10"/>
      <c r="AA1225" s="10"/>
    </row>
    <row r="1226" spans="1:27" ht="20.25" customHeight="1">
      <c r="A1226" s="5" t="s">
        <v>25</v>
      </c>
      <c r="B1226" s="5" t="s">
        <v>8528</v>
      </c>
      <c r="C1226" s="5" t="s">
        <v>170</v>
      </c>
      <c r="D1226" s="5" t="s">
        <v>378</v>
      </c>
      <c r="E1226" s="5" t="s">
        <v>29</v>
      </c>
      <c r="F1226" s="5" t="s">
        <v>222</v>
      </c>
      <c r="G1226" s="5" t="s">
        <v>125</v>
      </c>
      <c r="H1226" s="5" t="s">
        <v>655</v>
      </c>
      <c r="I1226" s="5" t="s">
        <v>8529</v>
      </c>
      <c r="J1226" s="5" t="s">
        <v>8530</v>
      </c>
      <c r="K1226" s="5" t="s">
        <v>37</v>
      </c>
      <c r="L1226" s="5" t="s">
        <v>55</v>
      </c>
      <c r="M1226" s="10"/>
      <c r="N1226" s="10"/>
      <c r="O1226" s="10"/>
      <c r="P1226" s="10"/>
      <c r="Q1226" s="10"/>
      <c r="R1226" s="10"/>
      <c r="S1226" s="10"/>
      <c r="T1226" s="10"/>
      <c r="U1226" s="10"/>
      <c r="V1226" s="10"/>
      <c r="W1226" s="10"/>
      <c r="X1226" s="10"/>
      <c r="Y1226" s="10"/>
      <c r="Z1226" s="10"/>
      <c r="AA1226" s="10"/>
    </row>
    <row r="1227" spans="1:27" ht="20.25" customHeight="1">
      <c r="A1227" s="5" t="s">
        <v>50</v>
      </c>
      <c r="B1227" s="5" t="s">
        <v>8531</v>
      </c>
      <c r="C1227" s="5" t="s">
        <v>170</v>
      </c>
      <c r="D1227" s="5" t="s">
        <v>47</v>
      </c>
      <c r="E1227" s="5" t="s">
        <v>95</v>
      </c>
      <c r="F1227" s="5" t="s">
        <v>1465</v>
      </c>
      <c r="G1227" s="5" t="s">
        <v>125</v>
      </c>
      <c r="H1227" s="5" t="s">
        <v>48</v>
      </c>
      <c r="I1227" s="5" t="s">
        <v>8532</v>
      </c>
      <c r="J1227" s="5" t="s">
        <v>8533</v>
      </c>
      <c r="K1227" s="5" t="s">
        <v>53</v>
      </c>
      <c r="L1227" s="5" t="s">
        <v>55</v>
      </c>
      <c r="M1227" s="10"/>
      <c r="N1227" s="10"/>
      <c r="O1227" s="10"/>
      <c r="P1227" s="10"/>
      <c r="Q1227" s="10"/>
      <c r="R1227" s="10"/>
      <c r="S1227" s="10"/>
      <c r="T1227" s="10"/>
      <c r="U1227" s="10"/>
      <c r="V1227" s="10"/>
      <c r="W1227" s="10"/>
      <c r="X1227" s="10"/>
      <c r="Y1227" s="10"/>
      <c r="Z1227" s="10"/>
      <c r="AA1227" s="10"/>
    </row>
    <row r="1228" spans="1:27" ht="20.25" customHeight="1">
      <c r="A1228" s="5" t="s">
        <v>50</v>
      </c>
      <c r="B1228" s="5" t="s">
        <v>8537</v>
      </c>
      <c r="C1228" s="5" t="s">
        <v>170</v>
      </c>
      <c r="D1228" s="5" t="s">
        <v>390</v>
      </c>
      <c r="E1228" s="5" t="s">
        <v>45</v>
      </c>
      <c r="F1228" s="5" t="s">
        <v>56</v>
      </c>
      <c r="G1228" s="5" t="s">
        <v>125</v>
      </c>
      <c r="H1228" s="5" t="s">
        <v>8540</v>
      </c>
      <c r="I1228" s="5" t="s">
        <v>8541</v>
      </c>
      <c r="J1228" s="5" t="s">
        <v>8542</v>
      </c>
      <c r="K1228" s="5" t="s">
        <v>53</v>
      </c>
      <c r="L1228" s="5" t="s">
        <v>55</v>
      </c>
      <c r="M1228" s="10"/>
      <c r="N1228" s="10"/>
      <c r="O1228" s="10"/>
      <c r="P1228" s="10"/>
      <c r="Q1228" s="10"/>
      <c r="R1228" s="10"/>
      <c r="S1228" s="10"/>
      <c r="T1228" s="10"/>
      <c r="U1228" s="10"/>
      <c r="V1228" s="10"/>
      <c r="W1228" s="10"/>
      <c r="X1228" s="10"/>
      <c r="Y1228" s="10"/>
      <c r="Z1228" s="10"/>
      <c r="AA1228" s="10"/>
    </row>
    <row r="1229" spans="1:27" ht="20.25" customHeight="1">
      <c r="A1229" s="5" t="s">
        <v>50</v>
      </c>
      <c r="B1229" s="5" t="s">
        <v>8543</v>
      </c>
      <c r="C1229" s="5" t="s">
        <v>170</v>
      </c>
      <c r="D1229" s="5" t="s">
        <v>342</v>
      </c>
      <c r="E1229" s="5" t="s">
        <v>29</v>
      </c>
      <c r="F1229" s="5" t="s">
        <v>30</v>
      </c>
      <c r="G1229" s="5" t="s">
        <v>31</v>
      </c>
      <c r="H1229" s="5" t="s">
        <v>87</v>
      </c>
      <c r="I1229" s="5" t="s">
        <v>8544</v>
      </c>
      <c r="J1229" s="5" t="s">
        <v>8545</v>
      </c>
      <c r="K1229" s="5" t="s">
        <v>53</v>
      </c>
      <c r="L1229" s="5" t="s">
        <v>55</v>
      </c>
      <c r="M1229" s="10"/>
      <c r="N1229" s="10"/>
      <c r="O1229" s="10"/>
      <c r="P1229" s="10"/>
      <c r="Q1229" s="10"/>
      <c r="R1229" s="10"/>
      <c r="S1229" s="10"/>
      <c r="T1229" s="10"/>
      <c r="U1229" s="10"/>
      <c r="V1229" s="10"/>
      <c r="W1229" s="10"/>
      <c r="X1229" s="10"/>
      <c r="Y1229" s="10"/>
      <c r="Z1229" s="10"/>
      <c r="AA1229" s="10"/>
    </row>
    <row r="1230" spans="1:27" ht="20.25" customHeight="1">
      <c r="A1230" s="5" t="s">
        <v>50</v>
      </c>
      <c r="B1230" s="5" t="s">
        <v>8546</v>
      </c>
      <c r="C1230" s="5" t="s">
        <v>170</v>
      </c>
      <c r="D1230" s="5" t="s">
        <v>390</v>
      </c>
      <c r="E1230" s="5" t="s">
        <v>29</v>
      </c>
      <c r="F1230" s="5" t="s">
        <v>964</v>
      </c>
      <c r="G1230" s="5" t="s">
        <v>108</v>
      </c>
      <c r="H1230" s="5" t="s">
        <v>8547</v>
      </c>
      <c r="I1230" s="5" t="s">
        <v>8548</v>
      </c>
      <c r="J1230" s="5" t="s">
        <v>8550</v>
      </c>
      <c r="K1230" s="5" t="s">
        <v>37</v>
      </c>
      <c r="L1230" s="5" t="s">
        <v>55</v>
      </c>
      <c r="M1230" s="10"/>
      <c r="N1230" s="10"/>
      <c r="O1230" s="10"/>
      <c r="P1230" s="10"/>
      <c r="Q1230" s="10"/>
      <c r="R1230" s="10"/>
      <c r="S1230" s="10"/>
      <c r="T1230" s="10"/>
      <c r="U1230" s="10"/>
      <c r="V1230" s="10"/>
      <c r="W1230" s="10"/>
      <c r="X1230" s="10"/>
      <c r="Y1230" s="10"/>
      <c r="Z1230" s="10"/>
      <c r="AA1230" s="10"/>
    </row>
    <row r="1231" spans="1:27" ht="20.25" customHeight="1">
      <c r="A1231" s="5" t="s">
        <v>25</v>
      </c>
      <c r="B1231" s="5" t="s">
        <v>8552</v>
      </c>
      <c r="C1231" s="5" t="s">
        <v>170</v>
      </c>
      <c r="D1231" s="5" t="s">
        <v>1881</v>
      </c>
      <c r="E1231" s="5" t="s">
        <v>45</v>
      </c>
      <c r="F1231" s="5" t="s">
        <v>672</v>
      </c>
      <c r="G1231" s="5" t="s">
        <v>125</v>
      </c>
      <c r="H1231" s="5" t="s">
        <v>537</v>
      </c>
      <c r="I1231" s="5" t="s">
        <v>8554</v>
      </c>
      <c r="J1231" s="5" t="s">
        <v>8555</v>
      </c>
      <c r="K1231" s="5" t="s">
        <v>37</v>
      </c>
      <c r="L1231" s="5" t="s">
        <v>237</v>
      </c>
      <c r="M1231" s="10"/>
      <c r="N1231" s="10"/>
      <c r="O1231" s="10"/>
      <c r="P1231" s="10"/>
      <c r="Q1231" s="10"/>
      <c r="R1231" s="10"/>
      <c r="S1231" s="10"/>
      <c r="T1231" s="10"/>
      <c r="U1231" s="10"/>
      <c r="V1231" s="10"/>
      <c r="W1231" s="10"/>
      <c r="X1231" s="10"/>
      <c r="Y1231" s="10"/>
      <c r="Z1231" s="10"/>
      <c r="AA1231" s="10"/>
    </row>
    <row r="1232" spans="1:27" ht="20.25" customHeight="1">
      <c r="A1232" s="5" t="s">
        <v>8556</v>
      </c>
      <c r="B1232" s="5" t="s">
        <v>8557</v>
      </c>
      <c r="C1232" s="5" t="s">
        <v>170</v>
      </c>
      <c r="D1232" s="5" t="s">
        <v>5351</v>
      </c>
      <c r="E1232" s="5" t="s">
        <v>45</v>
      </c>
      <c r="F1232" s="5" t="s">
        <v>1444</v>
      </c>
      <c r="G1232" s="5" t="s">
        <v>108</v>
      </c>
      <c r="H1232" s="5" t="s">
        <v>110</v>
      </c>
      <c r="I1232" s="5" t="s">
        <v>8558</v>
      </c>
      <c r="J1232" s="5" t="s">
        <v>8559</v>
      </c>
      <c r="K1232" s="5" t="s">
        <v>53</v>
      </c>
      <c r="L1232" s="5" t="s">
        <v>55</v>
      </c>
      <c r="M1232" s="10"/>
      <c r="N1232" s="10"/>
      <c r="O1232" s="10"/>
      <c r="P1232" s="10"/>
      <c r="Q1232" s="10"/>
      <c r="R1232" s="10"/>
      <c r="S1232" s="10"/>
      <c r="T1232" s="10"/>
      <c r="U1232" s="10"/>
      <c r="V1232" s="10"/>
      <c r="W1232" s="10"/>
      <c r="X1232" s="10"/>
      <c r="Y1232" s="10"/>
      <c r="Z1232" s="10"/>
      <c r="AA1232" s="10"/>
    </row>
    <row r="1233" spans="1:27" ht="20.25" customHeight="1">
      <c r="A1233" s="5" t="s">
        <v>50</v>
      </c>
      <c r="B1233" s="5" t="s">
        <v>1986</v>
      </c>
      <c r="C1233" s="5" t="s">
        <v>170</v>
      </c>
      <c r="D1233" s="5" t="s">
        <v>390</v>
      </c>
      <c r="E1233" s="5" t="s">
        <v>29</v>
      </c>
      <c r="F1233" s="5" t="s">
        <v>56</v>
      </c>
      <c r="G1233" s="5" t="s">
        <v>108</v>
      </c>
      <c r="H1233" s="5" t="s">
        <v>430</v>
      </c>
      <c r="I1233" s="5" t="s">
        <v>1992</v>
      </c>
      <c r="J1233" s="5" t="s">
        <v>8562</v>
      </c>
      <c r="K1233" s="5" t="s">
        <v>53</v>
      </c>
      <c r="L1233" s="5" t="s">
        <v>55</v>
      </c>
      <c r="M1233" s="10"/>
      <c r="N1233" s="10"/>
      <c r="O1233" s="10"/>
      <c r="P1233" s="10"/>
      <c r="Q1233" s="10"/>
      <c r="R1233" s="10"/>
      <c r="S1233" s="10"/>
      <c r="T1233" s="10"/>
      <c r="U1233" s="10"/>
      <c r="V1233" s="10"/>
      <c r="W1233" s="10"/>
      <c r="X1233" s="10"/>
      <c r="Y1233" s="10"/>
      <c r="Z1233" s="10"/>
      <c r="AA1233" s="10"/>
    </row>
    <row r="1234" spans="1:27" ht="20.25" customHeight="1">
      <c r="A1234" s="5" t="s">
        <v>50</v>
      </c>
      <c r="B1234" s="5" t="s">
        <v>8565</v>
      </c>
      <c r="C1234" s="5" t="s">
        <v>170</v>
      </c>
      <c r="D1234" s="5" t="s">
        <v>390</v>
      </c>
      <c r="E1234" s="5" t="s">
        <v>45</v>
      </c>
      <c r="F1234" s="5" t="s">
        <v>30</v>
      </c>
      <c r="G1234" s="5" t="s">
        <v>31</v>
      </c>
      <c r="H1234" s="5" t="s">
        <v>8566</v>
      </c>
      <c r="I1234" s="5" t="s">
        <v>8567</v>
      </c>
      <c r="J1234" s="5" t="s">
        <v>8568</v>
      </c>
      <c r="K1234" s="5" t="s">
        <v>53</v>
      </c>
      <c r="L1234" s="5" t="s">
        <v>38</v>
      </c>
      <c r="M1234" s="10"/>
      <c r="N1234" s="10"/>
      <c r="O1234" s="10"/>
      <c r="P1234" s="10"/>
      <c r="Q1234" s="10"/>
      <c r="R1234" s="10"/>
      <c r="S1234" s="10"/>
      <c r="T1234" s="10"/>
      <c r="U1234" s="10"/>
      <c r="V1234" s="10"/>
      <c r="W1234" s="10"/>
      <c r="X1234" s="10"/>
      <c r="Y1234" s="10"/>
      <c r="Z1234" s="10"/>
      <c r="AA1234" s="10"/>
    </row>
    <row r="1235" spans="1:27" ht="20.25" customHeight="1">
      <c r="A1235" s="5" t="s">
        <v>1251</v>
      </c>
      <c r="B1235" s="5" t="s">
        <v>8569</v>
      </c>
      <c r="C1235" s="5" t="s">
        <v>170</v>
      </c>
      <c r="D1235" s="5" t="s">
        <v>171</v>
      </c>
      <c r="E1235" s="5" t="s">
        <v>29</v>
      </c>
      <c r="F1235" s="5" t="s">
        <v>214</v>
      </c>
      <c r="G1235" s="5" t="s">
        <v>125</v>
      </c>
      <c r="H1235" s="5" t="s">
        <v>48</v>
      </c>
      <c r="I1235" s="5"/>
      <c r="J1235" s="5" t="s">
        <v>8570</v>
      </c>
      <c r="K1235" s="5" t="s">
        <v>53</v>
      </c>
      <c r="L1235" s="5" t="s">
        <v>55</v>
      </c>
      <c r="M1235" s="10"/>
      <c r="N1235" s="10"/>
      <c r="O1235" s="10"/>
      <c r="P1235" s="10"/>
      <c r="Q1235" s="10"/>
      <c r="R1235" s="10"/>
      <c r="S1235" s="10"/>
      <c r="T1235" s="10"/>
      <c r="U1235" s="10"/>
      <c r="V1235" s="10"/>
      <c r="W1235" s="10"/>
      <c r="X1235" s="10"/>
      <c r="Y1235" s="10"/>
      <c r="Z1235" s="10"/>
      <c r="AA1235" s="10"/>
    </row>
    <row r="1236" spans="1:27" ht="20.25" customHeight="1">
      <c r="A1236" s="5" t="s">
        <v>8572</v>
      </c>
      <c r="B1236" s="5" t="s">
        <v>8574</v>
      </c>
      <c r="C1236" s="5" t="s">
        <v>170</v>
      </c>
      <c r="D1236" s="5" t="s">
        <v>390</v>
      </c>
      <c r="E1236" s="5" t="s">
        <v>45</v>
      </c>
      <c r="F1236" s="5" t="s">
        <v>493</v>
      </c>
      <c r="G1236" s="5" t="s">
        <v>108</v>
      </c>
      <c r="H1236" s="5" t="s">
        <v>76</v>
      </c>
      <c r="I1236" s="5"/>
      <c r="J1236" s="5" t="s">
        <v>8575</v>
      </c>
      <c r="K1236" s="5" t="s">
        <v>167</v>
      </c>
      <c r="L1236" s="5" t="s">
        <v>55</v>
      </c>
      <c r="M1236" s="10"/>
      <c r="N1236" s="10"/>
      <c r="O1236" s="10"/>
      <c r="P1236" s="10"/>
      <c r="Q1236" s="10"/>
      <c r="R1236" s="10"/>
      <c r="S1236" s="10"/>
      <c r="T1236" s="10"/>
      <c r="U1236" s="10"/>
      <c r="V1236" s="10"/>
      <c r="W1236" s="10"/>
      <c r="X1236" s="10"/>
      <c r="Y1236" s="10"/>
      <c r="Z1236" s="10"/>
      <c r="AA1236" s="10"/>
    </row>
    <row r="1237" spans="1:27" ht="20.25" customHeight="1">
      <c r="A1237" s="5" t="s">
        <v>50</v>
      </c>
      <c r="B1237" s="5" t="s">
        <v>8578</v>
      </c>
      <c r="C1237" s="5" t="s">
        <v>170</v>
      </c>
      <c r="D1237" s="5" t="s">
        <v>171</v>
      </c>
      <c r="E1237" s="5" t="s">
        <v>29</v>
      </c>
      <c r="F1237" s="5" t="s">
        <v>7924</v>
      </c>
      <c r="G1237" s="5" t="s">
        <v>31</v>
      </c>
      <c r="H1237" s="5" t="s">
        <v>57</v>
      </c>
      <c r="I1237" s="5" t="s">
        <v>8579</v>
      </c>
      <c r="J1237" s="5" t="s">
        <v>8580</v>
      </c>
      <c r="K1237" s="5" t="s">
        <v>53</v>
      </c>
      <c r="L1237" s="5" t="s">
        <v>55</v>
      </c>
      <c r="M1237" s="10"/>
      <c r="N1237" s="10"/>
      <c r="O1237" s="10"/>
      <c r="P1237" s="10"/>
      <c r="Q1237" s="10"/>
      <c r="R1237" s="10"/>
      <c r="S1237" s="10"/>
      <c r="T1237" s="10"/>
      <c r="U1237" s="10"/>
      <c r="V1237" s="10"/>
      <c r="W1237" s="10"/>
      <c r="X1237" s="10"/>
      <c r="Y1237" s="10"/>
      <c r="Z1237" s="10"/>
      <c r="AA1237" s="10"/>
    </row>
    <row r="1238" spans="1:27" ht="20.25" customHeight="1">
      <c r="A1238" s="5" t="s">
        <v>8581</v>
      </c>
      <c r="B1238" s="5" t="s">
        <v>8582</v>
      </c>
      <c r="C1238" s="5" t="s">
        <v>170</v>
      </c>
      <c r="D1238" s="5" t="s">
        <v>47</v>
      </c>
      <c r="E1238" s="5" t="s">
        <v>45</v>
      </c>
      <c r="F1238" s="5" t="s">
        <v>852</v>
      </c>
      <c r="G1238" s="5" t="s">
        <v>31</v>
      </c>
      <c r="H1238" s="5" t="s">
        <v>110</v>
      </c>
      <c r="I1238" s="5" t="s">
        <v>8583</v>
      </c>
      <c r="J1238" s="5" t="s">
        <v>8584</v>
      </c>
      <c r="K1238" s="5" t="s">
        <v>53</v>
      </c>
      <c r="L1238" s="5" t="s">
        <v>55</v>
      </c>
      <c r="M1238" s="10"/>
      <c r="N1238" s="10"/>
      <c r="O1238" s="10"/>
      <c r="P1238" s="10"/>
      <c r="Q1238" s="10"/>
      <c r="R1238" s="10"/>
      <c r="S1238" s="10"/>
      <c r="T1238" s="10"/>
      <c r="U1238" s="10"/>
      <c r="V1238" s="10"/>
      <c r="W1238" s="10"/>
      <c r="X1238" s="10"/>
      <c r="Y1238" s="10"/>
      <c r="Z1238" s="10"/>
      <c r="AA1238" s="10"/>
    </row>
    <row r="1239" spans="1:27" ht="20.25" customHeight="1">
      <c r="A1239" s="5" t="s">
        <v>264</v>
      </c>
      <c r="B1239" s="5" t="s">
        <v>8585</v>
      </c>
      <c r="C1239" s="5" t="s">
        <v>170</v>
      </c>
      <c r="D1239" s="5" t="s">
        <v>435</v>
      </c>
      <c r="E1239" s="5" t="s">
        <v>45</v>
      </c>
      <c r="F1239" s="5" t="s">
        <v>30</v>
      </c>
      <c r="G1239" s="5" t="s">
        <v>31</v>
      </c>
      <c r="H1239" s="5" t="s">
        <v>459</v>
      </c>
      <c r="I1239" s="5"/>
      <c r="J1239" s="5" t="s">
        <v>8587</v>
      </c>
      <c r="K1239" s="5" t="s">
        <v>53</v>
      </c>
      <c r="L1239" s="5" t="s">
        <v>55</v>
      </c>
      <c r="M1239" s="10"/>
      <c r="N1239" s="10"/>
      <c r="O1239" s="10"/>
      <c r="P1239" s="10"/>
      <c r="Q1239" s="10"/>
      <c r="R1239" s="10"/>
      <c r="S1239" s="10"/>
      <c r="T1239" s="10"/>
      <c r="U1239" s="10"/>
      <c r="V1239" s="10"/>
      <c r="W1239" s="10"/>
      <c r="X1239" s="10"/>
      <c r="Y1239" s="10"/>
      <c r="Z1239" s="10"/>
      <c r="AA1239" s="10"/>
    </row>
    <row r="1240" spans="1:27" ht="20.25" customHeight="1">
      <c r="A1240" s="5" t="s">
        <v>8590</v>
      </c>
      <c r="B1240" s="5" t="s">
        <v>8591</v>
      </c>
      <c r="C1240" s="5" t="s">
        <v>170</v>
      </c>
      <c r="D1240" s="5" t="s">
        <v>435</v>
      </c>
      <c r="E1240" s="5" t="s">
        <v>29</v>
      </c>
      <c r="F1240" s="5" t="s">
        <v>538</v>
      </c>
      <c r="G1240" s="5" t="s">
        <v>31</v>
      </c>
      <c r="H1240" s="5" t="s">
        <v>57</v>
      </c>
      <c r="I1240" s="5" t="s">
        <v>8592</v>
      </c>
      <c r="J1240" s="5" t="s">
        <v>8593</v>
      </c>
      <c r="K1240" s="5" t="s">
        <v>100</v>
      </c>
      <c r="L1240" s="5" t="s">
        <v>55</v>
      </c>
      <c r="M1240" s="10"/>
      <c r="N1240" s="10"/>
      <c r="O1240" s="10"/>
      <c r="P1240" s="10"/>
      <c r="Q1240" s="10"/>
      <c r="R1240" s="10"/>
      <c r="S1240" s="10"/>
      <c r="T1240" s="10"/>
      <c r="U1240" s="10"/>
      <c r="V1240" s="10"/>
      <c r="W1240" s="10"/>
      <c r="X1240" s="10"/>
      <c r="Y1240" s="10"/>
      <c r="Z1240" s="10"/>
      <c r="AA1240" s="10"/>
    </row>
    <row r="1241" spans="1:27" ht="20.25" customHeight="1">
      <c r="A1241" s="5" t="s">
        <v>8594</v>
      </c>
      <c r="B1241" s="5" t="s">
        <v>8595</v>
      </c>
      <c r="C1241" s="5" t="s">
        <v>170</v>
      </c>
      <c r="D1241" s="5" t="s">
        <v>342</v>
      </c>
      <c r="E1241" s="5" t="s">
        <v>29</v>
      </c>
      <c r="F1241" s="5" t="s">
        <v>65</v>
      </c>
      <c r="G1241" s="5" t="s">
        <v>31</v>
      </c>
      <c r="H1241" s="5" t="s">
        <v>76</v>
      </c>
      <c r="I1241" s="5"/>
      <c r="J1241" s="5" t="s">
        <v>8596</v>
      </c>
      <c r="K1241" s="5" t="s">
        <v>100</v>
      </c>
      <c r="L1241" s="5" t="s">
        <v>55</v>
      </c>
      <c r="M1241" s="10"/>
      <c r="N1241" s="10"/>
      <c r="O1241" s="10"/>
      <c r="P1241" s="10"/>
      <c r="Q1241" s="10"/>
      <c r="R1241" s="10"/>
      <c r="S1241" s="10"/>
      <c r="T1241" s="10"/>
      <c r="U1241" s="10"/>
      <c r="V1241" s="10"/>
      <c r="W1241" s="10"/>
      <c r="X1241" s="10"/>
      <c r="Y1241" s="10"/>
      <c r="Z1241" s="10"/>
      <c r="AA1241" s="10"/>
    </row>
    <row r="1242" spans="1:27" ht="20.25" customHeight="1">
      <c r="A1242" s="5" t="s">
        <v>8597</v>
      </c>
      <c r="B1242" s="5" t="s">
        <v>8598</v>
      </c>
      <c r="C1242" s="5" t="s">
        <v>170</v>
      </c>
      <c r="D1242" s="5" t="s">
        <v>378</v>
      </c>
      <c r="E1242" s="5" t="s">
        <v>45</v>
      </c>
      <c r="F1242" s="5" t="s">
        <v>493</v>
      </c>
      <c r="G1242" s="5" t="s">
        <v>108</v>
      </c>
      <c r="H1242" s="5" t="s">
        <v>57</v>
      </c>
      <c r="I1242" s="5" t="s">
        <v>8599</v>
      </c>
      <c r="J1242" s="5" t="s">
        <v>8600</v>
      </c>
      <c r="K1242" s="5" t="s">
        <v>100</v>
      </c>
      <c r="L1242" s="5" t="s">
        <v>55</v>
      </c>
      <c r="M1242" s="10"/>
      <c r="N1242" s="10"/>
      <c r="O1242" s="10"/>
      <c r="P1242" s="10"/>
      <c r="Q1242" s="10"/>
      <c r="R1242" s="10"/>
      <c r="S1242" s="10"/>
      <c r="T1242" s="10"/>
      <c r="U1242" s="10"/>
      <c r="V1242" s="10"/>
      <c r="W1242" s="10"/>
      <c r="X1242" s="10"/>
      <c r="Y1242" s="10"/>
      <c r="Z1242" s="10"/>
      <c r="AA1242" s="10"/>
    </row>
    <row r="1243" spans="1:27" ht="20.25" customHeight="1">
      <c r="A1243" s="5" t="s">
        <v>8602</v>
      </c>
      <c r="B1243" s="5" t="s">
        <v>8603</v>
      </c>
      <c r="C1243" s="5" t="s">
        <v>170</v>
      </c>
      <c r="D1243" s="5" t="s">
        <v>47</v>
      </c>
      <c r="E1243" s="5" t="s">
        <v>29</v>
      </c>
      <c r="F1243" s="5" t="s">
        <v>493</v>
      </c>
      <c r="G1243" s="5" t="s">
        <v>108</v>
      </c>
      <c r="H1243" s="5" t="s">
        <v>5977</v>
      </c>
      <c r="I1243" s="5" t="s">
        <v>8604</v>
      </c>
      <c r="J1243" s="5" t="s">
        <v>8605</v>
      </c>
      <c r="K1243" s="5" t="s">
        <v>42</v>
      </c>
      <c r="L1243" s="5" t="s">
        <v>55</v>
      </c>
      <c r="M1243" s="10"/>
      <c r="N1243" s="10"/>
      <c r="O1243" s="10"/>
      <c r="P1243" s="10"/>
      <c r="Q1243" s="10"/>
      <c r="R1243" s="10"/>
      <c r="S1243" s="10"/>
      <c r="T1243" s="10"/>
      <c r="U1243" s="10"/>
      <c r="V1243" s="10"/>
      <c r="W1243" s="10"/>
      <c r="X1243" s="10"/>
      <c r="Y1243" s="10"/>
      <c r="Z1243" s="10"/>
      <c r="AA1243" s="10"/>
    </row>
    <row r="1244" spans="1:27" ht="20.25" customHeight="1">
      <c r="A1244" s="5" t="s">
        <v>2369</v>
      </c>
      <c r="B1244" s="5" t="s">
        <v>8608</v>
      </c>
      <c r="C1244" s="5" t="s">
        <v>170</v>
      </c>
      <c r="D1244" s="5" t="s">
        <v>378</v>
      </c>
      <c r="E1244" s="5" t="s">
        <v>29</v>
      </c>
      <c r="F1244" s="5" t="s">
        <v>424</v>
      </c>
      <c r="G1244" s="5" t="s">
        <v>125</v>
      </c>
      <c r="H1244" s="5" t="s">
        <v>48</v>
      </c>
      <c r="I1244" s="5" t="s">
        <v>8609</v>
      </c>
      <c r="J1244" s="5" t="s">
        <v>8610</v>
      </c>
      <c r="K1244" s="5" t="s">
        <v>53</v>
      </c>
      <c r="L1244" s="5" t="s">
        <v>55</v>
      </c>
      <c r="M1244" s="10"/>
      <c r="N1244" s="10"/>
      <c r="O1244" s="10"/>
      <c r="P1244" s="10"/>
      <c r="Q1244" s="10"/>
      <c r="R1244" s="10"/>
      <c r="S1244" s="10"/>
      <c r="T1244" s="10"/>
      <c r="U1244" s="10"/>
      <c r="V1244" s="10"/>
      <c r="W1244" s="10"/>
      <c r="X1244" s="10"/>
      <c r="Y1244" s="10"/>
      <c r="Z1244" s="10"/>
      <c r="AA1244" s="10"/>
    </row>
    <row r="1245" spans="1:27" ht="20.25" customHeight="1">
      <c r="A1245" s="5" t="s">
        <v>8611</v>
      </c>
      <c r="B1245" s="5" t="s">
        <v>8612</v>
      </c>
      <c r="C1245" s="5" t="s">
        <v>170</v>
      </c>
      <c r="D1245" s="5" t="s">
        <v>47</v>
      </c>
      <c r="E1245" s="5" t="s">
        <v>29</v>
      </c>
      <c r="F1245" s="5" t="s">
        <v>852</v>
      </c>
      <c r="G1245" s="5" t="s">
        <v>31</v>
      </c>
      <c r="H1245" s="5" t="s">
        <v>1970</v>
      </c>
      <c r="I1245" s="5" t="s">
        <v>8613</v>
      </c>
      <c r="J1245" s="5" t="s">
        <v>8614</v>
      </c>
      <c r="K1245" s="5" t="s">
        <v>167</v>
      </c>
      <c r="L1245" s="5" t="s">
        <v>89</v>
      </c>
      <c r="M1245" s="10"/>
      <c r="N1245" s="10"/>
      <c r="O1245" s="10"/>
      <c r="P1245" s="10"/>
      <c r="Q1245" s="10"/>
      <c r="R1245" s="10"/>
      <c r="S1245" s="10"/>
      <c r="T1245" s="10"/>
      <c r="U1245" s="10"/>
      <c r="V1245" s="10"/>
      <c r="W1245" s="10"/>
      <c r="X1245" s="10"/>
      <c r="Y1245" s="10"/>
      <c r="Z1245" s="10"/>
      <c r="AA1245" s="10"/>
    </row>
    <row r="1246" spans="1:27" ht="20.25" customHeight="1">
      <c r="A1246" s="5" t="s">
        <v>8615</v>
      </c>
      <c r="B1246" s="5" t="s">
        <v>8616</v>
      </c>
      <c r="C1246" s="5" t="s">
        <v>170</v>
      </c>
      <c r="D1246" s="5" t="s">
        <v>390</v>
      </c>
      <c r="E1246" s="5" t="s">
        <v>45</v>
      </c>
      <c r="F1246" s="5" t="s">
        <v>1444</v>
      </c>
      <c r="G1246" s="5" t="s">
        <v>108</v>
      </c>
      <c r="H1246" s="5" t="s">
        <v>412</v>
      </c>
      <c r="I1246" s="5" t="s">
        <v>8617</v>
      </c>
      <c r="J1246" s="5" t="s">
        <v>8618</v>
      </c>
      <c r="K1246" s="5"/>
      <c r="L1246" s="5" t="s">
        <v>55</v>
      </c>
      <c r="M1246" s="10"/>
      <c r="N1246" s="10"/>
      <c r="O1246" s="10"/>
      <c r="P1246" s="10"/>
      <c r="Q1246" s="10"/>
      <c r="R1246" s="10"/>
      <c r="S1246" s="10"/>
      <c r="T1246" s="10"/>
      <c r="U1246" s="10"/>
      <c r="V1246" s="10"/>
      <c r="W1246" s="10"/>
      <c r="X1246" s="10"/>
      <c r="Y1246" s="10"/>
      <c r="Z1246" s="10"/>
      <c r="AA1246" s="10"/>
    </row>
    <row r="1247" spans="1:27" ht="20.25" customHeight="1">
      <c r="A1247" s="5" t="s">
        <v>8621</v>
      </c>
      <c r="B1247" s="5" t="s">
        <v>8623</v>
      </c>
      <c r="C1247" s="5" t="s">
        <v>170</v>
      </c>
      <c r="D1247" s="5" t="s">
        <v>171</v>
      </c>
      <c r="E1247" s="5" t="s">
        <v>45</v>
      </c>
      <c r="F1247" s="5" t="s">
        <v>65</v>
      </c>
      <c r="G1247" s="5" t="s">
        <v>108</v>
      </c>
      <c r="H1247" s="5" t="s">
        <v>110</v>
      </c>
      <c r="I1247" s="5" t="s">
        <v>8625</v>
      </c>
      <c r="J1247" s="5" t="s">
        <v>8626</v>
      </c>
      <c r="K1247" s="5" t="s">
        <v>53</v>
      </c>
      <c r="L1247" s="5" t="s">
        <v>55</v>
      </c>
      <c r="M1247" s="10"/>
      <c r="N1247" s="10"/>
      <c r="O1247" s="10"/>
      <c r="P1247" s="10"/>
      <c r="Q1247" s="10"/>
      <c r="R1247" s="10"/>
      <c r="S1247" s="10"/>
      <c r="T1247" s="10"/>
      <c r="U1247" s="10"/>
      <c r="V1247" s="10"/>
      <c r="W1247" s="10"/>
      <c r="X1247" s="10"/>
      <c r="Y1247" s="10"/>
      <c r="Z1247" s="10"/>
      <c r="AA1247" s="10"/>
    </row>
    <row r="1248" spans="1:27" ht="20.25" customHeight="1">
      <c r="A1248" s="5" t="s">
        <v>50</v>
      </c>
      <c r="B1248" s="5" t="s">
        <v>8627</v>
      </c>
      <c r="C1248" s="5" t="s">
        <v>170</v>
      </c>
      <c r="D1248" s="5" t="s">
        <v>342</v>
      </c>
      <c r="E1248" s="5" t="s">
        <v>45</v>
      </c>
      <c r="F1248" s="5" t="s">
        <v>56</v>
      </c>
      <c r="G1248" s="5" t="s">
        <v>31</v>
      </c>
      <c r="H1248" s="5" t="s">
        <v>110</v>
      </c>
      <c r="I1248" s="5" t="s">
        <v>8628</v>
      </c>
      <c r="J1248" s="5" t="s">
        <v>8629</v>
      </c>
      <c r="K1248" s="5" t="s">
        <v>100</v>
      </c>
      <c r="L1248" s="5" t="s">
        <v>55</v>
      </c>
      <c r="M1248" s="10"/>
      <c r="N1248" s="10"/>
      <c r="O1248" s="10"/>
      <c r="P1248" s="10"/>
      <c r="Q1248" s="10"/>
      <c r="R1248" s="10"/>
      <c r="S1248" s="10"/>
      <c r="T1248" s="10"/>
      <c r="U1248" s="10"/>
      <c r="V1248" s="10"/>
      <c r="W1248" s="10"/>
      <c r="X1248" s="10"/>
      <c r="Y1248" s="10"/>
      <c r="Z1248" s="10"/>
      <c r="AA1248" s="10"/>
    </row>
    <row r="1249" spans="1:27" ht="20.25" customHeight="1">
      <c r="A1249" s="5" t="s">
        <v>8631</v>
      </c>
      <c r="B1249" s="5" t="s">
        <v>8632</v>
      </c>
      <c r="C1249" s="5" t="s">
        <v>170</v>
      </c>
      <c r="D1249" s="5" t="s">
        <v>1759</v>
      </c>
      <c r="E1249" s="5" t="s">
        <v>29</v>
      </c>
      <c r="F1249" s="5" t="s">
        <v>56</v>
      </c>
      <c r="G1249" s="5" t="s">
        <v>108</v>
      </c>
      <c r="H1249" s="5" t="s">
        <v>2426</v>
      </c>
      <c r="I1249" s="5" t="s">
        <v>834</v>
      </c>
      <c r="J1249" s="5" t="s">
        <v>8633</v>
      </c>
      <c r="K1249" s="5" t="s">
        <v>53</v>
      </c>
      <c r="L1249" s="5" t="s">
        <v>237</v>
      </c>
      <c r="M1249" s="10"/>
      <c r="N1249" s="10"/>
      <c r="O1249" s="10"/>
      <c r="P1249" s="10"/>
      <c r="Q1249" s="10"/>
      <c r="R1249" s="10"/>
      <c r="S1249" s="10"/>
      <c r="T1249" s="10"/>
      <c r="U1249" s="10"/>
      <c r="V1249" s="10"/>
      <c r="W1249" s="10"/>
      <c r="X1249" s="10"/>
      <c r="Y1249" s="10"/>
      <c r="Z1249" s="10"/>
      <c r="AA1249" s="10"/>
    </row>
    <row r="1250" spans="1:27" ht="20.25" customHeight="1">
      <c r="A1250" s="5" t="s">
        <v>8635</v>
      </c>
      <c r="B1250" s="5" t="s">
        <v>8637</v>
      </c>
      <c r="C1250" s="5" t="s">
        <v>170</v>
      </c>
      <c r="D1250" s="5" t="s">
        <v>378</v>
      </c>
      <c r="E1250" s="5" t="s">
        <v>45</v>
      </c>
      <c r="F1250" s="5" t="s">
        <v>493</v>
      </c>
      <c r="G1250" s="5" t="s">
        <v>108</v>
      </c>
      <c r="H1250" s="5" t="s">
        <v>8641</v>
      </c>
      <c r="I1250" s="5" t="s">
        <v>8642</v>
      </c>
      <c r="J1250" s="5" t="s">
        <v>8575</v>
      </c>
      <c r="K1250" s="5" t="s">
        <v>53</v>
      </c>
      <c r="L1250" s="5" t="s">
        <v>55</v>
      </c>
      <c r="M1250" s="10"/>
      <c r="N1250" s="10"/>
      <c r="O1250" s="10"/>
      <c r="P1250" s="10"/>
      <c r="Q1250" s="10"/>
      <c r="R1250" s="10"/>
      <c r="S1250" s="10"/>
      <c r="T1250" s="10"/>
      <c r="U1250" s="10"/>
      <c r="V1250" s="10"/>
      <c r="W1250" s="10"/>
      <c r="X1250" s="10"/>
      <c r="Y1250" s="10"/>
      <c r="Z1250" s="10"/>
      <c r="AA1250" s="10"/>
    </row>
    <row r="1251" spans="1:27" ht="20.25" customHeight="1">
      <c r="A1251" s="5" t="s">
        <v>829</v>
      </c>
      <c r="B1251" s="5" t="s">
        <v>8644</v>
      </c>
      <c r="C1251" s="5" t="s">
        <v>170</v>
      </c>
      <c r="D1251" s="5" t="s">
        <v>342</v>
      </c>
      <c r="E1251" s="5" t="s">
        <v>29</v>
      </c>
      <c r="F1251" s="5" t="s">
        <v>144</v>
      </c>
      <c r="G1251" s="5" t="s">
        <v>108</v>
      </c>
      <c r="H1251" s="5" t="s">
        <v>802</v>
      </c>
      <c r="I1251" s="5" t="s">
        <v>8645</v>
      </c>
      <c r="J1251" s="5" t="s">
        <v>8646</v>
      </c>
      <c r="K1251" s="5" t="s">
        <v>100</v>
      </c>
      <c r="L1251" s="5" t="s">
        <v>55</v>
      </c>
      <c r="M1251" s="10"/>
      <c r="N1251" s="10"/>
      <c r="O1251" s="10"/>
      <c r="P1251" s="10"/>
      <c r="Q1251" s="10"/>
      <c r="R1251" s="10"/>
      <c r="S1251" s="10"/>
      <c r="T1251" s="10"/>
      <c r="U1251" s="10"/>
      <c r="V1251" s="10"/>
      <c r="W1251" s="10"/>
      <c r="X1251" s="10"/>
      <c r="Y1251" s="10"/>
      <c r="Z1251" s="10"/>
      <c r="AA1251" s="10"/>
    </row>
    <row r="1252" spans="1:27" ht="20.25" customHeight="1">
      <c r="A1252" s="5" t="s">
        <v>8647</v>
      </c>
      <c r="B1252" s="5" t="s">
        <v>8648</v>
      </c>
      <c r="C1252" s="5" t="s">
        <v>170</v>
      </c>
      <c r="D1252" s="5" t="s">
        <v>1881</v>
      </c>
      <c r="E1252" s="5" t="s">
        <v>29</v>
      </c>
      <c r="F1252" s="5" t="s">
        <v>952</v>
      </c>
      <c r="G1252" s="5" t="s">
        <v>125</v>
      </c>
      <c r="H1252" s="5" t="s">
        <v>5397</v>
      </c>
      <c r="I1252" s="5"/>
      <c r="J1252" s="5" t="s">
        <v>8649</v>
      </c>
      <c r="K1252" s="5" t="s">
        <v>100</v>
      </c>
      <c r="L1252" s="5" t="s">
        <v>55</v>
      </c>
      <c r="M1252" s="10"/>
      <c r="N1252" s="10"/>
      <c r="O1252" s="10"/>
      <c r="P1252" s="10"/>
      <c r="Q1252" s="10"/>
      <c r="R1252" s="10"/>
      <c r="S1252" s="10"/>
      <c r="T1252" s="10"/>
      <c r="U1252" s="10"/>
      <c r="V1252" s="10"/>
      <c r="W1252" s="10"/>
      <c r="X1252" s="10"/>
      <c r="Y1252" s="10"/>
      <c r="Z1252" s="10"/>
      <c r="AA1252" s="10"/>
    </row>
    <row r="1253" spans="1:27" ht="20.25" customHeight="1">
      <c r="A1253" s="5" t="s">
        <v>700</v>
      </c>
      <c r="B1253" s="5" t="s">
        <v>8650</v>
      </c>
      <c r="C1253" s="5" t="s">
        <v>170</v>
      </c>
      <c r="D1253" s="5" t="s">
        <v>47</v>
      </c>
      <c r="E1253" s="5" t="s">
        <v>29</v>
      </c>
      <c r="F1253" s="5" t="s">
        <v>56</v>
      </c>
      <c r="G1253" s="5" t="s">
        <v>108</v>
      </c>
      <c r="H1253" s="5" t="s">
        <v>48</v>
      </c>
      <c r="I1253" s="5" t="s">
        <v>3503</v>
      </c>
      <c r="J1253" s="5" t="s">
        <v>8651</v>
      </c>
      <c r="K1253" s="5" t="s">
        <v>100</v>
      </c>
      <c r="L1253" s="5" t="s">
        <v>55</v>
      </c>
      <c r="M1253" s="10"/>
      <c r="N1253" s="10"/>
      <c r="O1253" s="10"/>
      <c r="P1253" s="10"/>
      <c r="Q1253" s="10"/>
      <c r="R1253" s="10"/>
      <c r="S1253" s="10"/>
      <c r="T1253" s="10"/>
      <c r="U1253" s="10"/>
      <c r="V1253" s="10"/>
      <c r="W1253" s="10"/>
      <c r="X1253" s="10"/>
      <c r="Y1253" s="10"/>
      <c r="Z1253" s="10"/>
      <c r="AA1253" s="10"/>
    </row>
    <row r="1254" spans="1:27" ht="20.25" customHeight="1">
      <c r="A1254" s="5" t="s">
        <v>25</v>
      </c>
      <c r="B1254" s="5" t="s">
        <v>8655</v>
      </c>
      <c r="C1254" s="5" t="s">
        <v>170</v>
      </c>
      <c r="D1254" s="5" t="s">
        <v>1759</v>
      </c>
      <c r="E1254" s="5" t="s">
        <v>45</v>
      </c>
      <c r="F1254" s="5" t="s">
        <v>538</v>
      </c>
      <c r="G1254" s="5" t="s">
        <v>125</v>
      </c>
      <c r="H1254" s="5" t="s">
        <v>3655</v>
      </c>
      <c r="I1254" s="5" t="s">
        <v>8657</v>
      </c>
      <c r="J1254" s="5" t="s">
        <v>8658</v>
      </c>
      <c r="K1254" s="5" t="s">
        <v>37</v>
      </c>
      <c r="L1254" s="5" t="s">
        <v>55</v>
      </c>
      <c r="M1254" s="10"/>
      <c r="N1254" s="10"/>
      <c r="O1254" s="10"/>
      <c r="P1254" s="10"/>
      <c r="Q1254" s="10"/>
      <c r="R1254" s="10"/>
      <c r="S1254" s="10"/>
      <c r="T1254" s="10"/>
      <c r="U1254" s="10"/>
      <c r="V1254" s="10"/>
      <c r="W1254" s="10"/>
      <c r="X1254" s="10"/>
      <c r="Y1254" s="10"/>
      <c r="Z1254" s="10"/>
      <c r="AA1254" s="10"/>
    </row>
    <row r="1255" spans="1:27" ht="20.25" customHeight="1">
      <c r="A1255" s="5" t="s">
        <v>1314</v>
      </c>
      <c r="B1255" s="5" t="s">
        <v>8659</v>
      </c>
      <c r="C1255" s="5" t="s">
        <v>170</v>
      </c>
      <c r="D1255" s="5" t="s">
        <v>378</v>
      </c>
      <c r="E1255" s="5" t="s">
        <v>45</v>
      </c>
      <c r="F1255" s="5" t="s">
        <v>30</v>
      </c>
      <c r="G1255" s="5" t="s">
        <v>125</v>
      </c>
      <c r="H1255" s="5" t="s">
        <v>306</v>
      </c>
      <c r="I1255" s="5" t="s">
        <v>8660</v>
      </c>
      <c r="J1255" s="5" t="s">
        <v>8661</v>
      </c>
      <c r="K1255" s="5" t="s">
        <v>53</v>
      </c>
      <c r="L1255" s="5" t="s">
        <v>55</v>
      </c>
      <c r="M1255" s="10"/>
      <c r="N1255" s="10"/>
      <c r="O1255" s="10"/>
      <c r="P1255" s="10"/>
      <c r="Q1255" s="10"/>
      <c r="R1255" s="10"/>
      <c r="S1255" s="10"/>
      <c r="T1255" s="10"/>
      <c r="U1255" s="10"/>
      <c r="V1255" s="10"/>
      <c r="W1255" s="10"/>
      <c r="X1255" s="10"/>
      <c r="Y1255" s="10"/>
      <c r="Z1255" s="10"/>
      <c r="AA1255" s="10"/>
    </row>
    <row r="1256" spans="1:27" ht="20.25" customHeight="1">
      <c r="A1256" s="5" t="s">
        <v>25</v>
      </c>
      <c r="B1256" s="5" t="s">
        <v>8662</v>
      </c>
      <c r="C1256" s="5" t="s">
        <v>170</v>
      </c>
      <c r="D1256" s="5" t="s">
        <v>47</v>
      </c>
      <c r="E1256" s="5" t="s">
        <v>45</v>
      </c>
      <c r="F1256" s="5" t="s">
        <v>30</v>
      </c>
      <c r="G1256" s="5" t="s">
        <v>31</v>
      </c>
      <c r="H1256" s="5" t="s">
        <v>907</v>
      </c>
      <c r="I1256" s="5"/>
      <c r="J1256" s="5" t="s">
        <v>8663</v>
      </c>
      <c r="K1256" s="5" t="s">
        <v>53</v>
      </c>
      <c r="L1256" s="5" t="s">
        <v>55</v>
      </c>
      <c r="M1256" s="10"/>
      <c r="N1256" s="10"/>
      <c r="O1256" s="10"/>
      <c r="P1256" s="10"/>
      <c r="Q1256" s="10"/>
      <c r="R1256" s="10"/>
      <c r="S1256" s="10"/>
      <c r="T1256" s="10"/>
      <c r="U1256" s="10"/>
      <c r="V1256" s="10"/>
      <c r="W1256" s="10"/>
      <c r="X1256" s="10"/>
      <c r="Y1256" s="10"/>
      <c r="Z1256" s="10"/>
      <c r="AA1256" s="10"/>
    </row>
    <row r="1257" spans="1:27" ht="20.25" customHeight="1">
      <c r="A1257" s="5" t="s">
        <v>264</v>
      </c>
      <c r="B1257" s="5" t="s">
        <v>8664</v>
      </c>
      <c r="C1257" s="5" t="s">
        <v>170</v>
      </c>
      <c r="D1257" s="5" t="s">
        <v>390</v>
      </c>
      <c r="E1257" s="5" t="s">
        <v>45</v>
      </c>
      <c r="F1257" s="5" t="s">
        <v>214</v>
      </c>
      <c r="G1257" s="5" t="s">
        <v>125</v>
      </c>
      <c r="H1257" s="5" t="s">
        <v>142</v>
      </c>
      <c r="I1257" s="5" t="s">
        <v>8666</v>
      </c>
      <c r="J1257" s="5" t="s">
        <v>8667</v>
      </c>
      <c r="K1257" s="5" t="s">
        <v>53</v>
      </c>
      <c r="L1257" s="5" t="s">
        <v>55</v>
      </c>
      <c r="M1257" s="10"/>
      <c r="N1257" s="10"/>
      <c r="O1257" s="10"/>
      <c r="P1257" s="10"/>
      <c r="Q1257" s="10"/>
      <c r="R1257" s="10"/>
      <c r="S1257" s="10"/>
      <c r="T1257" s="10"/>
      <c r="U1257" s="10"/>
      <c r="V1257" s="10"/>
      <c r="W1257" s="10"/>
      <c r="X1257" s="10"/>
      <c r="Y1257" s="10"/>
      <c r="Z1257" s="10"/>
      <c r="AA1257" s="10"/>
    </row>
    <row r="1258" spans="1:27" ht="20.25" customHeight="1">
      <c r="A1258" s="5" t="s">
        <v>50</v>
      </c>
      <c r="B1258" s="5" t="s">
        <v>8669</v>
      </c>
      <c r="C1258" s="5" t="s">
        <v>170</v>
      </c>
      <c r="D1258" s="5" t="s">
        <v>47</v>
      </c>
      <c r="E1258" s="5" t="s">
        <v>45</v>
      </c>
      <c r="F1258" s="5" t="s">
        <v>56</v>
      </c>
      <c r="G1258" s="5" t="s">
        <v>108</v>
      </c>
      <c r="H1258" s="5" t="s">
        <v>57</v>
      </c>
      <c r="I1258" s="5" t="s">
        <v>8674</v>
      </c>
      <c r="J1258" s="5" t="s">
        <v>8675</v>
      </c>
      <c r="K1258" s="5" t="s">
        <v>53</v>
      </c>
      <c r="L1258" s="5" t="s">
        <v>55</v>
      </c>
      <c r="M1258" s="10"/>
      <c r="N1258" s="10"/>
      <c r="O1258" s="10"/>
      <c r="P1258" s="10"/>
      <c r="Q1258" s="10"/>
      <c r="R1258" s="10"/>
      <c r="S1258" s="10"/>
      <c r="T1258" s="10"/>
      <c r="U1258" s="10"/>
      <c r="V1258" s="10"/>
      <c r="W1258" s="10"/>
      <c r="X1258" s="10"/>
      <c r="Y1258" s="10"/>
      <c r="Z1258" s="10"/>
      <c r="AA1258" s="10"/>
    </row>
    <row r="1259" spans="1:27" ht="20.25" customHeight="1">
      <c r="A1259" s="5" t="s">
        <v>8676</v>
      </c>
      <c r="B1259" s="5" t="s">
        <v>8677</v>
      </c>
      <c r="C1259" s="5" t="s">
        <v>170</v>
      </c>
      <c r="D1259" s="5" t="s">
        <v>342</v>
      </c>
      <c r="E1259" s="5" t="s">
        <v>29</v>
      </c>
      <c r="F1259" s="5" t="s">
        <v>30</v>
      </c>
      <c r="G1259" s="5" t="s">
        <v>125</v>
      </c>
      <c r="H1259" s="5" t="s">
        <v>110</v>
      </c>
      <c r="I1259" s="5" t="s">
        <v>8678</v>
      </c>
      <c r="J1259" s="5" t="s">
        <v>8679</v>
      </c>
      <c r="K1259" s="5" t="s">
        <v>100</v>
      </c>
      <c r="L1259" s="5" t="s">
        <v>55</v>
      </c>
      <c r="M1259" s="10"/>
      <c r="N1259" s="10"/>
      <c r="O1259" s="10"/>
      <c r="P1259" s="10"/>
      <c r="Q1259" s="10"/>
      <c r="R1259" s="10"/>
      <c r="S1259" s="10"/>
      <c r="T1259" s="10"/>
      <c r="U1259" s="10"/>
      <c r="V1259" s="10"/>
      <c r="W1259" s="10"/>
      <c r="X1259" s="10"/>
      <c r="Y1259" s="10"/>
      <c r="Z1259" s="10"/>
      <c r="AA1259" s="10"/>
    </row>
    <row r="1260" spans="1:27" ht="20.25" customHeight="1">
      <c r="A1260" s="5" t="s">
        <v>8680</v>
      </c>
      <c r="B1260" s="5" t="s">
        <v>8681</v>
      </c>
      <c r="C1260" s="5" t="s">
        <v>170</v>
      </c>
      <c r="D1260" s="5" t="s">
        <v>435</v>
      </c>
      <c r="E1260" s="5" t="s">
        <v>29</v>
      </c>
      <c r="F1260" s="5" t="s">
        <v>816</v>
      </c>
      <c r="G1260" s="5" t="s">
        <v>125</v>
      </c>
      <c r="H1260" s="5" t="s">
        <v>57</v>
      </c>
      <c r="I1260" s="5" t="s">
        <v>8682</v>
      </c>
      <c r="J1260" s="5"/>
      <c r="K1260" s="5" t="s">
        <v>100</v>
      </c>
      <c r="L1260" s="5" t="s">
        <v>55</v>
      </c>
      <c r="M1260" s="10"/>
      <c r="N1260" s="10"/>
      <c r="O1260" s="10"/>
      <c r="P1260" s="10"/>
      <c r="Q1260" s="10"/>
      <c r="R1260" s="10"/>
      <c r="S1260" s="10"/>
      <c r="T1260" s="10"/>
      <c r="U1260" s="10"/>
      <c r="V1260" s="10"/>
      <c r="W1260" s="10"/>
      <c r="X1260" s="10"/>
      <c r="Y1260" s="10"/>
      <c r="Z1260" s="10"/>
      <c r="AA1260" s="10"/>
    </row>
    <row r="1261" spans="1:27" ht="20.25" customHeight="1">
      <c r="A1261" s="5" t="s">
        <v>2369</v>
      </c>
      <c r="B1261" s="5" t="s">
        <v>8683</v>
      </c>
      <c r="C1261" s="5" t="s">
        <v>170</v>
      </c>
      <c r="D1261" s="5" t="s">
        <v>378</v>
      </c>
      <c r="E1261" s="5" t="s">
        <v>29</v>
      </c>
      <c r="F1261" s="5" t="s">
        <v>672</v>
      </c>
      <c r="G1261" s="5" t="s">
        <v>125</v>
      </c>
      <c r="H1261" s="5" t="s">
        <v>34</v>
      </c>
      <c r="I1261" s="5" t="s">
        <v>834</v>
      </c>
      <c r="J1261" s="5" t="s">
        <v>8684</v>
      </c>
      <c r="K1261" s="5" t="s">
        <v>37</v>
      </c>
      <c r="L1261" s="5" t="s">
        <v>55</v>
      </c>
      <c r="M1261" s="10"/>
      <c r="N1261" s="10"/>
      <c r="O1261" s="10"/>
      <c r="P1261" s="10"/>
      <c r="Q1261" s="10"/>
      <c r="R1261" s="10"/>
      <c r="S1261" s="10"/>
      <c r="T1261" s="10"/>
      <c r="U1261" s="10"/>
      <c r="V1261" s="10"/>
      <c r="W1261" s="10"/>
      <c r="X1261" s="10"/>
      <c r="Y1261" s="10"/>
      <c r="Z1261" s="10"/>
      <c r="AA1261" s="10"/>
    </row>
    <row r="1262" spans="1:27" ht="20.25" customHeight="1">
      <c r="A1262" s="5" t="s">
        <v>2674</v>
      </c>
      <c r="B1262" s="5" t="s">
        <v>8685</v>
      </c>
      <c r="C1262" s="5" t="s">
        <v>170</v>
      </c>
      <c r="D1262" s="5" t="s">
        <v>378</v>
      </c>
      <c r="E1262" s="5" t="s">
        <v>45</v>
      </c>
      <c r="F1262" s="5" t="s">
        <v>151</v>
      </c>
      <c r="G1262" s="5" t="s">
        <v>66</v>
      </c>
      <c r="H1262" s="5" t="s">
        <v>824</v>
      </c>
      <c r="I1262" s="5"/>
      <c r="J1262" s="5" t="s">
        <v>8687</v>
      </c>
      <c r="K1262" s="5" t="s">
        <v>1599</v>
      </c>
      <c r="L1262" s="5" t="s">
        <v>55</v>
      </c>
      <c r="M1262" s="10"/>
      <c r="N1262" s="10"/>
      <c r="O1262" s="10"/>
      <c r="P1262" s="10"/>
      <c r="Q1262" s="10"/>
      <c r="R1262" s="10"/>
      <c r="S1262" s="10"/>
      <c r="T1262" s="10"/>
      <c r="U1262" s="10"/>
      <c r="V1262" s="10"/>
      <c r="W1262" s="10"/>
      <c r="X1262" s="10"/>
      <c r="Y1262" s="10"/>
      <c r="Z1262" s="10"/>
      <c r="AA1262" s="10"/>
    </row>
    <row r="1263" spans="1:27" ht="20.25" customHeight="1">
      <c r="A1263" s="5" t="s">
        <v>5592</v>
      </c>
      <c r="B1263" s="5" t="s">
        <v>8690</v>
      </c>
      <c r="C1263" s="5" t="s">
        <v>170</v>
      </c>
      <c r="D1263" s="5" t="s">
        <v>47</v>
      </c>
      <c r="E1263" s="5" t="s">
        <v>45</v>
      </c>
      <c r="F1263" s="5" t="s">
        <v>65</v>
      </c>
      <c r="G1263" s="5" t="s">
        <v>31</v>
      </c>
      <c r="H1263" s="5" t="s">
        <v>644</v>
      </c>
      <c r="I1263" s="5" t="s">
        <v>8691</v>
      </c>
      <c r="J1263" s="5" t="s">
        <v>8692</v>
      </c>
      <c r="K1263" s="5" t="s">
        <v>37</v>
      </c>
      <c r="L1263" s="5" t="s">
        <v>55</v>
      </c>
      <c r="M1263" s="10"/>
      <c r="N1263" s="10"/>
      <c r="O1263" s="10"/>
      <c r="P1263" s="10"/>
      <c r="Q1263" s="10"/>
      <c r="R1263" s="10"/>
      <c r="S1263" s="10"/>
      <c r="T1263" s="10"/>
      <c r="U1263" s="10"/>
      <c r="V1263" s="10"/>
      <c r="W1263" s="10"/>
      <c r="X1263" s="10"/>
      <c r="Y1263" s="10"/>
      <c r="Z1263" s="10"/>
      <c r="AA1263" s="10"/>
    </row>
    <row r="1264" spans="1:27" ht="20.25" customHeight="1">
      <c r="A1264" s="5" t="s">
        <v>2440</v>
      </c>
      <c r="B1264" s="5" t="s">
        <v>8693</v>
      </c>
      <c r="C1264" s="5" t="s">
        <v>170</v>
      </c>
      <c r="D1264" s="5" t="s">
        <v>390</v>
      </c>
      <c r="E1264" s="5" t="s">
        <v>45</v>
      </c>
      <c r="F1264" s="5" t="s">
        <v>65</v>
      </c>
      <c r="G1264" s="5" t="s">
        <v>108</v>
      </c>
      <c r="H1264" s="5" t="s">
        <v>8694</v>
      </c>
      <c r="I1264" s="5" t="s">
        <v>8695</v>
      </c>
      <c r="J1264" s="5" t="s">
        <v>8696</v>
      </c>
      <c r="K1264" s="5" t="s">
        <v>42</v>
      </c>
      <c r="L1264" s="5" t="s">
        <v>55</v>
      </c>
      <c r="M1264" s="10"/>
      <c r="N1264" s="10"/>
      <c r="O1264" s="10"/>
      <c r="P1264" s="10"/>
      <c r="Q1264" s="10"/>
      <c r="R1264" s="10"/>
      <c r="S1264" s="10"/>
      <c r="T1264" s="10"/>
      <c r="U1264" s="10"/>
      <c r="V1264" s="10"/>
      <c r="W1264" s="10"/>
      <c r="X1264" s="10"/>
      <c r="Y1264" s="10"/>
      <c r="Z1264" s="10"/>
      <c r="AA1264" s="10"/>
    </row>
    <row r="1265" spans="1:27" ht="20.25" customHeight="1">
      <c r="A1265" s="5" t="s">
        <v>8698</v>
      </c>
      <c r="B1265" s="5" t="s">
        <v>8699</v>
      </c>
      <c r="C1265" s="5" t="s">
        <v>170</v>
      </c>
      <c r="D1265" s="5" t="s">
        <v>435</v>
      </c>
      <c r="E1265" s="5" t="s">
        <v>45</v>
      </c>
      <c r="F1265" s="5" t="s">
        <v>144</v>
      </c>
      <c r="G1265" s="5" t="s">
        <v>108</v>
      </c>
      <c r="H1265" s="5" t="s">
        <v>8701</v>
      </c>
      <c r="I1265" s="5" t="s">
        <v>8702</v>
      </c>
      <c r="J1265" s="5" t="s">
        <v>8704</v>
      </c>
      <c r="K1265" s="5" t="s">
        <v>167</v>
      </c>
      <c r="L1265" s="5" t="s">
        <v>55</v>
      </c>
      <c r="M1265" s="10"/>
      <c r="N1265" s="10"/>
      <c r="O1265" s="10"/>
      <c r="P1265" s="10"/>
      <c r="Q1265" s="10"/>
      <c r="R1265" s="10"/>
      <c r="S1265" s="10"/>
      <c r="T1265" s="10"/>
      <c r="U1265" s="10"/>
      <c r="V1265" s="10"/>
      <c r="W1265" s="10"/>
      <c r="X1265" s="10"/>
      <c r="Y1265" s="10"/>
      <c r="Z1265" s="10"/>
      <c r="AA1265" s="10"/>
    </row>
    <row r="1266" spans="1:27" ht="20.25" customHeight="1">
      <c r="A1266" s="5" t="s">
        <v>8705</v>
      </c>
      <c r="B1266" s="5" t="s">
        <v>8706</v>
      </c>
      <c r="C1266" s="5" t="s">
        <v>170</v>
      </c>
      <c r="D1266" s="5" t="s">
        <v>390</v>
      </c>
      <c r="E1266" s="5" t="s">
        <v>45</v>
      </c>
      <c r="F1266" s="5" t="s">
        <v>56</v>
      </c>
      <c r="G1266" s="5" t="s">
        <v>31</v>
      </c>
      <c r="H1266" s="5" t="s">
        <v>633</v>
      </c>
      <c r="I1266" s="5" t="s">
        <v>8707</v>
      </c>
      <c r="J1266" s="5" t="s">
        <v>8708</v>
      </c>
      <c r="K1266" s="5" t="s">
        <v>53</v>
      </c>
      <c r="L1266" s="5" t="s">
        <v>55</v>
      </c>
      <c r="M1266" s="10"/>
      <c r="N1266" s="10"/>
      <c r="O1266" s="10"/>
      <c r="P1266" s="10"/>
      <c r="Q1266" s="10"/>
      <c r="R1266" s="10"/>
      <c r="S1266" s="10"/>
      <c r="T1266" s="10"/>
      <c r="U1266" s="10"/>
      <c r="V1266" s="10"/>
      <c r="W1266" s="10"/>
      <c r="X1266" s="10"/>
      <c r="Y1266" s="10"/>
      <c r="Z1266" s="10"/>
      <c r="AA1266" s="10"/>
    </row>
    <row r="1267" spans="1:27" ht="20.25" customHeight="1">
      <c r="A1267" s="5" t="s">
        <v>2440</v>
      </c>
      <c r="B1267" s="5" t="s">
        <v>8709</v>
      </c>
      <c r="C1267" s="5" t="s">
        <v>170</v>
      </c>
      <c r="D1267" s="5" t="s">
        <v>171</v>
      </c>
      <c r="E1267" s="5" t="s">
        <v>29</v>
      </c>
      <c r="F1267" s="5" t="s">
        <v>684</v>
      </c>
      <c r="G1267" s="5" t="s">
        <v>31</v>
      </c>
      <c r="H1267" s="5" t="s">
        <v>8710</v>
      </c>
      <c r="I1267" s="5"/>
      <c r="J1267" s="5" t="s">
        <v>8711</v>
      </c>
      <c r="K1267" s="5" t="s">
        <v>100</v>
      </c>
      <c r="L1267" s="5" t="s">
        <v>55</v>
      </c>
      <c r="M1267" s="10"/>
      <c r="N1267" s="10"/>
      <c r="O1267" s="10"/>
      <c r="P1267" s="10"/>
      <c r="Q1267" s="10"/>
      <c r="R1267" s="10"/>
      <c r="S1267" s="10"/>
      <c r="T1267" s="10"/>
      <c r="U1267" s="10"/>
      <c r="V1267" s="10"/>
      <c r="W1267" s="10"/>
      <c r="X1267" s="10"/>
      <c r="Y1267" s="10"/>
      <c r="Z1267" s="10"/>
      <c r="AA1267" s="10"/>
    </row>
    <row r="1268" spans="1:27" ht="20.25" customHeight="1">
      <c r="A1268" s="5" t="s">
        <v>784</v>
      </c>
      <c r="B1268" s="5" t="s">
        <v>8712</v>
      </c>
      <c r="C1268" s="5" t="s">
        <v>170</v>
      </c>
      <c r="D1268" s="5" t="s">
        <v>342</v>
      </c>
      <c r="E1268" s="5" t="s">
        <v>29</v>
      </c>
      <c r="F1268" s="5" t="s">
        <v>56</v>
      </c>
      <c r="G1268" s="5" t="s">
        <v>108</v>
      </c>
      <c r="H1268" s="5" t="s">
        <v>117</v>
      </c>
      <c r="I1268" s="5" t="s">
        <v>8713</v>
      </c>
      <c r="J1268" s="5" t="s">
        <v>8714</v>
      </c>
      <c r="K1268" s="5" t="s">
        <v>53</v>
      </c>
      <c r="L1268" s="5" t="s">
        <v>55</v>
      </c>
      <c r="M1268" s="10"/>
      <c r="N1268" s="10"/>
      <c r="O1268" s="10"/>
      <c r="P1268" s="10"/>
      <c r="Q1268" s="10"/>
      <c r="R1268" s="10"/>
      <c r="S1268" s="10"/>
      <c r="T1268" s="10"/>
      <c r="U1268" s="10"/>
      <c r="V1268" s="10"/>
      <c r="W1268" s="10"/>
      <c r="X1268" s="10"/>
      <c r="Y1268" s="10"/>
      <c r="Z1268" s="10"/>
      <c r="AA1268" s="10"/>
    </row>
    <row r="1269" spans="1:27" ht="20.25" customHeight="1">
      <c r="A1269" s="5" t="s">
        <v>784</v>
      </c>
      <c r="B1269" s="5" t="s">
        <v>8716</v>
      </c>
      <c r="C1269" s="5" t="s">
        <v>170</v>
      </c>
      <c r="D1269" s="5" t="s">
        <v>378</v>
      </c>
      <c r="E1269" s="5" t="s">
        <v>29</v>
      </c>
      <c r="F1269" s="5" t="s">
        <v>56</v>
      </c>
      <c r="G1269" s="5" t="s">
        <v>108</v>
      </c>
      <c r="H1269" s="5" t="s">
        <v>32</v>
      </c>
      <c r="I1269" s="5" t="s">
        <v>8718</v>
      </c>
      <c r="J1269" s="5" t="s">
        <v>8720</v>
      </c>
      <c r="K1269" s="5" t="s">
        <v>42</v>
      </c>
      <c r="L1269" s="5" t="s">
        <v>55</v>
      </c>
      <c r="M1269" s="10"/>
      <c r="N1269" s="10"/>
      <c r="O1269" s="10"/>
      <c r="P1269" s="10"/>
      <c r="Q1269" s="10"/>
      <c r="R1269" s="10"/>
      <c r="S1269" s="10"/>
      <c r="T1269" s="10"/>
      <c r="U1269" s="10"/>
      <c r="V1269" s="10"/>
      <c r="W1269" s="10"/>
      <c r="X1269" s="10"/>
      <c r="Y1269" s="10"/>
      <c r="Z1269" s="10"/>
      <c r="AA1269" s="10"/>
    </row>
    <row r="1270" spans="1:27" ht="20.25" customHeight="1">
      <c r="A1270" s="5" t="s">
        <v>2440</v>
      </c>
      <c r="B1270" s="5" t="s">
        <v>4601</v>
      </c>
      <c r="C1270" s="5" t="s">
        <v>170</v>
      </c>
      <c r="D1270" s="5" t="s">
        <v>171</v>
      </c>
      <c r="E1270" s="5" t="s">
        <v>45</v>
      </c>
      <c r="F1270" s="5" t="s">
        <v>672</v>
      </c>
      <c r="G1270" s="5" t="s">
        <v>108</v>
      </c>
      <c r="H1270" s="5" t="s">
        <v>4603</v>
      </c>
      <c r="I1270" s="5" t="s">
        <v>4604</v>
      </c>
      <c r="J1270" s="5" t="s">
        <v>4607</v>
      </c>
      <c r="K1270" s="5" t="s">
        <v>53</v>
      </c>
      <c r="L1270" s="5" t="s">
        <v>405</v>
      </c>
      <c r="M1270" s="10"/>
      <c r="N1270" s="10"/>
      <c r="O1270" s="10"/>
      <c r="P1270" s="10"/>
      <c r="Q1270" s="10"/>
      <c r="R1270" s="10"/>
      <c r="S1270" s="10"/>
      <c r="T1270" s="10"/>
      <c r="U1270" s="10"/>
      <c r="V1270" s="10"/>
      <c r="W1270" s="10"/>
      <c r="X1270" s="10"/>
      <c r="Y1270" s="10"/>
      <c r="Z1270" s="10"/>
      <c r="AA1270" s="10"/>
    </row>
    <row r="1271" spans="1:27" ht="20.25" customHeight="1">
      <c r="A1271" s="5" t="s">
        <v>2758</v>
      </c>
      <c r="B1271" s="5" t="s">
        <v>8722</v>
      </c>
      <c r="C1271" s="5" t="s">
        <v>170</v>
      </c>
      <c r="D1271" s="5" t="s">
        <v>47</v>
      </c>
      <c r="E1271" s="5" t="s">
        <v>29</v>
      </c>
      <c r="F1271" s="5" t="s">
        <v>1239</v>
      </c>
      <c r="G1271" s="5" t="s">
        <v>31</v>
      </c>
      <c r="H1271" s="5" t="s">
        <v>5180</v>
      </c>
      <c r="I1271" s="5" t="s">
        <v>8725</v>
      </c>
      <c r="J1271" s="5" t="s">
        <v>8726</v>
      </c>
      <c r="K1271" s="5" t="s">
        <v>100</v>
      </c>
      <c r="L1271" s="5" t="s">
        <v>55</v>
      </c>
      <c r="M1271" s="10"/>
      <c r="N1271" s="10"/>
      <c r="O1271" s="10"/>
      <c r="P1271" s="10"/>
      <c r="Q1271" s="10"/>
      <c r="R1271" s="10"/>
      <c r="S1271" s="10"/>
      <c r="T1271" s="10"/>
      <c r="U1271" s="10"/>
      <c r="V1271" s="10"/>
      <c r="W1271" s="10"/>
      <c r="X1271" s="10"/>
      <c r="Y1271" s="10"/>
      <c r="Z1271" s="10"/>
      <c r="AA1271" s="10"/>
    </row>
    <row r="1272" spans="1:27" ht="20.25" customHeight="1">
      <c r="A1272" s="5" t="s">
        <v>8727</v>
      </c>
      <c r="B1272" s="5" t="s">
        <v>8728</v>
      </c>
      <c r="C1272" s="5" t="s">
        <v>170</v>
      </c>
      <c r="D1272" s="5" t="s">
        <v>390</v>
      </c>
      <c r="E1272" s="5" t="s">
        <v>45</v>
      </c>
      <c r="F1272" s="5" t="s">
        <v>144</v>
      </c>
      <c r="G1272" s="5" t="s">
        <v>108</v>
      </c>
      <c r="H1272" s="5" t="s">
        <v>252</v>
      </c>
      <c r="I1272" s="5" t="s">
        <v>8729</v>
      </c>
      <c r="J1272" s="5" t="s">
        <v>8730</v>
      </c>
      <c r="K1272" s="5" t="s">
        <v>100</v>
      </c>
      <c r="L1272" s="5" t="s">
        <v>55</v>
      </c>
      <c r="M1272" s="10"/>
      <c r="N1272" s="10"/>
      <c r="O1272" s="10"/>
      <c r="P1272" s="10"/>
      <c r="Q1272" s="10"/>
      <c r="R1272" s="10"/>
      <c r="S1272" s="10"/>
      <c r="T1272" s="10"/>
      <c r="U1272" s="10"/>
      <c r="V1272" s="10"/>
      <c r="W1272" s="10"/>
      <c r="X1272" s="10"/>
      <c r="Y1272" s="10"/>
      <c r="Z1272" s="10"/>
      <c r="AA1272" s="10"/>
    </row>
    <row r="1273" spans="1:27" ht="20.25" customHeight="1">
      <c r="A1273" s="5" t="s">
        <v>8731</v>
      </c>
      <c r="B1273" s="5" t="s">
        <v>8733</v>
      </c>
      <c r="C1273" s="5" t="s">
        <v>170</v>
      </c>
      <c r="D1273" s="5" t="s">
        <v>342</v>
      </c>
      <c r="E1273" s="5" t="s">
        <v>29</v>
      </c>
      <c r="F1273" s="5" t="s">
        <v>695</v>
      </c>
      <c r="G1273" s="5" t="s">
        <v>31</v>
      </c>
      <c r="H1273" s="5" t="s">
        <v>403</v>
      </c>
      <c r="I1273" s="5" t="s">
        <v>8734</v>
      </c>
      <c r="J1273" s="5" t="s">
        <v>8737</v>
      </c>
      <c r="K1273" s="5" t="s">
        <v>37</v>
      </c>
      <c r="L1273" s="5" t="s">
        <v>55</v>
      </c>
      <c r="M1273" s="10"/>
      <c r="N1273" s="10"/>
      <c r="O1273" s="10"/>
      <c r="P1273" s="10"/>
      <c r="Q1273" s="10"/>
      <c r="R1273" s="10"/>
      <c r="S1273" s="10"/>
      <c r="T1273" s="10"/>
      <c r="U1273" s="10"/>
      <c r="V1273" s="10"/>
      <c r="W1273" s="10"/>
      <c r="X1273" s="10"/>
      <c r="Y1273" s="10"/>
      <c r="Z1273" s="10"/>
      <c r="AA1273" s="10"/>
    </row>
    <row r="1274" spans="1:27" ht="20.25" customHeight="1">
      <c r="A1274" s="5" t="s">
        <v>8738</v>
      </c>
      <c r="B1274" s="5" t="s">
        <v>8739</v>
      </c>
      <c r="C1274" s="5" t="s">
        <v>170</v>
      </c>
      <c r="D1274" s="5" t="s">
        <v>47</v>
      </c>
      <c r="E1274" s="5" t="s">
        <v>29</v>
      </c>
      <c r="F1274" s="5" t="s">
        <v>672</v>
      </c>
      <c r="G1274" s="5" t="s">
        <v>31</v>
      </c>
      <c r="H1274" s="5" t="s">
        <v>68</v>
      </c>
      <c r="I1274" s="5" t="s">
        <v>8740</v>
      </c>
      <c r="J1274" s="5" t="s">
        <v>8741</v>
      </c>
      <c r="K1274" s="5" t="s">
        <v>42</v>
      </c>
      <c r="L1274" s="5" t="s">
        <v>405</v>
      </c>
      <c r="M1274" s="10"/>
      <c r="N1274" s="10"/>
      <c r="O1274" s="10"/>
      <c r="P1274" s="10"/>
      <c r="Q1274" s="10"/>
      <c r="R1274" s="10"/>
      <c r="S1274" s="10"/>
      <c r="T1274" s="10"/>
      <c r="U1274" s="10"/>
      <c r="V1274" s="10"/>
      <c r="W1274" s="10"/>
      <c r="X1274" s="10"/>
      <c r="Y1274" s="10"/>
      <c r="Z1274" s="10"/>
      <c r="AA1274" s="10"/>
    </row>
    <row r="1275" spans="1:27" ht="20.25" customHeight="1">
      <c r="A1275" s="5" t="s">
        <v>8742</v>
      </c>
      <c r="B1275" s="5" t="s">
        <v>8229</v>
      </c>
      <c r="C1275" s="5" t="s">
        <v>170</v>
      </c>
      <c r="D1275" s="5" t="s">
        <v>435</v>
      </c>
      <c r="E1275" s="5" t="s">
        <v>29</v>
      </c>
      <c r="F1275" s="5" t="s">
        <v>493</v>
      </c>
      <c r="G1275" s="5" t="s">
        <v>66</v>
      </c>
      <c r="H1275" s="5" t="s">
        <v>57</v>
      </c>
      <c r="I1275" s="5"/>
      <c r="J1275" s="5" t="s">
        <v>8743</v>
      </c>
      <c r="K1275" s="5" t="s">
        <v>42</v>
      </c>
      <c r="L1275" s="5" t="s">
        <v>237</v>
      </c>
      <c r="M1275" s="10"/>
      <c r="N1275" s="10"/>
      <c r="O1275" s="10"/>
      <c r="P1275" s="10"/>
      <c r="Q1275" s="10"/>
      <c r="R1275" s="10"/>
      <c r="S1275" s="10"/>
      <c r="T1275" s="10"/>
      <c r="U1275" s="10"/>
      <c r="V1275" s="10"/>
      <c r="W1275" s="10"/>
      <c r="X1275" s="10"/>
      <c r="Y1275" s="10"/>
      <c r="Z1275" s="10"/>
      <c r="AA1275" s="10"/>
    </row>
    <row r="1276" spans="1:27" ht="20.25" customHeight="1">
      <c r="A1276" s="5" t="s">
        <v>2758</v>
      </c>
      <c r="B1276" s="5" t="s">
        <v>8744</v>
      </c>
      <c r="C1276" s="5" t="s">
        <v>170</v>
      </c>
      <c r="D1276" s="5" t="s">
        <v>171</v>
      </c>
      <c r="E1276" s="5" t="s">
        <v>29</v>
      </c>
      <c r="F1276" s="5" t="s">
        <v>493</v>
      </c>
      <c r="G1276" s="5" t="s">
        <v>108</v>
      </c>
      <c r="H1276" s="5" t="s">
        <v>32</v>
      </c>
      <c r="I1276" s="5" t="s">
        <v>8745</v>
      </c>
      <c r="J1276" s="5" t="s">
        <v>8746</v>
      </c>
      <c r="K1276" s="5" t="s">
        <v>37</v>
      </c>
      <c r="L1276" s="5" t="s">
        <v>55</v>
      </c>
      <c r="M1276" s="10"/>
      <c r="N1276" s="10"/>
      <c r="O1276" s="10"/>
      <c r="P1276" s="10"/>
      <c r="Q1276" s="10"/>
      <c r="R1276" s="10"/>
      <c r="S1276" s="10"/>
      <c r="T1276" s="10"/>
      <c r="U1276" s="10"/>
      <c r="V1276" s="10"/>
      <c r="W1276" s="10"/>
      <c r="X1276" s="10"/>
      <c r="Y1276" s="10"/>
      <c r="Z1276" s="10"/>
      <c r="AA1276" s="10"/>
    </row>
    <row r="1277" spans="1:27" ht="20.25" customHeight="1">
      <c r="A1277" s="5" t="s">
        <v>784</v>
      </c>
      <c r="B1277" s="5" t="s">
        <v>2574</v>
      </c>
      <c r="C1277" s="5" t="s">
        <v>170</v>
      </c>
      <c r="D1277" s="5" t="s">
        <v>378</v>
      </c>
      <c r="E1277" s="5" t="s">
        <v>45</v>
      </c>
      <c r="F1277" s="5" t="s">
        <v>144</v>
      </c>
      <c r="G1277" s="5" t="s">
        <v>31</v>
      </c>
      <c r="H1277" s="5" t="s">
        <v>76</v>
      </c>
      <c r="I1277" s="5" t="s">
        <v>2575</v>
      </c>
      <c r="J1277" s="5" t="s">
        <v>8749</v>
      </c>
      <c r="K1277" s="5" t="s">
        <v>37</v>
      </c>
      <c r="L1277" s="5" t="s">
        <v>55</v>
      </c>
      <c r="M1277" s="10"/>
      <c r="N1277" s="10"/>
      <c r="O1277" s="10"/>
      <c r="P1277" s="10"/>
      <c r="Q1277" s="10"/>
      <c r="R1277" s="10"/>
      <c r="S1277" s="10"/>
      <c r="T1277" s="10"/>
      <c r="U1277" s="10"/>
      <c r="V1277" s="10"/>
      <c r="W1277" s="10"/>
      <c r="X1277" s="10"/>
      <c r="Y1277" s="10"/>
      <c r="Z1277" s="10"/>
      <c r="AA1277" s="10"/>
    </row>
    <row r="1278" spans="1:27" ht="20.25" customHeight="1">
      <c r="A1278" s="5" t="s">
        <v>8750</v>
      </c>
      <c r="B1278" s="5" t="s">
        <v>8751</v>
      </c>
      <c r="C1278" s="5" t="s">
        <v>170</v>
      </c>
      <c r="D1278" s="5" t="s">
        <v>1881</v>
      </c>
      <c r="E1278" s="5" t="s">
        <v>45</v>
      </c>
      <c r="F1278" s="5" t="s">
        <v>188</v>
      </c>
      <c r="G1278" s="5" t="s">
        <v>108</v>
      </c>
      <c r="H1278" s="5" t="s">
        <v>2631</v>
      </c>
      <c r="I1278" s="5" t="s">
        <v>8752</v>
      </c>
      <c r="J1278" s="5" t="s">
        <v>8753</v>
      </c>
      <c r="K1278" s="5" t="s">
        <v>53</v>
      </c>
      <c r="L1278" s="5" t="s">
        <v>55</v>
      </c>
      <c r="M1278" s="10"/>
      <c r="N1278" s="10"/>
      <c r="O1278" s="10"/>
      <c r="P1278" s="10"/>
      <c r="Q1278" s="10"/>
      <c r="R1278" s="10"/>
      <c r="S1278" s="10"/>
      <c r="T1278" s="10"/>
      <c r="U1278" s="10"/>
      <c r="V1278" s="10"/>
      <c r="W1278" s="10"/>
      <c r="X1278" s="10"/>
      <c r="Y1278" s="10"/>
      <c r="Z1278" s="10"/>
      <c r="AA1278" s="10"/>
    </row>
    <row r="1279" spans="1:27" ht="20.25" customHeight="1">
      <c r="A1279" s="5" t="s">
        <v>8754</v>
      </c>
      <c r="B1279" s="5" t="s">
        <v>8755</v>
      </c>
      <c r="C1279" s="5" t="s">
        <v>170</v>
      </c>
      <c r="D1279" s="5" t="s">
        <v>390</v>
      </c>
      <c r="E1279" s="5" t="s">
        <v>45</v>
      </c>
      <c r="F1279" s="5" t="s">
        <v>56</v>
      </c>
      <c r="G1279" s="5" t="s">
        <v>31</v>
      </c>
      <c r="H1279" s="5" t="s">
        <v>479</v>
      </c>
      <c r="I1279" s="5" t="s">
        <v>8756</v>
      </c>
      <c r="J1279" s="5" t="s">
        <v>8757</v>
      </c>
      <c r="K1279" s="5" t="s">
        <v>53</v>
      </c>
      <c r="L1279" s="5" t="s">
        <v>89</v>
      </c>
      <c r="M1279" s="10"/>
      <c r="N1279" s="10"/>
      <c r="O1279" s="10"/>
      <c r="P1279" s="10"/>
      <c r="Q1279" s="10"/>
      <c r="R1279" s="10"/>
      <c r="S1279" s="10"/>
      <c r="T1279" s="10"/>
      <c r="U1279" s="10"/>
      <c r="V1279" s="10"/>
      <c r="W1279" s="10"/>
      <c r="X1279" s="10"/>
      <c r="Y1279" s="10"/>
      <c r="Z1279" s="10"/>
      <c r="AA1279" s="10"/>
    </row>
    <row r="1280" spans="1:27" ht="20.25" customHeight="1">
      <c r="A1280" s="5" t="s">
        <v>8758</v>
      </c>
      <c r="B1280" s="5" t="s">
        <v>8760</v>
      </c>
      <c r="C1280" s="5" t="s">
        <v>170</v>
      </c>
      <c r="D1280" s="5" t="s">
        <v>390</v>
      </c>
      <c r="E1280" s="5" t="s">
        <v>45</v>
      </c>
      <c r="F1280" s="5" t="s">
        <v>188</v>
      </c>
      <c r="G1280" s="5" t="s">
        <v>66</v>
      </c>
      <c r="H1280" s="5" t="s">
        <v>6915</v>
      </c>
      <c r="I1280" s="5" t="s">
        <v>8761</v>
      </c>
      <c r="J1280" s="5" t="s">
        <v>8763</v>
      </c>
      <c r="K1280" s="5" t="s">
        <v>53</v>
      </c>
      <c r="L1280" s="5" t="s">
        <v>271</v>
      </c>
      <c r="M1280" s="10"/>
      <c r="N1280" s="10"/>
      <c r="O1280" s="10"/>
      <c r="P1280" s="10"/>
      <c r="Q1280" s="10"/>
      <c r="R1280" s="10"/>
      <c r="S1280" s="10"/>
      <c r="T1280" s="10"/>
      <c r="U1280" s="10"/>
      <c r="V1280" s="10"/>
      <c r="W1280" s="10"/>
      <c r="X1280" s="10"/>
      <c r="Y1280" s="10"/>
      <c r="Z1280" s="10"/>
      <c r="AA1280" s="10"/>
    </row>
    <row r="1281" spans="1:27" ht="20.25" customHeight="1">
      <c r="A1281" s="5" t="s">
        <v>8765</v>
      </c>
      <c r="B1281" s="5" t="s">
        <v>8766</v>
      </c>
      <c r="C1281" s="5" t="s">
        <v>170</v>
      </c>
      <c r="D1281" s="5" t="s">
        <v>171</v>
      </c>
      <c r="E1281" s="5" t="s">
        <v>29</v>
      </c>
      <c r="F1281" s="5" t="s">
        <v>493</v>
      </c>
      <c r="G1281" s="5" t="s">
        <v>31</v>
      </c>
      <c r="H1281" s="5" t="s">
        <v>57</v>
      </c>
      <c r="I1281" s="5" t="s">
        <v>8767</v>
      </c>
      <c r="J1281" s="5" t="s">
        <v>8768</v>
      </c>
      <c r="K1281" s="5" t="s">
        <v>100</v>
      </c>
      <c r="L1281" s="5" t="s">
        <v>55</v>
      </c>
      <c r="M1281" s="10"/>
      <c r="N1281" s="10"/>
      <c r="O1281" s="10"/>
      <c r="P1281" s="10"/>
      <c r="Q1281" s="10"/>
      <c r="R1281" s="10"/>
      <c r="S1281" s="10"/>
      <c r="T1281" s="10"/>
      <c r="U1281" s="10"/>
      <c r="V1281" s="10"/>
      <c r="W1281" s="10"/>
      <c r="X1281" s="10"/>
      <c r="Y1281" s="10"/>
      <c r="Z1281" s="10"/>
      <c r="AA1281" s="10"/>
    </row>
    <row r="1282" spans="1:27" ht="20.25" customHeight="1">
      <c r="A1282" s="5" t="s">
        <v>8769</v>
      </c>
      <c r="B1282" s="5" t="s">
        <v>8770</v>
      </c>
      <c r="C1282" s="5" t="s">
        <v>170</v>
      </c>
      <c r="D1282" s="5" t="s">
        <v>390</v>
      </c>
      <c r="E1282" s="5" t="s">
        <v>29</v>
      </c>
      <c r="F1282" s="5" t="s">
        <v>151</v>
      </c>
      <c r="G1282" s="5" t="s">
        <v>108</v>
      </c>
      <c r="H1282" s="5" t="s">
        <v>57</v>
      </c>
      <c r="I1282" s="5" t="s">
        <v>8771</v>
      </c>
      <c r="J1282" s="5" t="s">
        <v>8772</v>
      </c>
      <c r="K1282" s="5" t="s">
        <v>53</v>
      </c>
      <c r="L1282" s="5" t="s">
        <v>55</v>
      </c>
      <c r="M1282" s="10"/>
      <c r="N1282" s="10"/>
      <c r="O1282" s="10"/>
      <c r="P1282" s="10"/>
      <c r="Q1282" s="10"/>
      <c r="R1282" s="10"/>
      <c r="S1282" s="10"/>
      <c r="T1282" s="10"/>
      <c r="U1282" s="10"/>
      <c r="V1282" s="10"/>
      <c r="W1282" s="10"/>
      <c r="X1282" s="10"/>
      <c r="Y1282" s="10"/>
      <c r="Z1282" s="10"/>
      <c r="AA1282" s="10"/>
    </row>
    <row r="1283" spans="1:27" ht="20.25" customHeight="1">
      <c r="A1283" s="5" t="s">
        <v>2765</v>
      </c>
      <c r="B1283" s="5" t="s">
        <v>3777</v>
      </c>
      <c r="C1283" s="5" t="s">
        <v>170</v>
      </c>
      <c r="D1283" s="5" t="s">
        <v>435</v>
      </c>
      <c r="E1283" s="5" t="s">
        <v>45</v>
      </c>
      <c r="F1283" s="5" t="s">
        <v>2463</v>
      </c>
      <c r="G1283" s="5" t="s">
        <v>108</v>
      </c>
      <c r="H1283" s="5" t="s">
        <v>213</v>
      </c>
      <c r="I1283" s="5" t="s">
        <v>8773</v>
      </c>
      <c r="J1283" s="5" t="s">
        <v>8774</v>
      </c>
      <c r="K1283" s="5" t="s">
        <v>53</v>
      </c>
      <c r="L1283" s="5" t="s">
        <v>55</v>
      </c>
      <c r="M1283" s="10"/>
      <c r="N1283" s="10"/>
      <c r="O1283" s="10"/>
      <c r="P1283" s="10"/>
      <c r="Q1283" s="10"/>
      <c r="R1283" s="10"/>
      <c r="S1283" s="10"/>
      <c r="T1283" s="10"/>
      <c r="U1283" s="10"/>
      <c r="V1283" s="10"/>
      <c r="W1283" s="10"/>
      <c r="X1283" s="10"/>
      <c r="Y1283" s="10"/>
      <c r="Z1283" s="10"/>
      <c r="AA1283" s="10"/>
    </row>
    <row r="1284" spans="1:27" ht="20.25" customHeight="1">
      <c r="A1284" s="5" t="s">
        <v>8777</v>
      </c>
      <c r="B1284" s="5" t="s">
        <v>8778</v>
      </c>
      <c r="C1284" s="5" t="s">
        <v>170</v>
      </c>
      <c r="D1284" s="5" t="s">
        <v>390</v>
      </c>
      <c r="E1284" s="5" t="s">
        <v>29</v>
      </c>
      <c r="F1284" s="5" t="s">
        <v>30</v>
      </c>
      <c r="G1284" s="5" t="s">
        <v>125</v>
      </c>
      <c r="H1284" s="5" t="s">
        <v>8779</v>
      </c>
      <c r="I1284" s="5" t="s">
        <v>8780</v>
      </c>
      <c r="J1284" s="5" t="s">
        <v>8781</v>
      </c>
      <c r="K1284" s="5" t="s">
        <v>1599</v>
      </c>
      <c r="L1284" s="5" t="s">
        <v>55</v>
      </c>
      <c r="M1284" s="10"/>
      <c r="N1284" s="10"/>
      <c r="O1284" s="10"/>
      <c r="P1284" s="10"/>
      <c r="Q1284" s="10"/>
      <c r="R1284" s="10"/>
      <c r="S1284" s="10"/>
      <c r="T1284" s="10"/>
      <c r="U1284" s="10"/>
      <c r="V1284" s="10"/>
      <c r="W1284" s="10"/>
      <c r="X1284" s="10"/>
      <c r="Y1284" s="10"/>
      <c r="Z1284" s="10"/>
      <c r="AA1284" s="10"/>
    </row>
    <row r="1285" spans="1:27" ht="20.25" customHeight="1">
      <c r="A1285" s="5" t="s">
        <v>7278</v>
      </c>
      <c r="B1285" s="5" t="s">
        <v>8785</v>
      </c>
      <c r="C1285" s="5" t="s">
        <v>170</v>
      </c>
      <c r="D1285" s="5" t="s">
        <v>390</v>
      </c>
      <c r="E1285" s="5" t="s">
        <v>45</v>
      </c>
      <c r="F1285" s="5" t="s">
        <v>7518</v>
      </c>
      <c r="G1285" s="5" t="s">
        <v>125</v>
      </c>
      <c r="H1285" s="5" t="s">
        <v>484</v>
      </c>
      <c r="I1285" s="5" t="s">
        <v>8786</v>
      </c>
      <c r="J1285" s="5" t="s">
        <v>8788</v>
      </c>
      <c r="K1285" s="5" t="s">
        <v>37</v>
      </c>
      <c r="L1285" s="5" t="s">
        <v>405</v>
      </c>
      <c r="M1285" s="10"/>
      <c r="N1285" s="10"/>
      <c r="O1285" s="10"/>
      <c r="P1285" s="10"/>
      <c r="Q1285" s="10"/>
      <c r="R1285" s="10"/>
      <c r="S1285" s="10"/>
      <c r="T1285" s="10"/>
      <c r="U1285" s="10"/>
      <c r="V1285" s="10"/>
      <c r="W1285" s="10"/>
      <c r="X1285" s="10"/>
      <c r="Y1285" s="10"/>
      <c r="Z1285" s="10"/>
      <c r="AA1285" s="10"/>
    </row>
    <row r="1286" spans="1:27" ht="20.25" customHeight="1">
      <c r="A1286" s="5" t="s">
        <v>8790</v>
      </c>
      <c r="B1286" s="5" t="s">
        <v>8791</v>
      </c>
      <c r="C1286" s="5" t="s">
        <v>170</v>
      </c>
      <c r="D1286" s="5" t="s">
        <v>390</v>
      </c>
      <c r="E1286" s="5" t="s">
        <v>29</v>
      </c>
      <c r="F1286" s="5" t="s">
        <v>222</v>
      </c>
      <c r="G1286" s="5" t="s">
        <v>125</v>
      </c>
      <c r="H1286" s="5" t="s">
        <v>117</v>
      </c>
      <c r="I1286" s="5" t="s">
        <v>8792</v>
      </c>
      <c r="J1286" s="5" t="s">
        <v>8793</v>
      </c>
      <c r="K1286" s="5" t="s">
        <v>53</v>
      </c>
      <c r="L1286" s="5" t="s">
        <v>55</v>
      </c>
      <c r="M1286" s="10"/>
      <c r="N1286" s="10"/>
      <c r="O1286" s="10"/>
      <c r="P1286" s="10"/>
      <c r="Q1286" s="10"/>
      <c r="R1286" s="10"/>
      <c r="S1286" s="10"/>
      <c r="T1286" s="10"/>
      <c r="U1286" s="10"/>
      <c r="V1286" s="10"/>
      <c r="W1286" s="10"/>
      <c r="X1286" s="10"/>
      <c r="Y1286" s="10"/>
      <c r="Z1286" s="10"/>
      <c r="AA1286" s="10"/>
    </row>
    <row r="1287" spans="1:27" ht="20.25" customHeight="1">
      <c r="A1287" s="5" t="s">
        <v>8794</v>
      </c>
      <c r="B1287" s="5" t="s">
        <v>8795</v>
      </c>
      <c r="C1287" s="5" t="s">
        <v>170</v>
      </c>
      <c r="D1287" s="5" t="s">
        <v>342</v>
      </c>
      <c r="E1287" s="5" t="s">
        <v>29</v>
      </c>
      <c r="F1287" s="5" t="s">
        <v>548</v>
      </c>
      <c r="G1287" s="5" t="s">
        <v>125</v>
      </c>
      <c r="H1287" s="5" t="s">
        <v>68</v>
      </c>
      <c r="I1287" s="5" t="s">
        <v>8796</v>
      </c>
      <c r="J1287" s="5" t="s">
        <v>8797</v>
      </c>
      <c r="K1287" s="5" t="s">
        <v>100</v>
      </c>
      <c r="L1287" s="5" t="s">
        <v>55</v>
      </c>
      <c r="M1287" s="10"/>
      <c r="N1287" s="10"/>
      <c r="O1287" s="10"/>
      <c r="P1287" s="10"/>
      <c r="Q1287" s="10"/>
      <c r="R1287" s="10"/>
      <c r="S1287" s="10"/>
      <c r="T1287" s="10"/>
      <c r="U1287" s="10"/>
      <c r="V1287" s="10"/>
      <c r="W1287" s="10"/>
      <c r="X1287" s="10"/>
      <c r="Y1287" s="10"/>
      <c r="Z1287" s="10"/>
      <c r="AA1287" s="10"/>
    </row>
    <row r="1288" spans="1:27" ht="20.25" customHeight="1">
      <c r="A1288" s="5" t="s">
        <v>8560</v>
      </c>
      <c r="B1288" s="5" t="s">
        <v>8561</v>
      </c>
      <c r="C1288" s="5" t="s">
        <v>170</v>
      </c>
      <c r="D1288" s="5" t="s">
        <v>435</v>
      </c>
      <c r="E1288" s="5" t="s">
        <v>29</v>
      </c>
      <c r="F1288" s="5" t="s">
        <v>30</v>
      </c>
      <c r="G1288" s="5" t="s">
        <v>125</v>
      </c>
      <c r="H1288" s="5" t="s">
        <v>57</v>
      </c>
      <c r="I1288" s="5" t="s">
        <v>8563</v>
      </c>
      <c r="J1288" s="5" t="s">
        <v>8564</v>
      </c>
      <c r="K1288" s="5" t="s">
        <v>53</v>
      </c>
      <c r="L1288" s="5" t="s">
        <v>55</v>
      </c>
      <c r="M1288" s="10"/>
      <c r="N1288" s="10"/>
      <c r="O1288" s="10"/>
      <c r="P1288" s="10"/>
      <c r="Q1288" s="10"/>
      <c r="R1288" s="10"/>
      <c r="S1288" s="10"/>
      <c r="T1288" s="10"/>
      <c r="U1288" s="10"/>
      <c r="V1288" s="10"/>
      <c r="W1288" s="10"/>
      <c r="X1288" s="10"/>
      <c r="Y1288" s="10"/>
      <c r="Z1288" s="10"/>
      <c r="AA1288" s="10"/>
    </row>
    <row r="1289" spans="1:27" ht="20.25" customHeight="1">
      <c r="A1289" s="5" t="s">
        <v>2660</v>
      </c>
      <c r="B1289" s="5" t="s">
        <v>8800</v>
      </c>
      <c r="C1289" s="5" t="s">
        <v>170</v>
      </c>
      <c r="D1289" s="5" t="s">
        <v>342</v>
      </c>
      <c r="E1289" s="5" t="s">
        <v>45</v>
      </c>
      <c r="F1289" s="5" t="s">
        <v>493</v>
      </c>
      <c r="G1289" s="5" t="s">
        <v>108</v>
      </c>
      <c r="H1289" s="5" t="s">
        <v>479</v>
      </c>
      <c r="I1289" s="5"/>
      <c r="J1289" s="5" t="s">
        <v>8801</v>
      </c>
      <c r="K1289" s="5" t="s">
        <v>53</v>
      </c>
      <c r="L1289" s="5" t="s">
        <v>55</v>
      </c>
      <c r="M1289" s="10"/>
      <c r="N1289" s="10"/>
      <c r="O1289" s="10"/>
      <c r="P1289" s="10"/>
      <c r="Q1289" s="10"/>
      <c r="R1289" s="10"/>
      <c r="S1289" s="10"/>
      <c r="T1289" s="10"/>
      <c r="U1289" s="10"/>
      <c r="V1289" s="10"/>
      <c r="W1289" s="10"/>
      <c r="X1289" s="10"/>
      <c r="Y1289" s="10"/>
      <c r="Z1289" s="10"/>
      <c r="AA1289" s="10"/>
    </row>
    <row r="1290" spans="1:27" ht="20.25" customHeight="1">
      <c r="A1290" s="5" t="s">
        <v>2660</v>
      </c>
      <c r="B1290" s="5" t="s">
        <v>8802</v>
      </c>
      <c r="C1290" s="5" t="s">
        <v>170</v>
      </c>
      <c r="D1290" s="5" t="s">
        <v>47</v>
      </c>
      <c r="E1290" s="5" t="s">
        <v>29</v>
      </c>
      <c r="F1290" s="5" t="s">
        <v>493</v>
      </c>
      <c r="G1290" s="5" t="s">
        <v>108</v>
      </c>
      <c r="H1290" s="5" t="s">
        <v>484</v>
      </c>
      <c r="I1290" s="5"/>
      <c r="J1290" s="5" t="s">
        <v>8803</v>
      </c>
      <c r="K1290" s="5" t="s">
        <v>53</v>
      </c>
      <c r="L1290" s="5" t="s">
        <v>38</v>
      </c>
      <c r="M1290" s="10"/>
      <c r="N1290" s="10"/>
      <c r="O1290" s="10"/>
      <c r="P1290" s="10"/>
      <c r="Q1290" s="10"/>
      <c r="R1290" s="10"/>
      <c r="S1290" s="10"/>
      <c r="T1290" s="10"/>
      <c r="U1290" s="10"/>
      <c r="V1290" s="10"/>
      <c r="W1290" s="10"/>
      <c r="X1290" s="10"/>
      <c r="Y1290" s="10"/>
      <c r="Z1290" s="10"/>
      <c r="AA1290" s="10"/>
    </row>
    <row r="1291" spans="1:27" ht="20.25" customHeight="1">
      <c r="A1291" s="5" t="s">
        <v>8804</v>
      </c>
      <c r="B1291" s="5" t="s">
        <v>8805</v>
      </c>
      <c r="C1291" s="5" t="s">
        <v>170</v>
      </c>
      <c r="D1291" s="5" t="s">
        <v>47</v>
      </c>
      <c r="E1291" s="5" t="s">
        <v>29</v>
      </c>
      <c r="F1291" s="5" t="s">
        <v>178</v>
      </c>
      <c r="G1291" s="5" t="s">
        <v>31</v>
      </c>
      <c r="H1291" s="5" t="s">
        <v>57</v>
      </c>
      <c r="I1291" s="5" t="s">
        <v>8806</v>
      </c>
      <c r="J1291" s="5" t="s">
        <v>8807</v>
      </c>
      <c r="K1291" s="5" t="s">
        <v>100</v>
      </c>
      <c r="L1291" s="5" t="s">
        <v>55</v>
      </c>
      <c r="M1291" s="10"/>
      <c r="N1291" s="10"/>
      <c r="O1291" s="10"/>
      <c r="P1291" s="10"/>
      <c r="Q1291" s="10"/>
      <c r="R1291" s="10"/>
      <c r="S1291" s="10"/>
      <c r="T1291" s="10"/>
      <c r="U1291" s="10"/>
      <c r="V1291" s="10"/>
      <c r="W1291" s="10"/>
      <c r="X1291" s="10"/>
      <c r="Y1291" s="10"/>
      <c r="Z1291" s="10"/>
      <c r="AA1291" s="10"/>
    </row>
    <row r="1292" spans="1:27" ht="20.25" customHeight="1">
      <c r="A1292" s="5" t="s">
        <v>2665</v>
      </c>
      <c r="B1292" s="5" t="s">
        <v>2809</v>
      </c>
      <c r="C1292" s="5" t="s">
        <v>170</v>
      </c>
      <c r="D1292" s="5" t="s">
        <v>390</v>
      </c>
      <c r="E1292" s="5" t="s">
        <v>45</v>
      </c>
      <c r="F1292" s="5" t="s">
        <v>538</v>
      </c>
      <c r="G1292" s="5" t="s">
        <v>31</v>
      </c>
      <c r="H1292" s="5" t="s">
        <v>48</v>
      </c>
      <c r="I1292" s="5" t="s">
        <v>4101</v>
      </c>
      <c r="J1292" s="5" t="s">
        <v>8810</v>
      </c>
      <c r="K1292" s="5" t="s">
        <v>53</v>
      </c>
      <c r="L1292" s="5" t="s">
        <v>55</v>
      </c>
      <c r="M1292" s="10"/>
      <c r="N1292" s="10"/>
      <c r="O1292" s="10"/>
      <c r="P1292" s="10"/>
      <c r="Q1292" s="10"/>
      <c r="R1292" s="10"/>
      <c r="S1292" s="10"/>
      <c r="T1292" s="10"/>
      <c r="U1292" s="10"/>
      <c r="V1292" s="10"/>
      <c r="W1292" s="10"/>
      <c r="X1292" s="10"/>
      <c r="Y1292" s="10"/>
      <c r="Z1292" s="10"/>
      <c r="AA1292" s="10"/>
    </row>
    <row r="1293" spans="1:27" ht="20.25" customHeight="1">
      <c r="A1293" s="5" t="s">
        <v>8811</v>
      </c>
      <c r="B1293" s="5" t="s">
        <v>8812</v>
      </c>
      <c r="C1293" s="5" t="s">
        <v>170</v>
      </c>
      <c r="D1293" s="5" t="s">
        <v>378</v>
      </c>
      <c r="E1293" s="5" t="s">
        <v>45</v>
      </c>
      <c r="F1293" s="5" t="s">
        <v>964</v>
      </c>
      <c r="G1293" s="5" t="s">
        <v>31</v>
      </c>
      <c r="H1293" s="5" t="s">
        <v>76</v>
      </c>
      <c r="I1293" s="5" t="s">
        <v>3503</v>
      </c>
      <c r="J1293" s="5" t="s">
        <v>8814</v>
      </c>
      <c r="K1293" s="5" t="s">
        <v>53</v>
      </c>
      <c r="L1293" s="5" t="s">
        <v>55</v>
      </c>
      <c r="M1293" s="10"/>
      <c r="N1293" s="10"/>
      <c r="O1293" s="10"/>
      <c r="P1293" s="10"/>
      <c r="Q1293" s="10"/>
      <c r="R1293" s="10"/>
      <c r="S1293" s="10"/>
      <c r="T1293" s="10"/>
      <c r="U1293" s="10"/>
      <c r="V1293" s="10"/>
      <c r="W1293" s="10"/>
      <c r="X1293" s="10"/>
      <c r="Y1293" s="10"/>
      <c r="Z1293" s="10"/>
      <c r="AA1293" s="10"/>
    </row>
    <row r="1294" spans="1:27" ht="20.25" customHeight="1">
      <c r="A1294" s="5" t="s">
        <v>8817</v>
      </c>
      <c r="B1294" s="5" t="s">
        <v>8818</v>
      </c>
      <c r="C1294" s="5" t="s">
        <v>170</v>
      </c>
      <c r="D1294" s="5" t="s">
        <v>390</v>
      </c>
      <c r="E1294" s="5" t="s">
        <v>45</v>
      </c>
      <c r="F1294" s="5" t="s">
        <v>178</v>
      </c>
      <c r="G1294" s="5" t="s">
        <v>108</v>
      </c>
      <c r="H1294" s="5" t="s">
        <v>644</v>
      </c>
      <c r="I1294" s="5" t="s">
        <v>8820</v>
      </c>
      <c r="J1294" s="5" t="s">
        <v>8821</v>
      </c>
      <c r="K1294" s="5" t="s">
        <v>37</v>
      </c>
      <c r="L1294" s="5" t="s">
        <v>405</v>
      </c>
      <c r="M1294" s="10"/>
      <c r="N1294" s="10"/>
      <c r="O1294" s="10"/>
      <c r="P1294" s="10"/>
      <c r="Q1294" s="10"/>
      <c r="R1294" s="10"/>
      <c r="S1294" s="10"/>
      <c r="T1294" s="10"/>
      <c r="U1294" s="10"/>
      <c r="V1294" s="10"/>
      <c r="W1294" s="10"/>
      <c r="X1294" s="10"/>
      <c r="Y1294" s="10"/>
      <c r="Z1294" s="10"/>
      <c r="AA1294" s="10"/>
    </row>
    <row r="1295" spans="1:27" ht="20.25" customHeight="1">
      <c r="A1295" s="5" t="s">
        <v>8823</v>
      </c>
      <c r="B1295" s="5" t="s">
        <v>8824</v>
      </c>
      <c r="C1295" s="5" t="s">
        <v>170</v>
      </c>
      <c r="D1295" s="5" t="s">
        <v>390</v>
      </c>
      <c r="E1295" s="5" t="s">
        <v>29</v>
      </c>
      <c r="F1295" s="5" t="s">
        <v>151</v>
      </c>
      <c r="G1295" s="5" t="s">
        <v>66</v>
      </c>
      <c r="H1295" s="5" t="s">
        <v>57</v>
      </c>
      <c r="I1295" s="5" t="s">
        <v>8825</v>
      </c>
      <c r="J1295" s="5" t="s">
        <v>8826</v>
      </c>
      <c r="K1295" s="5" t="s">
        <v>53</v>
      </c>
      <c r="L1295" s="5" t="s">
        <v>55</v>
      </c>
      <c r="M1295" s="10"/>
      <c r="N1295" s="10"/>
      <c r="O1295" s="10"/>
      <c r="P1295" s="10"/>
      <c r="Q1295" s="10"/>
      <c r="R1295" s="10"/>
      <c r="S1295" s="10"/>
      <c r="T1295" s="10"/>
      <c r="U1295" s="10"/>
      <c r="V1295" s="10"/>
      <c r="W1295" s="10"/>
      <c r="X1295" s="10"/>
      <c r="Y1295" s="10"/>
      <c r="Z1295" s="10"/>
      <c r="AA1295" s="10"/>
    </row>
    <row r="1296" spans="1:27" ht="20.25" customHeight="1">
      <c r="A1296" s="5" t="s">
        <v>2758</v>
      </c>
      <c r="B1296" s="5" t="s">
        <v>8830</v>
      </c>
      <c r="C1296" s="5" t="s">
        <v>170</v>
      </c>
      <c r="D1296" s="5" t="s">
        <v>390</v>
      </c>
      <c r="E1296" s="5" t="s">
        <v>45</v>
      </c>
      <c r="F1296" s="5" t="s">
        <v>538</v>
      </c>
      <c r="G1296" s="5" t="s">
        <v>125</v>
      </c>
      <c r="H1296" s="5" t="s">
        <v>117</v>
      </c>
      <c r="I1296" s="5"/>
      <c r="J1296" s="5" t="s">
        <v>8831</v>
      </c>
      <c r="K1296" s="5" t="s">
        <v>37</v>
      </c>
      <c r="L1296" s="5" t="s">
        <v>55</v>
      </c>
      <c r="M1296" s="10"/>
      <c r="N1296" s="10"/>
      <c r="O1296" s="10"/>
      <c r="P1296" s="10"/>
      <c r="Q1296" s="10"/>
      <c r="R1296" s="10"/>
      <c r="S1296" s="10"/>
      <c r="T1296" s="10"/>
      <c r="U1296" s="10"/>
      <c r="V1296" s="10"/>
      <c r="W1296" s="10"/>
      <c r="X1296" s="10"/>
      <c r="Y1296" s="10"/>
      <c r="Z1296" s="10"/>
      <c r="AA1296" s="10"/>
    </row>
    <row r="1297" spans="1:27" ht="20.25" customHeight="1">
      <c r="A1297" s="5" t="s">
        <v>8832</v>
      </c>
      <c r="B1297" s="5" t="s">
        <v>8833</v>
      </c>
      <c r="C1297" s="5" t="s">
        <v>170</v>
      </c>
      <c r="D1297" s="5" t="s">
        <v>171</v>
      </c>
      <c r="E1297" s="5" t="s">
        <v>29</v>
      </c>
      <c r="F1297" s="5" t="s">
        <v>2677</v>
      </c>
      <c r="G1297" s="5" t="s">
        <v>108</v>
      </c>
      <c r="H1297" s="5" t="s">
        <v>57</v>
      </c>
      <c r="I1297" s="5" t="s">
        <v>8834</v>
      </c>
      <c r="J1297" s="5" t="s">
        <v>8835</v>
      </c>
      <c r="K1297" s="5" t="s">
        <v>37</v>
      </c>
      <c r="L1297" s="5" t="s">
        <v>55</v>
      </c>
      <c r="M1297" s="10"/>
      <c r="N1297" s="10"/>
      <c r="O1297" s="10"/>
      <c r="P1297" s="10"/>
      <c r="Q1297" s="10"/>
      <c r="R1297" s="10"/>
      <c r="S1297" s="10"/>
      <c r="T1297" s="10"/>
      <c r="U1297" s="10"/>
      <c r="V1297" s="10"/>
      <c r="W1297" s="10"/>
      <c r="X1297" s="10"/>
      <c r="Y1297" s="10"/>
      <c r="Z1297" s="10"/>
      <c r="AA1297" s="10"/>
    </row>
    <row r="1298" spans="1:27" ht="20.25" customHeight="1">
      <c r="A1298" s="5" t="s">
        <v>130</v>
      </c>
      <c r="B1298" s="5" t="s">
        <v>1264</v>
      </c>
      <c r="C1298" s="5" t="s">
        <v>170</v>
      </c>
      <c r="D1298" s="5" t="s">
        <v>47</v>
      </c>
      <c r="E1298" s="5" t="s">
        <v>45</v>
      </c>
      <c r="F1298" s="5" t="s">
        <v>478</v>
      </c>
      <c r="G1298" s="5" t="s">
        <v>108</v>
      </c>
      <c r="H1298" s="5" t="s">
        <v>802</v>
      </c>
      <c r="I1298" s="5" t="s">
        <v>1267</v>
      </c>
      <c r="J1298" s="5" t="s">
        <v>1271</v>
      </c>
      <c r="K1298" s="5" t="s">
        <v>167</v>
      </c>
      <c r="L1298" s="5" t="s">
        <v>55</v>
      </c>
      <c r="M1298" s="10"/>
      <c r="N1298" s="10"/>
      <c r="O1298" s="10"/>
      <c r="P1298" s="10"/>
      <c r="Q1298" s="10"/>
      <c r="R1298" s="10"/>
      <c r="S1298" s="10"/>
      <c r="T1298" s="10"/>
      <c r="U1298" s="10"/>
      <c r="V1298" s="10"/>
      <c r="W1298" s="10"/>
      <c r="X1298" s="10"/>
      <c r="Y1298" s="10"/>
      <c r="Z1298" s="10"/>
      <c r="AA1298" s="10"/>
    </row>
    <row r="1299" spans="1:27" ht="20.25" customHeight="1">
      <c r="A1299" s="5" t="s">
        <v>8840</v>
      </c>
      <c r="B1299" s="5" t="s">
        <v>8841</v>
      </c>
      <c r="C1299" s="5" t="s">
        <v>170</v>
      </c>
      <c r="D1299" s="5" t="s">
        <v>47</v>
      </c>
      <c r="E1299" s="5" t="s">
        <v>45</v>
      </c>
      <c r="F1299" s="5" t="s">
        <v>151</v>
      </c>
      <c r="G1299" s="5" t="s">
        <v>108</v>
      </c>
      <c r="H1299" s="5" t="s">
        <v>106</v>
      </c>
      <c r="I1299" s="5" t="s">
        <v>8842</v>
      </c>
      <c r="J1299" s="5" t="s">
        <v>8844</v>
      </c>
      <c r="K1299" s="5" t="s">
        <v>37</v>
      </c>
      <c r="L1299" s="5" t="s">
        <v>55</v>
      </c>
      <c r="M1299" s="10"/>
      <c r="N1299" s="10"/>
      <c r="O1299" s="10"/>
      <c r="P1299" s="10"/>
      <c r="Q1299" s="10"/>
      <c r="R1299" s="10"/>
      <c r="S1299" s="10"/>
      <c r="T1299" s="10"/>
      <c r="U1299" s="10"/>
      <c r="V1299" s="10"/>
      <c r="W1299" s="10"/>
      <c r="X1299" s="10"/>
      <c r="Y1299" s="10"/>
      <c r="Z1299" s="10"/>
      <c r="AA1299" s="10"/>
    </row>
    <row r="1300" spans="1:27" ht="20.25" customHeight="1">
      <c r="A1300" s="5" t="s">
        <v>8846</v>
      </c>
      <c r="B1300" s="5" t="s">
        <v>8847</v>
      </c>
      <c r="C1300" s="5" t="s">
        <v>170</v>
      </c>
      <c r="D1300" s="5" t="s">
        <v>47</v>
      </c>
      <c r="E1300" s="5" t="s">
        <v>29</v>
      </c>
      <c r="F1300" s="5" t="s">
        <v>65</v>
      </c>
      <c r="G1300" s="5" t="s">
        <v>31</v>
      </c>
      <c r="H1300" s="5" t="s">
        <v>537</v>
      </c>
      <c r="I1300" s="5" t="s">
        <v>8848</v>
      </c>
      <c r="J1300" s="5" t="s">
        <v>8849</v>
      </c>
      <c r="K1300" s="5" t="s">
        <v>37</v>
      </c>
      <c r="L1300" s="5" t="s">
        <v>237</v>
      </c>
      <c r="M1300" s="10"/>
      <c r="N1300" s="10"/>
      <c r="O1300" s="10"/>
      <c r="P1300" s="10"/>
      <c r="Q1300" s="10"/>
      <c r="R1300" s="10"/>
      <c r="S1300" s="10"/>
      <c r="T1300" s="10"/>
      <c r="U1300" s="10"/>
      <c r="V1300" s="10"/>
      <c r="W1300" s="10"/>
      <c r="X1300" s="10"/>
      <c r="Y1300" s="10"/>
      <c r="Z1300" s="10"/>
      <c r="AA1300" s="10"/>
    </row>
    <row r="1301" spans="1:27" ht="20.25" customHeight="1">
      <c r="A1301" s="5" t="s">
        <v>676</v>
      </c>
      <c r="B1301" s="5" t="s">
        <v>8850</v>
      </c>
      <c r="C1301" s="5" t="s">
        <v>170</v>
      </c>
      <c r="D1301" s="5" t="s">
        <v>435</v>
      </c>
      <c r="E1301" s="5" t="s">
        <v>29</v>
      </c>
      <c r="F1301" s="5" t="s">
        <v>1465</v>
      </c>
      <c r="G1301" s="5" t="s">
        <v>125</v>
      </c>
      <c r="H1301" s="5" t="s">
        <v>57</v>
      </c>
      <c r="I1301" s="5" t="s">
        <v>8851</v>
      </c>
      <c r="J1301" s="5" t="s">
        <v>8852</v>
      </c>
      <c r="K1301" s="5" t="s">
        <v>100</v>
      </c>
      <c r="L1301" s="5" t="s">
        <v>405</v>
      </c>
      <c r="M1301" s="10"/>
      <c r="N1301" s="10"/>
      <c r="O1301" s="10"/>
      <c r="P1301" s="10"/>
      <c r="Q1301" s="10"/>
      <c r="R1301" s="10"/>
      <c r="S1301" s="10"/>
      <c r="T1301" s="10"/>
      <c r="U1301" s="10"/>
      <c r="V1301" s="10"/>
      <c r="W1301" s="10"/>
      <c r="X1301" s="10"/>
      <c r="Y1301" s="10"/>
      <c r="Z1301" s="10"/>
      <c r="AA1301" s="10"/>
    </row>
    <row r="1302" spans="1:27" ht="20.25" customHeight="1">
      <c r="A1302" s="5" t="s">
        <v>5314</v>
      </c>
      <c r="B1302" s="5" t="s">
        <v>8853</v>
      </c>
      <c r="C1302" s="5" t="s">
        <v>170</v>
      </c>
      <c r="D1302" s="5" t="s">
        <v>435</v>
      </c>
      <c r="E1302" s="5" t="s">
        <v>29</v>
      </c>
      <c r="F1302" s="5" t="s">
        <v>272</v>
      </c>
      <c r="G1302" s="5" t="s">
        <v>125</v>
      </c>
      <c r="H1302" s="5" t="s">
        <v>5363</v>
      </c>
      <c r="I1302" s="5" t="s">
        <v>8854</v>
      </c>
      <c r="J1302" s="5" t="s">
        <v>8855</v>
      </c>
      <c r="K1302" s="5" t="s">
        <v>167</v>
      </c>
      <c r="L1302" s="5" t="s">
        <v>405</v>
      </c>
      <c r="M1302" s="10"/>
      <c r="N1302" s="10"/>
      <c r="O1302" s="10"/>
      <c r="P1302" s="10"/>
      <c r="Q1302" s="10"/>
      <c r="R1302" s="10"/>
      <c r="S1302" s="10"/>
      <c r="T1302" s="10"/>
      <c r="U1302" s="10"/>
      <c r="V1302" s="10"/>
      <c r="W1302" s="10"/>
      <c r="X1302" s="10"/>
      <c r="Y1302" s="10"/>
      <c r="Z1302" s="10"/>
      <c r="AA1302" s="10"/>
    </row>
    <row r="1303" spans="1:27" ht="20.25" customHeight="1">
      <c r="A1303" s="5" t="s">
        <v>8856</v>
      </c>
      <c r="B1303" s="5" t="s">
        <v>8857</v>
      </c>
      <c r="C1303" s="5" t="s">
        <v>170</v>
      </c>
      <c r="D1303" s="5" t="s">
        <v>342</v>
      </c>
      <c r="E1303" s="5" t="s">
        <v>29</v>
      </c>
      <c r="F1303" s="5" t="s">
        <v>56</v>
      </c>
      <c r="G1303" s="5" t="s">
        <v>31</v>
      </c>
      <c r="H1303" s="5" t="s">
        <v>8710</v>
      </c>
      <c r="I1303" s="5" t="s">
        <v>8860</v>
      </c>
      <c r="J1303" s="5" t="s">
        <v>8861</v>
      </c>
      <c r="K1303" s="5" t="s">
        <v>53</v>
      </c>
      <c r="L1303" s="5" t="s">
        <v>55</v>
      </c>
      <c r="M1303" s="10"/>
      <c r="N1303" s="10"/>
      <c r="O1303" s="10"/>
      <c r="P1303" s="10"/>
      <c r="Q1303" s="10"/>
      <c r="R1303" s="10"/>
      <c r="S1303" s="10"/>
      <c r="T1303" s="10"/>
      <c r="U1303" s="10"/>
      <c r="V1303" s="10"/>
      <c r="W1303" s="10"/>
      <c r="X1303" s="10"/>
      <c r="Y1303" s="10"/>
      <c r="Z1303" s="10"/>
      <c r="AA1303" s="10"/>
    </row>
    <row r="1304" spans="1:27" ht="20.25" customHeight="1">
      <c r="A1304" s="5" t="s">
        <v>8775</v>
      </c>
      <c r="B1304" s="5" t="s">
        <v>8865</v>
      </c>
      <c r="C1304" s="5" t="s">
        <v>170</v>
      </c>
      <c r="D1304" s="5" t="s">
        <v>47</v>
      </c>
      <c r="E1304" s="5" t="s">
        <v>29</v>
      </c>
      <c r="F1304" s="5" t="s">
        <v>214</v>
      </c>
      <c r="G1304" s="5" t="s">
        <v>125</v>
      </c>
      <c r="H1304" s="5" t="s">
        <v>1846</v>
      </c>
      <c r="I1304" s="5" t="s">
        <v>321</v>
      </c>
      <c r="J1304" s="5" t="s">
        <v>8868</v>
      </c>
      <c r="K1304" s="5" t="s">
        <v>53</v>
      </c>
      <c r="L1304" s="5" t="s">
        <v>55</v>
      </c>
      <c r="M1304" s="10"/>
      <c r="N1304" s="10"/>
      <c r="O1304" s="10"/>
      <c r="P1304" s="10"/>
      <c r="Q1304" s="10"/>
      <c r="R1304" s="10"/>
      <c r="S1304" s="10"/>
      <c r="T1304" s="10"/>
      <c r="U1304" s="10"/>
      <c r="V1304" s="10"/>
      <c r="W1304" s="10"/>
      <c r="X1304" s="10"/>
      <c r="Y1304" s="10"/>
      <c r="Z1304" s="10"/>
      <c r="AA1304" s="10"/>
    </row>
    <row r="1305" spans="1:27" ht="20.25" customHeight="1">
      <c r="A1305" s="5" t="s">
        <v>784</v>
      </c>
      <c r="B1305" s="5" t="s">
        <v>1701</v>
      </c>
      <c r="C1305" s="5" t="s">
        <v>170</v>
      </c>
      <c r="D1305" s="5" t="s">
        <v>435</v>
      </c>
      <c r="E1305" s="5" t="s">
        <v>29</v>
      </c>
      <c r="F1305" s="5" t="s">
        <v>65</v>
      </c>
      <c r="G1305" s="5" t="s">
        <v>108</v>
      </c>
      <c r="H1305" s="5" t="s">
        <v>48</v>
      </c>
      <c r="I1305" s="5" t="s">
        <v>8869</v>
      </c>
      <c r="J1305" s="5" t="s">
        <v>8870</v>
      </c>
      <c r="K1305" s="5" t="s">
        <v>37</v>
      </c>
      <c r="L1305" s="5" t="s">
        <v>38</v>
      </c>
      <c r="M1305" s="10"/>
      <c r="N1305" s="10"/>
      <c r="O1305" s="10"/>
      <c r="P1305" s="10"/>
      <c r="Q1305" s="10"/>
      <c r="R1305" s="10"/>
      <c r="S1305" s="10"/>
      <c r="T1305" s="10"/>
      <c r="U1305" s="10"/>
      <c r="V1305" s="10"/>
      <c r="W1305" s="10"/>
      <c r="X1305" s="10"/>
      <c r="Y1305" s="10"/>
      <c r="Z1305" s="10"/>
      <c r="AA1305" s="10"/>
    </row>
    <row r="1306" spans="1:27" ht="20.25" customHeight="1">
      <c r="A1306" s="5" t="s">
        <v>4114</v>
      </c>
      <c r="B1306" s="5" t="s">
        <v>8871</v>
      </c>
      <c r="C1306" s="5" t="s">
        <v>170</v>
      </c>
      <c r="D1306" s="5" t="s">
        <v>390</v>
      </c>
      <c r="E1306" s="5" t="s">
        <v>45</v>
      </c>
      <c r="F1306" s="5" t="s">
        <v>8872</v>
      </c>
      <c r="G1306" s="5" t="s">
        <v>31</v>
      </c>
      <c r="H1306" s="5" t="s">
        <v>213</v>
      </c>
      <c r="I1306" s="5"/>
      <c r="J1306" s="5" t="s">
        <v>8873</v>
      </c>
      <c r="K1306" s="5" t="s">
        <v>37</v>
      </c>
      <c r="L1306" s="5" t="s">
        <v>55</v>
      </c>
      <c r="M1306" s="10"/>
      <c r="N1306" s="10"/>
      <c r="O1306" s="10"/>
      <c r="P1306" s="10"/>
      <c r="Q1306" s="10"/>
      <c r="R1306" s="10"/>
      <c r="S1306" s="10"/>
      <c r="T1306" s="10"/>
      <c r="U1306" s="10"/>
      <c r="V1306" s="10"/>
      <c r="W1306" s="10"/>
      <c r="X1306" s="10"/>
      <c r="Y1306" s="10"/>
      <c r="Z1306" s="10"/>
      <c r="AA1306" s="10"/>
    </row>
    <row r="1307" spans="1:27" ht="20.25" customHeight="1">
      <c r="A1307" s="5" t="s">
        <v>784</v>
      </c>
      <c r="B1307" s="5" t="s">
        <v>8874</v>
      </c>
      <c r="C1307" s="5" t="s">
        <v>170</v>
      </c>
      <c r="D1307" s="5" t="s">
        <v>390</v>
      </c>
      <c r="E1307" s="5" t="s">
        <v>29</v>
      </c>
      <c r="F1307" s="5" t="s">
        <v>5847</v>
      </c>
      <c r="G1307" s="5" t="s">
        <v>108</v>
      </c>
      <c r="H1307" s="5" t="s">
        <v>76</v>
      </c>
      <c r="I1307" s="5" t="s">
        <v>8875</v>
      </c>
      <c r="J1307" s="5" t="s">
        <v>8876</v>
      </c>
      <c r="K1307" s="5" t="s">
        <v>37</v>
      </c>
      <c r="L1307" s="5" t="s">
        <v>237</v>
      </c>
      <c r="M1307" s="10"/>
      <c r="N1307" s="10"/>
      <c r="O1307" s="10"/>
      <c r="P1307" s="10"/>
      <c r="Q1307" s="10"/>
      <c r="R1307" s="10"/>
      <c r="S1307" s="10"/>
      <c r="T1307" s="10"/>
      <c r="U1307" s="10"/>
      <c r="V1307" s="10"/>
      <c r="W1307" s="10"/>
      <c r="X1307" s="10"/>
      <c r="Y1307" s="10"/>
      <c r="Z1307" s="10"/>
      <c r="AA1307" s="10"/>
    </row>
    <row r="1308" spans="1:27" ht="20.25" customHeight="1">
      <c r="A1308" s="5" t="s">
        <v>8877</v>
      </c>
      <c r="B1308" s="5" t="s">
        <v>8878</v>
      </c>
      <c r="C1308" s="5" t="s">
        <v>170</v>
      </c>
      <c r="D1308" s="5" t="s">
        <v>390</v>
      </c>
      <c r="E1308" s="5" t="s">
        <v>29</v>
      </c>
      <c r="F1308" s="5" t="s">
        <v>2134</v>
      </c>
      <c r="G1308" s="5" t="s">
        <v>108</v>
      </c>
      <c r="H1308" s="5" t="s">
        <v>110</v>
      </c>
      <c r="I1308" s="5" t="s">
        <v>8879</v>
      </c>
      <c r="J1308" s="5" t="s">
        <v>8880</v>
      </c>
      <c r="K1308" s="5" t="s">
        <v>100</v>
      </c>
      <c r="L1308" s="5" t="s">
        <v>55</v>
      </c>
      <c r="M1308" s="10"/>
      <c r="N1308" s="10"/>
      <c r="O1308" s="10"/>
      <c r="P1308" s="10"/>
      <c r="Q1308" s="10"/>
      <c r="R1308" s="10"/>
      <c r="S1308" s="10"/>
      <c r="T1308" s="10"/>
      <c r="U1308" s="10"/>
      <c r="V1308" s="10"/>
      <c r="W1308" s="10"/>
      <c r="X1308" s="10"/>
      <c r="Y1308" s="10"/>
      <c r="Z1308" s="10"/>
      <c r="AA1308" s="10"/>
    </row>
    <row r="1309" spans="1:27" ht="20.25" customHeight="1">
      <c r="A1309" s="5" t="s">
        <v>8881</v>
      </c>
      <c r="B1309" s="5" t="s">
        <v>8882</v>
      </c>
      <c r="C1309" s="5" t="s">
        <v>170</v>
      </c>
      <c r="D1309" s="5" t="s">
        <v>378</v>
      </c>
      <c r="E1309" s="5" t="s">
        <v>29</v>
      </c>
      <c r="F1309" s="5" t="s">
        <v>30</v>
      </c>
      <c r="G1309" s="5" t="s">
        <v>31</v>
      </c>
      <c r="H1309" s="5" t="s">
        <v>633</v>
      </c>
      <c r="I1309" s="5" t="s">
        <v>8883</v>
      </c>
      <c r="J1309" s="5" t="s">
        <v>8884</v>
      </c>
      <c r="K1309" s="5" t="s">
        <v>53</v>
      </c>
      <c r="L1309" s="5" t="s">
        <v>55</v>
      </c>
      <c r="M1309" s="10"/>
      <c r="N1309" s="10"/>
      <c r="O1309" s="10"/>
      <c r="P1309" s="10"/>
      <c r="Q1309" s="10"/>
      <c r="R1309" s="10"/>
      <c r="S1309" s="10"/>
      <c r="T1309" s="10"/>
      <c r="U1309" s="10"/>
      <c r="V1309" s="10"/>
      <c r="W1309" s="10"/>
      <c r="X1309" s="10"/>
      <c r="Y1309" s="10"/>
      <c r="Z1309" s="10"/>
      <c r="AA1309" s="10"/>
    </row>
    <row r="1310" spans="1:27" ht="20.25" customHeight="1">
      <c r="A1310" s="5" t="s">
        <v>7172</v>
      </c>
      <c r="B1310" s="5" t="s">
        <v>8885</v>
      </c>
      <c r="C1310" s="5" t="s">
        <v>170</v>
      </c>
      <c r="D1310" s="5" t="s">
        <v>378</v>
      </c>
      <c r="E1310" s="5" t="s">
        <v>45</v>
      </c>
      <c r="F1310" s="5" t="s">
        <v>65</v>
      </c>
      <c r="G1310" s="5" t="s">
        <v>31</v>
      </c>
      <c r="H1310" s="5" t="s">
        <v>57</v>
      </c>
      <c r="I1310" s="5" t="s">
        <v>8886</v>
      </c>
      <c r="J1310" s="5" t="s">
        <v>8887</v>
      </c>
      <c r="K1310" s="5" t="s">
        <v>53</v>
      </c>
      <c r="L1310" s="5" t="s">
        <v>55</v>
      </c>
      <c r="M1310" s="10"/>
      <c r="N1310" s="10"/>
      <c r="O1310" s="10"/>
      <c r="P1310" s="10"/>
      <c r="Q1310" s="10"/>
      <c r="R1310" s="10"/>
      <c r="S1310" s="10"/>
      <c r="T1310" s="10"/>
      <c r="U1310" s="10"/>
      <c r="V1310" s="10"/>
      <c r="W1310" s="10"/>
      <c r="X1310" s="10"/>
      <c r="Y1310" s="10"/>
      <c r="Z1310" s="10"/>
      <c r="AA1310" s="10"/>
    </row>
    <row r="1311" spans="1:27" ht="20.25" customHeight="1">
      <c r="A1311" s="5" t="s">
        <v>2674</v>
      </c>
      <c r="B1311" s="5" t="s">
        <v>8889</v>
      </c>
      <c r="C1311" s="5" t="s">
        <v>170</v>
      </c>
      <c r="D1311" s="5" t="s">
        <v>342</v>
      </c>
      <c r="E1311" s="5" t="s">
        <v>45</v>
      </c>
      <c r="F1311" s="5" t="s">
        <v>5164</v>
      </c>
      <c r="G1311" s="5" t="s">
        <v>66</v>
      </c>
      <c r="H1311" s="5" t="s">
        <v>213</v>
      </c>
      <c r="I1311" s="5" t="s">
        <v>8890</v>
      </c>
      <c r="J1311" s="5" t="s">
        <v>8891</v>
      </c>
      <c r="K1311" s="5" t="s">
        <v>100</v>
      </c>
      <c r="L1311" s="5" t="s">
        <v>271</v>
      </c>
      <c r="M1311" s="10"/>
      <c r="N1311" s="10"/>
      <c r="O1311" s="10"/>
      <c r="P1311" s="10"/>
      <c r="Q1311" s="10"/>
      <c r="R1311" s="10"/>
      <c r="S1311" s="10"/>
      <c r="T1311" s="10"/>
      <c r="U1311" s="10"/>
      <c r="V1311" s="10"/>
      <c r="W1311" s="10"/>
      <c r="X1311" s="10"/>
      <c r="Y1311" s="10"/>
      <c r="Z1311" s="10"/>
      <c r="AA1311" s="10"/>
    </row>
    <row r="1312" spans="1:27" ht="20.25" customHeight="1">
      <c r="A1312" s="5" t="s">
        <v>8894</v>
      </c>
      <c r="B1312" s="5" t="s">
        <v>8895</v>
      </c>
      <c r="C1312" s="5" t="s">
        <v>170</v>
      </c>
      <c r="D1312" s="5" t="s">
        <v>47</v>
      </c>
      <c r="E1312" s="5" t="s">
        <v>29</v>
      </c>
      <c r="F1312" s="5" t="s">
        <v>56</v>
      </c>
      <c r="G1312" s="5" t="s">
        <v>108</v>
      </c>
      <c r="H1312" s="5" t="s">
        <v>1505</v>
      </c>
      <c r="I1312" s="5" t="s">
        <v>8896</v>
      </c>
      <c r="J1312" s="5" t="s">
        <v>8897</v>
      </c>
      <c r="K1312" s="5" t="s">
        <v>37</v>
      </c>
      <c r="L1312" s="5" t="s">
        <v>55</v>
      </c>
      <c r="M1312" s="10"/>
      <c r="N1312" s="10"/>
      <c r="O1312" s="10"/>
      <c r="P1312" s="10"/>
      <c r="Q1312" s="10"/>
      <c r="R1312" s="10"/>
      <c r="S1312" s="10"/>
      <c r="T1312" s="10"/>
      <c r="U1312" s="10"/>
      <c r="V1312" s="10"/>
      <c r="W1312" s="10"/>
      <c r="X1312" s="10"/>
      <c r="Y1312" s="10"/>
      <c r="Z1312" s="10"/>
      <c r="AA1312" s="10"/>
    </row>
    <row r="1313" spans="1:27" ht="20.25" customHeight="1">
      <c r="A1313" s="5" t="s">
        <v>2554</v>
      </c>
      <c r="B1313" s="5" t="s">
        <v>8898</v>
      </c>
      <c r="C1313" s="5" t="s">
        <v>170</v>
      </c>
      <c r="D1313" s="5" t="s">
        <v>47</v>
      </c>
      <c r="E1313" s="5" t="s">
        <v>29</v>
      </c>
      <c r="F1313" s="5" t="s">
        <v>684</v>
      </c>
      <c r="G1313" s="5" t="s">
        <v>125</v>
      </c>
      <c r="H1313" s="5" t="s">
        <v>907</v>
      </c>
      <c r="I1313" s="5" t="s">
        <v>2776</v>
      </c>
      <c r="J1313" s="5" t="s">
        <v>8899</v>
      </c>
      <c r="K1313" s="5" t="s">
        <v>42</v>
      </c>
      <c r="L1313" s="5" t="s">
        <v>405</v>
      </c>
      <c r="M1313" s="10"/>
      <c r="N1313" s="10"/>
      <c r="O1313" s="10"/>
      <c r="P1313" s="10"/>
      <c r="Q1313" s="10"/>
      <c r="R1313" s="10"/>
      <c r="S1313" s="10"/>
      <c r="T1313" s="10"/>
      <c r="U1313" s="10"/>
      <c r="V1313" s="10"/>
      <c r="W1313" s="10"/>
      <c r="X1313" s="10"/>
      <c r="Y1313" s="10"/>
      <c r="Z1313" s="10"/>
      <c r="AA1313" s="10"/>
    </row>
    <row r="1314" spans="1:27" ht="20.25" customHeight="1">
      <c r="A1314" s="5" t="s">
        <v>1798</v>
      </c>
      <c r="B1314" s="5" t="s">
        <v>1800</v>
      </c>
      <c r="C1314" s="5" t="s">
        <v>170</v>
      </c>
      <c r="D1314" s="5" t="s">
        <v>47</v>
      </c>
      <c r="E1314" s="5" t="s">
        <v>29</v>
      </c>
      <c r="F1314" s="5" t="s">
        <v>347</v>
      </c>
      <c r="G1314" s="5" t="s">
        <v>31</v>
      </c>
      <c r="H1314" s="5" t="s">
        <v>110</v>
      </c>
      <c r="I1314" s="5" t="s">
        <v>1804</v>
      </c>
      <c r="J1314" s="5" t="s">
        <v>1806</v>
      </c>
      <c r="K1314" s="5" t="s">
        <v>53</v>
      </c>
      <c r="L1314" s="5" t="s">
        <v>89</v>
      </c>
      <c r="M1314" s="10"/>
      <c r="N1314" s="10"/>
      <c r="O1314" s="10"/>
      <c r="P1314" s="10"/>
      <c r="Q1314" s="10"/>
      <c r="R1314" s="10"/>
      <c r="S1314" s="10"/>
      <c r="T1314" s="10"/>
      <c r="U1314" s="10"/>
      <c r="V1314" s="10"/>
      <c r="W1314" s="10"/>
      <c r="X1314" s="10"/>
      <c r="Y1314" s="10"/>
      <c r="Z1314" s="10"/>
      <c r="AA1314" s="10"/>
    </row>
    <row r="1315" spans="1:27" ht="20.25" customHeight="1">
      <c r="A1315" s="5" t="s">
        <v>8901</v>
      </c>
      <c r="B1315" s="5" t="s">
        <v>2728</v>
      </c>
      <c r="C1315" s="5" t="s">
        <v>170</v>
      </c>
      <c r="D1315" s="5" t="s">
        <v>390</v>
      </c>
      <c r="E1315" s="5" t="s">
        <v>29</v>
      </c>
      <c r="F1315" s="5" t="s">
        <v>8903</v>
      </c>
      <c r="G1315" s="5" t="s">
        <v>108</v>
      </c>
      <c r="H1315" s="5" t="s">
        <v>48</v>
      </c>
      <c r="I1315" s="5"/>
      <c r="J1315" s="5" t="s">
        <v>8905</v>
      </c>
      <c r="K1315" s="5" t="s">
        <v>53</v>
      </c>
      <c r="L1315" s="5" t="s">
        <v>405</v>
      </c>
      <c r="M1315" s="10"/>
      <c r="N1315" s="10"/>
      <c r="O1315" s="10"/>
      <c r="P1315" s="10"/>
      <c r="Q1315" s="10"/>
      <c r="R1315" s="10"/>
      <c r="S1315" s="10"/>
      <c r="T1315" s="10"/>
      <c r="U1315" s="10"/>
      <c r="V1315" s="10"/>
      <c r="W1315" s="10"/>
      <c r="X1315" s="10"/>
      <c r="Y1315" s="10"/>
      <c r="Z1315" s="10"/>
      <c r="AA1315" s="10"/>
    </row>
    <row r="1316" spans="1:27" ht="20.25" customHeight="1">
      <c r="A1316" s="5" t="s">
        <v>2765</v>
      </c>
      <c r="B1316" s="5" t="s">
        <v>8908</v>
      </c>
      <c r="C1316" s="5" t="s">
        <v>170</v>
      </c>
      <c r="D1316" s="5" t="s">
        <v>435</v>
      </c>
      <c r="E1316" s="5" t="s">
        <v>29</v>
      </c>
      <c r="F1316" s="5" t="s">
        <v>222</v>
      </c>
      <c r="G1316" s="5" t="s">
        <v>31</v>
      </c>
      <c r="H1316" s="5" t="s">
        <v>309</v>
      </c>
      <c r="I1316" s="5" t="s">
        <v>8909</v>
      </c>
      <c r="J1316" s="5" t="s">
        <v>8910</v>
      </c>
      <c r="K1316" s="5" t="s">
        <v>53</v>
      </c>
      <c r="L1316" s="5" t="s">
        <v>55</v>
      </c>
      <c r="M1316" s="10"/>
      <c r="N1316" s="10"/>
      <c r="O1316" s="10"/>
      <c r="P1316" s="10"/>
      <c r="Q1316" s="10"/>
      <c r="R1316" s="10"/>
      <c r="S1316" s="10"/>
      <c r="T1316" s="10"/>
      <c r="U1316" s="10"/>
      <c r="V1316" s="10"/>
      <c r="W1316" s="10"/>
      <c r="X1316" s="10"/>
      <c r="Y1316" s="10"/>
      <c r="Z1316" s="10"/>
      <c r="AA1316" s="10"/>
    </row>
    <row r="1317" spans="1:27" ht="20.25" customHeight="1">
      <c r="A1317" s="5" t="s">
        <v>784</v>
      </c>
      <c r="B1317" s="5" t="s">
        <v>8911</v>
      </c>
      <c r="C1317" s="5" t="s">
        <v>170</v>
      </c>
      <c r="D1317" s="5" t="s">
        <v>378</v>
      </c>
      <c r="E1317" s="5" t="s">
        <v>29</v>
      </c>
      <c r="F1317" s="5" t="s">
        <v>30</v>
      </c>
      <c r="G1317" s="5" t="s">
        <v>125</v>
      </c>
      <c r="H1317" s="5" t="s">
        <v>444</v>
      </c>
      <c r="I1317" s="5"/>
      <c r="J1317" s="5" t="s">
        <v>8912</v>
      </c>
      <c r="K1317" s="5" t="s">
        <v>167</v>
      </c>
      <c r="L1317" s="5" t="s">
        <v>55</v>
      </c>
      <c r="M1317" s="10"/>
      <c r="N1317" s="10"/>
      <c r="O1317" s="10"/>
      <c r="P1317" s="10"/>
      <c r="Q1317" s="10"/>
      <c r="R1317" s="10"/>
      <c r="S1317" s="10"/>
      <c r="T1317" s="10"/>
      <c r="U1317" s="10"/>
      <c r="V1317" s="10"/>
      <c r="W1317" s="10"/>
      <c r="X1317" s="10"/>
      <c r="Y1317" s="10"/>
      <c r="Z1317" s="10"/>
      <c r="AA1317" s="10"/>
    </row>
    <row r="1318" spans="1:27" ht="20.25" customHeight="1">
      <c r="A1318" s="5" t="s">
        <v>8913</v>
      </c>
      <c r="B1318" s="5" t="s">
        <v>8914</v>
      </c>
      <c r="C1318" s="5" t="s">
        <v>170</v>
      </c>
      <c r="D1318" s="5" t="s">
        <v>1475</v>
      </c>
      <c r="E1318" s="5" t="s">
        <v>45</v>
      </c>
      <c r="F1318" s="5" t="s">
        <v>151</v>
      </c>
      <c r="G1318" s="5" t="s">
        <v>108</v>
      </c>
      <c r="H1318" s="5" t="s">
        <v>2751</v>
      </c>
      <c r="I1318" s="5" t="s">
        <v>8915</v>
      </c>
      <c r="J1318" s="5" t="s">
        <v>8916</v>
      </c>
      <c r="K1318" s="5" t="s">
        <v>42</v>
      </c>
      <c r="L1318" s="5" t="s">
        <v>237</v>
      </c>
      <c r="M1318" s="10"/>
      <c r="N1318" s="10"/>
      <c r="O1318" s="10"/>
      <c r="P1318" s="10"/>
      <c r="Q1318" s="10"/>
      <c r="R1318" s="10"/>
      <c r="S1318" s="10"/>
      <c r="T1318" s="10"/>
      <c r="U1318" s="10"/>
      <c r="V1318" s="10"/>
      <c r="W1318" s="10"/>
      <c r="X1318" s="10"/>
      <c r="Y1318" s="10"/>
      <c r="Z1318" s="10"/>
      <c r="AA1318" s="10"/>
    </row>
    <row r="1319" spans="1:27" ht="20.25" customHeight="1">
      <c r="A1319" s="5" t="s">
        <v>4114</v>
      </c>
      <c r="B1319" s="5" t="s">
        <v>8918</v>
      </c>
      <c r="C1319" s="5" t="s">
        <v>170</v>
      </c>
      <c r="D1319" s="5" t="s">
        <v>342</v>
      </c>
      <c r="E1319" s="5" t="s">
        <v>29</v>
      </c>
      <c r="F1319" s="5" t="s">
        <v>505</v>
      </c>
      <c r="G1319" s="5" t="s">
        <v>125</v>
      </c>
      <c r="H1319" s="5" t="s">
        <v>479</v>
      </c>
      <c r="I1319" s="5" t="s">
        <v>8920</v>
      </c>
      <c r="J1319" s="5" t="s">
        <v>8922</v>
      </c>
      <c r="K1319" s="5" t="s">
        <v>100</v>
      </c>
      <c r="L1319" s="5" t="s">
        <v>55</v>
      </c>
      <c r="M1319" s="10"/>
      <c r="N1319" s="10"/>
      <c r="O1319" s="10"/>
      <c r="P1319" s="10"/>
      <c r="Q1319" s="10"/>
      <c r="R1319" s="10"/>
      <c r="S1319" s="10"/>
      <c r="T1319" s="10"/>
      <c r="U1319" s="10"/>
      <c r="V1319" s="10"/>
      <c r="W1319" s="10"/>
      <c r="X1319" s="10"/>
      <c r="Y1319" s="10"/>
      <c r="Z1319" s="10"/>
      <c r="AA1319" s="10"/>
    </row>
    <row r="1320" spans="1:27" ht="20.25" customHeight="1">
      <c r="A1320" s="5" t="s">
        <v>2842</v>
      </c>
      <c r="B1320" s="5" t="s">
        <v>8924</v>
      </c>
      <c r="C1320" s="5" t="s">
        <v>170</v>
      </c>
      <c r="D1320" s="5" t="s">
        <v>342</v>
      </c>
      <c r="E1320" s="5" t="s">
        <v>45</v>
      </c>
      <c r="F1320" s="5" t="s">
        <v>852</v>
      </c>
      <c r="G1320" s="5" t="s">
        <v>125</v>
      </c>
      <c r="H1320" s="5" t="s">
        <v>32</v>
      </c>
      <c r="I1320" s="5" t="s">
        <v>8925</v>
      </c>
      <c r="J1320" s="5" t="s">
        <v>8926</v>
      </c>
      <c r="K1320" s="5" t="s">
        <v>37</v>
      </c>
      <c r="L1320" s="5" t="s">
        <v>405</v>
      </c>
      <c r="M1320" s="10"/>
      <c r="N1320" s="10"/>
      <c r="O1320" s="10"/>
      <c r="P1320" s="10"/>
      <c r="Q1320" s="10"/>
      <c r="R1320" s="10"/>
      <c r="S1320" s="10"/>
      <c r="T1320" s="10"/>
      <c r="U1320" s="10"/>
      <c r="V1320" s="10"/>
      <c r="W1320" s="10"/>
      <c r="X1320" s="10"/>
      <c r="Y1320" s="10"/>
      <c r="Z1320" s="10"/>
      <c r="AA1320" s="10"/>
    </row>
    <row r="1321" spans="1:27" ht="20.25" customHeight="1">
      <c r="A1321" s="5" t="s">
        <v>2660</v>
      </c>
      <c r="B1321" s="5" t="s">
        <v>8927</v>
      </c>
      <c r="C1321" s="5" t="s">
        <v>170</v>
      </c>
      <c r="D1321" s="5" t="s">
        <v>435</v>
      </c>
      <c r="E1321" s="5" t="s">
        <v>45</v>
      </c>
      <c r="F1321" s="5" t="s">
        <v>964</v>
      </c>
      <c r="G1321" s="5" t="s">
        <v>108</v>
      </c>
      <c r="H1321" s="5" t="s">
        <v>594</v>
      </c>
      <c r="I1321" s="5" t="s">
        <v>3503</v>
      </c>
      <c r="J1321" s="5" t="s">
        <v>8928</v>
      </c>
      <c r="K1321" s="5" t="s">
        <v>53</v>
      </c>
      <c r="L1321" s="5" t="s">
        <v>55</v>
      </c>
      <c r="M1321" s="10"/>
      <c r="N1321" s="10"/>
      <c r="O1321" s="10"/>
      <c r="P1321" s="10"/>
      <c r="Q1321" s="10"/>
      <c r="R1321" s="10"/>
      <c r="S1321" s="10"/>
      <c r="T1321" s="10"/>
      <c r="U1321" s="10"/>
      <c r="V1321" s="10"/>
      <c r="W1321" s="10"/>
      <c r="X1321" s="10"/>
      <c r="Y1321" s="10"/>
      <c r="Z1321" s="10"/>
      <c r="AA1321" s="10"/>
    </row>
    <row r="1322" spans="1:27" ht="20.25" customHeight="1">
      <c r="A1322" s="5" t="s">
        <v>784</v>
      </c>
      <c r="B1322" s="5" t="s">
        <v>8929</v>
      </c>
      <c r="C1322" s="5" t="s">
        <v>170</v>
      </c>
      <c r="D1322" s="5" t="s">
        <v>342</v>
      </c>
      <c r="E1322" s="5" t="s">
        <v>29</v>
      </c>
      <c r="F1322" s="5" t="s">
        <v>65</v>
      </c>
      <c r="G1322" s="5" t="s">
        <v>31</v>
      </c>
      <c r="H1322" s="5" t="s">
        <v>57</v>
      </c>
      <c r="I1322" s="5" t="s">
        <v>3579</v>
      </c>
      <c r="J1322" s="5" t="s">
        <v>8931</v>
      </c>
      <c r="K1322" s="5" t="s">
        <v>100</v>
      </c>
      <c r="L1322" s="5" t="s">
        <v>55</v>
      </c>
      <c r="M1322" s="10"/>
      <c r="N1322" s="10"/>
      <c r="O1322" s="10"/>
      <c r="P1322" s="10"/>
      <c r="Q1322" s="10"/>
      <c r="R1322" s="10"/>
      <c r="S1322" s="10"/>
      <c r="T1322" s="10"/>
      <c r="U1322" s="10"/>
      <c r="V1322" s="10"/>
      <c r="W1322" s="10"/>
      <c r="X1322" s="10"/>
      <c r="Y1322" s="10"/>
      <c r="Z1322" s="10"/>
      <c r="AA1322" s="10"/>
    </row>
    <row r="1323" spans="1:27" ht="20.25" customHeight="1">
      <c r="A1323" s="5" t="s">
        <v>8933</v>
      </c>
      <c r="B1323" s="5" t="s">
        <v>8935</v>
      </c>
      <c r="C1323" s="5" t="s">
        <v>170</v>
      </c>
      <c r="D1323" s="5" t="s">
        <v>378</v>
      </c>
      <c r="E1323" s="5" t="s">
        <v>45</v>
      </c>
      <c r="F1323" s="5" t="s">
        <v>2463</v>
      </c>
      <c r="G1323" s="5" t="s">
        <v>31</v>
      </c>
      <c r="H1323" s="5" t="s">
        <v>1270</v>
      </c>
      <c r="I1323" s="5" t="s">
        <v>8936</v>
      </c>
      <c r="J1323" s="5" t="s">
        <v>8937</v>
      </c>
      <c r="K1323" s="5" t="s">
        <v>167</v>
      </c>
      <c r="L1323" s="5" t="s">
        <v>405</v>
      </c>
      <c r="M1323" s="10"/>
      <c r="N1323" s="10"/>
      <c r="O1323" s="10"/>
      <c r="P1323" s="10"/>
      <c r="Q1323" s="10"/>
      <c r="R1323" s="10"/>
      <c r="S1323" s="10"/>
      <c r="T1323" s="10"/>
      <c r="U1323" s="10"/>
      <c r="V1323" s="10"/>
      <c r="W1323" s="10"/>
      <c r="X1323" s="10"/>
      <c r="Y1323" s="10"/>
      <c r="Z1323" s="10"/>
      <c r="AA1323" s="10"/>
    </row>
    <row r="1324" spans="1:27" ht="20.25" customHeight="1">
      <c r="A1324" s="5" t="s">
        <v>8940</v>
      </c>
      <c r="B1324" s="5" t="s">
        <v>8941</v>
      </c>
      <c r="C1324" s="5" t="s">
        <v>170</v>
      </c>
      <c r="D1324" s="5" t="s">
        <v>390</v>
      </c>
      <c r="E1324" s="5" t="s">
        <v>45</v>
      </c>
      <c r="F1324" s="5" t="s">
        <v>2476</v>
      </c>
      <c r="G1324" s="5" t="s">
        <v>125</v>
      </c>
      <c r="H1324" s="5" t="s">
        <v>3385</v>
      </c>
      <c r="I1324" s="5"/>
      <c r="J1324" s="5" t="s">
        <v>8942</v>
      </c>
      <c r="K1324" s="5" t="s">
        <v>100</v>
      </c>
      <c r="L1324" s="5" t="s">
        <v>89</v>
      </c>
      <c r="M1324" s="10"/>
      <c r="N1324" s="10"/>
      <c r="O1324" s="10"/>
      <c r="P1324" s="10"/>
      <c r="Q1324" s="10"/>
      <c r="R1324" s="10"/>
      <c r="S1324" s="10"/>
      <c r="T1324" s="10"/>
      <c r="U1324" s="10"/>
      <c r="V1324" s="10"/>
      <c r="W1324" s="10"/>
      <c r="X1324" s="10"/>
      <c r="Y1324" s="10"/>
      <c r="Z1324" s="10"/>
      <c r="AA1324" s="10"/>
    </row>
    <row r="1325" spans="1:27" ht="20.25" customHeight="1">
      <c r="A1325" s="5" t="s">
        <v>8943</v>
      </c>
      <c r="B1325" s="5" t="s">
        <v>8944</v>
      </c>
      <c r="C1325" s="5" t="s">
        <v>170</v>
      </c>
      <c r="D1325" s="5" t="s">
        <v>390</v>
      </c>
      <c r="E1325" s="5" t="s">
        <v>45</v>
      </c>
      <c r="F1325" s="5" t="s">
        <v>65</v>
      </c>
      <c r="G1325" s="5" t="s">
        <v>108</v>
      </c>
      <c r="H1325" s="5" t="s">
        <v>68</v>
      </c>
      <c r="I1325" s="5" t="s">
        <v>8945</v>
      </c>
      <c r="J1325" s="5" t="s">
        <v>8946</v>
      </c>
      <c r="K1325" s="5" t="s">
        <v>100</v>
      </c>
      <c r="L1325" s="5" t="s">
        <v>405</v>
      </c>
      <c r="M1325" s="10"/>
      <c r="N1325" s="10"/>
      <c r="O1325" s="10"/>
      <c r="P1325" s="10"/>
      <c r="Q1325" s="10"/>
      <c r="R1325" s="10"/>
      <c r="S1325" s="10"/>
      <c r="T1325" s="10"/>
      <c r="U1325" s="10"/>
      <c r="V1325" s="10"/>
      <c r="W1325" s="10"/>
      <c r="X1325" s="10"/>
      <c r="Y1325" s="10"/>
      <c r="Z1325" s="10"/>
      <c r="AA1325" s="10"/>
    </row>
    <row r="1326" spans="1:27" ht="20.25" customHeight="1">
      <c r="A1326" s="5" t="s">
        <v>3281</v>
      </c>
      <c r="B1326" s="5" t="s">
        <v>8949</v>
      </c>
      <c r="C1326" s="5" t="s">
        <v>170</v>
      </c>
      <c r="D1326" s="5" t="s">
        <v>342</v>
      </c>
      <c r="E1326" s="5" t="s">
        <v>29</v>
      </c>
      <c r="F1326" s="5" t="s">
        <v>30</v>
      </c>
      <c r="G1326" s="5" t="s">
        <v>108</v>
      </c>
      <c r="H1326" s="5" t="s">
        <v>117</v>
      </c>
      <c r="I1326" s="5" t="s">
        <v>381</v>
      </c>
      <c r="J1326" s="5" t="s">
        <v>8950</v>
      </c>
      <c r="K1326" s="5" t="s">
        <v>100</v>
      </c>
      <c r="L1326" s="5" t="s">
        <v>55</v>
      </c>
      <c r="M1326" s="10"/>
      <c r="N1326" s="10"/>
      <c r="O1326" s="10"/>
      <c r="P1326" s="10"/>
      <c r="Q1326" s="10"/>
      <c r="R1326" s="10"/>
      <c r="S1326" s="10"/>
      <c r="T1326" s="10"/>
      <c r="U1326" s="10"/>
      <c r="V1326" s="10"/>
      <c r="W1326" s="10"/>
      <c r="X1326" s="10"/>
      <c r="Y1326" s="10"/>
      <c r="Z1326" s="10"/>
      <c r="AA1326" s="10"/>
    </row>
    <row r="1327" spans="1:27" ht="20.25" customHeight="1">
      <c r="A1327" s="5" t="s">
        <v>8951</v>
      </c>
      <c r="B1327" s="5" t="s">
        <v>8952</v>
      </c>
      <c r="C1327" s="5" t="s">
        <v>170</v>
      </c>
      <c r="D1327" s="5" t="s">
        <v>390</v>
      </c>
      <c r="E1327" s="5" t="s">
        <v>45</v>
      </c>
      <c r="F1327" s="5" t="s">
        <v>151</v>
      </c>
      <c r="G1327" s="5" t="s">
        <v>66</v>
      </c>
      <c r="H1327" s="5" t="s">
        <v>57</v>
      </c>
      <c r="I1327" s="5" t="s">
        <v>8953</v>
      </c>
      <c r="J1327" s="5" t="s">
        <v>8954</v>
      </c>
      <c r="K1327" s="5" t="s">
        <v>37</v>
      </c>
      <c r="L1327" s="5" t="s">
        <v>55</v>
      </c>
      <c r="M1327" s="10"/>
      <c r="N1327" s="10"/>
      <c r="O1327" s="10"/>
      <c r="P1327" s="10"/>
      <c r="Q1327" s="10"/>
      <c r="R1327" s="10"/>
      <c r="S1327" s="10"/>
      <c r="T1327" s="10"/>
      <c r="U1327" s="10"/>
      <c r="V1327" s="10"/>
      <c r="W1327" s="10"/>
      <c r="X1327" s="10"/>
      <c r="Y1327" s="10"/>
      <c r="Z1327" s="10"/>
      <c r="AA1327" s="10"/>
    </row>
    <row r="1328" spans="1:27" ht="20.25" customHeight="1">
      <c r="A1328" s="5" t="s">
        <v>8955</v>
      </c>
      <c r="B1328" s="5" t="s">
        <v>8956</v>
      </c>
      <c r="C1328" s="5" t="s">
        <v>170</v>
      </c>
      <c r="D1328" s="5" t="s">
        <v>47</v>
      </c>
      <c r="E1328" s="5" t="s">
        <v>45</v>
      </c>
      <c r="F1328" s="5" t="s">
        <v>493</v>
      </c>
      <c r="G1328" s="5" t="s">
        <v>31</v>
      </c>
      <c r="H1328" s="5" t="s">
        <v>213</v>
      </c>
      <c r="I1328" s="5" t="s">
        <v>8957</v>
      </c>
      <c r="J1328" s="5" t="s">
        <v>8959</v>
      </c>
      <c r="K1328" s="5" t="s">
        <v>37</v>
      </c>
      <c r="L1328" s="5" t="s">
        <v>38</v>
      </c>
      <c r="M1328" s="10"/>
      <c r="N1328" s="10"/>
      <c r="O1328" s="10"/>
      <c r="P1328" s="10"/>
      <c r="Q1328" s="10"/>
      <c r="R1328" s="10"/>
      <c r="S1328" s="10"/>
      <c r="T1328" s="10"/>
      <c r="U1328" s="10"/>
      <c r="V1328" s="10"/>
      <c r="W1328" s="10"/>
      <c r="X1328" s="10"/>
      <c r="Y1328" s="10"/>
      <c r="Z1328" s="10"/>
      <c r="AA1328" s="10"/>
    </row>
    <row r="1329" spans="1:27" ht="20.25" customHeight="1">
      <c r="A1329" s="5" t="s">
        <v>2660</v>
      </c>
      <c r="B1329" s="5" t="s">
        <v>8961</v>
      </c>
      <c r="C1329" s="5" t="s">
        <v>170</v>
      </c>
      <c r="D1329" s="5" t="s">
        <v>435</v>
      </c>
      <c r="E1329" s="5" t="s">
        <v>29</v>
      </c>
      <c r="F1329" s="5" t="s">
        <v>30</v>
      </c>
      <c r="G1329" s="5" t="s">
        <v>31</v>
      </c>
      <c r="H1329" s="5" t="s">
        <v>5034</v>
      </c>
      <c r="I1329" s="5"/>
      <c r="J1329" s="5" t="s">
        <v>8964</v>
      </c>
      <c r="K1329" s="5" t="s">
        <v>53</v>
      </c>
      <c r="L1329" s="5" t="s">
        <v>55</v>
      </c>
      <c r="M1329" s="10"/>
      <c r="N1329" s="10"/>
      <c r="O1329" s="10"/>
      <c r="P1329" s="10"/>
      <c r="Q1329" s="10"/>
      <c r="R1329" s="10"/>
      <c r="S1329" s="10"/>
      <c r="T1329" s="10"/>
      <c r="U1329" s="10"/>
      <c r="V1329" s="10"/>
      <c r="W1329" s="10"/>
      <c r="X1329" s="10"/>
      <c r="Y1329" s="10"/>
      <c r="Z1329" s="10"/>
      <c r="AA1329" s="10"/>
    </row>
    <row r="1330" spans="1:27" ht="20.25" customHeight="1">
      <c r="A1330" s="5" t="s">
        <v>8967</v>
      </c>
      <c r="B1330" s="5" t="s">
        <v>8968</v>
      </c>
      <c r="C1330" s="5" t="s">
        <v>170</v>
      </c>
      <c r="D1330" s="5" t="s">
        <v>390</v>
      </c>
      <c r="E1330" s="5" t="s">
        <v>29</v>
      </c>
      <c r="F1330" s="5" t="s">
        <v>510</v>
      </c>
      <c r="G1330" s="5" t="s">
        <v>66</v>
      </c>
      <c r="H1330" s="5" t="s">
        <v>315</v>
      </c>
      <c r="I1330" s="5"/>
      <c r="J1330" s="5" t="s">
        <v>8969</v>
      </c>
      <c r="K1330" s="5" t="s">
        <v>100</v>
      </c>
      <c r="L1330" s="5" t="s">
        <v>55</v>
      </c>
      <c r="M1330" s="10"/>
      <c r="N1330" s="10"/>
      <c r="O1330" s="10"/>
      <c r="P1330" s="10"/>
      <c r="Q1330" s="10"/>
      <c r="R1330" s="10"/>
      <c r="S1330" s="10"/>
      <c r="T1330" s="10"/>
      <c r="U1330" s="10"/>
      <c r="V1330" s="10"/>
      <c r="W1330" s="10"/>
      <c r="X1330" s="10"/>
      <c r="Y1330" s="10"/>
      <c r="Z1330" s="10"/>
      <c r="AA1330" s="10"/>
    </row>
    <row r="1331" spans="1:27" ht="20.25" customHeight="1">
      <c r="A1331" s="5" t="s">
        <v>5158</v>
      </c>
      <c r="B1331" s="5" t="s">
        <v>5160</v>
      </c>
      <c r="C1331" s="5" t="s">
        <v>170</v>
      </c>
      <c r="D1331" s="5" t="s">
        <v>47</v>
      </c>
      <c r="E1331" s="5" t="s">
        <v>29</v>
      </c>
      <c r="F1331" s="5" t="s">
        <v>672</v>
      </c>
      <c r="G1331" s="5" t="s">
        <v>125</v>
      </c>
      <c r="H1331" s="5" t="s">
        <v>57</v>
      </c>
      <c r="I1331" s="5" t="s">
        <v>5163</v>
      </c>
      <c r="J1331" s="5" t="s">
        <v>5165</v>
      </c>
      <c r="K1331" s="5" t="s">
        <v>37</v>
      </c>
      <c r="L1331" s="5" t="s">
        <v>89</v>
      </c>
      <c r="M1331" s="10"/>
      <c r="N1331" s="10"/>
      <c r="O1331" s="10"/>
      <c r="P1331" s="10"/>
      <c r="Q1331" s="10"/>
      <c r="R1331" s="10"/>
      <c r="S1331" s="10"/>
      <c r="T1331" s="10"/>
      <c r="U1331" s="10"/>
      <c r="V1331" s="10"/>
      <c r="W1331" s="10"/>
      <c r="X1331" s="10"/>
      <c r="Y1331" s="10"/>
      <c r="Z1331" s="10"/>
      <c r="AA1331" s="10"/>
    </row>
    <row r="1332" spans="1:27" ht="20.25" customHeight="1">
      <c r="A1332" s="5" t="s">
        <v>8973</v>
      </c>
      <c r="B1332" s="5" t="s">
        <v>8974</v>
      </c>
      <c r="C1332" s="5" t="s">
        <v>170</v>
      </c>
      <c r="D1332" s="5" t="s">
        <v>390</v>
      </c>
      <c r="E1332" s="5" t="s">
        <v>45</v>
      </c>
      <c r="F1332" s="5" t="s">
        <v>493</v>
      </c>
      <c r="G1332" s="5" t="s">
        <v>108</v>
      </c>
      <c r="H1332" s="5" t="s">
        <v>319</v>
      </c>
      <c r="I1332" s="5"/>
      <c r="J1332" s="5" t="s">
        <v>8975</v>
      </c>
      <c r="K1332" s="5" t="s">
        <v>100</v>
      </c>
      <c r="L1332" s="5" t="s">
        <v>55</v>
      </c>
      <c r="M1332" s="10"/>
      <c r="N1332" s="10"/>
      <c r="O1332" s="10"/>
      <c r="P1332" s="10"/>
      <c r="Q1332" s="10"/>
      <c r="R1332" s="10"/>
      <c r="S1332" s="10"/>
      <c r="T1332" s="10"/>
      <c r="U1332" s="10"/>
      <c r="V1332" s="10"/>
      <c r="W1332" s="10"/>
      <c r="X1332" s="10"/>
      <c r="Y1332" s="10"/>
      <c r="Z1332" s="10"/>
      <c r="AA1332" s="10"/>
    </row>
    <row r="1333" spans="1:27" ht="20.25" customHeight="1">
      <c r="A1333" s="5" t="s">
        <v>2674</v>
      </c>
      <c r="B1333" s="5" t="s">
        <v>8976</v>
      </c>
      <c r="C1333" s="5" t="s">
        <v>170</v>
      </c>
      <c r="D1333" s="5" t="s">
        <v>390</v>
      </c>
      <c r="E1333" s="5" t="s">
        <v>45</v>
      </c>
      <c r="F1333" s="5" t="s">
        <v>2537</v>
      </c>
      <c r="G1333" s="5" t="s">
        <v>108</v>
      </c>
      <c r="H1333" s="5" t="s">
        <v>942</v>
      </c>
      <c r="I1333" s="5"/>
      <c r="J1333" s="5" t="s">
        <v>8977</v>
      </c>
      <c r="K1333" s="5" t="s">
        <v>53</v>
      </c>
      <c r="L1333" s="5" t="s">
        <v>55</v>
      </c>
      <c r="M1333" s="10"/>
      <c r="N1333" s="10"/>
      <c r="O1333" s="10"/>
      <c r="P1333" s="10"/>
      <c r="Q1333" s="10"/>
      <c r="R1333" s="10"/>
      <c r="S1333" s="10"/>
      <c r="T1333" s="10"/>
      <c r="U1333" s="10"/>
      <c r="V1333" s="10"/>
      <c r="W1333" s="10"/>
      <c r="X1333" s="10"/>
      <c r="Y1333" s="10"/>
      <c r="Z1333" s="10"/>
      <c r="AA1333" s="10"/>
    </row>
    <row r="1334" spans="1:27" ht="20.25" customHeight="1">
      <c r="A1334" s="5" t="s">
        <v>3974</v>
      </c>
      <c r="B1334" s="5" t="s">
        <v>8978</v>
      </c>
      <c r="C1334" s="5" t="s">
        <v>170</v>
      </c>
      <c r="D1334" s="5" t="s">
        <v>342</v>
      </c>
      <c r="E1334" s="5" t="s">
        <v>29</v>
      </c>
      <c r="F1334" s="5" t="s">
        <v>505</v>
      </c>
      <c r="G1334" s="5" t="s">
        <v>31</v>
      </c>
      <c r="H1334" s="5" t="s">
        <v>1471</v>
      </c>
      <c r="I1334" s="5" t="s">
        <v>8979</v>
      </c>
      <c r="J1334" s="5" t="s">
        <v>8980</v>
      </c>
      <c r="K1334" s="5" t="s">
        <v>167</v>
      </c>
      <c r="L1334" s="5" t="s">
        <v>38</v>
      </c>
      <c r="M1334" s="10"/>
      <c r="N1334" s="10"/>
      <c r="O1334" s="10"/>
      <c r="P1334" s="10"/>
      <c r="Q1334" s="10"/>
      <c r="R1334" s="10"/>
      <c r="S1334" s="10"/>
      <c r="T1334" s="10"/>
      <c r="U1334" s="10"/>
      <c r="V1334" s="10"/>
      <c r="W1334" s="10"/>
      <c r="X1334" s="10"/>
      <c r="Y1334" s="10"/>
      <c r="Z1334" s="10"/>
      <c r="AA1334" s="10"/>
    </row>
    <row r="1335" spans="1:27" ht="20.25" customHeight="1">
      <c r="A1335" s="5" t="s">
        <v>784</v>
      </c>
      <c r="B1335" s="5" t="s">
        <v>1880</v>
      </c>
      <c r="C1335" s="5" t="s">
        <v>170</v>
      </c>
      <c r="D1335" s="5" t="s">
        <v>1881</v>
      </c>
      <c r="E1335" s="5" t="s">
        <v>29</v>
      </c>
      <c r="F1335" s="5" t="s">
        <v>424</v>
      </c>
      <c r="G1335" s="5" t="s">
        <v>125</v>
      </c>
      <c r="H1335" s="5" t="s">
        <v>68</v>
      </c>
      <c r="I1335" s="5" t="s">
        <v>1882</v>
      </c>
      <c r="J1335" s="5" t="s">
        <v>1885</v>
      </c>
      <c r="K1335" s="5" t="s">
        <v>37</v>
      </c>
      <c r="L1335" s="5" t="s">
        <v>55</v>
      </c>
      <c r="M1335" s="10"/>
      <c r="N1335" s="10"/>
      <c r="O1335" s="10"/>
      <c r="P1335" s="10"/>
      <c r="Q1335" s="10"/>
      <c r="R1335" s="10"/>
      <c r="S1335" s="10"/>
      <c r="T1335" s="10"/>
      <c r="U1335" s="10"/>
      <c r="V1335" s="10"/>
      <c r="W1335" s="10"/>
      <c r="X1335" s="10"/>
      <c r="Y1335" s="10"/>
      <c r="Z1335" s="10"/>
      <c r="AA1335" s="10"/>
    </row>
    <row r="1336" spans="1:27" ht="20.25" customHeight="1">
      <c r="A1336" s="5" t="s">
        <v>2660</v>
      </c>
      <c r="B1336" s="5" t="s">
        <v>5434</v>
      </c>
      <c r="C1336" s="5" t="s">
        <v>170</v>
      </c>
      <c r="D1336" s="5" t="s">
        <v>435</v>
      </c>
      <c r="E1336" s="5" t="s">
        <v>45</v>
      </c>
      <c r="F1336" s="5" t="s">
        <v>2866</v>
      </c>
      <c r="G1336" s="5" t="s">
        <v>108</v>
      </c>
      <c r="H1336" s="5" t="s">
        <v>48</v>
      </c>
      <c r="I1336" s="5" t="s">
        <v>5435</v>
      </c>
      <c r="J1336" s="5" t="s">
        <v>8982</v>
      </c>
      <c r="K1336" s="5" t="s">
        <v>53</v>
      </c>
      <c r="L1336" s="5" t="s">
        <v>55</v>
      </c>
      <c r="M1336" s="10"/>
      <c r="N1336" s="10"/>
      <c r="O1336" s="10"/>
      <c r="P1336" s="10"/>
      <c r="Q1336" s="10"/>
      <c r="R1336" s="10"/>
      <c r="S1336" s="10"/>
      <c r="T1336" s="10"/>
      <c r="U1336" s="10"/>
      <c r="V1336" s="10"/>
      <c r="W1336" s="10"/>
      <c r="X1336" s="10"/>
      <c r="Y1336" s="10"/>
      <c r="Z1336" s="10"/>
      <c r="AA1336" s="10"/>
    </row>
    <row r="1337" spans="1:27" ht="20.25" customHeight="1">
      <c r="A1337" s="5" t="s">
        <v>8984</v>
      </c>
      <c r="B1337" s="5" t="s">
        <v>8985</v>
      </c>
      <c r="C1337" s="5" t="s">
        <v>170</v>
      </c>
      <c r="D1337" s="5" t="s">
        <v>47</v>
      </c>
      <c r="E1337" s="5" t="s">
        <v>29</v>
      </c>
      <c r="F1337" s="5" t="s">
        <v>65</v>
      </c>
      <c r="G1337" s="5" t="s">
        <v>108</v>
      </c>
      <c r="H1337" s="5" t="s">
        <v>5831</v>
      </c>
      <c r="I1337" s="5" t="s">
        <v>8986</v>
      </c>
      <c r="J1337" s="5" t="s">
        <v>8987</v>
      </c>
      <c r="K1337" s="5" t="s">
        <v>37</v>
      </c>
      <c r="L1337" s="5" t="s">
        <v>405</v>
      </c>
      <c r="M1337" s="10"/>
      <c r="N1337" s="10"/>
      <c r="O1337" s="10"/>
      <c r="P1337" s="10"/>
      <c r="Q1337" s="10"/>
      <c r="R1337" s="10"/>
      <c r="S1337" s="10"/>
      <c r="T1337" s="10"/>
      <c r="U1337" s="10"/>
      <c r="V1337" s="10"/>
      <c r="W1337" s="10"/>
      <c r="X1337" s="10"/>
      <c r="Y1337" s="10"/>
      <c r="Z1337" s="10"/>
      <c r="AA1337" s="10"/>
    </row>
    <row r="1338" spans="1:27" ht="20.25" customHeight="1">
      <c r="A1338" s="5" t="s">
        <v>4114</v>
      </c>
      <c r="B1338" s="5" t="s">
        <v>8988</v>
      </c>
      <c r="C1338" s="5" t="s">
        <v>170</v>
      </c>
      <c r="D1338" s="5" t="s">
        <v>390</v>
      </c>
      <c r="E1338" s="5" t="s">
        <v>45</v>
      </c>
      <c r="F1338" s="5" t="s">
        <v>65</v>
      </c>
      <c r="G1338" s="5" t="s">
        <v>125</v>
      </c>
      <c r="H1338" s="5" t="s">
        <v>594</v>
      </c>
      <c r="I1338" s="5" t="s">
        <v>8989</v>
      </c>
      <c r="J1338" s="5" t="s">
        <v>8990</v>
      </c>
      <c r="K1338" s="5" t="s">
        <v>167</v>
      </c>
      <c r="L1338" s="5" t="s">
        <v>55</v>
      </c>
      <c r="M1338" s="10"/>
      <c r="N1338" s="10"/>
      <c r="O1338" s="10"/>
      <c r="P1338" s="10"/>
      <c r="Q1338" s="10"/>
      <c r="R1338" s="10"/>
      <c r="S1338" s="10"/>
      <c r="T1338" s="10"/>
      <c r="U1338" s="10"/>
      <c r="V1338" s="10"/>
      <c r="W1338" s="10"/>
      <c r="X1338" s="10"/>
      <c r="Y1338" s="10"/>
      <c r="Z1338" s="10"/>
      <c r="AA1338" s="10"/>
    </row>
    <row r="1339" spans="1:27" ht="20.25" customHeight="1">
      <c r="A1339" s="5" t="s">
        <v>2440</v>
      </c>
      <c r="B1339" s="5" t="s">
        <v>8992</v>
      </c>
      <c r="C1339" s="5" t="s">
        <v>170</v>
      </c>
      <c r="D1339" s="5" t="s">
        <v>435</v>
      </c>
      <c r="E1339" s="5" t="s">
        <v>29</v>
      </c>
      <c r="F1339" s="5" t="s">
        <v>56</v>
      </c>
      <c r="G1339" s="5" t="s">
        <v>125</v>
      </c>
      <c r="H1339" s="5" t="s">
        <v>479</v>
      </c>
      <c r="I1339" s="5" t="s">
        <v>3718</v>
      </c>
      <c r="J1339" s="5" t="s">
        <v>8995</v>
      </c>
      <c r="K1339" s="5" t="s">
        <v>53</v>
      </c>
      <c r="L1339" s="5" t="s">
        <v>55</v>
      </c>
      <c r="M1339" s="10"/>
      <c r="N1339" s="10"/>
      <c r="O1339" s="10"/>
      <c r="P1339" s="10"/>
      <c r="Q1339" s="10"/>
      <c r="R1339" s="10"/>
      <c r="S1339" s="10"/>
      <c r="T1339" s="10"/>
      <c r="U1339" s="10"/>
      <c r="V1339" s="10"/>
      <c r="W1339" s="10"/>
      <c r="X1339" s="10"/>
      <c r="Y1339" s="10"/>
      <c r="Z1339" s="10"/>
      <c r="AA1339" s="10"/>
    </row>
    <row r="1340" spans="1:27" ht="20.25" customHeight="1">
      <c r="A1340" s="5" t="s">
        <v>7521</v>
      </c>
      <c r="B1340" s="5" t="s">
        <v>8996</v>
      </c>
      <c r="C1340" s="5" t="s">
        <v>170</v>
      </c>
      <c r="D1340" s="5" t="s">
        <v>378</v>
      </c>
      <c r="E1340" s="5" t="s">
        <v>45</v>
      </c>
      <c r="F1340" s="5" t="s">
        <v>852</v>
      </c>
      <c r="G1340" s="5" t="s">
        <v>108</v>
      </c>
      <c r="H1340" s="5" t="s">
        <v>126</v>
      </c>
      <c r="I1340" s="5" t="s">
        <v>8997</v>
      </c>
      <c r="J1340" s="5" t="s">
        <v>8998</v>
      </c>
      <c r="K1340" s="5" t="s">
        <v>42</v>
      </c>
      <c r="L1340" s="5" t="s">
        <v>237</v>
      </c>
      <c r="M1340" s="10"/>
      <c r="N1340" s="10"/>
      <c r="O1340" s="10"/>
      <c r="P1340" s="10"/>
      <c r="Q1340" s="10"/>
      <c r="R1340" s="10"/>
      <c r="S1340" s="10"/>
      <c r="T1340" s="10"/>
      <c r="U1340" s="10"/>
      <c r="V1340" s="10"/>
      <c r="W1340" s="10"/>
      <c r="X1340" s="10"/>
      <c r="Y1340" s="10"/>
      <c r="Z1340" s="10"/>
      <c r="AA1340" s="10"/>
    </row>
    <row r="1341" spans="1:27" ht="20.25" customHeight="1">
      <c r="A1341" s="5" t="s">
        <v>9001</v>
      </c>
      <c r="B1341" s="5" t="s">
        <v>9002</v>
      </c>
      <c r="C1341" s="5" t="s">
        <v>170</v>
      </c>
      <c r="D1341" s="5" t="s">
        <v>47</v>
      </c>
      <c r="E1341" s="5" t="s">
        <v>29</v>
      </c>
      <c r="F1341" s="5" t="s">
        <v>1905</v>
      </c>
      <c r="G1341" s="5" t="s">
        <v>108</v>
      </c>
      <c r="H1341" s="5" t="s">
        <v>479</v>
      </c>
      <c r="I1341" s="5" t="s">
        <v>9005</v>
      </c>
      <c r="J1341" s="5" t="s">
        <v>9006</v>
      </c>
      <c r="K1341" s="5" t="s">
        <v>100</v>
      </c>
      <c r="L1341" s="5" t="s">
        <v>405</v>
      </c>
      <c r="M1341" s="10"/>
      <c r="N1341" s="10"/>
      <c r="O1341" s="10"/>
      <c r="P1341" s="10"/>
      <c r="Q1341" s="10"/>
      <c r="R1341" s="10"/>
      <c r="S1341" s="10"/>
      <c r="T1341" s="10"/>
      <c r="U1341" s="10"/>
      <c r="V1341" s="10"/>
      <c r="W1341" s="10"/>
      <c r="X1341" s="10"/>
      <c r="Y1341" s="10"/>
      <c r="Z1341" s="10"/>
      <c r="AA1341" s="10"/>
    </row>
    <row r="1342" spans="1:27" ht="20.25" customHeight="1">
      <c r="A1342" s="5" t="s">
        <v>5725</v>
      </c>
      <c r="B1342" s="5" t="s">
        <v>9008</v>
      </c>
      <c r="C1342" s="5" t="s">
        <v>170</v>
      </c>
      <c r="D1342" s="5" t="s">
        <v>378</v>
      </c>
      <c r="E1342" s="5" t="s">
        <v>29</v>
      </c>
      <c r="F1342" s="5" t="s">
        <v>548</v>
      </c>
      <c r="G1342" s="5" t="s">
        <v>125</v>
      </c>
      <c r="H1342" s="5" t="s">
        <v>403</v>
      </c>
      <c r="I1342" s="5"/>
      <c r="J1342" s="5" t="s">
        <v>9009</v>
      </c>
      <c r="K1342" s="5" t="s">
        <v>100</v>
      </c>
      <c r="L1342" s="5" t="s">
        <v>405</v>
      </c>
      <c r="M1342" s="10"/>
      <c r="N1342" s="10"/>
      <c r="O1342" s="10"/>
      <c r="P1342" s="10"/>
      <c r="Q1342" s="10"/>
      <c r="R1342" s="10"/>
      <c r="S1342" s="10"/>
      <c r="T1342" s="10"/>
      <c r="U1342" s="10"/>
      <c r="V1342" s="10"/>
      <c r="W1342" s="10"/>
      <c r="X1342" s="10"/>
      <c r="Y1342" s="10"/>
      <c r="Z1342" s="10"/>
      <c r="AA1342" s="10"/>
    </row>
    <row r="1343" spans="1:27" ht="20.25" customHeight="1">
      <c r="A1343" s="5" t="s">
        <v>3505</v>
      </c>
      <c r="B1343" s="5" t="s">
        <v>9010</v>
      </c>
      <c r="C1343" s="5" t="s">
        <v>170</v>
      </c>
      <c r="D1343" s="5" t="s">
        <v>47</v>
      </c>
      <c r="E1343" s="5" t="s">
        <v>29</v>
      </c>
      <c r="F1343" s="5" t="s">
        <v>672</v>
      </c>
      <c r="G1343" s="5" t="s">
        <v>108</v>
      </c>
      <c r="H1343" s="5" t="s">
        <v>608</v>
      </c>
      <c r="I1343" s="5"/>
      <c r="J1343" s="5" t="s">
        <v>9011</v>
      </c>
      <c r="K1343" s="5" t="s">
        <v>100</v>
      </c>
      <c r="L1343" s="5" t="s">
        <v>55</v>
      </c>
      <c r="M1343" s="10"/>
      <c r="N1343" s="10"/>
      <c r="O1343" s="10"/>
      <c r="P1343" s="10"/>
      <c r="Q1343" s="10"/>
      <c r="R1343" s="10"/>
      <c r="S1343" s="10"/>
      <c r="T1343" s="10"/>
      <c r="U1343" s="10"/>
      <c r="V1343" s="10"/>
      <c r="W1343" s="10"/>
      <c r="X1343" s="10"/>
      <c r="Y1343" s="10"/>
      <c r="Z1343" s="10"/>
      <c r="AA1343" s="10"/>
    </row>
    <row r="1344" spans="1:27" ht="20.25" customHeight="1">
      <c r="A1344" s="5" t="s">
        <v>9012</v>
      </c>
      <c r="B1344" s="5" t="s">
        <v>9013</v>
      </c>
      <c r="C1344" s="5" t="s">
        <v>170</v>
      </c>
      <c r="D1344" s="5" t="s">
        <v>47</v>
      </c>
      <c r="E1344" s="5" t="s">
        <v>29</v>
      </c>
      <c r="F1344" s="5" t="s">
        <v>56</v>
      </c>
      <c r="G1344" s="5" t="s">
        <v>108</v>
      </c>
      <c r="H1344" s="5" t="s">
        <v>1694</v>
      </c>
      <c r="I1344" s="5" t="s">
        <v>9014</v>
      </c>
      <c r="J1344" s="5" t="s">
        <v>9015</v>
      </c>
      <c r="K1344" s="5" t="s">
        <v>167</v>
      </c>
      <c r="L1344" s="5" t="s">
        <v>55</v>
      </c>
      <c r="M1344" s="10"/>
      <c r="N1344" s="10"/>
      <c r="O1344" s="10"/>
      <c r="P1344" s="10"/>
      <c r="Q1344" s="10"/>
      <c r="R1344" s="10"/>
      <c r="S1344" s="10"/>
      <c r="T1344" s="10"/>
      <c r="U1344" s="10"/>
      <c r="V1344" s="10"/>
      <c r="W1344" s="10"/>
      <c r="X1344" s="10"/>
      <c r="Y1344" s="10"/>
      <c r="Z1344" s="10"/>
      <c r="AA1344" s="10"/>
    </row>
    <row r="1345" spans="1:27" ht="20.25" customHeight="1">
      <c r="A1345" s="5" t="s">
        <v>3156</v>
      </c>
      <c r="B1345" s="5" t="s">
        <v>9016</v>
      </c>
      <c r="C1345" s="5" t="s">
        <v>170</v>
      </c>
      <c r="D1345" s="5" t="s">
        <v>390</v>
      </c>
      <c r="E1345" s="5" t="s">
        <v>45</v>
      </c>
      <c r="F1345" s="5" t="s">
        <v>56</v>
      </c>
      <c r="G1345" s="5" t="s">
        <v>108</v>
      </c>
      <c r="H1345" s="5" t="s">
        <v>1053</v>
      </c>
      <c r="I1345" s="5"/>
      <c r="J1345" s="5" t="s">
        <v>9018</v>
      </c>
      <c r="K1345" s="5" t="s">
        <v>53</v>
      </c>
      <c r="L1345" s="5" t="s">
        <v>55</v>
      </c>
      <c r="M1345" s="10"/>
      <c r="N1345" s="10"/>
      <c r="O1345" s="10"/>
      <c r="P1345" s="10"/>
      <c r="Q1345" s="10"/>
      <c r="R1345" s="10"/>
      <c r="S1345" s="10"/>
      <c r="T1345" s="10"/>
      <c r="U1345" s="10"/>
      <c r="V1345" s="10"/>
      <c r="W1345" s="10"/>
      <c r="X1345" s="10"/>
      <c r="Y1345" s="10"/>
      <c r="Z1345" s="10"/>
      <c r="AA1345" s="10"/>
    </row>
    <row r="1346" spans="1:27" ht="20.25" customHeight="1">
      <c r="A1346" s="5" t="s">
        <v>2985</v>
      </c>
      <c r="B1346" s="5" t="s">
        <v>9020</v>
      </c>
      <c r="C1346" s="5" t="s">
        <v>170</v>
      </c>
      <c r="D1346" s="5" t="s">
        <v>342</v>
      </c>
      <c r="E1346" s="5" t="s">
        <v>45</v>
      </c>
      <c r="F1346" s="5" t="s">
        <v>56</v>
      </c>
      <c r="G1346" s="5" t="s">
        <v>108</v>
      </c>
      <c r="H1346" s="5" t="s">
        <v>644</v>
      </c>
      <c r="I1346" s="5"/>
      <c r="J1346" s="5" t="s">
        <v>9022</v>
      </c>
      <c r="K1346" s="5" t="s">
        <v>53</v>
      </c>
      <c r="L1346" s="5" t="s">
        <v>55</v>
      </c>
      <c r="M1346" s="10"/>
      <c r="N1346" s="10"/>
      <c r="O1346" s="10"/>
      <c r="P1346" s="10"/>
      <c r="Q1346" s="10"/>
      <c r="R1346" s="10"/>
      <c r="S1346" s="10"/>
      <c r="T1346" s="10"/>
      <c r="U1346" s="10"/>
      <c r="V1346" s="10"/>
      <c r="W1346" s="10"/>
      <c r="X1346" s="10"/>
      <c r="Y1346" s="10"/>
      <c r="Z1346" s="10"/>
      <c r="AA1346" s="10"/>
    </row>
    <row r="1347" spans="1:27" ht="20.25" customHeight="1">
      <c r="A1347" s="5" t="s">
        <v>9025</v>
      </c>
      <c r="B1347" s="5" t="s">
        <v>9027</v>
      </c>
      <c r="C1347" s="5" t="s">
        <v>170</v>
      </c>
      <c r="D1347" s="5" t="s">
        <v>171</v>
      </c>
      <c r="E1347" s="5" t="s">
        <v>29</v>
      </c>
      <c r="F1347" s="5" t="s">
        <v>1186</v>
      </c>
      <c r="G1347" s="5" t="s">
        <v>108</v>
      </c>
      <c r="H1347" s="5" t="s">
        <v>213</v>
      </c>
      <c r="I1347" s="5"/>
      <c r="J1347" s="5" t="s">
        <v>9028</v>
      </c>
      <c r="K1347" s="5" t="s">
        <v>53</v>
      </c>
      <c r="L1347" s="5" t="s">
        <v>55</v>
      </c>
      <c r="M1347" s="10"/>
      <c r="N1347" s="10"/>
      <c r="O1347" s="10"/>
      <c r="P1347" s="10"/>
      <c r="Q1347" s="10"/>
      <c r="R1347" s="10"/>
      <c r="S1347" s="10"/>
      <c r="T1347" s="10"/>
      <c r="U1347" s="10"/>
      <c r="V1347" s="10"/>
      <c r="W1347" s="10"/>
      <c r="X1347" s="10"/>
      <c r="Y1347" s="10"/>
      <c r="Z1347" s="10"/>
      <c r="AA1347" s="10"/>
    </row>
    <row r="1348" spans="1:27" ht="20.25" customHeight="1">
      <c r="A1348" s="5" t="s">
        <v>5488</v>
      </c>
      <c r="B1348" s="5" t="s">
        <v>9031</v>
      </c>
      <c r="C1348" s="5" t="s">
        <v>170</v>
      </c>
      <c r="D1348" s="5" t="s">
        <v>171</v>
      </c>
      <c r="E1348" s="5" t="s">
        <v>29</v>
      </c>
      <c r="F1348" s="5" t="s">
        <v>56</v>
      </c>
      <c r="G1348" s="5" t="s">
        <v>66</v>
      </c>
      <c r="H1348" s="5" t="s">
        <v>430</v>
      </c>
      <c r="I1348" s="5" t="s">
        <v>9032</v>
      </c>
      <c r="J1348" s="5" t="s">
        <v>9033</v>
      </c>
      <c r="K1348" s="5" t="s">
        <v>42</v>
      </c>
      <c r="L1348" s="5" t="s">
        <v>55</v>
      </c>
      <c r="M1348" s="10"/>
      <c r="N1348" s="10"/>
      <c r="O1348" s="10"/>
      <c r="P1348" s="10"/>
      <c r="Q1348" s="10"/>
      <c r="R1348" s="10"/>
      <c r="S1348" s="10"/>
      <c r="T1348" s="10"/>
      <c r="U1348" s="10"/>
      <c r="V1348" s="10"/>
      <c r="W1348" s="10"/>
      <c r="X1348" s="10"/>
      <c r="Y1348" s="10"/>
      <c r="Z1348" s="10"/>
      <c r="AA1348" s="10"/>
    </row>
    <row r="1349" spans="1:27" ht="20.25" customHeight="1">
      <c r="A1349" s="5" t="s">
        <v>3183</v>
      </c>
      <c r="B1349" s="5" t="s">
        <v>9034</v>
      </c>
      <c r="C1349" s="5" t="s">
        <v>170</v>
      </c>
      <c r="D1349" s="5" t="s">
        <v>342</v>
      </c>
      <c r="E1349" s="5" t="s">
        <v>45</v>
      </c>
      <c r="F1349" s="5" t="s">
        <v>852</v>
      </c>
      <c r="G1349" s="5" t="s">
        <v>108</v>
      </c>
      <c r="H1349" s="5" t="s">
        <v>362</v>
      </c>
      <c r="I1349" s="5" t="s">
        <v>9035</v>
      </c>
      <c r="J1349" s="5" t="s">
        <v>9036</v>
      </c>
      <c r="K1349" s="5" t="s">
        <v>53</v>
      </c>
      <c r="L1349" s="5" t="s">
        <v>55</v>
      </c>
      <c r="M1349" s="10"/>
      <c r="N1349" s="10"/>
      <c r="O1349" s="10"/>
      <c r="P1349" s="10"/>
      <c r="Q1349" s="10"/>
      <c r="R1349" s="10"/>
      <c r="S1349" s="10"/>
      <c r="T1349" s="10"/>
      <c r="U1349" s="10"/>
      <c r="V1349" s="10"/>
      <c r="W1349" s="10"/>
      <c r="X1349" s="10"/>
      <c r="Y1349" s="10"/>
      <c r="Z1349" s="10"/>
      <c r="AA1349" s="10"/>
    </row>
    <row r="1350" spans="1:27" ht="20.25" customHeight="1">
      <c r="A1350" s="5" t="s">
        <v>9039</v>
      </c>
      <c r="B1350" s="5" t="s">
        <v>9040</v>
      </c>
      <c r="C1350" s="5" t="s">
        <v>170</v>
      </c>
      <c r="D1350" s="5" t="s">
        <v>435</v>
      </c>
      <c r="E1350" s="5" t="s">
        <v>29</v>
      </c>
      <c r="F1350" s="5" t="s">
        <v>548</v>
      </c>
      <c r="G1350" s="5" t="s">
        <v>125</v>
      </c>
      <c r="H1350" s="5" t="s">
        <v>479</v>
      </c>
      <c r="I1350" s="5" t="s">
        <v>9042</v>
      </c>
      <c r="J1350" s="5" t="s">
        <v>9043</v>
      </c>
      <c r="K1350" s="5" t="s">
        <v>100</v>
      </c>
      <c r="L1350" s="5" t="s">
        <v>55</v>
      </c>
      <c r="M1350" s="10"/>
      <c r="N1350" s="10"/>
      <c r="O1350" s="10"/>
      <c r="P1350" s="10"/>
      <c r="Q1350" s="10"/>
      <c r="R1350" s="10"/>
      <c r="S1350" s="10"/>
      <c r="T1350" s="10"/>
      <c r="U1350" s="10"/>
      <c r="V1350" s="10"/>
      <c r="W1350" s="10"/>
      <c r="X1350" s="10"/>
      <c r="Y1350" s="10"/>
      <c r="Z1350" s="10"/>
      <c r="AA1350" s="10"/>
    </row>
    <row r="1351" spans="1:27" ht="20.25" customHeight="1">
      <c r="A1351" s="5" t="s">
        <v>3984</v>
      </c>
      <c r="B1351" s="5" t="s">
        <v>9045</v>
      </c>
      <c r="C1351" s="5" t="s">
        <v>170</v>
      </c>
      <c r="D1351" s="5" t="s">
        <v>342</v>
      </c>
      <c r="E1351" s="5" t="s">
        <v>29</v>
      </c>
      <c r="F1351" s="5" t="s">
        <v>7163</v>
      </c>
      <c r="G1351" s="5" t="s">
        <v>125</v>
      </c>
      <c r="H1351" s="5" t="s">
        <v>598</v>
      </c>
      <c r="I1351" s="5" t="s">
        <v>9046</v>
      </c>
      <c r="J1351" s="5" t="s">
        <v>9047</v>
      </c>
      <c r="K1351" s="5" t="s">
        <v>53</v>
      </c>
      <c r="L1351" s="5" t="s">
        <v>271</v>
      </c>
      <c r="M1351" s="10"/>
      <c r="N1351" s="10"/>
      <c r="O1351" s="10"/>
      <c r="P1351" s="10"/>
      <c r="Q1351" s="10"/>
      <c r="R1351" s="10"/>
      <c r="S1351" s="10"/>
      <c r="T1351" s="10"/>
      <c r="U1351" s="10"/>
      <c r="V1351" s="10"/>
      <c r="W1351" s="10"/>
      <c r="X1351" s="10"/>
      <c r="Y1351" s="10"/>
      <c r="Z1351" s="10"/>
      <c r="AA1351" s="10"/>
    </row>
    <row r="1352" spans="1:27" ht="20.25" customHeight="1">
      <c r="A1352" s="5" t="s">
        <v>631</v>
      </c>
      <c r="B1352" s="5" t="s">
        <v>3032</v>
      </c>
      <c r="C1352" s="5" t="s">
        <v>170</v>
      </c>
      <c r="D1352" s="5" t="s">
        <v>435</v>
      </c>
      <c r="E1352" s="5" t="s">
        <v>29</v>
      </c>
      <c r="F1352" s="5" t="s">
        <v>56</v>
      </c>
      <c r="G1352" s="5" t="s">
        <v>31</v>
      </c>
      <c r="H1352" s="5" t="s">
        <v>213</v>
      </c>
      <c r="I1352" s="5" t="s">
        <v>3033</v>
      </c>
      <c r="J1352" s="5" t="s">
        <v>3034</v>
      </c>
      <c r="K1352" s="5" t="s">
        <v>37</v>
      </c>
      <c r="L1352" s="5" t="s">
        <v>55</v>
      </c>
      <c r="M1352" s="10"/>
      <c r="N1352" s="10"/>
      <c r="O1352" s="10"/>
      <c r="P1352" s="10"/>
      <c r="Q1352" s="10"/>
      <c r="R1352" s="10"/>
      <c r="S1352" s="10"/>
      <c r="T1352" s="10"/>
      <c r="U1352" s="10"/>
      <c r="V1352" s="10"/>
      <c r="W1352" s="10"/>
      <c r="X1352" s="10"/>
      <c r="Y1352" s="10"/>
      <c r="Z1352" s="10"/>
      <c r="AA1352" s="10"/>
    </row>
    <row r="1353" spans="1:27" ht="20.25" customHeight="1">
      <c r="A1353" s="5" t="s">
        <v>9049</v>
      </c>
      <c r="B1353" s="5" t="s">
        <v>9050</v>
      </c>
      <c r="C1353" s="5" t="s">
        <v>170</v>
      </c>
      <c r="D1353" s="5" t="s">
        <v>171</v>
      </c>
      <c r="E1353" s="5" t="s">
        <v>29</v>
      </c>
      <c r="F1353" s="5" t="s">
        <v>493</v>
      </c>
      <c r="G1353" s="5" t="s">
        <v>66</v>
      </c>
      <c r="H1353" s="5" t="s">
        <v>32</v>
      </c>
      <c r="I1353" s="5" t="s">
        <v>5543</v>
      </c>
      <c r="J1353" s="5" t="s">
        <v>9051</v>
      </c>
      <c r="K1353" s="5" t="s">
        <v>53</v>
      </c>
      <c r="L1353" s="5" t="s">
        <v>55</v>
      </c>
      <c r="M1353" s="10"/>
      <c r="N1353" s="10"/>
      <c r="O1353" s="10"/>
      <c r="P1353" s="10"/>
      <c r="Q1353" s="10"/>
      <c r="R1353" s="10"/>
      <c r="S1353" s="10"/>
      <c r="T1353" s="10"/>
      <c r="U1353" s="10"/>
      <c r="V1353" s="10"/>
      <c r="W1353" s="10"/>
      <c r="X1353" s="10"/>
      <c r="Y1353" s="10"/>
      <c r="Z1353" s="10"/>
      <c r="AA1353" s="10"/>
    </row>
    <row r="1354" spans="1:27" ht="20.25" customHeight="1">
      <c r="A1354" s="5" t="s">
        <v>9052</v>
      </c>
      <c r="B1354" s="5" t="s">
        <v>9054</v>
      </c>
      <c r="C1354" s="5" t="s">
        <v>170</v>
      </c>
      <c r="D1354" s="5" t="s">
        <v>342</v>
      </c>
      <c r="E1354" s="5" t="s">
        <v>29</v>
      </c>
      <c r="F1354" s="5" t="s">
        <v>548</v>
      </c>
      <c r="G1354" s="5" t="s">
        <v>125</v>
      </c>
      <c r="H1354" s="5" t="s">
        <v>9055</v>
      </c>
      <c r="I1354" s="5" t="s">
        <v>9056</v>
      </c>
      <c r="J1354" s="5" t="s">
        <v>9057</v>
      </c>
      <c r="K1354" s="5" t="s">
        <v>167</v>
      </c>
      <c r="L1354" s="5" t="s">
        <v>55</v>
      </c>
      <c r="M1354" s="10"/>
      <c r="N1354" s="10"/>
      <c r="O1354" s="10"/>
      <c r="P1354" s="10"/>
      <c r="Q1354" s="10"/>
      <c r="R1354" s="10"/>
      <c r="S1354" s="10"/>
      <c r="T1354" s="10"/>
      <c r="U1354" s="10"/>
      <c r="V1354" s="10"/>
      <c r="W1354" s="10"/>
      <c r="X1354" s="10"/>
      <c r="Y1354" s="10"/>
      <c r="Z1354" s="10"/>
      <c r="AA1354" s="10"/>
    </row>
    <row r="1355" spans="1:27" ht="20.25" customHeight="1">
      <c r="A1355" s="5" t="s">
        <v>4842</v>
      </c>
      <c r="B1355" s="5" t="s">
        <v>9058</v>
      </c>
      <c r="C1355" s="5" t="s">
        <v>170</v>
      </c>
      <c r="D1355" s="5" t="s">
        <v>390</v>
      </c>
      <c r="E1355" s="5" t="s">
        <v>29</v>
      </c>
      <c r="F1355" s="5" t="s">
        <v>211</v>
      </c>
      <c r="G1355" s="5" t="s">
        <v>125</v>
      </c>
      <c r="H1355" s="5" t="s">
        <v>2797</v>
      </c>
      <c r="I1355" s="5" t="s">
        <v>381</v>
      </c>
      <c r="J1355" s="5" t="s">
        <v>9059</v>
      </c>
      <c r="K1355" s="5" t="s">
        <v>100</v>
      </c>
      <c r="L1355" s="5" t="s">
        <v>55</v>
      </c>
      <c r="M1355" s="10"/>
      <c r="N1355" s="10"/>
      <c r="O1355" s="10"/>
      <c r="P1355" s="10"/>
      <c r="Q1355" s="10"/>
      <c r="R1355" s="10"/>
      <c r="S1355" s="10"/>
      <c r="T1355" s="10"/>
      <c r="U1355" s="10"/>
      <c r="V1355" s="10"/>
      <c r="W1355" s="10"/>
      <c r="X1355" s="10"/>
      <c r="Y1355" s="10"/>
      <c r="Z1355" s="10"/>
      <c r="AA1355" s="10"/>
    </row>
    <row r="1356" spans="1:27" ht="20.25" customHeight="1">
      <c r="A1356" s="5" t="s">
        <v>9060</v>
      </c>
      <c r="B1356" s="5" t="s">
        <v>9061</v>
      </c>
      <c r="C1356" s="5" t="s">
        <v>170</v>
      </c>
      <c r="D1356" s="5" t="s">
        <v>390</v>
      </c>
      <c r="E1356" s="5" t="s">
        <v>45</v>
      </c>
      <c r="F1356" s="5" t="s">
        <v>56</v>
      </c>
      <c r="G1356" s="5" t="s">
        <v>31</v>
      </c>
      <c r="H1356" s="5" t="s">
        <v>68</v>
      </c>
      <c r="I1356" s="5" t="s">
        <v>9062</v>
      </c>
      <c r="J1356" s="5"/>
      <c r="K1356" s="5" t="s">
        <v>37</v>
      </c>
      <c r="L1356" s="5" t="s">
        <v>38</v>
      </c>
      <c r="M1356" s="10"/>
      <c r="N1356" s="10"/>
      <c r="O1356" s="10"/>
      <c r="P1356" s="10"/>
      <c r="Q1356" s="10"/>
      <c r="R1356" s="10"/>
      <c r="S1356" s="10"/>
      <c r="T1356" s="10"/>
      <c r="U1356" s="10"/>
      <c r="V1356" s="10"/>
      <c r="W1356" s="10"/>
      <c r="X1356" s="10"/>
      <c r="Y1356" s="10"/>
      <c r="Z1356" s="10"/>
      <c r="AA1356" s="10"/>
    </row>
    <row r="1357" spans="1:27" ht="20.25" customHeight="1">
      <c r="A1357" s="5" t="s">
        <v>9063</v>
      </c>
      <c r="B1357" s="5" t="s">
        <v>9064</v>
      </c>
      <c r="C1357" s="5" t="s">
        <v>170</v>
      </c>
      <c r="D1357" s="5" t="s">
        <v>435</v>
      </c>
      <c r="E1357" s="5" t="s">
        <v>45</v>
      </c>
      <c r="F1357" s="5" t="s">
        <v>548</v>
      </c>
      <c r="G1357" s="5" t="s">
        <v>125</v>
      </c>
      <c r="H1357" s="5" t="s">
        <v>608</v>
      </c>
      <c r="I1357" s="5"/>
      <c r="J1357" s="5" t="s">
        <v>9065</v>
      </c>
      <c r="K1357" s="5" t="s">
        <v>53</v>
      </c>
      <c r="L1357" s="5" t="s">
        <v>55</v>
      </c>
      <c r="M1357" s="10"/>
      <c r="N1357" s="10"/>
      <c r="O1357" s="10"/>
      <c r="P1357" s="10"/>
      <c r="Q1357" s="10"/>
      <c r="R1357" s="10"/>
      <c r="S1357" s="10"/>
      <c r="T1357" s="10"/>
      <c r="U1357" s="10"/>
      <c r="V1357" s="10"/>
      <c r="W1357" s="10"/>
      <c r="X1357" s="10"/>
      <c r="Y1357" s="10"/>
      <c r="Z1357" s="10"/>
      <c r="AA1357" s="10"/>
    </row>
    <row r="1358" spans="1:27" ht="20.25" customHeight="1">
      <c r="A1358" s="5" t="s">
        <v>3796</v>
      </c>
      <c r="B1358" s="5" t="s">
        <v>9067</v>
      </c>
      <c r="C1358" s="5" t="s">
        <v>170</v>
      </c>
      <c r="D1358" s="5" t="s">
        <v>342</v>
      </c>
      <c r="E1358" s="5" t="s">
        <v>29</v>
      </c>
      <c r="F1358" s="5" t="s">
        <v>56</v>
      </c>
      <c r="G1358" s="5" t="s">
        <v>108</v>
      </c>
      <c r="H1358" s="5" t="s">
        <v>942</v>
      </c>
      <c r="I1358" s="5" t="s">
        <v>9070</v>
      </c>
      <c r="J1358" s="5" t="s">
        <v>9071</v>
      </c>
      <c r="K1358" s="5" t="s">
        <v>53</v>
      </c>
      <c r="L1358" s="5" t="s">
        <v>55</v>
      </c>
      <c r="M1358" s="10"/>
      <c r="N1358" s="10"/>
      <c r="O1358" s="10"/>
      <c r="P1358" s="10"/>
      <c r="Q1358" s="10"/>
      <c r="R1358" s="10"/>
      <c r="S1358" s="10"/>
      <c r="T1358" s="10"/>
      <c r="U1358" s="10"/>
      <c r="V1358" s="10"/>
      <c r="W1358" s="10"/>
      <c r="X1358" s="10"/>
      <c r="Y1358" s="10"/>
      <c r="Z1358" s="10"/>
      <c r="AA1358" s="10"/>
    </row>
    <row r="1359" spans="1:27" ht="20.25" customHeight="1">
      <c r="A1359" s="5" t="s">
        <v>784</v>
      </c>
      <c r="B1359" s="5" t="s">
        <v>9072</v>
      </c>
      <c r="C1359" s="5" t="s">
        <v>170</v>
      </c>
      <c r="D1359" s="5" t="s">
        <v>47</v>
      </c>
      <c r="E1359" s="5" t="s">
        <v>45</v>
      </c>
      <c r="F1359" s="5" t="s">
        <v>56</v>
      </c>
      <c r="G1359" s="5" t="s">
        <v>125</v>
      </c>
      <c r="H1359" s="5" t="s">
        <v>48</v>
      </c>
      <c r="I1359" s="5" t="s">
        <v>9073</v>
      </c>
      <c r="J1359" s="5" t="s">
        <v>9074</v>
      </c>
      <c r="K1359" s="5" t="s">
        <v>167</v>
      </c>
      <c r="L1359" s="5" t="s">
        <v>55</v>
      </c>
      <c r="M1359" s="10"/>
      <c r="N1359" s="10"/>
      <c r="O1359" s="10"/>
      <c r="P1359" s="10"/>
      <c r="Q1359" s="10"/>
      <c r="R1359" s="10"/>
      <c r="S1359" s="10"/>
      <c r="T1359" s="10"/>
      <c r="U1359" s="10"/>
      <c r="V1359" s="10"/>
      <c r="W1359" s="10"/>
      <c r="X1359" s="10"/>
      <c r="Y1359" s="10"/>
      <c r="Z1359" s="10"/>
      <c r="AA1359" s="10"/>
    </row>
    <row r="1360" spans="1:27" ht="20.25" customHeight="1">
      <c r="A1360" s="5" t="s">
        <v>7444</v>
      </c>
      <c r="B1360" s="5" t="s">
        <v>4311</v>
      </c>
      <c r="C1360" s="5" t="s">
        <v>170</v>
      </c>
      <c r="D1360" s="5" t="s">
        <v>390</v>
      </c>
      <c r="E1360" s="5" t="s">
        <v>29</v>
      </c>
      <c r="F1360" s="5" t="s">
        <v>1392</v>
      </c>
      <c r="G1360" s="5" t="s">
        <v>31</v>
      </c>
      <c r="H1360" s="5" t="s">
        <v>117</v>
      </c>
      <c r="I1360" s="5" t="s">
        <v>4314</v>
      </c>
      <c r="J1360" s="5" t="s">
        <v>9075</v>
      </c>
      <c r="K1360" s="5" t="s">
        <v>37</v>
      </c>
      <c r="L1360" s="5" t="s">
        <v>55</v>
      </c>
      <c r="M1360" s="10"/>
      <c r="N1360" s="10"/>
      <c r="O1360" s="10"/>
      <c r="P1360" s="10"/>
      <c r="Q1360" s="10"/>
      <c r="R1360" s="10"/>
      <c r="S1360" s="10"/>
      <c r="T1360" s="10"/>
      <c r="U1360" s="10"/>
      <c r="V1360" s="10"/>
      <c r="W1360" s="10"/>
      <c r="X1360" s="10"/>
      <c r="Y1360" s="10"/>
      <c r="Z1360" s="10"/>
      <c r="AA1360" s="10"/>
    </row>
    <row r="1361" spans="1:27" ht="20.25" customHeight="1">
      <c r="A1361" s="5" t="s">
        <v>9076</v>
      </c>
      <c r="B1361" s="5" t="s">
        <v>9077</v>
      </c>
      <c r="C1361" s="5" t="s">
        <v>170</v>
      </c>
      <c r="D1361" s="5" t="s">
        <v>378</v>
      </c>
      <c r="E1361" s="5" t="s">
        <v>45</v>
      </c>
      <c r="F1361" s="5" t="s">
        <v>178</v>
      </c>
      <c r="G1361" s="5" t="s">
        <v>125</v>
      </c>
      <c r="H1361" s="5" t="s">
        <v>34</v>
      </c>
      <c r="I1361" s="5" t="s">
        <v>9078</v>
      </c>
      <c r="J1361" s="5" t="s">
        <v>9081</v>
      </c>
      <c r="K1361" s="5" t="s">
        <v>53</v>
      </c>
      <c r="L1361" s="5" t="s">
        <v>55</v>
      </c>
      <c r="M1361" s="10"/>
      <c r="N1361" s="10"/>
      <c r="O1361" s="10"/>
      <c r="P1361" s="10"/>
      <c r="Q1361" s="10"/>
      <c r="R1361" s="10"/>
      <c r="S1361" s="10"/>
      <c r="T1361" s="10"/>
      <c r="U1361" s="10"/>
      <c r="V1361" s="10"/>
      <c r="W1361" s="10"/>
      <c r="X1361" s="10"/>
      <c r="Y1361" s="10"/>
      <c r="Z1361" s="10"/>
      <c r="AA1361" s="10"/>
    </row>
    <row r="1362" spans="1:27" ht="20.25" customHeight="1">
      <c r="A1362" s="5" t="s">
        <v>8846</v>
      </c>
      <c r="B1362" s="5" t="s">
        <v>9082</v>
      </c>
      <c r="C1362" s="5" t="s">
        <v>170</v>
      </c>
      <c r="D1362" s="5" t="s">
        <v>47</v>
      </c>
      <c r="E1362" s="5" t="s">
        <v>29</v>
      </c>
      <c r="F1362" s="5" t="s">
        <v>979</v>
      </c>
      <c r="G1362" s="5" t="s">
        <v>125</v>
      </c>
      <c r="H1362" s="5" t="s">
        <v>291</v>
      </c>
      <c r="I1362" s="5" t="s">
        <v>9084</v>
      </c>
      <c r="J1362" s="5" t="s">
        <v>9086</v>
      </c>
      <c r="K1362" s="5" t="s">
        <v>53</v>
      </c>
      <c r="L1362" s="5" t="s">
        <v>55</v>
      </c>
      <c r="M1362" s="10"/>
      <c r="N1362" s="10"/>
      <c r="O1362" s="10"/>
      <c r="P1362" s="10"/>
      <c r="Q1362" s="10"/>
      <c r="R1362" s="10"/>
      <c r="S1362" s="10"/>
      <c r="T1362" s="10"/>
      <c r="U1362" s="10"/>
      <c r="V1362" s="10"/>
      <c r="W1362" s="10"/>
      <c r="X1362" s="10"/>
      <c r="Y1362" s="10"/>
      <c r="Z1362" s="10"/>
      <c r="AA1362" s="10"/>
    </row>
    <row r="1363" spans="1:27" ht="20.25" customHeight="1">
      <c r="A1363" s="5" t="s">
        <v>9087</v>
      </c>
      <c r="B1363" s="5" t="s">
        <v>9088</v>
      </c>
      <c r="C1363" s="5" t="s">
        <v>170</v>
      </c>
      <c r="D1363" s="5" t="s">
        <v>47</v>
      </c>
      <c r="E1363" s="5" t="s">
        <v>45</v>
      </c>
      <c r="F1363" s="5" t="s">
        <v>56</v>
      </c>
      <c r="G1363" s="5" t="s">
        <v>108</v>
      </c>
      <c r="H1363" s="5" t="s">
        <v>663</v>
      </c>
      <c r="I1363" s="5" t="s">
        <v>9089</v>
      </c>
      <c r="J1363" s="5" t="s">
        <v>9090</v>
      </c>
      <c r="K1363" s="5" t="s">
        <v>53</v>
      </c>
      <c r="L1363" s="5" t="s">
        <v>55</v>
      </c>
      <c r="M1363" s="10"/>
      <c r="N1363" s="10"/>
      <c r="O1363" s="10"/>
      <c r="P1363" s="10"/>
      <c r="Q1363" s="10"/>
      <c r="R1363" s="10"/>
      <c r="S1363" s="10"/>
      <c r="T1363" s="10"/>
      <c r="U1363" s="10"/>
      <c r="V1363" s="10"/>
      <c r="W1363" s="10"/>
      <c r="X1363" s="10"/>
      <c r="Y1363" s="10"/>
      <c r="Z1363" s="10"/>
      <c r="AA1363" s="10"/>
    </row>
    <row r="1364" spans="1:27" ht="20.25" customHeight="1">
      <c r="A1364" s="5" t="s">
        <v>9091</v>
      </c>
      <c r="B1364" s="5" t="s">
        <v>9092</v>
      </c>
      <c r="C1364" s="5" t="s">
        <v>170</v>
      </c>
      <c r="D1364" s="5" t="s">
        <v>342</v>
      </c>
      <c r="E1364" s="5" t="s">
        <v>45</v>
      </c>
      <c r="F1364" s="5" t="s">
        <v>4014</v>
      </c>
      <c r="G1364" s="5" t="s">
        <v>31</v>
      </c>
      <c r="H1364" s="5" t="s">
        <v>110</v>
      </c>
      <c r="I1364" s="5"/>
      <c r="J1364" s="5" t="s">
        <v>9093</v>
      </c>
      <c r="K1364" s="5" t="s">
        <v>53</v>
      </c>
      <c r="L1364" s="5" t="s">
        <v>55</v>
      </c>
      <c r="M1364" s="10"/>
      <c r="N1364" s="10"/>
      <c r="O1364" s="10"/>
      <c r="P1364" s="10"/>
      <c r="Q1364" s="10"/>
      <c r="R1364" s="10"/>
      <c r="S1364" s="10"/>
      <c r="T1364" s="10"/>
      <c r="U1364" s="10"/>
      <c r="V1364" s="10"/>
      <c r="W1364" s="10"/>
      <c r="X1364" s="10"/>
      <c r="Y1364" s="10"/>
      <c r="Z1364" s="10"/>
      <c r="AA1364" s="10"/>
    </row>
    <row r="1365" spans="1:27" ht="20.25" customHeight="1">
      <c r="A1365" s="5" t="s">
        <v>2808</v>
      </c>
      <c r="B1365" s="5" t="s">
        <v>4896</v>
      </c>
      <c r="C1365" s="5" t="s">
        <v>170</v>
      </c>
      <c r="D1365" s="5" t="s">
        <v>47</v>
      </c>
      <c r="E1365" s="5" t="s">
        <v>45</v>
      </c>
      <c r="F1365" s="5" t="s">
        <v>144</v>
      </c>
      <c r="G1365" s="5" t="s">
        <v>66</v>
      </c>
      <c r="H1365" s="5" t="s">
        <v>117</v>
      </c>
      <c r="I1365" s="5" t="s">
        <v>657</v>
      </c>
      <c r="J1365" s="5" t="s">
        <v>9096</v>
      </c>
      <c r="K1365" s="5" t="s">
        <v>53</v>
      </c>
      <c r="L1365" s="5" t="s">
        <v>55</v>
      </c>
      <c r="M1365" s="10"/>
      <c r="N1365" s="10"/>
      <c r="O1365" s="10"/>
      <c r="P1365" s="10"/>
      <c r="Q1365" s="10"/>
      <c r="R1365" s="10"/>
      <c r="S1365" s="10"/>
      <c r="T1365" s="10"/>
      <c r="U1365" s="10"/>
      <c r="V1365" s="10"/>
      <c r="W1365" s="10"/>
      <c r="X1365" s="10"/>
      <c r="Y1365" s="10"/>
      <c r="Z1365" s="10"/>
      <c r="AA1365" s="10"/>
    </row>
    <row r="1366" spans="1:27" ht="20.25" customHeight="1">
      <c r="A1366" s="5" t="s">
        <v>7889</v>
      </c>
      <c r="B1366" s="5" t="s">
        <v>9098</v>
      </c>
      <c r="C1366" s="5" t="s">
        <v>170</v>
      </c>
      <c r="D1366" s="5" t="s">
        <v>378</v>
      </c>
      <c r="E1366" s="5" t="s">
        <v>45</v>
      </c>
      <c r="F1366" s="5" t="s">
        <v>65</v>
      </c>
      <c r="G1366" s="5" t="s">
        <v>31</v>
      </c>
      <c r="H1366" s="5" t="s">
        <v>9099</v>
      </c>
      <c r="I1366" s="5" t="s">
        <v>9100</v>
      </c>
      <c r="J1366" s="5" t="s">
        <v>9101</v>
      </c>
      <c r="K1366" s="5" t="s">
        <v>42</v>
      </c>
      <c r="L1366" s="5" t="s">
        <v>44</v>
      </c>
      <c r="M1366" s="10"/>
      <c r="N1366" s="10"/>
      <c r="O1366" s="10"/>
      <c r="P1366" s="10"/>
      <c r="Q1366" s="10"/>
      <c r="R1366" s="10"/>
      <c r="S1366" s="10"/>
      <c r="T1366" s="10"/>
      <c r="U1366" s="10"/>
      <c r="V1366" s="10"/>
      <c r="W1366" s="10"/>
      <c r="X1366" s="10"/>
      <c r="Y1366" s="10"/>
      <c r="Z1366" s="10"/>
      <c r="AA1366" s="10"/>
    </row>
    <row r="1367" spans="1:27" ht="20.25" customHeight="1">
      <c r="A1367" s="5" t="s">
        <v>2674</v>
      </c>
      <c r="B1367" s="5" t="s">
        <v>9102</v>
      </c>
      <c r="C1367" s="5" t="s">
        <v>170</v>
      </c>
      <c r="D1367" s="5" t="s">
        <v>390</v>
      </c>
      <c r="E1367" s="5" t="s">
        <v>45</v>
      </c>
      <c r="F1367" s="5" t="s">
        <v>56</v>
      </c>
      <c r="G1367" s="5" t="s">
        <v>66</v>
      </c>
      <c r="H1367" s="5" t="s">
        <v>9103</v>
      </c>
      <c r="I1367" s="5" t="s">
        <v>9104</v>
      </c>
      <c r="J1367" s="5" t="s">
        <v>9105</v>
      </c>
      <c r="K1367" s="5" t="s">
        <v>53</v>
      </c>
      <c r="L1367" s="5" t="s">
        <v>89</v>
      </c>
      <c r="M1367" s="10"/>
      <c r="N1367" s="10"/>
      <c r="O1367" s="10"/>
      <c r="P1367" s="10"/>
      <c r="Q1367" s="10"/>
      <c r="R1367" s="10"/>
      <c r="S1367" s="10"/>
      <c r="T1367" s="10"/>
      <c r="U1367" s="10"/>
      <c r="V1367" s="10"/>
      <c r="W1367" s="10"/>
      <c r="X1367" s="10"/>
      <c r="Y1367" s="10"/>
      <c r="Z1367" s="10"/>
      <c r="AA1367" s="10"/>
    </row>
    <row r="1368" spans="1:27" ht="20.25" customHeight="1">
      <c r="A1368" s="5" t="s">
        <v>9106</v>
      </c>
      <c r="B1368" s="5" t="s">
        <v>9107</v>
      </c>
      <c r="C1368" s="5" t="s">
        <v>170</v>
      </c>
      <c r="D1368" s="5" t="s">
        <v>342</v>
      </c>
      <c r="E1368" s="5" t="s">
        <v>45</v>
      </c>
      <c r="F1368" s="5" t="s">
        <v>920</v>
      </c>
      <c r="G1368" s="5" t="s">
        <v>125</v>
      </c>
      <c r="H1368" s="5" t="s">
        <v>663</v>
      </c>
      <c r="I1368" s="5" t="s">
        <v>9108</v>
      </c>
      <c r="J1368" s="5" t="s">
        <v>9109</v>
      </c>
      <c r="K1368" s="5" t="s">
        <v>53</v>
      </c>
      <c r="L1368" s="5" t="s">
        <v>55</v>
      </c>
      <c r="M1368" s="10"/>
      <c r="N1368" s="10"/>
      <c r="O1368" s="10"/>
      <c r="P1368" s="10"/>
      <c r="Q1368" s="10"/>
      <c r="R1368" s="10"/>
      <c r="S1368" s="10"/>
      <c r="T1368" s="10"/>
      <c r="U1368" s="10"/>
      <c r="V1368" s="10"/>
      <c r="W1368" s="10"/>
      <c r="X1368" s="10"/>
      <c r="Y1368" s="10"/>
      <c r="Z1368" s="10"/>
      <c r="AA1368" s="10"/>
    </row>
    <row r="1369" spans="1:27" ht="20.25" customHeight="1">
      <c r="A1369" s="5" t="s">
        <v>3138</v>
      </c>
      <c r="B1369" s="5" t="s">
        <v>9111</v>
      </c>
      <c r="C1369" s="5" t="s">
        <v>170</v>
      </c>
      <c r="D1369" s="5" t="s">
        <v>342</v>
      </c>
      <c r="E1369" s="5" t="s">
        <v>45</v>
      </c>
      <c r="F1369" s="5" t="s">
        <v>2463</v>
      </c>
      <c r="G1369" s="5" t="s">
        <v>108</v>
      </c>
      <c r="H1369" s="5" t="s">
        <v>594</v>
      </c>
      <c r="I1369" s="5" t="s">
        <v>9112</v>
      </c>
      <c r="J1369" s="5" t="s">
        <v>9113</v>
      </c>
      <c r="K1369" s="5" t="s">
        <v>53</v>
      </c>
      <c r="L1369" s="5" t="s">
        <v>55</v>
      </c>
      <c r="M1369" s="10"/>
      <c r="N1369" s="10"/>
      <c r="O1369" s="10"/>
      <c r="P1369" s="10"/>
      <c r="Q1369" s="10"/>
      <c r="R1369" s="10"/>
      <c r="S1369" s="10"/>
      <c r="T1369" s="10"/>
      <c r="U1369" s="10"/>
      <c r="V1369" s="10"/>
      <c r="W1369" s="10"/>
      <c r="X1369" s="10"/>
      <c r="Y1369" s="10"/>
      <c r="Z1369" s="10"/>
      <c r="AA1369" s="10"/>
    </row>
    <row r="1370" spans="1:27" ht="20.25" customHeight="1">
      <c r="A1370" s="5" t="s">
        <v>9115</v>
      </c>
      <c r="B1370" s="5" t="s">
        <v>9116</v>
      </c>
      <c r="C1370" s="5" t="s">
        <v>170</v>
      </c>
      <c r="D1370" s="5" t="s">
        <v>435</v>
      </c>
      <c r="E1370" s="5" t="s">
        <v>29</v>
      </c>
      <c r="F1370" s="5" t="s">
        <v>7158</v>
      </c>
      <c r="G1370" s="5" t="s">
        <v>66</v>
      </c>
      <c r="H1370" s="5" t="s">
        <v>57</v>
      </c>
      <c r="I1370" s="5" t="s">
        <v>9117</v>
      </c>
      <c r="J1370" s="5" t="s">
        <v>9118</v>
      </c>
      <c r="K1370" s="5" t="s">
        <v>100</v>
      </c>
      <c r="L1370" s="5" t="s">
        <v>271</v>
      </c>
      <c r="M1370" s="10"/>
      <c r="N1370" s="10"/>
      <c r="O1370" s="10"/>
      <c r="P1370" s="10"/>
      <c r="Q1370" s="10"/>
      <c r="R1370" s="10"/>
      <c r="S1370" s="10"/>
      <c r="T1370" s="10"/>
      <c r="U1370" s="10"/>
      <c r="V1370" s="10"/>
      <c r="W1370" s="10"/>
      <c r="X1370" s="10"/>
      <c r="Y1370" s="10"/>
      <c r="Z1370" s="10"/>
      <c r="AA1370" s="10"/>
    </row>
    <row r="1371" spans="1:27" ht="20.25" customHeight="1">
      <c r="A1371" s="5" t="s">
        <v>9119</v>
      </c>
      <c r="B1371" s="5" t="s">
        <v>9120</v>
      </c>
      <c r="C1371" s="5" t="s">
        <v>170</v>
      </c>
      <c r="D1371" s="5" t="s">
        <v>342</v>
      </c>
      <c r="E1371" s="5" t="s">
        <v>29</v>
      </c>
      <c r="F1371" s="5" t="s">
        <v>30</v>
      </c>
      <c r="G1371" s="5" t="s">
        <v>108</v>
      </c>
      <c r="H1371" s="5" t="s">
        <v>484</v>
      </c>
      <c r="I1371" s="5" t="s">
        <v>9121</v>
      </c>
      <c r="J1371" s="5" t="s">
        <v>9122</v>
      </c>
      <c r="K1371" s="5" t="s">
        <v>53</v>
      </c>
      <c r="L1371" s="5" t="s">
        <v>55</v>
      </c>
      <c r="M1371" s="10"/>
      <c r="N1371" s="10"/>
      <c r="O1371" s="10"/>
      <c r="P1371" s="10"/>
      <c r="Q1371" s="10"/>
      <c r="R1371" s="10"/>
      <c r="S1371" s="10"/>
      <c r="T1371" s="10"/>
      <c r="U1371" s="10"/>
      <c r="V1371" s="10"/>
      <c r="W1371" s="10"/>
      <c r="X1371" s="10"/>
      <c r="Y1371" s="10"/>
      <c r="Z1371" s="10"/>
      <c r="AA1371" s="10"/>
    </row>
    <row r="1372" spans="1:27" ht="20.25" customHeight="1">
      <c r="A1372" s="5" t="s">
        <v>676</v>
      </c>
      <c r="B1372" s="5" t="s">
        <v>678</v>
      </c>
      <c r="C1372" s="5" t="s">
        <v>170</v>
      </c>
      <c r="D1372" s="5" t="s">
        <v>47</v>
      </c>
      <c r="E1372" s="5" t="s">
        <v>29</v>
      </c>
      <c r="F1372" s="5" t="s">
        <v>682</v>
      </c>
      <c r="G1372" s="5" t="s">
        <v>125</v>
      </c>
      <c r="H1372" s="5" t="s">
        <v>57</v>
      </c>
      <c r="I1372" s="5" t="s">
        <v>685</v>
      </c>
      <c r="J1372" s="5" t="s">
        <v>689</v>
      </c>
      <c r="K1372" s="5" t="s">
        <v>53</v>
      </c>
      <c r="L1372" s="5" t="s">
        <v>55</v>
      </c>
      <c r="M1372" s="10"/>
      <c r="N1372" s="10"/>
      <c r="O1372" s="10"/>
      <c r="P1372" s="10"/>
      <c r="Q1372" s="10"/>
      <c r="R1372" s="10"/>
      <c r="S1372" s="10"/>
      <c r="T1372" s="10"/>
      <c r="U1372" s="10"/>
      <c r="V1372" s="10"/>
      <c r="W1372" s="10"/>
      <c r="X1372" s="10"/>
      <c r="Y1372" s="10"/>
      <c r="Z1372" s="10"/>
      <c r="AA1372" s="10"/>
    </row>
    <row r="1373" spans="1:27" ht="20.25" customHeight="1">
      <c r="A1373" s="5" t="s">
        <v>9123</v>
      </c>
      <c r="B1373" s="5" t="s">
        <v>9124</v>
      </c>
      <c r="C1373" s="5" t="s">
        <v>170</v>
      </c>
      <c r="D1373" s="5" t="s">
        <v>390</v>
      </c>
      <c r="E1373" s="5" t="s">
        <v>29</v>
      </c>
      <c r="F1373" s="5" t="s">
        <v>548</v>
      </c>
      <c r="G1373" s="5" t="s">
        <v>31</v>
      </c>
      <c r="H1373" s="5" t="s">
        <v>3697</v>
      </c>
      <c r="I1373" s="5" t="s">
        <v>9125</v>
      </c>
      <c r="J1373" s="5" t="s">
        <v>9126</v>
      </c>
      <c r="K1373" s="5" t="s">
        <v>53</v>
      </c>
      <c r="L1373" s="5" t="s">
        <v>55</v>
      </c>
      <c r="M1373" s="10"/>
      <c r="N1373" s="10"/>
      <c r="O1373" s="10"/>
      <c r="P1373" s="10"/>
      <c r="Q1373" s="10"/>
      <c r="R1373" s="10"/>
      <c r="S1373" s="10"/>
      <c r="T1373" s="10"/>
      <c r="U1373" s="10"/>
      <c r="V1373" s="10"/>
      <c r="W1373" s="10"/>
      <c r="X1373" s="10"/>
      <c r="Y1373" s="10"/>
      <c r="Z1373" s="10"/>
      <c r="AA1373" s="10"/>
    </row>
    <row r="1374" spans="1:27" ht="20.25" customHeight="1">
      <c r="A1374" s="5" t="s">
        <v>9127</v>
      </c>
      <c r="B1374" s="5" t="s">
        <v>9128</v>
      </c>
      <c r="C1374" s="5" t="s">
        <v>170</v>
      </c>
      <c r="D1374" s="5" t="s">
        <v>435</v>
      </c>
      <c r="E1374" s="5" t="s">
        <v>29</v>
      </c>
      <c r="F1374" s="5" t="s">
        <v>65</v>
      </c>
      <c r="G1374" s="5" t="s">
        <v>31</v>
      </c>
      <c r="H1374" s="5" t="s">
        <v>187</v>
      </c>
      <c r="I1374" s="5" t="s">
        <v>754</v>
      </c>
      <c r="J1374" s="5" t="s">
        <v>9129</v>
      </c>
      <c r="K1374" s="5" t="s">
        <v>42</v>
      </c>
      <c r="L1374" s="5" t="s">
        <v>55</v>
      </c>
      <c r="M1374" s="10"/>
      <c r="N1374" s="10"/>
      <c r="O1374" s="10"/>
      <c r="P1374" s="10"/>
      <c r="Q1374" s="10"/>
      <c r="R1374" s="10"/>
      <c r="S1374" s="10"/>
      <c r="T1374" s="10"/>
      <c r="U1374" s="10"/>
      <c r="V1374" s="10"/>
      <c r="W1374" s="10"/>
      <c r="X1374" s="10"/>
      <c r="Y1374" s="10"/>
      <c r="Z1374" s="10"/>
      <c r="AA1374" s="10"/>
    </row>
    <row r="1375" spans="1:27" ht="20.25" customHeight="1">
      <c r="A1375" s="5" t="s">
        <v>9131</v>
      </c>
      <c r="B1375" s="5" t="s">
        <v>9132</v>
      </c>
      <c r="C1375" s="5" t="s">
        <v>170</v>
      </c>
      <c r="D1375" s="5" t="s">
        <v>435</v>
      </c>
      <c r="E1375" s="5" t="s">
        <v>29</v>
      </c>
      <c r="F1375" s="5" t="s">
        <v>852</v>
      </c>
      <c r="G1375" s="5" t="s">
        <v>31</v>
      </c>
      <c r="H1375" s="5" t="s">
        <v>68</v>
      </c>
      <c r="I1375" s="5" t="s">
        <v>9135</v>
      </c>
      <c r="J1375" s="5" t="s">
        <v>9136</v>
      </c>
      <c r="K1375" s="5" t="s">
        <v>1599</v>
      </c>
      <c r="L1375" s="5" t="s">
        <v>405</v>
      </c>
      <c r="M1375" s="10"/>
      <c r="N1375" s="10"/>
      <c r="O1375" s="10"/>
      <c r="P1375" s="10"/>
      <c r="Q1375" s="10"/>
      <c r="R1375" s="10"/>
      <c r="S1375" s="10"/>
      <c r="T1375" s="10"/>
      <c r="U1375" s="10"/>
      <c r="V1375" s="10"/>
      <c r="W1375" s="10"/>
      <c r="X1375" s="10"/>
      <c r="Y1375" s="10"/>
      <c r="Z1375" s="10"/>
      <c r="AA1375" s="10"/>
    </row>
    <row r="1376" spans="1:27" ht="20.25" customHeight="1">
      <c r="A1376" s="5" t="s">
        <v>9137</v>
      </c>
      <c r="B1376" s="5" t="s">
        <v>9138</v>
      </c>
      <c r="C1376" s="5" t="s">
        <v>170</v>
      </c>
      <c r="D1376" s="5" t="s">
        <v>390</v>
      </c>
      <c r="E1376" s="5" t="s">
        <v>45</v>
      </c>
      <c r="F1376" s="5" t="s">
        <v>65</v>
      </c>
      <c r="G1376" s="5" t="s">
        <v>31</v>
      </c>
      <c r="H1376" s="5" t="s">
        <v>663</v>
      </c>
      <c r="I1376" s="5" t="s">
        <v>9139</v>
      </c>
      <c r="J1376" s="5" t="s">
        <v>9140</v>
      </c>
      <c r="K1376" s="5" t="s">
        <v>53</v>
      </c>
      <c r="L1376" s="5" t="s">
        <v>55</v>
      </c>
      <c r="M1376" s="10"/>
      <c r="N1376" s="10"/>
      <c r="O1376" s="10"/>
      <c r="P1376" s="10"/>
      <c r="Q1376" s="10"/>
      <c r="R1376" s="10"/>
      <c r="S1376" s="10"/>
      <c r="T1376" s="10"/>
      <c r="U1376" s="10"/>
      <c r="V1376" s="10"/>
      <c r="W1376" s="10"/>
      <c r="X1376" s="10"/>
      <c r="Y1376" s="10"/>
      <c r="Z1376" s="10"/>
      <c r="AA1376" s="10"/>
    </row>
    <row r="1377" spans="1:27" ht="20.25" customHeight="1">
      <c r="A1377" s="5" t="s">
        <v>784</v>
      </c>
      <c r="B1377" s="5" t="s">
        <v>9141</v>
      </c>
      <c r="C1377" s="5" t="s">
        <v>170</v>
      </c>
      <c r="D1377" s="5" t="s">
        <v>378</v>
      </c>
      <c r="E1377" s="5" t="s">
        <v>45</v>
      </c>
      <c r="F1377" s="5" t="s">
        <v>3589</v>
      </c>
      <c r="G1377" s="5" t="s">
        <v>108</v>
      </c>
      <c r="H1377" s="5" t="s">
        <v>9142</v>
      </c>
      <c r="I1377" s="5" t="s">
        <v>9143</v>
      </c>
      <c r="J1377" s="5" t="s">
        <v>9144</v>
      </c>
      <c r="K1377" s="5" t="s">
        <v>53</v>
      </c>
      <c r="L1377" s="5" t="s">
        <v>55</v>
      </c>
      <c r="M1377" s="10"/>
      <c r="N1377" s="10"/>
      <c r="O1377" s="10"/>
      <c r="P1377" s="10"/>
      <c r="Q1377" s="10"/>
      <c r="R1377" s="10"/>
      <c r="S1377" s="10"/>
      <c r="T1377" s="10"/>
      <c r="U1377" s="10"/>
      <c r="V1377" s="10"/>
      <c r="W1377" s="10"/>
      <c r="X1377" s="10"/>
      <c r="Y1377" s="10"/>
      <c r="Z1377" s="10"/>
      <c r="AA1377" s="10"/>
    </row>
    <row r="1378" spans="1:27" ht="20.25" customHeight="1">
      <c r="A1378" s="5" t="s">
        <v>130</v>
      </c>
      <c r="B1378" s="5" t="s">
        <v>5534</v>
      </c>
      <c r="C1378" s="5" t="s">
        <v>170</v>
      </c>
      <c r="D1378" s="5" t="s">
        <v>435</v>
      </c>
      <c r="E1378" s="5" t="s">
        <v>45</v>
      </c>
      <c r="F1378" s="5" t="s">
        <v>2134</v>
      </c>
      <c r="G1378" s="5" t="s">
        <v>125</v>
      </c>
      <c r="H1378" s="5" t="s">
        <v>110</v>
      </c>
      <c r="I1378" s="5" t="s">
        <v>5537</v>
      </c>
      <c r="J1378" s="5" t="s">
        <v>5538</v>
      </c>
      <c r="K1378" s="5" t="s">
        <v>53</v>
      </c>
      <c r="L1378" s="5" t="s">
        <v>55</v>
      </c>
      <c r="M1378" s="10"/>
      <c r="N1378" s="10"/>
      <c r="O1378" s="10"/>
      <c r="P1378" s="10"/>
      <c r="Q1378" s="10"/>
      <c r="R1378" s="10"/>
      <c r="S1378" s="10"/>
      <c r="T1378" s="10"/>
      <c r="U1378" s="10"/>
      <c r="V1378" s="10"/>
      <c r="W1378" s="10"/>
      <c r="X1378" s="10"/>
      <c r="Y1378" s="10"/>
      <c r="Z1378" s="10"/>
      <c r="AA1378" s="10"/>
    </row>
    <row r="1379" spans="1:27" ht="20.25" customHeight="1">
      <c r="A1379" s="5" t="s">
        <v>2660</v>
      </c>
      <c r="B1379" s="5" t="s">
        <v>9146</v>
      </c>
      <c r="C1379" s="5" t="s">
        <v>170</v>
      </c>
      <c r="D1379" s="5" t="s">
        <v>1881</v>
      </c>
      <c r="E1379" s="5" t="s">
        <v>29</v>
      </c>
      <c r="F1379" s="5" t="s">
        <v>548</v>
      </c>
      <c r="G1379" s="5" t="s">
        <v>108</v>
      </c>
      <c r="H1379" s="5" t="s">
        <v>1471</v>
      </c>
      <c r="I1379" s="5"/>
      <c r="J1379" s="5" t="s">
        <v>9147</v>
      </c>
      <c r="K1379" s="5" t="s">
        <v>167</v>
      </c>
      <c r="L1379" s="5" t="s">
        <v>55</v>
      </c>
      <c r="M1379" s="10"/>
      <c r="N1379" s="10"/>
      <c r="O1379" s="10"/>
      <c r="P1379" s="10"/>
      <c r="Q1379" s="10"/>
      <c r="R1379" s="10"/>
      <c r="S1379" s="10"/>
      <c r="T1379" s="10"/>
      <c r="U1379" s="10"/>
      <c r="V1379" s="10"/>
      <c r="W1379" s="10"/>
      <c r="X1379" s="10"/>
      <c r="Y1379" s="10"/>
      <c r="Z1379" s="10"/>
      <c r="AA1379" s="10"/>
    </row>
    <row r="1380" spans="1:27" ht="20.25" customHeight="1">
      <c r="A1380" s="5" t="s">
        <v>9148</v>
      </c>
      <c r="B1380" s="5" t="s">
        <v>9149</v>
      </c>
      <c r="C1380" s="5" t="s">
        <v>170</v>
      </c>
      <c r="D1380" s="5" t="s">
        <v>171</v>
      </c>
      <c r="E1380" s="5" t="s">
        <v>45</v>
      </c>
      <c r="F1380" s="5" t="s">
        <v>65</v>
      </c>
      <c r="G1380" s="5" t="s">
        <v>31</v>
      </c>
      <c r="H1380" s="5" t="s">
        <v>9150</v>
      </c>
      <c r="I1380" s="5" t="s">
        <v>9151</v>
      </c>
      <c r="J1380" s="5" t="s">
        <v>9152</v>
      </c>
      <c r="K1380" s="5" t="s">
        <v>53</v>
      </c>
      <c r="L1380" s="5" t="s">
        <v>55</v>
      </c>
      <c r="M1380" s="10"/>
      <c r="N1380" s="10"/>
      <c r="O1380" s="10"/>
      <c r="P1380" s="10"/>
      <c r="Q1380" s="10"/>
      <c r="R1380" s="10"/>
      <c r="S1380" s="10"/>
      <c r="T1380" s="10"/>
      <c r="U1380" s="10"/>
      <c r="V1380" s="10"/>
      <c r="W1380" s="10"/>
      <c r="X1380" s="10"/>
      <c r="Y1380" s="10"/>
      <c r="Z1380" s="10"/>
      <c r="AA1380" s="10"/>
    </row>
    <row r="1381" spans="1:27" ht="20.25" customHeight="1">
      <c r="A1381" s="5" t="s">
        <v>9153</v>
      </c>
      <c r="B1381" s="5" t="s">
        <v>9154</v>
      </c>
      <c r="C1381" s="5" t="s">
        <v>170</v>
      </c>
      <c r="D1381" s="5" t="s">
        <v>390</v>
      </c>
      <c r="E1381" s="5" t="s">
        <v>45</v>
      </c>
      <c r="F1381" s="5" t="s">
        <v>493</v>
      </c>
      <c r="G1381" s="5" t="s">
        <v>108</v>
      </c>
      <c r="H1381" s="5" t="s">
        <v>883</v>
      </c>
      <c r="I1381" s="5" t="s">
        <v>9156</v>
      </c>
      <c r="J1381" s="5" t="s">
        <v>9158</v>
      </c>
      <c r="K1381" s="5" t="s">
        <v>53</v>
      </c>
      <c r="L1381" s="5" t="s">
        <v>55</v>
      </c>
      <c r="M1381" s="10"/>
      <c r="N1381" s="10"/>
      <c r="O1381" s="10"/>
      <c r="P1381" s="10"/>
      <c r="Q1381" s="10"/>
      <c r="R1381" s="10"/>
      <c r="S1381" s="10"/>
      <c r="T1381" s="10"/>
      <c r="U1381" s="10"/>
      <c r="V1381" s="10"/>
      <c r="W1381" s="10"/>
      <c r="X1381" s="10"/>
      <c r="Y1381" s="10"/>
      <c r="Z1381" s="10"/>
      <c r="AA1381" s="10"/>
    </row>
    <row r="1382" spans="1:27" ht="20.25" customHeight="1">
      <c r="A1382" s="5" t="s">
        <v>2886</v>
      </c>
      <c r="B1382" s="5" t="s">
        <v>9161</v>
      </c>
      <c r="C1382" s="5" t="s">
        <v>170</v>
      </c>
      <c r="D1382" s="5" t="s">
        <v>342</v>
      </c>
      <c r="E1382" s="5" t="s">
        <v>45</v>
      </c>
      <c r="F1382" s="5" t="s">
        <v>56</v>
      </c>
      <c r="G1382" s="5" t="s">
        <v>108</v>
      </c>
      <c r="H1382" s="5" t="s">
        <v>608</v>
      </c>
      <c r="I1382" s="5" t="s">
        <v>9162</v>
      </c>
      <c r="J1382" s="5" t="s">
        <v>9163</v>
      </c>
      <c r="K1382" s="5" t="s">
        <v>37</v>
      </c>
      <c r="L1382" s="5" t="s">
        <v>89</v>
      </c>
      <c r="M1382" s="10"/>
      <c r="N1382" s="10"/>
      <c r="O1382" s="10"/>
      <c r="P1382" s="10"/>
      <c r="Q1382" s="10"/>
      <c r="R1382" s="10"/>
      <c r="S1382" s="10"/>
      <c r="T1382" s="10"/>
      <c r="U1382" s="10"/>
      <c r="V1382" s="10"/>
      <c r="W1382" s="10"/>
      <c r="X1382" s="10"/>
      <c r="Y1382" s="10"/>
      <c r="Z1382" s="10"/>
      <c r="AA1382" s="10"/>
    </row>
    <row r="1383" spans="1:27" ht="20.25" customHeight="1">
      <c r="A1383" s="5" t="s">
        <v>2985</v>
      </c>
      <c r="B1383" s="5" t="s">
        <v>9164</v>
      </c>
      <c r="C1383" s="5" t="s">
        <v>170</v>
      </c>
      <c r="D1383" s="5" t="s">
        <v>378</v>
      </c>
      <c r="E1383" s="5" t="s">
        <v>29</v>
      </c>
      <c r="F1383" s="5" t="s">
        <v>56</v>
      </c>
      <c r="G1383" s="5" t="s">
        <v>31</v>
      </c>
      <c r="H1383" s="5" t="s">
        <v>68</v>
      </c>
      <c r="I1383" s="5" t="s">
        <v>9165</v>
      </c>
      <c r="J1383" s="5" t="s">
        <v>9166</v>
      </c>
      <c r="K1383" s="5" t="s">
        <v>53</v>
      </c>
      <c r="L1383" s="5" t="s">
        <v>55</v>
      </c>
      <c r="M1383" s="10"/>
      <c r="N1383" s="10"/>
      <c r="O1383" s="10"/>
      <c r="P1383" s="10"/>
      <c r="Q1383" s="10"/>
      <c r="R1383" s="10"/>
      <c r="S1383" s="10"/>
      <c r="T1383" s="10"/>
      <c r="U1383" s="10"/>
      <c r="V1383" s="10"/>
      <c r="W1383" s="10"/>
      <c r="X1383" s="10"/>
      <c r="Y1383" s="10"/>
      <c r="Z1383" s="10"/>
      <c r="AA1383" s="10"/>
    </row>
    <row r="1384" spans="1:27" ht="20.25" customHeight="1">
      <c r="A1384" s="5" t="s">
        <v>784</v>
      </c>
      <c r="B1384" s="5" t="s">
        <v>9167</v>
      </c>
      <c r="C1384" s="5" t="s">
        <v>170</v>
      </c>
      <c r="D1384" s="5" t="s">
        <v>435</v>
      </c>
      <c r="E1384" s="5" t="s">
        <v>45</v>
      </c>
      <c r="F1384" s="5" t="s">
        <v>672</v>
      </c>
      <c r="G1384" s="5" t="s">
        <v>31</v>
      </c>
      <c r="H1384" s="5" t="s">
        <v>68</v>
      </c>
      <c r="I1384" s="5" t="s">
        <v>7526</v>
      </c>
      <c r="J1384" s="5"/>
      <c r="K1384" s="5" t="s">
        <v>1599</v>
      </c>
      <c r="L1384" s="5" t="s">
        <v>405</v>
      </c>
      <c r="M1384" s="10"/>
      <c r="N1384" s="10"/>
      <c r="O1384" s="10"/>
      <c r="P1384" s="10"/>
      <c r="Q1384" s="10"/>
      <c r="R1384" s="10"/>
      <c r="S1384" s="10"/>
      <c r="T1384" s="10"/>
      <c r="U1384" s="10"/>
      <c r="V1384" s="10"/>
      <c r="W1384" s="10"/>
      <c r="X1384" s="10"/>
      <c r="Y1384" s="10"/>
      <c r="Z1384" s="10"/>
      <c r="AA1384" s="10"/>
    </row>
    <row r="1385" spans="1:27" ht="20.25" customHeight="1">
      <c r="A1385" s="5" t="s">
        <v>9170</v>
      </c>
      <c r="B1385" s="5" t="s">
        <v>9171</v>
      </c>
      <c r="C1385" s="5" t="s">
        <v>170</v>
      </c>
      <c r="D1385" s="5" t="s">
        <v>378</v>
      </c>
      <c r="E1385" s="5" t="s">
        <v>45</v>
      </c>
      <c r="F1385" s="5" t="s">
        <v>964</v>
      </c>
      <c r="G1385" s="5" t="s">
        <v>108</v>
      </c>
      <c r="H1385" s="5" t="s">
        <v>6606</v>
      </c>
      <c r="I1385" s="5" t="s">
        <v>9173</v>
      </c>
      <c r="J1385" s="5" t="s">
        <v>9174</v>
      </c>
      <c r="K1385" s="5" t="s">
        <v>42</v>
      </c>
      <c r="L1385" s="5" t="s">
        <v>55</v>
      </c>
      <c r="M1385" s="10"/>
      <c r="N1385" s="10"/>
      <c r="O1385" s="10"/>
      <c r="P1385" s="10"/>
      <c r="Q1385" s="10"/>
      <c r="R1385" s="10"/>
      <c r="S1385" s="10"/>
      <c r="T1385" s="10"/>
      <c r="U1385" s="10"/>
      <c r="V1385" s="10"/>
      <c r="W1385" s="10"/>
      <c r="X1385" s="10"/>
      <c r="Y1385" s="10"/>
      <c r="Z1385" s="10"/>
      <c r="AA1385" s="10"/>
    </row>
    <row r="1386" spans="1:27" ht="20.25" customHeight="1">
      <c r="A1386" s="5" t="s">
        <v>9176</v>
      </c>
      <c r="B1386" s="5" t="s">
        <v>9177</v>
      </c>
      <c r="C1386" s="5" t="s">
        <v>170</v>
      </c>
      <c r="D1386" s="5" t="s">
        <v>342</v>
      </c>
      <c r="E1386" s="5" t="s">
        <v>45</v>
      </c>
      <c r="F1386" s="5" t="s">
        <v>2928</v>
      </c>
      <c r="G1386" s="5" t="s">
        <v>1690</v>
      </c>
      <c r="H1386" s="5" t="s">
        <v>484</v>
      </c>
      <c r="I1386" s="5" t="s">
        <v>8192</v>
      </c>
      <c r="J1386" s="5" t="s">
        <v>9178</v>
      </c>
      <c r="K1386" s="5" t="s">
        <v>53</v>
      </c>
      <c r="L1386" s="5" t="s">
        <v>89</v>
      </c>
      <c r="M1386" s="10"/>
      <c r="N1386" s="10"/>
      <c r="O1386" s="10"/>
      <c r="P1386" s="10"/>
      <c r="Q1386" s="10"/>
      <c r="R1386" s="10"/>
      <c r="S1386" s="10"/>
      <c r="T1386" s="10"/>
      <c r="U1386" s="10"/>
      <c r="V1386" s="10"/>
      <c r="W1386" s="10"/>
      <c r="X1386" s="10"/>
      <c r="Y1386" s="10"/>
      <c r="Z1386" s="10"/>
      <c r="AA1386" s="10"/>
    </row>
    <row r="1387" spans="1:27" ht="20.25" customHeight="1">
      <c r="A1387" s="5" t="s">
        <v>784</v>
      </c>
      <c r="B1387" s="5" t="s">
        <v>9179</v>
      </c>
      <c r="C1387" s="5" t="s">
        <v>170</v>
      </c>
      <c r="D1387" s="5" t="s">
        <v>378</v>
      </c>
      <c r="E1387" s="5" t="s">
        <v>45</v>
      </c>
      <c r="F1387" s="5" t="s">
        <v>65</v>
      </c>
      <c r="G1387" s="5" t="s">
        <v>125</v>
      </c>
      <c r="H1387" s="5" t="s">
        <v>48</v>
      </c>
      <c r="I1387" s="5" t="s">
        <v>9180</v>
      </c>
      <c r="J1387" s="5" t="s">
        <v>9181</v>
      </c>
      <c r="K1387" s="5" t="s">
        <v>37</v>
      </c>
      <c r="L1387" s="5" t="s">
        <v>55</v>
      </c>
      <c r="M1387" s="10"/>
      <c r="N1387" s="10"/>
      <c r="O1387" s="10"/>
      <c r="P1387" s="10"/>
      <c r="Q1387" s="10"/>
      <c r="R1387" s="10"/>
      <c r="S1387" s="10"/>
      <c r="T1387" s="10"/>
      <c r="U1387" s="10"/>
      <c r="V1387" s="10"/>
      <c r="W1387" s="10"/>
      <c r="X1387" s="10"/>
      <c r="Y1387" s="10"/>
      <c r="Z1387" s="10"/>
      <c r="AA1387" s="10"/>
    </row>
    <row r="1388" spans="1:27" ht="20.25" customHeight="1">
      <c r="A1388" s="5" t="s">
        <v>9182</v>
      </c>
      <c r="B1388" s="5" t="s">
        <v>3009</v>
      </c>
      <c r="C1388" s="5" t="s">
        <v>170</v>
      </c>
      <c r="D1388" s="5" t="s">
        <v>342</v>
      </c>
      <c r="E1388" s="5" t="s">
        <v>45</v>
      </c>
      <c r="F1388" s="5" t="s">
        <v>6615</v>
      </c>
      <c r="G1388" s="5" t="s">
        <v>66</v>
      </c>
      <c r="H1388" s="5" t="s">
        <v>106</v>
      </c>
      <c r="I1388" s="5" t="s">
        <v>3012</v>
      </c>
      <c r="J1388" s="5" t="s">
        <v>9183</v>
      </c>
      <c r="K1388" s="5" t="s">
        <v>53</v>
      </c>
      <c r="L1388" s="5" t="s">
        <v>55</v>
      </c>
      <c r="M1388" s="10"/>
      <c r="N1388" s="10"/>
      <c r="O1388" s="10"/>
      <c r="P1388" s="10"/>
      <c r="Q1388" s="10"/>
      <c r="R1388" s="10"/>
      <c r="S1388" s="10"/>
      <c r="T1388" s="10"/>
      <c r="U1388" s="10"/>
      <c r="V1388" s="10"/>
      <c r="W1388" s="10"/>
      <c r="X1388" s="10"/>
      <c r="Y1388" s="10"/>
      <c r="Z1388" s="10"/>
      <c r="AA1388" s="10"/>
    </row>
    <row r="1389" spans="1:27" ht="20.25" customHeight="1">
      <c r="A1389" s="5" t="s">
        <v>2440</v>
      </c>
      <c r="B1389" s="5" t="s">
        <v>7000</v>
      </c>
      <c r="C1389" s="5" t="s">
        <v>170</v>
      </c>
      <c r="D1389" s="5" t="s">
        <v>378</v>
      </c>
      <c r="E1389" s="5" t="s">
        <v>29</v>
      </c>
      <c r="F1389" s="5" t="s">
        <v>1017</v>
      </c>
      <c r="G1389" s="5" t="s">
        <v>125</v>
      </c>
      <c r="H1389" s="5" t="s">
        <v>3347</v>
      </c>
      <c r="I1389" s="5" t="s">
        <v>7002</v>
      </c>
      <c r="J1389" s="5" t="s">
        <v>7005</v>
      </c>
      <c r="K1389" s="5" t="s">
        <v>37</v>
      </c>
      <c r="L1389" s="5" t="s">
        <v>55</v>
      </c>
      <c r="M1389" s="10"/>
      <c r="N1389" s="10"/>
      <c r="O1389" s="10"/>
      <c r="P1389" s="10"/>
      <c r="Q1389" s="10"/>
      <c r="R1389" s="10"/>
      <c r="S1389" s="10"/>
      <c r="T1389" s="10"/>
      <c r="U1389" s="10"/>
      <c r="V1389" s="10"/>
      <c r="W1389" s="10"/>
      <c r="X1389" s="10"/>
      <c r="Y1389" s="10"/>
      <c r="Z1389" s="10"/>
      <c r="AA1389" s="10"/>
    </row>
    <row r="1390" spans="1:27" ht="20.25" customHeight="1">
      <c r="A1390" s="5" t="s">
        <v>9187</v>
      </c>
      <c r="B1390" s="5" t="s">
        <v>9188</v>
      </c>
      <c r="C1390" s="5" t="s">
        <v>170</v>
      </c>
      <c r="D1390" s="5" t="s">
        <v>378</v>
      </c>
      <c r="E1390" s="5" t="s">
        <v>45</v>
      </c>
      <c r="F1390" s="5" t="s">
        <v>30</v>
      </c>
      <c r="G1390" s="5" t="s">
        <v>125</v>
      </c>
      <c r="H1390" s="5" t="s">
        <v>68</v>
      </c>
      <c r="I1390" s="5" t="s">
        <v>9189</v>
      </c>
      <c r="J1390" s="5" t="s">
        <v>9190</v>
      </c>
      <c r="K1390" s="5" t="s">
        <v>53</v>
      </c>
      <c r="L1390" s="5" t="s">
        <v>89</v>
      </c>
      <c r="M1390" s="10"/>
      <c r="N1390" s="10"/>
      <c r="O1390" s="10"/>
      <c r="P1390" s="10"/>
      <c r="Q1390" s="10"/>
      <c r="R1390" s="10"/>
      <c r="S1390" s="10"/>
      <c r="T1390" s="10"/>
      <c r="U1390" s="10"/>
      <c r="V1390" s="10"/>
      <c r="W1390" s="10"/>
      <c r="X1390" s="10"/>
      <c r="Y1390" s="10"/>
      <c r="Z1390" s="10"/>
      <c r="AA1390" s="10"/>
    </row>
    <row r="1391" spans="1:27" ht="20.25" customHeight="1">
      <c r="A1391" s="5" t="s">
        <v>2440</v>
      </c>
      <c r="B1391" s="5" t="s">
        <v>9191</v>
      </c>
      <c r="C1391" s="5" t="s">
        <v>170</v>
      </c>
      <c r="D1391" s="5" t="s">
        <v>1759</v>
      </c>
      <c r="E1391" s="5" t="s">
        <v>29</v>
      </c>
      <c r="F1391" s="5" t="s">
        <v>56</v>
      </c>
      <c r="G1391" s="5" t="s">
        <v>108</v>
      </c>
      <c r="H1391" s="5" t="s">
        <v>4427</v>
      </c>
      <c r="I1391" s="5" t="s">
        <v>9192</v>
      </c>
      <c r="J1391" s="5" t="s">
        <v>9193</v>
      </c>
      <c r="K1391" s="5" t="s">
        <v>37</v>
      </c>
      <c r="L1391" s="5" t="s">
        <v>38</v>
      </c>
      <c r="M1391" s="10"/>
      <c r="N1391" s="10"/>
      <c r="O1391" s="10"/>
      <c r="P1391" s="10"/>
      <c r="Q1391" s="10"/>
      <c r="R1391" s="10"/>
      <c r="S1391" s="10"/>
      <c r="T1391" s="10"/>
      <c r="U1391" s="10"/>
      <c r="V1391" s="10"/>
      <c r="W1391" s="10"/>
      <c r="X1391" s="10"/>
      <c r="Y1391" s="10"/>
      <c r="Z1391" s="10"/>
      <c r="AA1391" s="10"/>
    </row>
    <row r="1392" spans="1:27" ht="20.25" customHeight="1">
      <c r="A1392" s="5" t="s">
        <v>9194</v>
      </c>
      <c r="B1392" s="5" t="s">
        <v>9195</v>
      </c>
      <c r="C1392" s="5" t="s">
        <v>170</v>
      </c>
      <c r="D1392" s="5" t="s">
        <v>390</v>
      </c>
      <c r="E1392" s="5" t="s">
        <v>29</v>
      </c>
      <c r="F1392" s="5" t="s">
        <v>1136</v>
      </c>
      <c r="G1392" s="5" t="s">
        <v>108</v>
      </c>
      <c r="H1392" s="5" t="s">
        <v>479</v>
      </c>
      <c r="I1392" s="5" t="s">
        <v>9196</v>
      </c>
      <c r="J1392" s="5" t="s">
        <v>9197</v>
      </c>
      <c r="K1392" s="5" t="s">
        <v>53</v>
      </c>
      <c r="L1392" s="5" t="s">
        <v>55</v>
      </c>
      <c r="M1392" s="10"/>
      <c r="N1392" s="10"/>
      <c r="O1392" s="10"/>
      <c r="P1392" s="10"/>
      <c r="Q1392" s="10"/>
      <c r="R1392" s="10"/>
      <c r="S1392" s="10"/>
      <c r="T1392" s="10"/>
      <c r="U1392" s="10"/>
      <c r="V1392" s="10"/>
      <c r="W1392" s="10"/>
      <c r="X1392" s="10"/>
      <c r="Y1392" s="10"/>
      <c r="Z1392" s="10"/>
      <c r="AA1392" s="10"/>
    </row>
    <row r="1393" spans="1:27" ht="20.25" customHeight="1">
      <c r="A1393" s="5" t="s">
        <v>9200</v>
      </c>
      <c r="B1393" s="5" t="s">
        <v>9201</v>
      </c>
      <c r="C1393" s="5" t="s">
        <v>170</v>
      </c>
      <c r="D1393" s="5" t="s">
        <v>47</v>
      </c>
      <c r="E1393" s="5" t="s">
        <v>29</v>
      </c>
      <c r="F1393" s="5" t="s">
        <v>30</v>
      </c>
      <c r="G1393" s="5" t="s">
        <v>108</v>
      </c>
      <c r="H1393" s="5" t="s">
        <v>48</v>
      </c>
      <c r="I1393" s="5" t="s">
        <v>9202</v>
      </c>
      <c r="J1393" s="5"/>
      <c r="K1393" s="5" t="s">
        <v>37</v>
      </c>
      <c r="L1393" s="5" t="s">
        <v>44</v>
      </c>
      <c r="M1393" s="10"/>
      <c r="N1393" s="10"/>
      <c r="O1393" s="10"/>
      <c r="P1393" s="10"/>
      <c r="Q1393" s="10"/>
      <c r="R1393" s="10"/>
      <c r="S1393" s="10"/>
      <c r="T1393" s="10"/>
      <c r="U1393" s="10"/>
      <c r="V1393" s="10"/>
      <c r="W1393" s="10"/>
      <c r="X1393" s="10"/>
      <c r="Y1393" s="10"/>
      <c r="Z1393" s="10"/>
      <c r="AA1393" s="10"/>
    </row>
    <row r="1394" spans="1:27" ht="20.25" customHeight="1">
      <c r="A1394" s="5" t="s">
        <v>9205</v>
      </c>
      <c r="B1394" s="5" t="s">
        <v>3951</v>
      </c>
      <c r="C1394" s="5" t="s">
        <v>170</v>
      </c>
      <c r="D1394" s="5" t="s">
        <v>378</v>
      </c>
      <c r="E1394" s="5" t="s">
        <v>95</v>
      </c>
      <c r="F1394" s="5" t="s">
        <v>30</v>
      </c>
      <c r="G1394" s="5" t="s">
        <v>108</v>
      </c>
      <c r="H1394" s="5" t="s">
        <v>403</v>
      </c>
      <c r="I1394" s="5" t="s">
        <v>5715</v>
      </c>
      <c r="J1394" s="5" t="s">
        <v>9208</v>
      </c>
      <c r="K1394" s="5" t="s">
        <v>53</v>
      </c>
      <c r="L1394" s="5" t="s">
        <v>55</v>
      </c>
      <c r="M1394" s="10"/>
      <c r="N1394" s="10"/>
      <c r="O1394" s="10"/>
      <c r="P1394" s="10"/>
      <c r="Q1394" s="10"/>
      <c r="R1394" s="10"/>
      <c r="S1394" s="10"/>
      <c r="T1394" s="10"/>
      <c r="U1394" s="10"/>
      <c r="V1394" s="10"/>
      <c r="W1394" s="10"/>
      <c r="X1394" s="10"/>
      <c r="Y1394" s="10"/>
      <c r="Z1394" s="10"/>
      <c r="AA1394" s="10"/>
    </row>
    <row r="1395" spans="1:27" ht="20.25" customHeight="1">
      <c r="A1395" s="5" t="s">
        <v>9209</v>
      </c>
      <c r="B1395" s="5" t="s">
        <v>9210</v>
      </c>
      <c r="C1395" s="5" t="s">
        <v>170</v>
      </c>
      <c r="D1395" s="5" t="s">
        <v>47</v>
      </c>
      <c r="E1395" s="5" t="s">
        <v>29</v>
      </c>
      <c r="F1395" s="5" t="s">
        <v>151</v>
      </c>
      <c r="G1395" s="5" t="s">
        <v>108</v>
      </c>
      <c r="H1395" s="5" t="s">
        <v>213</v>
      </c>
      <c r="I1395" s="5" t="s">
        <v>9211</v>
      </c>
      <c r="J1395" s="5" t="s">
        <v>9212</v>
      </c>
      <c r="K1395" s="5" t="s">
        <v>53</v>
      </c>
      <c r="L1395" s="5" t="s">
        <v>55</v>
      </c>
      <c r="M1395" s="10"/>
      <c r="N1395" s="10"/>
      <c r="O1395" s="10"/>
      <c r="P1395" s="10"/>
      <c r="Q1395" s="10"/>
      <c r="R1395" s="10"/>
      <c r="S1395" s="10"/>
      <c r="T1395" s="10"/>
      <c r="U1395" s="10"/>
      <c r="V1395" s="10"/>
      <c r="W1395" s="10"/>
      <c r="X1395" s="10"/>
      <c r="Y1395" s="10"/>
      <c r="Z1395" s="10"/>
      <c r="AA1395" s="10"/>
    </row>
    <row r="1396" spans="1:27" ht="20.25" customHeight="1">
      <c r="A1396" s="5" t="s">
        <v>9213</v>
      </c>
      <c r="B1396" s="5" t="s">
        <v>5635</v>
      </c>
      <c r="C1396" s="5" t="s">
        <v>170</v>
      </c>
      <c r="D1396" s="5" t="s">
        <v>378</v>
      </c>
      <c r="E1396" s="5" t="s">
        <v>651</v>
      </c>
      <c r="F1396" s="5" t="s">
        <v>4241</v>
      </c>
      <c r="G1396" s="5" t="s">
        <v>108</v>
      </c>
      <c r="H1396" s="5" t="s">
        <v>4517</v>
      </c>
      <c r="I1396" s="5" t="s">
        <v>9214</v>
      </c>
      <c r="J1396" s="5" t="s">
        <v>9216</v>
      </c>
      <c r="K1396" s="5" t="s">
        <v>37</v>
      </c>
      <c r="L1396" s="5" t="s">
        <v>55</v>
      </c>
      <c r="M1396" s="10"/>
      <c r="N1396" s="10"/>
      <c r="O1396" s="10"/>
      <c r="P1396" s="10"/>
      <c r="Q1396" s="10"/>
      <c r="R1396" s="10"/>
      <c r="S1396" s="10"/>
      <c r="T1396" s="10"/>
      <c r="U1396" s="10"/>
      <c r="V1396" s="10"/>
      <c r="W1396" s="10"/>
      <c r="X1396" s="10"/>
      <c r="Y1396" s="10"/>
      <c r="Z1396" s="10"/>
      <c r="AA1396" s="10"/>
    </row>
    <row r="1397" spans="1:27" ht="20.25" customHeight="1">
      <c r="A1397" s="5" t="s">
        <v>9220</v>
      </c>
      <c r="B1397" s="5" t="s">
        <v>9221</v>
      </c>
      <c r="C1397" s="5" t="s">
        <v>170</v>
      </c>
      <c r="D1397" s="5" t="s">
        <v>342</v>
      </c>
      <c r="E1397" s="5" t="s">
        <v>45</v>
      </c>
      <c r="F1397" s="5" t="s">
        <v>56</v>
      </c>
      <c r="G1397" s="5" t="s">
        <v>66</v>
      </c>
      <c r="H1397" s="5" t="s">
        <v>68</v>
      </c>
      <c r="I1397" s="5" t="s">
        <v>9223</v>
      </c>
      <c r="J1397" s="5"/>
      <c r="K1397" s="5" t="s">
        <v>648</v>
      </c>
      <c r="L1397" s="5" t="s">
        <v>405</v>
      </c>
      <c r="M1397" s="10"/>
      <c r="N1397" s="10"/>
      <c r="O1397" s="10"/>
      <c r="P1397" s="10"/>
      <c r="Q1397" s="10"/>
      <c r="R1397" s="10"/>
      <c r="S1397" s="10"/>
      <c r="T1397" s="10"/>
      <c r="U1397" s="10"/>
      <c r="V1397" s="10"/>
      <c r="W1397" s="10"/>
      <c r="X1397" s="10"/>
      <c r="Y1397" s="10"/>
      <c r="Z1397" s="10"/>
      <c r="AA1397" s="10"/>
    </row>
    <row r="1398" spans="1:27" ht="20.25" customHeight="1">
      <c r="A1398" s="5" t="s">
        <v>9224</v>
      </c>
      <c r="B1398" s="5" t="s">
        <v>3088</v>
      </c>
      <c r="C1398" s="5" t="s">
        <v>170</v>
      </c>
      <c r="D1398" s="5" t="s">
        <v>1759</v>
      </c>
      <c r="E1398" s="5" t="s">
        <v>45</v>
      </c>
      <c r="F1398" s="5" t="s">
        <v>5386</v>
      </c>
      <c r="G1398" s="5" t="s">
        <v>31</v>
      </c>
      <c r="H1398" s="5" t="s">
        <v>126</v>
      </c>
      <c r="I1398" s="5" t="s">
        <v>9225</v>
      </c>
      <c r="J1398" s="5" t="s">
        <v>9226</v>
      </c>
      <c r="K1398" s="5" t="s">
        <v>167</v>
      </c>
      <c r="L1398" s="5" t="s">
        <v>44</v>
      </c>
      <c r="M1398" s="10"/>
      <c r="N1398" s="10"/>
      <c r="O1398" s="10"/>
      <c r="P1398" s="10"/>
      <c r="Q1398" s="10"/>
      <c r="R1398" s="10"/>
      <c r="S1398" s="10"/>
      <c r="T1398" s="10"/>
      <c r="U1398" s="10"/>
      <c r="V1398" s="10"/>
      <c r="W1398" s="10"/>
      <c r="X1398" s="10"/>
      <c r="Y1398" s="10"/>
      <c r="Z1398" s="10"/>
      <c r="AA1398" s="10"/>
    </row>
    <row r="1399" spans="1:27" ht="20.25" customHeight="1">
      <c r="A1399" s="5" t="s">
        <v>8856</v>
      </c>
      <c r="B1399" s="5" t="s">
        <v>9227</v>
      </c>
      <c r="C1399" s="5" t="s">
        <v>170</v>
      </c>
      <c r="D1399" s="5" t="s">
        <v>435</v>
      </c>
      <c r="E1399" s="5" t="s">
        <v>29</v>
      </c>
      <c r="F1399" s="5" t="s">
        <v>7163</v>
      </c>
      <c r="G1399" s="5" t="s">
        <v>108</v>
      </c>
      <c r="H1399" s="5" t="s">
        <v>213</v>
      </c>
      <c r="I1399" s="5" t="s">
        <v>9228</v>
      </c>
      <c r="J1399" s="5" t="s">
        <v>9229</v>
      </c>
      <c r="K1399" s="5" t="s">
        <v>53</v>
      </c>
      <c r="L1399" s="5" t="s">
        <v>55</v>
      </c>
      <c r="M1399" s="10"/>
      <c r="N1399" s="10"/>
      <c r="O1399" s="10"/>
      <c r="P1399" s="10"/>
      <c r="Q1399" s="10"/>
      <c r="R1399" s="10"/>
      <c r="S1399" s="10"/>
      <c r="T1399" s="10"/>
      <c r="U1399" s="10"/>
      <c r="V1399" s="10"/>
      <c r="W1399" s="10"/>
      <c r="X1399" s="10"/>
      <c r="Y1399" s="10"/>
      <c r="Z1399" s="10"/>
      <c r="AA1399" s="10"/>
    </row>
    <row r="1400" spans="1:27" ht="20.25" customHeight="1">
      <c r="A1400" s="5" t="s">
        <v>8856</v>
      </c>
      <c r="B1400" s="5" t="s">
        <v>9232</v>
      </c>
      <c r="C1400" s="5" t="s">
        <v>170</v>
      </c>
      <c r="D1400" s="5" t="s">
        <v>390</v>
      </c>
      <c r="E1400" s="5" t="s">
        <v>45</v>
      </c>
      <c r="F1400" s="5" t="s">
        <v>56</v>
      </c>
      <c r="G1400" s="5" t="s">
        <v>31</v>
      </c>
      <c r="H1400" s="5" t="s">
        <v>213</v>
      </c>
      <c r="I1400" s="5" t="s">
        <v>9233</v>
      </c>
      <c r="J1400" s="5" t="s">
        <v>9234</v>
      </c>
      <c r="K1400" s="5" t="s">
        <v>167</v>
      </c>
      <c r="L1400" s="5" t="s">
        <v>55</v>
      </c>
      <c r="M1400" s="10"/>
      <c r="N1400" s="10"/>
      <c r="O1400" s="10"/>
      <c r="P1400" s="10"/>
      <c r="Q1400" s="10"/>
      <c r="R1400" s="10"/>
      <c r="S1400" s="10"/>
      <c r="T1400" s="10"/>
      <c r="U1400" s="10"/>
      <c r="V1400" s="10"/>
      <c r="W1400" s="10"/>
      <c r="X1400" s="10"/>
      <c r="Y1400" s="10"/>
      <c r="Z1400" s="10"/>
      <c r="AA1400" s="10"/>
    </row>
    <row r="1401" spans="1:27" ht="20.25" customHeight="1">
      <c r="A1401" s="5" t="s">
        <v>2440</v>
      </c>
      <c r="B1401" s="5" t="s">
        <v>9236</v>
      </c>
      <c r="C1401" s="5" t="s">
        <v>170</v>
      </c>
      <c r="D1401" s="5" t="s">
        <v>1475</v>
      </c>
      <c r="E1401" s="5" t="s">
        <v>29</v>
      </c>
      <c r="F1401" s="5" t="s">
        <v>347</v>
      </c>
      <c r="G1401" s="5" t="s">
        <v>125</v>
      </c>
      <c r="H1401" s="5" t="s">
        <v>4427</v>
      </c>
      <c r="I1401" s="5" t="s">
        <v>9237</v>
      </c>
      <c r="J1401" s="5" t="s">
        <v>9238</v>
      </c>
      <c r="K1401" s="5" t="s">
        <v>42</v>
      </c>
      <c r="L1401" s="5" t="s">
        <v>405</v>
      </c>
      <c r="M1401" s="10"/>
      <c r="N1401" s="10"/>
      <c r="O1401" s="10"/>
      <c r="P1401" s="10"/>
      <c r="Q1401" s="10"/>
      <c r="R1401" s="10"/>
      <c r="S1401" s="10"/>
      <c r="T1401" s="10"/>
      <c r="U1401" s="10"/>
      <c r="V1401" s="10"/>
      <c r="W1401" s="10"/>
      <c r="X1401" s="10"/>
      <c r="Y1401" s="10"/>
      <c r="Z1401" s="10"/>
      <c r="AA1401" s="10"/>
    </row>
    <row r="1402" spans="1:27" ht="20.25" customHeight="1">
      <c r="A1402" s="5" t="s">
        <v>9239</v>
      </c>
      <c r="B1402" s="5" t="s">
        <v>9240</v>
      </c>
      <c r="C1402" s="5" t="s">
        <v>170</v>
      </c>
      <c r="D1402" s="5" t="s">
        <v>435</v>
      </c>
      <c r="E1402" s="5" t="s">
        <v>29</v>
      </c>
      <c r="F1402" s="5" t="s">
        <v>65</v>
      </c>
      <c r="G1402" s="5" t="s">
        <v>125</v>
      </c>
      <c r="H1402" s="5" t="s">
        <v>479</v>
      </c>
      <c r="I1402" s="5" t="s">
        <v>9241</v>
      </c>
      <c r="J1402" s="5" t="s">
        <v>9242</v>
      </c>
      <c r="K1402" s="5" t="s">
        <v>37</v>
      </c>
      <c r="L1402" s="5" t="s">
        <v>237</v>
      </c>
      <c r="M1402" s="10"/>
      <c r="N1402" s="10"/>
      <c r="O1402" s="10"/>
      <c r="P1402" s="10"/>
      <c r="Q1402" s="10"/>
      <c r="R1402" s="10"/>
      <c r="S1402" s="10"/>
      <c r="T1402" s="10"/>
      <c r="U1402" s="10"/>
      <c r="V1402" s="10"/>
      <c r="W1402" s="10"/>
      <c r="X1402" s="10"/>
      <c r="Y1402" s="10"/>
      <c r="Z1402" s="10"/>
      <c r="AA1402" s="10"/>
    </row>
    <row r="1403" spans="1:27" ht="20.25" customHeight="1">
      <c r="A1403" s="5" t="s">
        <v>4334</v>
      </c>
      <c r="B1403" s="5" t="s">
        <v>5653</v>
      </c>
      <c r="C1403" s="5" t="s">
        <v>170</v>
      </c>
      <c r="D1403" s="5" t="s">
        <v>435</v>
      </c>
      <c r="E1403" s="5" t="s">
        <v>45</v>
      </c>
      <c r="F1403" s="5" t="s">
        <v>2537</v>
      </c>
      <c r="G1403" s="5" t="s">
        <v>462</v>
      </c>
      <c r="H1403" s="5" t="s">
        <v>57</v>
      </c>
      <c r="I1403" s="5" t="s">
        <v>9243</v>
      </c>
      <c r="J1403" s="5" t="s">
        <v>9244</v>
      </c>
      <c r="K1403" s="5" t="s">
        <v>53</v>
      </c>
      <c r="L1403" s="5" t="s">
        <v>55</v>
      </c>
      <c r="M1403" s="10"/>
      <c r="N1403" s="10"/>
      <c r="O1403" s="10"/>
      <c r="P1403" s="10"/>
      <c r="Q1403" s="10"/>
      <c r="R1403" s="10"/>
      <c r="S1403" s="10"/>
      <c r="T1403" s="10"/>
      <c r="U1403" s="10"/>
      <c r="V1403" s="10"/>
      <c r="W1403" s="10"/>
      <c r="X1403" s="10"/>
      <c r="Y1403" s="10"/>
      <c r="Z1403" s="10"/>
      <c r="AA1403" s="10"/>
    </row>
    <row r="1404" spans="1:27" ht="20.25" customHeight="1">
      <c r="A1404" s="5" t="s">
        <v>2440</v>
      </c>
      <c r="B1404" s="5" t="s">
        <v>5903</v>
      </c>
      <c r="C1404" s="5" t="s">
        <v>170</v>
      </c>
      <c r="D1404" s="5" t="s">
        <v>435</v>
      </c>
      <c r="E1404" s="5" t="s">
        <v>45</v>
      </c>
      <c r="F1404" s="5" t="s">
        <v>672</v>
      </c>
      <c r="G1404" s="5" t="s">
        <v>125</v>
      </c>
      <c r="H1404" s="5" t="s">
        <v>5906</v>
      </c>
      <c r="I1404" s="5" t="s">
        <v>2254</v>
      </c>
      <c r="J1404" s="5" t="s">
        <v>5908</v>
      </c>
      <c r="K1404" s="5" t="s">
        <v>37</v>
      </c>
      <c r="L1404" s="5" t="s">
        <v>55</v>
      </c>
      <c r="M1404" s="10"/>
      <c r="N1404" s="10"/>
      <c r="O1404" s="10"/>
      <c r="P1404" s="10"/>
      <c r="Q1404" s="10"/>
      <c r="R1404" s="10"/>
      <c r="S1404" s="10"/>
      <c r="T1404" s="10"/>
      <c r="U1404" s="10"/>
      <c r="V1404" s="10"/>
      <c r="W1404" s="10"/>
      <c r="X1404" s="10"/>
      <c r="Y1404" s="10"/>
      <c r="Z1404" s="10"/>
      <c r="AA1404" s="10"/>
    </row>
    <row r="1405" spans="1:27" ht="20.25" customHeight="1">
      <c r="A1405" s="5" t="s">
        <v>8973</v>
      </c>
      <c r="B1405" s="5" t="s">
        <v>9245</v>
      </c>
      <c r="C1405" s="5" t="s">
        <v>170</v>
      </c>
      <c r="D1405" s="5" t="s">
        <v>342</v>
      </c>
      <c r="E1405" s="5" t="s">
        <v>45</v>
      </c>
      <c r="F1405" s="5" t="s">
        <v>852</v>
      </c>
      <c r="G1405" s="5" t="s">
        <v>108</v>
      </c>
      <c r="H1405" s="5" t="s">
        <v>68</v>
      </c>
      <c r="I1405" s="5" t="s">
        <v>9246</v>
      </c>
      <c r="J1405" s="5" t="s">
        <v>9247</v>
      </c>
      <c r="K1405" s="5" t="s">
        <v>37</v>
      </c>
      <c r="L1405" s="5" t="s">
        <v>55</v>
      </c>
      <c r="M1405" s="10"/>
      <c r="N1405" s="10"/>
      <c r="O1405" s="10"/>
      <c r="P1405" s="10"/>
      <c r="Q1405" s="10"/>
      <c r="R1405" s="10"/>
      <c r="S1405" s="10"/>
      <c r="T1405" s="10"/>
      <c r="U1405" s="10"/>
      <c r="V1405" s="10"/>
      <c r="W1405" s="10"/>
      <c r="X1405" s="10"/>
      <c r="Y1405" s="10"/>
      <c r="Z1405" s="10"/>
      <c r="AA1405" s="10"/>
    </row>
    <row r="1406" spans="1:27" ht="20.25" customHeight="1">
      <c r="A1406" s="5" t="s">
        <v>9248</v>
      </c>
      <c r="B1406" s="5" t="s">
        <v>9249</v>
      </c>
      <c r="C1406" s="5" t="s">
        <v>170</v>
      </c>
      <c r="D1406" s="5" t="s">
        <v>1475</v>
      </c>
      <c r="E1406" s="5" t="s">
        <v>29</v>
      </c>
      <c r="F1406" s="5" t="s">
        <v>493</v>
      </c>
      <c r="G1406" s="5" t="s">
        <v>66</v>
      </c>
      <c r="H1406" s="5" t="s">
        <v>9250</v>
      </c>
      <c r="I1406" s="5" t="s">
        <v>9251</v>
      </c>
      <c r="J1406" s="5" t="s">
        <v>9252</v>
      </c>
      <c r="K1406" s="5" t="s">
        <v>53</v>
      </c>
      <c r="L1406" s="5" t="s">
        <v>55</v>
      </c>
      <c r="M1406" s="10"/>
      <c r="N1406" s="10"/>
      <c r="O1406" s="10"/>
      <c r="P1406" s="10"/>
      <c r="Q1406" s="10"/>
      <c r="R1406" s="10"/>
      <c r="S1406" s="10"/>
      <c r="T1406" s="10"/>
      <c r="U1406" s="10"/>
      <c r="V1406" s="10"/>
      <c r="W1406" s="10"/>
      <c r="X1406" s="10"/>
      <c r="Y1406" s="10"/>
      <c r="Z1406" s="10"/>
      <c r="AA1406" s="10"/>
    </row>
    <row r="1407" spans="1:27" ht="20.25" customHeight="1">
      <c r="A1407" s="5" t="s">
        <v>9253</v>
      </c>
      <c r="B1407" s="5" t="s">
        <v>9254</v>
      </c>
      <c r="C1407" s="5" t="s">
        <v>170</v>
      </c>
      <c r="D1407" s="5" t="s">
        <v>47</v>
      </c>
      <c r="E1407" s="5" t="s">
        <v>29</v>
      </c>
      <c r="F1407" s="5" t="s">
        <v>672</v>
      </c>
      <c r="G1407" s="5" t="s">
        <v>108</v>
      </c>
      <c r="H1407" s="5" t="s">
        <v>9256</v>
      </c>
      <c r="I1407" s="5" t="s">
        <v>9257</v>
      </c>
      <c r="J1407" s="5"/>
      <c r="K1407" s="5" t="s">
        <v>42</v>
      </c>
      <c r="L1407" s="5" t="s">
        <v>89</v>
      </c>
      <c r="M1407" s="10"/>
      <c r="N1407" s="10"/>
      <c r="O1407" s="10"/>
      <c r="P1407" s="10"/>
      <c r="Q1407" s="10"/>
      <c r="R1407" s="10"/>
      <c r="S1407" s="10"/>
      <c r="T1407" s="10"/>
      <c r="U1407" s="10"/>
      <c r="V1407" s="10"/>
      <c r="W1407" s="10"/>
      <c r="X1407" s="10"/>
      <c r="Y1407" s="10"/>
      <c r="Z1407" s="10"/>
      <c r="AA1407" s="10"/>
    </row>
    <row r="1408" spans="1:27" ht="20.25" customHeight="1">
      <c r="A1408" s="5" t="s">
        <v>2985</v>
      </c>
      <c r="B1408" s="5" t="s">
        <v>9259</v>
      </c>
      <c r="C1408" s="5" t="s">
        <v>170</v>
      </c>
      <c r="D1408" s="5" t="s">
        <v>342</v>
      </c>
      <c r="E1408" s="5" t="s">
        <v>29</v>
      </c>
      <c r="F1408" s="5" t="s">
        <v>493</v>
      </c>
      <c r="G1408" s="5" t="s">
        <v>108</v>
      </c>
      <c r="H1408" s="5" t="s">
        <v>537</v>
      </c>
      <c r="I1408" s="5" t="s">
        <v>9261</v>
      </c>
      <c r="J1408" s="5" t="s">
        <v>9262</v>
      </c>
      <c r="K1408" s="5" t="s">
        <v>53</v>
      </c>
      <c r="L1408" s="5" t="s">
        <v>55</v>
      </c>
      <c r="M1408" s="10"/>
      <c r="N1408" s="10"/>
      <c r="O1408" s="10"/>
      <c r="P1408" s="10"/>
      <c r="Q1408" s="10"/>
      <c r="R1408" s="10"/>
      <c r="S1408" s="10"/>
      <c r="T1408" s="10"/>
      <c r="U1408" s="10"/>
      <c r="V1408" s="10"/>
      <c r="W1408" s="10"/>
      <c r="X1408" s="10"/>
      <c r="Y1408" s="10"/>
      <c r="Z1408" s="10"/>
      <c r="AA1408" s="10"/>
    </row>
    <row r="1409" spans="1:27" ht="20.25" customHeight="1">
      <c r="A1409" s="5" t="s">
        <v>3687</v>
      </c>
      <c r="B1409" s="5" t="s">
        <v>9263</v>
      </c>
      <c r="C1409" s="5" t="s">
        <v>170</v>
      </c>
      <c r="D1409" s="5" t="s">
        <v>390</v>
      </c>
      <c r="E1409" s="5" t="s">
        <v>29</v>
      </c>
      <c r="F1409" s="5" t="s">
        <v>957</v>
      </c>
      <c r="G1409" s="5" t="s">
        <v>31</v>
      </c>
      <c r="H1409" s="5" t="s">
        <v>7882</v>
      </c>
      <c r="I1409" s="5" t="s">
        <v>9264</v>
      </c>
      <c r="J1409" s="5" t="s">
        <v>3687</v>
      </c>
      <c r="K1409" s="5" t="s">
        <v>37</v>
      </c>
      <c r="L1409" s="5" t="s">
        <v>55</v>
      </c>
      <c r="M1409" s="10"/>
      <c r="N1409" s="10"/>
      <c r="O1409" s="10"/>
      <c r="P1409" s="10"/>
      <c r="Q1409" s="10"/>
      <c r="R1409" s="10"/>
      <c r="S1409" s="10"/>
      <c r="T1409" s="10"/>
      <c r="U1409" s="10"/>
      <c r="V1409" s="10"/>
      <c r="W1409" s="10"/>
      <c r="X1409" s="10"/>
      <c r="Y1409" s="10"/>
      <c r="Z1409" s="10"/>
      <c r="AA1409" s="10"/>
    </row>
    <row r="1410" spans="1:27" ht="20.25" customHeight="1">
      <c r="A1410" s="5" t="s">
        <v>9267</v>
      </c>
      <c r="B1410" s="5" t="s">
        <v>9268</v>
      </c>
      <c r="C1410" s="5" t="s">
        <v>170</v>
      </c>
      <c r="D1410" s="5" t="s">
        <v>171</v>
      </c>
      <c r="E1410" s="5" t="s">
        <v>29</v>
      </c>
      <c r="F1410" s="5" t="s">
        <v>548</v>
      </c>
      <c r="G1410" s="5" t="s">
        <v>125</v>
      </c>
      <c r="H1410" s="5" t="s">
        <v>117</v>
      </c>
      <c r="I1410" s="5" t="s">
        <v>9270</v>
      </c>
      <c r="J1410" s="5" t="s">
        <v>9271</v>
      </c>
      <c r="K1410" s="5" t="s">
        <v>100</v>
      </c>
      <c r="L1410" s="5" t="s">
        <v>405</v>
      </c>
      <c r="M1410" s="10"/>
      <c r="N1410" s="10"/>
      <c r="O1410" s="10"/>
      <c r="P1410" s="10"/>
      <c r="Q1410" s="10"/>
      <c r="R1410" s="10"/>
      <c r="S1410" s="10"/>
      <c r="T1410" s="10"/>
      <c r="U1410" s="10"/>
      <c r="V1410" s="10"/>
      <c r="W1410" s="10"/>
      <c r="X1410" s="10"/>
      <c r="Y1410" s="10"/>
      <c r="Z1410" s="10"/>
      <c r="AA1410" s="10"/>
    </row>
    <row r="1411" spans="1:27" ht="20.25" customHeight="1">
      <c r="A1411" s="5" t="s">
        <v>676</v>
      </c>
      <c r="B1411" s="5" t="s">
        <v>9272</v>
      </c>
      <c r="C1411" s="5" t="s">
        <v>170</v>
      </c>
      <c r="D1411" s="5" t="s">
        <v>378</v>
      </c>
      <c r="E1411" s="5" t="s">
        <v>29</v>
      </c>
      <c r="F1411" s="5" t="s">
        <v>2314</v>
      </c>
      <c r="G1411" s="5" t="s">
        <v>108</v>
      </c>
      <c r="H1411" s="5" t="s">
        <v>161</v>
      </c>
      <c r="I1411" s="5" t="s">
        <v>9273</v>
      </c>
      <c r="J1411" s="5" t="s">
        <v>9274</v>
      </c>
      <c r="K1411" s="5" t="s">
        <v>37</v>
      </c>
      <c r="L1411" s="5" t="s">
        <v>55</v>
      </c>
      <c r="M1411" s="10"/>
      <c r="N1411" s="10"/>
      <c r="O1411" s="10"/>
      <c r="P1411" s="10"/>
      <c r="Q1411" s="10"/>
      <c r="R1411" s="10"/>
      <c r="S1411" s="10"/>
      <c r="T1411" s="10"/>
      <c r="U1411" s="10"/>
      <c r="V1411" s="10"/>
      <c r="W1411" s="10"/>
      <c r="X1411" s="10"/>
      <c r="Y1411" s="10"/>
      <c r="Z1411" s="10"/>
      <c r="AA1411" s="10"/>
    </row>
    <row r="1412" spans="1:27" ht="20.25" customHeight="1">
      <c r="A1412" s="5" t="s">
        <v>9275</v>
      </c>
      <c r="B1412" s="5" t="s">
        <v>9276</v>
      </c>
      <c r="C1412" s="5" t="s">
        <v>170</v>
      </c>
      <c r="D1412" s="5" t="s">
        <v>47</v>
      </c>
      <c r="E1412" s="5" t="s">
        <v>29</v>
      </c>
      <c r="F1412" s="5" t="s">
        <v>852</v>
      </c>
      <c r="G1412" s="5" t="s">
        <v>31</v>
      </c>
      <c r="H1412" s="5" t="s">
        <v>9277</v>
      </c>
      <c r="I1412" s="5"/>
      <c r="J1412" s="5" t="s">
        <v>9278</v>
      </c>
      <c r="K1412" s="5" t="s">
        <v>37</v>
      </c>
      <c r="L1412" s="5" t="s">
        <v>405</v>
      </c>
      <c r="M1412" s="10"/>
      <c r="N1412" s="10"/>
      <c r="O1412" s="10"/>
      <c r="P1412" s="10"/>
      <c r="Q1412" s="10"/>
      <c r="R1412" s="10"/>
      <c r="S1412" s="10"/>
      <c r="T1412" s="10"/>
      <c r="U1412" s="10"/>
      <c r="V1412" s="10"/>
      <c r="W1412" s="10"/>
      <c r="X1412" s="10"/>
      <c r="Y1412" s="10"/>
      <c r="Z1412" s="10"/>
      <c r="AA1412" s="10"/>
    </row>
    <row r="1413" spans="1:27" ht="20.25" customHeight="1">
      <c r="A1413" s="5" t="s">
        <v>2842</v>
      </c>
      <c r="B1413" s="5" t="s">
        <v>9279</v>
      </c>
      <c r="C1413" s="5" t="s">
        <v>170</v>
      </c>
      <c r="D1413" s="5" t="s">
        <v>47</v>
      </c>
      <c r="E1413" s="5" t="s">
        <v>45</v>
      </c>
      <c r="F1413" s="5" t="s">
        <v>536</v>
      </c>
      <c r="G1413" s="5" t="s">
        <v>125</v>
      </c>
      <c r="H1413" s="5" t="s">
        <v>57</v>
      </c>
      <c r="I1413" s="5" t="s">
        <v>9280</v>
      </c>
      <c r="J1413" s="5" t="s">
        <v>9281</v>
      </c>
      <c r="K1413" s="5" t="s">
        <v>37</v>
      </c>
      <c r="L1413" s="5" t="s">
        <v>55</v>
      </c>
      <c r="M1413" s="10"/>
      <c r="N1413" s="10"/>
      <c r="O1413" s="10"/>
      <c r="P1413" s="10"/>
      <c r="Q1413" s="10"/>
      <c r="R1413" s="10"/>
      <c r="S1413" s="10"/>
      <c r="T1413" s="10"/>
      <c r="U1413" s="10"/>
      <c r="V1413" s="10"/>
      <c r="W1413" s="10"/>
      <c r="X1413" s="10"/>
      <c r="Y1413" s="10"/>
      <c r="Z1413" s="10"/>
      <c r="AA1413" s="10"/>
    </row>
    <row r="1414" spans="1:27" ht="20.25" customHeight="1">
      <c r="A1414" s="5" t="s">
        <v>2660</v>
      </c>
      <c r="B1414" s="5" t="s">
        <v>9282</v>
      </c>
      <c r="C1414" s="5" t="s">
        <v>170</v>
      </c>
      <c r="D1414" s="5" t="s">
        <v>47</v>
      </c>
      <c r="E1414" s="5" t="s">
        <v>45</v>
      </c>
      <c r="F1414" s="5" t="s">
        <v>2463</v>
      </c>
      <c r="G1414" s="5" t="s">
        <v>108</v>
      </c>
      <c r="H1414" s="5" t="s">
        <v>484</v>
      </c>
      <c r="I1414" s="5" t="s">
        <v>9285</v>
      </c>
      <c r="J1414" s="5" t="s">
        <v>9286</v>
      </c>
      <c r="K1414" s="5" t="s">
        <v>37</v>
      </c>
      <c r="L1414" s="5" t="s">
        <v>55</v>
      </c>
      <c r="M1414" s="10"/>
      <c r="N1414" s="10"/>
      <c r="O1414" s="10"/>
      <c r="P1414" s="10"/>
      <c r="Q1414" s="10"/>
      <c r="R1414" s="10"/>
      <c r="S1414" s="10"/>
      <c r="T1414" s="10"/>
      <c r="U1414" s="10"/>
      <c r="V1414" s="10"/>
      <c r="W1414" s="10"/>
      <c r="X1414" s="10"/>
      <c r="Y1414" s="10"/>
      <c r="Z1414" s="10"/>
      <c r="AA1414" s="10"/>
    </row>
    <row r="1415" spans="1:27" ht="20.25" customHeight="1">
      <c r="A1415" s="5" t="s">
        <v>9288</v>
      </c>
      <c r="B1415" s="5" t="s">
        <v>9290</v>
      </c>
      <c r="C1415" s="5" t="s">
        <v>170</v>
      </c>
      <c r="D1415" s="5" t="s">
        <v>342</v>
      </c>
      <c r="E1415" s="5" t="s">
        <v>29</v>
      </c>
      <c r="F1415" s="5" t="s">
        <v>7016</v>
      </c>
      <c r="G1415" s="5" t="s">
        <v>66</v>
      </c>
      <c r="H1415" s="5" t="s">
        <v>824</v>
      </c>
      <c r="I1415" s="5" t="s">
        <v>9291</v>
      </c>
      <c r="J1415" s="5" t="s">
        <v>9292</v>
      </c>
      <c r="K1415" s="5" t="s">
        <v>42</v>
      </c>
      <c r="L1415" s="5" t="s">
        <v>55</v>
      </c>
      <c r="M1415" s="10"/>
      <c r="N1415" s="10"/>
      <c r="O1415" s="10"/>
      <c r="P1415" s="10"/>
      <c r="Q1415" s="10"/>
      <c r="R1415" s="10"/>
      <c r="S1415" s="10"/>
      <c r="T1415" s="10"/>
      <c r="U1415" s="10"/>
      <c r="V1415" s="10"/>
      <c r="W1415" s="10"/>
      <c r="X1415" s="10"/>
      <c r="Y1415" s="10"/>
      <c r="Z1415" s="10"/>
      <c r="AA1415" s="10"/>
    </row>
    <row r="1416" spans="1:27" ht="20.25" customHeight="1">
      <c r="A1416" s="5" t="s">
        <v>3156</v>
      </c>
      <c r="B1416" s="5" t="s">
        <v>9293</v>
      </c>
      <c r="C1416" s="5" t="s">
        <v>170</v>
      </c>
      <c r="D1416" s="5" t="s">
        <v>47</v>
      </c>
      <c r="E1416" s="5" t="s">
        <v>45</v>
      </c>
      <c r="F1416" s="5" t="s">
        <v>493</v>
      </c>
      <c r="G1416" s="5" t="s">
        <v>108</v>
      </c>
      <c r="H1416" s="5" t="s">
        <v>1053</v>
      </c>
      <c r="I1416" s="5"/>
      <c r="J1416" s="5" t="s">
        <v>9294</v>
      </c>
      <c r="K1416" s="5" t="s">
        <v>37</v>
      </c>
      <c r="L1416" s="5" t="s">
        <v>55</v>
      </c>
      <c r="M1416" s="10"/>
      <c r="N1416" s="10"/>
      <c r="O1416" s="10"/>
      <c r="P1416" s="10"/>
      <c r="Q1416" s="10"/>
      <c r="R1416" s="10"/>
      <c r="S1416" s="10"/>
      <c r="T1416" s="10"/>
      <c r="U1416" s="10"/>
      <c r="V1416" s="10"/>
      <c r="W1416" s="10"/>
      <c r="X1416" s="10"/>
      <c r="Y1416" s="10"/>
      <c r="Z1416" s="10"/>
      <c r="AA1416" s="10"/>
    </row>
    <row r="1417" spans="1:27" ht="20.25" customHeight="1">
      <c r="A1417" s="5" t="s">
        <v>2808</v>
      </c>
      <c r="B1417" s="5" t="s">
        <v>9296</v>
      </c>
      <c r="C1417" s="5" t="s">
        <v>170</v>
      </c>
      <c r="D1417" s="5" t="s">
        <v>378</v>
      </c>
      <c r="E1417" s="5" t="s">
        <v>29</v>
      </c>
      <c r="F1417" s="5" t="s">
        <v>56</v>
      </c>
      <c r="G1417" s="5" t="s">
        <v>108</v>
      </c>
      <c r="H1417" s="5" t="s">
        <v>9297</v>
      </c>
      <c r="I1417" s="5" t="s">
        <v>9298</v>
      </c>
      <c r="J1417" s="5" t="s">
        <v>9300</v>
      </c>
      <c r="K1417" s="5" t="s">
        <v>42</v>
      </c>
      <c r="L1417" s="5" t="s">
        <v>55</v>
      </c>
      <c r="M1417" s="10"/>
      <c r="N1417" s="10"/>
      <c r="O1417" s="10"/>
      <c r="P1417" s="10"/>
      <c r="Q1417" s="10"/>
      <c r="R1417" s="10"/>
      <c r="S1417" s="10"/>
      <c r="T1417" s="10"/>
      <c r="U1417" s="10"/>
      <c r="V1417" s="10"/>
      <c r="W1417" s="10"/>
      <c r="X1417" s="10"/>
      <c r="Y1417" s="10"/>
      <c r="Z1417" s="10"/>
      <c r="AA1417" s="10"/>
    </row>
    <row r="1418" spans="1:27" ht="20.25" customHeight="1">
      <c r="A1418" s="5" t="s">
        <v>9301</v>
      </c>
      <c r="B1418" s="5" t="s">
        <v>9302</v>
      </c>
      <c r="C1418" s="5" t="s">
        <v>170</v>
      </c>
      <c r="D1418" s="5" t="s">
        <v>390</v>
      </c>
      <c r="E1418" s="5" t="s">
        <v>45</v>
      </c>
      <c r="F1418" s="5" t="s">
        <v>672</v>
      </c>
      <c r="G1418" s="5" t="s">
        <v>31</v>
      </c>
      <c r="H1418" s="5" t="s">
        <v>2106</v>
      </c>
      <c r="I1418" s="5" t="s">
        <v>9304</v>
      </c>
      <c r="J1418" s="5" t="s">
        <v>9305</v>
      </c>
      <c r="K1418" s="5" t="s">
        <v>37</v>
      </c>
      <c r="L1418" s="5" t="s">
        <v>55</v>
      </c>
      <c r="M1418" s="10"/>
      <c r="N1418" s="10"/>
      <c r="O1418" s="10"/>
      <c r="P1418" s="10"/>
      <c r="Q1418" s="10"/>
      <c r="R1418" s="10"/>
      <c r="S1418" s="10"/>
      <c r="T1418" s="10"/>
      <c r="U1418" s="10"/>
      <c r="V1418" s="10"/>
      <c r="W1418" s="10"/>
      <c r="X1418" s="10"/>
      <c r="Y1418" s="10"/>
      <c r="Z1418" s="10"/>
      <c r="AA1418" s="10"/>
    </row>
    <row r="1419" spans="1:27" ht="20.25" customHeight="1">
      <c r="A1419" s="5" t="s">
        <v>2660</v>
      </c>
      <c r="B1419" s="5" t="s">
        <v>9310</v>
      </c>
      <c r="C1419" s="5" t="s">
        <v>170</v>
      </c>
      <c r="D1419" s="5" t="s">
        <v>171</v>
      </c>
      <c r="E1419" s="5" t="s">
        <v>45</v>
      </c>
      <c r="F1419" s="5" t="s">
        <v>30</v>
      </c>
      <c r="G1419" s="5" t="s">
        <v>108</v>
      </c>
      <c r="H1419" s="5" t="s">
        <v>608</v>
      </c>
      <c r="I1419" s="5" t="s">
        <v>9314</v>
      </c>
      <c r="J1419" s="5" t="s">
        <v>9315</v>
      </c>
      <c r="K1419" s="5" t="s">
        <v>100</v>
      </c>
      <c r="L1419" s="5" t="s">
        <v>55</v>
      </c>
      <c r="M1419" s="10"/>
      <c r="N1419" s="10"/>
      <c r="O1419" s="10"/>
      <c r="P1419" s="10"/>
      <c r="Q1419" s="10"/>
      <c r="R1419" s="10"/>
      <c r="S1419" s="10"/>
      <c r="T1419" s="10"/>
      <c r="U1419" s="10"/>
      <c r="V1419" s="10"/>
      <c r="W1419" s="10"/>
      <c r="X1419" s="10"/>
      <c r="Y1419" s="10"/>
      <c r="Z1419" s="10"/>
      <c r="AA1419" s="10"/>
    </row>
    <row r="1420" spans="1:27" ht="20.25" customHeight="1">
      <c r="A1420" s="5" t="s">
        <v>2674</v>
      </c>
      <c r="B1420" s="5" t="s">
        <v>9316</v>
      </c>
      <c r="C1420" s="5" t="s">
        <v>170</v>
      </c>
      <c r="D1420" s="5" t="s">
        <v>342</v>
      </c>
      <c r="E1420" s="5" t="s">
        <v>29</v>
      </c>
      <c r="F1420" s="5" t="s">
        <v>493</v>
      </c>
      <c r="G1420" s="5" t="s">
        <v>108</v>
      </c>
      <c r="H1420" s="5" t="s">
        <v>5524</v>
      </c>
      <c r="I1420" s="5" t="s">
        <v>9317</v>
      </c>
      <c r="J1420" s="5" t="s">
        <v>9318</v>
      </c>
      <c r="K1420" s="5" t="s">
        <v>37</v>
      </c>
      <c r="L1420" s="5" t="s">
        <v>55</v>
      </c>
      <c r="M1420" s="10"/>
      <c r="N1420" s="10"/>
      <c r="O1420" s="10"/>
      <c r="P1420" s="10"/>
      <c r="Q1420" s="10"/>
      <c r="R1420" s="10"/>
      <c r="S1420" s="10"/>
      <c r="T1420" s="10"/>
      <c r="U1420" s="10"/>
      <c r="V1420" s="10"/>
      <c r="W1420" s="10"/>
      <c r="X1420" s="10"/>
      <c r="Y1420" s="10"/>
      <c r="Z1420" s="10"/>
      <c r="AA1420" s="10"/>
    </row>
    <row r="1421" spans="1:27" ht="20.25" customHeight="1">
      <c r="A1421" s="5" t="s">
        <v>9319</v>
      </c>
      <c r="B1421" s="5" t="s">
        <v>208</v>
      </c>
      <c r="C1421" s="5" t="s">
        <v>170</v>
      </c>
      <c r="D1421" s="5" t="s">
        <v>47</v>
      </c>
      <c r="E1421" s="5" t="s">
        <v>45</v>
      </c>
      <c r="F1421" s="5" t="s">
        <v>214</v>
      </c>
      <c r="G1421" s="5" t="s">
        <v>125</v>
      </c>
      <c r="H1421" s="5" t="s">
        <v>213</v>
      </c>
      <c r="I1421" s="5" t="s">
        <v>9320</v>
      </c>
      <c r="J1421" s="5" t="s">
        <v>9321</v>
      </c>
      <c r="K1421" s="5" t="s">
        <v>42</v>
      </c>
      <c r="L1421" s="5" t="s">
        <v>55</v>
      </c>
      <c r="M1421" s="10"/>
      <c r="N1421" s="10"/>
      <c r="O1421" s="10"/>
      <c r="P1421" s="10"/>
      <c r="Q1421" s="10"/>
      <c r="R1421" s="10"/>
      <c r="S1421" s="10"/>
      <c r="T1421" s="10"/>
      <c r="U1421" s="10"/>
      <c r="V1421" s="10"/>
      <c r="W1421" s="10"/>
      <c r="X1421" s="10"/>
      <c r="Y1421" s="10"/>
      <c r="Z1421" s="10"/>
      <c r="AA1421" s="10"/>
    </row>
    <row r="1422" spans="1:27" ht="20.25" customHeight="1">
      <c r="A1422" s="5" t="s">
        <v>9324</v>
      </c>
      <c r="B1422" s="5" t="s">
        <v>9325</v>
      </c>
      <c r="C1422" s="5" t="s">
        <v>170</v>
      </c>
      <c r="D1422" s="5" t="s">
        <v>390</v>
      </c>
      <c r="E1422" s="5" t="s">
        <v>29</v>
      </c>
      <c r="F1422" s="5" t="s">
        <v>56</v>
      </c>
      <c r="G1422" s="5" t="s">
        <v>108</v>
      </c>
      <c r="H1422" s="5" t="s">
        <v>1283</v>
      </c>
      <c r="I1422" s="5" t="s">
        <v>9326</v>
      </c>
      <c r="J1422" s="5" t="s">
        <v>9328</v>
      </c>
      <c r="K1422" s="5" t="s">
        <v>167</v>
      </c>
      <c r="L1422" s="5" t="s">
        <v>55</v>
      </c>
      <c r="M1422" s="10"/>
      <c r="N1422" s="10"/>
      <c r="O1422" s="10"/>
      <c r="P1422" s="10"/>
      <c r="Q1422" s="10"/>
      <c r="R1422" s="10"/>
      <c r="S1422" s="10"/>
      <c r="T1422" s="10"/>
      <c r="U1422" s="10"/>
      <c r="V1422" s="10"/>
      <c r="W1422" s="10"/>
      <c r="X1422" s="10"/>
      <c r="Y1422" s="10"/>
      <c r="Z1422" s="10"/>
      <c r="AA1422" s="10"/>
    </row>
    <row r="1423" spans="1:27" ht="20.25" customHeight="1">
      <c r="A1423" s="5" t="s">
        <v>2660</v>
      </c>
      <c r="B1423" s="5" t="s">
        <v>9330</v>
      </c>
      <c r="C1423" s="5" t="s">
        <v>170</v>
      </c>
      <c r="D1423" s="5" t="s">
        <v>5351</v>
      </c>
      <c r="E1423" s="5" t="s">
        <v>29</v>
      </c>
      <c r="F1423" s="5" t="s">
        <v>30</v>
      </c>
      <c r="G1423" s="5" t="s">
        <v>125</v>
      </c>
      <c r="H1423" s="5" t="s">
        <v>32</v>
      </c>
      <c r="I1423" s="5" t="s">
        <v>9331</v>
      </c>
      <c r="J1423" s="5" t="s">
        <v>9332</v>
      </c>
      <c r="K1423" s="5" t="s">
        <v>37</v>
      </c>
      <c r="L1423" s="5" t="s">
        <v>89</v>
      </c>
      <c r="M1423" s="10"/>
      <c r="N1423" s="10"/>
      <c r="O1423" s="10"/>
      <c r="P1423" s="10"/>
      <c r="Q1423" s="10"/>
      <c r="R1423" s="10"/>
      <c r="S1423" s="10"/>
      <c r="T1423" s="10"/>
      <c r="U1423" s="10"/>
      <c r="V1423" s="10"/>
      <c r="W1423" s="10"/>
      <c r="X1423" s="10"/>
      <c r="Y1423" s="10"/>
      <c r="Z1423" s="10"/>
      <c r="AA1423" s="10"/>
    </row>
    <row r="1424" spans="1:27" ht="20.25" customHeight="1">
      <c r="A1424" s="5" t="s">
        <v>9333</v>
      </c>
      <c r="B1424" s="5" t="s">
        <v>9334</v>
      </c>
      <c r="C1424" s="5" t="s">
        <v>170</v>
      </c>
      <c r="D1424" s="5" t="s">
        <v>47</v>
      </c>
      <c r="E1424" s="5" t="s">
        <v>29</v>
      </c>
      <c r="F1424" s="5" t="s">
        <v>56</v>
      </c>
      <c r="G1424" s="5" t="s">
        <v>108</v>
      </c>
      <c r="H1424" s="5" t="s">
        <v>68</v>
      </c>
      <c r="I1424" s="5" t="s">
        <v>9335</v>
      </c>
      <c r="J1424" s="5" t="s">
        <v>9336</v>
      </c>
      <c r="K1424" s="5" t="s">
        <v>42</v>
      </c>
      <c r="L1424" s="5" t="s">
        <v>55</v>
      </c>
      <c r="M1424" s="10"/>
      <c r="N1424" s="10"/>
      <c r="O1424" s="10"/>
      <c r="P1424" s="10"/>
      <c r="Q1424" s="10"/>
      <c r="R1424" s="10"/>
      <c r="S1424" s="10"/>
      <c r="T1424" s="10"/>
      <c r="U1424" s="10"/>
      <c r="V1424" s="10"/>
      <c r="W1424" s="10"/>
      <c r="X1424" s="10"/>
      <c r="Y1424" s="10"/>
      <c r="Z1424" s="10"/>
      <c r="AA1424" s="10"/>
    </row>
    <row r="1425" spans="1:27" ht="20.25" customHeight="1">
      <c r="A1425" s="5" t="s">
        <v>9337</v>
      </c>
      <c r="B1425" s="5" t="s">
        <v>9338</v>
      </c>
      <c r="C1425" s="5" t="s">
        <v>170</v>
      </c>
      <c r="D1425" s="5" t="s">
        <v>171</v>
      </c>
      <c r="E1425" s="5" t="s">
        <v>29</v>
      </c>
      <c r="F1425" s="5" t="s">
        <v>144</v>
      </c>
      <c r="G1425" s="5" t="s">
        <v>108</v>
      </c>
      <c r="H1425" s="5" t="s">
        <v>187</v>
      </c>
      <c r="I1425" s="5" t="s">
        <v>9339</v>
      </c>
      <c r="J1425" s="5" t="s">
        <v>9340</v>
      </c>
      <c r="K1425" s="5" t="s">
        <v>42</v>
      </c>
      <c r="L1425" s="5" t="s">
        <v>55</v>
      </c>
      <c r="M1425" s="10"/>
      <c r="N1425" s="10"/>
      <c r="O1425" s="10"/>
      <c r="P1425" s="10"/>
      <c r="Q1425" s="10"/>
      <c r="R1425" s="10"/>
      <c r="S1425" s="10"/>
      <c r="T1425" s="10"/>
      <c r="U1425" s="10"/>
      <c r="V1425" s="10"/>
      <c r="W1425" s="10"/>
      <c r="X1425" s="10"/>
      <c r="Y1425" s="10"/>
      <c r="Z1425" s="10"/>
      <c r="AA1425" s="10"/>
    </row>
    <row r="1426" spans="1:27" ht="20.25" customHeight="1">
      <c r="A1426" s="5" t="s">
        <v>9341</v>
      </c>
      <c r="B1426" s="5" t="s">
        <v>9342</v>
      </c>
      <c r="C1426" s="5" t="s">
        <v>170</v>
      </c>
      <c r="D1426" s="5" t="s">
        <v>390</v>
      </c>
      <c r="E1426" s="5" t="s">
        <v>45</v>
      </c>
      <c r="F1426" s="5" t="s">
        <v>493</v>
      </c>
      <c r="G1426" s="5" t="s">
        <v>66</v>
      </c>
      <c r="H1426" s="5" t="s">
        <v>9344</v>
      </c>
      <c r="I1426" s="5" t="s">
        <v>9345</v>
      </c>
      <c r="J1426" s="5" t="s">
        <v>9346</v>
      </c>
      <c r="K1426" s="5" t="s">
        <v>1599</v>
      </c>
      <c r="L1426" s="5" t="s">
        <v>55</v>
      </c>
      <c r="M1426" s="10"/>
      <c r="N1426" s="10"/>
      <c r="O1426" s="10"/>
      <c r="P1426" s="10"/>
      <c r="Q1426" s="10"/>
      <c r="R1426" s="10"/>
      <c r="S1426" s="10"/>
      <c r="T1426" s="10"/>
      <c r="U1426" s="10"/>
      <c r="V1426" s="10"/>
      <c r="W1426" s="10"/>
      <c r="X1426" s="10"/>
      <c r="Y1426" s="10"/>
      <c r="Z1426" s="10"/>
      <c r="AA1426" s="10"/>
    </row>
    <row r="1427" spans="1:27" ht="20.25" customHeight="1">
      <c r="A1427" s="5" t="s">
        <v>9347</v>
      </c>
      <c r="B1427" s="5" t="s">
        <v>9349</v>
      </c>
      <c r="C1427" s="5" t="s">
        <v>170</v>
      </c>
      <c r="D1427" s="5" t="s">
        <v>378</v>
      </c>
      <c r="E1427" s="5" t="s">
        <v>29</v>
      </c>
      <c r="F1427" s="5" t="s">
        <v>201</v>
      </c>
      <c r="G1427" s="5" t="s">
        <v>108</v>
      </c>
      <c r="H1427" s="5" t="s">
        <v>32</v>
      </c>
      <c r="I1427" s="5" t="s">
        <v>9350</v>
      </c>
      <c r="J1427" s="5" t="s">
        <v>9351</v>
      </c>
      <c r="K1427" s="5" t="s">
        <v>37</v>
      </c>
      <c r="L1427" s="5" t="s">
        <v>55</v>
      </c>
      <c r="M1427" s="10"/>
      <c r="N1427" s="10"/>
      <c r="O1427" s="10"/>
      <c r="P1427" s="10"/>
      <c r="Q1427" s="10"/>
      <c r="R1427" s="10"/>
      <c r="S1427" s="10"/>
      <c r="T1427" s="10"/>
      <c r="U1427" s="10"/>
      <c r="V1427" s="10"/>
      <c r="W1427" s="10"/>
      <c r="X1427" s="10"/>
      <c r="Y1427" s="10"/>
      <c r="Z1427" s="10"/>
      <c r="AA1427" s="10"/>
    </row>
    <row r="1428" spans="1:27" ht="20.25" customHeight="1">
      <c r="A1428" s="5" t="s">
        <v>2985</v>
      </c>
      <c r="B1428" s="5" t="s">
        <v>9353</v>
      </c>
      <c r="C1428" s="5" t="s">
        <v>170</v>
      </c>
      <c r="D1428" s="5" t="s">
        <v>390</v>
      </c>
      <c r="E1428" s="5" t="s">
        <v>29</v>
      </c>
      <c r="F1428" s="5" t="s">
        <v>493</v>
      </c>
      <c r="G1428" s="5" t="s">
        <v>108</v>
      </c>
      <c r="H1428" s="5" t="s">
        <v>9354</v>
      </c>
      <c r="I1428" s="5" t="s">
        <v>9355</v>
      </c>
      <c r="J1428" s="5" t="s">
        <v>9357</v>
      </c>
      <c r="K1428" s="5" t="s">
        <v>53</v>
      </c>
      <c r="L1428" s="5" t="s">
        <v>55</v>
      </c>
      <c r="M1428" s="10"/>
      <c r="N1428" s="10"/>
      <c r="O1428" s="10"/>
      <c r="P1428" s="10"/>
      <c r="Q1428" s="10"/>
      <c r="R1428" s="10"/>
      <c r="S1428" s="10"/>
      <c r="T1428" s="10"/>
      <c r="U1428" s="10"/>
      <c r="V1428" s="10"/>
      <c r="W1428" s="10"/>
      <c r="X1428" s="10"/>
      <c r="Y1428" s="10"/>
      <c r="Z1428" s="10"/>
      <c r="AA1428" s="10"/>
    </row>
    <row r="1429" spans="1:27" ht="20.25" customHeight="1">
      <c r="A1429" s="5" t="s">
        <v>2985</v>
      </c>
      <c r="B1429" s="5" t="s">
        <v>9358</v>
      </c>
      <c r="C1429" s="5" t="s">
        <v>170</v>
      </c>
      <c r="D1429" s="5" t="s">
        <v>47</v>
      </c>
      <c r="E1429" s="5" t="s">
        <v>45</v>
      </c>
      <c r="F1429" s="5" t="s">
        <v>510</v>
      </c>
      <c r="G1429" s="5" t="s">
        <v>31</v>
      </c>
      <c r="H1429" s="5" t="s">
        <v>2578</v>
      </c>
      <c r="I1429" s="5"/>
      <c r="J1429" s="5" t="s">
        <v>9359</v>
      </c>
      <c r="K1429" s="5" t="s">
        <v>37</v>
      </c>
      <c r="L1429" s="5" t="s">
        <v>55</v>
      </c>
      <c r="M1429" s="10"/>
      <c r="N1429" s="10"/>
      <c r="O1429" s="10"/>
      <c r="P1429" s="10"/>
      <c r="Q1429" s="10"/>
      <c r="R1429" s="10"/>
      <c r="S1429" s="10"/>
      <c r="T1429" s="10"/>
      <c r="U1429" s="10"/>
      <c r="V1429" s="10"/>
      <c r="W1429" s="10"/>
      <c r="X1429" s="10"/>
      <c r="Y1429" s="10"/>
      <c r="Z1429" s="10"/>
      <c r="AA1429" s="10"/>
    </row>
    <row r="1430" spans="1:27" ht="20.25" customHeight="1">
      <c r="A1430" s="5" t="s">
        <v>9360</v>
      </c>
      <c r="B1430" s="5" t="s">
        <v>9361</v>
      </c>
      <c r="C1430" s="5" t="s">
        <v>170</v>
      </c>
      <c r="D1430" s="5" t="s">
        <v>342</v>
      </c>
      <c r="E1430" s="5" t="s">
        <v>45</v>
      </c>
      <c r="F1430" s="5" t="s">
        <v>2134</v>
      </c>
      <c r="G1430" s="5" t="s">
        <v>1690</v>
      </c>
      <c r="H1430" s="5" t="s">
        <v>68</v>
      </c>
      <c r="I1430" s="5" t="s">
        <v>9362</v>
      </c>
      <c r="J1430" s="5" t="s">
        <v>9363</v>
      </c>
      <c r="K1430" s="5" t="s">
        <v>100</v>
      </c>
      <c r="L1430" s="5" t="s">
        <v>55</v>
      </c>
      <c r="M1430" s="10"/>
      <c r="N1430" s="10"/>
      <c r="O1430" s="10"/>
      <c r="P1430" s="10"/>
      <c r="Q1430" s="10"/>
      <c r="R1430" s="10"/>
      <c r="S1430" s="10"/>
      <c r="T1430" s="10"/>
      <c r="U1430" s="10"/>
      <c r="V1430" s="10"/>
      <c r="W1430" s="10"/>
      <c r="X1430" s="10"/>
      <c r="Y1430" s="10"/>
      <c r="Z1430" s="10"/>
      <c r="AA1430" s="10"/>
    </row>
    <row r="1431" spans="1:27" ht="20.25" customHeight="1">
      <c r="A1431" s="5" t="s">
        <v>130</v>
      </c>
      <c r="B1431" s="5" t="s">
        <v>3298</v>
      </c>
      <c r="C1431" s="5" t="s">
        <v>170</v>
      </c>
      <c r="D1431" s="5" t="s">
        <v>342</v>
      </c>
      <c r="E1431" s="5" t="s">
        <v>45</v>
      </c>
      <c r="F1431" s="5" t="s">
        <v>144</v>
      </c>
      <c r="G1431" s="5" t="s">
        <v>108</v>
      </c>
      <c r="H1431" s="5" t="s">
        <v>3301</v>
      </c>
      <c r="I1431" s="5"/>
      <c r="J1431" s="5" t="s">
        <v>3302</v>
      </c>
      <c r="K1431" s="5" t="s">
        <v>37</v>
      </c>
      <c r="L1431" s="5" t="s">
        <v>55</v>
      </c>
      <c r="M1431" s="10"/>
      <c r="N1431" s="10"/>
      <c r="O1431" s="10"/>
      <c r="P1431" s="10"/>
      <c r="Q1431" s="10"/>
      <c r="R1431" s="10"/>
      <c r="S1431" s="10"/>
      <c r="T1431" s="10"/>
      <c r="U1431" s="10"/>
      <c r="V1431" s="10"/>
      <c r="W1431" s="10"/>
      <c r="X1431" s="10"/>
      <c r="Y1431" s="10"/>
      <c r="Z1431" s="10"/>
      <c r="AA1431" s="10"/>
    </row>
    <row r="1432" spans="1:27" ht="20.25" customHeight="1">
      <c r="A1432" s="5" t="s">
        <v>9367</v>
      </c>
      <c r="B1432" s="5" t="s">
        <v>9368</v>
      </c>
      <c r="C1432" s="5" t="s">
        <v>170</v>
      </c>
      <c r="D1432" s="5" t="s">
        <v>390</v>
      </c>
      <c r="E1432" s="5" t="s">
        <v>45</v>
      </c>
      <c r="F1432" s="5" t="s">
        <v>201</v>
      </c>
      <c r="G1432" s="5" t="s">
        <v>66</v>
      </c>
      <c r="H1432" s="5" t="s">
        <v>1770</v>
      </c>
      <c r="I1432" s="5" t="s">
        <v>9369</v>
      </c>
      <c r="J1432" s="5" t="s">
        <v>9370</v>
      </c>
      <c r="K1432" s="5" t="s">
        <v>167</v>
      </c>
      <c r="L1432" s="5" t="s">
        <v>55</v>
      </c>
      <c r="M1432" s="10"/>
      <c r="N1432" s="10"/>
      <c r="O1432" s="10"/>
      <c r="P1432" s="10"/>
      <c r="Q1432" s="10"/>
      <c r="R1432" s="10"/>
      <c r="S1432" s="10"/>
      <c r="T1432" s="10"/>
      <c r="U1432" s="10"/>
      <c r="V1432" s="10"/>
      <c r="W1432" s="10"/>
      <c r="X1432" s="10"/>
      <c r="Y1432" s="10"/>
      <c r="Z1432" s="10"/>
      <c r="AA1432" s="10"/>
    </row>
    <row r="1433" spans="1:27" ht="20.25" customHeight="1">
      <c r="A1433" s="5" t="s">
        <v>2782</v>
      </c>
      <c r="B1433" s="5" t="s">
        <v>9371</v>
      </c>
      <c r="C1433" s="5" t="s">
        <v>170</v>
      </c>
      <c r="D1433" s="5" t="s">
        <v>390</v>
      </c>
      <c r="E1433" s="5" t="s">
        <v>45</v>
      </c>
      <c r="F1433" s="5" t="s">
        <v>9372</v>
      </c>
      <c r="G1433" s="5" t="s">
        <v>31</v>
      </c>
      <c r="H1433" s="5" t="s">
        <v>57</v>
      </c>
      <c r="I1433" s="5"/>
      <c r="J1433" s="5" t="s">
        <v>9373</v>
      </c>
      <c r="K1433" s="5" t="s">
        <v>37</v>
      </c>
      <c r="L1433" s="5" t="s">
        <v>237</v>
      </c>
      <c r="M1433" s="10"/>
      <c r="N1433" s="10"/>
      <c r="O1433" s="10"/>
      <c r="P1433" s="10"/>
      <c r="Q1433" s="10"/>
      <c r="R1433" s="10"/>
      <c r="S1433" s="10"/>
      <c r="T1433" s="10"/>
      <c r="U1433" s="10"/>
      <c r="V1433" s="10"/>
      <c r="W1433" s="10"/>
      <c r="X1433" s="10"/>
      <c r="Y1433" s="10"/>
      <c r="Z1433" s="10"/>
      <c r="AA1433" s="10"/>
    </row>
    <row r="1434" spans="1:27" ht="20.25" customHeight="1">
      <c r="A1434" s="5" t="s">
        <v>396</v>
      </c>
      <c r="B1434" s="5" t="s">
        <v>9374</v>
      </c>
      <c r="C1434" s="5" t="s">
        <v>170</v>
      </c>
      <c r="D1434" s="5" t="s">
        <v>342</v>
      </c>
      <c r="E1434" s="5" t="s">
        <v>29</v>
      </c>
      <c r="F1434" s="5" t="s">
        <v>65</v>
      </c>
      <c r="G1434" s="5" t="s">
        <v>108</v>
      </c>
      <c r="H1434" s="5" t="s">
        <v>516</v>
      </c>
      <c r="I1434" s="5" t="s">
        <v>9375</v>
      </c>
      <c r="J1434" s="5" t="s">
        <v>9376</v>
      </c>
      <c r="K1434" s="5" t="s">
        <v>167</v>
      </c>
      <c r="L1434" s="5" t="s">
        <v>55</v>
      </c>
      <c r="M1434" s="10"/>
      <c r="N1434" s="10"/>
      <c r="O1434" s="10"/>
      <c r="P1434" s="10"/>
      <c r="Q1434" s="10"/>
      <c r="R1434" s="10"/>
      <c r="S1434" s="10"/>
      <c r="T1434" s="10"/>
      <c r="U1434" s="10"/>
      <c r="V1434" s="10"/>
      <c r="W1434" s="10"/>
      <c r="X1434" s="10"/>
      <c r="Y1434" s="10"/>
      <c r="Z1434" s="10"/>
      <c r="AA1434" s="10"/>
    </row>
    <row r="1435" spans="1:27" ht="20.25" customHeight="1">
      <c r="A1435" s="5" t="s">
        <v>9377</v>
      </c>
      <c r="B1435" s="5" t="s">
        <v>9378</v>
      </c>
      <c r="C1435" s="5" t="s">
        <v>170</v>
      </c>
      <c r="D1435" s="5" t="s">
        <v>47</v>
      </c>
      <c r="E1435" s="5" t="s">
        <v>45</v>
      </c>
      <c r="F1435" s="5" t="s">
        <v>2537</v>
      </c>
      <c r="G1435" s="5" t="s">
        <v>108</v>
      </c>
      <c r="H1435" s="5" t="s">
        <v>68</v>
      </c>
      <c r="I1435" s="5" t="s">
        <v>6890</v>
      </c>
      <c r="J1435" s="5" t="s">
        <v>9380</v>
      </c>
      <c r="K1435" s="5" t="s">
        <v>37</v>
      </c>
      <c r="L1435" s="5" t="s">
        <v>55</v>
      </c>
      <c r="M1435" s="10"/>
      <c r="N1435" s="10"/>
      <c r="O1435" s="10"/>
      <c r="P1435" s="10"/>
      <c r="Q1435" s="10"/>
      <c r="R1435" s="10"/>
      <c r="S1435" s="10"/>
      <c r="T1435" s="10"/>
      <c r="U1435" s="10"/>
      <c r="V1435" s="10"/>
      <c r="W1435" s="10"/>
      <c r="X1435" s="10"/>
      <c r="Y1435" s="10"/>
      <c r="Z1435" s="10"/>
      <c r="AA1435" s="10"/>
    </row>
    <row r="1436" spans="1:27" ht="20.25" customHeight="1">
      <c r="A1436" s="5" t="s">
        <v>784</v>
      </c>
      <c r="B1436" s="5" t="s">
        <v>9381</v>
      </c>
      <c r="C1436" s="5" t="s">
        <v>170</v>
      </c>
      <c r="D1436" s="5" t="s">
        <v>1759</v>
      </c>
      <c r="E1436" s="5" t="s">
        <v>29</v>
      </c>
      <c r="F1436" s="5" t="s">
        <v>56</v>
      </c>
      <c r="G1436" s="5" t="s">
        <v>108</v>
      </c>
      <c r="H1436" s="5" t="s">
        <v>48</v>
      </c>
      <c r="I1436" s="5" t="s">
        <v>9383</v>
      </c>
      <c r="J1436" s="5" t="s">
        <v>9384</v>
      </c>
      <c r="K1436" s="5" t="s">
        <v>100</v>
      </c>
      <c r="L1436" s="5" t="s">
        <v>55</v>
      </c>
      <c r="M1436" s="10"/>
      <c r="N1436" s="10"/>
      <c r="O1436" s="10"/>
      <c r="P1436" s="10"/>
      <c r="Q1436" s="10"/>
      <c r="R1436" s="10"/>
      <c r="S1436" s="10"/>
      <c r="T1436" s="10"/>
      <c r="U1436" s="10"/>
      <c r="V1436" s="10"/>
      <c r="W1436" s="10"/>
      <c r="X1436" s="10"/>
      <c r="Y1436" s="10"/>
      <c r="Z1436" s="10"/>
      <c r="AA1436" s="10"/>
    </row>
    <row r="1437" spans="1:27" ht="20.25" customHeight="1">
      <c r="A1437" s="5" t="s">
        <v>2660</v>
      </c>
      <c r="B1437" s="5" t="s">
        <v>9387</v>
      </c>
      <c r="C1437" s="5" t="s">
        <v>170</v>
      </c>
      <c r="D1437" s="5" t="s">
        <v>1475</v>
      </c>
      <c r="E1437" s="5" t="s">
        <v>45</v>
      </c>
      <c r="F1437" s="5" t="s">
        <v>1186</v>
      </c>
      <c r="G1437" s="5" t="s">
        <v>66</v>
      </c>
      <c r="H1437" s="5" t="s">
        <v>430</v>
      </c>
      <c r="I1437" s="5" t="s">
        <v>9390</v>
      </c>
      <c r="J1437" s="5" t="s">
        <v>9391</v>
      </c>
      <c r="K1437" s="5" t="s">
        <v>42</v>
      </c>
      <c r="L1437" s="5" t="s">
        <v>237</v>
      </c>
      <c r="M1437" s="10"/>
      <c r="N1437" s="10"/>
      <c r="O1437" s="10"/>
      <c r="P1437" s="10"/>
      <c r="Q1437" s="10"/>
      <c r="R1437" s="10"/>
      <c r="S1437" s="10"/>
      <c r="T1437" s="10"/>
      <c r="U1437" s="10"/>
      <c r="V1437" s="10"/>
      <c r="W1437" s="10"/>
      <c r="X1437" s="10"/>
      <c r="Y1437" s="10"/>
      <c r="Z1437" s="10"/>
      <c r="AA1437" s="10"/>
    </row>
    <row r="1438" spans="1:27" ht="20.25" customHeight="1">
      <c r="A1438" s="5" t="s">
        <v>9392</v>
      </c>
      <c r="B1438" s="5" t="s">
        <v>9393</v>
      </c>
      <c r="C1438" s="5" t="s">
        <v>170</v>
      </c>
      <c r="D1438" s="5" t="s">
        <v>1475</v>
      </c>
      <c r="E1438" s="5" t="s">
        <v>45</v>
      </c>
      <c r="F1438" s="5" t="s">
        <v>144</v>
      </c>
      <c r="G1438" s="5" t="s">
        <v>108</v>
      </c>
      <c r="H1438" s="5" t="s">
        <v>9394</v>
      </c>
      <c r="I1438" s="5" t="s">
        <v>9395</v>
      </c>
      <c r="J1438" s="5" t="s">
        <v>9396</v>
      </c>
      <c r="K1438" s="5" t="s">
        <v>53</v>
      </c>
      <c r="L1438" s="5" t="s">
        <v>44</v>
      </c>
      <c r="M1438" s="10"/>
      <c r="N1438" s="10"/>
      <c r="O1438" s="10"/>
      <c r="P1438" s="10"/>
      <c r="Q1438" s="10"/>
      <c r="R1438" s="10"/>
      <c r="S1438" s="10"/>
      <c r="T1438" s="10"/>
      <c r="U1438" s="10"/>
      <c r="V1438" s="10"/>
      <c r="W1438" s="10"/>
      <c r="X1438" s="10"/>
      <c r="Y1438" s="10"/>
      <c r="Z1438" s="10"/>
      <c r="AA1438" s="10"/>
    </row>
    <row r="1439" spans="1:27" ht="20.25" customHeight="1">
      <c r="A1439" s="5" t="s">
        <v>2301</v>
      </c>
      <c r="B1439" s="5" t="s">
        <v>9397</v>
      </c>
      <c r="C1439" s="5" t="s">
        <v>170</v>
      </c>
      <c r="D1439" s="5" t="s">
        <v>435</v>
      </c>
      <c r="E1439" s="5" t="s">
        <v>29</v>
      </c>
      <c r="F1439" s="5" t="s">
        <v>56</v>
      </c>
      <c r="G1439" s="5" t="s">
        <v>31</v>
      </c>
      <c r="H1439" s="5" t="s">
        <v>4234</v>
      </c>
      <c r="I1439" s="5" t="s">
        <v>9398</v>
      </c>
      <c r="J1439" s="5" t="s">
        <v>9399</v>
      </c>
      <c r="K1439" s="5" t="s">
        <v>53</v>
      </c>
      <c r="L1439" s="5" t="s">
        <v>55</v>
      </c>
      <c r="M1439" s="10"/>
      <c r="N1439" s="10"/>
      <c r="O1439" s="10"/>
      <c r="P1439" s="10"/>
      <c r="Q1439" s="10"/>
      <c r="R1439" s="10"/>
      <c r="S1439" s="10"/>
      <c r="T1439" s="10"/>
      <c r="U1439" s="10"/>
      <c r="V1439" s="10"/>
      <c r="W1439" s="10"/>
      <c r="X1439" s="10"/>
      <c r="Y1439" s="10"/>
      <c r="Z1439" s="10"/>
      <c r="AA1439" s="10"/>
    </row>
    <row r="1440" spans="1:27" ht="20.25" customHeight="1">
      <c r="A1440" s="5" t="s">
        <v>2601</v>
      </c>
      <c r="B1440" s="5" t="s">
        <v>9401</v>
      </c>
      <c r="C1440" s="5" t="s">
        <v>170</v>
      </c>
      <c r="D1440" s="5" t="s">
        <v>47</v>
      </c>
      <c r="E1440" s="5" t="s">
        <v>45</v>
      </c>
      <c r="F1440" s="5" t="s">
        <v>493</v>
      </c>
      <c r="G1440" s="5" t="s">
        <v>66</v>
      </c>
      <c r="H1440" s="5" t="s">
        <v>117</v>
      </c>
      <c r="I1440" s="5" t="s">
        <v>9402</v>
      </c>
      <c r="J1440" s="5" t="s">
        <v>9403</v>
      </c>
      <c r="K1440" s="5" t="s">
        <v>53</v>
      </c>
      <c r="L1440" s="5" t="s">
        <v>55</v>
      </c>
      <c r="M1440" s="10"/>
      <c r="N1440" s="10"/>
      <c r="O1440" s="10"/>
      <c r="P1440" s="10"/>
      <c r="Q1440" s="10"/>
      <c r="R1440" s="10"/>
      <c r="S1440" s="10"/>
      <c r="T1440" s="10"/>
      <c r="U1440" s="10"/>
      <c r="V1440" s="10"/>
      <c r="W1440" s="10"/>
      <c r="X1440" s="10"/>
      <c r="Y1440" s="10"/>
      <c r="Z1440" s="10"/>
      <c r="AA1440" s="10"/>
    </row>
    <row r="1441" spans="1:27" ht="20.25" customHeight="1">
      <c r="A1441" s="5" t="s">
        <v>2440</v>
      </c>
      <c r="B1441" s="5" t="s">
        <v>7384</v>
      </c>
      <c r="C1441" s="5" t="s">
        <v>170</v>
      </c>
      <c r="D1441" s="5" t="s">
        <v>342</v>
      </c>
      <c r="E1441" s="5" t="s">
        <v>29</v>
      </c>
      <c r="F1441" s="5" t="s">
        <v>979</v>
      </c>
      <c r="G1441" s="5" t="s">
        <v>108</v>
      </c>
      <c r="H1441" s="5" t="s">
        <v>5771</v>
      </c>
      <c r="I1441" s="5" t="s">
        <v>7386</v>
      </c>
      <c r="J1441" s="5" t="s">
        <v>7388</v>
      </c>
      <c r="K1441" s="5" t="s">
        <v>53</v>
      </c>
      <c r="L1441" s="5" t="s">
        <v>55</v>
      </c>
      <c r="M1441" s="10"/>
      <c r="N1441" s="10"/>
      <c r="O1441" s="10"/>
      <c r="P1441" s="10"/>
      <c r="Q1441" s="10"/>
      <c r="R1441" s="10"/>
      <c r="S1441" s="10"/>
      <c r="T1441" s="10"/>
      <c r="U1441" s="10"/>
      <c r="V1441" s="10"/>
      <c r="W1441" s="10"/>
      <c r="X1441" s="10"/>
      <c r="Y1441" s="10"/>
      <c r="Z1441" s="10"/>
      <c r="AA1441" s="10"/>
    </row>
    <row r="1442" spans="1:27" ht="20.25" customHeight="1">
      <c r="A1442" s="5" t="s">
        <v>3281</v>
      </c>
      <c r="B1442" s="5" t="s">
        <v>9404</v>
      </c>
      <c r="C1442" s="5" t="s">
        <v>170</v>
      </c>
      <c r="D1442" s="5" t="s">
        <v>435</v>
      </c>
      <c r="E1442" s="5" t="s">
        <v>29</v>
      </c>
      <c r="F1442" s="5" t="s">
        <v>188</v>
      </c>
      <c r="G1442" s="5" t="s">
        <v>66</v>
      </c>
      <c r="H1442" s="5" t="s">
        <v>57</v>
      </c>
      <c r="I1442" s="5" t="s">
        <v>9407</v>
      </c>
      <c r="J1442" s="5" t="s">
        <v>9409</v>
      </c>
      <c r="K1442" s="5" t="s">
        <v>53</v>
      </c>
      <c r="L1442" s="5" t="s">
        <v>55</v>
      </c>
      <c r="M1442" s="10"/>
      <c r="N1442" s="10"/>
      <c r="O1442" s="10"/>
      <c r="P1442" s="10"/>
      <c r="Q1442" s="10"/>
      <c r="R1442" s="10"/>
      <c r="S1442" s="10"/>
      <c r="T1442" s="10"/>
      <c r="U1442" s="10"/>
      <c r="V1442" s="10"/>
      <c r="W1442" s="10"/>
      <c r="X1442" s="10"/>
      <c r="Y1442" s="10"/>
      <c r="Z1442" s="10"/>
      <c r="AA1442" s="10"/>
    </row>
    <row r="1443" spans="1:27" ht="20.25" customHeight="1">
      <c r="A1443" s="5" t="s">
        <v>1457</v>
      </c>
      <c r="B1443" s="5" t="s">
        <v>9412</v>
      </c>
      <c r="C1443" s="5" t="s">
        <v>170</v>
      </c>
      <c r="D1443" s="5" t="s">
        <v>378</v>
      </c>
      <c r="E1443" s="5" t="s">
        <v>29</v>
      </c>
      <c r="F1443" s="5" t="s">
        <v>30</v>
      </c>
      <c r="G1443" s="5" t="s">
        <v>31</v>
      </c>
      <c r="H1443" s="5" t="s">
        <v>6700</v>
      </c>
      <c r="I1443" s="5" t="s">
        <v>9414</v>
      </c>
      <c r="J1443" s="5" t="s">
        <v>9415</v>
      </c>
      <c r="K1443" s="5" t="s">
        <v>53</v>
      </c>
      <c r="L1443" s="5" t="s">
        <v>405</v>
      </c>
      <c r="M1443" s="10"/>
      <c r="N1443" s="10"/>
      <c r="O1443" s="10"/>
      <c r="P1443" s="10"/>
      <c r="Q1443" s="10"/>
      <c r="R1443" s="10"/>
      <c r="S1443" s="10"/>
      <c r="T1443" s="10"/>
      <c r="U1443" s="10"/>
      <c r="V1443" s="10"/>
      <c r="W1443" s="10"/>
      <c r="X1443" s="10"/>
      <c r="Y1443" s="10"/>
      <c r="Z1443" s="10"/>
      <c r="AA1443" s="10"/>
    </row>
    <row r="1444" spans="1:27" ht="20.25" customHeight="1">
      <c r="A1444" s="5" t="s">
        <v>2660</v>
      </c>
      <c r="B1444" s="5" t="s">
        <v>9418</v>
      </c>
      <c r="C1444" s="5" t="s">
        <v>170</v>
      </c>
      <c r="D1444" s="5" t="s">
        <v>342</v>
      </c>
      <c r="E1444" s="5" t="s">
        <v>29</v>
      </c>
      <c r="F1444" s="5" t="s">
        <v>56</v>
      </c>
      <c r="G1444" s="5" t="s">
        <v>66</v>
      </c>
      <c r="H1444" s="5" t="s">
        <v>479</v>
      </c>
      <c r="I1444" s="5" t="s">
        <v>9419</v>
      </c>
      <c r="J1444" s="5" t="s">
        <v>9420</v>
      </c>
      <c r="K1444" s="5" t="s">
        <v>53</v>
      </c>
      <c r="L1444" s="5" t="s">
        <v>55</v>
      </c>
      <c r="M1444" s="10"/>
      <c r="N1444" s="10"/>
      <c r="O1444" s="10"/>
      <c r="P1444" s="10"/>
      <c r="Q1444" s="10"/>
      <c r="R1444" s="10"/>
      <c r="S1444" s="10"/>
      <c r="T1444" s="10"/>
      <c r="U1444" s="10"/>
      <c r="V1444" s="10"/>
      <c r="W1444" s="10"/>
      <c r="X1444" s="10"/>
      <c r="Y1444" s="10"/>
      <c r="Z1444" s="10"/>
      <c r="AA1444" s="10"/>
    </row>
    <row r="1445" spans="1:27" ht="20.25" customHeight="1">
      <c r="A1445" s="5" t="s">
        <v>7695</v>
      </c>
      <c r="B1445" s="5" t="s">
        <v>9421</v>
      </c>
      <c r="C1445" s="5" t="s">
        <v>170</v>
      </c>
      <c r="D1445" s="5" t="s">
        <v>171</v>
      </c>
      <c r="E1445" s="5" t="s">
        <v>45</v>
      </c>
      <c r="F1445" s="5" t="s">
        <v>30</v>
      </c>
      <c r="G1445" s="5" t="s">
        <v>31</v>
      </c>
      <c r="H1445" s="5" t="s">
        <v>608</v>
      </c>
      <c r="I1445" s="5" t="s">
        <v>9422</v>
      </c>
      <c r="J1445" s="5" t="s">
        <v>9423</v>
      </c>
      <c r="K1445" s="5" t="s">
        <v>53</v>
      </c>
      <c r="L1445" s="5" t="s">
        <v>55</v>
      </c>
      <c r="M1445" s="10"/>
      <c r="N1445" s="10"/>
      <c r="O1445" s="10"/>
      <c r="P1445" s="10"/>
      <c r="Q1445" s="10"/>
      <c r="R1445" s="10"/>
      <c r="S1445" s="10"/>
      <c r="T1445" s="10"/>
      <c r="U1445" s="10"/>
      <c r="V1445" s="10"/>
      <c r="W1445" s="10"/>
      <c r="X1445" s="10"/>
      <c r="Y1445" s="10"/>
      <c r="Z1445" s="10"/>
      <c r="AA1445" s="10"/>
    </row>
    <row r="1446" spans="1:27" ht="20.25" customHeight="1">
      <c r="A1446" s="5" t="s">
        <v>9424</v>
      </c>
      <c r="B1446" s="5" t="s">
        <v>3280</v>
      </c>
      <c r="C1446" s="5" t="s">
        <v>170</v>
      </c>
      <c r="D1446" s="5" t="s">
        <v>390</v>
      </c>
      <c r="E1446" s="5" t="s">
        <v>29</v>
      </c>
      <c r="F1446" s="5" t="s">
        <v>56</v>
      </c>
      <c r="G1446" s="5" t="s">
        <v>66</v>
      </c>
      <c r="H1446" s="5" t="s">
        <v>57</v>
      </c>
      <c r="I1446" s="5" t="s">
        <v>9426</v>
      </c>
      <c r="J1446" s="5" t="s">
        <v>9427</v>
      </c>
      <c r="K1446" s="5" t="s">
        <v>53</v>
      </c>
      <c r="L1446" s="5" t="s">
        <v>55</v>
      </c>
      <c r="M1446" s="10"/>
      <c r="N1446" s="10"/>
      <c r="O1446" s="10"/>
      <c r="P1446" s="10"/>
      <c r="Q1446" s="10"/>
      <c r="R1446" s="10"/>
      <c r="S1446" s="10"/>
      <c r="T1446" s="10"/>
      <c r="U1446" s="10"/>
      <c r="V1446" s="10"/>
      <c r="W1446" s="10"/>
      <c r="X1446" s="10"/>
      <c r="Y1446" s="10"/>
      <c r="Z1446" s="10"/>
      <c r="AA1446" s="10"/>
    </row>
    <row r="1447" spans="1:27" ht="20.25" customHeight="1">
      <c r="A1447" s="5" t="s">
        <v>784</v>
      </c>
      <c r="B1447" s="5" t="s">
        <v>9428</v>
      </c>
      <c r="C1447" s="5" t="s">
        <v>170</v>
      </c>
      <c r="D1447" s="5" t="s">
        <v>378</v>
      </c>
      <c r="E1447" s="5" t="s">
        <v>29</v>
      </c>
      <c r="F1447" s="5" t="s">
        <v>56</v>
      </c>
      <c r="G1447" s="5" t="s">
        <v>108</v>
      </c>
      <c r="H1447" s="5" t="s">
        <v>48</v>
      </c>
      <c r="I1447" s="5" t="s">
        <v>9430</v>
      </c>
      <c r="J1447" s="5" t="s">
        <v>9432</v>
      </c>
      <c r="K1447" s="5" t="s">
        <v>37</v>
      </c>
      <c r="L1447" s="5" t="s">
        <v>55</v>
      </c>
      <c r="M1447" s="10"/>
      <c r="N1447" s="10"/>
      <c r="O1447" s="10"/>
      <c r="P1447" s="10"/>
      <c r="Q1447" s="10"/>
      <c r="R1447" s="10"/>
      <c r="S1447" s="10"/>
      <c r="T1447" s="10"/>
      <c r="U1447" s="10"/>
      <c r="V1447" s="10"/>
      <c r="W1447" s="10"/>
      <c r="X1447" s="10"/>
      <c r="Y1447" s="10"/>
      <c r="Z1447" s="10"/>
      <c r="AA1447" s="10"/>
    </row>
    <row r="1448" spans="1:27" ht="20.25" customHeight="1">
      <c r="A1448" s="5" t="s">
        <v>9433</v>
      </c>
      <c r="B1448" s="5" t="s">
        <v>2949</v>
      </c>
      <c r="C1448" s="5" t="s">
        <v>170</v>
      </c>
      <c r="D1448" s="5" t="s">
        <v>390</v>
      </c>
      <c r="E1448" s="5" t="s">
        <v>45</v>
      </c>
      <c r="F1448" s="5" t="s">
        <v>56</v>
      </c>
      <c r="G1448" s="5" t="s">
        <v>125</v>
      </c>
      <c r="H1448" s="5" t="s">
        <v>8304</v>
      </c>
      <c r="I1448" s="5" t="s">
        <v>9434</v>
      </c>
      <c r="J1448" s="5" t="s">
        <v>9435</v>
      </c>
      <c r="K1448" s="5" t="s">
        <v>648</v>
      </c>
      <c r="L1448" s="5" t="s">
        <v>38</v>
      </c>
      <c r="M1448" s="10"/>
      <c r="N1448" s="10"/>
      <c r="O1448" s="10"/>
      <c r="P1448" s="10"/>
      <c r="Q1448" s="10"/>
      <c r="R1448" s="10"/>
      <c r="S1448" s="10"/>
      <c r="T1448" s="10"/>
      <c r="U1448" s="10"/>
      <c r="V1448" s="10"/>
      <c r="W1448" s="10"/>
      <c r="X1448" s="10"/>
      <c r="Y1448" s="10"/>
      <c r="Z1448" s="10"/>
      <c r="AA1448" s="10"/>
    </row>
    <row r="1449" spans="1:27" ht="20.25" customHeight="1">
      <c r="A1449" s="5" t="s">
        <v>9436</v>
      </c>
      <c r="B1449" s="5" t="s">
        <v>9437</v>
      </c>
      <c r="C1449" s="5" t="s">
        <v>170</v>
      </c>
      <c r="D1449" s="5" t="s">
        <v>342</v>
      </c>
      <c r="E1449" s="5" t="s">
        <v>45</v>
      </c>
      <c r="F1449" s="5" t="s">
        <v>56</v>
      </c>
      <c r="G1449" s="5" t="s">
        <v>108</v>
      </c>
      <c r="H1449" s="5" t="s">
        <v>479</v>
      </c>
      <c r="I1449" s="5" t="s">
        <v>9438</v>
      </c>
      <c r="J1449" s="5" t="s">
        <v>9439</v>
      </c>
      <c r="K1449" s="5" t="s">
        <v>100</v>
      </c>
      <c r="L1449" s="5" t="s">
        <v>38</v>
      </c>
      <c r="M1449" s="10"/>
      <c r="N1449" s="10"/>
      <c r="O1449" s="10"/>
      <c r="P1449" s="10"/>
      <c r="Q1449" s="10"/>
      <c r="R1449" s="10"/>
      <c r="S1449" s="10"/>
      <c r="T1449" s="10"/>
      <c r="U1449" s="10"/>
      <c r="V1449" s="10"/>
      <c r="W1449" s="10"/>
      <c r="X1449" s="10"/>
      <c r="Y1449" s="10"/>
      <c r="Z1449" s="10"/>
      <c r="AA1449" s="10"/>
    </row>
    <row r="1450" spans="1:27" ht="20.25" customHeight="1">
      <c r="A1450" s="5" t="s">
        <v>7636</v>
      </c>
      <c r="B1450" s="5" t="s">
        <v>9440</v>
      </c>
      <c r="C1450" s="5" t="s">
        <v>170</v>
      </c>
      <c r="D1450" s="5" t="s">
        <v>47</v>
      </c>
      <c r="E1450" s="5" t="s">
        <v>29</v>
      </c>
      <c r="F1450" s="5" t="s">
        <v>672</v>
      </c>
      <c r="G1450" s="5" t="s">
        <v>125</v>
      </c>
      <c r="H1450" s="5" t="s">
        <v>9441</v>
      </c>
      <c r="I1450" s="5" t="s">
        <v>9443</v>
      </c>
      <c r="J1450" s="5" t="s">
        <v>9444</v>
      </c>
      <c r="K1450" s="5" t="s">
        <v>167</v>
      </c>
      <c r="L1450" s="5" t="s">
        <v>405</v>
      </c>
      <c r="M1450" s="10"/>
      <c r="N1450" s="10"/>
      <c r="O1450" s="10"/>
      <c r="P1450" s="10"/>
      <c r="Q1450" s="10"/>
      <c r="R1450" s="10"/>
      <c r="S1450" s="10"/>
      <c r="T1450" s="10"/>
      <c r="U1450" s="10"/>
      <c r="V1450" s="10"/>
      <c r="W1450" s="10"/>
      <c r="X1450" s="10"/>
      <c r="Y1450" s="10"/>
      <c r="Z1450" s="10"/>
      <c r="AA1450" s="10"/>
    </row>
    <row r="1451" spans="1:27" ht="20.25" customHeight="1">
      <c r="A1451" s="5" t="s">
        <v>1457</v>
      </c>
      <c r="B1451" s="5" t="s">
        <v>9447</v>
      </c>
      <c r="C1451" s="5" t="s">
        <v>170</v>
      </c>
      <c r="D1451" s="5" t="s">
        <v>390</v>
      </c>
      <c r="E1451" s="5" t="s">
        <v>29</v>
      </c>
      <c r="F1451" s="5" t="s">
        <v>5070</v>
      </c>
      <c r="G1451" s="5" t="s">
        <v>108</v>
      </c>
      <c r="H1451" s="5" t="s">
        <v>382</v>
      </c>
      <c r="I1451" s="5" t="s">
        <v>9448</v>
      </c>
      <c r="J1451" s="5" t="s">
        <v>9449</v>
      </c>
      <c r="K1451" s="5" t="s">
        <v>100</v>
      </c>
      <c r="L1451" s="5" t="s">
        <v>55</v>
      </c>
      <c r="M1451" s="10"/>
      <c r="N1451" s="10"/>
      <c r="O1451" s="10"/>
      <c r="P1451" s="10"/>
      <c r="Q1451" s="10"/>
      <c r="R1451" s="10"/>
      <c r="S1451" s="10"/>
      <c r="T1451" s="10"/>
      <c r="U1451" s="10"/>
      <c r="V1451" s="10"/>
      <c r="W1451" s="10"/>
      <c r="X1451" s="10"/>
      <c r="Y1451" s="10"/>
      <c r="Z1451" s="10"/>
      <c r="AA1451" s="10"/>
    </row>
    <row r="1452" spans="1:27" ht="20.25" customHeight="1">
      <c r="A1452" s="5" t="s">
        <v>7636</v>
      </c>
      <c r="B1452" s="5" t="s">
        <v>9450</v>
      </c>
      <c r="C1452" s="5" t="s">
        <v>170</v>
      </c>
      <c r="D1452" s="5" t="s">
        <v>47</v>
      </c>
      <c r="E1452" s="5" t="s">
        <v>29</v>
      </c>
      <c r="F1452" s="5" t="s">
        <v>144</v>
      </c>
      <c r="G1452" s="5" t="s">
        <v>31</v>
      </c>
      <c r="H1452" s="5" t="s">
        <v>2015</v>
      </c>
      <c r="I1452" s="5" t="s">
        <v>9451</v>
      </c>
      <c r="J1452" s="5" t="s">
        <v>9452</v>
      </c>
      <c r="K1452" s="5" t="s">
        <v>167</v>
      </c>
      <c r="L1452" s="5" t="s">
        <v>55</v>
      </c>
      <c r="M1452" s="10"/>
      <c r="N1452" s="10"/>
      <c r="O1452" s="10"/>
      <c r="P1452" s="10"/>
      <c r="Q1452" s="10"/>
      <c r="R1452" s="10"/>
      <c r="S1452" s="10"/>
      <c r="T1452" s="10"/>
      <c r="U1452" s="10"/>
      <c r="V1452" s="10"/>
      <c r="W1452" s="10"/>
      <c r="X1452" s="10"/>
      <c r="Y1452" s="10"/>
      <c r="Z1452" s="10"/>
      <c r="AA1452" s="10"/>
    </row>
    <row r="1453" spans="1:27" ht="20.25" customHeight="1">
      <c r="A1453" s="5" t="s">
        <v>9455</v>
      </c>
      <c r="B1453" s="5" t="s">
        <v>9456</v>
      </c>
      <c r="C1453" s="5" t="s">
        <v>170</v>
      </c>
      <c r="D1453" s="5" t="s">
        <v>47</v>
      </c>
      <c r="E1453" s="5" t="s">
        <v>29</v>
      </c>
      <c r="F1453" s="5" t="s">
        <v>672</v>
      </c>
      <c r="G1453" s="5" t="s">
        <v>125</v>
      </c>
      <c r="H1453" s="5" t="s">
        <v>7293</v>
      </c>
      <c r="I1453" s="5" t="s">
        <v>9458</v>
      </c>
      <c r="J1453" s="5" t="s">
        <v>9462</v>
      </c>
      <c r="K1453" s="5" t="s">
        <v>167</v>
      </c>
      <c r="L1453" s="5" t="s">
        <v>405</v>
      </c>
      <c r="M1453" s="10"/>
      <c r="N1453" s="10"/>
      <c r="O1453" s="10"/>
      <c r="P1453" s="10"/>
      <c r="Q1453" s="10"/>
      <c r="R1453" s="10"/>
      <c r="S1453" s="10"/>
      <c r="T1453" s="10"/>
      <c r="U1453" s="10"/>
      <c r="V1453" s="10"/>
      <c r="W1453" s="10"/>
      <c r="X1453" s="10"/>
      <c r="Y1453" s="10"/>
      <c r="Z1453" s="10"/>
      <c r="AA1453" s="10"/>
    </row>
    <row r="1454" spans="1:27" ht="20.25" customHeight="1">
      <c r="A1454" s="5" t="s">
        <v>9463</v>
      </c>
      <c r="B1454" s="5" t="s">
        <v>9464</v>
      </c>
      <c r="C1454" s="5" t="s">
        <v>170</v>
      </c>
      <c r="D1454" s="5" t="s">
        <v>171</v>
      </c>
      <c r="E1454" s="5" t="s">
        <v>29</v>
      </c>
      <c r="F1454" s="5" t="s">
        <v>672</v>
      </c>
      <c r="G1454" s="5" t="s">
        <v>31</v>
      </c>
      <c r="H1454" s="5" t="s">
        <v>802</v>
      </c>
      <c r="I1454" s="5" t="s">
        <v>9466</v>
      </c>
      <c r="J1454" s="5" t="s">
        <v>9467</v>
      </c>
      <c r="K1454" s="5" t="s">
        <v>648</v>
      </c>
      <c r="L1454" s="5" t="s">
        <v>55</v>
      </c>
      <c r="M1454" s="10"/>
      <c r="N1454" s="10"/>
      <c r="O1454" s="10"/>
      <c r="P1454" s="10"/>
      <c r="Q1454" s="10"/>
      <c r="R1454" s="10"/>
      <c r="S1454" s="10"/>
      <c r="T1454" s="10"/>
      <c r="U1454" s="10"/>
      <c r="V1454" s="10"/>
      <c r="W1454" s="10"/>
      <c r="X1454" s="10"/>
      <c r="Y1454" s="10"/>
      <c r="Z1454" s="10"/>
      <c r="AA1454" s="10"/>
    </row>
    <row r="1455" spans="1:27" ht="20.25" customHeight="1">
      <c r="A1455" s="5" t="s">
        <v>9468</v>
      </c>
      <c r="B1455" s="5" t="s">
        <v>9470</v>
      </c>
      <c r="C1455" s="5" t="s">
        <v>170</v>
      </c>
      <c r="D1455" s="5" t="s">
        <v>390</v>
      </c>
      <c r="E1455" s="5" t="s">
        <v>29</v>
      </c>
      <c r="F1455" s="5" t="s">
        <v>9471</v>
      </c>
      <c r="G1455" s="5" t="s">
        <v>108</v>
      </c>
      <c r="H1455" s="5" t="s">
        <v>315</v>
      </c>
      <c r="I1455" s="5"/>
      <c r="J1455" s="5" t="s">
        <v>9472</v>
      </c>
      <c r="K1455" s="5" t="s">
        <v>53</v>
      </c>
      <c r="L1455" s="5" t="s">
        <v>55</v>
      </c>
      <c r="M1455" s="10"/>
      <c r="N1455" s="10"/>
      <c r="O1455" s="10"/>
      <c r="P1455" s="10"/>
      <c r="Q1455" s="10"/>
      <c r="R1455" s="10"/>
      <c r="S1455" s="10"/>
      <c r="T1455" s="10"/>
      <c r="U1455" s="10"/>
      <c r="V1455" s="10"/>
      <c r="W1455" s="10"/>
      <c r="X1455" s="10"/>
      <c r="Y1455" s="10"/>
      <c r="Z1455" s="10"/>
      <c r="AA1455" s="10"/>
    </row>
    <row r="1456" spans="1:27" ht="20.25" customHeight="1">
      <c r="A1456" s="5" t="s">
        <v>9473</v>
      </c>
      <c r="B1456" s="5" t="s">
        <v>9474</v>
      </c>
      <c r="C1456" s="5" t="s">
        <v>170</v>
      </c>
      <c r="D1456" s="5" t="s">
        <v>171</v>
      </c>
      <c r="E1456" s="5" t="s">
        <v>45</v>
      </c>
      <c r="F1456" s="5" t="s">
        <v>188</v>
      </c>
      <c r="G1456" s="5" t="s">
        <v>66</v>
      </c>
      <c r="H1456" s="5" t="s">
        <v>8620</v>
      </c>
      <c r="I1456" s="5" t="s">
        <v>9476</v>
      </c>
      <c r="J1456" s="5" t="s">
        <v>9478</v>
      </c>
      <c r="K1456" s="5" t="s">
        <v>1599</v>
      </c>
      <c r="L1456" s="5" t="s">
        <v>405</v>
      </c>
      <c r="M1456" s="10"/>
      <c r="N1456" s="10"/>
      <c r="O1456" s="10"/>
      <c r="P1456" s="10"/>
      <c r="Q1456" s="10"/>
      <c r="R1456" s="10"/>
      <c r="S1456" s="10"/>
      <c r="T1456" s="10"/>
      <c r="U1456" s="10"/>
      <c r="V1456" s="10"/>
      <c r="W1456" s="10"/>
      <c r="X1456" s="10"/>
      <c r="Y1456" s="10"/>
      <c r="Z1456" s="10"/>
      <c r="AA1456" s="10"/>
    </row>
    <row r="1457" spans="1:27" ht="20.25" customHeight="1">
      <c r="A1457" s="5" t="s">
        <v>2554</v>
      </c>
      <c r="B1457" s="5" t="s">
        <v>9480</v>
      </c>
      <c r="C1457" s="5" t="s">
        <v>170</v>
      </c>
      <c r="D1457" s="5" t="s">
        <v>342</v>
      </c>
      <c r="E1457" s="5" t="s">
        <v>29</v>
      </c>
      <c r="F1457" s="5" t="s">
        <v>65</v>
      </c>
      <c r="G1457" s="5" t="s">
        <v>108</v>
      </c>
      <c r="H1457" s="5" t="s">
        <v>68</v>
      </c>
      <c r="I1457" s="5" t="s">
        <v>9481</v>
      </c>
      <c r="J1457" s="5" t="s">
        <v>9482</v>
      </c>
      <c r="K1457" s="5" t="s">
        <v>648</v>
      </c>
      <c r="L1457" s="5" t="s">
        <v>237</v>
      </c>
      <c r="M1457" s="10"/>
      <c r="N1457" s="10"/>
      <c r="O1457" s="10"/>
      <c r="P1457" s="10"/>
      <c r="Q1457" s="10"/>
      <c r="R1457" s="10"/>
      <c r="S1457" s="10"/>
      <c r="T1457" s="10"/>
      <c r="U1457" s="10"/>
      <c r="V1457" s="10"/>
      <c r="W1457" s="10"/>
      <c r="X1457" s="10"/>
      <c r="Y1457" s="10"/>
      <c r="Z1457" s="10"/>
      <c r="AA1457" s="10"/>
    </row>
    <row r="1458" spans="1:27" ht="20.25" customHeight="1">
      <c r="A1458" s="5" t="s">
        <v>9483</v>
      </c>
      <c r="B1458" s="5" t="s">
        <v>3388</v>
      </c>
      <c r="C1458" s="5" t="s">
        <v>170</v>
      </c>
      <c r="D1458" s="5" t="s">
        <v>390</v>
      </c>
      <c r="E1458" s="5" t="s">
        <v>29</v>
      </c>
      <c r="F1458" s="5" t="s">
        <v>56</v>
      </c>
      <c r="G1458" s="5" t="s">
        <v>108</v>
      </c>
      <c r="H1458" s="5" t="s">
        <v>87</v>
      </c>
      <c r="I1458" s="5" t="s">
        <v>688</v>
      </c>
      <c r="J1458" s="5" t="s">
        <v>9484</v>
      </c>
      <c r="K1458" s="5" t="s">
        <v>100</v>
      </c>
      <c r="L1458" s="5" t="s">
        <v>55</v>
      </c>
      <c r="M1458" s="10"/>
      <c r="N1458" s="10"/>
      <c r="O1458" s="10"/>
      <c r="P1458" s="10"/>
      <c r="Q1458" s="10"/>
      <c r="R1458" s="10"/>
      <c r="S1458" s="10"/>
      <c r="T1458" s="10"/>
      <c r="U1458" s="10"/>
      <c r="V1458" s="10"/>
      <c r="W1458" s="10"/>
      <c r="X1458" s="10"/>
      <c r="Y1458" s="10"/>
      <c r="Z1458" s="10"/>
      <c r="AA1458" s="10"/>
    </row>
    <row r="1459" spans="1:27" ht="20.25" customHeight="1">
      <c r="A1459" s="5" t="s">
        <v>9485</v>
      </c>
      <c r="B1459" s="5" t="s">
        <v>9486</v>
      </c>
      <c r="C1459" s="5" t="s">
        <v>170</v>
      </c>
      <c r="D1459" s="5" t="s">
        <v>435</v>
      </c>
      <c r="E1459" s="5" t="s">
        <v>45</v>
      </c>
      <c r="F1459" s="5" t="s">
        <v>56</v>
      </c>
      <c r="G1459" s="5" t="s">
        <v>108</v>
      </c>
      <c r="H1459" s="5" t="s">
        <v>187</v>
      </c>
      <c r="I1459" s="5" t="s">
        <v>9487</v>
      </c>
      <c r="J1459" s="5" t="s">
        <v>9488</v>
      </c>
      <c r="K1459" s="5" t="s">
        <v>100</v>
      </c>
      <c r="L1459" s="5" t="s">
        <v>55</v>
      </c>
      <c r="M1459" s="10"/>
      <c r="N1459" s="10"/>
      <c r="O1459" s="10"/>
      <c r="P1459" s="10"/>
      <c r="Q1459" s="10"/>
      <c r="R1459" s="10"/>
      <c r="S1459" s="10"/>
      <c r="T1459" s="10"/>
      <c r="U1459" s="10"/>
      <c r="V1459" s="10"/>
      <c r="W1459" s="10"/>
      <c r="X1459" s="10"/>
      <c r="Y1459" s="10"/>
      <c r="Z1459" s="10"/>
      <c r="AA1459" s="10"/>
    </row>
  </sheetData>
  <autoFilter ref="A1:AA1459" xr:uid="{00000000-0009-0000-0000-000000000000}"/>
  <conditionalFormatting sqref="F1:F1459">
    <cfRule type="endsWith" dxfId="9" priority="1" operator="endsWith" text="年">
      <formula>RIGHT((F1),LEN("年"))=("年")</formula>
    </cfRule>
  </conditionalFormatting>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C833"/>
  <sheetViews>
    <sheetView workbookViewId="0"/>
  </sheetViews>
  <sheetFormatPr defaultColWidth="12.59765625" defaultRowHeight="15" customHeight="1"/>
  <cols>
    <col min="1" max="1" width="8.86328125" customWidth="1"/>
    <col min="2" max="11" width="13.59765625" customWidth="1"/>
    <col min="12" max="12" width="24.73046875" customWidth="1"/>
    <col min="13" max="29" width="13.59765625" customWidth="1"/>
  </cols>
  <sheetData>
    <row r="1" spans="1:29" ht="21" customHeight="1">
      <c r="A1" s="1" t="s">
        <v>0</v>
      </c>
      <c r="B1" s="1" t="s">
        <v>1</v>
      </c>
      <c r="C1" s="2" t="s">
        <v>2</v>
      </c>
      <c r="D1" s="2" t="s">
        <v>3</v>
      </c>
      <c r="E1" s="2" t="s">
        <v>4</v>
      </c>
      <c r="F1" s="3" t="s">
        <v>5</v>
      </c>
      <c r="G1" s="3" t="s">
        <v>6</v>
      </c>
      <c r="H1" s="1" t="s">
        <v>7</v>
      </c>
      <c r="I1" s="2" t="s">
        <v>8</v>
      </c>
      <c r="J1" s="1" t="s">
        <v>9</v>
      </c>
      <c r="K1" s="1" t="s">
        <v>10</v>
      </c>
      <c r="L1" s="1" t="s">
        <v>11</v>
      </c>
      <c r="M1" s="1" t="s">
        <v>12</v>
      </c>
      <c r="N1" s="1" t="s">
        <v>13</v>
      </c>
      <c r="O1" s="1"/>
      <c r="P1" s="1"/>
      <c r="Q1" s="1"/>
      <c r="R1" s="1"/>
      <c r="S1" s="1"/>
      <c r="T1" s="1"/>
      <c r="U1" s="1"/>
      <c r="V1" s="1"/>
      <c r="W1" s="1"/>
      <c r="X1" s="1"/>
      <c r="Y1" s="1"/>
      <c r="Z1" s="1"/>
      <c r="AA1" s="1"/>
      <c r="AB1" s="1"/>
      <c r="AC1" s="1"/>
    </row>
    <row r="2" spans="1:29" ht="21" customHeight="1">
      <c r="A2" s="5" t="s">
        <v>18</v>
      </c>
      <c r="B2" s="5" t="s">
        <v>39</v>
      </c>
      <c r="C2" s="5" t="s">
        <v>41</v>
      </c>
      <c r="D2" s="5" t="s">
        <v>43</v>
      </c>
      <c r="E2" s="5" t="s">
        <v>45</v>
      </c>
      <c r="F2" s="7">
        <v>2.1</v>
      </c>
      <c r="G2" s="7">
        <v>7</v>
      </c>
      <c r="H2" s="5" t="s">
        <v>46</v>
      </c>
      <c r="I2" s="9" t="s">
        <v>47</v>
      </c>
      <c r="J2" s="5" t="s">
        <v>48</v>
      </c>
      <c r="K2" s="5" t="s">
        <v>49</v>
      </c>
      <c r="L2" s="5" t="s">
        <v>52</v>
      </c>
      <c r="M2" s="5" t="s">
        <v>53</v>
      </c>
      <c r="N2" s="5" t="s">
        <v>55</v>
      </c>
      <c r="O2" s="5"/>
      <c r="P2" s="5"/>
      <c r="Q2" s="5"/>
      <c r="R2" s="5"/>
      <c r="S2" s="5"/>
      <c r="T2" s="5"/>
      <c r="U2" s="5"/>
      <c r="V2" s="5"/>
      <c r="W2" s="5"/>
      <c r="X2" s="5"/>
      <c r="Y2" s="5"/>
      <c r="Z2" s="5"/>
      <c r="AA2" s="5"/>
      <c r="AB2" s="5"/>
      <c r="AC2" s="5"/>
    </row>
    <row r="3" spans="1:29" ht="21" customHeight="1">
      <c r="A3" s="5" t="s">
        <v>60</v>
      </c>
      <c r="B3" s="5" t="s">
        <v>61</v>
      </c>
      <c r="C3" s="5" t="s">
        <v>27</v>
      </c>
      <c r="D3" s="5" t="s">
        <v>47</v>
      </c>
      <c r="E3" s="5" t="s">
        <v>29</v>
      </c>
      <c r="F3" s="7">
        <v>3</v>
      </c>
      <c r="G3" s="7">
        <v>4.5</v>
      </c>
      <c r="H3" s="5" t="s">
        <v>64</v>
      </c>
      <c r="I3" s="9" t="s">
        <v>47</v>
      </c>
      <c r="J3" s="5" t="s">
        <v>57</v>
      </c>
      <c r="K3" s="5" t="s">
        <v>67</v>
      </c>
      <c r="L3" s="5" t="s">
        <v>70</v>
      </c>
      <c r="M3" s="5" t="s">
        <v>37</v>
      </c>
      <c r="N3" s="5" t="s">
        <v>55</v>
      </c>
      <c r="O3" s="5"/>
      <c r="P3" s="5"/>
      <c r="Q3" s="5"/>
      <c r="R3" s="5"/>
      <c r="S3" s="5"/>
      <c r="T3" s="5"/>
      <c r="U3" s="5"/>
      <c r="V3" s="5"/>
      <c r="W3" s="5"/>
      <c r="X3" s="5"/>
      <c r="Y3" s="5"/>
      <c r="Z3" s="5"/>
      <c r="AA3" s="5"/>
      <c r="AB3" s="5"/>
      <c r="AC3" s="5"/>
    </row>
    <row r="4" spans="1:29" ht="21" customHeight="1">
      <c r="A4" s="5" t="s">
        <v>73</v>
      </c>
      <c r="B4" s="5" t="s">
        <v>74</v>
      </c>
      <c r="C4" s="5" t="s">
        <v>41</v>
      </c>
      <c r="D4" s="5" t="s">
        <v>47</v>
      </c>
      <c r="E4" s="5" t="s">
        <v>45</v>
      </c>
      <c r="F4" s="7">
        <v>3</v>
      </c>
      <c r="G4" s="7">
        <v>4.5</v>
      </c>
      <c r="H4" s="5" t="s">
        <v>64</v>
      </c>
      <c r="I4" s="9" t="s">
        <v>47</v>
      </c>
      <c r="J4" s="5" t="s">
        <v>57</v>
      </c>
      <c r="K4" s="5" t="s">
        <v>77</v>
      </c>
      <c r="L4" s="5" t="s">
        <v>78</v>
      </c>
      <c r="M4" s="5" t="s">
        <v>53</v>
      </c>
      <c r="N4" s="5" t="s">
        <v>55</v>
      </c>
      <c r="O4" s="5"/>
      <c r="P4" s="5"/>
      <c r="Q4" s="5"/>
      <c r="R4" s="5"/>
      <c r="S4" s="5"/>
      <c r="T4" s="5"/>
      <c r="U4" s="5"/>
      <c r="V4" s="5"/>
      <c r="W4" s="5"/>
      <c r="X4" s="5"/>
      <c r="Y4" s="5"/>
      <c r="Z4" s="5"/>
      <c r="AA4" s="5"/>
      <c r="AB4" s="5"/>
      <c r="AC4" s="5"/>
    </row>
    <row r="5" spans="1:29" ht="21" customHeight="1">
      <c r="A5" s="5" t="s">
        <v>82</v>
      </c>
      <c r="B5" s="5" t="s">
        <v>84</v>
      </c>
      <c r="C5" s="5" t="s">
        <v>27</v>
      </c>
      <c r="D5" s="5" t="s">
        <v>85</v>
      </c>
      <c r="E5" s="5" t="s">
        <v>29</v>
      </c>
      <c r="F5" s="7">
        <v>3</v>
      </c>
      <c r="G5" s="7">
        <v>4.5</v>
      </c>
      <c r="H5" s="5" t="s">
        <v>64</v>
      </c>
      <c r="I5" s="5" t="s">
        <v>66</v>
      </c>
      <c r="J5" s="5" t="s">
        <v>87</v>
      </c>
      <c r="K5" s="5"/>
      <c r="L5" s="5" t="s">
        <v>88</v>
      </c>
      <c r="M5" s="5" t="s">
        <v>37</v>
      </c>
      <c r="N5" s="5" t="s">
        <v>89</v>
      </c>
      <c r="O5" s="5"/>
      <c r="P5" s="5"/>
      <c r="Q5" s="5"/>
      <c r="R5" s="5"/>
      <c r="S5" s="5"/>
      <c r="T5" s="5"/>
      <c r="U5" s="5"/>
      <c r="V5" s="5"/>
      <c r="W5" s="5"/>
      <c r="X5" s="5"/>
      <c r="Y5" s="5"/>
      <c r="Z5" s="5"/>
      <c r="AA5" s="5"/>
      <c r="AB5" s="5"/>
      <c r="AC5" s="5"/>
    </row>
    <row r="6" spans="1:29" ht="21" customHeight="1">
      <c r="A6" s="5" t="s">
        <v>92</v>
      </c>
      <c r="B6" s="5" t="s">
        <v>93</v>
      </c>
      <c r="C6" s="5" t="s">
        <v>41</v>
      </c>
      <c r="D6" s="5" t="s">
        <v>94</v>
      </c>
      <c r="E6" s="5" t="s">
        <v>95</v>
      </c>
      <c r="F6" s="7">
        <v>3</v>
      </c>
      <c r="G6" s="7">
        <v>4.5</v>
      </c>
      <c r="H6" s="5" t="s">
        <v>64</v>
      </c>
      <c r="I6" s="9" t="s">
        <v>47</v>
      </c>
      <c r="J6" s="5" t="s">
        <v>57</v>
      </c>
      <c r="K6" s="5"/>
      <c r="L6" s="5" t="s">
        <v>99</v>
      </c>
      <c r="M6" s="5" t="s">
        <v>100</v>
      </c>
      <c r="N6" s="5" t="s">
        <v>55</v>
      </c>
      <c r="O6" s="5"/>
      <c r="P6" s="5"/>
      <c r="Q6" s="5"/>
      <c r="R6" s="5"/>
      <c r="S6" s="5"/>
      <c r="T6" s="5"/>
      <c r="U6" s="5"/>
      <c r="V6" s="5"/>
      <c r="W6" s="5"/>
      <c r="X6" s="5"/>
      <c r="Y6" s="5"/>
      <c r="Z6" s="5"/>
      <c r="AA6" s="5"/>
      <c r="AB6" s="5"/>
      <c r="AC6" s="5"/>
    </row>
    <row r="7" spans="1:29" ht="21" customHeight="1">
      <c r="A7" s="5" t="s">
        <v>101</v>
      </c>
      <c r="B7" s="5" t="s">
        <v>102</v>
      </c>
      <c r="C7" s="5" t="s">
        <v>41</v>
      </c>
      <c r="D7" s="5" t="s">
        <v>94</v>
      </c>
      <c r="E7" s="5" t="s">
        <v>45</v>
      </c>
      <c r="F7" s="7">
        <v>3</v>
      </c>
      <c r="G7" s="7">
        <v>4.5</v>
      </c>
      <c r="H7" s="5" t="s">
        <v>64</v>
      </c>
      <c r="I7" s="9" t="s">
        <v>47</v>
      </c>
      <c r="J7" s="5" t="s">
        <v>106</v>
      </c>
      <c r="K7" s="5"/>
      <c r="L7" s="5" t="s">
        <v>111</v>
      </c>
      <c r="M7" s="5" t="s">
        <v>37</v>
      </c>
      <c r="N7" s="5" t="s">
        <v>55</v>
      </c>
      <c r="O7" s="5"/>
      <c r="P7" s="5"/>
      <c r="Q7" s="5"/>
      <c r="R7" s="5"/>
      <c r="S7" s="5"/>
      <c r="T7" s="5"/>
      <c r="U7" s="5"/>
      <c r="V7" s="5"/>
      <c r="W7" s="5"/>
      <c r="X7" s="5"/>
      <c r="Y7" s="5"/>
      <c r="Z7" s="5"/>
      <c r="AA7" s="5"/>
      <c r="AB7" s="5"/>
      <c r="AC7" s="5"/>
    </row>
    <row r="8" spans="1:29" ht="21" customHeight="1">
      <c r="A8" s="5" t="s">
        <v>116</v>
      </c>
      <c r="B8" s="5" t="s">
        <v>118</v>
      </c>
      <c r="C8" s="5" t="s">
        <v>27</v>
      </c>
      <c r="D8" s="5" t="s">
        <v>119</v>
      </c>
      <c r="E8" s="5" t="s">
        <v>45</v>
      </c>
      <c r="F8" s="7">
        <v>3</v>
      </c>
      <c r="G8" s="7">
        <v>4</v>
      </c>
      <c r="H8" s="5" t="s">
        <v>123</v>
      </c>
      <c r="I8" s="9" t="s">
        <v>47</v>
      </c>
      <c r="J8" s="5" t="s">
        <v>57</v>
      </c>
      <c r="K8" s="5" t="s">
        <v>124</v>
      </c>
      <c r="L8" s="5" t="s">
        <v>127</v>
      </c>
      <c r="M8" s="5" t="s">
        <v>100</v>
      </c>
      <c r="N8" s="5" t="s">
        <v>89</v>
      </c>
      <c r="O8" s="5"/>
      <c r="P8" s="5"/>
      <c r="Q8" s="5"/>
      <c r="R8" s="5"/>
      <c r="S8" s="5"/>
      <c r="T8" s="5"/>
      <c r="U8" s="5"/>
      <c r="V8" s="5"/>
      <c r="W8" s="5"/>
      <c r="X8" s="5"/>
      <c r="Y8" s="5"/>
      <c r="Z8" s="5"/>
      <c r="AA8" s="5"/>
      <c r="AB8" s="5"/>
      <c r="AC8" s="5"/>
    </row>
    <row r="9" spans="1:29" ht="21" customHeight="1">
      <c r="A9" s="5" t="s">
        <v>130</v>
      </c>
      <c r="B9" s="5" t="s">
        <v>131</v>
      </c>
      <c r="C9" s="5" t="s">
        <v>41</v>
      </c>
      <c r="D9" s="5" t="s">
        <v>94</v>
      </c>
      <c r="E9" s="5" t="s">
        <v>45</v>
      </c>
      <c r="F9" s="7">
        <v>3</v>
      </c>
      <c r="G9" s="7">
        <v>4.5</v>
      </c>
      <c r="H9" s="5" t="s">
        <v>64</v>
      </c>
      <c r="I9" s="9" t="s">
        <v>47</v>
      </c>
      <c r="J9" s="5" t="s">
        <v>76</v>
      </c>
      <c r="K9" s="5"/>
      <c r="L9" s="5" t="s">
        <v>149</v>
      </c>
      <c r="M9" s="5" t="s">
        <v>53</v>
      </c>
      <c r="N9" s="5" t="s">
        <v>55</v>
      </c>
      <c r="O9" s="5"/>
      <c r="P9" s="5"/>
      <c r="Q9" s="5"/>
      <c r="R9" s="5"/>
      <c r="S9" s="5"/>
      <c r="T9" s="5"/>
      <c r="U9" s="5"/>
      <c r="V9" s="5"/>
      <c r="W9" s="5"/>
      <c r="X9" s="5"/>
      <c r="Y9" s="5"/>
      <c r="Z9" s="5"/>
      <c r="AA9" s="5"/>
      <c r="AB9" s="5"/>
      <c r="AC9" s="5"/>
    </row>
    <row r="10" spans="1:29" ht="21" customHeight="1">
      <c r="A10" s="5" t="s">
        <v>153</v>
      </c>
      <c r="B10" s="5" t="s">
        <v>154</v>
      </c>
      <c r="C10" s="5" t="s">
        <v>27</v>
      </c>
      <c r="D10" s="5" t="s">
        <v>47</v>
      </c>
      <c r="E10" s="5" t="s">
        <v>45</v>
      </c>
      <c r="F10" s="7">
        <v>3.5</v>
      </c>
      <c r="G10" s="7">
        <v>4.5</v>
      </c>
      <c r="H10" s="5" t="s">
        <v>156</v>
      </c>
      <c r="I10" s="9" t="s">
        <v>47</v>
      </c>
      <c r="J10" s="5" t="s">
        <v>57</v>
      </c>
      <c r="K10" s="5" t="s">
        <v>157</v>
      </c>
      <c r="L10" s="5" t="s">
        <v>158</v>
      </c>
      <c r="M10" s="5" t="s">
        <v>100</v>
      </c>
      <c r="N10" s="5" t="s">
        <v>38</v>
      </c>
      <c r="O10" s="5"/>
      <c r="P10" s="5"/>
      <c r="Q10" s="5"/>
      <c r="R10" s="5"/>
      <c r="S10" s="5"/>
      <c r="T10" s="5"/>
      <c r="U10" s="5"/>
      <c r="V10" s="5"/>
      <c r="W10" s="5"/>
      <c r="X10" s="5"/>
      <c r="Y10" s="5"/>
      <c r="Z10" s="5"/>
      <c r="AA10" s="5"/>
      <c r="AB10" s="5"/>
      <c r="AC10" s="5"/>
    </row>
    <row r="11" spans="1:29" ht="21" customHeight="1">
      <c r="A11" s="5" t="s">
        <v>166</v>
      </c>
      <c r="B11" s="5" t="s">
        <v>168</v>
      </c>
      <c r="C11" s="5" t="s">
        <v>170</v>
      </c>
      <c r="D11" s="5" t="s">
        <v>171</v>
      </c>
      <c r="E11" s="5" t="s">
        <v>29</v>
      </c>
      <c r="F11" s="7">
        <v>3.5</v>
      </c>
      <c r="G11" s="7">
        <v>5</v>
      </c>
      <c r="H11" s="5" t="s">
        <v>172</v>
      </c>
      <c r="I11" s="9" t="s">
        <v>47</v>
      </c>
      <c r="J11" s="5" t="s">
        <v>117</v>
      </c>
      <c r="K11" s="5" t="s">
        <v>174</v>
      </c>
      <c r="L11" s="5" t="s">
        <v>177</v>
      </c>
      <c r="M11" s="5" t="s">
        <v>53</v>
      </c>
      <c r="N11" s="5" t="s">
        <v>55</v>
      </c>
      <c r="O11" s="5"/>
      <c r="P11" s="5"/>
      <c r="Q11" s="5"/>
      <c r="R11" s="5"/>
      <c r="S11" s="5"/>
      <c r="T11" s="5"/>
      <c r="U11" s="5"/>
      <c r="V11" s="5"/>
      <c r="W11" s="5"/>
      <c r="X11" s="5"/>
      <c r="Y11" s="5"/>
      <c r="Z11" s="5"/>
      <c r="AA11" s="5"/>
      <c r="AB11" s="5"/>
      <c r="AC11" s="5"/>
    </row>
    <row r="12" spans="1:29" ht="21" customHeight="1">
      <c r="A12" s="5" t="s">
        <v>182</v>
      </c>
      <c r="B12" s="5" t="s">
        <v>183</v>
      </c>
      <c r="C12" s="5" t="s">
        <v>41</v>
      </c>
      <c r="D12" s="5" t="s">
        <v>43</v>
      </c>
      <c r="E12" s="5" t="s">
        <v>29</v>
      </c>
      <c r="F12" s="7">
        <v>4</v>
      </c>
      <c r="G12" s="7">
        <v>10</v>
      </c>
      <c r="H12" s="5" t="s">
        <v>186</v>
      </c>
      <c r="I12" s="5" t="s">
        <v>125</v>
      </c>
      <c r="J12" s="5" t="s">
        <v>187</v>
      </c>
      <c r="K12" s="5" t="s">
        <v>189</v>
      </c>
      <c r="L12" s="5" t="s">
        <v>191</v>
      </c>
      <c r="M12" s="5" t="s">
        <v>37</v>
      </c>
      <c r="N12" s="5" t="s">
        <v>55</v>
      </c>
      <c r="O12" s="5"/>
      <c r="P12" s="5"/>
      <c r="Q12" s="5"/>
      <c r="R12" s="5"/>
      <c r="S12" s="5"/>
      <c r="T12" s="5"/>
      <c r="U12" s="5"/>
      <c r="V12" s="5"/>
      <c r="W12" s="5"/>
      <c r="X12" s="5"/>
      <c r="Y12" s="5"/>
      <c r="Z12" s="5"/>
      <c r="AA12" s="5"/>
      <c r="AB12" s="5"/>
      <c r="AC12" s="5"/>
    </row>
    <row r="13" spans="1:29" ht="21" customHeight="1">
      <c r="A13" s="5" t="s">
        <v>130</v>
      </c>
      <c r="B13" s="5" t="s">
        <v>193</v>
      </c>
      <c r="C13" s="5" t="s">
        <v>41</v>
      </c>
      <c r="D13" s="5" t="s">
        <v>43</v>
      </c>
      <c r="E13" s="5" t="s">
        <v>29</v>
      </c>
      <c r="F13" s="7">
        <v>4</v>
      </c>
      <c r="G13" s="7">
        <v>10</v>
      </c>
      <c r="H13" s="5" t="s">
        <v>186</v>
      </c>
      <c r="I13" s="5" t="s">
        <v>125</v>
      </c>
      <c r="J13" s="5" t="s">
        <v>68</v>
      </c>
      <c r="K13" s="5" t="s">
        <v>198</v>
      </c>
      <c r="L13" s="5" t="s">
        <v>200</v>
      </c>
      <c r="M13" s="5" t="s">
        <v>100</v>
      </c>
      <c r="N13" s="5" t="s">
        <v>55</v>
      </c>
      <c r="O13" s="5"/>
      <c r="P13" s="5"/>
      <c r="Q13" s="5"/>
      <c r="R13" s="5"/>
      <c r="S13" s="5"/>
      <c r="T13" s="5"/>
      <c r="U13" s="5"/>
      <c r="V13" s="5"/>
      <c r="W13" s="5"/>
      <c r="X13" s="5"/>
      <c r="Y13" s="5"/>
      <c r="Z13" s="5"/>
      <c r="AA13" s="5"/>
      <c r="AB13" s="5"/>
      <c r="AC13" s="5"/>
    </row>
    <row r="14" spans="1:29" ht="21" customHeight="1">
      <c r="A14" s="5" t="s">
        <v>207</v>
      </c>
      <c r="B14" s="5" t="s">
        <v>208</v>
      </c>
      <c r="C14" s="5" t="s">
        <v>170</v>
      </c>
      <c r="D14" s="5" t="s">
        <v>47</v>
      </c>
      <c r="E14" s="5" t="s">
        <v>45</v>
      </c>
      <c r="F14" s="7">
        <v>4</v>
      </c>
      <c r="G14" s="7">
        <v>6</v>
      </c>
      <c r="H14" s="5" t="s">
        <v>211</v>
      </c>
      <c r="I14" s="9" t="s">
        <v>47</v>
      </c>
      <c r="J14" s="5" t="s">
        <v>213</v>
      </c>
      <c r="K14" s="5" t="s">
        <v>215</v>
      </c>
      <c r="L14" s="5" t="s">
        <v>216</v>
      </c>
      <c r="M14" s="5" t="s">
        <v>42</v>
      </c>
      <c r="N14" s="5" t="s">
        <v>55</v>
      </c>
      <c r="O14" s="5"/>
      <c r="P14" s="5"/>
      <c r="Q14" s="5"/>
      <c r="R14" s="5"/>
      <c r="S14" s="5"/>
      <c r="T14" s="5"/>
      <c r="U14" s="5"/>
      <c r="V14" s="5"/>
      <c r="W14" s="5"/>
      <c r="X14" s="5"/>
      <c r="Y14" s="5"/>
      <c r="Z14" s="5"/>
      <c r="AA14" s="5"/>
      <c r="AB14" s="5"/>
      <c r="AC14" s="5"/>
    </row>
    <row r="15" spans="1:29" ht="21" customHeight="1">
      <c r="A15" s="5" t="s">
        <v>218</v>
      </c>
      <c r="B15" s="5" t="s">
        <v>220</v>
      </c>
      <c r="C15" s="5" t="s">
        <v>41</v>
      </c>
      <c r="D15" s="5" t="s">
        <v>94</v>
      </c>
      <c r="E15" s="5" t="s">
        <v>45</v>
      </c>
      <c r="F15" s="7">
        <v>4</v>
      </c>
      <c r="G15" s="7">
        <v>8</v>
      </c>
      <c r="H15" s="5" t="s">
        <v>223</v>
      </c>
      <c r="I15" s="9" t="s">
        <v>47</v>
      </c>
      <c r="J15" s="5" t="s">
        <v>106</v>
      </c>
      <c r="K15" s="5" t="s">
        <v>226</v>
      </c>
      <c r="L15" s="5" t="s">
        <v>228</v>
      </c>
      <c r="M15" s="5" t="s">
        <v>37</v>
      </c>
      <c r="N15" s="5" t="s">
        <v>55</v>
      </c>
      <c r="O15" s="5"/>
      <c r="P15" s="5"/>
      <c r="Q15" s="5"/>
      <c r="R15" s="5"/>
      <c r="S15" s="5"/>
      <c r="T15" s="5"/>
      <c r="U15" s="5"/>
      <c r="V15" s="5"/>
      <c r="W15" s="5"/>
      <c r="X15" s="5"/>
      <c r="Y15" s="5"/>
      <c r="Z15" s="5"/>
      <c r="AA15" s="5"/>
      <c r="AB15" s="5"/>
      <c r="AC15" s="5"/>
    </row>
    <row r="16" spans="1:29" ht="21" customHeight="1">
      <c r="A16" s="5" t="s">
        <v>230</v>
      </c>
      <c r="B16" s="5" t="s">
        <v>231</v>
      </c>
      <c r="C16" s="5" t="s">
        <v>41</v>
      </c>
      <c r="D16" s="5" t="s">
        <v>94</v>
      </c>
      <c r="E16" s="5" t="s">
        <v>29</v>
      </c>
      <c r="F16" s="7">
        <v>4</v>
      </c>
      <c r="G16" s="7">
        <v>6</v>
      </c>
      <c r="H16" s="5" t="s">
        <v>211</v>
      </c>
      <c r="I16" s="5" t="s">
        <v>125</v>
      </c>
      <c r="J16" s="5" t="s">
        <v>106</v>
      </c>
      <c r="K16" s="5" t="s">
        <v>234</v>
      </c>
      <c r="L16" s="5" t="s">
        <v>236</v>
      </c>
      <c r="M16" s="5" t="s">
        <v>37</v>
      </c>
      <c r="N16" s="5" t="s">
        <v>55</v>
      </c>
      <c r="O16" s="5"/>
      <c r="P16" s="5"/>
      <c r="Q16" s="5"/>
      <c r="R16" s="5"/>
      <c r="S16" s="5"/>
      <c r="T16" s="5"/>
      <c r="U16" s="5"/>
      <c r="V16" s="5"/>
      <c r="W16" s="5"/>
      <c r="X16" s="5"/>
      <c r="Y16" s="5"/>
      <c r="Z16" s="5"/>
      <c r="AA16" s="5"/>
      <c r="AB16" s="5"/>
      <c r="AC16" s="5"/>
    </row>
    <row r="17" spans="1:29" ht="21" customHeight="1">
      <c r="A17" s="5" t="s">
        <v>240</v>
      </c>
      <c r="B17" s="5" t="s">
        <v>244</v>
      </c>
      <c r="C17" s="5" t="s">
        <v>20</v>
      </c>
      <c r="D17" s="5" t="s">
        <v>21</v>
      </c>
      <c r="E17" s="5" t="s">
        <v>45</v>
      </c>
      <c r="F17" s="7">
        <v>4</v>
      </c>
      <c r="G17" s="7">
        <v>8</v>
      </c>
      <c r="H17" s="5" t="s">
        <v>223</v>
      </c>
      <c r="I17" s="9" t="s">
        <v>47</v>
      </c>
      <c r="J17" s="5" t="s">
        <v>245</v>
      </c>
      <c r="K17" s="5"/>
      <c r="L17" s="5" t="s">
        <v>250</v>
      </c>
      <c r="M17" s="5" t="s">
        <v>53</v>
      </c>
      <c r="N17" s="5" t="s">
        <v>55</v>
      </c>
      <c r="O17" s="5"/>
      <c r="P17" s="5"/>
      <c r="Q17" s="5"/>
      <c r="R17" s="5"/>
      <c r="S17" s="5"/>
      <c r="T17" s="5"/>
      <c r="U17" s="5"/>
      <c r="V17" s="5"/>
      <c r="W17" s="5"/>
      <c r="X17" s="5"/>
      <c r="Y17" s="5"/>
      <c r="Z17" s="5"/>
      <c r="AA17" s="5"/>
      <c r="AB17" s="5"/>
      <c r="AC17" s="5"/>
    </row>
    <row r="18" spans="1:29" ht="21" customHeight="1">
      <c r="A18" s="5" t="s">
        <v>256</v>
      </c>
      <c r="B18" s="5" t="s">
        <v>257</v>
      </c>
      <c r="C18" s="5" t="s">
        <v>41</v>
      </c>
      <c r="D18" s="5" t="s">
        <v>47</v>
      </c>
      <c r="E18" s="5" t="s">
        <v>29</v>
      </c>
      <c r="F18" s="7">
        <v>4</v>
      </c>
      <c r="G18" s="7">
        <v>6</v>
      </c>
      <c r="H18" s="5" t="s">
        <v>211</v>
      </c>
      <c r="I18" s="5" t="s">
        <v>125</v>
      </c>
      <c r="J18" s="5" t="s">
        <v>117</v>
      </c>
      <c r="K18" s="5" t="s">
        <v>262</v>
      </c>
      <c r="L18" s="5" t="s">
        <v>263</v>
      </c>
      <c r="M18" s="5" t="s">
        <v>53</v>
      </c>
      <c r="N18" s="5" t="s">
        <v>55</v>
      </c>
      <c r="O18" s="5"/>
      <c r="P18" s="5"/>
      <c r="Q18" s="5"/>
      <c r="R18" s="5"/>
      <c r="S18" s="5"/>
      <c r="T18" s="5"/>
      <c r="U18" s="5"/>
      <c r="V18" s="5"/>
      <c r="W18" s="5"/>
      <c r="X18" s="5"/>
      <c r="Y18" s="5"/>
      <c r="Z18" s="5"/>
      <c r="AA18" s="5"/>
      <c r="AB18" s="5"/>
      <c r="AC18" s="5"/>
    </row>
    <row r="19" spans="1:29" ht="21" customHeight="1">
      <c r="A19" s="5" t="s">
        <v>130</v>
      </c>
      <c r="B19" s="5" t="s">
        <v>269</v>
      </c>
      <c r="C19" s="5" t="s">
        <v>41</v>
      </c>
      <c r="D19" s="5" t="s">
        <v>114</v>
      </c>
      <c r="E19" s="5" t="s">
        <v>45</v>
      </c>
      <c r="F19" s="7">
        <v>4.5</v>
      </c>
      <c r="G19" s="7">
        <v>6</v>
      </c>
      <c r="H19" s="5" t="s">
        <v>272</v>
      </c>
      <c r="I19" s="9" t="s">
        <v>47</v>
      </c>
      <c r="J19" s="5" t="s">
        <v>273</v>
      </c>
      <c r="K19" s="5"/>
      <c r="L19" s="5" t="s">
        <v>274</v>
      </c>
      <c r="M19" s="5" t="s">
        <v>53</v>
      </c>
      <c r="N19" s="5" t="s">
        <v>55</v>
      </c>
      <c r="O19" s="5"/>
      <c r="P19" s="5"/>
      <c r="Q19" s="5"/>
      <c r="R19" s="5"/>
      <c r="S19" s="5"/>
      <c r="T19" s="5"/>
      <c r="U19" s="5"/>
      <c r="V19" s="5"/>
      <c r="W19" s="5"/>
      <c r="X19" s="5"/>
      <c r="Y19" s="5"/>
      <c r="Z19" s="5"/>
      <c r="AA19" s="5"/>
      <c r="AB19" s="5"/>
      <c r="AC19" s="5"/>
    </row>
    <row r="20" spans="1:29" ht="21" customHeight="1">
      <c r="A20" s="5" t="s">
        <v>116</v>
      </c>
      <c r="B20" s="5" t="s">
        <v>281</v>
      </c>
      <c r="C20" s="5" t="s">
        <v>41</v>
      </c>
      <c r="D20" s="5" t="s">
        <v>94</v>
      </c>
      <c r="E20" s="5" t="s">
        <v>29</v>
      </c>
      <c r="F20" s="7">
        <v>4.5</v>
      </c>
      <c r="G20" s="7">
        <v>6</v>
      </c>
      <c r="H20" s="5" t="s">
        <v>272</v>
      </c>
      <c r="I20" s="5" t="s">
        <v>125</v>
      </c>
      <c r="J20" s="5" t="s">
        <v>284</v>
      </c>
      <c r="K20" s="5" t="s">
        <v>286</v>
      </c>
      <c r="L20" s="5" t="s">
        <v>287</v>
      </c>
      <c r="M20" s="5" t="s">
        <v>53</v>
      </c>
      <c r="N20" s="5" t="s">
        <v>55</v>
      </c>
      <c r="O20" s="5"/>
      <c r="P20" s="5"/>
      <c r="Q20" s="5"/>
      <c r="R20" s="5"/>
      <c r="S20" s="5"/>
      <c r="T20" s="5"/>
      <c r="U20" s="5"/>
      <c r="V20" s="5"/>
      <c r="W20" s="5"/>
      <c r="X20" s="5"/>
      <c r="Y20" s="5"/>
      <c r="Z20" s="5"/>
      <c r="AA20" s="5"/>
      <c r="AB20" s="5"/>
      <c r="AC20" s="5"/>
    </row>
    <row r="21" spans="1:29" ht="21" customHeight="1">
      <c r="A21" s="5" t="s">
        <v>293</v>
      </c>
      <c r="B21" s="5" t="s">
        <v>295</v>
      </c>
      <c r="C21" s="5" t="s">
        <v>20</v>
      </c>
      <c r="D21" s="5" t="s">
        <v>296</v>
      </c>
      <c r="E21" s="5" t="s">
        <v>29</v>
      </c>
      <c r="F21" s="7">
        <v>4.5</v>
      </c>
      <c r="G21" s="7">
        <v>6</v>
      </c>
      <c r="H21" s="5" t="s">
        <v>272</v>
      </c>
      <c r="I21" s="5" t="s">
        <v>125</v>
      </c>
      <c r="J21" s="5" t="s">
        <v>297</v>
      </c>
      <c r="K21" s="5"/>
      <c r="L21" s="5" t="s">
        <v>298</v>
      </c>
      <c r="M21" s="5" t="s">
        <v>100</v>
      </c>
      <c r="N21" s="5" t="s">
        <v>55</v>
      </c>
      <c r="O21" s="5"/>
      <c r="P21" s="5"/>
      <c r="Q21" s="5"/>
      <c r="R21" s="5"/>
      <c r="S21" s="5"/>
      <c r="T21" s="5"/>
      <c r="U21" s="5"/>
      <c r="V21" s="5"/>
      <c r="W21" s="5"/>
      <c r="X21" s="5"/>
      <c r="Y21" s="5"/>
      <c r="Z21" s="5"/>
      <c r="AA21" s="5"/>
      <c r="AB21" s="5"/>
      <c r="AC21" s="5"/>
    </row>
    <row r="22" spans="1:29" ht="21" customHeight="1">
      <c r="A22" s="5" t="s">
        <v>302</v>
      </c>
      <c r="B22" s="5" t="s">
        <v>303</v>
      </c>
      <c r="C22" s="5" t="s">
        <v>27</v>
      </c>
      <c r="D22" s="5" t="s">
        <v>290</v>
      </c>
      <c r="E22" s="5" t="s">
        <v>45</v>
      </c>
      <c r="F22" s="7">
        <v>4.5</v>
      </c>
      <c r="G22" s="7">
        <v>6</v>
      </c>
      <c r="H22" s="5" t="s">
        <v>272</v>
      </c>
      <c r="I22" s="9" t="s">
        <v>47</v>
      </c>
      <c r="J22" s="5" t="s">
        <v>306</v>
      </c>
      <c r="K22" s="5" t="s">
        <v>307</v>
      </c>
      <c r="L22" s="5" t="s">
        <v>308</v>
      </c>
      <c r="M22" s="5" t="s">
        <v>37</v>
      </c>
      <c r="N22" s="5" t="s">
        <v>55</v>
      </c>
      <c r="O22" s="5"/>
      <c r="P22" s="5"/>
      <c r="Q22" s="5"/>
      <c r="R22" s="5"/>
      <c r="S22" s="5"/>
      <c r="T22" s="5"/>
      <c r="U22" s="5"/>
      <c r="V22" s="5"/>
      <c r="W22" s="5"/>
      <c r="X22" s="5"/>
      <c r="Y22" s="5"/>
      <c r="Z22" s="5"/>
      <c r="AA22" s="5"/>
      <c r="AB22" s="5"/>
      <c r="AC22" s="5"/>
    </row>
    <row r="23" spans="1:29" ht="21" customHeight="1">
      <c r="A23" s="5" t="s">
        <v>50</v>
      </c>
      <c r="B23" s="5" t="s">
        <v>314</v>
      </c>
      <c r="C23" s="5" t="s">
        <v>170</v>
      </c>
      <c r="D23" s="5" t="s">
        <v>171</v>
      </c>
      <c r="E23" s="5" t="s">
        <v>29</v>
      </c>
      <c r="F23" s="7">
        <v>4.5</v>
      </c>
      <c r="G23" s="7">
        <v>6</v>
      </c>
      <c r="H23" s="5" t="s">
        <v>272</v>
      </c>
      <c r="I23" s="5" t="s">
        <v>125</v>
      </c>
      <c r="J23" s="5" t="s">
        <v>319</v>
      </c>
      <c r="K23" s="5"/>
      <c r="L23" s="5" t="s">
        <v>320</v>
      </c>
      <c r="M23" s="5" t="s">
        <v>100</v>
      </c>
      <c r="N23" s="5" t="s">
        <v>55</v>
      </c>
      <c r="O23" s="5"/>
      <c r="P23" s="5"/>
      <c r="Q23" s="5"/>
      <c r="R23" s="5"/>
      <c r="S23" s="5"/>
      <c r="T23" s="5"/>
      <c r="U23" s="5"/>
      <c r="V23" s="5"/>
      <c r="W23" s="5"/>
      <c r="X23" s="5"/>
      <c r="Y23" s="5"/>
      <c r="Z23" s="5"/>
      <c r="AA23" s="5"/>
      <c r="AB23" s="5"/>
      <c r="AC23" s="5"/>
    </row>
    <row r="24" spans="1:29" ht="21" customHeight="1">
      <c r="A24" s="5" t="s">
        <v>323</v>
      </c>
      <c r="B24" s="5" t="s">
        <v>324</v>
      </c>
      <c r="C24" s="5" t="s">
        <v>27</v>
      </c>
      <c r="D24" s="5" t="s">
        <v>199</v>
      </c>
      <c r="E24" s="5" t="s">
        <v>45</v>
      </c>
      <c r="F24" s="7">
        <v>4.5</v>
      </c>
      <c r="G24" s="7">
        <v>6</v>
      </c>
      <c r="H24" s="5" t="s">
        <v>272</v>
      </c>
      <c r="I24" s="9" t="s">
        <v>47</v>
      </c>
      <c r="J24" s="5" t="s">
        <v>48</v>
      </c>
      <c r="K24" s="5" t="s">
        <v>326</v>
      </c>
      <c r="L24" s="5" t="s">
        <v>328</v>
      </c>
      <c r="M24" s="5" t="s">
        <v>53</v>
      </c>
      <c r="N24" s="5" t="s">
        <v>55</v>
      </c>
      <c r="O24" s="5"/>
      <c r="P24" s="5"/>
      <c r="Q24" s="5"/>
      <c r="R24" s="5"/>
      <c r="S24" s="5"/>
      <c r="T24" s="5"/>
      <c r="U24" s="5"/>
      <c r="V24" s="5"/>
      <c r="W24" s="5"/>
      <c r="X24" s="5"/>
      <c r="Y24" s="5"/>
      <c r="Z24" s="5"/>
      <c r="AA24" s="5"/>
      <c r="AB24" s="5"/>
      <c r="AC24" s="5"/>
    </row>
    <row r="25" spans="1:29" ht="21" customHeight="1">
      <c r="A25" s="5" t="s">
        <v>331</v>
      </c>
      <c r="B25" s="5" t="s">
        <v>332</v>
      </c>
      <c r="C25" s="5" t="s">
        <v>27</v>
      </c>
      <c r="D25" s="5" t="s">
        <v>85</v>
      </c>
      <c r="E25" s="5" t="s">
        <v>29</v>
      </c>
      <c r="F25" s="7">
        <v>4.5</v>
      </c>
      <c r="G25" s="7">
        <v>6</v>
      </c>
      <c r="H25" s="5" t="s">
        <v>272</v>
      </c>
      <c r="I25" s="9" t="s">
        <v>47</v>
      </c>
      <c r="J25" s="5" t="s">
        <v>334</v>
      </c>
      <c r="K25" s="5" t="s">
        <v>335</v>
      </c>
      <c r="L25" s="5" t="s">
        <v>336</v>
      </c>
      <c r="M25" s="5" t="s">
        <v>167</v>
      </c>
      <c r="N25" s="5" t="s">
        <v>55</v>
      </c>
      <c r="O25" s="5"/>
      <c r="P25" s="5"/>
      <c r="Q25" s="5"/>
      <c r="R25" s="5"/>
      <c r="S25" s="5"/>
      <c r="T25" s="5"/>
      <c r="U25" s="5"/>
      <c r="V25" s="5"/>
      <c r="W25" s="5"/>
      <c r="X25" s="5"/>
      <c r="Y25" s="5"/>
      <c r="Z25" s="5"/>
      <c r="AA25" s="5"/>
      <c r="AB25" s="5"/>
      <c r="AC25" s="5"/>
    </row>
    <row r="26" spans="1:29" ht="21" customHeight="1">
      <c r="A26" s="5" t="s">
        <v>343</v>
      </c>
      <c r="B26" s="5" t="s">
        <v>344</v>
      </c>
      <c r="C26" s="5" t="s">
        <v>41</v>
      </c>
      <c r="D26" s="5" t="s">
        <v>47</v>
      </c>
      <c r="E26" s="5" t="s">
        <v>45</v>
      </c>
      <c r="F26" s="7">
        <v>5</v>
      </c>
      <c r="G26" s="7">
        <v>10</v>
      </c>
      <c r="H26" s="5" t="s">
        <v>347</v>
      </c>
      <c r="I26" s="9" t="s">
        <v>47</v>
      </c>
      <c r="J26" s="5" t="s">
        <v>106</v>
      </c>
      <c r="K26" s="5" t="s">
        <v>349</v>
      </c>
      <c r="L26" s="5" t="s">
        <v>352</v>
      </c>
      <c r="M26" s="5" t="s">
        <v>37</v>
      </c>
      <c r="N26" s="5" t="s">
        <v>55</v>
      </c>
      <c r="O26" s="5"/>
      <c r="P26" s="5"/>
      <c r="Q26" s="5"/>
      <c r="R26" s="5"/>
      <c r="S26" s="5"/>
      <c r="T26" s="5"/>
      <c r="U26" s="5"/>
      <c r="V26" s="5"/>
      <c r="W26" s="5"/>
      <c r="X26" s="5"/>
      <c r="Y26" s="5"/>
      <c r="Z26" s="5"/>
      <c r="AA26" s="5"/>
      <c r="AB26" s="5"/>
      <c r="AC26" s="5"/>
    </row>
    <row r="27" spans="1:29" ht="21" customHeight="1">
      <c r="A27" s="5" t="s">
        <v>355</v>
      </c>
      <c r="B27" s="5" t="s">
        <v>356</v>
      </c>
      <c r="C27" s="5" t="s">
        <v>41</v>
      </c>
      <c r="D27" s="5" t="s">
        <v>94</v>
      </c>
      <c r="E27" s="5" t="s">
        <v>29</v>
      </c>
      <c r="F27" s="7">
        <v>5</v>
      </c>
      <c r="G27" s="7">
        <v>12</v>
      </c>
      <c r="H27" s="5" t="s">
        <v>359</v>
      </c>
      <c r="I27" s="9" t="s">
        <v>47</v>
      </c>
      <c r="J27" s="5" t="s">
        <v>309</v>
      </c>
      <c r="K27" s="5" t="s">
        <v>361</v>
      </c>
      <c r="L27" s="5" t="s">
        <v>364</v>
      </c>
      <c r="M27" s="5" t="s">
        <v>53</v>
      </c>
      <c r="N27" s="5" t="s">
        <v>55</v>
      </c>
      <c r="O27" s="5"/>
      <c r="P27" s="5"/>
      <c r="Q27" s="5"/>
      <c r="R27" s="5"/>
      <c r="S27" s="5"/>
      <c r="T27" s="5"/>
      <c r="U27" s="5"/>
      <c r="V27" s="5"/>
      <c r="W27" s="5"/>
      <c r="X27" s="5"/>
      <c r="Y27" s="5"/>
      <c r="Z27" s="5"/>
      <c r="AA27" s="5"/>
      <c r="AB27" s="5"/>
      <c r="AC27" s="5"/>
    </row>
    <row r="28" spans="1:29" ht="21" customHeight="1">
      <c r="A28" s="5" t="s">
        <v>365</v>
      </c>
      <c r="B28" s="5" t="s">
        <v>366</v>
      </c>
      <c r="C28" s="5" t="s">
        <v>27</v>
      </c>
      <c r="D28" s="5" t="s">
        <v>212</v>
      </c>
      <c r="E28" s="5" t="s">
        <v>29</v>
      </c>
      <c r="F28" s="7">
        <v>5</v>
      </c>
      <c r="G28" s="7">
        <v>10</v>
      </c>
      <c r="H28" s="5" t="s">
        <v>347</v>
      </c>
      <c r="I28" s="5" t="s">
        <v>31</v>
      </c>
      <c r="J28" s="5" t="s">
        <v>110</v>
      </c>
      <c r="K28" s="5" t="s">
        <v>369</v>
      </c>
      <c r="L28" s="5" t="s">
        <v>372</v>
      </c>
      <c r="M28" s="5" t="s">
        <v>37</v>
      </c>
      <c r="N28" s="5" t="s">
        <v>55</v>
      </c>
      <c r="O28" s="5"/>
      <c r="P28" s="5"/>
      <c r="Q28" s="5"/>
      <c r="R28" s="5"/>
      <c r="S28" s="5"/>
      <c r="T28" s="5"/>
      <c r="U28" s="5"/>
      <c r="V28" s="5"/>
      <c r="W28" s="5"/>
      <c r="X28" s="5"/>
      <c r="Y28" s="5"/>
      <c r="Z28" s="5"/>
      <c r="AA28" s="5"/>
      <c r="AB28" s="5"/>
      <c r="AC28" s="5"/>
    </row>
    <row r="29" spans="1:29" ht="21" customHeight="1">
      <c r="A29" s="5" t="s">
        <v>116</v>
      </c>
      <c r="B29" s="5" t="s">
        <v>376</v>
      </c>
      <c r="C29" s="5" t="s">
        <v>170</v>
      </c>
      <c r="D29" s="5" t="s">
        <v>378</v>
      </c>
      <c r="E29" s="5" t="s">
        <v>45</v>
      </c>
      <c r="F29" s="7">
        <v>5</v>
      </c>
      <c r="G29" s="7">
        <v>10</v>
      </c>
      <c r="H29" s="5" t="s">
        <v>347</v>
      </c>
      <c r="I29" s="5" t="s">
        <v>31</v>
      </c>
      <c r="J29" s="5" t="s">
        <v>224</v>
      </c>
      <c r="K29" s="5" t="s">
        <v>381</v>
      </c>
      <c r="L29" s="5" t="s">
        <v>384</v>
      </c>
      <c r="M29" s="5" t="s">
        <v>100</v>
      </c>
      <c r="N29" s="5" t="s">
        <v>55</v>
      </c>
      <c r="O29" s="5"/>
      <c r="P29" s="5"/>
      <c r="Q29" s="5"/>
      <c r="R29" s="5"/>
      <c r="S29" s="5"/>
      <c r="T29" s="5"/>
      <c r="U29" s="5"/>
      <c r="V29" s="5"/>
      <c r="W29" s="5"/>
      <c r="X29" s="5"/>
      <c r="Y29" s="5"/>
      <c r="Z29" s="5"/>
      <c r="AA29" s="5"/>
      <c r="AB29" s="5"/>
      <c r="AC29" s="5"/>
    </row>
    <row r="30" spans="1:29" ht="21" customHeight="1">
      <c r="A30" s="5" t="s">
        <v>387</v>
      </c>
      <c r="B30" s="5" t="s">
        <v>389</v>
      </c>
      <c r="C30" s="5" t="s">
        <v>170</v>
      </c>
      <c r="D30" s="5" t="s">
        <v>390</v>
      </c>
      <c r="E30" s="5" t="s">
        <v>45</v>
      </c>
      <c r="F30" s="7">
        <v>5</v>
      </c>
      <c r="G30" s="7">
        <v>25</v>
      </c>
      <c r="H30" s="5" t="s">
        <v>391</v>
      </c>
      <c r="I30" s="5" t="s">
        <v>31</v>
      </c>
      <c r="J30" s="5" t="s">
        <v>48</v>
      </c>
      <c r="K30" s="5" t="s">
        <v>393</v>
      </c>
      <c r="L30" s="5" t="s">
        <v>395</v>
      </c>
      <c r="M30" s="5" t="s">
        <v>37</v>
      </c>
      <c r="N30" s="5" t="s">
        <v>55</v>
      </c>
      <c r="O30" s="5"/>
      <c r="P30" s="5"/>
      <c r="Q30" s="5"/>
      <c r="R30" s="5"/>
      <c r="S30" s="5"/>
      <c r="T30" s="5"/>
      <c r="U30" s="5"/>
      <c r="V30" s="5"/>
      <c r="W30" s="5"/>
      <c r="X30" s="5"/>
      <c r="Y30" s="5"/>
      <c r="Z30" s="5"/>
      <c r="AA30" s="5"/>
      <c r="AB30" s="5"/>
      <c r="AC30" s="5"/>
    </row>
    <row r="31" spans="1:29" ht="21" customHeight="1">
      <c r="A31" s="5" t="s">
        <v>130</v>
      </c>
      <c r="B31" s="5" t="s">
        <v>399</v>
      </c>
      <c r="C31" s="5" t="s">
        <v>170</v>
      </c>
      <c r="D31" s="5" t="s">
        <v>390</v>
      </c>
      <c r="E31" s="5" t="s">
        <v>45</v>
      </c>
      <c r="F31" s="7">
        <v>5</v>
      </c>
      <c r="G31" s="7">
        <v>18</v>
      </c>
      <c r="H31" s="5" t="s">
        <v>401</v>
      </c>
      <c r="I31" s="9" t="s">
        <v>47</v>
      </c>
      <c r="J31" s="5" t="s">
        <v>403</v>
      </c>
      <c r="K31" s="5" t="s">
        <v>404</v>
      </c>
      <c r="L31" s="5"/>
      <c r="M31" s="5" t="s">
        <v>53</v>
      </c>
      <c r="N31" s="5" t="s">
        <v>55</v>
      </c>
      <c r="O31" s="5"/>
      <c r="P31" s="5"/>
      <c r="Q31" s="5"/>
      <c r="R31" s="5"/>
      <c r="S31" s="5"/>
      <c r="T31" s="5"/>
      <c r="U31" s="5"/>
      <c r="V31" s="5"/>
      <c r="W31" s="5"/>
      <c r="X31" s="5"/>
      <c r="Y31" s="5"/>
      <c r="Z31" s="5"/>
      <c r="AA31" s="5"/>
      <c r="AB31" s="5"/>
      <c r="AC31" s="5"/>
    </row>
    <row r="32" spans="1:29" ht="21" customHeight="1">
      <c r="A32" s="5" t="s">
        <v>409</v>
      </c>
      <c r="B32" s="5" t="s">
        <v>410</v>
      </c>
      <c r="C32" s="5" t="s">
        <v>170</v>
      </c>
      <c r="D32" s="5" t="s">
        <v>390</v>
      </c>
      <c r="E32" s="5" t="s">
        <v>45</v>
      </c>
      <c r="F32" s="7">
        <v>5</v>
      </c>
      <c r="G32" s="7">
        <v>10</v>
      </c>
      <c r="H32" s="5" t="s">
        <v>347</v>
      </c>
      <c r="I32" s="5" t="s">
        <v>125</v>
      </c>
      <c r="J32" s="5" t="s">
        <v>414</v>
      </c>
      <c r="K32" s="5" t="s">
        <v>415</v>
      </c>
      <c r="L32" s="5" t="s">
        <v>417</v>
      </c>
      <c r="M32" s="5" t="s">
        <v>53</v>
      </c>
      <c r="N32" s="5" t="s">
        <v>271</v>
      </c>
      <c r="O32" s="5"/>
      <c r="P32" s="5"/>
      <c r="Q32" s="5"/>
      <c r="R32" s="5"/>
      <c r="S32" s="5"/>
      <c r="T32" s="5"/>
      <c r="U32" s="5"/>
      <c r="V32" s="5"/>
      <c r="W32" s="5"/>
      <c r="X32" s="5"/>
      <c r="Y32" s="5"/>
      <c r="Z32" s="5"/>
      <c r="AA32" s="5"/>
      <c r="AB32" s="5"/>
      <c r="AC32" s="5"/>
    </row>
    <row r="33" spans="1:29" ht="21" customHeight="1">
      <c r="A33" s="5" t="s">
        <v>420</v>
      </c>
      <c r="B33" s="5" t="s">
        <v>421</v>
      </c>
      <c r="C33" s="5" t="s">
        <v>20</v>
      </c>
      <c r="D33" s="5" t="s">
        <v>21</v>
      </c>
      <c r="E33" s="5" t="s">
        <v>45</v>
      </c>
      <c r="F33" s="7">
        <v>5</v>
      </c>
      <c r="G33" s="7">
        <v>15</v>
      </c>
      <c r="H33" s="5" t="s">
        <v>424</v>
      </c>
      <c r="I33" s="9" t="s">
        <v>47</v>
      </c>
      <c r="J33" s="5" t="s">
        <v>57</v>
      </c>
      <c r="K33" s="5" t="s">
        <v>425</v>
      </c>
      <c r="L33" s="5" t="s">
        <v>426</v>
      </c>
      <c r="M33" s="5" t="s">
        <v>53</v>
      </c>
      <c r="N33" s="5" t="s">
        <v>55</v>
      </c>
      <c r="O33" s="5"/>
      <c r="P33" s="5"/>
      <c r="Q33" s="5"/>
      <c r="R33" s="5"/>
      <c r="S33" s="5"/>
      <c r="T33" s="5"/>
      <c r="U33" s="5"/>
      <c r="V33" s="5"/>
      <c r="W33" s="5"/>
      <c r="X33" s="5"/>
      <c r="Y33" s="5"/>
      <c r="Z33" s="5"/>
      <c r="AA33" s="5"/>
      <c r="AB33" s="5"/>
      <c r="AC33" s="5"/>
    </row>
    <row r="34" spans="1:29" ht="21" customHeight="1">
      <c r="A34" s="5" t="s">
        <v>432</v>
      </c>
      <c r="B34" s="5" t="s">
        <v>433</v>
      </c>
      <c r="C34" s="5" t="s">
        <v>170</v>
      </c>
      <c r="D34" s="5" t="s">
        <v>435</v>
      </c>
      <c r="E34" s="5" t="s">
        <v>29</v>
      </c>
      <c r="F34" s="7">
        <v>5</v>
      </c>
      <c r="G34" s="7">
        <v>15</v>
      </c>
      <c r="H34" s="5" t="s">
        <v>424</v>
      </c>
      <c r="I34" s="9" t="s">
        <v>47</v>
      </c>
      <c r="J34" s="5" t="s">
        <v>309</v>
      </c>
      <c r="K34" s="5" t="s">
        <v>438</v>
      </c>
      <c r="L34" s="5" t="s">
        <v>440</v>
      </c>
      <c r="M34" s="5" t="s">
        <v>37</v>
      </c>
      <c r="N34" s="5" t="s">
        <v>55</v>
      </c>
      <c r="O34" s="5"/>
      <c r="P34" s="5"/>
      <c r="Q34" s="5"/>
      <c r="R34" s="5"/>
      <c r="S34" s="5"/>
      <c r="T34" s="5"/>
      <c r="U34" s="5"/>
      <c r="V34" s="5"/>
      <c r="W34" s="5"/>
      <c r="X34" s="5"/>
      <c r="Y34" s="5"/>
      <c r="Z34" s="5"/>
      <c r="AA34" s="5"/>
      <c r="AB34" s="5"/>
      <c r="AC34" s="5"/>
    </row>
    <row r="35" spans="1:29" ht="21" customHeight="1">
      <c r="A35" s="5" t="s">
        <v>130</v>
      </c>
      <c r="B35" s="5" t="s">
        <v>447</v>
      </c>
      <c r="C35" s="5" t="s">
        <v>41</v>
      </c>
      <c r="D35" s="5" t="s">
        <v>448</v>
      </c>
      <c r="E35" s="5" t="s">
        <v>45</v>
      </c>
      <c r="F35" s="7">
        <v>5</v>
      </c>
      <c r="G35" s="7">
        <v>12</v>
      </c>
      <c r="H35" s="5" t="s">
        <v>359</v>
      </c>
      <c r="I35" s="5" t="s">
        <v>31</v>
      </c>
      <c r="J35" s="5" t="s">
        <v>68</v>
      </c>
      <c r="K35" s="5" t="s">
        <v>449</v>
      </c>
      <c r="L35" s="5" t="s">
        <v>451</v>
      </c>
      <c r="M35" s="5" t="s">
        <v>167</v>
      </c>
      <c r="N35" s="5" t="s">
        <v>55</v>
      </c>
      <c r="O35" s="5"/>
      <c r="P35" s="5"/>
      <c r="Q35" s="5"/>
      <c r="R35" s="5"/>
      <c r="S35" s="5"/>
      <c r="T35" s="5"/>
      <c r="U35" s="5"/>
      <c r="V35" s="5"/>
      <c r="W35" s="5"/>
      <c r="X35" s="5"/>
      <c r="Y35" s="5"/>
      <c r="Z35" s="5"/>
      <c r="AA35" s="5"/>
      <c r="AB35" s="5"/>
      <c r="AC35" s="5"/>
    </row>
    <row r="36" spans="1:29" ht="21" customHeight="1">
      <c r="A36" s="5" t="s">
        <v>455</v>
      </c>
      <c r="B36" s="5" t="s">
        <v>456</v>
      </c>
      <c r="C36" s="5" t="s">
        <v>41</v>
      </c>
      <c r="D36" s="5" t="s">
        <v>169</v>
      </c>
      <c r="E36" s="5" t="s">
        <v>29</v>
      </c>
      <c r="F36" s="7">
        <v>5</v>
      </c>
      <c r="G36" s="7">
        <v>15</v>
      </c>
      <c r="H36" s="5" t="s">
        <v>424</v>
      </c>
      <c r="I36" s="5" t="s">
        <v>125</v>
      </c>
      <c r="J36" s="5" t="s">
        <v>459</v>
      </c>
      <c r="K36" s="5" t="s">
        <v>460</v>
      </c>
      <c r="L36" s="5" t="s">
        <v>463</v>
      </c>
      <c r="M36" s="5" t="s">
        <v>37</v>
      </c>
      <c r="N36" s="5" t="s">
        <v>55</v>
      </c>
      <c r="O36" s="5"/>
      <c r="P36" s="5"/>
      <c r="Q36" s="5"/>
      <c r="R36" s="5"/>
      <c r="S36" s="5"/>
      <c r="T36" s="5"/>
      <c r="U36" s="5"/>
      <c r="V36" s="5"/>
      <c r="W36" s="5"/>
      <c r="X36" s="5"/>
      <c r="Y36" s="5"/>
      <c r="Z36" s="5"/>
      <c r="AA36" s="5"/>
      <c r="AB36" s="5"/>
      <c r="AC36" s="5"/>
    </row>
    <row r="37" spans="1:29" ht="21" customHeight="1">
      <c r="A37" s="5" t="s">
        <v>468</v>
      </c>
      <c r="B37" s="5" t="s">
        <v>469</v>
      </c>
      <c r="C37" s="5" t="s">
        <v>27</v>
      </c>
      <c r="D37" s="5" t="s">
        <v>85</v>
      </c>
      <c r="E37" s="5" t="s">
        <v>45</v>
      </c>
      <c r="F37" s="11">
        <v>5</v>
      </c>
      <c r="G37" s="11">
        <v>10</v>
      </c>
      <c r="H37" s="5" t="s">
        <v>487</v>
      </c>
      <c r="I37" s="5" t="s">
        <v>125</v>
      </c>
      <c r="J37" s="5" t="s">
        <v>48</v>
      </c>
      <c r="K37" s="5" t="s">
        <v>491</v>
      </c>
      <c r="L37" s="5" t="s">
        <v>492</v>
      </c>
      <c r="M37" s="5" t="s">
        <v>100</v>
      </c>
      <c r="N37" s="5" t="s">
        <v>55</v>
      </c>
      <c r="O37" s="5"/>
      <c r="P37" s="5"/>
      <c r="Q37" s="5"/>
      <c r="R37" s="5"/>
      <c r="S37" s="5"/>
      <c r="T37" s="5"/>
      <c r="U37" s="5"/>
      <c r="V37" s="5"/>
      <c r="W37" s="5"/>
      <c r="X37" s="5"/>
      <c r="Y37" s="5"/>
      <c r="Z37" s="5"/>
      <c r="AA37" s="5"/>
      <c r="AB37" s="5"/>
      <c r="AC37" s="5"/>
    </row>
    <row r="38" spans="1:29" ht="21" customHeight="1">
      <c r="A38" s="5" t="s">
        <v>497</v>
      </c>
      <c r="B38" s="5" t="s">
        <v>498</v>
      </c>
      <c r="C38" s="5" t="s">
        <v>27</v>
      </c>
      <c r="D38" s="5" t="s">
        <v>266</v>
      </c>
      <c r="E38" s="5" t="s">
        <v>45</v>
      </c>
      <c r="F38" s="7">
        <v>5</v>
      </c>
      <c r="G38" s="7">
        <v>8</v>
      </c>
      <c r="H38" s="5" t="s">
        <v>222</v>
      </c>
      <c r="I38" s="9" t="s">
        <v>47</v>
      </c>
      <c r="J38" s="5" t="s">
        <v>81</v>
      </c>
      <c r="K38" s="5"/>
      <c r="L38" s="5" t="s">
        <v>504</v>
      </c>
      <c r="M38" s="5" t="s">
        <v>53</v>
      </c>
      <c r="N38" s="5" t="s">
        <v>55</v>
      </c>
      <c r="O38" s="5"/>
      <c r="P38" s="5"/>
      <c r="Q38" s="5"/>
      <c r="R38" s="5"/>
      <c r="S38" s="5"/>
      <c r="T38" s="5"/>
      <c r="U38" s="5"/>
      <c r="V38" s="5"/>
      <c r="W38" s="5"/>
      <c r="X38" s="5"/>
      <c r="Y38" s="5"/>
      <c r="Z38" s="5"/>
      <c r="AA38" s="5"/>
      <c r="AB38" s="5"/>
      <c r="AC38" s="5"/>
    </row>
    <row r="39" spans="1:29" ht="21" customHeight="1">
      <c r="A39" s="5" t="s">
        <v>219</v>
      </c>
      <c r="B39" s="5" t="s">
        <v>221</v>
      </c>
      <c r="C39" s="5" t="s">
        <v>27</v>
      </c>
      <c r="D39" s="5" t="s">
        <v>75</v>
      </c>
      <c r="E39" s="5" t="s">
        <v>29</v>
      </c>
      <c r="F39" s="7">
        <v>5</v>
      </c>
      <c r="G39" s="7">
        <v>8</v>
      </c>
      <c r="H39" s="5" t="s">
        <v>222</v>
      </c>
      <c r="I39" s="5" t="s">
        <v>31</v>
      </c>
      <c r="J39" s="5" t="s">
        <v>224</v>
      </c>
      <c r="K39" s="5" t="s">
        <v>225</v>
      </c>
      <c r="L39" s="5" t="s">
        <v>227</v>
      </c>
      <c r="M39" s="5" t="s">
        <v>100</v>
      </c>
      <c r="N39" s="5" t="s">
        <v>55</v>
      </c>
      <c r="O39" s="5"/>
      <c r="P39" s="5"/>
      <c r="Q39" s="5"/>
      <c r="R39" s="5"/>
      <c r="S39" s="5"/>
      <c r="T39" s="5"/>
      <c r="U39" s="5"/>
      <c r="V39" s="5"/>
      <c r="W39" s="5"/>
      <c r="X39" s="5"/>
      <c r="Y39" s="5"/>
      <c r="Z39" s="5"/>
      <c r="AA39" s="5"/>
      <c r="AB39" s="5"/>
      <c r="AC39" s="5"/>
    </row>
    <row r="40" spans="1:29" ht="21" customHeight="1">
      <c r="A40" s="5" t="s">
        <v>130</v>
      </c>
      <c r="B40" s="5" t="s">
        <v>513</v>
      </c>
      <c r="C40" s="5" t="s">
        <v>170</v>
      </c>
      <c r="D40" s="5" t="s">
        <v>342</v>
      </c>
      <c r="E40" s="5" t="s">
        <v>29</v>
      </c>
      <c r="F40" s="7">
        <v>5</v>
      </c>
      <c r="G40" s="7">
        <v>8</v>
      </c>
      <c r="H40" s="5" t="s">
        <v>222</v>
      </c>
      <c r="I40" s="9" t="s">
        <v>47</v>
      </c>
      <c r="J40" s="5" t="s">
        <v>516</v>
      </c>
      <c r="K40" s="5"/>
      <c r="L40" s="5" t="s">
        <v>517</v>
      </c>
      <c r="M40" s="5" t="s">
        <v>53</v>
      </c>
      <c r="N40" s="5" t="s">
        <v>55</v>
      </c>
      <c r="O40" s="5"/>
      <c r="P40" s="5"/>
      <c r="Q40" s="5"/>
      <c r="R40" s="5"/>
      <c r="S40" s="5"/>
      <c r="T40" s="5"/>
      <c r="U40" s="5"/>
      <c r="V40" s="5"/>
      <c r="W40" s="5"/>
      <c r="X40" s="5"/>
      <c r="Y40" s="5"/>
      <c r="Z40" s="5"/>
      <c r="AA40" s="5"/>
      <c r="AB40" s="5"/>
      <c r="AC40" s="5"/>
    </row>
    <row r="41" spans="1:29" ht="21" customHeight="1">
      <c r="A41" s="5" t="s">
        <v>130</v>
      </c>
      <c r="B41" s="5" t="s">
        <v>522</v>
      </c>
      <c r="C41" s="5" t="s">
        <v>27</v>
      </c>
      <c r="D41" s="5" t="s">
        <v>85</v>
      </c>
      <c r="E41" s="5" t="s">
        <v>45</v>
      </c>
      <c r="F41" s="7">
        <v>5.5</v>
      </c>
      <c r="G41" s="7">
        <v>9</v>
      </c>
      <c r="H41" s="5" t="s">
        <v>525</v>
      </c>
      <c r="I41" s="9" t="s">
        <v>47</v>
      </c>
      <c r="J41" s="5" t="s">
        <v>48</v>
      </c>
      <c r="K41" s="5" t="s">
        <v>527</v>
      </c>
      <c r="L41" s="5" t="s">
        <v>531</v>
      </c>
      <c r="M41" s="5" t="s">
        <v>53</v>
      </c>
      <c r="N41" s="5" t="s">
        <v>55</v>
      </c>
      <c r="O41" s="5"/>
      <c r="P41" s="5"/>
      <c r="Q41" s="5"/>
      <c r="R41" s="5"/>
      <c r="S41" s="5"/>
      <c r="T41" s="5"/>
      <c r="U41" s="5"/>
      <c r="V41" s="5"/>
      <c r="W41" s="5"/>
      <c r="X41" s="5"/>
      <c r="Y41" s="5"/>
      <c r="Z41" s="5"/>
      <c r="AA41" s="5"/>
      <c r="AB41" s="5"/>
      <c r="AC41" s="5"/>
    </row>
    <row r="42" spans="1:29" ht="21" customHeight="1">
      <c r="A42" s="5" t="s">
        <v>533</v>
      </c>
      <c r="B42" s="5" t="s">
        <v>535</v>
      </c>
      <c r="C42" s="5" t="s">
        <v>41</v>
      </c>
      <c r="D42" s="5" t="s">
        <v>94</v>
      </c>
      <c r="E42" s="5" t="s">
        <v>45</v>
      </c>
      <c r="F42" s="7">
        <v>6</v>
      </c>
      <c r="G42" s="7">
        <v>12</v>
      </c>
      <c r="H42" s="5" t="s">
        <v>538</v>
      </c>
      <c r="I42" s="5" t="s">
        <v>125</v>
      </c>
      <c r="J42" s="5" t="s">
        <v>57</v>
      </c>
      <c r="K42" s="5" t="s">
        <v>540</v>
      </c>
      <c r="L42" s="5" t="s">
        <v>542</v>
      </c>
      <c r="M42" s="5" t="s">
        <v>53</v>
      </c>
      <c r="N42" s="5" t="s">
        <v>55</v>
      </c>
      <c r="O42" s="5"/>
      <c r="P42" s="5"/>
      <c r="Q42" s="5"/>
      <c r="R42" s="5"/>
      <c r="S42" s="5"/>
      <c r="T42" s="5"/>
      <c r="U42" s="5"/>
      <c r="V42" s="5"/>
      <c r="W42" s="5"/>
      <c r="X42" s="5"/>
      <c r="Y42" s="5"/>
      <c r="Z42" s="5"/>
      <c r="AA42" s="5"/>
      <c r="AB42" s="5"/>
      <c r="AC42" s="5"/>
    </row>
    <row r="43" spans="1:29" ht="21" customHeight="1">
      <c r="A43" s="5" t="s">
        <v>130</v>
      </c>
      <c r="B43" s="5" t="s">
        <v>545</v>
      </c>
      <c r="C43" s="5" t="s">
        <v>170</v>
      </c>
      <c r="D43" s="5" t="s">
        <v>342</v>
      </c>
      <c r="E43" s="5" t="s">
        <v>45</v>
      </c>
      <c r="F43" s="7">
        <v>6</v>
      </c>
      <c r="G43" s="7">
        <v>10</v>
      </c>
      <c r="H43" s="5" t="s">
        <v>548</v>
      </c>
      <c r="I43" s="5" t="s">
        <v>125</v>
      </c>
      <c r="J43" s="5" t="s">
        <v>362</v>
      </c>
      <c r="K43" s="5"/>
      <c r="L43" s="5" t="s">
        <v>550</v>
      </c>
      <c r="M43" s="5" t="s">
        <v>53</v>
      </c>
      <c r="N43" s="5" t="s">
        <v>55</v>
      </c>
      <c r="O43" s="5"/>
      <c r="P43" s="5"/>
      <c r="Q43" s="5"/>
      <c r="R43" s="5"/>
      <c r="S43" s="5"/>
      <c r="T43" s="5"/>
      <c r="U43" s="5"/>
      <c r="V43" s="5"/>
      <c r="W43" s="5"/>
      <c r="X43" s="5"/>
      <c r="Y43" s="5"/>
      <c r="Z43" s="5"/>
      <c r="AA43" s="5"/>
      <c r="AB43" s="5"/>
      <c r="AC43" s="5"/>
    </row>
    <row r="44" spans="1:29" ht="21" customHeight="1">
      <c r="A44" s="5" t="s">
        <v>130</v>
      </c>
      <c r="B44" s="5" t="s">
        <v>553</v>
      </c>
      <c r="C44" s="5" t="s">
        <v>170</v>
      </c>
      <c r="D44" s="5" t="s">
        <v>390</v>
      </c>
      <c r="E44" s="5" t="s">
        <v>29</v>
      </c>
      <c r="F44" s="7">
        <v>6</v>
      </c>
      <c r="G44" s="7">
        <v>12</v>
      </c>
      <c r="H44" s="5" t="s">
        <v>538</v>
      </c>
      <c r="I44" s="9" t="s">
        <v>47</v>
      </c>
      <c r="J44" s="5" t="s">
        <v>57</v>
      </c>
      <c r="K44" s="5" t="s">
        <v>558</v>
      </c>
      <c r="L44" s="5" t="s">
        <v>559</v>
      </c>
      <c r="M44" s="5" t="s">
        <v>100</v>
      </c>
      <c r="N44" s="5" t="s">
        <v>55</v>
      </c>
      <c r="O44" s="5"/>
      <c r="P44" s="5"/>
      <c r="Q44" s="5"/>
      <c r="R44" s="5"/>
      <c r="S44" s="5"/>
      <c r="T44" s="5"/>
      <c r="U44" s="5"/>
      <c r="V44" s="5"/>
      <c r="W44" s="5"/>
      <c r="X44" s="5"/>
      <c r="Y44" s="5"/>
      <c r="Z44" s="5"/>
      <c r="AA44" s="5"/>
      <c r="AB44" s="5"/>
      <c r="AC44" s="5"/>
    </row>
    <row r="45" spans="1:29" ht="21" customHeight="1">
      <c r="A45" s="5" t="s">
        <v>563</v>
      </c>
      <c r="B45" s="5" t="s">
        <v>565</v>
      </c>
      <c r="C45" s="5" t="s">
        <v>41</v>
      </c>
      <c r="D45" s="5" t="s">
        <v>47</v>
      </c>
      <c r="E45" s="5" t="s">
        <v>29</v>
      </c>
      <c r="F45" s="7">
        <v>6</v>
      </c>
      <c r="G45" s="7">
        <v>12</v>
      </c>
      <c r="H45" s="5" t="s">
        <v>538</v>
      </c>
      <c r="I45" s="9" t="s">
        <v>47</v>
      </c>
      <c r="J45" s="5" t="s">
        <v>430</v>
      </c>
      <c r="K45" s="5" t="s">
        <v>569</v>
      </c>
      <c r="L45" s="5" t="s">
        <v>570</v>
      </c>
      <c r="M45" s="5" t="s">
        <v>53</v>
      </c>
      <c r="N45" s="5" t="s">
        <v>55</v>
      </c>
      <c r="O45" s="5"/>
      <c r="P45" s="5"/>
      <c r="Q45" s="5"/>
      <c r="R45" s="5"/>
      <c r="S45" s="5"/>
      <c r="T45" s="5"/>
      <c r="U45" s="5"/>
      <c r="V45" s="5"/>
      <c r="W45" s="5"/>
      <c r="X45" s="5"/>
      <c r="Y45" s="5"/>
      <c r="Z45" s="5"/>
      <c r="AA45" s="5"/>
      <c r="AB45" s="5"/>
      <c r="AC45" s="5"/>
    </row>
    <row r="46" spans="1:29" ht="21" customHeight="1">
      <c r="A46" s="5" t="s">
        <v>573</v>
      </c>
      <c r="B46" s="5" t="s">
        <v>574</v>
      </c>
      <c r="C46" s="5" t="s">
        <v>27</v>
      </c>
      <c r="D46" s="5" t="s">
        <v>575</v>
      </c>
      <c r="E46" s="5" t="s">
        <v>45</v>
      </c>
      <c r="F46" s="7">
        <v>6</v>
      </c>
      <c r="G46" s="7">
        <v>15</v>
      </c>
      <c r="H46" s="5" t="s">
        <v>214</v>
      </c>
      <c r="I46" s="9" t="s">
        <v>47</v>
      </c>
      <c r="J46" s="5" t="s">
        <v>273</v>
      </c>
      <c r="K46" s="5" t="s">
        <v>578</v>
      </c>
      <c r="L46" s="5" t="s">
        <v>579</v>
      </c>
      <c r="M46" s="5" t="s">
        <v>37</v>
      </c>
      <c r="N46" s="5" t="s">
        <v>55</v>
      </c>
      <c r="O46" s="5"/>
      <c r="P46" s="5"/>
      <c r="Q46" s="5"/>
      <c r="R46" s="5"/>
      <c r="S46" s="5"/>
      <c r="T46" s="5"/>
      <c r="U46" s="5"/>
      <c r="V46" s="5"/>
      <c r="W46" s="5"/>
      <c r="X46" s="5"/>
      <c r="Y46" s="5"/>
      <c r="Z46" s="5"/>
      <c r="AA46" s="5"/>
      <c r="AB46" s="5"/>
      <c r="AC46" s="5"/>
    </row>
    <row r="47" spans="1:29" ht="21" customHeight="1">
      <c r="A47" s="5" t="s">
        <v>581</v>
      </c>
      <c r="B47" s="5" t="s">
        <v>582</v>
      </c>
      <c r="C47" s="5" t="s">
        <v>27</v>
      </c>
      <c r="D47" s="5" t="s">
        <v>575</v>
      </c>
      <c r="E47" s="5" t="s">
        <v>45</v>
      </c>
      <c r="F47" s="7">
        <v>6</v>
      </c>
      <c r="G47" s="7">
        <v>18</v>
      </c>
      <c r="H47" s="5" t="s">
        <v>585</v>
      </c>
      <c r="I47" s="5" t="s">
        <v>66</v>
      </c>
      <c r="J47" s="5" t="s">
        <v>586</v>
      </c>
      <c r="K47" s="5" t="s">
        <v>587</v>
      </c>
      <c r="L47" s="5" t="s">
        <v>588</v>
      </c>
      <c r="M47" s="5" t="s">
        <v>53</v>
      </c>
      <c r="N47" s="5" t="s">
        <v>38</v>
      </c>
      <c r="O47" s="5"/>
      <c r="P47" s="5"/>
      <c r="Q47" s="5"/>
      <c r="R47" s="5"/>
      <c r="S47" s="5"/>
      <c r="T47" s="5"/>
      <c r="U47" s="5"/>
      <c r="V47" s="5"/>
      <c r="W47" s="5"/>
      <c r="X47" s="5"/>
      <c r="Y47" s="5"/>
      <c r="Z47" s="5"/>
      <c r="AA47" s="5"/>
      <c r="AB47" s="5"/>
      <c r="AC47" s="5"/>
    </row>
    <row r="48" spans="1:29" ht="21" customHeight="1">
      <c r="A48" s="5" t="s">
        <v>593</v>
      </c>
      <c r="B48" s="5" t="s">
        <v>595</v>
      </c>
      <c r="C48" s="5" t="s">
        <v>170</v>
      </c>
      <c r="D48" s="5" t="s">
        <v>342</v>
      </c>
      <c r="E48" s="5" t="s">
        <v>45</v>
      </c>
      <c r="F48" s="7">
        <v>6</v>
      </c>
      <c r="G48" s="7">
        <v>10</v>
      </c>
      <c r="H48" s="5" t="s">
        <v>548</v>
      </c>
      <c r="I48" s="5" t="s">
        <v>31</v>
      </c>
      <c r="J48" s="5" t="s">
        <v>598</v>
      </c>
      <c r="K48" s="5" t="s">
        <v>599</v>
      </c>
      <c r="L48" s="5" t="s">
        <v>601</v>
      </c>
      <c r="M48" s="5" t="s">
        <v>100</v>
      </c>
      <c r="N48" s="5" t="s">
        <v>55</v>
      </c>
      <c r="O48" s="5"/>
      <c r="P48" s="5"/>
      <c r="Q48" s="5"/>
      <c r="R48" s="5"/>
      <c r="S48" s="5"/>
      <c r="T48" s="5"/>
      <c r="U48" s="5"/>
      <c r="V48" s="5"/>
      <c r="W48" s="5"/>
      <c r="X48" s="5"/>
      <c r="Y48" s="5"/>
      <c r="Z48" s="5"/>
      <c r="AA48" s="5"/>
      <c r="AB48" s="5"/>
      <c r="AC48" s="5"/>
    </row>
    <row r="49" spans="1:29" ht="21" customHeight="1">
      <c r="A49" s="5" t="s">
        <v>605</v>
      </c>
      <c r="B49" s="5" t="s">
        <v>606</v>
      </c>
      <c r="C49" s="5" t="s">
        <v>41</v>
      </c>
      <c r="D49" s="5" t="s">
        <v>43</v>
      </c>
      <c r="E49" s="5" t="s">
        <v>45</v>
      </c>
      <c r="F49" s="7">
        <v>6</v>
      </c>
      <c r="G49" s="7">
        <v>10</v>
      </c>
      <c r="H49" s="5" t="s">
        <v>548</v>
      </c>
      <c r="I49" s="5" t="s">
        <v>108</v>
      </c>
      <c r="J49" s="5" t="s">
        <v>608</v>
      </c>
      <c r="K49" s="5" t="s">
        <v>610</v>
      </c>
      <c r="L49" s="5" t="s">
        <v>611</v>
      </c>
      <c r="M49" s="5" t="s">
        <v>100</v>
      </c>
      <c r="N49" s="5" t="s">
        <v>55</v>
      </c>
      <c r="O49" s="5"/>
      <c r="P49" s="5"/>
      <c r="Q49" s="5"/>
      <c r="R49" s="5"/>
      <c r="S49" s="5"/>
      <c r="T49" s="5"/>
      <c r="U49" s="5"/>
      <c r="V49" s="5"/>
      <c r="W49" s="5"/>
      <c r="X49" s="5"/>
      <c r="Y49" s="5"/>
      <c r="Z49" s="5"/>
      <c r="AA49" s="5"/>
      <c r="AB49" s="5"/>
      <c r="AC49" s="5"/>
    </row>
    <row r="50" spans="1:29" ht="21" customHeight="1">
      <c r="A50" s="5" t="s">
        <v>614</v>
      </c>
      <c r="B50" s="5" t="s">
        <v>615</v>
      </c>
      <c r="C50" s="5" t="s">
        <v>170</v>
      </c>
      <c r="D50" s="5" t="s">
        <v>390</v>
      </c>
      <c r="E50" s="5" t="s">
        <v>45</v>
      </c>
      <c r="F50" s="7">
        <v>6</v>
      </c>
      <c r="G50" s="7">
        <v>15</v>
      </c>
      <c r="H50" s="5" t="s">
        <v>214</v>
      </c>
      <c r="I50" s="5" t="s">
        <v>125</v>
      </c>
      <c r="J50" s="5" t="s">
        <v>430</v>
      </c>
      <c r="K50" s="5" t="s">
        <v>617</v>
      </c>
      <c r="L50" s="5" t="s">
        <v>619</v>
      </c>
      <c r="M50" s="5" t="s">
        <v>42</v>
      </c>
      <c r="N50" s="5" t="s">
        <v>237</v>
      </c>
      <c r="O50" s="5"/>
      <c r="P50" s="5"/>
      <c r="Q50" s="5"/>
      <c r="R50" s="5"/>
      <c r="S50" s="5"/>
      <c r="T50" s="5"/>
      <c r="U50" s="5"/>
      <c r="V50" s="5"/>
      <c r="W50" s="5"/>
      <c r="X50" s="5"/>
      <c r="Y50" s="5"/>
      <c r="Z50" s="5"/>
      <c r="AA50" s="5"/>
      <c r="AB50" s="5"/>
      <c r="AC50" s="5"/>
    </row>
    <row r="51" spans="1:29" ht="21" customHeight="1">
      <c r="A51" s="5" t="s">
        <v>622</v>
      </c>
      <c r="B51" s="5" t="s">
        <v>623</v>
      </c>
      <c r="C51" s="5" t="s">
        <v>20</v>
      </c>
      <c r="D51" s="5" t="s">
        <v>47</v>
      </c>
      <c r="E51" s="5" t="s">
        <v>45</v>
      </c>
      <c r="F51" s="7">
        <v>6</v>
      </c>
      <c r="G51" s="7">
        <v>12</v>
      </c>
      <c r="H51" s="5" t="s">
        <v>538</v>
      </c>
      <c r="I51" s="5" t="s">
        <v>125</v>
      </c>
      <c r="J51" s="5" t="s">
        <v>57</v>
      </c>
      <c r="K51" s="5" t="s">
        <v>626</v>
      </c>
      <c r="L51" s="5" t="s">
        <v>628</v>
      </c>
      <c r="M51" s="5" t="s">
        <v>53</v>
      </c>
      <c r="N51" s="5" t="s">
        <v>55</v>
      </c>
      <c r="O51" s="5"/>
      <c r="P51" s="5"/>
      <c r="Q51" s="5"/>
      <c r="R51" s="5"/>
      <c r="S51" s="5"/>
      <c r="T51" s="5"/>
      <c r="U51" s="5"/>
      <c r="V51" s="5"/>
      <c r="W51" s="5"/>
      <c r="X51" s="5"/>
      <c r="Y51" s="5"/>
      <c r="Z51" s="5"/>
      <c r="AA51" s="5"/>
      <c r="AB51" s="5"/>
      <c r="AC51" s="5"/>
    </row>
    <row r="52" spans="1:29" ht="21" customHeight="1">
      <c r="A52" s="5" t="s">
        <v>631</v>
      </c>
      <c r="B52" s="5" t="s">
        <v>632</v>
      </c>
      <c r="C52" s="5" t="s">
        <v>170</v>
      </c>
      <c r="D52" s="5" t="s">
        <v>390</v>
      </c>
      <c r="E52" s="5" t="s">
        <v>45</v>
      </c>
      <c r="F52" s="7">
        <v>6</v>
      </c>
      <c r="G52" s="7">
        <v>17</v>
      </c>
      <c r="H52" s="5" t="s">
        <v>634</v>
      </c>
      <c r="I52" s="5" t="s">
        <v>31</v>
      </c>
      <c r="J52" s="5" t="s">
        <v>633</v>
      </c>
      <c r="K52" s="5" t="s">
        <v>636</v>
      </c>
      <c r="L52" s="5" t="s">
        <v>637</v>
      </c>
      <c r="M52" s="5" t="s">
        <v>37</v>
      </c>
      <c r="N52" s="5" t="s">
        <v>55</v>
      </c>
      <c r="O52" s="5"/>
      <c r="P52" s="5"/>
      <c r="Q52" s="5"/>
      <c r="R52" s="5"/>
      <c r="S52" s="5"/>
      <c r="T52" s="5"/>
      <c r="U52" s="5"/>
      <c r="V52" s="5"/>
      <c r="W52" s="5"/>
      <c r="X52" s="5"/>
      <c r="Y52" s="5"/>
      <c r="Z52" s="5"/>
      <c r="AA52" s="5"/>
      <c r="AB52" s="5"/>
      <c r="AC52" s="5"/>
    </row>
    <row r="53" spans="1:29" ht="21" customHeight="1">
      <c r="A53" s="5" t="s">
        <v>116</v>
      </c>
      <c r="B53" s="5" t="s">
        <v>640</v>
      </c>
      <c r="C53" s="5" t="s">
        <v>27</v>
      </c>
      <c r="D53" s="5" t="s">
        <v>212</v>
      </c>
      <c r="E53" s="5" t="s">
        <v>29</v>
      </c>
      <c r="F53" s="7">
        <v>6</v>
      </c>
      <c r="G53" s="7">
        <v>10</v>
      </c>
      <c r="H53" s="5" t="s">
        <v>548</v>
      </c>
      <c r="I53" s="5" t="s">
        <v>125</v>
      </c>
      <c r="J53" s="5" t="s">
        <v>644</v>
      </c>
      <c r="K53" s="5"/>
      <c r="L53" s="5" t="s">
        <v>646</v>
      </c>
      <c r="M53" s="5" t="s">
        <v>648</v>
      </c>
      <c r="N53" s="5" t="s">
        <v>405</v>
      </c>
      <c r="O53" s="5"/>
      <c r="P53" s="5"/>
      <c r="Q53" s="5"/>
      <c r="R53" s="5"/>
      <c r="S53" s="5"/>
      <c r="T53" s="5"/>
      <c r="U53" s="5"/>
      <c r="V53" s="5"/>
      <c r="W53" s="5"/>
      <c r="X53" s="5"/>
      <c r="Y53" s="5"/>
      <c r="Z53" s="5"/>
      <c r="AA53" s="5"/>
      <c r="AB53" s="5"/>
      <c r="AC53" s="5"/>
    </row>
    <row r="54" spans="1:29" ht="21" customHeight="1">
      <c r="A54" s="5" t="s">
        <v>654</v>
      </c>
      <c r="B54" s="5" t="s">
        <v>656</v>
      </c>
      <c r="C54" s="5" t="s">
        <v>170</v>
      </c>
      <c r="D54" s="5" t="s">
        <v>390</v>
      </c>
      <c r="E54" s="5" t="s">
        <v>45</v>
      </c>
      <c r="F54" s="7">
        <v>6</v>
      </c>
      <c r="G54" s="7">
        <v>10</v>
      </c>
      <c r="H54" s="5" t="s">
        <v>548</v>
      </c>
      <c r="I54" s="9" t="s">
        <v>47</v>
      </c>
      <c r="J54" s="5" t="s">
        <v>412</v>
      </c>
      <c r="K54" s="5" t="s">
        <v>660</v>
      </c>
      <c r="L54" s="5" t="s">
        <v>661</v>
      </c>
      <c r="M54" s="5" t="s">
        <v>53</v>
      </c>
      <c r="N54" s="5" t="s">
        <v>405</v>
      </c>
      <c r="O54" s="5"/>
      <c r="P54" s="5"/>
      <c r="Q54" s="5"/>
      <c r="R54" s="5"/>
      <c r="S54" s="5"/>
      <c r="T54" s="5"/>
      <c r="U54" s="5"/>
      <c r="V54" s="5"/>
      <c r="W54" s="5"/>
      <c r="X54" s="5"/>
      <c r="Y54" s="5"/>
      <c r="Z54" s="5"/>
      <c r="AA54" s="5"/>
      <c r="AB54" s="5"/>
      <c r="AC54" s="5"/>
    </row>
    <row r="55" spans="1:29" ht="21" customHeight="1">
      <c r="A55" s="5" t="s">
        <v>116</v>
      </c>
      <c r="B55" s="5" t="s">
        <v>662</v>
      </c>
      <c r="C55" s="5" t="s">
        <v>27</v>
      </c>
      <c r="D55" s="5" t="s">
        <v>80</v>
      </c>
      <c r="E55" s="5" t="s">
        <v>45</v>
      </c>
      <c r="F55" s="7">
        <v>6</v>
      </c>
      <c r="G55" s="7">
        <v>15</v>
      </c>
      <c r="H55" s="5" t="s">
        <v>214</v>
      </c>
      <c r="I55" s="5" t="s">
        <v>125</v>
      </c>
      <c r="J55" s="5" t="s">
        <v>663</v>
      </c>
      <c r="K55" s="5"/>
      <c r="L55" s="5" t="s">
        <v>665</v>
      </c>
      <c r="M55" s="5" t="s">
        <v>37</v>
      </c>
      <c r="N55" s="5" t="s">
        <v>44</v>
      </c>
      <c r="O55" s="5"/>
      <c r="P55" s="5"/>
      <c r="Q55" s="5"/>
      <c r="R55" s="5"/>
      <c r="S55" s="5"/>
      <c r="T55" s="5"/>
      <c r="U55" s="5"/>
      <c r="V55" s="5"/>
      <c r="W55" s="5"/>
      <c r="X55" s="5"/>
      <c r="Y55" s="5"/>
      <c r="Z55" s="5"/>
      <c r="AA55" s="5"/>
      <c r="AB55" s="5"/>
      <c r="AC55" s="5"/>
    </row>
    <row r="56" spans="1:29" ht="21" customHeight="1">
      <c r="A56" s="5" t="s">
        <v>130</v>
      </c>
      <c r="B56" s="5" t="s">
        <v>669</v>
      </c>
      <c r="C56" s="5" t="s">
        <v>41</v>
      </c>
      <c r="D56" s="5" t="s">
        <v>47</v>
      </c>
      <c r="E56" s="5" t="s">
        <v>45</v>
      </c>
      <c r="F56" s="7">
        <v>6</v>
      </c>
      <c r="G56" s="7">
        <v>10</v>
      </c>
      <c r="H56" s="5" t="s">
        <v>548</v>
      </c>
      <c r="I56" s="9" t="s">
        <v>47</v>
      </c>
      <c r="J56" s="5" t="s">
        <v>586</v>
      </c>
      <c r="K56" s="5" t="s">
        <v>671</v>
      </c>
      <c r="L56" s="5" t="s">
        <v>673</v>
      </c>
      <c r="M56" s="5" t="s">
        <v>37</v>
      </c>
      <c r="N56" s="5" t="s">
        <v>55</v>
      </c>
      <c r="O56" s="5"/>
      <c r="P56" s="5"/>
      <c r="Q56" s="5"/>
      <c r="R56" s="5"/>
      <c r="S56" s="5"/>
      <c r="T56" s="5"/>
      <c r="U56" s="5"/>
      <c r="V56" s="5"/>
      <c r="W56" s="5"/>
      <c r="X56" s="5"/>
      <c r="Y56" s="5"/>
      <c r="Z56" s="5"/>
      <c r="AA56" s="5"/>
      <c r="AB56" s="5"/>
      <c r="AC56" s="5"/>
    </row>
    <row r="57" spans="1:29" ht="21" customHeight="1">
      <c r="A57" s="5" t="s">
        <v>677</v>
      </c>
      <c r="B57" s="5" t="s">
        <v>679</v>
      </c>
      <c r="C57" s="5" t="s">
        <v>27</v>
      </c>
      <c r="D57" s="5" t="s">
        <v>85</v>
      </c>
      <c r="E57" s="5" t="s">
        <v>45</v>
      </c>
      <c r="F57" s="7">
        <v>6</v>
      </c>
      <c r="G57" s="7">
        <v>20</v>
      </c>
      <c r="H57" s="5" t="s">
        <v>683</v>
      </c>
      <c r="I57" s="5" t="s">
        <v>108</v>
      </c>
      <c r="J57" s="5" t="s">
        <v>57</v>
      </c>
      <c r="K57" s="5" t="s">
        <v>687</v>
      </c>
      <c r="L57" s="5" t="s">
        <v>691</v>
      </c>
      <c r="M57" s="5" t="s">
        <v>53</v>
      </c>
      <c r="N57" s="5" t="s">
        <v>405</v>
      </c>
      <c r="O57" s="5"/>
      <c r="P57" s="5"/>
      <c r="Q57" s="5"/>
      <c r="R57" s="5"/>
      <c r="S57" s="5"/>
      <c r="T57" s="5"/>
      <c r="U57" s="5"/>
      <c r="V57" s="5"/>
      <c r="W57" s="5"/>
      <c r="X57" s="5"/>
      <c r="Y57" s="5"/>
      <c r="Z57" s="5"/>
      <c r="AA57" s="5"/>
      <c r="AB57" s="5"/>
      <c r="AC57" s="5"/>
    </row>
    <row r="58" spans="1:29" ht="21" customHeight="1">
      <c r="A58" s="5" t="s">
        <v>693</v>
      </c>
      <c r="B58" s="5" t="s">
        <v>694</v>
      </c>
      <c r="C58" s="5" t="s">
        <v>41</v>
      </c>
      <c r="D58" s="5" t="s">
        <v>169</v>
      </c>
      <c r="E58" s="5" t="s">
        <v>45</v>
      </c>
      <c r="F58" s="7">
        <v>6</v>
      </c>
      <c r="G58" s="7">
        <v>15</v>
      </c>
      <c r="H58" s="5" t="s">
        <v>214</v>
      </c>
      <c r="I58" s="9" t="s">
        <v>47</v>
      </c>
      <c r="J58" s="5" t="s">
        <v>57</v>
      </c>
      <c r="K58" s="5" t="s">
        <v>697</v>
      </c>
      <c r="L58" s="5" t="s">
        <v>699</v>
      </c>
      <c r="M58" s="5" t="s">
        <v>37</v>
      </c>
      <c r="N58" s="5" t="s">
        <v>55</v>
      </c>
      <c r="O58" s="5"/>
      <c r="P58" s="5"/>
      <c r="Q58" s="5"/>
      <c r="R58" s="5"/>
      <c r="S58" s="5"/>
      <c r="T58" s="5"/>
      <c r="U58" s="5"/>
      <c r="V58" s="5"/>
      <c r="W58" s="5"/>
      <c r="X58" s="5"/>
      <c r="Y58" s="5"/>
      <c r="Z58" s="5"/>
      <c r="AA58" s="5"/>
      <c r="AB58" s="5"/>
      <c r="AC58" s="5"/>
    </row>
    <row r="59" spans="1:29" ht="21" customHeight="1">
      <c r="A59" s="5" t="s">
        <v>702</v>
      </c>
      <c r="B59" s="5" t="s">
        <v>703</v>
      </c>
      <c r="C59" s="5" t="s">
        <v>170</v>
      </c>
      <c r="D59" s="5" t="s">
        <v>47</v>
      </c>
      <c r="E59" s="5" t="s">
        <v>45</v>
      </c>
      <c r="F59" s="7">
        <v>6</v>
      </c>
      <c r="G59" s="7">
        <v>10</v>
      </c>
      <c r="H59" s="5" t="s">
        <v>548</v>
      </c>
      <c r="I59" s="9" t="s">
        <v>47</v>
      </c>
      <c r="J59" s="5" t="s">
        <v>706</v>
      </c>
      <c r="K59" s="5"/>
      <c r="L59" s="5"/>
      <c r="M59" s="5" t="s">
        <v>37</v>
      </c>
      <c r="N59" s="5" t="s">
        <v>55</v>
      </c>
      <c r="O59" s="5"/>
      <c r="P59" s="5"/>
      <c r="Q59" s="5"/>
      <c r="R59" s="5"/>
      <c r="S59" s="5"/>
      <c r="T59" s="5"/>
      <c r="U59" s="5"/>
      <c r="V59" s="5"/>
      <c r="W59" s="5"/>
      <c r="X59" s="5"/>
      <c r="Y59" s="5"/>
      <c r="Z59" s="5"/>
      <c r="AA59" s="5"/>
      <c r="AB59" s="5"/>
      <c r="AC59" s="5"/>
    </row>
    <row r="60" spans="1:29" ht="21" customHeight="1">
      <c r="A60" s="5" t="s">
        <v>709</v>
      </c>
      <c r="B60" s="5" t="s">
        <v>710</v>
      </c>
      <c r="C60" s="5" t="s">
        <v>41</v>
      </c>
      <c r="D60" s="5" t="s">
        <v>94</v>
      </c>
      <c r="E60" s="5" t="s">
        <v>29</v>
      </c>
      <c r="F60" s="7">
        <v>6</v>
      </c>
      <c r="G60" s="7">
        <v>15</v>
      </c>
      <c r="H60" s="5" t="s">
        <v>214</v>
      </c>
      <c r="I60" s="9" t="s">
        <v>47</v>
      </c>
      <c r="J60" s="5" t="s">
        <v>57</v>
      </c>
      <c r="K60" s="5" t="s">
        <v>712</v>
      </c>
      <c r="L60" s="5" t="s">
        <v>715</v>
      </c>
      <c r="M60" s="5" t="s">
        <v>53</v>
      </c>
      <c r="N60" s="5" t="s">
        <v>55</v>
      </c>
      <c r="O60" s="5"/>
      <c r="P60" s="5"/>
      <c r="Q60" s="5"/>
      <c r="R60" s="5"/>
      <c r="S60" s="5"/>
      <c r="T60" s="5"/>
      <c r="U60" s="5"/>
      <c r="V60" s="5"/>
      <c r="W60" s="5"/>
      <c r="X60" s="5"/>
      <c r="Y60" s="5"/>
      <c r="Z60" s="5"/>
      <c r="AA60" s="5"/>
      <c r="AB60" s="5"/>
      <c r="AC60" s="5"/>
    </row>
    <row r="61" spans="1:29" ht="21" customHeight="1">
      <c r="A61" s="5" t="s">
        <v>720</v>
      </c>
      <c r="B61" s="5" t="s">
        <v>721</v>
      </c>
      <c r="C61" s="5" t="s">
        <v>27</v>
      </c>
      <c r="D61" s="5" t="s">
        <v>54</v>
      </c>
      <c r="E61" s="5" t="s">
        <v>45</v>
      </c>
      <c r="F61" s="7">
        <v>6</v>
      </c>
      <c r="G61" s="7">
        <v>10</v>
      </c>
      <c r="H61" s="5" t="s">
        <v>548</v>
      </c>
      <c r="I61" s="9" t="s">
        <v>47</v>
      </c>
      <c r="J61" s="5" t="s">
        <v>48</v>
      </c>
      <c r="K61" s="5" t="s">
        <v>723</v>
      </c>
      <c r="L61" s="5" t="s">
        <v>725</v>
      </c>
      <c r="M61" s="5" t="s">
        <v>100</v>
      </c>
      <c r="N61" s="5" t="s">
        <v>55</v>
      </c>
      <c r="O61" s="5"/>
      <c r="P61" s="5"/>
      <c r="Q61" s="5"/>
      <c r="R61" s="5"/>
      <c r="S61" s="5"/>
      <c r="T61" s="5"/>
      <c r="U61" s="5"/>
      <c r="V61" s="5"/>
      <c r="W61" s="5"/>
      <c r="X61" s="5"/>
      <c r="Y61" s="5"/>
      <c r="Z61" s="5"/>
      <c r="AA61" s="5"/>
      <c r="AB61" s="5"/>
      <c r="AC61" s="5"/>
    </row>
    <row r="62" spans="1:29" ht="21" customHeight="1">
      <c r="A62" s="5" t="s">
        <v>631</v>
      </c>
      <c r="B62" s="5" t="s">
        <v>729</v>
      </c>
      <c r="C62" s="5" t="s">
        <v>170</v>
      </c>
      <c r="D62" s="5" t="s">
        <v>342</v>
      </c>
      <c r="E62" s="5" t="s">
        <v>45</v>
      </c>
      <c r="F62" s="7">
        <v>6</v>
      </c>
      <c r="G62" s="7">
        <v>10</v>
      </c>
      <c r="H62" s="5" t="s">
        <v>548</v>
      </c>
      <c r="I62" s="9" t="s">
        <v>47</v>
      </c>
      <c r="J62" s="5" t="s">
        <v>484</v>
      </c>
      <c r="K62" s="5"/>
      <c r="L62" s="5"/>
      <c r="M62" s="5" t="s">
        <v>42</v>
      </c>
      <c r="N62" s="5" t="s">
        <v>237</v>
      </c>
      <c r="O62" s="5"/>
      <c r="P62" s="5"/>
      <c r="Q62" s="5"/>
      <c r="R62" s="5"/>
      <c r="S62" s="5"/>
      <c r="T62" s="5"/>
      <c r="U62" s="5"/>
      <c r="V62" s="5"/>
      <c r="W62" s="5"/>
      <c r="X62" s="5"/>
      <c r="Y62" s="5"/>
      <c r="Z62" s="5"/>
      <c r="AA62" s="5"/>
      <c r="AB62" s="5"/>
      <c r="AC62" s="5"/>
    </row>
    <row r="63" spans="1:29" ht="21" customHeight="1">
      <c r="A63" s="5" t="s">
        <v>733</v>
      </c>
      <c r="B63" s="5" t="s">
        <v>734</v>
      </c>
      <c r="C63" s="5" t="s">
        <v>27</v>
      </c>
      <c r="D63" s="5" t="s">
        <v>119</v>
      </c>
      <c r="E63" s="5" t="s">
        <v>45</v>
      </c>
      <c r="F63" s="7">
        <v>6</v>
      </c>
      <c r="G63" s="7">
        <v>10</v>
      </c>
      <c r="H63" s="5" t="s">
        <v>548</v>
      </c>
      <c r="I63" s="5" t="s">
        <v>125</v>
      </c>
      <c r="J63" s="5" t="s">
        <v>68</v>
      </c>
      <c r="K63" s="5" t="s">
        <v>738</v>
      </c>
      <c r="L63" s="5" t="s">
        <v>739</v>
      </c>
      <c r="M63" s="5" t="s">
        <v>100</v>
      </c>
      <c r="N63" s="5" t="s">
        <v>405</v>
      </c>
      <c r="O63" s="5"/>
      <c r="P63" s="5"/>
      <c r="Q63" s="5"/>
      <c r="R63" s="5"/>
      <c r="S63" s="5"/>
      <c r="T63" s="5"/>
      <c r="U63" s="5"/>
      <c r="V63" s="5"/>
      <c r="W63" s="5"/>
      <c r="X63" s="5"/>
      <c r="Y63" s="5"/>
      <c r="Z63" s="5"/>
      <c r="AA63" s="5"/>
      <c r="AB63" s="5"/>
      <c r="AC63" s="5"/>
    </row>
    <row r="64" spans="1:29" ht="21" customHeight="1">
      <c r="A64" s="5" t="s">
        <v>743</v>
      </c>
      <c r="B64" s="5" t="s">
        <v>746</v>
      </c>
      <c r="C64" s="5" t="s">
        <v>41</v>
      </c>
      <c r="D64" s="5" t="s">
        <v>114</v>
      </c>
      <c r="E64" s="5" t="s">
        <v>45</v>
      </c>
      <c r="F64" s="7">
        <v>6</v>
      </c>
      <c r="G64" s="7">
        <v>20</v>
      </c>
      <c r="H64" s="5" t="s">
        <v>683</v>
      </c>
      <c r="I64" s="5" t="s">
        <v>125</v>
      </c>
      <c r="J64" s="5" t="s">
        <v>430</v>
      </c>
      <c r="K64" s="5" t="s">
        <v>749</v>
      </c>
      <c r="L64" s="5" t="s">
        <v>750</v>
      </c>
      <c r="M64" s="5" t="s">
        <v>37</v>
      </c>
      <c r="N64" s="5" t="s">
        <v>44</v>
      </c>
      <c r="O64" s="5"/>
      <c r="P64" s="5"/>
      <c r="Q64" s="5"/>
      <c r="R64" s="5"/>
      <c r="S64" s="5"/>
      <c r="T64" s="5"/>
      <c r="U64" s="5"/>
      <c r="V64" s="5"/>
      <c r="W64" s="5"/>
      <c r="X64" s="5"/>
      <c r="Y64" s="5"/>
      <c r="Z64" s="5"/>
      <c r="AA64" s="5"/>
      <c r="AB64" s="5"/>
      <c r="AC64" s="5"/>
    </row>
    <row r="65" spans="1:29" ht="21" customHeight="1">
      <c r="A65" s="5" t="s">
        <v>631</v>
      </c>
      <c r="B65" s="5" t="s">
        <v>753</v>
      </c>
      <c r="C65" s="5" t="s">
        <v>170</v>
      </c>
      <c r="D65" s="5" t="s">
        <v>171</v>
      </c>
      <c r="E65" s="5" t="s">
        <v>45</v>
      </c>
      <c r="F65" s="7">
        <v>6</v>
      </c>
      <c r="G65" s="7">
        <v>15</v>
      </c>
      <c r="H65" s="5" t="s">
        <v>214</v>
      </c>
      <c r="I65" s="5" t="s">
        <v>125</v>
      </c>
      <c r="J65" s="5" t="s">
        <v>68</v>
      </c>
      <c r="K65" s="5" t="s">
        <v>754</v>
      </c>
      <c r="L65" s="5" t="s">
        <v>757</v>
      </c>
      <c r="M65" s="5" t="s">
        <v>100</v>
      </c>
      <c r="N65" s="5" t="s">
        <v>55</v>
      </c>
      <c r="O65" s="5"/>
      <c r="P65" s="5"/>
      <c r="Q65" s="5"/>
      <c r="R65" s="5"/>
      <c r="S65" s="5"/>
      <c r="T65" s="5"/>
      <c r="U65" s="5"/>
      <c r="V65" s="5"/>
      <c r="W65" s="5"/>
      <c r="X65" s="5"/>
      <c r="Y65" s="5"/>
      <c r="Z65" s="5"/>
      <c r="AA65" s="5"/>
      <c r="AB65" s="5"/>
      <c r="AC65" s="5"/>
    </row>
    <row r="66" spans="1:29" ht="21" customHeight="1">
      <c r="A66" s="5" t="s">
        <v>130</v>
      </c>
      <c r="B66" s="5" t="s">
        <v>758</v>
      </c>
      <c r="C66" s="5" t="s">
        <v>170</v>
      </c>
      <c r="D66" s="5" t="s">
        <v>47</v>
      </c>
      <c r="E66" s="5" t="s">
        <v>29</v>
      </c>
      <c r="F66" s="7">
        <v>6</v>
      </c>
      <c r="G66" s="7">
        <v>12</v>
      </c>
      <c r="H66" s="5" t="s">
        <v>538</v>
      </c>
      <c r="I66" s="5" t="s">
        <v>125</v>
      </c>
      <c r="J66" s="5" t="s">
        <v>315</v>
      </c>
      <c r="K66" s="5" t="s">
        <v>761</v>
      </c>
      <c r="L66" s="5" t="s">
        <v>763</v>
      </c>
      <c r="M66" s="5" t="s">
        <v>53</v>
      </c>
      <c r="N66" s="5" t="s">
        <v>55</v>
      </c>
      <c r="O66" s="5"/>
      <c r="P66" s="5"/>
      <c r="Q66" s="5"/>
      <c r="R66" s="5"/>
      <c r="S66" s="5"/>
      <c r="T66" s="5"/>
      <c r="U66" s="5"/>
      <c r="V66" s="5"/>
      <c r="W66" s="5"/>
      <c r="X66" s="5"/>
      <c r="Y66" s="5"/>
      <c r="Z66" s="5"/>
      <c r="AA66" s="5"/>
      <c r="AB66" s="5"/>
      <c r="AC66" s="5"/>
    </row>
    <row r="67" spans="1:29" ht="21" customHeight="1">
      <c r="A67" s="5" t="s">
        <v>768</v>
      </c>
      <c r="B67" s="5" t="s">
        <v>770</v>
      </c>
      <c r="C67" s="5" t="s">
        <v>170</v>
      </c>
      <c r="D67" s="5" t="s">
        <v>390</v>
      </c>
      <c r="E67" s="5" t="s">
        <v>29</v>
      </c>
      <c r="F67" s="7">
        <v>6</v>
      </c>
      <c r="G67" s="7">
        <v>8</v>
      </c>
      <c r="H67" s="5" t="s">
        <v>672</v>
      </c>
      <c r="I67" s="9" t="s">
        <v>47</v>
      </c>
      <c r="J67" s="5" t="s">
        <v>537</v>
      </c>
      <c r="K67" s="5" t="s">
        <v>775</v>
      </c>
      <c r="L67" s="5" t="s">
        <v>776</v>
      </c>
      <c r="M67" s="5" t="s">
        <v>100</v>
      </c>
      <c r="N67" s="5" t="s">
        <v>55</v>
      </c>
      <c r="O67" s="5"/>
      <c r="P67" s="5"/>
      <c r="Q67" s="5"/>
      <c r="R67" s="5"/>
      <c r="S67" s="5"/>
      <c r="T67" s="5"/>
      <c r="U67" s="5"/>
      <c r="V67" s="5"/>
      <c r="W67" s="5"/>
      <c r="X67" s="5"/>
      <c r="Y67" s="5"/>
      <c r="Z67" s="5"/>
      <c r="AA67" s="5"/>
      <c r="AB67" s="5"/>
      <c r="AC67" s="5"/>
    </row>
    <row r="68" spans="1:29" ht="21" customHeight="1">
      <c r="A68" s="5" t="s">
        <v>778</v>
      </c>
      <c r="B68" s="5" t="s">
        <v>779</v>
      </c>
      <c r="C68" s="5" t="s">
        <v>27</v>
      </c>
      <c r="D68" s="5" t="s">
        <v>54</v>
      </c>
      <c r="E68" s="5" t="s">
        <v>29</v>
      </c>
      <c r="F68" s="7">
        <v>6</v>
      </c>
      <c r="G68" s="7">
        <v>8</v>
      </c>
      <c r="H68" s="5" t="s">
        <v>672</v>
      </c>
      <c r="I68" s="9" t="s">
        <v>47</v>
      </c>
      <c r="J68" s="5" t="s">
        <v>780</v>
      </c>
      <c r="K68" s="5"/>
      <c r="L68" s="5" t="s">
        <v>782</v>
      </c>
      <c r="M68" s="5" t="s">
        <v>37</v>
      </c>
      <c r="N68" s="5" t="s">
        <v>55</v>
      </c>
      <c r="O68" s="5"/>
      <c r="P68" s="5"/>
      <c r="Q68" s="5"/>
      <c r="R68" s="5"/>
      <c r="S68" s="5"/>
      <c r="T68" s="5"/>
      <c r="U68" s="5"/>
      <c r="V68" s="5"/>
      <c r="W68" s="5"/>
      <c r="X68" s="5"/>
      <c r="Y68" s="5"/>
      <c r="Z68" s="5"/>
      <c r="AA68" s="5"/>
      <c r="AB68" s="5"/>
      <c r="AC68" s="5"/>
    </row>
    <row r="69" spans="1:29" ht="21" customHeight="1">
      <c r="A69" s="5" t="s">
        <v>116</v>
      </c>
      <c r="B69" s="5" t="s">
        <v>783</v>
      </c>
      <c r="C69" s="5" t="s">
        <v>27</v>
      </c>
      <c r="D69" s="5" t="s">
        <v>85</v>
      </c>
      <c r="E69" s="5" t="s">
        <v>45</v>
      </c>
      <c r="F69" s="7">
        <v>6</v>
      </c>
      <c r="G69" s="7">
        <v>8</v>
      </c>
      <c r="H69" s="5" t="s">
        <v>672</v>
      </c>
      <c r="I69" s="5" t="s">
        <v>125</v>
      </c>
      <c r="J69" s="5" t="s">
        <v>48</v>
      </c>
      <c r="K69" s="5"/>
      <c r="L69" s="5" t="s">
        <v>786</v>
      </c>
      <c r="M69" s="5" t="s">
        <v>53</v>
      </c>
      <c r="N69" s="5" t="s">
        <v>55</v>
      </c>
      <c r="O69" s="5"/>
      <c r="P69" s="5"/>
      <c r="Q69" s="5"/>
      <c r="R69" s="5"/>
      <c r="S69" s="5"/>
      <c r="T69" s="5"/>
      <c r="U69" s="5"/>
      <c r="V69" s="5"/>
      <c r="W69" s="5"/>
      <c r="X69" s="5"/>
      <c r="Y69" s="5"/>
      <c r="Z69" s="5"/>
      <c r="AA69" s="5"/>
      <c r="AB69" s="5"/>
      <c r="AC69" s="5"/>
    </row>
    <row r="70" spans="1:29" ht="21" customHeight="1">
      <c r="A70" s="5" t="s">
        <v>790</v>
      </c>
      <c r="B70" s="5" t="s">
        <v>792</v>
      </c>
      <c r="C70" s="5" t="s">
        <v>41</v>
      </c>
      <c r="D70" s="5" t="s">
        <v>94</v>
      </c>
      <c r="E70" s="5" t="s">
        <v>45</v>
      </c>
      <c r="F70" s="7">
        <v>6</v>
      </c>
      <c r="G70" s="7">
        <v>8</v>
      </c>
      <c r="H70" s="5" t="s">
        <v>672</v>
      </c>
      <c r="I70" s="9" t="s">
        <v>47</v>
      </c>
      <c r="J70" s="5" t="s">
        <v>444</v>
      </c>
      <c r="K70" s="5" t="s">
        <v>795</v>
      </c>
      <c r="L70" s="5" t="s">
        <v>797</v>
      </c>
      <c r="M70" s="5" t="s">
        <v>100</v>
      </c>
      <c r="N70" s="5" t="s">
        <v>55</v>
      </c>
      <c r="O70" s="5"/>
      <c r="P70" s="5"/>
      <c r="Q70" s="5"/>
      <c r="R70" s="5"/>
      <c r="S70" s="5"/>
      <c r="T70" s="5"/>
      <c r="U70" s="5"/>
      <c r="V70" s="5"/>
      <c r="W70" s="5"/>
      <c r="X70" s="5"/>
      <c r="Y70" s="5"/>
      <c r="Z70" s="5"/>
      <c r="AA70" s="5"/>
      <c r="AB70" s="5"/>
      <c r="AC70" s="5"/>
    </row>
    <row r="71" spans="1:29" ht="21" customHeight="1">
      <c r="A71" s="5" t="s">
        <v>798</v>
      </c>
      <c r="B71" s="5" t="s">
        <v>799</v>
      </c>
      <c r="C71" s="5" t="s">
        <v>20</v>
      </c>
      <c r="D71" s="5" t="s">
        <v>47</v>
      </c>
      <c r="E71" s="5" t="s">
        <v>29</v>
      </c>
      <c r="F71" s="7">
        <v>6</v>
      </c>
      <c r="G71" s="7">
        <v>8</v>
      </c>
      <c r="H71" s="5" t="s">
        <v>672</v>
      </c>
      <c r="I71" s="5" t="s">
        <v>125</v>
      </c>
      <c r="J71" s="5" t="s">
        <v>802</v>
      </c>
      <c r="K71" s="5" t="s">
        <v>803</v>
      </c>
      <c r="L71" s="5" t="s">
        <v>805</v>
      </c>
      <c r="M71" s="5" t="s">
        <v>53</v>
      </c>
      <c r="N71" s="5" t="s">
        <v>55</v>
      </c>
      <c r="O71" s="5"/>
      <c r="P71" s="5"/>
      <c r="Q71" s="5"/>
      <c r="R71" s="5"/>
      <c r="S71" s="5"/>
      <c r="T71" s="5"/>
      <c r="U71" s="5"/>
      <c r="V71" s="5"/>
      <c r="W71" s="5"/>
      <c r="X71" s="5"/>
      <c r="Y71" s="5"/>
      <c r="Z71" s="5"/>
      <c r="AA71" s="5"/>
      <c r="AB71" s="5"/>
      <c r="AC71" s="5"/>
    </row>
    <row r="72" spans="1:29" ht="21" customHeight="1">
      <c r="A72" s="5" t="s">
        <v>116</v>
      </c>
      <c r="B72" s="5" t="s">
        <v>807</v>
      </c>
      <c r="C72" s="5" t="s">
        <v>27</v>
      </c>
      <c r="D72" s="5" t="s">
        <v>47</v>
      </c>
      <c r="E72" s="5" t="s">
        <v>29</v>
      </c>
      <c r="F72" s="7">
        <v>6</v>
      </c>
      <c r="G72" s="7">
        <v>8</v>
      </c>
      <c r="H72" s="5" t="s">
        <v>672</v>
      </c>
      <c r="I72" s="9" t="s">
        <v>47</v>
      </c>
      <c r="J72" s="5" t="s">
        <v>57</v>
      </c>
      <c r="K72" s="5" t="s">
        <v>810</v>
      </c>
      <c r="L72" s="5" t="s">
        <v>813</v>
      </c>
      <c r="M72" s="5" t="s">
        <v>100</v>
      </c>
      <c r="N72" s="5" t="s">
        <v>55</v>
      </c>
      <c r="O72" s="5"/>
      <c r="P72" s="5"/>
      <c r="Q72" s="5"/>
      <c r="R72" s="5"/>
      <c r="S72" s="5"/>
      <c r="T72" s="5"/>
      <c r="U72" s="5"/>
      <c r="V72" s="5"/>
      <c r="W72" s="5"/>
      <c r="X72" s="5"/>
      <c r="Y72" s="5"/>
      <c r="Z72" s="5"/>
      <c r="AA72" s="5"/>
      <c r="AB72" s="5"/>
      <c r="AC72" s="5"/>
    </row>
    <row r="73" spans="1:29" ht="21" customHeight="1">
      <c r="A73" s="5" t="s">
        <v>818</v>
      </c>
      <c r="B73" s="5" t="s">
        <v>819</v>
      </c>
      <c r="C73" s="5" t="s">
        <v>170</v>
      </c>
      <c r="D73" s="5" t="s">
        <v>171</v>
      </c>
      <c r="E73" s="5" t="s">
        <v>29</v>
      </c>
      <c r="F73" s="7">
        <v>6</v>
      </c>
      <c r="G73" s="7">
        <v>8</v>
      </c>
      <c r="H73" s="5" t="s">
        <v>672</v>
      </c>
      <c r="I73" s="5" t="s">
        <v>31</v>
      </c>
      <c r="J73" s="5" t="s">
        <v>57</v>
      </c>
      <c r="K73" s="5" t="s">
        <v>826</v>
      </c>
      <c r="L73" s="5" t="s">
        <v>828</v>
      </c>
      <c r="M73" s="5" t="s">
        <v>53</v>
      </c>
      <c r="N73" s="5" t="s">
        <v>55</v>
      </c>
      <c r="O73" s="5"/>
      <c r="P73" s="5"/>
      <c r="Q73" s="5"/>
      <c r="R73" s="5"/>
      <c r="S73" s="5"/>
      <c r="T73" s="5"/>
      <c r="U73" s="5"/>
      <c r="V73" s="5"/>
      <c r="W73" s="5"/>
      <c r="X73" s="5"/>
      <c r="Y73" s="5"/>
      <c r="Z73" s="5"/>
      <c r="AA73" s="5"/>
      <c r="AB73" s="5"/>
      <c r="AC73" s="5"/>
    </row>
    <row r="74" spans="1:29" ht="21" customHeight="1">
      <c r="A74" s="5" t="s">
        <v>116</v>
      </c>
      <c r="B74" s="5" t="s">
        <v>831</v>
      </c>
      <c r="C74" s="5" t="s">
        <v>27</v>
      </c>
      <c r="D74" s="5" t="s">
        <v>47</v>
      </c>
      <c r="E74" s="5" t="s">
        <v>29</v>
      </c>
      <c r="F74" s="7">
        <v>6</v>
      </c>
      <c r="G74" s="7">
        <v>8</v>
      </c>
      <c r="H74" s="5" t="s">
        <v>672</v>
      </c>
      <c r="I74" s="9" t="s">
        <v>47</v>
      </c>
      <c r="J74" s="5" t="s">
        <v>224</v>
      </c>
      <c r="K74" s="5" t="s">
        <v>834</v>
      </c>
      <c r="L74" s="5" t="s">
        <v>835</v>
      </c>
      <c r="M74" s="5" t="s">
        <v>37</v>
      </c>
      <c r="N74" s="5" t="s">
        <v>38</v>
      </c>
      <c r="O74" s="5"/>
      <c r="P74" s="5"/>
      <c r="Q74" s="5"/>
      <c r="R74" s="5"/>
      <c r="S74" s="5"/>
      <c r="T74" s="5"/>
      <c r="U74" s="5"/>
      <c r="V74" s="5"/>
      <c r="W74" s="5"/>
      <c r="X74" s="5"/>
      <c r="Y74" s="5"/>
      <c r="Z74" s="5"/>
      <c r="AA74" s="5"/>
      <c r="AB74" s="5"/>
      <c r="AC74" s="5"/>
    </row>
    <row r="75" spans="1:29" ht="21" customHeight="1">
      <c r="A75" s="5" t="s">
        <v>840</v>
      </c>
      <c r="B75" s="5" t="s">
        <v>841</v>
      </c>
      <c r="C75" s="5" t="s">
        <v>27</v>
      </c>
      <c r="D75" s="5" t="s">
        <v>47</v>
      </c>
      <c r="E75" s="5" t="s">
        <v>45</v>
      </c>
      <c r="F75" s="7">
        <v>6</v>
      </c>
      <c r="G75" s="7">
        <v>8</v>
      </c>
      <c r="H75" s="5" t="s">
        <v>672</v>
      </c>
      <c r="I75" s="9" t="s">
        <v>47</v>
      </c>
      <c r="J75" s="5" t="s">
        <v>117</v>
      </c>
      <c r="K75" s="5" t="s">
        <v>846</v>
      </c>
      <c r="L75" s="5" t="s">
        <v>847</v>
      </c>
      <c r="M75" s="5" t="s">
        <v>53</v>
      </c>
      <c r="N75" s="5" t="s">
        <v>38</v>
      </c>
      <c r="O75" s="5"/>
      <c r="P75" s="5"/>
      <c r="Q75" s="5"/>
      <c r="R75" s="5"/>
      <c r="S75" s="5"/>
      <c r="T75" s="5"/>
      <c r="U75" s="5"/>
      <c r="V75" s="5"/>
      <c r="W75" s="5"/>
      <c r="X75" s="5"/>
      <c r="Y75" s="5"/>
      <c r="Z75" s="5"/>
      <c r="AA75" s="5"/>
      <c r="AB75" s="5"/>
      <c r="AC75" s="5"/>
    </row>
    <row r="76" spans="1:29" ht="21" customHeight="1">
      <c r="A76" s="5" t="s">
        <v>851</v>
      </c>
      <c r="B76" s="5" t="s">
        <v>853</v>
      </c>
      <c r="C76" s="5" t="s">
        <v>170</v>
      </c>
      <c r="D76" s="5" t="s">
        <v>171</v>
      </c>
      <c r="E76" s="5" t="s">
        <v>29</v>
      </c>
      <c r="F76" s="7">
        <v>6</v>
      </c>
      <c r="G76" s="7">
        <v>8</v>
      </c>
      <c r="H76" s="5" t="s">
        <v>672</v>
      </c>
      <c r="I76" s="5" t="s">
        <v>31</v>
      </c>
      <c r="J76" s="5" t="s">
        <v>855</v>
      </c>
      <c r="K76" s="5" t="s">
        <v>856</v>
      </c>
      <c r="L76" s="5" t="s">
        <v>857</v>
      </c>
      <c r="M76" s="5" t="s">
        <v>53</v>
      </c>
      <c r="N76" s="5" t="s">
        <v>55</v>
      </c>
      <c r="O76" s="5"/>
      <c r="P76" s="5"/>
      <c r="Q76" s="5"/>
      <c r="R76" s="5"/>
      <c r="S76" s="5"/>
      <c r="T76" s="5"/>
      <c r="U76" s="5"/>
      <c r="V76" s="5"/>
      <c r="W76" s="5"/>
      <c r="X76" s="5"/>
      <c r="Y76" s="5"/>
      <c r="Z76" s="5"/>
      <c r="AA76" s="5"/>
      <c r="AB76" s="5"/>
      <c r="AC76" s="5"/>
    </row>
    <row r="77" spans="1:29" ht="21" customHeight="1">
      <c r="A77" s="5" t="s">
        <v>130</v>
      </c>
      <c r="B77" s="5" t="s">
        <v>860</v>
      </c>
      <c r="C77" s="5" t="s">
        <v>20</v>
      </c>
      <c r="D77" s="5" t="s">
        <v>21</v>
      </c>
      <c r="E77" s="5" t="s">
        <v>29</v>
      </c>
      <c r="F77" s="7">
        <v>6</v>
      </c>
      <c r="G77" s="7">
        <v>8</v>
      </c>
      <c r="H77" s="5" t="s">
        <v>672</v>
      </c>
      <c r="I77" s="9" t="s">
        <v>47</v>
      </c>
      <c r="J77" s="5" t="s">
        <v>117</v>
      </c>
      <c r="K77" s="5" t="s">
        <v>864</v>
      </c>
      <c r="L77" s="5" t="s">
        <v>865</v>
      </c>
      <c r="M77" s="5" t="s">
        <v>167</v>
      </c>
      <c r="N77" s="5" t="s">
        <v>89</v>
      </c>
      <c r="O77" s="5"/>
      <c r="P77" s="5"/>
      <c r="Q77" s="5"/>
      <c r="R77" s="5"/>
      <c r="S77" s="5"/>
      <c r="T77" s="5"/>
      <c r="U77" s="5"/>
      <c r="V77" s="5"/>
      <c r="W77" s="5"/>
      <c r="X77" s="5"/>
      <c r="Y77" s="5"/>
      <c r="Z77" s="5"/>
      <c r="AA77" s="5"/>
      <c r="AB77" s="5"/>
      <c r="AC77" s="5"/>
    </row>
    <row r="78" spans="1:29" ht="21" customHeight="1">
      <c r="A78" s="5" t="s">
        <v>631</v>
      </c>
      <c r="B78" s="5" t="s">
        <v>868</v>
      </c>
      <c r="C78" s="5" t="s">
        <v>170</v>
      </c>
      <c r="D78" s="5" t="s">
        <v>390</v>
      </c>
      <c r="E78" s="5" t="s">
        <v>45</v>
      </c>
      <c r="F78" s="7">
        <v>6</v>
      </c>
      <c r="G78" s="7">
        <v>8</v>
      </c>
      <c r="H78" s="5" t="s">
        <v>672</v>
      </c>
      <c r="I78" s="5" t="s">
        <v>31</v>
      </c>
      <c r="J78" s="5" t="s">
        <v>57</v>
      </c>
      <c r="K78" s="5" t="s">
        <v>871</v>
      </c>
      <c r="L78" s="5"/>
      <c r="M78" s="5" t="s">
        <v>53</v>
      </c>
      <c r="N78" s="5" t="s">
        <v>55</v>
      </c>
      <c r="O78" s="5"/>
      <c r="P78" s="5"/>
      <c r="Q78" s="5"/>
      <c r="R78" s="5"/>
      <c r="S78" s="5"/>
      <c r="T78" s="5"/>
      <c r="U78" s="5"/>
      <c r="V78" s="5"/>
      <c r="W78" s="5"/>
      <c r="X78" s="5"/>
      <c r="Y78" s="5"/>
      <c r="Z78" s="5"/>
      <c r="AA78" s="5"/>
      <c r="AB78" s="5"/>
      <c r="AC78" s="5"/>
    </row>
    <row r="79" spans="1:29" ht="21" customHeight="1">
      <c r="A79" s="5" t="s">
        <v>130</v>
      </c>
      <c r="B79" s="5" t="s">
        <v>873</v>
      </c>
      <c r="C79" s="5" t="s">
        <v>41</v>
      </c>
      <c r="D79" s="5" t="s">
        <v>874</v>
      </c>
      <c r="E79" s="5" t="s">
        <v>29</v>
      </c>
      <c r="F79" s="7">
        <v>6</v>
      </c>
      <c r="G79" s="7">
        <v>8</v>
      </c>
      <c r="H79" s="5" t="s">
        <v>672</v>
      </c>
      <c r="I79" s="5" t="s">
        <v>125</v>
      </c>
      <c r="J79" s="5" t="s">
        <v>57</v>
      </c>
      <c r="K79" s="5" t="s">
        <v>877</v>
      </c>
      <c r="L79" s="5" t="s">
        <v>878</v>
      </c>
      <c r="M79" s="5" t="s">
        <v>53</v>
      </c>
      <c r="N79" s="5" t="s">
        <v>55</v>
      </c>
      <c r="O79" s="5"/>
      <c r="P79" s="5"/>
      <c r="Q79" s="5"/>
      <c r="R79" s="5"/>
      <c r="S79" s="5"/>
      <c r="T79" s="5"/>
      <c r="U79" s="5"/>
      <c r="V79" s="5"/>
      <c r="W79" s="5"/>
      <c r="X79" s="5"/>
      <c r="Y79" s="5"/>
      <c r="Z79" s="5"/>
      <c r="AA79" s="5"/>
      <c r="AB79" s="5"/>
      <c r="AC79" s="5"/>
    </row>
    <row r="80" spans="1:29" ht="21" customHeight="1">
      <c r="A80" s="5" t="s">
        <v>50</v>
      </c>
      <c r="B80" s="5" t="s">
        <v>882</v>
      </c>
      <c r="C80" s="5" t="s">
        <v>27</v>
      </c>
      <c r="D80" s="5" t="s">
        <v>28</v>
      </c>
      <c r="E80" s="5" t="s">
        <v>45</v>
      </c>
      <c r="F80" s="7">
        <v>6</v>
      </c>
      <c r="G80" s="7">
        <v>8</v>
      </c>
      <c r="H80" s="5" t="s">
        <v>672</v>
      </c>
      <c r="I80" s="5" t="s">
        <v>108</v>
      </c>
      <c r="J80" s="5" t="s">
        <v>883</v>
      </c>
      <c r="K80" s="5" t="s">
        <v>884</v>
      </c>
      <c r="L80" s="5" t="s">
        <v>887</v>
      </c>
      <c r="M80" s="5" t="s">
        <v>37</v>
      </c>
      <c r="N80" s="5" t="s">
        <v>55</v>
      </c>
      <c r="O80" s="5"/>
      <c r="P80" s="5"/>
      <c r="Q80" s="5"/>
      <c r="R80" s="5"/>
      <c r="S80" s="5"/>
      <c r="T80" s="5"/>
      <c r="U80" s="5"/>
      <c r="V80" s="5"/>
      <c r="W80" s="5"/>
      <c r="X80" s="5"/>
      <c r="Y80" s="5"/>
      <c r="Z80" s="5"/>
      <c r="AA80" s="5"/>
      <c r="AB80" s="5"/>
      <c r="AC80" s="5"/>
    </row>
    <row r="81" spans="1:29" ht="21" customHeight="1">
      <c r="A81" s="5" t="s">
        <v>264</v>
      </c>
      <c r="B81" s="5" t="s">
        <v>890</v>
      </c>
      <c r="C81" s="5" t="s">
        <v>41</v>
      </c>
      <c r="D81" s="5" t="s">
        <v>94</v>
      </c>
      <c r="E81" s="5" t="s">
        <v>45</v>
      </c>
      <c r="F81" s="7">
        <v>6</v>
      </c>
      <c r="G81" s="7">
        <v>8</v>
      </c>
      <c r="H81" s="5" t="s">
        <v>672</v>
      </c>
      <c r="I81" s="5" t="s">
        <v>125</v>
      </c>
      <c r="J81" s="5" t="s">
        <v>57</v>
      </c>
      <c r="K81" s="5" t="s">
        <v>891</v>
      </c>
      <c r="L81" s="5" t="s">
        <v>892</v>
      </c>
      <c r="M81" s="5" t="s">
        <v>37</v>
      </c>
      <c r="N81" s="5" t="s">
        <v>405</v>
      </c>
      <c r="O81" s="5"/>
      <c r="P81" s="5"/>
      <c r="Q81" s="5"/>
      <c r="R81" s="5"/>
      <c r="S81" s="5"/>
      <c r="T81" s="5"/>
      <c r="U81" s="5"/>
      <c r="V81" s="5"/>
      <c r="W81" s="5"/>
      <c r="X81" s="5"/>
      <c r="Y81" s="5"/>
      <c r="Z81" s="5"/>
      <c r="AA81" s="5"/>
      <c r="AB81" s="5"/>
      <c r="AC81" s="5"/>
    </row>
    <row r="82" spans="1:29" ht="21" customHeight="1">
      <c r="A82" s="5" t="s">
        <v>897</v>
      </c>
      <c r="B82" s="5" t="s">
        <v>898</v>
      </c>
      <c r="C82" s="5" t="s">
        <v>27</v>
      </c>
      <c r="D82" s="5" t="s">
        <v>105</v>
      </c>
      <c r="E82" s="5" t="s">
        <v>45</v>
      </c>
      <c r="F82" s="7">
        <v>6</v>
      </c>
      <c r="G82" s="7">
        <v>8</v>
      </c>
      <c r="H82" s="5" t="s">
        <v>672</v>
      </c>
      <c r="I82" s="5" t="s">
        <v>125</v>
      </c>
      <c r="J82" s="5" t="s">
        <v>899</v>
      </c>
      <c r="K82" s="5" t="s">
        <v>901</v>
      </c>
      <c r="L82" s="5" t="s">
        <v>905</v>
      </c>
      <c r="M82" s="5" t="s">
        <v>167</v>
      </c>
      <c r="N82" s="5" t="s">
        <v>44</v>
      </c>
      <c r="O82" s="5"/>
      <c r="P82" s="5"/>
      <c r="Q82" s="5"/>
      <c r="R82" s="5"/>
      <c r="S82" s="5"/>
      <c r="T82" s="5"/>
      <c r="U82" s="5"/>
      <c r="V82" s="5"/>
      <c r="W82" s="5"/>
      <c r="X82" s="5"/>
      <c r="Y82" s="5"/>
      <c r="Z82" s="5"/>
      <c r="AA82" s="5"/>
      <c r="AB82" s="5"/>
      <c r="AC82" s="5"/>
    </row>
    <row r="83" spans="1:29" ht="21" customHeight="1">
      <c r="A83" s="5" t="s">
        <v>912</v>
      </c>
      <c r="B83" s="5" t="s">
        <v>913</v>
      </c>
      <c r="C83" s="5" t="s">
        <v>170</v>
      </c>
      <c r="D83" s="5" t="s">
        <v>390</v>
      </c>
      <c r="E83" s="5" t="s">
        <v>45</v>
      </c>
      <c r="F83" s="7">
        <v>6</v>
      </c>
      <c r="G83" s="7">
        <v>8</v>
      </c>
      <c r="H83" s="5" t="s">
        <v>672</v>
      </c>
      <c r="I83" s="5" t="s">
        <v>31</v>
      </c>
      <c r="J83" s="5" t="s">
        <v>916</v>
      </c>
      <c r="K83" s="5" t="s">
        <v>917</v>
      </c>
      <c r="L83" s="5" t="s">
        <v>918</v>
      </c>
      <c r="M83" s="5" t="s">
        <v>53</v>
      </c>
      <c r="N83" s="5" t="s">
        <v>55</v>
      </c>
      <c r="O83" s="5"/>
      <c r="P83" s="5"/>
      <c r="Q83" s="5"/>
      <c r="R83" s="5"/>
      <c r="S83" s="5"/>
      <c r="T83" s="5"/>
      <c r="U83" s="5"/>
      <c r="V83" s="5"/>
      <c r="W83" s="5"/>
      <c r="X83" s="5"/>
      <c r="Y83" s="5"/>
      <c r="Z83" s="5"/>
      <c r="AA83" s="5"/>
      <c r="AB83" s="5"/>
      <c r="AC83" s="5"/>
    </row>
    <row r="84" spans="1:29" ht="21" customHeight="1">
      <c r="A84" s="5" t="s">
        <v>654</v>
      </c>
      <c r="B84" s="5" t="s">
        <v>923</v>
      </c>
      <c r="C84" s="5" t="s">
        <v>170</v>
      </c>
      <c r="D84" s="5" t="s">
        <v>342</v>
      </c>
      <c r="E84" s="5" t="s">
        <v>29</v>
      </c>
      <c r="F84" s="7">
        <v>6</v>
      </c>
      <c r="G84" s="7">
        <v>8</v>
      </c>
      <c r="H84" s="5" t="s">
        <v>672</v>
      </c>
      <c r="I84" s="9" t="s">
        <v>47</v>
      </c>
      <c r="J84" s="5" t="s">
        <v>224</v>
      </c>
      <c r="K84" s="5" t="s">
        <v>924</v>
      </c>
      <c r="L84" s="5" t="s">
        <v>926</v>
      </c>
      <c r="M84" s="5" t="s">
        <v>100</v>
      </c>
      <c r="N84" s="5" t="s">
        <v>55</v>
      </c>
      <c r="O84" s="5"/>
      <c r="P84" s="5"/>
      <c r="Q84" s="5"/>
      <c r="R84" s="5"/>
      <c r="S84" s="5"/>
      <c r="T84" s="5"/>
      <c r="U84" s="5"/>
      <c r="V84" s="5"/>
      <c r="W84" s="5"/>
      <c r="X84" s="5"/>
      <c r="Y84" s="5"/>
      <c r="Z84" s="5"/>
      <c r="AA84" s="5"/>
      <c r="AB84" s="5"/>
      <c r="AC84" s="5"/>
    </row>
    <row r="85" spans="1:29" ht="21" customHeight="1">
      <c r="A85" s="5" t="s">
        <v>933</v>
      </c>
      <c r="B85" s="5" t="s">
        <v>934</v>
      </c>
      <c r="C85" s="5" t="s">
        <v>27</v>
      </c>
      <c r="D85" s="5" t="s">
        <v>85</v>
      </c>
      <c r="E85" s="5" t="s">
        <v>29</v>
      </c>
      <c r="F85" s="7">
        <v>6</v>
      </c>
      <c r="G85" s="7">
        <v>8</v>
      </c>
      <c r="H85" s="5" t="s">
        <v>672</v>
      </c>
      <c r="I85" s="5" t="s">
        <v>125</v>
      </c>
      <c r="J85" s="5" t="s">
        <v>484</v>
      </c>
      <c r="K85" s="5" t="s">
        <v>936</v>
      </c>
      <c r="L85" s="5" t="s">
        <v>940</v>
      </c>
      <c r="M85" s="5" t="s">
        <v>37</v>
      </c>
      <c r="N85" s="5" t="s">
        <v>405</v>
      </c>
      <c r="O85" s="5"/>
      <c r="P85" s="5"/>
      <c r="Q85" s="5"/>
      <c r="R85" s="5"/>
      <c r="S85" s="5"/>
      <c r="T85" s="5"/>
      <c r="U85" s="5"/>
      <c r="V85" s="5"/>
      <c r="W85" s="5"/>
      <c r="X85" s="5"/>
      <c r="Y85" s="5"/>
      <c r="Z85" s="5"/>
      <c r="AA85" s="5"/>
      <c r="AB85" s="5"/>
      <c r="AC85" s="5"/>
    </row>
    <row r="86" spans="1:29" ht="21" customHeight="1">
      <c r="A86" s="5" t="s">
        <v>945</v>
      </c>
      <c r="B86" s="5" t="s">
        <v>946</v>
      </c>
      <c r="C86" s="5" t="s">
        <v>41</v>
      </c>
      <c r="D86" s="5" t="s">
        <v>94</v>
      </c>
      <c r="E86" s="5" t="s">
        <v>45</v>
      </c>
      <c r="F86" s="7">
        <v>6</v>
      </c>
      <c r="G86" s="7">
        <v>8</v>
      </c>
      <c r="H86" s="5" t="s">
        <v>672</v>
      </c>
      <c r="I86" s="9" t="s">
        <v>47</v>
      </c>
      <c r="J86" s="5" t="s">
        <v>947</v>
      </c>
      <c r="K86" s="5" t="s">
        <v>948</v>
      </c>
      <c r="L86" s="5" t="s">
        <v>950</v>
      </c>
      <c r="M86" s="5" t="s">
        <v>167</v>
      </c>
      <c r="N86" s="5" t="s">
        <v>55</v>
      </c>
      <c r="O86" s="5"/>
      <c r="P86" s="5"/>
      <c r="Q86" s="5"/>
      <c r="R86" s="5"/>
      <c r="S86" s="5"/>
      <c r="T86" s="5"/>
      <c r="U86" s="5"/>
      <c r="V86" s="5"/>
      <c r="W86" s="5"/>
      <c r="X86" s="5"/>
      <c r="Y86" s="5"/>
      <c r="Z86" s="5"/>
      <c r="AA86" s="5"/>
      <c r="AB86" s="5"/>
      <c r="AC86" s="5"/>
    </row>
    <row r="87" spans="1:29" ht="21" customHeight="1">
      <c r="A87" s="5" t="s">
        <v>955</v>
      </c>
      <c r="B87" s="5" t="s">
        <v>956</v>
      </c>
      <c r="C87" s="5" t="s">
        <v>41</v>
      </c>
      <c r="D87" s="5" t="s">
        <v>43</v>
      </c>
      <c r="E87" s="5" t="s">
        <v>45</v>
      </c>
      <c r="F87" s="7">
        <v>7</v>
      </c>
      <c r="G87" s="7">
        <v>12</v>
      </c>
      <c r="H87" s="5" t="s">
        <v>957</v>
      </c>
      <c r="I87" s="5" t="s">
        <v>125</v>
      </c>
      <c r="J87" s="5" t="s">
        <v>110</v>
      </c>
      <c r="K87" s="5" t="s">
        <v>958</v>
      </c>
      <c r="L87" s="5" t="s">
        <v>961</v>
      </c>
      <c r="M87" s="5" t="s">
        <v>53</v>
      </c>
      <c r="N87" s="5" t="s">
        <v>55</v>
      </c>
      <c r="O87" s="5"/>
      <c r="P87" s="5"/>
      <c r="Q87" s="5"/>
      <c r="R87" s="5"/>
      <c r="S87" s="5"/>
      <c r="T87" s="5"/>
      <c r="U87" s="5"/>
      <c r="V87" s="5"/>
      <c r="W87" s="5"/>
      <c r="X87" s="5"/>
      <c r="Y87" s="5"/>
      <c r="Z87" s="5"/>
      <c r="AA87" s="5"/>
      <c r="AB87" s="5"/>
      <c r="AC87" s="5"/>
    </row>
    <row r="88" spans="1:29" ht="21" customHeight="1">
      <c r="A88" s="5" t="s">
        <v>969</v>
      </c>
      <c r="B88" s="5" t="s">
        <v>970</v>
      </c>
      <c r="C88" s="5" t="s">
        <v>170</v>
      </c>
      <c r="D88" s="5" t="s">
        <v>435</v>
      </c>
      <c r="E88" s="5" t="s">
        <v>29</v>
      </c>
      <c r="F88" s="7">
        <v>7</v>
      </c>
      <c r="G88" s="7">
        <v>14</v>
      </c>
      <c r="H88" s="5" t="s">
        <v>952</v>
      </c>
      <c r="I88" s="5" t="s">
        <v>125</v>
      </c>
      <c r="J88" s="5" t="s">
        <v>213</v>
      </c>
      <c r="K88" s="5" t="s">
        <v>974</v>
      </c>
      <c r="L88" s="5" t="s">
        <v>975</v>
      </c>
      <c r="M88" s="5" t="s">
        <v>37</v>
      </c>
      <c r="N88" s="5" t="s">
        <v>55</v>
      </c>
      <c r="O88" s="5"/>
      <c r="P88" s="5"/>
      <c r="Q88" s="5"/>
      <c r="R88" s="5"/>
      <c r="S88" s="5"/>
      <c r="T88" s="5"/>
      <c r="U88" s="5"/>
      <c r="V88" s="5"/>
      <c r="W88" s="5"/>
      <c r="X88" s="5"/>
      <c r="Y88" s="5"/>
      <c r="Z88" s="5"/>
      <c r="AA88" s="5"/>
      <c r="AB88" s="5"/>
      <c r="AC88" s="5"/>
    </row>
    <row r="89" spans="1:29" ht="21" customHeight="1">
      <c r="A89" s="5" t="s">
        <v>130</v>
      </c>
      <c r="B89" s="5" t="s">
        <v>978</v>
      </c>
      <c r="C89" s="5" t="s">
        <v>27</v>
      </c>
      <c r="D89" s="5" t="s">
        <v>212</v>
      </c>
      <c r="E89" s="5" t="s">
        <v>45</v>
      </c>
      <c r="F89" s="7">
        <v>7</v>
      </c>
      <c r="G89" s="7">
        <v>10</v>
      </c>
      <c r="H89" s="5" t="s">
        <v>979</v>
      </c>
      <c r="I89" s="9" t="s">
        <v>47</v>
      </c>
      <c r="J89" s="5" t="s">
        <v>48</v>
      </c>
      <c r="K89" s="5" t="s">
        <v>980</v>
      </c>
      <c r="L89" s="5" t="s">
        <v>981</v>
      </c>
      <c r="M89" s="5" t="s">
        <v>37</v>
      </c>
      <c r="N89" s="5" t="s">
        <v>55</v>
      </c>
      <c r="O89" s="5"/>
      <c r="P89" s="5"/>
      <c r="Q89" s="5"/>
      <c r="R89" s="5"/>
      <c r="S89" s="5"/>
      <c r="T89" s="5"/>
      <c r="U89" s="5"/>
      <c r="V89" s="5"/>
      <c r="W89" s="5"/>
      <c r="X89" s="5"/>
      <c r="Y89" s="5"/>
      <c r="Z89" s="5"/>
      <c r="AA89" s="5"/>
      <c r="AB89" s="5"/>
      <c r="AC89" s="5"/>
    </row>
    <row r="90" spans="1:29" ht="21" customHeight="1">
      <c r="A90" s="5" t="s">
        <v>130</v>
      </c>
      <c r="B90" s="5" t="s">
        <v>984</v>
      </c>
      <c r="C90" s="5" t="s">
        <v>27</v>
      </c>
      <c r="D90" s="5" t="s">
        <v>85</v>
      </c>
      <c r="E90" s="5" t="s">
        <v>45</v>
      </c>
      <c r="F90" s="7">
        <v>7</v>
      </c>
      <c r="G90" s="7">
        <v>12</v>
      </c>
      <c r="H90" s="5" t="s">
        <v>957</v>
      </c>
      <c r="I90" s="5" t="s">
        <v>31</v>
      </c>
      <c r="J90" s="5" t="s">
        <v>57</v>
      </c>
      <c r="K90" s="5" t="s">
        <v>986</v>
      </c>
      <c r="L90" s="5" t="s">
        <v>989</v>
      </c>
      <c r="M90" s="5" t="s">
        <v>37</v>
      </c>
      <c r="N90" s="5" t="s">
        <v>55</v>
      </c>
      <c r="O90" s="5"/>
      <c r="P90" s="5"/>
      <c r="Q90" s="5"/>
      <c r="R90" s="5"/>
      <c r="S90" s="5"/>
      <c r="T90" s="5"/>
      <c r="U90" s="5"/>
      <c r="V90" s="5"/>
      <c r="W90" s="5"/>
      <c r="X90" s="5"/>
      <c r="Y90" s="5"/>
      <c r="Z90" s="5"/>
      <c r="AA90" s="5"/>
      <c r="AB90" s="5"/>
      <c r="AC90" s="5"/>
    </row>
    <row r="91" spans="1:29" ht="21" customHeight="1">
      <c r="A91" s="5" t="s">
        <v>992</v>
      </c>
      <c r="B91" s="5" t="s">
        <v>993</v>
      </c>
      <c r="C91" s="5" t="s">
        <v>27</v>
      </c>
      <c r="D91" s="5" t="s">
        <v>290</v>
      </c>
      <c r="E91" s="5" t="s">
        <v>45</v>
      </c>
      <c r="F91" s="7">
        <v>7</v>
      </c>
      <c r="G91" s="7">
        <v>12</v>
      </c>
      <c r="H91" s="5" t="s">
        <v>957</v>
      </c>
      <c r="I91" s="5" t="s">
        <v>125</v>
      </c>
      <c r="J91" s="5" t="s">
        <v>142</v>
      </c>
      <c r="K91" s="5" t="s">
        <v>995</v>
      </c>
      <c r="L91" s="5" t="s">
        <v>996</v>
      </c>
      <c r="M91" s="5" t="s">
        <v>53</v>
      </c>
      <c r="N91" s="5" t="s">
        <v>237</v>
      </c>
      <c r="O91" s="5"/>
      <c r="P91" s="5"/>
      <c r="Q91" s="5"/>
      <c r="R91" s="5"/>
      <c r="S91" s="5"/>
      <c r="T91" s="5"/>
      <c r="U91" s="5"/>
      <c r="V91" s="5"/>
      <c r="W91" s="5"/>
      <c r="X91" s="5"/>
      <c r="Y91" s="5"/>
      <c r="Z91" s="5"/>
      <c r="AA91" s="5"/>
      <c r="AB91" s="5"/>
      <c r="AC91" s="5"/>
    </row>
    <row r="92" spans="1:29" ht="21" customHeight="1">
      <c r="A92" s="5" t="s">
        <v>1002</v>
      </c>
      <c r="B92" s="5" t="s">
        <v>1004</v>
      </c>
      <c r="C92" s="5" t="s">
        <v>170</v>
      </c>
      <c r="D92" s="5" t="s">
        <v>390</v>
      </c>
      <c r="E92" s="5" t="s">
        <v>45</v>
      </c>
      <c r="F92" s="7">
        <v>7</v>
      </c>
      <c r="G92" s="7">
        <v>13</v>
      </c>
      <c r="H92" s="5" t="s">
        <v>1005</v>
      </c>
      <c r="I92" s="5" t="s">
        <v>31</v>
      </c>
      <c r="J92" s="5" t="s">
        <v>663</v>
      </c>
      <c r="K92" s="5" t="s">
        <v>1006</v>
      </c>
      <c r="L92" s="5" t="s">
        <v>1007</v>
      </c>
      <c r="M92" s="5" t="s">
        <v>42</v>
      </c>
      <c r="N92" s="5" t="s">
        <v>237</v>
      </c>
      <c r="O92" s="5"/>
      <c r="P92" s="5"/>
      <c r="Q92" s="5"/>
      <c r="R92" s="5"/>
      <c r="S92" s="5"/>
      <c r="T92" s="5"/>
      <c r="U92" s="5"/>
      <c r="V92" s="5"/>
      <c r="W92" s="5"/>
      <c r="X92" s="5"/>
      <c r="Y92" s="5"/>
      <c r="Z92" s="5"/>
      <c r="AA92" s="5"/>
      <c r="AB92" s="5"/>
      <c r="AC92" s="5"/>
    </row>
    <row r="93" spans="1:29" ht="21" customHeight="1">
      <c r="A93" s="5" t="s">
        <v>1010</v>
      </c>
      <c r="B93" s="5" t="s">
        <v>1011</v>
      </c>
      <c r="C93" s="5" t="s">
        <v>41</v>
      </c>
      <c r="D93" s="5" t="s">
        <v>43</v>
      </c>
      <c r="E93" s="5" t="s">
        <v>29</v>
      </c>
      <c r="F93" s="7">
        <v>7</v>
      </c>
      <c r="G93" s="7">
        <v>14</v>
      </c>
      <c r="H93" s="5" t="s">
        <v>952</v>
      </c>
      <c r="I93" s="5" t="s">
        <v>125</v>
      </c>
      <c r="J93" s="5" t="s">
        <v>598</v>
      </c>
      <c r="K93" s="5" t="s">
        <v>1013</v>
      </c>
      <c r="L93" s="5" t="s">
        <v>1014</v>
      </c>
      <c r="M93" s="5" t="s">
        <v>100</v>
      </c>
      <c r="N93" s="5" t="s">
        <v>55</v>
      </c>
      <c r="O93" s="5"/>
      <c r="P93" s="5"/>
      <c r="Q93" s="5"/>
      <c r="R93" s="5"/>
      <c r="S93" s="5"/>
      <c r="T93" s="5"/>
      <c r="U93" s="5"/>
      <c r="V93" s="5"/>
      <c r="W93" s="5"/>
      <c r="X93" s="5"/>
      <c r="Y93" s="5"/>
      <c r="Z93" s="5"/>
      <c r="AA93" s="5"/>
      <c r="AB93" s="5"/>
      <c r="AC93" s="5"/>
    </row>
    <row r="94" spans="1:29" ht="21" customHeight="1">
      <c r="A94" s="5" t="s">
        <v>1018</v>
      </c>
      <c r="B94" s="5" t="s">
        <v>1020</v>
      </c>
      <c r="C94" s="5" t="s">
        <v>170</v>
      </c>
      <c r="D94" s="5" t="s">
        <v>390</v>
      </c>
      <c r="E94" s="5" t="s">
        <v>45</v>
      </c>
      <c r="F94" s="7">
        <v>7</v>
      </c>
      <c r="G94" s="7">
        <v>10</v>
      </c>
      <c r="H94" s="5" t="s">
        <v>979</v>
      </c>
      <c r="I94" s="9" t="s">
        <v>47</v>
      </c>
      <c r="J94" s="5" t="s">
        <v>57</v>
      </c>
      <c r="K94" s="5" t="s">
        <v>1024</v>
      </c>
      <c r="L94" s="5" t="s">
        <v>1025</v>
      </c>
      <c r="M94" s="5" t="s">
        <v>53</v>
      </c>
      <c r="N94" s="5" t="s">
        <v>55</v>
      </c>
      <c r="O94" s="5"/>
      <c r="P94" s="5"/>
      <c r="Q94" s="5"/>
      <c r="R94" s="5"/>
      <c r="S94" s="5"/>
      <c r="T94" s="5"/>
      <c r="U94" s="5"/>
      <c r="V94" s="5"/>
      <c r="W94" s="5"/>
      <c r="X94" s="5"/>
      <c r="Y94" s="5"/>
      <c r="Z94" s="5"/>
      <c r="AA94" s="5"/>
      <c r="AB94" s="5"/>
      <c r="AC94" s="5"/>
    </row>
    <row r="95" spans="1:29" ht="21" customHeight="1">
      <c r="A95" s="5" t="s">
        <v>1032</v>
      </c>
      <c r="B95" s="5" t="s">
        <v>1034</v>
      </c>
      <c r="C95" s="5" t="s">
        <v>27</v>
      </c>
      <c r="D95" s="5" t="s">
        <v>290</v>
      </c>
      <c r="E95" s="5" t="s">
        <v>45</v>
      </c>
      <c r="F95" s="7">
        <v>7</v>
      </c>
      <c r="G95" s="7">
        <v>15</v>
      </c>
      <c r="H95" s="5" t="s">
        <v>505</v>
      </c>
      <c r="I95" s="5" t="s">
        <v>31</v>
      </c>
      <c r="J95" s="5" t="s">
        <v>57</v>
      </c>
      <c r="K95" s="5" t="s">
        <v>1036</v>
      </c>
      <c r="L95" s="5" t="s">
        <v>1037</v>
      </c>
      <c r="M95" s="5" t="s">
        <v>100</v>
      </c>
      <c r="N95" s="5" t="s">
        <v>55</v>
      </c>
      <c r="O95" s="5"/>
      <c r="P95" s="5"/>
      <c r="Q95" s="5"/>
      <c r="R95" s="5"/>
      <c r="S95" s="5"/>
      <c r="T95" s="5"/>
      <c r="U95" s="5"/>
      <c r="V95" s="5"/>
      <c r="W95" s="5"/>
      <c r="X95" s="5"/>
      <c r="Y95" s="5"/>
      <c r="Z95" s="5"/>
      <c r="AA95" s="5"/>
      <c r="AB95" s="5"/>
      <c r="AC95" s="5"/>
    </row>
    <row r="96" spans="1:29" ht="21" customHeight="1">
      <c r="A96" s="5" t="s">
        <v>532</v>
      </c>
      <c r="B96" s="5" t="s">
        <v>534</v>
      </c>
      <c r="C96" s="5" t="s">
        <v>27</v>
      </c>
      <c r="D96" s="5" t="s">
        <v>47</v>
      </c>
      <c r="E96" s="5" t="s">
        <v>45</v>
      </c>
      <c r="F96" s="7">
        <v>7</v>
      </c>
      <c r="G96" s="7">
        <v>16</v>
      </c>
      <c r="H96" s="5" t="s">
        <v>536</v>
      </c>
      <c r="I96" s="5" t="s">
        <v>108</v>
      </c>
      <c r="J96" s="5" t="s">
        <v>537</v>
      </c>
      <c r="K96" s="5" t="s">
        <v>539</v>
      </c>
      <c r="L96" s="5" t="s">
        <v>541</v>
      </c>
      <c r="M96" s="5" t="s">
        <v>53</v>
      </c>
      <c r="N96" s="5" t="s">
        <v>38</v>
      </c>
      <c r="O96" s="5"/>
      <c r="P96" s="5"/>
      <c r="Q96" s="5"/>
      <c r="R96" s="5"/>
      <c r="S96" s="5"/>
      <c r="T96" s="5"/>
      <c r="U96" s="5"/>
      <c r="V96" s="5"/>
      <c r="W96" s="5"/>
      <c r="X96" s="5"/>
      <c r="Y96" s="5"/>
      <c r="Z96" s="5"/>
      <c r="AA96" s="5"/>
      <c r="AB96" s="5"/>
      <c r="AC96" s="5"/>
    </row>
    <row r="97" spans="1:29" ht="21" customHeight="1">
      <c r="A97" s="5" t="s">
        <v>1045</v>
      </c>
      <c r="B97" s="5" t="s">
        <v>1046</v>
      </c>
      <c r="C97" s="5" t="s">
        <v>27</v>
      </c>
      <c r="D97" s="5" t="s">
        <v>85</v>
      </c>
      <c r="E97" s="5" t="s">
        <v>45</v>
      </c>
      <c r="F97" s="7">
        <v>7</v>
      </c>
      <c r="G97" s="7">
        <v>15</v>
      </c>
      <c r="H97" s="5" t="s">
        <v>505</v>
      </c>
      <c r="I97" s="5" t="s">
        <v>31</v>
      </c>
      <c r="J97" s="5" t="s">
        <v>1047</v>
      </c>
      <c r="K97" s="5" t="s">
        <v>1048</v>
      </c>
      <c r="L97" s="5" t="s">
        <v>1051</v>
      </c>
      <c r="M97" s="5" t="s">
        <v>37</v>
      </c>
      <c r="N97" s="5" t="s">
        <v>55</v>
      </c>
      <c r="O97" s="5"/>
      <c r="P97" s="5"/>
      <c r="Q97" s="5"/>
      <c r="R97" s="5"/>
      <c r="S97" s="5"/>
      <c r="T97" s="5"/>
      <c r="U97" s="5"/>
      <c r="V97" s="5"/>
      <c r="W97" s="5"/>
      <c r="X97" s="5"/>
      <c r="Y97" s="5"/>
      <c r="Z97" s="5"/>
      <c r="AA97" s="5"/>
      <c r="AB97" s="5"/>
      <c r="AC97" s="5"/>
    </row>
    <row r="98" spans="1:29" ht="21" customHeight="1">
      <c r="A98" s="5" t="s">
        <v>1015</v>
      </c>
      <c r="B98" s="5" t="s">
        <v>1016</v>
      </c>
      <c r="C98" s="5" t="s">
        <v>27</v>
      </c>
      <c r="D98" s="5" t="s">
        <v>290</v>
      </c>
      <c r="E98" s="5" t="s">
        <v>45</v>
      </c>
      <c r="F98" s="7">
        <v>7</v>
      </c>
      <c r="G98" s="7">
        <v>11</v>
      </c>
      <c r="H98" s="5" t="s">
        <v>1017</v>
      </c>
      <c r="I98" s="5" t="s">
        <v>125</v>
      </c>
      <c r="J98" s="5" t="s">
        <v>1019</v>
      </c>
      <c r="K98" s="5" t="s">
        <v>1021</v>
      </c>
      <c r="L98" s="5" t="s">
        <v>1022</v>
      </c>
      <c r="M98" s="5" t="s">
        <v>53</v>
      </c>
      <c r="N98" s="5" t="s">
        <v>89</v>
      </c>
      <c r="O98" s="5"/>
      <c r="P98" s="5"/>
      <c r="Q98" s="5"/>
      <c r="R98" s="5"/>
      <c r="S98" s="5"/>
      <c r="T98" s="5"/>
      <c r="U98" s="5"/>
      <c r="V98" s="5"/>
      <c r="W98" s="5"/>
      <c r="X98" s="5"/>
      <c r="Y98" s="5"/>
      <c r="Z98" s="5"/>
      <c r="AA98" s="5"/>
      <c r="AB98" s="5"/>
      <c r="AC98" s="5"/>
    </row>
    <row r="99" spans="1:29" ht="21" customHeight="1">
      <c r="A99" s="5" t="s">
        <v>1058</v>
      </c>
      <c r="B99" s="5" t="s">
        <v>1060</v>
      </c>
      <c r="C99" s="5" t="s">
        <v>170</v>
      </c>
      <c r="D99" s="5" t="s">
        <v>342</v>
      </c>
      <c r="E99" s="5" t="s">
        <v>45</v>
      </c>
      <c r="F99" s="7">
        <v>7</v>
      </c>
      <c r="G99" s="7">
        <v>15</v>
      </c>
      <c r="H99" s="5" t="s">
        <v>505</v>
      </c>
      <c r="I99" s="9" t="s">
        <v>47</v>
      </c>
      <c r="J99" s="5" t="s">
        <v>484</v>
      </c>
      <c r="K99" s="5" t="s">
        <v>1064</v>
      </c>
      <c r="L99" s="5" t="s">
        <v>1065</v>
      </c>
      <c r="M99" s="5" t="s">
        <v>37</v>
      </c>
      <c r="N99" s="5" t="s">
        <v>55</v>
      </c>
      <c r="O99" s="5"/>
      <c r="P99" s="5"/>
      <c r="Q99" s="5"/>
      <c r="R99" s="5"/>
      <c r="S99" s="5"/>
      <c r="T99" s="5"/>
      <c r="U99" s="5"/>
      <c r="V99" s="5"/>
      <c r="W99" s="5"/>
      <c r="X99" s="5"/>
      <c r="Y99" s="5"/>
      <c r="Z99" s="5"/>
      <c r="AA99" s="5"/>
      <c r="AB99" s="5"/>
      <c r="AC99" s="5"/>
    </row>
    <row r="100" spans="1:29" ht="21" customHeight="1">
      <c r="A100" s="5" t="s">
        <v>1068</v>
      </c>
      <c r="B100" s="5" t="s">
        <v>1070</v>
      </c>
      <c r="C100" s="5" t="s">
        <v>170</v>
      </c>
      <c r="D100" s="5" t="s">
        <v>378</v>
      </c>
      <c r="E100" s="5" t="s">
        <v>45</v>
      </c>
      <c r="F100" s="7">
        <v>7</v>
      </c>
      <c r="G100" s="7">
        <v>25</v>
      </c>
      <c r="H100" s="5" t="s">
        <v>1074</v>
      </c>
      <c r="I100" s="9" t="s">
        <v>47</v>
      </c>
      <c r="J100" s="5" t="s">
        <v>1075</v>
      </c>
      <c r="K100" s="5" t="s">
        <v>1076</v>
      </c>
      <c r="L100" s="5" t="s">
        <v>1077</v>
      </c>
      <c r="M100" s="5" t="s">
        <v>53</v>
      </c>
      <c r="N100" s="5" t="s">
        <v>55</v>
      </c>
      <c r="O100" s="5"/>
      <c r="P100" s="5"/>
      <c r="Q100" s="5"/>
      <c r="R100" s="5"/>
      <c r="S100" s="5"/>
      <c r="T100" s="5"/>
      <c r="U100" s="5"/>
      <c r="V100" s="5"/>
      <c r="W100" s="5"/>
      <c r="X100" s="5"/>
      <c r="Y100" s="5"/>
      <c r="Z100" s="5"/>
      <c r="AA100" s="5"/>
      <c r="AB100" s="5"/>
      <c r="AC100" s="5"/>
    </row>
    <row r="101" spans="1:29" ht="21" customHeight="1">
      <c r="A101" s="5" t="s">
        <v>25</v>
      </c>
      <c r="B101" s="5" t="s">
        <v>1082</v>
      </c>
      <c r="C101" s="5" t="s">
        <v>27</v>
      </c>
      <c r="D101" s="5" t="s">
        <v>1084</v>
      </c>
      <c r="E101" s="5" t="s">
        <v>29</v>
      </c>
      <c r="F101" s="7">
        <v>7</v>
      </c>
      <c r="G101" s="7">
        <v>12</v>
      </c>
      <c r="H101" s="5" t="s">
        <v>957</v>
      </c>
      <c r="I101" s="9" t="s">
        <v>47</v>
      </c>
      <c r="J101" s="5" t="s">
        <v>334</v>
      </c>
      <c r="K101" s="5" t="s">
        <v>1085</v>
      </c>
      <c r="L101" s="5" t="s">
        <v>1087</v>
      </c>
      <c r="M101" s="5" t="s">
        <v>53</v>
      </c>
      <c r="N101" s="5" t="s">
        <v>55</v>
      </c>
      <c r="O101" s="5"/>
      <c r="P101" s="5"/>
      <c r="Q101" s="5"/>
      <c r="R101" s="5"/>
      <c r="S101" s="5"/>
      <c r="T101" s="5"/>
      <c r="U101" s="5"/>
      <c r="V101" s="5"/>
      <c r="W101" s="5"/>
      <c r="X101" s="5"/>
      <c r="Y101" s="5"/>
      <c r="Z101" s="5"/>
      <c r="AA101" s="5"/>
      <c r="AB101" s="5"/>
      <c r="AC101" s="5"/>
    </row>
    <row r="102" spans="1:29" ht="21" customHeight="1">
      <c r="A102" s="5" t="s">
        <v>1090</v>
      </c>
      <c r="B102" s="5" t="s">
        <v>1092</v>
      </c>
      <c r="C102" s="5" t="s">
        <v>27</v>
      </c>
      <c r="D102" s="5" t="s">
        <v>80</v>
      </c>
      <c r="E102" s="5" t="s">
        <v>29</v>
      </c>
      <c r="F102" s="7">
        <v>7</v>
      </c>
      <c r="G102" s="7">
        <v>14</v>
      </c>
      <c r="H102" s="5" t="s">
        <v>952</v>
      </c>
      <c r="I102" s="5" t="s">
        <v>31</v>
      </c>
      <c r="J102" s="5" t="s">
        <v>57</v>
      </c>
      <c r="K102" s="5" t="s">
        <v>1093</v>
      </c>
      <c r="L102" s="5"/>
      <c r="M102" s="5" t="s">
        <v>100</v>
      </c>
      <c r="N102" s="5" t="s">
        <v>55</v>
      </c>
      <c r="O102" s="5"/>
      <c r="P102" s="5"/>
      <c r="Q102" s="5"/>
      <c r="R102" s="5"/>
      <c r="S102" s="5"/>
      <c r="T102" s="5"/>
      <c r="U102" s="5"/>
      <c r="V102" s="5"/>
      <c r="W102" s="5"/>
      <c r="X102" s="5"/>
      <c r="Y102" s="5"/>
      <c r="Z102" s="5"/>
      <c r="AA102" s="5"/>
      <c r="AB102" s="5"/>
      <c r="AC102" s="5"/>
    </row>
    <row r="103" spans="1:29" ht="21" customHeight="1">
      <c r="A103" s="5" t="s">
        <v>1099</v>
      </c>
      <c r="B103" s="5" t="s">
        <v>1101</v>
      </c>
      <c r="C103" s="5" t="s">
        <v>27</v>
      </c>
      <c r="D103" s="5" t="s">
        <v>212</v>
      </c>
      <c r="E103" s="5" t="s">
        <v>45</v>
      </c>
      <c r="F103" s="11">
        <v>7</v>
      </c>
      <c r="G103" s="11">
        <v>8</v>
      </c>
      <c r="H103" s="5" t="s">
        <v>1104</v>
      </c>
      <c r="I103" s="5" t="s">
        <v>108</v>
      </c>
      <c r="J103" s="5" t="s">
        <v>1105</v>
      </c>
      <c r="K103" s="5" t="s">
        <v>1106</v>
      </c>
      <c r="L103" s="5" t="s">
        <v>1108</v>
      </c>
      <c r="M103" s="5" t="s">
        <v>100</v>
      </c>
      <c r="N103" s="5" t="s">
        <v>55</v>
      </c>
      <c r="O103" s="5"/>
      <c r="P103" s="5"/>
      <c r="Q103" s="5"/>
      <c r="R103" s="5"/>
      <c r="S103" s="5"/>
      <c r="T103" s="5"/>
      <c r="U103" s="5"/>
      <c r="V103" s="5"/>
      <c r="W103" s="5"/>
      <c r="X103" s="5"/>
      <c r="Y103" s="5"/>
      <c r="Z103" s="5"/>
      <c r="AA103" s="5"/>
      <c r="AB103" s="5"/>
      <c r="AC103" s="5"/>
    </row>
    <row r="104" spans="1:29" ht="21" customHeight="1">
      <c r="A104" s="5" t="s">
        <v>631</v>
      </c>
      <c r="B104" s="5" t="s">
        <v>1111</v>
      </c>
      <c r="C104" s="5" t="s">
        <v>41</v>
      </c>
      <c r="D104" s="5" t="s">
        <v>169</v>
      </c>
      <c r="E104" s="5" t="s">
        <v>45</v>
      </c>
      <c r="F104" s="11">
        <v>8</v>
      </c>
      <c r="G104" s="11">
        <v>12</v>
      </c>
      <c r="H104" s="5" t="s">
        <v>1113</v>
      </c>
      <c r="I104" s="5" t="s">
        <v>125</v>
      </c>
      <c r="J104" s="5" t="s">
        <v>633</v>
      </c>
      <c r="K104" s="5" t="s">
        <v>1114</v>
      </c>
      <c r="L104" s="5" t="s">
        <v>1116</v>
      </c>
      <c r="M104" s="5" t="s">
        <v>53</v>
      </c>
      <c r="N104" s="5" t="s">
        <v>1117</v>
      </c>
      <c r="O104" s="5"/>
      <c r="P104" s="5"/>
      <c r="Q104" s="5"/>
      <c r="R104" s="5"/>
      <c r="S104" s="5"/>
      <c r="T104" s="5"/>
      <c r="U104" s="5"/>
      <c r="V104" s="5"/>
      <c r="W104" s="5"/>
      <c r="X104" s="5"/>
      <c r="Y104" s="5"/>
      <c r="Z104" s="5"/>
      <c r="AA104" s="5"/>
      <c r="AB104" s="5"/>
      <c r="AC104" s="5"/>
    </row>
    <row r="105" spans="1:29" ht="21" customHeight="1">
      <c r="A105" s="5" t="s">
        <v>1122</v>
      </c>
      <c r="B105" s="5" t="s">
        <v>1123</v>
      </c>
      <c r="C105" s="5" t="s">
        <v>41</v>
      </c>
      <c r="D105" s="5" t="s">
        <v>169</v>
      </c>
      <c r="E105" s="5" t="s">
        <v>45</v>
      </c>
      <c r="F105" s="11">
        <v>8</v>
      </c>
      <c r="G105" s="11">
        <v>13</v>
      </c>
      <c r="H105" s="5" t="s">
        <v>1052</v>
      </c>
      <c r="I105" s="9" t="s">
        <v>47</v>
      </c>
      <c r="J105" s="5" t="s">
        <v>48</v>
      </c>
      <c r="K105" s="5" t="s">
        <v>1126</v>
      </c>
      <c r="L105" s="5" t="s">
        <v>1128</v>
      </c>
      <c r="M105" s="5" t="s">
        <v>37</v>
      </c>
      <c r="N105" s="5" t="s">
        <v>237</v>
      </c>
      <c r="O105" s="5"/>
      <c r="P105" s="5"/>
      <c r="Q105" s="5"/>
      <c r="R105" s="5"/>
      <c r="S105" s="5"/>
      <c r="T105" s="5"/>
      <c r="U105" s="5"/>
      <c r="V105" s="5"/>
      <c r="W105" s="5"/>
      <c r="X105" s="5"/>
      <c r="Y105" s="5"/>
      <c r="Z105" s="5"/>
      <c r="AA105" s="5"/>
      <c r="AB105" s="5"/>
      <c r="AC105" s="5"/>
    </row>
    <row r="106" spans="1:29" ht="21" customHeight="1">
      <c r="A106" s="5" t="s">
        <v>1131</v>
      </c>
      <c r="B106" s="5" t="s">
        <v>1132</v>
      </c>
      <c r="C106" s="5" t="s">
        <v>27</v>
      </c>
      <c r="D106" s="5" t="s">
        <v>1084</v>
      </c>
      <c r="E106" s="5" t="s">
        <v>29</v>
      </c>
      <c r="F106" s="7">
        <v>8</v>
      </c>
      <c r="G106" s="7">
        <v>15</v>
      </c>
      <c r="H106" s="5" t="s">
        <v>65</v>
      </c>
      <c r="I106" s="5" t="s">
        <v>31</v>
      </c>
      <c r="J106" s="5" t="s">
        <v>608</v>
      </c>
      <c r="K106" s="5" t="s">
        <v>1135</v>
      </c>
      <c r="L106" s="5" t="s">
        <v>1137</v>
      </c>
      <c r="M106" s="5" t="s">
        <v>53</v>
      </c>
      <c r="N106" s="5" t="s">
        <v>55</v>
      </c>
      <c r="O106" s="5"/>
      <c r="P106" s="5"/>
      <c r="Q106" s="5"/>
      <c r="R106" s="5"/>
      <c r="S106" s="5"/>
      <c r="T106" s="5"/>
      <c r="U106" s="5"/>
      <c r="V106" s="5"/>
      <c r="W106" s="5"/>
      <c r="X106" s="5"/>
      <c r="Y106" s="5"/>
      <c r="Z106" s="5"/>
      <c r="AA106" s="5"/>
      <c r="AB106" s="5"/>
      <c r="AC106" s="5"/>
    </row>
    <row r="107" spans="1:29" ht="21" customHeight="1">
      <c r="A107" s="5" t="s">
        <v>130</v>
      </c>
      <c r="B107" s="5" t="s">
        <v>1141</v>
      </c>
      <c r="C107" s="5" t="s">
        <v>170</v>
      </c>
      <c r="D107" s="5" t="s">
        <v>390</v>
      </c>
      <c r="E107" s="5" t="s">
        <v>29</v>
      </c>
      <c r="F107" s="7">
        <v>8</v>
      </c>
      <c r="G107" s="7">
        <v>15</v>
      </c>
      <c r="H107" s="5" t="s">
        <v>65</v>
      </c>
      <c r="I107" s="5" t="s">
        <v>31</v>
      </c>
      <c r="J107" s="5" t="s">
        <v>315</v>
      </c>
      <c r="K107" s="5" t="s">
        <v>1144</v>
      </c>
      <c r="L107" s="5" t="s">
        <v>1146</v>
      </c>
      <c r="M107" s="5" t="s">
        <v>53</v>
      </c>
      <c r="N107" s="5" t="s">
        <v>55</v>
      </c>
      <c r="O107" s="5"/>
      <c r="P107" s="5"/>
      <c r="Q107" s="5"/>
      <c r="R107" s="5"/>
      <c r="S107" s="5"/>
      <c r="T107" s="5"/>
      <c r="U107" s="5"/>
      <c r="V107" s="5"/>
      <c r="W107" s="5"/>
      <c r="X107" s="5"/>
      <c r="Y107" s="5"/>
      <c r="Z107" s="5"/>
      <c r="AA107" s="5"/>
      <c r="AB107" s="5"/>
      <c r="AC107" s="5"/>
    </row>
    <row r="108" spans="1:29" ht="21" customHeight="1">
      <c r="A108" s="5" t="s">
        <v>654</v>
      </c>
      <c r="B108" s="5" t="s">
        <v>1150</v>
      </c>
      <c r="C108" s="5" t="s">
        <v>20</v>
      </c>
      <c r="D108" s="5" t="s">
        <v>21</v>
      </c>
      <c r="E108" s="5" t="s">
        <v>45</v>
      </c>
      <c r="F108" s="7">
        <v>8</v>
      </c>
      <c r="G108" s="7">
        <v>16</v>
      </c>
      <c r="H108" s="5" t="s">
        <v>478</v>
      </c>
      <c r="I108" s="5" t="s">
        <v>108</v>
      </c>
      <c r="J108" s="5" t="s">
        <v>48</v>
      </c>
      <c r="K108" s="5" t="s">
        <v>1155</v>
      </c>
      <c r="L108" s="5" t="s">
        <v>1158</v>
      </c>
      <c r="M108" s="5" t="s">
        <v>53</v>
      </c>
      <c r="N108" s="5" t="s">
        <v>38</v>
      </c>
      <c r="O108" s="5"/>
      <c r="P108" s="5"/>
      <c r="Q108" s="5"/>
      <c r="R108" s="5"/>
      <c r="S108" s="5"/>
      <c r="T108" s="5"/>
      <c r="U108" s="5"/>
      <c r="V108" s="5"/>
      <c r="W108" s="5"/>
      <c r="X108" s="5"/>
      <c r="Y108" s="5"/>
      <c r="Z108" s="5"/>
      <c r="AA108" s="5"/>
      <c r="AB108" s="5"/>
      <c r="AC108" s="5"/>
    </row>
    <row r="109" spans="1:29" ht="21" customHeight="1">
      <c r="A109" s="5" t="s">
        <v>1160</v>
      </c>
      <c r="B109" s="5" t="s">
        <v>1161</v>
      </c>
      <c r="C109" s="5" t="s">
        <v>170</v>
      </c>
      <c r="D109" s="5" t="s">
        <v>390</v>
      </c>
      <c r="E109" s="5" t="s">
        <v>45</v>
      </c>
      <c r="F109" s="7">
        <v>8</v>
      </c>
      <c r="G109" s="7">
        <v>10</v>
      </c>
      <c r="H109" s="5" t="s">
        <v>30</v>
      </c>
      <c r="I109" s="5" t="s">
        <v>125</v>
      </c>
      <c r="J109" s="5" t="s">
        <v>403</v>
      </c>
      <c r="K109" s="5" t="s">
        <v>1164</v>
      </c>
      <c r="L109" s="5" t="s">
        <v>1165</v>
      </c>
      <c r="M109" s="5" t="s">
        <v>100</v>
      </c>
      <c r="N109" s="5" t="s">
        <v>55</v>
      </c>
      <c r="O109" s="5"/>
      <c r="P109" s="5"/>
      <c r="Q109" s="5"/>
      <c r="R109" s="5"/>
      <c r="S109" s="5"/>
      <c r="T109" s="5"/>
      <c r="U109" s="5"/>
      <c r="V109" s="5"/>
      <c r="W109" s="5"/>
      <c r="X109" s="5"/>
      <c r="Y109" s="5"/>
      <c r="Z109" s="5"/>
      <c r="AA109" s="5"/>
      <c r="AB109" s="5"/>
      <c r="AC109" s="5"/>
    </row>
    <row r="110" spans="1:29" ht="21" customHeight="1">
      <c r="A110" s="5" t="s">
        <v>1170</v>
      </c>
      <c r="B110" s="5" t="s">
        <v>1171</v>
      </c>
      <c r="C110" s="5" t="s">
        <v>20</v>
      </c>
      <c r="D110" s="5" t="s">
        <v>1173</v>
      </c>
      <c r="E110" s="5" t="s">
        <v>45</v>
      </c>
      <c r="F110" s="7">
        <v>8</v>
      </c>
      <c r="G110" s="7">
        <v>15</v>
      </c>
      <c r="H110" s="5" t="s">
        <v>65</v>
      </c>
      <c r="I110" s="5" t="s">
        <v>125</v>
      </c>
      <c r="J110" s="5" t="s">
        <v>87</v>
      </c>
      <c r="K110" s="5" t="s">
        <v>1178</v>
      </c>
      <c r="L110" s="5" t="s">
        <v>1181</v>
      </c>
      <c r="M110" s="5" t="s">
        <v>37</v>
      </c>
      <c r="N110" s="5" t="s">
        <v>55</v>
      </c>
      <c r="O110" s="5"/>
      <c r="P110" s="5"/>
      <c r="Q110" s="5"/>
      <c r="R110" s="5"/>
      <c r="S110" s="5"/>
      <c r="T110" s="5"/>
      <c r="U110" s="5"/>
      <c r="V110" s="5"/>
      <c r="W110" s="5"/>
      <c r="X110" s="5"/>
      <c r="Y110" s="5"/>
      <c r="Z110" s="5"/>
      <c r="AA110" s="5"/>
      <c r="AB110" s="5"/>
      <c r="AC110" s="5"/>
    </row>
    <row r="111" spans="1:29" ht="21" customHeight="1">
      <c r="A111" s="5" t="s">
        <v>1184</v>
      </c>
      <c r="B111" s="5" t="s">
        <v>1185</v>
      </c>
      <c r="C111" s="5" t="s">
        <v>41</v>
      </c>
      <c r="D111" s="5" t="s">
        <v>169</v>
      </c>
      <c r="E111" s="5" t="s">
        <v>45</v>
      </c>
      <c r="F111" s="7">
        <v>8</v>
      </c>
      <c r="G111" s="7">
        <v>15</v>
      </c>
      <c r="H111" s="5" t="s">
        <v>65</v>
      </c>
      <c r="I111" s="5" t="s">
        <v>31</v>
      </c>
      <c r="J111" s="5" t="s">
        <v>134</v>
      </c>
      <c r="K111" s="5" t="s">
        <v>1188</v>
      </c>
      <c r="L111" s="5" t="s">
        <v>1189</v>
      </c>
      <c r="M111" s="5" t="s">
        <v>100</v>
      </c>
      <c r="N111" s="5" t="s">
        <v>55</v>
      </c>
      <c r="O111" s="5"/>
      <c r="P111" s="5"/>
      <c r="Q111" s="5"/>
      <c r="R111" s="5"/>
      <c r="S111" s="5"/>
      <c r="T111" s="5"/>
      <c r="U111" s="5"/>
      <c r="V111" s="5"/>
      <c r="W111" s="5"/>
      <c r="X111" s="5"/>
      <c r="Y111" s="5"/>
      <c r="Z111" s="5"/>
      <c r="AA111" s="5"/>
      <c r="AB111" s="5"/>
      <c r="AC111" s="5"/>
    </row>
    <row r="112" spans="1:29" ht="21" customHeight="1">
      <c r="A112" s="5" t="s">
        <v>130</v>
      </c>
      <c r="B112" s="5" t="s">
        <v>1194</v>
      </c>
      <c r="C112" s="5" t="s">
        <v>41</v>
      </c>
      <c r="D112" s="5" t="s">
        <v>94</v>
      </c>
      <c r="E112" s="5" t="s">
        <v>29</v>
      </c>
      <c r="F112" s="7">
        <v>8</v>
      </c>
      <c r="G112" s="7">
        <v>15</v>
      </c>
      <c r="H112" s="5" t="s">
        <v>65</v>
      </c>
      <c r="I112" s="5" t="s">
        <v>125</v>
      </c>
      <c r="J112" s="5" t="s">
        <v>106</v>
      </c>
      <c r="K112" s="5" t="s">
        <v>1198</v>
      </c>
      <c r="L112" s="5" t="s">
        <v>1200</v>
      </c>
      <c r="M112" s="5" t="s">
        <v>53</v>
      </c>
      <c r="N112" s="5" t="s">
        <v>55</v>
      </c>
      <c r="O112" s="5"/>
      <c r="P112" s="5"/>
      <c r="Q112" s="5"/>
      <c r="R112" s="5"/>
      <c r="S112" s="5"/>
      <c r="T112" s="5"/>
      <c r="U112" s="5"/>
      <c r="V112" s="5"/>
      <c r="W112" s="5"/>
      <c r="X112" s="5"/>
      <c r="Y112" s="5"/>
      <c r="Z112" s="5"/>
      <c r="AA112" s="5"/>
      <c r="AB112" s="5"/>
      <c r="AC112" s="5"/>
    </row>
    <row r="113" spans="1:29" ht="21" customHeight="1">
      <c r="A113" s="5" t="s">
        <v>130</v>
      </c>
      <c r="B113" s="5" t="s">
        <v>1204</v>
      </c>
      <c r="C113" s="5" t="s">
        <v>170</v>
      </c>
      <c r="D113" s="5" t="s">
        <v>390</v>
      </c>
      <c r="E113" s="5" t="s">
        <v>29</v>
      </c>
      <c r="F113" s="7">
        <v>8</v>
      </c>
      <c r="G113" s="7">
        <v>10</v>
      </c>
      <c r="H113" s="5" t="s">
        <v>30</v>
      </c>
      <c r="I113" s="5" t="s">
        <v>31</v>
      </c>
      <c r="J113" s="5" t="s">
        <v>76</v>
      </c>
      <c r="K113" s="5" t="s">
        <v>1208</v>
      </c>
      <c r="L113" s="5" t="s">
        <v>1209</v>
      </c>
      <c r="M113" s="5" t="s">
        <v>53</v>
      </c>
      <c r="N113" s="5" t="s">
        <v>55</v>
      </c>
      <c r="O113" s="5"/>
      <c r="P113" s="5"/>
      <c r="Q113" s="5"/>
      <c r="R113" s="5"/>
      <c r="S113" s="5"/>
      <c r="T113" s="5"/>
      <c r="U113" s="5"/>
      <c r="V113" s="5"/>
      <c r="W113" s="5"/>
      <c r="X113" s="5"/>
      <c r="Y113" s="5"/>
      <c r="Z113" s="5"/>
      <c r="AA113" s="5"/>
      <c r="AB113" s="5"/>
      <c r="AC113" s="5"/>
    </row>
    <row r="114" spans="1:29" ht="21" customHeight="1">
      <c r="A114" s="5" t="s">
        <v>1212</v>
      </c>
      <c r="B114" s="5" t="s">
        <v>1213</v>
      </c>
      <c r="C114" s="5" t="s">
        <v>170</v>
      </c>
      <c r="D114" s="5" t="s">
        <v>435</v>
      </c>
      <c r="E114" s="5" t="s">
        <v>45</v>
      </c>
      <c r="F114" s="7">
        <v>8</v>
      </c>
      <c r="G114" s="7">
        <v>16</v>
      </c>
      <c r="H114" s="5" t="s">
        <v>478</v>
      </c>
      <c r="I114" s="5" t="s">
        <v>125</v>
      </c>
      <c r="J114" s="5" t="s">
        <v>68</v>
      </c>
      <c r="K114" s="5" t="s">
        <v>1214</v>
      </c>
      <c r="L114" s="5" t="s">
        <v>1235</v>
      </c>
      <c r="M114" s="5" t="s">
        <v>37</v>
      </c>
      <c r="N114" s="5" t="s">
        <v>55</v>
      </c>
      <c r="O114" s="5"/>
      <c r="P114" s="5"/>
      <c r="Q114" s="5"/>
      <c r="R114" s="5"/>
      <c r="S114" s="5"/>
      <c r="T114" s="5"/>
      <c r="U114" s="5"/>
      <c r="V114" s="5"/>
      <c r="W114" s="5"/>
      <c r="X114" s="5"/>
      <c r="Y114" s="5"/>
      <c r="Z114" s="5"/>
      <c r="AA114" s="5"/>
      <c r="AB114" s="5"/>
      <c r="AC114" s="5"/>
    </row>
    <row r="115" spans="1:29" ht="21" customHeight="1">
      <c r="A115" s="5" t="s">
        <v>1237</v>
      </c>
      <c r="B115" s="5" t="s">
        <v>1238</v>
      </c>
      <c r="C115" s="5" t="s">
        <v>170</v>
      </c>
      <c r="D115" s="5" t="s">
        <v>390</v>
      </c>
      <c r="E115" s="5" t="s">
        <v>45</v>
      </c>
      <c r="F115" s="7">
        <v>8</v>
      </c>
      <c r="G115" s="7">
        <v>15</v>
      </c>
      <c r="H115" s="5" t="s">
        <v>65</v>
      </c>
      <c r="I115" s="5" t="s">
        <v>31</v>
      </c>
      <c r="J115" s="5" t="s">
        <v>57</v>
      </c>
      <c r="K115" s="5"/>
      <c r="L115" s="5" t="s">
        <v>1243</v>
      </c>
      <c r="M115" s="5" t="s">
        <v>42</v>
      </c>
      <c r="N115" s="5" t="s">
        <v>405</v>
      </c>
      <c r="O115" s="5"/>
      <c r="P115" s="5"/>
      <c r="Q115" s="5"/>
      <c r="R115" s="5"/>
      <c r="S115" s="5"/>
      <c r="T115" s="5"/>
      <c r="U115" s="5"/>
      <c r="V115" s="5"/>
      <c r="W115" s="5"/>
      <c r="X115" s="5"/>
      <c r="Y115" s="5"/>
      <c r="Z115" s="5"/>
      <c r="AA115" s="5"/>
      <c r="AB115" s="5"/>
      <c r="AC115" s="5"/>
    </row>
    <row r="116" spans="1:29" ht="21" customHeight="1">
      <c r="A116" s="5" t="s">
        <v>288</v>
      </c>
      <c r="B116" s="5" t="s">
        <v>289</v>
      </c>
      <c r="C116" s="5" t="s">
        <v>27</v>
      </c>
      <c r="D116" s="5" t="s">
        <v>290</v>
      </c>
      <c r="E116" s="5" t="s">
        <v>29</v>
      </c>
      <c r="F116" s="7">
        <v>8</v>
      </c>
      <c r="G116" s="7">
        <v>10</v>
      </c>
      <c r="H116" s="5" t="s">
        <v>30</v>
      </c>
      <c r="I116" s="5" t="s">
        <v>108</v>
      </c>
      <c r="J116" s="5" t="s">
        <v>291</v>
      </c>
      <c r="K116" s="5" t="s">
        <v>292</v>
      </c>
      <c r="L116" s="5" t="s">
        <v>294</v>
      </c>
      <c r="M116" s="5" t="s">
        <v>100</v>
      </c>
      <c r="N116" s="5" t="s">
        <v>55</v>
      </c>
      <c r="O116" s="5"/>
      <c r="P116" s="5"/>
      <c r="Q116" s="5"/>
      <c r="R116" s="5"/>
      <c r="S116" s="5"/>
      <c r="T116" s="5"/>
      <c r="U116" s="5"/>
      <c r="V116" s="5"/>
      <c r="W116" s="5"/>
      <c r="X116" s="5"/>
      <c r="Y116" s="5"/>
      <c r="Z116" s="5"/>
      <c r="AA116" s="5"/>
      <c r="AB116" s="5"/>
      <c r="AC116" s="5"/>
    </row>
    <row r="117" spans="1:29" ht="21" customHeight="1">
      <c r="A117" s="5" t="s">
        <v>130</v>
      </c>
      <c r="B117" s="5" t="s">
        <v>1255</v>
      </c>
      <c r="C117" s="5" t="s">
        <v>41</v>
      </c>
      <c r="D117" s="5" t="s">
        <v>47</v>
      </c>
      <c r="E117" s="5" t="s">
        <v>45</v>
      </c>
      <c r="F117" s="7">
        <v>8</v>
      </c>
      <c r="G117" s="7">
        <v>10</v>
      </c>
      <c r="H117" s="5" t="s">
        <v>30</v>
      </c>
      <c r="I117" s="5" t="s">
        <v>31</v>
      </c>
      <c r="J117" s="5" t="s">
        <v>110</v>
      </c>
      <c r="K117" s="5" t="s">
        <v>1257</v>
      </c>
      <c r="L117" s="5" t="s">
        <v>1258</v>
      </c>
      <c r="M117" s="5" t="s">
        <v>53</v>
      </c>
      <c r="N117" s="5" t="s">
        <v>55</v>
      </c>
      <c r="O117" s="5"/>
      <c r="P117" s="5"/>
      <c r="Q117" s="5"/>
      <c r="R117" s="5"/>
      <c r="S117" s="5"/>
      <c r="T117" s="5"/>
      <c r="U117" s="5"/>
      <c r="V117" s="5"/>
      <c r="W117" s="5"/>
      <c r="X117" s="5"/>
      <c r="Y117" s="5"/>
      <c r="Z117" s="5"/>
      <c r="AA117" s="5"/>
      <c r="AB117" s="5"/>
      <c r="AC117" s="5"/>
    </row>
    <row r="118" spans="1:29" ht="21" customHeight="1">
      <c r="A118" s="5" t="s">
        <v>130</v>
      </c>
      <c r="B118" s="5" t="s">
        <v>1264</v>
      </c>
      <c r="C118" s="5" t="s">
        <v>170</v>
      </c>
      <c r="D118" s="5" t="s">
        <v>47</v>
      </c>
      <c r="E118" s="5" t="s">
        <v>45</v>
      </c>
      <c r="F118" s="7">
        <v>8</v>
      </c>
      <c r="G118" s="7">
        <v>16</v>
      </c>
      <c r="H118" s="5" t="s">
        <v>478</v>
      </c>
      <c r="I118" s="5" t="s">
        <v>108</v>
      </c>
      <c r="J118" s="5" t="s">
        <v>802</v>
      </c>
      <c r="K118" s="5" t="s">
        <v>1267</v>
      </c>
      <c r="L118" s="5" t="s">
        <v>1271</v>
      </c>
      <c r="M118" s="5" t="s">
        <v>167</v>
      </c>
      <c r="N118" s="5" t="s">
        <v>55</v>
      </c>
      <c r="O118" s="5"/>
      <c r="P118" s="5"/>
      <c r="Q118" s="5"/>
      <c r="R118" s="5"/>
      <c r="S118" s="5"/>
      <c r="T118" s="5"/>
      <c r="U118" s="5"/>
      <c r="V118" s="5"/>
      <c r="W118" s="5"/>
      <c r="X118" s="5"/>
      <c r="Y118" s="5"/>
      <c r="Z118" s="5"/>
      <c r="AA118" s="5"/>
      <c r="AB118" s="5"/>
      <c r="AC118" s="5"/>
    </row>
    <row r="119" spans="1:29" ht="21" customHeight="1">
      <c r="A119" s="5" t="s">
        <v>1277</v>
      </c>
      <c r="B119" s="5" t="s">
        <v>650</v>
      </c>
      <c r="C119" s="5" t="s">
        <v>27</v>
      </c>
      <c r="D119" s="5" t="s">
        <v>47</v>
      </c>
      <c r="E119" s="5" t="s">
        <v>45</v>
      </c>
      <c r="F119" s="7">
        <v>8</v>
      </c>
      <c r="G119" s="7">
        <v>15</v>
      </c>
      <c r="H119" s="5" t="s">
        <v>65</v>
      </c>
      <c r="I119" s="9" t="s">
        <v>47</v>
      </c>
      <c r="J119" s="5" t="s">
        <v>57</v>
      </c>
      <c r="K119" s="5" t="s">
        <v>653</v>
      </c>
      <c r="L119" s="5" t="s">
        <v>1279</v>
      </c>
      <c r="M119" s="5" t="s">
        <v>42</v>
      </c>
      <c r="N119" s="5" t="s">
        <v>89</v>
      </c>
      <c r="O119" s="5"/>
      <c r="P119" s="5"/>
      <c r="Q119" s="5"/>
      <c r="R119" s="5"/>
      <c r="S119" s="5"/>
      <c r="T119" s="5"/>
      <c r="U119" s="5"/>
      <c r="V119" s="5"/>
      <c r="W119" s="5"/>
      <c r="X119" s="5"/>
      <c r="Y119" s="5"/>
      <c r="Z119" s="5"/>
      <c r="AA119" s="5"/>
      <c r="AB119" s="5"/>
      <c r="AC119" s="5"/>
    </row>
    <row r="120" spans="1:29" ht="21" customHeight="1">
      <c r="A120" s="5" t="s">
        <v>743</v>
      </c>
      <c r="B120" s="5" t="s">
        <v>1280</v>
      </c>
      <c r="C120" s="5" t="s">
        <v>41</v>
      </c>
      <c r="D120" s="5" t="s">
        <v>47</v>
      </c>
      <c r="E120" s="5" t="s">
        <v>29</v>
      </c>
      <c r="F120" s="7">
        <v>8</v>
      </c>
      <c r="G120" s="7">
        <v>12</v>
      </c>
      <c r="H120" s="5" t="s">
        <v>852</v>
      </c>
      <c r="I120" s="5" t="s">
        <v>31</v>
      </c>
      <c r="J120" s="5" t="s">
        <v>1283</v>
      </c>
      <c r="K120" s="5" t="s">
        <v>1285</v>
      </c>
      <c r="L120" s="5" t="s">
        <v>1287</v>
      </c>
      <c r="M120" s="5" t="s">
        <v>53</v>
      </c>
      <c r="N120" s="5" t="s">
        <v>55</v>
      </c>
      <c r="O120" s="5"/>
      <c r="P120" s="5"/>
      <c r="Q120" s="5"/>
      <c r="R120" s="5"/>
      <c r="S120" s="5"/>
      <c r="T120" s="5"/>
      <c r="U120" s="5"/>
      <c r="V120" s="5"/>
      <c r="W120" s="5"/>
      <c r="X120" s="5"/>
      <c r="Y120" s="5"/>
      <c r="Z120" s="5"/>
      <c r="AA120" s="5"/>
      <c r="AB120" s="5"/>
      <c r="AC120" s="5"/>
    </row>
    <row r="121" spans="1:29" ht="21" customHeight="1">
      <c r="A121" s="5" t="s">
        <v>173</v>
      </c>
      <c r="B121" s="5" t="s">
        <v>175</v>
      </c>
      <c r="C121" s="5" t="s">
        <v>27</v>
      </c>
      <c r="D121" s="5" t="s">
        <v>80</v>
      </c>
      <c r="E121" s="5" t="s">
        <v>45</v>
      </c>
      <c r="F121" s="7">
        <v>8</v>
      </c>
      <c r="G121" s="7">
        <v>20</v>
      </c>
      <c r="H121" s="5" t="s">
        <v>178</v>
      </c>
      <c r="I121" s="5" t="s">
        <v>125</v>
      </c>
      <c r="J121" s="5" t="s">
        <v>179</v>
      </c>
      <c r="K121" s="5" t="s">
        <v>180</v>
      </c>
      <c r="L121" s="5" t="s">
        <v>181</v>
      </c>
      <c r="M121" s="5" t="s">
        <v>100</v>
      </c>
      <c r="N121" s="5" t="s">
        <v>55</v>
      </c>
      <c r="O121" s="5"/>
      <c r="P121" s="5"/>
      <c r="Q121" s="5"/>
      <c r="R121" s="5"/>
      <c r="S121" s="5"/>
      <c r="T121" s="5"/>
      <c r="U121" s="5"/>
      <c r="V121" s="5"/>
      <c r="W121" s="5"/>
      <c r="X121" s="5"/>
      <c r="Y121" s="5"/>
      <c r="Z121" s="5"/>
      <c r="AA121" s="5"/>
      <c r="AB121" s="5"/>
      <c r="AC121" s="5"/>
    </row>
    <row r="122" spans="1:29" ht="21" customHeight="1">
      <c r="A122" s="5" t="s">
        <v>130</v>
      </c>
      <c r="B122" s="5" t="s">
        <v>1295</v>
      </c>
      <c r="C122" s="5" t="s">
        <v>170</v>
      </c>
      <c r="D122" s="5" t="s">
        <v>47</v>
      </c>
      <c r="E122" s="5" t="s">
        <v>45</v>
      </c>
      <c r="F122" s="7">
        <v>8</v>
      </c>
      <c r="G122" s="7">
        <v>15</v>
      </c>
      <c r="H122" s="5" t="s">
        <v>65</v>
      </c>
      <c r="I122" s="5" t="s">
        <v>125</v>
      </c>
      <c r="J122" s="5" t="s">
        <v>1283</v>
      </c>
      <c r="K122" s="5" t="s">
        <v>1299</v>
      </c>
      <c r="L122" s="5" t="s">
        <v>1300</v>
      </c>
      <c r="M122" s="5" t="s">
        <v>100</v>
      </c>
      <c r="N122" s="5" t="s">
        <v>55</v>
      </c>
      <c r="O122" s="5"/>
      <c r="P122" s="5"/>
      <c r="Q122" s="5"/>
      <c r="R122" s="5"/>
      <c r="S122" s="5"/>
      <c r="T122" s="5"/>
      <c r="U122" s="5"/>
      <c r="V122" s="5"/>
      <c r="W122" s="5"/>
      <c r="X122" s="5"/>
      <c r="Y122" s="5"/>
      <c r="Z122" s="5"/>
      <c r="AA122" s="5"/>
      <c r="AB122" s="5"/>
      <c r="AC122" s="5"/>
    </row>
    <row r="123" spans="1:29" ht="21" customHeight="1">
      <c r="A123" s="5" t="s">
        <v>1304</v>
      </c>
      <c r="B123" s="5" t="s">
        <v>1305</v>
      </c>
      <c r="C123" s="5" t="s">
        <v>41</v>
      </c>
      <c r="D123" s="5" t="s">
        <v>448</v>
      </c>
      <c r="E123" s="5" t="s">
        <v>45</v>
      </c>
      <c r="F123" s="7">
        <v>8</v>
      </c>
      <c r="G123" s="7">
        <v>15</v>
      </c>
      <c r="H123" s="5" t="s">
        <v>65</v>
      </c>
      <c r="I123" s="5" t="s">
        <v>125</v>
      </c>
      <c r="J123" s="5" t="s">
        <v>947</v>
      </c>
      <c r="K123" s="5" t="s">
        <v>1307</v>
      </c>
      <c r="L123" s="5" t="s">
        <v>1308</v>
      </c>
      <c r="M123" s="5" t="s">
        <v>53</v>
      </c>
      <c r="N123" s="5" t="s">
        <v>55</v>
      </c>
      <c r="O123" s="5"/>
      <c r="P123" s="5"/>
      <c r="Q123" s="5"/>
      <c r="R123" s="5"/>
      <c r="S123" s="5"/>
      <c r="T123" s="5"/>
      <c r="U123" s="5"/>
      <c r="V123" s="5"/>
      <c r="W123" s="5"/>
      <c r="X123" s="5"/>
      <c r="Y123" s="5"/>
      <c r="Z123" s="5"/>
      <c r="AA123" s="5"/>
      <c r="AB123" s="5"/>
      <c r="AC123" s="5"/>
    </row>
    <row r="124" spans="1:29" ht="21" customHeight="1">
      <c r="A124" s="5" t="s">
        <v>1122</v>
      </c>
      <c r="B124" s="5" t="s">
        <v>1313</v>
      </c>
      <c r="C124" s="5" t="s">
        <v>170</v>
      </c>
      <c r="D124" s="5" t="s">
        <v>171</v>
      </c>
      <c r="E124" s="5" t="s">
        <v>45</v>
      </c>
      <c r="F124" s="7">
        <v>8</v>
      </c>
      <c r="G124" s="7">
        <v>16</v>
      </c>
      <c r="H124" s="5" t="s">
        <v>478</v>
      </c>
      <c r="I124" s="5" t="s">
        <v>31</v>
      </c>
      <c r="J124" s="5" t="s">
        <v>57</v>
      </c>
      <c r="K124" s="5" t="s">
        <v>1315</v>
      </c>
      <c r="L124" s="5" t="s">
        <v>1317</v>
      </c>
      <c r="M124" s="5" t="s">
        <v>100</v>
      </c>
      <c r="N124" s="5" t="s">
        <v>55</v>
      </c>
      <c r="O124" s="5"/>
      <c r="P124" s="5"/>
      <c r="Q124" s="5"/>
      <c r="R124" s="5"/>
      <c r="S124" s="5"/>
      <c r="T124" s="5"/>
      <c r="U124" s="5"/>
      <c r="V124" s="5"/>
      <c r="W124" s="5"/>
      <c r="X124" s="5"/>
      <c r="Y124" s="5"/>
      <c r="Z124" s="5"/>
      <c r="AA124" s="5"/>
      <c r="AB124" s="5"/>
      <c r="AC124" s="5"/>
    </row>
    <row r="125" spans="1:29" ht="21" customHeight="1">
      <c r="A125" s="5" t="s">
        <v>1321</v>
      </c>
      <c r="B125" s="5" t="s">
        <v>1322</v>
      </c>
      <c r="C125" s="5" t="s">
        <v>20</v>
      </c>
      <c r="D125" s="5" t="s">
        <v>21</v>
      </c>
      <c r="E125" s="5" t="s">
        <v>45</v>
      </c>
      <c r="F125" s="7">
        <v>8</v>
      </c>
      <c r="G125" s="7">
        <v>16</v>
      </c>
      <c r="H125" s="5" t="s">
        <v>478</v>
      </c>
      <c r="I125" s="5" t="s">
        <v>125</v>
      </c>
      <c r="J125" s="5" t="s">
        <v>1324</v>
      </c>
      <c r="K125" s="5" t="s">
        <v>1326</v>
      </c>
      <c r="L125" s="5" t="s">
        <v>1327</v>
      </c>
      <c r="M125" s="5" t="s">
        <v>167</v>
      </c>
      <c r="N125" s="5" t="s">
        <v>38</v>
      </c>
      <c r="O125" s="5"/>
      <c r="P125" s="5"/>
      <c r="Q125" s="5"/>
      <c r="R125" s="5"/>
      <c r="S125" s="5"/>
      <c r="T125" s="5"/>
      <c r="U125" s="5"/>
      <c r="V125" s="5"/>
      <c r="W125" s="5"/>
      <c r="X125" s="5"/>
      <c r="Y125" s="5"/>
      <c r="Z125" s="5"/>
      <c r="AA125" s="5"/>
      <c r="AB125" s="5"/>
      <c r="AC125" s="5"/>
    </row>
    <row r="126" spans="1:29" ht="21" customHeight="1">
      <c r="A126" s="5" t="s">
        <v>130</v>
      </c>
      <c r="B126" s="5" t="s">
        <v>1331</v>
      </c>
      <c r="C126" s="5" t="s">
        <v>41</v>
      </c>
      <c r="D126" s="5" t="s">
        <v>169</v>
      </c>
      <c r="E126" s="5" t="s">
        <v>29</v>
      </c>
      <c r="F126" s="7">
        <v>8</v>
      </c>
      <c r="G126" s="7">
        <v>15</v>
      </c>
      <c r="H126" s="5" t="s">
        <v>65</v>
      </c>
      <c r="I126" s="5" t="s">
        <v>125</v>
      </c>
      <c r="J126" s="5" t="s">
        <v>1324</v>
      </c>
      <c r="K126" s="5" t="s">
        <v>1333</v>
      </c>
      <c r="L126" s="5" t="s">
        <v>1335</v>
      </c>
      <c r="M126" s="5" t="s">
        <v>100</v>
      </c>
      <c r="N126" s="5" t="s">
        <v>55</v>
      </c>
      <c r="O126" s="5"/>
      <c r="P126" s="5"/>
      <c r="Q126" s="5"/>
      <c r="R126" s="5"/>
      <c r="S126" s="5"/>
      <c r="T126" s="5"/>
      <c r="U126" s="5"/>
      <c r="V126" s="5"/>
      <c r="W126" s="5"/>
      <c r="X126" s="5"/>
      <c r="Y126" s="5"/>
      <c r="Z126" s="5"/>
      <c r="AA126" s="5"/>
      <c r="AB126" s="5"/>
      <c r="AC126" s="5"/>
    </row>
    <row r="127" spans="1:29" ht="21" customHeight="1">
      <c r="A127" s="5" t="s">
        <v>1338</v>
      </c>
      <c r="B127" s="5" t="s">
        <v>1340</v>
      </c>
      <c r="C127" s="5" t="s">
        <v>170</v>
      </c>
      <c r="D127" s="5" t="s">
        <v>342</v>
      </c>
      <c r="E127" s="5" t="s">
        <v>29</v>
      </c>
      <c r="F127" s="7">
        <v>8</v>
      </c>
      <c r="G127" s="7">
        <v>13</v>
      </c>
      <c r="H127" s="5" t="s">
        <v>107</v>
      </c>
      <c r="I127" s="5" t="s">
        <v>125</v>
      </c>
      <c r="J127" s="5" t="s">
        <v>315</v>
      </c>
      <c r="K127" s="5" t="s">
        <v>1344</v>
      </c>
      <c r="L127" s="5" t="s">
        <v>1347</v>
      </c>
      <c r="M127" s="5" t="s">
        <v>37</v>
      </c>
      <c r="N127" s="5" t="s">
        <v>55</v>
      </c>
      <c r="O127" s="5"/>
      <c r="P127" s="5"/>
      <c r="Q127" s="5"/>
      <c r="R127" s="5"/>
      <c r="S127" s="5"/>
      <c r="T127" s="5"/>
      <c r="U127" s="5"/>
      <c r="V127" s="5"/>
      <c r="W127" s="5"/>
      <c r="X127" s="5"/>
      <c r="Y127" s="5"/>
      <c r="Z127" s="5"/>
      <c r="AA127" s="5"/>
      <c r="AB127" s="5"/>
      <c r="AC127" s="5"/>
    </row>
    <row r="128" spans="1:29" ht="21" customHeight="1">
      <c r="A128" s="5" t="s">
        <v>743</v>
      </c>
      <c r="B128" s="5" t="s">
        <v>1350</v>
      </c>
      <c r="C128" s="5" t="s">
        <v>20</v>
      </c>
      <c r="D128" s="5" t="s">
        <v>21</v>
      </c>
      <c r="E128" s="5" t="s">
        <v>45</v>
      </c>
      <c r="F128" s="7">
        <v>8</v>
      </c>
      <c r="G128" s="7">
        <v>10</v>
      </c>
      <c r="H128" s="5" t="s">
        <v>30</v>
      </c>
      <c r="I128" s="5" t="s">
        <v>31</v>
      </c>
      <c r="J128" s="5" t="s">
        <v>57</v>
      </c>
      <c r="K128" s="5" t="s">
        <v>1353</v>
      </c>
      <c r="L128" s="5" t="s">
        <v>1354</v>
      </c>
      <c r="M128" s="5" t="s">
        <v>37</v>
      </c>
      <c r="N128" s="5" t="s">
        <v>55</v>
      </c>
      <c r="O128" s="5"/>
      <c r="P128" s="5"/>
      <c r="Q128" s="5"/>
      <c r="R128" s="5"/>
      <c r="S128" s="5"/>
      <c r="T128" s="5"/>
      <c r="U128" s="5"/>
      <c r="V128" s="5"/>
      <c r="W128" s="5"/>
      <c r="X128" s="5"/>
      <c r="Y128" s="5"/>
      <c r="Z128" s="5"/>
      <c r="AA128" s="5"/>
      <c r="AB128" s="5"/>
      <c r="AC128" s="5"/>
    </row>
    <row r="129" spans="1:29" ht="21" customHeight="1">
      <c r="A129" s="5" t="s">
        <v>654</v>
      </c>
      <c r="B129" s="5" t="s">
        <v>1356</v>
      </c>
      <c r="C129" s="5" t="s">
        <v>27</v>
      </c>
      <c r="D129" s="5" t="s">
        <v>80</v>
      </c>
      <c r="E129" s="5" t="s">
        <v>45</v>
      </c>
      <c r="F129" s="7">
        <v>8</v>
      </c>
      <c r="G129" s="7">
        <v>15</v>
      </c>
      <c r="H129" s="5" t="s">
        <v>65</v>
      </c>
      <c r="I129" s="5" t="s">
        <v>125</v>
      </c>
      <c r="J129" s="5" t="s">
        <v>412</v>
      </c>
      <c r="K129" s="5" t="s">
        <v>1358</v>
      </c>
      <c r="L129" s="5" t="s">
        <v>1359</v>
      </c>
      <c r="M129" s="5" t="s">
        <v>100</v>
      </c>
      <c r="N129" s="5" t="s">
        <v>55</v>
      </c>
      <c r="O129" s="5"/>
      <c r="P129" s="5"/>
      <c r="Q129" s="5"/>
      <c r="R129" s="5"/>
      <c r="S129" s="5"/>
      <c r="T129" s="5"/>
      <c r="U129" s="5"/>
      <c r="V129" s="5"/>
      <c r="W129" s="5"/>
      <c r="X129" s="5"/>
      <c r="Y129" s="5"/>
      <c r="Z129" s="5"/>
      <c r="AA129" s="5"/>
      <c r="AB129" s="5"/>
      <c r="AC129" s="5"/>
    </row>
    <row r="130" spans="1:29" ht="21" customHeight="1">
      <c r="A130" s="5" t="s">
        <v>1365</v>
      </c>
      <c r="B130" s="5" t="s">
        <v>1366</v>
      </c>
      <c r="C130" s="5" t="s">
        <v>20</v>
      </c>
      <c r="D130" s="5" t="s">
        <v>21</v>
      </c>
      <c r="E130" s="5" t="s">
        <v>29</v>
      </c>
      <c r="F130" s="7">
        <v>8</v>
      </c>
      <c r="G130" s="7">
        <v>12</v>
      </c>
      <c r="H130" s="5" t="s">
        <v>852</v>
      </c>
      <c r="I130" s="5" t="s">
        <v>31</v>
      </c>
      <c r="J130" s="5" t="s">
        <v>403</v>
      </c>
      <c r="K130" s="5" t="s">
        <v>1371</v>
      </c>
      <c r="L130" s="5"/>
      <c r="M130" s="5" t="s">
        <v>53</v>
      </c>
      <c r="N130" s="5" t="s">
        <v>55</v>
      </c>
      <c r="O130" s="5"/>
      <c r="P130" s="5"/>
      <c r="Q130" s="5"/>
      <c r="R130" s="5"/>
      <c r="S130" s="5"/>
      <c r="T130" s="5"/>
      <c r="U130" s="5"/>
      <c r="V130" s="5"/>
      <c r="W130" s="5"/>
      <c r="X130" s="5"/>
      <c r="Y130" s="5"/>
      <c r="Z130" s="5"/>
      <c r="AA130" s="5"/>
      <c r="AB130" s="5"/>
      <c r="AC130" s="5"/>
    </row>
    <row r="131" spans="1:29" ht="21" customHeight="1">
      <c r="A131" s="5" t="s">
        <v>1374</v>
      </c>
      <c r="B131" s="5" t="s">
        <v>1375</v>
      </c>
      <c r="C131" s="5" t="s">
        <v>41</v>
      </c>
      <c r="D131" s="5" t="s">
        <v>169</v>
      </c>
      <c r="E131" s="5" t="s">
        <v>45</v>
      </c>
      <c r="F131" s="7">
        <v>8</v>
      </c>
      <c r="G131" s="7">
        <v>15</v>
      </c>
      <c r="H131" s="5" t="s">
        <v>65</v>
      </c>
      <c r="I131" s="5" t="s">
        <v>108</v>
      </c>
      <c r="J131" s="5" t="s">
        <v>57</v>
      </c>
      <c r="K131" s="5" t="s">
        <v>1379</v>
      </c>
      <c r="L131" s="5" t="s">
        <v>1380</v>
      </c>
      <c r="M131" s="5" t="s">
        <v>53</v>
      </c>
      <c r="N131" s="5" t="s">
        <v>55</v>
      </c>
      <c r="O131" s="5"/>
      <c r="P131" s="5"/>
      <c r="Q131" s="5"/>
      <c r="R131" s="5"/>
      <c r="S131" s="5"/>
      <c r="T131" s="5"/>
      <c r="U131" s="5"/>
      <c r="V131" s="5"/>
      <c r="W131" s="5"/>
      <c r="X131" s="5"/>
      <c r="Y131" s="5"/>
      <c r="Z131" s="5"/>
      <c r="AA131" s="5"/>
      <c r="AB131" s="5"/>
      <c r="AC131" s="5"/>
    </row>
    <row r="132" spans="1:29" ht="21" customHeight="1">
      <c r="A132" s="5" t="s">
        <v>1381</v>
      </c>
      <c r="B132" s="5" t="s">
        <v>1383</v>
      </c>
      <c r="C132" s="5" t="s">
        <v>20</v>
      </c>
      <c r="D132" s="5" t="s">
        <v>21</v>
      </c>
      <c r="E132" s="5" t="s">
        <v>45</v>
      </c>
      <c r="F132" s="7">
        <v>8</v>
      </c>
      <c r="G132" s="7">
        <v>12</v>
      </c>
      <c r="H132" s="5" t="s">
        <v>852</v>
      </c>
      <c r="I132" s="9" t="s">
        <v>47</v>
      </c>
      <c r="J132" s="5" t="s">
        <v>663</v>
      </c>
      <c r="K132" s="5" t="s">
        <v>1385</v>
      </c>
      <c r="L132" s="5" t="s">
        <v>1387</v>
      </c>
      <c r="M132" s="5" t="s">
        <v>42</v>
      </c>
      <c r="N132" s="5" t="s">
        <v>237</v>
      </c>
      <c r="O132" s="5"/>
      <c r="P132" s="5"/>
      <c r="Q132" s="5"/>
      <c r="R132" s="5"/>
      <c r="S132" s="5"/>
      <c r="T132" s="5"/>
      <c r="U132" s="5"/>
      <c r="V132" s="5"/>
      <c r="W132" s="5"/>
      <c r="X132" s="5"/>
      <c r="Y132" s="5"/>
      <c r="Z132" s="5"/>
      <c r="AA132" s="5"/>
      <c r="AB132" s="5"/>
      <c r="AC132" s="5"/>
    </row>
    <row r="133" spans="1:29" ht="21" customHeight="1">
      <c r="A133" s="5" t="s">
        <v>130</v>
      </c>
      <c r="B133" s="5" t="s">
        <v>1390</v>
      </c>
      <c r="C133" s="5" t="s">
        <v>41</v>
      </c>
      <c r="D133" s="5" t="s">
        <v>43</v>
      </c>
      <c r="E133" s="5" t="s">
        <v>45</v>
      </c>
      <c r="F133" s="7">
        <v>8</v>
      </c>
      <c r="G133" s="7">
        <v>14</v>
      </c>
      <c r="H133" s="5" t="s">
        <v>1392</v>
      </c>
      <c r="I133" s="5" t="s">
        <v>125</v>
      </c>
      <c r="J133" s="5" t="s">
        <v>479</v>
      </c>
      <c r="K133" s="5" t="s">
        <v>1393</v>
      </c>
      <c r="L133" s="5" t="s">
        <v>1395</v>
      </c>
      <c r="M133" s="5" t="s">
        <v>42</v>
      </c>
      <c r="N133" s="5" t="s">
        <v>237</v>
      </c>
      <c r="O133" s="5"/>
      <c r="P133" s="5"/>
      <c r="Q133" s="5"/>
      <c r="R133" s="5"/>
      <c r="S133" s="5"/>
      <c r="T133" s="5"/>
      <c r="U133" s="5"/>
      <c r="V133" s="5"/>
      <c r="W133" s="5"/>
      <c r="X133" s="5"/>
      <c r="Y133" s="5"/>
      <c r="Z133" s="5"/>
      <c r="AA133" s="5"/>
      <c r="AB133" s="5"/>
      <c r="AC133" s="5"/>
    </row>
    <row r="134" spans="1:29" ht="21" customHeight="1">
      <c r="A134" s="5" t="s">
        <v>1398</v>
      </c>
      <c r="B134" s="5" t="s">
        <v>1399</v>
      </c>
      <c r="C134" s="5" t="s">
        <v>27</v>
      </c>
      <c r="D134" s="5" t="s">
        <v>85</v>
      </c>
      <c r="E134" s="5" t="s">
        <v>45</v>
      </c>
      <c r="F134" s="7">
        <v>8</v>
      </c>
      <c r="G134" s="7">
        <v>15</v>
      </c>
      <c r="H134" s="5" t="s">
        <v>65</v>
      </c>
      <c r="I134" s="5" t="s">
        <v>125</v>
      </c>
      <c r="J134" s="5" t="s">
        <v>1053</v>
      </c>
      <c r="K134" s="5"/>
      <c r="L134" s="5" t="s">
        <v>1402</v>
      </c>
      <c r="M134" s="5" t="s">
        <v>53</v>
      </c>
      <c r="N134" s="5" t="s">
        <v>55</v>
      </c>
      <c r="O134" s="5"/>
      <c r="P134" s="5"/>
      <c r="Q134" s="5"/>
      <c r="R134" s="5"/>
      <c r="S134" s="5"/>
      <c r="T134" s="5"/>
      <c r="U134" s="5"/>
      <c r="V134" s="5"/>
      <c r="W134" s="5"/>
      <c r="X134" s="5"/>
      <c r="Y134" s="5"/>
      <c r="Z134" s="5"/>
      <c r="AA134" s="5"/>
      <c r="AB134" s="5"/>
      <c r="AC134" s="5"/>
    </row>
    <row r="135" spans="1:29" ht="21" customHeight="1">
      <c r="A135" s="5" t="s">
        <v>1405</v>
      </c>
      <c r="B135" s="5" t="s">
        <v>1406</v>
      </c>
      <c r="C135" s="5" t="s">
        <v>27</v>
      </c>
      <c r="D135" s="5" t="s">
        <v>85</v>
      </c>
      <c r="E135" s="5" t="s">
        <v>45</v>
      </c>
      <c r="F135" s="7">
        <v>8</v>
      </c>
      <c r="G135" s="7">
        <v>12</v>
      </c>
      <c r="H135" s="5" t="s">
        <v>852</v>
      </c>
      <c r="I135" s="9" t="s">
        <v>47</v>
      </c>
      <c r="J135" s="5" t="s">
        <v>947</v>
      </c>
      <c r="K135" s="5" t="s">
        <v>1409</v>
      </c>
      <c r="L135" s="5" t="s">
        <v>1411</v>
      </c>
      <c r="M135" s="5" t="s">
        <v>37</v>
      </c>
      <c r="N135" s="5" t="s">
        <v>237</v>
      </c>
      <c r="O135" s="5"/>
      <c r="P135" s="5"/>
      <c r="Q135" s="5"/>
      <c r="R135" s="5"/>
      <c r="S135" s="5"/>
      <c r="T135" s="5"/>
      <c r="U135" s="5"/>
      <c r="V135" s="5"/>
      <c r="W135" s="5"/>
      <c r="X135" s="5"/>
      <c r="Y135" s="5"/>
      <c r="Z135" s="5"/>
      <c r="AA135" s="5"/>
      <c r="AB135" s="5"/>
      <c r="AC135" s="5"/>
    </row>
    <row r="136" spans="1:29" ht="21" customHeight="1">
      <c r="A136" s="5" t="s">
        <v>130</v>
      </c>
      <c r="B136" s="5" t="s">
        <v>621</v>
      </c>
      <c r="C136" s="5" t="s">
        <v>170</v>
      </c>
      <c r="D136" s="5" t="s">
        <v>47</v>
      </c>
      <c r="E136" s="5" t="s">
        <v>45</v>
      </c>
      <c r="F136" s="7">
        <v>8</v>
      </c>
      <c r="G136" s="7">
        <v>15</v>
      </c>
      <c r="H136" s="5" t="s">
        <v>65</v>
      </c>
      <c r="I136" s="9" t="s">
        <v>47</v>
      </c>
      <c r="J136" s="5" t="s">
        <v>624</v>
      </c>
      <c r="K136" s="5" t="s">
        <v>1416</v>
      </c>
      <c r="L136" s="5" t="s">
        <v>1419</v>
      </c>
      <c r="M136" s="5" t="s">
        <v>37</v>
      </c>
      <c r="N136" s="5" t="s">
        <v>55</v>
      </c>
      <c r="O136" s="5"/>
      <c r="P136" s="5"/>
      <c r="Q136" s="5"/>
      <c r="R136" s="5"/>
      <c r="S136" s="5"/>
      <c r="T136" s="5"/>
      <c r="U136" s="5"/>
      <c r="V136" s="5"/>
      <c r="W136" s="5"/>
      <c r="X136" s="5"/>
      <c r="Y136" s="5"/>
      <c r="Z136" s="5"/>
      <c r="AA136" s="5"/>
      <c r="AB136" s="5"/>
      <c r="AC136" s="5"/>
    </row>
    <row r="137" spans="1:29" ht="21" customHeight="1">
      <c r="A137" s="5" t="s">
        <v>50</v>
      </c>
      <c r="B137" s="5" t="s">
        <v>1422</v>
      </c>
      <c r="C137" s="5" t="s">
        <v>41</v>
      </c>
      <c r="D137" s="5" t="s">
        <v>47</v>
      </c>
      <c r="E137" s="5" t="s">
        <v>45</v>
      </c>
      <c r="F137" s="7">
        <v>8</v>
      </c>
      <c r="G137" s="7">
        <v>12</v>
      </c>
      <c r="H137" s="5" t="s">
        <v>852</v>
      </c>
      <c r="I137" s="5" t="s">
        <v>31</v>
      </c>
      <c r="J137" s="5" t="s">
        <v>1424</v>
      </c>
      <c r="K137" s="5" t="s">
        <v>1425</v>
      </c>
      <c r="L137" s="5" t="s">
        <v>1426</v>
      </c>
      <c r="M137" s="5" t="s">
        <v>53</v>
      </c>
      <c r="N137" s="5" t="s">
        <v>55</v>
      </c>
      <c r="O137" s="5"/>
      <c r="P137" s="5"/>
      <c r="Q137" s="5"/>
      <c r="R137" s="5"/>
      <c r="S137" s="5"/>
      <c r="T137" s="5"/>
      <c r="U137" s="5"/>
      <c r="V137" s="5"/>
      <c r="W137" s="5"/>
      <c r="X137" s="5"/>
      <c r="Y137" s="5"/>
      <c r="Z137" s="5"/>
      <c r="AA137" s="5"/>
      <c r="AB137" s="5"/>
      <c r="AC137" s="5"/>
    </row>
    <row r="138" spans="1:29" ht="21" customHeight="1">
      <c r="A138" s="5" t="s">
        <v>1428</v>
      </c>
      <c r="B138" s="5" t="s">
        <v>1429</v>
      </c>
      <c r="C138" s="5" t="s">
        <v>170</v>
      </c>
      <c r="D138" s="5" t="s">
        <v>390</v>
      </c>
      <c r="E138" s="5" t="s">
        <v>29</v>
      </c>
      <c r="F138" s="7">
        <v>8</v>
      </c>
      <c r="G138" s="7">
        <v>15</v>
      </c>
      <c r="H138" s="5" t="s">
        <v>65</v>
      </c>
      <c r="I138" s="5" t="s">
        <v>31</v>
      </c>
      <c r="J138" s="5" t="s">
        <v>1240</v>
      </c>
      <c r="K138" s="5" t="s">
        <v>1431</v>
      </c>
      <c r="L138" s="5" t="s">
        <v>1432</v>
      </c>
      <c r="M138" s="5" t="s">
        <v>53</v>
      </c>
      <c r="N138" s="5" t="s">
        <v>55</v>
      </c>
      <c r="O138" s="5"/>
      <c r="P138" s="5"/>
      <c r="Q138" s="5"/>
      <c r="R138" s="5"/>
      <c r="S138" s="5"/>
      <c r="T138" s="5"/>
      <c r="U138" s="5"/>
      <c r="V138" s="5"/>
      <c r="W138" s="5"/>
      <c r="X138" s="5"/>
      <c r="Y138" s="5"/>
      <c r="Z138" s="5"/>
      <c r="AA138" s="5"/>
      <c r="AB138" s="5"/>
      <c r="AC138" s="5"/>
    </row>
    <row r="139" spans="1:29" ht="21" customHeight="1">
      <c r="A139" s="5" t="s">
        <v>1435</v>
      </c>
      <c r="B139" s="5" t="s">
        <v>1436</v>
      </c>
      <c r="C139" s="5" t="s">
        <v>27</v>
      </c>
      <c r="D139" s="5" t="s">
        <v>80</v>
      </c>
      <c r="E139" s="5" t="s">
        <v>45</v>
      </c>
      <c r="F139" s="7">
        <v>8</v>
      </c>
      <c r="G139" s="7">
        <v>12</v>
      </c>
      <c r="H139" s="5" t="s">
        <v>852</v>
      </c>
      <c r="I139" s="5" t="s">
        <v>125</v>
      </c>
      <c r="J139" s="5" t="s">
        <v>1439</v>
      </c>
      <c r="K139" s="5" t="s">
        <v>1440</v>
      </c>
      <c r="L139" s="5" t="s">
        <v>1442</v>
      </c>
      <c r="M139" s="5" t="s">
        <v>53</v>
      </c>
      <c r="N139" s="5" t="s">
        <v>55</v>
      </c>
      <c r="O139" s="5"/>
      <c r="P139" s="5"/>
      <c r="Q139" s="5"/>
      <c r="R139" s="5"/>
      <c r="S139" s="5"/>
      <c r="T139" s="5"/>
      <c r="U139" s="5"/>
      <c r="V139" s="5"/>
      <c r="W139" s="5"/>
      <c r="X139" s="5"/>
      <c r="Y139" s="5"/>
      <c r="Z139" s="5"/>
      <c r="AA139" s="5"/>
      <c r="AB139" s="5"/>
      <c r="AC139" s="5"/>
    </row>
    <row r="140" spans="1:29" ht="21" customHeight="1">
      <c r="A140" s="5" t="s">
        <v>130</v>
      </c>
      <c r="B140" s="5" t="s">
        <v>1445</v>
      </c>
      <c r="C140" s="5" t="s">
        <v>41</v>
      </c>
      <c r="D140" s="5" t="s">
        <v>94</v>
      </c>
      <c r="E140" s="5" t="s">
        <v>29</v>
      </c>
      <c r="F140" s="7">
        <v>8</v>
      </c>
      <c r="G140" s="7">
        <v>20</v>
      </c>
      <c r="H140" s="5" t="s">
        <v>178</v>
      </c>
      <c r="I140" s="9" t="s">
        <v>47</v>
      </c>
      <c r="J140" s="5" t="s">
        <v>87</v>
      </c>
      <c r="K140" s="5" t="s">
        <v>1447</v>
      </c>
      <c r="L140" s="5" t="s">
        <v>1448</v>
      </c>
      <c r="M140" s="5" t="s">
        <v>37</v>
      </c>
      <c r="N140" s="5" t="s">
        <v>55</v>
      </c>
      <c r="O140" s="5"/>
      <c r="P140" s="5"/>
      <c r="Q140" s="5"/>
      <c r="R140" s="5"/>
      <c r="S140" s="5"/>
      <c r="T140" s="5"/>
      <c r="U140" s="5"/>
      <c r="V140" s="5"/>
      <c r="W140" s="5"/>
      <c r="X140" s="5"/>
      <c r="Y140" s="5"/>
      <c r="Z140" s="5"/>
      <c r="AA140" s="5"/>
      <c r="AB140" s="5"/>
      <c r="AC140" s="5"/>
    </row>
    <row r="141" spans="1:29" ht="21" customHeight="1">
      <c r="A141" s="5" t="s">
        <v>654</v>
      </c>
      <c r="B141" s="5" t="s">
        <v>1451</v>
      </c>
      <c r="C141" s="5" t="s">
        <v>170</v>
      </c>
      <c r="D141" s="5" t="s">
        <v>390</v>
      </c>
      <c r="E141" s="5" t="s">
        <v>29</v>
      </c>
      <c r="F141" s="7">
        <v>8</v>
      </c>
      <c r="G141" s="7">
        <v>10</v>
      </c>
      <c r="H141" s="5" t="s">
        <v>30</v>
      </c>
      <c r="I141" s="5" t="s">
        <v>31</v>
      </c>
      <c r="J141" s="5" t="s">
        <v>224</v>
      </c>
      <c r="K141" s="5" t="s">
        <v>1453</v>
      </c>
      <c r="L141" s="5" t="s">
        <v>1455</v>
      </c>
      <c r="M141" s="5" t="s">
        <v>100</v>
      </c>
      <c r="N141" s="5" t="s">
        <v>55</v>
      </c>
      <c r="O141" s="5"/>
      <c r="P141" s="5"/>
      <c r="Q141" s="5"/>
      <c r="R141" s="5"/>
      <c r="S141" s="5"/>
      <c r="T141" s="5"/>
      <c r="U141" s="5"/>
      <c r="V141" s="5"/>
      <c r="W141" s="5"/>
      <c r="X141" s="5"/>
      <c r="Y141" s="5"/>
      <c r="Z141" s="5"/>
      <c r="AA141" s="5"/>
      <c r="AB141" s="5"/>
      <c r="AC141" s="5"/>
    </row>
    <row r="142" spans="1:29" ht="21" customHeight="1">
      <c r="A142" s="5" t="s">
        <v>1461</v>
      </c>
      <c r="B142" s="5" t="s">
        <v>1462</v>
      </c>
      <c r="C142" s="5" t="s">
        <v>27</v>
      </c>
      <c r="D142" s="5" t="s">
        <v>850</v>
      </c>
      <c r="E142" s="5" t="s">
        <v>95</v>
      </c>
      <c r="F142" s="7">
        <v>8</v>
      </c>
      <c r="G142" s="7">
        <v>11</v>
      </c>
      <c r="H142" s="5" t="s">
        <v>1465</v>
      </c>
      <c r="I142" s="9" t="s">
        <v>47</v>
      </c>
      <c r="J142" s="5" t="s">
        <v>106</v>
      </c>
      <c r="K142" s="5" t="s">
        <v>1468</v>
      </c>
      <c r="L142" s="5" t="s">
        <v>1470</v>
      </c>
      <c r="M142" s="5" t="s">
        <v>37</v>
      </c>
      <c r="N142" s="5" t="s">
        <v>55</v>
      </c>
      <c r="O142" s="5"/>
      <c r="P142" s="5"/>
      <c r="Q142" s="5"/>
      <c r="R142" s="5"/>
      <c r="S142" s="5"/>
      <c r="T142" s="5"/>
      <c r="U142" s="5"/>
      <c r="V142" s="5"/>
      <c r="W142" s="5"/>
      <c r="X142" s="5"/>
      <c r="Y142" s="5"/>
      <c r="Z142" s="5"/>
      <c r="AA142" s="5"/>
      <c r="AB142" s="5"/>
      <c r="AC142" s="5"/>
    </row>
    <row r="143" spans="1:29" ht="21" customHeight="1">
      <c r="A143" s="5" t="s">
        <v>130</v>
      </c>
      <c r="B143" s="5" t="s">
        <v>1474</v>
      </c>
      <c r="C143" s="5" t="s">
        <v>170</v>
      </c>
      <c r="D143" s="5" t="s">
        <v>1475</v>
      </c>
      <c r="E143" s="5" t="s">
        <v>29</v>
      </c>
      <c r="F143" s="7">
        <v>8</v>
      </c>
      <c r="G143" s="7">
        <v>10</v>
      </c>
      <c r="H143" s="5" t="s">
        <v>30</v>
      </c>
      <c r="I143" s="5" t="s">
        <v>125</v>
      </c>
      <c r="J143" s="5" t="s">
        <v>412</v>
      </c>
      <c r="K143" s="5" t="s">
        <v>1478</v>
      </c>
      <c r="L143" s="5" t="s">
        <v>1480</v>
      </c>
      <c r="M143" s="5" t="s">
        <v>100</v>
      </c>
      <c r="N143" s="5" t="s">
        <v>55</v>
      </c>
      <c r="O143" s="5"/>
      <c r="P143" s="5"/>
      <c r="Q143" s="5"/>
      <c r="R143" s="5"/>
      <c r="S143" s="5"/>
      <c r="T143" s="5"/>
      <c r="U143" s="5"/>
      <c r="V143" s="5"/>
      <c r="W143" s="5"/>
      <c r="X143" s="5"/>
      <c r="Y143" s="5"/>
      <c r="Z143" s="5"/>
      <c r="AA143" s="5"/>
      <c r="AB143" s="5"/>
      <c r="AC143" s="5"/>
    </row>
    <row r="144" spans="1:29" ht="21" customHeight="1">
      <c r="A144" s="5" t="s">
        <v>1482</v>
      </c>
      <c r="B144" s="5" t="s">
        <v>1483</v>
      </c>
      <c r="C144" s="5" t="s">
        <v>41</v>
      </c>
      <c r="D144" s="5" t="s">
        <v>874</v>
      </c>
      <c r="E144" s="5" t="s">
        <v>29</v>
      </c>
      <c r="F144" s="7">
        <v>8</v>
      </c>
      <c r="G144" s="7">
        <v>10</v>
      </c>
      <c r="H144" s="5" t="s">
        <v>30</v>
      </c>
      <c r="I144" s="5" t="s">
        <v>31</v>
      </c>
      <c r="J144" s="5" t="s">
        <v>444</v>
      </c>
      <c r="K144" s="5" t="s">
        <v>1488</v>
      </c>
      <c r="L144" s="5" t="s">
        <v>1490</v>
      </c>
      <c r="M144" s="5" t="s">
        <v>53</v>
      </c>
      <c r="N144" s="5" t="s">
        <v>55</v>
      </c>
      <c r="O144" s="5"/>
      <c r="P144" s="5"/>
      <c r="Q144" s="5"/>
      <c r="R144" s="5"/>
      <c r="S144" s="5"/>
      <c r="T144" s="5"/>
      <c r="U144" s="5"/>
      <c r="V144" s="5"/>
      <c r="W144" s="5"/>
      <c r="X144" s="5"/>
      <c r="Y144" s="5"/>
      <c r="Z144" s="5"/>
      <c r="AA144" s="5"/>
      <c r="AB144" s="5"/>
      <c r="AC144" s="5"/>
    </row>
    <row r="145" spans="1:29" ht="21" customHeight="1">
      <c r="A145" s="5" t="s">
        <v>50</v>
      </c>
      <c r="B145" s="5" t="s">
        <v>1494</v>
      </c>
      <c r="C145" s="5" t="s">
        <v>170</v>
      </c>
      <c r="D145" s="5" t="s">
        <v>342</v>
      </c>
      <c r="E145" s="5" t="s">
        <v>29</v>
      </c>
      <c r="F145" s="7">
        <v>8</v>
      </c>
      <c r="G145" s="7">
        <v>15</v>
      </c>
      <c r="H145" s="5" t="s">
        <v>65</v>
      </c>
      <c r="I145" s="5" t="s">
        <v>31</v>
      </c>
      <c r="J145" s="5" t="s">
        <v>479</v>
      </c>
      <c r="K145" s="5" t="s">
        <v>1498</v>
      </c>
      <c r="L145" s="5" t="s">
        <v>1499</v>
      </c>
      <c r="M145" s="5" t="s">
        <v>37</v>
      </c>
      <c r="N145" s="5" t="s">
        <v>55</v>
      </c>
      <c r="O145" s="5"/>
      <c r="P145" s="5"/>
      <c r="Q145" s="5"/>
      <c r="R145" s="5"/>
      <c r="S145" s="5"/>
      <c r="T145" s="5"/>
      <c r="U145" s="5"/>
      <c r="V145" s="5"/>
      <c r="W145" s="5"/>
      <c r="X145" s="5"/>
      <c r="Y145" s="5"/>
      <c r="Z145" s="5"/>
      <c r="AA145" s="5"/>
      <c r="AB145" s="5"/>
      <c r="AC145" s="5"/>
    </row>
    <row r="146" spans="1:29" ht="21" customHeight="1">
      <c r="A146" s="5" t="s">
        <v>1502</v>
      </c>
      <c r="B146" s="5" t="s">
        <v>1503</v>
      </c>
      <c r="C146" s="5" t="s">
        <v>41</v>
      </c>
      <c r="D146" s="5" t="s">
        <v>43</v>
      </c>
      <c r="E146" s="5" t="s">
        <v>45</v>
      </c>
      <c r="F146" s="7">
        <v>8</v>
      </c>
      <c r="G146" s="7">
        <v>18</v>
      </c>
      <c r="H146" s="5" t="s">
        <v>1310</v>
      </c>
      <c r="I146" s="5" t="s">
        <v>125</v>
      </c>
      <c r="J146" s="5" t="s">
        <v>1505</v>
      </c>
      <c r="K146" s="5" t="s">
        <v>1506</v>
      </c>
      <c r="L146" s="5" t="s">
        <v>1507</v>
      </c>
      <c r="M146" s="5" t="s">
        <v>37</v>
      </c>
      <c r="N146" s="5" t="s">
        <v>55</v>
      </c>
      <c r="O146" s="5"/>
      <c r="P146" s="5"/>
      <c r="Q146" s="5"/>
      <c r="R146" s="5"/>
      <c r="S146" s="5"/>
      <c r="T146" s="5"/>
      <c r="U146" s="5"/>
      <c r="V146" s="5"/>
      <c r="W146" s="5"/>
      <c r="X146" s="5"/>
      <c r="Y146" s="5"/>
      <c r="Z146" s="5"/>
      <c r="AA146" s="5"/>
      <c r="AB146" s="5"/>
      <c r="AC146" s="5"/>
    </row>
    <row r="147" spans="1:29" ht="21" customHeight="1">
      <c r="A147" s="5" t="s">
        <v>1058</v>
      </c>
      <c r="B147" s="5" t="s">
        <v>1510</v>
      </c>
      <c r="C147" s="5" t="s">
        <v>27</v>
      </c>
      <c r="D147" s="5" t="s">
        <v>212</v>
      </c>
      <c r="E147" s="5" t="s">
        <v>45</v>
      </c>
      <c r="F147" s="7">
        <v>8</v>
      </c>
      <c r="G147" s="7">
        <v>12</v>
      </c>
      <c r="H147" s="5" t="s">
        <v>852</v>
      </c>
      <c r="I147" s="9" t="s">
        <v>47</v>
      </c>
      <c r="J147" s="5" t="s">
        <v>883</v>
      </c>
      <c r="K147" s="5" t="s">
        <v>1514</v>
      </c>
      <c r="L147" s="5" t="s">
        <v>1516</v>
      </c>
      <c r="M147" s="5" t="s">
        <v>100</v>
      </c>
      <c r="N147" s="5" t="s">
        <v>38</v>
      </c>
      <c r="O147" s="5"/>
      <c r="P147" s="5"/>
      <c r="Q147" s="5"/>
      <c r="R147" s="5"/>
      <c r="S147" s="5"/>
      <c r="T147" s="5"/>
      <c r="U147" s="5"/>
      <c r="V147" s="5"/>
      <c r="W147" s="5"/>
      <c r="X147" s="5"/>
      <c r="Y147" s="5"/>
      <c r="Z147" s="5"/>
      <c r="AA147" s="5"/>
      <c r="AB147" s="5"/>
      <c r="AC147" s="5"/>
    </row>
    <row r="148" spans="1:29" ht="21" customHeight="1">
      <c r="A148" s="5" t="s">
        <v>1518</v>
      </c>
      <c r="B148" s="5" t="s">
        <v>1519</v>
      </c>
      <c r="C148" s="5" t="s">
        <v>170</v>
      </c>
      <c r="D148" s="5" t="s">
        <v>390</v>
      </c>
      <c r="E148" s="5" t="s">
        <v>45</v>
      </c>
      <c r="F148" s="7">
        <v>8</v>
      </c>
      <c r="G148" s="7">
        <v>15</v>
      </c>
      <c r="H148" s="5" t="s">
        <v>65</v>
      </c>
      <c r="I148" s="5" t="s">
        <v>125</v>
      </c>
      <c r="J148" s="5" t="s">
        <v>1520</v>
      </c>
      <c r="K148" s="5" t="s">
        <v>1521</v>
      </c>
      <c r="L148" s="5" t="s">
        <v>1522</v>
      </c>
      <c r="M148" s="5" t="s">
        <v>167</v>
      </c>
      <c r="N148" s="5" t="s">
        <v>55</v>
      </c>
      <c r="O148" s="5"/>
      <c r="P148" s="5"/>
      <c r="Q148" s="5"/>
      <c r="R148" s="5"/>
      <c r="S148" s="5"/>
      <c r="T148" s="5"/>
      <c r="U148" s="5"/>
      <c r="V148" s="5"/>
      <c r="W148" s="5"/>
      <c r="X148" s="5"/>
      <c r="Y148" s="5"/>
      <c r="Z148" s="5"/>
      <c r="AA148" s="5"/>
      <c r="AB148" s="5"/>
      <c r="AC148" s="5"/>
    </row>
    <row r="149" spans="1:29" ht="21" customHeight="1">
      <c r="A149" s="5" t="s">
        <v>1099</v>
      </c>
      <c r="B149" s="5" t="s">
        <v>1526</v>
      </c>
      <c r="C149" s="5" t="s">
        <v>20</v>
      </c>
      <c r="D149" s="5" t="s">
        <v>1527</v>
      </c>
      <c r="E149" s="5" t="s">
        <v>45</v>
      </c>
      <c r="F149" s="7">
        <v>8</v>
      </c>
      <c r="G149" s="7">
        <v>15</v>
      </c>
      <c r="H149" s="5" t="s">
        <v>65</v>
      </c>
      <c r="I149" s="5" t="s">
        <v>31</v>
      </c>
      <c r="J149" s="5" t="s">
        <v>608</v>
      </c>
      <c r="K149" s="5" t="s">
        <v>1528</v>
      </c>
      <c r="L149" s="5" t="s">
        <v>1529</v>
      </c>
      <c r="M149" s="5" t="s">
        <v>37</v>
      </c>
      <c r="N149" s="5" t="s">
        <v>237</v>
      </c>
      <c r="O149" s="5"/>
      <c r="P149" s="5"/>
      <c r="Q149" s="5"/>
      <c r="R149" s="5"/>
      <c r="S149" s="5"/>
      <c r="T149" s="5"/>
      <c r="U149" s="5"/>
      <c r="V149" s="5"/>
      <c r="W149" s="5"/>
      <c r="X149" s="5"/>
      <c r="Y149" s="5"/>
      <c r="Z149" s="5"/>
      <c r="AA149" s="5"/>
      <c r="AB149" s="5"/>
      <c r="AC149" s="5"/>
    </row>
    <row r="150" spans="1:29" ht="21" customHeight="1">
      <c r="A150" s="5" t="s">
        <v>1534</v>
      </c>
      <c r="B150" s="5" t="s">
        <v>1535</v>
      </c>
      <c r="C150" s="5" t="s">
        <v>41</v>
      </c>
      <c r="D150" s="5" t="s">
        <v>169</v>
      </c>
      <c r="E150" s="5" t="s">
        <v>29</v>
      </c>
      <c r="F150" s="7">
        <v>8</v>
      </c>
      <c r="G150" s="7">
        <v>10</v>
      </c>
      <c r="H150" s="5" t="s">
        <v>30</v>
      </c>
      <c r="I150" s="5" t="s">
        <v>31</v>
      </c>
      <c r="J150" s="5" t="s">
        <v>663</v>
      </c>
      <c r="K150" s="5" t="s">
        <v>1539</v>
      </c>
      <c r="L150" s="5" t="s">
        <v>1540</v>
      </c>
      <c r="M150" s="5" t="s">
        <v>37</v>
      </c>
      <c r="N150" s="5" t="s">
        <v>44</v>
      </c>
      <c r="O150" s="5"/>
      <c r="P150" s="5"/>
      <c r="Q150" s="5"/>
      <c r="R150" s="5"/>
      <c r="S150" s="5"/>
      <c r="T150" s="5"/>
      <c r="U150" s="5"/>
      <c r="V150" s="5"/>
      <c r="W150" s="5"/>
      <c r="X150" s="5"/>
      <c r="Y150" s="5"/>
      <c r="Z150" s="5"/>
      <c r="AA150" s="5"/>
      <c r="AB150" s="5"/>
      <c r="AC150" s="5"/>
    </row>
    <row r="151" spans="1:29" ht="21" customHeight="1">
      <c r="A151" s="5" t="s">
        <v>1544</v>
      </c>
      <c r="B151" s="5" t="s">
        <v>1545</v>
      </c>
      <c r="C151" s="5" t="s">
        <v>41</v>
      </c>
      <c r="D151" s="5" t="s">
        <v>1546</v>
      </c>
      <c r="E151" s="5" t="s">
        <v>45</v>
      </c>
      <c r="F151" s="7">
        <v>8</v>
      </c>
      <c r="G151" s="7">
        <v>15</v>
      </c>
      <c r="H151" s="5" t="s">
        <v>65</v>
      </c>
      <c r="I151" s="5" t="s">
        <v>125</v>
      </c>
      <c r="J151" s="5" t="s">
        <v>57</v>
      </c>
      <c r="K151" s="5" t="s">
        <v>1547</v>
      </c>
      <c r="L151" s="5" t="s">
        <v>1549</v>
      </c>
      <c r="M151" s="5" t="s">
        <v>37</v>
      </c>
      <c r="N151" s="5" t="s">
        <v>1117</v>
      </c>
      <c r="O151" s="5"/>
      <c r="P151" s="5"/>
      <c r="Q151" s="5"/>
      <c r="R151" s="5"/>
      <c r="S151" s="5"/>
      <c r="T151" s="5"/>
      <c r="U151" s="5"/>
      <c r="V151" s="5"/>
      <c r="W151" s="5"/>
      <c r="X151" s="5"/>
      <c r="Y151" s="5"/>
      <c r="Z151" s="5"/>
      <c r="AA151" s="5"/>
      <c r="AB151" s="5"/>
      <c r="AC151" s="5"/>
    </row>
    <row r="152" spans="1:29" ht="21" customHeight="1">
      <c r="A152" s="5" t="s">
        <v>1553</v>
      </c>
      <c r="B152" s="5" t="s">
        <v>1554</v>
      </c>
      <c r="C152" s="5" t="s">
        <v>20</v>
      </c>
      <c r="D152" s="5" t="s">
        <v>21</v>
      </c>
      <c r="E152" s="5" t="s">
        <v>45</v>
      </c>
      <c r="F152" s="7">
        <v>8</v>
      </c>
      <c r="G152" s="7">
        <v>15</v>
      </c>
      <c r="H152" s="5" t="s">
        <v>65</v>
      </c>
      <c r="I152" s="5" t="s">
        <v>125</v>
      </c>
      <c r="J152" s="5" t="s">
        <v>1556</v>
      </c>
      <c r="K152" s="5" t="s">
        <v>1506</v>
      </c>
      <c r="L152" s="5" t="s">
        <v>1558</v>
      </c>
      <c r="M152" s="5" t="s">
        <v>53</v>
      </c>
      <c r="N152" s="5" t="s">
        <v>55</v>
      </c>
      <c r="O152" s="5"/>
      <c r="P152" s="5"/>
      <c r="Q152" s="5"/>
      <c r="R152" s="5"/>
      <c r="S152" s="5"/>
      <c r="T152" s="5"/>
      <c r="U152" s="5"/>
      <c r="V152" s="5"/>
      <c r="W152" s="5"/>
      <c r="X152" s="5"/>
      <c r="Y152" s="5"/>
      <c r="Z152" s="5"/>
      <c r="AA152" s="5"/>
      <c r="AB152" s="5"/>
      <c r="AC152" s="5"/>
    </row>
    <row r="153" spans="1:29" ht="21" customHeight="1">
      <c r="A153" s="5" t="s">
        <v>130</v>
      </c>
      <c r="B153" s="5" t="s">
        <v>1561</v>
      </c>
      <c r="C153" s="5" t="s">
        <v>170</v>
      </c>
      <c r="D153" s="5" t="s">
        <v>171</v>
      </c>
      <c r="E153" s="5" t="s">
        <v>29</v>
      </c>
      <c r="F153" s="7">
        <v>8</v>
      </c>
      <c r="G153" s="7">
        <v>15</v>
      </c>
      <c r="H153" s="5" t="s">
        <v>65</v>
      </c>
      <c r="I153" s="5" t="s">
        <v>108</v>
      </c>
      <c r="J153" s="5" t="s">
        <v>68</v>
      </c>
      <c r="K153" s="5" t="s">
        <v>1564</v>
      </c>
      <c r="L153" s="5" t="s">
        <v>1566</v>
      </c>
      <c r="M153" s="5" t="s">
        <v>37</v>
      </c>
      <c r="N153" s="5" t="s">
        <v>55</v>
      </c>
      <c r="O153" s="5"/>
      <c r="P153" s="5"/>
      <c r="Q153" s="5"/>
      <c r="R153" s="5"/>
      <c r="S153" s="5"/>
      <c r="T153" s="5"/>
      <c r="U153" s="5"/>
      <c r="V153" s="5"/>
      <c r="W153" s="5"/>
      <c r="X153" s="5"/>
      <c r="Y153" s="5"/>
      <c r="Z153" s="5"/>
      <c r="AA153" s="5"/>
      <c r="AB153" s="5"/>
      <c r="AC153" s="5"/>
    </row>
    <row r="154" spans="1:29" ht="21" customHeight="1">
      <c r="A154" s="5" t="s">
        <v>1569</v>
      </c>
      <c r="B154" s="5" t="s">
        <v>1571</v>
      </c>
      <c r="C154" s="5" t="s">
        <v>41</v>
      </c>
      <c r="D154" s="5" t="s">
        <v>47</v>
      </c>
      <c r="E154" s="5" t="s">
        <v>45</v>
      </c>
      <c r="F154" s="7">
        <v>8</v>
      </c>
      <c r="G154" s="7">
        <v>18</v>
      </c>
      <c r="H154" s="5" t="s">
        <v>1310</v>
      </c>
      <c r="I154" s="9" t="s">
        <v>47</v>
      </c>
      <c r="J154" s="5" t="s">
        <v>663</v>
      </c>
      <c r="K154" s="5" t="s">
        <v>1572</v>
      </c>
      <c r="L154" s="5" t="s">
        <v>1575</v>
      </c>
      <c r="M154" s="5" t="s">
        <v>37</v>
      </c>
      <c r="N154" s="5" t="s">
        <v>44</v>
      </c>
      <c r="O154" s="5"/>
      <c r="P154" s="5"/>
      <c r="Q154" s="5"/>
      <c r="R154" s="5"/>
      <c r="S154" s="5"/>
      <c r="T154" s="5"/>
      <c r="U154" s="5"/>
      <c r="V154" s="5"/>
      <c r="W154" s="5"/>
      <c r="X154" s="5"/>
      <c r="Y154" s="5"/>
      <c r="Z154" s="5"/>
      <c r="AA154" s="5"/>
      <c r="AB154" s="5"/>
      <c r="AC154" s="5"/>
    </row>
    <row r="155" spans="1:29" ht="21" customHeight="1">
      <c r="A155" s="5" t="s">
        <v>1578</v>
      </c>
      <c r="B155" s="5" t="s">
        <v>1579</v>
      </c>
      <c r="C155" s="5" t="s">
        <v>170</v>
      </c>
      <c r="D155" s="5" t="s">
        <v>342</v>
      </c>
      <c r="E155" s="5" t="s">
        <v>45</v>
      </c>
      <c r="F155" s="7">
        <v>8</v>
      </c>
      <c r="G155" s="7">
        <v>12</v>
      </c>
      <c r="H155" s="5" t="s">
        <v>852</v>
      </c>
      <c r="I155" s="9" t="s">
        <v>47</v>
      </c>
      <c r="J155" s="5" t="s">
        <v>1582</v>
      </c>
      <c r="K155" s="5"/>
      <c r="L155" s="5" t="s">
        <v>1584</v>
      </c>
      <c r="M155" s="5" t="s">
        <v>37</v>
      </c>
      <c r="N155" s="5" t="s">
        <v>55</v>
      </c>
      <c r="O155" s="5"/>
      <c r="P155" s="5"/>
      <c r="Q155" s="5"/>
      <c r="R155" s="5"/>
      <c r="S155" s="5"/>
      <c r="T155" s="5"/>
      <c r="U155" s="5"/>
      <c r="V155" s="5"/>
      <c r="W155" s="5"/>
      <c r="X155" s="5"/>
      <c r="Y155" s="5"/>
      <c r="Z155" s="5"/>
      <c r="AA155" s="5"/>
      <c r="AB155" s="5"/>
      <c r="AC155" s="5"/>
    </row>
    <row r="156" spans="1:29" ht="21" customHeight="1">
      <c r="A156" s="5" t="s">
        <v>1589</v>
      </c>
      <c r="B156" s="5" t="s">
        <v>1590</v>
      </c>
      <c r="C156" s="5" t="s">
        <v>170</v>
      </c>
      <c r="D156" s="5" t="s">
        <v>47</v>
      </c>
      <c r="E156" s="5" t="s">
        <v>45</v>
      </c>
      <c r="F156" s="7">
        <v>8</v>
      </c>
      <c r="G156" s="7">
        <v>10</v>
      </c>
      <c r="H156" s="5" t="s">
        <v>30</v>
      </c>
      <c r="I156" s="5" t="s">
        <v>125</v>
      </c>
      <c r="J156" s="5" t="s">
        <v>663</v>
      </c>
      <c r="K156" s="5" t="s">
        <v>1591</v>
      </c>
      <c r="L156" s="5" t="s">
        <v>1592</v>
      </c>
      <c r="M156" s="5" t="s">
        <v>167</v>
      </c>
      <c r="N156" s="5" t="s">
        <v>237</v>
      </c>
      <c r="O156" s="5"/>
      <c r="P156" s="5"/>
      <c r="Q156" s="5"/>
      <c r="R156" s="5"/>
      <c r="S156" s="5"/>
      <c r="T156" s="5"/>
      <c r="U156" s="5"/>
      <c r="V156" s="5"/>
      <c r="W156" s="5"/>
      <c r="X156" s="5"/>
      <c r="Y156" s="5"/>
      <c r="Z156" s="5"/>
      <c r="AA156" s="5"/>
      <c r="AB156" s="5"/>
      <c r="AC156" s="5"/>
    </row>
    <row r="157" spans="1:29" ht="21" customHeight="1">
      <c r="A157" s="5" t="s">
        <v>743</v>
      </c>
      <c r="B157" s="5" t="s">
        <v>1594</v>
      </c>
      <c r="C157" s="5" t="s">
        <v>27</v>
      </c>
      <c r="D157" s="5" t="s">
        <v>85</v>
      </c>
      <c r="E157" s="5" t="s">
        <v>45</v>
      </c>
      <c r="F157" s="7">
        <v>8</v>
      </c>
      <c r="G157" s="7">
        <v>15</v>
      </c>
      <c r="H157" s="5" t="s">
        <v>65</v>
      </c>
      <c r="I157" s="5" t="s">
        <v>108</v>
      </c>
      <c r="J157" s="5" t="s">
        <v>403</v>
      </c>
      <c r="K157" s="5" t="s">
        <v>1597</v>
      </c>
      <c r="L157" s="5" t="s">
        <v>1600</v>
      </c>
      <c r="M157" s="5" t="s">
        <v>53</v>
      </c>
      <c r="N157" s="5" t="s">
        <v>55</v>
      </c>
      <c r="O157" s="5"/>
      <c r="P157" s="5"/>
      <c r="Q157" s="5"/>
      <c r="R157" s="5"/>
      <c r="S157" s="5"/>
      <c r="T157" s="5"/>
      <c r="U157" s="5"/>
      <c r="V157" s="5"/>
      <c r="W157" s="5"/>
      <c r="X157" s="5"/>
      <c r="Y157" s="5"/>
      <c r="Z157" s="5"/>
      <c r="AA157" s="5"/>
      <c r="AB157" s="5"/>
      <c r="AC157" s="5"/>
    </row>
    <row r="158" spans="1:29" ht="21" customHeight="1">
      <c r="A158" s="5" t="s">
        <v>1604</v>
      </c>
      <c r="B158" s="5" t="s">
        <v>1605</v>
      </c>
      <c r="C158" s="5" t="s">
        <v>27</v>
      </c>
      <c r="D158" s="5" t="s">
        <v>85</v>
      </c>
      <c r="E158" s="5" t="s">
        <v>29</v>
      </c>
      <c r="F158" s="7">
        <v>8</v>
      </c>
      <c r="G158" s="7">
        <v>20</v>
      </c>
      <c r="H158" s="5" t="s">
        <v>178</v>
      </c>
      <c r="I158" s="5" t="s">
        <v>31</v>
      </c>
      <c r="J158" s="5" t="s">
        <v>883</v>
      </c>
      <c r="K158" s="5" t="s">
        <v>1609</v>
      </c>
      <c r="L158" s="5" t="s">
        <v>1611</v>
      </c>
      <c r="M158" s="5" t="s">
        <v>53</v>
      </c>
      <c r="N158" s="5" t="s">
        <v>55</v>
      </c>
      <c r="O158" s="5"/>
      <c r="P158" s="5"/>
      <c r="Q158" s="5"/>
      <c r="R158" s="5"/>
      <c r="S158" s="5"/>
      <c r="T158" s="5"/>
      <c r="U158" s="5"/>
      <c r="V158" s="5"/>
      <c r="W158" s="5"/>
      <c r="X158" s="5"/>
      <c r="Y158" s="5"/>
      <c r="Z158" s="5"/>
      <c r="AA158" s="5"/>
      <c r="AB158" s="5"/>
      <c r="AC158" s="5"/>
    </row>
    <row r="159" spans="1:29" ht="21" customHeight="1">
      <c r="A159" s="5" t="s">
        <v>1099</v>
      </c>
      <c r="B159" s="5" t="s">
        <v>1614</v>
      </c>
      <c r="C159" s="5" t="s">
        <v>20</v>
      </c>
      <c r="D159" s="5" t="s">
        <v>1616</v>
      </c>
      <c r="E159" s="5" t="s">
        <v>45</v>
      </c>
      <c r="F159" s="7">
        <v>8</v>
      </c>
      <c r="G159" s="7">
        <v>15</v>
      </c>
      <c r="H159" s="5" t="s">
        <v>65</v>
      </c>
      <c r="I159" s="5" t="s">
        <v>31</v>
      </c>
      <c r="J159" s="5" t="s">
        <v>1619</v>
      </c>
      <c r="K159" s="5" t="s">
        <v>1620</v>
      </c>
      <c r="L159" s="5" t="s">
        <v>1621</v>
      </c>
      <c r="M159" s="5" t="s">
        <v>53</v>
      </c>
      <c r="N159" s="5" t="s">
        <v>55</v>
      </c>
      <c r="O159" s="5"/>
      <c r="P159" s="5"/>
      <c r="Q159" s="5"/>
      <c r="R159" s="5"/>
      <c r="S159" s="5"/>
      <c r="T159" s="5"/>
      <c r="U159" s="5"/>
      <c r="V159" s="5"/>
      <c r="W159" s="5"/>
      <c r="X159" s="5"/>
      <c r="Y159" s="5"/>
      <c r="Z159" s="5"/>
      <c r="AA159" s="5"/>
      <c r="AB159" s="5"/>
      <c r="AC159" s="5"/>
    </row>
    <row r="160" spans="1:29" ht="21" customHeight="1">
      <c r="A160" s="5" t="s">
        <v>631</v>
      </c>
      <c r="B160" s="5" t="s">
        <v>1624</v>
      </c>
      <c r="C160" s="5" t="s">
        <v>27</v>
      </c>
      <c r="D160" s="5" t="s">
        <v>47</v>
      </c>
      <c r="E160" s="5" t="s">
        <v>29</v>
      </c>
      <c r="F160" s="7">
        <v>8</v>
      </c>
      <c r="G160" s="7">
        <v>10</v>
      </c>
      <c r="H160" s="5" t="s">
        <v>30</v>
      </c>
      <c r="I160" s="5" t="s">
        <v>31</v>
      </c>
      <c r="J160" s="5" t="s">
        <v>1627</v>
      </c>
      <c r="K160" s="5"/>
      <c r="L160" s="5" t="s">
        <v>1628</v>
      </c>
      <c r="M160" s="5" t="s">
        <v>53</v>
      </c>
      <c r="N160" s="5" t="s">
        <v>405</v>
      </c>
      <c r="O160" s="5"/>
      <c r="P160" s="5"/>
      <c r="Q160" s="5"/>
      <c r="R160" s="5"/>
      <c r="S160" s="5"/>
      <c r="T160" s="5"/>
      <c r="U160" s="5"/>
      <c r="V160" s="5"/>
      <c r="W160" s="5"/>
      <c r="X160" s="5"/>
      <c r="Y160" s="5"/>
      <c r="Z160" s="5"/>
      <c r="AA160" s="5"/>
      <c r="AB160" s="5"/>
      <c r="AC160" s="5"/>
    </row>
    <row r="161" spans="1:29" ht="21" customHeight="1">
      <c r="A161" s="5" t="s">
        <v>1631</v>
      </c>
      <c r="B161" s="5" t="s">
        <v>1632</v>
      </c>
      <c r="C161" s="5" t="s">
        <v>27</v>
      </c>
      <c r="D161" s="5" t="s">
        <v>105</v>
      </c>
      <c r="E161" s="5" t="s">
        <v>45</v>
      </c>
      <c r="F161" s="7">
        <v>8</v>
      </c>
      <c r="G161" s="7">
        <v>15</v>
      </c>
      <c r="H161" s="5" t="s">
        <v>65</v>
      </c>
      <c r="I161" s="5" t="s">
        <v>125</v>
      </c>
      <c r="J161" s="5" t="s">
        <v>1505</v>
      </c>
      <c r="K161" s="5" t="s">
        <v>1636</v>
      </c>
      <c r="L161" s="5" t="s">
        <v>1637</v>
      </c>
      <c r="M161" s="5" t="s">
        <v>53</v>
      </c>
      <c r="N161" s="5" t="s">
        <v>38</v>
      </c>
      <c r="O161" s="5"/>
      <c r="P161" s="5"/>
      <c r="Q161" s="5"/>
      <c r="R161" s="5"/>
      <c r="S161" s="5"/>
      <c r="T161" s="5"/>
      <c r="U161" s="5"/>
      <c r="V161" s="5"/>
      <c r="W161" s="5"/>
      <c r="X161" s="5"/>
      <c r="Y161" s="5"/>
      <c r="Z161" s="5"/>
      <c r="AA161" s="5"/>
      <c r="AB161" s="5"/>
      <c r="AC161" s="5"/>
    </row>
    <row r="162" spans="1:29" ht="21" customHeight="1">
      <c r="A162" s="5" t="s">
        <v>1639</v>
      </c>
      <c r="B162" s="5" t="s">
        <v>1641</v>
      </c>
      <c r="C162" s="5" t="s">
        <v>20</v>
      </c>
      <c r="D162" s="5" t="s">
        <v>1616</v>
      </c>
      <c r="E162" s="5" t="s">
        <v>45</v>
      </c>
      <c r="F162" s="7">
        <v>8</v>
      </c>
      <c r="G162" s="7">
        <v>14</v>
      </c>
      <c r="H162" s="5" t="s">
        <v>1392</v>
      </c>
      <c r="I162" s="5" t="s">
        <v>125</v>
      </c>
      <c r="J162" s="5" t="s">
        <v>57</v>
      </c>
      <c r="K162" s="5" t="s">
        <v>1643</v>
      </c>
      <c r="L162" s="5">
        <v>0</v>
      </c>
      <c r="M162" s="5" t="s">
        <v>53</v>
      </c>
      <c r="N162" s="5" t="s">
        <v>55</v>
      </c>
      <c r="O162" s="5"/>
      <c r="P162" s="5"/>
      <c r="Q162" s="5"/>
      <c r="R162" s="5"/>
      <c r="S162" s="5"/>
      <c r="T162" s="5"/>
      <c r="U162" s="5"/>
      <c r="V162" s="5"/>
      <c r="W162" s="5"/>
      <c r="X162" s="5"/>
      <c r="Y162" s="5"/>
      <c r="Z162" s="5"/>
      <c r="AA162" s="5"/>
      <c r="AB162" s="5"/>
      <c r="AC162" s="5"/>
    </row>
    <row r="163" spans="1:29" ht="21" customHeight="1">
      <c r="A163" s="5" t="s">
        <v>130</v>
      </c>
      <c r="B163" s="5" t="s">
        <v>1646</v>
      </c>
      <c r="C163" s="5" t="s">
        <v>27</v>
      </c>
      <c r="D163" s="5" t="s">
        <v>105</v>
      </c>
      <c r="E163" s="5" t="s">
        <v>29</v>
      </c>
      <c r="F163" s="7">
        <v>8</v>
      </c>
      <c r="G163" s="7">
        <v>15</v>
      </c>
      <c r="H163" s="5" t="s">
        <v>65</v>
      </c>
      <c r="I163" s="9" t="s">
        <v>47</v>
      </c>
      <c r="J163" s="5" t="s">
        <v>68</v>
      </c>
      <c r="K163" s="5" t="s">
        <v>1650</v>
      </c>
      <c r="L163" s="5" t="s">
        <v>1651</v>
      </c>
      <c r="M163" s="5" t="s">
        <v>53</v>
      </c>
      <c r="N163" s="5" t="s">
        <v>55</v>
      </c>
      <c r="O163" s="5"/>
      <c r="P163" s="5"/>
      <c r="Q163" s="5"/>
      <c r="R163" s="5"/>
      <c r="S163" s="5"/>
      <c r="T163" s="5"/>
      <c r="U163" s="5"/>
      <c r="V163" s="5"/>
      <c r="W163" s="5"/>
      <c r="X163" s="5"/>
      <c r="Y163" s="5"/>
      <c r="Z163" s="5"/>
      <c r="AA163" s="5"/>
      <c r="AB163" s="5"/>
      <c r="AC163" s="5"/>
    </row>
    <row r="164" spans="1:29" ht="21" customHeight="1">
      <c r="A164" s="5" t="s">
        <v>1657</v>
      </c>
      <c r="B164" s="5" t="s">
        <v>1659</v>
      </c>
      <c r="C164" s="5" t="s">
        <v>41</v>
      </c>
      <c r="D164" s="5" t="s">
        <v>43</v>
      </c>
      <c r="E164" s="5" t="s">
        <v>29</v>
      </c>
      <c r="F164" s="7">
        <v>8</v>
      </c>
      <c r="G164" s="7">
        <v>12</v>
      </c>
      <c r="H164" s="5" t="s">
        <v>852</v>
      </c>
      <c r="I164" s="5" t="s">
        <v>31</v>
      </c>
      <c r="J164" s="5" t="s">
        <v>87</v>
      </c>
      <c r="K164" s="5" t="s">
        <v>1664</v>
      </c>
      <c r="L164" s="5" t="s">
        <v>1666</v>
      </c>
      <c r="M164" s="5" t="s">
        <v>53</v>
      </c>
      <c r="N164" s="5" t="s">
        <v>55</v>
      </c>
      <c r="O164" s="5"/>
      <c r="P164" s="5"/>
      <c r="Q164" s="5"/>
      <c r="R164" s="5"/>
      <c r="S164" s="5"/>
      <c r="T164" s="5"/>
      <c r="U164" s="5"/>
      <c r="V164" s="5"/>
      <c r="W164" s="5"/>
      <c r="X164" s="5"/>
      <c r="Y164" s="5"/>
      <c r="Z164" s="5"/>
      <c r="AA164" s="5"/>
      <c r="AB164" s="5"/>
      <c r="AC164" s="5"/>
    </row>
    <row r="165" spans="1:29" ht="21" customHeight="1">
      <c r="A165" s="5" t="s">
        <v>1304</v>
      </c>
      <c r="B165" s="5" t="s">
        <v>1669</v>
      </c>
      <c r="C165" s="5" t="s">
        <v>41</v>
      </c>
      <c r="D165" s="5" t="s">
        <v>94</v>
      </c>
      <c r="E165" s="5" t="s">
        <v>29</v>
      </c>
      <c r="F165" s="7">
        <v>8</v>
      </c>
      <c r="G165" s="7">
        <v>15</v>
      </c>
      <c r="H165" s="5" t="s">
        <v>65</v>
      </c>
      <c r="I165" s="5" t="s">
        <v>125</v>
      </c>
      <c r="J165" s="5" t="s">
        <v>106</v>
      </c>
      <c r="K165" s="5" t="s">
        <v>1673</v>
      </c>
      <c r="L165" s="5" t="s">
        <v>1675</v>
      </c>
      <c r="M165" s="5" t="s">
        <v>37</v>
      </c>
      <c r="N165" s="5" t="s">
        <v>237</v>
      </c>
      <c r="O165" s="5"/>
      <c r="P165" s="5"/>
      <c r="Q165" s="5"/>
      <c r="R165" s="5"/>
      <c r="S165" s="5"/>
      <c r="T165" s="5"/>
      <c r="U165" s="5"/>
      <c r="V165" s="5"/>
      <c r="W165" s="5"/>
      <c r="X165" s="5"/>
      <c r="Y165" s="5"/>
      <c r="Z165" s="5"/>
      <c r="AA165" s="5"/>
      <c r="AB165" s="5"/>
      <c r="AC165" s="5"/>
    </row>
    <row r="166" spans="1:29" ht="21" customHeight="1">
      <c r="A166" s="5" t="s">
        <v>1680</v>
      </c>
      <c r="B166" s="5" t="s">
        <v>1681</v>
      </c>
      <c r="C166" s="5" t="s">
        <v>20</v>
      </c>
      <c r="D166" s="5" t="s">
        <v>1173</v>
      </c>
      <c r="E166" s="5" t="s">
        <v>45</v>
      </c>
      <c r="F166" s="7">
        <v>8</v>
      </c>
      <c r="G166" s="7">
        <v>12</v>
      </c>
      <c r="H166" s="5" t="s">
        <v>852</v>
      </c>
      <c r="I166" s="9" t="s">
        <v>47</v>
      </c>
      <c r="J166" s="5" t="s">
        <v>1682</v>
      </c>
      <c r="K166" s="5" t="s">
        <v>1684</v>
      </c>
      <c r="L166" s="5" t="s">
        <v>1685</v>
      </c>
      <c r="M166" s="5" t="s">
        <v>648</v>
      </c>
      <c r="N166" s="5" t="s">
        <v>55</v>
      </c>
      <c r="O166" s="5"/>
      <c r="P166" s="5"/>
      <c r="Q166" s="5"/>
      <c r="R166" s="5"/>
      <c r="S166" s="5"/>
      <c r="T166" s="5"/>
      <c r="U166" s="5"/>
      <c r="V166" s="5"/>
      <c r="W166" s="5"/>
      <c r="X166" s="5"/>
      <c r="Y166" s="5"/>
      <c r="Z166" s="5"/>
      <c r="AA166" s="5"/>
      <c r="AB166" s="5"/>
      <c r="AC166" s="5"/>
    </row>
    <row r="167" spans="1:29" ht="21" customHeight="1">
      <c r="A167" s="5" t="s">
        <v>1688</v>
      </c>
      <c r="B167" s="5" t="s">
        <v>1689</v>
      </c>
      <c r="C167" s="5" t="s">
        <v>27</v>
      </c>
      <c r="D167" s="5" t="s">
        <v>47</v>
      </c>
      <c r="E167" s="5" t="s">
        <v>45</v>
      </c>
      <c r="F167" s="11">
        <v>8</v>
      </c>
      <c r="G167" s="11">
        <v>17</v>
      </c>
      <c r="H167" s="5" t="s">
        <v>96</v>
      </c>
      <c r="I167" s="5" t="s">
        <v>125</v>
      </c>
      <c r="J167" s="5" t="s">
        <v>430</v>
      </c>
      <c r="K167" s="5"/>
      <c r="L167" s="5" t="s">
        <v>1695</v>
      </c>
      <c r="M167" s="5" t="s">
        <v>167</v>
      </c>
      <c r="N167" s="5" t="s">
        <v>89</v>
      </c>
      <c r="O167" s="5"/>
      <c r="P167" s="5"/>
      <c r="Q167" s="5"/>
      <c r="R167" s="5"/>
      <c r="S167" s="5"/>
      <c r="T167" s="5"/>
      <c r="U167" s="5"/>
      <c r="V167" s="5"/>
      <c r="W167" s="5"/>
      <c r="X167" s="5"/>
      <c r="Y167" s="5"/>
      <c r="Z167" s="5"/>
      <c r="AA167" s="5"/>
      <c r="AB167" s="5"/>
      <c r="AC167" s="5"/>
    </row>
    <row r="168" spans="1:29" ht="21" customHeight="1">
      <c r="A168" s="5" t="s">
        <v>130</v>
      </c>
      <c r="B168" s="5" t="s">
        <v>1701</v>
      </c>
      <c r="C168" s="5" t="s">
        <v>27</v>
      </c>
      <c r="D168" s="5" t="s">
        <v>85</v>
      </c>
      <c r="E168" s="5" t="s">
        <v>29</v>
      </c>
      <c r="F168" s="7">
        <v>8</v>
      </c>
      <c r="G168" s="7">
        <v>13</v>
      </c>
      <c r="H168" s="5" t="s">
        <v>107</v>
      </c>
      <c r="I168" s="5" t="s">
        <v>31</v>
      </c>
      <c r="J168" s="5" t="s">
        <v>48</v>
      </c>
      <c r="K168" s="5" t="s">
        <v>1703</v>
      </c>
      <c r="L168" s="5" t="s">
        <v>1704</v>
      </c>
      <c r="M168" s="5" t="s">
        <v>37</v>
      </c>
      <c r="N168" s="5" t="s">
        <v>38</v>
      </c>
      <c r="O168" s="5"/>
      <c r="P168" s="5"/>
      <c r="Q168" s="5"/>
      <c r="R168" s="5"/>
      <c r="S168" s="5"/>
      <c r="T168" s="5"/>
      <c r="U168" s="5"/>
      <c r="V168" s="5"/>
      <c r="W168" s="5"/>
      <c r="X168" s="5"/>
      <c r="Y168" s="5"/>
      <c r="Z168" s="5"/>
      <c r="AA168" s="5"/>
      <c r="AB168" s="5"/>
      <c r="AC168" s="5"/>
    </row>
    <row r="169" spans="1:29" ht="21" customHeight="1">
      <c r="A169" s="5" t="s">
        <v>130</v>
      </c>
      <c r="B169" s="5" t="s">
        <v>1709</v>
      </c>
      <c r="C169" s="5" t="s">
        <v>27</v>
      </c>
      <c r="D169" s="5" t="s">
        <v>85</v>
      </c>
      <c r="E169" s="5" t="s">
        <v>45</v>
      </c>
      <c r="F169" s="7">
        <v>8</v>
      </c>
      <c r="G169" s="7">
        <v>15</v>
      </c>
      <c r="H169" s="5" t="s">
        <v>65</v>
      </c>
      <c r="I169" s="5" t="s">
        <v>125</v>
      </c>
      <c r="J169" s="5" t="s">
        <v>906</v>
      </c>
      <c r="K169" s="5" t="s">
        <v>1711</v>
      </c>
      <c r="L169" s="5"/>
      <c r="M169" s="5" t="s">
        <v>37</v>
      </c>
      <c r="N169" s="5" t="s">
        <v>55</v>
      </c>
      <c r="O169" s="5"/>
      <c r="P169" s="5"/>
      <c r="Q169" s="5"/>
      <c r="R169" s="5"/>
      <c r="S169" s="5"/>
      <c r="T169" s="5"/>
      <c r="U169" s="5"/>
      <c r="V169" s="5"/>
      <c r="W169" s="5"/>
      <c r="X169" s="5"/>
      <c r="Y169" s="5"/>
      <c r="Z169" s="5"/>
      <c r="AA169" s="5"/>
      <c r="AB169" s="5"/>
      <c r="AC169" s="5"/>
    </row>
    <row r="170" spans="1:29" ht="21" customHeight="1">
      <c r="A170" s="5" t="s">
        <v>1717</v>
      </c>
      <c r="B170" s="5" t="s">
        <v>1719</v>
      </c>
      <c r="C170" s="5" t="s">
        <v>27</v>
      </c>
      <c r="D170" s="5" t="s">
        <v>119</v>
      </c>
      <c r="E170" s="5" t="s">
        <v>45</v>
      </c>
      <c r="F170" s="7">
        <v>8</v>
      </c>
      <c r="G170" s="7">
        <v>16</v>
      </c>
      <c r="H170" s="5" t="s">
        <v>478</v>
      </c>
      <c r="I170" s="5" t="s">
        <v>108</v>
      </c>
      <c r="J170" s="5" t="s">
        <v>57</v>
      </c>
      <c r="K170" s="5" t="s">
        <v>1721</v>
      </c>
      <c r="L170" s="5" t="s">
        <v>1723</v>
      </c>
      <c r="M170" s="5" t="s">
        <v>37</v>
      </c>
      <c r="N170" s="5" t="s">
        <v>55</v>
      </c>
      <c r="O170" s="5"/>
      <c r="P170" s="5"/>
      <c r="Q170" s="5"/>
      <c r="R170" s="5"/>
      <c r="S170" s="5"/>
      <c r="T170" s="5"/>
      <c r="U170" s="5"/>
      <c r="V170" s="5"/>
      <c r="W170" s="5"/>
      <c r="X170" s="5"/>
      <c r="Y170" s="5"/>
      <c r="Z170" s="5"/>
      <c r="AA170" s="5"/>
      <c r="AB170" s="5"/>
      <c r="AC170" s="5"/>
    </row>
    <row r="171" spans="1:29" ht="21" customHeight="1">
      <c r="A171" s="5" t="s">
        <v>1726</v>
      </c>
      <c r="B171" s="5" t="s">
        <v>1727</v>
      </c>
      <c r="C171" s="5" t="s">
        <v>20</v>
      </c>
      <c r="D171" s="5" t="s">
        <v>21</v>
      </c>
      <c r="E171" s="5" t="s">
        <v>45</v>
      </c>
      <c r="F171" s="7">
        <v>8</v>
      </c>
      <c r="G171" s="7">
        <v>15</v>
      </c>
      <c r="H171" s="5" t="s">
        <v>65</v>
      </c>
      <c r="I171" s="5" t="s">
        <v>108</v>
      </c>
      <c r="J171" s="5" t="s">
        <v>57</v>
      </c>
      <c r="K171" s="5" t="s">
        <v>1728</v>
      </c>
      <c r="L171" s="5" t="s">
        <v>1730</v>
      </c>
      <c r="M171" s="5" t="s">
        <v>100</v>
      </c>
      <c r="N171" s="5" t="s">
        <v>55</v>
      </c>
      <c r="O171" s="5"/>
      <c r="P171" s="5"/>
      <c r="Q171" s="5"/>
      <c r="R171" s="5"/>
      <c r="S171" s="5"/>
      <c r="T171" s="5"/>
      <c r="U171" s="5"/>
      <c r="V171" s="5"/>
      <c r="W171" s="5"/>
      <c r="X171" s="5"/>
      <c r="Y171" s="5"/>
      <c r="Z171" s="5"/>
      <c r="AA171" s="5"/>
      <c r="AB171" s="5"/>
      <c r="AC171" s="5"/>
    </row>
    <row r="172" spans="1:29" ht="21" customHeight="1">
      <c r="A172" s="5" t="s">
        <v>1733</v>
      </c>
      <c r="B172" s="5" t="s">
        <v>1734</v>
      </c>
      <c r="C172" s="5" t="s">
        <v>27</v>
      </c>
      <c r="D172" s="5" t="s">
        <v>80</v>
      </c>
      <c r="E172" s="5" t="s">
        <v>45</v>
      </c>
      <c r="F172" s="7">
        <v>8</v>
      </c>
      <c r="G172" s="7">
        <v>15</v>
      </c>
      <c r="H172" s="5" t="s">
        <v>65</v>
      </c>
      <c r="I172" s="9" t="s">
        <v>47</v>
      </c>
      <c r="J172" s="5" t="s">
        <v>309</v>
      </c>
      <c r="K172" s="5" t="s">
        <v>1738</v>
      </c>
      <c r="L172" s="5" t="s">
        <v>1739</v>
      </c>
      <c r="M172" s="5" t="s">
        <v>53</v>
      </c>
      <c r="N172" s="5" t="s">
        <v>55</v>
      </c>
      <c r="O172" s="5"/>
      <c r="P172" s="5"/>
      <c r="Q172" s="5"/>
      <c r="R172" s="5"/>
      <c r="S172" s="5"/>
      <c r="T172" s="5"/>
      <c r="U172" s="5"/>
      <c r="V172" s="5"/>
      <c r="W172" s="5"/>
      <c r="X172" s="5"/>
      <c r="Y172" s="5"/>
      <c r="Z172" s="5"/>
      <c r="AA172" s="5"/>
      <c r="AB172" s="5"/>
      <c r="AC172" s="5"/>
    </row>
    <row r="173" spans="1:29" ht="21" customHeight="1">
      <c r="A173" s="5" t="s">
        <v>631</v>
      </c>
      <c r="B173" s="5" t="s">
        <v>1746</v>
      </c>
      <c r="C173" s="5" t="s">
        <v>41</v>
      </c>
      <c r="D173" s="5" t="s">
        <v>169</v>
      </c>
      <c r="E173" s="5" t="s">
        <v>45</v>
      </c>
      <c r="F173" s="7">
        <v>8</v>
      </c>
      <c r="G173" s="7">
        <v>10</v>
      </c>
      <c r="H173" s="5" t="s">
        <v>30</v>
      </c>
      <c r="I173" s="5" t="s">
        <v>125</v>
      </c>
      <c r="J173" s="5" t="s">
        <v>537</v>
      </c>
      <c r="K173" s="5" t="s">
        <v>1749</v>
      </c>
      <c r="L173" s="5" t="s">
        <v>1750</v>
      </c>
      <c r="M173" s="5" t="s">
        <v>37</v>
      </c>
      <c r="N173" s="5" t="s">
        <v>55</v>
      </c>
      <c r="O173" s="5"/>
      <c r="P173" s="5"/>
      <c r="Q173" s="5"/>
      <c r="R173" s="5"/>
      <c r="S173" s="5"/>
      <c r="T173" s="5"/>
      <c r="U173" s="5"/>
      <c r="V173" s="5"/>
      <c r="W173" s="5"/>
      <c r="X173" s="5"/>
      <c r="Y173" s="5"/>
      <c r="Z173" s="5"/>
      <c r="AA173" s="5"/>
      <c r="AB173" s="5"/>
      <c r="AC173" s="5"/>
    </row>
    <row r="174" spans="1:29" ht="21" customHeight="1">
      <c r="A174" s="5" t="s">
        <v>1754</v>
      </c>
      <c r="B174" s="5" t="s">
        <v>1756</v>
      </c>
      <c r="C174" s="5" t="s">
        <v>27</v>
      </c>
      <c r="D174" s="5" t="s">
        <v>47</v>
      </c>
      <c r="E174" s="5" t="s">
        <v>45</v>
      </c>
      <c r="F174" s="7">
        <v>8</v>
      </c>
      <c r="G174" s="7">
        <v>12</v>
      </c>
      <c r="H174" s="5" t="s">
        <v>852</v>
      </c>
      <c r="I174" s="5" t="s">
        <v>31</v>
      </c>
      <c r="J174" s="5" t="s">
        <v>1760</v>
      </c>
      <c r="K174" s="5" t="s">
        <v>1761</v>
      </c>
      <c r="L174" s="5" t="s">
        <v>1765</v>
      </c>
      <c r="M174" s="5" t="s">
        <v>53</v>
      </c>
      <c r="N174" s="5" t="s">
        <v>55</v>
      </c>
      <c r="O174" s="5"/>
      <c r="P174" s="5"/>
      <c r="Q174" s="5"/>
      <c r="R174" s="5"/>
      <c r="S174" s="5"/>
      <c r="T174" s="5"/>
      <c r="U174" s="5"/>
      <c r="V174" s="5"/>
      <c r="W174" s="5"/>
      <c r="X174" s="5"/>
      <c r="Y174" s="5"/>
      <c r="Z174" s="5"/>
      <c r="AA174" s="5"/>
      <c r="AB174" s="5"/>
      <c r="AC174" s="5"/>
    </row>
    <row r="175" spans="1:29" ht="21" customHeight="1">
      <c r="A175" s="5" t="s">
        <v>1212</v>
      </c>
      <c r="B175" s="5" t="s">
        <v>1768</v>
      </c>
      <c r="C175" s="5" t="s">
        <v>170</v>
      </c>
      <c r="D175" s="5" t="s">
        <v>390</v>
      </c>
      <c r="E175" s="5" t="s">
        <v>45</v>
      </c>
      <c r="F175" s="7">
        <v>8</v>
      </c>
      <c r="G175" s="7">
        <v>15</v>
      </c>
      <c r="H175" s="5" t="s">
        <v>65</v>
      </c>
      <c r="I175" s="9" t="s">
        <v>47</v>
      </c>
      <c r="J175" s="5" t="s">
        <v>1770</v>
      </c>
      <c r="K175" s="5"/>
      <c r="L175" s="5" t="s">
        <v>1771</v>
      </c>
      <c r="M175" s="5" t="s">
        <v>100</v>
      </c>
      <c r="N175" s="5" t="s">
        <v>55</v>
      </c>
      <c r="O175" s="5"/>
      <c r="P175" s="5"/>
      <c r="Q175" s="5"/>
      <c r="R175" s="5"/>
      <c r="S175" s="5"/>
      <c r="T175" s="5"/>
      <c r="U175" s="5"/>
      <c r="V175" s="5"/>
      <c r="W175" s="5"/>
      <c r="X175" s="5"/>
      <c r="Y175" s="5"/>
      <c r="Z175" s="5"/>
      <c r="AA175" s="5"/>
      <c r="AB175" s="5"/>
      <c r="AC175" s="5"/>
    </row>
    <row r="176" spans="1:29" ht="21" customHeight="1">
      <c r="A176" s="5" t="s">
        <v>1002</v>
      </c>
      <c r="B176" s="5" t="s">
        <v>1776</v>
      </c>
      <c r="C176" s="5" t="s">
        <v>27</v>
      </c>
      <c r="D176" s="5" t="s">
        <v>80</v>
      </c>
      <c r="E176" s="5" t="s">
        <v>45</v>
      </c>
      <c r="F176" s="7">
        <v>8</v>
      </c>
      <c r="G176" s="7">
        <v>10</v>
      </c>
      <c r="H176" s="5" t="s">
        <v>30</v>
      </c>
      <c r="I176" s="5" t="s">
        <v>31</v>
      </c>
      <c r="J176" s="5" t="s">
        <v>57</v>
      </c>
      <c r="K176" s="5" t="s">
        <v>1779</v>
      </c>
      <c r="L176" s="5" t="s">
        <v>1781</v>
      </c>
      <c r="M176" s="5" t="s">
        <v>37</v>
      </c>
      <c r="N176" s="5" t="s">
        <v>55</v>
      </c>
      <c r="O176" s="5"/>
      <c r="P176" s="5"/>
      <c r="Q176" s="5"/>
      <c r="R176" s="5"/>
      <c r="S176" s="5"/>
      <c r="T176" s="5"/>
      <c r="U176" s="5"/>
      <c r="V176" s="5"/>
      <c r="W176" s="5"/>
      <c r="X176" s="5"/>
      <c r="Y176" s="5"/>
      <c r="Z176" s="5"/>
      <c r="AA176" s="5"/>
      <c r="AB176" s="5"/>
      <c r="AC176" s="5"/>
    </row>
    <row r="177" spans="1:29" ht="21" customHeight="1">
      <c r="A177" s="5" t="s">
        <v>1784</v>
      </c>
      <c r="B177" s="5" t="s">
        <v>1786</v>
      </c>
      <c r="C177" s="5" t="s">
        <v>41</v>
      </c>
      <c r="D177" s="5" t="s">
        <v>94</v>
      </c>
      <c r="E177" s="5" t="s">
        <v>45</v>
      </c>
      <c r="F177" s="7">
        <v>8</v>
      </c>
      <c r="G177" s="7">
        <v>10</v>
      </c>
      <c r="H177" s="5" t="s">
        <v>30</v>
      </c>
      <c r="I177" s="5" t="s">
        <v>125</v>
      </c>
      <c r="J177" s="5" t="s">
        <v>48</v>
      </c>
      <c r="K177" s="5"/>
      <c r="L177" s="5" t="s">
        <v>1788</v>
      </c>
      <c r="M177" s="5" t="s">
        <v>42</v>
      </c>
      <c r="N177" s="5" t="s">
        <v>38</v>
      </c>
      <c r="O177" s="5"/>
      <c r="P177" s="5"/>
      <c r="Q177" s="5"/>
      <c r="R177" s="5"/>
      <c r="S177" s="5"/>
      <c r="T177" s="5"/>
      <c r="U177" s="5"/>
      <c r="V177" s="5"/>
      <c r="W177" s="5"/>
      <c r="X177" s="5"/>
      <c r="Y177" s="5"/>
      <c r="Z177" s="5"/>
      <c r="AA177" s="5"/>
      <c r="AB177" s="5"/>
      <c r="AC177" s="5"/>
    </row>
    <row r="178" spans="1:29" ht="21" customHeight="1">
      <c r="A178" s="5" t="s">
        <v>1792</v>
      </c>
      <c r="B178" s="5" t="s">
        <v>1793</v>
      </c>
      <c r="C178" s="5" t="s">
        <v>27</v>
      </c>
      <c r="D178" s="5" t="s">
        <v>85</v>
      </c>
      <c r="E178" s="5" t="s">
        <v>45</v>
      </c>
      <c r="F178" s="7">
        <v>8</v>
      </c>
      <c r="G178" s="7">
        <v>13</v>
      </c>
      <c r="H178" s="5" t="s">
        <v>107</v>
      </c>
      <c r="I178" s="5" t="s">
        <v>108</v>
      </c>
      <c r="J178" s="5" t="s">
        <v>224</v>
      </c>
      <c r="K178" s="5" t="s">
        <v>1795</v>
      </c>
      <c r="L178" s="5" t="s">
        <v>1796</v>
      </c>
      <c r="M178" s="5" t="s">
        <v>53</v>
      </c>
      <c r="N178" s="5" t="s">
        <v>89</v>
      </c>
      <c r="O178" s="5"/>
      <c r="P178" s="5"/>
      <c r="Q178" s="5"/>
      <c r="R178" s="5"/>
      <c r="S178" s="5"/>
      <c r="T178" s="5"/>
      <c r="U178" s="5"/>
      <c r="V178" s="5"/>
      <c r="W178" s="5"/>
      <c r="X178" s="5"/>
      <c r="Y178" s="5"/>
      <c r="Z178" s="5"/>
      <c r="AA178" s="5"/>
      <c r="AB178" s="5"/>
      <c r="AC178" s="5"/>
    </row>
    <row r="179" spans="1:29" ht="21" customHeight="1">
      <c r="A179" s="5" t="s">
        <v>1801</v>
      </c>
      <c r="B179" s="5" t="s">
        <v>1802</v>
      </c>
      <c r="C179" s="5" t="s">
        <v>41</v>
      </c>
      <c r="D179" s="5" t="s">
        <v>169</v>
      </c>
      <c r="E179" s="5" t="s">
        <v>29</v>
      </c>
      <c r="F179" s="7">
        <v>8</v>
      </c>
      <c r="G179" s="7">
        <v>16</v>
      </c>
      <c r="H179" s="5" t="s">
        <v>478</v>
      </c>
      <c r="I179" s="5" t="s">
        <v>66</v>
      </c>
      <c r="J179" s="5" t="s">
        <v>1807</v>
      </c>
      <c r="K179" s="5" t="s">
        <v>1808</v>
      </c>
      <c r="L179" s="5" t="s">
        <v>1809</v>
      </c>
      <c r="M179" s="5" t="s">
        <v>53</v>
      </c>
      <c r="N179" s="5" t="s">
        <v>55</v>
      </c>
      <c r="O179" s="5"/>
      <c r="P179" s="5"/>
      <c r="Q179" s="5"/>
      <c r="R179" s="5"/>
      <c r="S179" s="5"/>
      <c r="T179" s="5"/>
      <c r="U179" s="5"/>
      <c r="V179" s="5"/>
      <c r="W179" s="5"/>
      <c r="X179" s="5"/>
      <c r="Y179" s="5"/>
      <c r="Z179" s="5"/>
      <c r="AA179" s="5"/>
      <c r="AB179" s="5"/>
      <c r="AC179" s="5"/>
    </row>
    <row r="180" spans="1:29" ht="21" customHeight="1">
      <c r="A180" s="5" t="s">
        <v>1813</v>
      </c>
      <c r="B180" s="5" t="s">
        <v>1815</v>
      </c>
      <c r="C180" s="5" t="s">
        <v>41</v>
      </c>
      <c r="D180" s="5" t="s">
        <v>169</v>
      </c>
      <c r="E180" s="5" t="s">
        <v>29</v>
      </c>
      <c r="F180" s="7">
        <v>8</v>
      </c>
      <c r="G180" s="7">
        <v>10</v>
      </c>
      <c r="H180" s="5" t="s">
        <v>30</v>
      </c>
      <c r="I180" s="5" t="s">
        <v>31</v>
      </c>
      <c r="J180" s="5" t="s">
        <v>57</v>
      </c>
      <c r="K180" s="5" t="s">
        <v>1816</v>
      </c>
      <c r="L180" s="5" t="s">
        <v>1819</v>
      </c>
      <c r="M180" s="5" t="s">
        <v>37</v>
      </c>
      <c r="N180" s="5" t="s">
        <v>55</v>
      </c>
      <c r="O180" s="5"/>
      <c r="P180" s="5"/>
      <c r="Q180" s="5"/>
      <c r="R180" s="5"/>
      <c r="S180" s="5"/>
      <c r="T180" s="5"/>
      <c r="U180" s="5"/>
      <c r="V180" s="5"/>
      <c r="W180" s="5"/>
      <c r="X180" s="5"/>
      <c r="Y180" s="5"/>
      <c r="Z180" s="5"/>
      <c r="AA180" s="5"/>
      <c r="AB180" s="5"/>
      <c r="AC180" s="5"/>
    </row>
    <row r="181" spans="1:29" ht="21" customHeight="1">
      <c r="A181" s="5" t="s">
        <v>130</v>
      </c>
      <c r="B181" s="5" t="s">
        <v>1824</v>
      </c>
      <c r="C181" s="5" t="s">
        <v>170</v>
      </c>
      <c r="D181" s="5" t="s">
        <v>342</v>
      </c>
      <c r="E181" s="5" t="s">
        <v>45</v>
      </c>
      <c r="F181" s="7">
        <v>8</v>
      </c>
      <c r="G181" s="7">
        <v>15</v>
      </c>
      <c r="H181" s="5" t="s">
        <v>65</v>
      </c>
      <c r="I181" s="5" t="s">
        <v>31</v>
      </c>
      <c r="J181" s="5" t="s">
        <v>81</v>
      </c>
      <c r="K181" s="5" t="s">
        <v>1827</v>
      </c>
      <c r="L181" s="5" t="s">
        <v>1828</v>
      </c>
      <c r="M181" s="5" t="s">
        <v>37</v>
      </c>
      <c r="N181" s="5" t="s">
        <v>55</v>
      </c>
      <c r="O181" s="5"/>
      <c r="P181" s="5"/>
      <c r="Q181" s="5"/>
      <c r="R181" s="5"/>
      <c r="S181" s="5"/>
      <c r="T181" s="5"/>
      <c r="U181" s="5"/>
      <c r="V181" s="5"/>
      <c r="W181" s="5"/>
      <c r="X181" s="5"/>
      <c r="Y181" s="5"/>
      <c r="Z181" s="5"/>
      <c r="AA181" s="5"/>
      <c r="AB181" s="5"/>
      <c r="AC181" s="5"/>
    </row>
    <row r="182" spans="1:29" ht="21" customHeight="1">
      <c r="A182" s="5" t="s">
        <v>116</v>
      </c>
      <c r="B182" s="5" t="s">
        <v>1830</v>
      </c>
      <c r="C182" s="5" t="s">
        <v>41</v>
      </c>
      <c r="D182" s="5" t="s">
        <v>47</v>
      </c>
      <c r="E182" s="5" t="s">
        <v>45</v>
      </c>
      <c r="F182" s="11">
        <v>8</v>
      </c>
      <c r="G182" s="11">
        <v>21</v>
      </c>
      <c r="H182" s="5" t="s">
        <v>1833</v>
      </c>
      <c r="I182" s="5" t="s">
        <v>31</v>
      </c>
      <c r="J182" s="5" t="s">
        <v>48</v>
      </c>
      <c r="K182" s="5" t="s">
        <v>1834</v>
      </c>
      <c r="L182" s="5" t="s">
        <v>1836</v>
      </c>
      <c r="M182" s="5" t="s">
        <v>53</v>
      </c>
      <c r="N182" s="5" t="s">
        <v>55</v>
      </c>
      <c r="O182" s="5"/>
      <c r="P182" s="5"/>
      <c r="Q182" s="5"/>
      <c r="R182" s="5"/>
      <c r="S182" s="5"/>
      <c r="T182" s="5"/>
      <c r="U182" s="5"/>
      <c r="V182" s="5"/>
      <c r="W182" s="5"/>
      <c r="X182" s="5"/>
      <c r="Y182" s="5"/>
      <c r="Z182" s="5"/>
      <c r="AA182" s="5"/>
      <c r="AB182" s="5"/>
      <c r="AC182" s="5"/>
    </row>
    <row r="183" spans="1:29" ht="21" customHeight="1">
      <c r="A183" s="5" t="s">
        <v>130</v>
      </c>
      <c r="B183" s="5" t="s">
        <v>1841</v>
      </c>
      <c r="C183" s="5" t="s">
        <v>170</v>
      </c>
      <c r="D183" s="5" t="s">
        <v>390</v>
      </c>
      <c r="E183" s="5" t="s">
        <v>45</v>
      </c>
      <c r="F183" s="7">
        <v>8</v>
      </c>
      <c r="G183" s="7">
        <v>15</v>
      </c>
      <c r="H183" s="5" t="s">
        <v>65</v>
      </c>
      <c r="I183" s="5" t="s">
        <v>125</v>
      </c>
      <c r="J183" s="5" t="s">
        <v>412</v>
      </c>
      <c r="K183" s="5"/>
      <c r="L183" s="5" t="s">
        <v>1848</v>
      </c>
      <c r="M183" s="5" t="s">
        <v>53</v>
      </c>
      <c r="N183" s="5" t="s">
        <v>55</v>
      </c>
      <c r="O183" s="5"/>
      <c r="P183" s="5"/>
      <c r="Q183" s="5"/>
      <c r="R183" s="5"/>
      <c r="S183" s="5"/>
      <c r="T183" s="5"/>
      <c r="U183" s="5"/>
      <c r="V183" s="5"/>
      <c r="W183" s="5"/>
      <c r="X183" s="5"/>
      <c r="Y183" s="5"/>
      <c r="Z183" s="5"/>
      <c r="AA183" s="5"/>
      <c r="AB183" s="5"/>
      <c r="AC183" s="5"/>
    </row>
    <row r="184" spans="1:29" ht="21" customHeight="1">
      <c r="A184" s="5" t="s">
        <v>25</v>
      </c>
      <c r="B184" s="5" t="s">
        <v>1850</v>
      </c>
      <c r="C184" s="5" t="s">
        <v>27</v>
      </c>
      <c r="D184" s="5" t="s">
        <v>212</v>
      </c>
      <c r="E184" s="5" t="s">
        <v>45</v>
      </c>
      <c r="F184" s="7">
        <v>8</v>
      </c>
      <c r="G184" s="7">
        <v>15</v>
      </c>
      <c r="H184" s="5" t="s">
        <v>65</v>
      </c>
      <c r="I184" s="9" t="s">
        <v>47</v>
      </c>
      <c r="J184" s="5" t="s">
        <v>57</v>
      </c>
      <c r="K184" s="5" t="s">
        <v>1852</v>
      </c>
      <c r="L184" s="5" t="s">
        <v>1854</v>
      </c>
      <c r="M184" s="5" t="s">
        <v>100</v>
      </c>
      <c r="N184" s="5" t="s">
        <v>55</v>
      </c>
      <c r="O184" s="5"/>
      <c r="P184" s="5"/>
      <c r="Q184" s="5"/>
      <c r="R184" s="5"/>
      <c r="S184" s="5"/>
      <c r="T184" s="5"/>
      <c r="U184" s="5"/>
      <c r="V184" s="5"/>
      <c r="W184" s="5"/>
      <c r="X184" s="5"/>
      <c r="Y184" s="5"/>
      <c r="Z184" s="5"/>
      <c r="AA184" s="5"/>
      <c r="AB184" s="5"/>
      <c r="AC184" s="5"/>
    </row>
    <row r="185" spans="1:29" ht="21" customHeight="1">
      <c r="A185" s="5" t="s">
        <v>1856</v>
      </c>
      <c r="B185" s="5" t="s">
        <v>1857</v>
      </c>
      <c r="C185" s="5" t="s">
        <v>170</v>
      </c>
      <c r="D185" s="5" t="s">
        <v>1759</v>
      </c>
      <c r="E185" s="5" t="s">
        <v>45</v>
      </c>
      <c r="F185" s="7">
        <v>8</v>
      </c>
      <c r="G185" s="7">
        <v>12</v>
      </c>
      <c r="H185" s="5" t="s">
        <v>852</v>
      </c>
      <c r="I185" s="9" t="s">
        <v>47</v>
      </c>
      <c r="J185" s="5" t="s">
        <v>57</v>
      </c>
      <c r="K185" s="5" t="s">
        <v>1862</v>
      </c>
      <c r="L185" s="5" t="s">
        <v>1864</v>
      </c>
      <c r="M185" s="5" t="s">
        <v>53</v>
      </c>
      <c r="N185" s="5" t="s">
        <v>405</v>
      </c>
      <c r="O185" s="5"/>
      <c r="P185" s="5"/>
      <c r="Q185" s="5"/>
      <c r="R185" s="5"/>
      <c r="S185" s="5"/>
      <c r="T185" s="5"/>
      <c r="U185" s="5"/>
      <c r="V185" s="5"/>
      <c r="W185" s="5"/>
      <c r="X185" s="5"/>
      <c r="Y185" s="5"/>
      <c r="Z185" s="5"/>
      <c r="AA185" s="5"/>
      <c r="AB185" s="5"/>
      <c r="AC185" s="5"/>
    </row>
    <row r="186" spans="1:29" ht="21" customHeight="1">
      <c r="A186" s="5" t="s">
        <v>1869</v>
      </c>
      <c r="B186" s="5" t="s">
        <v>1870</v>
      </c>
      <c r="C186" s="5" t="s">
        <v>170</v>
      </c>
      <c r="D186" s="5" t="s">
        <v>342</v>
      </c>
      <c r="E186" s="5" t="s">
        <v>29</v>
      </c>
      <c r="F186" s="7">
        <v>8</v>
      </c>
      <c r="G186" s="7">
        <v>16</v>
      </c>
      <c r="H186" s="5" t="s">
        <v>478</v>
      </c>
      <c r="I186" s="9" t="s">
        <v>47</v>
      </c>
      <c r="J186" s="5" t="s">
        <v>1873</v>
      </c>
      <c r="K186" s="5"/>
      <c r="L186" s="5" t="s">
        <v>1874</v>
      </c>
      <c r="M186" s="5" t="s">
        <v>37</v>
      </c>
      <c r="N186" s="5" t="s">
        <v>55</v>
      </c>
      <c r="O186" s="5"/>
      <c r="P186" s="5"/>
      <c r="Q186" s="5"/>
      <c r="R186" s="5"/>
      <c r="S186" s="5"/>
      <c r="T186" s="5"/>
      <c r="U186" s="5"/>
      <c r="V186" s="5"/>
      <c r="W186" s="5"/>
      <c r="X186" s="5"/>
      <c r="Y186" s="5"/>
      <c r="Z186" s="5"/>
      <c r="AA186" s="5"/>
      <c r="AB186" s="5"/>
      <c r="AC186" s="5"/>
    </row>
    <row r="187" spans="1:29" ht="21" customHeight="1">
      <c r="A187" s="5" t="s">
        <v>130</v>
      </c>
      <c r="B187" s="5" t="s">
        <v>1879</v>
      </c>
      <c r="C187" s="5" t="s">
        <v>170</v>
      </c>
      <c r="D187" s="5" t="s">
        <v>390</v>
      </c>
      <c r="E187" s="5" t="s">
        <v>29</v>
      </c>
      <c r="F187" s="7">
        <v>8</v>
      </c>
      <c r="G187" s="7">
        <v>12</v>
      </c>
      <c r="H187" s="5" t="s">
        <v>852</v>
      </c>
      <c r="I187" s="5" t="s">
        <v>108</v>
      </c>
      <c r="J187" s="5" t="s">
        <v>1741</v>
      </c>
      <c r="K187" s="5" t="s">
        <v>1883</v>
      </c>
      <c r="L187" s="5" t="s">
        <v>1886</v>
      </c>
      <c r="M187" s="5" t="s">
        <v>53</v>
      </c>
      <c r="N187" s="5" t="s">
        <v>405</v>
      </c>
      <c r="O187" s="5"/>
      <c r="P187" s="5"/>
      <c r="Q187" s="5"/>
      <c r="R187" s="5"/>
      <c r="S187" s="5"/>
      <c r="T187" s="5"/>
      <c r="U187" s="5"/>
      <c r="V187" s="5"/>
      <c r="W187" s="5"/>
      <c r="X187" s="5"/>
      <c r="Y187" s="5"/>
      <c r="Z187" s="5"/>
      <c r="AA187" s="5"/>
      <c r="AB187" s="5"/>
      <c r="AC187" s="5"/>
    </row>
    <row r="188" spans="1:29" ht="21" customHeight="1">
      <c r="A188" s="5" t="s">
        <v>1888</v>
      </c>
      <c r="B188" s="5" t="s">
        <v>1889</v>
      </c>
      <c r="C188" s="5" t="s">
        <v>170</v>
      </c>
      <c r="D188" s="5" t="s">
        <v>342</v>
      </c>
      <c r="E188" s="5" t="s">
        <v>45</v>
      </c>
      <c r="F188" s="7">
        <v>8</v>
      </c>
      <c r="G188" s="7">
        <v>10</v>
      </c>
      <c r="H188" s="5" t="s">
        <v>30</v>
      </c>
      <c r="I188" s="5" t="s">
        <v>31</v>
      </c>
      <c r="J188" s="5" t="s">
        <v>608</v>
      </c>
      <c r="K188" s="5" t="s">
        <v>1892</v>
      </c>
      <c r="L188" s="5" t="s">
        <v>1893</v>
      </c>
      <c r="M188" s="5" t="s">
        <v>100</v>
      </c>
      <c r="N188" s="5" t="s">
        <v>55</v>
      </c>
      <c r="O188" s="5"/>
      <c r="P188" s="5"/>
      <c r="Q188" s="5"/>
      <c r="R188" s="5"/>
      <c r="S188" s="5"/>
      <c r="T188" s="5"/>
      <c r="U188" s="5"/>
      <c r="V188" s="5"/>
      <c r="W188" s="5"/>
      <c r="X188" s="5"/>
      <c r="Y188" s="5"/>
      <c r="Z188" s="5"/>
      <c r="AA188" s="5"/>
      <c r="AB188" s="5"/>
      <c r="AC188" s="5"/>
    </row>
    <row r="189" spans="1:29" ht="21" customHeight="1">
      <c r="A189" s="5" t="s">
        <v>1896</v>
      </c>
      <c r="B189" s="5" t="s">
        <v>1898</v>
      </c>
      <c r="C189" s="5" t="s">
        <v>27</v>
      </c>
      <c r="D189" s="5" t="s">
        <v>47</v>
      </c>
      <c r="E189" s="5" t="s">
        <v>45</v>
      </c>
      <c r="F189" s="7">
        <v>8</v>
      </c>
      <c r="G189" s="7">
        <v>15</v>
      </c>
      <c r="H189" s="5" t="s">
        <v>65</v>
      </c>
      <c r="I189" s="9" t="s">
        <v>47</v>
      </c>
      <c r="J189" s="5" t="s">
        <v>224</v>
      </c>
      <c r="K189" s="5" t="s">
        <v>1900</v>
      </c>
      <c r="L189" s="5" t="s">
        <v>1901</v>
      </c>
      <c r="M189" s="5" t="s">
        <v>100</v>
      </c>
      <c r="N189" s="5" t="s">
        <v>89</v>
      </c>
      <c r="O189" s="5"/>
      <c r="P189" s="5"/>
      <c r="Q189" s="5"/>
      <c r="R189" s="5"/>
      <c r="S189" s="5"/>
      <c r="T189" s="5"/>
      <c r="U189" s="5"/>
      <c r="V189" s="5"/>
      <c r="W189" s="5"/>
      <c r="X189" s="5"/>
      <c r="Y189" s="5"/>
      <c r="Z189" s="5"/>
      <c r="AA189" s="5"/>
      <c r="AB189" s="5"/>
      <c r="AC189" s="5"/>
    </row>
    <row r="190" spans="1:29" ht="21" customHeight="1">
      <c r="A190" s="5" t="s">
        <v>116</v>
      </c>
      <c r="B190" s="5" t="s">
        <v>1907</v>
      </c>
      <c r="C190" s="5" t="s">
        <v>20</v>
      </c>
      <c r="D190" s="5" t="s">
        <v>21</v>
      </c>
      <c r="E190" s="5" t="s">
        <v>45</v>
      </c>
      <c r="F190" s="7">
        <v>8</v>
      </c>
      <c r="G190" s="7">
        <v>15</v>
      </c>
      <c r="H190" s="5" t="s">
        <v>65</v>
      </c>
      <c r="I190" s="5" t="s">
        <v>31</v>
      </c>
      <c r="J190" s="5" t="s">
        <v>110</v>
      </c>
      <c r="K190" s="5" t="s">
        <v>1909</v>
      </c>
      <c r="L190" s="5"/>
      <c r="M190" s="5" t="s">
        <v>53</v>
      </c>
      <c r="N190" s="5" t="s">
        <v>55</v>
      </c>
      <c r="O190" s="5"/>
      <c r="P190" s="5"/>
      <c r="Q190" s="5"/>
      <c r="R190" s="5"/>
      <c r="S190" s="5"/>
      <c r="T190" s="5"/>
      <c r="U190" s="5"/>
      <c r="V190" s="5"/>
      <c r="W190" s="5"/>
      <c r="X190" s="5"/>
      <c r="Y190" s="5"/>
      <c r="Z190" s="5"/>
      <c r="AA190" s="5"/>
      <c r="AB190" s="5"/>
      <c r="AC190" s="5"/>
    </row>
    <row r="191" spans="1:29" ht="21" customHeight="1">
      <c r="A191" s="5" t="s">
        <v>573</v>
      </c>
      <c r="B191" s="5" t="s">
        <v>1912</v>
      </c>
      <c r="C191" s="5" t="s">
        <v>170</v>
      </c>
      <c r="D191" s="5" t="s">
        <v>390</v>
      </c>
      <c r="E191" s="5" t="s">
        <v>45</v>
      </c>
      <c r="F191" s="7">
        <v>8</v>
      </c>
      <c r="G191" s="7">
        <v>15</v>
      </c>
      <c r="H191" s="5" t="s">
        <v>65</v>
      </c>
      <c r="I191" s="5" t="s">
        <v>125</v>
      </c>
      <c r="J191" s="5" t="s">
        <v>57</v>
      </c>
      <c r="K191" s="5" t="s">
        <v>1914</v>
      </c>
      <c r="L191" s="5" t="s">
        <v>1915</v>
      </c>
      <c r="M191" s="5" t="s">
        <v>42</v>
      </c>
      <c r="N191" s="5" t="s">
        <v>55</v>
      </c>
      <c r="O191" s="5"/>
      <c r="P191" s="5"/>
      <c r="Q191" s="5"/>
      <c r="R191" s="5"/>
      <c r="S191" s="5"/>
      <c r="T191" s="5"/>
      <c r="U191" s="5"/>
      <c r="V191" s="5"/>
      <c r="W191" s="5"/>
      <c r="X191" s="5"/>
      <c r="Y191" s="5"/>
      <c r="Z191" s="5"/>
      <c r="AA191" s="5"/>
      <c r="AB191" s="5"/>
      <c r="AC191" s="5"/>
    </row>
    <row r="192" spans="1:29" ht="21" customHeight="1">
      <c r="A192" s="5" t="s">
        <v>1921</v>
      </c>
      <c r="B192" s="5" t="s">
        <v>1922</v>
      </c>
      <c r="C192" s="5" t="s">
        <v>170</v>
      </c>
      <c r="D192" s="5" t="s">
        <v>378</v>
      </c>
      <c r="E192" s="5" t="s">
        <v>29</v>
      </c>
      <c r="F192" s="7">
        <v>8</v>
      </c>
      <c r="G192" s="7">
        <v>20</v>
      </c>
      <c r="H192" s="5" t="s">
        <v>178</v>
      </c>
      <c r="I192" s="5" t="s">
        <v>31</v>
      </c>
      <c r="J192" s="5" t="s">
        <v>1924</v>
      </c>
      <c r="K192" s="5" t="s">
        <v>1925</v>
      </c>
      <c r="L192" s="5" t="s">
        <v>1928</v>
      </c>
      <c r="M192" s="5" t="s">
        <v>53</v>
      </c>
      <c r="N192" s="5" t="s">
        <v>38</v>
      </c>
      <c r="O192" s="5"/>
      <c r="P192" s="5"/>
      <c r="Q192" s="5"/>
      <c r="R192" s="5"/>
      <c r="S192" s="5"/>
      <c r="T192" s="5"/>
      <c r="U192" s="5"/>
      <c r="V192" s="5"/>
      <c r="W192" s="5"/>
      <c r="X192" s="5"/>
      <c r="Y192" s="5"/>
      <c r="Z192" s="5"/>
      <c r="AA192" s="5"/>
      <c r="AB192" s="5"/>
      <c r="AC192" s="5"/>
    </row>
    <row r="193" spans="1:29" ht="21" customHeight="1">
      <c r="A193" s="5" t="s">
        <v>116</v>
      </c>
      <c r="B193" s="5" t="s">
        <v>1931</v>
      </c>
      <c r="C193" s="5" t="s">
        <v>41</v>
      </c>
      <c r="D193" s="5" t="s">
        <v>169</v>
      </c>
      <c r="E193" s="5" t="s">
        <v>45</v>
      </c>
      <c r="F193" s="7">
        <v>8</v>
      </c>
      <c r="G193" s="7">
        <v>10</v>
      </c>
      <c r="H193" s="5" t="s">
        <v>30</v>
      </c>
      <c r="I193" s="5" t="s">
        <v>31</v>
      </c>
      <c r="J193" s="5" t="s">
        <v>1933</v>
      </c>
      <c r="K193" s="5" t="s">
        <v>1934</v>
      </c>
      <c r="L193" s="5" t="s">
        <v>1936</v>
      </c>
      <c r="M193" s="5" t="s">
        <v>53</v>
      </c>
      <c r="N193" s="5" t="s">
        <v>55</v>
      </c>
      <c r="O193" s="5"/>
      <c r="P193" s="5"/>
      <c r="Q193" s="5"/>
      <c r="R193" s="5"/>
      <c r="S193" s="5"/>
      <c r="T193" s="5"/>
      <c r="U193" s="5"/>
      <c r="V193" s="5"/>
      <c r="W193" s="5"/>
      <c r="X193" s="5"/>
      <c r="Y193" s="5"/>
      <c r="Z193" s="5"/>
      <c r="AA193" s="5"/>
      <c r="AB193" s="5"/>
      <c r="AC193" s="5"/>
    </row>
    <row r="194" spans="1:29" ht="21" customHeight="1">
      <c r="A194" s="5" t="s">
        <v>1938</v>
      </c>
      <c r="B194" s="5" t="s">
        <v>1939</v>
      </c>
      <c r="C194" s="5" t="s">
        <v>27</v>
      </c>
      <c r="D194" s="5" t="s">
        <v>47</v>
      </c>
      <c r="E194" s="5" t="s">
        <v>45</v>
      </c>
      <c r="F194" s="7">
        <v>8</v>
      </c>
      <c r="G194" s="7">
        <v>10</v>
      </c>
      <c r="H194" s="5" t="s">
        <v>30</v>
      </c>
      <c r="I194" s="9" t="s">
        <v>47</v>
      </c>
      <c r="J194" s="5" t="s">
        <v>608</v>
      </c>
      <c r="K194" s="5" t="s">
        <v>1943</v>
      </c>
      <c r="L194" s="5" t="s">
        <v>1945</v>
      </c>
      <c r="M194" s="5" t="s">
        <v>53</v>
      </c>
      <c r="N194" s="5" t="s">
        <v>237</v>
      </c>
      <c r="O194" s="5"/>
      <c r="P194" s="5"/>
      <c r="Q194" s="5"/>
      <c r="R194" s="5"/>
      <c r="S194" s="5"/>
      <c r="T194" s="5"/>
      <c r="U194" s="5"/>
      <c r="V194" s="5"/>
      <c r="W194" s="5"/>
      <c r="X194" s="5"/>
      <c r="Y194" s="5"/>
      <c r="Z194" s="5"/>
      <c r="AA194" s="5"/>
      <c r="AB194" s="5"/>
      <c r="AC194" s="5"/>
    </row>
    <row r="195" spans="1:29" ht="21" customHeight="1">
      <c r="A195" s="5" t="s">
        <v>130</v>
      </c>
      <c r="B195" s="5" t="s">
        <v>1950</v>
      </c>
      <c r="C195" s="5" t="s">
        <v>170</v>
      </c>
      <c r="D195" s="5" t="s">
        <v>47</v>
      </c>
      <c r="E195" s="5" t="s">
        <v>29</v>
      </c>
      <c r="F195" s="7">
        <v>8</v>
      </c>
      <c r="G195" s="7">
        <v>10</v>
      </c>
      <c r="H195" s="5" t="s">
        <v>30</v>
      </c>
      <c r="I195" s="9" t="s">
        <v>47</v>
      </c>
      <c r="J195" s="5" t="s">
        <v>110</v>
      </c>
      <c r="K195" s="5" t="s">
        <v>1954</v>
      </c>
      <c r="L195" s="5" t="s">
        <v>1956</v>
      </c>
      <c r="M195" s="5" t="s">
        <v>53</v>
      </c>
      <c r="N195" s="5" t="s">
        <v>55</v>
      </c>
      <c r="O195" s="5"/>
      <c r="P195" s="5"/>
      <c r="Q195" s="5"/>
      <c r="R195" s="5"/>
      <c r="S195" s="5"/>
      <c r="T195" s="5"/>
      <c r="U195" s="5"/>
      <c r="V195" s="5"/>
      <c r="W195" s="5"/>
      <c r="X195" s="5"/>
      <c r="Y195" s="5"/>
      <c r="Z195" s="5"/>
      <c r="AA195" s="5"/>
      <c r="AB195" s="5"/>
      <c r="AC195" s="5"/>
    </row>
    <row r="196" spans="1:29" ht="21" customHeight="1">
      <c r="A196" s="5" t="s">
        <v>743</v>
      </c>
      <c r="B196" s="5" t="s">
        <v>1959</v>
      </c>
      <c r="C196" s="5" t="s">
        <v>41</v>
      </c>
      <c r="D196" s="5" t="s">
        <v>94</v>
      </c>
      <c r="E196" s="5" t="s">
        <v>45</v>
      </c>
      <c r="F196" s="7">
        <v>8</v>
      </c>
      <c r="G196" s="7">
        <v>16</v>
      </c>
      <c r="H196" s="5" t="s">
        <v>478</v>
      </c>
      <c r="I196" s="5" t="s">
        <v>125</v>
      </c>
      <c r="J196" s="5" t="s">
        <v>537</v>
      </c>
      <c r="K196" s="5" t="s">
        <v>1961</v>
      </c>
      <c r="L196" s="5" t="s">
        <v>1963</v>
      </c>
      <c r="M196" s="5" t="s">
        <v>42</v>
      </c>
      <c r="N196" s="5" t="s">
        <v>55</v>
      </c>
      <c r="O196" s="5"/>
      <c r="P196" s="5"/>
      <c r="Q196" s="5"/>
      <c r="R196" s="5"/>
      <c r="S196" s="5"/>
      <c r="T196" s="5"/>
      <c r="U196" s="5"/>
      <c r="V196" s="5"/>
      <c r="W196" s="5"/>
      <c r="X196" s="5"/>
      <c r="Y196" s="5"/>
      <c r="Z196" s="5"/>
      <c r="AA196" s="5"/>
      <c r="AB196" s="5"/>
      <c r="AC196" s="5"/>
    </row>
    <row r="197" spans="1:29" ht="21" customHeight="1">
      <c r="A197" s="5" t="s">
        <v>1965</v>
      </c>
      <c r="B197" s="5" t="s">
        <v>1966</v>
      </c>
      <c r="C197" s="5" t="s">
        <v>41</v>
      </c>
      <c r="D197" s="5" t="s">
        <v>94</v>
      </c>
      <c r="E197" s="5" t="s">
        <v>29</v>
      </c>
      <c r="F197" s="7">
        <v>8</v>
      </c>
      <c r="G197" s="7">
        <v>16</v>
      </c>
      <c r="H197" s="5" t="s">
        <v>478</v>
      </c>
      <c r="I197" s="5" t="s">
        <v>108</v>
      </c>
      <c r="J197" s="5" t="s">
        <v>1970</v>
      </c>
      <c r="K197" s="5" t="s">
        <v>1971</v>
      </c>
      <c r="L197" s="5"/>
      <c r="M197" s="5" t="s">
        <v>53</v>
      </c>
      <c r="N197" s="5" t="s">
        <v>55</v>
      </c>
      <c r="O197" s="5"/>
      <c r="P197" s="5"/>
      <c r="Q197" s="5"/>
      <c r="R197" s="5"/>
      <c r="S197" s="5"/>
      <c r="T197" s="5"/>
      <c r="U197" s="5"/>
      <c r="V197" s="5"/>
      <c r="W197" s="5"/>
      <c r="X197" s="5"/>
      <c r="Y197" s="5"/>
      <c r="Z197" s="5"/>
      <c r="AA197" s="5"/>
      <c r="AB197" s="5"/>
      <c r="AC197" s="5"/>
    </row>
    <row r="198" spans="1:29" ht="21" customHeight="1">
      <c r="A198" s="5" t="s">
        <v>407</v>
      </c>
      <c r="B198" s="5" t="s">
        <v>408</v>
      </c>
      <c r="C198" s="5" t="s">
        <v>27</v>
      </c>
      <c r="D198" s="5" t="s">
        <v>212</v>
      </c>
      <c r="E198" s="5" t="s">
        <v>45</v>
      </c>
      <c r="F198" s="11">
        <v>8</v>
      </c>
      <c r="G198" s="11">
        <v>10</v>
      </c>
      <c r="H198" s="5" t="s">
        <v>411</v>
      </c>
      <c r="I198" s="5" t="s">
        <v>125</v>
      </c>
      <c r="J198" s="5" t="s">
        <v>412</v>
      </c>
      <c r="K198" s="5" t="s">
        <v>413</v>
      </c>
      <c r="L198" s="5" t="s">
        <v>416</v>
      </c>
      <c r="M198" s="5" t="s">
        <v>37</v>
      </c>
      <c r="N198" s="5" t="s">
        <v>55</v>
      </c>
      <c r="O198" s="5"/>
      <c r="P198" s="5"/>
      <c r="Q198" s="5"/>
      <c r="R198" s="5"/>
      <c r="S198" s="5"/>
      <c r="T198" s="5"/>
      <c r="U198" s="5"/>
      <c r="V198" s="5"/>
      <c r="W198" s="5"/>
      <c r="X198" s="5"/>
      <c r="Y198" s="5"/>
      <c r="Z198" s="5"/>
      <c r="AA198" s="5"/>
      <c r="AB198" s="5"/>
      <c r="AC198" s="5"/>
    </row>
    <row r="199" spans="1:29" ht="21" customHeight="1">
      <c r="A199" s="5" t="s">
        <v>1978</v>
      </c>
      <c r="B199" s="5" t="s">
        <v>1979</v>
      </c>
      <c r="C199" s="5" t="s">
        <v>27</v>
      </c>
      <c r="D199" s="5" t="s">
        <v>212</v>
      </c>
      <c r="E199" s="5" t="s">
        <v>45</v>
      </c>
      <c r="F199" s="7">
        <v>8</v>
      </c>
      <c r="G199" s="7">
        <v>13</v>
      </c>
      <c r="H199" s="5" t="s">
        <v>107</v>
      </c>
      <c r="I199" s="5" t="s">
        <v>125</v>
      </c>
      <c r="J199" s="5" t="s">
        <v>110</v>
      </c>
      <c r="K199" s="5" t="s">
        <v>1981</v>
      </c>
      <c r="L199" s="5" t="s">
        <v>1982</v>
      </c>
      <c r="M199" s="5" t="s">
        <v>37</v>
      </c>
      <c r="N199" s="5" t="s">
        <v>55</v>
      </c>
      <c r="O199" s="5"/>
      <c r="P199" s="5"/>
      <c r="Q199" s="5"/>
      <c r="R199" s="5"/>
      <c r="S199" s="5"/>
      <c r="T199" s="5"/>
      <c r="U199" s="5"/>
      <c r="V199" s="5"/>
      <c r="W199" s="5"/>
      <c r="X199" s="5"/>
      <c r="Y199" s="5"/>
      <c r="Z199" s="5"/>
      <c r="AA199" s="5"/>
      <c r="AB199" s="5"/>
      <c r="AC199" s="5"/>
    </row>
    <row r="200" spans="1:29" ht="21" customHeight="1">
      <c r="A200" s="5" t="s">
        <v>130</v>
      </c>
      <c r="B200" s="5" t="s">
        <v>1983</v>
      </c>
      <c r="C200" s="5" t="s">
        <v>170</v>
      </c>
      <c r="D200" s="5" t="s">
        <v>171</v>
      </c>
      <c r="E200" s="5" t="s">
        <v>29</v>
      </c>
      <c r="F200" s="7">
        <v>8</v>
      </c>
      <c r="G200" s="7">
        <v>10</v>
      </c>
      <c r="H200" s="5" t="s">
        <v>30</v>
      </c>
      <c r="I200" s="9" t="s">
        <v>47</v>
      </c>
      <c r="J200" s="5" t="s">
        <v>479</v>
      </c>
      <c r="K200" s="5" t="s">
        <v>1984</v>
      </c>
      <c r="L200" s="5"/>
      <c r="M200" s="5" t="s">
        <v>100</v>
      </c>
      <c r="N200" s="5" t="s">
        <v>55</v>
      </c>
      <c r="O200" s="5"/>
      <c r="P200" s="5"/>
      <c r="Q200" s="5"/>
      <c r="R200" s="5"/>
      <c r="S200" s="5"/>
      <c r="T200" s="5"/>
      <c r="U200" s="5"/>
      <c r="V200" s="5"/>
      <c r="W200" s="5"/>
      <c r="X200" s="5"/>
      <c r="Y200" s="5"/>
      <c r="Z200" s="5"/>
      <c r="AA200" s="5"/>
      <c r="AB200" s="5"/>
      <c r="AC200" s="5"/>
    </row>
    <row r="201" spans="1:29" ht="21" customHeight="1">
      <c r="A201" s="5" t="s">
        <v>1987</v>
      </c>
      <c r="B201" s="5" t="s">
        <v>1988</v>
      </c>
      <c r="C201" s="5" t="s">
        <v>170</v>
      </c>
      <c r="D201" s="5" t="s">
        <v>47</v>
      </c>
      <c r="E201" s="5" t="s">
        <v>45</v>
      </c>
      <c r="F201" s="7">
        <v>8</v>
      </c>
      <c r="G201" s="7">
        <v>16</v>
      </c>
      <c r="H201" s="5" t="s">
        <v>478</v>
      </c>
      <c r="I201" s="5" t="s">
        <v>31</v>
      </c>
      <c r="J201" s="5" t="s">
        <v>403</v>
      </c>
      <c r="K201" s="5" t="s">
        <v>1990</v>
      </c>
      <c r="L201" s="5" t="s">
        <v>1991</v>
      </c>
      <c r="M201" s="5" t="s">
        <v>53</v>
      </c>
      <c r="N201" s="5" t="s">
        <v>55</v>
      </c>
      <c r="O201" s="5"/>
      <c r="P201" s="5"/>
      <c r="Q201" s="5"/>
      <c r="R201" s="5"/>
      <c r="S201" s="5"/>
      <c r="T201" s="5"/>
      <c r="U201" s="5"/>
      <c r="V201" s="5"/>
      <c r="W201" s="5"/>
      <c r="X201" s="5"/>
      <c r="Y201" s="5"/>
      <c r="Z201" s="5"/>
      <c r="AA201" s="5"/>
      <c r="AB201" s="5"/>
      <c r="AC201" s="5"/>
    </row>
    <row r="202" spans="1:29" ht="21" customHeight="1">
      <c r="A202" s="5" t="s">
        <v>1997</v>
      </c>
      <c r="B202" s="5" t="s">
        <v>1998</v>
      </c>
      <c r="C202" s="5" t="s">
        <v>41</v>
      </c>
      <c r="D202" s="5" t="s">
        <v>169</v>
      </c>
      <c r="E202" s="5" t="s">
        <v>29</v>
      </c>
      <c r="F202" s="7">
        <v>8</v>
      </c>
      <c r="G202" s="7">
        <v>15</v>
      </c>
      <c r="H202" s="5" t="s">
        <v>65</v>
      </c>
      <c r="I202" s="9" t="s">
        <v>47</v>
      </c>
      <c r="J202" s="5" t="s">
        <v>484</v>
      </c>
      <c r="K202" s="5" t="s">
        <v>2000</v>
      </c>
      <c r="L202" s="5" t="s">
        <v>2003</v>
      </c>
      <c r="M202" s="5" t="s">
        <v>167</v>
      </c>
      <c r="N202" s="5" t="s">
        <v>237</v>
      </c>
      <c r="O202" s="5"/>
      <c r="P202" s="5"/>
      <c r="Q202" s="5"/>
      <c r="R202" s="5"/>
      <c r="S202" s="5"/>
      <c r="T202" s="5"/>
      <c r="U202" s="5"/>
      <c r="V202" s="5"/>
      <c r="W202" s="5"/>
      <c r="X202" s="5"/>
      <c r="Y202" s="5"/>
      <c r="Z202" s="5"/>
      <c r="AA202" s="5"/>
      <c r="AB202" s="5"/>
      <c r="AC202" s="5"/>
    </row>
    <row r="203" spans="1:29" ht="21" customHeight="1">
      <c r="A203" s="5" t="s">
        <v>2005</v>
      </c>
      <c r="B203" s="5" t="s">
        <v>2006</v>
      </c>
      <c r="C203" s="5" t="s">
        <v>170</v>
      </c>
      <c r="D203" s="5" t="s">
        <v>47</v>
      </c>
      <c r="E203" s="5" t="s">
        <v>29</v>
      </c>
      <c r="F203" s="7">
        <v>8</v>
      </c>
      <c r="G203" s="7">
        <v>10</v>
      </c>
      <c r="H203" s="5" t="s">
        <v>30</v>
      </c>
      <c r="I203" s="5" t="s">
        <v>108</v>
      </c>
      <c r="J203" s="5" t="s">
        <v>204</v>
      </c>
      <c r="K203" s="5" t="s">
        <v>2008</v>
      </c>
      <c r="L203" s="5" t="s">
        <v>2009</v>
      </c>
      <c r="M203" s="5" t="s">
        <v>53</v>
      </c>
      <c r="N203" s="5" t="s">
        <v>55</v>
      </c>
      <c r="O203" s="5"/>
      <c r="P203" s="5"/>
      <c r="Q203" s="5"/>
      <c r="R203" s="5"/>
      <c r="S203" s="5"/>
      <c r="T203" s="5"/>
      <c r="U203" s="5"/>
      <c r="V203" s="5"/>
      <c r="W203" s="5"/>
      <c r="X203" s="5"/>
      <c r="Y203" s="5"/>
      <c r="Z203" s="5"/>
      <c r="AA203" s="5"/>
      <c r="AB203" s="5"/>
      <c r="AC203" s="5"/>
    </row>
    <row r="204" spans="1:29" ht="21" customHeight="1">
      <c r="A204" s="5" t="s">
        <v>631</v>
      </c>
      <c r="B204" s="5" t="s">
        <v>2012</v>
      </c>
      <c r="C204" s="5" t="s">
        <v>170</v>
      </c>
      <c r="D204" s="5" t="s">
        <v>378</v>
      </c>
      <c r="E204" s="5" t="s">
        <v>45</v>
      </c>
      <c r="F204" s="7">
        <v>8</v>
      </c>
      <c r="G204" s="7">
        <v>18</v>
      </c>
      <c r="H204" s="5" t="s">
        <v>1310</v>
      </c>
      <c r="I204" s="5" t="s">
        <v>31</v>
      </c>
      <c r="J204" s="5" t="s">
        <v>2015</v>
      </c>
      <c r="K204" s="5" t="s">
        <v>2016</v>
      </c>
      <c r="L204" s="5" t="s">
        <v>2017</v>
      </c>
      <c r="M204" s="5" t="s">
        <v>53</v>
      </c>
      <c r="N204" s="5" t="s">
        <v>55</v>
      </c>
      <c r="O204" s="5"/>
      <c r="P204" s="5"/>
      <c r="Q204" s="5"/>
      <c r="R204" s="5"/>
      <c r="S204" s="5"/>
      <c r="T204" s="5"/>
      <c r="U204" s="5"/>
      <c r="V204" s="5"/>
      <c r="W204" s="5"/>
      <c r="X204" s="5"/>
      <c r="Y204" s="5"/>
      <c r="Z204" s="5"/>
      <c r="AA204" s="5"/>
      <c r="AB204" s="5"/>
      <c r="AC204" s="5"/>
    </row>
    <row r="205" spans="1:29" ht="21" customHeight="1">
      <c r="A205" s="5" t="s">
        <v>130</v>
      </c>
      <c r="B205" s="5" t="s">
        <v>2025</v>
      </c>
      <c r="C205" s="5" t="s">
        <v>41</v>
      </c>
      <c r="D205" s="5" t="s">
        <v>114</v>
      </c>
      <c r="E205" s="5" t="s">
        <v>45</v>
      </c>
      <c r="F205" s="7">
        <v>8</v>
      </c>
      <c r="G205" s="7">
        <v>10</v>
      </c>
      <c r="H205" s="5" t="s">
        <v>30</v>
      </c>
      <c r="I205" s="5" t="s">
        <v>125</v>
      </c>
      <c r="J205" s="5" t="s">
        <v>2026</v>
      </c>
      <c r="K205" s="5" t="s">
        <v>2027</v>
      </c>
      <c r="L205" s="5" t="s">
        <v>2030</v>
      </c>
      <c r="M205" s="5" t="s">
        <v>37</v>
      </c>
      <c r="N205" s="5" t="s">
        <v>55</v>
      </c>
      <c r="O205" s="5"/>
      <c r="P205" s="5"/>
      <c r="Q205" s="5"/>
      <c r="R205" s="5"/>
      <c r="S205" s="5"/>
      <c r="T205" s="5"/>
      <c r="U205" s="5"/>
      <c r="V205" s="5"/>
      <c r="W205" s="5"/>
      <c r="X205" s="5"/>
      <c r="Y205" s="5"/>
      <c r="Z205" s="5"/>
      <c r="AA205" s="5"/>
      <c r="AB205" s="5"/>
      <c r="AC205" s="5"/>
    </row>
    <row r="206" spans="1:29" ht="21" customHeight="1">
      <c r="A206" s="5" t="s">
        <v>2033</v>
      </c>
      <c r="B206" s="5" t="s">
        <v>2035</v>
      </c>
      <c r="C206" s="5" t="s">
        <v>20</v>
      </c>
      <c r="D206" s="5" t="s">
        <v>21</v>
      </c>
      <c r="E206" s="5" t="s">
        <v>29</v>
      </c>
      <c r="F206" s="7">
        <v>8</v>
      </c>
      <c r="G206" s="7">
        <v>15</v>
      </c>
      <c r="H206" s="5" t="s">
        <v>65</v>
      </c>
      <c r="I206" s="5" t="s">
        <v>31</v>
      </c>
      <c r="J206" s="5" t="s">
        <v>145</v>
      </c>
      <c r="K206" s="5" t="s">
        <v>2036</v>
      </c>
      <c r="L206" s="5" t="s">
        <v>2038</v>
      </c>
      <c r="M206" s="5" t="s">
        <v>42</v>
      </c>
      <c r="N206" s="5" t="s">
        <v>237</v>
      </c>
      <c r="O206" s="5"/>
      <c r="P206" s="5"/>
      <c r="Q206" s="5"/>
      <c r="R206" s="5"/>
      <c r="S206" s="5"/>
      <c r="T206" s="5"/>
      <c r="U206" s="5"/>
      <c r="V206" s="5"/>
      <c r="W206" s="5"/>
      <c r="X206" s="5"/>
      <c r="Y206" s="5"/>
      <c r="Z206" s="5"/>
      <c r="AA206" s="5"/>
      <c r="AB206" s="5"/>
      <c r="AC206" s="5"/>
    </row>
    <row r="207" spans="1:29" ht="21" customHeight="1">
      <c r="A207" s="5" t="s">
        <v>631</v>
      </c>
      <c r="B207" s="5" t="s">
        <v>2041</v>
      </c>
      <c r="C207" s="5" t="s">
        <v>20</v>
      </c>
      <c r="D207" s="5" t="s">
        <v>1173</v>
      </c>
      <c r="E207" s="5" t="s">
        <v>45</v>
      </c>
      <c r="F207" s="7">
        <v>8</v>
      </c>
      <c r="G207" s="7">
        <v>15</v>
      </c>
      <c r="H207" s="5" t="s">
        <v>65</v>
      </c>
      <c r="I207" s="5" t="s">
        <v>125</v>
      </c>
      <c r="J207" s="5" t="s">
        <v>309</v>
      </c>
      <c r="K207" s="5" t="s">
        <v>2042</v>
      </c>
      <c r="L207" s="5" t="s">
        <v>2044</v>
      </c>
      <c r="M207" s="5" t="s">
        <v>53</v>
      </c>
      <c r="N207" s="5" t="s">
        <v>55</v>
      </c>
      <c r="O207" s="5"/>
      <c r="P207" s="5"/>
      <c r="Q207" s="5"/>
      <c r="R207" s="5"/>
      <c r="S207" s="5"/>
      <c r="T207" s="5"/>
      <c r="U207" s="5"/>
      <c r="V207" s="5"/>
      <c r="W207" s="5"/>
      <c r="X207" s="5"/>
      <c r="Y207" s="5"/>
      <c r="Z207" s="5"/>
      <c r="AA207" s="5"/>
      <c r="AB207" s="5"/>
      <c r="AC207" s="5"/>
    </row>
    <row r="208" spans="1:29" ht="21" customHeight="1">
      <c r="A208" s="5" t="s">
        <v>130</v>
      </c>
      <c r="B208" s="5" t="s">
        <v>2048</v>
      </c>
      <c r="C208" s="5" t="s">
        <v>27</v>
      </c>
      <c r="D208" s="5" t="s">
        <v>85</v>
      </c>
      <c r="E208" s="5" t="s">
        <v>45</v>
      </c>
      <c r="F208" s="7">
        <v>8</v>
      </c>
      <c r="G208" s="7">
        <v>20</v>
      </c>
      <c r="H208" s="5" t="s">
        <v>178</v>
      </c>
      <c r="I208" s="5" t="s">
        <v>31</v>
      </c>
      <c r="J208" s="5" t="s">
        <v>537</v>
      </c>
      <c r="K208" s="5" t="s">
        <v>2054</v>
      </c>
      <c r="L208" s="5" t="s">
        <v>2056</v>
      </c>
      <c r="M208" s="5" t="s">
        <v>37</v>
      </c>
      <c r="N208" s="5" t="s">
        <v>55</v>
      </c>
      <c r="O208" s="5"/>
      <c r="P208" s="5"/>
      <c r="Q208" s="5"/>
      <c r="R208" s="5"/>
      <c r="S208" s="5"/>
      <c r="T208" s="5"/>
      <c r="U208" s="5"/>
      <c r="V208" s="5"/>
      <c r="W208" s="5"/>
      <c r="X208" s="5"/>
      <c r="Y208" s="5"/>
      <c r="Z208" s="5"/>
      <c r="AA208" s="5"/>
      <c r="AB208" s="5"/>
      <c r="AC208" s="5"/>
    </row>
    <row r="209" spans="1:29" ht="21" customHeight="1">
      <c r="A209" s="5" t="s">
        <v>2058</v>
      </c>
      <c r="B209" s="5" t="s">
        <v>2059</v>
      </c>
      <c r="C209" s="5" t="s">
        <v>27</v>
      </c>
      <c r="D209" s="5" t="s">
        <v>47</v>
      </c>
      <c r="E209" s="5" t="s">
        <v>45</v>
      </c>
      <c r="F209" s="7">
        <v>8</v>
      </c>
      <c r="G209" s="7">
        <v>10</v>
      </c>
      <c r="H209" s="5" t="s">
        <v>30</v>
      </c>
      <c r="I209" s="5" t="s">
        <v>31</v>
      </c>
      <c r="J209" s="5" t="s">
        <v>484</v>
      </c>
      <c r="K209" s="5" t="s">
        <v>2061</v>
      </c>
      <c r="L209" s="5"/>
      <c r="M209" s="5" t="s">
        <v>167</v>
      </c>
      <c r="N209" s="5" t="s">
        <v>38</v>
      </c>
      <c r="O209" s="5"/>
      <c r="P209" s="5"/>
      <c r="Q209" s="5"/>
      <c r="R209" s="5"/>
      <c r="S209" s="5"/>
      <c r="T209" s="5"/>
      <c r="U209" s="5"/>
      <c r="V209" s="5"/>
      <c r="W209" s="5"/>
      <c r="X209" s="5"/>
      <c r="Y209" s="5"/>
      <c r="Z209" s="5"/>
      <c r="AA209" s="5"/>
      <c r="AB209" s="5"/>
      <c r="AC209" s="5"/>
    </row>
    <row r="210" spans="1:29" ht="21" customHeight="1">
      <c r="A210" s="5" t="s">
        <v>2073</v>
      </c>
      <c r="B210" s="5" t="s">
        <v>2074</v>
      </c>
      <c r="C210" s="5" t="s">
        <v>41</v>
      </c>
      <c r="D210" s="5" t="s">
        <v>169</v>
      </c>
      <c r="E210" s="5" t="s">
        <v>45</v>
      </c>
      <c r="F210" s="7">
        <v>8</v>
      </c>
      <c r="G210" s="7">
        <v>10</v>
      </c>
      <c r="H210" s="5" t="s">
        <v>30</v>
      </c>
      <c r="I210" s="9" t="s">
        <v>47</v>
      </c>
      <c r="J210" s="5" t="s">
        <v>780</v>
      </c>
      <c r="K210" s="5" t="s">
        <v>2075</v>
      </c>
      <c r="L210" s="5" t="s">
        <v>2078</v>
      </c>
      <c r="M210" s="5" t="s">
        <v>100</v>
      </c>
      <c r="N210" s="5" t="s">
        <v>55</v>
      </c>
      <c r="O210" s="5"/>
      <c r="P210" s="5"/>
      <c r="Q210" s="5"/>
      <c r="R210" s="5"/>
      <c r="S210" s="5"/>
      <c r="T210" s="5"/>
      <c r="U210" s="5"/>
      <c r="V210" s="5"/>
      <c r="W210" s="5"/>
      <c r="X210" s="5"/>
      <c r="Y210" s="5"/>
      <c r="Z210" s="5"/>
      <c r="AA210" s="5"/>
      <c r="AB210" s="5"/>
      <c r="AC210" s="5"/>
    </row>
    <row r="211" spans="1:29" ht="21" customHeight="1">
      <c r="A211" s="5" t="s">
        <v>631</v>
      </c>
      <c r="B211" s="5" t="s">
        <v>2085</v>
      </c>
      <c r="C211" s="5" t="s">
        <v>27</v>
      </c>
      <c r="D211" s="5" t="s">
        <v>85</v>
      </c>
      <c r="E211" s="5" t="s">
        <v>29</v>
      </c>
      <c r="F211" s="7">
        <v>8</v>
      </c>
      <c r="G211" s="7">
        <v>14</v>
      </c>
      <c r="H211" s="5" t="s">
        <v>1392</v>
      </c>
      <c r="I211" s="9" t="s">
        <v>47</v>
      </c>
      <c r="J211" s="5" t="s">
        <v>48</v>
      </c>
      <c r="K211" s="5" t="s">
        <v>2086</v>
      </c>
      <c r="L211" s="5" t="s">
        <v>2088</v>
      </c>
      <c r="M211" s="5" t="s">
        <v>37</v>
      </c>
      <c r="N211" s="5" t="s">
        <v>38</v>
      </c>
      <c r="O211" s="5"/>
      <c r="P211" s="5"/>
      <c r="Q211" s="5"/>
      <c r="R211" s="5"/>
      <c r="S211" s="5"/>
      <c r="T211" s="5"/>
      <c r="U211" s="5"/>
      <c r="V211" s="5"/>
      <c r="W211" s="5"/>
      <c r="X211" s="5"/>
      <c r="Y211" s="5"/>
      <c r="Z211" s="5"/>
      <c r="AA211" s="5"/>
      <c r="AB211" s="5"/>
      <c r="AC211" s="5"/>
    </row>
    <row r="212" spans="1:29" ht="21" customHeight="1">
      <c r="A212" s="5" t="s">
        <v>2091</v>
      </c>
      <c r="B212" s="5" t="s">
        <v>2092</v>
      </c>
      <c r="C212" s="5" t="s">
        <v>27</v>
      </c>
      <c r="D212" s="5" t="s">
        <v>119</v>
      </c>
      <c r="E212" s="5" t="s">
        <v>45</v>
      </c>
      <c r="F212" s="7">
        <v>8</v>
      </c>
      <c r="G212" s="7">
        <v>30</v>
      </c>
      <c r="H212" s="5" t="s">
        <v>2094</v>
      </c>
      <c r="I212" s="5" t="s">
        <v>66</v>
      </c>
      <c r="J212" s="5" t="s">
        <v>319</v>
      </c>
      <c r="K212" s="5" t="s">
        <v>2096</v>
      </c>
      <c r="L212" s="5" t="s">
        <v>2097</v>
      </c>
      <c r="M212" s="5" t="s">
        <v>53</v>
      </c>
      <c r="N212" s="5" t="s">
        <v>55</v>
      </c>
      <c r="O212" s="5"/>
      <c r="P212" s="5"/>
      <c r="Q212" s="5"/>
      <c r="R212" s="5"/>
      <c r="S212" s="5"/>
      <c r="T212" s="5"/>
      <c r="U212" s="5"/>
      <c r="V212" s="5"/>
      <c r="W212" s="5"/>
      <c r="X212" s="5"/>
      <c r="Y212" s="5"/>
      <c r="Z212" s="5"/>
      <c r="AA212" s="5"/>
      <c r="AB212" s="5"/>
      <c r="AC212" s="5"/>
    </row>
    <row r="213" spans="1:29" ht="21" customHeight="1">
      <c r="A213" s="5" t="s">
        <v>631</v>
      </c>
      <c r="B213" s="5" t="s">
        <v>2100</v>
      </c>
      <c r="C213" s="5" t="s">
        <v>20</v>
      </c>
      <c r="D213" s="5" t="s">
        <v>21</v>
      </c>
      <c r="E213" s="5" t="s">
        <v>29</v>
      </c>
      <c r="F213" s="7">
        <v>8</v>
      </c>
      <c r="G213" s="7">
        <v>15</v>
      </c>
      <c r="H213" s="5" t="s">
        <v>65</v>
      </c>
      <c r="I213" s="5" t="s">
        <v>108</v>
      </c>
      <c r="J213" s="5" t="s">
        <v>2103</v>
      </c>
      <c r="K213" s="5"/>
      <c r="L213" s="5" t="s">
        <v>2105</v>
      </c>
      <c r="M213" s="5" t="s">
        <v>53</v>
      </c>
      <c r="N213" s="5" t="s">
        <v>237</v>
      </c>
      <c r="O213" s="5"/>
      <c r="P213" s="5"/>
      <c r="Q213" s="5"/>
      <c r="R213" s="5"/>
      <c r="S213" s="5"/>
      <c r="T213" s="5"/>
      <c r="U213" s="5"/>
      <c r="V213" s="5"/>
      <c r="W213" s="5"/>
      <c r="X213" s="5"/>
      <c r="Y213" s="5"/>
      <c r="Z213" s="5"/>
      <c r="AA213" s="5"/>
      <c r="AB213" s="5"/>
      <c r="AC213" s="5"/>
    </row>
    <row r="214" spans="1:29" ht="21" customHeight="1">
      <c r="A214" s="5" t="s">
        <v>130</v>
      </c>
      <c r="B214" s="5" t="s">
        <v>2110</v>
      </c>
      <c r="C214" s="5" t="s">
        <v>41</v>
      </c>
      <c r="D214" s="5" t="s">
        <v>169</v>
      </c>
      <c r="E214" s="5" t="s">
        <v>45</v>
      </c>
      <c r="F214" s="7">
        <v>8</v>
      </c>
      <c r="G214" s="7">
        <v>15</v>
      </c>
      <c r="H214" s="5" t="s">
        <v>65</v>
      </c>
      <c r="I214" s="9" t="s">
        <v>47</v>
      </c>
      <c r="J214" s="5" t="s">
        <v>362</v>
      </c>
      <c r="K214" s="5" t="s">
        <v>2112</v>
      </c>
      <c r="L214" s="5" t="s">
        <v>2114</v>
      </c>
      <c r="M214" s="5" t="s">
        <v>53</v>
      </c>
      <c r="N214" s="5" t="s">
        <v>55</v>
      </c>
      <c r="O214" s="5"/>
      <c r="P214" s="5"/>
      <c r="Q214" s="5"/>
      <c r="R214" s="5"/>
      <c r="S214" s="5"/>
      <c r="T214" s="5"/>
      <c r="U214" s="5"/>
      <c r="V214" s="5"/>
      <c r="W214" s="5"/>
      <c r="X214" s="5"/>
      <c r="Y214" s="5"/>
      <c r="Z214" s="5"/>
      <c r="AA214" s="5"/>
      <c r="AB214" s="5"/>
      <c r="AC214" s="5"/>
    </row>
    <row r="215" spans="1:29" ht="21" customHeight="1">
      <c r="A215" s="5" t="s">
        <v>130</v>
      </c>
      <c r="B215" s="5" t="s">
        <v>2117</v>
      </c>
      <c r="C215" s="5" t="s">
        <v>170</v>
      </c>
      <c r="D215" s="5" t="s">
        <v>390</v>
      </c>
      <c r="E215" s="5" t="s">
        <v>45</v>
      </c>
      <c r="F215" s="7">
        <v>8</v>
      </c>
      <c r="G215" s="7">
        <v>15</v>
      </c>
      <c r="H215" s="5" t="s">
        <v>65</v>
      </c>
      <c r="I215" s="5" t="s">
        <v>125</v>
      </c>
      <c r="J215" s="5" t="s">
        <v>48</v>
      </c>
      <c r="K215" s="5" t="s">
        <v>2118</v>
      </c>
      <c r="L215" s="5" t="s">
        <v>2119</v>
      </c>
      <c r="M215" s="5" t="s">
        <v>42</v>
      </c>
      <c r="N215" s="5" t="s">
        <v>55</v>
      </c>
      <c r="O215" s="5"/>
      <c r="P215" s="5"/>
      <c r="Q215" s="5"/>
      <c r="R215" s="5"/>
      <c r="S215" s="5"/>
      <c r="T215" s="5"/>
      <c r="U215" s="5"/>
      <c r="V215" s="5"/>
      <c r="W215" s="5"/>
      <c r="X215" s="5"/>
      <c r="Y215" s="5"/>
      <c r="Z215" s="5"/>
      <c r="AA215" s="5"/>
      <c r="AB215" s="5"/>
      <c r="AC215" s="5"/>
    </row>
    <row r="216" spans="1:29" ht="21" customHeight="1">
      <c r="A216" s="5" t="s">
        <v>1122</v>
      </c>
      <c r="B216" s="5" t="s">
        <v>2122</v>
      </c>
      <c r="C216" s="5" t="s">
        <v>41</v>
      </c>
      <c r="D216" s="5" t="s">
        <v>47</v>
      </c>
      <c r="E216" s="5" t="s">
        <v>45</v>
      </c>
      <c r="F216" s="7">
        <v>8</v>
      </c>
      <c r="G216" s="7">
        <v>15</v>
      </c>
      <c r="H216" s="5" t="s">
        <v>65</v>
      </c>
      <c r="I216" s="5" t="s">
        <v>31</v>
      </c>
      <c r="J216" s="5" t="s">
        <v>1283</v>
      </c>
      <c r="K216" s="5" t="s">
        <v>2128</v>
      </c>
      <c r="L216" s="5" t="s">
        <v>2129</v>
      </c>
      <c r="M216" s="5" t="s">
        <v>167</v>
      </c>
      <c r="N216" s="5" t="s">
        <v>38</v>
      </c>
      <c r="O216" s="5"/>
      <c r="P216" s="5"/>
      <c r="Q216" s="5"/>
      <c r="R216" s="5"/>
      <c r="S216" s="5"/>
      <c r="T216" s="5"/>
      <c r="U216" s="5"/>
      <c r="V216" s="5"/>
      <c r="W216" s="5"/>
      <c r="X216" s="5"/>
      <c r="Y216" s="5"/>
      <c r="Z216" s="5"/>
      <c r="AA216" s="5"/>
      <c r="AB216" s="5"/>
      <c r="AC216" s="5"/>
    </row>
    <row r="217" spans="1:29" ht="21" customHeight="1">
      <c r="A217" s="5" t="s">
        <v>2133</v>
      </c>
      <c r="B217" s="5" t="s">
        <v>2135</v>
      </c>
      <c r="C217" s="5" t="s">
        <v>41</v>
      </c>
      <c r="D217" s="5" t="s">
        <v>94</v>
      </c>
      <c r="E217" s="5" t="s">
        <v>45</v>
      </c>
      <c r="F217" s="7">
        <v>8</v>
      </c>
      <c r="G217" s="7">
        <v>16</v>
      </c>
      <c r="H217" s="5" t="s">
        <v>478</v>
      </c>
      <c r="I217" s="9" t="s">
        <v>47</v>
      </c>
      <c r="J217" s="5" t="s">
        <v>106</v>
      </c>
      <c r="K217" s="5" t="s">
        <v>2138</v>
      </c>
      <c r="L217" s="5" t="s">
        <v>2139</v>
      </c>
      <c r="M217" s="5" t="s">
        <v>37</v>
      </c>
      <c r="N217" s="5" t="s">
        <v>55</v>
      </c>
      <c r="O217" s="5"/>
      <c r="P217" s="5"/>
      <c r="Q217" s="5"/>
      <c r="R217" s="5"/>
      <c r="S217" s="5"/>
      <c r="T217" s="5"/>
      <c r="U217" s="5"/>
      <c r="V217" s="5"/>
      <c r="W217" s="5"/>
      <c r="X217" s="5"/>
      <c r="Y217" s="5"/>
      <c r="Z217" s="5"/>
      <c r="AA217" s="5"/>
      <c r="AB217" s="5"/>
      <c r="AC217" s="5"/>
    </row>
    <row r="218" spans="1:29" ht="21" customHeight="1">
      <c r="A218" s="5" t="s">
        <v>2142</v>
      </c>
      <c r="B218" s="5" t="s">
        <v>2143</v>
      </c>
      <c r="C218" s="5" t="s">
        <v>41</v>
      </c>
      <c r="D218" s="5" t="s">
        <v>169</v>
      </c>
      <c r="E218" s="5" t="s">
        <v>45</v>
      </c>
      <c r="F218" s="7">
        <v>8</v>
      </c>
      <c r="G218" s="7">
        <v>20</v>
      </c>
      <c r="H218" s="5" t="s">
        <v>178</v>
      </c>
      <c r="I218" s="5" t="s">
        <v>31</v>
      </c>
      <c r="J218" s="5" t="s">
        <v>2145</v>
      </c>
      <c r="K218" s="5" t="s">
        <v>2147</v>
      </c>
      <c r="L218" s="5" t="s">
        <v>2148</v>
      </c>
      <c r="M218" s="5" t="s">
        <v>100</v>
      </c>
      <c r="N218" s="5" t="s">
        <v>55</v>
      </c>
      <c r="O218" s="5"/>
      <c r="P218" s="5"/>
      <c r="Q218" s="5"/>
      <c r="R218" s="5"/>
      <c r="S218" s="5"/>
      <c r="T218" s="5"/>
      <c r="U218" s="5"/>
      <c r="V218" s="5"/>
      <c r="W218" s="5"/>
      <c r="X218" s="5"/>
      <c r="Y218" s="5"/>
      <c r="Z218" s="5"/>
      <c r="AA218" s="5"/>
      <c r="AB218" s="5"/>
      <c r="AC218" s="5"/>
    </row>
    <row r="219" spans="1:29" ht="21" customHeight="1">
      <c r="A219" s="5" t="s">
        <v>2153</v>
      </c>
      <c r="B219" s="5" t="s">
        <v>2154</v>
      </c>
      <c r="C219" s="5" t="s">
        <v>27</v>
      </c>
      <c r="D219" s="5" t="s">
        <v>85</v>
      </c>
      <c r="E219" s="5" t="s">
        <v>45</v>
      </c>
      <c r="F219" s="7">
        <v>8</v>
      </c>
      <c r="G219" s="7">
        <v>13</v>
      </c>
      <c r="H219" s="5" t="s">
        <v>107</v>
      </c>
      <c r="I219" s="5" t="s">
        <v>31</v>
      </c>
      <c r="J219" s="5" t="s">
        <v>110</v>
      </c>
      <c r="K219" s="5" t="s">
        <v>2161</v>
      </c>
      <c r="L219" s="5" t="s">
        <v>2162</v>
      </c>
      <c r="M219" s="5" t="s">
        <v>53</v>
      </c>
      <c r="N219" s="5" t="s">
        <v>55</v>
      </c>
      <c r="O219" s="5"/>
      <c r="P219" s="5"/>
      <c r="Q219" s="5"/>
      <c r="R219" s="5"/>
      <c r="S219" s="5"/>
      <c r="T219" s="5"/>
      <c r="U219" s="5"/>
      <c r="V219" s="5"/>
      <c r="W219" s="5"/>
      <c r="X219" s="5"/>
      <c r="Y219" s="5"/>
      <c r="Z219" s="5"/>
      <c r="AA219" s="5"/>
      <c r="AB219" s="5"/>
      <c r="AC219" s="5"/>
    </row>
    <row r="220" spans="1:29" ht="21" customHeight="1">
      <c r="A220" s="5" t="s">
        <v>2164</v>
      </c>
      <c r="B220" s="5" t="s">
        <v>2166</v>
      </c>
      <c r="C220" s="5" t="s">
        <v>170</v>
      </c>
      <c r="D220" s="5" t="s">
        <v>378</v>
      </c>
      <c r="E220" s="5" t="s">
        <v>45</v>
      </c>
      <c r="F220" s="7">
        <v>8</v>
      </c>
      <c r="G220" s="7">
        <v>16</v>
      </c>
      <c r="H220" s="5" t="s">
        <v>478</v>
      </c>
      <c r="I220" s="5" t="s">
        <v>108</v>
      </c>
      <c r="J220" s="5" t="s">
        <v>412</v>
      </c>
      <c r="K220" s="5" t="s">
        <v>2168</v>
      </c>
      <c r="L220" s="5" t="s">
        <v>2169</v>
      </c>
      <c r="M220" s="5" t="s">
        <v>37</v>
      </c>
      <c r="N220" s="5" t="s">
        <v>55</v>
      </c>
      <c r="O220" s="5"/>
      <c r="P220" s="5"/>
      <c r="Q220" s="5"/>
      <c r="R220" s="5"/>
      <c r="S220" s="5"/>
      <c r="T220" s="5"/>
      <c r="U220" s="5"/>
      <c r="V220" s="5"/>
      <c r="W220" s="5"/>
      <c r="X220" s="5"/>
      <c r="Y220" s="5"/>
      <c r="Z220" s="5"/>
      <c r="AA220" s="5"/>
      <c r="AB220" s="5"/>
      <c r="AC220" s="5"/>
    </row>
    <row r="221" spans="1:29" ht="21" customHeight="1">
      <c r="A221" s="5" t="s">
        <v>2174</v>
      </c>
      <c r="B221" s="5" t="s">
        <v>2175</v>
      </c>
      <c r="C221" s="5" t="s">
        <v>20</v>
      </c>
      <c r="D221" s="5" t="s">
        <v>21</v>
      </c>
      <c r="E221" s="5" t="s">
        <v>45</v>
      </c>
      <c r="F221" s="7">
        <v>8</v>
      </c>
      <c r="G221" s="7">
        <v>16</v>
      </c>
      <c r="H221" s="5" t="s">
        <v>478</v>
      </c>
      <c r="I221" s="9" t="s">
        <v>47</v>
      </c>
      <c r="J221" s="5" t="s">
        <v>57</v>
      </c>
      <c r="K221" s="5" t="s">
        <v>2179</v>
      </c>
      <c r="L221" s="5" t="s">
        <v>2181</v>
      </c>
      <c r="M221" s="5" t="s">
        <v>167</v>
      </c>
      <c r="N221" s="5" t="s">
        <v>44</v>
      </c>
      <c r="O221" s="5"/>
      <c r="P221" s="5"/>
      <c r="Q221" s="5"/>
      <c r="R221" s="5"/>
      <c r="S221" s="5"/>
      <c r="T221" s="5"/>
      <c r="U221" s="5"/>
      <c r="V221" s="5"/>
      <c r="W221" s="5"/>
      <c r="X221" s="5"/>
      <c r="Y221" s="5"/>
      <c r="Z221" s="5"/>
      <c r="AA221" s="5"/>
      <c r="AB221" s="5"/>
      <c r="AC221" s="5"/>
    </row>
    <row r="222" spans="1:29" ht="21" customHeight="1">
      <c r="A222" s="5" t="s">
        <v>2185</v>
      </c>
      <c r="B222" s="5" t="s">
        <v>2187</v>
      </c>
      <c r="C222" s="5" t="s">
        <v>20</v>
      </c>
      <c r="D222" s="5" t="s">
        <v>21</v>
      </c>
      <c r="E222" s="5" t="s">
        <v>45</v>
      </c>
      <c r="F222" s="7">
        <v>8</v>
      </c>
      <c r="G222" s="7">
        <v>16</v>
      </c>
      <c r="H222" s="5" t="s">
        <v>478</v>
      </c>
      <c r="I222" s="5" t="s">
        <v>125</v>
      </c>
      <c r="J222" s="5" t="s">
        <v>57</v>
      </c>
      <c r="K222" s="5" t="s">
        <v>2188</v>
      </c>
      <c r="L222" s="5" t="s">
        <v>2189</v>
      </c>
      <c r="M222" s="5" t="s">
        <v>37</v>
      </c>
      <c r="N222" s="5" t="s">
        <v>44</v>
      </c>
      <c r="O222" s="5"/>
      <c r="P222" s="5"/>
      <c r="Q222" s="5"/>
      <c r="R222" s="5"/>
      <c r="S222" s="5"/>
      <c r="T222" s="5"/>
      <c r="U222" s="5"/>
      <c r="V222" s="5"/>
      <c r="W222" s="5"/>
      <c r="X222" s="5"/>
      <c r="Y222" s="5"/>
      <c r="Z222" s="5"/>
      <c r="AA222" s="5"/>
      <c r="AB222" s="5"/>
      <c r="AC222" s="5"/>
    </row>
    <row r="223" spans="1:29" ht="21" customHeight="1">
      <c r="A223" s="5" t="s">
        <v>631</v>
      </c>
      <c r="B223" s="5" t="s">
        <v>2196</v>
      </c>
      <c r="C223" s="5" t="s">
        <v>27</v>
      </c>
      <c r="D223" s="5" t="s">
        <v>212</v>
      </c>
      <c r="E223" s="5" t="s">
        <v>29</v>
      </c>
      <c r="F223" s="7">
        <v>8</v>
      </c>
      <c r="G223" s="7">
        <v>10</v>
      </c>
      <c r="H223" s="5" t="s">
        <v>30</v>
      </c>
      <c r="I223" s="5" t="s">
        <v>125</v>
      </c>
      <c r="J223" s="5" t="s">
        <v>2197</v>
      </c>
      <c r="K223" s="5"/>
      <c r="L223" s="5"/>
      <c r="M223" s="5" t="s">
        <v>100</v>
      </c>
      <c r="N223" s="5" t="s">
        <v>55</v>
      </c>
      <c r="O223" s="5"/>
      <c r="P223" s="5"/>
      <c r="Q223" s="5"/>
      <c r="R223" s="5"/>
      <c r="S223" s="5"/>
      <c r="T223" s="5"/>
      <c r="U223" s="5"/>
      <c r="V223" s="5"/>
      <c r="W223" s="5"/>
      <c r="X223" s="5"/>
      <c r="Y223" s="5"/>
      <c r="Z223" s="5"/>
      <c r="AA223" s="5"/>
      <c r="AB223" s="5"/>
      <c r="AC223" s="5"/>
    </row>
    <row r="224" spans="1:29" ht="21" customHeight="1">
      <c r="A224" s="5" t="s">
        <v>2200</v>
      </c>
      <c r="B224" s="5" t="s">
        <v>2201</v>
      </c>
      <c r="C224" s="5" t="s">
        <v>41</v>
      </c>
      <c r="D224" s="5" t="s">
        <v>169</v>
      </c>
      <c r="E224" s="5" t="s">
        <v>29</v>
      </c>
      <c r="F224" s="7">
        <v>8</v>
      </c>
      <c r="G224" s="7">
        <v>15</v>
      </c>
      <c r="H224" s="5" t="s">
        <v>65</v>
      </c>
      <c r="I224" s="5" t="s">
        <v>125</v>
      </c>
      <c r="J224" s="5" t="s">
        <v>516</v>
      </c>
      <c r="K224" s="5" t="s">
        <v>2203</v>
      </c>
      <c r="L224" s="5" t="s">
        <v>2205</v>
      </c>
      <c r="M224" s="5" t="s">
        <v>100</v>
      </c>
      <c r="N224" s="5" t="s">
        <v>55</v>
      </c>
      <c r="O224" s="5"/>
      <c r="P224" s="5"/>
      <c r="Q224" s="5"/>
      <c r="R224" s="5"/>
      <c r="S224" s="5"/>
      <c r="T224" s="5"/>
      <c r="U224" s="5"/>
      <c r="V224" s="5"/>
      <c r="W224" s="5"/>
      <c r="X224" s="5"/>
      <c r="Y224" s="5"/>
      <c r="Z224" s="5"/>
      <c r="AA224" s="5"/>
      <c r="AB224" s="5"/>
      <c r="AC224" s="5"/>
    </row>
    <row r="225" spans="1:29" ht="21" customHeight="1">
      <c r="A225" s="5" t="s">
        <v>573</v>
      </c>
      <c r="B225" s="5" t="s">
        <v>2210</v>
      </c>
      <c r="C225" s="5" t="s">
        <v>170</v>
      </c>
      <c r="D225" s="5" t="s">
        <v>378</v>
      </c>
      <c r="E225" s="5" t="s">
        <v>45</v>
      </c>
      <c r="F225" s="7">
        <v>8</v>
      </c>
      <c r="G225" s="7">
        <v>13</v>
      </c>
      <c r="H225" s="5" t="s">
        <v>107</v>
      </c>
      <c r="I225" s="5" t="s">
        <v>31</v>
      </c>
      <c r="J225" s="5" t="s">
        <v>110</v>
      </c>
      <c r="K225" s="5" t="s">
        <v>2213</v>
      </c>
      <c r="L225" s="5" t="s">
        <v>2215</v>
      </c>
      <c r="M225" s="5" t="s">
        <v>42</v>
      </c>
      <c r="N225" s="5" t="s">
        <v>38</v>
      </c>
      <c r="O225" s="5"/>
      <c r="P225" s="5"/>
      <c r="Q225" s="5"/>
      <c r="R225" s="5"/>
      <c r="S225" s="5"/>
      <c r="T225" s="5"/>
      <c r="U225" s="5"/>
      <c r="V225" s="5"/>
      <c r="W225" s="5"/>
      <c r="X225" s="5"/>
      <c r="Y225" s="5"/>
      <c r="Z225" s="5"/>
      <c r="AA225" s="5"/>
      <c r="AB225" s="5"/>
      <c r="AC225" s="5"/>
    </row>
    <row r="226" spans="1:29" ht="21" customHeight="1">
      <c r="A226" s="5" t="s">
        <v>2217</v>
      </c>
      <c r="B226" s="5" t="s">
        <v>2218</v>
      </c>
      <c r="C226" s="5" t="s">
        <v>20</v>
      </c>
      <c r="D226" s="5" t="s">
        <v>21</v>
      </c>
      <c r="E226" s="5" t="s">
        <v>45</v>
      </c>
      <c r="F226" s="7">
        <v>8</v>
      </c>
      <c r="G226" s="7">
        <v>15</v>
      </c>
      <c r="H226" s="5" t="s">
        <v>65</v>
      </c>
      <c r="I226" s="5" t="s">
        <v>66</v>
      </c>
      <c r="J226" s="5" t="s">
        <v>2220</v>
      </c>
      <c r="K226" s="5" t="s">
        <v>2221</v>
      </c>
      <c r="L226" s="5" t="s">
        <v>2223</v>
      </c>
      <c r="M226" s="5" t="s">
        <v>167</v>
      </c>
      <c r="N226" s="5" t="s">
        <v>55</v>
      </c>
      <c r="O226" s="5"/>
      <c r="P226" s="5"/>
      <c r="Q226" s="5"/>
      <c r="R226" s="5"/>
      <c r="S226" s="5"/>
      <c r="T226" s="5"/>
      <c r="U226" s="5"/>
      <c r="V226" s="5"/>
      <c r="W226" s="5"/>
      <c r="X226" s="5"/>
      <c r="Y226" s="5"/>
      <c r="Z226" s="5"/>
      <c r="AA226" s="5"/>
      <c r="AB226" s="5"/>
      <c r="AC226" s="5"/>
    </row>
    <row r="227" spans="1:29" ht="21" customHeight="1">
      <c r="A227" s="5" t="s">
        <v>2227</v>
      </c>
      <c r="B227" s="5" t="s">
        <v>2228</v>
      </c>
      <c r="C227" s="5" t="s">
        <v>170</v>
      </c>
      <c r="D227" s="5" t="s">
        <v>47</v>
      </c>
      <c r="E227" s="5" t="s">
        <v>45</v>
      </c>
      <c r="F227" s="7">
        <v>8</v>
      </c>
      <c r="G227" s="7">
        <v>10</v>
      </c>
      <c r="H227" s="5" t="s">
        <v>30</v>
      </c>
      <c r="I227" s="5" t="s">
        <v>31</v>
      </c>
      <c r="J227" s="5" t="s">
        <v>48</v>
      </c>
      <c r="K227" s="5"/>
      <c r="L227" s="5" t="s">
        <v>2234</v>
      </c>
      <c r="M227" s="5" t="s">
        <v>53</v>
      </c>
      <c r="N227" s="5" t="s">
        <v>55</v>
      </c>
      <c r="O227" s="5"/>
      <c r="P227" s="5"/>
      <c r="Q227" s="5"/>
      <c r="R227" s="5"/>
      <c r="S227" s="5"/>
      <c r="T227" s="5"/>
      <c r="U227" s="5"/>
      <c r="V227" s="5"/>
      <c r="W227" s="5"/>
      <c r="X227" s="5"/>
      <c r="Y227" s="5"/>
      <c r="Z227" s="5"/>
      <c r="AA227" s="5"/>
      <c r="AB227" s="5"/>
      <c r="AC227" s="5"/>
    </row>
    <row r="228" spans="1:29" ht="21" customHeight="1">
      <c r="A228" s="5" t="s">
        <v>2236</v>
      </c>
      <c r="B228" s="5" t="s">
        <v>1282</v>
      </c>
      <c r="C228" s="5" t="s">
        <v>27</v>
      </c>
      <c r="D228" s="5" t="s">
        <v>212</v>
      </c>
      <c r="E228" s="5" t="s">
        <v>45</v>
      </c>
      <c r="F228" s="7">
        <v>8</v>
      </c>
      <c r="G228" s="7">
        <v>16</v>
      </c>
      <c r="H228" s="5" t="s">
        <v>478</v>
      </c>
      <c r="I228" s="5" t="s">
        <v>108</v>
      </c>
      <c r="J228" s="5" t="s">
        <v>110</v>
      </c>
      <c r="K228" s="5" t="s">
        <v>2240</v>
      </c>
      <c r="L228" s="5" t="s">
        <v>2242</v>
      </c>
      <c r="M228" s="5" t="s">
        <v>53</v>
      </c>
      <c r="N228" s="5" t="s">
        <v>55</v>
      </c>
      <c r="O228" s="5"/>
      <c r="P228" s="5"/>
      <c r="Q228" s="5"/>
      <c r="R228" s="5"/>
      <c r="S228" s="5"/>
      <c r="T228" s="5"/>
      <c r="U228" s="5"/>
      <c r="V228" s="5"/>
      <c r="W228" s="5"/>
      <c r="X228" s="5"/>
      <c r="Y228" s="5"/>
      <c r="Z228" s="5"/>
      <c r="AA228" s="5"/>
      <c r="AB228" s="5"/>
      <c r="AC228" s="5"/>
    </row>
    <row r="229" spans="1:29" ht="21" customHeight="1">
      <c r="A229" s="5" t="s">
        <v>130</v>
      </c>
      <c r="B229" s="5" t="s">
        <v>2246</v>
      </c>
      <c r="C229" s="5" t="s">
        <v>27</v>
      </c>
      <c r="D229" s="5" t="s">
        <v>85</v>
      </c>
      <c r="E229" s="5" t="s">
        <v>45</v>
      </c>
      <c r="F229" s="7">
        <v>8</v>
      </c>
      <c r="G229" s="7">
        <v>10</v>
      </c>
      <c r="H229" s="5" t="s">
        <v>30</v>
      </c>
      <c r="I229" s="5" t="s">
        <v>125</v>
      </c>
      <c r="J229" s="5" t="s">
        <v>126</v>
      </c>
      <c r="K229" s="5" t="s">
        <v>2250</v>
      </c>
      <c r="L229" s="5" t="s">
        <v>2251</v>
      </c>
      <c r="M229" s="5" t="s">
        <v>42</v>
      </c>
      <c r="N229" s="5" t="s">
        <v>237</v>
      </c>
      <c r="O229" s="5"/>
      <c r="P229" s="5"/>
      <c r="Q229" s="5"/>
      <c r="R229" s="5"/>
      <c r="S229" s="5"/>
      <c r="T229" s="5"/>
      <c r="U229" s="5"/>
      <c r="V229" s="5"/>
      <c r="W229" s="5"/>
      <c r="X229" s="5"/>
      <c r="Y229" s="5"/>
      <c r="Z229" s="5"/>
      <c r="AA229" s="5"/>
      <c r="AB229" s="5"/>
      <c r="AC229" s="5"/>
    </row>
    <row r="230" spans="1:29" ht="21" customHeight="1">
      <c r="A230" s="5" t="s">
        <v>1405</v>
      </c>
      <c r="B230" s="5" t="s">
        <v>2253</v>
      </c>
      <c r="C230" s="5" t="s">
        <v>41</v>
      </c>
      <c r="D230" s="5" t="s">
        <v>43</v>
      </c>
      <c r="E230" s="5" t="s">
        <v>29</v>
      </c>
      <c r="F230" s="7">
        <v>8</v>
      </c>
      <c r="G230" s="7">
        <v>15</v>
      </c>
      <c r="H230" s="5" t="s">
        <v>65</v>
      </c>
      <c r="I230" s="5" t="s">
        <v>125</v>
      </c>
      <c r="J230" s="5" t="s">
        <v>947</v>
      </c>
      <c r="K230" s="5" t="s">
        <v>2256</v>
      </c>
      <c r="L230" s="5" t="s">
        <v>2257</v>
      </c>
      <c r="M230" s="5" t="s">
        <v>53</v>
      </c>
      <c r="N230" s="5" t="s">
        <v>55</v>
      </c>
      <c r="O230" s="5"/>
      <c r="P230" s="5"/>
      <c r="Q230" s="5"/>
      <c r="R230" s="5"/>
      <c r="S230" s="5"/>
      <c r="T230" s="5"/>
      <c r="U230" s="5"/>
      <c r="V230" s="5"/>
      <c r="W230" s="5"/>
      <c r="X230" s="5"/>
      <c r="Y230" s="5"/>
      <c r="Z230" s="5"/>
      <c r="AA230" s="5"/>
      <c r="AB230" s="5"/>
      <c r="AC230" s="5"/>
    </row>
    <row r="231" spans="1:29" ht="21" customHeight="1">
      <c r="A231" s="5" t="s">
        <v>2260</v>
      </c>
      <c r="B231" s="5" t="s">
        <v>2262</v>
      </c>
      <c r="C231" s="5" t="s">
        <v>27</v>
      </c>
      <c r="D231" s="5" t="s">
        <v>85</v>
      </c>
      <c r="E231" s="5" t="s">
        <v>45</v>
      </c>
      <c r="F231" s="7">
        <v>8</v>
      </c>
      <c r="G231" s="7">
        <v>15</v>
      </c>
      <c r="H231" s="5" t="s">
        <v>65</v>
      </c>
      <c r="I231" s="5" t="s">
        <v>31</v>
      </c>
      <c r="J231" s="5" t="s">
        <v>57</v>
      </c>
      <c r="K231" s="5" t="s">
        <v>381</v>
      </c>
      <c r="L231" s="5" t="s">
        <v>2267</v>
      </c>
      <c r="M231" s="5" t="s">
        <v>53</v>
      </c>
      <c r="N231" s="5" t="s">
        <v>55</v>
      </c>
      <c r="O231" s="5"/>
      <c r="P231" s="5"/>
      <c r="Q231" s="5"/>
      <c r="R231" s="5"/>
      <c r="S231" s="5"/>
      <c r="T231" s="5"/>
      <c r="U231" s="5"/>
      <c r="V231" s="5"/>
      <c r="W231" s="5"/>
      <c r="X231" s="5"/>
      <c r="Y231" s="5"/>
      <c r="Z231" s="5"/>
      <c r="AA231" s="5"/>
      <c r="AB231" s="5"/>
      <c r="AC231" s="5"/>
    </row>
    <row r="232" spans="1:29" ht="21" customHeight="1">
      <c r="A232" s="5" t="s">
        <v>2270</v>
      </c>
      <c r="B232" s="5" t="s">
        <v>2272</v>
      </c>
      <c r="C232" s="5" t="s">
        <v>41</v>
      </c>
      <c r="D232" s="5" t="s">
        <v>448</v>
      </c>
      <c r="E232" s="5" t="s">
        <v>45</v>
      </c>
      <c r="F232" s="7">
        <v>8</v>
      </c>
      <c r="G232" s="7">
        <v>13</v>
      </c>
      <c r="H232" s="5" t="s">
        <v>107</v>
      </c>
      <c r="I232" s="5" t="s">
        <v>125</v>
      </c>
      <c r="J232" s="5" t="s">
        <v>2273</v>
      </c>
      <c r="K232" s="5" t="s">
        <v>2274</v>
      </c>
      <c r="L232" s="5" t="s">
        <v>2277</v>
      </c>
      <c r="M232" s="5" t="s">
        <v>42</v>
      </c>
      <c r="N232" s="5" t="s">
        <v>237</v>
      </c>
      <c r="O232" s="5"/>
      <c r="P232" s="5"/>
      <c r="Q232" s="5"/>
      <c r="R232" s="5"/>
      <c r="S232" s="5"/>
      <c r="T232" s="5"/>
      <c r="U232" s="5"/>
      <c r="V232" s="5"/>
      <c r="W232" s="5"/>
      <c r="X232" s="5"/>
      <c r="Y232" s="5"/>
      <c r="Z232" s="5"/>
      <c r="AA232" s="5"/>
      <c r="AB232" s="5"/>
      <c r="AC232" s="5"/>
    </row>
    <row r="233" spans="1:29" ht="21" customHeight="1">
      <c r="A233" s="5" t="s">
        <v>2281</v>
      </c>
      <c r="B233" s="5" t="s">
        <v>2282</v>
      </c>
      <c r="C233" s="5" t="s">
        <v>20</v>
      </c>
      <c r="D233" s="5" t="s">
        <v>2283</v>
      </c>
      <c r="E233" s="5" t="s">
        <v>45</v>
      </c>
      <c r="F233" s="7">
        <v>8</v>
      </c>
      <c r="G233" s="7">
        <v>13</v>
      </c>
      <c r="H233" s="5" t="s">
        <v>107</v>
      </c>
      <c r="I233" s="5" t="s">
        <v>125</v>
      </c>
      <c r="J233" s="5" t="s">
        <v>2287</v>
      </c>
      <c r="K233" s="5" t="s">
        <v>2288</v>
      </c>
      <c r="L233" s="5" t="s">
        <v>2290</v>
      </c>
      <c r="M233" s="5" t="s">
        <v>37</v>
      </c>
      <c r="N233" s="5" t="s">
        <v>44</v>
      </c>
      <c r="O233" s="5"/>
      <c r="P233" s="5"/>
      <c r="Q233" s="5"/>
      <c r="R233" s="5"/>
      <c r="S233" s="5"/>
      <c r="T233" s="5"/>
      <c r="U233" s="5"/>
      <c r="V233" s="5"/>
      <c r="W233" s="5"/>
      <c r="X233" s="5"/>
      <c r="Y233" s="5"/>
      <c r="Z233" s="5"/>
      <c r="AA233" s="5"/>
      <c r="AB233" s="5"/>
      <c r="AC233" s="5"/>
    </row>
    <row r="234" spans="1:29" ht="21" customHeight="1">
      <c r="A234" s="5" t="s">
        <v>2293</v>
      </c>
      <c r="B234" s="5" t="s">
        <v>2294</v>
      </c>
      <c r="C234" s="5" t="s">
        <v>170</v>
      </c>
      <c r="D234" s="5" t="s">
        <v>390</v>
      </c>
      <c r="E234" s="5" t="s">
        <v>45</v>
      </c>
      <c r="F234" s="7">
        <v>8</v>
      </c>
      <c r="G234" s="7">
        <v>20</v>
      </c>
      <c r="H234" s="5" t="s">
        <v>178</v>
      </c>
      <c r="I234" s="9" t="s">
        <v>47</v>
      </c>
      <c r="J234" s="5" t="s">
        <v>106</v>
      </c>
      <c r="K234" s="5" t="s">
        <v>2297</v>
      </c>
      <c r="L234" s="5" t="s">
        <v>2299</v>
      </c>
      <c r="M234" s="5" t="s">
        <v>53</v>
      </c>
      <c r="N234" s="5" t="s">
        <v>55</v>
      </c>
      <c r="O234" s="5"/>
      <c r="P234" s="5"/>
      <c r="Q234" s="5"/>
      <c r="R234" s="5"/>
      <c r="S234" s="5"/>
      <c r="T234" s="5"/>
      <c r="U234" s="5"/>
      <c r="V234" s="5"/>
      <c r="W234" s="5"/>
      <c r="X234" s="5"/>
      <c r="Y234" s="5"/>
      <c r="Z234" s="5"/>
      <c r="AA234" s="5"/>
      <c r="AB234" s="5"/>
      <c r="AC234" s="5"/>
    </row>
    <row r="235" spans="1:29" ht="21" customHeight="1">
      <c r="A235" s="5" t="s">
        <v>1374</v>
      </c>
      <c r="B235" s="5" t="s">
        <v>2305</v>
      </c>
      <c r="C235" s="5" t="s">
        <v>41</v>
      </c>
      <c r="D235" s="5" t="s">
        <v>94</v>
      </c>
      <c r="E235" s="5" t="s">
        <v>45</v>
      </c>
      <c r="F235" s="7">
        <v>8</v>
      </c>
      <c r="G235" s="7">
        <v>15</v>
      </c>
      <c r="H235" s="5" t="s">
        <v>65</v>
      </c>
      <c r="I235" s="5" t="s">
        <v>31</v>
      </c>
      <c r="J235" s="5" t="s">
        <v>57</v>
      </c>
      <c r="K235" s="5" t="s">
        <v>2309</v>
      </c>
      <c r="L235" s="5" t="s">
        <v>2311</v>
      </c>
      <c r="M235" s="5" t="s">
        <v>53</v>
      </c>
      <c r="N235" s="5" t="s">
        <v>55</v>
      </c>
      <c r="O235" s="5"/>
      <c r="P235" s="5"/>
      <c r="Q235" s="5"/>
      <c r="R235" s="5"/>
      <c r="S235" s="5"/>
      <c r="T235" s="5"/>
      <c r="U235" s="5"/>
      <c r="V235" s="5"/>
      <c r="W235" s="5"/>
      <c r="X235" s="5"/>
      <c r="Y235" s="5"/>
      <c r="Z235" s="5"/>
      <c r="AA235" s="5"/>
      <c r="AB235" s="5"/>
      <c r="AC235" s="5"/>
    </row>
    <row r="236" spans="1:29" ht="21" customHeight="1">
      <c r="A236" s="5" t="s">
        <v>654</v>
      </c>
      <c r="B236" s="5" t="s">
        <v>2313</v>
      </c>
      <c r="C236" s="5" t="s">
        <v>170</v>
      </c>
      <c r="D236" s="5" t="s">
        <v>1475</v>
      </c>
      <c r="E236" s="5" t="s">
        <v>45</v>
      </c>
      <c r="F236" s="7">
        <v>8</v>
      </c>
      <c r="G236" s="7">
        <v>15</v>
      </c>
      <c r="H236" s="5" t="s">
        <v>65</v>
      </c>
      <c r="I236" s="9" t="s">
        <v>47</v>
      </c>
      <c r="J236" s="5" t="s">
        <v>430</v>
      </c>
      <c r="K236" s="5" t="s">
        <v>2316</v>
      </c>
      <c r="L236" s="5" t="s">
        <v>2318</v>
      </c>
      <c r="M236" s="5"/>
      <c r="N236" s="5" t="s">
        <v>55</v>
      </c>
      <c r="O236" s="5"/>
      <c r="P236" s="5"/>
      <c r="Q236" s="5"/>
      <c r="R236" s="5"/>
      <c r="S236" s="5"/>
      <c r="T236" s="5"/>
      <c r="U236" s="5"/>
      <c r="V236" s="5"/>
      <c r="W236" s="5"/>
      <c r="X236" s="5"/>
      <c r="Y236" s="5"/>
      <c r="Z236" s="5"/>
      <c r="AA236" s="5"/>
      <c r="AB236" s="5"/>
      <c r="AC236" s="5"/>
    </row>
    <row r="237" spans="1:29" ht="21" customHeight="1">
      <c r="A237" s="5" t="s">
        <v>2322</v>
      </c>
      <c r="B237" s="5" t="s">
        <v>2323</v>
      </c>
      <c r="C237" s="5" t="s">
        <v>170</v>
      </c>
      <c r="D237" s="5" t="s">
        <v>390</v>
      </c>
      <c r="E237" s="5" t="s">
        <v>45</v>
      </c>
      <c r="F237" s="7">
        <v>8</v>
      </c>
      <c r="G237" s="7">
        <v>12</v>
      </c>
      <c r="H237" s="5" t="s">
        <v>852</v>
      </c>
      <c r="I237" s="5" t="s">
        <v>125</v>
      </c>
      <c r="J237" s="5" t="s">
        <v>106</v>
      </c>
      <c r="K237" s="5" t="s">
        <v>2326</v>
      </c>
      <c r="L237" s="5" t="s">
        <v>2327</v>
      </c>
      <c r="M237" s="5" t="s">
        <v>100</v>
      </c>
      <c r="N237" s="5" t="s">
        <v>55</v>
      </c>
      <c r="O237" s="5"/>
      <c r="P237" s="5"/>
      <c r="Q237" s="5"/>
      <c r="R237" s="5"/>
      <c r="S237" s="5"/>
      <c r="T237" s="5"/>
      <c r="U237" s="5"/>
      <c r="V237" s="5"/>
      <c r="W237" s="5"/>
      <c r="X237" s="5"/>
      <c r="Y237" s="5"/>
      <c r="Z237" s="5"/>
      <c r="AA237" s="5"/>
      <c r="AB237" s="5"/>
      <c r="AC237" s="5"/>
    </row>
    <row r="238" spans="1:29" ht="21" customHeight="1">
      <c r="A238" s="5" t="s">
        <v>631</v>
      </c>
      <c r="B238" s="5" t="s">
        <v>2330</v>
      </c>
      <c r="C238" s="5" t="s">
        <v>20</v>
      </c>
      <c r="D238" s="5" t="s">
        <v>21</v>
      </c>
      <c r="E238" s="5" t="s">
        <v>45</v>
      </c>
      <c r="F238" s="7">
        <v>8</v>
      </c>
      <c r="G238" s="7">
        <v>15</v>
      </c>
      <c r="H238" s="5" t="s">
        <v>65</v>
      </c>
      <c r="I238" s="5" t="s">
        <v>31</v>
      </c>
      <c r="J238" s="5" t="s">
        <v>608</v>
      </c>
      <c r="K238" s="5" t="s">
        <v>2333</v>
      </c>
      <c r="L238" s="5" t="s">
        <v>2334</v>
      </c>
      <c r="M238" s="5" t="s">
        <v>53</v>
      </c>
      <c r="N238" s="5" t="s">
        <v>55</v>
      </c>
      <c r="O238" s="5"/>
      <c r="P238" s="5"/>
      <c r="Q238" s="5"/>
      <c r="R238" s="5"/>
      <c r="S238" s="5"/>
      <c r="T238" s="5"/>
      <c r="U238" s="5"/>
      <c r="V238" s="5"/>
      <c r="W238" s="5"/>
      <c r="X238" s="5"/>
      <c r="Y238" s="5"/>
      <c r="Z238" s="5"/>
      <c r="AA238" s="5"/>
      <c r="AB238" s="5"/>
      <c r="AC238" s="5"/>
    </row>
    <row r="239" spans="1:29" ht="21" customHeight="1">
      <c r="A239" s="5" t="s">
        <v>2342</v>
      </c>
      <c r="B239" s="5" t="s">
        <v>2343</v>
      </c>
      <c r="C239" s="5" t="s">
        <v>170</v>
      </c>
      <c r="D239" s="5" t="s">
        <v>390</v>
      </c>
      <c r="E239" s="5" t="s">
        <v>29</v>
      </c>
      <c r="F239" s="7">
        <v>8</v>
      </c>
      <c r="G239" s="7">
        <v>10</v>
      </c>
      <c r="H239" s="5" t="s">
        <v>30</v>
      </c>
      <c r="I239" s="9" t="s">
        <v>47</v>
      </c>
      <c r="J239" s="5" t="s">
        <v>1026</v>
      </c>
      <c r="K239" s="5" t="s">
        <v>2350</v>
      </c>
      <c r="L239" s="5" t="s">
        <v>2351</v>
      </c>
      <c r="M239" s="5" t="s">
        <v>53</v>
      </c>
      <c r="N239" s="5" t="s">
        <v>55</v>
      </c>
      <c r="O239" s="5"/>
      <c r="P239" s="5"/>
      <c r="Q239" s="5"/>
      <c r="R239" s="5"/>
      <c r="S239" s="5"/>
      <c r="T239" s="5"/>
      <c r="U239" s="5"/>
      <c r="V239" s="5"/>
      <c r="W239" s="5"/>
      <c r="X239" s="5"/>
      <c r="Y239" s="5"/>
      <c r="Z239" s="5"/>
      <c r="AA239" s="5"/>
      <c r="AB239" s="5"/>
      <c r="AC239" s="5"/>
    </row>
    <row r="240" spans="1:29" ht="21" customHeight="1">
      <c r="A240" s="5" t="s">
        <v>2354</v>
      </c>
      <c r="B240" s="5" t="s">
        <v>2355</v>
      </c>
      <c r="C240" s="5" t="s">
        <v>27</v>
      </c>
      <c r="D240" s="5" t="s">
        <v>212</v>
      </c>
      <c r="E240" s="5" t="s">
        <v>45</v>
      </c>
      <c r="F240" s="7">
        <v>8</v>
      </c>
      <c r="G240" s="7">
        <v>20</v>
      </c>
      <c r="H240" s="5" t="s">
        <v>178</v>
      </c>
      <c r="I240" s="5" t="s">
        <v>31</v>
      </c>
      <c r="J240" s="5" t="s">
        <v>48</v>
      </c>
      <c r="K240" s="5" t="s">
        <v>2357</v>
      </c>
      <c r="L240" s="5" t="s">
        <v>2359</v>
      </c>
      <c r="M240" s="5" t="s">
        <v>53</v>
      </c>
      <c r="N240" s="5" t="s">
        <v>38</v>
      </c>
      <c r="O240" s="5"/>
      <c r="P240" s="5"/>
      <c r="Q240" s="5"/>
      <c r="R240" s="5"/>
      <c r="S240" s="5"/>
      <c r="T240" s="5"/>
      <c r="U240" s="5"/>
      <c r="V240" s="5"/>
      <c r="W240" s="5"/>
      <c r="X240" s="5"/>
      <c r="Y240" s="5"/>
      <c r="Z240" s="5"/>
      <c r="AA240" s="5"/>
      <c r="AB240" s="5"/>
      <c r="AC240" s="5"/>
    </row>
    <row r="241" spans="1:29" ht="21" customHeight="1">
      <c r="A241" s="5" t="s">
        <v>1212</v>
      </c>
      <c r="B241" s="5" t="s">
        <v>2362</v>
      </c>
      <c r="C241" s="5" t="s">
        <v>170</v>
      </c>
      <c r="D241" s="5" t="s">
        <v>390</v>
      </c>
      <c r="E241" s="5" t="s">
        <v>29</v>
      </c>
      <c r="F241" s="7">
        <v>8</v>
      </c>
      <c r="G241" s="7">
        <v>12</v>
      </c>
      <c r="H241" s="5" t="s">
        <v>852</v>
      </c>
      <c r="I241" s="5" t="s">
        <v>31</v>
      </c>
      <c r="J241" s="5" t="s">
        <v>319</v>
      </c>
      <c r="K241" s="5" t="s">
        <v>2364</v>
      </c>
      <c r="L241" s="5" t="s">
        <v>2365</v>
      </c>
      <c r="M241" s="5" t="s">
        <v>37</v>
      </c>
      <c r="N241" s="5" t="s">
        <v>55</v>
      </c>
      <c r="O241" s="5"/>
      <c r="P241" s="5"/>
      <c r="Q241" s="5"/>
      <c r="R241" s="5"/>
      <c r="S241" s="5"/>
      <c r="T241" s="5"/>
      <c r="U241" s="5"/>
      <c r="V241" s="5"/>
      <c r="W241" s="5"/>
      <c r="X241" s="5"/>
      <c r="Y241" s="5"/>
      <c r="Z241" s="5"/>
      <c r="AA241" s="5"/>
      <c r="AB241" s="5"/>
      <c r="AC241" s="5"/>
    </row>
    <row r="242" spans="1:29" ht="21" customHeight="1">
      <c r="A242" s="5" t="s">
        <v>130</v>
      </c>
      <c r="B242" s="5" t="s">
        <v>2368</v>
      </c>
      <c r="C242" s="5" t="s">
        <v>170</v>
      </c>
      <c r="D242" s="5" t="s">
        <v>47</v>
      </c>
      <c r="E242" s="5" t="s">
        <v>45</v>
      </c>
      <c r="F242" s="7">
        <v>8</v>
      </c>
      <c r="G242" s="7">
        <v>10</v>
      </c>
      <c r="H242" s="5" t="s">
        <v>30</v>
      </c>
      <c r="I242" s="5" t="s">
        <v>125</v>
      </c>
      <c r="J242" s="5" t="s">
        <v>57</v>
      </c>
      <c r="K242" s="5" t="s">
        <v>2371</v>
      </c>
      <c r="L242" s="5" t="s">
        <v>2372</v>
      </c>
      <c r="M242" s="5" t="s">
        <v>167</v>
      </c>
      <c r="N242" s="5" t="s">
        <v>237</v>
      </c>
      <c r="O242" s="5"/>
      <c r="P242" s="5"/>
      <c r="Q242" s="5"/>
      <c r="R242" s="5"/>
      <c r="S242" s="5"/>
      <c r="T242" s="5"/>
      <c r="U242" s="5"/>
      <c r="V242" s="5"/>
      <c r="W242" s="5"/>
      <c r="X242" s="5"/>
      <c r="Y242" s="5"/>
      <c r="Z242" s="5"/>
      <c r="AA242" s="5"/>
      <c r="AB242" s="5"/>
      <c r="AC242" s="5"/>
    </row>
    <row r="243" spans="1:29" ht="21" customHeight="1">
      <c r="A243" s="5" t="s">
        <v>2375</v>
      </c>
      <c r="B243" s="5" t="s">
        <v>2376</v>
      </c>
      <c r="C243" s="5" t="s">
        <v>27</v>
      </c>
      <c r="D243" s="5" t="s">
        <v>212</v>
      </c>
      <c r="E243" s="5" t="s">
        <v>45</v>
      </c>
      <c r="F243" s="11">
        <v>8</v>
      </c>
      <c r="G243" s="11">
        <v>17</v>
      </c>
      <c r="H243" s="5" t="s">
        <v>96</v>
      </c>
      <c r="I243" s="5" t="s">
        <v>66</v>
      </c>
      <c r="J243" s="5" t="s">
        <v>2378</v>
      </c>
      <c r="K243" s="5" t="s">
        <v>225</v>
      </c>
      <c r="L243" s="5" t="s">
        <v>2381</v>
      </c>
      <c r="M243" s="5" t="s">
        <v>37</v>
      </c>
      <c r="N243" s="5" t="s">
        <v>55</v>
      </c>
      <c r="O243" s="5"/>
      <c r="P243" s="5"/>
      <c r="Q243" s="5"/>
      <c r="R243" s="5"/>
      <c r="S243" s="5"/>
      <c r="T243" s="5"/>
      <c r="U243" s="5"/>
      <c r="V243" s="5"/>
      <c r="W243" s="5"/>
      <c r="X243" s="5"/>
      <c r="Y243" s="5"/>
      <c r="Z243" s="5"/>
      <c r="AA243" s="5"/>
      <c r="AB243" s="5"/>
      <c r="AC243" s="5"/>
    </row>
    <row r="244" spans="1:29" ht="21" customHeight="1">
      <c r="A244" s="5" t="s">
        <v>130</v>
      </c>
      <c r="B244" s="5" t="s">
        <v>2384</v>
      </c>
      <c r="C244" s="5" t="s">
        <v>170</v>
      </c>
      <c r="D244" s="5" t="s">
        <v>47</v>
      </c>
      <c r="E244" s="5" t="s">
        <v>45</v>
      </c>
      <c r="F244" s="11">
        <v>8</v>
      </c>
      <c r="G244" s="11">
        <v>13</v>
      </c>
      <c r="H244" s="5" t="s">
        <v>1052</v>
      </c>
      <c r="I244" s="9" t="s">
        <v>47</v>
      </c>
      <c r="J244" s="5" t="s">
        <v>537</v>
      </c>
      <c r="K244" s="5" t="s">
        <v>2386</v>
      </c>
      <c r="L244" s="5" t="s">
        <v>2388</v>
      </c>
      <c r="M244" s="5" t="s">
        <v>167</v>
      </c>
      <c r="N244" s="5" t="s">
        <v>38</v>
      </c>
      <c r="O244" s="5"/>
      <c r="P244" s="5"/>
      <c r="Q244" s="5"/>
      <c r="R244" s="5"/>
      <c r="S244" s="5"/>
      <c r="T244" s="5"/>
      <c r="U244" s="5"/>
      <c r="V244" s="5"/>
      <c r="W244" s="5"/>
      <c r="X244" s="5"/>
      <c r="Y244" s="5"/>
      <c r="Z244" s="5"/>
      <c r="AA244" s="5"/>
      <c r="AB244" s="5"/>
      <c r="AC244" s="5"/>
    </row>
    <row r="245" spans="1:29" ht="21" customHeight="1">
      <c r="A245" s="5" t="s">
        <v>130</v>
      </c>
      <c r="B245" s="5" t="s">
        <v>2393</v>
      </c>
      <c r="C245" s="5" t="s">
        <v>41</v>
      </c>
      <c r="D245" s="5" t="s">
        <v>94</v>
      </c>
      <c r="E245" s="5" t="s">
        <v>45</v>
      </c>
      <c r="F245" s="11">
        <v>8</v>
      </c>
      <c r="G245" s="11">
        <v>13</v>
      </c>
      <c r="H245" s="5" t="s">
        <v>1052</v>
      </c>
      <c r="I245" s="9" t="s">
        <v>47</v>
      </c>
      <c r="J245" s="5" t="s">
        <v>87</v>
      </c>
      <c r="K245" s="5"/>
      <c r="L245" s="5" t="s">
        <v>2396</v>
      </c>
      <c r="M245" s="5" t="s">
        <v>53</v>
      </c>
      <c r="N245" s="5" t="s">
        <v>55</v>
      </c>
      <c r="O245" s="5"/>
      <c r="P245" s="5"/>
      <c r="Q245" s="5"/>
      <c r="R245" s="5"/>
      <c r="S245" s="5"/>
      <c r="T245" s="5"/>
      <c r="U245" s="5"/>
      <c r="V245" s="5"/>
      <c r="W245" s="5"/>
      <c r="X245" s="5"/>
      <c r="Y245" s="5"/>
      <c r="Z245" s="5"/>
      <c r="AA245" s="5"/>
      <c r="AB245" s="5"/>
      <c r="AC245" s="5"/>
    </row>
    <row r="246" spans="1:29" ht="21" customHeight="1">
      <c r="A246" s="5" t="s">
        <v>1049</v>
      </c>
      <c r="B246" s="5" t="s">
        <v>1050</v>
      </c>
      <c r="C246" s="5" t="s">
        <v>27</v>
      </c>
      <c r="D246" s="5" t="s">
        <v>212</v>
      </c>
      <c r="E246" s="5" t="s">
        <v>29</v>
      </c>
      <c r="F246" s="11">
        <v>8</v>
      </c>
      <c r="G246" s="11">
        <v>13</v>
      </c>
      <c r="H246" s="5" t="s">
        <v>1052</v>
      </c>
      <c r="I246" s="5" t="s">
        <v>125</v>
      </c>
      <c r="J246" s="5" t="s">
        <v>1053</v>
      </c>
      <c r="K246" s="5" t="s">
        <v>1054</v>
      </c>
      <c r="L246" s="5" t="s">
        <v>1055</v>
      </c>
      <c r="M246" s="5" t="s">
        <v>53</v>
      </c>
      <c r="N246" s="5" t="s">
        <v>55</v>
      </c>
      <c r="O246" s="5"/>
      <c r="P246" s="5"/>
      <c r="Q246" s="5"/>
      <c r="R246" s="5"/>
      <c r="S246" s="5"/>
      <c r="T246" s="5"/>
      <c r="U246" s="5"/>
      <c r="V246" s="5"/>
      <c r="W246" s="5"/>
      <c r="X246" s="5"/>
      <c r="Y246" s="5"/>
      <c r="Z246" s="5"/>
      <c r="AA246" s="5"/>
      <c r="AB246" s="5"/>
      <c r="AC246" s="5"/>
    </row>
    <row r="247" spans="1:29" ht="21" customHeight="1">
      <c r="A247" s="5" t="s">
        <v>2402</v>
      </c>
      <c r="B247" s="5" t="s">
        <v>2403</v>
      </c>
      <c r="C247" s="5" t="s">
        <v>20</v>
      </c>
      <c r="D247" s="5" t="s">
        <v>47</v>
      </c>
      <c r="E247" s="5" t="s">
        <v>919</v>
      </c>
      <c r="F247" s="11">
        <v>8</v>
      </c>
      <c r="G247" s="11">
        <v>13</v>
      </c>
      <c r="H247" s="5" t="s">
        <v>1052</v>
      </c>
      <c r="I247" s="9" t="s">
        <v>47</v>
      </c>
      <c r="J247" s="5" t="s">
        <v>598</v>
      </c>
      <c r="K247" s="5" t="s">
        <v>2406</v>
      </c>
      <c r="L247" s="5" t="s">
        <v>2407</v>
      </c>
      <c r="M247" s="5" t="s">
        <v>37</v>
      </c>
      <c r="N247" s="5" t="s">
        <v>55</v>
      </c>
      <c r="O247" s="5"/>
      <c r="P247" s="5"/>
      <c r="Q247" s="5"/>
      <c r="R247" s="5"/>
      <c r="S247" s="5"/>
      <c r="T247" s="5"/>
      <c r="U247" s="5"/>
      <c r="V247" s="5"/>
      <c r="W247" s="5"/>
      <c r="X247" s="5"/>
      <c r="Y247" s="5"/>
      <c r="Z247" s="5"/>
      <c r="AA247" s="5"/>
      <c r="AB247" s="5"/>
      <c r="AC247" s="5"/>
    </row>
    <row r="248" spans="1:29" ht="21" customHeight="1">
      <c r="A248" s="5" t="s">
        <v>2411</v>
      </c>
      <c r="B248" s="5" t="s">
        <v>2413</v>
      </c>
      <c r="C248" s="5" t="s">
        <v>170</v>
      </c>
      <c r="D248" s="5" t="s">
        <v>342</v>
      </c>
      <c r="E248" s="5" t="s">
        <v>45</v>
      </c>
      <c r="F248" s="7">
        <v>9</v>
      </c>
      <c r="G248" s="7">
        <v>18</v>
      </c>
      <c r="H248" s="5" t="s">
        <v>695</v>
      </c>
      <c r="I248" s="5" t="s">
        <v>108</v>
      </c>
      <c r="J248" s="5" t="s">
        <v>245</v>
      </c>
      <c r="K248" s="5"/>
      <c r="L248" s="5" t="s">
        <v>2418</v>
      </c>
      <c r="M248" s="5" t="s">
        <v>53</v>
      </c>
      <c r="N248" s="5" t="s">
        <v>55</v>
      </c>
      <c r="O248" s="5"/>
      <c r="P248" s="5"/>
      <c r="Q248" s="5"/>
      <c r="R248" s="5"/>
      <c r="S248" s="5"/>
      <c r="T248" s="5"/>
      <c r="U248" s="5"/>
      <c r="V248" s="5"/>
      <c r="W248" s="5"/>
      <c r="X248" s="5"/>
      <c r="Y248" s="5"/>
      <c r="Z248" s="5"/>
      <c r="AA248" s="5"/>
      <c r="AB248" s="5"/>
      <c r="AC248" s="5"/>
    </row>
    <row r="249" spans="1:29" ht="21" customHeight="1">
      <c r="A249" s="5" t="s">
        <v>130</v>
      </c>
      <c r="B249" s="5" t="s">
        <v>2421</v>
      </c>
      <c r="C249" s="5" t="s">
        <v>170</v>
      </c>
      <c r="D249" s="5" t="s">
        <v>390</v>
      </c>
      <c r="E249" s="5" t="s">
        <v>45</v>
      </c>
      <c r="F249" s="7">
        <v>9</v>
      </c>
      <c r="G249" s="7">
        <v>15</v>
      </c>
      <c r="H249" s="5" t="s">
        <v>920</v>
      </c>
      <c r="I249" s="5" t="s">
        <v>31</v>
      </c>
      <c r="J249" s="5" t="s">
        <v>907</v>
      </c>
      <c r="K249" s="5" t="s">
        <v>2089</v>
      </c>
      <c r="L249" s="5" t="s">
        <v>2423</v>
      </c>
      <c r="M249" s="5" t="s">
        <v>37</v>
      </c>
      <c r="N249" s="5" t="s">
        <v>405</v>
      </c>
      <c r="O249" s="5"/>
      <c r="P249" s="5"/>
      <c r="Q249" s="5"/>
      <c r="R249" s="5"/>
      <c r="S249" s="5"/>
      <c r="T249" s="5"/>
      <c r="U249" s="5"/>
      <c r="V249" s="5"/>
      <c r="W249" s="5"/>
      <c r="X249" s="5"/>
      <c r="Y249" s="5"/>
      <c r="Z249" s="5"/>
      <c r="AA249" s="5"/>
      <c r="AB249" s="5"/>
      <c r="AC249" s="5"/>
    </row>
    <row r="250" spans="1:29" ht="21" customHeight="1">
      <c r="A250" s="5" t="s">
        <v>743</v>
      </c>
      <c r="B250" s="5" t="s">
        <v>2425</v>
      </c>
      <c r="C250" s="5" t="s">
        <v>41</v>
      </c>
      <c r="D250" s="5" t="s">
        <v>169</v>
      </c>
      <c r="E250" s="5" t="s">
        <v>45</v>
      </c>
      <c r="F250" s="7">
        <v>9</v>
      </c>
      <c r="G250" s="7">
        <v>18</v>
      </c>
      <c r="H250" s="5" t="s">
        <v>695</v>
      </c>
      <c r="I250" s="5" t="s">
        <v>108</v>
      </c>
      <c r="J250" s="5" t="s">
        <v>2429</v>
      </c>
      <c r="K250" s="5" t="s">
        <v>2430</v>
      </c>
      <c r="L250" s="5" t="s">
        <v>2431</v>
      </c>
      <c r="M250" s="5" t="s">
        <v>100</v>
      </c>
      <c r="N250" s="5" t="s">
        <v>55</v>
      </c>
      <c r="O250" s="5"/>
      <c r="P250" s="5"/>
      <c r="Q250" s="5"/>
      <c r="R250" s="5"/>
      <c r="S250" s="5"/>
      <c r="T250" s="5"/>
      <c r="U250" s="5"/>
      <c r="V250" s="5"/>
      <c r="W250" s="5"/>
      <c r="X250" s="5"/>
      <c r="Y250" s="5"/>
      <c r="Z250" s="5"/>
      <c r="AA250" s="5"/>
      <c r="AB250" s="5"/>
      <c r="AC250" s="5"/>
    </row>
    <row r="251" spans="1:29" ht="21" customHeight="1">
      <c r="A251" s="5" t="s">
        <v>631</v>
      </c>
      <c r="B251" s="5" t="s">
        <v>2436</v>
      </c>
      <c r="C251" s="5" t="s">
        <v>170</v>
      </c>
      <c r="D251" s="5" t="s">
        <v>390</v>
      </c>
      <c r="E251" s="5" t="s">
        <v>45</v>
      </c>
      <c r="F251" s="7">
        <v>9</v>
      </c>
      <c r="G251" s="7">
        <v>13</v>
      </c>
      <c r="H251" s="5" t="s">
        <v>2439</v>
      </c>
      <c r="I251" s="5" t="s">
        <v>31</v>
      </c>
      <c r="J251" s="5" t="s">
        <v>2426</v>
      </c>
      <c r="K251" s="5" t="s">
        <v>2442</v>
      </c>
      <c r="L251" s="5" t="s">
        <v>2443</v>
      </c>
      <c r="M251" s="5" t="s">
        <v>37</v>
      </c>
      <c r="N251" s="5" t="s">
        <v>55</v>
      </c>
      <c r="O251" s="5"/>
      <c r="P251" s="5"/>
      <c r="Q251" s="5"/>
      <c r="R251" s="5"/>
      <c r="S251" s="5"/>
      <c r="T251" s="5"/>
      <c r="U251" s="5"/>
      <c r="V251" s="5"/>
      <c r="W251" s="5"/>
      <c r="X251" s="5"/>
      <c r="Y251" s="5"/>
      <c r="Z251" s="5"/>
      <c r="AA251" s="5"/>
      <c r="AB251" s="5"/>
      <c r="AC251" s="5"/>
    </row>
    <row r="252" spans="1:29" ht="21" customHeight="1">
      <c r="A252" s="5" t="s">
        <v>367</v>
      </c>
      <c r="B252" s="5" t="s">
        <v>2447</v>
      </c>
      <c r="C252" s="5" t="s">
        <v>170</v>
      </c>
      <c r="D252" s="5" t="s">
        <v>342</v>
      </c>
      <c r="E252" s="5" t="s">
        <v>45</v>
      </c>
      <c r="F252" s="7">
        <v>9</v>
      </c>
      <c r="G252" s="7">
        <v>13</v>
      </c>
      <c r="H252" s="5" t="s">
        <v>2439</v>
      </c>
      <c r="I252" s="5" t="s">
        <v>31</v>
      </c>
      <c r="J252" s="5" t="s">
        <v>68</v>
      </c>
      <c r="K252" s="5" t="s">
        <v>2451</v>
      </c>
      <c r="L252" s="5" t="s">
        <v>2452</v>
      </c>
      <c r="M252" s="5" t="s">
        <v>167</v>
      </c>
      <c r="N252" s="5" t="s">
        <v>38</v>
      </c>
      <c r="O252" s="5"/>
      <c r="P252" s="5"/>
      <c r="Q252" s="5"/>
      <c r="R252" s="5"/>
      <c r="S252" s="5"/>
      <c r="T252" s="5"/>
      <c r="U252" s="5"/>
      <c r="V252" s="5"/>
      <c r="W252" s="5"/>
      <c r="X252" s="5"/>
      <c r="Y252" s="5"/>
      <c r="Z252" s="5"/>
      <c r="AA252" s="5"/>
      <c r="AB252" s="5"/>
      <c r="AC252" s="5"/>
    </row>
    <row r="253" spans="1:29" ht="21" customHeight="1">
      <c r="A253" s="5" t="s">
        <v>2455</v>
      </c>
      <c r="B253" s="5" t="s">
        <v>2468</v>
      </c>
      <c r="C253" s="5" t="s">
        <v>20</v>
      </c>
      <c r="D253" s="5" t="s">
        <v>1173</v>
      </c>
      <c r="E253" s="5" t="s">
        <v>29</v>
      </c>
      <c r="F253" s="7">
        <v>9</v>
      </c>
      <c r="G253" s="7">
        <v>15</v>
      </c>
      <c r="H253" s="5" t="s">
        <v>920</v>
      </c>
      <c r="I253" s="5" t="s">
        <v>31</v>
      </c>
      <c r="J253" s="5" t="s">
        <v>110</v>
      </c>
      <c r="K253" s="5" t="s">
        <v>2470</v>
      </c>
      <c r="L253" s="5" t="s">
        <v>2472</v>
      </c>
      <c r="M253" s="5" t="s">
        <v>100</v>
      </c>
      <c r="N253" s="5" t="s">
        <v>55</v>
      </c>
      <c r="O253" s="5"/>
      <c r="P253" s="5"/>
      <c r="Q253" s="5"/>
      <c r="R253" s="5"/>
      <c r="S253" s="5"/>
      <c r="T253" s="5"/>
      <c r="U253" s="5"/>
      <c r="V253" s="5"/>
      <c r="W253" s="5"/>
      <c r="X253" s="5"/>
      <c r="Y253" s="5"/>
      <c r="Z253" s="5"/>
      <c r="AA253" s="5"/>
      <c r="AB253" s="5"/>
      <c r="AC253" s="5"/>
    </row>
    <row r="254" spans="1:29" ht="21" customHeight="1">
      <c r="A254" s="5" t="s">
        <v>116</v>
      </c>
      <c r="B254" s="5" t="s">
        <v>2475</v>
      </c>
      <c r="C254" s="5" t="s">
        <v>41</v>
      </c>
      <c r="D254" s="5" t="s">
        <v>874</v>
      </c>
      <c r="E254" s="5" t="s">
        <v>45</v>
      </c>
      <c r="F254" s="7">
        <v>9</v>
      </c>
      <c r="G254" s="7">
        <v>14</v>
      </c>
      <c r="H254" s="5" t="s">
        <v>2476</v>
      </c>
      <c r="I254" s="5" t="s">
        <v>31</v>
      </c>
      <c r="J254" s="5" t="s">
        <v>76</v>
      </c>
      <c r="K254" s="5" t="s">
        <v>2479</v>
      </c>
      <c r="L254" s="5" t="s">
        <v>2481</v>
      </c>
      <c r="M254" s="5" t="s">
        <v>100</v>
      </c>
      <c r="N254" s="5" t="s">
        <v>55</v>
      </c>
      <c r="O254" s="5"/>
      <c r="P254" s="5"/>
      <c r="Q254" s="5"/>
      <c r="R254" s="5"/>
      <c r="S254" s="5"/>
      <c r="T254" s="5"/>
      <c r="U254" s="5"/>
      <c r="V254" s="5"/>
      <c r="W254" s="5"/>
      <c r="X254" s="5"/>
      <c r="Y254" s="5"/>
      <c r="Z254" s="5"/>
      <c r="AA254" s="5"/>
      <c r="AB254" s="5"/>
      <c r="AC254" s="5"/>
    </row>
    <row r="255" spans="1:29" ht="21" customHeight="1">
      <c r="A255" s="5" t="s">
        <v>654</v>
      </c>
      <c r="B255" s="5" t="s">
        <v>2484</v>
      </c>
      <c r="C255" s="5" t="s">
        <v>170</v>
      </c>
      <c r="D255" s="5" t="s">
        <v>390</v>
      </c>
      <c r="E255" s="5" t="s">
        <v>45</v>
      </c>
      <c r="F255" s="7">
        <v>9</v>
      </c>
      <c r="G255" s="7">
        <v>25</v>
      </c>
      <c r="H255" s="5" t="s">
        <v>2487</v>
      </c>
      <c r="I255" s="9" t="s">
        <v>47</v>
      </c>
      <c r="J255" s="5" t="s">
        <v>516</v>
      </c>
      <c r="K255" s="5" t="s">
        <v>2488</v>
      </c>
      <c r="L255" s="5" t="s">
        <v>2490</v>
      </c>
      <c r="M255" s="5" t="s">
        <v>648</v>
      </c>
      <c r="N255" s="5" t="s">
        <v>55</v>
      </c>
      <c r="O255" s="5"/>
      <c r="P255" s="5"/>
      <c r="Q255" s="5"/>
      <c r="R255" s="5"/>
      <c r="S255" s="5"/>
      <c r="T255" s="5"/>
      <c r="U255" s="5"/>
      <c r="V255" s="5"/>
      <c r="W255" s="5"/>
      <c r="X255" s="5"/>
      <c r="Y255" s="5"/>
      <c r="Z255" s="5"/>
      <c r="AA255" s="5"/>
      <c r="AB255" s="5"/>
      <c r="AC255" s="5"/>
    </row>
    <row r="256" spans="1:29" ht="21" customHeight="1">
      <c r="A256" s="5" t="s">
        <v>130</v>
      </c>
      <c r="B256" s="5" t="s">
        <v>2492</v>
      </c>
      <c r="C256" s="5" t="s">
        <v>170</v>
      </c>
      <c r="D256" s="5" t="s">
        <v>47</v>
      </c>
      <c r="E256" s="5" t="s">
        <v>45</v>
      </c>
      <c r="F256" s="7">
        <v>9</v>
      </c>
      <c r="G256" s="7">
        <v>15</v>
      </c>
      <c r="H256" s="5" t="s">
        <v>920</v>
      </c>
      <c r="I256" s="5" t="s">
        <v>108</v>
      </c>
      <c r="J256" s="5" t="s">
        <v>48</v>
      </c>
      <c r="K256" s="5" t="s">
        <v>2493</v>
      </c>
      <c r="L256" s="5" t="s">
        <v>2494</v>
      </c>
      <c r="M256" s="5" t="s">
        <v>37</v>
      </c>
      <c r="N256" s="5" t="s">
        <v>55</v>
      </c>
      <c r="O256" s="5"/>
      <c r="P256" s="5"/>
      <c r="Q256" s="5"/>
      <c r="R256" s="5"/>
      <c r="S256" s="5"/>
      <c r="T256" s="5"/>
      <c r="U256" s="5"/>
      <c r="V256" s="5"/>
      <c r="W256" s="5"/>
      <c r="X256" s="5"/>
      <c r="Y256" s="5"/>
      <c r="Z256" s="5"/>
      <c r="AA256" s="5"/>
      <c r="AB256" s="5"/>
      <c r="AC256" s="5"/>
    </row>
    <row r="257" spans="1:29" ht="21" customHeight="1">
      <c r="A257" s="5" t="s">
        <v>743</v>
      </c>
      <c r="B257" s="5" t="s">
        <v>2499</v>
      </c>
      <c r="C257" s="5" t="s">
        <v>41</v>
      </c>
      <c r="D257" s="5" t="s">
        <v>47</v>
      </c>
      <c r="E257" s="5" t="s">
        <v>45</v>
      </c>
      <c r="F257" s="7">
        <v>9</v>
      </c>
      <c r="G257" s="7">
        <v>15</v>
      </c>
      <c r="H257" s="5" t="s">
        <v>920</v>
      </c>
      <c r="I257" s="5" t="s">
        <v>125</v>
      </c>
      <c r="J257" s="5" t="s">
        <v>844</v>
      </c>
      <c r="K257" s="5" t="s">
        <v>2500</v>
      </c>
      <c r="L257" s="5" t="s">
        <v>2501</v>
      </c>
      <c r="M257" s="5" t="s">
        <v>37</v>
      </c>
      <c r="N257" s="5" t="s">
        <v>55</v>
      </c>
      <c r="O257" s="5"/>
      <c r="P257" s="5"/>
      <c r="Q257" s="5"/>
      <c r="R257" s="5"/>
      <c r="S257" s="5"/>
      <c r="T257" s="5"/>
      <c r="U257" s="5"/>
      <c r="V257" s="5"/>
      <c r="W257" s="5"/>
      <c r="X257" s="5"/>
      <c r="Y257" s="5"/>
      <c r="Z257" s="5"/>
      <c r="AA257" s="5"/>
      <c r="AB257" s="5"/>
      <c r="AC257" s="5"/>
    </row>
    <row r="258" spans="1:29" ht="21" customHeight="1">
      <c r="A258" s="5" t="s">
        <v>2503</v>
      </c>
      <c r="B258" s="5" t="s">
        <v>2504</v>
      </c>
      <c r="C258" s="5" t="s">
        <v>170</v>
      </c>
      <c r="D258" s="5" t="s">
        <v>390</v>
      </c>
      <c r="E258" s="5" t="s">
        <v>45</v>
      </c>
      <c r="F258" s="7">
        <v>9</v>
      </c>
      <c r="G258" s="7">
        <v>15</v>
      </c>
      <c r="H258" s="5" t="s">
        <v>920</v>
      </c>
      <c r="I258" s="5" t="s">
        <v>31</v>
      </c>
      <c r="J258" s="5" t="s">
        <v>2507</v>
      </c>
      <c r="K258" s="5" t="s">
        <v>2508</v>
      </c>
      <c r="L258" s="5" t="s">
        <v>2510</v>
      </c>
      <c r="M258" s="5" t="s">
        <v>37</v>
      </c>
      <c r="N258" s="5" t="s">
        <v>55</v>
      </c>
      <c r="O258" s="5"/>
      <c r="P258" s="5"/>
      <c r="Q258" s="5"/>
      <c r="R258" s="5"/>
      <c r="S258" s="5"/>
      <c r="T258" s="5"/>
      <c r="U258" s="5"/>
      <c r="V258" s="5"/>
      <c r="W258" s="5"/>
      <c r="X258" s="5"/>
      <c r="Y258" s="5"/>
      <c r="Z258" s="5"/>
      <c r="AA258" s="5"/>
      <c r="AB258" s="5"/>
      <c r="AC258" s="5"/>
    </row>
    <row r="259" spans="1:29" ht="21" customHeight="1">
      <c r="A259" s="5" t="s">
        <v>2515</v>
      </c>
      <c r="B259" s="5" t="s">
        <v>2516</v>
      </c>
      <c r="C259" s="5" t="s">
        <v>27</v>
      </c>
      <c r="D259" s="5" t="s">
        <v>105</v>
      </c>
      <c r="E259" s="5" t="s">
        <v>45</v>
      </c>
      <c r="F259" s="7">
        <v>9</v>
      </c>
      <c r="G259" s="7">
        <v>13</v>
      </c>
      <c r="H259" s="5" t="s">
        <v>2439</v>
      </c>
      <c r="I259" s="5" t="s">
        <v>125</v>
      </c>
      <c r="J259" s="5" t="s">
        <v>2520</v>
      </c>
      <c r="K259" s="5" t="s">
        <v>2521</v>
      </c>
      <c r="L259" s="5" t="s">
        <v>2524</v>
      </c>
      <c r="M259" s="5" t="s">
        <v>53</v>
      </c>
      <c r="N259" s="5" t="s">
        <v>55</v>
      </c>
      <c r="O259" s="5"/>
      <c r="P259" s="5"/>
      <c r="Q259" s="5"/>
      <c r="R259" s="5"/>
      <c r="S259" s="5"/>
      <c r="T259" s="5"/>
      <c r="U259" s="5"/>
      <c r="V259" s="5"/>
      <c r="W259" s="5"/>
      <c r="X259" s="5"/>
      <c r="Y259" s="5"/>
      <c r="Z259" s="5"/>
      <c r="AA259" s="5"/>
      <c r="AB259" s="5"/>
      <c r="AC259" s="5"/>
    </row>
    <row r="260" spans="1:29" ht="21" customHeight="1">
      <c r="A260" s="5" t="s">
        <v>2526</v>
      </c>
      <c r="B260" s="5" t="s">
        <v>2528</v>
      </c>
      <c r="C260" s="5" t="s">
        <v>41</v>
      </c>
      <c r="D260" s="5" t="s">
        <v>94</v>
      </c>
      <c r="E260" s="5" t="s">
        <v>45</v>
      </c>
      <c r="F260" s="11">
        <v>10</v>
      </c>
      <c r="G260" s="11">
        <v>20</v>
      </c>
      <c r="H260" s="5" t="s">
        <v>2529</v>
      </c>
      <c r="I260" s="9" t="s">
        <v>47</v>
      </c>
      <c r="J260" s="5" t="s">
        <v>686</v>
      </c>
      <c r="K260" s="5" t="s">
        <v>2531</v>
      </c>
      <c r="L260" s="5" t="s">
        <v>2532</v>
      </c>
      <c r="M260" s="5" t="s">
        <v>37</v>
      </c>
      <c r="N260" s="5" t="s">
        <v>44</v>
      </c>
      <c r="O260" s="5"/>
      <c r="P260" s="5"/>
      <c r="Q260" s="5"/>
      <c r="R260" s="5"/>
      <c r="S260" s="5"/>
      <c r="T260" s="5"/>
      <c r="U260" s="5"/>
      <c r="V260" s="5"/>
      <c r="W260" s="5"/>
      <c r="X260" s="5"/>
      <c r="Y260" s="5"/>
      <c r="Z260" s="5"/>
      <c r="AA260" s="5"/>
      <c r="AB260" s="5"/>
      <c r="AC260" s="5"/>
    </row>
    <row r="261" spans="1:29" ht="21" customHeight="1">
      <c r="A261" s="5" t="s">
        <v>2535</v>
      </c>
      <c r="B261" s="5" t="s">
        <v>2536</v>
      </c>
      <c r="C261" s="5" t="s">
        <v>41</v>
      </c>
      <c r="D261" s="5" t="s">
        <v>47</v>
      </c>
      <c r="E261" s="5" t="s">
        <v>45</v>
      </c>
      <c r="F261" s="11">
        <v>10</v>
      </c>
      <c r="G261" s="11">
        <v>20</v>
      </c>
      <c r="H261" s="5" t="s">
        <v>2529</v>
      </c>
      <c r="I261" s="5" t="s">
        <v>125</v>
      </c>
      <c r="J261" s="5" t="s">
        <v>403</v>
      </c>
      <c r="K261" s="5" t="s">
        <v>2540</v>
      </c>
      <c r="L261" s="5" t="s">
        <v>2543</v>
      </c>
      <c r="M261" s="5" t="s">
        <v>167</v>
      </c>
      <c r="N261" s="5" t="s">
        <v>55</v>
      </c>
      <c r="O261" s="5"/>
      <c r="P261" s="5"/>
      <c r="Q261" s="5"/>
      <c r="R261" s="5"/>
      <c r="S261" s="5"/>
      <c r="T261" s="5"/>
      <c r="U261" s="5"/>
      <c r="V261" s="5"/>
      <c r="W261" s="5"/>
      <c r="X261" s="5"/>
      <c r="Y261" s="5"/>
      <c r="Z261" s="5"/>
      <c r="AA261" s="5"/>
      <c r="AB261" s="5"/>
      <c r="AC261" s="5"/>
    </row>
    <row r="262" spans="1:29" ht="21" customHeight="1">
      <c r="A262" s="5" t="s">
        <v>130</v>
      </c>
      <c r="B262" s="5" t="s">
        <v>2548</v>
      </c>
      <c r="C262" s="5" t="s">
        <v>170</v>
      </c>
      <c r="D262" s="5" t="s">
        <v>390</v>
      </c>
      <c r="E262" s="5" t="s">
        <v>45</v>
      </c>
      <c r="F262" s="7">
        <v>10</v>
      </c>
      <c r="G262" s="7">
        <v>15</v>
      </c>
      <c r="H262" s="5" t="s">
        <v>56</v>
      </c>
      <c r="I262" s="5" t="s">
        <v>125</v>
      </c>
      <c r="J262" s="5" t="s">
        <v>57</v>
      </c>
      <c r="K262" s="5" t="s">
        <v>2552</v>
      </c>
      <c r="L262" s="5" t="s">
        <v>2553</v>
      </c>
      <c r="M262" s="5" t="s">
        <v>37</v>
      </c>
      <c r="N262" s="5" t="s">
        <v>55</v>
      </c>
      <c r="O262" s="5"/>
      <c r="P262" s="5"/>
      <c r="Q262" s="5"/>
      <c r="R262" s="5"/>
      <c r="S262" s="5"/>
      <c r="T262" s="5"/>
      <c r="U262" s="5"/>
      <c r="V262" s="5"/>
      <c r="W262" s="5"/>
      <c r="X262" s="5"/>
      <c r="Y262" s="5"/>
      <c r="Z262" s="5"/>
      <c r="AA262" s="5"/>
      <c r="AB262" s="5"/>
      <c r="AC262" s="5"/>
    </row>
    <row r="263" spans="1:29" ht="21" customHeight="1">
      <c r="A263" s="5" t="s">
        <v>130</v>
      </c>
      <c r="B263" s="5" t="s">
        <v>2558</v>
      </c>
      <c r="C263" s="5" t="s">
        <v>27</v>
      </c>
      <c r="D263" s="5" t="s">
        <v>85</v>
      </c>
      <c r="E263" s="5" t="s">
        <v>45</v>
      </c>
      <c r="F263" s="7">
        <v>10</v>
      </c>
      <c r="G263" s="7">
        <v>18</v>
      </c>
      <c r="H263" s="5" t="s">
        <v>964</v>
      </c>
      <c r="I263" s="5" t="s">
        <v>108</v>
      </c>
      <c r="J263" s="5" t="s">
        <v>686</v>
      </c>
      <c r="K263" s="5" t="s">
        <v>2559</v>
      </c>
      <c r="L263" s="5" t="s">
        <v>2562</v>
      </c>
      <c r="M263" s="5" t="s">
        <v>53</v>
      </c>
      <c r="N263" s="5" t="s">
        <v>55</v>
      </c>
      <c r="O263" s="5"/>
      <c r="P263" s="5"/>
      <c r="Q263" s="5"/>
      <c r="R263" s="5"/>
      <c r="S263" s="5"/>
      <c r="T263" s="5"/>
      <c r="U263" s="5"/>
      <c r="V263" s="5"/>
      <c r="W263" s="5"/>
      <c r="X263" s="5"/>
      <c r="Y263" s="5"/>
      <c r="Z263" s="5"/>
      <c r="AA263" s="5"/>
      <c r="AB263" s="5"/>
      <c r="AC263" s="5"/>
    </row>
    <row r="264" spans="1:29" ht="21" customHeight="1">
      <c r="A264" s="5" t="s">
        <v>130</v>
      </c>
      <c r="B264" s="5" t="s">
        <v>2564</v>
      </c>
      <c r="C264" s="5" t="s">
        <v>27</v>
      </c>
      <c r="D264" s="5" t="s">
        <v>47</v>
      </c>
      <c r="E264" s="5" t="s">
        <v>45</v>
      </c>
      <c r="F264" s="7">
        <v>10</v>
      </c>
      <c r="G264" s="7">
        <v>15</v>
      </c>
      <c r="H264" s="5" t="s">
        <v>56</v>
      </c>
      <c r="I264" s="5" t="s">
        <v>108</v>
      </c>
      <c r="J264" s="5" t="s">
        <v>2567</v>
      </c>
      <c r="K264" s="5" t="s">
        <v>2254</v>
      </c>
      <c r="L264" s="5"/>
      <c r="M264" s="5" t="s">
        <v>53</v>
      </c>
      <c r="N264" s="5" t="s">
        <v>55</v>
      </c>
      <c r="O264" s="5"/>
      <c r="P264" s="5"/>
      <c r="Q264" s="5"/>
      <c r="R264" s="5"/>
      <c r="S264" s="5"/>
      <c r="T264" s="5"/>
      <c r="U264" s="5"/>
      <c r="V264" s="5"/>
      <c r="W264" s="5"/>
      <c r="X264" s="5"/>
      <c r="Y264" s="5"/>
      <c r="Z264" s="5"/>
      <c r="AA264" s="5"/>
      <c r="AB264" s="5"/>
      <c r="AC264" s="5"/>
    </row>
    <row r="265" spans="1:29" ht="21" customHeight="1">
      <c r="A265" s="5" t="s">
        <v>130</v>
      </c>
      <c r="B265" s="5" t="s">
        <v>2574</v>
      </c>
      <c r="C265" s="5" t="s">
        <v>170</v>
      </c>
      <c r="D265" s="5" t="s">
        <v>378</v>
      </c>
      <c r="E265" s="5" t="s">
        <v>45</v>
      </c>
      <c r="F265" s="7">
        <v>10</v>
      </c>
      <c r="G265" s="7">
        <v>20</v>
      </c>
      <c r="H265" s="5" t="s">
        <v>144</v>
      </c>
      <c r="I265" s="5" t="s">
        <v>31</v>
      </c>
      <c r="J265" s="5" t="s">
        <v>76</v>
      </c>
      <c r="K265" s="5" t="s">
        <v>2575</v>
      </c>
      <c r="L265" s="5" t="s">
        <v>2576</v>
      </c>
      <c r="M265" s="5" t="s">
        <v>37</v>
      </c>
      <c r="N265" s="5" t="s">
        <v>55</v>
      </c>
      <c r="O265" s="5"/>
      <c r="P265" s="5"/>
      <c r="Q265" s="5"/>
      <c r="R265" s="5"/>
      <c r="S265" s="5"/>
      <c r="T265" s="5"/>
      <c r="U265" s="5"/>
      <c r="V265" s="5"/>
      <c r="W265" s="5"/>
      <c r="X265" s="5"/>
      <c r="Y265" s="5"/>
      <c r="Z265" s="5"/>
      <c r="AA265" s="5"/>
      <c r="AB265" s="5"/>
      <c r="AC265" s="5"/>
    </row>
    <row r="266" spans="1:29" ht="21" customHeight="1">
      <c r="A266" s="5" t="s">
        <v>2581</v>
      </c>
      <c r="B266" s="5" t="s">
        <v>2582</v>
      </c>
      <c r="C266" s="5" t="s">
        <v>27</v>
      </c>
      <c r="D266" s="5" t="s">
        <v>85</v>
      </c>
      <c r="E266" s="5" t="s">
        <v>45</v>
      </c>
      <c r="F266" s="7">
        <v>10</v>
      </c>
      <c r="G266" s="7">
        <v>20</v>
      </c>
      <c r="H266" s="5" t="s">
        <v>144</v>
      </c>
      <c r="I266" s="5" t="s">
        <v>31</v>
      </c>
      <c r="J266" s="5" t="s">
        <v>479</v>
      </c>
      <c r="K266" s="5" t="s">
        <v>1415</v>
      </c>
      <c r="L266" s="5" t="s">
        <v>2585</v>
      </c>
      <c r="M266" s="5" t="s">
        <v>100</v>
      </c>
      <c r="N266" s="5" t="s">
        <v>55</v>
      </c>
      <c r="O266" s="5"/>
      <c r="P266" s="5"/>
      <c r="Q266" s="5"/>
      <c r="R266" s="5"/>
      <c r="S266" s="5"/>
      <c r="T266" s="5"/>
      <c r="U266" s="5"/>
      <c r="V266" s="5"/>
      <c r="W266" s="5"/>
      <c r="X266" s="5"/>
      <c r="Y266" s="5"/>
      <c r="Z266" s="5"/>
      <c r="AA266" s="5"/>
      <c r="AB266" s="5"/>
      <c r="AC266" s="5"/>
    </row>
    <row r="267" spans="1:29" ht="21" customHeight="1">
      <c r="A267" s="5" t="s">
        <v>1099</v>
      </c>
      <c r="B267" s="5" t="s">
        <v>141</v>
      </c>
      <c r="C267" s="5" t="s">
        <v>27</v>
      </c>
      <c r="D267" s="5" t="s">
        <v>47</v>
      </c>
      <c r="E267" s="5" t="s">
        <v>45</v>
      </c>
      <c r="F267" s="7">
        <v>10</v>
      </c>
      <c r="G267" s="7">
        <v>20</v>
      </c>
      <c r="H267" s="5" t="s">
        <v>144</v>
      </c>
      <c r="I267" s="5" t="s">
        <v>108</v>
      </c>
      <c r="J267" s="5" t="s">
        <v>145</v>
      </c>
      <c r="K267" s="5" t="s">
        <v>147</v>
      </c>
      <c r="L267" s="5" t="s">
        <v>2596</v>
      </c>
      <c r="M267" s="5" t="s">
        <v>100</v>
      </c>
      <c r="N267" s="5" t="s">
        <v>55</v>
      </c>
      <c r="O267" s="5"/>
      <c r="P267" s="5"/>
      <c r="Q267" s="5"/>
      <c r="R267" s="5"/>
      <c r="S267" s="5"/>
      <c r="T267" s="5"/>
      <c r="U267" s="5"/>
      <c r="V267" s="5"/>
      <c r="W267" s="5"/>
      <c r="X267" s="5"/>
      <c r="Y267" s="5"/>
      <c r="Z267" s="5"/>
      <c r="AA267" s="5"/>
      <c r="AB267" s="5"/>
      <c r="AC267" s="5"/>
    </row>
    <row r="268" spans="1:29" ht="21" customHeight="1">
      <c r="A268" s="5" t="s">
        <v>2033</v>
      </c>
      <c r="B268" s="5" t="s">
        <v>2600</v>
      </c>
      <c r="C268" s="5" t="s">
        <v>20</v>
      </c>
      <c r="D268" s="5" t="s">
        <v>21</v>
      </c>
      <c r="E268" s="5" t="s">
        <v>45</v>
      </c>
      <c r="F268" s="7">
        <v>10</v>
      </c>
      <c r="G268" s="7">
        <v>15</v>
      </c>
      <c r="H268" s="5" t="s">
        <v>56</v>
      </c>
      <c r="I268" s="9" t="s">
        <v>47</v>
      </c>
      <c r="J268" s="5" t="s">
        <v>81</v>
      </c>
      <c r="K268" s="5" t="s">
        <v>2603</v>
      </c>
      <c r="L268" s="5" t="s">
        <v>2605</v>
      </c>
      <c r="M268" s="5" t="s">
        <v>167</v>
      </c>
      <c r="N268" s="5" t="s">
        <v>44</v>
      </c>
      <c r="O268" s="5"/>
      <c r="P268" s="5"/>
      <c r="Q268" s="5"/>
      <c r="R268" s="5"/>
      <c r="S268" s="5"/>
      <c r="T268" s="5"/>
      <c r="U268" s="5"/>
      <c r="V268" s="5"/>
      <c r="W268" s="5"/>
      <c r="X268" s="5"/>
      <c r="Y268" s="5"/>
      <c r="Z268" s="5"/>
      <c r="AA268" s="5"/>
      <c r="AB268" s="5"/>
      <c r="AC268" s="5"/>
    </row>
    <row r="269" spans="1:29" ht="21" customHeight="1">
      <c r="A269" s="5" t="s">
        <v>2609</v>
      </c>
      <c r="B269" s="5" t="s">
        <v>2610</v>
      </c>
      <c r="C269" s="5" t="s">
        <v>170</v>
      </c>
      <c r="D269" s="5" t="s">
        <v>47</v>
      </c>
      <c r="E269" s="5" t="s">
        <v>45</v>
      </c>
      <c r="F269" s="7">
        <v>10</v>
      </c>
      <c r="G269" s="7">
        <v>15</v>
      </c>
      <c r="H269" s="5" t="s">
        <v>56</v>
      </c>
      <c r="I269" s="5" t="s">
        <v>31</v>
      </c>
      <c r="J269" s="5" t="s">
        <v>942</v>
      </c>
      <c r="K269" s="5" t="s">
        <v>2613</v>
      </c>
      <c r="L269" s="5" t="s">
        <v>2615</v>
      </c>
      <c r="M269" s="5" t="s">
        <v>53</v>
      </c>
      <c r="N269" s="5" t="s">
        <v>55</v>
      </c>
      <c r="O269" s="5"/>
      <c r="P269" s="5"/>
      <c r="Q269" s="5"/>
      <c r="R269" s="5"/>
      <c r="S269" s="5"/>
      <c r="T269" s="5"/>
      <c r="U269" s="5"/>
      <c r="V269" s="5"/>
      <c r="W269" s="5"/>
      <c r="X269" s="5"/>
      <c r="Y269" s="5"/>
      <c r="Z269" s="5"/>
      <c r="AA269" s="5"/>
      <c r="AB269" s="5"/>
      <c r="AC269" s="5"/>
    </row>
    <row r="270" spans="1:29" ht="21" customHeight="1">
      <c r="A270" s="5" t="s">
        <v>130</v>
      </c>
      <c r="B270" s="5" t="s">
        <v>2620</v>
      </c>
      <c r="C270" s="5" t="s">
        <v>170</v>
      </c>
      <c r="D270" s="5" t="s">
        <v>378</v>
      </c>
      <c r="E270" s="5" t="s">
        <v>45</v>
      </c>
      <c r="F270" s="7">
        <v>10</v>
      </c>
      <c r="G270" s="7">
        <v>40</v>
      </c>
      <c r="H270" s="5" t="s">
        <v>2621</v>
      </c>
      <c r="I270" s="9" t="s">
        <v>47</v>
      </c>
      <c r="J270" s="5" t="s">
        <v>134</v>
      </c>
      <c r="K270" s="5" t="s">
        <v>2623</v>
      </c>
      <c r="L270" s="5" t="s">
        <v>2625</v>
      </c>
      <c r="M270" s="5" t="s">
        <v>53</v>
      </c>
      <c r="N270" s="5" t="s">
        <v>55</v>
      </c>
      <c r="O270" s="5"/>
      <c r="P270" s="5"/>
      <c r="Q270" s="5"/>
      <c r="R270" s="5"/>
      <c r="S270" s="5"/>
      <c r="T270" s="5"/>
      <c r="U270" s="5"/>
      <c r="V270" s="5"/>
      <c r="W270" s="5"/>
      <c r="X270" s="5"/>
      <c r="Y270" s="5"/>
      <c r="Z270" s="5"/>
      <c r="AA270" s="5"/>
      <c r="AB270" s="5"/>
      <c r="AC270" s="5"/>
    </row>
    <row r="271" spans="1:29" ht="21" customHeight="1">
      <c r="A271" s="5" t="s">
        <v>2629</v>
      </c>
      <c r="B271" s="5" t="s">
        <v>2630</v>
      </c>
      <c r="C271" s="5" t="s">
        <v>27</v>
      </c>
      <c r="D271" s="5" t="s">
        <v>212</v>
      </c>
      <c r="E271" s="5" t="s">
        <v>45</v>
      </c>
      <c r="F271" s="7">
        <v>10</v>
      </c>
      <c r="G271" s="7">
        <v>15</v>
      </c>
      <c r="H271" s="5" t="s">
        <v>56</v>
      </c>
      <c r="I271" s="5" t="s">
        <v>31</v>
      </c>
      <c r="J271" s="5" t="s">
        <v>2633</v>
      </c>
      <c r="K271" s="5" t="s">
        <v>233</v>
      </c>
      <c r="L271" s="5" t="s">
        <v>2635</v>
      </c>
      <c r="M271" s="5" t="s">
        <v>100</v>
      </c>
      <c r="N271" s="5" t="s">
        <v>38</v>
      </c>
      <c r="O271" s="5"/>
      <c r="P271" s="5"/>
      <c r="Q271" s="5"/>
      <c r="R271" s="5"/>
      <c r="S271" s="5"/>
      <c r="T271" s="5"/>
      <c r="U271" s="5"/>
      <c r="V271" s="5"/>
      <c r="W271" s="5"/>
      <c r="X271" s="5"/>
      <c r="Y271" s="5"/>
      <c r="Z271" s="5"/>
      <c r="AA271" s="5"/>
      <c r="AB271" s="5"/>
      <c r="AC271" s="5"/>
    </row>
    <row r="272" spans="1:29" ht="21" customHeight="1">
      <c r="A272" s="5" t="s">
        <v>631</v>
      </c>
      <c r="B272" s="5" t="s">
        <v>2636</v>
      </c>
      <c r="C272" s="5" t="s">
        <v>20</v>
      </c>
      <c r="D272" s="5" t="s">
        <v>2637</v>
      </c>
      <c r="E272" s="5" t="s">
        <v>29</v>
      </c>
      <c r="F272" s="7">
        <v>10</v>
      </c>
      <c r="G272" s="7">
        <v>15</v>
      </c>
      <c r="H272" s="5" t="s">
        <v>56</v>
      </c>
      <c r="I272" s="5" t="s">
        <v>108</v>
      </c>
      <c r="J272" s="5" t="s">
        <v>2638</v>
      </c>
      <c r="K272" s="5" t="s">
        <v>2639</v>
      </c>
      <c r="L272" s="5" t="s">
        <v>2640</v>
      </c>
      <c r="M272" s="5" t="s">
        <v>53</v>
      </c>
      <c r="N272" s="5" t="s">
        <v>55</v>
      </c>
      <c r="O272" s="5"/>
      <c r="P272" s="5"/>
      <c r="Q272" s="5"/>
      <c r="R272" s="5"/>
      <c r="S272" s="5"/>
      <c r="T272" s="5"/>
      <c r="U272" s="5"/>
      <c r="V272" s="5"/>
      <c r="W272" s="5"/>
      <c r="X272" s="5"/>
      <c r="Y272" s="5"/>
      <c r="Z272" s="5"/>
      <c r="AA272" s="5"/>
      <c r="AB272" s="5"/>
      <c r="AC272" s="5"/>
    </row>
    <row r="273" spans="1:29" ht="21" customHeight="1">
      <c r="A273" s="5" t="s">
        <v>2644</v>
      </c>
      <c r="B273" s="5" t="s">
        <v>2645</v>
      </c>
      <c r="C273" s="5" t="s">
        <v>20</v>
      </c>
      <c r="D273" s="5" t="s">
        <v>21</v>
      </c>
      <c r="E273" s="5" t="s">
        <v>45</v>
      </c>
      <c r="F273" s="7">
        <v>10</v>
      </c>
      <c r="G273" s="7">
        <v>20</v>
      </c>
      <c r="H273" s="5" t="s">
        <v>144</v>
      </c>
      <c r="I273" s="5" t="s">
        <v>108</v>
      </c>
      <c r="J273" s="5" t="s">
        <v>48</v>
      </c>
      <c r="K273" s="5" t="s">
        <v>2649</v>
      </c>
      <c r="L273" s="5" t="s">
        <v>2650</v>
      </c>
      <c r="M273" s="5" t="s">
        <v>42</v>
      </c>
      <c r="N273" s="5" t="s">
        <v>237</v>
      </c>
      <c r="O273" s="5"/>
      <c r="P273" s="5"/>
      <c r="Q273" s="5"/>
      <c r="R273" s="5"/>
      <c r="S273" s="5"/>
      <c r="T273" s="5"/>
      <c r="U273" s="5"/>
      <c r="V273" s="5"/>
      <c r="W273" s="5"/>
      <c r="X273" s="5"/>
      <c r="Y273" s="5"/>
      <c r="Z273" s="5"/>
      <c r="AA273" s="5"/>
      <c r="AB273" s="5"/>
      <c r="AC273" s="5"/>
    </row>
    <row r="274" spans="1:29" ht="21" customHeight="1">
      <c r="A274" s="5" t="s">
        <v>130</v>
      </c>
      <c r="B274" s="5" t="s">
        <v>2653</v>
      </c>
      <c r="C274" s="5" t="s">
        <v>27</v>
      </c>
      <c r="D274" s="5" t="s">
        <v>75</v>
      </c>
      <c r="E274" s="5" t="s">
        <v>29</v>
      </c>
      <c r="F274" s="7">
        <v>10</v>
      </c>
      <c r="G274" s="7">
        <v>15</v>
      </c>
      <c r="H274" s="5" t="s">
        <v>56</v>
      </c>
      <c r="I274" s="5" t="s">
        <v>31</v>
      </c>
      <c r="J274" s="5" t="s">
        <v>2654</v>
      </c>
      <c r="K274" s="5" t="s">
        <v>2655</v>
      </c>
      <c r="L274" s="5" t="s">
        <v>2656</v>
      </c>
      <c r="M274" s="5" t="s">
        <v>53</v>
      </c>
      <c r="N274" s="5" t="s">
        <v>55</v>
      </c>
      <c r="O274" s="5"/>
      <c r="P274" s="5"/>
      <c r="Q274" s="5"/>
      <c r="R274" s="5"/>
      <c r="S274" s="5"/>
      <c r="T274" s="5"/>
      <c r="U274" s="5"/>
      <c r="V274" s="5"/>
      <c r="W274" s="5"/>
      <c r="X274" s="5"/>
      <c r="Y274" s="5"/>
      <c r="Z274" s="5"/>
      <c r="AA274" s="5"/>
      <c r="AB274" s="5"/>
      <c r="AC274" s="5"/>
    </row>
    <row r="275" spans="1:29" ht="21" customHeight="1">
      <c r="A275" s="5" t="s">
        <v>1678</v>
      </c>
      <c r="B275" s="5" t="s">
        <v>2659</v>
      </c>
      <c r="C275" s="5" t="s">
        <v>20</v>
      </c>
      <c r="D275" s="5" t="s">
        <v>21</v>
      </c>
      <c r="E275" s="5" t="s">
        <v>45</v>
      </c>
      <c r="F275" s="7">
        <v>10</v>
      </c>
      <c r="G275" s="7">
        <v>15</v>
      </c>
      <c r="H275" s="5" t="s">
        <v>56</v>
      </c>
      <c r="I275" s="5" t="s">
        <v>31</v>
      </c>
      <c r="J275" s="5" t="s">
        <v>68</v>
      </c>
      <c r="K275" s="5" t="s">
        <v>2662</v>
      </c>
      <c r="L275" s="5" t="s">
        <v>2663</v>
      </c>
      <c r="M275" s="5" t="s">
        <v>100</v>
      </c>
      <c r="N275" s="5" t="s">
        <v>55</v>
      </c>
      <c r="O275" s="5"/>
      <c r="P275" s="5"/>
      <c r="Q275" s="5"/>
      <c r="R275" s="5"/>
      <c r="S275" s="5"/>
      <c r="T275" s="5"/>
      <c r="U275" s="5"/>
      <c r="V275" s="5"/>
      <c r="W275" s="5"/>
      <c r="X275" s="5"/>
      <c r="Y275" s="5"/>
      <c r="Z275" s="5"/>
      <c r="AA275" s="5"/>
      <c r="AB275" s="5"/>
      <c r="AC275" s="5"/>
    </row>
    <row r="276" spans="1:29" ht="21" customHeight="1">
      <c r="A276" s="5" t="s">
        <v>2668</v>
      </c>
      <c r="B276" s="5" t="s">
        <v>2669</v>
      </c>
      <c r="C276" s="5" t="s">
        <v>20</v>
      </c>
      <c r="D276" s="5" t="s">
        <v>21</v>
      </c>
      <c r="E276" s="5" t="s">
        <v>29</v>
      </c>
      <c r="F276" s="7">
        <v>10</v>
      </c>
      <c r="G276" s="7">
        <v>15</v>
      </c>
      <c r="H276" s="5" t="s">
        <v>56</v>
      </c>
      <c r="I276" s="5" t="s">
        <v>31</v>
      </c>
      <c r="J276" s="5" t="s">
        <v>48</v>
      </c>
      <c r="K276" s="5" t="s">
        <v>2672</v>
      </c>
      <c r="L276" s="5" t="s">
        <v>2673</v>
      </c>
      <c r="M276" s="5" t="s">
        <v>53</v>
      </c>
      <c r="N276" s="5" t="s">
        <v>55</v>
      </c>
      <c r="O276" s="5"/>
      <c r="P276" s="5"/>
      <c r="Q276" s="5"/>
      <c r="R276" s="5"/>
      <c r="S276" s="5"/>
      <c r="T276" s="5"/>
      <c r="U276" s="5"/>
      <c r="V276" s="5"/>
      <c r="W276" s="5"/>
      <c r="X276" s="5"/>
      <c r="Y276" s="5"/>
      <c r="Z276" s="5"/>
      <c r="AA276" s="5"/>
      <c r="AB276" s="5"/>
      <c r="AC276" s="5"/>
    </row>
    <row r="277" spans="1:29" ht="21" customHeight="1">
      <c r="A277" s="5" t="s">
        <v>130</v>
      </c>
      <c r="B277" s="5" t="s">
        <v>2676</v>
      </c>
      <c r="C277" s="5" t="s">
        <v>27</v>
      </c>
      <c r="D277" s="5" t="s">
        <v>105</v>
      </c>
      <c r="E277" s="5" t="s">
        <v>29</v>
      </c>
      <c r="F277" s="7">
        <v>10</v>
      </c>
      <c r="G277" s="7">
        <v>15</v>
      </c>
      <c r="H277" s="5" t="s">
        <v>56</v>
      </c>
      <c r="I277" s="5" t="s">
        <v>108</v>
      </c>
      <c r="J277" s="5" t="s">
        <v>2680</v>
      </c>
      <c r="K277" s="5" t="s">
        <v>2681</v>
      </c>
      <c r="L277" s="5" t="s">
        <v>2682</v>
      </c>
      <c r="M277" s="5" t="s">
        <v>53</v>
      </c>
      <c r="N277" s="5" t="s">
        <v>55</v>
      </c>
      <c r="O277" s="5"/>
      <c r="P277" s="5"/>
      <c r="Q277" s="5"/>
      <c r="R277" s="5"/>
      <c r="S277" s="5"/>
      <c r="T277" s="5"/>
      <c r="U277" s="5"/>
      <c r="V277" s="5"/>
      <c r="W277" s="5"/>
      <c r="X277" s="5"/>
      <c r="Y277" s="5"/>
      <c r="Z277" s="5"/>
      <c r="AA277" s="5"/>
      <c r="AB277" s="5"/>
      <c r="AC277" s="5"/>
    </row>
    <row r="278" spans="1:29" ht="21" customHeight="1">
      <c r="A278" s="5" t="s">
        <v>130</v>
      </c>
      <c r="B278" s="5" t="s">
        <v>2651</v>
      </c>
      <c r="C278" s="5" t="s">
        <v>27</v>
      </c>
      <c r="D278" s="5" t="s">
        <v>85</v>
      </c>
      <c r="E278" s="5" t="s">
        <v>45</v>
      </c>
      <c r="F278" s="7">
        <v>10</v>
      </c>
      <c r="G278" s="7">
        <v>18</v>
      </c>
      <c r="H278" s="5" t="s">
        <v>964</v>
      </c>
      <c r="I278" s="5" t="s">
        <v>125</v>
      </c>
      <c r="J278" s="5" t="s">
        <v>2652</v>
      </c>
      <c r="K278" s="5" t="s">
        <v>2657</v>
      </c>
      <c r="L278" s="5" t="s">
        <v>2658</v>
      </c>
      <c r="M278" s="5" t="s">
        <v>167</v>
      </c>
      <c r="N278" s="5" t="s">
        <v>89</v>
      </c>
      <c r="O278" s="5"/>
      <c r="P278" s="5"/>
      <c r="Q278" s="5"/>
      <c r="R278" s="5"/>
      <c r="S278" s="5"/>
      <c r="T278" s="5"/>
      <c r="U278" s="5"/>
      <c r="V278" s="5"/>
      <c r="W278" s="5"/>
      <c r="X278" s="5"/>
      <c r="Y278" s="5"/>
      <c r="Z278" s="5"/>
      <c r="AA278" s="5"/>
      <c r="AB278" s="5"/>
      <c r="AC278" s="5"/>
    </row>
    <row r="279" spans="1:29" ht="21" customHeight="1">
      <c r="A279" s="5" t="s">
        <v>130</v>
      </c>
      <c r="B279" s="5" t="s">
        <v>2690</v>
      </c>
      <c r="C279" s="5" t="s">
        <v>27</v>
      </c>
      <c r="D279" s="5" t="s">
        <v>85</v>
      </c>
      <c r="E279" s="5" t="s">
        <v>29</v>
      </c>
      <c r="F279" s="7">
        <v>10</v>
      </c>
      <c r="G279" s="7">
        <v>15</v>
      </c>
      <c r="H279" s="5" t="s">
        <v>56</v>
      </c>
      <c r="I279" s="5" t="s">
        <v>125</v>
      </c>
      <c r="J279" s="5" t="s">
        <v>224</v>
      </c>
      <c r="K279" s="5" t="s">
        <v>2693</v>
      </c>
      <c r="L279" s="5" t="s">
        <v>2694</v>
      </c>
      <c r="M279" s="5" t="s">
        <v>53</v>
      </c>
      <c r="N279" s="5" t="s">
        <v>55</v>
      </c>
      <c r="O279" s="5"/>
      <c r="P279" s="5"/>
      <c r="Q279" s="5"/>
      <c r="R279" s="5"/>
      <c r="S279" s="5"/>
      <c r="T279" s="5"/>
      <c r="U279" s="5"/>
      <c r="V279" s="5"/>
      <c r="W279" s="5"/>
      <c r="X279" s="5"/>
      <c r="Y279" s="5"/>
      <c r="Z279" s="5"/>
      <c r="AA279" s="5"/>
      <c r="AB279" s="5"/>
      <c r="AC279" s="5"/>
    </row>
    <row r="280" spans="1:29" ht="21" customHeight="1">
      <c r="A280" s="5" t="s">
        <v>2698</v>
      </c>
      <c r="B280" s="5" t="s">
        <v>2699</v>
      </c>
      <c r="C280" s="5" t="s">
        <v>170</v>
      </c>
      <c r="D280" s="5" t="s">
        <v>390</v>
      </c>
      <c r="E280" s="5" t="s">
        <v>45</v>
      </c>
      <c r="F280" s="7">
        <v>10</v>
      </c>
      <c r="G280" s="7">
        <v>15</v>
      </c>
      <c r="H280" s="5" t="s">
        <v>56</v>
      </c>
      <c r="I280" s="5" t="s">
        <v>31</v>
      </c>
      <c r="J280" s="5" t="s">
        <v>87</v>
      </c>
      <c r="K280" s="5" t="s">
        <v>2702</v>
      </c>
      <c r="L280" s="5" t="s">
        <v>2703</v>
      </c>
      <c r="M280" s="5" t="s">
        <v>53</v>
      </c>
      <c r="N280" s="5" t="s">
        <v>55</v>
      </c>
      <c r="O280" s="5"/>
      <c r="P280" s="5"/>
      <c r="Q280" s="5"/>
      <c r="R280" s="5"/>
      <c r="S280" s="5"/>
      <c r="T280" s="5"/>
      <c r="U280" s="5"/>
      <c r="V280" s="5"/>
      <c r="W280" s="5"/>
      <c r="X280" s="5"/>
      <c r="Y280" s="5"/>
      <c r="Z280" s="5"/>
      <c r="AA280" s="5"/>
      <c r="AB280" s="5"/>
      <c r="AC280" s="5"/>
    </row>
    <row r="281" spans="1:29" ht="21" customHeight="1">
      <c r="A281" s="5" t="s">
        <v>2707</v>
      </c>
      <c r="B281" s="5" t="s">
        <v>2708</v>
      </c>
      <c r="C281" s="5" t="s">
        <v>20</v>
      </c>
      <c r="D281" s="5" t="s">
        <v>47</v>
      </c>
      <c r="E281" s="5" t="s">
        <v>45</v>
      </c>
      <c r="F281" s="7">
        <v>10</v>
      </c>
      <c r="G281" s="7">
        <v>15</v>
      </c>
      <c r="H281" s="5" t="s">
        <v>56</v>
      </c>
      <c r="I281" s="5" t="s">
        <v>31</v>
      </c>
      <c r="J281" s="5" t="s">
        <v>906</v>
      </c>
      <c r="K281" s="5" t="s">
        <v>2710</v>
      </c>
      <c r="L281" s="5" t="s">
        <v>2711</v>
      </c>
      <c r="M281" s="5" t="s">
        <v>53</v>
      </c>
      <c r="N281" s="5" t="s">
        <v>55</v>
      </c>
      <c r="O281" s="5"/>
      <c r="P281" s="5"/>
      <c r="Q281" s="5"/>
      <c r="R281" s="5"/>
      <c r="S281" s="5"/>
      <c r="T281" s="5"/>
      <c r="U281" s="5"/>
      <c r="V281" s="5"/>
      <c r="W281" s="5"/>
      <c r="X281" s="5"/>
      <c r="Y281" s="5"/>
      <c r="Z281" s="5"/>
      <c r="AA281" s="5"/>
      <c r="AB281" s="5"/>
      <c r="AC281" s="5"/>
    </row>
    <row r="282" spans="1:29" ht="21" customHeight="1">
      <c r="A282" s="5" t="s">
        <v>2715</v>
      </c>
      <c r="B282" s="5" t="s">
        <v>2716</v>
      </c>
      <c r="C282" s="5" t="s">
        <v>41</v>
      </c>
      <c r="D282" s="5" t="s">
        <v>169</v>
      </c>
      <c r="E282" s="5" t="s">
        <v>45</v>
      </c>
      <c r="F282" s="7">
        <v>10</v>
      </c>
      <c r="G282" s="7">
        <v>15</v>
      </c>
      <c r="H282" s="5" t="s">
        <v>56</v>
      </c>
      <c r="I282" s="5" t="s">
        <v>31</v>
      </c>
      <c r="J282" s="5" t="s">
        <v>479</v>
      </c>
      <c r="K282" s="5" t="s">
        <v>2720</v>
      </c>
      <c r="L282" s="5" t="s">
        <v>2722</v>
      </c>
      <c r="M282" s="5" t="s">
        <v>37</v>
      </c>
      <c r="N282" s="5" t="s">
        <v>55</v>
      </c>
      <c r="O282" s="5"/>
      <c r="P282" s="5"/>
      <c r="Q282" s="5"/>
      <c r="R282" s="5"/>
      <c r="S282" s="5"/>
      <c r="T282" s="5"/>
      <c r="U282" s="5"/>
      <c r="V282" s="5"/>
      <c r="W282" s="5"/>
      <c r="X282" s="5"/>
      <c r="Y282" s="5"/>
      <c r="Z282" s="5"/>
      <c r="AA282" s="5"/>
      <c r="AB282" s="5"/>
      <c r="AC282" s="5"/>
    </row>
    <row r="283" spans="1:29" ht="21" customHeight="1">
      <c r="A283" s="5" t="s">
        <v>130</v>
      </c>
      <c r="B283" s="5" t="s">
        <v>2728</v>
      </c>
      <c r="C283" s="5" t="s">
        <v>170</v>
      </c>
      <c r="D283" s="5" t="s">
        <v>390</v>
      </c>
      <c r="E283" s="5" t="s">
        <v>29</v>
      </c>
      <c r="F283" s="7">
        <v>10</v>
      </c>
      <c r="G283" s="7">
        <v>20</v>
      </c>
      <c r="H283" s="5" t="s">
        <v>144</v>
      </c>
      <c r="I283" s="5" t="s">
        <v>108</v>
      </c>
      <c r="J283" s="5" t="s">
        <v>48</v>
      </c>
      <c r="K283" s="5" t="s">
        <v>2730</v>
      </c>
      <c r="L283" s="5" t="s">
        <v>2731</v>
      </c>
      <c r="M283" s="5" t="s">
        <v>53</v>
      </c>
      <c r="N283" s="5" t="s">
        <v>405</v>
      </c>
      <c r="O283" s="5"/>
      <c r="P283" s="5"/>
      <c r="Q283" s="5"/>
      <c r="R283" s="5"/>
      <c r="S283" s="5"/>
      <c r="T283" s="5"/>
      <c r="U283" s="5"/>
      <c r="V283" s="5"/>
      <c r="W283" s="5"/>
      <c r="X283" s="5"/>
      <c r="Y283" s="5"/>
      <c r="Z283" s="5"/>
      <c r="AA283" s="5"/>
      <c r="AB283" s="5"/>
      <c r="AC283" s="5"/>
    </row>
    <row r="284" spans="1:29" ht="21" customHeight="1">
      <c r="A284" s="5" t="s">
        <v>631</v>
      </c>
      <c r="B284" s="5" t="s">
        <v>2735</v>
      </c>
      <c r="C284" s="5" t="s">
        <v>41</v>
      </c>
      <c r="D284" s="5" t="s">
        <v>114</v>
      </c>
      <c r="E284" s="5" t="s">
        <v>45</v>
      </c>
      <c r="F284" s="7">
        <v>10</v>
      </c>
      <c r="G284" s="7">
        <v>20</v>
      </c>
      <c r="H284" s="5" t="s">
        <v>144</v>
      </c>
      <c r="I284" s="5" t="s">
        <v>31</v>
      </c>
      <c r="J284" s="5" t="s">
        <v>68</v>
      </c>
      <c r="K284" s="5" t="s">
        <v>2736</v>
      </c>
      <c r="L284" s="5" t="s">
        <v>2738</v>
      </c>
      <c r="M284" s="5" t="s">
        <v>100</v>
      </c>
      <c r="N284" s="5" t="s">
        <v>55</v>
      </c>
      <c r="O284" s="5"/>
      <c r="P284" s="5"/>
      <c r="Q284" s="5"/>
      <c r="R284" s="5"/>
      <c r="S284" s="5"/>
      <c r="T284" s="5"/>
      <c r="U284" s="5"/>
      <c r="V284" s="5"/>
      <c r="W284" s="5"/>
      <c r="X284" s="5"/>
      <c r="Y284" s="5"/>
      <c r="Z284" s="5"/>
      <c r="AA284" s="5"/>
      <c r="AB284" s="5"/>
      <c r="AC284" s="5"/>
    </row>
    <row r="285" spans="1:29" ht="21" customHeight="1">
      <c r="A285" s="5" t="s">
        <v>2743</v>
      </c>
      <c r="B285" s="5" t="s">
        <v>2744</v>
      </c>
      <c r="C285" s="5" t="s">
        <v>27</v>
      </c>
      <c r="D285" s="5" t="s">
        <v>266</v>
      </c>
      <c r="E285" s="5" t="s">
        <v>29</v>
      </c>
      <c r="F285" s="7">
        <v>10</v>
      </c>
      <c r="G285" s="7">
        <v>15</v>
      </c>
      <c r="H285" s="5" t="s">
        <v>56</v>
      </c>
      <c r="I285" s="5" t="s">
        <v>108</v>
      </c>
      <c r="J285" s="5" t="s">
        <v>598</v>
      </c>
      <c r="K285" s="5" t="s">
        <v>2747</v>
      </c>
      <c r="L285" s="5" t="s">
        <v>2750</v>
      </c>
      <c r="M285" s="5" t="s">
        <v>37</v>
      </c>
      <c r="N285" s="5" t="s">
        <v>55</v>
      </c>
      <c r="O285" s="5"/>
      <c r="P285" s="5"/>
      <c r="Q285" s="5"/>
      <c r="R285" s="5"/>
      <c r="S285" s="5"/>
      <c r="T285" s="5"/>
      <c r="U285" s="5"/>
      <c r="V285" s="5"/>
      <c r="W285" s="5"/>
      <c r="X285" s="5"/>
      <c r="Y285" s="5"/>
      <c r="Z285" s="5"/>
      <c r="AA285" s="5"/>
      <c r="AB285" s="5"/>
      <c r="AC285" s="5"/>
    </row>
    <row r="286" spans="1:29" ht="21" customHeight="1">
      <c r="A286" s="5" t="s">
        <v>1212</v>
      </c>
      <c r="B286" s="5" t="s">
        <v>210</v>
      </c>
      <c r="C286" s="5" t="s">
        <v>27</v>
      </c>
      <c r="D286" s="5" t="s">
        <v>212</v>
      </c>
      <c r="E286" s="5" t="s">
        <v>29</v>
      </c>
      <c r="F286" s="7">
        <v>10</v>
      </c>
      <c r="G286" s="7">
        <v>20</v>
      </c>
      <c r="H286" s="5" t="s">
        <v>144</v>
      </c>
      <c r="I286" s="5" t="s">
        <v>125</v>
      </c>
      <c r="J286" s="5" t="s">
        <v>57</v>
      </c>
      <c r="K286" s="5"/>
      <c r="L286" s="5" t="s">
        <v>2755</v>
      </c>
      <c r="M286" s="5" t="s">
        <v>100</v>
      </c>
      <c r="N286" s="5" t="s">
        <v>55</v>
      </c>
      <c r="O286" s="5"/>
      <c r="P286" s="5"/>
      <c r="Q286" s="5"/>
      <c r="R286" s="5"/>
      <c r="S286" s="5"/>
      <c r="T286" s="5"/>
      <c r="U286" s="5"/>
      <c r="V286" s="5"/>
      <c r="W286" s="5"/>
      <c r="X286" s="5"/>
      <c r="Y286" s="5"/>
      <c r="Z286" s="5"/>
      <c r="AA286" s="5"/>
      <c r="AB286" s="5"/>
      <c r="AC286" s="5"/>
    </row>
    <row r="287" spans="1:29" ht="21" customHeight="1">
      <c r="A287" s="5" t="s">
        <v>2033</v>
      </c>
      <c r="B287" s="5" t="s">
        <v>2757</v>
      </c>
      <c r="C287" s="5" t="s">
        <v>27</v>
      </c>
      <c r="D287" s="5" t="s">
        <v>47</v>
      </c>
      <c r="E287" s="5" t="s">
        <v>45</v>
      </c>
      <c r="F287" s="7">
        <v>10</v>
      </c>
      <c r="G287" s="7">
        <v>15</v>
      </c>
      <c r="H287" s="5" t="s">
        <v>56</v>
      </c>
      <c r="I287" s="5" t="s">
        <v>108</v>
      </c>
      <c r="J287" s="5" t="s">
        <v>430</v>
      </c>
      <c r="K287" s="5" t="s">
        <v>2762</v>
      </c>
      <c r="L287" s="5" t="s">
        <v>2764</v>
      </c>
      <c r="M287" s="5" t="s">
        <v>167</v>
      </c>
      <c r="N287" s="5" t="s">
        <v>44</v>
      </c>
      <c r="O287" s="5"/>
      <c r="P287" s="5"/>
      <c r="Q287" s="5"/>
      <c r="R287" s="5"/>
      <c r="S287" s="5"/>
      <c r="T287" s="5"/>
      <c r="U287" s="5"/>
      <c r="V287" s="5"/>
      <c r="W287" s="5"/>
      <c r="X287" s="5"/>
      <c r="Y287" s="5"/>
      <c r="Z287" s="5"/>
      <c r="AA287" s="5"/>
      <c r="AB287" s="5"/>
      <c r="AC287" s="5"/>
    </row>
    <row r="288" spans="1:29" ht="21" customHeight="1">
      <c r="A288" s="5" t="s">
        <v>2766</v>
      </c>
      <c r="B288" s="5" t="s">
        <v>2768</v>
      </c>
      <c r="C288" s="5" t="s">
        <v>170</v>
      </c>
      <c r="D288" s="5" t="s">
        <v>390</v>
      </c>
      <c r="E288" s="5" t="s">
        <v>45</v>
      </c>
      <c r="F288" s="7">
        <v>10</v>
      </c>
      <c r="G288" s="7">
        <v>40</v>
      </c>
      <c r="H288" s="5" t="s">
        <v>2621</v>
      </c>
      <c r="I288" s="5" t="s">
        <v>31</v>
      </c>
      <c r="J288" s="5" t="s">
        <v>811</v>
      </c>
      <c r="K288" s="5"/>
      <c r="L288" s="5" t="s">
        <v>2772</v>
      </c>
      <c r="M288" s="5" t="s">
        <v>100</v>
      </c>
      <c r="N288" s="5" t="s">
        <v>55</v>
      </c>
      <c r="O288" s="5"/>
      <c r="P288" s="5"/>
      <c r="Q288" s="5"/>
      <c r="R288" s="5"/>
      <c r="S288" s="5"/>
      <c r="T288" s="5"/>
      <c r="U288" s="5"/>
      <c r="V288" s="5"/>
      <c r="W288" s="5"/>
      <c r="X288" s="5"/>
      <c r="Y288" s="5"/>
      <c r="Z288" s="5"/>
      <c r="AA288" s="5"/>
      <c r="AB288" s="5"/>
      <c r="AC288" s="5"/>
    </row>
    <row r="289" spans="1:29" ht="21" customHeight="1">
      <c r="A289" s="5" t="s">
        <v>130</v>
      </c>
      <c r="B289" s="5" t="s">
        <v>2775</v>
      </c>
      <c r="C289" s="5" t="s">
        <v>20</v>
      </c>
      <c r="D289" s="5" t="s">
        <v>1173</v>
      </c>
      <c r="E289" s="5" t="s">
        <v>45</v>
      </c>
      <c r="F289" s="7">
        <v>10</v>
      </c>
      <c r="G289" s="7">
        <v>15</v>
      </c>
      <c r="H289" s="5" t="s">
        <v>56</v>
      </c>
      <c r="I289" s="5" t="s">
        <v>31</v>
      </c>
      <c r="J289" s="5" t="s">
        <v>134</v>
      </c>
      <c r="K289" s="5" t="s">
        <v>2776</v>
      </c>
      <c r="L289" s="5" t="s">
        <v>2777</v>
      </c>
      <c r="M289" s="5" t="s">
        <v>100</v>
      </c>
      <c r="N289" s="5" t="s">
        <v>55</v>
      </c>
      <c r="O289" s="5"/>
      <c r="P289" s="5"/>
      <c r="Q289" s="5"/>
      <c r="R289" s="5"/>
      <c r="S289" s="5"/>
      <c r="T289" s="5"/>
      <c r="U289" s="5"/>
      <c r="V289" s="5"/>
      <c r="W289" s="5"/>
      <c r="X289" s="5"/>
      <c r="Y289" s="5"/>
      <c r="Z289" s="5"/>
      <c r="AA289" s="5"/>
      <c r="AB289" s="5"/>
      <c r="AC289" s="5"/>
    </row>
    <row r="290" spans="1:29" ht="21" customHeight="1">
      <c r="A290" s="5" t="s">
        <v>264</v>
      </c>
      <c r="B290" s="5" t="s">
        <v>265</v>
      </c>
      <c r="C290" s="5" t="s">
        <v>27</v>
      </c>
      <c r="D290" s="5" t="s">
        <v>266</v>
      </c>
      <c r="E290" s="5" t="s">
        <v>45</v>
      </c>
      <c r="F290" s="7">
        <v>10</v>
      </c>
      <c r="G290" s="7">
        <v>15</v>
      </c>
      <c r="H290" s="5" t="s">
        <v>56</v>
      </c>
      <c r="I290" s="5" t="s">
        <v>125</v>
      </c>
      <c r="J290" s="5" t="s">
        <v>267</v>
      </c>
      <c r="K290" s="5" t="s">
        <v>268</v>
      </c>
      <c r="L290" s="5" t="s">
        <v>270</v>
      </c>
      <c r="M290" s="5" t="s">
        <v>100</v>
      </c>
      <c r="N290" s="5" t="s">
        <v>271</v>
      </c>
      <c r="O290" s="5"/>
      <c r="P290" s="5"/>
      <c r="Q290" s="5"/>
      <c r="R290" s="5"/>
      <c r="S290" s="5"/>
      <c r="T290" s="5"/>
      <c r="U290" s="5"/>
      <c r="V290" s="5"/>
      <c r="W290" s="5"/>
      <c r="X290" s="5"/>
      <c r="Y290" s="5"/>
      <c r="Z290" s="5"/>
      <c r="AA290" s="5"/>
      <c r="AB290" s="5"/>
      <c r="AC290" s="5"/>
    </row>
    <row r="291" spans="1:29" ht="21" customHeight="1">
      <c r="A291" s="5" t="s">
        <v>2784</v>
      </c>
      <c r="B291" s="5" t="s">
        <v>2786</v>
      </c>
      <c r="C291" s="5" t="s">
        <v>20</v>
      </c>
      <c r="D291" s="5" t="s">
        <v>21</v>
      </c>
      <c r="E291" s="5" t="s">
        <v>45</v>
      </c>
      <c r="F291" s="7">
        <v>10</v>
      </c>
      <c r="G291" s="7">
        <v>15</v>
      </c>
      <c r="H291" s="5" t="s">
        <v>56</v>
      </c>
      <c r="I291" s="9" t="s">
        <v>47</v>
      </c>
      <c r="J291" s="5" t="s">
        <v>444</v>
      </c>
      <c r="K291" s="5"/>
      <c r="L291" s="5" t="s">
        <v>2787</v>
      </c>
      <c r="M291" s="5" t="s">
        <v>42</v>
      </c>
      <c r="N291" s="5" t="s">
        <v>55</v>
      </c>
      <c r="O291" s="5"/>
      <c r="P291" s="5"/>
      <c r="Q291" s="5"/>
      <c r="R291" s="5"/>
      <c r="S291" s="5"/>
      <c r="T291" s="5"/>
      <c r="U291" s="5"/>
      <c r="V291" s="5"/>
      <c r="W291" s="5"/>
      <c r="X291" s="5"/>
      <c r="Y291" s="5"/>
      <c r="Z291" s="5"/>
      <c r="AA291" s="5"/>
      <c r="AB291" s="5"/>
      <c r="AC291" s="5"/>
    </row>
    <row r="292" spans="1:29" ht="21" customHeight="1">
      <c r="A292" s="5" t="s">
        <v>2792</v>
      </c>
      <c r="B292" s="5" t="s">
        <v>2793</v>
      </c>
      <c r="C292" s="5" t="s">
        <v>20</v>
      </c>
      <c r="D292" s="5" t="s">
        <v>296</v>
      </c>
      <c r="E292" s="5" t="s">
        <v>45</v>
      </c>
      <c r="F292" s="7">
        <v>10</v>
      </c>
      <c r="G292" s="7">
        <v>15</v>
      </c>
      <c r="H292" s="5" t="s">
        <v>56</v>
      </c>
      <c r="I292" s="5" t="s">
        <v>31</v>
      </c>
      <c r="J292" s="5" t="s">
        <v>2797</v>
      </c>
      <c r="K292" s="5" t="s">
        <v>2798</v>
      </c>
      <c r="L292" s="5" t="s">
        <v>2799</v>
      </c>
      <c r="M292" s="5" t="s">
        <v>42</v>
      </c>
      <c r="N292" s="5" t="s">
        <v>44</v>
      </c>
      <c r="O292" s="5"/>
      <c r="P292" s="5"/>
      <c r="Q292" s="5"/>
      <c r="R292" s="5"/>
      <c r="S292" s="5"/>
      <c r="T292" s="5"/>
      <c r="U292" s="5"/>
      <c r="V292" s="5"/>
      <c r="W292" s="5"/>
      <c r="X292" s="5"/>
      <c r="Y292" s="5"/>
      <c r="Z292" s="5"/>
      <c r="AA292" s="5"/>
      <c r="AB292" s="5"/>
      <c r="AC292" s="5"/>
    </row>
    <row r="293" spans="1:29" ht="21" customHeight="1">
      <c r="A293" s="5" t="s">
        <v>116</v>
      </c>
      <c r="B293" s="5" t="s">
        <v>2801</v>
      </c>
      <c r="C293" s="5" t="s">
        <v>170</v>
      </c>
      <c r="D293" s="5" t="s">
        <v>47</v>
      </c>
      <c r="E293" s="5" t="s">
        <v>45</v>
      </c>
      <c r="F293" s="7">
        <v>10</v>
      </c>
      <c r="G293" s="7">
        <v>15</v>
      </c>
      <c r="H293" s="5" t="s">
        <v>56</v>
      </c>
      <c r="I293" s="5" t="s">
        <v>108</v>
      </c>
      <c r="J293" s="5" t="s">
        <v>663</v>
      </c>
      <c r="K293" s="5" t="s">
        <v>2804</v>
      </c>
      <c r="L293" s="5" t="s">
        <v>2806</v>
      </c>
      <c r="M293" s="5" t="s">
        <v>37</v>
      </c>
      <c r="N293" s="5" t="s">
        <v>55</v>
      </c>
      <c r="O293" s="5"/>
      <c r="P293" s="5"/>
      <c r="Q293" s="5"/>
      <c r="R293" s="5"/>
      <c r="S293" s="5"/>
      <c r="T293" s="5"/>
      <c r="U293" s="5"/>
      <c r="V293" s="5"/>
      <c r="W293" s="5"/>
      <c r="X293" s="5"/>
      <c r="Y293" s="5"/>
      <c r="Z293" s="5"/>
      <c r="AA293" s="5"/>
      <c r="AB293" s="5"/>
      <c r="AC293" s="5"/>
    </row>
    <row r="294" spans="1:29" ht="21" customHeight="1">
      <c r="A294" s="5" t="s">
        <v>2807</v>
      </c>
      <c r="B294" s="5" t="s">
        <v>2809</v>
      </c>
      <c r="C294" s="5" t="s">
        <v>170</v>
      </c>
      <c r="D294" s="5" t="s">
        <v>390</v>
      </c>
      <c r="E294" s="5" t="s">
        <v>45</v>
      </c>
      <c r="F294" s="7">
        <v>10</v>
      </c>
      <c r="G294" s="7">
        <v>20</v>
      </c>
      <c r="H294" s="5" t="s">
        <v>144</v>
      </c>
      <c r="I294" s="5" t="s">
        <v>108</v>
      </c>
      <c r="J294" s="5" t="s">
        <v>48</v>
      </c>
      <c r="K294" s="5" t="s">
        <v>2811</v>
      </c>
      <c r="L294" s="5" t="s">
        <v>2812</v>
      </c>
      <c r="M294" s="5" t="s">
        <v>53</v>
      </c>
      <c r="N294" s="5" t="s">
        <v>55</v>
      </c>
      <c r="O294" s="5"/>
      <c r="P294" s="5"/>
      <c r="Q294" s="5"/>
      <c r="R294" s="5"/>
      <c r="S294" s="5"/>
      <c r="T294" s="5"/>
      <c r="U294" s="5"/>
      <c r="V294" s="5"/>
      <c r="W294" s="5"/>
      <c r="X294" s="5"/>
      <c r="Y294" s="5"/>
      <c r="Z294" s="5"/>
      <c r="AA294" s="5"/>
      <c r="AB294" s="5"/>
      <c r="AC294" s="5"/>
    </row>
    <row r="295" spans="1:29" ht="21" customHeight="1">
      <c r="A295" s="5" t="s">
        <v>2816</v>
      </c>
      <c r="B295" s="5" t="s">
        <v>2818</v>
      </c>
      <c r="C295" s="5" t="s">
        <v>20</v>
      </c>
      <c r="D295" s="5" t="s">
        <v>21</v>
      </c>
      <c r="E295" s="5" t="s">
        <v>45</v>
      </c>
      <c r="F295" s="7">
        <v>10</v>
      </c>
      <c r="G295" s="7">
        <v>20</v>
      </c>
      <c r="H295" s="5" t="s">
        <v>144</v>
      </c>
      <c r="I295" s="9" t="s">
        <v>47</v>
      </c>
      <c r="J295" s="5" t="s">
        <v>663</v>
      </c>
      <c r="K295" s="5" t="s">
        <v>2822</v>
      </c>
      <c r="L295" s="5" t="s">
        <v>2824</v>
      </c>
      <c r="M295" s="5" t="s">
        <v>37</v>
      </c>
      <c r="N295" s="5" t="s">
        <v>55</v>
      </c>
      <c r="O295" s="5"/>
      <c r="P295" s="5"/>
      <c r="Q295" s="5"/>
      <c r="R295" s="5"/>
      <c r="S295" s="5"/>
      <c r="T295" s="5"/>
      <c r="U295" s="5"/>
      <c r="V295" s="5"/>
      <c r="W295" s="5"/>
      <c r="X295" s="5"/>
      <c r="Y295" s="5"/>
      <c r="Z295" s="5"/>
      <c r="AA295" s="5"/>
      <c r="AB295" s="5"/>
      <c r="AC295" s="5"/>
    </row>
    <row r="296" spans="1:29" ht="21" customHeight="1">
      <c r="A296" s="5" t="s">
        <v>2826</v>
      </c>
      <c r="B296" s="5" t="s">
        <v>2827</v>
      </c>
      <c r="C296" s="5" t="s">
        <v>41</v>
      </c>
      <c r="D296" s="5" t="s">
        <v>94</v>
      </c>
      <c r="E296" s="5" t="s">
        <v>29</v>
      </c>
      <c r="F296" s="7">
        <v>10</v>
      </c>
      <c r="G296" s="7">
        <v>15</v>
      </c>
      <c r="H296" s="5" t="s">
        <v>56</v>
      </c>
      <c r="I296" s="5" t="s">
        <v>125</v>
      </c>
      <c r="J296" s="5" t="s">
        <v>106</v>
      </c>
      <c r="K296" s="5" t="s">
        <v>2829</v>
      </c>
      <c r="L296" s="5" t="s">
        <v>2830</v>
      </c>
      <c r="M296" s="5" t="s">
        <v>100</v>
      </c>
      <c r="N296" s="5" t="s">
        <v>271</v>
      </c>
      <c r="O296" s="5"/>
      <c r="P296" s="5"/>
      <c r="Q296" s="5"/>
      <c r="R296" s="5"/>
      <c r="S296" s="5"/>
      <c r="T296" s="5"/>
      <c r="U296" s="5"/>
      <c r="V296" s="5"/>
      <c r="W296" s="5"/>
      <c r="X296" s="5"/>
      <c r="Y296" s="5"/>
      <c r="Z296" s="5"/>
      <c r="AA296" s="5"/>
      <c r="AB296" s="5"/>
      <c r="AC296" s="5"/>
    </row>
    <row r="297" spans="1:29" ht="21" customHeight="1">
      <c r="A297" s="5" t="s">
        <v>130</v>
      </c>
      <c r="B297" s="5" t="s">
        <v>2832</v>
      </c>
      <c r="C297" s="5" t="s">
        <v>170</v>
      </c>
      <c r="D297" s="5" t="s">
        <v>435</v>
      </c>
      <c r="E297" s="5" t="s">
        <v>29</v>
      </c>
      <c r="F297" s="7">
        <v>10</v>
      </c>
      <c r="G297" s="7">
        <v>15</v>
      </c>
      <c r="H297" s="5" t="s">
        <v>56</v>
      </c>
      <c r="I297" s="5" t="s">
        <v>108</v>
      </c>
      <c r="J297" s="5" t="s">
        <v>57</v>
      </c>
      <c r="K297" s="5"/>
      <c r="L297" s="5" t="s">
        <v>2836</v>
      </c>
      <c r="M297" s="5" t="s">
        <v>37</v>
      </c>
      <c r="N297" s="5" t="s">
        <v>55</v>
      </c>
      <c r="O297" s="5"/>
      <c r="P297" s="5"/>
      <c r="Q297" s="5"/>
      <c r="R297" s="5"/>
      <c r="S297" s="5"/>
      <c r="T297" s="5"/>
      <c r="U297" s="5"/>
      <c r="V297" s="5"/>
      <c r="W297" s="5"/>
      <c r="X297" s="5"/>
      <c r="Y297" s="5"/>
      <c r="Z297" s="5"/>
      <c r="AA297" s="5"/>
      <c r="AB297" s="5"/>
      <c r="AC297" s="5"/>
    </row>
    <row r="298" spans="1:29" ht="21" customHeight="1">
      <c r="A298" s="5" t="s">
        <v>1099</v>
      </c>
      <c r="B298" s="5" t="s">
        <v>2841</v>
      </c>
      <c r="C298" s="5" t="s">
        <v>41</v>
      </c>
      <c r="D298" s="5" t="s">
        <v>47</v>
      </c>
      <c r="E298" s="5" t="s">
        <v>29</v>
      </c>
      <c r="F298" s="7">
        <v>10</v>
      </c>
      <c r="G298" s="7">
        <v>15</v>
      </c>
      <c r="H298" s="5" t="s">
        <v>56</v>
      </c>
      <c r="I298" s="9" t="s">
        <v>47</v>
      </c>
      <c r="J298" s="5" t="s">
        <v>2844</v>
      </c>
      <c r="K298" s="5" t="s">
        <v>2845</v>
      </c>
      <c r="L298" s="5" t="s">
        <v>2847</v>
      </c>
      <c r="M298" s="5" t="s">
        <v>53</v>
      </c>
      <c r="N298" s="5" t="s">
        <v>55</v>
      </c>
      <c r="O298" s="5"/>
      <c r="P298" s="5"/>
      <c r="Q298" s="5"/>
      <c r="R298" s="5"/>
      <c r="S298" s="5"/>
      <c r="T298" s="5"/>
      <c r="U298" s="5"/>
      <c r="V298" s="5"/>
      <c r="W298" s="5"/>
      <c r="X298" s="5"/>
      <c r="Y298" s="5"/>
      <c r="Z298" s="5"/>
      <c r="AA298" s="5"/>
      <c r="AB298" s="5"/>
      <c r="AC298" s="5"/>
    </row>
    <row r="299" spans="1:29" ht="21" customHeight="1">
      <c r="A299" s="5" t="s">
        <v>130</v>
      </c>
      <c r="B299" s="5" t="s">
        <v>2850</v>
      </c>
      <c r="C299" s="5" t="s">
        <v>41</v>
      </c>
      <c r="D299" s="5" t="s">
        <v>94</v>
      </c>
      <c r="E299" s="5" t="s">
        <v>45</v>
      </c>
      <c r="F299" s="7">
        <v>10</v>
      </c>
      <c r="G299" s="7">
        <v>20</v>
      </c>
      <c r="H299" s="5" t="s">
        <v>144</v>
      </c>
      <c r="I299" s="5" t="s">
        <v>31</v>
      </c>
      <c r="J299" s="5" t="s">
        <v>87</v>
      </c>
      <c r="K299" s="5" t="s">
        <v>2852</v>
      </c>
      <c r="L299" s="5" t="s">
        <v>2854</v>
      </c>
      <c r="M299" s="5" t="s">
        <v>53</v>
      </c>
      <c r="N299" s="5" t="s">
        <v>55</v>
      </c>
      <c r="O299" s="5"/>
      <c r="P299" s="5"/>
      <c r="Q299" s="5"/>
      <c r="R299" s="5"/>
      <c r="S299" s="5"/>
      <c r="T299" s="5"/>
      <c r="U299" s="5"/>
      <c r="V299" s="5"/>
      <c r="W299" s="5"/>
      <c r="X299" s="5"/>
      <c r="Y299" s="5"/>
      <c r="Z299" s="5"/>
      <c r="AA299" s="5"/>
      <c r="AB299" s="5"/>
      <c r="AC299" s="5"/>
    </row>
    <row r="300" spans="1:29" ht="21" customHeight="1">
      <c r="A300" s="5" t="s">
        <v>50</v>
      </c>
      <c r="B300" s="5" t="s">
        <v>2855</v>
      </c>
      <c r="C300" s="5" t="s">
        <v>170</v>
      </c>
      <c r="D300" s="5" t="s">
        <v>342</v>
      </c>
      <c r="E300" s="5" t="s">
        <v>29</v>
      </c>
      <c r="F300" s="7">
        <v>10</v>
      </c>
      <c r="G300" s="7">
        <v>20</v>
      </c>
      <c r="H300" s="5" t="s">
        <v>144</v>
      </c>
      <c r="I300" s="5" t="s">
        <v>31</v>
      </c>
      <c r="J300" s="5" t="s">
        <v>644</v>
      </c>
      <c r="K300" s="5" t="s">
        <v>2860</v>
      </c>
      <c r="L300" s="5" t="s">
        <v>2863</v>
      </c>
      <c r="M300" s="5" t="s">
        <v>53</v>
      </c>
      <c r="N300" s="5" t="s">
        <v>55</v>
      </c>
      <c r="O300" s="5"/>
      <c r="P300" s="5"/>
      <c r="Q300" s="5"/>
      <c r="R300" s="5"/>
      <c r="S300" s="5"/>
      <c r="T300" s="5"/>
      <c r="U300" s="5"/>
      <c r="V300" s="5"/>
      <c r="W300" s="5"/>
      <c r="X300" s="5"/>
      <c r="Y300" s="5"/>
      <c r="Z300" s="5"/>
      <c r="AA300" s="5"/>
      <c r="AB300" s="5"/>
      <c r="AC300" s="5"/>
    </row>
    <row r="301" spans="1:29" ht="21" customHeight="1">
      <c r="A301" s="5" t="s">
        <v>2864</v>
      </c>
      <c r="B301" s="5" t="s">
        <v>2865</v>
      </c>
      <c r="C301" s="5" t="s">
        <v>27</v>
      </c>
      <c r="D301" s="5" t="s">
        <v>212</v>
      </c>
      <c r="E301" s="5" t="s">
        <v>45</v>
      </c>
      <c r="F301" s="7">
        <v>10</v>
      </c>
      <c r="G301" s="7">
        <v>30</v>
      </c>
      <c r="H301" s="5" t="s">
        <v>2866</v>
      </c>
      <c r="I301" s="9" t="s">
        <v>47</v>
      </c>
      <c r="J301" s="5" t="s">
        <v>403</v>
      </c>
      <c r="K301" s="5"/>
      <c r="L301" s="5" t="s">
        <v>2868</v>
      </c>
      <c r="M301" s="5" t="s">
        <v>53</v>
      </c>
      <c r="N301" s="5" t="s">
        <v>271</v>
      </c>
      <c r="O301" s="5"/>
      <c r="P301" s="5"/>
      <c r="Q301" s="5"/>
      <c r="R301" s="5"/>
      <c r="S301" s="5"/>
      <c r="T301" s="5"/>
      <c r="U301" s="5"/>
      <c r="V301" s="5"/>
      <c r="W301" s="5"/>
      <c r="X301" s="5"/>
      <c r="Y301" s="5"/>
      <c r="Z301" s="5"/>
      <c r="AA301" s="5"/>
      <c r="AB301" s="5"/>
      <c r="AC301" s="5"/>
    </row>
    <row r="302" spans="1:29" ht="21" customHeight="1">
      <c r="A302" s="5" t="s">
        <v>130</v>
      </c>
      <c r="B302" s="5" t="s">
        <v>2870</v>
      </c>
      <c r="C302" s="5" t="s">
        <v>27</v>
      </c>
      <c r="D302" s="5" t="s">
        <v>212</v>
      </c>
      <c r="E302" s="5" t="s">
        <v>45</v>
      </c>
      <c r="F302" s="7">
        <v>10</v>
      </c>
      <c r="G302" s="7">
        <v>15</v>
      </c>
      <c r="H302" s="5" t="s">
        <v>56</v>
      </c>
      <c r="I302" s="5" t="s">
        <v>125</v>
      </c>
      <c r="J302" s="5" t="s">
        <v>117</v>
      </c>
      <c r="K302" s="5" t="s">
        <v>2875</v>
      </c>
      <c r="L302" s="5" t="s">
        <v>2877</v>
      </c>
      <c r="M302" s="5" t="s">
        <v>53</v>
      </c>
      <c r="N302" s="5" t="s">
        <v>55</v>
      </c>
      <c r="O302" s="5"/>
      <c r="P302" s="5"/>
      <c r="Q302" s="5"/>
      <c r="R302" s="5"/>
      <c r="S302" s="5"/>
      <c r="T302" s="5"/>
      <c r="U302" s="5"/>
      <c r="V302" s="5"/>
      <c r="W302" s="5"/>
      <c r="X302" s="5"/>
      <c r="Y302" s="5"/>
      <c r="Z302" s="5"/>
      <c r="AA302" s="5"/>
      <c r="AB302" s="5"/>
      <c r="AC302" s="5"/>
    </row>
    <row r="303" spans="1:29" ht="21" customHeight="1">
      <c r="A303" s="5" t="s">
        <v>2881</v>
      </c>
      <c r="B303" s="5" t="s">
        <v>2882</v>
      </c>
      <c r="C303" s="5" t="s">
        <v>170</v>
      </c>
      <c r="D303" s="5" t="s">
        <v>47</v>
      </c>
      <c r="E303" s="5" t="s">
        <v>45</v>
      </c>
      <c r="F303" s="7">
        <v>10</v>
      </c>
      <c r="G303" s="7">
        <v>25</v>
      </c>
      <c r="H303" s="5" t="s">
        <v>2463</v>
      </c>
      <c r="I303" s="5" t="s">
        <v>66</v>
      </c>
      <c r="J303" s="5" t="s">
        <v>224</v>
      </c>
      <c r="K303" s="5"/>
      <c r="L303" s="5" t="s">
        <v>2885</v>
      </c>
      <c r="M303" s="5" t="s">
        <v>100</v>
      </c>
      <c r="N303" s="5" t="s">
        <v>55</v>
      </c>
      <c r="O303" s="5"/>
      <c r="P303" s="5"/>
      <c r="Q303" s="5"/>
      <c r="R303" s="5"/>
      <c r="S303" s="5"/>
      <c r="T303" s="5"/>
      <c r="U303" s="5"/>
      <c r="V303" s="5"/>
      <c r="W303" s="5"/>
      <c r="X303" s="5"/>
      <c r="Y303" s="5"/>
      <c r="Z303" s="5"/>
      <c r="AA303" s="5"/>
      <c r="AB303" s="5"/>
      <c r="AC303" s="5"/>
    </row>
    <row r="304" spans="1:29" ht="21" customHeight="1">
      <c r="A304" s="5" t="s">
        <v>130</v>
      </c>
      <c r="B304" s="5" t="s">
        <v>2888</v>
      </c>
      <c r="C304" s="5" t="s">
        <v>27</v>
      </c>
      <c r="D304" s="5" t="s">
        <v>119</v>
      </c>
      <c r="E304" s="5" t="s">
        <v>45</v>
      </c>
      <c r="F304" s="7">
        <v>10</v>
      </c>
      <c r="G304" s="7">
        <v>15</v>
      </c>
      <c r="H304" s="5" t="s">
        <v>56</v>
      </c>
      <c r="I304" s="5" t="s">
        <v>31</v>
      </c>
      <c r="J304" s="5" t="s">
        <v>224</v>
      </c>
      <c r="K304" s="5" t="s">
        <v>2891</v>
      </c>
      <c r="L304" s="5" t="s">
        <v>2892</v>
      </c>
      <c r="M304" s="5" t="s">
        <v>53</v>
      </c>
      <c r="N304" s="5" t="s">
        <v>55</v>
      </c>
      <c r="O304" s="5"/>
      <c r="P304" s="5"/>
      <c r="Q304" s="5"/>
      <c r="R304" s="5"/>
      <c r="S304" s="5"/>
      <c r="T304" s="5"/>
      <c r="U304" s="5"/>
      <c r="V304" s="5"/>
      <c r="W304" s="5"/>
      <c r="X304" s="5"/>
      <c r="Y304" s="5"/>
      <c r="Z304" s="5"/>
      <c r="AA304" s="5"/>
      <c r="AB304" s="5"/>
      <c r="AC304" s="5"/>
    </row>
    <row r="305" spans="1:29" ht="21" customHeight="1">
      <c r="A305" s="5" t="s">
        <v>130</v>
      </c>
      <c r="B305" s="5" t="s">
        <v>2896</v>
      </c>
      <c r="C305" s="5" t="s">
        <v>41</v>
      </c>
      <c r="D305" s="5" t="s">
        <v>47</v>
      </c>
      <c r="E305" s="5" t="s">
        <v>29</v>
      </c>
      <c r="F305" s="7">
        <v>10</v>
      </c>
      <c r="G305" s="7">
        <v>15</v>
      </c>
      <c r="H305" s="5" t="s">
        <v>56</v>
      </c>
      <c r="I305" s="5" t="s">
        <v>31</v>
      </c>
      <c r="J305" s="5" t="s">
        <v>57</v>
      </c>
      <c r="K305" s="5" t="s">
        <v>2900</v>
      </c>
      <c r="L305" s="5"/>
      <c r="M305" s="5" t="s">
        <v>37</v>
      </c>
      <c r="N305" s="5" t="s">
        <v>55</v>
      </c>
      <c r="O305" s="5"/>
      <c r="P305" s="5"/>
      <c r="Q305" s="5"/>
      <c r="R305" s="5"/>
      <c r="S305" s="5"/>
      <c r="T305" s="5"/>
      <c r="U305" s="5"/>
      <c r="V305" s="5"/>
      <c r="W305" s="5"/>
      <c r="X305" s="5"/>
      <c r="Y305" s="5"/>
      <c r="Z305" s="5"/>
      <c r="AA305" s="5"/>
      <c r="AB305" s="5"/>
      <c r="AC305" s="5"/>
    </row>
    <row r="306" spans="1:29" ht="21" customHeight="1">
      <c r="A306" s="5" t="s">
        <v>2906</v>
      </c>
      <c r="B306" s="5" t="s">
        <v>2907</v>
      </c>
      <c r="C306" s="5" t="s">
        <v>20</v>
      </c>
      <c r="D306" s="5" t="s">
        <v>21</v>
      </c>
      <c r="E306" s="5" t="s">
        <v>29</v>
      </c>
      <c r="F306" s="7">
        <v>10</v>
      </c>
      <c r="G306" s="7">
        <v>15</v>
      </c>
      <c r="H306" s="5" t="s">
        <v>56</v>
      </c>
      <c r="I306" s="5" t="s">
        <v>108</v>
      </c>
      <c r="J306" s="5" t="s">
        <v>586</v>
      </c>
      <c r="K306" s="5" t="s">
        <v>2910</v>
      </c>
      <c r="L306" s="5" t="s">
        <v>2911</v>
      </c>
      <c r="M306" s="5" t="s">
        <v>37</v>
      </c>
      <c r="N306" s="5" t="s">
        <v>405</v>
      </c>
      <c r="O306" s="5"/>
      <c r="P306" s="5"/>
      <c r="Q306" s="5"/>
      <c r="R306" s="5"/>
      <c r="S306" s="5"/>
      <c r="T306" s="5"/>
      <c r="U306" s="5"/>
      <c r="V306" s="5"/>
      <c r="W306" s="5"/>
      <c r="X306" s="5"/>
      <c r="Y306" s="5"/>
      <c r="Z306" s="5"/>
      <c r="AA306" s="5"/>
      <c r="AB306" s="5"/>
      <c r="AC306" s="5"/>
    </row>
    <row r="307" spans="1:29" ht="21" customHeight="1">
      <c r="A307" s="5" t="s">
        <v>130</v>
      </c>
      <c r="B307" s="5" t="s">
        <v>2917</v>
      </c>
      <c r="C307" s="5" t="s">
        <v>170</v>
      </c>
      <c r="D307" s="5" t="s">
        <v>390</v>
      </c>
      <c r="E307" s="5" t="s">
        <v>45</v>
      </c>
      <c r="F307" s="7">
        <v>10</v>
      </c>
      <c r="G307" s="7">
        <v>15</v>
      </c>
      <c r="H307" s="5" t="s">
        <v>56</v>
      </c>
      <c r="I307" s="5" t="s">
        <v>31</v>
      </c>
      <c r="J307" s="5" t="s">
        <v>2067</v>
      </c>
      <c r="K307" s="5" t="s">
        <v>2920</v>
      </c>
      <c r="L307" s="5" t="s">
        <v>2921</v>
      </c>
      <c r="M307" s="5" t="s">
        <v>42</v>
      </c>
      <c r="N307" s="5" t="s">
        <v>55</v>
      </c>
      <c r="O307" s="5"/>
      <c r="P307" s="5"/>
      <c r="Q307" s="5"/>
      <c r="R307" s="5"/>
      <c r="S307" s="5"/>
      <c r="T307" s="5"/>
      <c r="U307" s="5"/>
      <c r="V307" s="5"/>
      <c r="W307" s="5"/>
      <c r="X307" s="5"/>
      <c r="Y307" s="5"/>
      <c r="Z307" s="5"/>
      <c r="AA307" s="5"/>
      <c r="AB307" s="5"/>
      <c r="AC307" s="5"/>
    </row>
    <row r="308" spans="1:29" ht="21" customHeight="1">
      <c r="A308" s="5" t="s">
        <v>130</v>
      </c>
      <c r="B308" s="5" t="s">
        <v>2926</v>
      </c>
      <c r="C308" s="5" t="s">
        <v>41</v>
      </c>
      <c r="D308" s="5" t="s">
        <v>43</v>
      </c>
      <c r="E308" s="5" t="s">
        <v>29</v>
      </c>
      <c r="F308" s="7">
        <v>10</v>
      </c>
      <c r="G308" s="7">
        <v>19</v>
      </c>
      <c r="H308" s="5" t="s">
        <v>2928</v>
      </c>
      <c r="I308" s="5" t="s">
        <v>31</v>
      </c>
      <c r="J308" s="5" t="s">
        <v>68</v>
      </c>
      <c r="K308" s="5" t="s">
        <v>2930</v>
      </c>
      <c r="L308" s="5" t="s">
        <v>2932</v>
      </c>
      <c r="M308" s="5" t="s">
        <v>42</v>
      </c>
      <c r="N308" s="5" t="s">
        <v>38</v>
      </c>
      <c r="O308" s="5"/>
      <c r="P308" s="5"/>
      <c r="Q308" s="5"/>
      <c r="R308" s="5"/>
      <c r="S308" s="5"/>
      <c r="T308" s="5"/>
      <c r="U308" s="5"/>
      <c r="V308" s="5"/>
      <c r="W308" s="5"/>
      <c r="X308" s="5"/>
      <c r="Y308" s="5"/>
      <c r="Z308" s="5"/>
      <c r="AA308" s="5"/>
      <c r="AB308" s="5"/>
      <c r="AC308" s="5"/>
    </row>
    <row r="309" spans="1:29" ht="21" customHeight="1">
      <c r="A309" s="5" t="s">
        <v>2939</v>
      </c>
      <c r="B309" s="5" t="s">
        <v>2940</v>
      </c>
      <c r="C309" s="5" t="s">
        <v>41</v>
      </c>
      <c r="D309" s="5" t="s">
        <v>169</v>
      </c>
      <c r="E309" s="5" t="s">
        <v>45</v>
      </c>
      <c r="F309" s="7">
        <v>10</v>
      </c>
      <c r="G309" s="7">
        <v>15</v>
      </c>
      <c r="H309" s="5" t="s">
        <v>56</v>
      </c>
      <c r="I309" s="5" t="s">
        <v>31</v>
      </c>
      <c r="J309" s="5" t="s">
        <v>68</v>
      </c>
      <c r="K309" s="5" t="s">
        <v>2941</v>
      </c>
      <c r="L309" s="5" t="s">
        <v>2944</v>
      </c>
      <c r="M309" s="5" t="s">
        <v>42</v>
      </c>
      <c r="N309" s="5" t="s">
        <v>55</v>
      </c>
      <c r="O309" s="5"/>
      <c r="P309" s="5"/>
      <c r="Q309" s="5"/>
      <c r="R309" s="5"/>
      <c r="S309" s="5"/>
      <c r="T309" s="5"/>
      <c r="U309" s="5"/>
      <c r="V309" s="5"/>
      <c r="W309" s="5"/>
      <c r="X309" s="5"/>
      <c r="Y309" s="5"/>
      <c r="Z309" s="5"/>
      <c r="AA309" s="5"/>
      <c r="AB309" s="5"/>
      <c r="AC309" s="5"/>
    </row>
    <row r="310" spans="1:29" ht="21" customHeight="1">
      <c r="A310" s="5" t="s">
        <v>2948</v>
      </c>
      <c r="B310" s="5" t="s">
        <v>2949</v>
      </c>
      <c r="C310" s="5" t="s">
        <v>27</v>
      </c>
      <c r="D310" s="5" t="s">
        <v>75</v>
      </c>
      <c r="E310" s="5" t="s">
        <v>45</v>
      </c>
      <c r="F310" s="7">
        <v>10</v>
      </c>
      <c r="G310" s="7">
        <v>20</v>
      </c>
      <c r="H310" s="5" t="s">
        <v>144</v>
      </c>
      <c r="I310" s="5" t="s">
        <v>108</v>
      </c>
      <c r="J310" s="5" t="s">
        <v>297</v>
      </c>
      <c r="K310" s="5" t="s">
        <v>2953</v>
      </c>
      <c r="L310" s="5" t="s">
        <v>2955</v>
      </c>
      <c r="M310" s="5" t="s">
        <v>648</v>
      </c>
      <c r="N310" s="5" t="s">
        <v>38</v>
      </c>
      <c r="O310" s="5"/>
      <c r="P310" s="5"/>
      <c r="Q310" s="5"/>
      <c r="R310" s="5"/>
      <c r="S310" s="5"/>
      <c r="T310" s="5"/>
      <c r="U310" s="5"/>
      <c r="V310" s="5"/>
      <c r="W310" s="5"/>
      <c r="X310" s="5"/>
      <c r="Y310" s="5"/>
      <c r="Z310" s="5"/>
      <c r="AA310" s="5"/>
      <c r="AB310" s="5"/>
      <c r="AC310" s="5"/>
    </row>
    <row r="311" spans="1:29" ht="21" customHeight="1">
      <c r="A311" s="5" t="s">
        <v>631</v>
      </c>
      <c r="B311" s="5" t="s">
        <v>2960</v>
      </c>
      <c r="C311" s="5" t="s">
        <v>170</v>
      </c>
      <c r="D311" s="5" t="s">
        <v>47</v>
      </c>
      <c r="E311" s="5" t="s">
        <v>45</v>
      </c>
      <c r="F311" s="7">
        <v>10</v>
      </c>
      <c r="G311" s="7">
        <v>15</v>
      </c>
      <c r="H311" s="5" t="s">
        <v>56</v>
      </c>
      <c r="I311" s="5" t="s">
        <v>108</v>
      </c>
      <c r="J311" s="5" t="s">
        <v>883</v>
      </c>
      <c r="K311" s="5" t="s">
        <v>2962</v>
      </c>
      <c r="L311" s="5" t="s">
        <v>2963</v>
      </c>
      <c r="M311" s="5" t="s">
        <v>37</v>
      </c>
      <c r="N311" s="5" t="s">
        <v>55</v>
      </c>
      <c r="O311" s="5"/>
      <c r="P311" s="5"/>
      <c r="Q311" s="5"/>
      <c r="R311" s="5"/>
      <c r="S311" s="5"/>
      <c r="T311" s="5"/>
      <c r="U311" s="5"/>
      <c r="V311" s="5"/>
      <c r="W311" s="5"/>
      <c r="X311" s="5"/>
      <c r="Y311" s="5"/>
      <c r="Z311" s="5"/>
      <c r="AA311" s="5"/>
      <c r="AB311" s="5"/>
      <c r="AC311" s="5"/>
    </row>
    <row r="312" spans="1:29" ht="21" customHeight="1">
      <c r="A312" s="5" t="s">
        <v>2966</v>
      </c>
      <c r="B312" s="5" t="s">
        <v>2967</v>
      </c>
      <c r="C312" s="5" t="s">
        <v>20</v>
      </c>
      <c r="D312" s="5" t="s">
        <v>21</v>
      </c>
      <c r="E312" s="5" t="s">
        <v>45</v>
      </c>
      <c r="F312" s="7">
        <v>10</v>
      </c>
      <c r="G312" s="7">
        <v>15</v>
      </c>
      <c r="H312" s="5" t="s">
        <v>56</v>
      </c>
      <c r="I312" s="9" t="s">
        <v>47</v>
      </c>
      <c r="J312" s="5" t="s">
        <v>110</v>
      </c>
      <c r="K312" s="5" t="s">
        <v>2972</v>
      </c>
      <c r="L312" s="5" t="s">
        <v>2973</v>
      </c>
      <c r="M312" s="5" t="s">
        <v>53</v>
      </c>
      <c r="N312" s="5" t="s">
        <v>405</v>
      </c>
      <c r="O312" s="5"/>
      <c r="P312" s="5"/>
      <c r="Q312" s="5"/>
      <c r="R312" s="5"/>
      <c r="S312" s="5"/>
      <c r="T312" s="5"/>
      <c r="U312" s="5"/>
      <c r="V312" s="5"/>
      <c r="W312" s="5"/>
      <c r="X312" s="5"/>
      <c r="Y312" s="5"/>
      <c r="Z312" s="5"/>
      <c r="AA312" s="5"/>
      <c r="AB312" s="5"/>
      <c r="AC312" s="5"/>
    </row>
    <row r="313" spans="1:29" ht="21" customHeight="1">
      <c r="A313" s="5" t="s">
        <v>264</v>
      </c>
      <c r="B313" s="5" t="s">
        <v>2979</v>
      </c>
      <c r="C313" s="5" t="s">
        <v>170</v>
      </c>
      <c r="D313" s="5" t="s">
        <v>47</v>
      </c>
      <c r="E313" s="5" t="s">
        <v>45</v>
      </c>
      <c r="F313" s="7">
        <v>10</v>
      </c>
      <c r="G313" s="7">
        <v>15</v>
      </c>
      <c r="H313" s="5" t="s">
        <v>56</v>
      </c>
      <c r="I313" s="5" t="s">
        <v>108</v>
      </c>
      <c r="J313" s="5" t="s">
        <v>57</v>
      </c>
      <c r="K313" s="5"/>
      <c r="L313" s="5" t="s">
        <v>2983</v>
      </c>
      <c r="M313" s="5" t="s">
        <v>1599</v>
      </c>
      <c r="N313" s="5" t="s">
        <v>405</v>
      </c>
      <c r="O313" s="5"/>
      <c r="P313" s="5"/>
      <c r="Q313" s="5"/>
      <c r="R313" s="5"/>
      <c r="S313" s="5"/>
      <c r="T313" s="5"/>
      <c r="U313" s="5"/>
      <c r="V313" s="5"/>
      <c r="W313" s="5"/>
      <c r="X313" s="5"/>
      <c r="Y313" s="5"/>
      <c r="Z313" s="5"/>
      <c r="AA313" s="5"/>
      <c r="AB313" s="5"/>
      <c r="AC313" s="5"/>
    </row>
    <row r="314" spans="1:29" ht="21" customHeight="1">
      <c r="A314" s="5" t="s">
        <v>2986</v>
      </c>
      <c r="B314" s="5" t="s">
        <v>2988</v>
      </c>
      <c r="C314" s="5" t="s">
        <v>170</v>
      </c>
      <c r="D314" s="5" t="s">
        <v>378</v>
      </c>
      <c r="E314" s="5" t="s">
        <v>45</v>
      </c>
      <c r="F314" s="7">
        <v>10</v>
      </c>
      <c r="G314" s="7">
        <v>15</v>
      </c>
      <c r="H314" s="5" t="s">
        <v>56</v>
      </c>
      <c r="I314" s="5" t="s">
        <v>31</v>
      </c>
      <c r="J314" s="5" t="s">
        <v>57</v>
      </c>
      <c r="K314" s="5" t="s">
        <v>2991</v>
      </c>
      <c r="L314" s="5" t="s">
        <v>2995</v>
      </c>
      <c r="M314" s="5" t="s">
        <v>53</v>
      </c>
      <c r="N314" s="5" t="s">
        <v>237</v>
      </c>
      <c r="O314" s="5"/>
      <c r="P314" s="5"/>
      <c r="Q314" s="5"/>
      <c r="R314" s="5"/>
      <c r="S314" s="5"/>
      <c r="T314" s="5"/>
      <c r="U314" s="5"/>
      <c r="V314" s="5"/>
      <c r="W314" s="5"/>
      <c r="X314" s="5"/>
      <c r="Y314" s="5"/>
      <c r="Z314" s="5"/>
      <c r="AA314" s="5"/>
      <c r="AB314" s="5"/>
      <c r="AC314" s="5"/>
    </row>
    <row r="315" spans="1:29" ht="21" customHeight="1">
      <c r="A315" s="5" t="s">
        <v>2997</v>
      </c>
      <c r="B315" s="5" t="s">
        <v>2999</v>
      </c>
      <c r="C315" s="5" t="s">
        <v>27</v>
      </c>
      <c r="D315" s="5" t="s">
        <v>47</v>
      </c>
      <c r="E315" s="5" t="s">
        <v>45</v>
      </c>
      <c r="F315" s="7">
        <v>10</v>
      </c>
      <c r="G315" s="7">
        <v>20</v>
      </c>
      <c r="H315" s="5" t="s">
        <v>144</v>
      </c>
      <c r="I315" s="5" t="s">
        <v>108</v>
      </c>
      <c r="J315" s="5" t="s">
        <v>57</v>
      </c>
      <c r="K315" s="5" t="s">
        <v>3001</v>
      </c>
      <c r="L315" s="5" t="s">
        <v>3003</v>
      </c>
      <c r="M315" s="5" t="s">
        <v>37</v>
      </c>
      <c r="N315" s="5" t="s">
        <v>55</v>
      </c>
      <c r="O315" s="5"/>
      <c r="P315" s="5"/>
      <c r="Q315" s="5"/>
      <c r="R315" s="5"/>
      <c r="S315" s="5"/>
      <c r="T315" s="5"/>
      <c r="U315" s="5"/>
      <c r="V315" s="5"/>
      <c r="W315" s="5"/>
      <c r="X315" s="5"/>
      <c r="Y315" s="5"/>
      <c r="Z315" s="5"/>
      <c r="AA315" s="5"/>
      <c r="AB315" s="5"/>
      <c r="AC315" s="5"/>
    </row>
    <row r="316" spans="1:29" ht="21" customHeight="1">
      <c r="A316" s="5" t="s">
        <v>3008</v>
      </c>
      <c r="B316" s="5" t="s">
        <v>3009</v>
      </c>
      <c r="C316" s="5" t="s">
        <v>170</v>
      </c>
      <c r="D316" s="5" t="s">
        <v>342</v>
      </c>
      <c r="E316" s="5" t="s">
        <v>45</v>
      </c>
      <c r="F316" s="7">
        <v>10</v>
      </c>
      <c r="G316" s="7">
        <v>15</v>
      </c>
      <c r="H316" s="5" t="s">
        <v>56</v>
      </c>
      <c r="I316" s="5" t="s">
        <v>31</v>
      </c>
      <c r="J316" s="5" t="s">
        <v>106</v>
      </c>
      <c r="K316" s="5" t="s">
        <v>3012</v>
      </c>
      <c r="L316" s="5" t="s">
        <v>3013</v>
      </c>
      <c r="M316" s="5" t="s">
        <v>53</v>
      </c>
      <c r="N316" s="5" t="s">
        <v>55</v>
      </c>
      <c r="O316" s="5"/>
      <c r="P316" s="5"/>
      <c r="Q316" s="5"/>
      <c r="R316" s="5"/>
      <c r="S316" s="5"/>
      <c r="T316" s="5"/>
      <c r="U316" s="5"/>
      <c r="V316" s="5"/>
      <c r="W316" s="5"/>
      <c r="X316" s="5"/>
      <c r="Y316" s="5"/>
      <c r="Z316" s="5"/>
      <c r="AA316" s="5"/>
      <c r="AB316" s="5"/>
      <c r="AC316" s="5"/>
    </row>
    <row r="317" spans="1:29" ht="21" customHeight="1">
      <c r="A317" s="5" t="s">
        <v>1099</v>
      </c>
      <c r="B317" s="5" t="s">
        <v>3017</v>
      </c>
      <c r="C317" s="5" t="s">
        <v>41</v>
      </c>
      <c r="D317" s="5" t="s">
        <v>114</v>
      </c>
      <c r="E317" s="5" t="s">
        <v>45</v>
      </c>
      <c r="F317" s="7">
        <v>10</v>
      </c>
      <c r="G317" s="7">
        <v>25</v>
      </c>
      <c r="H317" s="5" t="s">
        <v>2463</v>
      </c>
      <c r="I317" s="5" t="s">
        <v>108</v>
      </c>
      <c r="J317" s="5" t="s">
        <v>516</v>
      </c>
      <c r="K317" s="5" t="s">
        <v>3019</v>
      </c>
      <c r="L317" s="5" t="s">
        <v>3022</v>
      </c>
      <c r="M317" s="5" t="s">
        <v>53</v>
      </c>
      <c r="N317" s="5" t="s">
        <v>55</v>
      </c>
      <c r="O317" s="5"/>
      <c r="P317" s="5"/>
      <c r="Q317" s="5"/>
      <c r="R317" s="5"/>
      <c r="S317" s="5"/>
      <c r="T317" s="5"/>
      <c r="U317" s="5"/>
      <c r="V317" s="5"/>
      <c r="W317" s="5"/>
      <c r="X317" s="5"/>
      <c r="Y317" s="5"/>
      <c r="Z317" s="5"/>
      <c r="AA317" s="5"/>
      <c r="AB317" s="5"/>
      <c r="AC317" s="5"/>
    </row>
    <row r="318" spans="1:29" ht="21" customHeight="1">
      <c r="A318" s="5" t="s">
        <v>130</v>
      </c>
      <c r="B318" s="5" t="s">
        <v>3027</v>
      </c>
      <c r="C318" s="5" t="s">
        <v>27</v>
      </c>
      <c r="D318" s="5" t="s">
        <v>85</v>
      </c>
      <c r="E318" s="5" t="s">
        <v>45</v>
      </c>
      <c r="F318" s="7">
        <v>10</v>
      </c>
      <c r="G318" s="7">
        <v>15</v>
      </c>
      <c r="H318" s="5" t="s">
        <v>56</v>
      </c>
      <c r="I318" s="5" t="s">
        <v>31</v>
      </c>
      <c r="J318" s="5" t="s">
        <v>2578</v>
      </c>
      <c r="K318" s="5" t="s">
        <v>3030</v>
      </c>
      <c r="L318" s="5" t="s">
        <v>3031</v>
      </c>
      <c r="M318" s="5" t="s">
        <v>100</v>
      </c>
      <c r="N318" s="5" t="s">
        <v>55</v>
      </c>
      <c r="O318" s="5"/>
      <c r="P318" s="5"/>
      <c r="Q318" s="5"/>
      <c r="R318" s="5"/>
      <c r="S318" s="5"/>
      <c r="T318" s="5"/>
      <c r="U318" s="5"/>
      <c r="V318" s="5"/>
      <c r="W318" s="5"/>
      <c r="X318" s="5"/>
      <c r="Y318" s="5"/>
      <c r="Z318" s="5"/>
      <c r="AA318" s="5"/>
      <c r="AB318" s="5"/>
      <c r="AC318" s="5"/>
    </row>
    <row r="319" spans="1:29" ht="21" customHeight="1">
      <c r="A319" s="5" t="s">
        <v>631</v>
      </c>
      <c r="B319" s="5" t="s">
        <v>3032</v>
      </c>
      <c r="C319" s="5" t="s">
        <v>170</v>
      </c>
      <c r="D319" s="5" t="s">
        <v>435</v>
      </c>
      <c r="E319" s="5" t="s">
        <v>29</v>
      </c>
      <c r="F319" s="7">
        <v>10</v>
      </c>
      <c r="G319" s="7">
        <v>15</v>
      </c>
      <c r="H319" s="5" t="s">
        <v>56</v>
      </c>
      <c r="I319" s="5" t="s">
        <v>31</v>
      </c>
      <c r="J319" s="5" t="s">
        <v>213</v>
      </c>
      <c r="K319" s="5" t="s">
        <v>3033</v>
      </c>
      <c r="L319" s="5" t="s">
        <v>3034</v>
      </c>
      <c r="M319" s="5" t="s">
        <v>37</v>
      </c>
      <c r="N319" s="5" t="s">
        <v>55</v>
      </c>
      <c r="O319" s="5"/>
      <c r="P319" s="5"/>
      <c r="Q319" s="5"/>
      <c r="R319" s="5"/>
      <c r="S319" s="5"/>
      <c r="T319" s="5"/>
      <c r="U319" s="5"/>
      <c r="V319" s="5"/>
      <c r="W319" s="5"/>
      <c r="X319" s="5"/>
      <c r="Y319" s="5"/>
      <c r="Z319" s="5"/>
      <c r="AA319" s="5"/>
      <c r="AB319" s="5"/>
      <c r="AC319" s="5"/>
    </row>
    <row r="320" spans="1:29" ht="21" customHeight="1">
      <c r="A320" s="5" t="s">
        <v>3040</v>
      </c>
      <c r="B320" s="5" t="s">
        <v>3041</v>
      </c>
      <c r="C320" s="5" t="s">
        <v>20</v>
      </c>
      <c r="D320" s="5" t="s">
        <v>47</v>
      </c>
      <c r="E320" s="5" t="s">
        <v>45</v>
      </c>
      <c r="F320" s="7">
        <v>10</v>
      </c>
      <c r="G320" s="7">
        <v>15</v>
      </c>
      <c r="H320" s="5" t="s">
        <v>56</v>
      </c>
      <c r="I320" s="5" t="s">
        <v>108</v>
      </c>
      <c r="J320" s="5" t="s">
        <v>1053</v>
      </c>
      <c r="K320" s="5" t="s">
        <v>3045</v>
      </c>
      <c r="L320" s="5" t="s">
        <v>3046</v>
      </c>
      <c r="M320" s="5" t="s">
        <v>37</v>
      </c>
      <c r="N320" s="5" t="s">
        <v>237</v>
      </c>
      <c r="O320" s="5"/>
      <c r="P320" s="5"/>
      <c r="Q320" s="5"/>
      <c r="R320" s="5"/>
      <c r="S320" s="5"/>
      <c r="T320" s="5"/>
      <c r="U320" s="5"/>
      <c r="V320" s="5"/>
      <c r="W320" s="5"/>
      <c r="X320" s="5"/>
      <c r="Y320" s="5"/>
      <c r="Z320" s="5"/>
      <c r="AA320" s="5"/>
      <c r="AB320" s="5"/>
      <c r="AC320" s="5"/>
    </row>
    <row r="321" spans="1:29" ht="21" customHeight="1">
      <c r="A321" s="5" t="s">
        <v>130</v>
      </c>
      <c r="B321" s="5" t="s">
        <v>3049</v>
      </c>
      <c r="C321" s="5" t="s">
        <v>170</v>
      </c>
      <c r="D321" s="5" t="s">
        <v>47</v>
      </c>
      <c r="E321" s="5" t="s">
        <v>29</v>
      </c>
      <c r="F321" s="7">
        <v>10</v>
      </c>
      <c r="G321" s="7">
        <v>20</v>
      </c>
      <c r="H321" s="5" t="s">
        <v>144</v>
      </c>
      <c r="I321" s="9" t="s">
        <v>47</v>
      </c>
      <c r="J321" s="5" t="s">
        <v>907</v>
      </c>
      <c r="K321" s="5" t="s">
        <v>3051</v>
      </c>
      <c r="L321" s="5" t="s">
        <v>3052</v>
      </c>
      <c r="M321" s="5" t="s">
        <v>37</v>
      </c>
      <c r="N321" s="5" t="s">
        <v>55</v>
      </c>
      <c r="O321" s="5"/>
      <c r="P321" s="5"/>
      <c r="Q321" s="5"/>
      <c r="R321" s="5"/>
      <c r="S321" s="5"/>
      <c r="T321" s="5"/>
      <c r="U321" s="5"/>
      <c r="V321" s="5"/>
      <c r="W321" s="5"/>
      <c r="X321" s="5"/>
      <c r="Y321" s="5"/>
      <c r="Z321" s="5"/>
      <c r="AA321" s="5"/>
      <c r="AB321" s="5"/>
      <c r="AC321" s="5"/>
    </row>
    <row r="322" spans="1:29" ht="21" customHeight="1">
      <c r="A322" s="5" t="s">
        <v>3056</v>
      </c>
      <c r="B322" s="5" t="s">
        <v>3058</v>
      </c>
      <c r="C322" s="5" t="s">
        <v>41</v>
      </c>
      <c r="D322" s="5" t="s">
        <v>169</v>
      </c>
      <c r="E322" s="5" t="s">
        <v>45</v>
      </c>
      <c r="F322" s="7">
        <v>10</v>
      </c>
      <c r="G322" s="7">
        <v>15</v>
      </c>
      <c r="H322" s="5" t="s">
        <v>56</v>
      </c>
      <c r="I322" s="9" t="s">
        <v>47</v>
      </c>
      <c r="J322" s="5" t="s">
        <v>81</v>
      </c>
      <c r="K322" s="5" t="s">
        <v>1514</v>
      </c>
      <c r="L322" s="5" t="s">
        <v>3062</v>
      </c>
      <c r="M322" s="5" t="s">
        <v>100</v>
      </c>
      <c r="N322" s="5" t="s">
        <v>55</v>
      </c>
      <c r="O322" s="5"/>
      <c r="P322" s="5"/>
      <c r="Q322" s="5"/>
      <c r="R322" s="5"/>
      <c r="S322" s="5"/>
      <c r="T322" s="5"/>
      <c r="U322" s="5"/>
      <c r="V322" s="5"/>
      <c r="W322" s="5"/>
      <c r="X322" s="5"/>
      <c r="Y322" s="5"/>
      <c r="Z322" s="5"/>
      <c r="AA322" s="5"/>
      <c r="AB322" s="5"/>
      <c r="AC322" s="5"/>
    </row>
    <row r="323" spans="1:29" ht="21" customHeight="1">
      <c r="A323" s="5" t="s">
        <v>130</v>
      </c>
      <c r="B323" s="5" t="s">
        <v>3063</v>
      </c>
      <c r="C323" s="5" t="s">
        <v>41</v>
      </c>
      <c r="D323" s="5" t="s">
        <v>448</v>
      </c>
      <c r="E323" s="5" t="s">
        <v>29</v>
      </c>
      <c r="F323" s="7">
        <v>10</v>
      </c>
      <c r="G323" s="7">
        <v>15</v>
      </c>
      <c r="H323" s="5" t="s">
        <v>56</v>
      </c>
      <c r="I323" s="5" t="s">
        <v>108</v>
      </c>
      <c r="J323" s="5" t="s">
        <v>57</v>
      </c>
      <c r="K323" s="5" t="s">
        <v>3064</v>
      </c>
      <c r="L323" s="5" t="s">
        <v>3065</v>
      </c>
      <c r="M323" s="5" t="s">
        <v>42</v>
      </c>
      <c r="N323" s="5" t="s">
        <v>89</v>
      </c>
      <c r="O323" s="5"/>
      <c r="P323" s="5"/>
      <c r="Q323" s="5"/>
      <c r="R323" s="5"/>
      <c r="S323" s="5"/>
      <c r="T323" s="5"/>
      <c r="U323" s="5"/>
      <c r="V323" s="5"/>
      <c r="W323" s="5"/>
      <c r="X323" s="5"/>
      <c r="Y323" s="5"/>
      <c r="Z323" s="5"/>
      <c r="AA323" s="5"/>
      <c r="AB323" s="5"/>
      <c r="AC323" s="5"/>
    </row>
    <row r="324" spans="1:29" ht="21" customHeight="1">
      <c r="A324" s="5" t="s">
        <v>3070</v>
      </c>
      <c r="B324" s="5" t="s">
        <v>3071</v>
      </c>
      <c r="C324" s="5" t="s">
        <v>170</v>
      </c>
      <c r="D324" s="5" t="s">
        <v>390</v>
      </c>
      <c r="E324" s="5" t="s">
        <v>45</v>
      </c>
      <c r="F324" s="7">
        <v>10</v>
      </c>
      <c r="G324" s="7">
        <v>15</v>
      </c>
      <c r="H324" s="5" t="s">
        <v>56</v>
      </c>
      <c r="I324" s="5" t="s">
        <v>108</v>
      </c>
      <c r="J324" s="5" t="s">
        <v>57</v>
      </c>
      <c r="K324" s="5" t="s">
        <v>3076</v>
      </c>
      <c r="L324" s="5" t="s">
        <v>3077</v>
      </c>
      <c r="M324" s="5" t="s">
        <v>37</v>
      </c>
      <c r="N324" s="5" t="s">
        <v>237</v>
      </c>
      <c r="O324" s="5"/>
      <c r="P324" s="5"/>
      <c r="Q324" s="5"/>
      <c r="R324" s="5"/>
      <c r="S324" s="5"/>
      <c r="T324" s="5"/>
      <c r="U324" s="5"/>
      <c r="V324" s="5"/>
      <c r="W324" s="5"/>
      <c r="X324" s="5"/>
      <c r="Y324" s="5"/>
      <c r="Z324" s="5"/>
      <c r="AA324" s="5"/>
      <c r="AB324" s="5"/>
      <c r="AC324" s="5"/>
    </row>
    <row r="325" spans="1:29" ht="21" customHeight="1">
      <c r="A325" s="5" t="s">
        <v>631</v>
      </c>
      <c r="B325" s="5" t="s">
        <v>3079</v>
      </c>
      <c r="C325" s="5" t="s">
        <v>170</v>
      </c>
      <c r="D325" s="5" t="s">
        <v>342</v>
      </c>
      <c r="E325" s="5" t="s">
        <v>45</v>
      </c>
      <c r="F325" s="7">
        <v>10</v>
      </c>
      <c r="G325" s="7">
        <v>15</v>
      </c>
      <c r="H325" s="5" t="s">
        <v>56</v>
      </c>
      <c r="I325" s="5" t="s">
        <v>66</v>
      </c>
      <c r="J325" s="5" t="s">
        <v>479</v>
      </c>
      <c r="K325" s="5" t="s">
        <v>3083</v>
      </c>
      <c r="L325" s="5" t="s">
        <v>3085</v>
      </c>
      <c r="M325" s="5" t="s">
        <v>37</v>
      </c>
      <c r="N325" s="5" t="s">
        <v>55</v>
      </c>
      <c r="O325" s="5"/>
      <c r="P325" s="5"/>
      <c r="Q325" s="5"/>
      <c r="R325" s="5"/>
      <c r="S325" s="5"/>
      <c r="T325" s="5"/>
      <c r="U325" s="5"/>
      <c r="V325" s="5"/>
      <c r="W325" s="5"/>
      <c r="X325" s="5"/>
      <c r="Y325" s="5"/>
      <c r="Z325" s="5"/>
      <c r="AA325" s="5"/>
      <c r="AB325" s="5"/>
      <c r="AC325" s="5"/>
    </row>
    <row r="326" spans="1:29" ht="21" customHeight="1">
      <c r="A326" s="5" t="s">
        <v>3086</v>
      </c>
      <c r="B326" s="5" t="s">
        <v>3088</v>
      </c>
      <c r="C326" s="5" t="s">
        <v>170</v>
      </c>
      <c r="D326" s="5" t="s">
        <v>390</v>
      </c>
      <c r="E326" s="5" t="s">
        <v>45</v>
      </c>
      <c r="F326" s="7">
        <v>10</v>
      </c>
      <c r="G326" s="7">
        <v>15</v>
      </c>
      <c r="H326" s="5" t="s">
        <v>56</v>
      </c>
      <c r="I326" s="5" t="s">
        <v>31</v>
      </c>
      <c r="J326" s="5" t="s">
        <v>126</v>
      </c>
      <c r="K326" s="5" t="s">
        <v>3091</v>
      </c>
      <c r="L326" s="5" t="s">
        <v>3092</v>
      </c>
      <c r="M326" s="5" t="s">
        <v>167</v>
      </c>
      <c r="N326" s="5" t="s">
        <v>44</v>
      </c>
      <c r="O326" s="5"/>
      <c r="P326" s="5"/>
      <c r="Q326" s="5"/>
      <c r="R326" s="5"/>
      <c r="S326" s="5"/>
      <c r="T326" s="5"/>
      <c r="U326" s="5"/>
      <c r="V326" s="5"/>
      <c r="W326" s="5"/>
      <c r="X326" s="5"/>
      <c r="Y326" s="5"/>
      <c r="Z326" s="5"/>
      <c r="AA326" s="5"/>
      <c r="AB326" s="5"/>
      <c r="AC326" s="5"/>
    </row>
    <row r="327" spans="1:29" ht="21" customHeight="1">
      <c r="A327" s="5" t="s">
        <v>3097</v>
      </c>
      <c r="B327" s="5" t="s">
        <v>3098</v>
      </c>
      <c r="C327" s="5" t="s">
        <v>41</v>
      </c>
      <c r="D327" s="5" t="s">
        <v>94</v>
      </c>
      <c r="E327" s="5" t="s">
        <v>45</v>
      </c>
      <c r="F327" s="7">
        <v>10</v>
      </c>
      <c r="G327" s="7">
        <v>15</v>
      </c>
      <c r="H327" s="5" t="s">
        <v>56</v>
      </c>
      <c r="I327" s="5" t="s">
        <v>108</v>
      </c>
      <c r="J327" s="5" t="s">
        <v>48</v>
      </c>
      <c r="K327" s="5" t="s">
        <v>3101</v>
      </c>
      <c r="L327" s="5" t="s">
        <v>3104</v>
      </c>
      <c r="M327" s="5" t="s">
        <v>100</v>
      </c>
      <c r="N327" s="5" t="s">
        <v>55</v>
      </c>
      <c r="O327" s="5"/>
      <c r="P327" s="5"/>
      <c r="Q327" s="5"/>
      <c r="R327" s="5"/>
      <c r="S327" s="5"/>
      <c r="T327" s="5"/>
      <c r="U327" s="5"/>
      <c r="V327" s="5"/>
      <c r="W327" s="5"/>
      <c r="X327" s="5"/>
      <c r="Y327" s="5"/>
      <c r="Z327" s="5"/>
      <c r="AA327" s="5"/>
      <c r="AB327" s="5"/>
      <c r="AC327" s="5"/>
    </row>
    <row r="328" spans="1:29" ht="21" customHeight="1">
      <c r="A328" s="5" t="s">
        <v>1058</v>
      </c>
      <c r="B328" s="5" t="s">
        <v>3107</v>
      </c>
      <c r="C328" s="5" t="s">
        <v>27</v>
      </c>
      <c r="D328" s="5" t="s">
        <v>212</v>
      </c>
      <c r="E328" s="5" t="s">
        <v>45</v>
      </c>
      <c r="F328" s="7">
        <v>10</v>
      </c>
      <c r="G328" s="7">
        <v>16</v>
      </c>
      <c r="H328" s="5" t="s">
        <v>2314</v>
      </c>
      <c r="I328" s="5" t="s">
        <v>125</v>
      </c>
      <c r="J328" s="5" t="s">
        <v>110</v>
      </c>
      <c r="K328" s="5" t="s">
        <v>3110</v>
      </c>
      <c r="L328" s="5" t="s">
        <v>3112</v>
      </c>
      <c r="M328" s="5" t="s">
        <v>53</v>
      </c>
      <c r="N328" s="5" t="s">
        <v>271</v>
      </c>
      <c r="O328" s="5"/>
      <c r="P328" s="5"/>
      <c r="Q328" s="5"/>
      <c r="R328" s="5"/>
      <c r="S328" s="5"/>
      <c r="T328" s="5"/>
      <c r="U328" s="5"/>
      <c r="V328" s="5"/>
      <c r="W328" s="5"/>
      <c r="X328" s="5"/>
      <c r="Y328" s="5"/>
      <c r="Z328" s="5"/>
      <c r="AA328" s="5"/>
      <c r="AB328" s="5"/>
      <c r="AC328" s="5"/>
    </row>
    <row r="329" spans="1:29" ht="21" customHeight="1">
      <c r="A329" s="5" t="s">
        <v>3115</v>
      </c>
      <c r="B329" s="5" t="s">
        <v>3116</v>
      </c>
      <c r="C329" s="5" t="s">
        <v>27</v>
      </c>
      <c r="D329" s="5" t="s">
        <v>85</v>
      </c>
      <c r="E329" s="5" t="s">
        <v>45</v>
      </c>
      <c r="F329" s="7">
        <v>10</v>
      </c>
      <c r="G329" s="7">
        <v>15</v>
      </c>
      <c r="H329" s="5" t="s">
        <v>56</v>
      </c>
      <c r="I329" s="5" t="s">
        <v>31</v>
      </c>
      <c r="J329" s="5" t="s">
        <v>284</v>
      </c>
      <c r="K329" s="5" t="s">
        <v>3119</v>
      </c>
      <c r="L329" s="5" t="s">
        <v>3120</v>
      </c>
      <c r="M329" s="5" t="s">
        <v>53</v>
      </c>
      <c r="N329" s="5" t="s">
        <v>55</v>
      </c>
      <c r="O329" s="5"/>
      <c r="P329" s="5"/>
      <c r="Q329" s="5"/>
      <c r="R329" s="5"/>
      <c r="S329" s="5"/>
      <c r="T329" s="5"/>
      <c r="U329" s="5"/>
      <c r="V329" s="5"/>
      <c r="W329" s="5"/>
      <c r="X329" s="5"/>
      <c r="Y329" s="5"/>
      <c r="Z329" s="5"/>
      <c r="AA329" s="5"/>
      <c r="AB329" s="5"/>
      <c r="AC329" s="5"/>
    </row>
    <row r="330" spans="1:29" ht="21" customHeight="1">
      <c r="A330" s="5" t="s">
        <v>3124</v>
      </c>
      <c r="B330" s="5" t="s">
        <v>3126</v>
      </c>
      <c r="C330" s="5" t="s">
        <v>27</v>
      </c>
      <c r="D330" s="5" t="s">
        <v>47</v>
      </c>
      <c r="E330" s="5" t="s">
        <v>45</v>
      </c>
      <c r="F330" s="7">
        <v>10</v>
      </c>
      <c r="G330" s="7">
        <v>15</v>
      </c>
      <c r="H330" s="5" t="s">
        <v>56</v>
      </c>
      <c r="I330" s="5" t="s">
        <v>31</v>
      </c>
      <c r="J330" s="5" t="s">
        <v>76</v>
      </c>
      <c r="K330" s="5" t="s">
        <v>1852</v>
      </c>
      <c r="L330" s="5" t="s">
        <v>3130</v>
      </c>
      <c r="M330" s="5" t="s">
        <v>53</v>
      </c>
      <c r="N330" s="5" t="s">
        <v>38</v>
      </c>
      <c r="O330" s="5"/>
      <c r="P330" s="5"/>
      <c r="Q330" s="5"/>
      <c r="R330" s="5"/>
      <c r="S330" s="5"/>
      <c r="T330" s="5"/>
      <c r="U330" s="5"/>
      <c r="V330" s="5"/>
      <c r="W330" s="5"/>
      <c r="X330" s="5"/>
      <c r="Y330" s="5"/>
      <c r="Z330" s="5"/>
      <c r="AA330" s="5"/>
      <c r="AB330" s="5"/>
      <c r="AC330" s="5"/>
    </row>
    <row r="331" spans="1:29" ht="21" customHeight="1">
      <c r="A331" s="5" t="s">
        <v>3134</v>
      </c>
      <c r="B331" s="5" t="s">
        <v>3135</v>
      </c>
      <c r="C331" s="5" t="s">
        <v>170</v>
      </c>
      <c r="D331" s="5" t="s">
        <v>390</v>
      </c>
      <c r="E331" s="5" t="s">
        <v>45</v>
      </c>
      <c r="F331" s="7">
        <v>10</v>
      </c>
      <c r="G331" s="7">
        <v>20</v>
      </c>
      <c r="H331" s="5" t="s">
        <v>144</v>
      </c>
      <c r="I331" s="5" t="s">
        <v>108</v>
      </c>
      <c r="J331" s="5" t="s">
        <v>2303</v>
      </c>
      <c r="K331" s="5" t="s">
        <v>3137</v>
      </c>
      <c r="L331" s="5" t="s">
        <v>3139</v>
      </c>
      <c r="M331" s="5" t="s">
        <v>53</v>
      </c>
      <c r="N331" s="5" t="s">
        <v>55</v>
      </c>
      <c r="O331" s="5"/>
      <c r="P331" s="5"/>
      <c r="Q331" s="5"/>
      <c r="R331" s="5"/>
      <c r="S331" s="5"/>
      <c r="T331" s="5"/>
      <c r="U331" s="5"/>
      <c r="V331" s="5"/>
      <c r="W331" s="5"/>
      <c r="X331" s="5"/>
      <c r="Y331" s="5"/>
      <c r="Z331" s="5"/>
      <c r="AA331" s="5"/>
      <c r="AB331" s="5"/>
      <c r="AC331" s="5"/>
    </row>
    <row r="332" spans="1:29" ht="21" customHeight="1">
      <c r="A332" s="5" t="s">
        <v>2033</v>
      </c>
      <c r="B332" s="5" t="s">
        <v>3143</v>
      </c>
      <c r="C332" s="5" t="s">
        <v>27</v>
      </c>
      <c r="D332" s="5" t="s">
        <v>47</v>
      </c>
      <c r="E332" s="5" t="s">
        <v>29</v>
      </c>
      <c r="F332" s="7">
        <v>10</v>
      </c>
      <c r="G332" s="7">
        <v>15</v>
      </c>
      <c r="H332" s="5" t="s">
        <v>56</v>
      </c>
      <c r="I332" s="5" t="s">
        <v>108</v>
      </c>
      <c r="J332" s="5" t="s">
        <v>126</v>
      </c>
      <c r="K332" s="5" t="s">
        <v>3145</v>
      </c>
      <c r="L332" s="5" t="s">
        <v>3147</v>
      </c>
      <c r="M332" s="5" t="s">
        <v>42</v>
      </c>
      <c r="N332" s="5" t="s">
        <v>237</v>
      </c>
      <c r="O332" s="5"/>
      <c r="P332" s="5"/>
      <c r="Q332" s="5"/>
      <c r="R332" s="5"/>
      <c r="S332" s="5"/>
      <c r="T332" s="5"/>
      <c r="U332" s="5"/>
      <c r="V332" s="5"/>
      <c r="W332" s="5"/>
      <c r="X332" s="5"/>
      <c r="Y332" s="5"/>
      <c r="Z332" s="5"/>
      <c r="AA332" s="5"/>
      <c r="AB332" s="5"/>
      <c r="AC332" s="5"/>
    </row>
    <row r="333" spans="1:29" ht="21" customHeight="1">
      <c r="A333" s="5" t="s">
        <v>1160</v>
      </c>
      <c r="B333" s="5" t="s">
        <v>3150</v>
      </c>
      <c r="C333" s="5" t="s">
        <v>170</v>
      </c>
      <c r="D333" s="5" t="s">
        <v>390</v>
      </c>
      <c r="E333" s="5" t="s">
        <v>45</v>
      </c>
      <c r="F333" s="7">
        <v>10</v>
      </c>
      <c r="G333" s="7">
        <v>25</v>
      </c>
      <c r="H333" s="5" t="s">
        <v>2463</v>
      </c>
      <c r="I333" s="5" t="s">
        <v>66</v>
      </c>
      <c r="J333" s="5" t="s">
        <v>3151</v>
      </c>
      <c r="K333" s="5" t="s">
        <v>3152</v>
      </c>
      <c r="L333" s="5" t="s">
        <v>3154</v>
      </c>
      <c r="M333" s="5" t="s">
        <v>53</v>
      </c>
      <c r="N333" s="5" t="s">
        <v>55</v>
      </c>
      <c r="O333" s="5"/>
      <c r="P333" s="5"/>
      <c r="Q333" s="5"/>
      <c r="R333" s="5"/>
      <c r="S333" s="5"/>
      <c r="T333" s="5"/>
      <c r="U333" s="5"/>
      <c r="V333" s="5"/>
      <c r="W333" s="5"/>
      <c r="X333" s="5"/>
      <c r="Y333" s="5"/>
      <c r="Z333" s="5"/>
      <c r="AA333" s="5"/>
      <c r="AB333" s="5"/>
      <c r="AC333" s="5"/>
    </row>
    <row r="334" spans="1:29" ht="21" customHeight="1">
      <c r="A334" s="5" t="s">
        <v>3158</v>
      </c>
      <c r="B334" s="5" t="s">
        <v>3160</v>
      </c>
      <c r="C334" s="5" t="s">
        <v>27</v>
      </c>
      <c r="D334" s="5" t="s">
        <v>80</v>
      </c>
      <c r="E334" s="5" t="s">
        <v>45</v>
      </c>
      <c r="F334" s="7">
        <v>10</v>
      </c>
      <c r="G334" s="7">
        <v>16</v>
      </c>
      <c r="H334" s="5" t="s">
        <v>2314</v>
      </c>
      <c r="I334" s="5" t="s">
        <v>31</v>
      </c>
      <c r="J334" s="5" t="s">
        <v>126</v>
      </c>
      <c r="K334" s="5" t="s">
        <v>3164</v>
      </c>
      <c r="L334" s="5" t="s">
        <v>3165</v>
      </c>
      <c r="M334" s="5" t="s">
        <v>648</v>
      </c>
      <c r="N334" s="5" t="s">
        <v>237</v>
      </c>
      <c r="O334" s="5"/>
      <c r="P334" s="5"/>
      <c r="Q334" s="5"/>
      <c r="R334" s="5"/>
      <c r="S334" s="5"/>
      <c r="T334" s="5"/>
      <c r="U334" s="5"/>
      <c r="V334" s="5"/>
      <c r="W334" s="5"/>
      <c r="X334" s="5"/>
      <c r="Y334" s="5"/>
      <c r="Z334" s="5"/>
      <c r="AA334" s="5"/>
      <c r="AB334" s="5"/>
      <c r="AC334" s="5"/>
    </row>
    <row r="335" spans="1:29" ht="21" customHeight="1">
      <c r="A335" s="5" t="s">
        <v>130</v>
      </c>
      <c r="B335" s="5" t="s">
        <v>3169</v>
      </c>
      <c r="C335" s="5" t="s">
        <v>20</v>
      </c>
      <c r="D335" s="5" t="s">
        <v>21</v>
      </c>
      <c r="E335" s="5" t="s">
        <v>45</v>
      </c>
      <c r="F335" s="7">
        <v>10</v>
      </c>
      <c r="G335" s="7">
        <v>15</v>
      </c>
      <c r="H335" s="5" t="s">
        <v>56</v>
      </c>
      <c r="I335" s="5" t="s">
        <v>31</v>
      </c>
      <c r="J335" s="5" t="s">
        <v>57</v>
      </c>
      <c r="K335" s="5" t="s">
        <v>3171</v>
      </c>
      <c r="L335" s="5" t="s">
        <v>3173</v>
      </c>
      <c r="M335" s="5" t="s">
        <v>53</v>
      </c>
      <c r="N335" s="5" t="s">
        <v>55</v>
      </c>
      <c r="O335" s="5"/>
      <c r="P335" s="5"/>
      <c r="Q335" s="5"/>
      <c r="R335" s="5"/>
      <c r="S335" s="5"/>
      <c r="T335" s="5"/>
      <c r="U335" s="5"/>
      <c r="V335" s="5"/>
      <c r="W335" s="5"/>
      <c r="X335" s="5"/>
      <c r="Y335" s="5"/>
      <c r="Z335" s="5"/>
      <c r="AA335" s="5"/>
      <c r="AB335" s="5"/>
      <c r="AC335" s="5"/>
    </row>
    <row r="336" spans="1:29" ht="21" customHeight="1">
      <c r="A336" s="5" t="s">
        <v>631</v>
      </c>
      <c r="B336" s="5" t="s">
        <v>3177</v>
      </c>
      <c r="C336" s="5" t="s">
        <v>27</v>
      </c>
      <c r="D336" s="5" t="s">
        <v>47</v>
      </c>
      <c r="E336" s="5" t="s">
        <v>45</v>
      </c>
      <c r="F336" s="7">
        <v>10</v>
      </c>
      <c r="G336" s="7">
        <v>15</v>
      </c>
      <c r="H336" s="5" t="s">
        <v>56</v>
      </c>
      <c r="I336" s="5" t="s">
        <v>108</v>
      </c>
      <c r="J336" s="5" t="s">
        <v>484</v>
      </c>
      <c r="K336" s="5"/>
      <c r="L336" s="5" t="s">
        <v>3179</v>
      </c>
      <c r="M336" s="5" t="s">
        <v>167</v>
      </c>
      <c r="N336" s="5" t="s">
        <v>89</v>
      </c>
      <c r="O336" s="5"/>
      <c r="P336" s="5"/>
      <c r="Q336" s="5"/>
      <c r="R336" s="5"/>
      <c r="S336" s="5"/>
      <c r="T336" s="5"/>
      <c r="U336" s="5"/>
      <c r="V336" s="5"/>
      <c r="W336" s="5"/>
      <c r="X336" s="5"/>
      <c r="Y336" s="5"/>
      <c r="Z336" s="5"/>
      <c r="AA336" s="5"/>
      <c r="AB336" s="5"/>
      <c r="AC336" s="5"/>
    </row>
    <row r="337" spans="1:29" ht="21" customHeight="1">
      <c r="A337" s="5" t="s">
        <v>130</v>
      </c>
      <c r="B337" s="5" t="s">
        <v>3182</v>
      </c>
      <c r="C337" s="5" t="s">
        <v>27</v>
      </c>
      <c r="D337" s="5" t="s">
        <v>85</v>
      </c>
      <c r="E337" s="5" t="s">
        <v>29</v>
      </c>
      <c r="F337" s="7">
        <v>10</v>
      </c>
      <c r="G337" s="7">
        <v>20</v>
      </c>
      <c r="H337" s="5" t="s">
        <v>144</v>
      </c>
      <c r="I337" s="5" t="s">
        <v>125</v>
      </c>
      <c r="J337" s="5" t="s">
        <v>48</v>
      </c>
      <c r="K337" s="5"/>
      <c r="L337" s="5" t="s">
        <v>3185</v>
      </c>
      <c r="M337" s="5" t="s">
        <v>100</v>
      </c>
      <c r="N337" s="5" t="s">
        <v>55</v>
      </c>
      <c r="O337" s="5"/>
      <c r="P337" s="5"/>
      <c r="Q337" s="5"/>
      <c r="R337" s="5"/>
      <c r="S337" s="5"/>
      <c r="T337" s="5"/>
      <c r="U337" s="5"/>
      <c r="V337" s="5"/>
      <c r="W337" s="5"/>
      <c r="X337" s="5"/>
      <c r="Y337" s="5"/>
      <c r="Z337" s="5"/>
      <c r="AA337" s="5"/>
      <c r="AB337" s="5"/>
      <c r="AC337" s="5"/>
    </row>
    <row r="338" spans="1:29" ht="21" customHeight="1">
      <c r="A338" s="5" t="s">
        <v>130</v>
      </c>
      <c r="B338" s="5" t="s">
        <v>3190</v>
      </c>
      <c r="C338" s="5" t="s">
        <v>41</v>
      </c>
      <c r="D338" s="5" t="s">
        <v>47</v>
      </c>
      <c r="E338" s="5" t="s">
        <v>45</v>
      </c>
      <c r="F338" s="7">
        <v>10</v>
      </c>
      <c r="G338" s="7">
        <v>15</v>
      </c>
      <c r="H338" s="5" t="s">
        <v>56</v>
      </c>
      <c r="I338" s="5" t="s">
        <v>66</v>
      </c>
      <c r="J338" s="5" t="s">
        <v>594</v>
      </c>
      <c r="K338" s="5" t="s">
        <v>3196</v>
      </c>
      <c r="L338" s="5" t="s">
        <v>3197</v>
      </c>
      <c r="M338" s="5" t="s">
        <v>37</v>
      </c>
      <c r="N338" s="5" t="s">
        <v>55</v>
      </c>
      <c r="O338" s="5"/>
      <c r="P338" s="5"/>
      <c r="Q338" s="5"/>
      <c r="R338" s="5"/>
      <c r="S338" s="5"/>
      <c r="T338" s="5"/>
      <c r="U338" s="5"/>
      <c r="V338" s="5"/>
      <c r="W338" s="5"/>
      <c r="X338" s="5"/>
      <c r="Y338" s="5"/>
      <c r="Z338" s="5"/>
      <c r="AA338" s="5"/>
      <c r="AB338" s="5"/>
      <c r="AC338" s="5"/>
    </row>
    <row r="339" spans="1:29" ht="21" customHeight="1">
      <c r="A339" s="5" t="s">
        <v>1058</v>
      </c>
      <c r="B339" s="5" t="s">
        <v>3200</v>
      </c>
      <c r="C339" s="5" t="s">
        <v>170</v>
      </c>
      <c r="D339" s="5" t="s">
        <v>390</v>
      </c>
      <c r="E339" s="5" t="s">
        <v>45</v>
      </c>
      <c r="F339" s="7">
        <v>10</v>
      </c>
      <c r="G339" s="7">
        <v>15</v>
      </c>
      <c r="H339" s="5" t="s">
        <v>56</v>
      </c>
      <c r="I339" s="5" t="s">
        <v>31</v>
      </c>
      <c r="J339" s="5" t="s">
        <v>57</v>
      </c>
      <c r="K339" s="5" t="s">
        <v>2291</v>
      </c>
      <c r="L339" s="5" t="s">
        <v>3202</v>
      </c>
      <c r="M339" s="5" t="s">
        <v>37</v>
      </c>
      <c r="N339" s="5" t="s">
        <v>55</v>
      </c>
      <c r="O339" s="5"/>
      <c r="P339" s="5"/>
      <c r="Q339" s="5"/>
      <c r="R339" s="5"/>
      <c r="S339" s="5"/>
      <c r="T339" s="5"/>
      <c r="U339" s="5"/>
      <c r="V339" s="5"/>
      <c r="W339" s="5"/>
      <c r="X339" s="5"/>
      <c r="Y339" s="5"/>
      <c r="Z339" s="5"/>
      <c r="AA339" s="5"/>
      <c r="AB339" s="5"/>
      <c r="AC339" s="5"/>
    </row>
    <row r="340" spans="1:29" ht="21" customHeight="1">
      <c r="A340" s="5" t="s">
        <v>3204</v>
      </c>
      <c r="B340" s="5" t="s">
        <v>3205</v>
      </c>
      <c r="C340" s="5" t="s">
        <v>170</v>
      </c>
      <c r="D340" s="5" t="s">
        <v>342</v>
      </c>
      <c r="E340" s="5" t="s">
        <v>29</v>
      </c>
      <c r="F340" s="7">
        <v>10</v>
      </c>
      <c r="G340" s="7">
        <v>15</v>
      </c>
      <c r="H340" s="5" t="s">
        <v>56</v>
      </c>
      <c r="I340" s="5" t="s">
        <v>125</v>
      </c>
      <c r="J340" s="5" t="s">
        <v>3207</v>
      </c>
      <c r="K340" s="5"/>
      <c r="L340" s="5" t="s">
        <v>3209</v>
      </c>
      <c r="M340" s="5" t="s">
        <v>100</v>
      </c>
      <c r="N340" s="5" t="s">
        <v>55</v>
      </c>
      <c r="O340" s="5"/>
      <c r="P340" s="5"/>
      <c r="Q340" s="5"/>
      <c r="R340" s="5"/>
      <c r="S340" s="5"/>
      <c r="T340" s="5"/>
      <c r="U340" s="5"/>
      <c r="V340" s="5"/>
      <c r="W340" s="5"/>
      <c r="X340" s="5"/>
      <c r="Y340" s="5"/>
      <c r="Z340" s="5"/>
      <c r="AA340" s="5"/>
      <c r="AB340" s="5"/>
      <c r="AC340" s="5"/>
    </row>
    <row r="341" spans="1:29" ht="21" customHeight="1">
      <c r="A341" s="5" t="s">
        <v>3211</v>
      </c>
      <c r="B341" s="5" t="s">
        <v>3212</v>
      </c>
      <c r="C341" s="5" t="s">
        <v>170</v>
      </c>
      <c r="D341" s="5" t="s">
        <v>47</v>
      </c>
      <c r="E341" s="5" t="s">
        <v>29</v>
      </c>
      <c r="F341" s="7">
        <v>10</v>
      </c>
      <c r="G341" s="7">
        <v>25</v>
      </c>
      <c r="H341" s="5" t="s">
        <v>2463</v>
      </c>
      <c r="I341" s="5" t="s">
        <v>108</v>
      </c>
      <c r="J341" s="5" t="s">
        <v>48</v>
      </c>
      <c r="K341" s="5" t="s">
        <v>3217</v>
      </c>
      <c r="L341" s="5" t="s">
        <v>3218</v>
      </c>
      <c r="M341" s="5" t="s">
        <v>53</v>
      </c>
      <c r="N341" s="5" t="s">
        <v>55</v>
      </c>
      <c r="O341" s="5"/>
      <c r="P341" s="5"/>
      <c r="Q341" s="5"/>
      <c r="R341" s="5"/>
      <c r="S341" s="5"/>
      <c r="T341" s="5"/>
      <c r="U341" s="5"/>
      <c r="V341" s="5"/>
      <c r="W341" s="5"/>
      <c r="X341" s="5"/>
      <c r="Y341" s="5"/>
      <c r="Z341" s="5"/>
      <c r="AA341" s="5"/>
      <c r="AB341" s="5"/>
      <c r="AC341" s="5"/>
    </row>
    <row r="342" spans="1:29" ht="21" customHeight="1">
      <c r="A342" s="5" t="s">
        <v>1002</v>
      </c>
      <c r="B342" s="5" t="s">
        <v>3222</v>
      </c>
      <c r="C342" s="5" t="s">
        <v>170</v>
      </c>
      <c r="D342" s="5" t="s">
        <v>390</v>
      </c>
      <c r="E342" s="5" t="s">
        <v>45</v>
      </c>
      <c r="F342" s="7">
        <v>10</v>
      </c>
      <c r="G342" s="7">
        <v>25</v>
      </c>
      <c r="H342" s="5" t="s">
        <v>2463</v>
      </c>
      <c r="I342" s="5" t="s">
        <v>31</v>
      </c>
      <c r="J342" s="5" t="s">
        <v>3224</v>
      </c>
      <c r="K342" s="5" t="s">
        <v>3225</v>
      </c>
      <c r="L342" s="5" t="s">
        <v>3226</v>
      </c>
      <c r="M342" s="5" t="s">
        <v>37</v>
      </c>
      <c r="N342" s="5" t="s">
        <v>55</v>
      </c>
      <c r="O342" s="5"/>
      <c r="P342" s="5"/>
      <c r="Q342" s="5"/>
      <c r="R342" s="5"/>
      <c r="S342" s="5"/>
      <c r="T342" s="5"/>
      <c r="U342" s="5"/>
      <c r="V342" s="5"/>
      <c r="W342" s="5"/>
      <c r="X342" s="5"/>
      <c r="Y342" s="5"/>
      <c r="Z342" s="5"/>
      <c r="AA342" s="5"/>
      <c r="AB342" s="5"/>
      <c r="AC342" s="5"/>
    </row>
    <row r="343" spans="1:29" ht="21" customHeight="1">
      <c r="A343" s="5" t="s">
        <v>3229</v>
      </c>
      <c r="B343" s="5" t="s">
        <v>3230</v>
      </c>
      <c r="C343" s="5" t="s">
        <v>41</v>
      </c>
      <c r="D343" s="5" t="s">
        <v>94</v>
      </c>
      <c r="E343" s="5" t="s">
        <v>45</v>
      </c>
      <c r="F343" s="7">
        <v>10</v>
      </c>
      <c r="G343" s="7">
        <v>15</v>
      </c>
      <c r="H343" s="5" t="s">
        <v>56</v>
      </c>
      <c r="I343" s="5" t="s">
        <v>31</v>
      </c>
      <c r="J343" s="5" t="s">
        <v>106</v>
      </c>
      <c r="K343" s="5" t="s">
        <v>3232</v>
      </c>
      <c r="L343" s="5" t="s">
        <v>3235</v>
      </c>
      <c r="M343" s="5" t="s">
        <v>37</v>
      </c>
      <c r="N343" s="5" t="s">
        <v>55</v>
      </c>
      <c r="O343" s="5"/>
      <c r="P343" s="5"/>
      <c r="Q343" s="5"/>
      <c r="R343" s="5"/>
      <c r="S343" s="5"/>
      <c r="T343" s="5"/>
      <c r="U343" s="5"/>
      <c r="V343" s="5"/>
      <c r="W343" s="5"/>
      <c r="X343" s="5"/>
      <c r="Y343" s="5"/>
      <c r="Z343" s="5"/>
      <c r="AA343" s="5"/>
      <c r="AB343" s="5"/>
      <c r="AC343" s="5"/>
    </row>
    <row r="344" spans="1:29" ht="21" customHeight="1">
      <c r="A344" s="5" t="s">
        <v>3236</v>
      </c>
      <c r="B344" s="5" t="s">
        <v>3237</v>
      </c>
      <c r="C344" s="5" t="s">
        <v>27</v>
      </c>
      <c r="D344" s="5" t="s">
        <v>75</v>
      </c>
      <c r="E344" s="5" t="s">
        <v>45</v>
      </c>
      <c r="F344" s="7">
        <v>10</v>
      </c>
      <c r="G344" s="7">
        <v>16</v>
      </c>
      <c r="H344" s="5" t="s">
        <v>2314</v>
      </c>
      <c r="I344" s="9" t="s">
        <v>47</v>
      </c>
      <c r="J344" s="5" t="s">
        <v>110</v>
      </c>
      <c r="K344" s="5" t="s">
        <v>3240</v>
      </c>
      <c r="L344" s="5" t="s">
        <v>3241</v>
      </c>
      <c r="M344" s="5" t="s">
        <v>37</v>
      </c>
      <c r="N344" s="5" t="s">
        <v>38</v>
      </c>
      <c r="O344" s="5"/>
      <c r="P344" s="5"/>
      <c r="Q344" s="5"/>
      <c r="R344" s="5"/>
      <c r="S344" s="5"/>
      <c r="T344" s="5"/>
      <c r="U344" s="5"/>
      <c r="V344" s="5"/>
      <c r="W344" s="5"/>
      <c r="X344" s="5"/>
      <c r="Y344" s="5"/>
      <c r="Z344" s="5"/>
      <c r="AA344" s="5"/>
      <c r="AB344" s="5"/>
      <c r="AC344" s="5"/>
    </row>
    <row r="345" spans="1:29" ht="21" customHeight="1">
      <c r="A345" s="5" t="s">
        <v>3245</v>
      </c>
      <c r="B345" s="5" t="s">
        <v>3246</v>
      </c>
      <c r="C345" s="5" t="s">
        <v>170</v>
      </c>
      <c r="D345" s="5" t="s">
        <v>47</v>
      </c>
      <c r="E345" s="5" t="s">
        <v>45</v>
      </c>
      <c r="F345" s="7">
        <v>10</v>
      </c>
      <c r="G345" s="7">
        <v>16</v>
      </c>
      <c r="H345" s="5" t="s">
        <v>2314</v>
      </c>
      <c r="I345" s="5" t="s">
        <v>108</v>
      </c>
      <c r="J345" s="5" t="s">
        <v>608</v>
      </c>
      <c r="K345" s="5" t="s">
        <v>3250</v>
      </c>
      <c r="L345" s="5" t="s">
        <v>3253</v>
      </c>
      <c r="M345" s="5" t="s">
        <v>37</v>
      </c>
      <c r="N345" s="5" t="s">
        <v>55</v>
      </c>
      <c r="O345" s="5"/>
      <c r="P345" s="5"/>
      <c r="Q345" s="5"/>
      <c r="R345" s="5"/>
      <c r="S345" s="5"/>
      <c r="T345" s="5"/>
      <c r="U345" s="5"/>
      <c r="V345" s="5"/>
      <c r="W345" s="5"/>
      <c r="X345" s="5"/>
      <c r="Y345" s="5"/>
      <c r="Z345" s="5"/>
      <c r="AA345" s="5"/>
      <c r="AB345" s="5"/>
      <c r="AC345" s="5"/>
    </row>
    <row r="346" spans="1:29" ht="21" customHeight="1">
      <c r="A346" s="5" t="s">
        <v>1304</v>
      </c>
      <c r="B346" s="5" t="s">
        <v>3255</v>
      </c>
      <c r="C346" s="5" t="s">
        <v>41</v>
      </c>
      <c r="D346" s="5" t="s">
        <v>94</v>
      </c>
      <c r="E346" s="5" t="s">
        <v>29</v>
      </c>
      <c r="F346" s="7">
        <v>10</v>
      </c>
      <c r="G346" s="7">
        <v>16</v>
      </c>
      <c r="H346" s="5" t="s">
        <v>2314</v>
      </c>
      <c r="I346" s="5" t="s">
        <v>31</v>
      </c>
      <c r="J346" s="5" t="s">
        <v>117</v>
      </c>
      <c r="K346" s="5" t="s">
        <v>3257</v>
      </c>
      <c r="L346" s="5" t="s">
        <v>3259</v>
      </c>
      <c r="M346" s="5" t="s">
        <v>100</v>
      </c>
      <c r="N346" s="5" t="s">
        <v>55</v>
      </c>
      <c r="O346" s="5"/>
      <c r="P346" s="5"/>
      <c r="Q346" s="5"/>
      <c r="R346" s="5"/>
      <c r="S346" s="5"/>
      <c r="T346" s="5"/>
      <c r="U346" s="5"/>
      <c r="V346" s="5"/>
      <c r="W346" s="5"/>
      <c r="X346" s="5"/>
      <c r="Y346" s="5"/>
      <c r="Z346" s="5"/>
      <c r="AA346" s="5"/>
      <c r="AB346" s="5"/>
      <c r="AC346" s="5"/>
    </row>
    <row r="347" spans="1:29" ht="21" customHeight="1">
      <c r="A347" s="5" t="s">
        <v>3262</v>
      </c>
      <c r="B347" s="5" t="s">
        <v>3263</v>
      </c>
      <c r="C347" s="5" t="s">
        <v>27</v>
      </c>
      <c r="D347" s="5" t="s">
        <v>199</v>
      </c>
      <c r="E347" s="5" t="s">
        <v>45</v>
      </c>
      <c r="F347" s="7">
        <v>10</v>
      </c>
      <c r="G347" s="7">
        <v>12</v>
      </c>
      <c r="H347" s="5" t="s">
        <v>360</v>
      </c>
      <c r="I347" s="5" t="s">
        <v>108</v>
      </c>
      <c r="J347" s="5" t="s">
        <v>2080</v>
      </c>
      <c r="K347" s="5" t="s">
        <v>3266</v>
      </c>
      <c r="L347" s="5" t="s">
        <v>3267</v>
      </c>
      <c r="M347" s="5" t="s">
        <v>37</v>
      </c>
      <c r="N347" s="5" t="s">
        <v>405</v>
      </c>
      <c r="O347" s="5"/>
      <c r="P347" s="5"/>
      <c r="Q347" s="5"/>
      <c r="R347" s="5"/>
      <c r="S347" s="5"/>
      <c r="T347" s="5"/>
      <c r="U347" s="5"/>
      <c r="V347" s="5"/>
      <c r="W347" s="5"/>
      <c r="X347" s="5"/>
      <c r="Y347" s="5"/>
      <c r="Z347" s="5"/>
      <c r="AA347" s="5"/>
      <c r="AB347" s="5"/>
      <c r="AC347" s="5"/>
    </row>
    <row r="348" spans="1:29" ht="21" customHeight="1">
      <c r="A348" s="5" t="s">
        <v>3270</v>
      </c>
      <c r="B348" s="5" t="s">
        <v>3271</v>
      </c>
      <c r="C348" s="5" t="s">
        <v>41</v>
      </c>
      <c r="D348" s="5" t="s">
        <v>169</v>
      </c>
      <c r="E348" s="5" t="s">
        <v>29</v>
      </c>
      <c r="F348" s="7">
        <v>10</v>
      </c>
      <c r="G348" s="7">
        <v>12</v>
      </c>
      <c r="H348" s="5" t="s">
        <v>360</v>
      </c>
      <c r="I348" s="5" t="s">
        <v>108</v>
      </c>
      <c r="J348" s="5" t="s">
        <v>68</v>
      </c>
      <c r="K348" s="5" t="s">
        <v>3275</v>
      </c>
      <c r="L348" s="5" t="s">
        <v>3277</v>
      </c>
      <c r="M348" s="5" t="s">
        <v>37</v>
      </c>
      <c r="N348" s="5" t="s">
        <v>55</v>
      </c>
      <c r="O348" s="5"/>
      <c r="P348" s="5"/>
      <c r="Q348" s="5"/>
      <c r="R348" s="5"/>
      <c r="S348" s="5"/>
      <c r="T348" s="5"/>
      <c r="U348" s="5"/>
      <c r="V348" s="5"/>
      <c r="W348" s="5"/>
      <c r="X348" s="5"/>
      <c r="Y348" s="5"/>
      <c r="Z348" s="5"/>
      <c r="AA348" s="5"/>
      <c r="AB348" s="5"/>
      <c r="AC348" s="5"/>
    </row>
    <row r="349" spans="1:29" ht="21" customHeight="1">
      <c r="A349" s="5" t="s">
        <v>130</v>
      </c>
      <c r="B349" s="5" t="s">
        <v>3280</v>
      </c>
      <c r="C349" s="5" t="s">
        <v>170</v>
      </c>
      <c r="D349" s="5" t="s">
        <v>390</v>
      </c>
      <c r="E349" s="5" t="s">
        <v>45</v>
      </c>
      <c r="F349" s="7">
        <v>10</v>
      </c>
      <c r="G349" s="7">
        <v>13</v>
      </c>
      <c r="H349" s="5" t="s">
        <v>1661</v>
      </c>
      <c r="I349" s="5" t="s">
        <v>66</v>
      </c>
      <c r="J349" s="5" t="s">
        <v>57</v>
      </c>
      <c r="K349" s="5" t="s">
        <v>3284</v>
      </c>
      <c r="L349" s="5" t="s">
        <v>3285</v>
      </c>
      <c r="M349" s="5" t="s">
        <v>53</v>
      </c>
      <c r="N349" s="5" t="s">
        <v>55</v>
      </c>
      <c r="O349" s="5"/>
      <c r="P349" s="5"/>
      <c r="Q349" s="5"/>
      <c r="R349" s="5"/>
      <c r="S349" s="5"/>
      <c r="T349" s="5"/>
      <c r="U349" s="5"/>
      <c r="V349" s="5"/>
      <c r="W349" s="5"/>
      <c r="X349" s="5"/>
      <c r="Y349" s="5"/>
      <c r="Z349" s="5"/>
      <c r="AA349" s="5"/>
      <c r="AB349" s="5"/>
      <c r="AC349" s="5"/>
    </row>
    <row r="350" spans="1:29" ht="21" customHeight="1">
      <c r="A350" s="5" t="s">
        <v>3288</v>
      </c>
      <c r="B350" s="5" t="s">
        <v>3290</v>
      </c>
      <c r="C350" s="5" t="s">
        <v>27</v>
      </c>
      <c r="D350" s="5" t="s">
        <v>47</v>
      </c>
      <c r="E350" s="5" t="s">
        <v>45</v>
      </c>
      <c r="F350" s="7">
        <v>10</v>
      </c>
      <c r="G350" s="7">
        <v>28</v>
      </c>
      <c r="H350" s="5" t="s">
        <v>3292</v>
      </c>
      <c r="I350" s="5" t="s">
        <v>125</v>
      </c>
      <c r="J350" s="5" t="s">
        <v>110</v>
      </c>
      <c r="K350" s="5" t="s">
        <v>871</v>
      </c>
      <c r="L350" s="5" t="s">
        <v>3293</v>
      </c>
      <c r="M350" s="5" t="s">
        <v>53</v>
      </c>
      <c r="N350" s="5" t="s">
        <v>405</v>
      </c>
      <c r="O350" s="5"/>
      <c r="P350" s="5"/>
      <c r="Q350" s="5"/>
      <c r="R350" s="5"/>
      <c r="S350" s="5"/>
      <c r="T350" s="5"/>
      <c r="U350" s="5"/>
      <c r="V350" s="5"/>
      <c r="W350" s="5"/>
      <c r="X350" s="5"/>
      <c r="Y350" s="5"/>
      <c r="Z350" s="5"/>
      <c r="AA350" s="5"/>
      <c r="AB350" s="5"/>
      <c r="AC350" s="5"/>
    </row>
    <row r="351" spans="1:29" ht="21" customHeight="1">
      <c r="A351" s="5" t="s">
        <v>130</v>
      </c>
      <c r="B351" s="5" t="s">
        <v>3298</v>
      </c>
      <c r="C351" s="5" t="s">
        <v>170</v>
      </c>
      <c r="D351" s="5" t="s">
        <v>342</v>
      </c>
      <c r="E351" s="5" t="s">
        <v>45</v>
      </c>
      <c r="F351" s="7">
        <v>10</v>
      </c>
      <c r="G351" s="7">
        <v>20</v>
      </c>
      <c r="H351" s="5" t="s">
        <v>144</v>
      </c>
      <c r="I351" s="5" t="s">
        <v>108</v>
      </c>
      <c r="J351" s="5" t="s">
        <v>3301</v>
      </c>
      <c r="K351" s="5"/>
      <c r="L351" s="5" t="s">
        <v>3302</v>
      </c>
      <c r="M351" s="5" t="s">
        <v>37</v>
      </c>
      <c r="N351" s="5" t="s">
        <v>55</v>
      </c>
      <c r="O351" s="5"/>
      <c r="P351" s="5"/>
      <c r="Q351" s="5"/>
      <c r="R351" s="5"/>
      <c r="S351" s="5"/>
      <c r="T351" s="5"/>
      <c r="U351" s="5"/>
      <c r="V351" s="5"/>
      <c r="W351" s="5"/>
      <c r="X351" s="5"/>
      <c r="Y351" s="5"/>
      <c r="Z351" s="5"/>
      <c r="AA351" s="5"/>
      <c r="AB351" s="5"/>
      <c r="AC351" s="5"/>
    </row>
    <row r="352" spans="1:29" ht="21" customHeight="1">
      <c r="A352" s="5" t="s">
        <v>130</v>
      </c>
      <c r="B352" s="5" t="s">
        <v>3308</v>
      </c>
      <c r="C352" s="5" t="s">
        <v>170</v>
      </c>
      <c r="D352" s="5" t="s">
        <v>342</v>
      </c>
      <c r="E352" s="5" t="s">
        <v>45</v>
      </c>
      <c r="F352" s="7">
        <v>10</v>
      </c>
      <c r="G352" s="7">
        <v>20</v>
      </c>
      <c r="H352" s="5" t="s">
        <v>144</v>
      </c>
      <c r="I352" s="9" t="s">
        <v>47</v>
      </c>
      <c r="J352" s="5" t="s">
        <v>68</v>
      </c>
      <c r="K352" s="5" t="s">
        <v>834</v>
      </c>
      <c r="L352" s="5" t="s">
        <v>3310</v>
      </c>
      <c r="M352" s="5" t="s">
        <v>53</v>
      </c>
      <c r="N352" s="5" t="s">
        <v>55</v>
      </c>
      <c r="O352" s="5"/>
      <c r="P352" s="5"/>
      <c r="Q352" s="5"/>
      <c r="R352" s="5"/>
      <c r="S352" s="5"/>
      <c r="T352" s="5"/>
      <c r="U352" s="5"/>
      <c r="V352" s="5"/>
      <c r="W352" s="5"/>
      <c r="X352" s="5"/>
      <c r="Y352" s="5"/>
      <c r="Z352" s="5"/>
      <c r="AA352" s="5"/>
      <c r="AB352" s="5"/>
      <c r="AC352" s="5"/>
    </row>
    <row r="353" spans="1:29" ht="21" customHeight="1">
      <c r="A353" s="5" t="s">
        <v>3313</v>
      </c>
      <c r="B353" s="5" t="s">
        <v>3314</v>
      </c>
      <c r="C353" s="5" t="s">
        <v>20</v>
      </c>
      <c r="D353" s="5" t="s">
        <v>3315</v>
      </c>
      <c r="E353" s="5" t="s">
        <v>45</v>
      </c>
      <c r="F353" s="7">
        <v>10</v>
      </c>
      <c r="G353" s="7">
        <v>20</v>
      </c>
      <c r="H353" s="5" t="s">
        <v>144</v>
      </c>
      <c r="I353" s="9" t="s">
        <v>47</v>
      </c>
      <c r="J353" s="5" t="s">
        <v>430</v>
      </c>
      <c r="K353" s="5" t="s">
        <v>3316</v>
      </c>
      <c r="L353" s="5" t="s">
        <v>3319</v>
      </c>
      <c r="M353" s="5" t="s">
        <v>167</v>
      </c>
      <c r="N353" s="5" t="s">
        <v>55</v>
      </c>
      <c r="O353" s="5"/>
      <c r="P353" s="5"/>
      <c r="Q353" s="5"/>
      <c r="R353" s="5"/>
      <c r="S353" s="5"/>
      <c r="T353" s="5"/>
      <c r="U353" s="5"/>
      <c r="V353" s="5"/>
      <c r="W353" s="5"/>
      <c r="X353" s="5"/>
      <c r="Y353" s="5"/>
      <c r="Z353" s="5"/>
      <c r="AA353" s="5"/>
      <c r="AB353" s="5"/>
      <c r="AC353" s="5"/>
    </row>
    <row r="354" spans="1:29" ht="21" customHeight="1">
      <c r="A354" s="5" t="s">
        <v>130</v>
      </c>
      <c r="B354" s="5" t="s">
        <v>3323</v>
      </c>
      <c r="C354" s="5" t="s">
        <v>27</v>
      </c>
      <c r="D354" s="5" t="s">
        <v>47</v>
      </c>
      <c r="E354" s="5" t="s">
        <v>45</v>
      </c>
      <c r="F354" s="7">
        <v>10</v>
      </c>
      <c r="G354" s="7">
        <v>15</v>
      </c>
      <c r="H354" s="5" t="s">
        <v>56</v>
      </c>
      <c r="I354" s="9" t="s">
        <v>47</v>
      </c>
      <c r="J354" s="5" t="s">
        <v>110</v>
      </c>
      <c r="K354" s="5"/>
      <c r="L354" s="5"/>
      <c r="M354" s="5" t="s">
        <v>37</v>
      </c>
      <c r="N354" s="5" t="s">
        <v>237</v>
      </c>
      <c r="O354" s="5"/>
      <c r="P354" s="5"/>
      <c r="Q354" s="5"/>
      <c r="R354" s="5"/>
      <c r="S354" s="5"/>
      <c r="T354" s="5"/>
      <c r="U354" s="5"/>
      <c r="V354" s="5"/>
      <c r="W354" s="5"/>
      <c r="X354" s="5"/>
      <c r="Y354" s="5"/>
      <c r="Z354" s="5"/>
      <c r="AA354" s="5"/>
      <c r="AB354" s="5"/>
      <c r="AC354" s="5"/>
    </row>
    <row r="355" spans="1:29" ht="21" customHeight="1">
      <c r="A355" s="5" t="s">
        <v>631</v>
      </c>
      <c r="B355" s="5" t="s">
        <v>3330</v>
      </c>
      <c r="C355" s="5" t="s">
        <v>41</v>
      </c>
      <c r="D355" s="5" t="s">
        <v>43</v>
      </c>
      <c r="E355" s="5" t="s">
        <v>29</v>
      </c>
      <c r="F355" s="7">
        <v>10</v>
      </c>
      <c r="G355" s="7">
        <v>15</v>
      </c>
      <c r="H355" s="5" t="s">
        <v>56</v>
      </c>
      <c r="I355" s="5" t="s">
        <v>31</v>
      </c>
      <c r="J355" s="5" t="s">
        <v>362</v>
      </c>
      <c r="K355" s="5" t="s">
        <v>3335</v>
      </c>
      <c r="L355" s="5" t="s">
        <v>3337</v>
      </c>
      <c r="M355" s="5" t="s">
        <v>100</v>
      </c>
      <c r="N355" s="5" t="s">
        <v>55</v>
      </c>
      <c r="O355" s="5"/>
      <c r="P355" s="5"/>
      <c r="Q355" s="5"/>
      <c r="R355" s="5"/>
      <c r="S355" s="5"/>
      <c r="T355" s="5"/>
      <c r="U355" s="5"/>
      <c r="V355" s="5"/>
      <c r="W355" s="5"/>
      <c r="X355" s="5"/>
      <c r="Y355" s="5"/>
      <c r="Z355" s="5"/>
      <c r="AA355" s="5"/>
      <c r="AB355" s="5"/>
      <c r="AC355" s="5"/>
    </row>
    <row r="356" spans="1:29" ht="21" customHeight="1">
      <c r="A356" s="5" t="s">
        <v>3339</v>
      </c>
      <c r="B356" s="5" t="s">
        <v>3341</v>
      </c>
      <c r="C356" s="5" t="s">
        <v>41</v>
      </c>
      <c r="D356" s="5" t="s">
        <v>114</v>
      </c>
      <c r="E356" s="5" t="s">
        <v>45</v>
      </c>
      <c r="F356" s="7">
        <v>10</v>
      </c>
      <c r="G356" s="7">
        <v>20</v>
      </c>
      <c r="H356" s="5" t="s">
        <v>144</v>
      </c>
      <c r="I356" s="5" t="s">
        <v>108</v>
      </c>
      <c r="J356" s="5" t="s">
        <v>403</v>
      </c>
      <c r="K356" s="5" t="s">
        <v>3342</v>
      </c>
      <c r="L356" s="5" t="s">
        <v>3343</v>
      </c>
      <c r="M356" s="5" t="s">
        <v>53</v>
      </c>
      <c r="N356" s="5" t="s">
        <v>55</v>
      </c>
      <c r="O356" s="5"/>
      <c r="P356" s="5"/>
      <c r="Q356" s="5"/>
      <c r="R356" s="5"/>
      <c r="S356" s="5"/>
      <c r="T356" s="5"/>
      <c r="U356" s="5"/>
      <c r="V356" s="5"/>
      <c r="W356" s="5"/>
      <c r="X356" s="5"/>
      <c r="Y356" s="5"/>
      <c r="Z356" s="5"/>
      <c r="AA356" s="5"/>
      <c r="AB356" s="5"/>
      <c r="AC356" s="5"/>
    </row>
    <row r="357" spans="1:29" ht="21" customHeight="1">
      <c r="A357" s="5" t="s">
        <v>50</v>
      </c>
      <c r="B357" s="5" t="s">
        <v>3350</v>
      </c>
      <c r="C357" s="5" t="s">
        <v>170</v>
      </c>
      <c r="D357" s="5" t="s">
        <v>390</v>
      </c>
      <c r="E357" s="5" t="s">
        <v>45</v>
      </c>
      <c r="F357" s="7">
        <v>10</v>
      </c>
      <c r="G357" s="7">
        <v>15</v>
      </c>
      <c r="H357" s="5" t="s">
        <v>56</v>
      </c>
      <c r="I357" s="5" t="s">
        <v>31</v>
      </c>
      <c r="J357" s="5" t="s">
        <v>811</v>
      </c>
      <c r="K357" s="5"/>
      <c r="L357" s="5" t="s">
        <v>3353</v>
      </c>
      <c r="M357" s="5" t="s">
        <v>53</v>
      </c>
      <c r="N357" s="5" t="s">
        <v>55</v>
      </c>
      <c r="O357" s="5"/>
      <c r="P357" s="5"/>
      <c r="Q357" s="5"/>
      <c r="R357" s="5"/>
      <c r="S357" s="5"/>
      <c r="T357" s="5"/>
      <c r="U357" s="5"/>
      <c r="V357" s="5"/>
      <c r="W357" s="5"/>
      <c r="X357" s="5"/>
      <c r="Y357" s="5"/>
      <c r="Z357" s="5"/>
      <c r="AA357" s="5"/>
      <c r="AB357" s="5"/>
      <c r="AC357" s="5"/>
    </row>
    <row r="358" spans="1:29" ht="21" customHeight="1">
      <c r="A358" s="5" t="s">
        <v>130</v>
      </c>
      <c r="B358" s="5" t="s">
        <v>3357</v>
      </c>
      <c r="C358" s="5" t="s">
        <v>20</v>
      </c>
      <c r="D358" s="5" t="s">
        <v>1173</v>
      </c>
      <c r="E358" s="5" t="s">
        <v>45</v>
      </c>
      <c r="F358" s="7">
        <v>10</v>
      </c>
      <c r="G358" s="7">
        <v>20</v>
      </c>
      <c r="H358" s="5" t="s">
        <v>144</v>
      </c>
      <c r="I358" s="5" t="s">
        <v>108</v>
      </c>
      <c r="J358" s="5" t="s">
        <v>3359</v>
      </c>
      <c r="K358" s="5" t="s">
        <v>3361</v>
      </c>
      <c r="L358" s="5" t="s">
        <v>3363</v>
      </c>
      <c r="M358" s="5" t="s">
        <v>53</v>
      </c>
      <c r="N358" s="5" t="s">
        <v>55</v>
      </c>
      <c r="O358" s="5"/>
      <c r="P358" s="5"/>
      <c r="Q358" s="5"/>
      <c r="R358" s="5"/>
      <c r="S358" s="5"/>
      <c r="T358" s="5"/>
      <c r="U358" s="5"/>
      <c r="V358" s="5"/>
      <c r="W358" s="5"/>
      <c r="X358" s="5"/>
      <c r="Y358" s="5"/>
      <c r="Z358" s="5"/>
      <c r="AA358" s="5"/>
      <c r="AB358" s="5"/>
      <c r="AC358" s="5"/>
    </row>
    <row r="359" spans="1:29" ht="21" customHeight="1">
      <c r="A359" s="5" t="s">
        <v>3365</v>
      </c>
      <c r="B359" s="5" t="s">
        <v>509</v>
      </c>
      <c r="C359" s="5" t="s">
        <v>27</v>
      </c>
      <c r="D359" s="5" t="s">
        <v>47</v>
      </c>
      <c r="E359" s="5" t="s">
        <v>29</v>
      </c>
      <c r="F359" s="7">
        <v>10</v>
      </c>
      <c r="G359" s="7">
        <v>18</v>
      </c>
      <c r="H359" s="5" t="s">
        <v>964</v>
      </c>
      <c r="I359" s="5" t="s">
        <v>108</v>
      </c>
      <c r="J359" s="5" t="s">
        <v>68</v>
      </c>
      <c r="K359" s="5" t="s">
        <v>3367</v>
      </c>
      <c r="L359" s="5" t="s">
        <v>3368</v>
      </c>
      <c r="M359" s="5" t="s">
        <v>167</v>
      </c>
      <c r="N359" s="5" t="s">
        <v>237</v>
      </c>
      <c r="O359" s="5"/>
      <c r="P359" s="5"/>
      <c r="Q359" s="5"/>
      <c r="R359" s="5"/>
      <c r="S359" s="5"/>
      <c r="T359" s="5"/>
      <c r="U359" s="5"/>
      <c r="V359" s="5"/>
      <c r="W359" s="5"/>
      <c r="X359" s="5"/>
      <c r="Y359" s="5"/>
      <c r="Z359" s="5"/>
      <c r="AA359" s="5"/>
      <c r="AB359" s="5"/>
      <c r="AC359" s="5"/>
    </row>
    <row r="360" spans="1:29" ht="21" customHeight="1">
      <c r="A360" s="5" t="s">
        <v>3371</v>
      </c>
      <c r="B360" s="5" t="s">
        <v>3372</v>
      </c>
      <c r="C360" s="5" t="s">
        <v>20</v>
      </c>
      <c r="D360" s="5" t="s">
        <v>21</v>
      </c>
      <c r="E360" s="5" t="s">
        <v>45</v>
      </c>
      <c r="F360" s="7">
        <v>10</v>
      </c>
      <c r="G360" s="7">
        <v>15</v>
      </c>
      <c r="H360" s="5" t="s">
        <v>56</v>
      </c>
      <c r="I360" s="5" t="s">
        <v>108</v>
      </c>
      <c r="J360" s="5" t="s">
        <v>2520</v>
      </c>
      <c r="K360" s="5" t="s">
        <v>3373</v>
      </c>
      <c r="L360" s="5" t="s">
        <v>3375</v>
      </c>
      <c r="M360" s="5" t="s">
        <v>53</v>
      </c>
      <c r="N360" s="5" t="s">
        <v>55</v>
      </c>
      <c r="O360" s="5"/>
      <c r="P360" s="5"/>
      <c r="Q360" s="5"/>
      <c r="R360" s="5"/>
      <c r="S360" s="5"/>
      <c r="T360" s="5"/>
      <c r="U360" s="5"/>
      <c r="V360" s="5"/>
      <c r="W360" s="5"/>
      <c r="X360" s="5"/>
      <c r="Y360" s="5"/>
      <c r="Z360" s="5"/>
      <c r="AA360" s="5"/>
      <c r="AB360" s="5"/>
      <c r="AC360" s="5"/>
    </row>
    <row r="361" spans="1:29" ht="21" customHeight="1">
      <c r="A361" s="5" t="s">
        <v>3379</v>
      </c>
      <c r="B361" s="5" t="s">
        <v>3380</v>
      </c>
      <c r="C361" s="5" t="s">
        <v>27</v>
      </c>
      <c r="D361" s="5" t="s">
        <v>47</v>
      </c>
      <c r="E361" s="5" t="s">
        <v>29</v>
      </c>
      <c r="F361" s="7">
        <v>10</v>
      </c>
      <c r="G361" s="7">
        <v>25</v>
      </c>
      <c r="H361" s="5" t="s">
        <v>2463</v>
      </c>
      <c r="I361" s="5" t="s">
        <v>125</v>
      </c>
      <c r="J361" s="5" t="s">
        <v>106</v>
      </c>
      <c r="K361" s="5"/>
      <c r="L361" s="5" t="s">
        <v>3383</v>
      </c>
      <c r="M361" s="5" t="s">
        <v>53</v>
      </c>
      <c r="N361" s="5" t="s">
        <v>55</v>
      </c>
      <c r="O361" s="5"/>
      <c r="P361" s="5"/>
      <c r="Q361" s="5"/>
      <c r="R361" s="5"/>
      <c r="S361" s="5"/>
      <c r="T361" s="5"/>
      <c r="U361" s="5"/>
      <c r="V361" s="5"/>
      <c r="W361" s="5"/>
      <c r="X361" s="5"/>
      <c r="Y361" s="5"/>
      <c r="Z361" s="5"/>
      <c r="AA361" s="5"/>
      <c r="AB361" s="5"/>
      <c r="AC361" s="5"/>
    </row>
    <row r="362" spans="1:29" ht="21" customHeight="1">
      <c r="A362" s="5" t="s">
        <v>3387</v>
      </c>
      <c r="B362" s="5" t="s">
        <v>3388</v>
      </c>
      <c r="C362" s="5" t="s">
        <v>170</v>
      </c>
      <c r="D362" s="5" t="s">
        <v>390</v>
      </c>
      <c r="E362" s="5" t="s">
        <v>45</v>
      </c>
      <c r="F362" s="7">
        <v>10</v>
      </c>
      <c r="G362" s="7">
        <v>15</v>
      </c>
      <c r="H362" s="5" t="s">
        <v>56</v>
      </c>
      <c r="I362" s="5" t="s">
        <v>108</v>
      </c>
      <c r="J362" s="5" t="s">
        <v>87</v>
      </c>
      <c r="K362" s="5" t="s">
        <v>67</v>
      </c>
      <c r="L362" s="5" t="s">
        <v>3390</v>
      </c>
      <c r="M362" s="5" t="s">
        <v>100</v>
      </c>
      <c r="N362" s="5" t="s">
        <v>55</v>
      </c>
      <c r="O362" s="5"/>
      <c r="P362" s="5"/>
      <c r="Q362" s="5"/>
      <c r="R362" s="5"/>
      <c r="S362" s="5"/>
      <c r="T362" s="5"/>
      <c r="U362" s="5"/>
      <c r="V362" s="5"/>
      <c r="W362" s="5"/>
      <c r="X362" s="5"/>
      <c r="Y362" s="5"/>
      <c r="Z362" s="5"/>
      <c r="AA362" s="5"/>
      <c r="AB362" s="5"/>
      <c r="AC362" s="5"/>
    </row>
    <row r="363" spans="1:29" ht="21" customHeight="1">
      <c r="A363" s="5" t="s">
        <v>3392</v>
      </c>
      <c r="B363" s="5" t="s">
        <v>3394</v>
      </c>
      <c r="C363" s="5" t="s">
        <v>20</v>
      </c>
      <c r="D363" s="5" t="s">
        <v>296</v>
      </c>
      <c r="E363" s="5" t="s">
        <v>45</v>
      </c>
      <c r="F363" s="7">
        <v>10</v>
      </c>
      <c r="G363" s="7">
        <v>15</v>
      </c>
      <c r="H363" s="5" t="s">
        <v>56</v>
      </c>
      <c r="I363" s="5" t="s">
        <v>31</v>
      </c>
      <c r="J363" s="5" t="s">
        <v>586</v>
      </c>
      <c r="K363" s="5" t="s">
        <v>3395</v>
      </c>
      <c r="L363" s="5" t="s">
        <v>3396</v>
      </c>
      <c r="M363" s="5" t="s">
        <v>53</v>
      </c>
      <c r="N363" s="5" t="s">
        <v>38</v>
      </c>
      <c r="O363" s="5"/>
      <c r="P363" s="5"/>
      <c r="Q363" s="5"/>
      <c r="R363" s="5"/>
      <c r="S363" s="5"/>
      <c r="T363" s="5"/>
      <c r="U363" s="5"/>
      <c r="V363" s="5"/>
      <c r="W363" s="5"/>
      <c r="X363" s="5"/>
      <c r="Y363" s="5"/>
      <c r="Z363" s="5"/>
      <c r="AA363" s="5"/>
      <c r="AB363" s="5"/>
      <c r="AC363" s="5"/>
    </row>
    <row r="364" spans="1:29" ht="21" customHeight="1">
      <c r="A364" s="5" t="s">
        <v>3400</v>
      </c>
      <c r="B364" s="5" t="s">
        <v>3401</v>
      </c>
      <c r="C364" s="5" t="s">
        <v>20</v>
      </c>
      <c r="D364" s="5" t="s">
        <v>47</v>
      </c>
      <c r="E364" s="5" t="s">
        <v>45</v>
      </c>
      <c r="F364" s="7">
        <v>10</v>
      </c>
      <c r="G364" s="7">
        <v>20</v>
      </c>
      <c r="H364" s="5" t="s">
        <v>144</v>
      </c>
      <c r="I364" s="5" t="s">
        <v>31</v>
      </c>
      <c r="J364" s="5" t="s">
        <v>57</v>
      </c>
      <c r="K364" s="5"/>
      <c r="L364" s="5" t="s">
        <v>3405</v>
      </c>
      <c r="M364" s="5" t="s">
        <v>53</v>
      </c>
      <c r="N364" s="5" t="s">
        <v>55</v>
      </c>
      <c r="O364" s="5"/>
      <c r="P364" s="5"/>
      <c r="Q364" s="5"/>
      <c r="R364" s="5"/>
      <c r="S364" s="5"/>
      <c r="T364" s="5"/>
      <c r="U364" s="5"/>
      <c r="V364" s="5"/>
      <c r="W364" s="5"/>
      <c r="X364" s="5"/>
      <c r="Y364" s="5"/>
      <c r="Z364" s="5"/>
      <c r="AA364" s="5"/>
      <c r="AB364" s="5"/>
      <c r="AC364" s="5"/>
    </row>
    <row r="365" spans="1:29" ht="21" customHeight="1">
      <c r="A365" s="5" t="s">
        <v>3410</v>
      </c>
      <c r="B365" s="5" t="s">
        <v>3411</v>
      </c>
      <c r="C365" s="5" t="s">
        <v>27</v>
      </c>
      <c r="D365" s="5" t="s">
        <v>47</v>
      </c>
      <c r="E365" s="5" t="s">
        <v>45</v>
      </c>
      <c r="F365" s="7">
        <v>10</v>
      </c>
      <c r="G365" s="7">
        <v>20</v>
      </c>
      <c r="H365" s="5" t="s">
        <v>144</v>
      </c>
      <c r="I365" s="5" t="s">
        <v>31</v>
      </c>
      <c r="J365" s="5" t="s">
        <v>204</v>
      </c>
      <c r="K365" s="5"/>
      <c r="L365" s="5" t="s">
        <v>3414</v>
      </c>
      <c r="M365" s="5" t="s">
        <v>37</v>
      </c>
      <c r="N365" s="5" t="s">
        <v>237</v>
      </c>
      <c r="O365" s="5"/>
      <c r="P365" s="5"/>
      <c r="Q365" s="5"/>
      <c r="R365" s="5"/>
      <c r="S365" s="5"/>
      <c r="T365" s="5"/>
      <c r="U365" s="5"/>
      <c r="V365" s="5"/>
      <c r="W365" s="5"/>
      <c r="X365" s="5"/>
      <c r="Y365" s="5"/>
      <c r="Z365" s="5"/>
      <c r="AA365" s="5"/>
      <c r="AB365" s="5"/>
      <c r="AC365" s="5"/>
    </row>
    <row r="366" spans="1:29" ht="21" customHeight="1">
      <c r="A366" s="5" t="s">
        <v>130</v>
      </c>
      <c r="B366" s="5" t="s">
        <v>3417</v>
      </c>
      <c r="C366" s="5" t="s">
        <v>170</v>
      </c>
      <c r="D366" s="5" t="s">
        <v>390</v>
      </c>
      <c r="E366" s="5" t="s">
        <v>29</v>
      </c>
      <c r="F366" s="7">
        <v>10</v>
      </c>
      <c r="G366" s="7">
        <v>15</v>
      </c>
      <c r="H366" s="5" t="s">
        <v>56</v>
      </c>
      <c r="I366" s="5" t="s">
        <v>125</v>
      </c>
      <c r="J366" s="5" t="s">
        <v>252</v>
      </c>
      <c r="K366" s="5" t="s">
        <v>3420</v>
      </c>
      <c r="L366" s="5" t="s">
        <v>3421</v>
      </c>
      <c r="M366" s="5" t="s">
        <v>37</v>
      </c>
      <c r="N366" s="5" t="s">
        <v>55</v>
      </c>
      <c r="O366" s="5"/>
      <c r="P366" s="5"/>
      <c r="Q366" s="5"/>
      <c r="R366" s="5"/>
      <c r="S366" s="5"/>
      <c r="T366" s="5"/>
      <c r="U366" s="5"/>
      <c r="V366" s="5"/>
      <c r="W366" s="5"/>
      <c r="X366" s="5"/>
      <c r="Y366" s="5"/>
      <c r="Z366" s="5"/>
      <c r="AA366" s="5"/>
      <c r="AB366" s="5"/>
      <c r="AC366" s="5"/>
    </row>
    <row r="367" spans="1:29" ht="21" customHeight="1">
      <c r="A367" s="5" t="s">
        <v>130</v>
      </c>
      <c r="B367" s="5" t="s">
        <v>3422</v>
      </c>
      <c r="C367" s="5" t="s">
        <v>170</v>
      </c>
      <c r="D367" s="5" t="s">
        <v>47</v>
      </c>
      <c r="E367" s="5" t="s">
        <v>45</v>
      </c>
      <c r="F367" s="7">
        <v>10</v>
      </c>
      <c r="G367" s="7">
        <v>20</v>
      </c>
      <c r="H367" s="5" t="s">
        <v>144</v>
      </c>
      <c r="I367" s="5" t="s">
        <v>108</v>
      </c>
      <c r="J367" s="5" t="s">
        <v>57</v>
      </c>
      <c r="K367" s="5" t="s">
        <v>599</v>
      </c>
      <c r="L367" s="5" t="s">
        <v>3424</v>
      </c>
      <c r="M367" s="5" t="s">
        <v>37</v>
      </c>
      <c r="N367" s="5" t="s">
        <v>55</v>
      </c>
      <c r="O367" s="5"/>
      <c r="P367" s="5"/>
      <c r="Q367" s="5"/>
      <c r="R367" s="5"/>
      <c r="S367" s="5"/>
      <c r="T367" s="5"/>
      <c r="U367" s="5"/>
      <c r="V367" s="5"/>
      <c r="W367" s="5"/>
      <c r="X367" s="5"/>
      <c r="Y367" s="5"/>
      <c r="Z367" s="5"/>
      <c r="AA367" s="5"/>
      <c r="AB367" s="5"/>
      <c r="AC367" s="5"/>
    </row>
    <row r="368" spans="1:29" ht="21" customHeight="1">
      <c r="A368" s="5" t="s">
        <v>3427</v>
      </c>
      <c r="B368" s="5" t="s">
        <v>3428</v>
      </c>
      <c r="C368" s="5" t="s">
        <v>27</v>
      </c>
      <c r="D368" s="5" t="s">
        <v>54</v>
      </c>
      <c r="E368" s="5" t="s">
        <v>45</v>
      </c>
      <c r="F368" s="7">
        <v>10</v>
      </c>
      <c r="G368" s="7">
        <v>15</v>
      </c>
      <c r="H368" s="5" t="s">
        <v>56</v>
      </c>
      <c r="I368" s="5" t="s">
        <v>108</v>
      </c>
      <c r="J368" s="5" t="s">
        <v>57</v>
      </c>
      <c r="K368" s="5" t="s">
        <v>3429</v>
      </c>
      <c r="L368" s="5" t="s">
        <v>3430</v>
      </c>
      <c r="M368" s="5" t="s">
        <v>42</v>
      </c>
      <c r="N368" s="5" t="s">
        <v>237</v>
      </c>
      <c r="O368" s="5"/>
      <c r="P368" s="5"/>
      <c r="Q368" s="5"/>
      <c r="R368" s="5"/>
      <c r="S368" s="5"/>
      <c r="T368" s="5"/>
      <c r="U368" s="5"/>
      <c r="V368" s="5"/>
      <c r="W368" s="5"/>
      <c r="X368" s="5"/>
      <c r="Y368" s="5"/>
      <c r="Z368" s="5"/>
      <c r="AA368" s="5"/>
      <c r="AB368" s="5"/>
      <c r="AC368" s="5"/>
    </row>
    <row r="369" spans="1:29" ht="21" customHeight="1">
      <c r="A369" s="5" t="s">
        <v>3433</v>
      </c>
      <c r="B369" s="5" t="s">
        <v>3434</v>
      </c>
      <c r="C369" s="5" t="s">
        <v>20</v>
      </c>
      <c r="D369" s="5" t="s">
        <v>47</v>
      </c>
      <c r="E369" s="5" t="s">
        <v>45</v>
      </c>
      <c r="F369" s="7">
        <v>10</v>
      </c>
      <c r="G369" s="7">
        <v>20</v>
      </c>
      <c r="H369" s="5" t="s">
        <v>144</v>
      </c>
      <c r="I369" s="5" t="s">
        <v>108</v>
      </c>
      <c r="J369" s="5" t="s">
        <v>57</v>
      </c>
      <c r="K369" s="5" t="s">
        <v>3437</v>
      </c>
      <c r="L369" s="5" t="s">
        <v>3438</v>
      </c>
      <c r="M369" s="5" t="s">
        <v>53</v>
      </c>
      <c r="N369" s="5" t="s">
        <v>55</v>
      </c>
      <c r="O369" s="5"/>
      <c r="P369" s="5"/>
      <c r="Q369" s="5"/>
      <c r="R369" s="5"/>
      <c r="S369" s="5"/>
      <c r="T369" s="5"/>
      <c r="U369" s="5"/>
      <c r="V369" s="5"/>
      <c r="W369" s="5"/>
      <c r="X369" s="5"/>
      <c r="Y369" s="5"/>
      <c r="Z369" s="5"/>
      <c r="AA369" s="5"/>
      <c r="AB369" s="5"/>
      <c r="AC369" s="5"/>
    </row>
    <row r="370" spans="1:29" ht="21" customHeight="1">
      <c r="A370" s="5" t="s">
        <v>130</v>
      </c>
      <c r="B370" s="5" t="s">
        <v>3442</v>
      </c>
      <c r="C370" s="5" t="s">
        <v>170</v>
      </c>
      <c r="D370" s="5" t="s">
        <v>390</v>
      </c>
      <c r="E370" s="5" t="s">
        <v>45</v>
      </c>
      <c r="F370" s="7">
        <v>10</v>
      </c>
      <c r="G370" s="7">
        <v>25</v>
      </c>
      <c r="H370" s="5" t="s">
        <v>2463</v>
      </c>
      <c r="I370" s="5" t="s">
        <v>125</v>
      </c>
      <c r="J370" s="5" t="s">
        <v>110</v>
      </c>
      <c r="K370" s="5" t="s">
        <v>3444</v>
      </c>
      <c r="L370" s="5" t="s">
        <v>3445</v>
      </c>
      <c r="M370" s="5" t="s">
        <v>100</v>
      </c>
      <c r="N370" s="5" t="s">
        <v>55</v>
      </c>
      <c r="O370" s="5"/>
      <c r="P370" s="5"/>
      <c r="Q370" s="5"/>
      <c r="R370" s="5"/>
      <c r="S370" s="5"/>
      <c r="T370" s="5"/>
      <c r="U370" s="5"/>
      <c r="V370" s="5"/>
      <c r="W370" s="5"/>
      <c r="X370" s="5"/>
      <c r="Y370" s="5"/>
      <c r="Z370" s="5"/>
      <c r="AA370" s="5"/>
      <c r="AB370" s="5"/>
      <c r="AC370" s="5"/>
    </row>
    <row r="371" spans="1:29" ht="21" customHeight="1">
      <c r="A371" s="5" t="s">
        <v>1122</v>
      </c>
      <c r="B371" s="5" t="s">
        <v>3448</v>
      </c>
      <c r="C371" s="5" t="s">
        <v>170</v>
      </c>
      <c r="D371" s="5" t="s">
        <v>47</v>
      </c>
      <c r="E371" s="5" t="s">
        <v>45</v>
      </c>
      <c r="F371" s="7">
        <v>10</v>
      </c>
      <c r="G371" s="7">
        <v>15</v>
      </c>
      <c r="H371" s="5" t="s">
        <v>56</v>
      </c>
      <c r="I371" s="5" t="s">
        <v>66</v>
      </c>
      <c r="J371" s="5" t="s">
        <v>624</v>
      </c>
      <c r="K371" s="5" t="s">
        <v>3449</v>
      </c>
      <c r="L371" s="5" t="s">
        <v>3450</v>
      </c>
      <c r="M371" s="5" t="s">
        <v>53</v>
      </c>
      <c r="N371" s="5" t="s">
        <v>55</v>
      </c>
      <c r="O371" s="5"/>
      <c r="P371" s="5"/>
      <c r="Q371" s="5"/>
      <c r="R371" s="5"/>
      <c r="S371" s="5"/>
      <c r="T371" s="5"/>
      <c r="U371" s="5"/>
      <c r="V371" s="5"/>
      <c r="W371" s="5"/>
      <c r="X371" s="5"/>
      <c r="Y371" s="5"/>
      <c r="Z371" s="5"/>
      <c r="AA371" s="5"/>
      <c r="AB371" s="5"/>
      <c r="AC371" s="5"/>
    </row>
    <row r="372" spans="1:29" ht="21" customHeight="1">
      <c r="A372" s="5" t="s">
        <v>3452</v>
      </c>
      <c r="B372" s="5" t="s">
        <v>3453</v>
      </c>
      <c r="C372" s="5" t="s">
        <v>170</v>
      </c>
      <c r="D372" s="5" t="s">
        <v>390</v>
      </c>
      <c r="E372" s="5" t="s">
        <v>29</v>
      </c>
      <c r="F372" s="7">
        <v>10</v>
      </c>
      <c r="G372" s="7">
        <v>18</v>
      </c>
      <c r="H372" s="5" t="s">
        <v>964</v>
      </c>
      <c r="I372" s="5" t="s">
        <v>108</v>
      </c>
      <c r="J372" s="5" t="s">
        <v>57</v>
      </c>
      <c r="K372" s="5" t="s">
        <v>3456</v>
      </c>
      <c r="L372" s="5" t="s">
        <v>3458</v>
      </c>
      <c r="M372" s="5" t="s">
        <v>37</v>
      </c>
      <c r="N372" s="5" t="s">
        <v>55</v>
      </c>
      <c r="O372" s="5"/>
      <c r="P372" s="5"/>
      <c r="Q372" s="5"/>
      <c r="R372" s="5"/>
      <c r="S372" s="5"/>
      <c r="T372" s="5"/>
      <c r="U372" s="5"/>
      <c r="V372" s="5"/>
      <c r="W372" s="5"/>
      <c r="X372" s="5"/>
      <c r="Y372" s="5"/>
      <c r="Z372" s="5"/>
      <c r="AA372" s="5"/>
      <c r="AB372" s="5"/>
      <c r="AC372" s="5"/>
    </row>
    <row r="373" spans="1:29" ht="21" customHeight="1">
      <c r="A373" s="5" t="s">
        <v>116</v>
      </c>
      <c r="B373" s="5" t="s">
        <v>3459</v>
      </c>
      <c r="C373" s="5" t="s">
        <v>170</v>
      </c>
      <c r="D373" s="5" t="s">
        <v>378</v>
      </c>
      <c r="E373" s="5" t="s">
        <v>45</v>
      </c>
      <c r="F373" s="7">
        <v>10</v>
      </c>
      <c r="G373" s="7">
        <v>15</v>
      </c>
      <c r="H373" s="5" t="s">
        <v>56</v>
      </c>
      <c r="I373" s="5" t="s">
        <v>31</v>
      </c>
      <c r="J373" s="5" t="s">
        <v>204</v>
      </c>
      <c r="K373" s="5" t="s">
        <v>3461</v>
      </c>
      <c r="L373" s="5" t="s">
        <v>3463</v>
      </c>
      <c r="M373" s="5" t="s">
        <v>53</v>
      </c>
      <c r="N373" s="5" t="s">
        <v>55</v>
      </c>
      <c r="O373" s="5"/>
      <c r="P373" s="5"/>
      <c r="Q373" s="5"/>
      <c r="R373" s="5"/>
      <c r="S373" s="5"/>
      <c r="T373" s="5"/>
      <c r="U373" s="5"/>
      <c r="V373" s="5"/>
      <c r="W373" s="5"/>
      <c r="X373" s="5"/>
      <c r="Y373" s="5"/>
      <c r="Z373" s="5"/>
      <c r="AA373" s="5"/>
      <c r="AB373" s="5"/>
      <c r="AC373" s="5"/>
    </row>
    <row r="374" spans="1:29" ht="21" customHeight="1">
      <c r="A374" s="5" t="s">
        <v>3466</v>
      </c>
      <c r="B374" s="5" t="s">
        <v>3467</v>
      </c>
      <c r="C374" s="5" t="s">
        <v>170</v>
      </c>
      <c r="D374" s="5" t="s">
        <v>378</v>
      </c>
      <c r="E374" s="5" t="s">
        <v>29</v>
      </c>
      <c r="F374" s="7">
        <v>10</v>
      </c>
      <c r="G374" s="7">
        <v>20</v>
      </c>
      <c r="H374" s="5" t="s">
        <v>144</v>
      </c>
      <c r="I374" s="5" t="s">
        <v>31</v>
      </c>
      <c r="J374" s="5" t="s">
        <v>68</v>
      </c>
      <c r="K374" s="5"/>
      <c r="L374" s="5" t="s">
        <v>3471</v>
      </c>
      <c r="M374" s="5" t="s">
        <v>42</v>
      </c>
      <c r="N374" s="5" t="s">
        <v>55</v>
      </c>
      <c r="O374" s="5"/>
      <c r="P374" s="5"/>
      <c r="Q374" s="5"/>
      <c r="R374" s="5"/>
      <c r="S374" s="5"/>
      <c r="T374" s="5"/>
      <c r="U374" s="5"/>
      <c r="V374" s="5"/>
      <c r="W374" s="5"/>
      <c r="X374" s="5"/>
      <c r="Y374" s="5"/>
      <c r="Z374" s="5"/>
      <c r="AA374" s="5"/>
      <c r="AB374" s="5"/>
      <c r="AC374" s="5"/>
    </row>
    <row r="375" spans="1:29" ht="21" customHeight="1">
      <c r="A375" s="5" t="s">
        <v>3473</v>
      </c>
      <c r="B375" s="5" t="s">
        <v>3474</v>
      </c>
      <c r="C375" s="5" t="s">
        <v>20</v>
      </c>
      <c r="D375" s="5" t="s">
        <v>21</v>
      </c>
      <c r="E375" s="5" t="s">
        <v>919</v>
      </c>
      <c r="F375" s="7">
        <v>10</v>
      </c>
      <c r="G375" s="7">
        <v>18</v>
      </c>
      <c r="H375" s="5" t="s">
        <v>964</v>
      </c>
      <c r="I375" s="9" t="s">
        <v>47</v>
      </c>
      <c r="J375" s="5" t="s">
        <v>430</v>
      </c>
      <c r="K375" s="5" t="s">
        <v>3476</v>
      </c>
      <c r="L375" s="5" t="s">
        <v>3477</v>
      </c>
      <c r="M375" s="5" t="s">
        <v>37</v>
      </c>
      <c r="N375" s="5" t="s">
        <v>55</v>
      </c>
      <c r="O375" s="5"/>
      <c r="P375" s="5"/>
      <c r="Q375" s="5"/>
      <c r="R375" s="5"/>
      <c r="S375" s="5"/>
      <c r="T375" s="5"/>
      <c r="U375" s="5"/>
      <c r="V375" s="5"/>
      <c r="W375" s="5"/>
      <c r="X375" s="5"/>
      <c r="Y375" s="5"/>
      <c r="Z375" s="5"/>
      <c r="AA375" s="5"/>
      <c r="AB375" s="5"/>
      <c r="AC375" s="5"/>
    </row>
    <row r="376" spans="1:29" ht="21" customHeight="1">
      <c r="A376" s="5" t="s">
        <v>3479</v>
      </c>
      <c r="B376" s="5" t="s">
        <v>3480</v>
      </c>
      <c r="C376" s="5" t="s">
        <v>41</v>
      </c>
      <c r="D376" s="5" t="s">
        <v>169</v>
      </c>
      <c r="E376" s="5" t="s">
        <v>45</v>
      </c>
      <c r="F376" s="7">
        <v>10</v>
      </c>
      <c r="G376" s="7">
        <v>20</v>
      </c>
      <c r="H376" s="5" t="s">
        <v>144</v>
      </c>
      <c r="I376" s="5" t="s">
        <v>66</v>
      </c>
      <c r="J376" s="5" t="s">
        <v>537</v>
      </c>
      <c r="K376" s="5" t="s">
        <v>3483</v>
      </c>
      <c r="L376" s="5" t="s">
        <v>3484</v>
      </c>
      <c r="M376" s="5" t="s">
        <v>37</v>
      </c>
      <c r="N376" s="5" t="s">
        <v>55</v>
      </c>
      <c r="O376" s="5"/>
      <c r="P376" s="5"/>
      <c r="Q376" s="5"/>
      <c r="R376" s="5"/>
      <c r="S376" s="5"/>
      <c r="T376" s="5"/>
      <c r="U376" s="5"/>
      <c r="V376" s="5"/>
      <c r="W376" s="5"/>
      <c r="X376" s="5"/>
      <c r="Y376" s="5"/>
      <c r="Z376" s="5"/>
      <c r="AA376" s="5"/>
      <c r="AB376" s="5"/>
      <c r="AC376" s="5"/>
    </row>
    <row r="377" spans="1:29" ht="21" customHeight="1">
      <c r="A377" s="5" t="s">
        <v>3486</v>
      </c>
      <c r="B377" s="5" t="s">
        <v>3487</v>
      </c>
      <c r="C377" s="5" t="s">
        <v>27</v>
      </c>
      <c r="D377" s="5" t="s">
        <v>266</v>
      </c>
      <c r="E377" s="5" t="s">
        <v>45</v>
      </c>
      <c r="F377" s="7">
        <v>10</v>
      </c>
      <c r="G377" s="7">
        <v>20</v>
      </c>
      <c r="H377" s="5" t="s">
        <v>144</v>
      </c>
      <c r="I377" s="5" t="s">
        <v>108</v>
      </c>
      <c r="J377" s="5" t="s">
        <v>947</v>
      </c>
      <c r="K377" s="5" t="s">
        <v>3490</v>
      </c>
      <c r="L377" s="5" t="s">
        <v>3492</v>
      </c>
      <c r="M377" s="5" t="s">
        <v>37</v>
      </c>
      <c r="N377" s="5" t="s">
        <v>55</v>
      </c>
      <c r="O377" s="5"/>
      <c r="P377" s="5"/>
      <c r="Q377" s="5"/>
      <c r="R377" s="5"/>
      <c r="S377" s="5"/>
      <c r="T377" s="5"/>
      <c r="U377" s="5"/>
      <c r="V377" s="5"/>
      <c r="W377" s="5"/>
      <c r="X377" s="5"/>
      <c r="Y377" s="5"/>
      <c r="Z377" s="5"/>
      <c r="AA377" s="5"/>
      <c r="AB377" s="5"/>
      <c r="AC377" s="5"/>
    </row>
    <row r="378" spans="1:29" ht="21" customHeight="1">
      <c r="A378" s="5" t="s">
        <v>130</v>
      </c>
      <c r="B378" s="5" t="s">
        <v>3495</v>
      </c>
      <c r="C378" s="5" t="s">
        <v>20</v>
      </c>
      <c r="D378" s="5" t="s">
        <v>21</v>
      </c>
      <c r="E378" s="5" t="s">
        <v>45</v>
      </c>
      <c r="F378" s="7">
        <v>10</v>
      </c>
      <c r="G378" s="7">
        <v>15</v>
      </c>
      <c r="H378" s="5" t="s">
        <v>56</v>
      </c>
      <c r="I378" s="5" t="s">
        <v>125</v>
      </c>
      <c r="J378" s="5" t="s">
        <v>117</v>
      </c>
      <c r="K378" s="5" t="s">
        <v>3497</v>
      </c>
      <c r="L378" s="5" t="s">
        <v>1157</v>
      </c>
      <c r="M378" s="5" t="s">
        <v>53</v>
      </c>
      <c r="N378" s="5" t="s">
        <v>55</v>
      </c>
      <c r="O378" s="5"/>
      <c r="P378" s="5"/>
      <c r="Q378" s="5"/>
      <c r="R378" s="5"/>
      <c r="S378" s="5"/>
      <c r="T378" s="5"/>
      <c r="U378" s="5"/>
      <c r="V378" s="5"/>
      <c r="W378" s="5"/>
      <c r="X378" s="5"/>
      <c r="Y378" s="5"/>
      <c r="Z378" s="5"/>
      <c r="AA378" s="5"/>
      <c r="AB378" s="5"/>
      <c r="AC378" s="5"/>
    </row>
    <row r="379" spans="1:29" ht="21" customHeight="1">
      <c r="A379" s="5" t="s">
        <v>3500</v>
      </c>
      <c r="B379" s="5" t="s">
        <v>3502</v>
      </c>
      <c r="C379" s="5" t="s">
        <v>27</v>
      </c>
      <c r="D379" s="5" t="s">
        <v>54</v>
      </c>
      <c r="E379" s="5" t="s">
        <v>29</v>
      </c>
      <c r="F379" s="7">
        <v>10</v>
      </c>
      <c r="G379" s="7">
        <v>15</v>
      </c>
      <c r="H379" s="5" t="s">
        <v>56</v>
      </c>
      <c r="I379" s="5" t="s">
        <v>108</v>
      </c>
      <c r="J379" s="5" t="s">
        <v>1053</v>
      </c>
      <c r="K379" s="5" t="s">
        <v>3503</v>
      </c>
      <c r="L379" s="5" t="s">
        <v>3504</v>
      </c>
      <c r="M379" s="5" t="s">
        <v>53</v>
      </c>
      <c r="N379" s="5" t="s">
        <v>55</v>
      </c>
      <c r="O379" s="5"/>
      <c r="P379" s="5"/>
      <c r="Q379" s="5"/>
      <c r="R379" s="5"/>
      <c r="S379" s="5"/>
      <c r="T379" s="5"/>
      <c r="U379" s="5"/>
      <c r="V379" s="5"/>
      <c r="W379" s="5"/>
      <c r="X379" s="5"/>
      <c r="Y379" s="5"/>
      <c r="Z379" s="5"/>
      <c r="AA379" s="5"/>
      <c r="AB379" s="5"/>
      <c r="AC379" s="5"/>
    </row>
    <row r="380" spans="1:29" ht="21" customHeight="1">
      <c r="A380" s="5" t="s">
        <v>3507</v>
      </c>
      <c r="B380" s="5" t="s">
        <v>3508</v>
      </c>
      <c r="C380" s="5" t="s">
        <v>20</v>
      </c>
      <c r="D380" s="5" t="s">
        <v>1616</v>
      </c>
      <c r="E380" s="5" t="s">
        <v>45</v>
      </c>
      <c r="F380" s="7">
        <v>10</v>
      </c>
      <c r="G380" s="7">
        <v>20</v>
      </c>
      <c r="H380" s="5" t="s">
        <v>144</v>
      </c>
      <c r="I380" s="9" t="s">
        <v>47</v>
      </c>
      <c r="J380" s="5" t="s">
        <v>110</v>
      </c>
      <c r="K380" s="5"/>
      <c r="L380" s="5"/>
      <c r="M380" s="5" t="s">
        <v>100</v>
      </c>
      <c r="N380" s="5" t="s">
        <v>55</v>
      </c>
      <c r="O380" s="5"/>
      <c r="P380" s="5"/>
      <c r="Q380" s="5"/>
      <c r="R380" s="5"/>
      <c r="S380" s="5"/>
      <c r="T380" s="5"/>
      <c r="U380" s="5"/>
      <c r="V380" s="5"/>
      <c r="W380" s="5"/>
      <c r="X380" s="5"/>
      <c r="Y380" s="5"/>
      <c r="Z380" s="5"/>
      <c r="AA380" s="5"/>
      <c r="AB380" s="5"/>
      <c r="AC380" s="5"/>
    </row>
    <row r="381" spans="1:29" ht="21" customHeight="1">
      <c r="A381" s="5" t="s">
        <v>573</v>
      </c>
      <c r="B381" s="5" t="s">
        <v>3512</v>
      </c>
      <c r="C381" s="5" t="s">
        <v>170</v>
      </c>
      <c r="D381" s="5" t="s">
        <v>342</v>
      </c>
      <c r="E381" s="5" t="s">
        <v>45</v>
      </c>
      <c r="F381" s="7">
        <v>10</v>
      </c>
      <c r="G381" s="7">
        <v>20</v>
      </c>
      <c r="H381" s="5" t="s">
        <v>144</v>
      </c>
      <c r="I381" s="5" t="s">
        <v>108</v>
      </c>
      <c r="J381" s="5" t="s">
        <v>598</v>
      </c>
      <c r="K381" s="5" t="s">
        <v>3515</v>
      </c>
      <c r="L381" s="5" t="s">
        <v>3516</v>
      </c>
      <c r="M381" s="5" t="s">
        <v>53</v>
      </c>
      <c r="N381" s="5" t="s">
        <v>55</v>
      </c>
      <c r="O381" s="5"/>
      <c r="P381" s="5"/>
      <c r="Q381" s="5"/>
      <c r="R381" s="5"/>
      <c r="S381" s="5"/>
      <c r="T381" s="5"/>
      <c r="U381" s="5"/>
      <c r="V381" s="5"/>
      <c r="W381" s="5"/>
      <c r="X381" s="5"/>
      <c r="Y381" s="5"/>
      <c r="Z381" s="5"/>
      <c r="AA381" s="5"/>
      <c r="AB381" s="5"/>
      <c r="AC381" s="5"/>
    </row>
    <row r="382" spans="1:29" ht="21" customHeight="1">
      <c r="A382" s="5" t="s">
        <v>3518</v>
      </c>
      <c r="B382" s="5" t="s">
        <v>3519</v>
      </c>
      <c r="C382" s="5" t="s">
        <v>27</v>
      </c>
      <c r="D382" s="5" t="s">
        <v>28</v>
      </c>
      <c r="E382" s="5" t="s">
        <v>45</v>
      </c>
      <c r="F382" s="7">
        <v>10</v>
      </c>
      <c r="G382" s="7">
        <v>15</v>
      </c>
      <c r="H382" s="5" t="s">
        <v>56</v>
      </c>
      <c r="I382" s="5" t="s">
        <v>31</v>
      </c>
      <c r="J382" s="5" t="s">
        <v>3520</v>
      </c>
      <c r="K382" s="5" t="s">
        <v>3521</v>
      </c>
      <c r="L382" s="5" t="s">
        <v>3524</v>
      </c>
      <c r="M382" s="5" t="s">
        <v>167</v>
      </c>
      <c r="N382" s="5" t="s">
        <v>237</v>
      </c>
      <c r="O382" s="5"/>
      <c r="P382" s="5"/>
      <c r="Q382" s="5"/>
      <c r="R382" s="5"/>
      <c r="S382" s="5"/>
      <c r="T382" s="5"/>
      <c r="U382" s="5"/>
      <c r="V382" s="5"/>
      <c r="W382" s="5"/>
      <c r="X382" s="5"/>
      <c r="Y382" s="5"/>
      <c r="Z382" s="5"/>
      <c r="AA382" s="5"/>
      <c r="AB382" s="5"/>
      <c r="AC382" s="5"/>
    </row>
    <row r="383" spans="1:29" ht="21" customHeight="1">
      <c r="A383" s="5" t="s">
        <v>3526</v>
      </c>
      <c r="B383" s="5" t="s">
        <v>3527</v>
      </c>
      <c r="C383" s="5" t="s">
        <v>27</v>
      </c>
      <c r="D383" s="5" t="s">
        <v>212</v>
      </c>
      <c r="E383" s="5" t="s">
        <v>45</v>
      </c>
      <c r="F383" s="7">
        <v>10</v>
      </c>
      <c r="G383" s="7">
        <v>20</v>
      </c>
      <c r="H383" s="5" t="s">
        <v>144</v>
      </c>
      <c r="I383" s="5" t="s">
        <v>31</v>
      </c>
      <c r="J383" s="5" t="s">
        <v>57</v>
      </c>
      <c r="K383" s="5" t="s">
        <v>3533</v>
      </c>
      <c r="L383" s="5" t="s">
        <v>3534</v>
      </c>
      <c r="M383" s="5" t="s">
        <v>53</v>
      </c>
      <c r="N383" s="5" t="s">
        <v>55</v>
      </c>
      <c r="O383" s="5"/>
      <c r="P383" s="5"/>
      <c r="Q383" s="5"/>
      <c r="R383" s="5"/>
      <c r="S383" s="5"/>
      <c r="T383" s="5"/>
      <c r="U383" s="5"/>
      <c r="V383" s="5"/>
      <c r="W383" s="5"/>
      <c r="X383" s="5"/>
      <c r="Y383" s="5"/>
      <c r="Z383" s="5"/>
      <c r="AA383" s="5"/>
      <c r="AB383" s="5"/>
      <c r="AC383" s="5"/>
    </row>
    <row r="384" spans="1:29" ht="21" customHeight="1">
      <c r="A384" s="5" t="s">
        <v>3535</v>
      </c>
      <c r="B384" s="5" t="s">
        <v>3536</v>
      </c>
      <c r="C384" s="5" t="s">
        <v>170</v>
      </c>
      <c r="D384" s="5" t="s">
        <v>171</v>
      </c>
      <c r="E384" s="5" t="s">
        <v>45</v>
      </c>
      <c r="F384" s="7">
        <v>10</v>
      </c>
      <c r="G384" s="7">
        <v>20</v>
      </c>
      <c r="H384" s="5" t="s">
        <v>144</v>
      </c>
      <c r="I384" s="5" t="s">
        <v>108</v>
      </c>
      <c r="J384" s="5" t="s">
        <v>76</v>
      </c>
      <c r="K384" s="5" t="s">
        <v>3539</v>
      </c>
      <c r="L384" s="5" t="s">
        <v>3540</v>
      </c>
      <c r="M384" s="5" t="s">
        <v>37</v>
      </c>
      <c r="N384" s="5" t="s">
        <v>38</v>
      </c>
      <c r="O384" s="5"/>
      <c r="P384" s="5"/>
      <c r="Q384" s="5"/>
      <c r="R384" s="5"/>
      <c r="S384" s="5"/>
      <c r="T384" s="5"/>
      <c r="U384" s="5"/>
      <c r="V384" s="5"/>
      <c r="W384" s="5"/>
      <c r="X384" s="5"/>
      <c r="Y384" s="5"/>
      <c r="Z384" s="5"/>
      <c r="AA384" s="5"/>
      <c r="AB384" s="5"/>
      <c r="AC384" s="5"/>
    </row>
    <row r="385" spans="1:29" ht="21" customHeight="1">
      <c r="A385" s="5" t="s">
        <v>3543</v>
      </c>
      <c r="B385" s="5" t="s">
        <v>3544</v>
      </c>
      <c r="C385" s="5" t="s">
        <v>170</v>
      </c>
      <c r="D385" s="5" t="s">
        <v>390</v>
      </c>
      <c r="E385" s="5" t="s">
        <v>45</v>
      </c>
      <c r="F385" s="7">
        <v>10</v>
      </c>
      <c r="G385" s="7">
        <v>15</v>
      </c>
      <c r="H385" s="5" t="s">
        <v>56</v>
      </c>
      <c r="I385" s="5" t="s">
        <v>108</v>
      </c>
      <c r="J385" s="5" t="s">
        <v>883</v>
      </c>
      <c r="K385" s="5" t="s">
        <v>3546</v>
      </c>
      <c r="L385" s="5" t="s">
        <v>3547</v>
      </c>
      <c r="M385" s="5" t="s">
        <v>167</v>
      </c>
      <c r="N385" s="5" t="s">
        <v>55</v>
      </c>
      <c r="O385" s="5"/>
      <c r="P385" s="5"/>
      <c r="Q385" s="5"/>
      <c r="R385" s="5"/>
      <c r="S385" s="5"/>
      <c r="T385" s="5"/>
      <c r="U385" s="5"/>
      <c r="V385" s="5"/>
      <c r="W385" s="5"/>
      <c r="X385" s="5"/>
      <c r="Y385" s="5"/>
      <c r="Z385" s="5"/>
      <c r="AA385" s="5"/>
      <c r="AB385" s="5"/>
      <c r="AC385" s="5"/>
    </row>
    <row r="386" spans="1:29" ht="21" customHeight="1">
      <c r="A386" s="5" t="s">
        <v>3548</v>
      </c>
      <c r="B386" s="5" t="s">
        <v>3550</v>
      </c>
      <c r="C386" s="5" t="s">
        <v>20</v>
      </c>
      <c r="D386" s="5" t="s">
        <v>21</v>
      </c>
      <c r="E386" s="5" t="s">
        <v>45</v>
      </c>
      <c r="F386" s="7">
        <v>10</v>
      </c>
      <c r="G386" s="7">
        <v>15</v>
      </c>
      <c r="H386" s="5" t="s">
        <v>56</v>
      </c>
      <c r="I386" s="5" t="s">
        <v>31</v>
      </c>
      <c r="J386" s="5" t="s">
        <v>110</v>
      </c>
      <c r="K386" s="5" t="s">
        <v>1973</v>
      </c>
      <c r="L386" s="5" t="s">
        <v>3554</v>
      </c>
      <c r="M386" s="5" t="s">
        <v>53</v>
      </c>
      <c r="N386" s="5" t="s">
        <v>44</v>
      </c>
      <c r="O386" s="5"/>
      <c r="P386" s="5"/>
      <c r="Q386" s="5"/>
      <c r="R386" s="5"/>
      <c r="S386" s="5"/>
      <c r="T386" s="5"/>
      <c r="U386" s="5"/>
      <c r="V386" s="5"/>
      <c r="W386" s="5"/>
      <c r="X386" s="5"/>
      <c r="Y386" s="5"/>
      <c r="Z386" s="5"/>
      <c r="AA386" s="5"/>
      <c r="AB386" s="5"/>
      <c r="AC386" s="5"/>
    </row>
    <row r="387" spans="1:29" ht="21" customHeight="1">
      <c r="A387" s="5" t="s">
        <v>3557</v>
      </c>
      <c r="B387" s="5" t="s">
        <v>3558</v>
      </c>
      <c r="C387" s="5" t="s">
        <v>27</v>
      </c>
      <c r="D387" s="5" t="s">
        <v>85</v>
      </c>
      <c r="E387" s="5" t="s">
        <v>45</v>
      </c>
      <c r="F387" s="7">
        <v>10</v>
      </c>
      <c r="G387" s="7">
        <v>15</v>
      </c>
      <c r="H387" s="5" t="s">
        <v>56</v>
      </c>
      <c r="I387" s="5" t="s">
        <v>108</v>
      </c>
      <c r="J387" s="5" t="s">
        <v>57</v>
      </c>
      <c r="K387" s="5" t="s">
        <v>3560</v>
      </c>
      <c r="L387" s="5" t="s">
        <v>3562</v>
      </c>
      <c r="M387" s="5" t="s">
        <v>53</v>
      </c>
      <c r="N387" s="5" t="s">
        <v>55</v>
      </c>
      <c r="O387" s="5"/>
      <c r="P387" s="5"/>
      <c r="Q387" s="5"/>
      <c r="R387" s="5"/>
      <c r="S387" s="5"/>
      <c r="T387" s="5"/>
      <c r="U387" s="5"/>
      <c r="V387" s="5"/>
      <c r="W387" s="5"/>
      <c r="X387" s="5"/>
      <c r="Y387" s="5"/>
      <c r="Z387" s="5"/>
      <c r="AA387" s="5"/>
      <c r="AB387" s="5"/>
      <c r="AC387" s="5"/>
    </row>
    <row r="388" spans="1:29" ht="21" customHeight="1">
      <c r="A388" s="5" t="s">
        <v>3564</v>
      </c>
      <c r="B388" s="5" t="s">
        <v>3565</v>
      </c>
      <c r="C388" s="5" t="s">
        <v>170</v>
      </c>
      <c r="D388" s="5" t="s">
        <v>47</v>
      </c>
      <c r="E388" s="5" t="s">
        <v>29</v>
      </c>
      <c r="F388" s="7">
        <v>10</v>
      </c>
      <c r="G388" s="7">
        <v>15</v>
      </c>
      <c r="H388" s="5" t="s">
        <v>56</v>
      </c>
      <c r="I388" s="5" t="s">
        <v>66</v>
      </c>
      <c r="J388" s="5" t="s">
        <v>403</v>
      </c>
      <c r="K388" s="5" t="s">
        <v>754</v>
      </c>
      <c r="L388" s="5" t="s">
        <v>3568</v>
      </c>
      <c r="M388" s="5" t="s">
        <v>53</v>
      </c>
      <c r="N388" s="5" t="s">
        <v>55</v>
      </c>
      <c r="O388" s="5"/>
      <c r="P388" s="5"/>
      <c r="Q388" s="5"/>
      <c r="R388" s="5"/>
      <c r="S388" s="5"/>
      <c r="T388" s="5"/>
      <c r="U388" s="5"/>
      <c r="V388" s="5"/>
      <c r="W388" s="5"/>
      <c r="X388" s="5"/>
      <c r="Y388" s="5"/>
      <c r="Z388" s="5"/>
      <c r="AA388" s="5"/>
      <c r="AB388" s="5"/>
      <c r="AC388" s="5"/>
    </row>
    <row r="389" spans="1:29" ht="21" customHeight="1">
      <c r="A389" s="5" t="s">
        <v>3339</v>
      </c>
      <c r="B389" s="5" t="s">
        <v>3570</v>
      </c>
      <c r="C389" s="5" t="s">
        <v>41</v>
      </c>
      <c r="D389" s="5" t="s">
        <v>94</v>
      </c>
      <c r="E389" s="5" t="s">
        <v>29</v>
      </c>
      <c r="F389" s="7">
        <v>10</v>
      </c>
      <c r="G389" s="7">
        <v>15</v>
      </c>
      <c r="H389" s="5" t="s">
        <v>56</v>
      </c>
      <c r="I389" s="5" t="s">
        <v>125</v>
      </c>
      <c r="J389" s="5" t="s">
        <v>87</v>
      </c>
      <c r="K389" s="5"/>
      <c r="L389" s="5" t="s">
        <v>3573</v>
      </c>
      <c r="M389" s="5" t="s">
        <v>53</v>
      </c>
      <c r="N389" s="5" t="s">
        <v>55</v>
      </c>
      <c r="O389" s="5"/>
      <c r="P389" s="5"/>
      <c r="Q389" s="5"/>
      <c r="R389" s="5"/>
      <c r="S389" s="5"/>
      <c r="T389" s="5"/>
      <c r="U389" s="5"/>
      <c r="V389" s="5"/>
      <c r="W389" s="5"/>
      <c r="X389" s="5"/>
      <c r="Y389" s="5"/>
      <c r="Z389" s="5"/>
      <c r="AA389" s="5"/>
      <c r="AB389" s="5"/>
      <c r="AC389" s="5"/>
    </row>
    <row r="390" spans="1:29" ht="21" customHeight="1">
      <c r="A390" s="5" t="s">
        <v>3575</v>
      </c>
      <c r="B390" s="5" t="s">
        <v>3577</v>
      </c>
      <c r="C390" s="5" t="s">
        <v>170</v>
      </c>
      <c r="D390" s="5" t="s">
        <v>171</v>
      </c>
      <c r="E390" s="5" t="s">
        <v>45</v>
      </c>
      <c r="F390" s="7">
        <v>10</v>
      </c>
      <c r="G390" s="7">
        <v>15</v>
      </c>
      <c r="H390" s="5" t="s">
        <v>56</v>
      </c>
      <c r="I390" s="5" t="s">
        <v>108</v>
      </c>
      <c r="J390" s="5" t="s">
        <v>484</v>
      </c>
      <c r="K390" s="5" t="s">
        <v>3580</v>
      </c>
      <c r="L390" s="5" t="s">
        <v>3581</v>
      </c>
      <c r="M390" s="5" t="s">
        <v>42</v>
      </c>
      <c r="N390" s="5" t="s">
        <v>55</v>
      </c>
      <c r="O390" s="5"/>
      <c r="P390" s="5"/>
      <c r="Q390" s="5"/>
      <c r="R390" s="5"/>
      <c r="S390" s="5"/>
      <c r="T390" s="5"/>
      <c r="U390" s="5"/>
      <c r="V390" s="5"/>
      <c r="W390" s="5"/>
      <c r="X390" s="5"/>
      <c r="Y390" s="5"/>
      <c r="Z390" s="5"/>
      <c r="AA390" s="5"/>
      <c r="AB390" s="5"/>
      <c r="AC390" s="5"/>
    </row>
    <row r="391" spans="1:29" ht="21" customHeight="1">
      <c r="A391" s="5" t="s">
        <v>130</v>
      </c>
      <c r="B391" s="5" t="s">
        <v>3583</v>
      </c>
      <c r="C391" s="5" t="s">
        <v>170</v>
      </c>
      <c r="D391" s="5" t="s">
        <v>378</v>
      </c>
      <c r="E391" s="5" t="s">
        <v>45</v>
      </c>
      <c r="F391" s="7">
        <v>10</v>
      </c>
      <c r="G391" s="7">
        <v>15</v>
      </c>
      <c r="H391" s="5" t="s">
        <v>56</v>
      </c>
      <c r="I391" s="9" t="s">
        <v>47</v>
      </c>
      <c r="J391" s="5" t="s">
        <v>134</v>
      </c>
      <c r="K391" s="5" t="s">
        <v>3584</v>
      </c>
      <c r="L391" s="5" t="s">
        <v>3586</v>
      </c>
      <c r="M391" s="5" t="s">
        <v>42</v>
      </c>
      <c r="N391" s="5" t="s">
        <v>55</v>
      </c>
      <c r="O391" s="5"/>
      <c r="P391" s="5"/>
      <c r="Q391" s="5"/>
      <c r="R391" s="5"/>
      <c r="S391" s="5"/>
      <c r="T391" s="5"/>
      <c r="U391" s="5"/>
      <c r="V391" s="5"/>
      <c r="W391" s="5"/>
      <c r="X391" s="5"/>
      <c r="Y391" s="5"/>
      <c r="Z391" s="5"/>
      <c r="AA391" s="5"/>
      <c r="AB391" s="5"/>
      <c r="AC391" s="5"/>
    </row>
    <row r="392" spans="1:29" ht="21" customHeight="1">
      <c r="A392" s="5" t="s">
        <v>1099</v>
      </c>
      <c r="B392" s="5" t="s">
        <v>3588</v>
      </c>
      <c r="C392" s="5" t="s">
        <v>41</v>
      </c>
      <c r="D392" s="5" t="s">
        <v>94</v>
      </c>
      <c r="E392" s="5" t="s">
        <v>45</v>
      </c>
      <c r="F392" s="7">
        <v>10</v>
      </c>
      <c r="G392" s="7">
        <v>14</v>
      </c>
      <c r="H392" s="5" t="s">
        <v>3589</v>
      </c>
      <c r="I392" s="5" t="s">
        <v>108</v>
      </c>
      <c r="J392" s="5" t="s">
        <v>57</v>
      </c>
      <c r="K392" s="5" t="s">
        <v>3591</v>
      </c>
      <c r="L392" s="5" t="s">
        <v>3592</v>
      </c>
      <c r="M392" s="5" t="s">
        <v>53</v>
      </c>
      <c r="N392" s="5" t="s">
        <v>237</v>
      </c>
      <c r="O392" s="5"/>
      <c r="P392" s="5"/>
      <c r="Q392" s="5"/>
      <c r="R392" s="5"/>
      <c r="S392" s="5"/>
      <c r="T392" s="5"/>
      <c r="U392" s="5"/>
      <c r="V392" s="5"/>
      <c r="W392" s="5"/>
      <c r="X392" s="5"/>
      <c r="Y392" s="5"/>
      <c r="Z392" s="5"/>
      <c r="AA392" s="5"/>
      <c r="AB392" s="5"/>
      <c r="AC392" s="5"/>
    </row>
    <row r="393" spans="1:29" ht="21" customHeight="1">
      <c r="A393" s="5" t="s">
        <v>543</v>
      </c>
      <c r="B393" s="5" t="s">
        <v>3594</v>
      </c>
      <c r="C393" s="5" t="s">
        <v>20</v>
      </c>
      <c r="D393" s="5" t="s">
        <v>21</v>
      </c>
      <c r="E393" s="5" t="s">
        <v>45</v>
      </c>
      <c r="F393" s="7">
        <v>10</v>
      </c>
      <c r="G393" s="7">
        <v>15</v>
      </c>
      <c r="H393" s="5" t="s">
        <v>56</v>
      </c>
      <c r="I393" s="5" t="s">
        <v>108</v>
      </c>
      <c r="J393" s="5" t="s">
        <v>126</v>
      </c>
      <c r="K393" s="5" t="s">
        <v>3597</v>
      </c>
      <c r="L393" s="5" t="s">
        <v>3600</v>
      </c>
      <c r="M393" s="5" t="s">
        <v>100</v>
      </c>
      <c r="N393" s="5" t="s">
        <v>38</v>
      </c>
      <c r="O393" s="5"/>
      <c r="P393" s="5"/>
      <c r="Q393" s="5"/>
      <c r="R393" s="5"/>
      <c r="S393" s="5"/>
      <c r="T393" s="5"/>
      <c r="U393" s="5"/>
      <c r="V393" s="5"/>
      <c r="W393" s="5"/>
      <c r="X393" s="5"/>
      <c r="Y393" s="5"/>
      <c r="Z393" s="5"/>
      <c r="AA393" s="5"/>
      <c r="AB393" s="5"/>
      <c r="AC393" s="5"/>
    </row>
    <row r="394" spans="1:29" ht="21" customHeight="1">
      <c r="A394" s="5" t="s">
        <v>3602</v>
      </c>
      <c r="B394" s="5" t="s">
        <v>3603</v>
      </c>
      <c r="C394" s="5" t="s">
        <v>41</v>
      </c>
      <c r="D394" s="5" t="s">
        <v>47</v>
      </c>
      <c r="E394" s="5" t="s">
        <v>29</v>
      </c>
      <c r="F394" s="7">
        <v>10</v>
      </c>
      <c r="G394" s="7">
        <v>15</v>
      </c>
      <c r="H394" s="5" t="s">
        <v>56</v>
      </c>
      <c r="I394" s="5" t="s">
        <v>108</v>
      </c>
      <c r="J394" s="5" t="s">
        <v>252</v>
      </c>
      <c r="K394" s="5" t="s">
        <v>3606</v>
      </c>
      <c r="L394" s="5" t="s">
        <v>3607</v>
      </c>
      <c r="M394" s="5" t="s">
        <v>53</v>
      </c>
      <c r="N394" s="5" t="s">
        <v>55</v>
      </c>
      <c r="O394" s="5"/>
      <c r="P394" s="5"/>
      <c r="Q394" s="5"/>
      <c r="R394" s="5"/>
      <c r="S394" s="5"/>
      <c r="T394" s="5"/>
      <c r="U394" s="5"/>
      <c r="V394" s="5"/>
      <c r="W394" s="5"/>
      <c r="X394" s="5"/>
      <c r="Y394" s="5"/>
      <c r="Z394" s="5"/>
      <c r="AA394" s="5"/>
      <c r="AB394" s="5"/>
      <c r="AC394" s="5"/>
    </row>
    <row r="395" spans="1:29" ht="21" customHeight="1">
      <c r="A395" s="5" t="s">
        <v>3608</v>
      </c>
      <c r="B395" s="5" t="s">
        <v>3609</v>
      </c>
      <c r="C395" s="5" t="s">
        <v>170</v>
      </c>
      <c r="D395" s="5" t="s">
        <v>390</v>
      </c>
      <c r="E395" s="5" t="s">
        <v>45</v>
      </c>
      <c r="F395" s="7">
        <v>10</v>
      </c>
      <c r="G395" s="7">
        <v>30</v>
      </c>
      <c r="H395" s="5" t="s">
        <v>2866</v>
      </c>
      <c r="I395" s="5" t="s">
        <v>31</v>
      </c>
      <c r="J395" s="5" t="s">
        <v>224</v>
      </c>
      <c r="K395" s="5" t="s">
        <v>561</v>
      </c>
      <c r="L395" s="5" t="s">
        <v>3614</v>
      </c>
      <c r="M395" s="5" t="s">
        <v>53</v>
      </c>
      <c r="N395" s="5" t="s">
        <v>55</v>
      </c>
      <c r="O395" s="5"/>
      <c r="P395" s="5"/>
      <c r="Q395" s="5"/>
      <c r="R395" s="5"/>
      <c r="S395" s="5"/>
      <c r="T395" s="5"/>
      <c r="U395" s="5"/>
      <c r="V395" s="5"/>
      <c r="W395" s="5"/>
      <c r="X395" s="5"/>
      <c r="Y395" s="5"/>
      <c r="Z395" s="5"/>
      <c r="AA395" s="5"/>
      <c r="AB395" s="5"/>
      <c r="AC395" s="5"/>
    </row>
    <row r="396" spans="1:29" ht="21" customHeight="1">
      <c r="A396" s="5" t="s">
        <v>130</v>
      </c>
      <c r="B396" s="5" t="s">
        <v>3619</v>
      </c>
      <c r="C396" s="5" t="s">
        <v>27</v>
      </c>
      <c r="D396" s="5" t="s">
        <v>119</v>
      </c>
      <c r="E396" s="5" t="s">
        <v>29</v>
      </c>
      <c r="F396" s="7">
        <v>10</v>
      </c>
      <c r="G396" s="7">
        <v>20</v>
      </c>
      <c r="H396" s="5" t="s">
        <v>144</v>
      </c>
      <c r="I396" s="5" t="s">
        <v>108</v>
      </c>
      <c r="J396" s="5" t="s">
        <v>907</v>
      </c>
      <c r="K396" s="5" t="s">
        <v>3620</v>
      </c>
      <c r="L396" s="5"/>
      <c r="M396" s="5" t="s">
        <v>53</v>
      </c>
      <c r="N396" s="5" t="s">
        <v>55</v>
      </c>
      <c r="O396" s="5"/>
      <c r="P396" s="5"/>
      <c r="Q396" s="5"/>
      <c r="R396" s="5"/>
      <c r="S396" s="5"/>
      <c r="T396" s="5"/>
      <c r="U396" s="5"/>
      <c r="V396" s="5"/>
      <c r="W396" s="5"/>
      <c r="X396" s="5"/>
      <c r="Y396" s="5"/>
      <c r="Z396" s="5"/>
      <c r="AA396" s="5"/>
      <c r="AB396" s="5"/>
      <c r="AC396" s="5"/>
    </row>
    <row r="397" spans="1:29" ht="21" customHeight="1">
      <c r="A397" s="5" t="s">
        <v>130</v>
      </c>
      <c r="B397" s="5" t="s">
        <v>3622</v>
      </c>
      <c r="C397" s="5" t="s">
        <v>20</v>
      </c>
      <c r="D397" s="5" t="s">
        <v>21</v>
      </c>
      <c r="E397" s="5" t="s">
        <v>45</v>
      </c>
      <c r="F397" s="7">
        <v>10</v>
      </c>
      <c r="G397" s="7">
        <v>15</v>
      </c>
      <c r="H397" s="5" t="s">
        <v>56</v>
      </c>
      <c r="I397" s="5" t="s">
        <v>108</v>
      </c>
      <c r="J397" s="5" t="s">
        <v>68</v>
      </c>
      <c r="K397" s="5" t="s">
        <v>381</v>
      </c>
      <c r="L397" s="5" t="s">
        <v>3624</v>
      </c>
      <c r="M397" s="5" t="s">
        <v>37</v>
      </c>
      <c r="N397" s="5" t="s">
        <v>55</v>
      </c>
      <c r="O397" s="5"/>
      <c r="P397" s="5"/>
      <c r="Q397" s="5"/>
      <c r="R397" s="5"/>
      <c r="S397" s="5"/>
      <c r="T397" s="5"/>
      <c r="U397" s="5"/>
      <c r="V397" s="5"/>
      <c r="W397" s="5"/>
      <c r="X397" s="5"/>
      <c r="Y397" s="5"/>
      <c r="Z397" s="5"/>
      <c r="AA397" s="5"/>
      <c r="AB397" s="5"/>
      <c r="AC397" s="5"/>
    </row>
    <row r="398" spans="1:29" ht="21" customHeight="1">
      <c r="A398" s="5" t="s">
        <v>3124</v>
      </c>
      <c r="B398" s="5" t="s">
        <v>3628</v>
      </c>
      <c r="C398" s="5" t="s">
        <v>20</v>
      </c>
      <c r="D398" s="5" t="s">
        <v>21</v>
      </c>
      <c r="E398" s="5" t="s">
        <v>45</v>
      </c>
      <c r="F398" s="7">
        <v>10</v>
      </c>
      <c r="G398" s="7">
        <v>15</v>
      </c>
      <c r="H398" s="5" t="s">
        <v>56</v>
      </c>
      <c r="I398" s="5" t="s">
        <v>31</v>
      </c>
      <c r="J398" s="5" t="s">
        <v>947</v>
      </c>
      <c r="K398" s="5" t="s">
        <v>3631</v>
      </c>
      <c r="L398" s="5" t="s">
        <v>3633</v>
      </c>
      <c r="M398" s="5" t="s">
        <v>37</v>
      </c>
      <c r="N398" s="5" t="s">
        <v>55</v>
      </c>
      <c r="O398" s="5"/>
      <c r="P398" s="5"/>
      <c r="Q398" s="5"/>
      <c r="R398" s="5"/>
      <c r="S398" s="5"/>
      <c r="T398" s="5"/>
      <c r="U398" s="5"/>
      <c r="V398" s="5"/>
      <c r="W398" s="5"/>
      <c r="X398" s="5"/>
      <c r="Y398" s="5"/>
      <c r="Z398" s="5"/>
      <c r="AA398" s="5"/>
      <c r="AB398" s="5"/>
      <c r="AC398" s="5"/>
    </row>
    <row r="399" spans="1:29" ht="21" customHeight="1">
      <c r="A399" s="5" t="s">
        <v>3638</v>
      </c>
      <c r="B399" s="5" t="s">
        <v>2377</v>
      </c>
      <c r="C399" s="5" t="s">
        <v>27</v>
      </c>
      <c r="D399" s="5" t="s">
        <v>47</v>
      </c>
      <c r="E399" s="5" t="s">
        <v>45</v>
      </c>
      <c r="F399" s="7">
        <v>10</v>
      </c>
      <c r="G399" s="7">
        <v>15</v>
      </c>
      <c r="H399" s="5" t="s">
        <v>56</v>
      </c>
      <c r="I399" s="5" t="s">
        <v>108</v>
      </c>
      <c r="J399" s="5" t="s">
        <v>48</v>
      </c>
      <c r="K399" s="5"/>
      <c r="L399" s="5" t="s">
        <v>3642</v>
      </c>
      <c r="M399" s="5" t="s">
        <v>42</v>
      </c>
      <c r="N399" s="5" t="s">
        <v>237</v>
      </c>
      <c r="O399" s="5"/>
      <c r="P399" s="5"/>
      <c r="Q399" s="5"/>
      <c r="R399" s="5"/>
      <c r="S399" s="5"/>
      <c r="T399" s="5"/>
      <c r="U399" s="5"/>
      <c r="V399" s="5"/>
      <c r="W399" s="5"/>
      <c r="X399" s="5"/>
      <c r="Y399" s="5"/>
      <c r="Z399" s="5"/>
      <c r="AA399" s="5"/>
      <c r="AB399" s="5"/>
      <c r="AC399" s="5"/>
    </row>
    <row r="400" spans="1:29" ht="21" customHeight="1">
      <c r="A400" s="5" t="s">
        <v>130</v>
      </c>
      <c r="B400" s="5" t="s">
        <v>3645</v>
      </c>
      <c r="C400" s="5" t="s">
        <v>170</v>
      </c>
      <c r="D400" s="5" t="s">
        <v>390</v>
      </c>
      <c r="E400" s="5" t="s">
        <v>29</v>
      </c>
      <c r="F400" s="7">
        <v>10</v>
      </c>
      <c r="G400" s="7">
        <v>13</v>
      </c>
      <c r="H400" s="5" t="s">
        <v>1661</v>
      </c>
      <c r="I400" s="5" t="s">
        <v>108</v>
      </c>
      <c r="J400" s="5" t="s">
        <v>57</v>
      </c>
      <c r="K400" s="5" t="s">
        <v>3648</v>
      </c>
      <c r="L400" s="5" t="s">
        <v>3649</v>
      </c>
      <c r="M400" s="5" t="s">
        <v>42</v>
      </c>
      <c r="N400" s="5" t="s">
        <v>55</v>
      </c>
      <c r="O400" s="5"/>
      <c r="P400" s="5"/>
      <c r="Q400" s="5"/>
      <c r="R400" s="5"/>
      <c r="S400" s="5"/>
      <c r="T400" s="5"/>
      <c r="U400" s="5"/>
      <c r="V400" s="5"/>
      <c r="W400" s="5"/>
      <c r="X400" s="5"/>
      <c r="Y400" s="5"/>
      <c r="Z400" s="5"/>
      <c r="AA400" s="5"/>
      <c r="AB400" s="5"/>
      <c r="AC400" s="5"/>
    </row>
    <row r="401" spans="1:29" ht="21" customHeight="1">
      <c r="A401" s="5" t="s">
        <v>3652</v>
      </c>
      <c r="B401" s="5" t="s">
        <v>3654</v>
      </c>
      <c r="C401" s="5" t="s">
        <v>170</v>
      </c>
      <c r="D401" s="5" t="s">
        <v>390</v>
      </c>
      <c r="E401" s="5" t="s">
        <v>45</v>
      </c>
      <c r="F401" s="7">
        <v>10</v>
      </c>
      <c r="G401" s="7">
        <v>20</v>
      </c>
      <c r="H401" s="5" t="s">
        <v>144</v>
      </c>
      <c r="I401" s="5" t="s">
        <v>108</v>
      </c>
      <c r="J401" s="5" t="s">
        <v>273</v>
      </c>
      <c r="K401" s="5" t="s">
        <v>3659</v>
      </c>
      <c r="L401" s="5" t="s">
        <v>3661</v>
      </c>
      <c r="M401" s="5" t="s">
        <v>100</v>
      </c>
      <c r="N401" s="5" t="s">
        <v>55</v>
      </c>
      <c r="O401" s="5"/>
      <c r="P401" s="5"/>
      <c r="Q401" s="5"/>
      <c r="R401" s="5"/>
      <c r="S401" s="5"/>
      <c r="T401" s="5"/>
      <c r="U401" s="5"/>
      <c r="V401" s="5"/>
      <c r="W401" s="5"/>
      <c r="X401" s="5"/>
      <c r="Y401" s="5"/>
      <c r="Z401" s="5"/>
      <c r="AA401" s="5"/>
      <c r="AB401" s="5"/>
      <c r="AC401" s="5"/>
    </row>
    <row r="402" spans="1:29" ht="21" customHeight="1">
      <c r="A402" s="5" t="s">
        <v>3662</v>
      </c>
      <c r="B402" s="5" t="s">
        <v>3663</v>
      </c>
      <c r="C402" s="5" t="s">
        <v>170</v>
      </c>
      <c r="D402" s="5" t="s">
        <v>47</v>
      </c>
      <c r="E402" s="5" t="s">
        <v>29</v>
      </c>
      <c r="F402" s="7">
        <v>10</v>
      </c>
      <c r="G402" s="7">
        <v>15</v>
      </c>
      <c r="H402" s="5" t="s">
        <v>56</v>
      </c>
      <c r="I402" s="5" t="s">
        <v>31</v>
      </c>
      <c r="J402" s="5" t="s">
        <v>57</v>
      </c>
      <c r="K402" s="5" t="s">
        <v>3666</v>
      </c>
      <c r="L402" s="5" t="s">
        <v>3667</v>
      </c>
      <c r="M402" s="5" t="s">
        <v>1599</v>
      </c>
      <c r="N402" s="5" t="s">
        <v>55</v>
      </c>
      <c r="O402" s="5"/>
      <c r="P402" s="5"/>
      <c r="Q402" s="5"/>
      <c r="R402" s="5"/>
      <c r="S402" s="5"/>
      <c r="T402" s="5"/>
      <c r="U402" s="5"/>
      <c r="V402" s="5"/>
      <c r="W402" s="5"/>
      <c r="X402" s="5"/>
      <c r="Y402" s="5"/>
      <c r="Z402" s="5"/>
      <c r="AA402" s="5"/>
      <c r="AB402" s="5"/>
      <c r="AC402" s="5"/>
    </row>
    <row r="403" spans="1:29" ht="21" customHeight="1">
      <c r="A403" s="5" t="s">
        <v>631</v>
      </c>
      <c r="B403" s="5" t="s">
        <v>3671</v>
      </c>
      <c r="C403" s="5" t="s">
        <v>170</v>
      </c>
      <c r="D403" s="5" t="s">
        <v>47</v>
      </c>
      <c r="E403" s="5" t="s">
        <v>29</v>
      </c>
      <c r="F403" s="7">
        <v>10</v>
      </c>
      <c r="G403" s="7">
        <v>18</v>
      </c>
      <c r="H403" s="5" t="s">
        <v>964</v>
      </c>
      <c r="I403" s="9" t="s">
        <v>47</v>
      </c>
      <c r="J403" s="5" t="s">
        <v>598</v>
      </c>
      <c r="K403" s="5" t="s">
        <v>3672</v>
      </c>
      <c r="L403" s="5" t="s">
        <v>3675</v>
      </c>
      <c r="M403" s="5" t="s">
        <v>37</v>
      </c>
      <c r="N403" s="5" t="s">
        <v>38</v>
      </c>
      <c r="O403" s="5"/>
      <c r="P403" s="5"/>
      <c r="Q403" s="5"/>
      <c r="R403" s="5"/>
      <c r="S403" s="5"/>
      <c r="T403" s="5"/>
      <c r="U403" s="5"/>
      <c r="V403" s="5"/>
      <c r="W403" s="5"/>
      <c r="X403" s="5"/>
      <c r="Y403" s="5"/>
      <c r="Z403" s="5"/>
      <c r="AA403" s="5"/>
      <c r="AB403" s="5"/>
      <c r="AC403" s="5"/>
    </row>
    <row r="404" spans="1:29" ht="21" customHeight="1">
      <c r="A404" s="5" t="s">
        <v>116</v>
      </c>
      <c r="B404" s="5" t="s">
        <v>3677</v>
      </c>
      <c r="C404" s="5" t="s">
        <v>41</v>
      </c>
      <c r="D404" s="5" t="s">
        <v>47</v>
      </c>
      <c r="E404" s="5" t="s">
        <v>45</v>
      </c>
      <c r="F404" s="7">
        <v>10</v>
      </c>
      <c r="G404" s="7">
        <v>20</v>
      </c>
      <c r="H404" s="5" t="s">
        <v>144</v>
      </c>
      <c r="I404" s="5" t="s">
        <v>108</v>
      </c>
      <c r="J404" s="5" t="s">
        <v>48</v>
      </c>
      <c r="K404" s="5" t="s">
        <v>3680</v>
      </c>
      <c r="L404" s="5" t="s">
        <v>3681</v>
      </c>
      <c r="M404" s="5" t="s">
        <v>37</v>
      </c>
      <c r="N404" s="5" t="s">
        <v>38</v>
      </c>
      <c r="O404" s="5"/>
      <c r="P404" s="5"/>
      <c r="Q404" s="5"/>
      <c r="R404" s="5"/>
      <c r="S404" s="5"/>
      <c r="T404" s="5"/>
      <c r="U404" s="5"/>
      <c r="V404" s="5"/>
      <c r="W404" s="5"/>
      <c r="X404" s="5"/>
      <c r="Y404" s="5"/>
      <c r="Z404" s="5"/>
      <c r="AA404" s="5"/>
      <c r="AB404" s="5"/>
      <c r="AC404" s="5"/>
    </row>
    <row r="405" spans="1:29" ht="21" customHeight="1">
      <c r="A405" s="5" t="s">
        <v>130</v>
      </c>
      <c r="B405" s="5" t="s">
        <v>3685</v>
      </c>
      <c r="C405" s="5" t="s">
        <v>170</v>
      </c>
      <c r="D405" s="5" t="s">
        <v>390</v>
      </c>
      <c r="E405" s="5" t="s">
        <v>45</v>
      </c>
      <c r="F405" s="7">
        <v>10</v>
      </c>
      <c r="G405" s="7">
        <v>18</v>
      </c>
      <c r="H405" s="5" t="s">
        <v>964</v>
      </c>
      <c r="I405" s="5" t="s">
        <v>31</v>
      </c>
      <c r="J405" s="5" t="s">
        <v>430</v>
      </c>
      <c r="K405" s="5" t="s">
        <v>3686</v>
      </c>
      <c r="L405" s="5" t="s">
        <v>3689</v>
      </c>
      <c r="M405" s="5" t="s">
        <v>53</v>
      </c>
      <c r="N405" s="5" t="s">
        <v>55</v>
      </c>
      <c r="O405" s="5"/>
      <c r="P405" s="5"/>
      <c r="Q405" s="5"/>
      <c r="R405" s="5"/>
      <c r="S405" s="5"/>
      <c r="T405" s="5"/>
      <c r="U405" s="5"/>
      <c r="V405" s="5"/>
      <c r="W405" s="5"/>
      <c r="X405" s="5"/>
      <c r="Y405" s="5"/>
      <c r="Z405" s="5"/>
      <c r="AA405" s="5"/>
      <c r="AB405" s="5"/>
      <c r="AC405" s="5"/>
    </row>
    <row r="406" spans="1:29" ht="21" customHeight="1">
      <c r="A406" s="5" t="s">
        <v>130</v>
      </c>
      <c r="B406" s="5" t="s">
        <v>3692</v>
      </c>
      <c r="C406" s="5" t="s">
        <v>41</v>
      </c>
      <c r="D406" s="5" t="s">
        <v>94</v>
      </c>
      <c r="E406" s="5" t="s">
        <v>45</v>
      </c>
      <c r="F406" s="7">
        <v>10</v>
      </c>
      <c r="G406" s="7">
        <v>15</v>
      </c>
      <c r="H406" s="5" t="s">
        <v>56</v>
      </c>
      <c r="I406" s="9" t="s">
        <v>47</v>
      </c>
      <c r="J406" s="5" t="s">
        <v>76</v>
      </c>
      <c r="K406" s="5" t="s">
        <v>688</v>
      </c>
      <c r="L406" s="5" t="s">
        <v>3696</v>
      </c>
      <c r="M406" s="5" t="s">
        <v>100</v>
      </c>
      <c r="N406" s="5" t="s">
        <v>55</v>
      </c>
      <c r="O406" s="5"/>
      <c r="P406" s="5"/>
      <c r="Q406" s="5"/>
      <c r="R406" s="5"/>
      <c r="S406" s="5"/>
      <c r="T406" s="5"/>
      <c r="U406" s="5"/>
      <c r="V406" s="5"/>
      <c r="W406" s="5"/>
      <c r="X406" s="5"/>
      <c r="Y406" s="5"/>
      <c r="Z406" s="5"/>
      <c r="AA406" s="5"/>
      <c r="AB406" s="5"/>
      <c r="AC406" s="5"/>
    </row>
    <row r="407" spans="1:29" ht="21" customHeight="1">
      <c r="A407" s="5" t="s">
        <v>3703</v>
      </c>
      <c r="B407" s="5" t="s">
        <v>3704</v>
      </c>
      <c r="C407" s="5" t="s">
        <v>20</v>
      </c>
      <c r="D407" s="5" t="s">
        <v>21</v>
      </c>
      <c r="E407" s="5" t="s">
        <v>45</v>
      </c>
      <c r="F407" s="7">
        <v>10</v>
      </c>
      <c r="G407" s="7">
        <v>15</v>
      </c>
      <c r="H407" s="5" t="s">
        <v>56</v>
      </c>
      <c r="I407" s="5" t="s">
        <v>108</v>
      </c>
      <c r="J407" s="5" t="s">
        <v>1933</v>
      </c>
      <c r="K407" s="5" t="s">
        <v>3171</v>
      </c>
      <c r="L407" s="5" t="s">
        <v>3708</v>
      </c>
      <c r="M407" s="5" t="s">
        <v>42</v>
      </c>
      <c r="N407" s="5" t="s">
        <v>55</v>
      </c>
      <c r="O407" s="5"/>
      <c r="P407" s="5"/>
      <c r="Q407" s="5"/>
      <c r="R407" s="5"/>
      <c r="S407" s="5"/>
      <c r="T407" s="5"/>
      <c r="U407" s="5"/>
      <c r="V407" s="5"/>
      <c r="W407" s="5"/>
      <c r="X407" s="5"/>
      <c r="Y407" s="5"/>
      <c r="Z407" s="5"/>
      <c r="AA407" s="5"/>
      <c r="AB407" s="5"/>
      <c r="AC407" s="5"/>
    </row>
    <row r="408" spans="1:29" ht="21" customHeight="1">
      <c r="A408" s="5" t="s">
        <v>264</v>
      </c>
      <c r="B408" s="5" t="s">
        <v>1355</v>
      </c>
      <c r="C408" s="5" t="s">
        <v>27</v>
      </c>
      <c r="D408" s="5" t="s">
        <v>212</v>
      </c>
      <c r="E408" s="5" t="s">
        <v>29</v>
      </c>
      <c r="F408" s="7">
        <v>10</v>
      </c>
      <c r="G408" s="7">
        <v>15</v>
      </c>
      <c r="H408" s="5" t="s">
        <v>56</v>
      </c>
      <c r="I408" s="5" t="s">
        <v>125</v>
      </c>
      <c r="J408" s="5" t="s">
        <v>142</v>
      </c>
      <c r="K408" s="5"/>
      <c r="L408" s="5" t="s">
        <v>1357</v>
      </c>
      <c r="M408" s="5" t="s">
        <v>53</v>
      </c>
      <c r="N408" s="5" t="s">
        <v>55</v>
      </c>
      <c r="O408" s="5"/>
      <c r="P408" s="5"/>
      <c r="Q408" s="5"/>
      <c r="R408" s="5"/>
      <c r="S408" s="5"/>
      <c r="T408" s="5"/>
      <c r="U408" s="5"/>
      <c r="V408" s="5"/>
      <c r="W408" s="5"/>
      <c r="X408" s="5"/>
      <c r="Y408" s="5"/>
      <c r="Z408" s="5"/>
      <c r="AA408" s="5"/>
      <c r="AB408" s="5"/>
      <c r="AC408" s="5"/>
    </row>
    <row r="409" spans="1:29" ht="21" customHeight="1">
      <c r="A409" s="5" t="s">
        <v>130</v>
      </c>
      <c r="B409" s="5" t="s">
        <v>3721</v>
      </c>
      <c r="C409" s="5" t="s">
        <v>170</v>
      </c>
      <c r="D409" s="5" t="s">
        <v>390</v>
      </c>
      <c r="E409" s="5" t="s">
        <v>29</v>
      </c>
      <c r="F409" s="7">
        <v>10</v>
      </c>
      <c r="G409" s="7">
        <v>15</v>
      </c>
      <c r="H409" s="5" t="s">
        <v>56</v>
      </c>
      <c r="I409" s="5" t="s">
        <v>31</v>
      </c>
      <c r="J409" s="5" t="s">
        <v>76</v>
      </c>
      <c r="K409" s="5" t="s">
        <v>3723</v>
      </c>
      <c r="L409" s="5" t="s">
        <v>3724</v>
      </c>
      <c r="M409" s="5" t="s">
        <v>37</v>
      </c>
      <c r="N409" s="5" t="s">
        <v>55</v>
      </c>
      <c r="O409" s="5"/>
      <c r="P409" s="5"/>
      <c r="Q409" s="5"/>
      <c r="R409" s="5"/>
      <c r="S409" s="5"/>
      <c r="T409" s="5"/>
      <c r="U409" s="5"/>
      <c r="V409" s="5"/>
      <c r="W409" s="5"/>
      <c r="X409" s="5"/>
      <c r="Y409" s="5"/>
      <c r="Z409" s="5"/>
      <c r="AA409" s="5"/>
      <c r="AB409" s="5"/>
      <c r="AC409" s="5"/>
    </row>
    <row r="410" spans="1:29" ht="21" customHeight="1">
      <c r="A410" s="5" t="s">
        <v>3729</v>
      </c>
      <c r="B410" s="5" t="s">
        <v>3730</v>
      </c>
      <c r="C410" s="5" t="s">
        <v>27</v>
      </c>
      <c r="D410" s="5" t="s">
        <v>80</v>
      </c>
      <c r="E410" s="5" t="s">
        <v>45</v>
      </c>
      <c r="F410" s="7">
        <v>10</v>
      </c>
      <c r="G410" s="7">
        <v>20</v>
      </c>
      <c r="H410" s="5" t="s">
        <v>144</v>
      </c>
      <c r="I410" s="5" t="s">
        <v>108</v>
      </c>
      <c r="J410" s="5" t="s">
        <v>252</v>
      </c>
      <c r="K410" s="5" t="s">
        <v>3733</v>
      </c>
      <c r="L410" s="5" t="s">
        <v>3734</v>
      </c>
      <c r="M410" s="5" t="s">
        <v>42</v>
      </c>
      <c r="N410" s="5" t="s">
        <v>89</v>
      </c>
      <c r="O410" s="5"/>
      <c r="P410" s="5"/>
      <c r="Q410" s="5"/>
      <c r="R410" s="5"/>
      <c r="S410" s="5"/>
      <c r="T410" s="5"/>
      <c r="U410" s="5"/>
      <c r="V410" s="5"/>
      <c r="W410" s="5"/>
      <c r="X410" s="5"/>
      <c r="Y410" s="5"/>
      <c r="Z410" s="5"/>
      <c r="AA410" s="5"/>
      <c r="AB410" s="5"/>
      <c r="AC410" s="5"/>
    </row>
    <row r="411" spans="1:29" ht="21" customHeight="1">
      <c r="A411" s="5" t="s">
        <v>3737</v>
      </c>
      <c r="B411" s="5" t="s">
        <v>3738</v>
      </c>
      <c r="C411" s="5" t="s">
        <v>41</v>
      </c>
      <c r="D411" s="5" t="s">
        <v>874</v>
      </c>
      <c r="E411" s="5" t="s">
        <v>45</v>
      </c>
      <c r="F411" s="7">
        <v>10</v>
      </c>
      <c r="G411" s="7">
        <v>20</v>
      </c>
      <c r="H411" s="5" t="s">
        <v>144</v>
      </c>
      <c r="I411" s="5" t="s">
        <v>31</v>
      </c>
      <c r="J411" s="5" t="s">
        <v>48</v>
      </c>
      <c r="K411" s="5" t="s">
        <v>3747</v>
      </c>
      <c r="L411" s="5" t="s">
        <v>3748</v>
      </c>
      <c r="M411" s="5" t="s">
        <v>53</v>
      </c>
      <c r="N411" s="5" t="s">
        <v>55</v>
      </c>
      <c r="O411" s="5"/>
      <c r="P411" s="5"/>
      <c r="Q411" s="5"/>
      <c r="R411" s="5"/>
      <c r="S411" s="5"/>
      <c r="T411" s="5"/>
      <c r="U411" s="5"/>
      <c r="V411" s="5"/>
      <c r="W411" s="5"/>
      <c r="X411" s="5"/>
      <c r="Y411" s="5"/>
      <c r="Z411" s="5"/>
      <c r="AA411" s="5"/>
      <c r="AB411" s="5"/>
      <c r="AC411" s="5"/>
    </row>
    <row r="412" spans="1:29" ht="21" customHeight="1">
      <c r="A412" s="5" t="s">
        <v>1099</v>
      </c>
      <c r="B412" s="5" t="s">
        <v>3752</v>
      </c>
      <c r="C412" s="5" t="s">
        <v>170</v>
      </c>
      <c r="D412" s="5" t="s">
        <v>435</v>
      </c>
      <c r="E412" s="5" t="s">
        <v>45</v>
      </c>
      <c r="F412" s="7">
        <v>10</v>
      </c>
      <c r="G412" s="7">
        <v>20</v>
      </c>
      <c r="H412" s="5" t="s">
        <v>144</v>
      </c>
      <c r="I412" s="5" t="s">
        <v>66</v>
      </c>
      <c r="J412" s="5" t="s">
        <v>57</v>
      </c>
      <c r="K412" s="5" t="s">
        <v>3754</v>
      </c>
      <c r="L412" s="5" t="s">
        <v>3756</v>
      </c>
      <c r="M412" s="5" t="s">
        <v>53</v>
      </c>
      <c r="N412" s="5" t="s">
        <v>55</v>
      </c>
      <c r="O412" s="5"/>
      <c r="P412" s="5"/>
      <c r="Q412" s="5"/>
      <c r="R412" s="5"/>
      <c r="S412" s="5"/>
      <c r="T412" s="5"/>
      <c r="U412" s="5"/>
      <c r="V412" s="5"/>
      <c r="W412" s="5"/>
      <c r="X412" s="5"/>
      <c r="Y412" s="5"/>
      <c r="Z412" s="5"/>
      <c r="AA412" s="5"/>
      <c r="AB412" s="5"/>
      <c r="AC412" s="5"/>
    </row>
    <row r="413" spans="1:29" ht="21" customHeight="1">
      <c r="A413" s="5" t="s">
        <v>3759</v>
      </c>
      <c r="B413" s="5" t="s">
        <v>3760</v>
      </c>
      <c r="C413" s="5" t="s">
        <v>27</v>
      </c>
      <c r="D413" s="5" t="s">
        <v>266</v>
      </c>
      <c r="E413" s="5" t="s">
        <v>45</v>
      </c>
      <c r="F413" s="7">
        <v>10</v>
      </c>
      <c r="G413" s="7">
        <v>15</v>
      </c>
      <c r="H413" s="5" t="s">
        <v>56</v>
      </c>
      <c r="I413" s="5" t="s">
        <v>108</v>
      </c>
      <c r="J413" s="5" t="s">
        <v>2751</v>
      </c>
      <c r="K413" s="5" t="s">
        <v>3761</v>
      </c>
      <c r="L413" s="5" t="s">
        <v>3764</v>
      </c>
      <c r="M413" s="5" t="s">
        <v>167</v>
      </c>
      <c r="N413" s="5" t="s">
        <v>89</v>
      </c>
      <c r="O413" s="5"/>
      <c r="P413" s="5"/>
      <c r="Q413" s="5"/>
      <c r="R413" s="5"/>
      <c r="S413" s="5"/>
      <c r="T413" s="5"/>
      <c r="U413" s="5"/>
      <c r="V413" s="5"/>
      <c r="W413" s="5"/>
      <c r="X413" s="5"/>
      <c r="Y413" s="5"/>
      <c r="Z413" s="5"/>
      <c r="AA413" s="5"/>
      <c r="AB413" s="5"/>
      <c r="AC413" s="5"/>
    </row>
    <row r="414" spans="1:29" ht="21" customHeight="1">
      <c r="A414" s="5" t="s">
        <v>3768</v>
      </c>
      <c r="B414" s="5" t="s">
        <v>3770</v>
      </c>
      <c r="C414" s="5" t="s">
        <v>170</v>
      </c>
      <c r="D414" s="5" t="s">
        <v>342</v>
      </c>
      <c r="E414" s="5" t="s">
        <v>45</v>
      </c>
      <c r="F414" s="7">
        <v>10</v>
      </c>
      <c r="G414" s="7">
        <v>20</v>
      </c>
      <c r="H414" s="5" t="s">
        <v>144</v>
      </c>
      <c r="I414" s="5" t="s">
        <v>31</v>
      </c>
      <c r="J414" s="5" t="s">
        <v>1270</v>
      </c>
      <c r="K414" s="5" t="s">
        <v>1960</v>
      </c>
      <c r="L414" s="5" t="s">
        <v>3774</v>
      </c>
      <c r="M414" s="5" t="s">
        <v>100</v>
      </c>
      <c r="N414" s="5" t="s">
        <v>55</v>
      </c>
      <c r="O414" s="5"/>
      <c r="P414" s="5"/>
      <c r="Q414" s="5"/>
      <c r="R414" s="5"/>
      <c r="S414" s="5"/>
      <c r="T414" s="5"/>
      <c r="U414" s="5"/>
      <c r="V414" s="5"/>
      <c r="W414" s="5"/>
      <c r="X414" s="5"/>
      <c r="Y414" s="5"/>
      <c r="Z414" s="5"/>
      <c r="AA414" s="5"/>
      <c r="AB414" s="5"/>
      <c r="AC414" s="5"/>
    </row>
    <row r="415" spans="1:29" ht="21" customHeight="1">
      <c r="A415" s="5" t="s">
        <v>130</v>
      </c>
      <c r="B415" s="5" t="s">
        <v>3777</v>
      </c>
      <c r="C415" s="5" t="s">
        <v>170</v>
      </c>
      <c r="D415" s="5" t="s">
        <v>435</v>
      </c>
      <c r="E415" s="5" t="s">
        <v>45</v>
      </c>
      <c r="F415" s="7">
        <v>10</v>
      </c>
      <c r="G415" s="7">
        <v>20</v>
      </c>
      <c r="H415" s="5" t="s">
        <v>144</v>
      </c>
      <c r="I415" s="5" t="s">
        <v>108</v>
      </c>
      <c r="J415" s="5" t="s">
        <v>213</v>
      </c>
      <c r="K415" s="5" t="s">
        <v>3780</v>
      </c>
      <c r="L415" s="5" t="s">
        <v>3781</v>
      </c>
      <c r="M415" s="5" t="s">
        <v>53</v>
      </c>
      <c r="N415" s="5" t="s">
        <v>55</v>
      </c>
      <c r="O415" s="5"/>
      <c r="P415" s="5"/>
      <c r="Q415" s="5"/>
      <c r="R415" s="5"/>
      <c r="S415" s="5"/>
      <c r="T415" s="5"/>
      <c r="U415" s="5"/>
      <c r="V415" s="5"/>
      <c r="W415" s="5"/>
      <c r="X415" s="5"/>
      <c r="Y415" s="5"/>
      <c r="Z415" s="5"/>
      <c r="AA415" s="5"/>
      <c r="AB415" s="5"/>
      <c r="AC415" s="5"/>
    </row>
    <row r="416" spans="1:29" ht="21" customHeight="1">
      <c r="A416" s="5" t="s">
        <v>3784</v>
      </c>
      <c r="B416" s="5" t="s">
        <v>3786</v>
      </c>
      <c r="C416" s="5" t="s">
        <v>170</v>
      </c>
      <c r="D416" s="5" t="s">
        <v>390</v>
      </c>
      <c r="E416" s="5" t="s">
        <v>29</v>
      </c>
      <c r="F416" s="7">
        <v>10</v>
      </c>
      <c r="G416" s="7">
        <v>15</v>
      </c>
      <c r="H416" s="5" t="s">
        <v>56</v>
      </c>
      <c r="I416" s="5" t="s">
        <v>31</v>
      </c>
      <c r="J416" s="5" t="s">
        <v>3790</v>
      </c>
      <c r="K416" s="5" t="s">
        <v>3791</v>
      </c>
      <c r="L416" s="5" t="s">
        <v>3792</v>
      </c>
      <c r="M416" s="5" t="s">
        <v>37</v>
      </c>
      <c r="N416" s="5" t="s">
        <v>55</v>
      </c>
      <c r="O416" s="5"/>
      <c r="P416" s="5"/>
      <c r="Q416" s="5"/>
      <c r="R416" s="5"/>
      <c r="S416" s="5"/>
      <c r="T416" s="5"/>
      <c r="U416" s="5"/>
      <c r="V416" s="5"/>
      <c r="W416" s="5"/>
      <c r="X416" s="5"/>
      <c r="Y416" s="5"/>
      <c r="Z416" s="5"/>
      <c r="AA416" s="5"/>
      <c r="AB416" s="5"/>
      <c r="AC416" s="5"/>
    </row>
    <row r="417" spans="1:29" ht="21" customHeight="1">
      <c r="A417" s="5" t="s">
        <v>631</v>
      </c>
      <c r="B417" s="5" t="s">
        <v>3795</v>
      </c>
      <c r="C417" s="5" t="s">
        <v>41</v>
      </c>
      <c r="D417" s="5" t="s">
        <v>47</v>
      </c>
      <c r="E417" s="5" t="s">
        <v>45</v>
      </c>
      <c r="F417" s="7">
        <v>10</v>
      </c>
      <c r="G417" s="7">
        <v>18</v>
      </c>
      <c r="H417" s="5" t="s">
        <v>964</v>
      </c>
      <c r="I417" s="5" t="s">
        <v>108</v>
      </c>
      <c r="J417" s="5" t="s">
        <v>644</v>
      </c>
      <c r="K417" s="5" t="s">
        <v>3798</v>
      </c>
      <c r="L417" s="5" t="s">
        <v>3799</v>
      </c>
      <c r="M417" s="5" t="s">
        <v>37</v>
      </c>
      <c r="N417" s="5" t="s">
        <v>55</v>
      </c>
      <c r="O417" s="5"/>
      <c r="P417" s="5"/>
      <c r="Q417" s="5"/>
      <c r="R417" s="5"/>
      <c r="S417" s="5"/>
      <c r="T417" s="5"/>
      <c r="U417" s="5"/>
      <c r="V417" s="5"/>
      <c r="W417" s="5"/>
      <c r="X417" s="5"/>
      <c r="Y417" s="5"/>
      <c r="Z417" s="5"/>
      <c r="AA417" s="5"/>
      <c r="AB417" s="5"/>
      <c r="AC417" s="5"/>
    </row>
    <row r="418" spans="1:29" ht="21" customHeight="1">
      <c r="A418" s="5" t="s">
        <v>3802</v>
      </c>
      <c r="B418" s="5" t="s">
        <v>3803</v>
      </c>
      <c r="C418" s="5" t="s">
        <v>41</v>
      </c>
      <c r="D418" s="5" t="s">
        <v>94</v>
      </c>
      <c r="E418" s="5" t="s">
        <v>29</v>
      </c>
      <c r="F418" s="7">
        <v>10</v>
      </c>
      <c r="G418" s="7">
        <v>20</v>
      </c>
      <c r="H418" s="5" t="s">
        <v>144</v>
      </c>
      <c r="I418" s="5" t="s">
        <v>125</v>
      </c>
      <c r="J418" s="5" t="s">
        <v>106</v>
      </c>
      <c r="K418" s="5"/>
      <c r="L418" s="5" t="s">
        <v>3806</v>
      </c>
      <c r="M418" s="5" t="s">
        <v>37</v>
      </c>
      <c r="N418" s="5" t="s">
        <v>55</v>
      </c>
      <c r="O418" s="5"/>
      <c r="P418" s="5"/>
      <c r="Q418" s="5"/>
      <c r="R418" s="5"/>
      <c r="S418" s="5"/>
      <c r="T418" s="5"/>
      <c r="U418" s="5"/>
      <c r="V418" s="5"/>
      <c r="W418" s="5"/>
      <c r="X418" s="5"/>
      <c r="Y418" s="5"/>
      <c r="Z418" s="5"/>
      <c r="AA418" s="5"/>
      <c r="AB418" s="5"/>
      <c r="AC418" s="5"/>
    </row>
    <row r="419" spans="1:29" ht="21" customHeight="1">
      <c r="A419" s="5" t="s">
        <v>130</v>
      </c>
      <c r="B419" s="5" t="s">
        <v>3812</v>
      </c>
      <c r="C419" s="5" t="s">
        <v>170</v>
      </c>
      <c r="D419" s="5" t="s">
        <v>390</v>
      </c>
      <c r="E419" s="5" t="s">
        <v>45</v>
      </c>
      <c r="F419" s="7">
        <v>10</v>
      </c>
      <c r="G419" s="7">
        <v>20</v>
      </c>
      <c r="H419" s="5" t="s">
        <v>144</v>
      </c>
      <c r="I419" s="5" t="s">
        <v>108</v>
      </c>
      <c r="J419" s="5" t="s">
        <v>516</v>
      </c>
      <c r="K419" s="5" t="s">
        <v>3816</v>
      </c>
      <c r="L419" s="5" t="s">
        <v>3817</v>
      </c>
      <c r="M419" s="5" t="s">
        <v>53</v>
      </c>
      <c r="N419" s="5" t="s">
        <v>55</v>
      </c>
      <c r="O419" s="5"/>
      <c r="P419" s="5"/>
      <c r="Q419" s="5"/>
      <c r="R419" s="5"/>
      <c r="S419" s="5"/>
      <c r="T419" s="5"/>
      <c r="U419" s="5"/>
      <c r="V419" s="5"/>
      <c r="W419" s="5"/>
      <c r="X419" s="5"/>
      <c r="Y419" s="5"/>
      <c r="Z419" s="5"/>
      <c r="AA419" s="5"/>
      <c r="AB419" s="5"/>
      <c r="AC419" s="5"/>
    </row>
    <row r="420" spans="1:29" ht="21" customHeight="1">
      <c r="A420" s="5" t="s">
        <v>631</v>
      </c>
      <c r="B420" s="5" t="s">
        <v>3821</v>
      </c>
      <c r="C420" s="5" t="s">
        <v>27</v>
      </c>
      <c r="D420" s="5" t="s">
        <v>80</v>
      </c>
      <c r="E420" s="5" t="s">
        <v>29</v>
      </c>
      <c r="F420" s="7">
        <v>10</v>
      </c>
      <c r="G420" s="7">
        <v>15</v>
      </c>
      <c r="H420" s="5" t="s">
        <v>56</v>
      </c>
      <c r="I420" s="5" t="s">
        <v>31</v>
      </c>
      <c r="J420" s="5" t="s">
        <v>68</v>
      </c>
      <c r="K420" s="5" t="s">
        <v>3823</v>
      </c>
      <c r="L420" s="5" t="s">
        <v>3825</v>
      </c>
      <c r="M420" s="5" t="s">
        <v>100</v>
      </c>
      <c r="N420" s="5" t="s">
        <v>55</v>
      </c>
      <c r="O420" s="5"/>
      <c r="P420" s="5"/>
      <c r="Q420" s="5"/>
      <c r="R420" s="5"/>
      <c r="S420" s="5"/>
      <c r="T420" s="5"/>
      <c r="U420" s="5"/>
      <c r="V420" s="5"/>
      <c r="W420" s="5"/>
      <c r="X420" s="5"/>
      <c r="Y420" s="5"/>
      <c r="Z420" s="5"/>
      <c r="AA420" s="5"/>
      <c r="AB420" s="5"/>
      <c r="AC420" s="5"/>
    </row>
    <row r="421" spans="1:29" ht="21" customHeight="1">
      <c r="A421" s="5" t="s">
        <v>455</v>
      </c>
      <c r="B421" s="5" t="s">
        <v>3830</v>
      </c>
      <c r="C421" s="5" t="s">
        <v>20</v>
      </c>
      <c r="D421" s="5" t="s">
        <v>3833</v>
      </c>
      <c r="E421" s="5" t="s">
        <v>45</v>
      </c>
      <c r="F421" s="7">
        <v>10</v>
      </c>
      <c r="G421" s="7">
        <v>20</v>
      </c>
      <c r="H421" s="5" t="s">
        <v>144</v>
      </c>
      <c r="I421" s="5" t="s">
        <v>108</v>
      </c>
      <c r="J421" s="5" t="s">
        <v>48</v>
      </c>
      <c r="K421" s="5" t="s">
        <v>3834</v>
      </c>
      <c r="L421" s="5" t="s">
        <v>3835</v>
      </c>
      <c r="M421" s="5" t="s">
        <v>37</v>
      </c>
      <c r="N421" s="5" t="s">
        <v>55</v>
      </c>
      <c r="O421" s="5"/>
      <c r="P421" s="5"/>
      <c r="Q421" s="5"/>
      <c r="R421" s="5"/>
      <c r="S421" s="5"/>
      <c r="T421" s="5"/>
      <c r="U421" s="5"/>
      <c r="V421" s="5"/>
      <c r="W421" s="5"/>
      <c r="X421" s="5"/>
      <c r="Y421" s="5"/>
      <c r="Z421" s="5"/>
      <c r="AA421" s="5"/>
      <c r="AB421" s="5"/>
      <c r="AC421" s="5"/>
    </row>
    <row r="422" spans="1:29" ht="21" customHeight="1">
      <c r="A422" s="5" t="s">
        <v>945</v>
      </c>
      <c r="B422" s="5" t="s">
        <v>3839</v>
      </c>
      <c r="C422" s="5" t="s">
        <v>27</v>
      </c>
      <c r="D422" s="5" t="s">
        <v>80</v>
      </c>
      <c r="E422" s="5" t="s">
        <v>45</v>
      </c>
      <c r="F422" s="7">
        <v>10</v>
      </c>
      <c r="G422" s="7">
        <v>15</v>
      </c>
      <c r="H422" s="5" t="s">
        <v>56</v>
      </c>
      <c r="I422" s="9" t="s">
        <v>47</v>
      </c>
      <c r="J422" s="5" t="s">
        <v>126</v>
      </c>
      <c r="K422" s="5"/>
      <c r="L422" s="5" t="s">
        <v>3841</v>
      </c>
      <c r="M422" s="5"/>
      <c r="N422" s="5" t="s">
        <v>55</v>
      </c>
      <c r="O422" s="5"/>
      <c r="P422" s="5"/>
      <c r="Q422" s="5"/>
      <c r="R422" s="5"/>
      <c r="S422" s="5"/>
      <c r="T422" s="5"/>
      <c r="U422" s="5"/>
      <c r="V422" s="5"/>
      <c r="W422" s="5"/>
      <c r="X422" s="5"/>
      <c r="Y422" s="5"/>
      <c r="Z422" s="5"/>
      <c r="AA422" s="5"/>
      <c r="AB422" s="5"/>
      <c r="AC422" s="5"/>
    </row>
    <row r="423" spans="1:29" ht="21" customHeight="1">
      <c r="A423" s="5" t="s">
        <v>3842</v>
      </c>
      <c r="B423" s="5" t="s">
        <v>3843</v>
      </c>
      <c r="C423" s="5" t="s">
        <v>170</v>
      </c>
      <c r="D423" s="5" t="s">
        <v>390</v>
      </c>
      <c r="E423" s="5" t="s">
        <v>29</v>
      </c>
      <c r="F423" s="7">
        <v>10</v>
      </c>
      <c r="G423" s="7">
        <v>15</v>
      </c>
      <c r="H423" s="5" t="s">
        <v>56</v>
      </c>
      <c r="I423" s="9" t="s">
        <v>47</v>
      </c>
      <c r="J423" s="5" t="s">
        <v>633</v>
      </c>
      <c r="K423" s="5" t="s">
        <v>3847</v>
      </c>
      <c r="L423" s="5" t="s">
        <v>3849</v>
      </c>
      <c r="M423" s="5" t="s">
        <v>37</v>
      </c>
      <c r="N423" s="5" t="s">
        <v>55</v>
      </c>
      <c r="O423" s="5"/>
      <c r="P423" s="5"/>
      <c r="Q423" s="5"/>
      <c r="R423" s="5"/>
      <c r="S423" s="5"/>
      <c r="T423" s="5"/>
      <c r="U423" s="5"/>
      <c r="V423" s="5"/>
      <c r="W423" s="5"/>
      <c r="X423" s="5"/>
      <c r="Y423" s="5"/>
      <c r="Z423" s="5"/>
      <c r="AA423" s="5"/>
      <c r="AB423" s="5"/>
      <c r="AC423" s="5"/>
    </row>
    <row r="424" spans="1:29" ht="21" customHeight="1">
      <c r="A424" s="5" t="s">
        <v>2033</v>
      </c>
      <c r="B424" s="5" t="s">
        <v>3853</v>
      </c>
      <c r="C424" s="5" t="s">
        <v>20</v>
      </c>
      <c r="D424" s="5" t="s">
        <v>21</v>
      </c>
      <c r="E424" s="5" t="s">
        <v>45</v>
      </c>
      <c r="F424" s="7">
        <v>10</v>
      </c>
      <c r="G424" s="7">
        <v>15</v>
      </c>
      <c r="H424" s="5" t="s">
        <v>56</v>
      </c>
      <c r="I424" s="5" t="s">
        <v>125</v>
      </c>
      <c r="J424" s="5" t="s">
        <v>57</v>
      </c>
      <c r="K424" s="5" t="s">
        <v>3854</v>
      </c>
      <c r="L424" s="5" t="s">
        <v>3856</v>
      </c>
      <c r="M424" s="5" t="s">
        <v>167</v>
      </c>
      <c r="N424" s="5" t="s">
        <v>55</v>
      </c>
      <c r="O424" s="5"/>
      <c r="P424" s="5"/>
      <c r="Q424" s="5"/>
      <c r="R424" s="5"/>
      <c r="S424" s="5"/>
      <c r="T424" s="5"/>
      <c r="U424" s="5"/>
      <c r="V424" s="5"/>
      <c r="W424" s="5"/>
      <c r="X424" s="5"/>
      <c r="Y424" s="5"/>
      <c r="Z424" s="5"/>
      <c r="AA424" s="5"/>
      <c r="AB424" s="5"/>
      <c r="AC424" s="5"/>
    </row>
    <row r="425" spans="1:29" ht="21" customHeight="1">
      <c r="A425" s="5" t="s">
        <v>631</v>
      </c>
      <c r="B425" s="5" t="s">
        <v>3860</v>
      </c>
      <c r="C425" s="5" t="s">
        <v>170</v>
      </c>
      <c r="D425" s="5" t="s">
        <v>378</v>
      </c>
      <c r="E425" s="5" t="s">
        <v>45</v>
      </c>
      <c r="F425" s="7">
        <v>10</v>
      </c>
      <c r="G425" s="7">
        <v>15</v>
      </c>
      <c r="H425" s="5" t="s">
        <v>56</v>
      </c>
      <c r="I425" s="5" t="s">
        <v>108</v>
      </c>
      <c r="J425" s="5" t="s">
        <v>213</v>
      </c>
      <c r="K425" s="5" t="s">
        <v>3864</v>
      </c>
      <c r="L425" s="5" t="s">
        <v>3865</v>
      </c>
      <c r="M425" s="5" t="s">
        <v>37</v>
      </c>
      <c r="N425" s="5" t="s">
        <v>55</v>
      </c>
      <c r="O425" s="5"/>
      <c r="P425" s="5"/>
      <c r="Q425" s="5"/>
      <c r="R425" s="5"/>
      <c r="S425" s="5"/>
      <c r="T425" s="5"/>
      <c r="U425" s="5"/>
      <c r="V425" s="5"/>
      <c r="W425" s="5"/>
      <c r="X425" s="5"/>
      <c r="Y425" s="5"/>
      <c r="Z425" s="5"/>
      <c r="AA425" s="5"/>
      <c r="AB425" s="5"/>
      <c r="AC425" s="5"/>
    </row>
    <row r="426" spans="1:29" ht="21" customHeight="1">
      <c r="A426" s="5" t="s">
        <v>3871</v>
      </c>
      <c r="B426" s="5" t="s">
        <v>3872</v>
      </c>
      <c r="C426" s="5" t="s">
        <v>20</v>
      </c>
      <c r="D426" s="5" t="s">
        <v>1173</v>
      </c>
      <c r="E426" s="5" t="s">
        <v>29</v>
      </c>
      <c r="F426" s="7">
        <v>10</v>
      </c>
      <c r="G426" s="7">
        <v>16</v>
      </c>
      <c r="H426" s="5" t="s">
        <v>2314</v>
      </c>
      <c r="I426" s="5" t="s">
        <v>125</v>
      </c>
      <c r="J426" s="5" t="s">
        <v>430</v>
      </c>
      <c r="K426" s="5" t="s">
        <v>3874</v>
      </c>
      <c r="L426" s="5" t="s">
        <v>3875</v>
      </c>
      <c r="M426" s="5" t="s">
        <v>53</v>
      </c>
      <c r="N426" s="5" t="s">
        <v>55</v>
      </c>
      <c r="O426" s="5"/>
      <c r="P426" s="5"/>
      <c r="Q426" s="5"/>
      <c r="R426" s="5"/>
      <c r="S426" s="5"/>
      <c r="T426" s="5"/>
      <c r="U426" s="5"/>
      <c r="V426" s="5"/>
      <c r="W426" s="5"/>
      <c r="X426" s="5"/>
      <c r="Y426" s="5"/>
      <c r="Z426" s="5"/>
      <c r="AA426" s="5"/>
      <c r="AB426" s="5"/>
      <c r="AC426" s="5"/>
    </row>
    <row r="427" spans="1:29" ht="21" customHeight="1">
      <c r="A427" s="5" t="s">
        <v>130</v>
      </c>
      <c r="B427" s="5" t="s">
        <v>3878</v>
      </c>
      <c r="C427" s="5" t="s">
        <v>41</v>
      </c>
      <c r="D427" s="5" t="s">
        <v>94</v>
      </c>
      <c r="E427" s="5" t="s">
        <v>45</v>
      </c>
      <c r="F427" s="7">
        <v>10</v>
      </c>
      <c r="G427" s="7">
        <v>20</v>
      </c>
      <c r="H427" s="5" t="s">
        <v>144</v>
      </c>
      <c r="I427" s="9" t="s">
        <v>47</v>
      </c>
      <c r="J427" s="5" t="s">
        <v>57</v>
      </c>
      <c r="K427" s="5" t="s">
        <v>3881</v>
      </c>
      <c r="L427" s="5" t="s">
        <v>3883</v>
      </c>
      <c r="M427" s="5" t="s">
        <v>37</v>
      </c>
      <c r="N427" s="5" t="s">
        <v>55</v>
      </c>
      <c r="O427" s="5"/>
      <c r="P427" s="5"/>
      <c r="Q427" s="5"/>
      <c r="R427" s="5"/>
      <c r="S427" s="5"/>
      <c r="T427" s="5"/>
      <c r="U427" s="5"/>
      <c r="V427" s="5"/>
      <c r="W427" s="5"/>
      <c r="X427" s="5"/>
      <c r="Y427" s="5"/>
      <c r="Z427" s="5"/>
      <c r="AA427" s="5"/>
      <c r="AB427" s="5"/>
      <c r="AC427" s="5"/>
    </row>
    <row r="428" spans="1:29" ht="21" customHeight="1">
      <c r="A428" s="5" t="s">
        <v>130</v>
      </c>
      <c r="B428" s="5" t="s">
        <v>3888</v>
      </c>
      <c r="C428" s="5" t="s">
        <v>41</v>
      </c>
      <c r="D428" s="5" t="s">
        <v>448</v>
      </c>
      <c r="E428" s="5" t="s">
        <v>29</v>
      </c>
      <c r="F428" s="7">
        <v>10</v>
      </c>
      <c r="G428" s="7">
        <v>15</v>
      </c>
      <c r="H428" s="5" t="s">
        <v>56</v>
      </c>
      <c r="I428" s="5" t="s">
        <v>31</v>
      </c>
      <c r="J428" s="5" t="s">
        <v>68</v>
      </c>
      <c r="K428" s="5" t="s">
        <v>3894</v>
      </c>
      <c r="L428" s="5" t="s">
        <v>3895</v>
      </c>
      <c r="M428" s="5" t="s">
        <v>37</v>
      </c>
      <c r="N428" s="5" t="s">
        <v>55</v>
      </c>
      <c r="O428" s="5"/>
      <c r="P428" s="5"/>
      <c r="Q428" s="5"/>
      <c r="R428" s="5"/>
      <c r="S428" s="5"/>
      <c r="T428" s="5"/>
      <c r="U428" s="5"/>
      <c r="V428" s="5"/>
      <c r="W428" s="5"/>
      <c r="X428" s="5"/>
      <c r="Y428" s="5"/>
      <c r="Z428" s="5"/>
      <c r="AA428" s="5"/>
      <c r="AB428" s="5"/>
      <c r="AC428" s="5"/>
    </row>
    <row r="429" spans="1:29" ht="21" customHeight="1">
      <c r="A429" s="5" t="s">
        <v>631</v>
      </c>
      <c r="B429" s="5" t="s">
        <v>3897</v>
      </c>
      <c r="C429" s="5" t="s">
        <v>170</v>
      </c>
      <c r="D429" s="5" t="s">
        <v>390</v>
      </c>
      <c r="E429" s="5" t="s">
        <v>29</v>
      </c>
      <c r="F429" s="7">
        <v>10</v>
      </c>
      <c r="G429" s="7">
        <v>15</v>
      </c>
      <c r="H429" s="5" t="s">
        <v>56</v>
      </c>
      <c r="I429" s="5" t="s">
        <v>108</v>
      </c>
      <c r="J429" s="5" t="s">
        <v>1550</v>
      </c>
      <c r="K429" s="5" t="s">
        <v>3899</v>
      </c>
      <c r="L429" s="5" t="s">
        <v>3900</v>
      </c>
      <c r="M429" s="5" t="s">
        <v>37</v>
      </c>
      <c r="N429" s="5" t="s">
        <v>55</v>
      </c>
      <c r="O429" s="5"/>
      <c r="P429" s="5"/>
      <c r="Q429" s="5"/>
      <c r="R429" s="5"/>
      <c r="S429" s="5"/>
      <c r="T429" s="5"/>
      <c r="U429" s="5"/>
      <c r="V429" s="5"/>
      <c r="W429" s="5"/>
      <c r="X429" s="5"/>
      <c r="Y429" s="5"/>
      <c r="Z429" s="5"/>
      <c r="AA429" s="5"/>
      <c r="AB429" s="5"/>
      <c r="AC429" s="5"/>
    </row>
    <row r="430" spans="1:29" ht="21" customHeight="1">
      <c r="A430" s="5" t="s">
        <v>3410</v>
      </c>
      <c r="B430" s="5" t="s">
        <v>3905</v>
      </c>
      <c r="C430" s="5" t="s">
        <v>170</v>
      </c>
      <c r="D430" s="5" t="s">
        <v>342</v>
      </c>
      <c r="E430" s="5" t="s">
        <v>29</v>
      </c>
      <c r="F430" s="7">
        <v>10</v>
      </c>
      <c r="G430" s="7">
        <v>15</v>
      </c>
      <c r="H430" s="5" t="s">
        <v>56</v>
      </c>
      <c r="I430" s="5" t="s">
        <v>31</v>
      </c>
      <c r="J430" s="5" t="s">
        <v>412</v>
      </c>
      <c r="K430" s="5" t="s">
        <v>3907</v>
      </c>
      <c r="L430" s="5"/>
      <c r="M430" s="5" t="s">
        <v>53</v>
      </c>
      <c r="N430" s="5" t="s">
        <v>55</v>
      </c>
      <c r="O430" s="5"/>
      <c r="P430" s="5"/>
      <c r="Q430" s="5"/>
      <c r="R430" s="5"/>
      <c r="S430" s="5"/>
      <c r="T430" s="5"/>
      <c r="U430" s="5"/>
      <c r="V430" s="5"/>
      <c r="W430" s="5"/>
      <c r="X430" s="5"/>
      <c r="Y430" s="5"/>
      <c r="Z430" s="5"/>
      <c r="AA430" s="5"/>
      <c r="AB430" s="5"/>
      <c r="AC430" s="5"/>
    </row>
    <row r="431" spans="1:29" ht="21" customHeight="1">
      <c r="A431" s="5" t="s">
        <v>3912</v>
      </c>
      <c r="B431" s="5" t="s">
        <v>3913</v>
      </c>
      <c r="C431" s="5" t="s">
        <v>170</v>
      </c>
      <c r="D431" s="5" t="s">
        <v>47</v>
      </c>
      <c r="E431" s="5" t="s">
        <v>29</v>
      </c>
      <c r="F431" s="7">
        <v>10</v>
      </c>
      <c r="G431" s="7">
        <v>15</v>
      </c>
      <c r="H431" s="5" t="s">
        <v>56</v>
      </c>
      <c r="I431" s="5" t="s">
        <v>31</v>
      </c>
      <c r="J431" s="5" t="s">
        <v>947</v>
      </c>
      <c r="K431" s="5" t="s">
        <v>3915</v>
      </c>
      <c r="L431" s="5" t="s">
        <v>3917</v>
      </c>
      <c r="M431" s="5" t="s">
        <v>167</v>
      </c>
      <c r="N431" s="5" t="s">
        <v>55</v>
      </c>
      <c r="O431" s="5"/>
      <c r="P431" s="5"/>
      <c r="Q431" s="5"/>
      <c r="R431" s="5"/>
      <c r="S431" s="5"/>
      <c r="T431" s="5"/>
      <c r="U431" s="5"/>
      <c r="V431" s="5"/>
      <c r="W431" s="5"/>
      <c r="X431" s="5"/>
      <c r="Y431" s="5"/>
      <c r="Z431" s="5"/>
      <c r="AA431" s="5"/>
      <c r="AB431" s="5"/>
      <c r="AC431" s="5"/>
    </row>
    <row r="432" spans="1:29" ht="21" customHeight="1">
      <c r="A432" s="5" t="s">
        <v>3922</v>
      </c>
      <c r="B432" s="5" t="s">
        <v>3923</v>
      </c>
      <c r="C432" s="5" t="s">
        <v>41</v>
      </c>
      <c r="D432" s="5" t="s">
        <v>47</v>
      </c>
      <c r="E432" s="5" t="s">
        <v>29</v>
      </c>
      <c r="F432" s="7">
        <v>10</v>
      </c>
      <c r="G432" s="7">
        <v>18</v>
      </c>
      <c r="H432" s="5" t="s">
        <v>964</v>
      </c>
      <c r="I432" s="5" t="s">
        <v>108</v>
      </c>
      <c r="J432" s="5" t="s">
        <v>412</v>
      </c>
      <c r="K432" s="5" t="s">
        <v>3926</v>
      </c>
      <c r="L432" s="5" t="s">
        <v>3927</v>
      </c>
      <c r="M432" s="5" t="s">
        <v>37</v>
      </c>
      <c r="N432" s="5" t="s">
        <v>55</v>
      </c>
      <c r="O432" s="5"/>
      <c r="P432" s="5"/>
      <c r="Q432" s="5"/>
      <c r="R432" s="5"/>
      <c r="S432" s="5"/>
      <c r="T432" s="5"/>
      <c r="U432" s="5"/>
      <c r="V432" s="5"/>
      <c r="W432" s="5"/>
      <c r="X432" s="5"/>
      <c r="Y432" s="5"/>
      <c r="Z432" s="5"/>
      <c r="AA432" s="5"/>
      <c r="AB432" s="5"/>
      <c r="AC432" s="5"/>
    </row>
    <row r="433" spans="1:29" ht="21" customHeight="1">
      <c r="A433" s="5" t="s">
        <v>3932</v>
      </c>
      <c r="B433" s="5" t="s">
        <v>3934</v>
      </c>
      <c r="C433" s="5" t="s">
        <v>170</v>
      </c>
      <c r="D433" s="5" t="s">
        <v>171</v>
      </c>
      <c r="E433" s="5" t="s">
        <v>29</v>
      </c>
      <c r="F433" s="7">
        <v>10</v>
      </c>
      <c r="G433" s="7">
        <v>20</v>
      </c>
      <c r="H433" s="5" t="s">
        <v>144</v>
      </c>
      <c r="I433" s="5" t="s">
        <v>108</v>
      </c>
      <c r="J433" s="5" t="s">
        <v>68</v>
      </c>
      <c r="K433" s="5" t="s">
        <v>3938</v>
      </c>
      <c r="L433" s="5" t="s">
        <v>3941</v>
      </c>
      <c r="M433" s="5" t="s">
        <v>37</v>
      </c>
      <c r="N433" s="5" t="s">
        <v>55</v>
      </c>
      <c r="O433" s="5"/>
      <c r="P433" s="5"/>
      <c r="Q433" s="5"/>
      <c r="R433" s="5"/>
      <c r="S433" s="5"/>
      <c r="T433" s="5"/>
      <c r="U433" s="5"/>
      <c r="V433" s="5"/>
      <c r="W433" s="5"/>
      <c r="X433" s="5"/>
      <c r="Y433" s="5"/>
      <c r="Z433" s="5"/>
      <c r="AA433" s="5"/>
      <c r="AB433" s="5"/>
      <c r="AC433" s="5"/>
    </row>
    <row r="434" spans="1:29" ht="21" customHeight="1">
      <c r="A434" s="5" t="s">
        <v>3943</v>
      </c>
      <c r="B434" s="5" t="s">
        <v>3944</v>
      </c>
      <c r="C434" s="5" t="s">
        <v>170</v>
      </c>
      <c r="D434" s="5" t="s">
        <v>47</v>
      </c>
      <c r="E434" s="5" t="s">
        <v>45</v>
      </c>
      <c r="F434" s="7">
        <v>10</v>
      </c>
      <c r="G434" s="7">
        <v>15</v>
      </c>
      <c r="H434" s="5" t="s">
        <v>56</v>
      </c>
      <c r="I434" s="5" t="s">
        <v>125</v>
      </c>
      <c r="J434" s="5" t="s">
        <v>663</v>
      </c>
      <c r="K434" s="5" t="s">
        <v>3946</v>
      </c>
      <c r="L434" s="5" t="s">
        <v>3948</v>
      </c>
      <c r="M434" s="5" t="s">
        <v>37</v>
      </c>
      <c r="N434" s="5" t="s">
        <v>55</v>
      </c>
      <c r="O434" s="5"/>
      <c r="P434" s="5"/>
      <c r="Q434" s="5"/>
      <c r="R434" s="5"/>
      <c r="S434" s="5"/>
      <c r="T434" s="5"/>
      <c r="U434" s="5"/>
      <c r="V434" s="5"/>
      <c r="W434" s="5"/>
      <c r="X434" s="5"/>
      <c r="Y434" s="5"/>
      <c r="Z434" s="5"/>
      <c r="AA434" s="5"/>
      <c r="AB434" s="5"/>
      <c r="AC434" s="5"/>
    </row>
    <row r="435" spans="1:29" ht="21" customHeight="1">
      <c r="A435" s="5" t="s">
        <v>3124</v>
      </c>
      <c r="B435" s="5" t="s">
        <v>3953</v>
      </c>
      <c r="C435" s="5" t="s">
        <v>41</v>
      </c>
      <c r="D435" s="5" t="s">
        <v>114</v>
      </c>
      <c r="E435" s="5" t="s">
        <v>29</v>
      </c>
      <c r="F435" s="7">
        <v>10</v>
      </c>
      <c r="G435" s="7">
        <v>15</v>
      </c>
      <c r="H435" s="5" t="s">
        <v>56</v>
      </c>
      <c r="I435" s="5" t="s">
        <v>125</v>
      </c>
      <c r="J435" s="5" t="s">
        <v>106</v>
      </c>
      <c r="K435" s="5" t="s">
        <v>3955</v>
      </c>
      <c r="L435" s="5" t="s">
        <v>3957</v>
      </c>
      <c r="M435" s="5" t="s">
        <v>167</v>
      </c>
      <c r="N435" s="5" t="s">
        <v>55</v>
      </c>
      <c r="O435" s="5"/>
      <c r="P435" s="5"/>
      <c r="Q435" s="5"/>
      <c r="R435" s="5"/>
      <c r="S435" s="5"/>
      <c r="T435" s="5"/>
      <c r="U435" s="5"/>
      <c r="V435" s="5"/>
      <c r="W435" s="5"/>
      <c r="X435" s="5"/>
      <c r="Y435" s="5"/>
      <c r="Z435" s="5"/>
      <c r="AA435" s="5"/>
      <c r="AB435" s="5"/>
      <c r="AC435" s="5"/>
    </row>
    <row r="436" spans="1:29" ht="21" customHeight="1">
      <c r="A436" s="5" t="s">
        <v>130</v>
      </c>
      <c r="B436" s="5" t="s">
        <v>3960</v>
      </c>
      <c r="C436" s="5" t="s">
        <v>170</v>
      </c>
      <c r="D436" s="5" t="s">
        <v>342</v>
      </c>
      <c r="E436" s="5" t="s">
        <v>29</v>
      </c>
      <c r="F436" s="7">
        <v>10</v>
      </c>
      <c r="G436" s="7">
        <v>15</v>
      </c>
      <c r="H436" s="5" t="s">
        <v>56</v>
      </c>
      <c r="I436" s="5" t="s">
        <v>108</v>
      </c>
      <c r="J436" s="5" t="s">
        <v>1505</v>
      </c>
      <c r="K436" s="5" t="s">
        <v>2023</v>
      </c>
      <c r="L436" s="5" t="s">
        <v>3965</v>
      </c>
      <c r="M436" s="5" t="s">
        <v>37</v>
      </c>
      <c r="N436" s="5" t="s">
        <v>55</v>
      </c>
      <c r="O436" s="5"/>
      <c r="P436" s="5"/>
      <c r="Q436" s="5"/>
      <c r="R436" s="5"/>
      <c r="S436" s="5"/>
      <c r="T436" s="5"/>
      <c r="U436" s="5"/>
      <c r="V436" s="5"/>
      <c r="W436" s="5"/>
      <c r="X436" s="5"/>
      <c r="Y436" s="5"/>
      <c r="Z436" s="5"/>
      <c r="AA436" s="5"/>
      <c r="AB436" s="5"/>
      <c r="AC436" s="5"/>
    </row>
    <row r="437" spans="1:29" ht="21" customHeight="1">
      <c r="A437" s="5" t="s">
        <v>1374</v>
      </c>
      <c r="B437" s="5" t="s">
        <v>3967</v>
      </c>
      <c r="C437" s="5" t="s">
        <v>27</v>
      </c>
      <c r="D437" s="5" t="s">
        <v>47</v>
      </c>
      <c r="E437" s="5" t="s">
        <v>29</v>
      </c>
      <c r="F437" s="7">
        <v>10</v>
      </c>
      <c r="G437" s="7">
        <v>15</v>
      </c>
      <c r="H437" s="5" t="s">
        <v>56</v>
      </c>
      <c r="I437" s="9" t="s">
        <v>47</v>
      </c>
      <c r="J437" s="5" t="s">
        <v>134</v>
      </c>
      <c r="K437" s="5" t="s">
        <v>3969</v>
      </c>
      <c r="L437" s="5" t="s">
        <v>3970</v>
      </c>
      <c r="M437" s="5" t="s">
        <v>42</v>
      </c>
      <c r="N437" s="5" t="s">
        <v>38</v>
      </c>
      <c r="O437" s="5"/>
      <c r="P437" s="5"/>
      <c r="Q437" s="5"/>
      <c r="R437" s="5"/>
      <c r="S437" s="5"/>
      <c r="T437" s="5"/>
      <c r="U437" s="5"/>
      <c r="V437" s="5"/>
      <c r="W437" s="5"/>
      <c r="X437" s="5"/>
      <c r="Y437" s="5"/>
      <c r="Z437" s="5"/>
      <c r="AA437" s="5"/>
      <c r="AB437" s="5"/>
      <c r="AC437" s="5"/>
    </row>
    <row r="438" spans="1:29" ht="21" customHeight="1">
      <c r="A438" s="5" t="s">
        <v>3972</v>
      </c>
      <c r="B438" s="5" t="s">
        <v>3973</v>
      </c>
      <c r="C438" s="5" t="s">
        <v>27</v>
      </c>
      <c r="D438" s="5" t="s">
        <v>54</v>
      </c>
      <c r="E438" s="5" t="s">
        <v>45</v>
      </c>
      <c r="F438" s="7">
        <v>10</v>
      </c>
      <c r="G438" s="7">
        <v>16</v>
      </c>
      <c r="H438" s="5" t="s">
        <v>2314</v>
      </c>
      <c r="I438" s="9" t="s">
        <v>47</v>
      </c>
      <c r="J438" s="5" t="s">
        <v>1283</v>
      </c>
      <c r="K438" s="5" t="s">
        <v>3978</v>
      </c>
      <c r="L438" s="5" t="s">
        <v>3979</v>
      </c>
      <c r="M438" s="5" t="s">
        <v>42</v>
      </c>
      <c r="N438" s="5" t="s">
        <v>44</v>
      </c>
      <c r="O438" s="5"/>
      <c r="P438" s="5"/>
      <c r="Q438" s="5"/>
      <c r="R438" s="5"/>
      <c r="S438" s="5"/>
      <c r="T438" s="5"/>
      <c r="U438" s="5"/>
      <c r="V438" s="5"/>
      <c r="W438" s="5"/>
      <c r="X438" s="5"/>
      <c r="Y438" s="5"/>
      <c r="Z438" s="5"/>
      <c r="AA438" s="5"/>
      <c r="AB438" s="5"/>
      <c r="AC438" s="5"/>
    </row>
    <row r="439" spans="1:29" ht="21" customHeight="1">
      <c r="A439" s="5" t="s">
        <v>3986</v>
      </c>
      <c r="B439" s="5" t="s">
        <v>3987</v>
      </c>
      <c r="C439" s="5" t="s">
        <v>170</v>
      </c>
      <c r="D439" s="5" t="s">
        <v>47</v>
      </c>
      <c r="E439" s="5" t="s">
        <v>45</v>
      </c>
      <c r="F439" s="7">
        <v>10</v>
      </c>
      <c r="G439" s="7">
        <v>20</v>
      </c>
      <c r="H439" s="5" t="s">
        <v>144</v>
      </c>
      <c r="I439" s="5" t="s">
        <v>108</v>
      </c>
      <c r="J439" s="5" t="s">
        <v>686</v>
      </c>
      <c r="K439" s="5"/>
      <c r="L439" s="5" t="s">
        <v>3990</v>
      </c>
      <c r="M439" s="5" t="s">
        <v>53</v>
      </c>
      <c r="N439" s="5" t="s">
        <v>55</v>
      </c>
      <c r="O439" s="5"/>
      <c r="P439" s="5"/>
      <c r="Q439" s="5"/>
      <c r="R439" s="5"/>
      <c r="S439" s="5"/>
      <c r="T439" s="5"/>
      <c r="U439" s="5"/>
      <c r="V439" s="5"/>
      <c r="W439" s="5"/>
      <c r="X439" s="5"/>
      <c r="Y439" s="5"/>
      <c r="Z439" s="5"/>
      <c r="AA439" s="5"/>
      <c r="AB439" s="5"/>
      <c r="AC439" s="5"/>
    </row>
    <row r="440" spans="1:29" ht="21" customHeight="1">
      <c r="A440" s="5" t="s">
        <v>3993</v>
      </c>
      <c r="B440" s="5" t="s">
        <v>3995</v>
      </c>
      <c r="C440" s="5" t="s">
        <v>41</v>
      </c>
      <c r="D440" s="5" t="s">
        <v>94</v>
      </c>
      <c r="E440" s="5" t="s">
        <v>29</v>
      </c>
      <c r="F440" s="7">
        <v>10</v>
      </c>
      <c r="G440" s="7">
        <v>16</v>
      </c>
      <c r="H440" s="5" t="s">
        <v>2314</v>
      </c>
      <c r="I440" s="5" t="s">
        <v>108</v>
      </c>
      <c r="J440" s="5" t="s">
        <v>273</v>
      </c>
      <c r="K440" s="5" t="s">
        <v>3996</v>
      </c>
      <c r="L440" s="5" t="s">
        <v>4001</v>
      </c>
      <c r="M440" s="5" t="s">
        <v>53</v>
      </c>
      <c r="N440" s="5" t="s">
        <v>55</v>
      </c>
      <c r="O440" s="5"/>
      <c r="P440" s="5"/>
      <c r="Q440" s="5"/>
      <c r="R440" s="5"/>
      <c r="S440" s="5"/>
      <c r="T440" s="5"/>
      <c r="U440" s="5"/>
      <c r="V440" s="5"/>
      <c r="W440" s="5"/>
      <c r="X440" s="5"/>
      <c r="Y440" s="5"/>
      <c r="Z440" s="5"/>
      <c r="AA440" s="5"/>
      <c r="AB440" s="5"/>
      <c r="AC440" s="5"/>
    </row>
    <row r="441" spans="1:29" ht="21" customHeight="1">
      <c r="A441" s="5" t="s">
        <v>4005</v>
      </c>
      <c r="B441" s="5" t="s">
        <v>4006</v>
      </c>
      <c r="C441" s="5" t="s">
        <v>20</v>
      </c>
      <c r="D441" s="5" t="s">
        <v>2637</v>
      </c>
      <c r="E441" s="5" t="s">
        <v>45</v>
      </c>
      <c r="F441" s="7">
        <v>10</v>
      </c>
      <c r="G441" s="7">
        <v>15</v>
      </c>
      <c r="H441" s="5" t="s">
        <v>56</v>
      </c>
      <c r="I441" s="5" t="s">
        <v>31</v>
      </c>
      <c r="J441" s="5" t="s">
        <v>4007</v>
      </c>
      <c r="K441" s="5" t="s">
        <v>4008</v>
      </c>
      <c r="L441" s="5" t="s">
        <v>4009</v>
      </c>
      <c r="M441" s="5" t="s">
        <v>37</v>
      </c>
      <c r="N441" s="5" t="s">
        <v>55</v>
      </c>
      <c r="O441" s="5"/>
      <c r="P441" s="5"/>
      <c r="Q441" s="5"/>
      <c r="R441" s="5"/>
      <c r="S441" s="5"/>
      <c r="T441" s="5"/>
      <c r="U441" s="5"/>
      <c r="V441" s="5"/>
      <c r="W441" s="5"/>
      <c r="X441" s="5"/>
      <c r="Y441" s="5"/>
      <c r="Z441" s="5"/>
      <c r="AA441" s="5"/>
      <c r="AB441" s="5"/>
      <c r="AC441" s="5"/>
    </row>
    <row r="442" spans="1:29" ht="21" customHeight="1">
      <c r="A442" s="5" t="s">
        <v>593</v>
      </c>
      <c r="B442" s="5" t="s">
        <v>4019</v>
      </c>
      <c r="C442" s="5" t="s">
        <v>27</v>
      </c>
      <c r="D442" s="5" t="s">
        <v>85</v>
      </c>
      <c r="E442" s="5" t="s">
        <v>45</v>
      </c>
      <c r="F442" s="7">
        <v>10</v>
      </c>
      <c r="G442" s="7">
        <v>15</v>
      </c>
      <c r="H442" s="5" t="s">
        <v>56</v>
      </c>
      <c r="I442" s="5" t="s">
        <v>31</v>
      </c>
      <c r="J442" s="5" t="s">
        <v>537</v>
      </c>
      <c r="K442" s="5" t="s">
        <v>4023</v>
      </c>
      <c r="L442" s="5" t="s">
        <v>4024</v>
      </c>
      <c r="M442" s="5" t="s">
        <v>53</v>
      </c>
      <c r="N442" s="5" t="s">
        <v>55</v>
      </c>
      <c r="O442" s="5"/>
      <c r="P442" s="5"/>
      <c r="Q442" s="5"/>
      <c r="R442" s="5"/>
      <c r="S442" s="5"/>
      <c r="T442" s="5"/>
      <c r="U442" s="5"/>
      <c r="V442" s="5"/>
      <c r="W442" s="5"/>
      <c r="X442" s="5"/>
      <c r="Y442" s="5"/>
      <c r="Z442" s="5"/>
      <c r="AA442" s="5"/>
      <c r="AB442" s="5"/>
      <c r="AC442" s="5"/>
    </row>
    <row r="443" spans="1:29" ht="21" customHeight="1">
      <c r="A443" s="5" t="s">
        <v>4026</v>
      </c>
      <c r="B443" s="5" t="s">
        <v>4027</v>
      </c>
      <c r="C443" s="5" t="s">
        <v>20</v>
      </c>
      <c r="D443" s="5" t="s">
        <v>21</v>
      </c>
      <c r="E443" s="5" t="s">
        <v>45</v>
      </c>
      <c r="F443" s="7">
        <v>10</v>
      </c>
      <c r="G443" s="7">
        <v>18</v>
      </c>
      <c r="H443" s="5" t="s">
        <v>964</v>
      </c>
      <c r="I443" s="5" t="s">
        <v>108</v>
      </c>
      <c r="J443" s="5" t="s">
        <v>110</v>
      </c>
      <c r="K443" s="5" t="s">
        <v>4029</v>
      </c>
      <c r="L443" s="5" t="s">
        <v>4031</v>
      </c>
      <c r="M443" s="5" t="s">
        <v>53</v>
      </c>
      <c r="N443" s="5" t="s">
        <v>55</v>
      </c>
      <c r="O443" s="5"/>
      <c r="P443" s="5"/>
      <c r="Q443" s="5"/>
      <c r="R443" s="5"/>
      <c r="S443" s="5"/>
      <c r="T443" s="5"/>
      <c r="U443" s="5"/>
      <c r="V443" s="5"/>
      <c r="W443" s="5"/>
      <c r="X443" s="5"/>
      <c r="Y443" s="5"/>
      <c r="Z443" s="5"/>
      <c r="AA443" s="5"/>
      <c r="AB443" s="5"/>
      <c r="AC443" s="5"/>
    </row>
    <row r="444" spans="1:29" ht="21" customHeight="1">
      <c r="A444" s="5" t="s">
        <v>4039</v>
      </c>
      <c r="B444" s="5" t="s">
        <v>4040</v>
      </c>
      <c r="C444" s="5" t="s">
        <v>20</v>
      </c>
      <c r="D444" s="5" t="s">
        <v>47</v>
      </c>
      <c r="E444" s="5" t="s">
        <v>45</v>
      </c>
      <c r="F444" s="7">
        <v>10</v>
      </c>
      <c r="G444" s="7">
        <v>15</v>
      </c>
      <c r="H444" s="5" t="s">
        <v>56</v>
      </c>
      <c r="I444" s="5" t="s">
        <v>31</v>
      </c>
      <c r="J444" s="5" t="s">
        <v>4046</v>
      </c>
      <c r="K444" s="5" t="s">
        <v>4048</v>
      </c>
      <c r="L444" s="5" t="s">
        <v>4050</v>
      </c>
      <c r="M444" s="5" t="s">
        <v>37</v>
      </c>
      <c r="N444" s="5" t="s">
        <v>237</v>
      </c>
      <c r="O444" s="5"/>
      <c r="P444" s="5"/>
      <c r="Q444" s="5"/>
      <c r="R444" s="5"/>
      <c r="S444" s="5"/>
      <c r="T444" s="5"/>
      <c r="U444" s="5"/>
      <c r="V444" s="5"/>
      <c r="W444" s="5"/>
      <c r="X444" s="5"/>
      <c r="Y444" s="5"/>
      <c r="Z444" s="5"/>
      <c r="AA444" s="5"/>
      <c r="AB444" s="5"/>
      <c r="AC444" s="5"/>
    </row>
    <row r="445" spans="1:29" ht="21" customHeight="1">
      <c r="A445" s="5" t="s">
        <v>4054</v>
      </c>
      <c r="B445" s="5" t="s">
        <v>4055</v>
      </c>
      <c r="C445" s="5" t="s">
        <v>41</v>
      </c>
      <c r="D445" s="5" t="s">
        <v>114</v>
      </c>
      <c r="E445" s="5" t="s">
        <v>29</v>
      </c>
      <c r="F445" s="7">
        <v>10</v>
      </c>
      <c r="G445" s="7">
        <v>20</v>
      </c>
      <c r="H445" s="5" t="s">
        <v>144</v>
      </c>
      <c r="I445" s="5" t="s">
        <v>31</v>
      </c>
      <c r="J445" s="5" t="s">
        <v>87</v>
      </c>
      <c r="K445" s="5" t="s">
        <v>4059</v>
      </c>
      <c r="L445" s="5"/>
      <c r="M445" s="5" t="s">
        <v>53</v>
      </c>
      <c r="N445" s="5" t="s">
        <v>55</v>
      </c>
      <c r="O445" s="5"/>
      <c r="P445" s="5"/>
      <c r="Q445" s="5"/>
      <c r="R445" s="5"/>
      <c r="S445" s="5"/>
      <c r="T445" s="5"/>
      <c r="U445" s="5"/>
      <c r="V445" s="5"/>
      <c r="W445" s="5"/>
      <c r="X445" s="5"/>
      <c r="Y445" s="5"/>
      <c r="Z445" s="5"/>
      <c r="AA445" s="5"/>
      <c r="AB445" s="5"/>
      <c r="AC445" s="5"/>
    </row>
    <row r="446" spans="1:29" ht="21" customHeight="1">
      <c r="A446" s="5" t="s">
        <v>1002</v>
      </c>
      <c r="B446" s="5" t="s">
        <v>4065</v>
      </c>
      <c r="C446" s="5" t="s">
        <v>20</v>
      </c>
      <c r="D446" s="5" t="s">
        <v>1173</v>
      </c>
      <c r="E446" s="5" t="s">
        <v>45</v>
      </c>
      <c r="F446" s="7">
        <v>10</v>
      </c>
      <c r="G446" s="7">
        <v>15</v>
      </c>
      <c r="H446" s="5" t="s">
        <v>56</v>
      </c>
      <c r="I446" s="5" t="s">
        <v>108</v>
      </c>
      <c r="J446" s="5" t="s">
        <v>252</v>
      </c>
      <c r="K446" s="5" t="s">
        <v>4067</v>
      </c>
      <c r="L446" s="5" t="s">
        <v>4069</v>
      </c>
      <c r="M446" s="5" t="s">
        <v>37</v>
      </c>
      <c r="N446" s="5" t="s">
        <v>405</v>
      </c>
      <c r="O446" s="5"/>
      <c r="P446" s="5"/>
      <c r="Q446" s="5"/>
      <c r="R446" s="5"/>
      <c r="S446" s="5"/>
      <c r="T446" s="5"/>
      <c r="U446" s="5"/>
      <c r="V446" s="5"/>
      <c r="W446" s="5"/>
      <c r="X446" s="5"/>
      <c r="Y446" s="5"/>
      <c r="Z446" s="5"/>
      <c r="AA446" s="5"/>
      <c r="AB446" s="5"/>
      <c r="AC446" s="5"/>
    </row>
    <row r="447" spans="1:29" ht="21" customHeight="1">
      <c r="A447" s="5" t="s">
        <v>1058</v>
      </c>
      <c r="B447" s="5" t="s">
        <v>4074</v>
      </c>
      <c r="C447" s="5" t="s">
        <v>170</v>
      </c>
      <c r="D447" s="5" t="s">
        <v>390</v>
      </c>
      <c r="E447" s="5" t="s">
        <v>45</v>
      </c>
      <c r="F447" s="7">
        <v>10</v>
      </c>
      <c r="G447" s="7">
        <v>20</v>
      </c>
      <c r="H447" s="5" t="s">
        <v>144</v>
      </c>
      <c r="I447" s="5" t="s">
        <v>108</v>
      </c>
      <c r="J447" s="5" t="s">
        <v>537</v>
      </c>
      <c r="K447" s="5" t="s">
        <v>4078</v>
      </c>
      <c r="L447" s="5" t="s">
        <v>4079</v>
      </c>
      <c r="M447" s="5" t="s">
        <v>167</v>
      </c>
      <c r="N447" s="5" t="s">
        <v>55</v>
      </c>
      <c r="O447" s="5"/>
      <c r="P447" s="5"/>
      <c r="Q447" s="5"/>
      <c r="R447" s="5"/>
      <c r="S447" s="5"/>
      <c r="T447" s="5"/>
      <c r="U447" s="5"/>
      <c r="V447" s="5"/>
      <c r="W447" s="5"/>
      <c r="X447" s="5"/>
      <c r="Y447" s="5"/>
      <c r="Z447" s="5"/>
      <c r="AA447" s="5"/>
      <c r="AB447" s="5"/>
      <c r="AC447" s="5"/>
    </row>
    <row r="448" spans="1:29" ht="21" customHeight="1">
      <c r="A448" s="5" t="s">
        <v>130</v>
      </c>
      <c r="B448" s="5" t="s">
        <v>4081</v>
      </c>
      <c r="C448" s="5" t="s">
        <v>170</v>
      </c>
      <c r="D448" s="5" t="s">
        <v>47</v>
      </c>
      <c r="E448" s="5" t="s">
        <v>29</v>
      </c>
      <c r="F448" s="7">
        <v>10</v>
      </c>
      <c r="G448" s="7">
        <v>15</v>
      </c>
      <c r="H448" s="5" t="s">
        <v>56</v>
      </c>
      <c r="I448" s="5" t="s">
        <v>108</v>
      </c>
      <c r="J448" s="5" t="s">
        <v>516</v>
      </c>
      <c r="K448" s="5" t="s">
        <v>4084</v>
      </c>
      <c r="L448" s="5"/>
      <c r="M448" s="5" t="s">
        <v>37</v>
      </c>
      <c r="N448" s="5" t="s">
        <v>38</v>
      </c>
      <c r="O448" s="5"/>
      <c r="P448" s="5"/>
      <c r="Q448" s="5"/>
      <c r="R448" s="5"/>
      <c r="S448" s="5"/>
      <c r="T448" s="5"/>
      <c r="U448" s="5"/>
      <c r="V448" s="5"/>
      <c r="W448" s="5"/>
      <c r="X448" s="5"/>
      <c r="Y448" s="5"/>
      <c r="Z448" s="5"/>
      <c r="AA448" s="5"/>
      <c r="AB448" s="5"/>
      <c r="AC448" s="5"/>
    </row>
    <row r="449" spans="1:29" ht="21" customHeight="1">
      <c r="A449" s="5" t="s">
        <v>4089</v>
      </c>
      <c r="B449" s="5" t="s">
        <v>4090</v>
      </c>
      <c r="C449" s="5" t="s">
        <v>27</v>
      </c>
      <c r="D449" s="5" t="s">
        <v>47</v>
      </c>
      <c r="E449" s="5" t="s">
        <v>45</v>
      </c>
      <c r="F449" s="7">
        <v>10</v>
      </c>
      <c r="G449" s="7">
        <v>20</v>
      </c>
      <c r="H449" s="5" t="s">
        <v>144</v>
      </c>
      <c r="I449" s="5" t="s">
        <v>108</v>
      </c>
      <c r="J449" s="5" t="s">
        <v>117</v>
      </c>
      <c r="K449" s="5" t="s">
        <v>4091</v>
      </c>
      <c r="L449" s="5" t="s">
        <v>4092</v>
      </c>
      <c r="M449" s="5" t="s">
        <v>37</v>
      </c>
      <c r="N449" s="5" t="s">
        <v>237</v>
      </c>
      <c r="O449" s="5"/>
      <c r="P449" s="5"/>
      <c r="Q449" s="5"/>
      <c r="R449" s="5"/>
      <c r="S449" s="5"/>
      <c r="T449" s="5"/>
      <c r="U449" s="5"/>
      <c r="V449" s="5"/>
      <c r="W449" s="5"/>
      <c r="X449" s="5"/>
      <c r="Y449" s="5"/>
      <c r="Z449" s="5"/>
      <c r="AA449" s="5"/>
      <c r="AB449" s="5"/>
      <c r="AC449" s="5"/>
    </row>
    <row r="450" spans="1:29" ht="21" customHeight="1">
      <c r="A450" s="5" t="s">
        <v>4095</v>
      </c>
      <c r="B450" s="5" t="s">
        <v>4097</v>
      </c>
      <c r="C450" s="5" t="s">
        <v>27</v>
      </c>
      <c r="D450" s="5" t="s">
        <v>290</v>
      </c>
      <c r="E450" s="5" t="s">
        <v>45</v>
      </c>
      <c r="F450" s="7">
        <v>10</v>
      </c>
      <c r="G450" s="7">
        <v>20</v>
      </c>
      <c r="H450" s="5" t="s">
        <v>144</v>
      </c>
      <c r="I450" s="5" t="s">
        <v>31</v>
      </c>
      <c r="J450" s="5" t="s">
        <v>430</v>
      </c>
      <c r="K450" s="5" t="s">
        <v>4101</v>
      </c>
      <c r="L450" s="5" t="s">
        <v>4102</v>
      </c>
      <c r="M450" s="5" t="s">
        <v>37</v>
      </c>
      <c r="N450" s="5" t="s">
        <v>55</v>
      </c>
      <c r="O450" s="5"/>
      <c r="P450" s="5"/>
      <c r="Q450" s="5"/>
      <c r="R450" s="5"/>
      <c r="S450" s="5"/>
      <c r="T450" s="5"/>
      <c r="U450" s="5"/>
      <c r="V450" s="5"/>
      <c r="W450" s="5"/>
      <c r="X450" s="5"/>
      <c r="Y450" s="5"/>
      <c r="Z450" s="5"/>
      <c r="AA450" s="5"/>
      <c r="AB450" s="5"/>
      <c r="AC450" s="5"/>
    </row>
    <row r="451" spans="1:29" ht="21" customHeight="1">
      <c r="A451" s="5" t="s">
        <v>654</v>
      </c>
      <c r="B451" s="5" t="s">
        <v>4106</v>
      </c>
      <c r="C451" s="5" t="s">
        <v>20</v>
      </c>
      <c r="D451" s="5" t="s">
        <v>21</v>
      </c>
      <c r="E451" s="5" t="s">
        <v>45</v>
      </c>
      <c r="F451" s="7">
        <v>10</v>
      </c>
      <c r="G451" s="7">
        <v>20</v>
      </c>
      <c r="H451" s="5" t="s">
        <v>144</v>
      </c>
      <c r="I451" s="5" t="s">
        <v>31</v>
      </c>
      <c r="J451" s="5" t="s">
        <v>4046</v>
      </c>
      <c r="K451" s="5"/>
      <c r="L451" s="5" t="s">
        <v>4107</v>
      </c>
      <c r="M451" s="5" t="s">
        <v>167</v>
      </c>
      <c r="N451" s="5" t="s">
        <v>237</v>
      </c>
      <c r="O451" s="5"/>
      <c r="P451" s="5"/>
      <c r="Q451" s="5"/>
      <c r="R451" s="5"/>
      <c r="S451" s="5"/>
      <c r="T451" s="5"/>
      <c r="U451" s="5"/>
      <c r="V451" s="5"/>
      <c r="W451" s="5"/>
      <c r="X451" s="5"/>
      <c r="Y451" s="5"/>
      <c r="Z451" s="5"/>
      <c r="AA451" s="5"/>
      <c r="AB451" s="5"/>
      <c r="AC451" s="5"/>
    </row>
    <row r="452" spans="1:29" ht="21" customHeight="1">
      <c r="A452" s="5" t="s">
        <v>4112</v>
      </c>
      <c r="B452" s="5" t="s">
        <v>4113</v>
      </c>
      <c r="C452" s="5" t="s">
        <v>170</v>
      </c>
      <c r="D452" s="5" t="s">
        <v>47</v>
      </c>
      <c r="E452" s="5" t="s">
        <v>45</v>
      </c>
      <c r="F452" s="7">
        <v>10</v>
      </c>
      <c r="G452" s="7">
        <v>20</v>
      </c>
      <c r="H452" s="5" t="s">
        <v>144</v>
      </c>
      <c r="I452" s="5" t="s">
        <v>108</v>
      </c>
      <c r="J452" s="5" t="s">
        <v>48</v>
      </c>
      <c r="K452" s="5"/>
      <c r="L452" s="5" t="s">
        <v>4116</v>
      </c>
      <c r="M452" s="5" t="s">
        <v>648</v>
      </c>
      <c r="N452" s="5" t="s">
        <v>89</v>
      </c>
      <c r="O452" s="5"/>
      <c r="P452" s="5"/>
      <c r="Q452" s="5"/>
      <c r="R452" s="5"/>
      <c r="S452" s="5"/>
      <c r="T452" s="5"/>
      <c r="U452" s="5"/>
      <c r="V452" s="5"/>
      <c r="W452" s="5"/>
      <c r="X452" s="5"/>
      <c r="Y452" s="5"/>
      <c r="Z452" s="5"/>
      <c r="AA452" s="5"/>
      <c r="AB452" s="5"/>
      <c r="AC452" s="5"/>
    </row>
    <row r="453" spans="1:29" ht="21" customHeight="1">
      <c r="A453" s="5" t="s">
        <v>4121</v>
      </c>
      <c r="B453" s="5" t="s">
        <v>4123</v>
      </c>
      <c r="C453" s="5" t="s">
        <v>20</v>
      </c>
      <c r="D453" s="5" t="s">
        <v>1616</v>
      </c>
      <c r="E453" s="5" t="s">
        <v>45</v>
      </c>
      <c r="F453" s="7">
        <v>10</v>
      </c>
      <c r="G453" s="7">
        <v>20</v>
      </c>
      <c r="H453" s="5" t="s">
        <v>144</v>
      </c>
      <c r="I453" s="9" t="s">
        <v>47</v>
      </c>
      <c r="J453" s="5" t="s">
        <v>252</v>
      </c>
      <c r="K453" s="5" t="s">
        <v>4127</v>
      </c>
      <c r="L453" s="5" t="s">
        <v>4129</v>
      </c>
      <c r="M453" s="5" t="s">
        <v>53</v>
      </c>
      <c r="N453" s="5" t="s">
        <v>55</v>
      </c>
      <c r="O453" s="5"/>
      <c r="P453" s="5"/>
      <c r="Q453" s="5"/>
      <c r="R453" s="5"/>
      <c r="S453" s="5"/>
      <c r="T453" s="5"/>
      <c r="U453" s="5"/>
      <c r="V453" s="5"/>
      <c r="W453" s="5"/>
      <c r="X453" s="5"/>
      <c r="Y453" s="5"/>
      <c r="Z453" s="5"/>
      <c r="AA453" s="5"/>
      <c r="AB453" s="5"/>
      <c r="AC453" s="5"/>
    </row>
    <row r="454" spans="1:29" ht="21" customHeight="1">
      <c r="A454" s="5" t="s">
        <v>4132</v>
      </c>
      <c r="B454" s="5" t="s">
        <v>4134</v>
      </c>
      <c r="C454" s="5" t="s">
        <v>27</v>
      </c>
      <c r="D454" s="5" t="s">
        <v>47</v>
      </c>
      <c r="E454" s="5" t="s">
        <v>45</v>
      </c>
      <c r="F454" s="7">
        <v>10</v>
      </c>
      <c r="G454" s="7">
        <v>25</v>
      </c>
      <c r="H454" s="5" t="s">
        <v>2463</v>
      </c>
      <c r="I454" s="9" t="s">
        <v>47</v>
      </c>
      <c r="J454" s="5" t="s">
        <v>68</v>
      </c>
      <c r="K454" s="5" t="s">
        <v>4137</v>
      </c>
      <c r="L454" s="5" t="s">
        <v>4138</v>
      </c>
      <c r="M454" s="5" t="s">
        <v>167</v>
      </c>
      <c r="N454" s="5" t="s">
        <v>237</v>
      </c>
      <c r="O454" s="5"/>
      <c r="P454" s="5"/>
      <c r="Q454" s="5"/>
      <c r="R454" s="5"/>
      <c r="S454" s="5"/>
      <c r="T454" s="5"/>
      <c r="U454" s="5"/>
      <c r="V454" s="5"/>
      <c r="W454" s="5"/>
      <c r="X454" s="5"/>
      <c r="Y454" s="5"/>
      <c r="Z454" s="5"/>
      <c r="AA454" s="5"/>
      <c r="AB454" s="5"/>
      <c r="AC454" s="5"/>
    </row>
    <row r="455" spans="1:29" ht="21" customHeight="1">
      <c r="A455" s="5" t="s">
        <v>130</v>
      </c>
      <c r="B455" s="5" t="s">
        <v>4141</v>
      </c>
      <c r="C455" s="5" t="s">
        <v>41</v>
      </c>
      <c r="D455" s="5" t="s">
        <v>874</v>
      </c>
      <c r="E455" s="5" t="s">
        <v>45</v>
      </c>
      <c r="F455" s="7">
        <v>10</v>
      </c>
      <c r="G455" s="7">
        <v>15</v>
      </c>
      <c r="H455" s="5" t="s">
        <v>56</v>
      </c>
      <c r="I455" s="5" t="s">
        <v>125</v>
      </c>
      <c r="J455" s="5" t="s">
        <v>430</v>
      </c>
      <c r="K455" s="5" t="s">
        <v>4145</v>
      </c>
      <c r="L455" s="5" t="s">
        <v>4147</v>
      </c>
      <c r="M455" s="5" t="s">
        <v>37</v>
      </c>
      <c r="N455" s="5" t="s">
        <v>55</v>
      </c>
      <c r="O455" s="5"/>
      <c r="P455" s="5"/>
      <c r="Q455" s="5"/>
      <c r="R455" s="5"/>
      <c r="S455" s="5"/>
      <c r="T455" s="5"/>
      <c r="U455" s="5"/>
      <c r="V455" s="5"/>
      <c r="W455" s="5"/>
      <c r="X455" s="5"/>
      <c r="Y455" s="5"/>
      <c r="Z455" s="5"/>
      <c r="AA455" s="5"/>
      <c r="AB455" s="5"/>
      <c r="AC455" s="5"/>
    </row>
    <row r="456" spans="1:29" ht="21" customHeight="1">
      <c r="A456" s="5" t="s">
        <v>130</v>
      </c>
      <c r="B456" s="5" t="s">
        <v>4150</v>
      </c>
      <c r="C456" s="5" t="s">
        <v>27</v>
      </c>
      <c r="D456" s="5" t="s">
        <v>80</v>
      </c>
      <c r="E456" s="5" t="s">
        <v>45</v>
      </c>
      <c r="F456" s="7">
        <v>10</v>
      </c>
      <c r="G456" s="7">
        <v>18</v>
      </c>
      <c r="H456" s="5" t="s">
        <v>964</v>
      </c>
      <c r="I456" s="5" t="s">
        <v>31</v>
      </c>
      <c r="J456" s="5" t="s">
        <v>57</v>
      </c>
      <c r="K456" s="5" t="s">
        <v>4153</v>
      </c>
      <c r="L456" s="5" t="s">
        <v>4154</v>
      </c>
      <c r="M456" s="5" t="s">
        <v>37</v>
      </c>
      <c r="N456" s="5" t="s">
        <v>55</v>
      </c>
      <c r="O456" s="5"/>
      <c r="P456" s="5"/>
      <c r="Q456" s="5"/>
      <c r="R456" s="5"/>
      <c r="S456" s="5"/>
      <c r="T456" s="5"/>
      <c r="U456" s="5"/>
      <c r="V456" s="5"/>
      <c r="W456" s="5"/>
      <c r="X456" s="5"/>
      <c r="Y456" s="5"/>
      <c r="Z456" s="5"/>
      <c r="AA456" s="5"/>
      <c r="AB456" s="5"/>
      <c r="AC456" s="5"/>
    </row>
    <row r="457" spans="1:29" ht="21" customHeight="1">
      <c r="A457" s="5" t="s">
        <v>4157</v>
      </c>
      <c r="B457" s="5" t="s">
        <v>4158</v>
      </c>
      <c r="C457" s="5" t="s">
        <v>20</v>
      </c>
      <c r="D457" s="5" t="s">
        <v>47</v>
      </c>
      <c r="E457" s="5" t="s">
        <v>45</v>
      </c>
      <c r="F457" s="7">
        <v>10</v>
      </c>
      <c r="G457" s="7">
        <v>15</v>
      </c>
      <c r="H457" s="5" t="s">
        <v>56</v>
      </c>
      <c r="I457" s="5" t="s">
        <v>1690</v>
      </c>
      <c r="J457" s="5" t="s">
        <v>4160</v>
      </c>
      <c r="K457" s="5" t="s">
        <v>4161</v>
      </c>
      <c r="L457" s="5" t="s">
        <v>4162</v>
      </c>
      <c r="M457" s="5" t="s">
        <v>37</v>
      </c>
      <c r="N457" s="5" t="s">
        <v>55</v>
      </c>
      <c r="O457" s="5"/>
      <c r="P457" s="5"/>
      <c r="Q457" s="5"/>
      <c r="R457" s="5"/>
      <c r="S457" s="5"/>
      <c r="T457" s="5"/>
      <c r="U457" s="5"/>
      <c r="V457" s="5"/>
      <c r="W457" s="5"/>
      <c r="X457" s="5"/>
      <c r="Y457" s="5"/>
      <c r="Z457" s="5"/>
      <c r="AA457" s="5"/>
      <c r="AB457" s="5"/>
      <c r="AC457" s="5"/>
    </row>
    <row r="458" spans="1:29" ht="21" customHeight="1">
      <c r="A458" s="5" t="s">
        <v>4166</v>
      </c>
      <c r="B458" s="5" t="s">
        <v>4167</v>
      </c>
      <c r="C458" s="5" t="s">
        <v>41</v>
      </c>
      <c r="D458" s="5" t="s">
        <v>43</v>
      </c>
      <c r="E458" s="5" t="s">
        <v>45</v>
      </c>
      <c r="F458" s="7">
        <v>10</v>
      </c>
      <c r="G458" s="7">
        <v>15</v>
      </c>
      <c r="H458" s="5" t="s">
        <v>56</v>
      </c>
      <c r="I458" s="5" t="s">
        <v>31</v>
      </c>
      <c r="J458" s="5" t="s">
        <v>479</v>
      </c>
      <c r="K458" s="5" t="s">
        <v>4171</v>
      </c>
      <c r="L458" s="5" t="s">
        <v>4174</v>
      </c>
      <c r="M458" s="5" t="s">
        <v>53</v>
      </c>
      <c r="N458" s="5" t="s">
        <v>405</v>
      </c>
      <c r="O458" s="5"/>
      <c r="P458" s="5"/>
      <c r="Q458" s="5"/>
      <c r="R458" s="5"/>
      <c r="S458" s="5"/>
      <c r="T458" s="5"/>
      <c r="U458" s="5"/>
      <c r="V458" s="5"/>
      <c r="W458" s="5"/>
      <c r="X458" s="5"/>
      <c r="Y458" s="5"/>
      <c r="Z458" s="5"/>
      <c r="AA458" s="5"/>
      <c r="AB458" s="5"/>
      <c r="AC458" s="5"/>
    </row>
    <row r="459" spans="1:29" ht="21" customHeight="1">
      <c r="A459" s="5" t="s">
        <v>4175</v>
      </c>
      <c r="B459" s="5" t="s">
        <v>4176</v>
      </c>
      <c r="C459" s="5" t="s">
        <v>27</v>
      </c>
      <c r="D459" s="5" t="s">
        <v>105</v>
      </c>
      <c r="E459" s="5" t="s">
        <v>45</v>
      </c>
      <c r="F459" s="7">
        <v>10</v>
      </c>
      <c r="G459" s="7">
        <v>15</v>
      </c>
      <c r="H459" s="5" t="s">
        <v>56</v>
      </c>
      <c r="I459" s="5" t="s">
        <v>108</v>
      </c>
      <c r="J459" s="5" t="s">
        <v>824</v>
      </c>
      <c r="K459" s="5" t="s">
        <v>4177</v>
      </c>
      <c r="L459" s="5" t="s">
        <v>4178</v>
      </c>
      <c r="M459" s="5" t="s">
        <v>37</v>
      </c>
      <c r="N459" s="5" t="s">
        <v>237</v>
      </c>
      <c r="O459" s="5"/>
      <c r="P459" s="5"/>
      <c r="Q459" s="5"/>
      <c r="R459" s="5"/>
      <c r="S459" s="5"/>
      <c r="T459" s="5"/>
      <c r="U459" s="5"/>
      <c r="V459" s="5"/>
      <c r="W459" s="5"/>
      <c r="X459" s="5"/>
      <c r="Y459" s="5"/>
      <c r="Z459" s="5"/>
      <c r="AA459" s="5"/>
      <c r="AB459" s="5"/>
      <c r="AC459" s="5"/>
    </row>
    <row r="460" spans="1:29" ht="21" customHeight="1">
      <c r="A460" s="5" t="s">
        <v>4184</v>
      </c>
      <c r="B460" s="5" t="s">
        <v>4185</v>
      </c>
      <c r="C460" s="5" t="s">
        <v>27</v>
      </c>
      <c r="D460" s="5" t="s">
        <v>85</v>
      </c>
      <c r="E460" s="5" t="s">
        <v>29</v>
      </c>
      <c r="F460" s="7">
        <v>10</v>
      </c>
      <c r="G460" s="7">
        <v>20</v>
      </c>
      <c r="H460" s="5" t="s">
        <v>144</v>
      </c>
      <c r="I460" s="5" t="s">
        <v>31</v>
      </c>
      <c r="J460" s="5" t="s">
        <v>57</v>
      </c>
      <c r="K460" s="5" t="s">
        <v>4189</v>
      </c>
      <c r="L460" s="5" t="s">
        <v>4190</v>
      </c>
      <c r="M460" s="5" t="s">
        <v>53</v>
      </c>
      <c r="N460" s="5" t="s">
        <v>38</v>
      </c>
      <c r="O460" s="5"/>
      <c r="P460" s="5"/>
      <c r="Q460" s="5"/>
      <c r="R460" s="5"/>
      <c r="S460" s="5"/>
      <c r="T460" s="5"/>
      <c r="U460" s="5"/>
      <c r="V460" s="5"/>
      <c r="W460" s="5"/>
      <c r="X460" s="5"/>
      <c r="Y460" s="5"/>
      <c r="Z460" s="5"/>
      <c r="AA460" s="5"/>
      <c r="AB460" s="5"/>
      <c r="AC460" s="5"/>
    </row>
    <row r="461" spans="1:29" ht="21" customHeight="1">
      <c r="A461" s="5" t="s">
        <v>631</v>
      </c>
      <c r="B461" s="5" t="s">
        <v>4194</v>
      </c>
      <c r="C461" s="5" t="s">
        <v>20</v>
      </c>
      <c r="D461" s="5" t="s">
        <v>3833</v>
      </c>
      <c r="E461" s="5" t="s">
        <v>45</v>
      </c>
      <c r="F461" s="7">
        <v>10</v>
      </c>
      <c r="G461" s="7">
        <v>15</v>
      </c>
      <c r="H461" s="5" t="s">
        <v>56</v>
      </c>
      <c r="I461" s="5" t="s">
        <v>125</v>
      </c>
      <c r="J461" s="5" t="s">
        <v>1741</v>
      </c>
      <c r="K461" s="5"/>
      <c r="L461" s="5" t="s">
        <v>4199</v>
      </c>
      <c r="M461" s="5" t="s">
        <v>37</v>
      </c>
      <c r="N461" s="5" t="s">
        <v>237</v>
      </c>
      <c r="O461" s="5"/>
      <c r="P461" s="5"/>
      <c r="Q461" s="5"/>
      <c r="R461" s="5"/>
      <c r="S461" s="5"/>
      <c r="T461" s="5"/>
      <c r="U461" s="5"/>
      <c r="V461" s="5"/>
      <c r="W461" s="5"/>
      <c r="X461" s="5"/>
      <c r="Y461" s="5"/>
      <c r="Z461" s="5"/>
      <c r="AA461" s="5"/>
      <c r="AB461" s="5"/>
      <c r="AC461" s="5"/>
    </row>
    <row r="462" spans="1:29" ht="21" customHeight="1">
      <c r="A462" s="5" t="s">
        <v>4201</v>
      </c>
      <c r="B462" s="5" t="s">
        <v>4202</v>
      </c>
      <c r="C462" s="5" t="s">
        <v>170</v>
      </c>
      <c r="D462" s="5" t="s">
        <v>1759</v>
      </c>
      <c r="E462" s="5" t="s">
        <v>29</v>
      </c>
      <c r="F462" s="7">
        <v>10</v>
      </c>
      <c r="G462" s="7">
        <v>16</v>
      </c>
      <c r="H462" s="5" t="s">
        <v>2314</v>
      </c>
      <c r="I462" s="5" t="s">
        <v>108</v>
      </c>
      <c r="J462" s="5" t="s">
        <v>117</v>
      </c>
      <c r="K462" s="5" t="s">
        <v>381</v>
      </c>
      <c r="L462" s="5" t="s">
        <v>4207</v>
      </c>
      <c r="M462" s="5" t="s">
        <v>53</v>
      </c>
      <c r="N462" s="5" t="s">
        <v>55</v>
      </c>
      <c r="O462" s="5"/>
      <c r="P462" s="5"/>
      <c r="Q462" s="5"/>
      <c r="R462" s="5"/>
      <c r="S462" s="5"/>
      <c r="T462" s="5"/>
      <c r="U462" s="5"/>
      <c r="V462" s="5"/>
      <c r="W462" s="5"/>
      <c r="X462" s="5"/>
      <c r="Y462" s="5"/>
      <c r="Z462" s="5"/>
      <c r="AA462" s="5"/>
      <c r="AB462" s="5"/>
      <c r="AC462" s="5"/>
    </row>
    <row r="463" spans="1:29" ht="21" customHeight="1">
      <c r="A463" s="5" t="s">
        <v>130</v>
      </c>
      <c r="B463" s="5" t="s">
        <v>4211</v>
      </c>
      <c r="C463" s="5" t="s">
        <v>20</v>
      </c>
      <c r="D463" s="5" t="s">
        <v>47</v>
      </c>
      <c r="E463" s="5" t="s">
        <v>29</v>
      </c>
      <c r="F463" s="7">
        <v>10</v>
      </c>
      <c r="G463" s="7">
        <v>15</v>
      </c>
      <c r="H463" s="5" t="s">
        <v>56</v>
      </c>
      <c r="I463" s="9" t="s">
        <v>47</v>
      </c>
      <c r="J463" s="5" t="s">
        <v>57</v>
      </c>
      <c r="K463" s="5" t="s">
        <v>4214</v>
      </c>
      <c r="L463" s="5" t="s">
        <v>4216</v>
      </c>
      <c r="M463" s="5" t="s">
        <v>37</v>
      </c>
      <c r="N463" s="5" t="s">
        <v>55</v>
      </c>
      <c r="O463" s="5"/>
      <c r="P463" s="5"/>
      <c r="Q463" s="5"/>
      <c r="R463" s="5"/>
      <c r="S463" s="5"/>
      <c r="T463" s="5"/>
      <c r="U463" s="5"/>
      <c r="V463" s="5"/>
      <c r="W463" s="5"/>
      <c r="X463" s="5"/>
      <c r="Y463" s="5"/>
      <c r="Z463" s="5"/>
      <c r="AA463" s="5"/>
      <c r="AB463" s="5"/>
      <c r="AC463" s="5"/>
    </row>
    <row r="464" spans="1:29" ht="21" customHeight="1">
      <c r="A464" s="5" t="s">
        <v>4219</v>
      </c>
      <c r="B464" s="5" t="s">
        <v>4220</v>
      </c>
      <c r="C464" s="5" t="s">
        <v>170</v>
      </c>
      <c r="D464" s="5" t="s">
        <v>390</v>
      </c>
      <c r="E464" s="5" t="s">
        <v>45</v>
      </c>
      <c r="F464" s="7">
        <v>10</v>
      </c>
      <c r="G464" s="7">
        <v>20</v>
      </c>
      <c r="H464" s="5" t="s">
        <v>144</v>
      </c>
      <c r="I464" s="5" t="s">
        <v>108</v>
      </c>
      <c r="J464" s="5" t="s">
        <v>3889</v>
      </c>
      <c r="K464" s="5" t="s">
        <v>4221</v>
      </c>
      <c r="L464" s="5" t="s">
        <v>4222</v>
      </c>
      <c r="M464" s="5" t="s">
        <v>37</v>
      </c>
      <c r="N464" s="5" t="s">
        <v>55</v>
      </c>
      <c r="O464" s="5"/>
      <c r="P464" s="5"/>
      <c r="Q464" s="5"/>
      <c r="R464" s="5"/>
      <c r="S464" s="5"/>
      <c r="T464" s="5"/>
      <c r="U464" s="5"/>
      <c r="V464" s="5"/>
      <c r="W464" s="5"/>
      <c r="X464" s="5"/>
      <c r="Y464" s="5"/>
      <c r="Z464" s="5"/>
      <c r="AA464" s="5"/>
      <c r="AB464" s="5"/>
      <c r="AC464" s="5"/>
    </row>
    <row r="465" spans="1:29" ht="21" customHeight="1">
      <c r="A465" s="5" t="s">
        <v>4227</v>
      </c>
      <c r="B465" s="5" t="s">
        <v>4228</v>
      </c>
      <c r="C465" s="5" t="s">
        <v>27</v>
      </c>
      <c r="D465" s="5" t="s">
        <v>85</v>
      </c>
      <c r="E465" s="5" t="s">
        <v>45</v>
      </c>
      <c r="F465" s="7">
        <v>10</v>
      </c>
      <c r="G465" s="7">
        <v>15</v>
      </c>
      <c r="H465" s="5" t="s">
        <v>56</v>
      </c>
      <c r="I465" s="5" t="s">
        <v>125</v>
      </c>
      <c r="J465" s="5" t="s">
        <v>48</v>
      </c>
      <c r="K465" s="5" t="s">
        <v>4232</v>
      </c>
      <c r="L465" s="5"/>
      <c r="M465" s="5" t="s">
        <v>1599</v>
      </c>
      <c r="N465" s="5" t="s">
        <v>38</v>
      </c>
      <c r="O465" s="5"/>
      <c r="P465" s="5"/>
      <c r="Q465" s="5"/>
      <c r="R465" s="5"/>
      <c r="S465" s="5"/>
      <c r="T465" s="5"/>
      <c r="U465" s="5"/>
      <c r="V465" s="5"/>
      <c r="W465" s="5"/>
      <c r="X465" s="5"/>
      <c r="Y465" s="5"/>
      <c r="Z465" s="5"/>
      <c r="AA465" s="5"/>
      <c r="AB465" s="5"/>
      <c r="AC465" s="5"/>
    </row>
    <row r="466" spans="1:29" ht="21" customHeight="1">
      <c r="A466" s="5" t="s">
        <v>631</v>
      </c>
      <c r="B466" s="5" t="s">
        <v>4237</v>
      </c>
      <c r="C466" s="5" t="s">
        <v>20</v>
      </c>
      <c r="D466" s="5" t="s">
        <v>296</v>
      </c>
      <c r="E466" s="5" t="s">
        <v>45</v>
      </c>
      <c r="F466" s="7">
        <v>10</v>
      </c>
      <c r="G466" s="7">
        <v>20</v>
      </c>
      <c r="H466" s="5" t="s">
        <v>144</v>
      </c>
      <c r="I466" s="5" t="s">
        <v>31</v>
      </c>
      <c r="J466" s="5" t="s">
        <v>1105</v>
      </c>
      <c r="K466" s="5" t="s">
        <v>4243</v>
      </c>
      <c r="L466" s="5" t="s">
        <v>4247</v>
      </c>
      <c r="M466" s="5" t="s">
        <v>42</v>
      </c>
      <c r="N466" s="5" t="s">
        <v>55</v>
      </c>
      <c r="O466" s="5"/>
      <c r="P466" s="5"/>
      <c r="Q466" s="5"/>
      <c r="R466" s="5"/>
      <c r="S466" s="5"/>
      <c r="T466" s="5"/>
      <c r="U466" s="5"/>
      <c r="V466" s="5"/>
      <c r="W466" s="5"/>
      <c r="X466" s="5"/>
      <c r="Y466" s="5"/>
      <c r="Z466" s="5"/>
      <c r="AA466" s="5"/>
      <c r="AB466" s="5"/>
      <c r="AC466" s="5"/>
    </row>
    <row r="467" spans="1:29" ht="21" customHeight="1">
      <c r="A467" s="5" t="s">
        <v>4251</v>
      </c>
      <c r="B467" s="5" t="s">
        <v>4252</v>
      </c>
      <c r="C467" s="5" t="s">
        <v>20</v>
      </c>
      <c r="D467" s="5" t="s">
        <v>21</v>
      </c>
      <c r="E467" s="5" t="s">
        <v>45</v>
      </c>
      <c r="F467" s="7">
        <v>10</v>
      </c>
      <c r="G467" s="7">
        <v>20</v>
      </c>
      <c r="H467" s="5" t="s">
        <v>144</v>
      </c>
      <c r="I467" s="5" t="s">
        <v>108</v>
      </c>
      <c r="J467" s="5" t="s">
        <v>403</v>
      </c>
      <c r="K467" s="5" t="s">
        <v>4255</v>
      </c>
      <c r="L467" s="5" t="s">
        <v>4256</v>
      </c>
      <c r="M467" s="5" t="s">
        <v>100</v>
      </c>
      <c r="N467" s="5" t="s">
        <v>271</v>
      </c>
      <c r="O467" s="5"/>
      <c r="P467" s="5"/>
      <c r="Q467" s="5"/>
      <c r="R467" s="5"/>
      <c r="S467" s="5"/>
      <c r="T467" s="5"/>
      <c r="U467" s="5"/>
      <c r="V467" s="5"/>
      <c r="W467" s="5"/>
      <c r="X467" s="5"/>
      <c r="Y467" s="5"/>
      <c r="Z467" s="5"/>
      <c r="AA467" s="5"/>
      <c r="AB467" s="5"/>
      <c r="AC467" s="5"/>
    </row>
    <row r="468" spans="1:29" ht="21" customHeight="1">
      <c r="A468" s="5" t="s">
        <v>4260</v>
      </c>
      <c r="B468" s="5" t="s">
        <v>4261</v>
      </c>
      <c r="C468" s="5" t="s">
        <v>20</v>
      </c>
      <c r="D468" s="5" t="s">
        <v>2283</v>
      </c>
      <c r="E468" s="5" t="s">
        <v>45</v>
      </c>
      <c r="F468" s="7">
        <v>10</v>
      </c>
      <c r="G468" s="7">
        <v>15</v>
      </c>
      <c r="H468" s="5" t="s">
        <v>56</v>
      </c>
      <c r="I468" s="5" t="s">
        <v>125</v>
      </c>
      <c r="J468" s="5" t="s">
        <v>57</v>
      </c>
      <c r="K468" s="5" t="s">
        <v>4263</v>
      </c>
      <c r="L468" s="5" t="s">
        <v>4265</v>
      </c>
      <c r="M468" s="5" t="s">
        <v>37</v>
      </c>
      <c r="N468" s="5" t="s">
        <v>44</v>
      </c>
      <c r="O468" s="5"/>
      <c r="P468" s="5"/>
      <c r="Q468" s="5"/>
      <c r="R468" s="5"/>
      <c r="S468" s="5"/>
      <c r="T468" s="5"/>
      <c r="U468" s="5"/>
      <c r="V468" s="5"/>
      <c r="W468" s="5"/>
      <c r="X468" s="5"/>
      <c r="Y468" s="5"/>
      <c r="Z468" s="5"/>
      <c r="AA468" s="5"/>
      <c r="AB468" s="5"/>
      <c r="AC468" s="5"/>
    </row>
    <row r="469" spans="1:29" ht="21" customHeight="1">
      <c r="A469" s="5" t="s">
        <v>130</v>
      </c>
      <c r="B469" s="5" t="s">
        <v>4269</v>
      </c>
      <c r="C469" s="5" t="s">
        <v>41</v>
      </c>
      <c r="D469" s="5" t="s">
        <v>94</v>
      </c>
      <c r="E469" s="5" t="s">
        <v>45</v>
      </c>
      <c r="F469" s="7">
        <v>10</v>
      </c>
      <c r="G469" s="7">
        <v>20</v>
      </c>
      <c r="H469" s="5" t="s">
        <v>144</v>
      </c>
      <c r="I469" s="5" t="s">
        <v>31</v>
      </c>
      <c r="J469" s="5" t="s">
        <v>57</v>
      </c>
      <c r="K469" s="5" t="s">
        <v>4272</v>
      </c>
      <c r="L469" s="5" t="s">
        <v>4274</v>
      </c>
      <c r="M469" s="5" t="s">
        <v>37</v>
      </c>
      <c r="N469" s="5" t="s">
        <v>55</v>
      </c>
      <c r="O469" s="5"/>
      <c r="P469" s="5"/>
      <c r="Q469" s="5"/>
      <c r="R469" s="5"/>
      <c r="S469" s="5"/>
      <c r="T469" s="5"/>
      <c r="U469" s="5"/>
      <c r="V469" s="5"/>
      <c r="W469" s="5"/>
      <c r="X469" s="5"/>
      <c r="Y469" s="5"/>
      <c r="Z469" s="5"/>
      <c r="AA469" s="5"/>
      <c r="AB469" s="5"/>
      <c r="AC469" s="5"/>
    </row>
    <row r="470" spans="1:29" ht="21" customHeight="1">
      <c r="A470" s="5" t="s">
        <v>573</v>
      </c>
      <c r="B470" s="5" t="s">
        <v>4277</v>
      </c>
      <c r="C470" s="5" t="s">
        <v>170</v>
      </c>
      <c r="D470" s="5" t="s">
        <v>1475</v>
      </c>
      <c r="E470" s="5" t="s">
        <v>45</v>
      </c>
      <c r="F470" s="7">
        <v>10</v>
      </c>
      <c r="G470" s="7">
        <v>15</v>
      </c>
      <c r="H470" s="5" t="s">
        <v>56</v>
      </c>
      <c r="I470" s="5" t="s">
        <v>31</v>
      </c>
      <c r="J470" s="5" t="s">
        <v>594</v>
      </c>
      <c r="K470" s="5" t="s">
        <v>4278</v>
      </c>
      <c r="L470" s="5" t="s">
        <v>4279</v>
      </c>
      <c r="M470" s="5" t="s">
        <v>167</v>
      </c>
      <c r="N470" s="5" t="s">
        <v>38</v>
      </c>
      <c r="O470" s="5"/>
      <c r="P470" s="5"/>
      <c r="Q470" s="5"/>
      <c r="R470" s="5"/>
      <c r="S470" s="5"/>
      <c r="T470" s="5"/>
      <c r="U470" s="5"/>
      <c r="V470" s="5"/>
      <c r="W470" s="5"/>
      <c r="X470" s="5"/>
      <c r="Y470" s="5"/>
      <c r="Z470" s="5"/>
      <c r="AA470" s="5"/>
      <c r="AB470" s="5"/>
      <c r="AC470" s="5"/>
    </row>
    <row r="471" spans="1:29" ht="21" customHeight="1">
      <c r="A471" s="5" t="s">
        <v>130</v>
      </c>
      <c r="B471" s="5" t="s">
        <v>4283</v>
      </c>
      <c r="C471" s="5" t="s">
        <v>20</v>
      </c>
      <c r="D471" s="5" t="s">
        <v>21</v>
      </c>
      <c r="E471" s="5" t="s">
        <v>45</v>
      </c>
      <c r="F471" s="7">
        <v>10</v>
      </c>
      <c r="G471" s="7">
        <v>15</v>
      </c>
      <c r="H471" s="5" t="s">
        <v>56</v>
      </c>
      <c r="I471" s="9" t="s">
        <v>47</v>
      </c>
      <c r="J471" s="5" t="s">
        <v>57</v>
      </c>
      <c r="K471" s="5"/>
      <c r="L471" s="5" t="s">
        <v>4290</v>
      </c>
      <c r="M471" s="5" t="s">
        <v>100</v>
      </c>
      <c r="N471" s="5" t="s">
        <v>55</v>
      </c>
      <c r="O471" s="5"/>
      <c r="P471" s="5"/>
      <c r="Q471" s="5"/>
      <c r="R471" s="5"/>
      <c r="S471" s="5"/>
      <c r="T471" s="5"/>
      <c r="U471" s="5"/>
      <c r="V471" s="5"/>
      <c r="W471" s="5"/>
      <c r="X471" s="5"/>
      <c r="Y471" s="5"/>
      <c r="Z471" s="5"/>
      <c r="AA471" s="5"/>
      <c r="AB471" s="5"/>
      <c r="AC471" s="5"/>
    </row>
    <row r="472" spans="1:29" ht="21" customHeight="1">
      <c r="A472" s="5" t="s">
        <v>1099</v>
      </c>
      <c r="B472" s="5" t="s">
        <v>4292</v>
      </c>
      <c r="C472" s="5" t="s">
        <v>27</v>
      </c>
      <c r="D472" s="5" t="s">
        <v>212</v>
      </c>
      <c r="E472" s="5" t="s">
        <v>45</v>
      </c>
      <c r="F472" s="7">
        <v>10</v>
      </c>
      <c r="G472" s="7">
        <v>20</v>
      </c>
      <c r="H472" s="5" t="s">
        <v>144</v>
      </c>
      <c r="I472" s="5" t="s">
        <v>31</v>
      </c>
      <c r="J472" s="5" t="s">
        <v>224</v>
      </c>
      <c r="K472" s="5" t="s">
        <v>3718</v>
      </c>
      <c r="L472" s="5" t="s">
        <v>4295</v>
      </c>
      <c r="M472" s="5" t="s">
        <v>53</v>
      </c>
      <c r="N472" s="5" t="s">
        <v>55</v>
      </c>
      <c r="O472" s="5"/>
      <c r="P472" s="5"/>
      <c r="Q472" s="5"/>
      <c r="R472" s="5"/>
      <c r="S472" s="5"/>
      <c r="T472" s="5"/>
      <c r="U472" s="5"/>
      <c r="V472" s="5"/>
      <c r="W472" s="5"/>
      <c r="X472" s="5"/>
      <c r="Y472" s="5"/>
      <c r="Z472" s="5"/>
      <c r="AA472" s="5"/>
      <c r="AB472" s="5"/>
      <c r="AC472" s="5"/>
    </row>
    <row r="473" spans="1:29" ht="21" customHeight="1">
      <c r="A473" s="5" t="s">
        <v>4296</v>
      </c>
      <c r="B473" s="5" t="s">
        <v>4297</v>
      </c>
      <c r="C473" s="5" t="s">
        <v>27</v>
      </c>
      <c r="D473" s="5" t="s">
        <v>212</v>
      </c>
      <c r="E473" s="5" t="s">
        <v>45</v>
      </c>
      <c r="F473" s="7">
        <v>10</v>
      </c>
      <c r="G473" s="7">
        <v>15</v>
      </c>
      <c r="H473" s="5" t="s">
        <v>56</v>
      </c>
      <c r="I473" s="5" t="s">
        <v>108</v>
      </c>
      <c r="J473" s="5" t="s">
        <v>273</v>
      </c>
      <c r="K473" s="5" t="s">
        <v>381</v>
      </c>
      <c r="L473" s="5" t="s">
        <v>4300</v>
      </c>
      <c r="M473" s="5" t="s">
        <v>100</v>
      </c>
      <c r="N473" s="5" t="s">
        <v>55</v>
      </c>
      <c r="O473" s="5"/>
      <c r="P473" s="5"/>
      <c r="Q473" s="5"/>
      <c r="R473" s="5"/>
      <c r="S473" s="5"/>
      <c r="T473" s="5"/>
      <c r="U473" s="5"/>
      <c r="V473" s="5"/>
      <c r="W473" s="5"/>
      <c r="X473" s="5"/>
      <c r="Y473" s="5"/>
      <c r="Z473" s="5"/>
      <c r="AA473" s="5"/>
      <c r="AB473" s="5"/>
      <c r="AC473" s="5"/>
    </row>
    <row r="474" spans="1:29" ht="21" customHeight="1">
      <c r="A474" s="5" t="s">
        <v>130</v>
      </c>
      <c r="B474" s="5" t="s">
        <v>4305</v>
      </c>
      <c r="C474" s="5" t="s">
        <v>170</v>
      </c>
      <c r="D474" s="5" t="s">
        <v>378</v>
      </c>
      <c r="E474" s="5" t="s">
        <v>29</v>
      </c>
      <c r="F474" s="7">
        <v>10</v>
      </c>
      <c r="G474" s="7">
        <v>15</v>
      </c>
      <c r="H474" s="5" t="s">
        <v>56</v>
      </c>
      <c r="I474" s="5" t="s">
        <v>125</v>
      </c>
      <c r="J474" s="5" t="s">
        <v>110</v>
      </c>
      <c r="K474" s="5" t="s">
        <v>4306</v>
      </c>
      <c r="L474" s="5" t="s">
        <v>4309</v>
      </c>
      <c r="M474" s="5" t="s">
        <v>100</v>
      </c>
      <c r="N474" s="5" t="s">
        <v>55</v>
      </c>
      <c r="O474" s="5"/>
      <c r="P474" s="5"/>
      <c r="Q474" s="5"/>
      <c r="R474" s="5"/>
      <c r="S474" s="5"/>
      <c r="T474" s="5"/>
      <c r="U474" s="5"/>
      <c r="V474" s="5"/>
      <c r="W474" s="5"/>
      <c r="X474" s="5"/>
      <c r="Y474" s="5"/>
      <c r="Z474" s="5"/>
      <c r="AA474" s="5"/>
      <c r="AB474" s="5"/>
      <c r="AC474" s="5"/>
    </row>
    <row r="475" spans="1:29" ht="21" customHeight="1">
      <c r="A475" s="5" t="s">
        <v>130</v>
      </c>
      <c r="B475" s="5" t="s">
        <v>4311</v>
      </c>
      <c r="C475" s="5" t="s">
        <v>27</v>
      </c>
      <c r="D475" s="5" t="s">
        <v>199</v>
      </c>
      <c r="E475" s="5" t="s">
        <v>45</v>
      </c>
      <c r="F475" s="7">
        <v>10</v>
      </c>
      <c r="G475" s="7">
        <v>17</v>
      </c>
      <c r="H475" s="5" t="s">
        <v>4014</v>
      </c>
      <c r="I475" s="5" t="s">
        <v>108</v>
      </c>
      <c r="J475" s="5" t="s">
        <v>117</v>
      </c>
      <c r="K475" s="5" t="s">
        <v>4314</v>
      </c>
      <c r="L475" s="5"/>
      <c r="M475" s="5" t="s">
        <v>37</v>
      </c>
      <c r="N475" s="5" t="s">
        <v>55</v>
      </c>
      <c r="O475" s="5"/>
      <c r="P475" s="5"/>
      <c r="Q475" s="5"/>
      <c r="R475" s="5"/>
      <c r="S475" s="5"/>
      <c r="T475" s="5"/>
      <c r="U475" s="5"/>
      <c r="V475" s="5"/>
      <c r="W475" s="5"/>
      <c r="X475" s="5"/>
      <c r="Y475" s="5"/>
      <c r="Z475" s="5"/>
      <c r="AA475" s="5"/>
      <c r="AB475" s="5"/>
      <c r="AC475" s="5"/>
    </row>
    <row r="476" spans="1:29" ht="21" customHeight="1">
      <c r="A476" s="5" t="s">
        <v>1058</v>
      </c>
      <c r="B476" s="5" t="s">
        <v>4319</v>
      </c>
      <c r="C476" s="5" t="s">
        <v>170</v>
      </c>
      <c r="D476" s="5" t="s">
        <v>378</v>
      </c>
      <c r="E476" s="5" t="s">
        <v>45</v>
      </c>
      <c r="F476" s="7">
        <v>10</v>
      </c>
      <c r="G476" s="7">
        <v>15</v>
      </c>
      <c r="H476" s="5" t="s">
        <v>56</v>
      </c>
      <c r="I476" s="9" t="s">
        <v>47</v>
      </c>
      <c r="J476" s="5" t="s">
        <v>4323</v>
      </c>
      <c r="K476" s="5" t="s">
        <v>917</v>
      </c>
      <c r="L476" s="5" t="s">
        <v>4325</v>
      </c>
      <c r="M476" s="5" t="s">
        <v>37</v>
      </c>
      <c r="N476" s="5" t="s">
        <v>55</v>
      </c>
      <c r="O476" s="5"/>
      <c r="P476" s="5"/>
      <c r="Q476" s="5"/>
      <c r="R476" s="5"/>
      <c r="S476" s="5"/>
      <c r="T476" s="5"/>
      <c r="U476" s="5"/>
      <c r="V476" s="5"/>
      <c r="W476" s="5"/>
      <c r="X476" s="5"/>
      <c r="Y476" s="5"/>
      <c r="Z476" s="5"/>
      <c r="AA476" s="5"/>
      <c r="AB476" s="5"/>
      <c r="AC476" s="5"/>
    </row>
    <row r="477" spans="1:29" ht="21" customHeight="1">
      <c r="A477" s="5" t="s">
        <v>4328</v>
      </c>
      <c r="B477" s="5" t="s">
        <v>4329</v>
      </c>
      <c r="C477" s="5" t="s">
        <v>170</v>
      </c>
      <c r="D477" s="5" t="s">
        <v>47</v>
      </c>
      <c r="E477" s="5" t="s">
        <v>45</v>
      </c>
      <c r="F477" s="7">
        <v>10</v>
      </c>
      <c r="G477" s="7">
        <v>20</v>
      </c>
      <c r="H477" s="5" t="s">
        <v>144</v>
      </c>
      <c r="I477" s="5" t="s">
        <v>31</v>
      </c>
      <c r="J477" s="5" t="s">
        <v>68</v>
      </c>
      <c r="K477" s="5" t="s">
        <v>4332</v>
      </c>
      <c r="L477" s="5" t="s">
        <v>4333</v>
      </c>
      <c r="M477" s="5" t="s">
        <v>167</v>
      </c>
      <c r="N477" s="5" t="s">
        <v>55</v>
      </c>
      <c r="O477" s="5"/>
      <c r="P477" s="5"/>
      <c r="Q477" s="5"/>
      <c r="R477" s="5"/>
      <c r="S477" s="5"/>
      <c r="T477" s="5"/>
      <c r="U477" s="5"/>
      <c r="V477" s="5"/>
      <c r="W477" s="5"/>
      <c r="X477" s="5"/>
      <c r="Y477" s="5"/>
      <c r="Z477" s="5"/>
      <c r="AA477" s="5"/>
      <c r="AB477" s="5"/>
      <c r="AC477" s="5"/>
    </row>
    <row r="478" spans="1:29" ht="21" customHeight="1">
      <c r="A478" s="5" t="s">
        <v>4336</v>
      </c>
      <c r="B478" s="5" t="s">
        <v>4337</v>
      </c>
      <c r="C478" s="5" t="s">
        <v>170</v>
      </c>
      <c r="D478" s="5" t="s">
        <v>435</v>
      </c>
      <c r="E478" s="5" t="s">
        <v>45</v>
      </c>
      <c r="F478" s="7">
        <v>10</v>
      </c>
      <c r="G478" s="7">
        <v>25</v>
      </c>
      <c r="H478" s="5" t="s">
        <v>2463</v>
      </c>
      <c r="I478" s="5" t="s">
        <v>108</v>
      </c>
      <c r="J478" s="5" t="s">
        <v>608</v>
      </c>
      <c r="K478" s="5" t="s">
        <v>4340</v>
      </c>
      <c r="L478" s="5" t="s">
        <v>4344</v>
      </c>
      <c r="M478" s="5" t="s">
        <v>37</v>
      </c>
      <c r="N478" s="5" t="s">
        <v>55</v>
      </c>
      <c r="O478" s="5"/>
      <c r="P478" s="5"/>
      <c r="Q478" s="5"/>
      <c r="R478" s="5"/>
      <c r="S478" s="5"/>
      <c r="T478" s="5"/>
      <c r="U478" s="5"/>
      <c r="V478" s="5"/>
      <c r="W478" s="5"/>
      <c r="X478" s="5"/>
      <c r="Y478" s="5"/>
      <c r="Z478" s="5"/>
      <c r="AA478" s="5"/>
      <c r="AB478" s="5"/>
      <c r="AC478" s="5"/>
    </row>
    <row r="479" spans="1:29" ht="21" customHeight="1">
      <c r="A479" s="5" t="s">
        <v>130</v>
      </c>
      <c r="B479" s="5" t="s">
        <v>4350</v>
      </c>
      <c r="C479" s="5" t="s">
        <v>170</v>
      </c>
      <c r="D479" s="5" t="s">
        <v>390</v>
      </c>
      <c r="E479" s="5" t="s">
        <v>45</v>
      </c>
      <c r="F479" s="7">
        <v>10</v>
      </c>
      <c r="G479" s="7">
        <v>17</v>
      </c>
      <c r="H479" s="5" t="s">
        <v>4014</v>
      </c>
      <c r="I479" s="5" t="s">
        <v>31</v>
      </c>
      <c r="J479" s="5" t="s">
        <v>1069</v>
      </c>
      <c r="K479" s="5" t="s">
        <v>4353</v>
      </c>
      <c r="L479" s="5" t="s">
        <v>4354</v>
      </c>
      <c r="M479" s="5" t="s">
        <v>37</v>
      </c>
      <c r="N479" s="5" t="s">
        <v>55</v>
      </c>
      <c r="O479" s="5"/>
      <c r="P479" s="5"/>
      <c r="Q479" s="5"/>
      <c r="R479" s="5"/>
      <c r="S479" s="5"/>
      <c r="T479" s="5"/>
      <c r="U479" s="5"/>
      <c r="V479" s="5"/>
      <c r="W479" s="5"/>
      <c r="X479" s="5"/>
      <c r="Y479" s="5"/>
      <c r="Z479" s="5"/>
      <c r="AA479" s="5"/>
      <c r="AB479" s="5"/>
      <c r="AC479" s="5"/>
    </row>
    <row r="480" spans="1:29" ht="21" customHeight="1">
      <c r="A480" s="5" t="s">
        <v>130</v>
      </c>
      <c r="B480" s="5" t="s">
        <v>4357</v>
      </c>
      <c r="C480" s="5" t="s">
        <v>20</v>
      </c>
      <c r="D480" s="5" t="s">
        <v>21</v>
      </c>
      <c r="E480" s="5" t="s">
        <v>45</v>
      </c>
      <c r="F480" s="7">
        <v>10</v>
      </c>
      <c r="G480" s="7">
        <v>15</v>
      </c>
      <c r="H480" s="5" t="s">
        <v>56</v>
      </c>
      <c r="I480" s="5" t="s">
        <v>108</v>
      </c>
      <c r="J480" s="5" t="s">
        <v>1283</v>
      </c>
      <c r="K480" s="5" t="s">
        <v>4360</v>
      </c>
      <c r="L480" s="5" t="s">
        <v>4361</v>
      </c>
      <c r="M480" s="5" t="s">
        <v>1599</v>
      </c>
      <c r="N480" s="5" t="s">
        <v>237</v>
      </c>
      <c r="O480" s="5"/>
      <c r="P480" s="5"/>
      <c r="Q480" s="5"/>
      <c r="R480" s="5"/>
      <c r="S480" s="5"/>
      <c r="T480" s="5"/>
      <c r="U480" s="5"/>
      <c r="V480" s="5"/>
      <c r="W480" s="5"/>
      <c r="X480" s="5"/>
      <c r="Y480" s="5"/>
      <c r="Z480" s="5"/>
      <c r="AA480" s="5"/>
      <c r="AB480" s="5"/>
      <c r="AC480" s="5"/>
    </row>
    <row r="481" spans="1:29" ht="21" customHeight="1">
      <c r="A481" s="5" t="s">
        <v>3410</v>
      </c>
      <c r="B481" s="5" t="s">
        <v>1316</v>
      </c>
      <c r="C481" s="5" t="s">
        <v>27</v>
      </c>
      <c r="D481" s="5" t="s">
        <v>212</v>
      </c>
      <c r="E481" s="5" t="s">
        <v>45</v>
      </c>
      <c r="F481" s="7">
        <v>10</v>
      </c>
      <c r="G481" s="7">
        <v>15</v>
      </c>
      <c r="H481" s="5" t="s">
        <v>56</v>
      </c>
      <c r="I481" s="5" t="s">
        <v>31</v>
      </c>
      <c r="J481" s="5" t="s">
        <v>598</v>
      </c>
      <c r="K481" s="5" t="s">
        <v>381</v>
      </c>
      <c r="L481" s="5" t="s">
        <v>4370</v>
      </c>
      <c r="M481" s="5" t="s">
        <v>37</v>
      </c>
      <c r="N481" s="5" t="s">
        <v>55</v>
      </c>
      <c r="O481" s="5"/>
      <c r="P481" s="5"/>
      <c r="Q481" s="5"/>
      <c r="R481" s="5"/>
      <c r="S481" s="5"/>
      <c r="T481" s="5"/>
      <c r="U481" s="5"/>
      <c r="V481" s="5"/>
      <c r="W481" s="5"/>
      <c r="X481" s="5"/>
      <c r="Y481" s="5"/>
      <c r="Z481" s="5"/>
      <c r="AA481" s="5"/>
      <c r="AB481" s="5"/>
      <c r="AC481" s="5"/>
    </row>
    <row r="482" spans="1:29" ht="21" customHeight="1">
      <c r="A482" s="5" t="s">
        <v>4373</v>
      </c>
      <c r="B482" s="5" t="s">
        <v>4374</v>
      </c>
      <c r="C482" s="5" t="s">
        <v>27</v>
      </c>
      <c r="D482" s="5" t="s">
        <v>47</v>
      </c>
      <c r="E482" s="5" t="s">
        <v>29</v>
      </c>
      <c r="F482" s="7">
        <v>10</v>
      </c>
      <c r="G482" s="7">
        <v>15</v>
      </c>
      <c r="H482" s="5" t="s">
        <v>56</v>
      </c>
      <c r="I482" s="5" t="s">
        <v>108</v>
      </c>
      <c r="J482" s="5" t="s">
        <v>57</v>
      </c>
      <c r="K482" s="5"/>
      <c r="L482" s="5" t="s">
        <v>4377</v>
      </c>
      <c r="M482" s="5" t="s">
        <v>53</v>
      </c>
      <c r="N482" s="5" t="s">
        <v>55</v>
      </c>
      <c r="O482" s="5"/>
      <c r="P482" s="5"/>
      <c r="Q482" s="5"/>
      <c r="R482" s="5"/>
      <c r="S482" s="5"/>
      <c r="T482" s="5"/>
      <c r="U482" s="5"/>
      <c r="V482" s="5"/>
      <c r="W482" s="5"/>
      <c r="X482" s="5"/>
      <c r="Y482" s="5"/>
      <c r="Z482" s="5"/>
      <c r="AA482" s="5"/>
      <c r="AB482" s="5"/>
      <c r="AC482" s="5"/>
    </row>
    <row r="483" spans="1:29" ht="21" customHeight="1">
      <c r="A483" s="5" t="s">
        <v>1190</v>
      </c>
      <c r="B483" s="5" t="s">
        <v>1191</v>
      </c>
      <c r="C483" s="5" t="s">
        <v>27</v>
      </c>
      <c r="D483" s="5" t="s">
        <v>85</v>
      </c>
      <c r="E483" s="5" t="s">
        <v>45</v>
      </c>
      <c r="F483" s="7">
        <v>10</v>
      </c>
      <c r="G483" s="7">
        <v>15</v>
      </c>
      <c r="H483" s="5" t="s">
        <v>56</v>
      </c>
      <c r="I483" s="5" t="s">
        <v>108</v>
      </c>
      <c r="J483" s="5" t="s">
        <v>883</v>
      </c>
      <c r="K483" s="5" t="s">
        <v>1195</v>
      </c>
      <c r="L483" s="5" t="s">
        <v>1196</v>
      </c>
      <c r="M483" s="5" t="s">
        <v>53</v>
      </c>
      <c r="N483" s="5" t="s">
        <v>55</v>
      </c>
      <c r="O483" s="5"/>
      <c r="P483" s="5"/>
      <c r="Q483" s="5"/>
      <c r="R483" s="5"/>
      <c r="S483" s="5"/>
      <c r="T483" s="5"/>
      <c r="U483" s="5"/>
      <c r="V483" s="5"/>
      <c r="W483" s="5"/>
      <c r="X483" s="5"/>
      <c r="Y483" s="5"/>
      <c r="Z483" s="5"/>
      <c r="AA483" s="5"/>
      <c r="AB483" s="5"/>
      <c r="AC483" s="5"/>
    </row>
    <row r="484" spans="1:29" ht="21" customHeight="1">
      <c r="A484" s="5" t="s">
        <v>573</v>
      </c>
      <c r="B484" s="5" t="s">
        <v>4381</v>
      </c>
      <c r="C484" s="5" t="s">
        <v>170</v>
      </c>
      <c r="D484" s="5" t="s">
        <v>390</v>
      </c>
      <c r="E484" s="5" t="s">
        <v>45</v>
      </c>
      <c r="F484" s="7">
        <v>10</v>
      </c>
      <c r="G484" s="7">
        <v>20</v>
      </c>
      <c r="H484" s="5" t="s">
        <v>144</v>
      </c>
      <c r="I484" s="5" t="s">
        <v>125</v>
      </c>
      <c r="J484" s="5" t="s">
        <v>883</v>
      </c>
      <c r="K484" s="5" t="s">
        <v>4385</v>
      </c>
      <c r="L484" s="5" t="s">
        <v>4387</v>
      </c>
      <c r="M484" s="5" t="s">
        <v>42</v>
      </c>
      <c r="N484" s="5" t="s">
        <v>237</v>
      </c>
      <c r="O484" s="5"/>
      <c r="P484" s="5"/>
      <c r="Q484" s="5"/>
      <c r="R484" s="5"/>
      <c r="S484" s="5"/>
      <c r="T484" s="5"/>
      <c r="U484" s="5"/>
      <c r="V484" s="5"/>
      <c r="W484" s="5"/>
      <c r="X484" s="5"/>
      <c r="Y484" s="5"/>
      <c r="Z484" s="5"/>
      <c r="AA484" s="5"/>
      <c r="AB484" s="5"/>
      <c r="AC484" s="5"/>
    </row>
    <row r="485" spans="1:29" ht="21" customHeight="1">
      <c r="A485" s="5" t="s">
        <v>4389</v>
      </c>
      <c r="B485" s="5" t="s">
        <v>4390</v>
      </c>
      <c r="C485" s="5" t="s">
        <v>170</v>
      </c>
      <c r="D485" s="5" t="s">
        <v>390</v>
      </c>
      <c r="E485" s="5" t="s">
        <v>29</v>
      </c>
      <c r="F485" s="7">
        <v>10</v>
      </c>
      <c r="G485" s="7">
        <v>20</v>
      </c>
      <c r="H485" s="5" t="s">
        <v>144</v>
      </c>
      <c r="I485" s="5" t="s">
        <v>125</v>
      </c>
      <c r="J485" s="5" t="s">
        <v>106</v>
      </c>
      <c r="K485" s="5"/>
      <c r="L485" s="5" t="s">
        <v>4394</v>
      </c>
      <c r="M485" s="5" t="s">
        <v>37</v>
      </c>
      <c r="N485" s="5" t="s">
        <v>55</v>
      </c>
      <c r="O485" s="5"/>
      <c r="P485" s="5"/>
      <c r="Q485" s="5"/>
      <c r="R485" s="5"/>
      <c r="S485" s="5"/>
      <c r="T485" s="5"/>
      <c r="U485" s="5"/>
      <c r="V485" s="5"/>
      <c r="W485" s="5"/>
      <c r="X485" s="5"/>
      <c r="Y485" s="5"/>
      <c r="Z485" s="5"/>
      <c r="AA485" s="5"/>
      <c r="AB485" s="5"/>
      <c r="AC485" s="5"/>
    </row>
    <row r="486" spans="1:29" ht="21" customHeight="1">
      <c r="A486" s="5" t="s">
        <v>4397</v>
      </c>
      <c r="B486" s="5" t="s">
        <v>4398</v>
      </c>
      <c r="C486" s="5" t="s">
        <v>170</v>
      </c>
      <c r="D486" s="5" t="s">
        <v>435</v>
      </c>
      <c r="E486" s="5" t="s">
        <v>45</v>
      </c>
      <c r="F486" s="7">
        <v>10</v>
      </c>
      <c r="G486" s="7">
        <v>20</v>
      </c>
      <c r="H486" s="5" t="s">
        <v>144</v>
      </c>
      <c r="I486" s="5" t="s">
        <v>31</v>
      </c>
      <c r="J486" s="5" t="s">
        <v>608</v>
      </c>
      <c r="K486" s="5" t="s">
        <v>4401</v>
      </c>
      <c r="L486" s="5" t="s">
        <v>4403</v>
      </c>
      <c r="M486" s="5" t="s">
        <v>167</v>
      </c>
      <c r="N486" s="5" t="s">
        <v>55</v>
      </c>
      <c r="O486" s="5"/>
      <c r="P486" s="5"/>
      <c r="Q486" s="5"/>
      <c r="R486" s="5"/>
      <c r="S486" s="5"/>
      <c r="T486" s="5"/>
      <c r="U486" s="5"/>
      <c r="V486" s="5"/>
      <c r="W486" s="5"/>
      <c r="X486" s="5"/>
      <c r="Y486" s="5"/>
      <c r="Z486" s="5"/>
      <c r="AA486" s="5"/>
      <c r="AB486" s="5"/>
      <c r="AC486" s="5"/>
    </row>
    <row r="487" spans="1:29" ht="21" customHeight="1">
      <c r="A487" s="5" t="s">
        <v>743</v>
      </c>
      <c r="B487" s="5" t="s">
        <v>4409</v>
      </c>
      <c r="C487" s="5" t="s">
        <v>27</v>
      </c>
      <c r="D487" s="5" t="s">
        <v>47</v>
      </c>
      <c r="E487" s="5" t="s">
        <v>45</v>
      </c>
      <c r="F487" s="7">
        <v>10</v>
      </c>
      <c r="G487" s="7">
        <v>15</v>
      </c>
      <c r="H487" s="5" t="s">
        <v>56</v>
      </c>
      <c r="I487" s="5" t="s">
        <v>125</v>
      </c>
      <c r="J487" s="5" t="s">
        <v>224</v>
      </c>
      <c r="K487" s="5" t="s">
        <v>4412</v>
      </c>
      <c r="L487" s="5" t="s">
        <v>4414</v>
      </c>
      <c r="M487" s="5" t="s">
        <v>42</v>
      </c>
      <c r="N487" s="5" t="s">
        <v>405</v>
      </c>
      <c r="O487" s="5"/>
      <c r="P487" s="5"/>
      <c r="Q487" s="5"/>
      <c r="R487" s="5"/>
      <c r="S487" s="5"/>
      <c r="T487" s="5"/>
      <c r="U487" s="5"/>
      <c r="V487" s="5"/>
      <c r="W487" s="5"/>
      <c r="X487" s="5"/>
      <c r="Y487" s="5"/>
      <c r="Z487" s="5"/>
      <c r="AA487" s="5"/>
      <c r="AB487" s="5"/>
      <c r="AC487" s="5"/>
    </row>
    <row r="488" spans="1:29" ht="21" customHeight="1">
      <c r="A488" s="5" t="s">
        <v>2375</v>
      </c>
      <c r="B488" s="5" t="s">
        <v>4416</v>
      </c>
      <c r="C488" s="5" t="s">
        <v>41</v>
      </c>
      <c r="D488" s="5" t="s">
        <v>169</v>
      </c>
      <c r="E488" s="5" t="s">
        <v>45</v>
      </c>
      <c r="F488" s="7">
        <v>10</v>
      </c>
      <c r="G488" s="7">
        <v>20</v>
      </c>
      <c r="H488" s="5" t="s">
        <v>144</v>
      </c>
      <c r="I488" s="5" t="s">
        <v>108</v>
      </c>
      <c r="J488" s="5" t="s">
        <v>1283</v>
      </c>
      <c r="K488" s="5" t="s">
        <v>4419</v>
      </c>
      <c r="L488" s="5" t="s">
        <v>4420</v>
      </c>
      <c r="M488" s="5" t="s">
        <v>53</v>
      </c>
      <c r="N488" s="5" t="s">
        <v>55</v>
      </c>
      <c r="O488" s="5"/>
      <c r="P488" s="5"/>
      <c r="Q488" s="5"/>
      <c r="R488" s="5"/>
      <c r="S488" s="5"/>
      <c r="T488" s="5"/>
      <c r="U488" s="5"/>
      <c r="V488" s="5"/>
      <c r="W488" s="5"/>
      <c r="X488" s="5"/>
      <c r="Y488" s="5"/>
      <c r="Z488" s="5"/>
      <c r="AA488" s="5"/>
      <c r="AB488" s="5"/>
      <c r="AC488" s="5"/>
    </row>
    <row r="489" spans="1:29" ht="21" customHeight="1">
      <c r="A489" s="5" t="s">
        <v>4424</v>
      </c>
      <c r="B489" s="5" t="s">
        <v>4425</v>
      </c>
      <c r="C489" s="5" t="s">
        <v>41</v>
      </c>
      <c r="D489" s="5" t="s">
        <v>94</v>
      </c>
      <c r="E489" s="5" t="s">
        <v>45</v>
      </c>
      <c r="F489" s="7">
        <v>10</v>
      </c>
      <c r="G489" s="7">
        <v>20</v>
      </c>
      <c r="H489" s="5" t="s">
        <v>144</v>
      </c>
      <c r="I489" s="9" t="s">
        <v>47</v>
      </c>
      <c r="J489" s="5" t="s">
        <v>1770</v>
      </c>
      <c r="K489" s="5" t="s">
        <v>4431</v>
      </c>
      <c r="L489" s="5" t="s">
        <v>4432</v>
      </c>
      <c r="M489" s="5" t="s">
        <v>37</v>
      </c>
      <c r="N489" s="5" t="s">
        <v>89</v>
      </c>
      <c r="O489" s="5"/>
      <c r="P489" s="5"/>
      <c r="Q489" s="5"/>
      <c r="R489" s="5"/>
      <c r="S489" s="5"/>
      <c r="T489" s="5"/>
      <c r="U489" s="5"/>
      <c r="V489" s="5"/>
      <c r="W489" s="5"/>
      <c r="X489" s="5"/>
      <c r="Y489" s="5"/>
      <c r="Z489" s="5"/>
      <c r="AA489" s="5"/>
      <c r="AB489" s="5"/>
      <c r="AC489" s="5"/>
    </row>
    <row r="490" spans="1:29" ht="21" customHeight="1">
      <c r="A490" s="5" t="s">
        <v>4436</v>
      </c>
      <c r="B490" s="5" t="s">
        <v>4437</v>
      </c>
      <c r="C490" s="5" t="s">
        <v>170</v>
      </c>
      <c r="D490" s="5" t="s">
        <v>390</v>
      </c>
      <c r="E490" s="5" t="s">
        <v>29</v>
      </c>
      <c r="F490" s="7">
        <v>10</v>
      </c>
      <c r="G490" s="7">
        <v>18</v>
      </c>
      <c r="H490" s="5" t="s">
        <v>964</v>
      </c>
      <c r="I490" s="5" t="s">
        <v>125</v>
      </c>
      <c r="J490" s="5" t="s">
        <v>252</v>
      </c>
      <c r="K490" s="5" t="s">
        <v>4439</v>
      </c>
      <c r="L490" s="5" t="s">
        <v>4440</v>
      </c>
      <c r="M490" s="5" t="s">
        <v>37</v>
      </c>
      <c r="N490" s="5" t="s">
        <v>55</v>
      </c>
      <c r="O490" s="5"/>
      <c r="P490" s="5"/>
      <c r="Q490" s="5"/>
      <c r="R490" s="5"/>
      <c r="S490" s="5"/>
      <c r="T490" s="5"/>
      <c r="U490" s="5"/>
      <c r="V490" s="5"/>
      <c r="W490" s="5"/>
      <c r="X490" s="5"/>
      <c r="Y490" s="5"/>
      <c r="Z490" s="5"/>
      <c r="AA490" s="5"/>
      <c r="AB490" s="5"/>
      <c r="AC490" s="5"/>
    </row>
    <row r="491" spans="1:29" ht="21" customHeight="1">
      <c r="A491" s="5" t="s">
        <v>130</v>
      </c>
      <c r="B491" s="5" t="s">
        <v>4446</v>
      </c>
      <c r="C491" s="5" t="s">
        <v>170</v>
      </c>
      <c r="D491" s="5" t="s">
        <v>47</v>
      </c>
      <c r="E491" s="5" t="s">
        <v>45</v>
      </c>
      <c r="F491" s="7">
        <v>10</v>
      </c>
      <c r="G491" s="7">
        <v>15</v>
      </c>
      <c r="H491" s="5" t="s">
        <v>56</v>
      </c>
      <c r="I491" s="5" t="s">
        <v>31</v>
      </c>
      <c r="J491" s="5" t="s">
        <v>213</v>
      </c>
      <c r="K491" s="5" t="s">
        <v>4450</v>
      </c>
      <c r="L491" s="5" t="s">
        <v>4452</v>
      </c>
      <c r="M491" s="5" t="s">
        <v>53</v>
      </c>
      <c r="N491" s="5" t="s">
        <v>55</v>
      </c>
      <c r="O491" s="5"/>
      <c r="P491" s="5"/>
      <c r="Q491" s="5"/>
      <c r="R491" s="5"/>
      <c r="S491" s="5"/>
      <c r="T491" s="5"/>
      <c r="U491" s="5"/>
      <c r="V491" s="5"/>
      <c r="W491" s="5"/>
      <c r="X491" s="5"/>
      <c r="Y491" s="5"/>
      <c r="Z491" s="5"/>
      <c r="AA491" s="5"/>
      <c r="AB491" s="5"/>
      <c r="AC491" s="5"/>
    </row>
    <row r="492" spans="1:29" ht="21" customHeight="1">
      <c r="A492" s="5" t="s">
        <v>4455</v>
      </c>
      <c r="B492" s="5" t="s">
        <v>4456</v>
      </c>
      <c r="C492" s="5" t="s">
        <v>27</v>
      </c>
      <c r="D492" s="5" t="s">
        <v>47</v>
      </c>
      <c r="E492" s="5" t="s">
        <v>45</v>
      </c>
      <c r="F492" s="7">
        <v>10</v>
      </c>
      <c r="G492" s="7">
        <v>15</v>
      </c>
      <c r="H492" s="5" t="s">
        <v>56</v>
      </c>
      <c r="I492" s="5" t="s">
        <v>108</v>
      </c>
      <c r="J492" s="5" t="s">
        <v>4459</v>
      </c>
      <c r="K492" s="5"/>
      <c r="L492" s="5" t="s">
        <v>4460</v>
      </c>
      <c r="M492" s="5" t="s">
        <v>53</v>
      </c>
      <c r="N492" s="5" t="s">
        <v>55</v>
      </c>
      <c r="O492" s="5"/>
      <c r="P492" s="5"/>
      <c r="Q492" s="5"/>
      <c r="R492" s="5"/>
      <c r="S492" s="5"/>
      <c r="T492" s="5"/>
      <c r="U492" s="5"/>
      <c r="V492" s="5"/>
      <c r="W492" s="5"/>
      <c r="X492" s="5"/>
      <c r="Y492" s="5"/>
      <c r="Z492" s="5"/>
      <c r="AA492" s="5"/>
      <c r="AB492" s="5"/>
      <c r="AC492" s="5"/>
    </row>
    <row r="493" spans="1:29" ht="21" customHeight="1">
      <c r="A493" s="5" t="s">
        <v>4464</v>
      </c>
      <c r="B493" s="5" t="s">
        <v>4465</v>
      </c>
      <c r="C493" s="5" t="s">
        <v>27</v>
      </c>
      <c r="D493" s="5" t="s">
        <v>85</v>
      </c>
      <c r="E493" s="5" t="s">
        <v>45</v>
      </c>
      <c r="F493" s="7">
        <v>10</v>
      </c>
      <c r="G493" s="7">
        <v>15</v>
      </c>
      <c r="H493" s="5" t="s">
        <v>56</v>
      </c>
      <c r="I493" s="5" t="s">
        <v>31</v>
      </c>
      <c r="J493" s="5" t="s">
        <v>412</v>
      </c>
      <c r="K493" s="5"/>
      <c r="L493" s="5" t="s">
        <v>4469</v>
      </c>
      <c r="M493" s="5" t="s">
        <v>167</v>
      </c>
      <c r="N493" s="5" t="s">
        <v>55</v>
      </c>
      <c r="O493" s="5"/>
      <c r="P493" s="5"/>
      <c r="Q493" s="5"/>
      <c r="R493" s="5"/>
      <c r="S493" s="5"/>
      <c r="T493" s="5"/>
      <c r="U493" s="5"/>
      <c r="V493" s="5"/>
      <c r="W493" s="5"/>
      <c r="X493" s="5"/>
      <c r="Y493" s="5"/>
      <c r="Z493" s="5"/>
      <c r="AA493" s="5"/>
      <c r="AB493" s="5"/>
      <c r="AC493" s="5"/>
    </row>
    <row r="494" spans="1:29" ht="21" customHeight="1">
      <c r="A494" s="5" t="s">
        <v>1304</v>
      </c>
      <c r="B494" s="5" t="s">
        <v>4475</v>
      </c>
      <c r="C494" s="5" t="s">
        <v>170</v>
      </c>
      <c r="D494" s="5" t="s">
        <v>390</v>
      </c>
      <c r="E494" s="5" t="s">
        <v>45</v>
      </c>
      <c r="F494" s="7">
        <v>10</v>
      </c>
      <c r="G494" s="7">
        <v>20</v>
      </c>
      <c r="H494" s="5" t="s">
        <v>144</v>
      </c>
      <c r="I494" s="5" t="s">
        <v>31</v>
      </c>
      <c r="J494" s="5" t="s">
        <v>87</v>
      </c>
      <c r="K494" s="5" t="s">
        <v>4477</v>
      </c>
      <c r="L494" s="5" t="s">
        <v>4478</v>
      </c>
      <c r="M494" s="5" t="s">
        <v>53</v>
      </c>
      <c r="N494" s="5" t="s">
        <v>55</v>
      </c>
      <c r="O494" s="5"/>
      <c r="P494" s="5"/>
      <c r="Q494" s="5"/>
      <c r="R494" s="5"/>
      <c r="S494" s="5"/>
      <c r="T494" s="5"/>
      <c r="U494" s="5"/>
      <c r="V494" s="5"/>
      <c r="W494" s="5"/>
      <c r="X494" s="5"/>
      <c r="Y494" s="5"/>
      <c r="Z494" s="5"/>
      <c r="AA494" s="5"/>
      <c r="AB494" s="5"/>
      <c r="AC494" s="5"/>
    </row>
    <row r="495" spans="1:29" ht="21" customHeight="1">
      <c r="A495" s="5" t="s">
        <v>130</v>
      </c>
      <c r="B495" s="5" t="s">
        <v>4481</v>
      </c>
      <c r="C495" s="5" t="s">
        <v>41</v>
      </c>
      <c r="D495" s="5" t="s">
        <v>94</v>
      </c>
      <c r="E495" s="5" t="s">
        <v>45</v>
      </c>
      <c r="F495" s="7">
        <v>10</v>
      </c>
      <c r="G495" s="7">
        <v>20</v>
      </c>
      <c r="H495" s="5" t="s">
        <v>144</v>
      </c>
      <c r="I495" s="5" t="s">
        <v>31</v>
      </c>
      <c r="J495" s="5" t="s">
        <v>479</v>
      </c>
      <c r="K495" s="5" t="s">
        <v>4483</v>
      </c>
      <c r="L495" s="5" t="s">
        <v>4484</v>
      </c>
      <c r="M495" s="5" t="s">
        <v>37</v>
      </c>
      <c r="N495" s="5" t="s">
        <v>55</v>
      </c>
      <c r="O495" s="5"/>
      <c r="P495" s="5"/>
      <c r="Q495" s="5"/>
      <c r="R495" s="5"/>
      <c r="S495" s="5"/>
      <c r="T495" s="5"/>
      <c r="U495" s="5"/>
      <c r="V495" s="5"/>
      <c r="W495" s="5"/>
      <c r="X495" s="5"/>
      <c r="Y495" s="5"/>
      <c r="Z495" s="5"/>
      <c r="AA495" s="5"/>
      <c r="AB495" s="5"/>
      <c r="AC495" s="5"/>
    </row>
    <row r="496" spans="1:29" ht="21" customHeight="1">
      <c r="A496" s="5" t="s">
        <v>130</v>
      </c>
      <c r="B496" s="5" t="s">
        <v>4487</v>
      </c>
      <c r="C496" s="5" t="s">
        <v>170</v>
      </c>
      <c r="D496" s="5" t="s">
        <v>378</v>
      </c>
      <c r="E496" s="5" t="s">
        <v>45</v>
      </c>
      <c r="F496" s="7">
        <v>11</v>
      </c>
      <c r="G496" s="7">
        <v>20</v>
      </c>
      <c r="H496" s="5" t="s">
        <v>4489</v>
      </c>
      <c r="I496" s="5" t="s">
        <v>108</v>
      </c>
      <c r="J496" s="5" t="s">
        <v>742</v>
      </c>
      <c r="K496" s="5" t="s">
        <v>4492</v>
      </c>
      <c r="L496" s="5" t="s">
        <v>4494</v>
      </c>
      <c r="M496" s="5" t="s">
        <v>100</v>
      </c>
      <c r="N496" s="5" t="s">
        <v>55</v>
      </c>
      <c r="O496" s="5"/>
      <c r="P496" s="5"/>
      <c r="Q496" s="5"/>
      <c r="R496" s="5"/>
      <c r="S496" s="5"/>
      <c r="T496" s="5"/>
      <c r="U496" s="5"/>
      <c r="V496" s="5"/>
      <c r="W496" s="5"/>
      <c r="X496" s="5"/>
      <c r="Y496" s="5"/>
      <c r="Z496" s="5"/>
      <c r="AA496" s="5"/>
      <c r="AB496" s="5"/>
      <c r="AC496" s="5"/>
    </row>
    <row r="497" spans="1:29" ht="21" customHeight="1">
      <c r="A497" s="5" t="s">
        <v>455</v>
      </c>
      <c r="B497" s="5" t="s">
        <v>4499</v>
      </c>
      <c r="C497" s="5" t="s">
        <v>170</v>
      </c>
      <c r="D497" s="5" t="s">
        <v>390</v>
      </c>
      <c r="E497" s="5" t="s">
        <v>45</v>
      </c>
      <c r="F497" s="7">
        <v>12</v>
      </c>
      <c r="G497" s="7">
        <v>18</v>
      </c>
      <c r="H497" s="5" t="s">
        <v>510</v>
      </c>
      <c r="I497" s="5" t="s">
        <v>108</v>
      </c>
      <c r="J497" s="5" t="s">
        <v>430</v>
      </c>
      <c r="K497" s="5" t="s">
        <v>4502</v>
      </c>
      <c r="L497" s="5" t="s">
        <v>4503</v>
      </c>
      <c r="M497" s="5" t="s">
        <v>37</v>
      </c>
      <c r="N497" s="5" t="s">
        <v>38</v>
      </c>
      <c r="O497" s="5"/>
      <c r="P497" s="5"/>
      <c r="Q497" s="5"/>
      <c r="R497" s="5"/>
      <c r="S497" s="5"/>
      <c r="T497" s="5"/>
      <c r="U497" s="5"/>
      <c r="V497" s="5"/>
      <c r="W497" s="5"/>
      <c r="X497" s="5"/>
      <c r="Y497" s="5"/>
      <c r="Z497" s="5"/>
      <c r="AA497" s="5"/>
      <c r="AB497" s="5"/>
      <c r="AC497" s="5"/>
    </row>
    <row r="498" spans="1:29" ht="21" customHeight="1">
      <c r="A498" s="5" t="s">
        <v>4506</v>
      </c>
      <c r="B498" s="5" t="s">
        <v>4507</v>
      </c>
      <c r="C498" s="5" t="s">
        <v>170</v>
      </c>
      <c r="D498" s="5" t="s">
        <v>390</v>
      </c>
      <c r="E498" s="5" t="s">
        <v>45</v>
      </c>
      <c r="F498" s="7">
        <v>12</v>
      </c>
      <c r="G498" s="7">
        <v>20</v>
      </c>
      <c r="H498" s="5" t="s">
        <v>201</v>
      </c>
      <c r="I498" s="5" t="s">
        <v>108</v>
      </c>
      <c r="J498" s="5" t="s">
        <v>430</v>
      </c>
      <c r="K498" s="5" t="s">
        <v>2473</v>
      </c>
      <c r="L498" s="5" t="s">
        <v>4509</v>
      </c>
      <c r="M498" s="5" t="s">
        <v>37</v>
      </c>
      <c r="N498" s="5" t="s">
        <v>237</v>
      </c>
      <c r="O498" s="5"/>
      <c r="P498" s="5"/>
      <c r="Q498" s="5"/>
      <c r="R498" s="5"/>
      <c r="S498" s="5"/>
      <c r="T498" s="5"/>
      <c r="U498" s="5"/>
      <c r="V498" s="5"/>
      <c r="W498" s="5"/>
      <c r="X498" s="5"/>
      <c r="Y498" s="5"/>
      <c r="Z498" s="5"/>
      <c r="AA498" s="5"/>
      <c r="AB498" s="5"/>
      <c r="AC498" s="5"/>
    </row>
    <row r="499" spans="1:29" ht="21" customHeight="1">
      <c r="A499" s="5" t="s">
        <v>743</v>
      </c>
      <c r="B499" s="5" t="s">
        <v>4513</v>
      </c>
      <c r="C499" s="5" t="s">
        <v>27</v>
      </c>
      <c r="D499" s="5" t="s">
        <v>199</v>
      </c>
      <c r="E499" s="5" t="s">
        <v>45</v>
      </c>
      <c r="F499" s="7">
        <v>12</v>
      </c>
      <c r="G499" s="7">
        <v>24</v>
      </c>
      <c r="H499" s="5" t="s">
        <v>1486</v>
      </c>
      <c r="I499" s="5" t="s">
        <v>31</v>
      </c>
      <c r="J499" s="5" t="s">
        <v>4517</v>
      </c>
      <c r="K499" s="5"/>
      <c r="L499" s="5" t="s">
        <v>4518</v>
      </c>
      <c r="M499" s="5" t="s">
        <v>167</v>
      </c>
      <c r="N499" s="5" t="s">
        <v>89</v>
      </c>
      <c r="O499" s="5"/>
      <c r="P499" s="5"/>
      <c r="Q499" s="5"/>
      <c r="R499" s="5"/>
      <c r="S499" s="5"/>
      <c r="T499" s="5"/>
      <c r="U499" s="5"/>
      <c r="V499" s="5"/>
      <c r="W499" s="5"/>
      <c r="X499" s="5"/>
      <c r="Y499" s="5"/>
      <c r="Z499" s="5"/>
      <c r="AA499" s="5"/>
      <c r="AB499" s="5"/>
      <c r="AC499" s="5"/>
    </row>
    <row r="500" spans="1:29" ht="21" customHeight="1">
      <c r="A500" s="5" t="s">
        <v>4521</v>
      </c>
      <c r="B500" s="5" t="s">
        <v>4522</v>
      </c>
      <c r="C500" s="5" t="s">
        <v>27</v>
      </c>
      <c r="D500" s="5" t="s">
        <v>85</v>
      </c>
      <c r="E500" s="5" t="s">
        <v>45</v>
      </c>
      <c r="F500" s="7">
        <v>12</v>
      </c>
      <c r="G500" s="7">
        <v>20</v>
      </c>
      <c r="H500" s="5" t="s">
        <v>201</v>
      </c>
      <c r="I500" s="5" t="s">
        <v>31</v>
      </c>
      <c r="J500" s="5" t="s">
        <v>459</v>
      </c>
      <c r="K500" s="5" t="s">
        <v>4526</v>
      </c>
      <c r="L500" s="5" t="s">
        <v>4528</v>
      </c>
      <c r="M500" s="5" t="s">
        <v>167</v>
      </c>
      <c r="N500" s="5" t="s">
        <v>55</v>
      </c>
      <c r="O500" s="5"/>
      <c r="P500" s="5"/>
      <c r="Q500" s="5"/>
      <c r="R500" s="5"/>
      <c r="S500" s="5"/>
      <c r="T500" s="5"/>
      <c r="U500" s="5"/>
      <c r="V500" s="5"/>
      <c r="W500" s="5"/>
      <c r="X500" s="5"/>
      <c r="Y500" s="5"/>
      <c r="Z500" s="5"/>
      <c r="AA500" s="5"/>
      <c r="AB500" s="5"/>
      <c r="AC500" s="5"/>
    </row>
    <row r="501" spans="1:29" ht="21" customHeight="1">
      <c r="A501" s="5" t="s">
        <v>4530</v>
      </c>
      <c r="B501" s="5" t="s">
        <v>4532</v>
      </c>
      <c r="C501" s="5" t="s">
        <v>27</v>
      </c>
      <c r="D501" s="5" t="s">
        <v>80</v>
      </c>
      <c r="E501" s="5" t="s">
        <v>45</v>
      </c>
      <c r="F501" s="7">
        <v>12</v>
      </c>
      <c r="G501" s="7">
        <v>20</v>
      </c>
      <c r="H501" s="5" t="s">
        <v>201</v>
      </c>
      <c r="I501" s="5" t="s">
        <v>108</v>
      </c>
      <c r="J501" s="5" t="s">
        <v>252</v>
      </c>
      <c r="K501" s="5" t="s">
        <v>4535</v>
      </c>
      <c r="L501" s="5" t="s">
        <v>4536</v>
      </c>
      <c r="M501" s="5" t="s">
        <v>37</v>
      </c>
      <c r="N501" s="5" t="s">
        <v>55</v>
      </c>
      <c r="O501" s="5"/>
      <c r="P501" s="5"/>
      <c r="Q501" s="5"/>
      <c r="R501" s="5"/>
      <c r="S501" s="5"/>
      <c r="T501" s="5"/>
      <c r="U501" s="5"/>
      <c r="V501" s="5"/>
      <c r="W501" s="5"/>
      <c r="X501" s="5"/>
      <c r="Y501" s="5"/>
      <c r="Z501" s="5"/>
      <c r="AA501" s="5"/>
      <c r="AB501" s="5"/>
      <c r="AC501" s="5"/>
    </row>
    <row r="502" spans="1:29" ht="21" customHeight="1">
      <c r="A502" s="5" t="s">
        <v>4537</v>
      </c>
      <c r="B502" s="5" t="s">
        <v>4538</v>
      </c>
      <c r="C502" s="5" t="s">
        <v>41</v>
      </c>
      <c r="D502" s="5" t="s">
        <v>47</v>
      </c>
      <c r="E502" s="5" t="s">
        <v>45</v>
      </c>
      <c r="F502" s="7">
        <v>12</v>
      </c>
      <c r="G502" s="7">
        <v>18</v>
      </c>
      <c r="H502" s="5" t="s">
        <v>510</v>
      </c>
      <c r="I502" s="5" t="s">
        <v>31</v>
      </c>
      <c r="J502" s="5" t="s">
        <v>48</v>
      </c>
      <c r="K502" s="5" t="s">
        <v>4541</v>
      </c>
      <c r="L502" s="5" t="s">
        <v>4543</v>
      </c>
      <c r="M502" s="5" t="s">
        <v>42</v>
      </c>
      <c r="N502" s="5" t="s">
        <v>237</v>
      </c>
      <c r="O502" s="5"/>
      <c r="P502" s="5"/>
      <c r="Q502" s="5"/>
      <c r="R502" s="5"/>
      <c r="S502" s="5"/>
      <c r="T502" s="5"/>
      <c r="U502" s="5"/>
      <c r="V502" s="5"/>
      <c r="W502" s="5"/>
      <c r="X502" s="5"/>
      <c r="Y502" s="5"/>
      <c r="Z502" s="5"/>
      <c r="AA502" s="5"/>
      <c r="AB502" s="5"/>
      <c r="AC502" s="5"/>
    </row>
    <row r="503" spans="1:29" ht="21" customHeight="1">
      <c r="A503" s="5" t="s">
        <v>4549</v>
      </c>
      <c r="B503" s="5" t="s">
        <v>4550</v>
      </c>
      <c r="C503" s="5" t="s">
        <v>20</v>
      </c>
      <c r="D503" s="5" t="s">
        <v>47</v>
      </c>
      <c r="E503" s="5" t="s">
        <v>45</v>
      </c>
      <c r="F503" s="7">
        <v>12</v>
      </c>
      <c r="G503" s="7">
        <v>20</v>
      </c>
      <c r="H503" s="5" t="s">
        <v>201</v>
      </c>
      <c r="I503" s="5" t="s">
        <v>108</v>
      </c>
      <c r="J503" s="5" t="s">
        <v>4552</v>
      </c>
      <c r="K503" s="5" t="s">
        <v>4554</v>
      </c>
      <c r="L503" s="5" t="s">
        <v>4555</v>
      </c>
      <c r="M503" s="5" t="s">
        <v>37</v>
      </c>
      <c r="N503" s="5" t="s">
        <v>237</v>
      </c>
      <c r="O503" s="5"/>
      <c r="P503" s="5"/>
      <c r="Q503" s="5"/>
      <c r="R503" s="5"/>
      <c r="S503" s="5"/>
      <c r="T503" s="5"/>
      <c r="U503" s="5"/>
      <c r="V503" s="5"/>
      <c r="W503" s="5"/>
      <c r="X503" s="5"/>
      <c r="Y503" s="5"/>
      <c r="Z503" s="5"/>
      <c r="AA503" s="5"/>
      <c r="AB503" s="5"/>
      <c r="AC503" s="5"/>
    </row>
    <row r="504" spans="1:29" ht="21" customHeight="1">
      <c r="A504" s="5" t="s">
        <v>130</v>
      </c>
      <c r="B504" s="5" t="s">
        <v>4557</v>
      </c>
      <c r="C504" s="5" t="s">
        <v>41</v>
      </c>
      <c r="D504" s="5" t="s">
        <v>94</v>
      </c>
      <c r="E504" s="5" t="s">
        <v>29</v>
      </c>
      <c r="F504" s="7">
        <v>12</v>
      </c>
      <c r="G504" s="7">
        <v>16</v>
      </c>
      <c r="H504" s="5" t="s">
        <v>232</v>
      </c>
      <c r="I504" s="5" t="s">
        <v>31</v>
      </c>
      <c r="J504" s="5" t="s">
        <v>947</v>
      </c>
      <c r="K504" s="5" t="s">
        <v>4561</v>
      </c>
      <c r="L504" s="5" t="s">
        <v>4564</v>
      </c>
      <c r="M504" s="5" t="s">
        <v>37</v>
      </c>
      <c r="N504" s="5" t="s">
        <v>55</v>
      </c>
      <c r="O504" s="5"/>
      <c r="P504" s="5"/>
      <c r="Q504" s="5"/>
      <c r="R504" s="5"/>
      <c r="S504" s="5"/>
      <c r="T504" s="5"/>
      <c r="U504" s="5"/>
      <c r="V504" s="5"/>
      <c r="W504" s="5"/>
      <c r="X504" s="5"/>
      <c r="Y504" s="5"/>
      <c r="Z504" s="5"/>
      <c r="AA504" s="5"/>
      <c r="AB504" s="5"/>
      <c r="AC504" s="5"/>
    </row>
    <row r="505" spans="1:29" ht="21" customHeight="1">
      <c r="A505" s="5" t="s">
        <v>130</v>
      </c>
      <c r="B505" s="5" t="s">
        <v>3123</v>
      </c>
      <c r="C505" s="5" t="s">
        <v>27</v>
      </c>
      <c r="D505" s="5" t="s">
        <v>80</v>
      </c>
      <c r="E505" s="5" t="s">
        <v>29</v>
      </c>
      <c r="F505" s="7">
        <v>12</v>
      </c>
      <c r="G505" s="7">
        <v>18</v>
      </c>
      <c r="H505" s="5" t="s">
        <v>510</v>
      </c>
      <c r="I505" s="5" t="s">
        <v>108</v>
      </c>
      <c r="J505" s="5" t="s">
        <v>117</v>
      </c>
      <c r="K505" s="5" t="s">
        <v>3127</v>
      </c>
      <c r="L505" s="5" t="s">
        <v>3129</v>
      </c>
      <c r="M505" s="5" t="s">
        <v>37</v>
      </c>
      <c r="N505" s="5" t="s">
        <v>55</v>
      </c>
      <c r="O505" s="5"/>
      <c r="P505" s="5"/>
      <c r="Q505" s="5"/>
      <c r="R505" s="5"/>
      <c r="S505" s="5"/>
      <c r="T505" s="5"/>
      <c r="U505" s="5"/>
      <c r="V505" s="5"/>
      <c r="W505" s="5"/>
      <c r="X505" s="5"/>
      <c r="Y505" s="5"/>
      <c r="Z505" s="5"/>
      <c r="AA505" s="5"/>
      <c r="AB505" s="5"/>
      <c r="AC505" s="5"/>
    </row>
    <row r="506" spans="1:29" ht="21" customHeight="1">
      <c r="A506" s="5" t="s">
        <v>130</v>
      </c>
      <c r="B506" s="5" t="s">
        <v>4573</v>
      </c>
      <c r="C506" s="5" t="s">
        <v>41</v>
      </c>
      <c r="D506" s="5" t="s">
        <v>47</v>
      </c>
      <c r="E506" s="5" t="s">
        <v>45</v>
      </c>
      <c r="F506" s="7">
        <v>12</v>
      </c>
      <c r="G506" s="7">
        <v>18</v>
      </c>
      <c r="H506" s="5" t="s">
        <v>510</v>
      </c>
      <c r="I506" s="5" t="s">
        <v>108</v>
      </c>
      <c r="J506" s="5" t="s">
        <v>4577</v>
      </c>
      <c r="K506" s="5" t="s">
        <v>4578</v>
      </c>
      <c r="L506" s="5" t="s">
        <v>4579</v>
      </c>
      <c r="M506" s="5" t="s">
        <v>42</v>
      </c>
      <c r="N506" s="5" t="s">
        <v>55</v>
      </c>
      <c r="O506" s="5"/>
      <c r="P506" s="5"/>
      <c r="Q506" s="5"/>
      <c r="R506" s="5"/>
      <c r="S506" s="5"/>
      <c r="T506" s="5"/>
      <c r="U506" s="5"/>
      <c r="V506" s="5"/>
      <c r="W506" s="5"/>
      <c r="X506" s="5"/>
      <c r="Y506" s="5"/>
      <c r="Z506" s="5"/>
      <c r="AA506" s="5"/>
      <c r="AB506" s="5"/>
      <c r="AC506" s="5"/>
    </row>
    <row r="507" spans="1:29" ht="21" customHeight="1">
      <c r="A507" s="5" t="s">
        <v>1374</v>
      </c>
      <c r="B507" s="5" t="s">
        <v>4582</v>
      </c>
      <c r="C507" s="5" t="s">
        <v>27</v>
      </c>
      <c r="D507" s="5" t="s">
        <v>85</v>
      </c>
      <c r="E507" s="5" t="s">
        <v>29</v>
      </c>
      <c r="F507" s="7">
        <v>12</v>
      </c>
      <c r="G507" s="7">
        <v>20</v>
      </c>
      <c r="H507" s="5" t="s">
        <v>201</v>
      </c>
      <c r="I507" s="9" t="s">
        <v>47</v>
      </c>
      <c r="J507" s="5" t="s">
        <v>76</v>
      </c>
      <c r="K507" s="5" t="s">
        <v>4585</v>
      </c>
      <c r="L507" s="5" t="s">
        <v>4586</v>
      </c>
      <c r="M507" s="5" t="s">
        <v>37</v>
      </c>
      <c r="N507" s="5" t="s">
        <v>55</v>
      </c>
      <c r="O507" s="5"/>
      <c r="P507" s="5"/>
      <c r="Q507" s="5"/>
      <c r="R507" s="5"/>
      <c r="S507" s="5"/>
      <c r="T507" s="5"/>
      <c r="U507" s="5"/>
      <c r="V507" s="5"/>
      <c r="W507" s="5"/>
      <c r="X507" s="5"/>
      <c r="Y507" s="5"/>
      <c r="Z507" s="5"/>
      <c r="AA507" s="5"/>
      <c r="AB507" s="5"/>
      <c r="AC507" s="5"/>
    </row>
    <row r="508" spans="1:29" ht="21" customHeight="1">
      <c r="A508" s="5" t="s">
        <v>631</v>
      </c>
      <c r="B508" s="5" t="s">
        <v>4590</v>
      </c>
      <c r="C508" s="5" t="s">
        <v>27</v>
      </c>
      <c r="D508" s="5" t="s">
        <v>85</v>
      </c>
      <c r="E508" s="5" t="s">
        <v>45</v>
      </c>
      <c r="F508" s="7">
        <v>12</v>
      </c>
      <c r="G508" s="7">
        <v>24</v>
      </c>
      <c r="H508" s="5" t="s">
        <v>1486</v>
      </c>
      <c r="I508" s="9" t="s">
        <v>47</v>
      </c>
      <c r="J508" s="5" t="s">
        <v>81</v>
      </c>
      <c r="K508" s="5" t="s">
        <v>4593</v>
      </c>
      <c r="L508" s="5" t="s">
        <v>4595</v>
      </c>
      <c r="M508" s="5" t="s">
        <v>53</v>
      </c>
      <c r="N508" s="5" t="s">
        <v>55</v>
      </c>
      <c r="O508" s="5"/>
      <c r="P508" s="5"/>
      <c r="Q508" s="5"/>
      <c r="R508" s="5"/>
      <c r="S508" s="5"/>
      <c r="T508" s="5"/>
      <c r="U508" s="5"/>
      <c r="V508" s="5"/>
      <c r="W508" s="5"/>
      <c r="X508" s="5"/>
      <c r="Y508" s="5"/>
      <c r="Z508" s="5"/>
      <c r="AA508" s="5"/>
      <c r="AB508" s="5"/>
      <c r="AC508" s="5"/>
    </row>
    <row r="509" spans="1:29" ht="21" customHeight="1">
      <c r="A509" s="5" t="s">
        <v>631</v>
      </c>
      <c r="B509" s="5" t="s">
        <v>4598</v>
      </c>
      <c r="C509" s="5" t="s">
        <v>20</v>
      </c>
      <c r="D509" s="5" t="s">
        <v>21</v>
      </c>
      <c r="E509" s="5" t="s">
        <v>45</v>
      </c>
      <c r="F509" s="7">
        <v>12</v>
      </c>
      <c r="G509" s="7">
        <v>18</v>
      </c>
      <c r="H509" s="5" t="s">
        <v>510</v>
      </c>
      <c r="I509" s="5" t="s">
        <v>108</v>
      </c>
      <c r="J509" s="5" t="s">
        <v>57</v>
      </c>
      <c r="K509" s="5"/>
      <c r="L509" s="5" t="s">
        <v>4602</v>
      </c>
      <c r="M509" s="5" t="s">
        <v>53</v>
      </c>
      <c r="N509" s="5" t="s">
        <v>55</v>
      </c>
      <c r="O509" s="5"/>
      <c r="P509" s="5"/>
      <c r="Q509" s="5"/>
      <c r="R509" s="5"/>
      <c r="S509" s="5"/>
      <c r="T509" s="5"/>
      <c r="U509" s="5"/>
      <c r="V509" s="5"/>
      <c r="W509" s="5"/>
      <c r="X509" s="5"/>
      <c r="Y509" s="5"/>
      <c r="Z509" s="5"/>
      <c r="AA509" s="5"/>
      <c r="AB509" s="5"/>
      <c r="AC509" s="5"/>
    </row>
    <row r="510" spans="1:29" ht="21" customHeight="1">
      <c r="A510" s="5" t="s">
        <v>4606</v>
      </c>
      <c r="B510" s="5" t="s">
        <v>4000</v>
      </c>
      <c r="C510" s="5" t="s">
        <v>27</v>
      </c>
      <c r="D510" s="5" t="s">
        <v>80</v>
      </c>
      <c r="E510" s="5" t="s">
        <v>45</v>
      </c>
      <c r="F510" s="7">
        <v>12</v>
      </c>
      <c r="G510" s="7">
        <v>15</v>
      </c>
      <c r="H510" s="5" t="s">
        <v>1136</v>
      </c>
      <c r="I510" s="5" t="s">
        <v>108</v>
      </c>
      <c r="J510" s="5" t="s">
        <v>2924</v>
      </c>
      <c r="K510" s="5"/>
      <c r="L510" s="5" t="s">
        <v>4610</v>
      </c>
      <c r="M510" s="5" t="s">
        <v>37</v>
      </c>
      <c r="N510" s="5" t="s">
        <v>237</v>
      </c>
      <c r="O510" s="5"/>
      <c r="P510" s="5"/>
      <c r="Q510" s="5"/>
      <c r="R510" s="5"/>
      <c r="S510" s="5"/>
      <c r="T510" s="5"/>
      <c r="U510" s="5"/>
      <c r="V510" s="5"/>
      <c r="W510" s="5"/>
      <c r="X510" s="5"/>
      <c r="Y510" s="5"/>
      <c r="Z510" s="5"/>
      <c r="AA510" s="5"/>
      <c r="AB510" s="5"/>
      <c r="AC510" s="5"/>
    </row>
    <row r="511" spans="1:29" ht="21" customHeight="1">
      <c r="A511" s="5" t="s">
        <v>130</v>
      </c>
      <c r="B511" s="5" t="s">
        <v>4614</v>
      </c>
      <c r="C511" s="5" t="s">
        <v>20</v>
      </c>
      <c r="D511" s="5" t="s">
        <v>3833</v>
      </c>
      <c r="E511" s="5" t="s">
        <v>45</v>
      </c>
      <c r="F511" s="7">
        <v>12</v>
      </c>
      <c r="G511" s="7">
        <v>20</v>
      </c>
      <c r="H511" s="5" t="s">
        <v>201</v>
      </c>
      <c r="I511" s="5" t="s">
        <v>31</v>
      </c>
      <c r="J511" s="5" t="s">
        <v>4617</v>
      </c>
      <c r="K511" s="5" t="s">
        <v>4618</v>
      </c>
      <c r="L511" s="5" t="s">
        <v>4620</v>
      </c>
      <c r="M511" s="5" t="s">
        <v>37</v>
      </c>
      <c r="N511" s="5" t="s">
        <v>55</v>
      </c>
      <c r="O511" s="5"/>
      <c r="P511" s="5"/>
      <c r="Q511" s="5"/>
      <c r="R511" s="5"/>
      <c r="S511" s="5"/>
      <c r="T511" s="5"/>
      <c r="U511" s="5"/>
      <c r="V511" s="5"/>
      <c r="W511" s="5"/>
      <c r="X511" s="5"/>
      <c r="Y511" s="5"/>
      <c r="Z511" s="5"/>
      <c r="AA511" s="5"/>
      <c r="AB511" s="5"/>
      <c r="AC511" s="5"/>
    </row>
    <row r="512" spans="1:29" ht="21" customHeight="1">
      <c r="A512" s="5" t="s">
        <v>4625</v>
      </c>
      <c r="B512" s="5" t="s">
        <v>4626</v>
      </c>
      <c r="C512" s="5" t="s">
        <v>27</v>
      </c>
      <c r="D512" s="5" t="s">
        <v>54</v>
      </c>
      <c r="E512" s="5" t="s">
        <v>45</v>
      </c>
      <c r="F512" s="7">
        <v>12</v>
      </c>
      <c r="G512" s="7">
        <v>15</v>
      </c>
      <c r="H512" s="5" t="s">
        <v>1136</v>
      </c>
      <c r="I512" s="5" t="s">
        <v>108</v>
      </c>
      <c r="J512" s="5" t="s">
        <v>48</v>
      </c>
      <c r="K512" s="5" t="s">
        <v>4628</v>
      </c>
      <c r="L512" s="5" t="s">
        <v>4630</v>
      </c>
      <c r="M512" s="5" t="s">
        <v>100</v>
      </c>
      <c r="N512" s="5" t="s">
        <v>89</v>
      </c>
      <c r="O512" s="5"/>
      <c r="P512" s="5"/>
      <c r="Q512" s="5"/>
      <c r="R512" s="5"/>
      <c r="S512" s="5"/>
      <c r="T512" s="5"/>
      <c r="U512" s="5"/>
      <c r="V512" s="5"/>
      <c r="W512" s="5"/>
      <c r="X512" s="5"/>
      <c r="Y512" s="5"/>
      <c r="Z512" s="5"/>
      <c r="AA512" s="5"/>
      <c r="AB512" s="5"/>
      <c r="AC512" s="5"/>
    </row>
    <row r="513" spans="1:29" ht="21" customHeight="1">
      <c r="A513" s="5" t="s">
        <v>743</v>
      </c>
      <c r="B513" s="5" t="s">
        <v>4634</v>
      </c>
      <c r="C513" s="5" t="s">
        <v>170</v>
      </c>
      <c r="D513" s="5" t="s">
        <v>390</v>
      </c>
      <c r="E513" s="5" t="s">
        <v>45</v>
      </c>
      <c r="F513" s="7">
        <v>12</v>
      </c>
      <c r="G513" s="7">
        <v>16</v>
      </c>
      <c r="H513" s="5" t="s">
        <v>232</v>
      </c>
      <c r="I513" s="5" t="s">
        <v>108</v>
      </c>
      <c r="J513" s="5" t="s">
        <v>663</v>
      </c>
      <c r="K513" s="5" t="s">
        <v>4640</v>
      </c>
      <c r="L513" s="5" t="s">
        <v>4642</v>
      </c>
      <c r="M513" s="5" t="s">
        <v>37</v>
      </c>
      <c r="N513" s="5" t="s">
        <v>55</v>
      </c>
      <c r="O513" s="5"/>
      <c r="P513" s="5"/>
      <c r="Q513" s="5"/>
      <c r="R513" s="5"/>
      <c r="S513" s="5"/>
      <c r="T513" s="5"/>
      <c r="U513" s="5"/>
      <c r="V513" s="5"/>
      <c r="W513" s="5"/>
      <c r="X513" s="5"/>
      <c r="Y513" s="5"/>
      <c r="Z513" s="5"/>
      <c r="AA513" s="5"/>
      <c r="AB513" s="5"/>
      <c r="AC513" s="5"/>
    </row>
    <row r="514" spans="1:29" ht="21" customHeight="1">
      <c r="A514" s="5" t="s">
        <v>1099</v>
      </c>
      <c r="B514" s="5" t="s">
        <v>4327</v>
      </c>
      <c r="C514" s="5" t="s">
        <v>27</v>
      </c>
      <c r="D514" s="5" t="s">
        <v>47</v>
      </c>
      <c r="E514" s="5" t="s">
        <v>45</v>
      </c>
      <c r="F514" s="7">
        <v>12</v>
      </c>
      <c r="G514" s="7">
        <v>22</v>
      </c>
      <c r="H514" s="5" t="s">
        <v>4645</v>
      </c>
      <c r="I514" s="5" t="s">
        <v>31</v>
      </c>
      <c r="J514" s="5" t="s">
        <v>1026</v>
      </c>
      <c r="K514" s="5" t="s">
        <v>4330</v>
      </c>
      <c r="L514" s="5" t="s">
        <v>4646</v>
      </c>
      <c r="M514" s="5" t="s">
        <v>37</v>
      </c>
      <c r="N514" s="5" t="s">
        <v>38</v>
      </c>
      <c r="O514" s="5"/>
      <c r="P514" s="5"/>
      <c r="Q514" s="5"/>
      <c r="R514" s="5"/>
      <c r="S514" s="5"/>
      <c r="T514" s="5"/>
      <c r="U514" s="5"/>
      <c r="V514" s="5"/>
      <c r="W514" s="5"/>
      <c r="X514" s="5"/>
      <c r="Y514" s="5"/>
      <c r="Z514" s="5"/>
      <c r="AA514" s="5"/>
      <c r="AB514" s="5"/>
      <c r="AC514" s="5"/>
    </row>
    <row r="515" spans="1:29" ht="21" customHeight="1">
      <c r="A515" s="5" t="s">
        <v>4650</v>
      </c>
      <c r="B515" s="5" t="s">
        <v>4651</v>
      </c>
      <c r="C515" s="5" t="s">
        <v>20</v>
      </c>
      <c r="D515" s="5" t="s">
        <v>47</v>
      </c>
      <c r="E515" s="5" t="s">
        <v>45</v>
      </c>
      <c r="F515" s="7">
        <v>12</v>
      </c>
      <c r="G515" s="7">
        <v>20</v>
      </c>
      <c r="H515" s="5" t="s">
        <v>201</v>
      </c>
      <c r="I515" s="9" t="s">
        <v>47</v>
      </c>
      <c r="J515" s="5" t="s">
        <v>57</v>
      </c>
      <c r="K515" s="5" t="s">
        <v>4656</v>
      </c>
      <c r="L515" s="5" t="s">
        <v>4657</v>
      </c>
      <c r="M515" s="5" t="s">
        <v>37</v>
      </c>
      <c r="N515" s="5" t="s">
        <v>55</v>
      </c>
      <c r="O515" s="5"/>
      <c r="P515" s="5"/>
      <c r="Q515" s="5"/>
      <c r="R515" s="5"/>
      <c r="S515" s="5"/>
      <c r="T515" s="5"/>
      <c r="U515" s="5"/>
      <c r="V515" s="5"/>
      <c r="W515" s="5"/>
      <c r="X515" s="5"/>
      <c r="Y515" s="5"/>
      <c r="Z515" s="5"/>
      <c r="AA515" s="5"/>
      <c r="AB515" s="5"/>
      <c r="AC515" s="5"/>
    </row>
    <row r="516" spans="1:29" ht="21" customHeight="1">
      <c r="A516" s="5" t="s">
        <v>4659</v>
      </c>
      <c r="B516" s="5" t="s">
        <v>4660</v>
      </c>
      <c r="C516" s="5" t="s">
        <v>41</v>
      </c>
      <c r="D516" s="5" t="s">
        <v>94</v>
      </c>
      <c r="E516" s="5" t="s">
        <v>45</v>
      </c>
      <c r="F516" s="7">
        <v>12</v>
      </c>
      <c r="G516" s="7">
        <v>20</v>
      </c>
      <c r="H516" s="5" t="s">
        <v>201</v>
      </c>
      <c r="I516" s="5" t="s">
        <v>66</v>
      </c>
      <c r="J516" s="5" t="s">
        <v>403</v>
      </c>
      <c r="K516" s="5" t="s">
        <v>4664</v>
      </c>
      <c r="L516" s="5" t="s">
        <v>4665</v>
      </c>
      <c r="M516" s="5" t="s">
        <v>167</v>
      </c>
      <c r="N516" s="5" t="s">
        <v>237</v>
      </c>
      <c r="O516" s="5"/>
      <c r="P516" s="5"/>
      <c r="Q516" s="5"/>
      <c r="R516" s="5"/>
      <c r="S516" s="5"/>
      <c r="T516" s="5"/>
      <c r="U516" s="5"/>
      <c r="V516" s="5"/>
      <c r="W516" s="5"/>
      <c r="X516" s="5"/>
      <c r="Y516" s="5"/>
      <c r="Z516" s="5"/>
      <c r="AA516" s="5"/>
      <c r="AB516" s="5"/>
      <c r="AC516" s="5"/>
    </row>
    <row r="517" spans="1:29" ht="21" customHeight="1">
      <c r="A517" s="5" t="s">
        <v>130</v>
      </c>
      <c r="B517" s="5" t="s">
        <v>4667</v>
      </c>
      <c r="C517" s="5" t="s">
        <v>27</v>
      </c>
      <c r="D517" s="5" t="s">
        <v>85</v>
      </c>
      <c r="E517" s="5" t="s">
        <v>45</v>
      </c>
      <c r="F517" s="7">
        <v>12</v>
      </c>
      <c r="G517" s="7">
        <v>20</v>
      </c>
      <c r="H517" s="5" t="s">
        <v>201</v>
      </c>
      <c r="I517" s="9" t="s">
        <v>47</v>
      </c>
      <c r="J517" s="5" t="s">
        <v>110</v>
      </c>
      <c r="K517" s="5" t="s">
        <v>4671</v>
      </c>
      <c r="L517" s="5" t="s">
        <v>4673</v>
      </c>
      <c r="M517" s="5" t="s">
        <v>53</v>
      </c>
      <c r="N517" s="5" t="s">
        <v>55</v>
      </c>
      <c r="O517" s="5"/>
      <c r="P517" s="5"/>
      <c r="Q517" s="5"/>
      <c r="R517" s="5"/>
      <c r="S517" s="5"/>
      <c r="T517" s="5"/>
      <c r="U517" s="5"/>
      <c r="V517" s="5"/>
      <c r="W517" s="5"/>
      <c r="X517" s="5"/>
      <c r="Y517" s="5"/>
      <c r="Z517" s="5"/>
      <c r="AA517" s="5"/>
      <c r="AB517" s="5"/>
      <c r="AC517" s="5"/>
    </row>
    <row r="518" spans="1:29" ht="21" customHeight="1">
      <c r="A518" s="5" t="s">
        <v>130</v>
      </c>
      <c r="B518" s="5" t="s">
        <v>4678</v>
      </c>
      <c r="C518" s="5" t="s">
        <v>27</v>
      </c>
      <c r="D518" s="5" t="s">
        <v>80</v>
      </c>
      <c r="E518" s="5" t="s">
        <v>29</v>
      </c>
      <c r="F518" s="7">
        <v>12</v>
      </c>
      <c r="G518" s="7">
        <v>20</v>
      </c>
      <c r="H518" s="5" t="s">
        <v>201</v>
      </c>
      <c r="I518" s="5" t="s">
        <v>31</v>
      </c>
      <c r="J518" s="5" t="s">
        <v>999</v>
      </c>
      <c r="K518" s="5" t="s">
        <v>4177</v>
      </c>
      <c r="L518" s="5" t="s">
        <v>4682</v>
      </c>
      <c r="M518" s="5" t="s">
        <v>167</v>
      </c>
      <c r="N518" s="5" t="s">
        <v>237</v>
      </c>
      <c r="O518" s="5"/>
      <c r="P518" s="5"/>
      <c r="Q518" s="5"/>
      <c r="R518" s="5"/>
      <c r="S518" s="5"/>
      <c r="T518" s="5"/>
      <c r="U518" s="5"/>
      <c r="V518" s="5"/>
      <c r="W518" s="5"/>
      <c r="X518" s="5"/>
      <c r="Y518" s="5"/>
      <c r="Z518" s="5"/>
      <c r="AA518" s="5"/>
      <c r="AB518" s="5"/>
      <c r="AC518" s="5"/>
    </row>
    <row r="519" spans="1:29" ht="21" customHeight="1">
      <c r="A519" s="5" t="s">
        <v>130</v>
      </c>
      <c r="B519" s="5" t="s">
        <v>4683</v>
      </c>
      <c r="C519" s="5" t="s">
        <v>27</v>
      </c>
      <c r="D519" s="5" t="s">
        <v>47</v>
      </c>
      <c r="E519" s="5" t="s">
        <v>45</v>
      </c>
      <c r="F519" s="7">
        <v>12</v>
      </c>
      <c r="G519" s="7">
        <v>20</v>
      </c>
      <c r="H519" s="5" t="s">
        <v>201</v>
      </c>
      <c r="I519" s="5" t="s">
        <v>31</v>
      </c>
      <c r="J519" s="5" t="s">
        <v>110</v>
      </c>
      <c r="K519" s="5"/>
      <c r="L519" s="5" t="s">
        <v>4686</v>
      </c>
      <c r="M519" s="5" t="s">
        <v>53</v>
      </c>
      <c r="N519" s="5" t="s">
        <v>55</v>
      </c>
      <c r="O519" s="5"/>
      <c r="P519" s="5"/>
      <c r="Q519" s="5"/>
      <c r="R519" s="5"/>
      <c r="S519" s="5"/>
      <c r="T519" s="5"/>
      <c r="U519" s="5"/>
      <c r="V519" s="5"/>
      <c r="W519" s="5"/>
      <c r="X519" s="5"/>
      <c r="Y519" s="5"/>
      <c r="Z519" s="5"/>
      <c r="AA519" s="5"/>
      <c r="AB519" s="5"/>
      <c r="AC519" s="5"/>
    </row>
    <row r="520" spans="1:29" ht="21" customHeight="1">
      <c r="A520" s="5" t="s">
        <v>4692</v>
      </c>
      <c r="B520" s="5" t="s">
        <v>4693</v>
      </c>
      <c r="C520" s="5" t="s">
        <v>170</v>
      </c>
      <c r="D520" s="5" t="s">
        <v>390</v>
      </c>
      <c r="E520" s="5" t="s">
        <v>29</v>
      </c>
      <c r="F520" s="7">
        <v>12</v>
      </c>
      <c r="G520" s="7">
        <v>22</v>
      </c>
      <c r="H520" s="5" t="s">
        <v>4645</v>
      </c>
      <c r="I520" s="5" t="s">
        <v>31</v>
      </c>
      <c r="J520" s="5" t="s">
        <v>947</v>
      </c>
      <c r="K520" s="5"/>
      <c r="L520" s="5" t="s">
        <v>4697</v>
      </c>
      <c r="M520" s="5" t="s">
        <v>53</v>
      </c>
      <c r="N520" s="5" t="s">
        <v>55</v>
      </c>
      <c r="O520" s="5"/>
      <c r="P520" s="5"/>
      <c r="Q520" s="5"/>
      <c r="R520" s="5"/>
      <c r="S520" s="5"/>
      <c r="T520" s="5"/>
      <c r="U520" s="5"/>
      <c r="V520" s="5"/>
      <c r="W520" s="5"/>
      <c r="X520" s="5"/>
      <c r="Y520" s="5"/>
      <c r="Z520" s="5"/>
      <c r="AA520" s="5"/>
      <c r="AB520" s="5"/>
      <c r="AC520" s="5"/>
    </row>
    <row r="521" spans="1:29" ht="21" customHeight="1">
      <c r="A521" s="5" t="s">
        <v>130</v>
      </c>
      <c r="B521" s="5" t="s">
        <v>4701</v>
      </c>
      <c r="C521" s="5" t="s">
        <v>41</v>
      </c>
      <c r="D521" s="5" t="s">
        <v>114</v>
      </c>
      <c r="E521" s="5" t="s">
        <v>45</v>
      </c>
      <c r="F521" s="7">
        <v>12</v>
      </c>
      <c r="G521" s="7">
        <v>20</v>
      </c>
      <c r="H521" s="5" t="s">
        <v>201</v>
      </c>
      <c r="I521" s="5" t="s">
        <v>31</v>
      </c>
      <c r="J521" s="5" t="s">
        <v>252</v>
      </c>
      <c r="K521" s="5" t="s">
        <v>4704</v>
      </c>
      <c r="L521" s="5" t="s">
        <v>4706</v>
      </c>
      <c r="M521" s="5" t="s">
        <v>37</v>
      </c>
      <c r="N521" s="5" t="s">
        <v>237</v>
      </c>
      <c r="O521" s="5"/>
      <c r="P521" s="5"/>
      <c r="Q521" s="5"/>
      <c r="R521" s="5"/>
      <c r="S521" s="5"/>
      <c r="T521" s="5"/>
      <c r="U521" s="5"/>
      <c r="V521" s="5"/>
      <c r="W521" s="5"/>
      <c r="X521" s="5"/>
      <c r="Y521" s="5"/>
      <c r="Z521" s="5"/>
      <c r="AA521" s="5"/>
      <c r="AB521" s="5"/>
      <c r="AC521" s="5"/>
    </row>
    <row r="522" spans="1:29" ht="21" customHeight="1">
      <c r="A522" s="5" t="s">
        <v>130</v>
      </c>
      <c r="B522" s="5" t="s">
        <v>4711</v>
      </c>
      <c r="C522" s="5" t="s">
        <v>170</v>
      </c>
      <c r="D522" s="5" t="s">
        <v>390</v>
      </c>
      <c r="E522" s="5" t="s">
        <v>45</v>
      </c>
      <c r="F522" s="7">
        <v>12</v>
      </c>
      <c r="G522" s="7">
        <v>18</v>
      </c>
      <c r="H522" s="5" t="s">
        <v>510</v>
      </c>
      <c r="I522" s="5" t="s">
        <v>108</v>
      </c>
      <c r="J522" s="5" t="s">
        <v>315</v>
      </c>
      <c r="K522" s="5" t="s">
        <v>4712</v>
      </c>
      <c r="L522" s="5" t="s">
        <v>4713</v>
      </c>
      <c r="M522" s="5" t="s">
        <v>53</v>
      </c>
      <c r="N522" s="5" t="s">
        <v>55</v>
      </c>
      <c r="O522" s="5"/>
      <c r="P522" s="5"/>
      <c r="Q522" s="5"/>
      <c r="R522" s="5"/>
      <c r="S522" s="5"/>
      <c r="T522" s="5"/>
      <c r="U522" s="5"/>
      <c r="V522" s="5"/>
      <c r="W522" s="5"/>
      <c r="X522" s="5"/>
      <c r="Y522" s="5"/>
      <c r="Z522" s="5"/>
      <c r="AA522" s="5"/>
      <c r="AB522" s="5"/>
      <c r="AC522" s="5"/>
    </row>
    <row r="523" spans="1:29" ht="21" customHeight="1">
      <c r="A523" s="5" t="s">
        <v>130</v>
      </c>
      <c r="B523" s="5" t="s">
        <v>4714</v>
      </c>
      <c r="C523" s="5" t="s">
        <v>170</v>
      </c>
      <c r="D523" s="5" t="s">
        <v>47</v>
      </c>
      <c r="E523" s="5" t="s">
        <v>45</v>
      </c>
      <c r="F523" s="7">
        <v>12</v>
      </c>
      <c r="G523" s="7">
        <v>25</v>
      </c>
      <c r="H523" s="5" t="s">
        <v>3306</v>
      </c>
      <c r="I523" s="9" t="s">
        <v>47</v>
      </c>
      <c r="J523" s="5" t="s">
        <v>594</v>
      </c>
      <c r="K523" s="5" t="s">
        <v>4716</v>
      </c>
      <c r="L523" s="5" t="s">
        <v>4717</v>
      </c>
      <c r="M523" s="5" t="s">
        <v>37</v>
      </c>
      <c r="N523" s="5" t="s">
        <v>55</v>
      </c>
      <c r="O523" s="5"/>
      <c r="P523" s="5"/>
      <c r="Q523" s="5"/>
      <c r="R523" s="5"/>
      <c r="S523" s="5"/>
      <c r="T523" s="5"/>
      <c r="U523" s="5"/>
      <c r="V523" s="5"/>
      <c r="W523" s="5"/>
      <c r="X523" s="5"/>
      <c r="Y523" s="5"/>
      <c r="Z523" s="5"/>
      <c r="AA523" s="5"/>
      <c r="AB523" s="5"/>
      <c r="AC523" s="5"/>
    </row>
    <row r="524" spans="1:29" ht="21" customHeight="1">
      <c r="A524" s="5" t="s">
        <v>130</v>
      </c>
      <c r="B524" s="5" t="s">
        <v>4721</v>
      </c>
      <c r="C524" s="5" t="s">
        <v>27</v>
      </c>
      <c r="D524" s="5" t="s">
        <v>290</v>
      </c>
      <c r="E524" s="5" t="s">
        <v>45</v>
      </c>
      <c r="F524" s="7">
        <v>12</v>
      </c>
      <c r="G524" s="7">
        <v>20</v>
      </c>
      <c r="H524" s="5" t="s">
        <v>201</v>
      </c>
      <c r="I524" s="5" t="s">
        <v>31</v>
      </c>
      <c r="J524" s="5" t="s">
        <v>309</v>
      </c>
      <c r="K524" s="5" t="s">
        <v>4723</v>
      </c>
      <c r="L524" s="5" t="s">
        <v>4724</v>
      </c>
      <c r="M524" s="5" t="s">
        <v>42</v>
      </c>
      <c r="N524" s="5" t="s">
        <v>237</v>
      </c>
      <c r="O524" s="5"/>
      <c r="P524" s="5"/>
      <c r="Q524" s="5"/>
      <c r="R524" s="5"/>
      <c r="S524" s="5"/>
      <c r="T524" s="5"/>
      <c r="U524" s="5"/>
      <c r="V524" s="5"/>
      <c r="W524" s="5"/>
      <c r="X524" s="5"/>
      <c r="Y524" s="5"/>
      <c r="Z524" s="5"/>
      <c r="AA524" s="5"/>
      <c r="AB524" s="5"/>
      <c r="AC524" s="5"/>
    </row>
    <row r="525" spans="1:29" ht="21" customHeight="1">
      <c r="A525" s="5" t="s">
        <v>130</v>
      </c>
      <c r="B525" s="5" t="s">
        <v>4729</v>
      </c>
      <c r="C525" s="5" t="s">
        <v>27</v>
      </c>
      <c r="D525" s="5" t="s">
        <v>85</v>
      </c>
      <c r="E525" s="5" t="s">
        <v>45</v>
      </c>
      <c r="F525" s="7">
        <v>12</v>
      </c>
      <c r="G525" s="7">
        <v>17</v>
      </c>
      <c r="H525" s="5" t="s">
        <v>941</v>
      </c>
      <c r="I525" s="5" t="s">
        <v>108</v>
      </c>
      <c r="J525" s="5" t="s">
        <v>110</v>
      </c>
      <c r="K525" s="5" t="s">
        <v>4733</v>
      </c>
      <c r="L525" s="5" t="s">
        <v>4734</v>
      </c>
      <c r="M525" s="5" t="s">
        <v>37</v>
      </c>
      <c r="N525" s="5" t="s">
        <v>55</v>
      </c>
      <c r="O525" s="5"/>
      <c r="P525" s="5"/>
      <c r="Q525" s="5"/>
      <c r="R525" s="5"/>
      <c r="S525" s="5"/>
      <c r="T525" s="5"/>
      <c r="U525" s="5"/>
      <c r="V525" s="5"/>
      <c r="W525" s="5"/>
      <c r="X525" s="5"/>
      <c r="Y525" s="5"/>
      <c r="Z525" s="5"/>
      <c r="AA525" s="5"/>
      <c r="AB525" s="5"/>
      <c r="AC525" s="5"/>
    </row>
    <row r="526" spans="1:29" ht="21" customHeight="1">
      <c r="A526" s="5" t="s">
        <v>130</v>
      </c>
      <c r="B526" s="5" t="s">
        <v>4735</v>
      </c>
      <c r="C526" s="5" t="s">
        <v>170</v>
      </c>
      <c r="D526" s="5" t="s">
        <v>342</v>
      </c>
      <c r="E526" s="5" t="s">
        <v>45</v>
      </c>
      <c r="F526" s="7">
        <v>12</v>
      </c>
      <c r="G526" s="7">
        <v>18</v>
      </c>
      <c r="H526" s="5" t="s">
        <v>510</v>
      </c>
      <c r="I526" s="9" t="s">
        <v>47</v>
      </c>
      <c r="J526" s="5" t="s">
        <v>117</v>
      </c>
      <c r="K526" s="5" t="s">
        <v>4736</v>
      </c>
      <c r="L526" s="5" t="s">
        <v>4739</v>
      </c>
      <c r="M526" s="5" t="s">
        <v>37</v>
      </c>
      <c r="N526" s="5" t="s">
        <v>55</v>
      </c>
      <c r="O526" s="5"/>
      <c r="P526" s="5"/>
      <c r="Q526" s="5"/>
      <c r="R526" s="5"/>
      <c r="S526" s="5"/>
      <c r="T526" s="5"/>
      <c r="U526" s="5"/>
      <c r="V526" s="5"/>
      <c r="W526" s="5"/>
      <c r="X526" s="5"/>
      <c r="Y526" s="5"/>
      <c r="Z526" s="5"/>
      <c r="AA526" s="5"/>
      <c r="AB526" s="5"/>
      <c r="AC526" s="5"/>
    </row>
    <row r="527" spans="1:29" ht="21" customHeight="1">
      <c r="A527" s="5" t="s">
        <v>743</v>
      </c>
      <c r="B527" s="5" t="s">
        <v>4743</v>
      </c>
      <c r="C527" s="5" t="s">
        <v>27</v>
      </c>
      <c r="D527" s="5" t="s">
        <v>47</v>
      </c>
      <c r="E527" s="5" t="s">
        <v>45</v>
      </c>
      <c r="F527" s="7">
        <v>12</v>
      </c>
      <c r="G527" s="7">
        <v>18</v>
      </c>
      <c r="H527" s="5" t="s">
        <v>510</v>
      </c>
      <c r="I527" s="5" t="s">
        <v>108</v>
      </c>
      <c r="J527" s="5" t="s">
        <v>57</v>
      </c>
      <c r="K527" s="5" t="s">
        <v>4746</v>
      </c>
      <c r="L527" s="5" t="s">
        <v>4747</v>
      </c>
      <c r="M527" s="5" t="s">
        <v>42</v>
      </c>
      <c r="N527" s="5" t="s">
        <v>237</v>
      </c>
      <c r="O527" s="5"/>
      <c r="P527" s="5"/>
      <c r="Q527" s="5"/>
      <c r="R527" s="5"/>
      <c r="S527" s="5"/>
      <c r="T527" s="5"/>
      <c r="U527" s="5"/>
      <c r="V527" s="5"/>
      <c r="W527" s="5"/>
      <c r="X527" s="5"/>
      <c r="Y527" s="5"/>
      <c r="Z527" s="5"/>
      <c r="AA527" s="5"/>
      <c r="AB527" s="5"/>
      <c r="AC527" s="5"/>
    </row>
    <row r="528" spans="1:29" ht="21" customHeight="1">
      <c r="A528" s="5" t="s">
        <v>130</v>
      </c>
      <c r="B528" s="5" t="s">
        <v>4749</v>
      </c>
      <c r="C528" s="5" t="s">
        <v>170</v>
      </c>
      <c r="D528" s="5" t="s">
        <v>390</v>
      </c>
      <c r="E528" s="5" t="s">
        <v>45</v>
      </c>
      <c r="F528" s="7">
        <v>12</v>
      </c>
      <c r="G528" s="7">
        <v>20</v>
      </c>
      <c r="H528" s="5" t="s">
        <v>201</v>
      </c>
      <c r="I528" s="5" t="s">
        <v>108</v>
      </c>
      <c r="J528" s="5" t="s">
        <v>3697</v>
      </c>
      <c r="K528" s="5" t="s">
        <v>4752</v>
      </c>
      <c r="L528" s="5" t="s">
        <v>4753</v>
      </c>
      <c r="M528" s="5" t="s">
        <v>53</v>
      </c>
      <c r="N528" s="5" t="s">
        <v>55</v>
      </c>
      <c r="O528" s="5"/>
      <c r="P528" s="5"/>
      <c r="Q528" s="5"/>
      <c r="R528" s="5"/>
      <c r="S528" s="5"/>
      <c r="T528" s="5"/>
      <c r="U528" s="5"/>
      <c r="V528" s="5"/>
      <c r="W528" s="5"/>
      <c r="X528" s="5"/>
      <c r="Y528" s="5"/>
      <c r="Z528" s="5"/>
      <c r="AA528" s="5"/>
      <c r="AB528" s="5"/>
      <c r="AC528" s="5"/>
    </row>
    <row r="529" spans="1:29" ht="21" customHeight="1">
      <c r="A529" s="5" t="s">
        <v>4757</v>
      </c>
      <c r="B529" s="5" t="s">
        <v>4758</v>
      </c>
      <c r="C529" s="5" t="s">
        <v>41</v>
      </c>
      <c r="D529" s="5" t="s">
        <v>47</v>
      </c>
      <c r="E529" s="5" t="s">
        <v>45</v>
      </c>
      <c r="F529" s="7">
        <v>12</v>
      </c>
      <c r="G529" s="7">
        <v>23</v>
      </c>
      <c r="H529" s="5" t="s">
        <v>4762</v>
      </c>
      <c r="I529" s="5" t="s">
        <v>108</v>
      </c>
      <c r="J529" s="5" t="s">
        <v>106</v>
      </c>
      <c r="K529" s="5" t="s">
        <v>4763</v>
      </c>
      <c r="L529" s="5" t="s">
        <v>4765</v>
      </c>
      <c r="M529" s="5" t="s">
        <v>167</v>
      </c>
      <c r="N529" s="5" t="s">
        <v>55</v>
      </c>
      <c r="O529" s="5"/>
      <c r="P529" s="5"/>
      <c r="Q529" s="5"/>
      <c r="R529" s="5"/>
      <c r="S529" s="5"/>
      <c r="T529" s="5"/>
      <c r="U529" s="5"/>
      <c r="V529" s="5"/>
      <c r="W529" s="5"/>
      <c r="X529" s="5"/>
      <c r="Y529" s="5"/>
      <c r="Z529" s="5"/>
      <c r="AA529" s="5"/>
      <c r="AB529" s="5"/>
      <c r="AC529" s="5"/>
    </row>
    <row r="530" spans="1:29" ht="21" customHeight="1">
      <c r="A530" s="5" t="s">
        <v>1099</v>
      </c>
      <c r="B530" s="5" t="s">
        <v>4768</v>
      </c>
      <c r="C530" s="5" t="s">
        <v>170</v>
      </c>
      <c r="D530" s="5" t="s">
        <v>435</v>
      </c>
      <c r="E530" s="5" t="s">
        <v>45</v>
      </c>
      <c r="F530" s="7">
        <v>12</v>
      </c>
      <c r="G530" s="7">
        <v>20</v>
      </c>
      <c r="H530" s="5" t="s">
        <v>201</v>
      </c>
      <c r="I530" s="5" t="s">
        <v>108</v>
      </c>
      <c r="J530" s="5" t="s">
        <v>484</v>
      </c>
      <c r="K530" s="5" t="s">
        <v>4771</v>
      </c>
      <c r="L530" s="5" t="s">
        <v>4773</v>
      </c>
      <c r="M530" s="5" t="s">
        <v>42</v>
      </c>
      <c r="N530" s="5" t="s">
        <v>38</v>
      </c>
      <c r="O530" s="5"/>
      <c r="P530" s="5"/>
      <c r="Q530" s="5"/>
      <c r="R530" s="5"/>
      <c r="S530" s="5"/>
      <c r="T530" s="5"/>
      <c r="U530" s="5"/>
      <c r="V530" s="5"/>
      <c r="W530" s="5"/>
      <c r="X530" s="5"/>
      <c r="Y530" s="5"/>
      <c r="Z530" s="5"/>
      <c r="AA530" s="5"/>
      <c r="AB530" s="5"/>
      <c r="AC530" s="5"/>
    </row>
    <row r="531" spans="1:29" ht="21" customHeight="1">
      <c r="A531" s="5" t="s">
        <v>631</v>
      </c>
      <c r="B531" s="5" t="s">
        <v>4777</v>
      </c>
      <c r="C531" s="5" t="s">
        <v>170</v>
      </c>
      <c r="D531" s="5" t="s">
        <v>47</v>
      </c>
      <c r="E531" s="5" t="s">
        <v>29</v>
      </c>
      <c r="F531" s="7">
        <v>12</v>
      </c>
      <c r="G531" s="7">
        <v>18</v>
      </c>
      <c r="H531" s="5" t="s">
        <v>510</v>
      </c>
      <c r="I531" s="9" t="s">
        <v>47</v>
      </c>
      <c r="J531" s="5" t="s">
        <v>1152</v>
      </c>
      <c r="K531" s="5" t="s">
        <v>4778</v>
      </c>
      <c r="L531" s="5" t="s">
        <v>4779</v>
      </c>
      <c r="M531" s="5" t="s">
        <v>37</v>
      </c>
      <c r="N531" s="5" t="s">
        <v>237</v>
      </c>
      <c r="O531" s="5"/>
      <c r="P531" s="5"/>
      <c r="Q531" s="5"/>
      <c r="R531" s="5"/>
      <c r="S531" s="5"/>
      <c r="T531" s="5"/>
      <c r="U531" s="5"/>
      <c r="V531" s="5"/>
      <c r="W531" s="5"/>
      <c r="X531" s="5"/>
      <c r="Y531" s="5"/>
      <c r="Z531" s="5"/>
      <c r="AA531" s="5"/>
      <c r="AB531" s="5"/>
      <c r="AC531" s="5"/>
    </row>
    <row r="532" spans="1:29" ht="21" customHeight="1">
      <c r="A532" s="5" t="s">
        <v>130</v>
      </c>
      <c r="B532" s="5" t="s">
        <v>4781</v>
      </c>
      <c r="C532" s="5" t="s">
        <v>41</v>
      </c>
      <c r="D532" s="5" t="s">
        <v>47</v>
      </c>
      <c r="E532" s="5" t="s">
        <v>45</v>
      </c>
      <c r="F532" s="7">
        <v>12</v>
      </c>
      <c r="G532" s="7">
        <v>24</v>
      </c>
      <c r="H532" s="5" t="s">
        <v>1486</v>
      </c>
      <c r="I532" s="5" t="s">
        <v>66</v>
      </c>
      <c r="J532" s="5" t="s">
        <v>57</v>
      </c>
      <c r="K532" s="5" t="s">
        <v>2221</v>
      </c>
      <c r="L532" s="5" t="s">
        <v>4786</v>
      </c>
      <c r="M532" s="5" t="s">
        <v>53</v>
      </c>
      <c r="N532" s="5" t="s">
        <v>55</v>
      </c>
      <c r="O532" s="5"/>
      <c r="P532" s="5"/>
      <c r="Q532" s="5"/>
      <c r="R532" s="5"/>
      <c r="S532" s="5"/>
      <c r="T532" s="5"/>
      <c r="U532" s="5"/>
      <c r="V532" s="5"/>
      <c r="W532" s="5"/>
      <c r="X532" s="5"/>
      <c r="Y532" s="5"/>
      <c r="Z532" s="5"/>
      <c r="AA532" s="5"/>
      <c r="AB532" s="5"/>
      <c r="AC532" s="5"/>
    </row>
    <row r="533" spans="1:29" ht="21" customHeight="1">
      <c r="A533" s="5" t="s">
        <v>130</v>
      </c>
      <c r="B533" s="5" t="s">
        <v>4790</v>
      </c>
      <c r="C533" s="5" t="s">
        <v>20</v>
      </c>
      <c r="D533" s="5" t="s">
        <v>21</v>
      </c>
      <c r="E533" s="5" t="s">
        <v>45</v>
      </c>
      <c r="F533" s="7">
        <v>12</v>
      </c>
      <c r="G533" s="7">
        <v>30</v>
      </c>
      <c r="H533" s="5" t="s">
        <v>1868</v>
      </c>
      <c r="I533" s="5" t="s">
        <v>108</v>
      </c>
      <c r="J533" s="5" t="s">
        <v>110</v>
      </c>
      <c r="K533" s="5" t="s">
        <v>4793</v>
      </c>
      <c r="L533" s="5" t="s">
        <v>4794</v>
      </c>
      <c r="M533" s="5" t="s">
        <v>167</v>
      </c>
      <c r="N533" s="5" t="s">
        <v>55</v>
      </c>
      <c r="O533" s="5"/>
      <c r="P533" s="5"/>
      <c r="Q533" s="5"/>
      <c r="R533" s="5"/>
      <c r="S533" s="5"/>
      <c r="T533" s="5"/>
      <c r="U533" s="5"/>
      <c r="V533" s="5"/>
      <c r="W533" s="5"/>
      <c r="X533" s="5"/>
      <c r="Y533" s="5"/>
      <c r="Z533" s="5"/>
      <c r="AA533" s="5"/>
      <c r="AB533" s="5"/>
      <c r="AC533" s="5"/>
    </row>
    <row r="534" spans="1:29" ht="21" customHeight="1">
      <c r="A534" s="5" t="s">
        <v>593</v>
      </c>
      <c r="B534" s="5" t="s">
        <v>4799</v>
      </c>
      <c r="C534" s="5" t="s">
        <v>27</v>
      </c>
      <c r="D534" s="5" t="s">
        <v>28</v>
      </c>
      <c r="E534" s="5" t="s">
        <v>45</v>
      </c>
      <c r="F534" s="7">
        <v>12</v>
      </c>
      <c r="G534" s="7">
        <v>17</v>
      </c>
      <c r="H534" s="5" t="s">
        <v>941</v>
      </c>
      <c r="I534" s="5" t="s">
        <v>108</v>
      </c>
      <c r="J534" s="5" t="s">
        <v>1075</v>
      </c>
      <c r="K534" s="5" t="s">
        <v>4802</v>
      </c>
      <c r="L534" s="5" t="s">
        <v>4805</v>
      </c>
      <c r="M534" s="5" t="s">
        <v>53</v>
      </c>
      <c r="N534" s="5" t="s">
        <v>237</v>
      </c>
      <c r="O534" s="5"/>
      <c r="P534" s="5"/>
      <c r="Q534" s="5"/>
      <c r="R534" s="5"/>
      <c r="S534" s="5"/>
      <c r="T534" s="5"/>
      <c r="U534" s="5"/>
      <c r="V534" s="5"/>
      <c r="W534" s="5"/>
      <c r="X534" s="5"/>
      <c r="Y534" s="5"/>
      <c r="Z534" s="5"/>
      <c r="AA534" s="5"/>
      <c r="AB534" s="5"/>
      <c r="AC534" s="5"/>
    </row>
    <row r="535" spans="1:29" ht="21" customHeight="1">
      <c r="A535" s="5" t="s">
        <v>116</v>
      </c>
      <c r="B535" s="5" t="s">
        <v>4809</v>
      </c>
      <c r="C535" s="5" t="s">
        <v>27</v>
      </c>
      <c r="D535" s="5" t="s">
        <v>212</v>
      </c>
      <c r="E535" s="5" t="s">
        <v>45</v>
      </c>
      <c r="F535" s="7">
        <v>12</v>
      </c>
      <c r="G535" s="7">
        <v>20</v>
      </c>
      <c r="H535" s="5" t="s">
        <v>201</v>
      </c>
      <c r="I535" s="5" t="s">
        <v>108</v>
      </c>
      <c r="J535" s="5" t="s">
        <v>2724</v>
      </c>
      <c r="K535" s="5" t="s">
        <v>4811</v>
      </c>
      <c r="L535" s="5" t="s">
        <v>4812</v>
      </c>
      <c r="M535" s="5" t="s">
        <v>53</v>
      </c>
      <c r="N535" s="5" t="s">
        <v>55</v>
      </c>
      <c r="O535" s="5"/>
      <c r="P535" s="5"/>
      <c r="Q535" s="5"/>
      <c r="R535" s="5"/>
      <c r="S535" s="5"/>
      <c r="T535" s="5"/>
      <c r="U535" s="5"/>
      <c r="V535" s="5"/>
      <c r="W535" s="5"/>
      <c r="X535" s="5"/>
      <c r="Y535" s="5"/>
      <c r="Z535" s="5"/>
      <c r="AA535" s="5"/>
      <c r="AB535" s="5"/>
      <c r="AC535" s="5"/>
    </row>
    <row r="536" spans="1:29" ht="21" customHeight="1">
      <c r="A536" s="5" t="s">
        <v>1099</v>
      </c>
      <c r="B536" s="5" t="s">
        <v>4814</v>
      </c>
      <c r="C536" s="5" t="s">
        <v>41</v>
      </c>
      <c r="D536" s="5" t="s">
        <v>47</v>
      </c>
      <c r="E536" s="5" t="s">
        <v>45</v>
      </c>
      <c r="F536" s="7">
        <v>12</v>
      </c>
      <c r="G536" s="7">
        <v>15</v>
      </c>
      <c r="H536" s="5" t="s">
        <v>1136</v>
      </c>
      <c r="I536" s="5" t="s">
        <v>108</v>
      </c>
      <c r="J536" s="5" t="s">
        <v>3552</v>
      </c>
      <c r="K536" s="5" t="s">
        <v>4815</v>
      </c>
      <c r="L536" s="5" t="s">
        <v>4816</v>
      </c>
      <c r="M536" s="5" t="s">
        <v>42</v>
      </c>
      <c r="N536" s="5" t="s">
        <v>237</v>
      </c>
      <c r="O536" s="5"/>
      <c r="P536" s="5"/>
      <c r="Q536" s="5"/>
      <c r="R536" s="5"/>
      <c r="S536" s="5"/>
      <c r="T536" s="5"/>
      <c r="U536" s="5"/>
      <c r="V536" s="5"/>
      <c r="W536" s="5"/>
      <c r="X536" s="5"/>
      <c r="Y536" s="5"/>
      <c r="Z536" s="5"/>
      <c r="AA536" s="5"/>
      <c r="AB536" s="5"/>
      <c r="AC536" s="5"/>
    </row>
    <row r="537" spans="1:29" ht="21" customHeight="1">
      <c r="A537" s="5" t="s">
        <v>4818</v>
      </c>
      <c r="B537" s="5" t="s">
        <v>4819</v>
      </c>
      <c r="C537" s="5" t="s">
        <v>170</v>
      </c>
      <c r="D537" s="5" t="s">
        <v>390</v>
      </c>
      <c r="E537" s="5" t="s">
        <v>45</v>
      </c>
      <c r="F537" s="7">
        <v>12</v>
      </c>
      <c r="G537" s="7">
        <v>18</v>
      </c>
      <c r="H537" s="5" t="s">
        <v>510</v>
      </c>
      <c r="I537" s="5" t="s">
        <v>108</v>
      </c>
      <c r="J537" s="5" t="s">
        <v>57</v>
      </c>
      <c r="K537" s="5"/>
      <c r="L537" s="5" t="s">
        <v>4822</v>
      </c>
      <c r="M537" s="5" t="s">
        <v>53</v>
      </c>
      <c r="N537" s="5" t="s">
        <v>55</v>
      </c>
      <c r="O537" s="5"/>
      <c r="P537" s="5"/>
      <c r="Q537" s="5"/>
      <c r="R537" s="5"/>
      <c r="S537" s="5"/>
      <c r="T537" s="5"/>
      <c r="U537" s="5"/>
      <c r="V537" s="5"/>
      <c r="W537" s="5"/>
      <c r="X537" s="5"/>
      <c r="Y537" s="5"/>
      <c r="Z537" s="5"/>
      <c r="AA537" s="5"/>
      <c r="AB537" s="5"/>
      <c r="AC537" s="5"/>
    </row>
    <row r="538" spans="1:29" ht="21" customHeight="1">
      <c r="A538" s="5" t="s">
        <v>3387</v>
      </c>
      <c r="B538" s="5" t="s">
        <v>4825</v>
      </c>
      <c r="C538" s="5" t="s">
        <v>170</v>
      </c>
      <c r="D538" s="5" t="s">
        <v>378</v>
      </c>
      <c r="E538" s="5" t="s">
        <v>29</v>
      </c>
      <c r="F538" s="7">
        <v>12</v>
      </c>
      <c r="G538" s="7">
        <v>20</v>
      </c>
      <c r="H538" s="5" t="s">
        <v>201</v>
      </c>
      <c r="I538" s="5" t="s">
        <v>31</v>
      </c>
      <c r="J538" s="5" t="s">
        <v>117</v>
      </c>
      <c r="K538" s="5" t="s">
        <v>4826</v>
      </c>
      <c r="L538" s="5" t="s">
        <v>4827</v>
      </c>
      <c r="M538" s="5" t="s">
        <v>37</v>
      </c>
      <c r="N538" s="5" t="s">
        <v>55</v>
      </c>
      <c r="O538" s="5"/>
      <c r="P538" s="5"/>
      <c r="Q538" s="5"/>
      <c r="R538" s="5"/>
      <c r="S538" s="5"/>
      <c r="T538" s="5"/>
      <c r="U538" s="5"/>
      <c r="V538" s="5"/>
      <c r="W538" s="5"/>
      <c r="X538" s="5"/>
      <c r="Y538" s="5"/>
      <c r="Z538" s="5"/>
      <c r="AA538" s="5"/>
      <c r="AB538" s="5"/>
      <c r="AC538" s="5"/>
    </row>
    <row r="539" spans="1:29" ht="21" customHeight="1">
      <c r="A539" s="5" t="s">
        <v>1133</v>
      </c>
      <c r="B539" s="5" t="s">
        <v>1134</v>
      </c>
      <c r="C539" s="5" t="s">
        <v>27</v>
      </c>
      <c r="D539" s="5" t="s">
        <v>28</v>
      </c>
      <c r="E539" s="5" t="s">
        <v>29</v>
      </c>
      <c r="F539" s="7">
        <v>12</v>
      </c>
      <c r="G539" s="7">
        <v>15</v>
      </c>
      <c r="H539" s="5" t="s">
        <v>1136</v>
      </c>
      <c r="I539" s="5" t="s">
        <v>125</v>
      </c>
      <c r="J539" s="5" t="s">
        <v>1138</v>
      </c>
      <c r="K539" s="5" t="s">
        <v>1139</v>
      </c>
      <c r="L539" s="5" t="s">
        <v>1140</v>
      </c>
      <c r="M539" s="5" t="s">
        <v>37</v>
      </c>
      <c r="N539" s="5" t="s">
        <v>55</v>
      </c>
      <c r="O539" s="5"/>
      <c r="P539" s="5"/>
      <c r="Q539" s="5"/>
      <c r="R539" s="5"/>
      <c r="S539" s="5"/>
      <c r="T539" s="5"/>
      <c r="U539" s="5"/>
      <c r="V539" s="5"/>
      <c r="W539" s="5"/>
      <c r="X539" s="5"/>
      <c r="Y539" s="5"/>
      <c r="Z539" s="5"/>
      <c r="AA539" s="5"/>
      <c r="AB539" s="5"/>
      <c r="AC539" s="5"/>
    </row>
    <row r="540" spans="1:29" ht="21" customHeight="1">
      <c r="A540" s="5" t="s">
        <v>4838</v>
      </c>
      <c r="B540" s="5" t="s">
        <v>4839</v>
      </c>
      <c r="C540" s="5" t="s">
        <v>170</v>
      </c>
      <c r="D540" s="5" t="s">
        <v>390</v>
      </c>
      <c r="E540" s="5" t="s">
        <v>29</v>
      </c>
      <c r="F540" s="7">
        <v>12</v>
      </c>
      <c r="G540" s="7">
        <v>15</v>
      </c>
      <c r="H540" s="5" t="s">
        <v>1136</v>
      </c>
      <c r="I540" s="5" t="s">
        <v>108</v>
      </c>
      <c r="J540" s="5" t="s">
        <v>2067</v>
      </c>
      <c r="K540" s="5" t="s">
        <v>4840</v>
      </c>
      <c r="L540" s="5" t="s">
        <v>4841</v>
      </c>
      <c r="M540" s="5" t="s">
        <v>53</v>
      </c>
      <c r="N540" s="5" t="s">
        <v>55</v>
      </c>
      <c r="O540" s="5"/>
      <c r="P540" s="5"/>
      <c r="Q540" s="5"/>
      <c r="R540" s="5"/>
      <c r="S540" s="5"/>
      <c r="T540" s="5"/>
      <c r="U540" s="5"/>
      <c r="V540" s="5"/>
      <c r="W540" s="5"/>
      <c r="X540" s="5"/>
      <c r="Y540" s="5"/>
      <c r="Z540" s="5"/>
      <c r="AA540" s="5"/>
      <c r="AB540" s="5"/>
      <c r="AC540" s="5"/>
    </row>
    <row r="541" spans="1:29" ht="21" customHeight="1">
      <c r="A541" s="5" t="s">
        <v>4845</v>
      </c>
      <c r="B541" s="5" t="s">
        <v>4846</v>
      </c>
      <c r="C541" s="5" t="s">
        <v>170</v>
      </c>
      <c r="D541" s="5" t="s">
        <v>342</v>
      </c>
      <c r="E541" s="5" t="s">
        <v>45</v>
      </c>
      <c r="F541" s="7">
        <v>12</v>
      </c>
      <c r="G541" s="7">
        <v>20</v>
      </c>
      <c r="H541" s="5" t="s">
        <v>201</v>
      </c>
      <c r="I541" s="5" t="s">
        <v>108</v>
      </c>
      <c r="J541" s="5" t="s">
        <v>663</v>
      </c>
      <c r="K541" s="5" t="s">
        <v>4850</v>
      </c>
      <c r="L541" s="5" t="s">
        <v>4851</v>
      </c>
      <c r="M541" s="5" t="s">
        <v>42</v>
      </c>
      <c r="N541" s="5" t="s">
        <v>55</v>
      </c>
      <c r="O541" s="5"/>
      <c r="P541" s="5"/>
      <c r="Q541" s="5"/>
      <c r="R541" s="5"/>
      <c r="S541" s="5"/>
      <c r="T541" s="5"/>
      <c r="U541" s="5"/>
      <c r="V541" s="5"/>
      <c r="W541" s="5"/>
      <c r="X541" s="5"/>
      <c r="Y541" s="5"/>
      <c r="Z541" s="5"/>
      <c r="AA541" s="5"/>
      <c r="AB541" s="5"/>
      <c r="AC541" s="5"/>
    </row>
    <row r="542" spans="1:29" ht="21" customHeight="1">
      <c r="A542" s="5" t="s">
        <v>4854</v>
      </c>
      <c r="B542" s="5" t="s">
        <v>4856</v>
      </c>
      <c r="C542" s="5" t="s">
        <v>20</v>
      </c>
      <c r="D542" s="5" t="s">
        <v>47</v>
      </c>
      <c r="E542" s="5" t="s">
        <v>45</v>
      </c>
      <c r="F542" s="7">
        <v>12</v>
      </c>
      <c r="G542" s="7">
        <v>20</v>
      </c>
      <c r="H542" s="5" t="s">
        <v>201</v>
      </c>
      <c r="I542" s="9" t="s">
        <v>47</v>
      </c>
      <c r="J542" s="5" t="s">
        <v>134</v>
      </c>
      <c r="K542" s="5"/>
      <c r="L542" s="5" t="s">
        <v>4858</v>
      </c>
      <c r="M542" s="5" t="s">
        <v>42</v>
      </c>
      <c r="N542" s="5" t="s">
        <v>38</v>
      </c>
      <c r="O542" s="5"/>
      <c r="P542" s="5"/>
      <c r="Q542" s="5"/>
      <c r="R542" s="5"/>
      <c r="S542" s="5"/>
      <c r="T542" s="5"/>
      <c r="U542" s="5"/>
      <c r="V542" s="5"/>
      <c r="W542" s="5"/>
      <c r="X542" s="5"/>
      <c r="Y542" s="5"/>
      <c r="Z542" s="5"/>
      <c r="AA542" s="5"/>
      <c r="AB542" s="5"/>
      <c r="AC542" s="5"/>
    </row>
    <row r="543" spans="1:29" ht="21" customHeight="1">
      <c r="A543" s="5" t="s">
        <v>4862</v>
      </c>
      <c r="B543" s="5" t="s">
        <v>4863</v>
      </c>
      <c r="C543" s="5" t="s">
        <v>41</v>
      </c>
      <c r="D543" s="5" t="s">
        <v>47</v>
      </c>
      <c r="E543" s="5" t="s">
        <v>45</v>
      </c>
      <c r="F543" s="7">
        <v>12</v>
      </c>
      <c r="G543" s="7">
        <v>20</v>
      </c>
      <c r="H543" s="5" t="s">
        <v>201</v>
      </c>
      <c r="I543" s="5" t="s">
        <v>31</v>
      </c>
      <c r="J543" s="5" t="s">
        <v>117</v>
      </c>
      <c r="K543" s="5"/>
      <c r="L543" s="5" t="s">
        <v>4868</v>
      </c>
      <c r="M543" s="5" t="s">
        <v>53</v>
      </c>
      <c r="N543" s="5" t="s">
        <v>55</v>
      </c>
      <c r="O543" s="5"/>
      <c r="P543" s="5"/>
      <c r="Q543" s="5"/>
      <c r="R543" s="5"/>
      <c r="S543" s="5"/>
      <c r="T543" s="5"/>
      <c r="U543" s="5"/>
      <c r="V543" s="5"/>
      <c r="W543" s="5"/>
      <c r="X543" s="5"/>
      <c r="Y543" s="5"/>
      <c r="Z543" s="5"/>
      <c r="AA543" s="5"/>
      <c r="AB543" s="5"/>
      <c r="AC543" s="5"/>
    </row>
    <row r="544" spans="1:29" ht="21" customHeight="1">
      <c r="A544" s="5" t="s">
        <v>4871</v>
      </c>
      <c r="B544" s="5" t="s">
        <v>4872</v>
      </c>
      <c r="C544" s="5" t="s">
        <v>170</v>
      </c>
      <c r="D544" s="5" t="s">
        <v>390</v>
      </c>
      <c r="E544" s="5" t="s">
        <v>45</v>
      </c>
      <c r="F544" s="7">
        <v>12</v>
      </c>
      <c r="G544" s="7">
        <v>15</v>
      </c>
      <c r="H544" s="5" t="s">
        <v>1136</v>
      </c>
      <c r="I544" s="5" t="s">
        <v>66</v>
      </c>
      <c r="J544" s="5" t="s">
        <v>2145</v>
      </c>
      <c r="K544" s="5" t="s">
        <v>4877</v>
      </c>
      <c r="L544" s="5" t="s">
        <v>4878</v>
      </c>
      <c r="M544" s="5" t="s">
        <v>42</v>
      </c>
      <c r="N544" s="5" t="s">
        <v>237</v>
      </c>
      <c r="O544" s="5"/>
      <c r="P544" s="5"/>
      <c r="Q544" s="5"/>
      <c r="R544" s="5"/>
      <c r="S544" s="5"/>
      <c r="T544" s="5"/>
      <c r="U544" s="5"/>
      <c r="V544" s="5"/>
      <c r="W544" s="5"/>
      <c r="X544" s="5"/>
      <c r="Y544" s="5"/>
      <c r="Z544" s="5"/>
      <c r="AA544" s="5"/>
      <c r="AB544" s="5"/>
      <c r="AC544" s="5"/>
    </row>
    <row r="545" spans="1:29" ht="21" customHeight="1">
      <c r="A545" s="5" t="s">
        <v>50</v>
      </c>
      <c r="B545" s="5" t="s">
        <v>4881</v>
      </c>
      <c r="C545" s="5" t="s">
        <v>170</v>
      </c>
      <c r="D545" s="5" t="s">
        <v>1759</v>
      </c>
      <c r="E545" s="5" t="s">
        <v>29</v>
      </c>
      <c r="F545" s="11">
        <v>13</v>
      </c>
      <c r="G545" s="11">
        <v>17</v>
      </c>
      <c r="H545" s="5" t="s">
        <v>429</v>
      </c>
      <c r="I545" s="5" t="s">
        <v>31</v>
      </c>
      <c r="J545" s="5" t="s">
        <v>57</v>
      </c>
      <c r="K545" s="5" t="s">
        <v>4884</v>
      </c>
      <c r="L545" s="5" t="s">
        <v>4886</v>
      </c>
      <c r="M545" s="5" t="s">
        <v>53</v>
      </c>
      <c r="N545" s="5" t="s">
        <v>405</v>
      </c>
      <c r="O545" s="5"/>
      <c r="P545" s="5"/>
      <c r="Q545" s="5"/>
      <c r="R545" s="5"/>
      <c r="S545" s="5"/>
      <c r="T545" s="5"/>
      <c r="U545" s="5"/>
      <c r="V545" s="5"/>
      <c r="W545" s="5"/>
      <c r="X545" s="5"/>
      <c r="Y545" s="5"/>
      <c r="Z545" s="5"/>
      <c r="AA545" s="5"/>
      <c r="AB545" s="5"/>
      <c r="AC545" s="5"/>
    </row>
    <row r="546" spans="1:29" ht="21" customHeight="1">
      <c r="A546" s="5" t="s">
        <v>4889</v>
      </c>
      <c r="B546" s="5" t="s">
        <v>4890</v>
      </c>
      <c r="C546" s="5" t="s">
        <v>27</v>
      </c>
      <c r="D546" s="5" t="s">
        <v>47</v>
      </c>
      <c r="E546" s="5" t="s">
        <v>45</v>
      </c>
      <c r="F546" s="11">
        <v>13</v>
      </c>
      <c r="G546" s="11">
        <v>42</v>
      </c>
      <c r="H546" s="5" t="s">
        <v>4891</v>
      </c>
      <c r="I546" s="5" t="s">
        <v>108</v>
      </c>
      <c r="J546" s="5" t="s">
        <v>126</v>
      </c>
      <c r="K546" s="5"/>
      <c r="L546" s="5" t="s">
        <v>4893</v>
      </c>
      <c r="M546" s="5" t="s">
        <v>53</v>
      </c>
      <c r="N546" s="5" t="s">
        <v>55</v>
      </c>
      <c r="O546" s="5"/>
      <c r="P546" s="5"/>
      <c r="Q546" s="5"/>
      <c r="R546" s="5"/>
      <c r="S546" s="5"/>
      <c r="T546" s="5"/>
      <c r="U546" s="5"/>
      <c r="V546" s="5"/>
      <c r="W546" s="5"/>
      <c r="X546" s="5"/>
      <c r="Y546" s="5"/>
      <c r="Z546" s="5"/>
      <c r="AA546" s="5"/>
      <c r="AB546" s="5"/>
      <c r="AC546" s="5"/>
    </row>
    <row r="547" spans="1:29" ht="21" customHeight="1">
      <c r="A547" s="5" t="s">
        <v>4895</v>
      </c>
      <c r="B547" s="5" t="s">
        <v>4896</v>
      </c>
      <c r="C547" s="5" t="s">
        <v>170</v>
      </c>
      <c r="D547" s="5" t="s">
        <v>390</v>
      </c>
      <c r="E547" s="5" t="s">
        <v>45</v>
      </c>
      <c r="F547" s="11">
        <v>13</v>
      </c>
      <c r="G547" s="11">
        <v>17</v>
      </c>
      <c r="H547" s="5" t="s">
        <v>429</v>
      </c>
      <c r="I547" s="5" t="s">
        <v>31</v>
      </c>
      <c r="J547" s="5" t="s">
        <v>117</v>
      </c>
      <c r="K547" s="5" t="s">
        <v>657</v>
      </c>
      <c r="L547" s="5" t="s">
        <v>4903</v>
      </c>
      <c r="M547" s="5" t="s">
        <v>53</v>
      </c>
      <c r="N547" s="5" t="s">
        <v>55</v>
      </c>
      <c r="O547" s="5"/>
      <c r="P547" s="5"/>
      <c r="Q547" s="5"/>
      <c r="R547" s="5"/>
      <c r="S547" s="5"/>
      <c r="T547" s="5"/>
      <c r="U547" s="5"/>
      <c r="V547" s="5"/>
      <c r="W547" s="5"/>
      <c r="X547" s="5"/>
      <c r="Y547" s="5"/>
      <c r="Z547" s="5"/>
      <c r="AA547" s="5"/>
      <c r="AB547" s="5"/>
      <c r="AC547" s="5"/>
    </row>
    <row r="548" spans="1:29" ht="21" customHeight="1">
      <c r="A548" s="5" t="s">
        <v>4906</v>
      </c>
      <c r="B548" s="5" t="s">
        <v>4908</v>
      </c>
      <c r="C548" s="5" t="s">
        <v>27</v>
      </c>
      <c r="D548" s="5" t="s">
        <v>47</v>
      </c>
      <c r="E548" s="5" t="s">
        <v>45</v>
      </c>
      <c r="F548" s="11">
        <v>13</v>
      </c>
      <c r="G548" s="11">
        <v>17</v>
      </c>
      <c r="H548" s="5" t="s">
        <v>429</v>
      </c>
      <c r="I548" s="9" t="s">
        <v>47</v>
      </c>
      <c r="J548" s="5" t="s">
        <v>68</v>
      </c>
      <c r="K548" s="5" t="s">
        <v>4911</v>
      </c>
      <c r="L548" s="5" t="s">
        <v>4912</v>
      </c>
      <c r="M548" s="5" t="s">
        <v>100</v>
      </c>
      <c r="N548" s="5" t="s">
        <v>38</v>
      </c>
      <c r="O548" s="5"/>
      <c r="P548" s="5"/>
      <c r="Q548" s="5"/>
      <c r="R548" s="5"/>
      <c r="S548" s="5"/>
      <c r="T548" s="5"/>
      <c r="U548" s="5"/>
      <c r="V548" s="5"/>
      <c r="W548" s="5"/>
      <c r="X548" s="5"/>
      <c r="Y548" s="5"/>
      <c r="Z548" s="5"/>
      <c r="AA548" s="5"/>
      <c r="AB548" s="5"/>
      <c r="AC548" s="5"/>
    </row>
    <row r="549" spans="1:29" ht="21" customHeight="1">
      <c r="A549" s="5" t="s">
        <v>130</v>
      </c>
      <c r="B549" s="5" t="s">
        <v>4916</v>
      </c>
      <c r="C549" s="5" t="s">
        <v>27</v>
      </c>
      <c r="D549" s="5" t="s">
        <v>75</v>
      </c>
      <c r="E549" s="5" t="s">
        <v>45</v>
      </c>
      <c r="F549" s="11">
        <v>13</v>
      </c>
      <c r="G549" s="11">
        <v>21</v>
      </c>
      <c r="H549" s="5" t="s">
        <v>4919</v>
      </c>
      <c r="I549" s="5" t="s">
        <v>108</v>
      </c>
      <c r="J549" s="5" t="s">
        <v>57</v>
      </c>
      <c r="K549" s="5" t="s">
        <v>4921</v>
      </c>
      <c r="L549" s="5" t="s">
        <v>4924</v>
      </c>
      <c r="M549" s="5" t="s">
        <v>37</v>
      </c>
      <c r="N549" s="5" t="s">
        <v>55</v>
      </c>
      <c r="O549" s="5"/>
      <c r="P549" s="5"/>
      <c r="Q549" s="5"/>
      <c r="R549" s="5"/>
      <c r="S549" s="5"/>
      <c r="T549" s="5"/>
      <c r="U549" s="5"/>
      <c r="V549" s="5"/>
      <c r="W549" s="5"/>
      <c r="X549" s="5"/>
      <c r="Y549" s="5"/>
      <c r="Z549" s="5"/>
      <c r="AA549" s="5"/>
      <c r="AB549" s="5"/>
      <c r="AC549" s="5"/>
    </row>
    <row r="550" spans="1:29" ht="21" customHeight="1">
      <c r="A550" s="5" t="s">
        <v>130</v>
      </c>
      <c r="B550" s="5" t="s">
        <v>4928</v>
      </c>
      <c r="C550" s="5" t="s">
        <v>27</v>
      </c>
      <c r="D550" s="5" t="s">
        <v>199</v>
      </c>
      <c r="E550" s="5" t="s">
        <v>45</v>
      </c>
      <c r="F550" s="11">
        <v>13</v>
      </c>
      <c r="G550" s="11">
        <v>21</v>
      </c>
      <c r="H550" s="5" t="s">
        <v>4919</v>
      </c>
      <c r="I550" s="5" t="s">
        <v>31</v>
      </c>
      <c r="J550" s="5" t="s">
        <v>1471</v>
      </c>
      <c r="K550" s="5" t="s">
        <v>4930</v>
      </c>
      <c r="L550" s="5"/>
      <c r="M550" s="5" t="s">
        <v>100</v>
      </c>
      <c r="N550" s="5" t="s">
        <v>271</v>
      </c>
      <c r="O550" s="5"/>
      <c r="P550" s="5"/>
      <c r="Q550" s="5"/>
      <c r="R550" s="5"/>
      <c r="S550" s="5"/>
      <c r="T550" s="5"/>
      <c r="U550" s="5"/>
      <c r="V550" s="5"/>
      <c r="W550" s="5"/>
      <c r="X550" s="5"/>
      <c r="Y550" s="5"/>
      <c r="Z550" s="5"/>
      <c r="AA550" s="5"/>
      <c r="AB550" s="5"/>
      <c r="AC550" s="5"/>
    </row>
    <row r="551" spans="1:29" ht="21" customHeight="1">
      <c r="A551" s="5" t="s">
        <v>743</v>
      </c>
      <c r="B551" s="5" t="s">
        <v>1124</v>
      </c>
      <c r="C551" s="5" t="s">
        <v>27</v>
      </c>
      <c r="D551" s="5" t="s">
        <v>75</v>
      </c>
      <c r="E551" s="5" t="s">
        <v>29</v>
      </c>
      <c r="F551" s="7">
        <v>13</v>
      </c>
      <c r="G551" s="7">
        <v>25</v>
      </c>
      <c r="H551" s="5" t="s">
        <v>1127</v>
      </c>
      <c r="I551" s="5" t="s">
        <v>108</v>
      </c>
      <c r="J551" s="5" t="s">
        <v>430</v>
      </c>
      <c r="K551" s="5" t="s">
        <v>1130</v>
      </c>
      <c r="L551" s="5"/>
      <c r="M551" s="5" t="s">
        <v>37</v>
      </c>
      <c r="N551" s="5" t="s">
        <v>55</v>
      </c>
      <c r="O551" s="5"/>
      <c r="P551" s="5"/>
      <c r="Q551" s="5"/>
      <c r="R551" s="5"/>
      <c r="S551" s="5"/>
      <c r="T551" s="5"/>
      <c r="U551" s="5"/>
      <c r="V551" s="5"/>
      <c r="W551" s="5"/>
      <c r="X551" s="5"/>
      <c r="Y551" s="5"/>
      <c r="Z551" s="5"/>
      <c r="AA551" s="5"/>
      <c r="AB551" s="5"/>
      <c r="AC551" s="5"/>
    </row>
    <row r="552" spans="1:29" ht="21" customHeight="1">
      <c r="A552" s="5" t="s">
        <v>3986</v>
      </c>
      <c r="B552" s="5" t="s">
        <v>4936</v>
      </c>
      <c r="C552" s="5" t="s">
        <v>170</v>
      </c>
      <c r="D552" s="5" t="s">
        <v>378</v>
      </c>
      <c r="E552" s="5" t="s">
        <v>45</v>
      </c>
      <c r="F552" s="7">
        <v>13</v>
      </c>
      <c r="G552" s="7">
        <v>20</v>
      </c>
      <c r="H552" s="5" t="s">
        <v>2677</v>
      </c>
      <c r="I552" s="5" t="s">
        <v>108</v>
      </c>
      <c r="J552" s="5" t="s">
        <v>76</v>
      </c>
      <c r="K552" s="5" t="s">
        <v>4940</v>
      </c>
      <c r="L552" s="5" t="s">
        <v>4942</v>
      </c>
      <c r="M552" s="5" t="s">
        <v>37</v>
      </c>
      <c r="N552" s="5" t="s">
        <v>55</v>
      </c>
      <c r="O552" s="5"/>
      <c r="P552" s="5"/>
      <c r="Q552" s="5"/>
      <c r="R552" s="5"/>
      <c r="S552" s="5"/>
      <c r="T552" s="5"/>
      <c r="U552" s="5"/>
      <c r="V552" s="5"/>
      <c r="W552" s="5"/>
      <c r="X552" s="5"/>
      <c r="Y552" s="5"/>
      <c r="Z552" s="5"/>
      <c r="AA552" s="5"/>
      <c r="AB552" s="5"/>
      <c r="AC552" s="5"/>
    </row>
    <row r="553" spans="1:29" ht="21" customHeight="1">
      <c r="A553" s="5" t="s">
        <v>2091</v>
      </c>
      <c r="B553" s="5" t="s">
        <v>4945</v>
      </c>
      <c r="C553" s="5" t="s">
        <v>170</v>
      </c>
      <c r="D553" s="5" t="s">
        <v>47</v>
      </c>
      <c r="E553" s="5" t="s">
        <v>29</v>
      </c>
      <c r="F553" s="7">
        <v>13</v>
      </c>
      <c r="G553" s="7">
        <v>25</v>
      </c>
      <c r="H553" s="5" t="s">
        <v>1127</v>
      </c>
      <c r="I553" s="5" t="s">
        <v>66</v>
      </c>
      <c r="J553" s="5" t="s">
        <v>2426</v>
      </c>
      <c r="K553" s="5" t="s">
        <v>4950</v>
      </c>
      <c r="L553" s="5" t="s">
        <v>4951</v>
      </c>
      <c r="M553" s="5" t="s">
        <v>53</v>
      </c>
      <c r="N553" s="5" t="s">
        <v>55</v>
      </c>
      <c r="O553" s="5"/>
      <c r="P553" s="5"/>
      <c r="Q553" s="5"/>
      <c r="R553" s="5"/>
      <c r="S553" s="5"/>
      <c r="T553" s="5"/>
      <c r="U553" s="5"/>
      <c r="V553" s="5"/>
      <c r="W553" s="5"/>
      <c r="X553" s="5"/>
      <c r="Y553" s="5"/>
      <c r="Z553" s="5"/>
      <c r="AA553" s="5"/>
      <c r="AB553" s="5"/>
      <c r="AC553" s="5"/>
    </row>
    <row r="554" spans="1:29" ht="21" customHeight="1">
      <c r="A554" s="5" t="s">
        <v>631</v>
      </c>
      <c r="B554" s="5" t="s">
        <v>4956</v>
      </c>
      <c r="C554" s="5" t="s">
        <v>41</v>
      </c>
      <c r="D554" s="5" t="s">
        <v>448</v>
      </c>
      <c r="E554" s="5" t="s">
        <v>45</v>
      </c>
      <c r="F554" s="7">
        <v>13</v>
      </c>
      <c r="G554" s="7">
        <v>20</v>
      </c>
      <c r="H554" s="5" t="s">
        <v>2677</v>
      </c>
      <c r="I554" s="5" t="s">
        <v>108</v>
      </c>
      <c r="J554" s="5" t="s">
        <v>1556</v>
      </c>
      <c r="K554" s="5" t="s">
        <v>4960</v>
      </c>
      <c r="L554" s="5" t="s">
        <v>4962</v>
      </c>
      <c r="M554" s="5" t="s">
        <v>648</v>
      </c>
      <c r="N554" s="5" t="s">
        <v>55</v>
      </c>
      <c r="O554" s="5"/>
      <c r="P554" s="5"/>
      <c r="Q554" s="5"/>
      <c r="R554" s="5"/>
      <c r="S554" s="5"/>
      <c r="T554" s="5"/>
      <c r="U554" s="5"/>
      <c r="V554" s="5"/>
      <c r="W554" s="5"/>
      <c r="X554" s="5"/>
      <c r="Y554" s="5"/>
      <c r="Z554" s="5"/>
      <c r="AA554" s="5"/>
      <c r="AB554" s="5"/>
      <c r="AC554" s="5"/>
    </row>
    <row r="555" spans="1:29" ht="21" customHeight="1">
      <c r="A555" s="5" t="s">
        <v>130</v>
      </c>
      <c r="B555" s="5" t="s">
        <v>4967</v>
      </c>
      <c r="C555" s="5" t="s">
        <v>170</v>
      </c>
      <c r="D555" s="5" t="s">
        <v>390</v>
      </c>
      <c r="E555" s="5" t="s">
        <v>45</v>
      </c>
      <c r="F555" s="7">
        <v>13</v>
      </c>
      <c r="G555" s="7">
        <v>18</v>
      </c>
      <c r="H555" s="5" t="s">
        <v>1444</v>
      </c>
      <c r="I555" s="5" t="s">
        <v>108</v>
      </c>
      <c r="J555" s="5" t="s">
        <v>48</v>
      </c>
      <c r="K555" s="5"/>
      <c r="L555" s="5" t="s">
        <v>4973</v>
      </c>
      <c r="M555" s="5" t="s">
        <v>37</v>
      </c>
      <c r="N555" s="5" t="s">
        <v>55</v>
      </c>
      <c r="O555" s="5"/>
      <c r="P555" s="5"/>
      <c r="Q555" s="5"/>
      <c r="R555" s="5"/>
      <c r="S555" s="5"/>
      <c r="T555" s="5"/>
      <c r="U555" s="5"/>
      <c r="V555" s="5"/>
      <c r="W555" s="5"/>
      <c r="X555" s="5"/>
      <c r="Y555" s="5"/>
      <c r="Z555" s="5"/>
      <c r="AA555" s="5"/>
      <c r="AB555" s="5"/>
      <c r="AC555" s="5"/>
    </row>
    <row r="556" spans="1:29" ht="21" customHeight="1">
      <c r="A556" s="5" t="s">
        <v>130</v>
      </c>
      <c r="B556" s="5" t="s">
        <v>4977</v>
      </c>
      <c r="C556" s="5" t="s">
        <v>27</v>
      </c>
      <c r="D556" s="5" t="s">
        <v>75</v>
      </c>
      <c r="E556" s="5" t="s">
        <v>45</v>
      </c>
      <c r="F556" s="7">
        <v>13</v>
      </c>
      <c r="G556" s="7">
        <v>22</v>
      </c>
      <c r="H556" s="5" t="s">
        <v>4979</v>
      </c>
      <c r="I556" s="5" t="s">
        <v>108</v>
      </c>
      <c r="J556" s="5" t="s">
        <v>459</v>
      </c>
      <c r="K556" s="5" t="s">
        <v>4981</v>
      </c>
      <c r="L556" s="5" t="s">
        <v>4982</v>
      </c>
      <c r="M556" s="5" t="s">
        <v>53</v>
      </c>
      <c r="N556" s="5" t="s">
        <v>55</v>
      </c>
      <c r="O556" s="5"/>
      <c r="P556" s="5"/>
      <c r="Q556" s="5"/>
      <c r="R556" s="5"/>
      <c r="S556" s="5"/>
      <c r="T556" s="5"/>
      <c r="U556" s="5"/>
      <c r="V556" s="5"/>
      <c r="W556" s="5"/>
      <c r="X556" s="5"/>
      <c r="Y556" s="5"/>
      <c r="Z556" s="5"/>
      <c r="AA556" s="5"/>
      <c r="AB556" s="5"/>
      <c r="AC556" s="5"/>
    </row>
    <row r="557" spans="1:29" ht="21" customHeight="1">
      <c r="A557" s="5" t="s">
        <v>130</v>
      </c>
      <c r="B557" s="5" t="s">
        <v>1288</v>
      </c>
      <c r="C557" s="5" t="s">
        <v>27</v>
      </c>
      <c r="D557" s="5" t="s">
        <v>54</v>
      </c>
      <c r="E557" s="5" t="s">
        <v>45</v>
      </c>
      <c r="F557" s="7">
        <v>13</v>
      </c>
      <c r="G557" s="7">
        <v>20</v>
      </c>
      <c r="H557" s="5" t="s">
        <v>2677</v>
      </c>
      <c r="I557" s="5" t="s">
        <v>108</v>
      </c>
      <c r="J557" s="5" t="s">
        <v>126</v>
      </c>
      <c r="K557" s="5"/>
      <c r="L557" s="5" t="s">
        <v>4992</v>
      </c>
      <c r="M557" s="5" t="s">
        <v>167</v>
      </c>
      <c r="N557" s="5" t="s">
        <v>55</v>
      </c>
      <c r="O557" s="5"/>
      <c r="P557" s="5"/>
      <c r="Q557" s="5"/>
      <c r="R557" s="5"/>
      <c r="S557" s="5"/>
      <c r="T557" s="5"/>
      <c r="U557" s="5"/>
      <c r="V557" s="5"/>
      <c r="W557" s="5"/>
      <c r="X557" s="5"/>
      <c r="Y557" s="5"/>
      <c r="Z557" s="5"/>
      <c r="AA557" s="5"/>
      <c r="AB557" s="5"/>
      <c r="AC557" s="5"/>
    </row>
    <row r="558" spans="1:29" ht="21" customHeight="1">
      <c r="A558" s="5" t="s">
        <v>130</v>
      </c>
      <c r="B558" s="5" t="s">
        <v>4994</v>
      </c>
      <c r="C558" s="5" t="s">
        <v>27</v>
      </c>
      <c r="D558" s="5" t="s">
        <v>85</v>
      </c>
      <c r="E558" s="5" t="s">
        <v>45</v>
      </c>
      <c r="F558" s="7">
        <v>13</v>
      </c>
      <c r="G558" s="7">
        <v>26</v>
      </c>
      <c r="H558" s="5" t="s">
        <v>4997</v>
      </c>
      <c r="I558" s="5" t="s">
        <v>125</v>
      </c>
      <c r="J558" s="5" t="s">
        <v>57</v>
      </c>
      <c r="K558" s="5"/>
      <c r="L558" s="5" t="s">
        <v>4998</v>
      </c>
      <c r="M558" s="5" t="s">
        <v>53</v>
      </c>
      <c r="N558" s="5" t="s">
        <v>89</v>
      </c>
      <c r="O558" s="5"/>
      <c r="P558" s="5"/>
      <c r="Q558" s="5"/>
      <c r="R558" s="5"/>
      <c r="S558" s="5"/>
      <c r="T558" s="5"/>
      <c r="U558" s="5"/>
      <c r="V558" s="5"/>
      <c r="W558" s="5"/>
      <c r="X558" s="5"/>
      <c r="Y558" s="5"/>
      <c r="Z558" s="5"/>
      <c r="AA558" s="5"/>
      <c r="AB558" s="5"/>
      <c r="AC558" s="5"/>
    </row>
    <row r="559" spans="1:29" ht="21" customHeight="1">
      <c r="A559" s="5" t="s">
        <v>5001</v>
      </c>
      <c r="B559" s="5" t="s">
        <v>5002</v>
      </c>
      <c r="C559" s="5" t="s">
        <v>170</v>
      </c>
      <c r="D559" s="5" t="s">
        <v>390</v>
      </c>
      <c r="E559" s="5" t="s">
        <v>45</v>
      </c>
      <c r="F559" s="7">
        <v>13</v>
      </c>
      <c r="G559" s="7">
        <v>26</v>
      </c>
      <c r="H559" s="5" t="s">
        <v>4997</v>
      </c>
      <c r="I559" s="5" t="s">
        <v>108</v>
      </c>
      <c r="J559" s="5" t="s">
        <v>252</v>
      </c>
      <c r="K559" s="5" t="s">
        <v>4355</v>
      </c>
      <c r="L559" s="5" t="s">
        <v>5008</v>
      </c>
      <c r="M559" s="5" t="s">
        <v>37</v>
      </c>
      <c r="N559" s="5" t="s">
        <v>55</v>
      </c>
      <c r="O559" s="5"/>
      <c r="P559" s="5"/>
      <c r="Q559" s="5"/>
      <c r="R559" s="5"/>
      <c r="S559" s="5"/>
      <c r="T559" s="5"/>
      <c r="U559" s="5"/>
      <c r="V559" s="5"/>
      <c r="W559" s="5"/>
      <c r="X559" s="5"/>
      <c r="Y559" s="5"/>
      <c r="Z559" s="5"/>
      <c r="AA559" s="5"/>
      <c r="AB559" s="5"/>
      <c r="AC559" s="5"/>
    </row>
    <row r="560" spans="1:29" ht="21" customHeight="1">
      <c r="A560" s="5" t="s">
        <v>5010</v>
      </c>
      <c r="B560" s="5" t="s">
        <v>1786</v>
      </c>
      <c r="C560" s="5" t="s">
        <v>170</v>
      </c>
      <c r="D560" s="5" t="s">
        <v>378</v>
      </c>
      <c r="E560" s="5" t="s">
        <v>29</v>
      </c>
      <c r="F560" s="7">
        <v>13</v>
      </c>
      <c r="G560" s="7">
        <v>18</v>
      </c>
      <c r="H560" s="5" t="s">
        <v>1444</v>
      </c>
      <c r="I560" s="5" t="s">
        <v>108</v>
      </c>
      <c r="J560" s="5" t="s">
        <v>252</v>
      </c>
      <c r="K560" s="5"/>
      <c r="L560" s="5" t="s">
        <v>5011</v>
      </c>
      <c r="M560" s="5" t="s">
        <v>42</v>
      </c>
      <c r="N560" s="5" t="s">
        <v>38</v>
      </c>
      <c r="O560" s="5"/>
      <c r="P560" s="5"/>
      <c r="Q560" s="5"/>
      <c r="R560" s="5"/>
      <c r="S560" s="5"/>
      <c r="T560" s="5"/>
      <c r="U560" s="5"/>
      <c r="V560" s="5"/>
      <c r="W560" s="5"/>
      <c r="X560" s="5"/>
      <c r="Y560" s="5"/>
      <c r="Z560" s="5"/>
      <c r="AA560" s="5"/>
      <c r="AB560" s="5"/>
      <c r="AC560" s="5"/>
    </row>
    <row r="561" spans="1:29" ht="21" customHeight="1">
      <c r="A561" s="5" t="s">
        <v>5018</v>
      </c>
      <c r="B561" s="5" t="s">
        <v>5019</v>
      </c>
      <c r="C561" s="5" t="s">
        <v>27</v>
      </c>
      <c r="D561" s="5" t="s">
        <v>575</v>
      </c>
      <c r="E561" s="5" t="s">
        <v>45</v>
      </c>
      <c r="F561" s="7">
        <v>13</v>
      </c>
      <c r="G561" s="7">
        <v>20</v>
      </c>
      <c r="H561" s="5" t="s">
        <v>2677</v>
      </c>
      <c r="I561" s="5" t="s">
        <v>108</v>
      </c>
      <c r="J561" s="5" t="s">
        <v>4617</v>
      </c>
      <c r="K561" s="5" t="s">
        <v>5024</v>
      </c>
      <c r="L561" s="5" t="s">
        <v>5025</v>
      </c>
      <c r="M561" s="5" t="s">
        <v>37</v>
      </c>
      <c r="N561" s="5" t="s">
        <v>55</v>
      </c>
      <c r="O561" s="5"/>
      <c r="P561" s="5"/>
      <c r="Q561" s="5"/>
      <c r="R561" s="5"/>
      <c r="S561" s="5"/>
      <c r="T561" s="5"/>
      <c r="U561" s="5"/>
      <c r="V561" s="5"/>
      <c r="W561" s="5"/>
      <c r="X561" s="5"/>
      <c r="Y561" s="5"/>
      <c r="Z561" s="5"/>
      <c r="AA561" s="5"/>
      <c r="AB561" s="5"/>
      <c r="AC561" s="5"/>
    </row>
    <row r="562" spans="1:29" ht="21" customHeight="1">
      <c r="A562" s="5" t="s">
        <v>5030</v>
      </c>
      <c r="B562" s="5" t="s">
        <v>5031</v>
      </c>
      <c r="C562" s="5" t="s">
        <v>170</v>
      </c>
      <c r="D562" s="5" t="s">
        <v>47</v>
      </c>
      <c r="E562" s="5" t="s">
        <v>45</v>
      </c>
      <c r="F562" s="11">
        <v>13</v>
      </c>
      <c r="G562" s="11">
        <v>25</v>
      </c>
      <c r="H562" s="5" t="s">
        <v>592</v>
      </c>
      <c r="I562" s="5" t="s">
        <v>108</v>
      </c>
      <c r="J562" s="5" t="s">
        <v>5034</v>
      </c>
      <c r="K562" s="5" t="s">
        <v>5035</v>
      </c>
      <c r="L562" s="5" t="s">
        <v>5038</v>
      </c>
      <c r="M562" s="5" t="s">
        <v>37</v>
      </c>
      <c r="N562" s="5" t="s">
        <v>55</v>
      </c>
      <c r="O562" s="5"/>
      <c r="P562" s="5"/>
      <c r="Q562" s="5"/>
      <c r="R562" s="5"/>
      <c r="S562" s="5"/>
      <c r="T562" s="5"/>
      <c r="U562" s="5"/>
      <c r="V562" s="5"/>
      <c r="W562" s="5"/>
      <c r="X562" s="5"/>
      <c r="Y562" s="5"/>
      <c r="Z562" s="5"/>
      <c r="AA562" s="5"/>
      <c r="AB562" s="5"/>
      <c r="AC562" s="5"/>
    </row>
    <row r="563" spans="1:29" ht="21" customHeight="1">
      <c r="A563" s="5" t="s">
        <v>1222</v>
      </c>
      <c r="B563" s="5" t="s">
        <v>1223</v>
      </c>
      <c r="C563" s="5" t="s">
        <v>27</v>
      </c>
      <c r="D563" s="5" t="s">
        <v>85</v>
      </c>
      <c r="E563" s="5" t="s">
        <v>45</v>
      </c>
      <c r="F563" s="11">
        <v>13</v>
      </c>
      <c r="G563" s="11">
        <v>25</v>
      </c>
      <c r="H563" s="5" t="s">
        <v>592</v>
      </c>
      <c r="I563" s="5" t="s">
        <v>108</v>
      </c>
      <c r="J563" s="5" t="s">
        <v>126</v>
      </c>
      <c r="K563" s="5" t="s">
        <v>1224</v>
      </c>
      <c r="L563" s="5" t="s">
        <v>1225</v>
      </c>
      <c r="M563" s="5" t="s">
        <v>53</v>
      </c>
      <c r="N563" s="5" t="s">
        <v>55</v>
      </c>
      <c r="O563" s="5"/>
      <c r="P563" s="5"/>
      <c r="Q563" s="5"/>
      <c r="R563" s="5"/>
      <c r="S563" s="5"/>
      <c r="T563" s="5"/>
      <c r="U563" s="5"/>
      <c r="V563" s="5"/>
      <c r="W563" s="5"/>
      <c r="X563" s="5"/>
      <c r="Y563" s="5"/>
      <c r="Z563" s="5"/>
      <c r="AA563" s="5"/>
      <c r="AB563" s="5"/>
      <c r="AC563" s="5"/>
    </row>
    <row r="564" spans="1:29" ht="21" customHeight="1">
      <c r="A564" s="5" t="s">
        <v>5047</v>
      </c>
      <c r="B564" s="5" t="s">
        <v>3078</v>
      </c>
      <c r="C564" s="5" t="s">
        <v>27</v>
      </c>
      <c r="D564" s="5" t="s">
        <v>47</v>
      </c>
      <c r="E564" s="5" t="s">
        <v>45</v>
      </c>
      <c r="F564" s="11">
        <v>13</v>
      </c>
      <c r="G564" s="11">
        <v>25</v>
      </c>
      <c r="H564" s="5" t="s">
        <v>592</v>
      </c>
      <c r="I564" s="5" t="s">
        <v>31</v>
      </c>
      <c r="J564" s="5" t="s">
        <v>3081</v>
      </c>
      <c r="K564" s="5" t="s">
        <v>3082</v>
      </c>
      <c r="L564" s="5" t="s">
        <v>5050</v>
      </c>
      <c r="M564" s="5" t="s">
        <v>53</v>
      </c>
      <c r="N564" s="5" t="s">
        <v>38</v>
      </c>
      <c r="O564" s="5"/>
      <c r="P564" s="5"/>
      <c r="Q564" s="5"/>
      <c r="R564" s="5"/>
      <c r="S564" s="5"/>
      <c r="T564" s="5"/>
      <c r="U564" s="5"/>
      <c r="V564" s="5"/>
      <c r="W564" s="5"/>
      <c r="X564" s="5"/>
      <c r="Y564" s="5"/>
      <c r="Z564" s="5"/>
      <c r="AA564" s="5"/>
      <c r="AB564" s="5"/>
      <c r="AC564" s="5"/>
    </row>
    <row r="565" spans="1:29" ht="21" customHeight="1">
      <c r="A565" s="5" t="s">
        <v>829</v>
      </c>
      <c r="B565" s="5" t="s">
        <v>5053</v>
      </c>
      <c r="C565" s="5" t="s">
        <v>41</v>
      </c>
      <c r="D565" s="5" t="s">
        <v>94</v>
      </c>
      <c r="E565" s="5" t="s">
        <v>45</v>
      </c>
      <c r="F565" s="7">
        <v>14</v>
      </c>
      <c r="G565" s="7">
        <v>22</v>
      </c>
      <c r="H565" s="5" t="s">
        <v>2020</v>
      </c>
      <c r="I565" s="5" t="s">
        <v>66</v>
      </c>
      <c r="J565" s="5" t="s">
        <v>110</v>
      </c>
      <c r="K565" s="5" t="s">
        <v>5060</v>
      </c>
      <c r="L565" s="5" t="s">
        <v>5062</v>
      </c>
      <c r="M565" s="5" t="s">
        <v>53</v>
      </c>
      <c r="N565" s="5" t="s">
        <v>55</v>
      </c>
      <c r="O565" s="5"/>
      <c r="P565" s="5"/>
      <c r="Q565" s="5"/>
      <c r="R565" s="5"/>
      <c r="S565" s="5"/>
      <c r="T565" s="5"/>
      <c r="U565" s="5"/>
      <c r="V565" s="5"/>
      <c r="W565" s="5"/>
      <c r="X565" s="5"/>
      <c r="Y565" s="5"/>
      <c r="Z565" s="5"/>
      <c r="AA565" s="5"/>
      <c r="AB565" s="5"/>
      <c r="AC565" s="5"/>
    </row>
    <row r="566" spans="1:29" ht="21" customHeight="1">
      <c r="A566" s="5" t="s">
        <v>1099</v>
      </c>
      <c r="B566" s="5" t="s">
        <v>5068</v>
      </c>
      <c r="C566" s="5" t="s">
        <v>27</v>
      </c>
      <c r="D566" s="5" t="s">
        <v>119</v>
      </c>
      <c r="E566" s="5" t="s">
        <v>45</v>
      </c>
      <c r="F566" s="7">
        <v>14</v>
      </c>
      <c r="G566" s="7">
        <v>28</v>
      </c>
      <c r="H566" s="5" t="s">
        <v>5070</v>
      </c>
      <c r="I566" s="5" t="s">
        <v>108</v>
      </c>
      <c r="J566" s="5" t="s">
        <v>537</v>
      </c>
      <c r="K566" s="5" t="s">
        <v>5071</v>
      </c>
      <c r="L566" s="5" t="s">
        <v>5073</v>
      </c>
      <c r="M566" s="5" t="s">
        <v>37</v>
      </c>
      <c r="N566" s="5" t="s">
        <v>237</v>
      </c>
      <c r="O566" s="5"/>
      <c r="P566" s="5"/>
      <c r="Q566" s="5"/>
      <c r="R566" s="5"/>
      <c r="S566" s="5"/>
      <c r="T566" s="5"/>
      <c r="U566" s="5"/>
      <c r="V566" s="5"/>
      <c r="W566" s="5"/>
      <c r="X566" s="5"/>
      <c r="Y566" s="5"/>
      <c r="Z566" s="5"/>
      <c r="AA566" s="5"/>
      <c r="AB566" s="5"/>
      <c r="AC566" s="5"/>
    </row>
    <row r="567" spans="1:29" ht="21" customHeight="1">
      <c r="A567" s="5" t="s">
        <v>130</v>
      </c>
      <c r="B567" s="5" t="s">
        <v>5076</v>
      </c>
      <c r="C567" s="5" t="s">
        <v>27</v>
      </c>
      <c r="D567" s="5" t="s">
        <v>80</v>
      </c>
      <c r="E567" s="5" t="s">
        <v>45</v>
      </c>
      <c r="F567" s="7">
        <v>14</v>
      </c>
      <c r="G567" s="7">
        <v>18</v>
      </c>
      <c r="H567" s="5" t="s">
        <v>3346</v>
      </c>
      <c r="I567" s="5" t="s">
        <v>108</v>
      </c>
      <c r="J567" s="5" t="s">
        <v>57</v>
      </c>
      <c r="K567" s="5"/>
      <c r="L567" s="5" t="s">
        <v>5079</v>
      </c>
      <c r="M567" s="5" t="s">
        <v>42</v>
      </c>
      <c r="N567" s="5" t="s">
        <v>89</v>
      </c>
      <c r="O567" s="5"/>
      <c r="P567" s="5"/>
      <c r="Q567" s="5"/>
      <c r="R567" s="5"/>
      <c r="S567" s="5"/>
      <c r="T567" s="5"/>
      <c r="U567" s="5"/>
      <c r="V567" s="5"/>
      <c r="W567" s="5"/>
      <c r="X567" s="5"/>
      <c r="Y567" s="5"/>
      <c r="Z567" s="5"/>
      <c r="AA567" s="5"/>
      <c r="AB567" s="5"/>
      <c r="AC567" s="5"/>
    </row>
    <row r="568" spans="1:29" ht="21" customHeight="1">
      <c r="A568" s="5" t="s">
        <v>5081</v>
      </c>
      <c r="B568" s="5" t="s">
        <v>5082</v>
      </c>
      <c r="C568" s="5" t="s">
        <v>170</v>
      </c>
      <c r="D568" s="5" t="s">
        <v>1759</v>
      </c>
      <c r="E568" s="5" t="s">
        <v>29</v>
      </c>
      <c r="F568" s="7">
        <v>14</v>
      </c>
      <c r="G568" s="7">
        <v>20</v>
      </c>
      <c r="H568" s="5" t="s">
        <v>1289</v>
      </c>
      <c r="I568" s="5" t="s">
        <v>66</v>
      </c>
      <c r="J568" s="5" t="s">
        <v>76</v>
      </c>
      <c r="K568" s="5" t="s">
        <v>5086</v>
      </c>
      <c r="L568" s="5" t="s">
        <v>5087</v>
      </c>
      <c r="M568" s="5" t="s">
        <v>37</v>
      </c>
      <c r="N568" s="5" t="s">
        <v>55</v>
      </c>
      <c r="O568" s="5"/>
      <c r="P568" s="5"/>
      <c r="Q568" s="5"/>
      <c r="R568" s="5"/>
      <c r="S568" s="5"/>
      <c r="T568" s="5"/>
      <c r="U568" s="5"/>
      <c r="V568" s="5"/>
      <c r="W568" s="5"/>
      <c r="X568" s="5"/>
      <c r="Y568" s="5"/>
      <c r="Z568" s="5"/>
      <c r="AA568" s="5"/>
      <c r="AB568" s="5"/>
      <c r="AC568" s="5"/>
    </row>
    <row r="569" spans="1:29" ht="21" customHeight="1">
      <c r="A569" s="5" t="s">
        <v>631</v>
      </c>
      <c r="B569" s="5" t="s">
        <v>5091</v>
      </c>
      <c r="C569" s="5" t="s">
        <v>170</v>
      </c>
      <c r="D569" s="5" t="s">
        <v>378</v>
      </c>
      <c r="E569" s="5" t="s">
        <v>45</v>
      </c>
      <c r="F569" s="7">
        <v>14</v>
      </c>
      <c r="G569" s="7">
        <v>20</v>
      </c>
      <c r="H569" s="5" t="s">
        <v>1289</v>
      </c>
      <c r="I569" s="5" t="s">
        <v>108</v>
      </c>
      <c r="J569" s="5" t="s">
        <v>224</v>
      </c>
      <c r="K569" s="5" t="s">
        <v>5099</v>
      </c>
      <c r="L569" s="5" t="s">
        <v>5100</v>
      </c>
      <c r="M569" s="5" t="s">
        <v>37</v>
      </c>
      <c r="N569" s="5" t="s">
        <v>55</v>
      </c>
      <c r="O569" s="5"/>
      <c r="P569" s="5"/>
      <c r="Q569" s="5"/>
      <c r="R569" s="5"/>
      <c r="S569" s="5"/>
      <c r="T569" s="5"/>
      <c r="U569" s="5"/>
      <c r="V569" s="5"/>
      <c r="W569" s="5"/>
      <c r="X569" s="5"/>
      <c r="Y569" s="5"/>
      <c r="Z569" s="5"/>
      <c r="AA569" s="5"/>
      <c r="AB569" s="5"/>
      <c r="AC569" s="5"/>
    </row>
    <row r="570" spans="1:29" ht="21" customHeight="1">
      <c r="A570" s="5" t="s">
        <v>5104</v>
      </c>
      <c r="B570" s="5" t="s">
        <v>5105</v>
      </c>
      <c r="C570" s="5" t="s">
        <v>41</v>
      </c>
      <c r="D570" s="5" t="s">
        <v>169</v>
      </c>
      <c r="E570" s="5" t="s">
        <v>45</v>
      </c>
      <c r="F570" s="7">
        <v>14</v>
      </c>
      <c r="G570" s="7">
        <v>23</v>
      </c>
      <c r="H570" s="5" t="s">
        <v>5106</v>
      </c>
      <c r="I570" s="5" t="s">
        <v>31</v>
      </c>
      <c r="J570" s="5" t="s">
        <v>883</v>
      </c>
      <c r="K570" s="5" t="s">
        <v>5109</v>
      </c>
      <c r="L570" s="5" t="s">
        <v>5111</v>
      </c>
      <c r="M570" s="5" t="s">
        <v>167</v>
      </c>
      <c r="N570" s="5" t="s">
        <v>55</v>
      </c>
      <c r="O570" s="5"/>
      <c r="P570" s="5"/>
      <c r="Q570" s="5"/>
      <c r="R570" s="5"/>
      <c r="S570" s="5"/>
      <c r="T570" s="5"/>
      <c r="U570" s="5"/>
      <c r="V570" s="5"/>
      <c r="W570" s="5"/>
      <c r="X570" s="5"/>
      <c r="Y570" s="5"/>
      <c r="Z570" s="5"/>
      <c r="AA570" s="5"/>
      <c r="AB570" s="5"/>
      <c r="AC570" s="5"/>
    </row>
    <row r="571" spans="1:29" ht="21" customHeight="1">
      <c r="A571" s="5" t="s">
        <v>130</v>
      </c>
      <c r="B571" s="5" t="s">
        <v>5117</v>
      </c>
      <c r="C571" s="5" t="s">
        <v>170</v>
      </c>
      <c r="D571" s="5" t="s">
        <v>47</v>
      </c>
      <c r="E571" s="5" t="s">
        <v>45</v>
      </c>
      <c r="F571" s="7">
        <v>14</v>
      </c>
      <c r="G571" s="7">
        <v>27</v>
      </c>
      <c r="H571" s="5" t="s">
        <v>5120</v>
      </c>
      <c r="I571" s="5" t="s">
        <v>108</v>
      </c>
      <c r="J571" s="5" t="s">
        <v>1953</v>
      </c>
      <c r="K571" s="5" t="s">
        <v>5122</v>
      </c>
      <c r="L571" s="5" t="s">
        <v>5123</v>
      </c>
      <c r="M571" s="5" t="s">
        <v>42</v>
      </c>
      <c r="N571" s="5" t="s">
        <v>237</v>
      </c>
      <c r="O571" s="5"/>
      <c r="P571" s="5"/>
      <c r="Q571" s="5"/>
      <c r="R571" s="5"/>
      <c r="S571" s="5"/>
      <c r="T571" s="5"/>
      <c r="U571" s="5"/>
      <c r="V571" s="5"/>
      <c r="W571" s="5"/>
      <c r="X571" s="5"/>
      <c r="Y571" s="5"/>
      <c r="Z571" s="5"/>
      <c r="AA571" s="5"/>
      <c r="AB571" s="5"/>
      <c r="AC571" s="5"/>
    </row>
    <row r="572" spans="1:29" ht="21" customHeight="1">
      <c r="A572" s="5" t="s">
        <v>130</v>
      </c>
      <c r="B572" s="5" t="s">
        <v>5129</v>
      </c>
      <c r="C572" s="5" t="s">
        <v>20</v>
      </c>
      <c r="D572" s="5" t="s">
        <v>1616</v>
      </c>
      <c r="E572" s="5" t="s">
        <v>45</v>
      </c>
      <c r="F572" s="7">
        <v>14</v>
      </c>
      <c r="G572" s="7">
        <v>17</v>
      </c>
      <c r="H572" s="5" t="s">
        <v>5130</v>
      </c>
      <c r="I572" s="5" t="s">
        <v>66</v>
      </c>
      <c r="J572" s="5" t="s">
        <v>48</v>
      </c>
      <c r="K572" s="5" t="s">
        <v>5131</v>
      </c>
      <c r="L572" s="5"/>
      <c r="M572" s="5" t="s">
        <v>53</v>
      </c>
      <c r="N572" s="5" t="s">
        <v>55</v>
      </c>
      <c r="O572" s="5"/>
      <c r="P572" s="5"/>
      <c r="Q572" s="5"/>
      <c r="R572" s="5"/>
      <c r="S572" s="5"/>
      <c r="T572" s="5"/>
      <c r="U572" s="5"/>
      <c r="V572" s="5"/>
      <c r="W572" s="5"/>
      <c r="X572" s="5"/>
      <c r="Y572" s="5"/>
      <c r="Z572" s="5"/>
      <c r="AA572" s="5"/>
      <c r="AB572" s="5"/>
      <c r="AC572" s="5"/>
    </row>
    <row r="573" spans="1:29" ht="21" customHeight="1">
      <c r="A573" s="5" t="s">
        <v>654</v>
      </c>
      <c r="B573" s="5" t="s">
        <v>5134</v>
      </c>
      <c r="C573" s="5" t="s">
        <v>27</v>
      </c>
      <c r="D573" s="5" t="s">
        <v>212</v>
      </c>
      <c r="E573" s="5" t="s">
        <v>45</v>
      </c>
      <c r="F573" s="11">
        <v>15</v>
      </c>
      <c r="G573" s="11">
        <v>33</v>
      </c>
      <c r="H573" s="5" t="s">
        <v>5136</v>
      </c>
      <c r="I573" s="5" t="s">
        <v>108</v>
      </c>
      <c r="J573" s="5" t="s">
        <v>68</v>
      </c>
      <c r="K573" s="5" t="s">
        <v>5137</v>
      </c>
      <c r="L573" s="5" t="s">
        <v>5139</v>
      </c>
      <c r="M573" s="5" t="s">
        <v>100</v>
      </c>
      <c r="N573" s="5" t="s">
        <v>55</v>
      </c>
      <c r="O573" s="5"/>
      <c r="P573" s="5"/>
      <c r="Q573" s="5"/>
      <c r="R573" s="5"/>
      <c r="S573" s="5"/>
      <c r="T573" s="5"/>
      <c r="U573" s="5"/>
      <c r="V573" s="5"/>
      <c r="W573" s="5"/>
      <c r="X573" s="5"/>
      <c r="Y573" s="5"/>
      <c r="Z573" s="5"/>
      <c r="AA573" s="5"/>
      <c r="AB573" s="5"/>
      <c r="AC573" s="5"/>
    </row>
    <row r="574" spans="1:29" ht="21" customHeight="1">
      <c r="A574" s="5" t="s">
        <v>5144</v>
      </c>
      <c r="B574" s="5" t="s">
        <v>5146</v>
      </c>
      <c r="C574" s="5" t="s">
        <v>41</v>
      </c>
      <c r="D574" s="5" t="s">
        <v>94</v>
      </c>
      <c r="E574" s="5" t="s">
        <v>45</v>
      </c>
      <c r="F574" s="7">
        <v>15</v>
      </c>
      <c r="G574" s="7">
        <v>30</v>
      </c>
      <c r="H574" s="5" t="s">
        <v>2134</v>
      </c>
      <c r="I574" s="5" t="s">
        <v>66</v>
      </c>
      <c r="J574" s="5" t="s">
        <v>3933</v>
      </c>
      <c r="K574" s="5" t="s">
        <v>5153</v>
      </c>
      <c r="L574" s="5" t="s">
        <v>5154</v>
      </c>
      <c r="M574" s="5" t="s">
        <v>53</v>
      </c>
      <c r="N574" s="5" t="s">
        <v>55</v>
      </c>
      <c r="O574" s="5"/>
      <c r="P574" s="5"/>
      <c r="Q574" s="5"/>
      <c r="R574" s="5"/>
      <c r="S574" s="5"/>
      <c r="T574" s="5"/>
      <c r="U574" s="5"/>
      <c r="V574" s="5"/>
      <c r="W574" s="5"/>
      <c r="X574" s="5"/>
      <c r="Y574" s="5"/>
      <c r="Z574" s="5"/>
      <c r="AA574" s="5"/>
      <c r="AB574" s="5"/>
      <c r="AC574" s="5"/>
    </row>
    <row r="575" spans="1:29" ht="21" customHeight="1">
      <c r="A575" s="5" t="s">
        <v>5161</v>
      </c>
      <c r="B575" s="5" t="s">
        <v>5162</v>
      </c>
      <c r="C575" s="5" t="s">
        <v>170</v>
      </c>
      <c r="D575" s="5" t="s">
        <v>390</v>
      </c>
      <c r="E575" s="5" t="s">
        <v>45</v>
      </c>
      <c r="F575" s="7">
        <v>15</v>
      </c>
      <c r="G575" s="7">
        <v>22</v>
      </c>
      <c r="H575" s="5" t="s">
        <v>5164</v>
      </c>
      <c r="I575" s="5" t="s">
        <v>108</v>
      </c>
      <c r="J575" s="5" t="s">
        <v>252</v>
      </c>
      <c r="K575" s="5"/>
      <c r="L575" s="5" t="s">
        <v>5166</v>
      </c>
      <c r="M575" s="5" t="s">
        <v>53</v>
      </c>
      <c r="N575" s="5" t="s">
        <v>55</v>
      </c>
      <c r="O575" s="5"/>
      <c r="P575" s="5"/>
      <c r="Q575" s="5"/>
      <c r="R575" s="5"/>
      <c r="S575" s="5"/>
      <c r="T575" s="5"/>
      <c r="U575" s="5"/>
      <c r="V575" s="5"/>
      <c r="W575" s="5"/>
      <c r="X575" s="5"/>
      <c r="Y575" s="5"/>
      <c r="Z575" s="5"/>
      <c r="AA575" s="5"/>
      <c r="AB575" s="5"/>
      <c r="AC575" s="5"/>
    </row>
    <row r="576" spans="1:29" ht="21" customHeight="1">
      <c r="A576" s="5" t="s">
        <v>5168</v>
      </c>
      <c r="B576" s="5" t="s">
        <v>5169</v>
      </c>
      <c r="C576" s="5" t="s">
        <v>20</v>
      </c>
      <c r="D576" s="5" t="s">
        <v>21</v>
      </c>
      <c r="E576" s="5" t="s">
        <v>45</v>
      </c>
      <c r="F576" s="7">
        <v>15</v>
      </c>
      <c r="G576" s="7">
        <v>20</v>
      </c>
      <c r="H576" s="5" t="s">
        <v>493</v>
      </c>
      <c r="I576" s="5" t="s">
        <v>108</v>
      </c>
      <c r="J576" s="5" t="s">
        <v>297</v>
      </c>
      <c r="K576" s="5" t="s">
        <v>5173</v>
      </c>
      <c r="L576" s="5" t="s">
        <v>5174</v>
      </c>
      <c r="M576" s="5" t="s">
        <v>42</v>
      </c>
      <c r="N576" s="5" t="s">
        <v>38</v>
      </c>
      <c r="O576" s="5"/>
      <c r="P576" s="5"/>
      <c r="Q576" s="5"/>
      <c r="R576" s="5"/>
      <c r="S576" s="5"/>
      <c r="T576" s="5"/>
      <c r="U576" s="5"/>
      <c r="V576" s="5"/>
      <c r="W576" s="5"/>
      <c r="X576" s="5"/>
      <c r="Y576" s="5"/>
      <c r="Z576" s="5"/>
      <c r="AA576" s="5"/>
      <c r="AB576" s="5"/>
      <c r="AC576" s="5"/>
    </row>
    <row r="577" spans="1:29" ht="21" customHeight="1">
      <c r="A577" s="5" t="s">
        <v>130</v>
      </c>
      <c r="B577" s="5" t="s">
        <v>5179</v>
      </c>
      <c r="C577" s="5" t="s">
        <v>41</v>
      </c>
      <c r="D577" s="5" t="s">
        <v>94</v>
      </c>
      <c r="E577" s="5" t="s">
        <v>45</v>
      </c>
      <c r="F577" s="7">
        <v>15</v>
      </c>
      <c r="G577" s="7">
        <v>28</v>
      </c>
      <c r="H577" s="5" t="s">
        <v>652</v>
      </c>
      <c r="I577" s="5" t="s">
        <v>66</v>
      </c>
      <c r="J577" s="5" t="s">
        <v>57</v>
      </c>
      <c r="K577" s="5" t="s">
        <v>5184</v>
      </c>
      <c r="L577" s="5" t="s">
        <v>5186</v>
      </c>
      <c r="M577" s="5" t="s">
        <v>167</v>
      </c>
      <c r="N577" s="5" t="s">
        <v>55</v>
      </c>
      <c r="O577" s="5"/>
      <c r="P577" s="5"/>
      <c r="Q577" s="5"/>
      <c r="R577" s="5"/>
      <c r="S577" s="5"/>
      <c r="T577" s="5"/>
      <c r="U577" s="5"/>
      <c r="V577" s="5"/>
      <c r="W577" s="5"/>
      <c r="X577" s="5"/>
      <c r="Y577" s="5"/>
      <c r="Z577" s="5"/>
      <c r="AA577" s="5"/>
      <c r="AB577" s="5"/>
      <c r="AC577" s="5"/>
    </row>
    <row r="578" spans="1:29" ht="21" customHeight="1">
      <c r="A578" s="5" t="s">
        <v>5189</v>
      </c>
      <c r="B578" s="5" t="s">
        <v>5191</v>
      </c>
      <c r="C578" s="5" t="s">
        <v>20</v>
      </c>
      <c r="D578" s="5" t="s">
        <v>47</v>
      </c>
      <c r="E578" s="5" t="s">
        <v>45</v>
      </c>
      <c r="F578" s="7">
        <v>15</v>
      </c>
      <c r="G578" s="7">
        <v>20</v>
      </c>
      <c r="H578" s="5" t="s">
        <v>493</v>
      </c>
      <c r="I578" s="5" t="s">
        <v>108</v>
      </c>
      <c r="J578" s="5" t="s">
        <v>48</v>
      </c>
      <c r="K578" s="5" t="s">
        <v>5194</v>
      </c>
      <c r="L578" s="5" t="s">
        <v>5196</v>
      </c>
      <c r="M578" s="5" t="s">
        <v>42</v>
      </c>
      <c r="N578" s="5" t="s">
        <v>237</v>
      </c>
      <c r="O578" s="5"/>
      <c r="P578" s="5"/>
      <c r="Q578" s="5"/>
      <c r="R578" s="5"/>
      <c r="S578" s="5"/>
      <c r="T578" s="5"/>
      <c r="U578" s="5"/>
      <c r="V578" s="5"/>
      <c r="W578" s="5"/>
      <c r="X578" s="5"/>
      <c r="Y578" s="5"/>
      <c r="Z578" s="5"/>
      <c r="AA578" s="5"/>
      <c r="AB578" s="5"/>
      <c r="AC578" s="5"/>
    </row>
    <row r="579" spans="1:29" ht="21" customHeight="1">
      <c r="A579" s="5" t="s">
        <v>3047</v>
      </c>
      <c r="B579" s="5" t="s">
        <v>5199</v>
      </c>
      <c r="C579" s="5" t="s">
        <v>27</v>
      </c>
      <c r="D579" s="5" t="s">
        <v>575</v>
      </c>
      <c r="E579" s="5" t="s">
        <v>45</v>
      </c>
      <c r="F579" s="7">
        <v>15</v>
      </c>
      <c r="G579" s="7">
        <v>25</v>
      </c>
      <c r="H579" s="5" t="s">
        <v>151</v>
      </c>
      <c r="I579" s="5" t="s">
        <v>31</v>
      </c>
      <c r="J579" s="5" t="s">
        <v>48</v>
      </c>
      <c r="K579" s="5" t="s">
        <v>5202</v>
      </c>
      <c r="L579" s="5" t="s">
        <v>5203</v>
      </c>
      <c r="M579" s="5" t="s">
        <v>53</v>
      </c>
      <c r="N579" s="5" t="s">
        <v>55</v>
      </c>
      <c r="O579" s="5"/>
      <c r="P579" s="5"/>
      <c r="Q579" s="5"/>
      <c r="R579" s="5"/>
      <c r="S579" s="5"/>
      <c r="T579" s="5"/>
      <c r="U579" s="5"/>
      <c r="V579" s="5"/>
      <c r="W579" s="5"/>
      <c r="X579" s="5"/>
      <c r="Y579" s="5"/>
      <c r="Z579" s="5"/>
      <c r="AA579" s="5"/>
      <c r="AB579" s="5"/>
      <c r="AC579" s="5"/>
    </row>
    <row r="580" spans="1:29" ht="21" customHeight="1">
      <c r="A580" s="5" t="s">
        <v>5208</v>
      </c>
      <c r="B580" s="5" t="s">
        <v>5210</v>
      </c>
      <c r="C580" s="5" t="s">
        <v>41</v>
      </c>
      <c r="D580" s="5" t="s">
        <v>47</v>
      </c>
      <c r="E580" s="5" t="s">
        <v>45</v>
      </c>
      <c r="F580" s="7">
        <v>15</v>
      </c>
      <c r="G580" s="7">
        <v>25</v>
      </c>
      <c r="H580" s="5" t="s">
        <v>151</v>
      </c>
      <c r="I580" s="5" t="s">
        <v>108</v>
      </c>
      <c r="J580" s="5" t="s">
        <v>110</v>
      </c>
      <c r="K580" s="5" t="s">
        <v>5212</v>
      </c>
      <c r="L580" s="5" t="s">
        <v>5213</v>
      </c>
      <c r="M580" s="5" t="s">
        <v>37</v>
      </c>
      <c r="N580" s="5" t="s">
        <v>405</v>
      </c>
      <c r="O580" s="5"/>
      <c r="P580" s="5"/>
      <c r="Q580" s="5"/>
      <c r="R580" s="5"/>
      <c r="S580" s="5"/>
      <c r="T580" s="5"/>
      <c r="U580" s="5"/>
      <c r="V580" s="5"/>
      <c r="W580" s="5"/>
      <c r="X580" s="5"/>
      <c r="Y580" s="5"/>
      <c r="Z580" s="5"/>
      <c r="AA580" s="5"/>
      <c r="AB580" s="5"/>
      <c r="AC580" s="5"/>
    </row>
    <row r="581" spans="1:29" ht="21" customHeight="1">
      <c r="A581" s="5" t="s">
        <v>130</v>
      </c>
      <c r="B581" s="5" t="s">
        <v>5218</v>
      </c>
      <c r="C581" s="5" t="s">
        <v>27</v>
      </c>
      <c r="D581" s="5" t="s">
        <v>85</v>
      </c>
      <c r="E581" s="5" t="s">
        <v>45</v>
      </c>
      <c r="F581" s="7">
        <v>15</v>
      </c>
      <c r="G581" s="7">
        <v>20</v>
      </c>
      <c r="H581" s="5" t="s">
        <v>493</v>
      </c>
      <c r="I581" s="5" t="s">
        <v>108</v>
      </c>
      <c r="J581" s="5" t="s">
        <v>134</v>
      </c>
      <c r="K581" s="5" t="s">
        <v>5220</v>
      </c>
      <c r="L581" s="5" t="s">
        <v>5223</v>
      </c>
      <c r="M581" s="5" t="s">
        <v>42</v>
      </c>
      <c r="N581" s="5" t="s">
        <v>237</v>
      </c>
      <c r="O581" s="5"/>
      <c r="P581" s="5"/>
      <c r="Q581" s="5"/>
      <c r="R581" s="5"/>
      <c r="S581" s="5"/>
      <c r="T581" s="5"/>
      <c r="U581" s="5"/>
      <c r="V581" s="5"/>
      <c r="W581" s="5"/>
      <c r="X581" s="5"/>
      <c r="Y581" s="5"/>
      <c r="Z581" s="5"/>
      <c r="AA581" s="5"/>
      <c r="AB581" s="5"/>
      <c r="AC581" s="5"/>
    </row>
    <row r="582" spans="1:29" ht="21" customHeight="1">
      <c r="A582" s="5" t="s">
        <v>5226</v>
      </c>
      <c r="B582" s="5" t="s">
        <v>5227</v>
      </c>
      <c r="C582" s="5" t="s">
        <v>27</v>
      </c>
      <c r="D582" s="5" t="s">
        <v>75</v>
      </c>
      <c r="E582" s="5" t="s">
        <v>45</v>
      </c>
      <c r="F582" s="7">
        <v>15</v>
      </c>
      <c r="G582" s="7">
        <v>18</v>
      </c>
      <c r="H582" s="5" t="s">
        <v>5228</v>
      </c>
      <c r="I582" s="5" t="s">
        <v>108</v>
      </c>
      <c r="J582" s="5" t="s">
        <v>48</v>
      </c>
      <c r="K582" s="5" t="s">
        <v>5229</v>
      </c>
      <c r="L582" s="5" t="s">
        <v>5232</v>
      </c>
      <c r="M582" s="5" t="s">
        <v>37</v>
      </c>
      <c r="N582" s="5" t="s">
        <v>55</v>
      </c>
      <c r="O582" s="5"/>
      <c r="P582" s="5"/>
      <c r="Q582" s="5"/>
      <c r="R582" s="5"/>
      <c r="S582" s="5"/>
      <c r="T582" s="5"/>
      <c r="U582" s="5"/>
      <c r="V582" s="5"/>
      <c r="W582" s="5"/>
      <c r="X582" s="5"/>
      <c r="Y582" s="5"/>
      <c r="Z582" s="5"/>
      <c r="AA582" s="5"/>
      <c r="AB582" s="5"/>
      <c r="AC582" s="5"/>
    </row>
    <row r="583" spans="1:29" ht="21" customHeight="1">
      <c r="A583" s="5" t="s">
        <v>1374</v>
      </c>
      <c r="B583" s="5" t="s">
        <v>5236</v>
      </c>
      <c r="C583" s="5" t="s">
        <v>27</v>
      </c>
      <c r="D583" s="5" t="s">
        <v>212</v>
      </c>
      <c r="E583" s="5" t="s">
        <v>29</v>
      </c>
      <c r="F583" s="7">
        <v>15</v>
      </c>
      <c r="G583" s="7">
        <v>25</v>
      </c>
      <c r="H583" s="5" t="s">
        <v>151</v>
      </c>
      <c r="I583" s="5" t="s">
        <v>108</v>
      </c>
      <c r="J583" s="5" t="s">
        <v>57</v>
      </c>
      <c r="K583" s="5" t="s">
        <v>5239</v>
      </c>
      <c r="L583" s="5" t="s">
        <v>5241</v>
      </c>
      <c r="M583" s="5" t="s">
        <v>53</v>
      </c>
      <c r="N583" s="5" t="s">
        <v>55</v>
      </c>
      <c r="O583" s="5"/>
      <c r="P583" s="5"/>
      <c r="Q583" s="5"/>
      <c r="R583" s="5"/>
      <c r="S583" s="5"/>
      <c r="T583" s="5"/>
      <c r="U583" s="5"/>
      <c r="V583" s="5"/>
      <c r="W583" s="5"/>
      <c r="X583" s="5"/>
      <c r="Y583" s="5"/>
      <c r="Z583" s="5"/>
      <c r="AA583" s="5"/>
      <c r="AB583" s="5"/>
      <c r="AC583" s="5"/>
    </row>
    <row r="584" spans="1:29" ht="21" customHeight="1">
      <c r="A584" s="5" t="s">
        <v>631</v>
      </c>
      <c r="B584" s="5" t="s">
        <v>5298</v>
      </c>
      <c r="C584" s="5" t="s">
        <v>27</v>
      </c>
      <c r="D584" s="5" t="s">
        <v>47</v>
      </c>
      <c r="E584" s="5" t="s">
        <v>29</v>
      </c>
      <c r="F584" s="7">
        <v>15</v>
      </c>
      <c r="G584" s="7">
        <v>50</v>
      </c>
      <c r="H584" s="5" t="s">
        <v>5299</v>
      </c>
      <c r="I584" s="5" t="s">
        <v>31</v>
      </c>
      <c r="J584" s="5" t="s">
        <v>484</v>
      </c>
      <c r="K584" s="5" t="s">
        <v>5301</v>
      </c>
      <c r="L584" s="5" t="s">
        <v>5302</v>
      </c>
      <c r="M584" s="5" t="s">
        <v>53</v>
      </c>
      <c r="N584" s="5" t="s">
        <v>89</v>
      </c>
      <c r="O584" s="5"/>
      <c r="P584" s="5"/>
      <c r="Q584" s="5"/>
      <c r="R584" s="5"/>
      <c r="S584" s="5"/>
      <c r="T584" s="5"/>
      <c r="U584" s="5"/>
      <c r="V584" s="5"/>
      <c r="W584" s="5"/>
      <c r="X584" s="5"/>
      <c r="Y584" s="5"/>
      <c r="Z584" s="5"/>
      <c r="AA584" s="5"/>
      <c r="AB584" s="5"/>
      <c r="AC584" s="5"/>
    </row>
    <row r="585" spans="1:29" ht="21" customHeight="1">
      <c r="A585" s="5" t="s">
        <v>5304</v>
      </c>
      <c r="B585" s="5" t="s">
        <v>5306</v>
      </c>
      <c r="C585" s="5" t="s">
        <v>170</v>
      </c>
      <c r="D585" s="5" t="s">
        <v>390</v>
      </c>
      <c r="E585" s="5" t="s">
        <v>45</v>
      </c>
      <c r="F585" s="7">
        <v>15</v>
      </c>
      <c r="G585" s="7">
        <v>20</v>
      </c>
      <c r="H585" s="5" t="s">
        <v>493</v>
      </c>
      <c r="I585" s="5" t="s">
        <v>66</v>
      </c>
      <c r="J585" s="5" t="s">
        <v>57</v>
      </c>
      <c r="K585" s="5"/>
      <c r="L585" s="5" t="s">
        <v>5310</v>
      </c>
      <c r="M585" s="5" t="s">
        <v>100</v>
      </c>
      <c r="N585" s="5" t="s">
        <v>55</v>
      </c>
      <c r="O585" s="5"/>
      <c r="P585" s="5"/>
      <c r="Q585" s="5"/>
      <c r="R585" s="5"/>
      <c r="S585" s="5"/>
      <c r="T585" s="5"/>
      <c r="U585" s="5"/>
      <c r="V585" s="5"/>
      <c r="W585" s="5"/>
      <c r="X585" s="5"/>
      <c r="Y585" s="5"/>
      <c r="Z585" s="5"/>
      <c r="AA585" s="5"/>
      <c r="AB585" s="5"/>
      <c r="AC585" s="5"/>
    </row>
    <row r="586" spans="1:29" ht="21" customHeight="1">
      <c r="A586" s="5" t="s">
        <v>3535</v>
      </c>
      <c r="B586" s="5" t="s">
        <v>5313</v>
      </c>
      <c r="C586" s="5" t="s">
        <v>170</v>
      </c>
      <c r="D586" s="5" t="s">
        <v>1759</v>
      </c>
      <c r="E586" s="5" t="s">
        <v>45</v>
      </c>
      <c r="F586" s="7">
        <v>15</v>
      </c>
      <c r="G586" s="7">
        <v>25</v>
      </c>
      <c r="H586" s="5" t="s">
        <v>151</v>
      </c>
      <c r="I586" s="5" t="s">
        <v>31</v>
      </c>
      <c r="J586" s="5" t="s">
        <v>110</v>
      </c>
      <c r="K586" s="5" t="s">
        <v>5317</v>
      </c>
      <c r="L586" s="5" t="s">
        <v>5319</v>
      </c>
      <c r="M586" s="5" t="s">
        <v>167</v>
      </c>
      <c r="N586" s="5" t="s">
        <v>55</v>
      </c>
      <c r="O586" s="5"/>
      <c r="P586" s="5"/>
      <c r="Q586" s="5"/>
      <c r="R586" s="5"/>
      <c r="S586" s="5"/>
      <c r="T586" s="5"/>
      <c r="U586" s="5"/>
      <c r="V586" s="5"/>
      <c r="W586" s="5"/>
      <c r="X586" s="5"/>
      <c r="Y586" s="5"/>
      <c r="Z586" s="5"/>
      <c r="AA586" s="5"/>
      <c r="AB586" s="5"/>
      <c r="AC586" s="5"/>
    </row>
    <row r="587" spans="1:29" ht="21" customHeight="1">
      <c r="A587" s="5" t="s">
        <v>2375</v>
      </c>
      <c r="B587" s="5" t="s">
        <v>1567</v>
      </c>
      <c r="C587" s="5" t="s">
        <v>27</v>
      </c>
      <c r="D587" s="5" t="s">
        <v>85</v>
      </c>
      <c r="E587" s="5" t="s">
        <v>45</v>
      </c>
      <c r="F587" s="7">
        <v>15</v>
      </c>
      <c r="G587" s="7">
        <v>30</v>
      </c>
      <c r="H587" s="5" t="s">
        <v>2134</v>
      </c>
      <c r="I587" s="5" t="s">
        <v>66</v>
      </c>
      <c r="J587" s="5" t="s">
        <v>57</v>
      </c>
      <c r="K587" s="5" t="s">
        <v>5325</v>
      </c>
      <c r="L587" s="5" t="s">
        <v>5326</v>
      </c>
      <c r="M587" s="5" t="s">
        <v>53</v>
      </c>
      <c r="N587" s="5" t="s">
        <v>89</v>
      </c>
      <c r="O587" s="5"/>
      <c r="P587" s="5"/>
      <c r="Q587" s="5"/>
      <c r="R587" s="5"/>
      <c r="S587" s="5"/>
      <c r="T587" s="5"/>
      <c r="U587" s="5"/>
      <c r="V587" s="5"/>
      <c r="W587" s="5"/>
      <c r="X587" s="5"/>
      <c r="Y587" s="5"/>
      <c r="Z587" s="5"/>
      <c r="AA587" s="5"/>
      <c r="AB587" s="5"/>
      <c r="AC587" s="5"/>
    </row>
    <row r="588" spans="1:29" ht="21" customHeight="1">
      <c r="A588" s="5" t="s">
        <v>5330</v>
      </c>
      <c r="B588" s="5" t="s">
        <v>5331</v>
      </c>
      <c r="C588" s="5" t="s">
        <v>41</v>
      </c>
      <c r="D588" s="5" t="s">
        <v>169</v>
      </c>
      <c r="E588" s="5" t="s">
        <v>45</v>
      </c>
      <c r="F588" s="7">
        <v>15</v>
      </c>
      <c r="G588" s="7">
        <v>30</v>
      </c>
      <c r="H588" s="5" t="s">
        <v>2134</v>
      </c>
      <c r="I588" s="5" t="s">
        <v>66</v>
      </c>
      <c r="J588" s="5" t="s">
        <v>57</v>
      </c>
      <c r="K588" s="5" t="s">
        <v>1596</v>
      </c>
      <c r="L588" s="5" t="s">
        <v>5337</v>
      </c>
      <c r="M588" s="5" t="s">
        <v>37</v>
      </c>
      <c r="N588" s="5" t="s">
        <v>55</v>
      </c>
      <c r="O588" s="5"/>
      <c r="P588" s="5"/>
      <c r="Q588" s="5"/>
      <c r="R588" s="5"/>
      <c r="S588" s="5"/>
      <c r="T588" s="5"/>
      <c r="U588" s="5"/>
      <c r="V588" s="5"/>
      <c r="W588" s="5"/>
      <c r="X588" s="5"/>
      <c r="Y588" s="5"/>
      <c r="Z588" s="5"/>
      <c r="AA588" s="5"/>
      <c r="AB588" s="5"/>
      <c r="AC588" s="5"/>
    </row>
    <row r="589" spans="1:29" ht="21" customHeight="1">
      <c r="A589" s="5" t="s">
        <v>5341</v>
      </c>
      <c r="B589" s="5" t="s">
        <v>3975</v>
      </c>
      <c r="C589" s="5" t="s">
        <v>41</v>
      </c>
      <c r="D589" s="5" t="s">
        <v>114</v>
      </c>
      <c r="E589" s="5" t="s">
        <v>29</v>
      </c>
      <c r="F589" s="7">
        <v>15</v>
      </c>
      <c r="G589" s="7">
        <v>25</v>
      </c>
      <c r="H589" s="5" t="s">
        <v>151</v>
      </c>
      <c r="I589" s="5" t="s">
        <v>108</v>
      </c>
      <c r="J589" s="5" t="s">
        <v>947</v>
      </c>
      <c r="K589" s="5" t="s">
        <v>5343</v>
      </c>
      <c r="L589" s="5" t="s">
        <v>5344</v>
      </c>
      <c r="M589" s="5" t="s">
        <v>53</v>
      </c>
      <c r="N589" s="5" t="s">
        <v>55</v>
      </c>
      <c r="O589" s="5"/>
      <c r="P589" s="5"/>
      <c r="Q589" s="5"/>
      <c r="R589" s="5"/>
      <c r="S589" s="5"/>
      <c r="T589" s="5"/>
      <c r="U589" s="5"/>
      <c r="V589" s="5"/>
      <c r="W589" s="5"/>
      <c r="X589" s="5"/>
      <c r="Y589" s="5"/>
      <c r="Z589" s="5"/>
      <c r="AA589" s="5"/>
      <c r="AB589" s="5"/>
      <c r="AC589" s="5"/>
    </row>
    <row r="590" spans="1:29" ht="21" customHeight="1">
      <c r="A590" s="5" t="s">
        <v>5347</v>
      </c>
      <c r="B590" s="5" t="s">
        <v>5349</v>
      </c>
      <c r="C590" s="5" t="s">
        <v>170</v>
      </c>
      <c r="D590" s="5" t="s">
        <v>5351</v>
      </c>
      <c r="E590" s="5" t="s">
        <v>45</v>
      </c>
      <c r="F590" s="7">
        <v>15</v>
      </c>
      <c r="G590" s="7">
        <v>25</v>
      </c>
      <c r="H590" s="5" t="s">
        <v>151</v>
      </c>
      <c r="I590" s="5" t="s">
        <v>66</v>
      </c>
      <c r="J590" s="5" t="s">
        <v>5354</v>
      </c>
      <c r="K590" s="5" t="s">
        <v>5355</v>
      </c>
      <c r="L590" s="5" t="s">
        <v>5356</v>
      </c>
      <c r="M590" s="5" t="s">
        <v>648</v>
      </c>
      <c r="N590" s="5" t="s">
        <v>55</v>
      </c>
      <c r="O590" s="5"/>
      <c r="P590" s="5"/>
      <c r="Q590" s="5"/>
      <c r="R590" s="5"/>
      <c r="S590" s="5"/>
      <c r="T590" s="5"/>
      <c r="U590" s="5"/>
      <c r="V590" s="5"/>
      <c r="W590" s="5"/>
      <c r="X590" s="5"/>
      <c r="Y590" s="5"/>
      <c r="Z590" s="5"/>
      <c r="AA590" s="5"/>
      <c r="AB590" s="5"/>
      <c r="AC590" s="5"/>
    </row>
    <row r="591" spans="1:29" ht="21" customHeight="1">
      <c r="A591" s="5" t="s">
        <v>5361</v>
      </c>
      <c r="B591" s="5" t="s">
        <v>5362</v>
      </c>
      <c r="C591" s="5" t="s">
        <v>41</v>
      </c>
      <c r="D591" s="5" t="s">
        <v>47</v>
      </c>
      <c r="E591" s="5" t="s">
        <v>45</v>
      </c>
      <c r="F591" s="7">
        <v>15</v>
      </c>
      <c r="G591" s="7">
        <v>20</v>
      </c>
      <c r="H591" s="5" t="s">
        <v>493</v>
      </c>
      <c r="I591" s="5" t="s">
        <v>31</v>
      </c>
      <c r="J591" s="5" t="s">
        <v>942</v>
      </c>
      <c r="K591" s="5" t="s">
        <v>5369</v>
      </c>
      <c r="L591" s="5" t="s">
        <v>5370</v>
      </c>
      <c r="M591" s="5" t="s">
        <v>37</v>
      </c>
      <c r="N591" s="5" t="s">
        <v>55</v>
      </c>
      <c r="O591" s="5"/>
      <c r="P591" s="5"/>
      <c r="Q591" s="5"/>
      <c r="R591" s="5"/>
      <c r="S591" s="5"/>
      <c r="T591" s="5"/>
      <c r="U591" s="5"/>
      <c r="V591" s="5"/>
      <c r="W591" s="5"/>
      <c r="X591" s="5"/>
      <c r="Y591" s="5"/>
      <c r="Z591" s="5"/>
      <c r="AA591" s="5"/>
      <c r="AB591" s="5"/>
      <c r="AC591" s="5"/>
    </row>
    <row r="592" spans="1:29" ht="21" customHeight="1">
      <c r="A592" s="5" t="s">
        <v>1099</v>
      </c>
      <c r="B592" s="5" t="s">
        <v>5372</v>
      </c>
      <c r="C592" s="5" t="s">
        <v>41</v>
      </c>
      <c r="D592" s="5" t="s">
        <v>94</v>
      </c>
      <c r="E592" s="5" t="s">
        <v>29</v>
      </c>
      <c r="F592" s="7">
        <v>15</v>
      </c>
      <c r="G592" s="7">
        <v>25</v>
      </c>
      <c r="H592" s="5" t="s">
        <v>151</v>
      </c>
      <c r="I592" s="5" t="s">
        <v>108</v>
      </c>
      <c r="J592" s="5" t="s">
        <v>48</v>
      </c>
      <c r="K592" s="5" t="s">
        <v>5375</v>
      </c>
      <c r="L592" s="5" t="s">
        <v>5376</v>
      </c>
      <c r="M592" s="5" t="s">
        <v>53</v>
      </c>
      <c r="N592" s="5" t="s">
        <v>55</v>
      </c>
      <c r="O592" s="5"/>
      <c r="P592" s="5"/>
      <c r="Q592" s="5"/>
      <c r="R592" s="5"/>
      <c r="S592" s="5"/>
      <c r="T592" s="5"/>
      <c r="U592" s="5"/>
      <c r="V592" s="5"/>
      <c r="W592" s="5"/>
      <c r="X592" s="5"/>
      <c r="Y592" s="5"/>
      <c r="Z592" s="5"/>
      <c r="AA592" s="5"/>
      <c r="AB592" s="5"/>
      <c r="AC592" s="5"/>
    </row>
    <row r="593" spans="1:29" ht="21" customHeight="1">
      <c r="A593" s="5" t="s">
        <v>5379</v>
      </c>
      <c r="B593" s="5" t="s">
        <v>5381</v>
      </c>
      <c r="C593" s="5" t="s">
        <v>27</v>
      </c>
      <c r="D593" s="5" t="s">
        <v>212</v>
      </c>
      <c r="E593" s="5" t="s">
        <v>45</v>
      </c>
      <c r="F593" s="7">
        <v>15</v>
      </c>
      <c r="G593" s="7">
        <v>20</v>
      </c>
      <c r="H593" s="5" t="s">
        <v>493</v>
      </c>
      <c r="I593" s="5" t="s">
        <v>108</v>
      </c>
      <c r="J593" s="5" t="s">
        <v>57</v>
      </c>
      <c r="K593" s="5" t="s">
        <v>5383</v>
      </c>
      <c r="L593" s="5" t="s">
        <v>5384</v>
      </c>
      <c r="M593" s="5" t="s">
        <v>100</v>
      </c>
      <c r="N593" s="5" t="s">
        <v>55</v>
      </c>
      <c r="O593" s="5"/>
      <c r="P593" s="5"/>
      <c r="Q593" s="5"/>
      <c r="R593" s="5"/>
      <c r="S593" s="5"/>
      <c r="T593" s="5"/>
      <c r="U593" s="5"/>
      <c r="V593" s="5"/>
      <c r="W593" s="5"/>
      <c r="X593" s="5"/>
      <c r="Y593" s="5"/>
      <c r="Z593" s="5"/>
      <c r="AA593" s="5"/>
      <c r="AB593" s="5"/>
      <c r="AC593" s="5"/>
    </row>
    <row r="594" spans="1:29" ht="21" customHeight="1">
      <c r="A594" s="5" t="s">
        <v>5387</v>
      </c>
      <c r="B594" s="5" t="s">
        <v>5388</v>
      </c>
      <c r="C594" s="5" t="s">
        <v>41</v>
      </c>
      <c r="D594" s="5" t="s">
        <v>94</v>
      </c>
      <c r="E594" s="5" t="s">
        <v>45</v>
      </c>
      <c r="F594" s="7">
        <v>15</v>
      </c>
      <c r="G594" s="7">
        <v>20</v>
      </c>
      <c r="H594" s="5" t="s">
        <v>493</v>
      </c>
      <c r="I594" s="5" t="s">
        <v>31</v>
      </c>
      <c r="J594" s="5" t="s">
        <v>76</v>
      </c>
      <c r="K594" s="5" t="s">
        <v>5392</v>
      </c>
      <c r="L594" s="5" t="s">
        <v>5394</v>
      </c>
      <c r="M594" s="5" t="s">
        <v>42</v>
      </c>
      <c r="N594" s="5" t="s">
        <v>55</v>
      </c>
      <c r="O594" s="5"/>
      <c r="P594" s="5"/>
      <c r="Q594" s="5"/>
      <c r="R594" s="5"/>
      <c r="S594" s="5"/>
      <c r="T594" s="5"/>
      <c r="U594" s="5"/>
      <c r="V594" s="5"/>
      <c r="W594" s="5"/>
      <c r="X594" s="5"/>
      <c r="Y594" s="5"/>
      <c r="Z594" s="5"/>
      <c r="AA594" s="5"/>
      <c r="AB594" s="5"/>
      <c r="AC594" s="5"/>
    </row>
    <row r="595" spans="1:29" ht="21" customHeight="1">
      <c r="A595" s="5" t="s">
        <v>130</v>
      </c>
      <c r="B595" s="5" t="s">
        <v>5396</v>
      </c>
      <c r="C595" s="5" t="s">
        <v>27</v>
      </c>
      <c r="D595" s="5" t="s">
        <v>212</v>
      </c>
      <c r="E595" s="5" t="s">
        <v>29</v>
      </c>
      <c r="F595" s="7">
        <v>15</v>
      </c>
      <c r="G595" s="7">
        <v>25</v>
      </c>
      <c r="H595" s="5" t="s">
        <v>151</v>
      </c>
      <c r="I595" s="5" t="s">
        <v>108</v>
      </c>
      <c r="J595" s="5" t="s">
        <v>106</v>
      </c>
      <c r="K595" s="5" t="s">
        <v>5400</v>
      </c>
      <c r="L595" s="5" t="s">
        <v>5401</v>
      </c>
      <c r="M595" s="5" t="s">
        <v>53</v>
      </c>
      <c r="N595" s="5" t="s">
        <v>55</v>
      </c>
      <c r="O595" s="5"/>
      <c r="P595" s="5"/>
      <c r="Q595" s="5"/>
      <c r="R595" s="5"/>
      <c r="S595" s="5"/>
      <c r="T595" s="5"/>
      <c r="U595" s="5"/>
      <c r="V595" s="5"/>
      <c r="W595" s="5"/>
      <c r="X595" s="5"/>
      <c r="Y595" s="5"/>
      <c r="Z595" s="5"/>
      <c r="AA595" s="5"/>
      <c r="AB595" s="5"/>
      <c r="AC595" s="5"/>
    </row>
    <row r="596" spans="1:29" ht="21" customHeight="1">
      <c r="A596" s="5" t="s">
        <v>130</v>
      </c>
      <c r="B596" s="5" t="s">
        <v>5405</v>
      </c>
      <c r="C596" s="5" t="s">
        <v>170</v>
      </c>
      <c r="D596" s="5" t="s">
        <v>47</v>
      </c>
      <c r="E596" s="5" t="s">
        <v>29</v>
      </c>
      <c r="F596" s="7">
        <v>15</v>
      </c>
      <c r="G596" s="7">
        <v>25</v>
      </c>
      <c r="H596" s="5" t="s">
        <v>151</v>
      </c>
      <c r="I596" s="5" t="s">
        <v>108</v>
      </c>
      <c r="J596" s="5" t="s">
        <v>663</v>
      </c>
      <c r="K596" s="5" t="s">
        <v>5407</v>
      </c>
      <c r="L596" s="5" t="s">
        <v>5409</v>
      </c>
      <c r="M596" s="5" t="s">
        <v>53</v>
      </c>
      <c r="N596" s="5" t="s">
        <v>55</v>
      </c>
      <c r="O596" s="5"/>
      <c r="P596" s="5"/>
      <c r="Q596" s="5"/>
      <c r="R596" s="5"/>
      <c r="S596" s="5"/>
      <c r="T596" s="5"/>
      <c r="U596" s="5"/>
      <c r="V596" s="5"/>
      <c r="W596" s="5"/>
      <c r="X596" s="5"/>
      <c r="Y596" s="5"/>
      <c r="Z596" s="5"/>
      <c r="AA596" s="5"/>
      <c r="AB596" s="5"/>
      <c r="AC596" s="5"/>
    </row>
    <row r="597" spans="1:29" ht="21" customHeight="1">
      <c r="A597" s="5" t="s">
        <v>25</v>
      </c>
      <c r="B597" s="5" t="s">
        <v>259</v>
      </c>
      <c r="C597" s="5" t="s">
        <v>27</v>
      </c>
      <c r="D597" s="5" t="s">
        <v>85</v>
      </c>
      <c r="E597" s="5" t="s">
        <v>45</v>
      </c>
      <c r="F597" s="7">
        <v>15</v>
      </c>
      <c r="G597" s="7">
        <v>25</v>
      </c>
      <c r="H597" s="5" t="s">
        <v>151</v>
      </c>
      <c r="I597" s="5" t="s">
        <v>108</v>
      </c>
      <c r="J597" s="5" t="s">
        <v>68</v>
      </c>
      <c r="K597" s="5" t="s">
        <v>260</v>
      </c>
      <c r="L597" s="5" t="s">
        <v>261</v>
      </c>
      <c r="M597" s="5" t="s">
        <v>53</v>
      </c>
      <c r="N597" s="5" t="s">
        <v>38</v>
      </c>
      <c r="O597" s="5"/>
      <c r="P597" s="5"/>
      <c r="Q597" s="5"/>
      <c r="R597" s="5"/>
      <c r="S597" s="5"/>
      <c r="T597" s="5"/>
      <c r="U597" s="5"/>
      <c r="V597" s="5"/>
      <c r="W597" s="5"/>
      <c r="X597" s="5"/>
      <c r="Y597" s="5"/>
      <c r="Z597" s="5"/>
      <c r="AA597" s="5"/>
      <c r="AB597" s="5"/>
      <c r="AC597" s="5"/>
    </row>
    <row r="598" spans="1:29" ht="21" customHeight="1">
      <c r="A598" s="5" t="s">
        <v>1099</v>
      </c>
      <c r="B598" s="5" t="s">
        <v>5416</v>
      </c>
      <c r="C598" s="5" t="s">
        <v>170</v>
      </c>
      <c r="D598" s="5" t="s">
        <v>378</v>
      </c>
      <c r="E598" s="5" t="s">
        <v>45</v>
      </c>
      <c r="F598" s="7">
        <v>15</v>
      </c>
      <c r="G598" s="7">
        <v>20</v>
      </c>
      <c r="H598" s="5" t="s">
        <v>493</v>
      </c>
      <c r="I598" s="5" t="s">
        <v>66</v>
      </c>
      <c r="J598" s="5" t="s">
        <v>2015</v>
      </c>
      <c r="K598" s="5" t="s">
        <v>5418</v>
      </c>
      <c r="L598" s="5" t="s">
        <v>5419</v>
      </c>
      <c r="M598" s="5" t="s">
        <v>53</v>
      </c>
      <c r="N598" s="5" t="s">
        <v>405</v>
      </c>
      <c r="O598" s="5"/>
      <c r="P598" s="5"/>
      <c r="Q598" s="5"/>
      <c r="R598" s="5"/>
      <c r="S598" s="5"/>
      <c r="T598" s="5"/>
      <c r="U598" s="5"/>
      <c r="V598" s="5"/>
      <c r="W598" s="5"/>
      <c r="X598" s="5"/>
      <c r="Y598" s="5"/>
      <c r="Z598" s="5"/>
      <c r="AA598" s="5"/>
      <c r="AB598" s="5"/>
      <c r="AC598" s="5"/>
    </row>
    <row r="599" spans="1:29" ht="21" customHeight="1">
      <c r="A599" s="5" t="s">
        <v>130</v>
      </c>
      <c r="B599" s="5" t="s">
        <v>5425</v>
      </c>
      <c r="C599" s="5" t="s">
        <v>27</v>
      </c>
      <c r="D599" s="5" t="s">
        <v>85</v>
      </c>
      <c r="E599" s="5" t="s">
        <v>45</v>
      </c>
      <c r="F599" s="7">
        <v>15</v>
      </c>
      <c r="G599" s="7">
        <v>20</v>
      </c>
      <c r="H599" s="5" t="s">
        <v>493</v>
      </c>
      <c r="I599" s="5" t="s">
        <v>31</v>
      </c>
      <c r="J599" s="5" t="s">
        <v>686</v>
      </c>
      <c r="K599" s="5" t="s">
        <v>5428</v>
      </c>
      <c r="L599" s="5" t="s">
        <v>5429</v>
      </c>
      <c r="M599" s="5" t="s">
        <v>167</v>
      </c>
      <c r="N599" s="5" t="s">
        <v>55</v>
      </c>
      <c r="O599" s="5"/>
      <c r="P599" s="5"/>
      <c r="Q599" s="5"/>
      <c r="R599" s="5"/>
      <c r="S599" s="5"/>
      <c r="T599" s="5"/>
      <c r="U599" s="5"/>
      <c r="V599" s="5"/>
      <c r="W599" s="5"/>
      <c r="X599" s="5"/>
      <c r="Y599" s="5"/>
      <c r="Z599" s="5"/>
      <c r="AA599" s="5"/>
      <c r="AB599" s="5"/>
      <c r="AC599" s="5"/>
    </row>
    <row r="600" spans="1:29" ht="21" customHeight="1">
      <c r="A600" s="5" t="s">
        <v>455</v>
      </c>
      <c r="B600" s="5" t="s">
        <v>5434</v>
      </c>
      <c r="C600" s="5" t="s">
        <v>170</v>
      </c>
      <c r="D600" s="5" t="s">
        <v>435</v>
      </c>
      <c r="E600" s="5" t="s">
        <v>45</v>
      </c>
      <c r="F600" s="7">
        <v>15</v>
      </c>
      <c r="G600" s="7">
        <v>20</v>
      </c>
      <c r="H600" s="5" t="s">
        <v>493</v>
      </c>
      <c r="I600" s="5" t="s">
        <v>31</v>
      </c>
      <c r="J600" s="5" t="s">
        <v>48</v>
      </c>
      <c r="K600" s="5" t="s">
        <v>5435</v>
      </c>
      <c r="L600" s="5" t="s">
        <v>5438</v>
      </c>
      <c r="M600" s="5" t="s">
        <v>53</v>
      </c>
      <c r="N600" s="5" t="s">
        <v>55</v>
      </c>
      <c r="O600" s="5"/>
      <c r="P600" s="5"/>
      <c r="Q600" s="5"/>
      <c r="R600" s="5"/>
      <c r="S600" s="5"/>
      <c r="T600" s="5"/>
      <c r="U600" s="5"/>
      <c r="V600" s="5"/>
      <c r="W600" s="5"/>
      <c r="X600" s="5"/>
      <c r="Y600" s="5"/>
      <c r="Z600" s="5"/>
      <c r="AA600" s="5"/>
      <c r="AB600" s="5"/>
      <c r="AC600" s="5"/>
    </row>
    <row r="601" spans="1:29" ht="21" customHeight="1">
      <c r="A601" s="5" t="s">
        <v>1099</v>
      </c>
      <c r="B601" s="5" t="s">
        <v>5440</v>
      </c>
      <c r="C601" s="5" t="s">
        <v>27</v>
      </c>
      <c r="D601" s="5" t="s">
        <v>105</v>
      </c>
      <c r="E601" s="5" t="s">
        <v>45</v>
      </c>
      <c r="F601" s="7">
        <v>15</v>
      </c>
      <c r="G601" s="7">
        <v>20</v>
      </c>
      <c r="H601" s="5" t="s">
        <v>493</v>
      </c>
      <c r="I601" s="5" t="s">
        <v>108</v>
      </c>
      <c r="J601" s="5" t="s">
        <v>537</v>
      </c>
      <c r="K601" s="5" t="s">
        <v>5445</v>
      </c>
      <c r="L601" s="5" t="s">
        <v>5448</v>
      </c>
      <c r="M601" s="5" t="s">
        <v>100</v>
      </c>
      <c r="N601" s="5" t="s">
        <v>55</v>
      </c>
      <c r="O601" s="5"/>
      <c r="P601" s="5"/>
      <c r="Q601" s="5"/>
      <c r="R601" s="5"/>
      <c r="S601" s="5"/>
      <c r="T601" s="5"/>
      <c r="U601" s="5"/>
      <c r="V601" s="5"/>
      <c r="W601" s="5"/>
      <c r="X601" s="5"/>
      <c r="Y601" s="5"/>
      <c r="Z601" s="5"/>
      <c r="AA601" s="5"/>
      <c r="AB601" s="5"/>
      <c r="AC601" s="5"/>
    </row>
    <row r="602" spans="1:29" ht="21" customHeight="1">
      <c r="A602" s="5" t="s">
        <v>533</v>
      </c>
      <c r="B602" s="5" t="s">
        <v>5450</v>
      </c>
      <c r="C602" s="5" t="s">
        <v>170</v>
      </c>
      <c r="D602" s="5" t="s">
        <v>435</v>
      </c>
      <c r="E602" s="5" t="s">
        <v>45</v>
      </c>
      <c r="F602" s="7">
        <v>15</v>
      </c>
      <c r="G602" s="7">
        <v>25</v>
      </c>
      <c r="H602" s="5" t="s">
        <v>151</v>
      </c>
      <c r="I602" s="5" t="s">
        <v>108</v>
      </c>
      <c r="J602" s="5" t="s">
        <v>516</v>
      </c>
      <c r="K602" s="5" t="s">
        <v>5453</v>
      </c>
      <c r="L602" s="5" t="s">
        <v>5454</v>
      </c>
      <c r="M602" s="5" t="s">
        <v>53</v>
      </c>
      <c r="N602" s="5" t="s">
        <v>55</v>
      </c>
      <c r="O602" s="5"/>
      <c r="P602" s="5"/>
      <c r="Q602" s="5"/>
      <c r="R602" s="5"/>
      <c r="S602" s="5"/>
      <c r="T602" s="5"/>
      <c r="U602" s="5"/>
      <c r="V602" s="5"/>
      <c r="W602" s="5"/>
      <c r="X602" s="5"/>
      <c r="Y602" s="5"/>
      <c r="Z602" s="5"/>
      <c r="AA602" s="5"/>
      <c r="AB602" s="5"/>
      <c r="AC602" s="5"/>
    </row>
    <row r="603" spans="1:29" ht="21" customHeight="1">
      <c r="A603" s="5" t="s">
        <v>5457</v>
      </c>
      <c r="B603" s="5" t="s">
        <v>5458</v>
      </c>
      <c r="C603" s="5" t="s">
        <v>27</v>
      </c>
      <c r="D603" s="5" t="s">
        <v>105</v>
      </c>
      <c r="E603" s="5" t="s">
        <v>29</v>
      </c>
      <c r="F603" s="7">
        <v>15</v>
      </c>
      <c r="G603" s="7">
        <v>25</v>
      </c>
      <c r="H603" s="5" t="s">
        <v>151</v>
      </c>
      <c r="I603" s="5" t="s">
        <v>108</v>
      </c>
      <c r="J603" s="5" t="s">
        <v>106</v>
      </c>
      <c r="K603" s="5" t="s">
        <v>5461</v>
      </c>
      <c r="L603" s="5" t="s">
        <v>5462</v>
      </c>
      <c r="M603" s="5" t="s">
        <v>37</v>
      </c>
      <c r="N603" s="5" t="s">
        <v>55</v>
      </c>
      <c r="O603" s="5"/>
      <c r="P603" s="5"/>
      <c r="Q603" s="5"/>
      <c r="R603" s="5"/>
      <c r="S603" s="5"/>
      <c r="T603" s="5"/>
      <c r="U603" s="5"/>
      <c r="V603" s="5"/>
      <c r="W603" s="5"/>
      <c r="X603" s="5"/>
      <c r="Y603" s="5"/>
      <c r="Z603" s="5"/>
      <c r="AA603" s="5"/>
      <c r="AB603" s="5"/>
      <c r="AC603" s="5"/>
    </row>
    <row r="604" spans="1:29" ht="21" customHeight="1">
      <c r="A604" s="5" t="s">
        <v>5466</v>
      </c>
      <c r="B604" s="5" t="s">
        <v>5467</v>
      </c>
      <c r="C604" s="5" t="s">
        <v>41</v>
      </c>
      <c r="D604" s="5" t="s">
        <v>94</v>
      </c>
      <c r="E604" s="5" t="s">
        <v>45</v>
      </c>
      <c r="F604" s="7">
        <v>15</v>
      </c>
      <c r="G604" s="7">
        <v>25</v>
      </c>
      <c r="H604" s="5" t="s">
        <v>151</v>
      </c>
      <c r="I604" s="5" t="s">
        <v>108</v>
      </c>
      <c r="J604" s="5" t="s">
        <v>106</v>
      </c>
      <c r="K604" s="5" t="s">
        <v>5471</v>
      </c>
      <c r="L604" s="5" t="s">
        <v>5474</v>
      </c>
      <c r="M604" s="5" t="s">
        <v>100</v>
      </c>
      <c r="N604" s="5" t="s">
        <v>55</v>
      </c>
      <c r="O604" s="5"/>
      <c r="P604" s="5"/>
      <c r="Q604" s="5"/>
      <c r="R604" s="5"/>
      <c r="S604" s="5"/>
      <c r="T604" s="5"/>
      <c r="U604" s="5"/>
      <c r="V604" s="5"/>
      <c r="W604" s="5"/>
      <c r="X604" s="5"/>
      <c r="Y604" s="5"/>
      <c r="Z604" s="5"/>
      <c r="AA604" s="5"/>
      <c r="AB604" s="5"/>
      <c r="AC604" s="5"/>
    </row>
    <row r="605" spans="1:29" ht="21" customHeight="1">
      <c r="A605" s="5" t="s">
        <v>5479</v>
      </c>
      <c r="B605" s="5" t="s">
        <v>5480</v>
      </c>
      <c r="C605" s="5" t="s">
        <v>27</v>
      </c>
      <c r="D605" s="5" t="s">
        <v>47</v>
      </c>
      <c r="E605" s="5" t="s">
        <v>45</v>
      </c>
      <c r="F605" s="7">
        <v>15</v>
      </c>
      <c r="G605" s="7">
        <v>20</v>
      </c>
      <c r="H605" s="5" t="s">
        <v>493</v>
      </c>
      <c r="I605" s="5" t="s">
        <v>108</v>
      </c>
      <c r="J605" s="5" t="s">
        <v>57</v>
      </c>
      <c r="K605" s="5" t="s">
        <v>5482</v>
      </c>
      <c r="L605" s="5" t="s">
        <v>5483</v>
      </c>
      <c r="M605" s="5" t="s">
        <v>53</v>
      </c>
      <c r="N605" s="5" t="s">
        <v>44</v>
      </c>
      <c r="O605" s="5"/>
      <c r="P605" s="5"/>
      <c r="Q605" s="5"/>
      <c r="R605" s="5"/>
      <c r="S605" s="5"/>
      <c r="T605" s="5"/>
      <c r="U605" s="5"/>
      <c r="V605" s="5"/>
      <c r="W605" s="5"/>
      <c r="X605" s="5"/>
      <c r="Y605" s="5"/>
      <c r="Z605" s="5"/>
      <c r="AA605" s="5"/>
      <c r="AB605" s="5"/>
      <c r="AC605" s="5"/>
    </row>
    <row r="606" spans="1:29" ht="21" customHeight="1">
      <c r="A606" s="5" t="s">
        <v>5486</v>
      </c>
      <c r="B606" s="5" t="s">
        <v>5487</v>
      </c>
      <c r="C606" s="5" t="s">
        <v>27</v>
      </c>
      <c r="D606" s="5" t="s">
        <v>575</v>
      </c>
      <c r="E606" s="5" t="s">
        <v>45</v>
      </c>
      <c r="F606" s="7">
        <v>15</v>
      </c>
      <c r="G606" s="7">
        <v>25</v>
      </c>
      <c r="H606" s="5" t="s">
        <v>151</v>
      </c>
      <c r="I606" s="5" t="s">
        <v>108</v>
      </c>
      <c r="J606" s="5" t="s">
        <v>76</v>
      </c>
      <c r="K606" s="5" t="s">
        <v>5491</v>
      </c>
      <c r="L606" s="5" t="s">
        <v>5493</v>
      </c>
      <c r="M606" s="5" t="s">
        <v>53</v>
      </c>
      <c r="N606" s="5" t="s">
        <v>55</v>
      </c>
      <c r="O606" s="5"/>
      <c r="P606" s="5"/>
      <c r="Q606" s="5"/>
      <c r="R606" s="5"/>
      <c r="S606" s="5"/>
      <c r="T606" s="5"/>
      <c r="U606" s="5"/>
      <c r="V606" s="5"/>
      <c r="W606" s="5"/>
      <c r="X606" s="5"/>
      <c r="Y606" s="5"/>
      <c r="Z606" s="5"/>
      <c r="AA606" s="5"/>
      <c r="AB606" s="5"/>
      <c r="AC606" s="5"/>
    </row>
    <row r="607" spans="1:29" ht="21" customHeight="1">
      <c r="A607" s="5" t="s">
        <v>5496</v>
      </c>
      <c r="B607" s="5" t="s">
        <v>5497</v>
      </c>
      <c r="C607" s="5" t="s">
        <v>20</v>
      </c>
      <c r="D607" s="5" t="s">
        <v>2283</v>
      </c>
      <c r="E607" s="5" t="s">
        <v>45</v>
      </c>
      <c r="F607" s="7">
        <v>15</v>
      </c>
      <c r="G607" s="7">
        <v>20</v>
      </c>
      <c r="H607" s="5" t="s">
        <v>493</v>
      </c>
      <c r="I607" s="5" t="s">
        <v>31</v>
      </c>
      <c r="J607" s="5" t="s">
        <v>5500</v>
      </c>
      <c r="K607" s="5" t="s">
        <v>5501</v>
      </c>
      <c r="L607" s="5" t="s">
        <v>5502</v>
      </c>
      <c r="M607" s="5" t="s">
        <v>53</v>
      </c>
      <c r="N607" s="5" t="s">
        <v>44</v>
      </c>
      <c r="O607" s="5"/>
      <c r="P607" s="5"/>
      <c r="Q607" s="5"/>
      <c r="R607" s="5"/>
      <c r="S607" s="5"/>
      <c r="T607" s="5"/>
      <c r="U607" s="5"/>
      <c r="V607" s="5"/>
      <c r="W607" s="5"/>
      <c r="X607" s="5"/>
      <c r="Y607" s="5"/>
      <c r="Z607" s="5"/>
      <c r="AA607" s="5"/>
      <c r="AB607" s="5"/>
      <c r="AC607" s="5"/>
    </row>
    <row r="608" spans="1:29" ht="21" customHeight="1">
      <c r="A608" s="5" t="s">
        <v>5504</v>
      </c>
      <c r="B608" s="5" t="s">
        <v>5505</v>
      </c>
      <c r="C608" s="5" t="s">
        <v>27</v>
      </c>
      <c r="D608" s="5" t="s">
        <v>28</v>
      </c>
      <c r="E608" s="5" t="s">
        <v>29</v>
      </c>
      <c r="F608" s="7">
        <v>15</v>
      </c>
      <c r="G608" s="7">
        <v>25</v>
      </c>
      <c r="H608" s="5" t="s">
        <v>151</v>
      </c>
      <c r="I608" s="5" t="s">
        <v>125</v>
      </c>
      <c r="J608" s="5" t="s">
        <v>608</v>
      </c>
      <c r="K608" s="5" t="s">
        <v>5508</v>
      </c>
      <c r="L608" s="5" t="s">
        <v>5511</v>
      </c>
      <c r="M608" s="5" t="s">
        <v>53</v>
      </c>
      <c r="N608" s="5" t="s">
        <v>237</v>
      </c>
      <c r="O608" s="5"/>
      <c r="P608" s="5"/>
      <c r="Q608" s="5"/>
      <c r="R608" s="5"/>
      <c r="S608" s="5"/>
      <c r="T608" s="5"/>
      <c r="U608" s="5"/>
      <c r="V608" s="5"/>
      <c r="W608" s="5"/>
      <c r="X608" s="5"/>
      <c r="Y608" s="5"/>
      <c r="Z608" s="5"/>
      <c r="AA608" s="5"/>
      <c r="AB608" s="5"/>
      <c r="AC608" s="5"/>
    </row>
    <row r="609" spans="1:29" ht="21" customHeight="1">
      <c r="A609" s="5" t="s">
        <v>5516</v>
      </c>
      <c r="B609" s="5" t="s">
        <v>5518</v>
      </c>
      <c r="C609" s="5" t="s">
        <v>27</v>
      </c>
      <c r="D609" s="5" t="s">
        <v>212</v>
      </c>
      <c r="E609" s="5" t="s">
        <v>29</v>
      </c>
      <c r="F609" s="7">
        <v>15</v>
      </c>
      <c r="G609" s="7">
        <v>25</v>
      </c>
      <c r="H609" s="5" t="s">
        <v>151</v>
      </c>
      <c r="I609" s="5" t="s">
        <v>108</v>
      </c>
      <c r="J609" s="5" t="s">
        <v>5520</v>
      </c>
      <c r="K609" s="5" t="s">
        <v>381</v>
      </c>
      <c r="L609" s="5" t="s">
        <v>5521</v>
      </c>
      <c r="M609" s="5" t="s">
        <v>53</v>
      </c>
      <c r="N609" s="5" t="s">
        <v>405</v>
      </c>
      <c r="O609" s="5"/>
      <c r="P609" s="5"/>
      <c r="Q609" s="5"/>
      <c r="R609" s="5"/>
      <c r="S609" s="5"/>
      <c r="T609" s="5"/>
      <c r="U609" s="5"/>
      <c r="V609" s="5"/>
      <c r="W609" s="5"/>
      <c r="X609" s="5"/>
      <c r="Y609" s="5"/>
      <c r="Z609" s="5"/>
      <c r="AA609" s="5"/>
      <c r="AB609" s="5"/>
      <c r="AC609" s="5"/>
    </row>
    <row r="610" spans="1:29" ht="21" customHeight="1">
      <c r="A610" s="5" t="s">
        <v>1099</v>
      </c>
      <c r="B610" s="5" t="s">
        <v>1745</v>
      </c>
      <c r="C610" s="5" t="s">
        <v>27</v>
      </c>
      <c r="D610" s="5" t="s">
        <v>85</v>
      </c>
      <c r="E610" s="5" t="s">
        <v>45</v>
      </c>
      <c r="F610" s="7">
        <v>15</v>
      </c>
      <c r="G610" s="7">
        <v>25</v>
      </c>
      <c r="H610" s="5" t="s">
        <v>151</v>
      </c>
      <c r="I610" s="5" t="s">
        <v>108</v>
      </c>
      <c r="J610" s="5" t="s">
        <v>110</v>
      </c>
      <c r="K610" s="5" t="s">
        <v>5526</v>
      </c>
      <c r="L610" s="5" t="s">
        <v>5528</v>
      </c>
      <c r="M610" s="5" t="s">
        <v>53</v>
      </c>
      <c r="N610" s="5" t="s">
        <v>55</v>
      </c>
      <c r="O610" s="5"/>
      <c r="P610" s="5"/>
      <c r="Q610" s="5"/>
      <c r="R610" s="5"/>
      <c r="S610" s="5"/>
      <c r="T610" s="5"/>
      <c r="U610" s="5"/>
      <c r="V610" s="5"/>
      <c r="W610" s="5"/>
      <c r="X610" s="5"/>
      <c r="Y610" s="5"/>
      <c r="Z610" s="5"/>
      <c r="AA610" s="5"/>
      <c r="AB610" s="5"/>
      <c r="AC610" s="5"/>
    </row>
    <row r="611" spans="1:29" ht="21" customHeight="1">
      <c r="A611" s="5" t="s">
        <v>130</v>
      </c>
      <c r="B611" s="5" t="s">
        <v>5534</v>
      </c>
      <c r="C611" s="5" t="s">
        <v>170</v>
      </c>
      <c r="D611" s="5" t="s">
        <v>435</v>
      </c>
      <c r="E611" s="5" t="s">
        <v>45</v>
      </c>
      <c r="F611" s="7">
        <v>15</v>
      </c>
      <c r="G611" s="7">
        <v>30</v>
      </c>
      <c r="H611" s="5" t="s">
        <v>2134</v>
      </c>
      <c r="I611" s="5" t="s">
        <v>125</v>
      </c>
      <c r="J611" s="5" t="s">
        <v>110</v>
      </c>
      <c r="K611" s="5" t="s">
        <v>5537</v>
      </c>
      <c r="L611" s="5" t="s">
        <v>5538</v>
      </c>
      <c r="M611" s="5" t="s">
        <v>53</v>
      </c>
      <c r="N611" s="5" t="s">
        <v>55</v>
      </c>
      <c r="O611" s="5"/>
      <c r="P611" s="5"/>
      <c r="Q611" s="5"/>
      <c r="R611" s="5"/>
      <c r="S611" s="5"/>
      <c r="T611" s="5"/>
      <c r="U611" s="5"/>
      <c r="V611" s="5"/>
      <c r="W611" s="5"/>
      <c r="X611" s="5"/>
      <c r="Y611" s="5"/>
      <c r="Z611" s="5"/>
      <c r="AA611" s="5"/>
      <c r="AB611" s="5"/>
      <c r="AC611" s="5"/>
    </row>
    <row r="612" spans="1:29" ht="21" customHeight="1">
      <c r="A612" s="5" t="s">
        <v>1122</v>
      </c>
      <c r="B612" s="5" t="s">
        <v>5542</v>
      </c>
      <c r="C612" s="5" t="s">
        <v>170</v>
      </c>
      <c r="D612" s="5" t="s">
        <v>47</v>
      </c>
      <c r="E612" s="5" t="s">
        <v>45</v>
      </c>
      <c r="F612" s="7">
        <v>15</v>
      </c>
      <c r="G612" s="7">
        <v>20</v>
      </c>
      <c r="H612" s="5" t="s">
        <v>493</v>
      </c>
      <c r="I612" s="5" t="s">
        <v>31</v>
      </c>
      <c r="J612" s="5" t="s">
        <v>110</v>
      </c>
      <c r="K612" s="5" t="s">
        <v>5543</v>
      </c>
      <c r="L612" s="5" t="s">
        <v>5544</v>
      </c>
      <c r="M612" s="5" t="s">
        <v>42</v>
      </c>
      <c r="N612" s="5" t="s">
        <v>55</v>
      </c>
      <c r="O612" s="5"/>
      <c r="P612" s="5"/>
      <c r="Q612" s="5"/>
      <c r="R612" s="5"/>
      <c r="S612" s="5"/>
      <c r="T612" s="5"/>
      <c r="U612" s="5"/>
      <c r="V612" s="5"/>
      <c r="W612" s="5"/>
      <c r="X612" s="5"/>
      <c r="Y612" s="5"/>
      <c r="Z612" s="5"/>
      <c r="AA612" s="5"/>
      <c r="AB612" s="5"/>
      <c r="AC612" s="5"/>
    </row>
    <row r="613" spans="1:29" ht="21" customHeight="1">
      <c r="A613" s="5" t="s">
        <v>5549</v>
      </c>
      <c r="B613" s="5" t="s">
        <v>5551</v>
      </c>
      <c r="C613" s="5" t="s">
        <v>27</v>
      </c>
      <c r="D613" s="5" t="s">
        <v>47</v>
      </c>
      <c r="E613" s="5" t="s">
        <v>45</v>
      </c>
      <c r="F613" s="7">
        <v>15</v>
      </c>
      <c r="G613" s="7">
        <v>30</v>
      </c>
      <c r="H613" s="5" t="s">
        <v>2134</v>
      </c>
      <c r="I613" s="5" t="s">
        <v>66</v>
      </c>
      <c r="J613" s="5" t="s">
        <v>76</v>
      </c>
      <c r="K613" s="5" t="s">
        <v>5554</v>
      </c>
      <c r="L613" s="5" t="s">
        <v>5556</v>
      </c>
      <c r="M613" s="5" t="s">
        <v>42</v>
      </c>
      <c r="N613" s="5" t="s">
        <v>44</v>
      </c>
      <c r="O613" s="5"/>
      <c r="P613" s="5"/>
      <c r="Q613" s="5"/>
      <c r="R613" s="5"/>
      <c r="S613" s="5"/>
      <c r="T613" s="5"/>
      <c r="U613" s="5"/>
      <c r="V613" s="5"/>
      <c r="W613" s="5"/>
      <c r="X613" s="5"/>
      <c r="Y613" s="5"/>
      <c r="Z613" s="5"/>
      <c r="AA613" s="5"/>
      <c r="AB613" s="5"/>
      <c r="AC613" s="5"/>
    </row>
    <row r="614" spans="1:29" ht="21" customHeight="1">
      <c r="A614" s="5" t="s">
        <v>4750</v>
      </c>
      <c r="B614" s="5" t="s">
        <v>4751</v>
      </c>
      <c r="C614" s="5" t="s">
        <v>20</v>
      </c>
      <c r="D614" s="5" t="s">
        <v>21</v>
      </c>
      <c r="E614" s="5" t="s">
        <v>45</v>
      </c>
      <c r="F614" s="7">
        <v>15</v>
      </c>
      <c r="G614" s="7">
        <v>30</v>
      </c>
      <c r="H614" s="5" t="s">
        <v>2134</v>
      </c>
      <c r="I614" s="5" t="s">
        <v>66</v>
      </c>
      <c r="J614" s="5" t="s">
        <v>57</v>
      </c>
      <c r="K614" s="5" t="s">
        <v>4754</v>
      </c>
      <c r="L614" s="5" t="s">
        <v>4755</v>
      </c>
      <c r="M614" s="5" t="s">
        <v>53</v>
      </c>
      <c r="N614" s="5" t="s">
        <v>55</v>
      </c>
      <c r="O614" s="5"/>
      <c r="P614" s="5"/>
      <c r="Q614" s="5"/>
      <c r="R614" s="5"/>
      <c r="S614" s="5"/>
      <c r="T614" s="5"/>
      <c r="U614" s="5"/>
      <c r="V614" s="5"/>
      <c r="W614" s="5"/>
      <c r="X614" s="5"/>
      <c r="Y614" s="5"/>
      <c r="Z614" s="5"/>
      <c r="AA614" s="5"/>
      <c r="AB614" s="5"/>
      <c r="AC614" s="5"/>
    </row>
    <row r="615" spans="1:29" ht="21" customHeight="1">
      <c r="A615" s="5" t="s">
        <v>130</v>
      </c>
      <c r="B615" s="5" t="s">
        <v>5564</v>
      </c>
      <c r="C615" s="5" t="s">
        <v>27</v>
      </c>
      <c r="D615" s="5" t="s">
        <v>85</v>
      </c>
      <c r="E615" s="5" t="s">
        <v>29</v>
      </c>
      <c r="F615" s="7">
        <v>15</v>
      </c>
      <c r="G615" s="7">
        <v>20</v>
      </c>
      <c r="H615" s="5" t="s">
        <v>493</v>
      </c>
      <c r="I615" s="5" t="s">
        <v>66</v>
      </c>
      <c r="J615" s="5" t="s">
        <v>57</v>
      </c>
      <c r="K615" s="5" t="s">
        <v>5569</v>
      </c>
      <c r="L615" s="5" t="s">
        <v>5570</v>
      </c>
      <c r="M615" s="5" t="s">
        <v>37</v>
      </c>
      <c r="N615" s="5" t="s">
        <v>55</v>
      </c>
      <c r="O615" s="5"/>
      <c r="P615" s="5"/>
      <c r="Q615" s="5"/>
      <c r="R615" s="5"/>
      <c r="S615" s="5"/>
      <c r="T615" s="5"/>
      <c r="U615" s="5"/>
      <c r="V615" s="5"/>
      <c r="W615" s="5"/>
      <c r="X615" s="5"/>
      <c r="Y615" s="5"/>
      <c r="Z615" s="5"/>
      <c r="AA615" s="5"/>
      <c r="AB615" s="5"/>
      <c r="AC615" s="5"/>
    </row>
    <row r="616" spans="1:29" ht="21" customHeight="1">
      <c r="A616" s="5" t="s">
        <v>1717</v>
      </c>
      <c r="B616" s="5" t="s">
        <v>5575</v>
      </c>
      <c r="C616" s="5" t="s">
        <v>27</v>
      </c>
      <c r="D616" s="5" t="s">
        <v>85</v>
      </c>
      <c r="E616" s="5" t="s">
        <v>29</v>
      </c>
      <c r="F616" s="7">
        <v>15</v>
      </c>
      <c r="G616" s="7">
        <v>25</v>
      </c>
      <c r="H616" s="5" t="s">
        <v>151</v>
      </c>
      <c r="I616" s="5" t="s">
        <v>108</v>
      </c>
      <c r="J616" s="5" t="s">
        <v>608</v>
      </c>
      <c r="K616" s="5"/>
      <c r="L616" s="5" t="s">
        <v>5577</v>
      </c>
      <c r="M616" s="5" t="s">
        <v>100</v>
      </c>
      <c r="N616" s="5" t="s">
        <v>55</v>
      </c>
      <c r="O616" s="5"/>
      <c r="P616" s="5"/>
      <c r="Q616" s="5"/>
      <c r="R616" s="5"/>
      <c r="S616" s="5"/>
      <c r="T616" s="5"/>
      <c r="U616" s="5"/>
      <c r="V616" s="5"/>
      <c r="W616" s="5"/>
      <c r="X616" s="5"/>
      <c r="Y616" s="5"/>
      <c r="Z616" s="5"/>
      <c r="AA616" s="5"/>
      <c r="AB616" s="5"/>
      <c r="AC616" s="5"/>
    </row>
    <row r="617" spans="1:29" ht="21" customHeight="1">
      <c r="A617" s="5" t="s">
        <v>5580</v>
      </c>
      <c r="B617" s="5" t="s">
        <v>5581</v>
      </c>
      <c r="C617" s="5" t="s">
        <v>170</v>
      </c>
      <c r="D617" s="5" t="s">
        <v>390</v>
      </c>
      <c r="E617" s="5" t="s">
        <v>45</v>
      </c>
      <c r="F617" s="7">
        <v>15</v>
      </c>
      <c r="G617" s="7">
        <v>25</v>
      </c>
      <c r="H617" s="5" t="s">
        <v>151</v>
      </c>
      <c r="I617" s="5" t="s">
        <v>108</v>
      </c>
      <c r="J617" s="5" t="s">
        <v>5583</v>
      </c>
      <c r="K617" s="5" t="s">
        <v>5585</v>
      </c>
      <c r="L617" s="5" t="s">
        <v>5588</v>
      </c>
      <c r="M617" s="5" t="s">
        <v>100</v>
      </c>
      <c r="N617" s="5" t="s">
        <v>55</v>
      </c>
      <c r="O617" s="5"/>
      <c r="P617" s="5"/>
      <c r="Q617" s="5"/>
      <c r="R617" s="5"/>
      <c r="S617" s="5"/>
      <c r="T617" s="5"/>
      <c r="U617" s="5"/>
      <c r="V617" s="5"/>
      <c r="W617" s="5"/>
      <c r="X617" s="5"/>
      <c r="Y617" s="5"/>
      <c r="Z617" s="5"/>
      <c r="AA617" s="5"/>
      <c r="AB617" s="5"/>
      <c r="AC617" s="5"/>
    </row>
    <row r="618" spans="1:29" ht="21" customHeight="1">
      <c r="A618" s="5" t="s">
        <v>130</v>
      </c>
      <c r="B618" s="5" t="s">
        <v>5593</v>
      </c>
      <c r="C618" s="5" t="s">
        <v>170</v>
      </c>
      <c r="D618" s="5" t="s">
        <v>435</v>
      </c>
      <c r="E618" s="5" t="s">
        <v>29</v>
      </c>
      <c r="F618" s="7">
        <v>15</v>
      </c>
      <c r="G618" s="7">
        <v>20</v>
      </c>
      <c r="H618" s="5" t="s">
        <v>493</v>
      </c>
      <c r="I618" s="5" t="s">
        <v>108</v>
      </c>
      <c r="J618" s="5" t="s">
        <v>686</v>
      </c>
      <c r="K618" s="5" t="s">
        <v>1506</v>
      </c>
      <c r="L618" s="5" t="s">
        <v>5596</v>
      </c>
      <c r="M618" s="5" t="s">
        <v>37</v>
      </c>
      <c r="N618" s="5" t="s">
        <v>55</v>
      </c>
      <c r="O618" s="5"/>
      <c r="P618" s="5"/>
      <c r="Q618" s="5"/>
      <c r="R618" s="5"/>
      <c r="S618" s="5"/>
      <c r="T618" s="5"/>
      <c r="U618" s="5"/>
      <c r="V618" s="5"/>
      <c r="W618" s="5"/>
      <c r="X618" s="5"/>
      <c r="Y618" s="5"/>
      <c r="Z618" s="5"/>
      <c r="AA618" s="5"/>
      <c r="AB618" s="5"/>
      <c r="AC618" s="5"/>
    </row>
    <row r="619" spans="1:29" ht="21" customHeight="1">
      <c r="A619" s="5" t="s">
        <v>1099</v>
      </c>
      <c r="B619" s="5" t="s">
        <v>5599</v>
      </c>
      <c r="C619" s="5" t="s">
        <v>170</v>
      </c>
      <c r="D619" s="5" t="s">
        <v>390</v>
      </c>
      <c r="E619" s="5" t="s">
        <v>45</v>
      </c>
      <c r="F619" s="7">
        <v>15</v>
      </c>
      <c r="G619" s="7">
        <v>20</v>
      </c>
      <c r="H619" s="5" t="s">
        <v>493</v>
      </c>
      <c r="I619" s="5" t="s">
        <v>108</v>
      </c>
      <c r="J619" s="5" t="s">
        <v>68</v>
      </c>
      <c r="K619" s="5" t="s">
        <v>5602</v>
      </c>
      <c r="L619" s="5" t="s">
        <v>5605</v>
      </c>
      <c r="M619" s="5" t="s">
        <v>100</v>
      </c>
      <c r="N619" s="5" t="s">
        <v>55</v>
      </c>
      <c r="O619" s="5"/>
      <c r="P619" s="5"/>
      <c r="Q619" s="5"/>
      <c r="R619" s="5"/>
      <c r="S619" s="5"/>
      <c r="T619" s="5"/>
      <c r="U619" s="5"/>
      <c r="V619" s="5"/>
      <c r="W619" s="5"/>
      <c r="X619" s="5"/>
      <c r="Y619" s="5"/>
      <c r="Z619" s="5"/>
      <c r="AA619" s="5"/>
      <c r="AB619" s="5"/>
      <c r="AC619" s="5"/>
    </row>
    <row r="620" spans="1:29" ht="21" customHeight="1">
      <c r="A620" s="5" t="s">
        <v>631</v>
      </c>
      <c r="B620" s="5" t="s">
        <v>5611</v>
      </c>
      <c r="C620" s="5" t="s">
        <v>170</v>
      </c>
      <c r="D620" s="5" t="s">
        <v>171</v>
      </c>
      <c r="E620" s="5" t="s">
        <v>45</v>
      </c>
      <c r="F620" s="7">
        <v>15</v>
      </c>
      <c r="G620" s="7">
        <v>20</v>
      </c>
      <c r="H620" s="5" t="s">
        <v>493</v>
      </c>
      <c r="I620" s="5" t="s">
        <v>108</v>
      </c>
      <c r="J620" s="5" t="s">
        <v>537</v>
      </c>
      <c r="K620" s="5" t="s">
        <v>5612</v>
      </c>
      <c r="L620" s="5" t="s">
        <v>5613</v>
      </c>
      <c r="M620" s="5" t="s">
        <v>37</v>
      </c>
      <c r="N620" s="5" t="s">
        <v>55</v>
      </c>
      <c r="O620" s="5"/>
      <c r="P620" s="5"/>
      <c r="Q620" s="5"/>
      <c r="R620" s="5"/>
      <c r="S620" s="5"/>
      <c r="T620" s="5"/>
      <c r="U620" s="5"/>
      <c r="V620" s="5"/>
      <c r="W620" s="5"/>
      <c r="X620" s="5"/>
      <c r="Y620" s="5"/>
      <c r="Z620" s="5"/>
      <c r="AA620" s="5"/>
      <c r="AB620" s="5"/>
      <c r="AC620" s="5"/>
    </row>
    <row r="621" spans="1:29" ht="21" customHeight="1">
      <c r="A621" s="5" t="s">
        <v>5617</v>
      </c>
      <c r="B621" s="5" t="s">
        <v>5618</v>
      </c>
      <c r="C621" s="5" t="s">
        <v>27</v>
      </c>
      <c r="D621" s="5" t="s">
        <v>85</v>
      </c>
      <c r="E621" s="5" t="s">
        <v>45</v>
      </c>
      <c r="F621" s="7">
        <v>15</v>
      </c>
      <c r="G621" s="7">
        <v>25</v>
      </c>
      <c r="H621" s="5" t="s">
        <v>151</v>
      </c>
      <c r="I621" s="5" t="s">
        <v>108</v>
      </c>
      <c r="J621" s="5" t="s">
        <v>57</v>
      </c>
      <c r="K621" s="5" t="s">
        <v>5621</v>
      </c>
      <c r="L621" s="5" t="s">
        <v>5623</v>
      </c>
      <c r="M621" s="5" t="s">
        <v>42</v>
      </c>
      <c r="N621" s="5" t="s">
        <v>55</v>
      </c>
      <c r="O621" s="5"/>
      <c r="P621" s="5"/>
      <c r="Q621" s="5"/>
      <c r="R621" s="5"/>
      <c r="S621" s="5"/>
      <c r="T621" s="5"/>
      <c r="U621" s="5"/>
      <c r="V621" s="5"/>
      <c r="W621" s="5"/>
      <c r="X621" s="5"/>
      <c r="Y621" s="5"/>
      <c r="Z621" s="5"/>
      <c r="AA621" s="5"/>
      <c r="AB621" s="5"/>
      <c r="AC621" s="5"/>
    </row>
    <row r="622" spans="1:29" ht="21" customHeight="1">
      <c r="A622" s="5" t="s">
        <v>130</v>
      </c>
      <c r="B622" s="5" t="s">
        <v>5626</v>
      </c>
      <c r="C622" s="5" t="s">
        <v>170</v>
      </c>
      <c r="D622" s="5" t="s">
        <v>342</v>
      </c>
      <c r="E622" s="5" t="s">
        <v>45</v>
      </c>
      <c r="F622" s="7">
        <v>15</v>
      </c>
      <c r="G622" s="7">
        <v>25</v>
      </c>
      <c r="H622" s="5" t="s">
        <v>151</v>
      </c>
      <c r="I622" s="5" t="s">
        <v>31</v>
      </c>
      <c r="J622" s="5" t="s">
        <v>594</v>
      </c>
      <c r="K622" s="5" t="s">
        <v>5628</v>
      </c>
      <c r="L622" s="5" t="s">
        <v>5629</v>
      </c>
      <c r="M622" s="5" t="s">
        <v>37</v>
      </c>
      <c r="N622" s="5" t="s">
        <v>55</v>
      </c>
      <c r="O622" s="5"/>
      <c r="P622" s="5"/>
      <c r="Q622" s="5"/>
      <c r="R622" s="5"/>
      <c r="S622" s="5"/>
      <c r="T622" s="5"/>
      <c r="U622" s="5"/>
      <c r="V622" s="5"/>
      <c r="W622" s="5"/>
      <c r="X622" s="5"/>
      <c r="Y622" s="5"/>
      <c r="Z622" s="5"/>
      <c r="AA622" s="5"/>
      <c r="AB622" s="5"/>
      <c r="AC622" s="5"/>
    </row>
    <row r="623" spans="1:29" ht="21" customHeight="1">
      <c r="A623" s="5" t="s">
        <v>5634</v>
      </c>
      <c r="B623" s="5" t="s">
        <v>5635</v>
      </c>
      <c r="C623" s="5" t="s">
        <v>170</v>
      </c>
      <c r="D623" s="5" t="s">
        <v>378</v>
      </c>
      <c r="E623" s="5" t="s">
        <v>45</v>
      </c>
      <c r="F623" s="7">
        <v>15</v>
      </c>
      <c r="G623" s="7">
        <v>25</v>
      </c>
      <c r="H623" s="5" t="s">
        <v>151</v>
      </c>
      <c r="I623" s="5" t="s">
        <v>108</v>
      </c>
      <c r="J623" s="5" t="s">
        <v>4517</v>
      </c>
      <c r="K623" s="5" t="s">
        <v>5638</v>
      </c>
      <c r="L623" s="5" t="s">
        <v>5639</v>
      </c>
      <c r="M623" s="5" t="s">
        <v>37</v>
      </c>
      <c r="N623" s="5" t="s">
        <v>55</v>
      </c>
      <c r="O623" s="5"/>
      <c r="P623" s="5"/>
      <c r="Q623" s="5"/>
      <c r="R623" s="5"/>
      <c r="S623" s="5"/>
      <c r="T623" s="5"/>
      <c r="U623" s="5"/>
      <c r="V623" s="5"/>
      <c r="W623" s="5"/>
      <c r="X623" s="5"/>
      <c r="Y623" s="5"/>
      <c r="Z623" s="5"/>
      <c r="AA623" s="5"/>
      <c r="AB623" s="5"/>
      <c r="AC623" s="5"/>
    </row>
    <row r="624" spans="1:29" ht="21" customHeight="1">
      <c r="A624" s="5" t="s">
        <v>5641</v>
      </c>
      <c r="B624" s="5" t="s">
        <v>2063</v>
      </c>
      <c r="C624" s="5" t="s">
        <v>20</v>
      </c>
      <c r="D624" s="5" t="s">
        <v>21</v>
      </c>
      <c r="E624" s="5" t="s">
        <v>45</v>
      </c>
      <c r="F624" s="7">
        <v>15</v>
      </c>
      <c r="G624" s="7">
        <v>20</v>
      </c>
      <c r="H624" s="5" t="s">
        <v>493</v>
      </c>
      <c r="I624" s="5" t="s">
        <v>31</v>
      </c>
      <c r="J624" s="5" t="s">
        <v>76</v>
      </c>
      <c r="K624" s="5" t="s">
        <v>5645</v>
      </c>
      <c r="L624" s="5" t="s">
        <v>5648</v>
      </c>
      <c r="M624" s="5" t="s">
        <v>167</v>
      </c>
      <c r="N624" s="5" t="s">
        <v>237</v>
      </c>
      <c r="O624" s="5"/>
      <c r="P624" s="5"/>
      <c r="Q624" s="5"/>
      <c r="R624" s="5"/>
      <c r="S624" s="5"/>
      <c r="T624" s="5"/>
      <c r="U624" s="5"/>
      <c r="V624" s="5"/>
      <c r="W624" s="5"/>
      <c r="X624" s="5"/>
      <c r="Y624" s="5"/>
      <c r="Z624" s="5"/>
      <c r="AA624" s="5"/>
      <c r="AB624" s="5"/>
      <c r="AC624" s="5"/>
    </row>
    <row r="625" spans="1:29" ht="21" customHeight="1">
      <c r="A625" s="5" t="s">
        <v>740</v>
      </c>
      <c r="B625" s="5" t="s">
        <v>741</v>
      </c>
      <c r="C625" s="5" t="s">
        <v>27</v>
      </c>
      <c r="D625" s="5" t="s">
        <v>212</v>
      </c>
      <c r="E625" s="5" t="s">
        <v>45</v>
      </c>
      <c r="F625" s="7">
        <v>15</v>
      </c>
      <c r="G625" s="7">
        <v>20</v>
      </c>
      <c r="H625" s="5" t="s">
        <v>493</v>
      </c>
      <c r="I625" s="5" t="s">
        <v>108</v>
      </c>
      <c r="J625" s="5" t="s">
        <v>744</v>
      </c>
      <c r="K625" s="5" t="s">
        <v>747</v>
      </c>
      <c r="L625" s="5" t="s">
        <v>748</v>
      </c>
      <c r="M625" s="5" t="s">
        <v>37</v>
      </c>
      <c r="N625" s="5" t="s">
        <v>55</v>
      </c>
      <c r="O625" s="5"/>
      <c r="P625" s="5"/>
      <c r="Q625" s="5"/>
      <c r="R625" s="5"/>
      <c r="S625" s="5"/>
      <c r="T625" s="5"/>
      <c r="U625" s="5"/>
      <c r="V625" s="5"/>
      <c r="W625" s="5"/>
      <c r="X625" s="5"/>
      <c r="Y625" s="5"/>
      <c r="Z625" s="5"/>
      <c r="AA625" s="5"/>
      <c r="AB625" s="5"/>
      <c r="AC625" s="5"/>
    </row>
    <row r="626" spans="1:29" ht="21" customHeight="1">
      <c r="A626" s="5" t="s">
        <v>130</v>
      </c>
      <c r="B626" s="5" t="s">
        <v>5653</v>
      </c>
      <c r="C626" s="5" t="s">
        <v>170</v>
      </c>
      <c r="D626" s="5" t="s">
        <v>435</v>
      </c>
      <c r="E626" s="5" t="s">
        <v>45</v>
      </c>
      <c r="F626" s="7">
        <v>15</v>
      </c>
      <c r="G626" s="7">
        <v>20</v>
      </c>
      <c r="H626" s="5" t="s">
        <v>493</v>
      </c>
      <c r="I626" s="5" t="s">
        <v>108</v>
      </c>
      <c r="J626" s="5" t="s">
        <v>57</v>
      </c>
      <c r="K626" s="5" t="s">
        <v>5657</v>
      </c>
      <c r="L626" s="5" t="s">
        <v>5660</v>
      </c>
      <c r="M626" s="5" t="s">
        <v>53</v>
      </c>
      <c r="N626" s="5" t="s">
        <v>55</v>
      </c>
      <c r="O626" s="5"/>
      <c r="P626" s="5"/>
      <c r="Q626" s="5"/>
      <c r="R626" s="5"/>
      <c r="S626" s="5"/>
      <c r="T626" s="5"/>
      <c r="U626" s="5"/>
      <c r="V626" s="5"/>
      <c r="W626" s="5"/>
      <c r="X626" s="5"/>
      <c r="Y626" s="5"/>
      <c r="Z626" s="5"/>
      <c r="AA626" s="5"/>
      <c r="AB626" s="5"/>
      <c r="AC626" s="5"/>
    </row>
    <row r="627" spans="1:29" ht="21" customHeight="1">
      <c r="A627" s="5" t="s">
        <v>116</v>
      </c>
      <c r="B627" s="5" t="s">
        <v>5664</v>
      </c>
      <c r="C627" s="5" t="s">
        <v>27</v>
      </c>
      <c r="D627" s="5" t="s">
        <v>85</v>
      </c>
      <c r="E627" s="5" t="s">
        <v>45</v>
      </c>
      <c r="F627" s="7">
        <v>15</v>
      </c>
      <c r="G627" s="7">
        <v>20</v>
      </c>
      <c r="H627" s="5" t="s">
        <v>493</v>
      </c>
      <c r="I627" s="5" t="s">
        <v>31</v>
      </c>
      <c r="J627" s="5" t="s">
        <v>126</v>
      </c>
      <c r="K627" s="5" t="s">
        <v>5666</v>
      </c>
      <c r="L627" s="5" t="s">
        <v>5667</v>
      </c>
      <c r="M627" s="5" t="s">
        <v>167</v>
      </c>
      <c r="N627" s="5" t="s">
        <v>237</v>
      </c>
      <c r="O627" s="5"/>
      <c r="P627" s="5"/>
      <c r="Q627" s="5"/>
      <c r="R627" s="5"/>
      <c r="S627" s="5"/>
      <c r="T627" s="5"/>
      <c r="U627" s="5"/>
      <c r="V627" s="5"/>
      <c r="W627" s="5"/>
      <c r="X627" s="5"/>
      <c r="Y627" s="5"/>
      <c r="Z627" s="5"/>
      <c r="AA627" s="5"/>
      <c r="AB627" s="5"/>
      <c r="AC627" s="5"/>
    </row>
    <row r="628" spans="1:29" ht="21" customHeight="1">
      <c r="A628" s="5" t="s">
        <v>5669</v>
      </c>
      <c r="B628" s="5" t="s">
        <v>5670</v>
      </c>
      <c r="C628" s="5" t="s">
        <v>27</v>
      </c>
      <c r="D628" s="5" t="s">
        <v>85</v>
      </c>
      <c r="E628" s="5" t="s">
        <v>45</v>
      </c>
      <c r="F628" s="7">
        <v>15</v>
      </c>
      <c r="G628" s="7">
        <v>20</v>
      </c>
      <c r="H628" s="5" t="s">
        <v>493</v>
      </c>
      <c r="I628" s="5" t="s">
        <v>66</v>
      </c>
      <c r="J628" s="5" t="s">
        <v>319</v>
      </c>
      <c r="K628" s="5" t="s">
        <v>381</v>
      </c>
      <c r="L628" s="5" t="s">
        <v>5673</v>
      </c>
      <c r="M628" s="5" t="s">
        <v>53</v>
      </c>
      <c r="N628" s="5" t="s">
        <v>55</v>
      </c>
      <c r="O628" s="5"/>
      <c r="P628" s="5"/>
      <c r="Q628" s="5"/>
      <c r="R628" s="5"/>
      <c r="S628" s="5"/>
      <c r="T628" s="5"/>
      <c r="U628" s="5"/>
      <c r="V628" s="5"/>
      <c r="W628" s="5"/>
      <c r="X628" s="5"/>
      <c r="Y628" s="5"/>
      <c r="Z628" s="5"/>
      <c r="AA628" s="5"/>
      <c r="AB628" s="5"/>
      <c r="AC628" s="5"/>
    </row>
    <row r="629" spans="1:29" ht="21" customHeight="1">
      <c r="A629" s="5" t="s">
        <v>5677</v>
      </c>
      <c r="B629" s="5" t="s">
        <v>5679</v>
      </c>
      <c r="C629" s="5" t="s">
        <v>41</v>
      </c>
      <c r="D629" s="5" t="s">
        <v>94</v>
      </c>
      <c r="E629" s="5" t="s">
        <v>45</v>
      </c>
      <c r="F629" s="7">
        <v>15</v>
      </c>
      <c r="G629" s="7">
        <v>22</v>
      </c>
      <c r="H629" s="5" t="s">
        <v>5164</v>
      </c>
      <c r="I629" s="5" t="s">
        <v>108</v>
      </c>
      <c r="J629" s="5" t="s">
        <v>5682</v>
      </c>
      <c r="K629" s="5" t="s">
        <v>5684</v>
      </c>
      <c r="L629" s="5" t="s">
        <v>5686</v>
      </c>
      <c r="M629" s="5" t="s">
        <v>37</v>
      </c>
      <c r="N629" s="5" t="s">
        <v>55</v>
      </c>
      <c r="O629" s="5"/>
      <c r="P629" s="5"/>
      <c r="Q629" s="5"/>
      <c r="R629" s="5"/>
      <c r="S629" s="5"/>
      <c r="T629" s="5"/>
      <c r="U629" s="5"/>
      <c r="V629" s="5"/>
      <c r="W629" s="5"/>
      <c r="X629" s="5"/>
      <c r="Y629" s="5"/>
      <c r="Z629" s="5"/>
      <c r="AA629" s="5"/>
      <c r="AB629" s="5"/>
      <c r="AC629" s="5"/>
    </row>
    <row r="630" spans="1:29" ht="21" customHeight="1">
      <c r="A630" s="5" t="s">
        <v>1058</v>
      </c>
      <c r="B630" s="5" t="s">
        <v>5689</v>
      </c>
      <c r="C630" s="5" t="s">
        <v>20</v>
      </c>
      <c r="D630" s="5" t="s">
        <v>47</v>
      </c>
      <c r="E630" s="5" t="s">
        <v>45</v>
      </c>
      <c r="F630" s="7">
        <v>15</v>
      </c>
      <c r="G630" s="7">
        <v>20</v>
      </c>
      <c r="H630" s="5" t="s">
        <v>493</v>
      </c>
      <c r="I630" s="9" t="s">
        <v>47</v>
      </c>
      <c r="J630" s="5" t="s">
        <v>319</v>
      </c>
      <c r="K630" s="5" t="s">
        <v>569</v>
      </c>
      <c r="L630" s="5" t="s">
        <v>5692</v>
      </c>
      <c r="M630" s="5" t="s">
        <v>53</v>
      </c>
      <c r="N630" s="5" t="s">
        <v>55</v>
      </c>
      <c r="O630" s="5"/>
      <c r="P630" s="5"/>
      <c r="Q630" s="5"/>
      <c r="R630" s="5"/>
      <c r="S630" s="5"/>
      <c r="T630" s="5"/>
      <c r="U630" s="5"/>
      <c r="V630" s="5"/>
      <c r="W630" s="5"/>
      <c r="X630" s="5"/>
      <c r="Y630" s="5"/>
      <c r="Z630" s="5"/>
      <c r="AA630" s="5"/>
      <c r="AB630" s="5"/>
      <c r="AC630" s="5"/>
    </row>
    <row r="631" spans="1:29" ht="21" customHeight="1">
      <c r="A631" s="5" t="s">
        <v>1099</v>
      </c>
      <c r="B631" s="5" t="s">
        <v>5695</v>
      </c>
      <c r="C631" s="5" t="s">
        <v>20</v>
      </c>
      <c r="D631" s="5" t="s">
        <v>2874</v>
      </c>
      <c r="E631" s="5" t="s">
        <v>29</v>
      </c>
      <c r="F631" s="7">
        <v>15</v>
      </c>
      <c r="G631" s="7">
        <v>25</v>
      </c>
      <c r="H631" s="5" t="s">
        <v>151</v>
      </c>
      <c r="I631" s="5" t="s">
        <v>66</v>
      </c>
      <c r="J631" s="5" t="s">
        <v>1105</v>
      </c>
      <c r="K631" s="5"/>
      <c r="L631" s="5" t="s">
        <v>5700</v>
      </c>
      <c r="M631" s="5" t="s">
        <v>53</v>
      </c>
      <c r="N631" s="5" t="s">
        <v>55</v>
      </c>
      <c r="O631" s="5"/>
      <c r="P631" s="5"/>
      <c r="Q631" s="5"/>
      <c r="R631" s="5"/>
      <c r="S631" s="5"/>
      <c r="T631" s="5"/>
      <c r="U631" s="5"/>
      <c r="V631" s="5"/>
      <c r="W631" s="5"/>
      <c r="X631" s="5"/>
      <c r="Y631" s="5"/>
      <c r="Z631" s="5"/>
      <c r="AA631" s="5"/>
      <c r="AB631" s="5"/>
      <c r="AC631" s="5"/>
    </row>
    <row r="632" spans="1:29" ht="21" customHeight="1">
      <c r="A632" s="5" t="s">
        <v>130</v>
      </c>
      <c r="B632" s="5" t="s">
        <v>4531</v>
      </c>
      <c r="C632" s="5" t="s">
        <v>27</v>
      </c>
      <c r="D632" s="5" t="s">
        <v>85</v>
      </c>
      <c r="E632" s="5" t="s">
        <v>45</v>
      </c>
      <c r="F632" s="7">
        <v>15</v>
      </c>
      <c r="G632" s="7">
        <v>25</v>
      </c>
      <c r="H632" s="5" t="s">
        <v>151</v>
      </c>
      <c r="I632" s="5" t="s">
        <v>108</v>
      </c>
      <c r="J632" s="5" t="s">
        <v>403</v>
      </c>
      <c r="K632" s="5" t="s">
        <v>4533</v>
      </c>
      <c r="L632" s="5" t="s">
        <v>5705</v>
      </c>
      <c r="M632" s="5" t="s">
        <v>37</v>
      </c>
      <c r="N632" s="5" t="s">
        <v>405</v>
      </c>
      <c r="O632" s="5"/>
      <c r="P632" s="5"/>
      <c r="Q632" s="5"/>
      <c r="R632" s="5"/>
      <c r="S632" s="5"/>
      <c r="T632" s="5"/>
      <c r="U632" s="5"/>
      <c r="V632" s="5"/>
      <c r="W632" s="5"/>
      <c r="X632" s="5"/>
      <c r="Y632" s="5"/>
      <c r="Z632" s="5"/>
      <c r="AA632" s="5"/>
      <c r="AB632" s="5"/>
      <c r="AC632" s="5"/>
    </row>
    <row r="633" spans="1:29" ht="21" customHeight="1">
      <c r="A633" s="5" t="s">
        <v>130</v>
      </c>
      <c r="B633" s="5" t="s">
        <v>5706</v>
      </c>
      <c r="C633" s="5" t="s">
        <v>170</v>
      </c>
      <c r="D633" s="5" t="s">
        <v>390</v>
      </c>
      <c r="E633" s="5" t="s">
        <v>45</v>
      </c>
      <c r="F633" s="7">
        <v>15</v>
      </c>
      <c r="G633" s="7">
        <v>20</v>
      </c>
      <c r="H633" s="5" t="s">
        <v>493</v>
      </c>
      <c r="I633" s="5" t="s">
        <v>108</v>
      </c>
      <c r="J633" s="5" t="s">
        <v>126</v>
      </c>
      <c r="K633" s="5" t="s">
        <v>5709</v>
      </c>
      <c r="L633" s="5" t="s">
        <v>5710</v>
      </c>
      <c r="M633" s="5" t="s">
        <v>37</v>
      </c>
      <c r="N633" s="5" t="s">
        <v>55</v>
      </c>
      <c r="O633" s="5"/>
      <c r="P633" s="5"/>
      <c r="Q633" s="5"/>
      <c r="R633" s="5"/>
      <c r="S633" s="5"/>
      <c r="T633" s="5"/>
      <c r="U633" s="5"/>
      <c r="V633" s="5"/>
      <c r="W633" s="5"/>
      <c r="X633" s="5"/>
      <c r="Y633" s="5"/>
      <c r="Z633" s="5"/>
      <c r="AA633" s="5"/>
      <c r="AB633" s="5"/>
      <c r="AC633" s="5"/>
    </row>
    <row r="634" spans="1:29" ht="21" customHeight="1">
      <c r="A634" s="5" t="s">
        <v>5713</v>
      </c>
      <c r="B634" s="5" t="s">
        <v>5714</v>
      </c>
      <c r="C634" s="5" t="s">
        <v>170</v>
      </c>
      <c r="D634" s="5" t="s">
        <v>435</v>
      </c>
      <c r="E634" s="5" t="s">
        <v>45</v>
      </c>
      <c r="F634" s="7">
        <v>15</v>
      </c>
      <c r="G634" s="7">
        <v>20</v>
      </c>
      <c r="H634" s="5" t="s">
        <v>493</v>
      </c>
      <c r="I634" s="9" t="s">
        <v>47</v>
      </c>
      <c r="J634" s="5" t="s">
        <v>608</v>
      </c>
      <c r="K634" s="5" t="s">
        <v>5719</v>
      </c>
      <c r="L634" s="5" t="s">
        <v>5720</v>
      </c>
      <c r="M634" s="5" t="s">
        <v>37</v>
      </c>
      <c r="N634" s="5" t="s">
        <v>38</v>
      </c>
      <c r="O634" s="5"/>
      <c r="P634" s="5"/>
      <c r="Q634" s="5"/>
      <c r="R634" s="5"/>
      <c r="S634" s="5"/>
      <c r="T634" s="5"/>
      <c r="U634" s="5"/>
      <c r="V634" s="5"/>
      <c r="W634" s="5"/>
      <c r="X634" s="5"/>
      <c r="Y634" s="5"/>
      <c r="Z634" s="5"/>
      <c r="AA634" s="5"/>
      <c r="AB634" s="5"/>
      <c r="AC634" s="5"/>
    </row>
    <row r="635" spans="1:29" ht="21" customHeight="1">
      <c r="A635" s="5" t="s">
        <v>130</v>
      </c>
      <c r="B635" s="5" t="s">
        <v>5724</v>
      </c>
      <c r="C635" s="5" t="s">
        <v>27</v>
      </c>
      <c r="D635" s="5" t="s">
        <v>85</v>
      </c>
      <c r="E635" s="5" t="s">
        <v>45</v>
      </c>
      <c r="F635" s="7">
        <v>15</v>
      </c>
      <c r="G635" s="7">
        <v>20</v>
      </c>
      <c r="H635" s="5" t="s">
        <v>493</v>
      </c>
      <c r="I635" s="5" t="s">
        <v>31</v>
      </c>
      <c r="J635" s="5" t="s">
        <v>5727</v>
      </c>
      <c r="K635" s="5" t="s">
        <v>381</v>
      </c>
      <c r="L635" s="5" t="s">
        <v>5728</v>
      </c>
      <c r="M635" s="5" t="s">
        <v>100</v>
      </c>
      <c r="N635" s="5" t="s">
        <v>55</v>
      </c>
      <c r="O635" s="5"/>
      <c r="P635" s="5"/>
      <c r="Q635" s="5"/>
      <c r="R635" s="5"/>
      <c r="S635" s="5"/>
      <c r="T635" s="5"/>
      <c r="U635" s="5"/>
      <c r="V635" s="5"/>
      <c r="W635" s="5"/>
      <c r="X635" s="5"/>
      <c r="Y635" s="5"/>
      <c r="Z635" s="5"/>
      <c r="AA635" s="5"/>
      <c r="AB635" s="5"/>
      <c r="AC635" s="5"/>
    </row>
    <row r="636" spans="1:29" ht="21" customHeight="1">
      <c r="A636" s="5" t="s">
        <v>5733</v>
      </c>
      <c r="B636" s="5" t="s">
        <v>2434</v>
      </c>
      <c r="C636" s="5" t="s">
        <v>27</v>
      </c>
      <c r="D636" s="5" t="s">
        <v>85</v>
      </c>
      <c r="E636" s="5" t="s">
        <v>29</v>
      </c>
      <c r="F636" s="7">
        <v>15</v>
      </c>
      <c r="G636" s="7">
        <v>30</v>
      </c>
      <c r="H636" s="5" t="s">
        <v>2134</v>
      </c>
      <c r="I636" s="5" t="s">
        <v>108</v>
      </c>
      <c r="J636" s="5" t="s">
        <v>844</v>
      </c>
      <c r="K636" s="5" t="s">
        <v>5738</v>
      </c>
      <c r="L636" s="5" t="s">
        <v>5739</v>
      </c>
      <c r="M636" s="5" t="s">
        <v>167</v>
      </c>
      <c r="N636" s="5" t="s">
        <v>405</v>
      </c>
      <c r="O636" s="5"/>
      <c r="P636" s="5"/>
      <c r="Q636" s="5"/>
      <c r="R636" s="5"/>
      <c r="S636" s="5"/>
      <c r="T636" s="5"/>
      <c r="U636" s="5"/>
      <c r="V636" s="5"/>
      <c r="W636" s="5"/>
      <c r="X636" s="5"/>
      <c r="Y636" s="5"/>
      <c r="Z636" s="5"/>
      <c r="AA636" s="5"/>
      <c r="AB636" s="5"/>
      <c r="AC636" s="5"/>
    </row>
    <row r="637" spans="1:29" ht="21" customHeight="1">
      <c r="A637" s="5" t="s">
        <v>5743</v>
      </c>
      <c r="B637" s="5" t="s">
        <v>5744</v>
      </c>
      <c r="C637" s="5" t="s">
        <v>27</v>
      </c>
      <c r="D637" s="5" t="s">
        <v>199</v>
      </c>
      <c r="E637" s="5" t="s">
        <v>45</v>
      </c>
      <c r="F637" s="7">
        <v>15</v>
      </c>
      <c r="G637" s="7">
        <v>19</v>
      </c>
      <c r="H637" s="5" t="s">
        <v>5519</v>
      </c>
      <c r="I637" s="5" t="s">
        <v>108</v>
      </c>
      <c r="J637" s="5" t="s">
        <v>48</v>
      </c>
      <c r="K637" s="5" t="s">
        <v>5749</v>
      </c>
      <c r="L637" s="5"/>
      <c r="M637" s="5" t="s">
        <v>53</v>
      </c>
      <c r="N637" s="5" t="s">
        <v>55</v>
      </c>
      <c r="O637" s="5"/>
      <c r="P637" s="5"/>
      <c r="Q637" s="5"/>
      <c r="R637" s="5"/>
      <c r="S637" s="5"/>
      <c r="T637" s="5"/>
      <c r="U637" s="5"/>
      <c r="V637" s="5"/>
      <c r="W637" s="5"/>
      <c r="X637" s="5"/>
      <c r="Y637" s="5"/>
      <c r="Z637" s="5"/>
      <c r="AA637" s="5"/>
      <c r="AB637" s="5"/>
      <c r="AC637" s="5"/>
    </row>
    <row r="638" spans="1:29" ht="21" customHeight="1">
      <c r="A638" s="5" t="s">
        <v>5752</v>
      </c>
      <c r="B638" s="5" t="s">
        <v>5754</v>
      </c>
      <c r="C638" s="5" t="s">
        <v>27</v>
      </c>
      <c r="D638" s="5" t="s">
        <v>199</v>
      </c>
      <c r="E638" s="5" t="s">
        <v>29</v>
      </c>
      <c r="F638" s="7">
        <v>15</v>
      </c>
      <c r="G638" s="7">
        <v>20</v>
      </c>
      <c r="H638" s="5" t="s">
        <v>493</v>
      </c>
      <c r="I638" s="5" t="s">
        <v>108</v>
      </c>
      <c r="J638" s="5" t="s">
        <v>947</v>
      </c>
      <c r="K638" s="5" t="s">
        <v>5758</v>
      </c>
      <c r="L638" s="5" t="s">
        <v>5760</v>
      </c>
      <c r="M638" s="5" t="s">
        <v>37</v>
      </c>
      <c r="N638" s="5" t="s">
        <v>55</v>
      </c>
      <c r="O638" s="5"/>
      <c r="P638" s="5"/>
      <c r="Q638" s="5"/>
      <c r="R638" s="5"/>
      <c r="S638" s="5"/>
      <c r="T638" s="5"/>
      <c r="U638" s="5"/>
      <c r="V638" s="5"/>
      <c r="W638" s="5"/>
      <c r="X638" s="5"/>
      <c r="Y638" s="5"/>
      <c r="Z638" s="5"/>
      <c r="AA638" s="5"/>
      <c r="AB638" s="5"/>
      <c r="AC638" s="5"/>
    </row>
    <row r="639" spans="1:29" ht="21" customHeight="1">
      <c r="A639" s="5" t="s">
        <v>1122</v>
      </c>
      <c r="B639" s="5" t="s">
        <v>5768</v>
      </c>
      <c r="C639" s="5" t="s">
        <v>27</v>
      </c>
      <c r="D639" s="5" t="s">
        <v>85</v>
      </c>
      <c r="E639" s="5" t="s">
        <v>45</v>
      </c>
      <c r="F639" s="7">
        <v>15</v>
      </c>
      <c r="G639" s="7">
        <v>20</v>
      </c>
      <c r="H639" s="5" t="s">
        <v>493</v>
      </c>
      <c r="I639" s="5" t="s">
        <v>125</v>
      </c>
      <c r="J639" s="5" t="s">
        <v>663</v>
      </c>
      <c r="K639" s="5" t="s">
        <v>5774</v>
      </c>
      <c r="L639" s="5" t="s">
        <v>5777</v>
      </c>
      <c r="M639" s="5" t="s">
        <v>167</v>
      </c>
      <c r="N639" s="5" t="s">
        <v>55</v>
      </c>
      <c r="O639" s="5"/>
      <c r="P639" s="5"/>
      <c r="Q639" s="5"/>
      <c r="R639" s="5"/>
      <c r="S639" s="5"/>
      <c r="T639" s="5"/>
      <c r="U639" s="5"/>
      <c r="V639" s="5"/>
      <c r="W639" s="5"/>
      <c r="X639" s="5"/>
      <c r="Y639" s="5"/>
      <c r="Z639" s="5"/>
      <c r="AA639" s="5"/>
      <c r="AB639" s="5"/>
      <c r="AC639" s="5"/>
    </row>
    <row r="640" spans="1:29" ht="21" customHeight="1">
      <c r="A640" s="5" t="s">
        <v>130</v>
      </c>
      <c r="B640" s="5" t="s">
        <v>5781</v>
      </c>
      <c r="C640" s="5" t="s">
        <v>27</v>
      </c>
      <c r="D640" s="5" t="s">
        <v>85</v>
      </c>
      <c r="E640" s="5" t="s">
        <v>45</v>
      </c>
      <c r="F640" s="7">
        <v>15</v>
      </c>
      <c r="G640" s="7">
        <v>25</v>
      </c>
      <c r="H640" s="5" t="s">
        <v>151</v>
      </c>
      <c r="I640" s="5" t="s">
        <v>31</v>
      </c>
      <c r="J640" s="5" t="s">
        <v>608</v>
      </c>
      <c r="K640" s="5" t="s">
        <v>5786</v>
      </c>
      <c r="L640" s="5" t="s">
        <v>5787</v>
      </c>
      <c r="M640" s="5" t="s">
        <v>100</v>
      </c>
      <c r="N640" s="5" t="s">
        <v>55</v>
      </c>
      <c r="O640" s="5"/>
      <c r="P640" s="5"/>
      <c r="Q640" s="5"/>
      <c r="R640" s="5"/>
      <c r="S640" s="5"/>
      <c r="T640" s="5"/>
      <c r="U640" s="5"/>
      <c r="V640" s="5"/>
      <c r="W640" s="5"/>
      <c r="X640" s="5"/>
      <c r="Y640" s="5"/>
      <c r="Z640" s="5"/>
      <c r="AA640" s="5"/>
      <c r="AB640" s="5"/>
      <c r="AC640" s="5"/>
    </row>
    <row r="641" spans="1:29" ht="21" customHeight="1">
      <c r="A641" s="5" t="s">
        <v>130</v>
      </c>
      <c r="B641" s="5" t="s">
        <v>4715</v>
      </c>
      <c r="C641" s="5" t="s">
        <v>20</v>
      </c>
      <c r="D641" s="5" t="s">
        <v>47</v>
      </c>
      <c r="E641" s="5" t="s">
        <v>45</v>
      </c>
      <c r="F641" s="7">
        <v>15</v>
      </c>
      <c r="G641" s="7">
        <v>30</v>
      </c>
      <c r="H641" s="5" t="s">
        <v>2134</v>
      </c>
      <c r="I641" s="5" t="s">
        <v>108</v>
      </c>
      <c r="J641" s="5" t="s">
        <v>3889</v>
      </c>
      <c r="K641" s="5" t="s">
        <v>4718</v>
      </c>
      <c r="L641" s="5" t="s">
        <v>5791</v>
      </c>
      <c r="M641" s="5" t="s">
        <v>53</v>
      </c>
      <c r="N641" s="5" t="s">
        <v>55</v>
      </c>
      <c r="O641" s="5"/>
      <c r="P641" s="5"/>
      <c r="Q641" s="5"/>
      <c r="R641" s="5"/>
      <c r="S641" s="5"/>
      <c r="T641" s="5"/>
      <c r="U641" s="5"/>
      <c r="V641" s="5"/>
      <c r="W641" s="5"/>
      <c r="X641" s="5"/>
      <c r="Y641" s="5"/>
      <c r="Z641" s="5"/>
      <c r="AA641" s="5"/>
      <c r="AB641" s="5"/>
      <c r="AC641" s="5"/>
    </row>
    <row r="642" spans="1:29" ht="21" customHeight="1">
      <c r="A642" s="5" t="s">
        <v>5794</v>
      </c>
      <c r="B642" s="5" t="s">
        <v>5795</v>
      </c>
      <c r="C642" s="5" t="s">
        <v>170</v>
      </c>
      <c r="D642" s="5" t="s">
        <v>390</v>
      </c>
      <c r="E642" s="5" t="s">
        <v>45</v>
      </c>
      <c r="F642" s="7">
        <v>15</v>
      </c>
      <c r="G642" s="7">
        <v>25</v>
      </c>
      <c r="H642" s="5" t="s">
        <v>151</v>
      </c>
      <c r="I642" s="5" t="s">
        <v>66</v>
      </c>
      <c r="J642" s="5" t="s">
        <v>76</v>
      </c>
      <c r="K642" s="5" t="s">
        <v>5798</v>
      </c>
      <c r="L642" s="5" t="s">
        <v>5799</v>
      </c>
      <c r="M642" s="5" t="s">
        <v>53</v>
      </c>
      <c r="N642" s="5" t="s">
        <v>55</v>
      </c>
      <c r="O642" s="5"/>
      <c r="P642" s="5"/>
      <c r="Q642" s="5"/>
      <c r="R642" s="5"/>
      <c r="S642" s="5"/>
      <c r="T642" s="5"/>
      <c r="U642" s="5"/>
      <c r="V642" s="5"/>
      <c r="W642" s="5"/>
      <c r="X642" s="5"/>
      <c r="Y642" s="5"/>
      <c r="Z642" s="5"/>
      <c r="AA642" s="5"/>
      <c r="AB642" s="5"/>
      <c r="AC642" s="5"/>
    </row>
    <row r="643" spans="1:29" ht="21" customHeight="1">
      <c r="A643" s="5" t="s">
        <v>5802</v>
      </c>
      <c r="B643" s="5" t="s">
        <v>5803</v>
      </c>
      <c r="C643" s="5" t="s">
        <v>170</v>
      </c>
      <c r="D643" s="5" t="s">
        <v>47</v>
      </c>
      <c r="E643" s="5" t="s">
        <v>45</v>
      </c>
      <c r="F643" s="7">
        <v>15</v>
      </c>
      <c r="G643" s="7">
        <v>20</v>
      </c>
      <c r="H643" s="5" t="s">
        <v>493</v>
      </c>
      <c r="I643" s="9" t="s">
        <v>47</v>
      </c>
      <c r="J643" s="5" t="s">
        <v>68</v>
      </c>
      <c r="K643" s="5" t="s">
        <v>5806</v>
      </c>
      <c r="L643" s="5" t="s">
        <v>5807</v>
      </c>
      <c r="M643" s="5" t="s">
        <v>42</v>
      </c>
      <c r="N643" s="5" t="s">
        <v>405</v>
      </c>
      <c r="O643" s="5"/>
      <c r="P643" s="5"/>
      <c r="Q643" s="5"/>
      <c r="R643" s="5"/>
      <c r="S643" s="5"/>
      <c r="T643" s="5"/>
      <c r="U643" s="5"/>
      <c r="V643" s="5"/>
      <c r="W643" s="5"/>
      <c r="X643" s="5"/>
      <c r="Y643" s="5"/>
      <c r="Z643" s="5"/>
      <c r="AA643" s="5"/>
      <c r="AB643" s="5"/>
      <c r="AC643" s="5"/>
    </row>
    <row r="644" spans="1:29" ht="21" customHeight="1">
      <c r="A644" s="5" t="s">
        <v>4659</v>
      </c>
      <c r="B644" s="5" t="s">
        <v>5811</v>
      </c>
      <c r="C644" s="5" t="s">
        <v>41</v>
      </c>
      <c r="D644" s="5" t="s">
        <v>47</v>
      </c>
      <c r="E644" s="5" t="s">
        <v>45</v>
      </c>
      <c r="F644" s="7">
        <v>15</v>
      </c>
      <c r="G644" s="7">
        <v>25</v>
      </c>
      <c r="H644" s="5" t="s">
        <v>151</v>
      </c>
      <c r="I644" s="5" t="s">
        <v>108</v>
      </c>
      <c r="J644" s="5" t="s">
        <v>947</v>
      </c>
      <c r="K644" s="5" t="s">
        <v>5815</v>
      </c>
      <c r="L644" s="5" t="s">
        <v>5816</v>
      </c>
      <c r="M644" s="5" t="s">
        <v>37</v>
      </c>
      <c r="N644" s="5" t="s">
        <v>55</v>
      </c>
      <c r="O644" s="5"/>
      <c r="P644" s="5"/>
      <c r="Q644" s="5"/>
      <c r="R644" s="5"/>
      <c r="S644" s="5"/>
      <c r="T644" s="5"/>
      <c r="U644" s="5"/>
      <c r="V644" s="5"/>
      <c r="W644" s="5"/>
      <c r="X644" s="5"/>
      <c r="Y644" s="5"/>
      <c r="Z644" s="5"/>
      <c r="AA644" s="5"/>
      <c r="AB644" s="5"/>
      <c r="AC644" s="5"/>
    </row>
    <row r="645" spans="1:29" ht="21" customHeight="1">
      <c r="A645" s="5" t="s">
        <v>130</v>
      </c>
      <c r="B645" s="5" t="s">
        <v>5819</v>
      </c>
      <c r="C645" s="5" t="s">
        <v>41</v>
      </c>
      <c r="D645" s="5" t="s">
        <v>43</v>
      </c>
      <c r="E645" s="5" t="s">
        <v>45</v>
      </c>
      <c r="F645" s="7">
        <v>15</v>
      </c>
      <c r="G645" s="7">
        <v>20</v>
      </c>
      <c r="H645" s="5" t="s">
        <v>493</v>
      </c>
      <c r="I645" s="9" t="s">
        <v>47</v>
      </c>
      <c r="J645" s="5" t="s">
        <v>76</v>
      </c>
      <c r="K645" s="5" t="s">
        <v>5820</v>
      </c>
      <c r="L645" s="5" t="s">
        <v>5823</v>
      </c>
      <c r="M645" s="5" t="s">
        <v>37</v>
      </c>
      <c r="N645" s="5" t="s">
        <v>237</v>
      </c>
      <c r="O645" s="5"/>
      <c r="P645" s="5"/>
      <c r="Q645" s="5"/>
      <c r="R645" s="5"/>
      <c r="S645" s="5"/>
      <c r="T645" s="5"/>
      <c r="U645" s="5"/>
      <c r="V645" s="5"/>
      <c r="W645" s="5"/>
      <c r="X645" s="5"/>
      <c r="Y645" s="5"/>
      <c r="Z645" s="5"/>
      <c r="AA645" s="5"/>
      <c r="AB645" s="5"/>
      <c r="AC645" s="5"/>
    </row>
    <row r="646" spans="1:29" ht="21" customHeight="1">
      <c r="A646" s="5" t="s">
        <v>3479</v>
      </c>
      <c r="B646" s="5" t="s">
        <v>5828</v>
      </c>
      <c r="C646" s="5" t="s">
        <v>20</v>
      </c>
      <c r="D646" s="5" t="s">
        <v>2637</v>
      </c>
      <c r="E646" s="5" t="s">
        <v>45</v>
      </c>
      <c r="F646" s="7">
        <v>15</v>
      </c>
      <c r="G646" s="7">
        <v>20</v>
      </c>
      <c r="H646" s="5" t="s">
        <v>493</v>
      </c>
      <c r="I646" s="5" t="s">
        <v>125</v>
      </c>
      <c r="J646" s="5" t="s">
        <v>479</v>
      </c>
      <c r="K646" s="5" t="s">
        <v>1187</v>
      </c>
      <c r="L646" s="5" t="s">
        <v>5834</v>
      </c>
      <c r="M646" s="5" t="s">
        <v>100</v>
      </c>
      <c r="N646" s="5" t="s">
        <v>38</v>
      </c>
      <c r="O646" s="5"/>
      <c r="P646" s="5"/>
      <c r="Q646" s="5"/>
      <c r="R646" s="5"/>
      <c r="S646" s="5"/>
      <c r="T646" s="5"/>
      <c r="U646" s="5"/>
      <c r="V646" s="5"/>
      <c r="W646" s="5"/>
      <c r="X646" s="5"/>
      <c r="Y646" s="5"/>
      <c r="Z646" s="5"/>
      <c r="AA646" s="5"/>
      <c r="AB646" s="5"/>
      <c r="AC646" s="5"/>
    </row>
    <row r="647" spans="1:29" ht="21" customHeight="1">
      <c r="A647" s="5" t="s">
        <v>3535</v>
      </c>
      <c r="B647" s="5" t="s">
        <v>5838</v>
      </c>
      <c r="C647" s="5" t="s">
        <v>170</v>
      </c>
      <c r="D647" s="5" t="s">
        <v>390</v>
      </c>
      <c r="E647" s="5" t="s">
        <v>29</v>
      </c>
      <c r="F647" s="7">
        <v>15</v>
      </c>
      <c r="G647" s="7">
        <v>30</v>
      </c>
      <c r="H647" s="5" t="s">
        <v>2134</v>
      </c>
      <c r="I647" s="5" t="s">
        <v>108</v>
      </c>
      <c r="J647" s="5" t="s">
        <v>5840</v>
      </c>
      <c r="K647" s="5" t="s">
        <v>5842</v>
      </c>
      <c r="L647" s="5" t="s">
        <v>5844</v>
      </c>
      <c r="M647" s="5" t="s">
        <v>100</v>
      </c>
      <c r="N647" s="5" t="s">
        <v>55</v>
      </c>
      <c r="O647" s="5"/>
      <c r="P647" s="5"/>
      <c r="Q647" s="5"/>
      <c r="R647" s="5"/>
      <c r="S647" s="5"/>
      <c r="T647" s="5"/>
      <c r="U647" s="5"/>
      <c r="V647" s="5"/>
      <c r="W647" s="5"/>
      <c r="X647" s="5"/>
      <c r="Y647" s="5"/>
      <c r="Z647" s="5"/>
      <c r="AA647" s="5"/>
      <c r="AB647" s="5"/>
      <c r="AC647" s="5"/>
    </row>
    <row r="648" spans="1:29" ht="21" customHeight="1">
      <c r="A648" s="5" t="s">
        <v>130</v>
      </c>
      <c r="B648" s="5" t="s">
        <v>5849</v>
      </c>
      <c r="C648" s="5" t="s">
        <v>41</v>
      </c>
      <c r="D648" s="5" t="s">
        <v>94</v>
      </c>
      <c r="E648" s="5" t="s">
        <v>45</v>
      </c>
      <c r="F648" s="7">
        <v>15</v>
      </c>
      <c r="G648" s="7">
        <v>20</v>
      </c>
      <c r="H648" s="5" t="s">
        <v>493</v>
      </c>
      <c r="I648" s="5" t="s">
        <v>125</v>
      </c>
      <c r="J648" s="5" t="s">
        <v>76</v>
      </c>
      <c r="K648" s="5" t="s">
        <v>5853</v>
      </c>
      <c r="L648" s="5" t="s">
        <v>5855</v>
      </c>
      <c r="M648" s="5" t="s">
        <v>37</v>
      </c>
      <c r="N648" s="5" t="s">
        <v>405</v>
      </c>
      <c r="O648" s="5"/>
      <c r="P648" s="5"/>
      <c r="Q648" s="5"/>
      <c r="R648" s="5"/>
      <c r="S648" s="5"/>
      <c r="T648" s="5"/>
      <c r="U648" s="5"/>
      <c r="V648" s="5"/>
      <c r="W648" s="5"/>
      <c r="X648" s="5"/>
      <c r="Y648" s="5"/>
      <c r="Z648" s="5"/>
      <c r="AA648" s="5"/>
      <c r="AB648" s="5"/>
      <c r="AC648" s="5"/>
    </row>
    <row r="649" spans="1:29" ht="21" customHeight="1">
      <c r="A649" s="5" t="s">
        <v>631</v>
      </c>
      <c r="B649" s="5" t="s">
        <v>5857</v>
      </c>
      <c r="C649" s="5" t="s">
        <v>27</v>
      </c>
      <c r="D649" s="5" t="s">
        <v>85</v>
      </c>
      <c r="E649" s="5" t="s">
        <v>45</v>
      </c>
      <c r="F649" s="7">
        <v>15</v>
      </c>
      <c r="G649" s="7">
        <v>25</v>
      </c>
      <c r="H649" s="5" t="s">
        <v>151</v>
      </c>
      <c r="I649" s="5" t="s">
        <v>108</v>
      </c>
      <c r="J649" s="5" t="s">
        <v>554</v>
      </c>
      <c r="K649" s="5" t="s">
        <v>5861</v>
      </c>
      <c r="L649" s="5" t="s">
        <v>5862</v>
      </c>
      <c r="M649" s="5" t="s">
        <v>53</v>
      </c>
      <c r="N649" s="5" t="s">
        <v>405</v>
      </c>
      <c r="O649" s="5"/>
      <c r="P649" s="5"/>
      <c r="Q649" s="5"/>
      <c r="R649" s="5"/>
      <c r="S649" s="5"/>
      <c r="T649" s="5"/>
      <c r="U649" s="5"/>
      <c r="V649" s="5"/>
      <c r="W649" s="5"/>
      <c r="X649" s="5"/>
      <c r="Y649" s="5"/>
      <c r="Z649" s="5"/>
      <c r="AA649" s="5"/>
      <c r="AB649" s="5"/>
      <c r="AC649" s="5"/>
    </row>
    <row r="650" spans="1:29" ht="21" customHeight="1">
      <c r="A650" s="5" t="s">
        <v>5865</v>
      </c>
      <c r="B650" s="5" t="s">
        <v>5866</v>
      </c>
      <c r="C650" s="5" t="s">
        <v>27</v>
      </c>
      <c r="D650" s="5" t="s">
        <v>575</v>
      </c>
      <c r="E650" s="5" t="s">
        <v>45</v>
      </c>
      <c r="F650" s="7">
        <v>15</v>
      </c>
      <c r="G650" s="7">
        <v>30</v>
      </c>
      <c r="H650" s="5" t="s">
        <v>2134</v>
      </c>
      <c r="I650" s="9" t="s">
        <v>47</v>
      </c>
      <c r="J650" s="5" t="s">
        <v>76</v>
      </c>
      <c r="K650" s="5" t="s">
        <v>5869</v>
      </c>
      <c r="L650" s="5" t="s">
        <v>5870</v>
      </c>
      <c r="M650" s="5" t="s">
        <v>42</v>
      </c>
      <c r="N650" s="5" t="s">
        <v>237</v>
      </c>
      <c r="O650" s="5"/>
      <c r="P650" s="5"/>
      <c r="Q650" s="5"/>
      <c r="R650" s="5"/>
      <c r="S650" s="5"/>
      <c r="T650" s="5"/>
      <c r="U650" s="5"/>
      <c r="V650" s="5"/>
      <c r="W650" s="5"/>
      <c r="X650" s="5"/>
      <c r="Y650" s="5"/>
      <c r="Z650" s="5"/>
      <c r="AA650" s="5"/>
      <c r="AB650" s="5"/>
      <c r="AC650" s="5"/>
    </row>
    <row r="651" spans="1:29" ht="21" customHeight="1">
      <c r="A651" s="5" t="s">
        <v>116</v>
      </c>
      <c r="B651" s="5" t="s">
        <v>5872</v>
      </c>
      <c r="C651" s="5" t="s">
        <v>27</v>
      </c>
      <c r="D651" s="5" t="s">
        <v>47</v>
      </c>
      <c r="E651" s="5" t="s">
        <v>45</v>
      </c>
      <c r="F651" s="7">
        <v>15</v>
      </c>
      <c r="G651" s="7">
        <v>25</v>
      </c>
      <c r="H651" s="5" t="s">
        <v>151</v>
      </c>
      <c r="I651" s="5" t="s">
        <v>108</v>
      </c>
      <c r="J651" s="5" t="s">
        <v>479</v>
      </c>
      <c r="K651" s="5" t="s">
        <v>5875</v>
      </c>
      <c r="L651" s="5" t="s">
        <v>5876</v>
      </c>
      <c r="M651" s="5" t="s">
        <v>100</v>
      </c>
      <c r="N651" s="5" t="s">
        <v>55</v>
      </c>
      <c r="O651" s="5"/>
      <c r="P651" s="5"/>
      <c r="Q651" s="5"/>
      <c r="R651" s="5"/>
      <c r="S651" s="5"/>
      <c r="T651" s="5"/>
      <c r="U651" s="5"/>
      <c r="V651" s="5"/>
      <c r="W651" s="5"/>
      <c r="X651" s="5"/>
      <c r="Y651" s="5"/>
      <c r="Z651" s="5"/>
      <c r="AA651" s="5"/>
      <c r="AB651" s="5"/>
      <c r="AC651" s="5"/>
    </row>
    <row r="652" spans="1:29" ht="21" customHeight="1">
      <c r="A652" s="5" t="s">
        <v>5882</v>
      </c>
      <c r="B652" s="5" t="s">
        <v>5883</v>
      </c>
      <c r="C652" s="5" t="s">
        <v>27</v>
      </c>
      <c r="D652" s="5" t="s">
        <v>212</v>
      </c>
      <c r="E652" s="5" t="s">
        <v>45</v>
      </c>
      <c r="F652" s="7">
        <v>15</v>
      </c>
      <c r="G652" s="7">
        <v>20</v>
      </c>
      <c r="H652" s="5" t="s">
        <v>493</v>
      </c>
      <c r="I652" s="9" t="s">
        <v>47</v>
      </c>
      <c r="J652" s="5" t="s">
        <v>76</v>
      </c>
      <c r="K652" s="5" t="s">
        <v>5885</v>
      </c>
      <c r="L652" s="5" t="s">
        <v>5887</v>
      </c>
      <c r="M652" s="5" t="s">
        <v>53</v>
      </c>
      <c r="N652" s="5" t="s">
        <v>55</v>
      </c>
      <c r="O652" s="5"/>
      <c r="P652" s="5"/>
      <c r="Q652" s="5"/>
      <c r="R652" s="5"/>
      <c r="S652" s="5"/>
      <c r="T652" s="5"/>
      <c r="U652" s="5"/>
      <c r="V652" s="5"/>
      <c r="W652" s="5"/>
      <c r="X652" s="5"/>
      <c r="Y652" s="5"/>
      <c r="Z652" s="5"/>
      <c r="AA652" s="5"/>
      <c r="AB652" s="5"/>
      <c r="AC652" s="5"/>
    </row>
    <row r="653" spans="1:29" ht="21" customHeight="1">
      <c r="A653" s="5" t="s">
        <v>5891</v>
      </c>
      <c r="B653" s="5" t="s">
        <v>5893</v>
      </c>
      <c r="C653" s="5" t="s">
        <v>41</v>
      </c>
      <c r="D653" s="5" t="s">
        <v>47</v>
      </c>
      <c r="E653" s="5" t="s">
        <v>29</v>
      </c>
      <c r="F653" s="7">
        <v>15</v>
      </c>
      <c r="G653" s="7">
        <v>25</v>
      </c>
      <c r="H653" s="5" t="s">
        <v>151</v>
      </c>
      <c r="I653" s="5" t="s">
        <v>108</v>
      </c>
      <c r="J653" s="5" t="s">
        <v>2924</v>
      </c>
      <c r="K653" s="5" t="s">
        <v>5895</v>
      </c>
      <c r="L653" s="5" t="s">
        <v>5897</v>
      </c>
      <c r="M653" s="5" t="s">
        <v>53</v>
      </c>
      <c r="N653" s="5" t="s">
        <v>55</v>
      </c>
      <c r="O653" s="5"/>
      <c r="P653" s="5"/>
      <c r="Q653" s="5"/>
      <c r="R653" s="5"/>
      <c r="S653" s="5"/>
      <c r="T653" s="5"/>
      <c r="U653" s="5"/>
      <c r="V653" s="5"/>
      <c r="W653" s="5"/>
      <c r="X653" s="5"/>
      <c r="Y653" s="5"/>
      <c r="Z653" s="5"/>
      <c r="AA653" s="5"/>
      <c r="AB653" s="5"/>
      <c r="AC653" s="5"/>
    </row>
    <row r="654" spans="1:29" ht="21" customHeight="1">
      <c r="A654" s="5" t="s">
        <v>5900</v>
      </c>
      <c r="B654" s="5" t="s">
        <v>5901</v>
      </c>
      <c r="C654" s="5" t="s">
        <v>41</v>
      </c>
      <c r="D654" s="5" t="s">
        <v>47</v>
      </c>
      <c r="E654" s="5" t="s">
        <v>45</v>
      </c>
      <c r="F654" s="7">
        <v>15</v>
      </c>
      <c r="G654" s="7">
        <v>20</v>
      </c>
      <c r="H654" s="5" t="s">
        <v>493</v>
      </c>
      <c r="I654" s="5" t="s">
        <v>108</v>
      </c>
      <c r="J654" s="5" t="s">
        <v>76</v>
      </c>
      <c r="K654" s="5" t="s">
        <v>5902</v>
      </c>
      <c r="L654" s="5" t="s">
        <v>5905</v>
      </c>
      <c r="M654" s="5" t="s">
        <v>37</v>
      </c>
      <c r="N654" s="5" t="s">
        <v>55</v>
      </c>
      <c r="O654" s="5"/>
      <c r="P654" s="5"/>
      <c r="Q654" s="5"/>
      <c r="R654" s="5"/>
      <c r="S654" s="5"/>
      <c r="T654" s="5"/>
      <c r="U654" s="5"/>
      <c r="V654" s="5"/>
      <c r="W654" s="5"/>
      <c r="X654" s="5"/>
      <c r="Y654" s="5"/>
      <c r="Z654" s="5"/>
      <c r="AA654" s="5"/>
      <c r="AB654" s="5"/>
      <c r="AC654" s="5"/>
    </row>
    <row r="655" spans="1:29" ht="21" customHeight="1">
      <c r="A655" s="5" t="s">
        <v>573</v>
      </c>
      <c r="B655" s="5" t="s">
        <v>5909</v>
      </c>
      <c r="C655" s="5" t="s">
        <v>27</v>
      </c>
      <c r="D655" s="5" t="s">
        <v>85</v>
      </c>
      <c r="E655" s="5" t="s">
        <v>45</v>
      </c>
      <c r="F655" s="7">
        <v>15</v>
      </c>
      <c r="G655" s="7">
        <v>30</v>
      </c>
      <c r="H655" s="5" t="s">
        <v>2134</v>
      </c>
      <c r="I655" s="5" t="s">
        <v>31</v>
      </c>
      <c r="J655" s="5" t="s">
        <v>479</v>
      </c>
      <c r="K655" s="5" t="s">
        <v>5911</v>
      </c>
      <c r="L655" s="5" t="s">
        <v>5913</v>
      </c>
      <c r="M655" s="5" t="s">
        <v>37</v>
      </c>
      <c r="N655" s="5" t="s">
        <v>89</v>
      </c>
      <c r="O655" s="5"/>
      <c r="P655" s="5"/>
      <c r="Q655" s="5"/>
      <c r="R655" s="5"/>
      <c r="S655" s="5"/>
      <c r="T655" s="5"/>
      <c r="U655" s="5"/>
      <c r="V655" s="5"/>
      <c r="W655" s="5"/>
      <c r="X655" s="5"/>
      <c r="Y655" s="5"/>
      <c r="Z655" s="5"/>
      <c r="AA655" s="5"/>
      <c r="AB655" s="5"/>
      <c r="AC655" s="5"/>
    </row>
    <row r="656" spans="1:29" ht="21" customHeight="1">
      <c r="A656" s="5" t="s">
        <v>130</v>
      </c>
      <c r="B656" s="5" t="s">
        <v>1493</v>
      </c>
      <c r="C656" s="5" t="s">
        <v>27</v>
      </c>
      <c r="D656" s="5" t="s">
        <v>212</v>
      </c>
      <c r="E656" s="5" t="s">
        <v>45</v>
      </c>
      <c r="F656" s="7">
        <v>15</v>
      </c>
      <c r="G656" s="7">
        <v>20</v>
      </c>
      <c r="H656" s="5" t="s">
        <v>493</v>
      </c>
      <c r="I656" s="5" t="s">
        <v>108</v>
      </c>
      <c r="J656" s="5" t="s">
        <v>48</v>
      </c>
      <c r="K656" s="5" t="s">
        <v>1496</v>
      </c>
      <c r="L656" s="5" t="s">
        <v>5916</v>
      </c>
      <c r="M656" s="5" t="s">
        <v>53</v>
      </c>
      <c r="N656" s="5" t="s">
        <v>55</v>
      </c>
      <c r="O656" s="5"/>
      <c r="P656" s="5"/>
      <c r="Q656" s="5"/>
      <c r="R656" s="5"/>
      <c r="S656" s="5"/>
      <c r="T656" s="5"/>
      <c r="U656" s="5"/>
      <c r="V656" s="5"/>
      <c r="W656" s="5"/>
      <c r="X656" s="5"/>
      <c r="Y656" s="5"/>
      <c r="Z656" s="5"/>
      <c r="AA656" s="5"/>
      <c r="AB656" s="5"/>
      <c r="AC656" s="5"/>
    </row>
    <row r="657" spans="1:29" ht="21" customHeight="1">
      <c r="A657" s="5" t="s">
        <v>5922</v>
      </c>
      <c r="B657" s="5" t="s">
        <v>5924</v>
      </c>
      <c r="C657" s="5" t="s">
        <v>170</v>
      </c>
      <c r="D657" s="5" t="s">
        <v>390</v>
      </c>
      <c r="E657" s="5" t="s">
        <v>45</v>
      </c>
      <c r="F657" s="7">
        <v>15</v>
      </c>
      <c r="G657" s="7">
        <v>60</v>
      </c>
      <c r="H657" s="5" t="s">
        <v>5926</v>
      </c>
      <c r="I657" s="5" t="s">
        <v>66</v>
      </c>
      <c r="J657" s="5" t="s">
        <v>624</v>
      </c>
      <c r="K657" s="5" t="s">
        <v>5928</v>
      </c>
      <c r="L657" s="5" t="s">
        <v>5929</v>
      </c>
      <c r="M657" s="5" t="s">
        <v>1599</v>
      </c>
      <c r="N657" s="5" t="s">
        <v>405</v>
      </c>
      <c r="O657" s="5"/>
      <c r="P657" s="5"/>
      <c r="Q657" s="5"/>
      <c r="R657" s="5"/>
      <c r="S657" s="5"/>
      <c r="T657" s="5"/>
      <c r="U657" s="5"/>
      <c r="V657" s="5"/>
      <c r="W657" s="5"/>
      <c r="X657" s="5"/>
      <c r="Y657" s="5"/>
      <c r="Z657" s="5"/>
      <c r="AA657" s="5"/>
      <c r="AB657" s="5"/>
      <c r="AC657" s="5"/>
    </row>
    <row r="658" spans="1:29" ht="21" customHeight="1">
      <c r="A658" s="5" t="s">
        <v>5934</v>
      </c>
      <c r="B658" s="5" t="s">
        <v>5936</v>
      </c>
      <c r="C658" s="5" t="s">
        <v>27</v>
      </c>
      <c r="D658" s="5" t="s">
        <v>105</v>
      </c>
      <c r="E658" s="5" t="s">
        <v>29</v>
      </c>
      <c r="F658" s="7">
        <v>15</v>
      </c>
      <c r="G658" s="7">
        <v>20</v>
      </c>
      <c r="H658" s="5" t="s">
        <v>493</v>
      </c>
      <c r="I658" s="5" t="s">
        <v>108</v>
      </c>
      <c r="J658" s="5" t="s">
        <v>106</v>
      </c>
      <c r="K658" s="5" t="s">
        <v>5940</v>
      </c>
      <c r="L658" s="5" t="s">
        <v>5941</v>
      </c>
      <c r="M658" s="5" t="s">
        <v>53</v>
      </c>
      <c r="N658" s="5" t="s">
        <v>55</v>
      </c>
      <c r="O658" s="5"/>
      <c r="P658" s="5"/>
      <c r="Q658" s="5"/>
      <c r="R658" s="5"/>
      <c r="S658" s="5"/>
      <c r="T658" s="5"/>
      <c r="U658" s="5"/>
      <c r="V658" s="5"/>
      <c r="W658" s="5"/>
      <c r="X658" s="5"/>
      <c r="Y658" s="5"/>
      <c r="Z658" s="5"/>
      <c r="AA658" s="5"/>
      <c r="AB658" s="5"/>
      <c r="AC658" s="5"/>
    </row>
    <row r="659" spans="1:29" ht="21" customHeight="1">
      <c r="A659" s="5" t="s">
        <v>130</v>
      </c>
      <c r="B659" s="5" t="s">
        <v>5948</v>
      </c>
      <c r="C659" s="5" t="s">
        <v>27</v>
      </c>
      <c r="D659" s="5" t="s">
        <v>85</v>
      </c>
      <c r="E659" s="5" t="s">
        <v>45</v>
      </c>
      <c r="F659" s="7">
        <v>15</v>
      </c>
      <c r="G659" s="7">
        <v>20</v>
      </c>
      <c r="H659" s="5" t="s">
        <v>493</v>
      </c>
      <c r="I659" s="5" t="s">
        <v>31</v>
      </c>
      <c r="J659" s="5" t="s">
        <v>134</v>
      </c>
      <c r="K659" s="5" t="s">
        <v>3503</v>
      </c>
      <c r="L659" s="5" t="s">
        <v>1157</v>
      </c>
      <c r="M659" s="5" t="s">
        <v>100</v>
      </c>
      <c r="N659" s="5" t="s">
        <v>55</v>
      </c>
      <c r="O659" s="5"/>
      <c r="P659" s="5"/>
      <c r="Q659" s="5"/>
      <c r="R659" s="5"/>
      <c r="S659" s="5"/>
      <c r="T659" s="5"/>
      <c r="U659" s="5"/>
      <c r="V659" s="5"/>
      <c r="W659" s="5"/>
      <c r="X659" s="5"/>
      <c r="Y659" s="5"/>
      <c r="Z659" s="5"/>
      <c r="AA659" s="5"/>
      <c r="AB659" s="5"/>
      <c r="AC659" s="5"/>
    </row>
    <row r="660" spans="1:29" ht="21" customHeight="1">
      <c r="A660" s="5" t="s">
        <v>130</v>
      </c>
      <c r="B660" s="5" t="s">
        <v>5954</v>
      </c>
      <c r="C660" s="5" t="s">
        <v>41</v>
      </c>
      <c r="D660" s="5" t="s">
        <v>43</v>
      </c>
      <c r="E660" s="5" t="s">
        <v>45</v>
      </c>
      <c r="F660" s="7">
        <v>15</v>
      </c>
      <c r="G660" s="7">
        <v>30</v>
      </c>
      <c r="H660" s="5" t="s">
        <v>2134</v>
      </c>
      <c r="I660" s="5" t="s">
        <v>66</v>
      </c>
      <c r="J660" s="5" t="s">
        <v>5956</v>
      </c>
      <c r="K660" s="5" t="s">
        <v>5957</v>
      </c>
      <c r="L660" s="5" t="s">
        <v>5959</v>
      </c>
      <c r="M660" s="5" t="s">
        <v>53</v>
      </c>
      <c r="N660" s="5" t="s">
        <v>55</v>
      </c>
      <c r="O660" s="5"/>
      <c r="P660" s="5"/>
      <c r="Q660" s="5"/>
      <c r="R660" s="5"/>
      <c r="S660" s="5"/>
      <c r="T660" s="5"/>
      <c r="U660" s="5"/>
      <c r="V660" s="5"/>
      <c r="W660" s="5"/>
      <c r="X660" s="5"/>
      <c r="Y660" s="5"/>
      <c r="Z660" s="5"/>
      <c r="AA660" s="5"/>
      <c r="AB660" s="5"/>
      <c r="AC660" s="5"/>
    </row>
    <row r="661" spans="1:29" ht="21" customHeight="1">
      <c r="A661" s="5" t="s">
        <v>130</v>
      </c>
      <c r="B661" s="5" t="s">
        <v>5961</v>
      </c>
      <c r="C661" s="5" t="s">
        <v>20</v>
      </c>
      <c r="D661" s="5" t="s">
        <v>2637</v>
      </c>
      <c r="E661" s="5" t="s">
        <v>45</v>
      </c>
      <c r="F661" s="7">
        <v>15</v>
      </c>
      <c r="G661" s="7">
        <v>20</v>
      </c>
      <c r="H661" s="5" t="s">
        <v>493</v>
      </c>
      <c r="I661" s="5" t="s">
        <v>108</v>
      </c>
      <c r="J661" s="5" t="s">
        <v>81</v>
      </c>
      <c r="K661" s="5" t="s">
        <v>2159</v>
      </c>
      <c r="L661" s="5" t="s">
        <v>5964</v>
      </c>
      <c r="M661" s="5" t="s">
        <v>37</v>
      </c>
      <c r="N661" s="5" t="s">
        <v>55</v>
      </c>
      <c r="O661" s="5"/>
      <c r="P661" s="5"/>
      <c r="Q661" s="5"/>
      <c r="R661" s="5"/>
      <c r="S661" s="5"/>
      <c r="T661" s="5"/>
      <c r="U661" s="5"/>
      <c r="V661" s="5"/>
      <c r="W661" s="5"/>
      <c r="X661" s="5"/>
      <c r="Y661" s="5"/>
      <c r="Z661" s="5"/>
      <c r="AA661" s="5"/>
      <c r="AB661" s="5"/>
      <c r="AC661" s="5"/>
    </row>
    <row r="662" spans="1:29" ht="21" customHeight="1">
      <c r="A662" s="5" t="s">
        <v>130</v>
      </c>
      <c r="B662" s="5" t="s">
        <v>5968</v>
      </c>
      <c r="C662" s="5" t="s">
        <v>27</v>
      </c>
      <c r="D662" s="5" t="s">
        <v>85</v>
      </c>
      <c r="E662" s="5" t="s">
        <v>45</v>
      </c>
      <c r="F662" s="7">
        <v>15</v>
      </c>
      <c r="G662" s="7">
        <v>30</v>
      </c>
      <c r="H662" s="5" t="s">
        <v>2134</v>
      </c>
      <c r="I662" s="5" t="s">
        <v>31</v>
      </c>
      <c r="J662" s="5" t="s">
        <v>106</v>
      </c>
      <c r="K662" s="5" t="s">
        <v>4030</v>
      </c>
      <c r="L662" s="5" t="s">
        <v>5969</v>
      </c>
      <c r="M662" s="5" t="s">
        <v>37</v>
      </c>
      <c r="N662" s="5" t="s">
        <v>55</v>
      </c>
      <c r="O662" s="5"/>
      <c r="P662" s="5"/>
      <c r="Q662" s="5"/>
      <c r="R662" s="5"/>
      <c r="S662" s="5"/>
      <c r="T662" s="5"/>
      <c r="U662" s="5"/>
      <c r="V662" s="5"/>
      <c r="W662" s="5"/>
      <c r="X662" s="5"/>
      <c r="Y662" s="5"/>
      <c r="Z662" s="5"/>
      <c r="AA662" s="5"/>
      <c r="AB662" s="5"/>
      <c r="AC662" s="5"/>
    </row>
    <row r="663" spans="1:29" ht="21" customHeight="1">
      <c r="A663" s="5" t="s">
        <v>5972</v>
      </c>
      <c r="B663" s="5" t="s">
        <v>5974</v>
      </c>
      <c r="C663" s="5" t="s">
        <v>170</v>
      </c>
      <c r="D663" s="5" t="s">
        <v>47</v>
      </c>
      <c r="E663" s="5" t="s">
        <v>45</v>
      </c>
      <c r="F663" s="7">
        <v>15</v>
      </c>
      <c r="G663" s="7">
        <v>25</v>
      </c>
      <c r="H663" s="5" t="s">
        <v>151</v>
      </c>
      <c r="I663" s="5" t="s">
        <v>108</v>
      </c>
      <c r="J663" s="5" t="s">
        <v>5977</v>
      </c>
      <c r="K663" s="5" t="s">
        <v>5979</v>
      </c>
      <c r="L663" s="5" t="s">
        <v>5980</v>
      </c>
      <c r="M663" s="5" t="s">
        <v>42</v>
      </c>
      <c r="N663" s="5" t="s">
        <v>55</v>
      </c>
      <c r="O663" s="5"/>
      <c r="P663" s="5"/>
      <c r="Q663" s="5"/>
      <c r="R663" s="5"/>
      <c r="S663" s="5"/>
      <c r="T663" s="5"/>
      <c r="U663" s="5"/>
      <c r="V663" s="5"/>
      <c r="W663" s="5"/>
      <c r="X663" s="5"/>
      <c r="Y663" s="5"/>
      <c r="Z663" s="5"/>
      <c r="AA663" s="5"/>
      <c r="AB663" s="5"/>
      <c r="AC663" s="5"/>
    </row>
    <row r="664" spans="1:29" ht="21" customHeight="1">
      <c r="A664" s="5" t="s">
        <v>5983</v>
      </c>
      <c r="B664" s="5" t="s">
        <v>5985</v>
      </c>
      <c r="C664" s="5" t="s">
        <v>41</v>
      </c>
      <c r="D664" s="5" t="s">
        <v>169</v>
      </c>
      <c r="E664" s="5" t="s">
        <v>45</v>
      </c>
      <c r="F664" s="7">
        <v>15</v>
      </c>
      <c r="G664" s="7">
        <v>20</v>
      </c>
      <c r="H664" s="5" t="s">
        <v>493</v>
      </c>
      <c r="I664" s="5" t="s">
        <v>66</v>
      </c>
      <c r="J664" s="5" t="s">
        <v>1152</v>
      </c>
      <c r="K664" s="5" t="s">
        <v>5989</v>
      </c>
      <c r="L664" s="5" t="s">
        <v>5990</v>
      </c>
      <c r="M664" s="5" t="s">
        <v>37</v>
      </c>
      <c r="N664" s="5" t="s">
        <v>55</v>
      </c>
      <c r="O664" s="5"/>
      <c r="P664" s="5"/>
      <c r="Q664" s="5"/>
      <c r="R664" s="5"/>
      <c r="S664" s="5"/>
      <c r="T664" s="5"/>
      <c r="U664" s="5"/>
      <c r="V664" s="5"/>
      <c r="W664" s="5"/>
      <c r="X664" s="5"/>
      <c r="Y664" s="5"/>
      <c r="Z664" s="5"/>
      <c r="AA664" s="5"/>
      <c r="AB664" s="5"/>
      <c r="AC664" s="5"/>
    </row>
    <row r="665" spans="1:29" ht="21" customHeight="1">
      <c r="A665" s="5" t="s">
        <v>130</v>
      </c>
      <c r="B665" s="5" t="s">
        <v>5993</v>
      </c>
      <c r="C665" s="5" t="s">
        <v>27</v>
      </c>
      <c r="D665" s="5" t="s">
        <v>212</v>
      </c>
      <c r="E665" s="5" t="s">
        <v>45</v>
      </c>
      <c r="F665" s="7">
        <v>15</v>
      </c>
      <c r="G665" s="7">
        <v>20</v>
      </c>
      <c r="H665" s="5" t="s">
        <v>493</v>
      </c>
      <c r="I665" s="5" t="s">
        <v>31</v>
      </c>
      <c r="J665" s="5" t="s">
        <v>2067</v>
      </c>
      <c r="K665" s="5" t="s">
        <v>5996</v>
      </c>
      <c r="L665" s="5" t="s">
        <v>5997</v>
      </c>
      <c r="M665" s="5" t="s">
        <v>37</v>
      </c>
      <c r="N665" s="5" t="s">
        <v>55</v>
      </c>
      <c r="O665" s="5"/>
      <c r="P665" s="5"/>
      <c r="Q665" s="5"/>
      <c r="R665" s="5"/>
      <c r="S665" s="5"/>
      <c r="T665" s="5"/>
      <c r="U665" s="5"/>
      <c r="V665" s="5"/>
      <c r="W665" s="5"/>
      <c r="X665" s="5"/>
      <c r="Y665" s="5"/>
      <c r="Z665" s="5"/>
      <c r="AA665" s="5"/>
      <c r="AB665" s="5"/>
      <c r="AC665" s="5"/>
    </row>
    <row r="666" spans="1:29" ht="21" customHeight="1">
      <c r="A666" s="5" t="s">
        <v>6001</v>
      </c>
      <c r="B666" s="5" t="s">
        <v>6002</v>
      </c>
      <c r="C666" s="5" t="s">
        <v>170</v>
      </c>
      <c r="D666" s="5" t="s">
        <v>390</v>
      </c>
      <c r="E666" s="5" t="s">
        <v>29</v>
      </c>
      <c r="F666" s="7">
        <v>15</v>
      </c>
      <c r="G666" s="7">
        <v>20</v>
      </c>
      <c r="H666" s="5" t="s">
        <v>493</v>
      </c>
      <c r="I666" s="5" t="s">
        <v>31</v>
      </c>
      <c r="J666" s="5" t="s">
        <v>117</v>
      </c>
      <c r="K666" s="5" t="s">
        <v>6004</v>
      </c>
      <c r="L666" s="5" t="s">
        <v>6006</v>
      </c>
      <c r="M666" s="5" t="s">
        <v>53</v>
      </c>
      <c r="N666" s="5" t="s">
        <v>55</v>
      </c>
      <c r="O666" s="5"/>
      <c r="P666" s="5"/>
      <c r="Q666" s="5"/>
      <c r="R666" s="5"/>
      <c r="S666" s="5"/>
      <c r="T666" s="5"/>
      <c r="U666" s="5"/>
      <c r="V666" s="5"/>
      <c r="W666" s="5"/>
      <c r="X666" s="5"/>
      <c r="Y666" s="5"/>
      <c r="Z666" s="5"/>
      <c r="AA666" s="5"/>
      <c r="AB666" s="5"/>
      <c r="AC666" s="5"/>
    </row>
    <row r="667" spans="1:29" ht="21" customHeight="1">
      <c r="A667" s="5" t="s">
        <v>6010</v>
      </c>
      <c r="B667" s="5" t="s">
        <v>6011</v>
      </c>
      <c r="C667" s="5" t="s">
        <v>27</v>
      </c>
      <c r="D667" s="5" t="s">
        <v>212</v>
      </c>
      <c r="E667" s="5" t="s">
        <v>45</v>
      </c>
      <c r="F667" s="7">
        <v>15</v>
      </c>
      <c r="G667" s="7">
        <v>25</v>
      </c>
      <c r="H667" s="5" t="s">
        <v>151</v>
      </c>
      <c r="I667" s="5" t="s">
        <v>125</v>
      </c>
      <c r="J667" s="5" t="s">
        <v>57</v>
      </c>
      <c r="K667" s="5" t="s">
        <v>6014</v>
      </c>
      <c r="L667" s="5" t="s">
        <v>6016</v>
      </c>
      <c r="M667" s="5" t="s">
        <v>42</v>
      </c>
      <c r="N667" s="5" t="s">
        <v>237</v>
      </c>
      <c r="O667" s="5"/>
      <c r="P667" s="5"/>
      <c r="Q667" s="5"/>
      <c r="R667" s="5"/>
      <c r="S667" s="5"/>
      <c r="T667" s="5"/>
      <c r="U667" s="5"/>
      <c r="V667" s="5"/>
      <c r="W667" s="5"/>
      <c r="X667" s="5"/>
      <c r="Y667" s="5"/>
      <c r="Z667" s="5"/>
      <c r="AA667" s="5"/>
      <c r="AB667" s="5"/>
      <c r="AC667" s="5"/>
    </row>
    <row r="668" spans="1:29" ht="21" customHeight="1">
      <c r="A668" s="5" t="s">
        <v>1099</v>
      </c>
      <c r="B668" s="5" t="s">
        <v>6019</v>
      </c>
      <c r="C668" s="5" t="s">
        <v>41</v>
      </c>
      <c r="D668" s="5" t="s">
        <v>94</v>
      </c>
      <c r="E668" s="5" t="s">
        <v>45</v>
      </c>
      <c r="F668" s="7">
        <v>15</v>
      </c>
      <c r="G668" s="7">
        <v>20</v>
      </c>
      <c r="H668" s="5" t="s">
        <v>493</v>
      </c>
      <c r="I668" s="5" t="s">
        <v>66</v>
      </c>
      <c r="J668" s="5" t="s">
        <v>76</v>
      </c>
      <c r="K668" s="5" t="s">
        <v>6022</v>
      </c>
      <c r="L668" s="5" t="s">
        <v>5718</v>
      </c>
      <c r="M668" s="5" t="s">
        <v>100</v>
      </c>
      <c r="N668" s="5" t="s">
        <v>55</v>
      </c>
      <c r="O668" s="5"/>
      <c r="P668" s="5"/>
      <c r="Q668" s="5"/>
      <c r="R668" s="5"/>
      <c r="S668" s="5"/>
      <c r="T668" s="5"/>
      <c r="U668" s="5"/>
      <c r="V668" s="5"/>
      <c r="W668" s="5"/>
      <c r="X668" s="5"/>
      <c r="Y668" s="5"/>
      <c r="Z668" s="5"/>
      <c r="AA668" s="5"/>
      <c r="AB668" s="5"/>
      <c r="AC668" s="5"/>
    </row>
    <row r="669" spans="1:29" ht="21" customHeight="1">
      <c r="A669" s="5" t="s">
        <v>6026</v>
      </c>
      <c r="B669" s="5" t="s">
        <v>6027</v>
      </c>
      <c r="C669" s="5" t="s">
        <v>27</v>
      </c>
      <c r="D669" s="5" t="s">
        <v>266</v>
      </c>
      <c r="E669" s="5" t="s">
        <v>45</v>
      </c>
      <c r="F669" s="7">
        <v>15</v>
      </c>
      <c r="G669" s="7">
        <v>30</v>
      </c>
      <c r="H669" s="5" t="s">
        <v>2134</v>
      </c>
      <c r="I669" s="5" t="s">
        <v>108</v>
      </c>
      <c r="J669" s="5" t="s">
        <v>6030</v>
      </c>
      <c r="K669" s="5" t="s">
        <v>6032</v>
      </c>
      <c r="L669" s="5" t="s">
        <v>6034</v>
      </c>
      <c r="M669" s="5" t="s">
        <v>100</v>
      </c>
      <c r="N669" s="5" t="s">
        <v>55</v>
      </c>
      <c r="O669" s="5"/>
      <c r="P669" s="5"/>
      <c r="Q669" s="5"/>
      <c r="R669" s="5"/>
      <c r="S669" s="5"/>
      <c r="T669" s="5"/>
      <c r="U669" s="5"/>
      <c r="V669" s="5"/>
      <c r="W669" s="5"/>
      <c r="X669" s="5"/>
      <c r="Y669" s="5"/>
      <c r="Z669" s="5"/>
      <c r="AA669" s="5"/>
      <c r="AB669" s="5"/>
      <c r="AC669" s="5"/>
    </row>
    <row r="670" spans="1:29" ht="21" customHeight="1">
      <c r="A670" s="5" t="s">
        <v>130</v>
      </c>
      <c r="B670" s="5" t="s">
        <v>6035</v>
      </c>
      <c r="C670" s="5" t="s">
        <v>27</v>
      </c>
      <c r="D670" s="5" t="s">
        <v>47</v>
      </c>
      <c r="E670" s="5" t="s">
        <v>45</v>
      </c>
      <c r="F670" s="7">
        <v>15</v>
      </c>
      <c r="G670" s="7">
        <v>25</v>
      </c>
      <c r="H670" s="5" t="s">
        <v>151</v>
      </c>
      <c r="I670" s="5" t="s">
        <v>108</v>
      </c>
      <c r="J670" s="5" t="s">
        <v>403</v>
      </c>
      <c r="K670" s="5" t="s">
        <v>6037</v>
      </c>
      <c r="L670" s="5" t="s">
        <v>6039</v>
      </c>
      <c r="M670" s="5" t="s">
        <v>37</v>
      </c>
      <c r="N670" s="5" t="s">
        <v>55</v>
      </c>
      <c r="O670" s="5"/>
      <c r="P670" s="5"/>
      <c r="Q670" s="5"/>
      <c r="R670" s="5"/>
      <c r="S670" s="5"/>
      <c r="T670" s="5"/>
      <c r="U670" s="5"/>
      <c r="V670" s="5"/>
      <c r="W670" s="5"/>
      <c r="X670" s="5"/>
      <c r="Y670" s="5"/>
      <c r="Z670" s="5"/>
      <c r="AA670" s="5"/>
      <c r="AB670" s="5"/>
      <c r="AC670" s="5"/>
    </row>
    <row r="671" spans="1:29" ht="21" customHeight="1">
      <c r="A671" s="5" t="s">
        <v>6042</v>
      </c>
      <c r="B671" s="5" t="s">
        <v>6043</v>
      </c>
      <c r="C671" s="5" t="s">
        <v>170</v>
      </c>
      <c r="D671" s="5" t="s">
        <v>390</v>
      </c>
      <c r="E671" s="5" t="s">
        <v>45</v>
      </c>
      <c r="F671" s="7">
        <v>15</v>
      </c>
      <c r="G671" s="7">
        <v>22</v>
      </c>
      <c r="H671" s="5" t="s">
        <v>5164</v>
      </c>
      <c r="I671" s="5" t="s">
        <v>108</v>
      </c>
      <c r="J671" s="5" t="s">
        <v>1152</v>
      </c>
      <c r="K671" s="5" t="s">
        <v>6044</v>
      </c>
      <c r="L671" s="5" t="s">
        <v>6045</v>
      </c>
      <c r="M671" s="5" t="s">
        <v>37</v>
      </c>
      <c r="N671" s="5" t="s">
        <v>55</v>
      </c>
      <c r="O671" s="5"/>
      <c r="P671" s="5"/>
      <c r="Q671" s="5"/>
      <c r="R671" s="5"/>
      <c r="S671" s="5"/>
      <c r="T671" s="5"/>
      <c r="U671" s="5"/>
      <c r="V671" s="5"/>
      <c r="W671" s="5"/>
      <c r="X671" s="5"/>
      <c r="Y671" s="5"/>
      <c r="Z671" s="5"/>
      <c r="AA671" s="5"/>
      <c r="AB671" s="5"/>
      <c r="AC671" s="5"/>
    </row>
    <row r="672" spans="1:29" ht="21" customHeight="1">
      <c r="A672" s="5" t="s">
        <v>6049</v>
      </c>
      <c r="B672" s="5" t="s">
        <v>6050</v>
      </c>
      <c r="C672" s="5" t="s">
        <v>41</v>
      </c>
      <c r="D672" s="5" t="s">
        <v>169</v>
      </c>
      <c r="E672" s="5" t="s">
        <v>29</v>
      </c>
      <c r="F672" s="7">
        <v>15</v>
      </c>
      <c r="G672" s="7">
        <v>30</v>
      </c>
      <c r="H672" s="5" t="s">
        <v>2134</v>
      </c>
      <c r="I672" s="5" t="s">
        <v>108</v>
      </c>
      <c r="J672" s="5" t="s">
        <v>48</v>
      </c>
      <c r="K672" s="5" t="s">
        <v>6053</v>
      </c>
      <c r="L672" s="5" t="s">
        <v>6054</v>
      </c>
      <c r="M672" s="5" t="s">
        <v>53</v>
      </c>
      <c r="N672" s="5" t="s">
        <v>38</v>
      </c>
      <c r="O672" s="5"/>
      <c r="P672" s="5"/>
      <c r="Q672" s="5"/>
      <c r="R672" s="5"/>
      <c r="S672" s="5"/>
      <c r="T672" s="5"/>
      <c r="U672" s="5"/>
      <c r="V672" s="5"/>
      <c r="W672" s="5"/>
      <c r="X672" s="5"/>
      <c r="Y672" s="5"/>
      <c r="Z672" s="5"/>
      <c r="AA672" s="5"/>
      <c r="AB672" s="5"/>
      <c r="AC672" s="5"/>
    </row>
    <row r="673" spans="1:29" ht="21" customHeight="1">
      <c r="A673" s="5" t="s">
        <v>1099</v>
      </c>
      <c r="B673" s="5" t="s">
        <v>6058</v>
      </c>
      <c r="C673" s="5" t="s">
        <v>170</v>
      </c>
      <c r="D673" s="5" t="s">
        <v>390</v>
      </c>
      <c r="E673" s="5" t="s">
        <v>45</v>
      </c>
      <c r="F673" s="7">
        <v>15</v>
      </c>
      <c r="G673" s="7">
        <v>25</v>
      </c>
      <c r="H673" s="5" t="s">
        <v>151</v>
      </c>
      <c r="I673" s="5" t="s">
        <v>31</v>
      </c>
      <c r="J673" s="5" t="s">
        <v>48</v>
      </c>
      <c r="K673" s="5" t="s">
        <v>6060</v>
      </c>
      <c r="L673" s="5" t="s">
        <v>6061</v>
      </c>
      <c r="M673" s="5" t="s">
        <v>42</v>
      </c>
      <c r="N673" s="5" t="s">
        <v>44</v>
      </c>
      <c r="O673" s="5"/>
      <c r="P673" s="5"/>
      <c r="Q673" s="5"/>
      <c r="R673" s="5"/>
      <c r="S673" s="5"/>
      <c r="T673" s="5"/>
      <c r="U673" s="5"/>
      <c r="V673" s="5"/>
      <c r="W673" s="5"/>
      <c r="X673" s="5"/>
      <c r="Y673" s="5"/>
      <c r="Z673" s="5"/>
      <c r="AA673" s="5"/>
      <c r="AB673" s="5"/>
      <c r="AC673" s="5"/>
    </row>
    <row r="674" spans="1:29" ht="21" customHeight="1">
      <c r="A674" s="5" t="s">
        <v>631</v>
      </c>
      <c r="B674" s="5" t="s">
        <v>6065</v>
      </c>
      <c r="C674" s="5" t="s">
        <v>20</v>
      </c>
      <c r="D674" s="5" t="s">
        <v>2283</v>
      </c>
      <c r="E674" s="5" t="s">
        <v>45</v>
      </c>
      <c r="F674" s="7">
        <v>15</v>
      </c>
      <c r="G674" s="7">
        <v>20</v>
      </c>
      <c r="H674" s="5" t="s">
        <v>493</v>
      </c>
      <c r="I674" s="9" t="s">
        <v>47</v>
      </c>
      <c r="J674" s="5" t="s">
        <v>213</v>
      </c>
      <c r="K674" s="5" t="s">
        <v>2603</v>
      </c>
      <c r="L674" s="5" t="s">
        <v>6068</v>
      </c>
      <c r="M674" s="5" t="s">
        <v>53</v>
      </c>
      <c r="N674" s="5" t="s">
        <v>55</v>
      </c>
      <c r="O674" s="5"/>
      <c r="P674" s="5"/>
      <c r="Q674" s="5"/>
      <c r="R674" s="5"/>
      <c r="S674" s="5"/>
      <c r="T674" s="5"/>
      <c r="U674" s="5"/>
      <c r="V674" s="5"/>
      <c r="W674" s="5"/>
      <c r="X674" s="5"/>
      <c r="Y674" s="5"/>
      <c r="Z674" s="5"/>
      <c r="AA674" s="5"/>
      <c r="AB674" s="5"/>
      <c r="AC674" s="5"/>
    </row>
    <row r="675" spans="1:29" ht="21" customHeight="1">
      <c r="A675" s="5" t="s">
        <v>6069</v>
      </c>
      <c r="B675" s="5" t="s">
        <v>6070</v>
      </c>
      <c r="C675" s="5" t="s">
        <v>20</v>
      </c>
      <c r="D675" s="5" t="s">
        <v>21</v>
      </c>
      <c r="E675" s="5" t="s">
        <v>45</v>
      </c>
      <c r="F675" s="7">
        <v>15</v>
      </c>
      <c r="G675" s="7">
        <v>20</v>
      </c>
      <c r="H675" s="5" t="s">
        <v>493</v>
      </c>
      <c r="I675" s="9" t="s">
        <v>47</v>
      </c>
      <c r="J675" s="5" t="s">
        <v>57</v>
      </c>
      <c r="K675" s="5"/>
      <c r="L675" s="5" t="s">
        <v>6073</v>
      </c>
      <c r="M675" s="5" t="s">
        <v>53</v>
      </c>
      <c r="N675" s="5" t="s">
        <v>55</v>
      </c>
      <c r="O675" s="5"/>
      <c r="P675" s="5"/>
      <c r="Q675" s="5"/>
      <c r="R675" s="5"/>
      <c r="S675" s="5"/>
      <c r="T675" s="5"/>
      <c r="U675" s="5"/>
      <c r="V675" s="5"/>
      <c r="W675" s="5"/>
      <c r="X675" s="5"/>
      <c r="Y675" s="5"/>
      <c r="Z675" s="5"/>
      <c r="AA675" s="5"/>
      <c r="AB675" s="5"/>
      <c r="AC675" s="5"/>
    </row>
    <row r="676" spans="1:29" ht="21" customHeight="1">
      <c r="A676" s="5" t="s">
        <v>1099</v>
      </c>
      <c r="B676" s="5" t="s">
        <v>6077</v>
      </c>
      <c r="C676" s="5" t="s">
        <v>170</v>
      </c>
      <c r="D676" s="5" t="s">
        <v>390</v>
      </c>
      <c r="E676" s="5" t="s">
        <v>45</v>
      </c>
      <c r="F676" s="7">
        <v>15</v>
      </c>
      <c r="G676" s="7">
        <v>25</v>
      </c>
      <c r="H676" s="5" t="s">
        <v>151</v>
      </c>
      <c r="I676" s="5" t="s">
        <v>108</v>
      </c>
      <c r="J676" s="5" t="s">
        <v>686</v>
      </c>
      <c r="K676" s="5" t="s">
        <v>6078</v>
      </c>
      <c r="L676" s="5" t="s">
        <v>6079</v>
      </c>
      <c r="M676" s="5" t="s">
        <v>37</v>
      </c>
      <c r="N676" s="5" t="s">
        <v>55</v>
      </c>
      <c r="O676" s="5"/>
      <c r="P676" s="5"/>
      <c r="Q676" s="5"/>
      <c r="R676" s="5"/>
      <c r="S676" s="5"/>
      <c r="T676" s="5"/>
      <c r="U676" s="5"/>
      <c r="V676" s="5"/>
      <c r="W676" s="5"/>
      <c r="X676" s="5"/>
      <c r="Y676" s="5"/>
      <c r="Z676" s="5"/>
      <c r="AA676" s="5"/>
      <c r="AB676" s="5"/>
      <c r="AC676" s="5"/>
    </row>
    <row r="677" spans="1:29" ht="21" customHeight="1">
      <c r="A677" s="5" t="s">
        <v>6082</v>
      </c>
      <c r="B677" s="5" t="s">
        <v>6083</v>
      </c>
      <c r="C677" s="5" t="s">
        <v>170</v>
      </c>
      <c r="D677" s="5" t="s">
        <v>390</v>
      </c>
      <c r="E677" s="5" t="s">
        <v>45</v>
      </c>
      <c r="F677" s="7">
        <v>15</v>
      </c>
      <c r="G677" s="7">
        <v>20</v>
      </c>
      <c r="H677" s="5" t="s">
        <v>493</v>
      </c>
      <c r="I677" s="5" t="s">
        <v>66</v>
      </c>
      <c r="J677" s="5" t="s">
        <v>3224</v>
      </c>
      <c r="K677" s="5" t="s">
        <v>6086</v>
      </c>
      <c r="L677" s="5" t="s">
        <v>6088</v>
      </c>
      <c r="M677" s="5" t="s">
        <v>167</v>
      </c>
      <c r="N677" s="5" t="s">
        <v>55</v>
      </c>
      <c r="O677" s="5"/>
      <c r="P677" s="5"/>
      <c r="Q677" s="5"/>
      <c r="R677" s="5"/>
      <c r="S677" s="5"/>
      <c r="T677" s="5"/>
      <c r="U677" s="5"/>
      <c r="V677" s="5"/>
      <c r="W677" s="5"/>
      <c r="X677" s="5"/>
      <c r="Y677" s="5"/>
      <c r="Z677" s="5"/>
      <c r="AA677" s="5"/>
      <c r="AB677" s="5"/>
      <c r="AC677" s="5"/>
    </row>
    <row r="678" spans="1:29" ht="21" customHeight="1">
      <c r="A678" s="5" t="s">
        <v>631</v>
      </c>
      <c r="B678" s="5" t="s">
        <v>6091</v>
      </c>
      <c r="C678" s="5" t="s">
        <v>27</v>
      </c>
      <c r="D678" s="5" t="s">
        <v>212</v>
      </c>
      <c r="E678" s="5" t="s">
        <v>45</v>
      </c>
      <c r="F678" s="7">
        <v>15</v>
      </c>
      <c r="G678" s="7">
        <v>20</v>
      </c>
      <c r="H678" s="5" t="s">
        <v>493</v>
      </c>
      <c r="I678" s="5" t="s">
        <v>31</v>
      </c>
      <c r="J678" s="5" t="s">
        <v>883</v>
      </c>
      <c r="K678" s="5" t="s">
        <v>6093</v>
      </c>
      <c r="L678" s="5" t="s">
        <v>6094</v>
      </c>
      <c r="M678" s="5" t="s">
        <v>53</v>
      </c>
      <c r="N678" s="5" t="s">
        <v>55</v>
      </c>
      <c r="O678" s="5"/>
      <c r="P678" s="5"/>
      <c r="Q678" s="5"/>
      <c r="R678" s="5"/>
      <c r="S678" s="5"/>
      <c r="T678" s="5"/>
      <c r="U678" s="5"/>
      <c r="V678" s="5"/>
      <c r="W678" s="5"/>
      <c r="X678" s="5"/>
      <c r="Y678" s="5"/>
      <c r="Z678" s="5"/>
      <c r="AA678" s="5"/>
      <c r="AB678" s="5"/>
      <c r="AC678" s="5"/>
    </row>
    <row r="679" spans="1:29" ht="21" customHeight="1">
      <c r="A679" s="5" t="s">
        <v>6095</v>
      </c>
      <c r="B679" s="5" t="s">
        <v>6096</v>
      </c>
      <c r="C679" s="5" t="s">
        <v>27</v>
      </c>
      <c r="D679" s="5" t="s">
        <v>85</v>
      </c>
      <c r="E679" s="5" t="s">
        <v>45</v>
      </c>
      <c r="F679" s="7">
        <v>15</v>
      </c>
      <c r="G679" s="7">
        <v>30</v>
      </c>
      <c r="H679" s="5" t="s">
        <v>2134</v>
      </c>
      <c r="I679" s="5" t="s">
        <v>108</v>
      </c>
      <c r="J679" s="5" t="s">
        <v>5034</v>
      </c>
      <c r="K679" s="5" t="s">
        <v>2603</v>
      </c>
      <c r="L679" s="5" t="s">
        <v>6099</v>
      </c>
      <c r="M679" s="5" t="s">
        <v>53</v>
      </c>
      <c r="N679" s="5" t="s">
        <v>38</v>
      </c>
      <c r="O679" s="5"/>
      <c r="P679" s="5"/>
      <c r="Q679" s="5"/>
      <c r="R679" s="5"/>
      <c r="S679" s="5"/>
      <c r="T679" s="5"/>
      <c r="U679" s="5"/>
      <c r="V679" s="5"/>
      <c r="W679" s="5"/>
      <c r="X679" s="5"/>
      <c r="Y679" s="5"/>
      <c r="Z679" s="5"/>
      <c r="AA679" s="5"/>
      <c r="AB679" s="5"/>
      <c r="AC679" s="5"/>
    </row>
    <row r="680" spans="1:29" ht="21" customHeight="1">
      <c r="A680" s="5" t="s">
        <v>6103</v>
      </c>
      <c r="B680" s="5" t="s">
        <v>6104</v>
      </c>
      <c r="C680" s="5" t="s">
        <v>170</v>
      </c>
      <c r="D680" s="5" t="s">
        <v>47</v>
      </c>
      <c r="E680" s="5" t="s">
        <v>29</v>
      </c>
      <c r="F680" s="7">
        <v>15</v>
      </c>
      <c r="G680" s="7">
        <v>20</v>
      </c>
      <c r="H680" s="5" t="s">
        <v>493</v>
      </c>
      <c r="I680" s="5" t="s">
        <v>108</v>
      </c>
      <c r="J680" s="5" t="s">
        <v>106</v>
      </c>
      <c r="K680" s="5" t="s">
        <v>6105</v>
      </c>
      <c r="L680" s="5"/>
      <c r="M680" s="5" t="s">
        <v>167</v>
      </c>
      <c r="N680" s="5" t="s">
        <v>237</v>
      </c>
      <c r="O680" s="5"/>
      <c r="P680" s="5"/>
      <c r="Q680" s="5"/>
      <c r="R680" s="5"/>
      <c r="S680" s="5"/>
      <c r="T680" s="5"/>
      <c r="U680" s="5"/>
      <c r="V680" s="5"/>
      <c r="W680" s="5"/>
      <c r="X680" s="5"/>
      <c r="Y680" s="5"/>
      <c r="Z680" s="5"/>
      <c r="AA680" s="5"/>
      <c r="AB680" s="5"/>
      <c r="AC680" s="5"/>
    </row>
    <row r="681" spans="1:29" ht="21" customHeight="1">
      <c r="A681" s="5" t="s">
        <v>1099</v>
      </c>
      <c r="B681" s="5" t="s">
        <v>6109</v>
      </c>
      <c r="C681" s="5" t="s">
        <v>20</v>
      </c>
      <c r="D681" s="5" t="s">
        <v>21</v>
      </c>
      <c r="E681" s="5" t="s">
        <v>45</v>
      </c>
      <c r="F681" s="7">
        <v>15</v>
      </c>
      <c r="G681" s="7">
        <v>25</v>
      </c>
      <c r="H681" s="5" t="s">
        <v>151</v>
      </c>
      <c r="I681" s="5" t="s">
        <v>108</v>
      </c>
      <c r="J681" s="5" t="s">
        <v>403</v>
      </c>
      <c r="K681" s="5" t="s">
        <v>6111</v>
      </c>
      <c r="L681" s="5" t="s">
        <v>6113</v>
      </c>
      <c r="M681" s="5" t="s">
        <v>53</v>
      </c>
      <c r="N681" s="5" t="s">
        <v>55</v>
      </c>
      <c r="O681" s="5"/>
      <c r="P681" s="5"/>
      <c r="Q681" s="5"/>
      <c r="R681" s="5"/>
      <c r="S681" s="5"/>
      <c r="T681" s="5"/>
      <c r="U681" s="5"/>
      <c r="V681" s="5"/>
      <c r="W681" s="5"/>
      <c r="X681" s="5"/>
      <c r="Y681" s="5"/>
      <c r="Z681" s="5"/>
      <c r="AA681" s="5"/>
      <c r="AB681" s="5"/>
      <c r="AC681" s="5"/>
    </row>
    <row r="682" spans="1:29" ht="21" customHeight="1">
      <c r="A682" s="5" t="s">
        <v>1099</v>
      </c>
      <c r="B682" s="5" t="s">
        <v>6115</v>
      </c>
      <c r="C682" s="5" t="s">
        <v>41</v>
      </c>
      <c r="D682" s="5" t="s">
        <v>47</v>
      </c>
      <c r="E682" s="5" t="s">
        <v>29</v>
      </c>
      <c r="F682" s="7">
        <v>15</v>
      </c>
      <c r="G682" s="7">
        <v>20</v>
      </c>
      <c r="H682" s="5" t="s">
        <v>493</v>
      </c>
      <c r="I682" s="5" t="s">
        <v>66</v>
      </c>
      <c r="J682" s="5" t="s">
        <v>106</v>
      </c>
      <c r="K682" s="5"/>
      <c r="L682" s="5" t="s">
        <v>6119</v>
      </c>
      <c r="M682" s="5" t="s">
        <v>37</v>
      </c>
      <c r="N682" s="5" t="s">
        <v>55</v>
      </c>
      <c r="O682" s="5"/>
      <c r="P682" s="5"/>
      <c r="Q682" s="5"/>
      <c r="R682" s="5"/>
      <c r="S682" s="5"/>
      <c r="T682" s="5"/>
      <c r="U682" s="5"/>
      <c r="V682" s="5"/>
      <c r="W682" s="5"/>
      <c r="X682" s="5"/>
      <c r="Y682" s="5"/>
      <c r="Z682" s="5"/>
      <c r="AA682" s="5"/>
      <c r="AB682" s="5"/>
      <c r="AC682" s="5"/>
    </row>
    <row r="683" spans="1:29" ht="21" customHeight="1">
      <c r="A683" s="5" t="s">
        <v>6121</v>
      </c>
      <c r="B683" s="5" t="s">
        <v>6122</v>
      </c>
      <c r="C683" s="5" t="s">
        <v>27</v>
      </c>
      <c r="D683" s="5" t="s">
        <v>85</v>
      </c>
      <c r="E683" s="5" t="s">
        <v>45</v>
      </c>
      <c r="F683" s="7">
        <v>15</v>
      </c>
      <c r="G683" s="7">
        <v>25</v>
      </c>
      <c r="H683" s="5" t="s">
        <v>151</v>
      </c>
      <c r="I683" s="5" t="s">
        <v>66</v>
      </c>
      <c r="J683" s="5" t="s">
        <v>57</v>
      </c>
      <c r="K683" s="5" t="s">
        <v>6124</v>
      </c>
      <c r="L683" s="5" t="s">
        <v>6125</v>
      </c>
      <c r="M683" s="5" t="s">
        <v>53</v>
      </c>
      <c r="N683" s="5" t="s">
        <v>55</v>
      </c>
      <c r="O683" s="5"/>
      <c r="P683" s="5"/>
      <c r="Q683" s="5"/>
      <c r="R683" s="5"/>
      <c r="S683" s="5"/>
      <c r="T683" s="5"/>
      <c r="U683" s="5"/>
      <c r="V683" s="5"/>
      <c r="W683" s="5"/>
      <c r="X683" s="5"/>
      <c r="Y683" s="5"/>
      <c r="Z683" s="5"/>
      <c r="AA683" s="5"/>
      <c r="AB683" s="5"/>
      <c r="AC683" s="5"/>
    </row>
    <row r="684" spans="1:29" ht="21" customHeight="1">
      <c r="A684" s="5" t="s">
        <v>1099</v>
      </c>
      <c r="B684" s="5" t="s">
        <v>6130</v>
      </c>
      <c r="C684" s="5" t="s">
        <v>170</v>
      </c>
      <c r="D684" s="5" t="s">
        <v>390</v>
      </c>
      <c r="E684" s="5" t="s">
        <v>45</v>
      </c>
      <c r="F684" s="7">
        <v>15</v>
      </c>
      <c r="G684" s="7">
        <v>25</v>
      </c>
      <c r="H684" s="5" t="s">
        <v>151</v>
      </c>
      <c r="I684" s="5" t="s">
        <v>66</v>
      </c>
      <c r="J684" s="5" t="s">
        <v>6132</v>
      </c>
      <c r="K684" s="5" t="s">
        <v>6134</v>
      </c>
      <c r="L684" s="5" t="s">
        <v>6135</v>
      </c>
      <c r="M684" s="5" t="s">
        <v>53</v>
      </c>
      <c r="N684" s="5" t="s">
        <v>55</v>
      </c>
      <c r="O684" s="5"/>
      <c r="P684" s="5"/>
      <c r="Q684" s="5"/>
      <c r="R684" s="5"/>
      <c r="S684" s="5"/>
      <c r="T684" s="5"/>
      <c r="U684" s="5"/>
      <c r="V684" s="5"/>
      <c r="W684" s="5"/>
      <c r="X684" s="5"/>
      <c r="Y684" s="5"/>
      <c r="Z684" s="5"/>
      <c r="AA684" s="5"/>
      <c r="AB684" s="5"/>
      <c r="AC684" s="5"/>
    </row>
    <row r="685" spans="1:29" ht="21" customHeight="1">
      <c r="A685" s="5" t="s">
        <v>6137</v>
      </c>
      <c r="B685" s="5" t="s">
        <v>6138</v>
      </c>
      <c r="C685" s="5" t="s">
        <v>27</v>
      </c>
      <c r="D685" s="5" t="s">
        <v>47</v>
      </c>
      <c r="E685" s="5" t="s">
        <v>45</v>
      </c>
      <c r="F685" s="7">
        <v>15</v>
      </c>
      <c r="G685" s="7">
        <v>20</v>
      </c>
      <c r="H685" s="5" t="s">
        <v>493</v>
      </c>
      <c r="I685" s="5" t="s">
        <v>108</v>
      </c>
      <c r="J685" s="5" t="s">
        <v>2924</v>
      </c>
      <c r="K685" s="5" t="s">
        <v>6140</v>
      </c>
      <c r="L685" s="5" t="s">
        <v>6141</v>
      </c>
      <c r="M685" s="5" t="s">
        <v>42</v>
      </c>
      <c r="N685" s="5" t="s">
        <v>237</v>
      </c>
      <c r="O685" s="5"/>
      <c r="P685" s="5"/>
      <c r="Q685" s="5"/>
      <c r="R685" s="5"/>
      <c r="S685" s="5"/>
      <c r="T685" s="5"/>
      <c r="U685" s="5"/>
      <c r="V685" s="5"/>
      <c r="W685" s="5"/>
      <c r="X685" s="5"/>
      <c r="Y685" s="5"/>
      <c r="Z685" s="5"/>
      <c r="AA685" s="5"/>
      <c r="AB685" s="5"/>
      <c r="AC685" s="5"/>
    </row>
    <row r="686" spans="1:29" ht="21" customHeight="1">
      <c r="A686" s="5" t="s">
        <v>6143</v>
      </c>
      <c r="B686" s="5" t="s">
        <v>6144</v>
      </c>
      <c r="C686" s="5" t="s">
        <v>27</v>
      </c>
      <c r="D686" s="5" t="s">
        <v>85</v>
      </c>
      <c r="E686" s="5" t="s">
        <v>29</v>
      </c>
      <c r="F686" s="7">
        <v>15</v>
      </c>
      <c r="G686" s="7">
        <v>30</v>
      </c>
      <c r="H686" s="5" t="s">
        <v>2134</v>
      </c>
      <c r="I686" s="5" t="s">
        <v>31</v>
      </c>
      <c r="J686" s="5" t="s">
        <v>126</v>
      </c>
      <c r="K686" s="5" t="s">
        <v>6145</v>
      </c>
      <c r="L686" s="5" t="s">
        <v>6148</v>
      </c>
      <c r="M686" s="5" t="s">
        <v>100</v>
      </c>
      <c r="N686" s="5" t="s">
        <v>55</v>
      </c>
      <c r="O686" s="5"/>
      <c r="P686" s="5"/>
      <c r="Q686" s="5"/>
      <c r="R686" s="5"/>
      <c r="S686" s="5"/>
      <c r="T686" s="5"/>
      <c r="U686" s="5"/>
      <c r="V686" s="5"/>
      <c r="W686" s="5"/>
      <c r="X686" s="5"/>
      <c r="Y686" s="5"/>
      <c r="Z686" s="5"/>
      <c r="AA686" s="5"/>
      <c r="AB686" s="5"/>
      <c r="AC686" s="5"/>
    </row>
    <row r="687" spans="1:29" ht="21" customHeight="1">
      <c r="A687" s="5" t="s">
        <v>6152</v>
      </c>
      <c r="B687" s="5" t="s">
        <v>6153</v>
      </c>
      <c r="C687" s="5" t="s">
        <v>41</v>
      </c>
      <c r="D687" s="5" t="s">
        <v>94</v>
      </c>
      <c r="E687" s="5" t="s">
        <v>45</v>
      </c>
      <c r="F687" s="7">
        <v>15</v>
      </c>
      <c r="G687" s="7">
        <v>25</v>
      </c>
      <c r="H687" s="5" t="s">
        <v>151</v>
      </c>
      <c r="I687" s="5" t="s">
        <v>108</v>
      </c>
      <c r="J687" s="5" t="s">
        <v>6154</v>
      </c>
      <c r="K687" s="5" t="s">
        <v>2291</v>
      </c>
      <c r="L687" s="5" t="s">
        <v>6156</v>
      </c>
      <c r="M687" s="5" t="s">
        <v>42</v>
      </c>
      <c r="N687" s="5" t="s">
        <v>405</v>
      </c>
      <c r="O687" s="5"/>
      <c r="P687" s="5"/>
      <c r="Q687" s="5"/>
      <c r="R687" s="5"/>
      <c r="S687" s="5"/>
      <c r="T687" s="5"/>
      <c r="U687" s="5"/>
      <c r="V687" s="5"/>
      <c r="W687" s="5"/>
      <c r="X687" s="5"/>
      <c r="Y687" s="5"/>
      <c r="Z687" s="5"/>
      <c r="AA687" s="5"/>
      <c r="AB687" s="5"/>
      <c r="AC687" s="5"/>
    </row>
    <row r="688" spans="1:29" ht="21" customHeight="1">
      <c r="A688" s="5" t="s">
        <v>6159</v>
      </c>
      <c r="B688" s="5" t="s">
        <v>6160</v>
      </c>
      <c r="C688" s="5" t="s">
        <v>41</v>
      </c>
      <c r="D688" s="5" t="s">
        <v>114</v>
      </c>
      <c r="E688" s="5" t="s">
        <v>29</v>
      </c>
      <c r="F688" s="7">
        <v>15</v>
      </c>
      <c r="G688" s="7">
        <v>20</v>
      </c>
      <c r="H688" s="5" t="s">
        <v>493</v>
      </c>
      <c r="I688" s="5" t="s">
        <v>108</v>
      </c>
      <c r="J688" s="5" t="s">
        <v>947</v>
      </c>
      <c r="K688" s="5" t="s">
        <v>6164</v>
      </c>
      <c r="L688" s="5" t="s">
        <v>6165</v>
      </c>
      <c r="M688" s="5" t="s">
        <v>37</v>
      </c>
      <c r="N688" s="5" t="s">
        <v>55</v>
      </c>
      <c r="O688" s="5"/>
      <c r="P688" s="5"/>
      <c r="Q688" s="5"/>
      <c r="R688" s="5"/>
      <c r="S688" s="5"/>
      <c r="T688" s="5"/>
      <c r="U688" s="5"/>
      <c r="V688" s="5"/>
      <c r="W688" s="5"/>
      <c r="X688" s="5"/>
      <c r="Y688" s="5"/>
      <c r="Z688" s="5"/>
      <c r="AA688" s="5"/>
      <c r="AB688" s="5"/>
      <c r="AC688" s="5"/>
    </row>
    <row r="689" spans="1:29" ht="21" customHeight="1">
      <c r="A689" s="5" t="s">
        <v>6168</v>
      </c>
      <c r="B689" s="5" t="s">
        <v>6169</v>
      </c>
      <c r="C689" s="5" t="s">
        <v>170</v>
      </c>
      <c r="D689" s="5" t="s">
        <v>47</v>
      </c>
      <c r="E689" s="5" t="s">
        <v>45</v>
      </c>
      <c r="F689" s="7">
        <v>15</v>
      </c>
      <c r="G689" s="7">
        <v>20</v>
      </c>
      <c r="H689" s="5" t="s">
        <v>493</v>
      </c>
      <c r="I689" s="5" t="s">
        <v>108</v>
      </c>
      <c r="J689" s="5" t="s">
        <v>110</v>
      </c>
      <c r="K689" s="5" t="s">
        <v>6173</v>
      </c>
      <c r="L689" s="5" t="s">
        <v>6175</v>
      </c>
      <c r="M689" s="5" t="s">
        <v>100</v>
      </c>
      <c r="N689" s="5" t="s">
        <v>55</v>
      </c>
      <c r="O689" s="5"/>
      <c r="P689" s="5"/>
      <c r="Q689" s="5"/>
      <c r="R689" s="5"/>
      <c r="S689" s="5"/>
      <c r="T689" s="5"/>
      <c r="U689" s="5"/>
      <c r="V689" s="5"/>
      <c r="W689" s="5"/>
      <c r="X689" s="5"/>
      <c r="Y689" s="5"/>
      <c r="Z689" s="5"/>
      <c r="AA689" s="5"/>
      <c r="AB689" s="5"/>
      <c r="AC689" s="5"/>
    </row>
    <row r="690" spans="1:29" ht="21" customHeight="1">
      <c r="A690" s="5" t="s">
        <v>1099</v>
      </c>
      <c r="B690" s="5" t="s">
        <v>6179</v>
      </c>
      <c r="C690" s="5" t="s">
        <v>170</v>
      </c>
      <c r="D690" s="5" t="s">
        <v>390</v>
      </c>
      <c r="E690" s="5" t="s">
        <v>45</v>
      </c>
      <c r="F690" s="7">
        <v>15</v>
      </c>
      <c r="G690" s="7">
        <v>20</v>
      </c>
      <c r="H690" s="5" t="s">
        <v>493</v>
      </c>
      <c r="I690" s="5" t="s">
        <v>108</v>
      </c>
      <c r="J690" s="5" t="s">
        <v>309</v>
      </c>
      <c r="K690" s="5" t="s">
        <v>6182</v>
      </c>
      <c r="L690" s="5" t="s">
        <v>6183</v>
      </c>
      <c r="M690" s="5" t="s">
        <v>53</v>
      </c>
      <c r="N690" s="5" t="s">
        <v>55</v>
      </c>
      <c r="O690" s="5"/>
      <c r="P690" s="5"/>
      <c r="Q690" s="5"/>
      <c r="R690" s="5"/>
      <c r="S690" s="5"/>
      <c r="T690" s="5"/>
      <c r="U690" s="5"/>
      <c r="V690" s="5"/>
      <c r="W690" s="5"/>
      <c r="X690" s="5"/>
      <c r="Y690" s="5"/>
      <c r="Z690" s="5"/>
      <c r="AA690" s="5"/>
      <c r="AB690" s="5"/>
      <c r="AC690" s="5"/>
    </row>
    <row r="691" spans="1:29" ht="21" customHeight="1">
      <c r="A691" s="5" t="s">
        <v>6186</v>
      </c>
      <c r="B691" s="5" t="s">
        <v>6187</v>
      </c>
      <c r="C691" s="5" t="s">
        <v>170</v>
      </c>
      <c r="D691" s="5" t="s">
        <v>390</v>
      </c>
      <c r="E691" s="5" t="s">
        <v>45</v>
      </c>
      <c r="F691" s="7">
        <v>15</v>
      </c>
      <c r="G691" s="7">
        <v>25</v>
      </c>
      <c r="H691" s="5" t="s">
        <v>151</v>
      </c>
      <c r="I691" s="5" t="s">
        <v>108</v>
      </c>
      <c r="J691" s="5" t="s">
        <v>947</v>
      </c>
      <c r="K691" s="5"/>
      <c r="L691" s="5" t="s">
        <v>6192</v>
      </c>
      <c r="M691" s="5" t="s">
        <v>53</v>
      </c>
      <c r="N691" s="5" t="s">
        <v>55</v>
      </c>
      <c r="O691" s="5"/>
      <c r="P691" s="5"/>
      <c r="Q691" s="5"/>
      <c r="R691" s="5"/>
      <c r="S691" s="5"/>
      <c r="T691" s="5"/>
      <c r="U691" s="5"/>
      <c r="V691" s="5"/>
      <c r="W691" s="5"/>
      <c r="X691" s="5"/>
      <c r="Y691" s="5"/>
      <c r="Z691" s="5"/>
      <c r="AA691" s="5"/>
      <c r="AB691" s="5"/>
      <c r="AC691" s="5"/>
    </row>
    <row r="692" spans="1:29" ht="21" customHeight="1">
      <c r="A692" s="5" t="s">
        <v>6198</v>
      </c>
      <c r="B692" s="5" t="s">
        <v>6199</v>
      </c>
      <c r="C692" s="5" t="s">
        <v>27</v>
      </c>
      <c r="D692" s="5" t="s">
        <v>47</v>
      </c>
      <c r="E692" s="5" t="s">
        <v>45</v>
      </c>
      <c r="F692" s="7">
        <v>15</v>
      </c>
      <c r="G692" s="7">
        <v>28</v>
      </c>
      <c r="H692" s="5" t="s">
        <v>652</v>
      </c>
      <c r="I692" s="5" t="s">
        <v>108</v>
      </c>
      <c r="J692" s="5" t="s">
        <v>686</v>
      </c>
      <c r="K692" s="5" t="s">
        <v>6202</v>
      </c>
      <c r="L692" s="5" t="s">
        <v>6203</v>
      </c>
      <c r="M692" s="5" t="s">
        <v>53</v>
      </c>
      <c r="N692" s="5" t="s">
        <v>44</v>
      </c>
      <c r="O692" s="5"/>
      <c r="P692" s="5"/>
      <c r="Q692" s="5"/>
      <c r="R692" s="5"/>
      <c r="S692" s="5"/>
      <c r="T692" s="5"/>
      <c r="U692" s="5"/>
      <c r="V692" s="5"/>
      <c r="W692" s="5"/>
      <c r="X692" s="5"/>
      <c r="Y692" s="5"/>
      <c r="Z692" s="5"/>
      <c r="AA692" s="5"/>
      <c r="AB692" s="5"/>
      <c r="AC692" s="5"/>
    </row>
    <row r="693" spans="1:29" ht="21" customHeight="1">
      <c r="A693" s="5" t="s">
        <v>1304</v>
      </c>
      <c r="B693" s="5" t="s">
        <v>2990</v>
      </c>
      <c r="C693" s="5" t="s">
        <v>27</v>
      </c>
      <c r="D693" s="5" t="s">
        <v>85</v>
      </c>
      <c r="E693" s="5" t="s">
        <v>45</v>
      </c>
      <c r="F693" s="7">
        <v>15</v>
      </c>
      <c r="G693" s="7">
        <v>30</v>
      </c>
      <c r="H693" s="5" t="s">
        <v>2134</v>
      </c>
      <c r="I693" s="5" t="s">
        <v>31</v>
      </c>
      <c r="J693" s="5" t="s">
        <v>106</v>
      </c>
      <c r="K693" s="5" t="s">
        <v>6207</v>
      </c>
      <c r="L693" s="5" t="s">
        <v>6208</v>
      </c>
      <c r="M693" s="5" t="s">
        <v>37</v>
      </c>
      <c r="N693" s="5" t="s">
        <v>55</v>
      </c>
      <c r="O693" s="5"/>
      <c r="P693" s="5"/>
      <c r="Q693" s="5"/>
      <c r="R693" s="5"/>
      <c r="S693" s="5"/>
      <c r="T693" s="5"/>
      <c r="U693" s="5"/>
      <c r="V693" s="5"/>
      <c r="W693" s="5"/>
      <c r="X693" s="5"/>
      <c r="Y693" s="5"/>
      <c r="Z693" s="5"/>
      <c r="AA693" s="5"/>
      <c r="AB693" s="5"/>
      <c r="AC693" s="5"/>
    </row>
    <row r="694" spans="1:29" ht="21" customHeight="1">
      <c r="A694" s="5" t="s">
        <v>6212</v>
      </c>
      <c r="B694" s="5" t="s">
        <v>6213</v>
      </c>
      <c r="C694" s="5" t="s">
        <v>170</v>
      </c>
      <c r="D694" s="5" t="s">
        <v>378</v>
      </c>
      <c r="E694" s="5" t="s">
        <v>45</v>
      </c>
      <c r="F694" s="7">
        <v>15</v>
      </c>
      <c r="G694" s="7">
        <v>20</v>
      </c>
      <c r="H694" s="5" t="s">
        <v>493</v>
      </c>
      <c r="I694" s="5" t="s">
        <v>66</v>
      </c>
      <c r="J694" s="5" t="s">
        <v>6217</v>
      </c>
      <c r="K694" s="5"/>
      <c r="L694" s="5" t="s">
        <v>6218</v>
      </c>
      <c r="M694" s="5" t="s">
        <v>42</v>
      </c>
      <c r="N694" s="5" t="s">
        <v>237</v>
      </c>
      <c r="O694" s="5"/>
      <c r="P694" s="5"/>
      <c r="Q694" s="5"/>
      <c r="R694" s="5"/>
      <c r="S694" s="5"/>
      <c r="T694" s="5"/>
      <c r="U694" s="5"/>
      <c r="V694" s="5"/>
      <c r="W694" s="5"/>
      <c r="X694" s="5"/>
      <c r="Y694" s="5"/>
      <c r="Z694" s="5"/>
      <c r="AA694" s="5"/>
      <c r="AB694" s="5"/>
      <c r="AC694" s="5"/>
    </row>
    <row r="695" spans="1:29" ht="21" customHeight="1">
      <c r="A695" s="5" t="s">
        <v>6221</v>
      </c>
      <c r="B695" s="5" t="s">
        <v>6222</v>
      </c>
      <c r="C695" s="5" t="s">
        <v>27</v>
      </c>
      <c r="D695" s="5" t="s">
        <v>85</v>
      </c>
      <c r="E695" s="5" t="s">
        <v>919</v>
      </c>
      <c r="F695" s="7">
        <v>15</v>
      </c>
      <c r="G695" s="7">
        <v>40</v>
      </c>
      <c r="H695" s="5" t="s">
        <v>6225</v>
      </c>
      <c r="I695" s="5" t="s">
        <v>108</v>
      </c>
      <c r="J695" s="5" t="s">
        <v>412</v>
      </c>
      <c r="K695" s="5" t="s">
        <v>6226</v>
      </c>
      <c r="L695" s="5" t="s">
        <v>6228</v>
      </c>
      <c r="M695" s="5" t="s">
        <v>53</v>
      </c>
      <c r="N695" s="5" t="s">
        <v>55</v>
      </c>
      <c r="O695" s="5"/>
      <c r="P695" s="5"/>
      <c r="Q695" s="5"/>
      <c r="R695" s="5"/>
      <c r="S695" s="5"/>
      <c r="T695" s="5"/>
      <c r="U695" s="5"/>
      <c r="V695" s="5"/>
      <c r="W695" s="5"/>
      <c r="X695" s="5"/>
      <c r="Y695" s="5"/>
      <c r="Z695" s="5"/>
      <c r="AA695" s="5"/>
      <c r="AB695" s="5"/>
      <c r="AC695" s="5"/>
    </row>
    <row r="696" spans="1:29" ht="21" customHeight="1">
      <c r="A696" s="5" t="s">
        <v>130</v>
      </c>
      <c r="B696" s="5" t="s">
        <v>6231</v>
      </c>
      <c r="C696" s="5" t="s">
        <v>41</v>
      </c>
      <c r="D696" s="5" t="s">
        <v>47</v>
      </c>
      <c r="E696" s="5" t="s">
        <v>45</v>
      </c>
      <c r="F696" s="7">
        <v>15</v>
      </c>
      <c r="G696" s="7">
        <v>22</v>
      </c>
      <c r="H696" s="5" t="s">
        <v>5164</v>
      </c>
      <c r="I696" s="5" t="s">
        <v>66</v>
      </c>
      <c r="J696" s="5" t="s">
        <v>117</v>
      </c>
      <c r="K696" s="5" t="s">
        <v>6233</v>
      </c>
      <c r="L696" s="5" t="s">
        <v>6235</v>
      </c>
      <c r="M696" s="5" t="s">
        <v>37</v>
      </c>
      <c r="N696" s="5" t="s">
        <v>237</v>
      </c>
      <c r="O696" s="5"/>
      <c r="P696" s="5"/>
      <c r="Q696" s="5"/>
      <c r="R696" s="5"/>
      <c r="S696" s="5"/>
      <c r="T696" s="5"/>
      <c r="U696" s="5"/>
      <c r="V696" s="5"/>
      <c r="W696" s="5"/>
      <c r="X696" s="5"/>
      <c r="Y696" s="5"/>
      <c r="Z696" s="5"/>
      <c r="AA696" s="5"/>
      <c r="AB696" s="5"/>
      <c r="AC696" s="5"/>
    </row>
    <row r="697" spans="1:29" ht="21" customHeight="1">
      <c r="A697" s="5" t="s">
        <v>6236</v>
      </c>
      <c r="B697" s="5" t="s">
        <v>6237</v>
      </c>
      <c r="C697" s="5" t="s">
        <v>41</v>
      </c>
      <c r="D697" s="5" t="s">
        <v>94</v>
      </c>
      <c r="E697" s="5" t="s">
        <v>45</v>
      </c>
      <c r="F697" s="7">
        <v>15</v>
      </c>
      <c r="G697" s="7">
        <v>20</v>
      </c>
      <c r="H697" s="5" t="s">
        <v>493</v>
      </c>
      <c r="I697" s="5" t="s">
        <v>66</v>
      </c>
      <c r="J697" s="5" t="s">
        <v>117</v>
      </c>
      <c r="K697" s="5" t="s">
        <v>6239</v>
      </c>
      <c r="L697" s="5" t="s">
        <v>6241</v>
      </c>
      <c r="M697" s="5" t="s">
        <v>167</v>
      </c>
      <c r="N697" s="5" t="s">
        <v>237</v>
      </c>
      <c r="O697" s="5"/>
      <c r="P697" s="5"/>
      <c r="Q697" s="5"/>
      <c r="R697" s="5"/>
      <c r="S697" s="5"/>
      <c r="T697" s="5"/>
      <c r="U697" s="5"/>
      <c r="V697" s="5"/>
      <c r="W697" s="5"/>
      <c r="X697" s="5"/>
      <c r="Y697" s="5"/>
      <c r="Z697" s="5"/>
      <c r="AA697" s="5"/>
      <c r="AB697" s="5"/>
      <c r="AC697" s="5"/>
    </row>
    <row r="698" spans="1:29" ht="21" customHeight="1">
      <c r="A698" s="5" t="s">
        <v>2073</v>
      </c>
      <c r="B698" s="5" t="s">
        <v>6247</v>
      </c>
      <c r="C698" s="5" t="s">
        <v>170</v>
      </c>
      <c r="D698" s="5" t="s">
        <v>390</v>
      </c>
      <c r="E698" s="5" t="s">
        <v>45</v>
      </c>
      <c r="F698" s="7">
        <v>15</v>
      </c>
      <c r="G698" s="7">
        <v>20</v>
      </c>
      <c r="H698" s="5" t="s">
        <v>493</v>
      </c>
      <c r="I698" s="5" t="s">
        <v>108</v>
      </c>
      <c r="J698" s="5" t="s">
        <v>883</v>
      </c>
      <c r="K698" s="5" t="s">
        <v>1731</v>
      </c>
      <c r="L698" s="5" t="s">
        <v>6253</v>
      </c>
      <c r="M698" s="5" t="s">
        <v>37</v>
      </c>
      <c r="N698" s="5" t="s">
        <v>55</v>
      </c>
      <c r="O698" s="5"/>
      <c r="P698" s="5"/>
      <c r="Q698" s="5"/>
      <c r="R698" s="5"/>
      <c r="S698" s="5"/>
      <c r="T698" s="5"/>
      <c r="U698" s="5"/>
      <c r="V698" s="5"/>
      <c r="W698" s="5"/>
      <c r="X698" s="5"/>
      <c r="Y698" s="5"/>
      <c r="Z698" s="5"/>
      <c r="AA698" s="5"/>
      <c r="AB698" s="5"/>
      <c r="AC698" s="5"/>
    </row>
    <row r="699" spans="1:29" ht="21" customHeight="1">
      <c r="A699" s="5" t="s">
        <v>6255</v>
      </c>
      <c r="B699" s="5" t="s">
        <v>6256</v>
      </c>
      <c r="C699" s="5" t="s">
        <v>170</v>
      </c>
      <c r="D699" s="5" t="s">
        <v>342</v>
      </c>
      <c r="E699" s="5" t="s">
        <v>45</v>
      </c>
      <c r="F699" s="7">
        <v>15</v>
      </c>
      <c r="G699" s="7">
        <v>30</v>
      </c>
      <c r="H699" s="5" t="s">
        <v>2134</v>
      </c>
      <c r="I699" s="5" t="s">
        <v>108</v>
      </c>
      <c r="J699" s="5" t="s">
        <v>663</v>
      </c>
      <c r="K699" s="5" t="s">
        <v>6261</v>
      </c>
      <c r="L699" s="5" t="s">
        <v>6262</v>
      </c>
      <c r="M699" s="5" t="s">
        <v>42</v>
      </c>
      <c r="N699" s="5" t="s">
        <v>55</v>
      </c>
      <c r="O699" s="5"/>
      <c r="P699" s="5"/>
      <c r="Q699" s="5"/>
      <c r="R699" s="5"/>
      <c r="S699" s="5"/>
      <c r="T699" s="5"/>
      <c r="U699" s="5"/>
      <c r="V699" s="5"/>
      <c r="W699" s="5"/>
      <c r="X699" s="5"/>
      <c r="Y699" s="5"/>
      <c r="Z699" s="5"/>
      <c r="AA699" s="5"/>
      <c r="AB699" s="5"/>
      <c r="AC699" s="5"/>
    </row>
    <row r="700" spans="1:29" ht="21" customHeight="1">
      <c r="A700" s="5" t="s">
        <v>130</v>
      </c>
      <c r="B700" s="5" t="s">
        <v>6268</v>
      </c>
      <c r="C700" s="5" t="s">
        <v>41</v>
      </c>
      <c r="D700" s="5" t="s">
        <v>43</v>
      </c>
      <c r="E700" s="5" t="s">
        <v>45</v>
      </c>
      <c r="F700" s="7">
        <v>15</v>
      </c>
      <c r="G700" s="7">
        <v>20</v>
      </c>
      <c r="H700" s="5" t="s">
        <v>493</v>
      </c>
      <c r="I700" s="5" t="s">
        <v>108</v>
      </c>
      <c r="J700" s="5" t="s">
        <v>57</v>
      </c>
      <c r="K700" s="5" t="s">
        <v>6270</v>
      </c>
      <c r="L700" s="5" t="s">
        <v>6272</v>
      </c>
      <c r="M700" s="5" t="s">
        <v>53</v>
      </c>
      <c r="N700" s="5" t="s">
        <v>55</v>
      </c>
      <c r="O700" s="5"/>
      <c r="P700" s="5"/>
      <c r="Q700" s="5"/>
      <c r="R700" s="5"/>
      <c r="S700" s="5"/>
      <c r="T700" s="5"/>
      <c r="U700" s="5"/>
      <c r="V700" s="5"/>
      <c r="W700" s="5"/>
      <c r="X700" s="5"/>
      <c r="Y700" s="5"/>
      <c r="Z700" s="5"/>
      <c r="AA700" s="5"/>
      <c r="AB700" s="5"/>
      <c r="AC700" s="5"/>
    </row>
    <row r="701" spans="1:29" ht="21" customHeight="1">
      <c r="A701" s="5" t="s">
        <v>116</v>
      </c>
      <c r="B701" s="5" t="s">
        <v>6276</v>
      </c>
      <c r="C701" s="5" t="s">
        <v>20</v>
      </c>
      <c r="D701" s="5" t="s">
        <v>21</v>
      </c>
      <c r="E701" s="5" t="s">
        <v>45</v>
      </c>
      <c r="F701" s="7">
        <v>15</v>
      </c>
      <c r="G701" s="7">
        <v>25</v>
      </c>
      <c r="H701" s="5" t="s">
        <v>151</v>
      </c>
      <c r="I701" s="5" t="s">
        <v>31</v>
      </c>
      <c r="J701" s="5" t="s">
        <v>48</v>
      </c>
      <c r="K701" s="5"/>
      <c r="L701" s="5" t="s">
        <v>6278</v>
      </c>
      <c r="M701" s="5" t="s">
        <v>167</v>
      </c>
      <c r="N701" s="5" t="s">
        <v>44</v>
      </c>
      <c r="O701" s="5"/>
      <c r="P701" s="5"/>
      <c r="Q701" s="5"/>
      <c r="R701" s="5"/>
      <c r="S701" s="5"/>
      <c r="T701" s="5"/>
      <c r="U701" s="5"/>
      <c r="V701" s="5"/>
      <c r="W701" s="5"/>
      <c r="X701" s="5"/>
      <c r="Y701" s="5"/>
      <c r="Z701" s="5"/>
      <c r="AA701" s="5"/>
      <c r="AB701" s="5"/>
      <c r="AC701" s="5"/>
    </row>
    <row r="702" spans="1:29" ht="21" customHeight="1">
      <c r="A702" s="5" t="s">
        <v>2073</v>
      </c>
      <c r="B702" s="5" t="s">
        <v>6283</v>
      </c>
      <c r="C702" s="5" t="s">
        <v>20</v>
      </c>
      <c r="D702" s="5" t="s">
        <v>296</v>
      </c>
      <c r="E702" s="5" t="s">
        <v>45</v>
      </c>
      <c r="F702" s="7">
        <v>15</v>
      </c>
      <c r="G702" s="7">
        <v>20</v>
      </c>
      <c r="H702" s="5" t="s">
        <v>493</v>
      </c>
      <c r="I702" s="5" t="s">
        <v>31</v>
      </c>
      <c r="J702" s="5" t="s">
        <v>686</v>
      </c>
      <c r="K702" s="5" t="s">
        <v>6286</v>
      </c>
      <c r="L702" s="5" t="s">
        <v>6287</v>
      </c>
      <c r="M702" s="5" t="s">
        <v>53</v>
      </c>
      <c r="N702" s="5" t="s">
        <v>55</v>
      </c>
      <c r="O702" s="5"/>
      <c r="P702" s="5"/>
      <c r="Q702" s="5"/>
      <c r="R702" s="5"/>
      <c r="S702" s="5"/>
      <c r="T702" s="5"/>
      <c r="U702" s="5"/>
      <c r="V702" s="5"/>
      <c r="W702" s="5"/>
      <c r="X702" s="5"/>
      <c r="Y702" s="5"/>
      <c r="Z702" s="5"/>
      <c r="AA702" s="5"/>
      <c r="AB702" s="5"/>
      <c r="AC702" s="5"/>
    </row>
    <row r="703" spans="1:29" ht="21" customHeight="1">
      <c r="A703" s="5" t="s">
        <v>6215</v>
      </c>
      <c r="B703" s="5" t="s">
        <v>6216</v>
      </c>
      <c r="C703" s="5" t="s">
        <v>41</v>
      </c>
      <c r="D703" s="5" t="s">
        <v>169</v>
      </c>
      <c r="E703" s="5" t="s">
        <v>45</v>
      </c>
      <c r="F703" s="7">
        <v>15</v>
      </c>
      <c r="G703" s="7">
        <v>20</v>
      </c>
      <c r="H703" s="5" t="s">
        <v>493</v>
      </c>
      <c r="I703" s="5" t="s">
        <v>108</v>
      </c>
      <c r="J703" s="5" t="s">
        <v>68</v>
      </c>
      <c r="K703" s="5" t="s">
        <v>6219</v>
      </c>
      <c r="L703" s="5" t="s">
        <v>6220</v>
      </c>
      <c r="M703" s="5" t="s">
        <v>37</v>
      </c>
      <c r="N703" s="5" t="s">
        <v>89</v>
      </c>
      <c r="O703" s="5"/>
      <c r="P703" s="5"/>
      <c r="Q703" s="5"/>
      <c r="R703" s="5"/>
      <c r="S703" s="5"/>
      <c r="T703" s="5"/>
      <c r="U703" s="5"/>
      <c r="V703" s="5"/>
      <c r="W703" s="5"/>
      <c r="X703" s="5"/>
      <c r="Y703" s="5"/>
      <c r="Z703" s="5"/>
      <c r="AA703" s="5"/>
      <c r="AB703" s="5"/>
      <c r="AC703" s="5"/>
    </row>
    <row r="704" spans="1:29" ht="21" customHeight="1">
      <c r="A704" s="5" t="s">
        <v>654</v>
      </c>
      <c r="B704" s="5" t="s">
        <v>6299</v>
      </c>
      <c r="C704" s="5" t="s">
        <v>27</v>
      </c>
      <c r="D704" s="5" t="s">
        <v>212</v>
      </c>
      <c r="E704" s="5" t="s">
        <v>45</v>
      </c>
      <c r="F704" s="7">
        <v>15</v>
      </c>
      <c r="G704" s="7">
        <v>25</v>
      </c>
      <c r="H704" s="5" t="s">
        <v>151</v>
      </c>
      <c r="I704" s="5" t="s">
        <v>66</v>
      </c>
      <c r="J704" s="5" t="s">
        <v>68</v>
      </c>
      <c r="K704" s="5" t="s">
        <v>6301</v>
      </c>
      <c r="L704" s="5" t="s">
        <v>6302</v>
      </c>
      <c r="M704" s="5" t="s">
        <v>37</v>
      </c>
      <c r="N704" s="5" t="s">
        <v>55</v>
      </c>
      <c r="O704" s="5"/>
      <c r="P704" s="5"/>
      <c r="Q704" s="5"/>
      <c r="R704" s="5"/>
      <c r="S704" s="5"/>
      <c r="T704" s="5"/>
      <c r="U704" s="5"/>
      <c r="V704" s="5"/>
      <c r="W704" s="5"/>
      <c r="X704" s="5"/>
      <c r="Y704" s="5"/>
      <c r="Z704" s="5"/>
      <c r="AA704" s="5"/>
      <c r="AB704" s="5"/>
      <c r="AC704" s="5"/>
    </row>
    <row r="705" spans="1:29" ht="21" customHeight="1">
      <c r="A705" s="5" t="s">
        <v>2668</v>
      </c>
      <c r="B705" s="5" t="s">
        <v>6306</v>
      </c>
      <c r="C705" s="5" t="s">
        <v>27</v>
      </c>
      <c r="D705" s="5" t="s">
        <v>85</v>
      </c>
      <c r="E705" s="5" t="s">
        <v>45</v>
      </c>
      <c r="F705" s="7">
        <v>15</v>
      </c>
      <c r="G705" s="7">
        <v>30</v>
      </c>
      <c r="H705" s="5" t="s">
        <v>2134</v>
      </c>
      <c r="I705" s="5" t="s">
        <v>108</v>
      </c>
      <c r="J705" s="5" t="s">
        <v>68</v>
      </c>
      <c r="K705" s="5" t="s">
        <v>6308</v>
      </c>
      <c r="L705" s="5" t="s">
        <v>6310</v>
      </c>
      <c r="M705" s="5" t="s">
        <v>37</v>
      </c>
      <c r="N705" s="5" t="s">
        <v>55</v>
      </c>
      <c r="O705" s="5"/>
      <c r="P705" s="5"/>
      <c r="Q705" s="5"/>
      <c r="R705" s="5"/>
      <c r="S705" s="5"/>
      <c r="T705" s="5"/>
      <c r="U705" s="5"/>
      <c r="V705" s="5"/>
      <c r="W705" s="5"/>
      <c r="X705" s="5"/>
      <c r="Y705" s="5"/>
      <c r="Z705" s="5"/>
      <c r="AA705" s="5"/>
      <c r="AB705" s="5"/>
      <c r="AC705" s="5"/>
    </row>
    <row r="706" spans="1:29" ht="21" customHeight="1">
      <c r="A706" s="5" t="s">
        <v>130</v>
      </c>
      <c r="B706" s="5" t="s">
        <v>6311</v>
      </c>
      <c r="C706" s="5" t="s">
        <v>20</v>
      </c>
      <c r="D706" s="5" t="s">
        <v>21</v>
      </c>
      <c r="E706" s="5" t="s">
        <v>45</v>
      </c>
      <c r="F706" s="7">
        <v>15</v>
      </c>
      <c r="G706" s="7">
        <v>20</v>
      </c>
      <c r="H706" s="5" t="s">
        <v>493</v>
      </c>
      <c r="I706" s="5" t="s">
        <v>108</v>
      </c>
      <c r="J706" s="5" t="s">
        <v>252</v>
      </c>
      <c r="K706" s="5" t="s">
        <v>6312</v>
      </c>
      <c r="L706" s="5" t="s">
        <v>6315</v>
      </c>
      <c r="M706" s="5" t="s">
        <v>53</v>
      </c>
      <c r="N706" s="5" t="s">
        <v>44</v>
      </c>
      <c r="O706" s="5"/>
      <c r="P706" s="5"/>
      <c r="Q706" s="5"/>
      <c r="R706" s="5"/>
      <c r="S706" s="5"/>
      <c r="T706" s="5"/>
      <c r="U706" s="5"/>
      <c r="V706" s="5"/>
      <c r="W706" s="5"/>
      <c r="X706" s="5"/>
      <c r="Y706" s="5"/>
      <c r="Z706" s="5"/>
      <c r="AA706" s="5"/>
      <c r="AB706" s="5"/>
      <c r="AC706" s="5"/>
    </row>
    <row r="707" spans="1:29" ht="21" customHeight="1">
      <c r="A707" s="5" t="s">
        <v>6317</v>
      </c>
      <c r="B707" s="5" t="s">
        <v>6318</v>
      </c>
      <c r="C707" s="5" t="s">
        <v>27</v>
      </c>
      <c r="D707" s="5" t="s">
        <v>75</v>
      </c>
      <c r="E707" s="5" t="s">
        <v>45</v>
      </c>
      <c r="F707" s="7">
        <v>15</v>
      </c>
      <c r="G707" s="7">
        <v>25</v>
      </c>
      <c r="H707" s="5" t="s">
        <v>151</v>
      </c>
      <c r="I707" s="5" t="s">
        <v>66</v>
      </c>
      <c r="J707" s="5" t="s">
        <v>403</v>
      </c>
      <c r="K707" s="5"/>
      <c r="L707" s="5" t="s">
        <v>6319</v>
      </c>
      <c r="M707" s="5" t="s">
        <v>37</v>
      </c>
      <c r="N707" s="5" t="s">
        <v>55</v>
      </c>
      <c r="O707" s="5"/>
      <c r="P707" s="5"/>
      <c r="Q707" s="5"/>
      <c r="R707" s="5"/>
      <c r="S707" s="5"/>
      <c r="T707" s="5"/>
      <c r="U707" s="5"/>
      <c r="V707" s="5"/>
      <c r="W707" s="5"/>
      <c r="X707" s="5"/>
      <c r="Y707" s="5"/>
      <c r="Z707" s="5"/>
      <c r="AA707" s="5"/>
      <c r="AB707" s="5"/>
      <c r="AC707" s="5"/>
    </row>
    <row r="708" spans="1:29" ht="21" customHeight="1">
      <c r="A708" s="5" t="s">
        <v>1099</v>
      </c>
      <c r="B708" s="5" t="s">
        <v>6320</v>
      </c>
      <c r="C708" s="5" t="s">
        <v>27</v>
      </c>
      <c r="D708" s="5" t="s">
        <v>47</v>
      </c>
      <c r="E708" s="5" t="s">
        <v>45</v>
      </c>
      <c r="F708" s="7">
        <v>15</v>
      </c>
      <c r="G708" s="7">
        <v>20</v>
      </c>
      <c r="H708" s="5" t="s">
        <v>493</v>
      </c>
      <c r="I708" s="5" t="s">
        <v>108</v>
      </c>
      <c r="J708" s="5" t="s">
        <v>1662</v>
      </c>
      <c r="K708" s="5" t="s">
        <v>6323</v>
      </c>
      <c r="L708" s="5" t="s">
        <v>6326</v>
      </c>
      <c r="M708" s="5" t="s">
        <v>167</v>
      </c>
      <c r="N708" s="5" t="s">
        <v>44</v>
      </c>
      <c r="O708" s="5"/>
      <c r="P708" s="5"/>
      <c r="Q708" s="5"/>
      <c r="R708" s="5"/>
      <c r="S708" s="5"/>
      <c r="T708" s="5"/>
      <c r="U708" s="5"/>
      <c r="V708" s="5"/>
      <c r="W708" s="5"/>
      <c r="X708" s="5"/>
      <c r="Y708" s="5"/>
      <c r="Z708" s="5"/>
      <c r="AA708" s="5"/>
      <c r="AB708" s="5"/>
      <c r="AC708" s="5"/>
    </row>
    <row r="709" spans="1:29" ht="21" customHeight="1">
      <c r="A709" s="5" t="s">
        <v>1099</v>
      </c>
      <c r="B709" s="5" t="s">
        <v>6330</v>
      </c>
      <c r="C709" s="5" t="s">
        <v>170</v>
      </c>
      <c r="D709" s="5" t="s">
        <v>171</v>
      </c>
      <c r="E709" s="5" t="s">
        <v>45</v>
      </c>
      <c r="F709" s="7">
        <v>15</v>
      </c>
      <c r="G709" s="7">
        <v>20</v>
      </c>
      <c r="H709" s="5" t="s">
        <v>493</v>
      </c>
      <c r="I709" s="5" t="s">
        <v>108</v>
      </c>
      <c r="J709" s="5" t="s">
        <v>484</v>
      </c>
      <c r="K709" s="5" t="s">
        <v>6333</v>
      </c>
      <c r="L709" s="5" t="s">
        <v>6336</v>
      </c>
      <c r="M709" s="5" t="s">
        <v>167</v>
      </c>
      <c r="N709" s="5" t="s">
        <v>55</v>
      </c>
      <c r="O709" s="5"/>
      <c r="P709" s="5"/>
      <c r="Q709" s="5"/>
      <c r="R709" s="5"/>
      <c r="S709" s="5"/>
      <c r="T709" s="5"/>
      <c r="U709" s="5"/>
      <c r="V709" s="5"/>
      <c r="W709" s="5"/>
      <c r="X709" s="5"/>
      <c r="Y709" s="5"/>
      <c r="Z709" s="5"/>
      <c r="AA709" s="5"/>
      <c r="AB709" s="5"/>
      <c r="AC709" s="5"/>
    </row>
    <row r="710" spans="1:29" ht="21" customHeight="1">
      <c r="A710" s="5" t="s">
        <v>130</v>
      </c>
      <c r="B710" s="5" t="s">
        <v>6339</v>
      </c>
      <c r="C710" s="5" t="s">
        <v>170</v>
      </c>
      <c r="D710" s="5" t="s">
        <v>342</v>
      </c>
      <c r="E710" s="5" t="s">
        <v>29</v>
      </c>
      <c r="F710" s="7">
        <v>15</v>
      </c>
      <c r="G710" s="7">
        <v>20</v>
      </c>
      <c r="H710" s="5" t="s">
        <v>493</v>
      </c>
      <c r="I710" s="5" t="s">
        <v>108</v>
      </c>
      <c r="J710" s="5" t="s">
        <v>76</v>
      </c>
      <c r="K710" s="5" t="s">
        <v>6343</v>
      </c>
      <c r="L710" s="5" t="s">
        <v>6345</v>
      </c>
      <c r="M710" s="5" t="s">
        <v>53</v>
      </c>
      <c r="N710" s="5" t="s">
        <v>55</v>
      </c>
      <c r="O710" s="5"/>
      <c r="P710" s="5"/>
      <c r="Q710" s="5"/>
      <c r="R710" s="5"/>
      <c r="S710" s="5"/>
      <c r="T710" s="5"/>
      <c r="U710" s="5"/>
      <c r="V710" s="5"/>
      <c r="W710" s="5"/>
      <c r="X710" s="5"/>
      <c r="Y710" s="5"/>
      <c r="Z710" s="5"/>
      <c r="AA710" s="5"/>
      <c r="AB710" s="5"/>
      <c r="AC710" s="5"/>
    </row>
    <row r="711" spans="1:29" ht="21" customHeight="1">
      <c r="A711" s="5" t="s">
        <v>1099</v>
      </c>
      <c r="B711" s="5" t="s">
        <v>6349</v>
      </c>
      <c r="C711" s="5" t="s">
        <v>170</v>
      </c>
      <c r="D711" s="5" t="s">
        <v>342</v>
      </c>
      <c r="E711" s="5" t="s">
        <v>29</v>
      </c>
      <c r="F711" s="7">
        <v>15</v>
      </c>
      <c r="G711" s="7">
        <v>23</v>
      </c>
      <c r="H711" s="5" t="s">
        <v>6162</v>
      </c>
      <c r="I711" s="5" t="s">
        <v>66</v>
      </c>
      <c r="J711" s="5" t="s">
        <v>48</v>
      </c>
      <c r="K711" s="5" t="s">
        <v>6353</v>
      </c>
      <c r="L711" s="5" t="s">
        <v>6355</v>
      </c>
      <c r="M711" s="5" t="s">
        <v>53</v>
      </c>
      <c r="N711" s="5" t="s">
        <v>55</v>
      </c>
      <c r="O711" s="5"/>
      <c r="P711" s="5"/>
      <c r="Q711" s="5"/>
      <c r="R711" s="5"/>
      <c r="S711" s="5"/>
      <c r="T711" s="5"/>
      <c r="U711" s="5"/>
      <c r="V711" s="5"/>
      <c r="W711" s="5"/>
      <c r="X711" s="5"/>
      <c r="Y711" s="5"/>
      <c r="Z711" s="5"/>
      <c r="AA711" s="5"/>
      <c r="AB711" s="5"/>
      <c r="AC711" s="5"/>
    </row>
    <row r="712" spans="1:29" ht="21" customHeight="1">
      <c r="A712" s="5" t="s">
        <v>6359</v>
      </c>
      <c r="B712" s="5" t="s">
        <v>6361</v>
      </c>
      <c r="C712" s="5" t="s">
        <v>41</v>
      </c>
      <c r="D712" s="5" t="s">
        <v>47</v>
      </c>
      <c r="E712" s="5" t="s">
        <v>29</v>
      </c>
      <c r="F712" s="7">
        <v>15</v>
      </c>
      <c r="G712" s="7">
        <v>20</v>
      </c>
      <c r="H712" s="5" t="s">
        <v>493</v>
      </c>
      <c r="I712" s="5" t="s">
        <v>31</v>
      </c>
      <c r="J712" s="5" t="s">
        <v>2924</v>
      </c>
      <c r="K712" s="5" t="s">
        <v>6363</v>
      </c>
      <c r="L712" s="5"/>
      <c r="M712" s="5" t="s">
        <v>37</v>
      </c>
      <c r="N712" s="5" t="s">
        <v>55</v>
      </c>
      <c r="O712" s="5"/>
      <c r="P712" s="5"/>
      <c r="Q712" s="5"/>
      <c r="R712" s="5"/>
      <c r="S712" s="5"/>
      <c r="T712" s="5"/>
      <c r="U712" s="5"/>
      <c r="V712" s="5"/>
      <c r="W712" s="5"/>
      <c r="X712" s="5"/>
      <c r="Y712" s="5"/>
      <c r="Z712" s="5"/>
      <c r="AA712" s="5"/>
      <c r="AB712" s="5"/>
      <c r="AC712" s="5"/>
    </row>
    <row r="713" spans="1:29" ht="21" customHeight="1">
      <c r="A713" s="5" t="s">
        <v>6368</v>
      </c>
      <c r="B713" s="5" t="s">
        <v>6369</v>
      </c>
      <c r="C713" s="5" t="s">
        <v>27</v>
      </c>
      <c r="D713" s="5" t="s">
        <v>850</v>
      </c>
      <c r="E713" s="5" t="s">
        <v>45</v>
      </c>
      <c r="F713" s="7">
        <v>15</v>
      </c>
      <c r="G713" s="7">
        <v>20</v>
      </c>
      <c r="H713" s="5" t="s">
        <v>493</v>
      </c>
      <c r="I713" s="5" t="s">
        <v>108</v>
      </c>
      <c r="J713" s="5" t="s">
        <v>126</v>
      </c>
      <c r="K713" s="5" t="s">
        <v>6370</v>
      </c>
      <c r="L713" s="5" t="s">
        <v>6373</v>
      </c>
      <c r="M713" s="5" t="s">
        <v>53</v>
      </c>
      <c r="N713" s="5" t="s">
        <v>55</v>
      </c>
      <c r="O713" s="5"/>
      <c r="P713" s="5"/>
      <c r="Q713" s="5"/>
      <c r="R713" s="5"/>
      <c r="S713" s="5"/>
      <c r="T713" s="5"/>
      <c r="U713" s="5"/>
      <c r="V713" s="5"/>
      <c r="W713" s="5"/>
      <c r="X713" s="5"/>
      <c r="Y713" s="5"/>
      <c r="Z713" s="5"/>
      <c r="AA713" s="5"/>
      <c r="AB713" s="5"/>
      <c r="AC713" s="5"/>
    </row>
    <row r="714" spans="1:29" ht="21" customHeight="1">
      <c r="A714" s="5" t="s">
        <v>6375</v>
      </c>
      <c r="B714" s="5" t="s">
        <v>6376</v>
      </c>
      <c r="C714" s="5" t="s">
        <v>20</v>
      </c>
      <c r="D714" s="5" t="s">
        <v>21</v>
      </c>
      <c r="E714" s="5" t="s">
        <v>45</v>
      </c>
      <c r="F714" s="7">
        <v>15</v>
      </c>
      <c r="G714" s="7">
        <v>30</v>
      </c>
      <c r="H714" s="5" t="s">
        <v>2134</v>
      </c>
      <c r="I714" s="5" t="s">
        <v>108</v>
      </c>
      <c r="J714" s="5" t="s">
        <v>6378</v>
      </c>
      <c r="K714" s="5" t="s">
        <v>6379</v>
      </c>
      <c r="L714" s="5" t="s">
        <v>6382</v>
      </c>
      <c r="M714" s="5" t="s">
        <v>37</v>
      </c>
      <c r="N714" s="5" t="s">
        <v>237</v>
      </c>
      <c r="O714" s="5"/>
      <c r="P714" s="5"/>
      <c r="Q714" s="5"/>
      <c r="R714" s="5"/>
      <c r="S714" s="5"/>
      <c r="T714" s="5"/>
      <c r="U714" s="5"/>
      <c r="V714" s="5"/>
      <c r="W714" s="5"/>
      <c r="X714" s="5"/>
      <c r="Y714" s="5"/>
      <c r="Z714" s="5"/>
      <c r="AA714" s="5"/>
      <c r="AB714" s="5"/>
      <c r="AC714" s="5"/>
    </row>
    <row r="715" spans="1:29" ht="21" customHeight="1">
      <c r="A715" s="5" t="s">
        <v>130</v>
      </c>
      <c r="B715" s="5" t="s">
        <v>6384</v>
      </c>
      <c r="C715" s="5" t="s">
        <v>170</v>
      </c>
      <c r="D715" s="5" t="s">
        <v>171</v>
      </c>
      <c r="E715" s="5" t="s">
        <v>45</v>
      </c>
      <c r="F715" s="7">
        <v>15</v>
      </c>
      <c r="G715" s="7">
        <v>25</v>
      </c>
      <c r="H715" s="5" t="s">
        <v>151</v>
      </c>
      <c r="I715" s="5" t="s">
        <v>108</v>
      </c>
      <c r="J715" s="5" t="s">
        <v>68</v>
      </c>
      <c r="K715" s="5" t="s">
        <v>6387</v>
      </c>
      <c r="L715" s="5" t="s">
        <v>6389</v>
      </c>
      <c r="M715" s="5" t="s">
        <v>42</v>
      </c>
      <c r="N715" s="5" t="s">
        <v>55</v>
      </c>
      <c r="O715" s="5"/>
      <c r="P715" s="5"/>
      <c r="Q715" s="5"/>
      <c r="R715" s="5"/>
      <c r="S715" s="5"/>
      <c r="T715" s="5"/>
      <c r="U715" s="5"/>
      <c r="V715" s="5"/>
      <c r="W715" s="5"/>
      <c r="X715" s="5"/>
      <c r="Y715" s="5"/>
      <c r="Z715" s="5"/>
      <c r="AA715" s="5"/>
      <c r="AB715" s="5"/>
      <c r="AC715" s="5"/>
    </row>
    <row r="716" spans="1:29" ht="21" customHeight="1">
      <c r="A716" s="5" t="s">
        <v>6392</v>
      </c>
      <c r="B716" s="5" t="s">
        <v>6393</v>
      </c>
      <c r="C716" s="5" t="s">
        <v>170</v>
      </c>
      <c r="D716" s="5" t="s">
        <v>378</v>
      </c>
      <c r="E716" s="5" t="s">
        <v>45</v>
      </c>
      <c r="F716" s="7">
        <v>15</v>
      </c>
      <c r="G716" s="7">
        <v>23</v>
      </c>
      <c r="H716" s="5" t="s">
        <v>6162</v>
      </c>
      <c r="I716" s="9" t="s">
        <v>47</v>
      </c>
      <c r="J716" s="5" t="s">
        <v>906</v>
      </c>
      <c r="K716" s="5" t="s">
        <v>6394</v>
      </c>
      <c r="L716" s="5" t="s">
        <v>6395</v>
      </c>
      <c r="M716" s="5" t="s">
        <v>37</v>
      </c>
      <c r="N716" s="5" t="s">
        <v>237</v>
      </c>
      <c r="O716" s="5"/>
      <c r="P716" s="5"/>
      <c r="Q716" s="5"/>
      <c r="R716" s="5"/>
      <c r="S716" s="5"/>
      <c r="T716" s="5"/>
      <c r="U716" s="5"/>
      <c r="V716" s="5"/>
      <c r="W716" s="5"/>
      <c r="X716" s="5"/>
      <c r="Y716" s="5"/>
      <c r="Z716" s="5"/>
      <c r="AA716" s="5"/>
      <c r="AB716" s="5"/>
      <c r="AC716" s="5"/>
    </row>
    <row r="717" spans="1:29" ht="21" customHeight="1">
      <c r="A717" s="5" t="s">
        <v>6398</v>
      </c>
      <c r="B717" s="5" t="s">
        <v>6400</v>
      </c>
      <c r="C717" s="5" t="s">
        <v>20</v>
      </c>
      <c r="D717" s="5" t="s">
        <v>21</v>
      </c>
      <c r="E717" s="5" t="s">
        <v>45</v>
      </c>
      <c r="F717" s="7">
        <v>15</v>
      </c>
      <c r="G717" s="7">
        <v>25</v>
      </c>
      <c r="H717" s="5" t="s">
        <v>151</v>
      </c>
      <c r="I717" s="9" t="s">
        <v>47</v>
      </c>
      <c r="J717" s="5" t="s">
        <v>883</v>
      </c>
      <c r="K717" s="5" t="s">
        <v>6401</v>
      </c>
      <c r="L717" s="5"/>
      <c r="M717" s="5" t="s">
        <v>42</v>
      </c>
      <c r="N717" s="5" t="s">
        <v>38</v>
      </c>
      <c r="O717" s="5"/>
      <c r="P717" s="5"/>
      <c r="Q717" s="5"/>
      <c r="R717" s="5"/>
      <c r="S717" s="5"/>
      <c r="T717" s="5"/>
      <c r="U717" s="5"/>
      <c r="V717" s="5"/>
      <c r="W717" s="5"/>
      <c r="X717" s="5"/>
      <c r="Y717" s="5"/>
      <c r="Z717" s="5"/>
      <c r="AA717" s="5"/>
      <c r="AB717" s="5"/>
      <c r="AC717" s="5"/>
    </row>
    <row r="718" spans="1:29" ht="21" customHeight="1">
      <c r="A718" s="5" t="s">
        <v>6406</v>
      </c>
      <c r="B718" s="5" t="s">
        <v>6407</v>
      </c>
      <c r="C718" s="5" t="s">
        <v>20</v>
      </c>
      <c r="D718" s="5" t="s">
        <v>47</v>
      </c>
      <c r="E718" s="5" t="s">
        <v>45</v>
      </c>
      <c r="F718" s="7">
        <v>15</v>
      </c>
      <c r="G718" s="7">
        <v>18</v>
      </c>
      <c r="H718" s="5" t="s">
        <v>5228</v>
      </c>
      <c r="I718" s="5" t="s">
        <v>31</v>
      </c>
      <c r="J718" s="5" t="s">
        <v>403</v>
      </c>
      <c r="K718" s="5"/>
      <c r="L718" s="5"/>
      <c r="M718" s="5" t="s">
        <v>42</v>
      </c>
      <c r="N718" s="5" t="s">
        <v>44</v>
      </c>
      <c r="O718" s="5"/>
      <c r="P718" s="5"/>
      <c r="Q718" s="5"/>
      <c r="R718" s="5"/>
      <c r="S718" s="5"/>
      <c r="T718" s="5"/>
      <c r="U718" s="5"/>
      <c r="V718" s="5"/>
      <c r="W718" s="5"/>
      <c r="X718" s="5"/>
      <c r="Y718" s="5"/>
      <c r="Z718" s="5"/>
      <c r="AA718" s="5"/>
      <c r="AB718" s="5"/>
      <c r="AC718" s="5"/>
    </row>
    <row r="719" spans="1:29" ht="21" customHeight="1">
      <c r="A719" s="5" t="s">
        <v>130</v>
      </c>
      <c r="B719" s="5" t="s">
        <v>1786</v>
      </c>
      <c r="C719" s="5" t="s">
        <v>27</v>
      </c>
      <c r="D719" s="5" t="s">
        <v>85</v>
      </c>
      <c r="E719" s="5" t="s">
        <v>29</v>
      </c>
      <c r="F719" s="7">
        <v>15</v>
      </c>
      <c r="G719" s="7">
        <v>20</v>
      </c>
      <c r="H719" s="5" t="s">
        <v>493</v>
      </c>
      <c r="I719" s="5" t="s">
        <v>108</v>
      </c>
      <c r="J719" s="5" t="s">
        <v>252</v>
      </c>
      <c r="K719" s="5" t="s">
        <v>2269</v>
      </c>
      <c r="L719" s="5" t="s">
        <v>6415</v>
      </c>
      <c r="M719" s="5" t="s">
        <v>42</v>
      </c>
      <c r="N719" s="5" t="s">
        <v>38</v>
      </c>
      <c r="O719" s="5"/>
      <c r="P719" s="5"/>
      <c r="Q719" s="5"/>
      <c r="R719" s="5"/>
      <c r="S719" s="5"/>
      <c r="T719" s="5"/>
      <c r="U719" s="5"/>
      <c r="V719" s="5"/>
      <c r="W719" s="5"/>
      <c r="X719" s="5"/>
      <c r="Y719" s="5"/>
      <c r="Z719" s="5"/>
      <c r="AA719" s="5"/>
      <c r="AB719" s="5"/>
      <c r="AC719" s="5"/>
    </row>
    <row r="720" spans="1:29" ht="21" customHeight="1">
      <c r="A720" s="5" t="s">
        <v>1099</v>
      </c>
      <c r="B720" s="5" t="s">
        <v>6418</v>
      </c>
      <c r="C720" s="5" t="s">
        <v>27</v>
      </c>
      <c r="D720" s="5" t="s">
        <v>85</v>
      </c>
      <c r="E720" s="5" t="s">
        <v>45</v>
      </c>
      <c r="F720" s="7">
        <v>15</v>
      </c>
      <c r="G720" s="7">
        <v>30</v>
      </c>
      <c r="H720" s="5" t="s">
        <v>2134</v>
      </c>
      <c r="I720" s="5" t="s">
        <v>66</v>
      </c>
      <c r="J720" s="5" t="s">
        <v>57</v>
      </c>
      <c r="K720" s="5" t="s">
        <v>6420</v>
      </c>
      <c r="L720" s="5" t="s">
        <v>6421</v>
      </c>
      <c r="M720" s="5" t="s">
        <v>37</v>
      </c>
      <c r="N720" s="5" t="s">
        <v>55</v>
      </c>
      <c r="O720" s="5"/>
      <c r="P720" s="5"/>
      <c r="Q720" s="5"/>
      <c r="R720" s="5"/>
      <c r="S720" s="5"/>
      <c r="T720" s="5"/>
      <c r="U720" s="5"/>
      <c r="V720" s="5"/>
      <c r="W720" s="5"/>
      <c r="X720" s="5"/>
      <c r="Y720" s="5"/>
      <c r="Z720" s="5"/>
      <c r="AA720" s="5"/>
      <c r="AB720" s="5"/>
      <c r="AC720" s="5"/>
    </row>
    <row r="721" spans="1:29" ht="21" customHeight="1">
      <c r="A721" s="5" t="s">
        <v>743</v>
      </c>
      <c r="B721" s="5" t="s">
        <v>6426</v>
      </c>
      <c r="C721" s="5" t="s">
        <v>27</v>
      </c>
      <c r="D721" s="5" t="s">
        <v>28</v>
      </c>
      <c r="E721" s="5" t="s">
        <v>45</v>
      </c>
      <c r="F721" s="7">
        <v>15</v>
      </c>
      <c r="G721" s="7">
        <v>20</v>
      </c>
      <c r="H721" s="5" t="s">
        <v>493</v>
      </c>
      <c r="I721" s="5" t="s">
        <v>108</v>
      </c>
      <c r="J721" s="5" t="s">
        <v>110</v>
      </c>
      <c r="K721" s="5" t="s">
        <v>6432</v>
      </c>
      <c r="L721" s="5" t="s">
        <v>6433</v>
      </c>
      <c r="M721" s="5" t="s">
        <v>37</v>
      </c>
      <c r="N721" s="5" t="s">
        <v>55</v>
      </c>
      <c r="O721" s="5"/>
      <c r="P721" s="5"/>
      <c r="Q721" s="5"/>
      <c r="R721" s="5"/>
      <c r="S721" s="5"/>
      <c r="T721" s="5"/>
      <c r="U721" s="5"/>
      <c r="V721" s="5"/>
      <c r="W721" s="5"/>
      <c r="X721" s="5"/>
      <c r="Y721" s="5"/>
      <c r="Z721" s="5"/>
      <c r="AA721" s="5"/>
      <c r="AB721" s="5"/>
      <c r="AC721" s="5"/>
    </row>
    <row r="722" spans="1:29" ht="21" customHeight="1">
      <c r="A722" s="5" t="s">
        <v>6435</v>
      </c>
      <c r="B722" s="5" t="s">
        <v>6437</v>
      </c>
      <c r="C722" s="5" t="s">
        <v>20</v>
      </c>
      <c r="D722" s="5" t="s">
        <v>21</v>
      </c>
      <c r="E722" s="5" t="s">
        <v>919</v>
      </c>
      <c r="F722" s="7">
        <v>15</v>
      </c>
      <c r="G722" s="7">
        <v>30</v>
      </c>
      <c r="H722" s="5" t="s">
        <v>2134</v>
      </c>
      <c r="I722" s="5" t="s">
        <v>31</v>
      </c>
      <c r="J722" s="5" t="s">
        <v>76</v>
      </c>
      <c r="K722" s="5"/>
      <c r="L722" s="5" t="s">
        <v>6440</v>
      </c>
      <c r="M722" s="5" t="s">
        <v>167</v>
      </c>
      <c r="N722" s="5" t="s">
        <v>89</v>
      </c>
      <c r="O722" s="5"/>
      <c r="P722" s="5"/>
      <c r="Q722" s="5"/>
      <c r="R722" s="5"/>
      <c r="S722" s="5"/>
      <c r="T722" s="5"/>
      <c r="U722" s="5"/>
      <c r="V722" s="5"/>
      <c r="W722" s="5"/>
      <c r="X722" s="5"/>
      <c r="Y722" s="5"/>
      <c r="Z722" s="5"/>
      <c r="AA722" s="5"/>
      <c r="AB722" s="5"/>
      <c r="AC722" s="5"/>
    </row>
    <row r="723" spans="1:29" ht="21" customHeight="1">
      <c r="A723" s="5" t="s">
        <v>130</v>
      </c>
      <c r="B723" s="5" t="s">
        <v>6443</v>
      </c>
      <c r="C723" s="5" t="s">
        <v>27</v>
      </c>
      <c r="D723" s="5" t="s">
        <v>85</v>
      </c>
      <c r="E723" s="5" t="s">
        <v>45</v>
      </c>
      <c r="F723" s="7">
        <v>15</v>
      </c>
      <c r="G723" s="7">
        <v>20</v>
      </c>
      <c r="H723" s="5" t="s">
        <v>493</v>
      </c>
      <c r="I723" s="5" t="s">
        <v>108</v>
      </c>
      <c r="J723" s="5" t="s">
        <v>110</v>
      </c>
      <c r="K723" s="5" t="s">
        <v>6447</v>
      </c>
      <c r="L723" s="5" t="s">
        <v>6448</v>
      </c>
      <c r="M723" s="5" t="s">
        <v>53</v>
      </c>
      <c r="N723" s="5" t="s">
        <v>55</v>
      </c>
      <c r="O723" s="5"/>
      <c r="P723" s="5"/>
      <c r="Q723" s="5"/>
      <c r="R723" s="5"/>
      <c r="S723" s="5"/>
      <c r="T723" s="5"/>
      <c r="U723" s="5"/>
      <c r="V723" s="5"/>
      <c r="W723" s="5"/>
      <c r="X723" s="5"/>
      <c r="Y723" s="5"/>
      <c r="Z723" s="5"/>
      <c r="AA723" s="5"/>
      <c r="AB723" s="5"/>
      <c r="AC723" s="5"/>
    </row>
    <row r="724" spans="1:29" ht="21" customHeight="1">
      <c r="A724" s="5" t="s">
        <v>6453</v>
      </c>
      <c r="B724" s="5" t="s">
        <v>6454</v>
      </c>
      <c r="C724" s="5" t="s">
        <v>170</v>
      </c>
      <c r="D724" s="5" t="s">
        <v>342</v>
      </c>
      <c r="E724" s="5" t="s">
        <v>45</v>
      </c>
      <c r="F724" s="7">
        <v>15</v>
      </c>
      <c r="G724" s="7">
        <v>25</v>
      </c>
      <c r="H724" s="5" t="s">
        <v>151</v>
      </c>
      <c r="I724" s="5" t="s">
        <v>108</v>
      </c>
      <c r="J724" s="5" t="s">
        <v>315</v>
      </c>
      <c r="K724" s="5" t="s">
        <v>6456</v>
      </c>
      <c r="L724" s="5" t="s">
        <v>6457</v>
      </c>
      <c r="M724" s="5" t="s">
        <v>100</v>
      </c>
      <c r="N724" s="5" t="s">
        <v>55</v>
      </c>
      <c r="O724" s="5"/>
      <c r="P724" s="5"/>
      <c r="Q724" s="5"/>
      <c r="R724" s="5"/>
      <c r="S724" s="5"/>
      <c r="T724" s="5"/>
      <c r="U724" s="5"/>
      <c r="V724" s="5"/>
      <c r="W724" s="5"/>
      <c r="X724" s="5"/>
      <c r="Y724" s="5"/>
      <c r="Z724" s="5"/>
      <c r="AA724" s="5"/>
      <c r="AB724" s="5"/>
      <c r="AC724" s="5"/>
    </row>
    <row r="725" spans="1:29" ht="21" customHeight="1">
      <c r="A725" s="5" t="s">
        <v>130</v>
      </c>
      <c r="B725" s="5" t="s">
        <v>6460</v>
      </c>
      <c r="C725" s="5" t="s">
        <v>41</v>
      </c>
      <c r="D725" s="5" t="s">
        <v>47</v>
      </c>
      <c r="E725" s="5" t="s">
        <v>29</v>
      </c>
      <c r="F725" s="7">
        <v>15</v>
      </c>
      <c r="G725" s="7">
        <v>20</v>
      </c>
      <c r="H725" s="5" t="s">
        <v>493</v>
      </c>
      <c r="I725" s="5" t="s">
        <v>31</v>
      </c>
      <c r="J725" s="5" t="s">
        <v>663</v>
      </c>
      <c r="K725" s="5" t="s">
        <v>6462</v>
      </c>
      <c r="L725" s="5" t="s">
        <v>6463</v>
      </c>
      <c r="M725" s="5" t="s">
        <v>42</v>
      </c>
      <c r="N725" s="5" t="s">
        <v>1117</v>
      </c>
      <c r="O725" s="5"/>
      <c r="P725" s="5"/>
      <c r="Q725" s="5"/>
      <c r="R725" s="5"/>
      <c r="S725" s="5"/>
      <c r="T725" s="5"/>
      <c r="U725" s="5"/>
      <c r="V725" s="5"/>
      <c r="W725" s="5"/>
      <c r="X725" s="5"/>
      <c r="Y725" s="5"/>
      <c r="Z725" s="5"/>
      <c r="AA725" s="5"/>
      <c r="AB725" s="5"/>
      <c r="AC725" s="5"/>
    </row>
    <row r="726" spans="1:29" ht="21" customHeight="1">
      <c r="A726" s="5" t="s">
        <v>6468</v>
      </c>
      <c r="B726" s="5" t="s">
        <v>6469</v>
      </c>
      <c r="C726" s="5" t="s">
        <v>20</v>
      </c>
      <c r="D726" s="5" t="s">
        <v>47</v>
      </c>
      <c r="E726" s="5" t="s">
        <v>45</v>
      </c>
      <c r="F726" s="7">
        <v>15</v>
      </c>
      <c r="G726" s="7">
        <v>25</v>
      </c>
      <c r="H726" s="5" t="s">
        <v>151</v>
      </c>
      <c r="I726" s="9" t="s">
        <v>47</v>
      </c>
      <c r="J726" s="5" t="s">
        <v>106</v>
      </c>
      <c r="K726" s="5" t="s">
        <v>6472</v>
      </c>
      <c r="L726" s="5"/>
      <c r="M726" s="5" t="s">
        <v>167</v>
      </c>
      <c r="N726" s="5" t="s">
        <v>89</v>
      </c>
      <c r="O726" s="5"/>
      <c r="P726" s="5"/>
      <c r="Q726" s="5"/>
      <c r="R726" s="5"/>
      <c r="S726" s="5"/>
      <c r="T726" s="5"/>
      <c r="U726" s="5"/>
      <c r="V726" s="5"/>
      <c r="W726" s="5"/>
      <c r="X726" s="5"/>
      <c r="Y726" s="5"/>
      <c r="Z726" s="5"/>
      <c r="AA726" s="5"/>
      <c r="AB726" s="5"/>
      <c r="AC726" s="5"/>
    </row>
    <row r="727" spans="1:29" ht="21" customHeight="1">
      <c r="A727" s="5" t="s">
        <v>3479</v>
      </c>
      <c r="B727" s="5" t="s">
        <v>6477</v>
      </c>
      <c r="C727" s="5" t="s">
        <v>41</v>
      </c>
      <c r="D727" s="5" t="s">
        <v>94</v>
      </c>
      <c r="E727" s="5" t="s">
        <v>45</v>
      </c>
      <c r="F727" s="11">
        <v>15</v>
      </c>
      <c r="G727" s="11">
        <v>19</v>
      </c>
      <c r="H727" s="5" t="s">
        <v>6478</v>
      </c>
      <c r="I727" s="5" t="s">
        <v>108</v>
      </c>
      <c r="J727" s="5" t="s">
        <v>3081</v>
      </c>
      <c r="K727" s="5" t="s">
        <v>6480</v>
      </c>
      <c r="L727" s="5" t="s">
        <v>6481</v>
      </c>
      <c r="M727" s="5" t="s">
        <v>37</v>
      </c>
      <c r="N727" s="5" t="s">
        <v>405</v>
      </c>
      <c r="O727" s="5"/>
      <c r="P727" s="5"/>
      <c r="Q727" s="5"/>
      <c r="R727" s="5"/>
      <c r="S727" s="5"/>
      <c r="T727" s="5"/>
      <c r="U727" s="5"/>
      <c r="V727" s="5"/>
      <c r="W727" s="5"/>
      <c r="X727" s="5"/>
      <c r="Y727" s="5"/>
      <c r="Z727" s="5"/>
      <c r="AA727" s="5"/>
      <c r="AB727" s="5"/>
      <c r="AC727" s="5"/>
    </row>
    <row r="728" spans="1:29" ht="21" customHeight="1">
      <c r="A728" s="5" t="s">
        <v>130</v>
      </c>
      <c r="B728" s="5" t="s">
        <v>6484</v>
      </c>
      <c r="C728" s="5" t="s">
        <v>170</v>
      </c>
      <c r="D728" s="5" t="s">
        <v>390</v>
      </c>
      <c r="E728" s="5" t="s">
        <v>45</v>
      </c>
      <c r="F728" s="7">
        <v>16</v>
      </c>
      <c r="G728" s="7">
        <v>25</v>
      </c>
      <c r="H728" s="5" t="s">
        <v>6488</v>
      </c>
      <c r="I728" s="5" t="s">
        <v>108</v>
      </c>
      <c r="J728" s="5" t="s">
        <v>430</v>
      </c>
      <c r="K728" s="5" t="s">
        <v>6489</v>
      </c>
      <c r="L728" s="5" t="s">
        <v>6490</v>
      </c>
      <c r="M728" s="5" t="s">
        <v>37</v>
      </c>
      <c r="N728" s="5" t="s">
        <v>55</v>
      </c>
      <c r="O728" s="5"/>
      <c r="P728" s="5"/>
      <c r="Q728" s="5"/>
      <c r="R728" s="5"/>
      <c r="S728" s="5"/>
      <c r="T728" s="5"/>
      <c r="U728" s="5"/>
      <c r="V728" s="5"/>
      <c r="W728" s="5"/>
      <c r="X728" s="5"/>
      <c r="Y728" s="5"/>
      <c r="Z728" s="5"/>
      <c r="AA728" s="5"/>
      <c r="AB728" s="5"/>
      <c r="AC728" s="5"/>
    </row>
    <row r="729" spans="1:29" ht="21" customHeight="1">
      <c r="A729" s="5" t="s">
        <v>3047</v>
      </c>
      <c r="B729" s="5" t="s">
        <v>3048</v>
      </c>
      <c r="C729" s="5" t="s">
        <v>27</v>
      </c>
      <c r="D729" s="5" t="s">
        <v>47</v>
      </c>
      <c r="E729" s="5" t="s">
        <v>29</v>
      </c>
      <c r="F729" s="11">
        <v>17</v>
      </c>
      <c r="G729" s="11">
        <v>25</v>
      </c>
      <c r="H729" s="5" t="s">
        <v>1186</v>
      </c>
      <c r="I729" s="5" t="s">
        <v>125</v>
      </c>
      <c r="J729" s="5" t="s">
        <v>126</v>
      </c>
      <c r="K729" s="5"/>
      <c r="L729" s="5" t="s">
        <v>3050</v>
      </c>
      <c r="M729" s="5" t="s">
        <v>37</v>
      </c>
      <c r="N729" s="5" t="s">
        <v>55</v>
      </c>
      <c r="O729" s="5"/>
      <c r="P729" s="5"/>
      <c r="Q729" s="5"/>
      <c r="R729" s="5"/>
      <c r="S729" s="5"/>
      <c r="T729" s="5"/>
      <c r="U729" s="5"/>
      <c r="V729" s="5"/>
      <c r="W729" s="5"/>
      <c r="X729" s="5"/>
      <c r="Y729" s="5"/>
      <c r="Z729" s="5"/>
      <c r="AA729" s="5"/>
      <c r="AB729" s="5"/>
      <c r="AC729" s="5"/>
    </row>
    <row r="730" spans="1:29" ht="21" customHeight="1">
      <c r="A730" s="5" t="s">
        <v>6500</v>
      </c>
      <c r="B730" s="5" t="s">
        <v>6501</v>
      </c>
      <c r="C730" s="5" t="s">
        <v>27</v>
      </c>
      <c r="D730" s="5" t="s">
        <v>85</v>
      </c>
      <c r="E730" s="5" t="s">
        <v>45</v>
      </c>
      <c r="F730" s="11">
        <v>17</v>
      </c>
      <c r="G730" s="11">
        <v>25</v>
      </c>
      <c r="H730" s="5" t="s">
        <v>1186</v>
      </c>
      <c r="I730" s="5" t="s">
        <v>108</v>
      </c>
      <c r="J730" s="5" t="s">
        <v>57</v>
      </c>
      <c r="K730" s="5" t="s">
        <v>6503</v>
      </c>
      <c r="L730" s="5" t="s">
        <v>6504</v>
      </c>
      <c r="M730" s="5" t="s">
        <v>53</v>
      </c>
      <c r="N730" s="5" t="s">
        <v>405</v>
      </c>
      <c r="O730" s="5"/>
      <c r="P730" s="5"/>
      <c r="Q730" s="5"/>
      <c r="R730" s="5"/>
      <c r="S730" s="5"/>
      <c r="T730" s="5"/>
      <c r="U730" s="5"/>
      <c r="V730" s="5"/>
      <c r="W730" s="5"/>
      <c r="X730" s="5"/>
      <c r="Y730" s="5"/>
      <c r="Z730" s="5"/>
      <c r="AA730" s="5"/>
      <c r="AB730" s="5"/>
      <c r="AC730" s="5"/>
    </row>
    <row r="731" spans="1:29" ht="21" customHeight="1">
      <c r="A731" s="5" t="s">
        <v>130</v>
      </c>
      <c r="B731" s="5" t="s">
        <v>6509</v>
      </c>
      <c r="C731" s="5" t="s">
        <v>27</v>
      </c>
      <c r="D731" s="5" t="s">
        <v>105</v>
      </c>
      <c r="E731" s="5" t="s">
        <v>29</v>
      </c>
      <c r="F731" s="11">
        <v>17</v>
      </c>
      <c r="G731" s="11">
        <v>25</v>
      </c>
      <c r="H731" s="5" t="s">
        <v>1186</v>
      </c>
      <c r="I731" s="5" t="s">
        <v>31</v>
      </c>
      <c r="J731" s="5" t="s">
        <v>76</v>
      </c>
      <c r="K731" s="5" t="s">
        <v>6513</v>
      </c>
      <c r="L731" s="5"/>
      <c r="M731" s="5" t="s">
        <v>53</v>
      </c>
      <c r="N731" s="5" t="s">
        <v>38</v>
      </c>
      <c r="O731" s="5"/>
      <c r="P731" s="5"/>
      <c r="Q731" s="5"/>
      <c r="R731" s="5"/>
      <c r="S731" s="5"/>
      <c r="T731" s="5"/>
      <c r="U731" s="5"/>
      <c r="V731" s="5"/>
      <c r="W731" s="5"/>
      <c r="X731" s="5"/>
      <c r="Y731" s="5"/>
      <c r="Z731" s="5"/>
      <c r="AA731" s="5"/>
      <c r="AB731" s="5"/>
      <c r="AC731" s="5"/>
    </row>
    <row r="732" spans="1:29" ht="21" customHeight="1">
      <c r="A732" s="5" t="s">
        <v>5226</v>
      </c>
      <c r="B732" s="5" t="s">
        <v>1404</v>
      </c>
      <c r="C732" s="5" t="s">
        <v>41</v>
      </c>
      <c r="D732" s="5" t="s">
        <v>47</v>
      </c>
      <c r="E732" s="5" t="s">
        <v>45</v>
      </c>
      <c r="F732" s="11">
        <v>17</v>
      </c>
      <c r="G732" s="11">
        <v>33</v>
      </c>
      <c r="H732" s="5" t="s">
        <v>2123</v>
      </c>
      <c r="I732" s="9" t="s">
        <v>47</v>
      </c>
      <c r="J732" s="5" t="s">
        <v>110</v>
      </c>
      <c r="K732" s="5"/>
      <c r="L732" s="5" t="s">
        <v>6517</v>
      </c>
      <c r="M732" s="5" t="s">
        <v>42</v>
      </c>
      <c r="N732" s="5" t="s">
        <v>55</v>
      </c>
      <c r="O732" s="5"/>
      <c r="P732" s="5"/>
      <c r="Q732" s="5"/>
      <c r="R732" s="5"/>
      <c r="S732" s="5"/>
      <c r="T732" s="5"/>
      <c r="U732" s="5"/>
      <c r="V732" s="5"/>
      <c r="W732" s="5"/>
      <c r="X732" s="5"/>
      <c r="Y732" s="5"/>
      <c r="Z732" s="5"/>
      <c r="AA732" s="5"/>
      <c r="AB732" s="5"/>
      <c r="AC732" s="5"/>
    </row>
    <row r="733" spans="1:29" ht="21" customHeight="1">
      <c r="A733" s="5" t="s">
        <v>116</v>
      </c>
      <c r="B733" s="5" t="s">
        <v>6521</v>
      </c>
      <c r="C733" s="5" t="s">
        <v>20</v>
      </c>
      <c r="D733" s="5" t="s">
        <v>21</v>
      </c>
      <c r="E733" s="5" t="s">
        <v>45</v>
      </c>
      <c r="F733" s="11">
        <v>17</v>
      </c>
      <c r="G733" s="11">
        <v>25</v>
      </c>
      <c r="H733" s="5" t="s">
        <v>1186</v>
      </c>
      <c r="I733" s="5" t="s">
        <v>31</v>
      </c>
      <c r="J733" s="5" t="s">
        <v>6524</v>
      </c>
      <c r="K733" s="5" t="s">
        <v>6525</v>
      </c>
      <c r="L733" s="5" t="s">
        <v>6529</v>
      </c>
      <c r="M733" s="5" t="s">
        <v>1599</v>
      </c>
      <c r="N733" s="5" t="s">
        <v>44</v>
      </c>
      <c r="O733" s="5"/>
      <c r="P733" s="5"/>
      <c r="Q733" s="5"/>
      <c r="R733" s="5"/>
      <c r="S733" s="5"/>
      <c r="T733" s="5"/>
      <c r="U733" s="5"/>
      <c r="V733" s="5"/>
      <c r="W733" s="5"/>
      <c r="X733" s="5"/>
      <c r="Y733" s="5"/>
      <c r="Z733" s="5"/>
      <c r="AA733" s="5"/>
      <c r="AB733" s="5"/>
      <c r="AC733" s="5"/>
    </row>
    <row r="734" spans="1:29" ht="21" customHeight="1">
      <c r="A734" s="5" t="s">
        <v>6532</v>
      </c>
      <c r="B734" s="5" t="s">
        <v>6533</v>
      </c>
      <c r="C734" s="5" t="s">
        <v>27</v>
      </c>
      <c r="D734" s="5" t="s">
        <v>212</v>
      </c>
      <c r="E734" s="5" t="s">
        <v>45</v>
      </c>
      <c r="F734" s="7">
        <v>17</v>
      </c>
      <c r="G734" s="7">
        <v>23</v>
      </c>
      <c r="H734" s="5" t="s">
        <v>4051</v>
      </c>
      <c r="I734" s="5" t="s">
        <v>108</v>
      </c>
      <c r="J734" s="5" t="s">
        <v>87</v>
      </c>
      <c r="K734" s="5" t="s">
        <v>6536</v>
      </c>
      <c r="L734" s="5" t="s">
        <v>6537</v>
      </c>
      <c r="M734" s="5" t="s">
        <v>53</v>
      </c>
      <c r="N734" s="5" t="s">
        <v>55</v>
      </c>
      <c r="O734" s="5"/>
      <c r="P734" s="5"/>
      <c r="Q734" s="5"/>
      <c r="R734" s="5"/>
      <c r="S734" s="5"/>
      <c r="T734" s="5"/>
      <c r="U734" s="5"/>
      <c r="V734" s="5"/>
      <c r="W734" s="5"/>
      <c r="X734" s="5"/>
      <c r="Y734" s="5"/>
      <c r="Z734" s="5"/>
      <c r="AA734" s="5"/>
      <c r="AB734" s="5"/>
      <c r="AC734" s="5"/>
    </row>
    <row r="735" spans="1:29" ht="21" customHeight="1">
      <c r="A735" s="5" t="s">
        <v>6540</v>
      </c>
      <c r="B735" s="5" t="s">
        <v>6541</v>
      </c>
      <c r="C735" s="5" t="s">
        <v>27</v>
      </c>
      <c r="D735" s="5" t="s">
        <v>85</v>
      </c>
      <c r="E735" s="5" t="s">
        <v>45</v>
      </c>
      <c r="F735" s="11">
        <v>17</v>
      </c>
      <c r="G735" s="11">
        <v>25</v>
      </c>
      <c r="H735" s="5" t="s">
        <v>1186</v>
      </c>
      <c r="I735" s="5" t="s">
        <v>108</v>
      </c>
      <c r="J735" s="5" t="s">
        <v>6544</v>
      </c>
      <c r="K735" s="5" t="s">
        <v>6545</v>
      </c>
      <c r="L735" s="5" t="s">
        <v>6547</v>
      </c>
      <c r="M735" s="5" t="s">
        <v>100</v>
      </c>
      <c r="N735" s="5" t="s">
        <v>44</v>
      </c>
      <c r="O735" s="5"/>
      <c r="P735" s="5"/>
      <c r="Q735" s="5"/>
      <c r="R735" s="5"/>
      <c r="S735" s="5"/>
      <c r="T735" s="5"/>
      <c r="U735" s="5"/>
      <c r="V735" s="5"/>
      <c r="W735" s="5"/>
      <c r="X735" s="5"/>
      <c r="Y735" s="5"/>
      <c r="Z735" s="5"/>
      <c r="AA735" s="5"/>
      <c r="AB735" s="5"/>
      <c r="AC735" s="5"/>
    </row>
    <row r="736" spans="1:29" ht="21" customHeight="1">
      <c r="A736" s="5" t="s">
        <v>116</v>
      </c>
      <c r="B736" s="5" t="s">
        <v>6550</v>
      </c>
      <c r="C736" s="5" t="s">
        <v>27</v>
      </c>
      <c r="D736" s="5" t="s">
        <v>85</v>
      </c>
      <c r="E736" s="5" t="s">
        <v>45</v>
      </c>
      <c r="F736" s="11">
        <v>17</v>
      </c>
      <c r="G736" s="11">
        <v>25</v>
      </c>
      <c r="H736" s="5" t="s">
        <v>1186</v>
      </c>
      <c r="I736" s="5" t="s">
        <v>108</v>
      </c>
      <c r="J736" s="5" t="s">
        <v>126</v>
      </c>
      <c r="K736" s="5" t="s">
        <v>6553</v>
      </c>
      <c r="L736" s="5"/>
      <c r="M736" s="5" t="s">
        <v>37</v>
      </c>
      <c r="N736" s="5" t="s">
        <v>55</v>
      </c>
      <c r="O736" s="5"/>
      <c r="P736" s="5"/>
      <c r="Q736" s="5"/>
      <c r="R736" s="5"/>
      <c r="S736" s="5"/>
      <c r="T736" s="5"/>
      <c r="U736" s="5"/>
      <c r="V736" s="5"/>
      <c r="W736" s="5"/>
      <c r="X736" s="5"/>
      <c r="Y736" s="5"/>
      <c r="Z736" s="5"/>
      <c r="AA736" s="5"/>
      <c r="AB736" s="5"/>
      <c r="AC736" s="5"/>
    </row>
    <row r="737" spans="1:29" ht="21" customHeight="1">
      <c r="A737" s="5" t="s">
        <v>6556</v>
      </c>
      <c r="B737" s="5" t="s">
        <v>6557</v>
      </c>
      <c r="C737" s="5" t="s">
        <v>170</v>
      </c>
      <c r="D737" s="5" t="s">
        <v>390</v>
      </c>
      <c r="E737" s="5" t="s">
        <v>45</v>
      </c>
      <c r="F737" s="7">
        <v>18</v>
      </c>
      <c r="G737" s="7">
        <v>30</v>
      </c>
      <c r="H737" s="5" t="s">
        <v>251</v>
      </c>
      <c r="I737" s="5" t="s">
        <v>108</v>
      </c>
      <c r="J737" s="5" t="s">
        <v>315</v>
      </c>
      <c r="K737" s="5" t="s">
        <v>2873</v>
      </c>
      <c r="L737" s="5" t="s">
        <v>6563</v>
      </c>
      <c r="M737" s="5" t="s">
        <v>100</v>
      </c>
      <c r="N737" s="5" t="s">
        <v>55</v>
      </c>
      <c r="O737" s="5"/>
      <c r="P737" s="5"/>
      <c r="Q737" s="5"/>
      <c r="R737" s="5"/>
      <c r="S737" s="5"/>
      <c r="T737" s="5"/>
      <c r="U737" s="5"/>
      <c r="V737" s="5"/>
      <c r="W737" s="5"/>
      <c r="X737" s="5"/>
      <c r="Y737" s="5"/>
      <c r="Z737" s="5"/>
      <c r="AA737" s="5"/>
      <c r="AB737" s="5"/>
      <c r="AC737" s="5"/>
    </row>
    <row r="738" spans="1:29" ht="21" customHeight="1">
      <c r="A738" s="5" t="s">
        <v>3479</v>
      </c>
      <c r="B738" s="5" t="s">
        <v>6566</v>
      </c>
      <c r="C738" s="5" t="s">
        <v>170</v>
      </c>
      <c r="D738" s="5" t="s">
        <v>390</v>
      </c>
      <c r="E738" s="5" t="s">
        <v>45</v>
      </c>
      <c r="F738" s="7">
        <v>18</v>
      </c>
      <c r="G738" s="7">
        <v>28</v>
      </c>
      <c r="H738" s="5" t="s">
        <v>3407</v>
      </c>
      <c r="I738" s="5" t="s">
        <v>66</v>
      </c>
      <c r="J738" s="5" t="s">
        <v>484</v>
      </c>
      <c r="K738" s="5" t="s">
        <v>6569</v>
      </c>
      <c r="L738" s="5" t="s">
        <v>6571</v>
      </c>
      <c r="M738" s="5" t="s">
        <v>100</v>
      </c>
      <c r="N738" s="5" t="s">
        <v>38</v>
      </c>
      <c r="O738" s="5"/>
      <c r="P738" s="5"/>
      <c r="Q738" s="5"/>
      <c r="R738" s="5"/>
      <c r="S738" s="5"/>
      <c r="T738" s="5"/>
      <c r="U738" s="5"/>
      <c r="V738" s="5"/>
      <c r="W738" s="5"/>
      <c r="X738" s="5"/>
      <c r="Y738" s="5"/>
      <c r="Z738" s="5"/>
      <c r="AA738" s="5"/>
      <c r="AB738" s="5"/>
      <c r="AC738" s="5"/>
    </row>
    <row r="739" spans="1:29" ht="21" customHeight="1">
      <c r="A739" s="5" t="s">
        <v>6574</v>
      </c>
      <c r="B739" s="5" t="s">
        <v>6576</v>
      </c>
      <c r="C739" s="5" t="s">
        <v>27</v>
      </c>
      <c r="D739" s="5" t="s">
        <v>80</v>
      </c>
      <c r="E739" s="5" t="s">
        <v>45</v>
      </c>
      <c r="F739" s="7">
        <v>18</v>
      </c>
      <c r="G739" s="7">
        <v>25</v>
      </c>
      <c r="H739" s="5" t="s">
        <v>2614</v>
      </c>
      <c r="I739" s="5" t="s">
        <v>66</v>
      </c>
      <c r="J739" s="5" t="s">
        <v>117</v>
      </c>
      <c r="K739" s="5" t="s">
        <v>6581</v>
      </c>
      <c r="L739" s="5" t="s">
        <v>6582</v>
      </c>
      <c r="M739" s="5" t="s">
        <v>37</v>
      </c>
      <c r="N739" s="5" t="s">
        <v>38</v>
      </c>
      <c r="O739" s="5"/>
      <c r="P739" s="5"/>
      <c r="Q739" s="5"/>
      <c r="R739" s="5"/>
      <c r="S739" s="5"/>
      <c r="T739" s="5"/>
      <c r="U739" s="5"/>
      <c r="V739" s="5"/>
      <c r="W739" s="5"/>
      <c r="X739" s="5"/>
      <c r="Y739" s="5"/>
      <c r="Z739" s="5"/>
      <c r="AA739" s="5"/>
      <c r="AB739" s="5"/>
      <c r="AC739" s="5"/>
    </row>
    <row r="740" spans="1:29" ht="21" customHeight="1">
      <c r="A740" s="5" t="s">
        <v>6584</v>
      </c>
      <c r="B740" s="5" t="s">
        <v>6585</v>
      </c>
      <c r="C740" s="5" t="s">
        <v>27</v>
      </c>
      <c r="D740" s="5" t="s">
        <v>105</v>
      </c>
      <c r="E740" s="5" t="s">
        <v>45</v>
      </c>
      <c r="F740" s="7">
        <v>18</v>
      </c>
      <c r="G740" s="7">
        <v>30</v>
      </c>
      <c r="H740" s="5" t="s">
        <v>251</v>
      </c>
      <c r="I740" s="5" t="s">
        <v>108</v>
      </c>
      <c r="J740" s="5" t="s">
        <v>48</v>
      </c>
      <c r="K740" s="5" t="s">
        <v>6590</v>
      </c>
      <c r="L740" s="5" t="s">
        <v>6591</v>
      </c>
      <c r="M740" s="5" t="s">
        <v>100</v>
      </c>
      <c r="N740" s="5" t="s">
        <v>55</v>
      </c>
      <c r="O740" s="5"/>
      <c r="P740" s="5"/>
      <c r="Q740" s="5"/>
      <c r="R740" s="5"/>
      <c r="S740" s="5"/>
      <c r="T740" s="5"/>
      <c r="U740" s="5"/>
      <c r="V740" s="5"/>
      <c r="W740" s="5"/>
      <c r="X740" s="5"/>
      <c r="Y740" s="5"/>
      <c r="Z740" s="5"/>
      <c r="AA740" s="5"/>
      <c r="AB740" s="5"/>
      <c r="AC740" s="5"/>
    </row>
    <row r="741" spans="1:29" ht="21" customHeight="1">
      <c r="A741" s="5" t="s">
        <v>1099</v>
      </c>
      <c r="B741" s="5" t="s">
        <v>6595</v>
      </c>
      <c r="C741" s="5" t="s">
        <v>41</v>
      </c>
      <c r="D741" s="5" t="s">
        <v>114</v>
      </c>
      <c r="E741" s="5" t="s">
        <v>45</v>
      </c>
      <c r="F741" s="7">
        <v>18</v>
      </c>
      <c r="G741" s="7">
        <v>30</v>
      </c>
      <c r="H741" s="5" t="s">
        <v>251</v>
      </c>
      <c r="I741" s="5" t="s">
        <v>108</v>
      </c>
      <c r="J741" s="5" t="s">
        <v>947</v>
      </c>
      <c r="K741" s="5" t="s">
        <v>6598</v>
      </c>
      <c r="L741" s="5" t="s">
        <v>6599</v>
      </c>
      <c r="M741" s="5" t="s">
        <v>53</v>
      </c>
      <c r="N741" s="5" t="s">
        <v>55</v>
      </c>
      <c r="O741" s="5"/>
      <c r="P741" s="5"/>
      <c r="Q741" s="5"/>
      <c r="R741" s="5"/>
      <c r="S741" s="5"/>
      <c r="T741" s="5"/>
      <c r="U741" s="5"/>
      <c r="V741" s="5"/>
      <c r="W741" s="5"/>
      <c r="X741" s="5"/>
      <c r="Y741" s="5"/>
      <c r="Z741" s="5"/>
      <c r="AA741" s="5"/>
      <c r="AB741" s="5"/>
      <c r="AC741" s="5"/>
    </row>
    <row r="742" spans="1:29" ht="21" customHeight="1">
      <c r="A742" s="5" t="s">
        <v>654</v>
      </c>
      <c r="B742" s="5" t="s">
        <v>6602</v>
      </c>
      <c r="C742" s="5" t="s">
        <v>20</v>
      </c>
      <c r="D742" s="5" t="s">
        <v>21</v>
      </c>
      <c r="E742" s="5" t="s">
        <v>45</v>
      </c>
      <c r="F742" s="7">
        <v>18</v>
      </c>
      <c r="G742" s="7">
        <v>36</v>
      </c>
      <c r="H742" s="5" t="s">
        <v>6605</v>
      </c>
      <c r="I742" s="5" t="s">
        <v>125</v>
      </c>
      <c r="J742" s="5" t="s">
        <v>6606</v>
      </c>
      <c r="K742" s="5" t="s">
        <v>6607</v>
      </c>
      <c r="L742" s="5" t="s">
        <v>6610</v>
      </c>
      <c r="M742" s="5" t="s">
        <v>53</v>
      </c>
      <c r="N742" s="5" t="s">
        <v>55</v>
      </c>
      <c r="O742" s="5"/>
      <c r="P742" s="5"/>
      <c r="Q742" s="5"/>
      <c r="R742" s="5"/>
      <c r="S742" s="5"/>
      <c r="T742" s="5"/>
      <c r="U742" s="5"/>
      <c r="V742" s="5"/>
      <c r="W742" s="5"/>
      <c r="X742" s="5"/>
      <c r="Y742" s="5"/>
      <c r="Z742" s="5"/>
      <c r="AA742" s="5"/>
      <c r="AB742" s="5"/>
      <c r="AC742" s="5"/>
    </row>
    <row r="743" spans="1:29" ht="21" customHeight="1">
      <c r="A743" s="5" t="s">
        <v>130</v>
      </c>
      <c r="B743" s="5" t="s">
        <v>6614</v>
      </c>
      <c r="C743" s="5" t="s">
        <v>27</v>
      </c>
      <c r="D743" s="5" t="s">
        <v>47</v>
      </c>
      <c r="E743" s="5" t="s">
        <v>45</v>
      </c>
      <c r="F743" s="7">
        <v>18</v>
      </c>
      <c r="G743" s="7">
        <v>35</v>
      </c>
      <c r="H743" s="5" t="s">
        <v>6615</v>
      </c>
      <c r="I743" s="5" t="s">
        <v>31</v>
      </c>
      <c r="J743" s="5" t="s">
        <v>117</v>
      </c>
      <c r="K743" s="5" t="s">
        <v>6617</v>
      </c>
      <c r="L743" s="5" t="s">
        <v>6618</v>
      </c>
      <c r="M743" s="5" t="s">
        <v>37</v>
      </c>
      <c r="N743" s="5" t="s">
        <v>89</v>
      </c>
      <c r="O743" s="5"/>
      <c r="P743" s="5"/>
      <c r="Q743" s="5"/>
      <c r="R743" s="5"/>
      <c r="S743" s="5"/>
      <c r="T743" s="5"/>
      <c r="U743" s="5"/>
      <c r="V743" s="5"/>
      <c r="W743" s="5"/>
      <c r="X743" s="5"/>
      <c r="Y743" s="5"/>
      <c r="Z743" s="5"/>
      <c r="AA743" s="5"/>
      <c r="AB743" s="5"/>
      <c r="AC743" s="5"/>
    </row>
    <row r="744" spans="1:29" ht="21" customHeight="1">
      <c r="A744" s="5" t="s">
        <v>6621</v>
      </c>
      <c r="B744" s="5" t="s">
        <v>6622</v>
      </c>
      <c r="C744" s="5" t="s">
        <v>27</v>
      </c>
      <c r="D744" s="5" t="s">
        <v>47</v>
      </c>
      <c r="E744" s="5" t="s">
        <v>45</v>
      </c>
      <c r="F744" s="7">
        <v>18</v>
      </c>
      <c r="G744" s="7">
        <v>35</v>
      </c>
      <c r="H744" s="5" t="s">
        <v>6615</v>
      </c>
      <c r="I744" s="5" t="s">
        <v>66</v>
      </c>
      <c r="J744" s="5" t="s">
        <v>48</v>
      </c>
      <c r="K744" s="5" t="s">
        <v>6625</v>
      </c>
      <c r="L744" s="5" t="s">
        <v>6626</v>
      </c>
      <c r="M744" s="5" t="s">
        <v>167</v>
      </c>
      <c r="N744" s="5" t="s">
        <v>55</v>
      </c>
      <c r="O744" s="5"/>
      <c r="P744" s="5"/>
      <c r="Q744" s="5"/>
      <c r="R744" s="5"/>
      <c r="S744" s="5"/>
      <c r="T744" s="5"/>
      <c r="U744" s="5"/>
      <c r="V744" s="5"/>
      <c r="W744" s="5"/>
      <c r="X744" s="5"/>
      <c r="Y744" s="5"/>
      <c r="Z744" s="5"/>
      <c r="AA744" s="5"/>
      <c r="AB744" s="5"/>
      <c r="AC744" s="5"/>
    </row>
    <row r="745" spans="1:29" ht="21" customHeight="1">
      <c r="A745" s="5" t="s">
        <v>6630</v>
      </c>
      <c r="B745" s="5" t="s">
        <v>6632</v>
      </c>
      <c r="C745" s="5" t="s">
        <v>27</v>
      </c>
      <c r="D745" s="5" t="s">
        <v>266</v>
      </c>
      <c r="E745" s="5" t="s">
        <v>29</v>
      </c>
      <c r="F745" s="7">
        <v>18</v>
      </c>
      <c r="G745" s="7">
        <v>25</v>
      </c>
      <c r="H745" s="5" t="s">
        <v>2614</v>
      </c>
      <c r="I745" s="5" t="s">
        <v>66</v>
      </c>
      <c r="J745" s="5" t="s">
        <v>947</v>
      </c>
      <c r="K745" s="5"/>
      <c r="L745" s="5" t="s">
        <v>6635</v>
      </c>
      <c r="M745" s="5" t="s">
        <v>37</v>
      </c>
      <c r="N745" s="5" t="s">
        <v>405</v>
      </c>
      <c r="O745" s="5"/>
      <c r="P745" s="5"/>
      <c r="Q745" s="5"/>
      <c r="R745" s="5"/>
      <c r="S745" s="5"/>
      <c r="T745" s="5"/>
      <c r="U745" s="5"/>
      <c r="V745" s="5"/>
      <c r="W745" s="5"/>
      <c r="X745" s="5"/>
      <c r="Y745" s="5"/>
      <c r="Z745" s="5"/>
      <c r="AA745" s="5"/>
      <c r="AB745" s="5"/>
      <c r="AC745" s="5"/>
    </row>
    <row r="746" spans="1:29" ht="21" customHeight="1">
      <c r="A746" s="5" t="s">
        <v>6639</v>
      </c>
      <c r="B746" s="5" t="s">
        <v>6640</v>
      </c>
      <c r="C746" s="5" t="s">
        <v>170</v>
      </c>
      <c r="D746" s="5" t="s">
        <v>390</v>
      </c>
      <c r="E746" s="5" t="s">
        <v>45</v>
      </c>
      <c r="F746" s="7">
        <v>18</v>
      </c>
      <c r="G746" s="7">
        <v>30</v>
      </c>
      <c r="H746" s="5" t="s">
        <v>251</v>
      </c>
      <c r="I746" s="5" t="s">
        <v>66</v>
      </c>
      <c r="J746" s="5" t="s">
        <v>57</v>
      </c>
      <c r="K746" s="5" t="s">
        <v>6642</v>
      </c>
      <c r="L746" s="5" t="s">
        <v>6643</v>
      </c>
      <c r="M746" s="5" t="s">
        <v>167</v>
      </c>
      <c r="N746" s="5" t="s">
        <v>55</v>
      </c>
      <c r="O746" s="5"/>
      <c r="P746" s="5"/>
      <c r="Q746" s="5"/>
      <c r="R746" s="5"/>
      <c r="S746" s="5"/>
      <c r="T746" s="5"/>
      <c r="U746" s="5"/>
      <c r="V746" s="5"/>
      <c r="W746" s="5"/>
      <c r="X746" s="5"/>
      <c r="Y746" s="5"/>
      <c r="Z746" s="5"/>
      <c r="AA746" s="5"/>
      <c r="AB746" s="5"/>
      <c r="AC746" s="5"/>
    </row>
    <row r="747" spans="1:29" ht="21" customHeight="1">
      <c r="A747" s="5" t="s">
        <v>1099</v>
      </c>
      <c r="B747" s="5" t="s">
        <v>6645</v>
      </c>
      <c r="C747" s="5" t="s">
        <v>27</v>
      </c>
      <c r="D747" s="5" t="s">
        <v>28</v>
      </c>
      <c r="E747" s="5" t="s">
        <v>45</v>
      </c>
      <c r="F747" s="7">
        <v>18</v>
      </c>
      <c r="G747" s="7">
        <v>20</v>
      </c>
      <c r="H747" s="5" t="s">
        <v>6647</v>
      </c>
      <c r="I747" s="5" t="s">
        <v>66</v>
      </c>
      <c r="J747" s="5" t="s">
        <v>459</v>
      </c>
      <c r="K747" s="5" t="s">
        <v>6649</v>
      </c>
      <c r="L747" s="5" t="s">
        <v>6650</v>
      </c>
      <c r="M747" s="5" t="s">
        <v>53</v>
      </c>
      <c r="N747" s="5" t="s">
        <v>55</v>
      </c>
      <c r="O747" s="5"/>
      <c r="P747" s="5"/>
      <c r="Q747" s="5"/>
      <c r="R747" s="5"/>
      <c r="S747" s="5"/>
      <c r="T747" s="5"/>
      <c r="U747" s="5"/>
      <c r="V747" s="5"/>
      <c r="W747" s="5"/>
      <c r="X747" s="5"/>
      <c r="Y747" s="5"/>
      <c r="Z747" s="5"/>
      <c r="AA747" s="5"/>
      <c r="AB747" s="5"/>
      <c r="AC747" s="5"/>
    </row>
    <row r="748" spans="1:29" ht="21" customHeight="1">
      <c r="A748" s="5" t="s">
        <v>1099</v>
      </c>
      <c r="B748" s="5" t="s">
        <v>6655</v>
      </c>
      <c r="C748" s="5" t="s">
        <v>27</v>
      </c>
      <c r="D748" s="5" t="s">
        <v>47</v>
      </c>
      <c r="E748" s="5" t="s">
        <v>45</v>
      </c>
      <c r="F748" s="11">
        <v>18</v>
      </c>
      <c r="G748" s="11">
        <v>38</v>
      </c>
      <c r="H748" s="5" t="s">
        <v>6661</v>
      </c>
      <c r="I748" s="5" t="s">
        <v>108</v>
      </c>
      <c r="J748" s="5" t="s">
        <v>811</v>
      </c>
      <c r="K748" s="5" t="s">
        <v>6662</v>
      </c>
      <c r="L748" s="5" t="s">
        <v>6663</v>
      </c>
      <c r="M748" s="5" t="s">
        <v>37</v>
      </c>
      <c r="N748" s="5" t="s">
        <v>55</v>
      </c>
      <c r="O748" s="5"/>
      <c r="P748" s="5"/>
      <c r="Q748" s="5"/>
      <c r="R748" s="5"/>
      <c r="S748" s="5"/>
      <c r="T748" s="5"/>
      <c r="U748" s="5"/>
      <c r="V748" s="5"/>
      <c r="W748" s="5"/>
      <c r="X748" s="5"/>
      <c r="Y748" s="5"/>
      <c r="Z748" s="5"/>
      <c r="AA748" s="5"/>
      <c r="AB748" s="5"/>
      <c r="AC748" s="5"/>
    </row>
    <row r="749" spans="1:29" ht="21" customHeight="1">
      <c r="A749" s="5" t="s">
        <v>631</v>
      </c>
      <c r="B749" s="5" t="s">
        <v>6668</v>
      </c>
      <c r="C749" s="5" t="s">
        <v>41</v>
      </c>
      <c r="D749" s="5" t="s">
        <v>169</v>
      </c>
      <c r="E749" s="5" t="s">
        <v>45</v>
      </c>
      <c r="F749" s="7">
        <v>20</v>
      </c>
      <c r="G749" s="7">
        <v>25</v>
      </c>
      <c r="H749" s="5" t="s">
        <v>188</v>
      </c>
      <c r="I749" s="5" t="s">
        <v>31</v>
      </c>
      <c r="J749" s="5" t="s">
        <v>883</v>
      </c>
      <c r="K749" s="5" t="s">
        <v>6670</v>
      </c>
      <c r="L749" s="5" t="s">
        <v>6671</v>
      </c>
      <c r="M749" s="5" t="s">
        <v>53</v>
      </c>
      <c r="N749" s="5" t="s">
        <v>55</v>
      </c>
      <c r="O749" s="5"/>
      <c r="P749" s="5"/>
      <c r="Q749" s="5"/>
      <c r="R749" s="5"/>
      <c r="S749" s="5"/>
      <c r="T749" s="5"/>
      <c r="U749" s="5"/>
      <c r="V749" s="5"/>
      <c r="W749" s="5"/>
      <c r="X749" s="5"/>
      <c r="Y749" s="5"/>
      <c r="Z749" s="5"/>
      <c r="AA749" s="5"/>
      <c r="AB749" s="5"/>
      <c r="AC749" s="5"/>
    </row>
    <row r="750" spans="1:29" ht="21" customHeight="1">
      <c r="A750" s="5" t="s">
        <v>6674</v>
      </c>
      <c r="B750" s="5" t="s">
        <v>6676</v>
      </c>
      <c r="C750" s="5" t="s">
        <v>20</v>
      </c>
      <c r="D750" s="5" t="s">
        <v>2637</v>
      </c>
      <c r="E750" s="5" t="s">
        <v>45</v>
      </c>
      <c r="F750" s="7">
        <v>20</v>
      </c>
      <c r="G750" s="7">
        <v>25</v>
      </c>
      <c r="H750" s="5" t="s">
        <v>188</v>
      </c>
      <c r="I750" s="5" t="s">
        <v>462</v>
      </c>
      <c r="J750" s="5" t="s">
        <v>907</v>
      </c>
      <c r="K750" s="5" t="s">
        <v>6678</v>
      </c>
      <c r="L750" s="5" t="s">
        <v>6680</v>
      </c>
      <c r="M750" s="5" t="s">
        <v>167</v>
      </c>
      <c r="N750" s="5" t="s">
        <v>55</v>
      </c>
      <c r="O750" s="5"/>
      <c r="P750" s="5"/>
      <c r="Q750" s="5"/>
      <c r="R750" s="5"/>
      <c r="S750" s="5"/>
      <c r="T750" s="5"/>
      <c r="U750" s="5"/>
      <c r="V750" s="5"/>
      <c r="W750" s="5"/>
      <c r="X750" s="5"/>
      <c r="Y750" s="5"/>
      <c r="Z750" s="5"/>
      <c r="AA750" s="5"/>
      <c r="AB750" s="5"/>
      <c r="AC750" s="5"/>
    </row>
    <row r="751" spans="1:29" ht="21" customHeight="1">
      <c r="A751" s="5" t="s">
        <v>6683</v>
      </c>
      <c r="B751" s="5" t="s">
        <v>4609</v>
      </c>
      <c r="C751" s="5" t="s">
        <v>27</v>
      </c>
      <c r="D751" s="5" t="s">
        <v>85</v>
      </c>
      <c r="E751" s="5" t="s">
        <v>29</v>
      </c>
      <c r="F751" s="7">
        <v>20</v>
      </c>
      <c r="G751" s="7">
        <v>30</v>
      </c>
      <c r="H751" s="5" t="s">
        <v>1088</v>
      </c>
      <c r="I751" s="5" t="s">
        <v>66</v>
      </c>
      <c r="J751" s="5" t="s">
        <v>4611</v>
      </c>
      <c r="K751" s="5" t="s">
        <v>4612</v>
      </c>
      <c r="L751" s="5" t="s">
        <v>6686</v>
      </c>
      <c r="M751" s="5" t="s">
        <v>37</v>
      </c>
      <c r="N751" s="5" t="s">
        <v>38</v>
      </c>
      <c r="O751" s="5"/>
      <c r="P751" s="5"/>
      <c r="Q751" s="5"/>
      <c r="R751" s="5"/>
      <c r="S751" s="5"/>
      <c r="T751" s="5"/>
      <c r="U751" s="5"/>
      <c r="V751" s="5"/>
      <c r="W751" s="5"/>
      <c r="X751" s="5"/>
      <c r="Y751" s="5"/>
      <c r="Z751" s="5"/>
      <c r="AA751" s="5"/>
      <c r="AB751" s="5"/>
      <c r="AC751" s="5"/>
    </row>
    <row r="752" spans="1:29" ht="21" customHeight="1">
      <c r="A752" s="5" t="s">
        <v>6692</v>
      </c>
      <c r="B752" s="5" t="s">
        <v>6693</v>
      </c>
      <c r="C752" s="5" t="s">
        <v>27</v>
      </c>
      <c r="D752" s="5" t="s">
        <v>80</v>
      </c>
      <c r="E752" s="5" t="s">
        <v>45</v>
      </c>
      <c r="F752" s="7">
        <v>20</v>
      </c>
      <c r="G752" s="7">
        <v>30</v>
      </c>
      <c r="H752" s="5" t="s">
        <v>1088</v>
      </c>
      <c r="I752" s="5" t="s">
        <v>108</v>
      </c>
      <c r="J752" s="5" t="s">
        <v>145</v>
      </c>
      <c r="K752" s="5" t="s">
        <v>6695</v>
      </c>
      <c r="L752" s="5" t="s">
        <v>6697</v>
      </c>
      <c r="M752" s="5" t="s">
        <v>53</v>
      </c>
      <c r="N752" s="5" t="s">
        <v>55</v>
      </c>
      <c r="O752" s="5"/>
      <c r="P752" s="5"/>
      <c r="Q752" s="5"/>
      <c r="R752" s="5"/>
      <c r="S752" s="5"/>
      <c r="T752" s="5"/>
      <c r="U752" s="5"/>
      <c r="V752" s="5"/>
      <c r="W752" s="5"/>
      <c r="X752" s="5"/>
      <c r="Y752" s="5"/>
      <c r="Z752" s="5"/>
      <c r="AA752" s="5"/>
      <c r="AB752" s="5"/>
      <c r="AC752" s="5"/>
    </row>
    <row r="753" spans="1:29" ht="21" customHeight="1">
      <c r="A753" s="5" t="s">
        <v>1099</v>
      </c>
      <c r="B753" s="5" t="s">
        <v>6699</v>
      </c>
      <c r="C753" s="5" t="s">
        <v>27</v>
      </c>
      <c r="D753" s="5" t="s">
        <v>199</v>
      </c>
      <c r="E753" s="5" t="s">
        <v>29</v>
      </c>
      <c r="F753" s="7">
        <v>20</v>
      </c>
      <c r="G753" s="7">
        <v>30</v>
      </c>
      <c r="H753" s="5" t="s">
        <v>1088</v>
      </c>
      <c r="I753" s="5" t="s">
        <v>66</v>
      </c>
      <c r="J753" s="5" t="s">
        <v>1026</v>
      </c>
      <c r="K753" s="5" t="s">
        <v>6704</v>
      </c>
      <c r="L753" s="5" t="s">
        <v>6706</v>
      </c>
      <c r="M753" s="5" t="s">
        <v>100</v>
      </c>
      <c r="N753" s="5" t="s">
        <v>271</v>
      </c>
      <c r="O753" s="5"/>
      <c r="P753" s="5"/>
      <c r="Q753" s="5"/>
      <c r="R753" s="5"/>
      <c r="S753" s="5"/>
      <c r="T753" s="5"/>
      <c r="U753" s="5"/>
      <c r="V753" s="5"/>
      <c r="W753" s="5"/>
      <c r="X753" s="5"/>
      <c r="Y753" s="5"/>
      <c r="Z753" s="5"/>
      <c r="AA753" s="5"/>
      <c r="AB753" s="5"/>
      <c r="AC753" s="5"/>
    </row>
    <row r="754" spans="1:29" ht="21" customHeight="1">
      <c r="A754" s="5" t="s">
        <v>6709</v>
      </c>
      <c r="B754" s="5" t="s">
        <v>6710</v>
      </c>
      <c r="C754" s="5" t="s">
        <v>41</v>
      </c>
      <c r="D754" s="5" t="s">
        <v>94</v>
      </c>
      <c r="E754" s="5" t="s">
        <v>45</v>
      </c>
      <c r="F754" s="7">
        <v>20</v>
      </c>
      <c r="G754" s="7">
        <v>80</v>
      </c>
      <c r="H754" s="5" t="s">
        <v>6714</v>
      </c>
      <c r="I754" s="5" t="s">
        <v>66</v>
      </c>
      <c r="J754" s="5" t="s">
        <v>68</v>
      </c>
      <c r="K754" s="5" t="s">
        <v>6715</v>
      </c>
      <c r="L754" s="5" t="s">
        <v>6716</v>
      </c>
      <c r="M754" s="5" t="s">
        <v>167</v>
      </c>
      <c r="N754" s="5" t="s">
        <v>55</v>
      </c>
      <c r="O754" s="5"/>
      <c r="P754" s="5"/>
      <c r="Q754" s="5"/>
      <c r="R754" s="5"/>
      <c r="S754" s="5"/>
      <c r="T754" s="5"/>
      <c r="U754" s="5"/>
      <c r="V754" s="5"/>
      <c r="W754" s="5"/>
      <c r="X754" s="5"/>
      <c r="Y754" s="5"/>
      <c r="Z754" s="5"/>
      <c r="AA754" s="5"/>
      <c r="AB754" s="5"/>
      <c r="AC754" s="5"/>
    </row>
    <row r="755" spans="1:29" ht="21" customHeight="1">
      <c r="A755" s="5" t="s">
        <v>6719</v>
      </c>
      <c r="B755" s="5" t="s">
        <v>6721</v>
      </c>
      <c r="C755" s="5" t="s">
        <v>170</v>
      </c>
      <c r="D755" s="5" t="s">
        <v>378</v>
      </c>
      <c r="E755" s="5" t="s">
        <v>45</v>
      </c>
      <c r="F755" s="7">
        <v>20</v>
      </c>
      <c r="G755" s="7">
        <v>30</v>
      </c>
      <c r="H755" s="5" t="s">
        <v>1088</v>
      </c>
      <c r="I755" s="5" t="s">
        <v>108</v>
      </c>
      <c r="J755" s="5" t="s">
        <v>68</v>
      </c>
      <c r="K755" s="5" t="s">
        <v>6723</v>
      </c>
      <c r="L755" s="5" t="s">
        <v>6726</v>
      </c>
      <c r="M755" s="5" t="s">
        <v>37</v>
      </c>
      <c r="N755" s="5" t="s">
        <v>55</v>
      </c>
      <c r="O755" s="5"/>
      <c r="P755" s="5"/>
      <c r="Q755" s="5"/>
      <c r="R755" s="5"/>
      <c r="S755" s="5"/>
      <c r="T755" s="5"/>
      <c r="U755" s="5"/>
      <c r="V755" s="5"/>
      <c r="W755" s="5"/>
      <c r="X755" s="5"/>
      <c r="Y755" s="5"/>
      <c r="Z755" s="5"/>
      <c r="AA755" s="5"/>
      <c r="AB755" s="5"/>
      <c r="AC755" s="5"/>
    </row>
    <row r="756" spans="1:29" ht="21" customHeight="1">
      <c r="A756" s="5" t="s">
        <v>6729</v>
      </c>
      <c r="B756" s="5" t="s">
        <v>5272</v>
      </c>
      <c r="C756" s="5" t="s">
        <v>20</v>
      </c>
      <c r="D756" s="5" t="s">
        <v>47</v>
      </c>
      <c r="E756" s="5" t="s">
        <v>45</v>
      </c>
      <c r="F756" s="7">
        <v>20</v>
      </c>
      <c r="G756" s="7">
        <v>25</v>
      </c>
      <c r="H756" s="5" t="s">
        <v>188</v>
      </c>
      <c r="I756" s="5" t="s">
        <v>1690</v>
      </c>
      <c r="J756" s="5" t="s">
        <v>2426</v>
      </c>
      <c r="K756" s="5" t="s">
        <v>6732</v>
      </c>
      <c r="L756" s="5" t="s">
        <v>6734</v>
      </c>
      <c r="M756" s="5" t="s">
        <v>42</v>
      </c>
      <c r="N756" s="5" t="s">
        <v>237</v>
      </c>
      <c r="O756" s="5"/>
      <c r="P756" s="5"/>
      <c r="Q756" s="5"/>
      <c r="R756" s="5"/>
      <c r="S756" s="5"/>
      <c r="T756" s="5"/>
      <c r="U756" s="5"/>
      <c r="V756" s="5"/>
      <c r="W756" s="5"/>
      <c r="X756" s="5"/>
      <c r="Y756" s="5"/>
      <c r="Z756" s="5"/>
      <c r="AA756" s="5"/>
      <c r="AB756" s="5"/>
      <c r="AC756" s="5"/>
    </row>
    <row r="757" spans="1:29" ht="21" customHeight="1">
      <c r="A757" s="5" t="s">
        <v>130</v>
      </c>
      <c r="B757" s="5" t="s">
        <v>6736</v>
      </c>
      <c r="C757" s="5" t="s">
        <v>27</v>
      </c>
      <c r="D757" s="5" t="s">
        <v>85</v>
      </c>
      <c r="E757" s="5" t="s">
        <v>45</v>
      </c>
      <c r="F757" s="7">
        <v>20</v>
      </c>
      <c r="G757" s="7">
        <v>25</v>
      </c>
      <c r="H757" s="5" t="s">
        <v>188</v>
      </c>
      <c r="I757" s="5" t="s">
        <v>31</v>
      </c>
      <c r="J757" s="5" t="s">
        <v>686</v>
      </c>
      <c r="K757" s="5" t="s">
        <v>6739</v>
      </c>
      <c r="L757" s="5" t="s">
        <v>6742</v>
      </c>
      <c r="M757" s="5" t="s">
        <v>53</v>
      </c>
      <c r="N757" s="5" t="s">
        <v>55</v>
      </c>
      <c r="O757" s="5"/>
      <c r="P757" s="5"/>
      <c r="Q757" s="5"/>
      <c r="R757" s="5"/>
      <c r="S757" s="5"/>
      <c r="T757" s="5"/>
      <c r="U757" s="5"/>
      <c r="V757" s="5"/>
      <c r="W757" s="5"/>
      <c r="X757" s="5"/>
      <c r="Y757" s="5"/>
      <c r="Z757" s="5"/>
      <c r="AA757" s="5"/>
      <c r="AB757" s="5"/>
      <c r="AC757" s="5"/>
    </row>
    <row r="758" spans="1:29" ht="21" customHeight="1">
      <c r="A758" s="5" t="s">
        <v>6746</v>
      </c>
      <c r="B758" s="5" t="s">
        <v>5708</v>
      </c>
      <c r="C758" s="5" t="s">
        <v>20</v>
      </c>
      <c r="D758" s="5" t="s">
        <v>47</v>
      </c>
      <c r="E758" s="5" t="s">
        <v>45</v>
      </c>
      <c r="F758" s="7">
        <v>20</v>
      </c>
      <c r="G758" s="7">
        <v>25</v>
      </c>
      <c r="H758" s="5" t="s">
        <v>188</v>
      </c>
      <c r="I758" s="5" t="s">
        <v>66</v>
      </c>
      <c r="J758" s="5" t="s">
        <v>76</v>
      </c>
      <c r="K758" s="5"/>
      <c r="L758" s="5"/>
      <c r="M758" s="5" t="s">
        <v>648</v>
      </c>
      <c r="N758" s="5" t="s">
        <v>237</v>
      </c>
      <c r="O758" s="5"/>
      <c r="P758" s="5"/>
      <c r="Q758" s="5"/>
      <c r="R758" s="5"/>
      <c r="S758" s="5"/>
      <c r="T758" s="5"/>
      <c r="U758" s="5"/>
      <c r="V758" s="5"/>
      <c r="W758" s="5"/>
      <c r="X758" s="5"/>
      <c r="Y758" s="5"/>
      <c r="Z758" s="5"/>
      <c r="AA758" s="5"/>
      <c r="AB758" s="5"/>
      <c r="AC758" s="5"/>
    </row>
    <row r="759" spans="1:29" ht="21" customHeight="1">
      <c r="A759" s="5" t="s">
        <v>1099</v>
      </c>
      <c r="B759" s="5" t="s">
        <v>6751</v>
      </c>
      <c r="C759" s="5" t="s">
        <v>41</v>
      </c>
      <c r="D759" s="5" t="s">
        <v>94</v>
      </c>
      <c r="E759" s="5" t="s">
        <v>45</v>
      </c>
      <c r="F759" s="7">
        <v>20</v>
      </c>
      <c r="G759" s="7">
        <v>25</v>
      </c>
      <c r="H759" s="5" t="s">
        <v>188</v>
      </c>
      <c r="I759" s="5" t="s">
        <v>108</v>
      </c>
      <c r="J759" s="5" t="s">
        <v>110</v>
      </c>
      <c r="K759" s="5" t="s">
        <v>6754</v>
      </c>
      <c r="L759" s="5" t="s">
        <v>6755</v>
      </c>
      <c r="M759" s="5" t="s">
        <v>37</v>
      </c>
      <c r="N759" s="5" t="s">
        <v>55</v>
      </c>
      <c r="O759" s="5"/>
      <c r="P759" s="5"/>
      <c r="Q759" s="5"/>
      <c r="R759" s="5"/>
      <c r="S759" s="5"/>
      <c r="T759" s="5"/>
      <c r="U759" s="5"/>
      <c r="V759" s="5"/>
      <c r="W759" s="5"/>
      <c r="X759" s="5"/>
      <c r="Y759" s="5"/>
      <c r="Z759" s="5"/>
      <c r="AA759" s="5"/>
      <c r="AB759" s="5"/>
      <c r="AC759" s="5"/>
    </row>
    <row r="760" spans="1:29" ht="21" customHeight="1">
      <c r="A760" s="5" t="s">
        <v>1099</v>
      </c>
      <c r="B760" s="5" t="s">
        <v>6761</v>
      </c>
      <c r="C760" s="5" t="s">
        <v>41</v>
      </c>
      <c r="D760" s="5" t="s">
        <v>114</v>
      </c>
      <c r="E760" s="5" t="s">
        <v>919</v>
      </c>
      <c r="F760" s="7">
        <v>20</v>
      </c>
      <c r="G760" s="7">
        <v>40</v>
      </c>
      <c r="H760" s="5" t="s">
        <v>2981</v>
      </c>
      <c r="I760" s="5" t="s">
        <v>31</v>
      </c>
      <c r="J760" s="5" t="s">
        <v>252</v>
      </c>
      <c r="K760" s="5" t="s">
        <v>6763</v>
      </c>
      <c r="L760" s="5" t="s">
        <v>6766</v>
      </c>
      <c r="M760" s="5" t="s">
        <v>53</v>
      </c>
      <c r="N760" s="5" t="s">
        <v>55</v>
      </c>
      <c r="O760" s="5"/>
      <c r="P760" s="5"/>
      <c r="Q760" s="5"/>
      <c r="R760" s="5"/>
      <c r="S760" s="5"/>
      <c r="T760" s="5"/>
      <c r="U760" s="5"/>
      <c r="V760" s="5"/>
      <c r="W760" s="5"/>
      <c r="X760" s="5"/>
      <c r="Y760" s="5"/>
      <c r="Z760" s="5"/>
      <c r="AA760" s="5"/>
      <c r="AB760" s="5"/>
      <c r="AC760" s="5"/>
    </row>
    <row r="761" spans="1:29" ht="21" customHeight="1">
      <c r="A761" s="5" t="s">
        <v>6769</v>
      </c>
      <c r="B761" s="5" t="s">
        <v>6770</v>
      </c>
      <c r="C761" s="5" t="s">
        <v>41</v>
      </c>
      <c r="D761" s="5" t="s">
        <v>94</v>
      </c>
      <c r="E761" s="5" t="s">
        <v>45</v>
      </c>
      <c r="F761" s="7">
        <v>20</v>
      </c>
      <c r="G761" s="7">
        <v>30</v>
      </c>
      <c r="H761" s="5" t="s">
        <v>1088</v>
      </c>
      <c r="I761" s="5" t="s">
        <v>108</v>
      </c>
      <c r="J761" s="5" t="s">
        <v>48</v>
      </c>
      <c r="K761" s="5" t="s">
        <v>6772</v>
      </c>
      <c r="L761" s="5" t="s">
        <v>6773</v>
      </c>
      <c r="M761" s="5" t="s">
        <v>100</v>
      </c>
      <c r="N761" s="5" t="s">
        <v>55</v>
      </c>
      <c r="O761" s="5"/>
      <c r="P761" s="5"/>
      <c r="Q761" s="5"/>
      <c r="R761" s="5"/>
      <c r="S761" s="5"/>
      <c r="T761" s="5"/>
      <c r="U761" s="5"/>
      <c r="V761" s="5"/>
      <c r="W761" s="5"/>
      <c r="X761" s="5"/>
      <c r="Y761" s="5"/>
      <c r="Z761" s="5"/>
      <c r="AA761" s="5"/>
      <c r="AB761" s="5"/>
      <c r="AC761" s="5"/>
    </row>
    <row r="762" spans="1:29" ht="21" customHeight="1">
      <c r="A762" s="5" t="s">
        <v>6777</v>
      </c>
      <c r="B762" s="5" t="s">
        <v>6778</v>
      </c>
      <c r="C762" s="5" t="s">
        <v>27</v>
      </c>
      <c r="D762" s="5" t="s">
        <v>47</v>
      </c>
      <c r="E762" s="5" t="s">
        <v>45</v>
      </c>
      <c r="F762" s="7">
        <v>20</v>
      </c>
      <c r="G762" s="7">
        <v>25</v>
      </c>
      <c r="H762" s="5" t="s">
        <v>188</v>
      </c>
      <c r="I762" s="5" t="s">
        <v>108</v>
      </c>
      <c r="J762" s="5" t="s">
        <v>110</v>
      </c>
      <c r="K762" s="5" t="s">
        <v>6783</v>
      </c>
      <c r="L762" s="5" t="s">
        <v>6784</v>
      </c>
      <c r="M762" s="5" t="s">
        <v>37</v>
      </c>
      <c r="N762" s="5" t="s">
        <v>89</v>
      </c>
      <c r="O762" s="5"/>
      <c r="P762" s="5"/>
      <c r="Q762" s="5"/>
      <c r="R762" s="5"/>
      <c r="S762" s="5"/>
      <c r="T762" s="5"/>
      <c r="U762" s="5"/>
      <c r="V762" s="5"/>
      <c r="W762" s="5"/>
      <c r="X762" s="5"/>
      <c r="Y762" s="5"/>
      <c r="Z762" s="5"/>
      <c r="AA762" s="5"/>
      <c r="AB762" s="5"/>
      <c r="AC762" s="5"/>
    </row>
    <row r="763" spans="1:29" ht="21" customHeight="1">
      <c r="A763" s="5" t="s">
        <v>6787</v>
      </c>
      <c r="B763" s="5" t="s">
        <v>6789</v>
      </c>
      <c r="C763" s="5" t="s">
        <v>27</v>
      </c>
      <c r="D763" s="5" t="s">
        <v>119</v>
      </c>
      <c r="E763" s="5" t="s">
        <v>45</v>
      </c>
      <c r="F763" s="7">
        <v>20</v>
      </c>
      <c r="G763" s="7">
        <v>25</v>
      </c>
      <c r="H763" s="5" t="s">
        <v>188</v>
      </c>
      <c r="I763" s="5" t="s">
        <v>1690</v>
      </c>
      <c r="J763" s="5" t="s">
        <v>608</v>
      </c>
      <c r="K763" s="5" t="s">
        <v>4775</v>
      </c>
      <c r="L763" s="5" t="s">
        <v>6792</v>
      </c>
      <c r="M763" s="5" t="s">
        <v>53</v>
      </c>
      <c r="N763" s="5" t="s">
        <v>55</v>
      </c>
      <c r="O763" s="5"/>
      <c r="P763" s="5"/>
      <c r="Q763" s="5"/>
      <c r="R763" s="5"/>
      <c r="S763" s="5"/>
      <c r="T763" s="5"/>
      <c r="U763" s="5"/>
      <c r="V763" s="5"/>
      <c r="W763" s="5"/>
      <c r="X763" s="5"/>
      <c r="Y763" s="5"/>
      <c r="Z763" s="5"/>
      <c r="AA763" s="5"/>
      <c r="AB763" s="5"/>
      <c r="AC763" s="5"/>
    </row>
    <row r="764" spans="1:29" ht="21" customHeight="1">
      <c r="A764" s="5" t="s">
        <v>1099</v>
      </c>
      <c r="B764" s="5" t="s">
        <v>4493</v>
      </c>
      <c r="C764" s="5" t="s">
        <v>27</v>
      </c>
      <c r="D764" s="5" t="s">
        <v>85</v>
      </c>
      <c r="E764" s="5" t="s">
        <v>45</v>
      </c>
      <c r="F764" s="7">
        <v>20</v>
      </c>
      <c r="G764" s="7">
        <v>25</v>
      </c>
      <c r="H764" s="5" t="s">
        <v>188</v>
      </c>
      <c r="I764" s="5" t="s">
        <v>108</v>
      </c>
      <c r="J764" s="5" t="s">
        <v>942</v>
      </c>
      <c r="K764" s="5" t="s">
        <v>924</v>
      </c>
      <c r="L764" s="5" t="s">
        <v>6799</v>
      </c>
      <c r="M764" s="5" t="s">
        <v>37</v>
      </c>
      <c r="N764" s="5" t="s">
        <v>55</v>
      </c>
      <c r="O764" s="5"/>
      <c r="P764" s="5"/>
      <c r="Q764" s="5"/>
      <c r="R764" s="5"/>
      <c r="S764" s="5"/>
      <c r="T764" s="5"/>
      <c r="U764" s="5"/>
      <c r="V764" s="5"/>
      <c r="W764" s="5"/>
      <c r="X764" s="5"/>
      <c r="Y764" s="5"/>
      <c r="Z764" s="5"/>
      <c r="AA764" s="5"/>
      <c r="AB764" s="5"/>
      <c r="AC764" s="5"/>
    </row>
    <row r="765" spans="1:29" ht="21" customHeight="1">
      <c r="A765" s="5" t="s">
        <v>6804</v>
      </c>
      <c r="B765" s="5" t="s">
        <v>6805</v>
      </c>
      <c r="C765" s="5" t="s">
        <v>20</v>
      </c>
      <c r="D765" s="5" t="s">
        <v>21</v>
      </c>
      <c r="E765" s="5" t="s">
        <v>45</v>
      </c>
      <c r="F765" s="7">
        <v>20</v>
      </c>
      <c r="G765" s="7">
        <v>25</v>
      </c>
      <c r="H765" s="5" t="s">
        <v>188</v>
      </c>
      <c r="I765" s="5" t="s">
        <v>108</v>
      </c>
      <c r="J765" s="5" t="s">
        <v>1439</v>
      </c>
      <c r="K765" s="5" t="s">
        <v>6808</v>
      </c>
      <c r="L765" s="5" t="s">
        <v>6809</v>
      </c>
      <c r="M765" s="5" t="s">
        <v>42</v>
      </c>
      <c r="N765" s="5" t="s">
        <v>38</v>
      </c>
      <c r="O765" s="5"/>
      <c r="P765" s="5"/>
      <c r="Q765" s="5"/>
      <c r="R765" s="5"/>
      <c r="S765" s="5"/>
      <c r="T765" s="5"/>
      <c r="U765" s="5"/>
      <c r="V765" s="5"/>
      <c r="W765" s="5"/>
      <c r="X765" s="5"/>
      <c r="Y765" s="5"/>
      <c r="Z765" s="5"/>
      <c r="AA765" s="5"/>
      <c r="AB765" s="5"/>
      <c r="AC765" s="5"/>
    </row>
    <row r="766" spans="1:29" ht="21" customHeight="1">
      <c r="A766" s="5" t="s">
        <v>6812</v>
      </c>
      <c r="B766" s="5" t="s">
        <v>6814</v>
      </c>
      <c r="C766" s="5" t="s">
        <v>170</v>
      </c>
      <c r="D766" s="5" t="s">
        <v>1475</v>
      </c>
      <c r="E766" s="5" t="s">
        <v>45</v>
      </c>
      <c r="F766" s="7">
        <v>20</v>
      </c>
      <c r="G766" s="7">
        <v>40</v>
      </c>
      <c r="H766" s="5" t="s">
        <v>2981</v>
      </c>
      <c r="I766" s="5" t="s">
        <v>66</v>
      </c>
      <c r="J766" s="5" t="s">
        <v>6815</v>
      </c>
      <c r="K766" s="5" t="s">
        <v>6817</v>
      </c>
      <c r="L766" s="5" t="s">
        <v>6819</v>
      </c>
      <c r="M766" s="5" t="s">
        <v>42</v>
      </c>
      <c r="N766" s="5" t="s">
        <v>38</v>
      </c>
      <c r="O766" s="5"/>
      <c r="P766" s="5"/>
      <c r="Q766" s="5"/>
      <c r="R766" s="5"/>
      <c r="S766" s="5"/>
      <c r="T766" s="5"/>
      <c r="U766" s="5"/>
      <c r="V766" s="5"/>
      <c r="W766" s="5"/>
      <c r="X766" s="5"/>
      <c r="Y766" s="5"/>
      <c r="Z766" s="5"/>
      <c r="AA766" s="5"/>
      <c r="AB766" s="5"/>
      <c r="AC766" s="5"/>
    </row>
    <row r="767" spans="1:29" ht="21" customHeight="1">
      <c r="A767" s="5" t="s">
        <v>130</v>
      </c>
      <c r="B767" s="5" t="s">
        <v>6825</v>
      </c>
      <c r="C767" s="5" t="s">
        <v>170</v>
      </c>
      <c r="D767" s="5" t="s">
        <v>47</v>
      </c>
      <c r="E767" s="5" t="s">
        <v>45</v>
      </c>
      <c r="F767" s="7">
        <v>20</v>
      </c>
      <c r="G767" s="7">
        <v>30</v>
      </c>
      <c r="H767" s="5" t="s">
        <v>1088</v>
      </c>
      <c r="I767" s="5" t="s">
        <v>108</v>
      </c>
      <c r="J767" s="5" t="s">
        <v>76</v>
      </c>
      <c r="K767" s="5" t="s">
        <v>6827</v>
      </c>
      <c r="L767" s="5" t="s">
        <v>6828</v>
      </c>
      <c r="M767" s="5" t="s">
        <v>37</v>
      </c>
      <c r="N767" s="5" t="s">
        <v>55</v>
      </c>
      <c r="O767" s="5"/>
      <c r="P767" s="5"/>
      <c r="Q767" s="5"/>
      <c r="R767" s="5"/>
      <c r="S767" s="5"/>
      <c r="T767" s="5"/>
      <c r="U767" s="5"/>
      <c r="V767" s="5"/>
      <c r="W767" s="5"/>
      <c r="X767" s="5"/>
      <c r="Y767" s="5"/>
      <c r="Z767" s="5"/>
      <c r="AA767" s="5"/>
      <c r="AB767" s="5"/>
      <c r="AC767" s="5"/>
    </row>
    <row r="768" spans="1:29" ht="21" customHeight="1">
      <c r="A768" s="5" t="s">
        <v>6829</v>
      </c>
      <c r="B768" s="5" t="s">
        <v>6830</v>
      </c>
      <c r="C768" s="5" t="s">
        <v>20</v>
      </c>
      <c r="D768" s="5" t="s">
        <v>1173</v>
      </c>
      <c r="E768" s="5" t="s">
        <v>45</v>
      </c>
      <c r="F768" s="7">
        <v>20</v>
      </c>
      <c r="G768" s="7">
        <v>25</v>
      </c>
      <c r="H768" s="5" t="s">
        <v>188</v>
      </c>
      <c r="I768" s="5" t="s">
        <v>108</v>
      </c>
      <c r="J768" s="5" t="s">
        <v>6832</v>
      </c>
      <c r="K768" s="5" t="s">
        <v>6834</v>
      </c>
      <c r="L768" s="5" t="s">
        <v>6835</v>
      </c>
      <c r="M768" s="5" t="s">
        <v>53</v>
      </c>
      <c r="N768" s="5" t="s">
        <v>405</v>
      </c>
      <c r="O768" s="5"/>
      <c r="P768" s="5"/>
      <c r="Q768" s="5"/>
      <c r="R768" s="5"/>
      <c r="S768" s="5"/>
      <c r="T768" s="5"/>
      <c r="U768" s="5"/>
      <c r="V768" s="5"/>
      <c r="W768" s="5"/>
      <c r="X768" s="5"/>
      <c r="Y768" s="5"/>
      <c r="Z768" s="5"/>
      <c r="AA768" s="5"/>
      <c r="AB768" s="5"/>
      <c r="AC768" s="5"/>
    </row>
    <row r="769" spans="1:29" ht="21" customHeight="1">
      <c r="A769" s="5" t="s">
        <v>1099</v>
      </c>
      <c r="B769" s="5" t="s">
        <v>6837</v>
      </c>
      <c r="C769" s="5" t="s">
        <v>27</v>
      </c>
      <c r="D769" s="5" t="s">
        <v>47</v>
      </c>
      <c r="E769" s="5" t="s">
        <v>29</v>
      </c>
      <c r="F769" s="7">
        <v>20</v>
      </c>
      <c r="G769" s="7">
        <v>25</v>
      </c>
      <c r="H769" s="5" t="s">
        <v>188</v>
      </c>
      <c r="I769" s="5" t="s">
        <v>66</v>
      </c>
      <c r="J769" s="5" t="s">
        <v>48</v>
      </c>
      <c r="K769" s="5" t="s">
        <v>6839</v>
      </c>
      <c r="L769" s="5" t="s">
        <v>6841</v>
      </c>
      <c r="M769" s="5" t="s">
        <v>53</v>
      </c>
      <c r="N769" s="5" t="s">
        <v>55</v>
      </c>
      <c r="O769" s="5"/>
      <c r="P769" s="5"/>
      <c r="Q769" s="5"/>
      <c r="R769" s="5"/>
      <c r="S769" s="5"/>
      <c r="T769" s="5"/>
      <c r="U769" s="5"/>
      <c r="V769" s="5"/>
      <c r="W769" s="5"/>
      <c r="X769" s="5"/>
      <c r="Y769" s="5"/>
      <c r="Z769" s="5"/>
      <c r="AA769" s="5"/>
      <c r="AB769" s="5"/>
      <c r="AC769" s="5"/>
    </row>
    <row r="770" spans="1:29" ht="21" customHeight="1">
      <c r="A770" s="5" t="s">
        <v>5161</v>
      </c>
      <c r="B770" s="5" t="s">
        <v>6845</v>
      </c>
      <c r="C770" s="5" t="s">
        <v>27</v>
      </c>
      <c r="D770" s="5" t="s">
        <v>575</v>
      </c>
      <c r="E770" s="5" t="s">
        <v>45</v>
      </c>
      <c r="F770" s="7">
        <v>20</v>
      </c>
      <c r="G770" s="7">
        <v>25</v>
      </c>
      <c r="H770" s="5" t="s">
        <v>188</v>
      </c>
      <c r="I770" s="5" t="s">
        <v>31</v>
      </c>
      <c r="J770" s="5" t="s">
        <v>57</v>
      </c>
      <c r="K770" s="5" t="s">
        <v>6848</v>
      </c>
      <c r="L770" s="5" t="s">
        <v>6849</v>
      </c>
      <c r="M770" s="5" t="s">
        <v>42</v>
      </c>
      <c r="N770" s="5" t="s">
        <v>55</v>
      </c>
      <c r="O770" s="5"/>
      <c r="P770" s="5"/>
      <c r="Q770" s="5"/>
      <c r="R770" s="5"/>
      <c r="S770" s="5"/>
      <c r="T770" s="5"/>
      <c r="U770" s="5"/>
      <c r="V770" s="5"/>
      <c r="W770" s="5"/>
      <c r="X770" s="5"/>
      <c r="Y770" s="5"/>
      <c r="Z770" s="5"/>
      <c r="AA770" s="5"/>
      <c r="AB770" s="5"/>
      <c r="AC770" s="5"/>
    </row>
    <row r="771" spans="1:29" ht="21" customHeight="1">
      <c r="A771" s="5" t="s">
        <v>6854</v>
      </c>
      <c r="B771" s="5" t="s">
        <v>6855</v>
      </c>
      <c r="C771" s="5" t="s">
        <v>27</v>
      </c>
      <c r="D771" s="5" t="s">
        <v>75</v>
      </c>
      <c r="E771" s="5" t="s">
        <v>45</v>
      </c>
      <c r="F771" s="7">
        <v>20</v>
      </c>
      <c r="G771" s="7">
        <v>25</v>
      </c>
      <c r="H771" s="5" t="s">
        <v>188</v>
      </c>
      <c r="I771" s="5" t="s">
        <v>108</v>
      </c>
      <c r="J771" s="5" t="s">
        <v>87</v>
      </c>
      <c r="K771" s="5"/>
      <c r="L771" s="5" t="s">
        <v>6858</v>
      </c>
      <c r="M771" s="5" t="s">
        <v>53</v>
      </c>
      <c r="N771" s="5" t="s">
        <v>55</v>
      </c>
      <c r="O771" s="5"/>
      <c r="P771" s="5"/>
      <c r="Q771" s="5"/>
      <c r="R771" s="5"/>
      <c r="S771" s="5"/>
      <c r="T771" s="5"/>
      <c r="U771" s="5"/>
      <c r="V771" s="5"/>
      <c r="W771" s="5"/>
      <c r="X771" s="5"/>
      <c r="Y771" s="5"/>
      <c r="Z771" s="5"/>
      <c r="AA771" s="5"/>
      <c r="AB771" s="5"/>
      <c r="AC771" s="5"/>
    </row>
    <row r="772" spans="1:29" ht="21" customHeight="1">
      <c r="A772" s="5" t="s">
        <v>6863</v>
      </c>
      <c r="B772" s="5" t="s">
        <v>2923</v>
      </c>
      <c r="C772" s="5" t="s">
        <v>27</v>
      </c>
      <c r="D772" s="5" t="s">
        <v>47</v>
      </c>
      <c r="E772" s="5" t="s">
        <v>29</v>
      </c>
      <c r="F772" s="7">
        <v>20</v>
      </c>
      <c r="G772" s="7">
        <v>25</v>
      </c>
      <c r="H772" s="5" t="s">
        <v>188</v>
      </c>
      <c r="I772" s="5" t="s">
        <v>66</v>
      </c>
      <c r="J772" s="5" t="s">
        <v>2924</v>
      </c>
      <c r="K772" s="5" t="s">
        <v>6865</v>
      </c>
      <c r="L772" s="5" t="s">
        <v>6867</v>
      </c>
      <c r="M772" s="5" t="s">
        <v>37</v>
      </c>
      <c r="N772" s="5" t="s">
        <v>405</v>
      </c>
      <c r="O772" s="5"/>
      <c r="P772" s="5"/>
      <c r="Q772" s="5"/>
      <c r="R772" s="5"/>
      <c r="S772" s="5"/>
      <c r="T772" s="5"/>
      <c r="U772" s="5"/>
      <c r="V772" s="5"/>
      <c r="W772" s="5"/>
      <c r="X772" s="5"/>
      <c r="Y772" s="5"/>
      <c r="Z772" s="5"/>
      <c r="AA772" s="5"/>
      <c r="AB772" s="5"/>
      <c r="AC772" s="5"/>
    </row>
    <row r="773" spans="1:29" ht="21" customHeight="1">
      <c r="A773" s="5" t="s">
        <v>1099</v>
      </c>
      <c r="B773" s="5" t="s">
        <v>6871</v>
      </c>
      <c r="C773" s="5" t="s">
        <v>27</v>
      </c>
      <c r="D773" s="5" t="s">
        <v>85</v>
      </c>
      <c r="E773" s="5" t="s">
        <v>45</v>
      </c>
      <c r="F773" s="7">
        <v>20</v>
      </c>
      <c r="G773" s="7">
        <v>30</v>
      </c>
      <c r="H773" s="5" t="s">
        <v>1088</v>
      </c>
      <c r="I773" s="5" t="s">
        <v>108</v>
      </c>
      <c r="J773" s="5" t="s">
        <v>999</v>
      </c>
      <c r="K773" s="5" t="s">
        <v>6873</v>
      </c>
      <c r="L773" s="5" t="s">
        <v>6875</v>
      </c>
      <c r="M773" s="5" t="s">
        <v>37</v>
      </c>
      <c r="N773" s="5" t="s">
        <v>55</v>
      </c>
      <c r="O773" s="5"/>
      <c r="P773" s="5"/>
      <c r="Q773" s="5"/>
      <c r="R773" s="5"/>
      <c r="S773" s="5"/>
      <c r="T773" s="5"/>
      <c r="U773" s="5"/>
      <c r="V773" s="5"/>
      <c r="W773" s="5"/>
      <c r="X773" s="5"/>
      <c r="Y773" s="5"/>
      <c r="Z773" s="5"/>
      <c r="AA773" s="5"/>
      <c r="AB773" s="5"/>
      <c r="AC773" s="5"/>
    </row>
    <row r="774" spans="1:29" ht="21" customHeight="1">
      <c r="A774" s="5" t="s">
        <v>6881</v>
      </c>
      <c r="B774" s="5" t="s">
        <v>6882</v>
      </c>
      <c r="C774" s="5" t="s">
        <v>27</v>
      </c>
      <c r="D774" s="5" t="s">
        <v>212</v>
      </c>
      <c r="E774" s="5" t="s">
        <v>45</v>
      </c>
      <c r="F774" s="7">
        <v>20</v>
      </c>
      <c r="G774" s="7">
        <v>35</v>
      </c>
      <c r="H774" s="5" t="s">
        <v>3289</v>
      </c>
      <c r="I774" s="5" t="s">
        <v>108</v>
      </c>
      <c r="J774" s="5" t="s">
        <v>57</v>
      </c>
      <c r="K774" s="5"/>
      <c r="L774" s="5" t="s">
        <v>6885</v>
      </c>
      <c r="M774" s="5" t="s">
        <v>37</v>
      </c>
      <c r="N774" s="5" t="s">
        <v>55</v>
      </c>
      <c r="O774" s="5"/>
      <c r="P774" s="5"/>
      <c r="Q774" s="5"/>
      <c r="R774" s="5"/>
      <c r="S774" s="5"/>
      <c r="T774" s="5"/>
      <c r="U774" s="5"/>
      <c r="V774" s="5"/>
      <c r="W774" s="5"/>
      <c r="X774" s="5"/>
      <c r="Y774" s="5"/>
      <c r="Z774" s="5"/>
      <c r="AA774" s="5"/>
      <c r="AB774" s="5"/>
      <c r="AC774" s="5"/>
    </row>
    <row r="775" spans="1:29" ht="21" customHeight="1">
      <c r="A775" s="5" t="s">
        <v>3479</v>
      </c>
      <c r="B775" s="5" t="s">
        <v>6887</v>
      </c>
      <c r="C775" s="5" t="s">
        <v>27</v>
      </c>
      <c r="D775" s="5" t="s">
        <v>199</v>
      </c>
      <c r="E775" s="5" t="s">
        <v>45</v>
      </c>
      <c r="F775" s="7">
        <v>20</v>
      </c>
      <c r="G775" s="7">
        <v>30</v>
      </c>
      <c r="H775" s="5" t="s">
        <v>1088</v>
      </c>
      <c r="I775" s="5" t="s">
        <v>108</v>
      </c>
      <c r="J775" s="5" t="s">
        <v>430</v>
      </c>
      <c r="K775" s="5" t="s">
        <v>6890</v>
      </c>
      <c r="L775" s="5" t="s">
        <v>6893</v>
      </c>
      <c r="M775" s="5" t="s">
        <v>37</v>
      </c>
      <c r="N775" s="5" t="s">
        <v>89</v>
      </c>
      <c r="O775" s="5"/>
      <c r="P775" s="5"/>
      <c r="Q775" s="5"/>
      <c r="R775" s="5"/>
      <c r="S775" s="5"/>
      <c r="T775" s="5"/>
      <c r="U775" s="5"/>
      <c r="V775" s="5"/>
      <c r="W775" s="5"/>
      <c r="X775" s="5"/>
      <c r="Y775" s="5"/>
      <c r="Z775" s="5"/>
      <c r="AA775" s="5"/>
      <c r="AB775" s="5"/>
      <c r="AC775" s="5"/>
    </row>
    <row r="776" spans="1:29" ht="21" customHeight="1">
      <c r="A776" s="5" t="s">
        <v>130</v>
      </c>
      <c r="B776" s="5" t="s">
        <v>6896</v>
      </c>
      <c r="C776" s="5" t="s">
        <v>20</v>
      </c>
      <c r="D776" s="5" t="s">
        <v>21</v>
      </c>
      <c r="E776" s="5" t="s">
        <v>45</v>
      </c>
      <c r="F776" s="7">
        <v>20</v>
      </c>
      <c r="G776" s="7">
        <v>25</v>
      </c>
      <c r="H776" s="5" t="s">
        <v>188</v>
      </c>
      <c r="I776" s="5" t="s">
        <v>108</v>
      </c>
      <c r="J776" s="5" t="s">
        <v>48</v>
      </c>
      <c r="K776" s="5" t="s">
        <v>6899</v>
      </c>
      <c r="L776" s="5" t="s">
        <v>6900</v>
      </c>
      <c r="M776" s="5" t="s">
        <v>53</v>
      </c>
      <c r="N776" s="5" t="s">
        <v>55</v>
      </c>
      <c r="O776" s="5"/>
      <c r="P776" s="5"/>
      <c r="Q776" s="5"/>
      <c r="R776" s="5"/>
      <c r="S776" s="5"/>
      <c r="T776" s="5"/>
      <c r="U776" s="5"/>
      <c r="V776" s="5"/>
      <c r="W776" s="5"/>
      <c r="X776" s="5"/>
      <c r="Y776" s="5"/>
      <c r="Z776" s="5"/>
      <c r="AA776" s="5"/>
      <c r="AB776" s="5"/>
      <c r="AC776" s="5"/>
    </row>
    <row r="777" spans="1:29" ht="21" customHeight="1">
      <c r="A777" s="5" t="s">
        <v>1099</v>
      </c>
      <c r="B777" s="5" t="s">
        <v>6904</v>
      </c>
      <c r="C777" s="5" t="s">
        <v>170</v>
      </c>
      <c r="D777" s="5" t="s">
        <v>390</v>
      </c>
      <c r="E777" s="5" t="s">
        <v>45</v>
      </c>
      <c r="F777" s="7">
        <v>20</v>
      </c>
      <c r="G777" s="7">
        <v>25</v>
      </c>
      <c r="H777" s="5" t="s">
        <v>188</v>
      </c>
      <c r="I777" s="9" t="s">
        <v>47</v>
      </c>
      <c r="J777" s="5" t="s">
        <v>4410</v>
      </c>
      <c r="K777" s="5" t="s">
        <v>6906</v>
      </c>
      <c r="L777" s="5" t="s">
        <v>6907</v>
      </c>
      <c r="M777" s="5" t="s">
        <v>37</v>
      </c>
      <c r="N777" s="5" t="s">
        <v>55</v>
      </c>
      <c r="O777" s="5"/>
      <c r="P777" s="5"/>
      <c r="Q777" s="5"/>
      <c r="R777" s="5"/>
      <c r="S777" s="5"/>
      <c r="T777" s="5"/>
      <c r="U777" s="5"/>
      <c r="V777" s="5"/>
      <c r="W777" s="5"/>
      <c r="X777" s="5"/>
      <c r="Y777" s="5"/>
      <c r="Z777" s="5"/>
      <c r="AA777" s="5"/>
      <c r="AB777" s="5"/>
      <c r="AC777" s="5"/>
    </row>
    <row r="778" spans="1:29" ht="21" customHeight="1">
      <c r="A778" s="5" t="s">
        <v>631</v>
      </c>
      <c r="B778" s="5" t="s">
        <v>6912</v>
      </c>
      <c r="C778" s="5" t="s">
        <v>20</v>
      </c>
      <c r="D778" s="5" t="s">
        <v>2283</v>
      </c>
      <c r="E778" s="5" t="s">
        <v>919</v>
      </c>
      <c r="F778" s="7">
        <v>20</v>
      </c>
      <c r="G778" s="7">
        <v>25</v>
      </c>
      <c r="H778" s="5" t="s">
        <v>188</v>
      </c>
      <c r="I778" s="5" t="s">
        <v>31</v>
      </c>
      <c r="J778" s="5" t="s">
        <v>6915</v>
      </c>
      <c r="K778" s="5"/>
      <c r="L778" s="5" t="s">
        <v>6917</v>
      </c>
      <c r="M778" s="5" t="s">
        <v>167</v>
      </c>
      <c r="N778" s="5" t="s">
        <v>38</v>
      </c>
      <c r="O778" s="5"/>
      <c r="P778" s="5"/>
      <c r="Q778" s="5"/>
      <c r="R778" s="5"/>
      <c r="S778" s="5"/>
      <c r="T778" s="5"/>
      <c r="U778" s="5"/>
      <c r="V778" s="5"/>
      <c r="W778" s="5"/>
      <c r="X778" s="5"/>
      <c r="Y778" s="5"/>
      <c r="Z778" s="5"/>
      <c r="AA778" s="5"/>
      <c r="AB778" s="5"/>
      <c r="AC778" s="5"/>
    </row>
    <row r="779" spans="1:29" ht="21" customHeight="1">
      <c r="A779" s="5" t="s">
        <v>6787</v>
      </c>
      <c r="B779" s="5" t="s">
        <v>6921</v>
      </c>
      <c r="C779" s="5" t="s">
        <v>170</v>
      </c>
      <c r="D779" s="5" t="s">
        <v>378</v>
      </c>
      <c r="E779" s="5" t="s">
        <v>45</v>
      </c>
      <c r="F779" s="7">
        <v>20</v>
      </c>
      <c r="G779" s="7">
        <v>30</v>
      </c>
      <c r="H779" s="5" t="s">
        <v>1088</v>
      </c>
      <c r="I779" s="5" t="s">
        <v>66</v>
      </c>
      <c r="J779" s="5" t="s">
        <v>57</v>
      </c>
      <c r="K779" s="5" t="s">
        <v>6922</v>
      </c>
      <c r="L779" s="5" t="s">
        <v>6924</v>
      </c>
      <c r="M779" s="5" t="s">
        <v>37</v>
      </c>
      <c r="N779" s="5" t="s">
        <v>55</v>
      </c>
      <c r="O779" s="5"/>
      <c r="P779" s="5"/>
      <c r="Q779" s="5"/>
      <c r="R779" s="5"/>
      <c r="S779" s="5"/>
      <c r="T779" s="5"/>
      <c r="U779" s="5"/>
      <c r="V779" s="5"/>
      <c r="W779" s="5"/>
      <c r="X779" s="5"/>
      <c r="Y779" s="5"/>
      <c r="Z779" s="5"/>
      <c r="AA779" s="5"/>
      <c r="AB779" s="5"/>
      <c r="AC779" s="5"/>
    </row>
    <row r="780" spans="1:29" ht="21" customHeight="1">
      <c r="A780" s="5" t="s">
        <v>130</v>
      </c>
      <c r="B780" s="5" t="s">
        <v>6928</v>
      </c>
      <c r="C780" s="5" t="s">
        <v>27</v>
      </c>
      <c r="D780" s="5" t="s">
        <v>80</v>
      </c>
      <c r="E780" s="5" t="s">
        <v>45</v>
      </c>
      <c r="F780" s="7">
        <v>20</v>
      </c>
      <c r="G780" s="7">
        <v>30</v>
      </c>
      <c r="H780" s="5" t="s">
        <v>1088</v>
      </c>
      <c r="I780" s="9" t="s">
        <v>47</v>
      </c>
      <c r="J780" s="5" t="s">
        <v>117</v>
      </c>
      <c r="K780" s="5" t="s">
        <v>754</v>
      </c>
      <c r="L780" s="5" t="s">
        <v>6930</v>
      </c>
      <c r="M780" s="5" t="s">
        <v>53</v>
      </c>
      <c r="N780" s="5" t="s">
        <v>55</v>
      </c>
      <c r="O780" s="5"/>
      <c r="P780" s="5"/>
      <c r="Q780" s="5"/>
      <c r="R780" s="5"/>
      <c r="S780" s="5"/>
      <c r="T780" s="5"/>
      <c r="U780" s="5"/>
      <c r="V780" s="5"/>
      <c r="W780" s="5"/>
      <c r="X780" s="5"/>
      <c r="Y780" s="5"/>
      <c r="Z780" s="5"/>
      <c r="AA780" s="5"/>
      <c r="AB780" s="5"/>
      <c r="AC780" s="5"/>
    </row>
    <row r="781" spans="1:29" ht="21" customHeight="1">
      <c r="A781" s="5" t="s">
        <v>6933</v>
      </c>
      <c r="B781" s="5" t="s">
        <v>6934</v>
      </c>
      <c r="C781" s="5" t="s">
        <v>170</v>
      </c>
      <c r="D781" s="5" t="s">
        <v>390</v>
      </c>
      <c r="E781" s="5" t="s">
        <v>45</v>
      </c>
      <c r="F781" s="7">
        <v>20</v>
      </c>
      <c r="G781" s="7">
        <v>40</v>
      </c>
      <c r="H781" s="5" t="s">
        <v>2981</v>
      </c>
      <c r="I781" s="5" t="s">
        <v>108</v>
      </c>
      <c r="J781" s="5" t="s">
        <v>224</v>
      </c>
      <c r="K781" s="5"/>
      <c r="L781" s="5" t="s">
        <v>6937</v>
      </c>
      <c r="M781" s="5" t="s">
        <v>53</v>
      </c>
      <c r="N781" s="5" t="s">
        <v>55</v>
      </c>
      <c r="O781" s="5"/>
      <c r="P781" s="5"/>
      <c r="Q781" s="5"/>
      <c r="R781" s="5"/>
      <c r="S781" s="5"/>
      <c r="T781" s="5"/>
      <c r="U781" s="5"/>
      <c r="V781" s="5"/>
      <c r="W781" s="5"/>
      <c r="X781" s="5"/>
      <c r="Y781" s="5"/>
      <c r="Z781" s="5"/>
      <c r="AA781" s="5"/>
      <c r="AB781" s="5"/>
      <c r="AC781" s="5"/>
    </row>
    <row r="782" spans="1:29" ht="21" customHeight="1">
      <c r="A782" s="5" t="s">
        <v>1099</v>
      </c>
      <c r="B782" s="5" t="s">
        <v>6940</v>
      </c>
      <c r="C782" s="5" t="s">
        <v>27</v>
      </c>
      <c r="D782" s="5" t="s">
        <v>80</v>
      </c>
      <c r="E782" s="5" t="s">
        <v>45</v>
      </c>
      <c r="F782" s="7">
        <v>20</v>
      </c>
      <c r="G782" s="7">
        <v>40</v>
      </c>
      <c r="H782" s="5" t="s">
        <v>2981</v>
      </c>
      <c r="I782" s="5" t="s">
        <v>108</v>
      </c>
      <c r="J782" s="5" t="s">
        <v>252</v>
      </c>
      <c r="K782" s="5" t="s">
        <v>6943</v>
      </c>
      <c r="L782" s="5" t="s">
        <v>6944</v>
      </c>
      <c r="M782" s="5" t="s">
        <v>53</v>
      </c>
      <c r="N782" s="5" t="s">
        <v>405</v>
      </c>
      <c r="O782" s="5"/>
      <c r="P782" s="5"/>
      <c r="Q782" s="5"/>
      <c r="R782" s="5"/>
      <c r="S782" s="5"/>
      <c r="T782" s="5"/>
      <c r="U782" s="5"/>
      <c r="V782" s="5"/>
      <c r="W782" s="5"/>
      <c r="X782" s="5"/>
      <c r="Y782" s="5"/>
      <c r="Z782" s="5"/>
      <c r="AA782" s="5"/>
      <c r="AB782" s="5"/>
      <c r="AC782" s="5"/>
    </row>
    <row r="783" spans="1:29" ht="21" customHeight="1">
      <c r="A783" s="5" t="s">
        <v>6946</v>
      </c>
      <c r="B783" s="5" t="s">
        <v>6947</v>
      </c>
      <c r="C783" s="5" t="s">
        <v>170</v>
      </c>
      <c r="D783" s="5" t="s">
        <v>342</v>
      </c>
      <c r="E783" s="5" t="s">
        <v>45</v>
      </c>
      <c r="F783" s="7">
        <v>20</v>
      </c>
      <c r="G783" s="7">
        <v>25</v>
      </c>
      <c r="H783" s="5" t="s">
        <v>188</v>
      </c>
      <c r="I783" s="5" t="s">
        <v>66</v>
      </c>
      <c r="J783" s="5" t="s">
        <v>48</v>
      </c>
      <c r="K783" s="5" t="s">
        <v>6949</v>
      </c>
      <c r="L783" s="5" t="s">
        <v>6950</v>
      </c>
      <c r="M783" s="5" t="s">
        <v>167</v>
      </c>
      <c r="N783" s="5" t="s">
        <v>55</v>
      </c>
      <c r="O783" s="5"/>
      <c r="P783" s="5"/>
      <c r="Q783" s="5"/>
      <c r="R783" s="5"/>
      <c r="S783" s="5"/>
      <c r="T783" s="5"/>
      <c r="U783" s="5"/>
      <c r="V783" s="5"/>
      <c r="W783" s="5"/>
      <c r="X783" s="5"/>
      <c r="Y783" s="5"/>
      <c r="Z783" s="5"/>
      <c r="AA783" s="5"/>
      <c r="AB783" s="5"/>
      <c r="AC783" s="5"/>
    </row>
    <row r="784" spans="1:29" ht="21" customHeight="1">
      <c r="A784" s="5" t="s">
        <v>1099</v>
      </c>
      <c r="B784" s="5" t="s">
        <v>6956</v>
      </c>
      <c r="C784" s="5" t="s">
        <v>41</v>
      </c>
      <c r="D784" s="5" t="s">
        <v>47</v>
      </c>
      <c r="E784" s="5" t="s">
        <v>45</v>
      </c>
      <c r="F784" s="7">
        <v>20</v>
      </c>
      <c r="G784" s="7">
        <v>30</v>
      </c>
      <c r="H784" s="5" t="s">
        <v>1088</v>
      </c>
      <c r="I784" s="5" t="s">
        <v>66</v>
      </c>
      <c r="J784" s="5" t="s">
        <v>57</v>
      </c>
      <c r="K784" s="5" t="s">
        <v>6959</v>
      </c>
      <c r="L784" s="5" t="s">
        <v>6961</v>
      </c>
      <c r="M784" s="5" t="s">
        <v>37</v>
      </c>
      <c r="N784" s="5" t="s">
        <v>55</v>
      </c>
      <c r="O784" s="5"/>
      <c r="P784" s="5"/>
      <c r="Q784" s="5"/>
      <c r="R784" s="5"/>
      <c r="S784" s="5"/>
      <c r="T784" s="5"/>
      <c r="U784" s="5"/>
      <c r="V784" s="5"/>
      <c r="W784" s="5"/>
      <c r="X784" s="5"/>
      <c r="Y784" s="5"/>
      <c r="Z784" s="5"/>
      <c r="AA784" s="5"/>
      <c r="AB784" s="5"/>
      <c r="AC784" s="5"/>
    </row>
    <row r="785" spans="1:29" ht="21" customHeight="1">
      <c r="A785" s="5" t="s">
        <v>1099</v>
      </c>
      <c r="B785" s="5" t="s">
        <v>6963</v>
      </c>
      <c r="C785" s="5" t="s">
        <v>41</v>
      </c>
      <c r="D785" s="5" t="s">
        <v>94</v>
      </c>
      <c r="E785" s="5" t="s">
        <v>45</v>
      </c>
      <c r="F785" s="7">
        <v>20</v>
      </c>
      <c r="G785" s="7">
        <v>25</v>
      </c>
      <c r="H785" s="5" t="s">
        <v>188</v>
      </c>
      <c r="I785" s="5" t="s">
        <v>66</v>
      </c>
      <c r="J785" s="5" t="s">
        <v>57</v>
      </c>
      <c r="K785" s="5" t="s">
        <v>6965</v>
      </c>
      <c r="L785" s="5" t="s">
        <v>6967</v>
      </c>
      <c r="M785" s="5" t="s">
        <v>53</v>
      </c>
      <c r="N785" s="5" t="s">
        <v>55</v>
      </c>
      <c r="O785" s="5"/>
      <c r="P785" s="5"/>
      <c r="Q785" s="5"/>
      <c r="R785" s="5"/>
      <c r="S785" s="5"/>
      <c r="T785" s="5"/>
      <c r="U785" s="5"/>
      <c r="V785" s="5"/>
      <c r="W785" s="5"/>
      <c r="X785" s="5"/>
      <c r="Y785" s="5"/>
      <c r="Z785" s="5"/>
      <c r="AA785" s="5"/>
      <c r="AB785" s="5"/>
      <c r="AC785" s="5"/>
    </row>
    <row r="786" spans="1:29" ht="21" customHeight="1">
      <c r="A786" s="5" t="s">
        <v>6969</v>
      </c>
      <c r="B786" s="5" t="s">
        <v>6971</v>
      </c>
      <c r="C786" s="5" t="s">
        <v>27</v>
      </c>
      <c r="D786" s="5" t="s">
        <v>85</v>
      </c>
      <c r="E786" s="5" t="s">
        <v>29</v>
      </c>
      <c r="F786" s="7">
        <v>20</v>
      </c>
      <c r="G786" s="7">
        <v>30</v>
      </c>
      <c r="H786" s="5" t="s">
        <v>1088</v>
      </c>
      <c r="I786" s="5" t="s">
        <v>108</v>
      </c>
      <c r="J786" s="5" t="s">
        <v>106</v>
      </c>
      <c r="K786" s="5" t="s">
        <v>6975</v>
      </c>
      <c r="L786" s="5" t="s">
        <v>6976</v>
      </c>
      <c r="M786" s="5" t="s">
        <v>37</v>
      </c>
      <c r="N786" s="5" t="s">
        <v>55</v>
      </c>
      <c r="O786" s="5"/>
      <c r="P786" s="5"/>
      <c r="Q786" s="5"/>
      <c r="R786" s="5"/>
      <c r="S786" s="5"/>
      <c r="T786" s="5"/>
      <c r="U786" s="5"/>
      <c r="V786" s="5"/>
      <c r="W786" s="5"/>
      <c r="X786" s="5"/>
      <c r="Y786" s="5"/>
      <c r="Z786" s="5"/>
      <c r="AA786" s="5"/>
      <c r="AB786" s="5"/>
      <c r="AC786" s="5"/>
    </row>
    <row r="787" spans="1:29" ht="21" customHeight="1">
      <c r="A787" s="5" t="s">
        <v>6979</v>
      </c>
      <c r="B787" s="5" t="s">
        <v>6980</v>
      </c>
      <c r="C787" s="5" t="s">
        <v>27</v>
      </c>
      <c r="D787" s="5" t="s">
        <v>85</v>
      </c>
      <c r="E787" s="5" t="s">
        <v>45</v>
      </c>
      <c r="F787" s="7">
        <v>20</v>
      </c>
      <c r="G787" s="7">
        <v>40</v>
      </c>
      <c r="H787" s="5" t="s">
        <v>2981</v>
      </c>
      <c r="I787" s="5" t="s">
        <v>66</v>
      </c>
      <c r="J787" s="5" t="s">
        <v>252</v>
      </c>
      <c r="K787" s="5" t="s">
        <v>6981</v>
      </c>
      <c r="L787" s="5" t="s">
        <v>6984</v>
      </c>
      <c r="M787" s="5" t="s">
        <v>100</v>
      </c>
      <c r="N787" s="5" t="s">
        <v>55</v>
      </c>
      <c r="O787" s="5"/>
      <c r="P787" s="5"/>
      <c r="Q787" s="5"/>
      <c r="R787" s="5"/>
      <c r="S787" s="5"/>
      <c r="T787" s="5"/>
      <c r="U787" s="5"/>
      <c r="V787" s="5"/>
      <c r="W787" s="5"/>
      <c r="X787" s="5"/>
      <c r="Y787" s="5"/>
      <c r="Z787" s="5"/>
      <c r="AA787" s="5"/>
      <c r="AB787" s="5"/>
      <c r="AC787" s="5"/>
    </row>
    <row r="788" spans="1:29" ht="21" customHeight="1">
      <c r="A788" s="5" t="s">
        <v>130</v>
      </c>
      <c r="B788" s="5" t="s">
        <v>4892</v>
      </c>
      <c r="C788" s="5" t="s">
        <v>170</v>
      </c>
      <c r="D788" s="5" t="s">
        <v>390</v>
      </c>
      <c r="E788" s="5" t="s">
        <v>29</v>
      </c>
      <c r="F788" s="7">
        <v>20</v>
      </c>
      <c r="G788" s="7">
        <v>25</v>
      </c>
      <c r="H788" s="5" t="s">
        <v>188</v>
      </c>
      <c r="I788" s="5" t="s">
        <v>108</v>
      </c>
      <c r="J788" s="5" t="s">
        <v>57</v>
      </c>
      <c r="K788" s="5" t="s">
        <v>6986</v>
      </c>
      <c r="L788" s="5" t="s">
        <v>6988</v>
      </c>
      <c r="M788" s="5" t="s">
        <v>53</v>
      </c>
      <c r="N788" s="5" t="s">
        <v>55</v>
      </c>
      <c r="O788" s="5"/>
      <c r="P788" s="5"/>
      <c r="Q788" s="5"/>
      <c r="R788" s="5"/>
      <c r="S788" s="5"/>
      <c r="T788" s="5"/>
      <c r="U788" s="5"/>
      <c r="V788" s="5"/>
      <c r="W788" s="5"/>
      <c r="X788" s="5"/>
      <c r="Y788" s="5"/>
      <c r="Z788" s="5"/>
      <c r="AA788" s="5"/>
      <c r="AB788" s="5"/>
      <c r="AC788" s="5"/>
    </row>
    <row r="789" spans="1:29" ht="21" customHeight="1">
      <c r="A789" s="5" t="s">
        <v>6991</v>
      </c>
      <c r="B789" s="5" t="s">
        <v>6992</v>
      </c>
      <c r="C789" s="5" t="s">
        <v>41</v>
      </c>
      <c r="D789" s="5" t="s">
        <v>47</v>
      </c>
      <c r="E789" s="5" t="s">
        <v>29</v>
      </c>
      <c r="F789" s="7">
        <v>20</v>
      </c>
      <c r="G789" s="7">
        <v>30</v>
      </c>
      <c r="H789" s="5" t="s">
        <v>1088</v>
      </c>
      <c r="I789" s="9" t="s">
        <v>47</v>
      </c>
      <c r="J789" s="5" t="s">
        <v>6273</v>
      </c>
      <c r="K789" s="5" t="s">
        <v>6994</v>
      </c>
      <c r="L789" s="5" t="s">
        <v>6996</v>
      </c>
      <c r="M789" s="5" t="s">
        <v>100</v>
      </c>
      <c r="N789" s="5" t="s">
        <v>55</v>
      </c>
      <c r="O789" s="5"/>
      <c r="P789" s="5"/>
      <c r="Q789" s="5"/>
      <c r="R789" s="5"/>
      <c r="S789" s="5"/>
      <c r="T789" s="5"/>
      <c r="U789" s="5"/>
      <c r="V789" s="5"/>
      <c r="W789" s="5"/>
      <c r="X789" s="5"/>
      <c r="Y789" s="5"/>
      <c r="Z789" s="5"/>
      <c r="AA789" s="5"/>
      <c r="AB789" s="5"/>
      <c r="AC789" s="5"/>
    </row>
    <row r="790" spans="1:29" ht="21" customHeight="1">
      <c r="A790" s="5" t="s">
        <v>6998</v>
      </c>
      <c r="B790" s="5" t="s">
        <v>6999</v>
      </c>
      <c r="C790" s="5" t="s">
        <v>41</v>
      </c>
      <c r="D790" s="5" t="s">
        <v>169</v>
      </c>
      <c r="E790" s="5" t="s">
        <v>45</v>
      </c>
      <c r="F790" s="7">
        <v>20</v>
      </c>
      <c r="G790" s="7">
        <v>30</v>
      </c>
      <c r="H790" s="5" t="s">
        <v>1088</v>
      </c>
      <c r="I790" s="9" t="s">
        <v>47</v>
      </c>
      <c r="J790" s="5" t="s">
        <v>1053</v>
      </c>
      <c r="K790" s="5" t="s">
        <v>7001</v>
      </c>
      <c r="L790" s="5" t="s">
        <v>7003</v>
      </c>
      <c r="M790" s="5" t="s">
        <v>53</v>
      </c>
      <c r="N790" s="5" t="s">
        <v>55</v>
      </c>
      <c r="O790" s="5"/>
      <c r="P790" s="5"/>
      <c r="Q790" s="5"/>
      <c r="R790" s="5"/>
      <c r="S790" s="5"/>
      <c r="T790" s="5"/>
      <c r="U790" s="5"/>
      <c r="V790" s="5"/>
      <c r="W790" s="5"/>
      <c r="X790" s="5"/>
      <c r="Y790" s="5"/>
      <c r="Z790" s="5"/>
      <c r="AA790" s="5"/>
      <c r="AB790" s="5"/>
      <c r="AC790" s="5"/>
    </row>
    <row r="791" spans="1:29" ht="21" customHeight="1">
      <c r="A791" s="5" t="s">
        <v>7007</v>
      </c>
      <c r="B791" s="5" t="s">
        <v>7008</v>
      </c>
      <c r="C791" s="5" t="s">
        <v>27</v>
      </c>
      <c r="D791" s="5" t="s">
        <v>47</v>
      </c>
      <c r="E791" s="5" t="s">
        <v>45</v>
      </c>
      <c r="F791" s="7">
        <v>20</v>
      </c>
      <c r="G791" s="7">
        <v>25</v>
      </c>
      <c r="H791" s="5" t="s">
        <v>188</v>
      </c>
      <c r="I791" s="9" t="s">
        <v>47</v>
      </c>
      <c r="J791" s="5" t="s">
        <v>57</v>
      </c>
      <c r="K791" s="5"/>
      <c r="L791" s="5"/>
      <c r="M791" s="5" t="s">
        <v>167</v>
      </c>
      <c r="N791" s="5"/>
      <c r="O791" s="5"/>
      <c r="P791" s="5"/>
      <c r="Q791" s="5"/>
      <c r="R791" s="5"/>
      <c r="S791" s="5"/>
      <c r="T791" s="5"/>
      <c r="U791" s="5"/>
      <c r="V791" s="5"/>
      <c r="W791" s="5"/>
      <c r="X791" s="5"/>
      <c r="Y791" s="5"/>
      <c r="Z791" s="5"/>
      <c r="AA791" s="5"/>
      <c r="AB791" s="5"/>
      <c r="AC791" s="5"/>
    </row>
    <row r="792" spans="1:29" ht="21" customHeight="1">
      <c r="A792" s="5" t="s">
        <v>6998</v>
      </c>
      <c r="B792" s="5" t="s">
        <v>7013</v>
      </c>
      <c r="C792" s="5" t="s">
        <v>170</v>
      </c>
      <c r="D792" s="5" t="s">
        <v>390</v>
      </c>
      <c r="E792" s="5" t="s">
        <v>45</v>
      </c>
      <c r="F792" s="7">
        <v>20</v>
      </c>
      <c r="G792" s="7">
        <v>30</v>
      </c>
      <c r="H792" s="5" t="s">
        <v>1088</v>
      </c>
      <c r="I792" s="5" t="s">
        <v>66</v>
      </c>
      <c r="J792" s="5" t="s">
        <v>706</v>
      </c>
      <c r="K792" s="5" t="s">
        <v>5940</v>
      </c>
      <c r="L792" s="5" t="s">
        <v>7021</v>
      </c>
      <c r="M792" s="5" t="s">
        <v>53</v>
      </c>
      <c r="N792" s="5" t="s">
        <v>55</v>
      </c>
      <c r="O792" s="5"/>
      <c r="P792" s="5"/>
      <c r="Q792" s="5"/>
      <c r="R792" s="5"/>
      <c r="S792" s="5"/>
      <c r="T792" s="5"/>
      <c r="U792" s="5"/>
      <c r="V792" s="5"/>
      <c r="W792" s="5"/>
      <c r="X792" s="5"/>
      <c r="Y792" s="5"/>
      <c r="Z792" s="5"/>
      <c r="AA792" s="5"/>
      <c r="AB792" s="5"/>
      <c r="AC792" s="5"/>
    </row>
    <row r="793" spans="1:29" ht="21" customHeight="1">
      <c r="A793" s="5" t="s">
        <v>7024</v>
      </c>
      <c r="B793" s="5" t="s">
        <v>7025</v>
      </c>
      <c r="C793" s="5" t="s">
        <v>27</v>
      </c>
      <c r="D793" s="5" t="s">
        <v>85</v>
      </c>
      <c r="E793" s="5" t="s">
        <v>45</v>
      </c>
      <c r="F793" s="7">
        <v>20</v>
      </c>
      <c r="G793" s="7">
        <v>25</v>
      </c>
      <c r="H793" s="5" t="s">
        <v>188</v>
      </c>
      <c r="I793" s="5" t="s">
        <v>66</v>
      </c>
      <c r="J793" s="5" t="s">
        <v>3697</v>
      </c>
      <c r="K793" s="5" t="s">
        <v>7028</v>
      </c>
      <c r="L793" s="5" t="s">
        <v>7029</v>
      </c>
      <c r="M793" s="5" t="s">
        <v>53</v>
      </c>
      <c r="N793" s="5" t="s">
        <v>55</v>
      </c>
      <c r="O793" s="5"/>
      <c r="P793" s="5"/>
      <c r="Q793" s="5"/>
      <c r="R793" s="5"/>
      <c r="S793" s="5"/>
      <c r="T793" s="5"/>
      <c r="U793" s="5"/>
      <c r="V793" s="5"/>
      <c r="W793" s="5"/>
      <c r="X793" s="5"/>
      <c r="Y793" s="5"/>
      <c r="Z793" s="5"/>
      <c r="AA793" s="5"/>
      <c r="AB793" s="5"/>
      <c r="AC793" s="5"/>
    </row>
    <row r="794" spans="1:29" ht="21" customHeight="1">
      <c r="A794" s="5" t="s">
        <v>7032</v>
      </c>
      <c r="B794" s="5" t="s">
        <v>7033</v>
      </c>
      <c r="C794" s="5" t="s">
        <v>20</v>
      </c>
      <c r="D794" s="5" t="s">
        <v>21</v>
      </c>
      <c r="E794" s="5" t="s">
        <v>45</v>
      </c>
      <c r="F794" s="7">
        <v>20</v>
      </c>
      <c r="G794" s="7">
        <v>50</v>
      </c>
      <c r="H794" s="5" t="s">
        <v>7036</v>
      </c>
      <c r="I794" s="5" t="s">
        <v>31</v>
      </c>
      <c r="J794" s="5" t="s">
        <v>76</v>
      </c>
      <c r="K794" s="5" t="s">
        <v>7037</v>
      </c>
      <c r="L794" s="5" t="s">
        <v>7038</v>
      </c>
      <c r="M794" s="5" t="s">
        <v>42</v>
      </c>
      <c r="N794" s="5" t="s">
        <v>405</v>
      </c>
      <c r="O794" s="5"/>
      <c r="P794" s="5"/>
      <c r="Q794" s="5"/>
      <c r="R794" s="5"/>
      <c r="S794" s="5"/>
      <c r="T794" s="5"/>
      <c r="U794" s="5"/>
      <c r="V794" s="5"/>
      <c r="W794" s="5"/>
      <c r="X794" s="5"/>
      <c r="Y794" s="5"/>
      <c r="Z794" s="5"/>
      <c r="AA794" s="5"/>
      <c r="AB794" s="5"/>
      <c r="AC794" s="5"/>
    </row>
    <row r="795" spans="1:29" ht="21" customHeight="1">
      <c r="A795" s="5" t="s">
        <v>7042</v>
      </c>
      <c r="B795" s="5" t="s">
        <v>7044</v>
      </c>
      <c r="C795" s="5" t="s">
        <v>20</v>
      </c>
      <c r="D795" s="5" t="s">
        <v>47</v>
      </c>
      <c r="E795" s="5" t="s">
        <v>45</v>
      </c>
      <c r="F795" s="7">
        <v>20</v>
      </c>
      <c r="G795" s="7">
        <v>25</v>
      </c>
      <c r="H795" s="5" t="s">
        <v>188</v>
      </c>
      <c r="I795" s="5" t="s">
        <v>108</v>
      </c>
      <c r="J795" s="5" t="s">
        <v>403</v>
      </c>
      <c r="K795" s="5" t="s">
        <v>7045</v>
      </c>
      <c r="L795" s="5" t="s">
        <v>7046</v>
      </c>
      <c r="M795" s="5" t="s">
        <v>53</v>
      </c>
      <c r="N795" s="5" t="s">
        <v>55</v>
      </c>
      <c r="O795" s="5"/>
      <c r="P795" s="5"/>
      <c r="Q795" s="5"/>
      <c r="R795" s="5"/>
      <c r="S795" s="5"/>
      <c r="T795" s="5"/>
      <c r="U795" s="5"/>
      <c r="V795" s="5"/>
      <c r="W795" s="5"/>
      <c r="X795" s="5"/>
      <c r="Y795" s="5"/>
      <c r="Z795" s="5"/>
      <c r="AA795" s="5"/>
      <c r="AB795" s="5"/>
      <c r="AC795" s="5"/>
    </row>
    <row r="796" spans="1:29" ht="21" customHeight="1">
      <c r="A796" s="5" t="s">
        <v>7049</v>
      </c>
      <c r="B796" s="5" t="s">
        <v>7051</v>
      </c>
      <c r="C796" s="5" t="s">
        <v>20</v>
      </c>
      <c r="D796" s="5" t="s">
        <v>47</v>
      </c>
      <c r="E796" s="5" t="s">
        <v>919</v>
      </c>
      <c r="F796" s="7">
        <v>20</v>
      </c>
      <c r="G796" s="7">
        <v>40</v>
      </c>
      <c r="H796" s="5" t="s">
        <v>2981</v>
      </c>
      <c r="I796" s="5" t="s">
        <v>125</v>
      </c>
      <c r="J796" s="5" t="s">
        <v>117</v>
      </c>
      <c r="K796" s="5" t="s">
        <v>7057</v>
      </c>
      <c r="L796" s="5" t="s">
        <v>7059</v>
      </c>
      <c r="M796" s="5" t="s">
        <v>37</v>
      </c>
      <c r="N796" s="5" t="s">
        <v>237</v>
      </c>
      <c r="O796" s="5"/>
      <c r="P796" s="5"/>
      <c r="Q796" s="5"/>
      <c r="R796" s="5"/>
      <c r="S796" s="5"/>
      <c r="T796" s="5"/>
      <c r="U796" s="5"/>
      <c r="V796" s="5"/>
      <c r="W796" s="5"/>
      <c r="X796" s="5"/>
      <c r="Y796" s="5"/>
      <c r="Z796" s="5"/>
      <c r="AA796" s="5"/>
      <c r="AB796" s="5"/>
      <c r="AC796" s="5"/>
    </row>
    <row r="797" spans="1:29" ht="21" customHeight="1">
      <c r="A797" s="5" t="s">
        <v>7062</v>
      </c>
      <c r="B797" s="5" t="s">
        <v>3637</v>
      </c>
      <c r="C797" s="5" t="s">
        <v>27</v>
      </c>
      <c r="D797" s="5" t="s">
        <v>105</v>
      </c>
      <c r="E797" s="5" t="s">
        <v>45</v>
      </c>
      <c r="F797" s="11">
        <v>21</v>
      </c>
      <c r="G797" s="11">
        <v>29</v>
      </c>
      <c r="H797" s="5" t="s">
        <v>2586</v>
      </c>
      <c r="I797" s="5" t="s">
        <v>462</v>
      </c>
      <c r="J797" s="5" t="s">
        <v>3639</v>
      </c>
      <c r="K797" s="5" t="s">
        <v>7065</v>
      </c>
      <c r="L797" s="5" t="s">
        <v>7066</v>
      </c>
      <c r="M797" s="5" t="s">
        <v>53</v>
      </c>
      <c r="N797" s="5" t="s">
        <v>44</v>
      </c>
      <c r="O797" s="5"/>
      <c r="P797" s="5"/>
      <c r="Q797" s="5"/>
      <c r="R797" s="5"/>
      <c r="S797" s="5"/>
      <c r="T797" s="5"/>
      <c r="U797" s="5"/>
      <c r="V797" s="5"/>
      <c r="W797" s="5"/>
      <c r="X797" s="5"/>
      <c r="Y797" s="5"/>
      <c r="Z797" s="5"/>
      <c r="AA797" s="5"/>
      <c r="AB797" s="5"/>
      <c r="AC797" s="5"/>
    </row>
    <row r="798" spans="1:29" ht="21" customHeight="1">
      <c r="A798" s="5" t="s">
        <v>654</v>
      </c>
      <c r="B798" s="5" t="s">
        <v>7069</v>
      </c>
      <c r="C798" s="5" t="s">
        <v>41</v>
      </c>
      <c r="D798" s="5" t="s">
        <v>94</v>
      </c>
      <c r="E798" s="5" t="s">
        <v>45</v>
      </c>
      <c r="F798" s="11">
        <v>21</v>
      </c>
      <c r="G798" s="11">
        <v>25</v>
      </c>
      <c r="H798" s="5" t="s">
        <v>3080</v>
      </c>
      <c r="I798" s="5" t="s">
        <v>108</v>
      </c>
      <c r="J798" s="5" t="s">
        <v>2287</v>
      </c>
      <c r="K798" s="5" t="s">
        <v>7072</v>
      </c>
      <c r="L798" s="5" t="s">
        <v>7074</v>
      </c>
      <c r="M798" s="5" t="s">
        <v>100</v>
      </c>
      <c r="N798" s="5" t="s">
        <v>55</v>
      </c>
      <c r="O798" s="5"/>
      <c r="P798" s="5"/>
      <c r="Q798" s="5"/>
      <c r="R798" s="5"/>
      <c r="S798" s="5"/>
      <c r="T798" s="5"/>
      <c r="U798" s="5"/>
      <c r="V798" s="5"/>
      <c r="W798" s="5"/>
      <c r="X798" s="5"/>
      <c r="Y798" s="5"/>
      <c r="Z798" s="5"/>
      <c r="AA798" s="5"/>
      <c r="AB798" s="5"/>
      <c r="AC798" s="5"/>
    </row>
    <row r="799" spans="1:29" ht="21" customHeight="1">
      <c r="A799" s="5" t="s">
        <v>7075</v>
      </c>
      <c r="B799" s="5" t="s">
        <v>7076</v>
      </c>
      <c r="C799" s="5" t="s">
        <v>20</v>
      </c>
      <c r="D799" s="5" t="s">
        <v>21</v>
      </c>
      <c r="E799" s="5" t="s">
        <v>45</v>
      </c>
      <c r="F799" s="11">
        <v>23</v>
      </c>
      <c r="G799" s="11">
        <v>35</v>
      </c>
      <c r="H799" s="5" t="s">
        <v>7077</v>
      </c>
      <c r="I799" s="5" t="s">
        <v>108</v>
      </c>
      <c r="J799" s="5" t="s">
        <v>7078</v>
      </c>
      <c r="K799" s="5" t="s">
        <v>7079</v>
      </c>
      <c r="L799" s="5" t="s">
        <v>7081</v>
      </c>
      <c r="M799" s="5" t="s">
        <v>167</v>
      </c>
      <c r="N799" s="5" t="s">
        <v>89</v>
      </c>
      <c r="O799" s="5"/>
      <c r="P799" s="5"/>
      <c r="Q799" s="5"/>
      <c r="R799" s="5"/>
      <c r="S799" s="5"/>
      <c r="T799" s="5"/>
      <c r="U799" s="5"/>
      <c r="V799" s="5"/>
      <c r="W799" s="5"/>
      <c r="X799" s="5"/>
      <c r="Y799" s="5"/>
      <c r="Z799" s="5"/>
      <c r="AA799" s="5"/>
      <c r="AB799" s="5"/>
      <c r="AC799" s="5"/>
    </row>
    <row r="800" spans="1:29" ht="21" customHeight="1">
      <c r="A800" s="5" t="s">
        <v>130</v>
      </c>
      <c r="B800" s="5" t="s">
        <v>7086</v>
      </c>
      <c r="C800" s="5" t="s">
        <v>27</v>
      </c>
      <c r="D800" s="5" t="s">
        <v>85</v>
      </c>
      <c r="E800" s="5" t="s">
        <v>45</v>
      </c>
      <c r="F800" s="7">
        <v>23</v>
      </c>
      <c r="G800" s="7">
        <v>27</v>
      </c>
      <c r="H800" s="5" t="s">
        <v>1261</v>
      </c>
      <c r="I800" s="5" t="s">
        <v>108</v>
      </c>
      <c r="J800" s="5" t="s">
        <v>516</v>
      </c>
      <c r="K800" s="5" t="s">
        <v>7088</v>
      </c>
      <c r="L800" s="5" t="s">
        <v>7091</v>
      </c>
      <c r="M800" s="5" t="s">
        <v>167</v>
      </c>
      <c r="N800" s="5" t="s">
        <v>38</v>
      </c>
      <c r="O800" s="5"/>
      <c r="P800" s="5"/>
      <c r="Q800" s="5"/>
      <c r="R800" s="5"/>
      <c r="S800" s="5"/>
      <c r="T800" s="5"/>
      <c r="U800" s="5"/>
      <c r="V800" s="5"/>
      <c r="W800" s="5"/>
      <c r="X800" s="5"/>
      <c r="Y800" s="5"/>
      <c r="Z800" s="5"/>
      <c r="AA800" s="5"/>
      <c r="AB800" s="5"/>
      <c r="AC800" s="5"/>
    </row>
    <row r="801" spans="1:29" ht="21" customHeight="1">
      <c r="A801" s="5" t="s">
        <v>7093</v>
      </c>
      <c r="B801" s="5" t="s">
        <v>7094</v>
      </c>
      <c r="C801" s="5" t="s">
        <v>27</v>
      </c>
      <c r="D801" s="5" t="s">
        <v>80</v>
      </c>
      <c r="E801" s="5" t="s">
        <v>45</v>
      </c>
      <c r="F801" s="7">
        <v>24</v>
      </c>
      <c r="G801" s="7">
        <v>35</v>
      </c>
      <c r="H801" s="5" t="s">
        <v>7095</v>
      </c>
      <c r="I801" s="9" t="s">
        <v>47</v>
      </c>
      <c r="J801" s="5" t="s">
        <v>2924</v>
      </c>
      <c r="K801" s="5" t="s">
        <v>7096</v>
      </c>
      <c r="L801" s="5" t="s">
        <v>7097</v>
      </c>
      <c r="M801" s="5" t="s">
        <v>37</v>
      </c>
      <c r="N801" s="5" t="s">
        <v>55</v>
      </c>
      <c r="O801" s="5"/>
      <c r="P801" s="5"/>
      <c r="Q801" s="5"/>
      <c r="R801" s="5"/>
      <c r="S801" s="5"/>
      <c r="T801" s="5"/>
      <c r="U801" s="5"/>
      <c r="V801" s="5"/>
      <c r="W801" s="5"/>
      <c r="X801" s="5"/>
      <c r="Y801" s="5"/>
      <c r="Z801" s="5"/>
      <c r="AA801" s="5"/>
      <c r="AB801" s="5"/>
      <c r="AC801" s="5"/>
    </row>
    <row r="802" spans="1:29" ht="21" customHeight="1">
      <c r="A802" s="5" t="s">
        <v>7099</v>
      </c>
      <c r="B802" s="5" t="s">
        <v>7100</v>
      </c>
      <c r="C802" s="5" t="s">
        <v>27</v>
      </c>
      <c r="D802" s="5" t="s">
        <v>85</v>
      </c>
      <c r="E802" s="5" t="s">
        <v>45</v>
      </c>
      <c r="F802" s="11">
        <v>25</v>
      </c>
      <c r="G802" s="11">
        <v>33</v>
      </c>
      <c r="H802" s="5" t="s">
        <v>327</v>
      </c>
      <c r="I802" s="5" t="s">
        <v>125</v>
      </c>
      <c r="J802" s="5" t="s">
        <v>663</v>
      </c>
      <c r="K802" s="5" t="s">
        <v>7105</v>
      </c>
      <c r="L802" s="5" t="s">
        <v>7108</v>
      </c>
      <c r="M802" s="5" t="s">
        <v>53</v>
      </c>
      <c r="N802" s="5" t="s">
        <v>271</v>
      </c>
      <c r="O802" s="5"/>
      <c r="P802" s="5"/>
      <c r="Q802" s="5"/>
      <c r="R802" s="5"/>
      <c r="S802" s="5"/>
      <c r="T802" s="5"/>
      <c r="U802" s="5"/>
      <c r="V802" s="5"/>
      <c r="W802" s="5"/>
      <c r="X802" s="5"/>
      <c r="Y802" s="5"/>
      <c r="Z802" s="5"/>
      <c r="AA802" s="5"/>
      <c r="AB802" s="5"/>
      <c r="AC802" s="5"/>
    </row>
    <row r="803" spans="1:29" ht="21" customHeight="1">
      <c r="A803" s="5" t="s">
        <v>7110</v>
      </c>
      <c r="B803" s="5" t="s">
        <v>7111</v>
      </c>
      <c r="C803" s="5" t="s">
        <v>27</v>
      </c>
      <c r="D803" s="5" t="s">
        <v>212</v>
      </c>
      <c r="E803" s="5" t="s">
        <v>919</v>
      </c>
      <c r="F803" s="11">
        <v>25</v>
      </c>
      <c r="G803" s="11">
        <v>42</v>
      </c>
      <c r="H803" s="5" t="s">
        <v>1407</v>
      </c>
      <c r="I803" s="5" t="s">
        <v>66</v>
      </c>
      <c r="J803" s="5" t="s">
        <v>224</v>
      </c>
      <c r="K803" s="5" t="s">
        <v>7112</v>
      </c>
      <c r="L803" s="5" t="s">
        <v>7113</v>
      </c>
      <c r="M803" s="5" t="s">
        <v>53</v>
      </c>
      <c r="N803" s="5" t="s">
        <v>55</v>
      </c>
      <c r="O803" s="5"/>
      <c r="P803" s="5"/>
      <c r="Q803" s="5"/>
      <c r="R803" s="5"/>
      <c r="S803" s="5"/>
      <c r="T803" s="5"/>
      <c r="U803" s="5"/>
      <c r="V803" s="5"/>
      <c r="W803" s="5"/>
      <c r="X803" s="5"/>
      <c r="Y803" s="5"/>
      <c r="Z803" s="5"/>
      <c r="AA803" s="5"/>
      <c r="AB803" s="5"/>
      <c r="AC803" s="5"/>
    </row>
    <row r="804" spans="1:29" ht="21" customHeight="1">
      <c r="A804" s="5" t="s">
        <v>7114</v>
      </c>
      <c r="B804" s="5" t="s">
        <v>7115</v>
      </c>
      <c r="C804" s="5" t="s">
        <v>41</v>
      </c>
      <c r="D804" s="5" t="s">
        <v>448</v>
      </c>
      <c r="E804" s="5" t="s">
        <v>45</v>
      </c>
      <c r="F804" s="7">
        <v>25</v>
      </c>
      <c r="G804" s="7">
        <v>30</v>
      </c>
      <c r="H804" s="5" t="s">
        <v>2537</v>
      </c>
      <c r="I804" s="5" t="s">
        <v>108</v>
      </c>
      <c r="J804" s="5" t="s">
        <v>224</v>
      </c>
      <c r="K804" s="5" t="s">
        <v>7117</v>
      </c>
      <c r="L804" s="5" t="s">
        <v>7118</v>
      </c>
      <c r="M804" s="5" t="s">
        <v>37</v>
      </c>
      <c r="N804" s="5" t="s">
        <v>55</v>
      </c>
      <c r="O804" s="5"/>
      <c r="P804" s="5"/>
      <c r="Q804" s="5"/>
      <c r="R804" s="5"/>
      <c r="S804" s="5"/>
      <c r="T804" s="5"/>
      <c r="U804" s="5"/>
      <c r="V804" s="5"/>
      <c r="W804" s="5"/>
      <c r="X804" s="5"/>
      <c r="Y804" s="5"/>
      <c r="Z804" s="5"/>
      <c r="AA804" s="5"/>
      <c r="AB804" s="5"/>
      <c r="AC804" s="5"/>
    </row>
    <row r="805" spans="1:29" ht="21" customHeight="1">
      <c r="A805" s="5" t="s">
        <v>7121</v>
      </c>
      <c r="B805" s="5" t="s">
        <v>7122</v>
      </c>
      <c r="C805" s="5" t="s">
        <v>27</v>
      </c>
      <c r="D805" s="5" t="s">
        <v>105</v>
      </c>
      <c r="E805" s="5" t="s">
        <v>45</v>
      </c>
      <c r="F805" s="7">
        <v>25</v>
      </c>
      <c r="G805" s="7">
        <v>30</v>
      </c>
      <c r="H805" s="5" t="s">
        <v>2537</v>
      </c>
      <c r="I805" s="5" t="s">
        <v>108</v>
      </c>
      <c r="J805" s="5" t="s">
        <v>87</v>
      </c>
      <c r="K805" s="5" t="s">
        <v>321</v>
      </c>
      <c r="L805" s="5" t="s">
        <v>7125</v>
      </c>
      <c r="M805" s="5" t="s">
        <v>100</v>
      </c>
      <c r="N805" s="5" t="s">
        <v>38</v>
      </c>
      <c r="O805" s="5"/>
      <c r="P805" s="5"/>
      <c r="Q805" s="5"/>
      <c r="R805" s="5"/>
      <c r="S805" s="5"/>
      <c r="T805" s="5"/>
      <c r="U805" s="5"/>
      <c r="V805" s="5"/>
      <c r="W805" s="5"/>
      <c r="X805" s="5"/>
      <c r="Y805" s="5"/>
      <c r="Z805" s="5"/>
      <c r="AA805" s="5"/>
      <c r="AB805" s="5"/>
      <c r="AC805" s="5"/>
    </row>
    <row r="806" spans="1:29" ht="21" customHeight="1">
      <c r="A806" s="5" t="s">
        <v>116</v>
      </c>
      <c r="B806" s="5" t="s">
        <v>5557</v>
      </c>
      <c r="C806" s="5" t="s">
        <v>27</v>
      </c>
      <c r="D806" s="5" t="s">
        <v>54</v>
      </c>
      <c r="E806" s="5" t="s">
        <v>45</v>
      </c>
      <c r="F806" s="7">
        <v>25</v>
      </c>
      <c r="G806" s="7">
        <v>30</v>
      </c>
      <c r="H806" s="5" t="s">
        <v>2537</v>
      </c>
      <c r="I806" s="5" t="s">
        <v>108</v>
      </c>
      <c r="J806" s="5" t="s">
        <v>883</v>
      </c>
      <c r="K806" s="5" t="s">
        <v>7130</v>
      </c>
      <c r="L806" s="5" t="s">
        <v>7131</v>
      </c>
      <c r="M806" s="5" t="s">
        <v>53</v>
      </c>
      <c r="N806" s="5" t="s">
        <v>55</v>
      </c>
      <c r="O806" s="5"/>
      <c r="P806" s="5"/>
      <c r="Q806" s="5"/>
      <c r="R806" s="5"/>
      <c r="S806" s="5"/>
      <c r="T806" s="5"/>
      <c r="U806" s="5"/>
      <c r="V806" s="5"/>
      <c r="W806" s="5"/>
      <c r="X806" s="5"/>
      <c r="Y806" s="5"/>
      <c r="Z806" s="5"/>
      <c r="AA806" s="5"/>
      <c r="AB806" s="5"/>
      <c r="AC806" s="5"/>
    </row>
    <row r="807" spans="1:29" ht="21" customHeight="1">
      <c r="A807" s="5" t="s">
        <v>7138</v>
      </c>
      <c r="B807" s="5" t="s">
        <v>7139</v>
      </c>
      <c r="C807" s="5" t="s">
        <v>27</v>
      </c>
      <c r="D807" s="5" t="s">
        <v>47</v>
      </c>
      <c r="E807" s="5" t="s">
        <v>45</v>
      </c>
      <c r="F807" s="7">
        <v>25</v>
      </c>
      <c r="G807" s="7">
        <v>30</v>
      </c>
      <c r="H807" s="5" t="s">
        <v>2537</v>
      </c>
      <c r="I807" s="9" t="s">
        <v>47</v>
      </c>
      <c r="J807" s="5" t="s">
        <v>7141</v>
      </c>
      <c r="K807" s="5" t="s">
        <v>7143</v>
      </c>
      <c r="L807" s="5" t="s">
        <v>7145</v>
      </c>
      <c r="M807" s="5" t="s">
        <v>37</v>
      </c>
      <c r="N807" s="5" t="s">
        <v>89</v>
      </c>
      <c r="O807" s="5"/>
      <c r="P807" s="5"/>
      <c r="Q807" s="5"/>
      <c r="R807" s="5"/>
      <c r="S807" s="5"/>
      <c r="T807" s="5"/>
      <c r="U807" s="5"/>
      <c r="V807" s="5"/>
      <c r="W807" s="5"/>
      <c r="X807" s="5"/>
      <c r="Y807" s="5"/>
      <c r="Z807" s="5"/>
      <c r="AA807" s="5"/>
      <c r="AB807" s="5"/>
      <c r="AC807" s="5"/>
    </row>
    <row r="808" spans="1:29" ht="21" customHeight="1">
      <c r="A808" s="5" t="s">
        <v>7148</v>
      </c>
      <c r="B808" s="5" t="s">
        <v>5620</v>
      </c>
      <c r="C808" s="5" t="s">
        <v>170</v>
      </c>
      <c r="D808" s="5" t="s">
        <v>47</v>
      </c>
      <c r="E808" s="5" t="s">
        <v>45</v>
      </c>
      <c r="F808" s="7">
        <v>25</v>
      </c>
      <c r="G808" s="7">
        <v>50</v>
      </c>
      <c r="H808" s="5" t="s">
        <v>7149</v>
      </c>
      <c r="I808" s="5" t="s">
        <v>31</v>
      </c>
      <c r="J808" s="5" t="s">
        <v>117</v>
      </c>
      <c r="K808" s="5" t="s">
        <v>7151</v>
      </c>
      <c r="L808" s="5"/>
      <c r="M808" s="5" t="s">
        <v>1599</v>
      </c>
      <c r="N808" s="5" t="s">
        <v>55</v>
      </c>
      <c r="O808" s="5"/>
      <c r="P808" s="5"/>
      <c r="Q808" s="5"/>
      <c r="R808" s="5"/>
      <c r="S808" s="5"/>
      <c r="T808" s="5"/>
      <c r="U808" s="5"/>
      <c r="V808" s="5"/>
      <c r="W808" s="5"/>
      <c r="X808" s="5"/>
      <c r="Y808" s="5"/>
      <c r="Z808" s="5"/>
      <c r="AA808" s="5"/>
      <c r="AB808" s="5"/>
      <c r="AC808" s="5"/>
    </row>
    <row r="809" spans="1:29" ht="21" customHeight="1">
      <c r="A809" s="5" t="s">
        <v>7024</v>
      </c>
      <c r="B809" s="5" t="s">
        <v>7157</v>
      </c>
      <c r="C809" s="5" t="s">
        <v>27</v>
      </c>
      <c r="D809" s="5" t="s">
        <v>85</v>
      </c>
      <c r="E809" s="5" t="s">
        <v>919</v>
      </c>
      <c r="F809" s="7">
        <v>25</v>
      </c>
      <c r="G809" s="7">
        <v>40</v>
      </c>
      <c r="H809" s="5" t="s">
        <v>7158</v>
      </c>
      <c r="I809" s="9" t="s">
        <v>47</v>
      </c>
      <c r="J809" s="5" t="s">
        <v>4517</v>
      </c>
      <c r="K809" s="5" t="s">
        <v>7161</v>
      </c>
      <c r="L809" s="5" t="s">
        <v>7162</v>
      </c>
      <c r="M809" s="5" t="s">
        <v>37</v>
      </c>
      <c r="N809" s="5" t="s">
        <v>38</v>
      </c>
      <c r="O809" s="5"/>
      <c r="P809" s="5"/>
      <c r="Q809" s="5"/>
      <c r="R809" s="5"/>
      <c r="S809" s="5"/>
      <c r="T809" s="5"/>
      <c r="U809" s="5"/>
      <c r="V809" s="5"/>
      <c r="W809" s="5"/>
      <c r="X809" s="5"/>
      <c r="Y809" s="5"/>
      <c r="Z809" s="5"/>
      <c r="AA809" s="5"/>
      <c r="AB809" s="5"/>
      <c r="AC809" s="5"/>
    </row>
    <row r="810" spans="1:29" ht="21" customHeight="1">
      <c r="A810" s="5" t="s">
        <v>130</v>
      </c>
      <c r="B810" s="5" t="s">
        <v>6539</v>
      </c>
      <c r="C810" s="5" t="s">
        <v>41</v>
      </c>
      <c r="D810" s="5" t="s">
        <v>94</v>
      </c>
      <c r="E810" s="5" t="s">
        <v>45</v>
      </c>
      <c r="F810" s="7">
        <v>25</v>
      </c>
      <c r="G810" s="7">
        <v>30</v>
      </c>
      <c r="H810" s="5" t="s">
        <v>2537</v>
      </c>
      <c r="I810" s="5" t="s">
        <v>66</v>
      </c>
      <c r="J810" s="5" t="s">
        <v>117</v>
      </c>
      <c r="K810" s="5" t="s">
        <v>6543</v>
      </c>
      <c r="L810" s="5" t="s">
        <v>7168</v>
      </c>
      <c r="M810" s="5" t="s">
        <v>53</v>
      </c>
      <c r="N810" s="5" t="s">
        <v>55</v>
      </c>
      <c r="O810" s="5"/>
      <c r="P810" s="5"/>
      <c r="Q810" s="5"/>
      <c r="R810" s="5"/>
      <c r="S810" s="5"/>
      <c r="T810" s="5"/>
      <c r="U810" s="5"/>
      <c r="V810" s="5"/>
      <c r="W810" s="5"/>
      <c r="X810" s="5"/>
      <c r="Y810" s="5"/>
      <c r="Z810" s="5"/>
      <c r="AA810" s="5"/>
      <c r="AB810" s="5"/>
      <c r="AC810" s="5"/>
    </row>
    <row r="811" spans="1:29" ht="21" customHeight="1">
      <c r="A811" s="5" t="s">
        <v>7170</v>
      </c>
      <c r="B811" s="5" t="s">
        <v>4512</v>
      </c>
      <c r="C811" s="5" t="s">
        <v>41</v>
      </c>
      <c r="D811" s="5" t="s">
        <v>114</v>
      </c>
      <c r="E811" s="5" t="s">
        <v>45</v>
      </c>
      <c r="F811" s="7">
        <v>25</v>
      </c>
      <c r="G811" s="7">
        <v>29</v>
      </c>
      <c r="H811" s="5" t="s">
        <v>7174</v>
      </c>
      <c r="I811" s="5" t="s">
        <v>66</v>
      </c>
      <c r="J811" s="5" t="s">
        <v>106</v>
      </c>
      <c r="K811" s="5" t="s">
        <v>7175</v>
      </c>
      <c r="L811" s="5"/>
      <c r="M811" s="5" t="s">
        <v>167</v>
      </c>
      <c r="N811" s="5" t="s">
        <v>237</v>
      </c>
      <c r="O811" s="5"/>
      <c r="P811" s="5"/>
      <c r="Q811" s="5"/>
      <c r="R811" s="5"/>
      <c r="S811" s="5"/>
      <c r="T811" s="5"/>
      <c r="U811" s="5"/>
      <c r="V811" s="5"/>
      <c r="W811" s="5"/>
      <c r="X811" s="5"/>
      <c r="Y811" s="5"/>
      <c r="Z811" s="5"/>
      <c r="AA811" s="5"/>
      <c r="AB811" s="5"/>
      <c r="AC811" s="5"/>
    </row>
    <row r="812" spans="1:29" ht="21" customHeight="1">
      <c r="A812" s="5" t="s">
        <v>130</v>
      </c>
      <c r="B812" s="5" t="s">
        <v>7179</v>
      </c>
      <c r="C812" s="5" t="s">
        <v>27</v>
      </c>
      <c r="D812" s="5" t="s">
        <v>75</v>
      </c>
      <c r="E812" s="5" t="s">
        <v>45</v>
      </c>
      <c r="F812" s="7">
        <v>25</v>
      </c>
      <c r="G812" s="7">
        <v>30</v>
      </c>
      <c r="H812" s="5" t="s">
        <v>2537</v>
      </c>
      <c r="I812" s="5" t="s">
        <v>108</v>
      </c>
      <c r="J812" s="5" t="s">
        <v>4611</v>
      </c>
      <c r="K812" s="5"/>
      <c r="L812" s="5"/>
      <c r="M812" s="5" t="s">
        <v>53</v>
      </c>
      <c r="N812" s="5" t="s">
        <v>44</v>
      </c>
      <c r="O812" s="5"/>
      <c r="P812" s="5"/>
      <c r="Q812" s="5"/>
      <c r="R812" s="5"/>
      <c r="S812" s="5"/>
      <c r="T812" s="5"/>
      <c r="U812" s="5"/>
      <c r="V812" s="5"/>
      <c r="W812" s="5"/>
      <c r="X812" s="5"/>
      <c r="Y812" s="5"/>
      <c r="Z812" s="5"/>
      <c r="AA812" s="5"/>
      <c r="AB812" s="5"/>
      <c r="AC812" s="5"/>
    </row>
    <row r="813" spans="1:29" ht="21" customHeight="1">
      <c r="A813" s="5" t="s">
        <v>7182</v>
      </c>
      <c r="B813" s="5" t="s">
        <v>7183</v>
      </c>
      <c r="C813" s="5" t="s">
        <v>27</v>
      </c>
      <c r="D813" s="5" t="s">
        <v>105</v>
      </c>
      <c r="E813" s="5" t="s">
        <v>45</v>
      </c>
      <c r="F813" s="7">
        <v>25</v>
      </c>
      <c r="G813" s="7">
        <v>30</v>
      </c>
      <c r="H813" s="5" t="s">
        <v>2537</v>
      </c>
      <c r="I813" s="9" t="s">
        <v>47</v>
      </c>
      <c r="J813" s="5" t="s">
        <v>126</v>
      </c>
      <c r="K813" s="5" t="s">
        <v>7187</v>
      </c>
      <c r="L813" s="5" t="s">
        <v>7188</v>
      </c>
      <c r="M813" s="5" t="s">
        <v>53</v>
      </c>
      <c r="N813" s="5" t="s">
        <v>55</v>
      </c>
      <c r="O813" s="5"/>
      <c r="P813" s="5"/>
      <c r="Q813" s="5"/>
      <c r="R813" s="5"/>
      <c r="S813" s="5"/>
      <c r="T813" s="5"/>
      <c r="U813" s="5"/>
      <c r="V813" s="5"/>
      <c r="W813" s="5"/>
      <c r="X813" s="5"/>
      <c r="Y813" s="5"/>
      <c r="Z813" s="5"/>
      <c r="AA813" s="5"/>
      <c r="AB813" s="5"/>
      <c r="AC813" s="5"/>
    </row>
    <row r="814" spans="1:29" ht="21" customHeight="1">
      <c r="A814" s="5" t="s">
        <v>7192</v>
      </c>
      <c r="B814" s="5" t="s">
        <v>7193</v>
      </c>
      <c r="C814" s="5" t="s">
        <v>27</v>
      </c>
      <c r="D814" s="5" t="s">
        <v>85</v>
      </c>
      <c r="E814" s="5" t="s">
        <v>45</v>
      </c>
      <c r="F814" s="7">
        <v>25</v>
      </c>
      <c r="G814" s="7">
        <v>35</v>
      </c>
      <c r="H814" s="5" t="s">
        <v>2912</v>
      </c>
      <c r="I814" s="5" t="s">
        <v>462</v>
      </c>
      <c r="J814" s="5" t="s">
        <v>57</v>
      </c>
      <c r="K814" s="5" t="s">
        <v>7195</v>
      </c>
      <c r="L814" s="5" t="s">
        <v>7200</v>
      </c>
      <c r="M814" s="5" t="s">
        <v>37</v>
      </c>
      <c r="N814" s="5" t="s">
        <v>237</v>
      </c>
      <c r="O814" s="5"/>
      <c r="P814" s="5"/>
      <c r="Q814" s="5"/>
      <c r="R814" s="5"/>
      <c r="S814" s="5"/>
      <c r="T814" s="5"/>
      <c r="U814" s="5"/>
      <c r="V814" s="5"/>
      <c r="W814" s="5"/>
      <c r="X814" s="5"/>
      <c r="Y814" s="5"/>
      <c r="Z814" s="5"/>
      <c r="AA814" s="5"/>
      <c r="AB814" s="5"/>
      <c r="AC814" s="5"/>
    </row>
    <row r="815" spans="1:29" ht="21" customHeight="1">
      <c r="A815" s="5" t="s">
        <v>7205</v>
      </c>
      <c r="B815" s="5" t="s">
        <v>7207</v>
      </c>
      <c r="C815" s="5" t="s">
        <v>41</v>
      </c>
      <c r="D815" s="5" t="s">
        <v>94</v>
      </c>
      <c r="E815" s="5" t="s">
        <v>45</v>
      </c>
      <c r="F815" s="7">
        <v>25</v>
      </c>
      <c r="G815" s="7">
        <v>30</v>
      </c>
      <c r="H815" s="5" t="s">
        <v>2537</v>
      </c>
      <c r="I815" s="5" t="s">
        <v>108</v>
      </c>
      <c r="J815" s="5" t="s">
        <v>87</v>
      </c>
      <c r="K815" s="5"/>
      <c r="L815" s="5" t="s">
        <v>7211</v>
      </c>
      <c r="M815" s="5" t="s">
        <v>53</v>
      </c>
      <c r="N815" s="5" t="s">
        <v>55</v>
      </c>
      <c r="O815" s="5"/>
      <c r="P815" s="5"/>
      <c r="Q815" s="5"/>
      <c r="R815" s="5"/>
      <c r="S815" s="5"/>
      <c r="T815" s="5"/>
      <c r="U815" s="5"/>
      <c r="V815" s="5"/>
      <c r="W815" s="5"/>
      <c r="X815" s="5"/>
      <c r="Y815" s="5"/>
      <c r="Z815" s="5"/>
      <c r="AA815" s="5"/>
      <c r="AB815" s="5"/>
      <c r="AC815" s="5"/>
    </row>
    <row r="816" spans="1:29" ht="21" customHeight="1">
      <c r="A816" s="5" t="s">
        <v>1099</v>
      </c>
      <c r="B816" s="5" t="s">
        <v>7214</v>
      </c>
      <c r="C816" s="5" t="s">
        <v>27</v>
      </c>
      <c r="D816" s="5" t="s">
        <v>85</v>
      </c>
      <c r="E816" s="5" t="s">
        <v>45</v>
      </c>
      <c r="F816" s="7">
        <v>25</v>
      </c>
      <c r="G816" s="7">
        <v>30</v>
      </c>
      <c r="H816" s="5" t="s">
        <v>2537</v>
      </c>
      <c r="I816" s="5" t="s">
        <v>66</v>
      </c>
      <c r="J816" s="5" t="s">
        <v>57</v>
      </c>
      <c r="K816" s="5" t="s">
        <v>7217</v>
      </c>
      <c r="L816" s="5" t="s">
        <v>7218</v>
      </c>
      <c r="M816" s="5" t="s">
        <v>42</v>
      </c>
      <c r="N816" s="5" t="s">
        <v>237</v>
      </c>
      <c r="O816" s="5"/>
      <c r="P816" s="5"/>
      <c r="Q816" s="5"/>
      <c r="R816" s="5"/>
      <c r="S816" s="5"/>
      <c r="T816" s="5"/>
      <c r="U816" s="5"/>
      <c r="V816" s="5"/>
      <c r="W816" s="5"/>
      <c r="X816" s="5"/>
      <c r="Y816" s="5"/>
      <c r="Z816" s="5"/>
      <c r="AA816" s="5"/>
      <c r="AB816" s="5"/>
      <c r="AC816" s="5"/>
    </row>
    <row r="817" spans="1:29" ht="21" customHeight="1">
      <c r="A817" s="5" t="s">
        <v>7221</v>
      </c>
      <c r="B817" s="5" t="s">
        <v>7223</v>
      </c>
      <c r="C817" s="5" t="s">
        <v>170</v>
      </c>
      <c r="D817" s="5" t="s">
        <v>47</v>
      </c>
      <c r="E817" s="5" t="s">
        <v>45</v>
      </c>
      <c r="F817" s="7">
        <v>25</v>
      </c>
      <c r="G817" s="7">
        <v>30</v>
      </c>
      <c r="H817" s="5" t="s">
        <v>2537</v>
      </c>
      <c r="I817" s="5" t="s">
        <v>66</v>
      </c>
      <c r="J817" s="5" t="s">
        <v>57</v>
      </c>
      <c r="K817" s="5" t="s">
        <v>7226</v>
      </c>
      <c r="L817" s="5" t="s">
        <v>7227</v>
      </c>
      <c r="M817" s="5" t="s">
        <v>37</v>
      </c>
      <c r="N817" s="5" t="s">
        <v>55</v>
      </c>
      <c r="O817" s="5"/>
      <c r="P817" s="5"/>
      <c r="Q817" s="5"/>
      <c r="R817" s="5"/>
      <c r="S817" s="5"/>
      <c r="T817" s="5"/>
      <c r="U817" s="5"/>
      <c r="V817" s="5"/>
      <c r="W817" s="5"/>
      <c r="X817" s="5"/>
      <c r="Y817" s="5"/>
      <c r="Z817" s="5"/>
      <c r="AA817" s="5"/>
      <c r="AB817" s="5"/>
      <c r="AC817" s="5"/>
    </row>
    <row r="818" spans="1:29" ht="21" customHeight="1">
      <c r="A818" s="5" t="s">
        <v>7231</v>
      </c>
      <c r="B818" s="5" t="s">
        <v>7232</v>
      </c>
      <c r="C818" s="5" t="s">
        <v>170</v>
      </c>
      <c r="D818" s="5" t="s">
        <v>435</v>
      </c>
      <c r="E818" s="5" t="s">
        <v>45</v>
      </c>
      <c r="F818" s="7">
        <v>25</v>
      </c>
      <c r="G818" s="7">
        <v>30</v>
      </c>
      <c r="H818" s="5" t="s">
        <v>2537</v>
      </c>
      <c r="I818" s="5" t="s">
        <v>108</v>
      </c>
      <c r="J818" s="5" t="s">
        <v>68</v>
      </c>
      <c r="K818" s="5" t="s">
        <v>7234</v>
      </c>
      <c r="L818" s="5" t="s">
        <v>7235</v>
      </c>
      <c r="M818" s="5" t="s">
        <v>53</v>
      </c>
      <c r="N818" s="5" t="s">
        <v>55</v>
      </c>
      <c r="O818" s="5"/>
      <c r="P818" s="5"/>
      <c r="Q818" s="5"/>
      <c r="R818" s="5"/>
      <c r="S818" s="5"/>
      <c r="T818" s="5"/>
      <c r="U818" s="5"/>
      <c r="V818" s="5"/>
      <c r="W818" s="5"/>
      <c r="X818" s="5"/>
      <c r="Y818" s="5"/>
      <c r="Z818" s="5"/>
      <c r="AA818" s="5"/>
      <c r="AB818" s="5"/>
      <c r="AC818" s="5"/>
    </row>
    <row r="819" spans="1:29" ht="21" customHeight="1">
      <c r="A819" s="5" t="s">
        <v>7237</v>
      </c>
      <c r="B819" s="5" t="s">
        <v>7238</v>
      </c>
      <c r="C819" s="5" t="s">
        <v>20</v>
      </c>
      <c r="D819" s="5" t="s">
        <v>47</v>
      </c>
      <c r="E819" s="5" t="s">
        <v>45</v>
      </c>
      <c r="F819" s="7">
        <v>25</v>
      </c>
      <c r="G819" s="7">
        <v>30</v>
      </c>
      <c r="H819" s="5" t="s">
        <v>2537</v>
      </c>
      <c r="I819" s="5" t="s">
        <v>1690</v>
      </c>
      <c r="J819" s="5" t="s">
        <v>145</v>
      </c>
      <c r="K819" s="5" t="s">
        <v>7241</v>
      </c>
      <c r="L819" s="5" t="s">
        <v>7243</v>
      </c>
      <c r="M819" s="5" t="s">
        <v>53</v>
      </c>
      <c r="N819" s="5" t="s">
        <v>55</v>
      </c>
      <c r="O819" s="5"/>
      <c r="P819" s="5"/>
      <c r="Q819" s="5"/>
      <c r="R819" s="5"/>
      <c r="S819" s="5"/>
      <c r="T819" s="5"/>
      <c r="U819" s="5"/>
      <c r="V819" s="5"/>
      <c r="W819" s="5"/>
      <c r="X819" s="5"/>
      <c r="Y819" s="5"/>
      <c r="Z819" s="5"/>
      <c r="AA819" s="5"/>
      <c r="AB819" s="5"/>
      <c r="AC819" s="5"/>
    </row>
    <row r="820" spans="1:29" ht="21" customHeight="1">
      <c r="A820" s="5" t="s">
        <v>7246</v>
      </c>
      <c r="B820" s="5" t="s">
        <v>7247</v>
      </c>
      <c r="C820" s="5" t="s">
        <v>27</v>
      </c>
      <c r="D820" s="5" t="s">
        <v>575</v>
      </c>
      <c r="E820" s="5" t="s">
        <v>45</v>
      </c>
      <c r="F820" s="7">
        <v>25</v>
      </c>
      <c r="G820" s="7">
        <v>30</v>
      </c>
      <c r="H820" s="5" t="s">
        <v>2537</v>
      </c>
      <c r="I820" s="5" t="s">
        <v>66</v>
      </c>
      <c r="J820" s="5" t="s">
        <v>686</v>
      </c>
      <c r="K820" s="5" t="s">
        <v>7252</v>
      </c>
      <c r="L820" s="5" t="s">
        <v>7254</v>
      </c>
      <c r="M820" s="5" t="s">
        <v>53</v>
      </c>
      <c r="N820" s="5" t="s">
        <v>55</v>
      </c>
      <c r="O820" s="5"/>
      <c r="P820" s="5"/>
      <c r="Q820" s="5"/>
      <c r="R820" s="5"/>
      <c r="S820" s="5"/>
      <c r="T820" s="5"/>
      <c r="U820" s="5"/>
      <c r="V820" s="5"/>
      <c r="W820" s="5"/>
      <c r="X820" s="5"/>
      <c r="Y820" s="5"/>
      <c r="Z820" s="5"/>
      <c r="AA820" s="5"/>
      <c r="AB820" s="5"/>
      <c r="AC820" s="5"/>
    </row>
    <row r="821" spans="1:29" ht="21" customHeight="1">
      <c r="A821" s="5" t="s">
        <v>7257</v>
      </c>
      <c r="B821" s="5" t="s">
        <v>7258</v>
      </c>
      <c r="C821" s="5" t="s">
        <v>27</v>
      </c>
      <c r="D821" s="5" t="s">
        <v>80</v>
      </c>
      <c r="E821" s="5" t="s">
        <v>45</v>
      </c>
      <c r="F821" s="7">
        <v>25</v>
      </c>
      <c r="G821" s="7">
        <v>35</v>
      </c>
      <c r="H821" s="5" t="s">
        <v>2912</v>
      </c>
      <c r="I821" s="5" t="s">
        <v>66</v>
      </c>
      <c r="J821" s="5" t="s">
        <v>106</v>
      </c>
      <c r="K821" s="5" t="s">
        <v>7261</v>
      </c>
      <c r="L821" s="5" t="s">
        <v>7262</v>
      </c>
      <c r="M821" s="5" t="s">
        <v>53</v>
      </c>
      <c r="N821" s="5" t="s">
        <v>38</v>
      </c>
      <c r="O821" s="5"/>
      <c r="P821" s="5"/>
      <c r="Q821" s="5"/>
      <c r="R821" s="5"/>
      <c r="S821" s="5"/>
      <c r="T821" s="5"/>
      <c r="U821" s="5"/>
      <c r="V821" s="5"/>
      <c r="W821" s="5"/>
      <c r="X821" s="5"/>
      <c r="Y821" s="5"/>
      <c r="Z821" s="5"/>
      <c r="AA821" s="5"/>
      <c r="AB821" s="5"/>
      <c r="AC821" s="5"/>
    </row>
    <row r="822" spans="1:29" ht="21" customHeight="1">
      <c r="A822" s="5" t="s">
        <v>3535</v>
      </c>
      <c r="B822" s="5" t="s">
        <v>7266</v>
      </c>
      <c r="C822" s="5" t="s">
        <v>27</v>
      </c>
      <c r="D822" s="5" t="s">
        <v>47</v>
      </c>
      <c r="E822" s="5" t="s">
        <v>45</v>
      </c>
      <c r="F822" s="7">
        <v>25</v>
      </c>
      <c r="G822" s="7">
        <v>30</v>
      </c>
      <c r="H822" s="5" t="s">
        <v>2537</v>
      </c>
      <c r="I822" s="5" t="s">
        <v>108</v>
      </c>
      <c r="J822" s="5" t="s">
        <v>106</v>
      </c>
      <c r="K822" s="5"/>
      <c r="L822" s="5" t="s">
        <v>7269</v>
      </c>
      <c r="M822" s="5" t="s">
        <v>37</v>
      </c>
      <c r="N822" s="5" t="s">
        <v>55</v>
      </c>
      <c r="O822" s="5"/>
      <c r="P822" s="5"/>
      <c r="Q822" s="5"/>
      <c r="R822" s="5"/>
      <c r="S822" s="5"/>
      <c r="T822" s="5"/>
      <c r="U822" s="5"/>
      <c r="V822" s="5"/>
      <c r="W822" s="5"/>
      <c r="X822" s="5"/>
      <c r="Y822" s="5"/>
      <c r="Z822" s="5"/>
      <c r="AA822" s="5"/>
      <c r="AB822" s="5"/>
      <c r="AC822" s="5"/>
    </row>
    <row r="823" spans="1:29" ht="21" customHeight="1">
      <c r="A823" s="5" t="s">
        <v>7273</v>
      </c>
      <c r="B823" s="5" t="s">
        <v>7275</v>
      </c>
      <c r="C823" s="5" t="s">
        <v>170</v>
      </c>
      <c r="D823" s="5" t="s">
        <v>390</v>
      </c>
      <c r="E823" s="5" t="s">
        <v>45</v>
      </c>
      <c r="F823" s="11">
        <v>25</v>
      </c>
      <c r="G823" s="11">
        <v>33</v>
      </c>
      <c r="H823" s="5" t="s">
        <v>327</v>
      </c>
      <c r="I823" s="5" t="s">
        <v>66</v>
      </c>
      <c r="J823" s="5" t="s">
        <v>117</v>
      </c>
      <c r="K823" s="5" t="s">
        <v>7277</v>
      </c>
      <c r="L823" s="5"/>
      <c r="M823" s="5" t="s">
        <v>42</v>
      </c>
      <c r="N823" s="5" t="s">
        <v>55</v>
      </c>
      <c r="O823" s="5"/>
      <c r="P823" s="5"/>
      <c r="Q823" s="5"/>
      <c r="R823" s="5"/>
      <c r="S823" s="5"/>
      <c r="T823" s="5"/>
      <c r="U823" s="5"/>
      <c r="V823" s="5"/>
      <c r="W823" s="5"/>
      <c r="X823" s="5"/>
      <c r="Y823" s="5"/>
      <c r="Z823" s="5"/>
      <c r="AA823" s="5"/>
      <c r="AB823" s="5"/>
      <c r="AC823" s="5"/>
    </row>
    <row r="824" spans="1:29" ht="21" customHeight="1">
      <c r="A824" s="5" t="s">
        <v>7280</v>
      </c>
      <c r="B824" s="5" t="s">
        <v>7282</v>
      </c>
      <c r="C824" s="5" t="s">
        <v>170</v>
      </c>
      <c r="D824" s="5" t="s">
        <v>390</v>
      </c>
      <c r="E824" s="5" t="s">
        <v>45</v>
      </c>
      <c r="F824" s="7">
        <v>30</v>
      </c>
      <c r="G824" s="7">
        <v>40</v>
      </c>
      <c r="H824" s="5" t="s">
        <v>461</v>
      </c>
      <c r="I824" s="5" t="s">
        <v>66</v>
      </c>
      <c r="J824" s="5" t="s">
        <v>2015</v>
      </c>
      <c r="K824" s="5" t="s">
        <v>7284</v>
      </c>
      <c r="L824" s="5" t="s">
        <v>7285</v>
      </c>
      <c r="M824" s="5" t="s">
        <v>100</v>
      </c>
      <c r="N824" s="5" t="s">
        <v>55</v>
      </c>
      <c r="O824" s="5"/>
      <c r="P824" s="5"/>
      <c r="Q824" s="5"/>
      <c r="R824" s="5"/>
      <c r="S824" s="5"/>
      <c r="T824" s="5"/>
      <c r="U824" s="5"/>
      <c r="V824" s="5"/>
      <c r="W824" s="5"/>
      <c r="X824" s="5"/>
      <c r="Y824" s="5"/>
      <c r="Z824" s="5"/>
      <c r="AA824" s="5"/>
      <c r="AB824" s="5"/>
      <c r="AC824" s="5"/>
    </row>
    <row r="825" spans="1:29" ht="21" customHeight="1">
      <c r="A825" s="5" t="s">
        <v>7288</v>
      </c>
      <c r="B825" s="5" t="s">
        <v>7291</v>
      </c>
      <c r="C825" s="5" t="s">
        <v>170</v>
      </c>
      <c r="D825" s="5" t="s">
        <v>342</v>
      </c>
      <c r="E825" s="5" t="s">
        <v>45</v>
      </c>
      <c r="F825" s="7">
        <v>30</v>
      </c>
      <c r="G825" s="7">
        <v>40</v>
      </c>
      <c r="H825" s="5" t="s">
        <v>461</v>
      </c>
      <c r="I825" s="9" t="s">
        <v>47</v>
      </c>
      <c r="J825" s="5" t="s">
        <v>7293</v>
      </c>
      <c r="K825" s="5" t="s">
        <v>688</v>
      </c>
      <c r="L825" s="5" t="s">
        <v>7297</v>
      </c>
      <c r="M825" s="5" t="s">
        <v>53</v>
      </c>
      <c r="N825" s="5" t="s">
        <v>55</v>
      </c>
      <c r="O825" s="5"/>
      <c r="P825" s="5"/>
      <c r="Q825" s="5"/>
      <c r="R825" s="5"/>
      <c r="S825" s="5"/>
      <c r="T825" s="5"/>
      <c r="U825" s="5"/>
      <c r="V825" s="5"/>
      <c r="W825" s="5"/>
      <c r="X825" s="5"/>
      <c r="Y825" s="5"/>
      <c r="Z825" s="5"/>
      <c r="AA825" s="5"/>
      <c r="AB825" s="5"/>
      <c r="AC825" s="5"/>
    </row>
    <row r="826" spans="1:29" ht="21" customHeight="1">
      <c r="A826" s="5" t="s">
        <v>7301</v>
      </c>
      <c r="B826" s="5" t="s">
        <v>7302</v>
      </c>
      <c r="C826" s="5" t="s">
        <v>170</v>
      </c>
      <c r="D826" s="5" t="s">
        <v>171</v>
      </c>
      <c r="E826" s="5" t="s">
        <v>45</v>
      </c>
      <c r="F826" s="7">
        <v>30</v>
      </c>
      <c r="G826" s="7">
        <v>40</v>
      </c>
      <c r="H826" s="5" t="s">
        <v>461</v>
      </c>
      <c r="I826" s="5" t="s">
        <v>66</v>
      </c>
      <c r="J826" s="5" t="s">
        <v>187</v>
      </c>
      <c r="K826" s="5" t="s">
        <v>7305</v>
      </c>
      <c r="L826" s="5" t="s">
        <v>7306</v>
      </c>
      <c r="M826" s="5" t="s">
        <v>167</v>
      </c>
      <c r="N826" s="5" t="s">
        <v>55</v>
      </c>
      <c r="O826" s="5"/>
      <c r="P826" s="5"/>
      <c r="Q826" s="5"/>
      <c r="R826" s="5"/>
      <c r="S826" s="5"/>
      <c r="T826" s="5"/>
      <c r="U826" s="5"/>
      <c r="V826" s="5"/>
      <c r="W826" s="5"/>
      <c r="X826" s="5"/>
      <c r="Y826" s="5"/>
      <c r="Z826" s="5"/>
      <c r="AA826" s="5"/>
      <c r="AB826" s="5"/>
      <c r="AC826" s="5"/>
    </row>
    <row r="827" spans="1:29" ht="21" customHeight="1">
      <c r="A827" s="5" t="s">
        <v>7311</v>
      </c>
      <c r="B827" s="5" t="s">
        <v>7312</v>
      </c>
      <c r="C827" s="5" t="s">
        <v>27</v>
      </c>
      <c r="D827" s="5" t="s">
        <v>85</v>
      </c>
      <c r="E827" s="5" t="s">
        <v>45</v>
      </c>
      <c r="F827" s="7">
        <v>30</v>
      </c>
      <c r="G827" s="7">
        <v>35</v>
      </c>
      <c r="H827" s="5" t="s">
        <v>7315</v>
      </c>
      <c r="I827" s="5" t="s">
        <v>66</v>
      </c>
      <c r="J827" s="5" t="s">
        <v>106</v>
      </c>
      <c r="K827" s="5"/>
      <c r="L827" s="5" t="s">
        <v>7317</v>
      </c>
      <c r="M827" s="5" t="s">
        <v>37</v>
      </c>
      <c r="N827" s="5" t="s">
        <v>55</v>
      </c>
      <c r="O827" s="5"/>
      <c r="P827" s="5"/>
      <c r="Q827" s="5"/>
      <c r="R827" s="5"/>
      <c r="S827" s="5"/>
      <c r="T827" s="5"/>
      <c r="U827" s="5"/>
      <c r="V827" s="5"/>
      <c r="W827" s="5"/>
      <c r="X827" s="5"/>
      <c r="Y827" s="5"/>
      <c r="Z827" s="5"/>
      <c r="AA827" s="5"/>
      <c r="AB827" s="5"/>
      <c r="AC827" s="5"/>
    </row>
    <row r="828" spans="1:29" ht="21" customHeight="1">
      <c r="A828" s="5" t="s">
        <v>7321</v>
      </c>
      <c r="B828" s="5" t="s">
        <v>1086</v>
      </c>
      <c r="C828" s="5" t="s">
        <v>27</v>
      </c>
      <c r="D828" s="5" t="s">
        <v>266</v>
      </c>
      <c r="E828" s="5" t="s">
        <v>45</v>
      </c>
      <c r="F828" s="7">
        <v>30</v>
      </c>
      <c r="G828" s="7">
        <v>50</v>
      </c>
      <c r="H828" s="5" t="s">
        <v>4241</v>
      </c>
      <c r="I828" s="5" t="s">
        <v>108</v>
      </c>
      <c r="J828" s="5" t="s">
        <v>117</v>
      </c>
      <c r="K828" s="5" t="s">
        <v>1089</v>
      </c>
      <c r="L828" s="5" t="s">
        <v>7326</v>
      </c>
      <c r="M828" s="5" t="s">
        <v>37</v>
      </c>
      <c r="N828" s="5" t="s">
        <v>55</v>
      </c>
      <c r="O828" s="5"/>
      <c r="P828" s="5"/>
      <c r="Q828" s="5"/>
      <c r="R828" s="5"/>
      <c r="S828" s="5"/>
      <c r="T828" s="5"/>
      <c r="U828" s="5"/>
      <c r="V828" s="5"/>
      <c r="W828" s="5"/>
      <c r="X828" s="5"/>
      <c r="Y828" s="5"/>
      <c r="Z828" s="5"/>
      <c r="AA828" s="5"/>
      <c r="AB828" s="5"/>
      <c r="AC828" s="5"/>
    </row>
    <row r="829" spans="1:29" ht="21" customHeight="1">
      <c r="A829" s="5" t="s">
        <v>7321</v>
      </c>
      <c r="B829" s="5" t="s">
        <v>1115</v>
      </c>
      <c r="C829" s="5" t="s">
        <v>27</v>
      </c>
      <c r="D829" s="5" t="s">
        <v>266</v>
      </c>
      <c r="E829" s="5" t="s">
        <v>29</v>
      </c>
      <c r="F829" s="7">
        <v>30</v>
      </c>
      <c r="G829" s="7">
        <v>50</v>
      </c>
      <c r="H829" s="5" t="s">
        <v>4241</v>
      </c>
      <c r="I829" s="5" t="s">
        <v>66</v>
      </c>
      <c r="J829" s="5" t="s">
        <v>117</v>
      </c>
      <c r="K829" s="5" t="s">
        <v>7331</v>
      </c>
      <c r="L829" s="5" t="s">
        <v>7326</v>
      </c>
      <c r="M829" s="5" t="s">
        <v>37</v>
      </c>
      <c r="N829" s="5" t="s">
        <v>38</v>
      </c>
      <c r="O829" s="5"/>
      <c r="P829" s="5"/>
      <c r="Q829" s="5"/>
      <c r="R829" s="5"/>
      <c r="S829" s="5"/>
      <c r="T829" s="5"/>
      <c r="U829" s="5"/>
      <c r="V829" s="5"/>
      <c r="W829" s="5"/>
      <c r="X829" s="5"/>
      <c r="Y829" s="5"/>
      <c r="Z829" s="5"/>
      <c r="AA829" s="5"/>
      <c r="AB829" s="5"/>
      <c r="AC829" s="5"/>
    </row>
    <row r="830" spans="1:29" ht="21" customHeight="1">
      <c r="A830" s="5" t="s">
        <v>4389</v>
      </c>
      <c r="B830" s="5" t="s">
        <v>7337</v>
      </c>
      <c r="C830" s="5" t="s">
        <v>170</v>
      </c>
      <c r="D830" s="5" t="s">
        <v>390</v>
      </c>
      <c r="E830" s="5" t="s">
        <v>45</v>
      </c>
      <c r="F830" s="7">
        <v>30</v>
      </c>
      <c r="G830" s="7">
        <v>50</v>
      </c>
      <c r="H830" s="5" t="s">
        <v>4241</v>
      </c>
      <c r="I830" s="9" t="s">
        <v>47</v>
      </c>
      <c r="J830" s="5" t="s">
        <v>57</v>
      </c>
      <c r="K830" s="5" t="s">
        <v>7340</v>
      </c>
      <c r="L830" s="5" t="s">
        <v>7342</v>
      </c>
      <c r="M830" s="5" t="s">
        <v>53</v>
      </c>
      <c r="N830" s="5" t="s">
        <v>55</v>
      </c>
      <c r="O830" s="5"/>
      <c r="P830" s="5"/>
      <c r="Q830" s="5"/>
      <c r="R830" s="5"/>
      <c r="S830" s="5"/>
      <c r="T830" s="5"/>
      <c r="U830" s="5"/>
      <c r="V830" s="5"/>
      <c r="W830" s="5"/>
      <c r="X830" s="5"/>
      <c r="Y830" s="5"/>
      <c r="Z830" s="5"/>
      <c r="AA830" s="5"/>
      <c r="AB830" s="5"/>
      <c r="AC830" s="5"/>
    </row>
    <row r="831" spans="1:29" ht="21" customHeight="1">
      <c r="A831" s="5" t="s">
        <v>4659</v>
      </c>
      <c r="B831" s="5" t="s">
        <v>7345</v>
      </c>
      <c r="C831" s="5" t="s">
        <v>170</v>
      </c>
      <c r="D831" s="5" t="s">
        <v>1759</v>
      </c>
      <c r="E831" s="5" t="s">
        <v>45</v>
      </c>
      <c r="F831" s="7">
        <v>40</v>
      </c>
      <c r="G831" s="7">
        <v>50</v>
      </c>
      <c r="H831" s="5" t="s">
        <v>7347</v>
      </c>
      <c r="I831" s="5" t="s">
        <v>31</v>
      </c>
      <c r="J831" s="5" t="s">
        <v>7141</v>
      </c>
      <c r="K831" s="5" t="s">
        <v>7348</v>
      </c>
      <c r="L831" s="5" t="s">
        <v>7350</v>
      </c>
      <c r="M831" s="5" t="s">
        <v>37</v>
      </c>
      <c r="N831" s="5" t="s">
        <v>405</v>
      </c>
      <c r="O831" s="5"/>
      <c r="P831" s="5"/>
      <c r="Q831" s="5"/>
      <c r="R831" s="5"/>
      <c r="S831" s="5"/>
      <c r="T831" s="5"/>
      <c r="U831" s="5"/>
      <c r="V831" s="5"/>
      <c r="W831" s="5"/>
      <c r="X831" s="5"/>
      <c r="Y831" s="5"/>
      <c r="Z831" s="5"/>
      <c r="AA831" s="5"/>
      <c r="AB831" s="5"/>
      <c r="AC831" s="5"/>
    </row>
    <row r="832" spans="1:29" ht="21" customHeight="1">
      <c r="A832" s="5" t="s">
        <v>4389</v>
      </c>
      <c r="B832" s="5" t="s">
        <v>7353</v>
      </c>
      <c r="C832" s="5" t="s">
        <v>170</v>
      </c>
      <c r="D832" s="5" t="s">
        <v>342</v>
      </c>
      <c r="E832" s="5" t="s">
        <v>29</v>
      </c>
      <c r="F832" s="7">
        <v>40</v>
      </c>
      <c r="G832" s="7">
        <v>60</v>
      </c>
      <c r="H832" s="5" t="s">
        <v>7354</v>
      </c>
      <c r="I832" s="5" t="s">
        <v>108</v>
      </c>
      <c r="J832" s="5" t="s">
        <v>57</v>
      </c>
      <c r="K832" s="5"/>
      <c r="L832" s="5" t="s">
        <v>7357</v>
      </c>
      <c r="M832" s="5" t="s">
        <v>53</v>
      </c>
      <c r="N832" s="5" t="s">
        <v>55</v>
      </c>
      <c r="O832" s="5"/>
      <c r="P832" s="5"/>
      <c r="Q832" s="5"/>
      <c r="R832" s="5"/>
      <c r="S832" s="5"/>
      <c r="T832" s="5"/>
      <c r="U832" s="5"/>
      <c r="V832" s="5"/>
      <c r="W832" s="5"/>
      <c r="X832" s="5"/>
      <c r="Y832" s="5"/>
      <c r="Z832" s="5"/>
      <c r="AA832" s="5"/>
      <c r="AB832" s="5"/>
      <c r="AC832" s="5"/>
    </row>
    <row r="833" spans="1:29" ht="21" customHeight="1">
      <c r="A833" s="5" t="s">
        <v>1099</v>
      </c>
      <c r="B833" s="5" t="s">
        <v>7360</v>
      </c>
      <c r="C833" s="5" t="s">
        <v>27</v>
      </c>
      <c r="D833" s="5" t="s">
        <v>85</v>
      </c>
      <c r="E833" s="5" t="s">
        <v>45</v>
      </c>
      <c r="F833" s="11">
        <v>42</v>
      </c>
      <c r="G833" s="11">
        <v>83</v>
      </c>
      <c r="H833" s="5" t="s">
        <v>7362</v>
      </c>
      <c r="I833" s="5" t="s">
        <v>66</v>
      </c>
      <c r="J833" s="5" t="s">
        <v>134</v>
      </c>
      <c r="K833" s="5"/>
      <c r="L833" s="5" t="s">
        <v>7364</v>
      </c>
      <c r="M833" s="5" t="s">
        <v>100</v>
      </c>
      <c r="N833" s="5" t="s">
        <v>55</v>
      </c>
      <c r="O833" s="5"/>
      <c r="P833" s="5"/>
      <c r="Q833" s="5"/>
      <c r="R833" s="5"/>
      <c r="S833" s="5"/>
      <c r="T833" s="5"/>
      <c r="U833" s="5"/>
      <c r="V833" s="5"/>
      <c r="W833" s="5"/>
      <c r="X833" s="5"/>
      <c r="Y833" s="5"/>
      <c r="Z833" s="5"/>
      <c r="AA833" s="5"/>
      <c r="AB833" s="5"/>
      <c r="AC833" s="5"/>
    </row>
  </sheetData>
  <autoFilter ref="A1:AC833" xr:uid="{00000000-0009-0000-0000-000001000000}"/>
  <conditionalFormatting sqref="F2:H833">
    <cfRule type="containsText" dxfId="8" priority="1" operator="containsText" text="年">
      <formula>NOT(ISERROR(SEARCH(("年"),(F2))))</formula>
    </cfRule>
  </conditionalFormatting>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1625"/>
  <sheetViews>
    <sheetView workbookViewId="0"/>
  </sheetViews>
  <sheetFormatPr defaultColWidth="12.59765625" defaultRowHeight="15" customHeight="1"/>
  <cols>
    <col min="1" max="32" width="12.59765625" customWidth="1"/>
  </cols>
  <sheetData>
    <row r="1" spans="1:32" ht="20.25" customHeight="1">
      <c r="A1" s="1" t="s">
        <v>0</v>
      </c>
      <c r="B1" s="1" t="s">
        <v>1</v>
      </c>
      <c r="C1" s="2" t="s">
        <v>2</v>
      </c>
      <c r="D1" s="2" t="s">
        <v>3</v>
      </c>
      <c r="E1" s="2" t="s">
        <v>4</v>
      </c>
      <c r="F1" s="3" t="s">
        <v>5</v>
      </c>
      <c r="G1" s="3" t="s">
        <v>6</v>
      </c>
      <c r="H1" s="1" t="s">
        <v>7</v>
      </c>
      <c r="I1" s="2" t="s">
        <v>8</v>
      </c>
      <c r="J1" s="1" t="s">
        <v>9</v>
      </c>
      <c r="K1" s="1" t="s">
        <v>10</v>
      </c>
      <c r="L1" s="1" t="s">
        <v>11</v>
      </c>
      <c r="M1" s="1" t="s">
        <v>12</v>
      </c>
      <c r="N1" s="1" t="s">
        <v>13</v>
      </c>
      <c r="O1" s="3" t="s">
        <v>14</v>
      </c>
      <c r="P1" s="3" t="s">
        <v>15</v>
      </c>
      <c r="Q1" s="3" t="s">
        <v>16</v>
      </c>
      <c r="R1" s="1"/>
      <c r="S1" s="1"/>
      <c r="T1" s="1"/>
      <c r="U1" s="1"/>
      <c r="V1" s="1"/>
      <c r="W1" s="1"/>
      <c r="X1" s="1"/>
      <c r="Y1" s="1"/>
      <c r="Z1" s="1"/>
      <c r="AA1" s="1"/>
      <c r="AB1" s="1"/>
      <c r="AC1" s="1"/>
      <c r="AD1" s="1"/>
      <c r="AE1" s="1"/>
      <c r="AF1" s="1"/>
    </row>
    <row r="2" spans="1:32" ht="20.25" customHeight="1">
      <c r="A2" s="5" t="s">
        <v>17</v>
      </c>
      <c r="B2" s="5" t="s">
        <v>19</v>
      </c>
      <c r="C2" s="5" t="s">
        <v>20</v>
      </c>
      <c r="D2" s="5" t="s">
        <v>21</v>
      </c>
      <c r="E2" s="5" t="s">
        <v>22</v>
      </c>
      <c r="F2" s="7">
        <v>1.5</v>
      </c>
      <c r="G2" s="7">
        <v>2</v>
      </c>
      <c r="H2" s="5" t="s">
        <v>23</v>
      </c>
      <c r="I2" s="9" t="s">
        <v>24</v>
      </c>
      <c r="J2" s="5" t="s">
        <v>34</v>
      </c>
      <c r="K2" s="5" t="s">
        <v>35</v>
      </c>
      <c r="L2" s="5" t="s">
        <v>40</v>
      </c>
      <c r="M2" s="5" t="s">
        <v>42</v>
      </c>
      <c r="N2" s="5" t="s">
        <v>44</v>
      </c>
      <c r="O2" s="5"/>
      <c r="P2" s="5" t="b">
        <f t="shared" ref="P2:P34" ca="1" si="0">IFERROR(__xludf.DUMMYFUNCTION("REGEXMATCH(A2,""JavaScript"")"),FALSE)</f>
        <v>0</v>
      </c>
      <c r="Q2" s="5" t="b">
        <f t="shared" ref="Q2:Q5" ca="1" si="1">IFERROR(__xludf.DUMMYFUNCTION("REGEXMATCH(L2,""JavaScript"")"),TRUE)</f>
        <v>1</v>
      </c>
      <c r="R2" s="5"/>
      <c r="S2" s="5"/>
      <c r="T2" s="5"/>
      <c r="U2" s="5"/>
      <c r="V2" s="5"/>
      <c r="W2" s="5"/>
      <c r="X2" s="5"/>
      <c r="Y2" s="5"/>
      <c r="Z2" s="5"/>
      <c r="AA2" s="5"/>
      <c r="AB2" s="5"/>
      <c r="AC2" s="5"/>
      <c r="AD2" s="5"/>
      <c r="AE2" s="5"/>
      <c r="AF2" s="5"/>
    </row>
    <row r="3" spans="1:32" ht="20.25" customHeight="1">
      <c r="A3" s="5" t="s">
        <v>109</v>
      </c>
      <c r="B3" s="5" t="s">
        <v>112</v>
      </c>
      <c r="C3" s="5" t="s">
        <v>41</v>
      </c>
      <c r="D3" s="5" t="s">
        <v>114</v>
      </c>
      <c r="E3" s="5" t="s">
        <v>45</v>
      </c>
      <c r="F3" s="7">
        <v>2</v>
      </c>
      <c r="G3" s="7">
        <v>3</v>
      </c>
      <c r="H3" s="5" t="s">
        <v>115</v>
      </c>
      <c r="I3" s="9" t="s">
        <v>24</v>
      </c>
      <c r="J3" s="5" t="s">
        <v>117</v>
      </c>
      <c r="K3" s="5"/>
      <c r="L3" s="5" t="s">
        <v>120</v>
      </c>
      <c r="M3" s="5" t="s">
        <v>100</v>
      </c>
      <c r="N3" s="5" t="s">
        <v>55</v>
      </c>
      <c r="O3" s="5"/>
      <c r="P3" s="5" t="b">
        <f t="shared" ca="1" si="0"/>
        <v>0</v>
      </c>
      <c r="Q3" s="5" t="b">
        <f t="shared" ca="1" si="1"/>
        <v>1</v>
      </c>
      <c r="R3" s="5"/>
      <c r="S3" s="5"/>
      <c r="T3" s="5"/>
      <c r="U3" s="5"/>
      <c r="V3" s="5"/>
      <c r="W3" s="5"/>
      <c r="X3" s="5"/>
      <c r="Y3" s="5"/>
      <c r="Z3" s="5"/>
      <c r="AA3" s="5"/>
      <c r="AB3" s="5"/>
      <c r="AC3" s="5"/>
      <c r="AD3" s="5"/>
      <c r="AE3" s="5"/>
      <c r="AF3" s="5"/>
    </row>
    <row r="4" spans="1:32" ht="20.25" customHeight="1">
      <c r="A4" s="5" t="s">
        <v>137</v>
      </c>
      <c r="B4" s="5" t="s">
        <v>138</v>
      </c>
      <c r="C4" s="5" t="s">
        <v>20</v>
      </c>
      <c r="D4" s="5" t="s">
        <v>21</v>
      </c>
      <c r="E4" s="5" t="s">
        <v>45</v>
      </c>
      <c r="F4" s="7">
        <v>2</v>
      </c>
      <c r="G4" s="7">
        <v>4</v>
      </c>
      <c r="H4" s="5" t="s">
        <v>140</v>
      </c>
      <c r="I4" s="9" t="s">
        <v>24</v>
      </c>
      <c r="J4" s="5" t="s">
        <v>142</v>
      </c>
      <c r="K4" s="5" t="s">
        <v>143</v>
      </c>
      <c r="L4" s="5" t="s">
        <v>146</v>
      </c>
      <c r="M4" s="5" t="s">
        <v>37</v>
      </c>
      <c r="N4" s="5" t="s">
        <v>44</v>
      </c>
      <c r="O4" s="5"/>
      <c r="P4" s="5" t="b">
        <f t="shared" ca="1" si="0"/>
        <v>0</v>
      </c>
      <c r="Q4" s="5" t="b">
        <f t="shared" ca="1" si="1"/>
        <v>1</v>
      </c>
      <c r="R4" s="5"/>
      <c r="S4" s="5"/>
      <c r="T4" s="5"/>
      <c r="U4" s="5"/>
      <c r="V4" s="5"/>
      <c r="W4" s="5"/>
      <c r="X4" s="5"/>
      <c r="Y4" s="5"/>
      <c r="Z4" s="5"/>
      <c r="AA4" s="5"/>
      <c r="AB4" s="5"/>
      <c r="AC4" s="5"/>
      <c r="AD4" s="5"/>
      <c r="AE4" s="5"/>
      <c r="AF4" s="5"/>
    </row>
    <row r="5" spans="1:32" ht="20.25" customHeight="1">
      <c r="A5" s="5" t="s">
        <v>163</v>
      </c>
      <c r="B5" s="5" t="s">
        <v>165</v>
      </c>
      <c r="C5" s="5" t="s">
        <v>41</v>
      </c>
      <c r="D5" s="5" t="s">
        <v>169</v>
      </c>
      <c r="E5" s="5" t="s">
        <v>29</v>
      </c>
      <c r="F5" s="7">
        <v>2</v>
      </c>
      <c r="G5" s="7">
        <v>3</v>
      </c>
      <c r="H5" s="5" t="s">
        <v>115</v>
      </c>
      <c r="I5" s="9" t="s">
        <v>24</v>
      </c>
      <c r="J5" s="5" t="s">
        <v>57</v>
      </c>
      <c r="K5" s="5"/>
      <c r="L5" s="5" t="s">
        <v>176</v>
      </c>
      <c r="M5" s="5" t="s">
        <v>37</v>
      </c>
      <c r="N5" s="5" t="s">
        <v>55</v>
      </c>
      <c r="O5" s="5"/>
      <c r="P5" s="5" t="b">
        <f t="shared" ca="1" si="0"/>
        <v>0</v>
      </c>
      <c r="Q5" s="5" t="b">
        <f t="shared" ca="1" si="1"/>
        <v>1</v>
      </c>
      <c r="R5" s="5"/>
      <c r="S5" s="5"/>
      <c r="T5" s="5"/>
      <c r="U5" s="5"/>
      <c r="V5" s="5"/>
      <c r="W5" s="5"/>
      <c r="X5" s="5"/>
      <c r="Y5" s="5"/>
      <c r="Z5" s="5"/>
      <c r="AA5" s="5"/>
      <c r="AB5" s="5"/>
      <c r="AC5" s="5"/>
      <c r="AD5" s="5"/>
      <c r="AE5" s="5"/>
      <c r="AF5" s="5"/>
    </row>
    <row r="6" spans="1:32" ht="20.25" customHeight="1">
      <c r="A6" s="5" t="s">
        <v>195</v>
      </c>
      <c r="B6" s="5" t="s">
        <v>197</v>
      </c>
      <c r="C6" s="5" t="s">
        <v>41</v>
      </c>
      <c r="D6" s="5" t="s">
        <v>94</v>
      </c>
      <c r="E6" s="5" t="s">
        <v>45</v>
      </c>
      <c r="F6" s="7">
        <v>2</v>
      </c>
      <c r="G6" s="7">
        <v>3</v>
      </c>
      <c r="H6" s="5" t="s">
        <v>115</v>
      </c>
      <c r="I6" s="9" t="s">
        <v>24</v>
      </c>
      <c r="J6" s="5" t="s">
        <v>204</v>
      </c>
      <c r="K6" s="5"/>
      <c r="L6" s="5" t="s">
        <v>206</v>
      </c>
      <c r="M6" s="5" t="s">
        <v>53</v>
      </c>
      <c r="N6" s="5" t="s">
        <v>55</v>
      </c>
      <c r="O6" s="5" t="b">
        <f ca="1">IFERROR(__xludf.DUMMYFUNCTION("REGEXMATCH(A6,""前端"")"),FALSE)</f>
        <v>0</v>
      </c>
      <c r="P6" s="5" t="b">
        <f t="shared" ca="1" si="0"/>
        <v>0</v>
      </c>
      <c r="Q6" s="5" t="b">
        <f t="shared" ref="Q6:Q7" ca="1" si="2">IFERROR(__xludf.DUMMYFUNCTION("REGEXMATCH(L6,""(?i)JavaScript"")"),TRUE)</f>
        <v>1</v>
      </c>
      <c r="R6" s="5"/>
      <c r="S6" s="5"/>
      <c r="T6" s="5"/>
      <c r="U6" s="5"/>
      <c r="V6" s="5"/>
      <c r="W6" s="5"/>
      <c r="X6" s="5"/>
      <c r="Y6" s="5"/>
      <c r="Z6" s="5"/>
      <c r="AA6" s="5"/>
      <c r="AB6" s="5"/>
      <c r="AC6" s="5"/>
      <c r="AD6" s="5"/>
      <c r="AE6" s="5"/>
      <c r="AF6" s="5"/>
    </row>
    <row r="7" spans="1:32" ht="20.25" customHeight="1">
      <c r="A7" s="5" t="s">
        <v>248</v>
      </c>
      <c r="B7" s="5" t="s">
        <v>249</v>
      </c>
      <c r="C7" s="5" t="s">
        <v>27</v>
      </c>
      <c r="D7" s="5" t="s">
        <v>199</v>
      </c>
      <c r="E7" s="5" t="s">
        <v>29</v>
      </c>
      <c r="F7" s="7">
        <v>3</v>
      </c>
      <c r="G7" s="7">
        <v>4.5</v>
      </c>
      <c r="H7" s="5" t="s">
        <v>64</v>
      </c>
      <c r="I7" s="5" t="s">
        <v>108</v>
      </c>
      <c r="J7" s="5" t="s">
        <v>110</v>
      </c>
      <c r="K7" s="5" t="s">
        <v>255</v>
      </c>
      <c r="L7" s="5" t="s">
        <v>258</v>
      </c>
      <c r="M7" s="5" t="s">
        <v>100</v>
      </c>
      <c r="N7" s="5" t="s">
        <v>55</v>
      </c>
      <c r="O7" s="5"/>
      <c r="P7" s="5" t="b">
        <f t="shared" ca="1" si="0"/>
        <v>0</v>
      </c>
      <c r="Q7" s="5" t="b">
        <f t="shared" ca="1" si="2"/>
        <v>1</v>
      </c>
      <c r="R7" s="5"/>
      <c r="S7" s="5"/>
      <c r="T7" s="5"/>
      <c r="U7" s="5"/>
      <c r="V7" s="5"/>
      <c r="W7" s="5"/>
      <c r="X7" s="5"/>
      <c r="Y7" s="5"/>
      <c r="Z7" s="5"/>
      <c r="AA7" s="5"/>
      <c r="AB7" s="5"/>
      <c r="AC7" s="5"/>
      <c r="AD7" s="5"/>
      <c r="AE7" s="5"/>
      <c r="AF7" s="5"/>
    </row>
    <row r="8" spans="1:32" ht="20.25" customHeight="1">
      <c r="A8" s="5" t="s">
        <v>277</v>
      </c>
      <c r="B8" s="5" t="s">
        <v>278</v>
      </c>
      <c r="C8" s="5" t="s">
        <v>41</v>
      </c>
      <c r="D8" s="5" t="s">
        <v>47</v>
      </c>
      <c r="E8" s="5" t="s">
        <v>45</v>
      </c>
      <c r="F8" s="7">
        <v>3</v>
      </c>
      <c r="G8" s="7">
        <v>6</v>
      </c>
      <c r="H8" s="5" t="s">
        <v>280</v>
      </c>
      <c r="I8" s="5" t="s">
        <v>125</v>
      </c>
      <c r="J8" s="5" t="s">
        <v>252</v>
      </c>
      <c r="K8" s="5" t="s">
        <v>283</v>
      </c>
      <c r="L8" s="5" t="s">
        <v>285</v>
      </c>
      <c r="M8" s="5" t="s">
        <v>100</v>
      </c>
      <c r="N8" s="5" t="s">
        <v>55</v>
      </c>
      <c r="O8" s="5"/>
      <c r="P8" s="5" t="b">
        <f t="shared" ca="1" si="0"/>
        <v>0</v>
      </c>
      <c r="Q8" s="5" t="b">
        <f ca="1">IFERROR(__xludf.DUMMYFUNCTION("REGEXMATCH(L8,""JavaScript"")"),TRUE)</f>
        <v>1</v>
      </c>
      <c r="R8" s="5"/>
      <c r="S8" s="5"/>
      <c r="T8" s="5"/>
      <c r="U8" s="5"/>
      <c r="V8" s="5"/>
      <c r="W8" s="5"/>
      <c r="X8" s="5"/>
      <c r="Y8" s="5"/>
      <c r="Z8" s="5"/>
      <c r="AA8" s="5"/>
      <c r="AB8" s="5"/>
      <c r="AC8" s="5"/>
      <c r="AD8" s="5"/>
      <c r="AE8" s="5"/>
      <c r="AF8" s="5"/>
    </row>
    <row r="9" spans="1:32" ht="20.25" customHeight="1">
      <c r="A9" s="5" t="s">
        <v>248</v>
      </c>
      <c r="B9" s="5" t="s">
        <v>311</v>
      </c>
      <c r="C9" s="5" t="s">
        <v>41</v>
      </c>
      <c r="D9" s="5" t="s">
        <v>94</v>
      </c>
      <c r="E9" s="5" t="s">
        <v>29</v>
      </c>
      <c r="F9" s="7">
        <v>3</v>
      </c>
      <c r="G9" s="7">
        <v>5</v>
      </c>
      <c r="H9" s="5" t="s">
        <v>313</v>
      </c>
      <c r="I9" s="5" t="s">
        <v>125</v>
      </c>
      <c r="J9" s="5" t="s">
        <v>315</v>
      </c>
      <c r="K9" s="5"/>
      <c r="L9" s="5" t="s">
        <v>318</v>
      </c>
      <c r="M9" s="5" t="s">
        <v>53</v>
      </c>
      <c r="N9" s="5" t="s">
        <v>55</v>
      </c>
      <c r="O9" s="5"/>
      <c r="P9" s="5" t="b">
        <f t="shared" ca="1" si="0"/>
        <v>0</v>
      </c>
      <c r="Q9" s="5" t="b">
        <f t="shared" ref="Q9:Q11" ca="1" si="3">IFERROR(__xludf.DUMMYFUNCTION("REGEXMATCH(L9,""(?i)JavaScript"")"),TRUE)</f>
        <v>1</v>
      </c>
      <c r="R9" s="5"/>
      <c r="S9" s="5"/>
      <c r="T9" s="5"/>
      <c r="U9" s="5"/>
      <c r="V9" s="5"/>
      <c r="W9" s="5"/>
      <c r="X9" s="5"/>
      <c r="Y9" s="5"/>
      <c r="Z9" s="5"/>
      <c r="AA9" s="5"/>
      <c r="AB9" s="5"/>
      <c r="AC9" s="5"/>
      <c r="AD9" s="5"/>
      <c r="AE9" s="5"/>
      <c r="AF9" s="5"/>
    </row>
    <row r="10" spans="1:32" ht="20.25" customHeight="1">
      <c r="A10" s="5" t="s">
        <v>340</v>
      </c>
      <c r="B10" s="5" t="s">
        <v>341</v>
      </c>
      <c r="C10" s="5" t="s">
        <v>170</v>
      </c>
      <c r="D10" s="5" t="s">
        <v>342</v>
      </c>
      <c r="E10" s="5" t="s">
        <v>29</v>
      </c>
      <c r="F10" s="7">
        <v>3</v>
      </c>
      <c r="G10" s="7">
        <v>4.5</v>
      </c>
      <c r="H10" s="5" t="s">
        <v>64</v>
      </c>
      <c r="I10" s="9" t="s">
        <v>24</v>
      </c>
      <c r="J10" s="5" t="s">
        <v>57</v>
      </c>
      <c r="K10" s="5" t="s">
        <v>348</v>
      </c>
      <c r="L10" s="5" t="s">
        <v>351</v>
      </c>
      <c r="M10" s="5" t="s">
        <v>100</v>
      </c>
      <c r="N10" s="5" t="s">
        <v>55</v>
      </c>
      <c r="O10" s="5"/>
      <c r="P10" s="5" t="b">
        <f t="shared" ca="1" si="0"/>
        <v>0</v>
      </c>
      <c r="Q10" s="5" t="b">
        <f t="shared" ca="1" si="3"/>
        <v>1</v>
      </c>
      <c r="R10" s="5"/>
      <c r="S10" s="5"/>
      <c r="T10" s="5"/>
      <c r="U10" s="5"/>
      <c r="V10" s="5"/>
      <c r="W10" s="5"/>
      <c r="X10" s="5"/>
      <c r="Y10" s="5"/>
      <c r="Z10" s="5"/>
      <c r="AA10" s="5"/>
      <c r="AB10" s="5"/>
      <c r="AC10" s="5"/>
      <c r="AD10" s="5"/>
      <c r="AE10" s="5"/>
      <c r="AF10" s="5"/>
    </row>
    <row r="11" spans="1:32" ht="20.25" customHeight="1">
      <c r="A11" s="5" t="s">
        <v>371</v>
      </c>
      <c r="B11" s="5" t="s">
        <v>373</v>
      </c>
      <c r="C11" s="5" t="s">
        <v>41</v>
      </c>
      <c r="D11" s="5" t="s">
        <v>375</v>
      </c>
      <c r="E11" s="5" t="s">
        <v>29</v>
      </c>
      <c r="F11" s="7">
        <v>3</v>
      </c>
      <c r="G11" s="7">
        <v>6</v>
      </c>
      <c r="H11" s="5" t="s">
        <v>280</v>
      </c>
      <c r="I11" s="5" t="s">
        <v>125</v>
      </c>
      <c r="J11" s="5" t="s">
        <v>76</v>
      </c>
      <c r="K11" s="5" t="s">
        <v>377</v>
      </c>
      <c r="L11" s="5" t="s">
        <v>379</v>
      </c>
      <c r="M11" s="5" t="s">
        <v>53</v>
      </c>
      <c r="N11" s="5" t="s">
        <v>55</v>
      </c>
      <c r="O11" s="5"/>
      <c r="P11" s="5" t="b">
        <f t="shared" ca="1" si="0"/>
        <v>0</v>
      </c>
      <c r="Q11" s="5" t="b">
        <f t="shared" ca="1" si="3"/>
        <v>1</v>
      </c>
      <c r="R11" s="5"/>
      <c r="S11" s="5"/>
      <c r="T11" s="5"/>
      <c r="U11" s="5"/>
      <c r="V11" s="5"/>
      <c r="W11" s="5"/>
      <c r="X11" s="5"/>
      <c r="Y11" s="5"/>
      <c r="Z11" s="5"/>
      <c r="AA11" s="5"/>
      <c r="AB11" s="5"/>
      <c r="AC11" s="5"/>
      <c r="AD11" s="5"/>
      <c r="AE11" s="5"/>
      <c r="AF11" s="5"/>
    </row>
    <row r="12" spans="1:32" ht="20.25" customHeight="1">
      <c r="A12" s="5" t="s">
        <v>396</v>
      </c>
      <c r="B12" s="5" t="s">
        <v>281</v>
      </c>
      <c r="C12" s="5" t="s">
        <v>41</v>
      </c>
      <c r="D12" s="5" t="s">
        <v>94</v>
      </c>
      <c r="E12" s="5" t="s">
        <v>29</v>
      </c>
      <c r="F12" s="7">
        <v>3</v>
      </c>
      <c r="G12" s="7">
        <v>4.5</v>
      </c>
      <c r="H12" s="5" t="s">
        <v>64</v>
      </c>
      <c r="I12" s="5" t="s">
        <v>31</v>
      </c>
      <c r="J12" s="5" t="s">
        <v>284</v>
      </c>
      <c r="K12" s="5"/>
      <c r="L12" s="5" t="s">
        <v>406</v>
      </c>
      <c r="M12" s="5" t="s">
        <v>53</v>
      </c>
      <c r="N12" s="5" t="s">
        <v>55</v>
      </c>
      <c r="O12" s="5"/>
      <c r="P12" s="5" t="b">
        <f t="shared" ca="1" si="0"/>
        <v>0</v>
      </c>
      <c r="Q12" s="5" t="b">
        <f t="shared" ref="Q12:Q13" ca="1" si="4">IFERROR(__xludf.DUMMYFUNCTION("REGEXMATCH(L12,""JavaScript"")"),TRUE)</f>
        <v>1</v>
      </c>
      <c r="R12" s="5"/>
      <c r="S12" s="5"/>
      <c r="T12" s="5"/>
      <c r="U12" s="5"/>
      <c r="V12" s="5"/>
      <c r="W12" s="5"/>
      <c r="X12" s="5"/>
      <c r="Y12" s="5"/>
      <c r="Z12" s="5"/>
      <c r="AA12" s="5"/>
      <c r="AB12" s="5"/>
      <c r="AC12" s="5"/>
      <c r="AD12" s="5"/>
      <c r="AE12" s="5"/>
      <c r="AF12" s="5"/>
    </row>
    <row r="13" spans="1:32" ht="20.25" customHeight="1">
      <c r="A13" s="5" t="s">
        <v>436</v>
      </c>
      <c r="B13" s="5" t="s">
        <v>437</v>
      </c>
      <c r="C13" s="5" t="s">
        <v>27</v>
      </c>
      <c r="D13" s="5" t="s">
        <v>47</v>
      </c>
      <c r="E13" s="5" t="s">
        <v>29</v>
      </c>
      <c r="F13" s="7">
        <v>3</v>
      </c>
      <c r="G13" s="7">
        <v>4.5</v>
      </c>
      <c r="H13" s="5" t="s">
        <v>64</v>
      </c>
      <c r="I13" s="9" t="s">
        <v>24</v>
      </c>
      <c r="J13" s="5" t="s">
        <v>117</v>
      </c>
      <c r="K13" s="5" t="s">
        <v>442</v>
      </c>
      <c r="L13" s="5" t="s">
        <v>443</v>
      </c>
      <c r="M13" s="5" t="s">
        <v>53</v>
      </c>
      <c r="N13" s="5" t="s">
        <v>55</v>
      </c>
      <c r="O13" s="5"/>
      <c r="P13" s="5" t="b">
        <f t="shared" ca="1" si="0"/>
        <v>0</v>
      </c>
      <c r="Q13" s="5" t="b">
        <f t="shared" ca="1" si="4"/>
        <v>1</v>
      </c>
      <c r="R13" s="5"/>
      <c r="S13" s="5"/>
      <c r="T13" s="5"/>
      <c r="U13" s="5"/>
      <c r="V13" s="5"/>
      <c r="W13" s="5"/>
      <c r="X13" s="5"/>
      <c r="Y13" s="5"/>
      <c r="Z13" s="5"/>
      <c r="AA13" s="5"/>
      <c r="AB13" s="5"/>
      <c r="AC13" s="5"/>
      <c r="AD13" s="5"/>
      <c r="AE13" s="5"/>
      <c r="AF13" s="5"/>
    </row>
    <row r="14" spans="1:32" ht="20.25" customHeight="1">
      <c r="A14" s="5" t="s">
        <v>465</v>
      </c>
      <c r="B14" s="5" t="s">
        <v>467</v>
      </c>
      <c r="C14" s="5" t="s">
        <v>41</v>
      </c>
      <c r="D14" s="5" t="s">
        <v>448</v>
      </c>
      <c r="E14" s="5" t="s">
        <v>29</v>
      </c>
      <c r="F14" s="7">
        <v>3</v>
      </c>
      <c r="G14" s="7">
        <v>5</v>
      </c>
      <c r="H14" s="5" t="s">
        <v>313</v>
      </c>
      <c r="I14" s="9" t="s">
        <v>24</v>
      </c>
      <c r="J14" s="5" t="s">
        <v>470</v>
      </c>
      <c r="K14" s="5" t="s">
        <v>471</v>
      </c>
      <c r="L14" s="5" t="s">
        <v>473</v>
      </c>
      <c r="M14" s="5" t="s">
        <v>37</v>
      </c>
      <c r="N14" s="5" t="s">
        <v>55</v>
      </c>
      <c r="O14" s="5"/>
      <c r="P14" s="5" t="b">
        <f t="shared" ca="1" si="0"/>
        <v>0</v>
      </c>
      <c r="Q14" s="5" t="b">
        <f t="shared" ref="Q14:Q15" ca="1" si="5">IFERROR(__xludf.DUMMYFUNCTION("REGEXMATCH(L14,""(?i)JavaScript"")"),TRUE)</f>
        <v>1</v>
      </c>
      <c r="R14" s="5"/>
      <c r="S14" s="5"/>
      <c r="T14" s="5"/>
      <c r="U14" s="5"/>
      <c r="V14" s="5"/>
      <c r="W14" s="5"/>
      <c r="X14" s="5"/>
      <c r="Y14" s="5"/>
      <c r="Z14" s="5"/>
      <c r="AA14" s="5"/>
      <c r="AB14" s="5"/>
      <c r="AC14" s="5"/>
      <c r="AD14" s="5"/>
      <c r="AE14" s="5"/>
      <c r="AF14" s="5"/>
    </row>
    <row r="15" spans="1:32" ht="20.25" customHeight="1">
      <c r="A15" s="5" t="s">
        <v>489</v>
      </c>
      <c r="B15" s="5" t="s">
        <v>495</v>
      </c>
      <c r="C15" s="5" t="s">
        <v>41</v>
      </c>
      <c r="D15" s="5" t="s">
        <v>94</v>
      </c>
      <c r="E15" s="5" t="s">
        <v>29</v>
      </c>
      <c r="F15" s="7">
        <v>3</v>
      </c>
      <c r="G15" s="7">
        <v>4</v>
      </c>
      <c r="H15" s="5" t="s">
        <v>123</v>
      </c>
      <c r="I15" s="9" t="s">
        <v>24</v>
      </c>
      <c r="J15" s="5" t="s">
        <v>499</v>
      </c>
      <c r="K15" s="5" t="s">
        <v>500</v>
      </c>
      <c r="L15" s="5" t="s">
        <v>503</v>
      </c>
      <c r="M15" s="5" t="s">
        <v>100</v>
      </c>
      <c r="N15" s="5" t="s">
        <v>55</v>
      </c>
      <c r="O15" s="5"/>
      <c r="P15" s="5" t="b">
        <f t="shared" ca="1" si="0"/>
        <v>0</v>
      </c>
      <c r="Q15" s="5" t="b">
        <f t="shared" ca="1" si="5"/>
        <v>1</v>
      </c>
      <c r="R15" s="5"/>
      <c r="S15" s="5"/>
      <c r="T15" s="5"/>
      <c r="U15" s="5"/>
      <c r="V15" s="5"/>
      <c r="W15" s="5"/>
      <c r="X15" s="5"/>
      <c r="Y15" s="5"/>
      <c r="Z15" s="5"/>
      <c r="AA15" s="5"/>
      <c r="AB15" s="5"/>
      <c r="AC15" s="5"/>
      <c r="AD15" s="5"/>
      <c r="AE15" s="5"/>
      <c r="AF15" s="5"/>
    </row>
    <row r="16" spans="1:32" ht="20.25" customHeight="1">
      <c r="A16" s="5" t="s">
        <v>277</v>
      </c>
      <c r="B16" s="5" t="s">
        <v>519</v>
      </c>
      <c r="C16" s="5" t="s">
        <v>20</v>
      </c>
      <c r="D16" s="5" t="s">
        <v>520</v>
      </c>
      <c r="E16" s="5" t="s">
        <v>29</v>
      </c>
      <c r="F16" s="7">
        <v>3</v>
      </c>
      <c r="G16" s="7">
        <v>5</v>
      </c>
      <c r="H16" s="5" t="s">
        <v>313</v>
      </c>
      <c r="I16" s="5" t="s">
        <v>125</v>
      </c>
      <c r="J16" s="5" t="s">
        <v>523</v>
      </c>
      <c r="K16" s="5" t="s">
        <v>524</v>
      </c>
      <c r="L16" s="5" t="s">
        <v>528</v>
      </c>
      <c r="M16" s="5"/>
      <c r="N16" s="5" t="s">
        <v>530</v>
      </c>
      <c r="O16" s="5"/>
      <c r="P16" s="5" t="b">
        <f t="shared" ca="1" si="0"/>
        <v>0</v>
      </c>
      <c r="Q16" s="5" t="b">
        <f t="shared" ref="Q16:Q19" ca="1" si="6">IFERROR(__xludf.DUMMYFUNCTION("REGEXMATCH(L16,""JavaScript"")"),TRUE)</f>
        <v>1</v>
      </c>
      <c r="R16" s="5"/>
      <c r="S16" s="5"/>
      <c r="T16" s="5"/>
      <c r="U16" s="5"/>
      <c r="V16" s="5"/>
      <c r="W16" s="5"/>
      <c r="X16" s="5"/>
      <c r="Y16" s="5"/>
      <c r="Z16" s="5"/>
      <c r="AA16" s="5"/>
      <c r="AB16" s="5"/>
      <c r="AC16" s="5"/>
      <c r="AD16" s="5"/>
      <c r="AE16" s="5"/>
      <c r="AF16" s="5"/>
    </row>
    <row r="17" spans="1:32" ht="20.25" customHeight="1">
      <c r="A17" s="5" t="s">
        <v>277</v>
      </c>
      <c r="B17" s="5" t="s">
        <v>557</v>
      </c>
      <c r="C17" s="5" t="s">
        <v>20</v>
      </c>
      <c r="D17" s="5" t="s">
        <v>21</v>
      </c>
      <c r="E17" s="5" t="s">
        <v>29</v>
      </c>
      <c r="F17" s="7">
        <v>3.5</v>
      </c>
      <c r="G17" s="7">
        <v>8</v>
      </c>
      <c r="H17" s="5" t="s">
        <v>560</v>
      </c>
      <c r="I17" s="5" t="s">
        <v>31</v>
      </c>
      <c r="J17" s="5" t="s">
        <v>48</v>
      </c>
      <c r="K17" s="5" t="s">
        <v>561</v>
      </c>
      <c r="L17" s="5" t="s">
        <v>564</v>
      </c>
      <c r="M17" s="5" t="s">
        <v>100</v>
      </c>
      <c r="N17" s="5" t="s">
        <v>55</v>
      </c>
      <c r="O17" s="5"/>
      <c r="P17" s="5" t="b">
        <f t="shared" ca="1" si="0"/>
        <v>0</v>
      </c>
      <c r="Q17" s="5" t="b">
        <f t="shared" ca="1" si="6"/>
        <v>1</v>
      </c>
      <c r="R17" s="5"/>
      <c r="S17" s="5"/>
      <c r="T17" s="5"/>
      <c r="U17" s="5"/>
      <c r="V17" s="5"/>
      <c r="W17" s="5"/>
      <c r="X17" s="5"/>
      <c r="Y17" s="5"/>
      <c r="Z17" s="5"/>
      <c r="AA17" s="5"/>
      <c r="AB17" s="5"/>
      <c r="AC17" s="5"/>
      <c r="AD17" s="5"/>
      <c r="AE17" s="5"/>
      <c r="AF17" s="5"/>
    </row>
    <row r="18" spans="1:32" ht="20.25" customHeight="1">
      <c r="A18" s="5" t="s">
        <v>277</v>
      </c>
      <c r="B18" s="5" t="s">
        <v>591</v>
      </c>
      <c r="C18" s="5" t="s">
        <v>41</v>
      </c>
      <c r="D18" s="5" t="s">
        <v>169</v>
      </c>
      <c r="E18" s="5" t="s">
        <v>29</v>
      </c>
      <c r="F18" s="7">
        <v>4</v>
      </c>
      <c r="G18" s="7">
        <v>10</v>
      </c>
      <c r="H18" s="5" t="s">
        <v>186</v>
      </c>
      <c r="I18" s="5" t="s">
        <v>108</v>
      </c>
      <c r="J18" s="5" t="s">
        <v>252</v>
      </c>
      <c r="K18" s="5" t="s">
        <v>600</v>
      </c>
      <c r="L18" s="5" t="s">
        <v>602</v>
      </c>
      <c r="M18" s="5" t="s">
        <v>37</v>
      </c>
      <c r="N18" s="5" t="s">
        <v>55</v>
      </c>
      <c r="O18" s="5"/>
      <c r="P18" s="5" t="b">
        <f t="shared" ca="1" si="0"/>
        <v>0</v>
      </c>
      <c r="Q18" s="5" t="b">
        <f t="shared" ca="1" si="6"/>
        <v>1</v>
      </c>
      <c r="R18" s="5"/>
      <c r="S18" s="5"/>
      <c r="T18" s="5"/>
      <c r="U18" s="5"/>
      <c r="V18" s="5"/>
      <c r="W18" s="5"/>
      <c r="X18" s="5"/>
      <c r="Y18" s="5"/>
      <c r="Z18" s="5"/>
      <c r="AA18" s="5"/>
      <c r="AB18" s="5"/>
      <c r="AC18" s="5"/>
      <c r="AD18" s="5"/>
      <c r="AE18" s="5"/>
      <c r="AF18" s="5"/>
    </row>
    <row r="19" spans="1:32" ht="20.25" customHeight="1">
      <c r="A19" s="5" t="s">
        <v>159</v>
      </c>
      <c r="B19" s="5" t="s">
        <v>299</v>
      </c>
      <c r="C19" s="5" t="s">
        <v>27</v>
      </c>
      <c r="D19" s="5" t="s">
        <v>47</v>
      </c>
      <c r="E19" s="5" t="s">
        <v>45</v>
      </c>
      <c r="F19" s="7">
        <v>4</v>
      </c>
      <c r="G19" s="7">
        <v>10</v>
      </c>
      <c r="H19" s="5" t="s">
        <v>186</v>
      </c>
      <c r="I19" s="5" t="s">
        <v>31</v>
      </c>
      <c r="J19" s="5" t="s">
        <v>48</v>
      </c>
      <c r="K19" s="5" t="s">
        <v>300</v>
      </c>
      <c r="L19" s="5" t="s">
        <v>629</v>
      </c>
      <c r="M19" s="5" t="s">
        <v>53</v>
      </c>
      <c r="N19" s="5" t="s">
        <v>55</v>
      </c>
      <c r="O19" s="5"/>
      <c r="P19" s="5" t="b">
        <f t="shared" ca="1" si="0"/>
        <v>0</v>
      </c>
      <c r="Q19" s="5" t="b">
        <f t="shared" ca="1" si="6"/>
        <v>1</v>
      </c>
      <c r="R19" s="5"/>
      <c r="S19" s="5"/>
      <c r="T19" s="5"/>
      <c r="U19" s="5"/>
      <c r="V19" s="5"/>
      <c r="W19" s="5"/>
      <c r="X19" s="5"/>
      <c r="Y19" s="5"/>
      <c r="Z19" s="5"/>
      <c r="AA19" s="5"/>
      <c r="AB19" s="5"/>
      <c r="AC19" s="5"/>
      <c r="AD19" s="5"/>
      <c r="AE19" s="5"/>
      <c r="AF19" s="5"/>
    </row>
    <row r="20" spans="1:32" ht="20.25" customHeight="1">
      <c r="A20" s="5" t="s">
        <v>645</v>
      </c>
      <c r="B20" s="5" t="s">
        <v>647</v>
      </c>
      <c r="C20" s="5" t="s">
        <v>170</v>
      </c>
      <c r="D20" s="5" t="s">
        <v>378</v>
      </c>
      <c r="E20" s="5" t="s">
        <v>651</v>
      </c>
      <c r="F20" s="7">
        <v>4</v>
      </c>
      <c r="G20" s="7">
        <v>10</v>
      </c>
      <c r="H20" s="5" t="s">
        <v>186</v>
      </c>
      <c r="I20" s="5" t="s">
        <v>125</v>
      </c>
      <c r="J20" s="5" t="s">
        <v>655</v>
      </c>
      <c r="K20" s="5" t="s">
        <v>657</v>
      </c>
      <c r="L20" s="5" t="s">
        <v>659</v>
      </c>
      <c r="M20" s="5" t="s">
        <v>100</v>
      </c>
      <c r="N20" s="5" t="s">
        <v>55</v>
      </c>
      <c r="O20" s="5"/>
      <c r="P20" s="5" t="b">
        <f t="shared" ca="1" si="0"/>
        <v>0</v>
      </c>
      <c r="Q20" s="5" t="b">
        <f ca="1">IFERROR(__xludf.DUMMYFUNCTION("REGEXMATCH(L20,""(?i)JavaScript"")"),TRUE)</f>
        <v>1</v>
      </c>
      <c r="R20" s="5"/>
      <c r="S20" s="5"/>
      <c r="T20" s="5"/>
      <c r="U20" s="5"/>
      <c r="V20" s="5"/>
      <c r="W20" s="5"/>
      <c r="X20" s="5"/>
      <c r="Y20" s="5"/>
      <c r="Z20" s="5"/>
      <c r="AA20" s="5"/>
      <c r="AB20" s="5"/>
      <c r="AC20" s="5"/>
      <c r="AD20" s="5"/>
      <c r="AE20" s="5"/>
      <c r="AF20" s="5"/>
    </row>
    <row r="21" spans="1:32" ht="20.25" customHeight="1">
      <c r="A21" s="5" t="s">
        <v>676</v>
      </c>
      <c r="B21" s="5" t="s">
        <v>678</v>
      </c>
      <c r="C21" s="5" t="s">
        <v>170</v>
      </c>
      <c r="D21" s="5" t="s">
        <v>47</v>
      </c>
      <c r="E21" s="5" t="s">
        <v>29</v>
      </c>
      <c r="F21" s="7">
        <v>4</v>
      </c>
      <c r="G21" s="7">
        <v>15</v>
      </c>
      <c r="H21" s="5" t="s">
        <v>682</v>
      </c>
      <c r="I21" s="5" t="s">
        <v>125</v>
      </c>
      <c r="J21" s="5" t="s">
        <v>57</v>
      </c>
      <c r="K21" s="5" t="s">
        <v>685</v>
      </c>
      <c r="L21" s="5" t="s">
        <v>689</v>
      </c>
      <c r="M21" s="5" t="s">
        <v>53</v>
      </c>
      <c r="N21" s="5" t="s">
        <v>55</v>
      </c>
      <c r="O21" s="5"/>
      <c r="P21" s="5" t="b">
        <f t="shared" ca="1" si="0"/>
        <v>0</v>
      </c>
      <c r="Q21" s="5" t="b">
        <f t="shared" ref="Q21:Q22" ca="1" si="7">IFERROR(__xludf.DUMMYFUNCTION("REGEXMATCH(L21,""JavaScript"")"),TRUE)</f>
        <v>1</v>
      </c>
      <c r="R21" s="5"/>
      <c r="S21" s="5"/>
      <c r="T21" s="5"/>
      <c r="U21" s="5"/>
      <c r="V21" s="5"/>
      <c r="W21" s="5"/>
      <c r="X21" s="5"/>
      <c r="Y21" s="5"/>
      <c r="Z21" s="5"/>
      <c r="AA21" s="5"/>
      <c r="AB21" s="5"/>
      <c r="AC21" s="5"/>
      <c r="AD21" s="5"/>
      <c r="AE21" s="5"/>
      <c r="AF21" s="5"/>
    </row>
    <row r="22" spans="1:32" ht="20.25" customHeight="1">
      <c r="A22" s="5" t="s">
        <v>713</v>
      </c>
      <c r="B22" s="5" t="s">
        <v>714</v>
      </c>
      <c r="C22" s="5" t="s">
        <v>41</v>
      </c>
      <c r="D22" s="5" t="s">
        <v>94</v>
      </c>
      <c r="E22" s="5" t="s">
        <v>45</v>
      </c>
      <c r="F22" s="7">
        <v>4</v>
      </c>
      <c r="G22" s="7">
        <v>12</v>
      </c>
      <c r="H22" s="5" t="s">
        <v>717</v>
      </c>
      <c r="I22" s="5" t="s">
        <v>125</v>
      </c>
      <c r="J22" s="5" t="s">
        <v>252</v>
      </c>
      <c r="K22" s="5"/>
      <c r="L22" s="5" t="s">
        <v>722</v>
      </c>
      <c r="M22" s="5" t="s">
        <v>53</v>
      </c>
      <c r="N22" s="5" t="s">
        <v>55</v>
      </c>
      <c r="O22" s="5"/>
      <c r="P22" s="5" t="b">
        <f t="shared" ca="1" si="0"/>
        <v>0</v>
      </c>
      <c r="Q22" s="5" t="b">
        <f t="shared" ca="1" si="7"/>
        <v>1</v>
      </c>
      <c r="R22" s="5"/>
      <c r="S22" s="5"/>
      <c r="T22" s="5"/>
      <c r="U22" s="5"/>
      <c r="V22" s="5"/>
      <c r="W22" s="5"/>
      <c r="X22" s="5"/>
      <c r="Y22" s="5"/>
      <c r="Z22" s="5"/>
      <c r="AA22" s="5"/>
      <c r="AB22" s="5"/>
      <c r="AC22" s="5"/>
      <c r="AD22" s="5"/>
      <c r="AE22" s="5"/>
      <c r="AF22" s="5"/>
    </row>
    <row r="23" spans="1:32" ht="20.25" customHeight="1">
      <c r="A23" s="5" t="s">
        <v>736</v>
      </c>
      <c r="B23" s="5" t="s">
        <v>737</v>
      </c>
      <c r="C23" s="5" t="s">
        <v>27</v>
      </c>
      <c r="D23" s="5" t="s">
        <v>212</v>
      </c>
      <c r="E23" s="5" t="s">
        <v>45</v>
      </c>
      <c r="F23" s="7">
        <v>4</v>
      </c>
      <c r="G23" s="7">
        <v>6</v>
      </c>
      <c r="H23" s="5" t="s">
        <v>211</v>
      </c>
      <c r="I23" s="9" t="s">
        <v>24</v>
      </c>
      <c r="J23" s="5" t="s">
        <v>742</v>
      </c>
      <c r="K23" s="5"/>
      <c r="L23" s="5" t="s">
        <v>745</v>
      </c>
      <c r="M23" s="5" t="s">
        <v>53</v>
      </c>
      <c r="N23" s="5" t="s">
        <v>55</v>
      </c>
      <c r="O23" s="5"/>
      <c r="P23" s="5" t="b">
        <f t="shared" ca="1" si="0"/>
        <v>0</v>
      </c>
      <c r="Q23" s="5" t="b">
        <f t="shared" ref="Q23:Q24" ca="1" si="8">IFERROR(__xludf.DUMMYFUNCTION("REGEXMATCH(L23,""(?i)JavaScript"")"),TRUE)</f>
        <v>1</v>
      </c>
      <c r="R23" s="5"/>
      <c r="S23" s="5"/>
      <c r="T23" s="5"/>
      <c r="U23" s="5"/>
      <c r="V23" s="5"/>
      <c r="W23" s="5"/>
      <c r="X23" s="5"/>
      <c r="Y23" s="5"/>
      <c r="Z23" s="5"/>
      <c r="AA23" s="5"/>
      <c r="AB23" s="5"/>
      <c r="AC23" s="5"/>
      <c r="AD23" s="5"/>
      <c r="AE23" s="5"/>
      <c r="AF23" s="5"/>
    </row>
    <row r="24" spans="1:32" ht="20.25" customHeight="1">
      <c r="A24" s="5" t="s">
        <v>765</v>
      </c>
      <c r="B24" s="5" t="s">
        <v>766</v>
      </c>
      <c r="C24" s="5" t="s">
        <v>41</v>
      </c>
      <c r="D24" s="5" t="s">
        <v>114</v>
      </c>
      <c r="E24" s="5" t="s">
        <v>29</v>
      </c>
      <c r="F24" s="7">
        <v>4</v>
      </c>
      <c r="G24" s="7">
        <v>8</v>
      </c>
      <c r="H24" s="5" t="s">
        <v>223</v>
      </c>
      <c r="I24" s="5" t="s">
        <v>125</v>
      </c>
      <c r="J24" s="5" t="s">
        <v>76</v>
      </c>
      <c r="K24" s="5" t="s">
        <v>771</v>
      </c>
      <c r="L24" s="5" t="s">
        <v>773</v>
      </c>
      <c r="M24" s="5" t="s">
        <v>37</v>
      </c>
      <c r="N24" s="5" t="s">
        <v>55</v>
      </c>
      <c r="O24" s="5"/>
      <c r="P24" s="5" t="b">
        <f t="shared" ca="1" si="0"/>
        <v>0</v>
      </c>
      <c r="Q24" s="5" t="b">
        <f t="shared" ca="1" si="8"/>
        <v>1</v>
      </c>
      <c r="R24" s="5"/>
      <c r="S24" s="5"/>
      <c r="T24" s="5"/>
      <c r="U24" s="5"/>
      <c r="V24" s="5"/>
      <c r="W24" s="5"/>
      <c r="X24" s="5"/>
      <c r="Y24" s="5"/>
      <c r="Z24" s="5"/>
      <c r="AA24" s="5"/>
      <c r="AB24" s="5"/>
      <c r="AC24" s="5"/>
      <c r="AD24" s="5"/>
      <c r="AE24" s="5"/>
      <c r="AF24" s="5"/>
    </row>
    <row r="25" spans="1:32" ht="20.25" customHeight="1">
      <c r="A25" s="5" t="s">
        <v>784</v>
      </c>
      <c r="B25" s="5" t="s">
        <v>785</v>
      </c>
      <c r="C25" s="5" t="s">
        <v>41</v>
      </c>
      <c r="D25" s="5" t="s">
        <v>94</v>
      </c>
      <c r="E25" s="5" t="s">
        <v>29</v>
      </c>
      <c r="F25" s="7">
        <v>4</v>
      </c>
      <c r="G25" s="7">
        <v>6</v>
      </c>
      <c r="H25" s="5" t="s">
        <v>211</v>
      </c>
      <c r="I25" s="9" t="s">
        <v>24</v>
      </c>
      <c r="J25" s="5" t="s">
        <v>48</v>
      </c>
      <c r="K25" s="5" t="s">
        <v>788</v>
      </c>
      <c r="L25" s="5" t="s">
        <v>791</v>
      </c>
      <c r="M25" s="5" t="s">
        <v>100</v>
      </c>
      <c r="N25" s="5" t="s">
        <v>55</v>
      </c>
      <c r="O25" s="5"/>
      <c r="P25" s="5" t="b">
        <f t="shared" ca="1" si="0"/>
        <v>0</v>
      </c>
      <c r="Q25" s="5" t="b">
        <f t="shared" ref="Q25:Q26" ca="1" si="9">IFERROR(__xludf.DUMMYFUNCTION("REGEXMATCH(L25,""JavaScript"")"),TRUE)</f>
        <v>1</v>
      </c>
      <c r="R25" s="5"/>
      <c r="S25" s="5"/>
      <c r="T25" s="5"/>
      <c r="U25" s="5"/>
      <c r="V25" s="5"/>
      <c r="W25" s="5"/>
      <c r="X25" s="5"/>
      <c r="Y25" s="5"/>
      <c r="Z25" s="5"/>
      <c r="AA25" s="5"/>
      <c r="AB25" s="5"/>
      <c r="AC25" s="5"/>
      <c r="AD25" s="5"/>
      <c r="AE25" s="5"/>
      <c r="AF25" s="5"/>
    </row>
    <row r="26" spans="1:32" ht="20.25" customHeight="1">
      <c r="A26" s="5" t="s">
        <v>812</v>
      </c>
      <c r="B26" s="5" t="s">
        <v>814</v>
      </c>
      <c r="C26" s="5" t="s">
        <v>41</v>
      </c>
      <c r="D26" s="5" t="s">
        <v>47</v>
      </c>
      <c r="E26" s="5" t="s">
        <v>29</v>
      </c>
      <c r="F26" s="7">
        <v>4</v>
      </c>
      <c r="G26" s="7">
        <v>7</v>
      </c>
      <c r="H26" s="5" t="s">
        <v>816</v>
      </c>
      <c r="I26" s="9" t="s">
        <v>24</v>
      </c>
      <c r="J26" s="5" t="s">
        <v>817</v>
      </c>
      <c r="K26" s="5" t="s">
        <v>820</v>
      </c>
      <c r="L26" s="5" t="s">
        <v>822</v>
      </c>
      <c r="M26" s="5" t="s">
        <v>37</v>
      </c>
      <c r="N26" s="5"/>
      <c r="O26" s="5"/>
      <c r="P26" s="5" t="b">
        <f t="shared" ca="1" si="0"/>
        <v>0</v>
      </c>
      <c r="Q26" s="5" t="b">
        <f t="shared" ca="1" si="9"/>
        <v>1</v>
      </c>
      <c r="R26" s="5"/>
      <c r="S26" s="5"/>
      <c r="T26" s="5"/>
      <c r="U26" s="5"/>
      <c r="V26" s="5"/>
      <c r="W26" s="5"/>
      <c r="X26" s="5"/>
      <c r="Y26" s="5"/>
      <c r="Z26" s="5"/>
      <c r="AA26" s="5"/>
      <c r="AB26" s="5"/>
      <c r="AC26" s="5"/>
      <c r="AD26" s="5"/>
      <c r="AE26" s="5"/>
      <c r="AF26" s="5"/>
    </row>
    <row r="27" spans="1:32" ht="20.25" customHeight="1">
      <c r="A27" s="5" t="s">
        <v>836</v>
      </c>
      <c r="B27" s="5" t="s">
        <v>837</v>
      </c>
      <c r="C27" s="5" t="s">
        <v>41</v>
      </c>
      <c r="D27" s="5" t="s">
        <v>169</v>
      </c>
      <c r="E27" s="5" t="s">
        <v>45</v>
      </c>
      <c r="F27" s="7">
        <v>4</v>
      </c>
      <c r="G27" s="7">
        <v>6</v>
      </c>
      <c r="H27" s="5" t="s">
        <v>211</v>
      </c>
      <c r="I27" s="9" t="s">
        <v>24</v>
      </c>
      <c r="J27" s="5" t="s">
        <v>362</v>
      </c>
      <c r="K27" s="5" t="s">
        <v>842</v>
      </c>
      <c r="L27" s="5" t="s">
        <v>843</v>
      </c>
      <c r="M27" s="5" t="s">
        <v>53</v>
      </c>
      <c r="N27" s="5" t="s">
        <v>55</v>
      </c>
      <c r="O27" s="5"/>
      <c r="P27" s="5" t="b">
        <f t="shared" ca="1" si="0"/>
        <v>0</v>
      </c>
      <c r="Q27" s="5" t="b">
        <f ca="1">IFERROR(__xludf.DUMMYFUNCTION("REGEXMATCH(L27,""(?i)JavaScript"")"),TRUE)</f>
        <v>1</v>
      </c>
      <c r="R27" s="5"/>
      <c r="S27" s="5"/>
      <c r="T27" s="5"/>
      <c r="U27" s="5"/>
      <c r="V27" s="5"/>
      <c r="W27" s="5"/>
      <c r="X27" s="5"/>
      <c r="Y27" s="5"/>
      <c r="Z27" s="5"/>
      <c r="AA27" s="5"/>
      <c r="AB27" s="5"/>
      <c r="AC27" s="5"/>
      <c r="AD27" s="5"/>
      <c r="AE27" s="5"/>
      <c r="AF27" s="5"/>
    </row>
    <row r="28" spans="1:32" ht="20.25" customHeight="1">
      <c r="A28" s="5" t="s">
        <v>858</v>
      </c>
      <c r="B28" s="5" t="s">
        <v>859</v>
      </c>
      <c r="C28" s="5" t="s">
        <v>170</v>
      </c>
      <c r="D28" s="5" t="s">
        <v>171</v>
      </c>
      <c r="E28" s="5" t="s">
        <v>45</v>
      </c>
      <c r="F28" s="7">
        <v>4</v>
      </c>
      <c r="G28" s="7">
        <v>8</v>
      </c>
      <c r="H28" s="5" t="s">
        <v>223</v>
      </c>
      <c r="I28" s="5" t="s">
        <v>125</v>
      </c>
      <c r="J28" s="5" t="s">
        <v>48</v>
      </c>
      <c r="K28" s="5" t="s">
        <v>861</v>
      </c>
      <c r="L28" s="5" t="s">
        <v>863</v>
      </c>
      <c r="M28" s="5" t="s">
        <v>100</v>
      </c>
      <c r="N28" s="5" t="s">
        <v>55</v>
      </c>
      <c r="O28" s="5"/>
      <c r="P28" s="5" t="b">
        <f t="shared" ca="1" si="0"/>
        <v>0</v>
      </c>
      <c r="Q28" s="5" t="b">
        <f t="shared" ref="Q28:Q30" ca="1" si="10">IFERROR(__xludf.DUMMYFUNCTION("REGEXMATCH(L28,""JavaScript"")"),TRUE)</f>
        <v>1</v>
      </c>
      <c r="R28" s="5"/>
      <c r="S28" s="5"/>
      <c r="T28" s="5"/>
      <c r="U28" s="5"/>
      <c r="V28" s="5"/>
      <c r="W28" s="5"/>
      <c r="X28" s="5"/>
      <c r="Y28" s="5"/>
      <c r="Z28" s="5"/>
      <c r="AA28" s="5"/>
      <c r="AB28" s="5"/>
      <c r="AC28" s="5"/>
      <c r="AD28" s="5"/>
      <c r="AE28" s="5"/>
      <c r="AF28" s="5"/>
    </row>
    <row r="29" spans="1:32" ht="20.25" customHeight="1">
      <c r="A29" s="5" t="s">
        <v>880</v>
      </c>
      <c r="B29" s="5" t="s">
        <v>376</v>
      </c>
      <c r="C29" s="5" t="s">
        <v>170</v>
      </c>
      <c r="D29" s="5" t="s">
        <v>378</v>
      </c>
      <c r="E29" s="5" t="s">
        <v>29</v>
      </c>
      <c r="F29" s="7">
        <v>4</v>
      </c>
      <c r="G29" s="7">
        <v>8</v>
      </c>
      <c r="H29" s="5" t="s">
        <v>223</v>
      </c>
      <c r="I29" s="9" t="s">
        <v>24</v>
      </c>
      <c r="J29" s="5" t="s">
        <v>224</v>
      </c>
      <c r="K29" s="5" t="s">
        <v>381</v>
      </c>
      <c r="L29" s="5" t="s">
        <v>888</v>
      </c>
      <c r="M29" s="5" t="s">
        <v>100</v>
      </c>
      <c r="N29" s="5" t="s">
        <v>55</v>
      </c>
      <c r="O29" s="5"/>
      <c r="P29" s="5" t="b">
        <f t="shared" ca="1" si="0"/>
        <v>0</v>
      </c>
      <c r="Q29" s="5" t="b">
        <f t="shared" ca="1" si="10"/>
        <v>1</v>
      </c>
      <c r="R29" s="5"/>
      <c r="S29" s="5"/>
      <c r="T29" s="5"/>
      <c r="U29" s="5"/>
      <c r="V29" s="5"/>
      <c r="W29" s="5"/>
      <c r="X29" s="5"/>
      <c r="Y29" s="5"/>
      <c r="Z29" s="5"/>
      <c r="AA29" s="5"/>
      <c r="AB29" s="5"/>
      <c r="AC29" s="5"/>
      <c r="AD29" s="5"/>
      <c r="AE29" s="5"/>
      <c r="AF29" s="5"/>
    </row>
    <row r="30" spans="1:32" ht="20.25" customHeight="1">
      <c r="A30" s="5" t="s">
        <v>900</v>
      </c>
      <c r="B30" s="5" t="s">
        <v>902</v>
      </c>
      <c r="C30" s="5" t="s">
        <v>170</v>
      </c>
      <c r="D30" s="5" t="s">
        <v>390</v>
      </c>
      <c r="E30" s="5" t="s">
        <v>29</v>
      </c>
      <c r="F30" s="7">
        <v>4</v>
      </c>
      <c r="G30" s="7">
        <v>6</v>
      </c>
      <c r="H30" s="5" t="s">
        <v>211</v>
      </c>
      <c r="I30" s="9" t="s">
        <v>24</v>
      </c>
      <c r="J30" s="5" t="s">
        <v>907</v>
      </c>
      <c r="K30" s="5" t="s">
        <v>909</v>
      </c>
      <c r="L30" s="5" t="s">
        <v>911</v>
      </c>
      <c r="M30" s="5" t="s">
        <v>53</v>
      </c>
      <c r="N30" s="5" t="s">
        <v>55</v>
      </c>
      <c r="O30" s="5"/>
      <c r="P30" s="5" t="b">
        <f t="shared" ca="1" si="0"/>
        <v>0</v>
      </c>
      <c r="Q30" s="5" t="b">
        <f t="shared" ca="1" si="10"/>
        <v>1</v>
      </c>
      <c r="R30" s="5"/>
      <c r="S30" s="5"/>
      <c r="T30" s="5"/>
      <c r="U30" s="5"/>
      <c r="V30" s="5"/>
      <c r="W30" s="5"/>
      <c r="X30" s="5"/>
      <c r="Y30" s="5"/>
      <c r="Z30" s="5"/>
      <c r="AA30" s="5"/>
      <c r="AB30" s="5"/>
      <c r="AC30" s="5"/>
      <c r="AD30" s="5"/>
      <c r="AE30" s="5"/>
      <c r="AF30" s="5"/>
    </row>
    <row r="31" spans="1:32" ht="20.25" customHeight="1">
      <c r="A31" s="5" t="s">
        <v>928</v>
      </c>
      <c r="B31" s="5" t="s">
        <v>929</v>
      </c>
      <c r="C31" s="5" t="s">
        <v>41</v>
      </c>
      <c r="D31" s="5" t="s">
        <v>94</v>
      </c>
      <c r="E31" s="5" t="s">
        <v>45</v>
      </c>
      <c r="F31" s="7">
        <v>4</v>
      </c>
      <c r="G31" s="7">
        <v>6</v>
      </c>
      <c r="H31" s="5" t="s">
        <v>211</v>
      </c>
      <c r="I31" s="9" t="s">
        <v>24</v>
      </c>
      <c r="J31" s="5" t="s">
        <v>252</v>
      </c>
      <c r="K31" s="5" t="s">
        <v>935</v>
      </c>
      <c r="L31" s="5" t="s">
        <v>938</v>
      </c>
      <c r="M31" s="5" t="s">
        <v>100</v>
      </c>
      <c r="N31" s="5" t="s">
        <v>55</v>
      </c>
      <c r="O31" s="5"/>
      <c r="P31" s="5" t="b">
        <f t="shared" ca="1" si="0"/>
        <v>0</v>
      </c>
      <c r="Q31" s="5" t="b">
        <f ca="1">IFERROR(__xludf.DUMMYFUNCTION("REGEXMATCH(L31,""(?i)JavaScript"")"),TRUE)</f>
        <v>1</v>
      </c>
      <c r="R31" s="5"/>
      <c r="S31" s="5"/>
      <c r="T31" s="5"/>
      <c r="U31" s="5"/>
      <c r="V31" s="5"/>
      <c r="W31" s="5"/>
      <c r="X31" s="5"/>
      <c r="Y31" s="5"/>
      <c r="Z31" s="5"/>
      <c r="AA31" s="5"/>
      <c r="AB31" s="5"/>
      <c r="AC31" s="5"/>
      <c r="AD31" s="5"/>
      <c r="AE31" s="5"/>
      <c r="AF31" s="5"/>
    </row>
    <row r="32" spans="1:32" ht="20.25" customHeight="1">
      <c r="A32" s="5" t="s">
        <v>962</v>
      </c>
      <c r="B32" s="5" t="s">
        <v>963</v>
      </c>
      <c r="C32" s="5" t="s">
        <v>41</v>
      </c>
      <c r="D32" s="5" t="s">
        <v>448</v>
      </c>
      <c r="E32" s="5" t="s">
        <v>45</v>
      </c>
      <c r="F32" s="7">
        <v>4</v>
      </c>
      <c r="G32" s="7">
        <v>5.5</v>
      </c>
      <c r="H32" s="5" t="s">
        <v>968</v>
      </c>
      <c r="I32" s="5" t="s">
        <v>31</v>
      </c>
      <c r="J32" s="5" t="s">
        <v>213</v>
      </c>
      <c r="K32" s="5" t="s">
        <v>971</v>
      </c>
      <c r="L32" s="5" t="s">
        <v>972</v>
      </c>
      <c r="M32" s="5" t="s">
        <v>37</v>
      </c>
      <c r="N32" s="5" t="s">
        <v>38</v>
      </c>
      <c r="O32" s="5"/>
      <c r="P32" s="5" t="b">
        <f t="shared" ca="1" si="0"/>
        <v>0</v>
      </c>
      <c r="Q32" s="5" t="b">
        <f ca="1">IFERROR(__xludf.DUMMYFUNCTION("REGEXMATCH(L32,""JavaScript"")"),TRUE)</f>
        <v>1</v>
      </c>
      <c r="R32" s="5"/>
      <c r="S32" s="5"/>
      <c r="T32" s="5"/>
      <c r="U32" s="5"/>
      <c r="V32" s="5"/>
      <c r="W32" s="5"/>
      <c r="X32" s="5"/>
      <c r="Y32" s="5"/>
      <c r="Z32" s="5"/>
      <c r="AA32" s="5"/>
      <c r="AB32" s="5"/>
      <c r="AC32" s="5"/>
      <c r="AD32" s="5"/>
      <c r="AE32" s="5"/>
      <c r="AF32" s="5"/>
    </row>
    <row r="33" spans="1:32" ht="20.25" customHeight="1">
      <c r="A33" s="5" t="s">
        <v>987</v>
      </c>
      <c r="B33" s="5" t="s">
        <v>988</v>
      </c>
      <c r="C33" s="5" t="s">
        <v>41</v>
      </c>
      <c r="D33" s="5" t="s">
        <v>448</v>
      </c>
      <c r="E33" s="5" t="s">
        <v>95</v>
      </c>
      <c r="F33" s="7">
        <v>4</v>
      </c>
      <c r="G33" s="7">
        <v>8</v>
      </c>
      <c r="H33" s="5" t="s">
        <v>223</v>
      </c>
      <c r="I33" s="9" t="s">
        <v>24</v>
      </c>
      <c r="J33" s="5" t="s">
        <v>444</v>
      </c>
      <c r="K33" s="5" t="s">
        <v>998</v>
      </c>
      <c r="L33" s="5" t="s">
        <v>1000</v>
      </c>
      <c r="M33" s="5" t="s">
        <v>100</v>
      </c>
      <c r="N33" s="5" t="s">
        <v>55</v>
      </c>
      <c r="O33" s="5"/>
      <c r="P33" s="5" t="b">
        <f t="shared" ca="1" si="0"/>
        <v>0</v>
      </c>
      <c r="Q33" s="5" t="b">
        <f t="shared" ref="Q33:Q37" ca="1" si="11">IFERROR(__xludf.DUMMYFUNCTION("REGEXMATCH(L33,""(?i)JavaScript"")"),TRUE)</f>
        <v>1</v>
      </c>
      <c r="R33" s="5"/>
      <c r="S33" s="5"/>
      <c r="T33" s="5"/>
      <c r="U33" s="5"/>
      <c r="V33" s="5"/>
      <c r="W33" s="5"/>
      <c r="X33" s="5"/>
      <c r="Y33" s="5"/>
      <c r="Z33" s="5"/>
      <c r="AA33" s="5"/>
      <c r="AB33" s="5"/>
      <c r="AC33" s="5"/>
      <c r="AD33" s="5"/>
      <c r="AE33" s="5"/>
      <c r="AF33" s="5"/>
    </row>
    <row r="34" spans="1:32" ht="20.25" customHeight="1">
      <c r="A34" s="5" t="s">
        <v>396</v>
      </c>
      <c r="B34" s="5" t="s">
        <v>1023</v>
      </c>
      <c r="C34" s="5" t="s">
        <v>41</v>
      </c>
      <c r="D34" s="5" t="s">
        <v>94</v>
      </c>
      <c r="E34" s="5" t="s">
        <v>29</v>
      </c>
      <c r="F34" s="7">
        <v>4</v>
      </c>
      <c r="G34" s="7">
        <v>8</v>
      </c>
      <c r="H34" s="5" t="s">
        <v>223</v>
      </c>
      <c r="I34" s="9" t="s">
        <v>24</v>
      </c>
      <c r="J34" s="5" t="s">
        <v>1026</v>
      </c>
      <c r="K34" s="5" t="s">
        <v>1027</v>
      </c>
      <c r="L34" s="5" t="s">
        <v>1029</v>
      </c>
      <c r="M34" s="5" t="s">
        <v>100</v>
      </c>
      <c r="N34" s="5" t="s">
        <v>271</v>
      </c>
      <c r="O34" s="5"/>
      <c r="P34" s="5" t="b">
        <f t="shared" ca="1" si="0"/>
        <v>0</v>
      </c>
      <c r="Q34" s="5" t="b">
        <f t="shared" ca="1" si="11"/>
        <v>1</v>
      </c>
      <c r="R34" s="5"/>
      <c r="S34" s="5"/>
      <c r="T34" s="5"/>
      <c r="U34" s="5"/>
      <c r="V34" s="5"/>
      <c r="W34" s="5"/>
      <c r="X34" s="5"/>
      <c r="Y34" s="5"/>
      <c r="Z34" s="5"/>
      <c r="AA34" s="5"/>
      <c r="AB34" s="5"/>
      <c r="AC34" s="5"/>
      <c r="AD34" s="5"/>
      <c r="AE34" s="5"/>
      <c r="AF34" s="5"/>
    </row>
    <row r="35" spans="1:32" ht="20.25" customHeight="1">
      <c r="A35" s="5" t="s">
        <v>1042</v>
      </c>
      <c r="B35" s="5" t="s">
        <v>1043</v>
      </c>
      <c r="C35" s="5" t="s">
        <v>27</v>
      </c>
      <c r="D35" s="5" t="s">
        <v>85</v>
      </c>
      <c r="E35" s="5" t="s">
        <v>45</v>
      </c>
      <c r="F35" s="7">
        <v>4</v>
      </c>
      <c r="G35" s="7">
        <v>8</v>
      </c>
      <c r="H35" s="5" t="s">
        <v>223</v>
      </c>
      <c r="I35" s="9" t="s">
        <v>24</v>
      </c>
      <c r="J35" s="5" t="s">
        <v>444</v>
      </c>
      <c r="K35" s="5" t="s">
        <v>1044</v>
      </c>
      <c r="L35" s="5"/>
      <c r="M35" s="5"/>
      <c r="N35" s="5" t="s">
        <v>55</v>
      </c>
      <c r="O35" s="5"/>
      <c r="P35" s="5" t="b">
        <f ca="1">IFERROR(__xludf.DUMMYFUNCTION("REGEXMATCH(A35,""(?i)JavaScript"")"),FALSE)</f>
        <v>0</v>
      </c>
      <c r="Q35" s="5" t="b">
        <f t="shared" ca="1" si="11"/>
        <v>1</v>
      </c>
      <c r="R35" s="5"/>
      <c r="S35" s="5"/>
      <c r="T35" s="5"/>
      <c r="U35" s="5"/>
      <c r="V35" s="5"/>
      <c r="W35" s="5"/>
      <c r="X35" s="5"/>
      <c r="Y35" s="5"/>
      <c r="Z35" s="5"/>
      <c r="AA35" s="5"/>
      <c r="AB35" s="5"/>
      <c r="AC35" s="5"/>
      <c r="AD35" s="5"/>
      <c r="AE35" s="5"/>
      <c r="AF35" s="5"/>
    </row>
    <row r="36" spans="1:32" ht="20.25" customHeight="1">
      <c r="A36" s="5" t="s">
        <v>1062</v>
      </c>
      <c r="B36" s="5" t="s">
        <v>1063</v>
      </c>
      <c r="C36" s="5" t="s">
        <v>170</v>
      </c>
      <c r="D36" s="5" t="s">
        <v>435</v>
      </c>
      <c r="E36" s="5" t="s">
        <v>29</v>
      </c>
      <c r="F36" s="7">
        <v>4</v>
      </c>
      <c r="G36" s="7">
        <v>6</v>
      </c>
      <c r="H36" s="5" t="s">
        <v>211</v>
      </c>
      <c r="I36" s="9" t="s">
        <v>24</v>
      </c>
      <c r="J36" s="5" t="s">
        <v>187</v>
      </c>
      <c r="K36" s="5" t="s">
        <v>1067</v>
      </c>
      <c r="L36" s="5" t="s">
        <v>1072</v>
      </c>
      <c r="M36" s="5" t="s">
        <v>100</v>
      </c>
      <c r="N36" s="5" t="s">
        <v>55</v>
      </c>
      <c r="O36" s="5"/>
      <c r="P36" s="5" t="b">
        <f t="shared" ref="P36:P50" ca="1" si="12">IFERROR(__xludf.DUMMYFUNCTION("REGEXMATCH(A36,""JavaScript"")"),FALSE)</f>
        <v>0</v>
      </c>
      <c r="Q36" s="5" t="b">
        <f t="shared" ca="1" si="11"/>
        <v>1</v>
      </c>
      <c r="R36" s="5"/>
      <c r="S36" s="5"/>
      <c r="T36" s="5"/>
      <c r="U36" s="5"/>
      <c r="V36" s="5"/>
      <c r="W36" s="5"/>
      <c r="X36" s="5"/>
      <c r="Y36" s="5"/>
      <c r="Z36" s="5"/>
      <c r="AA36" s="5"/>
      <c r="AB36" s="5"/>
      <c r="AC36" s="5"/>
      <c r="AD36" s="5"/>
      <c r="AE36" s="5"/>
      <c r="AF36" s="5"/>
    </row>
    <row r="37" spans="1:32" ht="20.25" customHeight="1">
      <c r="A37" s="5" t="s">
        <v>1095</v>
      </c>
      <c r="B37" s="5" t="s">
        <v>1097</v>
      </c>
      <c r="C37" s="5" t="s">
        <v>41</v>
      </c>
      <c r="D37" s="5" t="s">
        <v>47</v>
      </c>
      <c r="E37" s="5" t="s">
        <v>29</v>
      </c>
      <c r="F37" s="7">
        <v>4</v>
      </c>
      <c r="G37" s="7">
        <v>6</v>
      </c>
      <c r="H37" s="5" t="s">
        <v>211</v>
      </c>
      <c r="I37" s="9" t="s">
        <v>24</v>
      </c>
      <c r="J37" s="5" t="s">
        <v>68</v>
      </c>
      <c r="K37" s="5"/>
      <c r="L37" s="5" t="s">
        <v>1103</v>
      </c>
      <c r="M37" s="5" t="s">
        <v>53</v>
      </c>
      <c r="N37" s="5" t="s">
        <v>55</v>
      </c>
      <c r="O37" s="5"/>
      <c r="P37" s="5" t="b">
        <f t="shared" ca="1" si="12"/>
        <v>0</v>
      </c>
      <c r="Q37" s="5" t="b">
        <f t="shared" ca="1" si="11"/>
        <v>1</v>
      </c>
      <c r="R37" s="5"/>
      <c r="S37" s="5"/>
      <c r="T37" s="5"/>
      <c r="U37" s="5"/>
      <c r="V37" s="5"/>
      <c r="W37" s="5"/>
      <c r="X37" s="5"/>
      <c r="Y37" s="5"/>
      <c r="Z37" s="5"/>
      <c r="AA37" s="5"/>
      <c r="AB37" s="5"/>
      <c r="AC37" s="5"/>
      <c r="AD37" s="5"/>
      <c r="AE37" s="5"/>
      <c r="AF37" s="5"/>
    </row>
    <row r="38" spans="1:32" ht="20.25" customHeight="1">
      <c r="A38" s="5" t="s">
        <v>1120</v>
      </c>
      <c r="B38" s="5" t="s">
        <v>1121</v>
      </c>
      <c r="C38" s="5" t="s">
        <v>41</v>
      </c>
      <c r="D38" s="5" t="s">
        <v>47</v>
      </c>
      <c r="E38" s="5" t="s">
        <v>95</v>
      </c>
      <c r="F38" s="7">
        <v>4</v>
      </c>
      <c r="G38" s="7">
        <v>6</v>
      </c>
      <c r="H38" s="5" t="s">
        <v>211</v>
      </c>
      <c r="I38" s="9" t="s">
        <v>24</v>
      </c>
      <c r="J38" s="5" t="s">
        <v>470</v>
      </c>
      <c r="K38" s="5" t="s">
        <v>1125</v>
      </c>
      <c r="L38" s="5" t="s">
        <v>1129</v>
      </c>
      <c r="M38" s="5" t="s">
        <v>37</v>
      </c>
      <c r="N38" s="5" t="s">
        <v>55</v>
      </c>
      <c r="O38" s="5"/>
      <c r="P38" s="5" t="b">
        <f t="shared" ca="1" si="12"/>
        <v>0</v>
      </c>
      <c r="Q38" s="5" t="b">
        <f t="shared" ref="Q38:Q40" ca="1" si="13">IFERROR(__xludf.DUMMYFUNCTION("REGEXMATCH(L38,""JavaScript"")"),TRUE)</f>
        <v>1</v>
      </c>
      <c r="R38" s="5"/>
      <c r="S38" s="5"/>
      <c r="T38" s="5"/>
      <c r="U38" s="5"/>
      <c r="V38" s="5"/>
      <c r="W38" s="5"/>
      <c r="X38" s="5"/>
      <c r="Y38" s="5"/>
      <c r="Z38" s="5"/>
      <c r="AA38" s="5"/>
      <c r="AB38" s="5"/>
      <c r="AC38" s="5"/>
      <c r="AD38" s="5"/>
      <c r="AE38" s="5"/>
      <c r="AF38" s="5"/>
    </row>
    <row r="39" spans="1:32" ht="20.25" customHeight="1">
      <c r="A39" s="5" t="s">
        <v>1148</v>
      </c>
      <c r="B39" s="5" t="s">
        <v>1149</v>
      </c>
      <c r="C39" s="5" t="s">
        <v>41</v>
      </c>
      <c r="D39" s="5" t="s">
        <v>47</v>
      </c>
      <c r="E39" s="5" t="s">
        <v>45</v>
      </c>
      <c r="F39" s="7">
        <v>4.5</v>
      </c>
      <c r="G39" s="7">
        <v>6</v>
      </c>
      <c r="H39" s="5" t="s">
        <v>272</v>
      </c>
      <c r="I39" s="9" t="s">
        <v>24</v>
      </c>
      <c r="J39" s="5" t="s">
        <v>1152</v>
      </c>
      <c r="K39" s="5" t="s">
        <v>1153</v>
      </c>
      <c r="L39" s="5" t="s">
        <v>1156</v>
      </c>
      <c r="M39" s="5" t="s">
        <v>37</v>
      </c>
      <c r="N39" s="5" t="s">
        <v>237</v>
      </c>
      <c r="O39" s="5"/>
      <c r="P39" s="5" t="b">
        <f t="shared" ca="1" si="12"/>
        <v>0</v>
      </c>
      <c r="Q39" s="5" t="b">
        <f t="shared" ca="1" si="13"/>
        <v>1</v>
      </c>
      <c r="R39" s="5"/>
      <c r="S39" s="5"/>
      <c r="T39" s="5"/>
      <c r="U39" s="5"/>
      <c r="V39" s="5"/>
      <c r="W39" s="5"/>
      <c r="X39" s="5"/>
      <c r="Y39" s="5"/>
      <c r="Z39" s="5"/>
      <c r="AA39" s="5"/>
      <c r="AB39" s="5"/>
      <c r="AC39" s="5"/>
      <c r="AD39" s="5"/>
      <c r="AE39" s="5"/>
      <c r="AF39" s="5"/>
    </row>
    <row r="40" spans="1:32" ht="20.25" customHeight="1">
      <c r="A40" s="5" t="s">
        <v>1168</v>
      </c>
      <c r="B40" s="5" t="s">
        <v>1169</v>
      </c>
      <c r="C40" s="5" t="s">
        <v>41</v>
      </c>
      <c r="D40" s="5" t="s">
        <v>874</v>
      </c>
      <c r="E40" s="5" t="s">
        <v>45</v>
      </c>
      <c r="F40" s="7">
        <v>4.5</v>
      </c>
      <c r="G40" s="7">
        <v>8</v>
      </c>
      <c r="H40" s="5" t="s">
        <v>1172</v>
      </c>
      <c r="I40" s="9" t="s">
        <v>24</v>
      </c>
      <c r="J40" s="5" t="s">
        <v>1174</v>
      </c>
      <c r="K40" s="5"/>
      <c r="L40" s="5" t="s">
        <v>1177</v>
      </c>
      <c r="M40" s="5" t="s">
        <v>100</v>
      </c>
      <c r="N40" s="5" t="s">
        <v>1179</v>
      </c>
      <c r="O40" s="5"/>
      <c r="P40" s="5" t="b">
        <f t="shared" ca="1" si="12"/>
        <v>0</v>
      </c>
      <c r="Q40" s="5" t="b">
        <f t="shared" ca="1" si="13"/>
        <v>1</v>
      </c>
      <c r="R40" s="5"/>
      <c r="S40" s="5"/>
      <c r="T40" s="5"/>
      <c r="U40" s="5"/>
      <c r="V40" s="5"/>
      <c r="W40" s="5"/>
      <c r="X40" s="5"/>
      <c r="Y40" s="5"/>
      <c r="Z40" s="5"/>
      <c r="AA40" s="5"/>
      <c r="AB40" s="5"/>
      <c r="AC40" s="5"/>
      <c r="AD40" s="5"/>
      <c r="AE40" s="5"/>
      <c r="AF40" s="5"/>
    </row>
    <row r="41" spans="1:32" ht="20.25" customHeight="1">
      <c r="A41" s="5" t="s">
        <v>1192</v>
      </c>
      <c r="B41" s="5" t="s">
        <v>1193</v>
      </c>
      <c r="C41" s="5" t="s">
        <v>27</v>
      </c>
      <c r="D41" s="5" t="s">
        <v>119</v>
      </c>
      <c r="E41" s="5" t="s">
        <v>29</v>
      </c>
      <c r="F41" s="7">
        <v>4.5</v>
      </c>
      <c r="G41" s="7">
        <v>6</v>
      </c>
      <c r="H41" s="5" t="s">
        <v>272</v>
      </c>
      <c r="I41" s="5" t="s">
        <v>31</v>
      </c>
      <c r="J41" s="5" t="s">
        <v>1197</v>
      </c>
      <c r="K41" s="5" t="s">
        <v>1199</v>
      </c>
      <c r="L41" s="5" t="s">
        <v>1201</v>
      </c>
      <c r="M41" s="5" t="s">
        <v>100</v>
      </c>
      <c r="N41" s="5" t="s">
        <v>55</v>
      </c>
      <c r="O41" s="5"/>
      <c r="P41" s="5" t="b">
        <f t="shared" ca="1" si="12"/>
        <v>0</v>
      </c>
      <c r="Q41" s="5" t="b">
        <f t="shared" ref="Q41:Q42" ca="1" si="14">IFERROR(__xludf.DUMMYFUNCTION("REGEXMATCH(L41,""(?i)JavaScript"")"),TRUE)</f>
        <v>1</v>
      </c>
      <c r="R41" s="5"/>
      <c r="S41" s="5"/>
      <c r="T41" s="5"/>
      <c r="U41" s="5"/>
      <c r="V41" s="5"/>
      <c r="W41" s="5"/>
      <c r="X41" s="5"/>
      <c r="Y41" s="5"/>
      <c r="Z41" s="5"/>
      <c r="AA41" s="5"/>
      <c r="AB41" s="5"/>
      <c r="AC41" s="5"/>
      <c r="AD41" s="5"/>
      <c r="AE41" s="5"/>
      <c r="AF41" s="5"/>
    </row>
    <row r="42" spans="1:32" ht="20.25" customHeight="1">
      <c r="A42" s="5" t="s">
        <v>1216</v>
      </c>
      <c r="B42" s="5" t="s">
        <v>1218</v>
      </c>
      <c r="C42" s="5" t="s">
        <v>41</v>
      </c>
      <c r="D42" s="5" t="s">
        <v>169</v>
      </c>
      <c r="E42" s="5" t="s">
        <v>29</v>
      </c>
      <c r="F42" s="7">
        <v>4.5</v>
      </c>
      <c r="G42" s="7">
        <v>6</v>
      </c>
      <c r="H42" s="5" t="s">
        <v>272</v>
      </c>
      <c r="I42" s="5" t="s">
        <v>31</v>
      </c>
      <c r="J42" s="5" t="s">
        <v>57</v>
      </c>
      <c r="K42" s="5"/>
      <c r="L42" s="5" t="s">
        <v>1221</v>
      </c>
      <c r="M42" s="5" t="s">
        <v>100</v>
      </c>
      <c r="N42" s="5" t="s">
        <v>55</v>
      </c>
      <c r="O42" s="5"/>
      <c r="P42" s="5" t="b">
        <f t="shared" ca="1" si="12"/>
        <v>0</v>
      </c>
      <c r="Q42" s="5" t="b">
        <f t="shared" ca="1" si="14"/>
        <v>1</v>
      </c>
      <c r="R42" s="5"/>
      <c r="S42" s="5"/>
      <c r="T42" s="5"/>
      <c r="U42" s="5"/>
      <c r="V42" s="5"/>
      <c r="W42" s="5"/>
      <c r="X42" s="5"/>
      <c r="Y42" s="5"/>
      <c r="Z42" s="5"/>
      <c r="AA42" s="5"/>
      <c r="AB42" s="5"/>
      <c r="AC42" s="5"/>
      <c r="AD42" s="5"/>
      <c r="AE42" s="5"/>
      <c r="AF42" s="5"/>
    </row>
    <row r="43" spans="1:32" ht="20.25" customHeight="1">
      <c r="A43" s="5" t="s">
        <v>1227</v>
      </c>
      <c r="B43" s="5" t="s">
        <v>1229</v>
      </c>
      <c r="C43" s="5" t="s">
        <v>170</v>
      </c>
      <c r="D43" s="5" t="s">
        <v>171</v>
      </c>
      <c r="E43" s="5" t="s">
        <v>95</v>
      </c>
      <c r="F43" s="7">
        <v>4.5</v>
      </c>
      <c r="G43" s="7">
        <v>6</v>
      </c>
      <c r="H43" s="5" t="s">
        <v>272</v>
      </c>
      <c r="I43" s="5" t="s">
        <v>31</v>
      </c>
      <c r="J43" s="5" t="s">
        <v>1230</v>
      </c>
      <c r="K43" s="5" t="s">
        <v>1231</v>
      </c>
      <c r="L43" s="5" t="s">
        <v>1233</v>
      </c>
      <c r="M43" s="5" t="s">
        <v>53</v>
      </c>
      <c r="N43" s="5" t="s">
        <v>55</v>
      </c>
      <c r="O43" s="5"/>
      <c r="P43" s="5" t="b">
        <f t="shared" ca="1" si="12"/>
        <v>0</v>
      </c>
      <c r="Q43" s="5" t="b">
        <f t="shared" ref="Q43:Q44" ca="1" si="15">IFERROR(__xludf.DUMMYFUNCTION("REGEXMATCH(L43,""JavaScript"")"),TRUE)</f>
        <v>1</v>
      </c>
      <c r="R43" s="5"/>
      <c r="S43" s="5"/>
      <c r="T43" s="5"/>
      <c r="U43" s="5"/>
      <c r="V43" s="5"/>
      <c r="W43" s="5"/>
      <c r="X43" s="5"/>
      <c r="Y43" s="5"/>
      <c r="Z43" s="5"/>
      <c r="AA43" s="5"/>
      <c r="AB43" s="5"/>
      <c r="AC43" s="5"/>
      <c r="AD43" s="5"/>
      <c r="AE43" s="5"/>
      <c r="AF43" s="5"/>
    </row>
    <row r="44" spans="1:32" ht="20.25" customHeight="1">
      <c r="A44" s="5" t="s">
        <v>1246</v>
      </c>
      <c r="B44" s="5" t="s">
        <v>93</v>
      </c>
      <c r="C44" s="5" t="s">
        <v>41</v>
      </c>
      <c r="D44" s="5" t="s">
        <v>94</v>
      </c>
      <c r="E44" s="5" t="s">
        <v>29</v>
      </c>
      <c r="F44" s="7">
        <v>4.5</v>
      </c>
      <c r="G44" s="7">
        <v>6</v>
      </c>
      <c r="H44" s="5" t="s">
        <v>272</v>
      </c>
      <c r="I44" s="9" t="s">
        <v>24</v>
      </c>
      <c r="J44" s="5" t="s">
        <v>57</v>
      </c>
      <c r="K44" s="5" t="s">
        <v>1249</v>
      </c>
      <c r="L44" s="5" t="s">
        <v>1250</v>
      </c>
      <c r="M44" s="5" t="s">
        <v>100</v>
      </c>
      <c r="N44" s="5" t="s">
        <v>55</v>
      </c>
      <c r="O44" s="5"/>
      <c r="P44" s="5" t="b">
        <f t="shared" ca="1" si="12"/>
        <v>0</v>
      </c>
      <c r="Q44" s="5" t="b">
        <f t="shared" ca="1" si="15"/>
        <v>1</v>
      </c>
      <c r="R44" s="5"/>
      <c r="S44" s="5"/>
      <c r="T44" s="5"/>
      <c r="U44" s="5"/>
      <c r="V44" s="5"/>
      <c r="W44" s="5"/>
      <c r="X44" s="5"/>
      <c r="Y44" s="5"/>
      <c r="Z44" s="5"/>
      <c r="AA44" s="5"/>
      <c r="AB44" s="5"/>
      <c r="AC44" s="5"/>
      <c r="AD44" s="5"/>
      <c r="AE44" s="5"/>
      <c r="AF44" s="5"/>
    </row>
    <row r="45" spans="1:32" ht="20.25" customHeight="1">
      <c r="A45" s="5" t="s">
        <v>1265</v>
      </c>
      <c r="B45" s="5" t="s">
        <v>1266</v>
      </c>
      <c r="C45" s="5" t="s">
        <v>41</v>
      </c>
      <c r="D45" s="5" t="s">
        <v>47</v>
      </c>
      <c r="E45" s="5" t="s">
        <v>29</v>
      </c>
      <c r="F45" s="7">
        <v>4.5</v>
      </c>
      <c r="G45" s="7">
        <v>6</v>
      </c>
      <c r="H45" s="5" t="s">
        <v>272</v>
      </c>
      <c r="I45" s="5" t="s">
        <v>125</v>
      </c>
      <c r="J45" s="5" t="s">
        <v>1270</v>
      </c>
      <c r="K45" s="5" t="s">
        <v>1273</v>
      </c>
      <c r="L45" s="5" t="s">
        <v>1274</v>
      </c>
      <c r="M45" s="5" t="s">
        <v>100</v>
      </c>
      <c r="N45" s="5" t="s">
        <v>55</v>
      </c>
      <c r="O45" s="5"/>
      <c r="P45" s="5" t="b">
        <f t="shared" ca="1" si="12"/>
        <v>0</v>
      </c>
      <c r="Q45" s="5" t="b">
        <f ca="1">IFERROR(__xludf.DUMMYFUNCTION("REGEXMATCH(L45,""(?i)JavaScript"")"),TRUE)</f>
        <v>1</v>
      </c>
      <c r="R45" s="5"/>
      <c r="S45" s="5"/>
      <c r="T45" s="5"/>
      <c r="U45" s="5"/>
      <c r="V45" s="5"/>
      <c r="W45" s="5"/>
      <c r="X45" s="5"/>
      <c r="Y45" s="5"/>
      <c r="Z45" s="5"/>
      <c r="AA45" s="5"/>
      <c r="AB45" s="5"/>
      <c r="AC45" s="5"/>
      <c r="AD45" s="5"/>
      <c r="AE45" s="5"/>
      <c r="AF45" s="5"/>
    </row>
    <row r="46" spans="1:32" ht="20.25" customHeight="1">
      <c r="A46" s="5" t="s">
        <v>1291</v>
      </c>
      <c r="B46" s="5" t="s">
        <v>1292</v>
      </c>
      <c r="C46" s="5" t="s">
        <v>41</v>
      </c>
      <c r="D46" s="5" t="s">
        <v>94</v>
      </c>
      <c r="E46" s="5" t="s">
        <v>29</v>
      </c>
      <c r="F46" s="7">
        <v>4.5</v>
      </c>
      <c r="G46" s="7">
        <v>6</v>
      </c>
      <c r="H46" s="5" t="s">
        <v>272</v>
      </c>
      <c r="I46" s="5" t="s">
        <v>125</v>
      </c>
      <c r="J46" s="5" t="s">
        <v>110</v>
      </c>
      <c r="K46" s="5" t="s">
        <v>1294</v>
      </c>
      <c r="L46" s="5" t="s">
        <v>1296</v>
      </c>
      <c r="M46" s="5" t="s">
        <v>100</v>
      </c>
      <c r="N46" s="5" t="s">
        <v>55</v>
      </c>
      <c r="O46" s="5"/>
      <c r="P46" s="5" t="b">
        <f t="shared" ca="1" si="12"/>
        <v>0</v>
      </c>
      <c r="Q46" s="5" t="b">
        <f t="shared" ref="Q46:Q47" ca="1" si="16">IFERROR(__xludf.DUMMYFUNCTION("REGEXMATCH(L46,""JavaScript"")"),TRUE)</f>
        <v>1</v>
      </c>
      <c r="R46" s="5"/>
      <c r="S46" s="5"/>
      <c r="T46" s="5"/>
      <c r="U46" s="5"/>
      <c r="V46" s="5"/>
      <c r="W46" s="5"/>
      <c r="X46" s="5"/>
      <c r="Y46" s="5"/>
      <c r="Z46" s="5"/>
      <c r="AA46" s="5"/>
      <c r="AB46" s="5"/>
      <c r="AC46" s="5"/>
      <c r="AD46" s="5"/>
      <c r="AE46" s="5"/>
      <c r="AF46" s="5"/>
    </row>
    <row r="47" spans="1:32" ht="20.25" customHeight="1">
      <c r="A47" s="5" t="s">
        <v>1318</v>
      </c>
      <c r="B47" s="5" t="s">
        <v>1319</v>
      </c>
      <c r="C47" s="5" t="s">
        <v>41</v>
      </c>
      <c r="D47" s="5" t="s">
        <v>47</v>
      </c>
      <c r="E47" s="5" t="s">
        <v>651</v>
      </c>
      <c r="F47" s="7">
        <v>4.5</v>
      </c>
      <c r="G47" s="7">
        <v>8</v>
      </c>
      <c r="H47" s="5" t="s">
        <v>1172</v>
      </c>
      <c r="I47" s="5" t="s">
        <v>108</v>
      </c>
      <c r="J47" s="5" t="s">
        <v>68</v>
      </c>
      <c r="K47" s="5"/>
      <c r="L47" s="5" t="s">
        <v>1323</v>
      </c>
      <c r="M47" s="5" t="s">
        <v>42</v>
      </c>
      <c r="N47" s="5" t="s">
        <v>55</v>
      </c>
      <c r="O47" s="5"/>
      <c r="P47" s="5" t="b">
        <f t="shared" ca="1" si="12"/>
        <v>0</v>
      </c>
      <c r="Q47" s="5" t="b">
        <f t="shared" ca="1" si="16"/>
        <v>1</v>
      </c>
      <c r="R47" s="5"/>
      <c r="S47" s="5"/>
      <c r="T47" s="5"/>
      <c r="U47" s="5"/>
      <c r="V47" s="5"/>
      <c r="W47" s="5"/>
      <c r="X47" s="5"/>
      <c r="Y47" s="5"/>
      <c r="Z47" s="5"/>
      <c r="AA47" s="5"/>
      <c r="AB47" s="5"/>
      <c r="AC47" s="5"/>
      <c r="AD47" s="5"/>
      <c r="AE47" s="5"/>
      <c r="AF47" s="5"/>
    </row>
    <row r="48" spans="1:32" ht="20.25" customHeight="1">
      <c r="A48" s="5" t="s">
        <v>1216</v>
      </c>
      <c r="B48" s="5" t="s">
        <v>1339</v>
      </c>
      <c r="C48" s="5" t="s">
        <v>27</v>
      </c>
      <c r="D48" s="5" t="s">
        <v>290</v>
      </c>
      <c r="E48" s="5" t="s">
        <v>1341</v>
      </c>
      <c r="F48" s="7">
        <v>4.5</v>
      </c>
      <c r="G48" s="7">
        <v>6</v>
      </c>
      <c r="H48" s="5" t="s">
        <v>272</v>
      </c>
      <c r="I48" s="5" t="s">
        <v>31</v>
      </c>
      <c r="J48" s="5" t="s">
        <v>484</v>
      </c>
      <c r="K48" s="5"/>
      <c r="L48" s="5" t="s">
        <v>1346</v>
      </c>
      <c r="M48" s="5" t="s">
        <v>53</v>
      </c>
      <c r="N48" s="5" t="s">
        <v>55</v>
      </c>
      <c r="O48" s="5"/>
      <c r="P48" s="5" t="b">
        <f t="shared" ca="1" si="12"/>
        <v>0</v>
      </c>
      <c r="Q48" s="5" t="b">
        <f ca="1">IFERROR(__xludf.DUMMYFUNCTION("REGEXMATCH(L48,""(?i)JavaScript"")"),TRUE)</f>
        <v>1</v>
      </c>
      <c r="R48" s="5"/>
      <c r="S48" s="5"/>
      <c r="T48" s="5"/>
      <c r="U48" s="5"/>
      <c r="V48" s="5"/>
      <c r="W48" s="5"/>
      <c r="X48" s="5"/>
      <c r="Y48" s="5"/>
      <c r="Z48" s="5"/>
      <c r="AA48" s="5"/>
      <c r="AB48" s="5"/>
      <c r="AC48" s="5"/>
      <c r="AD48" s="5"/>
      <c r="AE48" s="5"/>
      <c r="AF48" s="5"/>
    </row>
    <row r="49" spans="1:32" ht="20.25" customHeight="1">
      <c r="A49" s="5" t="s">
        <v>1361</v>
      </c>
      <c r="B49" s="5" t="s">
        <v>1363</v>
      </c>
      <c r="C49" s="5" t="s">
        <v>41</v>
      </c>
      <c r="D49" s="5" t="s">
        <v>448</v>
      </c>
      <c r="E49" s="5" t="s">
        <v>95</v>
      </c>
      <c r="F49" s="7">
        <v>4.5</v>
      </c>
      <c r="G49" s="7">
        <v>6</v>
      </c>
      <c r="H49" s="5" t="s">
        <v>272</v>
      </c>
      <c r="I49" s="5" t="s">
        <v>125</v>
      </c>
      <c r="J49" s="5" t="s">
        <v>1368</v>
      </c>
      <c r="K49" s="5" t="s">
        <v>1369</v>
      </c>
      <c r="L49" s="5" t="s">
        <v>1372</v>
      </c>
      <c r="M49" s="5" t="s">
        <v>53</v>
      </c>
      <c r="N49" s="5" t="s">
        <v>55</v>
      </c>
      <c r="O49" s="5"/>
      <c r="P49" s="5" t="b">
        <f t="shared" ca="1" si="12"/>
        <v>0</v>
      </c>
      <c r="Q49" s="5" t="b">
        <f ca="1">IFERROR(__xludf.DUMMYFUNCTION("REGEXMATCH(L49,""JavaScript"")"),TRUE)</f>
        <v>1</v>
      </c>
      <c r="R49" s="5"/>
      <c r="S49" s="5"/>
      <c r="T49" s="5"/>
      <c r="U49" s="5"/>
      <c r="V49" s="5"/>
      <c r="W49" s="5"/>
      <c r="X49" s="5"/>
      <c r="Y49" s="5"/>
      <c r="Z49" s="5"/>
      <c r="AA49" s="5"/>
      <c r="AB49" s="5"/>
      <c r="AC49" s="5"/>
      <c r="AD49" s="5"/>
      <c r="AE49" s="5"/>
      <c r="AF49" s="5"/>
    </row>
    <row r="50" spans="1:32" ht="20.25" customHeight="1">
      <c r="A50" s="5" t="s">
        <v>1388</v>
      </c>
      <c r="B50" s="5" t="s">
        <v>1389</v>
      </c>
      <c r="C50" s="5" t="s">
        <v>41</v>
      </c>
      <c r="D50" s="5" t="s">
        <v>47</v>
      </c>
      <c r="E50" s="5" t="s">
        <v>29</v>
      </c>
      <c r="F50" s="7">
        <v>4.5</v>
      </c>
      <c r="G50" s="7">
        <v>6</v>
      </c>
      <c r="H50" s="5" t="s">
        <v>272</v>
      </c>
      <c r="I50" s="5" t="s">
        <v>31</v>
      </c>
      <c r="J50" s="5" t="s">
        <v>817</v>
      </c>
      <c r="K50" s="5" t="s">
        <v>1391</v>
      </c>
      <c r="L50" s="5" t="s">
        <v>1394</v>
      </c>
      <c r="M50" s="5" t="s">
        <v>53</v>
      </c>
      <c r="N50" s="5" t="s">
        <v>55</v>
      </c>
      <c r="O50" s="5"/>
      <c r="P50" s="5" t="b">
        <f t="shared" ca="1" si="12"/>
        <v>0</v>
      </c>
      <c r="Q50" s="5" t="b">
        <f t="shared" ref="Q50:Q52" ca="1" si="17">IFERROR(__xludf.DUMMYFUNCTION("REGEXMATCH(L50,""(?i)JavaScript"")"),TRUE)</f>
        <v>1</v>
      </c>
      <c r="R50" s="5"/>
      <c r="S50" s="5"/>
      <c r="T50" s="5"/>
      <c r="U50" s="5"/>
      <c r="V50" s="5"/>
      <c r="W50" s="5"/>
      <c r="X50" s="5"/>
      <c r="Y50" s="5"/>
      <c r="Z50" s="5"/>
      <c r="AA50" s="5"/>
      <c r="AB50" s="5"/>
      <c r="AC50" s="5"/>
      <c r="AD50" s="5"/>
      <c r="AE50" s="5"/>
      <c r="AF50" s="5"/>
    </row>
    <row r="51" spans="1:32" ht="20.25" customHeight="1">
      <c r="A51" s="5" t="s">
        <v>1412</v>
      </c>
      <c r="B51" s="5" t="s">
        <v>1413</v>
      </c>
      <c r="C51" s="5" t="s">
        <v>170</v>
      </c>
      <c r="D51" s="5" t="s">
        <v>47</v>
      </c>
      <c r="E51" s="5" t="s">
        <v>45</v>
      </c>
      <c r="F51" s="7">
        <v>4.5</v>
      </c>
      <c r="G51" s="7">
        <v>6</v>
      </c>
      <c r="H51" s="5" t="s">
        <v>272</v>
      </c>
      <c r="I51" s="9" t="s">
        <v>24</v>
      </c>
      <c r="J51" s="5" t="s">
        <v>57</v>
      </c>
      <c r="K51" s="5" t="s">
        <v>1415</v>
      </c>
      <c r="L51" s="5" t="s">
        <v>1417</v>
      </c>
      <c r="M51" s="5" t="s">
        <v>37</v>
      </c>
      <c r="N51" s="5" t="s">
        <v>405</v>
      </c>
      <c r="O51" s="5"/>
      <c r="P51" s="5" t="b">
        <f ca="1">IFERROR(__xludf.DUMMYFUNCTION("REGEXMATCH(A51,""(?i)JavaScript"")"),FALSE)</f>
        <v>0</v>
      </c>
      <c r="Q51" s="5" t="b">
        <f t="shared" ca="1" si="17"/>
        <v>1</v>
      </c>
      <c r="R51" s="5"/>
      <c r="S51" s="5"/>
      <c r="T51" s="5"/>
      <c r="U51" s="5"/>
      <c r="V51" s="5"/>
      <c r="W51" s="5"/>
      <c r="X51" s="5"/>
      <c r="Y51" s="5"/>
      <c r="Z51" s="5"/>
      <c r="AA51" s="5"/>
      <c r="AB51" s="5"/>
      <c r="AC51" s="5"/>
      <c r="AD51" s="5"/>
      <c r="AE51" s="5"/>
      <c r="AF51" s="5"/>
    </row>
    <row r="52" spans="1:32" ht="20.25" customHeight="1">
      <c r="A52" s="5" t="s">
        <v>1433</v>
      </c>
      <c r="B52" s="5" t="s">
        <v>1434</v>
      </c>
      <c r="C52" s="5" t="s">
        <v>41</v>
      </c>
      <c r="D52" s="5" t="s">
        <v>43</v>
      </c>
      <c r="E52" s="5" t="s">
        <v>29</v>
      </c>
      <c r="F52" s="7">
        <v>4.5</v>
      </c>
      <c r="G52" s="7">
        <v>6</v>
      </c>
      <c r="H52" s="5" t="s">
        <v>272</v>
      </c>
      <c r="I52" s="5" t="s">
        <v>125</v>
      </c>
      <c r="J52" s="5" t="s">
        <v>1437</v>
      </c>
      <c r="K52" s="5" t="s">
        <v>1438</v>
      </c>
      <c r="L52" s="5" t="s">
        <v>1441</v>
      </c>
      <c r="M52" s="5" t="s">
        <v>53</v>
      </c>
      <c r="N52" s="5" t="s">
        <v>55</v>
      </c>
      <c r="O52" s="5"/>
      <c r="P52" s="5" t="b">
        <f t="shared" ref="P52:P198" ca="1" si="18">IFERROR(__xludf.DUMMYFUNCTION("REGEXMATCH(A52,""JavaScript"")"),FALSE)</f>
        <v>0</v>
      </c>
      <c r="Q52" s="5" t="b">
        <f t="shared" ca="1" si="17"/>
        <v>1</v>
      </c>
      <c r="R52" s="5"/>
      <c r="S52" s="5"/>
      <c r="T52" s="5"/>
      <c r="U52" s="5"/>
      <c r="V52" s="5"/>
      <c r="W52" s="5"/>
      <c r="X52" s="5"/>
      <c r="Y52" s="5"/>
      <c r="Z52" s="5"/>
      <c r="AA52" s="5"/>
      <c r="AB52" s="5"/>
      <c r="AC52" s="5"/>
      <c r="AD52" s="5"/>
      <c r="AE52" s="5"/>
      <c r="AF52" s="5"/>
    </row>
    <row r="53" spans="1:32" ht="20.25" customHeight="1">
      <c r="A53" s="5" t="s">
        <v>1457</v>
      </c>
      <c r="B53" s="5" t="s">
        <v>1458</v>
      </c>
      <c r="C53" s="5" t="s">
        <v>41</v>
      </c>
      <c r="D53" s="5" t="s">
        <v>94</v>
      </c>
      <c r="E53" s="5" t="s">
        <v>45</v>
      </c>
      <c r="F53" s="7">
        <v>4.5</v>
      </c>
      <c r="G53" s="7">
        <v>6</v>
      </c>
      <c r="H53" s="5" t="s">
        <v>272</v>
      </c>
      <c r="I53" s="9" t="s">
        <v>24</v>
      </c>
      <c r="J53" s="5" t="s">
        <v>1463</v>
      </c>
      <c r="K53" s="5" t="s">
        <v>1464</v>
      </c>
      <c r="L53" s="5" t="s">
        <v>1466</v>
      </c>
      <c r="M53" s="5" t="s">
        <v>37</v>
      </c>
      <c r="N53" s="5" t="s">
        <v>55</v>
      </c>
      <c r="O53" s="5"/>
      <c r="P53" s="5" t="b">
        <f t="shared" ca="1" si="18"/>
        <v>0</v>
      </c>
      <c r="Q53" s="5" t="b">
        <f t="shared" ref="Q53:Q54" ca="1" si="19">IFERROR(__xludf.DUMMYFUNCTION("REGEXMATCH(L53,""JavaScript"")"),TRUE)</f>
        <v>1</v>
      </c>
      <c r="R53" s="5"/>
      <c r="S53" s="5"/>
      <c r="T53" s="5"/>
      <c r="U53" s="5"/>
      <c r="V53" s="5"/>
      <c r="W53" s="5"/>
      <c r="X53" s="5"/>
      <c r="Y53" s="5"/>
      <c r="Z53" s="5"/>
      <c r="AA53" s="5"/>
      <c r="AB53" s="5"/>
      <c r="AC53" s="5"/>
      <c r="AD53" s="5"/>
      <c r="AE53" s="5"/>
      <c r="AF53" s="5"/>
    </row>
    <row r="54" spans="1:32" ht="20.25" customHeight="1">
      <c r="A54" s="5" t="s">
        <v>1491</v>
      </c>
      <c r="B54" s="5" t="s">
        <v>1492</v>
      </c>
      <c r="C54" s="5" t="s">
        <v>27</v>
      </c>
      <c r="D54" s="5" t="s">
        <v>75</v>
      </c>
      <c r="E54" s="5" t="s">
        <v>45</v>
      </c>
      <c r="F54" s="7">
        <v>4.5</v>
      </c>
      <c r="G54" s="7">
        <v>6</v>
      </c>
      <c r="H54" s="5" t="s">
        <v>272</v>
      </c>
      <c r="I54" s="5" t="s">
        <v>108</v>
      </c>
      <c r="J54" s="5" t="s">
        <v>57</v>
      </c>
      <c r="K54" s="5"/>
      <c r="L54" s="5" t="s">
        <v>1495</v>
      </c>
      <c r="M54" s="5" t="s">
        <v>100</v>
      </c>
      <c r="N54" s="5" t="s">
        <v>89</v>
      </c>
      <c r="O54" s="5"/>
      <c r="P54" s="5" t="b">
        <f t="shared" ca="1" si="18"/>
        <v>0</v>
      </c>
      <c r="Q54" s="5" t="b">
        <f t="shared" ca="1" si="19"/>
        <v>1</v>
      </c>
      <c r="R54" s="5"/>
      <c r="S54" s="5"/>
      <c r="T54" s="5"/>
      <c r="U54" s="5"/>
      <c r="V54" s="5"/>
      <c r="W54" s="5"/>
      <c r="X54" s="5"/>
      <c r="Y54" s="5"/>
      <c r="Z54" s="5"/>
      <c r="AA54" s="5"/>
      <c r="AB54" s="5"/>
      <c r="AC54" s="5"/>
      <c r="AD54" s="5"/>
      <c r="AE54" s="5"/>
      <c r="AF54" s="5"/>
    </row>
    <row r="55" spans="1:32" ht="20.25" customHeight="1">
      <c r="A55" s="5" t="s">
        <v>1457</v>
      </c>
      <c r="B55" s="5" t="s">
        <v>1511</v>
      </c>
      <c r="C55" s="5" t="s">
        <v>41</v>
      </c>
      <c r="D55" s="5" t="s">
        <v>47</v>
      </c>
      <c r="E55" s="5" t="s">
        <v>29</v>
      </c>
      <c r="F55" s="7">
        <v>4.5</v>
      </c>
      <c r="G55" s="7">
        <v>6</v>
      </c>
      <c r="H55" s="5" t="s">
        <v>272</v>
      </c>
      <c r="I55" s="5" t="s">
        <v>125</v>
      </c>
      <c r="J55" s="5" t="s">
        <v>117</v>
      </c>
      <c r="K55" s="5" t="s">
        <v>1515</v>
      </c>
      <c r="L55" s="5" t="s">
        <v>1517</v>
      </c>
      <c r="M55" s="5" t="s">
        <v>53</v>
      </c>
      <c r="N55" s="5" t="s">
        <v>55</v>
      </c>
      <c r="O55" s="5"/>
      <c r="P55" s="5" t="b">
        <f t="shared" ca="1" si="18"/>
        <v>0</v>
      </c>
      <c r="Q55" s="5" t="b">
        <f ca="1">IFERROR(__xludf.DUMMYFUNCTION("REGEXMATCH(L55,""(?i)JavaScript"")"),TRUE)</f>
        <v>1</v>
      </c>
      <c r="R55" s="5"/>
      <c r="S55" s="5"/>
      <c r="T55" s="5"/>
      <c r="U55" s="5"/>
      <c r="V55" s="5"/>
      <c r="W55" s="5"/>
      <c r="X55" s="5"/>
      <c r="Y55" s="5"/>
      <c r="Z55" s="5"/>
      <c r="AA55" s="5"/>
      <c r="AB55" s="5"/>
      <c r="AC55" s="5"/>
      <c r="AD55" s="5"/>
      <c r="AE55" s="5"/>
      <c r="AF55" s="5"/>
    </row>
    <row r="56" spans="1:32" ht="20.25" customHeight="1">
      <c r="A56" s="5" t="s">
        <v>1531</v>
      </c>
      <c r="B56" s="5" t="s">
        <v>1533</v>
      </c>
      <c r="C56" s="5" t="s">
        <v>41</v>
      </c>
      <c r="D56" s="5" t="s">
        <v>43</v>
      </c>
      <c r="E56" s="5" t="s">
        <v>29</v>
      </c>
      <c r="F56" s="7">
        <v>4.5</v>
      </c>
      <c r="G56" s="7">
        <v>6</v>
      </c>
      <c r="H56" s="5" t="s">
        <v>272</v>
      </c>
      <c r="I56" s="5" t="s">
        <v>125</v>
      </c>
      <c r="J56" s="5" t="s">
        <v>1537</v>
      </c>
      <c r="K56" s="5" t="s">
        <v>1538</v>
      </c>
      <c r="L56" s="5" t="s">
        <v>1542</v>
      </c>
      <c r="M56" s="5" t="s">
        <v>53</v>
      </c>
      <c r="N56" s="5" t="s">
        <v>44</v>
      </c>
      <c r="O56" s="5"/>
      <c r="P56" s="5" t="b">
        <f t="shared" ca="1" si="18"/>
        <v>0</v>
      </c>
      <c r="Q56" s="5" t="b">
        <f t="shared" ref="Q56:Q64" ca="1" si="20">IFERROR(__xludf.DUMMYFUNCTION("REGEXMATCH(L56,""JavaScript"")"),TRUE)</f>
        <v>1</v>
      </c>
      <c r="R56" s="5"/>
      <c r="S56" s="5"/>
      <c r="T56" s="5"/>
      <c r="U56" s="5"/>
      <c r="V56" s="5"/>
      <c r="W56" s="5"/>
      <c r="X56" s="5"/>
      <c r="Y56" s="5"/>
      <c r="Z56" s="5"/>
      <c r="AA56" s="5"/>
      <c r="AB56" s="5"/>
      <c r="AC56" s="5"/>
      <c r="AD56" s="5"/>
      <c r="AE56" s="5"/>
      <c r="AF56" s="5"/>
    </row>
    <row r="57" spans="1:32" ht="20.25" customHeight="1">
      <c r="A57" s="5" t="s">
        <v>1457</v>
      </c>
      <c r="B57" s="5" t="s">
        <v>1559</v>
      </c>
      <c r="C57" s="5" t="s">
        <v>41</v>
      </c>
      <c r="D57" s="5" t="s">
        <v>874</v>
      </c>
      <c r="E57" s="5" t="s">
        <v>45</v>
      </c>
      <c r="F57" s="7">
        <v>4.5</v>
      </c>
      <c r="G57" s="7">
        <v>6</v>
      </c>
      <c r="H57" s="5" t="s">
        <v>272</v>
      </c>
      <c r="I57" s="5" t="s">
        <v>31</v>
      </c>
      <c r="J57" s="5" t="s">
        <v>110</v>
      </c>
      <c r="K57" s="5" t="s">
        <v>321</v>
      </c>
      <c r="L57" s="5" t="s">
        <v>1563</v>
      </c>
      <c r="M57" s="5" t="s">
        <v>100</v>
      </c>
      <c r="N57" s="5" t="s">
        <v>55</v>
      </c>
      <c r="O57" s="5"/>
      <c r="P57" s="5" t="b">
        <f t="shared" ca="1" si="18"/>
        <v>0</v>
      </c>
      <c r="Q57" s="5" t="b">
        <f t="shared" ca="1" si="20"/>
        <v>1</v>
      </c>
      <c r="R57" s="5"/>
      <c r="S57" s="5"/>
      <c r="T57" s="5"/>
      <c r="U57" s="5"/>
      <c r="V57" s="5"/>
      <c r="W57" s="5"/>
      <c r="X57" s="5"/>
      <c r="Y57" s="5"/>
      <c r="Z57" s="5"/>
      <c r="AA57" s="5"/>
      <c r="AB57" s="5"/>
      <c r="AC57" s="5"/>
      <c r="AD57" s="5"/>
      <c r="AE57" s="5"/>
      <c r="AF57" s="5"/>
    </row>
    <row r="58" spans="1:32" ht="20.25" customHeight="1">
      <c r="A58" s="5" t="s">
        <v>248</v>
      </c>
      <c r="B58" s="5" t="s">
        <v>1580</v>
      </c>
      <c r="C58" s="5" t="s">
        <v>41</v>
      </c>
      <c r="D58" s="5" t="s">
        <v>94</v>
      </c>
      <c r="E58" s="5" t="s">
        <v>29</v>
      </c>
      <c r="F58" s="7">
        <v>4.5</v>
      </c>
      <c r="G58" s="7">
        <v>6</v>
      </c>
      <c r="H58" s="5" t="s">
        <v>272</v>
      </c>
      <c r="I58" s="9" t="s">
        <v>24</v>
      </c>
      <c r="J58" s="5" t="s">
        <v>76</v>
      </c>
      <c r="K58" s="5" t="s">
        <v>1585</v>
      </c>
      <c r="L58" s="5" t="s">
        <v>1587</v>
      </c>
      <c r="M58" s="5" t="s">
        <v>167</v>
      </c>
      <c r="N58" s="5" t="s">
        <v>55</v>
      </c>
      <c r="O58" s="5"/>
      <c r="P58" s="5" t="b">
        <f t="shared" ca="1" si="18"/>
        <v>0</v>
      </c>
      <c r="Q58" s="5" t="b">
        <f t="shared" ca="1" si="20"/>
        <v>1</v>
      </c>
      <c r="R58" s="5"/>
      <c r="S58" s="5"/>
      <c r="T58" s="5"/>
      <c r="U58" s="5"/>
      <c r="V58" s="5"/>
      <c r="W58" s="5"/>
      <c r="X58" s="5"/>
      <c r="Y58" s="5"/>
      <c r="Z58" s="5"/>
      <c r="AA58" s="5"/>
      <c r="AB58" s="5"/>
      <c r="AC58" s="5"/>
      <c r="AD58" s="5"/>
      <c r="AE58" s="5"/>
      <c r="AF58" s="5"/>
    </row>
    <row r="59" spans="1:32" ht="20.25" customHeight="1">
      <c r="A59" s="5" t="s">
        <v>1601</v>
      </c>
      <c r="B59" s="5" t="s">
        <v>1602</v>
      </c>
      <c r="C59" s="5" t="s">
        <v>41</v>
      </c>
      <c r="D59" s="5" t="s">
        <v>94</v>
      </c>
      <c r="E59" s="5" t="s">
        <v>29</v>
      </c>
      <c r="F59" s="7">
        <v>4.5</v>
      </c>
      <c r="G59" s="7">
        <v>6</v>
      </c>
      <c r="H59" s="5" t="s">
        <v>272</v>
      </c>
      <c r="I59" s="9" t="s">
        <v>24</v>
      </c>
      <c r="J59" s="5" t="s">
        <v>57</v>
      </c>
      <c r="K59" s="5" t="s">
        <v>1606</v>
      </c>
      <c r="L59" s="5" t="s">
        <v>1610</v>
      </c>
      <c r="M59" s="5" t="s">
        <v>100</v>
      </c>
      <c r="N59" s="5" t="s">
        <v>55</v>
      </c>
      <c r="O59" s="5"/>
      <c r="P59" s="5" t="b">
        <f t="shared" ca="1" si="18"/>
        <v>0</v>
      </c>
      <c r="Q59" s="5" t="b">
        <f t="shared" ca="1" si="20"/>
        <v>1</v>
      </c>
      <c r="R59" s="5"/>
      <c r="S59" s="5"/>
      <c r="T59" s="5"/>
      <c r="U59" s="5"/>
      <c r="V59" s="5"/>
      <c r="W59" s="5"/>
      <c r="X59" s="5"/>
      <c r="Y59" s="5"/>
      <c r="Z59" s="5"/>
      <c r="AA59" s="5"/>
      <c r="AB59" s="5"/>
      <c r="AC59" s="5"/>
      <c r="AD59" s="5"/>
      <c r="AE59" s="5"/>
      <c r="AF59" s="5"/>
    </row>
    <row r="60" spans="1:32" ht="20.25" customHeight="1">
      <c r="A60" s="5" t="s">
        <v>1457</v>
      </c>
      <c r="B60" s="5" t="s">
        <v>1629</v>
      </c>
      <c r="C60" s="5" t="s">
        <v>41</v>
      </c>
      <c r="D60" s="5" t="s">
        <v>94</v>
      </c>
      <c r="E60" s="5" t="s">
        <v>45</v>
      </c>
      <c r="F60" s="7">
        <v>4.5</v>
      </c>
      <c r="G60" s="7">
        <v>8</v>
      </c>
      <c r="H60" s="5" t="s">
        <v>1172</v>
      </c>
      <c r="I60" s="5" t="s">
        <v>31</v>
      </c>
      <c r="J60" s="5" t="s">
        <v>110</v>
      </c>
      <c r="K60" s="5" t="s">
        <v>1633</v>
      </c>
      <c r="L60" s="5" t="s">
        <v>1635</v>
      </c>
      <c r="M60" s="5" t="s">
        <v>100</v>
      </c>
      <c r="N60" s="5" t="s">
        <v>55</v>
      </c>
      <c r="O60" s="5"/>
      <c r="P60" s="5" t="b">
        <f t="shared" ca="1" si="18"/>
        <v>0</v>
      </c>
      <c r="Q60" s="5" t="b">
        <f t="shared" ca="1" si="20"/>
        <v>1</v>
      </c>
      <c r="R60" s="5"/>
      <c r="S60" s="5"/>
      <c r="T60" s="5"/>
      <c r="U60" s="5"/>
      <c r="V60" s="5"/>
      <c r="W60" s="5"/>
      <c r="X60" s="5"/>
      <c r="Y60" s="5"/>
      <c r="Z60" s="5"/>
      <c r="AA60" s="5"/>
      <c r="AB60" s="5"/>
      <c r="AC60" s="5"/>
      <c r="AD60" s="5"/>
      <c r="AE60" s="5"/>
      <c r="AF60" s="5"/>
    </row>
    <row r="61" spans="1:32" ht="20.25" customHeight="1">
      <c r="A61" s="5" t="s">
        <v>1648</v>
      </c>
      <c r="B61" s="5" t="s">
        <v>1649</v>
      </c>
      <c r="C61" s="5" t="s">
        <v>20</v>
      </c>
      <c r="D61" s="5" t="s">
        <v>47</v>
      </c>
      <c r="E61" s="5" t="s">
        <v>29</v>
      </c>
      <c r="F61" s="11">
        <v>5</v>
      </c>
      <c r="G61" s="11">
        <v>10</v>
      </c>
      <c r="H61" s="5" t="s">
        <v>1653</v>
      </c>
      <c r="I61" s="5" t="s">
        <v>31</v>
      </c>
      <c r="J61" s="5" t="s">
        <v>48</v>
      </c>
      <c r="K61" s="5" t="s">
        <v>1655</v>
      </c>
      <c r="L61" s="5" t="s">
        <v>1658</v>
      </c>
      <c r="M61" s="5" t="s">
        <v>53</v>
      </c>
      <c r="N61" s="5" t="s">
        <v>55</v>
      </c>
      <c r="O61" s="5"/>
      <c r="P61" s="5" t="b">
        <f t="shared" ca="1" si="18"/>
        <v>0</v>
      </c>
      <c r="Q61" s="5" t="b">
        <f t="shared" ca="1" si="20"/>
        <v>1</v>
      </c>
      <c r="R61" s="5"/>
      <c r="S61" s="5"/>
      <c r="T61" s="5"/>
      <c r="U61" s="5"/>
      <c r="V61" s="5"/>
      <c r="W61" s="5"/>
      <c r="X61" s="5"/>
      <c r="Y61" s="5"/>
      <c r="Z61" s="5"/>
      <c r="AA61" s="5"/>
      <c r="AB61" s="5"/>
      <c r="AC61" s="5"/>
      <c r="AD61" s="5"/>
      <c r="AE61" s="5"/>
      <c r="AF61" s="5"/>
    </row>
    <row r="62" spans="1:32" ht="20.25" customHeight="1">
      <c r="A62" s="5" t="s">
        <v>1670</v>
      </c>
      <c r="B62" s="5" t="s">
        <v>1671</v>
      </c>
      <c r="C62" s="5" t="s">
        <v>41</v>
      </c>
      <c r="D62" s="5" t="s">
        <v>114</v>
      </c>
      <c r="E62" s="5" t="s">
        <v>29</v>
      </c>
      <c r="F62" s="7">
        <v>5</v>
      </c>
      <c r="G62" s="7">
        <v>10</v>
      </c>
      <c r="H62" s="5" t="s">
        <v>347</v>
      </c>
      <c r="I62" s="5" t="s">
        <v>125</v>
      </c>
      <c r="J62" s="5" t="s">
        <v>117</v>
      </c>
      <c r="K62" s="5" t="s">
        <v>1676</v>
      </c>
      <c r="L62" s="5" t="s">
        <v>1677</v>
      </c>
      <c r="M62" s="5" t="s">
        <v>53</v>
      </c>
      <c r="N62" s="5" t="s">
        <v>55</v>
      </c>
      <c r="O62" s="5"/>
      <c r="P62" s="5" t="b">
        <f t="shared" ca="1" si="18"/>
        <v>0</v>
      </c>
      <c r="Q62" s="5" t="b">
        <f t="shared" ca="1" si="20"/>
        <v>1</v>
      </c>
      <c r="R62" s="5"/>
      <c r="S62" s="5"/>
      <c r="T62" s="5"/>
      <c r="U62" s="5"/>
      <c r="V62" s="5"/>
      <c r="W62" s="5"/>
      <c r="X62" s="5"/>
      <c r="Y62" s="5"/>
      <c r="Z62" s="5"/>
      <c r="AA62" s="5"/>
      <c r="AB62" s="5"/>
      <c r="AC62" s="5"/>
      <c r="AD62" s="5"/>
      <c r="AE62" s="5"/>
      <c r="AF62" s="5"/>
    </row>
    <row r="63" spans="1:32" ht="20.25" customHeight="1">
      <c r="A63" s="5" t="s">
        <v>1457</v>
      </c>
      <c r="B63" s="5" t="s">
        <v>1693</v>
      </c>
      <c r="C63" s="5" t="s">
        <v>41</v>
      </c>
      <c r="D63" s="5" t="s">
        <v>448</v>
      </c>
      <c r="E63" s="5" t="s">
        <v>29</v>
      </c>
      <c r="F63" s="7">
        <v>5</v>
      </c>
      <c r="G63" s="7">
        <v>10</v>
      </c>
      <c r="H63" s="5" t="s">
        <v>347</v>
      </c>
      <c r="I63" s="5" t="s">
        <v>31</v>
      </c>
      <c r="J63" s="5" t="s">
        <v>1694</v>
      </c>
      <c r="K63" s="5" t="s">
        <v>1696</v>
      </c>
      <c r="L63" s="5" t="s">
        <v>1697</v>
      </c>
      <c r="M63" s="5" t="s">
        <v>37</v>
      </c>
      <c r="N63" s="5" t="s">
        <v>55</v>
      </c>
      <c r="O63" s="5"/>
      <c r="P63" s="5" t="b">
        <f t="shared" ca="1" si="18"/>
        <v>0</v>
      </c>
      <c r="Q63" s="5" t="b">
        <f t="shared" ca="1" si="20"/>
        <v>1</v>
      </c>
      <c r="R63" s="5"/>
      <c r="S63" s="5"/>
      <c r="T63" s="5"/>
      <c r="U63" s="5"/>
      <c r="V63" s="5"/>
      <c r="W63" s="5"/>
      <c r="X63" s="5"/>
      <c r="Y63" s="5"/>
      <c r="Z63" s="5"/>
      <c r="AA63" s="5"/>
      <c r="AB63" s="5"/>
      <c r="AC63" s="5"/>
      <c r="AD63" s="5"/>
      <c r="AE63" s="5"/>
      <c r="AF63" s="5"/>
    </row>
    <row r="64" spans="1:32" ht="20.25" customHeight="1">
      <c r="A64" s="5" t="s">
        <v>1710</v>
      </c>
      <c r="B64" s="5" t="s">
        <v>1712</v>
      </c>
      <c r="C64" s="5" t="s">
        <v>41</v>
      </c>
      <c r="D64" s="5" t="s">
        <v>1714</v>
      </c>
      <c r="E64" s="5" t="s">
        <v>45</v>
      </c>
      <c r="F64" s="7">
        <v>5</v>
      </c>
      <c r="G64" s="7">
        <v>10</v>
      </c>
      <c r="H64" s="5" t="s">
        <v>347</v>
      </c>
      <c r="I64" s="5" t="s">
        <v>31</v>
      </c>
      <c r="J64" s="5" t="s">
        <v>106</v>
      </c>
      <c r="K64" s="5" t="s">
        <v>1718</v>
      </c>
      <c r="L64" s="5" t="s">
        <v>1720</v>
      </c>
      <c r="M64" s="5" t="s">
        <v>100</v>
      </c>
      <c r="N64" s="5" t="s">
        <v>55</v>
      </c>
      <c r="O64" s="5"/>
      <c r="P64" s="5" t="b">
        <f t="shared" ca="1" si="18"/>
        <v>0</v>
      </c>
      <c r="Q64" s="5" t="b">
        <f t="shared" ca="1" si="20"/>
        <v>1</v>
      </c>
      <c r="R64" s="5"/>
      <c r="S64" s="5"/>
      <c r="T64" s="5"/>
      <c r="U64" s="5"/>
      <c r="V64" s="5"/>
      <c r="W64" s="5"/>
      <c r="X64" s="5"/>
      <c r="Y64" s="5"/>
      <c r="Z64" s="5"/>
      <c r="AA64" s="5"/>
      <c r="AB64" s="5"/>
      <c r="AC64" s="5"/>
      <c r="AD64" s="5"/>
      <c r="AE64" s="5"/>
      <c r="AF64" s="5"/>
    </row>
    <row r="65" spans="1:32" ht="20.25" customHeight="1">
      <c r="A65" s="5" t="s">
        <v>784</v>
      </c>
      <c r="B65" s="5" t="s">
        <v>1735</v>
      </c>
      <c r="C65" s="5" t="s">
        <v>27</v>
      </c>
      <c r="D65" s="5" t="s">
        <v>54</v>
      </c>
      <c r="E65" s="5" t="s">
        <v>29</v>
      </c>
      <c r="F65" s="7">
        <v>5</v>
      </c>
      <c r="G65" s="7">
        <v>25</v>
      </c>
      <c r="H65" s="5" t="s">
        <v>391</v>
      </c>
      <c r="I65" s="5" t="s">
        <v>66</v>
      </c>
      <c r="J65" s="5" t="s">
        <v>1741</v>
      </c>
      <c r="K65" s="5" t="s">
        <v>1742</v>
      </c>
      <c r="L65" s="5" t="s">
        <v>1744</v>
      </c>
      <c r="M65" s="5" t="s">
        <v>53</v>
      </c>
      <c r="N65" s="5" t="s">
        <v>237</v>
      </c>
      <c r="O65" s="5"/>
      <c r="P65" s="5" t="b">
        <f t="shared" ca="1" si="18"/>
        <v>0</v>
      </c>
      <c r="Q65" s="5" t="b">
        <f ca="1">IFERROR(__xludf.DUMMYFUNCTION("REGEXMATCH(L65,""(?i)JavaScript"")"),TRUE)</f>
        <v>1</v>
      </c>
      <c r="R65" s="5"/>
      <c r="S65" s="5"/>
      <c r="T65" s="5"/>
      <c r="U65" s="5"/>
      <c r="V65" s="5"/>
      <c r="W65" s="5"/>
      <c r="X65" s="5"/>
      <c r="Y65" s="5"/>
      <c r="Z65" s="5"/>
      <c r="AA65" s="5"/>
      <c r="AB65" s="5"/>
      <c r="AC65" s="5"/>
      <c r="AD65" s="5"/>
      <c r="AE65" s="5"/>
      <c r="AF65" s="5"/>
    </row>
    <row r="66" spans="1:32" ht="20.25" customHeight="1">
      <c r="A66" s="5" t="s">
        <v>1757</v>
      </c>
      <c r="B66" s="5" t="s">
        <v>1758</v>
      </c>
      <c r="C66" s="5" t="s">
        <v>170</v>
      </c>
      <c r="D66" s="5" t="s">
        <v>1759</v>
      </c>
      <c r="E66" s="5" t="s">
        <v>45</v>
      </c>
      <c r="F66" s="7">
        <v>5</v>
      </c>
      <c r="G66" s="7">
        <v>10</v>
      </c>
      <c r="H66" s="5" t="s">
        <v>347</v>
      </c>
      <c r="I66" s="5" t="s">
        <v>108</v>
      </c>
      <c r="J66" s="5" t="s">
        <v>57</v>
      </c>
      <c r="K66" s="5" t="s">
        <v>1764</v>
      </c>
      <c r="L66" s="5" t="s">
        <v>1766</v>
      </c>
      <c r="M66" s="5" t="s">
        <v>100</v>
      </c>
      <c r="N66" s="5" t="s">
        <v>55</v>
      </c>
      <c r="O66" s="5"/>
      <c r="P66" s="5" t="b">
        <f t="shared" ca="1" si="18"/>
        <v>0</v>
      </c>
      <c r="Q66" s="5" t="b">
        <f t="shared" ref="Q66:Q68" ca="1" si="21">IFERROR(__xludf.DUMMYFUNCTION("REGEXMATCH(L66,""JavaScript"")"),TRUE)</f>
        <v>1</v>
      </c>
      <c r="R66" s="5"/>
      <c r="S66" s="5"/>
      <c r="T66" s="5"/>
      <c r="U66" s="5"/>
      <c r="V66" s="5"/>
      <c r="W66" s="5"/>
      <c r="X66" s="5"/>
      <c r="Y66" s="5"/>
      <c r="Z66" s="5"/>
      <c r="AA66" s="5"/>
      <c r="AB66" s="5"/>
      <c r="AC66" s="5"/>
      <c r="AD66" s="5"/>
      <c r="AE66" s="5"/>
      <c r="AF66" s="5"/>
    </row>
    <row r="67" spans="1:32" ht="20.25" customHeight="1">
      <c r="A67" s="5" t="s">
        <v>1777</v>
      </c>
      <c r="B67" s="5" t="s">
        <v>1778</v>
      </c>
      <c r="C67" s="5" t="s">
        <v>27</v>
      </c>
      <c r="D67" s="5" t="s">
        <v>105</v>
      </c>
      <c r="E67" s="5" t="s">
        <v>29</v>
      </c>
      <c r="F67" s="7">
        <v>5</v>
      </c>
      <c r="G67" s="7">
        <v>10</v>
      </c>
      <c r="H67" s="5" t="s">
        <v>347</v>
      </c>
      <c r="I67" s="5" t="s">
        <v>31</v>
      </c>
      <c r="J67" s="5" t="s">
        <v>273</v>
      </c>
      <c r="K67" s="5" t="s">
        <v>1782</v>
      </c>
      <c r="L67" s="5" t="s">
        <v>1783</v>
      </c>
      <c r="M67" s="5" t="s">
        <v>53</v>
      </c>
      <c r="N67" s="5" t="s">
        <v>55</v>
      </c>
      <c r="O67" s="5"/>
      <c r="P67" s="5" t="b">
        <f t="shared" ca="1" si="18"/>
        <v>0</v>
      </c>
      <c r="Q67" s="5" t="b">
        <f t="shared" ca="1" si="21"/>
        <v>1</v>
      </c>
      <c r="R67" s="5"/>
      <c r="S67" s="5"/>
      <c r="T67" s="5"/>
      <c r="U67" s="5"/>
      <c r="V67" s="5"/>
      <c r="W67" s="5"/>
      <c r="X67" s="5"/>
      <c r="Y67" s="5"/>
      <c r="Z67" s="5"/>
      <c r="AA67" s="5"/>
      <c r="AB67" s="5"/>
      <c r="AC67" s="5"/>
      <c r="AD67" s="5"/>
      <c r="AE67" s="5"/>
      <c r="AF67" s="5"/>
    </row>
    <row r="68" spans="1:32" ht="20.25" customHeight="1">
      <c r="A68" s="5" t="s">
        <v>1798</v>
      </c>
      <c r="B68" s="5" t="s">
        <v>1800</v>
      </c>
      <c r="C68" s="5" t="s">
        <v>170</v>
      </c>
      <c r="D68" s="5" t="s">
        <v>47</v>
      </c>
      <c r="E68" s="5" t="s">
        <v>29</v>
      </c>
      <c r="F68" s="7">
        <v>5</v>
      </c>
      <c r="G68" s="7">
        <v>10</v>
      </c>
      <c r="H68" s="5" t="s">
        <v>347</v>
      </c>
      <c r="I68" s="5" t="s">
        <v>31</v>
      </c>
      <c r="J68" s="5" t="s">
        <v>110</v>
      </c>
      <c r="K68" s="5" t="s">
        <v>1804</v>
      </c>
      <c r="L68" s="5" t="s">
        <v>1806</v>
      </c>
      <c r="M68" s="5" t="s">
        <v>53</v>
      </c>
      <c r="N68" s="5" t="s">
        <v>89</v>
      </c>
      <c r="O68" s="5"/>
      <c r="P68" s="5" t="b">
        <f t="shared" ca="1" si="18"/>
        <v>0</v>
      </c>
      <c r="Q68" s="5" t="b">
        <f t="shared" ca="1" si="21"/>
        <v>1</v>
      </c>
      <c r="R68" s="5"/>
      <c r="S68" s="5"/>
      <c r="T68" s="5"/>
      <c r="U68" s="5"/>
      <c r="V68" s="5"/>
      <c r="W68" s="5"/>
      <c r="X68" s="5"/>
      <c r="Y68" s="5"/>
      <c r="Z68" s="5"/>
      <c r="AA68" s="5"/>
      <c r="AB68" s="5"/>
      <c r="AC68" s="5"/>
      <c r="AD68" s="5"/>
      <c r="AE68" s="5"/>
      <c r="AF68" s="5"/>
    </row>
    <row r="69" spans="1:32" ht="20.25" customHeight="1">
      <c r="A69" s="5" t="s">
        <v>1820</v>
      </c>
      <c r="B69" s="5" t="s">
        <v>1821</v>
      </c>
      <c r="C69" s="5" t="s">
        <v>27</v>
      </c>
      <c r="D69" s="5" t="s">
        <v>85</v>
      </c>
      <c r="E69" s="5" t="s">
        <v>45</v>
      </c>
      <c r="F69" s="7">
        <v>5</v>
      </c>
      <c r="G69" s="7">
        <v>10</v>
      </c>
      <c r="H69" s="5" t="s">
        <v>347</v>
      </c>
      <c r="I69" s="5" t="s">
        <v>108</v>
      </c>
      <c r="J69" s="5" t="s">
        <v>1019</v>
      </c>
      <c r="K69" s="5" t="s">
        <v>1823</v>
      </c>
      <c r="L69" s="5" t="s">
        <v>1825</v>
      </c>
      <c r="M69" s="5" t="s">
        <v>53</v>
      </c>
      <c r="N69" s="5" t="s">
        <v>38</v>
      </c>
      <c r="O69" s="5"/>
      <c r="P69" s="5" t="b">
        <f t="shared" ca="1" si="18"/>
        <v>0</v>
      </c>
      <c r="Q69" s="5" t="b">
        <f ca="1">IFERROR(__xludf.DUMMYFUNCTION("REGEXMATCH(L69,""(?i)JavaScript"")"),TRUE)</f>
        <v>1</v>
      </c>
      <c r="R69" s="5"/>
      <c r="S69" s="5"/>
      <c r="T69" s="5"/>
      <c r="U69" s="5"/>
      <c r="V69" s="5"/>
      <c r="W69" s="5"/>
      <c r="X69" s="5"/>
      <c r="Y69" s="5"/>
      <c r="Z69" s="5"/>
      <c r="AA69" s="5"/>
      <c r="AB69" s="5"/>
      <c r="AC69" s="5"/>
      <c r="AD69" s="5"/>
      <c r="AE69" s="5"/>
      <c r="AF69" s="5"/>
    </row>
    <row r="70" spans="1:32" ht="20.25" customHeight="1">
      <c r="A70" s="5" t="s">
        <v>1838</v>
      </c>
      <c r="B70" s="5" t="s">
        <v>1839</v>
      </c>
      <c r="C70" s="5" t="s">
        <v>41</v>
      </c>
      <c r="D70" s="5" t="s">
        <v>169</v>
      </c>
      <c r="E70" s="5" t="s">
        <v>29</v>
      </c>
      <c r="F70" s="7">
        <v>5</v>
      </c>
      <c r="G70" s="7">
        <v>10</v>
      </c>
      <c r="H70" s="5" t="s">
        <v>347</v>
      </c>
      <c r="I70" s="5" t="s">
        <v>31</v>
      </c>
      <c r="J70" s="5" t="s">
        <v>1840</v>
      </c>
      <c r="K70" s="5" t="s">
        <v>1843</v>
      </c>
      <c r="L70" s="5" t="s">
        <v>1845</v>
      </c>
      <c r="M70" s="5" t="s">
        <v>100</v>
      </c>
      <c r="N70" s="5" t="s">
        <v>55</v>
      </c>
      <c r="O70" s="5"/>
      <c r="P70" s="5" t="b">
        <f t="shared" ca="1" si="18"/>
        <v>0</v>
      </c>
      <c r="Q70" s="5" t="b">
        <f t="shared" ref="Q70:Q73" ca="1" si="22">IFERROR(__xludf.DUMMYFUNCTION("REGEXMATCH(L70,""JavaScript"")"),TRUE)</f>
        <v>1</v>
      </c>
      <c r="R70" s="5"/>
      <c r="S70" s="5"/>
      <c r="T70" s="5"/>
      <c r="U70" s="5"/>
      <c r="V70" s="5"/>
      <c r="W70" s="5"/>
      <c r="X70" s="5"/>
      <c r="Y70" s="5"/>
      <c r="Z70" s="5"/>
      <c r="AA70" s="5"/>
      <c r="AB70" s="5"/>
      <c r="AC70" s="5"/>
      <c r="AD70" s="5"/>
      <c r="AE70" s="5"/>
      <c r="AF70" s="5"/>
    </row>
    <row r="71" spans="1:32" ht="20.25" customHeight="1">
      <c r="A71" s="5" t="s">
        <v>1858</v>
      </c>
      <c r="B71" s="5" t="s">
        <v>1860</v>
      </c>
      <c r="C71" s="5" t="s">
        <v>170</v>
      </c>
      <c r="D71" s="5" t="s">
        <v>378</v>
      </c>
      <c r="E71" s="5" t="s">
        <v>45</v>
      </c>
      <c r="F71" s="7">
        <v>5</v>
      </c>
      <c r="G71" s="7">
        <v>10</v>
      </c>
      <c r="H71" s="5" t="s">
        <v>347</v>
      </c>
      <c r="I71" s="5" t="s">
        <v>108</v>
      </c>
      <c r="J71" s="5" t="s">
        <v>824</v>
      </c>
      <c r="K71" s="5" t="s">
        <v>1863</v>
      </c>
      <c r="L71" s="5" t="s">
        <v>1865</v>
      </c>
      <c r="M71" s="5" t="s">
        <v>53</v>
      </c>
      <c r="N71" s="5" t="s">
        <v>55</v>
      </c>
      <c r="O71" s="5"/>
      <c r="P71" s="5" t="b">
        <f t="shared" ca="1" si="18"/>
        <v>0</v>
      </c>
      <c r="Q71" s="5" t="b">
        <f t="shared" ca="1" si="22"/>
        <v>1</v>
      </c>
      <c r="R71" s="5"/>
      <c r="S71" s="5"/>
      <c r="T71" s="5"/>
      <c r="U71" s="5"/>
      <c r="V71" s="5"/>
      <c r="W71" s="5"/>
      <c r="X71" s="5"/>
      <c r="Y71" s="5"/>
      <c r="Z71" s="5"/>
      <c r="AA71" s="5"/>
      <c r="AB71" s="5"/>
      <c r="AC71" s="5"/>
      <c r="AD71" s="5"/>
      <c r="AE71" s="5"/>
      <c r="AF71" s="5"/>
    </row>
    <row r="72" spans="1:32" ht="20.25" customHeight="1">
      <c r="A72" s="5" t="s">
        <v>784</v>
      </c>
      <c r="B72" s="5" t="s">
        <v>1880</v>
      </c>
      <c r="C72" s="5" t="s">
        <v>170</v>
      </c>
      <c r="D72" s="5" t="s">
        <v>1881</v>
      </c>
      <c r="E72" s="5" t="s">
        <v>29</v>
      </c>
      <c r="F72" s="7">
        <v>5</v>
      </c>
      <c r="G72" s="7">
        <v>15</v>
      </c>
      <c r="H72" s="5" t="s">
        <v>424</v>
      </c>
      <c r="I72" s="5" t="s">
        <v>125</v>
      </c>
      <c r="J72" s="5" t="s">
        <v>68</v>
      </c>
      <c r="K72" s="5" t="s">
        <v>1882</v>
      </c>
      <c r="L72" s="5" t="s">
        <v>1885</v>
      </c>
      <c r="M72" s="5" t="s">
        <v>37</v>
      </c>
      <c r="N72" s="5" t="s">
        <v>55</v>
      </c>
      <c r="O72" s="5"/>
      <c r="P72" s="5" t="b">
        <f t="shared" ca="1" si="18"/>
        <v>0</v>
      </c>
      <c r="Q72" s="5" t="b">
        <f t="shared" ca="1" si="22"/>
        <v>1</v>
      </c>
      <c r="R72" s="5"/>
      <c r="S72" s="5"/>
      <c r="T72" s="5"/>
      <c r="U72" s="5"/>
      <c r="V72" s="5"/>
      <c r="W72" s="5"/>
      <c r="X72" s="5"/>
      <c r="Y72" s="5"/>
      <c r="Z72" s="5"/>
      <c r="AA72" s="5"/>
      <c r="AB72" s="5"/>
      <c r="AC72" s="5"/>
      <c r="AD72" s="5"/>
      <c r="AE72" s="5"/>
      <c r="AF72" s="5"/>
    </row>
    <row r="73" spans="1:32" ht="20.25" customHeight="1">
      <c r="A73" s="5" t="s">
        <v>277</v>
      </c>
      <c r="B73" s="5" t="s">
        <v>1897</v>
      </c>
      <c r="C73" s="5" t="s">
        <v>41</v>
      </c>
      <c r="D73" s="5" t="s">
        <v>47</v>
      </c>
      <c r="E73" s="5" t="s">
        <v>29</v>
      </c>
      <c r="F73" s="7">
        <v>5</v>
      </c>
      <c r="G73" s="7">
        <v>12</v>
      </c>
      <c r="H73" s="5" t="s">
        <v>359</v>
      </c>
      <c r="I73" s="9" t="s">
        <v>24</v>
      </c>
      <c r="J73" s="5" t="s">
        <v>48</v>
      </c>
      <c r="K73" s="5" t="s">
        <v>381</v>
      </c>
      <c r="L73" s="5" t="s">
        <v>1904</v>
      </c>
      <c r="M73" s="5" t="s">
        <v>53</v>
      </c>
      <c r="N73" s="5" t="s">
        <v>44</v>
      </c>
      <c r="O73" s="5"/>
      <c r="P73" s="5" t="b">
        <f t="shared" ca="1" si="18"/>
        <v>0</v>
      </c>
      <c r="Q73" s="5" t="b">
        <f t="shared" ca="1" si="22"/>
        <v>1</v>
      </c>
      <c r="R73" s="5"/>
      <c r="S73" s="5"/>
      <c r="T73" s="5"/>
      <c r="U73" s="5"/>
      <c r="V73" s="5"/>
      <c r="W73" s="5"/>
      <c r="X73" s="5"/>
      <c r="Y73" s="5"/>
      <c r="Z73" s="5"/>
      <c r="AA73" s="5"/>
      <c r="AB73" s="5"/>
      <c r="AC73" s="5"/>
      <c r="AD73" s="5"/>
      <c r="AE73" s="5"/>
      <c r="AF73" s="5"/>
    </row>
    <row r="74" spans="1:32" ht="20.25" customHeight="1">
      <c r="A74" s="5" t="s">
        <v>1918</v>
      </c>
      <c r="B74" s="5" t="s">
        <v>1919</v>
      </c>
      <c r="C74" s="5" t="s">
        <v>27</v>
      </c>
      <c r="D74" s="5" t="s">
        <v>290</v>
      </c>
      <c r="E74" s="5" t="s">
        <v>45</v>
      </c>
      <c r="F74" s="7">
        <v>5</v>
      </c>
      <c r="G74" s="7">
        <v>12</v>
      </c>
      <c r="H74" s="5" t="s">
        <v>359</v>
      </c>
      <c r="I74" s="9" t="s">
        <v>24</v>
      </c>
      <c r="J74" s="5" t="s">
        <v>34</v>
      </c>
      <c r="K74" s="5" t="s">
        <v>1927</v>
      </c>
      <c r="L74" s="5" t="s">
        <v>1929</v>
      </c>
      <c r="M74" s="5" t="s">
        <v>53</v>
      </c>
      <c r="N74" s="5" t="s">
        <v>55</v>
      </c>
      <c r="O74" s="5"/>
      <c r="P74" s="5" t="b">
        <f t="shared" ca="1" si="18"/>
        <v>0</v>
      </c>
      <c r="Q74" s="5" t="b">
        <f t="shared" ref="Q74:Q75" ca="1" si="23">IFERROR(__xludf.DUMMYFUNCTION("REGEXMATCH(L74,""(?i)JavaScript"")"),TRUE)</f>
        <v>1</v>
      </c>
      <c r="R74" s="5"/>
      <c r="S74" s="5"/>
      <c r="T74" s="5"/>
      <c r="U74" s="5"/>
      <c r="V74" s="5"/>
      <c r="W74" s="5"/>
      <c r="X74" s="5"/>
      <c r="Y74" s="5"/>
      <c r="Z74" s="5"/>
      <c r="AA74" s="5"/>
      <c r="AB74" s="5"/>
      <c r="AC74" s="5"/>
      <c r="AD74" s="5"/>
      <c r="AE74" s="5"/>
      <c r="AF74" s="5"/>
    </row>
    <row r="75" spans="1:32" ht="20.25" customHeight="1">
      <c r="A75" s="5" t="s">
        <v>1948</v>
      </c>
      <c r="B75" s="5" t="s">
        <v>1949</v>
      </c>
      <c r="C75" s="5" t="s">
        <v>41</v>
      </c>
      <c r="D75" s="5" t="s">
        <v>94</v>
      </c>
      <c r="E75" s="5" t="s">
        <v>29</v>
      </c>
      <c r="F75" s="7">
        <v>5</v>
      </c>
      <c r="G75" s="7">
        <v>12</v>
      </c>
      <c r="H75" s="5" t="s">
        <v>359</v>
      </c>
      <c r="I75" s="5" t="s">
        <v>125</v>
      </c>
      <c r="J75" s="5" t="s">
        <v>1953</v>
      </c>
      <c r="K75" s="5" t="s">
        <v>1955</v>
      </c>
      <c r="L75" s="5" t="s">
        <v>1957</v>
      </c>
      <c r="M75" s="5" t="s">
        <v>53</v>
      </c>
      <c r="N75" s="5" t="s">
        <v>55</v>
      </c>
      <c r="O75" s="5"/>
      <c r="P75" s="5" t="b">
        <f t="shared" ca="1" si="18"/>
        <v>0</v>
      </c>
      <c r="Q75" s="5" t="b">
        <f t="shared" ca="1" si="23"/>
        <v>1</v>
      </c>
      <c r="R75" s="5"/>
      <c r="S75" s="5"/>
      <c r="T75" s="5"/>
      <c r="U75" s="5"/>
      <c r="V75" s="5"/>
      <c r="W75" s="5"/>
      <c r="X75" s="5"/>
      <c r="Y75" s="5"/>
      <c r="Z75" s="5"/>
      <c r="AA75" s="5"/>
      <c r="AB75" s="5"/>
      <c r="AC75" s="5"/>
      <c r="AD75" s="5"/>
      <c r="AE75" s="5"/>
      <c r="AF75" s="5"/>
    </row>
    <row r="76" spans="1:32" ht="20.25" customHeight="1">
      <c r="A76" s="5" t="s">
        <v>1457</v>
      </c>
      <c r="B76" s="5" t="s">
        <v>1967</v>
      </c>
      <c r="C76" s="5" t="s">
        <v>170</v>
      </c>
      <c r="D76" s="5" t="s">
        <v>342</v>
      </c>
      <c r="E76" s="5" t="s">
        <v>45</v>
      </c>
      <c r="F76" s="7">
        <v>5</v>
      </c>
      <c r="G76" s="7">
        <v>10</v>
      </c>
      <c r="H76" s="5" t="s">
        <v>347</v>
      </c>
      <c r="I76" s="5" t="s">
        <v>125</v>
      </c>
      <c r="J76" s="5" t="s">
        <v>444</v>
      </c>
      <c r="K76" s="5" t="s">
        <v>1731</v>
      </c>
      <c r="L76" s="5" t="s">
        <v>1975</v>
      </c>
      <c r="M76" s="5" t="s">
        <v>167</v>
      </c>
      <c r="N76" s="5" t="s">
        <v>55</v>
      </c>
      <c r="O76" s="5"/>
      <c r="P76" s="5" t="b">
        <f t="shared" ca="1" si="18"/>
        <v>0</v>
      </c>
      <c r="Q76" s="5" t="b">
        <f ca="1">IFERROR(__xludf.DUMMYFUNCTION("REGEXMATCH(L76,""JavaScript"")"),TRUE)</f>
        <v>1</v>
      </c>
      <c r="R76" s="5"/>
      <c r="S76" s="5"/>
      <c r="T76" s="5"/>
      <c r="U76" s="5"/>
      <c r="V76" s="5"/>
      <c r="W76" s="5"/>
      <c r="X76" s="5"/>
      <c r="Y76" s="5"/>
      <c r="Z76" s="5"/>
      <c r="AA76" s="5"/>
      <c r="AB76" s="5"/>
      <c r="AC76" s="5"/>
      <c r="AD76" s="5"/>
      <c r="AE76" s="5"/>
      <c r="AF76" s="5"/>
    </row>
    <row r="77" spans="1:32" ht="20.25" customHeight="1">
      <c r="A77" s="5" t="s">
        <v>1985</v>
      </c>
      <c r="B77" s="5" t="s">
        <v>1986</v>
      </c>
      <c r="C77" s="5" t="s">
        <v>170</v>
      </c>
      <c r="D77" s="5" t="s">
        <v>390</v>
      </c>
      <c r="E77" s="5" t="s">
        <v>45</v>
      </c>
      <c r="F77" s="7">
        <v>5</v>
      </c>
      <c r="G77" s="7">
        <v>15</v>
      </c>
      <c r="H77" s="5" t="s">
        <v>424</v>
      </c>
      <c r="I77" s="5" t="s">
        <v>66</v>
      </c>
      <c r="J77" s="5" t="s">
        <v>430</v>
      </c>
      <c r="K77" s="5" t="s">
        <v>1992</v>
      </c>
      <c r="L77" s="5" t="s">
        <v>1994</v>
      </c>
      <c r="M77" s="5" t="s">
        <v>53</v>
      </c>
      <c r="N77" s="5" t="s">
        <v>55</v>
      </c>
      <c r="O77" s="5"/>
      <c r="P77" s="5" t="b">
        <f t="shared" ca="1" si="18"/>
        <v>0</v>
      </c>
      <c r="Q77" s="5" t="b">
        <f t="shared" ref="Q77:Q79" ca="1" si="24">IFERROR(__xludf.DUMMYFUNCTION("REGEXMATCH(L77,""(?i)JavaScript"")"),TRUE)</f>
        <v>1</v>
      </c>
      <c r="R77" s="5"/>
      <c r="S77" s="5"/>
      <c r="T77" s="5"/>
      <c r="U77" s="5"/>
      <c r="V77" s="5"/>
      <c r="W77" s="5"/>
      <c r="X77" s="5"/>
      <c r="Y77" s="5"/>
      <c r="Z77" s="5"/>
      <c r="AA77" s="5"/>
      <c r="AB77" s="5"/>
      <c r="AC77" s="5"/>
      <c r="AD77" s="5"/>
      <c r="AE77" s="5"/>
      <c r="AF77" s="5"/>
    </row>
    <row r="78" spans="1:32" ht="20.25" customHeight="1">
      <c r="A78" s="5" t="s">
        <v>765</v>
      </c>
      <c r="B78" s="5" t="s">
        <v>2014</v>
      </c>
      <c r="C78" s="5" t="s">
        <v>41</v>
      </c>
      <c r="D78" s="5" t="s">
        <v>94</v>
      </c>
      <c r="E78" s="5" t="s">
        <v>45</v>
      </c>
      <c r="F78" s="7">
        <v>5</v>
      </c>
      <c r="G78" s="7">
        <v>10</v>
      </c>
      <c r="H78" s="5" t="s">
        <v>347</v>
      </c>
      <c r="I78" s="5" t="s">
        <v>31</v>
      </c>
      <c r="J78" s="5" t="s">
        <v>1505</v>
      </c>
      <c r="K78" s="5" t="s">
        <v>2021</v>
      </c>
      <c r="L78" s="5" t="s">
        <v>2022</v>
      </c>
      <c r="M78" s="5" t="s">
        <v>100</v>
      </c>
      <c r="N78" s="5" t="s">
        <v>55</v>
      </c>
      <c r="O78" s="5" t="b">
        <f ca="1">IFERROR(__xludf.DUMMYFUNCTION("REGEXMATCH(A78,""前端"")"),TRUE)</f>
        <v>1</v>
      </c>
      <c r="P78" s="5" t="b">
        <f t="shared" ca="1" si="18"/>
        <v>0</v>
      </c>
      <c r="Q78" s="5" t="b">
        <f t="shared" ca="1" si="24"/>
        <v>1</v>
      </c>
      <c r="R78" s="5"/>
      <c r="S78" s="5"/>
      <c r="T78" s="5"/>
      <c r="U78" s="5"/>
      <c r="V78" s="5"/>
      <c r="W78" s="5"/>
      <c r="X78" s="5"/>
      <c r="Y78" s="5"/>
      <c r="Z78" s="5"/>
      <c r="AA78" s="5"/>
      <c r="AB78" s="5"/>
      <c r="AC78" s="5"/>
      <c r="AD78" s="5"/>
      <c r="AE78" s="5"/>
      <c r="AF78" s="5"/>
    </row>
    <row r="79" spans="1:32" ht="20.25" customHeight="1">
      <c r="A79" s="5" t="s">
        <v>2045</v>
      </c>
      <c r="B79" s="5" t="s">
        <v>2046</v>
      </c>
      <c r="C79" s="5" t="s">
        <v>27</v>
      </c>
      <c r="D79" s="5" t="s">
        <v>47</v>
      </c>
      <c r="E79" s="5" t="s">
        <v>45</v>
      </c>
      <c r="F79" s="7">
        <v>5</v>
      </c>
      <c r="G79" s="7">
        <v>15</v>
      </c>
      <c r="H79" s="5" t="s">
        <v>424</v>
      </c>
      <c r="I79" s="5" t="s">
        <v>31</v>
      </c>
      <c r="J79" s="5" t="s">
        <v>516</v>
      </c>
      <c r="K79" s="5" t="s">
        <v>2049</v>
      </c>
      <c r="L79" s="5" t="s">
        <v>2050</v>
      </c>
      <c r="M79" s="5" t="s">
        <v>100</v>
      </c>
      <c r="N79" s="5" t="s">
        <v>44</v>
      </c>
      <c r="O79" s="5"/>
      <c r="P79" s="5" t="b">
        <f t="shared" ca="1" si="18"/>
        <v>0</v>
      </c>
      <c r="Q79" s="5" t="b">
        <f t="shared" ca="1" si="24"/>
        <v>1</v>
      </c>
      <c r="R79" s="5"/>
      <c r="S79" s="5"/>
      <c r="T79" s="5"/>
      <c r="U79" s="5"/>
      <c r="V79" s="5"/>
      <c r="W79" s="5"/>
      <c r="X79" s="5"/>
      <c r="Y79" s="5"/>
      <c r="Z79" s="5"/>
      <c r="AA79" s="5"/>
      <c r="AB79" s="5"/>
      <c r="AC79" s="5"/>
      <c r="AD79" s="5"/>
      <c r="AE79" s="5"/>
      <c r="AF79" s="5"/>
    </row>
    <row r="80" spans="1:32" ht="20.25" customHeight="1">
      <c r="A80" s="5" t="s">
        <v>2062</v>
      </c>
      <c r="B80" s="5" t="s">
        <v>2063</v>
      </c>
      <c r="C80" s="5" t="s">
        <v>20</v>
      </c>
      <c r="D80" s="5" t="s">
        <v>21</v>
      </c>
      <c r="E80" s="5" t="s">
        <v>45</v>
      </c>
      <c r="F80" s="7">
        <v>5</v>
      </c>
      <c r="G80" s="7">
        <v>10</v>
      </c>
      <c r="H80" s="5" t="s">
        <v>347</v>
      </c>
      <c r="I80" s="5" t="s">
        <v>31</v>
      </c>
      <c r="J80" s="5" t="s">
        <v>76</v>
      </c>
      <c r="K80" s="5" t="s">
        <v>2066</v>
      </c>
      <c r="L80" s="5" t="s">
        <v>2068</v>
      </c>
      <c r="M80" s="5" t="s">
        <v>167</v>
      </c>
      <c r="N80" s="5" t="s">
        <v>237</v>
      </c>
      <c r="O80" s="5"/>
      <c r="P80" s="5" t="b">
        <f t="shared" ca="1" si="18"/>
        <v>0</v>
      </c>
      <c r="Q80" s="5" t="b">
        <f ca="1">IFERROR(__xludf.DUMMYFUNCTION("REGEXMATCH(L80,""JavaScript"")"),TRUE)</f>
        <v>1</v>
      </c>
      <c r="R80" s="5"/>
      <c r="S80" s="5"/>
      <c r="T80" s="5"/>
      <c r="U80" s="5"/>
      <c r="V80" s="5"/>
      <c r="W80" s="5"/>
      <c r="X80" s="5"/>
      <c r="Y80" s="5"/>
      <c r="Z80" s="5"/>
      <c r="AA80" s="5"/>
      <c r="AB80" s="5"/>
      <c r="AC80" s="5"/>
      <c r="AD80" s="5"/>
      <c r="AE80" s="5"/>
      <c r="AF80" s="5"/>
    </row>
    <row r="81" spans="1:32" ht="20.25" customHeight="1">
      <c r="A81" s="5" t="s">
        <v>1457</v>
      </c>
      <c r="B81" s="5" t="s">
        <v>2076</v>
      </c>
      <c r="C81" s="5" t="s">
        <v>41</v>
      </c>
      <c r="D81" s="5" t="s">
        <v>94</v>
      </c>
      <c r="E81" s="5" t="s">
        <v>29</v>
      </c>
      <c r="F81" s="7">
        <v>5</v>
      </c>
      <c r="G81" s="7">
        <v>10</v>
      </c>
      <c r="H81" s="5" t="s">
        <v>347</v>
      </c>
      <c r="I81" s="5" t="s">
        <v>31</v>
      </c>
      <c r="J81" s="5" t="s">
        <v>48</v>
      </c>
      <c r="K81" s="5" t="s">
        <v>2081</v>
      </c>
      <c r="L81" s="5" t="s">
        <v>2083</v>
      </c>
      <c r="M81" s="5" t="s">
        <v>53</v>
      </c>
      <c r="N81" s="5" t="s">
        <v>55</v>
      </c>
      <c r="O81" s="5" t="b">
        <f ca="1">IFERROR(__xludf.DUMMYFUNCTION("REGEXMATCH(A81,""前端"")"),TRUE)</f>
        <v>1</v>
      </c>
      <c r="P81" s="5" t="b">
        <f t="shared" ca="1" si="18"/>
        <v>0</v>
      </c>
      <c r="Q81" s="5" t="b">
        <f ca="1">IFERROR(__xludf.DUMMYFUNCTION("REGEXMATCH(L81,""(?i)JavaScript"")"),FALSE)</f>
        <v>0</v>
      </c>
      <c r="R81" s="5"/>
      <c r="S81" s="5"/>
      <c r="T81" s="5"/>
      <c r="U81" s="5"/>
      <c r="V81" s="5"/>
      <c r="W81" s="5"/>
      <c r="X81" s="5"/>
      <c r="Y81" s="5"/>
      <c r="Z81" s="5"/>
      <c r="AA81" s="5"/>
      <c r="AB81" s="5"/>
      <c r="AC81" s="5"/>
      <c r="AD81" s="5"/>
      <c r="AE81" s="5"/>
      <c r="AF81" s="5"/>
    </row>
    <row r="82" spans="1:32" ht="20.25" customHeight="1">
      <c r="A82" s="5" t="s">
        <v>2102</v>
      </c>
      <c r="B82" s="5" t="s">
        <v>2104</v>
      </c>
      <c r="C82" s="5" t="s">
        <v>170</v>
      </c>
      <c r="D82" s="5" t="s">
        <v>435</v>
      </c>
      <c r="E82" s="5" t="s">
        <v>29</v>
      </c>
      <c r="F82" s="7">
        <v>5</v>
      </c>
      <c r="G82" s="7">
        <v>15</v>
      </c>
      <c r="H82" s="5" t="s">
        <v>424</v>
      </c>
      <c r="I82" s="5" t="s">
        <v>125</v>
      </c>
      <c r="J82" s="5" t="s">
        <v>187</v>
      </c>
      <c r="K82" s="5" t="s">
        <v>2109</v>
      </c>
      <c r="L82" s="5" t="s">
        <v>2111</v>
      </c>
      <c r="M82" s="5" t="s">
        <v>100</v>
      </c>
      <c r="N82" s="5" t="s">
        <v>55</v>
      </c>
      <c r="O82" s="5"/>
      <c r="P82" s="5" t="b">
        <f t="shared" ca="1" si="18"/>
        <v>0</v>
      </c>
      <c r="Q82" s="5" t="b">
        <f ca="1">IFERROR(__xludf.DUMMYFUNCTION("REGEXMATCH(L82,""JavaScript"")"),TRUE)</f>
        <v>1</v>
      </c>
      <c r="R82" s="5"/>
      <c r="S82" s="5"/>
      <c r="T82" s="5"/>
      <c r="U82" s="5"/>
      <c r="V82" s="5"/>
      <c r="W82" s="5"/>
      <c r="X82" s="5"/>
      <c r="Y82" s="5"/>
      <c r="Z82" s="5"/>
      <c r="AA82" s="5"/>
      <c r="AB82" s="5"/>
      <c r="AC82" s="5"/>
      <c r="AD82" s="5"/>
      <c r="AE82" s="5"/>
      <c r="AF82" s="5"/>
    </row>
    <row r="83" spans="1:32" ht="20.25" customHeight="1">
      <c r="A83" s="5" t="s">
        <v>2125</v>
      </c>
      <c r="B83" s="5" t="s">
        <v>2126</v>
      </c>
      <c r="C83" s="5" t="s">
        <v>170</v>
      </c>
      <c r="D83" s="5" t="s">
        <v>47</v>
      </c>
      <c r="E83" s="5" t="s">
        <v>45</v>
      </c>
      <c r="F83" s="7">
        <v>5</v>
      </c>
      <c r="G83" s="7">
        <v>15</v>
      </c>
      <c r="H83" s="5" t="s">
        <v>424</v>
      </c>
      <c r="I83" s="9" t="s">
        <v>24</v>
      </c>
      <c r="J83" s="5" t="s">
        <v>57</v>
      </c>
      <c r="K83" s="5" t="s">
        <v>2130</v>
      </c>
      <c r="L83" s="5" t="s">
        <v>2131</v>
      </c>
      <c r="M83" s="5" t="s">
        <v>53</v>
      </c>
      <c r="N83" s="5" t="s">
        <v>271</v>
      </c>
      <c r="O83" s="5" t="b">
        <f ca="1">IFERROR(__xludf.DUMMYFUNCTION("REGEXMATCH(A83,""前端"")"),TRUE)</f>
        <v>1</v>
      </c>
      <c r="P83" s="5" t="b">
        <f t="shared" ca="1" si="18"/>
        <v>0</v>
      </c>
      <c r="Q83" s="5" t="b">
        <f ca="1">IFERROR(__xludf.DUMMYFUNCTION("REGEXMATCH(L83,""(?i)JavaScript"")"),FALSE)</f>
        <v>0</v>
      </c>
      <c r="R83" s="5"/>
      <c r="S83" s="5"/>
      <c r="T83" s="5"/>
      <c r="U83" s="5"/>
      <c r="V83" s="5"/>
      <c r="W83" s="5"/>
      <c r="X83" s="5"/>
      <c r="Y83" s="5"/>
      <c r="Z83" s="5"/>
      <c r="AA83" s="5"/>
      <c r="AB83" s="5"/>
      <c r="AC83" s="5"/>
      <c r="AD83" s="5"/>
      <c r="AE83" s="5"/>
      <c r="AF83" s="5"/>
    </row>
    <row r="84" spans="1:32" ht="20.25" customHeight="1">
      <c r="A84" s="5" t="s">
        <v>2151</v>
      </c>
      <c r="B84" s="5" t="s">
        <v>2152</v>
      </c>
      <c r="C84" s="5" t="s">
        <v>41</v>
      </c>
      <c r="D84" s="5" t="s">
        <v>874</v>
      </c>
      <c r="E84" s="5" t="s">
        <v>29</v>
      </c>
      <c r="F84" s="7">
        <v>5</v>
      </c>
      <c r="G84" s="7">
        <v>12</v>
      </c>
      <c r="H84" s="5" t="s">
        <v>359</v>
      </c>
      <c r="I84" s="5" t="s">
        <v>125</v>
      </c>
      <c r="J84" s="5" t="s">
        <v>2157</v>
      </c>
      <c r="K84" s="5" t="s">
        <v>2159</v>
      </c>
      <c r="L84" s="5" t="s">
        <v>2160</v>
      </c>
      <c r="M84" s="5" t="s">
        <v>53</v>
      </c>
      <c r="N84" s="5" t="s">
        <v>55</v>
      </c>
      <c r="O84" s="5"/>
      <c r="P84" s="5" t="b">
        <f t="shared" ca="1" si="18"/>
        <v>0</v>
      </c>
      <c r="Q84" s="5" t="b">
        <f t="shared" ref="Q84:Q85" ca="1" si="25">IFERROR(__xludf.DUMMYFUNCTION("REGEXMATCH(L84,""JavaScript"")"),TRUE)</f>
        <v>1</v>
      </c>
      <c r="R84" s="5"/>
      <c r="S84" s="5"/>
      <c r="T84" s="5"/>
      <c r="U84" s="5"/>
      <c r="V84" s="5"/>
      <c r="W84" s="5"/>
      <c r="X84" s="5"/>
      <c r="Y84" s="5"/>
      <c r="Z84" s="5"/>
      <c r="AA84" s="5"/>
      <c r="AB84" s="5"/>
      <c r="AC84" s="5"/>
      <c r="AD84" s="5"/>
      <c r="AE84" s="5"/>
      <c r="AF84" s="5"/>
    </row>
    <row r="85" spans="1:32" ht="20.25" customHeight="1">
      <c r="A85" s="5" t="s">
        <v>2172</v>
      </c>
      <c r="B85" s="5" t="s">
        <v>2173</v>
      </c>
      <c r="C85" s="5" t="s">
        <v>41</v>
      </c>
      <c r="D85" s="5" t="s">
        <v>114</v>
      </c>
      <c r="E85" s="5" t="s">
        <v>29</v>
      </c>
      <c r="F85" s="7">
        <v>5</v>
      </c>
      <c r="G85" s="7">
        <v>10</v>
      </c>
      <c r="H85" s="5" t="s">
        <v>347</v>
      </c>
      <c r="I85" s="5" t="s">
        <v>125</v>
      </c>
      <c r="J85" s="5" t="s">
        <v>1662</v>
      </c>
      <c r="K85" s="5" t="s">
        <v>2177</v>
      </c>
      <c r="L85" s="5" t="s">
        <v>2178</v>
      </c>
      <c r="M85" s="5" t="s">
        <v>100</v>
      </c>
      <c r="N85" s="5" t="s">
        <v>55</v>
      </c>
      <c r="O85" s="5"/>
      <c r="P85" s="5" t="b">
        <f t="shared" ca="1" si="18"/>
        <v>0</v>
      </c>
      <c r="Q85" s="5" t="b">
        <f t="shared" ca="1" si="25"/>
        <v>1</v>
      </c>
      <c r="R85" s="5"/>
      <c r="S85" s="5"/>
      <c r="T85" s="5"/>
      <c r="U85" s="5"/>
      <c r="V85" s="5"/>
      <c r="W85" s="5"/>
      <c r="X85" s="5"/>
      <c r="Y85" s="5"/>
      <c r="Z85" s="5"/>
      <c r="AA85" s="5"/>
      <c r="AB85" s="5"/>
      <c r="AC85" s="5"/>
      <c r="AD85" s="5"/>
      <c r="AE85" s="5"/>
      <c r="AF85" s="5"/>
    </row>
    <row r="86" spans="1:32" ht="20.25" customHeight="1">
      <c r="A86" s="5" t="s">
        <v>277</v>
      </c>
      <c r="B86" s="5" t="s">
        <v>2191</v>
      </c>
      <c r="C86" s="5" t="s">
        <v>20</v>
      </c>
      <c r="D86" s="5" t="s">
        <v>21</v>
      </c>
      <c r="E86" s="5" t="s">
        <v>45</v>
      </c>
      <c r="F86" s="7">
        <v>5</v>
      </c>
      <c r="G86" s="7">
        <v>10</v>
      </c>
      <c r="H86" s="5" t="s">
        <v>347</v>
      </c>
      <c r="I86" s="5" t="s">
        <v>31</v>
      </c>
      <c r="J86" s="5" t="s">
        <v>57</v>
      </c>
      <c r="K86" s="5" t="s">
        <v>2193</v>
      </c>
      <c r="L86" s="5" t="s">
        <v>2195</v>
      </c>
      <c r="M86" s="5" t="s">
        <v>53</v>
      </c>
      <c r="N86" s="5" t="s">
        <v>55</v>
      </c>
      <c r="O86" s="5"/>
      <c r="P86" s="5" t="b">
        <f t="shared" ca="1" si="18"/>
        <v>0</v>
      </c>
      <c r="Q86" s="5" t="b">
        <f t="shared" ref="Q86:Q87" ca="1" si="26">IFERROR(__xludf.DUMMYFUNCTION("REGEXMATCH(L86,""(?i)JavaScript"")"),TRUE)</f>
        <v>1</v>
      </c>
      <c r="R86" s="5"/>
      <c r="S86" s="5"/>
      <c r="T86" s="5"/>
      <c r="U86" s="5"/>
      <c r="V86" s="5"/>
      <c r="W86" s="5"/>
      <c r="X86" s="5"/>
      <c r="Y86" s="5"/>
      <c r="Z86" s="5"/>
      <c r="AA86" s="5"/>
      <c r="AB86" s="5"/>
      <c r="AC86" s="5"/>
      <c r="AD86" s="5"/>
      <c r="AE86" s="5"/>
      <c r="AF86" s="5"/>
    </row>
    <row r="87" spans="1:32" ht="20.25" customHeight="1">
      <c r="A87" s="5" t="s">
        <v>248</v>
      </c>
      <c r="B87" s="5" t="s">
        <v>2207</v>
      </c>
      <c r="C87" s="5" t="s">
        <v>41</v>
      </c>
      <c r="D87" s="5" t="s">
        <v>448</v>
      </c>
      <c r="E87" s="5" t="s">
        <v>95</v>
      </c>
      <c r="F87" s="7">
        <v>5</v>
      </c>
      <c r="G87" s="7">
        <v>12</v>
      </c>
      <c r="H87" s="5" t="s">
        <v>359</v>
      </c>
      <c r="I87" s="5" t="s">
        <v>31</v>
      </c>
      <c r="J87" s="5" t="s">
        <v>780</v>
      </c>
      <c r="K87" s="5" t="s">
        <v>2209</v>
      </c>
      <c r="L87" s="5" t="s">
        <v>2211</v>
      </c>
      <c r="M87" s="5" t="s">
        <v>100</v>
      </c>
      <c r="N87" s="5" t="s">
        <v>55</v>
      </c>
      <c r="O87" s="5"/>
      <c r="P87" s="5" t="b">
        <f t="shared" ca="1" si="18"/>
        <v>0</v>
      </c>
      <c r="Q87" s="5" t="b">
        <f t="shared" ca="1" si="26"/>
        <v>1</v>
      </c>
      <c r="R87" s="5"/>
      <c r="S87" s="5"/>
      <c r="T87" s="5"/>
      <c r="U87" s="5"/>
      <c r="V87" s="5"/>
      <c r="W87" s="5"/>
      <c r="X87" s="5"/>
      <c r="Y87" s="5"/>
      <c r="Z87" s="5"/>
      <c r="AA87" s="5"/>
      <c r="AB87" s="5"/>
      <c r="AC87" s="5"/>
      <c r="AD87" s="5"/>
      <c r="AE87" s="5"/>
      <c r="AF87" s="5"/>
    </row>
    <row r="88" spans="1:32" ht="20.25" customHeight="1">
      <c r="A88" s="5" t="s">
        <v>2225</v>
      </c>
      <c r="B88" s="5" t="s">
        <v>2226</v>
      </c>
      <c r="C88" s="5" t="s">
        <v>41</v>
      </c>
      <c r="D88" s="5" t="s">
        <v>47</v>
      </c>
      <c r="E88" s="5" t="s">
        <v>45</v>
      </c>
      <c r="F88" s="7">
        <v>5</v>
      </c>
      <c r="G88" s="7">
        <v>10</v>
      </c>
      <c r="H88" s="5" t="s">
        <v>347</v>
      </c>
      <c r="I88" s="9" t="s">
        <v>24</v>
      </c>
      <c r="J88" s="5" t="s">
        <v>594</v>
      </c>
      <c r="K88" s="5" t="s">
        <v>2230</v>
      </c>
      <c r="L88" s="5" t="s">
        <v>2232</v>
      </c>
      <c r="M88" s="5" t="s">
        <v>42</v>
      </c>
      <c r="N88" s="5" t="s">
        <v>55</v>
      </c>
      <c r="O88" s="5"/>
      <c r="P88" s="5" t="b">
        <f t="shared" ca="1" si="18"/>
        <v>0</v>
      </c>
      <c r="Q88" s="5" t="b">
        <f ca="1">IFERROR(__xludf.DUMMYFUNCTION("REGEXMATCH(L88,""JavaScript"")"),TRUE)</f>
        <v>1</v>
      </c>
      <c r="R88" s="5"/>
      <c r="S88" s="5"/>
      <c r="T88" s="5"/>
      <c r="U88" s="5"/>
      <c r="V88" s="5"/>
      <c r="W88" s="5"/>
      <c r="X88" s="5"/>
      <c r="Y88" s="5"/>
      <c r="Z88" s="5"/>
      <c r="AA88" s="5"/>
      <c r="AB88" s="5"/>
      <c r="AC88" s="5"/>
      <c r="AD88" s="5"/>
      <c r="AE88" s="5"/>
      <c r="AF88" s="5"/>
    </row>
    <row r="89" spans="1:32" ht="20.25" customHeight="1">
      <c r="A89" s="5" t="s">
        <v>2243</v>
      </c>
      <c r="B89" s="5" t="s">
        <v>2244</v>
      </c>
      <c r="C89" s="5" t="s">
        <v>41</v>
      </c>
      <c r="D89" s="5" t="s">
        <v>114</v>
      </c>
      <c r="E89" s="5" t="s">
        <v>45</v>
      </c>
      <c r="F89" s="7">
        <v>5</v>
      </c>
      <c r="G89" s="7">
        <v>10</v>
      </c>
      <c r="H89" s="5" t="s">
        <v>347</v>
      </c>
      <c r="I89" s="5" t="s">
        <v>31</v>
      </c>
      <c r="J89" s="5" t="s">
        <v>1026</v>
      </c>
      <c r="K89" s="5" t="s">
        <v>2248</v>
      </c>
      <c r="L89" s="5" t="s">
        <v>2249</v>
      </c>
      <c r="M89" s="5" t="s">
        <v>100</v>
      </c>
      <c r="N89" s="5" t="s">
        <v>55</v>
      </c>
      <c r="O89" s="5"/>
      <c r="P89" s="5" t="b">
        <f t="shared" ca="1" si="18"/>
        <v>0</v>
      </c>
      <c r="Q89" s="5" t="b">
        <f t="shared" ref="Q89:Q92" ca="1" si="27">IFERROR(__xludf.DUMMYFUNCTION("REGEXMATCH(L89,""(?i)JavaScript"")"),TRUE)</f>
        <v>1</v>
      </c>
      <c r="R89" s="5"/>
      <c r="S89" s="5"/>
      <c r="T89" s="5"/>
      <c r="U89" s="5"/>
      <c r="V89" s="5"/>
      <c r="W89" s="5"/>
      <c r="X89" s="5"/>
      <c r="Y89" s="5"/>
      <c r="Z89" s="5"/>
      <c r="AA89" s="5"/>
      <c r="AB89" s="5"/>
      <c r="AC89" s="5"/>
      <c r="AD89" s="5"/>
      <c r="AE89" s="5"/>
      <c r="AF89" s="5"/>
    </row>
    <row r="90" spans="1:32" ht="20.25" customHeight="1">
      <c r="A90" s="5" t="s">
        <v>277</v>
      </c>
      <c r="B90" s="5" t="s">
        <v>2263</v>
      </c>
      <c r="C90" s="5" t="s">
        <v>41</v>
      </c>
      <c r="D90" s="5" t="s">
        <v>94</v>
      </c>
      <c r="E90" s="5" t="s">
        <v>45</v>
      </c>
      <c r="F90" s="7">
        <v>5</v>
      </c>
      <c r="G90" s="7">
        <v>10</v>
      </c>
      <c r="H90" s="5" t="s">
        <v>347</v>
      </c>
      <c r="I90" s="5" t="s">
        <v>31</v>
      </c>
      <c r="J90" s="5" t="s">
        <v>110</v>
      </c>
      <c r="K90" s="5" t="s">
        <v>2266</v>
      </c>
      <c r="L90" s="5" t="s">
        <v>2268</v>
      </c>
      <c r="M90" s="5" t="s">
        <v>37</v>
      </c>
      <c r="N90" s="5" t="s">
        <v>55</v>
      </c>
      <c r="O90" s="5"/>
      <c r="P90" s="5" t="b">
        <f t="shared" ca="1" si="18"/>
        <v>0</v>
      </c>
      <c r="Q90" s="5" t="b">
        <f t="shared" ca="1" si="27"/>
        <v>1</v>
      </c>
      <c r="R90" s="5"/>
      <c r="S90" s="5"/>
      <c r="T90" s="5"/>
      <c r="U90" s="5"/>
      <c r="V90" s="5"/>
      <c r="W90" s="5"/>
      <c r="X90" s="5"/>
      <c r="Y90" s="5"/>
      <c r="Z90" s="5"/>
      <c r="AA90" s="5"/>
      <c r="AB90" s="5"/>
      <c r="AC90" s="5"/>
      <c r="AD90" s="5"/>
      <c r="AE90" s="5"/>
      <c r="AF90" s="5"/>
    </row>
    <row r="91" spans="1:32" ht="20.25" customHeight="1">
      <c r="A91" s="5" t="s">
        <v>2279</v>
      </c>
      <c r="B91" s="5" t="s">
        <v>2280</v>
      </c>
      <c r="C91" s="5" t="s">
        <v>20</v>
      </c>
      <c r="D91" s="5" t="s">
        <v>47</v>
      </c>
      <c r="E91" s="5" t="s">
        <v>29</v>
      </c>
      <c r="F91" s="7">
        <v>5</v>
      </c>
      <c r="G91" s="7">
        <v>10</v>
      </c>
      <c r="H91" s="5" t="s">
        <v>347</v>
      </c>
      <c r="I91" s="5" t="s">
        <v>125</v>
      </c>
      <c r="J91" s="5" t="s">
        <v>145</v>
      </c>
      <c r="K91" s="5" t="s">
        <v>2286</v>
      </c>
      <c r="L91" s="5" t="s">
        <v>2289</v>
      </c>
      <c r="M91" s="5" t="s">
        <v>53</v>
      </c>
      <c r="N91" s="5" t="s">
        <v>55</v>
      </c>
      <c r="O91" s="5"/>
      <c r="P91" s="5" t="b">
        <f t="shared" ca="1" si="18"/>
        <v>0</v>
      </c>
      <c r="Q91" s="5" t="b">
        <f t="shared" ca="1" si="27"/>
        <v>1</v>
      </c>
      <c r="R91" s="5"/>
      <c r="S91" s="5"/>
      <c r="T91" s="5"/>
      <c r="U91" s="5"/>
      <c r="V91" s="5"/>
      <c r="W91" s="5"/>
      <c r="X91" s="5"/>
      <c r="Y91" s="5"/>
      <c r="Z91" s="5"/>
      <c r="AA91" s="5"/>
      <c r="AB91" s="5"/>
      <c r="AC91" s="5"/>
      <c r="AD91" s="5"/>
      <c r="AE91" s="5"/>
      <c r="AF91" s="5"/>
    </row>
    <row r="92" spans="1:32" ht="20.25" customHeight="1">
      <c r="A92" s="5" t="s">
        <v>2301</v>
      </c>
      <c r="B92" s="5" t="s">
        <v>2302</v>
      </c>
      <c r="C92" s="5" t="s">
        <v>27</v>
      </c>
      <c r="D92" s="5" t="s">
        <v>75</v>
      </c>
      <c r="E92" s="5" t="s">
        <v>29</v>
      </c>
      <c r="F92" s="7">
        <v>5</v>
      </c>
      <c r="G92" s="7">
        <v>7</v>
      </c>
      <c r="H92" s="5" t="s">
        <v>684</v>
      </c>
      <c r="I92" s="5" t="s">
        <v>125</v>
      </c>
      <c r="J92" s="5" t="s">
        <v>2303</v>
      </c>
      <c r="K92" s="5" t="s">
        <v>2304</v>
      </c>
      <c r="L92" s="5" t="s">
        <v>2307</v>
      </c>
      <c r="M92" s="5" t="s">
        <v>100</v>
      </c>
      <c r="N92" s="5" t="s">
        <v>55</v>
      </c>
      <c r="O92" s="5"/>
      <c r="P92" s="5" t="b">
        <f t="shared" ca="1" si="18"/>
        <v>0</v>
      </c>
      <c r="Q92" s="5" t="b">
        <f t="shared" ca="1" si="27"/>
        <v>1</v>
      </c>
      <c r="R92" s="5"/>
      <c r="S92" s="5"/>
      <c r="T92" s="5"/>
      <c r="U92" s="5"/>
      <c r="V92" s="5"/>
      <c r="W92" s="5"/>
      <c r="X92" s="5"/>
      <c r="Y92" s="5"/>
      <c r="Z92" s="5"/>
      <c r="AA92" s="5"/>
      <c r="AB92" s="5"/>
      <c r="AC92" s="5"/>
      <c r="AD92" s="5"/>
      <c r="AE92" s="5"/>
      <c r="AF92" s="5"/>
    </row>
    <row r="93" spans="1:32" ht="20.25" customHeight="1">
      <c r="A93" s="5" t="s">
        <v>396</v>
      </c>
      <c r="B93" s="5" t="s">
        <v>2317</v>
      </c>
      <c r="C93" s="5" t="s">
        <v>41</v>
      </c>
      <c r="D93" s="5" t="s">
        <v>448</v>
      </c>
      <c r="E93" s="5" t="s">
        <v>29</v>
      </c>
      <c r="F93" s="7">
        <v>5</v>
      </c>
      <c r="G93" s="7">
        <v>7</v>
      </c>
      <c r="H93" s="5" t="s">
        <v>684</v>
      </c>
      <c r="I93" s="5" t="s">
        <v>125</v>
      </c>
      <c r="J93" s="5" t="s">
        <v>32</v>
      </c>
      <c r="K93" s="5" t="s">
        <v>2319</v>
      </c>
      <c r="L93" s="5" t="s">
        <v>2321</v>
      </c>
      <c r="M93" s="5" t="s">
        <v>53</v>
      </c>
      <c r="N93" s="5" t="s">
        <v>55</v>
      </c>
      <c r="O93" s="5"/>
      <c r="P93" s="5" t="b">
        <f t="shared" ca="1" si="18"/>
        <v>0</v>
      </c>
      <c r="Q93" s="5" t="b">
        <f t="shared" ref="Q93:Q94" ca="1" si="28">IFERROR(__xludf.DUMMYFUNCTION("REGEXMATCH(L93,""JavaScript"")"),TRUE)</f>
        <v>1</v>
      </c>
      <c r="R93" s="5"/>
      <c r="S93" s="5"/>
      <c r="T93" s="5"/>
      <c r="U93" s="5"/>
      <c r="V93" s="5"/>
      <c r="W93" s="5"/>
      <c r="X93" s="5"/>
      <c r="Y93" s="5"/>
      <c r="Z93" s="5"/>
      <c r="AA93" s="5"/>
      <c r="AB93" s="5"/>
      <c r="AC93" s="5"/>
      <c r="AD93" s="5"/>
      <c r="AE93" s="5"/>
      <c r="AF93" s="5"/>
    </row>
    <row r="94" spans="1:32" ht="20.25" customHeight="1">
      <c r="A94" s="5" t="s">
        <v>2340</v>
      </c>
      <c r="B94" s="5" t="s">
        <v>2341</v>
      </c>
      <c r="C94" s="5" t="s">
        <v>41</v>
      </c>
      <c r="D94" s="5" t="s">
        <v>94</v>
      </c>
      <c r="E94" s="5" t="s">
        <v>45</v>
      </c>
      <c r="F94" s="7">
        <v>5</v>
      </c>
      <c r="G94" s="7">
        <v>9</v>
      </c>
      <c r="H94" s="5" t="s">
        <v>2344</v>
      </c>
      <c r="I94" s="5" t="s">
        <v>125</v>
      </c>
      <c r="J94" s="5" t="s">
        <v>110</v>
      </c>
      <c r="K94" s="5" t="s">
        <v>2346</v>
      </c>
      <c r="L94" s="5" t="s">
        <v>2348</v>
      </c>
      <c r="M94" s="5" t="s">
        <v>100</v>
      </c>
      <c r="N94" s="5" t="s">
        <v>55</v>
      </c>
      <c r="O94" s="5"/>
      <c r="P94" s="5" t="b">
        <f t="shared" ca="1" si="18"/>
        <v>0</v>
      </c>
      <c r="Q94" s="5" t="b">
        <f t="shared" ca="1" si="28"/>
        <v>1</v>
      </c>
      <c r="R94" s="5"/>
      <c r="S94" s="5"/>
      <c r="T94" s="5"/>
      <c r="U94" s="5"/>
      <c r="V94" s="5"/>
      <c r="W94" s="5"/>
      <c r="X94" s="5"/>
      <c r="Y94" s="5"/>
      <c r="Z94" s="5"/>
      <c r="AA94" s="5"/>
      <c r="AB94" s="5"/>
      <c r="AC94" s="5"/>
      <c r="AD94" s="5"/>
      <c r="AE94" s="5"/>
      <c r="AF94" s="5"/>
    </row>
    <row r="95" spans="1:32" ht="20.25" customHeight="1">
      <c r="A95" s="5" t="s">
        <v>219</v>
      </c>
      <c r="B95" s="5" t="s">
        <v>221</v>
      </c>
      <c r="C95" s="5" t="s">
        <v>27</v>
      </c>
      <c r="D95" s="5" t="s">
        <v>75</v>
      </c>
      <c r="E95" s="5" t="s">
        <v>29</v>
      </c>
      <c r="F95" s="7">
        <v>5</v>
      </c>
      <c r="G95" s="7">
        <v>8</v>
      </c>
      <c r="H95" s="5" t="s">
        <v>222</v>
      </c>
      <c r="I95" s="5" t="s">
        <v>31</v>
      </c>
      <c r="J95" s="5" t="s">
        <v>224</v>
      </c>
      <c r="K95" s="5" t="s">
        <v>225</v>
      </c>
      <c r="L95" s="5" t="s">
        <v>227</v>
      </c>
      <c r="M95" s="5" t="s">
        <v>100</v>
      </c>
      <c r="N95" s="5" t="s">
        <v>55</v>
      </c>
      <c r="O95" s="5"/>
      <c r="P95" s="5" t="b">
        <f t="shared" ca="1" si="18"/>
        <v>0</v>
      </c>
      <c r="Q95" s="5" t="b">
        <f t="shared" ref="Q95:Q97" ca="1" si="29">IFERROR(__xludf.DUMMYFUNCTION("REGEXMATCH(L95,""(?i)JavaScript"")"),TRUE)</f>
        <v>1</v>
      </c>
      <c r="R95" s="5"/>
      <c r="S95" s="5"/>
      <c r="T95" s="5"/>
      <c r="U95" s="5"/>
      <c r="V95" s="5"/>
      <c r="W95" s="5"/>
      <c r="X95" s="5"/>
      <c r="Y95" s="5"/>
      <c r="Z95" s="5"/>
      <c r="AA95" s="5"/>
      <c r="AB95" s="5"/>
      <c r="AC95" s="5"/>
      <c r="AD95" s="5"/>
      <c r="AE95" s="5"/>
      <c r="AF95" s="5"/>
    </row>
    <row r="96" spans="1:32" ht="20.25" customHeight="1">
      <c r="A96" s="5" t="s">
        <v>2389</v>
      </c>
      <c r="B96" s="5" t="s">
        <v>2390</v>
      </c>
      <c r="C96" s="5" t="s">
        <v>170</v>
      </c>
      <c r="D96" s="5" t="s">
        <v>342</v>
      </c>
      <c r="E96" s="5" t="s">
        <v>29</v>
      </c>
      <c r="F96" s="7">
        <v>5</v>
      </c>
      <c r="G96" s="7">
        <v>6.5</v>
      </c>
      <c r="H96" s="5" t="s">
        <v>2392</v>
      </c>
      <c r="I96" s="9" t="s">
        <v>24</v>
      </c>
      <c r="J96" s="5" t="s">
        <v>370</v>
      </c>
      <c r="K96" s="5"/>
      <c r="L96" s="5" t="s">
        <v>2395</v>
      </c>
      <c r="M96" s="5" t="s">
        <v>100</v>
      </c>
      <c r="N96" s="5" t="s">
        <v>55</v>
      </c>
      <c r="O96" s="5"/>
      <c r="P96" s="5" t="b">
        <f t="shared" ca="1" si="18"/>
        <v>0</v>
      </c>
      <c r="Q96" s="5" t="b">
        <f t="shared" ca="1" si="29"/>
        <v>1</v>
      </c>
      <c r="R96" s="5"/>
      <c r="S96" s="5"/>
      <c r="T96" s="5"/>
      <c r="U96" s="5"/>
      <c r="V96" s="5"/>
      <c r="W96" s="5"/>
      <c r="X96" s="5"/>
      <c r="Y96" s="5"/>
      <c r="Z96" s="5"/>
      <c r="AA96" s="5"/>
      <c r="AB96" s="5"/>
      <c r="AC96" s="5"/>
      <c r="AD96" s="5"/>
      <c r="AE96" s="5"/>
      <c r="AF96" s="5"/>
    </row>
    <row r="97" spans="1:32" ht="20.25" customHeight="1">
      <c r="A97" s="5" t="s">
        <v>248</v>
      </c>
      <c r="B97" s="5" t="s">
        <v>2410</v>
      </c>
      <c r="C97" s="5" t="s">
        <v>170</v>
      </c>
      <c r="D97" s="5" t="s">
        <v>342</v>
      </c>
      <c r="E97" s="5" t="s">
        <v>29</v>
      </c>
      <c r="F97" s="7">
        <v>5</v>
      </c>
      <c r="G97" s="7">
        <v>8</v>
      </c>
      <c r="H97" s="5" t="s">
        <v>222</v>
      </c>
      <c r="I97" s="5" t="s">
        <v>125</v>
      </c>
      <c r="J97" s="5" t="s">
        <v>2415</v>
      </c>
      <c r="K97" s="5" t="s">
        <v>2417</v>
      </c>
      <c r="L97" s="5" t="s">
        <v>2419</v>
      </c>
      <c r="M97" s="5" t="s">
        <v>100</v>
      </c>
      <c r="N97" s="5" t="s">
        <v>55</v>
      </c>
      <c r="O97" s="5"/>
      <c r="P97" s="5" t="b">
        <f t="shared" ca="1" si="18"/>
        <v>0</v>
      </c>
      <c r="Q97" s="5" t="b">
        <f t="shared" ca="1" si="29"/>
        <v>1</v>
      </c>
      <c r="R97" s="5"/>
      <c r="S97" s="5"/>
      <c r="T97" s="5"/>
      <c r="U97" s="5"/>
      <c r="V97" s="5"/>
      <c r="W97" s="5"/>
      <c r="X97" s="5"/>
      <c r="Y97" s="5"/>
      <c r="Z97" s="5"/>
      <c r="AA97" s="5"/>
      <c r="AB97" s="5"/>
      <c r="AC97" s="5"/>
      <c r="AD97" s="5"/>
      <c r="AE97" s="5"/>
      <c r="AF97" s="5"/>
    </row>
    <row r="98" spans="1:32" ht="20.25" customHeight="1">
      <c r="A98" s="5" t="s">
        <v>248</v>
      </c>
      <c r="B98" s="5" t="s">
        <v>2432</v>
      </c>
      <c r="C98" s="5" t="s">
        <v>41</v>
      </c>
      <c r="D98" s="5" t="s">
        <v>448</v>
      </c>
      <c r="E98" s="5" t="s">
        <v>45</v>
      </c>
      <c r="F98" s="7">
        <v>5</v>
      </c>
      <c r="G98" s="7">
        <v>7</v>
      </c>
      <c r="H98" s="5" t="s">
        <v>684</v>
      </c>
      <c r="I98" s="9" t="s">
        <v>24</v>
      </c>
      <c r="J98" s="5" t="s">
        <v>1582</v>
      </c>
      <c r="K98" s="5" t="s">
        <v>2437</v>
      </c>
      <c r="L98" s="5" t="s">
        <v>2438</v>
      </c>
      <c r="M98" s="5" t="s">
        <v>53</v>
      </c>
      <c r="N98" s="5" t="s">
        <v>55</v>
      </c>
      <c r="O98" s="5"/>
      <c r="P98" s="5" t="b">
        <f t="shared" ca="1" si="18"/>
        <v>0</v>
      </c>
      <c r="Q98" s="5" t="b">
        <f ca="1">IFERROR(__xludf.DUMMYFUNCTION("REGEXMATCH(L98,""JavaScript"")"),TRUE)</f>
        <v>1</v>
      </c>
      <c r="R98" s="5"/>
      <c r="S98" s="5"/>
      <c r="T98" s="5"/>
      <c r="U98" s="5"/>
      <c r="V98" s="5"/>
      <c r="W98" s="5"/>
      <c r="X98" s="5"/>
      <c r="Y98" s="5"/>
      <c r="Z98" s="5"/>
      <c r="AA98" s="5"/>
      <c r="AB98" s="5"/>
      <c r="AC98" s="5"/>
      <c r="AD98" s="5"/>
      <c r="AE98" s="5"/>
      <c r="AF98" s="5"/>
    </row>
    <row r="99" spans="1:32" ht="20.25" customHeight="1">
      <c r="A99" s="5" t="s">
        <v>2458</v>
      </c>
      <c r="B99" s="5" t="s">
        <v>2459</v>
      </c>
      <c r="C99" s="5" t="s">
        <v>41</v>
      </c>
      <c r="D99" s="5" t="s">
        <v>2462</v>
      </c>
      <c r="E99" s="5" t="s">
        <v>29</v>
      </c>
      <c r="F99" s="7">
        <v>5</v>
      </c>
      <c r="G99" s="7">
        <v>7</v>
      </c>
      <c r="H99" s="5" t="s">
        <v>684</v>
      </c>
      <c r="I99" s="5" t="s">
        <v>31</v>
      </c>
      <c r="J99" s="5" t="s">
        <v>706</v>
      </c>
      <c r="K99" s="5" t="s">
        <v>2465</v>
      </c>
      <c r="L99" s="5" t="s">
        <v>2466</v>
      </c>
      <c r="M99" s="5" t="s">
        <v>100</v>
      </c>
      <c r="N99" s="5" t="s">
        <v>55</v>
      </c>
      <c r="O99" s="5"/>
      <c r="P99" s="5" t="b">
        <f t="shared" ca="1" si="18"/>
        <v>0</v>
      </c>
      <c r="Q99" s="5" t="b">
        <f ca="1">IFERROR(__xludf.DUMMYFUNCTION("REGEXMATCH(L99,""(?i)JavaScript"")"),TRUE)</f>
        <v>1</v>
      </c>
      <c r="R99" s="5"/>
      <c r="S99" s="5"/>
      <c r="T99" s="5"/>
      <c r="U99" s="5"/>
      <c r="V99" s="5"/>
      <c r="W99" s="5"/>
      <c r="X99" s="5"/>
      <c r="Y99" s="5"/>
      <c r="Z99" s="5"/>
      <c r="AA99" s="5"/>
      <c r="AB99" s="5"/>
      <c r="AC99" s="5"/>
      <c r="AD99" s="5"/>
      <c r="AE99" s="5"/>
      <c r="AF99" s="5"/>
    </row>
    <row r="100" spans="1:32" ht="20.25" customHeight="1">
      <c r="A100" s="5" t="s">
        <v>680</v>
      </c>
      <c r="B100" s="5" t="s">
        <v>681</v>
      </c>
      <c r="C100" s="5" t="s">
        <v>27</v>
      </c>
      <c r="D100" s="5" t="s">
        <v>212</v>
      </c>
      <c r="E100" s="5" t="s">
        <v>45</v>
      </c>
      <c r="F100" s="7">
        <v>5</v>
      </c>
      <c r="G100" s="7">
        <v>7</v>
      </c>
      <c r="H100" s="5" t="s">
        <v>684</v>
      </c>
      <c r="I100" s="5" t="s">
        <v>125</v>
      </c>
      <c r="J100" s="5" t="s">
        <v>686</v>
      </c>
      <c r="K100" s="5" t="s">
        <v>688</v>
      </c>
      <c r="L100" s="5" t="s">
        <v>690</v>
      </c>
      <c r="M100" s="5" t="s">
        <v>37</v>
      </c>
      <c r="N100" s="5" t="s">
        <v>38</v>
      </c>
      <c r="O100" s="5"/>
      <c r="P100" s="5" t="b">
        <f t="shared" ca="1" si="18"/>
        <v>0</v>
      </c>
      <c r="Q100" s="5" t="b">
        <f t="shared" ref="Q100:Q103" ca="1" si="30">IFERROR(__xludf.DUMMYFUNCTION("REGEXMATCH(L100,""JavaScript"")"),TRUE)</f>
        <v>1</v>
      </c>
      <c r="R100" s="5"/>
      <c r="S100" s="5"/>
      <c r="T100" s="5"/>
      <c r="U100" s="5"/>
      <c r="V100" s="5"/>
      <c r="W100" s="5"/>
      <c r="X100" s="5"/>
      <c r="Y100" s="5"/>
      <c r="Z100" s="5"/>
      <c r="AA100" s="5"/>
      <c r="AB100" s="5"/>
      <c r="AC100" s="5"/>
      <c r="AD100" s="5"/>
      <c r="AE100" s="5"/>
      <c r="AF100" s="5"/>
    </row>
    <row r="101" spans="1:32" ht="20.25" customHeight="1">
      <c r="A101" s="5" t="s">
        <v>2509</v>
      </c>
      <c r="B101" s="5" t="s">
        <v>2512</v>
      </c>
      <c r="C101" s="5" t="s">
        <v>41</v>
      </c>
      <c r="D101" s="5" t="s">
        <v>47</v>
      </c>
      <c r="E101" s="5" t="s">
        <v>45</v>
      </c>
      <c r="F101" s="7">
        <v>5</v>
      </c>
      <c r="G101" s="7">
        <v>9</v>
      </c>
      <c r="H101" s="5" t="s">
        <v>2344</v>
      </c>
      <c r="I101" s="5" t="s">
        <v>31</v>
      </c>
      <c r="J101" s="5" t="s">
        <v>48</v>
      </c>
      <c r="K101" s="5" t="s">
        <v>2514</v>
      </c>
      <c r="L101" s="5" t="s">
        <v>2518</v>
      </c>
      <c r="M101" s="5" t="s">
        <v>53</v>
      </c>
      <c r="N101" s="5" t="s">
        <v>38</v>
      </c>
      <c r="O101" s="5"/>
      <c r="P101" s="5" t="b">
        <f t="shared" ca="1" si="18"/>
        <v>0</v>
      </c>
      <c r="Q101" s="5" t="b">
        <f t="shared" ca="1" si="30"/>
        <v>1</v>
      </c>
      <c r="R101" s="5"/>
      <c r="S101" s="5"/>
      <c r="T101" s="5"/>
      <c r="U101" s="5"/>
      <c r="V101" s="5"/>
      <c r="W101" s="5"/>
      <c r="X101" s="5"/>
      <c r="Y101" s="5"/>
      <c r="Z101" s="5"/>
      <c r="AA101" s="5"/>
      <c r="AB101" s="5"/>
      <c r="AC101" s="5"/>
      <c r="AD101" s="5"/>
      <c r="AE101" s="5"/>
      <c r="AF101" s="5"/>
    </row>
    <row r="102" spans="1:32" ht="20.25" customHeight="1">
      <c r="A102" s="5" t="s">
        <v>2440</v>
      </c>
      <c r="B102" s="5" t="s">
        <v>2542</v>
      </c>
      <c r="C102" s="5" t="s">
        <v>41</v>
      </c>
      <c r="D102" s="5" t="s">
        <v>375</v>
      </c>
      <c r="E102" s="5" t="s">
        <v>45</v>
      </c>
      <c r="F102" s="7">
        <v>5</v>
      </c>
      <c r="G102" s="7">
        <v>8</v>
      </c>
      <c r="H102" s="5" t="s">
        <v>222</v>
      </c>
      <c r="I102" s="9" t="s">
        <v>24</v>
      </c>
      <c r="J102" s="5" t="s">
        <v>2544</v>
      </c>
      <c r="K102" s="5" t="s">
        <v>2546</v>
      </c>
      <c r="L102" s="5" t="s">
        <v>2549</v>
      </c>
      <c r="M102" s="5" t="s">
        <v>37</v>
      </c>
      <c r="N102" s="5" t="s">
        <v>237</v>
      </c>
      <c r="O102" s="5"/>
      <c r="P102" s="5" t="b">
        <f t="shared" ca="1" si="18"/>
        <v>0</v>
      </c>
      <c r="Q102" s="5" t="b">
        <f t="shared" ca="1" si="30"/>
        <v>1</v>
      </c>
      <c r="R102" s="5"/>
      <c r="S102" s="5"/>
      <c r="T102" s="5"/>
      <c r="U102" s="5"/>
      <c r="V102" s="5"/>
      <c r="W102" s="5"/>
      <c r="X102" s="5"/>
      <c r="Y102" s="5"/>
      <c r="Z102" s="5"/>
      <c r="AA102" s="5"/>
      <c r="AB102" s="5"/>
      <c r="AC102" s="5"/>
      <c r="AD102" s="5"/>
      <c r="AE102" s="5"/>
      <c r="AF102" s="5"/>
    </row>
    <row r="103" spans="1:32" ht="20.25" customHeight="1">
      <c r="A103" s="5" t="s">
        <v>2565</v>
      </c>
      <c r="B103" s="5" t="s">
        <v>2566</v>
      </c>
      <c r="C103" s="5" t="s">
        <v>41</v>
      </c>
      <c r="D103" s="5" t="s">
        <v>375</v>
      </c>
      <c r="E103" s="5" t="s">
        <v>29</v>
      </c>
      <c r="F103" s="7">
        <v>5</v>
      </c>
      <c r="G103" s="7">
        <v>8</v>
      </c>
      <c r="H103" s="5" t="s">
        <v>222</v>
      </c>
      <c r="I103" s="5" t="s">
        <v>108</v>
      </c>
      <c r="J103" s="5" t="s">
        <v>284</v>
      </c>
      <c r="K103" s="5" t="s">
        <v>2570</v>
      </c>
      <c r="L103" s="5" t="s">
        <v>2571</v>
      </c>
      <c r="M103" s="5" t="s">
        <v>53</v>
      </c>
      <c r="N103" s="5" t="s">
        <v>55</v>
      </c>
      <c r="O103" s="5"/>
      <c r="P103" s="5" t="b">
        <f t="shared" ca="1" si="18"/>
        <v>0</v>
      </c>
      <c r="Q103" s="5" t="b">
        <f t="shared" ca="1" si="30"/>
        <v>1</v>
      </c>
      <c r="R103" s="5"/>
      <c r="S103" s="5"/>
      <c r="T103" s="5"/>
      <c r="U103" s="5"/>
      <c r="V103" s="5"/>
      <c r="W103" s="5"/>
      <c r="X103" s="5"/>
      <c r="Y103" s="5"/>
      <c r="Z103" s="5"/>
      <c r="AA103" s="5"/>
      <c r="AB103" s="5"/>
      <c r="AC103" s="5"/>
      <c r="AD103" s="5"/>
      <c r="AE103" s="5"/>
      <c r="AF103" s="5"/>
    </row>
    <row r="104" spans="1:32" ht="20.25" customHeight="1">
      <c r="A104" s="5" t="s">
        <v>396</v>
      </c>
      <c r="B104" s="5" t="s">
        <v>2589</v>
      </c>
      <c r="C104" s="5" t="s">
        <v>170</v>
      </c>
      <c r="D104" s="5" t="s">
        <v>390</v>
      </c>
      <c r="E104" s="5" t="s">
        <v>45</v>
      </c>
      <c r="F104" s="7">
        <v>5</v>
      </c>
      <c r="G104" s="7">
        <v>8</v>
      </c>
      <c r="H104" s="5" t="s">
        <v>222</v>
      </c>
      <c r="I104" s="9" t="s">
        <v>24</v>
      </c>
      <c r="J104" s="5" t="s">
        <v>2592</v>
      </c>
      <c r="K104" s="5" t="s">
        <v>2594</v>
      </c>
      <c r="L104" s="5" t="s">
        <v>2595</v>
      </c>
      <c r="M104" s="5" t="s">
        <v>1599</v>
      </c>
      <c r="N104" s="5" t="s">
        <v>237</v>
      </c>
      <c r="O104" s="5"/>
      <c r="P104" s="5" t="b">
        <f t="shared" ca="1" si="18"/>
        <v>0</v>
      </c>
      <c r="Q104" s="5" t="b">
        <f ca="1">IFERROR(__xludf.DUMMYFUNCTION("REGEXMATCH(L104,""(?i)JavaScript"")"),TRUE)</f>
        <v>1</v>
      </c>
      <c r="R104" s="5"/>
      <c r="S104" s="5"/>
      <c r="T104" s="5"/>
      <c r="U104" s="5"/>
      <c r="V104" s="5"/>
      <c r="W104" s="5"/>
      <c r="X104" s="5"/>
      <c r="Y104" s="5"/>
      <c r="Z104" s="5"/>
      <c r="AA104" s="5"/>
      <c r="AB104" s="5"/>
      <c r="AC104" s="5"/>
      <c r="AD104" s="5"/>
      <c r="AE104" s="5"/>
      <c r="AF104" s="5"/>
    </row>
    <row r="105" spans="1:32" ht="20.25" customHeight="1">
      <c r="A105" s="5" t="s">
        <v>2617</v>
      </c>
      <c r="B105" s="5" t="s">
        <v>2619</v>
      </c>
      <c r="C105" s="5" t="s">
        <v>41</v>
      </c>
      <c r="D105" s="5" t="s">
        <v>43</v>
      </c>
      <c r="E105" s="5" t="s">
        <v>29</v>
      </c>
      <c r="F105" s="7">
        <v>5</v>
      </c>
      <c r="G105" s="7">
        <v>7</v>
      </c>
      <c r="H105" s="5" t="s">
        <v>684</v>
      </c>
      <c r="I105" s="9" t="s">
        <v>24</v>
      </c>
      <c r="J105" s="5" t="s">
        <v>76</v>
      </c>
      <c r="K105" s="5" t="s">
        <v>2624</v>
      </c>
      <c r="L105" s="5" t="s">
        <v>2627</v>
      </c>
      <c r="M105" s="5" t="s">
        <v>53</v>
      </c>
      <c r="N105" s="5" t="s">
        <v>237</v>
      </c>
      <c r="O105" s="5"/>
      <c r="P105" s="5" t="b">
        <f t="shared" ca="1" si="18"/>
        <v>0</v>
      </c>
      <c r="Q105" s="5" t="b">
        <f ca="1">IFERROR(__xludf.DUMMYFUNCTION("REGEXMATCH(L105,""JavaScript"")"),TRUE)</f>
        <v>1</v>
      </c>
      <c r="R105" s="5"/>
      <c r="S105" s="5"/>
      <c r="T105" s="5"/>
      <c r="U105" s="5"/>
      <c r="V105" s="5"/>
      <c r="W105" s="5"/>
      <c r="X105" s="5"/>
      <c r="Y105" s="5"/>
      <c r="Z105" s="5"/>
      <c r="AA105" s="5"/>
      <c r="AB105" s="5"/>
      <c r="AC105" s="5"/>
      <c r="AD105" s="5"/>
      <c r="AE105" s="5"/>
      <c r="AF105" s="5"/>
    </row>
    <row r="106" spans="1:32" ht="20.25" customHeight="1">
      <c r="A106" s="5" t="s">
        <v>1757</v>
      </c>
      <c r="B106" s="5" t="s">
        <v>2642</v>
      </c>
      <c r="C106" s="5" t="s">
        <v>27</v>
      </c>
      <c r="D106" s="5" t="s">
        <v>28</v>
      </c>
      <c r="E106" s="5" t="s">
        <v>29</v>
      </c>
      <c r="F106" s="7">
        <v>5</v>
      </c>
      <c r="G106" s="7">
        <v>7</v>
      </c>
      <c r="H106" s="5" t="s">
        <v>684</v>
      </c>
      <c r="I106" s="5" t="s">
        <v>125</v>
      </c>
      <c r="J106" s="5" t="s">
        <v>1230</v>
      </c>
      <c r="K106" s="5"/>
      <c r="L106" s="5" t="s">
        <v>2648</v>
      </c>
      <c r="M106" s="5"/>
      <c r="N106" s="5" t="s">
        <v>55</v>
      </c>
      <c r="O106" s="5"/>
      <c r="P106" s="5" t="b">
        <f t="shared" ca="1" si="18"/>
        <v>0</v>
      </c>
      <c r="Q106" s="5" t="b">
        <f ca="1">IFERROR(__xludf.DUMMYFUNCTION("REGEXMATCH(L106,""(?i)JavaScript"")"),TRUE)</f>
        <v>1</v>
      </c>
      <c r="R106" s="5"/>
      <c r="S106" s="5"/>
      <c r="T106" s="5"/>
      <c r="U106" s="5"/>
      <c r="V106" s="5"/>
      <c r="W106" s="5"/>
      <c r="X106" s="5"/>
      <c r="Y106" s="5"/>
      <c r="Z106" s="5"/>
      <c r="AA106" s="5"/>
      <c r="AB106" s="5"/>
      <c r="AC106" s="5"/>
      <c r="AD106" s="5"/>
      <c r="AE106" s="5"/>
      <c r="AF106" s="5"/>
    </row>
    <row r="107" spans="1:32" ht="20.25" customHeight="1">
      <c r="A107" s="5" t="s">
        <v>2665</v>
      </c>
      <c r="B107" s="5" t="s">
        <v>2666</v>
      </c>
      <c r="C107" s="5" t="s">
        <v>41</v>
      </c>
      <c r="D107" s="5" t="s">
        <v>43</v>
      </c>
      <c r="E107" s="5" t="s">
        <v>29</v>
      </c>
      <c r="F107" s="7">
        <v>5</v>
      </c>
      <c r="G107" s="7">
        <v>8</v>
      </c>
      <c r="H107" s="5" t="s">
        <v>222</v>
      </c>
      <c r="I107" s="5" t="s">
        <v>31</v>
      </c>
      <c r="J107" s="5" t="s">
        <v>76</v>
      </c>
      <c r="K107" s="5"/>
      <c r="L107" s="5" t="s">
        <v>2671</v>
      </c>
      <c r="M107" s="5" t="s">
        <v>53</v>
      </c>
      <c r="N107" s="5" t="s">
        <v>55</v>
      </c>
      <c r="O107" s="5"/>
      <c r="P107" s="5" t="b">
        <f t="shared" ca="1" si="18"/>
        <v>0</v>
      </c>
      <c r="Q107" s="5" t="b">
        <f ca="1">IFERROR(__xludf.DUMMYFUNCTION("REGEXMATCH(L107,""JavaScript"")"),TRUE)</f>
        <v>1</v>
      </c>
      <c r="R107" s="5"/>
      <c r="S107" s="5"/>
      <c r="T107" s="5"/>
      <c r="U107" s="5"/>
      <c r="V107" s="5"/>
      <c r="W107" s="5"/>
      <c r="X107" s="5"/>
      <c r="Y107" s="5"/>
      <c r="Z107" s="5"/>
      <c r="AA107" s="5"/>
      <c r="AB107" s="5"/>
      <c r="AC107" s="5"/>
      <c r="AD107" s="5"/>
      <c r="AE107" s="5"/>
      <c r="AF107" s="5"/>
    </row>
    <row r="108" spans="1:32" ht="20.25" customHeight="1">
      <c r="A108" s="5" t="s">
        <v>2686</v>
      </c>
      <c r="B108" s="5" t="s">
        <v>2688</v>
      </c>
      <c r="C108" s="5" t="s">
        <v>41</v>
      </c>
      <c r="D108" s="5" t="s">
        <v>1546</v>
      </c>
      <c r="E108" s="5" t="s">
        <v>29</v>
      </c>
      <c r="F108" s="7">
        <v>5</v>
      </c>
      <c r="G108" s="7">
        <v>6</v>
      </c>
      <c r="H108" s="5" t="s">
        <v>2691</v>
      </c>
      <c r="I108" s="5" t="s">
        <v>125</v>
      </c>
      <c r="J108" s="5" t="s">
        <v>57</v>
      </c>
      <c r="K108" s="5" t="s">
        <v>2692</v>
      </c>
      <c r="L108" s="5" t="s">
        <v>2696</v>
      </c>
      <c r="M108" s="5" t="s">
        <v>100</v>
      </c>
      <c r="N108" s="5" t="s">
        <v>55</v>
      </c>
      <c r="O108" s="5"/>
      <c r="P108" s="5" t="b">
        <f t="shared" ca="1" si="18"/>
        <v>0</v>
      </c>
      <c r="Q108" s="5" t="b">
        <f t="shared" ref="Q108:Q109" ca="1" si="31">IFERROR(__xludf.DUMMYFUNCTION("REGEXMATCH(L108,""(?i)JavaScript"")"),TRUE)</f>
        <v>1</v>
      </c>
      <c r="R108" s="5"/>
      <c r="S108" s="5"/>
      <c r="T108" s="5"/>
      <c r="U108" s="5"/>
      <c r="V108" s="5"/>
      <c r="W108" s="5"/>
      <c r="X108" s="5"/>
      <c r="Y108" s="5"/>
      <c r="Z108" s="5"/>
      <c r="AA108" s="5"/>
      <c r="AB108" s="5"/>
      <c r="AC108" s="5"/>
      <c r="AD108" s="5"/>
      <c r="AE108" s="5"/>
      <c r="AF108" s="5"/>
    </row>
    <row r="109" spans="1:32" ht="20.25" customHeight="1">
      <c r="A109" s="5" t="s">
        <v>2718</v>
      </c>
      <c r="B109" s="5" t="s">
        <v>2719</v>
      </c>
      <c r="C109" s="5" t="s">
        <v>27</v>
      </c>
      <c r="D109" s="5" t="s">
        <v>119</v>
      </c>
      <c r="E109" s="5" t="s">
        <v>29</v>
      </c>
      <c r="F109" s="7">
        <v>5</v>
      </c>
      <c r="G109" s="7">
        <v>7</v>
      </c>
      <c r="H109" s="5" t="s">
        <v>684</v>
      </c>
      <c r="I109" s="5" t="s">
        <v>125</v>
      </c>
      <c r="J109" s="5" t="s">
        <v>2724</v>
      </c>
      <c r="K109" s="5" t="s">
        <v>2725</v>
      </c>
      <c r="L109" s="5" t="s">
        <v>2726</v>
      </c>
      <c r="M109" s="5" t="s">
        <v>53</v>
      </c>
      <c r="N109" s="5" t="s">
        <v>55</v>
      </c>
      <c r="O109" s="5"/>
      <c r="P109" s="5" t="b">
        <f t="shared" ca="1" si="18"/>
        <v>0</v>
      </c>
      <c r="Q109" s="5" t="b">
        <f t="shared" ca="1" si="31"/>
        <v>1</v>
      </c>
      <c r="R109" s="5"/>
      <c r="S109" s="5"/>
      <c r="T109" s="5"/>
      <c r="U109" s="5"/>
      <c r="V109" s="5"/>
      <c r="W109" s="5"/>
      <c r="X109" s="5"/>
      <c r="Y109" s="5"/>
      <c r="Z109" s="5"/>
      <c r="AA109" s="5"/>
      <c r="AB109" s="5"/>
      <c r="AC109" s="5"/>
      <c r="AD109" s="5"/>
      <c r="AE109" s="5"/>
      <c r="AF109" s="5"/>
    </row>
    <row r="110" spans="1:32" ht="20.25" customHeight="1">
      <c r="A110" s="5" t="s">
        <v>2739</v>
      </c>
      <c r="B110" s="5" t="s">
        <v>2741</v>
      </c>
      <c r="C110" s="5" t="s">
        <v>41</v>
      </c>
      <c r="D110" s="5" t="s">
        <v>874</v>
      </c>
      <c r="E110" s="5" t="s">
        <v>29</v>
      </c>
      <c r="F110" s="7">
        <v>5</v>
      </c>
      <c r="G110" s="7">
        <v>7</v>
      </c>
      <c r="H110" s="5" t="s">
        <v>684</v>
      </c>
      <c r="I110" s="5" t="s">
        <v>125</v>
      </c>
      <c r="J110" s="5" t="s">
        <v>2745</v>
      </c>
      <c r="K110" s="5" t="s">
        <v>2746</v>
      </c>
      <c r="L110" s="5" t="s">
        <v>2749</v>
      </c>
      <c r="M110" s="5" t="s">
        <v>167</v>
      </c>
      <c r="N110" s="5" t="s">
        <v>55</v>
      </c>
      <c r="O110" s="5"/>
      <c r="P110" s="5" t="b">
        <f t="shared" ca="1" si="18"/>
        <v>0</v>
      </c>
      <c r="Q110" s="5" t="b">
        <f ca="1">IFERROR(__xludf.DUMMYFUNCTION("REGEXMATCH(L110,""JavaScript"")"),TRUE)</f>
        <v>1</v>
      </c>
      <c r="R110" s="5"/>
      <c r="S110" s="5"/>
      <c r="T110" s="5"/>
      <c r="U110" s="5"/>
      <c r="V110" s="5"/>
      <c r="W110" s="5"/>
      <c r="X110" s="5"/>
      <c r="Y110" s="5"/>
      <c r="Z110" s="5"/>
      <c r="AA110" s="5"/>
      <c r="AB110" s="5"/>
      <c r="AC110" s="5"/>
      <c r="AD110" s="5"/>
      <c r="AE110" s="5"/>
      <c r="AF110" s="5"/>
    </row>
    <row r="111" spans="1:32" ht="20.25" customHeight="1">
      <c r="A111" s="5" t="s">
        <v>396</v>
      </c>
      <c r="B111" s="5" t="s">
        <v>2769</v>
      </c>
      <c r="C111" s="5" t="s">
        <v>41</v>
      </c>
      <c r="D111" s="5" t="s">
        <v>94</v>
      </c>
      <c r="E111" s="5" t="s">
        <v>29</v>
      </c>
      <c r="F111" s="7">
        <v>5</v>
      </c>
      <c r="G111" s="7">
        <v>8</v>
      </c>
      <c r="H111" s="5" t="s">
        <v>222</v>
      </c>
      <c r="I111" s="5" t="s">
        <v>125</v>
      </c>
      <c r="J111" s="5" t="s">
        <v>57</v>
      </c>
      <c r="K111" s="5" t="s">
        <v>2773</v>
      </c>
      <c r="L111" s="5" t="s">
        <v>2774</v>
      </c>
      <c r="M111" s="5" t="s">
        <v>100</v>
      </c>
      <c r="N111" s="5" t="s">
        <v>55</v>
      </c>
      <c r="O111" s="5"/>
      <c r="P111" s="5" t="b">
        <f t="shared" ca="1" si="18"/>
        <v>0</v>
      </c>
      <c r="Q111" s="5" t="b">
        <f ca="1">IFERROR(__xludf.DUMMYFUNCTION("REGEXMATCH(L111,""(?i)JavaScript"")"),TRUE)</f>
        <v>1</v>
      </c>
      <c r="R111" s="5"/>
      <c r="S111" s="5"/>
      <c r="T111" s="5"/>
      <c r="U111" s="5"/>
      <c r="V111" s="5"/>
      <c r="W111" s="5"/>
      <c r="X111" s="5"/>
      <c r="Y111" s="5"/>
      <c r="Z111" s="5"/>
      <c r="AA111" s="5"/>
      <c r="AB111" s="5"/>
      <c r="AC111" s="5"/>
      <c r="AD111" s="5"/>
      <c r="AE111" s="5"/>
      <c r="AF111" s="5"/>
    </row>
    <row r="112" spans="1:32" ht="20.25" customHeight="1">
      <c r="A112" s="5" t="s">
        <v>396</v>
      </c>
      <c r="B112" s="5" t="s">
        <v>2788</v>
      </c>
      <c r="C112" s="5" t="s">
        <v>27</v>
      </c>
      <c r="D112" s="5" t="s">
        <v>54</v>
      </c>
      <c r="E112" s="5" t="s">
        <v>45</v>
      </c>
      <c r="F112" s="7">
        <v>5</v>
      </c>
      <c r="G112" s="7">
        <v>6</v>
      </c>
      <c r="H112" s="5" t="s">
        <v>2691</v>
      </c>
      <c r="I112" s="9" t="s">
        <v>24</v>
      </c>
      <c r="J112" s="5" t="s">
        <v>2791</v>
      </c>
      <c r="K112" s="5" t="s">
        <v>2794</v>
      </c>
      <c r="L112" s="5" t="s">
        <v>2796</v>
      </c>
      <c r="M112" s="5" t="s">
        <v>100</v>
      </c>
      <c r="N112" s="5" t="s">
        <v>55</v>
      </c>
      <c r="O112" s="5"/>
      <c r="P112" s="5" t="b">
        <f t="shared" ca="1" si="18"/>
        <v>0</v>
      </c>
      <c r="Q112" s="5" t="b">
        <f t="shared" ref="Q112:Q113" ca="1" si="32">IFERROR(__xludf.DUMMYFUNCTION("REGEXMATCH(L112,""JavaScript"")"),TRUE)</f>
        <v>1</v>
      </c>
      <c r="R112" s="5"/>
      <c r="S112" s="5"/>
      <c r="T112" s="5"/>
      <c r="U112" s="5"/>
      <c r="V112" s="5"/>
      <c r="W112" s="5"/>
      <c r="X112" s="5"/>
      <c r="Y112" s="5"/>
      <c r="Z112" s="5"/>
      <c r="AA112" s="5"/>
      <c r="AB112" s="5"/>
      <c r="AC112" s="5"/>
      <c r="AD112" s="5"/>
      <c r="AE112" s="5"/>
      <c r="AF112" s="5"/>
    </row>
    <row r="113" spans="1:32" ht="20.25" customHeight="1">
      <c r="A113" s="5" t="s">
        <v>2814</v>
      </c>
      <c r="B113" s="5" t="s">
        <v>2815</v>
      </c>
      <c r="C113" s="5" t="s">
        <v>41</v>
      </c>
      <c r="D113" s="5" t="s">
        <v>47</v>
      </c>
      <c r="E113" s="5" t="s">
        <v>45</v>
      </c>
      <c r="F113" s="7">
        <v>5</v>
      </c>
      <c r="G113" s="7">
        <v>7</v>
      </c>
      <c r="H113" s="5" t="s">
        <v>684</v>
      </c>
      <c r="I113" s="9" t="s">
        <v>24</v>
      </c>
      <c r="J113" s="5" t="s">
        <v>48</v>
      </c>
      <c r="K113" s="5" t="s">
        <v>2819</v>
      </c>
      <c r="L113" s="5" t="s">
        <v>2821</v>
      </c>
      <c r="M113" s="5" t="s">
        <v>53</v>
      </c>
      <c r="N113" s="5" t="s">
        <v>55</v>
      </c>
      <c r="O113" s="5"/>
      <c r="P113" s="5" t="b">
        <f t="shared" ca="1" si="18"/>
        <v>0</v>
      </c>
      <c r="Q113" s="5" t="b">
        <f t="shared" ca="1" si="32"/>
        <v>1</v>
      </c>
      <c r="R113" s="5"/>
      <c r="S113" s="5"/>
      <c r="T113" s="5"/>
      <c r="U113" s="5"/>
      <c r="V113" s="5"/>
      <c r="W113" s="5"/>
      <c r="X113" s="5"/>
      <c r="Y113" s="5"/>
      <c r="Z113" s="5"/>
      <c r="AA113" s="5"/>
      <c r="AB113" s="5"/>
      <c r="AC113" s="5"/>
      <c r="AD113" s="5"/>
      <c r="AE113" s="5"/>
      <c r="AF113" s="5"/>
    </row>
    <row r="114" spans="1:32" ht="20.25" customHeight="1">
      <c r="A114" s="5" t="s">
        <v>1457</v>
      </c>
      <c r="B114" s="5" t="s">
        <v>2835</v>
      </c>
      <c r="C114" s="5" t="s">
        <v>41</v>
      </c>
      <c r="D114" s="5" t="s">
        <v>94</v>
      </c>
      <c r="E114" s="5" t="s">
        <v>45</v>
      </c>
      <c r="F114" s="7">
        <v>5</v>
      </c>
      <c r="G114" s="7">
        <v>9</v>
      </c>
      <c r="H114" s="5" t="s">
        <v>2344</v>
      </c>
      <c r="I114" s="5" t="s">
        <v>125</v>
      </c>
      <c r="J114" s="5" t="s">
        <v>76</v>
      </c>
      <c r="K114" s="5" t="s">
        <v>2838</v>
      </c>
      <c r="L114" s="5" t="s">
        <v>2840</v>
      </c>
      <c r="M114" s="5" t="s">
        <v>53</v>
      </c>
      <c r="N114" s="5" t="s">
        <v>55</v>
      </c>
      <c r="O114" s="5"/>
      <c r="P114" s="5" t="b">
        <f t="shared" ca="1" si="18"/>
        <v>0</v>
      </c>
      <c r="Q114" s="5" t="b">
        <f ca="1">IFERROR(__xludf.DUMMYFUNCTION("REGEXMATCH(L114,""(?i)JavaScript"")"),TRUE)</f>
        <v>1</v>
      </c>
      <c r="R114" s="5"/>
      <c r="S114" s="5"/>
      <c r="T114" s="5"/>
      <c r="U114" s="5"/>
      <c r="V114" s="5"/>
      <c r="W114" s="5"/>
      <c r="X114" s="5"/>
      <c r="Y114" s="5"/>
      <c r="Z114" s="5"/>
      <c r="AA114" s="5"/>
      <c r="AB114" s="5"/>
      <c r="AC114" s="5"/>
      <c r="AD114" s="5"/>
      <c r="AE114" s="5"/>
      <c r="AF114" s="5"/>
    </row>
    <row r="115" spans="1:32" ht="20.25" customHeight="1">
      <c r="A115" s="5" t="s">
        <v>2440</v>
      </c>
      <c r="B115" s="5" t="s">
        <v>2856</v>
      </c>
      <c r="C115" s="5" t="s">
        <v>41</v>
      </c>
      <c r="D115" s="5" t="s">
        <v>169</v>
      </c>
      <c r="E115" s="5" t="s">
        <v>45</v>
      </c>
      <c r="F115" s="7">
        <v>5.5</v>
      </c>
      <c r="G115" s="7">
        <v>8</v>
      </c>
      <c r="H115" s="5" t="s">
        <v>2858</v>
      </c>
      <c r="I115" s="9" t="s">
        <v>24</v>
      </c>
      <c r="J115" s="5" t="s">
        <v>817</v>
      </c>
      <c r="K115" s="5" t="s">
        <v>2861</v>
      </c>
      <c r="L115" s="5" t="s">
        <v>2862</v>
      </c>
      <c r="M115" s="5" t="s">
        <v>42</v>
      </c>
      <c r="N115" s="5" t="s">
        <v>405</v>
      </c>
      <c r="O115" s="5"/>
      <c r="P115" s="5" t="b">
        <f t="shared" ca="1" si="18"/>
        <v>0</v>
      </c>
      <c r="Q115" s="5" t="b">
        <f ca="1">IFERROR(__xludf.DUMMYFUNCTION("REGEXMATCH(L115,""JavaScript"")"),TRUE)</f>
        <v>1</v>
      </c>
      <c r="R115" s="5"/>
      <c r="S115" s="5"/>
      <c r="T115" s="5"/>
      <c r="U115" s="5"/>
      <c r="V115" s="5"/>
      <c r="W115" s="5"/>
      <c r="X115" s="5"/>
      <c r="Y115" s="5"/>
      <c r="Z115" s="5"/>
      <c r="AA115" s="5"/>
      <c r="AB115" s="5"/>
      <c r="AC115" s="5"/>
      <c r="AD115" s="5"/>
      <c r="AE115" s="5"/>
      <c r="AF115" s="5"/>
    </row>
    <row r="116" spans="1:32" ht="20.25" customHeight="1">
      <c r="A116" s="5" t="s">
        <v>2871</v>
      </c>
      <c r="B116" s="5" t="s">
        <v>623</v>
      </c>
      <c r="C116" s="5" t="s">
        <v>20</v>
      </c>
      <c r="D116" s="5" t="s">
        <v>2874</v>
      </c>
      <c r="E116" s="5" t="s">
        <v>45</v>
      </c>
      <c r="F116" s="7">
        <v>6</v>
      </c>
      <c r="G116" s="7">
        <v>12</v>
      </c>
      <c r="H116" s="5" t="s">
        <v>538</v>
      </c>
      <c r="I116" s="5" t="s">
        <v>31</v>
      </c>
      <c r="J116" s="5" t="s">
        <v>57</v>
      </c>
      <c r="K116" s="5" t="s">
        <v>626</v>
      </c>
      <c r="L116" s="5" t="s">
        <v>2878</v>
      </c>
      <c r="M116" s="5" t="s">
        <v>53</v>
      </c>
      <c r="N116" s="5" t="s">
        <v>55</v>
      </c>
      <c r="O116" s="5"/>
      <c r="P116" s="5" t="b">
        <f t="shared" ca="1" si="18"/>
        <v>0</v>
      </c>
      <c r="Q116" s="5" t="b">
        <f ca="1">IFERROR(__xludf.DUMMYFUNCTION("REGEXMATCH(L116,""(?i)JavaScript"")"),FALSE)</f>
        <v>0</v>
      </c>
      <c r="R116" s="5"/>
      <c r="S116" s="5"/>
      <c r="T116" s="5"/>
      <c r="U116" s="5"/>
      <c r="V116" s="5"/>
      <c r="W116" s="5"/>
      <c r="X116" s="5"/>
      <c r="Y116" s="5"/>
      <c r="Z116" s="5"/>
      <c r="AA116" s="5"/>
      <c r="AB116" s="5"/>
      <c r="AC116" s="5"/>
      <c r="AD116" s="5"/>
      <c r="AE116" s="5"/>
      <c r="AF116" s="5"/>
    </row>
    <row r="117" spans="1:32" ht="20.25" customHeight="1">
      <c r="A117" s="5" t="s">
        <v>2893</v>
      </c>
      <c r="B117" s="5" t="s">
        <v>2895</v>
      </c>
      <c r="C117" s="5" t="s">
        <v>27</v>
      </c>
      <c r="D117" s="5" t="s">
        <v>75</v>
      </c>
      <c r="E117" s="5" t="s">
        <v>29</v>
      </c>
      <c r="F117" s="7">
        <v>6</v>
      </c>
      <c r="G117" s="7">
        <v>10</v>
      </c>
      <c r="H117" s="5" t="s">
        <v>548</v>
      </c>
      <c r="I117" s="5" t="s">
        <v>125</v>
      </c>
      <c r="J117" s="5" t="s">
        <v>48</v>
      </c>
      <c r="K117" s="5"/>
      <c r="L117" s="5" t="s">
        <v>2899</v>
      </c>
      <c r="M117" s="5" t="s">
        <v>100</v>
      </c>
      <c r="N117" s="5" t="s">
        <v>55</v>
      </c>
      <c r="O117" s="5"/>
      <c r="P117" s="5" t="b">
        <f t="shared" ca="1" si="18"/>
        <v>0</v>
      </c>
      <c r="Q117" s="5" t="b">
        <f t="shared" ref="Q117:Q123" ca="1" si="33">IFERROR(__xludf.DUMMYFUNCTION("REGEXMATCH(L117,""JavaScript"")"),TRUE)</f>
        <v>1</v>
      </c>
      <c r="R117" s="5"/>
      <c r="S117" s="5"/>
      <c r="T117" s="5"/>
      <c r="U117" s="5"/>
      <c r="V117" s="5"/>
      <c r="W117" s="5"/>
      <c r="X117" s="5"/>
      <c r="Y117" s="5"/>
      <c r="Z117" s="5"/>
      <c r="AA117" s="5"/>
      <c r="AB117" s="5"/>
      <c r="AC117" s="5"/>
      <c r="AD117" s="5"/>
      <c r="AE117" s="5"/>
      <c r="AF117" s="5"/>
    </row>
    <row r="118" spans="1:32" ht="20.25" customHeight="1">
      <c r="A118" s="5" t="s">
        <v>2893</v>
      </c>
      <c r="B118" s="5" t="s">
        <v>2913</v>
      </c>
      <c r="C118" s="5" t="s">
        <v>27</v>
      </c>
      <c r="D118" s="5" t="s">
        <v>212</v>
      </c>
      <c r="E118" s="5" t="s">
        <v>29</v>
      </c>
      <c r="F118" s="7">
        <v>6</v>
      </c>
      <c r="G118" s="7">
        <v>18</v>
      </c>
      <c r="H118" s="5" t="s">
        <v>585</v>
      </c>
      <c r="I118" s="5" t="s">
        <v>125</v>
      </c>
      <c r="J118" s="5" t="s">
        <v>2915</v>
      </c>
      <c r="K118" s="5" t="s">
        <v>2916</v>
      </c>
      <c r="L118" s="5" t="s">
        <v>2918</v>
      </c>
      <c r="M118" s="5" t="s">
        <v>167</v>
      </c>
      <c r="N118" s="5" t="s">
        <v>38</v>
      </c>
      <c r="O118" s="5"/>
      <c r="P118" s="5" t="b">
        <f t="shared" ca="1" si="18"/>
        <v>0</v>
      </c>
      <c r="Q118" s="5" t="b">
        <f t="shared" ca="1" si="33"/>
        <v>1</v>
      </c>
      <c r="R118" s="5"/>
      <c r="S118" s="5"/>
      <c r="T118" s="5"/>
      <c r="U118" s="5"/>
      <c r="V118" s="5"/>
      <c r="W118" s="5"/>
      <c r="X118" s="5"/>
      <c r="Y118" s="5"/>
      <c r="Z118" s="5"/>
      <c r="AA118" s="5"/>
      <c r="AB118" s="5"/>
      <c r="AC118" s="5"/>
      <c r="AD118" s="5"/>
      <c r="AE118" s="5"/>
      <c r="AF118" s="5"/>
    </row>
    <row r="119" spans="1:32" ht="20.25" customHeight="1">
      <c r="A119" s="5" t="s">
        <v>2929</v>
      </c>
      <c r="B119" s="5" t="s">
        <v>2931</v>
      </c>
      <c r="C119" s="5" t="s">
        <v>41</v>
      </c>
      <c r="D119" s="5" t="s">
        <v>47</v>
      </c>
      <c r="E119" s="5" t="s">
        <v>29</v>
      </c>
      <c r="F119" s="7">
        <v>6</v>
      </c>
      <c r="G119" s="7">
        <v>10</v>
      </c>
      <c r="H119" s="5" t="s">
        <v>548</v>
      </c>
      <c r="I119" s="5" t="s">
        <v>125</v>
      </c>
      <c r="J119" s="5" t="s">
        <v>576</v>
      </c>
      <c r="K119" s="5" t="s">
        <v>2935</v>
      </c>
      <c r="L119" s="5" t="s">
        <v>2936</v>
      </c>
      <c r="M119" s="5" t="s">
        <v>100</v>
      </c>
      <c r="N119" s="5" t="s">
        <v>55</v>
      </c>
      <c r="O119" s="5"/>
      <c r="P119" s="5" t="b">
        <f t="shared" ca="1" si="18"/>
        <v>0</v>
      </c>
      <c r="Q119" s="5" t="b">
        <f t="shared" ca="1" si="33"/>
        <v>1</v>
      </c>
      <c r="R119" s="5"/>
      <c r="S119" s="5"/>
      <c r="T119" s="5"/>
      <c r="U119" s="5"/>
      <c r="V119" s="5"/>
      <c r="W119" s="5"/>
      <c r="X119" s="5"/>
      <c r="Y119" s="5"/>
      <c r="Z119" s="5"/>
      <c r="AA119" s="5"/>
      <c r="AB119" s="5"/>
      <c r="AC119" s="5"/>
      <c r="AD119" s="5"/>
      <c r="AE119" s="5"/>
      <c r="AF119" s="5"/>
    </row>
    <row r="120" spans="1:32" ht="20.25" customHeight="1">
      <c r="A120" s="5" t="s">
        <v>2950</v>
      </c>
      <c r="B120" s="5" t="s">
        <v>2951</v>
      </c>
      <c r="C120" s="5" t="s">
        <v>170</v>
      </c>
      <c r="D120" s="5" t="s">
        <v>342</v>
      </c>
      <c r="E120" s="5" t="s">
        <v>29</v>
      </c>
      <c r="F120" s="7">
        <v>6</v>
      </c>
      <c r="G120" s="7">
        <v>10</v>
      </c>
      <c r="H120" s="5" t="s">
        <v>548</v>
      </c>
      <c r="I120" s="5" t="s">
        <v>125</v>
      </c>
      <c r="J120" s="5" t="s">
        <v>362</v>
      </c>
      <c r="K120" s="5" t="s">
        <v>2957</v>
      </c>
      <c r="L120" s="5" t="s">
        <v>2959</v>
      </c>
      <c r="M120" s="5" t="s">
        <v>648</v>
      </c>
      <c r="N120" s="5" t="s">
        <v>405</v>
      </c>
      <c r="O120" s="5"/>
      <c r="P120" s="5" t="b">
        <f t="shared" ca="1" si="18"/>
        <v>0</v>
      </c>
      <c r="Q120" s="5" t="b">
        <f t="shared" ca="1" si="33"/>
        <v>1</v>
      </c>
      <c r="R120" s="5"/>
      <c r="S120" s="5"/>
      <c r="T120" s="5"/>
      <c r="U120" s="5"/>
      <c r="V120" s="5"/>
      <c r="W120" s="5"/>
      <c r="X120" s="5"/>
      <c r="Y120" s="5"/>
      <c r="Z120" s="5"/>
      <c r="AA120" s="5"/>
      <c r="AB120" s="5"/>
      <c r="AC120" s="5"/>
      <c r="AD120" s="5"/>
      <c r="AE120" s="5"/>
      <c r="AF120" s="5"/>
    </row>
    <row r="121" spans="1:32" ht="20.25" customHeight="1">
      <c r="A121" s="5" t="s">
        <v>396</v>
      </c>
      <c r="B121" s="5" t="s">
        <v>2970</v>
      </c>
      <c r="C121" s="5" t="s">
        <v>41</v>
      </c>
      <c r="D121" s="5" t="s">
        <v>1546</v>
      </c>
      <c r="E121" s="5" t="s">
        <v>29</v>
      </c>
      <c r="F121" s="7">
        <v>6</v>
      </c>
      <c r="G121" s="7">
        <v>10</v>
      </c>
      <c r="H121" s="5" t="s">
        <v>548</v>
      </c>
      <c r="I121" s="5" t="s">
        <v>31</v>
      </c>
      <c r="J121" s="5" t="s">
        <v>2975</v>
      </c>
      <c r="K121" s="5" t="s">
        <v>2976</v>
      </c>
      <c r="L121" s="5" t="s">
        <v>2977</v>
      </c>
      <c r="M121" s="5" t="s">
        <v>37</v>
      </c>
      <c r="N121" s="5" t="s">
        <v>237</v>
      </c>
      <c r="O121" s="5"/>
      <c r="P121" s="5" t="b">
        <f t="shared" ca="1" si="18"/>
        <v>0</v>
      </c>
      <c r="Q121" s="5" t="b">
        <f t="shared" ca="1" si="33"/>
        <v>1</v>
      </c>
      <c r="R121" s="5"/>
      <c r="S121" s="5"/>
      <c r="T121" s="5"/>
      <c r="U121" s="5"/>
      <c r="V121" s="5"/>
      <c r="W121" s="5"/>
      <c r="X121" s="5"/>
      <c r="Y121" s="5"/>
      <c r="Z121" s="5"/>
      <c r="AA121" s="5"/>
      <c r="AB121" s="5"/>
      <c r="AC121" s="5"/>
      <c r="AD121" s="5"/>
      <c r="AE121" s="5"/>
      <c r="AF121" s="5"/>
    </row>
    <row r="122" spans="1:32" ht="20.25" customHeight="1">
      <c r="A122" s="5" t="s">
        <v>2985</v>
      </c>
      <c r="B122" s="5" t="s">
        <v>2987</v>
      </c>
      <c r="C122" s="5" t="s">
        <v>27</v>
      </c>
      <c r="D122" s="5" t="s">
        <v>80</v>
      </c>
      <c r="E122" s="5" t="s">
        <v>29</v>
      </c>
      <c r="F122" s="7">
        <v>6</v>
      </c>
      <c r="G122" s="7">
        <v>12</v>
      </c>
      <c r="H122" s="5" t="s">
        <v>538</v>
      </c>
      <c r="I122" s="5" t="s">
        <v>125</v>
      </c>
      <c r="J122" s="5" t="s">
        <v>309</v>
      </c>
      <c r="K122" s="5" t="s">
        <v>2992</v>
      </c>
      <c r="L122" s="5" t="s">
        <v>2994</v>
      </c>
      <c r="M122" s="5" t="s">
        <v>100</v>
      </c>
      <c r="N122" s="5" t="s">
        <v>55</v>
      </c>
      <c r="O122" s="5"/>
      <c r="P122" s="5" t="b">
        <f t="shared" ca="1" si="18"/>
        <v>0</v>
      </c>
      <c r="Q122" s="5" t="b">
        <f t="shared" ca="1" si="33"/>
        <v>1</v>
      </c>
      <c r="R122" s="5"/>
      <c r="S122" s="5"/>
      <c r="T122" s="5"/>
      <c r="U122" s="5"/>
      <c r="V122" s="5"/>
      <c r="W122" s="5"/>
      <c r="X122" s="5"/>
      <c r="Y122" s="5"/>
      <c r="Z122" s="5"/>
      <c r="AA122" s="5"/>
      <c r="AB122" s="5"/>
      <c r="AC122" s="5"/>
      <c r="AD122" s="5"/>
      <c r="AE122" s="5"/>
      <c r="AF122" s="5"/>
    </row>
    <row r="123" spans="1:32" ht="20.25" customHeight="1">
      <c r="A123" s="5" t="s">
        <v>3004</v>
      </c>
      <c r="B123" s="5" t="s">
        <v>3005</v>
      </c>
      <c r="C123" s="5" t="s">
        <v>41</v>
      </c>
      <c r="D123" s="5" t="s">
        <v>47</v>
      </c>
      <c r="E123" s="5" t="s">
        <v>29</v>
      </c>
      <c r="F123" s="7">
        <v>6</v>
      </c>
      <c r="G123" s="7">
        <v>10</v>
      </c>
      <c r="H123" s="5" t="s">
        <v>548</v>
      </c>
      <c r="I123" s="5" t="s">
        <v>125</v>
      </c>
      <c r="J123" s="5" t="s">
        <v>32</v>
      </c>
      <c r="K123" s="5" t="s">
        <v>3010</v>
      </c>
      <c r="L123" s="5" t="s">
        <v>3011</v>
      </c>
      <c r="M123" s="5" t="s">
        <v>42</v>
      </c>
      <c r="N123" s="5" t="s">
        <v>44</v>
      </c>
      <c r="O123" s="5"/>
      <c r="P123" s="5" t="b">
        <f t="shared" ca="1" si="18"/>
        <v>0</v>
      </c>
      <c r="Q123" s="5" t="b">
        <f t="shared" ca="1" si="33"/>
        <v>1</v>
      </c>
      <c r="R123" s="5"/>
      <c r="S123" s="5"/>
      <c r="T123" s="5"/>
      <c r="U123" s="5"/>
      <c r="V123" s="5"/>
      <c r="W123" s="5"/>
      <c r="X123" s="5"/>
      <c r="Y123" s="5"/>
      <c r="Z123" s="5"/>
      <c r="AA123" s="5"/>
      <c r="AB123" s="5"/>
      <c r="AC123" s="5"/>
      <c r="AD123" s="5"/>
      <c r="AE123" s="5"/>
      <c r="AF123" s="5"/>
    </row>
    <row r="124" spans="1:32" ht="20.25" customHeight="1">
      <c r="A124" s="5" t="s">
        <v>3021</v>
      </c>
      <c r="B124" s="5" t="s">
        <v>3023</v>
      </c>
      <c r="C124" s="5" t="s">
        <v>41</v>
      </c>
      <c r="D124" s="5" t="s">
        <v>47</v>
      </c>
      <c r="E124" s="5" t="s">
        <v>29</v>
      </c>
      <c r="F124" s="7">
        <v>6</v>
      </c>
      <c r="G124" s="7">
        <v>10</v>
      </c>
      <c r="H124" s="5" t="s">
        <v>548</v>
      </c>
      <c r="I124" s="5" t="s">
        <v>31</v>
      </c>
      <c r="J124" s="5" t="s">
        <v>2261</v>
      </c>
      <c r="K124" s="5" t="s">
        <v>3024</v>
      </c>
      <c r="L124" s="5" t="s">
        <v>3026</v>
      </c>
      <c r="M124" s="5" t="s">
        <v>53</v>
      </c>
      <c r="N124" s="5" t="s">
        <v>55</v>
      </c>
      <c r="O124" s="5"/>
      <c r="P124" s="5" t="b">
        <f t="shared" ca="1" si="18"/>
        <v>0</v>
      </c>
      <c r="Q124" s="5" t="b">
        <f t="shared" ref="Q124:Q125" ca="1" si="34">IFERROR(__xludf.DUMMYFUNCTION("REGEXMATCH(L124,""(?i)JavaScript"")"),TRUE)</f>
        <v>1</v>
      </c>
      <c r="R124" s="5"/>
      <c r="S124" s="5"/>
      <c r="T124" s="5"/>
      <c r="U124" s="5"/>
      <c r="V124" s="5"/>
      <c r="W124" s="5"/>
      <c r="X124" s="5"/>
      <c r="Y124" s="5"/>
      <c r="Z124" s="5"/>
      <c r="AA124" s="5"/>
      <c r="AB124" s="5"/>
      <c r="AC124" s="5"/>
      <c r="AD124" s="5"/>
      <c r="AE124" s="5"/>
      <c r="AF124" s="5"/>
    </row>
    <row r="125" spans="1:32" ht="20.25" customHeight="1">
      <c r="A125" s="5" t="s">
        <v>3035</v>
      </c>
      <c r="B125" s="5" t="s">
        <v>3036</v>
      </c>
      <c r="C125" s="5" t="s">
        <v>20</v>
      </c>
      <c r="D125" s="5" t="s">
        <v>21</v>
      </c>
      <c r="E125" s="5" t="s">
        <v>45</v>
      </c>
      <c r="F125" s="7">
        <v>6</v>
      </c>
      <c r="G125" s="7">
        <v>10</v>
      </c>
      <c r="H125" s="5" t="s">
        <v>548</v>
      </c>
      <c r="I125" s="5" t="s">
        <v>31</v>
      </c>
      <c r="J125" s="5" t="s">
        <v>76</v>
      </c>
      <c r="K125" s="5" t="s">
        <v>3039</v>
      </c>
      <c r="L125" s="5" t="s">
        <v>3042</v>
      </c>
      <c r="M125" s="5" t="s">
        <v>100</v>
      </c>
      <c r="N125" s="5" t="s">
        <v>55</v>
      </c>
      <c r="O125" s="5"/>
      <c r="P125" s="5" t="b">
        <f t="shared" ca="1" si="18"/>
        <v>0</v>
      </c>
      <c r="Q125" s="5" t="b">
        <f t="shared" ca="1" si="34"/>
        <v>1</v>
      </c>
      <c r="R125" s="5"/>
      <c r="S125" s="5"/>
      <c r="T125" s="5"/>
      <c r="U125" s="5"/>
      <c r="V125" s="5"/>
      <c r="W125" s="5"/>
      <c r="X125" s="5"/>
      <c r="Y125" s="5"/>
      <c r="Z125" s="5"/>
      <c r="AA125" s="5"/>
      <c r="AB125" s="5"/>
      <c r="AC125" s="5"/>
      <c r="AD125" s="5"/>
      <c r="AE125" s="5"/>
      <c r="AF125" s="5"/>
    </row>
    <row r="126" spans="1:32" ht="20.25" customHeight="1">
      <c r="A126" s="5" t="s">
        <v>784</v>
      </c>
      <c r="B126" s="5" t="s">
        <v>3053</v>
      </c>
      <c r="C126" s="5" t="s">
        <v>41</v>
      </c>
      <c r="D126" s="5" t="s">
        <v>375</v>
      </c>
      <c r="E126" s="5" t="s">
        <v>29</v>
      </c>
      <c r="F126" s="7">
        <v>6</v>
      </c>
      <c r="G126" s="7">
        <v>10</v>
      </c>
      <c r="H126" s="5" t="s">
        <v>548</v>
      </c>
      <c r="I126" s="5" t="s">
        <v>31</v>
      </c>
      <c r="J126" s="5" t="s">
        <v>1145</v>
      </c>
      <c r="K126" s="5" t="s">
        <v>3057</v>
      </c>
      <c r="L126" s="5" t="s">
        <v>3059</v>
      </c>
      <c r="M126" s="5" t="s">
        <v>53</v>
      </c>
      <c r="N126" s="5" t="s">
        <v>55</v>
      </c>
      <c r="O126" s="5"/>
      <c r="P126" s="5" t="b">
        <f t="shared" ca="1" si="18"/>
        <v>0</v>
      </c>
      <c r="Q126" s="5" t="b">
        <f t="shared" ref="Q126:Q128" ca="1" si="35">IFERROR(__xludf.DUMMYFUNCTION("REGEXMATCH(L126,""JavaScript"")"),TRUE)</f>
        <v>1</v>
      </c>
      <c r="R126" s="5"/>
      <c r="S126" s="5"/>
      <c r="T126" s="5"/>
      <c r="U126" s="5"/>
      <c r="V126" s="5"/>
      <c r="W126" s="5"/>
      <c r="X126" s="5"/>
      <c r="Y126" s="5"/>
      <c r="Z126" s="5"/>
      <c r="AA126" s="5"/>
      <c r="AB126" s="5"/>
      <c r="AC126" s="5"/>
      <c r="AD126" s="5"/>
      <c r="AE126" s="5"/>
      <c r="AF126" s="5"/>
    </row>
    <row r="127" spans="1:32" ht="20.25" customHeight="1">
      <c r="A127" s="5" t="s">
        <v>3066</v>
      </c>
      <c r="B127" s="5" t="s">
        <v>3068</v>
      </c>
      <c r="C127" s="5" t="s">
        <v>41</v>
      </c>
      <c r="D127" s="5" t="s">
        <v>94</v>
      </c>
      <c r="E127" s="5" t="s">
        <v>29</v>
      </c>
      <c r="F127" s="7">
        <v>6</v>
      </c>
      <c r="G127" s="7">
        <v>15</v>
      </c>
      <c r="H127" s="5" t="s">
        <v>214</v>
      </c>
      <c r="I127" s="5" t="s">
        <v>31</v>
      </c>
      <c r="J127" s="5" t="s">
        <v>76</v>
      </c>
      <c r="K127" s="5" t="s">
        <v>3072</v>
      </c>
      <c r="L127" s="5" t="s">
        <v>3073</v>
      </c>
      <c r="M127" s="5" t="s">
        <v>100</v>
      </c>
      <c r="N127" s="5" t="s">
        <v>55</v>
      </c>
      <c r="O127" s="5"/>
      <c r="P127" s="5" t="b">
        <f t="shared" ca="1" si="18"/>
        <v>0</v>
      </c>
      <c r="Q127" s="5" t="b">
        <f t="shared" ca="1" si="35"/>
        <v>1</v>
      </c>
      <c r="R127" s="5"/>
      <c r="S127" s="5"/>
      <c r="T127" s="5"/>
      <c r="U127" s="5"/>
      <c r="V127" s="5"/>
      <c r="W127" s="5"/>
      <c r="X127" s="5"/>
      <c r="Y127" s="5"/>
      <c r="Z127" s="5"/>
      <c r="AA127" s="5"/>
      <c r="AB127" s="5"/>
      <c r="AC127" s="5"/>
      <c r="AD127" s="5"/>
      <c r="AE127" s="5"/>
      <c r="AF127" s="5"/>
    </row>
    <row r="128" spans="1:32" ht="20.25" customHeight="1">
      <c r="A128" s="5" t="s">
        <v>3093</v>
      </c>
      <c r="B128" s="5" t="s">
        <v>3094</v>
      </c>
      <c r="C128" s="5" t="s">
        <v>27</v>
      </c>
      <c r="D128" s="5" t="s">
        <v>199</v>
      </c>
      <c r="E128" s="5" t="s">
        <v>45</v>
      </c>
      <c r="F128" s="7">
        <v>6</v>
      </c>
      <c r="G128" s="7">
        <v>10</v>
      </c>
      <c r="H128" s="5" t="s">
        <v>548</v>
      </c>
      <c r="I128" s="5" t="s">
        <v>125</v>
      </c>
      <c r="J128" s="5" t="s">
        <v>499</v>
      </c>
      <c r="K128" s="5" t="s">
        <v>3100</v>
      </c>
      <c r="L128" s="5" t="s">
        <v>3103</v>
      </c>
      <c r="M128" s="5" t="s">
        <v>100</v>
      </c>
      <c r="N128" s="5" t="s">
        <v>55</v>
      </c>
      <c r="O128" s="5"/>
      <c r="P128" s="5" t="b">
        <f t="shared" ca="1" si="18"/>
        <v>0</v>
      </c>
      <c r="Q128" s="5" t="b">
        <f t="shared" ca="1" si="35"/>
        <v>1</v>
      </c>
      <c r="R128" s="5"/>
      <c r="S128" s="5"/>
      <c r="T128" s="5"/>
      <c r="U128" s="5"/>
      <c r="V128" s="5"/>
      <c r="W128" s="5"/>
      <c r="X128" s="5"/>
      <c r="Y128" s="5"/>
      <c r="Z128" s="5"/>
      <c r="AA128" s="5"/>
      <c r="AB128" s="5"/>
      <c r="AC128" s="5"/>
      <c r="AD128" s="5"/>
      <c r="AE128" s="5"/>
      <c r="AF128" s="5"/>
    </row>
    <row r="129" spans="1:32" ht="20.25" customHeight="1">
      <c r="A129" s="5" t="s">
        <v>3121</v>
      </c>
      <c r="B129" s="5" t="s">
        <v>3122</v>
      </c>
      <c r="C129" s="5" t="s">
        <v>41</v>
      </c>
      <c r="D129" s="5" t="s">
        <v>43</v>
      </c>
      <c r="E129" s="5" t="s">
        <v>29</v>
      </c>
      <c r="F129" s="7">
        <v>6</v>
      </c>
      <c r="G129" s="7">
        <v>10</v>
      </c>
      <c r="H129" s="5" t="s">
        <v>548</v>
      </c>
      <c r="I129" s="5" t="s">
        <v>125</v>
      </c>
      <c r="J129" s="5" t="s">
        <v>48</v>
      </c>
      <c r="K129" s="5" t="s">
        <v>3125</v>
      </c>
      <c r="L129" s="5" t="s">
        <v>3128</v>
      </c>
      <c r="M129" s="5" t="s">
        <v>53</v>
      </c>
      <c r="N129" s="5" t="s">
        <v>55</v>
      </c>
      <c r="O129" s="5"/>
      <c r="P129" s="5" t="b">
        <f t="shared" ca="1" si="18"/>
        <v>0</v>
      </c>
      <c r="Q129" s="5" t="b">
        <f ca="1">IFERROR(__xludf.DUMMYFUNCTION("REGEXMATCH(L129,""(?i)JavaScript"")"),TRUE)</f>
        <v>1</v>
      </c>
      <c r="R129" s="5"/>
      <c r="S129" s="5"/>
      <c r="T129" s="5"/>
      <c r="U129" s="5"/>
      <c r="V129" s="5"/>
      <c r="W129" s="5"/>
      <c r="X129" s="5"/>
      <c r="Y129" s="5"/>
      <c r="Z129" s="5"/>
      <c r="AA129" s="5"/>
      <c r="AB129" s="5"/>
      <c r="AC129" s="5"/>
      <c r="AD129" s="5"/>
      <c r="AE129" s="5"/>
      <c r="AF129" s="5"/>
    </row>
    <row r="130" spans="1:32" ht="20.25" customHeight="1">
      <c r="A130" s="5" t="s">
        <v>3153</v>
      </c>
      <c r="B130" s="5" t="s">
        <v>3155</v>
      </c>
      <c r="C130" s="5" t="s">
        <v>41</v>
      </c>
      <c r="D130" s="5" t="s">
        <v>114</v>
      </c>
      <c r="E130" s="5" t="s">
        <v>29</v>
      </c>
      <c r="F130" s="7">
        <v>6</v>
      </c>
      <c r="G130" s="7">
        <v>12</v>
      </c>
      <c r="H130" s="5" t="s">
        <v>538</v>
      </c>
      <c r="I130" s="5" t="s">
        <v>31</v>
      </c>
      <c r="J130" s="5" t="s">
        <v>3159</v>
      </c>
      <c r="K130" s="5" t="s">
        <v>3161</v>
      </c>
      <c r="L130" s="5" t="s">
        <v>3163</v>
      </c>
      <c r="M130" s="5" t="s">
        <v>100</v>
      </c>
      <c r="N130" s="5" t="s">
        <v>55</v>
      </c>
      <c r="O130" s="5"/>
      <c r="P130" s="5" t="b">
        <f t="shared" ca="1" si="18"/>
        <v>0</v>
      </c>
      <c r="Q130" s="5" t="b">
        <f t="shared" ref="Q130:Q138" ca="1" si="36">IFERROR(__xludf.DUMMYFUNCTION("REGEXMATCH(L130,""JavaScript"")"),TRUE)</f>
        <v>1</v>
      </c>
      <c r="R130" s="5"/>
      <c r="S130" s="5"/>
      <c r="T130" s="5"/>
      <c r="U130" s="5"/>
      <c r="V130" s="5"/>
      <c r="W130" s="5"/>
      <c r="X130" s="5"/>
      <c r="Y130" s="5"/>
      <c r="Z130" s="5"/>
      <c r="AA130" s="5"/>
      <c r="AB130" s="5"/>
      <c r="AC130" s="5"/>
      <c r="AD130" s="5"/>
      <c r="AE130" s="5"/>
      <c r="AF130" s="5"/>
    </row>
    <row r="131" spans="1:32" ht="20.25" customHeight="1">
      <c r="A131" s="5" t="s">
        <v>3186</v>
      </c>
      <c r="B131" s="5" t="s">
        <v>3187</v>
      </c>
      <c r="C131" s="5" t="s">
        <v>170</v>
      </c>
      <c r="D131" s="5" t="s">
        <v>1759</v>
      </c>
      <c r="E131" s="5" t="s">
        <v>45</v>
      </c>
      <c r="F131" s="7">
        <v>6</v>
      </c>
      <c r="G131" s="7">
        <v>10</v>
      </c>
      <c r="H131" s="5" t="s">
        <v>548</v>
      </c>
      <c r="I131" s="5" t="s">
        <v>31</v>
      </c>
      <c r="J131" s="5" t="s">
        <v>3191</v>
      </c>
      <c r="K131" s="5" t="s">
        <v>3192</v>
      </c>
      <c r="L131" s="5" t="s">
        <v>3195</v>
      </c>
      <c r="M131" s="5" t="s">
        <v>53</v>
      </c>
      <c r="N131" s="5" t="s">
        <v>237</v>
      </c>
      <c r="O131" s="5"/>
      <c r="P131" s="5" t="b">
        <f t="shared" ca="1" si="18"/>
        <v>0</v>
      </c>
      <c r="Q131" s="5" t="b">
        <f t="shared" ca="1" si="36"/>
        <v>1</v>
      </c>
      <c r="R131" s="5"/>
      <c r="S131" s="5"/>
      <c r="T131" s="5"/>
      <c r="U131" s="5"/>
      <c r="V131" s="5"/>
      <c r="W131" s="5"/>
      <c r="X131" s="5"/>
      <c r="Y131" s="5"/>
      <c r="Z131" s="5"/>
      <c r="AA131" s="5"/>
      <c r="AB131" s="5"/>
      <c r="AC131" s="5"/>
      <c r="AD131" s="5"/>
      <c r="AE131" s="5"/>
      <c r="AF131" s="5"/>
    </row>
    <row r="132" spans="1:32" ht="20.25" customHeight="1">
      <c r="A132" s="5" t="s">
        <v>3213</v>
      </c>
      <c r="B132" s="5" t="s">
        <v>3214</v>
      </c>
      <c r="C132" s="5" t="s">
        <v>41</v>
      </c>
      <c r="D132" s="5" t="s">
        <v>94</v>
      </c>
      <c r="E132" s="5" t="s">
        <v>45</v>
      </c>
      <c r="F132" s="7">
        <v>6</v>
      </c>
      <c r="G132" s="7">
        <v>12</v>
      </c>
      <c r="H132" s="5" t="s">
        <v>538</v>
      </c>
      <c r="I132" s="5" t="s">
        <v>125</v>
      </c>
      <c r="J132" s="5" t="s">
        <v>1075</v>
      </c>
      <c r="K132" s="5" t="s">
        <v>3220</v>
      </c>
      <c r="L132" s="5" t="s">
        <v>3223</v>
      </c>
      <c r="M132" s="5" t="s">
        <v>1599</v>
      </c>
      <c r="N132" s="5" t="s">
        <v>237</v>
      </c>
      <c r="O132" s="5"/>
      <c r="P132" s="5" t="b">
        <f t="shared" ca="1" si="18"/>
        <v>0</v>
      </c>
      <c r="Q132" s="5" t="b">
        <f t="shared" ca="1" si="36"/>
        <v>1</v>
      </c>
      <c r="R132" s="5"/>
      <c r="S132" s="5"/>
      <c r="T132" s="5"/>
      <c r="U132" s="5"/>
      <c r="V132" s="5"/>
      <c r="W132" s="5"/>
      <c r="X132" s="5"/>
      <c r="Y132" s="5"/>
      <c r="Z132" s="5"/>
      <c r="AA132" s="5"/>
      <c r="AB132" s="5"/>
      <c r="AC132" s="5"/>
      <c r="AD132" s="5"/>
      <c r="AE132" s="5"/>
      <c r="AF132" s="5"/>
    </row>
    <row r="133" spans="1:32" ht="20.25" customHeight="1">
      <c r="A133" s="5" t="s">
        <v>396</v>
      </c>
      <c r="B133" s="5" t="s">
        <v>3243</v>
      </c>
      <c r="C133" s="5" t="s">
        <v>41</v>
      </c>
      <c r="D133" s="5" t="s">
        <v>874</v>
      </c>
      <c r="E133" s="5" t="s">
        <v>45</v>
      </c>
      <c r="F133" s="7">
        <v>6</v>
      </c>
      <c r="G133" s="7">
        <v>10</v>
      </c>
      <c r="H133" s="5" t="s">
        <v>548</v>
      </c>
      <c r="I133" s="5" t="s">
        <v>31</v>
      </c>
      <c r="J133" s="5" t="s">
        <v>187</v>
      </c>
      <c r="K133" s="5" t="s">
        <v>3248</v>
      </c>
      <c r="L133" s="5" t="s">
        <v>3249</v>
      </c>
      <c r="M133" s="5" t="s">
        <v>53</v>
      </c>
      <c r="N133" s="5" t="s">
        <v>55</v>
      </c>
      <c r="O133" s="5"/>
      <c r="P133" s="5" t="b">
        <f t="shared" ca="1" si="18"/>
        <v>0</v>
      </c>
      <c r="Q133" s="5" t="b">
        <f t="shared" ca="1" si="36"/>
        <v>1</v>
      </c>
      <c r="R133" s="5"/>
      <c r="S133" s="5"/>
      <c r="T133" s="5"/>
      <c r="U133" s="5"/>
      <c r="V133" s="5"/>
      <c r="W133" s="5"/>
      <c r="X133" s="5"/>
      <c r="Y133" s="5"/>
      <c r="Z133" s="5"/>
      <c r="AA133" s="5"/>
      <c r="AB133" s="5"/>
      <c r="AC133" s="5"/>
      <c r="AD133" s="5"/>
      <c r="AE133" s="5"/>
      <c r="AF133" s="5"/>
    </row>
    <row r="134" spans="1:32" ht="20.25" customHeight="1">
      <c r="A134" s="5" t="s">
        <v>3268</v>
      </c>
      <c r="B134" s="5" t="s">
        <v>3269</v>
      </c>
      <c r="C134" s="5" t="s">
        <v>170</v>
      </c>
      <c r="D134" s="5" t="s">
        <v>378</v>
      </c>
      <c r="E134" s="5" t="s">
        <v>45</v>
      </c>
      <c r="F134" s="7">
        <v>6</v>
      </c>
      <c r="G134" s="7">
        <v>12</v>
      </c>
      <c r="H134" s="5" t="s">
        <v>538</v>
      </c>
      <c r="I134" s="9" t="s">
        <v>24</v>
      </c>
      <c r="J134" s="5" t="s">
        <v>48</v>
      </c>
      <c r="K134" s="5" t="s">
        <v>3274</v>
      </c>
      <c r="L134" s="5" t="s">
        <v>3276</v>
      </c>
      <c r="M134" s="5" t="s">
        <v>37</v>
      </c>
      <c r="N134" s="5" t="s">
        <v>55</v>
      </c>
      <c r="O134" s="5"/>
      <c r="P134" s="5" t="b">
        <f t="shared" ca="1" si="18"/>
        <v>0</v>
      </c>
      <c r="Q134" s="5" t="b">
        <f t="shared" ca="1" si="36"/>
        <v>1</v>
      </c>
      <c r="R134" s="5"/>
      <c r="S134" s="5"/>
      <c r="T134" s="5"/>
      <c r="U134" s="5"/>
      <c r="V134" s="5"/>
      <c r="W134" s="5"/>
      <c r="X134" s="5"/>
      <c r="Y134" s="5"/>
      <c r="Z134" s="5"/>
      <c r="AA134" s="5"/>
      <c r="AB134" s="5"/>
      <c r="AC134" s="5"/>
      <c r="AD134" s="5"/>
      <c r="AE134" s="5"/>
      <c r="AF134" s="5"/>
    </row>
    <row r="135" spans="1:32" ht="20.25" customHeight="1">
      <c r="A135" s="5" t="s">
        <v>3296</v>
      </c>
      <c r="B135" s="5" t="s">
        <v>3297</v>
      </c>
      <c r="C135" s="5" t="s">
        <v>41</v>
      </c>
      <c r="D135" s="5" t="s">
        <v>94</v>
      </c>
      <c r="E135" s="5" t="s">
        <v>45</v>
      </c>
      <c r="F135" s="7">
        <v>6</v>
      </c>
      <c r="G135" s="7">
        <v>20</v>
      </c>
      <c r="H135" s="5" t="s">
        <v>683</v>
      </c>
      <c r="I135" s="5" t="s">
        <v>108</v>
      </c>
      <c r="J135" s="5" t="s">
        <v>1105</v>
      </c>
      <c r="K135" s="5"/>
      <c r="L135" s="5" t="s">
        <v>3305</v>
      </c>
      <c r="M135" s="5" t="s">
        <v>100</v>
      </c>
      <c r="N135" s="5" t="s">
        <v>55</v>
      </c>
      <c r="O135" s="5"/>
      <c r="P135" s="5" t="b">
        <f t="shared" ca="1" si="18"/>
        <v>0</v>
      </c>
      <c r="Q135" s="5" t="b">
        <f t="shared" ca="1" si="36"/>
        <v>1</v>
      </c>
      <c r="R135" s="5"/>
      <c r="S135" s="5"/>
      <c r="T135" s="5"/>
      <c r="U135" s="5"/>
      <c r="V135" s="5"/>
      <c r="W135" s="5"/>
      <c r="X135" s="5"/>
      <c r="Y135" s="5"/>
      <c r="Z135" s="5"/>
      <c r="AA135" s="5"/>
      <c r="AB135" s="5"/>
      <c r="AC135" s="5"/>
      <c r="AD135" s="5"/>
      <c r="AE135" s="5"/>
      <c r="AF135" s="5"/>
    </row>
    <row r="136" spans="1:32" ht="20.25" customHeight="1">
      <c r="A136" s="5" t="s">
        <v>3325</v>
      </c>
      <c r="B136" s="5" t="s">
        <v>3327</v>
      </c>
      <c r="C136" s="5" t="s">
        <v>41</v>
      </c>
      <c r="D136" s="5" t="s">
        <v>94</v>
      </c>
      <c r="E136" s="5" t="s">
        <v>29</v>
      </c>
      <c r="F136" s="7">
        <v>6</v>
      </c>
      <c r="G136" s="7">
        <v>10</v>
      </c>
      <c r="H136" s="5" t="s">
        <v>548</v>
      </c>
      <c r="I136" s="9" t="s">
        <v>24</v>
      </c>
      <c r="J136" s="5" t="s">
        <v>3331</v>
      </c>
      <c r="K136" s="5" t="s">
        <v>3332</v>
      </c>
      <c r="L136" s="5" t="s">
        <v>3333</v>
      </c>
      <c r="M136" s="5" t="s">
        <v>167</v>
      </c>
      <c r="N136" s="5" t="s">
        <v>55</v>
      </c>
      <c r="O136" s="5"/>
      <c r="P136" s="5" t="b">
        <f t="shared" ca="1" si="18"/>
        <v>0</v>
      </c>
      <c r="Q136" s="5" t="b">
        <f t="shared" ca="1" si="36"/>
        <v>1</v>
      </c>
      <c r="R136" s="5"/>
      <c r="S136" s="5"/>
      <c r="T136" s="5"/>
      <c r="U136" s="5"/>
      <c r="V136" s="5"/>
      <c r="W136" s="5"/>
      <c r="X136" s="5"/>
      <c r="Y136" s="5"/>
      <c r="Z136" s="5"/>
      <c r="AA136" s="5"/>
      <c r="AB136" s="5"/>
      <c r="AC136" s="5"/>
      <c r="AD136" s="5"/>
      <c r="AE136" s="5"/>
      <c r="AF136" s="5"/>
    </row>
    <row r="137" spans="1:32" ht="20.25" customHeight="1">
      <c r="A137" s="5" t="s">
        <v>3354</v>
      </c>
      <c r="B137" s="5" t="s">
        <v>3355</v>
      </c>
      <c r="C137" s="5" t="s">
        <v>41</v>
      </c>
      <c r="D137" s="5" t="s">
        <v>94</v>
      </c>
      <c r="E137" s="5" t="s">
        <v>45</v>
      </c>
      <c r="F137" s="7">
        <v>6</v>
      </c>
      <c r="G137" s="7">
        <v>10</v>
      </c>
      <c r="H137" s="5" t="s">
        <v>548</v>
      </c>
      <c r="I137" s="5" t="s">
        <v>31</v>
      </c>
      <c r="J137" s="5" t="s">
        <v>444</v>
      </c>
      <c r="K137" s="5" t="s">
        <v>3358</v>
      </c>
      <c r="L137" s="5" t="s">
        <v>3360</v>
      </c>
      <c r="M137" s="5" t="s">
        <v>53</v>
      </c>
      <c r="N137" s="5" t="s">
        <v>55</v>
      </c>
      <c r="O137" s="5"/>
      <c r="P137" s="5" t="b">
        <f t="shared" ca="1" si="18"/>
        <v>0</v>
      </c>
      <c r="Q137" s="5" t="b">
        <f t="shared" ca="1" si="36"/>
        <v>1</v>
      </c>
      <c r="R137" s="5"/>
      <c r="S137" s="5"/>
      <c r="T137" s="5"/>
      <c r="U137" s="5"/>
      <c r="V137" s="5"/>
      <c r="W137" s="5"/>
      <c r="X137" s="5"/>
      <c r="Y137" s="5"/>
      <c r="Z137" s="5"/>
      <c r="AA137" s="5"/>
      <c r="AB137" s="5"/>
      <c r="AC137" s="5"/>
      <c r="AD137" s="5"/>
      <c r="AE137" s="5"/>
      <c r="AF137" s="5"/>
    </row>
    <row r="138" spans="1:32" ht="20.25" customHeight="1">
      <c r="A138" s="5" t="s">
        <v>3377</v>
      </c>
      <c r="B138" s="5" t="s">
        <v>3378</v>
      </c>
      <c r="C138" s="5" t="s">
        <v>20</v>
      </c>
      <c r="D138" s="5" t="s">
        <v>21</v>
      </c>
      <c r="E138" s="5" t="s">
        <v>29</v>
      </c>
      <c r="F138" s="7">
        <v>6</v>
      </c>
      <c r="G138" s="7">
        <v>12</v>
      </c>
      <c r="H138" s="5" t="s">
        <v>538</v>
      </c>
      <c r="I138" s="5" t="s">
        <v>31</v>
      </c>
      <c r="J138" s="5" t="s">
        <v>1439</v>
      </c>
      <c r="K138" s="5"/>
      <c r="L138" s="5" t="s">
        <v>3384</v>
      </c>
      <c r="M138" s="5" t="s">
        <v>53</v>
      </c>
      <c r="N138" s="5" t="s">
        <v>44</v>
      </c>
      <c r="O138" s="5"/>
      <c r="P138" s="5" t="b">
        <f t="shared" ca="1" si="18"/>
        <v>0</v>
      </c>
      <c r="Q138" s="5" t="b">
        <f t="shared" ca="1" si="36"/>
        <v>1</v>
      </c>
      <c r="R138" s="5"/>
      <c r="S138" s="5"/>
      <c r="T138" s="5"/>
      <c r="U138" s="5"/>
      <c r="V138" s="5"/>
      <c r="W138" s="5"/>
      <c r="X138" s="5"/>
      <c r="Y138" s="5"/>
      <c r="Z138" s="5"/>
      <c r="AA138" s="5"/>
      <c r="AB138" s="5"/>
      <c r="AC138" s="5"/>
      <c r="AD138" s="5"/>
      <c r="AE138" s="5"/>
      <c r="AF138" s="5"/>
    </row>
    <row r="139" spans="1:32" ht="20.25" customHeight="1">
      <c r="A139" s="5" t="s">
        <v>3402</v>
      </c>
      <c r="B139" s="5" t="s">
        <v>3404</v>
      </c>
      <c r="C139" s="5" t="s">
        <v>41</v>
      </c>
      <c r="D139" s="5" t="s">
        <v>43</v>
      </c>
      <c r="E139" s="5" t="s">
        <v>45</v>
      </c>
      <c r="F139" s="7">
        <v>6</v>
      </c>
      <c r="G139" s="7">
        <v>10</v>
      </c>
      <c r="H139" s="5" t="s">
        <v>548</v>
      </c>
      <c r="I139" s="5" t="s">
        <v>31</v>
      </c>
      <c r="J139" s="5" t="s">
        <v>117</v>
      </c>
      <c r="K139" s="5" t="s">
        <v>3412</v>
      </c>
      <c r="L139" s="5" t="s">
        <v>3413</v>
      </c>
      <c r="M139" s="5" t="s">
        <v>100</v>
      </c>
      <c r="N139" s="5" t="s">
        <v>55</v>
      </c>
      <c r="O139" s="5"/>
      <c r="P139" s="5" t="b">
        <f t="shared" ca="1" si="18"/>
        <v>0</v>
      </c>
      <c r="Q139" s="5" t="b">
        <f ca="1">IFERROR(__xludf.DUMMYFUNCTION("REGEXMATCH(L139,""(?i)JavaScript"")"),TRUE)</f>
        <v>1</v>
      </c>
      <c r="R139" s="5"/>
      <c r="S139" s="5"/>
      <c r="T139" s="5"/>
      <c r="U139" s="5"/>
      <c r="V139" s="5"/>
      <c r="W139" s="5"/>
      <c r="X139" s="5"/>
      <c r="Y139" s="5"/>
      <c r="Z139" s="5"/>
      <c r="AA139" s="5"/>
      <c r="AB139" s="5"/>
      <c r="AC139" s="5"/>
      <c r="AD139" s="5"/>
      <c r="AE139" s="5"/>
      <c r="AF139" s="5"/>
    </row>
    <row r="140" spans="1:32" ht="20.25" customHeight="1">
      <c r="A140" s="5" t="s">
        <v>396</v>
      </c>
      <c r="B140" s="5" t="s">
        <v>3435</v>
      </c>
      <c r="C140" s="5" t="s">
        <v>41</v>
      </c>
      <c r="D140" s="5" t="s">
        <v>94</v>
      </c>
      <c r="E140" s="5" t="s">
        <v>29</v>
      </c>
      <c r="F140" s="7">
        <v>6</v>
      </c>
      <c r="G140" s="7">
        <v>10</v>
      </c>
      <c r="H140" s="5" t="s">
        <v>548</v>
      </c>
      <c r="I140" s="5" t="s">
        <v>125</v>
      </c>
      <c r="J140" s="5" t="s">
        <v>76</v>
      </c>
      <c r="K140" s="5" t="s">
        <v>3440</v>
      </c>
      <c r="L140" s="5" t="s">
        <v>3441</v>
      </c>
      <c r="M140" s="5" t="s">
        <v>53</v>
      </c>
      <c r="N140" s="5" t="s">
        <v>55</v>
      </c>
      <c r="O140" s="5"/>
      <c r="P140" s="5" t="b">
        <f t="shared" ca="1" si="18"/>
        <v>0</v>
      </c>
      <c r="Q140" s="5" t="b">
        <f t="shared" ref="Q140:Q151" ca="1" si="37">IFERROR(__xludf.DUMMYFUNCTION("REGEXMATCH(L140,""JavaScript"")"),TRUE)</f>
        <v>1</v>
      </c>
      <c r="R140" s="5"/>
      <c r="S140" s="5"/>
      <c r="T140" s="5"/>
      <c r="U140" s="5"/>
      <c r="V140" s="5"/>
      <c r="W140" s="5"/>
      <c r="X140" s="5"/>
      <c r="Y140" s="5"/>
      <c r="Z140" s="5"/>
      <c r="AA140" s="5"/>
      <c r="AB140" s="5"/>
      <c r="AC140" s="5"/>
      <c r="AD140" s="5"/>
      <c r="AE140" s="5"/>
      <c r="AF140" s="5"/>
    </row>
    <row r="141" spans="1:32" ht="20.25" customHeight="1">
      <c r="A141" s="5" t="s">
        <v>248</v>
      </c>
      <c r="B141" s="5" t="s">
        <v>3462</v>
      </c>
      <c r="C141" s="5" t="s">
        <v>170</v>
      </c>
      <c r="D141" s="5" t="s">
        <v>1759</v>
      </c>
      <c r="E141" s="5" t="s">
        <v>29</v>
      </c>
      <c r="F141" s="7">
        <v>6</v>
      </c>
      <c r="G141" s="7">
        <v>12</v>
      </c>
      <c r="H141" s="5" t="s">
        <v>538</v>
      </c>
      <c r="I141" s="5" t="s">
        <v>108</v>
      </c>
      <c r="J141" s="5" t="s">
        <v>3468</v>
      </c>
      <c r="K141" s="5" t="s">
        <v>3469</v>
      </c>
      <c r="L141" s="5" t="s">
        <v>3470</v>
      </c>
      <c r="M141" s="5" t="s">
        <v>53</v>
      </c>
      <c r="N141" s="5" t="s">
        <v>55</v>
      </c>
      <c r="O141" s="5"/>
      <c r="P141" s="5" t="b">
        <f t="shared" ca="1" si="18"/>
        <v>0</v>
      </c>
      <c r="Q141" s="5" t="b">
        <f t="shared" ca="1" si="37"/>
        <v>1</v>
      </c>
      <c r="R141" s="5"/>
      <c r="S141" s="5"/>
      <c r="T141" s="5"/>
      <c r="U141" s="5"/>
      <c r="V141" s="5"/>
      <c r="W141" s="5"/>
      <c r="X141" s="5"/>
      <c r="Y141" s="5"/>
      <c r="Z141" s="5"/>
      <c r="AA141" s="5"/>
      <c r="AB141" s="5"/>
      <c r="AC141" s="5"/>
      <c r="AD141" s="5"/>
      <c r="AE141" s="5"/>
      <c r="AF141" s="5"/>
    </row>
    <row r="142" spans="1:32" ht="20.25" customHeight="1">
      <c r="A142" s="5" t="s">
        <v>3489</v>
      </c>
      <c r="B142" s="5" t="s">
        <v>3491</v>
      </c>
      <c r="C142" s="5" t="s">
        <v>41</v>
      </c>
      <c r="D142" s="5" t="s">
        <v>43</v>
      </c>
      <c r="E142" s="5" t="s">
        <v>29</v>
      </c>
      <c r="F142" s="7">
        <v>6</v>
      </c>
      <c r="G142" s="7">
        <v>10</v>
      </c>
      <c r="H142" s="5" t="s">
        <v>548</v>
      </c>
      <c r="I142" s="5" t="s">
        <v>31</v>
      </c>
      <c r="J142" s="5" t="s">
        <v>1026</v>
      </c>
      <c r="K142" s="5" t="s">
        <v>3494</v>
      </c>
      <c r="L142" s="5" t="s">
        <v>3501</v>
      </c>
      <c r="M142" s="5" t="s">
        <v>100</v>
      </c>
      <c r="N142" s="5" t="s">
        <v>55</v>
      </c>
      <c r="O142" s="5"/>
      <c r="P142" s="5" t="b">
        <f t="shared" ca="1" si="18"/>
        <v>0</v>
      </c>
      <c r="Q142" s="5" t="b">
        <f t="shared" ca="1" si="37"/>
        <v>1</v>
      </c>
      <c r="R142" s="5"/>
      <c r="S142" s="5"/>
      <c r="T142" s="5"/>
      <c r="U142" s="5"/>
      <c r="V142" s="5"/>
      <c r="W142" s="5"/>
      <c r="X142" s="5"/>
      <c r="Y142" s="5"/>
      <c r="Z142" s="5"/>
      <c r="AA142" s="5"/>
      <c r="AB142" s="5"/>
      <c r="AC142" s="5"/>
      <c r="AD142" s="5"/>
      <c r="AE142" s="5"/>
      <c r="AF142" s="5"/>
    </row>
    <row r="143" spans="1:32" ht="20.25" customHeight="1">
      <c r="A143" s="5" t="s">
        <v>3523</v>
      </c>
      <c r="B143" s="5" t="s">
        <v>3525</v>
      </c>
      <c r="C143" s="5" t="s">
        <v>41</v>
      </c>
      <c r="D143" s="5" t="s">
        <v>114</v>
      </c>
      <c r="E143" s="5" t="s">
        <v>29</v>
      </c>
      <c r="F143" s="7">
        <v>6</v>
      </c>
      <c r="G143" s="7">
        <v>10</v>
      </c>
      <c r="H143" s="5" t="s">
        <v>548</v>
      </c>
      <c r="I143" s="5" t="s">
        <v>31</v>
      </c>
      <c r="J143" s="5" t="s">
        <v>3528</v>
      </c>
      <c r="K143" s="5" t="s">
        <v>3530</v>
      </c>
      <c r="L143" s="5" t="s">
        <v>3532</v>
      </c>
      <c r="M143" s="5" t="s">
        <v>53</v>
      </c>
      <c r="N143" s="5" t="s">
        <v>271</v>
      </c>
      <c r="O143" s="5"/>
      <c r="P143" s="5" t="b">
        <f t="shared" ca="1" si="18"/>
        <v>0</v>
      </c>
      <c r="Q143" s="5" t="b">
        <f t="shared" ca="1" si="37"/>
        <v>1</v>
      </c>
      <c r="R143" s="5"/>
      <c r="S143" s="5"/>
      <c r="T143" s="5"/>
      <c r="U143" s="5"/>
      <c r="V143" s="5"/>
      <c r="W143" s="5"/>
      <c r="X143" s="5"/>
      <c r="Y143" s="5"/>
      <c r="Z143" s="5"/>
      <c r="AA143" s="5"/>
      <c r="AB143" s="5"/>
      <c r="AC143" s="5"/>
      <c r="AD143" s="5"/>
      <c r="AE143" s="5"/>
      <c r="AF143" s="5"/>
    </row>
    <row r="144" spans="1:32" ht="20.25" customHeight="1">
      <c r="A144" s="5" t="s">
        <v>3551</v>
      </c>
      <c r="B144" s="5" t="s">
        <v>3227</v>
      </c>
      <c r="C144" s="5" t="s">
        <v>27</v>
      </c>
      <c r="D144" s="5" t="s">
        <v>85</v>
      </c>
      <c r="E144" s="5" t="s">
        <v>45</v>
      </c>
      <c r="F144" s="7">
        <v>6</v>
      </c>
      <c r="G144" s="7">
        <v>10</v>
      </c>
      <c r="H144" s="5" t="s">
        <v>548</v>
      </c>
      <c r="I144" s="5" t="s">
        <v>31</v>
      </c>
      <c r="J144" s="5" t="s">
        <v>57</v>
      </c>
      <c r="K144" s="5" t="s">
        <v>3556</v>
      </c>
      <c r="L144" s="5" t="s">
        <v>3559</v>
      </c>
      <c r="M144" s="5" t="s">
        <v>37</v>
      </c>
      <c r="N144" s="5" t="s">
        <v>55</v>
      </c>
      <c r="O144" s="5"/>
      <c r="P144" s="5" t="b">
        <f t="shared" ca="1" si="18"/>
        <v>0</v>
      </c>
      <c r="Q144" s="5" t="b">
        <f t="shared" ca="1" si="37"/>
        <v>1</v>
      </c>
      <c r="R144" s="5"/>
      <c r="S144" s="5"/>
      <c r="T144" s="5"/>
      <c r="U144" s="5"/>
      <c r="V144" s="5"/>
      <c r="W144" s="5"/>
      <c r="X144" s="5"/>
      <c r="Y144" s="5"/>
      <c r="Z144" s="5"/>
      <c r="AA144" s="5"/>
      <c r="AB144" s="5"/>
      <c r="AC144" s="5"/>
      <c r="AD144" s="5"/>
      <c r="AE144" s="5"/>
      <c r="AF144" s="5"/>
    </row>
    <row r="145" spans="1:32" ht="20.25" customHeight="1">
      <c r="A145" s="5" t="s">
        <v>765</v>
      </c>
      <c r="B145" s="5" t="s">
        <v>3574</v>
      </c>
      <c r="C145" s="5" t="s">
        <v>41</v>
      </c>
      <c r="D145" s="5" t="s">
        <v>114</v>
      </c>
      <c r="E145" s="5" t="s">
        <v>29</v>
      </c>
      <c r="F145" s="7">
        <v>6</v>
      </c>
      <c r="G145" s="7">
        <v>12</v>
      </c>
      <c r="H145" s="5" t="s">
        <v>538</v>
      </c>
      <c r="I145" s="5" t="s">
        <v>125</v>
      </c>
      <c r="J145" s="5" t="s">
        <v>117</v>
      </c>
      <c r="K145" s="5" t="s">
        <v>3579</v>
      </c>
      <c r="L145" s="5" t="s">
        <v>3582</v>
      </c>
      <c r="M145" s="5" t="s">
        <v>100</v>
      </c>
      <c r="N145" s="5" t="s">
        <v>55</v>
      </c>
      <c r="O145" s="5"/>
      <c r="P145" s="5" t="b">
        <f t="shared" ca="1" si="18"/>
        <v>0</v>
      </c>
      <c r="Q145" s="5" t="b">
        <f t="shared" ca="1" si="37"/>
        <v>1</v>
      </c>
      <c r="R145" s="5"/>
      <c r="S145" s="5"/>
      <c r="T145" s="5"/>
      <c r="U145" s="5"/>
      <c r="V145" s="5"/>
      <c r="W145" s="5"/>
      <c r="X145" s="5"/>
      <c r="Y145" s="5"/>
      <c r="Z145" s="5"/>
      <c r="AA145" s="5"/>
      <c r="AB145" s="5"/>
      <c r="AC145" s="5"/>
      <c r="AD145" s="5"/>
      <c r="AE145" s="5"/>
      <c r="AF145" s="5"/>
    </row>
    <row r="146" spans="1:32" ht="20.25" customHeight="1">
      <c r="A146" s="5" t="s">
        <v>248</v>
      </c>
      <c r="B146" s="5" t="s">
        <v>3595</v>
      </c>
      <c r="C146" s="5" t="s">
        <v>27</v>
      </c>
      <c r="D146" s="5" t="s">
        <v>105</v>
      </c>
      <c r="E146" s="5" t="s">
        <v>29</v>
      </c>
      <c r="F146" s="7">
        <v>6</v>
      </c>
      <c r="G146" s="7">
        <v>12</v>
      </c>
      <c r="H146" s="5" t="s">
        <v>538</v>
      </c>
      <c r="I146" s="5" t="s">
        <v>125</v>
      </c>
      <c r="J146" s="5" t="s">
        <v>87</v>
      </c>
      <c r="K146" s="5" t="s">
        <v>3599</v>
      </c>
      <c r="L146" s="5" t="s">
        <v>3601</v>
      </c>
      <c r="M146" s="5" t="s">
        <v>53</v>
      </c>
      <c r="N146" s="5" t="s">
        <v>55</v>
      </c>
      <c r="O146" s="5"/>
      <c r="P146" s="5" t="b">
        <f t="shared" ca="1" si="18"/>
        <v>0</v>
      </c>
      <c r="Q146" s="5" t="b">
        <f t="shared" ca="1" si="37"/>
        <v>1</v>
      </c>
      <c r="R146" s="5"/>
      <c r="S146" s="5"/>
      <c r="T146" s="5"/>
      <c r="U146" s="5"/>
      <c r="V146" s="5"/>
      <c r="W146" s="5"/>
      <c r="X146" s="5"/>
      <c r="Y146" s="5"/>
      <c r="Z146" s="5"/>
      <c r="AA146" s="5"/>
      <c r="AB146" s="5"/>
      <c r="AC146" s="5"/>
      <c r="AD146" s="5"/>
      <c r="AE146" s="5"/>
      <c r="AF146" s="5"/>
    </row>
    <row r="147" spans="1:32" ht="20.25" customHeight="1">
      <c r="A147" s="5" t="s">
        <v>248</v>
      </c>
      <c r="B147" s="5" t="s">
        <v>3611</v>
      </c>
      <c r="C147" s="5" t="s">
        <v>41</v>
      </c>
      <c r="D147" s="5" t="s">
        <v>448</v>
      </c>
      <c r="E147" s="5" t="s">
        <v>29</v>
      </c>
      <c r="F147" s="7">
        <v>6</v>
      </c>
      <c r="G147" s="7">
        <v>10</v>
      </c>
      <c r="H147" s="5" t="s">
        <v>548</v>
      </c>
      <c r="I147" s="5" t="s">
        <v>31</v>
      </c>
      <c r="J147" s="5" t="s">
        <v>76</v>
      </c>
      <c r="K147" s="5" t="s">
        <v>3612</v>
      </c>
      <c r="L147" s="5" t="s">
        <v>3613</v>
      </c>
      <c r="M147" s="5" t="s">
        <v>100</v>
      </c>
      <c r="N147" s="5" t="s">
        <v>55</v>
      </c>
      <c r="O147" s="5"/>
      <c r="P147" s="5" t="b">
        <f t="shared" ca="1" si="18"/>
        <v>0</v>
      </c>
      <c r="Q147" s="5" t="b">
        <f t="shared" ca="1" si="37"/>
        <v>1</v>
      </c>
      <c r="R147" s="5"/>
      <c r="S147" s="5"/>
      <c r="T147" s="5"/>
      <c r="U147" s="5"/>
      <c r="V147" s="5"/>
      <c r="W147" s="5"/>
      <c r="X147" s="5"/>
      <c r="Y147" s="5"/>
      <c r="Z147" s="5"/>
      <c r="AA147" s="5"/>
      <c r="AB147" s="5"/>
      <c r="AC147" s="5"/>
      <c r="AD147" s="5"/>
      <c r="AE147" s="5"/>
      <c r="AF147" s="5"/>
    </row>
    <row r="148" spans="1:32" ht="20.25" customHeight="1">
      <c r="A148" s="5" t="s">
        <v>277</v>
      </c>
      <c r="B148" s="5" t="s">
        <v>3626</v>
      </c>
      <c r="C148" s="5" t="s">
        <v>170</v>
      </c>
      <c r="D148" s="5" t="s">
        <v>1759</v>
      </c>
      <c r="E148" s="5" t="s">
        <v>29</v>
      </c>
      <c r="F148" s="7">
        <v>6</v>
      </c>
      <c r="G148" s="7">
        <v>13</v>
      </c>
      <c r="H148" s="5" t="s">
        <v>3629</v>
      </c>
      <c r="I148" s="5" t="s">
        <v>125</v>
      </c>
      <c r="J148" s="5" t="s">
        <v>48</v>
      </c>
      <c r="K148" s="5" t="s">
        <v>3634</v>
      </c>
      <c r="L148" s="5" t="s">
        <v>3635</v>
      </c>
      <c r="M148" s="5" t="s">
        <v>648</v>
      </c>
      <c r="N148" s="5" t="s">
        <v>237</v>
      </c>
      <c r="O148" s="5"/>
      <c r="P148" s="5" t="b">
        <f t="shared" ca="1" si="18"/>
        <v>0</v>
      </c>
      <c r="Q148" s="5" t="b">
        <f t="shared" ca="1" si="37"/>
        <v>1</v>
      </c>
      <c r="R148" s="5"/>
      <c r="S148" s="5"/>
      <c r="T148" s="5"/>
      <c r="U148" s="5"/>
      <c r="V148" s="5"/>
      <c r="W148" s="5"/>
      <c r="X148" s="5"/>
      <c r="Y148" s="5"/>
      <c r="Z148" s="5"/>
      <c r="AA148" s="5"/>
      <c r="AB148" s="5"/>
      <c r="AC148" s="5"/>
      <c r="AD148" s="5"/>
      <c r="AE148" s="5"/>
      <c r="AF148" s="5"/>
    </row>
    <row r="149" spans="1:32" ht="20.25" customHeight="1">
      <c r="A149" s="5" t="s">
        <v>50</v>
      </c>
      <c r="B149" s="5" t="s">
        <v>3650</v>
      </c>
      <c r="C149" s="5" t="s">
        <v>41</v>
      </c>
      <c r="D149" s="5" t="s">
        <v>448</v>
      </c>
      <c r="E149" s="5" t="s">
        <v>29</v>
      </c>
      <c r="F149" s="7">
        <v>6</v>
      </c>
      <c r="G149" s="7">
        <v>12</v>
      </c>
      <c r="H149" s="5" t="s">
        <v>538</v>
      </c>
      <c r="I149" s="5" t="s">
        <v>108</v>
      </c>
      <c r="J149" s="5" t="s">
        <v>3655</v>
      </c>
      <c r="K149" s="5" t="s">
        <v>3656</v>
      </c>
      <c r="L149" s="5" t="s">
        <v>3658</v>
      </c>
      <c r="M149" s="5" t="s">
        <v>53</v>
      </c>
      <c r="N149" s="5" t="s">
        <v>55</v>
      </c>
      <c r="O149" s="5"/>
      <c r="P149" s="5" t="b">
        <f t="shared" ca="1" si="18"/>
        <v>0</v>
      </c>
      <c r="Q149" s="5" t="b">
        <f t="shared" ca="1" si="37"/>
        <v>1</v>
      </c>
      <c r="R149" s="5"/>
      <c r="S149" s="5"/>
      <c r="T149" s="5"/>
      <c r="U149" s="5"/>
      <c r="V149" s="5"/>
      <c r="W149" s="5"/>
      <c r="X149" s="5"/>
      <c r="Y149" s="5"/>
      <c r="Z149" s="5"/>
      <c r="AA149" s="5"/>
      <c r="AB149" s="5"/>
      <c r="AC149" s="5"/>
      <c r="AD149" s="5"/>
      <c r="AE149" s="5"/>
      <c r="AF149" s="5"/>
    </row>
    <row r="150" spans="1:32" ht="20.25" customHeight="1">
      <c r="A150" s="5" t="s">
        <v>396</v>
      </c>
      <c r="B150" s="5" t="s">
        <v>3676</v>
      </c>
      <c r="C150" s="5" t="s">
        <v>41</v>
      </c>
      <c r="D150" s="5" t="s">
        <v>94</v>
      </c>
      <c r="E150" s="5" t="s">
        <v>45</v>
      </c>
      <c r="F150" s="7">
        <v>6</v>
      </c>
      <c r="G150" s="7">
        <v>10</v>
      </c>
      <c r="H150" s="5" t="s">
        <v>548</v>
      </c>
      <c r="I150" s="5" t="s">
        <v>31</v>
      </c>
      <c r="J150" s="5" t="s">
        <v>1283</v>
      </c>
      <c r="K150" s="5" t="s">
        <v>3679</v>
      </c>
      <c r="L150" s="5" t="s">
        <v>3682</v>
      </c>
      <c r="M150" s="5" t="s">
        <v>53</v>
      </c>
      <c r="N150" s="5" t="s">
        <v>55</v>
      </c>
      <c r="O150" s="5"/>
      <c r="P150" s="5" t="b">
        <f t="shared" ca="1" si="18"/>
        <v>0</v>
      </c>
      <c r="Q150" s="5" t="b">
        <f t="shared" ca="1" si="37"/>
        <v>1</v>
      </c>
      <c r="R150" s="5"/>
      <c r="S150" s="5"/>
      <c r="T150" s="5"/>
      <c r="U150" s="5"/>
      <c r="V150" s="5"/>
      <c r="W150" s="5"/>
      <c r="X150" s="5"/>
      <c r="Y150" s="5"/>
      <c r="Z150" s="5"/>
      <c r="AA150" s="5"/>
      <c r="AB150" s="5"/>
      <c r="AC150" s="5"/>
      <c r="AD150" s="5"/>
      <c r="AE150" s="5"/>
      <c r="AF150" s="5"/>
    </row>
    <row r="151" spans="1:32" ht="20.25" customHeight="1">
      <c r="A151" s="5" t="s">
        <v>1457</v>
      </c>
      <c r="B151" s="5" t="s">
        <v>3695</v>
      </c>
      <c r="C151" s="5" t="s">
        <v>41</v>
      </c>
      <c r="D151" s="5" t="s">
        <v>2462</v>
      </c>
      <c r="E151" s="5" t="s">
        <v>29</v>
      </c>
      <c r="F151" s="7">
        <v>6</v>
      </c>
      <c r="G151" s="7">
        <v>12</v>
      </c>
      <c r="H151" s="5" t="s">
        <v>538</v>
      </c>
      <c r="I151" s="9" t="s">
        <v>24</v>
      </c>
      <c r="J151" s="5" t="s">
        <v>3700</v>
      </c>
      <c r="K151" s="5" t="s">
        <v>3701</v>
      </c>
      <c r="L151" s="5" t="s">
        <v>3702</v>
      </c>
      <c r="M151" s="5" t="s">
        <v>167</v>
      </c>
      <c r="N151" s="5" t="s">
        <v>55</v>
      </c>
      <c r="O151" s="5"/>
      <c r="P151" s="5" t="b">
        <f t="shared" ca="1" si="18"/>
        <v>0</v>
      </c>
      <c r="Q151" s="5" t="b">
        <f t="shared" ca="1" si="37"/>
        <v>1</v>
      </c>
      <c r="R151" s="5"/>
      <c r="S151" s="5"/>
      <c r="T151" s="5"/>
      <c r="U151" s="5"/>
      <c r="V151" s="5"/>
      <c r="W151" s="5"/>
      <c r="X151" s="5"/>
      <c r="Y151" s="5"/>
      <c r="Z151" s="5"/>
      <c r="AA151" s="5"/>
      <c r="AB151" s="5"/>
      <c r="AC151" s="5"/>
      <c r="AD151" s="5"/>
      <c r="AE151" s="5"/>
      <c r="AF151" s="5"/>
    </row>
    <row r="152" spans="1:32" ht="20.25" customHeight="1">
      <c r="A152" s="5" t="s">
        <v>3714</v>
      </c>
      <c r="B152" s="5" t="s">
        <v>3715</v>
      </c>
      <c r="C152" s="5" t="s">
        <v>27</v>
      </c>
      <c r="D152" s="5" t="s">
        <v>80</v>
      </c>
      <c r="E152" s="5" t="s">
        <v>29</v>
      </c>
      <c r="F152" s="7">
        <v>6</v>
      </c>
      <c r="G152" s="7">
        <v>10</v>
      </c>
      <c r="H152" s="5" t="s">
        <v>548</v>
      </c>
      <c r="I152" s="5" t="s">
        <v>31</v>
      </c>
      <c r="J152" s="5" t="s">
        <v>3717</v>
      </c>
      <c r="K152" s="5" t="s">
        <v>3718</v>
      </c>
      <c r="L152" s="5" t="s">
        <v>3719</v>
      </c>
      <c r="M152" s="5" t="s">
        <v>100</v>
      </c>
      <c r="N152" s="5" t="s">
        <v>55</v>
      </c>
      <c r="O152" s="5"/>
      <c r="P152" s="5" t="b">
        <f t="shared" ca="1" si="18"/>
        <v>0</v>
      </c>
      <c r="Q152" s="5" t="b">
        <f ca="1">IFERROR(__xludf.DUMMYFUNCTION("REGEXMATCH(L152,""(?i)JavaScript"")"),TRUE)</f>
        <v>1</v>
      </c>
      <c r="R152" s="5"/>
      <c r="S152" s="5"/>
      <c r="T152" s="5"/>
      <c r="U152" s="5"/>
      <c r="V152" s="5"/>
      <c r="W152" s="5"/>
      <c r="X152" s="5"/>
      <c r="Y152" s="5"/>
      <c r="Z152" s="5"/>
      <c r="AA152" s="5"/>
      <c r="AB152" s="5"/>
      <c r="AC152" s="5"/>
      <c r="AD152" s="5"/>
      <c r="AE152" s="5"/>
      <c r="AF152" s="5"/>
    </row>
    <row r="153" spans="1:32" ht="20.25" customHeight="1">
      <c r="A153" s="5" t="s">
        <v>3741</v>
      </c>
      <c r="B153" s="5" t="s">
        <v>3742</v>
      </c>
      <c r="C153" s="5" t="s">
        <v>41</v>
      </c>
      <c r="D153" s="5" t="s">
        <v>448</v>
      </c>
      <c r="E153" s="5" t="s">
        <v>29</v>
      </c>
      <c r="F153" s="7">
        <v>6</v>
      </c>
      <c r="G153" s="7">
        <v>15</v>
      </c>
      <c r="H153" s="5" t="s">
        <v>214</v>
      </c>
      <c r="I153" s="5" t="s">
        <v>125</v>
      </c>
      <c r="J153" s="5" t="s">
        <v>76</v>
      </c>
      <c r="K153" s="5" t="s">
        <v>3744</v>
      </c>
      <c r="L153" s="5" t="s">
        <v>3746</v>
      </c>
      <c r="M153" s="5" t="s">
        <v>100</v>
      </c>
      <c r="N153" s="5" t="s">
        <v>55</v>
      </c>
      <c r="O153" s="5"/>
      <c r="P153" s="5" t="b">
        <f t="shared" ca="1" si="18"/>
        <v>0</v>
      </c>
      <c r="Q153" s="5" t="b">
        <f t="shared" ref="Q153:Q154" ca="1" si="38">IFERROR(__xludf.DUMMYFUNCTION("REGEXMATCH(L153,""JavaScript"")"),TRUE)</f>
        <v>1</v>
      </c>
      <c r="R153" s="5"/>
      <c r="S153" s="5"/>
      <c r="T153" s="5"/>
      <c r="U153" s="5"/>
      <c r="V153" s="5"/>
      <c r="W153" s="5"/>
      <c r="X153" s="5"/>
      <c r="Y153" s="5"/>
      <c r="Z153" s="5"/>
      <c r="AA153" s="5"/>
      <c r="AB153" s="5"/>
      <c r="AC153" s="5"/>
      <c r="AD153" s="5"/>
      <c r="AE153" s="5"/>
      <c r="AF153" s="5"/>
    </row>
    <row r="154" spans="1:32" ht="20.25" customHeight="1">
      <c r="A154" s="5" t="s">
        <v>3762</v>
      </c>
      <c r="B154" s="5" t="s">
        <v>3763</v>
      </c>
      <c r="C154" s="5" t="s">
        <v>41</v>
      </c>
      <c r="D154" s="5" t="s">
        <v>94</v>
      </c>
      <c r="E154" s="5" t="s">
        <v>29</v>
      </c>
      <c r="F154" s="7">
        <v>6</v>
      </c>
      <c r="G154" s="7">
        <v>10</v>
      </c>
      <c r="H154" s="5" t="s">
        <v>548</v>
      </c>
      <c r="I154" s="5" t="s">
        <v>125</v>
      </c>
      <c r="J154" s="5" t="s">
        <v>106</v>
      </c>
      <c r="K154" s="5" t="s">
        <v>3765</v>
      </c>
      <c r="L154" s="5" t="s">
        <v>3766</v>
      </c>
      <c r="M154" s="5" t="s">
        <v>100</v>
      </c>
      <c r="N154" s="5" t="s">
        <v>271</v>
      </c>
      <c r="O154" s="5"/>
      <c r="P154" s="5" t="b">
        <f t="shared" ca="1" si="18"/>
        <v>0</v>
      </c>
      <c r="Q154" s="5" t="b">
        <f t="shared" ca="1" si="38"/>
        <v>1</v>
      </c>
      <c r="R154" s="5"/>
      <c r="S154" s="5"/>
      <c r="T154" s="5"/>
      <c r="U154" s="5"/>
      <c r="V154" s="5"/>
      <c r="W154" s="5"/>
      <c r="X154" s="5"/>
      <c r="Y154" s="5"/>
      <c r="Z154" s="5"/>
      <c r="AA154" s="5"/>
      <c r="AB154" s="5"/>
      <c r="AC154" s="5"/>
      <c r="AD154" s="5"/>
      <c r="AE154" s="5"/>
      <c r="AF154" s="5"/>
    </row>
    <row r="155" spans="1:32" ht="20.25" customHeight="1">
      <c r="A155" s="5" t="s">
        <v>3213</v>
      </c>
      <c r="B155" s="5" t="s">
        <v>3783</v>
      </c>
      <c r="C155" s="5" t="s">
        <v>41</v>
      </c>
      <c r="D155" s="5" t="s">
        <v>375</v>
      </c>
      <c r="E155" s="5" t="s">
        <v>29</v>
      </c>
      <c r="F155" s="7">
        <v>6</v>
      </c>
      <c r="G155" s="7">
        <v>10</v>
      </c>
      <c r="H155" s="5" t="s">
        <v>548</v>
      </c>
      <c r="I155" s="5" t="s">
        <v>108</v>
      </c>
      <c r="J155" s="5" t="s">
        <v>110</v>
      </c>
      <c r="K155" s="5" t="s">
        <v>3788</v>
      </c>
      <c r="L155" s="5" t="s">
        <v>3789</v>
      </c>
      <c r="M155" s="5" t="s">
        <v>53</v>
      </c>
      <c r="N155" s="5" t="s">
        <v>55</v>
      </c>
      <c r="O155" s="5"/>
      <c r="P155" s="5" t="b">
        <f t="shared" ca="1" si="18"/>
        <v>0</v>
      </c>
      <c r="Q155" s="5" t="b">
        <f t="shared" ref="Q155:Q157" ca="1" si="39">IFERROR(__xludf.DUMMYFUNCTION("REGEXMATCH(L155,""(?i)JavaScript"")"),TRUE)</f>
        <v>1</v>
      </c>
      <c r="R155" s="5"/>
      <c r="S155" s="5"/>
      <c r="T155" s="5"/>
      <c r="U155" s="5"/>
      <c r="V155" s="5"/>
      <c r="W155" s="5"/>
      <c r="X155" s="5"/>
      <c r="Y155" s="5"/>
      <c r="Z155" s="5"/>
      <c r="AA155" s="5"/>
      <c r="AB155" s="5"/>
      <c r="AC155" s="5"/>
      <c r="AD155" s="5"/>
      <c r="AE155" s="5"/>
      <c r="AF155" s="5"/>
    </row>
    <row r="156" spans="1:32" ht="20.25" customHeight="1">
      <c r="A156" s="5" t="s">
        <v>50</v>
      </c>
      <c r="B156" s="5" t="s">
        <v>3808</v>
      </c>
      <c r="C156" s="5" t="s">
        <v>41</v>
      </c>
      <c r="D156" s="5" t="s">
        <v>94</v>
      </c>
      <c r="E156" s="5" t="s">
        <v>45</v>
      </c>
      <c r="F156" s="7">
        <v>6</v>
      </c>
      <c r="G156" s="7">
        <v>10</v>
      </c>
      <c r="H156" s="5" t="s">
        <v>548</v>
      </c>
      <c r="I156" s="9" t="s">
        <v>24</v>
      </c>
      <c r="J156" s="5" t="s">
        <v>624</v>
      </c>
      <c r="K156" s="5" t="s">
        <v>3811</v>
      </c>
      <c r="L156" s="5" t="s">
        <v>3813</v>
      </c>
      <c r="M156" s="5" t="s">
        <v>42</v>
      </c>
      <c r="N156" s="5" t="s">
        <v>55</v>
      </c>
      <c r="O156" s="5"/>
      <c r="P156" s="5" t="b">
        <f t="shared" ca="1" si="18"/>
        <v>0</v>
      </c>
      <c r="Q156" s="5" t="b">
        <f t="shared" ca="1" si="39"/>
        <v>1</v>
      </c>
      <c r="R156" s="5"/>
      <c r="S156" s="5"/>
      <c r="T156" s="5"/>
      <c r="U156" s="5"/>
      <c r="V156" s="5"/>
      <c r="W156" s="5"/>
      <c r="X156" s="5"/>
      <c r="Y156" s="5"/>
      <c r="Z156" s="5"/>
      <c r="AA156" s="5"/>
      <c r="AB156" s="5"/>
      <c r="AC156" s="5"/>
      <c r="AD156" s="5"/>
      <c r="AE156" s="5"/>
      <c r="AF156" s="5"/>
    </row>
    <row r="157" spans="1:32" ht="20.25" customHeight="1">
      <c r="A157" s="5" t="s">
        <v>3831</v>
      </c>
      <c r="B157" s="5" t="s">
        <v>3832</v>
      </c>
      <c r="C157" s="5" t="s">
        <v>27</v>
      </c>
      <c r="D157" s="5" t="s">
        <v>47</v>
      </c>
      <c r="E157" s="5" t="s">
        <v>45</v>
      </c>
      <c r="F157" s="7">
        <v>6</v>
      </c>
      <c r="G157" s="7">
        <v>10</v>
      </c>
      <c r="H157" s="5" t="s">
        <v>548</v>
      </c>
      <c r="I157" s="5" t="s">
        <v>108</v>
      </c>
      <c r="J157" s="5" t="s">
        <v>1026</v>
      </c>
      <c r="K157" s="5" t="s">
        <v>1001</v>
      </c>
      <c r="L157" s="5" t="s">
        <v>3836</v>
      </c>
      <c r="M157" s="5" t="s">
        <v>37</v>
      </c>
      <c r="N157" s="5" t="s">
        <v>55</v>
      </c>
      <c r="O157" s="5"/>
      <c r="P157" s="5" t="b">
        <f t="shared" ca="1" si="18"/>
        <v>0</v>
      </c>
      <c r="Q157" s="5" t="b">
        <f t="shared" ca="1" si="39"/>
        <v>1</v>
      </c>
      <c r="R157" s="5"/>
      <c r="S157" s="5"/>
      <c r="T157" s="5"/>
      <c r="U157" s="5"/>
      <c r="V157" s="5"/>
      <c r="W157" s="5"/>
      <c r="X157" s="5"/>
      <c r="Y157" s="5"/>
      <c r="Z157" s="5"/>
      <c r="AA157" s="5"/>
      <c r="AB157" s="5"/>
      <c r="AC157" s="5"/>
      <c r="AD157" s="5"/>
      <c r="AE157" s="5"/>
      <c r="AF157" s="5"/>
    </row>
    <row r="158" spans="1:32" ht="20.25" customHeight="1">
      <c r="A158" s="5" t="s">
        <v>3845</v>
      </c>
      <c r="B158" s="5" t="s">
        <v>3846</v>
      </c>
      <c r="C158" s="5" t="s">
        <v>27</v>
      </c>
      <c r="D158" s="5" t="s">
        <v>47</v>
      </c>
      <c r="E158" s="5" t="s">
        <v>45</v>
      </c>
      <c r="F158" s="7">
        <v>6</v>
      </c>
      <c r="G158" s="7">
        <v>15</v>
      </c>
      <c r="H158" s="5" t="s">
        <v>214</v>
      </c>
      <c r="I158" s="5" t="s">
        <v>66</v>
      </c>
      <c r="J158" s="5" t="s">
        <v>48</v>
      </c>
      <c r="K158" s="5" t="s">
        <v>3851</v>
      </c>
      <c r="L158" s="5" t="s">
        <v>3852</v>
      </c>
      <c r="M158" s="5" t="s">
        <v>53</v>
      </c>
      <c r="N158" s="5" t="s">
        <v>55</v>
      </c>
      <c r="O158" s="5"/>
      <c r="P158" s="5" t="b">
        <f t="shared" ca="1" si="18"/>
        <v>0</v>
      </c>
      <c r="Q158" s="5" t="b">
        <f t="shared" ref="Q158:Q162" ca="1" si="40">IFERROR(__xludf.DUMMYFUNCTION("REGEXMATCH(L158,""JavaScript"")"),TRUE)</f>
        <v>1</v>
      </c>
      <c r="R158" s="5"/>
      <c r="S158" s="5"/>
      <c r="T158" s="5"/>
      <c r="U158" s="5"/>
      <c r="V158" s="5"/>
      <c r="W158" s="5"/>
      <c r="X158" s="5"/>
      <c r="Y158" s="5"/>
      <c r="Z158" s="5"/>
      <c r="AA158" s="5"/>
      <c r="AB158" s="5"/>
      <c r="AC158" s="5"/>
      <c r="AD158" s="5"/>
      <c r="AE158" s="5"/>
      <c r="AF158" s="5"/>
    </row>
    <row r="159" spans="1:32" ht="20.25" customHeight="1">
      <c r="A159" s="5" t="s">
        <v>3213</v>
      </c>
      <c r="B159" s="5" t="s">
        <v>3863</v>
      </c>
      <c r="C159" s="5" t="s">
        <v>27</v>
      </c>
      <c r="D159" s="5" t="s">
        <v>47</v>
      </c>
      <c r="E159" s="5" t="s">
        <v>29</v>
      </c>
      <c r="F159" s="7">
        <v>6</v>
      </c>
      <c r="G159" s="7">
        <v>10</v>
      </c>
      <c r="H159" s="5" t="s">
        <v>548</v>
      </c>
      <c r="I159" s="9" t="s">
        <v>24</v>
      </c>
      <c r="J159" s="5" t="s">
        <v>1069</v>
      </c>
      <c r="K159" s="5" t="s">
        <v>3867</v>
      </c>
      <c r="L159" s="5" t="s">
        <v>3868</v>
      </c>
      <c r="M159" s="5" t="s">
        <v>53</v>
      </c>
      <c r="N159" s="5" t="s">
        <v>55</v>
      </c>
      <c r="O159" s="5"/>
      <c r="P159" s="5" t="b">
        <f t="shared" ca="1" si="18"/>
        <v>0</v>
      </c>
      <c r="Q159" s="5" t="b">
        <f t="shared" ca="1" si="40"/>
        <v>1</v>
      </c>
      <c r="R159" s="5"/>
      <c r="S159" s="5"/>
      <c r="T159" s="5"/>
      <c r="U159" s="5"/>
      <c r="V159" s="5"/>
      <c r="W159" s="5"/>
      <c r="X159" s="5"/>
      <c r="Y159" s="5"/>
      <c r="Z159" s="5"/>
      <c r="AA159" s="5"/>
      <c r="AB159" s="5"/>
      <c r="AC159" s="5"/>
      <c r="AD159" s="5"/>
      <c r="AE159" s="5"/>
      <c r="AF159" s="5"/>
    </row>
    <row r="160" spans="1:32" ht="20.25" customHeight="1">
      <c r="A160" s="5" t="s">
        <v>3885</v>
      </c>
      <c r="B160" s="5" t="s">
        <v>3886</v>
      </c>
      <c r="C160" s="5" t="s">
        <v>41</v>
      </c>
      <c r="D160" s="5" t="s">
        <v>169</v>
      </c>
      <c r="E160" s="5" t="s">
        <v>45</v>
      </c>
      <c r="F160" s="7">
        <v>6</v>
      </c>
      <c r="G160" s="7">
        <v>10</v>
      </c>
      <c r="H160" s="5" t="s">
        <v>548</v>
      </c>
      <c r="I160" s="5" t="s">
        <v>108</v>
      </c>
      <c r="J160" s="5" t="s">
        <v>3889</v>
      </c>
      <c r="K160" s="5" t="s">
        <v>3890</v>
      </c>
      <c r="L160" s="5" t="s">
        <v>3892</v>
      </c>
      <c r="M160" s="5" t="s">
        <v>53</v>
      </c>
      <c r="N160" s="5" t="s">
        <v>55</v>
      </c>
      <c r="O160" s="5"/>
      <c r="P160" s="5" t="b">
        <f t="shared" ca="1" si="18"/>
        <v>0</v>
      </c>
      <c r="Q160" s="5" t="b">
        <f t="shared" ca="1" si="40"/>
        <v>1</v>
      </c>
      <c r="R160" s="5"/>
      <c r="S160" s="5"/>
      <c r="T160" s="5"/>
      <c r="U160" s="5"/>
      <c r="V160" s="5"/>
      <c r="W160" s="5"/>
      <c r="X160" s="5"/>
      <c r="Y160" s="5"/>
      <c r="Z160" s="5"/>
      <c r="AA160" s="5"/>
      <c r="AB160" s="5"/>
      <c r="AC160" s="5"/>
      <c r="AD160" s="5"/>
      <c r="AE160" s="5"/>
      <c r="AF160" s="5"/>
    </row>
    <row r="161" spans="1:32" ht="20.25" customHeight="1">
      <c r="A161" s="5" t="s">
        <v>2814</v>
      </c>
      <c r="B161" s="5" t="s">
        <v>3906</v>
      </c>
      <c r="C161" s="5" t="s">
        <v>41</v>
      </c>
      <c r="D161" s="5" t="s">
        <v>47</v>
      </c>
      <c r="E161" s="5" t="s">
        <v>29</v>
      </c>
      <c r="F161" s="7">
        <v>6</v>
      </c>
      <c r="G161" s="7">
        <v>10</v>
      </c>
      <c r="H161" s="5" t="s">
        <v>548</v>
      </c>
      <c r="I161" s="5" t="s">
        <v>108</v>
      </c>
      <c r="J161" s="5" t="s">
        <v>117</v>
      </c>
      <c r="K161" s="5" t="s">
        <v>3909</v>
      </c>
      <c r="L161" s="5" t="s">
        <v>3910</v>
      </c>
      <c r="M161" s="5" t="s">
        <v>167</v>
      </c>
      <c r="N161" s="5" t="s">
        <v>55</v>
      </c>
      <c r="O161" s="5"/>
      <c r="P161" s="5" t="b">
        <f t="shared" ca="1" si="18"/>
        <v>0</v>
      </c>
      <c r="Q161" s="5" t="b">
        <f t="shared" ca="1" si="40"/>
        <v>1</v>
      </c>
      <c r="R161" s="5"/>
      <c r="S161" s="5"/>
      <c r="T161" s="5"/>
      <c r="U161" s="5"/>
      <c r="V161" s="5"/>
      <c r="W161" s="5"/>
      <c r="X161" s="5"/>
      <c r="Y161" s="5"/>
      <c r="Z161" s="5"/>
      <c r="AA161" s="5"/>
      <c r="AB161" s="5"/>
      <c r="AC161" s="5"/>
      <c r="AD161" s="5"/>
      <c r="AE161" s="5"/>
      <c r="AF161" s="5"/>
    </row>
    <row r="162" spans="1:32" ht="20.25" customHeight="1">
      <c r="A162" s="5" t="s">
        <v>396</v>
      </c>
      <c r="B162" s="5" t="s">
        <v>3930</v>
      </c>
      <c r="C162" s="5" t="s">
        <v>41</v>
      </c>
      <c r="D162" s="5" t="s">
        <v>94</v>
      </c>
      <c r="E162" s="5" t="s">
        <v>45</v>
      </c>
      <c r="F162" s="7">
        <v>6</v>
      </c>
      <c r="G162" s="7">
        <v>15</v>
      </c>
      <c r="H162" s="5" t="s">
        <v>214</v>
      </c>
      <c r="I162" s="5" t="s">
        <v>125</v>
      </c>
      <c r="J162" s="5" t="s">
        <v>3933</v>
      </c>
      <c r="K162" s="5" t="s">
        <v>3935</v>
      </c>
      <c r="L162" s="5" t="s">
        <v>3937</v>
      </c>
      <c r="M162" s="5" t="s">
        <v>53</v>
      </c>
      <c r="N162" s="5" t="s">
        <v>55</v>
      </c>
      <c r="O162" s="5"/>
      <c r="P162" s="5" t="b">
        <f t="shared" ca="1" si="18"/>
        <v>0</v>
      </c>
      <c r="Q162" s="5" t="b">
        <f t="shared" ca="1" si="40"/>
        <v>1</v>
      </c>
      <c r="R162" s="5"/>
      <c r="S162" s="5"/>
      <c r="T162" s="5"/>
      <c r="U162" s="5"/>
      <c r="V162" s="5"/>
      <c r="W162" s="5"/>
      <c r="X162" s="5"/>
      <c r="Y162" s="5"/>
      <c r="Z162" s="5"/>
      <c r="AA162" s="5"/>
      <c r="AB162" s="5"/>
      <c r="AC162" s="5"/>
      <c r="AD162" s="5"/>
      <c r="AE162" s="5"/>
      <c r="AF162" s="5"/>
    </row>
    <row r="163" spans="1:32" ht="20.25" customHeight="1">
      <c r="A163" s="5" t="s">
        <v>3950</v>
      </c>
      <c r="B163" s="5" t="s">
        <v>3951</v>
      </c>
      <c r="C163" s="5" t="s">
        <v>170</v>
      </c>
      <c r="D163" s="5" t="s">
        <v>378</v>
      </c>
      <c r="E163" s="5" t="s">
        <v>29</v>
      </c>
      <c r="F163" s="7">
        <v>6</v>
      </c>
      <c r="G163" s="7">
        <v>10</v>
      </c>
      <c r="H163" s="5" t="s">
        <v>548</v>
      </c>
      <c r="I163" s="5" t="s">
        <v>125</v>
      </c>
      <c r="J163" s="5" t="s">
        <v>403</v>
      </c>
      <c r="K163" s="5" t="s">
        <v>321</v>
      </c>
      <c r="L163" s="5" t="s">
        <v>3958</v>
      </c>
      <c r="M163" s="5" t="s">
        <v>53</v>
      </c>
      <c r="N163" s="5" t="s">
        <v>55</v>
      </c>
      <c r="O163" s="5"/>
      <c r="P163" s="5" t="b">
        <f t="shared" ca="1" si="18"/>
        <v>0</v>
      </c>
      <c r="Q163" s="5" t="b">
        <f t="shared" ref="Q163:Q165" ca="1" si="41">IFERROR(__xludf.DUMMYFUNCTION("REGEXMATCH(L163,""(?i)JavaScript"")"),TRUE)</f>
        <v>1</v>
      </c>
      <c r="R163" s="5"/>
      <c r="S163" s="5"/>
      <c r="T163" s="5"/>
      <c r="U163" s="5"/>
      <c r="V163" s="5"/>
      <c r="W163" s="5"/>
      <c r="X163" s="5"/>
      <c r="Y163" s="5"/>
      <c r="Z163" s="5"/>
      <c r="AA163" s="5"/>
      <c r="AB163" s="5"/>
      <c r="AC163" s="5"/>
      <c r="AD163" s="5"/>
      <c r="AE163" s="5"/>
      <c r="AF163" s="5"/>
    </row>
    <row r="164" spans="1:32" ht="20.25" customHeight="1">
      <c r="A164" s="5" t="s">
        <v>3974</v>
      </c>
      <c r="B164" s="5" t="s">
        <v>3975</v>
      </c>
      <c r="C164" s="5" t="s">
        <v>41</v>
      </c>
      <c r="D164" s="5" t="s">
        <v>114</v>
      </c>
      <c r="E164" s="5" t="s">
        <v>45</v>
      </c>
      <c r="F164" s="7">
        <v>6</v>
      </c>
      <c r="G164" s="7">
        <v>10</v>
      </c>
      <c r="H164" s="5" t="s">
        <v>548</v>
      </c>
      <c r="I164" s="9" t="s">
        <v>24</v>
      </c>
      <c r="J164" s="5" t="s">
        <v>947</v>
      </c>
      <c r="K164" s="5" t="s">
        <v>3980</v>
      </c>
      <c r="L164" s="5" t="s">
        <v>3981</v>
      </c>
      <c r="M164" s="5" t="s">
        <v>53</v>
      </c>
      <c r="N164" s="5" t="s">
        <v>55</v>
      </c>
      <c r="O164" s="5"/>
      <c r="P164" s="5" t="b">
        <f t="shared" ca="1" si="18"/>
        <v>0</v>
      </c>
      <c r="Q164" s="5" t="b">
        <f t="shared" ca="1" si="41"/>
        <v>1</v>
      </c>
      <c r="R164" s="5"/>
      <c r="S164" s="5"/>
      <c r="T164" s="5"/>
      <c r="U164" s="5"/>
      <c r="V164" s="5"/>
      <c r="W164" s="5"/>
      <c r="X164" s="5"/>
      <c r="Y164" s="5"/>
      <c r="Z164" s="5"/>
      <c r="AA164" s="5"/>
      <c r="AB164" s="5"/>
      <c r="AC164" s="5"/>
      <c r="AD164" s="5"/>
      <c r="AE164" s="5"/>
      <c r="AF164" s="5"/>
    </row>
    <row r="165" spans="1:32" ht="20.25" customHeight="1">
      <c r="A165" s="5" t="s">
        <v>3997</v>
      </c>
      <c r="B165" s="5" t="s">
        <v>3999</v>
      </c>
      <c r="C165" s="5" t="s">
        <v>20</v>
      </c>
      <c r="D165" s="5" t="s">
        <v>3833</v>
      </c>
      <c r="E165" s="5" t="s">
        <v>45</v>
      </c>
      <c r="F165" s="7">
        <v>6</v>
      </c>
      <c r="G165" s="7">
        <v>15</v>
      </c>
      <c r="H165" s="5" t="s">
        <v>214</v>
      </c>
      <c r="I165" s="5" t="s">
        <v>31</v>
      </c>
      <c r="J165" s="5" t="s">
        <v>999</v>
      </c>
      <c r="K165" s="5" t="s">
        <v>4002</v>
      </c>
      <c r="L165" s="5" t="s">
        <v>4004</v>
      </c>
      <c r="M165" s="5" t="s">
        <v>167</v>
      </c>
      <c r="N165" s="5" t="s">
        <v>55</v>
      </c>
      <c r="O165" s="5"/>
      <c r="P165" s="5" t="b">
        <f t="shared" ca="1" si="18"/>
        <v>0</v>
      </c>
      <c r="Q165" s="5" t="b">
        <f t="shared" ca="1" si="41"/>
        <v>1</v>
      </c>
      <c r="R165" s="5"/>
      <c r="S165" s="5"/>
      <c r="T165" s="5"/>
      <c r="U165" s="5"/>
      <c r="V165" s="5"/>
      <c r="W165" s="5"/>
      <c r="X165" s="5"/>
      <c r="Y165" s="5"/>
      <c r="Z165" s="5"/>
      <c r="AA165" s="5"/>
      <c r="AB165" s="5"/>
      <c r="AC165" s="5"/>
      <c r="AD165" s="5"/>
      <c r="AE165" s="5"/>
      <c r="AF165" s="5"/>
    </row>
    <row r="166" spans="1:32" ht="20.25" customHeight="1">
      <c r="A166" s="5" t="s">
        <v>4017</v>
      </c>
      <c r="B166" s="5" t="s">
        <v>4018</v>
      </c>
      <c r="C166" s="5" t="s">
        <v>41</v>
      </c>
      <c r="D166" s="5" t="s">
        <v>94</v>
      </c>
      <c r="E166" s="5" t="s">
        <v>29</v>
      </c>
      <c r="F166" s="7">
        <v>6</v>
      </c>
      <c r="G166" s="7">
        <v>15</v>
      </c>
      <c r="H166" s="5" t="s">
        <v>214</v>
      </c>
      <c r="I166" s="5" t="s">
        <v>31</v>
      </c>
      <c r="J166" s="5" t="s">
        <v>2797</v>
      </c>
      <c r="K166" s="5" t="s">
        <v>4020</v>
      </c>
      <c r="L166" s="5" t="s">
        <v>4021</v>
      </c>
      <c r="M166" s="5" t="s">
        <v>648</v>
      </c>
      <c r="N166" s="5" t="s">
        <v>237</v>
      </c>
      <c r="O166" s="5"/>
      <c r="P166" s="5" t="b">
        <f t="shared" ca="1" si="18"/>
        <v>0</v>
      </c>
      <c r="Q166" s="5" t="b">
        <f t="shared" ref="Q166:Q169" ca="1" si="42">IFERROR(__xludf.DUMMYFUNCTION("REGEXMATCH(L166,""JavaScript"")"),TRUE)</f>
        <v>1</v>
      </c>
      <c r="R166" s="5"/>
      <c r="S166" s="5"/>
      <c r="T166" s="5"/>
      <c r="U166" s="5"/>
      <c r="V166" s="5"/>
      <c r="W166" s="5"/>
      <c r="X166" s="5"/>
      <c r="Y166" s="5"/>
      <c r="Z166" s="5"/>
      <c r="AA166" s="5"/>
      <c r="AB166" s="5"/>
      <c r="AC166" s="5"/>
      <c r="AD166" s="5"/>
      <c r="AE166" s="5"/>
      <c r="AF166" s="5"/>
    </row>
    <row r="167" spans="1:32" ht="20.25" customHeight="1">
      <c r="A167" s="5" t="s">
        <v>4036</v>
      </c>
      <c r="B167" s="5" t="s">
        <v>4037</v>
      </c>
      <c r="C167" s="5" t="s">
        <v>41</v>
      </c>
      <c r="D167" s="5" t="s">
        <v>448</v>
      </c>
      <c r="E167" s="5" t="s">
        <v>29</v>
      </c>
      <c r="F167" s="7">
        <v>6</v>
      </c>
      <c r="G167" s="7">
        <v>15</v>
      </c>
      <c r="H167" s="5" t="s">
        <v>214</v>
      </c>
      <c r="I167" s="5" t="s">
        <v>108</v>
      </c>
      <c r="J167" s="5" t="s">
        <v>576</v>
      </c>
      <c r="K167" s="5" t="s">
        <v>4041</v>
      </c>
      <c r="L167" s="5" t="s">
        <v>4043</v>
      </c>
      <c r="M167" s="5" t="s">
        <v>100</v>
      </c>
      <c r="N167" s="5" t="s">
        <v>55</v>
      </c>
      <c r="O167" s="5"/>
      <c r="P167" s="5" t="b">
        <f t="shared" ca="1" si="18"/>
        <v>0</v>
      </c>
      <c r="Q167" s="5" t="b">
        <f t="shared" ca="1" si="42"/>
        <v>1</v>
      </c>
      <c r="R167" s="5"/>
      <c r="S167" s="5"/>
      <c r="T167" s="5"/>
      <c r="U167" s="5"/>
      <c r="V167" s="5"/>
      <c r="W167" s="5"/>
      <c r="X167" s="5"/>
      <c r="Y167" s="5"/>
      <c r="Z167" s="5"/>
      <c r="AA167" s="5"/>
      <c r="AB167" s="5"/>
      <c r="AC167" s="5"/>
      <c r="AD167" s="5"/>
      <c r="AE167" s="5"/>
      <c r="AF167" s="5"/>
    </row>
    <row r="168" spans="1:32" ht="20.25" customHeight="1">
      <c r="A168" s="5" t="s">
        <v>396</v>
      </c>
      <c r="B168" s="5" t="s">
        <v>4056</v>
      </c>
      <c r="C168" s="5" t="s">
        <v>27</v>
      </c>
      <c r="D168" s="5" t="s">
        <v>266</v>
      </c>
      <c r="E168" s="5" t="s">
        <v>29</v>
      </c>
      <c r="F168" s="7">
        <v>6</v>
      </c>
      <c r="G168" s="7">
        <v>10</v>
      </c>
      <c r="H168" s="5" t="s">
        <v>548</v>
      </c>
      <c r="I168" s="5" t="s">
        <v>125</v>
      </c>
      <c r="J168" s="5" t="s">
        <v>942</v>
      </c>
      <c r="K168" s="5" t="s">
        <v>4061</v>
      </c>
      <c r="L168" s="5" t="s">
        <v>4062</v>
      </c>
      <c r="M168" s="5" t="s">
        <v>53</v>
      </c>
      <c r="N168" s="5" t="s">
        <v>38</v>
      </c>
      <c r="O168" s="5"/>
      <c r="P168" s="5" t="b">
        <f t="shared" ca="1" si="18"/>
        <v>0</v>
      </c>
      <c r="Q168" s="5" t="b">
        <f t="shared" ca="1" si="42"/>
        <v>1</v>
      </c>
      <c r="R168" s="5"/>
      <c r="S168" s="5"/>
      <c r="T168" s="5"/>
      <c r="U168" s="5"/>
      <c r="V168" s="5"/>
      <c r="W168" s="5"/>
      <c r="X168" s="5"/>
      <c r="Y168" s="5"/>
      <c r="Z168" s="5"/>
      <c r="AA168" s="5"/>
      <c r="AB168" s="5"/>
      <c r="AC168" s="5"/>
      <c r="AD168" s="5"/>
      <c r="AE168" s="5"/>
      <c r="AF168" s="5"/>
    </row>
    <row r="169" spans="1:32" ht="20.25" customHeight="1">
      <c r="A169" s="5" t="s">
        <v>4072</v>
      </c>
      <c r="B169" s="5" t="s">
        <v>4073</v>
      </c>
      <c r="C169" s="5" t="s">
        <v>170</v>
      </c>
      <c r="D169" s="5" t="s">
        <v>171</v>
      </c>
      <c r="E169" s="5" t="s">
        <v>29</v>
      </c>
      <c r="F169" s="7">
        <v>6</v>
      </c>
      <c r="G169" s="7">
        <v>12</v>
      </c>
      <c r="H169" s="5" t="s">
        <v>538</v>
      </c>
      <c r="I169" s="5" t="s">
        <v>31</v>
      </c>
      <c r="J169" s="5" t="s">
        <v>4075</v>
      </c>
      <c r="K169" s="5" t="s">
        <v>4076</v>
      </c>
      <c r="L169" s="5" t="s">
        <v>4077</v>
      </c>
      <c r="M169" s="5" t="s">
        <v>1599</v>
      </c>
      <c r="N169" s="5" t="s">
        <v>55</v>
      </c>
      <c r="O169" s="5"/>
      <c r="P169" s="5" t="b">
        <f t="shared" ca="1" si="18"/>
        <v>0</v>
      </c>
      <c r="Q169" s="5" t="b">
        <f t="shared" ca="1" si="42"/>
        <v>1</v>
      </c>
      <c r="R169" s="5"/>
      <c r="S169" s="5"/>
      <c r="T169" s="5"/>
      <c r="U169" s="5"/>
      <c r="V169" s="5"/>
      <c r="W169" s="5"/>
      <c r="X169" s="5"/>
      <c r="Y169" s="5"/>
      <c r="Z169" s="5"/>
      <c r="AA169" s="5"/>
      <c r="AB169" s="5"/>
      <c r="AC169" s="5"/>
      <c r="AD169" s="5"/>
      <c r="AE169" s="5"/>
      <c r="AF169" s="5"/>
    </row>
    <row r="170" spans="1:32" ht="20.25" customHeight="1">
      <c r="A170" s="5" t="s">
        <v>3687</v>
      </c>
      <c r="B170" s="5" t="s">
        <v>4083</v>
      </c>
      <c r="C170" s="5" t="s">
        <v>27</v>
      </c>
      <c r="D170" s="5" t="s">
        <v>85</v>
      </c>
      <c r="E170" s="5" t="s">
        <v>45</v>
      </c>
      <c r="F170" s="7">
        <v>6</v>
      </c>
      <c r="G170" s="7">
        <v>10</v>
      </c>
      <c r="H170" s="5" t="s">
        <v>548</v>
      </c>
      <c r="I170" s="9" t="s">
        <v>24</v>
      </c>
      <c r="J170" s="5" t="s">
        <v>48</v>
      </c>
      <c r="K170" s="5" t="s">
        <v>4086</v>
      </c>
      <c r="L170" s="5" t="s">
        <v>4088</v>
      </c>
      <c r="M170" s="5" t="s">
        <v>53</v>
      </c>
      <c r="N170" s="5" t="s">
        <v>55</v>
      </c>
      <c r="O170" s="5"/>
      <c r="P170" s="5" t="b">
        <f t="shared" ca="1" si="18"/>
        <v>0</v>
      </c>
      <c r="Q170" s="5" t="b">
        <f t="shared" ref="Q170:Q173" ca="1" si="43">IFERROR(__xludf.DUMMYFUNCTION("REGEXMATCH(L170,""(?i)JavaScript"")"),TRUE)</f>
        <v>1</v>
      </c>
      <c r="R170" s="5"/>
      <c r="S170" s="5"/>
      <c r="T170" s="5"/>
      <c r="U170" s="5"/>
      <c r="V170" s="5"/>
      <c r="W170" s="5"/>
      <c r="X170" s="5"/>
      <c r="Y170" s="5"/>
      <c r="Z170" s="5"/>
      <c r="AA170" s="5"/>
      <c r="AB170" s="5"/>
      <c r="AC170" s="5"/>
      <c r="AD170" s="5"/>
      <c r="AE170" s="5"/>
      <c r="AF170" s="5"/>
    </row>
    <row r="171" spans="1:32" ht="20.25" customHeight="1">
      <c r="A171" s="5" t="s">
        <v>4098</v>
      </c>
      <c r="B171" s="5" t="s">
        <v>4099</v>
      </c>
      <c r="C171" s="5" t="s">
        <v>41</v>
      </c>
      <c r="D171" s="5" t="s">
        <v>94</v>
      </c>
      <c r="E171" s="5" t="s">
        <v>29</v>
      </c>
      <c r="F171" s="7">
        <v>6</v>
      </c>
      <c r="G171" s="7">
        <v>12</v>
      </c>
      <c r="H171" s="5" t="s">
        <v>538</v>
      </c>
      <c r="I171" s="5" t="s">
        <v>31</v>
      </c>
      <c r="J171" s="5" t="s">
        <v>315</v>
      </c>
      <c r="K171" s="5" t="s">
        <v>688</v>
      </c>
      <c r="L171" s="5" t="s">
        <v>4103</v>
      </c>
      <c r="M171" s="5" t="s">
        <v>100</v>
      </c>
      <c r="N171" s="5" t="s">
        <v>55</v>
      </c>
      <c r="O171" s="5"/>
      <c r="P171" s="5" t="b">
        <f t="shared" ca="1" si="18"/>
        <v>0</v>
      </c>
      <c r="Q171" s="5" t="b">
        <f t="shared" ca="1" si="43"/>
        <v>1</v>
      </c>
      <c r="R171" s="5"/>
      <c r="S171" s="5"/>
      <c r="T171" s="5"/>
      <c r="U171" s="5"/>
      <c r="V171" s="5"/>
      <c r="W171" s="5"/>
      <c r="X171" s="5"/>
      <c r="Y171" s="5"/>
      <c r="Z171" s="5"/>
      <c r="AA171" s="5"/>
      <c r="AB171" s="5"/>
      <c r="AC171" s="5"/>
      <c r="AD171" s="5"/>
      <c r="AE171" s="5"/>
      <c r="AF171" s="5"/>
    </row>
    <row r="172" spans="1:32" ht="20.25" customHeight="1">
      <c r="A172" s="5" t="s">
        <v>4117</v>
      </c>
      <c r="B172" s="5" t="s">
        <v>4118</v>
      </c>
      <c r="C172" s="5" t="s">
        <v>41</v>
      </c>
      <c r="D172" s="5" t="s">
        <v>47</v>
      </c>
      <c r="E172" s="5" t="s">
        <v>29</v>
      </c>
      <c r="F172" s="7">
        <v>6</v>
      </c>
      <c r="G172" s="7">
        <v>12</v>
      </c>
      <c r="H172" s="5" t="s">
        <v>538</v>
      </c>
      <c r="I172" s="5" t="s">
        <v>31</v>
      </c>
      <c r="J172" s="5" t="s">
        <v>2924</v>
      </c>
      <c r="K172" s="5" t="s">
        <v>4122</v>
      </c>
      <c r="L172" s="5" t="s">
        <v>4125</v>
      </c>
      <c r="M172" s="5" t="s">
        <v>37</v>
      </c>
      <c r="N172" s="5" t="s">
        <v>55</v>
      </c>
      <c r="O172" s="5"/>
      <c r="P172" s="5" t="b">
        <f t="shared" ca="1" si="18"/>
        <v>0</v>
      </c>
      <c r="Q172" s="5" t="b">
        <f t="shared" ca="1" si="43"/>
        <v>1</v>
      </c>
      <c r="R172" s="5"/>
      <c r="S172" s="5"/>
      <c r="T172" s="5"/>
      <c r="U172" s="5"/>
      <c r="V172" s="5"/>
      <c r="W172" s="5"/>
      <c r="X172" s="5"/>
      <c r="Y172" s="5"/>
      <c r="Z172" s="5"/>
      <c r="AA172" s="5"/>
      <c r="AB172" s="5"/>
      <c r="AC172" s="5"/>
      <c r="AD172" s="5"/>
      <c r="AE172" s="5"/>
      <c r="AF172" s="5"/>
    </row>
    <row r="173" spans="1:32" ht="20.25" customHeight="1">
      <c r="A173" s="5" t="s">
        <v>396</v>
      </c>
      <c r="B173" s="5" t="s">
        <v>3126</v>
      </c>
      <c r="C173" s="5" t="s">
        <v>27</v>
      </c>
      <c r="D173" s="5" t="s">
        <v>47</v>
      </c>
      <c r="E173" s="5" t="s">
        <v>29</v>
      </c>
      <c r="F173" s="7">
        <v>6</v>
      </c>
      <c r="G173" s="7">
        <v>10</v>
      </c>
      <c r="H173" s="5" t="s">
        <v>548</v>
      </c>
      <c r="I173" s="5" t="s">
        <v>125</v>
      </c>
      <c r="J173" s="5" t="s">
        <v>76</v>
      </c>
      <c r="K173" s="5" t="s">
        <v>4139</v>
      </c>
      <c r="L173" s="5" t="s">
        <v>1157</v>
      </c>
      <c r="M173" s="5" t="s">
        <v>53</v>
      </c>
      <c r="N173" s="5" t="s">
        <v>38</v>
      </c>
      <c r="O173" s="5" t="b">
        <f ca="1">IFERROR(__xludf.DUMMYFUNCTION("REGEXMATCH(A173,""前端"")"),TRUE)</f>
        <v>1</v>
      </c>
      <c r="P173" s="5" t="b">
        <f t="shared" ca="1" si="18"/>
        <v>0</v>
      </c>
      <c r="Q173" s="5" t="b">
        <f t="shared" ca="1" si="43"/>
        <v>1</v>
      </c>
      <c r="R173" s="5"/>
      <c r="S173" s="5"/>
      <c r="T173" s="5"/>
      <c r="U173" s="5"/>
      <c r="V173" s="5"/>
      <c r="W173" s="5"/>
      <c r="X173" s="5"/>
      <c r="Y173" s="5"/>
      <c r="Z173" s="5"/>
      <c r="AA173" s="5"/>
      <c r="AB173" s="5"/>
      <c r="AC173" s="5"/>
      <c r="AD173" s="5"/>
      <c r="AE173" s="5"/>
      <c r="AF173" s="5"/>
    </row>
    <row r="174" spans="1:32" ht="20.25" customHeight="1">
      <c r="A174" s="5" t="s">
        <v>1457</v>
      </c>
      <c r="B174" s="5" t="s">
        <v>4164</v>
      </c>
      <c r="C174" s="5" t="s">
        <v>41</v>
      </c>
      <c r="D174" s="5" t="s">
        <v>94</v>
      </c>
      <c r="E174" s="5" t="s">
        <v>45</v>
      </c>
      <c r="F174" s="7">
        <v>6</v>
      </c>
      <c r="G174" s="7">
        <v>10</v>
      </c>
      <c r="H174" s="5" t="s">
        <v>548</v>
      </c>
      <c r="I174" s="9" t="s">
        <v>24</v>
      </c>
      <c r="J174" s="5" t="s">
        <v>2924</v>
      </c>
      <c r="K174" s="5" t="s">
        <v>4168</v>
      </c>
      <c r="L174" s="5" t="s">
        <v>4170</v>
      </c>
      <c r="M174" s="5" t="s">
        <v>37</v>
      </c>
      <c r="N174" s="5" t="s">
        <v>55</v>
      </c>
      <c r="O174" s="5"/>
      <c r="P174" s="5" t="b">
        <f t="shared" ca="1" si="18"/>
        <v>0</v>
      </c>
      <c r="Q174" s="5" t="b">
        <f t="shared" ref="Q174:Q177" ca="1" si="44">IFERROR(__xludf.DUMMYFUNCTION("REGEXMATCH(L174,""JavaScript"")"),TRUE)</f>
        <v>1</v>
      </c>
      <c r="R174" s="5"/>
      <c r="S174" s="5"/>
      <c r="T174" s="5"/>
      <c r="U174" s="5"/>
      <c r="V174" s="5"/>
      <c r="W174" s="5"/>
      <c r="X174" s="5"/>
      <c r="Y174" s="5"/>
      <c r="Z174" s="5"/>
      <c r="AA174" s="5"/>
      <c r="AB174" s="5"/>
      <c r="AC174" s="5"/>
      <c r="AD174" s="5"/>
      <c r="AE174" s="5"/>
      <c r="AF174" s="5"/>
    </row>
    <row r="175" spans="1:32" ht="20.25" customHeight="1">
      <c r="A175" s="5" t="s">
        <v>4186</v>
      </c>
      <c r="B175" s="5" t="s">
        <v>4187</v>
      </c>
      <c r="C175" s="5" t="s">
        <v>170</v>
      </c>
      <c r="D175" s="5" t="s">
        <v>390</v>
      </c>
      <c r="E175" s="5" t="s">
        <v>29</v>
      </c>
      <c r="F175" s="7">
        <v>6</v>
      </c>
      <c r="G175" s="7">
        <v>20</v>
      </c>
      <c r="H175" s="5" t="s">
        <v>683</v>
      </c>
      <c r="I175" s="5" t="s">
        <v>31</v>
      </c>
      <c r="J175" s="5" t="s">
        <v>4191</v>
      </c>
      <c r="K175" s="5" t="s">
        <v>4192</v>
      </c>
      <c r="L175" s="5" t="s">
        <v>4193</v>
      </c>
      <c r="M175" s="5" t="s">
        <v>100</v>
      </c>
      <c r="N175" s="5" t="s">
        <v>55</v>
      </c>
      <c r="O175" s="5"/>
      <c r="P175" s="5" t="b">
        <f t="shared" ca="1" si="18"/>
        <v>0</v>
      </c>
      <c r="Q175" s="5" t="b">
        <f t="shared" ca="1" si="44"/>
        <v>1</v>
      </c>
      <c r="R175" s="5"/>
      <c r="S175" s="5"/>
      <c r="T175" s="5"/>
      <c r="U175" s="5"/>
      <c r="V175" s="5"/>
      <c r="W175" s="5"/>
      <c r="X175" s="5"/>
      <c r="Y175" s="5"/>
      <c r="Z175" s="5"/>
      <c r="AA175" s="5"/>
      <c r="AB175" s="5"/>
      <c r="AC175" s="5"/>
      <c r="AD175" s="5"/>
      <c r="AE175" s="5"/>
      <c r="AF175" s="5"/>
    </row>
    <row r="176" spans="1:32" ht="20.25" customHeight="1">
      <c r="A176" s="5" t="s">
        <v>4205</v>
      </c>
      <c r="B176" s="5" t="s">
        <v>4206</v>
      </c>
      <c r="C176" s="5" t="s">
        <v>41</v>
      </c>
      <c r="D176" s="5" t="s">
        <v>114</v>
      </c>
      <c r="E176" s="5" t="s">
        <v>45</v>
      </c>
      <c r="F176" s="7">
        <v>6</v>
      </c>
      <c r="G176" s="7">
        <v>15</v>
      </c>
      <c r="H176" s="5" t="s">
        <v>214</v>
      </c>
      <c r="I176" s="9" t="s">
        <v>24</v>
      </c>
      <c r="J176" s="5" t="s">
        <v>947</v>
      </c>
      <c r="K176" s="5" t="s">
        <v>4210</v>
      </c>
      <c r="L176" s="5" t="s">
        <v>4212</v>
      </c>
      <c r="M176" s="5" t="s">
        <v>37</v>
      </c>
      <c r="N176" s="5" t="s">
        <v>44</v>
      </c>
      <c r="O176" s="5"/>
      <c r="P176" s="5" t="b">
        <f t="shared" ca="1" si="18"/>
        <v>0</v>
      </c>
      <c r="Q176" s="5" t="b">
        <f t="shared" ca="1" si="44"/>
        <v>1</v>
      </c>
      <c r="R176" s="5"/>
      <c r="S176" s="5"/>
      <c r="T176" s="5"/>
      <c r="U176" s="5"/>
      <c r="V176" s="5"/>
      <c r="W176" s="5"/>
      <c r="X176" s="5"/>
      <c r="Y176" s="5"/>
      <c r="Z176" s="5"/>
      <c r="AA176" s="5"/>
      <c r="AB176" s="5"/>
      <c r="AC176" s="5"/>
      <c r="AD176" s="5"/>
      <c r="AE176" s="5"/>
      <c r="AF176" s="5"/>
    </row>
    <row r="177" spans="1:32" ht="20.25" customHeight="1">
      <c r="A177" s="5" t="s">
        <v>4224</v>
      </c>
      <c r="B177" s="5" t="s">
        <v>4225</v>
      </c>
      <c r="C177" s="5" t="s">
        <v>41</v>
      </c>
      <c r="D177" s="5" t="s">
        <v>43</v>
      </c>
      <c r="E177" s="5" t="s">
        <v>29</v>
      </c>
      <c r="F177" s="7">
        <v>6</v>
      </c>
      <c r="G177" s="7">
        <v>12</v>
      </c>
      <c r="H177" s="5" t="s">
        <v>538</v>
      </c>
      <c r="I177" s="5" t="s">
        <v>31</v>
      </c>
      <c r="J177" s="5" t="s">
        <v>1662</v>
      </c>
      <c r="K177" s="5" t="s">
        <v>4230</v>
      </c>
      <c r="L177" s="5" t="s">
        <v>4231</v>
      </c>
      <c r="M177" s="5" t="s">
        <v>53</v>
      </c>
      <c r="N177" s="5" t="s">
        <v>55</v>
      </c>
      <c r="O177" s="5"/>
      <c r="P177" s="5" t="b">
        <f t="shared" ca="1" si="18"/>
        <v>0</v>
      </c>
      <c r="Q177" s="5" t="b">
        <f t="shared" ca="1" si="44"/>
        <v>1</v>
      </c>
      <c r="R177" s="5"/>
      <c r="S177" s="5"/>
      <c r="T177" s="5"/>
      <c r="U177" s="5"/>
      <c r="V177" s="5"/>
      <c r="W177" s="5"/>
      <c r="X177" s="5"/>
      <c r="Y177" s="5"/>
      <c r="Z177" s="5"/>
      <c r="AA177" s="5"/>
      <c r="AB177" s="5"/>
      <c r="AC177" s="5"/>
      <c r="AD177" s="5"/>
      <c r="AE177" s="5"/>
      <c r="AF177" s="5"/>
    </row>
    <row r="178" spans="1:32" ht="20.25" customHeight="1">
      <c r="A178" s="5" t="s">
        <v>396</v>
      </c>
      <c r="B178" s="5" t="s">
        <v>4240</v>
      </c>
      <c r="C178" s="5" t="s">
        <v>41</v>
      </c>
      <c r="D178" s="5" t="s">
        <v>169</v>
      </c>
      <c r="E178" s="5" t="s">
        <v>29</v>
      </c>
      <c r="F178" s="7">
        <v>6</v>
      </c>
      <c r="G178" s="7">
        <v>10</v>
      </c>
      <c r="H178" s="5" t="s">
        <v>548</v>
      </c>
      <c r="I178" s="9" t="s">
        <v>24</v>
      </c>
      <c r="J178" s="5" t="s">
        <v>57</v>
      </c>
      <c r="K178" s="5" t="s">
        <v>4246</v>
      </c>
      <c r="L178" s="5" t="s">
        <v>4248</v>
      </c>
      <c r="M178" s="5" t="s">
        <v>100</v>
      </c>
      <c r="N178" s="5" t="s">
        <v>55</v>
      </c>
      <c r="O178" s="5"/>
      <c r="P178" s="5" t="b">
        <f t="shared" ca="1" si="18"/>
        <v>0</v>
      </c>
      <c r="Q178" s="5" t="b">
        <f t="shared" ref="Q178:Q179" ca="1" si="45">IFERROR(__xludf.DUMMYFUNCTION("REGEXMATCH(L178,""(?i)JavaScript"")"),TRUE)</f>
        <v>1</v>
      </c>
      <c r="R178" s="5"/>
      <c r="S178" s="5"/>
      <c r="T178" s="5"/>
      <c r="U178" s="5"/>
      <c r="V178" s="5"/>
      <c r="W178" s="5"/>
      <c r="X178" s="5"/>
      <c r="Y178" s="5"/>
      <c r="Z178" s="5"/>
      <c r="AA178" s="5"/>
      <c r="AB178" s="5"/>
      <c r="AC178" s="5"/>
      <c r="AD178" s="5"/>
      <c r="AE178" s="5"/>
      <c r="AF178" s="5"/>
    </row>
    <row r="179" spans="1:32" ht="20.25" customHeight="1">
      <c r="A179" s="5" t="s">
        <v>784</v>
      </c>
      <c r="B179" s="5" t="s">
        <v>1614</v>
      </c>
      <c r="C179" s="5" t="s">
        <v>20</v>
      </c>
      <c r="D179" s="5" t="s">
        <v>1616</v>
      </c>
      <c r="E179" s="5" t="s">
        <v>29</v>
      </c>
      <c r="F179" s="7">
        <v>6</v>
      </c>
      <c r="G179" s="7">
        <v>10</v>
      </c>
      <c r="H179" s="5" t="s">
        <v>548</v>
      </c>
      <c r="I179" s="5" t="s">
        <v>31</v>
      </c>
      <c r="J179" s="5" t="s">
        <v>1619</v>
      </c>
      <c r="K179" s="5"/>
      <c r="L179" s="5" t="s">
        <v>4270</v>
      </c>
      <c r="M179" s="5" t="s">
        <v>53</v>
      </c>
      <c r="N179" s="5" t="s">
        <v>55</v>
      </c>
      <c r="O179" s="5"/>
      <c r="P179" s="5" t="b">
        <f t="shared" ca="1" si="18"/>
        <v>0</v>
      </c>
      <c r="Q179" s="5" t="b">
        <f t="shared" ca="1" si="45"/>
        <v>1</v>
      </c>
      <c r="R179" s="5"/>
      <c r="S179" s="5"/>
      <c r="T179" s="5"/>
      <c r="U179" s="5"/>
      <c r="V179" s="5"/>
      <c r="W179" s="5"/>
      <c r="X179" s="5"/>
      <c r="Y179" s="5"/>
      <c r="Z179" s="5"/>
      <c r="AA179" s="5"/>
      <c r="AB179" s="5"/>
      <c r="AC179" s="5"/>
      <c r="AD179" s="5"/>
      <c r="AE179" s="5"/>
      <c r="AF179" s="5"/>
    </row>
    <row r="180" spans="1:32" ht="20.25" customHeight="1">
      <c r="A180" s="5" t="s">
        <v>4285</v>
      </c>
      <c r="B180" s="5" t="s">
        <v>4286</v>
      </c>
      <c r="C180" s="5" t="s">
        <v>27</v>
      </c>
      <c r="D180" s="5" t="s">
        <v>80</v>
      </c>
      <c r="E180" s="5" t="s">
        <v>45</v>
      </c>
      <c r="F180" s="11">
        <v>6</v>
      </c>
      <c r="G180" s="11">
        <v>10</v>
      </c>
      <c r="H180" s="5" t="s">
        <v>4287</v>
      </c>
      <c r="I180" s="9" t="s">
        <v>24</v>
      </c>
      <c r="J180" s="5" t="s">
        <v>48</v>
      </c>
      <c r="K180" s="5" t="s">
        <v>4288</v>
      </c>
      <c r="L180" s="5" t="s">
        <v>4289</v>
      </c>
      <c r="M180" s="5" t="s">
        <v>100</v>
      </c>
      <c r="N180" s="5" t="s">
        <v>55</v>
      </c>
      <c r="O180" s="5"/>
      <c r="P180" s="5" t="b">
        <f t="shared" ca="1" si="18"/>
        <v>0</v>
      </c>
      <c r="Q180" s="5" t="b">
        <f t="shared" ref="Q180:Q181" ca="1" si="46">IFERROR(__xludf.DUMMYFUNCTION("REGEXMATCH(L180,""JavaScript"")"),TRUE)</f>
        <v>1</v>
      </c>
      <c r="R180" s="5"/>
      <c r="S180" s="5"/>
      <c r="T180" s="5"/>
      <c r="U180" s="5"/>
      <c r="V180" s="5"/>
      <c r="W180" s="5"/>
      <c r="X180" s="5"/>
      <c r="Y180" s="5"/>
      <c r="Z180" s="5"/>
      <c r="AA180" s="5"/>
      <c r="AB180" s="5"/>
      <c r="AC180" s="5"/>
      <c r="AD180" s="5"/>
      <c r="AE180" s="5"/>
      <c r="AF180" s="5"/>
    </row>
    <row r="181" spans="1:32" ht="20.25" customHeight="1">
      <c r="A181" s="5" t="s">
        <v>396</v>
      </c>
      <c r="B181" s="5" t="s">
        <v>821</v>
      </c>
      <c r="C181" s="5" t="s">
        <v>27</v>
      </c>
      <c r="D181" s="5" t="s">
        <v>80</v>
      </c>
      <c r="E181" s="5" t="s">
        <v>29</v>
      </c>
      <c r="F181" s="7">
        <v>6</v>
      </c>
      <c r="G181" s="7">
        <v>30</v>
      </c>
      <c r="H181" s="5" t="s">
        <v>823</v>
      </c>
      <c r="I181" s="5" t="s">
        <v>125</v>
      </c>
      <c r="J181" s="5" t="s">
        <v>824</v>
      </c>
      <c r="K181" s="5" t="s">
        <v>4302</v>
      </c>
      <c r="L181" s="5" t="s">
        <v>4303</v>
      </c>
      <c r="M181" s="5" t="s">
        <v>53</v>
      </c>
      <c r="N181" s="5" t="s">
        <v>55</v>
      </c>
      <c r="O181" s="5"/>
      <c r="P181" s="5" t="b">
        <f t="shared" ca="1" si="18"/>
        <v>0</v>
      </c>
      <c r="Q181" s="5" t="b">
        <f t="shared" ca="1" si="46"/>
        <v>1</v>
      </c>
      <c r="R181" s="5"/>
      <c r="S181" s="5"/>
      <c r="T181" s="5"/>
      <c r="U181" s="5"/>
      <c r="V181" s="5"/>
      <c r="W181" s="5"/>
      <c r="X181" s="5"/>
      <c r="Y181" s="5"/>
      <c r="Z181" s="5"/>
      <c r="AA181" s="5"/>
      <c r="AB181" s="5"/>
      <c r="AC181" s="5"/>
      <c r="AD181" s="5"/>
      <c r="AE181" s="5"/>
      <c r="AF181" s="5"/>
    </row>
    <row r="182" spans="1:32" ht="20.25" customHeight="1">
      <c r="A182" s="5" t="s">
        <v>4316</v>
      </c>
      <c r="B182" s="5" t="s">
        <v>4317</v>
      </c>
      <c r="C182" s="5" t="s">
        <v>27</v>
      </c>
      <c r="D182" s="5" t="s">
        <v>47</v>
      </c>
      <c r="E182" s="5" t="s">
        <v>45</v>
      </c>
      <c r="F182" s="7">
        <v>6</v>
      </c>
      <c r="G182" s="7">
        <v>12</v>
      </c>
      <c r="H182" s="5" t="s">
        <v>538</v>
      </c>
      <c r="I182" s="5" t="s">
        <v>125</v>
      </c>
      <c r="J182" s="5" t="s">
        <v>306</v>
      </c>
      <c r="K182" s="5" t="s">
        <v>4320</v>
      </c>
      <c r="L182" s="5" t="s">
        <v>4322</v>
      </c>
      <c r="M182" s="5" t="s">
        <v>37</v>
      </c>
      <c r="N182" s="5" t="s">
        <v>55</v>
      </c>
      <c r="O182" s="5"/>
      <c r="P182" s="5" t="b">
        <f t="shared" ca="1" si="18"/>
        <v>0</v>
      </c>
      <c r="Q182" s="5" t="b">
        <f t="shared" ref="Q182:Q183" ca="1" si="47">IFERROR(__xludf.DUMMYFUNCTION("REGEXMATCH(L182,""(?i)JavaScript"")"),TRUE)</f>
        <v>1</v>
      </c>
      <c r="R182" s="5"/>
      <c r="S182" s="5"/>
      <c r="T182" s="5"/>
      <c r="U182" s="5"/>
      <c r="V182" s="5"/>
      <c r="W182" s="5"/>
      <c r="X182" s="5"/>
      <c r="Y182" s="5"/>
      <c r="Z182" s="5"/>
      <c r="AA182" s="5"/>
      <c r="AB182" s="5"/>
      <c r="AC182" s="5"/>
      <c r="AD182" s="5"/>
      <c r="AE182" s="5"/>
      <c r="AF182" s="5"/>
    </row>
    <row r="183" spans="1:32" ht="20.25" customHeight="1">
      <c r="A183" s="5" t="s">
        <v>4341</v>
      </c>
      <c r="B183" s="5" t="s">
        <v>4343</v>
      </c>
      <c r="C183" s="5" t="s">
        <v>27</v>
      </c>
      <c r="D183" s="5" t="s">
        <v>199</v>
      </c>
      <c r="E183" s="5" t="s">
        <v>29</v>
      </c>
      <c r="F183" s="7">
        <v>6</v>
      </c>
      <c r="G183" s="7">
        <v>12</v>
      </c>
      <c r="H183" s="5" t="s">
        <v>538</v>
      </c>
      <c r="I183" s="9" t="s">
        <v>24</v>
      </c>
      <c r="J183" s="5" t="s">
        <v>57</v>
      </c>
      <c r="K183" s="5" t="s">
        <v>4347</v>
      </c>
      <c r="L183" s="5" t="s">
        <v>4349</v>
      </c>
      <c r="M183" s="5" t="s">
        <v>37</v>
      </c>
      <c r="N183" s="5" t="s">
        <v>55</v>
      </c>
      <c r="O183" s="5"/>
      <c r="P183" s="5" t="b">
        <f t="shared" ca="1" si="18"/>
        <v>0</v>
      </c>
      <c r="Q183" s="5" t="b">
        <f t="shared" ca="1" si="47"/>
        <v>1</v>
      </c>
      <c r="R183" s="5"/>
      <c r="S183" s="5"/>
      <c r="T183" s="5"/>
      <c r="U183" s="5"/>
      <c r="V183" s="5"/>
      <c r="W183" s="5"/>
      <c r="X183" s="5"/>
      <c r="Y183" s="5"/>
      <c r="Z183" s="5"/>
      <c r="AA183" s="5"/>
      <c r="AB183" s="5"/>
      <c r="AC183" s="5"/>
      <c r="AD183" s="5"/>
      <c r="AE183" s="5"/>
      <c r="AF183" s="5"/>
    </row>
    <row r="184" spans="1:32" ht="20.25" customHeight="1">
      <c r="A184" s="5" t="s">
        <v>1457</v>
      </c>
      <c r="B184" s="5" t="s">
        <v>4364</v>
      </c>
      <c r="C184" s="5" t="s">
        <v>41</v>
      </c>
      <c r="D184" s="5" t="s">
        <v>375</v>
      </c>
      <c r="E184" s="5" t="s">
        <v>45</v>
      </c>
      <c r="F184" s="7">
        <v>6</v>
      </c>
      <c r="G184" s="7">
        <v>10</v>
      </c>
      <c r="H184" s="5" t="s">
        <v>548</v>
      </c>
      <c r="I184" s="5" t="s">
        <v>31</v>
      </c>
      <c r="J184" s="5" t="s">
        <v>479</v>
      </c>
      <c r="K184" s="5" t="s">
        <v>4368</v>
      </c>
      <c r="L184" s="5" t="s">
        <v>4371</v>
      </c>
      <c r="M184" s="5" t="s">
        <v>37</v>
      </c>
      <c r="N184" s="5" t="s">
        <v>55</v>
      </c>
      <c r="O184" s="5"/>
      <c r="P184" s="5" t="b">
        <f t="shared" ca="1" si="18"/>
        <v>0</v>
      </c>
      <c r="Q184" s="5" t="b">
        <f t="shared" ref="Q184:Q188" ca="1" si="48">IFERROR(__xludf.DUMMYFUNCTION("REGEXMATCH(L184,""JavaScript"")"),TRUE)</f>
        <v>1</v>
      </c>
      <c r="R184" s="5"/>
      <c r="S184" s="5"/>
      <c r="T184" s="5"/>
      <c r="U184" s="5"/>
      <c r="V184" s="5"/>
      <c r="W184" s="5"/>
      <c r="X184" s="5"/>
      <c r="Y184" s="5"/>
      <c r="Z184" s="5"/>
      <c r="AA184" s="5"/>
      <c r="AB184" s="5"/>
      <c r="AC184" s="5"/>
      <c r="AD184" s="5"/>
      <c r="AE184" s="5"/>
      <c r="AF184" s="5"/>
    </row>
    <row r="185" spans="1:32" ht="20.25" customHeight="1">
      <c r="A185" s="5" t="s">
        <v>765</v>
      </c>
      <c r="B185" s="5" t="s">
        <v>4380</v>
      </c>
      <c r="C185" s="5" t="s">
        <v>41</v>
      </c>
      <c r="D185" s="5" t="s">
        <v>94</v>
      </c>
      <c r="E185" s="5" t="s">
        <v>45</v>
      </c>
      <c r="F185" s="7">
        <v>6</v>
      </c>
      <c r="G185" s="7">
        <v>12</v>
      </c>
      <c r="H185" s="5" t="s">
        <v>538</v>
      </c>
      <c r="I185" s="5" t="s">
        <v>125</v>
      </c>
      <c r="J185" s="5" t="s">
        <v>4383</v>
      </c>
      <c r="K185" s="5" t="s">
        <v>4384</v>
      </c>
      <c r="L185" s="5" t="s">
        <v>4386</v>
      </c>
      <c r="M185" s="5" t="s">
        <v>53</v>
      </c>
      <c r="N185" s="5" t="s">
        <v>55</v>
      </c>
      <c r="O185" s="5"/>
      <c r="P185" s="5" t="b">
        <f t="shared" ca="1" si="18"/>
        <v>0</v>
      </c>
      <c r="Q185" s="5" t="b">
        <f t="shared" ca="1" si="48"/>
        <v>1</v>
      </c>
      <c r="R185" s="5"/>
      <c r="S185" s="5"/>
      <c r="T185" s="5"/>
      <c r="U185" s="5"/>
      <c r="V185" s="5"/>
      <c r="W185" s="5"/>
      <c r="X185" s="5"/>
      <c r="Y185" s="5"/>
      <c r="Z185" s="5"/>
      <c r="AA185" s="5"/>
      <c r="AB185" s="5"/>
      <c r="AC185" s="5"/>
      <c r="AD185" s="5"/>
      <c r="AE185" s="5"/>
      <c r="AF185" s="5"/>
    </row>
    <row r="186" spans="1:32" ht="20.25" customHeight="1">
      <c r="A186" s="5" t="s">
        <v>1457</v>
      </c>
      <c r="B186" s="5" t="s">
        <v>4400</v>
      </c>
      <c r="C186" s="5" t="s">
        <v>41</v>
      </c>
      <c r="D186" s="5" t="s">
        <v>43</v>
      </c>
      <c r="E186" s="5" t="s">
        <v>29</v>
      </c>
      <c r="F186" s="7">
        <v>6</v>
      </c>
      <c r="G186" s="7">
        <v>10</v>
      </c>
      <c r="H186" s="5" t="s">
        <v>548</v>
      </c>
      <c r="I186" s="5" t="s">
        <v>31</v>
      </c>
      <c r="J186" s="5" t="s">
        <v>110</v>
      </c>
      <c r="K186" s="5" t="s">
        <v>4405</v>
      </c>
      <c r="L186" s="5" t="s">
        <v>4406</v>
      </c>
      <c r="M186" s="5" t="s">
        <v>100</v>
      </c>
      <c r="N186" s="5" t="s">
        <v>55</v>
      </c>
      <c r="O186" s="5"/>
      <c r="P186" s="5" t="b">
        <f t="shared" ca="1" si="18"/>
        <v>0</v>
      </c>
      <c r="Q186" s="5" t="b">
        <f t="shared" ca="1" si="48"/>
        <v>1</v>
      </c>
      <c r="R186" s="5"/>
      <c r="S186" s="5"/>
      <c r="T186" s="5"/>
      <c r="U186" s="5"/>
      <c r="V186" s="5"/>
      <c r="W186" s="5"/>
      <c r="X186" s="5"/>
      <c r="Y186" s="5"/>
      <c r="Z186" s="5"/>
      <c r="AA186" s="5"/>
      <c r="AB186" s="5"/>
      <c r="AC186" s="5"/>
      <c r="AD186" s="5"/>
      <c r="AE186" s="5"/>
      <c r="AF186" s="5"/>
    </row>
    <row r="187" spans="1:32" ht="20.25" customHeight="1">
      <c r="A187" s="5" t="s">
        <v>765</v>
      </c>
      <c r="B187" s="5" t="s">
        <v>4421</v>
      </c>
      <c r="C187" s="5" t="s">
        <v>41</v>
      </c>
      <c r="D187" s="5" t="s">
        <v>448</v>
      </c>
      <c r="E187" s="5" t="s">
        <v>29</v>
      </c>
      <c r="F187" s="7">
        <v>6</v>
      </c>
      <c r="G187" s="7">
        <v>12</v>
      </c>
      <c r="H187" s="5" t="s">
        <v>538</v>
      </c>
      <c r="I187" s="5" t="s">
        <v>108</v>
      </c>
      <c r="J187" s="5" t="s">
        <v>4427</v>
      </c>
      <c r="K187" s="5" t="s">
        <v>4429</v>
      </c>
      <c r="L187" s="5" t="s">
        <v>4430</v>
      </c>
      <c r="M187" s="5" t="s">
        <v>53</v>
      </c>
      <c r="N187" s="5" t="s">
        <v>55</v>
      </c>
      <c r="O187" s="5"/>
      <c r="P187" s="5" t="b">
        <f t="shared" ca="1" si="18"/>
        <v>0</v>
      </c>
      <c r="Q187" s="5" t="b">
        <f t="shared" ca="1" si="48"/>
        <v>1</v>
      </c>
      <c r="R187" s="5"/>
      <c r="S187" s="5"/>
      <c r="T187" s="5"/>
      <c r="U187" s="5"/>
      <c r="V187" s="5"/>
      <c r="W187" s="5"/>
      <c r="X187" s="5"/>
      <c r="Y187" s="5"/>
      <c r="Z187" s="5"/>
      <c r="AA187" s="5"/>
      <c r="AB187" s="5"/>
      <c r="AC187" s="5"/>
      <c r="AD187" s="5"/>
      <c r="AE187" s="5"/>
      <c r="AF187" s="5"/>
    </row>
    <row r="188" spans="1:32" ht="20.25" customHeight="1">
      <c r="A188" s="5" t="s">
        <v>396</v>
      </c>
      <c r="B188" s="5" t="s">
        <v>4445</v>
      </c>
      <c r="C188" s="5" t="s">
        <v>170</v>
      </c>
      <c r="D188" s="5" t="s">
        <v>378</v>
      </c>
      <c r="E188" s="5" t="s">
        <v>29</v>
      </c>
      <c r="F188" s="7">
        <v>6</v>
      </c>
      <c r="G188" s="7">
        <v>15</v>
      </c>
      <c r="H188" s="5" t="s">
        <v>214</v>
      </c>
      <c r="I188" s="5" t="s">
        <v>108</v>
      </c>
      <c r="J188" s="5" t="s">
        <v>48</v>
      </c>
      <c r="K188" s="5" t="s">
        <v>871</v>
      </c>
      <c r="L188" s="5" t="s">
        <v>4451</v>
      </c>
      <c r="M188" s="5" t="s">
        <v>53</v>
      </c>
      <c r="N188" s="5" t="s">
        <v>405</v>
      </c>
      <c r="O188" s="5"/>
      <c r="P188" s="5" t="b">
        <f t="shared" ca="1" si="18"/>
        <v>0</v>
      </c>
      <c r="Q188" s="5" t="b">
        <f t="shared" ca="1" si="48"/>
        <v>1</v>
      </c>
      <c r="R188" s="5"/>
      <c r="S188" s="5"/>
      <c r="T188" s="5"/>
      <c r="U188" s="5"/>
      <c r="V188" s="5"/>
      <c r="W188" s="5"/>
      <c r="X188" s="5"/>
      <c r="Y188" s="5"/>
      <c r="Z188" s="5"/>
      <c r="AA188" s="5"/>
      <c r="AB188" s="5"/>
      <c r="AC188" s="5"/>
      <c r="AD188" s="5"/>
      <c r="AE188" s="5"/>
      <c r="AF188" s="5"/>
    </row>
    <row r="189" spans="1:32" ht="20.25" customHeight="1">
      <c r="A189" s="5" t="s">
        <v>4467</v>
      </c>
      <c r="B189" s="5" t="s">
        <v>4468</v>
      </c>
      <c r="C189" s="5" t="s">
        <v>27</v>
      </c>
      <c r="D189" s="5" t="s">
        <v>47</v>
      </c>
      <c r="E189" s="5" t="s">
        <v>95</v>
      </c>
      <c r="F189" s="7">
        <v>6</v>
      </c>
      <c r="G189" s="7">
        <v>12</v>
      </c>
      <c r="H189" s="5" t="s">
        <v>538</v>
      </c>
      <c r="I189" s="5" t="s">
        <v>31</v>
      </c>
      <c r="J189" s="5" t="s">
        <v>2426</v>
      </c>
      <c r="K189" s="5" t="s">
        <v>599</v>
      </c>
      <c r="L189" s="5" t="s">
        <v>4474</v>
      </c>
      <c r="M189" s="5" t="s">
        <v>100</v>
      </c>
      <c r="N189" s="5" t="s">
        <v>55</v>
      </c>
      <c r="O189" s="5"/>
      <c r="P189" s="5" t="b">
        <f t="shared" ca="1" si="18"/>
        <v>0</v>
      </c>
      <c r="Q189" s="5" t="b">
        <f t="shared" ref="Q189:Q191" ca="1" si="49">IFERROR(__xludf.DUMMYFUNCTION("REGEXMATCH(L189,""(?i)JavaScript"")"),TRUE)</f>
        <v>1</v>
      </c>
      <c r="R189" s="5"/>
      <c r="S189" s="5"/>
      <c r="T189" s="5"/>
      <c r="U189" s="5"/>
      <c r="V189" s="5"/>
      <c r="W189" s="5"/>
      <c r="X189" s="5"/>
      <c r="Y189" s="5"/>
      <c r="Z189" s="5"/>
      <c r="AA189" s="5"/>
      <c r="AB189" s="5"/>
      <c r="AC189" s="5"/>
      <c r="AD189" s="5"/>
      <c r="AE189" s="5"/>
      <c r="AF189" s="5"/>
    </row>
    <row r="190" spans="1:32" ht="20.25" customHeight="1">
      <c r="A190" s="5" t="s">
        <v>4488</v>
      </c>
      <c r="B190" s="5" t="s">
        <v>4490</v>
      </c>
      <c r="C190" s="5" t="s">
        <v>27</v>
      </c>
      <c r="D190" s="5" t="s">
        <v>75</v>
      </c>
      <c r="E190" s="5" t="s">
        <v>29</v>
      </c>
      <c r="F190" s="7">
        <v>6</v>
      </c>
      <c r="G190" s="7">
        <v>10</v>
      </c>
      <c r="H190" s="5" t="s">
        <v>548</v>
      </c>
      <c r="I190" s="9" t="s">
        <v>24</v>
      </c>
      <c r="J190" s="5" t="s">
        <v>4495</v>
      </c>
      <c r="K190" s="5" t="s">
        <v>4496</v>
      </c>
      <c r="L190" s="5" t="s">
        <v>4497</v>
      </c>
      <c r="M190" s="5" t="s">
        <v>100</v>
      </c>
      <c r="N190" s="5" t="s">
        <v>55</v>
      </c>
      <c r="O190" s="5"/>
      <c r="P190" s="5" t="b">
        <f t="shared" ca="1" si="18"/>
        <v>0</v>
      </c>
      <c r="Q190" s="5" t="b">
        <f t="shared" ca="1" si="49"/>
        <v>1</v>
      </c>
      <c r="R190" s="5"/>
      <c r="S190" s="5"/>
      <c r="T190" s="5"/>
      <c r="U190" s="5"/>
      <c r="V190" s="5"/>
      <c r="W190" s="5"/>
      <c r="X190" s="5"/>
      <c r="Y190" s="5"/>
      <c r="Z190" s="5"/>
      <c r="AA190" s="5"/>
      <c r="AB190" s="5"/>
      <c r="AC190" s="5"/>
      <c r="AD190" s="5"/>
      <c r="AE190" s="5"/>
      <c r="AF190" s="5"/>
    </row>
    <row r="191" spans="1:32" ht="20.25" customHeight="1">
      <c r="A191" s="5" t="s">
        <v>4514</v>
      </c>
      <c r="B191" s="5" t="s">
        <v>4515</v>
      </c>
      <c r="C191" s="5" t="s">
        <v>27</v>
      </c>
      <c r="D191" s="5" t="s">
        <v>80</v>
      </c>
      <c r="E191" s="5" t="s">
        <v>29</v>
      </c>
      <c r="F191" s="7">
        <v>6</v>
      </c>
      <c r="G191" s="7">
        <v>8</v>
      </c>
      <c r="H191" s="5" t="s">
        <v>672</v>
      </c>
      <c r="I191" s="5" t="s">
        <v>125</v>
      </c>
      <c r="J191" s="5" t="s">
        <v>76</v>
      </c>
      <c r="K191" s="5" t="s">
        <v>4519</v>
      </c>
      <c r="L191" s="5" t="s">
        <v>4520</v>
      </c>
      <c r="M191" s="5" t="s">
        <v>53</v>
      </c>
      <c r="N191" s="5" t="s">
        <v>55</v>
      </c>
      <c r="O191" s="5" t="b">
        <f ca="1">IFERROR(__xludf.DUMMYFUNCTION("REGEXMATCH(A191,""前端"")"),TRUE)</f>
        <v>1</v>
      </c>
      <c r="P191" s="5" t="b">
        <f t="shared" ca="1" si="18"/>
        <v>0</v>
      </c>
      <c r="Q191" s="5" t="b">
        <f t="shared" ca="1" si="49"/>
        <v>1</v>
      </c>
      <c r="R191" s="5"/>
      <c r="S191" s="5"/>
      <c r="T191" s="5"/>
      <c r="U191" s="5"/>
      <c r="V191" s="5"/>
      <c r="W191" s="5"/>
      <c r="X191" s="5"/>
      <c r="Y191" s="5"/>
      <c r="Z191" s="5"/>
      <c r="AA191" s="5"/>
      <c r="AB191" s="5"/>
      <c r="AC191" s="5"/>
      <c r="AD191" s="5"/>
      <c r="AE191" s="5"/>
      <c r="AF191" s="5"/>
    </row>
    <row r="192" spans="1:32" ht="20.25" customHeight="1">
      <c r="A192" s="5" t="s">
        <v>3317</v>
      </c>
      <c r="B192" s="5" t="s">
        <v>4542</v>
      </c>
      <c r="C192" s="5" t="s">
        <v>41</v>
      </c>
      <c r="D192" s="5" t="s">
        <v>114</v>
      </c>
      <c r="E192" s="5" t="s">
        <v>29</v>
      </c>
      <c r="F192" s="7">
        <v>6</v>
      </c>
      <c r="G192" s="7">
        <v>8</v>
      </c>
      <c r="H192" s="5" t="s">
        <v>672</v>
      </c>
      <c r="I192" s="5" t="s">
        <v>108</v>
      </c>
      <c r="J192" s="5" t="s">
        <v>4546</v>
      </c>
      <c r="K192" s="5" t="s">
        <v>4547</v>
      </c>
      <c r="L192" s="5" t="s">
        <v>4548</v>
      </c>
      <c r="M192" s="5" t="s">
        <v>53</v>
      </c>
      <c r="N192" s="5" t="s">
        <v>55</v>
      </c>
      <c r="O192" s="5"/>
      <c r="P192" s="5" t="b">
        <f t="shared" ca="1" si="18"/>
        <v>0</v>
      </c>
      <c r="Q192" s="5" t="b">
        <f t="shared" ref="Q192:Q193" ca="1" si="50">IFERROR(__xludf.DUMMYFUNCTION("REGEXMATCH(L192,""JavaScript"")"),TRUE)</f>
        <v>1</v>
      </c>
      <c r="R192" s="5"/>
      <c r="S192" s="5"/>
      <c r="T192" s="5"/>
      <c r="U192" s="5"/>
      <c r="V192" s="5"/>
      <c r="W192" s="5"/>
      <c r="X192" s="5"/>
      <c r="Y192" s="5"/>
      <c r="Z192" s="5"/>
      <c r="AA192" s="5"/>
      <c r="AB192" s="5"/>
      <c r="AC192" s="5"/>
      <c r="AD192" s="5"/>
      <c r="AE192" s="5"/>
      <c r="AF192" s="5"/>
    </row>
    <row r="193" spans="1:32" ht="20.25" customHeight="1">
      <c r="A193" s="5" t="s">
        <v>4560</v>
      </c>
      <c r="B193" s="5" t="s">
        <v>4563</v>
      </c>
      <c r="C193" s="5" t="s">
        <v>41</v>
      </c>
      <c r="D193" s="5" t="s">
        <v>43</v>
      </c>
      <c r="E193" s="5" t="s">
        <v>29</v>
      </c>
      <c r="F193" s="7">
        <v>6</v>
      </c>
      <c r="G193" s="7">
        <v>8</v>
      </c>
      <c r="H193" s="5" t="s">
        <v>672</v>
      </c>
      <c r="I193" s="5" t="s">
        <v>125</v>
      </c>
      <c r="J193" s="5" t="s">
        <v>87</v>
      </c>
      <c r="K193" s="5" t="s">
        <v>4565</v>
      </c>
      <c r="L193" s="5" t="s">
        <v>4567</v>
      </c>
      <c r="M193" s="5" t="s">
        <v>53</v>
      </c>
      <c r="N193" s="5" t="s">
        <v>55</v>
      </c>
      <c r="O193" s="5"/>
      <c r="P193" s="5" t="b">
        <f t="shared" ca="1" si="18"/>
        <v>0</v>
      </c>
      <c r="Q193" s="5" t="b">
        <f t="shared" ca="1" si="50"/>
        <v>1</v>
      </c>
      <c r="R193" s="5"/>
      <c r="S193" s="5"/>
      <c r="T193" s="5"/>
      <c r="U193" s="5"/>
      <c r="V193" s="5"/>
      <c r="W193" s="5"/>
      <c r="X193" s="5"/>
      <c r="Y193" s="5"/>
      <c r="Z193" s="5"/>
      <c r="AA193" s="5"/>
      <c r="AB193" s="5"/>
      <c r="AC193" s="5"/>
      <c r="AD193" s="5"/>
      <c r="AE193" s="5"/>
      <c r="AF193" s="5"/>
    </row>
    <row r="194" spans="1:32" ht="20.25" customHeight="1">
      <c r="A194" s="5" t="s">
        <v>396</v>
      </c>
      <c r="B194" s="5" t="s">
        <v>4571</v>
      </c>
      <c r="C194" s="5" t="s">
        <v>20</v>
      </c>
      <c r="D194" s="5" t="s">
        <v>2874</v>
      </c>
      <c r="E194" s="5" t="s">
        <v>29</v>
      </c>
      <c r="F194" s="7">
        <v>6</v>
      </c>
      <c r="G194" s="7">
        <v>8</v>
      </c>
      <c r="H194" s="5" t="s">
        <v>672</v>
      </c>
      <c r="I194" s="5" t="s">
        <v>108</v>
      </c>
      <c r="J194" s="5" t="s">
        <v>57</v>
      </c>
      <c r="K194" s="5" t="s">
        <v>4574</v>
      </c>
      <c r="L194" s="5" t="s">
        <v>4575</v>
      </c>
      <c r="M194" s="5" t="s">
        <v>53</v>
      </c>
      <c r="N194" s="5" t="s">
        <v>55</v>
      </c>
      <c r="O194" s="5"/>
      <c r="P194" s="5" t="b">
        <f t="shared" ca="1" si="18"/>
        <v>0</v>
      </c>
      <c r="Q194" s="5" t="b">
        <f ca="1">IFERROR(__xludf.DUMMYFUNCTION("REGEXMATCH(L194,""(?i)JavaScript"")"),TRUE)</f>
        <v>1</v>
      </c>
      <c r="R194" s="5"/>
      <c r="S194" s="5"/>
      <c r="T194" s="5"/>
      <c r="U194" s="5"/>
      <c r="V194" s="5"/>
      <c r="W194" s="5"/>
      <c r="X194" s="5"/>
      <c r="Y194" s="5"/>
      <c r="Z194" s="5"/>
      <c r="AA194" s="5"/>
      <c r="AB194" s="5"/>
      <c r="AC194" s="5"/>
      <c r="AD194" s="5"/>
      <c r="AE194" s="5"/>
      <c r="AF194" s="5"/>
    </row>
    <row r="195" spans="1:32" ht="20.25" customHeight="1">
      <c r="A195" s="5" t="s">
        <v>713</v>
      </c>
      <c r="B195" s="5" t="s">
        <v>4588</v>
      </c>
      <c r="C195" s="5" t="s">
        <v>27</v>
      </c>
      <c r="D195" s="5" t="s">
        <v>212</v>
      </c>
      <c r="E195" s="5" t="s">
        <v>45</v>
      </c>
      <c r="F195" s="7">
        <v>6</v>
      </c>
      <c r="G195" s="7">
        <v>9</v>
      </c>
      <c r="H195" s="5" t="s">
        <v>3743</v>
      </c>
      <c r="I195" s="5" t="s">
        <v>125</v>
      </c>
      <c r="J195" s="5" t="s">
        <v>110</v>
      </c>
      <c r="K195" s="5" t="s">
        <v>4591</v>
      </c>
      <c r="L195" s="5" t="s">
        <v>4592</v>
      </c>
      <c r="M195" s="5" t="s">
        <v>100</v>
      </c>
      <c r="N195" s="5" t="s">
        <v>55</v>
      </c>
      <c r="O195" s="5"/>
      <c r="P195" s="5" t="b">
        <f t="shared" ca="1" si="18"/>
        <v>0</v>
      </c>
      <c r="Q195" s="5" t="b">
        <f t="shared" ref="Q195:Q196" ca="1" si="51">IFERROR(__xludf.DUMMYFUNCTION("REGEXMATCH(L195,""JavaScript"")"),TRUE)</f>
        <v>1</v>
      </c>
      <c r="R195" s="5"/>
      <c r="S195" s="5"/>
      <c r="T195" s="5"/>
      <c r="U195" s="5"/>
      <c r="V195" s="5"/>
      <c r="W195" s="5"/>
      <c r="X195" s="5"/>
      <c r="Y195" s="5"/>
      <c r="Z195" s="5"/>
      <c r="AA195" s="5"/>
      <c r="AB195" s="5"/>
      <c r="AC195" s="5"/>
      <c r="AD195" s="5"/>
      <c r="AE195" s="5"/>
      <c r="AF195" s="5"/>
    </row>
    <row r="196" spans="1:32" ht="20.25" customHeight="1">
      <c r="A196" s="5" t="s">
        <v>2440</v>
      </c>
      <c r="B196" s="5" t="s">
        <v>4601</v>
      </c>
      <c r="C196" s="5" t="s">
        <v>170</v>
      </c>
      <c r="D196" s="5" t="s">
        <v>171</v>
      </c>
      <c r="E196" s="5" t="s">
        <v>45</v>
      </c>
      <c r="F196" s="7">
        <v>6</v>
      </c>
      <c r="G196" s="7">
        <v>8</v>
      </c>
      <c r="H196" s="5" t="s">
        <v>672</v>
      </c>
      <c r="I196" s="5" t="s">
        <v>108</v>
      </c>
      <c r="J196" s="5" t="s">
        <v>4603</v>
      </c>
      <c r="K196" s="5" t="s">
        <v>4604</v>
      </c>
      <c r="L196" s="5" t="s">
        <v>4607</v>
      </c>
      <c r="M196" s="5" t="s">
        <v>53</v>
      </c>
      <c r="N196" s="5" t="s">
        <v>405</v>
      </c>
      <c r="O196" s="5"/>
      <c r="P196" s="5" t="b">
        <f t="shared" ca="1" si="18"/>
        <v>0</v>
      </c>
      <c r="Q196" s="5" t="b">
        <f t="shared" ca="1" si="51"/>
        <v>1</v>
      </c>
      <c r="R196" s="5"/>
      <c r="S196" s="5"/>
      <c r="T196" s="5"/>
      <c r="U196" s="5"/>
      <c r="V196" s="5"/>
      <c r="W196" s="5"/>
      <c r="X196" s="5"/>
      <c r="Y196" s="5"/>
      <c r="Z196" s="5"/>
      <c r="AA196" s="5"/>
      <c r="AB196" s="5"/>
      <c r="AC196" s="5"/>
      <c r="AD196" s="5"/>
      <c r="AE196" s="5"/>
      <c r="AF196" s="5"/>
    </row>
    <row r="197" spans="1:32" ht="20.25" customHeight="1">
      <c r="A197" s="5" t="s">
        <v>1457</v>
      </c>
      <c r="B197" s="5" t="s">
        <v>4619</v>
      </c>
      <c r="C197" s="5" t="s">
        <v>41</v>
      </c>
      <c r="D197" s="5" t="s">
        <v>169</v>
      </c>
      <c r="E197" s="5" t="s">
        <v>45</v>
      </c>
      <c r="F197" s="7">
        <v>6</v>
      </c>
      <c r="G197" s="7">
        <v>8</v>
      </c>
      <c r="H197" s="5" t="s">
        <v>672</v>
      </c>
      <c r="I197" s="9" t="s">
        <v>24</v>
      </c>
      <c r="J197" s="5" t="s">
        <v>4623</v>
      </c>
      <c r="K197" s="5"/>
      <c r="L197" s="5" t="s">
        <v>4624</v>
      </c>
      <c r="M197" s="5" t="s">
        <v>53</v>
      </c>
      <c r="N197" s="5" t="s">
        <v>1179</v>
      </c>
      <c r="O197" s="5"/>
      <c r="P197" s="5" t="b">
        <f t="shared" ca="1" si="18"/>
        <v>0</v>
      </c>
      <c r="Q197" s="5" t="b">
        <f ca="1">IFERROR(__xludf.DUMMYFUNCTION("REGEXMATCH(L197,""(?i)JavaScript"")"),TRUE)</f>
        <v>1</v>
      </c>
      <c r="R197" s="5"/>
      <c r="S197" s="5"/>
      <c r="T197" s="5"/>
      <c r="U197" s="5"/>
      <c r="V197" s="5"/>
      <c r="W197" s="5"/>
      <c r="X197" s="5"/>
      <c r="Y197" s="5"/>
      <c r="Z197" s="5"/>
      <c r="AA197" s="5"/>
      <c r="AB197" s="5"/>
      <c r="AC197" s="5"/>
      <c r="AD197" s="5"/>
      <c r="AE197" s="5"/>
      <c r="AF197" s="5"/>
    </row>
    <row r="198" spans="1:32" ht="20.25" customHeight="1">
      <c r="A198" s="5" t="s">
        <v>4633</v>
      </c>
      <c r="B198" s="5" t="s">
        <v>4635</v>
      </c>
      <c r="C198" s="5" t="s">
        <v>170</v>
      </c>
      <c r="D198" s="5" t="s">
        <v>47</v>
      </c>
      <c r="E198" s="5" t="s">
        <v>29</v>
      </c>
      <c r="F198" s="7">
        <v>6</v>
      </c>
      <c r="G198" s="7">
        <v>9</v>
      </c>
      <c r="H198" s="5" t="s">
        <v>3743</v>
      </c>
      <c r="I198" s="5" t="s">
        <v>125</v>
      </c>
      <c r="J198" s="5" t="s">
        <v>2337</v>
      </c>
      <c r="K198" s="5" t="s">
        <v>4639</v>
      </c>
      <c r="L198" s="5" t="s">
        <v>4641</v>
      </c>
      <c r="M198" s="5" t="s">
        <v>53</v>
      </c>
      <c r="N198" s="5" t="s">
        <v>55</v>
      </c>
      <c r="O198" s="5"/>
      <c r="P198" s="5" t="b">
        <f t="shared" ca="1" si="18"/>
        <v>0</v>
      </c>
      <c r="Q198" s="5" t="b">
        <f ca="1">IFERROR(__xludf.DUMMYFUNCTION("REGEXMATCH(L198,""JavaScript"")"),TRUE)</f>
        <v>1</v>
      </c>
      <c r="R198" s="5"/>
      <c r="S198" s="5"/>
      <c r="T198" s="5"/>
      <c r="U198" s="5"/>
      <c r="V198" s="5"/>
      <c r="W198" s="5"/>
      <c r="X198" s="5"/>
      <c r="Y198" s="5"/>
      <c r="Z198" s="5"/>
      <c r="AA198" s="5"/>
      <c r="AB198" s="5"/>
      <c r="AC198" s="5"/>
      <c r="AD198" s="5"/>
      <c r="AE198" s="5"/>
      <c r="AF198" s="5"/>
    </row>
    <row r="199" spans="1:32" ht="20.25" customHeight="1">
      <c r="A199" s="5" t="s">
        <v>4648</v>
      </c>
      <c r="B199" s="5" t="s">
        <v>3234</v>
      </c>
      <c r="C199" s="5" t="s">
        <v>27</v>
      </c>
      <c r="D199" s="5" t="s">
        <v>850</v>
      </c>
      <c r="E199" s="5" t="s">
        <v>29</v>
      </c>
      <c r="F199" s="7">
        <v>6</v>
      </c>
      <c r="G199" s="7">
        <v>8</v>
      </c>
      <c r="H199" s="5" t="s">
        <v>672</v>
      </c>
      <c r="I199" s="5" t="s">
        <v>31</v>
      </c>
      <c r="J199" s="5" t="s">
        <v>48</v>
      </c>
      <c r="K199" s="5" t="s">
        <v>4652</v>
      </c>
      <c r="L199" s="5" t="s">
        <v>4653</v>
      </c>
      <c r="M199" s="5" t="s">
        <v>100</v>
      </c>
      <c r="N199" s="5" t="s">
        <v>55</v>
      </c>
      <c r="O199" s="5"/>
      <c r="P199" s="5" t="b">
        <f ca="1">IFERROR(__xludf.DUMMYFUNCTION("REGEXMATCH(A199,""(?i)JavaScript"")"),FALSE)</f>
        <v>0</v>
      </c>
      <c r="Q199" s="5" t="b">
        <f t="shared" ref="Q199:Q201" ca="1" si="52">IFERROR(__xludf.DUMMYFUNCTION("REGEXMATCH(L199,""(?i)JavaScript"")"),FALSE)</f>
        <v>0</v>
      </c>
      <c r="R199" s="5"/>
      <c r="S199" s="5"/>
      <c r="T199" s="5"/>
      <c r="U199" s="5"/>
      <c r="V199" s="5"/>
      <c r="W199" s="5"/>
      <c r="X199" s="5"/>
      <c r="Y199" s="5"/>
      <c r="Z199" s="5"/>
      <c r="AA199" s="5"/>
      <c r="AB199" s="5"/>
      <c r="AC199" s="5"/>
      <c r="AD199" s="5"/>
      <c r="AE199" s="5"/>
      <c r="AF199" s="5"/>
    </row>
    <row r="200" spans="1:32" ht="20.25" customHeight="1">
      <c r="A200" s="5" t="s">
        <v>4670</v>
      </c>
      <c r="B200" s="5" t="s">
        <v>4672</v>
      </c>
      <c r="C200" s="5" t="s">
        <v>27</v>
      </c>
      <c r="D200" s="5" t="s">
        <v>105</v>
      </c>
      <c r="E200" s="5" t="s">
        <v>45</v>
      </c>
      <c r="F200" s="7">
        <v>6</v>
      </c>
      <c r="G200" s="7">
        <v>8</v>
      </c>
      <c r="H200" s="5" t="s">
        <v>672</v>
      </c>
      <c r="I200" s="5" t="s">
        <v>31</v>
      </c>
      <c r="J200" s="5" t="s">
        <v>2261</v>
      </c>
      <c r="K200" s="5" t="s">
        <v>4676</v>
      </c>
      <c r="L200" s="5" t="s">
        <v>4677</v>
      </c>
      <c r="M200" s="5" t="s">
        <v>100</v>
      </c>
      <c r="N200" s="5" t="s">
        <v>55</v>
      </c>
      <c r="O200" s="5"/>
      <c r="P200" s="5" t="b">
        <f t="shared" ref="P200:P265" ca="1" si="53">IFERROR(__xludf.DUMMYFUNCTION("REGEXMATCH(A200,""JavaScript"")"),FALSE)</f>
        <v>0</v>
      </c>
      <c r="Q200" s="5" t="b">
        <f t="shared" ca="1" si="52"/>
        <v>0</v>
      </c>
      <c r="R200" s="5"/>
      <c r="S200" s="5"/>
      <c r="T200" s="5"/>
      <c r="U200" s="5"/>
      <c r="V200" s="5"/>
      <c r="W200" s="5"/>
      <c r="X200" s="5"/>
      <c r="Y200" s="5"/>
      <c r="Z200" s="5"/>
      <c r="AA200" s="5"/>
      <c r="AB200" s="5"/>
      <c r="AC200" s="5"/>
      <c r="AD200" s="5"/>
      <c r="AE200" s="5"/>
      <c r="AF200" s="5"/>
    </row>
    <row r="201" spans="1:32" ht="20.25" customHeight="1">
      <c r="A201" s="5" t="s">
        <v>4684</v>
      </c>
      <c r="B201" s="5" t="s">
        <v>4685</v>
      </c>
      <c r="C201" s="5" t="s">
        <v>27</v>
      </c>
      <c r="D201" s="5" t="s">
        <v>1272</v>
      </c>
      <c r="E201" s="5" t="s">
        <v>29</v>
      </c>
      <c r="F201" s="7">
        <v>6</v>
      </c>
      <c r="G201" s="7">
        <v>8</v>
      </c>
      <c r="H201" s="5" t="s">
        <v>672</v>
      </c>
      <c r="I201" s="5" t="s">
        <v>108</v>
      </c>
      <c r="J201" s="5" t="s">
        <v>4687</v>
      </c>
      <c r="K201" s="5" t="s">
        <v>4688</v>
      </c>
      <c r="L201" s="5" t="s">
        <v>4691</v>
      </c>
      <c r="M201" s="5" t="s">
        <v>53</v>
      </c>
      <c r="N201" s="5" t="s">
        <v>405</v>
      </c>
      <c r="O201" s="5"/>
      <c r="P201" s="5" t="b">
        <f t="shared" ca="1" si="53"/>
        <v>0</v>
      </c>
      <c r="Q201" s="5" t="b">
        <f t="shared" ca="1" si="52"/>
        <v>0</v>
      </c>
      <c r="R201" s="5"/>
      <c r="S201" s="5"/>
      <c r="T201" s="5"/>
      <c r="U201" s="5"/>
      <c r="V201" s="5"/>
      <c r="W201" s="5"/>
      <c r="X201" s="5"/>
      <c r="Y201" s="5"/>
      <c r="Z201" s="5"/>
      <c r="AA201" s="5"/>
      <c r="AB201" s="5"/>
      <c r="AC201" s="5"/>
      <c r="AD201" s="5"/>
      <c r="AE201" s="5"/>
      <c r="AF201" s="5"/>
    </row>
    <row r="202" spans="1:32" ht="20.25" customHeight="1">
      <c r="A202" s="5" t="s">
        <v>1457</v>
      </c>
      <c r="B202" s="5" t="s">
        <v>4703</v>
      </c>
      <c r="C202" s="5" t="s">
        <v>27</v>
      </c>
      <c r="D202" s="5" t="s">
        <v>80</v>
      </c>
      <c r="E202" s="5" t="s">
        <v>29</v>
      </c>
      <c r="F202" s="7">
        <v>6</v>
      </c>
      <c r="G202" s="7">
        <v>8</v>
      </c>
      <c r="H202" s="5" t="s">
        <v>672</v>
      </c>
      <c r="I202" s="9" t="s">
        <v>24</v>
      </c>
      <c r="J202" s="5" t="s">
        <v>76</v>
      </c>
      <c r="K202" s="5" t="s">
        <v>4707</v>
      </c>
      <c r="L202" s="5" t="s">
        <v>4709</v>
      </c>
      <c r="M202" s="5" t="s">
        <v>53</v>
      </c>
      <c r="N202" s="5" t="s">
        <v>55</v>
      </c>
      <c r="O202" s="5"/>
      <c r="P202" s="5" t="b">
        <f t="shared" ca="1" si="53"/>
        <v>0</v>
      </c>
      <c r="Q202" s="5" t="b">
        <f ca="1">IFERROR(__xludf.DUMMYFUNCTION("REGEXMATCH(L202,""JavaScript"")"),TRUE)</f>
        <v>1</v>
      </c>
      <c r="R202" s="5"/>
      <c r="S202" s="5"/>
      <c r="T202" s="5"/>
      <c r="U202" s="5"/>
      <c r="V202" s="5"/>
      <c r="W202" s="5"/>
      <c r="X202" s="5"/>
      <c r="Y202" s="5"/>
      <c r="Z202" s="5"/>
      <c r="AA202" s="5"/>
      <c r="AB202" s="5"/>
      <c r="AC202" s="5"/>
      <c r="AD202" s="5"/>
      <c r="AE202" s="5"/>
      <c r="AF202" s="5"/>
    </row>
    <row r="203" spans="1:32" ht="20.25" customHeight="1">
      <c r="A203" s="5" t="s">
        <v>396</v>
      </c>
      <c r="B203" s="5" t="s">
        <v>4720</v>
      </c>
      <c r="C203" s="5" t="s">
        <v>41</v>
      </c>
      <c r="D203" s="5" t="s">
        <v>94</v>
      </c>
      <c r="E203" s="5" t="s">
        <v>29</v>
      </c>
      <c r="F203" s="7">
        <v>6</v>
      </c>
      <c r="G203" s="7">
        <v>8</v>
      </c>
      <c r="H203" s="5" t="s">
        <v>672</v>
      </c>
      <c r="I203" s="5" t="s">
        <v>108</v>
      </c>
      <c r="J203" s="5" t="s">
        <v>57</v>
      </c>
      <c r="K203" s="5" t="s">
        <v>871</v>
      </c>
      <c r="L203" s="5" t="s">
        <v>4726</v>
      </c>
      <c r="M203" s="5" t="s">
        <v>100</v>
      </c>
      <c r="N203" s="5" t="s">
        <v>55</v>
      </c>
      <c r="O203" s="5"/>
      <c r="P203" s="5" t="b">
        <f t="shared" ca="1" si="53"/>
        <v>0</v>
      </c>
      <c r="Q203" s="5" t="b">
        <f t="shared" ref="Q203:Q205" ca="1" si="54">IFERROR(__xludf.DUMMYFUNCTION("REGEXMATCH(L203,""(?i)JavaScript"")"),TRUE)</f>
        <v>1</v>
      </c>
      <c r="R203" s="5"/>
      <c r="S203" s="5"/>
      <c r="T203" s="5"/>
      <c r="U203" s="5"/>
      <c r="V203" s="5"/>
      <c r="W203" s="5"/>
      <c r="X203" s="5"/>
      <c r="Y203" s="5"/>
      <c r="Z203" s="5"/>
      <c r="AA203" s="5"/>
      <c r="AB203" s="5"/>
      <c r="AC203" s="5"/>
      <c r="AD203" s="5"/>
      <c r="AE203" s="5"/>
      <c r="AF203" s="5"/>
    </row>
    <row r="204" spans="1:32" ht="20.25" customHeight="1">
      <c r="A204" s="5" t="s">
        <v>4737</v>
      </c>
      <c r="B204" s="5" t="s">
        <v>4738</v>
      </c>
      <c r="C204" s="5" t="s">
        <v>27</v>
      </c>
      <c r="D204" s="5" t="s">
        <v>85</v>
      </c>
      <c r="E204" s="5" t="s">
        <v>45</v>
      </c>
      <c r="F204" s="7">
        <v>6</v>
      </c>
      <c r="G204" s="7">
        <v>8</v>
      </c>
      <c r="H204" s="5" t="s">
        <v>672</v>
      </c>
      <c r="I204" s="5" t="s">
        <v>125</v>
      </c>
      <c r="J204" s="5" t="s">
        <v>1270</v>
      </c>
      <c r="K204" s="5" t="s">
        <v>4742</v>
      </c>
      <c r="L204" s="5" t="s">
        <v>4744</v>
      </c>
      <c r="M204" s="5" t="s">
        <v>37</v>
      </c>
      <c r="N204" s="5" t="s">
        <v>55</v>
      </c>
      <c r="O204" s="5"/>
      <c r="P204" s="5" t="b">
        <f t="shared" ca="1" si="53"/>
        <v>0</v>
      </c>
      <c r="Q204" s="5" t="b">
        <f t="shared" ca="1" si="54"/>
        <v>1</v>
      </c>
      <c r="R204" s="5"/>
      <c r="S204" s="5"/>
      <c r="T204" s="5"/>
      <c r="U204" s="5"/>
      <c r="V204" s="5"/>
      <c r="W204" s="5"/>
      <c r="X204" s="5"/>
      <c r="Y204" s="5"/>
      <c r="Z204" s="5"/>
      <c r="AA204" s="5"/>
      <c r="AB204" s="5"/>
      <c r="AC204" s="5"/>
      <c r="AD204" s="5"/>
      <c r="AE204" s="5"/>
      <c r="AF204" s="5"/>
    </row>
    <row r="205" spans="1:32" ht="20.25" customHeight="1">
      <c r="A205" s="5" t="s">
        <v>2782</v>
      </c>
      <c r="B205" s="5" t="s">
        <v>4756</v>
      </c>
      <c r="C205" s="5" t="s">
        <v>27</v>
      </c>
      <c r="D205" s="5" t="s">
        <v>290</v>
      </c>
      <c r="E205" s="5" t="s">
        <v>45</v>
      </c>
      <c r="F205" s="7">
        <v>6</v>
      </c>
      <c r="G205" s="7">
        <v>8</v>
      </c>
      <c r="H205" s="5" t="s">
        <v>672</v>
      </c>
      <c r="I205" s="9" t="s">
        <v>24</v>
      </c>
      <c r="J205" s="5" t="s">
        <v>117</v>
      </c>
      <c r="K205" s="5"/>
      <c r="L205" s="5" t="s">
        <v>4760</v>
      </c>
      <c r="M205" s="5" t="s">
        <v>100</v>
      </c>
      <c r="N205" s="5" t="s">
        <v>55</v>
      </c>
      <c r="O205" s="5"/>
      <c r="P205" s="5" t="b">
        <f t="shared" ca="1" si="53"/>
        <v>0</v>
      </c>
      <c r="Q205" s="5" t="b">
        <f t="shared" ca="1" si="54"/>
        <v>1</v>
      </c>
      <c r="R205" s="5"/>
      <c r="S205" s="5"/>
      <c r="T205" s="5"/>
      <c r="U205" s="5"/>
      <c r="V205" s="5"/>
      <c r="W205" s="5"/>
      <c r="X205" s="5"/>
      <c r="Y205" s="5"/>
      <c r="Z205" s="5"/>
      <c r="AA205" s="5"/>
      <c r="AB205" s="5"/>
      <c r="AC205" s="5"/>
      <c r="AD205" s="5"/>
      <c r="AE205" s="5"/>
      <c r="AF205" s="5"/>
    </row>
    <row r="206" spans="1:32" ht="20.25" customHeight="1">
      <c r="A206" s="5" t="s">
        <v>396</v>
      </c>
      <c r="B206" s="5" t="s">
        <v>4774</v>
      </c>
      <c r="C206" s="5" t="s">
        <v>27</v>
      </c>
      <c r="D206" s="5" t="s">
        <v>85</v>
      </c>
      <c r="E206" s="5" t="s">
        <v>29</v>
      </c>
      <c r="F206" s="7">
        <v>6</v>
      </c>
      <c r="G206" s="7">
        <v>8</v>
      </c>
      <c r="H206" s="5" t="s">
        <v>672</v>
      </c>
      <c r="I206" s="5" t="s">
        <v>125</v>
      </c>
      <c r="J206" s="5" t="s">
        <v>663</v>
      </c>
      <c r="K206" s="5" t="s">
        <v>4775</v>
      </c>
      <c r="L206" s="5" t="s">
        <v>4776</v>
      </c>
      <c r="M206" s="5" t="s">
        <v>53</v>
      </c>
      <c r="N206" s="5" t="s">
        <v>55</v>
      </c>
      <c r="O206" s="5"/>
      <c r="P206" s="5" t="b">
        <f t="shared" ca="1" si="53"/>
        <v>0</v>
      </c>
      <c r="Q206" s="5" t="b">
        <f t="shared" ref="Q206:Q207" ca="1" si="55">IFERROR(__xludf.DUMMYFUNCTION("REGEXMATCH(L206,""JavaScript"")"),TRUE)</f>
        <v>1</v>
      </c>
      <c r="R206" s="5"/>
      <c r="S206" s="5"/>
      <c r="T206" s="5"/>
      <c r="U206" s="5"/>
      <c r="V206" s="5"/>
      <c r="W206" s="5"/>
      <c r="X206" s="5"/>
      <c r="Y206" s="5"/>
      <c r="Z206" s="5"/>
      <c r="AA206" s="5"/>
      <c r="AB206" s="5"/>
      <c r="AC206" s="5"/>
      <c r="AD206" s="5"/>
      <c r="AE206" s="5"/>
      <c r="AF206" s="5"/>
    </row>
    <row r="207" spans="1:32" ht="20.25" customHeight="1">
      <c r="A207" s="5" t="s">
        <v>4782</v>
      </c>
      <c r="B207" s="5" t="s">
        <v>4783</v>
      </c>
      <c r="C207" s="5" t="s">
        <v>20</v>
      </c>
      <c r="D207" s="5" t="s">
        <v>1616</v>
      </c>
      <c r="E207" s="5" t="s">
        <v>29</v>
      </c>
      <c r="F207" s="7">
        <v>6</v>
      </c>
      <c r="G207" s="7">
        <v>8</v>
      </c>
      <c r="H207" s="5" t="s">
        <v>672</v>
      </c>
      <c r="I207" s="9" t="s">
        <v>24</v>
      </c>
      <c r="J207" s="5" t="s">
        <v>4787</v>
      </c>
      <c r="K207" s="5"/>
      <c r="L207" s="5" t="s">
        <v>4788</v>
      </c>
      <c r="M207" s="5" t="s">
        <v>37</v>
      </c>
      <c r="N207" s="5" t="s">
        <v>55</v>
      </c>
      <c r="O207" s="5"/>
      <c r="P207" s="5" t="b">
        <f t="shared" ca="1" si="53"/>
        <v>0</v>
      </c>
      <c r="Q207" s="5" t="b">
        <f t="shared" ca="1" si="55"/>
        <v>1</v>
      </c>
      <c r="R207" s="5"/>
      <c r="S207" s="5"/>
      <c r="T207" s="5"/>
      <c r="U207" s="5"/>
      <c r="V207" s="5"/>
      <c r="W207" s="5"/>
      <c r="X207" s="5"/>
      <c r="Y207" s="5"/>
      <c r="Z207" s="5"/>
      <c r="AA207" s="5"/>
      <c r="AB207" s="5"/>
      <c r="AC207" s="5"/>
      <c r="AD207" s="5"/>
      <c r="AE207" s="5"/>
      <c r="AF207" s="5"/>
    </row>
    <row r="208" spans="1:32" ht="20.25" customHeight="1">
      <c r="A208" s="5" t="s">
        <v>4800</v>
      </c>
      <c r="B208" s="5" t="s">
        <v>4801</v>
      </c>
      <c r="C208" s="5" t="s">
        <v>27</v>
      </c>
      <c r="D208" s="5" t="s">
        <v>75</v>
      </c>
      <c r="E208" s="5" t="s">
        <v>29</v>
      </c>
      <c r="F208" s="7">
        <v>6</v>
      </c>
      <c r="G208" s="7">
        <v>8</v>
      </c>
      <c r="H208" s="5" t="s">
        <v>672</v>
      </c>
      <c r="I208" s="9" t="s">
        <v>24</v>
      </c>
      <c r="J208" s="5" t="s">
        <v>641</v>
      </c>
      <c r="K208" s="5"/>
      <c r="L208" s="5" t="s">
        <v>4806</v>
      </c>
      <c r="M208" s="5" t="s">
        <v>53</v>
      </c>
      <c r="N208" s="5" t="s">
        <v>405</v>
      </c>
      <c r="O208" s="5"/>
      <c r="P208" s="5" t="b">
        <f t="shared" ca="1" si="53"/>
        <v>0</v>
      </c>
      <c r="Q208" s="5" t="b">
        <f t="shared" ref="Q208:Q210" ca="1" si="56">IFERROR(__xludf.DUMMYFUNCTION("REGEXMATCH(L208,""(?i)JavaScript"")"),TRUE)</f>
        <v>1</v>
      </c>
      <c r="R208" s="5"/>
      <c r="S208" s="5"/>
      <c r="T208" s="5"/>
      <c r="U208" s="5"/>
      <c r="V208" s="5"/>
      <c r="W208" s="5"/>
      <c r="X208" s="5"/>
      <c r="Y208" s="5"/>
      <c r="Z208" s="5"/>
      <c r="AA208" s="5"/>
      <c r="AB208" s="5"/>
      <c r="AC208" s="5"/>
      <c r="AD208" s="5"/>
      <c r="AE208" s="5"/>
      <c r="AF208" s="5"/>
    </row>
    <row r="209" spans="1:32" ht="20.25" customHeight="1">
      <c r="A209" s="5" t="s">
        <v>4817</v>
      </c>
      <c r="B209" s="5" t="s">
        <v>613</v>
      </c>
      <c r="C209" s="5" t="s">
        <v>27</v>
      </c>
      <c r="D209" s="5" t="s">
        <v>47</v>
      </c>
      <c r="E209" s="5" t="s">
        <v>45</v>
      </c>
      <c r="F209" s="7">
        <v>6</v>
      </c>
      <c r="G209" s="7">
        <v>8</v>
      </c>
      <c r="H209" s="5" t="s">
        <v>672</v>
      </c>
      <c r="I209" s="5" t="s">
        <v>31</v>
      </c>
      <c r="J209" s="5" t="s">
        <v>57</v>
      </c>
      <c r="K209" s="5" t="s">
        <v>616</v>
      </c>
      <c r="L209" s="5" t="s">
        <v>4823</v>
      </c>
      <c r="M209" s="5" t="s">
        <v>167</v>
      </c>
      <c r="N209" s="5" t="s">
        <v>405</v>
      </c>
      <c r="O209" s="5"/>
      <c r="P209" s="5" t="b">
        <f t="shared" ca="1" si="53"/>
        <v>0</v>
      </c>
      <c r="Q209" s="5" t="b">
        <f t="shared" ca="1" si="56"/>
        <v>1</v>
      </c>
      <c r="R209" s="5"/>
      <c r="S209" s="5"/>
      <c r="T209" s="5"/>
      <c r="U209" s="5"/>
      <c r="V209" s="5"/>
      <c r="W209" s="5"/>
      <c r="X209" s="5"/>
      <c r="Y209" s="5"/>
      <c r="Z209" s="5"/>
      <c r="AA209" s="5"/>
      <c r="AB209" s="5"/>
      <c r="AC209" s="5"/>
      <c r="AD209" s="5"/>
      <c r="AE209" s="5"/>
      <c r="AF209" s="5"/>
    </row>
    <row r="210" spans="1:32" ht="20.25" customHeight="1">
      <c r="A210" s="5" t="s">
        <v>4831</v>
      </c>
      <c r="B210" s="5" t="s">
        <v>4832</v>
      </c>
      <c r="C210" s="5" t="s">
        <v>27</v>
      </c>
      <c r="D210" s="5" t="s">
        <v>199</v>
      </c>
      <c r="E210" s="5" t="s">
        <v>29</v>
      </c>
      <c r="F210" s="7">
        <v>6</v>
      </c>
      <c r="G210" s="7">
        <v>8</v>
      </c>
      <c r="H210" s="5" t="s">
        <v>672</v>
      </c>
      <c r="I210" s="5" t="s">
        <v>125</v>
      </c>
      <c r="J210" s="5" t="s">
        <v>2067</v>
      </c>
      <c r="K210" s="5" t="s">
        <v>4834</v>
      </c>
      <c r="L210" s="5" t="s">
        <v>4836</v>
      </c>
      <c r="M210" s="5" t="s">
        <v>37</v>
      </c>
      <c r="N210" s="5" t="s">
        <v>55</v>
      </c>
      <c r="O210" s="5"/>
      <c r="P210" s="5" t="b">
        <f t="shared" ca="1" si="53"/>
        <v>0</v>
      </c>
      <c r="Q210" s="5" t="b">
        <f t="shared" ca="1" si="56"/>
        <v>1</v>
      </c>
      <c r="R210" s="5"/>
      <c r="S210" s="5"/>
      <c r="T210" s="5"/>
      <c r="U210" s="5"/>
      <c r="V210" s="5"/>
      <c r="W210" s="5"/>
      <c r="X210" s="5"/>
      <c r="Y210" s="5"/>
      <c r="Z210" s="5"/>
      <c r="AA210" s="5"/>
      <c r="AB210" s="5"/>
      <c r="AC210" s="5"/>
      <c r="AD210" s="5"/>
      <c r="AE210" s="5"/>
      <c r="AF210" s="5"/>
    </row>
    <row r="211" spans="1:32" ht="20.25" customHeight="1">
      <c r="A211" s="5" t="s">
        <v>4842</v>
      </c>
      <c r="B211" s="5" t="s">
        <v>4843</v>
      </c>
      <c r="C211" s="5" t="s">
        <v>41</v>
      </c>
      <c r="D211" s="5" t="s">
        <v>43</v>
      </c>
      <c r="E211" s="5" t="s">
        <v>29</v>
      </c>
      <c r="F211" s="7">
        <v>6</v>
      </c>
      <c r="G211" s="7">
        <v>8</v>
      </c>
      <c r="H211" s="5" t="s">
        <v>672</v>
      </c>
      <c r="I211" s="5" t="s">
        <v>125</v>
      </c>
      <c r="J211" s="5" t="s">
        <v>2724</v>
      </c>
      <c r="K211" s="5"/>
      <c r="L211" s="5" t="s">
        <v>4848</v>
      </c>
      <c r="M211" s="5" t="s">
        <v>100</v>
      </c>
      <c r="N211" s="5" t="s">
        <v>55</v>
      </c>
      <c r="O211" s="5"/>
      <c r="P211" s="5" t="b">
        <f t="shared" ca="1" si="53"/>
        <v>0</v>
      </c>
      <c r="Q211" s="5" t="b">
        <f ca="1">IFERROR(__xludf.DUMMYFUNCTION("REGEXMATCH(L211,""JavaScript"")"),TRUE)</f>
        <v>1</v>
      </c>
      <c r="R211" s="5"/>
      <c r="S211" s="5"/>
      <c r="T211" s="5"/>
      <c r="U211" s="5"/>
      <c r="V211" s="5"/>
      <c r="W211" s="5"/>
      <c r="X211" s="5"/>
      <c r="Y211" s="5"/>
      <c r="Z211" s="5"/>
      <c r="AA211" s="5"/>
      <c r="AB211" s="5"/>
      <c r="AC211" s="5"/>
      <c r="AD211" s="5"/>
      <c r="AE211" s="5"/>
      <c r="AF211" s="5"/>
    </row>
    <row r="212" spans="1:32" ht="20.25" customHeight="1">
      <c r="A212" s="5" t="s">
        <v>248</v>
      </c>
      <c r="B212" s="5" t="s">
        <v>4864</v>
      </c>
      <c r="C212" s="5" t="s">
        <v>41</v>
      </c>
      <c r="D212" s="5" t="s">
        <v>169</v>
      </c>
      <c r="E212" s="5" t="s">
        <v>29</v>
      </c>
      <c r="F212" s="7">
        <v>6</v>
      </c>
      <c r="G212" s="7">
        <v>8</v>
      </c>
      <c r="H212" s="5" t="s">
        <v>672</v>
      </c>
      <c r="I212" s="5" t="s">
        <v>125</v>
      </c>
      <c r="J212" s="5" t="s">
        <v>48</v>
      </c>
      <c r="K212" s="5" t="s">
        <v>4867</v>
      </c>
      <c r="L212" s="5" t="s">
        <v>4870</v>
      </c>
      <c r="M212" s="5" t="s">
        <v>53</v>
      </c>
      <c r="N212" s="5" t="s">
        <v>55</v>
      </c>
      <c r="O212" s="5"/>
      <c r="P212" s="5" t="b">
        <f t="shared" ca="1" si="53"/>
        <v>0</v>
      </c>
      <c r="Q212" s="5" t="b">
        <f ca="1">IFERROR(__xludf.DUMMYFUNCTION("REGEXMATCH(L212,""(?i)JavaScript"")"),TRUE)</f>
        <v>1</v>
      </c>
      <c r="R212" s="5"/>
      <c r="S212" s="5"/>
      <c r="T212" s="5"/>
      <c r="U212" s="5"/>
      <c r="V212" s="5"/>
      <c r="W212" s="5"/>
      <c r="X212" s="5"/>
      <c r="Y212" s="5"/>
      <c r="Z212" s="5"/>
      <c r="AA212" s="5"/>
      <c r="AB212" s="5"/>
      <c r="AC212" s="5"/>
      <c r="AD212" s="5"/>
      <c r="AE212" s="5"/>
      <c r="AF212" s="5"/>
    </row>
    <row r="213" spans="1:32" ht="20.25" customHeight="1">
      <c r="A213" s="5" t="s">
        <v>1710</v>
      </c>
      <c r="B213" s="5" t="s">
        <v>2817</v>
      </c>
      <c r="C213" s="5" t="s">
        <v>27</v>
      </c>
      <c r="D213" s="5" t="s">
        <v>266</v>
      </c>
      <c r="E213" s="5" t="s">
        <v>45</v>
      </c>
      <c r="F213" s="7">
        <v>6</v>
      </c>
      <c r="G213" s="7">
        <v>8</v>
      </c>
      <c r="H213" s="5" t="s">
        <v>672</v>
      </c>
      <c r="I213" s="5" t="s">
        <v>31</v>
      </c>
      <c r="J213" s="5" t="s">
        <v>57</v>
      </c>
      <c r="K213" s="5" t="s">
        <v>2820</v>
      </c>
      <c r="L213" s="5" t="s">
        <v>2823</v>
      </c>
      <c r="M213" s="5" t="s">
        <v>100</v>
      </c>
      <c r="N213" s="5" t="s">
        <v>55</v>
      </c>
      <c r="O213" s="5"/>
      <c r="P213" s="5" t="b">
        <f t="shared" ca="1" si="53"/>
        <v>0</v>
      </c>
      <c r="Q213" s="5" t="b">
        <f t="shared" ref="Q213:Q215" ca="1" si="57">IFERROR(__xludf.DUMMYFUNCTION("REGEXMATCH(L213,""JavaScript"")"),TRUE)</f>
        <v>1</v>
      </c>
      <c r="R213" s="5"/>
      <c r="S213" s="5"/>
      <c r="T213" s="5"/>
      <c r="U213" s="5"/>
      <c r="V213" s="5"/>
      <c r="W213" s="5"/>
      <c r="X213" s="5"/>
      <c r="Y213" s="5"/>
      <c r="Z213" s="5"/>
      <c r="AA213" s="5"/>
      <c r="AB213" s="5"/>
      <c r="AC213" s="5"/>
      <c r="AD213" s="5"/>
      <c r="AE213" s="5"/>
      <c r="AF213" s="5"/>
    </row>
    <row r="214" spans="1:32" ht="20.25" customHeight="1">
      <c r="A214" s="5" t="s">
        <v>4901</v>
      </c>
      <c r="B214" s="5" t="s">
        <v>4902</v>
      </c>
      <c r="C214" s="5" t="s">
        <v>41</v>
      </c>
      <c r="D214" s="5" t="s">
        <v>94</v>
      </c>
      <c r="E214" s="5" t="s">
        <v>29</v>
      </c>
      <c r="F214" s="7">
        <v>6</v>
      </c>
      <c r="G214" s="7">
        <v>9</v>
      </c>
      <c r="H214" s="5" t="s">
        <v>3743</v>
      </c>
      <c r="I214" s="5" t="s">
        <v>108</v>
      </c>
      <c r="J214" s="5" t="s">
        <v>76</v>
      </c>
      <c r="K214" s="5" t="s">
        <v>4904</v>
      </c>
      <c r="L214" s="5" t="s">
        <v>4907</v>
      </c>
      <c r="M214" s="5" t="s">
        <v>53</v>
      </c>
      <c r="N214" s="5" t="s">
        <v>55</v>
      </c>
      <c r="O214" s="5"/>
      <c r="P214" s="5" t="b">
        <f t="shared" ca="1" si="53"/>
        <v>0</v>
      </c>
      <c r="Q214" s="5" t="b">
        <f t="shared" ca="1" si="57"/>
        <v>1</v>
      </c>
      <c r="R214" s="5"/>
      <c r="S214" s="5"/>
      <c r="T214" s="5"/>
      <c r="U214" s="5"/>
      <c r="V214" s="5"/>
      <c r="W214" s="5"/>
      <c r="X214" s="5"/>
      <c r="Y214" s="5"/>
      <c r="Z214" s="5"/>
      <c r="AA214" s="5"/>
      <c r="AB214" s="5"/>
      <c r="AC214" s="5"/>
      <c r="AD214" s="5"/>
      <c r="AE214" s="5"/>
      <c r="AF214" s="5"/>
    </row>
    <row r="215" spans="1:32" ht="20.25" customHeight="1">
      <c r="A215" s="5" t="s">
        <v>248</v>
      </c>
      <c r="B215" s="5" t="s">
        <v>4918</v>
      </c>
      <c r="C215" s="5" t="s">
        <v>27</v>
      </c>
      <c r="D215" s="5" t="s">
        <v>85</v>
      </c>
      <c r="E215" s="5" t="s">
        <v>29</v>
      </c>
      <c r="F215" s="7">
        <v>6</v>
      </c>
      <c r="G215" s="7">
        <v>8</v>
      </c>
      <c r="H215" s="5" t="s">
        <v>672</v>
      </c>
      <c r="I215" s="5" t="s">
        <v>31</v>
      </c>
      <c r="J215" s="5" t="s">
        <v>4920</v>
      </c>
      <c r="K215" s="5" t="s">
        <v>4922</v>
      </c>
      <c r="L215" s="5" t="s">
        <v>4923</v>
      </c>
      <c r="M215" s="5" t="s">
        <v>53</v>
      </c>
      <c r="N215" s="5" t="s">
        <v>55</v>
      </c>
      <c r="O215" s="5"/>
      <c r="P215" s="5" t="b">
        <f t="shared" ca="1" si="53"/>
        <v>0</v>
      </c>
      <c r="Q215" s="5" t="b">
        <f t="shared" ca="1" si="57"/>
        <v>1</v>
      </c>
      <c r="R215" s="5"/>
      <c r="S215" s="5"/>
      <c r="T215" s="5"/>
      <c r="U215" s="5"/>
      <c r="V215" s="5"/>
      <c r="W215" s="5"/>
      <c r="X215" s="5"/>
      <c r="Y215" s="5"/>
      <c r="Z215" s="5"/>
      <c r="AA215" s="5"/>
      <c r="AB215" s="5"/>
      <c r="AC215" s="5"/>
      <c r="AD215" s="5"/>
      <c r="AE215" s="5"/>
      <c r="AF215" s="5"/>
    </row>
    <row r="216" spans="1:32" ht="20.25" customHeight="1">
      <c r="A216" s="5" t="s">
        <v>2814</v>
      </c>
      <c r="B216" s="5" t="s">
        <v>4931</v>
      </c>
      <c r="C216" s="5" t="s">
        <v>41</v>
      </c>
      <c r="D216" s="5" t="s">
        <v>874</v>
      </c>
      <c r="E216" s="5" t="s">
        <v>29</v>
      </c>
      <c r="F216" s="7">
        <v>6</v>
      </c>
      <c r="G216" s="7">
        <v>9</v>
      </c>
      <c r="H216" s="5" t="s">
        <v>3743</v>
      </c>
      <c r="I216" s="9" t="s">
        <v>24</v>
      </c>
      <c r="J216" s="5" t="s">
        <v>57</v>
      </c>
      <c r="K216" s="5" t="s">
        <v>4934</v>
      </c>
      <c r="L216" s="5" t="s">
        <v>4935</v>
      </c>
      <c r="M216" s="5" t="s">
        <v>1599</v>
      </c>
      <c r="N216" s="5" t="s">
        <v>44</v>
      </c>
      <c r="O216" s="5"/>
      <c r="P216" s="5" t="b">
        <f t="shared" ca="1" si="53"/>
        <v>0</v>
      </c>
      <c r="Q216" s="5" t="b">
        <f t="shared" ref="Q216:Q221" ca="1" si="58">IFERROR(__xludf.DUMMYFUNCTION("REGEXMATCH(L216,""(?i)JavaScript"")"),TRUE)</f>
        <v>1</v>
      </c>
      <c r="R216" s="5"/>
      <c r="S216" s="5"/>
      <c r="T216" s="5"/>
      <c r="U216" s="5"/>
      <c r="V216" s="5"/>
      <c r="W216" s="5"/>
      <c r="X216" s="5"/>
      <c r="Y216" s="5"/>
      <c r="Z216" s="5"/>
      <c r="AA216" s="5"/>
      <c r="AB216" s="5"/>
      <c r="AC216" s="5"/>
      <c r="AD216" s="5"/>
      <c r="AE216" s="5"/>
      <c r="AF216" s="5"/>
    </row>
    <row r="217" spans="1:32" ht="20.25" customHeight="1">
      <c r="A217" s="5" t="s">
        <v>396</v>
      </c>
      <c r="B217" s="5" t="s">
        <v>710</v>
      </c>
      <c r="C217" s="5" t="s">
        <v>41</v>
      </c>
      <c r="D217" s="5" t="s">
        <v>47</v>
      </c>
      <c r="E217" s="5" t="s">
        <v>29</v>
      </c>
      <c r="F217" s="7">
        <v>6</v>
      </c>
      <c r="G217" s="7">
        <v>8</v>
      </c>
      <c r="H217" s="5" t="s">
        <v>672</v>
      </c>
      <c r="I217" s="5" t="s">
        <v>31</v>
      </c>
      <c r="J217" s="5" t="s">
        <v>57</v>
      </c>
      <c r="K217" s="5" t="s">
        <v>4944</v>
      </c>
      <c r="L217" s="5" t="s">
        <v>4947</v>
      </c>
      <c r="M217" s="5" t="s">
        <v>53</v>
      </c>
      <c r="N217" s="5" t="s">
        <v>55</v>
      </c>
      <c r="O217" s="5"/>
      <c r="P217" s="5" t="b">
        <f t="shared" ca="1" si="53"/>
        <v>0</v>
      </c>
      <c r="Q217" s="5" t="b">
        <f t="shared" ca="1" si="58"/>
        <v>1</v>
      </c>
      <c r="R217" s="5"/>
      <c r="S217" s="5"/>
      <c r="T217" s="5"/>
      <c r="U217" s="5"/>
      <c r="V217" s="5"/>
      <c r="W217" s="5"/>
      <c r="X217" s="5"/>
      <c r="Y217" s="5"/>
      <c r="Z217" s="5"/>
      <c r="AA217" s="5"/>
      <c r="AB217" s="5"/>
      <c r="AC217" s="5"/>
      <c r="AD217" s="5"/>
      <c r="AE217" s="5"/>
      <c r="AF217" s="5"/>
    </row>
    <row r="218" spans="1:32" ht="20.25" customHeight="1">
      <c r="A218" s="5" t="s">
        <v>4963</v>
      </c>
      <c r="B218" s="5" t="s">
        <v>4964</v>
      </c>
      <c r="C218" s="5" t="s">
        <v>20</v>
      </c>
      <c r="D218" s="5" t="s">
        <v>21</v>
      </c>
      <c r="E218" s="5" t="s">
        <v>45</v>
      </c>
      <c r="F218" s="7">
        <v>6</v>
      </c>
      <c r="G218" s="7">
        <v>8</v>
      </c>
      <c r="H218" s="5" t="s">
        <v>672</v>
      </c>
      <c r="I218" s="9" t="s">
        <v>24</v>
      </c>
      <c r="J218" s="5" t="s">
        <v>2426</v>
      </c>
      <c r="K218" s="5" t="s">
        <v>4970</v>
      </c>
      <c r="L218" s="5" t="s">
        <v>4971</v>
      </c>
      <c r="M218" s="5" t="s">
        <v>167</v>
      </c>
      <c r="N218" s="5" t="s">
        <v>44</v>
      </c>
      <c r="O218" s="5"/>
      <c r="P218" s="5" t="b">
        <f t="shared" ca="1" si="53"/>
        <v>0</v>
      </c>
      <c r="Q218" s="5" t="b">
        <f t="shared" ca="1" si="58"/>
        <v>1</v>
      </c>
      <c r="R218" s="5"/>
      <c r="S218" s="5"/>
      <c r="T218" s="5"/>
      <c r="U218" s="5"/>
      <c r="V218" s="5"/>
      <c r="W218" s="5"/>
      <c r="X218" s="5"/>
      <c r="Y218" s="5"/>
      <c r="Z218" s="5"/>
      <c r="AA218" s="5"/>
      <c r="AB218" s="5"/>
      <c r="AC218" s="5"/>
      <c r="AD218" s="5"/>
      <c r="AE218" s="5"/>
      <c r="AF218" s="5"/>
    </row>
    <row r="219" spans="1:32" ht="20.25" customHeight="1">
      <c r="A219" s="5" t="s">
        <v>4985</v>
      </c>
      <c r="B219" s="5" t="s">
        <v>4987</v>
      </c>
      <c r="C219" s="5" t="s">
        <v>41</v>
      </c>
      <c r="D219" s="5" t="s">
        <v>47</v>
      </c>
      <c r="E219" s="5" t="s">
        <v>45</v>
      </c>
      <c r="F219" s="7">
        <v>6</v>
      </c>
      <c r="G219" s="7">
        <v>8</v>
      </c>
      <c r="H219" s="5" t="s">
        <v>672</v>
      </c>
      <c r="I219" s="5" t="s">
        <v>125</v>
      </c>
      <c r="J219" s="5" t="s">
        <v>110</v>
      </c>
      <c r="K219" s="5" t="s">
        <v>4990</v>
      </c>
      <c r="L219" s="5" t="s">
        <v>4991</v>
      </c>
      <c r="M219" s="5" t="s">
        <v>37</v>
      </c>
      <c r="N219" s="5" t="s">
        <v>55</v>
      </c>
      <c r="O219" s="5"/>
      <c r="P219" s="5" t="b">
        <f t="shared" ca="1" si="53"/>
        <v>0</v>
      </c>
      <c r="Q219" s="5" t="b">
        <f t="shared" ca="1" si="58"/>
        <v>1</v>
      </c>
      <c r="R219" s="5"/>
      <c r="S219" s="5"/>
      <c r="T219" s="5"/>
      <c r="U219" s="5"/>
      <c r="V219" s="5"/>
      <c r="W219" s="5"/>
      <c r="X219" s="5"/>
      <c r="Y219" s="5"/>
      <c r="Z219" s="5"/>
      <c r="AA219" s="5"/>
      <c r="AB219" s="5"/>
      <c r="AC219" s="5"/>
      <c r="AD219" s="5"/>
      <c r="AE219" s="5"/>
      <c r="AF219" s="5"/>
    </row>
    <row r="220" spans="1:32" ht="20.25" customHeight="1">
      <c r="A220" s="5" t="s">
        <v>2665</v>
      </c>
      <c r="B220" s="5" t="s">
        <v>2403</v>
      </c>
      <c r="C220" s="5" t="s">
        <v>20</v>
      </c>
      <c r="D220" s="5" t="s">
        <v>47</v>
      </c>
      <c r="E220" s="5" t="s">
        <v>45</v>
      </c>
      <c r="F220" s="7">
        <v>6</v>
      </c>
      <c r="G220" s="7">
        <v>9</v>
      </c>
      <c r="H220" s="5" t="s">
        <v>3743</v>
      </c>
      <c r="I220" s="9" t="s">
        <v>24</v>
      </c>
      <c r="J220" s="5" t="s">
        <v>598</v>
      </c>
      <c r="K220" s="5" t="s">
        <v>5004</v>
      </c>
      <c r="L220" s="5" t="s">
        <v>5005</v>
      </c>
      <c r="M220" s="5" t="s">
        <v>37</v>
      </c>
      <c r="N220" s="5" t="s">
        <v>55</v>
      </c>
      <c r="O220" s="5"/>
      <c r="P220" s="5" t="b">
        <f t="shared" ca="1" si="53"/>
        <v>0</v>
      </c>
      <c r="Q220" s="5" t="b">
        <f t="shared" ca="1" si="58"/>
        <v>1</v>
      </c>
      <c r="R220" s="5"/>
      <c r="S220" s="5"/>
      <c r="T220" s="5"/>
      <c r="U220" s="5"/>
      <c r="V220" s="5"/>
      <c r="W220" s="5"/>
      <c r="X220" s="5"/>
      <c r="Y220" s="5"/>
      <c r="Z220" s="5"/>
      <c r="AA220" s="5"/>
      <c r="AB220" s="5"/>
      <c r="AC220" s="5"/>
      <c r="AD220" s="5"/>
      <c r="AE220" s="5"/>
      <c r="AF220" s="5"/>
    </row>
    <row r="221" spans="1:32" ht="20.25" customHeight="1">
      <c r="A221" s="5" t="s">
        <v>5014</v>
      </c>
      <c r="B221" s="5" t="s">
        <v>5015</v>
      </c>
      <c r="C221" s="5" t="s">
        <v>20</v>
      </c>
      <c r="D221" s="5" t="s">
        <v>1173</v>
      </c>
      <c r="E221" s="5" t="s">
        <v>29</v>
      </c>
      <c r="F221" s="7">
        <v>6</v>
      </c>
      <c r="G221" s="7">
        <v>8</v>
      </c>
      <c r="H221" s="5" t="s">
        <v>672</v>
      </c>
      <c r="I221" s="5" t="s">
        <v>125</v>
      </c>
      <c r="J221" s="5" t="s">
        <v>110</v>
      </c>
      <c r="K221" s="5"/>
      <c r="L221" s="5" t="s">
        <v>5022</v>
      </c>
      <c r="M221" s="5" t="s">
        <v>53</v>
      </c>
      <c r="N221" s="5" t="s">
        <v>55</v>
      </c>
      <c r="O221" s="5"/>
      <c r="P221" s="5" t="b">
        <f t="shared" ca="1" si="53"/>
        <v>0</v>
      </c>
      <c r="Q221" s="5" t="b">
        <f t="shared" ca="1" si="58"/>
        <v>1</v>
      </c>
      <c r="R221" s="5"/>
      <c r="S221" s="5"/>
      <c r="T221" s="5"/>
      <c r="U221" s="5"/>
      <c r="V221" s="5"/>
      <c r="W221" s="5"/>
      <c r="X221" s="5"/>
      <c r="Y221" s="5"/>
      <c r="Z221" s="5"/>
      <c r="AA221" s="5"/>
      <c r="AB221" s="5"/>
      <c r="AC221" s="5"/>
      <c r="AD221" s="5"/>
      <c r="AE221" s="5"/>
      <c r="AF221" s="5"/>
    </row>
    <row r="222" spans="1:32" ht="20.25" customHeight="1">
      <c r="A222" s="5" t="s">
        <v>1457</v>
      </c>
      <c r="B222" s="5" t="s">
        <v>3201</v>
      </c>
      <c r="C222" s="5" t="s">
        <v>27</v>
      </c>
      <c r="D222" s="5" t="s">
        <v>85</v>
      </c>
      <c r="E222" s="5" t="s">
        <v>29</v>
      </c>
      <c r="F222" s="7">
        <v>6</v>
      </c>
      <c r="G222" s="7">
        <v>8</v>
      </c>
      <c r="H222" s="5" t="s">
        <v>672</v>
      </c>
      <c r="I222" s="5" t="s">
        <v>125</v>
      </c>
      <c r="J222" s="5" t="s">
        <v>57</v>
      </c>
      <c r="K222" s="5"/>
      <c r="L222" s="5" t="s">
        <v>5042</v>
      </c>
      <c r="M222" s="5" t="s">
        <v>100</v>
      </c>
      <c r="N222" s="5" t="s">
        <v>55</v>
      </c>
      <c r="O222" s="5"/>
      <c r="P222" s="5" t="b">
        <f t="shared" ca="1" si="53"/>
        <v>0</v>
      </c>
      <c r="Q222" s="5" t="b">
        <f ca="1">IFERROR(__xludf.DUMMYFUNCTION("REGEXMATCH(L222,""JavaScript"")"),TRUE)</f>
        <v>1</v>
      </c>
      <c r="R222" s="5"/>
      <c r="S222" s="5"/>
      <c r="T222" s="5"/>
      <c r="U222" s="5"/>
      <c r="V222" s="5"/>
      <c r="W222" s="5"/>
      <c r="X222" s="5"/>
      <c r="Y222" s="5"/>
      <c r="Z222" s="5"/>
      <c r="AA222" s="5"/>
      <c r="AB222" s="5"/>
      <c r="AC222" s="5"/>
      <c r="AD222" s="5"/>
      <c r="AE222" s="5"/>
      <c r="AF222" s="5"/>
    </row>
    <row r="223" spans="1:32" ht="20.25" customHeight="1">
      <c r="A223" s="5" t="s">
        <v>5055</v>
      </c>
      <c r="B223" s="5" t="s">
        <v>5057</v>
      </c>
      <c r="C223" s="5" t="s">
        <v>170</v>
      </c>
      <c r="D223" s="5" t="s">
        <v>47</v>
      </c>
      <c r="E223" s="5" t="s">
        <v>45</v>
      </c>
      <c r="F223" s="7">
        <v>6</v>
      </c>
      <c r="G223" s="7">
        <v>8</v>
      </c>
      <c r="H223" s="5" t="s">
        <v>672</v>
      </c>
      <c r="I223" s="9" t="s">
        <v>24</v>
      </c>
      <c r="J223" s="5" t="s">
        <v>68</v>
      </c>
      <c r="K223" s="5" t="s">
        <v>5061</v>
      </c>
      <c r="L223" s="5" t="s">
        <v>5064</v>
      </c>
      <c r="M223" s="5" t="s">
        <v>42</v>
      </c>
      <c r="N223" s="5" t="s">
        <v>237</v>
      </c>
      <c r="O223" s="5"/>
      <c r="P223" s="5" t="b">
        <f t="shared" ca="1" si="53"/>
        <v>0</v>
      </c>
      <c r="Q223" s="5" t="b">
        <f ca="1">IFERROR(__xludf.DUMMYFUNCTION("REGEXMATCH(L223,""(?i)JavaScript"")"),TRUE)</f>
        <v>1</v>
      </c>
      <c r="R223" s="5"/>
      <c r="S223" s="5"/>
      <c r="T223" s="5"/>
      <c r="U223" s="5"/>
      <c r="V223" s="5"/>
      <c r="W223" s="5"/>
      <c r="X223" s="5"/>
      <c r="Y223" s="5"/>
      <c r="Z223" s="5"/>
      <c r="AA223" s="5"/>
      <c r="AB223" s="5"/>
      <c r="AC223" s="5"/>
      <c r="AD223" s="5"/>
      <c r="AE223" s="5"/>
      <c r="AF223" s="5"/>
    </row>
    <row r="224" spans="1:32" ht="20.25" customHeight="1">
      <c r="A224" s="5" t="s">
        <v>3105</v>
      </c>
      <c r="B224" s="5" t="s">
        <v>3106</v>
      </c>
      <c r="C224" s="5" t="s">
        <v>27</v>
      </c>
      <c r="D224" s="5" t="s">
        <v>85</v>
      </c>
      <c r="E224" s="5" t="s">
        <v>29</v>
      </c>
      <c r="F224" s="7">
        <v>6</v>
      </c>
      <c r="G224" s="7">
        <v>8</v>
      </c>
      <c r="H224" s="5" t="s">
        <v>672</v>
      </c>
      <c r="I224" s="5" t="s">
        <v>31</v>
      </c>
      <c r="J224" s="5" t="s">
        <v>3108</v>
      </c>
      <c r="K224" s="5" t="s">
        <v>3109</v>
      </c>
      <c r="L224" s="5" t="s">
        <v>3111</v>
      </c>
      <c r="M224" s="5" t="s">
        <v>100</v>
      </c>
      <c r="N224" s="5" t="s">
        <v>55</v>
      </c>
      <c r="O224" s="5"/>
      <c r="P224" s="5" t="b">
        <f t="shared" ca="1" si="53"/>
        <v>0</v>
      </c>
      <c r="Q224" s="5" t="b">
        <f t="shared" ref="Q224:Q225" ca="1" si="59">IFERROR(__xludf.DUMMYFUNCTION("REGEXMATCH(L224,""JavaScript"")"),TRUE)</f>
        <v>1</v>
      </c>
      <c r="R224" s="5"/>
      <c r="S224" s="5"/>
      <c r="T224" s="5"/>
      <c r="U224" s="5"/>
      <c r="V224" s="5"/>
      <c r="W224" s="5"/>
      <c r="X224" s="5"/>
      <c r="Y224" s="5"/>
      <c r="Z224" s="5"/>
      <c r="AA224" s="5"/>
      <c r="AB224" s="5"/>
      <c r="AC224" s="5"/>
      <c r="AD224" s="5"/>
      <c r="AE224" s="5"/>
      <c r="AF224" s="5"/>
    </row>
    <row r="225" spans="1:32" ht="20.25" customHeight="1">
      <c r="A225" s="5" t="s">
        <v>5096</v>
      </c>
      <c r="B225" s="5" t="s">
        <v>5097</v>
      </c>
      <c r="C225" s="5" t="s">
        <v>27</v>
      </c>
      <c r="D225" s="5" t="s">
        <v>212</v>
      </c>
      <c r="E225" s="5" t="s">
        <v>29</v>
      </c>
      <c r="F225" s="7">
        <v>6</v>
      </c>
      <c r="G225" s="7">
        <v>8</v>
      </c>
      <c r="H225" s="5" t="s">
        <v>672</v>
      </c>
      <c r="I225" s="5" t="s">
        <v>125</v>
      </c>
      <c r="J225" s="5" t="s">
        <v>87</v>
      </c>
      <c r="K225" s="5" t="s">
        <v>5102</v>
      </c>
      <c r="L225" s="5" t="s">
        <v>5103</v>
      </c>
      <c r="M225" s="5" t="s">
        <v>100</v>
      </c>
      <c r="N225" s="5" t="s">
        <v>55</v>
      </c>
      <c r="O225" s="5"/>
      <c r="P225" s="5" t="b">
        <f t="shared" ca="1" si="53"/>
        <v>0</v>
      </c>
      <c r="Q225" s="5" t="b">
        <f t="shared" ca="1" si="59"/>
        <v>1</v>
      </c>
      <c r="R225" s="5"/>
      <c r="S225" s="5"/>
      <c r="T225" s="5"/>
      <c r="U225" s="5"/>
      <c r="V225" s="5"/>
      <c r="W225" s="5"/>
      <c r="X225" s="5"/>
      <c r="Y225" s="5"/>
      <c r="Z225" s="5"/>
      <c r="AA225" s="5"/>
      <c r="AB225" s="5"/>
      <c r="AC225" s="5"/>
      <c r="AD225" s="5"/>
      <c r="AE225" s="5"/>
      <c r="AF225" s="5"/>
    </row>
    <row r="226" spans="1:32" ht="20.25" customHeight="1">
      <c r="A226" s="5" t="s">
        <v>5121</v>
      </c>
      <c r="B226" s="5" t="s">
        <v>3087</v>
      </c>
      <c r="C226" s="5" t="s">
        <v>27</v>
      </c>
      <c r="D226" s="5" t="s">
        <v>47</v>
      </c>
      <c r="E226" s="5" t="s">
        <v>45</v>
      </c>
      <c r="F226" s="7">
        <v>6</v>
      </c>
      <c r="G226" s="7">
        <v>8</v>
      </c>
      <c r="H226" s="5" t="s">
        <v>672</v>
      </c>
      <c r="I226" s="5" t="s">
        <v>125</v>
      </c>
      <c r="J226" s="5" t="s">
        <v>76</v>
      </c>
      <c r="K226" s="5" t="s">
        <v>5125</v>
      </c>
      <c r="L226" s="5" t="s">
        <v>5127</v>
      </c>
      <c r="M226" s="5" t="s">
        <v>100</v>
      </c>
      <c r="N226" s="5" t="s">
        <v>89</v>
      </c>
      <c r="O226" s="5"/>
      <c r="P226" s="5" t="b">
        <f t="shared" ca="1" si="53"/>
        <v>0</v>
      </c>
      <c r="Q226" s="5" t="b">
        <f ca="1">IFERROR(__xludf.DUMMYFUNCTION("REGEXMATCH(L226,""(?i)JavaScript"")"),TRUE)</f>
        <v>1</v>
      </c>
      <c r="R226" s="5"/>
      <c r="S226" s="5"/>
      <c r="T226" s="5"/>
      <c r="U226" s="5"/>
      <c r="V226" s="5"/>
      <c r="W226" s="5"/>
      <c r="X226" s="5"/>
      <c r="Y226" s="5"/>
      <c r="Z226" s="5"/>
      <c r="AA226" s="5"/>
      <c r="AB226" s="5"/>
      <c r="AC226" s="5"/>
      <c r="AD226" s="5"/>
      <c r="AE226" s="5"/>
      <c r="AF226" s="5"/>
    </row>
    <row r="227" spans="1:32" ht="20.25" customHeight="1">
      <c r="A227" s="5" t="s">
        <v>1314</v>
      </c>
      <c r="B227" s="5" t="s">
        <v>5141</v>
      </c>
      <c r="C227" s="5" t="s">
        <v>170</v>
      </c>
      <c r="D227" s="5" t="s">
        <v>378</v>
      </c>
      <c r="E227" s="5" t="s">
        <v>29</v>
      </c>
      <c r="F227" s="7">
        <v>6</v>
      </c>
      <c r="G227" s="7">
        <v>8</v>
      </c>
      <c r="H227" s="5" t="s">
        <v>672</v>
      </c>
      <c r="I227" s="5" t="s">
        <v>31</v>
      </c>
      <c r="J227" s="5" t="s">
        <v>942</v>
      </c>
      <c r="K227" s="5" t="s">
        <v>5145</v>
      </c>
      <c r="L227" s="5" t="s">
        <v>5147</v>
      </c>
      <c r="M227" s="5" t="s">
        <v>37</v>
      </c>
      <c r="N227" s="5" t="s">
        <v>55</v>
      </c>
      <c r="O227" s="5"/>
      <c r="P227" s="5" t="b">
        <f t="shared" ca="1" si="53"/>
        <v>0</v>
      </c>
      <c r="Q227" s="5" t="b">
        <f ca="1">IFERROR(__xludf.DUMMYFUNCTION("REGEXMATCH(L227,""JavaScript"")"),TRUE)</f>
        <v>1</v>
      </c>
      <c r="R227" s="5"/>
      <c r="S227" s="5"/>
      <c r="T227" s="5"/>
      <c r="U227" s="5"/>
      <c r="V227" s="5"/>
      <c r="W227" s="5"/>
      <c r="X227" s="5"/>
      <c r="Y227" s="5"/>
      <c r="Z227" s="5"/>
      <c r="AA227" s="5"/>
      <c r="AB227" s="5"/>
      <c r="AC227" s="5"/>
      <c r="AD227" s="5"/>
      <c r="AE227" s="5"/>
      <c r="AF227" s="5"/>
    </row>
    <row r="228" spans="1:32" ht="20.25" customHeight="1">
      <c r="A228" s="5" t="s">
        <v>5158</v>
      </c>
      <c r="B228" s="5" t="s">
        <v>5160</v>
      </c>
      <c r="C228" s="5" t="s">
        <v>170</v>
      </c>
      <c r="D228" s="5" t="s">
        <v>47</v>
      </c>
      <c r="E228" s="5" t="s">
        <v>29</v>
      </c>
      <c r="F228" s="7">
        <v>6</v>
      </c>
      <c r="G228" s="7">
        <v>8</v>
      </c>
      <c r="H228" s="5" t="s">
        <v>672</v>
      </c>
      <c r="I228" s="5" t="s">
        <v>125</v>
      </c>
      <c r="J228" s="5" t="s">
        <v>57</v>
      </c>
      <c r="K228" s="5" t="s">
        <v>5163</v>
      </c>
      <c r="L228" s="5" t="s">
        <v>5165</v>
      </c>
      <c r="M228" s="5" t="s">
        <v>37</v>
      </c>
      <c r="N228" s="5" t="s">
        <v>89</v>
      </c>
      <c r="O228" s="5"/>
      <c r="P228" s="5" t="b">
        <f t="shared" ca="1" si="53"/>
        <v>0</v>
      </c>
      <c r="Q228" s="5" t="b">
        <f ca="1">IFERROR(__xludf.DUMMYFUNCTION("REGEXMATCH(L228,""(?i)JavaScript"")"),TRUE)</f>
        <v>1</v>
      </c>
      <c r="R228" s="5"/>
      <c r="S228" s="5"/>
      <c r="T228" s="5"/>
      <c r="U228" s="5"/>
      <c r="V228" s="5"/>
      <c r="W228" s="5"/>
      <c r="X228" s="5"/>
      <c r="Y228" s="5"/>
      <c r="Z228" s="5"/>
      <c r="AA228" s="5"/>
      <c r="AB228" s="5"/>
      <c r="AC228" s="5"/>
      <c r="AD228" s="5"/>
      <c r="AE228" s="5"/>
      <c r="AF228" s="5"/>
    </row>
    <row r="229" spans="1:32" ht="20.25" customHeight="1">
      <c r="A229" s="5" t="s">
        <v>765</v>
      </c>
      <c r="B229" s="5" t="s">
        <v>5176</v>
      </c>
      <c r="C229" s="5" t="s">
        <v>170</v>
      </c>
      <c r="D229" s="5" t="s">
        <v>390</v>
      </c>
      <c r="E229" s="5" t="s">
        <v>29</v>
      </c>
      <c r="F229" s="7">
        <v>6</v>
      </c>
      <c r="G229" s="7">
        <v>8</v>
      </c>
      <c r="H229" s="5" t="s">
        <v>672</v>
      </c>
      <c r="I229" s="5" t="s">
        <v>31</v>
      </c>
      <c r="J229" s="5" t="s">
        <v>5180</v>
      </c>
      <c r="K229" s="5" t="s">
        <v>5181</v>
      </c>
      <c r="L229" s="5" t="s">
        <v>5182</v>
      </c>
      <c r="M229" s="5" t="s">
        <v>100</v>
      </c>
      <c r="N229" s="5" t="s">
        <v>55</v>
      </c>
      <c r="O229" s="5"/>
      <c r="P229" s="5" t="b">
        <f t="shared" ca="1" si="53"/>
        <v>0</v>
      </c>
      <c r="Q229" s="5" t="b">
        <f ca="1">IFERROR(__xludf.DUMMYFUNCTION("REGEXMATCH(L229,""JavaScript"")"),TRUE)</f>
        <v>1</v>
      </c>
      <c r="R229" s="5"/>
      <c r="S229" s="5"/>
      <c r="T229" s="5"/>
      <c r="U229" s="5"/>
      <c r="V229" s="5"/>
      <c r="W229" s="5"/>
      <c r="X229" s="5"/>
      <c r="Y229" s="5"/>
      <c r="Z229" s="5"/>
      <c r="AA229" s="5"/>
      <c r="AB229" s="5"/>
      <c r="AC229" s="5"/>
      <c r="AD229" s="5"/>
      <c r="AE229" s="5"/>
      <c r="AF229" s="5"/>
    </row>
    <row r="230" spans="1:32" ht="20.25" customHeight="1">
      <c r="A230" s="5" t="s">
        <v>277</v>
      </c>
      <c r="B230" s="5" t="s">
        <v>783</v>
      </c>
      <c r="C230" s="5" t="s">
        <v>20</v>
      </c>
      <c r="D230" s="5" t="s">
        <v>1173</v>
      </c>
      <c r="E230" s="5" t="s">
        <v>45</v>
      </c>
      <c r="F230" s="7">
        <v>6</v>
      </c>
      <c r="G230" s="7">
        <v>8</v>
      </c>
      <c r="H230" s="5" t="s">
        <v>672</v>
      </c>
      <c r="I230" s="5" t="s">
        <v>125</v>
      </c>
      <c r="J230" s="5" t="s">
        <v>48</v>
      </c>
      <c r="K230" s="5" t="s">
        <v>5195</v>
      </c>
      <c r="L230" s="5" t="s">
        <v>5197</v>
      </c>
      <c r="M230" s="5" t="s">
        <v>53</v>
      </c>
      <c r="N230" s="5" t="s">
        <v>55</v>
      </c>
      <c r="O230" s="5"/>
      <c r="P230" s="5" t="b">
        <f t="shared" ca="1" si="53"/>
        <v>0</v>
      </c>
      <c r="Q230" s="5" t="b">
        <f ca="1">IFERROR(__xludf.DUMMYFUNCTION("REGEXMATCH(L230,""(?i)JavaScript"")"),TRUE)</f>
        <v>1</v>
      </c>
      <c r="R230" s="5"/>
      <c r="S230" s="5"/>
      <c r="T230" s="5"/>
      <c r="U230" s="5"/>
      <c r="V230" s="5"/>
      <c r="W230" s="5"/>
      <c r="X230" s="5"/>
      <c r="Y230" s="5"/>
      <c r="Z230" s="5"/>
      <c r="AA230" s="5"/>
      <c r="AB230" s="5"/>
      <c r="AC230" s="5"/>
      <c r="AD230" s="5"/>
      <c r="AE230" s="5"/>
      <c r="AF230" s="5"/>
    </row>
    <row r="231" spans="1:32" ht="20.25" customHeight="1">
      <c r="A231" s="5" t="s">
        <v>5207</v>
      </c>
      <c r="B231" s="5" t="s">
        <v>5209</v>
      </c>
      <c r="C231" s="5" t="s">
        <v>170</v>
      </c>
      <c r="D231" s="5" t="s">
        <v>378</v>
      </c>
      <c r="E231" s="5" t="s">
        <v>45</v>
      </c>
      <c r="F231" s="7">
        <v>6</v>
      </c>
      <c r="G231" s="7">
        <v>8</v>
      </c>
      <c r="H231" s="5" t="s">
        <v>672</v>
      </c>
      <c r="I231" s="9" t="s">
        <v>24</v>
      </c>
      <c r="J231" s="5" t="s">
        <v>252</v>
      </c>
      <c r="K231" s="5" t="s">
        <v>5211</v>
      </c>
      <c r="L231" s="5" t="s">
        <v>5214</v>
      </c>
      <c r="M231" s="5" t="s">
        <v>42</v>
      </c>
      <c r="N231" s="5" t="s">
        <v>237</v>
      </c>
      <c r="O231" s="5"/>
      <c r="P231" s="5" t="b">
        <f t="shared" ca="1" si="53"/>
        <v>0</v>
      </c>
      <c r="Q231" s="5" t="b">
        <f t="shared" ref="Q231:Q233" ca="1" si="60">IFERROR(__xludf.DUMMYFUNCTION("REGEXMATCH(L231,""JavaScript"")"),TRUE)</f>
        <v>1</v>
      </c>
      <c r="R231" s="5"/>
      <c r="S231" s="5"/>
      <c r="T231" s="5"/>
      <c r="U231" s="5"/>
      <c r="V231" s="5"/>
      <c r="W231" s="5"/>
      <c r="X231" s="5"/>
      <c r="Y231" s="5"/>
      <c r="Z231" s="5"/>
      <c r="AA231" s="5"/>
      <c r="AB231" s="5"/>
      <c r="AC231" s="5"/>
      <c r="AD231" s="5"/>
      <c r="AE231" s="5"/>
      <c r="AF231" s="5"/>
    </row>
    <row r="232" spans="1:32" ht="20.25" customHeight="1">
      <c r="A232" s="5" t="s">
        <v>1457</v>
      </c>
      <c r="B232" s="5" t="s">
        <v>5235</v>
      </c>
      <c r="C232" s="5" t="s">
        <v>41</v>
      </c>
      <c r="D232" s="5" t="s">
        <v>169</v>
      </c>
      <c r="E232" s="5" t="s">
        <v>45</v>
      </c>
      <c r="F232" s="7">
        <v>6</v>
      </c>
      <c r="G232" s="7">
        <v>8</v>
      </c>
      <c r="H232" s="5" t="s">
        <v>672</v>
      </c>
      <c r="I232" s="5" t="s">
        <v>125</v>
      </c>
      <c r="J232" s="5" t="s">
        <v>942</v>
      </c>
      <c r="K232" s="5"/>
      <c r="L232" s="5" t="s">
        <v>5240</v>
      </c>
      <c r="M232" s="5" t="s">
        <v>100</v>
      </c>
      <c r="N232" s="5" t="s">
        <v>55</v>
      </c>
      <c r="O232" s="5"/>
      <c r="P232" s="5" t="b">
        <f t="shared" ca="1" si="53"/>
        <v>0</v>
      </c>
      <c r="Q232" s="5" t="b">
        <f t="shared" ca="1" si="60"/>
        <v>1</v>
      </c>
      <c r="R232" s="5"/>
      <c r="S232" s="5"/>
      <c r="T232" s="5"/>
      <c r="U232" s="5"/>
      <c r="V232" s="5"/>
      <c r="W232" s="5"/>
      <c r="X232" s="5"/>
      <c r="Y232" s="5"/>
      <c r="Z232" s="5"/>
      <c r="AA232" s="5"/>
      <c r="AB232" s="5"/>
      <c r="AC232" s="5"/>
      <c r="AD232" s="5"/>
      <c r="AE232" s="5"/>
      <c r="AF232" s="5"/>
    </row>
    <row r="233" spans="1:32" ht="20.25" customHeight="1">
      <c r="A233" s="5" t="s">
        <v>5314</v>
      </c>
      <c r="B233" s="5" t="s">
        <v>5315</v>
      </c>
      <c r="C233" s="5" t="s">
        <v>27</v>
      </c>
      <c r="D233" s="5" t="s">
        <v>47</v>
      </c>
      <c r="E233" s="5" t="s">
        <v>45</v>
      </c>
      <c r="F233" s="7">
        <v>6</v>
      </c>
      <c r="G233" s="7">
        <v>9</v>
      </c>
      <c r="H233" s="5" t="s">
        <v>3743</v>
      </c>
      <c r="I233" s="5" t="s">
        <v>125</v>
      </c>
      <c r="J233" s="5" t="s">
        <v>5318</v>
      </c>
      <c r="K233" s="5" t="s">
        <v>5320</v>
      </c>
      <c r="L233" s="5" t="s">
        <v>5321</v>
      </c>
      <c r="M233" s="5" t="s">
        <v>100</v>
      </c>
      <c r="N233" s="5" t="s">
        <v>55</v>
      </c>
      <c r="O233" s="5"/>
      <c r="P233" s="5" t="b">
        <f t="shared" ca="1" si="53"/>
        <v>0</v>
      </c>
      <c r="Q233" s="5" t="b">
        <f t="shared" ca="1" si="60"/>
        <v>1</v>
      </c>
      <c r="R233" s="5"/>
      <c r="S233" s="5"/>
      <c r="T233" s="5"/>
      <c r="U233" s="5"/>
      <c r="V233" s="5"/>
      <c r="W233" s="5"/>
      <c r="X233" s="5"/>
      <c r="Y233" s="5"/>
      <c r="Z233" s="5"/>
      <c r="AA233" s="5"/>
      <c r="AB233" s="5"/>
      <c r="AC233" s="5"/>
      <c r="AD233" s="5"/>
      <c r="AE233" s="5"/>
      <c r="AF233" s="5"/>
    </row>
    <row r="234" spans="1:32" ht="20.25" customHeight="1">
      <c r="A234" s="5" t="s">
        <v>5332</v>
      </c>
      <c r="B234" s="5" t="s">
        <v>5333</v>
      </c>
      <c r="C234" s="5" t="s">
        <v>27</v>
      </c>
      <c r="D234" s="5" t="s">
        <v>85</v>
      </c>
      <c r="E234" s="5" t="s">
        <v>45</v>
      </c>
      <c r="F234" s="7">
        <v>6</v>
      </c>
      <c r="G234" s="7">
        <v>8</v>
      </c>
      <c r="H234" s="5" t="s">
        <v>672</v>
      </c>
      <c r="I234" s="5" t="s">
        <v>125</v>
      </c>
      <c r="J234" s="5" t="s">
        <v>57</v>
      </c>
      <c r="K234" s="5" t="s">
        <v>5336</v>
      </c>
      <c r="L234" s="5" t="s">
        <v>5339</v>
      </c>
      <c r="M234" s="5" t="s">
        <v>53</v>
      </c>
      <c r="N234" s="5" t="s">
        <v>89</v>
      </c>
      <c r="O234" s="5"/>
      <c r="P234" s="5" t="b">
        <f t="shared" ca="1" si="53"/>
        <v>0</v>
      </c>
      <c r="Q234" s="5" t="b">
        <f ca="1">IFERROR(__xludf.DUMMYFUNCTION("REGEXMATCH(L234,""(?i)JavaScript"")"),TRUE)</f>
        <v>1</v>
      </c>
      <c r="R234" s="5"/>
      <c r="S234" s="5"/>
      <c r="T234" s="5"/>
      <c r="U234" s="5"/>
      <c r="V234" s="5"/>
      <c r="W234" s="5"/>
      <c r="X234" s="5"/>
      <c r="Y234" s="5"/>
      <c r="Z234" s="5"/>
      <c r="AA234" s="5"/>
      <c r="AB234" s="5"/>
      <c r="AC234" s="5"/>
      <c r="AD234" s="5"/>
      <c r="AE234" s="5"/>
      <c r="AF234" s="5"/>
    </row>
    <row r="235" spans="1:32" ht="20.25" customHeight="1">
      <c r="A235" s="5" t="s">
        <v>5357</v>
      </c>
      <c r="B235" s="5" t="s">
        <v>5358</v>
      </c>
      <c r="C235" s="5" t="s">
        <v>41</v>
      </c>
      <c r="D235" s="5" t="s">
        <v>47</v>
      </c>
      <c r="E235" s="5" t="s">
        <v>29</v>
      </c>
      <c r="F235" s="7">
        <v>6</v>
      </c>
      <c r="G235" s="7">
        <v>8</v>
      </c>
      <c r="H235" s="5" t="s">
        <v>672</v>
      </c>
      <c r="I235" s="9" t="s">
        <v>24</v>
      </c>
      <c r="J235" s="5" t="s">
        <v>5364</v>
      </c>
      <c r="K235" s="5" t="s">
        <v>5366</v>
      </c>
      <c r="L235" s="5" t="s">
        <v>5368</v>
      </c>
      <c r="M235" s="5" t="s">
        <v>37</v>
      </c>
      <c r="N235" s="5" t="s">
        <v>55</v>
      </c>
      <c r="O235" s="5"/>
      <c r="P235" s="5" t="b">
        <f t="shared" ca="1" si="53"/>
        <v>0</v>
      </c>
      <c r="Q235" s="5" t="b">
        <f ca="1">IFERROR(__xludf.DUMMYFUNCTION("REGEXMATCH(L235,""JavaScript"")"),TRUE)</f>
        <v>1</v>
      </c>
      <c r="R235" s="5"/>
      <c r="S235" s="5"/>
      <c r="T235" s="5"/>
      <c r="U235" s="5"/>
      <c r="V235" s="5"/>
      <c r="W235" s="5"/>
      <c r="X235" s="5"/>
      <c r="Y235" s="5"/>
      <c r="Z235" s="5"/>
      <c r="AA235" s="5"/>
      <c r="AB235" s="5"/>
      <c r="AC235" s="5"/>
      <c r="AD235" s="5"/>
      <c r="AE235" s="5"/>
      <c r="AF235" s="5"/>
    </row>
    <row r="236" spans="1:32" ht="20.25" customHeight="1">
      <c r="A236" s="5" t="s">
        <v>277</v>
      </c>
      <c r="B236" s="5" t="s">
        <v>779</v>
      </c>
      <c r="C236" s="5" t="s">
        <v>27</v>
      </c>
      <c r="D236" s="5" t="s">
        <v>80</v>
      </c>
      <c r="E236" s="5" t="s">
        <v>29</v>
      </c>
      <c r="F236" s="7">
        <v>6</v>
      </c>
      <c r="G236" s="7">
        <v>8</v>
      </c>
      <c r="H236" s="5" t="s">
        <v>672</v>
      </c>
      <c r="I236" s="5" t="s">
        <v>125</v>
      </c>
      <c r="J236" s="5" t="s">
        <v>780</v>
      </c>
      <c r="K236" s="5" t="s">
        <v>5391</v>
      </c>
      <c r="L236" s="5" t="s">
        <v>5393</v>
      </c>
      <c r="M236" s="5" t="s">
        <v>37</v>
      </c>
      <c r="N236" s="5" t="s">
        <v>55</v>
      </c>
      <c r="O236" s="5"/>
      <c r="P236" s="5" t="b">
        <f t="shared" ca="1" si="53"/>
        <v>0</v>
      </c>
      <c r="Q236" s="5" t="b">
        <f t="shared" ref="Q236:Q237" ca="1" si="61">IFERROR(__xludf.DUMMYFUNCTION("REGEXMATCH(L236,""(?i)JavaScript"")"),TRUE)</f>
        <v>1</v>
      </c>
      <c r="R236" s="5"/>
      <c r="S236" s="5"/>
      <c r="T236" s="5"/>
      <c r="U236" s="5"/>
      <c r="V236" s="5"/>
      <c r="W236" s="5"/>
      <c r="X236" s="5"/>
      <c r="Y236" s="5"/>
      <c r="Z236" s="5"/>
      <c r="AA236" s="5"/>
      <c r="AB236" s="5"/>
      <c r="AC236" s="5"/>
      <c r="AD236" s="5"/>
      <c r="AE236" s="5"/>
      <c r="AF236" s="5"/>
    </row>
    <row r="237" spans="1:32" ht="20.25" customHeight="1">
      <c r="A237" s="5" t="s">
        <v>1457</v>
      </c>
      <c r="B237" s="5" t="s">
        <v>5404</v>
      </c>
      <c r="C237" s="5" t="s">
        <v>41</v>
      </c>
      <c r="D237" s="5" t="s">
        <v>43</v>
      </c>
      <c r="E237" s="5" t="s">
        <v>651</v>
      </c>
      <c r="F237" s="7">
        <v>6</v>
      </c>
      <c r="G237" s="7">
        <v>8</v>
      </c>
      <c r="H237" s="5" t="s">
        <v>672</v>
      </c>
      <c r="I237" s="5" t="s">
        <v>108</v>
      </c>
      <c r="J237" s="5" t="s">
        <v>412</v>
      </c>
      <c r="K237" s="5" t="s">
        <v>5406</v>
      </c>
      <c r="L237" s="5"/>
      <c r="M237" s="5" t="s">
        <v>53</v>
      </c>
      <c r="N237" s="5" t="s">
        <v>55</v>
      </c>
      <c r="O237" s="5" t="b">
        <f ca="1">IFERROR(__xludf.DUMMYFUNCTION("REGEXMATCH(A237,""前端"")"),TRUE)</f>
        <v>1</v>
      </c>
      <c r="P237" s="5" t="b">
        <f t="shared" ca="1" si="53"/>
        <v>0</v>
      </c>
      <c r="Q237" s="5" t="b">
        <f t="shared" ca="1" si="61"/>
        <v>1</v>
      </c>
      <c r="R237" s="5"/>
      <c r="S237" s="5"/>
      <c r="T237" s="5"/>
      <c r="U237" s="5"/>
      <c r="V237" s="5"/>
      <c r="W237" s="5"/>
      <c r="X237" s="5"/>
      <c r="Y237" s="5"/>
      <c r="Z237" s="5"/>
      <c r="AA237" s="5"/>
      <c r="AB237" s="5"/>
      <c r="AC237" s="5"/>
      <c r="AD237" s="5"/>
      <c r="AE237" s="5"/>
      <c r="AF237" s="5"/>
    </row>
    <row r="238" spans="1:32" ht="20.25" customHeight="1">
      <c r="A238" s="5" t="s">
        <v>5422</v>
      </c>
      <c r="B238" s="5" t="s">
        <v>5424</v>
      </c>
      <c r="C238" s="5" t="s">
        <v>41</v>
      </c>
      <c r="D238" s="5" t="s">
        <v>2462</v>
      </c>
      <c r="E238" s="5" t="s">
        <v>29</v>
      </c>
      <c r="F238" s="7">
        <v>6</v>
      </c>
      <c r="G238" s="7">
        <v>8</v>
      </c>
      <c r="H238" s="5" t="s">
        <v>672</v>
      </c>
      <c r="I238" s="5" t="s">
        <v>125</v>
      </c>
      <c r="J238" s="5" t="s">
        <v>117</v>
      </c>
      <c r="K238" s="5" t="s">
        <v>5427</v>
      </c>
      <c r="L238" s="5" t="s">
        <v>5431</v>
      </c>
      <c r="M238" s="5" t="s">
        <v>53</v>
      </c>
      <c r="N238" s="5" t="s">
        <v>55</v>
      </c>
      <c r="O238" s="5"/>
      <c r="P238" s="5" t="b">
        <f t="shared" ca="1" si="53"/>
        <v>0</v>
      </c>
      <c r="Q238" s="5" t="b">
        <f ca="1">IFERROR(__xludf.DUMMYFUNCTION("REGEXMATCH(L238,""JavaScript"")"),TRUE)</f>
        <v>1</v>
      </c>
      <c r="R238" s="5"/>
      <c r="S238" s="5"/>
      <c r="T238" s="5"/>
      <c r="U238" s="5"/>
      <c r="V238" s="5"/>
      <c r="W238" s="5"/>
      <c r="X238" s="5"/>
      <c r="Y238" s="5"/>
      <c r="Z238" s="5"/>
      <c r="AA238" s="5"/>
      <c r="AB238" s="5"/>
      <c r="AC238" s="5"/>
      <c r="AD238" s="5"/>
      <c r="AE238" s="5"/>
      <c r="AF238" s="5"/>
    </row>
    <row r="239" spans="1:32" ht="20.25" customHeight="1">
      <c r="A239" s="5" t="s">
        <v>5442</v>
      </c>
      <c r="B239" s="5" t="s">
        <v>5443</v>
      </c>
      <c r="C239" s="5" t="s">
        <v>170</v>
      </c>
      <c r="D239" s="5" t="s">
        <v>378</v>
      </c>
      <c r="E239" s="5" t="s">
        <v>45</v>
      </c>
      <c r="F239" s="7">
        <v>6</v>
      </c>
      <c r="G239" s="7">
        <v>8</v>
      </c>
      <c r="H239" s="5" t="s">
        <v>672</v>
      </c>
      <c r="I239" s="9" t="s">
        <v>24</v>
      </c>
      <c r="J239" s="5" t="s">
        <v>907</v>
      </c>
      <c r="K239" s="5" t="s">
        <v>5447</v>
      </c>
      <c r="L239" s="5"/>
      <c r="M239" s="5" t="s">
        <v>37</v>
      </c>
      <c r="N239" s="5" t="s">
        <v>55</v>
      </c>
      <c r="O239" s="5" t="b">
        <f ca="1">IFERROR(__xludf.DUMMYFUNCTION("REGEXMATCH(A239,""前端"")"),TRUE)</f>
        <v>1</v>
      </c>
      <c r="P239" s="5" t="b">
        <f t="shared" ca="1" si="53"/>
        <v>0</v>
      </c>
      <c r="Q239" s="5" t="b">
        <f ca="1">IFERROR(__xludf.DUMMYFUNCTION("REGEXMATCH(L239,""(?i)JavaScript"")"),FALSE)</f>
        <v>0</v>
      </c>
      <c r="R239" s="5"/>
      <c r="S239" s="5"/>
      <c r="T239" s="5"/>
      <c r="U239" s="5"/>
      <c r="V239" s="5"/>
      <c r="W239" s="5"/>
      <c r="X239" s="5"/>
      <c r="Y239" s="5"/>
      <c r="Z239" s="5"/>
      <c r="AA239" s="5"/>
      <c r="AB239" s="5"/>
      <c r="AC239" s="5"/>
      <c r="AD239" s="5"/>
      <c r="AE239" s="5"/>
      <c r="AF239" s="5"/>
    </row>
    <row r="240" spans="1:32" ht="20.25" customHeight="1">
      <c r="A240" s="5" t="s">
        <v>1457</v>
      </c>
      <c r="B240" s="5" t="s">
        <v>5468</v>
      </c>
      <c r="C240" s="5" t="s">
        <v>41</v>
      </c>
      <c r="D240" s="5" t="s">
        <v>874</v>
      </c>
      <c r="E240" s="5" t="s">
        <v>45</v>
      </c>
      <c r="F240" s="7">
        <v>6</v>
      </c>
      <c r="G240" s="7">
        <v>8</v>
      </c>
      <c r="H240" s="5" t="s">
        <v>672</v>
      </c>
      <c r="I240" s="5" t="s">
        <v>31</v>
      </c>
      <c r="J240" s="5" t="s">
        <v>5470</v>
      </c>
      <c r="K240" s="5" t="s">
        <v>5472</v>
      </c>
      <c r="L240" s="5" t="s">
        <v>5475</v>
      </c>
      <c r="M240" s="5" t="s">
        <v>42</v>
      </c>
      <c r="N240" s="5" t="s">
        <v>55</v>
      </c>
      <c r="O240" s="5"/>
      <c r="P240" s="5" t="b">
        <f t="shared" ca="1" si="53"/>
        <v>0</v>
      </c>
      <c r="Q240" s="5" t="b">
        <f t="shared" ref="Q240:Q243" ca="1" si="62">IFERROR(__xludf.DUMMYFUNCTION("REGEXMATCH(L240,""JavaScript"")"),TRUE)</f>
        <v>1</v>
      </c>
      <c r="R240" s="5"/>
      <c r="S240" s="5"/>
      <c r="T240" s="5"/>
      <c r="U240" s="5"/>
      <c r="V240" s="5"/>
      <c r="W240" s="5"/>
      <c r="X240" s="5"/>
      <c r="Y240" s="5"/>
      <c r="Z240" s="5"/>
      <c r="AA240" s="5"/>
      <c r="AB240" s="5"/>
      <c r="AC240" s="5"/>
      <c r="AD240" s="5"/>
      <c r="AE240" s="5"/>
      <c r="AF240" s="5"/>
    </row>
    <row r="241" spans="1:32" ht="20.25" customHeight="1">
      <c r="A241" s="5" t="s">
        <v>248</v>
      </c>
      <c r="B241" s="5" t="s">
        <v>5490</v>
      </c>
      <c r="C241" s="5" t="s">
        <v>41</v>
      </c>
      <c r="D241" s="5" t="s">
        <v>94</v>
      </c>
      <c r="E241" s="5" t="s">
        <v>29</v>
      </c>
      <c r="F241" s="7">
        <v>6</v>
      </c>
      <c r="G241" s="7">
        <v>8</v>
      </c>
      <c r="H241" s="5" t="s">
        <v>672</v>
      </c>
      <c r="I241" s="5" t="s">
        <v>31</v>
      </c>
      <c r="J241" s="5" t="s">
        <v>106</v>
      </c>
      <c r="K241" s="5"/>
      <c r="L241" s="5" t="s">
        <v>5494</v>
      </c>
      <c r="M241" s="5" t="s">
        <v>100</v>
      </c>
      <c r="N241" s="5" t="s">
        <v>271</v>
      </c>
      <c r="O241" s="5"/>
      <c r="P241" s="5" t="b">
        <f t="shared" ca="1" si="53"/>
        <v>0</v>
      </c>
      <c r="Q241" s="5" t="b">
        <f t="shared" ca="1" si="62"/>
        <v>1</v>
      </c>
      <c r="R241" s="5"/>
      <c r="S241" s="5"/>
      <c r="T241" s="5"/>
      <c r="U241" s="5"/>
      <c r="V241" s="5"/>
      <c r="W241" s="5"/>
      <c r="X241" s="5"/>
      <c r="Y241" s="5"/>
      <c r="Z241" s="5"/>
      <c r="AA241" s="5"/>
      <c r="AB241" s="5"/>
      <c r="AC241" s="5"/>
      <c r="AD241" s="5"/>
      <c r="AE241" s="5"/>
      <c r="AF241" s="5"/>
    </row>
    <row r="242" spans="1:32" ht="20.25" customHeight="1">
      <c r="A242" s="5" t="s">
        <v>1457</v>
      </c>
      <c r="B242" s="5" t="s">
        <v>5507</v>
      </c>
      <c r="C242" s="5" t="s">
        <v>41</v>
      </c>
      <c r="D242" s="5" t="s">
        <v>94</v>
      </c>
      <c r="E242" s="5" t="s">
        <v>29</v>
      </c>
      <c r="F242" s="7">
        <v>6</v>
      </c>
      <c r="G242" s="7">
        <v>8</v>
      </c>
      <c r="H242" s="5" t="s">
        <v>672</v>
      </c>
      <c r="I242" s="5" t="s">
        <v>108</v>
      </c>
      <c r="J242" s="5" t="s">
        <v>5512</v>
      </c>
      <c r="K242" s="5" t="s">
        <v>5513</v>
      </c>
      <c r="L242" s="5" t="s">
        <v>5514</v>
      </c>
      <c r="M242" s="5" t="s">
        <v>53</v>
      </c>
      <c r="N242" s="5" t="s">
        <v>55</v>
      </c>
      <c r="O242" s="5"/>
      <c r="P242" s="5" t="b">
        <f t="shared" ca="1" si="53"/>
        <v>0</v>
      </c>
      <c r="Q242" s="5" t="b">
        <f t="shared" ca="1" si="62"/>
        <v>1</v>
      </c>
      <c r="R242" s="5"/>
      <c r="S242" s="5"/>
      <c r="T242" s="5"/>
      <c r="U242" s="5"/>
      <c r="V242" s="5"/>
      <c r="W242" s="5"/>
      <c r="X242" s="5"/>
      <c r="Y242" s="5"/>
      <c r="Z242" s="5"/>
      <c r="AA242" s="5"/>
      <c r="AB242" s="5"/>
      <c r="AC242" s="5"/>
      <c r="AD242" s="5"/>
      <c r="AE242" s="5"/>
      <c r="AF242" s="5"/>
    </row>
    <row r="243" spans="1:32" ht="20.25" customHeight="1">
      <c r="A243" s="5" t="s">
        <v>5527</v>
      </c>
      <c r="B243" s="5" t="s">
        <v>5529</v>
      </c>
      <c r="C243" s="5" t="s">
        <v>41</v>
      </c>
      <c r="D243" s="5" t="s">
        <v>2462</v>
      </c>
      <c r="E243" s="5" t="s">
        <v>29</v>
      </c>
      <c r="F243" s="7">
        <v>6</v>
      </c>
      <c r="G243" s="7">
        <v>8</v>
      </c>
      <c r="H243" s="5" t="s">
        <v>672</v>
      </c>
      <c r="I243" s="5" t="s">
        <v>31</v>
      </c>
      <c r="J243" s="5" t="s">
        <v>5531</v>
      </c>
      <c r="K243" s="5" t="s">
        <v>5532</v>
      </c>
      <c r="L243" s="5" t="s">
        <v>5533</v>
      </c>
      <c r="M243" s="5" t="s">
        <v>37</v>
      </c>
      <c r="N243" s="5" t="s">
        <v>55</v>
      </c>
      <c r="O243" s="5"/>
      <c r="P243" s="5" t="b">
        <f t="shared" ca="1" si="53"/>
        <v>0</v>
      </c>
      <c r="Q243" s="5" t="b">
        <f t="shared" ca="1" si="62"/>
        <v>1</v>
      </c>
      <c r="R243" s="5"/>
      <c r="S243" s="5"/>
      <c r="T243" s="5"/>
      <c r="U243" s="5"/>
      <c r="V243" s="5"/>
      <c r="W243" s="5"/>
      <c r="X243" s="5"/>
      <c r="Y243" s="5"/>
      <c r="Z243" s="5"/>
      <c r="AA243" s="5"/>
      <c r="AB243" s="5"/>
      <c r="AC243" s="5"/>
      <c r="AD243" s="5"/>
      <c r="AE243" s="5"/>
      <c r="AF243" s="5"/>
    </row>
    <row r="244" spans="1:32" ht="20.25" customHeight="1">
      <c r="A244" s="5" t="s">
        <v>5546</v>
      </c>
      <c r="B244" s="5" t="s">
        <v>5547</v>
      </c>
      <c r="C244" s="5" t="s">
        <v>170</v>
      </c>
      <c r="D244" s="5" t="s">
        <v>390</v>
      </c>
      <c r="E244" s="5" t="s">
        <v>29</v>
      </c>
      <c r="F244" s="7">
        <v>6</v>
      </c>
      <c r="G244" s="7">
        <v>8</v>
      </c>
      <c r="H244" s="5" t="s">
        <v>672</v>
      </c>
      <c r="I244" s="5" t="s">
        <v>31</v>
      </c>
      <c r="J244" s="5" t="s">
        <v>3541</v>
      </c>
      <c r="K244" s="5" t="s">
        <v>5550</v>
      </c>
      <c r="L244" s="5" t="s">
        <v>5553</v>
      </c>
      <c r="M244" s="5" t="s">
        <v>37</v>
      </c>
      <c r="N244" s="5" t="s">
        <v>89</v>
      </c>
      <c r="O244" s="5"/>
      <c r="P244" s="5" t="b">
        <f t="shared" ca="1" si="53"/>
        <v>0</v>
      </c>
      <c r="Q244" s="5" t="b">
        <f ca="1">IFERROR(__xludf.DUMMYFUNCTION("REGEXMATCH(L244,""(?i)JavaScript"")"),TRUE)</f>
        <v>1</v>
      </c>
      <c r="R244" s="5"/>
      <c r="S244" s="5"/>
      <c r="T244" s="5"/>
      <c r="U244" s="5"/>
      <c r="V244" s="5"/>
      <c r="W244" s="5"/>
      <c r="X244" s="5"/>
      <c r="Y244" s="5"/>
      <c r="Z244" s="5"/>
      <c r="AA244" s="5"/>
      <c r="AB244" s="5"/>
      <c r="AC244" s="5"/>
      <c r="AD244" s="5"/>
      <c r="AE244" s="5"/>
      <c r="AF244" s="5"/>
    </row>
    <row r="245" spans="1:32" ht="20.25" customHeight="1">
      <c r="A245" s="5" t="s">
        <v>5565</v>
      </c>
      <c r="B245" s="5" t="s">
        <v>5566</v>
      </c>
      <c r="C245" s="5" t="s">
        <v>27</v>
      </c>
      <c r="D245" s="5" t="s">
        <v>85</v>
      </c>
      <c r="E245" s="5" t="s">
        <v>29</v>
      </c>
      <c r="F245" s="7">
        <v>6</v>
      </c>
      <c r="G245" s="7">
        <v>8</v>
      </c>
      <c r="H245" s="5" t="s">
        <v>672</v>
      </c>
      <c r="I245" s="9" t="s">
        <v>24</v>
      </c>
      <c r="J245" s="5" t="s">
        <v>76</v>
      </c>
      <c r="K245" s="5" t="s">
        <v>5571</v>
      </c>
      <c r="L245" s="5" t="s">
        <v>5573</v>
      </c>
      <c r="M245" s="5" t="s">
        <v>100</v>
      </c>
      <c r="N245" s="5" t="s">
        <v>55</v>
      </c>
      <c r="O245" s="5"/>
      <c r="P245" s="5" t="b">
        <f t="shared" ca="1" si="53"/>
        <v>0</v>
      </c>
      <c r="Q245" s="5" t="b">
        <f t="shared" ref="Q245:Q247" ca="1" si="63">IFERROR(__xludf.DUMMYFUNCTION("REGEXMATCH(L245,""JavaScript"")"),TRUE)</f>
        <v>1</v>
      </c>
      <c r="R245" s="5"/>
      <c r="S245" s="5"/>
      <c r="T245" s="5"/>
      <c r="U245" s="5"/>
      <c r="V245" s="5"/>
      <c r="W245" s="5"/>
      <c r="X245" s="5"/>
      <c r="Y245" s="5"/>
      <c r="Z245" s="5"/>
      <c r="AA245" s="5"/>
      <c r="AB245" s="5"/>
      <c r="AC245" s="5"/>
      <c r="AD245" s="5"/>
      <c r="AE245" s="5"/>
      <c r="AF245" s="5"/>
    </row>
    <row r="246" spans="1:32" ht="20.25" customHeight="1">
      <c r="A246" s="5" t="s">
        <v>5586</v>
      </c>
      <c r="B246" s="5" t="s">
        <v>5587</v>
      </c>
      <c r="C246" s="5" t="s">
        <v>170</v>
      </c>
      <c r="D246" s="5" t="s">
        <v>47</v>
      </c>
      <c r="E246" s="5" t="s">
        <v>651</v>
      </c>
      <c r="F246" s="7">
        <v>6</v>
      </c>
      <c r="G246" s="7">
        <v>7</v>
      </c>
      <c r="H246" s="5" t="s">
        <v>5590</v>
      </c>
      <c r="I246" s="5" t="s">
        <v>31</v>
      </c>
      <c r="J246" s="5" t="s">
        <v>2106</v>
      </c>
      <c r="K246" s="5" t="s">
        <v>1960</v>
      </c>
      <c r="L246" s="5" t="s">
        <v>5591</v>
      </c>
      <c r="M246" s="5" t="s">
        <v>100</v>
      </c>
      <c r="N246" s="5" t="s">
        <v>405</v>
      </c>
      <c r="O246" s="5"/>
      <c r="P246" s="5" t="b">
        <f t="shared" ca="1" si="53"/>
        <v>0</v>
      </c>
      <c r="Q246" s="5" t="b">
        <f t="shared" ca="1" si="63"/>
        <v>1</v>
      </c>
      <c r="R246" s="5"/>
      <c r="S246" s="5"/>
      <c r="T246" s="5"/>
      <c r="U246" s="5"/>
      <c r="V246" s="5"/>
      <c r="W246" s="5"/>
      <c r="X246" s="5"/>
      <c r="Y246" s="5"/>
      <c r="Z246" s="5"/>
      <c r="AA246" s="5"/>
      <c r="AB246" s="5"/>
      <c r="AC246" s="5"/>
      <c r="AD246" s="5"/>
      <c r="AE246" s="5"/>
      <c r="AF246" s="5"/>
    </row>
    <row r="247" spans="1:32" ht="20.25" customHeight="1">
      <c r="A247" s="5" t="s">
        <v>5603</v>
      </c>
      <c r="B247" s="5" t="s">
        <v>5604</v>
      </c>
      <c r="C247" s="5" t="s">
        <v>41</v>
      </c>
      <c r="D247" s="5" t="s">
        <v>114</v>
      </c>
      <c r="E247" s="5" t="s">
        <v>29</v>
      </c>
      <c r="F247" s="7">
        <v>6</v>
      </c>
      <c r="G247" s="7">
        <v>8</v>
      </c>
      <c r="H247" s="5" t="s">
        <v>672</v>
      </c>
      <c r="I247" s="5" t="s">
        <v>108</v>
      </c>
      <c r="J247" s="5" t="s">
        <v>267</v>
      </c>
      <c r="K247" s="5" t="s">
        <v>5608</v>
      </c>
      <c r="L247" s="5" t="s">
        <v>5609</v>
      </c>
      <c r="M247" s="5" t="s">
        <v>53</v>
      </c>
      <c r="N247" s="5" t="s">
        <v>55</v>
      </c>
      <c r="O247" s="5"/>
      <c r="P247" s="5" t="b">
        <f t="shared" ca="1" si="53"/>
        <v>0</v>
      </c>
      <c r="Q247" s="5" t="b">
        <f t="shared" ca="1" si="63"/>
        <v>1</v>
      </c>
      <c r="R247" s="5"/>
      <c r="S247" s="5"/>
      <c r="T247" s="5"/>
      <c r="U247" s="5"/>
      <c r="V247" s="5"/>
      <c r="W247" s="5"/>
      <c r="X247" s="5"/>
      <c r="Y247" s="5"/>
      <c r="Z247" s="5"/>
      <c r="AA247" s="5"/>
      <c r="AB247" s="5"/>
      <c r="AC247" s="5"/>
      <c r="AD247" s="5"/>
      <c r="AE247" s="5"/>
      <c r="AF247" s="5"/>
    </row>
    <row r="248" spans="1:32" ht="20.25" customHeight="1">
      <c r="A248" s="5" t="s">
        <v>5314</v>
      </c>
      <c r="B248" s="5" t="s">
        <v>5622</v>
      </c>
      <c r="C248" s="5" t="s">
        <v>27</v>
      </c>
      <c r="D248" s="5" t="s">
        <v>212</v>
      </c>
      <c r="E248" s="5" t="s">
        <v>45</v>
      </c>
      <c r="F248" s="7">
        <v>6</v>
      </c>
      <c r="G248" s="7">
        <v>8</v>
      </c>
      <c r="H248" s="5" t="s">
        <v>672</v>
      </c>
      <c r="I248" s="5" t="s">
        <v>125</v>
      </c>
      <c r="J248" s="5" t="s">
        <v>1970</v>
      </c>
      <c r="K248" s="5" t="s">
        <v>5625</v>
      </c>
      <c r="L248" s="5" t="s">
        <v>5627</v>
      </c>
      <c r="M248" s="5" t="s">
        <v>42</v>
      </c>
      <c r="N248" s="5" t="s">
        <v>405</v>
      </c>
      <c r="O248" s="5"/>
      <c r="P248" s="5" t="b">
        <f t="shared" ca="1" si="53"/>
        <v>0</v>
      </c>
      <c r="Q248" s="5" t="b">
        <f ca="1">IFERROR(__xludf.DUMMYFUNCTION("REGEXMATCH(L248,""(?i)JavaScript"")"),TRUE)</f>
        <v>1</v>
      </c>
      <c r="R248" s="5"/>
      <c r="S248" s="5"/>
      <c r="T248" s="5"/>
      <c r="U248" s="5"/>
      <c r="V248" s="5"/>
      <c r="W248" s="5"/>
      <c r="X248" s="5"/>
      <c r="Y248" s="5"/>
      <c r="Z248" s="5"/>
      <c r="AA248" s="5"/>
      <c r="AB248" s="5"/>
      <c r="AC248" s="5"/>
      <c r="AD248" s="5"/>
      <c r="AE248" s="5"/>
      <c r="AF248" s="5"/>
    </row>
    <row r="249" spans="1:32" ht="20.25" customHeight="1">
      <c r="A249" s="5" t="s">
        <v>5640</v>
      </c>
      <c r="B249" s="5" t="s">
        <v>5642</v>
      </c>
      <c r="C249" s="5" t="s">
        <v>170</v>
      </c>
      <c r="D249" s="5" t="s">
        <v>342</v>
      </c>
      <c r="E249" s="5" t="s">
        <v>45</v>
      </c>
      <c r="F249" s="7">
        <v>6</v>
      </c>
      <c r="G249" s="7">
        <v>8</v>
      </c>
      <c r="H249" s="5" t="s">
        <v>672</v>
      </c>
      <c r="I249" s="9" t="s">
        <v>24</v>
      </c>
      <c r="J249" s="5" t="s">
        <v>5644</v>
      </c>
      <c r="K249" s="5"/>
      <c r="L249" s="5" t="s">
        <v>5647</v>
      </c>
      <c r="M249" s="5" t="s">
        <v>53</v>
      </c>
      <c r="N249" s="5" t="s">
        <v>55</v>
      </c>
      <c r="O249" s="5"/>
      <c r="P249" s="5" t="b">
        <f t="shared" ca="1" si="53"/>
        <v>0</v>
      </c>
      <c r="Q249" s="5" t="b">
        <f t="shared" ref="Q249:Q251" ca="1" si="64">IFERROR(__xludf.DUMMYFUNCTION("REGEXMATCH(L249,""JavaScript"")"),TRUE)</f>
        <v>1</v>
      </c>
      <c r="R249" s="5"/>
      <c r="S249" s="5"/>
      <c r="T249" s="5"/>
      <c r="U249" s="5"/>
      <c r="V249" s="5"/>
      <c r="W249" s="5"/>
      <c r="X249" s="5"/>
      <c r="Y249" s="5"/>
      <c r="Z249" s="5"/>
      <c r="AA249" s="5"/>
      <c r="AB249" s="5"/>
      <c r="AC249" s="5"/>
      <c r="AD249" s="5"/>
      <c r="AE249" s="5"/>
      <c r="AF249" s="5"/>
    </row>
    <row r="250" spans="1:32" ht="20.25" customHeight="1">
      <c r="A250" s="5" t="s">
        <v>713</v>
      </c>
      <c r="B250" s="5" t="s">
        <v>5659</v>
      </c>
      <c r="C250" s="5" t="s">
        <v>170</v>
      </c>
      <c r="D250" s="5" t="s">
        <v>390</v>
      </c>
      <c r="E250" s="5" t="s">
        <v>45</v>
      </c>
      <c r="F250" s="7">
        <v>6</v>
      </c>
      <c r="G250" s="7">
        <v>8</v>
      </c>
      <c r="H250" s="5" t="s">
        <v>672</v>
      </c>
      <c r="I250" s="5" t="s">
        <v>31</v>
      </c>
      <c r="J250" s="5" t="s">
        <v>546</v>
      </c>
      <c r="K250" s="5" t="s">
        <v>5661</v>
      </c>
      <c r="L250" s="5" t="s">
        <v>5663</v>
      </c>
      <c r="M250" s="5" t="s">
        <v>53</v>
      </c>
      <c r="N250" s="5" t="s">
        <v>55</v>
      </c>
      <c r="O250" s="5"/>
      <c r="P250" s="5" t="b">
        <f t="shared" ca="1" si="53"/>
        <v>0</v>
      </c>
      <c r="Q250" s="5" t="b">
        <f t="shared" ca="1" si="64"/>
        <v>1</v>
      </c>
      <c r="R250" s="5"/>
      <c r="S250" s="5"/>
      <c r="T250" s="5"/>
      <c r="U250" s="5"/>
      <c r="V250" s="5"/>
      <c r="W250" s="5"/>
      <c r="X250" s="5"/>
      <c r="Y250" s="5"/>
      <c r="Z250" s="5"/>
      <c r="AA250" s="5"/>
      <c r="AB250" s="5"/>
      <c r="AC250" s="5"/>
      <c r="AD250" s="5"/>
      <c r="AE250" s="5"/>
      <c r="AF250" s="5"/>
    </row>
    <row r="251" spans="1:32" ht="20.25" customHeight="1">
      <c r="A251" s="5" t="s">
        <v>2660</v>
      </c>
      <c r="B251" s="5" t="s">
        <v>5676</v>
      </c>
      <c r="C251" s="5" t="s">
        <v>41</v>
      </c>
      <c r="D251" s="5" t="s">
        <v>874</v>
      </c>
      <c r="E251" s="5" t="s">
        <v>29</v>
      </c>
      <c r="F251" s="7">
        <v>6</v>
      </c>
      <c r="G251" s="7">
        <v>8</v>
      </c>
      <c r="H251" s="5" t="s">
        <v>672</v>
      </c>
      <c r="I251" s="9" t="s">
        <v>24</v>
      </c>
      <c r="J251" s="5" t="s">
        <v>5524</v>
      </c>
      <c r="K251" s="5" t="s">
        <v>5681</v>
      </c>
      <c r="L251" s="5" t="s">
        <v>5683</v>
      </c>
      <c r="M251" s="5" t="s">
        <v>37</v>
      </c>
      <c r="N251" s="5" t="s">
        <v>44</v>
      </c>
      <c r="O251" s="5"/>
      <c r="P251" s="5" t="b">
        <f t="shared" ca="1" si="53"/>
        <v>0</v>
      </c>
      <c r="Q251" s="5" t="b">
        <f t="shared" ca="1" si="64"/>
        <v>1</v>
      </c>
      <c r="R251" s="5"/>
      <c r="S251" s="5"/>
      <c r="T251" s="5"/>
      <c r="U251" s="5"/>
      <c r="V251" s="5"/>
      <c r="W251" s="5"/>
      <c r="X251" s="5"/>
      <c r="Y251" s="5"/>
      <c r="Z251" s="5"/>
      <c r="AA251" s="5"/>
      <c r="AB251" s="5"/>
      <c r="AC251" s="5"/>
      <c r="AD251" s="5"/>
      <c r="AE251" s="5"/>
      <c r="AF251" s="5"/>
    </row>
    <row r="252" spans="1:32" ht="20.25" customHeight="1">
      <c r="A252" s="5" t="s">
        <v>5696</v>
      </c>
      <c r="B252" s="5" t="s">
        <v>5697</v>
      </c>
      <c r="C252" s="5" t="s">
        <v>170</v>
      </c>
      <c r="D252" s="5" t="s">
        <v>435</v>
      </c>
      <c r="E252" s="5" t="s">
        <v>29</v>
      </c>
      <c r="F252" s="7">
        <v>6</v>
      </c>
      <c r="G252" s="7">
        <v>8</v>
      </c>
      <c r="H252" s="5" t="s">
        <v>672</v>
      </c>
      <c r="I252" s="5" t="s">
        <v>125</v>
      </c>
      <c r="J252" s="5" t="s">
        <v>76</v>
      </c>
      <c r="K252" s="5" t="s">
        <v>5701</v>
      </c>
      <c r="L252" s="5" t="s">
        <v>5703</v>
      </c>
      <c r="M252" s="5" t="s">
        <v>53</v>
      </c>
      <c r="N252" s="5" t="s">
        <v>55</v>
      </c>
      <c r="O252" s="5"/>
      <c r="P252" s="5" t="b">
        <f t="shared" ca="1" si="53"/>
        <v>0</v>
      </c>
      <c r="Q252" s="5" t="b">
        <f t="shared" ref="Q252:Q253" ca="1" si="65">IFERROR(__xludf.DUMMYFUNCTION("REGEXMATCH(L252,""(?i)JavaScript"")"),TRUE)</f>
        <v>1</v>
      </c>
      <c r="R252" s="5"/>
      <c r="S252" s="5"/>
      <c r="T252" s="5"/>
      <c r="U252" s="5"/>
      <c r="V252" s="5"/>
      <c r="W252" s="5"/>
      <c r="X252" s="5"/>
      <c r="Y252" s="5"/>
      <c r="Z252" s="5"/>
      <c r="AA252" s="5"/>
      <c r="AB252" s="5"/>
      <c r="AC252" s="5"/>
      <c r="AD252" s="5"/>
      <c r="AE252" s="5"/>
      <c r="AF252" s="5"/>
    </row>
    <row r="253" spans="1:32" ht="20.25" customHeight="1">
      <c r="A253" s="5" t="s">
        <v>248</v>
      </c>
      <c r="B253" s="5" t="s">
        <v>5711</v>
      </c>
      <c r="C253" s="5" t="s">
        <v>27</v>
      </c>
      <c r="D253" s="5" t="s">
        <v>850</v>
      </c>
      <c r="E253" s="5" t="s">
        <v>29</v>
      </c>
      <c r="F253" s="7">
        <v>6</v>
      </c>
      <c r="G253" s="7">
        <v>8</v>
      </c>
      <c r="H253" s="5" t="s">
        <v>672</v>
      </c>
      <c r="I253" s="9" t="s">
        <v>24</v>
      </c>
      <c r="J253" s="5" t="s">
        <v>76</v>
      </c>
      <c r="K253" s="5" t="s">
        <v>5715</v>
      </c>
      <c r="L253" s="5" t="s">
        <v>5717</v>
      </c>
      <c r="M253" s="5" t="s">
        <v>100</v>
      </c>
      <c r="N253" s="5" t="s">
        <v>55</v>
      </c>
      <c r="O253" s="5"/>
      <c r="P253" s="5" t="b">
        <f t="shared" ca="1" si="53"/>
        <v>0</v>
      </c>
      <c r="Q253" s="5" t="b">
        <f t="shared" ca="1" si="65"/>
        <v>1</v>
      </c>
      <c r="R253" s="5"/>
      <c r="S253" s="5"/>
      <c r="T253" s="5"/>
      <c r="U253" s="5"/>
      <c r="V253" s="5"/>
      <c r="W253" s="5"/>
      <c r="X253" s="5"/>
      <c r="Y253" s="5"/>
      <c r="Z253" s="5"/>
      <c r="AA253" s="5"/>
      <c r="AB253" s="5"/>
      <c r="AC253" s="5"/>
      <c r="AD253" s="5"/>
      <c r="AE253" s="5"/>
      <c r="AF253" s="5"/>
    </row>
    <row r="254" spans="1:32" ht="20.25" customHeight="1">
      <c r="A254" s="5" t="s">
        <v>5730</v>
      </c>
      <c r="B254" s="5" t="s">
        <v>5731</v>
      </c>
      <c r="C254" s="5" t="s">
        <v>41</v>
      </c>
      <c r="D254" s="5" t="s">
        <v>94</v>
      </c>
      <c r="E254" s="5" t="s">
        <v>29</v>
      </c>
      <c r="F254" s="7">
        <v>6</v>
      </c>
      <c r="G254" s="7">
        <v>8</v>
      </c>
      <c r="H254" s="5" t="s">
        <v>672</v>
      </c>
      <c r="I254" s="5" t="s">
        <v>125</v>
      </c>
      <c r="J254" s="5" t="s">
        <v>57</v>
      </c>
      <c r="K254" s="5" t="s">
        <v>5734</v>
      </c>
      <c r="L254" s="5" t="s">
        <v>5736</v>
      </c>
      <c r="M254" s="5" t="s">
        <v>53</v>
      </c>
      <c r="N254" s="5" t="s">
        <v>55</v>
      </c>
      <c r="O254" s="5"/>
      <c r="P254" s="5" t="b">
        <f t="shared" ca="1" si="53"/>
        <v>0</v>
      </c>
      <c r="Q254" s="5" t="b">
        <f t="shared" ref="Q254:Q255" ca="1" si="66">IFERROR(__xludf.DUMMYFUNCTION("REGEXMATCH(L254,""JavaScript"")"),TRUE)</f>
        <v>1</v>
      </c>
      <c r="R254" s="5"/>
      <c r="S254" s="5"/>
      <c r="T254" s="5"/>
      <c r="U254" s="5"/>
      <c r="V254" s="5"/>
      <c r="W254" s="5"/>
      <c r="X254" s="5"/>
      <c r="Y254" s="5"/>
      <c r="Z254" s="5"/>
      <c r="AA254" s="5"/>
      <c r="AB254" s="5"/>
      <c r="AC254" s="5"/>
      <c r="AD254" s="5"/>
      <c r="AE254" s="5"/>
      <c r="AF254" s="5"/>
    </row>
    <row r="255" spans="1:32" ht="20.25" customHeight="1">
      <c r="A255" s="5" t="s">
        <v>5755</v>
      </c>
      <c r="B255" s="5" t="s">
        <v>5757</v>
      </c>
      <c r="C255" s="5" t="s">
        <v>27</v>
      </c>
      <c r="D255" s="5" t="s">
        <v>212</v>
      </c>
      <c r="E255" s="5" t="s">
        <v>29</v>
      </c>
      <c r="F255" s="7">
        <v>6</v>
      </c>
      <c r="G255" s="7">
        <v>8</v>
      </c>
      <c r="H255" s="5" t="s">
        <v>672</v>
      </c>
      <c r="I255" s="5" t="s">
        <v>31</v>
      </c>
      <c r="J255" s="5" t="s">
        <v>817</v>
      </c>
      <c r="K255" s="5" t="s">
        <v>5762</v>
      </c>
      <c r="L255" s="5" t="s">
        <v>5764</v>
      </c>
      <c r="M255" s="5" t="s">
        <v>37</v>
      </c>
      <c r="N255" s="5" t="s">
        <v>55</v>
      </c>
      <c r="O255" s="5"/>
      <c r="P255" s="5" t="b">
        <f t="shared" ca="1" si="53"/>
        <v>0</v>
      </c>
      <c r="Q255" s="5" t="b">
        <f t="shared" ca="1" si="66"/>
        <v>1</v>
      </c>
      <c r="R255" s="5"/>
      <c r="S255" s="5"/>
      <c r="T255" s="5"/>
      <c r="U255" s="5"/>
      <c r="V255" s="5"/>
      <c r="W255" s="5"/>
      <c r="X255" s="5"/>
      <c r="Y255" s="5"/>
      <c r="Z255" s="5"/>
      <c r="AA255" s="5"/>
      <c r="AB255" s="5"/>
      <c r="AC255" s="5"/>
      <c r="AD255" s="5"/>
      <c r="AE255" s="5"/>
      <c r="AF255" s="5"/>
    </row>
    <row r="256" spans="1:32" ht="20.25" customHeight="1">
      <c r="A256" s="5" t="s">
        <v>5778</v>
      </c>
      <c r="B256" s="5" t="s">
        <v>752</v>
      </c>
      <c r="C256" s="5" t="s">
        <v>20</v>
      </c>
      <c r="D256" s="5" t="s">
        <v>296</v>
      </c>
      <c r="E256" s="5" t="s">
        <v>45</v>
      </c>
      <c r="F256" s="7">
        <v>6</v>
      </c>
      <c r="G256" s="7">
        <v>8</v>
      </c>
      <c r="H256" s="5" t="s">
        <v>672</v>
      </c>
      <c r="I256" s="5" t="s">
        <v>31</v>
      </c>
      <c r="J256" s="5" t="s">
        <v>48</v>
      </c>
      <c r="K256" s="5" t="s">
        <v>755</v>
      </c>
      <c r="L256" s="5" t="s">
        <v>5784</v>
      </c>
      <c r="M256" s="5" t="s">
        <v>53</v>
      </c>
      <c r="N256" s="5" t="s">
        <v>55</v>
      </c>
      <c r="O256" s="5"/>
      <c r="P256" s="5" t="b">
        <f t="shared" ca="1" si="53"/>
        <v>0</v>
      </c>
      <c r="Q256" s="5" t="b">
        <f t="shared" ref="Q256:Q257" ca="1" si="67">IFERROR(__xludf.DUMMYFUNCTION("REGEXMATCH(L256,""(?i)JavaScript"")"),TRUE)</f>
        <v>1</v>
      </c>
      <c r="R256" s="5"/>
      <c r="S256" s="5"/>
      <c r="T256" s="5"/>
      <c r="U256" s="5"/>
      <c r="V256" s="5"/>
      <c r="W256" s="5"/>
      <c r="X256" s="5"/>
      <c r="Y256" s="5"/>
      <c r="Z256" s="5"/>
      <c r="AA256" s="5"/>
      <c r="AB256" s="5"/>
      <c r="AC256" s="5"/>
      <c r="AD256" s="5"/>
      <c r="AE256" s="5"/>
      <c r="AF256" s="5"/>
    </row>
    <row r="257" spans="1:32" ht="20.25" customHeight="1">
      <c r="A257" s="5" t="s">
        <v>784</v>
      </c>
      <c r="B257" s="5" t="s">
        <v>4033</v>
      </c>
      <c r="C257" s="5" t="s">
        <v>27</v>
      </c>
      <c r="D257" s="5" t="s">
        <v>47</v>
      </c>
      <c r="E257" s="5" t="s">
        <v>29</v>
      </c>
      <c r="F257" s="7">
        <v>6</v>
      </c>
      <c r="G257" s="7">
        <v>9</v>
      </c>
      <c r="H257" s="5" t="s">
        <v>3743</v>
      </c>
      <c r="I257" s="5" t="s">
        <v>125</v>
      </c>
      <c r="J257" s="5" t="s">
        <v>444</v>
      </c>
      <c r="K257" s="5" t="s">
        <v>4034</v>
      </c>
      <c r="L257" s="5" t="s">
        <v>4035</v>
      </c>
      <c r="M257" s="5" t="s">
        <v>167</v>
      </c>
      <c r="N257" s="5" t="s">
        <v>55</v>
      </c>
      <c r="O257" s="5"/>
      <c r="P257" s="5" t="b">
        <f t="shared" ca="1" si="53"/>
        <v>0</v>
      </c>
      <c r="Q257" s="5" t="b">
        <f t="shared" ca="1" si="67"/>
        <v>1</v>
      </c>
      <c r="R257" s="5"/>
      <c r="S257" s="5"/>
      <c r="T257" s="5"/>
      <c r="U257" s="5"/>
      <c r="V257" s="5"/>
      <c r="W257" s="5"/>
      <c r="X257" s="5"/>
      <c r="Y257" s="5"/>
      <c r="Z257" s="5"/>
      <c r="AA257" s="5"/>
      <c r="AB257" s="5"/>
      <c r="AC257" s="5"/>
      <c r="AD257" s="5"/>
      <c r="AE257" s="5"/>
      <c r="AF257" s="5"/>
    </row>
    <row r="258" spans="1:32" ht="20.25" customHeight="1">
      <c r="A258" s="5" t="s">
        <v>5817</v>
      </c>
      <c r="B258" s="5" t="s">
        <v>5818</v>
      </c>
      <c r="C258" s="5" t="s">
        <v>170</v>
      </c>
      <c r="D258" s="5" t="s">
        <v>1759</v>
      </c>
      <c r="E258" s="5" t="s">
        <v>29</v>
      </c>
      <c r="F258" s="7">
        <v>6</v>
      </c>
      <c r="G258" s="7">
        <v>8</v>
      </c>
      <c r="H258" s="5" t="s">
        <v>672</v>
      </c>
      <c r="I258" s="5" t="s">
        <v>31</v>
      </c>
      <c r="J258" s="5" t="s">
        <v>3347</v>
      </c>
      <c r="K258" s="5" t="s">
        <v>5821</v>
      </c>
      <c r="L258" s="5" t="s">
        <v>5825</v>
      </c>
      <c r="M258" s="5" t="s">
        <v>167</v>
      </c>
      <c r="N258" s="5" t="s">
        <v>55</v>
      </c>
      <c r="O258" s="5"/>
      <c r="P258" s="5" t="b">
        <f t="shared" ca="1" si="53"/>
        <v>0</v>
      </c>
      <c r="Q258" s="5" t="b">
        <f ca="1">IFERROR(__xludf.DUMMYFUNCTION("REGEXMATCH(L258,""JavaScript"")"),TRUE)</f>
        <v>1</v>
      </c>
      <c r="R258" s="5"/>
      <c r="S258" s="5"/>
      <c r="T258" s="5"/>
      <c r="U258" s="5"/>
      <c r="V258" s="5"/>
      <c r="W258" s="5"/>
      <c r="X258" s="5"/>
      <c r="Y258" s="5"/>
      <c r="Z258" s="5"/>
      <c r="AA258" s="5"/>
      <c r="AB258" s="5"/>
      <c r="AC258" s="5"/>
      <c r="AD258" s="5"/>
      <c r="AE258" s="5"/>
      <c r="AF258" s="5"/>
    </row>
    <row r="259" spans="1:32" ht="20.25" customHeight="1">
      <c r="A259" s="5" t="s">
        <v>5839</v>
      </c>
      <c r="B259" s="5" t="s">
        <v>5841</v>
      </c>
      <c r="C259" s="5" t="s">
        <v>41</v>
      </c>
      <c r="D259" s="5" t="s">
        <v>375</v>
      </c>
      <c r="E259" s="5" t="s">
        <v>29</v>
      </c>
      <c r="F259" s="7">
        <v>6</v>
      </c>
      <c r="G259" s="7">
        <v>9</v>
      </c>
      <c r="H259" s="5" t="s">
        <v>3743</v>
      </c>
      <c r="I259" s="5" t="s">
        <v>31</v>
      </c>
      <c r="J259" s="5" t="s">
        <v>3347</v>
      </c>
      <c r="K259" s="5" t="s">
        <v>5846</v>
      </c>
      <c r="L259" s="5" t="s">
        <v>5850</v>
      </c>
      <c r="M259" s="5" t="s">
        <v>100</v>
      </c>
      <c r="N259" s="5" t="s">
        <v>405</v>
      </c>
      <c r="O259" s="5"/>
      <c r="P259" s="5" t="b">
        <f t="shared" ca="1" si="53"/>
        <v>0</v>
      </c>
      <c r="Q259" s="5" t="b">
        <f t="shared" ref="Q259:Q260" ca="1" si="68">IFERROR(__xludf.DUMMYFUNCTION("REGEXMATCH(L259,""(?i)JavaScript"")"),TRUE)</f>
        <v>1</v>
      </c>
      <c r="R259" s="5"/>
      <c r="S259" s="5"/>
      <c r="T259" s="5"/>
      <c r="U259" s="5"/>
      <c r="V259" s="5"/>
      <c r="W259" s="5"/>
      <c r="X259" s="5"/>
      <c r="Y259" s="5"/>
      <c r="Z259" s="5"/>
      <c r="AA259" s="5"/>
      <c r="AB259" s="5"/>
      <c r="AC259" s="5"/>
      <c r="AD259" s="5"/>
      <c r="AE259" s="5"/>
      <c r="AF259" s="5"/>
    </row>
    <row r="260" spans="1:32" ht="20.25" customHeight="1">
      <c r="A260" s="5" t="s">
        <v>5863</v>
      </c>
      <c r="B260" s="5" t="s">
        <v>5864</v>
      </c>
      <c r="C260" s="5" t="s">
        <v>27</v>
      </c>
      <c r="D260" s="5" t="s">
        <v>85</v>
      </c>
      <c r="E260" s="5" t="s">
        <v>45</v>
      </c>
      <c r="F260" s="7">
        <v>6</v>
      </c>
      <c r="G260" s="7">
        <v>8</v>
      </c>
      <c r="H260" s="5" t="s">
        <v>672</v>
      </c>
      <c r="I260" s="5" t="s">
        <v>31</v>
      </c>
      <c r="J260" s="5" t="s">
        <v>3552</v>
      </c>
      <c r="K260" s="5" t="s">
        <v>5867</v>
      </c>
      <c r="L260" s="5" t="s">
        <v>5868</v>
      </c>
      <c r="M260" s="5" t="s">
        <v>53</v>
      </c>
      <c r="N260" s="5" t="s">
        <v>55</v>
      </c>
      <c r="O260" s="5"/>
      <c r="P260" s="5" t="b">
        <f t="shared" ca="1" si="53"/>
        <v>0</v>
      </c>
      <c r="Q260" s="5" t="b">
        <f t="shared" ca="1" si="68"/>
        <v>1</v>
      </c>
      <c r="R260" s="5"/>
      <c r="S260" s="5"/>
      <c r="T260" s="5"/>
      <c r="U260" s="5"/>
      <c r="V260" s="5"/>
      <c r="W260" s="5"/>
      <c r="X260" s="5"/>
      <c r="Y260" s="5"/>
      <c r="Z260" s="5"/>
      <c r="AA260" s="5"/>
      <c r="AB260" s="5"/>
      <c r="AC260" s="5"/>
      <c r="AD260" s="5"/>
      <c r="AE260" s="5"/>
      <c r="AF260" s="5"/>
    </row>
    <row r="261" spans="1:32" ht="20.25" customHeight="1">
      <c r="A261" s="5" t="s">
        <v>5878</v>
      </c>
      <c r="B261" s="5" t="s">
        <v>5880</v>
      </c>
      <c r="C261" s="5" t="s">
        <v>41</v>
      </c>
      <c r="D261" s="5" t="s">
        <v>448</v>
      </c>
      <c r="E261" s="5" t="s">
        <v>29</v>
      </c>
      <c r="F261" s="7">
        <v>6</v>
      </c>
      <c r="G261" s="7">
        <v>8</v>
      </c>
      <c r="H261" s="5" t="s">
        <v>672</v>
      </c>
      <c r="I261" s="5" t="s">
        <v>31</v>
      </c>
      <c r="J261" s="5" t="s">
        <v>1145</v>
      </c>
      <c r="K261" s="5" t="s">
        <v>5886</v>
      </c>
      <c r="L261" s="5" t="s">
        <v>5888</v>
      </c>
      <c r="M261" s="5" t="s">
        <v>42</v>
      </c>
      <c r="N261" s="5" t="s">
        <v>405</v>
      </c>
      <c r="O261" s="5"/>
      <c r="P261" s="5" t="b">
        <f t="shared" ca="1" si="53"/>
        <v>0</v>
      </c>
      <c r="Q261" s="5" t="b">
        <f t="shared" ref="Q261:Q262" ca="1" si="69">IFERROR(__xludf.DUMMYFUNCTION("REGEXMATCH(L261,""JavaScript"")"),TRUE)</f>
        <v>1</v>
      </c>
      <c r="R261" s="5"/>
      <c r="S261" s="5"/>
      <c r="T261" s="5"/>
      <c r="U261" s="5"/>
      <c r="V261" s="5"/>
      <c r="W261" s="5"/>
      <c r="X261" s="5"/>
      <c r="Y261" s="5"/>
      <c r="Z261" s="5"/>
      <c r="AA261" s="5"/>
      <c r="AB261" s="5"/>
      <c r="AC261" s="5"/>
      <c r="AD261" s="5"/>
      <c r="AE261" s="5"/>
      <c r="AF261" s="5"/>
    </row>
    <row r="262" spans="1:32" ht="20.25" customHeight="1">
      <c r="A262" s="5" t="s">
        <v>2440</v>
      </c>
      <c r="B262" s="5" t="s">
        <v>5903</v>
      </c>
      <c r="C262" s="5" t="s">
        <v>170</v>
      </c>
      <c r="D262" s="5" t="s">
        <v>435</v>
      </c>
      <c r="E262" s="5" t="s">
        <v>45</v>
      </c>
      <c r="F262" s="7">
        <v>6</v>
      </c>
      <c r="G262" s="7">
        <v>8</v>
      </c>
      <c r="H262" s="5" t="s">
        <v>672</v>
      </c>
      <c r="I262" s="5" t="s">
        <v>125</v>
      </c>
      <c r="J262" s="5" t="s">
        <v>5906</v>
      </c>
      <c r="K262" s="5" t="s">
        <v>2254</v>
      </c>
      <c r="L262" s="5" t="s">
        <v>5908</v>
      </c>
      <c r="M262" s="5" t="s">
        <v>37</v>
      </c>
      <c r="N262" s="5" t="s">
        <v>55</v>
      </c>
      <c r="O262" s="5"/>
      <c r="P262" s="5" t="b">
        <f t="shared" ca="1" si="53"/>
        <v>0</v>
      </c>
      <c r="Q262" s="5" t="b">
        <f t="shared" ca="1" si="69"/>
        <v>1</v>
      </c>
      <c r="R262" s="5"/>
      <c r="S262" s="5"/>
      <c r="T262" s="5"/>
      <c r="U262" s="5"/>
      <c r="V262" s="5"/>
      <c r="W262" s="5"/>
      <c r="X262" s="5"/>
      <c r="Y262" s="5"/>
      <c r="Z262" s="5"/>
      <c r="AA262" s="5"/>
      <c r="AB262" s="5"/>
      <c r="AC262" s="5"/>
      <c r="AD262" s="5"/>
      <c r="AE262" s="5"/>
      <c r="AF262" s="5"/>
    </row>
    <row r="263" spans="1:32" ht="20.25" customHeight="1">
      <c r="A263" s="5" t="s">
        <v>5917</v>
      </c>
      <c r="B263" s="5" t="s">
        <v>5918</v>
      </c>
      <c r="C263" s="5" t="s">
        <v>41</v>
      </c>
      <c r="D263" s="5" t="s">
        <v>43</v>
      </c>
      <c r="E263" s="5" t="s">
        <v>29</v>
      </c>
      <c r="F263" s="7">
        <v>6</v>
      </c>
      <c r="G263" s="7">
        <v>8</v>
      </c>
      <c r="H263" s="5" t="s">
        <v>672</v>
      </c>
      <c r="I263" s="5" t="s">
        <v>31</v>
      </c>
      <c r="J263" s="5" t="s">
        <v>34</v>
      </c>
      <c r="K263" s="5" t="s">
        <v>5921</v>
      </c>
      <c r="L263" s="5" t="s">
        <v>5925</v>
      </c>
      <c r="M263" s="5" t="s">
        <v>42</v>
      </c>
      <c r="N263" s="5" t="s">
        <v>55</v>
      </c>
      <c r="O263" s="5"/>
      <c r="P263" s="5" t="b">
        <f t="shared" ca="1" si="53"/>
        <v>0</v>
      </c>
      <c r="Q263" s="5" t="b">
        <f t="shared" ref="Q263:Q264" ca="1" si="70">IFERROR(__xludf.DUMMYFUNCTION("REGEXMATCH(L263,""(?i)JavaScript"")"),TRUE)</f>
        <v>1</v>
      </c>
      <c r="R263" s="5"/>
      <c r="S263" s="5"/>
      <c r="T263" s="5"/>
      <c r="U263" s="5"/>
      <c r="V263" s="5"/>
      <c r="W263" s="5"/>
      <c r="X263" s="5"/>
      <c r="Y263" s="5"/>
      <c r="Z263" s="5"/>
      <c r="AA263" s="5"/>
      <c r="AB263" s="5"/>
      <c r="AC263" s="5"/>
      <c r="AD263" s="5"/>
      <c r="AE263" s="5"/>
      <c r="AF263" s="5"/>
    </row>
    <row r="264" spans="1:32" ht="20.25" customHeight="1">
      <c r="A264" s="5" t="s">
        <v>5946</v>
      </c>
      <c r="B264" s="5" t="s">
        <v>5947</v>
      </c>
      <c r="C264" s="5" t="s">
        <v>170</v>
      </c>
      <c r="D264" s="5" t="s">
        <v>378</v>
      </c>
      <c r="E264" s="5" t="s">
        <v>29</v>
      </c>
      <c r="F264" s="7">
        <v>6</v>
      </c>
      <c r="G264" s="7">
        <v>8</v>
      </c>
      <c r="H264" s="5" t="s">
        <v>672</v>
      </c>
      <c r="I264" s="9" t="s">
        <v>24</v>
      </c>
      <c r="J264" s="5" t="s">
        <v>942</v>
      </c>
      <c r="K264" s="5" t="s">
        <v>5949</v>
      </c>
      <c r="L264" s="5" t="s">
        <v>5951</v>
      </c>
      <c r="M264" s="5" t="s">
        <v>42</v>
      </c>
      <c r="N264" s="5" t="s">
        <v>55</v>
      </c>
      <c r="O264" s="5"/>
      <c r="P264" s="5" t="b">
        <f t="shared" ca="1" si="53"/>
        <v>0</v>
      </c>
      <c r="Q264" s="5" t="b">
        <f t="shared" ca="1" si="70"/>
        <v>1</v>
      </c>
      <c r="R264" s="5"/>
      <c r="S264" s="5"/>
      <c r="T264" s="5"/>
      <c r="U264" s="5"/>
      <c r="V264" s="5"/>
      <c r="W264" s="5"/>
      <c r="X264" s="5"/>
      <c r="Y264" s="5"/>
      <c r="Z264" s="5"/>
      <c r="AA264" s="5"/>
      <c r="AB264" s="5"/>
      <c r="AC264" s="5"/>
      <c r="AD264" s="5"/>
      <c r="AE264" s="5"/>
      <c r="AF264" s="5"/>
    </row>
    <row r="265" spans="1:32" ht="20.25" customHeight="1">
      <c r="A265" s="5" t="s">
        <v>713</v>
      </c>
      <c r="B265" s="5" t="s">
        <v>5962</v>
      </c>
      <c r="C265" s="5" t="s">
        <v>20</v>
      </c>
      <c r="D265" s="5" t="s">
        <v>296</v>
      </c>
      <c r="E265" s="5" t="s">
        <v>29</v>
      </c>
      <c r="F265" s="7">
        <v>6</v>
      </c>
      <c r="G265" s="7">
        <v>8</v>
      </c>
      <c r="H265" s="5" t="s">
        <v>672</v>
      </c>
      <c r="I265" s="5" t="s">
        <v>108</v>
      </c>
      <c r="J265" s="5" t="s">
        <v>110</v>
      </c>
      <c r="K265" s="5" t="s">
        <v>5965</v>
      </c>
      <c r="L265" s="5" t="s">
        <v>5966</v>
      </c>
      <c r="M265" s="5" t="s">
        <v>167</v>
      </c>
      <c r="N265" s="5" t="s">
        <v>55</v>
      </c>
      <c r="O265" s="5"/>
      <c r="P265" s="5" t="b">
        <f t="shared" ca="1" si="53"/>
        <v>0</v>
      </c>
      <c r="Q265" s="5" t="b">
        <f ca="1">IFERROR(__xludf.DUMMYFUNCTION("REGEXMATCH(L265,""JavaScript"")"),TRUE)</f>
        <v>1</v>
      </c>
      <c r="R265" s="5"/>
      <c r="S265" s="5"/>
      <c r="T265" s="5"/>
      <c r="U265" s="5"/>
      <c r="V265" s="5"/>
      <c r="W265" s="5"/>
      <c r="X265" s="5"/>
      <c r="Y265" s="5"/>
      <c r="Z265" s="5"/>
      <c r="AA265" s="5"/>
      <c r="AB265" s="5"/>
      <c r="AC265" s="5"/>
      <c r="AD265" s="5"/>
      <c r="AE265" s="5"/>
      <c r="AF265" s="5"/>
    </row>
    <row r="266" spans="1:32" ht="20.25" customHeight="1">
      <c r="A266" s="5" t="s">
        <v>5967</v>
      </c>
      <c r="B266" s="5" t="s">
        <v>5970</v>
      </c>
      <c r="C266" s="5" t="s">
        <v>170</v>
      </c>
      <c r="D266" s="5" t="s">
        <v>1759</v>
      </c>
      <c r="E266" s="5" t="s">
        <v>29</v>
      </c>
      <c r="F266" s="7">
        <v>6</v>
      </c>
      <c r="G266" s="7">
        <v>8</v>
      </c>
      <c r="H266" s="5" t="s">
        <v>672</v>
      </c>
      <c r="I266" s="5" t="s">
        <v>31</v>
      </c>
      <c r="J266" s="5" t="s">
        <v>5971</v>
      </c>
      <c r="K266" s="5" t="s">
        <v>5973</v>
      </c>
      <c r="L266" s="5" t="s">
        <v>1598</v>
      </c>
      <c r="M266" s="5" t="s">
        <v>42</v>
      </c>
      <c r="N266" s="5" t="s">
        <v>55</v>
      </c>
      <c r="O266" s="5"/>
      <c r="P266" s="5" t="b">
        <f ca="1">IFERROR(__xludf.DUMMYFUNCTION("REGEXMATCH(A266,""(?i)JavaScript"")"),FALSE)</f>
        <v>0</v>
      </c>
      <c r="Q266" s="5" t="b">
        <f t="shared" ref="Q266:Q272" ca="1" si="71">IFERROR(__xludf.DUMMYFUNCTION("REGEXMATCH(L266,""(?i)JavaScript"")"),FALSE)</f>
        <v>0</v>
      </c>
      <c r="R266" s="5"/>
      <c r="S266" s="5"/>
      <c r="T266" s="5"/>
      <c r="U266" s="5"/>
      <c r="V266" s="5"/>
      <c r="W266" s="5"/>
      <c r="X266" s="5"/>
      <c r="Y266" s="5"/>
      <c r="Z266" s="5"/>
      <c r="AA266" s="5"/>
      <c r="AB266" s="5"/>
      <c r="AC266" s="5"/>
      <c r="AD266" s="5"/>
      <c r="AE266" s="5"/>
      <c r="AF266" s="5"/>
    </row>
    <row r="267" spans="1:32" ht="20.25" customHeight="1">
      <c r="A267" s="5" t="s">
        <v>396</v>
      </c>
      <c r="B267" s="5" t="s">
        <v>5995</v>
      </c>
      <c r="C267" s="5" t="s">
        <v>41</v>
      </c>
      <c r="D267" s="5" t="s">
        <v>94</v>
      </c>
      <c r="E267" s="5" t="s">
        <v>29</v>
      </c>
      <c r="F267" s="7">
        <v>6</v>
      </c>
      <c r="G267" s="7">
        <v>8</v>
      </c>
      <c r="H267" s="5" t="s">
        <v>672</v>
      </c>
      <c r="I267" s="5" t="s">
        <v>31</v>
      </c>
      <c r="J267" s="5" t="s">
        <v>76</v>
      </c>
      <c r="K267" s="5" t="s">
        <v>5999</v>
      </c>
      <c r="L267" s="5"/>
      <c r="M267" s="5" t="s">
        <v>100</v>
      </c>
      <c r="N267" s="5" t="s">
        <v>55</v>
      </c>
      <c r="O267" s="5" t="b">
        <f ca="1">IFERROR(__xludf.DUMMYFUNCTION("REGEXMATCH(A267,""前端"")"),TRUE)</f>
        <v>1</v>
      </c>
      <c r="P267" s="5" t="b">
        <f t="shared" ref="P267:P287" ca="1" si="72">IFERROR(__xludf.DUMMYFUNCTION("REGEXMATCH(A267,""JavaScript"")"),FALSE)</f>
        <v>0</v>
      </c>
      <c r="Q267" s="5" t="b">
        <f t="shared" ca="1" si="71"/>
        <v>0</v>
      </c>
      <c r="R267" s="5"/>
      <c r="S267" s="5"/>
      <c r="T267" s="5"/>
      <c r="U267" s="5"/>
      <c r="V267" s="5"/>
      <c r="W267" s="5"/>
      <c r="X267" s="5"/>
      <c r="Y267" s="5"/>
      <c r="Z267" s="5"/>
      <c r="AA267" s="5"/>
      <c r="AB267" s="5"/>
      <c r="AC267" s="5"/>
      <c r="AD267" s="5"/>
      <c r="AE267" s="5"/>
      <c r="AF267" s="5"/>
    </row>
    <row r="268" spans="1:32" ht="20.25" customHeight="1">
      <c r="A268" s="5" t="s">
        <v>6021</v>
      </c>
      <c r="B268" s="5" t="s">
        <v>6023</v>
      </c>
      <c r="C268" s="5" t="s">
        <v>20</v>
      </c>
      <c r="D268" s="5" t="s">
        <v>47</v>
      </c>
      <c r="E268" s="5" t="s">
        <v>29</v>
      </c>
      <c r="F268" s="7">
        <v>6</v>
      </c>
      <c r="G268" s="7">
        <v>8</v>
      </c>
      <c r="H268" s="5" t="s">
        <v>672</v>
      </c>
      <c r="I268" s="9" t="s">
        <v>24</v>
      </c>
      <c r="J268" s="5" t="s">
        <v>110</v>
      </c>
      <c r="K268" s="5"/>
      <c r="L268" s="5" t="s">
        <v>6028</v>
      </c>
      <c r="M268" s="5" t="s">
        <v>1599</v>
      </c>
      <c r="N268" s="5" t="s">
        <v>237</v>
      </c>
      <c r="O268" s="5"/>
      <c r="P268" s="5" t="b">
        <f t="shared" ca="1" si="72"/>
        <v>0</v>
      </c>
      <c r="Q268" s="5" t="b">
        <f t="shared" ca="1" si="71"/>
        <v>0</v>
      </c>
      <c r="R268" s="5"/>
      <c r="S268" s="5"/>
      <c r="T268" s="5"/>
      <c r="U268" s="5"/>
      <c r="V268" s="5"/>
      <c r="W268" s="5"/>
      <c r="X268" s="5"/>
      <c r="Y268" s="5"/>
      <c r="Z268" s="5"/>
      <c r="AA268" s="5"/>
      <c r="AB268" s="5"/>
      <c r="AC268" s="5"/>
      <c r="AD268" s="5"/>
      <c r="AE268" s="5"/>
      <c r="AF268" s="5"/>
    </row>
    <row r="269" spans="1:32" ht="20.25" customHeight="1">
      <c r="A269" s="5" t="s">
        <v>6041</v>
      </c>
      <c r="B269" s="5" t="s">
        <v>831</v>
      </c>
      <c r="C269" s="5" t="s">
        <v>27</v>
      </c>
      <c r="D269" s="5" t="s">
        <v>47</v>
      </c>
      <c r="E269" s="5" t="s">
        <v>29</v>
      </c>
      <c r="F269" s="7">
        <v>6</v>
      </c>
      <c r="G269" s="7">
        <v>8</v>
      </c>
      <c r="H269" s="5" t="s">
        <v>672</v>
      </c>
      <c r="I269" s="9" t="s">
        <v>24</v>
      </c>
      <c r="J269" s="5" t="s">
        <v>224</v>
      </c>
      <c r="K269" s="5" t="s">
        <v>834</v>
      </c>
      <c r="L269" s="5" t="s">
        <v>6046</v>
      </c>
      <c r="M269" s="5" t="s">
        <v>37</v>
      </c>
      <c r="N269" s="5" t="s">
        <v>38</v>
      </c>
      <c r="O269" s="5"/>
      <c r="P269" s="5" t="b">
        <f t="shared" ca="1" si="72"/>
        <v>0</v>
      </c>
      <c r="Q269" s="5" t="b">
        <f t="shared" ca="1" si="71"/>
        <v>0</v>
      </c>
      <c r="R269" s="5"/>
      <c r="S269" s="5"/>
      <c r="T269" s="5"/>
      <c r="U269" s="5"/>
      <c r="V269" s="5"/>
      <c r="W269" s="5"/>
      <c r="X269" s="5"/>
      <c r="Y269" s="5"/>
      <c r="Z269" s="5"/>
      <c r="AA269" s="5"/>
      <c r="AB269" s="5"/>
      <c r="AC269" s="5"/>
      <c r="AD269" s="5"/>
      <c r="AE269" s="5"/>
      <c r="AF269" s="5"/>
    </row>
    <row r="270" spans="1:32" ht="20.25" customHeight="1">
      <c r="A270" s="5" t="s">
        <v>6056</v>
      </c>
      <c r="B270" s="5" t="s">
        <v>807</v>
      </c>
      <c r="C270" s="5" t="s">
        <v>27</v>
      </c>
      <c r="D270" s="5" t="s">
        <v>47</v>
      </c>
      <c r="E270" s="5" t="s">
        <v>29</v>
      </c>
      <c r="F270" s="7">
        <v>6</v>
      </c>
      <c r="G270" s="7">
        <v>8</v>
      </c>
      <c r="H270" s="5" t="s">
        <v>672</v>
      </c>
      <c r="I270" s="9" t="s">
        <v>24</v>
      </c>
      <c r="J270" s="5" t="s">
        <v>57</v>
      </c>
      <c r="K270" s="5" t="s">
        <v>810</v>
      </c>
      <c r="L270" s="5" t="s">
        <v>6062</v>
      </c>
      <c r="M270" s="5" t="s">
        <v>100</v>
      </c>
      <c r="N270" s="5" t="s">
        <v>55</v>
      </c>
      <c r="O270" s="5"/>
      <c r="P270" s="5" t="b">
        <f t="shared" ca="1" si="72"/>
        <v>0</v>
      </c>
      <c r="Q270" s="5" t="b">
        <f t="shared" ca="1" si="71"/>
        <v>0</v>
      </c>
      <c r="R270" s="5"/>
      <c r="S270" s="5"/>
      <c r="T270" s="5"/>
      <c r="U270" s="5"/>
      <c r="V270" s="5"/>
      <c r="W270" s="5"/>
      <c r="X270" s="5"/>
      <c r="Y270" s="5"/>
      <c r="Z270" s="5"/>
      <c r="AA270" s="5"/>
      <c r="AB270" s="5"/>
      <c r="AC270" s="5"/>
      <c r="AD270" s="5"/>
      <c r="AE270" s="5"/>
      <c r="AF270" s="5"/>
    </row>
    <row r="271" spans="1:32" ht="20.25" customHeight="1">
      <c r="A271" s="5" t="s">
        <v>2660</v>
      </c>
      <c r="B271" s="5" t="s">
        <v>6071</v>
      </c>
      <c r="C271" s="5" t="s">
        <v>20</v>
      </c>
      <c r="D271" s="5" t="s">
        <v>47</v>
      </c>
      <c r="E271" s="5" t="s">
        <v>29</v>
      </c>
      <c r="F271" s="7">
        <v>6</v>
      </c>
      <c r="G271" s="7">
        <v>8</v>
      </c>
      <c r="H271" s="5" t="s">
        <v>672</v>
      </c>
      <c r="I271" s="5" t="s">
        <v>125</v>
      </c>
      <c r="J271" s="5" t="s">
        <v>6072</v>
      </c>
      <c r="K271" s="5" t="s">
        <v>4355</v>
      </c>
      <c r="L271" s="5" t="s">
        <v>6076</v>
      </c>
      <c r="M271" s="5" t="s">
        <v>167</v>
      </c>
      <c r="N271" s="5" t="s">
        <v>55</v>
      </c>
      <c r="O271" s="5"/>
      <c r="P271" s="5" t="b">
        <f t="shared" ca="1" si="72"/>
        <v>0</v>
      </c>
      <c r="Q271" s="5" t="b">
        <f t="shared" ca="1" si="71"/>
        <v>0</v>
      </c>
      <c r="R271" s="5"/>
      <c r="S271" s="5"/>
      <c r="T271" s="5"/>
      <c r="U271" s="5"/>
      <c r="V271" s="5"/>
      <c r="W271" s="5"/>
      <c r="X271" s="5"/>
      <c r="Y271" s="5"/>
      <c r="Z271" s="5"/>
      <c r="AA271" s="5"/>
      <c r="AB271" s="5"/>
      <c r="AC271" s="5"/>
      <c r="AD271" s="5"/>
      <c r="AE271" s="5"/>
      <c r="AF271" s="5"/>
    </row>
    <row r="272" spans="1:32" ht="20.25" customHeight="1">
      <c r="A272" s="5" t="s">
        <v>784</v>
      </c>
      <c r="B272" s="5" t="s">
        <v>4291</v>
      </c>
      <c r="C272" s="5" t="s">
        <v>27</v>
      </c>
      <c r="D272" s="5" t="s">
        <v>105</v>
      </c>
      <c r="E272" s="5" t="s">
        <v>29</v>
      </c>
      <c r="F272" s="7">
        <v>6</v>
      </c>
      <c r="G272" s="7">
        <v>8</v>
      </c>
      <c r="H272" s="5" t="s">
        <v>672</v>
      </c>
      <c r="I272" s="5" t="s">
        <v>31</v>
      </c>
      <c r="J272" s="5" t="s">
        <v>57</v>
      </c>
      <c r="K272" s="5" t="s">
        <v>4293</v>
      </c>
      <c r="L272" s="5" t="s">
        <v>4294</v>
      </c>
      <c r="M272" s="5" t="s">
        <v>100</v>
      </c>
      <c r="N272" s="5" t="s">
        <v>55</v>
      </c>
      <c r="O272" s="5"/>
      <c r="P272" s="5" t="b">
        <f t="shared" ca="1" si="72"/>
        <v>0</v>
      </c>
      <c r="Q272" s="5" t="b">
        <f t="shared" ca="1" si="71"/>
        <v>0</v>
      </c>
      <c r="R272" s="5"/>
      <c r="S272" s="5"/>
      <c r="T272" s="5"/>
      <c r="U272" s="5"/>
      <c r="V272" s="5"/>
      <c r="W272" s="5"/>
      <c r="X272" s="5"/>
      <c r="Y272" s="5"/>
      <c r="Z272" s="5"/>
      <c r="AA272" s="5"/>
      <c r="AB272" s="5"/>
      <c r="AC272" s="5"/>
      <c r="AD272" s="5"/>
      <c r="AE272" s="5"/>
      <c r="AF272" s="5"/>
    </row>
    <row r="273" spans="1:32" ht="20.25" customHeight="1">
      <c r="A273" s="5" t="s">
        <v>3551</v>
      </c>
      <c r="B273" s="5" t="s">
        <v>6097</v>
      </c>
      <c r="C273" s="5" t="s">
        <v>41</v>
      </c>
      <c r="D273" s="5" t="s">
        <v>47</v>
      </c>
      <c r="E273" s="5" t="s">
        <v>29</v>
      </c>
      <c r="F273" s="7">
        <v>6</v>
      </c>
      <c r="G273" s="7">
        <v>8</v>
      </c>
      <c r="H273" s="5" t="s">
        <v>672</v>
      </c>
      <c r="I273" s="5" t="s">
        <v>31</v>
      </c>
      <c r="J273" s="5" t="s">
        <v>319</v>
      </c>
      <c r="K273" s="5"/>
      <c r="L273" s="5" t="s">
        <v>6100</v>
      </c>
      <c r="M273" s="5" t="s">
        <v>53</v>
      </c>
      <c r="N273" s="5" t="s">
        <v>55</v>
      </c>
      <c r="O273" s="5"/>
      <c r="P273" s="5" t="b">
        <f t="shared" ca="1" si="72"/>
        <v>0</v>
      </c>
      <c r="Q273" s="5" t="b">
        <f t="shared" ref="Q273:Q275" ca="1" si="73">IFERROR(__xludf.DUMMYFUNCTION("REGEXMATCH(L273,""JavaScript"")"),TRUE)</f>
        <v>1</v>
      </c>
      <c r="R273" s="5"/>
      <c r="S273" s="5"/>
      <c r="T273" s="5"/>
      <c r="U273" s="5"/>
      <c r="V273" s="5"/>
      <c r="W273" s="5"/>
      <c r="X273" s="5"/>
      <c r="Y273" s="5"/>
      <c r="Z273" s="5"/>
      <c r="AA273" s="5"/>
      <c r="AB273" s="5"/>
      <c r="AC273" s="5"/>
      <c r="AD273" s="5"/>
      <c r="AE273" s="5"/>
      <c r="AF273" s="5"/>
    </row>
    <row r="274" spans="1:32" ht="20.25" customHeight="1">
      <c r="A274" s="5" t="s">
        <v>5603</v>
      </c>
      <c r="B274" s="5" t="s">
        <v>4250</v>
      </c>
      <c r="C274" s="5" t="s">
        <v>27</v>
      </c>
      <c r="D274" s="5" t="s">
        <v>47</v>
      </c>
      <c r="E274" s="5" t="s">
        <v>29</v>
      </c>
      <c r="F274" s="7">
        <v>6</v>
      </c>
      <c r="G274" s="7">
        <v>8</v>
      </c>
      <c r="H274" s="5" t="s">
        <v>672</v>
      </c>
      <c r="I274" s="5" t="s">
        <v>125</v>
      </c>
      <c r="J274" s="5" t="s">
        <v>48</v>
      </c>
      <c r="K274" s="5" t="s">
        <v>6116</v>
      </c>
      <c r="L274" s="5" t="s">
        <v>6118</v>
      </c>
      <c r="M274" s="5" t="s">
        <v>37</v>
      </c>
      <c r="N274" s="5" t="s">
        <v>44</v>
      </c>
      <c r="O274" s="5"/>
      <c r="P274" s="5" t="b">
        <f t="shared" ca="1" si="72"/>
        <v>0</v>
      </c>
      <c r="Q274" s="5" t="b">
        <f t="shared" ca="1" si="73"/>
        <v>1</v>
      </c>
      <c r="R274" s="5"/>
      <c r="S274" s="5"/>
      <c r="T274" s="5"/>
      <c r="U274" s="5"/>
      <c r="V274" s="5"/>
      <c r="W274" s="5"/>
      <c r="X274" s="5"/>
      <c r="Y274" s="5"/>
      <c r="Z274" s="5"/>
      <c r="AA274" s="5"/>
      <c r="AB274" s="5"/>
      <c r="AC274" s="5"/>
      <c r="AD274" s="5"/>
      <c r="AE274" s="5"/>
      <c r="AF274" s="5"/>
    </row>
    <row r="275" spans="1:32" ht="20.25" customHeight="1">
      <c r="A275" s="5" t="s">
        <v>6128</v>
      </c>
      <c r="B275" s="5" t="s">
        <v>6129</v>
      </c>
      <c r="C275" s="5" t="s">
        <v>27</v>
      </c>
      <c r="D275" s="5" t="s">
        <v>47</v>
      </c>
      <c r="E275" s="5" t="s">
        <v>29</v>
      </c>
      <c r="F275" s="7">
        <v>6</v>
      </c>
      <c r="G275" s="7">
        <v>9</v>
      </c>
      <c r="H275" s="5" t="s">
        <v>3743</v>
      </c>
      <c r="I275" s="5" t="s">
        <v>31</v>
      </c>
      <c r="J275" s="5" t="s">
        <v>57</v>
      </c>
      <c r="K275" s="5" t="s">
        <v>6131</v>
      </c>
      <c r="L275" s="5" t="s">
        <v>6133</v>
      </c>
      <c r="M275" s="5" t="s">
        <v>53</v>
      </c>
      <c r="N275" s="5" t="s">
        <v>55</v>
      </c>
      <c r="O275" s="5"/>
      <c r="P275" s="5" t="b">
        <f t="shared" ca="1" si="72"/>
        <v>0</v>
      </c>
      <c r="Q275" s="5" t="b">
        <f t="shared" ca="1" si="73"/>
        <v>1</v>
      </c>
      <c r="R275" s="5"/>
      <c r="S275" s="5"/>
      <c r="T275" s="5"/>
      <c r="U275" s="5"/>
      <c r="V275" s="5"/>
      <c r="W275" s="5"/>
      <c r="X275" s="5"/>
      <c r="Y275" s="5"/>
      <c r="Z275" s="5"/>
      <c r="AA275" s="5"/>
      <c r="AB275" s="5"/>
      <c r="AC275" s="5"/>
      <c r="AD275" s="5"/>
      <c r="AE275" s="5"/>
      <c r="AF275" s="5"/>
    </row>
    <row r="276" spans="1:32" ht="20.25" customHeight="1">
      <c r="A276" s="5" t="s">
        <v>396</v>
      </c>
      <c r="B276" s="5" t="s">
        <v>849</v>
      </c>
      <c r="C276" s="5" t="s">
        <v>27</v>
      </c>
      <c r="D276" s="5" t="s">
        <v>850</v>
      </c>
      <c r="E276" s="5" t="s">
        <v>29</v>
      </c>
      <c r="F276" s="7">
        <v>6</v>
      </c>
      <c r="G276" s="7">
        <v>8</v>
      </c>
      <c r="H276" s="5" t="s">
        <v>672</v>
      </c>
      <c r="I276" s="5" t="s">
        <v>31</v>
      </c>
      <c r="J276" s="5" t="s">
        <v>252</v>
      </c>
      <c r="K276" s="5" t="s">
        <v>854</v>
      </c>
      <c r="L276" s="5" t="s">
        <v>6147</v>
      </c>
      <c r="M276" s="5" t="s">
        <v>100</v>
      </c>
      <c r="N276" s="5" t="s">
        <v>55</v>
      </c>
      <c r="O276" s="5"/>
      <c r="P276" s="5" t="b">
        <f t="shared" ca="1" si="72"/>
        <v>0</v>
      </c>
      <c r="Q276" s="5" t="b">
        <f t="shared" ref="Q276:Q277" ca="1" si="74">IFERROR(__xludf.DUMMYFUNCTION("REGEXMATCH(L276,""(?i)JavaScript"")"),TRUE)</f>
        <v>1</v>
      </c>
      <c r="R276" s="5"/>
      <c r="S276" s="5"/>
      <c r="T276" s="5"/>
      <c r="U276" s="5"/>
      <c r="V276" s="5"/>
      <c r="W276" s="5"/>
      <c r="X276" s="5"/>
      <c r="Y276" s="5"/>
      <c r="Z276" s="5"/>
      <c r="AA276" s="5"/>
      <c r="AB276" s="5"/>
      <c r="AC276" s="5"/>
      <c r="AD276" s="5"/>
      <c r="AE276" s="5"/>
      <c r="AF276" s="5"/>
    </row>
    <row r="277" spans="1:32" ht="20.25" customHeight="1">
      <c r="A277" s="5" t="s">
        <v>248</v>
      </c>
      <c r="B277" s="5" t="s">
        <v>6172</v>
      </c>
      <c r="C277" s="5" t="s">
        <v>41</v>
      </c>
      <c r="D277" s="5" t="s">
        <v>874</v>
      </c>
      <c r="E277" s="5" t="s">
        <v>29</v>
      </c>
      <c r="F277" s="7">
        <v>6</v>
      </c>
      <c r="G277" s="7">
        <v>8</v>
      </c>
      <c r="H277" s="5" t="s">
        <v>672</v>
      </c>
      <c r="I277" s="5" t="s">
        <v>108</v>
      </c>
      <c r="J277" s="5" t="s">
        <v>1423</v>
      </c>
      <c r="K277" s="5"/>
      <c r="L277" s="5" t="s">
        <v>6176</v>
      </c>
      <c r="M277" s="5" t="s">
        <v>100</v>
      </c>
      <c r="N277" s="5" t="s">
        <v>55</v>
      </c>
      <c r="O277" s="5"/>
      <c r="P277" s="5" t="b">
        <f t="shared" ca="1" si="72"/>
        <v>0</v>
      </c>
      <c r="Q277" s="5" t="b">
        <f t="shared" ca="1" si="74"/>
        <v>1</v>
      </c>
      <c r="R277" s="5"/>
      <c r="S277" s="5"/>
      <c r="T277" s="5"/>
      <c r="U277" s="5"/>
      <c r="V277" s="5"/>
      <c r="W277" s="5"/>
      <c r="X277" s="5"/>
      <c r="Y277" s="5"/>
      <c r="Z277" s="5"/>
      <c r="AA277" s="5"/>
      <c r="AB277" s="5"/>
      <c r="AC277" s="5"/>
      <c r="AD277" s="5"/>
      <c r="AE277" s="5"/>
      <c r="AF277" s="5"/>
    </row>
    <row r="278" spans="1:32" ht="20.25" customHeight="1">
      <c r="A278" s="5" t="s">
        <v>6189</v>
      </c>
      <c r="B278" s="5" t="s">
        <v>6190</v>
      </c>
      <c r="C278" s="5" t="s">
        <v>41</v>
      </c>
      <c r="D278" s="5" t="s">
        <v>94</v>
      </c>
      <c r="E278" s="5" t="s">
        <v>29</v>
      </c>
      <c r="F278" s="7">
        <v>6</v>
      </c>
      <c r="G278" s="7">
        <v>8</v>
      </c>
      <c r="H278" s="5" t="s">
        <v>672</v>
      </c>
      <c r="I278" s="5" t="s">
        <v>125</v>
      </c>
      <c r="J278" s="5" t="s">
        <v>624</v>
      </c>
      <c r="K278" s="5" t="s">
        <v>6193</v>
      </c>
      <c r="L278" s="5" t="s">
        <v>6195</v>
      </c>
      <c r="M278" s="5" t="s">
        <v>42</v>
      </c>
      <c r="N278" s="5" t="s">
        <v>38</v>
      </c>
      <c r="O278" s="5"/>
      <c r="P278" s="5" t="b">
        <f t="shared" ca="1" si="72"/>
        <v>0</v>
      </c>
      <c r="Q278" s="5" t="b">
        <f t="shared" ref="Q278:Q280" ca="1" si="75">IFERROR(__xludf.DUMMYFUNCTION("REGEXMATCH(L278,""JavaScript"")"),TRUE)</f>
        <v>1</v>
      </c>
      <c r="R278" s="5"/>
      <c r="S278" s="5"/>
      <c r="T278" s="5"/>
      <c r="U278" s="5"/>
      <c r="V278" s="5"/>
      <c r="W278" s="5"/>
      <c r="X278" s="5"/>
      <c r="Y278" s="5"/>
      <c r="Z278" s="5"/>
      <c r="AA278" s="5"/>
      <c r="AB278" s="5"/>
      <c r="AC278" s="5"/>
      <c r="AD278" s="5"/>
      <c r="AE278" s="5"/>
      <c r="AF278" s="5"/>
    </row>
    <row r="279" spans="1:32" ht="20.25" customHeight="1">
      <c r="A279" s="5" t="s">
        <v>2279</v>
      </c>
      <c r="B279" s="5" t="s">
        <v>4616</v>
      </c>
      <c r="C279" s="5" t="s">
        <v>170</v>
      </c>
      <c r="D279" s="5" t="s">
        <v>390</v>
      </c>
      <c r="E279" s="5" t="s">
        <v>29</v>
      </c>
      <c r="F279" s="7">
        <v>6</v>
      </c>
      <c r="G279" s="7">
        <v>8</v>
      </c>
      <c r="H279" s="5" t="s">
        <v>672</v>
      </c>
      <c r="I279" s="5" t="s">
        <v>125</v>
      </c>
      <c r="J279" s="5" t="s">
        <v>3552</v>
      </c>
      <c r="K279" s="5" t="s">
        <v>6211</v>
      </c>
      <c r="L279" s="5" t="s">
        <v>6214</v>
      </c>
      <c r="M279" s="5" t="s">
        <v>37</v>
      </c>
      <c r="N279" s="5" t="s">
        <v>55</v>
      </c>
      <c r="O279" s="5"/>
      <c r="P279" s="5" t="b">
        <f t="shared" ca="1" si="72"/>
        <v>0</v>
      </c>
      <c r="Q279" s="5" t="b">
        <f t="shared" ca="1" si="75"/>
        <v>1</v>
      </c>
      <c r="R279" s="5"/>
      <c r="S279" s="5"/>
      <c r="T279" s="5"/>
      <c r="U279" s="5"/>
      <c r="V279" s="5"/>
      <c r="W279" s="5"/>
      <c r="X279" s="5"/>
      <c r="Y279" s="5"/>
      <c r="Z279" s="5"/>
      <c r="AA279" s="5"/>
      <c r="AB279" s="5"/>
      <c r="AC279" s="5"/>
      <c r="AD279" s="5"/>
      <c r="AE279" s="5"/>
      <c r="AF279" s="5"/>
    </row>
    <row r="280" spans="1:32" ht="20.25" customHeight="1">
      <c r="A280" s="5" t="s">
        <v>1095</v>
      </c>
      <c r="B280" s="5" t="s">
        <v>6230</v>
      </c>
      <c r="C280" s="5" t="s">
        <v>41</v>
      </c>
      <c r="D280" s="5" t="s">
        <v>43</v>
      </c>
      <c r="E280" s="5" t="s">
        <v>29</v>
      </c>
      <c r="F280" s="7">
        <v>6</v>
      </c>
      <c r="G280" s="7">
        <v>8</v>
      </c>
      <c r="H280" s="5" t="s">
        <v>672</v>
      </c>
      <c r="I280" s="5" t="s">
        <v>125</v>
      </c>
      <c r="J280" s="5" t="s">
        <v>68</v>
      </c>
      <c r="K280" s="5" t="s">
        <v>6232</v>
      </c>
      <c r="L280" s="5" t="s">
        <v>6234</v>
      </c>
      <c r="M280" s="5" t="s">
        <v>167</v>
      </c>
      <c r="N280" s="5" t="s">
        <v>55</v>
      </c>
      <c r="O280" s="5"/>
      <c r="P280" s="5" t="b">
        <f t="shared" ca="1" si="72"/>
        <v>0</v>
      </c>
      <c r="Q280" s="5" t="b">
        <f t="shared" ca="1" si="75"/>
        <v>1</v>
      </c>
      <c r="R280" s="5"/>
      <c r="S280" s="5"/>
      <c r="T280" s="5"/>
      <c r="U280" s="5"/>
      <c r="V280" s="5"/>
      <c r="W280" s="5"/>
      <c r="X280" s="5"/>
      <c r="Y280" s="5"/>
      <c r="Z280" s="5"/>
      <c r="AA280" s="5"/>
      <c r="AB280" s="5"/>
      <c r="AC280" s="5"/>
      <c r="AD280" s="5"/>
      <c r="AE280" s="5"/>
      <c r="AF280" s="5"/>
    </row>
    <row r="281" spans="1:32" ht="20.25" customHeight="1">
      <c r="A281" s="5" t="s">
        <v>6245</v>
      </c>
      <c r="B281" s="5" t="s">
        <v>6246</v>
      </c>
      <c r="C281" s="5" t="s">
        <v>41</v>
      </c>
      <c r="D281" s="5" t="s">
        <v>874</v>
      </c>
      <c r="E281" s="5" t="s">
        <v>29</v>
      </c>
      <c r="F281" s="7">
        <v>6</v>
      </c>
      <c r="G281" s="7">
        <v>6.5</v>
      </c>
      <c r="H281" s="5" t="s">
        <v>6248</v>
      </c>
      <c r="I281" s="9" t="s">
        <v>24</v>
      </c>
      <c r="J281" s="5" t="s">
        <v>4617</v>
      </c>
      <c r="K281" s="5" t="s">
        <v>6250</v>
      </c>
      <c r="L281" s="5" t="s">
        <v>6252</v>
      </c>
      <c r="M281" s="5" t="s">
        <v>42</v>
      </c>
      <c r="N281" s="5" t="s">
        <v>405</v>
      </c>
      <c r="O281" s="5"/>
      <c r="P281" s="5" t="b">
        <f t="shared" ca="1" si="72"/>
        <v>0</v>
      </c>
      <c r="Q281" s="5" t="b">
        <f t="shared" ref="Q281:Q282" ca="1" si="76">IFERROR(__xludf.DUMMYFUNCTION("REGEXMATCH(L281,""(?i)JavaScript"")"),TRUE)</f>
        <v>1</v>
      </c>
      <c r="R281" s="5"/>
      <c r="S281" s="5"/>
      <c r="T281" s="5"/>
      <c r="U281" s="5"/>
      <c r="V281" s="5"/>
      <c r="W281" s="5"/>
      <c r="X281" s="5"/>
      <c r="Y281" s="5"/>
      <c r="Z281" s="5"/>
      <c r="AA281" s="5"/>
      <c r="AB281" s="5"/>
      <c r="AC281" s="5"/>
      <c r="AD281" s="5"/>
      <c r="AE281" s="5"/>
      <c r="AF281" s="5"/>
    </row>
    <row r="282" spans="1:32" ht="20.25" customHeight="1">
      <c r="A282" s="5" t="s">
        <v>1457</v>
      </c>
      <c r="B282" s="5" t="s">
        <v>6257</v>
      </c>
      <c r="C282" s="5" t="s">
        <v>41</v>
      </c>
      <c r="D282" s="5" t="s">
        <v>47</v>
      </c>
      <c r="E282" s="5" t="s">
        <v>29</v>
      </c>
      <c r="F282" s="7">
        <v>6</v>
      </c>
      <c r="G282" s="7">
        <v>9</v>
      </c>
      <c r="H282" s="5" t="s">
        <v>3743</v>
      </c>
      <c r="I282" s="5" t="s">
        <v>31</v>
      </c>
      <c r="J282" s="5" t="s">
        <v>655</v>
      </c>
      <c r="K282" s="5" t="s">
        <v>6259</v>
      </c>
      <c r="L282" s="5" t="s">
        <v>6260</v>
      </c>
      <c r="M282" s="5" t="s">
        <v>53</v>
      </c>
      <c r="N282" s="5" t="s">
        <v>237</v>
      </c>
      <c r="O282" s="5" t="b">
        <f ca="1">IFERROR(__xludf.DUMMYFUNCTION("REGEXMATCH(A282,""前端"")"),TRUE)</f>
        <v>1</v>
      </c>
      <c r="P282" s="5" t="b">
        <f t="shared" ca="1" si="72"/>
        <v>0</v>
      </c>
      <c r="Q282" s="5" t="b">
        <f t="shared" ca="1" si="76"/>
        <v>1</v>
      </c>
      <c r="R282" s="5"/>
      <c r="S282" s="5"/>
      <c r="T282" s="5"/>
      <c r="U282" s="5"/>
      <c r="V282" s="5"/>
      <c r="W282" s="5"/>
      <c r="X282" s="5"/>
      <c r="Y282" s="5"/>
      <c r="Z282" s="5"/>
      <c r="AA282" s="5"/>
      <c r="AB282" s="5"/>
      <c r="AC282" s="5"/>
      <c r="AD282" s="5"/>
      <c r="AE282" s="5"/>
      <c r="AF282" s="5"/>
    </row>
    <row r="283" spans="1:32" ht="20.25" customHeight="1">
      <c r="A283" s="5" t="s">
        <v>6280</v>
      </c>
      <c r="B283" s="5" t="s">
        <v>6281</v>
      </c>
      <c r="C283" s="5" t="s">
        <v>27</v>
      </c>
      <c r="D283" s="5" t="s">
        <v>212</v>
      </c>
      <c r="E283" s="5" t="s">
        <v>29</v>
      </c>
      <c r="F283" s="7">
        <v>6</v>
      </c>
      <c r="G283" s="7">
        <v>8</v>
      </c>
      <c r="H283" s="5" t="s">
        <v>672</v>
      </c>
      <c r="I283" s="9" t="s">
        <v>24</v>
      </c>
      <c r="J283" s="5" t="s">
        <v>1283</v>
      </c>
      <c r="K283" s="5" t="s">
        <v>2873</v>
      </c>
      <c r="L283" s="5" t="s">
        <v>6284</v>
      </c>
      <c r="M283" s="5" t="s">
        <v>37</v>
      </c>
      <c r="N283" s="5" t="s">
        <v>89</v>
      </c>
      <c r="O283" s="5"/>
      <c r="P283" s="5" t="b">
        <f t="shared" ca="1" si="72"/>
        <v>0</v>
      </c>
      <c r="Q283" s="5" t="b">
        <f t="shared" ref="Q283:Q286" ca="1" si="77">IFERROR(__xludf.DUMMYFUNCTION("REGEXMATCH(L283,""JavaScript"")"),TRUE)</f>
        <v>1</v>
      </c>
      <c r="R283" s="5"/>
      <c r="S283" s="5"/>
      <c r="T283" s="5"/>
      <c r="U283" s="5"/>
      <c r="V283" s="5"/>
      <c r="W283" s="5"/>
      <c r="X283" s="5"/>
      <c r="Y283" s="5"/>
      <c r="Z283" s="5"/>
      <c r="AA283" s="5"/>
      <c r="AB283" s="5"/>
      <c r="AC283" s="5"/>
      <c r="AD283" s="5"/>
      <c r="AE283" s="5"/>
      <c r="AF283" s="5"/>
    </row>
    <row r="284" spans="1:32" ht="20.25" customHeight="1">
      <c r="A284" s="5" t="s">
        <v>6294</v>
      </c>
      <c r="B284" s="5" t="s">
        <v>6295</v>
      </c>
      <c r="C284" s="5" t="s">
        <v>41</v>
      </c>
      <c r="D284" s="5" t="s">
        <v>874</v>
      </c>
      <c r="E284" s="5" t="s">
        <v>29</v>
      </c>
      <c r="F284" s="7">
        <v>6</v>
      </c>
      <c r="G284" s="7">
        <v>8</v>
      </c>
      <c r="H284" s="5" t="s">
        <v>672</v>
      </c>
      <c r="I284" s="9" t="s">
        <v>24</v>
      </c>
      <c r="J284" s="5" t="s">
        <v>6296</v>
      </c>
      <c r="K284" s="5" t="s">
        <v>6297</v>
      </c>
      <c r="L284" s="5" t="s">
        <v>6300</v>
      </c>
      <c r="M284" s="5" t="s">
        <v>53</v>
      </c>
      <c r="N284" s="5" t="s">
        <v>38</v>
      </c>
      <c r="O284" s="5"/>
      <c r="P284" s="5" t="b">
        <f t="shared" ca="1" si="72"/>
        <v>0</v>
      </c>
      <c r="Q284" s="5" t="b">
        <f t="shared" ca="1" si="77"/>
        <v>1</v>
      </c>
      <c r="R284" s="5"/>
      <c r="S284" s="5"/>
      <c r="T284" s="5"/>
      <c r="U284" s="5"/>
      <c r="V284" s="5"/>
      <c r="W284" s="5"/>
      <c r="X284" s="5"/>
      <c r="Y284" s="5"/>
      <c r="Z284" s="5"/>
      <c r="AA284" s="5"/>
      <c r="AB284" s="5"/>
      <c r="AC284" s="5"/>
      <c r="AD284" s="5"/>
      <c r="AE284" s="5"/>
      <c r="AF284" s="5"/>
    </row>
    <row r="285" spans="1:32" ht="20.25" customHeight="1">
      <c r="A285" s="5" t="s">
        <v>784</v>
      </c>
      <c r="B285" s="5" t="s">
        <v>5950</v>
      </c>
      <c r="C285" s="5" t="s">
        <v>41</v>
      </c>
      <c r="D285" s="5" t="s">
        <v>114</v>
      </c>
      <c r="E285" s="5" t="s">
        <v>29</v>
      </c>
      <c r="F285" s="7">
        <v>6</v>
      </c>
      <c r="G285" s="7">
        <v>8</v>
      </c>
      <c r="H285" s="5" t="s">
        <v>672</v>
      </c>
      <c r="I285" s="9" t="s">
        <v>24</v>
      </c>
      <c r="J285" s="5" t="s">
        <v>273</v>
      </c>
      <c r="K285" s="5" t="s">
        <v>5952</v>
      </c>
      <c r="L285" s="5" t="s">
        <v>6314</v>
      </c>
      <c r="M285" s="5" t="s">
        <v>53</v>
      </c>
      <c r="N285" s="5" t="s">
        <v>55</v>
      </c>
      <c r="O285" s="5"/>
      <c r="P285" s="5" t="b">
        <f t="shared" ca="1" si="72"/>
        <v>0</v>
      </c>
      <c r="Q285" s="5" t="b">
        <f t="shared" ca="1" si="77"/>
        <v>1</v>
      </c>
      <c r="R285" s="5"/>
      <c r="S285" s="5"/>
      <c r="T285" s="5"/>
      <c r="U285" s="5"/>
      <c r="V285" s="5"/>
      <c r="W285" s="5"/>
      <c r="X285" s="5"/>
      <c r="Y285" s="5"/>
      <c r="Z285" s="5"/>
      <c r="AA285" s="5"/>
      <c r="AB285" s="5"/>
      <c r="AC285" s="5"/>
      <c r="AD285" s="5"/>
      <c r="AE285" s="5"/>
      <c r="AF285" s="5"/>
    </row>
    <row r="286" spans="1:32" ht="20.25" customHeight="1">
      <c r="A286" s="5" t="s">
        <v>6321</v>
      </c>
      <c r="B286" s="5" t="s">
        <v>6322</v>
      </c>
      <c r="C286" s="5" t="s">
        <v>170</v>
      </c>
      <c r="D286" s="5" t="s">
        <v>390</v>
      </c>
      <c r="E286" s="5" t="s">
        <v>45</v>
      </c>
      <c r="F286" s="7">
        <v>6.5</v>
      </c>
      <c r="G286" s="7">
        <v>8.5</v>
      </c>
      <c r="H286" s="5" t="s">
        <v>6325</v>
      </c>
      <c r="I286" s="5" t="s">
        <v>31</v>
      </c>
      <c r="J286" s="5" t="s">
        <v>403</v>
      </c>
      <c r="K286" s="5" t="s">
        <v>6327</v>
      </c>
      <c r="L286" s="5" t="s">
        <v>6329</v>
      </c>
      <c r="M286" s="5" t="s">
        <v>53</v>
      </c>
      <c r="N286" s="5" t="s">
        <v>38</v>
      </c>
      <c r="O286" s="5"/>
      <c r="P286" s="5" t="b">
        <f t="shared" ca="1" si="72"/>
        <v>0</v>
      </c>
      <c r="Q286" s="5" t="b">
        <f t="shared" ca="1" si="77"/>
        <v>1</v>
      </c>
      <c r="R286" s="5"/>
      <c r="S286" s="5"/>
      <c r="T286" s="5"/>
      <c r="U286" s="5"/>
      <c r="V286" s="5"/>
      <c r="W286" s="5"/>
      <c r="X286" s="5"/>
      <c r="Y286" s="5"/>
      <c r="Z286" s="5"/>
      <c r="AA286" s="5"/>
      <c r="AB286" s="5"/>
      <c r="AC286" s="5"/>
      <c r="AD286" s="5"/>
      <c r="AE286" s="5"/>
      <c r="AF286" s="5"/>
    </row>
    <row r="287" spans="1:32" ht="20.25" customHeight="1">
      <c r="A287" s="5" t="s">
        <v>6340</v>
      </c>
      <c r="B287" s="5" t="s">
        <v>6341</v>
      </c>
      <c r="C287" s="5" t="s">
        <v>20</v>
      </c>
      <c r="D287" s="5" t="s">
        <v>21</v>
      </c>
      <c r="E287" s="5" t="s">
        <v>29</v>
      </c>
      <c r="F287" s="7">
        <v>6.5</v>
      </c>
      <c r="G287" s="7">
        <v>9</v>
      </c>
      <c r="H287" s="5" t="s">
        <v>6344</v>
      </c>
      <c r="I287" s="5" t="s">
        <v>31</v>
      </c>
      <c r="J287" s="5" t="s">
        <v>110</v>
      </c>
      <c r="K287" s="5" t="s">
        <v>6347</v>
      </c>
      <c r="L287" s="5" t="s">
        <v>6348</v>
      </c>
      <c r="M287" s="5" t="s">
        <v>37</v>
      </c>
      <c r="N287" s="5" t="s">
        <v>55</v>
      </c>
      <c r="O287" s="5"/>
      <c r="P287" s="5" t="b">
        <f t="shared" ca="1" si="72"/>
        <v>0</v>
      </c>
      <c r="Q287" s="5" t="b">
        <f t="shared" ref="Q287:Q288" ca="1" si="78">IFERROR(__xludf.DUMMYFUNCTION("REGEXMATCH(L287,""(?i)JavaScript"")"),TRUE)</f>
        <v>1</v>
      </c>
      <c r="R287" s="5"/>
      <c r="S287" s="5"/>
      <c r="T287" s="5"/>
      <c r="U287" s="5"/>
      <c r="V287" s="5"/>
      <c r="W287" s="5"/>
      <c r="X287" s="5"/>
      <c r="Y287" s="5"/>
      <c r="Z287" s="5"/>
      <c r="AA287" s="5"/>
      <c r="AB287" s="5"/>
      <c r="AC287" s="5"/>
      <c r="AD287" s="5"/>
      <c r="AE287" s="5"/>
      <c r="AF287" s="5"/>
    </row>
    <row r="288" spans="1:32" ht="20.25" customHeight="1">
      <c r="A288" s="5" t="s">
        <v>2893</v>
      </c>
      <c r="B288" s="5" t="s">
        <v>6362</v>
      </c>
      <c r="C288" s="5" t="s">
        <v>41</v>
      </c>
      <c r="D288" s="5" t="s">
        <v>94</v>
      </c>
      <c r="E288" s="5" t="s">
        <v>45</v>
      </c>
      <c r="F288" s="7">
        <v>7</v>
      </c>
      <c r="G288" s="7">
        <v>10</v>
      </c>
      <c r="H288" s="5" t="s">
        <v>979</v>
      </c>
      <c r="I288" s="5" t="s">
        <v>108</v>
      </c>
      <c r="J288" s="5" t="s">
        <v>57</v>
      </c>
      <c r="K288" s="5" t="s">
        <v>6365</v>
      </c>
      <c r="L288" s="5" t="s">
        <v>6366</v>
      </c>
      <c r="M288" s="5" t="s">
        <v>37</v>
      </c>
      <c r="N288" s="5" t="s">
        <v>55</v>
      </c>
      <c r="O288" s="5" t="b">
        <f ca="1">IFERROR(__xludf.DUMMYFUNCTION("REGEXMATCH(A288,""前端"")"),FALSE)</f>
        <v>0</v>
      </c>
      <c r="P288" s="5" t="b">
        <f ca="1">IFERROR(__xludf.DUMMYFUNCTION("REGEXMATCH(A288,""(?i)JavaScript"")"),TRUE)</f>
        <v>1</v>
      </c>
      <c r="Q288" s="5" t="b">
        <f t="shared" ca="1" si="78"/>
        <v>1</v>
      </c>
      <c r="R288" s="5"/>
      <c r="S288" s="5"/>
      <c r="T288" s="5"/>
      <c r="U288" s="5"/>
      <c r="V288" s="5"/>
      <c r="W288" s="5"/>
      <c r="X288" s="5"/>
      <c r="Y288" s="5"/>
      <c r="Z288" s="5"/>
      <c r="AA288" s="5"/>
      <c r="AB288" s="5"/>
      <c r="AC288" s="5"/>
      <c r="AD288" s="5"/>
      <c r="AE288" s="5"/>
      <c r="AF288" s="5"/>
    </row>
    <row r="289" spans="1:32" ht="20.25" customHeight="1">
      <c r="A289" s="5" t="s">
        <v>2893</v>
      </c>
      <c r="B289" s="5" t="s">
        <v>6388</v>
      </c>
      <c r="C289" s="5" t="s">
        <v>41</v>
      </c>
      <c r="D289" s="5" t="s">
        <v>94</v>
      </c>
      <c r="E289" s="5" t="s">
        <v>29</v>
      </c>
      <c r="F289" s="7">
        <v>7</v>
      </c>
      <c r="G289" s="7">
        <v>11</v>
      </c>
      <c r="H289" s="5" t="s">
        <v>1017</v>
      </c>
      <c r="I289" s="5" t="s">
        <v>108</v>
      </c>
      <c r="J289" s="5" t="s">
        <v>576</v>
      </c>
      <c r="K289" s="5" t="s">
        <v>6390</v>
      </c>
      <c r="L289" s="5" t="s">
        <v>6391</v>
      </c>
      <c r="M289" s="5" t="s">
        <v>53</v>
      </c>
      <c r="N289" s="5" t="s">
        <v>55</v>
      </c>
      <c r="O289" s="5"/>
      <c r="P289" s="5" t="b">
        <f t="shared" ref="P289:P338" ca="1" si="79">IFERROR(__xludf.DUMMYFUNCTION("REGEXMATCH(A289,""JavaScript"")"),FALSE)</f>
        <v>0</v>
      </c>
      <c r="Q289" s="5" t="b">
        <f ca="1">IFERROR(__xludf.DUMMYFUNCTION("REGEXMATCH(L289,""JavaScript"")"),TRUE)</f>
        <v>1</v>
      </c>
      <c r="R289" s="5"/>
      <c r="S289" s="5"/>
      <c r="T289" s="5"/>
      <c r="U289" s="5"/>
      <c r="V289" s="5"/>
      <c r="W289" s="5"/>
      <c r="X289" s="5"/>
      <c r="Y289" s="5"/>
      <c r="Z289" s="5"/>
      <c r="AA289" s="5"/>
      <c r="AB289" s="5"/>
      <c r="AC289" s="5"/>
      <c r="AD289" s="5"/>
      <c r="AE289" s="5"/>
      <c r="AF289" s="5"/>
    </row>
    <row r="290" spans="1:32" ht="20.25" customHeight="1">
      <c r="A290" s="5" t="s">
        <v>6408</v>
      </c>
      <c r="B290" s="5" t="s">
        <v>6410</v>
      </c>
      <c r="C290" s="5" t="s">
        <v>41</v>
      </c>
      <c r="D290" s="5" t="s">
        <v>874</v>
      </c>
      <c r="E290" s="5" t="s">
        <v>29</v>
      </c>
      <c r="F290" s="7">
        <v>7</v>
      </c>
      <c r="G290" s="7">
        <v>10</v>
      </c>
      <c r="H290" s="5" t="s">
        <v>979</v>
      </c>
      <c r="I290" s="5" t="s">
        <v>125</v>
      </c>
      <c r="J290" s="5" t="s">
        <v>57</v>
      </c>
      <c r="K290" s="5" t="s">
        <v>4020</v>
      </c>
      <c r="L290" s="5" t="s">
        <v>6412</v>
      </c>
      <c r="M290" s="5" t="s">
        <v>100</v>
      </c>
      <c r="N290" s="5" t="s">
        <v>55</v>
      </c>
      <c r="O290" s="5"/>
      <c r="P290" s="5" t="b">
        <f t="shared" ca="1" si="79"/>
        <v>0</v>
      </c>
      <c r="Q290" s="5" t="b">
        <f t="shared" ref="Q290:Q291" ca="1" si="80">IFERROR(__xludf.DUMMYFUNCTION("REGEXMATCH(L290,""(?i)JavaScript"")"),TRUE)</f>
        <v>1</v>
      </c>
      <c r="R290" s="5"/>
      <c r="S290" s="5"/>
      <c r="T290" s="5"/>
      <c r="U290" s="5"/>
      <c r="V290" s="5"/>
      <c r="W290" s="5"/>
      <c r="X290" s="5"/>
      <c r="Y290" s="5"/>
      <c r="Z290" s="5"/>
      <c r="AA290" s="5"/>
      <c r="AB290" s="5"/>
      <c r="AC290" s="5"/>
      <c r="AD290" s="5"/>
      <c r="AE290" s="5"/>
      <c r="AF290" s="5"/>
    </row>
    <row r="291" spans="1:32" ht="20.25" customHeight="1">
      <c r="A291" s="5" t="s">
        <v>6424</v>
      </c>
      <c r="B291" s="5" t="s">
        <v>6425</v>
      </c>
      <c r="C291" s="5" t="s">
        <v>41</v>
      </c>
      <c r="D291" s="5" t="s">
        <v>47</v>
      </c>
      <c r="E291" s="5" t="s">
        <v>45</v>
      </c>
      <c r="F291" s="11">
        <v>7</v>
      </c>
      <c r="G291" s="11">
        <v>8</v>
      </c>
      <c r="H291" s="5" t="s">
        <v>1104</v>
      </c>
      <c r="I291" s="5" t="s">
        <v>108</v>
      </c>
      <c r="J291" s="5" t="s">
        <v>1152</v>
      </c>
      <c r="K291" s="5" t="s">
        <v>6428</v>
      </c>
      <c r="L291" s="5" t="s">
        <v>6430</v>
      </c>
      <c r="M291" s="5" t="s">
        <v>37</v>
      </c>
      <c r="N291" s="5" t="s">
        <v>237</v>
      </c>
      <c r="O291" s="5"/>
      <c r="P291" s="5" t="b">
        <f t="shared" ca="1" si="79"/>
        <v>0</v>
      </c>
      <c r="Q291" s="5" t="b">
        <f t="shared" ca="1" si="80"/>
        <v>1</v>
      </c>
      <c r="R291" s="5"/>
      <c r="S291" s="5"/>
      <c r="T291" s="5"/>
      <c r="U291" s="5"/>
      <c r="V291" s="5"/>
      <c r="W291" s="5"/>
      <c r="X291" s="5"/>
      <c r="Y291" s="5"/>
      <c r="Z291" s="5"/>
      <c r="AA291" s="5"/>
      <c r="AB291" s="5"/>
      <c r="AC291" s="5"/>
      <c r="AD291" s="5"/>
      <c r="AE291" s="5"/>
      <c r="AF291" s="5"/>
    </row>
    <row r="292" spans="1:32" ht="20.25" customHeight="1">
      <c r="A292" s="5" t="s">
        <v>6445</v>
      </c>
      <c r="B292" s="5" t="s">
        <v>6446</v>
      </c>
      <c r="C292" s="5" t="s">
        <v>41</v>
      </c>
      <c r="D292" s="5" t="s">
        <v>114</v>
      </c>
      <c r="E292" s="5" t="s">
        <v>45</v>
      </c>
      <c r="F292" s="7">
        <v>7</v>
      </c>
      <c r="G292" s="7">
        <v>10</v>
      </c>
      <c r="H292" s="5" t="s">
        <v>979</v>
      </c>
      <c r="I292" s="5" t="s">
        <v>125</v>
      </c>
      <c r="J292" s="5" t="s">
        <v>110</v>
      </c>
      <c r="K292" s="5" t="s">
        <v>6451</v>
      </c>
      <c r="L292" s="5" t="s">
        <v>6452</v>
      </c>
      <c r="M292" s="5" t="s">
        <v>100</v>
      </c>
      <c r="N292" s="5" t="s">
        <v>55</v>
      </c>
      <c r="O292" s="5"/>
      <c r="P292" s="5" t="b">
        <f t="shared" ca="1" si="79"/>
        <v>0</v>
      </c>
      <c r="Q292" s="5" t="b">
        <f t="shared" ref="Q292:Q293" ca="1" si="81">IFERROR(__xludf.DUMMYFUNCTION("REGEXMATCH(L292,""JavaScript"")"),TRUE)</f>
        <v>1</v>
      </c>
      <c r="R292" s="5"/>
      <c r="S292" s="5"/>
      <c r="T292" s="5"/>
      <c r="U292" s="5"/>
      <c r="V292" s="5"/>
      <c r="W292" s="5"/>
      <c r="X292" s="5"/>
      <c r="Y292" s="5"/>
      <c r="Z292" s="5"/>
      <c r="AA292" s="5"/>
      <c r="AB292" s="5"/>
      <c r="AC292" s="5"/>
      <c r="AD292" s="5"/>
      <c r="AE292" s="5"/>
      <c r="AF292" s="5"/>
    </row>
    <row r="293" spans="1:32" ht="20.25" customHeight="1">
      <c r="A293" s="5" t="s">
        <v>6465</v>
      </c>
      <c r="B293" s="5" t="s">
        <v>6467</v>
      </c>
      <c r="C293" s="5" t="s">
        <v>41</v>
      </c>
      <c r="D293" s="5" t="s">
        <v>47</v>
      </c>
      <c r="E293" s="5" t="s">
        <v>29</v>
      </c>
      <c r="F293" s="7">
        <v>7</v>
      </c>
      <c r="G293" s="7">
        <v>12</v>
      </c>
      <c r="H293" s="5" t="s">
        <v>957</v>
      </c>
      <c r="I293" s="5" t="s">
        <v>108</v>
      </c>
      <c r="J293" s="5" t="s">
        <v>2705</v>
      </c>
      <c r="K293" s="5" t="s">
        <v>6470</v>
      </c>
      <c r="L293" s="5" t="s">
        <v>6474</v>
      </c>
      <c r="M293" s="5" t="s">
        <v>37</v>
      </c>
      <c r="N293" s="5" t="s">
        <v>55</v>
      </c>
      <c r="O293" s="5"/>
      <c r="P293" s="5" t="b">
        <f t="shared" ca="1" si="79"/>
        <v>0</v>
      </c>
      <c r="Q293" s="5" t="b">
        <f t="shared" ca="1" si="81"/>
        <v>1</v>
      </c>
      <c r="R293" s="5"/>
      <c r="S293" s="5"/>
      <c r="T293" s="5"/>
      <c r="U293" s="5"/>
      <c r="V293" s="5"/>
      <c r="W293" s="5"/>
      <c r="X293" s="5"/>
      <c r="Y293" s="5"/>
      <c r="Z293" s="5"/>
      <c r="AA293" s="5"/>
      <c r="AB293" s="5"/>
      <c r="AC293" s="5"/>
      <c r="AD293" s="5"/>
      <c r="AE293" s="5"/>
      <c r="AF293" s="5"/>
    </row>
    <row r="294" spans="1:32" ht="20.25" customHeight="1">
      <c r="A294" s="5" t="s">
        <v>277</v>
      </c>
      <c r="B294" s="5" t="s">
        <v>6486</v>
      </c>
      <c r="C294" s="5" t="s">
        <v>27</v>
      </c>
      <c r="D294" s="5" t="s">
        <v>47</v>
      </c>
      <c r="E294" s="5" t="s">
        <v>45</v>
      </c>
      <c r="F294" s="7">
        <v>7</v>
      </c>
      <c r="G294" s="7">
        <v>12</v>
      </c>
      <c r="H294" s="5" t="s">
        <v>957</v>
      </c>
      <c r="I294" s="5" t="s">
        <v>31</v>
      </c>
      <c r="J294" s="5" t="s">
        <v>598</v>
      </c>
      <c r="K294" s="5" t="s">
        <v>6492</v>
      </c>
      <c r="L294" s="5" t="s">
        <v>6494</v>
      </c>
      <c r="M294" s="5" t="s">
        <v>37</v>
      </c>
      <c r="N294" s="5" t="s">
        <v>55</v>
      </c>
      <c r="O294" s="5"/>
      <c r="P294" s="5" t="b">
        <f t="shared" ca="1" si="79"/>
        <v>0</v>
      </c>
      <c r="Q294" s="5" t="b">
        <f ca="1">IFERROR(__xludf.DUMMYFUNCTION("REGEXMATCH(L294,""(?i)JavaScript"")"),TRUE)</f>
        <v>1</v>
      </c>
      <c r="R294" s="5"/>
      <c r="S294" s="5"/>
      <c r="T294" s="5"/>
      <c r="U294" s="5"/>
      <c r="V294" s="5"/>
      <c r="W294" s="5"/>
      <c r="X294" s="5"/>
      <c r="Y294" s="5"/>
      <c r="Z294" s="5"/>
      <c r="AA294" s="5"/>
      <c r="AB294" s="5"/>
      <c r="AC294" s="5"/>
      <c r="AD294" s="5"/>
      <c r="AE294" s="5"/>
      <c r="AF294" s="5"/>
    </row>
    <row r="295" spans="1:32" ht="20.25" customHeight="1">
      <c r="A295" s="5" t="s">
        <v>2301</v>
      </c>
      <c r="B295" s="5" t="s">
        <v>6505</v>
      </c>
      <c r="C295" s="5" t="s">
        <v>27</v>
      </c>
      <c r="D295" s="5" t="s">
        <v>850</v>
      </c>
      <c r="E295" s="5" t="s">
        <v>29</v>
      </c>
      <c r="F295" s="7">
        <v>7</v>
      </c>
      <c r="G295" s="7">
        <v>12</v>
      </c>
      <c r="H295" s="5" t="s">
        <v>957</v>
      </c>
      <c r="I295" s="9" t="s">
        <v>24</v>
      </c>
      <c r="J295" s="5" t="s">
        <v>57</v>
      </c>
      <c r="K295" s="5" t="s">
        <v>6508</v>
      </c>
      <c r="L295" s="5" t="s">
        <v>6510</v>
      </c>
      <c r="M295" s="5" t="s">
        <v>100</v>
      </c>
      <c r="N295" s="5" t="s">
        <v>55</v>
      </c>
      <c r="O295" s="5"/>
      <c r="P295" s="5" t="b">
        <f t="shared" ca="1" si="79"/>
        <v>0</v>
      </c>
      <c r="Q295" s="5" t="b">
        <f t="shared" ref="Q295:Q298" ca="1" si="82">IFERROR(__xludf.DUMMYFUNCTION("REGEXMATCH(L295,""JavaScript"")"),TRUE)</f>
        <v>1</v>
      </c>
      <c r="R295" s="5"/>
      <c r="S295" s="5"/>
      <c r="T295" s="5"/>
      <c r="U295" s="5"/>
      <c r="V295" s="5"/>
      <c r="W295" s="5"/>
      <c r="X295" s="5"/>
      <c r="Y295" s="5"/>
      <c r="Z295" s="5"/>
      <c r="AA295" s="5"/>
      <c r="AB295" s="5"/>
      <c r="AC295" s="5"/>
      <c r="AD295" s="5"/>
      <c r="AE295" s="5"/>
      <c r="AF295" s="5"/>
    </row>
    <row r="296" spans="1:32" ht="20.25" customHeight="1">
      <c r="A296" s="5" t="s">
        <v>4668</v>
      </c>
      <c r="B296" s="5" t="s">
        <v>6520</v>
      </c>
      <c r="C296" s="5" t="s">
        <v>41</v>
      </c>
      <c r="D296" s="5" t="s">
        <v>43</v>
      </c>
      <c r="E296" s="5" t="s">
        <v>45</v>
      </c>
      <c r="F296" s="7">
        <v>7</v>
      </c>
      <c r="G296" s="7">
        <v>12</v>
      </c>
      <c r="H296" s="5" t="s">
        <v>957</v>
      </c>
      <c r="I296" s="5" t="s">
        <v>108</v>
      </c>
      <c r="J296" s="5" t="s">
        <v>117</v>
      </c>
      <c r="K296" s="5" t="s">
        <v>6523</v>
      </c>
      <c r="L296" s="5" t="s">
        <v>6527</v>
      </c>
      <c r="M296" s="5" t="s">
        <v>53</v>
      </c>
      <c r="N296" s="5" t="s">
        <v>38</v>
      </c>
      <c r="O296" s="5"/>
      <c r="P296" s="5" t="b">
        <f t="shared" ca="1" si="79"/>
        <v>0</v>
      </c>
      <c r="Q296" s="5" t="b">
        <f t="shared" ca="1" si="82"/>
        <v>1</v>
      </c>
      <c r="R296" s="5"/>
      <c r="S296" s="5"/>
      <c r="T296" s="5"/>
      <c r="U296" s="5"/>
      <c r="V296" s="5"/>
      <c r="W296" s="5"/>
      <c r="X296" s="5"/>
      <c r="Y296" s="5"/>
      <c r="Z296" s="5"/>
      <c r="AA296" s="5"/>
      <c r="AB296" s="5"/>
      <c r="AC296" s="5"/>
      <c r="AD296" s="5"/>
      <c r="AE296" s="5"/>
      <c r="AF296" s="5"/>
    </row>
    <row r="297" spans="1:32" ht="20.25" customHeight="1">
      <c r="A297" s="5" t="s">
        <v>277</v>
      </c>
      <c r="B297" s="5" t="s">
        <v>6539</v>
      </c>
      <c r="C297" s="5" t="s">
        <v>41</v>
      </c>
      <c r="D297" s="5" t="s">
        <v>94</v>
      </c>
      <c r="E297" s="5" t="s">
        <v>45</v>
      </c>
      <c r="F297" s="7">
        <v>7</v>
      </c>
      <c r="G297" s="7">
        <v>12</v>
      </c>
      <c r="H297" s="5" t="s">
        <v>957</v>
      </c>
      <c r="I297" s="5" t="s">
        <v>108</v>
      </c>
      <c r="J297" s="5" t="s">
        <v>117</v>
      </c>
      <c r="K297" s="5" t="s">
        <v>6543</v>
      </c>
      <c r="L297" s="5" t="s">
        <v>6546</v>
      </c>
      <c r="M297" s="5" t="s">
        <v>53</v>
      </c>
      <c r="N297" s="5" t="s">
        <v>55</v>
      </c>
      <c r="O297" s="5"/>
      <c r="P297" s="5" t="b">
        <f t="shared" ca="1" si="79"/>
        <v>0</v>
      </c>
      <c r="Q297" s="5" t="b">
        <f t="shared" ca="1" si="82"/>
        <v>1</v>
      </c>
      <c r="R297" s="5"/>
      <c r="S297" s="5"/>
      <c r="T297" s="5"/>
      <c r="U297" s="5"/>
      <c r="V297" s="5"/>
      <c r="W297" s="5"/>
      <c r="X297" s="5"/>
      <c r="Y297" s="5"/>
      <c r="Z297" s="5"/>
      <c r="AA297" s="5"/>
      <c r="AB297" s="5"/>
      <c r="AC297" s="5"/>
      <c r="AD297" s="5"/>
      <c r="AE297" s="5"/>
      <c r="AF297" s="5"/>
    </row>
    <row r="298" spans="1:32" ht="20.25" customHeight="1">
      <c r="A298" s="5" t="s">
        <v>1457</v>
      </c>
      <c r="B298" s="5" t="s">
        <v>6558</v>
      </c>
      <c r="C298" s="5" t="s">
        <v>27</v>
      </c>
      <c r="D298" s="5" t="s">
        <v>212</v>
      </c>
      <c r="E298" s="5" t="s">
        <v>45</v>
      </c>
      <c r="F298" s="7">
        <v>7</v>
      </c>
      <c r="G298" s="7">
        <v>12</v>
      </c>
      <c r="H298" s="5" t="s">
        <v>957</v>
      </c>
      <c r="I298" s="5" t="s">
        <v>31</v>
      </c>
      <c r="J298" s="5" t="s">
        <v>110</v>
      </c>
      <c r="K298" s="5" t="s">
        <v>6561</v>
      </c>
      <c r="L298" s="5" t="s">
        <v>6562</v>
      </c>
      <c r="M298" s="5" t="s">
        <v>100</v>
      </c>
      <c r="N298" s="5" t="s">
        <v>55</v>
      </c>
      <c r="O298" s="5"/>
      <c r="P298" s="5" t="b">
        <f t="shared" ca="1" si="79"/>
        <v>0</v>
      </c>
      <c r="Q298" s="5" t="b">
        <f t="shared" ca="1" si="82"/>
        <v>1</v>
      </c>
      <c r="R298" s="5"/>
      <c r="S298" s="5"/>
      <c r="T298" s="5"/>
      <c r="U298" s="5"/>
      <c r="V298" s="5"/>
      <c r="W298" s="5"/>
      <c r="X298" s="5"/>
      <c r="Y298" s="5"/>
      <c r="Z298" s="5"/>
      <c r="AA298" s="5"/>
      <c r="AB298" s="5"/>
      <c r="AC298" s="5"/>
      <c r="AD298" s="5"/>
      <c r="AE298" s="5"/>
      <c r="AF298" s="5"/>
    </row>
    <row r="299" spans="1:32" ht="20.25" customHeight="1">
      <c r="A299" s="5" t="s">
        <v>6573</v>
      </c>
      <c r="B299" s="5" t="s">
        <v>6575</v>
      </c>
      <c r="C299" s="5" t="s">
        <v>27</v>
      </c>
      <c r="D299" s="5" t="s">
        <v>80</v>
      </c>
      <c r="E299" s="5" t="s">
        <v>29</v>
      </c>
      <c r="F299" s="7">
        <v>7</v>
      </c>
      <c r="G299" s="7">
        <v>11</v>
      </c>
      <c r="H299" s="5" t="s">
        <v>1017</v>
      </c>
      <c r="I299" s="5" t="s">
        <v>31</v>
      </c>
      <c r="J299" s="5" t="s">
        <v>6579</v>
      </c>
      <c r="K299" s="5" t="s">
        <v>6580</v>
      </c>
      <c r="L299" s="5"/>
      <c r="M299" s="5" t="s">
        <v>100</v>
      </c>
      <c r="N299" s="5" t="s">
        <v>271</v>
      </c>
      <c r="O299" s="5" t="b">
        <f ca="1">IFERROR(__xludf.DUMMYFUNCTION("REGEXMATCH(A299,""前端"")"),TRUE)</f>
        <v>1</v>
      </c>
      <c r="P299" s="5" t="b">
        <f t="shared" ca="1" si="79"/>
        <v>0</v>
      </c>
      <c r="Q299" s="5" t="b">
        <f ca="1">IFERROR(__xludf.DUMMYFUNCTION("REGEXMATCH(L299,""(?i)JavaScript"")"),FALSE)</f>
        <v>0</v>
      </c>
      <c r="R299" s="5"/>
      <c r="S299" s="5"/>
      <c r="T299" s="5"/>
      <c r="U299" s="5"/>
      <c r="V299" s="5"/>
      <c r="W299" s="5"/>
      <c r="X299" s="5"/>
      <c r="Y299" s="5"/>
      <c r="Z299" s="5"/>
      <c r="AA299" s="5"/>
      <c r="AB299" s="5"/>
      <c r="AC299" s="5"/>
      <c r="AD299" s="5"/>
      <c r="AE299" s="5"/>
      <c r="AF299" s="5"/>
    </row>
    <row r="300" spans="1:32" ht="20.25" customHeight="1">
      <c r="A300" s="5" t="s">
        <v>6608</v>
      </c>
      <c r="B300" s="5" t="s">
        <v>6609</v>
      </c>
      <c r="C300" s="5" t="s">
        <v>41</v>
      </c>
      <c r="D300" s="5" t="s">
        <v>47</v>
      </c>
      <c r="E300" s="5" t="s">
        <v>29</v>
      </c>
      <c r="F300" s="7">
        <v>7</v>
      </c>
      <c r="G300" s="7">
        <v>10</v>
      </c>
      <c r="H300" s="5" t="s">
        <v>979</v>
      </c>
      <c r="I300" s="5" t="s">
        <v>125</v>
      </c>
      <c r="J300" s="5" t="s">
        <v>117</v>
      </c>
      <c r="K300" s="5" t="s">
        <v>6612</v>
      </c>
      <c r="L300" s="5" t="s">
        <v>6613</v>
      </c>
      <c r="M300" s="5" t="s">
        <v>37</v>
      </c>
      <c r="N300" s="5" t="s">
        <v>55</v>
      </c>
      <c r="O300" s="5"/>
      <c r="P300" s="5" t="b">
        <f t="shared" ca="1" si="79"/>
        <v>0</v>
      </c>
      <c r="Q300" s="5" t="b">
        <f t="shared" ref="Q300:Q302" ca="1" si="83">IFERROR(__xludf.DUMMYFUNCTION("REGEXMATCH(L300,""JavaScript"")"),TRUE)</f>
        <v>1</v>
      </c>
      <c r="R300" s="5"/>
      <c r="S300" s="5"/>
      <c r="T300" s="5"/>
      <c r="U300" s="5"/>
      <c r="V300" s="5"/>
      <c r="W300" s="5"/>
      <c r="X300" s="5"/>
      <c r="Y300" s="5"/>
      <c r="Z300" s="5"/>
      <c r="AA300" s="5"/>
      <c r="AB300" s="5"/>
      <c r="AC300" s="5"/>
      <c r="AD300" s="5"/>
      <c r="AE300" s="5"/>
      <c r="AF300" s="5"/>
    </row>
    <row r="301" spans="1:32" ht="20.25" customHeight="1">
      <c r="A301" s="5" t="s">
        <v>6629</v>
      </c>
      <c r="B301" s="5" t="s">
        <v>6631</v>
      </c>
      <c r="C301" s="5" t="s">
        <v>41</v>
      </c>
      <c r="D301" s="5" t="s">
        <v>94</v>
      </c>
      <c r="E301" s="5" t="s">
        <v>29</v>
      </c>
      <c r="F301" s="7">
        <v>7</v>
      </c>
      <c r="G301" s="7">
        <v>11</v>
      </c>
      <c r="H301" s="5" t="s">
        <v>1017</v>
      </c>
      <c r="I301" s="5" t="s">
        <v>31</v>
      </c>
      <c r="J301" s="5" t="s">
        <v>76</v>
      </c>
      <c r="K301" s="5" t="s">
        <v>6634</v>
      </c>
      <c r="L301" s="5" t="s">
        <v>6636</v>
      </c>
      <c r="M301" s="5" t="s">
        <v>53</v>
      </c>
      <c r="N301" s="5" t="s">
        <v>55</v>
      </c>
      <c r="O301" s="5"/>
      <c r="P301" s="5" t="b">
        <f t="shared" ca="1" si="79"/>
        <v>0</v>
      </c>
      <c r="Q301" s="5" t="b">
        <f t="shared" ca="1" si="83"/>
        <v>1</v>
      </c>
      <c r="R301" s="5"/>
      <c r="S301" s="5"/>
      <c r="T301" s="5"/>
      <c r="U301" s="5"/>
      <c r="V301" s="5"/>
      <c r="W301" s="5"/>
      <c r="X301" s="5"/>
      <c r="Y301" s="5"/>
      <c r="Z301" s="5"/>
      <c r="AA301" s="5"/>
      <c r="AB301" s="5"/>
      <c r="AC301" s="5"/>
      <c r="AD301" s="5"/>
      <c r="AE301" s="5"/>
      <c r="AF301" s="5"/>
    </row>
    <row r="302" spans="1:32" ht="20.25" customHeight="1">
      <c r="A302" s="5" t="s">
        <v>3213</v>
      </c>
      <c r="B302" s="5" t="s">
        <v>6646</v>
      </c>
      <c r="C302" s="5" t="s">
        <v>41</v>
      </c>
      <c r="D302" s="5" t="s">
        <v>94</v>
      </c>
      <c r="E302" s="5" t="s">
        <v>29</v>
      </c>
      <c r="F302" s="7">
        <v>7</v>
      </c>
      <c r="G302" s="7">
        <v>10</v>
      </c>
      <c r="H302" s="5" t="s">
        <v>979</v>
      </c>
      <c r="I302" s="5" t="s">
        <v>31</v>
      </c>
      <c r="J302" s="5" t="s">
        <v>48</v>
      </c>
      <c r="K302" s="5" t="s">
        <v>6651</v>
      </c>
      <c r="L302" s="5" t="s">
        <v>6654</v>
      </c>
      <c r="M302" s="5" t="s">
        <v>37</v>
      </c>
      <c r="N302" s="5" t="s">
        <v>55</v>
      </c>
      <c r="O302" s="5"/>
      <c r="P302" s="5" t="b">
        <f t="shared" ca="1" si="79"/>
        <v>0</v>
      </c>
      <c r="Q302" s="5" t="b">
        <f t="shared" ca="1" si="83"/>
        <v>1</v>
      </c>
      <c r="R302" s="5"/>
      <c r="S302" s="5"/>
      <c r="T302" s="5"/>
      <c r="U302" s="5"/>
      <c r="V302" s="5"/>
      <c r="W302" s="5"/>
      <c r="X302" s="5"/>
      <c r="Y302" s="5"/>
      <c r="Z302" s="5"/>
      <c r="AA302" s="5"/>
      <c r="AB302" s="5"/>
      <c r="AC302" s="5"/>
      <c r="AD302" s="5"/>
      <c r="AE302" s="5"/>
      <c r="AF302" s="5"/>
    </row>
    <row r="303" spans="1:32" ht="20.25" customHeight="1">
      <c r="A303" s="5" t="s">
        <v>248</v>
      </c>
      <c r="B303" s="5" t="s">
        <v>6666</v>
      </c>
      <c r="C303" s="5" t="s">
        <v>41</v>
      </c>
      <c r="D303" s="5" t="s">
        <v>874</v>
      </c>
      <c r="E303" s="5" t="s">
        <v>29</v>
      </c>
      <c r="F303" s="7">
        <v>7</v>
      </c>
      <c r="G303" s="7">
        <v>15</v>
      </c>
      <c r="H303" s="5" t="s">
        <v>505</v>
      </c>
      <c r="I303" s="5" t="s">
        <v>31</v>
      </c>
      <c r="J303" s="5" t="s">
        <v>2797</v>
      </c>
      <c r="K303" s="5" t="s">
        <v>6669</v>
      </c>
      <c r="L303" s="5" t="s">
        <v>6672</v>
      </c>
      <c r="M303" s="5" t="s">
        <v>53</v>
      </c>
      <c r="N303" s="5" t="s">
        <v>55</v>
      </c>
      <c r="O303" s="5"/>
      <c r="P303" s="5" t="b">
        <f t="shared" ca="1" si="79"/>
        <v>0</v>
      </c>
      <c r="Q303" s="5" t="b">
        <f t="shared" ref="Q303:Q304" ca="1" si="84">IFERROR(__xludf.DUMMYFUNCTION("REGEXMATCH(L303,""(?i)JavaScript"")"),TRUE)</f>
        <v>1</v>
      </c>
      <c r="R303" s="5"/>
      <c r="S303" s="5"/>
      <c r="T303" s="5"/>
      <c r="U303" s="5"/>
      <c r="V303" s="5"/>
      <c r="W303" s="5"/>
      <c r="X303" s="5"/>
      <c r="Y303" s="5"/>
      <c r="Z303" s="5"/>
      <c r="AA303" s="5"/>
      <c r="AB303" s="5"/>
      <c r="AC303" s="5"/>
      <c r="AD303" s="5"/>
      <c r="AE303" s="5"/>
      <c r="AF303" s="5"/>
    </row>
    <row r="304" spans="1:32" ht="20.25" customHeight="1">
      <c r="A304" s="5" t="s">
        <v>784</v>
      </c>
      <c r="B304" s="5" t="s">
        <v>239</v>
      </c>
      <c r="C304" s="5" t="s">
        <v>27</v>
      </c>
      <c r="D304" s="5" t="s">
        <v>85</v>
      </c>
      <c r="E304" s="5" t="s">
        <v>45</v>
      </c>
      <c r="F304" s="7">
        <v>7</v>
      </c>
      <c r="G304" s="7">
        <v>18</v>
      </c>
      <c r="H304" s="5" t="s">
        <v>241</v>
      </c>
      <c r="I304" s="5" t="s">
        <v>31</v>
      </c>
      <c r="J304" s="5" t="s">
        <v>57</v>
      </c>
      <c r="K304" s="5" t="s">
        <v>6688</v>
      </c>
      <c r="L304" s="5" t="s">
        <v>6689</v>
      </c>
      <c r="M304" s="5" t="s">
        <v>53</v>
      </c>
      <c r="N304" s="5" t="s">
        <v>55</v>
      </c>
      <c r="O304" s="5"/>
      <c r="P304" s="5" t="b">
        <f t="shared" ca="1" si="79"/>
        <v>0</v>
      </c>
      <c r="Q304" s="5" t="b">
        <f t="shared" ca="1" si="84"/>
        <v>1</v>
      </c>
      <c r="R304" s="5"/>
      <c r="S304" s="5"/>
      <c r="T304" s="5"/>
      <c r="U304" s="5"/>
      <c r="V304" s="5"/>
      <c r="W304" s="5"/>
      <c r="X304" s="5"/>
      <c r="Y304" s="5"/>
      <c r="Z304" s="5"/>
      <c r="AA304" s="5"/>
      <c r="AB304" s="5"/>
      <c r="AC304" s="5"/>
      <c r="AD304" s="5"/>
      <c r="AE304" s="5"/>
      <c r="AF304" s="5"/>
    </row>
    <row r="305" spans="1:32" ht="20.25" customHeight="1">
      <c r="A305" s="5" t="s">
        <v>1710</v>
      </c>
      <c r="B305" s="5" t="s">
        <v>6702</v>
      </c>
      <c r="C305" s="5" t="s">
        <v>170</v>
      </c>
      <c r="D305" s="5" t="s">
        <v>390</v>
      </c>
      <c r="E305" s="5" t="s">
        <v>29</v>
      </c>
      <c r="F305" s="7">
        <v>7</v>
      </c>
      <c r="G305" s="7">
        <v>10</v>
      </c>
      <c r="H305" s="5" t="s">
        <v>979</v>
      </c>
      <c r="I305" s="5" t="s">
        <v>31</v>
      </c>
      <c r="J305" s="5" t="s">
        <v>6705</v>
      </c>
      <c r="K305" s="5"/>
      <c r="L305" s="5" t="s">
        <v>6707</v>
      </c>
      <c r="M305" s="5" t="s">
        <v>53</v>
      </c>
      <c r="N305" s="5" t="s">
        <v>405</v>
      </c>
      <c r="O305" s="5"/>
      <c r="P305" s="5" t="b">
        <f t="shared" ca="1" si="79"/>
        <v>0</v>
      </c>
      <c r="Q305" s="5" t="b">
        <f ca="1">IFERROR(__xludf.DUMMYFUNCTION("REGEXMATCH(L305,""JavaScript"")"),TRUE)</f>
        <v>1</v>
      </c>
      <c r="R305" s="5"/>
      <c r="S305" s="5"/>
      <c r="T305" s="5"/>
      <c r="U305" s="5"/>
      <c r="V305" s="5"/>
      <c r="W305" s="5"/>
      <c r="X305" s="5"/>
      <c r="Y305" s="5"/>
      <c r="Z305" s="5"/>
      <c r="AA305" s="5"/>
      <c r="AB305" s="5"/>
      <c r="AC305" s="5"/>
      <c r="AD305" s="5"/>
      <c r="AE305" s="5"/>
      <c r="AF305" s="5"/>
    </row>
    <row r="306" spans="1:32" ht="20.25" customHeight="1">
      <c r="A306" s="5" t="s">
        <v>6722</v>
      </c>
      <c r="B306" s="5" t="s">
        <v>6724</v>
      </c>
      <c r="C306" s="5" t="s">
        <v>41</v>
      </c>
      <c r="D306" s="5" t="s">
        <v>94</v>
      </c>
      <c r="E306" s="5" t="s">
        <v>29</v>
      </c>
      <c r="F306" s="7">
        <v>7</v>
      </c>
      <c r="G306" s="7">
        <v>12</v>
      </c>
      <c r="H306" s="5" t="s">
        <v>957</v>
      </c>
      <c r="I306" s="5" t="s">
        <v>31</v>
      </c>
      <c r="J306" s="5" t="s">
        <v>76</v>
      </c>
      <c r="K306" s="5" t="s">
        <v>6727</v>
      </c>
      <c r="L306" s="5" t="s">
        <v>6728</v>
      </c>
      <c r="M306" s="5" t="s">
        <v>53</v>
      </c>
      <c r="N306" s="5" t="s">
        <v>55</v>
      </c>
      <c r="O306" s="5"/>
      <c r="P306" s="5" t="b">
        <f t="shared" ca="1" si="79"/>
        <v>0</v>
      </c>
      <c r="Q306" s="5" t="b">
        <f t="shared" ref="Q306:Q310" ca="1" si="85">IFERROR(__xludf.DUMMYFUNCTION("REGEXMATCH(L306,""(?i)JavaScript"")"),TRUE)</f>
        <v>1</v>
      </c>
      <c r="R306" s="5"/>
      <c r="S306" s="5"/>
      <c r="T306" s="5"/>
      <c r="U306" s="5"/>
      <c r="V306" s="5"/>
      <c r="W306" s="5"/>
      <c r="X306" s="5"/>
      <c r="Y306" s="5"/>
      <c r="Z306" s="5"/>
      <c r="AA306" s="5"/>
      <c r="AB306" s="5"/>
      <c r="AC306" s="5"/>
      <c r="AD306" s="5"/>
      <c r="AE306" s="5"/>
      <c r="AF306" s="5"/>
    </row>
    <row r="307" spans="1:32" ht="20.25" customHeight="1">
      <c r="A307" s="5" t="s">
        <v>396</v>
      </c>
      <c r="B307" s="5" t="s">
        <v>6740</v>
      </c>
      <c r="C307" s="5" t="s">
        <v>170</v>
      </c>
      <c r="D307" s="5" t="s">
        <v>378</v>
      </c>
      <c r="E307" s="5" t="s">
        <v>29</v>
      </c>
      <c r="F307" s="7">
        <v>7</v>
      </c>
      <c r="G307" s="7">
        <v>12</v>
      </c>
      <c r="H307" s="5" t="s">
        <v>957</v>
      </c>
      <c r="I307" s="5" t="s">
        <v>108</v>
      </c>
      <c r="J307" s="5" t="s">
        <v>117</v>
      </c>
      <c r="K307" s="5" t="s">
        <v>6743</v>
      </c>
      <c r="L307" s="5" t="s">
        <v>6745</v>
      </c>
      <c r="M307" s="5" t="s">
        <v>53</v>
      </c>
      <c r="N307" s="5" t="s">
        <v>55</v>
      </c>
      <c r="O307" s="5"/>
      <c r="P307" s="5" t="b">
        <f t="shared" ca="1" si="79"/>
        <v>0</v>
      </c>
      <c r="Q307" s="5" t="b">
        <f t="shared" ca="1" si="85"/>
        <v>1</v>
      </c>
      <c r="R307" s="5"/>
      <c r="S307" s="5"/>
      <c r="T307" s="5"/>
      <c r="U307" s="5"/>
      <c r="V307" s="5"/>
      <c r="W307" s="5"/>
      <c r="X307" s="5"/>
      <c r="Y307" s="5"/>
      <c r="Z307" s="5"/>
      <c r="AA307" s="5"/>
      <c r="AB307" s="5"/>
      <c r="AC307" s="5"/>
      <c r="AD307" s="5"/>
      <c r="AE307" s="5"/>
      <c r="AF307" s="5"/>
    </row>
    <row r="308" spans="1:32" ht="20.25" customHeight="1">
      <c r="A308" s="5" t="s">
        <v>396</v>
      </c>
      <c r="B308" s="5" t="s">
        <v>6753</v>
      </c>
      <c r="C308" s="5" t="s">
        <v>27</v>
      </c>
      <c r="D308" s="5" t="s">
        <v>290</v>
      </c>
      <c r="E308" s="5" t="s">
        <v>29</v>
      </c>
      <c r="F308" s="7">
        <v>7</v>
      </c>
      <c r="G308" s="7">
        <v>12</v>
      </c>
      <c r="H308" s="5" t="s">
        <v>957</v>
      </c>
      <c r="I308" s="5" t="s">
        <v>108</v>
      </c>
      <c r="J308" s="5" t="s">
        <v>213</v>
      </c>
      <c r="K308" s="5" t="s">
        <v>6758</v>
      </c>
      <c r="L308" s="5" t="s">
        <v>6759</v>
      </c>
      <c r="M308" s="5" t="s">
        <v>37</v>
      </c>
      <c r="N308" s="5" t="s">
        <v>38</v>
      </c>
      <c r="O308" s="5" t="b">
        <f t="shared" ref="O308:O309" ca="1" si="86">IFERROR(__xludf.DUMMYFUNCTION("REGEXMATCH(A308,""前端"")"),TRUE)</f>
        <v>1</v>
      </c>
      <c r="P308" s="5" t="b">
        <f t="shared" ca="1" si="79"/>
        <v>0</v>
      </c>
      <c r="Q308" s="5" t="b">
        <f t="shared" ca="1" si="85"/>
        <v>1</v>
      </c>
      <c r="R308" s="5"/>
      <c r="S308" s="5"/>
      <c r="T308" s="5"/>
      <c r="U308" s="5"/>
      <c r="V308" s="5"/>
      <c r="W308" s="5"/>
      <c r="X308" s="5"/>
      <c r="Y308" s="5"/>
      <c r="Z308" s="5"/>
      <c r="AA308" s="5"/>
      <c r="AB308" s="5"/>
      <c r="AC308" s="5"/>
      <c r="AD308" s="5"/>
      <c r="AE308" s="5"/>
      <c r="AF308" s="5"/>
    </row>
    <row r="309" spans="1:32" ht="20.25" customHeight="1">
      <c r="A309" s="5" t="s">
        <v>396</v>
      </c>
      <c r="B309" s="5" t="s">
        <v>6776</v>
      </c>
      <c r="C309" s="5" t="s">
        <v>170</v>
      </c>
      <c r="D309" s="5" t="s">
        <v>378</v>
      </c>
      <c r="E309" s="5" t="s">
        <v>45</v>
      </c>
      <c r="F309" s="7">
        <v>7</v>
      </c>
      <c r="G309" s="7">
        <v>12</v>
      </c>
      <c r="H309" s="5" t="s">
        <v>957</v>
      </c>
      <c r="I309" s="5" t="s">
        <v>31</v>
      </c>
      <c r="J309" s="5" t="s">
        <v>48</v>
      </c>
      <c r="K309" s="5" t="s">
        <v>6781</v>
      </c>
      <c r="L309" s="5" t="s">
        <v>6782</v>
      </c>
      <c r="M309" s="5" t="s">
        <v>53</v>
      </c>
      <c r="N309" s="5" t="s">
        <v>89</v>
      </c>
      <c r="O309" s="5" t="b">
        <f t="shared" ca="1" si="86"/>
        <v>1</v>
      </c>
      <c r="P309" s="5" t="b">
        <f t="shared" ca="1" si="79"/>
        <v>0</v>
      </c>
      <c r="Q309" s="5" t="b">
        <f t="shared" ca="1" si="85"/>
        <v>1</v>
      </c>
      <c r="R309" s="5"/>
      <c r="S309" s="5"/>
      <c r="T309" s="5"/>
      <c r="U309" s="5"/>
      <c r="V309" s="5"/>
      <c r="W309" s="5"/>
      <c r="X309" s="5"/>
      <c r="Y309" s="5"/>
      <c r="Z309" s="5"/>
      <c r="AA309" s="5"/>
      <c r="AB309" s="5"/>
      <c r="AC309" s="5"/>
      <c r="AD309" s="5"/>
      <c r="AE309" s="5"/>
      <c r="AF309" s="5"/>
    </row>
    <row r="310" spans="1:32" ht="20.25" customHeight="1">
      <c r="A310" s="5" t="s">
        <v>6797</v>
      </c>
      <c r="B310" s="5" t="s">
        <v>6798</v>
      </c>
      <c r="C310" s="5" t="s">
        <v>20</v>
      </c>
      <c r="D310" s="5" t="s">
        <v>47</v>
      </c>
      <c r="E310" s="5" t="s">
        <v>45</v>
      </c>
      <c r="F310" s="7">
        <v>7</v>
      </c>
      <c r="G310" s="7">
        <v>12</v>
      </c>
      <c r="H310" s="5" t="s">
        <v>957</v>
      </c>
      <c r="I310" s="5" t="s">
        <v>125</v>
      </c>
      <c r="J310" s="5" t="s">
        <v>1770</v>
      </c>
      <c r="K310" s="5" t="s">
        <v>6801</v>
      </c>
      <c r="L310" s="5" t="s">
        <v>6803</v>
      </c>
      <c r="M310" s="5" t="s">
        <v>37</v>
      </c>
      <c r="N310" s="5" t="s">
        <v>405</v>
      </c>
      <c r="O310" s="5"/>
      <c r="P310" s="5" t="b">
        <f t="shared" ca="1" si="79"/>
        <v>0</v>
      </c>
      <c r="Q310" s="5" t="b">
        <f t="shared" ca="1" si="85"/>
        <v>1</v>
      </c>
      <c r="R310" s="5"/>
      <c r="S310" s="5"/>
      <c r="T310" s="5"/>
      <c r="U310" s="5"/>
      <c r="V310" s="5"/>
      <c r="W310" s="5"/>
      <c r="X310" s="5"/>
      <c r="Y310" s="5"/>
      <c r="Z310" s="5"/>
      <c r="AA310" s="5"/>
      <c r="AB310" s="5"/>
      <c r="AC310" s="5"/>
      <c r="AD310" s="5"/>
      <c r="AE310" s="5"/>
      <c r="AF310" s="5"/>
    </row>
    <row r="311" spans="1:32" ht="20.25" customHeight="1">
      <c r="A311" s="5" t="s">
        <v>396</v>
      </c>
      <c r="B311" s="5" t="s">
        <v>6816</v>
      </c>
      <c r="C311" s="5" t="s">
        <v>170</v>
      </c>
      <c r="D311" s="5" t="s">
        <v>378</v>
      </c>
      <c r="E311" s="5" t="s">
        <v>45</v>
      </c>
      <c r="F311" s="7">
        <v>7</v>
      </c>
      <c r="G311" s="7">
        <v>10</v>
      </c>
      <c r="H311" s="5" t="s">
        <v>979</v>
      </c>
      <c r="I311" s="5" t="s">
        <v>31</v>
      </c>
      <c r="J311" s="5" t="s">
        <v>6822</v>
      </c>
      <c r="K311" s="5"/>
      <c r="L311" s="5" t="s">
        <v>6824</v>
      </c>
      <c r="M311" s="5" t="s">
        <v>100</v>
      </c>
      <c r="N311" s="5" t="s">
        <v>55</v>
      </c>
      <c r="O311" s="5"/>
      <c r="P311" s="5" t="b">
        <f t="shared" ca="1" si="79"/>
        <v>0</v>
      </c>
      <c r="Q311" s="5" t="b">
        <f t="shared" ref="Q311:Q317" ca="1" si="87">IFERROR(__xludf.DUMMYFUNCTION("REGEXMATCH(L311,""JavaScript"")"),TRUE)</f>
        <v>1</v>
      </c>
      <c r="R311" s="5"/>
      <c r="S311" s="5"/>
      <c r="T311" s="5"/>
      <c r="U311" s="5"/>
      <c r="V311" s="5"/>
      <c r="W311" s="5"/>
      <c r="X311" s="5"/>
      <c r="Y311" s="5"/>
      <c r="Z311" s="5"/>
      <c r="AA311" s="5"/>
      <c r="AB311" s="5"/>
      <c r="AC311" s="5"/>
      <c r="AD311" s="5"/>
      <c r="AE311" s="5"/>
      <c r="AF311" s="5"/>
    </row>
    <row r="312" spans="1:32" ht="20.25" customHeight="1">
      <c r="A312" s="5" t="s">
        <v>396</v>
      </c>
      <c r="B312" s="5" t="s">
        <v>1399</v>
      </c>
      <c r="C312" s="5" t="s">
        <v>27</v>
      </c>
      <c r="D312" s="5" t="s">
        <v>85</v>
      </c>
      <c r="E312" s="5" t="s">
        <v>45</v>
      </c>
      <c r="F312" s="7">
        <v>7</v>
      </c>
      <c r="G312" s="7">
        <v>15</v>
      </c>
      <c r="H312" s="5" t="s">
        <v>505</v>
      </c>
      <c r="I312" s="5" t="s">
        <v>125</v>
      </c>
      <c r="J312" s="5" t="s">
        <v>1053</v>
      </c>
      <c r="K312" s="5"/>
      <c r="L312" s="5" t="s">
        <v>6842</v>
      </c>
      <c r="M312" s="5" t="s">
        <v>53</v>
      </c>
      <c r="N312" s="5" t="s">
        <v>55</v>
      </c>
      <c r="O312" s="5"/>
      <c r="P312" s="5" t="b">
        <f t="shared" ca="1" si="79"/>
        <v>0</v>
      </c>
      <c r="Q312" s="5" t="b">
        <f t="shared" ca="1" si="87"/>
        <v>1</v>
      </c>
      <c r="R312" s="5"/>
      <c r="S312" s="5"/>
      <c r="T312" s="5"/>
      <c r="U312" s="5"/>
      <c r="V312" s="5"/>
      <c r="W312" s="5"/>
      <c r="X312" s="5"/>
      <c r="Y312" s="5"/>
      <c r="Z312" s="5"/>
      <c r="AA312" s="5"/>
      <c r="AB312" s="5"/>
      <c r="AC312" s="5"/>
      <c r="AD312" s="5"/>
      <c r="AE312" s="5"/>
      <c r="AF312" s="5"/>
    </row>
    <row r="313" spans="1:32" ht="20.25" customHeight="1">
      <c r="A313" s="5" t="s">
        <v>1457</v>
      </c>
      <c r="B313" s="5" t="s">
        <v>6856</v>
      </c>
      <c r="C313" s="5" t="s">
        <v>41</v>
      </c>
      <c r="D313" s="5" t="s">
        <v>47</v>
      </c>
      <c r="E313" s="5" t="s">
        <v>29</v>
      </c>
      <c r="F313" s="7">
        <v>7</v>
      </c>
      <c r="G313" s="7">
        <v>12</v>
      </c>
      <c r="H313" s="5" t="s">
        <v>957</v>
      </c>
      <c r="I313" s="5" t="s">
        <v>108</v>
      </c>
      <c r="J313" s="5" t="s">
        <v>57</v>
      </c>
      <c r="K313" s="5" t="s">
        <v>6860</v>
      </c>
      <c r="L313" s="5" t="s">
        <v>6862</v>
      </c>
      <c r="M313" s="5" t="s">
        <v>167</v>
      </c>
      <c r="N313" s="5" t="s">
        <v>55</v>
      </c>
      <c r="O313" s="5"/>
      <c r="P313" s="5" t="b">
        <f t="shared" ca="1" si="79"/>
        <v>0</v>
      </c>
      <c r="Q313" s="5" t="b">
        <f t="shared" ca="1" si="87"/>
        <v>1</v>
      </c>
      <c r="R313" s="5"/>
      <c r="S313" s="5"/>
      <c r="T313" s="5"/>
      <c r="U313" s="5"/>
      <c r="V313" s="5"/>
      <c r="W313" s="5"/>
      <c r="X313" s="5"/>
      <c r="Y313" s="5"/>
      <c r="Z313" s="5"/>
      <c r="AA313" s="5"/>
      <c r="AB313" s="5"/>
      <c r="AC313" s="5"/>
      <c r="AD313" s="5"/>
      <c r="AE313" s="5"/>
      <c r="AF313" s="5"/>
    </row>
    <row r="314" spans="1:32" ht="20.25" customHeight="1">
      <c r="A314" s="5" t="s">
        <v>396</v>
      </c>
      <c r="B314" s="5" t="s">
        <v>6874</v>
      </c>
      <c r="C314" s="5" t="s">
        <v>170</v>
      </c>
      <c r="D314" s="5" t="s">
        <v>378</v>
      </c>
      <c r="E314" s="5" t="s">
        <v>45</v>
      </c>
      <c r="F314" s="7">
        <v>7</v>
      </c>
      <c r="G314" s="7">
        <v>12</v>
      </c>
      <c r="H314" s="5" t="s">
        <v>957</v>
      </c>
      <c r="I314" s="5" t="s">
        <v>108</v>
      </c>
      <c r="J314" s="5" t="s">
        <v>6877</v>
      </c>
      <c r="K314" s="5" t="s">
        <v>6878</v>
      </c>
      <c r="L314" s="5" t="s">
        <v>6880</v>
      </c>
      <c r="M314" s="5" t="s">
        <v>100</v>
      </c>
      <c r="N314" s="5" t="s">
        <v>55</v>
      </c>
      <c r="O314" s="5"/>
      <c r="P314" s="5" t="b">
        <f t="shared" ca="1" si="79"/>
        <v>0</v>
      </c>
      <c r="Q314" s="5" t="b">
        <f t="shared" ca="1" si="87"/>
        <v>1</v>
      </c>
      <c r="R314" s="5"/>
      <c r="S314" s="5"/>
      <c r="T314" s="5"/>
      <c r="U314" s="5"/>
      <c r="V314" s="5"/>
      <c r="W314" s="5"/>
      <c r="X314" s="5"/>
      <c r="Y314" s="5"/>
      <c r="Z314" s="5"/>
      <c r="AA314" s="5"/>
      <c r="AB314" s="5"/>
      <c r="AC314" s="5"/>
      <c r="AD314" s="5"/>
      <c r="AE314" s="5"/>
      <c r="AF314" s="5"/>
    </row>
    <row r="315" spans="1:32" ht="20.25" customHeight="1">
      <c r="A315" s="5" t="s">
        <v>784</v>
      </c>
      <c r="B315" s="5" t="s">
        <v>6891</v>
      </c>
      <c r="C315" s="5" t="s">
        <v>27</v>
      </c>
      <c r="D315" s="5" t="s">
        <v>575</v>
      </c>
      <c r="E315" s="5" t="s">
        <v>29</v>
      </c>
      <c r="F315" s="7">
        <v>7</v>
      </c>
      <c r="G315" s="7">
        <v>15</v>
      </c>
      <c r="H315" s="5" t="s">
        <v>505</v>
      </c>
      <c r="I315" s="5" t="s">
        <v>108</v>
      </c>
      <c r="J315" s="5" t="s">
        <v>4191</v>
      </c>
      <c r="K315" s="5" t="s">
        <v>1415</v>
      </c>
      <c r="L315" s="5" t="s">
        <v>6894</v>
      </c>
      <c r="M315" s="5" t="s">
        <v>100</v>
      </c>
      <c r="N315" s="5" t="s">
        <v>55</v>
      </c>
      <c r="O315" s="5"/>
      <c r="P315" s="5" t="b">
        <f t="shared" ca="1" si="79"/>
        <v>0</v>
      </c>
      <c r="Q315" s="5" t="b">
        <f t="shared" ca="1" si="87"/>
        <v>1</v>
      </c>
      <c r="R315" s="5"/>
      <c r="S315" s="5"/>
      <c r="T315" s="5"/>
      <c r="U315" s="5"/>
      <c r="V315" s="5"/>
      <c r="W315" s="5"/>
      <c r="X315" s="5"/>
      <c r="Y315" s="5"/>
      <c r="Z315" s="5"/>
      <c r="AA315" s="5"/>
      <c r="AB315" s="5"/>
      <c r="AC315" s="5"/>
      <c r="AD315" s="5"/>
      <c r="AE315" s="5"/>
      <c r="AF315" s="5"/>
    </row>
    <row r="316" spans="1:32" ht="20.25" customHeight="1">
      <c r="A316" s="5" t="s">
        <v>2660</v>
      </c>
      <c r="B316" s="5" t="s">
        <v>3247</v>
      </c>
      <c r="C316" s="5" t="s">
        <v>27</v>
      </c>
      <c r="D316" s="5" t="s">
        <v>1272</v>
      </c>
      <c r="E316" s="5" t="s">
        <v>45</v>
      </c>
      <c r="F316" s="7">
        <v>7</v>
      </c>
      <c r="G316" s="7">
        <v>10</v>
      </c>
      <c r="H316" s="5" t="s">
        <v>979</v>
      </c>
      <c r="I316" s="5" t="s">
        <v>125</v>
      </c>
      <c r="J316" s="5" t="s">
        <v>3251</v>
      </c>
      <c r="K316" s="5" t="s">
        <v>3252</v>
      </c>
      <c r="L316" s="5" t="s">
        <v>3254</v>
      </c>
      <c r="M316" s="5" t="s">
        <v>167</v>
      </c>
      <c r="N316" s="5" t="s">
        <v>405</v>
      </c>
      <c r="O316" s="5"/>
      <c r="P316" s="5" t="b">
        <f t="shared" ca="1" si="79"/>
        <v>0</v>
      </c>
      <c r="Q316" s="5" t="b">
        <f t="shared" ca="1" si="87"/>
        <v>1</v>
      </c>
      <c r="R316" s="5"/>
      <c r="S316" s="5"/>
      <c r="T316" s="5"/>
      <c r="U316" s="5"/>
      <c r="V316" s="5"/>
      <c r="W316" s="5"/>
      <c r="X316" s="5"/>
      <c r="Y316" s="5"/>
      <c r="Z316" s="5"/>
      <c r="AA316" s="5"/>
      <c r="AB316" s="5"/>
      <c r="AC316" s="5"/>
      <c r="AD316" s="5"/>
      <c r="AE316" s="5"/>
      <c r="AF316" s="5"/>
    </row>
    <row r="317" spans="1:32" ht="20.25" customHeight="1">
      <c r="A317" s="5" t="s">
        <v>6919</v>
      </c>
      <c r="B317" s="5" t="s">
        <v>6920</v>
      </c>
      <c r="C317" s="5" t="s">
        <v>170</v>
      </c>
      <c r="D317" s="5" t="s">
        <v>171</v>
      </c>
      <c r="E317" s="5" t="s">
        <v>45</v>
      </c>
      <c r="F317" s="7">
        <v>7</v>
      </c>
      <c r="G317" s="7">
        <v>12</v>
      </c>
      <c r="H317" s="5" t="s">
        <v>957</v>
      </c>
      <c r="I317" s="5" t="s">
        <v>108</v>
      </c>
      <c r="J317" s="5" t="s">
        <v>224</v>
      </c>
      <c r="K317" s="5" t="s">
        <v>6017</v>
      </c>
      <c r="L317" s="5" t="s">
        <v>6923</v>
      </c>
      <c r="M317" s="5" t="s">
        <v>53</v>
      </c>
      <c r="N317" s="5" t="s">
        <v>55</v>
      </c>
      <c r="O317" s="5"/>
      <c r="P317" s="5" t="b">
        <f t="shared" ca="1" si="79"/>
        <v>0</v>
      </c>
      <c r="Q317" s="5" t="b">
        <f t="shared" ca="1" si="87"/>
        <v>1</v>
      </c>
      <c r="R317" s="5"/>
      <c r="S317" s="5"/>
      <c r="T317" s="5"/>
      <c r="U317" s="5"/>
      <c r="V317" s="5"/>
      <c r="W317" s="5"/>
      <c r="X317" s="5"/>
      <c r="Y317" s="5"/>
      <c r="Z317" s="5"/>
      <c r="AA317" s="5"/>
      <c r="AB317" s="5"/>
      <c r="AC317" s="5"/>
      <c r="AD317" s="5"/>
      <c r="AE317" s="5"/>
      <c r="AF317" s="5"/>
    </row>
    <row r="318" spans="1:32" ht="20.25" customHeight="1">
      <c r="A318" s="5" t="s">
        <v>1457</v>
      </c>
      <c r="B318" s="5" t="s">
        <v>6935</v>
      </c>
      <c r="C318" s="5" t="s">
        <v>170</v>
      </c>
      <c r="D318" s="5" t="s">
        <v>1759</v>
      </c>
      <c r="E318" s="5" t="s">
        <v>45</v>
      </c>
      <c r="F318" s="7">
        <v>7</v>
      </c>
      <c r="G318" s="7">
        <v>14</v>
      </c>
      <c r="H318" s="5" t="s">
        <v>952</v>
      </c>
      <c r="I318" s="5" t="s">
        <v>31</v>
      </c>
      <c r="J318" s="5" t="s">
        <v>742</v>
      </c>
      <c r="K318" s="5"/>
      <c r="L318" s="5" t="s">
        <v>6938</v>
      </c>
      <c r="M318" s="5" t="s">
        <v>42</v>
      </c>
      <c r="N318" s="5" t="s">
        <v>55</v>
      </c>
      <c r="O318" s="5"/>
      <c r="P318" s="5" t="b">
        <f t="shared" ca="1" si="79"/>
        <v>0</v>
      </c>
      <c r="Q318" s="5" t="b">
        <f ca="1">IFERROR(__xludf.DUMMYFUNCTION("REGEXMATCH(L318,""(?i)JavaScript"")"),TRUE)</f>
        <v>1</v>
      </c>
      <c r="R318" s="5"/>
      <c r="S318" s="5"/>
      <c r="T318" s="5"/>
      <c r="U318" s="5"/>
      <c r="V318" s="5"/>
      <c r="W318" s="5"/>
      <c r="X318" s="5"/>
      <c r="Y318" s="5"/>
      <c r="Z318" s="5"/>
      <c r="AA318" s="5"/>
      <c r="AB318" s="5"/>
      <c r="AC318" s="5"/>
      <c r="AD318" s="5"/>
      <c r="AE318" s="5"/>
      <c r="AF318" s="5"/>
    </row>
    <row r="319" spans="1:32" ht="20.25" customHeight="1">
      <c r="A319" s="5" t="s">
        <v>765</v>
      </c>
      <c r="B319" s="5" t="s">
        <v>6952</v>
      </c>
      <c r="C319" s="5" t="s">
        <v>170</v>
      </c>
      <c r="D319" s="5" t="s">
        <v>378</v>
      </c>
      <c r="E319" s="5" t="s">
        <v>29</v>
      </c>
      <c r="F319" s="7">
        <v>7</v>
      </c>
      <c r="G319" s="7">
        <v>12</v>
      </c>
      <c r="H319" s="5" t="s">
        <v>957</v>
      </c>
      <c r="I319" s="5" t="s">
        <v>108</v>
      </c>
      <c r="J319" s="5" t="s">
        <v>6953</v>
      </c>
      <c r="K319" s="5" t="s">
        <v>6955</v>
      </c>
      <c r="L319" s="5" t="s">
        <v>6957</v>
      </c>
      <c r="M319" s="5" t="s">
        <v>53</v>
      </c>
      <c r="N319" s="5" t="s">
        <v>55</v>
      </c>
      <c r="O319" s="5"/>
      <c r="P319" s="5" t="b">
        <f t="shared" ca="1" si="79"/>
        <v>0</v>
      </c>
      <c r="Q319" s="5" t="b">
        <f t="shared" ref="Q319:Q322" ca="1" si="88">IFERROR(__xludf.DUMMYFUNCTION("REGEXMATCH(L319,""JavaScript"")"),TRUE)</f>
        <v>1</v>
      </c>
      <c r="R319" s="5"/>
      <c r="S319" s="5"/>
      <c r="T319" s="5"/>
      <c r="U319" s="5"/>
      <c r="V319" s="5"/>
      <c r="W319" s="5"/>
      <c r="X319" s="5"/>
      <c r="Y319" s="5"/>
      <c r="Z319" s="5"/>
      <c r="AA319" s="5"/>
      <c r="AB319" s="5"/>
      <c r="AC319" s="5"/>
      <c r="AD319" s="5"/>
      <c r="AE319" s="5"/>
      <c r="AF319" s="5"/>
    </row>
    <row r="320" spans="1:32" ht="20.25" customHeight="1">
      <c r="A320" s="5" t="s">
        <v>1457</v>
      </c>
      <c r="B320" s="5" t="s">
        <v>6968</v>
      </c>
      <c r="C320" s="5" t="s">
        <v>170</v>
      </c>
      <c r="D320" s="5" t="s">
        <v>435</v>
      </c>
      <c r="E320" s="5" t="s">
        <v>29</v>
      </c>
      <c r="F320" s="7">
        <v>7</v>
      </c>
      <c r="G320" s="7">
        <v>13</v>
      </c>
      <c r="H320" s="5" t="s">
        <v>1005</v>
      </c>
      <c r="I320" s="5" t="s">
        <v>31</v>
      </c>
      <c r="J320" s="5" t="s">
        <v>6972</v>
      </c>
      <c r="K320" s="5"/>
      <c r="L320" s="5" t="s">
        <v>6974</v>
      </c>
      <c r="M320" s="5" t="s">
        <v>37</v>
      </c>
      <c r="N320" s="5" t="s">
        <v>55</v>
      </c>
      <c r="O320" s="5"/>
      <c r="P320" s="5" t="b">
        <f t="shared" ca="1" si="79"/>
        <v>0</v>
      </c>
      <c r="Q320" s="5" t="b">
        <f t="shared" ca="1" si="88"/>
        <v>1</v>
      </c>
      <c r="R320" s="5"/>
      <c r="S320" s="5"/>
      <c r="T320" s="5"/>
      <c r="U320" s="5"/>
      <c r="V320" s="5"/>
      <c r="W320" s="5"/>
      <c r="X320" s="5"/>
      <c r="Y320" s="5"/>
      <c r="Z320" s="5"/>
      <c r="AA320" s="5"/>
      <c r="AB320" s="5"/>
      <c r="AC320" s="5"/>
      <c r="AD320" s="5"/>
      <c r="AE320" s="5"/>
      <c r="AF320" s="5"/>
    </row>
    <row r="321" spans="1:32" ht="20.25" customHeight="1">
      <c r="A321" s="5" t="s">
        <v>5603</v>
      </c>
      <c r="B321" s="5" t="s">
        <v>6985</v>
      </c>
      <c r="C321" s="5" t="s">
        <v>27</v>
      </c>
      <c r="D321" s="5" t="s">
        <v>47</v>
      </c>
      <c r="E321" s="5" t="s">
        <v>45</v>
      </c>
      <c r="F321" s="7">
        <v>7</v>
      </c>
      <c r="G321" s="7">
        <v>10</v>
      </c>
      <c r="H321" s="5" t="s">
        <v>979</v>
      </c>
      <c r="I321" s="5" t="s">
        <v>31</v>
      </c>
      <c r="J321" s="5" t="s">
        <v>6291</v>
      </c>
      <c r="K321" s="5" t="s">
        <v>6987</v>
      </c>
      <c r="L321" s="5" t="s">
        <v>6990</v>
      </c>
      <c r="M321" s="5" t="s">
        <v>53</v>
      </c>
      <c r="N321" s="5" t="s">
        <v>55</v>
      </c>
      <c r="O321" s="5"/>
      <c r="P321" s="5" t="b">
        <f t="shared" ca="1" si="79"/>
        <v>0</v>
      </c>
      <c r="Q321" s="5" t="b">
        <f t="shared" ca="1" si="88"/>
        <v>1</v>
      </c>
      <c r="R321" s="5"/>
      <c r="S321" s="5"/>
      <c r="T321" s="5"/>
      <c r="U321" s="5"/>
      <c r="V321" s="5"/>
      <c r="W321" s="5"/>
      <c r="X321" s="5"/>
      <c r="Y321" s="5"/>
      <c r="Z321" s="5"/>
      <c r="AA321" s="5"/>
      <c r="AB321" s="5"/>
      <c r="AC321" s="5"/>
      <c r="AD321" s="5"/>
      <c r="AE321" s="5"/>
      <c r="AF321" s="5"/>
    </row>
    <row r="322" spans="1:32" ht="20.25" customHeight="1">
      <c r="A322" s="5" t="s">
        <v>2440</v>
      </c>
      <c r="B322" s="5" t="s">
        <v>7000</v>
      </c>
      <c r="C322" s="5" t="s">
        <v>170</v>
      </c>
      <c r="D322" s="5" t="s">
        <v>378</v>
      </c>
      <c r="E322" s="5" t="s">
        <v>29</v>
      </c>
      <c r="F322" s="7">
        <v>7</v>
      </c>
      <c r="G322" s="7">
        <v>11</v>
      </c>
      <c r="H322" s="5" t="s">
        <v>1017</v>
      </c>
      <c r="I322" s="5" t="s">
        <v>125</v>
      </c>
      <c r="J322" s="5" t="s">
        <v>3347</v>
      </c>
      <c r="K322" s="5" t="s">
        <v>7002</v>
      </c>
      <c r="L322" s="5" t="s">
        <v>7005</v>
      </c>
      <c r="M322" s="5" t="s">
        <v>37</v>
      </c>
      <c r="N322" s="5" t="s">
        <v>55</v>
      </c>
      <c r="O322" s="5"/>
      <c r="P322" s="5" t="b">
        <f t="shared" ca="1" si="79"/>
        <v>0</v>
      </c>
      <c r="Q322" s="5" t="b">
        <f t="shared" ca="1" si="88"/>
        <v>1</v>
      </c>
      <c r="R322" s="5"/>
      <c r="S322" s="5"/>
      <c r="T322" s="5"/>
      <c r="U322" s="5"/>
      <c r="V322" s="5"/>
      <c r="W322" s="5"/>
      <c r="X322" s="5"/>
      <c r="Y322" s="5"/>
      <c r="Z322" s="5"/>
      <c r="AA322" s="5"/>
      <c r="AB322" s="5"/>
      <c r="AC322" s="5"/>
      <c r="AD322" s="5"/>
      <c r="AE322" s="5"/>
      <c r="AF322" s="5"/>
    </row>
    <row r="323" spans="1:32" ht="20.25" customHeight="1">
      <c r="A323" s="5" t="s">
        <v>277</v>
      </c>
      <c r="B323" s="5" t="s">
        <v>7015</v>
      </c>
      <c r="C323" s="5" t="s">
        <v>27</v>
      </c>
      <c r="D323" s="5" t="s">
        <v>105</v>
      </c>
      <c r="E323" s="5" t="s">
        <v>29</v>
      </c>
      <c r="F323" s="7">
        <v>7</v>
      </c>
      <c r="G323" s="7">
        <v>12</v>
      </c>
      <c r="H323" s="5" t="s">
        <v>957</v>
      </c>
      <c r="I323" s="9" t="s">
        <v>24</v>
      </c>
      <c r="J323" s="5" t="s">
        <v>516</v>
      </c>
      <c r="K323" s="5" t="s">
        <v>7018</v>
      </c>
      <c r="L323" s="5" t="s">
        <v>7020</v>
      </c>
      <c r="M323" s="5" t="s">
        <v>42</v>
      </c>
      <c r="N323" s="5" t="s">
        <v>237</v>
      </c>
      <c r="O323" s="5"/>
      <c r="P323" s="5" t="b">
        <f t="shared" ca="1" si="79"/>
        <v>0</v>
      </c>
      <c r="Q323" s="5" t="b">
        <f t="shared" ref="Q323:Q324" ca="1" si="89">IFERROR(__xludf.DUMMYFUNCTION("REGEXMATCH(L323,""(?i)JavaScript"")"),TRUE)</f>
        <v>1</v>
      </c>
      <c r="R323" s="5"/>
      <c r="S323" s="5"/>
      <c r="T323" s="5"/>
      <c r="U323" s="5"/>
      <c r="V323" s="5"/>
      <c r="W323" s="5"/>
      <c r="X323" s="5"/>
      <c r="Y323" s="5"/>
      <c r="Z323" s="5"/>
      <c r="AA323" s="5"/>
      <c r="AB323" s="5"/>
      <c r="AC323" s="5"/>
      <c r="AD323" s="5"/>
      <c r="AE323" s="5"/>
      <c r="AF323" s="5"/>
    </row>
    <row r="324" spans="1:32" ht="20.25" customHeight="1">
      <c r="A324" s="5" t="s">
        <v>3879</v>
      </c>
      <c r="B324" s="5" t="s">
        <v>3880</v>
      </c>
      <c r="C324" s="5" t="s">
        <v>27</v>
      </c>
      <c r="D324" s="5" t="s">
        <v>28</v>
      </c>
      <c r="E324" s="5" t="s">
        <v>45</v>
      </c>
      <c r="F324" s="7">
        <v>7</v>
      </c>
      <c r="G324" s="7">
        <v>12</v>
      </c>
      <c r="H324" s="5" t="s">
        <v>957</v>
      </c>
      <c r="I324" s="5" t="s">
        <v>31</v>
      </c>
      <c r="J324" s="5" t="s">
        <v>2631</v>
      </c>
      <c r="K324" s="5" t="s">
        <v>3882</v>
      </c>
      <c r="L324" s="5" t="s">
        <v>3884</v>
      </c>
      <c r="M324" s="5" t="s">
        <v>167</v>
      </c>
      <c r="N324" s="5" t="s">
        <v>405</v>
      </c>
      <c r="O324" s="5"/>
      <c r="P324" s="5" t="b">
        <f t="shared" ca="1" si="79"/>
        <v>0</v>
      </c>
      <c r="Q324" s="5" t="b">
        <f t="shared" ca="1" si="89"/>
        <v>1</v>
      </c>
      <c r="R324" s="5"/>
      <c r="S324" s="5"/>
      <c r="T324" s="5"/>
      <c r="U324" s="5"/>
      <c r="V324" s="5"/>
      <c r="W324" s="5"/>
      <c r="X324" s="5"/>
      <c r="Y324" s="5"/>
      <c r="Z324" s="5"/>
      <c r="AA324" s="5"/>
      <c r="AB324" s="5"/>
      <c r="AC324" s="5"/>
      <c r="AD324" s="5"/>
      <c r="AE324" s="5"/>
      <c r="AF324" s="5"/>
    </row>
    <row r="325" spans="1:32" ht="20.25" customHeight="1">
      <c r="A325" s="5" t="s">
        <v>7050</v>
      </c>
      <c r="B325" s="5" t="s">
        <v>7052</v>
      </c>
      <c r="C325" s="5" t="s">
        <v>41</v>
      </c>
      <c r="D325" s="5" t="s">
        <v>94</v>
      </c>
      <c r="E325" s="5" t="s">
        <v>29</v>
      </c>
      <c r="F325" s="7">
        <v>7</v>
      </c>
      <c r="G325" s="7">
        <v>15</v>
      </c>
      <c r="H325" s="5" t="s">
        <v>505</v>
      </c>
      <c r="I325" s="5" t="s">
        <v>31</v>
      </c>
      <c r="J325" s="5" t="s">
        <v>252</v>
      </c>
      <c r="K325" s="5" t="s">
        <v>7055</v>
      </c>
      <c r="L325" s="5" t="s">
        <v>7056</v>
      </c>
      <c r="M325" s="5" t="s">
        <v>100</v>
      </c>
      <c r="N325" s="5" t="s">
        <v>55</v>
      </c>
      <c r="O325" s="5"/>
      <c r="P325" s="5" t="b">
        <f t="shared" ca="1" si="79"/>
        <v>0</v>
      </c>
      <c r="Q325" s="5" t="b">
        <f t="shared" ref="Q325:Q326" ca="1" si="90">IFERROR(__xludf.DUMMYFUNCTION("REGEXMATCH(L325,""JavaScript"")"),TRUE)</f>
        <v>1</v>
      </c>
      <c r="R325" s="5"/>
      <c r="S325" s="5"/>
      <c r="T325" s="5"/>
      <c r="U325" s="5"/>
      <c r="V325" s="5"/>
      <c r="W325" s="5"/>
      <c r="X325" s="5"/>
      <c r="Y325" s="5"/>
      <c r="Z325" s="5"/>
      <c r="AA325" s="5"/>
      <c r="AB325" s="5"/>
      <c r="AC325" s="5"/>
      <c r="AD325" s="5"/>
      <c r="AE325" s="5"/>
      <c r="AF325" s="5"/>
    </row>
    <row r="326" spans="1:32" ht="20.25" customHeight="1">
      <c r="A326" s="5" t="s">
        <v>1457</v>
      </c>
      <c r="B326" s="5" t="s">
        <v>7068</v>
      </c>
      <c r="C326" s="5" t="s">
        <v>41</v>
      </c>
      <c r="D326" s="5" t="s">
        <v>874</v>
      </c>
      <c r="E326" s="5" t="s">
        <v>29</v>
      </c>
      <c r="F326" s="7">
        <v>7</v>
      </c>
      <c r="G326" s="7">
        <v>12</v>
      </c>
      <c r="H326" s="5" t="s">
        <v>957</v>
      </c>
      <c r="I326" s="5" t="s">
        <v>31</v>
      </c>
      <c r="J326" s="5" t="s">
        <v>1505</v>
      </c>
      <c r="K326" s="5" t="s">
        <v>7071</v>
      </c>
      <c r="L326" s="5" t="s">
        <v>7073</v>
      </c>
      <c r="M326" s="5" t="s">
        <v>42</v>
      </c>
      <c r="N326" s="5" t="s">
        <v>55</v>
      </c>
      <c r="O326" s="5"/>
      <c r="P326" s="5" t="b">
        <f t="shared" ca="1" si="79"/>
        <v>0</v>
      </c>
      <c r="Q326" s="5" t="b">
        <f t="shared" ca="1" si="90"/>
        <v>1</v>
      </c>
      <c r="R326" s="5"/>
      <c r="S326" s="5"/>
      <c r="T326" s="5"/>
      <c r="U326" s="5"/>
      <c r="V326" s="5"/>
      <c r="W326" s="5"/>
      <c r="X326" s="5"/>
      <c r="Y326" s="5"/>
      <c r="Z326" s="5"/>
      <c r="AA326" s="5"/>
      <c r="AB326" s="5"/>
      <c r="AC326" s="5"/>
      <c r="AD326" s="5"/>
      <c r="AE326" s="5"/>
      <c r="AF326" s="5"/>
    </row>
    <row r="327" spans="1:32" ht="20.25" customHeight="1">
      <c r="A327" s="5" t="s">
        <v>248</v>
      </c>
      <c r="B327" s="5" t="s">
        <v>7085</v>
      </c>
      <c r="C327" s="5" t="s">
        <v>41</v>
      </c>
      <c r="D327" s="5" t="s">
        <v>47</v>
      </c>
      <c r="E327" s="5" t="s">
        <v>29</v>
      </c>
      <c r="F327" s="7">
        <v>7</v>
      </c>
      <c r="G327" s="7">
        <v>14</v>
      </c>
      <c r="H327" s="5" t="s">
        <v>952</v>
      </c>
      <c r="I327" s="5" t="s">
        <v>31</v>
      </c>
      <c r="J327" s="5" t="s">
        <v>76</v>
      </c>
      <c r="K327" s="5" t="s">
        <v>7087</v>
      </c>
      <c r="L327" s="5" t="s">
        <v>7089</v>
      </c>
      <c r="M327" s="5" t="s">
        <v>53</v>
      </c>
      <c r="N327" s="5" t="s">
        <v>55</v>
      </c>
      <c r="O327" s="5"/>
      <c r="P327" s="5" t="b">
        <f t="shared" ca="1" si="79"/>
        <v>0</v>
      </c>
      <c r="Q327" s="5" t="b">
        <f ca="1">IFERROR(__xludf.DUMMYFUNCTION("REGEXMATCH(L327,""(?i)JavaScript"")"),TRUE)</f>
        <v>1</v>
      </c>
      <c r="R327" s="5"/>
      <c r="S327" s="5"/>
      <c r="T327" s="5"/>
      <c r="U327" s="5"/>
      <c r="V327" s="5"/>
      <c r="W327" s="5"/>
      <c r="X327" s="5"/>
      <c r="Y327" s="5"/>
      <c r="Z327" s="5"/>
      <c r="AA327" s="5"/>
      <c r="AB327" s="5"/>
      <c r="AC327" s="5"/>
      <c r="AD327" s="5"/>
      <c r="AE327" s="5"/>
      <c r="AF327" s="5"/>
    </row>
    <row r="328" spans="1:32" ht="20.25" customHeight="1">
      <c r="A328" s="5" t="s">
        <v>1457</v>
      </c>
      <c r="B328" s="5" t="s">
        <v>7101</v>
      </c>
      <c r="C328" s="5" t="s">
        <v>41</v>
      </c>
      <c r="D328" s="5" t="s">
        <v>874</v>
      </c>
      <c r="E328" s="5" t="s">
        <v>45</v>
      </c>
      <c r="F328" s="7">
        <v>7</v>
      </c>
      <c r="G328" s="7">
        <v>10</v>
      </c>
      <c r="H328" s="5" t="s">
        <v>979</v>
      </c>
      <c r="I328" s="5" t="s">
        <v>31</v>
      </c>
      <c r="J328" s="5" t="s">
        <v>76</v>
      </c>
      <c r="K328" s="5" t="s">
        <v>7106</v>
      </c>
      <c r="L328" s="5" t="s">
        <v>7109</v>
      </c>
      <c r="M328" s="5" t="s">
        <v>37</v>
      </c>
      <c r="N328" s="5" t="s">
        <v>55</v>
      </c>
      <c r="O328" s="5"/>
      <c r="P328" s="5" t="b">
        <f t="shared" ca="1" si="79"/>
        <v>0</v>
      </c>
      <c r="Q328" s="5" t="b">
        <f t="shared" ref="Q328:Q333" ca="1" si="91">IFERROR(__xludf.DUMMYFUNCTION("REGEXMATCH(L328,""JavaScript"")"),TRUE)</f>
        <v>1</v>
      </c>
      <c r="R328" s="5"/>
      <c r="S328" s="5"/>
      <c r="T328" s="5"/>
      <c r="U328" s="5"/>
      <c r="V328" s="5"/>
      <c r="W328" s="5"/>
      <c r="X328" s="5"/>
      <c r="Y328" s="5"/>
      <c r="Z328" s="5"/>
      <c r="AA328" s="5"/>
      <c r="AB328" s="5"/>
      <c r="AC328" s="5"/>
      <c r="AD328" s="5"/>
      <c r="AE328" s="5"/>
      <c r="AF328" s="5"/>
    </row>
    <row r="329" spans="1:32" ht="20.25" customHeight="1">
      <c r="A329" s="5" t="s">
        <v>7116</v>
      </c>
      <c r="B329" s="5" t="s">
        <v>6962</v>
      </c>
      <c r="C329" s="5" t="s">
        <v>41</v>
      </c>
      <c r="D329" s="5" t="s">
        <v>874</v>
      </c>
      <c r="E329" s="5" t="s">
        <v>29</v>
      </c>
      <c r="F329" s="11">
        <v>7</v>
      </c>
      <c r="G329" s="11">
        <v>8</v>
      </c>
      <c r="H329" s="5" t="s">
        <v>1104</v>
      </c>
      <c r="I329" s="5" t="s">
        <v>31</v>
      </c>
      <c r="J329" s="5" t="s">
        <v>6242</v>
      </c>
      <c r="K329" s="5" t="s">
        <v>6964</v>
      </c>
      <c r="L329" s="5" t="s">
        <v>6966</v>
      </c>
      <c r="M329" s="5" t="s">
        <v>167</v>
      </c>
      <c r="N329" s="5" t="s">
        <v>55</v>
      </c>
      <c r="O329" s="5"/>
      <c r="P329" s="5" t="b">
        <f t="shared" ca="1" si="79"/>
        <v>0</v>
      </c>
      <c r="Q329" s="5" t="b">
        <f t="shared" ca="1" si="91"/>
        <v>1</v>
      </c>
      <c r="R329" s="5"/>
      <c r="S329" s="5"/>
      <c r="T329" s="5"/>
      <c r="U329" s="5"/>
      <c r="V329" s="5"/>
      <c r="W329" s="5"/>
      <c r="X329" s="5"/>
      <c r="Y329" s="5"/>
      <c r="Z329" s="5"/>
      <c r="AA329" s="5"/>
      <c r="AB329" s="5"/>
      <c r="AC329" s="5"/>
      <c r="AD329" s="5"/>
      <c r="AE329" s="5"/>
      <c r="AF329" s="5"/>
    </row>
    <row r="330" spans="1:32" ht="20.25" customHeight="1">
      <c r="A330" s="5" t="s">
        <v>7132</v>
      </c>
      <c r="B330" s="5" t="s">
        <v>7134</v>
      </c>
      <c r="C330" s="5" t="s">
        <v>170</v>
      </c>
      <c r="D330" s="5" t="s">
        <v>435</v>
      </c>
      <c r="E330" s="5" t="s">
        <v>29</v>
      </c>
      <c r="F330" s="7">
        <v>7</v>
      </c>
      <c r="G330" s="7">
        <v>10</v>
      </c>
      <c r="H330" s="5" t="s">
        <v>979</v>
      </c>
      <c r="I330" s="5" t="s">
        <v>31</v>
      </c>
      <c r="J330" s="5" t="s">
        <v>110</v>
      </c>
      <c r="K330" s="5" t="s">
        <v>7136</v>
      </c>
      <c r="L330" s="5" t="s">
        <v>7140</v>
      </c>
      <c r="M330" s="5" t="s">
        <v>53</v>
      </c>
      <c r="N330" s="5" t="s">
        <v>55</v>
      </c>
      <c r="O330" s="5"/>
      <c r="P330" s="5" t="b">
        <f t="shared" ca="1" si="79"/>
        <v>0</v>
      </c>
      <c r="Q330" s="5" t="b">
        <f t="shared" ca="1" si="91"/>
        <v>1</v>
      </c>
      <c r="R330" s="5"/>
      <c r="S330" s="5"/>
      <c r="T330" s="5"/>
      <c r="U330" s="5"/>
      <c r="V330" s="5"/>
      <c r="W330" s="5"/>
      <c r="X330" s="5"/>
      <c r="Y330" s="5"/>
      <c r="Z330" s="5"/>
      <c r="AA330" s="5"/>
      <c r="AB330" s="5"/>
      <c r="AC330" s="5"/>
      <c r="AD330" s="5"/>
      <c r="AE330" s="5"/>
      <c r="AF330" s="5"/>
    </row>
    <row r="331" spans="1:32" ht="20.25" customHeight="1">
      <c r="A331" s="5" t="s">
        <v>7152</v>
      </c>
      <c r="B331" s="5" t="s">
        <v>7153</v>
      </c>
      <c r="C331" s="5" t="s">
        <v>41</v>
      </c>
      <c r="D331" s="5" t="s">
        <v>94</v>
      </c>
      <c r="E331" s="5" t="s">
        <v>29</v>
      </c>
      <c r="F331" s="7">
        <v>7</v>
      </c>
      <c r="G331" s="7">
        <v>10</v>
      </c>
      <c r="H331" s="5" t="s">
        <v>979</v>
      </c>
      <c r="I331" s="5" t="s">
        <v>108</v>
      </c>
      <c r="J331" s="5" t="s">
        <v>48</v>
      </c>
      <c r="K331" s="5"/>
      <c r="L331" s="5" t="s">
        <v>7156</v>
      </c>
      <c r="M331" s="5" t="s">
        <v>100</v>
      </c>
      <c r="N331" s="5" t="s">
        <v>55</v>
      </c>
      <c r="O331" s="5"/>
      <c r="P331" s="5" t="b">
        <f t="shared" ca="1" si="79"/>
        <v>0</v>
      </c>
      <c r="Q331" s="5" t="b">
        <f t="shared" ca="1" si="91"/>
        <v>1</v>
      </c>
      <c r="R331" s="5"/>
      <c r="S331" s="5"/>
      <c r="T331" s="5"/>
      <c r="U331" s="5"/>
      <c r="V331" s="5"/>
      <c r="W331" s="5"/>
      <c r="X331" s="5"/>
      <c r="Y331" s="5"/>
      <c r="Z331" s="5"/>
      <c r="AA331" s="5"/>
      <c r="AB331" s="5"/>
      <c r="AC331" s="5"/>
      <c r="AD331" s="5"/>
      <c r="AE331" s="5"/>
      <c r="AF331" s="5"/>
    </row>
    <row r="332" spans="1:32" ht="20.25" customHeight="1">
      <c r="A332" s="5" t="s">
        <v>7166</v>
      </c>
      <c r="B332" s="5" t="s">
        <v>7167</v>
      </c>
      <c r="C332" s="5" t="s">
        <v>170</v>
      </c>
      <c r="D332" s="5" t="s">
        <v>47</v>
      </c>
      <c r="E332" s="5" t="s">
        <v>45</v>
      </c>
      <c r="F332" s="7">
        <v>7</v>
      </c>
      <c r="G332" s="7">
        <v>12</v>
      </c>
      <c r="H332" s="5" t="s">
        <v>957</v>
      </c>
      <c r="I332" s="5" t="s">
        <v>125</v>
      </c>
      <c r="J332" s="5" t="s">
        <v>4546</v>
      </c>
      <c r="K332" s="5" t="s">
        <v>7169</v>
      </c>
      <c r="L332" s="5" t="s">
        <v>7171</v>
      </c>
      <c r="M332" s="5" t="s">
        <v>53</v>
      </c>
      <c r="N332" s="5" t="s">
        <v>55</v>
      </c>
      <c r="O332" s="5"/>
      <c r="P332" s="5" t="b">
        <f t="shared" ca="1" si="79"/>
        <v>0</v>
      </c>
      <c r="Q332" s="5" t="b">
        <f t="shared" ca="1" si="91"/>
        <v>1</v>
      </c>
      <c r="R332" s="5"/>
      <c r="S332" s="5"/>
      <c r="T332" s="5"/>
      <c r="U332" s="5"/>
      <c r="V332" s="5"/>
      <c r="W332" s="5"/>
      <c r="X332" s="5"/>
      <c r="Y332" s="5"/>
      <c r="Z332" s="5"/>
      <c r="AA332" s="5"/>
      <c r="AB332" s="5"/>
      <c r="AC332" s="5"/>
      <c r="AD332" s="5"/>
      <c r="AE332" s="5"/>
      <c r="AF332" s="5"/>
    </row>
    <row r="333" spans="1:32" ht="20.25" customHeight="1">
      <c r="A333" s="5" t="s">
        <v>1457</v>
      </c>
      <c r="B333" s="5" t="s">
        <v>4109</v>
      </c>
      <c r="C333" s="5" t="s">
        <v>27</v>
      </c>
      <c r="D333" s="5" t="s">
        <v>105</v>
      </c>
      <c r="E333" s="5" t="s">
        <v>45</v>
      </c>
      <c r="F333" s="7">
        <v>7</v>
      </c>
      <c r="G333" s="7">
        <v>14</v>
      </c>
      <c r="H333" s="5" t="s">
        <v>952</v>
      </c>
      <c r="I333" s="5" t="s">
        <v>31</v>
      </c>
      <c r="J333" s="5" t="s">
        <v>252</v>
      </c>
      <c r="K333" s="5" t="s">
        <v>4110</v>
      </c>
      <c r="L333" s="5" t="s">
        <v>7184</v>
      </c>
      <c r="M333" s="5" t="s">
        <v>37</v>
      </c>
      <c r="N333" s="5" t="s">
        <v>44</v>
      </c>
      <c r="O333" s="5"/>
      <c r="P333" s="5" t="b">
        <f t="shared" ca="1" si="79"/>
        <v>0</v>
      </c>
      <c r="Q333" s="5" t="b">
        <f t="shared" ca="1" si="91"/>
        <v>1</v>
      </c>
      <c r="R333" s="5"/>
      <c r="S333" s="5"/>
      <c r="T333" s="5"/>
      <c r="U333" s="5"/>
      <c r="V333" s="5"/>
      <c r="W333" s="5"/>
      <c r="X333" s="5"/>
      <c r="Y333" s="5"/>
      <c r="Z333" s="5"/>
      <c r="AA333" s="5"/>
      <c r="AB333" s="5"/>
      <c r="AC333" s="5"/>
      <c r="AD333" s="5"/>
      <c r="AE333" s="5"/>
      <c r="AF333" s="5"/>
    </row>
    <row r="334" spans="1:32" ht="20.25" customHeight="1">
      <c r="A334" s="5" t="s">
        <v>7198</v>
      </c>
      <c r="B334" s="5" t="s">
        <v>7199</v>
      </c>
      <c r="C334" s="5" t="s">
        <v>27</v>
      </c>
      <c r="D334" s="5" t="s">
        <v>47</v>
      </c>
      <c r="E334" s="5" t="s">
        <v>45</v>
      </c>
      <c r="F334" s="7">
        <v>7</v>
      </c>
      <c r="G334" s="7">
        <v>12</v>
      </c>
      <c r="H334" s="5" t="s">
        <v>957</v>
      </c>
      <c r="I334" s="5" t="s">
        <v>31</v>
      </c>
      <c r="J334" s="5" t="s">
        <v>57</v>
      </c>
      <c r="K334" s="5" t="s">
        <v>7202</v>
      </c>
      <c r="L334" s="5" t="s">
        <v>7204</v>
      </c>
      <c r="M334" s="5" t="s">
        <v>53</v>
      </c>
      <c r="N334" s="5" t="s">
        <v>55</v>
      </c>
      <c r="O334" s="5" t="b">
        <f ca="1">IFERROR(__xludf.DUMMYFUNCTION("REGEXMATCH(A334,""前端"")"),TRUE)</f>
        <v>1</v>
      </c>
      <c r="P334" s="5" t="b">
        <f t="shared" ca="1" si="79"/>
        <v>0</v>
      </c>
      <c r="Q334" s="5" t="b">
        <f t="shared" ref="Q334:Q336" ca="1" si="92">IFERROR(__xludf.DUMMYFUNCTION("REGEXMATCH(L334,""(?i)JavaScript"")"),FALSE)</f>
        <v>0</v>
      </c>
      <c r="R334" s="5"/>
      <c r="S334" s="5"/>
      <c r="T334" s="5"/>
      <c r="U334" s="5"/>
      <c r="V334" s="5"/>
      <c r="W334" s="5"/>
      <c r="X334" s="5"/>
      <c r="Y334" s="5"/>
      <c r="Z334" s="5"/>
      <c r="AA334" s="5"/>
      <c r="AB334" s="5"/>
      <c r="AC334" s="5"/>
      <c r="AD334" s="5"/>
      <c r="AE334" s="5"/>
      <c r="AF334" s="5"/>
    </row>
    <row r="335" spans="1:32" ht="20.25" customHeight="1">
      <c r="A335" s="5" t="s">
        <v>2454</v>
      </c>
      <c r="B335" s="5" t="s">
        <v>1034</v>
      </c>
      <c r="C335" s="5" t="s">
        <v>27</v>
      </c>
      <c r="D335" s="5" t="s">
        <v>290</v>
      </c>
      <c r="E335" s="5" t="s">
        <v>45</v>
      </c>
      <c r="F335" s="7">
        <v>7</v>
      </c>
      <c r="G335" s="7">
        <v>15</v>
      </c>
      <c r="H335" s="5" t="s">
        <v>505</v>
      </c>
      <c r="I335" s="5" t="s">
        <v>108</v>
      </c>
      <c r="J335" s="5" t="s">
        <v>57</v>
      </c>
      <c r="K335" s="5" t="s">
        <v>2456</v>
      </c>
      <c r="L335" s="5" t="s">
        <v>2457</v>
      </c>
      <c r="M335" s="5" t="s">
        <v>100</v>
      </c>
      <c r="N335" s="5" t="s">
        <v>55</v>
      </c>
      <c r="O335" s="5"/>
      <c r="P335" s="5" t="b">
        <f t="shared" ca="1" si="79"/>
        <v>0</v>
      </c>
      <c r="Q335" s="5" t="b">
        <f t="shared" ca="1" si="92"/>
        <v>0</v>
      </c>
      <c r="R335" s="5"/>
      <c r="S335" s="5"/>
      <c r="T335" s="5"/>
      <c r="U335" s="5"/>
      <c r="V335" s="5"/>
      <c r="W335" s="5"/>
      <c r="X335" s="5"/>
      <c r="Y335" s="5"/>
      <c r="Z335" s="5"/>
      <c r="AA335" s="5"/>
      <c r="AB335" s="5"/>
      <c r="AC335" s="5"/>
      <c r="AD335" s="5"/>
      <c r="AE335" s="5"/>
      <c r="AF335" s="5"/>
    </row>
    <row r="336" spans="1:32" ht="20.25" customHeight="1">
      <c r="A336" s="5" t="s">
        <v>1457</v>
      </c>
      <c r="B336" s="5" t="s">
        <v>7242</v>
      </c>
      <c r="C336" s="5" t="s">
        <v>170</v>
      </c>
      <c r="D336" s="5" t="s">
        <v>435</v>
      </c>
      <c r="E336" s="5" t="s">
        <v>45</v>
      </c>
      <c r="F336" s="7">
        <v>7</v>
      </c>
      <c r="G336" s="7">
        <v>15</v>
      </c>
      <c r="H336" s="5" t="s">
        <v>505</v>
      </c>
      <c r="I336" s="5" t="s">
        <v>108</v>
      </c>
      <c r="J336" s="5" t="s">
        <v>57</v>
      </c>
      <c r="K336" s="5" t="s">
        <v>7248</v>
      </c>
      <c r="L336" s="5" t="s">
        <v>7250</v>
      </c>
      <c r="M336" s="5" t="s">
        <v>37</v>
      </c>
      <c r="N336" s="5" t="s">
        <v>405</v>
      </c>
      <c r="O336" s="5" t="b">
        <f ca="1">IFERROR(__xludf.DUMMYFUNCTION("REGEXMATCH(A336,""前端"")"),TRUE)</f>
        <v>1</v>
      </c>
      <c r="P336" s="5" t="b">
        <f t="shared" ca="1" si="79"/>
        <v>0</v>
      </c>
      <c r="Q336" s="5" t="b">
        <f t="shared" ca="1" si="92"/>
        <v>0</v>
      </c>
      <c r="R336" s="5"/>
      <c r="S336" s="5"/>
      <c r="T336" s="5"/>
      <c r="U336" s="5"/>
      <c r="V336" s="5"/>
      <c r="W336" s="5"/>
      <c r="X336" s="5"/>
      <c r="Y336" s="5"/>
      <c r="Z336" s="5"/>
      <c r="AA336" s="5"/>
      <c r="AB336" s="5"/>
      <c r="AC336" s="5"/>
      <c r="AD336" s="5"/>
      <c r="AE336" s="5"/>
      <c r="AF336" s="5"/>
    </row>
    <row r="337" spans="1:32" ht="20.25" customHeight="1">
      <c r="A337" s="5" t="s">
        <v>1457</v>
      </c>
      <c r="B337" s="5" t="s">
        <v>7268</v>
      </c>
      <c r="C337" s="5" t="s">
        <v>41</v>
      </c>
      <c r="D337" s="5" t="s">
        <v>169</v>
      </c>
      <c r="E337" s="5" t="s">
        <v>29</v>
      </c>
      <c r="F337" s="7">
        <v>7</v>
      </c>
      <c r="G337" s="7">
        <v>10</v>
      </c>
      <c r="H337" s="5" t="s">
        <v>979</v>
      </c>
      <c r="I337" s="5" t="s">
        <v>31</v>
      </c>
      <c r="J337" s="5" t="s">
        <v>117</v>
      </c>
      <c r="K337" s="5"/>
      <c r="L337" s="5" t="s">
        <v>7274</v>
      </c>
      <c r="M337" s="5" t="s">
        <v>167</v>
      </c>
      <c r="N337" s="5" t="s">
        <v>55</v>
      </c>
      <c r="O337" s="5"/>
      <c r="P337" s="5" t="b">
        <f t="shared" ca="1" si="79"/>
        <v>0</v>
      </c>
      <c r="Q337" s="5" t="b">
        <f t="shared" ref="Q337:Q338" ca="1" si="93">IFERROR(__xludf.DUMMYFUNCTION("REGEXMATCH(L337,""JavaScript"")"),TRUE)</f>
        <v>1</v>
      </c>
      <c r="R337" s="5"/>
      <c r="S337" s="5"/>
      <c r="T337" s="5"/>
      <c r="U337" s="5"/>
      <c r="V337" s="5"/>
      <c r="W337" s="5"/>
      <c r="X337" s="5"/>
      <c r="Y337" s="5"/>
      <c r="Z337" s="5"/>
      <c r="AA337" s="5"/>
      <c r="AB337" s="5"/>
      <c r="AC337" s="5"/>
      <c r="AD337" s="5"/>
      <c r="AE337" s="5"/>
      <c r="AF337" s="5"/>
    </row>
    <row r="338" spans="1:32" ht="20.25" customHeight="1">
      <c r="A338" s="5" t="s">
        <v>7289</v>
      </c>
      <c r="B338" s="5" t="s">
        <v>7292</v>
      </c>
      <c r="C338" s="5" t="s">
        <v>27</v>
      </c>
      <c r="D338" s="5" t="s">
        <v>199</v>
      </c>
      <c r="E338" s="5" t="s">
        <v>45</v>
      </c>
      <c r="F338" s="11">
        <v>7</v>
      </c>
      <c r="G338" s="11">
        <v>8</v>
      </c>
      <c r="H338" s="5" t="s">
        <v>1104</v>
      </c>
      <c r="I338" s="5" t="s">
        <v>31</v>
      </c>
      <c r="J338" s="5" t="s">
        <v>3889</v>
      </c>
      <c r="K338" s="5" t="s">
        <v>7295</v>
      </c>
      <c r="L338" s="5" t="s">
        <v>7298</v>
      </c>
      <c r="M338" s="5" t="s">
        <v>53</v>
      </c>
      <c r="N338" s="5" t="s">
        <v>55</v>
      </c>
      <c r="O338" s="5"/>
      <c r="P338" s="5" t="b">
        <f t="shared" ca="1" si="79"/>
        <v>0</v>
      </c>
      <c r="Q338" s="5" t="b">
        <f t="shared" ca="1" si="93"/>
        <v>1</v>
      </c>
      <c r="R338" s="5"/>
      <c r="S338" s="5"/>
      <c r="T338" s="5"/>
      <c r="U338" s="5"/>
      <c r="V338" s="5"/>
      <c r="W338" s="5"/>
      <c r="X338" s="5"/>
      <c r="Y338" s="5"/>
      <c r="Z338" s="5"/>
      <c r="AA338" s="5"/>
      <c r="AB338" s="5"/>
      <c r="AC338" s="5"/>
      <c r="AD338" s="5"/>
      <c r="AE338" s="5"/>
      <c r="AF338" s="5"/>
    </row>
    <row r="339" spans="1:32" ht="20.25" customHeight="1">
      <c r="A339" s="5" t="s">
        <v>7309</v>
      </c>
      <c r="B339" s="5" t="s">
        <v>7310</v>
      </c>
      <c r="C339" s="5" t="s">
        <v>41</v>
      </c>
      <c r="D339" s="5" t="s">
        <v>43</v>
      </c>
      <c r="E339" s="5" t="s">
        <v>29</v>
      </c>
      <c r="F339" s="7">
        <v>7</v>
      </c>
      <c r="G339" s="7">
        <v>12</v>
      </c>
      <c r="H339" s="5" t="s">
        <v>957</v>
      </c>
      <c r="I339" s="5" t="s">
        <v>31</v>
      </c>
      <c r="J339" s="5" t="s">
        <v>5180</v>
      </c>
      <c r="K339" s="5" t="s">
        <v>7316</v>
      </c>
      <c r="L339" s="5" t="s">
        <v>7318</v>
      </c>
      <c r="M339" s="5" t="s">
        <v>53</v>
      </c>
      <c r="N339" s="5" t="s">
        <v>55</v>
      </c>
      <c r="O339" s="5"/>
      <c r="P339" s="5" t="b">
        <f ca="1">IFERROR(__xludf.DUMMYFUNCTION("REGEXMATCH(A339,""(?i)JavaScript"")"),FALSE)</f>
        <v>0</v>
      </c>
      <c r="Q339" s="5" t="b">
        <f t="shared" ref="Q339:Q342" ca="1" si="94">IFERROR(__xludf.DUMMYFUNCTION("REGEXMATCH(L339,""(?i)JavaScript"")"),FALSE)</f>
        <v>0</v>
      </c>
      <c r="R339" s="5"/>
      <c r="S339" s="5"/>
      <c r="T339" s="5"/>
      <c r="U339" s="5"/>
      <c r="V339" s="5"/>
      <c r="W339" s="5"/>
      <c r="X339" s="5"/>
      <c r="Y339" s="5"/>
      <c r="Z339" s="5"/>
      <c r="AA339" s="5"/>
      <c r="AB339" s="5"/>
      <c r="AC339" s="5"/>
      <c r="AD339" s="5"/>
      <c r="AE339" s="5"/>
      <c r="AF339" s="5"/>
    </row>
    <row r="340" spans="1:32" ht="20.25" customHeight="1">
      <c r="A340" s="5" t="s">
        <v>7332</v>
      </c>
      <c r="B340" s="5" t="s">
        <v>7333</v>
      </c>
      <c r="C340" s="5" t="s">
        <v>170</v>
      </c>
      <c r="D340" s="5" t="s">
        <v>435</v>
      </c>
      <c r="E340" s="5" t="s">
        <v>29</v>
      </c>
      <c r="F340" s="7">
        <v>7</v>
      </c>
      <c r="G340" s="7">
        <v>12</v>
      </c>
      <c r="H340" s="5" t="s">
        <v>957</v>
      </c>
      <c r="I340" s="5" t="s">
        <v>108</v>
      </c>
      <c r="J340" s="5" t="s">
        <v>273</v>
      </c>
      <c r="K340" s="5" t="s">
        <v>7336</v>
      </c>
      <c r="L340" s="5" t="s">
        <v>7339</v>
      </c>
      <c r="M340" s="5" t="s">
        <v>100</v>
      </c>
      <c r="N340" s="5" t="s">
        <v>55</v>
      </c>
      <c r="O340" s="5"/>
      <c r="P340" s="5" t="b">
        <f t="shared" ref="P340:P369" ca="1" si="95">IFERROR(__xludf.DUMMYFUNCTION("REGEXMATCH(A340,""JavaScript"")"),FALSE)</f>
        <v>0</v>
      </c>
      <c r="Q340" s="5" t="b">
        <f t="shared" ca="1" si="94"/>
        <v>0</v>
      </c>
      <c r="R340" s="5"/>
      <c r="S340" s="5"/>
      <c r="T340" s="5"/>
      <c r="U340" s="5"/>
      <c r="V340" s="5"/>
      <c r="W340" s="5"/>
      <c r="X340" s="5"/>
      <c r="Y340" s="5"/>
      <c r="Z340" s="5"/>
      <c r="AA340" s="5"/>
      <c r="AB340" s="5"/>
      <c r="AC340" s="5"/>
      <c r="AD340" s="5"/>
      <c r="AE340" s="5"/>
      <c r="AF340" s="5"/>
    </row>
    <row r="341" spans="1:32" ht="20.25" customHeight="1">
      <c r="A341" s="5" t="s">
        <v>1710</v>
      </c>
      <c r="B341" s="5" t="s">
        <v>3417</v>
      </c>
      <c r="C341" s="5" t="s">
        <v>170</v>
      </c>
      <c r="D341" s="5" t="s">
        <v>390</v>
      </c>
      <c r="E341" s="5" t="s">
        <v>29</v>
      </c>
      <c r="F341" s="7">
        <v>7</v>
      </c>
      <c r="G341" s="7">
        <v>10</v>
      </c>
      <c r="H341" s="5" t="s">
        <v>979</v>
      </c>
      <c r="I341" s="5" t="s">
        <v>108</v>
      </c>
      <c r="J341" s="5" t="s">
        <v>252</v>
      </c>
      <c r="K341" s="5" t="s">
        <v>3420</v>
      </c>
      <c r="L341" s="5"/>
      <c r="M341" s="5" t="s">
        <v>37</v>
      </c>
      <c r="N341" s="5" t="s">
        <v>55</v>
      </c>
      <c r="O341" s="5" t="b">
        <f ca="1">IFERROR(__xludf.DUMMYFUNCTION("REGEXMATCH(A341,""前端"")"),TRUE)</f>
        <v>1</v>
      </c>
      <c r="P341" s="5" t="b">
        <f t="shared" ca="1" si="95"/>
        <v>0</v>
      </c>
      <c r="Q341" s="5" t="b">
        <f t="shared" ca="1" si="94"/>
        <v>0</v>
      </c>
      <c r="R341" s="5"/>
      <c r="S341" s="5"/>
      <c r="T341" s="5"/>
      <c r="U341" s="5"/>
      <c r="V341" s="5"/>
      <c r="W341" s="5"/>
      <c r="X341" s="5"/>
      <c r="Y341" s="5"/>
      <c r="Z341" s="5"/>
      <c r="AA341" s="5"/>
      <c r="AB341" s="5"/>
      <c r="AC341" s="5"/>
      <c r="AD341" s="5"/>
      <c r="AE341" s="5"/>
      <c r="AF341" s="5"/>
    </row>
    <row r="342" spans="1:32" ht="20.25" customHeight="1">
      <c r="A342" s="5" t="s">
        <v>7367</v>
      </c>
      <c r="B342" s="5" t="s">
        <v>7368</v>
      </c>
      <c r="C342" s="5" t="s">
        <v>41</v>
      </c>
      <c r="D342" s="5" t="s">
        <v>94</v>
      </c>
      <c r="E342" s="5" t="s">
        <v>29</v>
      </c>
      <c r="F342" s="7">
        <v>7</v>
      </c>
      <c r="G342" s="7">
        <v>12</v>
      </c>
      <c r="H342" s="5" t="s">
        <v>957</v>
      </c>
      <c r="I342" s="5" t="s">
        <v>31</v>
      </c>
      <c r="J342" s="5" t="s">
        <v>7370</v>
      </c>
      <c r="K342" s="5" t="s">
        <v>1731</v>
      </c>
      <c r="L342" s="5" t="s">
        <v>7372</v>
      </c>
      <c r="M342" s="5" t="s">
        <v>100</v>
      </c>
      <c r="N342" s="5" t="s">
        <v>405</v>
      </c>
      <c r="O342" s="5"/>
      <c r="P342" s="5" t="b">
        <f t="shared" ca="1" si="95"/>
        <v>0</v>
      </c>
      <c r="Q342" s="5" t="b">
        <f t="shared" ca="1" si="94"/>
        <v>0</v>
      </c>
      <c r="R342" s="5"/>
      <c r="S342" s="5"/>
      <c r="T342" s="5"/>
      <c r="U342" s="5"/>
      <c r="V342" s="5"/>
      <c r="W342" s="5"/>
      <c r="X342" s="5"/>
      <c r="Y342" s="5"/>
      <c r="Z342" s="5"/>
      <c r="AA342" s="5"/>
      <c r="AB342" s="5"/>
      <c r="AC342" s="5"/>
      <c r="AD342" s="5"/>
      <c r="AE342" s="5"/>
      <c r="AF342" s="5"/>
    </row>
    <row r="343" spans="1:32" ht="20.25" customHeight="1">
      <c r="A343" s="5" t="s">
        <v>2440</v>
      </c>
      <c r="B343" s="5" t="s">
        <v>7384</v>
      </c>
      <c r="C343" s="5" t="s">
        <v>170</v>
      </c>
      <c r="D343" s="5" t="s">
        <v>342</v>
      </c>
      <c r="E343" s="5" t="s">
        <v>29</v>
      </c>
      <c r="F343" s="7">
        <v>7</v>
      </c>
      <c r="G343" s="7">
        <v>10</v>
      </c>
      <c r="H343" s="5" t="s">
        <v>979</v>
      </c>
      <c r="I343" s="5" t="s">
        <v>108</v>
      </c>
      <c r="J343" s="5" t="s">
        <v>5771</v>
      </c>
      <c r="K343" s="5" t="s">
        <v>7386</v>
      </c>
      <c r="L343" s="5" t="s">
        <v>7388</v>
      </c>
      <c r="M343" s="5" t="s">
        <v>53</v>
      </c>
      <c r="N343" s="5" t="s">
        <v>55</v>
      </c>
      <c r="O343" s="5"/>
      <c r="P343" s="5" t="b">
        <f t="shared" ca="1" si="95"/>
        <v>0</v>
      </c>
      <c r="Q343" s="5" t="b">
        <f t="shared" ref="Q343:Q344" ca="1" si="96">IFERROR(__xludf.DUMMYFUNCTION("REGEXMATCH(L343,""JavaScript"")"),TRUE)</f>
        <v>1</v>
      </c>
      <c r="R343" s="5"/>
      <c r="S343" s="5"/>
      <c r="T343" s="5"/>
      <c r="U343" s="5"/>
      <c r="V343" s="5"/>
      <c r="W343" s="5"/>
      <c r="X343" s="5"/>
      <c r="Y343" s="5"/>
      <c r="Z343" s="5"/>
      <c r="AA343" s="5"/>
      <c r="AB343" s="5"/>
      <c r="AC343" s="5"/>
      <c r="AD343" s="5"/>
      <c r="AE343" s="5"/>
      <c r="AF343" s="5"/>
    </row>
    <row r="344" spans="1:32" ht="20.25" customHeight="1">
      <c r="A344" s="5" t="s">
        <v>7399</v>
      </c>
      <c r="B344" s="5" t="s">
        <v>7400</v>
      </c>
      <c r="C344" s="5" t="s">
        <v>41</v>
      </c>
      <c r="D344" s="5" t="s">
        <v>375</v>
      </c>
      <c r="E344" s="5" t="s">
        <v>29</v>
      </c>
      <c r="F344" s="7">
        <v>7</v>
      </c>
      <c r="G344" s="7">
        <v>10</v>
      </c>
      <c r="H344" s="5" t="s">
        <v>979</v>
      </c>
      <c r="I344" s="9" t="s">
        <v>24</v>
      </c>
      <c r="J344" s="5" t="s">
        <v>4234</v>
      </c>
      <c r="K344" s="5" t="s">
        <v>7402</v>
      </c>
      <c r="L344" s="5" t="s">
        <v>7404</v>
      </c>
      <c r="M344" s="5" t="s">
        <v>53</v>
      </c>
      <c r="N344" s="5" t="s">
        <v>405</v>
      </c>
      <c r="O344" s="5"/>
      <c r="P344" s="5" t="b">
        <f t="shared" ca="1" si="95"/>
        <v>0</v>
      </c>
      <c r="Q344" s="5" t="b">
        <f t="shared" ca="1" si="96"/>
        <v>1</v>
      </c>
      <c r="R344" s="5"/>
      <c r="S344" s="5"/>
      <c r="T344" s="5"/>
      <c r="U344" s="5"/>
      <c r="V344" s="5"/>
      <c r="W344" s="5"/>
      <c r="X344" s="5"/>
      <c r="Y344" s="5"/>
      <c r="Z344" s="5"/>
      <c r="AA344" s="5"/>
      <c r="AB344" s="5"/>
      <c r="AC344" s="5"/>
      <c r="AD344" s="5"/>
      <c r="AE344" s="5"/>
      <c r="AF344" s="5"/>
    </row>
    <row r="345" spans="1:32" ht="20.25" customHeight="1">
      <c r="A345" s="5" t="s">
        <v>1457</v>
      </c>
      <c r="B345" s="5" t="s">
        <v>7412</v>
      </c>
      <c r="C345" s="5" t="s">
        <v>170</v>
      </c>
      <c r="D345" s="5" t="s">
        <v>378</v>
      </c>
      <c r="E345" s="5" t="s">
        <v>45</v>
      </c>
      <c r="F345" s="7">
        <v>7</v>
      </c>
      <c r="G345" s="7">
        <v>15</v>
      </c>
      <c r="H345" s="5" t="s">
        <v>505</v>
      </c>
      <c r="I345" s="5" t="s">
        <v>125</v>
      </c>
      <c r="J345" s="5" t="s">
        <v>110</v>
      </c>
      <c r="K345" s="5" t="s">
        <v>7414</v>
      </c>
      <c r="L345" s="5" t="s">
        <v>7416</v>
      </c>
      <c r="M345" s="5" t="s">
        <v>100</v>
      </c>
      <c r="N345" s="5" t="s">
        <v>55</v>
      </c>
      <c r="O345" s="5"/>
      <c r="P345" s="5" t="b">
        <f t="shared" ca="1" si="95"/>
        <v>0</v>
      </c>
      <c r="Q345" s="5" t="b">
        <f t="shared" ref="Q345:Q347" ca="1" si="97">IFERROR(__xludf.DUMMYFUNCTION("REGEXMATCH(L345,""(?i)JavaScript"")"),TRUE)</f>
        <v>1</v>
      </c>
      <c r="R345" s="5"/>
      <c r="S345" s="5"/>
      <c r="T345" s="5"/>
      <c r="U345" s="5"/>
      <c r="V345" s="5"/>
      <c r="W345" s="5"/>
      <c r="X345" s="5"/>
      <c r="Y345" s="5"/>
      <c r="Z345" s="5"/>
      <c r="AA345" s="5"/>
      <c r="AB345" s="5"/>
      <c r="AC345" s="5"/>
      <c r="AD345" s="5"/>
      <c r="AE345" s="5"/>
      <c r="AF345" s="5"/>
    </row>
    <row r="346" spans="1:32" ht="20.25" customHeight="1">
      <c r="A346" s="5" t="s">
        <v>7426</v>
      </c>
      <c r="B346" s="5" t="s">
        <v>7427</v>
      </c>
      <c r="C346" s="5" t="s">
        <v>41</v>
      </c>
      <c r="D346" s="5" t="s">
        <v>114</v>
      </c>
      <c r="E346" s="5" t="s">
        <v>29</v>
      </c>
      <c r="F346" s="7">
        <v>7</v>
      </c>
      <c r="G346" s="7">
        <v>15</v>
      </c>
      <c r="H346" s="5" t="s">
        <v>505</v>
      </c>
      <c r="I346" s="5" t="s">
        <v>108</v>
      </c>
      <c r="J346" s="5" t="s">
        <v>7429</v>
      </c>
      <c r="K346" s="5" t="s">
        <v>7430</v>
      </c>
      <c r="L346" s="5" t="s">
        <v>7431</v>
      </c>
      <c r="M346" s="5" t="s">
        <v>37</v>
      </c>
      <c r="N346" s="5" t="s">
        <v>55</v>
      </c>
      <c r="O346" s="5"/>
      <c r="P346" s="5" t="b">
        <f t="shared" ca="1" si="95"/>
        <v>0</v>
      </c>
      <c r="Q346" s="5" t="b">
        <f t="shared" ca="1" si="97"/>
        <v>1</v>
      </c>
      <c r="R346" s="5"/>
      <c r="S346" s="5"/>
      <c r="T346" s="5"/>
      <c r="U346" s="5"/>
      <c r="V346" s="5"/>
      <c r="W346" s="5"/>
      <c r="X346" s="5"/>
      <c r="Y346" s="5"/>
      <c r="Z346" s="5"/>
      <c r="AA346" s="5"/>
      <c r="AB346" s="5"/>
      <c r="AC346" s="5"/>
      <c r="AD346" s="5"/>
      <c r="AE346" s="5"/>
      <c r="AF346" s="5"/>
    </row>
    <row r="347" spans="1:32" ht="20.25" customHeight="1">
      <c r="A347" s="5" t="s">
        <v>396</v>
      </c>
      <c r="B347" s="5" t="s">
        <v>7434</v>
      </c>
      <c r="C347" s="5" t="s">
        <v>41</v>
      </c>
      <c r="D347" s="5" t="s">
        <v>94</v>
      </c>
      <c r="E347" s="5" t="s">
        <v>29</v>
      </c>
      <c r="F347" s="7">
        <v>7</v>
      </c>
      <c r="G347" s="7">
        <v>14</v>
      </c>
      <c r="H347" s="5" t="s">
        <v>952</v>
      </c>
      <c r="I347" s="9" t="s">
        <v>24</v>
      </c>
      <c r="J347" s="5" t="s">
        <v>76</v>
      </c>
      <c r="K347" s="5"/>
      <c r="L347" s="5" t="s">
        <v>7438</v>
      </c>
      <c r="M347" s="5" t="s">
        <v>53</v>
      </c>
      <c r="N347" s="5" t="s">
        <v>55</v>
      </c>
      <c r="O347" s="5"/>
      <c r="P347" s="5" t="b">
        <f t="shared" ca="1" si="95"/>
        <v>0</v>
      </c>
      <c r="Q347" s="5" t="b">
        <f t="shared" ca="1" si="97"/>
        <v>1</v>
      </c>
      <c r="R347" s="5"/>
      <c r="S347" s="5"/>
      <c r="T347" s="5"/>
      <c r="U347" s="5"/>
      <c r="V347" s="5"/>
      <c r="W347" s="5"/>
      <c r="X347" s="5"/>
      <c r="Y347" s="5"/>
      <c r="Z347" s="5"/>
      <c r="AA347" s="5"/>
      <c r="AB347" s="5"/>
      <c r="AC347" s="5"/>
      <c r="AD347" s="5"/>
      <c r="AE347" s="5"/>
      <c r="AF347" s="5"/>
    </row>
    <row r="348" spans="1:32" ht="20.25" customHeight="1">
      <c r="A348" s="5" t="s">
        <v>1457</v>
      </c>
      <c r="B348" s="5" t="s">
        <v>7448</v>
      </c>
      <c r="C348" s="5" t="s">
        <v>41</v>
      </c>
      <c r="D348" s="5" t="s">
        <v>94</v>
      </c>
      <c r="E348" s="5" t="s">
        <v>45</v>
      </c>
      <c r="F348" s="7">
        <v>7</v>
      </c>
      <c r="G348" s="7">
        <v>15</v>
      </c>
      <c r="H348" s="5" t="s">
        <v>505</v>
      </c>
      <c r="I348" s="5" t="s">
        <v>108</v>
      </c>
      <c r="J348" s="5" t="s">
        <v>57</v>
      </c>
      <c r="K348" s="5" t="s">
        <v>7450</v>
      </c>
      <c r="L348" s="5" t="s">
        <v>7451</v>
      </c>
      <c r="M348" s="5" t="s">
        <v>167</v>
      </c>
      <c r="N348" s="5" t="s">
        <v>55</v>
      </c>
      <c r="O348" s="5"/>
      <c r="P348" s="5" t="b">
        <f t="shared" ca="1" si="95"/>
        <v>0</v>
      </c>
      <c r="Q348" s="5" t="b">
        <f ca="1">IFERROR(__xludf.DUMMYFUNCTION("REGEXMATCH(L348,""JavaScript"")"),TRUE)</f>
        <v>1</v>
      </c>
      <c r="R348" s="5"/>
      <c r="S348" s="5"/>
      <c r="T348" s="5"/>
      <c r="U348" s="5"/>
      <c r="V348" s="5"/>
      <c r="W348" s="5"/>
      <c r="X348" s="5"/>
      <c r="Y348" s="5"/>
      <c r="Z348" s="5"/>
      <c r="AA348" s="5"/>
      <c r="AB348" s="5"/>
      <c r="AC348" s="5"/>
      <c r="AD348" s="5"/>
      <c r="AE348" s="5"/>
      <c r="AF348" s="5"/>
    </row>
    <row r="349" spans="1:32" ht="20.25" customHeight="1">
      <c r="A349" s="5" t="s">
        <v>7459</v>
      </c>
      <c r="B349" s="5" t="s">
        <v>7461</v>
      </c>
      <c r="C349" s="5" t="s">
        <v>27</v>
      </c>
      <c r="D349" s="5" t="s">
        <v>47</v>
      </c>
      <c r="E349" s="5" t="s">
        <v>29</v>
      </c>
      <c r="F349" s="7">
        <v>7</v>
      </c>
      <c r="G349" s="7">
        <v>10</v>
      </c>
      <c r="H349" s="5" t="s">
        <v>979</v>
      </c>
      <c r="I349" s="9" t="s">
        <v>24</v>
      </c>
      <c r="J349" s="5" t="s">
        <v>942</v>
      </c>
      <c r="K349" s="5" t="s">
        <v>7463</v>
      </c>
      <c r="L349" s="5" t="s">
        <v>7465</v>
      </c>
      <c r="M349" s="5" t="s">
        <v>53</v>
      </c>
      <c r="N349" s="5" t="s">
        <v>55</v>
      </c>
      <c r="O349" s="5"/>
      <c r="P349" s="5" t="b">
        <f t="shared" ca="1" si="95"/>
        <v>0</v>
      </c>
      <c r="Q349" s="5" t="b">
        <f ca="1">IFERROR(__xludf.DUMMYFUNCTION("REGEXMATCH(L349,""(?i)JavaScript"")"),TRUE)</f>
        <v>1</v>
      </c>
      <c r="R349" s="5"/>
      <c r="S349" s="5"/>
      <c r="T349" s="5"/>
      <c r="U349" s="5"/>
      <c r="V349" s="5"/>
      <c r="W349" s="5"/>
      <c r="X349" s="5"/>
      <c r="Y349" s="5"/>
      <c r="Z349" s="5"/>
      <c r="AA349" s="5"/>
      <c r="AB349" s="5"/>
      <c r="AC349" s="5"/>
      <c r="AD349" s="5"/>
      <c r="AE349" s="5"/>
      <c r="AF349" s="5"/>
    </row>
    <row r="350" spans="1:32" ht="20.25" customHeight="1">
      <c r="A350" s="5" t="s">
        <v>7477</v>
      </c>
      <c r="B350" s="5" t="s">
        <v>7478</v>
      </c>
      <c r="C350" s="5" t="s">
        <v>170</v>
      </c>
      <c r="D350" s="5" t="s">
        <v>390</v>
      </c>
      <c r="E350" s="5" t="s">
        <v>45</v>
      </c>
      <c r="F350" s="7">
        <v>7</v>
      </c>
      <c r="G350" s="7">
        <v>12</v>
      </c>
      <c r="H350" s="5" t="s">
        <v>957</v>
      </c>
      <c r="I350" s="9" t="s">
        <v>24</v>
      </c>
      <c r="J350" s="5" t="s">
        <v>57</v>
      </c>
      <c r="K350" s="5"/>
      <c r="L350" s="5" t="s">
        <v>7482</v>
      </c>
      <c r="M350" s="5" t="s">
        <v>53</v>
      </c>
      <c r="N350" s="5" t="s">
        <v>55</v>
      </c>
      <c r="O350" s="5"/>
      <c r="P350" s="5" t="b">
        <f t="shared" ca="1" si="95"/>
        <v>0</v>
      </c>
      <c r="Q350" s="5" t="b">
        <f ca="1">IFERROR(__xludf.DUMMYFUNCTION("REGEXMATCH(L350,""JavaScript"")"),TRUE)</f>
        <v>1</v>
      </c>
      <c r="R350" s="5"/>
      <c r="S350" s="5"/>
      <c r="T350" s="5"/>
      <c r="U350" s="5"/>
      <c r="V350" s="5"/>
      <c r="W350" s="5"/>
      <c r="X350" s="5"/>
      <c r="Y350" s="5"/>
      <c r="Z350" s="5"/>
      <c r="AA350" s="5"/>
      <c r="AB350" s="5"/>
      <c r="AC350" s="5"/>
      <c r="AD350" s="5"/>
      <c r="AE350" s="5"/>
      <c r="AF350" s="5"/>
    </row>
    <row r="351" spans="1:32" ht="20.25" customHeight="1">
      <c r="A351" s="5" t="s">
        <v>7492</v>
      </c>
      <c r="B351" s="5" t="s">
        <v>7494</v>
      </c>
      <c r="C351" s="5" t="s">
        <v>41</v>
      </c>
      <c r="D351" s="5" t="s">
        <v>94</v>
      </c>
      <c r="E351" s="5" t="s">
        <v>29</v>
      </c>
      <c r="F351" s="7">
        <v>7</v>
      </c>
      <c r="G351" s="7">
        <v>18</v>
      </c>
      <c r="H351" s="5" t="s">
        <v>241</v>
      </c>
      <c r="I351" s="5" t="s">
        <v>108</v>
      </c>
      <c r="J351" s="5" t="s">
        <v>1682</v>
      </c>
      <c r="K351" s="5" t="s">
        <v>7496</v>
      </c>
      <c r="L351" s="5" t="s">
        <v>7497</v>
      </c>
      <c r="M351" s="5" t="s">
        <v>53</v>
      </c>
      <c r="N351" s="5" t="s">
        <v>55</v>
      </c>
      <c r="O351" s="5"/>
      <c r="P351" s="5" t="b">
        <f t="shared" ca="1" si="95"/>
        <v>0</v>
      </c>
      <c r="Q351" s="5" t="b">
        <f ca="1">IFERROR(__xludf.DUMMYFUNCTION("REGEXMATCH(L351,""(?i)JavaScript"")"),TRUE)</f>
        <v>1</v>
      </c>
      <c r="R351" s="5"/>
      <c r="S351" s="5"/>
      <c r="T351" s="5"/>
      <c r="U351" s="5"/>
      <c r="V351" s="5"/>
      <c r="W351" s="5"/>
      <c r="X351" s="5"/>
      <c r="Y351" s="5"/>
      <c r="Z351" s="5"/>
      <c r="AA351" s="5"/>
      <c r="AB351" s="5"/>
      <c r="AC351" s="5"/>
      <c r="AD351" s="5"/>
      <c r="AE351" s="5"/>
      <c r="AF351" s="5"/>
    </row>
    <row r="352" spans="1:32" ht="20.25" customHeight="1">
      <c r="A352" s="5" t="s">
        <v>396</v>
      </c>
      <c r="B352" s="5" t="s">
        <v>5768</v>
      </c>
      <c r="C352" s="5" t="s">
        <v>27</v>
      </c>
      <c r="D352" s="5" t="s">
        <v>47</v>
      </c>
      <c r="E352" s="5" t="s">
        <v>29</v>
      </c>
      <c r="F352" s="7">
        <v>7</v>
      </c>
      <c r="G352" s="7">
        <v>12</v>
      </c>
      <c r="H352" s="5" t="s">
        <v>957</v>
      </c>
      <c r="I352" s="5" t="s">
        <v>108</v>
      </c>
      <c r="J352" s="5" t="s">
        <v>663</v>
      </c>
      <c r="K352" s="5" t="s">
        <v>7508</v>
      </c>
      <c r="L352" s="5" t="s">
        <v>7509</v>
      </c>
      <c r="M352" s="5" t="s">
        <v>167</v>
      </c>
      <c r="N352" s="5" t="s">
        <v>55</v>
      </c>
      <c r="O352" s="5"/>
      <c r="P352" s="5" t="b">
        <f t="shared" ca="1" si="95"/>
        <v>0</v>
      </c>
      <c r="Q352" s="5" t="b">
        <f t="shared" ref="Q352:Q353" ca="1" si="98">IFERROR(__xludf.DUMMYFUNCTION("REGEXMATCH(L352,""JavaScript"")"),TRUE)</f>
        <v>1</v>
      </c>
      <c r="R352" s="5"/>
      <c r="S352" s="5"/>
      <c r="T352" s="5"/>
      <c r="U352" s="5"/>
      <c r="V352" s="5"/>
      <c r="W352" s="5"/>
      <c r="X352" s="5"/>
      <c r="Y352" s="5"/>
      <c r="Z352" s="5"/>
      <c r="AA352" s="5"/>
      <c r="AB352" s="5"/>
      <c r="AC352" s="5"/>
      <c r="AD352" s="5"/>
      <c r="AE352" s="5"/>
      <c r="AF352" s="5"/>
    </row>
    <row r="353" spans="1:32" ht="20.25" customHeight="1">
      <c r="A353" s="5" t="s">
        <v>396</v>
      </c>
      <c r="B353" s="5" t="s">
        <v>6970</v>
      </c>
      <c r="C353" s="5" t="s">
        <v>41</v>
      </c>
      <c r="D353" s="5" t="s">
        <v>94</v>
      </c>
      <c r="E353" s="5" t="s">
        <v>29</v>
      </c>
      <c r="F353" s="7">
        <v>7</v>
      </c>
      <c r="G353" s="7">
        <v>9</v>
      </c>
      <c r="H353" s="5" t="s">
        <v>7518</v>
      </c>
      <c r="I353" s="5" t="s">
        <v>31</v>
      </c>
      <c r="J353" s="5" t="s">
        <v>2520</v>
      </c>
      <c r="K353" s="5" t="s">
        <v>7519</v>
      </c>
      <c r="L353" s="5" t="s">
        <v>7520</v>
      </c>
      <c r="M353" s="5" t="s">
        <v>53</v>
      </c>
      <c r="N353" s="5" t="s">
        <v>55</v>
      </c>
      <c r="O353" s="5"/>
      <c r="P353" s="5" t="b">
        <f t="shared" ca="1" si="95"/>
        <v>0</v>
      </c>
      <c r="Q353" s="5" t="b">
        <f t="shared" ca="1" si="98"/>
        <v>1</v>
      </c>
      <c r="R353" s="5"/>
      <c r="S353" s="5"/>
      <c r="T353" s="5"/>
      <c r="U353" s="5"/>
      <c r="V353" s="5"/>
      <c r="W353" s="5"/>
      <c r="X353" s="5"/>
      <c r="Y353" s="5"/>
      <c r="Z353" s="5"/>
      <c r="AA353" s="5"/>
      <c r="AB353" s="5"/>
      <c r="AC353" s="5"/>
      <c r="AD353" s="5"/>
      <c r="AE353" s="5"/>
      <c r="AF353" s="5"/>
    </row>
    <row r="354" spans="1:32" ht="20.25" customHeight="1">
      <c r="A354" s="5" t="s">
        <v>1457</v>
      </c>
      <c r="B354" s="5" t="s">
        <v>7530</v>
      </c>
      <c r="C354" s="5" t="s">
        <v>41</v>
      </c>
      <c r="D354" s="5" t="s">
        <v>94</v>
      </c>
      <c r="E354" s="5" t="s">
        <v>29</v>
      </c>
      <c r="F354" s="7">
        <v>7</v>
      </c>
      <c r="G354" s="7">
        <v>9</v>
      </c>
      <c r="H354" s="5" t="s">
        <v>7518</v>
      </c>
      <c r="I354" s="5" t="s">
        <v>31</v>
      </c>
      <c r="J354" s="5" t="s">
        <v>57</v>
      </c>
      <c r="K354" s="5" t="s">
        <v>7533</v>
      </c>
      <c r="L354" s="5" t="s">
        <v>7534</v>
      </c>
      <c r="M354" s="5" t="s">
        <v>100</v>
      </c>
      <c r="N354" s="5" t="s">
        <v>55</v>
      </c>
      <c r="O354" s="5"/>
      <c r="P354" s="5" t="b">
        <f t="shared" ca="1" si="95"/>
        <v>0</v>
      </c>
      <c r="Q354" s="5" t="b">
        <f t="shared" ref="Q354:Q355" ca="1" si="99">IFERROR(__xludf.DUMMYFUNCTION("REGEXMATCH(L354,""(?i)JavaScript"")"),TRUE)</f>
        <v>1</v>
      </c>
      <c r="R354" s="5"/>
      <c r="S354" s="5"/>
      <c r="T354" s="5"/>
      <c r="U354" s="5"/>
      <c r="V354" s="5"/>
      <c r="W354" s="5"/>
      <c r="X354" s="5"/>
      <c r="Y354" s="5"/>
      <c r="Z354" s="5"/>
      <c r="AA354" s="5"/>
      <c r="AB354" s="5"/>
      <c r="AC354" s="5"/>
      <c r="AD354" s="5"/>
      <c r="AE354" s="5"/>
      <c r="AF354" s="5"/>
    </row>
    <row r="355" spans="1:32" ht="20.25" customHeight="1">
      <c r="A355" s="5" t="s">
        <v>7542</v>
      </c>
      <c r="B355" s="5" t="s">
        <v>7543</v>
      </c>
      <c r="C355" s="5" t="s">
        <v>41</v>
      </c>
      <c r="D355" s="5" t="s">
        <v>874</v>
      </c>
      <c r="E355" s="5" t="s">
        <v>45</v>
      </c>
      <c r="F355" s="7">
        <v>7</v>
      </c>
      <c r="G355" s="7">
        <v>9</v>
      </c>
      <c r="H355" s="5" t="s">
        <v>7518</v>
      </c>
      <c r="I355" s="5" t="s">
        <v>125</v>
      </c>
      <c r="J355" s="5" t="s">
        <v>48</v>
      </c>
      <c r="K355" s="5" t="s">
        <v>7545</v>
      </c>
      <c r="L355" s="5" t="s">
        <v>7546</v>
      </c>
      <c r="M355" s="5" t="s">
        <v>100</v>
      </c>
      <c r="N355" s="5" t="s">
        <v>55</v>
      </c>
      <c r="O355" s="5"/>
      <c r="P355" s="5" t="b">
        <f t="shared" ca="1" si="95"/>
        <v>0</v>
      </c>
      <c r="Q355" s="5" t="b">
        <f t="shared" ca="1" si="99"/>
        <v>1</v>
      </c>
      <c r="R355" s="5"/>
      <c r="S355" s="5"/>
      <c r="T355" s="5"/>
      <c r="U355" s="5"/>
      <c r="V355" s="5"/>
      <c r="W355" s="5"/>
      <c r="X355" s="5"/>
      <c r="Y355" s="5"/>
      <c r="Z355" s="5"/>
      <c r="AA355" s="5"/>
      <c r="AB355" s="5"/>
      <c r="AC355" s="5"/>
      <c r="AD355" s="5"/>
      <c r="AE355" s="5"/>
      <c r="AF355" s="5"/>
    </row>
    <row r="356" spans="1:32" ht="20.25" customHeight="1">
      <c r="A356" s="5" t="s">
        <v>7555</v>
      </c>
      <c r="B356" s="5" t="s">
        <v>7556</v>
      </c>
      <c r="C356" s="5" t="s">
        <v>20</v>
      </c>
      <c r="D356" s="5" t="s">
        <v>47</v>
      </c>
      <c r="E356" s="5" t="s">
        <v>29</v>
      </c>
      <c r="F356" s="7">
        <v>7</v>
      </c>
      <c r="G356" s="7">
        <v>9</v>
      </c>
      <c r="H356" s="5" t="s">
        <v>7518</v>
      </c>
      <c r="I356" s="5" t="s">
        <v>125</v>
      </c>
      <c r="J356" s="5" t="s">
        <v>110</v>
      </c>
      <c r="K356" s="5" t="s">
        <v>7558</v>
      </c>
      <c r="L356" s="5" t="s">
        <v>7560</v>
      </c>
      <c r="M356" s="5" t="s">
        <v>37</v>
      </c>
      <c r="N356" s="5" t="s">
        <v>55</v>
      </c>
      <c r="O356" s="5"/>
      <c r="P356" s="5" t="b">
        <f t="shared" ca="1" si="95"/>
        <v>0</v>
      </c>
      <c r="Q356" s="5" t="b">
        <f t="shared" ref="Q356:Q357" ca="1" si="100">IFERROR(__xludf.DUMMYFUNCTION("REGEXMATCH(L356,""JavaScript"")"),TRUE)</f>
        <v>1</v>
      </c>
      <c r="R356" s="5"/>
      <c r="S356" s="5"/>
      <c r="T356" s="5"/>
      <c r="U356" s="5"/>
      <c r="V356" s="5"/>
      <c r="W356" s="5"/>
      <c r="X356" s="5"/>
      <c r="Y356" s="5"/>
      <c r="Z356" s="5"/>
      <c r="AA356" s="5"/>
      <c r="AB356" s="5"/>
      <c r="AC356" s="5"/>
      <c r="AD356" s="5"/>
      <c r="AE356" s="5"/>
      <c r="AF356" s="5"/>
    </row>
    <row r="357" spans="1:32" ht="20.25" customHeight="1">
      <c r="A357" s="5" t="s">
        <v>7569</v>
      </c>
      <c r="B357" s="5" t="s">
        <v>7570</v>
      </c>
      <c r="C357" s="5" t="s">
        <v>27</v>
      </c>
      <c r="D357" s="5" t="s">
        <v>47</v>
      </c>
      <c r="E357" s="5" t="s">
        <v>29</v>
      </c>
      <c r="F357" s="7">
        <v>7</v>
      </c>
      <c r="G357" s="7">
        <v>9</v>
      </c>
      <c r="H357" s="5" t="s">
        <v>7518</v>
      </c>
      <c r="I357" s="5" t="s">
        <v>125</v>
      </c>
      <c r="J357" s="5" t="s">
        <v>2745</v>
      </c>
      <c r="K357" s="5" t="s">
        <v>2794</v>
      </c>
      <c r="L357" s="5" t="s">
        <v>7575</v>
      </c>
      <c r="M357" s="5" t="s">
        <v>37</v>
      </c>
      <c r="N357" s="5" t="s">
        <v>55</v>
      </c>
      <c r="O357" s="5"/>
      <c r="P357" s="5" t="b">
        <f t="shared" ca="1" si="95"/>
        <v>0</v>
      </c>
      <c r="Q357" s="5" t="b">
        <f t="shared" ca="1" si="100"/>
        <v>1</v>
      </c>
      <c r="R357" s="5"/>
      <c r="S357" s="5"/>
      <c r="T357" s="5"/>
      <c r="U357" s="5"/>
      <c r="V357" s="5"/>
      <c r="W357" s="5"/>
      <c r="X357" s="5"/>
      <c r="Y357" s="5"/>
      <c r="Z357" s="5"/>
      <c r="AA357" s="5"/>
      <c r="AB357" s="5"/>
      <c r="AC357" s="5"/>
      <c r="AD357" s="5"/>
      <c r="AE357" s="5"/>
      <c r="AF357" s="5"/>
    </row>
    <row r="358" spans="1:32" ht="20.25" customHeight="1">
      <c r="A358" s="5" t="s">
        <v>7585</v>
      </c>
      <c r="B358" s="5" t="s">
        <v>7586</v>
      </c>
      <c r="C358" s="5" t="s">
        <v>27</v>
      </c>
      <c r="D358" s="5" t="s">
        <v>105</v>
      </c>
      <c r="E358" s="5" t="s">
        <v>29</v>
      </c>
      <c r="F358" s="7">
        <v>7</v>
      </c>
      <c r="G358" s="7">
        <v>9</v>
      </c>
      <c r="H358" s="5" t="s">
        <v>7518</v>
      </c>
      <c r="I358" s="5" t="s">
        <v>108</v>
      </c>
      <c r="J358" s="5" t="s">
        <v>3385</v>
      </c>
      <c r="K358" s="5" t="s">
        <v>7589</v>
      </c>
      <c r="L358" s="5" t="s">
        <v>7590</v>
      </c>
      <c r="M358" s="5" t="s">
        <v>37</v>
      </c>
      <c r="N358" s="5" t="s">
        <v>89</v>
      </c>
      <c r="O358" s="5"/>
      <c r="P358" s="5" t="b">
        <f t="shared" ca="1" si="95"/>
        <v>0</v>
      </c>
      <c r="Q358" s="5" t="b">
        <f t="shared" ref="Q358:Q359" ca="1" si="101">IFERROR(__xludf.DUMMYFUNCTION("REGEXMATCH(L358,""(?i)JavaScript"")"),TRUE)</f>
        <v>1</v>
      </c>
      <c r="R358" s="5"/>
      <c r="S358" s="5"/>
      <c r="T358" s="5"/>
      <c r="U358" s="5"/>
      <c r="V358" s="5"/>
      <c r="W358" s="5"/>
      <c r="X358" s="5"/>
      <c r="Y358" s="5"/>
      <c r="Z358" s="5"/>
      <c r="AA358" s="5"/>
      <c r="AB358" s="5"/>
      <c r="AC358" s="5"/>
      <c r="AD358" s="5"/>
      <c r="AE358" s="5"/>
      <c r="AF358" s="5"/>
    </row>
    <row r="359" spans="1:32" ht="20.25" customHeight="1">
      <c r="A359" s="5" t="s">
        <v>277</v>
      </c>
      <c r="B359" s="5" t="s">
        <v>7603</v>
      </c>
      <c r="C359" s="5" t="s">
        <v>41</v>
      </c>
      <c r="D359" s="5" t="s">
        <v>94</v>
      </c>
      <c r="E359" s="5" t="s">
        <v>45</v>
      </c>
      <c r="F359" s="7">
        <v>7</v>
      </c>
      <c r="G359" s="7">
        <v>9</v>
      </c>
      <c r="H359" s="5" t="s">
        <v>7518</v>
      </c>
      <c r="I359" s="5" t="s">
        <v>31</v>
      </c>
      <c r="J359" s="5" t="s">
        <v>68</v>
      </c>
      <c r="K359" s="5" t="s">
        <v>7607</v>
      </c>
      <c r="L359" s="5" t="s">
        <v>7608</v>
      </c>
      <c r="M359" s="5" t="s">
        <v>53</v>
      </c>
      <c r="N359" s="5" t="s">
        <v>55</v>
      </c>
      <c r="O359" s="5"/>
      <c r="P359" s="5" t="b">
        <f t="shared" ca="1" si="95"/>
        <v>0</v>
      </c>
      <c r="Q359" s="5" t="b">
        <f t="shared" ca="1" si="101"/>
        <v>1</v>
      </c>
      <c r="R359" s="5"/>
      <c r="S359" s="5"/>
      <c r="T359" s="5"/>
      <c r="U359" s="5"/>
      <c r="V359" s="5"/>
      <c r="W359" s="5"/>
      <c r="X359" s="5"/>
      <c r="Y359" s="5"/>
      <c r="Z359" s="5"/>
      <c r="AA359" s="5"/>
      <c r="AB359" s="5"/>
      <c r="AC359" s="5"/>
      <c r="AD359" s="5"/>
      <c r="AE359" s="5"/>
      <c r="AF359" s="5"/>
    </row>
    <row r="360" spans="1:32" ht="20.25" customHeight="1">
      <c r="A360" s="5" t="s">
        <v>7619</v>
      </c>
      <c r="B360" s="5" t="s">
        <v>7620</v>
      </c>
      <c r="C360" s="5" t="s">
        <v>27</v>
      </c>
      <c r="D360" s="5" t="s">
        <v>266</v>
      </c>
      <c r="E360" s="5" t="s">
        <v>29</v>
      </c>
      <c r="F360" s="7">
        <v>7</v>
      </c>
      <c r="G360" s="7">
        <v>9</v>
      </c>
      <c r="H360" s="5" t="s">
        <v>7518</v>
      </c>
      <c r="I360" s="5" t="s">
        <v>108</v>
      </c>
      <c r="J360" s="5" t="s">
        <v>7624</v>
      </c>
      <c r="K360" s="5" t="s">
        <v>7625</v>
      </c>
      <c r="L360" s="5" t="s">
        <v>7628</v>
      </c>
      <c r="M360" s="5" t="s">
        <v>53</v>
      </c>
      <c r="N360" s="5" t="s">
        <v>55</v>
      </c>
      <c r="O360" s="5"/>
      <c r="P360" s="5" t="b">
        <f t="shared" ca="1" si="95"/>
        <v>0</v>
      </c>
      <c r="Q360" s="5" t="b">
        <f ca="1">IFERROR(__xludf.DUMMYFUNCTION("REGEXMATCH(L360,""JavaScript"")"),TRUE)</f>
        <v>1</v>
      </c>
      <c r="R360" s="5"/>
      <c r="S360" s="5"/>
      <c r="T360" s="5"/>
      <c r="U360" s="5"/>
      <c r="V360" s="5"/>
      <c r="W360" s="5"/>
      <c r="X360" s="5"/>
      <c r="Y360" s="5"/>
      <c r="Z360" s="5"/>
      <c r="AA360" s="5"/>
      <c r="AB360" s="5"/>
      <c r="AC360" s="5"/>
      <c r="AD360" s="5"/>
      <c r="AE360" s="5"/>
      <c r="AF360" s="5"/>
    </row>
    <row r="361" spans="1:32" ht="20.25" customHeight="1">
      <c r="A361" s="5" t="s">
        <v>7640</v>
      </c>
      <c r="B361" s="5" t="s">
        <v>7641</v>
      </c>
      <c r="C361" s="5" t="s">
        <v>41</v>
      </c>
      <c r="D361" s="5" t="s">
        <v>448</v>
      </c>
      <c r="E361" s="5" t="s">
        <v>29</v>
      </c>
      <c r="F361" s="7">
        <v>7</v>
      </c>
      <c r="G361" s="7">
        <v>9</v>
      </c>
      <c r="H361" s="5" t="s">
        <v>7518</v>
      </c>
      <c r="I361" s="5" t="s">
        <v>31</v>
      </c>
      <c r="J361" s="5" t="s">
        <v>110</v>
      </c>
      <c r="K361" s="5" t="s">
        <v>7644</v>
      </c>
      <c r="L361" s="5" t="s">
        <v>7645</v>
      </c>
      <c r="M361" s="5" t="s">
        <v>53</v>
      </c>
      <c r="N361" s="5" t="s">
        <v>55</v>
      </c>
      <c r="O361" s="5"/>
      <c r="P361" s="5" t="b">
        <f t="shared" ca="1" si="95"/>
        <v>0</v>
      </c>
      <c r="Q361" s="5" t="b">
        <f t="shared" ref="Q361:Q363" ca="1" si="102">IFERROR(__xludf.DUMMYFUNCTION("REGEXMATCH(L361,""(?i)JavaScript"")"),TRUE)</f>
        <v>1</v>
      </c>
      <c r="R361" s="5"/>
      <c r="S361" s="5"/>
      <c r="T361" s="5"/>
      <c r="U361" s="5"/>
      <c r="V361" s="5"/>
      <c r="W361" s="5"/>
      <c r="X361" s="5"/>
      <c r="Y361" s="5"/>
      <c r="Z361" s="5"/>
      <c r="AA361" s="5"/>
      <c r="AB361" s="5"/>
      <c r="AC361" s="5"/>
      <c r="AD361" s="5"/>
      <c r="AE361" s="5"/>
      <c r="AF361" s="5"/>
    </row>
    <row r="362" spans="1:32" ht="20.25" customHeight="1">
      <c r="A362" s="5" t="s">
        <v>7652</v>
      </c>
      <c r="B362" s="5" t="s">
        <v>7653</v>
      </c>
      <c r="C362" s="5" t="s">
        <v>41</v>
      </c>
      <c r="D362" s="5" t="s">
        <v>47</v>
      </c>
      <c r="E362" s="5" t="s">
        <v>29</v>
      </c>
      <c r="F362" s="7">
        <v>7</v>
      </c>
      <c r="G362" s="7">
        <v>9</v>
      </c>
      <c r="H362" s="5" t="s">
        <v>7518</v>
      </c>
      <c r="I362" s="5" t="s">
        <v>31</v>
      </c>
      <c r="J362" s="5" t="s">
        <v>273</v>
      </c>
      <c r="K362" s="5" t="s">
        <v>7656</v>
      </c>
      <c r="L362" s="5" t="s">
        <v>7657</v>
      </c>
      <c r="M362" s="5" t="s">
        <v>53</v>
      </c>
      <c r="N362" s="5" t="s">
        <v>55</v>
      </c>
      <c r="O362" s="5"/>
      <c r="P362" s="5" t="b">
        <f t="shared" ca="1" si="95"/>
        <v>0</v>
      </c>
      <c r="Q362" s="5" t="b">
        <f t="shared" ca="1" si="102"/>
        <v>1</v>
      </c>
      <c r="R362" s="5"/>
      <c r="S362" s="5"/>
      <c r="T362" s="5"/>
      <c r="U362" s="5"/>
      <c r="V362" s="5"/>
      <c r="W362" s="5"/>
      <c r="X362" s="5"/>
      <c r="Y362" s="5"/>
      <c r="Z362" s="5"/>
      <c r="AA362" s="5"/>
      <c r="AB362" s="5"/>
      <c r="AC362" s="5"/>
      <c r="AD362" s="5"/>
      <c r="AE362" s="5"/>
      <c r="AF362" s="5"/>
    </row>
    <row r="363" spans="1:32" ht="20.25" customHeight="1">
      <c r="A363" s="5" t="s">
        <v>7666</v>
      </c>
      <c r="B363" s="5" t="s">
        <v>7667</v>
      </c>
      <c r="C363" s="5" t="s">
        <v>41</v>
      </c>
      <c r="D363" s="5" t="s">
        <v>94</v>
      </c>
      <c r="E363" s="5" t="s">
        <v>29</v>
      </c>
      <c r="F363" s="7">
        <v>7</v>
      </c>
      <c r="G363" s="7">
        <v>9</v>
      </c>
      <c r="H363" s="5" t="s">
        <v>7518</v>
      </c>
      <c r="I363" s="5" t="s">
        <v>31</v>
      </c>
      <c r="J363" s="5" t="s">
        <v>34</v>
      </c>
      <c r="K363" s="5" t="s">
        <v>7671</v>
      </c>
      <c r="L363" s="5" t="s">
        <v>7673</v>
      </c>
      <c r="M363" s="5" t="s">
        <v>37</v>
      </c>
      <c r="N363" s="5" t="s">
        <v>55</v>
      </c>
      <c r="O363" s="5"/>
      <c r="P363" s="5" t="b">
        <f t="shared" ca="1" si="95"/>
        <v>0</v>
      </c>
      <c r="Q363" s="5" t="b">
        <f t="shared" ca="1" si="102"/>
        <v>1</v>
      </c>
      <c r="R363" s="5"/>
      <c r="S363" s="5"/>
      <c r="T363" s="5"/>
      <c r="U363" s="5"/>
      <c r="V363" s="5"/>
      <c r="W363" s="5"/>
      <c r="X363" s="5"/>
      <c r="Y363" s="5"/>
      <c r="Z363" s="5"/>
      <c r="AA363" s="5"/>
      <c r="AB363" s="5"/>
      <c r="AC363" s="5"/>
      <c r="AD363" s="5"/>
      <c r="AE363" s="5"/>
      <c r="AF363" s="5"/>
    </row>
    <row r="364" spans="1:32" ht="20.25" customHeight="1">
      <c r="A364" s="5" t="s">
        <v>248</v>
      </c>
      <c r="B364" s="5" t="s">
        <v>4524</v>
      </c>
      <c r="C364" s="5" t="s">
        <v>27</v>
      </c>
      <c r="D364" s="5" t="s">
        <v>80</v>
      </c>
      <c r="E364" s="5" t="s">
        <v>29</v>
      </c>
      <c r="F364" s="7">
        <v>7</v>
      </c>
      <c r="G364" s="7">
        <v>9</v>
      </c>
      <c r="H364" s="5" t="s">
        <v>7518</v>
      </c>
      <c r="I364" s="5" t="s">
        <v>125</v>
      </c>
      <c r="J364" s="5" t="s">
        <v>2426</v>
      </c>
      <c r="K364" s="5" t="s">
        <v>7683</v>
      </c>
      <c r="L364" s="5" t="s">
        <v>7685</v>
      </c>
      <c r="M364" s="5" t="s">
        <v>100</v>
      </c>
      <c r="N364" s="5" t="s">
        <v>55</v>
      </c>
      <c r="O364" s="5"/>
      <c r="P364" s="5" t="b">
        <f t="shared" ca="1" si="95"/>
        <v>0</v>
      </c>
      <c r="Q364" s="5" t="b">
        <f t="shared" ref="Q364:Q365" ca="1" si="103">IFERROR(__xludf.DUMMYFUNCTION("REGEXMATCH(L364,""JavaScript"")"),TRUE)</f>
        <v>1</v>
      </c>
      <c r="R364" s="5"/>
      <c r="S364" s="5"/>
      <c r="T364" s="5"/>
      <c r="U364" s="5"/>
      <c r="V364" s="5"/>
      <c r="W364" s="5"/>
      <c r="X364" s="5"/>
      <c r="Y364" s="5"/>
      <c r="Z364" s="5"/>
      <c r="AA364" s="5"/>
      <c r="AB364" s="5"/>
      <c r="AC364" s="5"/>
      <c r="AD364" s="5"/>
      <c r="AE364" s="5"/>
      <c r="AF364" s="5"/>
    </row>
    <row r="365" spans="1:32" ht="20.25" customHeight="1">
      <c r="A365" s="5" t="s">
        <v>7697</v>
      </c>
      <c r="B365" s="5" t="s">
        <v>792</v>
      </c>
      <c r="C365" s="5" t="s">
        <v>41</v>
      </c>
      <c r="D365" s="5" t="s">
        <v>94</v>
      </c>
      <c r="E365" s="5" t="s">
        <v>45</v>
      </c>
      <c r="F365" s="7">
        <v>8</v>
      </c>
      <c r="G365" s="7">
        <v>10</v>
      </c>
      <c r="H365" s="5" t="s">
        <v>30</v>
      </c>
      <c r="I365" s="9" t="s">
        <v>24</v>
      </c>
      <c r="J365" s="5" t="s">
        <v>444</v>
      </c>
      <c r="K365" s="5" t="s">
        <v>795</v>
      </c>
      <c r="L365" s="5" t="s">
        <v>7700</v>
      </c>
      <c r="M365" s="5" t="s">
        <v>100</v>
      </c>
      <c r="N365" s="5" t="s">
        <v>55</v>
      </c>
      <c r="O365" s="5"/>
      <c r="P365" s="5" t="b">
        <f t="shared" ca="1" si="95"/>
        <v>0</v>
      </c>
      <c r="Q365" s="5" t="b">
        <f t="shared" ca="1" si="103"/>
        <v>1</v>
      </c>
      <c r="R365" s="5"/>
      <c r="S365" s="5"/>
      <c r="T365" s="5"/>
      <c r="U365" s="5"/>
      <c r="V365" s="5"/>
      <c r="W365" s="5"/>
      <c r="X365" s="5"/>
      <c r="Y365" s="5"/>
      <c r="Z365" s="5"/>
      <c r="AA365" s="5"/>
      <c r="AB365" s="5"/>
      <c r="AC365" s="5"/>
      <c r="AD365" s="5"/>
      <c r="AE365" s="5"/>
      <c r="AF365" s="5"/>
    </row>
    <row r="366" spans="1:32" ht="20.25" customHeight="1">
      <c r="A366" s="5" t="s">
        <v>2893</v>
      </c>
      <c r="B366" s="5" t="s">
        <v>7713</v>
      </c>
      <c r="C366" s="5" t="s">
        <v>27</v>
      </c>
      <c r="D366" s="5" t="s">
        <v>47</v>
      </c>
      <c r="E366" s="5" t="s">
        <v>45</v>
      </c>
      <c r="F366" s="7">
        <v>8</v>
      </c>
      <c r="G366" s="7">
        <v>10</v>
      </c>
      <c r="H366" s="5" t="s">
        <v>30</v>
      </c>
      <c r="I366" s="5" t="s">
        <v>31</v>
      </c>
      <c r="J366" s="5" t="s">
        <v>57</v>
      </c>
      <c r="K366" s="5" t="s">
        <v>7716</v>
      </c>
      <c r="L366" s="5" t="s">
        <v>7717</v>
      </c>
      <c r="M366" s="5" t="s">
        <v>37</v>
      </c>
      <c r="N366" s="5" t="s">
        <v>55</v>
      </c>
      <c r="O366" s="5"/>
      <c r="P366" s="5" t="b">
        <f t="shared" ca="1" si="95"/>
        <v>0</v>
      </c>
      <c r="Q366" s="5" t="b">
        <f ca="1">IFERROR(__xludf.DUMMYFUNCTION("REGEXMATCH(L366,""(?i)JavaScript"")"),TRUE)</f>
        <v>1</v>
      </c>
      <c r="R366" s="5"/>
      <c r="S366" s="5"/>
      <c r="T366" s="5"/>
      <c r="U366" s="5"/>
      <c r="V366" s="5"/>
      <c r="W366" s="5"/>
      <c r="X366" s="5"/>
      <c r="Y366" s="5"/>
      <c r="Z366" s="5"/>
      <c r="AA366" s="5"/>
      <c r="AB366" s="5"/>
      <c r="AC366" s="5"/>
      <c r="AD366" s="5"/>
      <c r="AE366" s="5"/>
      <c r="AF366" s="5"/>
    </row>
    <row r="367" spans="1:32" ht="20.25" customHeight="1">
      <c r="A367" s="5" t="s">
        <v>2893</v>
      </c>
      <c r="B367" s="5" t="s">
        <v>39</v>
      </c>
      <c r="C367" s="5" t="s">
        <v>41</v>
      </c>
      <c r="D367" s="5" t="s">
        <v>43</v>
      </c>
      <c r="E367" s="5" t="s">
        <v>45</v>
      </c>
      <c r="F367" s="7">
        <v>8</v>
      </c>
      <c r="G367" s="7">
        <v>15</v>
      </c>
      <c r="H367" s="5" t="s">
        <v>65</v>
      </c>
      <c r="I367" s="9" t="s">
        <v>24</v>
      </c>
      <c r="J367" s="5" t="s">
        <v>48</v>
      </c>
      <c r="K367" s="5" t="s">
        <v>7728</v>
      </c>
      <c r="L367" s="5" t="s">
        <v>7730</v>
      </c>
      <c r="M367" s="5" t="s">
        <v>53</v>
      </c>
      <c r="N367" s="5" t="s">
        <v>55</v>
      </c>
      <c r="O367" s="5"/>
      <c r="P367" s="5" t="b">
        <f t="shared" ca="1" si="95"/>
        <v>0</v>
      </c>
      <c r="Q367" s="5" t="b">
        <f ca="1">IFERROR(__xludf.DUMMYFUNCTION("REGEXMATCH(L367,""JavaScript"")"),TRUE)</f>
        <v>1</v>
      </c>
      <c r="R367" s="5"/>
      <c r="S367" s="5"/>
      <c r="T367" s="5"/>
      <c r="U367" s="5"/>
      <c r="V367" s="5"/>
      <c r="W367" s="5"/>
      <c r="X367" s="5"/>
      <c r="Y367" s="5"/>
      <c r="Z367" s="5"/>
      <c r="AA367" s="5"/>
      <c r="AB367" s="5"/>
      <c r="AC367" s="5"/>
      <c r="AD367" s="5"/>
      <c r="AE367" s="5"/>
      <c r="AF367" s="5"/>
    </row>
    <row r="368" spans="1:32" ht="20.25" customHeight="1">
      <c r="A368" s="5" t="s">
        <v>2893</v>
      </c>
      <c r="B368" s="5" t="s">
        <v>7747</v>
      </c>
      <c r="C368" s="5" t="s">
        <v>20</v>
      </c>
      <c r="D368" s="5" t="s">
        <v>21</v>
      </c>
      <c r="E368" s="5" t="s">
        <v>919</v>
      </c>
      <c r="F368" s="7">
        <v>8</v>
      </c>
      <c r="G368" s="7">
        <v>12</v>
      </c>
      <c r="H368" s="5" t="s">
        <v>852</v>
      </c>
      <c r="I368" s="9" t="s">
        <v>24</v>
      </c>
      <c r="J368" s="5" t="s">
        <v>48</v>
      </c>
      <c r="K368" s="5" t="s">
        <v>7750</v>
      </c>
      <c r="L368" s="5" t="s">
        <v>7751</v>
      </c>
      <c r="M368" s="5" t="s">
        <v>37</v>
      </c>
      <c r="N368" s="5" t="s">
        <v>237</v>
      </c>
      <c r="O368" s="5"/>
      <c r="P368" s="5" t="b">
        <f t="shared" ca="1" si="95"/>
        <v>0</v>
      </c>
      <c r="Q368" s="5" t="b">
        <f ca="1">IFERROR(__xludf.DUMMYFUNCTION("REGEXMATCH(L368,""(?i)JavaScript"")"),TRUE)</f>
        <v>1</v>
      </c>
      <c r="R368" s="5"/>
      <c r="S368" s="5"/>
      <c r="T368" s="5"/>
      <c r="U368" s="5"/>
      <c r="V368" s="5"/>
      <c r="W368" s="5"/>
      <c r="X368" s="5"/>
      <c r="Y368" s="5"/>
      <c r="Z368" s="5"/>
      <c r="AA368" s="5"/>
      <c r="AB368" s="5"/>
      <c r="AC368" s="5"/>
      <c r="AD368" s="5"/>
      <c r="AE368" s="5"/>
      <c r="AF368" s="5"/>
    </row>
    <row r="369" spans="1:32" ht="20.25" customHeight="1">
      <c r="A369" s="5" t="s">
        <v>2893</v>
      </c>
      <c r="B369" s="5" t="s">
        <v>7761</v>
      </c>
      <c r="C369" s="5" t="s">
        <v>41</v>
      </c>
      <c r="D369" s="5" t="s">
        <v>94</v>
      </c>
      <c r="E369" s="5" t="s">
        <v>29</v>
      </c>
      <c r="F369" s="7">
        <v>8</v>
      </c>
      <c r="G369" s="7">
        <v>10</v>
      </c>
      <c r="H369" s="5" t="s">
        <v>30</v>
      </c>
      <c r="I369" s="5" t="s">
        <v>31</v>
      </c>
      <c r="J369" s="5" t="s">
        <v>2067</v>
      </c>
      <c r="K369" s="5" t="s">
        <v>7762</v>
      </c>
      <c r="L369" s="5" t="s">
        <v>7764</v>
      </c>
      <c r="M369" s="5" t="s">
        <v>53</v>
      </c>
      <c r="N369" s="5" t="s">
        <v>55</v>
      </c>
      <c r="O369" s="5"/>
      <c r="P369" s="5" t="b">
        <f t="shared" ca="1" si="95"/>
        <v>0</v>
      </c>
      <c r="Q369" s="5" t="b">
        <f ca="1">IFERROR(__xludf.DUMMYFUNCTION("REGEXMATCH(L369,""JavaScript"")"),TRUE)</f>
        <v>1</v>
      </c>
      <c r="R369" s="5"/>
      <c r="S369" s="5"/>
      <c r="T369" s="5"/>
      <c r="U369" s="5"/>
      <c r="V369" s="5"/>
      <c r="W369" s="5"/>
      <c r="X369" s="5"/>
      <c r="Y369" s="5"/>
      <c r="Z369" s="5"/>
      <c r="AA369" s="5"/>
      <c r="AB369" s="5"/>
      <c r="AC369" s="5"/>
      <c r="AD369" s="5"/>
      <c r="AE369" s="5"/>
      <c r="AF369" s="5"/>
    </row>
    <row r="370" spans="1:32" ht="20.25" customHeight="1">
      <c r="A370" s="5" t="s">
        <v>7771</v>
      </c>
      <c r="B370" s="5" t="s">
        <v>7772</v>
      </c>
      <c r="C370" s="5" t="s">
        <v>27</v>
      </c>
      <c r="D370" s="5" t="s">
        <v>85</v>
      </c>
      <c r="E370" s="5" t="s">
        <v>45</v>
      </c>
      <c r="F370" s="7">
        <v>8</v>
      </c>
      <c r="G370" s="7">
        <v>15</v>
      </c>
      <c r="H370" s="5" t="s">
        <v>65</v>
      </c>
      <c r="I370" s="5" t="s">
        <v>125</v>
      </c>
      <c r="J370" s="5" t="s">
        <v>48</v>
      </c>
      <c r="K370" s="5" t="s">
        <v>7775</v>
      </c>
      <c r="L370" s="5" t="s">
        <v>7776</v>
      </c>
      <c r="M370" s="5" t="s">
        <v>37</v>
      </c>
      <c r="N370" s="5" t="s">
        <v>55</v>
      </c>
      <c r="O370" s="5" t="b">
        <f ca="1">IFERROR(__xludf.DUMMYFUNCTION("REGEXMATCH(A370,""前端"")"),FALSE)</f>
        <v>0</v>
      </c>
      <c r="P370" s="5" t="b">
        <f ca="1">IFERROR(__xludf.DUMMYFUNCTION("REGEXMATCH(A370,""(?i)JavaScript"")"),TRUE)</f>
        <v>1</v>
      </c>
      <c r="Q370" s="5" t="b">
        <f t="shared" ref="Q370:Q373" ca="1" si="104">IFERROR(__xludf.DUMMYFUNCTION("REGEXMATCH(L370,""(?i)JavaScript"")"),FALSE)</f>
        <v>0</v>
      </c>
      <c r="R370" s="5"/>
      <c r="S370" s="5"/>
      <c r="T370" s="5"/>
      <c r="U370" s="5"/>
      <c r="V370" s="5"/>
      <c r="W370" s="5"/>
      <c r="X370" s="5"/>
      <c r="Y370" s="5"/>
      <c r="Z370" s="5"/>
      <c r="AA370" s="5"/>
      <c r="AB370" s="5"/>
      <c r="AC370" s="5"/>
      <c r="AD370" s="5"/>
      <c r="AE370" s="5"/>
      <c r="AF370" s="5"/>
    </row>
    <row r="371" spans="1:32" ht="20.25" customHeight="1">
      <c r="A371" s="5" t="s">
        <v>2893</v>
      </c>
      <c r="B371" s="5" t="s">
        <v>7795</v>
      </c>
      <c r="C371" s="5" t="s">
        <v>170</v>
      </c>
      <c r="D371" s="5" t="s">
        <v>47</v>
      </c>
      <c r="E371" s="5" t="s">
        <v>45</v>
      </c>
      <c r="F371" s="7">
        <v>8</v>
      </c>
      <c r="G371" s="7">
        <v>15</v>
      </c>
      <c r="H371" s="5" t="s">
        <v>65</v>
      </c>
      <c r="I371" s="5" t="s">
        <v>125</v>
      </c>
      <c r="J371" s="5" t="s">
        <v>110</v>
      </c>
      <c r="K371" s="5"/>
      <c r="L371" s="5" t="s">
        <v>7797</v>
      </c>
      <c r="M371" s="5" t="s">
        <v>53</v>
      </c>
      <c r="N371" s="5" t="s">
        <v>55</v>
      </c>
      <c r="O371" s="5"/>
      <c r="P371" s="5" t="b">
        <f ca="1">IFERROR(__xludf.DUMMYFUNCTION("REGEXMATCH(A371,""JavaScript"")"),FALSE)</f>
        <v>0</v>
      </c>
      <c r="Q371" s="5" t="b">
        <f t="shared" ca="1" si="104"/>
        <v>0</v>
      </c>
      <c r="R371" s="5"/>
      <c r="S371" s="5"/>
      <c r="T371" s="5"/>
      <c r="U371" s="5"/>
      <c r="V371" s="5"/>
      <c r="W371" s="5"/>
      <c r="X371" s="5"/>
      <c r="Y371" s="5"/>
      <c r="Z371" s="5"/>
      <c r="AA371" s="5"/>
      <c r="AB371" s="5"/>
      <c r="AC371" s="5"/>
      <c r="AD371" s="5"/>
      <c r="AE371" s="5"/>
      <c r="AF371" s="5"/>
    </row>
    <row r="372" spans="1:32" ht="20.25" customHeight="1">
      <c r="A372" s="5" t="s">
        <v>7807</v>
      </c>
      <c r="B372" s="5" t="s">
        <v>5231</v>
      </c>
      <c r="C372" s="5" t="s">
        <v>20</v>
      </c>
      <c r="D372" s="5" t="s">
        <v>1173</v>
      </c>
      <c r="E372" s="5" t="s">
        <v>45</v>
      </c>
      <c r="F372" s="7">
        <v>8</v>
      </c>
      <c r="G372" s="7">
        <v>10</v>
      </c>
      <c r="H372" s="5" t="s">
        <v>30</v>
      </c>
      <c r="I372" s="5" t="s">
        <v>125</v>
      </c>
      <c r="J372" s="5" t="s">
        <v>48</v>
      </c>
      <c r="K372" s="5" t="s">
        <v>5233</v>
      </c>
      <c r="L372" s="5" t="s">
        <v>7811</v>
      </c>
      <c r="M372" s="5" t="s">
        <v>42</v>
      </c>
      <c r="N372" s="5" t="s">
        <v>38</v>
      </c>
      <c r="O372" s="5" t="b">
        <f t="shared" ref="O372:O373" ca="1" si="105">IFERROR(__xludf.DUMMYFUNCTION("REGEXMATCH(A372,""前端"")"),FALSE)</f>
        <v>0</v>
      </c>
      <c r="P372" s="5" t="b">
        <f ca="1">IFERROR(__xludf.DUMMYFUNCTION("REGEXMATCH(A372,""(?i)JavaScript"")"),TRUE)</f>
        <v>1</v>
      </c>
      <c r="Q372" s="5" t="b">
        <f t="shared" ca="1" si="104"/>
        <v>0</v>
      </c>
      <c r="R372" s="5"/>
      <c r="S372" s="5"/>
      <c r="T372" s="5"/>
      <c r="U372" s="5"/>
      <c r="V372" s="5"/>
      <c r="W372" s="5"/>
      <c r="X372" s="5"/>
      <c r="Y372" s="5"/>
      <c r="Z372" s="5"/>
      <c r="AA372" s="5"/>
      <c r="AB372" s="5"/>
      <c r="AC372" s="5"/>
      <c r="AD372" s="5"/>
      <c r="AE372" s="5"/>
      <c r="AF372" s="5"/>
    </row>
    <row r="373" spans="1:32" ht="20.25" customHeight="1">
      <c r="A373" s="5" t="s">
        <v>7827</v>
      </c>
      <c r="B373" s="5" t="s">
        <v>7828</v>
      </c>
      <c r="C373" s="5" t="s">
        <v>20</v>
      </c>
      <c r="D373" s="5" t="s">
        <v>47</v>
      </c>
      <c r="E373" s="5" t="s">
        <v>45</v>
      </c>
      <c r="F373" s="11">
        <v>8</v>
      </c>
      <c r="G373" s="11">
        <v>13</v>
      </c>
      <c r="H373" s="5" t="s">
        <v>1052</v>
      </c>
      <c r="I373" s="9" t="s">
        <v>24</v>
      </c>
      <c r="J373" s="5" t="s">
        <v>4427</v>
      </c>
      <c r="K373" s="5"/>
      <c r="L373" s="5"/>
      <c r="M373" s="5" t="s">
        <v>167</v>
      </c>
      <c r="N373" s="5" t="s">
        <v>44</v>
      </c>
      <c r="O373" s="5" t="b">
        <f t="shared" ca="1" si="105"/>
        <v>0</v>
      </c>
      <c r="P373" s="5" t="b">
        <f t="shared" ref="P373:P377" ca="1" si="106">IFERROR(__xludf.DUMMYFUNCTION("REGEXMATCH(A373,""JavaScript"")"),FALSE)</f>
        <v>0</v>
      </c>
      <c r="Q373" s="5" t="b">
        <f t="shared" ca="1" si="104"/>
        <v>0</v>
      </c>
      <c r="R373" s="5"/>
      <c r="S373" s="5"/>
      <c r="T373" s="5"/>
      <c r="U373" s="5"/>
      <c r="V373" s="5"/>
      <c r="W373" s="5"/>
      <c r="X373" s="5"/>
      <c r="Y373" s="5"/>
      <c r="Z373" s="5"/>
      <c r="AA373" s="5"/>
      <c r="AB373" s="5"/>
      <c r="AC373" s="5"/>
      <c r="AD373" s="5"/>
      <c r="AE373" s="5"/>
      <c r="AF373" s="5"/>
    </row>
    <row r="374" spans="1:32" ht="20.25" customHeight="1">
      <c r="A374" s="5" t="s">
        <v>7841</v>
      </c>
      <c r="B374" s="5" t="s">
        <v>7843</v>
      </c>
      <c r="C374" s="5" t="s">
        <v>27</v>
      </c>
      <c r="D374" s="5" t="s">
        <v>54</v>
      </c>
      <c r="E374" s="5" t="s">
        <v>45</v>
      </c>
      <c r="F374" s="7">
        <v>8</v>
      </c>
      <c r="G374" s="7">
        <v>15</v>
      </c>
      <c r="H374" s="5" t="s">
        <v>65</v>
      </c>
      <c r="I374" s="5" t="s">
        <v>31</v>
      </c>
      <c r="J374" s="5" t="s">
        <v>3933</v>
      </c>
      <c r="K374" s="5" t="s">
        <v>2873</v>
      </c>
      <c r="L374" s="5" t="s">
        <v>7846</v>
      </c>
      <c r="M374" s="5" t="s">
        <v>100</v>
      </c>
      <c r="N374" s="5" t="s">
        <v>55</v>
      </c>
      <c r="O374" s="5"/>
      <c r="P374" s="5" t="b">
        <f t="shared" ca="1" si="106"/>
        <v>0</v>
      </c>
      <c r="Q374" s="5" t="b">
        <f t="shared" ref="Q374:Q376" ca="1" si="107">IFERROR(__xludf.DUMMYFUNCTION("REGEXMATCH(L374,""JavaScript"")"),TRUE)</f>
        <v>1</v>
      </c>
      <c r="R374" s="5"/>
      <c r="S374" s="5"/>
      <c r="T374" s="5"/>
      <c r="U374" s="5"/>
      <c r="V374" s="5"/>
      <c r="W374" s="5"/>
      <c r="X374" s="5"/>
      <c r="Y374" s="5"/>
      <c r="Z374" s="5"/>
      <c r="AA374" s="5"/>
      <c r="AB374" s="5"/>
      <c r="AC374" s="5"/>
      <c r="AD374" s="5"/>
      <c r="AE374" s="5"/>
      <c r="AF374" s="5"/>
    </row>
    <row r="375" spans="1:32" ht="20.25" customHeight="1">
      <c r="A375" s="5" t="s">
        <v>7855</v>
      </c>
      <c r="B375" s="5" t="s">
        <v>7856</v>
      </c>
      <c r="C375" s="5" t="s">
        <v>27</v>
      </c>
      <c r="D375" s="5" t="s">
        <v>47</v>
      </c>
      <c r="E375" s="5" t="s">
        <v>45</v>
      </c>
      <c r="F375" s="7">
        <v>8</v>
      </c>
      <c r="G375" s="7">
        <v>13</v>
      </c>
      <c r="H375" s="5" t="s">
        <v>107</v>
      </c>
      <c r="I375" s="9" t="s">
        <v>24</v>
      </c>
      <c r="J375" s="5" t="s">
        <v>7858</v>
      </c>
      <c r="K375" s="5" t="s">
        <v>7860</v>
      </c>
      <c r="L375" s="5" t="s">
        <v>7861</v>
      </c>
      <c r="M375" s="5" t="s">
        <v>42</v>
      </c>
      <c r="N375" s="5" t="s">
        <v>237</v>
      </c>
      <c r="O375" s="5"/>
      <c r="P375" s="5" t="b">
        <f t="shared" ca="1" si="106"/>
        <v>0</v>
      </c>
      <c r="Q375" s="5" t="b">
        <f t="shared" ca="1" si="107"/>
        <v>1</v>
      </c>
      <c r="R375" s="5"/>
      <c r="S375" s="5"/>
      <c r="T375" s="5"/>
      <c r="U375" s="5"/>
      <c r="V375" s="5"/>
      <c r="W375" s="5"/>
      <c r="X375" s="5"/>
      <c r="Y375" s="5"/>
      <c r="Z375" s="5"/>
      <c r="AA375" s="5"/>
      <c r="AB375" s="5"/>
      <c r="AC375" s="5"/>
      <c r="AD375" s="5"/>
      <c r="AE375" s="5"/>
      <c r="AF375" s="5"/>
    </row>
    <row r="376" spans="1:32" ht="20.25" customHeight="1">
      <c r="A376" s="5" t="s">
        <v>7868</v>
      </c>
      <c r="B376" s="5" t="s">
        <v>7869</v>
      </c>
      <c r="C376" s="5" t="s">
        <v>170</v>
      </c>
      <c r="D376" s="5" t="s">
        <v>171</v>
      </c>
      <c r="E376" s="5" t="s">
        <v>45</v>
      </c>
      <c r="F376" s="7">
        <v>8</v>
      </c>
      <c r="G376" s="7">
        <v>12</v>
      </c>
      <c r="H376" s="5" t="s">
        <v>852</v>
      </c>
      <c r="I376" s="5" t="s">
        <v>31</v>
      </c>
      <c r="J376" s="5" t="s">
        <v>48</v>
      </c>
      <c r="K376" s="5" t="s">
        <v>7871</v>
      </c>
      <c r="L376" s="5" t="s">
        <v>7872</v>
      </c>
      <c r="M376" s="5" t="s">
        <v>100</v>
      </c>
      <c r="N376" s="5" t="s">
        <v>55</v>
      </c>
      <c r="O376" s="5"/>
      <c r="P376" s="5" t="b">
        <f t="shared" ca="1" si="106"/>
        <v>0</v>
      </c>
      <c r="Q376" s="5" t="b">
        <f t="shared" ca="1" si="107"/>
        <v>1</v>
      </c>
      <c r="R376" s="5"/>
      <c r="S376" s="5"/>
      <c r="T376" s="5"/>
      <c r="U376" s="5"/>
      <c r="V376" s="5"/>
      <c r="W376" s="5"/>
      <c r="X376" s="5"/>
      <c r="Y376" s="5"/>
      <c r="Z376" s="5"/>
      <c r="AA376" s="5"/>
      <c r="AB376" s="5"/>
      <c r="AC376" s="5"/>
      <c r="AD376" s="5"/>
      <c r="AE376" s="5"/>
      <c r="AF376" s="5"/>
    </row>
    <row r="377" spans="1:32" ht="20.25" customHeight="1">
      <c r="A377" s="5" t="s">
        <v>7876</v>
      </c>
      <c r="B377" s="5" t="s">
        <v>7877</v>
      </c>
      <c r="C377" s="5" t="s">
        <v>170</v>
      </c>
      <c r="D377" s="5" t="s">
        <v>171</v>
      </c>
      <c r="E377" s="5" t="s">
        <v>29</v>
      </c>
      <c r="F377" s="7">
        <v>8</v>
      </c>
      <c r="G377" s="7">
        <v>20</v>
      </c>
      <c r="H377" s="5" t="s">
        <v>178</v>
      </c>
      <c r="I377" s="9" t="s">
        <v>24</v>
      </c>
      <c r="J377" s="5" t="s">
        <v>824</v>
      </c>
      <c r="K377" s="5" t="s">
        <v>7878</v>
      </c>
      <c r="L377" s="5" t="s">
        <v>7879</v>
      </c>
      <c r="M377" s="5" t="s">
        <v>37</v>
      </c>
      <c r="N377" s="5" t="s">
        <v>55</v>
      </c>
      <c r="O377" s="5"/>
      <c r="P377" s="5" t="b">
        <f t="shared" ca="1" si="106"/>
        <v>0</v>
      </c>
      <c r="Q377" s="5" t="b">
        <f t="shared" ref="Q377:Q380" ca="1" si="108">IFERROR(__xludf.DUMMYFUNCTION("REGEXMATCH(L377,""(?i)JavaScript"")"),TRUE)</f>
        <v>1</v>
      </c>
      <c r="R377" s="5"/>
      <c r="S377" s="5"/>
      <c r="T377" s="5"/>
      <c r="U377" s="5"/>
      <c r="V377" s="5"/>
      <c r="W377" s="5"/>
      <c r="X377" s="5"/>
      <c r="Y377" s="5"/>
      <c r="Z377" s="5"/>
      <c r="AA377" s="5"/>
      <c r="AB377" s="5"/>
      <c r="AC377" s="5"/>
      <c r="AD377" s="5"/>
      <c r="AE377" s="5"/>
      <c r="AF377" s="5"/>
    </row>
    <row r="378" spans="1:32" ht="20.25" customHeight="1">
      <c r="A378" s="5" t="s">
        <v>7889</v>
      </c>
      <c r="B378" s="5" t="s">
        <v>7593</v>
      </c>
      <c r="C378" s="5" t="s">
        <v>41</v>
      </c>
      <c r="D378" s="5" t="s">
        <v>94</v>
      </c>
      <c r="E378" s="5" t="s">
        <v>45</v>
      </c>
      <c r="F378" s="7">
        <v>8</v>
      </c>
      <c r="G378" s="7">
        <v>15</v>
      </c>
      <c r="H378" s="5" t="s">
        <v>65</v>
      </c>
      <c r="I378" s="5" t="s">
        <v>31</v>
      </c>
      <c r="J378" s="5" t="s">
        <v>2578</v>
      </c>
      <c r="K378" s="5" t="s">
        <v>7892</v>
      </c>
      <c r="L378" s="5"/>
      <c r="M378" s="5" t="s">
        <v>37</v>
      </c>
      <c r="N378" s="5" t="s">
        <v>55</v>
      </c>
      <c r="O378" s="5"/>
      <c r="P378" s="5" t="b">
        <f ca="1">IFERROR(__xludf.DUMMYFUNCTION("REGEXMATCH(A378,""(?i)JavaScript"")"),FALSE)</f>
        <v>0</v>
      </c>
      <c r="Q378" s="5" t="b">
        <f t="shared" ca="1" si="108"/>
        <v>1</v>
      </c>
      <c r="R378" s="5"/>
      <c r="S378" s="5"/>
      <c r="T378" s="5"/>
      <c r="U378" s="5"/>
      <c r="V378" s="5"/>
      <c r="W378" s="5"/>
      <c r="X378" s="5"/>
      <c r="Y378" s="5"/>
      <c r="Z378" s="5"/>
      <c r="AA378" s="5"/>
      <c r="AB378" s="5"/>
      <c r="AC378" s="5"/>
      <c r="AD378" s="5"/>
      <c r="AE378" s="5"/>
      <c r="AF378" s="5"/>
    </row>
    <row r="379" spans="1:32" ht="20.25" customHeight="1">
      <c r="A379" s="5" t="s">
        <v>7902</v>
      </c>
      <c r="B379" s="5" t="s">
        <v>7904</v>
      </c>
      <c r="C379" s="5" t="s">
        <v>27</v>
      </c>
      <c r="D379" s="5" t="s">
        <v>85</v>
      </c>
      <c r="E379" s="5" t="s">
        <v>29</v>
      </c>
      <c r="F379" s="7">
        <v>8</v>
      </c>
      <c r="G379" s="7">
        <v>10</v>
      </c>
      <c r="H379" s="5" t="s">
        <v>30</v>
      </c>
      <c r="I379" s="5" t="s">
        <v>31</v>
      </c>
      <c r="J379" s="5" t="s">
        <v>57</v>
      </c>
      <c r="K379" s="5" t="s">
        <v>7907</v>
      </c>
      <c r="L379" s="5" t="s">
        <v>7908</v>
      </c>
      <c r="M379" s="5" t="s">
        <v>53</v>
      </c>
      <c r="N379" s="5" t="s">
        <v>38</v>
      </c>
      <c r="O379" s="5"/>
      <c r="P379" s="5" t="b">
        <f t="shared" ref="P379:P384" ca="1" si="109">IFERROR(__xludf.DUMMYFUNCTION("REGEXMATCH(A379,""JavaScript"")"),FALSE)</f>
        <v>0</v>
      </c>
      <c r="Q379" s="5" t="b">
        <f t="shared" ca="1" si="108"/>
        <v>1</v>
      </c>
      <c r="R379" s="5"/>
      <c r="S379" s="5"/>
      <c r="T379" s="5"/>
      <c r="U379" s="5"/>
      <c r="V379" s="5"/>
      <c r="W379" s="5"/>
      <c r="X379" s="5"/>
      <c r="Y379" s="5"/>
      <c r="Z379" s="5"/>
      <c r="AA379" s="5"/>
      <c r="AB379" s="5"/>
      <c r="AC379" s="5"/>
      <c r="AD379" s="5"/>
      <c r="AE379" s="5"/>
      <c r="AF379" s="5"/>
    </row>
    <row r="380" spans="1:32" ht="20.25" customHeight="1">
      <c r="A380" s="5" t="s">
        <v>277</v>
      </c>
      <c r="B380" s="5" t="s">
        <v>7923</v>
      </c>
      <c r="C380" s="5" t="s">
        <v>20</v>
      </c>
      <c r="D380" s="5" t="s">
        <v>296</v>
      </c>
      <c r="E380" s="5" t="s">
        <v>45</v>
      </c>
      <c r="F380" s="7">
        <v>8</v>
      </c>
      <c r="G380" s="7">
        <v>10</v>
      </c>
      <c r="H380" s="5" t="s">
        <v>30</v>
      </c>
      <c r="I380" s="5" t="s">
        <v>66</v>
      </c>
      <c r="J380" s="5" t="s">
        <v>57</v>
      </c>
      <c r="K380" s="5"/>
      <c r="L380" s="5" t="s">
        <v>7927</v>
      </c>
      <c r="M380" s="5" t="s">
        <v>100</v>
      </c>
      <c r="N380" s="5" t="s">
        <v>38</v>
      </c>
      <c r="O380" s="5"/>
      <c r="P380" s="5" t="b">
        <f t="shared" ca="1" si="109"/>
        <v>0</v>
      </c>
      <c r="Q380" s="5" t="b">
        <f t="shared" ca="1" si="108"/>
        <v>1</v>
      </c>
      <c r="R380" s="5"/>
      <c r="S380" s="5"/>
      <c r="T380" s="5"/>
      <c r="U380" s="5"/>
      <c r="V380" s="5"/>
      <c r="W380" s="5"/>
      <c r="X380" s="5"/>
      <c r="Y380" s="5"/>
      <c r="Z380" s="5"/>
      <c r="AA380" s="5"/>
      <c r="AB380" s="5"/>
      <c r="AC380" s="5"/>
      <c r="AD380" s="5"/>
      <c r="AE380" s="5"/>
      <c r="AF380" s="5"/>
    </row>
    <row r="381" spans="1:32" ht="20.25" customHeight="1">
      <c r="A381" s="5" t="s">
        <v>7640</v>
      </c>
      <c r="B381" s="5" t="s">
        <v>7932</v>
      </c>
      <c r="C381" s="5" t="s">
        <v>20</v>
      </c>
      <c r="D381" s="5" t="s">
        <v>1173</v>
      </c>
      <c r="E381" s="5" t="s">
        <v>29</v>
      </c>
      <c r="F381" s="7">
        <v>8</v>
      </c>
      <c r="G381" s="7">
        <v>12</v>
      </c>
      <c r="H381" s="5" t="s">
        <v>852</v>
      </c>
      <c r="I381" s="5" t="s">
        <v>108</v>
      </c>
      <c r="J381" s="5" t="s">
        <v>117</v>
      </c>
      <c r="K381" s="5" t="s">
        <v>7934</v>
      </c>
      <c r="L381" s="5" t="s">
        <v>7936</v>
      </c>
      <c r="M381" s="5" t="s">
        <v>53</v>
      </c>
      <c r="N381" s="5" t="s">
        <v>55</v>
      </c>
      <c r="O381" s="5"/>
      <c r="P381" s="5" t="b">
        <f t="shared" ca="1" si="109"/>
        <v>0</v>
      </c>
      <c r="Q381" s="5" t="b">
        <f t="shared" ref="Q381:Q382" ca="1" si="110">IFERROR(__xludf.DUMMYFUNCTION("REGEXMATCH(L381,""JavaScript"")"),TRUE)</f>
        <v>1</v>
      </c>
      <c r="R381" s="5"/>
      <c r="S381" s="5"/>
      <c r="T381" s="5"/>
      <c r="U381" s="5"/>
      <c r="V381" s="5"/>
      <c r="W381" s="5"/>
      <c r="X381" s="5"/>
      <c r="Y381" s="5"/>
      <c r="Z381" s="5"/>
      <c r="AA381" s="5"/>
      <c r="AB381" s="5"/>
      <c r="AC381" s="5"/>
      <c r="AD381" s="5"/>
      <c r="AE381" s="5"/>
      <c r="AF381" s="5"/>
    </row>
    <row r="382" spans="1:32" ht="20.25" customHeight="1">
      <c r="A382" s="5" t="s">
        <v>7950</v>
      </c>
      <c r="B382" s="5" t="s">
        <v>7952</v>
      </c>
      <c r="C382" s="5" t="s">
        <v>41</v>
      </c>
      <c r="D382" s="5" t="s">
        <v>114</v>
      </c>
      <c r="E382" s="5" t="s">
        <v>45</v>
      </c>
      <c r="F382" s="7">
        <v>8</v>
      </c>
      <c r="G382" s="7">
        <v>12</v>
      </c>
      <c r="H382" s="5" t="s">
        <v>852</v>
      </c>
      <c r="I382" s="5" t="s">
        <v>125</v>
      </c>
      <c r="J382" s="5" t="s">
        <v>76</v>
      </c>
      <c r="K382" s="5" t="s">
        <v>415</v>
      </c>
      <c r="L382" s="5" t="s">
        <v>7953</v>
      </c>
      <c r="M382" s="5" t="s">
        <v>53</v>
      </c>
      <c r="N382" s="5" t="s">
        <v>55</v>
      </c>
      <c r="O382" s="5"/>
      <c r="P382" s="5" t="b">
        <f t="shared" ca="1" si="109"/>
        <v>0</v>
      </c>
      <c r="Q382" s="5" t="b">
        <f t="shared" ca="1" si="110"/>
        <v>1</v>
      </c>
      <c r="R382" s="5"/>
      <c r="S382" s="5"/>
      <c r="T382" s="5"/>
      <c r="U382" s="5"/>
      <c r="V382" s="5"/>
      <c r="W382" s="5"/>
      <c r="X382" s="5"/>
      <c r="Y382" s="5"/>
      <c r="Z382" s="5"/>
      <c r="AA382" s="5"/>
      <c r="AB382" s="5"/>
      <c r="AC382" s="5"/>
      <c r="AD382" s="5"/>
      <c r="AE382" s="5"/>
      <c r="AF382" s="5"/>
    </row>
    <row r="383" spans="1:32" ht="20.25" customHeight="1">
      <c r="A383" s="5" t="s">
        <v>7959</v>
      </c>
      <c r="B383" s="5" t="s">
        <v>7960</v>
      </c>
      <c r="C383" s="5" t="s">
        <v>27</v>
      </c>
      <c r="D383" s="5" t="s">
        <v>85</v>
      </c>
      <c r="E383" s="5" t="s">
        <v>29</v>
      </c>
      <c r="F383" s="7">
        <v>8</v>
      </c>
      <c r="G383" s="7">
        <v>10</v>
      </c>
      <c r="H383" s="5" t="s">
        <v>30</v>
      </c>
      <c r="I383" s="5" t="s">
        <v>31</v>
      </c>
      <c r="J383" s="5" t="s">
        <v>942</v>
      </c>
      <c r="K383" s="5" t="s">
        <v>7962</v>
      </c>
      <c r="L383" s="5" t="s">
        <v>7964</v>
      </c>
      <c r="M383" s="5" t="s">
        <v>37</v>
      </c>
      <c r="N383" s="5" t="s">
        <v>55</v>
      </c>
      <c r="O383" s="5"/>
      <c r="P383" s="5" t="b">
        <f t="shared" ca="1" si="109"/>
        <v>0</v>
      </c>
      <c r="Q383" s="5" t="b">
        <f ca="1">IFERROR(__xludf.DUMMYFUNCTION("REGEXMATCH(L383,""(?i)JavaScript"")"),TRUE)</f>
        <v>1</v>
      </c>
      <c r="R383" s="5"/>
      <c r="S383" s="5"/>
      <c r="T383" s="5"/>
      <c r="U383" s="5"/>
      <c r="V383" s="5"/>
      <c r="W383" s="5"/>
      <c r="X383" s="5"/>
      <c r="Y383" s="5"/>
      <c r="Z383" s="5"/>
      <c r="AA383" s="5"/>
      <c r="AB383" s="5"/>
      <c r="AC383" s="5"/>
      <c r="AD383" s="5"/>
      <c r="AE383" s="5"/>
      <c r="AF383" s="5"/>
    </row>
    <row r="384" spans="1:32" ht="20.25" customHeight="1">
      <c r="A384" s="5" t="s">
        <v>277</v>
      </c>
      <c r="B384" s="5" t="s">
        <v>7972</v>
      </c>
      <c r="C384" s="5" t="s">
        <v>41</v>
      </c>
      <c r="D384" s="5" t="s">
        <v>47</v>
      </c>
      <c r="E384" s="5" t="s">
        <v>45</v>
      </c>
      <c r="F384" s="7">
        <v>8</v>
      </c>
      <c r="G384" s="7">
        <v>15</v>
      </c>
      <c r="H384" s="5" t="s">
        <v>65</v>
      </c>
      <c r="I384" s="5" t="s">
        <v>31</v>
      </c>
      <c r="J384" s="5" t="s">
        <v>48</v>
      </c>
      <c r="K384" s="5" t="s">
        <v>7976</v>
      </c>
      <c r="L384" s="5" t="s">
        <v>7978</v>
      </c>
      <c r="M384" s="5" t="s">
        <v>37</v>
      </c>
      <c r="N384" s="5" t="s">
        <v>237</v>
      </c>
      <c r="O384" s="5"/>
      <c r="P384" s="5" t="b">
        <f t="shared" ca="1" si="109"/>
        <v>0</v>
      </c>
      <c r="Q384" s="5" t="b">
        <f ca="1">IFERROR(__xludf.DUMMYFUNCTION("REGEXMATCH(L384,""JavaScript"")"),TRUE)</f>
        <v>1</v>
      </c>
      <c r="R384" s="5"/>
      <c r="S384" s="5"/>
      <c r="T384" s="5"/>
      <c r="U384" s="5"/>
      <c r="V384" s="5"/>
      <c r="W384" s="5"/>
      <c r="X384" s="5"/>
      <c r="Y384" s="5"/>
      <c r="Z384" s="5"/>
      <c r="AA384" s="5"/>
      <c r="AB384" s="5"/>
      <c r="AC384" s="5"/>
      <c r="AD384" s="5"/>
      <c r="AE384" s="5"/>
      <c r="AF384" s="5"/>
    </row>
    <row r="385" spans="1:32" ht="20.25" customHeight="1">
      <c r="A385" s="5" t="s">
        <v>2440</v>
      </c>
      <c r="B385" s="5" t="s">
        <v>7987</v>
      </c>
      <c r="C385" s="5" t="s">
        <v>27</v>
      </c>
      <c r="D385" s="5" t="s">
        <v>85</v>
      </c>
      <c r="E385" s="5" t="s">
        <v>45</v>
      </c>
      <c r="F385" s="7">
        <v>8</v>
      </c>
      <c r="G385" s="7">
        <v>10</v>
      </c>
      <c r="H385" s="5" t="s">
        <v>30</v>
      </c>
      <c r="I385" s="5" t="s">
        <v>31</v>
      </c>
      <c r="J385" s="5" t="s">
        <v>3889</v>
      </c>
      <c r="K385" s="5" t="s">
        <v>7990</v>
      </c>
      <c r="L385" s="5"/>
      <c r="M385" s="5" t="s">
        <v>37</v>
      </c>
      <c r="N385" s="5" t="s">
        <v>38</v>
      </c>
      <c r="O385" s="5"/>
      <c r="P385" s="5" t="b">
        <f ca="1">IFERROR(__xludf.DUMMYFUNCTION("REGEXMATCH(A385,""(?i)JavaScript"")"),FALSE)</f>
        <v>0</v>
      </c>
      <c r="Q385" s="5" t="b">
        <f t="shared" ref="Q385:Q386" ca="1" si="111">IFERROR(__xludf.DUMMYFUNCTION("REGEXMATCH(L385,""(?i)JavaScript"")"),FALSE)</f>
        <v>0</v>
      </c>
      <c r="R385" s="5"/>
      <c r="S385" s="5"/>
      <c r="T385" s="5"/>
      <c r="U385" s="5"/>
      <c r="V385" s="5"/>
      <c r="W385" s="5"/>
      <c r="X385" s="5"/>
      <c r="Y385" s="5"/>
      <c r="Z385" s="5"/>
      <c r="AA385" s="5"/>
      <c r="AB385" s="5"/>
      <c r="AC385" s="5"/>
      <c r="AD385" s="5"/>
      <c r="AE385" s="5"/>
      <c r="AF385" s="5"/>
    </row>
    <row r="386" spans="1:32" ht="20.25" customHeight="1">
      <c r="A386" s="5" t="s">
        <v>8000</v>
      </c>
      <c r="B386" s="5" t="s">
        <v>8001</v>
      </c>
      <c r="C386" s="5" t="s">
        <v>41</v>
      </c>
      <c r="D386" s="5" t="s">
        <v>169</v>
      </c>
      <c r="E386" s="5" t="s">
        <v>29</v>
      </c>
      <c r="F386" s="7">
        <v>8</v>
      </c>
      <c r="G386" s="7">
        <v>15</v>
      </c>
      <c r="H386" s="5" t="s">
        <v>65</v>
      </c>
      <c r="I386" s="5" t="s">
        <v>108</v>
      </c>
      <c r="J386" s="5" t="s">
        <v>76</v>
      </c>
      <c r="K386" s="5" t="s">
        <v>8005</v>
      </c>
      <c r="L386" s="5" t="s">
        <v>8007</v>
      </c>
      <c r="M386" s="5" t="s">
        <v>53</v>
      </c>
      <c r="N386" s="5" t="s">
        <v>55</v>
      </c>
      <c r="O386" s="5"/>
      <c r="P386" s="5" t="b">
        <f t="shared" ref="P386:P407" ca="1" si="112">IFERROR(__xludf.DUMMYFUNCTION("REGEXMATCH(A386,""JavaScript"")"),FALSE)</f>
        <v>0</v>
      </c>
      <c r="Q386" s="5" t="b">
        <f t="shared" ca="1" si="111"/>
        <v>0</v>
      </c>
      <c r="R386" s="5"/>
      <c r="S386" s="5"/>
      <c r="T386" s="5"/>
      <c r="U386" s="5"/>
      <c r="V386" s="5"/>
      <c r="W386" s="5"/>
      <c r="X386" s="5"/>
      <c r="Y386" s="5"/>
      <c r="Z386" s="5"/>
      <c r="AA386" s="5"/>
      <c r="AB386" s="5"/>
      <c r="AC386" s="5"/>
      <c r="AD386" s="5"/>
      <c r="AE386" s="5"/>
      <c r="AF386" s="5"/>
    </row>
    <row r="387" spans="1:32" ht="20.25" customHeight="1">
      <c r="A387" s="5" t="s">
        <v>765</v>
      </c>
      <c r="B387" s="5" t="s">
        <v>8019</v>
      </c>
      <c r="C387" s="5" t="s">
        <v>41</v>
      </c>
      <c r="D387" s="5" t="s">
        <v>169</v>
      </c>
      <c r="E387" s="5" t="s">
        <v>29</v>
      </c>
      <c r="F387" s="7">
        <v>8</v>
      </c>
      <c r="G387" s="7">
        <v>10</v>
      </c>
      <c r="H387" s="5" t="s">
        <v>30</v>
      </c>
      <c r="I387" s="5" t="s">
        <v>31</v>
      </c>
      <c r="J387" s="5" t="s">
        <v>8022</v>
      </c>
      <c r="K387" s="5" t="s">
        <v>8023</v>
      </c>
      <c r="L387" s="5" t="s">
        <v>8024</v>
      </c>
      <c r="M387" s="5" t="s">
        <v>37</v>
      </c>
      <c r="N387" s="5" t="s">
        <v>44</v>
      </c>
      <c r="O387" s="5"/>
      <c r="P387" s="5" t="b">
        <f t="shared" ca="1" si="112"/>
        <v>0</v>
      </c>
      <c r="Q387" s="5" t="b">
        <f t="shared" ref="Q387:Q390" ca="1" si="113">IFERROR(__xludf.DUMMYFUNCTION("REGEXMATCH(L387,""JavaScript"")"),TRUE)</f>
        <v>1</v>
      </c>
      <c r="R387" s="5"/>
      <c r="S387" s="5"/>
      <c r="T387" s="5"/>
      <c r="U387" s="5"/>
      <c r="V387" s="5"/>
      <c r="W387" s="5"/>
      <c r="X387" s="5"/>
      <c r="Y387" s="5"/>
      <c r="Z387" s="5"/>
      <c r="AA387" s="5"/>
      <c r="AB387" s="5"/>
      <c r="AC387" s="5"/>
      <c r="AD387" s="5"/>
      <c r="AE387" s="5"/>
      <c r="AF387" s="5"/>
    </row>
    <row r="388" spans="1:32" ht="20.25" customHeight="1">
      <c r="A388" s="5" t="s">
        <v>277</v>
      </c>
      <c r="B388" s="5" t="s">
        <v>8038</v>
      </c>
      <c r="C388" s="5" t="s">
        <v>170</v>
      </c>
      <c r="D388" s="5" t="s">
        <v>47</v>
      </c>
      <c r="E388" s="5" t="s">
        <v>45</v>
      </c>
      <c r="F388" s="7">
        <v>8</v>
      </c>
      <c r="G388" s="7">
        <v>12</v>
      </c>
      <c r="H388" s="5" t="s">
        <v>852</v>
      </c>
      <c r="I388" s="9" t="s">
        <v>24</v>
      </c>
      <c r="J388" s="5" t="s">
        <v>412</v>
      </c>
      <c r="K388" s="5" t="s">
        <v>8040</v>
      </c>
      <c r="L388" s="5" t="s">
        <v>8041</v>
      </c>
      <c r="M388" s="5" t="s">
        <v>53</v>
      </c>
      <c r="N388" s="5" t="s">
        <v>55</v>
      </c>
      <c r="O388" s="5"/>
      <c r="P388" s="5" t="b">
        <f t="shared" ca="1" si="112"/>
        <v>0</v>
      </c>
      <c r="Q388" s="5" t="b">
        <f t="shared" ca="1" si="113"/>
        <v>1</v>
      </c>
      <c r="R388" s="5"/>
      <c r="S388" s="5"/>
      <c r="T388" s="5"/>
      <c r="U388" s="5"/>
      <c r="V388" s="5"/>
      <c r="W388" s="5"/>
      <c r="X388" s="5"/>
      <c r="Y388" s="5"/>
      <c r="Z388" s="5"/>
      <c r="AA388" s="5"/>
      <c r="AB388" s="5"/>
      <c r="AC388" s="5"/>
      <c r="AD388" s="5"/>
      <c r="AE388" s="5"/>
      <c r="AF388" s="5"/>
    </row>
    <row r="389" spans="1:32" ht="20.25" customHeight="1">
      <c r="A389" s="5" t="s">
        <v>396</v>
      </c>
      <c r="B389" s="5" t="s">
        <v>8049</v>
      </c>
      <c r="C389" s="5" t="s">
        <v>170</v>
      </c>
      <c r="D389" s="5" t="s">
        <v>390</v>
      </c>
      <c r="E389" s="5" t="s">
        <v>29</v>
      </c>
      <c r="F389" s="7">
        <v>8</v>
      </c>
      <c r="G389" s="7">
        <v>12</v>
      </c>
      <c r="H389" s="5" t="s">
        <v>852</v>
      </c>
      <c r="I389" s="5" t="s">
        <v>108</v>
      </c>
      <c r="J389" s="5" t="s">
        <v>57</v>
      </c>
      <c r="K389" s="5" t="s">
        <v>8050</v>
      </c>
      <c r="L389" s="5" t="s">
        <v>8051</v>
      </c>
      <c r="M389" s="5" t="s">
        <v>100</v>
      </c>
      <c r="N389" s="5" t="s">
        <v>55</v>
      </c>
      <c r="O389" s="5"/>
      <c r="P389" s="5" t="b">
        <f t="shared" ca="1" si="112"/>
        <v>0</v>
      </c>
      <c r="Q389" s="5" t="b">
        <f t="shared" ca="1" si="113"/>
        <v>1</v>
      </c>
      <c r="R389" s="5"/>
      <c r="S389" s="5"/>
      <c r="T389" s="5"/>
      <c r="U389" s="5"/>
      <c r="V389" s="5"/>
      <c r="W389" s="5"/>
      <c r="X389" s="5"/>
      <c r="Y389" s="5"/>
      <c r="Z389" s="5"/>
      <c r="AA389" s="5"/>
      <c r="AB389" s="5"/>
      <c r="AC389" s="5"/>
      <c r="AD389" s="5"/>
      <c r="AE389" s="5"/>
      <c r="AF389" s="5"/>
    </row>
    <row r="390" spans="1:32" ht="20.25" customHeight="1">
      <c r="A390" s="5" t="s">
        <v>2545</v>
      </c>
      <c r="B390" s="5" t="s">
        <v>2547</v>
      </c>
      <c r="C390" s="5" t="s">
        <v>27</v>
      </c>
      <c r="D390" s="5" t="s">
        <v>105</v>
      </c>
      <c r="E390" s="5" t="s">
        <v>29</v>
      </c>
      <c r="F390" s="7">
        <v>8</v>
      </c>
      <c r="G390" s="7">
        <v>15</v>
      </c>
      <c r="H390" s="5" t="s">
        <v>65</v>
      </c>
      <c r="I390" s="5" t="s">
        <v>31</v>
      </c>
      <c r="J390" s="5" t="s">
        <v>76</v>
      </c>
      <c r="K390" s="5" t="s">
        <v>2550</v>
      </c>
      <c r="L390" s="5" t="s">
        <v>8057</v>
      </c>
      <c r="M390" s="5" t="s">
        <v>37</v>
      </c>
      <c r="N390" s="5" t="s">
        <v>55</v>
      </c>
      <c r="O390" s="5"/>
      <c r="P390" s="5" t="b">
        <f t="shared" ca="1" si="112"/>
        <v>0</v>
      </c>
      <c r="Q390" s="5" t="b">
        <f t="shared" ca="1" si="113"/>
        <v>1</v>
      </c>
      <c r="R390" s="5"/>
      <c r="S390" s="5"/>
      <c r="T390" s="5"/>
      <c r="U390" s="5"/>
      <c r="V390" s="5"/>
      <c r="W390" s="5"/>
      <c r="X390" s="5"/>
      <c r="Y390" s="5"/>
      <c r="Z390" s="5"/>
      <c r="AA390" s="5"/>
      <c r="AB390" s="5"/>
      <c r="AC390" s="5"/>
      <c r="AD390" s="5"/>
      <c r="AE390" s="5"/>
      <c r="AF390" s="5"/>
    </row>
    <row r="391" spans="1:32" ht="20.25" customHeight="1">
      <c r="A391" s="5" t="s">
        <v>713</v>
      </c>
      <c r="B391" s="5" t="s">
        <v>8063</v>
      </c>
      <c r="C391" s="5" t="s">
        <v>27</v>
      </c>
      <c r="D391" s="5" t="s">
        <v>85</v>
      </c>
      <c r="E391" s="5" t="s">
        <v>29</v>
      </c>
      <c r="F391" s="11">
        <v>8</v>
      </c>
      <c r="G391" s="11">
        <v>13</v>
      </c>
      <c r="H391" s="5" t="s">
        <v>1052</v>
      </c>
      <c r="I391" s="9" t="s">
        <v>24</v>
      </c>
      <c r="J391" s="5" t="s">
        <v>32</v>
      </c>
      <c r="K391" s="5" t="s">
        <v>8065</v>
      </c>
      <c r="L391" s="5" t="s">
        <v>8066</v>
      </c>
      <c r="M391" s="5" t="s">
        <v>42</v>
      </c>
      <c r="N391" s="5" t="s">
        <v>44</v>
      </c>
      <c r="O391" s="5"/>
      <c r="P391" s="5" t="b">
        <f t="shared" ca="1" si="112"/>
        <v>0</v>
      </c>
      <c r="Q391" s="5" t="b">
        <f ca="1">IFERROR(__xludf.DUMMYFUNCTION("REGEXMATCH(L391,""(?i)JavaScript"")"),TRUE)</f>
        <v>1</v>
      </c>
      <c r="R391" s="5"/>
      <c r="S391" s="5"/>
      <c r="T391" s="5"/>
      <c r="U391" s="5"/>
      <c r="V391" s="5"/>
      <c r="W391" s="5"/>
      <c r="X391" s="5"/>
      <c r="Y391" s="5"/>
      <c r="Z391" s="5"/>
      <c r="AA391" s="5"/>
      <c r="AB391" s="5"/>
      <c r="AC391" s="5"/>
      <c r="AD391" s="5"/>
      <c r="AE391" s="5"/>
      <c r="AF391" s="5"/>
    </row>
    <row r="392" spans="1:32" ht="20.25" customHeight="1">
      <c r="A392" s="5" t="s">
        <v>8069</v>
      </c>
      <c r="B392" s="5" t="s">
        <v>8070</v>
      </c>
      <c r="C392" s="5" t="s">
        <v>41</v>
      </c>
      <c r="D392" s="5" t="s">
        <v>94</v>
      </c>
      <c r="E392" s="5" t="s">
        <v>29</v>
      </c>
      <c r="F392" s="7">
        <v>8</v>
      </c>
      <c r="G392" s="7">
        <v>12</v>
      </c>
      <c r="H392" s="5" t="s">
        <v>852</v>
      </c>
      <c r="I392" s="5" t="s">
        <v>108</v>
      </c>
      <c r="J392" s="5" t="s">
        <v>686</v>
      </c>
      <c r="K392" s="5" t="s">
        <v>8073</v>
      </c>
      <c r="L392" s="5" t="s">
        <v>8076</v>
      </c>
      <c r="M392" s="5" t="s">
        <v>53</v>
      </c>
      <c r="N392" s="5" t="s">
        <v>55</v>
      </c>
      <c r="O392" s="5"/>
      <c r="P392" s="5" t="b">
        <f t="shared" ca="1" si="112"/>
        <v>0</v>
      </c>
      <c r="Q392" s="5" t="b">
        <f ca="1">IFERROR(__xludf.DUMMYFUNCTION("REGEXMATCH(L392,""JavaScript"")"),TRUE)</f>
        <v>1</v>
      </c>
      <c r="R392" s="5"/>
      <c r="S392" s="5"/>
      <c r="T392" s="5"/>
      <c r="U392" s="5"/>
      <c r="V392" s="5"/>
      <c r="W392" s="5"/>
      <c r="X392" s="5"/>
      <c r="Y392" s="5"/>
      <c r="Z392" s="5"/>
      <c r="AA392" s="5"/>
      <c r="AB392" s="5"/>
      <c r="AC392" s="5"/>
      <c r="AD392" s="5"/>
      <c r="AE392" s="5"/>
      <c r="AF392" s="5"/>
    </row>
    <row r="393" spans="1:32" ht="20.25" customHeight="1">
      <c r="A393" s="5" t="s">
        <v>396</v>
      </c>
      <c r="B393" s="5" t="s">
        <v>8089</v>
      </c>
      <c r="C393" s="5" t="s">
        <v>27</v>
      </c>
      <c r="D393" s="5" t="s">
        <v>85</v>
      </c>
      <c r="E393" s="5" t="s">
        <v>45</v>
      </c>
      <c r="F393" s="7">
        <v>8</v>
      </c>
      <c r="G393" s="7">
        <v>15</v>
      </c>
      <c r="H393" s="5" t="s">
        <v>65</v>
      </c>
      <c r="I393" s="5" t="s">
        <v>108</v>
      </c>
      <c r="J393" s="5" t="s">
        <v>48</v>
      </c>
      <c r="K393" s="5" t="s">
        <v>8094</v>
      </c>
      <c r="L393" s="5" t="s">
        <v>8095</v>
      </c>
      <c r="M393" s="5" t="s">
        <v>37</v>
      </c>
      <c r="N393" s="5" t="s">
        <v>55</v>
      </c>
      <c r="O393" s="5" t="b">
        <f ca="1">IFERROR(__xludf.DUMMYFUNCTION("REGEXMATCH(A393,""前端"")"),TRUE)</f>
        <v>1</v>
      </c>
      <c r="P393" s="5" t="b">
        <f t="shared" ca="1" si="112"/>
        <v>0</v>
      </c>
      <c r="Q393" s="5" t="b">
        <f ca="1">IFERROR(__xludf.DUMMYFUNCTION("REGEXMATCH(L393,""(?i)JavaScript"")"),FALSE)</f>
        <v>0</v>
      </c>
      <c r="R393" s="5"/>
      <c r="S393" s="5"/>
      <c r="T393" s="5"/>
      <c r="U393" s="5"/>
      <c r="V393" s="5"/>
      <c r="W393" s="5"/>
      <c r="X393" s="5"/>
      <c r="Y393" s="5"/>
      <c r="Z393" s="5"/>
      <c r="AA393" s="5"/>
      <c r="AB393" s="5"/>
      <c r="AC393" s="5"/>
      <c r="AD393" s="5"/>
      <c r="AE393" s="5"/>
      <c r="AF393" s="5"/>
    </row>
    <row r="394" spans="1:32" ht="20.25" customHeight="1">
      <c r="A394" s="5" t="s">
        <v>8111</v>
      </c>
      <c r="B394" s="5" t="s">
        <v>8112</v>
      </c>
      <c r="C394" s="5" t="s">
        <v>20</v>
      </c>
      <c r="D394" s="5" t="s">
        <v>47</v>
      </c>
      <c r="E394" s="5" t="s">
        <v>45</v>
      </c>
      <c r="F394" s="7">
        <v>8</v>
      </c>
      <c r="G394" s="7">
        <v>16</v>
      </c>
      <c r="H394" s="5" t="s">
        <v>478</v>
      </c>
      <c r="I394" s="5" t="s">
        <v>31</v>
      </c>
      <c r="J394" s="5" t="s">
        <v>48</v>
      </c>
      <c r="K394" s="5" t="s">
        <v>8116</v>
      </c>
      <c r="L394" s="5" t="s">
        <v>8117</v>
      </c>
      <c r="M394" s="5" t="s">
        <v>648</v>
      </c>
      <c r="N394" s="5" t="s">
        <v>237</v>
      </c>
      <c r="O394" s="5"/>
      <c r="P394" s="5" t="b">
        <f t="shared" ca="1" si="112"/>
        <v>0</v>
      </c>
      <c r="Q394" s="5" t="b">
        <f t="shared" ref="Q394:Q396" ca="1" si="114">IFERROR(__xludf.DUMMYFUNCTION("REGEXMATCH(L394,""JavaScript"")"),TRUE)</f>
        <v>1</v>
      </c>
      <c r="R394" s="5"/>
      <c r="S394" s="5"/>
      <c r="T394" s="5"/>
      <c r="U394" s="5"/>
      <c r="V394" s="5"/>
      <c r="W394" s="5"/>
      <c r="X394" s="5"/>
      <c r="Y394" s="5"/>
      <c r="Z394" s="5"/>
      <c r="AA394" s="5"/>
      <c r="AB394" s="5"/>
      <c r="AC394" s="5"/>
      <c r="AD394" s="5"/>
      <c r="AE394" s="5"/>
      <c r="AF394" s="5"/>
    </row>
    <row r="395" spans="1:32" ht="20.25" customHeight="1">
      <c r="A395" s="5" t="s">
        <v>765</v>
      </c>
      <c r="B395" s="5" t="s">
        <v>8134</v>
      </c>
      <c r="C395" s="5" t="s">
        <v>170</v>
      </c>
      <c r="D395" s="5" t="s">
        <v>342</v>
      </c>
      <c r="E395" s="5" t="s">
        <v>45</v>
      </c>
      <c r="F395" s="7">
        <v>8</v>
      </c>
      <c r="G395" s="7">
        <v>10</v>
      </c>
      <c r="H395" s="5" t="s">
        <v>30</v>
      </c>
      <c r="I395" s="5" t="s">
        <v>31</v>
      </c>
      <c r="J395" s="5" t="s">
        <v>6217</v>
      </c>
      <c r="K395" s="5" t="s">
        <v>8140</v>
      </c>
      <c r="L395" s="5" t="s">
        <v>8141</v>
      </c>
      <c r="M395" s="5" t="s">
        <v>37</v>
      </c>
      <c r="N395" s="5" t="s">
        <v>55</v>
      </c>
      <c r="O395" s="5"/>
      <c r="P395" s="5" t="b">
        <f t="shared" ca="1" si="112"/>
        <v>0</v>
      </c>
      <c r="Q395" s="5" t="b">
        <f t="shared" ca="1" si="114"/>
        <v>1</v>
      </c>
      <c r="R395" s="5"/>
      <c r="S395" s="5"/>
      <c r="T395" s="5"/>
      <c r="U395" s="5"/>
      <c r="V395" s="5"/>
      <c r="W395" s="5"/>
      <c r="X395" s="5"/>
      <c r="Y395" s="5"/>
      <c r="Z395" s="5"/>
      <c r="AA395" s="5"/>
      <c r="AB395" s="5"/>
      <c r="AC395" s="5"/>
      <c r="AD395" s="5"/>
      <c r="AE395" s="5"/>
      <c r="AF395" s="5"/>
    </row>
    <row r="396" spans="1:32" ht="20.25" customHeight="1">
      <c r="A396" s="5" t="s">
        <v>1457</v>
      </c>
      <c r="B396" s="5" t="s">
        <v>8151</v>
      </c>
      <c r="C396" s="5" t="s">
        <v>41</v>
      </c>
      <c r="D396" s="5" t="s">
        <v>47</v>
      </c>
      <c r="E396" s="5" t="s">
        <v>29</v>
      </c>
      <c r="F396" s="7">
        <v>8</v>
      </c>
      <c r="G396" s="7">
        <v>12</v>
      </c>
      <c r="H396" s="5" t="s">
        <v>852</v>
      </c>
      <c r="I396" s="5" t="s">
        <v>108</v>
      </c>
      <c r="J396" s="5" t="s">
        <v>1505</v>
      </c>
      <c r="K396" s="5" t="s">
        <v>8153</v>
      </c>
      <c r="L396" s="5" t="s">
        <v>8154</v>
      </c>
      <c r="M396" s="5" t="s">
        <v>53</v>
      </c>
      <c r="N396" s="5" t="s">
        <v>55</v>
      </c>
      <c r="O396" s="5"/>
      <c r="P396" s="5" t="b">
        <f t="shared" ca="1" si="112"/>
        <v>0</v>
      </c>
      <c r="Q396" s="5" t="b">
        <f t="shared" ca="1" si="114"/>
        <v>1</v>
      </c>
      <c r="R396" s="5"/>
      <c r="S396" s="5"/>
      <c r="T396" s="5"/>
      <c r="U396" s="5"/>
      <c r="V396" s="5"/>
      <c r="W396" s="5"/>
      <c r="X396" s="5"/>
      <c r="Y396" s="5"/>
      <c r="Z396" s="5"/>
      <c r="AA396" s="5"/>
      <c r="AB396" s="5"/>
      <c r="AC396" s="5"/>
      <c r="AD396" s="5"/>
      <c r="AE396" s="5"/>
      <c r="AF396" s="5"/>
    </row>
    <row r="397" spans="1:32" ht="20.25" customHeight="1">
      <c r="A397" s="5" t="s">
        <v>8165</v>
      </c>
      <c r="B397" s="5" t="s">
        <v>8167</v>
      </c>
      <c r="C397" s="5" t="s">
        <v>41</v>
      </c>
      <c r="D397" s="5" t="s">
        <v>114</v>
      </c>
      <c r="E397" s="5" t="s">
        <v>45</v>
      </c>
      <c r="F397" s="7">
        <v>8</v>
      </c>
      <c r="G397" s="7">
        <v>14</v>
      </c>
      <c r="H397" s="5" t="s">
        <v>1392</v>
      </c>
      <c r="I397" s="5" t="s">
        <v>31</v>
      </c>
      <c r="J397" s="5" t="s">
        <v>76</v>
      </c>
      <c r="K397" s="5" t="s">
        <v>8169</v>
      </c>
      <c r="L397" s="5" t="s">
        <v>8171</v>
      </c>
      <c r="M397" s="5" t="s">
        <v>167</v>
      </c>
      <c r="N397" s="5" t="s">
        <v>55</v>
      </c>
      <c r="O397" s="5"/>
      <c r="P397" s="5" t="b">
        <f t="shared" ca="1" si="112"/>
        <v>0</v>
      </c>
      <c r="Q397" s="5" t="b">
        <f ca="1">IFERROR(__xludf.DUMMYFUNCTION("REGEXMATCH(L397,""(?i)JavaScript"")"),TRUE)</f>
        <v>1</v>
      </c>
      <c r="R397" s="5"/>
      <c r="S397" s="5"/>
      <c r="T397" s="5"/>
      <c r="U397" s="5"/>
      <c r="V397" s="5"/>
      <c r="W397" s="5"/>
      <c r="X397" s="5"/>
      <c r="Y397" s="5"/>
      <c r="Z397" s="5"/>
      <c r="AA397" s="5"/>
      <c r="AB397" s="5"/>
      <c r="AC397" s="5"/>
      <c r="AD397" s="5"/>
      <c r="AE397" s="5"/>
      <c r="AF397" s="5"/>
    </row>
    <row r="398" spans="1:32" ht="20.25" customHeight="1">
      <c r="A398" s="5" t="s">
        <v>8179</v>
      </c>
      <c r="B398" s="5" t="s">
        <v>8180</v>
      </c>
      <c r="C398" s="5" t="s">
        <v>41</v>
      </c>
      <c r="D398" s="5" t="s">
        <v>448</v>
      </c>
      <c r="E398" s="5" t="s">
        <v>45</v>
      </c>
      <c r="F398" s="7">
        <v>8</v>
      </c>
      <c r="G398" s="7">
        <v>10</v>
      </c>
      <c r="H398" s="5" t="s">
        <v>30</v>
      </c>
      <c r="I398" s="5" t="s">
        <v>31</v>
      </c>
      <c r="J398" s="5" t="s">
        <v>76</v>
      </c>
      <c r="K398" s="5" t="s">
        <v>8183</v>
      </c>
      <c r="L398" s="5" t="s">
        <v>8185</v>
      </c>
      <c r="M398" s="5" t="s">
        <v>37</v>
      </c>
      <c r="N398" s="5" t="s">
        <v>55</v>
      </c>
      <c r="O398" s="5"/>
      <c r="P398" s="5" t="b">
        <f t="shared" ca="1" si="112"/>
        <v>0</v>
      </c>
      <c r="Q398" s="5" t="b">
        <f t="shared" ref="Q398:Q399" ca="1" si="115">IFERROR(__xludf.DUMMYFUNCTION("REGEXMATCH(L398,""JavaScript"")"),TRUE)</f>
        <v>1</v>
      </c>
      <c r="R398" s="5"/>
      <c r="S398" s="5"/>
      <c r="T398" s="5"/>
      <c r="U398" s="5"/>
      <c r="V398" s="5"/>
      <c r="W398" s="5"/>
      <c r="X398" s="5"/>
      <c r="Y398" s="5"/>
      <c r="Z398" s="5"/>
      <c r="AA398" s="5"/>
      <c r="AB398" s="5"/>
      <c r="AC398" s="5"/>
      <c r="AD398" s="5"/>
      <c r="AE398" s="5"/>
      <c r="AF398" s="5"/>
    </row>
    <row r="399" spans="1:32" ht="20.25" customHeight="1">
      <c r="A399" s="5" t="s">
        <v>8200</v>
      </c>
      <c r="B399" s="5" t="s">
        <v>8201</v>
      </c>
      <c r="C399" s="5" t="s">
        <v>170</v>
      </c>
      <c r="D399" s="5" t="s">
        <v>47</v>
      </c>
      <c r="E399" s="5" t="s">
        <v>29</v>
      </c>
      <c r="F399" s="7">
        <v>8</v>
      </c>
      <c r="G399" s="7">
        <v>10</v>
      </c>
      <c r="H399" s="5" t="s">
        <v>30</v>
      </c>
      <c r="I399" s="5" t="s">
        <v>31</v>
      </c>
      <c r="J399" s="5" t="s">
        <v>7882</v>
      </c>
      <c r="K399" s="5" t="s">
        <v>8203</v>
      </c>
      <c r="L399" s="5" t="s">
        <v>8207</v>
      </c>
      <c r="M399" s="5" t="s">
        <v>37</v>
      </c>
      <c r="N399" s="5" t="s">
        <v>55</v>
      </c>
      <c r="O399" s="5"/>
      <c r="P399" s="5" t="b">
        <f t="shared" ca="1" si="112"/>
        <v>0</v>
      </c>
      <c r="Q399" s="5" t="b">
        <f t="shared" ca="1" si="115"/>
        <v>1</v>
      </c>
      <c r="R399" s="5"/>
      <c r="S399" s="5"/>
      <c r="T399" s="5"/>
      <c r="U399" s="5"/>
      <c r="V399" s="5"/>
      <c r="W399" s="5"/>
      <c r="X399" s="5"/>
      <c r="Y399" s="5"/>
      <c r="Z399" s="5"/>
      <c r="AA399" s="5"/>
      <c r="AB399" s="5"/>
      <c r="AC399" s="5"/>
      <c r="AD399" s="5"/>
      <c r="AE399" s="5"/>
      <c r="AF399" s="5"/>
    </row>
    <row r="400" spans="1:32" ht="20.25" customHeight="1">
      <c r="A400" s="5" t="s">
        <v>396</v>
      </c>
      <c r="B400" s="5" t="s">
        <v>8215</v>
      </c>
      <c r="C400" s="5" t="s">
        <v>41</v>
      </c>
      <c r="D400" s="5" t="s">
        <v>169</v>
      </c>
      <c r="E400" s="5" t="s">
        <v>29</v>
      </c>
      <c r="F400" s="7">
        <v>8</v>
      </c>
      <c r="G400" s="7">
        <v>20</v>
      </c>
      <c r="H400" s="5" t="s">
        <v>178</v>
      </c>
      <c r="I400" s="5" t="s">
        <v>31</v>
      </c>
      <c r="J400" s="5" t="s">
        <v>537</v>
      </c>
      <c r="K400" s="5" t="s">
        <v>2023</v>
      </c>
      <c r="L400" s="5" t="s">
        <v>8217</v>
      </c>
      <c r="M400" s="5" t="s">
        <v>37</v>
      </c>
      <c r="N400" s="5" t="s">
        <v>55</v>
      </c>
      <c r="O400" s="5"/>
      <c r="P400" s="5" t="b">
        <f t="shared" ca="1" si="112"/>
        <v>0</v>
      </c>
      <c r="Q400" s="5" t="b">
        <f t="shared" ref="Q400:Q401" ca="1" si="116">IFERROR(__xludf.DUMMYFUNCTION("REGEXMATCH(L400,""(?i)JavaScript"")"),TRUE)</f>
        <v>1</v>
      </c>
      <c r="R400" s="5"/>
      <c r="S400" s="5"/>
      <c r="T400" s="5"/>
      <c r="U400" s="5"/>
      <c r="V400" s="5"/>
      <c r="W400" s="5"/>
      <c r="X400" s="5"/>
      <c r="Y400" s="5"/>
      <c r="Z400" s="5"/>
      <c r="AA400" s="5"/>
      <c r="AB400" s="5"/>
      <c r="AC400" s="5"/>
      <c r="AD400" s="5"/>
      <c r="AE400" s="5"/>
      <c r="AF400" s="5"/>
    </row>
    <row r="401" spans="1:32" ht="20.25" customHeight="1">
      <c r="A401" s="5" t="s">
        <v>8227</v>
      </c>
      <c r="B401" s="5" t="s">
        <v>8229</v>
      </c>
      <c r="C401" s="5" t="s">
        <v>170</v>
      </c>
      <c r="D401" s="5" t="s">
        <v>47</v>
      </c>
      <c r="E401" s="5" t="s">
        <v>29</v>
      </c>
      <c r="F401" s="7">
        <v>8</v>
      </c>
      <c r="G401" s="7">
        <v>10</v>
      </c>
      <c r="H401" s="5" t="s">
        <v>30</v>
      </c>
      <c r="I401" s="5" t="s">
        <v>66</v>
      </c>
      <c r="J401" s="5" t="s">
        <v>57</v>
      </c>
      <c r="K401" s="5"/>
      <c r="L401" s="5" t="s">
        <v>8231</v>
      </c>
      <c r="M401" s="5" t="s">
        <v>42</v>
      </c>
      <c r="N401" s="5" t="s">
        <v>237</v>
      </c>
      <c r="O401" s="5"/>
      <c r="P401" s="5" t="b">
        <f t="shared" ca="1" si="112"/>
        <v>0</v>
      </c>
      <c r="Q401" s="5" t="b">
        <f t="shared" ca="1" si="116"/>
        <v>1</v>
      </c>
      <c r="R401" s="5"/>
      <c r="S401" s="5"/>
      <c r="T401" s="5"/>
      <c r="U401" s="5"/>
      <c r="V401" s="5"/>
      <c r="W401" s="5"/>
      <c r="X401" s="5"/>
      <c r="Y401" s="5"/>
      <c r="Z401" s="5"/>
      <c r="AA401" s="5"/>
      <c r="AB401" s="5"/>
      <c r="AC401" s="5"/>
      <c r="AD401" s="5"/>
      <c r="AE401" s="5"/>
      <c r="AF401" s="5"/>
    </row>
    <row r="402" spans="1:32" ht="20.25" customHeight="1">
      <c r="A402" s="5" t="s">
        <v>50</v>
      </c>
      <c r="B402" s="5" t="s">
        <v>79</v>
      </c>
      <c r="C402" s="5" t="s">
        <v>27</v>
      </c>
      <c r="D402" s="5" t="s">
        <v>80</v>
      </c>
      <c r="E402" s="5" t="s">
        <v>29</v>
      </c>
      <c r="F402" s="7">
        <v>8</v>
      </c>
      <c r="G402" s="7">
        <v>10</v>
      </c>
      <c r="H402" s="5" t="s">
        <v>30</v>
      </c>
      <c r="I402" s="5" t="s">
        <v>31</v>
      </c>
      <c r="J402" s="5" t="s">
        <v>81</v>
      </c>
      <c r="K402" s="5" t="s">
        <v>83</v>
      </c>
      <c r="L402" s="5" t="s">
        <v>86</v>
      </c>
      <c r="M402" s="5" t="s">
        <v>53</v>
      </c>
      <c r="N402" s="5" t="s">
        <v>55</v>
      </c>
      <c r="O402" s="5"/>
      <c r="P402" s="5" t="b">
        <f t="shared" ca="1" si="112"/>
        <v>0</v>
      </c>
      <c r="Q402" s="5" t="b">
        <f t="shared" ref="Q402:Q406" ca="1" si="117">IFERROR(__xludf.DUMMYFUNCTION("REGEXMATCH(L402,""JavaScript"")"),TRUE)</f>
        <v>1</v>
      </c>
      <c r="R402" s="5"/>
      <c r="S402" s="5"/>
      <c r="T402" s="5"/>
      <c r="U402" s="5"/>
      <c r="V402" s="5"/>
      <c r="W402" s="5"/>
      <c r="X402" s="5"/>
      <c r="Y402" s="5"/>
      <c r="Z402" s="5"/>
      <c r="AA402" s="5"/>
      <c r="AB402" s="5"/>
      <c r="AC402" s="5"/>
      <c r="AD402" s="5"/>
      <c r="AE402" s="5"/>
      <c r="AF402" s="5"/>
    </row>
    <row r="403" spans="1:32" ht="20.25" customHeight="1">
      <c r="A403" s="5" t="s">
        <v>103</v>
      </c>
      <c r="B403" s="5" t="s">
        <v>104</v>
      </c>
      <c r="C403" s="5" t="s">
        <v>27</v>
      </c>
      <c r="D403" s="5" t="s">
        <v>105</v>
      </c>
      <c r="E403" s="5" t="s">
        <v>45</v>
      </c>
      <c r="F403" s="7">
        <v>8</v>
      </c>
      <c r="G403" s="7">
        <v>13</v>
      </c>
      <c r="H403" s="5" t="s">
        <v>107</v>
      </c>
      <c r="I403" s="5" t="s">
        <v>108</v>
      </c>
      <c r="J403" s="5" t="s">
        <v>110</v>
      </c>
      <c r="K403" s="5"/>
      <c r="L403" s="5" t="s">
        <v>113</v>
      </c>
      <c r="M403" s="5" t="s">
        <v>100</v>
      </c>
      <c r="N403" s="5" t="s">
        <v>55</v>
      </c>
      <c r="O403" s="5"/>
      <c r="P403" s="5" t="b">
        <f t="shared" ca="1" si="112"/>
        <v>0</v>
      </c>
      <c r="Q403" s="5" t="b">
        <f t="shared" ca="1" si="117"/>
        <v>1</v>
      </c>
      <c r="R403" s="5"/>
      <c r="S403" s="5"/>
      <c r="T403" s="5"/>
      <c r="U403" s="5"/>
      <c r="V403" s="5"/>
      <c r="W403" s="5"/>
      <c r="X403" s="5"/>
      <c r="Y403" s="5"/>
      <c r="Z403" s="5"/>
      <c r="AA403" s="5"/>
      <c r="AB403" s="5"/>
      <c r="AC403" s="5"/>
      <c r="AD403" s="5"/>
      <c r="AE403" s="5"/>
      <c r="AF403" s="5"/>
    </row>
    <row r="404" spans="1:32" ht="20.25" customHeight="1">
      <c r="A404" s="5" t="s">
        <v>4842</v>
      </c>
      <c r="B404" s="5" t="s">
        <v>6181</v>
      </c>
      <c r="C404" s="5" t="s">
        <v>41</v>
      </c>
      <c r="D404" s="5" t="s">
        <v>43</v>
      </c>
      <c r="E404" s="5" t="s">
        <v>29</v>
      </c>
      <c r="F404" s="7">
        <v>8</v>
      </c>
      <c r="G404" s="7">
        <v>10</v>
      </c>
      <c r="H404" s="5" t="s">
        <v>30</v>
      </c>
      <c r="I404" s="5" t="s">
        <v>31</v>
      </c>
      <c r="J404" s="5" t="s">
        <v>2444</v>
      </c>
      <c r="K404" s="5" t="s">
        <v>8271</v>
      </c>
      <c r="L404" s="5" t="s">
        <v>8272</v>
      </c>
      <c r="M404" s="5" t="s">
        <v>53</v>
      </c>
      <c r="N404" s="5" t="s">
        <v>55</v>
      </c>
      <c r="O404" s="5"/>
      <c r="P404" s="5" t="b">
        <f t="shared" ca="1" si="112"/>
        <v>0</v>
      </c>
      <c r="Q404" s="5" t="b">
        <f t="shared" ca="1" si="117"/>
        <v>1</v>
      </c>
      <c r="R404" s="5"/>
      <c r="S404" s="5"/>
      <c r="T404" s="5"/>
      <c r="U404" s="5"/>
      <c r="V404" s="5"/>
      <c r="W404" s="5"/>
      <c r="X404" s="5"/>
      <c r="Y404" s="5"/>
      <c r="Z404" s="5"/>
      <c r="AA404" s="5"/>
      <c r="AB404" s="5"/>
      <c r="AC404" s="5"/>
      <c r="AD404" s="5"/>
      <c r="AE404" s="5"/>
      <c r="AF404" s="5"/>
    </row>
    <row r="405" spans="1:32" ht="20.25" customHeight="1">
      <c r="A405" s="5" t="s">
        <v>8284</v>
      </c>
      <c r="B405" s="5" t="s">
        <v>8285</v>
      </c>
      <c r="C405" s="5" t="s">
        <v>20</v>
      </c>
      <c r="D405" s="5" t="s">
        <v>1173</v>
      </c>
      <c r="E405" s="5" t="s">
        <v>45</v>
      </c>
      <c r="F405" s="7">
        <v>8</v>
      </c>
      <c r="G405" s="7">
        <v>13</v>
      </c>
      <c r="H405" s="5" t="s">
        <v>107</v>
      </c>
      <c r="I405" s="5" t="s">
        <v>31</v>
      </c>
      <c r="J405" s="5" t="s">
        <v>273</v>
      </c>
      <c r="K405" s="5" t="s">
        <v>6064</v>
      </c>
      <c r="L405" s="5" t="s">
        <v>8286</v>
      </c>
      <c r="M405" s="5" t="s">
        <v>100</v>
      </c>
      <c r="N405" s="5" t="s">
        <v>271</v>
      </c>
      <c r="O405" s="5"/>
      <c r="P405" s="5" t="b">
        <f t="shared" ca="1" si="112"/>
        <v>0</v>
      </c>
      <c r="Q405" s="5" t="b">
        <f t="shared" ca="1" si="117"/>
        <v>1</v>
      </c>
      <c r="R405" s="5"/>
      <c r="S405" s="5"/>
      <c r="T405" s="5"/>
      <c r="U405" s="5"/>
      <c r="V405" s="5"/>
      <c r="W405" s="5"/>
      <c r="X405" s="5"/>
      <c r="Y405" s="5"/>
      <c r="Z405" s="5"/>
      <c r="AA405" s="5"/>
      <c r="AB405" s="5"/>
      <c r="AC405" s="5"/>
      <c r="AD405" s="5"/>
      <c r="AE405" s="5"/>
      <c r="AF405" s="5"/>
    </row>
    <row r="406" spans="1:32" ht="20.25" customHeight="1">
      <c r="A406" s="5" t="s">
        <v>396</v>
      </c>
      <c r="B406" s="5" t="s">
        <v>8294</v>
      </c>
      <c r="C406" s="5" t="s">
        <v>41</v>
      </c>
      <c r="D406" s="5" t="s">
        <v>47</v>
      </c>
      <c r="E406" s="5" t="s">
        <v>45</v>
      </c>
      <c r="F406" s="7">
        <v>8</v>
      </c>
      <c r="G406" s="7">
        <v>12</v>
      </c>
      <c r="H406" s="5" t="s">
        <v>852</v>
      </c>
      <c r="I406" s="5" t="s">
        <v>31</v>
      </c>
      <c r="J406" s="5" t="s">
        <v>2426</v>
      </c>
      <c r="K406" s="5" t="s">
        <v>8298</v>
      </c>
      <c r="L406" s="5" t="s">
        <v>8300</v>
      </c>
      <c r="M406" s="5" t="s">
        <v>53</v>
      </c>
      <c r="N406" s="5" t="s">
        <v>55</v>
      </c>
      <c r="O406" s="5"/>
      <c r="P406" s="5" t="b">
        <f t="shared" ca="1" si="112"/>
        <v>0</v>
      </c>
      <c r="Q406" s="5" t="b">
        <f t="shared" ca="1" si="117"/>
        <v>1</v>
      </c>
      <c r="R406" s="5"/>
      <c r="S406" s="5"/>
      <c r="T406" s="5"/>
      <c r="U406" s="5"/>
      <c r="V406" s="5"/>
      <c r="W406" s="5"/>
      <c r="X406" s="5"/>
      <c r="Y406" s="5"/>
      <c r="Z406" s="5"/>
      <c r="AA406" s="5"/>
      <c r="AB406" s="5"/>
      <c r="AC406" s="5"/>
      <c r="AD406" s="5"/>
      <c r="AE406" s="5"/>
      <c r="AF406" s="5"/>
    </row>
    <row r="407" spans="1:32" ht="20.25" customHeight="1">
      <c r="A407" s="5" t="s">
        <v>396</v>
      </c>
      <c r="B407" s="5" t="s">
        <v>8309</v>
      </c>
      <c r="C407" s="5" t="s">
        <v>170</v>
      </c>
      <c r="D407" s="5" t="s">
        <v>378</v>
      </c>
      <c r="E407" s="5" t="s">
        <v>45</v>
      </c>
      <c r="F407" s="7">
        <v>8</v>
      </c>
      <c r="G407" s="7">
        <v>15</v>
      </c>
      <c r="H407" s="5" t="s">
        <v>65</v>
      </c>
      <c r="I407" s="5" t="s">
        <v>108</v>
      </c>
      <c r="J407" s="5" t="s">
        <v>161</v>
      </c>
      <c r="K407" s="5" t="s">
        <v>1415</v>
      </c>
      <c r="L407" s="5"/>
      <c r="M407" s="5" t="s">
        <v>42</v>
      </c>
      <c r="N407" s="5" t="s">
        <v>237</v>
      </c>
      <c r="O407" s="5" t="b">
        <f ca="1">IFERROR(__xludf.DUMMYFUNCTION("REGEXMATCH(A407,""前端"")"),TRUE)</f>
        <v>1</v>
      </c>
      <c r="P407" s="5" t="b">
        <f t="shared" ca="1" si="112"/>
        <v>0</v>
      </c>
      <c r="Q407" s="5" t="b">
        <f t="shared" ref="Q407:Q409" ca="1" si="118">IFERROR(__xludf.DUMMYFUNCTION("REGEXMATCH(L407,""(?i)JavaScript"")"),FALSE)</f>
        <v>0</v>
      </c>
      <c r="R407" s="5"/>
      <c r="S407" s="5"/>
      <c r="T407" s="5"/>
      <c r="U407" s="5"/>
      <c r="V407" s="5"/>
      <c r="W407" s="5"/>
      <c r="X407" s="5"/>
      <c r="Y407" s="5"/>
      <c r="Z407" s="5"/>
      <c r="AA407" s="5"/>
      <c r="AB407" s="5"/>
      <c r="AC407" s="5"/>
      <c r="AD407" s="5"/>
      <c r="AE407" s="5"/>
      <c r="AF407" s="5"/>
    </row>
    <row r="408" spans="1:32" ht="20.25" customHeight="1">
      <c r="A408" s="5" t="s">
        <v>8325</v>
      </c>
      <c r="B408" s="5" t="s">
        <v>8326</v>
      </c>
      <c r="C408" s="5" t="s">
        <v>41</v>
      </c>
      <c r="D408" s="5" t="s">
        <v>94</v>
      </c>
      <c r="E408" s="5" t="s">
        <v>29</v>
      </c>
      <c r="F408" s="7">
        <v>8</v>
      </c>
      <c r="G408" s="7">
        <v>12</v>
      </c>
      <c r="H408" s="5" t="s">
        <v>852</v>
      </c>
      <c r="I408" s="9" t="s">
        <v>24</v>
      </c>
      <c r="J408" s="5" t="s">
        <v>947</v>
      </c>
      <c r="K408" s="5" t="s">
        <v>3814</v>
      </c>
      <c r="L408" s="5" t="s">
        <v>8331</v>
      </c>
      <c r="M408" s="5" t="s">
        <v>100</v>
      </c>
      <c r="N408" s="5" t="s">
        <v>55</v>
      </c>
      <c r="O408" s="5"/>
      <c r="P408" s="5" t="b">
        <f ca="1">IFERROR(__xludf.DUMMYFUNCTION("REGEXMATCH(A408,""(?i)JavaScript"")"),FALSE)</f>
        <v>0</v>
      </c>
      <c r="Q408" s="5" t="b">
        <f t="shared" ca="1" si="118"/>
        <v>0</v>
      </c>
      <c r="R408" s="5"/>
      <c r="S408" s="5"/>
      <c r="T408" s="5"/>
      <c r="U408" s="5"/>
      <c r="V408" s="5"/>
      <c r="W408" s="5"/>
      <c r="X408" s="5"/>
      <c r="Y408" s="5"/>
      <c r="Z408" s="5"/>
      <c r="AA408" s="5"/>
      <c r="AB408" s="5"/>
      <c r="AC408" s="5"/>
      <c r="AD408" s="5"/>
      <c r="AE408" s="5"/>
      <c r="AF408" s="5"/>
    </row>
    <row r="409" spans="1:32" ht="20.25" customHeight="1">
      <c r="A409" s="5" t="s">
        <v>277</v>
      </c>
      <c r="B409" s="5" t="s">
        <v>8342</v>
      </c>
      <c r="C409" s="5" t="s">
        <v>170</v>
      </c>
      <c r="D409" s="5" t="s">
        <v>47</v>
      </c>
      <c r="E409" s="5" t="s">
        <v>45</v>
      </c>
      <c r="F409" s="7">
        <v>8</v>
      </c>
      <c r="G409" s="7">
        <v>10</v>
      </c>
      <c r="H409" s="5" t="s">
        <v>30</v>
      </c>
      <c r="I409" s="5" t="s">
        <v>31</v>
      </c>
      <c r="J409" s="5" t="s">
        <v>48</v>
      </c>
      <c r="K409" s="5" t="s">
        <v>2060</v>
      </c>
      <c r="L409" s="5" t="s">
        <v>8344</v>
      </c>
      <c r="M409" s="5" t="s">
        <v>42</v>
      </c>
      <c r="N409" s="5" t="s">
        <v>55</v>
      </c>
      <c r="O409" s="5"/>
      <c r="P409" s="5" t="b">
        <f t="shared" ref="P409:P706" ca="1" si="119">IFERROR(__xludf.DUMMYFUNCTION("REGEXMATCH(A409,""JavaScript"")"),FALSE)</f>
        <v>0</v>
      </c>
      <c r="Q409" s="5" t="b">
        <f t="shared" ca="1" si="118"/>
        <v>0</v>
      </c>
      <c r="R409" s="5"/>
      <c r="S409" s="5"/>
      <c r="T409" s="5"/>
      <c r="U409" s="5"/>
      <c r="V409" s="5"/>
      <c r="W409" s="5"/>
      <c r="X409" s="5"/>
      <c r="Y409" s="5"/>
      <c r="Z409" s="5"/>
      <c r="AA409" s="5"/>
      <c r="AB409" s="5"/>
      <c r="AC409" s="5"/>
      <c r="AD409" s="5"/>
      <c r="AE409" s="5"/>
      <c r="AF409" s="5"/>
    </row>
    <row r="410" spans="1:32" ht="20.25" customHeight="1">
      <c r="A410" s="5" t="s">
        <v>396</v>
      </c>
      <c r="B410" s="5" t="s">
        <v>8356</v>
      </c>
      <c r="C410" s="5" t="s">
        <v>27</v>
      </c>
      <c r="D410" s="5" t="s">
        <v>290</v>
      </c>
      <c r="E410" s="5" t="s">
        <v>45</v>
      </c>
      <c r="F410" s="7">
        <v>8</v>
      </c>
      <c r="G410" s="7">
        <v>10</v>
      </c>
      <c r="H410" s="5" t="s">
        <v>30</v>
      </c>
      <c r="I410" s="5" t="s">
        <v>108</v>
      </c>
      <c r="J410" s="5" t="s">
        <v>252</v>
      </c>
      <c r="K410" s="5" t="s">
        <v>1731</v>
      </c>
      <c r="L410" s="5" t="s">
        <v>8358</v>
      </c>
      <c r="M410" s="5" t="s">
        <v>100</v>
      </c>
      <c r="N410" s="5" t="s">
        <v>55</v>
      </c>
      <c r="O410" s="5"/>
      <c r="P410" s="5" t="b">
        <f t="shared" ca="1" si="119"/>
        <v>0</v>
      </c>
      <c r="Q410" s="5" t="b">
        <f ca="1">IFERROR(__xludf.DUMMYFUNCTION("REGEXMATCH(L410,""JavaScript"")"),TRUE)</f>
        <v>1</v>
      </c>
      <c r="R410" s="5"/>
      <c r="S410" s="5"/>
      <c r="T410" s="5"/>
      <c r="U410" s="5"/>
      <c r="V410" s="5"/>
      <c r="W410" s="5"/>
      <c r="X410" s="5"/>
      <c r="Y410" s="5"/>
      <c r="Z410" s="5"/>
      <c r="AA410" s="5"/>
      <c r="AB410" s="5"/>
      <c r="AC410" s="5"/>
      <c r="AD410" s="5"/>
      <c r="AE410" s="5"/>
      <c r="AF410" s="5"/>
    </row>
    <row r="411" spans="1:32" ht="20.25" customHeight="1">
      <c r="A411" s="5" t="s">
        <v>396</v>
      </c>
      <c r="B411" s="5" t="s">
        <v>8366</v>
      </c>
      <c r="C411" s="5" t="s">
        <v>27</v>
      </c>
      <c r="D411" s="5" t="s">
        <v>212</v>
      </c>
      <c r="E411" s="5" t="s">
        <v>45</v>
      </c>
      <c r="F411" s="7">
        <v>8</v>
      </c>
      <c r="G411" s="7">
        <v>15</v>
      </c>
      <c r="H411" s="5" t="s">
        <v>65</v>
      </c>
      <c r="I411" s="5" t="s">
        <v>31</v>
      </c>
      <c r="J411" s="5" t="s">
        <v>554</v>
      </c>
      <c r="K411" s="5" t="s">
        <v>8367</v>
      </c>
      <c r="L411" s="5" t="s">
        <v>8368</v>
      </c>
      <c r="M411" s="5" t="s">
        <v>53</v>
      </c>
      <c r="N411" s="5" t="s">
        <v>38</v>
      </c>
      <c r="O411" s="5"/>
      <c r="P411" s="5" t="b">
        <f t="shared" ca="1" si="119"/>
        <v>0</v>
      </c>
      <c r="Q411" s="5" t="b">
        <f ca="1">IFERROR(__xludf.DUMMYFUNCTION("REGEXMATCH(L411,""(?i)JavaScript"")"),TRUE)</f>
        <v>1</v>
      </c>
      <c r="R411" s="5"/>
      <c r="S411" s="5"/>
      <c r="T411" s="5"/>
      <c r="U411" s="5"/>
      <c r="V411" s="5"/>
      <c r="W411" s="5"/>
      <c r="X411" s="5"/>
      <c r="Y411" s="5"/>
      <c r="Z411" s="5"/>
      <c r="AA411" s="5"/>
      <c r="AB411" s="5"/>
      <c r="AC411" s="5"/>
      <c r="AD411" s="5"/>
      <c r="AE411" s="5"/>
      <c r="AF411" s="5"/>
    </row>
    <row r="412" spans="1:32" ht="20.25" customHeight="1">
      <c r="A412" s="5" t="s">
        <v>277</v>
      </c>
      <c r="B412" s="5" t="s">
        <v>8374</v>
      </c>
      <c r="C412" s="5" t="s">
        <v>27</v>
      </c>
      <c r="D412" s="5" t="s">
        <v>85</v>
      </c>
      <c r="E412" s="5" t="s">
        <v>29</v>
      </c>
      <c r="F412" s="7">
        <v>8</v>
      </c>
      <c r="G412" s="7">
        <v>10</v>
      </c>
      <c r="H412" s="5" t="s">
        <v>30</v>
      </c>
      <c r="I412" s="5" t="s">
        <v>125</v>
      </c>
      <c r="J412" s="5" t="s">
        <v>126</v>
      </c>
      <c r="K412" s="5" t="s">
        <v>8375</v>
      </c>
      <c r="L412" s="5" t="s">
        <v>8376</v>
      </c>
      <c r="M412" s="5" t="s">
        <v>167</v>
      </c>
      <c r="N412" s="5" t="s">
        <v>55</v>
      </c>
      <c r="O412" s="5"/>
      <c r="P412" s="5" t="b">
        <f t="shared" ca="1" si="119"/>
        <v>0</v>
      </c>
      <c r="Q412" s="5" t="b">
        <f t="shared" ref="Q412:Q413" ca="1" si="120">IFERROR(__xludf.DUMMYFUNCTION("REGEXMATCH(L412,""JavaScript"")"),TRUE)</f>
        <v>1</v>
      </c>
      <c r="R412" s="5"/>
      <c r="S412" s="5"/>
      <c r="T412" s="5"/>
      <c r="U412" s="5"/>
      <c r="V412" s="5"/>
      <c r="W412" s="5"/>
      <c r="X412" s="5"/>
      <c r="Y412" s="5"/>
      <c r="Z412" s="5"/>
      <c r="AA412" s="5"/>
      <c r="AB412" s="5"/>
      <c r="AC412" s="5"/>
      <c r="AD412" s="5"/>
      <c r="AE412" s="5"/>
      <c r="AF412" s="5"/>
    </row>
    <row r="413" spans="1:32" ht="20.25" customHeight="1">
      <c r="A413" s="5" t="s">
        <v>8383</v>
      </c>
      <c r="B413" s="5" t="s">
        <v>1171</v>
      </c>
      <c r="C413" s="5" t="s">
        <v>20</v>
      </c>
      <c r="D413" s="5" t="s">
        <v>1173</v>
      </c>
      <c r="E413" s="5" t="s">
        <v>45</v>
      </c>
      <c r="F413" s="7">
        <v>8</v>
      </c>
      <c r="G413" s="7">
        <v>15</v>
      </c>
      <c r="H413" s="5" t="s">
        <v>65</v>
      </c>
      <c r="I413" s="5" t="s">
        <v>125</v>
      </c>
      <c r="J413" s="5" t="s">
        <v>87</v>
      </c>
      <c r="K413" s="5" t="s">
        <v>1178</v>
      </c>
      <c r="L413" s="5" t="s">
        <v>8390</v>
      </c>
      <c r="M413" s="5" t="s">
        <v>37</v>
      </c>
      <c r="N413" s="5" t="s">
        <v>55</v>
      </c>
      <c r="O413" s="5"/>
      <c r="P413" s="5" t="b">
        <f t="shared" ca="1" si="119"/>
        <v>0</v>
      </c>
      <c r="Q413" s="5" t="b">
        <f t="shared" ca="1" si="120"/>
        <v>1</v>
      </c>
      <c r="R413" s="5"/>
      <c r="S413" s="5"/>
      <c r="T413" s="5"/>
      <c r="U413" s="5"/>
      <c r="V413" s="5"/>
      <c r="W413" s="5"/>
      <c r="X413" s="5"/>
      <c r="Y413" s="5"/>
      <c r="Z413" s="5"/>
      <c r="AA413" s="5"/>
      <c r="AB413" s="5"/>
      <c r="AC413" s="5"/>
      <c r="AD413" s="5"/>
      <c r="AE413" s="5"/>
      <c r="AF413" s="5"/>
    </row>
    <row r="414" spans="1:32" ht="20.25" customHeight="1">
      <c r="A414" s="5" t="s">
        <v>8397</v>
      </c>
      <c r="B414" s="5" t="s">
        <v>8399</v>
      </c>
      <c r="C414" s="5" t="s">
        <v>170</v>
      </c>
      <c r="D414" s="5" t="s">
        <v>171</v>
      </c>
      <c r="E414" s="5" t="s">
        <v>45</v>
      </c>
      <c r="F414" s="7">
        <v>8</v>
      </c>
      <c r="G414" s="7">
        <v>16</v>
      </c>
      <c r="H414" s="5" t="s">
        <v>478</v>
      </c>
      <c r="I414" s="5" t="s">
        <v>125</v>
      </c>
      <c r="J414" s="5" t="s">
        <v>4234</v>
      </c>
      <c r="K414" s="5" t="s">
        <v>8401</v>
      </c>
      <c r="L414" s="5" t="s">
        <v>8403</v>
      </c>
      <c r="M414" s="5" t="s">
        <v>167</v>
      </c>
      <c r="N414" s="5" t="s">
        <v>55</v>
      </c>
      <c r="O414" s="5"/>
      <c r="P414" s="5" t="b">
        <f t="shared" ca="1" si="119"/>
        <v>0</v>
      </c>
      <c r="Q414" s="5" t="b">
        <f ca="1">IFERROR(__xludf.DUMMYFUNCTION("REGEXMATCH(L414,""(?i)JavaScript"")"),TRUE)</f>
        <v>1</v>
      </c>
      <c r="R414" s="5"/>
      <c r="S414" s="5"/>
      <c r="T414" s="5"/>
      <c r="U414" s="5"/>
      <c r="V414" s="5"/>
      <c r="W414" s="5"/>
      <c r="X414" s="5"/>
      <c r="Y414" s="5"/>
      <c r="Z414" s="5"/>
      <c r="AA414" s="5"/>
      <c r="AB414" s="5"/>
      <c r="AC414" s="5"/>
      <c r="AD414" s="5"/>
      <c r="AE414" s="5"/>
      <c r="AF414" s="5"/>
    </row>
    <row r="415" spans="1:32" ht="20.25" customHeight="1">
      <c r="A415" s="5" t="s">
        <v>396</v>
      </c>
      <c r="B415" s="5" t="s">
        <v>8410</v>
      </c>
      <c r="C415" s="5" t="s">
        <v>27</v>
      </c>
      <c r="D415" s="5" t="s">
        <v>47</v>
      </c>
      <c r="E415" s="5" t="s">
        <v>29</v>
      </c>
      <c r="F415" s="7">
        <v>8</v>
      </c>
      <c r="G415" s="7">
        <v>16</v>
      </c>
      <c r="H415" s="5" t="s">
        <v>478</v>
      </c>
      <c r="I415" s="5" t="s">
        <v>31</v>
      </c>
      <c r="J415" s="5" t="s">
        <v>87</v>
      </c>
      <c r="K415" s="5" t="s">
        <v>8413</v>
      </c>
      <c r="L415" s="5" t="s">
        <v>8414</v>
      </c>
      <c r="M415" s="5" t="s">
        <v>37</v>
      </c>
      <c r="N415" s="5" t="s">
        <v>55</v>
      </c>
      <c r="O415" s="5"/>
      <c r="P415" s="5" t="b">
        <f t="shared" ca="1" si="119"/>
        <v>0</v>
      </c>
      <c r="Q415" s="5" t="b">
        <f t="shared" ref="Q415:Q416" ca="1" si="121">IFERROR(__xludf.DUMMYFUNCTION("REGEXMATCH(L415,""JavaScript"")"),TRUE)</f>
        <v>1</v>
      </c>
      <c r="R415" s="5"/>
      <c r="S415" s="5"/>
      <c r="T415" s="5"/>
      <c r="U415" s="5"/>
      <c r="V415" s="5"/>
      <c r="W415" s="5"/>
      <c r="X415" s="5"/>
      <c r="Y415" s="5"/>
      <c r="Z415" s="5"/>
      <c r="AA415" s="5"/>
      <c r="AB415" s="5"/>
      <c r="AC415" s="5"/>
      <c r="AD415" s="5"/>
      <c r="AE415" s="5"/>
      <c r="AF415" s="5"/>
    </row>
    <row r="416" spans="1:32" ht="20.25" customHeight="1">
      <c r="A416" s="5" t="s">
        <v>1457</v>
      </c>
      <c r="B416" s="5" t="s">
        <v>8424</v>
      </c>
      <c r="C416" s="5" t="s">
        <v>27</v>
      </c>
      <c r="D416" s="5" t="s">
        <v>47</v>
      </c>
      <c r="E416" s="5" t="s">
        <v>29</v>
      </c>
      <c r="F416" s="7">
        <v>8</v>
      </c>
      <c r="G416" s="7">
        <v>20</v>
      </c>
      <c r="H416" s="5" t="s">
        <v>178</v>
      </c>
      <c r="I416" s="5" t="s">
        <v>31</v>
      </c>
      <c r="J416" s="5" t="s">
        <v>3320</v>
      </c>
      <c r="K416" s="5"/>
      <c r="L416" s="5" t="s">
        <v>8427</v>
      </c>
      <c r="M416" s="5" t="s">
        <v>42</v>
      </c>
      <c r="N416" s="5" t="s">
        <v>89</v>
      </c>
      <c r="O416" s="5"/>
      <c r="P416" s="5" t="b">
        <f t="shared" ca="1" si="119"/>
        <v>0</v>
      </c>
      <c r="Q416" s="5" t="b">
        <f t="shared" ca="1" si="121"/>
        <v>1</v>
      </c>
      <c r="R416" s="5"/>
      <c r="S416" s="5"/>
      <c r="T416" s="5"/>
      <c r="U416" s="5"/>
      <c r="V416" s="5"/>
      <c r="W416" s="5"/>
      <c r="X416" s="5"/>
      <c r="Y416" s="5"/>
      <c r="Z416" s="5"/>
      <c r="AA416" s="5"/>
      <c r="AB416" s="5"/>
      <c r="AC416" s="5"/>
      <c r="AD416" s="5"/>
      <c r="AE416" s="5"/>
      <c r="AF416" s="5"/>
    </row>
    <row r="417" spans="1:32" ht="20.25" customHeight="1">
      <c r="A417" s="5" t="s">
        <v>396</v>
      </c>
      <c r="B417" s="5" t="s">
        <v>8435</v>
      </c>
      <c r="C417" s="5" t="s">
        <v>170</v>
      </c>
      <c r="D417" s="5" t="s">
        <v>390</v>
      </c>
      <c r="E417" s="5" t="s">
        <v>29</v>
      </c>
      <c r="F417" s="7">
        <v>8</v>
      </c>
      <c r="G417" s="7">
        <v>10</v>
      </c>
      <c r="H417" s="5" t="s">
        <v>30</v>
      </c>
      <c r="I417" s="5" t="s">
        <v>31</v>
      </c>
      <c r="J417" s="5" t="s">
        <v>117</v>
      </c>
      <c r="K417" s="5" t="s">
        <v>2776</v>
      </c>
      <c r="L417" s="5"/>
      <c r="M417" s="5" t="s">
        <v>100</v>
      </c>
      <c r="N417" s="5" t="s">
        <v>55</v>
      </c>
      <c r="O417" s="5" t="b">
        <f ca="1">IFERROR(__xludf.DUMMYFUNCTION("REGEXMATCH(A417,""前端"")"),TRUE)</f>
        <v>1</v>
      </c>
      <c r="P417" s="5" t="b">
        <f t="shared" ca="1" si="119"/>
        <v>0</v>
      </c>
      <c r="Q417" s="5" t="b">
        <f ca="1">IFERROR(__xludf.DUMMYFUNCTION("REGEXMATCH(L417,""(?i)JavaScript"")"),FALSE)</f>
        <v>0</v>
      </c>
      <c r="R417" s="5"/>
      <c r="S417" s="5"/>
      <c r="T417" s="5"/>
      <c r="U417" s="5"/>
      <c r="V417" s="5"/>
      <c r="W417" s="5"/>
      <c r="X417" s="5"/>
      <c r="Y417" s="5"/>
      <c r="Z417" s="5"/>
      <c r="AA417" s="5"/>
      <c r="AB417" s="5"/>
      <c r="AC417" s="5"/>
      <c r="AD417" s="5"/>
      <c r="AE417" s="5"/>
      <c r="AF417" s="5"/>
    </row>
    <row r="418" spans="1:32" ht="20.25" customHeight="1">
      <c r="A418" s="5" t="s">
        <v>277</v>
      </c>
      <c r="B418" s="5" t="s">
        <v>1264</v>
      </c>
      <c r="C418" s="5" t="s">
        <v>170</v>
      </c>
      <c r="D418" s="5" t="s">
        <v>47</v>
      </c>
      <c r="E418" s="5" t="s">
        <v>45</v>
      </c>
      <c r="F418" s="7">
        <v>8</v>
      </c>
      <c r="G418" s="7">
        <v>16</v>
      </c>
      <c r="H418" s="5" t="s">
        <v>478</v>
      </c>
      <c r="I418" s="5" t="s">
        <v>108</v>
      </c>
      <c r="J418" s="5" t="s">
        <v>802</v>
      </c>
      <c r="K418" s="5" t="s">
        <v>8445</v>
      </c>
      <c r="L418" s="5" t="s">
        <v>8446</v>
      </c>
      <c r="M418" s="5" t="s">
        <v>167</v>
      </c>
      <c r="N418" s="5" t="s">
        <v>55</v>
      </c>
      <c r="O418" s="5"/>
      <c r="P418" s="5" t="b">
        <f t="shared" ca="1" si="119"/>
        <v>0</v>
      </c>
      <c r="Q418" s="5" t="b">
        <f t="shared" ref="Q418:Q419" ca="1" si="122">IFERROR(__xludf.DUMMYFUNCTION("REGEXMATCH(L418,""JavaScript"")"),TRUE)</f>
        <v>1</v>
      </c>
      <c r="R418" s="5"/>
      <c r="S418" s="5"/>
      <c r="T418" s="5"/>
      <c r="U418" s="5"/>
      <c r="V418" s="5"/>
      <c r="W418" s="5"/>
      <c r="X418" s="5"/>
      <c r="Y418" s="5"/>
      <c r="Z418" s="5"/>
      <c r="AA418" s="5"/>
      <c r="AB418" s="5"/>
      <c r="AC418" s="5"/>
      <c r="AD418" s="5"/>
      <c r="AE418" s="5"/>
      <c r="AF418" s="5"/>
    </row>
    <row r="419" spans="1:32" ht="20.25" customHeight="1">
      <c r="A419" s="5" t="s">
        <v>2660</v>
      </c>
      <c r="B419" s="5" t="s">
        <v>8455</v>
      </c>
      <c r="C419" s="5" t="s">
        <v>170</v>
      </c>
      <c r="D419" s="5" t="s">
        <v>342</v>
      </c>
      <c r="E419" s="5" t="s">
        <v>45</v>
      </c>
      <c r="F419" s="7">
        <v>8</v>
      </c>
      <c r="G419" s="7">
        <v>16</v>
      </c>
      <c r="H419" s="5" t="s">
        <v>478</v>
      </c>
      <c r="I419" s="5" t="s">
        <v>108</v>
      </c>
      <c r="J419" s="5" t="s">
        <v>8459</v>
      </c>
      <c r="K419" s="5" t="s">
        <v>8460</v>
      </c>
      <c r="L419" s="5" t="s">
        <v>8462</v>
      </c>
      <c r="M419" s="5" t="s">
        <v>53</v>
      </c>
      <c r="N419" s="5" t="s">
        <v>55</v>
      </c>
      <c r="O419" s="5"/>
      <c r="P419" s="5" t="b">
        <f t="shared" ca="1" si="119"/>
        <v>0</v>
      </c>
      <c r="Q419" s="5" t="b">
        <f t="shared" ca="1" si="122"/>
        <v>1</v>
      </c>
      <c r="R419" s="5"/>
      <c r="S419" s="5"/>
      <c r="T419" s="5"/>
      <c r="U419" s="5"/>
      <c r="V419" s="5"/>
      <c r="W419" s="5"/>
      <c r="X419" s="5"/>
      <c r="Y419" s="5"/>
      <c r="Z419" s="5"/>
      <c r="AA419" s="5"/>
      <c r="AB419" s="5"/>
      <c r="AC419" s="5"/>
      <c r="AD419" s="5"/>
      <c r="AE419" s="5"/>
      <c r="AF419" s="5"/>
    </row>
    <row r="420" spans="1:32" ht="20.25" customHeight="1">
      <c r="A420" s="5" t="s">
        <v>5314</v>
      </c>
      <c r="B420" s="5" t="s">
        <v>122</v>
      </c>
      <c r="C420" s="5" t="s">
        <v>27</v>
      </c>
      <c r="D420" s="5" t="s">
        <v>80</v>
      </c>
      <c r="E420" s="5" t="s">
        <v>29</v>
      </c>
      <c r="F420" s="7">
        <v>8</v>
      </c>
      <c r="G420" s="7">
        <v>10</v>
      </c>
      <c r="H420" s="5" t="s">
        <v>30</v>
      </c>
      <c r="I420" s="5" t="s">
        <v>125</v>
      </c>
      <c r="J420" s="5" t="s">
        <v>126</v>
      </c>
      <c r="K420" s="5" t="s">
        <v>8475</v>
      </c>
      <c r="L420" s="5" t="s">
        <v>8476</v>
      </c>
      <c r="M420" s="5" t="s">
        <v>53</v>
      </c>
      <c r="N420" s="5" t="s">
        <v>55</v>
      </c>
      <c r="O420" s="5"/>
      <c r="P420" s="5" t="b">
        <f t="shared" ca="1" si="119"/>
        <v>0</v>
      </c>
      <c r="Q420" s="5" t="b">
        <f t="shared" ref="Q420:Q421" ca="1" si="123">IFERROR(__xludf.DUMMYFUNCTION("REGEXMATCH(L420,""(?i)JavaScript"")"),TRUE)</f>
        <v>1</v>
      </c>
      <c r="R420" s="5"/>
      <c r="S420" s="5"/>
      <c r="T420" s="5"/>
      <c r="U420" s="5"/>
      <c r="V420" s="5"/>
      <c r="W420" s="5"/>
      <c r="X420" s="5"/>
      <c r="Y420" s="5"/>
      <c r="Z420" s="5"/>
      <c r="AA420" s="5"/>
      <c r="AB420" s="5"/>
      <c r="AC420" s="5"/>
      <c r="AD420" s="5"/>
      <c r="AE420" s="5"/>
      <c r="AF420" s="5"/>
    </row>
    <row r="421" spans="1:32" ht="20.25" customHeight="1">
      <c r="A421" s="5" t="s">
        <v>8485</v>
      </c>
      <c r="B421" s="5" t="s">
        <v>8486</v>
      </c>
      <c r="C421" s="5" t="s">
        <v>27</v>
      </c>
      <c r="D421" s="5" t="s">
        <v>290</v>
      </c>
      <c r="E421" s="5" t="s">
        <v>29</v>
      </c>
      <c r="F421" s="7">
        <v>8</v>
      </c>
      <c r="G421" s="7">
        <v>10</v>
      </c>
      <c r="H421" s="5" t="s">
        <v>30</v>
      </c>
      <c r="I421" s="5" t="s">
        <v>31</v>
      </c>
      <c r="J421" s="5" t="s">
        <v>5808</v>
      </c>
      <c r="K421" s="5" t="s">
        <v>8489</v>
      </c>
      <c r="L421" s="5" t="s">
        <v>8492</v>
      </c>
      <c r="M421" s="5" t="s">
        <v>53</v>
      </c>
      <c r="N421" s="5" t="s">
        <v>55</v>
      </c>
      <c r="O421" s="5"/>
      <c r="P421" s="5" t="b">
        <f t="shared" ca="1" si="119"/>
        <v>0</v>
      </c>
      <c r="Q421" s="5" t="b">
        <f t="shared" ca="1" si="123"/>
        <v>1</v>
      </c>
      <c r="R421" s="5"/>
      <c r="S421" s="5"/>
      <c r="T421" s="5"/>
      <c r="U421" s="5"/>
      <c r="V421" s="5"/>
      <c r="W421" s="5"/>
      <c r="X421" s="5"/>
      <c r="Y421" s="5"/>
      <c r="Z421" s="5"/>
      <c r="AA421" s="5"/>
      <c r="AB421" s="5"/>
      <c r="AC421" s="5"/>
      <c r="AD421" s="5"/>
      <c r="AE421" s="5"/>
      <c r="AF421" s="5"/>
    </row>
    <row r="422" spans="1:32" ht="20.25" customHeight="1">
      <c r="A422" s="5" t="s">
        <v>396</v>
      </c>
      <c r="B422" s="5" t="s">
        <v>8497</v>
      </c>
      <c r="C422" s="5" t="s">
        <v>27</v>
      </c>
      <c r="D422" s="5" t="s">
        <v>85</v>
      </c>
      <c r="E422" s="5" t="s">
        <v>29</v>
      </c>
      <c r="F422" s="7">
        <v>8</v>
      </c>
      <c r="G422" s="7">
        <v>12</v>
      </c>
      <c r="H422" s="5" t="s">
        <v>852</v>
      </c>
      <c r="I422" s="5" t="s">
        <v>108</v>
      </c>
      <c r="J422" s="5" t="s">
        <v>844</v>
      </c>
      <c r="K422" s="5" t="s">
        <v>8499</v>
      </c>
      <c r="L422" s="5" t="s">
        <v>8500</v>
      </c>
      <c r="M422" s="5"/>
      <c r="N422" s="5" t="s">
        <v>55</v>
      </c>
      <c r="O422" s="5"/>
      <c r="P422" s="5" t="b">
        <f t="shared" ca="1" si="119"/>
        <v>0</v>
      </c>
      <c r="Q422" s="5" t="b">
        <f t="shared" ref="Q422:Q425" ca="1" si="124">IFERROR(__xludf.DUMMYFUNCTION("REGEXMATCH(L422,""JavaScript"")"),TRUE)</f>
        <v>1</v>
      </c>
      <c r="R422" s="5"/>
      <c r="S422" s="5"/>
      <c r="T422" s="5"/>
      <c r="U422" s="5"/>
      <c r="V422" s="5"/>
      <c r="W422" s="5"/>
      <c r="X422" s="5"/>
      <c r="Y422" s="5"/>
      <c r="Z422" s="5"/>
      <c r="AA422" s="5"/>
      <c r="AB422" s="5"/>
      <c r="AC422" s="5"/>
      <c r="AD422" s="5"/>
      <c r="AE422" s="5"/>
      <c r="AF422" s="5"/>
    </row>
    <row r="423" spans="1:32" ht="20.25" customHeight="1">
      <c r="A423" s="5" t="s">
        <v>1457</v>
      </c>
      <c r="B423" s="5" t="s">
        <v>8507</v>
      </c>
      <c r="C423" s="5" t="s">
        <v>27</v>
      </c>
      <c r="D423" s="5" t="s">
        <v>75</v>
      </c>
      <c r="E423" s="5" t="s">
        <v>45</v>
      </c>
      <c r="F423" s="7">
        <v>8</v>
      </c>
      <c r="G423" s="7">
        <v>10</v>
      </c>
      <c r="H423" s="5" t="s">
        <v>30</v>
      </c>
      <c r="I423" s="5" t="s">
        <v>125</v>
      </c>
      <c r="J423" s="5" t="s">
        <v>117</v>
      </c>
      <c r="K423" s="5" t="s">
        <v>8509</v>
      </c>
      <c r="L423" s="5" t="s">
        <v>8510</v>
      </c>
      <c r="M423" s="5" t="s">
        <v>100</v>
      </c>
      <c r="N423" s="5" t="s">
        <v>55</v>
      </c>
      <c r="O423" s="5"/>
      <c r="P423" s="5" t="b">
        <f t="shared" ca="1" si="119"/>
        <v>0</v>
      </c>
      <c r="Q423" s="5" t="b">
        <f t="shared" ca="1" si="124"/>
        <v>1</v>
      </c>
      <c r="R423" s="5"/>
      <c r="S423" s="5"/>
      <c r="T423" s="5"/>
      <c r="U423" s="5"/>
      <c r="V423" s="5"/>
      <c r="W423" s="5"/>
      <c r="X423" s="5"/>
      <c r="Y423" s="5"/>
      <c r="Z423" s="5"/>
      <c r="AA423" s="5"/>
      <c r="AB423" s="5"/>
      <c r="AC423" s="5"/>
      <c r="AD423" s="5"/>
      <c r="AE423" s="5"/>
      <c r="AF423" s="5"/>
    </row>
    <row r="424" spans="1:32" ht="20.25" customHeight="1">
      <c r="A424" s="5" t="s">
        <v>8514</v>
      </c>
      <c r="B424" s="5" t="s">
        <v>8515</v>
      </c>
      <c r="C424" s="5" t="s">
        <v>20</v>
      </c>
      <c r="D424" s="5" t="s">
        <v>21</v>
      </c>
      <c r="E424" s="5" t="s">
        <v>45</v>
      </c>
      <c r="F424" s="7">
        <v>8</v>
      </c>
      <c r="G424" s="7">
        <v>15</v>
      </c>
      <c r="H424" s="5" t="s">
        <v>65</v>
      </c>
      <c r="I424" s="5" t="s">
        <v>31</v>
      </c>
      <c r="J424" s="5" t="s">
        <v>117</v>
      </c>
      <c r="K424" s="5" t="s">
        <v>1187</v>
      </c>
      <c r="L424" s="5" t="s">
        <v>8518</v>
      </c>
      <c r="M424" s="5" t="s">
        <v>167</v>
      </c>
      <c r="N424" s="5" t="s">
        <v>237</v>
      </c>
      <c r="O424" s="5"/>
      <c r="P424" s="5" t="b">
        <f t="shared" ca="1" si="119"/>
        <v>0</v>
      </c>
      <c r="Q424" s="5" t="b">
        <f t="shared" ca="1" si="124"/>
        <v>1</v>
      </c>
      <c r="R424" s="5"/>
      <c r="S424" s="5"/>
      <c r="T424" s="5"/>
      <c r="U424" s="5"/>
      <c r="V424" s="5"/>
      <c r="W424" s="5"/>
      <c r="X424" s="5"/>
      <c r="Y424" s="5"/>
      <c r="Z424" s="5"/>
      <c r="AA424" s="5"/>
      <c r="AB424" s="5"/>
      <c r="AC424" s="5"/>
      <c r="AD424" s="5"/>
      <c r="AE424" s="5"/>
      <c r="AF424" s="5"/>
    </row>
    <row r="425" spans="1:32" ht="20.25" customHeight="1">
      <c r="A425" s="5" t="s">
        <v>8523</v>
      </c>
      <c r="B425" s="5" t="s">
        <v>7120</v>
      </c>
      <c r="C425" s="5" t="s">
        <v>41</v>
      </c>
      <c r="D425" s="5" t="s">
        <v>94</v>
      </c>
      <c r="E425" s="5" t="s">
        <v>45</v>
      </c>
      <c r="F425" s="7">
        <v>8</v>
      </c>
      <c r="G425" s="7">
        <v>15</v>
      </c>
      <c r="H425" s="5" t="s">
        <v>65</v>
      </c>
      <c r="I425" s="5" t="s">
        <v>125</v>
      </c>
      <c r="J425" s="5" t="s">
        <v>252</v>
      </c>
      <c r="K425" s="5" t="s">
        <v>7123</v>
      </c>
      <c r="L425" s="5" t="s">
        <v>8527</v>
      </c>
      <c r="M425" s="5" t="s">
        <v>53</v>
      </c>
      <c r="N425" s="5" t="s">
        <v>55</v>
      </c>
      <c r="O425" s="5"/>
      <c r="P425" s="5" t="b">
        <f t="shared" ca="1" si="119"/>
        <v>0</v>
      </c>
      <c r="Q425" s="5" t="b">
        <f t="shared" ca="1" si="124"/>
        <v>1</v>
      </c>
      <c r="R425" s="5"/>
      <c r="S425" s="5"/>
      <c r="T425" s="5"/>
      <c r="U425" s="5"/>
      <c r="V425" s="5"/>
      <c r="W425" s="5"/>
      <c r="X425" s="5"/>
      <c r="Y425" s="5"/>
      <c r="Z425" s="5"/>
      <c r="AA425" s="5"/>
      <c r="AB425" s="5"/>
      <c r="AC425" s="5"/>
      <c r="AD425" s="5"/>
      <c r="AE425" s="5"/>
      <c r="AF425" s="5"/>
    </row>
    <row r="426" spans="1:32" ht="20.25" customHeight="1">
      <c r="A426" s="5" t="s">
        <v>8534</v>
      </c>
      <c r="B426" s="5" t="s">
        <v>8535</v>
      </c>
      <c r="C426" s="5" t="s">
        <v>27</v>
      </c>
      <c r="D426" s="5" t="s">
        <v>85</v>
      </c>
      <c r="E426" s="5" t="s">
        <v>45</v>
      </c>
      <c r="F426" s="7">
        <v>8</v>
      </c>
      <c r="G426" s="7">
        <v>10</v>
      </c>
      <c r="H426" s="5" t="s">
        <v>30</v>
      </c>
      <c r="I426" s="5" t="s">
        <v>125</v>
      </c>
      <c r="J426" s="5" t="s">
        <v>4577</v>
      </c>
      <c r="K426" s="5" t="s">
        <v>8536</v>
      </c>
      <c r="L426" s="5" t="s">
        <v>8538</v>
      </c>
      <c r="M426" s="5" t="s">
        <v>37</v>
      </c>
      <c r="N426" s="5" t="s">
        <v>38</v>
      </c>
      <c r="O426" s="5"/>
      <c r="P426" s="5" t="b">
        <f t="shared" ca="1" si="119"/>
        <v>0</v>
      </c>
      <c r="Q426" s="5" t="b">
        <f ca="1">IFERROR(__xludf.DUMMYFUNCTION("REGEXMATCH(L426,""(?i)JavaScript"")"),TRUE)</f>
        <v>1</v>
      </c>
      <c r="R426" s="5"/>
      <c r="S426" s="5"/>
      <c r="T426" s="5"/>
      <c r="U426" s="5"/>
      <c r="V426" s="5"/>
      <c r="W426" s="5"/>
      <c r="X426" s="5"/>
      <c r="Y426" s="5"/>
      <c r="Z426" s="5"/>
      <c r="AA426" s="5"/>
      <c r="AB426" s="5"/>
      <c r="AC426" s="5"/>
      <c r="AD426" s="5"/>
      <c r="AE426" s="5"/>
      <c r="AF426" s="5"/>
    </row>
    <row r="427" spans="1:32" ht="20.25" customHeight="1">
      <c r="A427" s="5" t="s">
        <v>6424</v>
      </c>
      <c r="B427" s="5" t="s">
        <v>8549</v>
      </c>
      <c r="C427" s="5" t="s">
        <v>27</v>
      </c>
      <c r="D427" s="5" t="s">
        <v>85</v>
      </c>
      <c r="E427" s="5" t="s">
        <v>29</v>
      </c>
      <c r="F427" s="7">
        <v>8</v>
      </c>
      <c r="G427" s="7">
        <v>10</v>
      </c>
      <c r="H427" s="5" t="s">
        <v>30</v>
      </c>
      <c r="I427" s="5" t="s">
        <v>108</v>
      </c>
      <c r="J427" s="5" t="s">
        <v>1471</v>
      </c>
      <c r="K427" s="5" t="s">
        <v>8551</v>
      </c>
      <c r="L427" s="5" t="s">
        <v>8553</v>
      </c>
      <c r="M427" s="5" t="s">
        <v>37</v>
      </c>
      <c r="N427" s="5" t="s">
        <v>55</v>
      </c>
      <c r="O427" s="5"/>
      <c r="P427" s="5" t="b">
        <f t="shared" ca="1" si="119"/>
        <v>0</v>
      </c>
      <c r="Q427" s="5" t="b">
        <f ca="1">IFERROR(__xludf.DUMMYFUNCTION("REGEXMATCH(L427,""JavaScript"")"),TRUE)</f>
        <v>1</v>
      </c>
      <c r="R427" s="5"/>
      <c r="S427" s="5"/>
      <c r="T427" s="5"/>
      <c r="U427" s="5"/>
      <c r="V427" s="5"/>
      <c r="W427" s="5"/>
      <c r="X427" s="5"/>
      <c r="Y427" s="5"/>
      <c r="Z427" s="5"/>
      <c r="AA427" s="5"/>
      <c r="AB427" s="5"/>
      <c r="AC427" s="5"/>
      <c r="AD427" s="5"/>
      <c r="AE427" s="5"/>
      <c r="AF427" s="5"/>
    </row>
    <row r="428" spans="1:32" ht="20.25" customHeight="1">
      <c r="A428" s="5" t="s">
        <v>8560</v>
      </c>
      <c r="B428" s="5" t="s">
        <v>8561</v>
      </c>
      <c r="C428" s="5" t="s">
        <v>170</v>
      </c>
      <c r="D428" s="5" t="s">
        <v>435</v>
      </c>
      <c r="E428" s="5" t="s">
        <v>29</v>
      </c>
      <c r="F428" s="7">
        <v>8</v>
      </c>
      <c r="G428" s="7">
        <v>10</v>
      </c>
      <c r="H428" s="5" t="s">
        <v>30</v>
      </c>
      <c r="I428" s="5" t="s">
        <v>125</v>
      </c>
      <c r="J428" s="5" t="s">
        <v>57</v>
      </c>
      <c r="K428" s="5" t="s">
        <v>8563</v>
      </c>
      <c r="L428" s="5" t="s">
        <v>8564</v>
      </c>
      <c r="M428" s="5" t="s">
        <v>53</v>
      </c>
      <c r="N428" s="5" t="s">
        <v>55</v>
      </c>
      <c r="O428" s="5"/>
      <c r="P428" s="5" t="b">
        <f t="shared" ca="1" si="119"/>
        <v>0</v>
      </c>
      <c r="Q428" s="5" t="b">
        <f ca="1">IFERROR(__xludf.DUMMYFUNCTION("REGEXMATCH(L428,""(?i)JavaScript"")"),TRUE)</f>
        <v>1</v>
      </c>
      <c r="R428" s="5"/>
      <c r="S428" s="5"/>
      <c r="T428" s="5"/>
      <c r="U428" s="5"/>
      <c r="V428" s="5"/>
      <c r="W428" s="5"/>
      <c r="X428" s="5"/>
      <c r="Y428" s="5"/>
      <c r="Z428" s="5"/>
      <c r="AA428" s="5"/>
      <c r="AB428" s="5"/>
      <c r="AC428" s="5"/>
      <c r="AD428" s="5"/>
      <c r="AE428" s="5"/>
      <c r="AF428" s="5"/>
    </row>
    <row r="429" spans="1:32" ht="20.25" customHeight="1">
      <c r="A429" s="5" t="s">
        <v>8571</v>
      </c>
      <c r="B429" s="5" t="s">
        <v>8573</v>
      </c>
      <c r="C429" s="5" t="s">
        <v>170</v>
      </c>
      <c r="D429" s="5" t="s">
        <v>47</v>
      </c>
      <c r="E429" s="5" t="s">
        <v>45</v>
      </c>
      <c r="F429" s="7">
        <v>8</v>
      </c>
      <c r="G429" s="7">
        <v>10</v>
      </c>
      <c r="H429" s="5" t="s">
        <v>30</v>
      </c>
      <c r="I429" s="9" t="s">
        <v>24</v>
      </c>
      <c r="J429" s="5" t="s">
        <v>110</v>
      </c>
      <c r="K429" s="5" t="s">
        <v>8576</v>
      </c>
      <c r="L429" s="5" t="s">
        <v>8577</v>
      </c>
      <c r="M429" s="5" t="s">
        <v>648</v>
      </c>
      <c r="N429" s="5" t="s">
        <v>405</v>
      </c>
      <c r="O429" s="5"/>
      <c r="P429" s="5" t="b">
        <f t="shared" ca="1" si="119"/>
        <v>0</v>
      </c>
      <c r="Q429" s="5" t="b">
        <f t="shared" ref="Q429:Q431" ca="1" si="125">IFERROR(__xludf.DUMMYFUNCTION("REGEXMATCH(L429,""JavaScript"")"),TRUE)</f>
        <v>1</v>
      </c>
      <c r="R429" s="5"/>
      <c r="S429" s="5"/>
      <c r="T429" s="5"/>
      <c r="U429" s="5"/>
      <c r="V429" s="5"/>
      <c r="W429" s="5"/>
      <c r="X429" s="5"/>
      <c r="Y429" s="5"/>
      <c r="Z429" s="5"/>
      <c r="AA429" s="5"/>
      <c r="AB429" s="5"/>
      <c r="AC429" s="5"/>
      <c r="AD429" s="5"/>
      <c r="AE429" s="5"/>
      <c r="AF429" s="5"/>
    </row>
    <row r="430" spans="1:32" ht="20.25" customHeight="1">
      <c r="A430" s="5" t="s">
        <v>1531</v>
      </c>
      <c r="B430" s="5" t="s">
        <v>8586</v>
      </c>
      <c r="C430" s="5" t="s">
        <v>41</v>
      </c>
      <c r="D430" s="5" t="s">
        <v>874</v>
      </c>
      <c r="E430" s="5" t="s">
        <v>29</v>
      </c>
      <c r="F430" s="7">
        <v>8</v>
      </c>
      <c r="G430" s="7">
        <v>10</v>
      </c>
      <c r="H430" s="5" t="s">
        <v>30</v>
      </c>
      <c r="I430" s="5" t="s">
        <v>31</v>
      </c>
      <c r="J430" s="5" t="s">
        <v>110</v>
      </c>
      <c r="K430" s="5" t="s">
        <v>8588</v>
      </c>
      <c r="L430" s="5" t="s">
        <v>8589</v>
      </c>
      <c r="M430" s="5" t="s">
        <v>37</v>
      </c>
      <c r="N430" s="5" t="s">
        <v>55</v>
      </c>
      <c r="O430" s="5"/>
      <c r="P430" s="5" t="b">
        <f t="shared" ca="1" si="119"/>
        <v>0</v>
      </c>
      <c r="Q430" s="5" t="b">
        <f t="shared" ca="1" si="125"/>
        <v>1</v>
      </c>
      <c r="R430" s="5"/>
      <c r="S430" s="5"/>
      <c r="T430" s="5"/>
      <c r="U430" s="5"/>
      <c r="V430" s="5"/>
      <c r="W430" s="5"/>
      <c r="X430" s="5"/>
      <c r="Y430" s="5"/>
      <c r="Z430" s="5"/>
      <c r="AA430" s="5"/>
      <c r="AB430" s="5"/>
      <c r="AC430" s="5"/>
      <c r="AD430" s="5"/>
      <c r="AE430" s="5"/>
      <c r="AF430" s="5"/>
    </row>
    <row r="431" spans="1:32" ht="20.25" customHeight="1">
      <c r="A431" s="5" t="s">
        <v>396</v>
      </c>
      <c r="B431" s="5" t="s">
        <v>8601</v>
      </c>
      <c r="C431" s="5" t="s">
        <v>170</v>
      </c>
      <c r="D431" s="5" t="s">
        <v>47</v>
      </c>
      <c r="E431" s="5" t="s">
        <v>45</v>
      </c>
      <c r="F431" s="11">
        <v>8</v>
      </c>
      <c r="G431" s="11">
        <v>13</v>
      </c>
      <c r="H431" s="5" t="s">
        <v>1052</v>
      </c>
      <c r="I431" s="5" t="s">
        <v>125</v>
      </c>
      <c r="J431" s="5" t="s">
        <v>110</v>
      </c>
      <c r="K431" s="5" t="s">
        <v>8606</v>
      </c>
      <c r="L431" s="5" t="s">
        <v>8607</v>
      </c>
      <c r="M431" s="5" t="s">
        <v>100</v>
      </c>
      <c r="N431" s="5" t="s">
        <v>55</v>
      </c>
      <c r="O431" s="5"/>
      <c r="P431" s="5" t="b">
        <f t="shared" ca="1" si="119"/>
        <v>0</v>
      </c>
      <c r="Q431" s="5" t="b">
        <f t="shared" ca="1" si="125"/>
        <v>1</v>
      </c>
      <c r="R431" s="5"/>
      <c r="S431" s="5"/>
      <c r="T431" s="5"/>
      <c r="U431" s="5"/>
      <c r="V431" s="5"/>
      <c r="W431" s="5"/>
      <c r="X431" s="5"/>
      <c r="Y431" s="5"/>
      <c r="Z431" s="5"/>
      <c r="AA431" s="5"/>
      <c r="AB431" s="5"/>
      <c r="AC431" s="5"/>
      <c r="AD431" s="5"/>
      <c r="AE431" s="5"/>
      <c r="AF431" s="5"/>
    </row>
    <row r="432" spans="1:32" ht="20.25" customHeight="1">
      <c r="A432" s="5" t="s">
        <v>3974</v>
      </c>
      <c r="B432" s="5" t="s">
        <v>8619</v>
      </c>
      <c r="C432" s="5" t="s">
        <v>170</v>
      </c>
      <c r="D432" s="5" t="s">
        <v>390</v>
      </c>
      <c r="E432" s="5" t="s">
        <v>45</v>
      </c>
      <c r="F432" s="7">
        <v>8</v>
      </c>
      <c r="G432" s="7">
        <v>12</v>
      </c>
      <c r="H432" s="5" t="s">
        <v>852</v>
      </c>
      <c r="I432" s="5" t="s">
        <v>108</v>
      </c>
      <c r="J432" s="5" t="s">
        <v>8620</v>
      </c>
      <c r="K432" s="5" t="s">
        <v>8622</v>
      </c>
      <c r="L432" s="5" t="s">
        <v>8624</v>
      </c>
      <c r="M432" s="5" t="s">
        <v>167</v>
      </c>
      <c r="N432" s="5" t="s">
        <v>89</v>
      </c>
      <c r="O432" s="5"/>
      <c r="P432" s="5" t="b">
        <f t="shared" ca="1" si="119"/>
        <v>0</v>
      </c>
      <c r="Q432" s="5" t="b">
        <f t="shared" ref="Q432:Q433" ca="1" si="126">IFERROR(__xludf.DUMMYFUNCTION("REGEXMATCH(L432,""(?i)JavaScript"")"),TRUE)</f>
        <v>1</v>
      </c>
      <c r="R432" s="5"/>
      <c r="S432" s="5"/>
      <c r="T432" s="5"/>
      <c r="U432" s="5"/>
      <c r="V432" s="5"/>
      <c r="W432" s="5"/>
      <c r="X432" s="5"/>
      <c r="Y432" s="5"/>
      <c r="Z432" s="5"/>
      <c r="AA432" s="5"/>
      <c r="AB432" s="5"/>
      <c r="AC432" s="5"/>
      <c r="AD432" s="5"/>
      <c r="AE432" s="5"/>
      <c r="AF432" s="5"/>
    </row>
    <row r="433" spans="1:32" ht="20.25" customHeight="1">
      <c r="A433" s="5" t="s">
        <v>8636</v>
      </c>
      <c r="B433" s="5" t="s">
        <v>8639</v>
      </c>
      <c r="C433" s="5" t="s">
        <v>170</v>
      </c>
      <c r="D433" s="5" t="s">
        <v>171</v>
      </c>
      <c r="E433" s="5" t="s">
        <v>29</v>
      </c>
      <c r="F433" s="7">
        <v>8</v>
      </c>
      <c r="G433" s="7">
        <v>15</v>
      </c>
      <c r="H433" s="5" t="s">
        <v>65</v>
      </c>
      <c r="I433" s="5" t="s">
        <v>31</v>
      </c>
      <c r="J433" s="5" t="s">
        <v>516</v>
      </c>
      <c r="K433" s="5" t="s">
        <v>1506</v>
      </c>
      <c r="L433" s="5" t="s">
        <v>8643</v>
      </c>
      <c r="M433" s="5" t="s">
        <v>53</v>
      </c>
      <c r="N433" s="5" t="s">
        <v>38</v>
      </c>
      <c r="O433" s="5"/>
      <c r="P433" s="5" t="b">
        <f t="shared" ca="1" si="119"/>
        <v>0</v>
      </c>
      <c r="Q433" s="5" t="b">
        <f t="shared" ca="1" si="126"/>
        <v>1</v>
      </c>
      <c r="R433" s="5"/>
      <c r="S433" s="5"/>
      <c r="T433" s="5"/>
      <c r="U433" s="5"/>
      <c r="V433" s="5"/>
      <c r="W433" s="5"/>
      <c r="X433" s="5"/>
      <c r="Y433" s="5"/>
      <c r="Z433" s="5"/>
      <c r="AA433" s="5"/>
      <c r="AB433" s="5"/>
      <c r="AC433" s="5"/>
      <c r="AD433" s="5"/>
      <c r="AE433" s="5"/>
      <c r="AF433" s="5"/>
    </row>
    <row r="434" spans="1:32" ht="20.25" customHeight="1">
      <c r="A434" s="5" t="s">
        <v>8652</v>
      </c>
      <c r="B434" s="5" t="s">
        <v>8653</v>
      </c>
      <c r="C434" s="5" t="s">
        <v>41</v>
      </c>
      <c r="D434" s="5" t="s">
        <v>47</v>
      </c>
      <c r="E434" s="5" t="s">
        <v>45</v>
      </c>
      <c r="F434" s="7">
        <v>8</v>
      </c>
      <c r="G434" s="7">
        <v>15</v>
      </c>
      <c r="H434" s="5" t="s">
        <v>65</v>
      </c>
      <c r="I434" s="9" t="s">
        <v>24</v>
      </c>
      <c r="J434" s="5" t="s">
        <v>117</v>
      </c>
      <c r="K434" s="5" t="s">
        <v>8654</v>
      </c>
      <c r="L434" s="5" t="s">
        <v>8656</v>
      </c>
      <c r="M434" s="5" t="s">
        <v>37</v>
      </c>
      <c r="N434" s="5" t="s">
        <v>55</v>
      </c>
      <c r="O434" s="5"/>
      <c r="P434" s="5" t="b">
        <f t="shared" ca="1" si="119"/>
        <v>0</v>
      </c>
      <c r="Q434" s="5" t="b">
        <f t="shared" ref="Q434:Q435" ca="1" si="127">IFERROR(__xludf.DUMMYFUNCTION("REGEXMATCH(L434,""JavaScript"")"),TRUE)</f>
        <v>1</v>
      </c>
      <c r="R434" s="5"/>
      <c r="S434" s="5"/>
      <c r="T434" s="5"/>
      <c r="U434" s="5"/>
      <c r="V434" s="5"/>
      <c r="W434" s="5"/>
      <c r="X434" s="5"/>
      <c r="Y434" s="5"/>
      <c r="Z434" s="5"/>
      <c r="AA434" s="5"/>
      <c r="AB434" s="5"/>
      <c r="AC434" s="5"/>
      <c r="AD434" s="5"/>
      <c r="AE434" s="5"/>
      <c r="AF434" s="5"/>
    </row>
    <row r="435" spans="1:32" ht="20.25" customHeight="1">
      <c r="A435" s="5" t="s">
        <v>765</v>
      </c>
      <c r="B435" s="5" t="s">
        <v>8668</v>
      </c>
      <c r="C435" s="5" t="s">
        <v>27</v>
      </c>
      <c r="D435" s="5" t="s">
        <v>85</v>
      </c>
      <c r="E435" s="5" t="s">
        <v>29</v>
      </c>
      <c r="F435" s="7">
        <v>8</v>
      </c>
      <c r="G435" s="7">
        <v>10</v>
      </c>
      <c r="H435" s="5" t="s">
        <v>30</v>
      </c>
      <c r="I435" s="5" t="s">
        <v>125</v>
      </c>
      <c r="J435" s="5" t="s">
        <v>8670</v>
      </c>
      <c r="K435" s="5" t="s">
        <v>8671</v>
      </c>
      <c r="L435" s="5" t="s">
        <v>8673</v>
      </c>
      <c r="M435" s="5" t="s">
        <v>53</v>
      </c>
      <c r="N435" s="5" t="s">
        <v>55</v>
      </c>
      <c r="O435" s="5"/>
      <c r="P435" s="5" t="b">
        <f t="shared" ca="1" si="119"/>
        <v>0</v>
      </c>
      <c r="Q435" s="5" t="b">
        <f t="shared" ca="1" si="127"/>
        <v>1</v>
      </c>
      <c r="R435" s="5"/>
      <c r="S435" s="5"/>
      <c r="T435" s="5"/>
      <c r="U435" s="5"/>
      <c r="V435" s="5"/>
      <c r="W435" s="5"/>
      <c r="X435" s="5"/>
      <c r="Y435" s="5"/>
      <c r="Z435" s="5"/>
      <c r="AA435" s="5"/>
      <c r="AB435" s="5"/>
      <c r="AC435" s="5"/>
      <c r="AD435" s="5"/>
      <c r="AE435" s="5"/>
      <c r="AF435" s="5"/>
    </row>
    <row r="436" spans="1:32" ht="20.25" customHeight="1">
      <c r="A436" s="5" t="s">
        <v>4491</v>
      </c>
      <c r="B436" s="5" t="s">
        <v>7181</v>
      </c>
      <c r="C436" s="5" t="s">
        <v>41</v>
      </c>
      <c r="D436" s="5" t="s">
        <v>47</v>
      </c>
      <c r="E436" s="5" t="s">
        <v>29</v>
      </c>
      <c r="F436" s="7">
        <v>8</v>
      </c>
      <c r="G436" s="7">
        <v>15</v>
      </c>
      <c r="H436" s="5" t="s">
        <v>65</v>
      </c>
      <c r="I436" s="5" t="s">
        <v>108</v>
      </c>
      <c r="J436" s="5" t="s">
        <v>641</v>
      </c>
      <c r="K436" s="5" t="s">
        <v>7185</v>
      </c>
      <c r="L436" s="5" t="s">
        <v>7186</v>
      </c>
      <c r="M436" s="5" t="s">
        <v>53</v>
      </c>
      <c r="N436" s="5" t="s">
        <v>55</v>
      </c>
      <c r="O436" s="5"/>
      <c r="P436" s="5" t="b">
        <f t="shared" ca="1" si="119"/>
        <v>0</v>
      </c>
      <c r="Q436" s="5" t="b">
        <f ca="1">IFERROR(__xludf.DUMMYFUNCTION("REGEXMATCH(L436,""(?i)JavaScript"")"),TRUE)</f>
        <v>1</v>
      </c>
      <c r="R436" s="5"/>
      <c r="S436" s="5"/>
      <c r="T436" s="5"/>
      <c r="U436" s="5"/>
      <c r="V436" s="5"/>
      <c r="W436" s="5"/>
      <c r="X436" s="5"/>
      <c r="Y436" s="5"/>
      <c r="Z436" s="5"/>
      <c r="AA436" s="5"/>
      <c r="AB436" s="5"/>
      <c r="AC436" s="5"/>
      <c r="AD436" s="5"/>
      <c r="AE436" s="5"/>
      <c r="AF436" s="5"/>
    </row>
    <row r="437" spans="1:32" ht="20.25" customHeight="1">
      <c r="A437" s="5" t="s">
        <v>3402</v>
      </c>
      <c r="B437" s="5" t="s">
        <v>8697</v>
      </c>
      <c r="C437" s="5" t="s">
        <v>41</v>
      </c>
      <c r="D437" s="5" t="s">
        <v>94</v>
      </c>
      <c r="E437" s="5" t="s">
        <v>45</v>
      </c>
      <c r="F437" s="7">
        <v>8</v>
      </c>
      <c r="G437" s="7">
        <v>10</v>
      </c>
      <c r="H437" s="5" t="s">
        <v>30</v>
      </c>
      <c r="I437" s="5" t="s">
        <v>31</v>
      </c>
      <c r="J437" s="5" t="s">
        <v>57</v>
      </c>
      <c r="K437" s="5" t="s">
        <v>8700</v>
      </c>
      <c r="L437" s="5" t="s">
        <v>8703</v>
      </c>
      <c r="M437" s="5" t="s">
        <v>37</v>
      </c>
      <c r="N437" s="5" t="s">
        <v>55</v>
      </c>
      <c r="O437" s="5"/>
      <c r="P437" s="5" t="b">
        <f t="shared" ca="1" si="119"/>
        <v>0</v>
      </c>
      <c r="Q437" s="5" t="b">
        <f t="shared" ref="Q437:Q439" ca="1" si="128">IFERROR(__xludf.DUMMYFUNCTION("REGEXMATCH(L437,""JavaScript"")"),TRUE)</f>
        <v>1</v>
      </c>
      <c r="R437" s="5"/>
      <c r="S437" s="5"/>
      <c r="T437" s="5"/>
      <c r="U437" s="5"/>
      <c r="V437" s="5"/>
      <c r="W437" s="5"/>
      <c r="X437" s="5"/>
      <c r="Y437" s="5"/>
      <c r="Z437" s="5"/>
      <c r="AA437" s="5"/>
      <c r="AB437" s="5"/>
      <c r="AC437" s="5"/>
      <c r="AD437" s="5"/>
      <c r="AE437" s="5"/>
      <c r="AF437" s="5"/>
    </row>
    <row r="438" spans="1:32" ht="20.25" customHeight="1">
      <c r="A438" s="5" t="s">
        <v>4285</v>
      </c>
      <c r="B438" s="5" t="s">
        <v>8715</v>
      </c>
      <c r="C438" s="5" t="s">
        <v>27</v>
      </c>
      <c r="D438" s="5" t="s">
        <v>105</v>
      </c>
      <c r="E438" s="5" t="s">
        <v>45</v>
      </c>
      <c r="F438" s="11">
        <v>8</v>
      </c>
      <c r="G438" s="11">
        <v>13</v>
      </c>
      <c r="H438" s="5" t="s">
        <v>1052</v>
      </c>
      <c r="I438" s="5" t="s">
        <v>31</v>
      </c>
      <c r="J438" s="5" t="s">
        <v>117</v>
      </c>
      <c r="K438" s="5" t="s">
        <v>8717</v>
      </c>
      <c r="L438" s="5" t="s">
        <v>8719</v>
      </c>
      <c r="M438" s="5" t="s">
        <v>100</v>
      </c>
      <c r="N438" s="5" t="s">
        <v>55</v>
      </c>
      <c r="O438" s="5"/>
      <c r="P438" s="5" t="b">
        <f t="shared" ca="1" si="119"/>
        <v>0</v>
      </c>
      <c r="Q438" s="5" t="b">
        <f t="shared" ca="1" si="128"/>
        <v>1</v>
      </c>
      <c r="R438" s="5"/>
      <c r="S438" s="5"/>
      <c r="T438" s="5"/>
      <c r="U438" s="5"/>
      <c r="V438" s="5"/>
      <c r="W438" s="5"/>
      <c r="X438" s="5"/>
      <c r="Y438" s="5"/>
      <c r="Z438" s="5"/>
      <c r="AA438" s="5"/>
      <c r="AB438" s="5"/>
      <c r="AC438" s="5"/>
      <c r="AD438" s="5"/>
      <c r="AE438" s="5"/>
      <c r="AF438" s="5"/>
    </row>
    <row r="439" spans="1:32" ht="20.25" customHeight="1">
      <c r="A439" s="5" t="s">
        <v>4285</v>
      </c>
      <c r="B439" s="5" t="s">
        <v>8721</v>
      </c>
      <c r="C439" s="5" t="s">
        <v>170</v>
      </c>
      <c r="D439" s="5" t="s">
        <v>47</v>
      </c>
      <c r="E439" s="5" t="s">
        <v>29</v>
      </c>
      <c r="F439" s="7">
        <v>8</v>
      </c>
      <c r="G439" s="7">
        <v>10</v>
      </c>
      <c r="H439" s="5" t="s">
        <v>30</v>
      </c>
      <c r="I439" s="5" t="s">
        <v>31</v>
      </c>
      <c r="J439" s="5" t="s">
        <v>57</v>
      </c>
      <c r="K439" s="5" t="s">
        <v>8723</v>
      </c>
      <c r="L439" s="5" t="s">
        <v>8724</v>
      </c>
      <c r="M439" s="5" t="s">
        <v>53</v>
      </c>
      <c r="N439" s="5" t="s">
        <v>405</v>
      </c>
      <c r="O439" s="5"/>
      <c r="P439" s="5" t="b">
        <f t="shared" ca="1" si="119"/>
        <v>0</v>
      </c>
      <c r="Q439" s="5" t="b">
        <f t="shared" ca="1" si="128"/>
        <v>1</v>
      </c>
      <c r="R439" s="5"/>
      <c r="S439" s="5"/>
      <c r="T439" s="5"/>
      <c r="U439" s="5"/>
      <c r="V439" s="5"/>
      <c r="W439" s="5"/>
      <c r="X439" s="5"/>
      <c r="Y439" s="5"/>
      <c r="Z439" s="5"/>
      <c r="AA439" s="5"/>
      <c r="AB439" s="5"/>
      <c r="AC439" s="5"/>
      <c r="AD439" s="5"/>
      <c r="AE439" s="5"/>
      <c r="AF439" s="5"/>
    </row>
    <row r="440" spans="1:32" ht="20.25" customHeight="1">
      <c r="A440" s="5" t="s">
        <v>1710</v>
      </c>
      <c r="B440" s="5" t="s">
        <v>8732</v>
      </c>
      <c r="C440" s="5" t="s">
        <v>170</v>
      </c>
      <c r="D440" s="5" t="s">
        <v>390</v>
      </c>
      <c r="E440" s="5" t="s">
        <v>45</v>
      </c>
      <c r="F440" s="7">
        <v>8</v>
      </c>
      <c r="G440" s="7">
        <v>13</v>
      </c>
      <c r="H440" s="5" t="s">
        <v>107</v>
      </c>
      <c r="I440" s="5" t="s">
        <v>125</v>
      </c>
      <c r="J440" s="5" t="s">
        <v>224</v>
      </c>
      <c r="K440" s="5" t="s">
        <v>8735</v>
      </c>
      <c r="L440" s="5" t="s">
        <v>8736</v>
      </c>
      <c r="M440" s="5" t="s">
        <v>37</v>
      </c>
      <c r="N440" s="5" t="s">
        <v>55</v>
      </c>
      <c r="O440" s="5"/>
      <c r="P440" s="5" t="b">
        <f t="shared" ca="1" si="119"/>
        <v>0</v>
      </c>
      <c r="Q440" s="5" t="b">
        <f t="shared" ref="Q440:Q441" ca="1" si="129">IFERROR(__xludf.DUMMYFUNCTION("REGEXMATCH(L440,""(?i)JavaScript"")"),TRUE)</f>
        <v>1</v>
      </c>
      <c r="R440" s="5"/>
      <c r="S440" s="5"/>
      <c r="T440" s="5"/>
      <c r="U440" s="5"/>
      <c r="V440" s="5"/>
      <c r="W440" s="5"/>
      <c r="X440" s="5"/>
      <c r="Y440" s="5"/>
      <c r="Z440" s="5"/>
      <c r="AA440" s="5"/>
      <c r="AB440" s="5"/>
      <c r="AC440" s="5"/>
      <c r="AD440" s="5"/>
      <c r="AE440" s="5"/>
      <c r="AF440" s="5"/>
    </row>
    <row r="441" spans="1:32" ht="20.25" customHeight="1">
      <c r="A441" s="5" t="s">
        <v>8747</v>
      </c>
      <c r="B441" s="5" t="s">
        <v>8748</v>
      </c>
      <c r="C441" s="5" t="s">
        <v>27</v>
      </c>
      <c r="D441" s="5" t="s">
        <v>850</v>
      </c>
      <c r="E441" s="5" t="s">
        <v>45</v>
      </c>
      <c r="F441" s="7">
        <v>8</v>
      </c>
      <c r="G441" s="7">
        <v>10</v>
      </c>
      <c r="H441" s="5" t="s">
        <v>30</v>
      </c>
      <c r="I441" s="5" t="s">
        <v>31</v>
      </c>
      <c r="J441" s="5" t="s">
        <v>576</v>
      </c>
      <c r="K441" s="5"/>
      <c r="L441" s="5"/>
      <c r="M441" s="5" t="s">
        <v>53</v>
      </c>
      <c r="N441" s="5" t="s">
        <v>38</v>
      </c>
      <c r="O441" s="5" t="b">
        <f ca="1">IFERROR(__xludf.DUMMYFUNCTION("REGEXMATCH(A441,""前端"")"),TRUE)</f>
        <v>1</v>
      </c>
      <c r="P441" s="5" t="b">
        <f t="shared" ca="1" si="119"/>
        <v>0</v>
      </c>
      <c r="Q441" s="5" t="b">
        <f t="shared" ca="1" si="129"/>
        <v>1</v>
      </c>
      <c r="R441" s="5"/>
      <c r="S441" s="5"/>
      <c r="T441" s="5"/>
      <c r="U441" s="5"/>
      <c r="V441" s="5"/>
      <c r="W441" s="5"/>
      <c r="X441" s="5"/>
      <c r="Y441" s="5"/>
      <c r="Z441" s="5"/>
      <c r="AA441" s="5"/>
      <c r="AB441" s="5"/>
      <c r="AC441" s="5"/>
      <c r="AD441" s="5"/>
      <c r="AE441" s="5"/>
      <c r="AF441" s="5"/>
    </row>
    <row r="442" spans="1:32" ht="20.25" customHeight="1">
      <c r="A442" s="5" t="s">
        <v>277</v>
      </c>
      <c r="B442" s="5" t="s">
        <v>8759</v>
      </c>
      <c r="C442" s="5" t="s">
        <v>27</v>
      </c>
      <c r="D442" s="5" t="s">
        <v>575</v>
      </c>
      <c r="E442" s="5" t="s">
        <v>29</v>
      </c>
      <c r="F442" s="7">
        <v>8</v>
      </c>
      <c r="G442" s="7">
        <v>10</v>
      </c>
      <c r="H442" s="5" t="s">
        <v>30</v>
      </c>
      <c r="I442" s="5" t="s">
        <v>125</v>
      </c>
      <c r="J442" s="5" t="s">
        <v>110</v>
      </c>
      <c r="K442" s="5" t="s">
        <v>8762</v>
      </c>
      <c r="L442" s="5" t="s">
        <v>8764</v>
      </c>
      <c r="M442" s="5" t="s">
        <v>100</v>
      </c>
      <c r="N442" s="5" t="s">
        <v>55</v>
      </c>
      <c r="O442" s="5"/>
      <c r="P442" s="5" t="b">
        <f t="shared" ca="1" si="119"/>
        <v>0</v>
      </c>
      <c r="Q442" s="5" t="b">
        <f ca="1">IFERROR(__xludf.DUMMYFUNCTION("REGEXMATCH(L442,""JavaScript"")"),TRUE)</f>
        <v>1</v>
      </c>
      <c r="R442" s="5"/>
      <c r="S442" s="5"/>
      <c r="T442" s="5"/>
      <c r="U442" s="5"/>
      <c r="V442" s="5"/>
      <c r="W442" s="5"/>
      <c r="X442" s="5"/>
      <c r="Y442" s="5"/>
      <c r="Z442" s="5"/>
      <c r="AA442" s="5"/>
      <c r="AB442" s="5"/>
      <c r="AC442" s="5"/>
      <c r="AD442" s="5"/>
      <c r="AE442" s="5"/>
      <c r="AF442" s="5"/>
    </row>
    <row r="443" spans="1:32" ht="20.25" customHeight="1">
      <c r="A443" s="5" t="s">
        <v>8775</v>
      </c>
      <c r="B443" s="5" t="s">
        <v>8776</v>
      </c>
      <c r="C443" s="5" t="s">
        <v>27</v>
      </c>
      <c r="D443" s="5" t="s">
        <v>85</v>
      </c>
      <c r="E443" s="5" t="s">
        <v>45</v>
      </c>
      <c r="F443" s="7">
        <v>8</v>
      </c>
      <c r="G443" s="7">
        <v>15</v>
      </c>
      <c r="H443" s="5" t="s">
        <v>65</v>
      </c>
      <c r="I443" s="5" t="s">
        <v>31</v>
      </c>
      <c r="J443" s="5" t="s">
        <v>110</v>
      </c>
      <c r="K443" s="5" t="s">
        <v>8782</v>
      </c>
      <c r="L443" s="5" t="s">
        <v>8783</v>
      </c>
      <c r="M443" s="5" t="s">
        <v>100</v>
      </c>
      <c r="N443" s="5" t="s">
        <v>55</v>
      </c>
      <c r="O443" s="5" t="b">
        <f ca="1">IFERROR(__xludf.DUMMYFUNCTION("REGEXMATCH(A443,""前端"")"),TRUE)</f>
        <v>1</v>
      </c>
      <c r="P443" s="5" t="b">
        <f t="shared" ca="1" si="119"/>
        <v>0</v>
      </c>
      <c r="Q443" s="5" t="b">
        <f t="shared" ref="Q443:Q444" ca="1" si="130">IFERROR(__xludf.DUMMYFUNCTION("REGEXMATCH(L443,""(?i)JavaScript"")"),FALSE)</f>
        <v>0</v>
      </c>
      <c r="R443" s="5"/>
      <c r="S443" s="5"/>
      <c r="T443" s="5"/>
      <c r="U443" s="5"/>
      <c r="V443" s="5"/>
      <c r="W443" s="5"/>
      <c r="X443" s="5"/>
      <c r="Y443" s="5"/>
      <c r="Z443" s="5"/>
      <c r="AA443" s="5"/>
      <c r="AB443" s="5"/>
      <c r="AC443" s="5"/>
      <c r="AD443" s="5"/>
      <c r="AE443" s="5"/>
      <c r="AF443" s="5"/>
    </row>
    <row r="444" spans="1:32" ht="20.25" customHeight="1">
      <c r="A444" s="5" t="s">
        <v>248</v>
      </c>
      <c r="B444" s="5" t="s">
        <v>8798</v>
      </c>
      <c r="C444" s="5" t="s">
        <v>20</v>
      </c>
      <c r="D444" s="5" t="s">
        <v>2283</v>
      </c>
      <c r="E444" s="5" t="s">
        <v>29</v>
      </c>
      <c r="F444" s="7">
        <v>8</v>
      </c>
      <c r="G444" s="7">
        <v>10</v>
      </c>
      <c r="H444" s="5" t="s">
        <v>30</v>
      </c>
      <c r="I444" s="5" t="s">
        <v>125</v>
      </c>
      <c r="J444" s="5" t="s">
        <v>2760</v>
      </c>
      <c r="K444" s="5" t="s">
        <v>871</v>
      </c>
      <c r="L444" s="5" t="s">
        <v>8799</v>
      </c>
      <c r="M444" s="5" t="s">
        <v>37</v>
      </c>
      <c r="N444" s="5" t="s">
        <v>55</v>
      </c>
      <c r="O444" s="5"/>
      <c r="P444" s="5" t="b">
        <f t="shared" ca="1" si="119"/>
        <v>0</v>
      </c>
      <c r="Q444" s="5" t="b">
        <f t="shared" ca="1" si="130"/>
        <v>0</v>
      </c>
      <c r="R444" s="5"/>
      <c r="S444" s="5"/>
      <c r="T444" s="5"/>
      <c r="U444" s="5"/>
      <c r="V444" s="5"/>
      <c r="W444" s="5"/>
      <c r="X444" s="5"/>
      <c r="Y444" s="5"/>
      <c r="Z444" s="5"/>
      <c r="AA444" s="5"/>
      <c r="AB444" s="5"/>
      <c r="AC444" s="5"/>
      <c r="AD444" s="5"/>
      <c r="AE444" s="5"/>
      <c r="AF444" s="5"/>
    </row>
    <row r="445" spans="1:32" ht="20.25" customHeight="1">
      <c r="A445" s="5" t="s">
        <v>2842</v>
      </c>
      <c r="B445" s="5" t="s">
        <v>2843</v>
      </c>
      <c r="C445" s="5" t="s">
        <v>27</v>
      </c>
      <c r="D445" s="5" t="s">
        <v>575</v>
      </c>
      <c r="E445" s="5" t="s">
        <v>29</v>
      </c>
      <c r="F445" s="7">
        <v>8</v>
      </c>
      <c r="G445" s="7">
        <v>15</v>
      </c>
      <c r="H445" s="5" t="s">
        <v>65</v>
      </c>
      <c r="I445" s="5" t="s">
        <v>108</v>
      </c>
      <c r="J445" s="5" t="s">
        <v>48</v>
      </c>
      <c r="K445" s="5" t="s">
        <v>2846</v>
      </c>
      <c r="L445" s="5" t="s">
        <v>2848</v>
      </c>
      <c r="M445" s="5" t="s">
        <v>100</v>
      </c>
      <c r="N445" s="5" t="s">
        <v>55</v>
      </c>
      <c r="O445" s="5"/>
      <c r="P445" s="5" t="b">
        <f t="shared" ca="1" si="119"/>
        <v>0</v>
      </c>
      <c r="Q445" s="5" t="b">
        <f ca="1">IFERROR(__xludf.DUMMYFUNCTION("REGEXMATCH(L445,""JavaScript"")"),TRUE)</f>
        <v>1</v>
      </c>
      <c r="R445" s="5"/>
      <c r="S445" s="5"/>
      <c r="T445" s="5"/>
      <c r="U445" s="5"/>
      <c r="V445" s="5"/>
      <c r="W445" s="5"/>
      <c r="X445" s="5"/>
      <c r="Y445" s="5"/>
      <c r="Z445" s="5"/>
      <c r="AA445" s="5"/>
      <c r="AB445" s="5"/>
      <c r="AC445" s="5"/>
      <c r="AD445" s="5"/>
      <c r="AE445" s="5"/>
      <c r="AF445" s="5"/>
    </row>
    <row r="446" spans="1:32" ht="20.25" customHeight="1">
      <c r="A446" s="5" t="s">
        <v>8815</v>
      </c>
      <c r="B446" s="5" t="s">
        <v>8816</v>
      </c>
      <c r="C446" s="5" t="s">
        <v>27</v>
      </c>
      <c r="D446" s="5" t="s">
        <v>80</v>
      </c>
      <c r="E446" s="5" t="s">
        <v>45</v>
      </c>
      <c r="F446" s="7">
        <v>8</v>
      </c>
      <c r="G446" s="7">
        <v>12</v>
      </c>
      <c r="H446" s="5" t="s">
        <v>852</v>
      </c>
      <c r="I446" s="9" t="s">
        <v>24</v>
      </c>
      <c r="J446" s="5" t="s">
        <v>57</v>
      </c>
      <c r="K446" s="5" t="s">
        <v>8819</v>
      </c>
      <c r="L446" s="5" t="s">
        <v>8829</v>
      </c>
      <c r="M446" s="5" t="s">
        <v>100</v>
      </c>
      <c r="N446" s="5" t="s">
        <v>89</v>
      </c>
      <c r="O446" s="5"/>
      <c r="P446" s="5" t="b">
        <f t="shared" ca="1" si="119"/>
        <v>0</v>
      </c>
      <c r="Q446" s="5" t="b">
        <f ca="1">IFERROR(__xludf.DUMMYFUNCTION("REGEXMATCH(L446,""(?i)JavaScript"")"),TRUE)</f>
        <v>1</v>
      </c>
      <c r="R446" s="5"/>
      <c r="S446" s="5"/>
      <c r="T446" s="5"/>
      <c r="U446" s="5"/>
      <c r="V446" s="5"/>
      <c r="W446" s="5"/>
      <c r="X446" s="5"/>
      <c r="Y446" s="5"/>
      <c r="Z446" s="5"/>
      <c r="AA446" s="5"/>
      <c r="AB446" s="5"/>
      <c r="AC446" s="5"/>
      <c r="AD446" s="5"/>
      <c r="AE446" s="5"/>
      <c r="AF446" s="5"/>
    </row>
    <row r="447" spans="1:32" ht="20.25" customHeight="1">
      <c r="A447" s="5" t="s">
        <v>3213</v>
      </c>
      <c r="B447" s="5" t="s">
        <v>8839</v>
      </c>
      <c r="C447" s="5" t="s">
        <v>20</v>
      </c>
      <c r="D447" s="5" t="s">
        <v>21</v>
      </c>
      <c r="E447" s="5" t="s">
        <v>45</v>
      </c>
      <c r="F447" s="11">
        <v>8</v>
      </c>
      <c r="G447" s="11">
        <v>13</v>
      </c>
      <c r="H447" s="5" t="s">
        <v>1052</v>
      </c>
      <c r="I447" s="5" t="s">
        <v>108</v>
      </c>
      <c r="J447" s="5" t="s">
        <v>57</v>
      </c>
      <c r="K447" s="5" t="s">
        <v>8843</v>
      </c>
      <c r="L447" s="5" t="s">
        <v>8845</v>
      </c>
      <c r="M447" s="5" t="s">
        <v>100</v>
      </c>
      <c r="N447" s="5" t="s">
        <v>55</v>
      </c>
      <c r="O447" s="5"/>
      <c r="P447" s="5" t="b">
        <f t="shared" ca="1" si="119"/>
        <v>0</v>
      </c>
      <c r="Q447" s="5" t="b">
        <f t="shared" ref="Q447:Q449" ca="1" si="131">IFERROR(__xludf.DUMMYFUNCTION("REGEXMATCH(L447,""JavaScript"")"),TRUE)</f>
        <v>1</v>
      </c>
      <c r="R447" s="5"/>
      <c r="S447" s="5"/>
      <c r="T447" s="5"/>
      <c r="U447" s="5"/>
      <c r="V447" s="5"/>
      <c r="W447" s="5"/>
      <c r="X447" s="5"/>
      <c r="Y447" s="5"/>
      <c r="Z447" s="5"/>
      <c r="AA447" s="5"/>
      <c r="AB447" s="5"/>
      <c r="AC447" s="5"/>
      <c r="AD447" s="5"/>
      <c r="AE447" s="5"/>
      <c r="AF447" s="5"/>
    </row>
    <row r="448" spans="1:32" ht="20.25" customHeight="1">
      <c r="A448" s="5" t="s">
        <v>8858</v>
      </c>
      <c r="B448" s="5" t="s">
        <v>8859</v>
      </c>
      <c r="C448" s="5" t="s">
        <v>20</v>
      </c>
      <c r="D448" s="5" t="s">
        <v>1173</v>
      </c>
      <c r="E448" s="5" t="s">
        <v>45</v>
      </c>
      <c r="F448" s="7">
        <v>8</v>
      </c>
      <c r="G448" s="7">
        <v>15</v>
      </c>
      <c r="H448" s="5" t="s">
        <v>65</v>
      </c>
      <c r="I448" s="5" t="s">
        <v>108</v>
      </c>
      <c r="J448" s="5" t="s">
        <v>2797</v>
      </c>
      <c r="K448" s="5" t="s">
        <v>8863</v>
      </c>
      <c r="L448" s="5" t="s">
        <v>8866</v>
      </c>
      <c r="M448" s="5" t="s">
        <v>53</v>
      </c>
      <c r="N448" s="5" t="s">
        <v>55</v>
      </c>
      <c r="O448" s="5"/>
      <c r="P448" s="5" t="b">
        <f t="shared" ca="1" si="119"/>
        <v>0</v>
      </c>
      <c r="Q448" s="5" t="b">
        <f t="shared" ca="1" si="131"/>
        <v>1</v>
      </c>
      <c r="R448" s="5"/>
      <c r="S448" s="5"/>
      <c r="T448" s="5"/>
      <c r="U448" s="5"/>
      <c r="V448" s="5"/>
      <c r="W448" s="5"/>
      <c r="X448" s="5"/>
      <c r="Y448" s="5"/>
      <c r="Z448" s="5"/>
      <c r="AA448" s="5"/>
      <c r="AB448" s="5"/>
      <c r="AC448" s="5"/>
      <c r="AD448" s="5"/>
      <c r="AE448" s="5"/>
      <c r="AF448" s="5"/>
    </row>
    <row r="449" spans="1:32" ht="20.25" customHeight="1">
      <c r="A449" s="5" t="s">
        <v>676</v>
      </c>
      <c r="B449" s="5" t="s">
        <v>8850</v>
      </c>
      <c r="C449" s="5" t="s">
        <v>170</v>
      </c>
      <c r="D449" s="5" t="s">
        <v>435</v>
      </c>
      <c r="E449" s="5" t="s">
        <v>29</v>
      </c>
      <c r="F449" s="7">
        <v>8</v>
      </c>
      <c r="G449" s="7">
        <v>11</v>
      </c>
      <c r="H449" s="5" t="s">
        <v>1465</v>
      </c>
      <c r="I449" s="5" t="s">
        <v>125</v>
      </c>
      <c r="J449" s="5" t="s">
        <v>57</v>
      </c>
      <c r="K449" s="5" t="s">
        <v>8851</v>
      </c>
      <c r="L449" s="5" t="s">
        <v>8852</v>
      </c>
      <c r="M449" s="5" t="s">
        <v>100</v>
      </c>
      <c r="N449" s="5" t="s">
        <v>405</v>
      </c>
      <c r="O449" s="5"/>
      <c r="P449" s="5" t="b">
        <f t="shared" ca="1" si="119"/>
        <v>0</v>
      </c>
      <c r="Q449" s="5" t="b">
        <f t="shared" ca="1" si="131"/>
        <v>1</v>
      </c>
      <c r="R449" s="5"/>
      <c r="S449" s="5"/>
      <c r="T449" s="5"/>
      <c r="U449" s="5"/>
      <c r="V449" s="5"/>
      <c r="W449" s="5"/>
      <c r="X449" s="5"/>
      <c r="Y449" s="5"/>
      <c r="Z449" s="5"/>
      <c r="AA449" s="5"/>
      <c r="AB449" s="5"/>
      <c r="AC449" s="5"/>
      <c r="AD449" s="5"/>
      <c r="AE449" s="5"/>
      <c r="AF449" s="5"/>
    </row>
    <row r="450" spans="1:32" ht="20.25" customHeight="1">
      <c r="A450" s="5" t="s">
        <v>277</v>
      </c>
      <c r="B450" s="5" t="s">
        <v>8888</v>
      </c>
      <c r="C450" s="5" t="s">
        <v>27</v>
      </c>
      <c r="D450" s="5" t="s">
        <v>85</v>
      </c>
      <c r="E450" s="5" t="s">
        <v>45</v>
      </c>
      <c r="F450" s="7">
        <v>8</v>
      </c>
      <c r="G450" s="7">
        <v>15</v>
      </c>
      <c r="H450" s="5" t="s">
        <v>65</v>
      </c>
      <c r="I450" s="5" t="s">
        <v>31</v>
      </c>
      <c r="J450" s="5" t="s">
        <v>2872</v>
      </c>
      <c r="K450" s="5" t="s">
        <v>8892</v>
      </c>
      <c r="L450" s="5" t="s">
        <v>8893</v>
      </c>
      <c r="M450" s="5" t="s">
        <v>37</v>
      </c>
      <c r="N450" s="5" t="s">
        <v>38</v>
      </c>
      <c r="O450" s="5"/>
      <c r="P450" s="5" t="b">
        <f t="shared" ca="1" si="119"/>
        <v>0</v>
      </c>
      <c r="Q450" s="5" t="b">
        <f t="shared" ref="Q450:Q452" ca="1" si="132">IFERROR(__xludf.DUMMYFUNCTION("REGEXMATCH(L450,""(?i)JavaScript"")"),TRUE)</f>
        <v>1</v>
      </c>
      <c r="R450" s="5"/>
      <c r="S450" s="5"/>
      <c r="T450" s="5"/>
      <c r="U450" s="5"/>
      <c r="V450" s="5"/>
      <c r="W450" s="5"/>
      <c r="X450" s="5"/>
      <c r="Y450" s="5"/>
      <c r="Z450" s="5"/>
      <c r="AA450" s="5"/>
      <c r="AB450" s="5"/>
      <c r="AC450" s="5"/>
      <c r="AD450" s="5"/>
      <c r="AE450" s="5"/>
      <c r="AF450" s="5"/>
    </row>
    <row r="451" spans="1:32" ht="20.25" customHeight="1">
      <c r="A451" s="5" t="s">
        <v>8900</v>
      </c>
      <c r="B451" s="5" t="s">
        <v>8902</v>
      </c>
      <c r="C451" s="5" t="s">
        <v>27</v>
      </c>
      <c r="D451" s="5" t="s">
        <v>80</v>
      </c>
      <c r="E451" s="5" t="s">
        <v>29</v>
      </c>
      <c r="F451" s="11">
        <v>8</v>
      </c>
      <c r="G451" s="11">
        <v>11</v>
      </c>
      <c r="H451" s="5" t="s">
        <v>8904</v>
      </c>
      <c r="I451" s="5" t="s">
        <v>108</v>
      </c>
      <c r="J451" s="5" t="s">
        <v>76</v>
      </c>
      <c r="K451" s="5" t="s">
        <v>8906</v>
      </c>
      <c r="L451" s="5" t="s">
        <v>8907</v>
      </c>
      <c r="M451" s="5" t="s">
        <v>53</v>
      </c>
      <c r="N451" s="5" t="s">
        <v>55</v>
      </c>
      <c r="O451" s="5"/>
      <c r="P451" s="5" t="b">
        <f t="shared" ca="1" si="119"/>
        <v>0</v>
      </c>
      <c r="Q451" s="5" t="b">
        <f t="shared" ca="1" si="132"/>
        <v>1</v>
      </c>
      <c r="R451" s="5"/>
      <c r="S451" s="5"/>
      <c r="T451" s="5"/>
      <c r="U451" s="5"/>
      <c r="V451" s="5"/>
      <c r="W451" s="5"/>
      <c r="X451" s="5"/>
      <c r="Y451" s="5"/>
      <c r="Z451" s="5"/>
      <c r="AA451" s="5"/>
      <c r="AB451" s="5"/>
      <c r="AC451" s="5"/>
      <c r="AD451" s="5"/>
      <c r="AE451" s="5"/>
      <c r="AF451" s="5"/>
    </row>
    <row r="452" spans="1:32" ht="20.25" customHeight="1">
      <c r="A452" s="5" t="s">
        <v>396</v>
      </c>
      <c r="B452" s="5" t="s">
        <v>8917</v>
      </c>
      <c r="C452" s="5" t="s">
        <v>170</v>
      </c>
      <c r="D452" s="5" t="s">
        <v>47</v>
      </c>
      <c r="E452" s="5" t="s">
        <v>29</v>
      </c>
      <c r="F452" s="7">
        <v>8</v>
      </c>
      <c r="G452" s="7">
        <v>15</v>
      </c>
      <c r="H452" s="5" t="s">
        <v>65</v>
      </c>
      <c r="I452" s="5" t="s">
        <v>31</v>
      </c>
      <c r="J452" s="5" t="s">
        <v>110</v>
      </c>
      <c r="K452" s="5"/>
      <c r="L452" s="5" t="s">
        <v>8919</v>
      </c>
      <c r="M452" s="5" t="s">
        <v>53</v>
      </c>
      <c r="N452" s="5" t="s">
        <v>55</v>
      </c>
      <c r="O452" s="5"/>
      <c r="P452" s="5" t="b">
        <f t="shared" ca="1" si="119"/>
        <v>0</v>
      </c>
      <c r="Q452" s="5" t="b">
        <f t="shared" ca="1" si="132"/>
        <v>1</v>
      </c>
      <c r="R452" s="5"/>
      <c r="S452" s="5"/>
      <c r="T452" s="5"/>
      <c r="U452" s="5"/>
      <c r="V452" s="5"/>
      <c r="W452" s="5"/>
      <c r="X452" s="5"/>
      <c r="Y452" s="5"/>
      <c r="Z452" s="5"/>
      <c r="AA452" s="5"/>
      <c r="AB452" s="5"/>
      <c r="AC452" s="5"/>
      <c r="AD452" s="5"/>
      <c r="AE452" s="5"/>
      <c r="AF452" s="5"/>
    </row>
    <row r="453" spans="1:32" ht="20.25" customHeight="1">
      <c r="A453" s="5" t="s">
        <v>6294</v>
      </c>
      <c r="B453" s="5" t="s">
        <v>8930</v>
      </c>
      <c r="C453" s="5" t="s">
        <v>170</v>
      </c>
      <c r="D453" s="5" t="s">
        <v>378</v>
      </c>
      <c r="E453" s="5" t="s">
        <v>29</v>
      </c>
      <c r="F453" s="7">
        <v>8</v>
      </c>
      <c r="G453" s="7">
        <v>10</v>
      </c>
      <c r="H453" s="5" t="s">
        <v>30</v>
      </c>
      <c r="I453" s="5" t="s">
        <v>31</v>
      </c>
      <c r="J453" s="5" t="s">
        <v>8123</v>
      </c>
      <c r="K453" s="5" t="s">
        <v>8932</v>
      </c>
      <c r="L453" s="5" t="s">
        <v>8934</v>
      </c>
      <c r="M453" s="5" t="s">
        <v>37</v>
      </c>
      <c r="N453" s="5" t="s">
        <v>405</v>
      </c>
      <c r="O453" s="5"/>
      <c r="P453" s="5" t="b">
        <f t="shared" ca="1" si="119"/>
        <v>0</v>
      </c>
      <c r="Q453" s="5" t="b">
        <f t="shared" ref="Q453:Q457" ca="1" si="133">IFERROR(__xludf.DUMMYFUNCTION("REGEXMATCH(L453,""JavaScript"")"),TRUE)</f>
        <v>1</v>
      </c>
      <c r="R453" s="5"/>
      <c r="S453" s="5"/>
      <c r="T453" s="5"/>
      <c r="U453" s="5"/>
      <c r="V453" s="5"/>
      <c r="W453" s="5"/>
      <c r="X453" s="5"/>
      <c r="Y453" s="5"/>
      <c r="Z453" s="5"/>
      <c r="AA453" s="5"/>
      <c r="AB453" s="5"/>
      <c r="AC453" s="5"/>
      <c r="AD453" s="5"/>
      <c r="AE453" s="5"/>
      <c r="AF453" s="5"/>
    </row>
    <row r="454" spans="1:32" ht="20.25" customHeight="1">
      <c r="A454" s="5" t="s">
        <v>396</v>
      </c>
      <c r="B454" s="5" t="s">
        <v>7251</v>
      </c>
      <c r="C454" s="5" t="s">
        <v>41</v>
      </c>
      <c r="D454" s="5" t="s">
        <v>94</v>
      </c>
      <c r="E454" s="5" t="s">
        <v>45</v>
      </c>
      <c r="F454" s="7">
        <v>8</v>
      </c>
      <c r="G454" s="7">
        <v>10</v>
      </c>
      <c r="H454" s="5" t="s">
        <v>30</v>
      </c>
      <c r="I454" s="5" t="s">
        <v>108</v>
      </c>
      <c r="J454" s="5" t="s">
        <v>76</v>
      </c>
      <c r="K454" s="5" t="s">
        <v>8947</v>
      </c>
      <c r="L454" s="5" t="s">
        <v>8948</v>
      </c>
      <c r="M454" s="5" t="s">
        <v>53</v>
      </c>
      <c r="N454" s="5" t="s">
        <v>55</v>
      </c>
      <c r="O454" s="5"/>
      <c r="P454" s="5" t="b">
        <f t="shared" ca="1" si="119"/>
        <v>0</v>
      </c>
      <c r="Q454" s="5" t="b">
        <f t="shared" ca="1" si="133"/>
        <v>1</v>
      </c>
      <c r="R454" s="5"/>
      <c r="S454" s="5"/>
      <c r="T454" s="5"/>
      <c r="U454" s="5"/>
      <c r="V454" s="5"/>
      <c r="W454" s="5"/>
      <c r="X454" s="5"/>
      <c r="Y454" s="5"/>
      <c r="Z454" s="5"/>
      <c r="AA454" s="5"/>
      <c r="AB454" s="5"/>
      <c r="AC454" s="5"/>
      <c r="AD454" s="5"/>
      <c r="AE454" s="5"/>
      <c r="AF454" s="5"/>
    </row>
    <row r="455" spans="1:32" ht="20.25" customHeight="1">
      <c r="A455" s="5" t="s">
        <v>50</v>
      </c>
      <c r="B455" s="5" t="s">
        <v>8958</v>
      </c>
      <c r="C455" s="5" t="s">
        <v>27</v>
      </c>
      <c r="D455" s="5" t="s">
        <v>105</v>
      </c>
      <c r="E455" s="5" t="s">
        <v>29</v>
      </c>
      <c r="F455" s="7">
        <v>8</v>
      </c>
      <c r="G455" s="7">
        <v>15</v>
      </c>
      <c r="H455" s="5" t="s">
        <v>65</v>
      </c>
      <c r="I455" s="9" t="s">
        <v>24</v>
      </c>
      <c r="J455" s="5" t="s">
        <v>883</v>
      </c>
      <c r="K455" s="5" t="s">
        <v>8960</v>
      </c>
      <c r="L455" s="5" t="s">
        <v>8962</v>
      </c>
      <c r="M455" s="5" t="s">
        <v>100</v>
      </c>
      <c r="N455" s="5" t="s">
        <v>55</v>
      </c>
      <c r="O455" s="5"/>
      <c r="P455" s="5" t="b">
        <f t="shared" ca="1" si="119"/>
        <v>0</v>
      </c>
      <c r="Q455" s="5" t="b">
        <f t="shared" ca="1" si="133"/>
        <v>1</v>
      </c>
      <c r="R455" s="5"/>
      <c r="S455" s="5"/>
      <c r="T455" s="5"/>
      <c r="U455" s="5"/>
      <c r="V455" s="5"/>
      <c r="W455" s="5"/>
      <c r="X455" s="5"/>
      <c r="Y455" s="5"/>
      <c r="Z455" s="5"/>
      <c r="AA455" s="5"/>
      <c r="AB455" s="5"/>
      <c r="AC455" s="5"/>
      <c r="AD455" s="5"/>
      <c r="AE455" s="5"/>
      <c r="AF455" s="5"/>
    </row>
    <row r="456" spans="1:32" ht="20.25" customHeight="1">
      <c r="A456" s="5" t="s">
        <v>396</v>
      </c>
      <c r="B456" s="5" t="s">
        <v>7264</v>
      </c>
      <c r="C456" s="5" t="s">
        <v>41</v>
      </c>
      <c r="D456" s="5" t="s">
        <v>47</v>
      </c>
      <c r="E456" s="5" t="s">
        <v>45</v>
      </c>
      <c r="F456" s="7">
        <v>8</v>
      </c>
      <c r="G456" s="7">
        <v>14</v>
      </c>
      <c r="H456" s="5" t="s">
        <v>1392</v>
      </c>
      <c r="I456" s="5" t="s">
        <v>31</v>
      </c>
      <c r="J456" s="5" t="s">
        <v>252</v>
      </c>
      <c r="K456" s="5" t="s">
        <v>7265</v>
      </c>
      <c r="L456" s="5" t="s">
        <v>8971</v>
      </c>
      <c r="M456" s="5" t="s">
        <v>37</v>
      </c>
      <c r="N456" s="5" t="s">
        <v>55</v>
      </c>
      <c r="O456" s="5"/>
      <c r="P456" s="5" t="b">
        <f t="shared" ca="1" si="119"/>
        <v>0</v>
      </c>
      <c r="Q456" s="5" t="b">
        <f t="shared" ca="1" si="133"/>
        <v>1</v>
      </c>
      <c r="R456" s="5"/>
      <c r="S456" s="5"/>
      <c r="T456" s="5"/>
      <c r="U456" s="5"/>
      <c r="V456" s="5"/>
      <c r="W456" s="5"/>
      <c r="X456" s="5"/>
      <c r="Y456" s="5"/>
      <c r="Z456" s="5"/>
      <c r="AA456" s="5"/>
      <c r="AB456" s="5"/>
      <c r="AC456" s="5"/>
      <c r="AD456" s="5"/>
      <c r="AE456" s="5"/>
      <c r="AF456" s="5"/>
    </row>
    <row r="457" spans="1:32" ht="20.25" customHeight="1">
      <c r="A457" s="5" t="s">
        <v>8881</v>
      </c>
      <c r="B457" s="5" t="s">
        <v>8882</v>
      </c>
      <c r="C457" s="5" t="s">
        <v>170</v>
      </c>
      <c r="D457" s="5" t="s">
        <v>378</v>
      </c>
      <c r="E457" s="5" t="s">
        <v>29</v>
      </c>
      <c r="F457" s="7">
        <v>8</v>
      </c>
      <c r="G457" s="7">
        <v>10</v>
      </c>
      <c r="H457" s="5" t="s">
        <v>30</v>
      </c>
      <c r="I457" s="5" t="s">
        <v>31</v>
      </c>
      <c r="J457" s="5" t="s">
        <v>633</v>
      </c>
      <c r="K457" s="5" t="s">
        <v>8883</v>
      </c>
      <c r="L457" s="5" t="s">
        <v>8884</v>
      </c>
      <c r="M457" s="5" t="s">
        <v>53</v>
      </c>
      <c r="N457" s="5" t="s">
        <v>55</v>
      </c>
      <c r="O457" s="5"/>
      <c r="P457" s="5" t="b">
        <f t="shared" ca="1" si="119"/>
        <v>0</v>
      </c>
      <c r="Q457" s="5" t="b">
        <f t="shared" ca="1" si="133"/>
        <v>1</v>
      </c>
      <c r="R457" s="5"/>
      <c r="S457" s="5"/>
      <c r="T457" s="5"/>
      <c r="U457" s="5"/>
      <c r="V457" s="5"/>
      <c r="W457" s="5"/>
      <c r="X457" s="5"/>
      <c r="Y457" s="5"/>
      <c r="Z457" s="5"/>
      <c r="AA457" s="5"/>
      <c r="AB457" s="5"/>
      <c r="AC457" s="5"/>
      <c r="AD457" s="5"/>
      <c r="AE457" s="5"/>
      <c r="AF457" s="5"/>
    </row>
    <row r="458" spans="1:32" ht="20.25" customHeight="1">
      <c r="A458" s="5" t="s">
        <v>396</v>
      </c>
      <c r="B458" s="5" t="s">
        <v>8981</v>
      </c>
      <c r="C458" s="5" t="s">
        <v>27</v>
      </c>
      <c r="D458" s="5" t="s">
        <v>290</v>
      </c>
      <c r="E458" s="5" t="s">
        <v>29</v>
      </c>
      <c r="F458" s="7">
        <v>8</v>
      </c>
      <c r="G458" s="7">
        <v>10</v>
      </c>
      <c r="H458" s="5" t="s">
        <v>30</v>
      </c>
      <c r="I458" s="5" t="s">
        <v>31</v>
      </c>
      <c r="J458" s="5" t="s">
        <v>76</v>
      </c>
      <c r="K458" s="5" t="s">
        <v>1960</v>
      </c>
      <c r="L458" s="5" t="s">
        <v>8983</v>
      </c>
      <c r="M458" s="5" t="s">
        <v>100</v>
      </c>
      <c r="N458" s="5" t="s">
        <v>55</v>
      </c>
      <c r="O458" s="5"/>
      <c r="P458" s="5" t="b">
        <f t="shared" ca="1" si="119"/>
        <v>0</v>
      </c>
      <c r="Q458" s="5" t="b">
        <f ca="1">IFERROR(__xludf.DUMMYFUNCTION("REGEXMATCH(L458,""(?i)JavaScript"")"),TRUE)</f>
        <v>1</v>
      </c>
      <c r="R458" s="5"/>
      <c r="S458" s="5"/>
      <c r="T458" s="5"/>
      <c r="U458" s="5"/>
      <c r="V458" s="5"/>
      <c r="W458" s="5"/>
      <c r="X458" s="5"/>
      <c r="Y458" s="5"/>
      <c r="Z458" s="5"/>
      <c r="AA458" s="5"/>
      <c r="AB458" s="5"/>
      <c r="AC458" s="5"/>
      <c r="AD458" s="5"/>
      <c r="AE458" s="5"/>
      <c r="AF458" s="5"/>
    </row>
    <row r="459" spans="1:32" ht="20.25" customHeight="1">
      <c r="A459" s="5" t="s">
        <v>2808</v>
      </c>
      <c r="B459" s="5" t="s">
        <v>8991</v>
      </c>
      <c r="C459" s="5" t="s">
        <v>27</v>
      </c>
      <c r="D459" s="5" t="s">
        <v>212</v>
      </c>
      <c r="E459" s="5" t="s">
        <v>29</v>
      </c>
      <c r="F459" s="7">
        <v>8</v>
      </c>
      <c r="G459" s="7">
        <v>13</v>
      </c>
      <c r="H459" s="5" t="s">
        <v>107</v>
      </c>
      <c r="I459" s="5" t="s">
        <v>108</v>
      </c>
      <c r="J459" s="5" t="s">
        <v>8993</v>
      </c>
      <c r="K459" s="5"/>
      <c r="L459" s="5" t="s">
        <v>8994</v>
      </c>
      <c r="M459" s="5" t="s">
        <v>53</v>
      </c>
      <c r="N459" s="5" t="s">
        <v>55</v>
      </c>
      <c r="O459" s="5"/>
      <c r="P459" s="5" t="b">
        <f t="shared" ca="1" si="119"/>
        <v>0</v>
      </c>
      <c r="Q459" s="5" t="b">
        <f t="shared" ref="Q459:Q460" ca="1" si="134">IFERROR(__xludf.DUMMYFUNCTION("REGEXMATCH(L459,""JavaScript"")"),TRUE)</f>
        <v>1</v>
      </c>
      <c r="R459" s="5"/>
      <c r="S459" s="5"/>
      <c r="T459" s="5"/>
      <c r="U459" s="5"/>
      <c r="V459" s="5"/>
      <c r="W459" s="5"/>
      <c r="X459" s="5"/>
      <c r="Y459" s="5"/>
      <c r="Z459" s="5"/>
      <c r="AA459" s="5"/>
      <c r="AB459" s="5"/>
      <c r="AC459" s="5"/>
      <c r="AD459" s="5"/>
      <c r="AE459" s="5"/>
      <c r="AF459" s="5"/>
    </row>
    <row r="460" spans="1:32" ht="20.25" customHeight="1">
      <c r="A460" s="5" t="s">
        <v>1457</v>
      </c>
      <c r="B460" s="5" t="s">
        <v>247</v>
      </c>
      <c r="C460" s="5" t="s">
        <v>27</v>
      </c>
      <c r="D460" s="5" t="s">
        <v>47</v>
      </c>
      <c r="E460" s="5" t="s">
        <v>45</v>
      </c>
      <c r="F460" s="7">
        <v>8</v>
      </c>
      <c r="G460" s="7">
        <v>12</v>
      </c>
      <c r="H460" s="5" t="s">
        <v>852</v>
      </c>
      <c r="I460" s="9" t="s">
        <v>24</v>
      </c>
      <c r="J460" s="5" t="s">
        <v>252</v>
      </c>
      <c r="K460" s="5" t="s">
        <v>253</v>
      </c>
      <c r="L460" s="5" t="s">
        <v>9007</v>
      </c>
      <c r="M460" s="5" t="s">
        <v>37</v>
      </c>
      <c r="N460" s="5" t="s">
        <v>55</v>
      </c>
      <c r="O460" s="5"/>
      <c r="P460" s="5" t="b">
        <f t="shared" ca="1" si="119"/>
        <v>0</v>
      </c>
      <c r="Q460" s="5" t="b">
        <f t="shared" ca="1" si="134"/>
        <v>1</v>
      </c>
      <c r="R460" s="5"/>
      <c r="S460" s="5"/>
      <c r="T460" s="5"/>
      <c r="U460" s="5"/>
      <c r="V460" s="5"/>
      <c r="W460" s="5"/>
      <c r="X460" s="5"/>
      <c r="Y460" s="5"/>
      <c r="Z460" s="5"/>
      <c r="AA460" s="5"/>
      <c r="AB460" s="5"/>
      <c r="AC460" s="5"/>
      <c r="AD460" s="5"/>
      <c r="AE460" s="5"/>
      <c r="AF460" s="5"/>
    </row>
    <row r="461" spans="1:32" ht="20.25" customHeight="1">
      <c r="A461" s="5" t="s">
        <v>7303</v>
      </c>
      <c r="B461" s="5" t="s">
        <v>7304</v>
      </c>
      <c r="C461" s="5" t="s">
        <v>41</v>
      </c>
      <c r="D461" s="5" t="s">
        <v>47</v>
      </c>
      <c r="E461" s="5" t="s">
        <v>45</v>
      </c>
      <c r="F461" s="11">
        <v>8</v>
      </c>
      <c r="G461" s="11">
        <v>13</v>
      </c>
      <c r="H461" s="5" t="s">
        <v>1052</v>
      </c>
      <c r="I461" s="5" t="s">
        <v>108</v>
      </c>
      <c r="J461" s="5" t="s">
        <v>48</v>
      </c>
      <c r="K461" s="5" t="s">
        <v>7307</v>
      </c>
      <c r="L461" s="5" t="s">
        <v>7308</v>
      </c>
      <c r="M461" s="5" t="s">
        <v>53</v>
      </c>
      <c r="N461" s="5" t="s">
        <v>55</v>
      </c>
      <c r="O461" s="5"/>
      <c r="P461" s="5" t="b">
        <f t="shared" ca="1" si="119"/>
        <v>0</v>
      </c>
      <c r="Q461" s="5" t="b">
        <f ca="1">IFERROR(__xludf.DUMMYFUNCTION("REGEXMATCH(L461,""(?i)JavaScript"")"),TRUE)</f>
        <v>1</v>
      </c>
      <c r="R461" s="5"/>
      <c r="S461" s="5"/>
      <c r="T461" s="5"/>
      <c r="U461" s="5"/>
      <c r="V461" s="5"/>
      <c r="W461" s="5"/>
      <c r="X461" s="5"/>
      <c r="Y461" s="5"/>
      <c r="Z461" s="5"/>
      <c r="AA461" s="5"/>
      <c r="AB461" s="5"/>
      <c r="AC461" s="5"/>
      <c r="AD461" s="5"/>
      <c r="AE461" s="5"/>
      <c r="AF461" s="5"/>
    </row>
    <row r="462" spans="1:32" ht="20.25" customHeight="1">
      <c r="A462" s="5" t="s">
        <v>1457</v>
      </c>
      <c r="B462" s="5" t="s">
        <v>9021</v>
      </c>
      <c r="C462" s="5" t="s">
        <v>41</v>
      </c>
      <c r="D462" s="5" t="s">
        <v>94</v>
      </c>
      <c r="E462" s="5" t="s">
        <v>29</v>
      </c>
      <c r="F462" s="7">
        <v>8</v>
      </c>
      <c r="G462" s="7">
        <v>12</v>
      </c>
      <c r="H462" s="5" t="s">
        <v>852</v>
      </c>
      <c r="I462" s="5" t="s">
        <v>66</v>
      </c>
      <c r="J462" s="5" t="s">
        <v>3552</v>
      </c>
      <c r="K462" s="5" t="s">
        <v>9023</v>
      </c>
      <c r="L462" s="5" t="s">
        <v>9024</v>
      </c>
      <c r="M462" s="5" t="s">
        <v>53</v>
      </c>
      <c r="N462" s="5" t="s">
        <v>55</v>
      </c>
      <c r="O462" s="5"/>
      <c r="P462" s="5" t="b">
        <f t="shared" ca="1" si="119"/>
        <v>0</v>
      </c>
      <c r="Q462" s="5" t="b">
        <f t="shared" ref="Q462:Q464" ca="1" si="135">IFERROR(__xludf.DUMMYFUNCTION("REGEXMATCH(L462,""JavaScript"")"),TRUE)</f>
        <v>1</v>
      </c>
      <c r="R462" s="5"/>
      <c r="S462" s="5"/>
      <c r="T462" s="5"/>
      <c r="U462" s="5"/>
      <c r="V462" s="5"/>
      <c r="W462" s="5"/>
      <c r="X462" s="5"/>
      <c r="Y462" s="5"/>
      <c r="Z462" s="5"/>
      <c r="AA462" s="5"/>
      <c r="AB462" s="5"/>
      <c r="AC462" s="5"/>
      <c r="AD462" s="5"/>
      <c r="AE462" s="5"/>
      <c r="AF462" s="5"/>
    </row>
    <row r="463" spans="1:32" ht="20.25" customHeight="1">
      <c r="A463" s="5" t="s">
        <v>9037</v>
      </c>
      <c r="B463" s="5" t="s">
        <v>9038</v>
      </c>
      <c r="C463" s="5" t="s">
        <v>41</v>
      </c>
      <c r="D463" s="5" t="s">
        <v>114</v>
      </c>
      <c r="E463" s="5" t="s">
        <v>29</v>
      </c>
      <c r="F463" s="7">
        <v>8</v>
      </c>
      <c r="G463" s="7">
        <v>10</v>
      </c>
      <c r="H463" s="5" t="s">
        <v>30</v>
      </c>
      <c r="I463" s="9" t="s">
        <v>24</v>
      </c>
      <c r="J463" s="5" t="s">
        <v>76</v>
      </c>
      <c r="K463" s="5" t="s">
        <v>9041</v>
      </c>
      <c r="L463" s="5" t="s">
        <v>9044</v>
      </c>
      <c r="M463" s="5" t="s">
        <v>37</v>
      </c>
      <c r="N463" s="5" t="s">
        <v>237</v>
      </c>
      <c r="O463" s="5"/>
      <c r="P463" s="5" t="b">
        <f t="shared" ca="1" si="119"/>
        <v>0</v>
      </c>
      <c r="Q463" s="5" t="b">
        <f t="shared" ca="1" si="135"/>
        <v>1</v>
      </c>
      <c r="R463" s="5"/>
      <c r="S463" s="5"/>
      <c r="T463" s="5"/>
      <c r="U463" s="5"/>
      <c r="V463" s="5"/>
      <c r="W463" s="5"/>
      <c r="X463" s="5"/>
      <c r="Y463" s="5"/>
      <c r="Z463" s="5"/>
      <c r="AA463" s="5"/>
      <c r="AB463" s="5"/>
      <c r="AC463" s="5"/>
      <c r="AD463" s="5"/>
      <c r="AE463" s="5"/>
      <c r="AF463" s="5"/>
    </row>
    <row r="464" spans="1:32" ht="20.25" customHeight="1">
      <c r="A464" s="5" t="s">
        <v>248</v>
      </c>
      <c r="B464" s="5" t="s">
        <v>2728</v>
      </c>
      <c r="C464" s="5" t="s">
        <v>170</v>
      </c>
      <c r="D464" s="5" t="s">
        <v>390</v>
      </c>
      <c r="E464" s="5" t="s">
        <v>29</v>
      </c>
      <c r="F464" s="7">
        <v>8</v>
      </c>
      <c r="G464" s="7">
        <v>25</v>
      </c>
      <c r="H464" s="5" t="s">
        <v>7163</v>
      </c>
      <c r="I464" s="5" t="s">
        <v>108</v>
      </c>
      <c r="J464" s="5" t="s">
        <v>48</v>
      </c>
      <c r="K464" s="5" t="s">
        <v>2730</v>
      </c>
      <c r="L464" s="5" t="s">
        <v>9053</v>
      </c>
      <c r="M464" s="5" t="s">
        <v>53</v>
      </c>
      <c r="N464" s="5" t="s">
        <v>405</v>
      </c>
      <c r="O464" s="5"/>
      <c r="P464" s="5" t="b">
        <f t="shared" ca="1" si="119"/>
        <v>0</v>
      </c>
      <c r="Q464" s="5" t="b">
        <f t="shared" ca="1" si="135"/>
        <v>1</v>
      </c>
      <c r="R464" s="5"/>
      <c r="S464" s="5"/>
      <c r="T464" s="5"/>
      <c r="U464" s="5"/>
      <c r="V464" s="5"/>
      <c r="W464" s="5"/>
      <c r="X464" s="5"/>
      <c r="Y464" s="5"/>
      <c r="Z464" s="5"/>
      <c r="AA464" s="5"/>
      <c r="AB464" s="5"/>
      <c r="AC464" s="5"/>
      <c r="AD464" s="5"/>
      <c r="AE464" s="5"/>
      <c r="AF464" s="5"/>
    </row>
    <row r="465" spans="1:32" ht="20.25" customHeight="1">
      <c r="A465" s="5" t="s">
        <v>784</v>
      </c>
      <c r="B465" s="5" t="s">
        <v>7346</v>
      </c>
      <c r="C465" s="5" t="s">
        <v>41</v>
      </c>
      <c r="D465" s="5" t="s">
        <v>47</v>
      </c>
      <c r="E465" s="5" t="s">
        <v>29</v>
      </c>
      <c r="F465" s="7">
        <v>8</v>
      </c>
      <c r="G465" s="7">
        <v>14</v>
      </c>
      <c r="H465" s="5" t="s">
        <v>1392</v>
      </c>
      <c r="I465" s="5" t="s">
        <v>31</v>
      </c>
      <c r="J465" s="5" t="s">
        <v>117</v>
      </c>
      <c r="K465" s="5" t="s">
        <v>7349</v>
      </c>
      <c r="L465" s="5" t="s">
        <v>7351</v>
      </c>
      <c r="M465" s="5" t="s">
        <v>53</v>
      </c>
      <c r="N465" s="5" t="s">
        <v>55</v>
      </c>
      <c r="O465" s="5"/>
      <c r="P465" s="5" t="b">
        <f t="shared" ca="1" si="119"/>
        <v>0</v>
      </c>
      <c r="Q465" s="5" t="b">
        <f t="shared" ref="Q465:Q466" ca="1" si="136">IFERROR(__xludf.DUMMYFUNCTION("REGEXMATCH(L465,""(?i)JavaScript"")"),TRUE)</f>
        <v>1</v>
      </c>
      <c r="R465" s="5"/>
      <c r="S465" s="5"/>
      <c r="T465" s="5"/>
      <c r="U465" s="5"/>
      <c r="V465" s="5"/>
      <c r="W465" s="5"/>
      <c r="X465" s="5"/>
      <c r="Y465" s="5"/>
      <c r="Z465" s="5"/>
      <c r="AA465" s="5"/>
      <c r="AB465" s="5"/>
      <c r="AC465" s="5"/>
      <c r="AD465" s="5"/>
      <c r="AE465" s="5"/>
      <c r="AF465" s="5"/>
    </row>
    <row r="466" spans="1:32" ht="20.25" customHeight="1">
      <c r="A466" s="5" t="s">
        <v>9079</v>
      </c>
      <c r="B466" s="5" t="s">
        <v>9080</v>
      </c>
      <c r="C466" s="5" t="s">
        <v>170</v>
      </c>
      <c r="D466" s="5" t="s">
        <v>171</v>
      </c>
      <c r="E466" s="5" t="s">
        <v>45</v>
      </c>
      <c r="F466" s="7">
        <v>8</v>
      </c>
      <c r="G466" s="7">
        <v>15</v>
      </c>
      <c r="H466" s="5" t="s">
        <v>65</v>
      </c>
      <c r="I466" s="9" t="s">
        <v>24</v>
      </c>
      <c r="J466" s="5" t="s">
        <v>76</v>
      </c>
      <c r="K466" s="5" t="s">
        <v>9083</v>
      </c>
      <c r="L466" s="5" t="s">
        <v>9085</v>
      </c>
      <c r="M466" s="5" t="s">
        <v>100</v>
      </c>
      <c r="N466" s="5" t="s">
        <v>405</v>
      </c>
      <c r="O466" s="5"/>
      <c r="P466" s="5" t="b">
        <f t="shared" ca="1" si="119"/>
        <v>0</v>
      </c>
      <c r="Q466" s="5" t="b">
        <f t="shared" ca="1" si="136"/>
        <v>1</v>
      </c>
      <c r="R466" s="5"/>
      <c r="S466" s="5"/>
      <c r="T466" s="5"/>
      <c r="U466" s="5"/>
      <c r="V466" s="5"/>
      <c r="W466" s="5"/>
      <c r="X466" s="5"/>
      <c r="Y466" s="5"/>
      <c r="Z466" s="5"/>
      <c r="AA466" s="5"/>
      <c r="AB466" s="5"/>
      <c r="AC466" s="5"/>
      <c r="AD466" s="5"/>
      <c r="AE466" s="5"/>
      <c r="AF466" s="5"/>
    </row>
    <row r="467" spans="1:32" ht="20.25" customHeight="1">
      <c r="A467" s="5" t="s">
        <v>2660</v>
      </c>
      <c r="B467" s="5" t="s">
        <v>9094</v>
      </c>
      <c r="C467" s="5" t="s">
        <v>41</v>
      </c>
      <c r="D467" s="5" t="s">
        <v>94</v>
      </c>
      <c r="E467" s="5" t="s">
        <v>45</v>
      </c>
      <c r="F467" s="7">
        <v>8</v>
      </c>
      <c r="G467" s="7">
        <v>10</v>
      </c>
      <c r="H467" s="5" t="s">
        <v>30</v>
      </c>
      <c r="I467" s="5" t="s">
        <v>125</v>
      </c>
      <c r="J467" s="5" t="s">
        <v>1230</v>
      </c>
      <c r="K467" s="5" t="s">
        <v>9095</v>
      </c>
      <c r="L467" s="5" t="s">
        <v>9097</v>
      </c>
      <c r="M467" s="5" t="s">
        <v>37</v>
      </c>
      <c r="N467" s="5" t="s">
        <v>44</v>
      </c>
      <c r="O467" s="5"/>
      <c r="P467" s="5" t="b">
        <f t="shared" ca="1" si="119"/>
        <v>0</v>
      </c>
      <c r="Q467" s="5" t="b">
        <f t="shared" ref="Q467:Q469" ca="1" si="137">IFERROR(__xludf.DUMMYFUNCTION("REGEXMATCH(L467,""JavaScript"")"),TRUE)</f>
        <v>1</v>
      </c>
      <c r="R467" s="5"/>
      <c r="S467" s="5"/>
      <c r="T467" s="5"/>
      <c r="U467" s="5"/>
      <c r="V467" s="5"/>
      <c r="W467" s="5"/>
      <c r="X467" s="5"/>
      <c r="Y467" s="5"/>
      <c r="Z467" s="5"/>
      <c r="AA467" s="5"/>
      <c r="AB467" s="5"/>
      <c r="AC467" s="5"/>
      <c r="AD467" s="5"/>
      <c r="AE467" s="5"/>
      <c r="AF467" s="5"/>
    </row>
    <row r="468" spans="1:32" ht="20.25" customHeight="1">
      <c r="A468" s="5" t="s">
        <v>9110</v>
      </c>
      <c r="B468" s="5" t="s">
        <v>4211</v>
      </c>
      <c r="C468" s="5" t="s">
        <v>27</v>
      </c>
      <c r="D468" s="5" t="s">
        <v>47</v>
      </c>
      <c r="E468" s="5" t="s">
        <v>29</v>
      </c>
      <c r="F468" s="7">
        <v>8</v>
      </c>
      <c r="G468" s="7">
        <v>15</v>
      </c>
      <c r="H468" s="5" t="s">
        <v>65</v>
      </c>
      <c r="I468" s="5" t="s">
        <v>31</v>
      </c>
      <c r="J468" s="5" t="s">
        <v>57</v>
      </c>
      <c r="K468" s="5" t="s">
        <v>3946</v>
      </c>
      <c r="L468" s="5" t="s">
        <v>9114</v>
      </c>
      <c r="M468" s="5" t="s">
        <v>37</v>
      </c>
      <c r="N468" s="5" t="s">
        <v>55</v>
      </c>
      <c r="O468" s="5"/>
      <c r="P468" s="5" t="b">
        <f t="shared" ca="1" si="119"/>
        <v>0</v>
      </c>
      <c r="Q468" s="5" t="b">
        <f t="shared" ca="1" si="137"/>
        <v>1</v>
      </c>
      <c r="R468" s="5"/>
      <c r="S468" s="5"/>
      <c r="T468" s="5"/>
      <c r="U468" s="5"/>
      <c r="V468" s="5"/>
      <c r="W468" s="5"/>
      <c r="X468" s="5"/>
      <c r="Y468" s="5"/>
      <c r="Z468" s="5"/>
      <c r="AA468" s="5"/>
      <c r="AB468" s="5"/>
      <c r="AC468" s="5"/>
      <c r="AD468" s="5"/>
      <c r="AE468" s="5"/>
      <c r="AF468" s="5"/>
    </row>
    <row r="469" spans="1:32" ht="20.25" customHeight="1">
      <c r="A469" s="5" t="s">
        <v>784</v>
      </c>
      <c r="B469" s="5" t="s">
        <v>8911</v>
      </c>
      <c r="C469" s="5" t="s">
        <v>170</v>
      </c>
      <c r="D469" s="5" t="s">
        <v>378</v>
      </c>
      <c r="E469" s="5" t="s">
        <v>29</v>
      </c>
      <c r="F469" s="7">
        <v>8</v>
      </c>
      <c r="G469" s="7">
        <v>10</v>
      </c>
      <c r="H469" s="5" t="s">
        <v>30</v>
      </c>
      <c r="I469" s="5" t="s">
        <v>125</v>
      </c>
      <c r="J469" s="5" t="s">
        <v>444</v>
      </c>
      <c r="K469" s="5"/>
      <c r="L469" s="5" t="s">
        <v>8912</v>
      </c>
      <c r="M469" s="5" t="s">
        <v>167</v>
      </c>
      <c r="N469" s="5" t="s">
        <v>55</v>
      </c>
      <c r="O469" s="5"/>
      <c r="P469" s="5" t="b">
        <f t="shared" ca="1" si="119"/>
        <v>0</v>
      </c>
      <c r="Q469" s="5" t="b">
        <f t="shared" ca="1" si="137"/>
        <v>1</v>
      </c>
      <c r="R469" s="5"/>
      <c r="S469" s="5"/>
      <c r="T469" s="5"/>
      <c r="U469" s="5"/>
      <c r="V469" s="5"/>
      <c r="W469" s="5"/>
      <c r="X469" s="5"/>
      <c r="Y469" s="5"/>
      <c r="Z469" s="5"/>
      <c r="AA469" s="5"/>
      <c r="AB469" s="5"/>
      <c r="AC469" s="5"/>
      <c r="AD469" s="5"/>
      <c r="AE469" s="5"/>
      <c r="AF469" s="5"/>
    </row>
    <row r="470" spans="1:32" ht="20.25" customHeight="1">
      <c r="A470" s="5" t="s">
        <v>1457</v>
      </c>
      <c r="B470" s="5" t="s">
        <v>9130</v>
      </c>
      <c r="C470" s="5" t="s">
        <v>41</v>
      </c>
      <c r="D470" s="5" t="s">
        <v>448</v>
      </c>
      <c r="E470" s="5" t="s">
        <v>29</v>
      </c>
      <c r="F470" s="7">
        <v>8</v>
      </c>
      <c r="G470" s="7">
        <v>12</v>
      </c>
      <c r="H470" s="5" t="s">
        <v>852</v>
      </c>
      <c r="I470" s="5" t="s">
        <v>125</v>
      </c>
      <c r="J470" s="5" t="s">
        <v>76</v>
      </c>
      <c r="K470" s="5" t="s">
        <v>9133</v>
      </c>
      <c r="L470" s="5" t="s">
        <v>9134</v>
      </c>
      <c r="M470" s="5" t="s">
        <v>53</v>
      </c>
      <c r="N470" s="5" t="s">
        <v>55</v>
      </c>
      <c r="O470" s="5"/>
      <c r="P470" s="5" t="b">
        <f t="shared" ca="1" si="119"/>
        <v>0</v>
      </c>
      <c r="Q470" s="5" t="b">
        <f ca="1">IFERROR(__xludf.DUMMYFUNCTION("REGEXMATCH(L470,""(?i)JavaScript"")"),TRUE)</f>
        <v>1</v>
      </c>
      <c r="R470" s="5"/>
      <c r="S470" s="5"/>
      <c r="T470" s="5"/>
      <c r="U470" s="5"/>
      <c r="V470" s="5"/>
      <c r="W470" s="5"/>
      <c r="X470" s="5"/>
      <c r="Y470" s="5"/>
      <c r="Z470" s="5"/>
      <c r="AA470" s="5"/>
      <c r="AB470" s="5"/>
      <c r="AC470" s="5"/>
      <c r="AD470" s="5"/>
      <c r="AE470" s="5"/>
      <c r="AF470" s="5"/>
    </row>
    <row r="471" spans="1:32" ht="20.25" customHeight="1">
      <c r="A471" s="5" t="s">
        <v>2842</v>
      </c>
      <c r="B471" s="5" t="s">
        <v>8924</v>
      </c>
      <c r="C471" s="5" t="s">
        <v>170</v>
      </c>
      <c r="D471" s="5" t="s">
        <v>342</v>
      </c>
      <c r="E471" s="5" t="s">
        <v>45</v>
      </c>
      <c r="F471" s="7">
        <v>8</v>
      </c>
      <c r="G471" s="7">
        <v>12</v>
      </c>
      <c r="H471" s="5" t="s">
        <v>852</v>
      </c>
      <c r="I471" s="5" t="s">
        <v>125</v>
      </c>
      <c r="J471" s="5" t="s">
        <v>32</v>
      </c>
      <c r="K471" s="5" t="s">
        <v>8925</v>
      </c>
      <c r="L471" s="5" t="s">
        <v>8926</v>
      </c>
      <c r="M471" s="5" t="s">
        <v>37</v>
      </c>
      <c r="N471" s="5" t="s">
        <v>405</v>
      </c>
      <c r="O471" s="5"/>
      <c r="P471" s="5" t="b">
        <f t="shared" ca="1" si="119"/>
        <v>0</v>
      </c>
      <c r="Q471" s="5" t="b">
        <f ca="1">IFERROR(__xludf.DUMMYFUNCTION("REGEXMATCH(L471,""JavaScript"")"),TRUE)</f>
        <v>1</v>
      </c>
      <c r="R471" s="5"/>
      <c r="S471" s="5"/>
      <c r="T471" s="5"/>
      <c r="U471" s="5"/>
      <c r="V471" s="5"/>
      <c r="W471" s="5"/>
      <c r="X471" s="5"/>
      <c r="Y471" s="5"/>
      <c r="Z471" s="5"/>
      <c r="AA471" s="5"/>
      <c r="AB471" s="5"/>
      <c r="AC471" s="5"/>
      <c r="AD471" s="5"/>
      <c r="AE471" s="5"/>
      <c r="AF471" s="5"/>
    </row>
    <row r="472" spans="1:32" ht="20.25" customHeight="1">
      <c r="A472" s="5" t="s">
        <v>9155</v>
      </c>
      <c r="B472" s="5" t="s">
        <v>9157</v>
      </c>
      <c r="C472" s="5" t="s">
        <v>41</v>
      </c>
      <c r="D472" s="5" t="s">
        <v>1546</v>
      </c>
      <c r="E472" s="5" t="s">
        <v>45</v>
      </c>
      <c r="F472" s="7">
        <v>8</v>
      </c>
      <c r="G472" s="7">
        <v>10</v>
      </c>
      <c r="H472" s="5" t="s">
        <v>30</v>
      </c>
      <c r="I472" s="5" t="s">
        <v>108</v>
      </c>
      <c r="J472" s="5" t="s">
        <v>2303</v>
      </c>
      <c r="K472" s="5" t="s">
        <v>9159</v>
      </c>
      <c r="L472" s="5" t="s">
        <v>9160</v>
      </c>
      <c r="M472" s="5" t="s">
        <v>37</v>
      </c>
      <c r="N472" s="5" t="s">
        <v>55</v>
      </c>
      <c r="O472" s="5"/>
      <c r="P472" s="5" t="b">
        <f t="shared" ca="1" si="119"/>
        <v>0</v>
      </c>
      <c r="Q472" s="5" t="b">
        <f ca="1">IFERROR(__xludf.DUMMYFUNCTION("REGEXMATCH(L472,""(?i)JavaScript"")"),TRUE)</f>
        <v>1</v>
      </c>
      <c r="R472" s="5"/>
      <c r="S472" s="5"/>
      <c r="T472" s="5"/>
      <c r="U472" s="5"/>
      <c r="V472" s="5"/>
      <c r="W472" s="5"/>
      <c r="X472" s="5"/>
      <c r="Y472" s="5"/>
      <c r="Z472" s="5"/>
      <c r="AA472" s="5"/>
      <c r="AB472" s="5"/>
      <c r="AC472" s="5"/>
      <c r="AD472" s="5"/>
      <c r="AE472" s="5"/>
      <c r="AF472" s="5"/>
    </row>
    <row r="473" spans="1:32" ht="20.25" customHeight="1">
      <c r="A473" s="5" t="s">
        <v>9168</v>
      </c>
      <c r="B473" s="5" t="s">
        <v>9169</v>
      </c>
      <c r="C473" s="5" t="s">
        <v>41</v>
      </c>
      <c r="D473" s="5" t="s">
        <v>94</v>
      </c>
      <c r="E473" s="5" t="s">
        <v>29</v>
      </c>
      <c r="F473" s="7">
        <v>8</v>
      </c>
      <c r="G473" s="7">
        <v>15</v>
      </c>
      <c r="H473" s="5" t="s">
        <v>65</v>
      </c>
      <c r="I473" s="5" t="s">
        <v>125</v>
      </c>
      <c r="J473" s="5" t="s">
        <v>134</v>
      </c>
      <c r="K473" s="5" t="s">
        <v>9172</v>
      </c>
      <c r="L473" s="5" t="s">
        <v>9175</v>
      </c>
      <c r="M473" s="5" t="s">
        <v>53</v>
      </c>
      <c r="N473" s="5" t="s">
        <v>55</v>
      </c>
      <c r="O473" s="5"/>
      <c r="P473" s="5" t="b">
        <f t="shared" ca="1" si="119"/>
        <v>0</v>
      </c>
      <c r="Q473" s="5" t="b">
        <f t="shared" ref="Q473:Q482" ca="1" si="138">IFERROR(__xludf.DUMMYFUNCTION("REGEXMATCH(L473,""JavaScript"")"),TRUE)</f>
        <v>1</v>
      </c>
      <c r="R473" s="5"/>
      <c r="S473" s="5"/>
      <c r="T473" s="5"/>
      <c r="U473" s="5"/>
      <c r="V473" s="5"/>
      <c r="W473" s="5"/>
      <c r="X473" s="5"/>
      <c r="Y473" s="5"/>
      <c r="Z473" s="5"/>
      <c r="AA473" s="5"/>
      <c r="AB473" s="5"/>
      <c r="AC473" s="5"/>
      <c r="AD473" s="5"/>
      <c r="AE473" s="5"/>
      <c r="AF473" s="5"/>
    </row>
    <row r="474" spans="1:32" ht="20.25" customHeight="1">
      <c r="A474" s="5" t="s">
        <v>6245</v>
      </c>
      <c r="B474" s="5" t="s">
        <v>9184</v>
      </c>
      <c r="C474" s="5" t="s">
        <v>27</v>
      </c>
      <c r="D474" s="5" t="s">
        <v>54</v>
      </c>
      <c r="E474" s="5" t="s">
        <v>29</v>
      </c>
      <c r="F474" s="7">
        <v>8</v>
      </c>
      <c r="G474" s="7">
        <v>13</v>
      </c>
      <c r="H474" s="5" t="s">
        <v>107</v>
      </c>
      <c r="I474" s="5" t="s">
        <v>31</v>
      </c>
      <c r="J474" s="5" t="s">
        <v>117</v>
      </c>
      <c r="K474" s="5" t="s">
        <v>9185</v>
      </c>
      <c r="L474" s="5" t="s">
        <v>9186</v>
      </c>
      <c r="M474" s="5" t="s">
        <v>100</v>
      </c>
      <c r="N474" s="5" t="s">
        <v>405</v>
      </c>
      <c r="O474" s="5"/>
      <c r="P474" s="5" t="b">
        <f t="shared" ca="1" si="119"/>
        <v>0</v>
      </c>
      <c r="Q474" s="5" t="b">
        <f t="shared" ca="1" si="138"/>
        <v>1</v>
      </c>
      <c r="R474" s="5"/>
      <c r="S474" s="5"/>
      <c r="T474" s="5"/>
      <c r="U474" s="5"/>
      <c r="V474" s="5"/>
      <c r="W474" s="5"/>
      <c r="X474" s="5"/>
      <c r="Y474" s="5"/>
      <c r="Z474" s="5"/>
      <c r="AA474" s="5"/>
      <c r="AB474" s="5"/>
      <c r="AC474" s="5"/>
      <c r="AD474" s="5"/>
      <c r="AE474" s="5"/>
      <c r="AF474" s="5"/>
    </row>
    <row r="475" spans="1:32" ht="20.25" customHeight="1">
      <c r="A475" s="5" t="s">
        <v>9198</v>
      </c>
      <c r="B475" s="5" t="s">
        <v>9199</v>
      </c>
      <c r="C475" s="5" t="s">
        <v>27</v>
      </c>
      <c r="D475" s="5" t="s">
        <v>47</v>
      </c>
      <c r="E475" s="5" t="s">
        <v>29</v>
      </c>
      <c r="F475" s="7">
        <v>8</v>
      </c>
      <c r="G475" s="7">
        <v>14</v>
      </c>
      <c r="H475" s="5" t="s">
        <v>1392</v>
      </c>
      <c r="I475" s="5" t="s">
        <v>31</v>
      </c>
      <c r="J475" s="5" t="s">
        <v>844</v>
      </c>
      <c r="K475" s="5"/>
      <c r="L475" s="5" t="s">
        <v>9204</v>
      </c>
      <c r="M475" s="5" t="s">
        <v>53</v>
      </c>
      <c r="N475" s="5" t="s">
        <v>405</v>
      </c>
      <c r="O475" s="5"/>
      <c r="P475" s="5" t="b">
        <f t="shared" ca="1" si="119"/>
        <v>0</v>
      </c>
      <c r="Q475" s="5" t="b">
        <f t="shared" ca="1" si="138"/>
        <v>1</v>
      </c>
      <c r="R475" s="5"/>
      <c r="S475" s="5"/>
      <c r="T475" s="5"/>
      <c r="U475" s="5"/>
      <c r="V475" s="5"/>
      <c r="W475" s="5"/>
      <c r="X475" s="5"/>
      <c r="Y475" s="5"/>
      <c r="Z475" s="5"/>
      <c r="AA475" s="5"/>
      <c r="AB475" s="5"/>
      <c r="AC475" s="5"/>
      <c r="AD475" s="5"/>
      <c r="AE475" s="5"/>
      <c r="AF475" s="5"/>
    </row>
    <row r="476" spans="1:32" ht="20.25" customHeight="1">
      <c r="A476" s="5" t="s">
        <v>9215</v>
      </c>
      <c r="B476" s="5" t="s">
        <v>9217</v>
      </c>
      <c r="C476" s="5" t="s">
        <v>27</v>
      </c>
      <c r="D476" s="5" t="s">
        <v>199</v>
      </c>
      <c r="E476" s="5" t="s">
        <v>29</v>
      </c>
      <c r="F476" s="7">
        <v>8</v>
      </c>
      <c r="G476" s="7">
        <v>10</v>
      </c>
      <c r="H476" s="5" t="s">
        <v>30</v>
      </c>
      <c r="I476" s="5" t="s">
        <v>125</v>
      </c>
      <c r="J476" s="5" t="s">
        <v>9218</v>
      </c>
      <c r="K476" s="5" t="s">
        <v>9219</v>
      </c>
      <c r="L476" s="5" t="s">
        <v>9222</v>
      </c>
      <c r="M476" s="5" t="s">
        <v>37</v>
      </c>
      <c r="N476" s="5" t="s">
        <v>38</v>
      </c>
      <c r="O476" s="5"/>
      <c r="P476" s="5" t="b">
        <f t="shared" ca="1" si="119"/>
        <v>0</v>
      </c>
      <c r="Q476" s="5" t="b">
        <f t="shared" ca="1" si="138"/>
        <v>1</v>
      </c>
      <c r="R476" s="5"/>
      <c r="S476" s="5"/>
      <c r="T476" s="5"/>
      <c r="U476" s="5"/>
      <c r="V476" s="5"/>
      <c r="W476" s="5"/>
      <c r="X476" s="5"/>
      <c r="Y476" s="5"/>
      <c r="Z476" s="5"/>
      <c r="AA476" s="5"/>
      <c r="AB476" s="5"/>
      <c r="AC476" s="5"/>
      <c r="AD476" s="5"/>
      <c r="AE476" s="5"/>
      <c r="AF476" s="5"/>
    </row>
    <row r="477" spans="1:32" ht="20.25" customHeight="1">
      <c r="A477" s="5" t="s">
        <v>9230</v>
      </c>
      <c r="B477" s="5" t="s">
        <v>9231</v>
      </c>
      <c r="C477" s="5" t="s">
        <v>20</v>
      </c>
      <c r="D477" s="5" t="s">
        <v>47</v>
      </c>
      <c r="E477" s="5" t="s">
        <v>45</v>
      </c>
      <c r="F477" s="7">
        <v>8</v>
      </c>
      <c r="G477" s="7">
        <v>12</v>
      </c>
      <c r="H477" s="5" t="s">
        <v>852</v>
      </c>
      <c r="I477" s="5" t="s">
        <v>108</v>
      </c>
      <c r="J477" s="5" t="s">
        <v>5307</v>
      </c>
      <c r="K477" s="5" t="s">
        <v>871</v>
      </c>
      <c r="L477" s="5" t="s">
        <v>9235</v>
      </c>
      <c r="M477" s="5" t="s">
        <v>37</v>
      </c>
      <c r="N477" s="5" t="s">
        <v>1117</v>
      </c>
      <c r="O477" s="5"/>
      <c r="P477" s="5" t="b">
        <f t="shared" ca="1" si="119"/>
        <v>0</v>
      </c>
      <c r="Q477" s="5" t="b">
        <f t="shared" ca="1" si="138"/>
        <v>1</v>
      </c>
      <c r="R477" s="5"/>
      <c r="S477" s="5"/>
      <c r="T477" s="5"/>
      <c r="U477" s="5"/>
      <c r="V477" s="5"/>
      <c r="W477" s="5"/>
      <c r="X477" s="5"/>
      <c r="Y477" s="5"/>
      <c r="Z477" s="5"/>
      <c r="AA477" s="5"/>
      <c r="AB477" s="5"/>
      <c r="AC477" s="5"/>
      <c r="AD477" s="5"/>
      <c r="AE477" s="5"/>
      <c r="AF477" s="5"/>
    </row>
    <row r="478" spans="1:32" ht="20.25" customHeight="1">
      <c r="A478" s="5" t="s">
        <v>784</v>
      </c>
      <c r="B478" s="5" t="s">
        <v>8929</v>
      </c>
      <c r="C478" s="5" t="s">
        <v>170</v>
      </c>
      <c r="D478" s="5" t="s">
        <v>342</v>
      </c>
      <c r="E478" s="5" t="s">
        <v>29</v>
      </c>
      <c r="F478" s="7">
        <v>8</v>
      </c>
      <c r="G478" s="7">
        <v>15</v>
      </c>
      <c r="H478" s="5" t="s">
        <v>65</v>
      </c>
      <c r="I478" s="5" t="s">
        <v>31</v>
      </c>
      <c r="J478" s="5" t="s">
        <v>57</v>
      </c>
      <c r="K478" s="5" t="s">
        <v>3579</v>
      </c>
      <c r="L478" s="5" t="s">
        <v>8931</v>
      </c>
      <c r="M478" s="5" t="s">
        <v>100</v>
      </c>
      <c r="N478" s="5" t="s">
        <v>55</v>
      </c>
      <c r="O478" s="5"/>
      <c r="P478" s="5" t="b">
        <f t="shared" ca="1" si="119"/>
        <v>0</v>
      </c>
      <c r="Q478" s="5" t="b">
        <f t="shared" ca="1" si="138"/>
        <v>1</v>
      </c>
      <c r="R478" s="5"/>
      <c r="S478" s="5"/>
      <c r="T478" s="5"/>
      <c r="U478" s="5"/>
      <c r="V478" s="5"/>
      <c r="W478" s="5"/>
      <c r="X478" s="5"/>
      <c r="Y478" s="5"/>
      <c r="Z478" s="5"/>
      <c r="AA478" s="5"/>
      <c r="AB478" s="5"/>
      <c r="AC478" s="5"/>
      <c r="AD478" s="5"/>
      <c r="AE478" s="5"/>
      <c r="AF478" s="5"/>
    </row>
    <row r="479" spans="1:32" ht="20.25" customHeight="1">
      <c r="A479" s="5" t="s">
        <v>396</v>
      </c>
      <c r="B479" s="5" t="s">
        <v>9255</v>
      </c>
      <c r="C479" s="5" t="s">
        <v>170</v>
      </c>
      <c r="D479" s="5" t="s">
        <v>378</v>
      </c>
      <c r="E479" s="5" t="s">
        <v>45</v>
      </c>
      <c r="F479" s="7">
        <v>8</v>
      </c>
      <c r="G479" s="7">
        <v>10</v>
      </c>
      <c r="H479" s="5" t="s">
        <v>30</v>
      </c>
      <c r="I479" s="5" t="s">
        <v>31</v>
      </c>
      <c r="J479" s="5" t="s">
        <v>57</v>
      </c>
      <c r="K479" s="5" t="s">
        <v>9258</v>
      </c>
      <c r="L479" s="5" t="s">
        <v>9260</v>
      </c>
      <c r="M479" s="5" t="s">
        <v>167</v>
      </c>
      <c r="N479" s="5" t="s">
        <v>55</v>
      </c>
      <c r="O479" s="5"/>
      <c r="P479" s="5" t="b">
        <f t="shared" ca="1" si="119"/>
        <v>0</v>
      </c>
      <c r="Q479" s="5" t="b">
        <f t="shared" ca="1" si="138"/>
        <v>1</v>
      </c>
      <c r="R479" s="5"/>
      <c r="S479" s="5"/>
      <c r="T479" s="5"/>
      <c r="U479" s="5"/>
      <c r="V479" s="5"/>
      <c r="W479" s="5"/>
      <c r="X479" s="5"/>
      <c r="Y479" s="5"/>
      <c r="Z479" s="5"/>
      <c r="AA479" s="5"/>
      <c r="AB479" s="5"/>
      <c r="AC479" s="5"/>
      <c r="AD479" s="5"/>
      <c r="AE479" s="5"/>
      <c r="AF479" s="5"/>
    </row>
    <row r="480" spans="1:32" ht="20.25" customHeight="1">
      <c r="A480" s="5" t="s">
        <v>3281</v>
      </c>
      <c r="B480" s="5" t="s">
        <v>8949</v>
      </c>
      <c r="C480" s="5" t="s">
        <v>170</v>
      </c>
      <c r="D480" s="5" t="s">
        <v>342</v>
      </c>
      <c r="E480" s="5" t="s">
        <v>29</v>
      </c>
      <c r="F480" s="7">
        <v>8</v>
      </c>
      <c r="G480" s="7">
        <v>10</v>
      </c>
      <c r="H480" s="5" t="s">
        <v>30</v>
      </c>
      <c r="I480" s="5" t="s">
        <v>108</v>
      </c>
      <c r="J480" s="5" t="s">
        <v>117</v>
      </c>
      <c r="K480" s="5" t="s">
        <v>381</v>
      </c>
      <c r="L480" s="5" t="s">
        <v>8950</v>
      </c>
      <c r="M480" s="5" t="s">
        <v>100</v>
      </c>
      <c r="N480" s="5" t="s">
        <v>55</v>
      </c>
      <c r="O480" s="5"/>
      <c r="P480" s="5" t="b">
        <f t="shared" ca="1" si="119"/>
        <v>0</v>
      </c>
      <c r="Q480" s="5" t="b">
        <f t="shared" ca="1" si="138"/>
        <v>1</v>
      </c>
      <c r="R480" s="5"/>
      <c r="S480" s="5"/>
      <c r="T480" s="5"/>
      <c r="U480" s="5"/>
      <c r="V480" s="5"/>
      <c r="W480" s="5"/>
      <c r="X480" s="5"/>
      <c r="Y480" s="5"/>
      <c r="Z480" s="5"/>
      <c r="AA480" s="5"/>
      <c r="AB480" s="5"/>
      <c r="AC480" s="5"/>
      <c r="AD480" s="5"/>
      <c r="AE480" s="5"/>
      <c r="AF480" s="5"/>
    </row>
    <row r="481" spans="1:32" ht="20.25" customHeight="1">
      <c r="A481" s="5" t="s">
        <v>9283</v>
      </c>
      <c r="B481" s="5" t="s">
        <v>9284</v>
      </c>
      <c r="C481" s="5" t="s">
        <v>170</v>
      </c>
      <c r="D481" s="5" t="s">
        <v>390</v>
      </c>
      <c r="E481" s="5" t="s">
        <v>45</v>
      </c>
      <c r="F481" s="7">
        <v>8</v>
      </c>
      <c r="G481" s="7">
        <v>12</v>
      </c>
      <c r="H481" s="5" t="s">
        <v>852</v>
      </c>
      <c r="I481" s="5" t="s">
        <v>31</v>
      </c>
      <c r="J481" s="5" t="s">
        <v>57</v>
      </c>
      <c r="K481" s="5" t="s">
        <v>9287</v>
      </c>
      <c r="L481" s="5" t="s">
        <v>9289</v>
      </c>
      <c r="M481" s="5" t="s">
        <v>37</v>
      </c>
      <c r="N481" s="5" t="s">
        <v>55</v>
      </c>
      <c r="O481" s="5"/>
      <c r="P481" s="5" t="b">
        <f t="shared" ca="1" si="119"/>
        <v>0</v>
      </c>
      <c r="Q481" s="5" t="b">
        <f t="shared" ca="1" si="138"/>
        <v>1</v>
      </c>
      <c r="R481" s="5"/>
      <c r="S481" s="5"/>
      <c r="T481" s="5"/>
      <c r="U481" s="5"/>
      <c r="V481" s="5"/>
      <c r="W481" s="5"/>
      <c r="X481" s="5"/>
      <c r="Y481" s="5"/>
      <c r="Z481" s="5"/>
      <c r="AA481" s="5"/>
      <c r="AB481" s="5"/>
      <c r="AC481" s="5"/>
      <c r="AD481" s="5"/>
      <c r="AE481" s="5"/>
      <c r="AF481" s="5"/>
    </row>
    <row r="482" spans="1:32" ht="20.25" customHeight="1">
      <c r="A482" s="5" t="s">
        <v>396</v>
      </c>
      <c r="B482" s="5" t="s">
        <v>9303</v>
      </c>
      <c r="C482" s="5" t="s">
        <v>27</v>
      </c>
      <c r="D482" s="5" t="s">
        <v>80</v>
      </c>
      <c r="E482" s="5" t="s">
        <v>29</v>
      </c>
      <c r="F482" s="7">
        <v>8</v>
      </c>
      <c r="G482" s="7">
        <v>13</v>
      </c>
      <c r="H482" s="5" t="s">
        <v>107</v>
      </c>
      <c r="I482" s="5" t="s">
        <v>108</v>
      </c>
      <c r="J482" s="5" t="s">
        <v>9308</v>
      </c>
      <c r="K482" s="5" t="s">
        <v>9309</v>
      </c>
      <c r="L482" s="5" t="s">
        <v>9311</v>
      </c>
      <c r="M482" s="5" t="s">
        <v>37</v>
      </c>
      <c r="N482" s="5" t="s">
        <v>44</v>
      </c>
      <c r="O482" s="5"/>
      <c r="P482" s="5" t="b">
        <f t="shared" ca="1" si="119"/>
        <v>0</v>
      </c>
      <c r="Q482" s="5" t="b">
        <f t="shared" ca="1" si="138"/>
        <v>1</v>
      </c>
      <c r="R482" s="5"/>
      <c r="S482" s="5"/>
      <c r="T482" s="5"/>
      <c r="U482" s="5"/>
      <c r="V482" s="5"/>
      <c r="W482" s="5"/>
      <c r="X482" s="5"/>
      <c r="Y482" s="5"/>
      <c r="Z482" s="5"/>
      <c r="AA482" s="5"/>
      <c r="AB482" s="5"/>
      <c r="AC482" s="5"/>
      <c r="AD482" s="5"/>
      <c r="AE482" s="5"/>
      <c r="AF482" s="5"/>
    </row>
    <row r="483" spans="1:32" ht="20.25" customHeight="1">
      <c r="A483" s="5" t="s">
        <v>9322</v>
      </c>
      <c r="B483" s="5" t="s">
        <v>9323</v>
      </c>
      <c r="C483" s="5" t="s">
        <v>20</v>
      </c>
      <c r="D483" s="5" t="s">
        <v>47</v>
      </c>
      <c r="E483" s="5" t="s">
        <v>45</v>
      </c>
      <c r="F483" s="7">
        <v>8</v>
      </c>
      <c r="G483" s="7">
        <v>12</v>
      </c>
      <c r="H483" s="5" t="s">
        <v>852</v>
      </c>
      <c r="I483" s="5" t="s">
        <v>31</v>
      </c>
      <c r="J483" s="5" t="s">
        <v>412</v>
      </c>
      <c r="K483" s="5" t="s">
        <v>9327</v>
      </c>
      <c r="L483" s="5" t="s">
        <v>9329</v>
      </c>
      <c r="M483" s="5" t="s">
        <v>37</v>
      </c>
      <c r="N483" s="5" t="s">
        <v>55</v>
      </c>
      <c r="O483" s="5"/>
      <c r="P483" s="5" t="b">
        <f t="shared" ca="1" si="119"/>
        <v>0</v>
      </c>
      <c r="Q483" s="5" t="b">
        <f ca="1">IFERROR(__xludf.DUMMYFUNCTION("REGEXMATCH(L483,""(?i)JavaScript"")"),TRUE)</f>
        <v>1</v>
      </c>
      <c r="R483" s="5"/>
      <c r="S483" s="5"/>
      <c r="T483" s="5"/>
      <c r="U483" s="5"/>
      <c r="V483" s="5"/>
      <c r="W483" s="5"/>
      <c r="X483" s="5"/>
      <c r="Y483" s="5"/>
      <c r="Z483" s="5"/>
      <c r="AA483" s="5"/>
      <c r="AB483" s="5"/>
      <c r="AC483" s="5"/>
      <c r="AD483" s="5"/>
      <c r="AE483" s="5"/>
      <c r="AF483" s="5"/>
    </row>
    <row r="484" spans="1:32" ht="20.25" customHeight="1">
      <c r="A484" s="5" t="s">
        <v>9343</v>
      </c>
      <c r="B484" s="5" t="s">
        <v>7127</v>
      </c>
      <c r="C484" s="5" t="s">
        <v>41</v>
      </c>
      <c r="D484" s="5" t="s">
        <v>874</v>
      </c>
      <c r="E484" s="5" t="s">
        <v>45</v>
      </c>
      <c r="F484" s="7">
        <v>8</v>
      </c>
      <c r="G484" s="7">
        <v>10</v>
      </c>
      <c r="H484" s="5" t="s">
        <v>30</v>
      </c>
      <c r="I484" s="5" t="s">
        <v>31</v>
      </c>
      <c r="J484" s="5" t="s">
        <v>624</v>
      </c>
      <c r="K484" s="5" t="s">
        <v>7128</v>
      </c>
      <c r="L484" s="5" t="s">
        <v>9348</v>
      </c>
      <c r="M484" s="5" t="s">
        <v>42</v>
      </c>
      <c r="N484" s="5" t="s">
        <v>44</v>
      </c>
      <c r="O484" s="5"/>
      <c r="P484" s="5" t="b">
        <f t="shared" ca="1" si="119"/>
        <v>0</v>
      </c>
      <c r="Q484" s="5" t="b">
        <f t="shared" ref="Q484:Q485" ca="1" si="139">IFERROR(__xludf.DUMMYFUNCTION("REGEXMATCH(L484,""JavaScript"")"),TRUE)</f>
        <v>1</v>
      </c>
      <c r="R484" s="5"/>
      <c r="S484" s="5"/>
      <c r="T484" s="5"/>
      <c r="U484" s="5"/>
      <c r="V484" s="5"/>
      <c r="W484" s="5"/>
      <c r="X484" s="5"/>
      <c r="Y484" s="5"/>
      <c r="Z484" s="5"/>
      <c r="AA484" s="5"/>
      <c r="AB484" s="5"/>
      <c r="AC484" s="5"/>
      <c r="AD484" s="5"/>
      <c r="AE484" s="5"/>
      <c r="AF484" s="5"/>
    </row>
    <row r="485" spans="1:32" ht="20.25" customHeight="1">
      <c r="A485" s="5" t="s">
        <v>1457</v>
      </c>
      <c r="B485" s="5" t="s">
        <v>9364</v>
      </c>
      <c r="C485" s="5" t="s">
        <v>20</v>
      </c>
      <c r="D485" s="5" t="s">
        <v>1173</v>
      </c>
      <c r="E485" s="5" t="s">
        <v>29</v>
      </c>
      <c r="F485" s="7">
        <v>8</v>
      </c>
      <c r="G485" s="7">
        <v>15</v>
      </c>
      <c r="H485" s="5" t="s">
        <v>65</v>
      </c>
      <c r="I485" s="5" t="s">
        <v>31</v>
      </c>
      <c r="J485" s="5" t="s">
        <v>76</v>
      </c>
      <c r="K485" s="5" t="s">
        <v>9365</v>
      </c>
      <c r="L485" s="5" t="s">
        <v>9366</v>
      </c>
      <c r="M485" s="5" t="s">
        <v>53</v>
      </c>
      <c r="N485" s="5" t="s">
        <v>55</v>
      </c>
      <c r="O485" s="5"/>
      <c r="P485" s="5" t="b">
        <f t="shared" ca="1" si="119"/>
        <v>0</v>
      </c>
      <c r="Q485" s="5" t="b">
        <f t="shared" ca="1" si="139"/>
        <v>1</v>
      </c>
      <c r="R485" s="5"/>
      <c r="S485" s="5"/>
      <c r="T485" s="5"/>
      <c r="U485" s="5"/>
      <c r="V485" s="5"/>
      <c r="W485" s="5"/>
      <c r="X485" s="5"/>
      <c r="Y485" s="5"/>
      <c r="Z485" s="5"/>
      <c r="AA485" s="5"/>
      <c r="AB485" s="5"/>
      <c r="AC485" s="5"/>
      <c r="AD485" s="5"/>
      <c r="AE485" s="5"/>
      <c r="AF485" s="5"/>
    </row>
    <row r="486" spans="1:32" ht="20.25" customHeight="1">
      <c r="A486" s="5" t="s">
        <v>9379</v>
      </c>
      <c r="B486" s="5" t="s">
        <v>8985</v>
      </c>
      <c r="C486" s="5" t="s">
        <v>170</v>
      </c>
      <c r="D486" s="5" t="s">
        <v>47</v>
      </c>
      <c r="E486" s="5" t="s">
        <v>29</v>
      </c>
      <c r="F486" s="7">
        <v>8</v>
      </c>
      <c r="G486" s="7">
        <v>15</v>
      </c>
      <c r="H486" s="5" t="s">
        <v>65</v>
      </c>
      <c r="I486" s="5" t="s">
        <v>108</v>
      </c>
      <c r="J486" s="5" t="s">
        <v>5831</v>
      </c>
      <c r="K486" s="5" t="s">
        <v>8986</v>
      </c>
      <c r="L486" s="5" t="s">
        <v>9382</v>
      </c>
      <c r="M486" s="5" t="s">
        <v>37</v>
      </c>
      <c r="N486" s="5" t="s">
        <v>405</v>
      </c>
      <c r="O486" s="5"/>
      <c r="P486" s="5" t="b">
        <f t="shared" ca="1" si="119"/>
        <v>0</v>
      </c>
      <c r="Q486" s="5" t="b">
        <f ca="1">IFERROR(__xludf.DUMMYFUNCTION("REGEXMATCH(L486,""(?i)JavaScript"")"),TRUE)</f>
        <v>1</v>
      </c>
      <c r="R486" s="5"/>
      <c r="S486" s="5"/>
      <c r="T486" s="5"/>
      <c r="U486" s="5"/>
      <c r="V486" s="5"/>
      <c r="W486" s="5"/>
      <c r="X486" s="5"/>
      <c r="Y486" s="5"/>
      <c r="Z486" s="5"/>
      <c r="AA486" s="5"/>
      <c r="AB486" s="5"/>
      <c r="AC486" s="5"/>
      <c r="AD486" s="5"/>
      <c r="AE486" s="5"/>
      <c r="AF486" s="5"/>
    </row>
    <row r="487" spans="1:32" ht="20.25" customHeight="1">
      <c r="A487" s="5" t="s">
        <v>396</v>
      </c>
      <c r="B487" s="5" t="s">
        <v>1375</v>
      </c>
      <c r="C487" s="5" t="s">
        <v>41</v>
      </c>
      <c r="D487" s="5" t="s">
        <v>169</v>
      </c>
      <c r="E487" s="5" t="s">
        <v>29</v>
      </c>
      <c r="F487" s="7">
        <v>8</v>
      </c>
      <c r="G487" s="7">
        <v>15</v>
      </c>
      <c r="H487" s="5" t="s">
        <v>65</v>
      </c>
      <c r="I487" s="5" t="s">
        <v>108</v>
      </c>
      <c r="J487" s="5" t="s">
        <v>57</v>
      </c>
      <c r="K487" s="5" t="s">
        <v>1379</v>
      </c>
      <c r="L487" s="5" t="s">
        <v>9400</v>
      </c>
      <c r="M487" s="5" t="s">
        <v>53</v>
      </c>
      <c r="N487" s="5" t="s">
        <v>55</v>
      </c>
      <c r="O487" s="5"/>
      <c r="P487" s="5" t="b">
        <f t="shared" ca="1" si="119"/>
        <v>0</v>
      </c>
      <c r="Q487" s="5" t="b">
        <f t="shared" ref="Q487:Q494" ca="1" si="140">IFERROR(__xludf.DUMMYFUNCTION("REGEXMATCH(L487,""JavaScript"")"),TRUE)</f>
        <v>1</v>
      </c>
      <c r="R487" s="5"/>
      <c r="S487" s="5"/>
      <c r="T487" s="5"/>
      <c r="U487" s="5"/>
      <c r="V487" s="5"/>
      <c r="W487" s="5"/>
      <c r="X487" s="5"/>
      <c r="Y487" s="5"/>
      <c r="Z487" s="5"/>
      <c r="AA487" s="5"/>
      <c r="AB487" s="5"/>
      <c r="AC487" s="5"/>
      <c r="AD487" s="5"/>
      <c r="AE487" s="5"/>
      <c r="AF487" s="5"/>
    </row>
    <row r="488" spans="1:32" ht="20.25" customHeight="1">
      <c r="A488" s="5" t="s">
        <v>7050</v>
      </c>
      <c r="B488" s="5" t="s">
        <v>9405</v>
      </c>
      <c r="C488" s="5" t="s">
        <v>41</v>
      </c>
      <c r="D488" s="5" t="s">
        <v>114</v>
      </c>
      <c r="E488" s="5" t="s">
        <v>45</v>
      </c>
      <c r="F488" s="7">
        <v>8</v>
      </c>
      <c r="G488" s="7">
        <v>12</v>
      </c>
      <c r="H488" s="5" t="s">
        <v>852</v>
      </c>
      <c r="I488" s="5" t="s">
        <v>108</v>
      </c>
      <c r="J488" s="5" t="s">
        <v>2067</v>
      </c>
      <c r="K488" s="5" t="s">
        <v>9410</v>
      </c>
      <c r="L488" s="5" t="s">
        <v>9411</v>
      </c>
      <c r="M488" s="5" t="s">
        <v>53</v>
      </c>
      <c r="N488" s="5" t="s">
        <v>44</v>
      </c>
      <c r="O488" s="5"/>
      <c r="P488" s="5" t="b">
        <f t="shared" ca="1" si="119"/>
        <v>0</v>
      </c>
      <c r="Q488" s="5" t="b">
        <f t="shared" ca="1" si="140"/>
        <v>1</v>
      </c>
      <c r="R488" s="5"/>
      <c r="S488" s="5"/>
      <c r="T488" s="5"/>
      <c r="U488" s="5"/>
      <c r="V488" s="5"/>
      <c r="W488" s="5"/>
      <c r="X488" s="5"/>
      <c r="Y488" s="5"/>
      <c r="Z488" s="5"/>
      <c r="AA488" s="5"/>
      <c r="AB488" s="5"/>
      <c r="AC488" s="5"/>
      <c r="AD488" s="5"/>
      <c r="AE488" s="5"/>
      <c r="AF488" s="5"/>
    </row>
    <row r="489" spans="1:32" ht="20.25" customHeight="1">
      <c r="A489" s="5" t="s">
        <v>5314</v>
      </c>
      <c r="B489" s="5" t="s">
        <v>9425</v>
      </c>
      <c r="C489" s="5" t="s">
        <v>41</v>
      </c>
      <c r="D489" s="5" t="s">
        <v>94</v>
      </c>
      <c r="E489" s="5" t="s">
        <v>29</v>
      </c>
      <c r="F489" s="11">
        <v>8</v>
      </c>
      <c r="G489" s="11">
        <v>13</v>
      </c>
      <c r="H489" s="5" t="s">
        <v>1052</v>
      </c>
      <c r="I489" s="5" t="s">
        <v>108</v>
      </c>
      <c r="J489" s="5" t="s">
        <v>57</v>
      </c>
      <c r="K489" s="5" t="s">
        <v>9429</v>
      </c>
      <c r="L489" s="5" t="s">
        <v>9431</v>
      </c>
      <c r="M489" s="5" t="s">
        <v>100</v>
      </c>
      <c r="N489" s="5" t="s">
        <v>55</v>
      </c>
      <c r="O489" s="5"/>
      <c r="P489" s="5" t="b">
        <f t="shared" ca="1" si="119"/>
        <v>0</v>
      </c>
      <c r="Q489" s="5" t="b">
        <f t="shared" ca="1" si="140"/>
        <v>1</v>
      </c>
      <c r="R489" s="5"/>
      <c r="S489" s="5"/>
      <c r="T489" s="5"/>
      <c r="U489" s="5"/>
      <c r="V489" s="5"/>
      <c r="W489" s="5"/>
      <c r="X489" s="5"/>
      <c r="Y489" s="5"/>
      <c r="Z489" s="5"/>
      <c r="AA489" s="5"/>
      <c r="AB489" s="5"/>
      <c r="AC489" s="5"/>
      <c r="AD489" s="5"/>
      <c r="AE489" s="5"/>
      <c r="AF489" s="5"/>
    </row>
    <row r="490" spans="1:32" ht="20.25" customHeight="1">
      <c r="A490" s="5" t="s">
        <v>396</v>
      </c>
      <c r="B490" s="5" t="s">
        <v>9442</v>
      </c>
      <c r="C490" s="5" t="s">
        <v>41</v>
      </c>
      <c r="D490" s="5" t="s">
        <v>874</v>
      </c>
      <c r="E490" s="5" t="s">
        <v>45</v>
      </c>
      <c r="F490" s="7">
        <v>8</v>
      </c>
      <c r="G490" s="7">
        <v>12</v>
      </c>
      <c r="H490" s="5" t="s">
        <v>852</v>
      </c>
      <c r="I490" s="5" t="s">
        <v>125</v>
      </c>
      <c r="J490" s="5" t="s">
        <v>9445</v>
      </c>
      <c r="K490" s="5" t="s">
        <v>7466</v>
      </c>
      <c r="L490" s="5" t="s">
        <v>9446</v>
      </c>
      <c r="M490" s="5" t="s">
        <v>648</v>
      </c>
      <c r="N490" s="5" t="s">
        <v>55</v>
      </c>
      <c r="O490" s="5"/>
      <c r="P490" s="5" t="b">
        <f t="shared" ca="1" si="119"/>
        <v>0</v>
      </c>
      <c r="Q490" s="5" t="b">
        <f t="shared" ca="1" si="140"/>
        <v>1</v>
      </c>
      <c r="R490" s="5"/>
      <c r="S490" s="5"/>
      <c r="T490" s="5"/>
      <c r="U490" s="5"/>
      <c r="V490" s="5"/>
      <c r="W490" s="5"/>
      <c r="X490" s="5"/>
      <c r="Y490" s="5"/>
      <c r="Z490" s="5"/>
      <c r="AA490" s="5"/>
      <c r="AB490" s="5"/>
      <c r="AC490" s="5"/>
      <c r="AD490" s="5"/>
      <c r="AE490" s="5"/>
      <c r="AF490" s="5"/>
    </row>
    <row r="491" spans="1:32" ht="20.25" customHeight="1">
      <c r="A491" s="5" t="s">
        <v>9457</v>
      </c>
      <c r="B491" s="5" t="s">
        <v>9459</v>
      </c>
      <c r="C491" s="5" t="s">
        <v>20</v>
      </c>
      <c r="D491" s="5" t="s">
        <v>47</v>
      </c>
      <c r="E491" s="5" t="s">
        <v>45</v>
      </c>
      <c r="F491" s="11">
        <v>8</v>
      </c>
      <c r="G491" s="11">
        <v>13</v>
      </c>
      <c r="H491" s="5" t="s">
        <v>1052</v>
      </c>
      <c r="I491" s="9" t="s">
        <v>24</v>
      </c>
      <c r="J491" s="5" t="s">
        <v>2507</v>
      </c>
      <c r="K491" s="5"/>
      <c r="L491" s="5" t="s">
        <v>9465</v>
      </c>
      <c r="M491" s="5" t="s">
        <v>53</v>
      </c>
      <c r="N491" s="5" t="s">
        <v>44</v>
      </c>
      <c r="O491" s="5"/>
      <c r="P491" s="5" t="b">
        <f t="shared" ca="1" si="119"/>
        <v>0</v>
      </c>
      <c r="Q491" s="5" t="b">
        <f t="shared" ca="1" si="140"/>
        <v>1</v>
      </c>
      <c r="R491" s="5"/>
      <c r="S491" s="5"/>
      <c r="T491" s="5"/>
      <c r="U491" s="5"/>
      <c r="V491" s="5"/>
      <c r="W491" s="5"/>
      <c r="X491" s="5"/>
      <c r="Y491" s="5"/>
      <c r="Z491" s="5"/>
      <c r="AA491" s="5"/>
      <c r="AB491" s="5"/>
      <c r="AC491" s="5"/>
      <c r="AD491" s="5"/>
      <c r="AE491" s="5"/>
      <c r="AF491" s="5"/>
    </row>
    <row r="492" spans="1:32" ht="20.25" customHeight="1">
      <c r="A492" s="5" t="s">
        <v>3193</v>
      </c>
      <c r="B492" s="5" t="s">
        <v>3194</v>
      </c>
      <c r="C492" s="5" t="s">
        <v>27</v>
      </c>
      <c r="D492" s="5" t="s">
        <v>47</v>
      </c>
      <c r="E492" s="5" t="s">
        <v>29</v>
      </c>
      <c r="F492" s="7">
        <v>8</v>
      </c>
      <c r="G492" s="7">
        <v>15</v>
      </c>
      <c r="H492" s="5" t="s">
        <v>65</v>
      </c>
      <c r="I492" s="5" t="s">
        <v>108</v>
      </c>
      <c r="J492" s="5" t="s">
        <v>57</v>
      </c>
      <c r="K492" s="5" t="s">
        <v>3198</v>
      </c>
      <c r="L492" s="5" t="s">
        <v>3199</v>
      </c>
      <c r="M492" s="5" t="s">
        <v>100</v>
      </c>
      <c r="N492" s="5" t="s">
        <v>55</v>
      </c>
      <c r="O492" s="5"/>
      <c r="P492" s="5" t="b">
        <f t="shared" ca="1" si="119"/>
        <v>0</v>
      </c>
      <c r="Q492" s="5" t="b">
        <f t="shared" ca="1" si="140"/>
        <v>1</v>
      </c>
      <c r="R492" s="5"/>
      <c r="S492" s="5"/>
      <c r="T492" s="5"/>
      <c r="U492" s="5"/>
      <c r="V492" s="5"/>
      <c r="W492" s="5"/>
      <c r="X492" s="5"/>
      <c r="Y492" s="5"/>
      <c r="Z492" s="5"/>
      <c r="AA492" s="5"/>
      <c r="AB492" s="5"/>
      <c r="AC492" s="5"/>
      <c r="AD492" s="5"/>
      <c r="AE492" s="5"/>
      <c r="AF492" s="5"/>
    </row>
    <row r="493" spans="1:32" ht="20.25" customHeight="1">
      <c r="A493" s="5" t="s">
        <v>2985</v>
      </c>
      <c r="B493" s="5" t="s">
        <v>9489</v>
      </c>
      <c r="C493" s="5" t="s">
        <v>27</v>
      </c>
      <c r="D493" s="5" t="s">
        <v>80</v>
      </c>
      <c r="E493" s="5" t="s">
        <v>45</v>
      </c>
      <c r="F493" s="11">
        <v>8</v>
      </c>
      <c r="G493" s="11">
        <v>13</v>
      </c>
      <c r="H493" s="5" t="s">
        <v>1052</v>
      </c>
      <c r="I493" s="5" t="s">
        <v>125</v>
      </c>
      <c r="J493" s="5" t="s">
        <v>5397</v>
      </c>
      <c r="K493" s="5" t="s">
        <v>9490</v>
      </c>
      <c r="L493" s="5" t="s">
        <v>9491</v>
      </c>
      <c r="M493" s="5" t="s">
        <v>37</v>
      </c>
      <c r="N493" s="5" t="s">
        <v>44</v>
      </c>
      <c r="O493" s="5"/>
      <c r="P493" s="5" t="b">
        <f t="shared" ca="1" si="119"/>
        <v>0</v>
      </c>
      <c r="Q493" s="5" t="b">
        <f t="shared" ca="1" si="140"/>
        <v>1</v>
      </c>
      <c r="R493" s="5"/>
      <c r="S493" s="5"/>
      <c r="T493" s="5"/>
      <c r="U493" s="5"/>
      <c r="V493" s="5"/>
      <c r="W493" s="5"/>
      <c r="X493" s="5"/>
      <c r="Y493" s="5"/>
      <c r="Z493" s="5"/>
      <c r="AA493" s="5"/>
      <c r="AB493" s="5"/>
      <c r="AC493" s="5"/>
      <c r="AD493" s="5"/>
      <c r="AE493" s="5"/>
      <c r="AF493" s="5"/>
    </row>
    <row r="494" spans="1:32" ht="20.25" customHeight="1">
      <c r="A494" s="5" t="s">
        <v>8804</v>
      </c>
      <c r="B494" s="5" t="s">
        <v>8805</v>
      </c>
      <c r="C494" s="5" t="s">
        <v>170</v>
      </c>
      <c r="D494" s="5" t="s">
        <v>47</v>
      </c>
      <c r="E494" s="5" t="s">
        <v>29</v>
      </c>
      <c r="F494" s="7">
        <v>8</v>
      </c>
      <c r="G494" s="7">
        <v>20</v>
      </c>
      <c r="H494" s="5" t="s">
        <v>178</v>
      </c>
      <c r="I494" s="5" t="s">
        <v>31</v>
      </c>
      <c r="J494" s="5" t="s">
        <v>57</v>
      </c>
      <c r="K494" s="5" t="s">
        <v>8806</v>
      </c>
      <c r="L494" s="5" t="s">
        <v>8807</v>
      </c>
      <c r="M494" s="5" t="s">
        <v>100</v>
      </c>
      <c r="N494" s="5" t="s">
        <v>55</v>
      </c>
      <c r="O494" s="5"/>
      <c r="P494" s="5" t="b">
        <f t="shared" ca="1" si="119"/>
        <v>0</v>
      </c>
      <c r="Q494" s="5" t="b">
        <f t="shared" ca="1" si="140"/>
        <v>1</v>
      </c>
      <c r="R494" s="5"/>
      <c r="S494" s="5"/>
      <c r="T494" s="5"/>
      <c r="U494" s="5"/>
      <c r="V494" s="5"/>
      <c r="W494" s="5"/>
      <c r="X494" s="5"/>
      <c r="Y494" s="5"/>
      <c r="Z494" s="5"/>
      <c r="AA494" s="5"/>
      <c r="AB494" s="5"/>
      <c r="AC494" s="5"/>
      <c r="AD494" s="5"/>
      <c r="AE494" s="5"/>
      <c r="AF494" s="5"/>
    </row>
    <row r="495" spans="1:32" ht="20.25" customHeight="1">
      <c r="A495" s="5" t="s">
        <v>9495</v>
      </c>
      <c r="B495" s="5" t="s">
        <v>9496</v>
      </c>
      <c r="C495" s="5" t="s">
        <v>20</v>
      </c>
      <c r="D495" s="5" t="s">
        <v>21</v>
      </c>
      <c r="E495" s="5" t="s">
        <v>45</v>
      </c>
      <c r="F495" s="7">
        <v>8</v>
      </c>
      <c r="G495" s="7">
        <v>10</v>
      </c>
      <c r="H495" s="5" t="s">
        <v>30</v>
      </c>
      <c r="I495" s="5" t="s">
        <v>31</v>
      </c>
      <c r="J495" s="5" t="s">
        <v>430</v>
      </c>
      <c r="K495" s="5" t="s">
        <v>9497</v>
      </c>
      <c r="L495" s="5" t="s">
        <v>9498</v>
      </c>
      <c r="M495" s="5" t="s">
        <v>167</v>
      </c>
      <c r="N495" s="5" t="s">
        <v>55</v>
      </c>
      <c r="O495" s="5"/>
      <c r="P495" s="5" t="b">
        <f t="shared" ca="1" si="119"/>
        <v>0</v>
      </c>
      <c r="Q495" s="5" t="b">
        <f t="shared" ref="Q495:Q496" ca="1" si="141">IFERROR(__xludf.DUMMYFUNCTION("REGEXMATCH(L495,""(?i)JavaScript"")"),TRUE)</f>
        <v>1</v>
      </c>
      <c r="R495" s="5"/>
      <c r="S495" s="5"/>
      <c r="T495" s="5"/>
      <c r="U495" s="5"/>
      <c r="V495" s="5"/>
      <c r="W495" s="5"/>
      <c r="X495" s="5"/>
      <c r="Y495" s="5"/>
      <c r="Z495" s="5"/>
      <c r="AA495" s="5"/>
      <c r="AB495" s="5"/>
      <c r="AC495" s="5"/>
      <c r="AD495" s="5"/>
      <c r="AE495" s="5"/>
      <c r="AF495" s="5"/>
    </row>
    <row r="496" spans="1:32" ht="20.25" customHeight="1">
      <c r="A496" s="5" t="s">
        <v>9499</v>
      </c>
      <c r="B496" s="5" t="s">
        <v>2841</v>
      </c>
      <c r="C496" s="5" t="s">
        <v>41</v>
      </c>
      <c r="D496" s="5" t="s">
        <v>47</v>
      </c>
      <c r="E496" s="5" t="s">
        <v>29</v>
      </c>
      <c r="F496" s="7">
        <v>8</v>
      </c>
      <c r="G496" s="7">
        <v>10</v>
      </c>
      <c r="H496" s="5" t="s">
        <v>30</v>
      </c>
      <c r="I496" s="5" t="s">
        <v>108</v>
      </c>
      <c r="J496" s="5" t="s">
        <v>2844</v>
      </c>
      <c r="K496" s="5"/>
      <c r="L496" s="5" t="s">
        <v>9501</v>
      </c>
      <c r="M496" s="5" t="s">
        <v>53</v>
      </c>
      <c r="N496" s="5" t="s">
        <v>55</v>
      </c>
      <c r="O496" s="5"/>
      <c r="P496" s="5" t="b">
        <f t="shared" ca="1" si="119"/>
        <v>0</v>
      </c>
      <c r="Q496" s="5" t="b">
        <f t="shared" ca="1" si="141"/>
        <v>1</v>
      </c>
      <c r="R496" s="5"/>
      <c r="S496" s="5"/>
      <c r="T496" s="5"/>
      <c r="U496" s="5"/>
      <c r="V496" s="5"/>
      <c r="W496" s="5"/>
      <c r="X496" s="5"/>
      <c r="Y496" s="5"/>
      <c r="Z496" s="5"/>
      <c r="AA496" s="5"/>
      <c r="AB496" s="5"/>
      <c r="AC496" s="5"/>
      <c r="AD496" s="5"/>
      <c r="AE496" s="5"/>
      <c r="AF496" s="5"/>
    </row>
    <row r="497" spans="1:32" ht="20.25" customHeight="1">
      <c r="A497" s="5" t="s">
        <v>9504</v>
      </c>
      <c r="B497" s="5" t="s">
        <v>3216</v>
      </c>
      <c r="C497" s="5" t="s">
        <v>27</v>
      </c>
      <c r="D497" s="5" t="s">
        <v>575</v>
      </c>
      <c r="E497" s="5" t="s">
        <v>45</v>
      </c>
      <c r="F497" s="7">
        <v>8</v>
      </c>
      <c r="G497" s="7">
        <v>12</v>
      </c>
      <c r="H497" s="5" t="s">
        <v>852</v>
      </c>
      <c r="I497" s="9" t="s">
        <v>24</v>
      </c>
      <c r="J497" s="5" t="s">
        <v>284</v>
      </c>
      <c r="K497" s="5" t="s">
        <v>3219</v>
      </c>
      <c r="L497" s="5" t="s">
        <v>9505</v>
      </c>
      <c r="M497" s="5" t="s">
        <v>53</v>
      </c>
      <c r="N497" s="5" t="s">
        <v>55</v>
      </c>
      <c r="O497" s="5"/>
      <c r="P497" s="5" t="b">
        <f t="shared" ca="1" si="119"/>
        <v>0</v>
      </c>
      <c r="Q497" s="5" t="b">
        <f t="shared" ref="Q497:Q498" ca="1" si="142">IFERROR(__xludf.DUMMYFUNCTION("REGEXMATCH(L497,""JavaScript"")"),TRUE)</f>
        <v>1</v>
      </c>
      <c r="R497" s="5"/>
      <c r="S497" s="5"/>
      <c r="T497" s="5"/>
      <c r="U497" s="5"/>
      <c r="V497" s="5"/>
      <c r="W497" s="5"/>
      <c r="X497" s="5"/>
      <c r="Y497" s="5"/>
      <c r="Z497" s="5"/>
      <c r="AA497" s="5"/>
      <c r="AB497" s="5"/>
      <c r="AC497" s="5"/>
      <c r="AD497" s="5"/>
      <c r="AE497" s="5"/>
      <c r="AF497" s="5"/>
    </row>
    <row r="498" spans="1:32" ht="20.25" customHeight="1">
      <c r="A498" s="5" t="s">
        <v>1531</v>
      </c>
      <c r="B498" s="5" t="s">
        <v>9508</v>
      </c>
      <c r="C498" s="5" t="s">
        <v>27</v>
      </c>
      <c r="D498" s="5" t="s">
        <v>85</v>
      </c>
      <c r="E498" s="5" t="s">
        <v>45</v>
      </c>
      <c r="F498" s="7">
        <v>8</v>
      </c>
      <c r="G498" s="7">
        <v>10</v>
      </c>
      <c r="H498" s="5" t="s">
        <v>30</v>
      </c>
      <c r="I498" s="9" t="s">
        <v>24</v>
      </c>
      <c r="J498" s="5" t="s">
        <v>76</v>
      </c>
      <c r="K498" s="5" t="s">
        <v>9509</v>
      </c>
      <c r="L498" s="5" t="s">
        <v>9510</v>
      </c>
      <c r="M498" s="5" t="s">
        <v>53</v>
      </c>
      <c r="N498" s="5" t="s">
        <v>55</v>
      </c>
      <c r="O498" s="5"/>
      <c r="P498" s="5" t="b">
        <f t="shared" ca="1" si="119"/>
        <v>0</v>
      </c>
      <c r="Q498" s="5" t="b">
        <f t="shared" ca="1" si="142"/>
        <v>1</v>
      </c>
      <c r="R498" s="5"/>
      <c r="S498" s="5"/>
      <c r="T498" s="5"/>
      <c r="U498" s="5"/>
      <c r="V498" s="5"/>
      <c r="W498" s="5"/>
      <c r="X498" s="5"/>
      <c r="Y498" s="5"/>
      <c r="Z498" s="5"/>
      <c r="AA498" s="5"/>
      <c r="AB498" s="5"/>
      <c r="AC498" s="5"/>
      <c r="AD498" s="5"/>
      <c r="AE498" s="5"/>
      <c r="AF498" s="5"/>
    </row>
    <row r="499" spans="1:32" ht="20.25" customHeight="1">
      <c r="A499" s="5" t="s">
        <v>9511</v>
      </c>
      <c r="B499" s="5" t="s">
        <v>9512</v>
      </c>
      <c r="C499" s="5" t="s">
        <v>27</v>
      </c>
      <c r="D499" s="5" t="s">
        <v>47</v>
      </c>
      <c r="E499" s="5" t="s">
        <v>45</v>
      </c>
      <c r="F499" s="7">
        <v>8</v>
      </c>
      <c r="G499" s="7">
        <v>13</v>
      </c>
      <c r="H499" s="5" t="s">
        <v>107</v>
      </c>
      <c r="I499" s="5" t="s">
        <v>108</v>
      </c>
      <c r="J499" s="5" t="s">
        <v>161</v>
      </c>
      <c r="K499" s="5" t="s">
        <v>9513</v>
      </c>
      <c r="L499" s="5" t="s">
        <v>9514</v>
      </c>
      <c r="M499" s="5" t="s">
        <v>100</v>
      </c>
      <c r="N499" s="5" t="s">
        <v>38</v>
      </c>
      <c r="O499" s="5"/>
      <c r="P499" s="5" t="b">
        <f t="shared" ca="1" si="119"/>
        <v>0</v>
      </c>
      <c r="Q499" s="5" t="b">
        <f ca="1">IFERROR(__xludf.DUMMYFUNCTION("REGEXMATCH(L499,""(?i)JavaScript"")"),TRUE)</f>
        <v>1</v>
      </c>
      <c r="R499" s="5"/>
      <c r="S499" s="5"/>
      <c r="T499" s="5"/>
      <c r="U499" s="5"/>
      <c r="V499" s="5"/>
      <c r="W499" s="5"/>
      <c r="X499" s="5"/>
      <c r="Y499" s="5"/>
      <c r="Z499" s="5"/>
      <c r="AA499" s="5"/>
      <c r="AB499" s="5"/>
      <c r="AC499" s="5"/>
      <c r="AD499" s="5"/>
      <c r="AE499" s="5"/>
      <c r="AF499" s="5"/>
    </row>
    <row r="500" spans="1:32" ht="20.25" customHeight="1">
      <c r="A500" s="5" t="s">
        <v>5730</v>
      </c>
      <c r="B500" s="5" t="s">
        <v>9515</v>
      </c>
      <c r="C500" s="5" t="s">
        <v>27</v>
      </c>
      <c r="D500" s="5" t="s">
        <v>290</v>
      </c>
      <c r="E500" s="5" t="s">
        <v>29</v>
      </c>
      <c r="F500" s="7">
        <v>8</v>
      </c>
      <c r="G500" s="7">
        <v>15</v>
      </c>
      <c r="H500" s="5" t="s">
        <v>65</v>
      </c>
      <c r="I500" s="9" t="s">
        <v>24</v>
      </c>
      <c r="J500" s="5" t="s">
        <v>9516</v>
      </c>
      <c r="K500" s="5" t="s">
        <v>9517</v>
      </c>
      <c r="L500" s="5" t="s">
        <v>9518</v>
      </c>
      <c r="M500" s="5" t="s">
        <v>167</v>
      </c>
      <c r="N500" s="5" t="s">
        <v>55</v>
      </c>
      <c r="O500" s="5"/>
      <c r="P500" s="5" t="b">
        <f t="shared" ca="1" si="119"/>
        <v>0</v>
      </c>
      <c r="Q500" s="5" t="b">
        <f t="shared" ref="Q500:Q501" ca="1" si="143">IFERROR(__xludf.DUMMYFUNCTION("REGEXMATCH(L500,""JavaScript"")"),TRUE)</f>
        <v>1</v>
      </c>
      <c r="R500" s="5"/>
      <c r="S500" s="5"/>
      <c r="T500" s="5"/>
      <c r="U500" s="5"/>
      <c r="V500" s="5"/>
      <c r="W500" s="5"/>
      <c r="X500" s="5"/>
      <c r="Y500" s="5"/>
      <c r="Z500" s="5"/>
      <c r="AA500" s="5"/>
      <c r="AB500" s="5"/>
      <c r="AC500" s="5"/>
      <c r="AD500" s="5"/>
      <c r="AE500" s="5"/>
      <c r="AF500" s="5"/>
    </row>
    <row r="501" spans="1:32" ht="20.25" customHeight="1">
      <c r="A501" s="5" t="s">
        <v>9519</v>
      </c>
      <c r="B501" s="5" t="s">
        <v>9520</v>
      </c>
      <c r="C501" s="5" t="s">
        <v>41</v>
      </c>
      <c r="D501" s="5" t="s">
        <v>114</v>
      </c>
      <c r="E501" s="5" t="s">
        <v>29</v>
      </c>
      <c r="F501" s="7">
        <v>8</v>
      </c>
      <c r="G501" s="7">
        <v>15</v>
      </c>
      <c r="H501" s="5" t="s">
        <v>65</v>
      </c>
      <c r="I501" s="5" t="s">
        <v>31</v>
      </c>
      <c r="J501" s="5" t="s">
        <v>57</v>
      </c>
      <c r="K501" s="5" t="s">
        <v>9521</v>
      </c>
      <c r="L501" s="5" t="s">
        <v>9522</v>
      </c>
      <c r="M501" s="5" t="s">
        <v>37</v>
      </c>
      <c r="N501" s="5" t="s">
        <v>55</v>
      </c>
      <c r="O501" s="5"/>
      <c r="P501" s="5" t="b">
        <f t="shared" ca="1" si="119"/>
        <v>0</v>
      </c>
      <c r="Q501" s="5" t="b">
        <f t="shared" ca="1" si="143"/>
        <v>1</v>
      </c>
      <c r="R501" s="5"/>
      <c r="S501" s="5"/>
      <c r="T501" s="5"/>
      <c r="U501" s="5"/>
      <c r="V501" s="5"/>
      <c r="W501" s="5"/>
      <c r="X501" s="5"/>
      <c r="Y501" s="5"/>
      <c r="Z501" s="5"/>
      <c r="AA501" s="5"/>
      <c r="AB501" s="5"/>
      <c r="AC501" s="5"/>
      <c r="AD501" s="5"/>
      <c r="AE501" s="5"/>
      <c r="AF501" s="5"/>
    </row>
    <row r="502" spans="1:32" ht="20.25" customHeight="1">
      <c r="A502" s="5" t="s">
        <v>7050</v>
      </c>
      <c r="B502" s="5" t="s">
        <v>9526</v>
      </c>
      <c r="C502" s="5" t="s">
        <v>41</v>
      </c>
      <c r="D502" s="5" t="s">
        <v>47</v>
      </c>
      <c r="E502" s="5" t="s">
        <v>29</v>
      </c>
      <c r="F502" s="11">
        <v>8</v>
      </c>
      <c r="G502" s="11">
        <v>13</v>
      </c>
      <c r="H502" s="5" t="s">
        <v>1052</v>
      </c>
      <c r="I502" s="5" t="s">
        <v>31</v>
      </c>
      <c r="J502" s="5" t="s">
        <v>110</v>
      </c>
      <c r="K502" s="5" t="s">
        <v>9527</v>
      </c>
      <c r="L502" s="5" t="s">
        <v>9528</v>
      </c>
      <c r="M502" s="5" t="s">
        <v>100</v>
      </c>
      <c r="N502" s="5" t="s">
        <v>55</v>
      </c>
      <c r="O502" s="5"/>
      <c r="P502" s="5" t="b">
        <f t="shared" ca="1" si="119"/>
        <v>0</v>
      </c>
      <c r="Q502" s="5" t="b">
        <f t="shared" ref="Q502:Q504" ca="1" si="144">IFERROR(__xludf.DUMMYFUNCTION("REGEXMATCH(L502,""(?i)JavaScript"")"),TRUE)</f>
        <v>1</v>
      </c>
      <c r="R502" s="5"/>
      <c r="S502" s="5"/>
      <c r="T502" s="5"/>
      <c r="U502" s="5"/>
      <c r="V502" s="5"/>
      <c r="W502" s="5"/>
      <c r="X502" s="5"/>
      <c r="Y502" s="5"/>
      <c r="Z502" s="5"/>
      <c r="AA502" s="5"/>
      <c r="AB502" s="5"/>
      <c r="AC502" s="5"/>
      <c r="AD502" s="5"/>
      <c r="AE502" s="5"/>
      <c r="AF502" s="5"/>
    </row>
    <row r="503" spans="1:32" ht="20.25" customHeight="1">
      <c r="A503" s="5" t="s">
        <v>277</v>
      </c>
      <c r="B503" s="5" t="s">
        <v>7425</v>
      </c>
      <c r="C503" s="5" t="s">
        <v>41</v>
      </c>
      <c r="D503" s="5" t="s">
        <v>43</v>
      </c>
      <c r="E503" s="5" t="s">
        <v>29</v>
      </c>
      <c r="F503" s="7">
        <v>8</v>
      </c>
      <c r="G503" s="7">
        <v>10</v>
      </c>
      <c r="H503" s="5" t="s">
        <v>30</v>
      </c>
      <c r="I503" s="5" t="s">
        <v>31</v>
      </c>
      <c r="J503" s="5" t="s">
        <v>57</v>
      </c>
      <c r="K503" s="5"/>
      <c r="L503" s="5" t="s">
        <v>9531</v>
      </c>
      <c r="M503" s="5" t="s">
        <v>100</v>
      </c>
      <c r="N503" s="5" t="s">
        <v>55</v>
      </c>
      <c r="O503" s="5"/>
      <c r="P503" s="5" t="b">
        <f t="shared" ca="1" si="119"/>
        <v>0</v>
      </c>
      <c r="Q503" s="5" t="b">
        <f t="shared" ca="1" si="144"/>
        <v>1</v>
      </c>
      <c r="R503" s="5"/>
      <c r="S503" s="5"/>
      <c r="T503" s="5"/>
      <c r="U503" s="5"/>
      <c r="V503" s="5"/>
      <c r="W503" s="5"/>
      <c r="X503" s="5"/>
      <c r="Y503" s="5"/>
      <c r="Z503" s="5"/>
      <c r="AA503" s="5"/>
      <c r="AB503" s="5"/>
      <c r="AC503" s="5"/>
      <c r="AD503" s="5"/>
      <c r="AE503" s="5"/>
      <c r="AF503" s="5"/>
    </row>
    <row r="504" spans="1:32" ht="20.25" customHeight="1">
      <c r="A504" s="5" t="s">
        <v>277</v>
      </c>
      <c r="B504" s="5" t="s">
        <v>4749</v>
      </c>
      <c r="C504" s="5" t="s">
        <v>170</v>
      </c>
      <c r="D504" s="5" t="s">
        <v>390</v>
      </c>
      <c r="E504" s="5" t="s">
        <v>45</v>
      </c>
      <c r="F504" s="7">
        <v>8</v>
      </c>
      <c r="G504" s="7">
        <v>15</v>
      </c>
      <c r="H504" s="5" t="s">
        <v>65</v>
      </c>
      <c r="I504" s="5" t="s">
        <v>108</v>
      </c>
      <c r="J504" s="5" t="s">
        <v>3697</v>
      </c>
      <c r="K504" s="5" t="s">
        <v>9534</v>
      </c>
      <c r="L504" s="5" t="s">
        <v>9535</v>
      </c>
      <c r="M504" s="5" t="s">
        <v>53</v>
      </c>
      <c r="N504" s="5" t="s">
        <v>55</v>
      </c>
      <c r="O504" s="5"/>
      <c r="P504" s="5" t="b">
        <f t="shared" ca="1" si="119"/>
        <v>0</v>
      </c>
      <c r="Q504" s="5" t="b">
        <f t="shared" ca="1" si="144"/>
        <v>1</v>
      </c>
      <c r="R504" s="5"/>
      <c r="S504" s="5"/>
      <c r="T504" s="5"/>
      <c r="U504" s="5"/>
      <c r="V504" s="5"/>
      <c r="W504" s="5"/>
      <c r="X504" s="5"/>
      <c r="Y504" s="5"/>
      <c r="Z504" s="5"/>
      <c r="AA504" s="5"/>
      <c r="AB504" s="5"/>
      <c r="AC504" s="5"/>
      <c r="AD504" s="5"/>
      <c r="AE504" s="5"/>
      <c r="AF504" s="5"/>
    </row>
    <row r="505" spans="1:32" ht="20.25" customHeight="1">
      <c r="A505" s="5" t="s">
        <v>1710</v>
      </c>
      <c r="B505" s="5" t="s">
        <v>9536</v>
      </c>
      <c r="C505" s="5" t="s">
        <v>170</v>
      </c>
      <c r="D505" s="5" t="s">
        <v>47</v>
      </c>
      <c r="E505" s="5" t="s">
        <v>29</v>
      </c>
      <c r="F505" s="7">
        <v>8</v>
      </c>
      <c r="G505" s="7">
        <v>15</v>
      </c>
      <c r="H505" s="5" t="s">
        <v>65</v>
      </c>
      <c r="I505" s="5" t="s">
        <v>108</v>
      </c>
      <c r="J505" s="5" t="s">
        <v>9537</v>
      </c>
      <c r="K505" s="5" t="s">
        <v>9538</v>
      </c>
      <c r="L505" s="5" t="s">
        <v>9539</v>
      </c>
      <c r="M505" s="5" t="s">
        <v>37</v>
      </c>
      <c r="N505" s="5" t="s">
        <v>55</v>
      </c>
      <c r="O505" s="5"/>
      <c r="P505" s="5" t="b">
        <f t="shared" ca="1" si="119"/>
        <v>0</v>
      </c>
      <c r="Q505" s="5" t="b">
        <f ca="1">IFERROR(__xludf.DUMMYFUNCTION("REGEXMATCH(L505,""JavaScript"")"),TRUE)</f>
        <v>1</v>
      </c>
      <c r="R505" s="5"/>
      <c r="S505" s="5"/>
      <c r="T505" s="5"/>
      <c r="U505" s="5"/>
      <c r="V505" s="5"/>
      <c r="W505" s="5"/>
      <c r="X505" s="5"/>
      <c r="Y505" s="5"/>
      <c r="Z505" s="5"/>
      <c r="AA505" s="5"/>
      <c r="AB505" s="5"/>
      <c r="AC505" s="5"/>
      <c r="AD505" s="5"/>
      <c r="AE505" s="5"/>
      <c r="AF505" s="5"/>
    </row>
    <row r="506" spans="1:32" ht="20.25" customHeight="1">
      <c r="A506" s="5" t="s">
        <v>1457</v>
      </c>
      <c r="B506" s="5" t="s">
        <v>9543</v>
      </c>
      <c r="C506" s="5" t="s">
        <v>27</v>
      </c>
      <c r="D506" s="5" t="s">
        <v>119</v>
      </c>
      <c r="E506" s="5" t="s">
        <v>29</v>
      </c>
      <c r="F506" s="7">
        <v>8</v>
      </c>
      <c r="G506" s="7">
        <v>10</v>
      </c>
      <c r="H506" s="5" t="s">
        <v>30</v>
      </c>
      <c r="I506" s="5" t="s">
        <v>31</v>
      </c>
      <c r="J506" s="5" t="s">
        <v>76</v>
      </c>
      <c r="K506" s="5"/>
      <c r="L506" s="5" t="s">
        <v>9544</v>
      </c>
      <c r="M506" s="5" t="s">
        <v>100</v>
      </c>
      <c r="N506" s="5" t="s">
        <v>55</v>
      </c>
      <c r="O506" s="5"/>
      <c r="P506" s="5" t="b">
        <f t="shared" ca="1" si="119"/>
        <v>0</v>
      </c>
      <c r="Q506" s="5" t="b">
        <f ca="1">IFERROR(__xludf.DUMMYFUNCTION("REGEXMATCH(L506,""(?i)JavaScript"")"),TRUE)</f>
        <v>1</v>
      </c>
      <c r="R506" s="5"/>
      <c r="S506" s="5"/>
      <c r="T506" s="5"/>
      <c r="U506" s="5"/>
      <c r="V506" s="5"/>
      <c r="W506" s="5"/>
      <c r="X506" s="5"/>
      <c r="Y506" s="5"/>
      <c r="Z506" s="5"/>
      <c r="AA506" s="5"/>
      <c r="AB506" s="5"/>
      <c r="AC506" s="5"/>
      <c r="AD506" s="5"/>
      <c r="AE506" s="5"/>
      <c r="AF506" s="5"/>
    </row>
    <row r="507" spans="1:32" ht="20.25" customHeight="1">
      <c r="A507" s="5" t="s">
        <v>9127</v>
      </c>
      <c r="B507" s="5" t="s">
        <v>9128</v>
      </c>
      <c r="C507" s="5" t="s">
        <v>170</v>
      </c>
      <c r="D507" s="5" t="s">
        <v>435</v>
      </c>
      <c r="E507" s="5" t="s">
        <v>29</v>
      </c>
      <c r="F507" s="7">
        <v>8</v>
      </c>
      <c r="G507" s="7">
        <v>15</v>
      </c>
      <c r="H507" s="5" t="s">
        <v>65</v>
      </c>
      <c r="I507" s="5" t="s">
        <v>31</v>
      </c>
      <c r="J507" s="5" t="s">
        <v>187</v>
      </c>
      <c r="K507" s="5" t="s">
        <v>754</v>
      </c>
      <c r="L507" s="5" t="s">
        <v>9129</v>
      </c>
      <c r="M507" s="5" t="s">
        <v>42</v>
      </c>
      <c r="N507" s="5" t="s">
        <v>55</v>
      </c>
      <c r="O507" s="5"/>
      <c r="P507" s="5" t="b">
        <f t="shared" ca="1" si="119"/>
        <v>0</v>
      </c>
      <c r="Q507" s="5" t="b">
        <f ca="1">IFERROR(__xludf.DUMMYFUNCTION("REGEXMATCH(L507,""JavaScript"")"),TRUE)</f>
        <v>1</v>
      </c>
      <c r="R507" s="5"/>
      <c r="S507" s="5"/>
      <c r="T507" s="5"/>
      <c r="U507" s="5"/>
      <c r="V507" s="5"/>
      <c r="W507" s="5"/>
      <c r="X507" s="5"/>
      <c r="Y507" s="5"/>
      <c r="Z507" s="5"/>
      <c r="AA507" s="5"/>
      <c r="AB507" s="5"/>
      <c r="AC507" s="5"/>
      <c r="AD507" s="5"/>
      <c r="AE507" s="5"/>
      <c r="AF507" s="5"/>
    </row>
    <row r="508" spans="1:32" ht="20.25" customHeight="1">
      <c r="A508" s="5" t="s">
        <v>9553</v>
      </c>
      <c r="B508" s="5" t="s">
        <v>9554</v>
      </c>
      <c r="C508" s="5" t="s">
        <v>20</v>
      </c>
      <c r="D508" s="5" t="s">
        <v>47</v>
      </c>
      <c r="E508" s="5" t="s">
        <v>29</v>
      </c>
      <c r="F508" s="7">
        <v>8</v>
      </c>
      <c r="G508" s="7">
        <v>10</v>
      </c>
      <c r="H508" s="5" t="s">
        <v>30</v>
      </c>
      <c r="I508" s="5" t="s">
        <v>31</v>
      </c>
      <c r="J508" s="5" t="s">
        <v>252</v>
      </c>
      <c r="K508" s="5" t="s">
        <v>626</v>
      </c>
      <c r="L508" s="5" t="s">
        <v>9555</v>
      </c>
      <c r="M508" s="5" t="s">
        <v>53</v>
      </c>
      <c r="N508" s="5" t="s">
        <v>55</v>
      </c>
      <c r="O508" s="5"/>
      <c r="P508" s="5" t="b">
        <f t="shared" ca="1" si="119"/>
        <v>0</v>
      </c>
      <c r="Q508" s="5" t="b">
        <f ca="1">IFERROR(__xludf.DUMMYFUNCTION("REGEXMATCH(L508,""(?i)JavaScript"")"),TRUE)</f>
        <v>1</v>
      </c>
      <c r="R508" s="5"/>
      <c r="S508" s="5"/>
      <c r="T508" s="5"/>
      <c r="U508" s="5"/>
      <c r="V508" s="5"/>
      <c r="W508" s="5"/>
      <c r="X508" s="5"/>
      <c r="Y508" s="5"/>
      <c r="Z508" s="5"/>
      <c r="AA508" s="5"/>
      <c r="AB508" s="5"/>
      <c r="AC508" s="5"/>
      <c r="AD508" s="5"/>
      <c r="AE508" s="5"/>
      <c r="AF508" s="5"/>
    </row>
    <row r="509" spans="1:32" ht="20.25" customHeight="1">
      <c r="A509" s="5" t="s">
        <v>9563</v>
      </c>
      <c r="B509" s="5" t="s">
        <v>9564</v>
      </c>
      <c r="C509" s="5" t="s">
        <v>27</v>
      </c>
      <c r="D509" s="5" t="s">
        <v>85</v>
      </c>
      <c r="E509" s="5" t="s">
        <v>45</v>
      </c>
      <c r="F509" s="7">
        <v>8</v>
      </c>
      <c r="G509" s="7">
        <v>13</v>
      </c>
      <c r="H509" s="5" t="s">
        <v>107</v>
      </c>
      <c r="I509" s="5" t="s">
        <v>125</v>
      </c>
      <c r="J509" s="5" t="s">
        <v>2426</v>
      </c>
      <c r="K509" s="5" t="s">
        <v>9565</v>
      </c>
      <c r="L509" s="5" t="s">
        <v>9566</v>
      </c>
      <c r="M509" s="5" t="s">
        <v>53</v>
      </c>
      <c r="N509" s="5" t="s">
        <v>237</v>
      </c>
      <c r="O509" s="5"/>
      <c r="P509" s="5" t="b">
        <f t="shared" ca="1" si="119"/>
        <v>0</v>
      </c>
      <c r="Q509" s="5" t="b">
        <f t="shared" ref="Q509:Q511" ca="1" si="145">IFERROR(__xludf.DUMMYFUNCTION("REGEXMATCH(L509,""JavaScript"")"),TRUE)</f>
        <v>1</v>
      </c>
      <c r="R509" s="5"/>
      <c r="S509" s="5"/>
      <c r="T509" s="5"/>
      <c r="U509" s="5"/>
      <c r="V509" s="5"/>
      <c r="W509" s="5"/>
      <c r="X509" s="5"/>
      <c r="Y509" s="5"/>
      <c r="Z509" s="5"/>
      <c r="AA509" s="5"/>
      <c r="AB509" s="5"/>
      <c r="AC509" s="5"/>
      <c r="AD509" s="5"/>
      <c r="AE509" s="5"/>
      <c r="AF509" s="5"/>
    </row>
    <row r="510" spans="1:32" ht="20.25" customHeight="1">
      <c r="A510" s="5" t="s">
        <v>248</v>
      </c>
      <c r="B510" s="5" t="s">
        <v>9567</v>
      </c>
      <c r="C510" s="5" t="s">
        <v>41</v>
      </c>
      <c r="D510" s="5" t="s">
        <v>43</v>
      </c>
      <c r="E510" s="5" t="s">
        <v>29</v>
      </c>
      <c r="F510" s="7">
        <v>8</v>
      </c>
      <c r="G510" s="7">
        <v>15</v>
      </c>
      <c r="H510" s="5" t="s">
        <v>65</v>
      </c>
      <c r="I510" s="5" t="s">
        <v>31</v>
      </c>
      <c r="J510" s="5" t="s">
        <v>1520</v>
      </c>
      <c r="K510" s="5" t="s">
        <v>9568</v>
      </c>
      <c r="L510" s="5" t="s">
        <v>9569</v>
      </c>
      <c r="M510" s="5" t="s">
        <v>100</v>
      </c>
      <c r="N510" s="5" t="s">
        <v>55</v>
      </c>
      <c r="O510" s="5"/>
      <c r="P510" s="5" t="b">
        <f t="shared" ca="1" si="119"/>
        <v>0</v>
      </c>
      <c r="Q510" s="5" t="b">
        <f t="shared" ca="1" si="145"/>
        <v>1</v>
      </c>
      <c r="R510" s="5"/>
      <c r="S510" s="5"/>
      <c r="T510" s="5"/>
      <c r="U510" s="5"/>
      <c r="V510" s="5"/>
      <c r="W510" s="5"/>
      <c r="X510" s="5"/>
      <c r="Y510" s="5"/>
      <c r="Z510" s="5"/>
      <c r="AA510" s="5"/>
      <c r="AB510" s="5"/>
      <c r="AC510" s="5"/>
      <c r="AD510" s="5"/>
      <c r="AE510" s="5"/>
      <c r="AF510" s="5"/>
    </row>
    <row r="511" spans="1:32" ht="20.25" customHeight="1">
      <c r="A511" s="5" t="s">
        <v>9571</v>
      </c>
      <c r="B511" s="5" t="s">
        <v>9572</v>
      </c>
      <c r="C511" s="5" t="s">
        <v>170</v>
      </c>
      <c r="D511" s="5" t="s">
        <v>171</v>
      </c>
      <c r="E511" s="5" t="s">
        <v>29</v>
      </c>
      <c r="F511" s="11">
        <v>8</v>
      </c>
      <c r="G511" s="11">
        <v>13</v>
      </c>
      <c r="H511" s="5" t="s">
        <v>1052</v>
      </c>
      <c r="I511" s="5" t="s">
        <v>108</v>
      </c>
      <c r="J511" s="5" t="s">
        <v>2015</v>
      </c>
      <c r="K511" s="5" t="s">
        <v>9574</v>
      </c>
      <c r="L511" s="5" t="s">
        <v>9575</v>
      </c>
      <c r="M511" s="5" t="s">
        <v>100</v>
      </c>
      <c r="N511" s="5" t="s">
        <v>55</v>
      </c>
      <c r="O511" s="5"/>
      <c r="P511" s="5" t="b">
        <f t="shared" ca="1" si="119"/>
        <v>0</v>
      </c>
      <c r="Q511" s="5" t="b">
        <f t="shared" ca="1" si="145"/>
        <v>1</v>
      </c>
      <c r="R511" s="5"/>
      <c r="S511" s="5"/>
      <c r="T511" s="5"/>
      <c r="U511" s="5"/>
      <c r="V511" s="5"/>
      <c r="W511" s="5"/>
      <c r="X511" s="5"/>
      <c r="Y511" s="5"/>
      <c r="Z511" s="5"/>
      <c r="AA511" s="5"/>
      <c r="AB511" s="5"/>
      <c r="AC511" s="5"/>
      <c r="AD511" s="5"/>
      <c r="AE511" s="5"/>
      <c r="AF511" s="5"/>
    </row>
    <row r="512" spans="1:32" ht="20.25" customHeight="1">
      <c r="A512" s="5" t="s">
        <v>9576</v>
      </c>
      <c r="B512" s="5" t="s">
        <v>9577</v>
      </c>
      <c r="C512" s="5" t="s">
        <v>27</v>
      </c>
      <c r="D512" s="5" t="s">
        <v>75</v>
      </c>
      <c r="E512" s="5" t="s">
        <v>29</v>
      </c>
      <c r="F512" s="7">
        <v>8</v>
      </c>
      <c r="G512" s="7">
        <v>12</v>
      </c>
      <c r="H512" s="5" t="s">
        <v>852</v>
      </c>
      <c r="I512" s="5" t="s">
        <v>31</v>
      </c>
      <c r="J512" s="5" t="s">
        <v>3397</v>
      </c>
      <c r="K512" s="5" t="s">
        <v>9578</v>
      </c>
      <c r="L512" s="5" t="s">
        <v>9579</v>
      </c>
      <c r="M512" s="5" t="s">
        <v>42</v>
      </c>
      <c r="N512" s="5" t="s">
        <v>55</v>
      </c>
      <c r="O512" s="5"/>
      <c r="P512" s="5" t="b">
        <f t="shared" ca="1" si="119"/>
        <v>0</v>
      </c>
      <c r="Q512" s="5" t="b">
        <f t="shared" ref="Q512:Q514" ca="1" si="146">IFERROR(__xludf.DUMMYFUNCTION("REGEXMATCH(L512,""(?i)JavaScript"")"),TRUE)</f>
        <v>1</v>
      </c>
      <c r="R512" s="5"/>
      <c r="S512" s="5"/>
      <c r="T512" s="5"/>
      <c r="U512" s="5"/>
      <c r="V512" s="5"/>
      <c r="W512" s="5"/>
      <c r="X512" s="5"/>
      <c r="Y512" s="5"/>
      <c r="Z512" s="5"/>
      <c r="AA512" s="5"/>
      <c r="AB512" s="5"/>
      <c r="AC512" s="5"/>
      <c r="AD512" s="5"/>
      <c r="AE512" s="5"/>
      <c r="AF512" s="5"/>
    </row>
    <row r="513" spans="1:32" ht="20.25" customHeight="1">
      <c r="A513" s="5" t="s">
        <v>765</v>
      </c>
      <c r="B513" s="5" t="s">
        <v>9584</v>
      </c>
      <c r="C513" s="5" t="s">
        <v>20</v>
      </c>
      <c r="D513" s="5" t="s">
        <v>1173</v>
      </c>
      <c r="E513" s="5" t="s">
        <v>29</v>
      </c>
      <c r="F513" s="7">
        <v>8</v>
      </c>
      <c r="G513" s="7">
        <v>11</v>
      </c>
      <c r="H513" s="5" t="s">
        <v>1465</v>
      </c>
      <c r="I513" s="5" t="s">
        <v>108</v>
      </c>
      <c r="J513" s="5" t="s">
        <v>1662</v>
      </c>
      <c r="K513" s="5" t="s">
        <v>9588</v>
      </c>
      <c r="L513" s="5" t="s">
        <v>9590</v>
      </c>
      <c r="M513" s="5" t="s">
        <v>53</v>
      </c>
      <c r="N513" s="5" t="s">
        <v>55</v>
      </c>
      <c r="O513" s="5"/>
      <c r="P513" s="5" t="b">
        <f t="shared" ca="1" si="119"/>
        <v>0</v>
      </c>
      <c r="Q513" s="5" t="b">
        <f t="shared" ca="1" si="146"/>
        <v>1</v>
      </c>
      <c r="R513" s="5"/>
      <c r="S513" s="5"/>
      <c r="T513" s="5"/>
      <c r="U513" s="5"/>
      <c r="V513" s="5"/>
      <c r="W513" s="5"/>
      <c r="X513" s="5"/>
      <c r="Y513" s="5"/>
      <c r="Z513" s="5"/>
      <c r="AA513" s="5"/>
      <c r="AB513" s="5"/>
      <c r="AC513" s="5"/>
      <c r="AD513" s="5"/>
      <c r="AE513" s="5"/>
      <c r="AF513" s="5"/>
    </row>
    <row r="514" spans="1:32" ht="20.25" customHeight="1">
      <c r="A514" s="5" t="s">
        <v>396</v>
      </c>
      <c r="B514" s="5" t="s">
        <v>7582</v>
      </c>
      <c r="C514" s="5" t="s">
        <v>41</v>
      </c>
      <c r="D514" s="5" t="s">
        <v>47</v>
      </c>
      <c r="E514" s="5" t="s">
        <v>45</v>
      </c>
      <c r="F514" s="7">
        <v>8</v>
      </c>
      <c r="G514" s="7">
        <v>15</v>
      </c>
      <c r="H514" s="5" t="s">
        <v>65</v>
      </c>
      <c r="I514" s="5" t="s">
        <v>108</v>
      </c>
      <c r="J514" s="5" t="s">
        <v>3697</v>
      </c>
      <c r="K514" s="5" t="s">
        <v>7583</v>
      </c>
      <c r="L514" s="5" t="s">
        <v>9593</v>
      </c>
      <c r="M514" s="5" t="s">
        <v>37</v>
      </c>
      <c r="N514" s="5" t="s">
        <v>55</v>
      </c>
      <c r="O514" s="5"/>
      <c r="P514" s="5" t="b">
        <f t="shared" ca="1" si="119"/>
        <v>0</v>
      </c>
      <c r="Q514" s="5" t="b">
        <f t="shared" ca="1" si="146"/>
        <v>1</v>
      </c>
      <c r="R514" s="5"/>
      <c r="S514" s="5"/>
      <c r="T514" s="5"/>
      <c r="U514" s="5"/>
      <c r="V514" s="5"/>
      <c r="W514" s="5"/>
      <c r="X514" s="5"/>
      <c r="Y514" s="5"/>
      <c r="Z514" s="5"/>
      <c r="AA514" s="5"/>
      <c r="AB514" s="5"/>
      <c r="AC514" s="5"/>
      <c r="AD514" s="5"/>
      <c r="AE514" s="5"/>
      <c r="AF514" s="5"/>
    </row>
    <row r="515" spans="1:32" ht="20.25" customHeight="1">
      <c r="A515" s="5" t="s">
        <v>396</v>
      </c>
      <c r="B515" s="5" t="s">
        <v>9598</v>
      </c>
      <c r="C515" s="5" t="s">
        <v>41</v>
      </c>
      <c r="D515" s="5" t="s">
        <v>47</v>
      </c>
      <c r="E515" s="5" t="s">
        <v>29</v>
      </c>
      <c r="F515" s="7">
        <v>8</v>
      </c>
      <c r="G515" s="7">
        <v>15</v>
      </c>
      <c r="H515" s="5" t="s">
        <v>65</v>
      </c>
      <c r="I515" s="5" t="s">
        <v>125</v>
      </c>
      <c r="J515" s="5" t="s">
        <v>999</v>
      </c>
      <c r="K515" s="5" t="s">
        <v>9599</v>
      </c>
      <c r="L515" s="5" t="s">
        <v>9601</v>
      </c>
      <c r="M515" s="5" t="s">
        <v>53</v>
      </c>
      <c r="N515" s="5" t="s">
        <v>55</v>
      </c>
      <c r="O515" s="5"/>
      <c r="P515" s="5" t="b">
        <f t="shared" ca="1" si="119"/>
        <v>0</v>
      </c>
      <c r="Q515" s="5" t="b">
        <f t="shared" ref="Q515:Q517" ca="1" si="147">IFERROR(__xludf.DUMMYFUNCTION("REGEXMATCH(L515,""JavaScript"")"),TRUE)</f>
        <v>1</v>
      </c>
      <c r="R515" s="5"/>
      <c r="S515" s="5"/>
      <c r="T515" s="5"/>
      <c r="U515" s="5"/>
      <c r="V515" s="5"/>
      <c r="W515" s="5"/>
      <c r="X515" s="5"/>
      <c r="Y515" s="5"/>
      <c r="Z515" s="5"/>
      <c r="AA515" s="5"/>
      <c r="AB515" s="5"/>
      <c r="AC515" s="5"/>
      <c r="AD515" s="5"/>
      <c r="AE515" s="5"/>
      <c r="AF515" s="5"/>
    </row>
    <row r="516" spans="1:32" ht="20.25" customHeight="1">
      <c r="A516" s="5" t="s">
        <v>396</v>
      </c>
      <c r="B516" s="5" t="s">
        <v>9606</v>
      </c>
      <c r="C516" s="5" t="s">
        <v>27</v>
      </c>
      <c r="D516" s="5" t="s">
        <v>105</v>
      </c>
      <c r="E516" s="5" t="s">
        <v>45</v>
      </c>
      <c r="F516" s="7">
        <v>8</v>
      </c>
      <c r="G516" s="7">
        <v>10</v>
      </c>
      <c r="H516" s="5" t="s">
        <v>30</v>
      </c>
      <c r="I516" s="9" t="s">
        <v>24</v>
      </c>
      <c r="J516" s="5" t="s">
        <v>76</v>
      </c>
      <c r="K516" s="5" t="s">
        <v>9608</v>
      </c>
      <c r="L516" s="5" t="s">
        <v>9610</v>
      </c>
      <c r="M516" s="5" t="s">
        <v>53</v>
      </c>
      <c r="N516" s="5" t="s">
        <v>38</v>
      </c>
      <c r="O516" s="5"/>
      <c r="P516" s="5" t="b">
        <f t="shared" ca="1" si="119"/>
        <v>0</v>
      </c>
      <c r="Q516" s="5" t="b">
        <f t="shared" ca="1" si="147"/>
        <v>1</v>
      </c>
      <c r="R516" s="5"/>
      <c r="S516" s="5"/>
      <c r="T516" s="5"/>
      <c r="U516" s="5"/>
      <c r="V516" s="5"/>
      <c r="W516" s="5"/>
      <c r="X516" s="5"/>
      <c r="Y516" s="5"/>
      <c r="Z516" s="5"/>
      <c r="AA516" s="5"/>
      <c r="AB516" s="5"/>
      <c r="AC516" s="5"/>
      <c r="AD516" s="5"/>
      <c r="AE516" s="5"/>
      <c r="AF516" s="5"/>
    </row>
    <row r="517" spans="1:32" ht="20.25" customHeight="1">
      <c r="A517" s="5" t="s">
        <v>9613</v>
      </c>
      <c r="B517" s="5" t="s">
        <v>9614</v>
      </c>
      <c r="C517" s="5" t="s">
        <v>41</v>
      </c>
      <c r="D517" s="5" t="s">
        <v>47</v>
      </c>
      <c r="E517" s="5" t="s">
        <v>45</v>
      </c>
      <c r="F517" s="7">
        <v>8</v>
      </c>
      <c r="G517" s="7">
        <v>10</v>
      </c>
      <c r="H517" s="5" t="s">
        <v>30</v>
      </c>
      <c r="I517" s="9" t="s">
        <v>24</v>
      </c>
      <c r="J517" s="5" t="s">
        <v>1770</v>
      </c>
      <c r="K517" s="5"/>
      <c r="L517" s="5" t="s">
        <v>9615</v>
      </c>
      <c r="M517" s="5"/>
      <c r="N517" s="5" t="s">
        <v>44</v>
      </c>
      <c r="O517" s="5"/>
      <c r="P517" s="5" t="b">
        <f t="shared" ca="1" si="119"/>
        <v>0</v>
      </c>
      <c r="Q517" s="5" t="b">
        <f t="shared" ca="1" si="147"/>
        <v>1</v>
      </c>
      <c r="R517" s="5"/>
      <c r="S517" s="5"/>
      <c r="T517" s="5"/>
      <c r="U517" s="5"/>
      <c r="V517" s="5"/>
      <c r="W517" s="5"/>
      <c r="X517" s="5"/>
      <c r="Y517" s="5"/>
      <c r="Z517" s="5"/>
      <c r="AA517" s="5"/>
      <c r="AB517" s="5"/>
      <c r="AC517" s="5"/>
      <c r="AD517" s="5"/>
      <c r="AE517" s="5"/>
      <c r="AF517" s="5"/>
    </row>
    <row r="518" spans="1:32" ht="20.25" customHeight="1">
      <c r="A518" s="5" t="s">
        <v>9618</v>
      </c>
      <c r="B518" s="5" t="s">
        <v>3644</v>
      </c>
      <c r="C518" s="5" t="s">
        <v>27</v>
      </c>
      <c r="D518" s="5" t="s">
        <v>85</v>
      </c>
      <c r="E518" s="5" t="s">
        <v>45</v>
      </c>
      <c r="F518" s="7">
        <v>8</v>
      </c>
      <c r="G518" s="7">
        <v>15</v>
      </c>
      <c r="H518" s="5" t="s">
        <v>65</v>
      </c>
      <c r="I518" s="5" t="s">
        <v>108</v>
      </c>
      <c r="J518" s="5" t="s">
        <v>598</v>
      </c>
      <c r="K518" s="5" t="s">
        <v>9620</v>
      </c>
      <c r="L518" s="5" t="s">
        <v>9621</v>
      </c>
      <c r="M518" s="5" t="s">
        <v>53</v>
      </c>
      <c r="N518" s="5" t="s">
        <v>55</v>
      </c>
      <c r="O518" s="5"/>
      <c r="P518" s="5" t="b">
        <f t="shared" ca="1" si="119"/>
        <v>0</v>
      </c>
      <c r="Q518" s="5" t="b">
        <f ca="1">IFERROR(__xludf.DUMMYFUNCTION("REGEXMATCH(L518,""(?i)JavaScript"")"),TRUE)</f>
        <v>1</v>
      </c>
      <c r="R518" s="5"/>
      <c r="S518" s="5"/>
      <c r="T518" s="5"/>
      <c r="U518" s="5"/>
      <c r="V518" s="5"/>
      <c r="W518" s="5"/>
      <c r="X518" s="5"/>
      <c r="Y518" s="5"/>
      <c r="Z518" s="5"/>
      <c r="AA518" s="5"/>
      <c r="AB518" s="5"/>
      <c r="AC518" s="5"/>
      <c r="AD518" s="5"/>
      <c r="AE518" s="5"/>
      <c r="AF518" s="5"/>
    </row>
    <row r="519" spans="1:32" ht="20.25" customHeight="1">
      <c r="A519" s="5" t="s">
        <v>3710</v>
      </c>
      <c r="B519" s="5" t="s">
        <v>3711</v>
      </c>
      <c r="C519" s="5" t="s">
        <v>27</v>
      </c>
      <c r="D519" s="5" t="s">
        <v>47</v>
      </c>
      <c r="E519" s="5" t="s">
        <v>45</v>
      </c>
      <c r="F519" s="7">
        <v>8</v>
      </c>
      <c r="G519" s="7">
        <v>10</v>
      </c>
      <c r="H519" s="5" t="s">
        <v>30</v>
      </c>
      <c r="I519" s="5" t="s">
        <v>108</v>
      </c>
      <c r="J519" s="5" t="s">
        <v>1471</v>
      </c>
      <c r="K519" s="5" t="s">
        <v>3712</v>
      </c>
      <c r="L519" s="5" t="s">
        <v>3713</v>
      </c>
      <c r="M519" s="5" t="s">
        <v>167</v>
      </c>
      <c r="N519" s="5" t="s">
        <v>89</v>
      </c>
      <c r="O519" s="5"/>
      <c r="P519" s="5" t="b">
        <f t="shared" ca="1" si="119"/>
        <v>0</v>
      </c>
      <c r="Q519" s="5" t="b">
        <f t="shared" ref="Q519:Q521" ca="1" si="148">IFERROR(__xludf.DUMMYFUNCTION("REGEXMATCH(L519,""JavaScript"")"),TRUE)</f>
        <v>1</v>
      </c>
      <c r="R519" s="5"/>
      <c r="S519" s="5"/>
      <c r="T519" s="5"/>
      <c r="U519" s="5"/>
      <c r="V519" s="5"/>
      <c r="W519" s="5"/>
      <c r="X519" s="5"/>
      <c r="Y519" s="5"/>
      <c r="Z519" s="5"/>
      <c r="AA519" s="5"/>
      <c r="AB519" s="5"/>
      <c r="AC519" s="5"/>
      <c r="AD519" s="5"/>
      <c r="AE519" s="5"/>
      <c r="AF519" s="5"/>
    </row>
    <row r="520" spans="1:32" ht="20.25" customHeight="1">
      <c r="A520" s="5" t="s">
        <v>9632</v>
      </c>
      <c r="B520" s="5" t="s">
        <v>9634</v>
      </c>
      <c r="C520" s="5" t="s">
        <v>41</v>
      </c>
      <c r="D520" s="5" t="s">
        <v>94</v>
      </c>
      <c r="E520" s="5" t="s">
        <v>45</v>
      </c>
      <c r="F520" s="7">
        <v>8</v>
      </c>
      <c r="G520" s="7">
        <v>20</v>
      </c>
      <c r="H520" s="5" t="s">
        <v>178</v>
      </c>
      <c r="I520" s="5" t="s">
        <v>108</v>
      </c>
      <c r="J520" s="5" t="s">
        <v>2145</v>
      </c>
      <c r="K520" s="5" t="s">
        <v>9635</v>
      </c>
      <c r="L520" s="5" t="s">
        <v>9639</v>
      </c>
      <c r="M520" s="5" t="s">
        <v>37</v>
      </c>
      <c r="N520" s="5" t="s">
        <v>237</v>
      </c>
      <c r="O520" s="5"/>
      <c r="P520" s="5" t="b">
        <f t="shared" ca="1" si="119"/>
        <v>0</v>
      </c>
      <c r="Q520" s="5" t="b">
        <f t="shared" ca="1" si="148"/>
        <v>1</v>
      </c>
      <c r="R520" s="5"/>
      <c r="S520" s="5"/>
      <c r="T520" s="5"/>
      <c r="U520" s="5"/>
      <c r="V520" s="5"/>
      <c r="W520" s="5"/>
      <c r="X520" s="5"/>
      <c r="Y520" s="5"/>
      <c r="Z520" s="5"/>
      <c r="AA520" s="5"/>
      <c r="AB520" s="5"/>
      <c r="AC520" s="5"/>
      <c r="AD520" s="5"/>
      <c r="AE520" s="5"/>
      <c r="AF520" s="5"/>
    </row>
    <row r="521" spans="1:32" ht="20.25" customHeight="1">
      <c r="A521" s="5" t="s">
        <v>9642</v>
      </c>
      <c r="B521" s="5" t="s">
        <v>9643</v>
      </c>
      <c r="C521" s="5" t="s">
        <v>27</v>
      </c>
      <c r="D521" s="5" t="s">
        <v>47</v>
      </c>
      <c r="E521" s="5" t="s">
        <v>45</v>
      </c>
      <c r="F521" s="7">
        <v>8</v>
      </c>
      <c r="G521" s="7">
        <v>10</v>
      </c>
      <c r="H521" s="5" t="s">
        <v>30</v>
      </c>
      <c r="I521" s="5" t="s">
        <v>108</v>
      </c>
      <c r="J521" s="5" t="s">
        <v>1105</v>
      </c>
      <c r="K521" s="5" t="s">
        <v>9645</v>
      </c>
      <c r="L521" s="5" t="s">
        <v>9646</v>
      </c>
      <c r="M521" s="5" t="s">
        <v>53</v>
      </c>
      <c r="N521" s="5" t="s">
        <v>38</v>
      </c>
      <c r="O521" s="5"/>
      <c r="P521" s="5" t="b">
        <f t="shared" ca="1" si="119"/>
        <v>0</v>
      </c>
      <c r="Q521" s="5" t="b">
        <f t="shared" ca="1" si="148"/>
        <v>1</v>
      </c>
      <c r="R521" s="5"/>
      <c r="S521" s="5"/>
      <c r="T521" s="5"/>
      <c r="U521" s="5"/>
      <c r="V521" s="5"/>
      <c r="W521" s="5"/>
      <c r="X521" s="5"/>
      <c r="Y521" s="5"/>
      <c r="Z521" s="5"/>
      <c r="AA521" s="5"/>
      <c r="AB521" s="5"/>
      <c r="AC521" s="5"/>
      <c r="AD521" s="5"/>
      <c r="AE521" s="5"/>
      <c r="AF521" s="5"/>
    </row>
    <row r="522" spans="1:32" ht="20.25" customHeight="1">
      <c r="A522" s="5" t="s">
        <v>9649</v>
      </c>
      <c r="B522" s="5" t="s">
        <v>9650</v>
      </c>
      <c r="C522" s="5" t="s">
        <v>27</v>
      </c>
      <c r="D522" s="5" t="s">
        <v>212</v>
      </c>
      <c r="E522" s="5" t="s">
        <v>45</v>
      </c>
      <c r="F522" s="7">
        <v>8</v>
      </c>
      <c r="G522" s="7">
        <v>10</v>
      </c>
      <c r="H522" s="5" t="s">
        <v>30</v>
      </c>
      <c r="I522" s="9" t="s">
        <v>24</v>
      </c>
      <c r="J522" s="5" t="s">
        <v>412</v>
      </c>
      <c r="K522" s="5" t="s">
        <v>9653</v>
      </c>
      <c r="L522" s="5" t="s">
        <v>9655</v>
      </c>
      <c r="M522" s="5" t="s">
        <v>53</v>
      </c>
      <c r="N522" s="5" t="s">
        <v>55</v>
      </c>
      <c r="O522" s="5"/>
      <c r="P522" s="5" t="b">
        <f t="shared" ca="1" si="119"/>
        <v>0</v>
      </c>
      <c r="Q522" s="5" t="b">
        <f t="shared" ref="Q522:Q524" ca="1" si="149">IFERROR(__xludf.DUMMYFUNCTION("REGEXMATCH(L522,""(?i)JavaScript"")"),TRUE)</f>
        <v>1</v>
      </c>
      <c r="R522" s="5"/>
      <c r="S522" s="5"/>
      <c r="T522" s="5"/>
      <c r="U522" s="5"/>
      <c r="V522" s="5"/>
      <c r="W522" s="5"/>
      <c r="X522" s="5"/>
      <c r="Y522" s="5"/>
      <c r="Z522" s="5"/>
      <c r="AA522" s="5"/>
      <c r="AB522" s="5"/>
      <c r="AC522" s="5"/>
      <c r="AD522" s="5"/>
      <c r="AE522" s="5"/>
      <c r="AF522" s="5"/>
    </row>
    <row r="523" spans="1:32" ht="20.25" customHeight="1">
      <c r="A523" s="5" t="s">
        <v>9662</v>
      </c>
      <c r="B523" s="5" t="s">
        <v>9664</v>
      </c>
      <c r="C523" s="5" t="s">
        <v>27</v>
      </c>
      <c r="D523" s="5" t="s">
        <v>105</v>
      </c>
      <c r="E523" s="5" t="s">
        <v>29</v>
      </c>
      <c r="F523" s="7">
        <v>8</v>
      </c>
      <c r="G523" s="7">
        <v>10</v>
      </c>
      <c r="H523" s="5" t="s">
        <v>30</v>
      </c>
      <c r="I523" s="5" t="s">
        <v>66</v>
      </c>
      <c r="J523" s="5" t="s">
        <v>76</v>
      </c>
      <c r="K523" s="5" t="s">
        <v>9666</v>
      </c>
      <c r="L523" s="5" t="s">
        <v>9667</v>
      </c>
      <c r="M523" s="5" t="s">
        <v>53</v>
      </c>
      <c r="N523" s="5" t="s">
        <v>38</v>
      </c>
      <c r="O523" s="5"/>
      <c r="P523" s="5" t="b">
        <f t="shared" ca="1" si="119"/>
        <v>0</v>
      </c>
      <c r="Q523" s="5" t="b">
        <f t="shared" ca="1" si="149"/>
        <v>1</v>
      </c>
      <c r="R523" s="5"/>
      <c r="S523" s="5"/>
      <c r="T523" s="5"/>
      <c r="U523" s="5"/>
      <c r="V523" s="5"/>
      <c r="W523" s="5"/>
      <c r="X523" s="5"/>
      <c r="Y523" s="5"/>
      <c r="Z523" s="5"/>
      <c r="AA523" s="5"/>
      <c r="AB523" s="5"/>
      <c r="AC523" s="5"/>
      <c r="AD523" s="5"/>
      <c r="AE523" s="5"/>
      <c r="AF523" s="5"/>
    </row>
    <row r="524" spans="1:32" ht="20.25" customHeight="1">
      <c r="A524" s="5" t="s">
        <v>1457</v>
      </c>
      <c r="B524" s="5" t="s">
        <v>1280</v>
      </c>
      <c r="C524" s="5" t="s">
        <v>41</v>
      </c>
      <c r="D524" s="5" t="s">
        <v>47</v>
      </c>
      <c r="E524" s="5" t="s">
        <v>29</v>
      </c>
      <c r="F524" s="7">
        <v>8</v>
      </c>
      <c r="G524" s="7">
        <v>15</v>
      </c>
      <c r="H524" s="5" t="s">
        <v>65</v>
      </c>
      <c r="I524" s="5" t="s">
        <v>31</v>
      </c>
      <c r="J524" s="5" t="s">
        <v>1283</v>
      </c>
      <c r="K524" s="5" t="s">
        <v>9675</v>
      </c>
      <c r="L524" s="5"/>
      <c r="M524" s="5" t="s">
        <v>53</v>
      </c>
      <c r="N524" s="5" t="s">
        <v>55</v>
      </c>
      <c r="O524" s="5" t="b">
        <f ca="1">IFERROR(__xludf.DUMMYFUNCTION("REGEXMATCH(A524,""前端"")"),TRUE)</f>
        <v>1</v>
      </c>
      <c r="P524" s="5" t="b">
        <f t="shared" ca="1" si="119"/>
        <v>0</v>
      </c>
      <c r="Q524" s="5" t="b">
        <f t="shared" ca="1" si="149"/>
        <v>1</v>
      </c>
      <c r="R524" s="5"/>
      <c r="S524" s="5"/>
      <c r="T524" s="5"/>
      <c r="U524" s="5"/>
      <c r="V524" s="5"/>
      <c r="W524" s="5"/>
      <c r="X524" s="5"/>
      <c r="Y524" s="5"/>
      <c r="Z524" s="5"/>
      <c r="AA524" s="5"/>
      <c r="AB524" s="5"/>
      <c r="AC524" s="5"/>
      <c r="AD524" s="5"/>
      <c r="AE524" s="5"/>
      <c r="AF524" s="5"/>
    </row>
    <row r="525" spans="1:32" ht="20.25" customHeight="1">
      <c r="A525" s="5" t="s">
        <v>396</v>
      </c>
      <c r="B525" s="5" t="s">
        <v>9679</v>
      </c>
      <c r="C525" s="5" t="s">
        <v>170</v>
      </c>
      <c r="D525" s="5" t="s">
        <v>390</v>
      </c>
      <c r="E525" s="5" t="s">
        <v>29</v>
      </c>
      <c r="F525" s="7">
        <v>8</v>
      </c>
      <c r="G525" s="7">
        <v>15</v>
      </c>
      <c r="H525" s="5" t="s">
        <v>65</v>
      </c>
      <c r="I525" s="9" t="s">
        <v>24</v>
      </c>
      <c r="J525" s="5" t="s">
        <v>444</v>
      </c>
      <c r="K525" s="5" t="s">
        <v>9681</v>
      </c>
      <c r="L525" s="5" t="s">
        <v>9682</v>
      </c>
      <c r="M525" s="5" t="s">
        <v>37</v>
      </c>
      <c r="N525" s="5" t="s">
        <v>55</v>
      </c>
      <c r="O525" s="5"/>
      <c r="P525" s="5" t="b">
        <f t="shared" ca="1" si="119"/>
        <v>0</v>
      </c>
      <c r="Q525" s="5" t="b">
        <f t="shared" ref="Q525:Q529" ca="1" si="150">IFERROR(__xludf.DUMMYFUNCTION("REGEXMATCH(L525,""JavaScript"")"),TRUE)</f>
        <v>1</v>
      </c>
      <c r="R525" s="5"/>
      <c r="S525" s="5"/>
      <c r="T525" s="5"/>
      <c r="U525" s="5"/>
      <c r="V525" s="5"/>
      <c r="W525" s="5"/>
      <c r="X525" s="5"/>
      <c r="Y525" s="5"/>
      <c r="Z525" s="5"/>
      <c r="AA525" s="5"/>
      <c r="AB525" s="5"/>
      <c r="AC525" s="5"/>
      <c r="AD525" s="5"/>
      <c r="AE525" s="5"/>
      <c r="AF525" s="5"/>
    </row>
    <row r="526" spans="1:32" ht="20.25" customHeight="1">
      <c r="A526" s="5" t="s">
        <v>6041</v>
      </c>
      <c r="B526" s="5" t="s">
        <v>9687</v>
      </c>
      <c r="C526" s="5" t="s">
        <v>27</v>
      </c>
      <c r="D526" s="5" t="s">
        <v>47</v>
      </c>
      <c r="E526" s="5" t="s">
        <v>45</v>
      </c>
      <c r="F526" s="7">
        <v>8</v>
      </c>
      <c r="G526" s="7">
        <v>15</v>
      </c>
      <c r="H526" s="5" t="s">
        <v>65</v>
      </c>
      <c r="I526" s="9" t="s">
        <v>24</v>
      </c>
      <c r="J526" s="5" t="s">
        <v>479</v>
      </c>
      <c r="K526" s="5" t="s">
        <v>9688</v>
      </c>
      <c r="L526" s="5" t="s">
        <v>9689</v>
      </c>
      <c r="M526" s="5" t="s">
        <v>42</v>
      </c>
      <c r="N526" s="5" t="s">
        <v>237</v>
      </c>
      <c r="O526" s="5"/>
      <c r="P526" s="5" t="b">
        <f t="shared" ca="1" si="119"/>
        <v>0</v>
      </c>
      <c r="Q526" s="5" t="b">
        <f t="shared" ca="1" si="150"/>
        <v>1</v>
      </c>
      <c r="R526" s="5"/>
      <c r="S526" s="5"/>
      <c r="T526" s="5"/>
      <c r="U526" s="5"/>
      <c r="V526" s="5"/>
      <c r="W526" s="5"/>
      <c r="X526" s="5"/>
      <c r="Y526" s="5"/>
      <c r="Z526" s="5"/>
      <c r="AA526" s="5"/>
      <c r="AB526" s="5"/>
      <c r="AC526" s="5"/>
      <c r="AD526" s="5"/>
      <c r="AE526" s="5"/>
      <c r="AF526" s="5"/>
    </row>
    <row r="527" spans="1:32" ht="20.25" customHeight="1">
      <c r="A527" s="5" t="s">
        <v>9694</v>
      </c>
      <c r="B527" s="5" t="s">
        <v>9695</v>
      </c>
      <c r="C527" s="5" t="s">
        <v>170</v>
      </c>
      <c r="D527" s="5" t="s">
        <v>390</v>
      </c>
      <c r="E527" s="5" t="s">
        <v>45</v>
      </c>
      <c r="F527" s="7">
        <v>8</v>
      </c>
      <c r="G527" s="7">
        <v>10</v>
      </c>
      <c r="H527" s="5" t="s">
        <v>30</v>
      </c>
      <c r="I527" s="9" t="s">
        <v>24</v>
      </c>
      <c r="J527" s="5" t="s">
        <v>9696</v>
      </c>
      <c r="K527" s="5" t="s">
        <v>9697</v>
      </c>
      <c r="L527" s="5" t="s">
        <v>9698</v>
      </c>
      <c r="M527" s="5" t="s">
        <v>37</v>
      </c>
      <c r="N527" s="5" t="s">
        <v>38</v>
      </c>
      <c r="O527" s="5"/>
      <c r="P527" s="5" t="b">
        <f t="shared" ca="1" si="119"/>
        <v>0</v>
      </c>
      <c r="Q527" s="5" t="b">
        <f t="shared" ca="1" si="150"/>
        <v>1</v>
      </c>
      <c r="R527" s="5"/>
      <c r="S527" s="5"/>
      <c r="T527" s="5"/>
      <c r="U527" s="5"/>
      <c r="V527" s="5"/>
      <c r="W527" s="5"/>
      <c r="X527" s="5"/>
      <c r="Y527" s="5"/>
      <c r="Z527" s="5"/>
      <c r="AA527" s="5"/>
      <c r="AB527" s="5"/>
      <c r="AC527" s="5"/>
      <c r="AD527" s="5"/>
      <c r="AE527" s="5"/>
      <c r="AF527" s="5"/>
    </row>
    <row r="528" spans="1:32" ht="20.25" customHeight="1">
      <c r="A528" s="5" t="s">
        <v>9699</v>
      </c>
      <c r="B528" s="5" t="s">
        <v>1483</v>
      </c>
      <c r="C528" s="5" t="s">
        <v>41</v>
      </c>
      <c r="D528" s="5" t="s">
        <v>448</v>
      </c>
      <c r="E528" s="5" t="s">
        <v>29</v>
      </c>
      <c r="F528" s="7">
        <v>8</v>
      </c>
      <c r="G528" s="7">
        <v>10</v>
      </c>
      <c r="H528" s="5" t="s">
        <v>30</v>
      </c>
      <c r="I528" s="5" t="s">
        <v>31</v>
      </c>
      <c r="J528" s="5" t="s">
        <v>444</v>
      </c>
      <c r="K528" s="5" t="s">
        <v>9700</v>
      </c>
      <c r="L528" s="5" t="s">
        <v>9701</v>
      </c>
      <c r="M528" s="5" t="s">
        <v>53</v>
      </c>
      <c r="N528" s="5" t="s">
        <v>55</v>
      </c>
      <c r="O528" s="5"/>
      <c r="P528" s="5" t="b">
        <f t="shared" ca="1" si="119"/>
        <v>0</v>
      </c>
      <c r="Q528" s="5" t="b">
        <f t="shared" ca="1" si="150"/>
        <v>1</v>
      </c>
      <c r="R528" s="5"/>
      <c r="S528" s="5"/>
      <c r="T528" s="5"/>
      <c r="U528" s="5"/>
      <c r="V528" s="5"/>
      <c r="W528" s="5"/>
      <c r="X528" s="5"/>
      <c r="Y528" s="5"/>
      <c r="Z528" s="5"/>
      <c r="AA528" s="5"/>
      <c r="AB528" s="5"/>
      <c r="AC528" s="5"/>
      <c r="AD528" s="5"/>
      <c r="AE528" s="5"/>
      <c r="AF528" s="5"/>
    </row>
    <row r="529" spans="1:32" ht="20.25" customHeight="1">
      <c r="A529" s="5" t="s">
        <v>4285</v>
      </c>
      <c r="B529" s="5" t="s">
        <v>9705</v>
      </c>
      <c r="C529" s="5" t="s">
        <v>27</v>
      </c>
      <c r="D529" s="5" t="s">
        <v>47</v>
      </c>
      <c r="E529" s="5" t="s">
        <v>45</v>
      </c>
      <c r="F529" s="7">
        <v>8</v>
      </c>
      <c r="G529" s="7">
        <v>10</v>
      </c>
      <c r="H529" s="5" t="s">
        <v>30</v>
      </c>
      <c r="I529" s="5" t="s">
        <v>125</v>
      </c>
      <c r="J529" s="5" t="s">
        <v>2705</v>
      </c>
      <c r="K529" s="5" t="s">
        <v>381</v>
      </c>
      <c r="L529" s="5" t="s">
        <v>9706</v>
      </c>
      <c r="M529" s="5" t="s">
        <v>167</v>
      </c>
      <c r="N529" s="5" t="s">
        <v>405</v>
      </c>
      <c r="O529" s="5"/>
      <c r="P529" s="5" t="b">
        <f t="shared" ca="1" si="119"/>
        <v>0</v>
      </c>
      <c r="Q529" s="5" t="b">
        <f t="shared" ca="1" si="150"/>
        <v>1</v>
      </c>
      <c r="R529" s="5"/>
      <c r="S529" s="5"/>
      <c r="T529" s="5"/>
      <c r="U529" s="5"/>
      <c r="V529" s="5"/>
      <c r="W529" s="5"/>
      <c r="X529" s="5"/>
      <c r="Y529" s="5"/>
      <c r="Z529" s="5"/>
      <c r="AA529" s="5"/>
      <c r="AB529" s="5"/>
      <c r="AC529" s="5"/>
      <c r="AD529" s="5"/>
      <c r="AE529" s="5"/>
      <c r="AF529" s="5"/>
    </row>
    <row r="530" spans="1:32" ht="20.25" customHeight="1">
      <c r="A530" s="5" t="s">
        <v>396</v>
      </c>
      <c r="B530" s="5" t="s">
        <v>9708</v>
      </c>
      <c r="C530" s="5" t="s">
        <v>20</v>
      </c>
      <c r="D530" s="5" t="s">
        <v>1173</v>
      </c>
      <c r="E530" s="5" t="s">
        <v>29</v>
      </c>
      <c r="F530" s="7">
        <v>8</v>
      </c>
      <c r="G530" s="7">
        <v>10</v>
      </c>
      <c r="H530" s="5" t="s">
        <v>30</v>
      </c>
      <c r="I530" s="5" t="s">
        <v>108</v>
      </c>
      <c r="J530" s="5" t="s">
        <v>57</v>
      </c>
      <c r="K530" s="5" t="s">
        <v>4244</v>
      </c>
      <c r="L530" s="5" t="s">
        <v>9709</v>
      </c>
      <c r="M530" s="5" t="s">
        <v>100</v>
      </c>
      <c r="N530" s="5" t="s">
        <v>55</v>
      </c>
      <c r="O530" s="5"/>
      <c r="P530" s="5" t="b">
        <f t="shared" ca="1" si="119"/>
        <v>0</v>
      </c>
      <c r="Q530" s="5" t="b">
        <f t="shared" ref="Q530:Q536" ca="1" si="151">IFERROR(__xludf.DUMMYFUNCTION("REGEXMATCH(L530,""(?i)JavaScript"")"),TRUE)</f>
        <v>1</v>
      </c>
      <c r="R530" s="5"/>
      <c r="S530" s="5"/>
      <c r="T530" s="5"/>
      <c r="U530" s="5"/>
      <c r="V530" s="5"/>
      <c r="W530" s="5"/>
      <c r="X530" s="5"/>
      <c r="Y530" s="5"/>
      <c r="Z530" s="5"/>
      <c r="AA530" s="5"/>
      <c r="AB530" s="5"/>
      <c r="AC530" s="5"/>
      <c r="AD530" s="5"/>
      <c r="AE530" s="5"/>
      <c r="AF530" s="5"/>
    </row>
    <row r="531" spans="1:32" ht="20.25" customHeight="1">
      <c r="A531" s="5" t="s">
        <v>396</v>
      </c>
      <c r="B531" s="5" t="s">
        <v>9714</v>
      </c>
      <c r="C531" s="5" t="s">
        <v>20</v>
      </c>
      <c r="D531" s="5" t="s">
        <v>47</v>
      </c>
      <c r="E531" s="5" t="s">
        <v>45</v>
      </c>
      <c r="F531" s="7">
        <v>8</v>
      </c>
      <c r="G531" s="7">
        <v>15</v>
      </c>
      <c r="H531" s="5" t="s">
        <v>65</v>
      </c>
      <c r="I531" s="5" t="s">
        <v>108</v>
      </c>
      <c r="J531" s="5" t="s">
        <v>57</v>
      </c>
      <c r="K531" s="5" t="s">
        <v>9715</v>
      </c>
      <c r="L531" s="5" t="s">
        <v>9716</v>
      </c>
      <c r="M531" s="5" t="s">
        <v>100</v>
      </c>
      <c r="N531" s="5" t="s">
        <v>55</v>
      </c>
      <c r="O531" s="5"/>
      <c r="P531" s="5" t="b">
        <f t="shared" ca="1" si="119"/>
        <v>0</v>
      </c>
      <c r="Q531" s="5" t="b">
        <f t="shared" ca="1" si="151"/>
        <v>1</v>
      </c>
      <c r="R531" s="5"/>
      <c r="S531" s="5"/>
      <c r="T531" s="5"/>
      <c r="U531" s="5"/>
      <c r="V531" s="5"/>
      <c r="W531" s="5"/>
      <c r="X531" s="5"/>
      <c r="Y531" s="5"/>
      <c r="Z531" s="5"/>
      <c r="AA531" s="5"/>
      <c r="AB531" s="5"/>
      <c r="AC531" s="5"/>
      <c r="AD531" s="5"/>
      <c r="AE531" s="5"/>
      <c r="AF531" s="5"/>
    </row>
    <row r="532" spans="1:32" ht="20.25" customHeight="1">
      <c r="A532" s="5" t="s">
        <v>2814</v>
      </c>
      <c r="B532" s="5" t="s">
        <v>9718</v>
      </c>
      <c r="C532" s="5" t="s">
        <v>170</v>
      </c>
      <c r="D532" s="5" t="s">
        <v>435</v>
      </c>
      <c r="E532" s="5" t="s">
        <v>29</v>
      </c>
      <c r="F532" s="7">
        <v>8</v>
      </c>
      <c r="G532" s="7">
        <v>12</v>
      </c>
      <c r="H532" s="5" t="s">
        <v>852</v>
      </c>
      <c r="I532" s="5" t="s">
        <v>108</v>
      </c>
      <c r="J532" s="5" t="s">
        <v>224</v>
      </c>
      <c r="K532" s="5" t="s">
        <v>9722</v>
      </c>
      <c r="L532" s="5" t="s">
        <v>9724</v>
      </c>
      <c r="M532" s="5" t="s">
        <v>53</v>
      </c>
      <c r="N532" s="5" t="s">
        <v>55</v>
      </c>
      <c r="O532" s="5"/>
      <c r="P532" s="5" t="b">
        <f t="shared" ca="1" si="119"/>
        <v>0</v>
      </c>
      <c r="Q532" s="5" t="b">
        <f t="shared" ca="1" si="151"/>
        <v>1</v>
      </c>
      <c r="R532" s="5"/>
      <c r="S532" s="5"/>
      <c r="T532" s="5"/>
      <c r="U532" s="5"/>
      <c r="V532" s="5"/>
      <c r="W532" s="5"/>
      <c r="X532" s="5"/>
      <c r="Y532" s="5"/>
      <c r="Z532" s="5"/>
      <c r="AA532" s="5"/>
      <c r="AB532" s="5"/>
      <c r="AC532" s="5"/>
      <c r="AD532" s="5"/>
      <c r="AE532" s="5"/>
      <c r="AF532" s="5"/>
    </row>
    <row r="533" spans="1:32" ht="20.25" customHeight="1">
      <c r="A533" s="5" t="s">
        <v>3796</v>
      </c>
      <c r="B533" s="5" t="s">
        <v>3797</v>
      </c>
      <c r="C533" s="5" t="s">
        <v>27</v>
      </c>
      <c r="D533" s="5" t="s">
        <v>266</v>
      </c>
      <c r="E533" s="5" t="s">
        <v>45</v>
      </c>
      <c r="F533" s="7">
        <v>8</v>
      </c>
      <c r="G533" s="7">
        <v>15</v>
      </c>
      <c r="H533" s="5" t="s">
        <v>65</v>
      </c>
      <c r="I533" s="5" t="s">
        <v>66</v>
      </c>
      <c r="J533" s="5" t="s">
        <v>855</v>
      </c>
      <c r="K533" s="5" t="s">
        <v>3800</v>
      </c>
      <c r="L533" s="5" t="s">
        <v>3801</v>
      </c>
      <c r="M533" s="5" t="s">
        <v>37</v>
      </c>
      <c r="N533" s="5" t="s">
        <v>38</v>
      </c>
      <c r="O533" s="5"/>
      <c r="P533" s="5" t="b">
        <f t="shared" ca="1" si="119"/>
        <v>0</v>
      </c>
      <c r="Q533" s="5" t="b">
        <f t="shared" ca="1" si="151"/>
        <v>1</v>
      </c>
      <c r="R533" s="5"/>
      <c r="S533" s="5"/>
      <c r="T533" s="5"/>
      <c r="U533" s="5"/>
      <c r="V533" s="5"/>
      <c r="W533" s="5"/>
      <c r="X533" s="5"/>
      <c r="Y533" s="5"/>
      <c r="Z533" s="5"/>
      <c r="AA533" s="5"/>
      <c r="AB533" s="5"/>
      <c r="AC533" s="5"/>
      <c r="AD533" s="5"/>
      <c r="AE533" s="5"/>
      <c r="AF533" s="5"/>
    </row>
    <row r="534" spans="1:32" ht="20.25" customHeight="1">
      <c r="A534" s="5" t="s">
        <v>396</v>
      </c>
      <c r="B534" s="5" t="s">
        <v>9729</v>
      </c>
      <c r="C534" s="5" t="s">
        <v>170</v>
      </c>
      <c r="D534" s="5" t="s">
        <v>342</v>
      </c>
      <c r="E534" s="5" t="s">
        <v>45</v>
      </c>
      <c r="F534" s="7">
        <v>8</v>
      </c>
      <c r="G534" s="7">
        <v>10</v>
      </c>
      <c r="H534" s="5" t="s">
        <v>30</v>
      </c>
      <c r="I534" s="5" t="s">
        <v>108</v>
      </c>
      <c r="J534" s="5" t="s">
        <v>110</v>
      </c>
      <c r="K534" s="5" t="s">
        <v>6949</v>
      </c>
      <c r="L534" s="5" t="s">
        <v>9730</v>
      </c>
      <c r="M534" s="5" t="s">
        <v>53</v>
      </c>
      <c r="N534" s="5" t="s">
        <v>55</v>
      </c>
      <c r="O534" s="5"/>
      <c r="P534" s="5" t="b">
        <f t="shared" ca="1" si="119"/>
        <v>0</v>
      </c>
      <c r="Q534" s="5" t="b">
        <f t="shared" ca="1" si="151"/>
        <v>1</v>
      </c>
      <c r="R534" s="5"/>
      <c r="S534" s="5"/>
      <c r="T534" s="5"/>
      <c r="U534" s="5"/>
      <c r="V534" s="5"/>
      <c r="W534" s="5"/>
      <c r="X534" s="5"/>
      <c r="Y534" s="5"/>
      <c r="Z534" s="5"/>
      <c r="AA534" s="5"/>
      <c r="AB534" s="5"/>
      <c r="AC534" s="5"/>
      <c r="AD534" s="5"/>
      <c r="AE534" s="5"/>
      <c r="AF534" s="5"/>
    </row>
    <row r="535" spans="1:32" ht="20.25" customHeight="1">
      <c r="A535" s="5" t="s">
        <v>9731</v>
      </c>
      <c r="B535" s="5" t="s">
        <v>3793</v>
      </c>
      <c r="C535" s="5" t="s">
        <v>27</v>
      </c>
      <c r="D535" s="5" t="s">
        <v>75</v>
      </c>
      <c r="E535" s="5" t="s">
        <v>45</v>
      </c>
      <c r="F535" s="11">
        <v>8</v>
      </c>
      <c r="G535" s="11">
        <v>13</v>
      </c>
      <c r="H535" s="5" t="s">
        <v>1052</v>
      </c>
      <c r="I535" s="5" t="s">
        <v>108</v>
      </c>
      <c r="J535" s="5" t="s">
        <v>48</v>
      </c>
      <c r="K535" s="5" t="s">
        <v>9732</v>
      </c>
      <c r="L535" s="5" t="s">
        <v>9733</v>
      </c>
      <c r="M535" s="5" t="s">
        <v>37</v>
      </c>
      <c r="N535" s="5" t="s">
        <v>38</v>
      </c>
      <c r="O535" s="5"/>
      <c r="P535" s="5" t="b">
        <f t="shared" ca="1" si="119"/>
        <v>0</v>
      </c>
      <c r="Q535" s="5" t="b">
        <f t="shared" ca="1" si="151"/>
        <v>1</v>
      </c>
      <c r="R535" s="5"/>
      <c r="S535" s="5"/>
      <c r="T535" s="5"/>
      <c r="U535" s="5"/>
      <c r="V535" s="5"/>
      <c r="W535" s="5"/>
      <c r="X535" s="5"/>
      <c r="Y535" s="5"/>
      <c r="Z535" s="5"/>
      <c r="AA535" s="5"/>
      <c r="AB535" s="5"/>
      <c r="AC535" s="5"/>
      <c r="AD535" s="5"/>
      <c r="AE535" s="5"/>
      <c r="AF535" s="5"/>
    </row>
    <row r="536" spans="1:32" ht="20.25" customHeight="1">
      <c r="A536" s="5" t="s">
        <v>9735</v>
      </c>
      <c r="B536" s="5" t="s">
        <v>9736</v>
      </c>
      <c r="C536" s="5" t="s">
        <v>27</v>
      </c>
      <c r="D536" s="5" t="s">
        <v>266</v>
      </c>
      <c r="E536" s="5" t="s">
        <v>29</v>
      </c>
      <c r="F536" s="7">
        <v>8</v>
      </c>
      <c r="G536" s="7">
        <v>16</v>
      </c>
      <c r="H536" s="5" t="s">
        <v>478</v>
      </c>
      <c r="I536" s="5" t="s">
        <v>108</v>
      </c>
      <c r="J536" s="5" t="s">
        <v>2520</v>
      </c>
      <c r="K536" s="5" t="s">
        <v>9737</v>
      </c>
      <c r="L536" s="5" t="s">
        <v>9738</v>
      </c>
      <c r="M536" s="5" t="s">
        <v>167</v>
      </c>
      <c r="N536" s="5" t="s">
        <v>55</v>
      </c>
      <c r="O536" s="5"/>
      <c r="P536" s="5" t="b">
        <f t="shared" ca="1" si="119"/>
        <v>0</v>
      </c>
      <c r="Q536" s="5" t="b">
        <f t="shared" ca="1" si="151"/>
        <v>1</v>
      </c>
      <c r="R536" s="5"/>
      <c r="S536" s="5"/>
      <c r="T536" s="5"/>
      <c r="U536" s="5"/>
      <c r="V536" s="5"/>
      <c r="W536" s="5"/>
      <c r="X536" s="5"/>
      <c r="Y536" s="5"/>
      <c r="Z536" s="5"/>
      <c r="AA536" s="5"/>
      <c r="AB536" s="5"/>
      <c r="AC536" s="5"/>
      <c r="AD536" s="5"/>
      <c r="AE536" s="5"/>
      <c r="AF536" s="5"/>
    </row>
    <row r="537" spans="1:32" ht="20.25" customHeight="1">
      <c r="A537" s="5" t="s">
        <v>9739</v>
      </c>
      <c r="B537" s="5" t="s">
        <v>9740</v>
      </c>
      <c r="C537" s="5" t="s">
        <v>41</v>
      </c>
      <c r="D537" s="5" t="s">
        <v>94</v>
      </c>
      <c r="E537" s="5" t="s">
        <v>29</v>
      </c>
      <c r="F537" s="7">
        <v>8</v>
      </c>
      <c r="G537" s="7">
        <v>15</v>
      </c>
      <c r="H537" s="5" t="s">
        <v>65</v>
      </c>
      <c r="I537" s="5" t="s">
        <v>108</v>
      </c>
      <c r="J537" s="5" t="s">
        <v>1953</v>
      </c>
      <c r="K537" s="5" t="s">
        <v>9741</v>
      </c>
      <c r="L537" s="5" t="s">
        <v>9742</v>
      </c>
      <c r="M537" s="5" t="s">
        <v>37</v>
      </c>
      <c r="N537" s="5" t="s">
        <v>55</v>
      </c>
      <c r="O537" s="5"/>
      <c r="P537" s="5" t="b">
        <f t="shared" ca="1" si="119"/>
        <v>0</v>
      </c>
      <c r="Q537" s="5" t="b">
        <f t="shared" ref="Q537:Q538" ca="1" si="152">IFERROR(__xludf.DUMMYFUNCTION("REGEXMATCH(L537,""JavaScript"")"),TRUE)</f>
        <v>1</v>
      </c>
      <c r="R537" s="5"/>
      <c r="S537" s="5"/>
      <c r="T537" s="5"/>
      <c r="U537" s="5"/>
      <c r="V537" s="5"/>
      <c r="W537" s="5"/>
      <c r="X537" s="5"/>
      <c r="Y537" s="5"/>
      <c r="Z537" s="5"/>
      <c r="AA537" s="5"/>
      <c r="AB537" s="5"/>
      <c r="AC537" s="5"/>
      <c r="AD537" s="5"/>
      <c r="AE537" s="5"/>
      <c r="AF537" s="5"/>
    </row>
    <row r="538" spans="1:32" ht="20.25" customHeight="1">
      <c r="A538" s="5" t="s">
        <v>784</v>
      </c>
      <c r="B538" s="5" t="s">
        <v>3859</v>
      </c>
      <c r="C538" s="5" t="s">
        <v>41</v>
      </c>
      <c r="D538" s="5" t="s">
        <v>874</v>
      </c>
      <c r="E538" s="5" t="s">
        <v>29</v>
      </c>
      <c r="F538" s="7">
        <v>8</v>
      </c>
      <c r="G538" s="7">
        <v>15</v>
      </c>
      <c r="H538" s="5" t="s">
        <v>65</v>
      </c>
      <c r="I538" s="5" t="s">
        <v>31</v>
      </c>
      <c r="J538" s="5" t="s">
        <v>110</v>
      </c>
      <c r="K538" s="5" t="s">
        <v>9746</v>
      </c>
      <c r="L538" s="5" t="s">
        <v>9747</v>
      </c>
      <c r="M538" s="5" t="s">
        <v>37</v>
      </c>
      <c r="N538" s="5" t="s">
        <v>55</v>
      </c>
      <c r="O538" s="5"/>
      <c r="P538" s="5" t="b">
        <f t="shared" ca="1" si="119"/>
        <v>0</v>
      </c>
      <c r="Q538" s="5" t="b">
        <f t="shared" ca="1" si="152"/>
        <v>1</v>
      </c>
      <c r="R538" s="5"/>
      <c r="S538" s="5"/>
      <c r="T538" s="5"/>
      <c r="U538" s="5"/>
      <c r="V538" s="5"/>
      <c r="W538" s="5"/>
      <c r="X538" s="5"/>
      <c r="Y538" s="5"/>
      <c r="Z538" s="5"/>
      <c r="AA538" s="5"/>
      <c r="AB538" s="5"/>
      <c r="AC538" s="5"/>
      <c r="AD538" s="5"/>
      <c r="AE538" s="5"/>
      <c r="AF538" s="5"/>
    </row>
    <row r="539" spans="1:32" ht="20.25" customHeight="1">
      <c r="A539" s="5" t="s">
        <v>7050</v>
      </c>
      <c r="B539" s="5" t="s">
        <v>9751</v>
      </c>
      <c r="C539" s="5" t="s">
        <v>20</v>
      </c>
      <c r="D539" s="5" t="s">
        <v>1616</v>
      </c>
      <c r="E539" s="5" t="s">
        <v>45</v>
      </c>
      <c r="F539" s="7">
        <v>8</v>
      </c>
      <c r="G539" s="7">
        <v>12</v>
      </c>
      <c r="H539" s="5" t="s">
        <v>852</v>
      </c>
      <c r="I539" s="5" t="s">
        <v>66</v>
      </c>
      <c r="J539" s="5" t="s">
        <v>48</v>
      </c>
      <c r="K539" s="5" t="s">
        <v>9754</v>
      </c>
      <c r="L539" s="5" t="s">
        <v>9755</v>
      </c>
      <c r="M539" s="5" t="s">
        <v>648</v>
      </c>
      <c r="N539" s="5" t="s">
        <v>237</v>
      </c>
      <c r="O539" s="5"/>
      <c r="P539" s="5" t="b">
        <f t="shared" ca="1" si="119"/>
        <v>0</v>
      </c>
      <c r="Q539" s="5" t="b">
        <f ca="1">IFERROR(__xludf.DUMMYFUNCTION("REGEXMATCH(L539,""(?i)JavaScript"")"),TRUE)</f>
        <v>1</v>
      </c>
      <c r="R539" s="5"/>
      <c r="S539" s="5"/>
      <c r="T539" s="5"/>
      <c r="U539" s="5"/>
      <c r="V539" s="5"/>
      <c r="W539" s="5"/>
      <c r="X539" s="5"/>
      <c r="Y539" s="5"/>
      <c r="Z539" s="5"/>
      <c r="AA539" s="5"/>
      <c r="AB539" s="5"/>
      <c r="AC539" s="5"/>
      <c r="AD539" s="5"/>
      <c r="AE539" s="5"/>
      <c r="AF539" s="5"/>
    </row>
    <row r="540" spans="1:32" ht="20.25" customHeight="1">
      <c r="A540" s="5" t="s">
        <v>1457</v>
      </c>
      <c r="B540" s="5" t="s">
        <v>9761</v>
      </c>
      <c r="C540" s="5" t="s">
        <v>170</v>
      </c>
      <c r="D540" s="5" t="s">
        <v>47</v>
      </c>
      <c r="E540" s="5" t="s">
        <v>29</v>
      </c>
      <c r="F540" s="7">
        <v>8</v>
      </c>
      <c r="G540" s="7">
        <v>10</v>
      </c>
      <c r="H540" s="5" t="s">
        <v>30</v>
      </c>
      <c r="I540" s="5" t="s">
        <v>108</v>
      </c>
      <c r="J540" s="5" t="s">
        <v>9762</v>
      </c>
      <c r="K540" s="5" t="s">
        <v>8756</v>
      </c>
      <c r="L540" s="5" t="s">
        <v>9763</v>
      </c>
      <c r="M540" s="5" t="s">
        <v>42</v>
      </c>
      <c r="N540" s="5" t="s">
        <v>55</v>
      </c>
      <c r="O540" s="5"/>
      <c r="P540" s="5" t="b">
        <f t="shared" ca="1" si="119"/>
        <v>0</v>
      </c>
      <c r="Q540" s="5" t="b">
        <f ca="1">IFERROR(__xludf.DUMMYFUNCTION("REGEXMATCH(L540,""JavaScript"")"),TRUE)</f>
        <v>1</v>
      </c>
      <c r="R540" s="5"/>
      <c r="S540" s="5"/>
      <c r="T540" s="5"/>
      <c r="U540" s="5"/>
      <c r="V540" s="5"/>
      <c r="W540" s="5"/>
      <c r="X540" s="5"/>
      <c r="Y540" s="5"/>
      <c r="Z540" s="5"/>
      <c r="AA540" s="5"/>
      <c r="AB540" s="5"/>
      <c r="AC540" s="5"/>
      <c r="AD540" s="5"/>
      <c r="AE540" s="5"/>
      <c r="AF540" s="5"/>
    </row>
    <row r="541" spans="1:32" ht="20.25" customHeight="1">
      <c r="A541" s="5" t="s">
        <v>9766</v>
      </c>
      <c r="B541" s="5" t="s">
        <v>9767</v>
      </c>
      <c r="C541" s="5" t="s">
        <v>170</v>
      </c>
      <c r="D541" s="5" t="s">
        <v>171</v>
      </c>
      <c r="E541" s="5" t="s">
        <v>29</v>
      </c>
      <c r="F541" s="7">
        <v>8</v>
      </c>
      <c r="G541" s="7">
        <v>15</v>
      </c>
      <c r="H541" s="5" t="s">
        <v>65</v>
      </c>
      <c r="I541" s="5" t="s">
        <v>125</v>
      </c>
      <c r="J541" s="5" t="s">
        <v>76</v>
      </c>
      <c r="K541" s="5" t="s">
        <v>7920</v>
      </c>
      <c r="L541" s="5" t="s">
        <v>9770</v>
      </c>
      <c r="M541" s="5" t="s">
        <v>100</v>
      </c>
      <c r="N541" s="5" t="s">
        <v>55</v>
      </c>
      <c r="O541" s="5"/>
      <c r="P541" s="5" t="b">
        <f t="shared" ca="1" si="119"/>
        <v>0</v>
      </c>
      <c r="Q541" s="5" t="b">
        <f ca="1">IFERROR(__xludf.DUMMYFUNCTION("REGEXMATCH(L541,""(?i)JavaScript"")"),TRUE)</f>
        <v>1</v>
      </c>
      <c r="R541" s="5"/>
      <c r="S541" s="5"/>
      <c r="T541" s="5"/>
      <c r="U541" s="5"/>
      <c r="V541" s="5"/>
      <c r="W541" s="5"/>
      <c r="X541" s="5"/>
      <c r="Y541" s="5"/>
      <c r="Z541" s="5"/>
      <c r="AA541" s="5"/>
      <c r="AB541" s="5"/>
      <c r="AC541" s="5"/>
      <c r="AD541" s="5"/>
      <c r="AE541" s="5"/>
      <c r="AF541" s="5"/>
    </row>
    <row r="542" spans="1:32" ht="20.25" customHeight="1">
      <c r="A542" s="5" t="s">
        <v>7636</v>
      </c>
      <c r="B542" s="5" t="s">
        <v>7637</v>
      </c>
      <c r="C542" s="5" t="s">
        <v>41</v>
      </c>
      <c r="D542" s="5" t="s">
        <v>94</v>
      </c>
      <c r="E542" s="5" t="s">
        <v>29</v>
      </c>
      <c r="F542" s="7">
        <v>8</v>
      </c>
      <c r="G542" s="7">
        <v>10</v>
      </c>
      <c r="H542" s="5" t="s">
        <v>30</v>
      </c>
      <c r="I542" s="5" t="s">
        <v>31</v>
      </c>
      <c r="J542" s="5" t="s">
        <v>57</v>
      </c>
      <c r="K542" s="5" t="s">
        <v>7638</v>
      </c>
      <c r="L542" s="5" t="s">
        <v>7639</v>
      </c>
      <c r="M542" s="5" t="s">
        <v>37</v>
      </c>
      <c r="N542" s="5" t="s">
        <v>55</v>
      </c>
      <c r="O542" s="5"/>
      <c r="P542" s="5" t="b">
        <f t="shared" ca="1" si="119"/>
        <v>0</v>
      </c>
      <c r="Q542" s="5" t="b">
        <f t="shared" ref="Q542:Q550" ca="1" si="153">IFERROR(__xludf.DUMMYFUNCTION("REGEXMATCH(L542,""JavaScript"")"),TRUE)</f>
        <v>1</v>
      </c>
      <c r="R542" s="5"/>
      <c r="S542" s="5"/>
      <c r="T542" s="5"/>
      <c r="U542" s="5"/>
      <c r="V542" s="5"/>
      <c r="W542" s="5"/>
      <c r="X542" s="5"/>
      <c r="Y542" s="5"/>
      <c r="Z542" s="5"/>
      <c r="AA542" s="5"/>
      <c r="AB542" s="5"/>
      <c r="AC542" s="5"/>
      <c r="AD542" s="5"/>
      <c r="AE542" s="5"/>
      <c r="AF542" s="5"/>
    </row>
    <row r="543" spans="1:32" ht="20.25" customHeight="1">
      <c r="A543" s="5" t="s">
        <v>1457</v>
      </c>
      <c r="B543" s="5" t="s">
        <v>9779</v>
      </c>
      <c r="C543" s="5" t="s">
        <v>41</v>
      </c>
      <c r="D543" s="5" t="s">
        <v>114</v>
      </c>
      <c r="E543" s="5" t="s">
        <v>29</v>
      </c>
      <c r="F543" s="7">
        <v>8</v>
      </c>
      <c r="G543" s="7">
        <v>10</v>
      </c>
      <c r="H543" s="5" t="s">
        <v>30</v>
      </c>
      <c r="I543" s="5" t="s">
        <v>31</v>
      </c>
      <c r="J543" s="5" t="s">
        <v>110</v>
      </c>
      <c r="K543" s="5" t="s">
        <v>9781</v>
      </c>
      <c r="L543" s="5" t="s">
        <v>9782</v>
      </c>
      <c r="M543" s="5" t="s">
        <v>53</v>
      </c>
      <c r="N543" s="5" t="s">
        <v>405</v>
      </c>
      <c r="O543" s="5"/>
      <c r="P543" s="5" t="b">
        <f t="shared" ca="1" si="119"/>
        <v>0</v>
      </c>
      <c r="Q543" s="5" t="b">
        <f t="shared" ca="1" si="153"/>
        <v>1</v>
      </c>
      <c r="R543" s="5"/>
      <c r="S543" s="5"/>
      <c r="T543" s="5"/>
      <c r="U543" s="5"/>
      <c r="V543" s="5"/>
      <c r="W543" s="5"/>
      <c r="X543" s="5"/>
      <c r="Y543" s="5"/>
      <c r="Z543" s="5"/>
      <c r="AA543" s="5"/>
      <c r="AB543" s="5"/>
      <c r="AC543" s="5"/>
      <c r="AD543" s="5"/>
      <c r="AE543" s="5"/>
      <c r="AF543" s="5"/>
    </row>
    <row r="544" spans="1:32" ht="20.25" customHeight="1">
      <c r="A544" s="5" t="s">
        <v>277</v>
      </c>
      <c r="B544" s="5" t="s">
        <v>9785</v>
      </c>
      <c r="C544" s="5" t="s">
        <v>27</v>
      </c>
      <c r="D544" s="5" t="s">
        <v>105</v>
      </c>
      <c r="E544" s="5" t="s">
        <v>29</v>
      </c>
      <c r="F544" s="7">
        <v>8</v>
      </c>
      <c r="G544" s="7">
        <v>13</v>
      </c>
      <c r="H544" s="5" t="s">
        <v>107</v>
      </c>
      <c r="I544" s="5" t="s">
        <v>108</v>
      </c>
      <c r="J544" s="5" t="s">
        <v>516</v>
      </c>
      <c r="K544" s="5" t="s">
        <v>7018</v>
      </c>
      <c r="L544" s="5" t="s">
        <v>9788</v>
      </c>
      <c r="M544" s="5" t="s">
        <v>167</v>
      </c>
      <c r="N544" s="5" t="s">
        <v>237</v>
      </c>
      <c r="O544" s="5"/>
      <c r="P544" s="5" t="b">
        <f t="shared" ca="1" si="119"/>
        <v>0</v>
      </c>
      <c r="Q544" s="5" t="b">
        <f t="shared" ca="1" si="153"/>
        <v>1</v>
      </c>
      <c r="R544" s="5"/>
      <c r="S544" s="5"/>
      <c r="T544" s="5"/>
      <c r="U544" s="5"/>
      <c r="V544" s="5"/>
      <c r="W544" s="5"/>
      <c r="X544" s="5"/>
      <c r="Y544" s="5"/>
      <c r="Z544" s="5"/>
      <c r="AA544" s="5"/>
      <c r="AB544" s="5"/>
      <c r="AC544" s="5"/>
      <c r="AD544" s="5"/>
      <c r="AE544" s="5"/>
      <c r="AF544" s="5"/>
    </row>
    <row r="545" spans="1:32" ht="20.25" customHeight="1">
      <c r="A545" s="5" t="s">
        <v>1457</v>
      </c>
      <c r="B545" s="5" t="s">
        <v>9790</v>
      </c>
      <c r="C545" s="5" t="s">
        <v>170</v>
      </c>
      <c r="D545" s="5" t="s">
        <v>378</v>
      </c>
      <c r="E545" s="5" t="s">
        <v>45</v>
      </c>
      <c r="F545" s="7">
        <v>8</v>
      </c>
      <c r="G545" s="7">
        <v>15</v>
      </c>
      <c r="H545" s="5" t="s">
        <v>65</v>
      </c>
      <c r="I545" s="5" t="s">
        <v>108</v>
      </c>
      <c r="J545" s="5" t="s">
        <v>57</v>
      </c>
      <c r="K545" s="5" t="s">
        <v>9792</v>
      </c>
      <c r="L545" s="5" t="s">
        <v>9793</v>
      </c>
      <c r="M545" s="5" t="s">
        <v>53</v>
      </c>
      <c r="N545" s="5" t="s">
        <v>55</v>
      </c>
      <c r="O545" s="5"/>
      <c r="P545" s="5" t="b">
        <f t="shared" ca="1" si="119"/>
        <v>0</v>
      </c>
      <c r="Q545" s="5" t="b">
        <f t="shared" ca="1" si="153"/>
        <v>1</v>
      </c>
      <c r="R545" s="5"/>
      <c r="S545" s="5"/>
      <c r="T545" s="5"/>
      <c r="U545" s="5"/>
      <c r="V545" s="5"/>
      <c r="W545" s="5"/>
      <c r="X545" s="5"/>
      <c r="Y545" s="5"/>
      <c r="Z545" s="5"/>
      <c r="AA545" s="5"/>
      <c r="AB545" s="5"/>
      <c r="AC545" s="5"/>
      <c r="AD545" s="5"/>
      <c r="AE545" s="5"/>
      <c r="AF545" s="5"/>
    </row>
    <row r="546" spans="1:32" ht="20.25" customHeight="1">
      <c r="A546" s="5" t="s">
        <v>9795</v>
      </c>
      <c r="B546" s="5" t="s">
        <v>9627</v>
      </c>
      <c r="C546" s="5" t="s">
        <v>170</v>
      </c>
      <c r="D546" s="5" t="s">
        <v>1475</v>
      </c>
      <c r="E546" s="5" t="s">
        <v>29</v>
      </c>
      <c r="F546" s="7">
        <v>8</v>
      </c>
      <c r="G546" s="7">
        <v>14</v>
      </c>
      <c r="H546" s="5" t="s">
        <v>1392</v>
      </c>
      <c r="I546" s="5" t="s">
        <v>125</v>
      </c>
      <c r="J546" s="5" t="s">
        <v>32</v>
      </c>
      <c r="K546" s="5" t="s">
        <v>9797</v>
      </c>
      <c r="L546" s="5" t="s">
        <v>9799</v>
      </c>
      <c r="M546" s="5" t="s">
        <v>37</v>
      </c>
      <c r="N546" s="5" t="s">
        <v>405</v>
      </c>
      <c r="O546" s="5"/>
      <c r="P546" s="5" t="b">
        <f t="shared" ca="1" si="119"/>
        <v>0</v>
      </c>
      <c r="Q546" s="5" t="b">
        <f t="shared" ca="1" si="153"/>
        <v>1</v>
      </c>
      <c r="R546" s="5"/>
      <c r="S546" s="5"/>
      <c r="T546" s="5"/>
      <c r="U546" s="5"/>
      <c r="V546" s="5"/>
      <c r="W546" s="5"/>
      <c r="X546" s="5"/>
      <c r="Y546" s="5"/>
      <c r="Z546" s="5"/>
      <c r="AA546" s="5"/>
      <c r="AB546" s="5"/>
      <c r="AC546" s="5"/>
      <c r="AD546" s="5"/>
      <c r="AE546" s="5"/>
      <c r="AF546" s="5"/>
    </row>
    <row r="547" spans="1:32" ht="20.25" customHeight="1">
      <c r="A547" s="5" t="s">
        <v>9800</v>
      </c>
      <c r="B547" s="5" t="s">
        <v>7676</v>
      </c>
      <c r="C547" s="5" t="s">
        <v>41</v>
      </c>
      <c r="D547" s="5" t="s">
        <v>169</v>
      </c>
      <c r="E547" s="5" t="s">
        <v>45</v>
      </c>
      <c r="F547" s="7">
        <v>8</v>
      </c>
      <c r="G547" s="7">
        <v>10</v>
      </c>
      <c r="H547" s="5" t="s">
        <v>30</v>
      </c>
      <c r="I547" s="5" t="s">
        <v>31</v>
      </c>
      <c r="J547" s="5" t="s">
        <v>4553</v>
      </c>
      <c r="K547" s="5" t="s">
        <v>727</v>
      </c>
      <c r="L547" s="5" t="s">
        <v>9801</v>
      </c>
      <c r="M547" s="5" t="s">
        <v>53</v>
      </c>
      <c r="N547" s="5" t="s">
        <v>55</v>
      </c>
      <c r="O547" s="5"/>
      <c r="P547" s="5" t="b">
        <f t="shared" ca="1" si="119"/>
        <v>0</v>
      </c>
      <c r="Q547" s="5" t="b">
        <f t="shared" ca="1" si="153"/>
        <v>1</v>
      </c>
      <c r="R547" s="5"/>
      <c r="S547" s="5"/>
      <c r="T547" s="5"/>
      <c r="U547" s="5"/>
      <c r="V547" s="5"/>
      <c r="W547" s="5"/>
      <c r="X547" s="5"/>
      <c r="Y547" s="5"/>
      <c r="Z547" s="5"/>
      <c r="AA547" s="5"/>
      <c r="AB547" s="5"/>
      <c r="AC547" s="5"/>
      <c r="AD547" s="5"/>
      <c r="AE547" s="5"/>
      <c r="AF547" s="5"/>
    </row>
    <row r="548" spans="1:32" ht="20.25" customHeight="1">
      <c r="A548" s="5" t="s">
        <v>9803</v>
      </c>
      <c r="B548" s="5" t="s">
        <v>9804</v>
      </c>
      <c r="C548" s="5" t="s">
        <v>41</v>
      </c>
      <c r="D548" s="5" t="s">
        <v>94</v>
      </c>
      <c r="E548" s="5" t="s">
        <v>45</v>
      </c>
      <c r="F548" s="11">
        <v>8</v>
      </c>
      <c r="G548" s="11">
        <v>13</v>
      </c>
      <c r="H548" s="5" t="s">
        <v>1052</v>
      </c>
      <c r="I548" s="5" t="s">
        <v>125</v>
      </c>
      <c r="J548" s="5" t="s">
        <v>57</v>
      </c>
      <c r="K548" s="5" t="s">
        <v>1843</v>
      </c>
      <c r="L548" s="5" t="s">
        <v>9805</v>
      </c>
      <c r="M548" s="5" t="s">
        <v>37</v>
      </c>
      <c r="N548" s="5" t="s">
        <v>55</v>
      </c>
      <c r="O548" s="5"/>
      <c r="P548" s="5" t="b">
        <f t="shared" ca="1" si="119"/>
        <v>0</v>
      </c>
      <c r="Q548" s="5" t="b">
        <f t="shared" ca="1" si="153"/>
        <v>1</v>
      </c>
      <c r="R548" s="5"/>
      <c r="S548" s="5"/>
      <c r="T548" s="5"/>
      <c r="U548" s="5"/>
      <c r="V548" s="5"/>
      <c r="W548" s="5"/>
      <c r="X548" s="5"/>
      <c r="Y548" s="5"/>
      <c r="Z548" s="5"/>
      <c r="AA548" s="5"/>
      <c r="AB548" s="5"/>
      <c r="AC548" s="5"/>
      <c r="AD548" s="5"/>
      <c r="AE548" s="5"/>
      <c r="AF548" s="5"/>
    </row>
    <row r="549" spans="1:32" ht="20.25" customHeight="1">
      <c r="A549" s="5" t="s">
        <v>7172</v>
      </c>
      <c r="B549" s="5" t="s">
        <v>7651</v>
      </c>
      <c r="C549" s="5" t="s">
        <v>41</v>
      </c>
      <c r="D549" s="5" t="s">
        <v>874</v>
      </c>
      <c r="E549" s="5" t="s">
        <v>29</v>
      </c>
      <c r="F549" s="7">
        <v>8</v>
      </c>
      <c r="G549" s="7">
        <v>10</v>
      </c>
      <c r="H549" s="5" t="s">
        <v>30</v>
      </c>
      <c r="I549" s="5" t="s">
        <v>31</v>
      </c>
      <c r="J549" s="5" t="s">
        <v>1662</v>
      </c>
      <c r="K549" s="5" t="s">
        <v>7654</v>
      </c>
      <c r="L549" s="5" t="s">
        <v>7655</v>
      </c>
      <c r="M549" s="5" t="s">
        <v>53</v>
      </c>
      <c r="N549" s="5" t="s">
        <v>55</v>
      </c>
      <c r="O549" s="5"/>
      <c r="P549" s="5" t="b">
        <f t="shared" ca="1" si="119"/>
        <v>0</v>
      </c>
      <c r="Q549" s="5" t="b">
        <f t="shared" ca="1" si="153"/>
        <v>1</v>
      </c>
      <c r="R549" s="5"/>
      <c r="S549" s="5"/>
      <c r="T549" s="5"/>
      <c r="U549" s="5"/>
      <c r="V549" s="5"/>
      <c r="W549" s="5"/>
      <c r="X549" s="5"/>
      <c r="Y549" s="5"/>
      <c r="Z549" s="5"/>
      <c r="AA549" s="5"/>
      <c r="AB549" s="5"/>
      <c r="AC549" s="5"/>
      <c r="AD549" s="5"/>
      <c r="AE549" s="5"/>
      <c r="AF549" s="5"/>
    </row>
    <row r="550" spans="1:32" ht="20.25" customHeight="1">
      <c r="A550" s="5" t="s">
        <v>277</v>
      </c>
      <c r="B550" s="5" t="s">
        <v>9809</v>
      </c>
      <c r="C550" s="5" t="s">
        <v>27</v>
      </c>
      <c r="D550" s="5" t="s">
        <v>85</v>
      </c>
      <c r="E550" s="5" t="s">
        <v>45</v>
      </c>
      <c r="F550" s="7">
        <v>8</v>
      </c>
      <c r="G550" s="7">
        <v>12</v>
      </c>
      <c r="H550" s="5" t="s">
        <v>852</v>
      </c>
      <c r="I550" s="5" t="s">
        <v>108</v>
      </c>
      <c r="J550" s="5" t="s">
        <v>57</v>
      </c>
      <c r="K550" s="5" t="s">
        <v>9812</v>
      </c>
      <c r="L550" s="5" t="s">
        <v>9813</v>
      </c>
      <c r="M550" s="5" t="s">
        <v>53</v>
      </c>
      <c r="N550" s="5" t="s">
        <v>44</v>
      </c>
      <c r="O550" s="5"/>
      <c r="P550" s="5" t="b">
        <f t="shared" ca="1" si="119"/>
        <v>0</v>
      </c>
      <c r="Q550" s="5" t="b">
        <f t="shared" ca="1" si="153"/>
        <v>1</v>
      </c>
      <c r="R550" s="5"/>
      <c r="S550" s="5"/>
      <c r="T550" s="5"/>
      <c r="U550" s="5"/>
      <c r="V550" s="5"/>
      <c r="W550" s="5"/>
      <c r="X550" s="5"/>
      <c r="Y550" s="5"/>
      <c r="Z550" s="5"/>
      <c r="AA550" s="5"/>
      <c r="AB550" s="5"/>
      <c r="AC550" s="5"/>
      <c r="AD550" s="5"/>
      <c r="AE550" s="5"/>
      <c r="AF550" s="5"/>
    </row>
    <row r="551" spans="1:32" ht="20.25" customHeight="1">
      <c r="A551" s="5" t="s">
        <v>396</v>
      </c>
      <c r="B551" s="5" t="s">
        <v>7687</v>
      </c>
      <c r="C551" s="5" t="s">
        <v>41</v>
      </c>
      <c r="D551" s="5" t="s">
        <v>874</v>
      </c>
      <c r="E551" s="5" t="s">
        <v>29</v>
      </c>
      <c r="F551" s="7">
        <v>8</v>
      </c>
      <c r="G551" s="7">
        <v>12</v>
      </c>
      <c r="H551" s="5" t="s">
        <v>852</v>
      </c>
      <c r="I551" s="5" t="s">
        <v>31</v>
      </c>
      <c r="J551" s="5" t="s">
        <v>1053</v>
      </c>
      <c r="K551" s="5"/>
      <c r="L551" s="5" t="s">
        <v>9814</v>
      </c>
      <c r="M551" s="5" t="s">
        <v>100</v>
      </c>
      <c r="N551" s="5" t="s">
        <v>55</v>
      </c>
      <c r="O551" s="5"/>
      <c r="P551" s="5" t="b">
        <f t="shared" ca="1" si="119"/>
        <v>0</v>
      </c>
      <c r="Q551" s="5" t="b">
        <f ca="1">IFERROR(__xludf.DUMMYFUNCTION("REGEXMATCH(L551,""(?i)JavaScript"")"),TRUE)</f>
        <v>1</v>
      </c>
      <c r="R551" s="5"/>
      <c r="S551" s="5"/>
      <c r="T551" s="5"/>
      <c r="U551" s="5"/>
      <c r="V551" s="5"/>
      <c r="W551" s="5"/>
      <c r="X551" s="5"/>
      <c r="Y551" s="5"/>
      <c r="Z551" s="5"/>
      <c r="AA551" s="5"/>
      <c r="AB551" s="5"/>
      <c r="AC551" s="5"/>
      <c r="AD551" s="5"/>
      <c r="AE551" s="5"/>
      <c r="AF551" s="5"/>
    </row>
    <row r="552" spans="1:32" ht="20.25" customHeight="1">
      <c r="A552" s="5" t="s">
        <v>9815</v>
      </c>
      <c r="B552" s="5" t="s">
        <v>9816</v>
      </c>
      <c r="C552" s="5" t="s">
        <v>170</v>
      </c>
      <c r="D552" s="5" t="s">
        <v>390</v>
      </c>
      <c r="E552" s="5" t="s">
        <v>45</v>
      </c>
      <c r="F552" s="7">
        <v>8</v>
      </c>
      <c r="G552" s="7">
        <v>10</v>
      </c>
      <c r="H552" s="5" t="s">
        <v>30</v>
      </c>
      <c r="I552" s="5" t="s">
        <v>31</v>
      </c>
      <c r="J552" s="5" t="s">
        <v>68</v>
      </c>
      <c r="K552" s="5" t="s">
        <v>9818</v>
      </c>
      <c r="L552" s="5" t="s">
        <v>9819</v>
      </c>
      <c r="M552" s="5" t="s">
        <v>53</v>
      </c>
      <c r="N552" s="5" t="s">
        <v>405</v>
      </c>
      <c r="O552" s="5"/>
      <c r="P552" s="5" t="b">
        <f t="shared" ca="1" si="119"/>
        <v>0</v>
      </c>
      <c r="Q552" s="5" t="b">
        <f t="shared" ref="Q552:Q556" ca="1" si="154">IFERROR(__xludf.DUMMYFUNCTION("REGEXMATCH(L552,""JavaScript"")"),TRUE)</f>
        <v>1</v>
      </c>
      <c r="R552" s="5"/>
      <c r="S552" s="5"/>
      <c r="T552" s="5"/>
      <c r="U552" s="5"/>
      <c r="V552" s="5"/>
      <c r="W552" s="5"/>
      <c r="X552" s="5"/>
      <c r="Y552" s="5"/>
      <c r="Z552" s="5"/>
      <c r="AA552" s="5"/>
      <c r="AB552" s="5"/>
      <c r="AC552" s="5"/>
      <c r="AD552" s="5"/>
      <c r="AE552" s="5"/>
      <c r="AF552" s="5"/>
    </row>
    <row r="553" spans="1:32" ht="20.25" customHeight="1">
      <c r="A553" s="5" t="s">
        <v>9822</v>
      </c>
      <c r="B553" s="5" t="s">
        <v>9823</v>
      </c>
      <c r="C553" s="5" t="s">
        <v>27</v>
      </c>
      <c r="D553" s="5" t="s">
        <v>105</v>
      </c>
      <c r="E553" s="5" t="s">
        <v>29</v>
      </c>
      <c r="F553" s="7">
        <v>8</v>
      </c>
      <c r="G553" s="7">
        <v>15</v>
      </c>
      <c r="H553" s="5" t="s">
        <v>65</v>
      </c>
      <c r="I553" s="5" t="s">
        <v>125</v>
      </c>
      <c r="J553" s="5" t="s">
        <v>57</v>
      </c>
      <c r="K553" s="5" t="s">
        <v>9825</v>
      </c>
      <c r="L553" s="5" t="s">
        <v>9826</v>
      </c>
      <c r="M553" s="5" t="s">
        <v>100</v>
      </c>
      <c r="N553" s="5" t="s">
        <v>55</v>
      </c>
      <c r="O553" s="5"/>
      <c r="P553" s="5" t="b">
        <f t="shared" ca="1" si="119"/>
        <v>0</v>
      </c>
      <c r="Q553" s="5" t="b">
        <f t="shared" ca="1" si="154"/>
        <v>1</v>
      </c>
      <c r="R553" s="5"/>
      <c r="S553" s="5"/>
      <c r="T553" s="5"/>
      <c r="U553" s="5"/>
      <c r="V553" s="5"/>
      <c r="W553" s="5"/>
      <c r="X553" s="5"/>
      <c r="Y553" s="5"/>
      <c r="Z553" s="5"/>
      <c r="AA553" s="5"/>
      <c r="AB553" s="5"/>
      <c r="AC553" s="5"/>
      <c r="AD553" s="5"/>
      <c r="AE553" s="5"/>
      <c r="AF553" s="5"/>
    </row>
    <row r="554" spans="1:32" ht="20.25" customHeight="1">
      <c r="A554" s="5" t="s">
        <v>7640</v>
      </c>
      <c r="B554" s="5" t="s">
        <v>9828</v>
      </c>
      <c r="C554" s="5" t="s">
        <v>170</v>
      </c>
      <c r="D554" s="5" t="s">
        <v>390</v>
      </c>
      <c r="E554" s="5" t="s">
        <v>29</v>
      </c>
      <c r="F554" s="7">
        <v>8</v>
      </c>
      <c r="G554" s="7">
        <v>16</v>
      </c>
      <c r="H554" s="5" t="s">
        <v>478</v>
      </c>
      <c r="I554" s="5" t="s">
        <v>108</v>
      </c>
      <c r="J554" s="5" t="s">
        <v>947</v>
      </c>
      <c r="K554" s="5" t="s">
        <v>4712</v>
      </c>
      <c r="L554" s="5" t="s">
        <v>9829</v>
      </c>
      <c r="M554" s="5" t="s">
        <v>53</v>
      </c>
      <c r="N554" s="5" t="s">
        <v>55</v>
      </c>
      <c r="O554" s="5"/>
      <c r="P554" s="5" t="b">
        <f t="shared" ca="1" si="119"/>
        <v>0</v>
      </c>
      <c r="Q554" s="5" t="b">
        <f t="shared" ca="1" si="154"/>
        <v>1</v>
      </c>
      <c r="R554" s="5"/>
      <c r="S554" s="5"/>
      <c r="T554" s="5"/>
      <c r="U554" s="5"/>
      <c r="V554" s="5"/>
      <c r="W554" s="5"/>
      <c r="X554" s="5"/>
      <c r="Y554" s="5"/>
      <c r="Z554" s="5"/>
      <c r="AA554" s="5"/>
      <c r="AB554" s="5"/>
      <c r="AC554" s="5"/>
      <c r="AD554" s="5"/>
      <c r="AE554" s="5"/>
      <c r="AF554" s="5"/>
    </row>
    <row r="555" spans="1:32" ht="20.25" customHeight="1">
      <c r="A555" s="5" t="s">
        <v>7132</v>
      </c>
      <c r="B555" s="5" t="s">
        <v>9831</v>
      </c>
      <c r="C555" s="5" t="s">
        <v>41</v>
      </c>
      <c r="D555" s="5" t="s">
        <v>94</v>
      </c>
      <c r="E555" s="5" t="s">
        <v>45</v>
      </c>
      <c r="F555" s="7">
        <v>8</v>
      </c>
      <c r="G555" s="7">
        <v>15</v>
      </c>
      <c r="H555" s="5" t="s">
        <v>65</v>
      </c>
      <c r="I555" s="5" t="s">
        <v>31</v>
      </c>
      <c r="J555" s="5" t="s">
        <v>315</v>
      </c>
      <c r="K555" s="5" t="s">
        <v>9832</v>
      </c>
      <c r="L555" s="5" t="s">
        <v>9833</v>
      </c>
      <c r="M555" s="5" t="s">
        <v>53</v>
      </c>
      <c r="N555" s="5" t="s">
        <v>55</v>
      </c>
      <c r="O555" s="5"/>
      <c r="P555" s="5" t="b">
        <f t="shared" ca="1" si="119"/>
        <v>0</v>
      </c>
      <c r="Q555" s="5" t="b">
        <f t="shared" ca="1" si="154"/>
        <v>1</v>
      </c>
      <c r="R555" s="5"/>
      <c r="S555" s="5"/>
      <c r="T555" s="5"/>
      <c r="U555" s="5"/>
      <c r="V555" s="5"/>
      <c r="W555" s="5"/>
      <c r="X555" s="5"/>
      <c r="Y555" s="5"/>
      <c r="Z555" s="5"/>
      <c r="AA555" s="5"/>
      <c r="AB555" s="5"/>
      <c r="AC555" s="5"/>
      <c r="AD555" s="5"/>
      <c r="AE555" s="5"/>
      <c r="AF555" s="5"/>
    </row>
    <row r="556" spans="1:32" ht="20.25" customHeight="1">
      <c r="A556" s="5" t="s">
        <v>1457</v>
      </c>
      <c r="B556" s="5" t="s">
        <v>5668</v>
      </c>
      <c r="C556" s="5" t="s">
        <v>20</v>
      </c>
      <c r="D556" s="5" t="s">
        <v>47</v>
      </c>
      <c r="E556" s="5" t="s">
        <v>29</v>
      </c>
      <c r="F556" s="7">
        <v>8</v>
      </c>
      <c r="G556" s="7">
        <v>20</v>
      </c>
      <c r="H556" s="5" t="s">
        <v>178</v>
      </c>
      <c r="I556" s="5" t="s">
        <v>31</v>
      </c>
      <c r="J556" s="5" t="s">
        <v>145</v>
      </c>
      <c r="K556" s="5" t="s">
        <v>9835</v>
      </c>
      <c r="L556" s="5" t="s">
        <v>9836</v>
      </c>
      <c r="M556" s="5" t="s">
        <v>37</v>
      </c>
      <c r="N556" s="5" t="s">
        <v>55</v>
      </c>
      <c r="O556" s="5"/>
      <c r="P556" s="5" t="b">
        <f t="shared" ca="1" si="119"/>
        <v>0</v>
      </c>
      <c r="Q556" s="5" t="b">
        <f t="shared" ca="1" si="154"/>
        <v>1</v>
      </c>
      <c r="R556" s="5"/>
      <c r="S556" s="5"/>
      <c r="T556" s="5"/>
      <c r="U556" s="5"/>
      <c r="V556" s="5"/>
      <c r="W556" s="5"/>
      <c r="X556" s="5"/>
      <c r="Y556" s="5"/>
      <c r="Z556" s="5"/>
      <c r="AA556" s="5"/>
      <c r="AB556" s="5"/>
      <c r="AC556" s="5"/>
      <c r="AD556" s="5"/>
      <c r="AE556" s="5"/>
      <c r="AF556" s="5"/>
    </row>
    <row r="557" spans="1:32" ht="20.25" customHeight="1">
      <c r="A557" s="5" t="s">
        <v>7177</v>
      </c>
      <c r="B557" s="5" t="s">
        <v>3949</v>
      </c>
      <c r="C557" s="5" t="s">
        <v>27</v>
      </c>
      <c r="D557" s="5" t="s">
        <v>85</v>
      </c>
      <c r="E557" s="5" t="s">
        <v>29</v>
      </c>
      <c r="F557" s="7">
        <v>8</v>
      </c>
      <c r="G557" s="7">
        <v>15</v>
      </c>
      <c r="H557" s="5" t="s">
        <v>65</v>
      </c>
      <c r="I557" s="5" t="s">
        <v>108</v>
      </c>
      <c r="J557" s="5" t="s">
        <v>279</v>
      </c>
      <c r="K557" s="5" t="s">
        <v>9841</v>
      </c>
      <c r="L557" s="5" t="s">
        <v>9842</v>
      </c>
      <c r="M557" s="5" t="s">
        <v>53</v>
      </c>
      <c r="N557" s="5" t="s">
        <v>55</v>
      </c>
      <c r="O557" s="5"/>
      <c r="P557" s="5" t="b">
        <f t="shared" ca="1" si="119"/>
        <v>0</v>
      </c>
      <c r="Q557" s="5" t="b">
        <f ca="1">IFERROR(__xludf.DUMMYFUNCTION("REGEXMATCH(L557,""(?i)JavaScript"")"),TRUE)</f>
        <v>1</v>
      </c>
      <c r="R557" s="5"/>
      <c r="S557" s="5"/>
      <c r="T557" s="5"/>
      <c r="U557" s="5"/>
      <c r="V557" s="5"/>
      <c r="W557" s="5"/>
      <c r="X557" s="5"/>
      <c r="Y557" s="5"/>
      <c r="Z557" s="5"/>
      <c r="AA557" s="5"/>
      <c r="AB557" s="5"/>
      <c r="AC557" s="5"/>
      <c r="AD557" s="5"/>
      <c r="AE557" s="5"/>
      <c r="AF557" s="5"/>
    </row>
    <row r="558" spans="1:32" ht="20.25" customHeight="1">
      <c r="A558" s="5" t="s">
        <v>277</v>
      </c>
      <c r="B558" s="5" t="s">
        <v>9847</v>
      </c>
      <c r="C558" s="5" t="s">
        <v>41</v>
      </c>
      <c r="D558" s="5" t="s">
        <v>169</v>
      </c>
      <c r="E558" s="5" t="s">
        <v>29</v>
      </c>
      <c r="F558" s="7">
        <v>8</v>
      </c>
      <c r="G558" s="7">
        <v>12</v>
      </c>
      <c r="H558" s="5" t="s">
        <v>852</v>
      </c>
      <c r="I558" s="9" t="s">
        <v>24</v>
      </c>
      <c r="J558" s="5" t="s">
        <v>9850</v>
      </c>
      <c r="K558" s="5" t="s">
        <v>9851</v>
      </c>
      <c r="L558" s="5" t="s">
        <v>9852</v>
      </c>
      <c r="M558" s="5" t="s">
        <v>37</v>
      </c>
      <c r="N558" s="5" t="s">
        <v>237</v>
      </c>
      <c r="O558" s="5"/>
      <c r="P558" s="5" t="b">
        <f t="shared" ca="1" si="119"/>
        <v>0</v>
      </c>
      <c r="Q558" s="5" t="b">
        <f ca="1">IFERROR(__xludf.DUMMYFUNCTION("REGEXMATCH(L558,""JavaScript"")"),TRUE)</f>
        <v>1</v>
      </c>
      <c r="R558" s="5"/>
      <c r="S558" s="5"/>
      <c r="T558" s="5"/>
      <c r="U558" s="5"/>
      <c r="V558" s="5"/>
      <c r="W558" s="5"/>
      <c r="X558" s="5"/>
      <c r="Y558" s="5"/>
      <c r="Z558" s="5"/>
      <c r="AA558" s="5"/>
      <c r="AB558" s="5"/>
      <c r="AC558" s="5"/>
      <c r="AD558" s="5"/>
      <c r="AE558" s="5"/>
      <c r="AF558" s="5"/>
    </row>
    <row r="559" spans="1:32" ht="20.25" customHeight="1">
      <c r="A559" s="5" t="s">
        <v>765</v>
      </c>
      <c r="B559" s="5" t="s">
        <v>9857</v>
      </c>
      <c r="C559" s="5" t="s">
        <v>27</v>
      </c>
      <c r="D559" s="5" t="s">
        <v>80</v>
      </c>
      <c r="E559" s="5" t="s">
        <v>29</v>
      </c>
      <c r="F559" s="7">
        <v>8</v>
      </c>
      <c r="G559" s="7">
        <v>10</v>
      </c>
      <c r="H559" s="5" t="s">
        <v>30</v>
      </c>
      <c r="I559" s="5" t="s">
        <v>125</v>
      </c>
      <c r="J559" s="5" t="s">
        <v>444</v>
      </c>
      <c r="K559" s="5" t="s">
        <v>9858</v>
      </c>
      <c r="L559" s="5" t="s">
        <v>9859</v>
      </c>
      <c r="M559" s="5" t="s">
        <v>53</v>
      </c>
      <c r="N559" s="5" t="s">
        <v>55</v>
      </c>
      <c r="O559" s="5"/>
      <c r="P559" s="5" t="b">
        <f t="shared" ca="1" si="119"/>
        <v>0</v>
      </c>
      <c r="Q559" s="5" t="b">
        <f ca="1">IFERROR(__xludf.DUMMYFUNCTION("REGEXMATCH(L559,""(?i)JavaScript"")"),TRUE)</f>
        <v>1</v>
      </c>
      <c r="R559" s="5"/>
      <c r="S559" s="5"/>
      <c r="T559" s="5"/>
      <c r="U559" s="5"/>
      <c r="V559" s="5"/>
      <c r="W559" s="5"/>
      <c r="X559" s="5"/>
      <c r="Y559" s="5"/>
      <c r="Z559" s="5"/>
      <c r="AA559" s="5"/>
      <c r="AB559" s="5"/>
      <c r="AC559" s="5"/>
      <c r="AD559" s="5"/>
      <c r="AE559" s="5"/>
      <c r="AF559" s="5"/>
    </row>
    <row r="560" spans="1:32" ht="20.25" customHeight="1">
      <c r="A560" s="5" t="s">
        <v>1457</v>
      </c>
      <c r="B560" s="5" t="s">
        <v>9863</v>
      </c>
      <c r="C560" s="5" t="s">
        <v>27</v>
      </c>
      <c r="D560" s="5" t="s">
        <v>105</v>
      </c>
      <c r="E560" s="5" t="s">
        <v>29</v>
      </c>
      <c r="F560" s="7">
        <v>8</v>
      </c>
      <c r="G560" s="7">
        <v>12</v>
      </c>
      <c r="H560" s="5" t="s">
        <v>852</v>
      </c>
      <c r="I560" s="5" t="s">
        <v>31</v>
      </c>
      <c r="J560" s="5" t="s">
        <v>76</v>
      </c>
      <c r="K560" s="5" t="s">
        <v>9866</v>
      </c>
      <c r="L560" s="5" t="s">
        <v>9867</v>
      </c>
      <c r="M560" s="5" t="s">
        <v>53</v>
      </c>
      <c r="N560" s="5" t="s">
        <v>55</v>
      </c>
      <c r="O560" s="5"/>
      <c r="P560" s="5" t="b">
        <f t="shared" ca="1" si="119"/>
        <v>0</v>
      </c>
      <c r="Q560" s="5" t="b">
        <f t="shared" ref="Q560:Q561" ca="1" si="155">IFERROR(__xludf.DUMMYFUNCTION("REGEXMATCH(L560,""JavaScript"")"),TRUE)</f>
        <v>1</v>
      </c>
      <c r="R560" s="5"/>
      <c r="S560" s="5"/>
      <c r="T560" s="5"/>
      <c r="U560" s="5"/>
      <c r="V560" s="5"/>
      <c r="W560" s="5"/>
      <c r="X560" s="5"/>
      <c r="Y560" s="5"/>
      <c r="Z560" s="5"/>
      <c r="AA560" s="5"/>
      <c r="AB560" s="5"/>
      <c r="AC560" s="5"/>
      <c r="AD560" s="5"/>
      <c r="AE560" s="5"/>
      <c r="AF560" s="5"/>
    </row>
    <row r="561" spans="1:32" ht="20.25" customHeight="1">
      <c r="A561" s="5" t="s">
        <v>9870</v>
      </c>
      <c r="B561" s="5" t="s">
        <v>1510</v>
      </c>
      <c r="C561" s="5" t="s">
        <v>27</v>
      </c>
      <c r="D561" s="5" t="s">
        <v>212</v>
      </c>
      <c r="E561" s="5" t="s">
        <v>45</v>
      </c>
      <c r="F561" s="7">
        <v>8</v>
      </c>
      <c r="G561" s="7">
        <v>12</v>
      </c>
      <c r="H561" s="5" t="s">
        <v>852</v>
      </c>
      <c r="I561" s="5" t="s">
        <v>31</v>
      </c>
      <c r="J561" s="5" t="s">
        <v>883</v>
      </c>
      <c r="K561" s="5" t="s">
        <v>9871</v>
      </c>
      <c r="L561" s="5" t="s">
        <v>9872</v>
      </c>
      <c r="M561" s="5" t="s">
        <v>100</v>
      </c>
      <c r="N561" s="5" t="s">
        <v>38</v>
      </c>
      <c r="O561" s="5"/>
      <c r="P561" s="5" t="b">
        <f t="shared" ca="1" si="119"/>
        <v>0</v>
      </c>
      <c r="Q561" s="5" t="b">
        <f t="shared" ca="1" si="155"/>
        <v>1</v>
      </c>
      <c r="R561" s="5"/>
      <c r="S561" s="5"/>
      <c r="T561" s="5"/>
      <c r="U561" s="5"/>
      <c r="V561" s="5"/>
      <c r="W561" s="5"/>
      <c r="X561" s="5"/>
      <c r="Y561" s="5"/>
      <c r="Z561" s="5"/>
      <c r="AA561" s="5"/>
      <c r="AB561" s="5"/>
      <c r="AC561" s="5"/>
      <c r="AD561" s="5"/>
      <c r="AE561" s="5"/>
      <c r="AF561" s="5"/>
    </row>
    <row r="562" spans="1:32" ht="20.25" customHeight="1">
      <c r="A562" s="5" t="s">
        <v>765</v>
      </c>
      <c r="B562" s="5" t="s">
        <v>9873</v>
      </c>
      <c r="C562" s="5" t="s">
        <v>27</v>
      </c>
      <c r="D562" s="5" t="s">
        <v>105</v>
      </c>
      <c r="E562" s="5" t="s">
        <v>45</v>
      </c>
      <c r="F562" s="7">
        <v>8</v>
      </c>
      <c r="G562" s="7">
        <v>11</v>
      </c>
      <c r="H562" s="5" t="s">
        <v>1465</v>
      </c>
      <c r="I562" s="5" t="s">
        <v>31</v>
      </c>
      <c r="J562" s="5" t="s">
        <v>1953</v>
      </c>
      <c r="K562" s="5" t="s">
        <v>9874</v>
      </c>
      <c r="L562" s="5" t="s">
        <v>9875</v>
      </c>
      <c r="M562" s="5" t="s">
        <v>100</v>
      </c>
      <c r="N562" s="5" t="s">
        <v>55</v>
      </c>
      <c r="O562" s="5" t="b">
        <f ca="1">IFERROR(__xludf.DUMMYFUNCTION("REGEXMATCH(A562,""前端"")"),TRUE)</f>
        <v>1</v>
      </c>
      <c r="P562" s="5" t="b">
        <f t="shared" ca="1" si="119"/>
        <v>0</v>
      </c>
      <c r="Q562" s="5" t="b">
        <f ca="1">IFERROR(__xludf.DUMMYFUNCTION("REGEXMATCH(L562,""(?i)JavaScript"")"),FALSE)</f>
        <v>0</v>
      </c>
      <c r="R562" s="5"/>
      <c r="S562" s="5"/>
      <c r="T562" s="5"/>
      <c r="U562" s="5"/>
      <c r="V562" s="5"/>
      <c r="W562" s="5"/>
      <c r="X562" s="5"/>
      <c r="Y562" s="5"/>
      <c r="Z562" s="5"/>
      <c r="AA562" s="5"/>
      <c r="AB562" s="5"/>
      <c r="AC562" s="5"/>
      <c r="AD562" s="5"/>
      <c r="AE562" s="5"/>
      <c r="AF562" s="5"/>
    </row>
    <row r="563" spans="1:32" ht="20.25" customHeight="1">
      <c r="A563" s="5" t="s">
        <v>5314</v>
      </c>
      <c r="B563" s="5" t="s">
        <v>9880</v>
      </c>
      <c r="C563" s="5" t="s">
        <v>20</v>
      </c>
      <c r="D563" s="5" t="s">
        <v>47</v>
      </c>
      <c r="E563" s="5" t="s">
        <v>45</v>
      </c>
      <c r="F563" s="7">
        <v>8</v>
      </c>
      <c r="G563" s="7">
        <v>15</v>
      </c>
      <c r="H563" s="5" t="s">
        <v>65</v>
      </c>
      <c r="I563" s="5" t="s">
        <v>108</v>
      </c>
      <c r="J563" s="5" t="s">
        <v>1053</v>
      </c>
      <c r="K563" s="5" t="s">
        <v>9881</v>
      </c>
      <c r="L563" s="5" t="s">
        <v>9883</v>
      </c>
      <c r="M563" s="5" t="s">
        <v>53</v>
      </c>
      <c r="N563" s="5" t="s">
        <v>55</v>
      </c>
      <c r="O563" s="5"/>
      <c r="P563" s="5" t="b">
        <f t="shared" ca="1" si="119"/>
        <v>0</v>
      </c>
      <c r="Q563" s="5" t="b">
        <f t="shared" ref="Q563:Q566" ca="1" si="156">IFERROR(__xludf.DUMMYFUNCTION("REGEXMATCH(L563,""JavaScript"")"),TRUE)</f>
        <v>1</v>
      </c>
      <c r="R563" s="5"/>
      <c r="S563" s="5"/>
      <c r="T563" s="5"/>
      <c r="U563" s="5"/>
      <c r="V563" s="5"/>
      <c r="W563" s="5"/>
      <c r="X563" s="5"/>
      <c r="Y563" s="5"/>
      <c r="Z563" s="5"/>
      <c r="AA563" s="5"/>
      <c r="AB563" s="5"/>
      <c r="AC563" s="5"/>
      <c r="AD563" s="5"/>
      <c r="AE563" s="5"/>
      <c r="AF563" s="5"/>
    </row>
    <row r="564" spans="1:32" ht="20.25" customHeight="1">
      <c r="A564" s="5" t="s">
        <v>9885</v>
      </c>
      <c r="B564" s="5" t="s">
        <v>9886</v>
      </c>
      <c r="C564" s="5" t="s">
        <v>27</v>
      </c>
      <c r="D564" s="5" t="s">
        <v>105</v>
      </c>
      <c r="E564" s="5" t="s">
        <v>45</v>
      </c>
      <c r="F564" s="7">
        <v>8</v>
      </c>
      <c r="G564" s="7">
        <v>10</v>
      </c>
      <c r="H564" s="5" t="s">
        <v>30</v>
      </c>
      <c r="I564" s="5" t="s">
        <v>31</v>
      </c>
      <c r="J564" s="5" t="s">
        <v>48</v>
      </c>
      <c r="K564" s="5" t="s">
        <v>9887</v>
      </c>
      <c r="L564" s="5" t="s">
        <v>9889</v>
      </c>
      <c r="M564" s="5" t="s">
        <v>42</v>
      </c>
      <c r="N564" s="5" t="s">
        <v>38</v>
      </c>
      <c r="O564" s="5"/>
      <c r="P564" s="5" t="b">
        <f t="shared" ca="1" si="119"/>
        <v>0</v>
      </c>
      <c r="Q564" s="5" t="b">
        <f t="shared" ca="1" si="156"/>
        <v>1</v>
      </c>
      <c r="R564" s="5"/>
      <c r="S564" s="5"/>
      <c r="T564" s="5"/>
      <c r="U564" s="5"/>
      <c r="V564" s="5"/>
      <c r="W564" s="5"/>
      <c r="X564" s="5"/>
      <c r="Y564" s="5"/>
      <c r="Z564" s="5"/>
      <c r="AA564" s="5"/>
      <c r="AB564" s="5"/>
      <c r="AC564" s="5"/>
      <c r="AD564" s="5"/>
      <c r="AE564" s="5"/>
      <c r="AF564" s="5"/>
    </row>
    <row r="565" spans="1:32" ht="20.25" customHeight="1">
      <c r="A565" s="5" t="s">
        <v>396</v>
      </c>
      <c r="B565" s="5" t="s">
        <v>9891</v>
      </c>
      <c r="C565" s="5" t="s">
        <v>27</v>
      </c>
      <c r="D565" s="5" t="s">
        <v>105</v>
      </c>
      <c r="E565" s="5" t="s">
        <v>29</v>
      </c>
      <c r="F565" s="7">
        <v>8</v>
      </c>
      <c r="G565" s="7">
        <v>10</v>
      </c>
      <c r="H565" s="5" t="s">
        <v>30</v>
      </c>
      <c r="I565" s="5" t="s">
        <v>108</v>
      </c>
      <c r="J565" s="5" t="s">
        <v>9892</v>
      </c>
      <c r="K565" s="5" t="s">
        <v>9893</v>
      </c>
      <c r="L565" s="5" t="s">
        <v>9894</v>
      </c>
      <c r="M565" s="5" t="s">
        <v>37</v>
      </c>
      <c r="N565" s="5" t="s">
        <v>55</v>
      </c>
      <c r="O565" s="5"/>
      <c r="P565" s="5" t="b">
        <f t="shared" ca="1" si="119"/>
        <v>0</v>
      </c>
      <c r="Q565" s="5" t="b">
        <f t="shared" ca="1" si="156"/>
        <v>1</v>
      </c>
      <c r="R565" s="5"/>
      <c r="S565" s="5"/>
      <c r="T565" s="5"/>
      <c r="U565" s="5"/>
      <c r="V565" s="5"/>
      <c r="W565" s="5"/>
      <c r="X565" s="5"/>
      <c r="Y565" s="5"/>
      <c r="Z565" s="5"/>
      <c r="AA565" s="5"/>
      <c r="AB565" s="5"/>
      <c r="AC565" s="5"/>
      <c r="AD565" s="5"/>
      <c r="AE565" s="5"/>
      <c r="AF565" s="5"/>
    </row>
    <row r="566" spans="1:32" ht="20.25" customHeight="1">
      <c r="A566" s="5" t="s">
        <v>2782</v>
      </c>
      <c r="B566" s="5" t="s">
        <v>5685</v>
      </c>
      <c r="C566" s="5" t="s">
        <v>20</v>
      </c>
      <c r="D566" s="5" t="s">
        <v>21</v>
      </c>
      <c r="E566" s="5" t="s">
        <v>45</v>
      </c>
      <c r="F566" s="7">
        <v>8</v>
      </c>
      <c r="G566" s="7">
        <v>16</v>
      </c>
      <c r="H566" s="5" t="s">
        <v>478</v>
      </c>
      <c r="I566" s="5" t="s">
        <v>125</v>
      </c>
      <c r="J566" s="5" t="s">
        <v>57</v>
      </c>
      <c r="K566" s="5" t="s">
        <v>9032</v>
      </c>
      <c r="L566" s="5" t="s">
        <v>9897</v>
      </c>
      <c r="M566" s="5" t="s">
        <v>167</v>
      </c>
      <c r="N566" s="5" t="s">
        <v>44</v>
      </c>
      <c r="O566" s="5"/>
      <c r="P566" s="5" t="b">
        <f t="shared" ca="1" si="119"/>
        <v>0</v>
      </c>
      <c r="Q566" s="5" t="b">
        <f t="shared" ca="1" si="156"/>
        <v>1</v>
      </c>
      <c r="R566" s="5"/>
      <c r="S566" s="5"/>
      <c r="T566" s="5"/>
      <c r="U566" s="5"/>
      <c r="V566" s="5"/>
      <c r="W566" s="5"/>
      <c r="X566" s="5"/>
      <c r="Y566" s="5"/>
      <c r="Z566" s="5"/>
      <c r="AA566" s="5"/>
      <c r="AB566" s="5"/>
      <c r="AC566" s="5"/>
      <c r="AD566" s="5"/>
      <c r="AE566" s="5"/>
      <c r="AF566" s="5"/>
    </row>
    <row r="567" spans="1:32" ht="20.25" customHeight="1">
      <c r="A567" s="5" t="s">
        <v>9904</v>
      </c>
      <c r="B567" s="5" t="s">
        <v>760</v>
      </c>
      <c r="C567" s="5" t="s">
        <v>27</v>
      </c>
      <c r="D567" s="5" t="s">
        <v>575</v>
      </c>
      <c r="E567" s="5" t="s">
        <v>29</v>
      </c>
      <c r="F567" s="7">
        <v>8</v>
      </c>
      <c r="G567" s="7">
        <v>15</v>
      </c>
      <c r="H567" s="5" t="s">
        <v>65</v>
      </c>
      <c r="I567" s="5" t="s">
        <v>108</v>
      </c>
      <c r="J567" s="5" t="s">
        <v>57</v>
      </c>
      <c r="K567" s="5" t="s">
        <v>9908</v>
      </c>
      <c r="L567" s="5" t="s">
        <v>9909</v>
      </c>
      <c r="M567" s="5" t="s">
        <v>100</v>
      </c>
      <c r="N567" s="5" t="s">
        <v>89</v>
      </c>
      <c r="O567" s="5"/>
      <c r="P567" s="5" t="b">
        <f t="shared" ca="1" si="119"/>
        <v>0</v>
      </c>
      <c r="Q567" s="5" t="b">
        <f t="shared" ref="Q567:Q568" ca="1" si="157">IFERROR(__xludf.DUMMYFUNCTION("REGEXMATCH(L567,""(?i)JavaScript"")"),TRUE)</f>
        <v>1</v>
      </c>
      <c r="R567" s="5"/>
      <c r="S567" s="5"/>
      <c r="T567" s="5"/>
      <c r="U567" s="5"/>
      <c r="V567" s="5"/>
      <c r="W567" s="5"/>
      <c r="X567" s="5"/>
      <c r="Y567" s="5"/>
      <c r="Z567" s="5"/>
      <c r="AA567" s="5"/>
      <c r="AB567" s="5"/>
      <c r="AC567" s="5"/>
      <c r="AD567" s="5"/>
      <c r="AE567" s="5"/>
      <c r="AF567" s="5"/>
    </row>
    <row r="568" spans="1:32" ht="20.25" customHeight="1">
      <c r="A568" s="5" t="s">
        <v>3551</v>
      </c>
      <c r="B568" s="5" t="s">
        <v>9913</v>
      </c>
      <c r="C568" s="5" t="s">
        <v>27</v>
      </c>
      <c r="D568" s="5" t="s">
        <v>47</v>
      </c>
      <c r="E568" s="5" t="s">
        <v>45</v>
      </c>
      <c r="F568" s="7">
        <v>8</v>
      </c>
      <c r="G568" s="7">
        <v>18</v>
      </c>
      <c r="H568" s="5" t="s">
        <v>1310</v>
      </c>
      <c r="I568" s="5" t="s">
        <v>125</v>
      </c>
      <c r="J568" s="5" t="s">
        <v>110</v>
      </c>
      <c r="K568" s="5" t="s">
        <v>4020</v>
      </c>
      <c r="L568" s="5"/>
      <c r="M568" s="5" t="s">
        <v>42</v>
      </c>
      <c r="N568" s="5" t="s">
        <v>237</v>
      </c>
      <c r="O568" s="5" t="b">
        <f ca="1">IFERROR(__xludf.DUMMYFUNCTION("REGEXMATCH(A568,""前端"")"),TRUE)</f>
        <v>1</v>
      </c>
      <c r="P568" s="5" t="b">
        <f t="shared" ca="1" si="119"/>
        <v>0</v>
      </c>
      <c r="Q568" s="5" t="b">
        <f t="shared" ca="1" si="157"/>
        <v>1</v>
      </c>
      <c r="R568" s="5"/>
      <c r="S568" s="5"/>
      <c r="T568" s="5"/>
      <c r="U568" s="5"/>
      <c r="V568" s="5"/>
      <c r="W568" s="5"/>
      <c r="X568" s="5"/>
      <c r="Y568" s="5"/>
      <c r="Z568" s="5"/>
      <c r="AA568" s="5"/>
      <c r="AB568" s="5"/>
      <c r="AC568" s="5"/>
      <c r="AD568" s="5"/>
      <c r="AE568" s="5"/>
      <c r="AF568" s="5"/>
    </row>
    <row r="569" spans="1:32" ht="20.25" customHeight="1">
      <c r="A569" s="5" t="s">
        <v>277</v>
      </c>
      <c r="B569" s="5" t="s">
        <v>9920</v>
      </c>
      <c r="C569" s="5" t="s">
        <v>170</v>
      </c>
      <c r="D569" s="5" t="s">
        <v>378</v>
      </c>
      <c r="E569" s="5" t="s">
        <v>45</v>
      </c>
      <c r="F569" s="7">
        <v>8</v>
      </c>
      <c r="G569" s="7">
        <v>20</v>
      </c>
      <c r="H569" s="5" t="s">
        <v>178</v>
      </c>
      <c r="I569" s="5" t="s">
        <v>125</v>
      </c>
      <c r="J569" s="5" t="s">
        <v>252</v>
      </c>
      <c r="K569" s="5" t="s">
        <v>9922</v>
      </c>
      <c r="L569" s="5" t="s">
        <v>9924</v>
      </c>
      <c r="M569" s="5" t="s">
        <v>53</v>
      </c>
      <c r="N569" s="5" t="s">
        <v>55</v>
      </c>
      <c r="O569" s="5"/>
      <c r="P569" s="5" t="b">
        <f t="shared" ca="1" si="119"/>
        <v>0</v>
      </c>
      <c r="Q569" s="5" t="b">
        <f ca="1">IFERROR(__xludf.DUMMYFUNCTION("REGEXMATCH(L569,""JavaScript"")"),TRUE)</f>
        <v>1</v>
      </c>
      <c r="R569" s="5"/>
      <c r="S569" s="5"/>
      <c r="T569" s="5"/>
      <c r="U569" s="5"/>
      <c r="V569" s="5"/>
      <c r="W569" s="5"/>
      <c r="X569" s="5"/>
      <c r="Y569" s="5"/>
      <c r="Z569" s="5"/>
      <c r="AA569" s="5"/>
      <c r="AB569" s="5"/>
      <c r="AC569" s="5"/>
      <c r="AD569" s="5"/>
      <c r="AE569" s="5"/>
      <c r="AF569" s="5"/>
    </row>
    <row r="570" spans="1:32" ht="20.25" customHeight="1">
      <c r="A570" s="5" t="s">
        <v>8775</v>
      </c>
      <c r="B570" s="5" t="s">
        <v>9926</v>
      </c>
      <c r="C570" s="5" t="s">
        <v>27</v>
      </c>
      <c r="D570" s="5" t="s">
        <v>199</v>
      </c>
      <c r="E570" s="5" t="s">
        <v>29</v>
      </c>
      <c r="F570" s="7">
        <v>8</v>
      </c>
      <c r="G570" s="7">
        <v>10</v>
      </c>
      <c r="H570" s="5" t="s">
        <v>30</v>
      </c>
      <c r="I570" s="5" t="s">
        <v>125</v>
      </c>
      <c r="J570" s="5" t="s">
        <v>2538</v>
      </c>
      <c r="K570" s="5" t="s">
        <v>9927</v>
      </c>
      <c r="L570" s="5" t="s">
        <v>9928</v>
      </c>
      <c r="M570" s="5" t="s">
        <v>53</v>
      </c>
      <c r="N570" s="5" t="s">
        <v>55</v>
      </c>
      <c r="O570" s="5"/>
      <c r="P570" s="5" t="b">
        <f t="shared" ca="1" si="119"/>
        <v>0</v>
      </c>
      <c r="Q570" s="5" t="b">
        <f t="shared" ref="Q570:Q571" ca="1" si="158">IFERROR(__xludf.DUMMYFUNCTION("REGEXMATCH(L570,""(?i)JavaScript"")"),TRUE)</f>
        <v>1</v>
      </c>
      <c r="R570" s="5"/>
      <c r="S570" s="5"/>
      <c r="T570" s="5"/>
      <c r="U570" s="5"/>
      <c r="V570" s="5"/>
      <c r="W570" s="5"/>
      <c r="X570" s="5"/>
      <c r="Y570" s="5"/>
      <c r="Z570" s="5"/>
      <c r="AA570" s="5"/>
      <c r="AB570" s="5"/>
      <c r="AC570" s="5"/>
      <c r="AD570" s="5"/>
      <c r="AE570" s="5"/>
      <c r="AF570" s="5"/>
    </row>
    <row r="571" spans="1:32" ht="20.25" customHeight="1">
      <c r="A571" s="5" t="s">
        <v>9931</v>
      </c>
      <c r="B571" s="5" t="s">
        <v>9932</v>
      </c>
      <c r="C571" s="5" t="s">
        <v>170</v>
      </c>
      <c r="D571" s="5" t="s">
        <v>390</v>
      </c>
      <c r="E571" s="5" t="s">
        <v>45</v>
      </c>
      <c r="F571" s="7">
        <v>8</v>
      </c>
      <c r="G571" s="7">
        <v>15</v>
      </c>
      <c r="H571" s="5" t="s">
        <v>65</v>
      </c>
      <c r="I571" s="5" t="s">
        <v>66</v>
      </c>
      <c r="J571" s="5" t="s">
        <v>9218</v>
      </c>
      <c r="K571" s="5" t="s">
        <v>9934</v>
      </c>
      <c r="L571" s="5" t="s">
        <v>9936</v>
      </c>
      <c r="M571" s="5" t="s">
        <v>53</v>
      </c>
      <c r="N571" s="5" t="s">
        <v>38</v>
      </c>
      <c r="O571" s="5"/>
      <c r="P571" s="5" t="b">
        <f t="shared" ca="1" si="119"/>
        <v>0</v>
      </c>
      <c r="Q571" s="5" t="b">
        <f t="shared" ca="1" si="158"/>
        <v>1</v>
      </c>
      <c r="R571" s="5"/>
      <c r="S571" s="5"/>
      <c r="T571" s="5"/>
      <c r="U571" s="5"/>
      <c r="V571" s="5"/>
      <c r="W571" s="5"/>
      <c r="X571" s="5"/>
      <c r="Y571" s="5"/>
      <c r="Z571" s="5"/>
      <c r="AA571" s="5"/>
      <c r="AB571" s="5"/>
      <c r="AC571" s="5"/>
      <c r="AD571" s="5"/>
      <c r="AE571" s="5"/>
      <c r="AF571" s="5"/>
    </row>
    <row r="572" spans="1:32" ht="20.25" customHeight="1">
      <c r="A572" s="5" t="s">
        <v>396</v>
      </c>
      <c r="B572" s="5" t="s">
        <v>9937</v>
      </c>
      <c r="C572" s="5" t="s">
        <v>170</v>
      </c>
      <c r="D572" s="5" t="s">
        <v>1759</v>
      </c>
      <c r="E572" s="5" t="s">
        <v>29</v>
      </c>
      <c r="F572" s="7">
        <v>8</v>
      </c>
      <c r="G572" s="7">
        <v>20</v>
      </c>
      <c r="H572" s="5" t="s">
        <v>178</v>
      </c>
      <c r="I572" s="5" t="s">
        <v>31</v>
      </c>
      <c r="J572" s="5" t="s">
        <v>9938</v>
      </c>
      <c r="K572" s="5" t="s">
        <v>9939</v>
      </c>
      <c r="L572" s="5" t="s">
        <v>9940</v>
      </c>
      <c r="M572" s="5" t="s">
        <v>37</v>
      </c>
      <c r="N572" s="5" t="s">
        <v>55</v>
      </c>
      <c r="O572" s="5"/>
      <c r="P572" s="5" t="b">
        <f t="shared" ca="1" si="119"/>
        <v>0</v>
      </c>
      <c r="Q572" s="5" t="b">
        <f t="shared" ref="Q572:Q574" ca="1" si="159">IFERROR(__xludf.DUMMYFUNCTION("REGEXMATCH(L572,""JavaScript"")"),TRUE)</f>
        <v>1</v>
      </c>
      <c r="R572" s="5"/>
      <c r="S572" s="5"/>
      <c r="T572" s="5"/>
      <c r="U572" s="5"/>
      <c r="V572" s="5"/>
      <c r="W572" s="5"/>
      <c r="X572" s="5"/>
      <c r="Y572" s="5"/>
      <c r="Z572" s="5"/>
      <c r="AA572" s="5"/>
      <c r="AB572" s="5"/>
      <c r="AC572" s="5"/>
      <c r="AD572" s="5"/>
      <c r="AE572" s="5"/>
      <c r="AF572" s="5"/>
    </row>
    <row r="573" spans="1:32" ht="20.25" customHeight="1">
      <c r="A573" s="5" t="s">
        <v>7177</v>
      </c>
      <c r="B573" s="5" t="s">
        <v>7746</v>
      </c>
      <c r="C573" s="5" t="s">
        <v>41</v>
      </c>
      <c r="D573" s="5" t="s">
        <v>47</v>
      </c>
      <c r="E573" s="5" t="s">
        <v>29</v>
      </c>
      <c r="F573" s="7">
        <v>8</v>
      </c>
      <c r="G573" s="7">
        <v>15</v>
      </c>
      <c r="H573" s="5" t="s">
        <v>65</v>
      </c>
      <c r="I573" s="5" t="s">
        <v>31</v>
      </c>
      <c r="J573" s="5" t="s">
        <v>1463</v>
      </c>
      <c r="K573" s="5" t="s">
        <v>7748</v>
      </c>
      <c r="L573" s="5" t="s">
        <v>9950</v>
      </c>
      <c r="M573" s="5" t="s">
        <v>53</v>
      </c>
      <c r="N573" s="5" t="s">
        <v>55</v>
      </c>
      <c r="O573" s="5"/>
      <c r="P573" s="5" t="b">
        <f t="shared" ca="1" si="119"/>
        <v>0</v>
      </c>
      <c r="Q573" s="5" t="b">
        <f t="shared" ca="1" si="159"/>
        <v>1</v>
      </c>
      <c r="R573" s="5"/>
      <c r="S573" s="5"/>
      <c r="T573" s="5"/>
      <c r="U573" s="5"/>
      <c r="V573" s="5"/>
      <c r="W573" s="5"/>
      <c r="X573" s="5"/>
      <c r="Y573" s="5"/>
      <c r="Z573" s="5"/>
      <c r="AA573" s="5"/>
      <c r="AB573" s="5"/>
      <c r="AC573" s="5"/>
      <c r="AD573" s="5"/>
      <c r="AE573" s="5"/>
      <c r="AF573" s="5"/>
    </row>
    <row r="574" spans="1:32" ht="20.25" customHeight="1">
      <c r="A574" s="5" t="s">
        <v>396</v>
      </c>
      <c r="B574" s="5" t="s">
        <v>9954</v>
      </c>
      <c r="C574" s="5" t="s">
        <v>170</v>
      </c>
      <c r="D574" s="5" t="s">
        <v>342</v>
      </c>
      <c r="E574" s="5" t="s">
        <v>45</v>
      </c>
      <c r="F574" s="7">
        <v>8</v>
      </c>
      <c r="G574" s="7">
        <v>10</v>
      </c>
      <c r="H574" s="5" t="s">
        <v>30</v>
      </c>
      <c r="I574" s="5" t="s">
        <v>31</v>
      </c>
      <c r="J574" s="5" t="s">
        <v>9956</v>
      </c>
      <c r="K574" s="5" t="s">
        <v>9957</v>
      </c>
      <c r="L574" s="5" t="s">
        <v>9958</v>
      </c>
      <c r="M574" s="5" t="s">
        <v>53</v>
      </c>
      <c r="N574" s="5" t="s">
        <v>55</v>
      </c>
      <c r="O574" s="5"/>
      <c r="P574" s="5" t="b">
        <f t="shared" ca="1" si="119"/>
        <v>0</v>
      </c>
      <c r="Q574" s="5" t="b">
        <f t="shared" ca="1" si="159"/>
        <v>1</v>
      </c>
      <c r="R574" s="5"/>
      <c r="S574" s="5"/>
      <c r="T574" s="5"/>
      <c r="U574" s="5"/>
      <c r="V574" s="5"/>
      <c r="W574" s="5"/>
      <c r="X574" s="5"/>
      <c r="Y574" s="5"/>
      <c r="Z574" s="5"/>
      <c r="AA574" s="5"/>
      <c r="AB574" s="5"/>
      <c r="AC574" s="5"/>
      <c r="AD574" s="5"/>
      <c r="AE574" s="5"/>
      <c r="AF574" s="5"/>
    </row>
    <row r="575" spans="1:32" ht="20.25" customHeight="1">
      <c r="A575" s="5" t="s">
        <v>396</v>
      </c>
      <c r="B575" s="5" t="s">
        <v>4105</v>
      </c>
      <c r="C575" s="5" t="s">
        <v>27</v>
      </c>
      <c r="D575" s="5" t="s">
        <v>47</v>
      </c>
      <c r="E575" s="5" t="s">
        <v>29</v>
      </c>
      <c r="F575" s="11">
        <v>8</v>
      </c>
      <c r="G575" s="11">
        <v>13</v>
      </c>
      <c r="H575" s="5" t="s">
        <v>1052</v>
      </c>
      <c r="I575" s="5" t="s">
        <v>31</v>
      </c>
      <c r="J575" s="5" t="s">
        <v>57</v>
      </c>
      <c r="K575" s="5"/>
      <c r="L575" s="5"/>
      <c r="M575" s="5" t="s">
        <v>53</v>
      </c>
      <c r="N575" s="5" t="s">
        <v>55</v>
      </c>
      <c r="O575" s="5" t="b">
        <f ca="1">IFERROR(__xludf.DUMMYFUNCTION("REGEXMATCH(A575,""前端"")"),TRUE)</f>
        <v>1</v>
      </c>
      <c r="P575" s="5" t="b">
        <f t="shared" ca="1" si="119"/>
        <v>0</v>
      </c>
      <c r="Q575" s="5" t="b">
        <f ca="1">IFERROR(__xludf.DUMMYFUNCTION("REGEXMATCH(L575,""(?i)JavaScript"")"),FALSE)</f>
        <v>0</v>
      </c>
      <c r="R575" s="5"/>
      <c r="S575" s="5"/>
      <c r="T575" s="5"/>
      <c r="U575" s="5"/>
      <c r="V575" s="5"/>
      <c r="W575" s="5"/>
      <c r="X575" s="5"/>
      <c r="Y575" s="5"/>
      <c r="Z575" s="5"/>
      <c r="AA575" s="5"/>
      <c r="AB575" s="5"/>
      <c r="AC575" s="5"/>
      <c r="AD575" s="5"/>
      <c r="AE575" s="5"/>
      <c r="AF575" s="5"/>
    </row>
    <row r="576" spans="1:32" ht="20.25" customHeight="1">
      <c r="A576" s="5" t="s">
        <v>3551</v>
      </c>
      <c r="B576" s="5" t="s">
        <v>9966</v>
      </c>
      <c r="C576" s="5" t="s">
        <v>20</v>
      </c>
      <c r="D576" s="5" t="s">
        <v>21</v>
      </c>
      <c r="E576" s="5" t="s">
        <v>45</v>
      </c>
      <c r="F576" s="7">
        <v>8</v>
      </c>
      <c r="G576" s="7">
        <v>20</v>
      </c>
      <c r="H576" s="5" t="s">
        <v>178</v>
      </c>
      <c r="I576" s="5" t="s">
        <v>31</v>
      </c>
      <c r="J576" s="5" t="s">
        <v>57</v>
      </c>
      <c r="K576" s="5" t="s">
        <v>9967</v>
      </c>
      <c r="L576" s="5" t="s">
        <v>9968</v>
      </c>
      <c r="M576" s="5" t="s">
        <v>53</v>
      </c>
      <c r="N576" s="5" t="s">
        <v>55</v>
      </c>
      <c r="O576" s="5"/>
      <c r="P576" s="5" t="b">
        <f t="shared" ca="1" si="119"/>
        <v>0</v>
      </c>
      <c r="Q576" s="5" t="b">
        <f ca="1">IFERROR(__xludf.DUMMYFUNCTION("REGEXMATCH(L576,""JavaScript"")"),TRUE)</f>
        <v>1</v>
      </c>
      <c r="R576" s="5"/>
      <c r="S576" s="5"/>
      <c r="T576" s="5"/>
      <c r="U576" s="5"/>
      <c r="V576" s="5"/>
      <c r="W576" s="5"/>
      <c r="X576" s="5"/>
      <c r="Y576" s="5"/>
      <c r="Z576" s="5"/>
      <c r="AA576" s="5"/>
      <c r="AB576" s="5"/>
      <c r="AC576" s="5"/>
      <c r="AD576" s="5"/>
      <c r="AE576" s="5"/>
      <c r="AF576" s="5"/>
    </row>
    <row r="577" spans="1:32" ht="20.25" customHeight="1">
      <c r="A577" s="5" t="s">
        <v>1457</v>
      </c>
      <c r="B577" s="5" t="s">
        <v>9972</v>
      </c>
      <c r="C577" s="5" t="s">
        <v>27</v>
      </c>
      <c r="D577" s="5" t="s">
        <v>85</v>
      </c>
      <c r="E577" s="5" t="s">
        <v>29</v>
      </c>
      <c r="F577" s="7">
        <v>8</v>
      </c>
      <c r="G577" s="7">
        <v>15</v>
      </c>
      <c r="H577" s="5" t="s">
        <v>65</v>
      </c>
      <c r="I577" s="5" t="s">
        <v>108</v>
      </c>
      <c r="J577" s="5" t="s">
        <v>76</v>
      </c>
      <c r="K577" s="5" t="s">
        <v>9973</v>
      </c>
      <c r="L577" s="5" t="s">
        <v>9974</v>
      </c>
      <c r="M577" s="5" t="s">
        <v>53</v>
      </c>
      <c r="N577" s="5" t="s">
        <v>55</v>
      </c>
      <c r="O577" s="5"/>
      <c r="P577" s="5" t="b">
        <f t="shared" ca="1" si="119"/>
        <v>0</v>
      </c>
      <c r="Q577" s="5" t="b">
        <f ca="1">IFERROR(__xludf.DUMMYFUNCTION("REGEXMATCH(L577,""(?i)JavaScript"")"),TRUE)</f>
        <v>1</v>
      </c>
      <c r="R577" s="5"/>
      <c r="S577" s="5"/>
      <c r="T577" s="5"/>
      <c r="U577" s="5"/>
      <c r="V577" s="5"/>
      <c r="W577" s="5"/>
      <c r="X577" s="5"/>
      <c r="Y577" s="5"/>
      <c r="Z577" s="5"/>
      <c r="AA577" s="5"/>
      <c r="AB577" s="5"/>
      <c r="AC577" s="5"/>
      <c r="AD577" s="5"/>
      <c r="AE577" s="5"/>
      <c r="AF577" s="5"/>
    </row>
    <row r="578" spans="1:32" ht="20.25" customHeight="1">
      <c r="A578" s="5" t="s">
        <v>9975</v>
      </c>
      <c r="B578" s="5" t="s">
        <v>9976</v>
      </c>
      <c r="C578" s="5" t="s">
        <v>27</v>
      </c>
      <c r="D578" s="5" t="s">
        <v>119</v>
      </c>
      <c r="E578" s="5" t="s">
        <v>45</v>
      </c>
      <c r="F578" s="7">
        <v>8</v>
      </c>
      <c r="G578" s="7">
        <v>10</v>
      </c>
      <c r="H578" s="5" t="s">
        <v>30</v>
      </c>
      <c r="I578" s="9" t="s">
        <v>24</v>
      </c>
      <c r="J578" s="5" t="s">
        <v>7010</v>
      </c>
      <c r="K578" s="5" t="s">
        <v>9977</v>
      </c>
      <c r="L578" s="5" t="s">
        <v>9978</v>
      </c>
      <c r="M578" s="5" t="s">
        <v>53</v>
      </c>
      <c r="N578" s="5" t="s">
        <v>44</v>
      </c>
      <c r="O578" s="5"/>
      <c r="P578" s="5" t="b">
        <f t="shared" ca="1" si="119"/>
        <v>0</v>
      </c>
      <c r="Q578" s="5" t="b">
        <f ca="1">IFERROR(__xludf.DUMMYFUNCTION("REGEXMATCH(L578,""JavaScript"")"),TRUE)</f>
        <v>1</v>
      </c>
      <c r="R578" s="5"/>
      <c r="S578" s="5"/>
      <c r="T578" s="5"/>
      <c r="U578" s="5"/>
      <c r="V578" s="5"/>
      <c r="W578" s="5"/>
      <c r="X578" s="5"/>
      <c r="Y578" s="5"/>
      <c r="Z578" s="5"/>
      <c r="AA578" s="5"/>
      <c r="AB578" s="5"/>
      <c r="AC578" s="5"/>
      <c r="AD578" s="5"/>
      <c r="AE578" s="5"/>
      <c r="AF578" s="5"/>
    </row>
    <row r="579" spans="1:32" ht="20.25" customHeight="1">
      <c r="A579" s="5" t="s">
        <v>9979</v>
      </c>
      <c r="B579" s="5" t="s">
        <v>9980</v>
      </c>
      <c r="C579" s="5" t="s">
        <v>41</v>
      </c>
      <c r="D579" s="5" t="s">
        <v>94</v>
      </c>
      <c r="E579" s="5" t="s">
        <v>29</v>
      </c>
      <c r="F579" s="7">
        <v>8</v>
      </c>
      <c r="G579" s="7">
        <v>10</v>
      </c>
      <c r="H579" s="5" t="s">
        <v>30</v>
      </c>
      <c r="I579" s="5" t="s">
        <v>108</v>
      </c>
      <c r="J579" s="5" t="s">
        <v>1682</v>
      </c>
      <c r="K579" s="5"/>
      <c r="L579" s="5" t="s">
        <v>9981</v>
      </c>
      <c r="M579" s="5" t="s">
        <v>53</v>
      </c>
      <c r="N579" s="5" t="s">
        <v>55</v>
      </c>
      <c r="O579" s="5"/>
      <c r="P579" s="5" t="b">
        <f t="shared" ca="1" si="119"/>
        <v>0</v>
      </c>
      <c r="Q579" s="5" t="b">
        <f t="shared" ref="Q579:Q580" ca="1" si="160">IFERROR(__xludf.DUMMYFUNCTION("REGEXMATCH(L579,""(?i)JavaScript"")"),TRUE)</f>
        <v>1</v>
      </c>
      <c r="R579" s="5"/>
      <c r="S579" s="5"/>
      <c r="T579" s="5"/>
      <c r="U579" s="5"/>
      <c r="V579" s="5"/>
      <c r="W579" s="5"/>
      <c r="X579" s="5"/>
      <c r="Y579" s="5"/>
      <c r="Z579" s="5"/>
      <c r="AA579" s="5"/>
      <c r="AB579" s="5"/>
      <c r="AC579" s="5"/>
      <c r="AD579" s="5"/>
      <c r="AE579" s="5"/>
      <c r="AF579" s="5"/>
    </row>
    <row r="580" spans="1:32" ht="20.25" customHeight="1">
      <c r="A580" s="5" t="s">
        <v>9983</v>
      </c>
      <c r="B580" s="5" t="s">
        <v>9984</v>
      </c>
      <c r="C580" s="5" t="s">
        <v>41</v>
      </c>
      <c r="D580" s="5" t="s">
        <v>448</v>
      </c>
      <c r="E580" s="5" t="s">
        <v>45</v>
      </c>
      <c r="F580" s="7">
        <v>8</v>
      </c>
      <c r="G580" s="7">
        <v>13</v>
      </c>
      <c r="H580" s="5" t="s">
        <v>107</v>
      </c>
      <c r="I580" s="5" t="s">
        <v>31</v>
      </c>
      <c r="J580" s="5" t="s">
        <v>9987</v>
      </c>
      <c r="K580" s="5" t="s">
        <v>9988</v>
      </c>
      <c r="L580" s="5" t="s">
        <v>9989</v>
      </c>
      <c r="M580" s="5" t="s">
        <v>167</v>
      </c>
      <c r="N580" s="5" t="s">
        <v>55</v>
      </c>
      <c r="O580" s="5"/>
      <c r="P580" s="5" t="b">
        <f t="shared" ca="1" si="119"/>
        <v>0</v>
      </c>
      <c r="Q580" s="5" t="b">
        <f t="shared" ca="1" si="160"/>
        <v>1</v>
      </c>
      <c r="R580" s="5"/>
      <c r="S580" s="5"/>
      <c r="T580" s="5"/>
      <c r="U580" s="5"/>
      <c r="V580" s="5"/>
      <c r="W580" s="5"/>
      <c r="X580" s="5"/>
      <c r="Y580" s="5"/>
      <c r="Z580" s="5"/>
      <c r="AA580" s="5"/>
      <c r="AB580" s="5"/>
      <c r="AC580" s="5"/>
      <c r="AD580" s="5"/>
      <c r="AE580" s="5"/>
      <c r="AF580" s="5"/>
    </row>
    <row r="581" spans="1:32" ht="20.25" customHeight="1">
      <c r="A581" s="5" t="s">
        <v>9991</v>
      </c>
      <c r="B581" s="5" t="s">
        <v>4804</v>
      </c>
      <c r="C581" s="5" t="s">
        <v>20</v>
      </c>
      <c r="D581" s="5" t="s">
        <v>2637</v>
      </c>
      <c r="E581" s="5" t="s">
        <v>29</v>
      </c>
      <c r="F581" s="7">
        <v>8</v>
      </c>
      <c r="G581" s="7">
        <v>15</v>
      </c>
      <c r="H581" s="5" t="s">
        <v>65</v>
      </c>
      <c r="I581" s="5" t="s">
        <v>108</v>
      </c>
      <c r="J581" s="5" t="s">
        <v>444</v>
      </c>
      <c r="K581" s="5" t="s">
        <v>9993</v>
      </c>
      <c r="L581" s="5" t="s">
        <v>9994</v>
      </c>
      <c r="M581" s="5" t="s">
        <v>100</v>
      </c>
      <c r="N581" s="5" t="s">
        <v>55</v>
      </c>
      <c r="O581" s="5"/>
      <c r="P581" s="5" t="b">
        <f t="shared" ca="1" si="119"/>
        <v>0</v>
      </c>
      <c r="Q581" s="5" t="b">
        <f t="shared" ref="Q581:Q582" ca="1" si="161">IFERROR(__xludf.DUMMYFUNCTION("REGEXMATCH(L581,""JavaScript"")"),TRUE)</f>
        <v>1</v>
      </c>
      <c r="R581" s="5"/>
      <c r="S581" s="5"/>
      <c r="T581" s="5"/>
      <c r="U581" s="5"/>
      <c r="V581" s="5"/>
      <c r="W581" s="5"/>
      <c r="X581" s="5"/>
      <c r="Y581" s="5"/>
      <c r="Z581" s="5"/>
      <c r="AA581" s="5"/>
      <c r="AB581" s="5"/>
      <c r="AC581" s="5"/>
      <c r="AD581" s="5"/>
      <c r="AE581" s="5"/>
      <c r="AF581" s="5"/>
    </row>
    <row r="582" spans="1:32" ht="20.25" customHeight="1">
      <c r="A582" s="5" t="s">
        <v>9997</v>
      </c>
      <c r="B582" s="5" t="s">
        <v>3212</v>
      </c>
      <c r="C582" s="5" t="s">
        <v>170</v>
      </c>
      <c r="D582" s="5" t="s">
        <v>47</v>
      </c>
      <c r="E582" s="5" t="s">
        <v>29</v>
      </c>
      <c r="F582" s="7">
        <v>8</v>
      </c>
      <c r="G582" s="7">
        <v>20</v>
      </c>
      <c r="H582" s="5" t="s">
        <v>178</v>
      </c>
      <c r="I582" s="5" t="s">
        <v>108</v>
      </c>
      <c r="J582" s="5" t="s">
        <v>48</v>
      </c>
      <c r="K582" s="5" t="s">
        <v>9999</v>
      </c>
      <c r="L582" s="5" t="s">
        <v>10000</v>
      </c>
      <c r="M582" s="5" t="s">
        <v>53</v>
      </c>
      <c r="N582" s="5" t="s">
        <v>55</v>
      </c>
      <c r="O582" s="5"/>
      <c r="P582" s="5" t="b">
        <f t="shared" ca="1" si="119"/>
        <v>0</v>
      </c>
      <c r="Q582" s="5" t="b">
        <f t="shared" ca="1" si="161"/>
        <v>1</v>
      </c>
      <c r="R582" s="5"/>
      <c r="S582" s="5"/>
      <c r="T582" s="5"/>
      <c r="U582" s="5"/>
      <c r="V582" s="5"/>
      <c r="W582" s="5"/>
      <c r="X582" s="5"/>
      <c r="Y582" s="5"/>
      <c r="Z582" s="5"/>
      <c r="AA582" s="5"/>
      <c r="AB582" s="5"/>
      <c r="AC582" s="5"/>
      <c r="AD582" s="5"/>
      <c r="AE582" s="5"/>
      <c r="AF582" s="5"/>
    </row>
    <row r="583" spans="1:32" ht="20.25" customHeight="1">
      <c r="A583" s="5" t="s">
        <v>10004</v>
      </c>
      <c r="B583" s="5" t="s">
        <v>4126</v>
      </c>
      <c r="C583" s="5" t="s">
        <v>27</v>
      </c>
      <c r="D583" s="5" t="s">
        <v>290</v>
      </c>
      <c r="E583" s="5" t="s">
        <v>29</v>
      </c>
      <c r="F583" s="7">
        <v>8</v>
      </c>
      <c r="G583" s="7">
        <v>15</v>
      </c>
      <c r="H583" s="5" t="s">
        <v>65</v>
      </c>
      <c r="I583" s="5" t="s">
        <v>108</v>
      </c>
      <c r="J583" s="5" t="s">
        <v>179</v>
      </c>
      <c r="K583" s="5" t="s">
        <v>3024</v>
      </c>
      <c r="L583" s="5" t="s">
        <v>10007</v>
      </c>
      <c r="M583" s="5" t="s">
        <v>167</v>
      </c>
      <c r="N583" s="5" t="s">
        <v>55</v>
      </c>
      <c r="O583" s="5"/>
      <c r="P583" s="5" t="b">
        <f t="shared" ca="1" si="119"/>
        <v>0</v>
      </c>
      <c r="Q583" s="5" t="b">
        <f ca="1">IFERROR(__xludf.DUMMYFUNCTION("REGEXMATCH(L583,""(?i)JavaScript"")"),TRUE)</f>
        <v>1</v>
      </c>
      <c r="R583" s="5"/>
      <c r="S583" s="5"/>
      <c r="T583" s="5"/>
      <c r="U583" s="5"/>
      <c r="V583" s="5"/>
      <c r="W583" s="5"/>
      <c r="X583" s="5"/>
      <c r="Y583" s="5"/>
      <c r="Z583" s="5"/>
      <c r="AA583" s="5"/>
      <c r="AB583" s="5"/>
      <c r="AC583" s="5"/>
      <c r="AD583" s="5"/>
      <c r="AE583" s="5"/>
      <c r="AF583" s="5"/>
    </row>
    <row r="584" spans="1:32" ht="20.25" customHeight="1">
      <c r="A584" s="5" t="s">
        <v>2660</v>
      </c>
      <c r="B584" s="5" t="s">
        <v>10012</v>
      </c>
      <c r="C584" s="5" t="s">
        <v>27</v>
      </c>
      <c r="D584" s="5" t="s">
        <v>85</v>
      </c>
      <c r="E584" s="5" t="s">
        <v>45</v>
      </c>
      <c r="F584" s="11">
        <v>8</v>
      </c>
      <c r="G584" s="11">
        <v>21</v>
      </c>
      <c r="H584" s="5" t="s">
        <v>1833</v>
      </c>
      <c r="I584" s="5" t="s">
        <v>108</v>
      </c>
      <c r="J584" s="5" t="s">
        <v>883</v>
      </c>
      <c r="K584" s="5" t="s">
        <v>10015</v>
      </c>
      <c r="L584" s="5" t="s">
        <v>10016</v>
      </c>
      <c r="M584" s="5" t="s">
        <v>100</v>
      </c>
      <c r="N584" s="5" t="s">
        <v>55</v>
      </c>
      <c r="O584" s="5"/>
      <c r="P584" s="5" t="b">
        <f t="shared" ca="1" si="119"/>
        <v>0</v>
      </c>
      <c r="Q584" s="5" t="b">
        <f t="shared" ref="Q584:Q585" ca="1" si="162">IFERROR(__xludf.DUMMYFUNCTION("REGEXMATCH(L584,""JavaScript"")"),TRUE)</f>
        <v>1</v>
      </c>
      <c r="R584" s="5"/>
      <c r="S584" s="5"/>
      <c r="T584" s="5"/>
      <c r="U584" s="5"/>
      <c r="V584" s="5"/>
      <c r="W584" s="5"/>
      <c r="X584" s="5"/>
      <c r="Y584" s="5"/>
      <c r="Z584" s="5"/>
      <c r="AA584" s="5"/>
      <c r="AB584" s="5"/>
      <c r="AC584" s="5"/>
      <c r="AD584" s="5"/>
      <c r="AE584" s="5"/>
      <c r="AF584" s="5"/>
    </row>
    <row r="585" spans="1:32" ht="20.25" customHeight="1">
      <c r="A585" s="5" t="s">
        <v>396</v>
      </c>
      <c r="B585" s="5" t="s">
        <v>10023</v>
      </c>
      <c r="C585" s="5" t="s">
        <v>170</v>
      </c>
      <c r="D585" s="5" t="s">
        <v>435</v>
      </c>
      <c r="E585" s="5" t="s">
        <v>29</v>
      </c>
      <c r="F585" s="7">
        <v>8</v>
      </c>
      <c r="G585" s="7">
        <v>15</v>
      </c>
      <c r="H585" s="5" t="s">
        <v>65</v>
      </c>
      <c r="I585" s="5" t="s">
        <v>125</v>
      </c>
      <c r="J585" s="5" t="s">
        <v>608</v>
      </c>
      <c r="K585" s="5" t="s">
        <v>2873</v>
      </c>
      <c r="L585" s="5" t="s">
        <v>10024</v>
      </c>
      <c r="M585" s="5" t="s">
        <v>37</v>
      </c>
      <c r="N585" s="5" t="s">
        <v>55</v>
      </c>
      <c r="O585" s="5"/>
      <c r="P585" s="5" t="b">
        <f t="shared" ca="1" si="119"/>
        <v>0</v>
      </c>
      <c r="Q585" s="5" t="b">
        <f t="shared" ca="1" si="162"/>
        <v>1</v>
      </c>
      <c r="R585" s="5"/>
      <c r="S585" s="5"/>
      <c r="T585" s="5"/>
      <c r="U585" s="5"/>
      <c r="V585" s="5"/>
      <c r="W585" s="5"/>
      <c r="X585" s="5"/>
      <c r="Y585" s="5"/>
      <c r="Z585" s="5"/>
      <c r="AA585" s="5"/>
      <c r="AB585" s="5"/>
      <c r="AC585" s="5"/>
      <c r="AD585" s="5"/>
      <c r="AE585" s="5"/>
      <c r="AF585" s="5"/>
    </row>
    <row r="586" spans="1:32" ht="20.25" customHeight="1">
      <c r="A586" s="5" t="s">
        <v>8822</v>
      </c>
      <c r="B586" s="5" t="s">
        <v>10028</v>
      </c>
      <c r="C586" s="5" t="s">
        <v>41</v>
      </c>
      <c r="D586" s="5" t="s">
        <v>47</v>
      </c>
      <c r="E586" s="5" t="s">
        <v>45</v>
      </c>
      <c r="F586" s="7">
        <v>8</v>
      </c>
      <c r="G586" s="7">
        <v>12</v>
      </c>
      <c r="H586" s="5" t="s">
        <v>852</v>
      </c>
      <c r="I586" s="5" t="s">
        <v>31</v>
      </c>
      <c r="J586" s="5" t="s">
        <v>110</v>
      </c>
      <c r="K586" s="5" t="s">
        <v>10029</v>
      </c>
      <c r="L586" s="5" t="s">
        <v>10030</v>
      </c>
      <c r="M586" s="5" t="s">
        <v>53</v>
      </c>
      <c r="N586" s="5" t="s">
        <v>89</v>
      </c>
      <c r="O586" s="5"/>
      <c r="P586" s="5" t="b">
        <f t="shared" ca="1" si="119"/>
        <v>0</v>
      </c>
      <c r="Q586" s="5" t="b">
        <f t="shared" ref="Q586:Q587" ca="1" si="163">IFERROR(__xludf.DUMMYFUNCTION("REGEXMATCH(L586,""(?i)JavaScript"")"),TRUE)</f>
        <v>1</v>
      </c>
      <c r="R586" s="5"/>
      <c r="S586" s="5"/>
      <c r="T586" s="5"/>
      <c r="U586" s="5"/>
      <c r="V586" s="5"/>
      <c r="W586" s="5"/>
      <c r="X586" s="5"/>
      <c r="Y586" s="5"/>
      <c r="Z586" s="5"/>
      <c r="AA586" s="5"/>
      <c r="AB586" s="5"/>
      <c r="AC586" s="5"/>
      <c r="AD586" s="5"/>
      <c r="AE586" s="5"/>
      <c r="AF586" s="5"/>
    </row>
    <row r="587" spans="1:32" ht="20.25" customHeight="1">
      <c r="A587" s="5" t="s">
        <v>3523</v>
      </c>
      <c r="B587" s="5" t="s">
        <v>10035</v>
      </c>
      <c r="C587" s="5" t="s">
        <v>41</v>
      </c>
      <c r="D587" s="5" t="s">
        <v>43</v>
      </c>
      <c r="E587" s="5" t="s">
        <v>45</v>
      </c>
      <c r="F587" s="7">
        <v>8</v>
      </c>
      <c r="G587" s="7">
        <v>16</v>
      </c>
      <c r="H587" s="5" t="s">
        <v>478</v>
      </c>
      <c r="I587" s="5" t="s">
        <v>108</v>
      </c>
      <c r="J587" s="5" t="s">
        <v>403</v>
      </c>
      <c r="K587" s="5" t="s">
        <v>10037</v>
      </c>
      <c r="L587" s="5" t="s">
        <v>10038</v>
      </c>
      <c r="M587" s="5" t="s">
        <v>100</v>
      </c>
      <c r="N587" s="5" t="s">
        <v>55</v>
      </c>
      <c r="O587" s="5"/>
      <c r="P587" s="5" t="b">
        <f t="shared" ca="1" si="119"/>
        <v>0</v>
      </c>
      <c r="Q587" s="5" t="b">
        <f t="shared" ca="1" si="163"/>
        <v>1</v>
      </c>
      <c r="R587" s="5"/>
      <c r="S587" s="5"/>
      <c r="T587" s="5"/>
      <c r="U587" s="5"/>
      <c r="V587" s="5"/>
      <c r="W587" s="5"/>
      <c r="X587" s="5"/>
      <c r="Y587" s="5"/>
      <c r="Z587" s="5"/>
      <c r="AA587" s="5"/>
      <c r="AB587" s="5"/>
      <c r="AC587" s="5"/>
      <c r="AD587" s="5"/>
      <c r="AE587" s="5"/>
      <c r="AF587" s="5"/>
    </row>
    <row r="588" spans="1:32" ht="20.25" customHeight="1">
      <c r="A588" s="5" t="s">
        <v>10049</v>
      </c>
      <c r="B588" s="5" t="s">
        <v>10050</v>
      </c>
      <c r="C588" s="5" t="s">
        <v>41</v>
      </c>
      <c r="D588" s="5" t="s">
        <v>94</v>
      </c>
      <c r="E588" s="5" t="s">
        <v>45</v>
      </c>
      <c r="F588" s="7">
        <v>8</v>
      </c>
      <c r="G588" s="7">
        <v>10</v>
      </c>
      <c r="H588" s="5" t="s">
        <v>30</v>
      </c>
      <c r="I588" s="5" t="s">
        <v>31</v>
      </c>
      <c r="J588" s="5" t="s">
        <v>10053</v>
      </c>
      <c r="K588" s="5" t="s">
        <v>10054</v>
      </c>
      <c r="L588" s="5" t="s">
        <v>10055</v>
      </c>
      <c r="M588" s="5" t="s">
        <v>167</v>
      </c>
      <c r="N588" s="5" t="s">
        <v>55</v>
      </c>
      <c r="O588" s="5"/>
      <c r="P588" s="5" t="b">
        <f t="shared" ca="1" si="119"/>
        <v>0</v>
      </c>
      <c r="Q588" s="5" t="b">
        <f t="shared" ref="Q588:Q590" ca="1" si="164">IFERROR(__xludf.DUMMYFUNCTION("REGEXMATCH(L588,""JavaScript"")"),TRUE)</f>
        <v>1</v>
      </c>
      <c r="R588" s="5"/>
      <c r="S588" s="5"/>
      <c r="T588" s="5"/>
      <c r="U588" s="5"/>
      <c r="V588" s="5"/>
      <c r="W588" s="5"/>
      <c r="X588" s="5"/>
      <c r="Y588" s="5"/>
      <c r="Z588" s="5"/>
      <c r="AA588" s="5"/>
      <c r="AB588" s="5"/>
      <c r="AC588" s="5"/>
      <c r="AD588" s="5"/>
      <c r="AE588" s="5"/>
      <c r="AF588" s="5"/>
    </row>
    <row r="589" spans="1:32" ht="20.25" customHeight="1">
      <c r="A589" s="5" t="s">
        <v>8071</v>
      </c>
      <c r="B589" s="5" t="s">
        <v>8072</v>
      </c>
      <c r="C589" s="5" t="s">
        <v>170</v>
      </c>
      <c r="D589" s="5" t="s">
        <v>435</v>
      </c>
      <c r="E589" s="5" t="s">
        <v>45</v>
      </c>
      <c r="F589" s="7">
        <v>8</v>
      </c>
      <c r="G589" s="7">
        <v>16</v>
      </c>
      <c r="H589" s="5" t="s">
        <v>478</v>
      </c>
      <c r="I589" s="5" t="s">
        <v>31</v>
      </c>
      <c r="J589" s="5" t="s">
        <v>224</v>
      </c>
      <c r="K589" s="5" t="s">
        <v>8074</v>
      </c>
      <c r="L589" s="5" t="s">
        <v>8075</v>
      </c>
      <c r="M589" s="5" t="s">
        <v>37</v>
      </c>
      <c r="N589" s="5" t="s">
        <v>55</v>
      </c>
      <c r="O589" s="5"/>
      <c r="P589" s="5" t="b">
        <f t="shared" ca="1" si="119"/>
        <v>0</v>
      </c>
      <c r="Q589" s="5" t="b">
        <f t="shared" ca="1" si="164"/>
        <v>1</v>
      </c>
      <c r="R589" s="5"/>
      <c r="S589" s="5"/>
      <c r="T589" s="5"/>
      <c r="U589" s="5"/>
      <c r="V589" s="5"/>
      <c r="W589" s="5"/>
      <c r="X589" s="5"/>
      <c r="Y589" s="5"/>
      <c r="Z589" s="5"/>
      <c r="AA589" s="5"/>
      <c r="AB589" s="5"/>
      <c r="AC589" s="5"/>
      <c r="AD589" s="5"/>
      <c r="AE589" s="5"/>
      <c r="AF589" s="5"/>
    </row>
    <row r="590" spans="1:32" ht="20.25" customHeight="1">
      <c r="A590" s="5" t="s">
        <v>10066</v>
      </c>
      <c r="B590" s="5" t="s">
        <v>10067</v>
      </c>
      <c r="C590" s="5" t="s">
        <v>170</v>
      </c>
      <c r="D590" s="5" t="s">
        <v>1759</v>
      </c>
      <c r="E590" s="5" t="s">
        <v>651</v>
      </c>
      <c r="F590" s="7">
        <v>8</v>
      </c>
      <c r="G590" s="7">
        <v>12</v>
      </c>
      <c r="H590" s="5" t="s">
        <v>852</v>
      </c>
      <c r="I590" s="5" t="s">
        <v>66</v>
      </c>
      <c r="J590" s="5" t="s">
        <v>57</v>
      </c>
      <c r="K590" s="5"/>
      <c r="L590" s="5" t="s">
        <v>10068</v>
      </c>
      <c r="M590" s="5" t="s">
        <v>53</v>
      </c>
      <c r="N590" s="5" t="s">
        <v>55</v>
      </c>
      <c r="O590" s="5"/>
      <c r="P590" s="5" t="b">
        <f t="shared" ca="1" si="119"/>
        <v>0</v>
      </c>
      <c r="Q590" s="5" t="b">
        <f t="shared" ca="1" si="164"/>
        <v>1</v>
      </c>
      <c r="R590" s="5"/>
      <c r="S590" s="5"/>
      <c r="T590" s="5"/>
      <c r="U590" s="5"/>
      <c r="V590" s="5"/>
      <c r="W590" s="5"/>
      <c r="X590" s="5"/>
      <c r="Y590" s="5"/>
      <c r="Z590" s="5"/>
      <c r="AA590" s="5"/>
      <c r="AB590" s="5"/>
      <c r="AC590" s="5"/>
      <c r="AD590" s="5"/>
      <c r="AE590" s="5"/>
      <c r="AF590" s="5"/>
    </row>
    <row r="591" spans="1:32" ht="20.25" customHeight="1">
      <c r="A591" s="5" t="s">
        <v>10069</v>
      </c>
      <c r="B591" s="5" t="s">
        <v>10070</v>
      </c>
      <c r="C591" s="5" t="s">
        <v>170</v>
      </c>
      <c r="D591" s="5" t="s">
        <v>390</v>
      </c>
      <c r="E591" s="5" t="s">
        <v>29</v>
      </c>
      <c r="F591" s="7">
        <v>8</v>
      </c>
      <c r="G591" s="7">
        <v>15</v>
      </c>
      <c r="H591" s="5" t="s">
        <v>65</v>
      </c>
      <c r="I591" s="5" t="s">
        <v>108</v>
      </c>
      <c r="J591" s="5" t="s">
        <v>999</v>
      </c>
      <c r="K591" s="5" t="s">
        <v>10071</v>
      </c>
      <c r="L591" s="5" t="s">
        <v>10072</v>
      </c>
      <c r="M591" s="5" t="s">
        <v>37</v>
      </c>
      <c r="N591" s="5" t="s">
        <v>55</v>
      </c>
      <c r="O591" s="5"/>
      <c r="P591" s="5" t="b">
        <f t="shared" ca="1" si="119"/>
        <v>0</v>
      </c>
      <c r="Q591" s="5" t="b">
        <f ca="1">IFERROR(__xludf.DUMMYFUNCTION("REGEXMATCH(L591,""(?i)JavaScript"")"),TRUE)</f>
        <v>1</v>
      </c>
      <c r="R591" s="5"/>
      <c r="S591" s="5"/>
      <c r="T591" s="5"/>
      <c r="U591" s="5"/>
      <c r="V591" s="5"/>
      <c r="W591" s="5"/>
      <c r="X591" s="5"/>
      <c r="Y591" s="5"/>
      <c r="Z591" s="5"/>
      <c r="AA591" s="5"/>
      <c r="AB591" s="5"/>
      <c r="AC591" s="5"/>
      <c r="AD591" s="5"/>
      <c r="AE591" s="5"/>
      <c r="AF591" s="5"/>
    </row>
    <row r="592" spans="1:32" ht="20.25" customHeight="1">
      <c r="A592" s="5" t="s">
        <v>396</v>
      </c>
      <c r="B592" s="5" t="s">
        <v>10076</v>
      </c>
      <c r="C592" s="5" t="s">
        <v>41</v>
      </c>
      <c r="D592" s="5" t="s">
        <v>874</v>
      </c>
      <c r="E592" s="5" t="s">
        <v>29</v>
      </c>
      <c r="F592" s="7">
        <v>8</v>
      </c>
      <c r="G592" s="7">
        <v>13</v>
      </c>
      <c r="H592" s="5" t="s">
        <v>107</v>
      </c>
      <c r="I592" s="5" t="s">
        <v>108</v>
      </c>
      <c r="J592" s="5" t="s">
        <v>76</v>
      </c>
      <c r="K592" s="5" t="s">
        <v>10077</v>
      </c>
      <c r="L592" s="5" t="s">
        <v>10078</v>
      </c>
      <c r="M592" s="5" t="s">
        <v>53</v>
      </c>
      <c r="N592" s="5" t="s">
        <v>55</v>
      </c>
      <c r="O592" s="5"/>
      <c r="P592" s="5" t="b">
        <f t="shared" ca="1" si="119"/>
        <v>0</v>
      </c>
      <c r="Q592" s="5" t="b">
        <f t="shared" ref="Q592:Q593" ca="1" si="165">IFERROR(__xludf.DUMMYFUNCTION("REGEXMATCH(L592,""JavaScript"")"),TRUE)</f>
        <v>1</v>
      </c>
      <c r="R592" s="5"/>
      <c r="S592" s="5"/>
      <c r="T592" s="5"/>
      <c r="U592" s="5"/>
      <c r="V592" s="5"/>
      <c r="W592" s="5"/>
      <c r="X592" s="5"/>
      <c r="Y592" s="5"/>
      <c r="Z592" s="5"/>
      <c r="AA592" s="5"/>
      <c r="AB592" s="5"/>
      <c r="AC592" s="5"/>
      <c r="AD592" s="5"/>
      <c r="AE592" s="5"/>
      <c r="AF592" s="5"/>
    </row>
    <row r="593" spans="1:32" ht="20.25" customHeight="1">
      <c r="A593" s="5" t="s">
        <v>10083</v>
      </c>
      <c r="B593" s="5" t="s">
        <v>10084</v>
      </c>
      <c r="C593" s="5" t="s">
        <v>41</v>
      </c>
      <c r="D593" s="5" t="s">
        <v>94</v>
      </c>
      <c r="E593" s="5" t="s">
        <v>29</v>
      </c>
      <c r="F593" s="7">
        <v>8</v>
      </c>
      <c r="G593" s="7">
        <v>15</v>
      </c>
      <c r="H593" s="5" t="s">
        <v>65</v>
      </c>
      <c r="I593" s="5" t="s">
        <v>31</v>
      </c>
      <c r="J593" s="5" t="s">
        <v>267</v>
      </c>
      <c r="K593" s="5" t="s">
        <v>10086</v>
      </c>
      <c r="L593" s="5" t="s">
        <v>10087</v>
      </c>
      <c r="M593" s="5" t="s">
        <v>100</v>
      </c>
      <c r="N593" s="5" t="s">
        <v>55</v>
      </c>
      <c r="O593" s="5"/>
      <c r="P593" s="5" t="b">
        <f t="shared" ca="1" si="119"/>
        <v>0</v>
      </c>
      <c r="Q593" s="5" t="b">
        <f t="shared" ca="1" si="165"/>
        <v>1</v>
      </c>
      <c r="R593" s="5"/>
      <c r="S593" s="5"/>
      <c r="T593" s="5"/>
      <c r="U593" s="5"/>
      <c r="V593" s="5"/>
      <c r="W593" s="5"/>
      <c r="X593" s="5"/>
      <c r="Y593" s="5"/>
      <c r="Z593" s="5"/>
      <c r="AA593" s="5"/>
      <c r="AB593" s="5"/>
      <c r="AC593" s="5"/>
      <c r="AD593" s="5"/>
      <c r="AE593" s="5"/>
      <c r="AF593" s="5"/>
    </row>
    <row r="594" spans="1:32" ht="20.25" customHeight="1">
      <c r="A594" s="5" t="s">
        <v>10090</v>
      </c>
      <c r="B594" s="5" t="s">
        <v>10091</v>
      </c>
      <c r="C594" s="5" t="s">
        <v>27</v>
      </c>
      <c r="D594" s="5" t="s">
        <v>47</v>
      </c>
      <c r="E594" s="5" t="s">
        <v>45</v>
      </c>
      <c r="F594" s="7">
        <v>8</v>
      </c>
      <c r="G594" s="7">
        <v>13</v>
      </c>
      <c r="H594" s="5" t="s">
        <v>107</v>
      </c>
      <c r="I594" s="5" t="s">
        <v>31</v>
      </c>
      <c r="J594" s="5" t="s">
        <v>57</v>
      </c>
      <c r="K594" s="5" t="s">
        <v>6949</v>
      </c>
      <c r="L594" s="5"/>
      <c r="M594" s="5" t="s">
        <v>53</v>
      </c>
      <c r="N594" s="5" t="s">
        <v>55</v>
      </c>
      <c r="O594" s="5" t="b">
        <f ca="1">IFERROR(__xludf.DUMMYFUNCTION("REGEXMATCH(A594,""前端"")"),TRUE)</f>
        <v>1</v>
      </c>
      <c r="P594" s="5" t="b">
        <f t="shared" ca="1" si="119"/>
        <v>0</v>
      </c>
      <c r="Q594" s="5" t="b">
        <f t="shared" ref="Q594:Q601" ca="1" si="166">IFERROR(__xludf.DUMMYFUNCTION("REGEXMATCH(L594,""(?i)JavaScript"")"),FALSE)</f>
        <v>0</v>
      </c>
      <c r="R594" s="5"/>
      <c r="S594" s="5"/>
      <c r="T594" s="5"/>
      <c r="U594" s="5"/>
      <c r="V594" s="5"/>
      <c r="W594" s="5"/>
      <c r="X594" s="5"/>
      <c r="Y594" s="5"/>
      <c r="Z594" s="5"/>
      <c r="AA594" s="5"/>
      <c r="AB594" s="5"/>
      <c r="AC594" s="5"/>
      <c r="AD594" s="5"/>
      <c r="AE594" s="5"/>
      <c r="AF594" s="5"/>
    </row>
    <row r="595" spans="1:32" ht="20.25" customHeight="1">
      <c r="A595" s="5" t="s">
        <v>10100</v>
      </c>
      <c r="B595" s="5" t="s">
        <v>10101</v>
      </c>
      <c r="C595" s="5" t="s">
        <v>170</v>
      </c>
      <c r="D595" s="5" t="s">
        <v>390</v>
      </c>
      <c r="E595" s="5" t="s">
        <v>29</v>
      </c>
      <c r="F595" s="7">
        <v>8</v>
      </c>
      <c r="G595" s="7">
        <v>13</v>
      </c>
      <c r="H595" s="5" t="s">
        <v>107</v>
      </c>
      <c r="I595" s="5" t="s">
        <v>31</v>
      </c>
      <c r="J595" s="5" t="s">
        <v>10104</v>
      </c>
      <c r="K595" s="5" t="s">
        <v>10105</v>
      </c>
      <c r="L595" s="5" t="s">
        <v>10106</v>
      </c>
      <c r="M595" s="5" t="s">
        <v>53</v>
      </c>
      <c r="N595" s="5" t="s">
        <v>405</v>
      </c>
      <c r="O595" s="5"/>
      <c r="P595" s="5" t="b">
        <f t="shared" ca="1" si="119"/>
        <v>0</v>
      </c>
      <c r="Q595" s="5" t="b">
        <f t="shared" ca="1" si="166"/>
        <v>0</v>
      </c>
      <c r="R595" s="5"/>
      <c r="S595" s="5"/>
      <c r="T595" s="5"/>
      <c r="U595" s="5"/>
      <c r="V595" s="5"/>
      <c r="W595" s="5"/>
      <c r="X595" s="5"/>
      <c r="Y595" s="5"/>
      <c r="Z595" s="5"/>
      <c r="AA595" s="5"/>
      <c r="AB595" s="5"/>
      <c r="AC595" s="5"/>
      <c r="AD595" s="5"/>
      <c r="AE595" s="5"/>
      <c r="AF595" s="5"/>
    </row>
    <row r="596" spans="1:32" ht="20.25" customHeight="1">
      <c r="A596" s="5" t="s">
        <v>1457</v>
      </c>
      <c r="B596" s="5" t="s">
        <v>1554</v>
      </c>
      <c r="C596" s="5" t="s">
        <v>20</v>
      </c>
      <c r="D596" s="5" t="s">
        <v>21</v>
      </c>
      <c r="E596" s="5" t="s">
        <v>45</v>
      </c>
      <c r="F596" s="7">
        <v>8</v>
      </c>
      <c r="G596" s="7">
        <v>15</v>
      </c>
      <c r="H596" s="5" t="s">
        <v>65</v>
      </c>
      <c r="I596" s="5" t="s">
        <v>31</v>
      </c>
      <c r="J596" s="5" t="s">
        <v>1556</v>
      </c>
      <c r="K596" s="5" t="s">
        <v>10111</v>
      </c>
      <c r="L596" s="5" t="s">
        <v>10112</v>
      </c>
      <c r="M596" s="5" t="s">
        <v>53</v>
      </c>
      <c r="N596" s="5" t="s">
        <v>55</v>
      </c>
      <c r="O596" s="5"/>
      <c r="P596" s="5" t="b">
        <f t="shared" ca="1" si="119"/>
        <v>0</v>
      </c>
      <c r="Q596" s="5" t="b">
        <f t="shared" ca="1" si="166"/>
        <v>0</v>
      </c>
      <c r="R596" s="5"/>
      <c r="S596" s="5"/>
      <c r="T596" s="5"/>
      <c r="U596" s="5"/>
      <c r="V596" s="5"/>
      <c r="W596" s="5"/>
      <c r="X596" s="5"/>
      <c r="Y596" s="5"/>
      <c r="Z596" s="5"/>
      <c r="AA596" s="5"/>
      <c r="AB596" s="5"/>
      <c r="AC596" s="5"/>
      <c r="AD596" s="5"/>
      <c r="AE596" s="5"/>
      <c r="AF596" s="5"/>
    </row>
    <row r="597" spans="1:32" ht="20.25" customHeight="1">
      <c r="A597" s="5" t="s">
        <v>7521</v>
      </c>
      <c r="B597" s="5" t="s">
        <v>10118</v>
      </c>
      <c r="C597" s="5" t="s">
        <v>41</v>
      </c>
      <c r="D597" s="5" t="s">
        <v>47</v>
      </c>
      <c r="E597" s="5" t="s">
        <v>45</v>
      </c>
      <c r="F597" s="7">
        <v>8</v>
      </c>
      <c r="G597" s="7">
        <v>13</v>
      </c>
      <c r="H597" s="5" t="s">
        <v>107</v>
      </c>
      <c r="I597" s="5" t="s">
        <v>108</v>
      </c>
      <c r="J597" s="5" t="s">
        <v>382</v>
      </c>
      <c r="K597" s="5" t="s">
        <v>10119</v>
      </c>
      <c r="L597" s="5" t="s">
        <v>10120</v>
      </c>
      <c r="M597" s="5" t="s">
        <v>53</v>
      </c>
      <c r="N597" s="5" t="s">
        <v>55</v>
      </c>
      <c r="O597" s="5"/>
      <c r="P597" s="5" t="b">
        <f t="shared" ca="1" si="119"/>
        <v>0</v>
      </c>
      <c r="Q597" s="5" t="b">
        <f t="shared" ca="1" si="166"/>
        <v>0</v>
      </c>
      <c r="R597" s="5"/>
      <c r="S597" s="5"/>
      <c r="T597" s="5"/>
      <c r="U597" s="5"/>
      <c r="V597" s="5"/>
      <c r="W597" s="5"/>
      <c r="X597" s="5"/>
      <c r="Y597" s="5"/>
      <c r="Z597" s="5"/>
      <c r="AA597" s="5"/>
      <c r="AB597" s="5"/>
      <c r="AC597" s="5"/>
      <c r="AD597" s="5"/>
      <c r="AE597" s="5"/>
      <c r="AF597" s="5"/>
    </row>
    <row r="598" spans="1:32" ht="20.25" customHeight="1">
      <c r="A598" s="5" t="s">
        <v>10127</v>
      </c>
      <c r="B598" s="5" t="s">
        <v>10128</v>
      </c>
      <c r="C598" s="5" t="s">
        <v>27</v>
      </c>
      <c r="D598" s="5" t="s">
        <v>105</v>
      </c>
      <c r="E598" s="5" t="s">
        <v>29</v>
      </c>
      <c r="F598" s="7">
        <v>8</v>
      </c>
      <c r="G598" s="7">
        <v>10</v>
      </c>
      <c r="H598" s="5" t="s">
        <v>30</v>
      </c>
      <c r="I598" s="5" t="s">
        <v>108</v>
      </c>
      <c r="J598" s="5" t="s">
        <v>2261</v>
      </c>
      <c r="K598" s="5" t="s">
        <v>6508</v>
      </c>
      <c r="L598" s="5" t="s">
        <v>10129</v>
      </c>
      <c r="M598" s="5" t="s">
        <v>53</v>
      </c>
      <c r="N598" s="5" t="s">
        <v>55</v>
      </c>
      <c r="O598" s="5"/>
      <c r="P598" s="5" t="b">
        <f t="shared" ca="1" si="119"/>
        <v>0</v>
      </c>
      <c r="Q598" s="5" t="b">
        <f t="shared" ca="1" si="166"/>
        <v>0</v>
      </c>
      <c r="R598" s="5"/>
      <c r="S598" s="5"/>
      <c r="T598" s="5"/>
      <c r="U598" s="5"/>
      <c r="V598" s="5"/>
      <c r="W598" s="5"/>
      <c r="X598" s="5"/>
      <c r="Y598" s="5"/>
      <c r="Z598" s="5"/>
      <c r="AA598" s="5"/>
      <c r="AB598" s="5"/>
      <c r="AC598" s="5"/>
      <c r="AD598" s="5"/>
      <c r="AE598" s="5"/>
      <c r="AF598" s="5"/>
    </row>
    <row r="599" spans="1:32" ht="20.25" customHeight="1">
      <c r="A599" s="5" t="s">
        <v>10130</v>
      </c>
      <c r="B599" s="5" t="s">
        <v>10131</v>
      </c>
      <c r="C599" s="5" t="s">
        <v>41</v>
      </c>
      <c r="D599" s="5" t="s">
        <v>169</v>
      </c>
      <c r="E599" s="5" t="s">
        <v>45</v>
      </c>
      <c r="F599" s="7">
        <v>8</v>
      </c>
      <c r="G599" s="7">
        <v>12</v>
      </c>
      <c r="H599" s="5" t="s">
        <v>852</v>
      </c>
      <c r="I599" s="5" t="s">
        <v>108</v>
      </c>
      <c r="J599" s="5" t="s">
        <v>412</v>
      </c>
      <c r="K599" s="5" t="s">
        <v>10132</v>
      </c>
      <c r="L599" s="5" t="s">
        <v>10135</v>
      </c>
      <c r="M599" s="5" t="s">
        <v>53</v>
      </c>
      <c r="N599" s="5" t="s">
        <v>405</v>
      </c>
      <c r="O599" s="5"/>
      <c r="P599" s="5" t="b">
        <f t="shared" ca="1" si="119"/>
        <v>0</v>
      </c>
      <c r="Q599" s="5" t="b">
        <f t="shared" ca="1" si="166"/>
        <v>0</v>
      </c>
      <c r="R599" s="5"/>
      <c r="S599" s="5"/>
      <c r="T599" s="5"/>
      <c r="U599" s="5"/>
      <c r="V599" s="5"/>
      <c r="W599" s="5"/>
      <c r="X599" s="5"/>
      <c r="Y599" s="5"/>
      <c r="Z599" s="5"/>
      <c r="AA599" s="5"/>
      <c r="AB599" s="5"/>
      <c r="AC599" s="5"/>
      <c r="AD599" s="5"/>
      <c r="AE599" s="5"/>
      <c r="AF599" s="5"/>
    </row>
    <row r="600" spans="1:32" ht="20.25" customHeight="1">
      <c r="A600" s="5" t="s">
        <v>10140</v>
      </c>
      <c r="B600" s="5" t="s">
        <v>10141</v>
      </c>
      <c r="C600" s="5" t="s">
        <v>27</v>
      </c>
      <c r="D600" s="5" t="s">
        <v>575</v>
      </c>
      <c r="E600" s="5" t="s">
        <v>29</v>
      </c>
      <c r="F600" s="7">
        <v>8</v>
      </c>
      <c r="G600" s="7">
        <v>12</v>
      </c>
      <c r="H600" s="5" t="s">
        <v>852</v>
      </c>
      <c r="I600" s="5" t="s">
        <v>125</v>
      </c>
      <c r="J600" s="5" t="s">
        <v>76</v>
      </c>
      <c r="K600" s="5"/>
      <c r="L600" s="5" t="s">
        <v>10142</v>
      </c>
      <c r="M600" s="5" t="s">
        <v>100</v>
      </c>
      <c r="N600" s="5" t="s">
        <v>55</v>
      </c>
      <c r="O600" s="5"/>
      <c r="P600" s="5" t="b">
        <f t="shared" ca="1" si="119"/>
        <v>0</v>
      </c>
      <c r="Q600" s="5" t="b">
        <f t="shared" ca="1" si="166"/>
        <v>0</v>
      </c>
      <c r="R600" s="5"/>
      <c r="S600" s="5"/>
      <c r="T600" s="5"/>
      <c r="U600" s="5"/>
      <c r="V600" s="5"/>
      <c r="W600" s="5"/>
      <c r="X600" s="5"/>
      <c r="Y600" s="5"/>
      <c r="Z600" s="5"/>
      <c r="AA600" s="5"/>
      <c r="AB600" s="5"/>
      <c r="AC600" s="5"/>
      <c r="AD600" s="5"/>
      <c r="AE600" s="5"/>
      <c r="AF600" s="5"/>
    </row>
    <row r="601" spans="1:32" ht="20.25" customHeight="1">
      <c r="A601" s="5" t="s">
        <v>3731</v>
      </c>
      <c r="B601" s="5" t="s">
        <v>10145</v>
      </c>
      <c r="C601" s="5" t="s">
        <v>41</v>
      </c>
      <c r="D601" s="5" t="s">
        <v>94</v>
      </c>
      <c r="E601" s="5" t="s">
        <v>29</v>
      </c>
      <c r="F601" s="7">
        <v>8</v>
      </c>
      <c r="G601" s="7">
        <v>16</v>
      </c>
      <c r="H601" s="5" t="s">
        <v>478</v>
      </c>
      <c r="I601" s="5" t="s">
        <v>125</v>
      </c>
      <c r="J601" s="5" t="s">
        <v>516</v>
      </c>
      <c r="K601" s="5" t="s">
        <v>10147</v>
      </c>
      <c r="L601" s="5" t="s">
        <v>10148</v>
      </c>
      <c r="M601" s="5" t="s">
        <v>167</v>
      </c>
      <c r="N601" s="5" t="s">
        <v>38</v>
      </c>
      <c r="O601" s="5"/>
      <c r="P601" s="5" t="b">
        <f t="shared" ca="1" si="119"/>
        <v>0</v>
      </c>
      <c r="Q601" s="5" t="b">
        <f t="shared" ca="1" si="166"/>
        <v>0</v>
      </c>
      <c r="R601" s="5"/>
      <c r="S601" s="5"/>
      <c r="T601" s="5"/>
      <c r="U601" s="5"/>
      <c r="V601" s="5"/>
      <c r="W601" s="5"/>
      <c r="X601" s="5"/>
      <c r="Y601" s="5"/>
      <c r="Z601" s="5"/>
      <c r="AA601" s="5"/>
      <c r="AB601" s="5"/>
      <c r="AC601" s="5"/>
      <c r="AD601" s="5"/>
      <c r="AE601" s="5"/>
      <c r="AF601" s="5"/>
    </row>
    <row r="602" spans="1:32" ht="20.25" customHeight="1">
      <c r="A602" s="5" t="s">
        <v>396</v>
      </c>
      <c r="B602" s="5" t="s">
        <v>10149</v>
      </c>
      <c r="C602" s="5" t="s">
        <v>27</v>
      </c>
      <c r="D602" s="5" t="s">
        <v>54</v>
      </c>
      <c r="E602" s="5" t="s">
        <v>45</v>
      </c>
      <c r="F602" s="7">
        <v>8</v>
      </c>
      <c r="G602" s="7">
        <v>10</v>
      </c>
      <c r="H602" s="5" t="s">
        <v>30</v>
      </c>
      <c r="I602" s="5" t="s">
        <v>125</v>
      </c>
      <c r="J602" s="5" t="s">
        <v>1328</v>
      </c>
      <c r="K602" s="5" t="s">
        <v>10151</v>
      </c>
      <c r="L602" s="5" t="s">
        <v>10153</v>
      </c>
      <c r="M602" s="5" t="s">
        <v>37</v>
      </c>
      <c r="N602" s="5" t="s">
        <v>44</v>
      </c>
      <c r="O602" s="5"/>
      <c r="P602" s="5" t="b">
        <f t="shared" ca="1" si="119"/>
        <v>0</v>
      </c>
      <c r="Q602" s="5" t="b">
        <f t="shared" ref="Q602:Q603" ca="1" si="167">IFERROR(__xludf.DUMMYFUNCTION("REGEXMATCH(L602,""JavaScript"")"),TRUE)</f>
        <v>1</v>
      </c>
      <c r="R602" s="5"/>
      <c r="S602" s="5"/>
      <c r="T602" s="5"/>
      <c r="U602" s="5"/>
      <c r="V602" s="5"/>
      <c r="W602" s="5"/>
      <c r="X602" s="5"/>
      <c r="Y602" s="5"/>
      <c r="Z602" s="5"/>
      <c r="AA602" s="5"/>
      <c r="AB602" s="5"/>
      <c r="AC602" s="5"/>
      <c r="AD602" s="5"/>
      <c r="AE602" s="5"/>
      <c r="AF602" s="5"/>
    </row>
    <row r="603" spans="1:32" ht="20.25" customHeight="1">
      <c r="A603" s="5" t="s">
        <v>7132</v>
      </c>
      <c r="B603" s="5" t="s">
        <v>10157</v>
      </c>
      <c r="C603" s="5" t="s">
        <v>170</v>
      </c>
      <c r="D603" s="5" t="s">
        <v>342</v>
      </c>
      <c r="E603" s="5" t="s">
        <v>45</v>
      </c>
      <c r="F603" s="7">
        <v>8</v>
      </c>
      <c r="G603" s="7">
        <v>15</v>
      </c>
      <c r="H603" s="5" t="s">
        <v>65</v>
      </c>
      <c r="I603" s="5" t="s">
        <v>108</v>
      </c>
      <c r="J603" s="5" t="s">
        <v>802</v>
      </c>
      <c r="K603" s="5" t="s">
        <v>10158</v>
      </c>
      <c r="L603" s="5" t="s">
        <v>10160</v>
      </c>
      <c r="M603" s="5" t="s">
        <v>42</v>
      </c>
      <c r="N603" s="5" t="s">
        <v>237</v>
      </c>
      <c r="O603" s="5"/>
      <c r="P603" s="5" t="b">
        <f t="shared" ca="1" si="119"/>
        <v>0</v>
      </c>
      <c r="Q603" s="5" t="b">
        <f t="shared" ca="1" si="167"/>
        <v>1</v>
      </c>
      <c r="R603" s="5"/>
      <c r="S603" s="5"/>
      <c r="T603" s="5"/>
      <c r="U603" s="5"/>
      <c r="V603" s="5"/>
      <c r="W603" s="5"/>
      <c r="X603" s="5"/>
      <c r="Y603" s="5"/>
      <c r="Z603" s="5"/>
      <c r="AA603" s="5"/>
      <c r="AB603" s="5"/>
      <c r="AC603" s="5"/>
      <c r="AD603" s="5"/>
      <c r="AE603" s="5"/>
      <c r="AF603" s="5"/>
    </row>
    <row r="604" spans="1:32" ht="20.25" customHeight="1">
      <c r="A604" s="5" t="s">
        <v>277</v>
      </c>
      <c r="B604" s="5" t="s">
        <v>10164</v>
      </c>
      <c r="C604" s="5" t="s">
        <v>41</v>
      </c>
      <c r="D604" s="5" t="s">
        <v>169</v>
      </c>
      <c r="E604" s="5" t="s">
        <v>45</v>
      </c>
      <c r="F604" s="7">
        <v>8</v>
      </c>
      <c r="G604" s="7">
        <v>15</v>
      </c>
      <c r="H604" s="5" t="s">
        <v>65</v>
      </c>
      <c r="I604" s="5" t="s">
        <v>108</v>
      </c>
      <c r="J604" s="5" t="s">
        <v>1075</v>
      </c>
      <c r="K604" s="5" t="s">
        <v>10165</v>
      </c>
      <c r="L604" s="5" t="s">
        <v>10166</v>
      </c>
      <c r="M604" s="5" t="s">
        <v>53</v>
      </c>
      <c r="N604" s="5" t="s">
        <v>55</v>
      </c>
      <c r="O604" s="5"/>
      <c r="P604" s="5" t="b">
        <f t="shared" ca="1" si="119"/>
        <v>0</v>
      </c>
      <c r="Q604" s="5" t="b">
        <f ca="1">IFERROR(__xludf.DUMMYFUNCTION("REGEXMATCH(L604,""(?i)JavaScript"")"),TRUE)</f>
        <v>1</v>
      </c>
      <c r="R604" s="5"/>
      <c r="S604" s="5"/>
      <c r="T604" s="5"/>
      <c r="U604" s="5"/>
      <c r="V604" s="5"/>
      <c r="W604" s="5"/>
      <c r="X604" s="5"/>
      <c r="Y604" s="5"/>
      <c r="Z604" s="5"/>
      <c r="AA604" s="5"/>
      <c r="AB604" s="5"/>
      <c r="AC604" s="5"/>
      <c r="AD604" s="5"/>
      <c r="AE604" s="5"/>
      <c r="AF604" s="5"/>
    </row>
    <row r="605" spans="1:32" ht="20.25" customHeight="1">
      <c r="A605" s="5" t="s">
        <v>10171</v>
      </c>
      <c r="B605" s="5" t="s">
        <v>4345</v>
      </c>
      <c r="C605" s="5" t="s">
        <v>27</v>
      </c>
      <c r="D605" s="5" t="s">
        <v>80</v>
      </c>
      <c r="E605" s="5" t="s">
        <v>45</v>
      </c>
      <c r="F605" s="7">
        <v>8</v>
      </c>
      <c r="G605" s="7">
        <v>15</v>
      </c>
      <c r="H605" s="5" t="s">
        <v>65</v>
      </c>
      <c r="I605" s="5" t="s">
        <v>108</v>
      </c>
      <c r="J605" s="5" t="s">
        <v>48</v>
      </c>
      <c r="K605" s="5" t="s">
        <v>10172</v>
      </c>
      <c r="L605" s="5" t="s">
        <v>10173</v>
      </c>
      <c r="M605" s="5" t="s">
        <v>167</v>
      </c>
      <c r="N605" s="5" t="s">
        <v>405</v>
      </c>
      <c r="O605" s="5"/>
      <c r="P605" s="5" t="b">
        <f t="shared" ca="1" si="119"/>
        <v>0</v>
      </c>
      <c r="Q605" s="5" t="b">
        <f ca="1">IFERROR(__xludf.DUMMYFUNCTION("REGEXMATCH(L605,""JavaScript"")"),TRUE)</f>
        <v>1</v>
      </c>
      <c r="R605" s="5"/>
      <c r="S605" s="5"/>
      <c r="T605" s="5"/>
      <c r="U605" s="5"/>
      <c r="V605" s="5"/>
      <c r="W605" s="5"/>
      <c r="X605" s="5"/>
      <c r="Y605" s="5"/>
      <c r="Z605" s="5"/>
      <c r="AA605" s="5"/>
      <c r="AB605" s="5"/>
      <c r="AC605" s="5"/>
      <c r="AD605" s="5"/>
      <c r="AE605" s="5"/>
      <c r="AF605" s="5"/>
    </row>
    <row r="606" spans="1:32" ht="20.25" customHeight="1">
      <c r="A606" s="5" t="s">
        <v>10175</v>
      </c>
      <c r="B606" s="5" t="s">
        <v>10176</v>
      </c>
      <c r="C606" s="5" t="s">
        <v>41</v>
      </c>
      <c r="D606" s="5" t="s">
        <v>47</v>
      </c>
      <c r="E606" s="5" t="s">
        <v>45</v>
      </c>
      <c r="F606" s="7">
        <v>8</v>
      </c>
      <c r="G606" s="7">
        <v>15</v>
      </c>
      <c r="H606" s="5" t="s">
        <v>65</v>
      </c>
      <c r="I606" s="5" t="s">
        <v>108</v>
      </c>
      <c r="J606" s="5" t="s">
        <v>4687</v>
      </c>
      <c r="K606" s="5" t="s">
        <v>10177</v>
      </c>
      <c r="L606" s="5"/>
      <c r="M606" s="5" t="s">
        <v>42</v>
      </c>
      <c r="N606" s="5" t="s">
        <v>89</v>
      </c>
      <c r="O606" s="5" t="b">
        <f ca="1">IFERROR(__xludf.DUMMYFUNCTION("REGEXMATCH(A606,""前端"")"),TRUE)</f>
        <v>1</v>
      </c>
      <c r="P606" s="5" t="b">
        <f t="shared" ca="1" si="119"/>
        <v>0</v>
      </c>
      <c r="Q606" s="5" t="b">
        <f ca="1">IFERROR(__xludf.DUMMYFUNCTION("REGEXMATCH(L606,""(?i)JavaScript"")"),FALSE)</f>
        <v>0</v>
      </c>
      <c r="R606" s="5"/>
      <c r="S606" s="5"/>
      <c r="T606" s="5"/>
      <c r="U606" s="5"/>
      <c r="V606" s="5"/>
      <c r="W606" s="5"/>
      <c r="X606" s="5"/>
      <c r="Y606" s="5"/>
      <c r="Z606" s="5"/>
      <c r="AA606" s="5"/>
      <c r="AB606" s="5"/>
      <c r="AC606" s="5"/>
      <c r="AD606" s="5"/>
      <c r="AE606" s="5"/>
      <c r="AF606" s="5"/>
    </row>
    <row r="607" spans="1:32" ht="20.25" customHeight="1">
      <c r="A607" s="5" t="s">
        <v>4351</v>
      </c>
      <c r="B607" s="5" t="s">
        <v>4352</v>
      </c>
      <c r="C607" s="5" t="s">
        <v>27</v>
      </c>
      <c r="D607" s="5" t="s">
        <v>80</v>
      </c>
      <c r="E607" s="5" t="s">
        <v>29</v>
      </c>
      <c r="F607" s="7">
        <v>8</v>
      </c>
      <c r="G607" s="7">
        <v>10</v>
      </c>
      <c r="H607" s="5" t="s">
        <v>30</v>
      </c>
      <c r="I607" s="5" t="s">
        <v>108</v>
      </c>
      <c r="J607" s="5" t="s">
        <v>252</v>
      </c>
      <c r="K607" s="5" t="s">
        <v>4355</v>
      </c>
      <c r="L607" s="5" t="s">
        <v>4356</v>
      </c>
      <c r="M607" s="5" t="s">
        <v>167</v>
      </c>
      <c r="N607" s="5" t="s">
        <v>405</v>
      </c>
      <c r="O607" s="5"/>
      <c r="P607" s="5" t="b">
        <f t="shared" ca="1" si="119"/>
        <v>0</v>
      </c>
      <c r="Q607" s="5" t="b">
        <f ca="1">IFERROR(__xludf.DUMMYFUNCTION("REGEXMATCH(L607,""JavaScript"")"),TRUE)</f>
        <v>1</v>
      </c>
      <c r="R607" s="5"/>
      <c r="S607" s="5"/>
      <c r="T607" s="5"/>
      <c r="U607" s="5"/>
      <c r="V607" s="5"/>
      <c r="W607" s="5"/>
      <c r="X607" s="5"/>
      <c r="Y607" s="5"/>
      <c r="Z607" s="5"/>
      <c r="AA607" s="5"/>
      <c r="AB607" s="5"/>
      <c r="AC607" s="5"/>
      <c r="AD607" s="5"/>
      <c r="AE607" s="5"/>
      <c r="AF607" s="5"/>
    </row>
    <row r="608" spans="1:32" ht="20.25" customHeight="1">
      <c r="A608" s="5" t="s">
        <v>784</v>
      </c>
      <c r="B608" s="5" t="s">
        <v>10182</v>
      </c>
      <c r="C608" s="5" t="s">
        <v>41</v>
      </c>
      <c r="D608" s="5" t="s">
        <v>94</v>
      </c>
      <c r="E608" s="5" t="s">
        <v>29</v>
      </c>
      <c r="F608" s="7">
        <v>8</v>
      </c>
      <c r="G608" s="7">
        <v>15</v>
      </c>
      <c r="H608" s="5" t="s">
        <v>65</v>
      </c>
      <c r="I608" s="5" t="s">
        <v>108</v>
      </c>
      <c r="J608" s="5" t="s">
        <v>2924</v>
      </c>
      <c r="K608" s="5" t="s">
        <v>10183</v>
      </c>
      <c r="L608" s="5" t="s">
        <v>10184</v>
      </c>
      <c r="M608" s="5" t="s">
        <v>53</v>
      </c>
      <c r="N608" s="5" t="s">
        <v>55</v>
      </c>
      <c r="O608" s="5"/>
      <c r="P608" s="5" t="b">
        <f t="shared" ca="1" si="119"/>
        <v>0</v>
      </c>
      <c r="Q608" s="5" t="b">
        <f t="shared" ref="Q608:Q611" ca="1" si="168">IFERROR(__xludf.DUMMYFUNCTION("REGEXMATCH(L608,""(?i)JavaScript"")"),TRUE)</f>
        <v>1</v>
      </c>
      <c r="R608" s="5"/>
      <c r="S608" s="5"/>
      <c r="T608" s="5"/>
      <c r="U608" s="5"/>
      <c r="V608" s="5"/>
      <c r="W608" s="5"/>
      <c r="X608" s="5"/>
      <c r="Y608" s="5"/>
      <c r="Z608" s="5"/>
      <c r="AA608" s="5"/>
      <c r="AB608" s="5"/>
      <c r="AC608" s="5"/>
      <c r="AD608" s="5"/>
      <c r="AE608" s="5"/>
      <c r="AF608" s="5"/>
    </row>
    <row r="609" spans="1:32" ht="20.25" customHeight="1">
      <c r="A609" s="5" t="s">
        <v>8775</v>
      </c>
      <c r="B609" s="5" t="s">
        <v>10185</v>
      </c>
      <c r="C609" s="5" t="s">
        <v>170</v>
      </c>
      <c r="D609" s="5" t="s">
        <v>435</v>
      </c>
      <c r="E609" s="5" t="s">
        <v>45</v>
      </c>
      <c r="F609" s="7">
        <v>8</v>
      </c>
      <c r="G609" s="7">
        <v>12</v>
      </c>
      <c r="H609" s="5" t="s">
        <v>852</v>
      </c>
      <c r="I609" s="5" t="s">
        <v>108</v>
      </c>
      <c r="J609" s="5" t="s">
        <v>6972</v>
      </c>
      <c r="K609" s="5" t="s">
        <v>10186</v>
      </c>
      <c r="L609" s="5" t="s">
        <v>10187</v>
      </c>
      <c r="M609" s="5" t="s">
        <v>53</v>
      </c>
      <c r="N609" s="5" t="s">
        <v>55</v>
      </c>
      <c r="O609" s="5"/>
      <c r="P609" s="5" t="b">
        <f t="shared" ca="1" si="119"/>
        <v>0</v>
      </c>
      <c r="Q609" s="5" t="b">
        <f t="shared" ca="1" si="168"/>
        <v>1</v>
      </c>
      <c r="R609" s="5"/>
      <c r="S609" s="5"/>
      <c r="T609" s="5"/>
      <c r="U609" s="5"/>
      <c r="V609" s="5"/>
      <c r="W609" s="5"/>
      <c r="X609" s="5"/>
      <c r="Y609" s="5"/>
      <c r="Z609" s="5"/>
      <c r="AA609" s="5"/>
      <c r="AB609" s="5"/>
      <c r="AC609" s="5"/>
      <c r="AD609" s="5"/>
      <c r="AE609" s="5"/>
      <c r="AF609" s="5"/>
    </row>
    <row r="610" spans="1:32" ht="20.25" customHeight="1">
      <c r="A610" s="5" t="s">
        <v>248</v>
      </c>
      <c r="B610" s="5" t="s">
        <v>10191</v>
      </c>
      <c r="C610" s="5" t="s">
        <v>170</v>
      </c>
      <c r="D610" s="5" t="s">
        <v>435</v>
      </c>
      <c r="E610" s="5" t="s">
        <v>29</v>
      </c>
      <c r="F610" s="7">
        <v>8</v>
      </c>
      <c r="G610" s="7">
        <v>20</v>
      </c>
      <c r="H610" s="5" t="s">
        <v>178</v>
      </c>
      <c r="I610" s="5" t="s">
        <v>31</v>
      </c>
      <c r="J610" s="5" t="s">
        <v>817</v>
      </c>
      <c r="K610" s="5" t="s">
        <v>10192</v>
      </c>
      <c r="L610" s="5" t="s">
        <v>10193</v>
      </c>
      <c r="M610" s="5" t="s">
        <v>37</v>
      </c>
      <c r="N610" s="5" t="s">
        <v>55</v>
      </c>
      <c r="O610" s="5"/>
      <c r="P610" s="5" t="b">
        <f t="shared" ca="1" si="119"/>
        <v>0</v>
      </c>
      <c r="Q610" s="5" t="b">
        <f t="shared" ca="1" si="168"/>
        <v>1</v>
      </c>
      <c r="R610" s="5"/>
      <c r="S610" s="5"/>
      <c r="T610" s="5"/>
      <c r="U610" s="5"/>
      <c r="V610" s="5"/>
      <c r="W610" s="5"/>
      <c r="X610" s="5"/>
      <c r="Y610" s="5"/>
      <c r="Z610" s="5"/>
      <c r="AA610" s="5"/>
      <c r="AB610" s="5"/>
      <c r="AC610" s="5"/>
      <c r="AD610" s="5"/>
      <c r="AE610" s="5"/>
      <c r="AF610" s="5"/>
    </row>
    <row r="611" spans="1:32" ht="20.25" customHeight="1">
      <c r="A611" s="5" t="s">
        <v>7159</v>
      </c>
      <c r="B611" s="5" t="s">
        <v>9378</v>
      </c>
      <c r="C611" s="5" t="s">
        <v>170</v>
      </c>
      <c r="D611" s="5" t="s">
        <v>342</v>
      </c>
      <c r="E611" s="5" t="s">
        <v>45</v>
      </c>
      <c r="F611" s="7">
        <v>8</v>
      </c>
      <c r="G611" s="7">
        <v>10</v>
      </c>
      <c r="H611" s="5" t="s">
        <v>30</v>
      </c>
      <c r="I611" s="9" t="s">
        <v>24</v>
      </c>
      <c r="J611" s="5" t="s">
        <v>68</v>
      </c>
      <c r="K611" s="5" t="s">
        <v>1816</v>
      </c>
      <c r="L611" s="5" t="s">
        <v>10194</v>
      </c>
      <c r="M611" s="5" t="s">
        <v>37</v>
      </c>
      <c r="N611" s="5" t="s">
        <v>55</v>
      </c>
      <c r="O611" s="5"/>
      <c r="P611" s="5" t="b">
        <f t="shared" ca="1" si="119"/>
        <v>0</v>
      </c>
      <c r="Q611" s="5" t="b">
        <f t="shared" ca="1" si="168"/>
        <v>1</v>
      </c>
      <c r="R611" s="5"/>
      <c r="S611" s="5"/>
      <c r="T611" s="5"/>
      <c r="U611" s="5"/>
      <c r="V611" s="5"/>
      <c r="W611" s="5"/>
      <c r="X611" s="5"/>
      <c r="Y611" s="5"/>
      <c r="Z611" s="5"/>
      <c r="AA611" s="5"/>
      <c r="AB611" s="5"/>
      <c r="AC611" s="5"/>
      <c r="AD611" s="5"/>
      <c r="AE611" s="5"/>
      <c r="AF611" s="5"/>
    </row>
    <row r="612" spans="1:32" ht="20.25" customHeight="1">
      <c r="A612" s="5" t="s">
        <v>10196</v>
      </c>
      <c r="B612" s="5" t="s">
        <v>2468</v>
      </c>
      <c r="C612" s="5" t="s">
        <v>20</v>
      </c>
      <c r="D612" s="5" t="s">
        <v>1173</v>
      </c>
      <c r="E612" s="5" t="s">
        <v>29</v>
      </c>
      <c r="F612" s="7">
        <v>8</v>
      </c>
      <c r="G612" s="7">
        <v>15</v>
      </c>
      <c r="H612" s="5" t="s">
        <v>65</v>
      </c>
      <c r="I612" s="5" t="s">
        <v>31</v>
      </c>
      <c r="J612" s="5" t="s">
        <v>110</v>
      </c>
      <c r="K612" s="5" t="s">
        <v>10199</v>
      </c>
      <c r="L612" s="5" t="s">
        <v>10201</v>
      </c>
      <c r="M612" s="5" t="s">
        <v>100</v>
      </c>
      <c r="N612" s="5" t="s">
        <v>55</v>
      </c>
      <c r="O612" s="5"/>
      <c r="P612" s="5" t="b">
        <f t="shared" ca="1" si="119"/>
        <v>0</v>
      </c>
      <c r="Q612" s="5" t="b">
        <f t="shared" ref="Q612:Q613" ca="1" si="169">IFERROR(__xludf.DUMMYFUNCTION("REGEXMATCH(L612,""JavaScript"")"),TRUE)</f>
        <v>1</v>
      </c>
      <c r="R612" s="5"/>
      <c r="S612" s="5"/>
      <c r="T612" s="5"/>
      <c r="U612" s="5"/>
      <c r="V612" s="5"/>
      <c r="W612" s="5"/>
      <c r="X612" s="5"/>
      <c r="Y612" s="5"/>
      <c r="Z612" s="5"/>
      <c r="AA612" s="5"/>
      <c r="AB612" s="5"/>
      <c r="AC612" s="5"/>
      <c r="AD612" s="5"/>
      <c r="AE612" s="5"/>
      <c r="AF612" s="5"/>
    </row>
    <row r="613" spans="1:32" ht="20.25" customHeight="1">
      <c r="A613" s="5" t="s">
        <v>396</v>
      </c>
      <c r="B613" s="5" t="s">
        <v>9374</v>
      </c>
      <c r="C613" s="5" t="s">
        <v>170</v>
      </c>
      <c r="D613" s="5" t="s">
        <v>342</v>
      </c>
      <c r="E613" s="5" t="s">
        <v>29</v>
      </c>
      <c r="F613" s="7">
        <v>8</v>
      </c>
      <c r="G613" s="7">
        <v>15</v>
      </c>
      <c r="H613" s="5" t="s">
        <v>65</v>
      </c>
      <c r="I613" s="5" t="s">
        <v>108</v>
      </c>
      <c r="J613" s="5" t="s">
        <v>516</v>
      </c>
      <c r="K613" s="5" t="s">
        <v>9375</v>
      </c>
      <c r="L613" s="5" t="s">
        <v>9376</v>
      </c>
      <c r="M613" s="5" t="s">
        <v>167</v>
      </c>
      <c r="N613" s="5" t="s">
        <v>55</v>
      </c>
      <c r="O613" s="5"/>
      <c r="P613" s="5" t="b">
        <f t="shared" ca="1" si="119"/>
        <v>0</v>
      </c>
      <c r="Q613" s="5" t="b">
        <f t="shared" ca="1" si="169"/>
        <v>1</v>
      </c>
      <c r="R613" s="5"/>
      <c r="S613" s="5"/>
      <c r="T613" s="5"/>
      <c r="U613" s="5"/>
      <c r="V613" s="5"/>
      <c r="W613" s="5"/>
      <c r="X613" s="5"/>
      <c r="Y613" s="5"/>
      <c r="Z613" s="5"/>
      <c r="AA613" s="5"/>
      <c r="AB613" s="5"/>
      <c r="AC613" s="5"/>
      <c r="AD613" s="5"/>
      <c r="AE613" s="5"/>
      <c r="AF613" s="5"/>
    </row>
    <row r="614" spans="1:32" ht="20.25" customHeight="1">
      <c r="A614" s="5" t="s">
        <v>10209</v>
      </c>
      <c r="B614" s="5" t="s">
        <v>4388</v>
      </c>
      <c r="C614" s="5" t="s">
        <v>27</v>
      </c>
      <c r="D614" s="5" t="s">
        <v>85</v>
      </c>
      <c r="E614" s="5" t="s">
        <v>29</v>
      </c>
      <c r="F614" s="7">
        <v>8</v>
      </c>
      <c r="G614" s="7">
        <v>20</v>
      </c>
      <c r="H614" s="5" t="s">
        <v>178</v>
      </c>
      <c r="I614" s="9" t="s">
        <v>24</v>
      </c>
      <c r="J614" s="5" t="s">
        <v>516</v>
      </c>
      <c r="K614" s="5" t="s">
        <v>727</v>
      </c>
      <c r="L614" s="5" t="s">
        <v>10211</v>
      </c>
      <c r="M614" s="5" t="s">
        <v>100</v>
      </c>
      <c r="N614" s="5" t="s">
        <v>38</v>
      </c>
      <c r="O614" s="5"/>
      <c r="P614" s="5" t="b">
        <f t="shared" ca="1" si="119"/>
        <v>0</v>
      </c>
      <c r="Q614" s="5" t="b">
        <f ca="1">IFERROR(__xludf.DUMMYFUNCTION("REGEXMATCH(L614,""(?i)JavaScript"")"),TRUE)</f>
        <v>1</v>
      </c>
      <c r="R614" s="5"/>
      <c r="S614" s="5"/>
      <c r="T614" s="5"/>
      <c r="U614" s="5"/>
      <c r="V614" s="5"/>
      <c r="W614" s="5"/>
      <c r="X614" s="5"/>
      <c r="Y614" s="5"/>
      <c r="Z614" s="5"/>
      <c r="AA614" s="5"/>
      <c r="AB614" s="5"/>
      <c r="AC614" s="5"/>
      <c r="AD614" s="5"/>
      <c r="AE614" s="5"/>
      <c r="AF614" s="5"/>
    </row>
    <row r="615" spans="1:32" ht="20.25" customHeight="1">
      <c r="A615" s="5" t="s">
        <v>396</v>
      </c>
      <c r="B615" s="5" t="s">
        <v>10219</v>
      </c>
      <c r="C615" s="5" t="s">
        <v>20</v>
      </c>
      <c r="D615" s="5" t="s">
        <v>47</v>
      </c>
      <c r="E615" s="5" t="s">
        <v>45</v>
      </c>
      <c r="F615" s="7">
        <v>8</v>
      </c>
      <c r="G615" s="7">
        <v>12</v>
      </c>
      <c r="H615" s="5" t="s">
        <v>852</v>
      </c>
      <c r="I615" s="5" t="s">
        <v>108</v>
      </c>
      <c r="J615" s="5" t="s">
        <v>4948</v>
      </c>
      <c r="K615" s="5" t="s">
        <v>10221</v>
      </c>
      <c r="L615" s="5" t="s">
        <v>10222</v>
      </c>
      <c r="M615" s="5" t="s">
        <v>37</v>
      </c>
      <c r="N615" s="5" t="s">
        <v>55</v>
      </c>
      <c r="O615" s="5"/>
      <c r="P615" s="5" t="b">
        <f t="shared" ca="1" si="119"/>
        <v>0</v>
      </c>
      <c r="Q615" s="5" t="b">
        <f ca="1">IFERROR(__xludf.DUMMYFUNCTION("REGEXMATCH(L615,""JavaScript"")"),TRUE)</f>
        <v>1</v>
      </c>
      <c r="R615" s="5"/>
      <c r="S615" s="5"/>
      <c r="T615" s="5"/>
      <c r="U615" s="5"/>
      <c r="V615" s="5"/>
      <c r="W615" s="5"/>
      <c r="X615" s="5"/>
      <c r="Y615" s="5"/>
      <c r="Z615" s="5"/>
      <c r="AA615" s="5"/>
      <c r="AB615" s="5"/>
      <c r="AC615" s="5"/>
      <c r="AD615" s="5"/>
      <c r="AE615" s="5"/>
      <c r="AF615" s="5"/>
    </row>
    <row r="616" spans="1:32" ht="20.25" customHeight="1">
      <c r="A616" s="5" t="s">
        <v>7039</v>
      </c>
      <c r="B616" s="5" t="s">
        <v>7840</v>
      </c>
      <c r="C616" s="5" t="s">
        <v>41</v>
      </c>
      <c r="D616" s="5" t="s">
        <v>94</v>
      </c>
      <c r="E616" s="5" t="s">
        <v>45</v>
      </c>
      <c r="F616" s="7">
        <v>8</v>
      </c>
      <c r="G616" s="7">
        <v>13</v>
      </c>
      <c r="H616" s="5" t="s">
        <v>107</v>
      </c>
      <c r="I616" s="5" t="s">
        <v>31</v>
      </c>
      <c r="J616" s="5" t="s">
        <v>7842</v>
      </c>
      <c r="K616" s="5" t="s">
        <v>7844</v>
      </c>
      <c r="L616" s="5" t="s">
        <v>7845</v>
      </c>
      <c r="M616" s="5" t="s">
        <v>37</v>
      </c>
      <c r="N616" s="5" t="s">
        <v>55</v>
      </c>
      <c r="O616" s="5"/>
      <c r="P616" s="5" t="b">
        <f t="shared" ca="1" si="119"/>
        <v>0</v>
      </c>
      <c r="Q616" s="5" t="b">
        <f t="shared" ref="Q616:Q617" ca="1" si="170">IFERROR(__xludf.DUMMYFUNCTION("REGEXMATCH(L616,""(?i)JavaScript"")"),TRUE)</f>
        <v>1</v>
      </c>
      <c r="R616" s="5"/>
      <c r="S616" s="5"/>
      <c r="T616" s="5"/>
      <c r="U616" s="5"/>
      <c r="V616" s="5"/>
      <c r="W616" s="5"/>
      <c r="X616" s="5"/>
      <c r="Y616" s="5"/>
      <c r="Z616" s="5"/>
      <c r="AA616" s="5"/>
      <c r="AB616" s="5"/>
      <c r="AC616" s="5"/>
      <c r="AD616" s="5"/>
      <c r="AE616" s="5"/>
      <c r="AF616" s="5"/>
    </row>
    <row r="617" spans="1:32" ht="20.25" customHeight="1">
      <c r="A617" s="5" t="s">
        <v>10231</v>
      </c>
      <c r="B617" s="5" t="s">
        <v>10232</v>
      </c>
      <c r="C617" s="5" t="s">
        <v>27</v>
      </c>
      <c r="D617" s="5" t="s">
        <v>105</v>
      </c>
      <c r="E617" s="5" t="s">
        <v>29</v>
      </c>
      <c r="F617" s="7">
        <v>8</v>
      </c>
      <c r="G617" s="7">
        <v>15</v>
      </c>
      <c r="H617" s="5" t="s">
        <v>65</v>
      </c>
      <c r="I617" s="5" t="s">
        <v>31</v>
      </c>
      <c r="J617" s="5" t="s">
        <v>2015</v>
      </c>
      <c r="K617" s="5" t="s">
        <v>4544</v>
      </c>
      <c r="L617" s="5" t="s">
        <v>10234</v>
      </c>
      <c r="M617" s="5" t="s">
        <v>53</v>
      </c>
      <c r="N617" s="5" t="s">
        <v>55</v>
      </c>
      <c r="O617" s="5"/>
      <c r="P617" s="5" t="b">
        <f t="shared" ca="1" si="119"/>
        <v>0</v>
      </c>
      <c r="Q617" s="5" t="b">
        <f t="shared" ca="1" si="170"/>
        <v>1</v>
      </c>
      <c r="R617" s="5"/>
      <c r="S617" s="5"/>
      <c r="T617" s="5"/>
      <c r="U617" s="5"/>
      <c r="V617" s="5"/>
      <c r="W617" s="5"/>
      <c r="X617" s="5"/>
      <c r="Y617" s="5"/>
      <c r="Z617" s="5"/>
      <c r="AA617" s="5"/>
      <c r="AB617" s="5"/>
      <c r="AC617" s="5"/>
      <c r="AD617" s="5"/>
      <c r="AE617" s="5"/>
      <c r="AF617" s="5"/>
    </row>
    <row r="618" spans="1:32" ht="20.25" customHeight="1">
      <c r="A618" s="5" t="s">
        <v>10235</v>
      </c>
      <c r="B618" s="5" t="s">
        <v>4434</v>
      </c>
      <c r="C618" s="5" t="s">
        <v>27</v>
      </c>
      <c r="D618" s="5" t="s">
        <v>47</v>
      </c>
      <c r="E618" s="5" t="s">
        <v>29</v>
      </c>
      <c r="F618" s="7">
        <v>8</v>
      </c>
      <c r="G618" s="7">
        <v>12</v>
      </c>
      <c r="H618" s="5" t="s">
        <v>852</v>
      </c>
      <c r="I618" s="5" t="s">
        <v>108</v>
      </c>
      <c r="J618" s="5" t="s">
        <v>633</v>
      </c>
      <c r="K618" s="5" t="s">
        <v>4435</v>
      </c>
      <c r="L618" s="5" t="s">
        <v>10236</v>
      </c>
      <c r="M618" s="5" t="s">
        <v>37</v>
      </c>
      <c r="N618" s="5" t="s">
        <v>55</v>
      </c>
      <c r="O618" s="5"/>
      <c r="P618" s="5" t="b">
        <f t="shared" ca="1" si="119"/>
        <v>0</v>
      </c>
      <c r="Q618" s="5" t="b">
        <f t="shared" ref="Q618:Q619" ca="1" si="171">IFERROR(__xludf.DUMMYFUNCTION("REGEXMATCH(L618,""JavaScript"")"),TRUE)</f>
        <v>1</v>
      </c>
      <c r="R618" s="5"/>
      <c r="S618" s="5"/>
      <c r="T618" s="5"/>
      <c r="U618" s="5"/>
      <c r="V618" s="5"/>
      <c r="W618" s="5"/>
      <c r="X618" s="5"/>
      <c r="Y618" s="5"/>
      <c r="Z618" s="5"/>
      <c r="AA618" s="5"/>
      <c r="AB618" s="5"/>
      <c r="AC618" s="5"/>
      <c r="AD618" s="5"/>
      <c r="AE618" s="5"/>
      <c r="AF618" s="5"/>
    </row>
    <row r="619" spans="1:32" ht="20.25" customHeight="1">
      <c r="A619" s="5" t="s">
        <v>10238</v>
      </c>
      <c r="B619" s="5" t="s">
        <v>10239</v>
      </c>
      <c r="C619" s="5" t="s">
        <v>20</v>
      </c>
      <c r="D619" s="5" t="s">
        <v>21</v>
      </c>
      <c r="E619" s="5" t="s">
        <v>45</v>
      </c>
      <c r="F619" s="7">
        <v>8</v>
      </c>
      <c r="G619" s="7">
        <v>10</v>
      </c>
      <c r="H619" s="5" t="s">
        <v>30</v>
      </c>
      <c r="I619" s="5" t="s">
        <v>31</v>
      </c>
      <c r="J619" s="5" t="s">
        <v>117</v>
      </c>
      <c r="K619" s="5" t="s">
        <v>10240</v>
      </c>
      <c r="L619" s="5" t="s">
        <v>10241</v>
      </c>
      <c r="M619" s="5" t="s">
        <v>53</v>
      </c>
      <c r="N619" s="5" t="s">
        <v>55</v>
      </c>
      <c r="O619" s="5"/>
      <c r="P619" s="5" t="b">
        <f t="shared" ca="1" si="119"/>
        <v>0</v>
      </c>
      <c r="Q619" s="5" t="b">
        <f t="shared" ca="1" si="171"/>
        <v>1</v>
      </c>
      <c r="R619" s="5"/>
      <c r="S619" s="5"/>
      <c r="T619" s="5"/>
      <c r="U619" s="5"/>
      <c r="V619" s="5"/>
      <c r="W619" s="5"/>
      <c r="X619" s="5"/>
      <c r="Y619" s="5"/>
      <c r="Z619" s="5"/>
      <c r="AA619" s="5"/>
      <c r="AB619" s="5"/>
      <c r="AC619" s="5"/>
      <c r="AD619" s="5"/>
      <c r="AE619" s="5"/>
      <c r="AF619" s="5"/>
    </row>
    <row r="620" spans="1:32" ht="20.25" customHeight="1">
      <c r="A620" s="5" t="s">
        <v>3551</v>
      </c>
      <c r="B620" s="5" t="s">
        <v>10243</v>
      </c>
      <c r="C620" s="5" t="s">
        <v>20</v>
      </c>
      <c r="D620" s="5" t="s">
        <v>1173</v>
      </c>
      <c r="E620" s="5" t="s">
        <v>45</v>
      </c>
      <c r="F620" s="7">
        <v>8</v>
      </c>
      <c r="G620" s="7">
        <v>10</v>
      </c>
      <c r="H620" s="5" t="s">
        <v>30</v>
      </c>
      <c r="I620" s="5" t="s">
        <v>125</v>
      </c>
      <c r="J620" s="5" t="s">
        <v>48</v>
      </c>
      <c r="K620" s="5" t="s">
        <v>10244</v>
      </c>
      <c r="L620" s="5" t="s">
        <v>10245</v>
      </c>
      <c r="M620" s="5" t="s">
        <v>53</v>
      </c>
      <c r="N620" s="5" t="s">
        <v>55</v>
      </c>
      <c r="O620" s="5"/>
      <c r="P620" s="5" t="b">
        <f t="shared" ca="1" si="119"/>
        <v>0</v>
      </c>
      <c r="Q620" s="5" t="b">
        <f t="shared" ref="Q620:Q623" ca="1" si="172">IFERROR(__xludf.DUMMYFUNCTION("REGEXMATCH(L620,""(?i)JavaScript"")"),TRUE)</f>
        <v>1</v>
      </c>
      <c r="R620" s="5"/>
      <c r="S620" s="5"/>
      <c r="T620" s="5"/>
      <c r="U620" s="5"/>
      <c r="V620" s="5"/>
      <c r="W620" s="5"/>
      <c r="X620" s="5"/>
      <c r="Y620" s="5"/>
      <c r="Z620" s="5"/>
      <c r="AA620" s="5"/>
      <c r="AB620" s="5"/>
      <c r="AC620" s="5"/>
      <c r="AD620" s="5"/>
      <c r="AE620" s="5"/>
      <c r="AF620" s="5"/>
    </row>
    <row r="621" spans="1:32" ht="20.25" customHeight="1">
      <c r="A621" s="5" t="s">
        <v>10253</v>
      </c>
      <c r="B621" s="5" t="s">
        <v>4485</v>
      </c>
      <c r="C621" s="5" t="s">
        <v>27</v>
      </c>
      <c r="D621" s="5" t="s">
        <v>575</v>
      </c>
      <c r="E621" s="5" t="s">
        <v>29</v>
      </c>
      <c r="F621" s="7">
        <v>8</v>
      </c>
      <c r="G621" s="7">
        <v>15</v>
      </c>
      <c r="H621" s="5" t="s">
        <v>65</v>
      </c>
      <c r="I621" s="5" t="s">
        <v>31</v>
      </c>
      <c r="J621" s="5" t="s">
        <v>48</v>
      </c>
      <c r="K621" s="5" t="s">
        <v>381</v>
      </c>
      <c r="L621" s="5" t="s">
        <v>10254</v>
      </c>
      <c r="M621" s="5" t="s">
        <v>53</v>
      </c>
      <c r="N621" s="5" t="s">
        <v>55</v>
      </c>
      <c r="O621" s="5"/>
      <c r="P621" s="5" t="b">
        <f t="shared" ca="1" si="119"/>
        <v>0</v>
      </c>
      <c r="Q621" s="5" t="b">
        <f t="shared" ca="1" si="172"/>
        <v>1</v>
      </c>
      <c r="R621" s="5"/>
      <c r="S621" s="5"/>
      <c r="T621" s="5"/>
      <c r="U621" s="5"/>
      <c r="V621" s="5"/>
      <c r="W621" s="5"/>
      <c r="X621" s="5"/>
      <c r="Y621" s="5"/>
      <c r="Z621" s="5"/>
      <c r="AA621" s="5"/>
      <c r="AB621" s="5"/>
      <c r="AC621" s="5"/>
      <c r="AD621" s="5"/>
      <c r="AE621" s="5"/>
      <c r="AF621" s="5"/>
    </row>
    <row r="622" spans="1:32" ht="20.25" customHeight="1">
      <c r="A622" s="5" t="s">
        <v>248</v>
      </c>
      <c r="B622" s="5" t="s">
        <v>10257</v>
      </c>
      <c r="C622" s="5" t="s">
        <v>41</v>
      </c>
      <c r="D622" s="5" t="s">
        <v>94</v>
      </c>
      <c r="E622" s="5" t="s">
        <v>651</v>
      </c>
      <c r="F622" s="7">
        <v>8</v>
      </c>
      <c r="G622" s="7">
        <v>10</v>
      </c>
      <c r="H622" s="5" t="s">
        <v>30</v>
      </c>
      <c r="I622" s="5" t="s">
        <v>108</v>
      </c>
      <c r="J622" s="5" t="s">
        <v>315</v>
      </c>
      <c r="K622" s="5" t="s">
        <v>2873</v>
      </c>
      <c r="L622" s="5" t="s">
        <v>10258</v>
      </c>
      <c r="M622" s="5" t="s">
        <v>53</v>
      </c>
      <c r="N622" s="5" t="s">
        <v>55</v>
      </c>
      <c r="O622" s="5"/>
      <c r="P622" s="5" t="b">
        <f t="shared" ca="1" si="119"/>
        <v>0</v>
      </c>
      <c r="Q622" s="5" t="b">
        <f t="shared" ca="1" si="172"/>
        <v>1</v>
      </c>
      <c r="R622" s="5"/>
      <c r="S622" s="5"/>
      <c r="T622" s="5"/>
      <c r="U622" s="5"/>
      <c r="V622" s="5"/>
      <c r="W622" s="5"/>
      <c r="X622" s="5"/>
      <c r="Y622" s="5"/>
      <c r="Z622" s="5"/>
      <c r="AA622" s="5"/>
      <c r="AB622" s="5"/>
      <c r="AC622" s="5"/>
      <c r="AD622" s="5"/>
      <c r="AE622" s="5"/>
      <c r="AF622" s="5"/>
    </row>
    <row r="623" spans="1:32" ht="20.25" customHeight="1">
      <c r="A623" s="5" t="s">
        <v>10265</v>
      </c>
      <c r="B623" s="5" t="s">
        <v>3314</v>
      </c>
      <c r="C623" s="5" t="s">
        <v>20</v>
      </c>
      <c r="D623" s="5" t="s">
        <v>3315</v>
      </c>
      <c r="E623" s="5" t="s">
        <v>45</v>
      </c>
      <c r="F623" s="7">
        <v>8</v>
      </c>
      <c r="G623" s="7">
        <v>16</v>
      </c>
      <c r="H623" s="5" t="s">
        <v>478</v>
      </c>
      <c r="I623" s="9" t="s">
        <v>24</v>
      </c>
      <c r="J623" s="5" t="s">
        <v>430</v>
      </c>
      <c r="K623" s="5" t="s">
        <v>3316</v>
      </c>
      <c r="L623" s="5" t="s">
        <v>10269</v>
      </c>
      <c r="M623" s="5" t="s">
        <v>167</v>
      </c>
      <c r="N623" s="5" t="s">
        <v>55</v>
      </c>
      <c r="O623" s="5"/>
      <c r="P623" s="5" t="b">
        <f t="shared" ca="1" si="119"/>
        <v>0</v>
      </c>
      <c r="Q623" s="5" t="b">
        <f t="shared" ca="1" si="172"/>
        <v>1</v>
      </c>
      <c r="R623" s="5"/>
      <c r="S623" s="5"/>
      <c r="T623" s="5"/>
      <c r="U623" s="5"/>
      <c r="V623" s="5"/>
      <c r="W623" s="5"/>
      <c r="X623" s="5"/>
      <c r="Y623" s="5"/>
      <c r="Z623" s="5"/>
      <c r="AA623" s="5"/>
      <c r="AB623" s="5"/>
      <c r="AC623" s="5"/>
      <c r="AD623" s="5"/>
      <c r="AE623" s="5"/>
      <c r="AF623" s="5"/>
    </row>
    <row r="624" spans="1:32" ht="20.25" customHeight="1">
      <c r="A624" s="5" t="s">
        <v>2440</v>
      </c>
      <c r="B624" s="5" t="s">
        <v>10274</v>
      </c>
      <c r="C624" s="5" t="s">
        <v>27</v>
      </c>
      <c r="D624" s="5" t="s">
        <v>80</v>
      </c>
      <c r="E624" s="5" t="s">
        <v>45</v>
      </c>
      <c r="F624" s="7">
        <v>8</v>
      </c>
      <c r="G624" s="7">
        <v>10</v>
      </c>
      <c r="H624" s="5" t="s">
        <v>30</v>
      </c>
      <c r="I624" s="5" t="s">
        <v>108</v>
      </c>
      <c r="J624" s="5" t="s">
        <v>608</v>
      </c>
      <c r="K624" s="5" t="s">
        <v>10276</v>
      </c>
      <c r="L624" s="5" t="s">
        <v>10277</v>
      </c>
      <c r="M624" s="5" t="s">
        <v>37</v>
      </c>
      <c r="N624" s="5" t="s">
        <v>405</v>
      </c>
      <c r="O624" s="5"/>
      <c r="P624" s="5" t="b">
        <f t="shared" ca="1" si="119"/>
        <v>0</v>
      </c>
      <c r="Q624" s="5" t="b">
        <f t="shared" ref="Q624:Q625" ca="1" si="173">IFERROR(__xludf.DUMMYFUNCTION("REGEXMATCH(L624,""JavaScript"")"),TRUE)</f>
        <v>1</v>
      </c>
      <c r="R624" s="5"/>
      <c r="S624" s="5"/>
      <c r="T624" s="5"/>
      <c r="U624" s="5"/>
      <c r="V624" s="5"/>
      <c r="W624" s="5"/>
      <c r="X624" s="5"/>
      <c r="Y624" s="5"/>
      <c r="Z624" s="5"/>
      <c r="AA624" s="5"/>
      <c r="AB624" s="5"/>
      <c r="AC624" s="5"/>
      <c r="AD624" s="5"/>
      <c r="AE624" s="5"/>
      <c r="AF624" s="5"/>
    </row>
    <row r="625" spans="1:32" ht="20.25" customHeight="1">
      <c r="A625" s="5" t="s">
        <v>10283</v>
      </c>
      <c r="B625" s="5" t="s">
        <v>10284</v>
      </c>
      <c r="C625" s="5" t="s">
        <v>41</v>
      </c>
      <c r="D625" s="5" t="s">
        <v>114</v>
      </c>
      <c r="E625" s="5" t="s">
        <v>45</v>
      </c>
      <c r="F625" s="7">
        <v>8</v>
      </c>
      <c r="G625" s="7">
        <v>12</v>
      </c>
      <c r="H625" s="5" t="s">
        <v>852</v>
      </c>
      <c r="I625" s="5" t="s">
        <v>108</v>
      </c>
      <c r="J625" s="5" t="s">
        <v>10286</v>
      </c>
      <c r="K625" s="5" t="s">
        <v>10287</v>
      </c>
      <c r="L625" s="5" t="s">
        <v>10288</v>
      </c>
      <c r="M625" s="5" t="s">
        <v>42</v>
      </c>
      <c r="N625" s="5" t="s">
        <v>55</v>
      </c>
      <c r="O625" s="5"/>
      <c r="P625" s="5" t="b">
        <f t="shared" ca="1" si="119"/>
        <v>0</v>
      </c>
      <c r="Q625" s="5" t="b">
        <f t="shared" ca="1" si="173"/>
        <v>1</v>
      </c>
      <c r="R625" s="5"/>
      <c r="S625" s="5"/>
      <c r="T625" s="5"/>
      <c r="U625" s="5"/>
      <c r="V625" s="5"/>
      <c r="W625" s="5"/>
      <c r="X625" s="5"/>
      <c r="Y625" s="5"/>
      <c r="Z625" s="5"/>
      <c r="AA625" s="5"/>
      <c r="AB625" s="5"/>
      <c r="AC625" s="5"/>
      <c r="AD625" s="5"/>
      <c r="AE625" s="5"/>
      <c r="AF625" s="5"/>
    </row>
    <row r="626" spans="1:32" ht="20.25" customHeight="1">
      <c r="A626" s="5" t="s">
        <v>1457</v>
      </c>
      <c r="B626" s="5" t="s">
        <v>9381</v>
      </c>
      <c r="C626" s="5" t="s">
        <v>170</v>
      </c>
      <c r="D626" s="5" t="s">
        <v>1759</v>
      </c>
      <c r="E626" s="5" t="s">
        <v>29</v>
      </c>
      <c r="F626" s="7">
        <v>8</v>
      </c>
      <c r="G626" s="7">
        <v>15</v>
      </c>
      <c r="H626" s="5" t="s">
        <v>65</v>
      </c>
      <c r="I626" s="5" t="s">
        <v>108</v>
      </c>
      <c r="J626" s="5" t="s">
        <v>48</v>
      </c>
      <c r="K626" s="5" t="s">
        <v>10293</v>
      </c>
      <c r="L626" s="5" t="s">
        <v>10294</v>
      </c>
      <c r="M626" s="5" t="s">
        <v>100</v>
      </c>
      <c r="N626" s="5" t="s">
        <v>55</v>
      </c>
      <c r="O626" s="5"/>
      <c r="P626" s="5" t="b">
        <f t="shared" ca="1" si="119"/>
        <v>0</v>
      </c>
      <c r="Q626" s="5" t="b">
        <f ca="1">IFERROR(__xludf.DUMMYFUNCTION("REGEXMATCH(L626,""(?i)JavaScript"")"),TRUE)</f>
        <v>1</v>
      </c>
      <c r="R626" s="5"/>
      <c r="S626" s="5"/>
      <c r="T626" s="5"/>
      <c r="U626" s="5"/>
      <c r="V626" s="5"/>
      <c r="W626" s="5"/>
      <c r="X626" s="5"/>
      <c r="Y626" s="5"/>
      <c r="Z626" s="5"/>
      <c r="AA626" s="5"/>
      <c r="AB626" s="5"/>
      <c r="AC626" s="5"/>
      <c r="AD626" s="5"/>
      <c r="AE626" s="5"/>
      <c r="AF626" s="5"/>
    </row>
    <row r="627" spans="1:32" ht="20.25" customHeight="1">
      <c r="A627" s="5" t="s">
        <v>396</v>
      </c>
      <c r="B627" s="5" t="s">
        <v>4493</v>
      </c>
      <c r="C627" s="5" t="s">
        <v>27</v>
      </c>
      <c r="D627" s="5" t="s">
        <v>85</v>
      </c>
      <c r="E627" s="5" t="s">
        <v>45</v>
      </c>
      <c r="F627" s="7">
        <v>8</v>
      </c>
      <c r="G627" s="7">
        <v>10</v>
      </c>
      <c r="H627" s="5" t="s">
        <v>30</v>
      </c>
      <c r="I627" s="5" t="s">
        <v>125</v>
      </c>
      <c r="J627" s="5" t="s">
        <v>942</v>
      </c>
      <c r="K627" s="5" t="s">
        <v>924</v>
      </c>
      <c r="L627" s="5" t="s">
        <v>10302</v>
      </c>
      <c r="M627" s="5" t="s">
        <v>37</v>
      </c>
      <c r="N627" s="5" t="s">
        <v>55</v>
      </c>
      <c r="O627" s="5"/>
      <c r="P627" s="5" t="b">
        <f t="shared" ca="1" si="119"/>
        <v>0</v>
      </c>
      <c r="Q627" s="5" t="b">
        <f t="shared" ref="Q627:Q628" ca="1" si="174">IFERROR(__xludf.DUMMYFUNCTION("REGEXMATCH(L627,""JavaScript"")"),TRUE)</f>
        <v>1</v>
      </c>
      <c r="R627" s="5"/>
      <c r="S627" s="5"/>
      <c r="T627" s="5"/>
      <c r="U627" s="5"/>
      <c r="V627" s="5"/>
      <c r="W627" s="5"/>
      <c r="X627" s="5"/>
      <c r="Y627" s="5"/>
      <c r="Z627" s="5"/>
      <c r="AA627" s="5"/>
      <c r="AB627" s="5"/>
      <c r="AC627" s="5"/>
      <c r="AD627" s="5"/>
      <c r="AE627" s="5"/>
      <c r="AF627" s="5"/>
    </row>
    <row r="628" spans="1:32" ht="20.25" customHeight="1">
      <c r="A628" s="5" t="s">
        <v>713</v>
      </c>
      <c r="B628" s="5" t="s">
        <v>10306</v>
      </c>
      <c r="C628" s="5" t="s">
        <v>27</v>
      </c>
      <c r="D628" s="5" t="s">
        <v>85</v>
      </c>
      <c r="E628" s="5" t="s">
        <v>45</v>
      </c>
      <c r="F628" s="7">
        <v>8</v>
      </c>
      <c r="G628" s="7">
        <v>10</v>
      </c>
      <c r="H628" s="5" t="s">
        <v>30</v>
      </c>
      <c r="I628" s="5" t="s">
        <v>31</v>
      </c>
      <c r="J628" s="5" t="s">
        <v>1463</v>
      </c>
      <c r="K628" s="5" t="s">
        <v>10310</v>
      </c>
      <c r="L628" s="5" t="s">
        <v>10311</v>
      </c>
      <c r="M628" s="5" t="s">
        <v>37</v>
      </c>
      <c r="N628" s="5" t="s">
        <v>55</v>
      </c>
      <c r="O628" s="5"/>
      <c r="P628" s="5" t="b">
        <f t="shared" ca="1" si="119"/>
        <v>0</v>
      </c>
      <c r="Q628" s="5" t="b">
        <f t="shared" ca="1" si="174"/>
        <v>1</v>
      </c>
      <c r="R628" s="5"/>
      <c r="S628" s="5"/>
      <c r="T628" s="5"/>
      <c r="U628" s="5"/>
      <c r="V628" s="5"/>
      <c r="W628" s="5"/>
      <c r="X628" s="5"/>
      <c r="Y628" s="5"/>
      <c r="Z628" s="5"/>
      <c r="AA628" s="5"/>
      <c r="AB628" s="5"/>
      <c r="AC628" s="5"/>
      <c r="AD628" s="5"/>
      <c r="AE628" s="5"/>
      <c r="AF628" s="5"/>
    </row>
    <row r="629" spans="1:32" ht="20.25" customHeight="1">
      <c r="A629" s="5" t="s">
        <v>10316</v>
      </c>
      <c r="B629" s="5" t="s">
        <v>10317</v>
      </c>
      <c r="C629" s="5" t="s">
        <v>41</v>
      </c>
      <c r="D629" s="5" t="s">
        <v>94</v>
      </c>
      <c r="E629" s="5" t="s">
        <v>29</v>
      </c>
      <c r="F629" s="7">
        <v>8</v>
      </c>
      <c r="G629" s="7">
        <v>10</v>
      </c>
      <c r="H629" s="5" t="s">
        <v>30</v>
      </c>
      <c r="I629" s="5" t="s">
        <v>125</v>
      </c>
      <c r="J629" s="5" t="s">
        <v>57</v>
      </c>
      <c r="K629" s="5"/>
      <c r="L629" s="5" t="s">
        <v>10318</v>
      </c>
      <c r="M629" s="5" t="s">
        <v>53</v>
      </c>
      <c r="N629" s="5" t="s">
        <v>55</v>
      </c>
      <c r="O629" s="5"/>
      <c r="P629" s="5" t="b">
        <f t="shared" ca="1" si="119"/>
        <v>0</v>
      </c>
      <c r="Q629" s="5" t="b">
        <f t="shared" ref="Q629:Q631" ca="1" si="175">IFERROR(__xludf.DUMMYFUNCTION("REGEXMATCH(L629,""(?i)JavaScript"")"),TRUE)</f>
        <v>1</v>
      </c>
      <c r="R629" s="5"/>
      <c r="S629" s="5"/>
      <c r="T629" s="5"/>
      <c r="U629" s="5"/>
      <c r="V629" s="5"/>
      <c r="W629" s="5"/>
      <c r="X629" s="5"/>
      <c r="Y629" s="5"/>
      <c r="Z629" s="5"/>
      <c r="AA629" s="5"/>
      <c r="AB629" s="5"/>
      <c r="AC629" s="5"/>
      <c r="AD629" s="5"/>
      <c r="AE629" s="5"/>
      <c r="AF629" s="5"/>
    </row>
    <row r="630" spans="1:32" ht="20.25" customHeight="1">
      <c r="A630" s="5" t="s">
        <v>277</v>
      </c>
      <c r="B630" s="5" t="s">
        <v>10320</v>
      </c>
      <c r="C630" s="5" t="s">
        <v>170</v>
      </c>
      <c r="D630" s="5" t="s">
        <v>47</v>
      </c>
      <c r="E630" s="5" t="s">
        <v>45</v>
      </c>
      <c r="F630" s="7">
        <v>8</v>
      </c>
      <c r="G630" s="7">
        <v>15</v>
      </c>
      <c r="H630" s="5" t="s">
        <v>65</v>
      </c>
      <c r="I630" s="5" t="s">
        <v>108</v>
      </c>
      <c r="J630" s="5" t="s">
        <v>57</v>
      </c>
      <c r="K630" s="5"/>
      <c r="L630" s="5" t="s">
        <v>10321</v>
      </c>
      <c r="M630" s="5" t="s">
        <v>53</v>
      </c>
      <c r="N630" s="5" t="s">
        <v>55</v>
      </c>
      <c r="O630" s="5"/>
      <c r="P630" s="5" t="b">
        <f t="shared" ca="1" si="119"/>
        <v>0</v>
      </c>
      <c r="Q630" s="5" t="b">
        <f t="shared" ca="1" si="175"/>
        <v>1</v>
      </c>
      <c r="R630" s="5"/>
      <c r="S630" s="5"/>
      <c r="T630" s="5"/>
      <c r="U630" s="5"/>
      <c r="V630" s="5"/>
      <c r="W630" s="5"/>
      <c r="X630" s="5"/>
      <c r="Y630" s="5"/>
      <c r="Z630" s="5"/>
      <c r="AA630" s="5"/>
      <c r="AB630" s="5"/>
      <c r="AC630" s="5"/>
      <c r="AD630" s="5"/>
      <c r="AE630" s="5"/>
      <c r="AF630" s="5"/>
    </row>
    <row r="631" spans="1:32" ht="20.25" customHeight="1">
      <c r="A631" s="5" t="s">
        <v>396</v>
      </c>
      <c r="B631" s="5" t="s">
        <v>9428</v>
      </c>
      <c r="C631" s="5" t="s">
        <v>170</v>
      </c>
      <c r="D631" s="5" t="s">
        <v>1475</v>
      </c>
      <c r="E631" s="5" t="s">
        <v>29</v>
      </c>
      <c r="F631" s="7">
        <v>8</v>
      </c>
      <c r="G631" s="7">
        <v>15</v>
      </c>
      <c r="H631" s="5" t="s">
        <v>65</v>
      </c>
      <c r="I631" s="5" t="s">
        <v>31</v>
      </c>
      <c r="J631" s="5" t="s">
        <v>48</v>
      </c>
      <c r="K631" s="5" t="s">
        <v>9430</v>
      </c>
      <c r="L631" s="5" t="s">
        <v>10323</v>
      </c>
      <c r="M631" s="5" t="s">
        <v>37</v>
      </c>
      <c r="N631" s="5" t="s">
        <v>55</v>
      </c>
      <c r="O631" s="5" t="b">
        <f ca="1">IFERROR(__xludf.DUMMYFUNCTION("REGEXMATCH(A631,""前端"")"),TRUE)</f>
        <v>1</v>
      </c>
      <c r="P631" s="5" t="b">
        <f t="shared" ca="1" si="119"/>
        <v>0</v>
      </c>
      <c r="Q631" s="5" t="b">
        <f t="shared" ca="1" si="175"/>
        <v>1</v>
      </c>
      <c r="R631" s="5"/>
      <c r="S631" s="5"/>
      <c r="T631" s="5"/>
      <c r="U631" s="5"/>
      <c r="V631" s="5"/>
      <c r="W631" s="5"/>
      <c r="X631" s="5"/>
      <c r="Y631" s="5"/>
      <c r="Z631" s="5"/>
      <c r="AA631" s="5"/>
      <c r="AB631" s="5"/>
      <c r="AC631" s="5"/>
      <c r="AD631" s="5"/>
      <c r="AE631" s="5"/>
      <c r="AF631" s="5"/>
    </row>
    <row r="632" spans="1:32" ht="20.25" customHeight="1">
      <c r="A632" s="5" t="s">
        <v>4491</v>
      </c>
      <c r="B632" s="5" t="s">
        <v>4551</v>
      </c>
      <c r="C632" s="5" t="s">
        <v>27</v>
      </c>
      <c r="D632" s="5" t="s">
        <v>47</v>
      </c>
      <c r="E632" s="5" t="s">
        <v>45</v>
      </c>
      <c r="F632" s="7">
        <v>8</v>
      </c>
      <c r="G632" s="7">
        <v>20</v>
      </c>
      <c r="H632" s="5" t="s">
        <v>178</v>
      </c>
      <c r="I632" s="5" t="s">
        <v>108</v>
      </c>
      <c r="J632" s="5" t="s">
        <v>4553</v>
      </c>
      <c r="K632" s="5"/>
      <c r="L632" s="5" t="s">
        <v>4556</v>
      </c>
      <c r="M632" s="5" t="s">
        <v>100</v>
      </c>
      <c r="N632" s="5" t="s">
        <v>55</v>
      </c>
      <c r="O632" s="5"/>
      <c r="P632" s="5" t="b">
        <f t="shared" ca="1" si="119"/>
        <v>0</v>
      </c>
      <c r="Q632" s="5" t="b">
        <f t="shared" ref="Q632:Q634" ca="1" si="176">IFERROR(__xludf.DUMMYFUNCTION("REGEXMATCH(L632,""JavaScript"")"),TRUE)</f>
        <v>1</v>
      </c>
      <c r="R632" s="5"/>
      <c r="S632" s="5"/>
      <c r="T632" s="5"/>
      <c r="U632" s="5"/>
      <c r="V632" s="5"/>
      <c r="W632" s="5"/>
      <c r="X632" s="5"/>
      <c r="Y632" s="5"/>
      <c r="Z632" s="5"/>
      <c r="AA632" s="5"/>
      <c r="AB632" s="5"/>
      <c r="AC632" s="5"/>
      <c r="AD632" s="5"/>
      <c r="AE632" s="5"/>
      <c r="AF632" s="5"/>
    </row>
    <row r="633" spans="1:32" ht="20.25" customHeight="1">
      <c r="A633" s="5" t="s">
        <v>248</v>
      </c>
      <c r="B633" s="5" t="s">
        <v>10330</v>
      </c>
      <c r="C633" s="5" t="s">
        <v>170</v>
      </c>
      <c r="D633" s="5" t="s">
        <v>390</v>
      </c>
      <c r="E633" s="5" t="s">
        <v>29</v>
      </c>
      <c r="F633" s="7">
        <v>8</v>
      </c>
      <c r="G633" s="7">
        <v>12</v>
      </c>
      <c r="H633" s="5" t="s">
        <v>852</v>
      </c>
      <c r="I633" s="5" t="s">
        <v>125</v>
      </c>
      <c r="J633" s="5" t="s">
        <v>2924</v>
      </c>
      <c r="K633" s="5"/>
      <c r="L633" s="5" t="s">
        <v>10333</v>
      </c>
      <c r="M633" s="5" t="s">
        <v>100</v>
      </c>
      <c r="N633" s="5" t="s">
        <v>55</v>
      </c>
      <c r="O633" s="5"/>
      <c r="P633" s="5" t="b">
        <f t="shared" ca="1" si="119"/>
        <v>0</v>
      </c>
      <c r="Q633" s="5" t="b">
        <f t="shared" ca="1" si="176"/>
        <v>1</v>
      </c>
      <c r="R633" s="5"/>
      <c r="S633" s="5"/>
      <c r="T633" s="5"/>
      <c r="U633" s="5"/>
      <c r="V633" s="5"/>
      <c r="W633" s="5"/>
      <c r="X633" s="5"/>
      <c r="Y633" s="5"/>
      <c r="Z633" s="5"/>
      <c r="AA633" s="5"/>
      <c r="AB633" s="5"/>
      <c r="AC633" s="5"/>
      <c r="AD633" s="5"/>
      <c r="AE633" s="5"/>
      <c r="AF633" s="5"/>
    </row>
    <row r="634" spans="1:32" ht="20.25" customHeight="1">
      <c r="A634" s="5" t="s">
        <v>10336</v>
      </c>
      <c r="B634" s="5" t="s">
        <v>10337</v>
      </c>
      <c r="C634" s="5" t="s">
        <v>41</v>
      </c>
      <c r="D634" s="5" t="s">
        <v>375</v>
      </c>
      <c r="E634" s="5" t="s">
        <v>29</v>
      </c>
      <c r="F634" s="7">
        <v>8</v>
      </c>
      <c r="G634" s="7">
        <v>12</v>
      </c>
      <c r="H634" s="5" t="s">
        <v>852</v>
      </c>
      <c r="I634" s="9" t="s">
        <v>24</v>
      </c>
      <c r="J634" s="5" t="s">
        <v>4234</v>
      </c>
      <c r="K634" s="5" t="s">
        <v>10338</v>
      </c>
      <c r="L634" s="5" t="s">
        <v>10340</v>
      </c>
      <c r="M634" s="5" t="s">
        <v>37</v>
      </c>
      <c r="N634" s="5" t="s">
        <v>55</v>
      </c>
      <c r="O634" s="5"/>
      <c r="P634" s="5" t="b">
        <f t="shared" ca="1" si="119"/>
        <v>0</v>
      </c>
      <c r="Q634" s="5" t="b">
        <f t="shared" ca="1" si="176"/>
        <v>1</v>
      </c>
      <c r="R634" s="5"/>
      <c r="S634" s="5"/>
      <c r="T634" s="5"/>
      <c r="U634" s="5"/>
      <c r="V634" s="5"/>
      <c r="W634" s="5"/>
      <c r="X634" s="5"/>
      <c r="Y634" s="5"/>
      <c r="Z634" s="5"/>
      <c r="AA634" s="5"/>
      <c r="AB634" s="5"/>
      <c r="AC634" s="5"/>
      <c r="AD634" s="5"/>
      <c r="AE634" s="5"/>
      <c r="AF634" s="5"/>
    </row>
    <row r="635" spans="1:32" ht="20.25" customHeight="1">
      <c r="A635" s="5" t="s">
        <v>10343</v>
      </c>
      <c r="B635" s="5" t="s">
        <v>10344</v>
      </c>
      <c r="C635" s="5" t="s">
        <v>20</v>
      </c>
      <c r="D635" s="5" t="s">
        <v>47</v>
      </c>
      <c r="E635" s="5" t="s">
        <v>45</v>
      </c>
      <c r="F635" s="7">
        <v>8</v>
      </c>
      <c r="G635" s="7">
        <v>15</v>
      </c>
      <c r="H635" s="5" t="s">
        <v>65</v>
      </c>
      <c r="I635" s="5" t="s">
        <v>31</v>
      </c>
      <c r="J635" s="5" t="s">
        <v>110</v>
      </c>
      <c r="K635" s="5" t="s">
        <v>10346</v>
      </c>
      <c r="L635" s="5" t="s">
        <v>10347</v>
      </c>
      <c r="M635" s="5" t="s">
        <v>53</v>
      </c>
      <c r="N635" s="5" t="s">
        <v>55</v>
      </c>
      <c r="O635" s="5"/>
      <c r="P635" s="5" t="b">
        <f t="shared" ca="1" si="119"/>
        <v>0</v>
      </c>
      <c r="Q635" s="5" t="b">
        <f t="shared" ref="Q635:Q636" ca="1" si="177">IFERROR(__xludf.DUMMYFUNCTION("REGEXMATCH(L635,""(?i)JavaScript"")"),TRUE)</f>
        <v>1</v>
      </c>
      <c r="R635" s="5"/>
      <c r="S635" s="5"/>
      <c r="T635" s="5"/>
      <c r="U635" s="5"/>
      <c r="V635" s="5"/>
      <c r="W635" s="5"/>
      <c r="X635" s="5"/>
      <c r="Y635" s="5"/>
      <c r="Z635" s="5"/>
      <c r="AA635" s="5"/>
      <c r="AB635" s="5"/>
      <c r="AC635" s="5"/>
      <c r="AD635" s="5"/>
      <c r="AE635" s="5"/>
      <c r="AF635" s="5"/>
    </row>
    <row r="636" spans="1:32" ht="20.25" customHeight="1">
      <c r="A636" s="5" t="s">
        <v>248</v>
      </c>
      <c r="B636" s="5" t="s">
        <v>10353</v>
      </c>
      <c r="C636" s="5" t="s">
        <v>41</v>
      </c>
      <c r="D636" s="5" t="s">
        <v>448</v>
      </c>
      <c r="E636" s="5" t="s">
        <v>29</v>
      </c>
      <c r="F636" s="7">
        <v>8</v>
      </c>
      <c r="G636" s="7">
        <v>15</v>
      </c>
      <c r="H636" s="5" t="s">
        <v>65</v>
      </c>
      <c r="I636" s="5" t="s">
        <v>31</v>
      </c>
      <c r="J636" s="5" t="s">
        <v>110</v>
      </c>
      <c r="K636" s="5" t="s">
        <v>10355</v>
      </c>
      <c r="L636" s="5" t="s">
        <v>10356</v>
      </c>
      <c r="M636" s="5" t="s">
        <v>53</v>
      </c>
      <c r="N636" s="5" t="s">
        <v>55</v>
      </c>
      <c r="O636" s="5"/>
      <c r="P636" s="5" t="b">
        <f t="shared" ca="1" si="119"/>
        <v>0</v>
      </c>
      <c r="Q636" s="5" t="b">
        <f t="shared" ca="1" si="177"/>
        <v>1</v>
      </c>
      <c r="R636" s="5"/>
      <c r="S636" s="5"/>
      <c r="T636" s="5"/>
      <c r="U636" s="5"/>
      <c r="V636" s="5"/>
      <c r="W636" s="5"/>
      <c r="X636" s="5"/>
      <c r="Y636" s="5"/>
      <c r="Z636" s="5"/>
      <c r="AA636" s="5"/>
      <c r="AB636" s="5"/>
      <c r="AC636" s="5"/>
      <c r="AD636" s="5"/>
      <c r="AE636" s="5"/>
      <c r="AF636" s="5"/>
    </row>
    <row r="637" spans="1:32" ht="20.25" customHeight="1">
      <c r="A637" s="5" t="s">
        <v>1457</v>
      </c>
      <c r="B637" s="5" t="s">
        <v>10361</v>
      </c>
      <c r="C637" s="5" t="s">
        <v>170</v>
      </c>
      <c r="D637" s="5" t="s">
        <v>390</v>
      </c>
      <c r="E637" s="5" t="s">
        <v>45</v>
      </c>
      <c r="F637" s="7">
        <v>8</v>
      </c>
      <c r="G637" s="7">
        <v>13</v>
      </c>
      <c r="H637" s="5" t="s">
        <v>107</v>
      </c>
      <c r="I637" s="9" t="s">
        <v>24</v>
      </c>
      <c r="J637" s="5" t="s">
        <v>10362</v>
      </c>
      <c r="K637" s="5" t="s">
        <v>6519</v>
      </c>
      <c r="L637" s="5" t="s">
        <v>10363</v>
      </c>
      <c r="M637" s="5" t="s">
        <v>42</v>
      </c>
      <c r="N637" s="5" t="s">
        <v>44</v>
      </c>
      <c r="O637" s="5"/>
      <c r="P637" s="5" t="b">
        <f t="shared" ca="1" si="119"/>
        <v>0</v>
      </c>
      <c r="Q637" s="5" t="b">
        <f ca="1">IFERROR(__xludf.DUMMYFUNCTION("REGEXMATCH(L637,""JavaScript"")"),TRUE)</f>
        <v>1</v>
      </c>
      <c r="R637" s="5"/>
      <c r="S637" s="5"/>
      <c r="T637" s="5"/>
      <c r="U637" s="5"/>
      <c r="V637" s="5"/>
      <c r="W637" s="5"/>
      <c r="X637" s="5"/>
      <c r="Y637" s="5"/>
      <c r="Z637" s="5"/>
      <c r="AA637" s="5"/>
      <c r="AB637" s="5"/>
      <c r="AC637" s="5"/>
      <c r="AD637" s="5"/>
      <c r="AE637" s="5"/>
      <c r="AF637" s="5"/>
    </row>
    <row r="638" spans="1:32" ht="20.25" customHeight="1">
      <c r="A638" s="5" t="s">
        <v>10368</v>
      </c>
      <c r="B638" s="5" t="s">
        <v>10369</v>
      </c>
      <c r="C638" s="5" t="s">
        <v>27</v>
      </c>
      <c r="D638" s="5" t="s">
        <v>75</v>
      </c>
      <c r="E638" s="5" t="s">
        <v>45</v>
      </c>
      <c r="F638" s="7">
        <v>8</v>
      </c>
      <c r="G638" s="7">
        <v>13</v>
      </c>
      <c r="H638" s="5" t="s">
        <v>107</v>
      </c>
      <c r="I638" s="5" t="s">
        <v>108</v>
      </c>
      <c r="J638" s="5" t="s">
        <v>1026</v>
      </c>
      <c r="K638" s="5" t="s">
        <v>10370</v>
      </c>
      <c r="L638" s="5" t="s">
        <v>10371</v>
      </c>
      <c r="M638" s="5" t="s">
        <v>100</v>
      </c>
      <c r="N638" s="5" t="s">
        <v>55</v>
      </c>
      <c r="O638" s="5"/>
      <c r="P638" s="5" t="b">
        <f t="shared" ca="1" si="119"/>
        <v>0</v>
      </c>
      <c r="Q638" s="5" t="b">
        <f t="shared" ref="Q638:Q639" ca="1" si="178">IFERROR(__xludf.DUMMYFUNCTION("REGEXMATCH(L638,""(?i)JavaScript"")"),TRUE)</f>
        <v>1</v>
      </c>
      <c r="R638" s="5"/>
      <c r="S638" s="5"/>
      <c r="T638" s="5"/>
      <c r="U638" s="5"/>
      <c r="V638" s="5"/>
      <c r="W638" s="5"/>
      <c r="X638" s="5"/>
      <c r="Y638" s="5"/>
      <c r="Z638" s="5"/>
      <c r="AA638" s="5"/>
      <c r="AB638" s="5"/>
      <c r="AC638" s="5"/>
      <c r="AD638" s="5"/>
      <c r="AE638" s="5"/>
      <c r="AF638" s="5"/>
    </row>
    <row r="639" spans="1:32" ht="20.25" customHeight="1">
      <c r="A639" s="5" t="s">
        <v>248</v>
      </c>
      <c r="B639" s="5" t="s">
        <v>10374</v>
      </c>
      <c r="C639" s="5" t="s">
        <v>27</v>
      </c>
      <c r="D639" s="5" t="s">
        <v>47</v>
      </c>
      <c r="E639" s="5" t="s">
        <v>45</v>
      </c>
      <c r="F639" s="7">
        <v>8</v>
      </c>
      <c r="G639" s="7">
        <v>10</v>
      </c>
      <c r="H639" s="5" t="s">
        <v>30</v>
      </c>
      <c r="I639" s="5" t="s">
        <v>31</v>
      </c>
      <c r="J639" s="5" t="s">
        <v>479</v>
      </c>
      <c r="K639" s="5" t="s">
        <v>10377</v>
      </c>
      <c r="L639" s="5" t="s">
        <v>10378</v>
      </c>
      <c r="M639" s="5" t="s">
        <v>37</v>
      </c>
      <c r="N639" s="5" t="s">
        <v>44</v>
      </c>
      <c r="O639" s="5"/>
      <c r="P639" s="5" t="b">
        <f t="shared" ca="1" si="119"/>
        <v>0</v>
      </c>
      <c r="Q639" s="5" t="b">
        <f t="shared" ca="1" si="178"/>
        <v>1</v>
      </c>
      <c r="R639" s="5"/>
      <c r="S639" s="5"/>
      <c r="T639" s="5"/>
      <c r="U639" s="5"/>
      <c r="V639" s="5"/>
      <c r="W639" s="5"/>
      <c r="X639" s="5"/>
      <c r="Y639" s="5"/>
      <c r="Z639" s="5"/>
      <c r="AA639" s="5"/>
      <c r="AB639" s="5"/>
      <c r="AC639" s="5"/>
      <c r="AD639" s="5"/>
      <c r="AE639" s="5"/>
      <c r="AF639" s="5"/>
    </row>
    <row r="640" spans="1:32" ht="20.25" customHeight="1">
      <c r="A640" s="5" t="s">
        <v>10383</v>
      </c>
      <c r="B640" s="5" t="s">
        <v>10384</v>
      </c>
      <c r="C640" s="5" t="s">
        <v>170</v>
      </c>
      <c r="D640" s="5" t="s">
        <v>342</v>
      </c>
      <c r="E640" s="5" t="s">
        <v>29</v>
      </c>
      <c r="F640" s="7">
        <v>8</v>
      </c>
      <c r="G640" s="7">
        <v>15</v>
      </c>
      <c r="H640" s="5" t="s">
        <v>65</v>
      </c>
      <c r="I640" s="5" t="s">
        <v>125</v>
      </c>
      <c r="J640" s="5" t="s">
        <v>57</v>
      </c>
      <c r="K640" s="5" t="s">
        <v>10386</v>
      </c>
      <c r="L640" s="5" t="s">
        <v>10387</v>
      </c>
      <c r="M640" s="5" t="s">
        <v>53</v>
      </c>
      <c r="N640" s="5" t="s">
        <v>55</v>
      </c>
      <c r="O640" s="5"/>
      <c r="P640" s="5" t="b">
        <f t="shared" ca="1" si="119"/>
        <v>0</v>
      </c>
      <c r="Q640" s="5" t="b">
        <f t="shared" ref="Q640:Q642" ca="1" si="179">IFERROR(__xludf.DUMMYFUNCTION("REGEXMATCH(L640,""JavaScript"")"),TRUE)</f>
        <v>1</v>
      </c>
      <c r="R640" s="5"/>
      <c r="S640" s="5"/>
      <c r="T640" s="5"/>
      <c r="U640" s="5"/>
      <c r="V640" s="5"/>
      <c r="W640" s="5"/>
      <c r="X640" s="5"/>
      <c r="Y640" s="5"/>
      <c r="Z640" s="5"/>
      <c r="AA640" s="5"/>
      <c r="AB640" s="5"/>
      <c r="AC640" s="5"/>
      <c r="AD640" s="5"/>
      <c r="AE640" s="5"/>
      <c r="AF640" s="5"/>
    </row>
    <row r="641" spans="1:32" ht="20.25" customHeight="1">
      <c r="A641" s="5" t="s">
        <v>396</v>
      </c>
      <c r="B641" s="5" t="s">
        <v>10393</v>
      </c>
      <c r="C641" s="5" t="s">
        <v>27</v>
      </c>
      <c r="D641" s="5" t="s">
        <v>85</v>
      </c>
      <c r="E641" s="5" t="s">
        <v>29</v>
      </c>
      <c r="F641" s="7">
        <v>8</v>
      </c>
      <c r="G641" s="7">
        <v>10</v>
      </c>
      <c r="H641" s="5" t="s">
        <v>30</v>
      </c>
      <c r="I641" s="5" t="s">
        <v>108</v>
      </c>
      <c r="J641" s="5" t="s">
        <v>117</v>
      </c>
      <c r="K641" s="5" t="s">
        <v>10394</v>
      </c>
      <c r="L641" s="5" t="s">
        <v>10395</v>
      </c>
      <c r="M641" s="5" t="s">
        <v>53</v>
      </c>
      <c r="N641" s="5" t="s">
        <v>55</v>
      </c>
      <c r="O641" s="5"/>
      <c r="P641" s="5" t="b">
        <f t="shared" ca="1" si="119"/>
        <v>0</v>
      </c>
      <c r="Q641" s="5" t="b">
        <f t="shared" ca="1" si="179"/>
        <v>1</v>
      </c>
      <c r="R641" s="5"/>
      <c r="S641" s="5"/>
      <c r="T641" s="5"/>
      <c r="U641" s="5"/>
      <c r="V641" s="5"/>
      <c r="W641" s="5"/>
      <c r="X641" s="5"/>
      <c r="Y641" s="5"/>
      <c r="Z641" s="5"/>
      <c r="AA641" s="5"/>
      <c r="AB641" s="5"/>
      <c r="AC641" s="5"/>
      <c r="AD641" s="5"/>
      <c r="AE641" s="5"/>
      <c r="AF641" s="5"/>
    </row>
    <row r="642" spans="1:32" ht="20.25" customHeight="1">
      <c r="A642" s="5" t="s">
        <v>5314</v>
      </c>
      <c r="B642" s="5" t="s">
        <v>10396</v>
      </c>
      <c r="C642" s="5" t="s">
        <v>20</v>
      </c>
      <c r="D642" s="5" t="s">
        <v>1616</v>
      </c>
      <c r="E642" s="5" t="s">
        <v>45</v>
      </c>
      <c r="F642" s="7">
        <v>8</v>
      </c>
      <c r="G642" s="7">
        <v>20</v>
      </c>
      <c r="H642" s="5" t="s">
        <v>178</v>
      </c>
      <c r="I642" s="5" t="s">
        <v>108</v>
      </c>
      <c r="J642" s="5" t="s">
        <v>57</v>
      </c>
      <c r="K642" s="5"/>
      <c r="L642" s="5" t="s">
        <v>10397</v>
      </c>
      <c r="M642" s="5" t="s">
        <v>53</v>
      </c>
      <c r="N642" s="5" t="s">
        <v>55</v>
      </c>
      <c r="O642" s="5"/>
      <c r="P642" s="5" t="b">
        <f t="shared" ca="1" si="119"/>
        <v>0</v>
      </c>
      <c r="Q642" s="5" t="b">
        <f t="shared" ca="1" si="179"/>
        <v>1</v>
      </c>
      <c r="R642" s="5"/>
      <c r="S642" s="5"/>
      <c r="T642" s="5"/>
      <c r="U642" s="5"/>
      <c r="V642" s="5"/>
      <c r="W642" s="5"/>
      <c r="X642" s="5"/>
      <c r="Y642" s="5"/>
      <c r="Z642" s="5"/>
      <c r="AA642" s="5"/>
      <c r="AB642" s="5"/>
      <c r="AC642" s="5"/>
      <c r="AD642" s="5"/>
      <c r="AE642" s="5"/>
      <c r="AF642" s="5"/>
    </row>
    <row r="643" spans="1:32" ht="20.25" customHeight="1">
      <c r="A643" s="5" t="s">
        <v>5804</v>
      </c>
      <c r="B643" s="5" t="s">
        <v>5805</v>
      </c>
      <c r="C643" s="5" t="s">
        <v>20</v>
      </c>
      <c r="D643" s="5" t="s">
        <v>21</v>
      </c>
      <c r="E643" s="5" t="s">
        <v>45</v>
      </c>
      <c r="F643" s="7">
        <v>8</v>
      </c>
      <c r="G643" s="7">
        <v>10</v>
      </c>
      <c r="H643" s="5" t="s">
        <v>30</v>
      </c>
      <c r="I643" s="5" t="s">
        <v>108</v>
      </c>
      <c r="J643" s="5" t="s">
        <v>5808</v>
      </c>
      <c r="K643" s="5" t="s">
        <v>5809</v>
      </c>
      <c r="L643" s="5" t="s">
        <v>5810</v>
      </c>
      <c r="M643" s="5" t="s">
        <v>37</v>
      </c>
      <c r="N643" s="5" t="s">
        <v>55</v>
      </c>
      <c r="O643" s="5"/>
      <c r="P643" s="5" t="b">
        <f t="shared" ca="1" si="119"/>
        <v>0</v>
      </c>
      <c r="Q643" s="5" t="b">
        <f ca="1">IFERROR(__xludf.DUMMYFUNCTION("REGEXMATCH(L643,""(?i)JavaScript"")"),TRUE)</f>
        <v>1</v>
      </c>
      <c r="R643" s="5"/>
      <c r="S643" s="5"/>
      <c r="T643" s="5"/>
      <c r="U643" s="5"/>
      <c r="V643" s="5"/>
      <c r="W643" s="5"/>
      <c r="X643" s="5"/>
      <c r="Y643" s="5"/>
      <c r="Z643" s="5"/>
      <c r="AA643" s="5"/>
      <c r="AB643" s="5"/>
      <c r="AC643" s="5"/>
      <c r="AD643" s="5"/>
      <c r="AE643" s="5"/>
      <c r="AF643" s="5"/>
    </row>
    <row r="644" spans="1:32" ht="20.25" customHeight="1">
      <c r="A644" s="5" t="s">
        <v>10406</v>
      </c>
      <c r="B644" s="5" t="s">
        <v>10407</v>
      </c>
      <c r="C644" s="5" t="s">
        <v>41</v>
      </c>
      <c r="D644" s="5" t="s">
        <v>94</v>
      </c>
      <c r="E644" s="5" t="s">
        <v>29</v>
      </c>
      <c r="F644" s="7">
        <v>8</v>
      </c>
      <c r="G644" s="7">
        <v>15</v>
      </c>
      <c r="H644" s="5" t="s">
        <v>65</v>
      </c>
      <c r="I644" s="5" t="s">
        <v>125</v>
      </c>
      <c r="J644" s="5" t="s">
        <v>5840</v>
      </c>
      <c r="K644" s="5" t="s">
        <v>688</v>
      </c>
      <c r="L644" s="5" t="s">
        <v>10408</v>
      </c>
      <c r="M644" s="5" t="s">
        <v>53</v>
      </c>
      <c r="N644" s="5" t="s">
        <v>55</v>
      </c>
      <c r="O644" s="5"/>
      <c r="P644" s="5" t="b">
        <f t="shared" ca="1" si="119"/>
        <v>0</v>
      </c>
      <c r="Q644" s="5" t="b">
        <f ca="1">IFERROR(__xludf.DUMMYFUNCTION("REGEXMATCH(L644,""JavaScript"")"),TRUE)</f>
        <v>1</v>
      </c>
      <c r="R644" s="5"/>
      <c r="S644" s="5"/>
      <c r="T644" s="5"/>
      <c r="U644" s="5"/>
      <c r="V644" s="5"/>
      <c r="W644" s="5"/>
      <c r="X644" s="5"/>
      <c r="Y644" s="5"/>
      <c r="Z644" s="5"/>
      <c r="AA644" s="5"/>
      <c r="AB644" s="5"/>
      <c r="AC644" s="5"/>
      <c r="AD644" s="5"/>
      <c r="AE644" s="5"/>
      <c r="AF644" s="5"/>
    </row>
    <row r="645" spans="1:32" ht="20.25" customHeight="1">
      <c r="A645" s="5" t="s">
        <v>10414</v>
      </c>
      <c r="B645" s="5" t="s">
        <v>6855</v>
      </c>
      <c r="C645" s="5" t="s">
        <v>27</v>
      </c>
      <c r="D645" s="5" t="s">
        <v>47</v>
      </c>
      <c r="E645" s="5" t="s">
        <v>29</v>
      </c>
      <c r="F645" s="7">
        <v>8</v>
      </c>
      <c r="G645" s="7">
        <v>10</v>
      </c>
      <c r="H645" s="5" t="s">
        <v>30</v>
      </c>
      <c r="I645" s="5" t="s">
        <v>31</v>
      </c>
      <c r="J645" s="5" t="s">
        <v>87</v>
      </c>
      <c r="K645" s="5"/>
      <c r="L645" s="5" t="s">
        <v>10418</v>
      </c>
      <c r="M645" s="5" t="s">
        <v>53</v>
      </c>
      <c r="N645" s="5" t="s">
        <v>55</v>
      </c>
      <c r="O645" s="5"/>
      <c r="P645" s="5" t="b">
        <f t="shared" ca="1" si="119"/>
        <v>0</v>
      </c>
      <c r="Q645" s="5" t="b">
        <f ca="1">IFERROR(__xludf.DUMMYFUNCTION("REGEXMATCH(L645,""(?i)JavaScript"")"),TRUE)</f>
        <v>1</v>
      </c>
      <c r="R645" s="5"/>
      <c r="S645" s="5"/>
      <c r="T645" s="5"/>
      <c r="U645" s="5"/>
      <c r="V645" s="5"/>
      <c r="W645" s="5"/>
      <c r="X645" s="5"/>
      <c r="Y645" s="5"/>
      <c r="Z645" s="5"/>
      <c r="AA645" s="5"/>
      <c r="AB645" s="5"/>
      <c r="AC645" s="5"/>
      <c r="AD645" s="5"/>
      <c r="AE645" s="5"/>
      <c r="AF645" s="5"/>
    </row>
    <row r="646" spans="1:32" ht="20.25" customHeight="1">
      <c r="A646" s="5" t="s">
        <v>248</v>
      </c>
      <c r="B646" s="5" t="s">
        <v>10422</v>
      </c>
      <c r="C646" s="5" t="s">
        <v>27</v>
      </c>
      <c r="D646" s="5" t="s">
        <v>80</v>
      </c>
      <c r="E646" s="5" t="s">
        <v>45</v>
      </c>
      <c r="F646" s="7">
        <v>8</v>
      </c>
      <c r="G646" s="7">
        <v>20</v>
      </c>
      <c r="H646" s="5" t="s">
        <v>178</v>
      </c>
      <c r="I646" s="5" t="s">
        <v>108</v>
      </c>
      <c r="J646" s="5" t="s">
        <v>3552</v>
      </c>
      <c r="K646" s="5"/>
      <c r="L646" s="5" t="s">
        <v>10423</v>
      </c>
      <c r="M646" s="5" t="s">
        <v>100</v>
      </c>
      <c r="N646" s="5" t="s">
        <v>55</v>
      </c>
      <c r="O646" s="5"/>
      <c r="P646" s="5" t="b">
        <f t="shared" ca="1" si="119"/>
        <v>0</v>
      </c>
      <c r="Q646" s="5" t="b">
        <f ca="1">IFERROR(__xludf.DUMMYFUNCTION("REGEXMATCH(L646,""JavaScript"")"),TRUE)</f>
        <v>1</v>
      </c>
      <c r="R646" s="5"/>
      <c r="S646" s="5"/>
      <c r="T646" s="5"/>
      <c r="U646" s="5"/>
      <c r="V646" s="5"/>
      <c r="W646" s="5"/>
      <c r="X646" s="5"/>
      <c r="Y646" s="5"/>
      <c r="Z646" s="5"/>
      <c r="AA646" s="5"/>
      <c r="AB646" s="5"/>
      <c r="AC646" s="5"/>
      <c r="AD646" s="5"/>
      <c r="AE646" s="5"/>
      <c r="AF646" s="5"/>
    </row>
    <row r="647" spans="1:32" ht="20.25" customHeight="1">
      <c r="A647" s="5" t="s">
        <v>7636</v>
      </c>
      <c r="B647" s="5" t="s">
        <v>7901</v>
      </c>
      <c r="C647" s="5" t="s">
        <v>41</v>
      </c>
      <c r="D647" s="5" t="s">
        <v>448</v>
      </c>
      <c r="E647" s="5" t="s">
        <v>29</v>
      </c>
      <c r="F647" s="7">
        <v>8</v>
      </c>
      <c r="G647" s="7">
        <v>15</v>
      </c>
      <c r="H647" s="5" t="s">
        <v>65</v>
      </c>
      <c r="I647" s="5" t="s">
        <v>66</v>
      </c>
      <c r="J647" s="5" t="s">
        <v>7903</v>
      </c>
      <c r="K647" s="5" t="s">
        <v>7905</v>
      </c>
      <c r="L647" s="5" t="s">
        <v>7906</v>
      </c>
      <c r="M647" s="5" t="s">
        <v>167</v>
      </c>
      <c r="N647" s="5" t="s">
        <v>55</v>
      </c>
      <c r="O647" s="5"/>
      <c r="P647" s="5" t="b">
        <f t="shared" ca="1" si="119"/>
        <v>0</v>
      </c>
      <c r="Q647" s="5" t="b">
        <f ca="1">IFERROR(__xludf.DUMMYFUNCTION("REGEXMATCH(L647,""(?i)JavaScript"")"),TRUE)</f>
        <v>1</v>
      </c>
      <c r="R647" s="5"/>
      <c r="S647" s="5"/>
      <c r="T647" s="5"/>
      <c r="U647" s="5"/>
      <c r="V647" s="5"/>
      <c r="W647" s="5"/>
      <c r="X647" s="5"/>
      <c r="Y647" s="5"/>
      <c r="Z647" s="5"/>
      <c r="AA647" s="5"/>
      <c r="AB647" s="5"/>
      <c r="AC647" s="5"/>
      <c r="AD647" s="5"/>
      <c r="AE647" s="5"/>
      <c r="AF647" s="5"/>
    </row>
    <row r="648" spans="1:32" ht="20.25" customHeight="1">
      <c r="A648" s="5" t="s">
        <v>10429</v>
      </c>
      <c r="B648" s="5" t="s">
        <v>10430</v>
      </c>
      <c r="C648" s="5" t="s">
        <v>27</v>
      </c>
      <c r="D648" s="5" t="s">
        <v>105</v>
      </c>
      <c r="E648" s="5" t="s">
        <v>29</v>
      </c>
      <c r="F648" s="7">
        <v>8</v>
      </c>
      <c r="G648" s="7">
        <v>12</v>
      </c>
      <c r="H648" s="5" t="s">
        <v>852</v>
      </c>
      <c r="I648" s="5" t="s">
        <v>125</v>
      </c>
      <c r="J648" s="5" t="s">
        <v>3191</v>
      </c>
      <c r="K648" s="5" t="s">
        <v>10431</v>
      </c>
      <c r="L648" s="5" t="s">
        <v>10432</v>
      </c>
      <c r="M648" s="5" t="s">
        <v>167</v>
      </c>
      <c r="N648" s="5" t="s">
        <v>55</v>
      </c>
      <c r="O648" s="5"/>
      <c r="P648" s="5" t="b">
        <f t="shared" ca="1" si="119"/>
        <v>0</v>
      </c>
      <c r="Q648" s="5" t="b">
        <f ca="1">IFERROR(__xludf.DUMMYFUNCTION("REGEXMATCH(L648,""JavaScript"")"),TRUE)</f>
        <v>1</v>
      </c>
      <c r="R648" s="5"/>
      <c r="S648" s="5"/>
      <c r="T648" s="5"/>
      <c r="U648" s="5"/>
      <c r="V648" s="5"/>
      <c r="W648" s="5"/>
      <c r="X648" s="5"/>
      <c r="Y648" s="5"/>
      <c r="Z648" s="5"/>
      <c r="AA648" s="5"/>
      <c r="AB648" s="5"/>
      <c r="AC648" s="5"/>
      <c r="AD648" s="5"/>
      <c r="AE648" s="5"/>
      <c r="AF648" s="5"/>
    </row>
    <row r="649" spans="1:32" ht="20.25" customHeight="1">
      <c r="A649" s="5" t="s">
        <v>10434</v>
      </c>
      <c r="B649" s="5" t="s">
        <v>4655</v>
      </c>
      <c r="C649" s="5" t="s">
        <v>27</v>
      </c>
      <c r="D649" s="5" t="s">
        <v>75</v>
      </c>
      <c r="E649" s="5" t="s">
        <v>29</v>
      </c>
      <c r="F649" s="7">
        <v>8</v>
      </c>
      <c r="G649" s="7">
        <v>10</v>
      </c>
      <c r="H649" s="5" t="s">
        <v>30</v>
      </c>
      <c r="I649" s="5" t="s">
        <v>31</v>
      </c>
      <c r="J649" s="5" t="s">
        <v>110</v>
      </c>
      <c r="K649" s="5" t="s">
        <v>10435</v>
      </c>
      <c r="L649" s="5" t="s">
        <v>10437</v>
      </c>
      <c r="M649" s="5" t="s">
        <v>37</v>
      </c>
      <c r="N649" s="5" t="s">
        <v>55</v>
      </c>
      <c r="O649" s="5"/>
      <c r="P649" s="5" t="b">
        <f t="shared" ca="1" si="119"/>
        <v>0</v>
      </c>
      <c r="Q649" s="5" t="b">
        <f t="shared" ref="Q649:Q652" ca="1" si="180">IFERROR(__xludf.DUMMYFUNCTION("REGEXMATCH(L649,""(?i)JavaScript"")"),TRUE)</f>
        <v>1</v>
      </c>
      <c r="R649" s="5"/>
      <c r="S649" s="5"/>
      <c r="T649" s="5"/>
      <c r="U649" s="5"/>
      <c r="V649" s="5"/>
      <c r="W649" s="5"/>
      <c r="X649" s="5"/>
      <c r="Y649" s="5"/>
      <c r="Z649" s="5"/>
      <c r="AA649" s="5"/>
      <c r="AB649" s="5"/>
      <c r="AC649" s="5"/>
      <c r="AD649" s="5"/>
      <c r="AE649" s="5"/>
      <c r="AF649" s="5"/>
    </row>
    <row r="650" spans="1:32" ht="20.25" customHeight="1">
      <c r="A650" s="5" t="s">
        <v>10438</v>
      </c>
      <c r="B650" s="5" t="s">
        <v>10439</v>
      </c>
      <c r="C650" s="5" t="s">
        <v>170</v>
      </c>
      <c r="D650" s="5" t="s">
        <v>378</v>
      </c>
      <c r="E650" s="5" t="s">
        <v>45</v>
      </c>
      <c r="F650" s="7">
        <v>8</v>
      </c>
      <c r="G650" s="7">
        <v>15</v>
      </c>
      <c r="H650" s="5" t="s">
        <v>65</v>
      </c>
      <c r="I650" s="5" t="s">
        <v>66</v>
      </c>
      <c r="J650" s="5" t="s">
        <v>1270</v>
      </c>
      <c r="K650" s="5" t="s">
        <v>10440</v>
      </c>
      <c r="L650" s="5" t="s">
        <v>10441</v>
      </c>
      <c r="M650" s="5" t="s">
        <v>37</v>
      </c>
      <c r="N650" s="5" t="s">
        <v>38</v>
      </c>
      <c r="O650" s="5"/>
      <c r="P650" s="5" t="b">
        <f t="shared" ca="1" si="119"/>
        <v>0</v>
      </c>
      <c r="Q650" s="5" t="b">
        <f t="shared" ca="1" si="180"/>
        <v>1</v>
      </c>
      <c r="R650" s="5"/>
      <c r="S650" s="5"/>
      <c r="T650" s="5"/>
      <c r="U650" s="5"/>
      <c r="V650" s="5"/>
      <c r="W650" s="5"/>
      <c r="X650" s="5"/>
      <c r="Y650" s="5"/>
      <c r="Z650" s="5"/>
      <c r="AA650" s="5"/>
      <c r="AB650" s="5"/>
      <c r="AC650" s="5"/>
      <c r="AD650" s="5"/>
      <c r="AE650" s="5"/>
      <c r="AF650" s="5"/>
    </row>
    <row r="651" spans="1:32" ht="20.25" customHeight="1">
      <c r="A651" s="5" t="s">
        <v>10443</v>
      </c>
      <c r="B651" s="5" t="s">
        <v>10444</v>
      </c>
      <c r="C651" s="5" t="s">
        <v>27</v>
      </c>
      <c r="D651" s="5" t="s">
        <v>47</v>
      </c>
      <c r="E651" s="5" t="s">
        <v>29</v>
      </c>
      <c r="F651" s="7">
        <v>8</v>
      </c>
      <c r="G651" s="7">
        <v>10</v>
      </c>
      <c r="H651" s="5" t="s">
        <v>30</v>
      </c>
      <c r="I651" s="5" t="s">
        <v>31</v>
      </c>
      <c r="J651" s="5" t="s">
        <v>6877</v>
      </c>
      <c r="K651" s="5" t="s">
        <v>10445</v>
      </c>
      <c r="L651" s="5" t="s">
        <v>10446</v>
      </c>
      <c r="M651" s="5" t="s">
        <v>167</v>
      </c>
      <c r="N651" s="5" t="s">
        <v>38</v>
      </c>
      <c r="O651" s="5"/>
      <c r="P651" s="5" t="b">
        <f t="shared" ca="1" si="119"/>
        <v>0</v>
      </c>
      <c r="Q651" s="5" t="b">
        <f t="shared" ca="1" si="180"/>
        <v>1</v>
      </c>
      <c r="R651" s="5"/>
      <c r="S651" s="5"/>
      <c r="T651" s="5"/>
      <c r="U651" s="5"/>
      <c r="V651" s="5"/>
      <c r="W651" s="5"/>
      <c r="X651" s="5"/>
      <c r="Y651" s="5"/>
      <c r="Z651" s="5"/>
      <c r="AA651" s="5"/>
      <c r="AB651" s="5"/>
      <c r="AC651" s="5"/>
      <c r="AD651" s="5"/>
      <c r="AE651" s="5"/>
      <c r="AF651" s="5"/>
    </row>
    <row r="652" spans="1:32" ht="20.25" customHeight="1">
      <c r="A652" s="5" t="s">
        <v>10448</v>
      </c>
      <c r="B652" s="5" t="s">
        <v>10449</v>
      </c>
      <c r="C652" s="5" t="s">
        <v>170</v>
      </c>
      <c r="D652" s="5" t="s">
        <v>1475</v>
      </c>
      <c r="E652" s="5" t="s">
        <v>29</v>
      </c>
      <c r="F652" s="11">
        <v>8</v>
      </c>
      <c r="G652" s="11">
        <v>17</v>
      </c>
      <c r="H652" s="5" t="s">
        <v>96</v>
      </c>
      <c r="I652" s="5" t="s">
        <v>108</v>
      </c>
      <c r="J652" s="5" t="s">
        <v>10450</v>
      </c>
      <c r="K652" s="5" t="s">
        <v>10451</v>
      </c>
      <c r="L652" s="5" t="s">
        <v>10452</v>
      </c>
      <c r="M652" s="5" t="s">
        <v>37</v>
      </c>
      <c r="N652" s="5" t="s">
        <v>55</v>
      </c>
      <c r="O652" s="5"/>
      <c r="P652" s="5" t="b">
        <f t="shared" ca="1" si="119"/>
        <v>0</v>
      </c>
      <c r="Q652" s="5" t="b">
        <f t="shared" ca="1" si="180"/>
        <v>1</v>
      </c>
      <c r="R652" s="5"/>
      <c r="S652" s="5"/>
      <c r="T652" s="5"/>
      <c r="U652" s="5"/>
      <c r="V652" s="5"/>
      <c r="W652" s="5"/>
      <c r="X652" s="5"/>
      <c r="Y652" s="5"/>
      <c r="Z652" s="5"/>
      <c r="AA652" s="5"/>
      <c r="AB652" s="5"/>
      <c r="AC652" s="5"/>
      <c r="AD652" s="5"/>
      <c r="AE652" s="5"/>
      <c r="AF652" s="5"/>
    </row>
    <row r="653" spans="1:32" ht="20.25" customHeight="1">
      <c r="A653" s="5" t="s">
        <v>396</v>
      </c>
      <c r="B653" s="5" t="s">
        <v>10457</v>
      </c>
      <c r="C653" s="5" t="s">
        <v>170</v>
      </c>
      <c r="D653" s="5" t="s">
        <v>171</v>
      </c>
      <c r="E653" s="5" t="s">
        <v>45</v>
      </c>
      <c r="F653" s="7">
        <v>8</v>
      </c>
      <c r="G653" s="7">
        <v>15</v>
      </c>
      <c r="H653" s="5" t="s">
        <v>65</v>
      </c>
      <c r="I653" s="5" t="s">
        <v>31</v>
      </c>
      <c r="J653" s="5" t="s">
        <v>686</v>
      </c>
      <c r="K653" s="5" t="s">
        <v>10458</v>
      </c>
      <c r="L653" s="5" t="s">
        <v>10459</v>
      </c>
      <c r="M653" s="5" t="s">
        <v>100</v>
      </c>
      <c r="N653" s="5" t="s">
        <v>44</v>
      </c>
      <c r="O653" s="5"/>
      <c r="P653" s="5" t="b">
        <f t="shared" ca="1" si="119"/>
        <v>0</v>
      </c>
      <c r="Q653" s="5" t="b">
        <f ca="1">IFERROR(__xludf.DUMMYFUNCTION("REGEXMATCH(L653,""JavaScript"")"),TRUE)</f>
        <v>1</v>
      </c>
      <c r="R653" s="5"/>
      <c r="S653" s="5"/>
      <c r="T653" s="5"/>
      <c r="U653" s="5"/>
      <c r="V653" s="5"/>
      <c r="W653" s="5"/>
      <c r="X653" s="5"/>
      <c r="Y653" s="5"/>
      <c r="Z653" s="5"/>
      <c r="AA653" s="5"/>
      <c r="AB653" s="5"/>
      <c r="AC653" s="5"/>
      <c r="AD653" s="5"/>
      <c r="AE653" s="5"/>
      <c r="AF653" s="5"/>
    </row>
    <row r="654" spans="1:32" ht="20.25" customHeight="1">
      <c r="A654" s="5" t="s">
        <v>8901</v>
      </c>
      <c r="B654" s="5" t="s">
        <v>7919</v>
      </c>
      <c r="C654" s="5" t="s">
        <v>41</v>
      </c>
      <c r="D654" s="5" t="s">
        <v>114</v>
      </c>
      <c r="E654" s="5" t="s">
        <v>29</v>
      </c>
      <c r="F654" s="7">
        <v>8</v>
      </c>
      <c r="G654" s="7">
        <v>18</v>
      </c>
      <c r="H654" s="5" t="s">
        <v>1310</v>
      </c>
      <c r="I654" s="5" t="s">
        <v>125</v>
      </c>
      <c r="J654" s="5" t="s">
        <v>6265</v>
      </c>
      <c r="K654" s="5"/>
      <c r="L654" s="5" t="s">
        <v>10460</v>
      </c>
      <c r="M654" s="5" t="s">
        <v>53</v>
      </c>
      <c r="N654" s="5" t="s">
        <v>55</v>
      </c>
      <c r="O654" s="5"/>
      <c r="P654" s="5" t="b">
        <f t="shared" ca="1" si="119"/>
        <v>0</v>
      </c>
      <c r="Q654" s="5" t="b">
        <f ca="1">IFERROR(__xludf.DUMMYFUNCTION("REGEXMATCH(L654,""(?i)JavaScript"")"),TRUE)</f>
        <v>1</v>
      </c>
      <c r="R654" s="5"/>
      <c r="S654" s="5"/>
      <c r="T654" s="5"/>
      <c r="U654" s="5"/>
      <c r="V654" s="5"/>
      <c r="W654" s="5"/>
      <c r="X654" s="5"/>
      <c r="Y654" s="5"/>
      <c r="Z654" s="5"/>
      <c r="AA654" s="5"/>
      <c r="AB654" s="5"/>
      <c r="AC654" s="5"/>
      <c r="AD654" s="5"/>
      <c r="AE654" s="5"/>
      <c r="AF654" s="5"/>
    </row>
    <row r="655" spans="1:32" ht="20.25" customHeight="1">
      <c r="A655" s="5" t="s">
        <v>277</v>
      </c>
      <c r="B655" s="5" t="s">
        <v>10461</v>
      </c>
      <c r="C655" s="5" t="s">
        <v>27</v>
      </c>
      <c r="D655" s="5" t="s">
        <v>85</v>
      </c>
      <c r="E655" s="5" t="s">
        <v>45</v>
      </c>
      <c r="F655" s="7">
        <v>8</v>
      </c>
      <c r="G655" s="7">
        <v>16</v>
      </c>
      <c r="H655" s="5" t="s">
        <v>478</v>
      </c>
      <c r="I655" s="5" t="s">
        <v>125</v>
      </c>
      <c r="J655" s="5" t="s">
        <v>4611</v>
      </c>
      <c r="K655" s="5" t="s">
        <v>10462</v>
      </c>
      <c r="L655" s="5" t="s">
        <v>10465</v>
      </c>
      <c r="M655" s="5" t="s">
        <v>53</v>
      </c>
      <c r="N655" s="5" t="s">
        <v>55</v>
      </c>
      <c r="O655" s="5"/>
      <c r="P655" s="5" t="b">
        <f t="shared" ca="1" si="119"/>
        <v>0</v>
      </c>
      <c r="Q655" s="5" t="b">
        <f t="shared" ref="Q655:Q658" ca="1" si="181">IFERROR(__xludf.DUMMYFUNCTION("REGEXMATCH(L655,""JavaScript"")"),TRUE)</f>
        <v>1</v>
      </c>
      <c r="R655" s="5"/>
      <c r="S655" s="5"/>
      <c r="T655" s="5"/>
      <c r="U655" s="5"/>
      <c r="V655" s="5"/>
      <c r="W655" s="5"/>
      <c r="X655" s="5"/>
      <c r="Y655" s="5"/>
      <c r="Z655" s="5"/>
      <c r="AA655" s="5"/>
      <c r="AB655" s="5"/>
      <c r="AC655" s="5"/>
      <c r="AD655" s="5"/>
      <c r="AE655" s="5"/>
      <c r="AF655" s="5"/>
    </row>
    <row r="656" spans="1:32" ht="20.25" customHeight="1">
      <c r="A656" s="5" t="s">
        <v>2660</v>
      </c>
      <c r="B656" s="5" t="s">
        <v>7993</v>
      </c>
      <c r="C656" s="5" t="s">
        <v>170</v>
      </c>
      <c r="D656" s="5" t="s">
        <v>390</v>
      </c>
      <c r="E656" s="5" t="s">
        <v>45</v>
      </c>
      <c r="F656" s="7">
        <v>8</v>
      </c>
      <c r="G656" s="7">
        <v>15</v>
      </c>
      <c r="H656" s="5" t="s">
        <v>65</v>
      </c>
      <c r="I656" s="5" t="s">
        <v>31</v>
      </c>
      <c r="J656" s="5" t="s">
        <v>57</v>
      </c>
      <c r="K656" s="5" t="s">
        <v>10470</v>
      </c>
      <c r="L656" s="5" t="s">
        <v>10471</v>
      </c>
      <c r="M656" s="5" t="s">
        <v>167</v>
      </c>
      <c r="N656" s="5" t="s">
        <v>237</v>
      </c>
      <c r="O656" s="5"/>
      <c r="P656" s="5" t="b">
        <f t="shared" ca="1" si="119"/>
        <v>0</v>
      </c>
      <c r="Q656" s="5" t="b">
        <f t="shared" ca="1" si="181"/>
        <v>1</v>
      </c>
      <c r="R656" s="5"/>
      <c r="S656" s="5"/>
      <c r="T656" s="5"/>
      <c r="U656" s="5"/>
      <c r="V656" s="5"/>
      <c r="W656" s="5"/>
      <c r="X656" s="5"/>
      <c r="Y656" s="5"/>
      <c r="Z656" s="5"/>
      <c r="AA656" s="5"/>
      <c r="AB656" s="5"/>
      <c r="AC656" s="5"/>
      <c r="AD656" s="5"/>
      <c r="AE656" s="5"/>
      <c r="AF656" s="5"/>
    </row>
    <row r="657" spans="1:32" ht="20.25" customHeight="1">
      <c r="A657" s="5" t="s">
        <v>10475</v>
      </c>
      <c r="B657" s="5" t="s">
        <v>10476</v>
      </c>
      <c r="C657" s="5" t="s">
        <v>41</v>
      </c>
      <c r="D657" s="5" t="s">
        <v>47</v>
      </c>
      <c r="E657" s="5" t="s">
        <v>29</v>
      </c>
      <c r="F657" s="7">
        <v>8</v>
      </c>
      <c r="G657" s="7">
        <v>12</v>
      </c>
      <c r="H657" s="5" t="s">
        <v>852</v>
      </c>
      <c r="I657" s="5" t="s">
        <v>125</v>
      </c>
      <c r="J657" s="5" t="s">
        <v>947</v>
      </c>
      <c r="K657" s="5" t="s">
        <v>10477</v>
      </c>
      <c r="L657" s="5" t="s">
        <v>10478</v>
      </c>
      <c r="M657" s="5" t="s">
        <v>37</v>
      </c>
      <c r="N657" s="5" t="s">
        <v>55</v>
      </c>
      <c r="O657" s="5"/>
      <c r="P657" s="5" t="b">
        <f t="shared" ca="1" si="119"/>
        <v>0</v>
      </c>
      <c r="Q657" s="5" t="b">
        <f t="shared" ca="1" si="181"/>
        <v>1</v>
      </c>
      <c r="R657" s="5"/>
      <c r="S657" s="5"/>
      <c r="T657" s="5"/>
      <c r="U657" s="5"/>
      <c r="V657" s="5"/>
      <c r="W657" s="5"/>
      <c r="X657" s="5"/>
      <c r="Y657" s="5"/>
      <c r="Z657" s="5"/>
      <c r="AA657" s="5"/>
      <c r="AB657" s="5"/>
      <c r="AC657" s="5"/>
      <c r="AD657" s="5"/>
      <c r="AE657" s="5"/>
      <c r="AF657" s="5"/>
    </row>
    <row r="658" spans="1:32" ht="20.25" customHeight="1">
      <c r="A658" s="5" t="s">
        <v>4661</v>
      </c>
      <c r="B658" s="5" t="s">
        <v>4662</v>
      </c>
      <c r="C658" s="5" t="s">
        <v>27</v>
      </c>
      <c r="D658" s="5" t="s">
        <v>85</v>
      </c>
      <c r="E658" s="5" t="s">
        <v>29</v>
      </c>
      <c r="F658" s="7">
        <v>8</v>
      </c>
      <c r="G658" s="7">
        <v>10</v>
      </c>
      <c r="H658" s="5" t="s">
        <v>30</v>
      </c>
      <c r="I658" s="5" t="s">
        <v>125</v>
      </c>
      <c r="J658" s="5" t="s">
        <v>4663</v>
      </c>
      <c r="K658" s="5"/>
      <c r="L658" s="5" t="s">
        <v>4666</v>
      </c>
      <c r="M658" s="5" t="s">
        <v>53</v>
      </c>
      <c r="N658" s="5" t="s">
        <v>55</v>
      </c>
      <c r="O658" s="5"/>
      <c r="P658" s="5" t="b">
        <f t="shared" ca="1" si="119"/>
        <v>0</v>
      </c>
      <c r="Q658" s="5" t="b">
        <f t="shared" ca="1" si="181"/>
        <v>1</v>
      </c>
      <c r="R658" s="5"/>
      <c r="S658" s="5"/>
      <c r="T658" s="5"/>
      <c r="U658" s="5"/>
      <c r="V658" s="5"/>
      <c r="W658" s="5"/>
      <c r="X658" s="5"/>
      <c r="Y658" s="5"/>
      <c r="Z658" s="5"/>
      <c r="AA658" s="5"/>
      <c r="AB658" s="5"/>
      <c r="AC658" s="5"/>
      <c r="AD658" s="5"/>
      <c r="AE658" s="5"/>
      <c r="AF658" s="5"/>
    </row>
    <row r="659" spans="1:32" ht="20.25" customHeight="1">
      <c r="A659" s="5" t="s">
        <v>1457</v>
      </c>
      <c r="B659" s="5" t="s">
        <v>10480</v>
      </c>
      <c r="C659" s="5" t="s">
        <v>170</v>
      </c>
      <c r="D659" s="5" t="s">
        <v>390</v>
      </c>
      <c r="E659" s="5" t="s">
        <v>29</v>
      </c>
      <c r="F659" s="7">
        <v>8</v>
      </c>
      <c r="G659" s="7">
        <v>15</v>
      </c>
      <c r="H659" s="5" t="s">
        <v>65</v>
      </c>
      <c r="I659" s="5" t="s">
        <v>31</v>
      </c>
      <c r="J659" s="5" t="s">
        <v>76</v>
      </c>
      <c r="K659" s="5" t="s">
        <v>10481</v>
      </c>
      <c r="L659" s="5" t="s">
        <v>10482</v>
      </c>
      <c r="M659" s="5" t="s">
        <v>100</v>
      </c>
      <c r="N659" s="5" t="s">
        <v>55</v>
      </c>
      <c r="O659" s="5"/>
      <c r="P659" s="5" t="b">
        <f t="shared" ca="1" si="119"/>
        <v>0</v>
      </c>
      <c r="Q659" s="5" t="b">
        <f ca="1">IFERROR(__xludf.DUMMYFUNCTION("REGEXMATCH(L659,""(?i)JavaScript"")"),TRUE)</f>
        <v>1</v>
      </c>
      <c r="R659" s="5"/>
      <c r="S659" s="5"/>
      <c r="T659" s="5"/>
      <c r="U659" s="5"/>
      <c r="V659" s="5"/>
      <c r="W659" s="5"/>
      <c r="X659" s="5"/>
      <c r="Y659" s="5"/>
      <c r="Z659" s="5"/>
      <c r="AA659" s="5"/>
      <c r="AB659" s="5"/>
      <c r="AC659" s="5"/>
      <c r="AD659" s="5"/>
      <c r="AE659" s="5"/>
      <c r="AF659" s="5"/>
    </row>
    <row r="660" spans="1:32" ht="20.25" customHeight="1">
      <c r="A660" s="5" t="s">
        <v>10483</v>
      </c>
      <c r="B660" s="5" t="s">
        <v>5824</v>
      </c>
      <c r="C660" s="5" t="s">
        <v>41</v>
      </c>
      <c r="D660" s="5" t="s">
        <v>94</v>
      </c>
      <c r="E660" s="5" t="s">
        <v>45</v>
      </c>
      <c r="F660" s="7">
        <v>8</v>
      </c>
      <c r="G660" s="7">
        <v>10</v>
      </c>
      <c r="H660" s="5" t="s">
        <v>30</v>
      </c>
      <c r="I660" s="5" t="s">
        <v>31</v>
      </c>
      <c r="J660" s="5" t="s">
        <v>5826</v>
      </c>
      <c r="K660" s="5" t="s">
        <v>5024</v>
      </c>
      <c r="L660" s="5" t="s">
        <v>10484</v>
      </c>
      <c r="M660" s="5" t="s">
        <v>167</v>
      </c>
      <c r="N660" s="5" t="s">
        <v>44</v>
      </c>
      <c r="O660" s="5"/>
      <c r="P660" s="5" t="b">
        <f t="shared" ca="1" si="119"/>
        <v>0</v>
      </c>
      <c r="Q660" s="5" t="b">
        <f t="shared" ref="Q660:Q661" ca="1" si="182">IFERROR(__xludf.DUMMYFUNCTION("REGEXMATCH(L660,""JavaScript"")"),TRUE)</f>
        <v>1</v>
      </c>
      <c r="R660" s="5"/>
      <c r="S660" s="5"/>
      <c r="T660" s="5"/>
      <c r="U660" s="5"/>
      <c r="V660" s="5"/>
      <c r="W660" s="5"/>
      <c r="X660" s="5"/>
      <c r="Y660" s="5"/>
      <c r="Z660" s="5"/>
      <c r="AA660" s="5"/>
      <c r="AB660" s="5"/>
      <c r="AC660" s="5"/>
      <c r="AD660" s="5"/>
      <c r="AE660" s="5"/>
      <c r="AF660" s="5"/>
    </row>
    <row r="661" spans="1:32" ht="20.25" customHeight="1">
      <c r="A661" s="5" t="s">
        <v>396</v>
      </c>
      <c r="B661" s="5" t="s">
        <v>10489</v>
      </c>
      <c r="C661" s="5" t="s">
        <v>170</v>
      </c>
      <c r="D661" s="5" t="s">
        <v>390</v>
      </c>
      <c r="E661" s="5" t="s">
        <v>29</v>
      </c>
      <c r="F661" s="7">
        <v>8</v>
      </c>
      <c r="G661" s="7">
        <v>15</v>
      </c>
      <c r="H661" s="5" t="s">
        <v>65</v>
      </c>
      <c r="I661" s="5" t="s">
        <v>31</v>
      </c>
      <c r="J661" s="5" t="s">
        <v>10490</v>
      </c>
      <c r="K661" s="5" t="s">
        <v>6251</v>
      </c>
      <c r="L661" s="5" t="s">
        <v>10491</v>
      </c>
      <c r="M661" s="5" t="s">
        <v>42</v>
      </c>
      <c r="N661" s="5" t="s">
        <v>55</v>
      </c>
      <c r="O661" s="5"/>
      <c r="P661" s="5" t="b">
        <f t="shared" ca="1" si="119"/>
        <v>0</v>
      </c>
      <c r="Q661" s="5" t="b">
        <f t="shared" ca="1" si="182"/>
        <v>1</v>
      </c>
      <c r="R661" s="5"/>
      <c r="S661" s="5"/>
      <c r="T661" s="5"/>
      <c r="U661" s="5"/>
      <c r="V661" s="5"/>
      <c r="W661" s="5"/>
      <c r="X661" s="5"/>
      <c r="Y661" s="5"/>
      <c r="Z661" s="5"/>
      <c r="AA661" s="5"/>
      <c r="AB661" s="5"/>
      <c r="AC661" s="5"/>
      <c r="AD661" s="5"/>
      <c r="AE661" s="5"/>
      <c r="AF661" s="5"/>
    </row>
    <row r="662" spans="1:32" ht="20.25" customHeight="1">
      <c r="A662" s="5" t="s">
        <v>784</v>
      </c>
      <c r="B662" s="5" t="s">
        <v>10496</v>
      </c>
      <c r="C662" s="5" t="s">
        <v>27</v>
      </c>
      <c r="D662" s="5" t="s">
        <v>85</v>
      </c>
      <c r="E662" s="5" t="s">
        <v>29</v>
      </c>
      <c r="F662" s="7">
        <v>8</v>
      </c>
      <c r="G662" s="7">
        <v>15</v>
      </c>
      <c r="H662" s="5" t="s">
        <v>65</v>
      </c>
      <c r="I662" s="5" t="s">
        <v>31</v>
      </c>
      <c r="J662" s="5" t="s">
        <v>110</v>
      </c>
      <c r="K662" s="5"/>
      <c r="L662" s="5" t="s">
        <v>10499</v>
      </c>
      <c r="M662" s="5" t="s">
        <v>37</v>
      </c>
      <c r="N662" s="5" t="s">
        <v>55</v>
      </c>
      <c r="O662" s="5"/>
      <c r="P662" s="5" t="b">
        <f t="shared" ca="1" si="119"/>
        <v>0</v>
      </c>
      <c r="Q662" s="5" t="b">
        <f ca="1">IFERROR(__xludf.DUMMYFUNCTION("REGEXMATCH(L662,""(?i)JavaScript"")"),TRUE)</f>
        <v>1</v>
      </c>
      <c r="R662" s="5"/>
      <c r="S662" s="5"/>
      <c r="T662" s="5"/>
      <c r="U662" s="5"/>
      <c r="V662" s="5"/>
      <c r="W662" s="5"/>
      <c r="X662" s="5"/>
      <c r="Y662" s="5"/>
      <c r="Z662" s="5"/>
      <c r="AA662" s="5"/>
      <c r="AB662" s="5"/>
      <c r="AC662" s="5"/>
      <c r="AD662" s="5"/>
      <c r="AE662" s="5"/>
      <c r="AF662" s="5"/>
    </row>
    <row r="663" spans="1:32" ht="20.25" customHeight="1">
      <c r="A663" s="5" t="s">
        <v>50</v>
      </c>
      <c r="B663" s="5" t="s">
        <v>477</v>
      </c>
      <c r="C663" s="5" t="s">
        <v>27</v>
      </c>
      <c r="D663" s="5" t="s">
        <v>85</v>
      </c>
      <c r="E663" s="5" t="s">
        <v>45</v>
      </c>
      <c r="F663" s="7">
        <v>8</v>
      </c>
      <c r="G663" s="7">
        <v>16</v>
      </c>
      <c r="H663" s="5" t="s">
        <v>478</v>
      </c>
      <c r="I663" s="5" t="s">
        <v>108</v>
      </c>
      <c r="J663" s="5" t="s">
        <v>479</v>
      </c>
      <c r="K663" s="5" t="s">
        <v>480</v>
      </c>
      <c r="L663" s="5" t="s">
        <v>481</v>
      </c>
      <c r="M663" s="5" t="s">
        <v>37</v>
      </c>
      <c r="N663" s="5" t="s">
        <v>237</v>
      </c>
      <c r="O663" s="5"/>
      <c r="P663" s="5" t="b">
        <f t="shared" ca="1" si="119"/>
        <v>0</v>
      </c>
      <c r="Q663" s="5" t="b">
        <f t="shared" ref="Q663:Q664" ca="1" si="183">IFERROR(__xludf.DUMMYFUNCTION("REGEXMATCH(L663,""JavaScript"")"),TRUE)</f>
        <v>1</v>
      </c>
      <c r="R663" s="5"/>
      <c r="S663" s="5"/>
      <c r="T663" s="5"/>
      <c r="U663" s="5"/>
      <c r="V663" s="5"/>
      <c r="W663" s="5"/>
      <c r="X663" s="5"/>
      <c r="Y663" s="5"/>
      <c r="Z663" s="5"/>
      <c r="AA663" s="5"/>
      <c r="AB663" s="5"/>
      <c r="AC663" s="5"/>
      <c r="AD663" s="5"/>
      <c r="AE663" s="5"/>
      <c r="AF663" s="5"/>
    </row>
    <row r="664" spans="1:32" ht="20.25" customHeight="1">
      <c r="A664" s="5" t="s">
        <v>396</v>
      </c>
      <c r="B664" s="5" t="s">
        <v>10508</v>
      </c>
      <c r="C664" s="5" t="s">
        <v>41</v>
      </c>
      <c r="D664" s="5" t="s">
        <v>94</v>
      </c>
      <c r="E664" s="5" t="s">
        <v>45</v>
      </c>
      <c r="F664" s="7">
        <v>8</v>
      </c>
      <c r="G664" s="7">
        <v>12</v>
      </c>
      <c r="H664" s="5" t="s">
        <v>852</v>
      </c>
      <c r="I664" s="5" t="s">
        <v>108</v>
      </c>
      <c r="J664" s="5" t="s">
        <v>57</v>
      </c>
      <c r="K664" s="5" t="s">
        <v>10509</v>
      </c>
      <c r="L664" s="5" t="s">
        <v>10510</v>
      </c>
      <c r="M664" s="5" t="s">
        <v>53</v>
      </c>
      <c r="N664" s="5" t="s">
        <v>55</v>
      </c>
      <c r="O664" s="5"/>
      <c r="P664" s="5" t="b">
        <f t="shared" ca="1" si="119"/>
        <v>0</v>
      </c>
      <c r="Q664" s="5" t="b">
        <f t="shared" ca="1" si="183"/>
        <v>1</v>
      </c>
      <c r="R664" s="5"/>
      <c r="S664" s="5"/>
      <c r="T664" s="5"/>
      <c r="U664" s="5"/>
      <c r="V664" s="5"/>
      <c r="W664" s="5"/>
      <c r="X664" s="5"/>
      <c r="Y664" s="5"/>
      <c r="Z664" s="5"/>
      <c r="AA664" s="5"/>
      <c r="AB664" s="5"/>
      <c r="AC664" s="5"/>
      <c r="AD664" s="5"/>
      <c r="AE664" s="5"/>
      <c r="AF664" s="5"/>
    </row>
    <row r="665" spans="1:32" ht="20.25" customHeight="1">
      <c r="A665" s="5" t="s">
        <v>5121</v>
      </c>
      <c r="B665" s="5" t="s">
        <v>10516</v>
      </c>
      <c r="C665" s="5" t="s">
        <v>170</v>
      </c>
      <c r="D665" s="5" t="s">
        <v>342</v>
      </c>
      <c r="E665" s="5" t="s">
        <v>29</v>
      </c>
      <c r="F665" s="7">
        <v>8</v>
      </c>
      <c r="G665" s="7">
        <v>10</v>
      </c>
      <c r="H665" s="5" t="s">
        <v>30</v>
      </c>
      <c r="I665" s="5" t="s">
        <v>31</v>
      </c>
      <c r="J665" s="5" t="s">
        <v>68</v>
      </c>
      <c r="K665" s="5" t="s">
        <v>10517</v>
      </c>
      <c r="L665" s="5" t="s">
        <v>10518</v>
      </c>
      <c r="M665" s="5" t="s">
        <v>1599</v>
      </c>
      <c r="N665" s="5" t="s">
        <v>405</v>
      </c>
      <c r="O665" s="5"/>
      <c r="P665" s="5" t="b">
        <f t="shared" ca="1" si="119"/>
        <v>0</v>
      </c>
      <c r="Q665" s="5" t="b">
        <f ca="1">IFERROR(__xludf.DUMMYFUNCTION("REGEXMATCH(L665,""(?i)JavaScript"")"),TRUE)</f>
        <v>1</v>
      </c>
      <c r="R665" s="5"/>
      <c r="S665" s="5"/>
      <c r="T665" s="5"/>
      <c r="U665" s="5"/>
      <c r="V665" s="5"/>
      <c r="W665" s="5"/>
      <c r="X665" s="5"/>
      <c r="Y665" s="5"/>
      <c r="Z665" s="5"/>
      <c r="AA665" s="5"/>
      <c r="AB665" s="5"/>
      <c r="AC665" s="5"/>
      <c r="AD665" s="5"/>
      <c r="AE665" s="5"/>
      <c r="AF665" s="5"/>
    </row>
    <row r="666" spans="1:32" ht="20.25" customHeight="1">
      <c r="A666" s="5" t="s">
        <v>277</v>
      </c>
      <c r="B666" s="5" t="s">
        <v>10521</v>
      </c>
      <c r="C666" s="5" t="s">
        <v>27</v>
      </c>
      <c r="D666" s="5" t="s">
        <v>47</v>
      </c>
      <c r="E666" s="5" t="s">
        <v>29</v>
      </c>
      <c r="F666" s="7">
        <v>8</v>
      </c>
      <c r="G666" s="7">
        <v>30</v>
      </c>
      <c r="H666" s="5" t="s">
        <v>2094</v>
      </c>
      <c r="I666" s="5" t="s">
        <v>108</v>
      </c>
      <c r="J666" s="5" t="s">
        <v>68</v>
      </c>
      <c r="K666" s="5" t="s">
        <v>10523</v>
      </c>
      <c r="L666" s="5" t="s">
        <v>10524</v>
      </c>
      <c r="M666" s="5" t="s">
        <v>37</v>
      </c>
      <c r="N666" s="5" t="s">
        <v>55</v>
      </c>
      <c r="O666" s="5"/>
      <c r="P666" s="5" t="b">
        <f t="shared" ca="1" si="119"/>
        <v>0</v>
      </c>
      <c r="Q666" s="5" t="b">
        <f t="shared" ref="Q666:Q667" ca="1" si="184">IFERROR(__xludf.DUMMYFUNCTION("REGEXMATCH(L666,""JavaScript"")"),TRUE)</f>
        <v>1</v>
      </c>
      <c r="R666" s="5"/>
      <c r="S666" s="5"/>
      <c r="T666" s="5"/>
      <c r="U666" s="5"/>
      <c r="V666" s="5"/>
      <c r="W666" s="5"/>
      <c r="X666" s="5"/>
      <c r="Y666" s="5"/>
      <c r="Z666" s="5"/>
      <c r="AA666" s="5"/>
      <c r="AB666" s="5"/>
      <c r="AC666" s="5"/>
      <c r="AD666" s="5"/>
      <c r="AE666" s="5"/>
      <c r="AF666" s="5"/>
    </row>
    <row r="667" spans="1:32" ht="20.25" customHeight="1">
      <c r="A667" s="5" t="s">
        <v>10531</v>
      </c>
      <c r="B667" s="5" t="s">
        <v>10532</v>
      </c>
      <c r="C667" s="5" t="s">
        <v>170</v>
      </c>
      <c r="D667" s="5" t="s">
        <v>390</v>
      </c>
      <c r="E667" s="5" t="s">
        <v>45</v>
      </c>
      <c r="F667" s="7">
        <v>8</v>
      </c>
      <c r="G667" s="7">
        <v>14</v>
      </c>
      <c r="H667" s="5" t="s">
        <v>1392</v>
      </c>
      <c r="I667" s="9" t="s">
        <v>24</v>
      </c>
      <c r="J667" s="5" t="s">
        <v>2705</v>
      </c>
      <c r="K667" s="5" t="s">
        <v>10533</v>
      </c>
      <c r="L667" s="5" t="s">
        <v>10534</v>
      </c>
      <c r="M667" s="5" t="s">
        <v>648</v>
      </c>
      <c r="N667" s="5" t="s">
        <v>55</v>
      </c>
      <c r="O667" s="5"/>
      <c r="P667" s="5" t="b">
        <f t="shared" ca="1" si="119"/>
        <v>0</v>
      </c>
      <c r="Q667" s="5" t="b">
        <f t="shared" ca="1" si="184"/>
        <v>1</v>
      </c>
      <c r="R667" s="5"/>
      <c r="S667" s="5"/>
      <c r="T667" s="5"/>
      <c r="U667" s="5"/>
      <c r="V667" s="5"/>
      <c r="W667" s="5"/>
      <c r="X667" s="5"/>
      <c r="Y667" s="5"/>
      <c r="Z667" s="5"/>
      <c r="AA667" s="5"/>
      <c r="AB667" s="5"/>
      <c r="AC667" s="5"/>
      <c r="AD667" s="5"/>
      <c r="AE667" s="5"/>
      <c r="AF667" s="5"/>
    </row>
    <row r="668" spans="1:32" ht="20.25" customHeight="1">
      <c r="A668" s="5" t="s">
        <v>5730</v>
      </c>
      <c r="B668" s="5" t="s">
        <v>10538</v>
      </c>
      <c r="C668" s="5" t="s">
        <v>41</v>
      </c>
      <c r="D668" s="5" t="s">
        <v>448</v>
      </c>
      <c r="E668" s="5" t="s">
        <v>29</v>
      </c>
      <c r="F668" s="7">
        <v>8</v>
      </c>
      <c r="G668" s="7">
        <v>10</v>
      </c>
      <c r="H668" s="5" t="s">
        <v>30</v>
      </c>
      <c r="I668" s="9" t="s">
        <v>24</v>
      </c>
      <c r="J668" s="5" t="s">
        <v>76</v>
      </c>
      <c r="K668" s="5" t="s">
        <v>10539</v>
      </c>
      <c r="L668" s="5" t="s">
        <v>10540</v>
      </c>
      <c r="M668" s="5" t="s">
        <v>100</v>
      </c>
      <c r="N668" s="5" t="s">
        <v>55</v>
      </c>
      <c r="O668" s="5"/>
      <c r="P668" s="5" t="b">
        <f t="shared" ca="1" si="119"/>
        <v>0</v>
      </c>
      <c r="Q668" s="5" t="b">
        <f ca="1">IFERROR(__xludf.DUMMYFUNCTION("REGEXMATCH(L668,""(?i)JavaScript"")"),TRUE)</f>
        <v>1</v>
      </c>
      <c r="R668" s="5"/>
      <c r="S668" s="5"/>
      <c r="T668" s="5"/>
      <c r="U668" s="5"/>
      <c r="V668" s="5"/>
      <c r="W668" s="5"/>
      <c r="X668" s="5"/>
      <c r="Y668" s="5"/>
      <c r="Z668" s="5"/>
      <c r="AA668" s="5"/>
      <c r="AB668" s="5"/>
      <c r="AC668" s="5"/>
      <c r="AD668" s="5"/>
      <c r="AE668" s="5"/>
      <c r="AF668" s="5"/>
    </row>
    <row r="669" spans="1:32" ht="20.25" customHeight="1">
      <c r="A669" s="5" t="s">
        <v>10546</v>
      </c>
      <c r="B669" s="5" t="s">
        <v>10547</v>
      </c>
      <c r="C669" s="5" t="s">
        <v>27</v>
      </c>
      <c r="D669" s="5" t="s">
        <v>47</v>
      </c>
      <c r="E669" s="5" t="s">
        <v>45</v>
      </c>
      <c r="F669" s="7">
        <v>8</v>
      </c>
      <c r="G669" s="7">
        <v>9</v>
      </c>
      <c r="H669" s="5" t="s">
        <v>10381</v>
      </c>
      <c r="I669" s="5" t="s">
        <v>108</v>
      </c>
      <c r="J669" s="5" t="s">
        <v>34</v>
      </c>
      <c r="K669" s="5" t="s">
        <v>10548</v>
      </c>
      <c r="L669" s="5" t="s">
        <v>10549</v>
      </c>
      <c r="M669" s="5" t="s">
        <v>37</v>
      </c>
      <c r="N669" s="5" t="s">
        <v>55</v>
      </c>
      <c r="O669" s="5"/>
      <c r="P669" s="5" t="b">
        <f t="shared" ca="1" si="119"/>
        <v>0</v>
      </c>
      <c r="Q669" s="5" t="b">
        <f ca="1">IFERROR(__xludf.DUMMYFUNCTION("REGEXMATCH(L669,""JavaScript"")"),TRUE)</f>
        <v>1</v>
      </c>
      <c r="R669" s="5"/>
      <c r="S669" s="5"/>
      <c r="T669" s="5"/>
      <c r="U669" s="5"/>
      <c r="V669" s="5"/>
      <c r="W669" s="5"/>
      <c r="X669" s="5"/>
      <c r="Y669" s="5"/>
      <c r="Z669" s="5"/>
      <c r="AA669" s="5"/>
      <c r="AB669" s="5"/>
      <c r="AC669" s="5"/>
      <c r="AD669" s="5"/>
      <c r="AE669" s="5"/>
      <c r="AF669" s="5"/>
    </row>
    <row r="670" spans="1:32" ht="20.25" customHeight="1">
      <c r="A670" s="5" t="s">
        <v>3762</v>
      </c>
      <c r="B670" s="5" t="s">
        <v>10556</v>
      </c>
      <c r="C670" s="5" t="s">
        <v>27</v>
      </c>
      <c r="D670" s="5" t="s">
        <v>212</v>
      </c>
      <c r="E670" s="5" t="s">
        <v>29</v>
      </c>
      <c r="F670" s="7">
        <v>9</v>
      </c>
      <c r="G670" s="7">
        <v>15</v>
      </c>
      <c r="H670" s="5" t="s">
        <v>920</v>
      </c>
      <c r="I670" s="5" t="s">
        <v>108</v>
      </c>
      <c r="J670" s="5" t="s">
        <v>576</v>
      </c>
      <c r="K670" s="5" t="s">
        <v>10557</v>
      </c>
      <c r="L670" s="5" t="s">
        <v>10558</v>
      </c>
      <c r="M670" s="5" t="s">
        <v>53</v>
      </c>
      <c r="N670" s="5" t="s">
        <v>55</v>
      </c>
      <c r="O670" s="5"/>
      <c r="P670" s="5" t="b">
        <f t="shared" ca="1" si="119"/>
        <v>0</v>
      </c>
      <c r="Q670" s="5" t="b">
        <f ca="1">IFERROR(__xludf.DUMMYFUNCTION("REGEXMATCH(L670,""(?i)JavaScript"")"),TRUE)</f>
        <v>1</v>
      </c>
      <c r="R670" s="5"/>
      <c r="S670" s="5"/>
      <c r="T670" s="5"/>
      <c r="U670" s="5"/>
      <c r="V670" s="5"/>
      <c r="W670" s="5"/>
      <c r="X670" s="5"/>
      <c r="Y670" s="5"/>
      <c r="Z670" s="5"/>
      <c r="AA670" s="5"/>
      <c r="AB670" s="5"/>
      <c r="AC670" s="5"/>
      <c r="AD670" s="5"/>
      <c r="AE670" s="5"/>
      <c r="AF670" s="5"/>
    </row>
    <row r="671" spans="1:32" ht="20.25" customHeight="1">
      <c r="A671" s="5" t="s">
        <v>3551</v>
      </c>
      <c r="B671" s="5" t="s">
        <v>10567</v>
      </c>
      <c r="C671" s="5" t="s">
        <v>170</v>
      </c>
      <c r="D671" s="5" t="s">
        <v>378</v>
      </c>
      <c r="E671" s="5" t="s">
        <v>29</v>
      </c>
      <c r="F671" s="7">
        <v>9</v>
      </c>
      <c r="G671" s="7">
        <v>20</v>
      </c>
      <c r="H671" s="5" t="s">
        <v>8348</v>
      </c>
      <c r="I671" s="5" t="s">
        <v>31</v>
      </c>
      <c r="J671" s="5" t="s">
        <v>57</v>
      </c>
      <c r="K671" s="5"/>
      <c r="L671" s="5" t="s">
        <v>10569</v>
      </c>
      <c r="M671" s="5" t="s">
        <v>53</v>
      </c>
      <c r="N671" s="5" t="s">
        <v>55</v>
      </c>
      <c r="O671" s="5"/>
      <c r="P671" s="5" t="b">
        <f t="shared" ca="1" si="119"/>
        <v>0</v>
      </c>
      <c r="Q671" s="5" t="b">
        <f ca="1">IFERROR(__xludf.DUMMYFUNCTION("REGEXMATCH(L671,""JavaScript"")"),TRUE)</f>
        <v>1</v>
      </c>
      <c r="R671" s="5"/>
      <c r="S671" s="5"/>
      <c r="T671" s="5"/>
      <c r="U671" s="5"/>
      <c r="V671" s="5"/>
      <c r="W671" s="5"/>
      <c r="X671" s="5"/>
      <c r="Y671" s="5"/>
      <c r="Z671" s="5"/>
      <c r="AA671" s="5"/>
      <c r="AB671" s="5"/>
      <c r="AC671" s="5"/>
      <c r="AD671" s="5"/>
      <c r="AE671" s="5"/>
      <c r="AF671" s="5"/>
    </row>
    <row r="672" spans="1:32" ht="20.25" customHeight="1">
      <c r="A672" s="5" t="s">
        <v>396</v>
      </c>
      <c r="B672" s="5" t="s">
        <v>10573</v>
      </c>
      <c r="C672" s="5" t="s">
        <v>41</v>
      </c>
      <c r="D672" s="5" t="s">
        <v>94</v>
      </c>
      <c r="E672" s="5" t="s">
        <v>45</v>
      </c>
      <c r="F672" s="7">
        <v>9</v>
      </c>
      <c r="G672" s="7">
        <v>15</v>
      </c>
      <c r="H672" s="5" t="s">
        <v>920</v>
      </c>
      <c r="I672" s="5" t="s">
        <v>31</v>
      </c>
      <c r="J672" s="5" t="s">
        <v>48</v>
      </c>
      <c r="K672" s="5" t="s">
        <v>10574</v>
      </c>
      <c r="L672" s="5" t="s">
        <v>10575</v>
      </c>
      <c r="M672" s="5" t="s">
        <v>167</v>
      </c>
      <c r="N672" s="5" t="s">
        <v>89</v>
      </c>
      <c r="O672" s="5"/>
      <c r="P672" s="5" t="b">
        <f t="shared" ca="1" si="119"/>
        <v>0</v>
      </c>
      <c r="Q672" s="5" t="b">
        <f ca="1">IFERROR(__xludf.DUMMYFUNCTION("REGEXMATCH(L672,""(?i)JavaScript"")"),TRUE)</f>
        <v>1</v>
      </c>
      <c r="R672" s="5"/>
      <c r="S672" s="5"/>
      <c r="T672" s="5"/>
      <c r="U672" s="5"/>
      <c r="V672" s="5"/>
      <c r="W672" s="5"/>
      <c r="X672" s="5"/>
      <c r="Y672" s="5"/>
      <c r="Z672" s="5"/>
      <c r="AA672" s="5"/>
      <c r="AB672" s="5"/>
      <c r="AC672" s="5"/>
      <c r="AD672" s="5"/>
      <c r="AE672" s="5"/>
      <c r="AF672" s="5"/>
    </row>
    <row r="673" spans="1:32" ht="20.25" customHeight="1">
      <c r="A673" s="5" t="s">
        <v>8731</v>
      </c>
      <c r="B673" s="5" t="s">
        <v>8733</v>
      </c>
      <c r="C673" s="5" t="s">
        <v>170</v>
      </c>
      <c r="D673" s="5" t="s">
        <v>342</v>
      </c>
      <c r="E673" s="5" t="s">
        <v>29</v>
      </c>
      <c r="F673" s="7">
        <v>9</v>
      </c>
      <c r="G673" s="7">
        <v>18</v>
      </c>
      <c r="H673" s="5" t="s">
        <v>695</v>
      </c>
      <c r="I673" s="5" t="s">
        <v>31</v>
      </c>
      <c r="J673" s="5" t="s">
        <v>403</v>
      </c>
      <c r="K673" s="5" t="s">
        <v>8734</v>
      </c>
      <c r="L673" s="5" t="s">
        <v>8737</v>
      </c>
      <c r="M673" s="5" t="s">
        <v>37</v>
      </c>
      <c r="N673" s="5" t="s">
        <v>55</v>
      </c>
      <c r="O673" s="5"/>
      <c r="P673" s="5" t="b">
        <f t="shared" ca="1" si="119"/>
        <v>0</v>
      </c>
      <c r="Q673" s="5" t="b">
        <f ca="1">IFERROR(__xludf.DUMMYFUNCTION("REGEXMATCH(L673,""JavaScript"")"),TRUE)</f>
        <v>1</v>
      </c>
      <c r="R673" s="5"/>
      <c r="S673" s="5"/>
      <c r="T673" s="5"/>
      <c r="U673" s="5"/>
      <c r="V673" s="5"/>
      <c r="W673" s="5"/>
      <c r="X673" s="5"/>
      <c r="Y673" s="5"/>
      <c r="Z673" s="5"/>
      <c r="AA673" s="5"/>
      <c r="AB673" s="5"/>
      <c r="AC673" s="5"/>
      <c r="AD673" s="5"/>
      <c r="AE673" s="5"/>
      <c r="AF673" s="5"/>
    </row>
    <row r="674" spans="1:32" ht="20.25" customHeight="1">
      <c r="A674" s="5" t="s">
        <v>9168</v>
      </c>
      <c r="B674" s="5" t="s">
        <v>10584</v>
      </c>
      <c r="C674" s="5" t="s">
        <v>27</v>
      </c>
      <c r="D674" s="5" t="s">
        <v>85</v>
      </c>
      <c r="E674" s="5" t="s">
        <v>45</v>
      </c>
      <c r="F674" s="7">
        <v>9</v>
      </c>
      <c r="G674" s="7">
        <v>12</v>
      </c>
      <c r="H674" s="5" t="s">
        <v>1239</v>
      </c>
      <c r="I674" s="5" t="s">
        <v>31</v>
      </c>
      <c r="J674" s="5" t="s">
        <v>10587</v>
      </c>
      <c r="K674" s="5" t="s">
        <v>10588</v>
      </c>
      <c r="L674" s="5" t="s">
        <v>10589</v>
      </c>
      <c r="M674" s="5" t="s">
        <v>167</v>
      </c>
      <c r="N674" s="5" t="s">
        <v>55</v>
      </c>
      <c r="O674" s="5"/>
      <c r="P674" s="5" t="b">
        <f t="shared" ca="1" si="119"/>
        <v>0</v>
      </c>
      <c r="Q674" s="5" t="b">
        <f ca="1">IFERROR(__xludf.DUMMYFUNCTION("REGEXMATCH(L674,""(?i)JavaScript"")"),TRUE)</f>
        <v>1</v>
      </c>
      <c r="R674" s="5"/>
      <c r="S674" s="5"/>
      <c r="T674" s="5"/>
      <c r="U674" s="5"/>
      <c r="V674" s="5"/>
      <c r="W674" s="5"/>
      <c r="X674" s="5"/>
      <c r="Y674" s="5"/>
      <c r="Z674" s="5"/>
      <c r="AA674" s="5"/>
      <c r="AB674" s="5"/>
      <c r="AC674" s="5"/>
      <c r="AD674" s="5"/>
      <c r="AE674" s="5"/>
      <c r="AF674" s="5"/>
    </row>
    <row r="675" spans="1:32" ht="20.25" customHeight="1">
      <c r="A675" s="5" t="s">
        <v>676</v>
      </c>
      <c r="B675" s="5" t="s">
        <v>5854</v>
      </c>
      <c r="C675" s="5" t="s">
        <v>41</v>
      </c>
      <c r="D675" s="5" t="s">
        <v>94</v>
      </c>
      <c r="E675" s="5" t="s">
        <v>29</v>
      </c>
      <c r="F675" s="7">
        <v>9</v>
      </c>
      <c r="G675" s="7">
        <v>18</v>
      </c>
      <c r="H675" s="5" t="s">
        <v>695</v>
      </c>
      <c r="I675" s="5" t="s">
        <v>125</v>
      </c>
      <c r="J675" s="5" t="s">
        <v>57</v>
      </c>
      <c r="K675" s="5" t="s">
        <v>10593</v>
      </c>
      <c r="L675" s="5" t="s">
        <v>10594</v>
      </c>
      <c r="M675" s="5" t="s">
        <v>53</v>
      </c>
      <c r="N675" s="5" t="s">
        <v>55</v>
      </c>
      <c r="O675" s="5"/>
      <c r="P675" s="5" t="b">
        <f t="shared" ca="1" si="119"/>
        <v>0</v>
      </c>
      <c r="Q675" s="5" t="b">
        <f t="shared" ref="Q675:Q676" ca="1" si="185">IFERROR(__xludf.DUMMYFUNCTION("REGEXMATCH(L675,""JavaScript"")"),TRUE)</f>
        <v>1</v>
      </c>
      <c r="R675" s="5"/>
      <c r="S675" s="5"/>
      <c r="T675" s="5"/>
      <c r="U675" s="5"/>
      <c r="V675" s="5"/>
      <c r="W675" s="5"/>
      <c r="X675" s="5"/>
      <c r="Y675" s="5"/>
      <c r="Z675" s="5"/>
      <c r="AA675" s="5"/>
      <c r="AB675" s="5"/>
      <c r="AC675" s="5"/>
      <c r="AD675" s="5"/>
      <c r="AE675" s="5"/>
      <c r="AF675" s="5"/>
    </row>
    <row r="676" spans="1:32" ht="20.25" customHeight="1">
      <c r="A676" s="5" t="s">
        <v>2808</v>
      </c>
      <c r="B676" s="5" t="s">
        <v>2810</v>
      </c>
      <c r="C676" s="5" t="s">
        <v>27</v>
      </c>
      <c r="D676" s="5" t="s">
        <v>266</v>
      </c>
      <c r="E676" s="5" t="s">
        <v>95</v>
      </c>
      <c r="F676" s="7">
        <v>9</v>
      </c>
      <c r="G676" s="7">
        <v>14</v>
      </c>
      <c r="H676" s="5" t="s">
        <v>2476</v>
      </c>
      <c r="I676" s="5" t="s">
        <v>31</v>
      </c>
      <c r="J676" s="5" t="s">
        <v>76</v>
      </c>
      <c r="K676" s="5" t="s">
        <v>1512</v>
      </c>
      <c r="L676" s="5" t="s">
        <v>2813</v>
      </c>
      <c r="M676" s="5" t="s">
        <v>53</v>
      </c>
      <c r="N676" s="5" t="s">
        <v>55</v>
      </c>
      <c r="O676" s="5"/>
      <c r="P676" s="5" t="b">
        <f t="shared" ca="1" si="119"/>
        <v>0</v>
      </c>
      <c r="Q676" s="5" t="b">
        <f t="shared" ca="1" si="185"/>
        <v>1</v>
      </c>
      <c r="R676" s="5"/>
      <c r="S676" s="5"/>
      <c r="T676" s="5"/>
      <c r="U676" s="5"/>
      <c r="V676" s="5"/>
      <c r="W676" s="5"/>
      <c r="X676" s="5"/>
      <c r="Y676" s="5"/>
      <c r="Z676" s="5"/>
      <c r="AA676" s="5"/>
      <c r="AB676" s="5"/>
      <c r="AC676" s="5"/>
      <c r="AD676" s="5"/>
      <c r="AE676" s="5"/>
      <c r="AF676" s="5"/>
    </row>
    <row r="677" spans="1:32" ht="20.25" customHeight="1">
      <c r="A677" s="5" t="s">
        <v>9642</v>
      </c>
      <c r="B677" s="5" t="s">
        <v>10597</v>
      </c>
      <c r="C677" s="5" t="s">
        <v>27</v>
      </c>
      <c r="D677" s="5" t="s">
        <v>575</v>
      </c>
      <c r="E677" s="5" t="s">
        <v>45</v>
      </c>
      <c r="F677" s="7">
        <v>9</v>
      </c>
      <c r="G677" s="7">
        <v>13</v>
      </c>
      <c r="H677" s="5" t="s">
        <v>2439</v>
      </c>
      <c r="I677" s="5" t="s">
        <v>31</v>
      </c>
      <c r="J677" s="5" t="s">
        <v>899</v>
      </c>
      <c r="K677" s="5" t="s">
        <v>10600</v>
      </c>
      <c r="L677" s="5" t="s">
        <v>10601</v>
      </c>
      <c r="M677" s="5" t="s">
        <v>37</v>
      </c>
      <c r="N677" s="5" t="s">
        <v>55</v>
      </c>
      <c r="O677" s="5"/>
      <c r="P677" s="5" t="b">
        <f t="shared" ca="1" si="119"/>
        <v>0</v>
      </c>
      <c r="Q677" s="5" t="b">
        <f t="shared" ref="Q677:Q678" ca="1" si="186">IFERROR(__xludf.DUMMYFUNCTION("REGEXMATCH(L677,""(?i)JavaScript"")"),TRUE)</f>
        <v>1</v>
      </c>
      <c r="R677" s="5"/>
      <c r="S677" s="5"/>
      <c r="T677" s="5"/>
      <c r="U677" s="5"/>
      <c r="V677" s="5"/>
      <c r="W677" s="5"/>
      <c r="X677" s="5"/>
      <c r="Y677" s="5"/>
      <c r="Z677" s="5"/>
      <c r="AA677" s="5"/>
      <c r="AB677" s="5"/>
      <c r="AC677" s="5"/>
      <c r="AD677" s="5"/>
      <c r="AE677" s="5"/>
      <c r="AF677" s="5"/>
    </row>
    <row r="678" spans="1:32" ht="20.25" customHeight="1">
      <c r="A678" s="5" t="s">
        <v>1457</v>
      </c>
      <c r="B678" s="5" t="s">
        <v>10606</v>
      </c>
      <c r="C678" s="5" t="s">
        <v>27</v>
      </c>
      <c r="D678" s="5" t="s">
        <v>85</v>
      </c>
      <c r="E678" s="5" t="s">
        <v>45</v>
      </c>
      <c r="F678" s="7">
        <v>9</v>
      </c>
      <c r="G678" s="7">
        <v>14</v>
      </c>
      <c r="H678" s="5" t="s">
        <v>2476</v>
      </c>
      <c r="I678" s="5" t="s">
        <v>125</v>
      </c>
      <c r="J678" s="5" t="s">
        <v>516</v>
      </c>
      <c r="K678" s="5" t="s">
        <v>10609</v>
      </c>
      <c r="L678" s="5"/>
      <c r="M678" s="5" t="s">
        <v>53</v>
      </c>
      <c r="N678" s="5" t="s">
        <v>38</v>
      </c>
      <c r="O678" s="5" t="b">
        <f ca="1">IFERROR(__xludf.DUMMYFUNCTION("REGEXMATCH(A678,""前端"")"),TRUE)</f>
        <v>1</v>
      </c>
      <c r="P678" s="5" t="b">
        <f t="shared" ca="1" si="119"/>
        <v>0</v>
      </c>
      <c r="Q678" s="5" t="b">
        <f t="shared" ca="1" si="186"/>
        <v>1</v>
      </c>
      <c r="R678" s="5"/>
      <c r="S678" s="5"/>
      <c r="T678" s="5"/>
      <c r="U678" s="5"/>
      <c r="V678" s="5"/>
      <c r="W678" s="5"/>
      <c r="X678" s="5"/>
      <c r="Y678" s="5"/>
      <c r="Z678" s="5"/>
      <c r="AA678" s="5"/>
      <c r="AB678" s="5"/>
      <c r="AC678" s="5"/>
      <c r="AD678" s="5"/>
      <c r="AE678" s="5"/>
      <c r="AF678" s="5"/>
    </row>
    <row r="679" spans="1:32" ht="20.25" customHeight="1">
      <c r="A679" s="5" t="s">
        <v>277</v>
      </c>
      <c r="B679" s="5" t="s">
        <v>10616</v>
      </c>
      <c r="C679" s="5" t="s">
        <v>41</v>
      </c>
      <c r="D679" s="5" t="s">
        <v>94</v>
      </c>
      <c r="E679" s="5" t="s">
        <v>651</v>
      </c>
      <c r="F679" s="7">
        <v>9</v>
      </c>
      <c r="G679" s="7">
        <v>11</v>
      </c>
      <c r="H679" s="5" t="s">
        <v>1080</v>
      </c>
      <c r="I679" s="5" t="s">
        <v>108</v>
      </c>
      <c r="J679" s="5" t="s">
        <v>57</v>
      </c>
      <c r="K679" s="5" t="s">
        <v>10618</v>
      </c>
      <c r="L679" s="5" t="s">
        <v>10619</v>
      </c>
      <c r="M679" s="5" t="s">
        <v>53</v>
      </c>
      <c r="N679" s="5" t="s">
        <v>55</v>
      </c>
      <c r="O679" s="5"/>
      <c r="P679" s="5" t="b">
        <f t="shared" ca="1" si="119"/>
        <v>0</v>
      </c>
      <c r="Q679" s="5" t="b">
        <f t="shared" ref="Q679:Q681" ca="1" si="187">IFERROR(__xludf.DUMMYFUNCTION("REGEXMATCH(L679,""JavaScript"")"),TRUE)</f>
        <v>1</v>
      </c>
      <c r="R679" s="5"/>
      <c r="S679" s="5"/>
      <c r="T679" s="5"/>
      <c r="U679" s="5"/>
      <c r="V679" s="5"/>
      <c r="W679" s="5"/>
      <c r="X679" s="5"/>
      <c r="Y679" s="5"/>
      <c r="Z679" s="5"/>
      <c r="AA679" s="5"/>
      <c r="AB679" s="5"/>
      <c r="AC679" s="5"/>
      <c r="AD679" s="5"/>
      <c r="AE679" s="5"/>
      <c r="AF679" s="5"/>
    </row>
    <row r="680" spans="1:32" ht="20.25" customHeight="1">
      <c r="A680" s="5" t="s">
        <v>1531</v>
      </c>
      <c r="B680" s="5" t="s">
        <v>8885</v>
      </c>
      <c r="C680" s="5" t="s">
        <v>170</v>
      </c>
      <c r="D680" s="5" t="s">
        <v>378</v>
      </c>
      <c r="E680" s="5" t="s">
        <v>45</v>
      </c>
      <c r="F680" s="7">
        <v>9</v>
      </c>
      <c r="G680" s="7">
        <v>15</v>
      </c>
      <c r="H680" s="5" t="s">
        <v>920</v>
      </c>
      <c r="I680" s="5" t="s">
        <v>108</v>
      </c>
      <c r="J680" s="5" t="s">
        <v>57</v>
      </c>
      <c r="K680" s="5" t="s">
        <v>5861</v>
      </c>
      <c r="L680" s="5" t="s">
        <v>10620</v>
      </c>
      <c r="M680" s="5" t="s">
        <v>53</v>
      </c>
      <c r="N680" s="5" t="s">
        <v>55</v>
      </c>
      <c r="O680" s="5"/>
      <c r="P680" s="5" t="b">
        <f t="shared" ca="1" si="119"/>
        <v>0</v>
      </c>
      <c r="Q680" s="5" t="b">
        <f t="shared" ca="1" si="187"/>
        <v>1</v>
      </c>
      <c r="R680" s="5"/>
      <c r="S680" s="5"/>
      <c r="T680" s="5"/>
      <c r="U680" s="5"/>
      <c r="V680" s="5"/>
      <c r="W680" s="5"/>
      <c r="X680" s="5"/>
      <c r="Y680" s="5"/>
      <c r="Z680" s="5"/>
      <c r="AA680" s="5"/>
      <c r="AB680" s="5"/>
      <c r="AC680" s="5"/>
      <c r="AD680" s="5"/>
      <c r="AE680" s="5"/>
      <c r="AF680" s="5"/>
    </row>
    <row r="681" spans="1:32" ht="20.25" customHeight="1">
      <c r="A681" s="5" t="s">
        <v>277</v>
      </c>
      <c r="B681" s="5" t="s">
        <v>10622</v>
      </c>
      <c r="C681" s="5" t="s">
        <v>27</v>
      </c>
      <c r="D681" s="5" t="s">
        <v>47</v>
      </c>
      <c r="E681" s="5" t="s">
        <v>45</v>
      </c>
      <c r="F681" s="7">
        <v>9</v>
      </c>
      <c r="G681" s="7">
        <v>15</v>
      </c>
      <c r="H681" s="5" t="s">
        <v>920</v>
      </c>
      <c r="I681" s="5" t="s">
        <v>31</v>
      </c>
      <c r="J681" s="5" t="s">
        <v>48</v>
      </c>
      <c r="K681" s="5" t="s">
        <v>10624</v>
      </c>
      <c r="L681" s="5" t="s">
        <v>10625</v>
      </c>
      <c r="M681" s="5" t="s">
        <v>37</v>
      </c>
      <c r="N681" s="5" t="s">
        <v>237</v>
      </c>
      <c r="O681" s="5"/>
      <c r="P681" s="5" t="b">
        <f t="shared" ca="1" si="119"/>
        <v>0</v>
      </c>
      <c r="Q681" s="5" t="b">
        <f t="shared" ca="1" si="187"/>
        <v>1</v>
      </c>
      <c r="R681" s="5"/>
      <c r="S681" s="5"/>
      <c r="T681" s="5"/>
      <c r="U681" s="5"/>
      <c r="V681" s="5"/>
      <c r="W681" s="5"/>
      <c r="X681" s="5"/>
      <c r="Y681" s="5"/>
      <c r="Z681" s="5"/>
      <c r="AA681" s="5"/>
      <c r="AB681" s="5"/>
      <c r="AC681" s="5"/>
      <c r="AD681" s="5"/>
      <c r="AE681" s="5"/>
      <c r="AF681" s="5"/>
    </row>
    <row r="682" spans="1:32" ht="20.25" customHeight="1">
      <c r="A682" s="5" t="s">
        <v>10627</v>
      </c>
      <c r="B682" s="5" t="s">
        <v>10628</v>
      </c>
      <c r="C682" s="5" t="s">
        <v>27</v>
      </c>
      <c r="D682" s="5" t="s">
        <v>575</v>
      </c>
      <c r="E682" s="5" t="s">
        <v>45</v>
      </c>
      <c r="F682" s="7">
        <v>9</v>
      </c>
      <c r="G682" s="7">
        <v>20</v>
      </c>
      <c r="H682" s="5" t="s">
        <v>8348</v>
      </c>
      <c r="I682" s="5" t="s">
        <v>31</v>
      </c>
      <c r="J682" s="5" t="s">
        <v>252</v>
      </c>
      <c r="K682" s="5" t="s">
        <v>3503</v>
      </c>
      <c r="L682" s="5" t="s">
        <v>10629</v>
      </c>
      <c r="M682" s="5" t="s">
        <v>100</v>
      </c>
      <c r="N682" s="5" t="s">
        <v>55</v>
      </c>
      <c r="O682" s="5"/>
      <c r="P682" s="5" t="b">
        <f t="shared" ca="1" si="119"/>
        <v>0</v>
      </c>
      <c r="Q682" s="5" t="b">
        <f ca="1">IFERROR(__xludf.DUMMYFUNCTION("REGEXMATCH(L682,""(?i)JavaScript"")"),TRUE)</f>
        <v>1</v>
      </c>
      <c r="R682" s="5"/>
      <c r="S682" s="5"/>
      <c r="T682" s="5"/>
      <c r="U682" s="5"/>
      <c r="V682" s="5"/>
      <c r="W682" s="5"/>
      <c r="X682" s="5"/>
      <c r="Y682" s="5"/>
      <c r="Z682" s="5"/>
      <c r="AA682" s="5"/>
      <c r="AB682" s="5"/>
      <c r="AC682" s="5"/>
      <c r="AD682" s="5"/>
      <c r="AE682" s="5"/>
      <c r="AF682" s="5"/>
    </row>
    <row r="683" spans="1:32" ht="20.25" customHeight="1">
      <c r="A683" s="5" t="s">
        <v>10635</v>
      </c>
      <c r="B683" s="5" t="s">
        <v>10636</v>
      </c>
      <c r="C683" s="5" t="s">
        <v>27</v>
      </c>
      <c r="D683" s="5" t="s">
        <v>85</v>
      </c>
      <c r="E683" s="5" t="s">
        <v>45</v>
      </c>
      <c r="F683" s="7">
        <v>9</v>
      </c>
      <c r="G683" s="7">
        <v>15</v>
      </c>
      <c r="H683" s="5" t="s">
        <v>920</v>
      </c>
      <c r="I683" s="9" t="s">
        <v>24</v>
      </c>
      <c r="J683" s="5" t="s">
        <v>48</v>
      </c>
      <c r="K683" s="5"/>
      <c r="L683" s="5" t="s">
        <v>10637</v>
      </c>
      <c r="M683" s="5" t="s">
        <v>37</v>
      </c>
      <c r="N683" s="5" t="s">
        <v>55</v>
      </c>
      <c r="O683" s="5"/>
      <c r="P683" s="5" t="b">
        <f t="shared" ca="1" si="119"/>
        <v>0</v>
      </c>
      <c r="Q683" s="5" t="b">
        <f t="shared" ref="Q683:Q684" ca="1" si="188">IFERROR(__xludf.DUMMYFUNCTION("REGEXMATCH(L683,""JavaScript"")"),TRUE)</f>
        <v>1</v>
      </c>
      <c r="R683" s="5"/>
      <c r="S683" s="5"/>
      <c r="T683" s="5"/>
      <c r="U683" s="5"/>
      <c r="V683" s="5"/>
      <c r="W683" s="5"/>
      <c r="X683" s="5"/>
      <c r="Y683" s="5"/>
      <c r="Z683" s="5"/>
      <c r="AA683" s="5"/>
      <c r="AB683" s="5"/>
      <c r="AC683" s="5"/>
      <c r="AD683" s="5"/>
      <c r="AE683" s="5"/>
      <c r="AF683" s="5"/>
    </row>
    <row r="684" spans="1:32" ht="20.25" customHeight="1">
      <c r="A684" s="5" t="s">
        <v>10640</v>
      </c>
      <c r="B684" s="5" t="s">
        <v>10641</v>
      </c>
      <c r="C684" s="5" t="s">
        <v>170</v>
      </c>
      <c r="D684" s="5" t="s">
        <v>171</v>
      </c>
      <c r="E684" s="5" t="s">
        <v>45</v>
      </c>
      <c r="F684" s="7">
        <v>9</v>
      </c>
      <c r="G684" s="7">
        <v>15</v>
      </c>
      <c r="H684" s="5" t="s">
        <v>920</v>
      </c>
      <c r="I684" s="5" t="s">
        <v>31</v>
      </c>
      <c r="J684" s="5" t="s">
        <v>10642</v>
      </c>
      <c r="K684" s="5" t="s">
        <v>10643</v>
      </c>
      <c r="L684" s="5" t="s">
        <v>10644</v>
      </c>
      <c r="M684" s="5" t="s">
        <v>1599</v>
      </c>
      <c r="N684" s="5" t="s">
        <v>55</v>
      </c>
      <c r="O684" s="5"/>
      <c r="P684" s="5" t="b">
        <f t="shared" ca="1" si="119"/>
        <v>0</v>
      </c>
      <c r="Q684" s="5" t="b">
        <f t="shared" ca="1" si="188"/>
        <v>1</v>
      </c>
      <c r="R684" s="5"/>
      <c r="S684" s="5"/>
      <c r="T684" s="5"/>
      <c r="U684" s="5"/>
      <c r="V684" s="5"/>
      <c r="W684" s="5"/>
      <c r="X684" s="5"/>
      <c r="Y684" s="5"/>
      <c r="Z684" s="5"/>
      <c r="AA684" s="5"/>
      <c r="AB684" s="5"/>
      <c r="AC684" s="5"/>
      <c r="AD684" s="5"/>
      <c r="AE684" s="5"/>
      <c r="AF684" s="5"/>
    </row>
    <row r="685" spans="1:32" ht="20.25" customHeight="1">
      <c r="A685" s="5" t="s">
        <v>3551</v>
      </c>
      <c r="B685" s="5" t="s">
        <v>10645</v>
      </c>
      <c r="C685" s="5" t="s">
        <v>170</v>
      </c>
      <c r="D685" s="5" t="s">
        <v>390</v>
      </c>
      <c r="E685" s="5" t="s">
        <v>45</v>
      </c>
      <c r="F685" s="7">
        <v>9</v>
      </c>
      <c r="G685" s="7">
        <v>16</v>
      </c>
      <c r="H685" s="5" t="s">
        <v>2664</v>
      </c>
      <c r="I685" s="5" t="s">
        <v>108</v>
      </c>
      <c r="J685" s="5" t="s">
        <v>76</v>
      </c>
      <c r="K685" s="5" t="s">
        <v>10647</v>
      </c>
      <c r="L685" s="5" t="s">
        <v>10649</v>
      </c>
      <c r="M685" s="5" t="s">
        <v>53</v>
      </c>
      <c r="N685" s="5" t="s">
        <v>55</v>
      </c>
      <c r="O685" s="5"/>
      <c r="P685" s="5" t="b">
        <f t="shared" ca="1" si="119"/>
        <v>0</v>
      </c>
      <c r="Q685" s="5" t="b">
        <f ca="1">IFERROR(__xludf.DUMMYFUNCTION("REGEXMATCH(L685,""(?i)JavaScript"")"),TRUE)</f>
        <v>1</v>
      </c>
      <c r="R685" s="5"/>
      <c r="S685" s="5"/>
      <c r="T685" s="5"/>
      <c r="U685" s="5"/>
      <c r="V685" s="5"/>
      <c r="W685" s="5"/>
      <c r="X685" s="5"/>
      <c r="Y685" s="5"/>
      <c r="Z685" s="5"/>
      <c r="AA685" s="5"/>
      <c r="AB685" s="5"/>
      <c r="AC685" s="5"/>
      <c r="AD685" s="5"/>
      <c r="AE685" s="5"/>
      <c r="AF685" s="5"/>
    </row>
    <row r="686" spans="1:32" ht="20.25" customHeight="1">
      <c r="A686" s="5" t="s">
        <v>1457</v>
      </c>
      <c r="B686" s="5" t="s">
        <v>10486</v>
      </c>
      <c r="C686" s="5" t="s">
        <v>27</v>
      </c>
      <c r="D686" s="5" t="s">
        <v>47</v>
      </c>
      <c r="E686" s="5" t="s">
        <v>29</v>
      </c>
      <c r="F686" s="7">
        <v>9</v>
      </c>
      <c r="G686" s="7">
        <v>12</v>
      </c>
      <c r="H686" s="5" t="s">
        <v>1239</v>
      </c>
      <c r="I686" s="5" t="s">
        <v>31</v>
      </c>
      <c r="J686" s="5" t="s">
        <v>403</v>
      </c>
      <c r="K686" s="5" t="s">
        <v>10487</v>
      </c>
      <c r="L686" s="5" t="s">
        <v>10654</v>
      </c>
      <c r="M686" s="5" t="s">
        <v>53</v>
      </c>
      <c r="N686" s="5" t="s">
        <v>44</v>
      </c>
      <c r="O686" s="5"/>
      <c r="P686" s="5" t="b">
        <f t="shared" ca="1" si="119"/>
        <v>0</v>
      </c>
      <c r="Q686" s="5" t="b">
        <f ca="1">IFERROR(__xludf.DUMMYFUNCTION("REGEXMATCH(L686,""JavaScript"")"),TRUE)</f>
        <v>1</v>
      </c>
      <c r="R686" s="5"/>
      <c r="S686" s="5"/>
      <c r="T686" s="5"/>
      <c r="U686" s="5"/>
      <c r="V686" s="5"/>
      <c r="W686" s="5"/>
      <c r="X686" s="5"/>
      <c r="Y686" s="5"/>
      <c r="Z686" s="5"/>
      <c r="AA686" s="5"/>
      <c r="AB686" s="5"/>
      <c r="AC686" s="5"/>
      <c r="AD686" s="5"/>
      <c r="AE686" s="5"/>
      <c r="AF686" s="5"/>
    </row>
    <row r="687" spans="1:32" ht="20.25" customHeight="1">
      <c r="A687" s="5" t="s">
        <v>10660</v>
      </c>
      <c r="B687" s="5" t="s">
        <v>10661</v>
      </c>
      <c r="C687" s="5" t="s">
        <v>41</v>
      </c>
      <c r="D687" s="5" t="s">
        <v>874</v>
      </c>
      <c r="E687" s="5" t="s">
        <v>29</v>
      </c>
      <c r="F687" s="7">
        <v>9</v>
      </c>
      <c r="G687" s="7">
        <v>12</v>
      </c>
      <c r="H687" s="5" t="s">
        <v>1239</v>
      </c>
      <c r="I687" s="5" t="s">
        <v>125</v>
      </c>
      <c r="J687" s="5" t="s">
        <v>8670</v>
      </c>
      <c r="K687" s="5" t="s">
        <v>10663</v>
      </c>
      <c r="L687" s="5" t="s">
        <v>10664</v>
      </c>
      <c r="M687" s="5" t="s">
        <v>37</v>
      </c>
      <c r="N687" s="5" t="s">
        <v>38</v>
      </c>
      <c r="O687" s="5"/>
      <c r="P687" s="5" t="b">
        <f t="shared" ca="1" si="119"/>
        <v>0</v>
      </c>
      <c r="Q687" s="5" t="b">
        <f ca="1">IFERROR(__xludf.DUMMYFUNCTION("REGEXMATCH(L687,""(?i)JavaScript"")"),TRUE)</f>
        <v>1</v>
      </c>
      <c r="R687" s="5"/>
      <c r="S687" s="5"/>
      <c r="T687" s="5"/>
      <c r="U687" s="5"/>
      <c r="V687" s="5"/>
      <c r="W687" s="5"/>
      <c r="X687" s="5"/>
      <c r="Y687" s="5"/>
      <c r="Z687" s="5"/>
      <c r="AA687" s="5"/>
      <c r="AB687" s="5"/>
      <c r="AC687" s="5"/>
      <c r="AD687" s="5"/>
      <c r="AE687" s="5"/>
      <c r="AF687" s="5"/>
    </row>
    <row r="688" spans="1:32" ht="20.25" customHeight="1">
      <c r="A688" s="5" t="s">
        <v>7613</v>
      </c>
      <c r="B688" s="5" t="s">
        <v>7614</v>
      </c>
      <c r="C688" s="5" t="s">
        <v>41</v>
      </c>
      <c r="D688" s="5" t="s">
        <v>874</v>
      </c>
      <c r="E688" s="5" t="s">
        <v>29</v>
      </c>
      <c r="F688" s="7">
        <v>9</v>
      </c>
      <c r="G688" s="7">
        <v>13</v>
      </c>
      <c r="H688" s="5" t="s">
        <v>2439</v>
      </c>
      <c r="I688" s="5" t="s">
        <v>31</v>
      </c>
      <c r="J688" s="5" t="s">
        <v>273</v>
      </c>
      <c r="K688" s="5" t="s">
        <v>7615</v>
      </c>
      <c r="L688" s="5" t="s">
        <v>7616</v>
      </c>
      <c r="M688" s="5" t="s">
        <v>100</v>
      </c>
      <c r="N688" s="5" t="s">
        <v>405</v>
      </c>
      <c r="O688" s="5"/>
      <c r="P688" s="5" t="b">
        <f t="shared" ca="1" si="119"/>
        <v>0</v>
      </c>
      <c r="Q688" s="5" t="b">
        <f ca="1">IFERROR(__xludf.DUMMYFUNCTION("REGEXMATCH(L688,""JavaScript"")"),TRUE)</f>
        <v>1</v>
      </c>
      <c r="R688" s="5"/>
      <c r="S688" s="5"/>
      <c r="T688" s="5"/>
      <c r="U688" s="5"/>
      <c r="V688" s="5"/>
      <c r="W688" s="5"/>
      <c r="X688" s="5"/>
      <c r="Y688" s="5"/>
      <c r="Z688" s="5"/>
      <c r="AA688" s="5"/>
      <c r="AB688" s="5"/>
      <c r="AC688" s="5"/>
      <c r="AD688" s="5"/>
      <c r="AE688" s="5"/>
      <c r="AF688" s="5"/>
    </row>
    <row r="689" spans="1:32" ht="20.25" customHeight="1">
      <c r="A689" s="5" t="s">
        <v>6047</v>
      </c>
      <c r="B689" s="5" t="s">
        <v>6048</v>
      </c>
      <c r="C689" s="5" t="s">
        <v>41</v>
      </c>
      <c r="D689" s="5" t="s">
        <v>169</v>
      </c>
      <c r="E689" s="5" t="s">
        <v>29</v>
      </c>
      <c r="F689" s="7">
        <v>9</v>
      </c>
      <c r="G689" s="7">
        <v>18</v>
      </c>
      <c r="H689" s="5" t="s">
        <v>695</v>
      </c>
      <c r="I689" s="5" t="s">
        <v>31</v>
      </c>
      <c r="J689" s="5" t="s">
        <v>117</v>
      </c>
      <c r="K689" s="5" t="s">
        <v>6051</v>
      </c>
      <c r="L689" s="5" t="s">
        <v>6052</v>
      </c>
      <c r="M689" s="5" t="s">
        <v>53</v>
      </c>
      <c r="N689" s="5" t="s">
        <v>55</v>
      </c>
      <c r="O689" s="5"/>
      <c r="P689" s="5" t="b">
        <f t="shared" ca="1" si="119"/>
        <v>0</v>
      </c>
      <c r="Q689" s="5" t="b">
        <f t="shared" ref="Q689:Q690" ca="1" si="189">IFERROR(__xludf.DUMMYFUNCTION("REGEXMATCH(L689,""(?i)JavaScript"")"),TRUE)</f>
        <v>1</v>
      </c>
      <c r="R689" s="5"/>
      <c r="S689" s="5"/>
      <c r="T689" s="5"/>
      <c r="U689" s="5"/>
      <c r="V689" s="5"/>
      <c r="W689" s="5"/>
      <c r="X689" s="5"/>
      <c r="Y689" s="5"/>
      <c r="Z689" s="5"/>
      <c r="AA689" s="5"/>
      <c r="AB689" s="5"/>
      <c r="AC689" s="5"/>
      <c r="AD689" s="5"/>
      <c r="AE689" s="5"/>
      <c r="AF689" s="5"/>
    </row>
    <row r="690" spans="1:32" ht="20.25" customHeight="1">
      <c r="A690" s="5" t="s">
        <v>1457</v>
      </c>
      <c r="B690" s="5" t="s">
        <v>10678</v>
      </c>
      <c r="C690" s="5" t="s">
        <v>41</v>
      </c>
      <c r="D690" s="5" t="s">
        <v>169</v>
      </c>
      <c r="E690" s="5" t="s">
        <v>29</v>
      </c>
      <c r="F690" s="7">
        <v>9</v>
      </c>
      <c r="G690" s="7">
        <v>13</v>
      </c>
      <c r="H690" s="5" t="s">
        <v>2439</v>
      </c>
      <c r="I690" s="5" t="s">
        <v>108</v>
      </c>
      <c r="J690" s="5" t="s">
        <v>76</v>
      </c>
      <c r="K690" s="5" t="s">
        <v>10679</v>
      </c>
      <c r="L690" s="5" t="s">
        <v>10680</v>
      </c>
      <c r="M690" s="5" t="s">
        <v>53</v>
      </c>
      <c r="N690" s="5" t="s">
        <v>55</v>
      </c>
      <c r="O690" s="5"/>
      <c r="P690" s="5" t="b">
        <f t="shared" ca="1" si="119"/>
        <v>0</v>
      </c>
      <c r="Q690" s="5" t="b">
        <f t="shared" ca="1" si="189"/>
        <v>1</v>
      </c>
      <c r="R690" s="5"/>
      <c r="S690" s="5"/>
      <c r="T690" s="5"/>
      <c r="U690" s="5"/>
      <c r="V690" s="5"/>
      <c r="W690" s="5"/>
      <c r="X690" s="5"/>
      <c r="Y690" s="5"/>
      <c r="Z690" s="5"/>
      <c r="AA690" s="5"/>
      <c r="AB690" s="5"/>
      <c r="AC690" s="5"/>
      <c r="AD690" s="5"/>
      <c r="AE690" s="5"/>
      <c r="AF690" s="5"/>
    </row>
    <row r="691" spans="1:32" ht="20.25" customHeight="1">
      <c r="A691" s="5" t="s">
        <v>1457</v>
      </c>
      <c r="B691" s="5" t="s">
        <v>10682</v>
      </c>
      <c r="C691" s="5" t="s">
        <v>170</v>
      </c>
      <c r="D691" s="5" t="s">
        <v>171</v>
      </c>
      <c r="E691" s="5" t="s">
        <v>45</v>
      </c>
      <c r="F691" s="7">
        <v>9</v>
      </c>
      <c r="G691" s="7">
        <v>14</v>
      </c>
      <c r="H691" s="5" t="s">
        <v>2476</v>
      </c>
      <c r="I691" s="9" t="s">
        <v>24</v>
      </c>
      <c r="J691" s="5" t="s">
        <v>10684</v>
      </c>
      <c r="K691" s="5" t="s">
        <v>10685</v>
      </c>
      <c r="L691" s="5" t="s">
        <v>10687</v>
      </c>
      <c r="M691" s="5" t="s">
        <v>167</v>
      </c>
      <c r="N691" s="5" t="s">
        <v>55</v>
      </c>
      <c r="O691" s="5"/>
      <c r="P691" s="5" t="b">
        <f t="shared" ca="1" si="119"/>
        <v>0</v>
      </c>
      <c r="Q691" s="5" t="b">
        <f t="shared" ref="Q691:Q698" ca="1" si="190">IFERROR(__xludf.DUMMYFUNCTION("REGEXMATCH(L691,""JavaScript"")"),TRUE)</f>
        <v>1</v>
      </c>
      <c r="R691" s="5"/>
      <c r="S691" s="5"/>
      <c r="T691" s="5"/>
      <c r="U691" s="5"/>
      <c r="V691" s="5"/>
      <c r="W691" s="5"/>
      <c r="X691" s="5"/>
      <c r="Y691" s="5"/>
      <c r="Z691" s="5"/>
      <c r="AA691" s="5"/>
      <c r="AB691" s="5"/>
      <c r="AC691" s="5"/>
      <c r="AD691" s="5"/>
      <c r="AE691" s="5"/>
      <c r="AF691" s="5"/>
    </row>
    <row r="692" spans="1:32" ht="20.25" customHeight="1">
      <c r="A692" s="5" t="s">
        <v>10695</v>
      </c>
      <c r="B692" s="5" t="s">
        <v>9171</v>
      </c>
      <c r="C692" s="5" t="s">
        <v>170</v>
      </c>
      <c r="D692" s="5" t="s">
        <v>378</v>
      </c>
      <c r="E692" s="5" t="s">
        <v>45</v>
      </c>
      <c r="F692" s="7">
        <v>9</v>
      </c>
      <c r="G692" s="7">
        <v>15</v>
      </c>
      <c r="H692" s="5" t="s">
        <v>920</v>
      </c>
      <c r="I692" s="9" t="s">
        <v>24</v>
      </c>
      <c r="J692" s="5" t="s">
        <v>6606</v>
      </c>
      <c r="K692" s="5" t="s">
        <v>10697</v>
      </c>
      <c r="L692" s="5" t="s">
        <v>10698</v>
      </c>
      <c r="M692" s="5" t="s">
        <v>42</v>
      </c>
      <c r="N692" s="5" t="s">
        <v>55</v>
      </c>
      <c r="O692" s="5"/>
      <c r="P692" s="5" t="b">
        <f t="shared" ca="1" si="119"/>
        <v>0</v>
      </c>
      <c r="Q692" s="5" t="b">
        <f t="shared" ca="1" si="190"/>
        <v>1</v>
      </c>
      <c r="R692" s="5"/>
      <c r="S692" s="5"/>
      <c r="T692" s="5"/>
      <c r="U692" s="5"/>
      <c r="V692" s="5"/>
      <c r="W692" s="5"/>
      <c r="X692" s="5"/>
      <c r="Y692" s="5"/>
      <c r="Z692" s="5"/>
      <c r="AA692" s="5"/>
      <c r="AB692" s="5"/>
      <c r="AC692" s="5"/>
      <c r="AD692" s="5"/>
      <c r="AE692" s="5"/>
      <c r="AF692" s="5"/>
    </row>
    <row r="693" spans="1:32" ht="20.25" customHeight="1">
      <c r="A693" s="5" t="s">
        <v>277</v>
      </c>
      <c r="B693" s="5" t="s">
        <v>707</v>
      </c>
      <c r="C693" s="5" t="s">
        <v>41</v>
      </c>
      <c r="D693" s="5" t="s">
        <v>47</v>
      </c>
      <c r="E693" s="5" t="s">
        <v>45</v>
      </c>
      <c r="F693" s="7">
        <v>9</v>
      </c>
      <c r="G693" s="7">
        <v>15</v>
      </c>
      <c r="H693" s="5" t="s">
        <v>920</v>
      </c>
      <c r="I693" s="5" t="s">
        <v>31</v>
      </c>
      <c r="J693" s="5" t="s">
        <v>57</v>
      </c>
      <c r="K693" s="5" t="s">
        <v>10705</v>
      </c>
      <c r="L693" s="5" t="s">
        <v>10707</v>
      </c>
      <c r="M693" s="5" t="s">
        <v>37</v>
      </c>
      <c r="N693" s="5" t="s">
        <v>89</v>
      </c>
      <c r="O693" s="5"/>
      <c r="P693" s="5" t="b">
        <f t="shared" ca="1" si="119"/>
        <v>0</v>
      </c>
      <c r="Q693" s="5" t="b">
        <f t="shared" ca="1" si="190"/>
        <v>1</v>
      </c>
      <c r="R693" s="5"/>
      <c r="S693" s="5"/>
      <c r="T693" s="5"/>
      <c r="U693" s="5"/>
      <c r="V693" s="5"/>
      <c r="W693" s="5"/>
      <c r="X693" s="5"/>
      <c r="Y693" s="5"/>
      <c r="Z693" s="5"/>
      <c r="AA693" s="5"/>
      <c r="AB693" s="5"/>
      <c r="AC693" s="5"/>
      <c r="AD693" s="5"/>
      <c r="AE693" s="5"/>
      <c r="AF693" s="5"/>
    </row>
    <row r="694" spans="1:32" ht="20.25" customHeight="1">
      <c r="A694" s="5" t="s">
        <v>10710</v>
      </c>
      <c r="B694" s="5" t="s">
        <v>1503</v>
      </c>
      <c r="C694" s="5" t="s">
        <v>41</v>
      </c>
      <c r="D694" s="5" t="s">
        <v>43</v>
      </c>
      <c r="E694" s="5" t="s">
        <v>45</v>
      </c>
      <c r="F694" s="7">
        <v>9</v>
      </c>
      <c r="G694" s="7">
        <v>16</v>
      </c>
      <c r="H694" s="5" t="s">
        <v>2664</v>
      </c>
      <c r="I694" s="5" t="s">
        <v>31</v>
      </c>
      <c r="J694" s="5" t="s">
        <v>1505</v>
      </c>
      <c r="K694" s="5"/>
      <c r="L694" s="5" t="s">
        <v>10713</v>
      </c>
      <c r="M694" s="5" t="s">
        <v>37</v>
      </c>
      <c r="N694" s="5" t="s">
        <v>55</v>
      </c>
      <c r="O694" s="5"/>
      <c r="P694" s="5" t="b">
        <f t="shared" ca="1" si="119"/>
        <v>0</v>
      </c>
      <c r="Q694" s="5" t="b">
        <f t="shared" ca="1" si="190"/>
        <v>1</v>
      </c>
      <c r="R694" s="5"/>
      <c r="S694" s="5"/>
      <c r="T694" s="5"/>
      <c r="U694" s="5"/>
      <c r="V694" s="5"/>
      <c r="W694" s="5"/>
      <c r="X694" s="5"/>
      <c r="Y694" s="5"/>
      <c r="Z694" s="5"/>
      <c r="AA694" s="5"/>
      <c r="AB694" s="5"/>
      <c r="AC694" s="5"/>
      <c r="AD694" s="5"/>
      <c r="AE694" s="5"/>
      <c r="AF694" s="5"/>
    </row>
    <row r="695" spans="1:32" ht="20.25" customHeight="1">
      <c r="A695" s="5" t="s">
        <v>10715</v>
      </c>
      <c r="B695" s="5" t="s">
        <v>10716</v>
      </c>
      <c r="C695" s="5" t="s">
        <v>170</v>
      </c>
      <c r="D695" s="5" t="s">
        <v>390</v>
      </c>
      <c r="E695" s="5" t="s">
        <v>45</v>
      </c>
      <c r="F695" s="7">
        <v>9</v>
      </c>
      <c r="G695" s="7">
        <v>18</v>
      </c>
      <c r="H695" s="5" t="s">
        <v>695</v>
      </c>
      <c r="I695" s="5" t="s">
        <v>125</v>
      </c>
      <c r="J695" s="5" t="s">
        <v>1075</v>
      </c>
      <c r="K695" s="5" t="s">
        <v>10719</v>
      </c>
      <c r="L695" s="5" t="s">
        <v>10720</v>
      </c>
      <c r="M695" s="5" t="s">
        <v>37</v>
      </c>
      <c r="N695" s="5" t="s">
        <v>55</v>
      </c>
      <c r="O695" s="5"/>
      <c r="P695" s="5" t="b">
        <f t="shared" ca="1" si="119"/>
        <v>0</v>
      </c>
      <c r="Q695" s="5" t="b">
        <f t="shared" ca="1" si="190"/>
        <v>1</v>
      </c>
      <c r="R695" s="5"/>
      <c r="S695" s="5"/>
      <c r="T695" s="5"/>
      <c r="U695" s="5"/>
      <c r="V695" s="5"/>
      <c r="W695" s="5"/>
      <c r="X695" s="5"/>
      <c r="Y695" s="5"/>
      <c r="Z695" s="5"/>
      <c r="AA695" s="5"/>
      <c r="AB695" s="5"/>
      <c r="AC695" s="5"/>
      <c r="AD695" s="5"/>
      <c r="AE695" s="5"/>
      <c r="AF695" s="5"/>
    </row>
    <row r="696" spans="1:32" ht="20.25" customHeight="1">
      <c r="A696" s="5" t="s">
        <v>2814</v>
      </c>
      <c r="B696" s="5" t="s">
        <v>10385</v>
      </c>
      <c r="C696" s="5" t="s">
        <v>170</v>
      </c>
      <c r="D696" s="5" t="s">
        <v>390</v>
      </c>
      <c r="E696" s="5" t="s">
        <v>29</v>
      </c>
      <c r="F696" s="7">
        <v>9</v>
      </c>
      <c r="G696" s="7">
        <v>15</v>
      </c>
      <c r="H696" s="5" t="s">
        <v>920</v>
      </c>
      <c r="I696" s="5" t="s">
        <v>31</v>
      </c>
      <c r="J696" s="5" t="s">
        <v>1098</v>
      </c>
      <c r="K696" s="5" t="s">
        <v>10722</v>
      </c>
      <c r="L696" s="5" t="s">
        <v>10724</v>
      </c>
      <c r="M696" s="5" t="s">
        <v>167</v>
      </c>
      <c r="N696" s="5" t="s">
        <v>55</v>
      </c>
      <c r="O696" s="5"/>
      <c r="P696" s="5" t="b">
        <f t="shared" ca="1" si="119"/>
        <v>0</v>
      </c>
      <c r="Q696" s="5" t="b">
        <f t="shared" ca="1" si="190"/>
        <v>1</v>
      </c>
      <c r="R696" s="5"/>
      <c r="S696" s="5"/>
      <c r="T696" s="5"/>
      <c r="U696" s="5"/>
      <c r="V696" s="5"/>
      <c r="W696" s="5"/>
      <c r="X696" s="5"/>
      <c r="Y696" s="5"/>
      <c r="Z696" s="5"/>
      <c r="AA696" s="5"/>
      <c r="AB696" s="5"/>
      <c r="AC696" s="5"/>
      <c r="AD696" s="5"/>
      <c r="AE696" s="5"/>
      <c r="AF696" s="5"/>
    </row>
    <row r="697" spans="1:32" ht="20.25" customHeight="1">
      <c r="A697" s="5" t="s">
        <v>9556</v>
      </c>
      <c r="B697" s="5" t="s">
        <v>10727</v>
      </c>
      <c r="C697" s="5" t="s">
        <v>41</v>
      </c>
      <c r="D697" s="5" t="s">
        <v>169</v>
      </c>
      <c r="E697" s="5" t="s">
        <v>29</v>
      </c>
      <c r="F697" s="7">
        <v>9</v>
      </c>
      <c r="G697" s="7">
        <v>15</v>
      </c>
      <c r="H697" s="5" t="s">
        <v>920</v>
      </c>
      <c r="I697" s="5" t="s">
        <v>125</v>
      </c>
      <c r="J697" s="5" t="s">
        <v>213</v>
      </c>
      <c r="K697" s="5" t="s">
        <v>10730</v>
      </c>
      <c r="L697" s="5" t="s">
        <v>10732</v>
      </c>
      <c r="M697" s="5" t="s">
        <v>53</v>
      </c>
      <c r="N697" s="5" t="s">
        <v>55</v>
      </c>
      <c r="O697" s="5"/>
      <c r="P697" s="5" t="b">
        <f t="shared" ca="1" si="119"/>
        <v>0</v>
      </c>
      <c r="Q697" s="5" t="b">
        <f t="shared" ca="1" si="190"/>
        <v>1</v>
      </c>
      <c r="R697" s="5"/>
      <c r="S697" s="5"/>
      <c r="T697" s="5"/>
      <c r="U697" s="5"/>
      <c r="V697" s="5"/>
      <c r="W697" s="5"/>
      <c r="X697" s="5"/>
      <c r="Y697" s="5"/>
      <c r="Z697" s="5"/>
      <c r="AA697" s="5"/>
      <c r="AB697" s="5"/>
      <c r="AC697" s="5"/>
      <c r="AD697" s="5"/>
      <c r="AE697" s="5"/>
      <c r="AF697" s="5"/>
    </row>
    <row r="698" spans="1:32" ht="20.25" customHeight="1">
      <c r="A698" s="5" t="s">
        <v>1457</v>
      </c>
      <c r="B698" s="5" t="s">
        <v>10737</v>
      </c>
      <c r="C698" s="5" t="s">
        <v>41</v>
      </c>
      <c r="D698" s="5" t="s">
        <v>94</v>
      </c>
      <c r="E698" s="5" t="s">
        <v>45</v>
      </c>
      <c r="F698" s="7">
        <v>9</v>
      </c>
      <c r="G698" s="7">
        <v>14</v>
      </c>
      <c r="H698" s="5" t="s">
        <v>2476</v>
      </c>
      <c r="I698" s="5" t="s">
        <v>108</v>
      </c>
      <c r="J698" s="5" t="s">
        <v>57</v>
      </c>
      <c r="K698" s="5" t="s">
        <v>381</v>
      </c>
      <c r="L698" s="5" t="s">
        <v>10740</v>
      </c>
      <c r="M698" s="5" t="s">
        <v>53</v>
      </c>
      <c r="N698" s="5" t="s">
        <v>55</v>
      </c>
      <c r="O698" s="5"/>
      <c r="P698" s="5" t="b">
        <f t="shared" ca="1" si="119"/>
        <v>0</v>
      </c>
      <c r="Q698" s="5" t="b">
        <f t="shared" ca="1" si="190"/>
        <v>1</v>
      </c>
      <c r="R698" s="5"/>
      <c r="S698" s="5"/>
      <c r="T698" s="5"/>
      <c r="U698" s="5"/>
      <c r="V698" s="5"/>
      <c r="W698" s="5"/>
      <c r="X698" s="5"/>
      <c r="Y698" s="5"/>
      <c r="Z698" s="5"/>
      <c r="AA698" s="5"/>
      <c r="AB698" s="5"/>
      <c r="AC698" s="5"/>
      <c r="AD698" s="5"/>
      <c r="AE698" s="5"/>
      <c r="AF698" s="5"/>
    </row>
    <row r="699" spans="1:32" ht="20.25" customHeight="1">
      <c r="A699" s="5" t="s">
        <v>1457</v>
      </c>
      <c r="B699" s="5" t="s">
        <v>10742</v>
      </c>
      <c r="C699" s="5" t="s">
        <v>170</v>
      </c>
      <c r="D699" s="5" t="s">
        <v>390</v>
      </c>
      <c r="E699" s="5" t="s">
        <v>29</v>
      </c>
      <c r="F699" s="7">
        <v>9</v>
      </c>
      <c r="G699" s="7">
        <v>12</v>
      </c>
      <c r="H699" s="5" t="s">
        <v>1239</v>
      </c>
      <c r="I699" s="5" t="s">
        <v>108</v>
      </c>
      <c r="J699" s="5" t="s">
        <v>57</v>
      </c>
      <c r="K699" s="5" t="s">
        <v>10743</v>
      </c>
      <c r="L699" s="5"/>
      <c r="M699" s="5" t="s">
        <v>100</v>
      </c>
      <c r="N699" s="5" t="s">
        <v>55</v>
      </c>
      <c r="O699" s="5" t="b">
        <f ca="1">IFERROR(__xludf.DUMMYFUNCTION("REGEXMATCH(A699,""前端"")"),TRUE)</f>
        <v>1</v>
      </c>
      <c r="P699" s="5" t="b">
        <f t="shared" ca="1" si="119"/>
        <v>0</v>
      </c>
      <c r="Q699" s="5" t="b">
        <f ca="1">IFERROR(__xludf.DUMMYFUNCTION("REGEXMATCH(L699,""(?i)JavaScript"")"),FALSE)</f>
        <v>0</v>
      </c>
      <c r="R699" s="5"/>
      <c r="S699" s="5"/>
      <c r="T699" s="5"/>
      <c r="U699" s="5"/>
      <c r="V699" s="5"/>
      <c r="W699" s="5"/>
      <c r="X699" s="5"/>
      <c r="Y699" s="5"/>
      <c r="Z699" s="5"/>
      <c r="AA699" s="5"/>
      <c r="AB699" s="5"/>
      <c r="AC699" s="5"/>
      <c r="AD699" s="5"/>
      <c r="AE699" s="5"/>
      <c r="AF699" s="5"/>
    </row>
    <row r="700" spans="1:32" ht="20.25" customHeight="1">
      <c r="A700" s="5" t="s">
        <v>1457</v>
      </c>
      <c r="B700" s="5" t="s">
        <v>10750</v>
      </c>
      <c r="C700" s="5" t="s">
        <v>41</v>
      </c>
      <c r="D700" s="5" t="s">
        <v>874</v>
      </c>
      <c r="E700" s="5" t="s">
        <v>29</v>
      </c>
      <c r="F700" s="7">
        <v>9</v>
      </c>
      <c r="G700" s="7">
        <v>13</v>
      </c>
      <c r="H700" s="5" t="s">
        <v>2439</v>
      </c>
      <c r="I700" s="5" t="s">
        <v>108</v>
      </c>
      <c r="J700" s="5" t="s">
        <v>6972</v>
      </c>
      <c r="K700" s="5" t="s">
        <v>10751</v>
      </c>
      <c r="L700" s="5" t="s">
        <v>10752</v>
      </c>
      <c r="M700" s="5" t="s">
        <v>37</v>
      </c>
      <c r="N700" s="5" t="s">
        <v>55</v>
      </c>
      <c r="O700" s="5"/>
      <c r="P700" s="5" t="b">
        <f t="shared" ca="1" si="119"/>
        <v>0</v>
      </c>
      <c r="Q700" s="5" t="b">
        <f ca="1">IFERROR(__xludf.DUMMYFUNCTION("REGEXMATCH(L700,""JavaScript"")"),TRUE)</f>
        <v>1</v>
      </c>
      <c r="R700" s="5"/>
      <c r="S700" s="5"/>
      <c r="T700" s="5"/>
      <c r="U700" s="5"/>
      <c r="V700" s="5"/>
      <c r="W700" s="5"/>
      <c r="X700" s="5"/>
      <c r="Y700" s="5"/>
      <c r="Z700" s="5"/>
      <c r="AA700" s="5"/>
      <c r="AB700" s="5"/>
      <c r="AC700" s="5"/>
      <c r="AD700" s="5"/>
      <c r="AE700" s="5"/>
      <c r="AF700" s="5"/>
    </row>
    <row r="701" spans="1:32" ht="20.25" customHeight="1">
      <c r="A701" s="5" t="s">
        <v>10757</v>
      </c>
      <c r="B701" s="5" t="s">
        <v>4945</v>
      </c>
      <c r="C701" s="5" t="s">
        <v>170</v>
      </c>
      <c r="D701" s="5" t="s">
        <v>47</v>
      </c>
      <c r="E701" s="5" t="s">
        <v>29</v>
      </c>
      <c r="F701" s="7">
        <v>9</v>
      </c>
      <c r="G701" s="7">
        <v>18</v>
      </c>
      <c r="H701" s="5" t="s">
        <v>695</v>
      </c>
      <c r="I701" s="5" t="s">
        <v>108</v>
      </c>
      <c r="J701" s="5" t="s">
        <v>2426</v>
      </c>
      <c r="K701" s="5" t="s">
        <v>4950</v>
      </c>
      <c r="L701" s="5" t="s">
        <v>10761</v>
      </c>
      <c r="M701" s="5" t="s">
        <v>53</v>
      </c>
      <c r="N701" s="5" t="s">
        <v>55</v>
      </c>
      <c r="O701" s="5"/>
      <c r="P701" s="5" t="b">
        <f t="shared" ca="1" si="119"/>
        <v>0</v>
      </c>
      <c r="Q701" s="5" t="b">
        <f t="shared" ref="Q701:Q702" ca="1" si="191">IFERROR(__xludf.DUMMYFUNCTION("REGEXMATCH(L701,""(?i)JavaScript"")"),TRUE)</f>
        <v>1</v>
      </c>
      <c r="R701" s="5"/>
      <c r="S701" s="5"/>
      <c r="T701" s="5"/>
      <c r="U701" s="5"/>
      <c r="V701" s="5"/>
      <c r="W701" s="5"/>
      <c r="X701" s="5"/>
      <c r="Y701" s="5"/>
      <c r="Z701" s="5"/>
      <c r="AA701" s="5"/>
      <c r="AB701" s="5"/>
      <c r="AC701" s="5"/>
      <c r="AD701" s="5"/>
      <c r="AE701" s="5"/>
      <c r="AF701" s="5"/>
    </row>
    <row r="702" spans="1:32" ht="20.25" customHeight="1">
      <c r="A702" s="5" t="s">
        <v>7050</v>
      </c>
      <c r="B702" s="5" t="s">
        <v>10767</v>
      </c>
      <c r="C702" s="5" t="s">
        <v>27</v>
      </c>
      <c r="D702" s="5" t="s">
        <v>85</v>
      </c>
      <c r="E702" s="5" t="s">
        <v>45</v>
      </c>
      <c r="F702" s="7">
        <v>9</v>
      </c>
      <c r="G702" s="7">
        <v>13</v>
      </c>
      <c r="H702" s="5" t="s">
        <v>2439</v>
      </c>
      <c r="I702" s="5" t="s">
        <v>108</v>
      </c>
      <c r="J702" s="5" t="s">
        <v>110</v>
      </c>
      <c r="K702" s="5" t="s">
        <v>10768</v>
      </c>
      <c r="L702" s="5" t="s">
        <v>10769</v>
      </c>
      <c r="M702" s="5" t="s">
        <v>53</v>
      </c>
      <c r="N702" s="5" t="s">
        <v>55</v>
      </c>
      <c r="O702" s="5"/>
      <c r="P702" s="5" t="b">
        <f t="shared" ca="1" si="119"/>
        <v>0</v>
      </c>
      <c r="Q702" s="5" t="b">
        <f t="shared" ca="1" si="191"/>
        <v>1</v>
      </c>
      <c r="R702" s="5"/>
      <c r="S702" s="5"/>
      <c r="T702" s="5"/>
      <c r="U702" s="5"/>
      <c r="V702" s="5"/>
      <c r="W702" s="5"/>
      <c r="X702" s="5"/>
      <c r="Y702" s="5"/>
      <c r="Z702" s="5"/>
      <c r="AA702" s="5"/>
      <c r="AB702" s="5"/>
      <c r="AC702" s="5"/>
      <c r="AD702" s="5"/>
      <c r="AE702" s="5"/>
      <c r="AF702" s="5"/>
    </row>
    <row r="703" spans="1:32" ht="20.25" customHeight="1">
      <c r="A703" s="5" t="s">
        <v>10774</v>
      </c>
      <c r="B703" s="5" t="s">
        <v>10775</v>
      </c>
      <c r="C703" s="5" t="s">
        <v>41</v>
      </c>
      <c r="D703" s="5" t="s">
        <v>43</v>
      </c>
      <c r="E703" s="5" t="s">
        <v>29</v>
      </c>
      <c r="F703" s="7">
        <v>9</v>
      </c>
      <c r="G703" s="7">
        <v>12</v>
      </c>
      <c r="H703" s="5" t="s">
        <v>1239</v>
      </c>
      <c r="I703" s="5" t="s">
        <v>108</v>
      </c>
      <c r="J703" s="5" t="s">
        <v>4191</v>
      </c>
      <c r="K703" s="5" t="s">
        <v>10777</v>
      </c>
      <c r="L703" s="5" t="s">
        <v>10778</v>
      </c>
      <c r="M703" s="5" t="s">
        <v>100</v>
      </c>
      <c r="N703" s="5" t="s">
        <v>55</v>
      </c>
      <c r="O703" s="5"/>
      <c r="P703" s="5" t="b">
        <f t="shared" ca="1" si="119"/>
        <v>0</v>
      </c>
      <c r="Q703" s="5" t="b">
        <f ca="1">IFERROR(__xludf.DUMMYFUNCTION("REGEXMATCH(L703,""JavaScript"")"),TRUE)</f>
        <v>1</v>
      </c>
      <c r="R703" s="5"/>
      <c r="S703" s="5"/>
      <c r="T703" s="5"/>
      <c r="U703" s="5"/>
      <c r="V703" s="5"/>
      <c r="W703" s="5"/>
      <c r="X703" s="5"/>
      <c r="Y703" s="5"/>
      <c r="Z703" s="5"/>
      <c r="AA703" s="5"/>
      <c r="AB703" s="5"/>
      <c r="AC703" s="5"/>
      <c r="AD703" s="5"/>
      <c r="AE703" s="5"/>
      <c r="AF703" s="5"/>
    </row>
    <row r="704" spans="1:32" ht="20.25" customHeight="1">
      <c r="A704" s="5" t="s">
        <v>10782</v>
      </c>
      <c r="B704" s="5" t="s">
        <v>4576</v>
      </c>
      <c r="C704" s="5" t="s">
        <v>27</v>
      </c>
      <c r="D704" s="5" t="s">
        <v>290</v>
      </c>
      <c r="E704" s="5" t="s">
        <v>45</v>
      </c>
      <c r="F704" s="7">
        <v>9</v>
      </c>
      <c r="G704" s="7">
        <v>13</v>
      </c>
      <c r="H704" s="5" t="s">
        <v>2439</v>
      </c>
      <c r="I704" s="5" t="s">
        <v>108</v>
      </c>
      <c r="J704" s="5" t="s">
        <v>855</v>
      </c>
      <c r="K704" s="5" t="s">
        <v>4580</v>
      </c>
      <c r="L704" s="5" t="s">
        <v>10785</v>
      </c>
      <c r="M704" s="5" t="s">
        <v>37</v>
      </c>
      <c r="N704" s="5" t="s">
        <v>55</v>
      </c>
      <c r="O704" s="5"/>
      <c r="P704" s="5" t="b">
        <f t="shared" ca="1" si="119"/>
        <v>0</v>
      </c>
      <c r="Q704" s="5" t="b">
        <f t="shared" ref="Q704:Q707" ca="1" si="192">IFERROR(__xludf.DUMMYFUNCTION("REGEXMATCH(L704,""(?i)JavaScript"")"),TRUE)</f>
        <v>1</v>
      </c>
      <c r="R704" s="5"/>
      <c r="S704" s="5"/>
      <c r="T704" s="5"/>
      <c r="U704" s="5"/>
      <c r="V704" s="5"/>
      <c r="W704" s="5"/>
      <c r="X704" s="5"/>
      <c r="Y704" s="5"/>
      <c r="Z704" s="5"/>
      <c r="AA704" s="5"/>
      <c r="AB704" s="5"/>
      <c r="AC704" s="5"/>
      <c r="AD704" s="5"/>
      <c r="AE704" s="5"/>
      <c r="AF704" s="5"/>
    </row>
    <row r="705" spans="1:32" ht="20.25" customHeight="1">
      <c r="A705" s="5" t="s">
        <v>396</v>
      </c>
      <c r="B705" s="5" t="s">
        <v>10791</v>
      </c>
      <c r="C705" s="5" t="s">
        <v>41</v>
      </c>
      <c r="D705" s="5" t="s">
        <v>169</v>
      </c>
      <c r="E705" s="5" t="s">
        <v>45</v>
      </c>
      <c r="F705" s="7">
        <v>9</v>
      </c>
      <c r="G705" s="7">
        <v>11</v>
      </c>
      <c r="H705" s="5" t="s">
        <v>1080</v>
      </c>
      <c r="I705" s="5" t="s">
        <v>125</v>
      </c>
      <c r="J705" s="5" t="s">
        <v>284</v>
      </c>
      <c r="K705" s="5" t="s">
        <v>10792</v>
      </c>
      <c r="L705" s="5" t="s">
        <v>10793</v>
      </c>
      <c r="M705" s="5" t="s">
        <v>37</v>
      </c>
      <c r="N705" s="5" t="s">
        <v>55</v>
      </c>
      <c r="O705" s="5"/>
      <c r="P705" s="5" t="b">
        <f t="shared" ca="1" si="119"/>
        <v>0</v>
      </c>
      <c r="Q705" s="5" t="b">
        <f t="shared" ca="1" si="192"/>
        <v>1</v>
      </c>
      <c r="R705" s="5"/>
      <c r="S705" s="5"/>
      <c r="T705" s="5"/>
      <c r="U705" s="5"/>
      <c r="V705" s="5"/>
      <c r="W705" s="5"/>
      <c r="X705" s="5"/>
      <c r="Y705" s="5"/>
      <c r="Z705" s="5"/>
      <c r="AA705" s="5"/>
      <c r="AB705" s="5"/>
      <c r="AC705" s="5"/>
      <c r="AD705" s="5"/>
      <c r="AE705" s="5"/>
      <c r="AF705" s="5"/>
    </row>
    <row r="706" spans="1:32" ht="20.25" customHeight="1">
      <c r="A706" s="5" t="s">
        <v>3281</v>
      </c>
      <c r="B706" s="5" t="s">
        <v>10797</v>
      </c>
      <c r="C706" s="5" t="s">
        <v>41</v>
      </c>
      <c r="D706" s="5" t="s">
        <v>874</v>
      </c>
      <c r="E706" s="5" t="s">
        <v>29</v>
      </c>
      <c r="F706" s="7">
        <v>9</v>
      </c>
      <c r="G706" s="7">
        <v>20</v>
      </c>
      <c r="H706" s="5" t="s">
        <v>8348</v>
      </c>
      <c r="I706" s="5" t="s">
        <v>108</v>
      </c>
      <c r="J706" s="5" t="s">
        <v>7531</v>
      </c>
      <c r="K706" s="5" t="s">
        <v>10799</v>
      </c>
      <c r="L706" s="5" t="s">
        <v>10801</v>
      </c>
      <c r="M706" s="5" t="s">
        <v>100</v>
      </c>
      <c r="N706" s="5" t="s">
        <v>55</v>
      </c>
      <c r="O706" s="5"/>
      <c r="P706" s="5" t="b">
        <f t="shared" ca="1" si="119"/>
        <v>0</v>
      </c>
      <c r="Q706" s="5" t="b">
        <f t="shared" ca="1" si="192"/>
        <v>1</v>
      </c>
      <c r="R706" s="5"/>
      <c r="S706" s="5"/>
      <c r="T706" s="5"/>
      <c r="U706" s="5"/>
      <c r="V706" s="5"/>
      <c r="W706" s="5"/>
      <c r="X706" s="5"/>
      <c r="Y706" s="5"/>
      <c r="Z706" s="5"/>
      <c r="AA706" s="5"/>
      <c r="AB706" s="5"/>
      <c r="AC706" s="5"/>
      <c r="AD706" s="5"/>
      <c r="AE706" s="5"/>
      <c r="AF706" s="5"/>
    </row>
    <row r="707" spans="1:32" ht="20.25" customHeight="1">
      <c r="A707" s="5" t="s">
        <v>10806</v>
      </c>
      <c r="B707" s="5" t="s">
        <v>10807</v>
      </c>
      <c r="C707" s="5" t="s">
        <v>170</v>
      </c>
      <c r="D707" s="5" t="s">
        <v>435</v>
      </c>
      <c r="E707" s="5" t="s">
        <v>29</v>
      </c>
      <c r="F707" s="7">
        <v>9</v>
      </c>
      <c r="G707" s="7">
        <v>16</v>
      </c>
      <c r="H707" s="5" t="s">
        <v>2664</v>
      </c>
      <c r="I707" s="5" t="s">
        <v>108</v>
      </c>
      <c r="J707" s="5" t="s">
        <v>2705</v>
      </c>
      <c r="K707" s="5" t="s">
        <v>10810</v>
      </c>
      <c r="L707" s="5" t="s">
        <v>10811</v>
      </c>
      <c r="M707" s="5" t="s">
        <v>53</v>
      </c>
      <c r="N707" s="5" t="s">
        <v>55</v>
      </c>
      <c r="O707" s="5"/>
      <c r="P707" s="5" t="b">
        <f ca="1">IFERROR(__xludf.DUMMYFUNCTION("REGEXMATCH(A707,""(?i)JavaScript"")"),FALSE)</f>
        <v>0</v>
      </c>
      <c r="Q707" s="5" t="b">
        <f t="shared" ca="1" si="192"/>
        <v>1</v>
      </c>
      <c r="R707" s="5"/>
      <c r="S707" s="5"/>
      <c r="T707" s="5"/>
      <c r="U707" s="5"/>
      <c r="V707" s="5"/>
      <c r="W707" s="5"/>
      <c r="X707" s="5"/>
      <c r="Y707" s="5"/>
      <c r="Z707" s="5"/>
      <c r="AA707" s="5"/>
      <c r="AB707" s="5"/>
      <c r="AC707" s="5"/>
      <c r="AD707" s="5"/>
      <c r="AE707" s="5"/>
      <c r="AF707" s="5"/>
    </row>
    <row r="708" spans="1:32" ht="20.25" customHeight="1">
      <c r="A708" s="5" t="s">
        <v>10817</v>
      </c>
      <c r="B708" s="5" t="s">
        <v>1745</v>
      </c>
      <c r="C708" s="5" t="s">
        <v>27</v>
      </c>
      <c r="D708" s="5" t="s">
        <v>85</v>
      </c>
      <c r="E708" s="5" t="s">
        <v>45</v>
      </c>
      <c r="F708" s="7">
        <v>10</v>
      </c>
      <c r="G708" s="7">
        <v>20</v>
      </c>
      <c r="H708" s="5" t="s">
        <v>144</v>
      </c>
      <c r="I708" s="5" t="s">
        <v>31</v>
      </c>
      <c r="J708" s="5" t="s">
        <v>110</v>
      </c>
      <c r="K708" s="5" t="s">
        <v>10820</v>
      </c>
      <c r="L708" s="5" t="s">
        <v>10821</v>
      </c>
      <c r="M708" s="5" t="s">
        <v>53</v>
      </c>
      <c r="N708" s="5" t="s">
        <v>55</v>
      </c>
      <c r="O708" s="5"/>
      <c r="P708" s="5" t="b">
        <f t="shared" ref="P708:P711" ca="1" si="193">IFERROR(__xludf.DUMMYFUNCTION("REGEXMATCH(A708,""JavaScript"")"),TRUE)</f>
        <v>1</v>
      </c>
      <c r="Q708" s="5" t="b">
        <f t="shared" ref="Q708:Q711" ca="1" si="194">IFERROR(__xludf.DUMMYFUNCTION("REGEXMATCH(L708,""JavaScript"")"),TRUE)</f>
        <v>1</v>
      </c>
      <c r="R708" s="5"/>
      <c r="S708" s="5"/>
      <c r="T708" s="5"/>
      <c r="U708" s="5"/>
      <c r="V708" s="5"/>
      <c r="W708" s="5"/>
      <c r="X708" s="5"/>
      <c r="Y708" s="5"/>
      <c r="Z708" s="5"/>
      <c r="AA708" s="5"/>
      <c r="AB708" s="5"/>
      <c r="AC708" s="5"/>
      <c r="AD708" s="5"/>
      <c r="AE708" s="5"/>
      <c r="AF708" s="5"/>
    </row>
    <row r="709" spans="1:32" ht="20.25" customHeight="1">
      <c r="A709" s="5" t="s">
        <v>10829</v>
      </c>
      <c r="B709" s="5" t="s">
        <v>10830</v>
      </c>
      <c r="C709" s="5" t="s">
        <v>41</v>
      </c>
      <c r="D709" s="5" t="s">
        <v>114</v>
      </c>
      <c r="E709" s="5" t="s">
        <v>45</v>
      </c>
      <c r="F709" s="7">
        <v>10</v>
      </c>
      <c r="G709" s="7">
        <v>15</v>
      </c>
      <c r="H709" s="5" t="s">
        <v>56</v>
      </c>
      <c r="I709" s="5" t="s">
        <v>108</v>
      </c>
      <c r="J709" s="5" t="s">
        <v>76</v>
      </c>
      <c r="K709" s="5" t="s">
        <v>1960</v>
      </c>
      <c r="L709" s="5" t="s">
        <v>10833</v>
      </c>
      <c r="M709" s="5" t="s">
        <v>100</v>
      </c>
      <c r="N709" s="5" t="s">
        <v>55</v>
      </c>
      <c r="O709" s="5"/>
      <c r="P709" s="5" t="b">
        <f t="shared" ca="1" si="193"/>
        <v>1</v>
      </c>
      <c r="Q709" s="5" t="b">
        <f t="shared" ca="1" si="194"/>
        <v>1</v>
      </c>
      <c r="R709" s="5"/>
      <c r="S709" s="5"/>
      <c r="T709" s="5"/>
      <c r="U709" s="5"/>
      <c r="V709" s="5"/>
      <c r="W709" s="5"/>
      <c r="X709" s="5"/>
      <c r="Y709" s="5"/>
      <c r="Z709" s="5"/>
      <c r="AA709" s="5"/>
      <c r="AB709" s="5"/>
      <c r="AC709" s="5"/>
      <c r="AD709" s="5"/>
      <c r="AE709" s="5"/>
      <c r="AF709" s="5"/>
    </row>
    <row r="710" spans="1:32" ht="20.25" customHeight="1">
      <c r="A710" s="5" t="s">
        <v>10836</v>
      </c>
      <c r="B710" s="5" t="s">
        <v>2376</v>
      </c>
      <c r="C710" s="5" t="s">
        <v>27</v>
      </c>
      <c r="D710" s="5" t="s">
        <v>47</v>
      </c>
      <c r="E710" s="5" t="s">
        <v>45</v>
      </c>
      <c r="F710" s="7">
        <v>10</v>
      </c>
      <c r="G710" s="7">
        <v>20</v>
      </c>
      <c r="H710" s="5" t="s">
        <v>144</v>
      </c>
      <c r="I710" s="5" t="s">
        <v>66</v>
      </c>
      <c r="J710" s="5" t="s">
        <v>2378</v>
      </c>
      <c r="K710" s="5" t="s">
        <v>10837</v>
      </c>
      <c r="L710" s="5" t="s">
        <v>10838</v>
      </c>
      <c r="M710" s="5" t="s">
        <v>37</v>
      </c>
      <c r="N710" s="5" t="s">
        <v>55</v>
      </c>
      <c r="O710" s="5"/>
      <c r="P710" s="5" t="b">
        <f t="shared" ca="1" si="193"/>
        <v>1</v>
      </c>
      <c r="Q710" s="5" t="b">
        <f t="shared" ca="1" si="194"/>
        <v>1</v>
      </c>
      <c r="R710" s="5"/>
      <c r="S710" s="5"/>
      <c r="T710" s="5"/>
      <c r="U710" s="5"/>
      <c r="V710" s="5"/>
      <c r="W710" s="5"/>
      <c r="X710" s="5"/>
      <c r="Y710" s="5"/>
      <c r="Z710" s="5"/>
      <c r="AA710" s="5"/>
      <c r="AB710" s="5"/>
      <c r="AC710" s="5"/>
      <c r="AD710" s="5"/>
      <c r="AE710" s="5"/>
      <c r="AF710" s="5"/>
    </row>
    <row r="711" spans="1:32" ht="20.25" customHeight="1">
      <c r="A711" s="5" t="s">
        <v>2893</v>
      </c>
      <c r="B711" s="5" t="s">
        <v>10844</v>
      </c>
      <c r="C711" s="5" t="s">
        <v>170</v>
      </c>
      <c r="D711" s="5" t="s">
        <v>390</v>
      </c>
      <c r="E711" s="5" t="s">
        <v>45</v>
      </c>
      <c r="F711" s="7">
        <v>10</v>
      </c>
      <c r="G711" s="7">
        <v>18</v>
      </c>
      <c r="H711" s="5" t="s">
        <v>964</v>
      </c>
      <c r="I711" s="5" t="s">
        <v>108</v>
      </c>
      <c r="J711" s="5" t="s">
        <v>57</v>
      </c>
      <c r="K711" s="5" t="s">
        <v>10845</v>
      </c>
      <c r="L711" s="5" t="s">
        <v>10846</v>
      </c>
      <c r="M711" s="5" t="s">
        <v>53</v>
      </c>
      <c r="N711" s="5" t="s">
        <v>55</v>
      </c>
      <c r="O711" s="5"/>
      <c r="P711" s="5" t="b">
        <f t="shared" ca="1" si="193"/>
        <v>1</v>
      </c>
      <c r="Q711" s="5" t="b">
        <f t="shared" ca="1" si="194"/>
        <v>1</v>
      </c>
      <c r="R711" s="5"/>
      <c r="S711" s="5"/>
      <c r="T711" s="5"/>
      <c r="U711" s="5"/>
      <c r="V711" s="5"/>
      <c r="W711" s="5"/>
      <c r="X711" s="5"/>
      <c r="Y711" s="5"/>
      <c r="Z711" s="5"/>
      <c r="AA711" s="5"/>
      <c r="AB711" s="5"/>
      <c r="AC711" s="5"/>
      <c r="AD711" s="5"/>
      <c r="AE711" s="5"/>
      <c r="AF711" s="5"/>
    </row>
    <row r="712" spans="1:32" ht="20.25" customHeight="1">
      <c r="A712" s="5" t="s">
        <v>2893</v>
      </c>
      <c r="B712" s="5" t="s">
        <v>10847</v>
      </c>
      <c r="C712" s="5" t="s">
        <v>170</v>
      </c>
      <c r="D712" s="5" t="s">
        <v>1759</v>
      </c>
      <c r="E712" s="5" t="s">
        <v>29</v>
      </c>
      <c r="F712" s="7">
        <v>10</v>
      </c>
      <c r="G712" s="7">
        <v>15</v>
      </c>
      <c r="H712" s="5" t="s">
        <v>56</v>
      </c>
      <c r="I712" s="5" t="s">
        <v>66</v>
      </c>
      <c r="J712" s="5" t="s">
        <v>110</v>
      </c>
      <c r="K712" s="5" t="s">
        <v>10848</v>
      </c>
      <c r="L712" s="5" t="s">
        <v>10849</v>
      </c>
      <c r="M712" s="5" t="s">
        <v>53</v>
      </c>
      <c r="N712" s="5" t="s">
        <v>55</v>
      </c>
      <c r="O712" s="5" t="b">
        <f ca="1">IFERROR(__xludf.DUMMYFUNCTION("REGEXMATCH(A712,""前端"")"),FALSE)</f>
        <v>0</v>
      </c>
      <c r="P712" s="5" t="b">
        <f ca="1">IFERROR(__xludf.DUMMYFUNCTION("REGEXMATCH(A712,""(?i)JavaScript"")"),TRUE)</f>
        <v>1</v>
      </c>
      <c r="Q712" s="5" t="b">
        <f t="shared" ref="Q712:Q714" ca="1" si="195">IFERROR(__xludf.DUMMYFUNCTION("REGEXMATCH(L712,""(?i)JavaScript"")"),FALSE)</f>
        <v>0</v>
      </c>
      <c r="R712" s="5"/>
      <c r="S712" s="5"/>
      <c r="T712" s="5"/>
      <c r="U712" s="5"/>
      <c r="V712" s="5"/>
      <c r="W712" s="5"/>
      <c r="X712" s="5"/>
      <c r="Y712" s="5"/>
      <c r="Z712" s="5"/>
      <c r="AA712" s="5"/>
      <c r="AB712" s="5"/>
      <c r="AC712" s="5"/>
      <c r="AD712" s="5"/>
      <c r="AE712" s="5"/>
      <c r="AF712" s="5"/>
    </row>
    <row r="713" spans="1:32" ht="20.25" customHeight="1">
      <c r="A713" s="5" t="s">
        <v>10858</v>
      </c>
      <c r="B713" s="5" t="s">
        <v>10859</v>
      </c>
      <c r="C713" s="5" t="s">
        <v>41</v>
      </c>
      <c r="D713" s="5" t="s">
        <v>94</v>
      </c>
      <c r="E713" s="5" t="s">
        <v>45</v>
      </c>
      <c r="F713" s="7">
        <v>10</v>
      </c>
      <c r="G713" s="7">
        <v>15</v>
      </c>
      <c r="H713" s="5" t="s">
        <v>56</v>
      </c>
      <c r="I713" s="5" t="s">
        <v>108</v>
      </c>
      <c r="J713" s="5" t="s">
        <v>117</v>
      </c>
      <c r="K713" s="5" t="s">
        <v>10860</v>
      </c>
      <c r="L713" s="5" t="s">
        <v>10861</v>
      </c>
      <c r="M713" s="5" t="s">
        <v>53</v>
      </c>
      <c r="N713" s="5" t="s">
        <v>237</v>
      </c>
      <c r="O713" s="5"/>
      <c r="P713" s="5" t="b">
        <f t="shared" ref="P713:P715" ca="1" si="196">IFERROR(__xludf.DUMMYFUNCTION("REGEXMATCH(A713,""JavaScript"")"),FALSE)</f>
        <v>0</v>
      </c>
      <c r="Q713" s="5" t="b">
        <f t="shared" ca="1" si="195"/>
        <v>0</v>
      </c>
      <c r="R713" s="5"/>
      <c r="S713" s="5"/>
      <c r="T713" s="5"/>
      <c r="U713" s="5"/>
      <c r="V713" s="5"/>
      <c r="W713" s="5"/>
      <c r="X713" s="5"/>
      <c r="Y713" s="5"/>
      <c r="Z713" s="5"/>
      <c r="AA713" s="5"/>
      <c r="AB713" s="5"/>
      <c r="AC713" s="5"/>
      <c r="AD713" s="5"/>
      <c r="AE713" s="5"/>
      <c r="AF713" s="5"/>
    </row>
    <row r="714" spans="1:32" ht="20.25" customHeight="1">
      <c r="A714" s="5" t="s">
        <v>10868</v>
      </c>
      <c r="B714" s="5" t="s">
        <v>10870</v>
      </c>
      <c r="C714" s="5" t="s">
        <v>170</v>
      </c>
      <c r="D714" s="5" t="s">
        <v>47</v>
      </c>
      <c r="E714" s="5" t="s">
        <v>45</v>
      </c>
      <c r="F714" s="7">
        <v>10</v>
      </c>
      <c r="G714" s="7">
        <v>20</v>
      </c>
      <c r="H714" s="5" t="s">
        <v>144</v>
      </c>
      <c r="I714" s="5" t="s">
        <v>31</v>
      </c>
      <c r="J714" s="5" t="s">
        <v>1105</v>
      </c>
      <c r="K714" s="5" t="s">
        <v>10871</v>
      </c>
      <c r="L714" s="5"/>
      <c r="M714" s="5" t="s">
        <v>100</v>
      </c>
      <c r="N714" s="5" t="s">
        <v>405</v>
      </c>
      <c r="O714" s="5"/>
      <c r="P714" s="5" t="b">
        <f t="shared" ca="1" si="196"/>
        <v>0</v>
      </c>
      <c r="Q714" s="5" t="b">
        <f t="shared" ca="1" si="195"/>
        <v>0</v>
      </c>
      <c r="R714" s="5"/>
      <c r="S714" s="5"/>
      <c r="T714" s="5"/>
      <c r="U714" s="5"/>
      <c r="V714" s="5"/>
      <c r="W714" s="5"/>
      <c r="X714" s="5"/>
      <c r="Y714" s="5"/>
      <c r="Z714" s="5"/>
      <c r="AA714" s="5"/>
      <c r="AB714" s="5"/>
      <c r="AC714" s="5"/>
      <c r="AD714" s="5"/>
      <c r="AE714" s="5"/>
      <c r="AF714" s="5"/>
    </row>
    <row r="715" spans="1:32" ht="20.25" customHeight="1">
      <c r="A715" s="5" t="s">
        <v>10872</v>
      </c>
      <c r="B715" s="5" t="s">
        <v>10873</v>
      </c>
      <c r="C715" s="5" t="s">
        <v>27</v>
      </c>
      <c r="D715" s="5" t="s">
        <v>75</v>
      </c>
      <c r="E715" s="5" t="s">
        <v>45</v>
      </c>
      <c r="F715" s="7">
        <v>10</v>
      </c>
      <c r="G715" s="7">
        <v>15</v>
      </c>
      <c r="H715" s="5" t="s">
        <v>56</v>
      </c>
      <c r="I715" s="5" t="s">
        <v>108</v>
      </c>
      <c r="J715" s="5" t="s">
        <v>284</v>
      </c>
      <c r="K715" s="5" t="s">
        <v>10874</v>
      </c>
      <c r="L715" s="5" t="s">
        <v>10875</v>
      </c>
      <c r="M715" s="5" t="s">
        <v>53</v>
      </c>
      <c r="N715" s="5" t="s">
        <v>55</v>
      </c>
      <c r="O715" s="5"/>
      <c r="P715" s="5" t="b">
        <f t="shared" ca="1" si="196"/>
        <v>0</v>
      </c>
      <c r="Q715" s="5" t="b">
        <f ca="1">IFERROR(__xludf.DUMMYFUNCTION("REGEXMATCH(L715,""JavaScript"")"),TRUE)</f>
        <v>1</v>
      </c>
      <c r="R715" s="5"/>
      <c r="S715" s="5"/>
      <c r="T715" s="5"/>
      <c r="U715" s="5"/>
      <c r="V715" s="5"/>
      <c r="W715" s="5"/>
      <c r="X715" s="5"/>
      <c r="Y715" s="5"/>
      <c r="Z715" s="5"/>
      <c r="AA715" s="5"/>
      <c r="AB715" s="5"/>
      <c r="AC715" s="5"/>
      <c r="AD715" s="5"/>
      <c r="AE715" s="5"/>
      <c r="AF715" s="5"/>
    </row>
    <row r="716" spans="1:32" ht="20.25" customHeight="1">
      <c r="A716" s="5" t="s">
        <v>10878</v>
      </c>
      <c r="B716" s="5" t="s">
        <v>10879</v>
      </c>
      <c r="C716" s="5" t="s">
        <v>27</v>
      </c>
      <c r="D716" s="5" t="s">
        <v>47</v>
      </c>
      <c r="E716" s="5" t="s">
        <v>29</v>
      </c>
      <c r="F716" s="7">
        <v>10</v>
      </c>
      <c r="G716" s="7">
        <v>15</v>
      </c>
      <c r="H716" s="5" t="s">
        <v>56</v>
      </c>
      <c r="I716" s="5" t="s">
        <v>31</v>
      </c>
      <c r="J716" s="5" t="s">
        <v>942</v>
      </c>
      <c r="K716" s="5" t="s">
        <v>6958</v>
      </c>
      <c r="L716" s="5"/>
      <c r="M716" s="5" t="s">
        <v>53</v>
      </c>
      <c r="N716" s="5" t="s">
        <v>55</v>
      </c>
      <c r="O716" s="5" t="b">
        <f ca="1">IFERROR(__xludf.DUMMYFUNCTION("REGEXMATCH(A716,""前端"")"),FALSE)</f>
        <v>0</v>
      </c>
      <c r="P716" s="5" t="b">
        <f ca="1">IFERROR(__xludf.DUMMYFUNCTION("REGEXMATCH(A716,""(?i)JavaScript"")"),TRUE)</f>
        <v>1</v>
      </c>
      <c r="Q716" s="5" t="b">
        <f ca="1">IFERROR(__xludf.DUMMYFUNCTION("REGEXMATCH(L716,""(?i)JavaScript"")"),FALSE)</f>
        <v>0</v>
      </c>
      <c r="R716" s="5"/>
      <c r="S716" s="5"/>
      <c r="T716" s="5"/>
      <c r="U716" s="5"/>
      <c r="V716" s="5"/>
      <c r="W716" s="5"/>
      <c r="X716" s="5"/>
      <c r="Y716" s="5"/>
      <c r="Z716" s="5"/>
      <c r="AA716" s="5"/>
      <c r="AB716" s="5"/>
      <c r="AC716" s="5"/>
      <c r="AD716" s="5"/>
      <c r="AE716" s="5"/>
      <c r="AF716" s="5"/>
    </row>
    <row r="717" spans="1:32" ht="20.25" customHeight="1">
      <c r="A717" s="5" t="s">
        <v>10888</v>
      </c>
      <c r="B717" s="5" t="s">
        <v>10889</v>
      </c>
      <c r="C717" s="5" t="s">
        <v>170</v>
      </c>
      <c r="D717" s="5" t="s">
        <v>390</v>
      </c>
      <c r="E717" s="5" t="s">
        <v>45</v>
      </c>
      <c r="F717" s="7">
        <v>10</v>
      </c>
      <c r="G717" s="7">
        <v>25</v>
      </c>
      <c r="H717" s="5" t="s">
        <v>2463</v>
      </c>
      <c r="I717" s="5" t="s">
        <v>108</v>
      </c>
      <c r="J717" s="5" t="s">
        <v>883</v>
      </c>
      <c r="K717" s="5" t="s">
        <v>10890</v>
      </c>
      <c r="L717" s="5" t="s">
        <v>10891</v>
      </c>
      <c r="M717" s="5" t="s">
        <v>37</v>
      </c>
      <c r="N717" s="5" t="s">
        <v>55</v>
      </c>
      <c r="O717" s="5"/>
      <c r="P717" s="5" t="b">
        <f t="shared" ref="P717:P751" ca="1" si="197">IFERROR(__xludf.DUMMYFUNCTION("REGEXMATCH(A717,""JavaScript"")"),FALSE)</f>
        <v>0</v>
      </c>
      <c r="Q717" s="5" t="b">
        <f t="shared" ref="Q717:Q718" ca="1" si="198">IFERROR(__xludf.DUMMYFUNCTION("REGEXMATCH(L717,""JavaScript"")"),TRUE)</f>
        <v>1</v>
      </c>
      <c r="R717" s="5"/>
      <c r="S717" s="5"/>
      <c r="T717" s="5"/>
      <c r="U717" s="5"/>
      <c r="V717" s="5"/>
      <c r="W717" s="5"/>
      <c r="X717" s="5"/>
      <c r="Y717" s="5"/>
      <c r="Z717" s="5"/>
      <c r="AA717" s="5"/>
      <c r="AB717" s="5"/>
      <c r="AC717" s="5"/>
      <c r="AD717" s="5"/>
      <c r="AE717" s="5"/>
      <c r="AF717" s="5"/>
    </row>
    <row r="718" spans="1:32" ht="20.25" customHeight="1">
      <c r="A718" s="5" t="s">
        <v>10896</v>
      </c>
      <c r="B718" s="5" t="s">
        <v>10897</v>
      </c>
      <c r="C718" s="5" t="s">
        <v>27</v>
      </c>
      <c r="D718" s="5" t="s">
        <v>212</v>
      </c>
      <c r="E718" s="5" t="s">
        <v>45</v>
      </c>
      <c r="F718" s="7">
        <v>10</v>
      </c>
      <c r="G718" s="7">
        <v>20</v>
      </c>
      <c r="H718" s="5" t="s">
        <v>144</v>
      </c>
      <c r="I718" s="5" t="s">
        <v>31</v>
      </c>
      <c r="J718" s="5" t="s">
        <v>76</v>
      </c>
      <c r="K718" s="5" t="s">
        <v>10898</v>
      </c>
      <c r="L718" s="5" t="s">
        <v>10899</v>
      </c>
      <c r="M718" s="5" t="s">
        <v>53</v>
      </c>
      <c r="N718" s="5" t="s">
        <v>55</v>
      </c>
      <c r="O718" s="5"/>
      <c r="P718" s="5" t="b">
        <f t="shared" ca="1" si="197"/>
        <v>0</v>
      </c>
      <c r="Q718" s="5" t="b">
        <f t="shared" ca="1" si="198"/>
        <v>1</v>
      </c>
      <c r="R718" s="5"/>
      <c r="S718" s="5"/>
      <c r="T718" s="5"/>
      <c r="U718" s="5"/>
      <c r="V718" s="5"/>
      <c r="W718" s="5"/>
      <c r="X718" s="5"/>
      <c r="Y718" s="5"/>
      <c r="Z718" s="5"/>
      <c r="AA718" s="5"/>
      <c r="AB718" s="5"/>
      <c r="AC718" s="5"/>
      <c r="AD718" s="5"/>
      <c r="AE718" s="5"/>
      <c r="AF718" s="5"/>
    </row>
    <row r="719" spans="1:32" ht="20.25" customHeight="1">
      <c r="A719" s="5" t="s">
        <v>2893</v>
      </c>
      <c r="B719" s="5" t="s">
        <v>10901</v>
      </c>
      <c r="C719" s="5" t="s">
        <v>27</v>
      </c>
      <c r="D719" s="5" t="s">
        <v>47</v>
      </c>
      <c r="E719" s="5" t="s">
        <v>45</v>
      </c>
      <c r="F719" s="7">
        <v>10</v>
      </c>
      <c r="G719" s="7">
        <v>18</v>
      </c>
      <c r="H719" s="5" t="s">
        <v>964</v>
      </c>
      <c r="I719" s="5" t="s">
        <v>125</v>
      </c>
      <c r="J719" s="5" t="s">
        <v>1662</v>
      </c>
      <c r="K719" s="5" t="s">
        <v>10903</v>
      </c>
      <c r="L719" s="5" t="s">
        <v>10905</v>
      </c>
      <c r="M719" s="5" t="s">
        <v>37</v>
      </c>
      <c r="N719" s="5" t="s">
        <v>44</v>
      </c>
      <c r="O719" s="5"/>
      <c r="P719" s="5" t="b">
        <f t="shared" ca="1" si="197"/>
        <v>0</v>
      </c>
      <c r="Q719" s="5" t="b">
        <f t="shared" ref="Q719:Q722" ca="1" si="199">IFERROR(__xludf.DUMMYFUNCTION("REGEXMATCH(L719,""(?i)JavaScript"")"),TRUE)</f>
        <v>1</v>
      </c>
      <c r="R719" s="5"/>
      <c r="S719" s="5"/>
      <c r="T719" s="5"/>
      <c r="U719" s="5"/>
      <c r="V719" s="5"/>
      <c r="W719" s="5"/>
      <c r="X719" s="5"/>
      <c r="Y719" s="5"/>
      <c r="Z719" s="5"/>
      <c r="AA719" s="5"/>
      <c r="AB719" s="5"/>
      <c r="AC719" s="5"/>
      <c r="AD719" s="5"/>
      <c r="AE719" s="5"/>
      <c r="AF719" s="5"/>
    </row>
    <row r="720" spans="1:32" ht="20.25" customHeight="1">
      <c r="A720" s="5" t="s">
        <v>10906</v>
      </c>
      <c r="B720" s="5" t="s">
        <v>10907</v>
      </c>
      <c r="C720" s="5" t="s">
        <v>41</v>
      </c>
      <c r="D720" s="5" t="s">
        <v>94</v>
      </c>
      <c r="E720" s="5" t="s">
        <v>45</v>
      </c>
      <c r="F720" s="7">
        <v>10</v>
      </c>
      <c r="G720" s="7">
        <v>15</v>
      </c>
      <c r="H720" s="5" t="s">
        <v>56</v>
      </c>
      <c r="I720" s="5" t="s">
        <v>125</v>
      </c>
      <c r="J720" s="5" t="s">
        <v>117</v>
      </c>
      <c r="K720" s="5"/>
      <c r="L720" s="5" t="s">
        <v>10908</v>
      </c>
      <c r="M720" s="5" t="s">
        <v>37</v>
      </c>
      <c r="N720" s="5" t="s">
        <v>55</v>
      </c>
      <c r="O720" s="5"/>
      <c r="P720" s="5" t="b">
        <f t="shared" ca="1" si="197"/>
        <v>0</v>
      </c>
      <c r="Q720" s="5" t="b">
        <f t="shared" ca="1" si="199"/>
        <v>1</v>
      </c>
      <c r="R720" s="5"/>
      <c r="S720" s="5"/>
      <c r="T720" s="5"/>
      <c r="U720" s="5"/>
      <c r="V720" s="5"/>
      <c r="W720" s="5"/>
      <c r="X720" s="5"/>
      <c r="Y720" s="5"/>
      <c r="Z720" s="5"/>
      <c r="AA720" s="5"/>
      <c r="AB720" s="5"/>
      <c r="AC720" s="5"/>
      <c r="AD720" s="5"/>
      <c r="AE720" s="5"/>
      <c r="AF720" s="5"/>
    </row>
    <row r="721" spans="1:32" ht="20.25" customHeight="1">
      <c r="A721" s="5" t="s">
        <v>10913</v>
      </c>
      <c r="B721" s="5" t="s">
        <v>10914</v>
      </c>
      <c r="C721" s="5" t="s">
        <v>27</v>
      </c>
      <c r="D721" s="5" t="s">
        <v>85</v>
      </c>
      <c r="E721" s="5" t="s">
        <v>45</v>
      </c>
      <c r="F721" s="7">
        <v>10</v>
      </c>
      <c r="G721" s="7">
        <v>15</v>
      </c>
      <c r="H721" s="5" t="s">
        <v>56</v>
      </c>
      <c r="I721" s="5" t="s">
        <v>108</v>
      </c>
      <c r="J721" s="5" t="s">
        <v>161</v>
      </c>
      <c r="K721" s="5" t="s">
        <v>10916</v>
      </c>
      <c r="L721" s="5" t="s">
        <v>10917</v>
      </c>
      <c r="M721" s="5" t="s">
        <v>100</v>
      </c>
      <c r="N721" s="5" t="s">
        <v>55</v>
      </c>
      <c r="O721" s="5"/>
      <c r="P721" s="5" t="b">
        <f t="shared" ca="1" si="197"/>
        <v>0</v>
      </c>
      <c r="Q721" s="5" t="b">
        <f t="shared" ca="1" si="199"/>
        <v>1</v>
      </c>
      <c r="R721" s="5"/>
      <c r="S721" s="5"/>
      <c r="T721" s="5"/>
      <c r="U721" s="5"/>
      <c r="V721" s="5"/>
      <c r="W721" s="5"/>
      <c r="X721" s="5"/>
      <c r="Y721" s="5"/>
      <c r="Z721" s="5"/>
      <c r="AA721" s="5"/>
      <c r="AB721" s="5"/>
      <c r="AC721" s="5"/>
      <c r="AD721" s="5"/>
      <c r="AE721" s="5"/>
      <c r="AF721" s="5"/>
    </row>
    <row r="722" spans="1:32" ht="20.25" customHeight="1">
      <c r="A722" s="5" t="s">
        <v>2505</v>
      </c>
      <c r="B722" s="5" t="s">
        <v>2506</v>
      </c>
      <c r="C722" s="5" t="s">
        <v>27</v>
      </c>
      <c r="D722" s="5" t="s">
        <v>80</v>
      </c>
      <c r="E722" s="5" t="s">
        <v>45</v>
      </c>
      <c r="F722" s="7">
        <v>10</v>
      </c>
      <c r="G722" s="7">
        <v>13</v>
      </c>
      <c r="H722" s="5" t="s">
        <v>1661</v>
      </c>
      <c r="I722" s="5" t="s">
        <v>108</v>
      </c>
      <c r="J722" s="5" t="s">
        <v>110</v>
      </c>
      <c r="K722" s="5" t="s">
        <v>2511</v>
      </c>
      <c r="L722" s="5" t="s">
        <v>2513</v>
      </c>
      <c r="M722" s="5" t="s">
        <v>53</v>
      </c>
      <c r="N722" s="5" t="s">
        <v>55</v>
      </c>
      <c r="O722" s="5"/>
      <c r="P722" s="5" t="b">
        <f t="shared" ca="1" si="197"/>
        <v>0</v>
      </c>
      <c r="Q722" s="5" t="b">
        <f t="shared" ca="1" si="199"/>
        <v>1</v>
      </c>
      <c r="R722" s="5"/>
      <c r="S722" s="5"/>
      <c r="T722" s="5"/>
      <c r="U722" s="5"/>
      <c r="V722" s="5"/>
      <c r="W722" s="5"/>
      <c r="X722" s="5"/>
      <c r="Y722" s="5"/>
      <c r="Z722" s="5"/>
      <c r="AA722" s="5"/>
      <c r="AB722" s="5"/>
      <c r="AC722" s="5"/>
      <c r="AD722" s="5"/>
      <c r="AE722" s="5"/>
      <c r="AF722" s="5"/>
    </row>
    <row r="723" spans="1:32" ht="20.25" customHeight="1">
      <c r="A723" s="5" t="s">
        <v>10928</v>
      </c>
      <c r="B723" s="5" t="s">
        <v>10929</v>
      </c>
      <c r="C723" s="5" t="s">
        <v>27</v>
      </c>
      <c r="D723" s="5" t="s">
        <v>85</v>
      </c>
      <c r="E723" s="5" t="s">
        <v>29</v>
      </c>
      <c r="F723" s="7">
        <v>10</v>
      </c>
      <c r="G723" s="7">
        <v>15</v>
      </c>
      <c r="H723" s="5" t="s">
        <v>56</v>
      </c>
      <c r="I723" s="5" t="s">
        <v>108</v>
      </c>
      <c r="J723" s="5" t="s">
        <v>134</v>
      </c>
      <c r="K723" s="5" t="s">
        <v>7920</v>
      </c>
      <c r="L723" s="5" t="s">
        <v>10930</v>
      </c>
      <c r="M723" s="5" t="s">
        <v>167</v>
      </c>
      <c r="N723" s="5" t="s">
        <v>55</v>
      </c>
      <c r="O723" s="5"/>
      <c r="P723" s="5" t="b">
        <f t="shared" ca="1" si="197"/>
        <v>0</v>
      </c>
      <c r="Q723" s="5" t="b">
        <f t="shared" ref="Q723:Q724" ca="1" si="200">IFERROR(__xludf.DUMMYFUNCTION("REGEXMATCH(L723,""JavaScript"")"),TRUE)</f>
        <v>1</v>
      </c>
      <c r="R723" s="5"/>
      <c r="S723" s="5"/>
      <c r="T723" s="5"/>
      <c r="U723" s="5"/>
      <c r="V723" s="5"/>
      <c r="W723" s="5"/>
      <c r="X723" s="5"/>
      <c r="Y723" s="5"/>
      <c r="Z723" s="5"/>
      <c r="AA723" s="5"/>
      <c r="AB723" s="5"/>
      <c r="AC723" s="5"/>
      <c r="AD723" s="5"/>
      <c r="AE723" s="5"/>
      <c r="AF723" s="5"/>
    </row>
    <row r="724" spans="1:32" ht="20.25" customHeight="1">
      <c r="A724" s="5" t="s">
        <v>5314</v>
      </c>
      <c r="B724" s="5" t="s">
        <v>10935</v>
      </c>
      <c r="C724" s="5" t="s">
        <v>170</v>
      </c>
      <c r="D724" s="5" t="s">
        <v>390</v>
      </c>
      <c r="E724" s="5" t="s">
        <v>45</v>
      </c>
      <c r="F724" s="7">
        <v>10</v>
      </c>
      <c r="G724" s="7">
        <v>20</v>
      </c>
      <c r="H724" s="5" t="s">
        <v>144</v>
      </c>
      <c r="I724" s="5" t="s">
        <v>108</v>
      </c>
      <c r="J724" s="5" t="s">
        <v>68</v>
      </c>
      <c r="K724" s="5" t="s">
        <v>10936</v>
      </c>
      <c r="L724" s="5" t="s">
        <v>10937</v>
      </c>
      <c r="M724" s="5" t="s">
        <v>1599</v>
      </c>
      <c r="N724" s="5" t="s">
        <v>55</v>
      </c>
      <c r="O724" s="5"/>
      <c r="P724" s="5" t="b">
        <f t="shared" ca="1" si="197"/>
        <v>0</v>
      </c>
      <c r="Q724" s="5" t="b">
        <f t="shared" ca="1" si="200"/>
        <v>1</v>
      </c>
      <c r="R724" s="5"/>
      <c r="S724" s="5"/>
      <c r="T724" s="5"/>
      <c r="U724" s="5"/>
      <c r="V724" s="5"/>
      <c r="W724" s="5"/>
      <c r="X724" s="5"/>
      <c r="Y724" s="5"/>
      <c r="Z724" s="5"/>
      <c r="AA724" s="5"/>
      <c r="AB724" s="5"/>
      <c r="AC724" s="5"/>
      <c r="AD724" s="5"/>
      <c r="AE724" s="5"/>
      <c r="AF724" s="5"/>
    </row>
    <row r="725" spans="1:32" ht="20.25" customHeight="1">
      <c r="A725" s="5" t="s">
        <v>10938</v>
      </c>
      <c r="B725" s="5" t="s">
        <v>5506</v>
      </c>
      <c r="C725" s="5" t="s">
        <v>20</v>
      </c>
      <c r="D725" s="5" t="s">
        <v>5094</v>
      </c>
      <c r="E725" s="5" t="s">
        <v>45</v>
      </c>
      <c r="F725" s="7">
        <v>10</v>
      </c>
      <c r="G725" s="7">
        <v>15</v>
      </c>
      <c r="H725" s="5" t="s">
        <v>56</v>
      </c>
      <c r="I725" s="5" t="s">
        <v>31</v>
      </c>
      <c r="J725" s="5" t="s">
        <v>57</v>
      </c>
      <c r="K725" s="5" t="s">
        <v>5509</v>
      </c>
      <c r="L725" s="5" t="s">
        <v>10939</v>
      </c>
      <c r="M725" s="5" t="s">
        <v>37</v>
      </c>
      <c r="N725" s="5" t="s">
        <v>44</v>
      </c>
      <c r="O725" s="5"/>
      <c r="P725" s="5" t="b">
        <f t="shared" ca="1" si="197"/>
        <v>0</v>
      </c>
      <c r="Q725" s="5" t="b">
        <f t="shared" ref="Q725:Q726" ca="1" si="201">IFERROR(__xludf.DUMMYFUNCTION("REGEXMATCH(L725,""(?i)JavaScript"")"),TRUE)</f>
        <v>1</v>
      </c>
      <c r="R725" s="5"/>
      <c r="S725" s="5"/>
      <c r="T725" s="5"/>
      <c r="U725" s="5"/>
      <c r="V725" s="5"/>
      <c r="W725" s="5"/>
      <c r="X725" s="5"/>
      <c r="Y725" s="5"/>
      <c r="Z725" s="5"/>
      <c r="AA725" s="5"/>
      <c r="AB725" s="5"/>
      <c r="AC725" s="5"/>
      <c r="AD725" s="5"/>
      <c r="AE725" s="5"/>
      <c r="AF725" s="5"/>
    </row>
    <row r="726" spans="1:32" ht="20.25" customHeight="1">
      <c r="A726" s="5" t="s">
        <v>277</v>
      </c>
      <c r="B726" s="5" t="s">
        <v>10950</v>
      </c>
      <c r="C726" s="5" t="s">
        <v>170</v>
      </c>
      <c r="D726" s="5" t="s">
        <v>390</v>
      </c>
      <c r="E726" s="5" t="s">
        <v>45</v>
      </c>
      <c r="F726" s="7">
        <v>10</v>
      </c>
      <c r="G726" s="7">
        <v>16</v>
      </c>
      <c r="H726" s="5" t="s">
        <v>2314</v>
      </c>
      <c r="I726" s="5" t="s">
        <v>108</v>
      </c>
      <c r="J726" s="5" t="s">
        <v>6217</v>
      </c>
      <c r="K726" s="5" t="s">
        <v>10951</v>
      </c>
      <c r="L726" s="5" t="s">
        <v>10952</v>
      </c>
      <c r="M726" s="5" t="s">
        <v>37</v>
      </c>
      <c r="N726" s="5" t="s">
        <v>55</v>
      </c>
      <c r="O726" s="5"/>
      <c r="P726" s="5" t="b">
        <f t="shared" ca="1" si="197"/>
        <v>0</v>
      </c>
      <c r="Q726" s="5" t="b">
        <f t="shared" ca="1" si="201"/>
        <v>1</v>
      </c>
      <c r="R726" s="5"/>
      <c r="S726" s="5"/>
      <c r="T726" s="5"/>
      <c r="U726" s="5"/>
      <c r="V726" s="5"/>
      <c r="W726" s="5"/>
      <c r="X726" s="5"/>
      <c r="Y726" s="5"/>
      <c r="Z726" s="5"/>
      <c r="AA726" s="5"/>
      <c r="AB726" s="5"/>
      <c r="AC726" s="5"/>
      <c r="AD726" s="5"/>
      <c r="AE726" s="5"/>
      <c r="AF726" s="5"/>
    </row>
    <row r="727" spans="1:32" ht="20.25" customHeight="1">
      <c r="A727" s="5" t="s">
        <v>7177</v>
      </c>
      <c r="B727" s="5" t="s">
        <v>10955</v>
      </c>
      <c r="C727" s="5" t="s">
        <v>41</v>
      </c>
      <c r="D727" s="5" t="s">
        <v>47</v>
      </c>
      <c r="E727" s="5" t="s">
        <v>45</v>
      </c>
      <c r="F727" s="7">
        <v>10</v>
      </c>
      <c r="G727" s="7">
        <v>15</v>
      </c>
      <c r="H727" s="5" t="s">
        <v>56</v>
      </c>
      <c r="I727" s="5" t="s">
        <v>125</v>
      </c>
      <c r="J727" s="5" t="s">
        <v>252</v>
      </c>
      <c r="K727" s="5" t="s">
        <v>5861</v>
      </c>
      <c r="L727" s="5" t="s">
        <v>10958</v>
      </c>
      <c r="M727" s="5" t="s">
        <v>37</v>
      </c>
      <c r="N727" s="5" t="s">
        <v>55</v>
      </c>
      <c r="O727" s="5"/>
      <c r="P727" s="5" t="b">
        <f t="shared" ca="1" si="197"/>
        <v>0</v>
      </c>
      <c r="Q727" s="5" t="b">
        <f t="shared" ref="Q727:Q731" ca="1" si="202">IFERROR(__xludf.DUMMYFUNCTION("REGEXMATCH(L727,""JavaScript"")"),TRUE)</f>
        <v>1</v>
      </c>
      <c r="R727" s="5"/>
      <c r="S727" s="5"/>
      <c r="T727" s="5"/>
      <c r="U727" s="5"/>
      <c r="V727" s="5"/>
      <c r="W727" s="5"/>
      <c r="X727" s="5"/>
      <c r="Y727" s="5"/>
      <c r="Z727" s="5"/>
      <c r="AA727" s="5"/>
      <c r="AB727" s="5"/>
      <c r="AC727" s="5"/>
      <c r="AD727" s="5"/>
      <c r="AE727" s="5"/>
      <c r="AF727" s="5"/>
    </row>
    <row r="728" spans="1:32" ht="20.25" customHeight="1">
      <c r="A728" s="5" t="s">
        <v>396</v>
      </c>
      <c r="B728" s="5" t="s">
        <v>10964</v>
      </c>
      <c r="C728" s="5" t="s">
        <v>170</v>
      </c>
      <c r="D728" s="5" t="s">
        <v>378</v>
      </c>
      <c r="E728" s="5" t="s">
        <v>29</v>
      </c>
      <c r="F728" s="7">
        <v>10</v>
      </c>
      <c r="G728" s="7">
        <v>16</v>
      </c>
      <c r="H728" s="5" t="s">
        <v>2314</v>
      </c>
      <c r="I728" s="5" t="s">
        <v>108</v>
      </c>
      <c r="J728" s="5" t="s">
        <v>57</v>
      </c>
      <c r="K728" s="5"/>
      <c r="L728" s="5" t="s">
        <v>10968</v>
      </c>
      <c r="M728" s="5" t="s">
        <v>167</v>
      </c>
      <c r="N728" s="5" t="s">
        <v>55</v>
      </c>
      <c r="O728" s="5"/>
      <c r="P728" s="5" t="b">
        <f t="shared" ca="1" si="197"/>
        <v>0</v>
      </c>
      <c r="Q728" s="5" t="b">
        <f t="shared" ca="1" si="202"/>
        <v>1</v>
      </c>
      <c r="R728" s="5"/>
      <c r="S728" s="5"/>
      <c r="T728" s="5"/>
      <c r="U728" s="5"/>
      <c r="V728" s="5"/>
      <c r="W728" s="5"/>
      <c r="X728" s="5"/>
      <c r="Y728" s="5"/>
      <c r="Z728" s="5"/>
      <c r="AA728" s="5"/>
      <c r="AB728" s="5"/>
      <c r="AC728" s="5"/>
      <c r="AD728" s="5"/>
      <c r="AE728" s="5"/>
      <c r="AF728" s="5"/>
    </row>
    <row r="729" spans="1:32" ht="20.25" customHeight="1">
      <c r="A729" s="5" t="s">
        <v>784</v>
      </c>
      <c r="B729" s="5" t="s">
        <v>8716</v>
      </c>
      <c r="C729" s="5" t="s">
        <v>170</v>
      </c>
      <c r="D729" s="5" t="s">
        <v>378</v>
      </c>
      <c r="E729" s="5" t="s">
        <v>29</v>
      </c>
      <c r="F729" s="7">
        <v>10</v>
      </c>
      <c r="G729" s="7">
        <v>15</v>
      </c>
      <c r="H729" s="5" t="s">
        <v>56</v>
      </c>
      <c r="I729" s="5" t="s">
        <v>108</v>
      </c>
      <c r="J729" s="5" t="s">
        <v>32</v>
      </c>
      <c r="K729" s="5" t="s">
        <v>8718</v>
      </c>
      <c r="L729" s="5" t="s">
        <v>8720</v>
      </c>
      <c r="M729" s="5" t="s">
        <v>42</v>
      </c>
      <c r="N729" s="5" t="s">
        <v>55</v>
      </c>
      <c r="O729" s="5"/>
      <c r="P729" s="5" t="b">
        <f t="shared" ca="1" si="197"/>
        <v>0</v>
      </c>
      <c r="Q729" s="5" t="b">
        <f t="shared" ca="1" si="202"/>
        <v>1</v>
      </c>
      <c r="R729" s="5"/>
      <c r="S729" s="5"/>
      <c r="T729" s="5"/>
      <c r="U729" s="5"/>
      <c r="V729" s="5"/>
      <c r="W729" s="5"/>
      <c r="X729" s="5"/>
      <c r="Y729" s="5"/>
      <c r="Z729" s="5"/>
      <c r="AA729" s="5"/>
      <c r="AB729" s="5"/>
      <c r="AC729" s="5"/>
      <c r="AD729" s="5"/>
      <c r="AE729" s="5"/>
      <c r="AF729" s="5"/>
    </row>
    <row r="730" spans="1:32" ht="20.25" customHeight="1">
      <c r="A730" s="5" t="s">
        <v>10986</v>
      </c>
      <c r="B730" s="5" t="s">
        <v>10987</v>
      </c>
      <c r="C730" s="5" t="s">
        <v>170</v>
      </c>
      <c r="D730" s="5" t="s">
        <v>378</v>
      </c>
      <c r="E730" s="5" t="s">
        <v>45</v>
      </c>
      <c r="F730" s="7">
        <v>10</v>
      </c>
      <c r="G730" s="7">
        <v>18</v>
      </c>
      <c r="H730" s="5" t="s">
        <v>964</v>
      </c>
      <c r="I730" s="5" t="s">
        <v>108</v>
      </c>
      <c r="J730" s="5" t="s">
        <v>57</v>
      </c>
      <c r="K730" s="5" t="s">
        <v>10990</v>
      </c>
      <c r="L730" s="5" t="s">
        <v>10991</v>
      </c>
      <c r="M730" s="5" t="s">
        <v>53</v>
      </c>
      <c r="N730" s="5" t="s">
        <v>55</v>
      </c>
      <c r="O730" s="5"/>
      <c r="P730" s="5" t="b">
        <f t="shared" ca="1" si="197"/>
        <v>0</v>
      </c>
      <c r="Q730" s="5" t="b">
        <f t="shared" ca="1" si="202"/>
        <v>1</v>
      </c>
      <c r="R730" s="5"/>
      <c r="S730" s="5"/>
      <c r="T730" s="5"/>
      <c r="U730" s="5"/>
      <c r="V730" s="5"/>
      <c r="W730" s="5"/>
      <c r="X730" s="5"/>
      <c r="Y730" s="5"/>
      <c r="Z730" s="5"/>
      <c r="AA730" s="5"/>
      <c r="AB730" s="5"/>
      <c r="AC730" s="5"/>
      <c r="AD730" s="5"/>
      <c r="AE730" s="5"/>
      <c r="AF730" s="5"/>
    </row>
    <row r="731" spans="1:32" ht="20.25" customHeight="1">
      <c r="A731" s="5" t="s">
        <v>11000</v>
      </c>
      <c r="B731" s="5" t="s">
        <v>956</v>
      </c>
      <c r="C731" s="5" t="s">
        <v>41</v>
      </c>
      <c r="D731" s="5" t="s">
        <v>43</v>
      </c>
      <c r="E731" s="5" t="s">
        <v>45</v>
      </c>
      <c r="F731" s="7">
        <v>10</v>
      </c>
      <c r="G731" s="7">
        <v>15</v>
      </c>
      <c r="H731" s="5" t="s">
        <v>56</v>
      </c>
      <c r="I731" s="5" t="s">
        <v>66</v>
      </c>
      <c r="J731" s="5" t="s">
        <v>110</v>
      </c>
      <c r="K731" s="5" t="s">
        <v>958</v>
      </c>
      <c r="L731" s="5" t="s">
        <v>11005</v>
      </c>
      <c r="M731" s="5" t="s">
        <v>53</v>
      </c>
      <c r="N731" s="5" t="s">
        <v>55</v>
      </c>
      <c r="O731" s="5"/>
      <c r="P731" s="5" t="b">
        <f t="shared" ca="1" si="197"/>
        <v>0</v>
      </c>
      <c r="Q731" s="5" t="b">
        <f t="shared" ca="1" si="202"/>
        <v>1</v>
      </c>
      <c r="R731" s="5"/>
      <c r="S731" s="5"/>
      <c r="T731" s="5"/>
      <c r="U731" s="5"/>
      <c r="V731" s="5"/>
      <c r="W731" s="5"/>
      <c r="X731" s="5"/>
      <c r="Y731" s="5"/>
      <c r="Z731" s="5"/>
      <c r="AA731" s="5"/>
      <c r="AB731" s="5"/>
      <c r="AC731" s="5"/>
      <c r="AD731" s="5"/>
      <c r="AE731" s="5"/>
      <c r="AF731" s="5"/>
    </row>
    <row r="732" spans="1:32" ht="20.25" customHeight="1">
      <c r="A732" s="5" t="s">
        <v>9385</v>
      </c>
      <c r="B732" s="5" t="s">
        <v>11011</v>
      </c>
      <c r="C732" s="5" t="s">
        <v>27</v>
      </c>
      <c r="D732" s="5" t="s">
        <v>47</v>
      </c>
      <c r="E732" s="5" t="s">
        <v>45</v>
      </c>
      <c r="F732" s="7">
        <v>10</v>
      </c>
      <c r="G732" s="7">
        <v>15</v>
      </c>
      <c r="H732" s="5" t="s">
        <v>56</v>
      </c>
      <c r="I732" s="5" t="s">
        <v>125</v>
      </c>
      <c r="J732" s="5" t="s">
        <v>663</v>
      </c>
      <c r="K732" s="5" t="s">
        <v>5028</v>
      </c>
      <c r="L732" s="5" t="s">
        <v>11012</v>
      </c>
      <c r="M732" s="5" t="s">
        <v>53</v>
      </c>
      <c r="N732" s="5" t="s">
        <v>55</v>
      </c>
      <c r="O732" s="5"/>
      <c r="P732" s="5" t="b">
        <f t="shared" ca="1" si="197"/>
        <v>0</v>
      </c>
      <c r="Q732" s="5" t="b">
        <f ca="1">IFERROR(__xludf.DUMMYFUNCTION("REGEXMATCH(L732,""(?i)JavaScript"")"),TRUE)</f>
        <v>1</v>
      </c>
      <c r="R732" s="5"/>
      <c r="S732" s="5"/>
      <c r="T732" s="5"/>
      <c r="U732" s="5"/>
      <c r="V732" s="5"/>
      <c r="W732" s="5"/>
      <c r="X732" s="5"/>
      <c r="Y732" s="5"/>
      <c r="Z732" s="5"/>
      <c r="AA732" s="5"/>
      <c r="AB732" s="5"/>
      <c r="AC732" s="5"/>
      <c r="AD732" s="5"/>
      <c r="AE732" s="5"/>
      <c r="AF732" s="5"/>
    </row>
    <row r="733" spans="1:32" ht="20.25" customHeight="1">
      <c r="A733" s="5" t="s">
        <v>7053</v>
      </c>
      <c r="B733" s="5" t="s">
        <v>7054</v>
      </c>
      <c r="C733" s="5" t="s">
        <v>41</v>
      </c>
      <c r="D733" s="5" t="s">
        <v>47</v>
      </c>
      <c r="E733" s="5" t="s">
        <v>29</v>
      </c>
      <c r="F733" s="7">
        <v>10</v>
      </c>
      <c r="G733" s="7">
        <v>20</v>
      </c>
      <c r="H733" s="5" t="s">
        <v>144</v>
      </c>
      <c r="I733" s="5" t="s">
        <v>108</v>
      </c>
      <c r="J733" s="5" t="s">
        <v>161</v>
      </c>
      <c r="K733" s="5" t="s">
        <v>7058</v>
      </c>
      <c r="L733" s="5" t="s">
        <v>7060</v>
      </c>
      <c r="M733" s="5" t="s">
        <v>53</v>
      </c>
      <c r="N733" s="5" t="s">
        <v>55</v>
      </c>
      <c r="O733" s="5"/>
      <c r="P733" s="5" t="b">
        <f t="shared" ca="1" si="197"/>
        <v>0</v>
      </c>
      <c r="Q733" s="5" t="b">
        <f t="shared" ref="Q733:Q738" ca="1" si="203">IFERROR(__xludf.DUMMYFUNCTION("REGEXMATCH(L733,""JavaScript"")"),TRUE)</f>
        <v>1</v>
      </c>
      <c r="R733" s="5"/>
      <c r="S733" s="5"/>
      <c r="T733" s="5"/>
      <c r="U733" s="5"/>
      <c r="V733" s="5"/>
      <c r="W733" s="5"/>
      <c r="X733" s="5"/>
      <c r="Y733" s="5"/>
      <c r="Z733" s="5"/>
      <c r="AA733" s="5"/>
      <c r="AB733" s="5"/>
      <c r="AC733" s="5"/>
      <c r="AD733" s="5"/>
      <c r="AE733" s="5"/>
      <c r="AF733" s="5"/>
    </row>
    <row r="734" spans="1:32" ht="20.25" customHeight="1">
      <c r="A734" s="5" t="s">
        <v>8727</v>
      </c>
      <c r="B734" s="5" t="s">
        <v>8728</v>
      </c>
      <c r="C734" s="5" t="s">
        <v>170</v>
      </c>
      <c r="D734" s="5" t="s">
        <v>390</v>
      </c>
      <c r="E734" s="5" t="s">
        <v>45</v>
      </c>
      <c r="F734" s="7">
        <v>10</v>
      </c>
      <c r="G734" s="7">
        <v>20</v>
      </c>
      <c r="H734" s="5" t="s">
        <v>144</v>
      </c>
      <c r="I734" s="5" t="s">
        <v>108</v>
      </c>
      <c r="J734" s="5" t="s">
        <v>252</v>
      </c>
      <c r="K734" s="5" t="s">
        <v>8729</v>
      </c>
      <c r="L734" s="5" t="s">
        <v>8730</v>
      </c>
      <c r="M734" s="5" t="s">
        <v>100</v>
      </c>
      <c r="N734" s="5" t="s">
        <v>55</v>
      </c>
      <c r="O734" s="5"/>
      <c r="P734" s="5" t="b">
        <f t="shared" ca="1" si="197"/>
        <v>0</v>
      </c>
      <c r="Q734" s="5" t="b">
        <f t="shared" ca="1" si="203"/>
        <v>1</v>
      </c>
      <c r="R734" s="5"/>
      <c r="S734" s="5"/>
      <c r="T734" s="5"/>
      <c r="U734" s="5"/>
      <c r="V734" s="5"/>
      <c r="W734" s="5"/>
      <c r="X734" s="5"/>
      <c r="Y734" s="5"/>
      <c r="Z734" s="5"/>
      <c r="AA734" s="5"/>
      <c r="AB734" s="5"/>
      <c r="AC734" s="5"/>
      <c r="AD734" s="5"/>
      <c r="AE734" s="5"/>
      <c r="AF734" s="5"/>
    </row>
    <row r="735" spans="1:32" ht="20.25" customHeight="1">
      <c r="A735" s="5" t="s">
        <v>396</v>
      </c>
      <c r="B735" s="5" t="s">
        <v>11025</v>
      </c>
      <c r="C735" s="5" t="s">
        <v>20</v>
      </c>
      <c r="D735" s="5" t="s">
        <v>1173</v>
      </c>
      <c r="E735" s="5" t="s">
        <v>45</v>
      </c>
      <c r="F735" s="7">
        <v>10</v>
      </c>
      <c r="G735" s="7">
        <v>15</v>
      </c>
      <c r="H735" s="5" t="s">
        <v>56</v>
      </c>
      <c r="I735" s="5" t="s">
        <v>66</v>
      </c>
      <c r="J735" s="5" t="s">
        <v>117</v>
      </c>
      <c r="K735" s="5" t="s">
        <v>11026</v>
      </c>
      <c r="L735" s="5" t="s">
        <v>11027</v>
      </c>
      <c r="M735" s="5" t="s">
        <v>37</v>
      </c>
      <c r="N735" s="5" t="s">
        <v>55</v>
      </c>
      <c r="O735" s="5"/>
      <c r="P735" s="5" t="b">
        <f t="shared" ca="1" si="197"/>
        <v>0</v>
      </c>
      <c r="Q735" s="5" t="b">
        <f t="shared" ca="1" si="203"/>
        <v>1</v>
      </c>
      <c r="R735" s="5"/>
      <c r="S735" s="5"/>
      <c r="T735" s="5"/>
      <c r="U735" s="5"/>
      <c r="V735" s="5"/>
      <c r="W735" s="5"/>
      <c r="X735" s="5"/>
      <c r="Y735" s="5"/>
      <c r="Z735" s="5"/>
      <c r="AA735" s="5"/>
      <c r="AB735" s="5"/>
      <c r="AC735" s="5"/>
      <c r="AD735" s="5"/>
      <c r="AE735" s="5"/>
      <c r="AF735" s="5"/>
    </row>
    <row r="736" spans="1:32" ht="20.25" customHeight="1">
      <c r="A736" s="5" t="s">
        <v>277</v>
      </c>
      <c r="B736" s="5" t="s">
        <v>11033</v>
      </c>
      <c r="C736" s="5" t="s">
        <v>170</v>
      </c>
      <c r="D736" s="5" t="s">
        <v>47</v>
      </c>
      <c r="E736" s="5" t="s">
        <v>29</v>
      </c>
      <c r="F736" s="7">
        <v>10</v>
      </c>
      <c r="G736" s="7">
        <v>20</v>
      </c>
      <c r="H736" s="5" t="s">
        <v>144</v>
      </c>
      <c r="I736" s="5" t="s">
        <v>31</v>
      </c>
      <c r="J736" s="5" t="s">
        <v>110</v>
      </c>
      <c r="K736" s="5" t="s">
        <v>11034</v>
      </c>
      <c r="L736" s="5" t="s">
        <v>11035</v>
      </c>
      <c r="M736" s="5" t="s">
        <v>53</v>
      </c>
      <c r="N736" s="5" t="s">
        <v>55</v>
      </c>
      <c r="O736" s="5"/>
      <c r="P736" s="5" t="b">
        <f t="shared" ca="1" si="197"/>
        <v>0</v>
      </c>
      <c r="Q736" s="5" t="b">
        <f t="shared" ca="1" si="203"/>
        <v>1</v>
      </c>
      <c r="R736" s="5"/>
      <c r="S736" s="5"/>
      <c r="T736" s="5"/>
      <c r="U736" s="5"/>
      <c r="V736" s="5"/>
      <c r="W736" s="5"/>
      <c r="X736" s="5"/>
      <c r="Y736" s="5"/>
      <c r="Z736" s="5"/>
      <c r="AA736" s="5"/>
      <c r="AB736" s="5"/>
      <c r="AC736" s="5"/>
      <c r="AD736" s="5"/>
      <c r="AE736" s="5"/>
      <c r="AF736" s="5"/>
    </row>
    <row r="737" spans="1:32" ht="20.25" customHeight="1">
      <c r="A737" s="5" t="s">
        <v>765</v>
      </c>
      <c r="B737" s="5" t="s">
        <v>11039</v>
      </c>
      <c r="C737" s="5" t="s">
        <v>170</v>
      </c>
      <c r="D737" s="5" t="s">
        <v>47</v>
      </c>
      <c r="E737" s="5" t="s">
        <v>45</v>
      </c>
      <c r="F737" s="7">
        <v>10</v>
      </c>
      <c r="G737" s="7">
        <v>15</v>
      </c>
      <c r="H737" s="5" t="s">
        <v>56</v>
      </c>
      <c r="I737" s="5" t="s">
        <v>108</v>
      </c>
      <c r="J737" s="5" t="s">
        <v>2587</v>
      </c>
      <c r="K737" s="5" t="s">
        <v>11040</v>
      </c>
      <c r="L737" s="5" t="s">
        <v>11041</v>
      </c>
      <c r="M737" s="5" t="s">
        <v>37</v>
      </c>
      <c r="N737" s="5" t="s">
        <v>55</v>
      </c>
      <c r="O737" s="5"/>
      <c r="P737" s="5" t="b">
        <f t="shared" ca="1" si="197"/>
        <v>0</v>
      </c>
      <c r="Q737" s="5" t="b">
        <f t="shared" ca="1" si="203"/>
        <v>1</v>
      </c>
      <c r="R737" s="5"/>
      <c r="S737" s="5"/>
      <c r="T737" s="5"/>
      <c r="U737" s="5"/>
      <c r="V737" s="5"/>
      <c r="W737" s="5"/>
      <c r="X737" s="5"/>
      <c r="Y737" s="5"/>
      <c r="Z737" s="5"/>
      <c r="AA737" s="5"/>
      <c r="AB737" s="5"/>
      <c r="AC737" s="5"/>
      <c r="AD737" s="5"/>
      <c r="AE737" s="5"/>
      <c r="AF737" s="5"/>
    </row>
    <row r="738" spans="1:32" ht="20.25" customHeight="1">
      <c r="A738" s="5" t="s">
        <v>11046</v>
      </c>
      <c r="B738" s="5" t="s">
        <v>11047</v>
      </c>
      <c r="C738" s="5" t="s">
        <v>27</v>
      </c>
      <c r="D738" s="5" t="s">
        <v>47</v>
      </c>
      <c r="E738" s="5" t="s">
        <v>45</v>
      </c>
      <c r="F738" s="7">
        <v>10</v>
      </c>
      <c r="G738" s="7">
        <v>15</v>
      </c>
      <c r="H738" s="5" t="s">
        <v>56</v>
      </c>
      <c r="I738" s="5" t="s">
        <v>31</v>
      </c>
      <c r="J738" s="5" t="s">
        <v>516</v>
      </c>
      <c r="K738" s="5"/>
      <c r="L738" s="5" t="s">
        <v>11048</v>
      </c>
      <c r="M738" s="5" t="s">
        <v>167</v>
      </c>
      <c r="N738" s="5" t="s">
        <v>55</v>
      </c>
      <c r="O738" s="5"/>
      <c r="P738" s="5" t="b">
        <f t="shared" ca="1" si="197"/>
        <v>0</v>
      </c>
      <c r="Q738" s="5" t="b">
        <f t="shared" ca="1" si="203"/>
        <v>1</v>
      </c>
      <c r="R738" s="5"/>
      <c r="S738" s="5"/>
      <c r="T738" s="5"/>
      <c r="U738" s="5"/>
      <c r="V738" s="5"/>
      <c r="W738" s="5"/>
      <c r="X738" s="5"/>
      <c r="Y738" s="5"/>
      <c r="Z738" s="5"/>
      <c r="AA738" s="5"/>
      <c r="AB738" s="5"/>
      <c r="AC738" s="5"/>
      <c r="AD738" s="5"/>
      <c r="AE738" s="5"/>
      <c r="AF738" s="5"/>
    </row>
    <row r="739" spans="1:32" ht="20.25" customHeight="1">
      <c r="A739" s="5" t="s">
        <v>396</v>
      </c>
      <c r="B739" s="5" t="s">
        <v>4228</v>
      </c>
      <c r="C739" s="5" t="s">
        <v>27</v>
      </c>
      <c r="D739" s="5" t="s">
        <v>85</v>
      </c>
      <c r="E739" s="5" t="s">
        <v>45</v>
      </c>
      <c r="F739" s="7">
        <v>10</v>
      </c>
      <c r="G739" s="7">
        <v>16</v>
      </c>
      <c r="H739" s="5" t="s">
        <v>2314</v>
      </c>
      <c r="I739" s="5" t="s">
        <v>108</v>
      </c>
      <c r="J739" s="5" t="s">
        <v>48</v>
      </c>
      <c r="K739" s="5" t="s">
        <v>6723</v>
      </c>
      <c r="L739" s="5" t="s">
        <v>11054</v>
      </c>
      <c r="M739" s="5" t="s">
        <v>1599</v>
      </c>
      <c r="N739" s="5" t="s">
        <v>38</v>
      </c>
      <c r="O739" s="5"/>
      <c r="P739" s="5" t="b">
        <f t="shared" ca="1" si="197"/>
        <v>0</v>
      </c>
      <c r="Q739" s="5" t="b">
        <f ca="1">IFERROR(__xludf.DUMMYFUNCTION("REGEXMATCH(L739,""(?i)JavaScript"")"),TRUE)</f>
        <v>1</v>
      </c>
      <c r="R739" s="5"/>
      <c r="S739" s="5"/>
      <c r="T739" s="5"/>
      <c r="U739" s="5"/>
      <c r="V739" s="5"/>
      <c r="W739" s="5"/>
      <c r="X739" s="5"/>
      <c r="Y739" s="5"/>
      <c r="Z739" s="5"/>
      <c r="AA739" s="5"/>
      <c r="AB739" s="5"/>
      <c r="AC739" s="5"/>
      <c r="AD739" s="5"/>
      <c r="AE739" s="5"/>
      <c r="AF739" s="5"/>
    </row>
    <row r="740" spans="1:32" ht="20.25" customHeight="1">
      <c r="A740" s="5" t="s">
        <v>5730</v>
      </c>
      <c r="B740" s="5" t="s">
        <v>11058</v>
      </c>
      <c r="C740" s="5" t="s">
        <v>41</v>
      </c>
      <c r="D740" s="5" t="s">
        <v>94</v>
      </c>
      <c r="E740" s="5" t="s">
        <v>29</v>
      </c>
      <c r="F740" s="7">
        <v>10</v>
      </c>
      <c r="G740" s="7">
        <v>20</v>
      </c>
      <c r="H740" s="5" t="s">
        <v>144</v>
      </c>
      <c r="I740" s="5" t="s">
        <v>31</v>
      </c>
      <c r="J740" s="5" t="s">
        <v>947</v>
      </c>
      <c r="K740" s="5"/>
      <c r="L740" s="5" t="s">
        <v>11061</v>
      </c>
      <c r="M740" s="5" t="s">
        <v>53</v>
      </c>
      <c r="N740" s="5" t="s">
        <v>55</v>
      </c>
      <c r="O740" s="5"/>
      <c r="P740" s="5" t="b">
        <f t="shared" ca="1" si="197"/>
        <v>0</v>
      </c>
      <c r="Q740" s="5" t="b">
        <f t="shared" ref="Q740:Q741" ca="1" si="204">IFERROR(__xludf.DUMMYFUNCTION("REGEXMATCH(L740,""JavaScript"")"),TRUE)</f>
        <v>1</v>
      </c>
      <c r="R740" s="5"/>
      <c r="S740" s="5"/>
      <c r="T740" s="5"/>
      <c r="U740" s="5"/>
      <c r="V740" s="5"/>
      <c r="W740" s="5"/>
      <c r="X740" s="5"/>
      <c r="Y740" s="5"/>
      <c r="Z740" s="5"/>
      <c r="AA740" s="5"/>
      <c r="AB740" s="5"/>
      <c r="AC740" s="5"/>
      <c r="AD740" s="5"/>
      <c r="AE740" s="5"/>
      <c r="AF740" s="5"/>
    </row>
    <row r="741" spans="1:32" ht="20.25" customHeight="1">
      <c r="A741" s="5" t="s">
        <v>3317</v>
      </c>
      <c r="B741" s="5" t="s">
        <v>11068</v>
      </c>
      <c r="C741" s="5" t="s">
        <v>170</v>
      </c>
      <c r="D741" s="5" t="s">
        <v>390</v>
      </c>
      <c r="E741" s="5" t="s">
        <v>29</v>
      </c>
      <c r="F741" s="7">
        <v>10</v>
      </c>
      <c r="G741" s="7">
        <v>16</v>
      </c>
      <c r="H741" s="5" t="s">
        <v>2314</v>
      </c>
      <c r="I741" s="5" t="s">
        <v>108</v>
      </c>
      <c r="J741" s="5" t="s">
        <v>252</v>
      </c>
      <c r="K741" s="5" t="s">
        <v>11069</v>
      </c>
      <c r="L741" s="5" t="s">
        <v>11070</v>
      </c>
      <c r="M741" s="5" t="s">
        <v>37</v>
      </c>
      <c r="N741" s="5" t="s">
        <v>55</v>
      </c>
      <c r="O741" s="5"/>
      <c r="P741" s="5" t="b">
        <f t="shared" ca="1" si="197"/>
        <v>0</v>
      </c>
      <c r="Q741" s="5" t="b">
        <f t="shared" ca="1" si="204"/>
        <v>1</v>
      </c>
      <c r="R741" s="5"/>
      <c r="S741" s="5"/>
      <c r="T741" s="5"/>
      <c r="U741" s="5"/>
      <c r="V741" s="5"/>
      <c r="W741" s="5"/>
      <c r="X741" s="5"/>
      <c r="Y741" s="5"/>
      <c r="Z741" s="5"/>
      <c r="AA741" s="5"/>
      <c r="AB741" s="5"/>
      <c r="AC741" s="5"/>
      <c r="AD741" s="5"/>
      <c r="AE741" s="5"/>
      <c r="AF741" s="5"/>
    </row>
    <row r="742" spans="1:32" ht="20.25" customHeight="1">
      <c r="A742" s="5" t="s">
        <v>1457</v>
      </c>
      <c r="B742" s="5" t="s">
        <v>7061</v>
      </c>
      <c r="C742" s="5" t="s">
        <v>41</v>
      </c>
      <c r="D742" s="5" t="s">
        <v>47</v>
      </c>
      <c r="E742" s="5" t="s">
        <v>29</v>
      </c>
      <c r="F742" s="7">
        <v>10</v>
      </c>
      <c r="G742" s="7">
        <v>20</v>
      </c>
      <c r="H742" s="5" t="s">
        <v>144</v>
      </c>
      <c r="I742" s="5" t="s">
        <v>108</v>
      </c>
      <c r="J742" s="5" t="s">
        <v>187</v>
      </c>
      <c r="K742" s="5" t="s">
        <v>11074</v>
      </c>
      <c r="L742" s="5" t="s">
        <v>11075</v>
      </c>
      <c r="M742" s="5" t="s">
        <v>167</v>
      </c>
      <c r="N742" s="5" t="s">
        <v>55</v>
      </c>
      <c r="O742" s="5"/>
      <c r="P742" s="5" t="b">
        <f t="shared" ca="1" si="197"/>
        <v>0</v>
      </c>
      <c r="Q742" s="5" t="b">
        <f ca="1">IFERROR(__xludf.DUMMYFUNCTION("REGEXMATCH(L742,""(?i)JavaScript"")"),TRUE)</f>
        <v>1</v>
      </c>
      <c r="R742" s="5"/>
      <c r="S742" s="5"/>
      <c r="T742" s="5"/>
      <c r="U742" s="5"/>
      <c r="V742" s="5"/>
      <c r="W742" s="5"/>
      <c r="X742" s="5"/>
      <c r="Y742" s="5"/>
      <c r="Z742" s="5"/>
      <c r="AA742" s="5"/>
      <c r="AB742" s="5"/>
      <c r="AC742" s="5"/>
      <c r="AD742" s="5"/>
      <c r="AE742" s="5"/>
      <c r="AF742" s="5"/>
    </row>
    <row r="743" spans="1:32" ht="20.25" customHeight="1">
      <c r="A743" s="5" t="s">
        <v>2591</v>
      </c>
      <c r="B743" s="5" t="s">
        <v>2593</v>
      </c>
      <c r="C743" s="5" t="s">
        <v>27</v>
      </c>
      <c r="D743" s="5" t="s">
        <v>105</v>
      </c>
      <c r="E743" s="5" t="s">
        <v>45</v>
      </c>
      <c r="F743" s="7">
        <v>10</v>
      </c>
      <c r="G743" s="7">
        <v>15</v>
      </c>
      <c r="H743" s="5" t="s">
        <v>56</v>
      </c>
      <c r="I743" s="5" t="s">
        <v>108</v>
      </c>
      <c r="J743" s="5" t="s">
        <v>2597</v>
      </c>
      <c r="K743" s="5" t="s">
        <v>2598</v>
      </c>
      <c r="L743" s="5" t="s">
        <v>2599</v>
      </c>
      <c r="M743" s="5" t="s">
        <v>37</v>
      </c>
      <c r="N743" s="5" t="s">
        <v>38</v>
      </c>
      <c r="O743" s="5"/>
      <c r="P743" s="5" t="b">
        <f t="shared" ca="1" si="197"/>
        <v>0</v>
      </c>
      <c r="Q743" s="5" t="b">
        <f t="shared" ref="Q743:Q744" ca="1" si="205">IFERROR(__xludf.DUMMYFUNCTION("REGEXMATCH(L743,""JavaScript"")"),TRUE)</f>
        <v>1</v>
      </c>
      <c r="R743" s="5"/>
      <c r="S743" s="5"/>
      <c r="T743" s="5"/>
      <c r="U743" s="5"/>
      <c r="V743" s="5"/>
      <c r="W743" s="5"/>
      <c r="X743" s="5"/>
      <c r="Y743" s="5"/>
      <c r="Z743" s="5"/>
      <c r="AA743" s="5"/>
      <c r="AB743" s="5"/>
      <c r="AC743" s="5"/>
      <c r="AD743" s="5"/>
      <c r="AE743" s="5"/>
      <c r="AF743" s="5"/>
    </row>
    <row r="744" spans="1:32" ht="20.25" customHeight="1">
      <c r="A744" s="5" t="s">
        <v>11083</v>
      </c>
      <c r="B744" s="5" t="s">
        <v>5331</v>
      </c>
      <c r="C744" s="5" t="s">
        <v>41</v>
      </c>
      <c r="D744" s="5" t="s">
        <v>169</v>
      </c>
      <c r="E744" s="5" t="s">
        <v>45</v>
      </c>
      <c r="F744" s="7">
        <v>10</v>
      </c>
      <c r="G744" s="7">
        <v>30</v>
      </c>
      <c r="H744" s="5" t="s">
        <v>2866</v>
      </c>
      <c r="I744" s="5" t="s">
        <v>66</v>
      </c>
      <c r="J744" s="5" t="s">
        <v>57</v>
      </c>
      <c r="K744" s="5" t="s">
        <v>1596</v>
      </c>
      <c r="L744" s="5" t="s">
        <v>11085</v>
      </c>
      <c r="M744" s="5" t="s">
        <v>37</v>
      </c>
      <c r="N744" s="5" t="s">
        <v>55</v>
      </c>
      <c r="O744" s="5"/>
      <c r="P744" s="5" t="b">
        <f t="shared" ca="1" si="197"/>
        <v>0</v>
      </c>
      <c r="Q744" s="5" t="b">
        <f t="shared" ca="1" si="205"/>
        <v>1</v>
      </c>
      <c r="R744" s="5"/>
      <c r="S744" s="5"/>
      <c r="T744" s="5"/>
      <c r="U744" s="5"/>
      <c r="V744" s="5"/>
      <c r="W744" s="5"/>
      <c r="X744" s="5"/>
      <c r="Y744" s="5"/>
      <c r="Z744" s="5"/>
      <c r="AA744" s="5"/>
      <c r="AB744" s="5"/>
      <c r="AC744" s="5"/>
      <c r="AD744" s="5"/>
      <c r="AE744" s="5"/>
      <c r="AF744" s="5"/>
    </row>
    <row r="745" spans="1:32" ht="20.25" customHeight="1">
      <c r="A745" s="5" t="s">
        <v>11089</v>
      </c>
      <c r="B745" s="5" t="s">
        <v>11090</v>
      </c>
      <c r="C745" s="5" t="s">
        <v>20</v>
      </c>
      <c r="D745" s="5" t="s">
        <v>21</v>
      </c>
      <c r="E745" s="5" t="s">
        <v>45</v>
      </c>
      <c r="F745" s="7">
        <v>10</v>
      </c>
      <c r="G745" s="7">
        <v>20</v>
      </c>
      <c r="H745" s="5" t="s">
        <v>144</v>
      </c>
      <c r="I745" s="5" t="s">
        <v>108</v>
      </c>
      <c r="J745" s="5" t="s">
        <v>1550</v>
      </c>
      <c r="K745" s="5" t="s">
        <v>11093</v>
      </c>
      <c r="L745" s="5" t="s">
        <v>11094</v>
      </c>
      <c r="M745" s="5" t="s">
        <v>53</v>
      </c>
      <c r="N745" s="5" t="s">
        <v>55</v>
      </c>
      <c r="O745" s="5"/>
      <c r="P745" s="5" t="b">
        <f t="shared" ca="1" si="197"/>
        <v>0</v>
      </c>
      <c r="Q745" s="5" t="b">
        <f t="shared" ref="Q745:Q746" ca="1" si="206">IFERROR(__xludf.DUMMYFUNCTION("REGEXMATCH(L745,""(?i)JavaScript"")"),TRUE)</f>
        <v>1</v>
      </c>
      <c r="R745" s="5"/>
      <c r="S745" s="5"/>
      <c r="T745" s="5"/>
      <c r="U745" s="5"/>
      <c r="V745" s="5"/>
      <c r="W745" s="5"/>
      <c r="X745" s="5"/>
      <c r="Y745" s="5"/>
      <c r="Z745" s="5"/>
      <c r="AA745" s="5"/>
      <c r="AB745" s="5"/>
      <c r="AC745" s="5"/>
      <c r="AD745" s="5"/>
      <c r="AE745" s="5"/>
      <c r="AF745" s="5"/>
    </row>
    <row r="746" spans="1:32" ht="20.25" customHeight="1">
      <c r="A746" s="5" t="s">
        <v>9837</v>
      </c>
      <c r="B746" s="5" t="s">
        <v>11102</v>
      </c>
      <c r="C746" s="5" t="s">
        <v>170</v>
      </c>
      <c r="D746" s="5" t="s">
        <v>342</v>
      </c>
      <c r="E746" s="5" t="s">
        <v>29</v>
      </c>
      <c r="F746" s="7">
        <v>10</v>
      </c>
      <c r="G746" s="7">
        <v>20</v>
      </c>
      <c r="H746" s="5" t="s">
        <v>144</v>
      </c>
      <c r="I746" s="5" t="s">
        <v>31</v>
      </c>
      <c r="J746" s="5" t="s">
        <v>57</v>
      </c>
      <c r="K746" s="5"/>
      <c r="L746" s="5" t="s">
        <v>11104</v>
      </c>
      <c r="M746" s="5" t="s">
        <v>37</v>
      </c>
      <c r="N746" s="5" t="s">
        <v>55</v>
      </c>
      <c r="O746" s="5"/>
      <c r="P746" s="5" t="b">
        <f t="shared" ca="1" si="197"/>
        <v>0</v>
      </c>
      <c r="Q746" s="5" t="b">
        <f t="shared" ca="1" si="206"/>
        <v>1</v>
      </c>
      <c r="R746" s="5"/>
      <c r="S746" s="5"/>
      <c r="T746" s="5"/>
      <c r="U746" s="5"/>
      <c r="V746" s="5"/>
      <c r="W746" s="5"/>
      <c r="X746" s="5"/>
      <c r="Y746" s="5"/>
      <c r="Z746" s="5"/>
      <c r="AA746" s="5"/>
      <c r="AB746" s="5"/>
      <c r="AC746" s="5"/>
      <c r="AD746" s="5"/>
      <c r="AE746" s="5"/>
      <c r="AF746" s="5"/>
    </row>
    <row r="747" spans="1:32" ht="20.25" customHeight="1">
      <c r="A747" s="5" t="s">
        <v>3523</v>
      </c>
      <c r="B747" s="5" t="s">
        <v>11111</v>
      </c>
      <c r="C747" s="5" t="s">
        <v>27</v>
      </c>
      <c r="D747" s="5" t="s">
        <v>85</v>
      </c>
      <c r="E747" s="5" t="s">
        <v>45</v>
      </c>
      <c r="F747" s="7">
        <v>10</v>
      </c>
      <c r="G747" s="7">
        <v>16</v>
      </c>
      <c r="H747" s="5" t="s">
        <v>2314</v>
      </c>
      <c r="I747" s="5" t="s">
        <v>108</v>
      </c>
      <c r="J747" s="5" t="s">
        <v>110</v>
      </c>
      <c r="K747" s="5" t="s">
        <v>11112</v>
      </c>
      <c r="L747" s="5" t="s">
        <v>11113</v>
      </c>
      <c r="M747" s="5" t="s">
        <v>53</v>
      </c>
      <c r="N747" s="5" t="s">
        <v>55</v>
      </c>
      <c r="O747" s="5"/>
      <c r="P747" s="5" t="b">
        <f t="shared" ca="1" si="197"/>
        <v>0</v>
      </c>
      <c r="Q747" s="5" t="b">
        <f t="shared" ref="Q747:Q749" ca="1" si="207">IFERROR(__xludf.DUMMYFUNCTION("REGEXMATCH(L747,""JavaScript"")"),TRUE)</f>
        <v>1</v>
      </c>
      <c r="R747" s="5"/>
      <c r="S747" s="5"/>
      <c r="T747" s="5"/>
      <c r="U747" s="5"/>
      <c r="V747" s="5"/>
      <c r="W747" s="5"/>
      <c r="X747" s="5"/>
      <c r="Y747" s="5"/>
      <c r="Z747" s="5"/>
      <c r="AA747" s="5"/>
      <c r="AB747" s="5"/>
      <c r="AC747" s="5"/>
      <c r="AD747" s="5"/>
      <c r="AE747" s="5"/>
      <c r="AF747" s="5"/>
    </row>
    <row r="748" spans="1:32" ht="20.25" customHeight="1">
      <c r="A748" s="5" t="s">
        <v>396</v>
      </c>
      <c r="B748" s="5" t="s">
        <v>11120</v>
      </c>
      <c r="C748" s="5" t="s">
        <v>170</v>
      </c>
      <c r="D748" s="5" t="s">
        <v>435</v>
      </c>
      <c r="E748" s="5" t="s">
        <v>29</v>
      </c>
      <c r="F748" s="7">
        <v>10</v>
      </c>
      <c r="G748" s="7">
        <v>15</v>
      </c>
      <c r="H748" s="5" t="s">
        <v>56</v>
      </c>
      <c r="I748" s="5" t="s">
        <v>108</v>
      </c>
      <c r="J748" s="5" t="s">
        <v>57</v>
      </c>
      <c r="K748" s="5" t="s">
        <v>11123</v>
      </c>
      <c r="L748" s="5" t="s">
        <v>11124</v>
      </c>
      <c r="M748" s="5" t="s">
        <v>37</v>
      </c>
      <c r="N748" s="5" t="s">
        <v>38</v>
      </c>
      <c r="O748" s="5"/>
      <c r="P748" s="5" t="b">
        <f t="shared" ca="1" si="197"/>
        <v>0</v>
      </c>
      <c r="Q748" s="5" t="b">
        <f t="shared" ca="1" si="207"/>
        <v>1</v>
      </c>
      <c r="R748" s="5"/>
      <c r="S748" s="5"/>
      <c r="T748" s="5"/>
      <c r="U748" s="5"/>
      <c r="V748" s="5"/>
      <c r="W748" s="5"/>
      <c r="X748" s="5"/>
      <c r="Y748" s="5"/>
      <c r="Z748" s="5"/>
      <c r="AA748" s="5"/>
      <c r="AB748" s="5"/>
      <c r="AC748" s="5"/>
      <c r="AD748" s="5"/>
      <c r="AE748" s="5"/>
      <c r="AF748" s="5"/>
    </row>
    <row r="749" spans="1:32" ht="20.25" customHeight="1">
      <c r="A749" s="5" t="s">
        <v>396</v>
      </c>
      <c r="B749" s="5" t="s">
        <v>11128</v>
      </c>
      <c r="C749" s="5" t="s">
        <v>20</v>
      </c>
      <c r="D749" s="5" t="s">
        <v>21</v>
      </c>
      <c r="E749" s="5" t="s">
        <v>45</v>
      </c>
      <c r="F749" s="7">
        <v>10</v>
      </c>
      <c r="G749" s="7">
        <v>20</v>
      </c>
      <c r="H749" s="5" t="s">
        <v>144</v>
      </c>
      <c r="I749" s="9" t="s">
        <v>24</v>
      </c>
      <c r="J749" s="5" t="s">
        <v>57</v>
      </c>
      <c r="K749" s="5" t="s">
        <v>2254</v>
      </c>
      <c r="L749" s="5" t="s">
        <v>11129</v>
      </c>
      <c r="M749" s="5" t="s">
        <v>100</v>
      </c>
      <c r="N749" s="5" t="s">
        <v>55</v>
      </c>
      <c r="O749" s="5"/>
      <c r="P749" s="5" t="b">
        <f t="shared" ca="1" si="197"/>
        <v>0</v>
      </c>
      <c r="Q749" s="5" t="b">
        <f t="shared" ca="1" si="207"/>
        <v>1</v>
      </c>
      <c r="R749" s="5"/>
      <c r="S749" s="5"/>
      <c r="T749" s="5"/>
      <c r="U749" s="5"/>
      <c r="V749" s="5"/>
      <c r="W749" s="5"/>
      <c r="X749" s="5"/>
      <c r="Y749" s="5"/>
      <c r="Z749" s="5"/>
      <c r="AA749" s="5"/>
      <c r="AB749" s="5"/>
      <c r="AC749" s="5"/>
      <c r="AD749" s="5"/>
      <c r="AE749" s="5"/>
      <c r="AF749" s="5"/>
    </row>
    <row r="750" spans="1:32" ht="20.25" customHeight="1">
      <c r="A750" s="5" t="s">
        <v>248</v>
      </c>
      <c r="B750" s="5" t="s">
        <v>11131</v>
      </c>
      <c r="C750" s="5" t="s">
        <v>170</v>
      </c>
      <c r="D750" s="5" t="s">
        <v>390</v>
      </c>
      <c r="E750" s="5" t="s">
        <v>45</v>
      </c>
      <c r="F750" s="7">
        <v>10</v>
      </c>
      <c r="G750" s="7">
        <v>16</v>
      </c>
      <c r="H750" s="5" t="s">
        <v>2314</v>
      </c>
      <c r="I750" s="5" t="s">
        <v>108</v>
      </c>
      <c r="J750" s="5" t="s">
        <v>57</v>
      </c>
      <c r="K750" s="5" t="s">
        <v>11133</v>
      </c>
      <c r="L750" s="5" t="s">
        <v>11135</v>
      </c>
      <c r="M750" s="5" t="s">
        <v>37</v>
      </c>
      <c r="N750" s="5" t="s">
        <v>55</v>
      </c>
      <c r="O750" s="5"/>
      <c r="P750" s="5" t="b">
        <f t="shared" ca="1" si="197"/>
        <v>0</v>
      </c>
      <c r="Q750" s="5" t="b">
        <f ca="1">IFERROR(__xludf.DUMMYFUNCTION("REGEXMATCH(L750,""(?i)JavaScript"")"),TRUE)</f>
        <v>1</v>
      </c>
      <c r="R750" s="5"/>
      <c r="S750" s="5"/>
      <c r="T750" s="5"/>
      <c r="U750" s="5"/>
      <c r="V750" s="5"/>
      <c r="W750" s="5"/>
      <c r="X750" s="5"/>
      <c r="Y750" s="5"/>
      <c r="Z750" s="5"/>
      <c r="AA750" s="5"/>
      <c r="AB750" s="5"/>
      <c r="AC750" s="5"/>
      <c r="AD750" s="5"/>
      <c r="AE750" s="5"/>
      <c r="AF750" s="5"/>
    </row>
    <row r="751" spans="1:32" ht="20.25" customHeight="1">
      <c r="A751" s="5" t="s">
        <v>396</v>
      </c>
      <c r="B751" s="5" t="s">
        <v>11141</v>
      </c>
      <c r="C751" s="5" t="s">
        <v>170</v>
      </c>
      <c r="D751" s="5" t="s">
        <v>435</v>
      </c>
      <c r="E751" s="5" t="s">
        <v>45</v>
      </c>
      <c r="F751" s="7">
        <v>10</v>
      </c>
      <c r="G751" s="7">
        <v>15</v>
      </c>
      <c r="H751" s="5" t="s">
        <v>56</v>
      </c>
      <c r="I751" s="5" t="s">
        <v>31</v>
      </c>
      <c r="J751" s="5" t="s">
        <v>68</v>
      </c>
      <c r="K751" s="5" t="s">
        <v>11142</v>
      </c>
      <c r="L751" s="5" t="s">
        <v>11143</v>
      </c>
      <c r="M751" s="5" t="s">
        <v>167</v>
      </c>
      <c r="N751" s="5" t="s">
        <v>55</v>
      </c>
      <c r="O751" s="5"/>
      <c r="P751" s="5" t="b">
        <f t="shared" ca="1" si="197"/>
        <v>0</v>
      </c>
      <c r="Q751" s="5" t="b">
        <f ca="1">IFERROR(__xludf.DUMMYFUNCTION("REGEXMATCH(L751,""JavaScript"")"),TRUE)</f>
        <v>1</v>
      </c>
      <c r="R751" s="5"/>
      <c r="S751" s="5"/>
      <c r="T751" s="5"/>
      <c r="U751" s="5"/>
      <c r="V751" s="5"/>
      <c r="W751" s="5"/>
      <c r="X751" s="5"/>
      <c r="Y751" s="5"/>
      <c r="Z751" s="5"/>
      <c r="AA751" s="5"/>
      <c r="AB751" s="5"/>
      <c r="AC751" s="5"/>
      <c r="AD751" s="5"/>
      <c r="AE751" s="5"/>
      <c r="AF751" s="5"/>
    </row>
    <row r="752" spans="1:32" ht="20.25" customHeight="1">
      <c r="A752" s="5" t="s">
        <v>5603</v>
      </c>
      <c r="B752" s="5" t="s">
        <v>11147</v>
      </c>
      <c r="C752" s="5" t="s">
        <v>20</v>
      </c>
      <c r="D752" s="5" t="s">
        <v>21</v>
      </c>
      <c r="E752" s="5" t="s">
        <v>29</v>
      </c>
      <c r="F752" s="7">
        <v>10</v>
      </c>
      <c r="G752" s="7">
        <v>15</v>
      </c>
      <c r="H752" s="5" t="s">
        <v>56</v>
      </c>
      <c r="I752" s="5" t="s">
        <v>66</v>
      </c>
      <c r="J752" s="5" t="s">
        <v>11148</v>
      </c>
      <c r="K752" s="5" t="s">
        <v>11149</v>
      </c>
      <c r="L752" s="5" t="s">
        <v>11150</v>
      </c>
      <c r="M752" s="5" t="s">
        <v>53</v>
      </c>
      <c r="N752" s="5" t="s">
        <v>55</v>
      </c>
      <c r="O752" s="5"/>
      <c r="P752" s="5" t="b">
        <f ca="1">IFERROR(__xludf.DUMMYFUNCTION("REGEXMATCH(A752,""(?i)JavaScript"")"),FALSE)</f>
        <v>0</v>
      </c>
      <c r="Q752" s="5" t="b">
        <f t="shared" ref="Q752:Q753" ca="1" si="208">IFERROR(__xludf.DUMMYFUNCTION("REGEXMATCH(L752,""(?i)JavaScript"")"),FALSE)</f>
        <v>0</v>
      </c>
      <c r="R752" s="5"/>
      <c r="S752" s="5"/>
      <c r="T752" s="5"/>
      <c r="U752" s="5"/>
      <c r="V752" s="5"/>
      <c r="W752" s="5"/>
      <c r="X752" s="5"/>
      <c r="Y752" s="5"/>
      <c r="Z752" s="5"/>
      <c r="AA752" s="5"/>
      <c r="AB752" s="5"/>
      <c r="AC752" s="5"/>
      <c r="AD752" s="5"/>
      <c r="AE752" s="5"/>
      <c r="AF752" s="5"/>
    </row>
    <row r="753" spans="1:32" ht="20.25" customHeight="1">
      <c r="A753" s="5" t="s">
        <v>1457</v>
      </c>
      <c r="B753" s="5" t="s">
        <v>11157</v>
      </c>
      <c r="C753" s="5" t="s">
        <v>41</v>
      </c>
      <c r="D753" s="5" t="s">
        <v>47</v>
      </c>
      <c r="E753" s="5" t="s">
        <v>45</v>
      </c>
      <c r="F753" s="7">
        <v>10</v>
      </c>
      <c r="G753" s="7">
        <v>15</v>
      </c>
      <c r="H753" s="5" t="s">
        <v>56</v>
      </c>
      <c r="I753" s="5" t="s">
        <v>108</v>
      </c>
      <c r="J753" s="5" t="s">
        <v>273</v>
      </c>
      <c r="K753" s="5" t="s">
        <v>6126</v>
      </c>
      <c r="L753" s="5" t="s">
        <v>11160</v>
      </c>
      <c r="M753" s="5" t="s">
        <v>53</v>
      </c>
      <c r="N753" s="5" t="s">
        <v>55</v>
      </c>
      <c r="O753" s="5"/>
      <c r="P753" s="5" t="b">
        <f t="shared" ref="P753:P790" ca="1" si="209">IFERROR(__xludf.DUMMYFUNCTION("REGEXMATCH(A753,""JavaScript"")"),FALSE)</f>
        <v>0</v>
      </c>
      <c r="Q753" s="5" t="b">
        <f t="shared" ca="1" si="208"/>
        <v>0</v>
      </c>
      <c r="R753" s="5"/>
      <c r="S753" s="5"/>
      <c r="T753" s="5"/>
      <c r="U753" s="5"/>
      <c r="V753" s="5"/>
      <c r="W753" s="5"/>
      <c r="X753" s="5"/>
      <c r="Y753" s="5"/>
      <c r="Z753" s="5"/>
      <c r="AA753" s="5"/>
      <c r="AB753" s="5"/>
      <c r="AC753" s="5"/>
      <c r="AD753" s="5"/>
      <c r="AE753" s="5"/>
      <c r="AF753" s="5"/>
    </row>
    <row r="754" spans="1:32" ht="20.25" customHeight="1">
      <c r="A754" s="5" t="s">
        <v>11163</v>
      </c>
      <c r="B754" s="5" t="s">
        <v>11164</v>
      </c>
      <c r="C754" s="5" t="s">
        <v>170</v>
      </c>
      <c r="D754" s="5" t="s">
        <v>378</v>
      </c>
      <c r="E754" s="5" t="s">
        <v>45</v>
      </c>
      <c r="F754" s="7">
        <v>10</v>
      </c>
      <c r="G754" s="7">
        <v>15</v>
      </c>
      <c r="H754" s="5" t="s">
        <v>56</v>
      </c>
      <c r="I754" s="5" t="s">
        <v>31</v>
      </c>
      <c r="J754" s="5" t="s">
        <v>11165</v>
      </c>
      <c r="K754" s="5" t="s">
        <v>11166</v>
      </c>
      <c r="L754" s="5" t="s">
        <v>11167</v>
      </c>
      <c r="M754" s="5" t="s">
        <v>167</v>
      </c>
      <c r="N754" s="5" t="s">
        <v>55</v>
      </c>
      <c r="O754" s="5"/>
      <c r="P754" s="5" t="b">
        <f t="shared" ca="1" si="209"/>
        <v>0</v>
      </c>
      <c r="Q754" s="5" t="b">
        <f t="shared" ref="Q754:Q759" ca="1" si="210">IFERROR(__xludf.DUMMYFUNCTION("REGEXMATCH(L754,""JavaScript"")"),TRUE)</f>
        <v>1</v>
      </c>
      <c r="R754" s="5"/>
      <c r="S754" s="5"/>
      <c r="T754" s="5"/>
      <c r="U754" s="5"/>
      <c r="V754" s="5"/>
      <c r="W754" s="5"/>
      <c r="X754" s="5"/>
      <c r="Y754" s="5"/>
      <c r="Z754" s="5"/>
      <c r="AA754" s="5"/>
      <c r="AB754" s="5"/>
      <c r="AC754" s="5"/>
      <c r="AD754" s="5"/>
      <c r="AE754" s="5"/>
      <c r="AF754" s="5"/>
    </row>
    <row r="755" spans="1:32" ht="20.25" customHeight="1">
      <c r="A755" s="5" t="s">
        <v>11168</v>
      </c>
      <c r="B755" s="5" t="s">
        <v>11169</v>
      </c>
      <c r="C755" s="5" t="s">
        <v>170</v>
      </c>
      <c r="D755" s="5" t="s">
        <v>378</v>
      </c>
      <c r="E755" s="5" t="s">
        <v>45</v>
      </c>
      <c r="F755" s="7">
        <v>10</v>
      </c>
      <c r="G755" s="7">
        <v>20</v>
      </c>
      <c r="H755" s="5" t="s">
        <v>144</v>
      </c>
      <c r="I755" s="5" t="s">
        <v>108</v>
      </c>
      <c r="J755" s="5" t="s">
        <v>110</v>
      </c>
      <c r="K755" s="5" t="s">
        <v>11170</v>
      </c>
      <c r="L755" s="5" t="s">
        <v>11171</v>
      </c>
      <c r="M755" s="5" t="s">
        <v>42</v>
      </c>
      <c r="N755" s="5" t="s">
        <v>237</v>
      </c>
      <c r="O755" s="5"/>
      <c r="P755" s="5" t="b">
        <f t="shared" ca="1" si="209"/>
        <v>0</v>
      </c>
      <c r="Q755" s="5" t="b">
        <f t="shared" ca="1" si="210"/>
        <v>1</v>
      </c>
      <c r="R755" s="5"/>
      <c r="S755" s="5"/>
      <c r="T755" s="5"/>
      <c r="U755" s="5"/>
      <c r="V755" s="5"/>
      <c r="W755" s="5"/>
      <c r="X755" s="5"/>
      <c r="Y755" s="5"/>
      <c r="Z755" s="5"/>
      <c r="AA755" s="5"/>
      <c r="AB755" s="5"/>
      <c r="AC755" s="5"/>
      <c r="AD755" s="5"/>
      <c r="AE755" s="5"/>
      <c r="AF755" s="5"/>
    </row>
    <row r="756" spans="1:32" ht="20.25" customHeight="1">
      <c r="A756" s="5" t="s">
        <v>784</v>
      </c>
      <c r="B756" s="5" t="s">
        <v>2574</v>
      </c>
      <c r="C756" s="5" t="s">
        <v>170</v>
      </c>
      <c r="D756" s="5" t="s">
        <v>378</v>
      </c>
      <c r="E756" s="5" t="s">
        <v>45</v>
      </c>
      <c r="F756" s="7">
        <v>10</v>
      </c>
      <c r="G756" s="7">
        <v>20</v>
      </c>
      <c r="H756" s="5" t="s">
        <v>144</v>
      </c>
      <c r="I756" s="5" t="s">
        <v>31</v>
      </c>
      <c r="J756" s="5" t="s">
        <v>76</v>
      </c>
      <c r="K756" s="5" t="s">
        <v>2575</v>
      </c>
      <c r="L756" s="5" t="s">
        <v>8749</v>
      </c>
      <c r="M756" s="5" t="s">
        <v>37</v>
      </c>
      <c r="N756" s="5" t="s">
        <v>55</v>
      </c>
      <c r="O756" s="5"/>
      <c r="P756" s="5" t="b">
        <f t="shared" ca="1" si="209"/>
        <v>0</v>
      </c>
      <c r="Q756" s="5" t="b">
        <f t="shared" ca="1" si="210"/>
        <v>1</v>
      </c>
      <c r="R756" s="5"/>
      <c r="S756" s="5"/>
      <c r="T756" s="5"/>
      <c r="U756" s="5"/>
      <c r="V756" s="5"/>
      <c r="W756" s="5"/>
      <c r="X756" s="5"/>
      <c r="Y756" s="5"/>
      <c r="Z756" s="5"/>
      <c r="AA756" s="5"/>
      <c r="AB756" s="5"/>
      <c r="AC756" s="5"/>
      <c r="AD756" s="5"/>
      <c r="AE756" s="5"/>
      <c r="AF756" s="5"/>
    </row>
    <row r="757" spans="1:32" ht="20.25" customHeight="1">
      <c r="A757" s="5" t="s">
        <v>3523</v>
      </c>
      <c r="B757" s="5" t="s">
        <v>11178</v>
      </c>
      <c r="C757" s="5" t="s">
        <v>41</v>
      </c>
      <c r="D757" s="5" t="s">
        <v>114</v>
      </c>
      <c r="E757" s="5" t="s">
        <v>45</v>
      </c>
      <c r="F757" s="7">
        <v>10</v>
      </c>
      <c r="G757" s="7">
        <v>15</v>
      </c>
      <c r="H757" s="5" t="s">
        <v>56</v>
      </c>
      <c r="I757" s="5" t="s">
        <v>108</v>
      </c>
      <c r="J757" s="5" t="s">
        <v>430</v>
      </c>
      <c r="K757" s="5"/>
      <c r="L757" s="5" t="s">
        <v>11180</v>
      </c>
      <c r="M757" s="5" t="s">
        <v>42</v>
      </c>
      <c r="N757" s="5" t="s">
        <v>44</v>
      </c>
      <c r="O757" s="5"/>
      <c r="P757" s="5" t="b">
        <f t="shared" ca="1" si="209"/>
        <v>0</v>
      </c>
      <c r="Q757" s="5" t="b">
        <f t="shared" ca="1" si="210"/>
        <v>1</v>
      </c>
      <c r="R757" s="5"/>
      <c r="S757" s="5"/>
      <c r="T757" s="5"/>
      <c r="U757" s="5"/>
      <c r="V757" s="5"/>
      <c r="W757" s="5"/>
      <c r="X757" s="5"/>
      <c r="Y757" s="5"/>
      <c r="Z757" s="5"/>
      <c r="AA757" s="5"/>
      <c r="AB757" s="5"/>
      <c r="AC757" s="5"/>
      <c r="AD757" s="5"/>
      <c r="AE757" s="5"/>
      <c r="AF757" s="5"/>
    </row>
    <row r="758" spans="1:32" ht="20.25" customHeight="1">
      <c r="A758" s="5" t="s">
        <v>2660</v>
      </c>
      <c r="B758" s="5" t="s">
        <v>11185</v>
      </c>
      <c r="C758" s="5" t="s">
        <v>41</v>
      </c>
      <c r="D758" s="5" t="s">
        <v>43</v>
      </c>
      <c r="E758" s="5" t="s">
        <v>29</v>
      </c>
      <c r="F758" s="7">
        <v>10</v>
      </c>
      <c r="G758" s="7">
        <v>15</v>
      </c>
      <c r="H758" s="5" t="s">
        <v>56</v>
      </c>
      <c r="I758" s="5" t="s">
        <v>108</v>
      </c>
      <c r="J758" s="5" t="s">
        <v>430</v>
      </c>
      <c r="K758" s="5"/>
      <c r="L758" s="5" t="s">
        <v>11187</v>
      </c>
      <c r="M758" s="5" t="s">
        <v>100</v>
      </c>
      <c r="N758" s="5" t="s">
        <v>55</v>
      </c>
      <c r="O758" s="5"/>
      <c r="P758" s="5" t="b">
        <f t="shared" ca="1" si="209"/>
        <v>0</v>
      </c>
      <c r="Q758" s="5" t="b">
        <f t="shared" ca="1" si="210"/>
        <v>1</v>
      </c>
      <c r="R758" s="5"/>
      <c r="S758" s="5"/>
      <c r="T758" s="5"/>
      <c r="U758" s="5"/>
      <c r="V758" s="5"/>
      <c r="W758" s="5"/>
      <c r="X758" s="5"/>
      <c r="Y758" s="5"/>
      <c r="Z758" s="5"/>
      <c r="AA758" s="5"/>
      <c r="AB758" s="5"/>
      <c r="AC758" s="5"/>
      <c r="AD758" s="5"/>
      <c r="AE758" s="5"/>
      <c r="AF758" s="5"/>
    </row>
    <row r="759" spans="1:32" ht="20.25" customHeight="1">
      <c r="A759" s="5" t="s">
        <v>3153</v>
      </c>
      <c r="B759" s="5" t="s">
        <v>11194</v>
      </c>
      <c r="C759" s="5" t="s">
        <v>41</v>
      </c>
      <c r="D759" s="5" t="s">
        <v>94</v>
      </c>
      <c r="E759" s="5" t="s">
        <v>29</v>
      </c>
      <c r="F759" s="7">
        <v>10</v>
      </c>
      <c r="G759" s="7">
        <v>12</v>
      </c>
      <c r="H759" s="5" t="s">
        <v>360</v>
      </c>
      <c r="I759" s="5" t="s">
        <v>108</v>
      </c>
      <c r="J759" s="5" t="s">
        <v>117</v>
      </c>
      <c r="K759" s="5" t="s">
        <v>1012</v>
      </c>
      <c r="L759" s="5" t="s">
        <v>11195</v>
      </c>
      <c r="M759" s="5" t="s">
        <v>53</v>
      </c>
      <c r="N759" s="5" t="s">
        <v>55</v>
      </c>
      <c r="O759" s="5"/>
      <c r="P759" s="5" t="b">
        <f t="shared" ca="1" si="209"/>
        <v>0</v>
      </c>
      <c r="Q759" s="5" t="b">
        <f t="shared" ca="1" si="210"/>
        <v>1</v>
      </c>
      <c r="R759" s="5"/>
      <c r="S759" s="5"/>
      <c r="T759" s="5"/>
      <c r="U759" s="5"/>
      <c r="V759" s="5"/>
      <c r="W759" s="5"/>
      <c r="X759" s="5"/>
      <c r="Y759" s="5"/>
      <c r="Z759" s="5"/>
      <c r="AA759" s="5"/>
      <c r="AB759" s="5"/>
      <c r="AC759" s="5"/>
      <c r="AD759" s="5"/>
      <c r="AE759" s="5"/>
      <c r="AF759" s="5"/>
    </row>
    <row r="760" spans="1:32" ht="20.25" customHeight="1">
      <c r="A760" s="5" t="s">
        <v>396</v>
      </c>
      <c r="B760" s="5" t="s">
        <v>3372</v>
      </c>
      <c r="C760" s="5" t="s">
        <v>20</v>
      </c>
      <c r="D760" s="5" t="s">
        <v>21</v>
      </c>
      <c r="E760" s="5" t="s">
        <v>29</v>
      </c>
      <c r="F760" s="7">
        <v>10</v>
      </c>
      <c r="G760" s="7">
        <v>15</v>
      </c>
      <c r="H760" s="5" t="s">
        <v>56</v>
      </c>
      <c r="I760" s="5" t="s">
        <v>108</v>
      </c>
      <c r="J760" s="5" t="s">
        <v>2520</v>
      </c>
      <c r="K760" s="5" t="s">
        <v>3373</v>
      </c>
      <c r="L760" s="5" t="s">
        <v>11198</v>
      </c>
      <c r="M760" s="5" t="s">
        <v>53</v>
      </c>
      <c r="N760" s="5" t="s">
        <v>55</v>
      </c>
      <c r="O760" s="5"/>
      <c r="P760" s="5" t="b">
        <f t="shared" ca="1" si="209"/>
        <v>0</v>
      </c>
      <c r="Q760" s="5" t="b">
        <f t="shared" ref="Q760:Q761" ca="1" si="211">IFERROR(__xludf.DUMMYFUNCTION("REGEXMATCH(L760,""(?i)JavaScript"")"),TRUE)</f>
        <v>1</v>
      </c>
      <c r="R760" s="5"/>
      <c r="S760" s="5"/>
      <c r="T760" s="5"/>
      <c r="U760" s="5"/>
      <c r="V760" s="5"/>
      <c r="W760" s="5"/>
      <c r="X760" s="5"/>
      <c r="Y760" s="5"/>
      <c r="Z760" s="5"/>
      <c r="AA760" s="5"/>
      <c r="AB760" s="5"/>
      <c r="AC760" s="5"/>
      <c r="AD760" s="5"/>
      <c r="AE760" s="5"/>
      <c r="AF760" s="5"/>
    </row>
    <row r="761" spans="1:32" ht="20.25" customHeight="1">
      <c r="A761" s="5" t="s">
        <v>396</v>
      </c>
      <c r="B761" s="5" t="s">
        <v>11202</v>
      </c>
      <c r="C761" s="5" t="s">
        <v>20</v>
      </c>
      <c r="D761" s="5" t="s">
        <v>1616</v>
      </c>
      <c r="E761" s="5" t="s">
        <v>45</v>
      </c>
      <c r="F761" s="7">
        <v>10</v>
      </c>
      <c r="G761" s="7">
        <v>20</v>
      </c>
      <c r="H761" s="5" t="s">
        <v>144</v>
      </c>
      <c r="I761" s="5" t="s">
        <v>108</v>
      </c>
      <c r="J761" s="5" t="s">
        <v>145</v>
      </c>
      <c r="K761" s="5" t="s">
        <v>11203</v>
      </c>
      <c r="L761" s="5" t="s">
        <v>11204</v>
      </c>
      <c r="M761" s="5" t="s">
        <v>53</v>
      </c>
      <c r="N761" s="5" t="s">
        <v>55</v>
      </c>
      <c r="O761" s="5" t="b">
        <f ca="1">IFERROR(__xludf.DUMMYFUNCTION("REGEXMATCH(A761,""前端"")"),TRUE)</f>
        <v>1</v>
      </c>
      <c r="P761" s="5" t="b">
        <f t="shared" ca="1" si="209"/>
        <v>0</v>
      </c>
      <c r="Q761" s="5" t="b">
        <f t="shared" ca="1" si="211"/>
        <v>1</v>
      </c>
      <c r="R761" s="5"/>
      <c r="S761" s="5"/>
      <c r="T761" s="5"/>
      <c r="U761" s="5"/>
      <c r="V761" s="5"/>
      <c r="W761" s="5"/>
      <c r="X761" s="5"/>
      <c r="Y761" s="5"/>
      <c r="Z761" s="5"/>
      <c r="AA761" s="5"/>
      <c r="AB761" s="5"/>
      <c r="AC761" s="5"/>
      <c r="AD761" s="5"/>
      <c r="AE761" s="5"/>
      <c r="AF761" s="5"/>
    </row>
    <row r="762" spans="1:32" ht="20.25" customHeight="1">
      <c r="A762" s="5" t="s">
        <v>10171</v>
      </c>
      <c r="B762" s="5" t="s">
        <v>11209</v>
      </c>
      <c r="C762" s="5" t="s">
        <v>27</v>
      </c>
      <c r="D762" s="5" t="s">
        <v>85</v>
      </c>
      <c r="E762" s="5" t="s">
        <v>45</v>
      </c>
      <c r="F762" s="7">
        <v>10</v>
      </c>
      <c r="G762" s="7">
        <v>15</v>
      </c>
      <c r="H762" s="5" t="s">
        <v>56</v>
      </c>
      <c r="I762" s="5" t="s">
        <v>66</v>
      </c>
      <c r="J762" s="5" t="s">
        <v>110</v>
      </c>
      <c r="K762" s="5" t="s">
        <v>1187</v>
      </c>
      <c r="L762" s="5" t="s">
        <v>11211</v>
      </c>
      <c r="M762" s="5" t="s">
        <v>53</v>
      </c>
      <c r="N762" s="5" t="s">
        <v>55</v>
      </c>
      <c r="O762" s="5"/>
      <c r="P762" s="5" t="b">
        <f t="shared" ca="1" si="209"/>
        <v>0</v>
      </c>
      <c r="Q762" s="5" t="b">
        <f ca="1">IFERROR(__xludf.DUMMYFUNCTION("REGEXMATCH(L762,""JavaScript"")"),TRUE)</f>
        <v>1</v>
      </c>
      <c r="R762" s="5"/>
      <c r="S762" s="5"/>
      <c r="T762" s="5"/>
      <c r="U762" s="5"/>
      <c r="V762" s="5"/>
      <c r="W762" s="5"/>
      <c r="X762" s="5"/>
      <c r="Y762" s="5"/>
      <c r="Z762" s="5"/>
      <c r="AA762" s="5"/>
      <c r="AB762" s="5"/>
      <c r="AC762" s="5"/>
      <c r="AD762" s="5"/>
      <c r="AE762" s="5"/>
      <c r="AF762" s="5"/>
    </row>
    <row r="763" spans="1:32" ht="20.25" customHeight="1">
      <c r="A763" s="5" t="s">
        <v>11218</v>
      </c>
      <c r="B763" s="5" t="s">
        <v>11219</v>
      </c>
      <c r="C763" s="5" t="s">
        <v>170</v>
      </c>
      <c r="D763" s="5" t="s">
        <v>378</v>
      </c>
      <c r="E763" s="5" t="s">
        <v>45</v>
      </c>
      <c r="F763" s="7">
        <v>10</v>
      </c>
      <c r="G763" s="7">
        <v>18</v>
      </c>
      <c r="H763" s="5" t="s">
        <v>964</v>
      </c>
      <c r="I763" s="5" t="s">
        <v>108</v>
      </c>
      <c r="J763" s="5" t="s">
        <v>686</v>
      </c>
      <c r="K763" s="5" t="s">
        <v>1782</v>
      </c>
      <c r="L763" s="5" t="s">
        <v>11221</v>
      </c>
      <c r="M763" s="5" t="s">
        <v>53</v>
      </c>
      <c r="N763" s="5" t="s">
        <v>55</v>
      </c>
      <c r="O763" s="5"/>
      <c r="P763" s="5" t="b">
        <f t="shared" ca="1" si="209"/>
        <v>0</v>
      </c>
      <c r="Q763" s="5" t="b">
        <f ca="1">IFERROR(__xludf.DUMMYFUNCTION("REGEXMATCH(L763,""(?i)JavaScript"")"),TRUE)</f>
        <v>1</v>
      </c>
      <c r="R763" s="5"/>
      <c r="S763" s="5"/>
      <c r="T763" s="5"/>
      <c r="U763" s="5"/>
      <c r="V763" s="5"/>
      <c r="W763" s="5"/>
      <c r="X763" s="5"/>
      <c r="Y763" s="5"/>
      <c r="Z763" s="5"/>
      <c r="AA763" s="5"/>
      <c r="AB763" s="5"/>
      <c r="AC763" s="5"/>
      <c r="AD763" s="5"/>
      <c r="AE763" s="5"/>
      <c r="AF763" s="5"/>
    </row>
    <row r="764" spans="1:32" ht="20.25" customHeight="1">
      <c r="A764" s="5" t="s">
        <v>396</v>
      </c>
      <c r="B764" s="5" t="s">
        <v>11228</v>
      </c>
      <c r="C764" s="5" t="s">
        <v>170</v>
      </c>
      <c r="D764" s="5" t="s">
        <v>378</v>
      </c>
      <c r="E764" s="5" t="s">
        <v>29</v>
      </c>
      <c r="F764" s="7">
        <v>10</v>
      </c>
      <c r="G764" s="7">
        <v>15</v>
      </c>
      <c r="H764" s="5" t="s">
        <v>56</v>
      </c>
      <c r="I764" s="5" t="s">
        <v>108</v>
      </c>
      <c r="J764" s="5" t="s">
        <v>76</v>
      </c>
      <c r="K764" s="5" t="s">
        <v>381</v>
      </c>
      <c r="L764" s="5" t="s">
        <v>11229</v>
      </c>
      <c r="M764" s="5" t="s">
        <v>37</v>
      </c>
      <c r="N764" s="5" t="s">
        <v>55</v>
      </c>
      <c r="O764" s="5"/>
      <c r="P764" s="5" t="b">
        <f t="shared" ca="1" si="209"/>
        <v>0</v>
      </c>
      <c r="Q764" s="5" t="b">
        <f t="shared" ref="Q764:Q767" ca="1" si="212">IFERROR(__xludf.DUMMYFUNCTION("REGEXMATCH(L764,""JavaScript"")"),TRUE)</f>
        <v>1</v>
      </c>
      <c r="R764" s="5"/>
      <c r="S764" s="5"/>
      <c r="T764" s="5"/>
      <c r="U764" s="5"/>
      <c r="V764" s="5"/>
      <c r="W764" s="5"/>
      <c r="X764" s="5"/>
      <c r="Y764" s="5"/>
      <c r="Z764" s="5"/>
      <c r="AA764" s="5"/>
      <c r="AB764" s="5"/>
      <c r="AC764" s="5"/>
      <c r="AD764" s="5"/>
      <c r="AE764" s="5"/>
      <c r="AF764" s="5"/>
    </row>
    <row r="765" spans="1:32" ht="20.25" customHeight="1">
      <c r="A765" s="5" t="s">
        <v>3317</v>
      </c>
      <c r="B765" s="5" t="s">
        <v>11232</v>
      </c>
      <c r="C765" s="5" t="s">
        <v>41</v>
      </c>
      <c r="D765" s="5" t="s">
        <v>47</v>
      </c>
      <c r="E765" s="5" t="s">
        <v>29</v>
      </c>
      <c r="F765" s="7">
        <v>10</v>
      </c>
      <c r="G765" s="7">
        <v>18</v>
      </c>
      <c r="H765" s="5" t="s">
        <v>964</v>
      </c>
      <c r="I765" s="5" t="s">
        <v>31</v>
      </c>
      <c r="J765" s="5" t="s">
        <v>2797</v>
      </c>
      <c r="K765" s="5" t="s">
        <v>11233</v>
      </c>
      <c r="L765" s="5" t="s">
        <v>11234</v>
      </c>
      <c r="M765" s="5" t="s">
        <v>53</v>
      </c>
      <c r="N765" s="5" t="s">
        <v>55</v>
      </c>
      <c r="O765" s="5"/>
      <c r="P765" s="5" t="b">
        <f t="shared" ca="1" si="209"/>
        <v>0</v>
      </c>
      <c r="Q765" s="5" t="b">
        <f t="shared" ca="1" si="212"/>
        <v>1</v>
      </c>
      <c r="R765" s="5"/>
      <c r="S765" s="5"/>
      <c r="T765" s="5"/>
      <c r="U765" s="5"/>
      <c r="V765" s="5"/>
      <c r="W765" s="5"/>
      <c r="X765" s="5"/>
      <c r="Y765" s="5"/>
      <c r="Z765" s="5"/>
      <c r="AA765" s="5"/>
      <c r="AB765" s="5"/>
      <c r="AC765" s="5"/>
      <c r="AD765" s="5"/>
      <c r="AE765" s="5"/>
      <c r="AF765" s="5"/>
    </row>
    <row r="766" spans="1:32" ht="20.25" customHeight="1">
      <c r="A766" s="5" t="s">
        <v>11238</v>
      </c>
      <c r="B766" s="5" t="s">
        <v>11239</v>
      </c>
      <c r="C766" s="5" t="s">
        <v>27</v>
      </c>
      <c r="D766" s="5" t="s">
        <v>80</v>
      </c>
      <c r="E766" s="5" t="s">
        <v>29</v>
      </c>
      <c r="F766" s="7">
        <v>10</v>
      </c>
      <c r="G766" s="7">
        <v>15</v>
      </c>
      <c r="H766" s="5" t="s">
        <v>56</v>
      </c>
      <c r="I766" s="5" t="s">
        <v>31</v>
      </c>
      <c r="J766" s="5" t="s">
        <v>2567</v>
      </c>
      <c r="K766" s="5" t="s">
        <v>11240</v>
      </c>
      <c r="L766" s="5" t="s">
        <v>11241</v>
      </c>
      <c r="M766" s="5" t="s">
        <v>37</v>
      </c>
      <c r="N766" s="5" t="s">
        <v>237</v>
      </c>
      <c r="O766" s="5"/>
      <c r="P766" s="5" t="b">
        <f t="shared" ca="1" si="209"/>
        <v>0</v>
      </c>
      <c r="Q766" s="5" t="b">
        <f t="shared" ca="1" si="212"/>
        <v>1</v>
      </c>
      <c r="R766" s="5"/>
      <c r="S766" s="5"/>
      <c r="T766" s="5"/>
      <c r="U766" s="5"/>
      <c r="V766" s="5"/>
      <c r="W766" s="5"/>
      <c r="X766" s="5"/>
      <c r="Y766" s="5"/>
      <c r="Z766" s="5"/>
      <c r="AA766" s="5"/>
      <c r="AB766" s="5"/>
      <c r="AC766" s="5"/>
      <c r="AD766" s="5"/>
      <c r="AE766" s="5"/>
      <c r="AF766" s="5"/>
    </row>
    <row r="767" spans="1:32" ht="20.25" customHeight="1">
      <c r="A767" s="5" t="s">
        <v>277</v>
      </c>
      <c r="B767" s="5" t="s">
        <v>11243</v>
      </c>
      <c r="C767" s="5" t="s">
        <v>27</v>
      </c>
      <c r="D767" s="5" t="s">
        <v>47</v>
      </c>
      <c r="E767" s="5" t="s">
        <v>45</v>
      </c>
      <c r="F767" s="7">
        <v>10</v>
      </c>
      <c r="G767" s="7">
        <v>15</v>
      </c>
      <c r="H767" s="5" t="s">
        <v>56</v>
      </c>
      <c r="I767" s="5" t="s">
        <v>31</v>
      </c>
      <c r="J767" s="5" t="s">
        <v>11246</v>
      </c>
      <c r="K767" s="5" t="s">
        <v>11247</v>
      </c>
      <c r="L767" s="5" t="s">
        <v>11248</v>
      </c>
      <c r="M767" s="5" t="s">
        <v>648</v>
      </c>
      <c r="N767" s="5" t="s">
        <v>38</v>
      </c>
      <c r="O767" s="5"/>
      <c r="P767" s="5" t="b">
        <f t="shared" ca="1" si="209"/>
        <v>0</v>
      </c>
      <c r="Q767" s="5" t="b">
        <f t="shared" ca="1" si="212"/>
        <v>1</v>
      </c>
      <c r="R767" s="5"/>
      <c r="S767" s="5"/>
      <c r="T767" s="5"/>
      <c r="U767" s="5"/>
      <c r="V767" s="5"/>
      <c r="W767" s="5"/>
      <c r="X767" s="5"/>
      <c r="Y767" s="5"/>
      <c r="Z767" s="5"/>
      <c r="AA767" s="5"/>
      <c r="AB767" s="5"/>
      <c r="AC767" s="5"/>
      <c r="AD767" s="5"/>
      <c r="AE767" s="5"/>
      <c r="AF767" s="5"/>
    </row>
    <row r="768" spans="1:32" ht="20.25" customHeight="1">
      <c r="A768" s="5" t="s">
        <v>277</v>
      </c>
      <c r="B768" s="5" t="s">
        <v>11251</v>
      </c>
      <c r="C768" s="5" t="s">
        <v>20</v>
      </c>
      <c r="D768" s="5" t="s">
        <v>296</v>
      </c>
      <c r="E768" s="5" t="s">
        <v>45</v>
      </c>
      <c r="F768" s="7">
        <v>10</v>
      </c>
      <c r="G768" s="7">
        <v>18</v>
      </c>
      <c r="H768" s="5" t="s">
        <v>964</v>
      </c>
      <c r="I768" s="5" t="s">
        <v>108</v>
      </c>
      <c r="J768" s="5" t="s">
        <v>1053</v>
      </c>
      <c r="K768" s="5"/>
      <c r="L768" s="5" t="s">
        <v>11255</v>
      </c>
      <c r="M768" s="5" t="s">
        <v>42</v>
      </c>
      <c r="N768" s="5" t="s">
        <v>55</v>
      </c>
      <c r="O768" s="5"/>
      <c r="P768" s="5" t="b">
        <f t="shared" ca="1" si="209"/>
        <v>0</v>
      </c>
      <c r="Q768" s="5" t="b">
        <f t="shared" ref="Q768:Q769" ca="1" si="213">IFERROR(__xludf.DUMMYFUNCTION("REGEXMATCH(L768,""(?i)JavaScript"")"),TRUE)</f>
        <v>1</v>
      </c>
      <c r="R768" s="5"/>
      <c r="S768" s="5"/>
      <c r="T768" s="5"/>
      <c r="U768" s="5"/>
      <c r="V768" s="5"/>
      <c r="W768" s="5"/>
      <c r="X768" s="5"/>
      <c r="Y768" s="5"/>
      <c r="Z768" s="5"/>
      <c r="AA768" s="5"/>
      <c r="AB768" s="5"/>
      <c r="AC768" s="5"/>
      <c r="AD768" s="5"/>
      <c r="AE768" s="5"/>
      <c r="AF768" s="5"/>
    </row>
    <row r="769" spans="1:32" ht="20.25" customHeight="1">
      <c r="A769" s="5" t="s">
        <v>11260</v>
      </c>
      <c r="B769" s="5" t="s">
        <v>11261</v>
      </c>
      <c r="C769" s="5" t="s">
        <v>41</v>
      </c>
      <c r="D769" s="5" t="s">
        <v>94</v>
      </c>
      <c r="E769" s="5" t="s">
        <v>45</v>
      </c>
      <c r="F769" s="7">
        <v>10</v>
      </c>
      <c r="G769" s="7">
        <v>15</v>
      </c>
      <c r="H769" s="5" t="s">
        <v>56</v>
      </c>
      <c r="I769" s="5" t="s">
        <v>108</v>
      </c>
      <c r="J769" s="5" t="s">
        <v>134</v>
      </c>
      <c r="K769" s="5" t="s">
        <v>11262</v>
      </c>
      <c r="L769" s="5" t="s">
        <v>11263</v>
      </c>
      <c r="M769" s="5" t="s">
        <v>37</v>
      </c>
      <c r="N769" s="5" t="s">
        <v>55</v>
      </c>
      <c r="O769" s="5"/>
      <c r="P769" s="5" t="b">
        <f t="shared" ca="1" si="209"/>
        <v>0</v>
      </c>
      <c r="Q769" s="5" t="b">
        <f t="shared" ca="1" si="213"/>
        <v>1</v>
      </c>
      <c r="R769" s="5"/>
      <c r="S769" s="5"/>
      <c r="T769" s="5"/>
      <c r="U769" s="5"/>
      <c r="V769" s="5"/>
      <c r="W769" s="5"/>
      <c r="X769" s="5"/>
      <c r="Y769" s="5"/>
      <c r="Z769" s="5"/>
      <c r="AA769" s="5"/>
      <c r="AB769" s="5"/>
      <c r="AC769" s="5"/>
      <c r="AD769" s="5"/>
      <c r="AE769" s="5"/>
      <c r="AF769" s="5"/>
    </row>
    <row r="770" spans="1:32" ht="20.25" customHeight="1">
      <c r="A770" s="5" t="s">
        <v>11267</v>
      </c>
      <c r="B770" s="5" t="s">
        <v>11268</v>
      </c>
      <c r="C770" s="5" t="s">
        <v>27</v>
      </c>
      <c r="D770" s="5" t="s">
        <v>290</v>
      </c>
      <c r="E770" s="5" t="s">
        <v>29</v>
      </c>
      <c r="F770" s="11">
        <v>10</v>
      </c>
      <c r="G770" s="11">
        <v>13</v>
      </c>
      <c r="H770" s="5" t="s">
        <v>8872</v>
      </c>
      <c r="I770" s="5" t="s">
        <v>125</v>
      </c>
      <c r="J770" s="5" t="s">
        <v>291</v>
      </c>
      <c r="K770" s="5" t="s">
        <v>11270</v>
      </c>
      <c r="L770" s="5" t="s">
        <v>11272</v>
      </c>
      <c r="M770" s="5" t="s">
        <v>37</v>
      </c>
      <c r="N770" s="5" t="s">
        <v>405</v>
      </c>
      <c r="O770" s="5"/>
      <c r="P770" s="5" t="b">
        <f t="shared" ca="1" si="209"/>
        <v>0</v>
      </c>
      <c r="Q770" s="5" t="b">
        <f ca="1">IFERROR(__xludf.DUMMYFUNCTION("REGEXMATCH(L770,""JavaScript"")"),TRUE)</f>
        <v>1</v>
      </c>
      <c r="R770" s="5"/>
      <c r="S770" s="5"/>
      <c r="T770" s="5"/>
      <c r="U770" s="5"/>
      <c r="V770" s="5"/>
      <c r="W770" s="5"/>
      <c r="X770" s="5"/>
      <c r="Y770" s="5"/>
      <c r="Z770" s="5"/>
      <c r="AA770" s="5"/>
      <c r="AB770" s="5"/>
      <c r="AC770" s="5"/>
      <c r="AD770" s="5"/>
      <c r="AE770" s="5"/>
      <c r="AF770" s="5"/>
    </row>
    <row r="771" spans="1:32" ht="20.25" customHeight="1">
      <c r="A771" s="5" t="s">
        <v>50</v>
      </c>
      <c r="B771" s="5" t="s">
        <v>51</v>
      </c>
      <c r="C771" s="5" t="s">
        <v>27</v>
      </c>
      <c r="D771" s="5" t="s">
        <v>54</v>
      </c>
      <c r="E771" s="5" t="s">
        <v>45</v>
      </c>
      <c r="F771" s="7">
        <v>10</v>
      </c>
      <c r="G771" s="7">
        <v>15</v>
      </c>
      <c r="H771" s="5" t="s">
        <v>56</v>
      </c>
      <c r="I771" s="5" t="s">
        <v>31</v>
      </c>
      <c r="J771" s="5" t="s">
        <v>57</v>
      </c>
      <c r="K771" s="5" t="s">
        <v>58</v>
      </c>
      <c r="L771" s="5" t="s">
        <v>59</v>
      </c>
      <c r="M771" s="5" t="s">
        <v>53</v>
      </c>
      <c r="N771" s="5" t="s">
        <v>55</v>
      </c>
      <c r="O771" s="5"/>
      <c r="P771" s="5" t="b">
        <f t="shared" ca="1" si="209"/>
        <v>0</v>
      </c>
      <c r="Q771" s="5" t="b">
        <f t="shared" ref="Q771:Q772" ca="1" si="214">IFERROR(__xludf.DUMMYFUNCTION("REGEXMATCH(L771,""(?i)JavaScript"")"),TRUE)</f>
        <v>1</v>
      </c>
      <c r="R771" s="5"/>
      <c r="S771" s="5"/>
      <c r="T771" s="5"/>
      <c r="U771" s="5"/>
      <c r="V771" s="5"/>
      <c r="W771" s="5"/>
      <c r="X771" s="5"/>
      <c r="Y771" s="5"/>
      <c r="Z771" s="5"/>
      <c r="AA771" s="5"/>
      <c r="AB771" s="5"/>
      <c r="AC771" s="5"/>
      <c r="AD771" s="5"/>
      <c r="AE771" s="5"/>
      <c r="AF771" s="5"/>
    </row>
    <row r="772" spans="1:32" ht="20.25" customHeight="1">
      <c r="A772" s="5" t="s">
        <v>11280</v>
      </c>
      <c r="B772" s="5" t="s">
        <v>11281</v>
      </c>
      <c r="C772" s="5" t="s">
        <v>170</v>
      </c>
      <c r="D772" s="5" t="s">
        <v>47</v>
      </c>
      <c r="E772" s="5" t="s">
        <v>29</v>
      </c>
      <c r="F772" s="7">
        <v>10</v>
      </c>
      <c r="G772" s="7">
        <v>18</v>
      </c>
      <c r="H772" s="5" t="s">
        <v>964</v>
      </c>
      <c r="I772" s="9" t="s">
        <v>24</v>
      </c>
      <c r="J772" s="5" t="s">
        <v>76</v>
      </c>
      <c r="K772" s="5" t="s">
        <v>11283</v>
      </c>
      <c r="L772" s="5" t="s">
        <v>11284</v>
      </c>
      <c r="M772" s="5" t="s">
        <v>37</v>
      </c>
      <c r="N772" s="5" t="s">
        <v>55</v>
      </c>
      <c r="O772" s="5"/>
      <c r="P772" s="5" t="b">
        <f t="shared" ca="1" si="209"/>
        <v>0</v>
      </c>
      <c r="Q772" s="5" t="b">
        <f t="shared" ca="1" si="214"/>
        <v>1</v>
      </c>
      <c r="R772" s="5"/>
      <c r="S772" s="5"/>
      <c r="T772" s="5"/>
      <c r="U772" s="5"/>
      <c r="V772" s="5"/>
      <c r="W772" s="5"/>
      <c r="X772" s="5"/>
      <c r="Y772" s="5"/>
      <c r="Z772" s="5"/>
      <c r="AA772" s="5"/>
      <c r="AB772" s="5"/>
      <c r="AC772" s="5"/>
      <c r="AD772" s="5"/>
      <c r="AE772" s="5"/>
      <c r="AF772" s="5"/>
    </row>
    <row r="773" spans="1:32" ht="20.25" customHeight="1">
      <c r="A773" s="5" t="s">
        <v>11288</v>
      </c>
      <c r="B773" s="5" t="s">
        <v>11289</v>
      </c>
      <c r="C773" s="5" t="s">
        <v>27</v>
      </c>
      <c r="D773" s="5" t="s">
        <v>85</v>
      </c>
      <c r="E773" s="5" t="s">
        <v>45</v>
      </c>
      <c r="F773" s="7">
        <v>10</v>
      </c>
      <c r="G773" s="7">
        <v>15</v>
      </c>
      <c r="H773" s="5" t="s">
        <v>56</v>
      </c>
      <c r="I773" s="5" t="s">
        <v>31</v>
      </c>
      <c r="J773" s="5" t="s">
        <v>117</v>
      </c>
      <c r="K773" s="5" t="s">
        <v>11290</v>
      </c>
      <c r="L773" s="5" t="s">
        <v>11291</v>
      </c>
      <c r="M773" s="5" t="s">
        <v>37</v>
      </c>
      <c r="N773" s="5" t="s">
        <v>55</v>
      </c>
      <c r="O773" s="5"/>
      <c r="P773" s="5" t="b">
        <f t="shared" ca="1" si="209"/>
        <v>0</v>
      </c>
      <c r="Q773" s="5" t="b">
        <f t="shared" ref="Q773:Q775" ca="1" si="215">IFERROR(__xludf.DUMMYFUNCTION("REGEXMATCH(L773,""JavaScript"")"),TRUE)</f>
        <v>1</v>
      </c>
      <c r="R773" s="5"/>
      <c r="S773" s="5"/>
      <c r="T773" s="5"/>
      <c r="U773" s="5"/>
      <c r="V773" s="5"/>
      <c r="W773" s="5"/>
      <c r="X773" s="5"/>
      <c r="Y773" s="5"/>
      <c r="Z773" s="5"/>
      <c r="AA773" s="5"/>
      <c r="AB773" s="5"/>
      <c r="AC773" s="5"/>
      <c r="AD773" s="5"/>
      <c r="AE773" s="5"/>
      <c r="AF773" s="5"/>
    </row>
    <row r="774" spans="1:32" ht="20.25" customHeight="1">
      <c r="A774" s="5" t="s">
        <v>7332</v>
      </c>
      <c r="B774" s="5" t="s">
        <v>11294</v>
      </c>
      <c r="C774" s="5" t="s">
        <v>20</v>
      </c>
      <c r="D774" s="5" t="s">
        <v>21</v>
      </c>
      <c r="E774" s="5" t="s">
        <v>45</v>
      </c>
      <c r="F774" s="7">
        <v>10</v>
      </c>
      <c r="G774" s="7">
        <v>19</v>
      </c>
      <c r="H774" s="5" t="s">
        <v>2928</v>
      </c>
      <c r="I774" s="5" t="s">
        <v>66</v>
      </c>
      <c r="J774" s="5" t="s">
        <v>57</v>
      </c>
      <c r="K774" s="5" t="s">
        <v>11295</v>
      </c>
      <c r="L774" s="5" t="s">
        <v>11296</v>
      </c>
      <c r="M774" s="5" t="s">
        <v>53</v>
      </c>
      <c r="N774" s="5" t="s">
        <v>271</v>
      </c>
      <c r="O774" s="5"/>
      <c r="P774" s="5" t="b">
        <f t="shared" ca="1" si="209"/>
        <v>0</v>
      </c>
      <c r="Q774" s="5" t="b">
        <f t="shared" ca="1" si="215"/>
        <v>1</v>
      </c>
      <c r="R774" s="5"/>
      <c r="S774" s="5"/>
      <c r="T774" s="5"/>
      <c r="U774" s="5"/>
      <c r="V774" s="5"/>
      <c r="W774" s="5"/>
      <c r="X774" s="5"/>
      <c r="Y774" s="5"/>
      <c r="Z774" s="5"/>
      <c r="AA774" s="5"/>
      <c r="AB774" s="5"/>
      <c r="AC774" s="5"/>
      <c r="AD774" s="5"/>
      <c r="AE774" s="5"/>
      <c r="AF774" s="5"/>
    </row>
    <row r="775" spans="1:32" ht="20.25" customHeight="1">
      <c r="A775" s="5" t="s">
        <v>277</v>
      </c>
      <c r="B775" s="5" t="s">
        <v>11297</v>
      </c>
      <c r="C775" s="5" t="s">
        <v>20</v>
      </c>
      <c r="D775" s="5" t="s">
        <v>296</v>
      </c>
      <c r="E775" s="5" t="s">
        <v>29</v>
      </c>
      <c r="F775" s="7">
        <v>10</v>
      </c>
      <c r="G775" s="7">
        <v>15</v>
      </c>
      <c r="H775" s="5" t="s">
        <v>56</v>
      </c>
      <c r="I775" s="5" t="s">
        <v>108</v>
      </c>
      <c r="J775" s="5" t="s">
        <v>706</v>
      </c>
      <c r="K775" s="5" t="s">
        <v>11298</v>
      </c>
      <c r="L775" s="5" t="s">
        <v>11299</v>
      </c>
      <c r="M775" s="5" t="s">
        <v>37</v>
      </c>
      <c r="N775" s="5" t="s">
        <v>55</v>
      </c>
      <c r="O775" s="5"/>
      <c r="P775" s="5" t="b">
        <f t="shared" ca="1" si="209"/>
        <v>0</v>
      </c>
      <c r="Q775" s="5" t="b">
        <f t="shared" ca="1" si="215"/>
        <v>1</v>
      </c>
      <c r="R775" s="5"/>
      <c r="S775" s="5"/>
      <c r="T775" s="5"/>
      <c r="U775" s="5"/>
      <c r="V775" s="5"/>
      <c r="W775" s="5"/>
      <c r="X775" s="5"/>
      <c r="Y775" s="5"/>
      <c r="Z775" s="5"/>
      <c r="AA775" s="5"/>
      <c r="AB775" s="5"/>
      <c r="AC775" s="5"/>
      <c r="AD775" s="5"/>
      <c r="AE775" s="5"/>
      <c r="AF775" s="5"/>
    </row>
    <row r="776" spans="1:32" ht="20.25" customHeight="1">
      <c r="A776" s="5" t="s">
        <v>11300</v>
      </c>
      <c r="B776" s="5" t="s">
        <v>11301</v>
      </c>
      <c r="C776" s="5" t="s">
        <v>170</v>
      </c>
      <c r="D776" s="5" t="s">
        <v>390</v>
      </c>
      <c r="E776" s="5" t="s">
        <v>29</v>
      </c>
      <c r="F776" s="7">
        <v>10</v>
      </c>
      <c r="G776" s="7">
        <v>20</v>
      </c>
      <c r="H776" s="5" t="s">
        <v>144</v>
      </c>
      <c r="I776" s="5" t="s">
        <v>108</v>
      </c>
      <c r="J776" s="5" t="s">
        <v>516</v>
      </c>
      <c r="K776" s="5" t="s">
        <v>8875</v>
      </c>
      <c r="L776" s="5" t="s">
        <v>11302</v>
      </c>
      <c r="M776" s="5" t="s">
        <v>167</v>
      </c>
      <c r="N776" s="5" t="s">
        <v>55</v>
      </c>
      <c r="O776" s="5"/>
      <c r="P776" s="5" t="b">
        <f t="shared" ca="1" si="209"/>
        <v>0</v>
      </c>
      <c r="Q776" s="5" t="b">
        <f ca="1">IFERROR(__xludf.DUMMYFUNCTION("REGEXMATCH(L776,""(?i)JavaScript"")"),TRUE)</f>
        <v>1</v>
      </c>
      <c r="R776" s="5"/>
      <c r="S776" s="5"/>
      <c r="T776" s="5"/>
      <c r="U776" s="5"/>
      <c r="V776" s="5"/>
      <c r="W776" s="5"/>
      <c r="X776" s="5"/>
      <c r="Y776" s="5"/>
      <c r="Z776" s="5"/>
      <c r="AA776" s="5"/>
      <c r="AB776" s="5"/>
      <c r="AC776" s="5"/>
      <c r="AD776" s="5"/>
      <c r="AE776" s="5"/>
      <c r="AF776" s="5"/>
    </row>
    <row r="777" spans="1:32" ht="20.25" customHeight="1">
      <c r="A777" s="5" t="s">
        <v>1457</v>
      </c>
      <c r="B777" s="5" t="s">
        <v>11309</v>
      </c>
      <c r="C777" s="5" t="s">
        <v>170</v>
      </c>
      <c r="D777" s="5" t="s">
        <v>47</v>
      </c>
      <c r="E777" s="5" t="s">
        <v>45</v>
      </c>
      <c r="F777" s="7">
        <v>10</v>
      </c>
      <c r="G777" s="7">
        <v>15</v>
      </c>
      <c r="H777" s="5" t="s">
        <v>56</v>
      </c>
      <c r="I777" s="5" t="s">
        <v>108</v>
      </c>
      <c r="J777" s="5" t="s">
        <v>4546</v>
      </c>
      <c r="K777" s="5" t="s">
        <v>1285</v>
      </c>
      <c r="L777" s="5" t="s">
        <v>11313</v>
      </c>
      <c r="M777" s="5" t="s">
        <v>53</v>
      </c>
      <c r="N777" s="5" t="s">
        <v>55</v>
      </c>
      <c r="O777" s="5"/>
      <c r="P777" s="5" t="b">
        <f t="shared" ca="1" si="209"/>
        <v>0</v>
      </c>
      <c r="Q777" s="5" t="b">
        <f ca="1">IFERROR(__xludf.DUMMYFUNCTION("REGEXMATCH(L777,""JavaScript"")"),TRUE)</f>
        <v>1</v>
      </c>
      <c r="R777" s="5"/>
      <c r="S777" s="5"/>
      <c r="T777" s="5"/>
      <c r="U777" s="5"/>
      <c r="V777" s="5"/>
      <c r="W777" s="5"/>
      <c r="X777" s="5"/>
      <c r="Y777" s="5"/>
      <c r="Z777" s="5"/>
      <c r="AA777" s="5"/>
      <c r="AB777" s="5"/>
      <c r="AC777" s="5"/>
      <c r="AD777" s="5"/>
      <c r="AE777" s="5"/>
      <c r="AF777" s="5"/>
    </row>
    <row r="778" spans="1:32" ht="20.25" customHeight="1">
      <c r="A778" s="5" t="s">
        <v>1457</v>
      </c>
      <c r="B778" s="5" t="s">
        <v>11315</v>
      </c>
      <c r="C778" s="5" t="s">
        <v>41</v>
      </c>
      <c r="D778" s="5" t="s">
        <v>94</v>
      </c>
      <c r="E778" s="5" t="s">
        <v>29</v>
      </c>
      <c r="F778" s="7">
        <v>10</v>
      </c>
      <c r="G778" s="7">
        <v>15</v>
      </c>
      <c r="H778" s="5" t="s">
        <v>56</v>
      </c>
      <c r="I778" s="9" t="s">
        <v>24</v>
      </c>
      <c r="J778" s="5" t="s">
        <v>57</v>
      </c>
      <c r="K778" s="5" t="s">
        <v>11316</v>
      </c>
      <c r="L778" s="5" t="s">
        <v>11317</v>
      </c>
      <c r="M778" s="5" t="s">
        <v>37</v>
      </c>
      <c r="N778" s="5" t="s">
        <v>55</v>
      </c>
      <c r="O778" s="5"/>
      <c r="P778" s="5" t="b">
        <f t="shared" ca="1" si="209"/>
        <v>0</v>
      </c>
      <c r="Q778" s="5" t="b">
        <f ca="1">IFERROR(__xludf.DUMMYFUNCTION("REGEXMATCH(L778,""(?i)JavaScript"")"),TRUE)</f>
        <v>1</v>
      </c>
      <c r="R778" s="5"/>
      <c r="S778" s="5"/>
      <c r="T778" s="5"/>
      <c r="U778" s="5"/>
      <c r="V778" s="5"/>
      <c r="W778" s="5"/>
      <c r="X778" s="5"/>
      <c r="Y778" s="5"/>
      <c r="Z778" s="5"/>
      <c r="AA778" s="5"/>
      <c r="AB778" s="5"/>
      <c r="AC778" s="5"/>
      <c r="AD778" s="5"/>
      <c r="AE778" s="5"/>
      <c r="AF778" s="5"/>
    </row>
    <row r="779" spans="1:32" ht="20.25" customHeight="1">
      <c r="A779" s="5" t="s">
        <v>1433</v>
      </c>
      <c r="B779" s="5" t="s">
        <v>1786</v>
      </c>
      <c r="C779" s="5" t="s">
        <v>170</v>
      </c>
      <c r="D779" s="5" t="s">
        <v>390</v>
      </c>
      <c r="E779" s="5" t="s">
        <v>29</v>
      </c>
      <c r="F779" s="7">
        <v>10</v>
      </c>
      <c r="G779" s="7">
        <v>15</v>
      </c>
      <c r="H779" s="5" t="s">
        <v>56</v>
      </c>
      <c r="I779" s="9" t="s">
        <v>24</v>
      </c>
      <c r="J779" s="5" t="s">
        <v>252</v>
      </c>
      <c r="K779" s="5" t="s">
        <v>11323</v>
      </c>
      <c r="L779" s="5" t="s">
        <v>11325</v>
      </c>
      <c r="M779" s="5" t="s">
        <v>42</v>
      </c>
      <c r="N779" s="5" t="s">
        <v>38</v>
      </c>
      <c r="O779" s="5"/>
      <c r="P779" s="5" t="b">
        <f t="shared" ca="1" si="209"/>
        <v>0</v>
      </c>
      <c r="Q779" s="5" t="b">
        <f t="shared" ref="Q779:Q780" ca="1" si="216">IFERROR(__xludf.DUMMYFUNCTION("REGEXMATCH(L779,""JavaScript"")"),TRUE)</f>
        <v>1</v>
      </c>
      <c r="R779" s="5"/>
      <c r="S779" s="5"/>
      <c r="T779" s="5"/>
      <c r="U779" s="5"/>
      <c r="V779" s="5"/>
      <c r="W779" s="5"/>
      <c r="X779" s="5"/>
      <c r="Y779" s="5"/>
      <c r="Z779" s="5"/>
      <c r="AA779" s="5"/>
      <c r="AB779" s="5"/>
      <c r="AC779" s="5"/>
      <c r="AD779" s="5"/>
      <c r="AE779" s="5"/>
      <c r="AF779" s="5"/>
    </row>
    <row r="780" spans="1:32" ht="20.25" customHeight="1">
      <c r="A780" s="5" t="s">
        <v>139</v>
      </c>
      <c r="B780" s="5" t="s">
        <v>141</v>
      </c>
      <c r="C780" s="5" t="s">
        <v>27</v>
      </c>
      <c r="D780" s="5" t="s">
        <v>47</v>
      </c>
      <c r="E780" s="5" t="s">
        <v>45</v>
      </c>
      <c r="F780" s="7">
        <v>10</v>
      </c>
      <c r="G780" s="7">
        <v>20</v>
      </c>
      <c r="H780" s="5" t="s">
        <v>144</v>
      </c>
      <c r="I780" s="5" t="s">
        <v>108</v>
      </c>
      <c r="J780" s="5" t="s">
        <v>145</v>
      </c>
      <c r="K780" s="5" t="s">
        <v>147</v>
      </c>
      <c r="L780" s="5" t="s">
        <v>148</v>
      </c>
      <c r="M780" s="5" t="s">
        <v>100</v>
      </c>
      <c r="N780" s="5" t="s">
        <v>55</v>
      </c>
      <c r="O780" s="5"/>
      <c r="P780" s="5" t="b">
        <f t="shared" ca="1" si="209"/>
        <v>0</v>
      </c>
      <c r="Q780" s="5" t="b">
        <f t="shared" ca="1" si="216"/>
        <v>1</v>
      </c>
      <c r="R780" s="5"/>
      <c r="S780" s="5"/>
      <c r="T780" s="5"/>
      <c r="U780" s="5"/>
      <c r="V780" s="5"/>
      <c r="W780" s="5"/>
      <c r="X780" s="5"/>
      <c r="Y780" s="5"/>
      <c r="Z780" s="5"/>
      <c r="AA780" s="5"/>
      <c r="AB780" s="5"/>
      <c r="AC780" s="5"/>
      <c r="AD780" s="5"/>
      <c r="AE780" s="5"/>
      <c r="AF780" s="5"/>
    </row>
    <row r="781" spans="1:32" ht="20.25" customHeight="1">
      <c r="A781" s="5" t="s">
        <v>248</v>
      </c>
      <c r="B781" s="5" t="s">
        <v>11331</v>
      </c>
      <c r="C781" s="5" t="s">
        <v>41</v>
      </c>
      <c r="D781" s="5" t="s">
        <v>874</v>
      </c>
      <c r="E781" s="5" t="s">
        <v>29</v>
      </c>
      <c r="F781" s="7">
        <v>10</v>
      </c>
      <c r="G781" s="7">
        <v>15</v>
      </c>
      <c r="H781" s="5" t="s">
        <v>56</v>
      </c>
      <c r="I781" s="9" t="s">
        <v>24</v>
      </c>
      <c r="J781" s="5" t="s">
        <v>11304</v>
      </c>
      <c r="K781" s="5" t="s">
        <v>11332</v>
      </c>
      <c r="L781" s="5" t="s">
        <v>11333</v>
      </c>
      <c r="M781" s="5" t="s">
        <v>53</v>
      </c>
      <c r="N781" s="5" t="s">
        <v>55</v>
      </c>
      <c r="O781" s="5"/>
      <c r="P781" s="5" t="b">
        <f t="shared" ca="1" si="209"/>
        <v>0</v>
      </c>
      <c r="Q781" s="5" t="b">
        <f ca="1">IFERROR(__xludf.DUMMYFUNCTION("REGEXMATCH(L781,""(?i)JavaScript"")"),TRUE)</f>
        <v>1</v>
      </c>
      <c r="R781" s="5"/>
      <c r="S781" s="5"/>
      <c r="T781" s="5"/>
      <c r="U781" s="5"/>
      <c r="V781" s="5"/>
      <c r="W781" s="5"/>
      <c r="X781" s="5"/>
      <c r="Y781" s="5"/>
      <c r="Z781" s="5"/>
      <c r="AA781" s="5"/>
      <c r="AB781" s="5"/>
      <c r="AC781" s="5"/>
      <c r="AD781" s="5"/>
      <c r="AE781" s="5"/>
      <c r="AF781" s="5"/>
    </row>
    <row r="782" spans="1:32" ht="20.25" customHeight="1">
      <c r="A782" s="5" t="s">
        <v>3213</v>
      </c>
      <c r="B782" s="5" t="s">
        <v>11338</v>
      </c>
      <c r="C782" s="5" t="s">
        <v>170</v>
      </c>
      <c r="D782" s="5" t="s">
        <v>47</v>
      </c>
      <c r="E782" s="5" t="s">
        <v>45</v>
      </c>
      <c r="F782" s="7">
        <v>10</v>
      </c>
      <c r="G782" s="7">
        <v>20</v>
      </c>
      <c r="H782" s="5" t="s">
        <v>144</v>
      </c>
      <c r="I782" s="5" t="s">
        <v>108</v>
      </c>
      <c r="J782" s="5" t="s">
        <v>76</v>
      </c>
      <c r="K782" s="5" t="s">
        <v>8576</v>
      </c>
      <c r="L782" s="5" t="s">
        <v>11341</v>
      </c>
      <c r="M782" s="5"/>
      <c r="N782" s="5" t="s">
        <v>55</v>
      </c>
      <c r="O782" s="5"/>
      <c r="P782" s="5" t="b">
        <f t="shared" ca="1" si="209"/>
        <v>0</v>
      </c>
      <c r="Q782" s="5" t="b">
        <f t="shared" ref="Q782:Q790" ca="1" si="217">IFERROR(__xludf.DUMMYFUNCTION("REGEXMATCH(L782,""JavaScript"")"),TRUE)</f>
        <v>1</v>
      </c>
      <c r="R782" s="5"/>
      <c r="S782" s="5"/>
      <c r="T782" s="5"/>
      <c r="U782" s="5"/>
      <c r="V782" s="5"/>
      <c r="W782" s="5"/>
      <c r="X782" s="5"/>
      <c r="Y782" s="5"/>
      <c r="Z782" s="5"/>
      <c r="AA782" s="5"/>
      <c r="AB782" s="5"/>
      <c r="AC782" s="5"/>
      <c r="AD782" s="5"/>
      <c r="AE782" s="5"/>
      <c r="AF782" s="5"/>
    </row>
    <row r="783" spans="1:32" ht="20.25" customHeight="1">
      <c r="A783" s="5" t="s">
        <v>277</v>
      </c>
      <c r="B783" s="5" t="s">
        <v>2757</v>
      </c>
      <c r="C783" s="5" t="s">
        <v>27</v>
      </c>
      <c r="D783" s="5" t="s">
        <v>47</v>
      </c>
      <c r="E783" s="5" t="s">
        <v>45</v>
      </c>
      <c r="F783" s="7">
        <v>10</v>
      </c>
      <c r="G783" s="7">
        <v>20</v>
      </c>
      <c r="H783" s="5" t="s">
        <v>144</v>
      </c>
      <c r="I783" s="5" t="s">
        <v>108</v>
      </c>
      <c r="J783" s="5" t="s">
        <v>430</v>
      </c>
      <c r="K783" s="5" t="s">
        <v>11346</v>
      </c>
      <c r="L783" s="5" t="s">
        <v>11347</v>
      </c>
      <c r="M783" s="5" t="s">
        <v>167</v>
      </c>
      <c r="N783" s="5" t="s">
        <v>44</v>
      </c>
      <c r="O783" s="5"/>
      <c r="P783" s="5" t="b">
        <f t="shared" ca="1" si="209"/>
        <v>0</v>
      </c>
      <c r="Q783" s="5" t="b">
        <f t="shared" ca="1" si="217"/>
        <v>1</v>
      </c>
      <c r="R783" s="5"/>
      <c r="S783" s="5"/>
      <c r="T783" s="5"/>
      <c r="U783" s="5"/>
      <c r="V783" s="5"/>
      <c r="W783" s="5"/>
      <c r="X783" s="5"/>
      <c r="Y783" s="5"/>
      <c r="Z783" s="5"/>
      <c r="AA783" s="5"/>
      <c r="AB783" s="5"/>
      <c r="AC783" s="5"/>
      <c r="AD783" s="5"/>
      <c r="AE783" s="5"/>
      <c r="AF783" s="5"/>
    </row>
    <row r="784" spans="1:32" ht="20.25" customHeight="1">
      <c r="A784" s="5" t="s">
        <v>1457</v>
      </c>
      <c r="B784" s="5" t="s">
        <v>7529</v>
      </c>
      <c r="C784" s="5" t="s">
        <v>41</v>
      </c>
      <c r="D784" s="5" t="s">
        <v>114</v>
      </c>
      <c r="E784" s="5" t="s">
        <v>45</v>
      </c>
      <c r="F784" s="7">
        <v>10</v>
      </c>
      <c r="G784" s="7">
        <v>15</v>
      </c>
      <c r="H784" s="5" t="s">
        <v>56</v>
      </c>
      <c r="I784" s="5" t="s">
        <v>31</v>
      </c>
      <c r="J784" s="5" t="s">
        <v>7531</v>
      </c>
      <c r="K784" s="5"/>
      <c r="L784" s="5" t="s">
        <v>11354</v>
      </c>
      <c r="M784" s="5" t="s">
        <v>37</v>
      </c>
      <c r="N784" s="5" t="s">
        <v>55</v>
      </c>
      <c r="O784" s="5"/>
      <c r="P784" s="5" t="b">
        <f t="shared" ca="1" si="209"/>
        <v>0</v>
      </c>
      <c r="Q784" s="5" t="b">
        <f t="shared" ca="1" si="217"/>
        <v>1</v>
      </c>
      <c r="R784" s="5"/>
      <c r="S784" s="5"/>
      <c r="T784" s="5"/>
      <c r="U784" s="5"/>
      <c r="V784" s="5"/>
      <c r="W784" s="5"/>
      <c r="X784" s="5"/>
      <c r="Y784" s="5"/>
      <c r="Z784" s="5"/>
      <c r="AA784" s="5"/>
      <c r="AB784" s="5"/>
      <c r="AC784" s="5"/>
      <c r="AD784" s="5"/>
      <c r="AE784" s="5"/>
      <c r="AF784" s="5"/>
    </row>
    <row r="785" spans="1:32" ht="20.25" customHeight="1">
      <c r="A785" s="5" t="s">
        <v>11355</v>
      </c>
      <c r="B785" s="5" t="s">
        <v>11356</v>
      </c>
      <c r="C785" s="5" t="s">
        <v>41</v>
      </c>
      <c r="D785" s="5" t="s">
        <v>874</v>
      </c>
      <c r="E785" s="5" t="s">
        <v>45</v>
      </c>
      <c r="F785" s="7">
        <v>10</v>
      </c>
      <c r="G785" s="7">
        <v>11</v>
      </c>
      <c r="H785" s="5" t="s">
        <v>11357</v>
      </c>
      <c r="I785" s="5" t="s">
        <v>31</v>
      </c>
      <c r="J785" s="5" t="s">
        <v>110</v>
      </c>
      <c r="K785" s="5" t="s">
        <v>11358</v>
      </c>
      <c r="L785" s="5" t="s">
        <v>11359</v>
      </c>
      <c r="M785" s="5" t="s">
        <v>53</v>
      </c>
      <c r="N785" s="5" t="s">
        <v>38</v>
      </c>
      <c r="O785" s="5"/>
      <c r="P785" s="5" t="b">
        <f t="shared" ca="1" si="209"/>
        <v>0</v>
      </c>
      <c r="Q785" s="5" t="b">
        <f t="shared" ca="1" si="217"/>
        <v>1</v>
      </c>
      <c r="R785" s="5"/>
      <c r="S785" s="5"/>
      <c r="T785" s="5"/>
      <c r="U785" s="5"/>
      <c r="V785" s="5"/>
      <c r="W785" s="5"/>
      <c r="X785" s="5"/>
      <c r="Y785" s="5"/>
      <c r="Z785" s="5"/>
      <c r="AA785" s="5"/>
      <c r="AB785" s="5"/>
      <c r="AC785" s="5"/>
      <c r="AD785" s="5"/>
      <c r="AE785" s="5"/>
      <c r="AF785" s="5"/>
    </row>
    <row r="786" spans="1:32" ht="20.25" customHeight="1">
      <c r="A786" s="5" t="s">
        <v>2758</v>
      </c>
      <c r="B786" s="5" t="s">
        <v>2759</v>
      </c>
      <c r="C786" s="5" t="s">
        <v>27</v>
      </c>
      <c r="D786" s="5" t="s">
        <v>575</v>
      </c>
      <c r="E786" s="5" t="s">
        <v>45</v>
      </c>
      <c r="F786" s="7">
        <v>10</v>
      </c>
      <c r="G786" s="7">
        <v>15</v>
      </c>
      <c r="H786" s="5" t="s">
        <v>56</v>
      </c>
      <c r="I786" s="5" t="s">
        <v>108</v>
      </c>
      <c r="J786" s="5" t="s">
        <v>2760</v>
      </c>
      <c r="K786" s="5" t="s">
        <v>2761</v>
      </c>
      <c r="L786" s="5" t="s">
        <v>2763</v>
      </c>
      <c r="M786" s="5" t="s">
        <v>53</v>
      </c>
      <c r="N786" s="5" t="s">
        <v>237</v>
      </c>
      <c r="O786" s="5"/>
      <c r="P786" s="5" t="b">
        <f t="shared" ca="1" si="209"/>
        <v>0</v>
      </c>
      <c r="Q786" s="5" t="b">
        <f t="shared" ca="1" si="217"/>
        <v>1</v>
      </c>
      <c r="R786" s="5"/>
      <c r="S786" s="5"/>
      <c r="T786" s="5"/>
      <c r="U786" s="5"/>
      <c r="V786" s="5"/>
      <c r="W786" s="5"/>
      <c r="X786" s="5"/>
      <c r="Y786" s="5"/>
      <c r="Z786" s="5"/>
      <c r="AA786" s="5"/>
      <c r="AB786" s="5"/>
      <c r="AC786" s="5"/>
      <c r="AD786" s="5"/>
      <c r="AE786" s="5"/>
      <c r="AF786" s="5"/>
    </row>
    <row r="787" spans="1:32" ht="20.25" customHeight="1">
      <c r="A787" s="5" t="s">
        <v>1457</v>
      </c>
      <c r="B787" s="5" t="s">
        <v>11363</v>
      </c>
      <c r="C787" s="5" t="s">
        <v>27</v>
      </c>
      <c r="D787" s="5" t="s">
        <v>212</v>
      </c>
      <c r="E787" s="5" t="s">
        <v>45</v>
      </c>
      <c r="F787" s="7">
        <v>10</v>
      </c>
      <c r="G787" s="7">
        <v>20</v>
      </c>
      <c r="H787" s="5" t="s">
        <v>144</v>
      </c>
      <c r="I787" s="5" t="s">
        <v>108</v>
      </c>
      <c r="J787" s="5" t="s">
        <v>2067</v>
      </c>
      <c r="K787" s="5" t="s">
        <v>11364</v>
      </c>
      <c r="L787" s="5" t="s">
        <v>11365</v>
      </c>
      <c r="M787" s="5" t="s">
        <v>53</v>
      </c>
      <c r="N787" s="5" t="s">
        <v>55</v>
      </c>
      <c r="O787" s="5"/>
      <c r="P787" s="5" t="b">
        <f t="shared" ca="1" si="209"/>
        <v>0</v>
      </c>
      <c r="Q787" s="5" t="b">
        <f t="shared" ca="1" si="217"/>
        <v>1</v>
      </c>
      <c r="R787" s="5"/>
      <c r="S787" s="5"/>
      <c r="T787" s="5"/>
      <c r="U787" s="5"/>
      <c r="V787" s="5"/>
      <c r="W787" s="5"/>
      <c r="X787" s="5"/>
      <c r="Y787" s="5"/>
      <c r="Z787" s="5"/>
      <c r="AA787" s="5"/>
      <c r="AB787" s="5"/>
      <c r="AC787" s="5"/>
      <c r="AD787" s="5"/>
      <c r="AE787" s="5"/>
      <c r="AF787" s="5"/>
    </row>
    <row r="788" spans="1:32" ht="20.25" customHeight="1">
      <c r="A788" s="5" t="s">
        <v>8811</v>
      </c>
      <c r="B788" s="5" t="s">
        <v>8812</v>
      </c>
      <c r="C788" s="5" t="s">
        <v>170</v>
      </c>
      <c r="D788" s="5" t="s">
        <v>378</v>
      </c>
      <c r="E788" s="5" t="s">
        <v>45</v>
      </c>
      <c r="F788" s="7">
        <v>10</v>
      </c>
      <c r="G788" s="7">
        <v>18</v>
      </c>
      <c r="H788" s="5" t="s">
        <v>964</v>
      </c>
      <c r="I788" s="5" t="s">
        <v>31</v>
      </c>
      <c r="J788" s="5" t="s">
        <v>76</v>
      </c>
      <c r="K788" s="5" t="s">
        <v>3503</v>
      </c>
      <c r="L788" s="5" t="s">
        <v>8814</v>
      </c>
      <c r="M788" s="5" t="s">
        <v>53</v>
      </c>
      <c r="N788" s="5" t="s">
        <v>55</v>
      </c>
      <c r="O788" s="5"/>
      <c r="P788" s="5" t="b">
        <f t="shared" ca="1" si="209"/>
        <v>0</v>
      </c>
      <c r="Q788" s="5" t="b">
        <f t="shared" ca="1" si="217"/>
        <v>1</v>
      </c>
      <c r="R788" s="5"/>
      <c r="S788" s="5"/>
      <c r="T788" s="5"/>
      <c r="U788" s="5"/>
      <c r="V788" s="5"/>
      <c r="W788" s="5"/>
      <c r="X788" s="5"/>
      <c r="Y788" s="5"/>
      <c r="Z788" s="5"/>
      <c r="AA788" s="5"/>
      <c r="AB788" s="5"/>
      <c r="AC788" s="5"/>
      <c r="AD788" s="5"/>
      <c r="AE788" s="5"/>
      <c r="AF788" s="5"/>
    </row>
    <row r="789" spans="1:32" ht="20.25" customHeight="1">
      <c r="A789" s="5" t="s">
        <v>11367</v>
      </c>
      <c r="B789" s="5" t="s">
        <v>11368</v>
      </c>
      <c r="C789" s="5" t="s">
        <v>27</v>
      </c>
      <c r="D789" s="5" t="s">
        <v>850</v>
      </c>
      <c r="E789" s="5" t="s">
        <v>29</v>
      </c>
      <c r="F789" s="7">
        <v>10</v>
      </c>
      <c r="G789" s="7">
        <v>20</v>
      </c>
      <c r="H789" s="5" t="s">
        <v>144</v>
      </c>
      <c r="I789" s="5" t="s">
        <v>108</v>
      </c>
      <c r="J789" s="5" t="s">
        <v>76</v>
      </c>
      <c r="K789" s="5"/>
      <c r="L789" s="5" t="s">
        <v>11370</v>
      </c>
      <c r="M789" s="5" t="s">
        <v>100</v>
      </c>
      <c r="N789" s="5" t="s">
        <v>38</v>
      </c>
      <c r="O789" s="5"/>
      <c r="P789" s="5" t="b">
        <f t="shared" ca="1" si="209"/>
        <v>0</v>
      </c>
      <c r="Q789" s="5" t="b">
        <f t="shared" ca="1" si="217"/>
        <v>1</v>
      </c>
      <c r="R789" s="5"/>
      <c r="S789" s="5"/>
      <c r="T789" s="5"/>
      <c r="U789" s="5"/>
      <c r="V789" s="5"/>
      <c r="W789" s="5"/>
      <c r="X789" s="5"/>
      <c r="Y789" s="5"/>
      <c r="Z789" s="5"/>
      <c r="AA789" s="5"/>
      <c r="AB789" s="5"/>
      <c r="AC789" s="5"/>
      <c r="AD789" s="5"/>
      <c r="AE789" s="5"/>
      <c r="AF789" s="5"/>
    </row>
    <row r="790" spans="1:32" ht="20.25" customHeight="1">
      <c r="A790" s="5" t="s">
        <v>396</v>
      </c>
      <c r="B790" s="5" t="s">
        <v>11375</v>
      </c>
      <c r="C790" s="5" t="s">
        <v>41</v>
      </c>
      <c r="D790" s="5" t="s">
        <v>94</v>
      </c>
      <c r="E790" s="5" t="s">
        <v>45</v>
      </c>
      <c r="F790" s="7">
        <v>10</v>
      </c>
      <c r="G790" s="7">
        <v>20</v>
      </c>
      <c r="H790" s="5" t="s">
        <v>144</v>
      </c>
      <c r="I790" s="5" t="s">
        <v>108</v>
      </c>
      <c r="J790" s="5" t="s">
        <v>110</v>
      </c>
      <c r="K790" s="5" t="s">
        <v>11377</v>
      </c>
      <c r="L790" s="5" t="s">
        <v>11379</v>
      </c>
      <c r="M790" s="5" t="s">
        <v>53</v>
      </c>
      <c r="N790" s="5" t="s">
        <v>55</v>
      </c>
      <c r="O790" s="5"/>
      <c r="P790" s="5" t="b">
        <f t="shared" ca="1" si="209"/>
        <v>0</v>
      </c>
      <c r="Q790" s="5" t="b">
        <f t="shared" ca="1" si="217"/>
        <v>1</v>
      </c>
      <c r="R790" s="5"/>
      <c r="S790" s="5"/>
      <c r="T790" s="5"/>
      <c r="U790" s="5"/>
      <c r="V790" s="5"/>
      <c r="W790" s="5"/>
      <c r="X790" s="5"/>
      <c r="Y790" s="5"/>
      <c r="Z790" s="5"/>
      <c r="AA790" s="5"/>
      <c r="AB790" s="5"/>
      <c r="AC790" s="5"/>
      <c r="AD790" s="5"/>
      <c r="AE790" s="5"/>
      <c r="AF790" s="5"/>
    </row>
    <row r="791" spans="1:32" ht="20.25" customHeight="1">
      <c r="A791" s="5" t="s">
        <v>7605</v>
      </c>
      <c r="B791" s="5" t="s">
        <v>4557</v>
      </c>
      <c r="C791" s="5" t="s">
        <v>41</v>
      </c>
      <c r="D791" s="5" t="s">
        <v>94</v>
      </c>
      <c r="E791" s="5" t="s">
        <v>29</v>
      </c>
      <c r="F791" s="7">
        <v>10</v>
      </c>
      <c r="G791" s="7">
        <v>18</v>
      </c>
      <c r="H791" s="5" t="s">
        <v>964</v>
      </c>
      <c r="I791" s="5" t="s">
        <v>125</v>
      </c>
      <c r="J791" s="5" t="s">
        <v>947</v>
      </c>
      <c r="K791" s="5" t="s">
        <v>11384</v>
      </c>
      <c r="L791" s="5" t="s">
        <v>11385</v>
      </c>
      <c r="M791" s="5" t="s">
        <v>37</v>
      </c>
      <c r="N791" s="5" t="s">
        <v>55</v>
      </c>
      <c r="O791" s="5"/>
      <c r="P791" s="5" t="b">
        <f ca="1">IFERROR(__xludf.DUMMYFUNCTION("REGEXMATCH(A791,""(?i)JavaScript"")"),FALSE)</f>
        <v>0</v>
      </c>
      <c r="Q791" s="5" t="b">
        <f ca="1">IFERROR(__xludf.DUMMYFUNCTION("REGEXMATCH(L791,""(?i)JavaScript"")"),FALSE)</f>
        <v>0</v>
      </c>
      <c r="R791" s="5"/>
      <c r="S791" s="5"/>
      <c r="T791" s="5"/>
      <c r="U791" s="5"/>
      <c r="V791" s="5"/>
      <c r="W791" s="5"/>
      <c r="X791" s="5"/>
      <c r="Y791" s="5"/>
      <c r="Z791" s="5"/>
      <c r="AA791" s="5"/>
      <c r="AB791" s="5"/>
      <c r="AC791" s="5"/>
      <c r="AD791" s="5"/>
      <c r="AE791" s="5"/>
      <c r="AF791" s="5"/>
    </row>
    <row r="792" spans="1:32" ht="20.25" customHeight="1">
      <c r="A792" s="5" t="s">
        <v>277</v>
      </c>
      <c r="B792" s="5" t="s">
        <v>11388</v>
      </c>
      <c r="C792" s="5" t="s">
        <v>20</v>
      </c>
      <c r="D792" s="5" t="s">
        <v>2637</v>
      </c>
      <c r="E792" s="5" t="s">
        <v>45</v>
      </c>
      <c r="F792" s="7">
        <v>10</v>
      </c>
      <c r="G792" s="7">
        <v>15</v>
      </c>
      <c r="H792" s="5" t="s">
        <v>56</v>
      </c>
      <c r="I792" s="5" t="s">
        <v>31</v>
      </c>
      <c r="J792" s="5" t="s">
        <v>633</v>
      </c>
      <c r="K792" s="5"/>
      <c r="L792" s="5" t="s">
        <v>11391</v>
      </c>
      <c r="M792" s="5" t="s">
        <v>37</v>
      </c>
      <c r="N792" s="5" t="s">
        <v>55</v>
      </c>
      <c r="O792" s="5"/>
      <c r="P792" s="5" t="b">
        <f t="shared" ref="P792:P814" ca="1" si="218">IFERROR(__xludf.DUMMYFUNCTION("REGEXMATCH(A792,""JavaScript"")"),FALSE)</f>
        <v>0</v>
      </c>
      <c r="Q792" s="5" t="b">
        <f t="shared" ref="Q792:Q797" ca="1" si="219">IFERROR(__xludf.DUMMYFUNCTION("REGEXMATCH(L792,""JavaScript"")"),TRUE)</f>
        <v>1</v>
      </c>
      <c r="R792" s="5"/>
      <c r="S792" s="5"/>
      <c r="T792" s="5"/>
      <c r="U792" s="5"/>
      <c r="V792" s="5"/>
      <c r="W792" s="5"/>
      <c r="X792" s="5"/>
      <c r="Y792" s="5"/>
      <c r="Z792" s="5"/>
      <c r="AA792" s="5"/>
      <c r="AB792" s="5"/>
      <c r="AC792" s="5"/>
      <c r="AD792" s="5"/>
      <c r="AE792" s="5"/>
      <c r="AF792" s="5"/>
    </row>
    <row r="793" spans="1:32" ht="20.25" customHeight="1">
      <c r="A793" s="5" t="s">
        <v>7050</v>
      </c>
      <c r="B793" s="5" t="s">
        <v>7773</v>
      </c>
      <c r="C793" s="5" t="s">
        <v>41</v>
      </c>
      <c r="D793" s="5" t="s">
        <v>43</v>
      </c>
      <c r="E793" s="5" t="s">
        <v>29</v>
      </c>
      <c r="F793" s="7">
        <v>10</v>
      </c>
      <c r="G793" s="7">
        <v>12</v>
      </c>
      <c r="H793" s="5" t="s">
        <v>360</v>
      </c>
      <c r="I793" s="5" t="s">
        <v>108</v>
      </c>
      <c r="J793" s="5" t="s">
        <v>6242</v>
      </c>
      <c r="K793" s="5" t="s">
        <v>11397</v>
      </c>
      <c r="L793" s="5" t="s">
        <v>11399</v>
      </c>
      <c r="M793" s="5" t="s">
        <v>37</v>
      </c>
      <c r="N793" s="5" t="s">
        <v>55</v>
      </c>
      <c r="O793" s="5"/>
      <c r="P793" s="5" t="b">
        <f t="shared" ca="1" si="218"/>
        <v>0</v>
      </c>
      <c r="Q793" s="5" t="b">
        <f t="shared" ca="1" si="219"/>
        <v>1</v>
      </c>
      <c r="R793" s="5"/>
      <c r="S793" s="5"/>
      <c r="T793" s="5"/>
      <c r="U793" s="5"/>
      <c r="V793" s="5"/>
      <c r="W793" s="5"/>
      <c r="X793" s="5"/>
      <c r="Y793" s="5"/>
      <c r="Z793" s="5"/>
      <c r="AA793" s="5"/>
      <c r="AB793" s="5"/>
      <c r="AC793" s="5"/>
      <c r="AD793" s="5"/>
      <c r="AE793" s="5"/>
      <c r="AF793" s="5"/>
    </row>
    <row r="794" spans="1:32" ht="20.25" customHeight="1">
      <c r="A794" s="5" t="s">
        <v>277</v>
      </c>
      <c r="B794" s="5" t="s">
        <v>11400</v>
      </c>
      <c r="C794" s="5" t="s">
        <v>170</v>
      </c>
      <c r="D794" s="5" t="s">
        <v>378</v>
      </c>
      <c r="E794" s="5" t="s">
        <v>45</v>
      </c>
      <c r="F794" s="7">
        <v>10</v>
      </c>
      <c r="G794" s="7">
        <v>15</v>
      </c>
      <c r="H794" s="5" t="s">
        <v>56</v>
      </c>
      <c r="I794" s="5" t="s">
        <v>108</v>
      </c>
      <c r="J794" s="5" t="s">
        <v>110</v>
      </c>
      <c r="K794" s="5" t="s">
        <v>11175</v>
      </c>
      <c r="L794" s="5" t="s">
        <v>11403</v>
      </c>
      <c r="M794" s="5" t="s">
        <v>37</v>
      </c>
      <c r="N794" s="5" t="s">
        <v>55</v>
      </c>
      <c r="O794" s="5"/>
      <c r="P794" s="5" t="b">
        <f t="shared" ca="1" si="218"/>
        <v>0</v>
      </c>
      <c r="Q794" s="5" t="b">
        <f t="shared" ca="1" si="219"/>
        <v>1</v>
      </c>
      <c r="R794" s="5"/>
      <c r="S794" s="5"/>
      <c r="T794" s="5"/>
      <c r="U794" s="5"/>
      <c r="V794" s="5"/>
      <c r="W794" s="5"/>
      <c r="X794" s="5"/>
      <c r="Y794" s="5"/>
      <c r="Z794" s="5"/>
      <c r="AA794" s="5"/>
      <c r="AB794" s="5"/>
      <c r="AC794" s="5"/>
      <c r="AD794" s="5"/>
      <c r="AE794" s="5"/>
      <c r="AF794" s="5"/>
    </row>
    <row r="795" spans="1:32" ht="20.25" customHeight="1">
      <c r="A795" s="5" t="s">
        <v>396</v>
      </c>
      <c r="B795" s="5" t="s">
        <v>11407</v>
      </c>
      <c r="C795" s="5" t="s">
        <v>41</v>
      </c>
      <c r="D795" s="5" t="s">
        <v>94</v>
      </c>
      <c r="E795" s="5" t="s">
        <v>45</v>
      </c>
      <c r="F795" s="7">
        <v>10</v>
      </c>
      <c r="G795" s="7">
        <v>15</v>
      </c>
      <c r="H795" s="5" t="s">
        <v>56</v>
      </c>
      <c r="I795" s="5" t="s">
        <v>108</v>
      </c>
      <c r="J795" s="5" t="s">
        <v>76</v>
      </c>
      <c r="K795" s="5" t="s">
        <v>11410</v>
      </c>
      <c r="L795" s="5" t="s">
        <v>11413</v>
      </c>
      <c r="M795" s="5" t="s">
        <v>53</v>
      </c>
      <c r="N795" s="5" t="s">
        <v>55</v>
      </c>
      <c r="O795" s="5"/>
      <c r="P795" s="5" t="b">
        <f t="shared" ca="1" si="218"/>
        <v>0</v>
      </c>
      <c r="Q795" s="5" t="b">
        <f t="shared" ca="1" si="219"/>
        <v>1</v>
      </c>
      <c r="R795" s="5"/>
      <c r="S795" s="5"/>
      <c r="T795" s="5"/>
      <c r="U795" s="5"/>
      <c r="V795" s="5"/>
      <c r="W795" s="5"/>
      <c r="X795" s="5"/>
      <c r="Y795" s="5"/>
      <c r="Z795" s="5"/>
      <c r="AA795" s="5"/>
      <c r="AB795" s="5"/>
      <c r="AC795" s="5"/>
      <c r="AD795" s="5"/>
      <c r="AE795" s="5"/>
      <c r="AF795" s="5"/>
    </row>
    <row r="796" spans="1:32" ht="20.25" customHeight="1">
      <c r="A796" s="5" t="s">
        <v>11416</v>
      </c>
      <c r="B796" s="5" t="s">
        <v>8830</v>
      </c>
      <c r="C796" s="5" t="s">
        <v>170</v>
      </c>
      <c r="D796" s="5" t="s">
        <v>390</v>
      </c>
      <c r="E796" s="5" t="s">
        <v>29</v>
      </c>
      <c r="F796" s="7">
        <v>10</v>
      </c>
      <c r="G796" s="7">
        <v>25</v>
      </c>
      <c r="H796" s="5" t="s">
        <v>2463</v>
      </c>
      <c r="I796" s="5" t="s">
        <v>125</v>
      </c>
      <c r="J796" s="5" t="s">
        <v>117</v>
      </c>
      <c r="K796" s="5" t="s">
        <v>11418</v>
      </c>
      <c r="L796" s="5" t="s">
        <v>11419</v>
      </c>
      <c r="M796" s="5" t="s">
        <v>37</v>
      </c>
      <c r="N796" s="5" t="s">
        <v>55</v>
      </c>
      <c r="O796" s="5"/>
      <c r="P796" s="5" t="b">
        <f t="shared" ca="1" si="218"/>
        <v>0</v>
      </c>
      <c r="Q796" s="5" t="b">
        <f t="shared" ca="1" si="219"/>
        <v>1</v>
      </c>
      <c r="R796" s="5"/>
      <c r="S796" s="5"/>
      <c r="T796" s="5"/>
      <c r="U796" s="5"/>
      <c r="V796" s="5"/>
      <c r="W796" s="5"/>
      <c r="X796" s="5"/>
      <c r="Y796" s="5"/>
      <c r="Z796" s="5"/>
      <c r="AA796" s="5"/>
      <c r="AB796" s="5"/>
      <c r="AC796" s="5"/>
      <c r="AD796" s="5"/>
      <c r="AE796" s="5"/>
      <c r="AF796" s="5"/>
    </row>
    <row r="797" spans="1:32" ht="20.25" customHeight="1">
      <c r="A797" s="5" t="s">
        <v>277</v>
      </c>
      <c r="B797" s="5" t="s">
        <v>11422</v>
      </c>
      <c r="C797" s="5" t="s">
        <v>27</v>
      </c>
      <c r="D797" s="5" t="s">
        <v>199</v>
      </c>
      <c r="E797" s="5" t="s">
        <v>29</v>
      </c>
      <c r="F797" s="7">
        <v>10</v>
      </c>
      <c r="G797" s="7">
        <v>15</v>
      </c>
      <c r="H797" s="5" t="s">
        <v>56</v>
      </c>
      <c r="I797" s="5" t="s">
        <v>66</v>
      </c>
      <c r="J797" s="5" t="s">
        <v>57</v>
      </c>
      <c r="K797" s="5" t="s">
        <v>626</v>
      </c>
      <c r="L797" s="5" t="s">
        <v>11423</v>
      </c>
      <c r="M797" s="5" t="s">
        <v>37</v>
      </c>
      <c r="N797" s="5" t="s">
        <v>405</v>
      </c>
      <c r="O797" s="5"/>
      <c r="P797" s="5" t="b">
        <f t="shared" ca="1" si="218"/>
        <v>0</v>
      </c>
      <c r="Q797" s="5" t="b">
        <f t="shared" ca="1" si="219"/>
        <v>1</v>
      </c>
      <c r="R797" s="5"/>
      <c r="S797" s="5"/>
      <c r="T797" s="5"/>
      <c r="U797" s="5"/>
      <c r="V797" s="5"/>
      <c r="W797" s="5"/>
      <c r="X797" s="5"/>
      <c r="Y797" s="5"/>
      <c r="Z797" s="5"/>
      <c r="AA797" s="5"/>
      <c r="AB797" s="5"/>
      <c r="AC797" s="5"/>
      <c r="AD797" s="5"/>
      <c r="AE797" s="5"/>
      <c r="AF797" s="5"/>
    </row>
    <row r="798" spans="1:32" ht="20.25" customHeight="1">
      <c r="A798" s="5" t="s">
        <v>11425</v>
      </c>
      <c r="B798" s="5" t="s">
        <v>11426</v>
      </c>
      <c r="C798" s="5" t="s">
        <v>170</v>
      </c>
      <c r="D798" s="5" t="s">
        <v>47</v>
      </c>
      <c r="E798" s="5" t="s">
        <v>45</v>
      </c>
      <c r="F798" s="7">
        <v>10</v>
      </c>
      <c r="G798" s="7">
        <v>20</v>
      </c>
      <c r="H798" s="5" t="s">
        <v>144</v>
      </c>
      <c r="I798" s="5" t="s">
        <v>108</v>
      </c>
      <c r="J798" s="5" t="s">
        <v>686</v>
      </c>
      <c r="K798" s="5" t="s">
        <v>11427</v>
      </c>
      <c r="L798" s="5" t="s">
        <v>11429</v>
      </c>
      <c r="M798" s="5" t="s">
        <v>100</v>
      </c>
      <c r="N798" s="5" t="s">
        <v>55</v>
      </c>
      <c r="O798" s="5" t="b">
        <f ca="1">IFERROR(__xludf.DUMMYFUNCTION("REGEXMATCH(A798,""前端"")"),TRUE)</f>
        <v>1</v>
      </c>
      <c r="P798" s="5" t="b">
        <f t="shared" ca="1" si="218"/>
        <v>0</v>
      </c>
      <c r="Q798" s="5" t="b">
        <f t="shared" ref="Q798:Q800" ca="1" si="220">IFERROR(__xludf.DUMMYFUNCTION("REGEXMATCH(L798,""(?i)JavaScript"")"),FALSE)</f>
        <v>0</v>
      </c>
      <c r="R798" s="5"/>
      <c r="S798" s="5"/>
      <c r="T798" s="5"/>
      <c r="U798" s="5"/>
      <c r="V798" s="5"/>
      <c r="W798" s="5"/>
      <c r="X798" s="5"/>
      <c r="Y798" s="5"/>
      <c r="Z798" s="5"/>
      <c r="AA798" s="5"/>
      <c r="AB798" s="5"/>
      <c r="AC798" s="5"/>
      <c r="AD798" s="5"/>
      <c r="AE798" s="5"/>
      <c r="AF798" s="5"/>
    </row>
    <row r="799" spans="1:32" ht="20.25" customHeight="1">
      <c r="A799" s="5" t="s">
        <v>11432</v>
      </c>
      <c r="B799" s="5" t="s">
        <v>2744</v>
      </c>
      <c r="C799" s="5" t="s">
        <v>27</v>
      </c>
      <c r="D799" s="5" t="s">
        <v>266</v>
      </c>
      <c r="E799" s="5" t="s">
        <v>45</v>
      </c>
      <c r="F799" s="7">
        <v>10</v>
      </c>
      <c r="G799" s="7">
        <v>15</v>
      </c>
      <c r="H799" s="5" t="s">
        <v>56</v>
      </c>
      <c r="I799" s="5" t="s">
        <v>108</v>
      </c>
      <c r="J799" s="5" t="s">
        <v>598</v>
      </c>
      <c r="K799" s="5" t="s">
        <v>11433</v>
      </c>
      <c r="L799" s="5" t="s">
        <v>11434</v>
      </c>
      <c r="M799" s="5" t="s">
        <v>37</v>
      </c>
      <c r="N799" s="5" t="s">
        <v>55</v>
      </c>
      <c r="O799" s="5"/>
      <c r="P799" s="5" t="b">
        <f t="shared" ca="1" si="218"/>
        <v>0</v>
      </c>
      <c r="Q799" s="5" t="b">
        <f t="shared" ca="1" si="220"/>
        <v>0</v>
      </c>
      <c r="R799" s="5"/>
      <c r="S799" s="5"/>
      <c r="T799" s="5"/>
      <c r="U799" s="5"/>
      <c r="V799" s="5"/>
      <c r="W799" s="5"/>
      <c r="X799" s="5"/>
      <c r="Y799" s="5"/>
      <c r="Z799" s="5"/>
      <c r="AA799" s="5"/>
      <c r="AB799" s="5"/>
      <c r="AC799" s="5"/>
      <c r="AD799" s="5"/>
      <c r="AE799" s="5"/>
      <c r="AF799" s="5"/>
    </row>
    <row r="800" spans="1:32" ht="20.25" customHeight="1">
      <c r="A800" s="5" t="s">
        <v>4698</v>
      </c>
      <c r="B800" s="5" t="s">
        <v>4699</v>
      </c>
      <c r="C800" s="5" t="s">
        <v>20</v>
      </c>
      <c r="D800" s="5" t="s">
        <v>3833</v>
      </c>
      <c r="E800" s="5" t="s">
        <v>45</v>
      </c>
      <c r="F800" s="7">
        <v>10</v>
      </c>
      <c r="G800" s="7">
        <v>15</v>
      </c>
      <c r="H800" s="5" t="s">
        <v>56</v>
      </c>
      <c r="I800" s="5" t="s">
        <v>125</v>
      </c>
      <c r="J800" s="5" t="s">
        <v>252</v>
      </c>
      <c r="K800" s="5" t="s">
        <v>4700</v>
      </c>
      <c r="L800" s="5" t="s">
        <v>4702</v>
      </c>
      <c r="M800" s="5" t="s">
        <v>167</v>
      </c>
      <c r="N800" s="5" t="s">
        <v>55</v>
      </c>
      <c r="O800" s="5"/>
      <c r="P800" s="5" t="b">
        <f t="shared" ca="1" si="218"/>
        <v>0</v>
      </c>
      <c r="Q800" s="5" t="b">
        <f t="shared" ca="1" si="220"/>
        <v>0</v>
      </c>
      <c r="R800" s="5"/>
      <c r="S800" s="5"/>
      <c r="T800" s="5"/>
      <c r="U800" s="5"/>
      <c r="V800" s="5"/>
      <c r="W800" s="5"/>
      <c r="X800" s="5"/>
      <c r="Y800" s="5"/>
      <c r="Z800" s="5"/>
      <c r="AA800" s="5"/>
      <c r="AB800" s="5"/>
      <c r="AC800" s="5"/>
      <c r="AD800" s="5"/>
      <c r="AE800" s="5"/>
      <c r="AF800" s="5"/>
    </row>
    <row r="801" spans="1:32" ht="20.25" customHeight="1">
      <c r="A801" s="5" t="s">
        <v>3523</v>
      </c>
      <c r="B801" s="5" t="s">
        <v>11439</v>
      </c>
      <c r="C801" s="5" t="s">
        <v>41</v>
      </c>
      <c r="D801" s="5" t="s">
        <v>47</v>
      </c>
      <c r="E801" s="5" t="s">
        <v>45</v>
      </c>
      <c r="F801" s="7">
        <v>10</v>
      </c>
      <c r="G801" s="7">
        <v>20</v>
      </c>
      <c r="H801" s="5" t="s">
        <v>144</v>
      </c>
      <c r="I801" s="5" t="s">
        <v>66</v>
      </c>
      <c r="J801" s="5" t="s">
        <v>267</v>
      </c>
      <c r="K801" s="5" t="s">
        <v>11441</v>
      </c>
      <c r="L801" s="5" t="s">
        <v>11442</v>
      </c>
      <c r="M801" s="5" t="s">
        <v>42</v>
      </c>
      <c r="N801" s="5" t="s">
        <v>55</v>
      </c>
      <c r="O801" s="5"/>
      <c r="P801" s="5" t="b">
        <f t="shared" ca="1" si="218"/>
        <v>0</v>
      </c>
      <c r="Q801" s="5" t="b">
        <f ca="1">IFERROR(__xludf.DUMMYFUNCTION("REGEXMATCH(L801,""JavaScript"")"),TRUE)</f>
        <v>1</v>
      </c>
      <c r="R801" s="5"/>
      <c r="S801" s="5"/>
      <c r="T801" s="5"/>
      <c r="U801" s="5"/>
      <c r="V801" s="5"/>
      <c r="W801" s="5"/>
      <c r="X801" s="5"/>
      <c r="Y801" s="5"/>
      <c r="Z801" s="5"/>
      <c r="AA801" s="5"/>
      <c r="AB801" s="5"/>
      <c r="AC801" s="5"/>
      <c r="AD801" s="5"/>
      <c r="AE801" s="5"/>
      <c r="AF801" s="5"/>
    </row>
    <row r="802" spans="1:32" ht="20.25" customHeight="1">
      <c r="A802" s="5" t="s">
        <v>396</v>
      </c>
      <c r="B802" s="5" t="s">
        <v>3323</v>
      </c>
      <c r="C802" s="5" t="s">
        <v>27</v>
      </c>
      <c r="D802" s="5" t="s">
        <v>47</v>
      </c>
      <c r="E802" s="5" t="s">
        <v>29</v>
      </c>
      <c r="F802" s="7">
        <v>10</v>
      </c>
      <c r="G802" s="7">
        <v>20</v>
      </c>
      <c r="H802" s="5" t="s">
        <v>144</v>
      </c>
      <c r="I802" s="5" t="s">
        <v>66</v>
      </c>
      <c r="J802" s="5" t="s">
        <v>110</v>
      </c>
      <c r="K802" s="5"/>
      <c r="L802" s="5" t="s">
        <v>11444</v>
      </c>
      <c r="M802" s="5" t="s">
        <v>37</v>
      </c>
      <c r="N802" s="5" t="s">
        <v>237</v>
      </c>
      <c r="O802" s="5"/>
      <c r="P802" s="5" t="b">
        <f t="shared" ca="1" si="218"/>
        <v>0</v>
      </c>
      <c r="Q802" s="5" t="b">
        <f ca="1">IFERROR(__xludf.DUMMYFUNCTION("REGEXMATCH(L802,""(?i)JavaScript"")"),TRUE)</f>
        <v>1</v>
      </c>
      <c r="R802" s="5"/>
      <c r="S802" s="5"/>
      <c r="T802" s="5"/>
      <c r="U802" s="5"/>
      <c r="V802" s="5"/>
      <c r="W802" s="5"/>
      <c r="X802" s="5"/>
      <c r="Y802" s="5"/>
      <c r="Z802" s="5"/>
      <c r="AA802" s="5"/>
      <c r="AB802" s="5"/>
      <c r="AC802" s="5"/>
      <c r="AD802" s="5"/>
      <c r="AE802" s="5"/>
      <c r="AF802" s="5"/>
    </row>
    <row r="803" spans="1:32" ht="20.25" customHeight="1">
      <c r="A803" s="5" t="s">
        <v>2808</v>
      </c>
      <c r="B803" s="5" t="s">
        <v>2849</v>
      </c>
      <c r="C803" s="5" t="s">
        <v>27</v>
      </c>
      <c r="D803" s="5" t="s">
        <v>54</v>
      </c>
      <c r="E803" s="5" t="s">
        <v>45</v>
      </c>
      <c r="F803" s="7">
        <v>10</v>
      </c>
      <c r="G803" s="7">
        <v>15</v>
      </c>
      <c r="H803" s="5" t="s">
        <v>56</v>
      </c>
      <c r="I803" s="5" t="s">
        <v>66</v>
      </c>
      <c r="J803" s="5" t="s">
        <v>57</v>
      </c>
      <c r="K803" s="5" t="s">
        <v>2851</v>
      </c>
      <c r="L803" s="5" t="s">
        <v>2853</v>
      </c>
      <c r="M803" s="5" t="s">
        <v>100</v>
      </c>
      <c r="N803" s="5" t="s">
        <v>89</v>
      </c>
      <c r="O803" s="5"/>
      <c r="P803" s="5" t="b">
        <f t="shared" ca="1" si="218"/>
        <v>0</v>
      </c>
      <c r="Q803" s="5" t="b">
        <f ca="1">IFERROR(__xludf.DUMMYFUNCTION("REGEXMATCH(L803,""JavaScript"")"),TRUE)</f>
        <v>1</v>
      </c>
      <c r="R803" s="5"/>
      <c r="S803" s="5"/>
      <c r="T803" s="5"/>
      <c r="U803" s="5"/>
      <c r="V803" s="5"/>
      <c r="W803" s="5"/>
      <c r="X803" s="5"/>
      <c r="Y803" s="5"/>
      <c r="Z803" s="5"/>
      <c r="AA803" s="5"/>
      <c r="AB803" s="5"/>
      <c r="AC803" s="5"/>
      <c r="AD803" s="5"/>
      <c r="AE803" s="5"/>
      <c r="AF803" s="5"/>
    </row>
    <row r="804" spans="1:32" ht="20.25" customHeight="1">
      <c r="A804" s="5" t="s">
        <v>11447</v>
      </c>
      <c r="B804" s="5" t="s">
        <v>11448</v>
      </c>
      <c r="C804" s="5" t="s">
        <v>20</v>
      </c>
      <c r="D804" s="5" t="s">
        <v>1173</v>
      </c>
      <c r="E804" s="5" t="s">
        <v>45</v>
      </c>
      <c r="F804" s="7">
        <v>10</v>
      </c>
      <c r="G804" s="7">
        <v>20</v>
      </c>
      <c r="H804" s="5" t="s">
        <v>144</v>
      </c>
      <c r="I804" s="5" t="s">
        <v>125</v>
      </c>
      <c r="J804" s="5" t="s">
        <v>2067</v>
      </c>
      <c r="K804" s="5" t="s">
        <v>11449</v>
      </c>
      <c r="L804" s="5" t="s">
        <v>11450</v>
      </c>
      <c r="M804" s="5" t="s">
        <v>53</v>
      </c>
      <c r="N804" s="5" t="s">
        <v>55</v>
      </c>
      <c r="O804" s="5"/>
      <c r="P804" s="5" t="b">
        <f t="shared" ca="1" si="218"/>
        <v>0</v>
      </c>
      <c r="Q804" s="5" t="b">
        <f ca="1">IFERROR(__xludf.DUMMYFUNCTION("REGEXMATCH(L804,""(?i)JavaScript"")"),TRUE)</f>
        <v>1</v>
      </c>
      <c r="R804" s="5"/>
      <c r="S804" s="5"/>
      <c r="T804" s="5"/>
      <c r="U804" s="5"/>
      <c r="V804" s="5"/>
      <c r="W804" s="5"/>
      <c r="X804" s="5"/>
      <c r="Y804" s="5"/>
      <c r="Z804" s="5"/>
      <c r="AA804" s="5"/>
      <c r="AB804" s="5"/>
      <c r="AC804" s="5"/>
      <c r="AD804" s="5"/>
      <c r="AE804" s="5"/>
      <c r="AF804" s="5"/>
    </row>
    <row r="805" spans="1:32" ht="20.25" customHeight="1">
      <c r="A805" s="5" t="s">
        <v>3997</v>
      </c>
      <c r="B805" s="5" t="s">
        <v>11456</v>
      </c>
      <c r="C805" s="5" t="s">
        <v>27</v>
      </c>
      <c r="D805" s="5" t="s">
        <v>212</v>
      </c>
      <c r="E805" s="5" t="s">
        <v>45</v>
      </c>
      <c r="F805" s="7">
        <v>10</v>
      </c>
      <c r="G805" s="7">
        <v>15</v>
      </c>
      <c r="H805" s="5" t="s">
        <v>56</v>
      </c>
      <c r="I805" s="5" t="s">
        <v>31</v>
      </c>
      <c r="J805" s="5" t="s">
        <v>117</v>
      </c>
      <c r="K805" s="5"/>
      <c r="L805" s="5" t="s">
        <v>11458</v>
      </c>
      <c r="M805" s="5" t="s">
        <v>53</v>
      </c>
      <c r="N805" s="5" t="s">
        <v>55</v>
      </c>
      <c r="O805" s="5"/>
      <c r="P805" s="5" t="b">
        <f t="shared" ca="1" si="218"/>
        <v>0</v>
      </c>
      <c r="Q805" s="5" t="b">
        <f ca="1">IFERROR(__xludf.DUMMYFUNCTION("REGEXMATCH(L805,""JavaScript"")"),TRUE)</f>
        <v>1</v>
      </c>
      <c r="R805" s="5"/>
      <c r="S805" s="5"/>
      <c r="T805" s="5"/>
      <c r="U805" s="5"/>
      <c r="V805" s="5"/>
      <c r="W805" s="5"/>
      <c r="X805" s="5"/>
      <c r="Y805" s="5"/>
      <c r="Z805" s="5"/>
      <c r="AA805" s="5"/>
      <c r="AB805" s="5"/>
      <c r="AC805" s="5"/>
      <c r="AD805" s="5"/>
      <c r="AE805" s="5"/>
      <c r="AF805" s="5"/>
    </row>
    <row r="806" spans="1:32" ht="20.25" customHeight="1">
      <c r="A806" s="5" t="s">
        <v>10438</v>
      </c>
      <c r="B806" s="5" t="s">
        <v>11467</v>
      </c>
      <c r="C806" s="5" t="s">
        <v>27</v>
      </c>
      <c r="D806" s="5" t="s">
        <v>119</v>
      </c>
      <c r="E806" s="5" t="s">
        <v>45</v>
      </c>
      <c r="F806" s="7">
        <v>10</v>
      </c>
      <c r="G806" s="7">
        <v>20</v>
      </c>
      <c r="H806" s="5" t="s">
        <v>144</v>
      </c>
      <c r="I806" s="5" t="s">
        <v>66</v>
      </c>
      <c r="J806" s="5" t="s">
        <v>7531</v>
      </c>
      <c r="K806" s="5" t="s">
        <v>11471</v>
      </c>
      <c r="L806" s="5" t="s">
        <v>11472</v>
      </c>
      <c r="M806" s="5" t="s">
        <v>37</v>
      </c>
      <c r="N806" s="5" t="s">
        <v>55</v>
      </c>
      <c r="O806" s="5"/>
      <c r="P806" s="5" t="b">
        <f t="shared" ca="1" si="218"/>
        <v>0</v>
      </c>
      <c r="Q806" s="5" t="b">
        <f t="shared" ref="Q806:Q813" ca="1" si="221">IFERROR(__xludf.DUMMYFUNCTION("REGEXMATCH(L806,""(?i)JavaScript"")"),TRUE)</f>
        <v>1</v>
      </c>
      <c r="R806" s="5"/>
      <c r="S806" s="5"/>
      <c r="T806" s="5"/>
      <c r="U806" s="5"/>
      <c r="V806" s="5"/>
      <c r="W806" s="5"/>
      <c r="X806" s="5"/>
      <c r="Y806" s="5"/>
      <c r="Z806" s="5"/>
      <c r="AA806" s="5"/>
      <c r="AB806" s="5"/>
      <c r="AC806" s="5"/>
      <c r="AD806" s="5"/>
      <c r="AE806" s="5"/>
      <c r="AF806" s="5"/>
    </row>
    <row r="807" spans="1:32" ht="20.25" customHeight="1">
      <c r="A807" s="5" t="s">
        <v>2766</v>
      </c>
      <c r="B807" s="5" t="s">
        <v>2768</v>
      </c>
      <c r="C807" s="5" t="s">
        <v>170</v>
      </c>
      <c r="D807" s="5" t="s">
        <v>390</v>
      </c>
      <c r="E807" s="5" t="s">
        <v>45</v>
      </c>
      <c r="F807" s="7">
        <v>10</v>
      </c>
      <c r="G807" s="7">
        <v>40</v>
      </c>
      <c r="H807" s="5" t="s">
        <v>2621</v>
      </c>
      <c r="I807" s="5" t="s">
        <v>31</v>
      </c>
      <c r="J807" s="5" t="s">
        <v>811</v>
      </c>
      <c r="K807" s="5"/>
      <c r="L807" s="5" t="s">
        <v>2772</v>
      </c>
      <c r="M807" s="5" t="s">
        <v>100</v>
      </c>
      <c r="N807" s="5" t="s">
        <v>55</v>
      </c>
      <c r="O807" s="5"/>
      <c r="P807" s="5" t="b">
        <f t="shared" ca="1" si="218"/>
        <v>0</v>
      </c>
      <c r="Q807" s="5" t="b">
        <f t="shared" ca="1" si="221"/>
        <v>1</v>
      </c>
      <c r="R807" s="5"/>
      <c r="S807" s="5"/>
      <c r="T807" s="5"/>
      <c r="U807" s="5"/>
      <c r="V807" s="5"/>
      <c r="W807" s="5"/>
      <c r="X807" s="5"/>
      <c r="Y807" s="5"/>
      <c r="Z807" s="5"/>
      <c r="AA807" s="5"/>
      <c r="AB807" s="5"/>
      <c r="AC807" s="5"/>
      <c r="AD807" s="5"/>
      <c r="AE807" s="5"/>
      <c r="AF807" s="5"/>
    </row>
    <row r="808" spans="1:32" ht="20.25" customHeight="1">
      <c r="A808" s="5" t="s">
        <v>1457</v>
      </c>
      <c r="B808" s="5" t="s">
        <v>11482</v>
      </c>
      <c r="C808" s="5" t="s">
        <v>27</v>
      </c>
      <c r="D808" s="5" t="s">
        <v>80</v>
      </c>
      <c r="E808" s="5" t="s">
        <v>45</v>
      </c>
      <c r="F808" s="7">
        <v>10</v>
      </c>
      <c r="G808" s="7">
        <v>15</v>
      </c>
      <c r="H808" s="5" t="s">
        <v>56</v>
      </c>
      <c r="I808" s="5" t="s">
        <v>108</v>
      </c>
      <c r="J808" s="5" t="s">
        <v>117</v>
      </c>
      <c r="K808" s="5" t="s">
        <v>11484</v>
      </c>
      <c r="L808" s="5" t="s">
        <v>11485</v>
      </c>
      <c r="M808" s="5" t="s">
        <v>53</v>
      </c>
      <c r="N808" s="5" t="s">
        <v>55</v>
      </c>
      <c r="O808" s="5" t="b">
        <f ca="1">IFERROR(__xludf.DUMMYFUNCTION("REGEXMATCH(A808,""前端"")"),TRUE)</f>
        <v>1</v>
      </c>
      <c r="P808" s="5" t="b">
        <f t="shared" ca="1" si="218"/>
        <v>0</v>
      </c>
      <c r="Q808" s="5" t="b">
        <f t="shared" ca="1" si="221"/>
        <v>1</v>
      </c>
      <c r="R808" s="5"/>
      <c r="S808" s="5"/>
      <c r="T808" s="5"/>
      <c r="U808" s="5"/>
      <c r="V808" s="5"/>
      <c r="W808" s="5"/>
      <c r="X808" s="5"/>
      <c r="Y808" s="5"/>
      <c r="Z808" s="5"/>
      <c r="AA808" s="5"/>
      <c r="AB808" s="5"/>
      <c r="AC808" s="5"/>
      <c r="AD808" s="5"/>
      <c r="AE808" s="5"/>
      <c r="AF808" s="5"/>
    </row>
    <row r="809" spans="1:32" ht="20.25" customHeight="1">
      <c r="A809" s="5" t="s">
        <v>11490</v>
      </c>
      <c r="B809" s="5" t="s">
        <v>11492</v>
      </c>
      <c r="C809" s="5" t="s">
        <v>170</v>
      </c>
      <c r="D809" s="5" t="s">
        <v>390</v>
      </c>
      <c r="E809" s="5" t="s">
        <v>45</v>
      </c>
      <c r="F809" s="7">
        <v>10</v>
      </c>
      <c r="G809" s="7">
        <v>15</v>
      </c>
      <c r="H809" s="5" t="s">
        <v>56</v>
      </c>
      <c r="I809" s="5" t="s">
        <v>125</v>
      </c>
      <c r="J809" s="5" t="s">
        <v>117</v>
      </c>
      <c r="K809" s="5" t="s">
        <v>11493</v>
      </c>
      <c r="L809" s="5" t="s">
        <v>11494</v>
      </c>
      <c r="M809" s="5" t="s">
        <v>100</v>
      </c>
      <c r="N809" s="5" t="s">
        <v>55</v>
      </c>
      <c r="O809" s="5"/>
      <c r="P809" s="5" t="b">
        <f t="shared" ca="1" si="218"/>
        <v>0</v>
      </c>
      <c r="Q809" s="5" t="b">
        <f t="shared" ca="1" si="221"/>
        <v>1</v>
      </c>
      <c r="R809" s="5"/>
      <c r="S809" s="5"/>
      <c r="T809" s="5"/>
      <c r="U809" s="5"/>
      <c r="V809" s="5"/>
      <c r="W809" s="5"/>
      <c r="X809" s="5"/>
      <c r="Y809" s="5"/>
      <c r="Z809" s="5"/>
      <c r="AA809" s="5"/>
      <c r="AB809" s="5"/>
      <c r="AC809" s="5"/>
      <c r="AD809" s="5"/>
      <c r="AE809" s="5"/>
      <c r="AF809" s="5"/>
    </row>
    <row r="810" spans="1:32" ht="20.25" customHeight="1">
      <c r="A810" s="5" t="s">
        <v>11496</v>
      </c>
      <c r="B810" s="5" t="s">
        <v>3428</v>
      </c>
      <c r="C810" s="5" t="s">
        <v>27</v>
      </c>
      <c r="D810" s="5" t="s">
        <v>85</v>
      </c>
      <c r="E810" s="5" t="s">
        <v>29</v>
      </c>
      <c r="F810" s="7">
        <v>10</v>
      </c>
      <c r="G810" s="7">
        <v>15</v>
      </c>
      <c r="H810" s="5" t="s">
        <v>56</v>
      </c>
      <c r="I810" s="5" t="s">
        <v>108</v>
      </c>
      <c r="J810" s="5" t="s">
        <v>57</v>
      </c>
      <c r="K810" s="5"/>
      <c r="L810" s="5" t="s">
        <v>11498</v>
      </c>
      <c r="M810" s="5" t="s">
        <v>42</v>
      </c>
      <c r="N810" s="5" t="s">
        <v>237</v>
      </c>
      <c r="O810" s="5"/>
      <c r="P810" s="5" t="b">
        <f t="shared" ca="1" si="218"/>
        <v>0</v>
      </c>
      <c r="Q810" s="5" t="b">
        <f t="shared" ca="1" si="221"/>
        <v>1</v>
      </c>
      <c r="R810" s="5"/>
      <c r="S810" s="5"/>
      <c r="T810" s="5"/>
      <c r="U810" s="5"/>
      <c r="V810" s="5"/>
      <c r="W810" s="5"/>
      <c r="X810" s="5"/>
      <c r="Y810" s="5"/>
      <c r="Z810" s="5"/>
      <c r="AA810" s="5"/>
      <c r="AB810" s="5"/>
      <c r="AC810" s="5"/>
      <c r="AD810" s="5"/>
      <c r="AE810" s="5"/>
      <c r="AF810" s="5"/>
    </row>
    <row r="811" spans="1:32" ht="20.25" customHeight="1">
      <c r="A811" s="5" t="s">
        <v>11499</v>
      </c>
      <c r="B811" s="5" t="s">
        <v>11500</v>
      </c>
      <c r="C811" s="5" t="s">
        <v>27</v>
      </c>
      <c r="D811" s="5" t="s">
        <v>75</v>
      </c>
      <c r="E811" s="5" t="s">
        <v>45</v>
      </c>
      <c r="F811" s="7">
        <v>10</v>
      </c>
      <c r="G811" s="7">
        <v>15</v>
      </c>
      <c r="H811" s="5" t="s">
        <v>56</v>
      </c>
      <c r="I811" s="5" t="s">
        <v>31</v>
      </c>
      <c r="J811" s="5" t="s">
        <v>686</v>
      </c>
      <c r="K811" s="5" t="s">
        <v>11503</v>
      </c>
      <c r="L811" s="5" t="s">
        <v>11505</v>
      </c>
      <c r="M811" s="5" t="s">
        <v>100</v>
      </c>
      <c r="N811" s="5" t="s">
        <v>55</v>
      </c>
      <c r="O811" s="5"/>
      <c r="P811" s="5" t="b">
        <f t="shared" ca="1" si="218"/>
        <v>0</v>
      </c>
      <c r="Q811" s="5" t="b">
        <f t="shared" ca="1" si="221"/>
        <v>1</v>
      </c>
      <c r="R811" s="5"/>
      <c r="S811" s="5"/>
      <c r="T811" s="5"/>
      <c r="U811" s="5"/>
      <c r="V811" s="5"/>
      <c r="W811" s="5"/>
      <c r="X811" s="5"/>
      <c r="Y811" s="5"/>
      <c r="Z811" s="5"/>
      <c r="AA811" s="5"/>
      <c r="AB811" s="5"/>
      <c r="AC811" s="5"/>
      <c r="AD811" s="5"/>
      <c r="AE811" s="5"/>
      <c r="AF811" s="5"/>
    </row>
    <row r="812" spans="1:32" ht="20.25" customHeight="1">
      <c r="A812" s="5" t="s">
        <v>1457</v>
      </c>
      <c r="B812" s="5" t="s">
        <v>11506</v>
      </c>
      <c r="C812" s="5" t="s">
        <v>27</v>
      </c>
      <c r="D812" s="5" t="s">
        <v>212</v>
      </c>
      <c r="E812" s="5" t="s">
        <v>45</v>
      </c>
      <c r="F812" s="7">
        <v>10</v>
      </c>
      <c r="G812" s="7">
        <v>15</v>
      </c>
      <c r="H812" s="5" t="s">
        <v>56</v>
      </c>
      <c r="I812" s="5" t="s">
        <v>31</v>
      </c>
      <c r="J812" s="5" t="s">
        <v>32</v>
      </c>
      <c r="K812" s="5" t="s">
        <v>11508</v>
      </c>
      <c r="L812" s="5" t="s">
        <v>11509</v>
      </c>
      <c r="M812" s="5" t="s">
        <v>42</v>
      </c>
      <c r="N812" s="5" t="s">
        <v>55</v>
      </c>
      <c r="O812" s="5" t="b">
        <f ca="1">IFERROR(__xludf.DUMMYFUNCTION("REGEXMATCH(A812,""前端"")"),TRUE)</f>
        <v>1</v>
      </c>
      <c r="P812" s="5" t="b">
        <f t="shared" ca="1" si="218"/>
        <v>0</v>
      </c>
      <c r="Q812" s="5" t="b">
        <f t="shared" ca="1" si="221"/>
        <v>1</v>
      </c>
      <c r="R812" s="5"/>
      <c r="S812" s="5"/>
      <c r="T812" s="5"/>
      <c r="U812" s="5"/>
      <c r="V812" s="5"/>
      <c r="W812" s="5"/>
      <c r="X812" s="5"/>
      <c r="Y812" s="5"/>
      <c r="Z812" s="5"/>
      <c r="AA812" s="5"/>
      <c r="AB812" s="5"/>
      <c r="AC812" s="5"/>
      <c r="AD812" s="5"/>
      <c r="AE812" s="5"/>
      <c r="AF812" s="5"/>
    </row>
    <row r="813" spans="1:32" ht="20.25" customHeight="1">
      <c r="A813" s="5" t="s">
        <v>277</v>
      </c>
      <c r="B813" s="5" t="s">
        <v>11513</v>
      </c>
      <c r="C813" s="5" t="s">
        <v>27</v>
      </c>
      <c r="D813" s="5" t="s">
        <v>212</v>
      </c>
      <c r="E813" s="5" t="s">
        <v>29</v>
      </c>
      <c r="F813" s="7">
        <v>10</v>
      </c>
      <c r="G813" s="7">
        <v>15</v>
      </c>
      <c r="H813" s="5" t="s">
        <v>56</v>
      </c>
      <c r="I813" s="5" t="s">
        <v>108</v>
      </c>
      <c r="J813" s="5" t="s">
        <v>34</v>
      </c>
      <c r="K813" s="5" t="s">
        <v>11516</v>
      </c>
      <c r="L813" s="5" t="s">
        <v>11517</v>
      </c>
      <c r="M813" s="5" t="s">
        <v>37</v>
      </c>
      <c r="N813" s="5" t="s">
        <v>55</v>
      </c>
      <c r="O813" s="5"/>
      <c r="P813" s="5" t="b">
        <f t="shared" ca="1" si="218"/>
        <v>0</v>
      </c>
      <c r="Q813" s="5" t="b">
        <f t="shared" ca="1" si="221"/>
        <v>1</v>
      </c>
      <c r="R813" s="5"/>
      <c r="S813" s="5"/>
      <c r="T813" s="5"/>
      <c r="U813" s="5"/>
      <c r="V813" s="5"/>
      <c r="W813" s="5"/>
      <c r="X813" s="5"/>
      <c r="Y813" s="5"/>
      <c r="Z813" s="5"/>
      <c r="AA813" s="5"/>
      <c r="AB813" s="5"/>
      <c r="AC813" s="5"/>
      <c r="AD813" s="5"/>
      <c r="AE813" s="5"/>
      <c r="AF813" s="5"/>
    </row>
    <row r="814" spans="1:32" ht="20.25" customHeight="1">
      <c r="A814" s="5" t="s">
        <v>11518</v>
      </c>
      <c r="B814" s="5" t="s">
        <v>11519</v>
      </c>
      <c r="C814" s="5" t="s">
        <v>20</v>
      </c>
      <c r="D814" s="5" t="s">
        <v>47</v>
      </c>
      <c r="E814" s="5" t="s">
        <v>45</v>
      </c>
      <c r="F814" s="7">
        <v>10</v>
      </c>
      <c r="G814" s="7">
        <v>15</v>
      </c>
      <c r="H814" s="5" t="s">
        <v>56</v>
      </c>
      <c r="I814" s="5" t="s">
        <v>125</v>
      </c>
      <c r="J814" s="5" t="s">
        <v>57</v>
      </c>
      <c r="K814" s="5" t="s">
        <v>11521</v>
      </c>
      <c r="L814" s="5" t="s">
        <v>11522</v>
      </c>
      <c r="M814" s="5" t="s">
        <v>100</v>
      </c>
      <c r="N814" s="5" t="s">
        <v>55</v>
      </c>
      <c r="O814" s="5"/>
      <c r="P814" s="5" t="b">
        <f t="shared" ca="1" si="218"/>
        <v>0</v>
      </c>
      <c r="Q814" s="5" t="b">
        <f ca="1">IFERROR(__xludf.DUMMYFUNCTION("REGEXMATCH(L814,""JavaScript"")"),TRUE)</f>
        <v>1</v>
      </c>
      <c r="R814" s="5"/>
      <c r="S814" s="5"/>
      <c r="T814" s="5"/>
      <c r="U814" s="5"/>
      <c r="V814" s="5"/>
      <c r="W814" s="5"/>
      <c r="X814" s="5"/>
      <c r="Y814" s="5"/>
      <c r="Z814" s="5"/>
      <c r="AA814" s="5"/>
      <c r="AB814" s="5"/>
      <c r="AC814" s="5"/>
      <c r="AD814" s="5"/>
      <c r="AE814" s="5"/>
      <c r="AF814" s="5"/>
    </row>
    <row r="815" spans="1:32" ht="20.25" customHeight="1">
      <c r="A815" s="5" t="s">
        <v>11528</v>
      </c>
      <c r="B815" s="5" t="s">
        <v>11530</v>
      </c>
      <c r="C815" s="5" t="s">
        <v>20</v>
      </c>
      <c r="D815" s="5" t="s">
        <v>21</v>
      </c>
      <c r="E815" s="5" t="s">
        <v>45</v>
      </c>
      <c r="F815" s="7">
        <v>10</v>
      </c>
      <c r="G815" s="7">
        <v>15</v>
      </c>
      <c r="H815" s="5" t="s">
        <v>56</v>
      </c>
      <c r="I815" s="5" t="s">
        <v>108</v>
      </c>
      <c r="J815" s="5" t="s">
        <v>57</v>
      </c>
      <c r="K815" s="5" t="s">
        <v>11531</v>
      </c>
      <c r="L815" s="5" t="s">
        <v>5680</v>
      </c>
      <c r="M815" s="5" t="s">
        <v>53</v>
      </c>
      <c r="N815" s="5" t="s">
        <v>55</v>
      </c>
      <c r="O815" s="5"/>
      <c r="P815" s="5" t="b">
        <f ca="1">IFERROR(__xludf.DUMMYFUNCTION("REGEXMATCH(A815,""(?i)JavaScript"")"),FALSE)</f>
        <v>0</v>
      </c>
      <c r="Q815" s="5" t="b">
        <f ca="1">IFERROR(__xludf.DUMMYFUNCTION("REGEXMATCH(L815,""(?i)JavaScript"")"),FALSE)</f>
        <v>0</v>
      </c>
      <c r="R815" s="5"/>
      <c r="S815" s="5"/>
      <c r="T815" s="5"/>
      <c r="U815" s="5"/>
      <c r="V815" s="5"/>
      <c r="W815" s="5"/>
      <c r="X815" s="5"/>
      <c r="Y815" s="5"/>
      <c r="Z815" s="5"/>
      <c r="AA815" s="5"/>
      <c r="AB815" s="5"/>
      <c r="AC815" s="5"/>
      <c r="AD815" s="5"/>
      <c r="AE815" s="5"/>
      <c r="AF815" s="5"/>
    </row>
    <row r="816" spans="1:32" ht="20.25" customHeight="1">
      <c r="A816" s="5" t="s">
        <v>277</v>
      </c>
      <c r="B816" s="5" t="s">
        <v>3685</v>
      </c>
      <c r="C816" s="5" t="s">
        <v>170</v>
      </c>
      <c r="D816" s="5" t="s">
        <v>390</v>
      </c>
      <c r="E816" s="5" t="s">
        <v>29</v>
      </c>
      <c r="F816" s="7">
        <v>10</v>
      </c>
      <c r="G816" s="7">
        <v>15</v>
      </c>
      <c r="H816" s="5" t="s">
        <v>56</v>
      </c>
      <c r="I816" s="5" t="s">
        <v>108</v>
      </c>
      <c r="J816" s="5" t="s">
        <v>430</v>
      </c>
      <c r="K816" s="5" t="s">
        <v>11536</v>
      </c>
      <c r="L816" s="5" t="s">
        <v>11537</v>
      </c>
      <c r="M816" s="5" t="s">
        <v>53</v>
      </c>
      <c r="N816" s="5" t="s">
        <v>55</v>
      </c>
      <c r="O816" s="5"/>
      <c r="P816" s="5" t="b">
        <f t="shared" ref="P816:P908" ca="1" si="222">IFERROR(__xludf.DUMMYFUNCTION("REGEXMATCH(A816,""JavaScript"")"),FALSE)</f>
        <v>0</v>
      </c>
      <c r="Q816" s="5" t="b">
        <f t="shared" ref="Q816:Q818" ca="1" si="223">IFERROR(__xludf.DUMMYFUNCTION("REGEXMATCH(L816,""JavaScript"")"),TRUE)</f>
        <v>1</v>
      </c>
      <c r="R816" s="5"/>
      <c r="S816" s="5"/>
      <c r="T816" s="5"/>
      <c r="U816" s="5"/>
      <c r="V816" s="5"/>
      <c r="W816" s="5"/>
      <c r="X816" s="5"/>
      <c r="Y816" s="5"/>
      <c r="Z816" s="5"/>
      <c r="AA816" s="5"/>
      <c r="AB816" s="5"/>
      <c r="AC816" s="5"/>
      <c r="AD816" s="5"/>
      <c r="AE816" s="5"/>
      <c r="AF816" s="5"/>
    </row>
    <row r="817" spans="1:32" ht="20.25" customHeight="1">
      <c r="A817" s="5" t="s">
        <v>2808</v>
      </c>
      <c r="B817" s="5" t="s">
        <v>7256</v>
      </c>
      <c r="C817" s="5" t="s">
        <v>41</v>
      </c>
      <c r="D817" s="5" t="s">
        <v>114</v>
      </c>
      <c r="E817" s="5" t="s">
        <v>29</v>
      </c>
      <c r="F817" s="7">
        <v>10</v>
      </c>
      <c r="G817" s="7">
        <v>15</v>
      </c>
      <c r="H817" s="5" t="s">
        <v>56</v>
      </c>
      <c r="I817" s="5" t="s">
        <v>31</v>
      </c>
      <c r="J817" s="5" t="s">
        <v>110</v>
      </c>
      <c r="K817" s="5" t="s">
        <v>7259</v>
      </c>
      <c r="L817" s="5" t="s">
        <v>7260</v>
      </c>
      <c r="M817" s="5" t="s">
        <v>53</v>
      </c>
      <c r="N817" s="5" t="s">
        <v>55</v>
      </c>
      <c r="O817" s="5"/>
      <c r="P817" s="5" t="b">
        <f t="shared" ca="1" si="222"/>
        <v>0</v>
      </c>
      <c r="Q817" s="5" t="b">
        <f t="shared" ca="1" si="223"/>
        <v>1</v>
      </c>
      <c r="R817" s="5"/>
      <c r="S817" s="5"/>
      <c r="T817" s="5"/>
      <c r="U817" s="5"/>
      <c r="V817" s="5"/>
      <c r="W817" s="5"/>
      <c r="X817" s="5"/>
      <c r="Y817" s="5"/>
      <c r="Z817" s="5"/>
      <c r="AA817" s="5"/>
      <c r="AB817" s="5"/>
      <c r="AC817" s="5"/>
      <c r="AD817" s="5"/>
      <c r="AE817" s="5"/>
      <c r="AF817" s="5"/>
    </row>
    <row r="818" spans="1:32" ht="20.25" customHeight="1">
      <c r="A818" s="5" t="s">
        <v>1457</v>
      </c>
      <c r="B818" s="5" t="s">
        <v>11551</v>
      </c>
      <c r="C818" s="5" t="s">
        <v>27</v>
      </c>
      <c r="D818" s="5" t="s">
        <v>212</v>
      </c>
      <c r="E818" s="5" t="s">
        <v>45</v>
      </c>
      <c r="F818" s="7">
        <v>10</v>
      </c>
      <c r="G818" s="7">
        <v>15</v>
      </c>
      <c r="H818" s="5" t="s">
        <v>56</v>
      </c>
      <c r="I818" s="5" t="s">
        <v>31</v>
      </c>
      <c r="J818" s="5" t="s">
        <v>2426</v>
      </c>
      <c r="K818" s="5" t="s">
        <v>11552</v>
      </c>
      <c r="L818" s="5" t="s">
        <v>11553</v>
      </c>
      <c r="M818" s="5" t="s">
        <v>37</v>
      </c>
      <c r="N818" s="5" t="s">
        <v>55</v>
      </c>
      <c r="O818" s="5"/>
      <c r="P818" s="5" t="b">
        <f t="shared" ca="1" si="222"/>
        <v>0</v>
      </c>
      <c r="Q818" s="5" t="b">
        <f t="shared" ca="1" si="223"/>
        <v>1</v>
      </c>
      <c r="R818" s="5"/>
      <c r="S818" s="5"/>
      <c r="T818" s="5"/>
      <c r="U818" s="5"/>
      <c r="V818" s="5"/>
      <c r="W818" s="5"/>
      <c r="X818" s="5"/>
      <c r="Y818" s="5"/>
      <c r="Z818" s="5"/>
      <c r="AA818" s="5"/>
      <c r="AB818" s="5"/>
      <c r="AC818" s="5"/>
      <c r="AD818" s="5"/>
      <c r="AE818" s="5"/>
      <c r="AF818" s="5"/>
    </row>
    <row r="819" spans="1:32" ht="20.25" customHeight="1">
      <c r="A819" s="5" t="s">
        <v>10562</v>
      </c>
      <c r="B819" s="5" t="s">
        <v>11558</v>
      </c>
      <c r="C819" s="5" t="s">
        <v>27</v>
      </c>
      <c r="D819" s="5" t="s">
        <v>105</v>
      </c>
      <c r="E819" s="5" t="s">
        <v>45</v>
      </c>
      <c r="F819" s="7">
        <v>10</v>
      </c>
      <c r="G819" s="7">
        <v>15</v>
      </c>
      <c r="H819" s="5" t="s">
        <v>56</v>
      </c>
      <c r="I819" s="5" t="s">
        <v>108</v>
      </c>
      <c r="J819" s="5" t="s">
        <v>57</v>
      </c>
      <c r="K819" s="5" t="s">
        <v>11560</v>
      </c>
      <c r="L819" s="5" t="s">
        <v>11561</v>
      </c>
      <c r="M819" s="5" t="s">
        <v>53</v>
      </c>
      <c r="N819" s="5" t="s">
        <v>405</v>
      </c>
      <c r="O819" s="5"/>
      <c r="P819" s="5" t="b">
        <f t="shared" ca="1" si="222"/>
        <v>0</v>
      </c>
      <c r="Q819" s="5" t="b">
        <f t="shared" ref="Q819:Q823" ca="1" si="224">IFERROR(__xludf.DUMMYFUNCTION("REGEXMATCH(L819,""(?i)JavaScript"")"),TRUE)</f>
        <v>1</v>
      </c>
      <c r="R819" s="5"/>
      <c r="S819" s="5"/>
      <c r="T819" s="5"/>
      <c r="U819" s="5"/>
      <c r="V819" s="5"/>
      <c r="W819" s="5"/>
      <c r="X819" s="5"/>
      <c r="Y819" s="5"/>
      <c r="Z819" s="5"/>
      <c r="AA819" s="5"/>
      <c r="AB819" s="5"/>
      <c r="AC819" s="5"/>
      <c r="AD819" s="5"/>
      <c r="AE819" s="5"/>
      <c r="AF819" s="5"/>
    </row>
    <row r="820" spans="1:32" ht="20.25" customHeight="1">
      <c r="A820" s="5" t="s">
        <v>277</v>
      </c>
      <c r="B820" s="5" t="s">
        <v>11566</v>
      </c>
      <c r="C820" s="5" t="s">
        <v>170</v>
      </c>
      <c r="D820" s="5" t="s">
        <v>390</v>
      </c>
      <c r="E820" s="5" t="s">
        <v>45</v>
      </c>
      <c r="F820" s="7">
        <v>10</v>
      </c>
      <c r="G820" s="7">
        <v>15</v>
      </c>
      <c r="H820" s="5" t="s">
        <v>56</v>
      </c>
      <c r="I820" s="5" t="s">
        <v>108</v>
      </c>
      <c r="J820" s="5" t="s">
        <v>57</v>
      </c>
      <c r="K820" s="5" t="s">
        <v>11570</v>
      </c>
      <c r="L820" s="5" t="s">
        <v>11572</v>
      </c>
      <c r="M820" s="5" t="s">
        <v>37</v>
      </c>
      <c r="N820" s="5" t="s">
        <v>55</v>
      </c>
      <c r="O820" s="5"/>
      <c r="P820" s="5" t="b">
        <f t="shared" ca="1" si="222"/>
        <v>0</v>
      </c>
      <c r="Q820" s="5" t="b">
        <f t="shared" ca="1" si="224"/>
        <v>1</v>
      </c>
      <c r="R820" s="5"/>
      <c r="S820" s="5"/>
      <c r="T820" s="5"/>
      <c r="U820" s="5"/>
      <c r="V820" s="5"/>
      <c r="W820" s="5"/>
      <c r="X820" s="5"/>
      <c r="Y820" s="5"/>
      <c r="Z820" s="5"/>
      <c r="AA820" s="5"/>
      <c r="AB820" s="5"/>
      <c r="AC820" s="5"/>
      <c r="AD820" s="5"/>
      <c r="AE820" s="5"/>
      <c r="AF820" s="5"/>
    </row>
    <row r="821" spans="1:32" ht="20.25" customHeight="1">
      <c r="A821" s="5" t="s">
        <v>277</v>
      </c>
      <c r="B821" s="5" t="s">
        <v>11575</v>
      </c>
      <c r="C821" s="5" t="s">
        <v>170</v>
      </c>
      <c r="D821" s="5" t="s">
        <v>47</v>
      </c>
      <c r="E821" s="5" t="s">
        <v>45</v>
      </c>
      <c r="F821" s="7">
        <v>10</v>
      </c>
      <c r="G821" s="7">
        <v>15</v>
      </c>
      <c r="H821" s="5" t="s">
        <v>56</v>
      </c>
      <c r="I821" s="5" t="s">
        <v>108</v>
      </c>
      <c r="J821" s="5" t="s">
        <v>412</v>
      </c>
      <c r="K821" s="5" t="s">
        <v>11578</v>
      </c>
      <c r="L821" s="5" t="s">
        <v>11572</v>
      </c>
      <c r="M821" s="5" t="s">
        <v>53</v>
      </c>
      <c r="N821" s="5" t="s">
        <v>55</v>
      </c>
      <c r="O821" s="5"/>
      <c r="P821" s="5" t="b">
        <f t="shared" ca="1" si="222"/>
        <v>0</v>
      </c>
      <c r="Q821" s="5" t="b">
        <f t="shared" ca="1" si="224"/>
        <v>1</v>
      </c>
      <c r="R821" s="5"/>
      <c r="S821" s="5"/>
      <c r="T821" s="5"/>
      <c r="U821" s="5"/>
      <c r="V821" s="5"/>
      <c r="W821" s="5"/>
      <c r="X821" s="5"/>
      <c r="Y821" s="5"/>
      <c r="Z821" s="5"/>
      <c r="AA821" s="5"/>
      <c r="AB821" s="5"/>
      <c r="AC821" s="5"/>
      <c r="AD821" s="5"/>
      <c r="AE821" s="5"/>
      <c r="AF821" s="5"/>
    </row>
    <row r="822" spans="1:32" ht="20.25" customHeight="1">
      <c r="A822" s="5" t="s">
        <v>11580</v>
      </c>
      <c r="B822" s="5" t="s">
        <v>11581</v>
      </c>
      <c r="C822" s="5" t="s">
        <v>27</v>
      </c>
      <c r="D822" s="5" t="s">
        <v>850</v>
      </c>
      <c r="E822" s="5" t="s">
        <v>45</v>
      </c>
      <c r="F822" s="7">
        <v>10</v>
      </c>
      <c r="G822" s="7">
        <v>15</v>
      </c>
      <c r="H822" s="5" t="s">
        <v>56</v>
      </c>
      <c r="I822" s="5" t="s">
        <v>108</v>
      </c>
      <c r="J822" s="5" t="s">
        <v>76</v>
      </c>
      <c r="K822" s="5" t="s">
        <v>6949</v>
      </c>
      <c r="L822" s="5" t="s">
        <v>11583</v>
      </c>
      <c r="M822" s="5" t="s">
        <v>100</v>
      </c>
      <c r="N822" s="5" t="s">
        <v>55</v>
      </c>
      <c r="O822" s="5"/>
      <c r="P822" s="5" t="b">
        <f t="shared" ca="1" si="222"/>
        <v>0</v>
      </c>
      <c r="Q822" s="5" t="b">
        <f t="shared" ca="1" si="224"/>
        <v>1</v>
      </c>
      <c r="R822" s="5"/>
      <c r="S822" s="5"/>
      <c r="T822" s="5"/>
      <c r="U822" s="5"/>
      <c r="V822" s="5"/>
      <c r="W822" s="5"/>
      <c r="X822" s="5"/>
      <c r="Y822" s="5"/>
      <c r="Z822" s="5"/>
      <c r="AA822" s="5"/>
      <c r="AB822" s="5"/>
      <c r="AC822" s="5"/>
      <c r="AD822" s="5"/>
      <c r="AE822" s="5"/>
      <c r="AF822" s="5"/>
    </row>
    <row r="823" spans="1:32" ht="20.25" customHeight="1">
      <c r="A823" s="5" t="s">
        <v>396</v>
      </c>
      <c r="B823" s="5" t="s">
        <v>11584</v>
      </c>
      <c r="C823" s="5" t="s">
        <v>170</v>
      </c>
      <c r="D823" s="5" t="s">
        <v>342</v>
      </c>
      <c r="E823" s="5" t="s">
        <v>45</v>
      </c>
      <c r="F823" s="7">
        <v>10</v>
      </c>
      <c r="G823" s="7">
        <v>15</v>
      </c>
      <c r="H823" s="5" t="s">
        <v>56</v>
      </c>
      <c r="I823" s="5" t="s">
        <v>108</v>
      </c>
      <c r="J823" s="5" t="s">
        <v>2015</v>
      </c>
      <c r="K823" s="5" t="s">
        <v>58</v>
      </c>
      <c r="L823" s="5" t="s">
        <v>11586</v>
      </c>
      <c r="M823" s="5" t="s">
        <v>100</v>
      </c>
      <c r="N823" s="5" t="s">
        <v>55</v>
      </c>
      <c r="O823" s="5"/>
      <c r="P823" s="5" t="b">
        <f t="shared" ca="1" si="222"/>
        <v>0</v>
      </c>
      <c r="Q823" s="5" t="b">
        <f t="shared" ca="1" si="224"/>
        <v>1</v>
      </c>
      <c r="R823" s="5"/>
      <c r="S823" s="5"/>
      <c r="T823" s="5"/>
      <c r="U823" s="5"/>
      <c r="V823" s="5"/>
      <c r="W823" s="5"/>
      <c r="X823" s="5"/>
      <c r="Y823" s="5"/>
      <c r="Z823" s="5"/>
      <c r="AA823" s="5"/>
      <c r="AB823" s="5"/>
      <c r="AC823" s="5"/>
      <c r="AD823" s="5"/>
      <c r="AE823" s="5"/>
      <c r="AF823" s="5"/>
    </row>
    <row r="824" spans="1:32" ht="20.25" customHeight="1">
      <c r="A824" s="5" t="s">
        <v>11590</v>
      </c>
      <c r="B824" s="5" t="s">
        <v>229</v>
      </c>
      <c r="C824" s="5" t="s">
        <v>27</v>
      </c>
      <c r="D824" s="5" t="s">
        <v>85</v>
      </c>
      <c r="E824" s="5" t="s">
        <v>45</v>
      </c>
      <c r="F824" s="7">
        <v>10</v>
      </c>
      <c r="G824" s="7">
        <v>15</v>
      </c>
      <c r="H824" s="5" t="s">
        <v>56</v>
      </c>
      <c r="I824" s="5" t="s">
        <v>31</v>
      </c>
      <c r="J824" s="5" t="s">
        <v>57</v>
      </c>
      <c r="K824" s="5" t="s">
        <v>233</v>
      </c>
      <c r="L824" s="5" t="s">
        <v>11597</v>
      </c>
      <c r="M824" s="5" t="s">
        <v>167</v>
      </c>
      <c r="N824" s="5" t="s">
        <v>237</v>
      </c>
      <c r="O824" s="5"/>
      <c r="P824" s="5" t="b">
        <f t="shared" ca="1" si="222"/>
        <v>0</v>
      </c>
      <c r="Q824" s="5" t="b">
        <f ca="1">IFERROR(__xludf.DUMMYFUNCTION("REGEXMATCH(L824,""JavaScript"")"),TRUE)</f>
        <v>1</v>
      </c>
      <c r="R824" s="5"/>
      <c r="S824" s="5"/>
      <c r="T824" s="5"/>
      <c r="U824" s="5"/>
      <c r="V824" s="5"/>
      <c r="W824" s="5"/>
      <c r="X824" s="5"/>
      <c r="Y824" s="5"/>
      <c r="Z824" s="5"/>
      <c r="AA824" s="5"/>
      <c r="AB824" s="5"/>
      <c r="AC824" s="5"/>
      <c r="AD824" s="5"/>
      <c r="AE824" s="5"/>
      <c r="AF824" s="5"/>
    </row>
    <row r="825" spans="1:32" ht="20.25" customHeight="1">
      <c r="A825" s="5" t="s">
        <v>9385</v>
      </c>
      <c r="B825" s="5" t="s">
        <v>11601</v>
      </c>
      <c r="C825" s="5" t="s">
        <v>20</v>
      </c>
      <c r="D825" s="5" t="s">
        <v>21</v>
      </c>
      <c r="E825" s="5" t="s">
        <v>45</v>
      </c>
      <c r="F825" s="7">
        <v>10</v>
      </c>
      <c r="G825" s="7">
        <v>15</v>
      </c>
      <c r="H825" s="5" t="s">
        <v>56</v>
      </c>
      <c r="I825" s="5" t="s">
        <v>31</v>
      </c>
      <c r="J825" s="5" t="s">
        <v>110</v>
      </c>
      <c r="K825" s="5"/>
      <c r="L825" s="5" t="s">
        <v>11604</v>
      </c>
      <c r="M825" s="5" t="s">
        <v>53</v>
      </c>
      <c r="N825" s="5" t="s">
        <v>55</v>
      </c>
      <c r="O825" s="5"/>
      <c r="P825" s="5" t="b">
        <f t="shared" ca="1" si="222"/>
        <v>0</v>
      </c>
      <c r="Q825" s="5" t="b">
        <f t="shared" ref="Q825:Q827" ca="1" si="225">IFERROR(__xludf.DUMMYFUNCTION("REGEXMATCH(L825,""(?i)JavaScript"")"),TRUE)</f>
        <v>1</v>
      </c>
      <c r="R825" s="5"/>
      <c r="S825" s="5"/>
      <c r="T825" s="5"/>
      <c r="U825" s="5"/>
      <c r="V825" s="5"/>
      <c r="W825" s="5"/>
      <c r="X825" s="5"/>
      <c r="Y825" s="5"/>
      <c r="Z825" s="5"/>
      <c r="AA825" s="5"/>
      <c r="AB825" s="5"/>
      <c r="AC825" s="5"/>
      <c r="AD825" s="5"/>
      <c r="AE825" s="5"/>
      <c r="AF825" s="5"/>
    </row>
    <row r="826" spans="1:32" ht="20.25" customHeight="1">
      <c r="A826" s="5" t="s">
        <v>3997</v>
      </c>
      <c r="B826" s="5" t="s">
        <v>11609</v>
      </c>
      <c r="C826" s="5" t="s">
        <v>170</v>
      </c>
      <c r="D826" s="5" t="s">
        <v>342</v>
      </c>
      <c r="E826" s="5" t="s">
        <v>29</v>
      </c>
      <c r="F826" s="7">
        <v>10</v>
      </c>
      <c r="G826" s="7">
        <v>15</v>
      </c>
      <c r="H826" s="5" t="s">
        <v>56</v>
      </c>
      <c r="I826" s="5" t="s">
        <v>31</v>
      </c>
      <c r="J826" s="5" t="s">
        <v>187</v>
      </c>
      <c r="K826" s="5" t="s">
        <v>11610</v>
      </c>
      <c r="L826" s="5" t="s">
        <v>11611</v>
      </c>
      <c r="M826" s="5" t="s">
        <v>53</v>
      </c>
      <c r="N826" s="5" t="s">
        <v>55</v>
      </c>
      <c r="O826" s="5"/>
      <c r="P826" s="5" t="b">
        <f t="shared" ca="1" si="222"/>
        <v>0</v>
      </c>
      <c r="Q826" s="5" t="b">
        <f t="shared" ca="1" si="225"/>
        <v>1</v>
      </c>
      <c r="R826" s="5"/>
      <c r="S826" s="5"/>
      <c r="T826" s="5"/>
      <c r="U826" s="5"/>
      <c r="V826" s="5"/>
      <c r="W826" s="5"/>
      <c r="X826" s="5"/>
      <c r="Y826" s="5"/>
      <c r="Z826" s="5"/>
      <c r="AA826" s="5"/>
      <c r="AB826" s="5"/>
      <c r="AC826" s="5"/>
      <c r="AD826" s="5"/>
      <c r="AE826" s="5"/>
      <c r="AF826" s="5"/>
    </row>
    <row r="827" spans="1:32" ht="20.25" customHeight="1">
      <c r="A827" s="5" t="s">
        <v>11613</v>
      </c>
      <c r="B827" s="5" t="s">
        <v>10410</v>
      </c>
      <c r="C827" s="5" t="s">
        <v>41</v>
      </c>
      <c r="D827" s="5" t="s">
        <v>94</v>
      </c>
      <c r="E827" s="5" t="s">
        <v>29</v>
      </c>
      <c r="F827" s="7">
        <v>10</v>
      </c>
      <c r="G827" s="7">
        <v>15</v>
      </c>
      <c r="H827" s="5" t="s">
        <v>56</v>
      </c>
      <c r="I827" s="5" t="s">
        <v>108</v>
      </c>
      <c r="J827" s="5" t="s">
        <v>117</v>
      </c>
      <c r="K827" s="5"/>
      <c r="L827" s="5" t="s">
        <v>11614</v>
      </c>
      <c r="M827" s="5" t="s">
        <v>53</v>
      </c>
      <c r="N827" s="5" t="s">
        <v>55</v>
      </c>
      <c r="O827" s="5"/>
      <c r="P827" s="5" t="b">
        <f t="shared" ca="1" si="222"/>
        <v>0</v>
      </c>
      <c r="Q827" s="5" t="b">
        <f t="shared" ca="1" si="225"/>
        <v>1</v>
      </c>
      <c r="R827" s="5"/>
      <c r="S827" s="5"/>
      <c r="T827" s="5"/>
      <c r="U827" s="5"/>
      <c r="V827" s="5"/>
      <c r="W827" s="5"/>
      <c r="X827" s="5"/>
      <c r="Y827" s="5"/>
      <c r="Z827" s="5"/>
      <c r="AA827" s="5"/>
      <c r="AB827" s="5"/>
      <c r="AC827" s="5"/>
      <c r="AD827" s="5"/>
      <c r="AE827" s="5"/>
      <c r="AF827" s="5"/>
    </row>
    <row r="828" spans="1:32" ht="20.25" customHeight="1">
      <c r="A828" s="5" t="s">
        <v>1457</v>
      </c>
      <c r="B828" s="5" t="s">
        <v>11616</v>
      </c>
      <c r="C828" s="5" t="s">
        <v>170</v>
      </c>
      <c r="D828" s="5" t="s">
        <v>390</v>
      </c>
      <c r="E828" s="5" t="s">
        <v>29</v>
      </c>
      <c r="F828" s="7">
        <v>10</v>
      </c>
      <c r="G828" s="7">
        <v>15</v>
      </c>
      <c r="H828" s="5" t="s">
        <v>56</v>
      </c>
      <c r="I828" s="5" t="s">
        <v>31</v>
      </c>
      <c r="J828" s="5" t="s">
        <v>57</v>
      </c>
      <c r="K828" s="5" t="s">
        <v>11619</v>
      </c>
      <c r="L828" s="5" t="s">
        <v>11620</v>
      </c>
      <c r="M828" s="5" t="s">
        <v>53</v>
      </c>
      <c r="N828" s="5" t="s">
        <v>55</v>
      </c>
      <c r="O828" s="5"/>
      <c r="P828" s="5" t="b">
        <f t="shared" ca="1" si="222"/>
        <v>0</v>
      </c>
      <c r="Q828" s="5" t="b">
        <f ca="1">IFERROR(__xludf.DUMMYFUNCTION("REGEXMATCH(L828,""JavaScript"")"),TRUE)</f>
        <v>1</v>
      </c>
      <c r="R828" s="5"/>
      <c r="S828" s="5"/>
      <c r="T828" s="5"/>
      <c r="U828" s="5"/>
      <c r="V828" s="5"/>
      <c r="W828" s="5"/>
      <c r="X828" s="5"/>
      <c r="Y828" s="5"/>
      <c r="Z828" s="5"/>
      <c r="AA828" s="5"/>
      <c r="AB828" s="5"/>
      <c r="AC828" s="5"/>
      <c r="AD828" s="5"/>
      <c r="AE828" s="5"/>
      <c r="AF828" s="5"/>
    </row>
    <row r="829" spans="1:32" ht="20.25" customHeight="1">
      <c r="A829" s="5" t="s">
        <v>1457</v>
      </c>
      <c r="B829" s="5" t="s">
        <v>11624</v>
      </c>
      <c r="C829" s="5" t="s">
        <v>41</v>
      </c>
      <c r="D829" s="5" t="s">
        <v>43</v>
      </c>
      <c r="E829" s="5" t="s">
        <v>95</v>
      </c>
      <c r="F829" s="7">
        <v>10</v>
      </c>
      <c r="G829" s="7">
        <v>15</v>
      </c>
      <c r="H829" s="5" t="s">
        <v>56</v>
      </c>
      <c r="I829" s="5" t="s">
        <v>108</v>
      </c>
      <c r="J829" s="5" t="s">
        <v>3655</v>
      </c>
      <c r="K829" s="5" t="s">
        <v>11626</v>
      </c>
      <c r="L829" s="5" t="s">
        <v>11627</v>
      </c>
      <c r="M829" s="5" t="s">
        <v>37</v>
      </c>
      <c r="N829" s="5" t="s">
        <v>405</v>
      </c>
      <c r="O829" s="5"/>
      <c r="P829" s="5" t="b">
        <f t="shared" ca="1" si="222"/>
        <v>0</v>
      </c>
      <c r="Q829" s="5" t="b">
        <f t="shared" ref="Q829:Q831" ca="1" si="226">IFERROR(__xludf.DUMMYFUNCTION("REGEXMATCH(L829,""(?i)JavaScript"")"),TRUE)</f>
        <v>1</v>
      </c>
      <c r="R829" s="5"/>
      <c r="S829" s="5"/>
      <c r="T829" s="5"/>
      <c r="U829" s="5"/>
      <c r="V829" s="5"/>
      <c r="W829" s="5"/>
      <c r="X829" s="5"/>
      <c r="Y829" s="5"/>
      <c r="Z829" s="5"/>
      <c r="AA829" s="5"/>
      <c r="AB829" s="5"/>
      <c r="AC829" s="5"/>
      <c r="AD829" s="5"/>
      <c r="AE829" s="5"/>
      <c r="AF829" s="5"/>
    </row>
    <row r="830" spans="1:32" ht="20.25" customHeight="1">
      <c r="A830" s="5" t="s">
        <v>11631</v>
      </c>
      <c r="B830" s="5" t="s">
        <v>2969</v>
      </c>
      <c r="C830" s="5" t="s">
        <v>27</v>
      </c>
      <c r="D830" s="5" t="s">
        <v>575</v>
      </c>
      <c r="E830" s="5" t="s">
        <v>29</v>
      </c>
      <c r="F830" s="7">
        <v>10</v>
      </c>
      <c r="G830" s="7">
        <v>13</v>
      </c>
      <c r="H830" s="5" t="s">
        <v>1661</v>
      </c>
      <c r="I830" s="5" t="s">
        <v>108</v>
      </c>
      <c r="J830" s="5" t="s">
        <v>110</v>
      </c>
      <c r="K830" s="5" t="s">
        <v>2971</v>
      </c>
      <c r="L830" s="5" t="s">
        <v>11632</v>
      </c>
      <c r="M830" s="5" t="s">
        <v>100</v>
      </c>
      <c r="N830" s="5" t="s">
        <v>55</v>
      </c>
      <c r="O830" s="5"/>
      <c r="P830" s="5" t="b">
        <f t="shared" ca="1" si="222"/>
        <v>0</v>
      </c>
      <c r="Q830" s="5" t="b">
        <f t="shared" ca="1" si="226"/>
        <v>1</v>
      </c>
      <c r="R830" s="5"/>
      <c r="S830" s="5"/>
      <c r="T830" s="5"/>
      <c r="U830" s="5"/>
      <c r="V830" s="5"/>
      <c r="W830" s="5"/>
      <c r="X830" s="5"/>
      <c r="Y830" s="5"/>
      <c r="Z830" s="5"/>
      <c r="AA830" s="5"/>
      <c r="AB830" s="5"/>
      <c r="AC830" s="5"/>
      <c r="AD830" s="5"/>
      <c r="AE830" s="5"/>
      <c r="AF830" s="5"/>
    </row>
    <row r="831" spans="1:32" ht="20.25" customHeight="1">
      <c r="A831" s="5" t="s">
        <v>1457</v>
      </c>
      <c r="B831" s="5" t="s">
        <v>11636</v>
      </c>
      <c r="C831" s="5" t="s">
        <v>27</v>
      </c>
      <c r="D831" s="5" t="s">
        <v>80</v>
      </c>
      <c r="E831" s="5" t="s">
        <v>29</v>
      </c>
      <c r="F831" s="7">
        <v>10</v>
      </c>
      <c r="G831" s="7">
        <v>15</v>
      </c>
      <c r="H831" s="5" t="s">
        <v>56</v>
      </c>
      <c r="I831" s="5" t="s">
        <v>108</v>
      </c>
      <c r="J831" s="5" t="s">
        <v>76</v>
      </c>
      <c r="K831" s="5" t="s">
        <v>11639</v>
      </c>
      <c r="L831" s="5" t="s">
        <v>11640</v>
      </c>
      <c r="M831" s="5" t="s">
        <v>167</v>
      </c>
      <c r="N831" s="5" t="s">
        <v>55</v>
      </c>
      <c r="O831" s="5"/>
      <c r="P831" s="5" t="b">
        <f t="shared" ca="1" si="222"/>
        <v>0</v>
      </c>
      <c r="Q831" s="5" t="b">
        <f t="shared" ca="1" si="226"/>
        <v>1</v>
      </c>
      <c r="R831" s="5"/>
      <c r="S831" s="5"/>
      <c r="T831" s="5"/>
      <c r="U831" s="5"/>
      <c r="V831" s="5"/>
      <c r="W831" s="5"/>
      <c r="X831" s="5"/>
      <c r="Y831" s="5"/>
      <c r="Z831" s="5"/>
      <c r="AA831" s="5"/>
      <c r="AB831" s="5"/>
      <c r="AC831" s="5"/>
      <c r="AD831" s="5"/>
      <c r="AE831" s="5"/>
      <c r="AF831" s="5"/>
    </row>
    <row r="832" spans="1:32" ht="20.25" customHeight="1">
      <c r="A832" s="5" t="s">
        <v>248</v>
      </c>
      <c r="B832" s="5" t="s">
        <v>11644</v>
      </c>
      <c r="C832" s="5" t="s">
        <v>170</v>
      </c>
      <c r="D832" s="5" t="s">
        <v>342</v>
      </c>
      <c r="E832" s="5" t="s">
        <v>29</v>
      </c>
      <c r="F832" s="7">
        <v>10</v>
      </c>
      <c r="G832" s="7">
        <v>15</v>
      </c>
      <c r="H832" s="5" t="s">
        <v>56</v>
      </c>
      <c r="I832" s="5" t="s">
        <v>108</v>
      </c>
      <c r="J832" s="5" t="s">
        <v>117</v>
      </c>
      <c r="K832" s="5" t="s">
        <v>11645</v>
      </c>
      <c r="L832" s="5" t="s">
        <v>11646</v>
      </c>
      <c r="M832" s="5" t="s">
        <v>53</v>
      </c>
      <c r="N832" s="5" t="s">
        <v>55</v>
      </c>
      <c r="O832" s="5"/>
      <c r="P832" s="5" t="b">
        <f t="shared" ca="1" si="222"/>
        <v>0</v>
      </c>
      <c r="Q832" s="5" t="b">
        <f ca="1">IFERROR(__xludf.DUMMYFUNCTION("REGEXMATCH(L832,""JavaScript"")"),TRUE)</f>
        <v>1</v>
      </c>
      <c r="R832" s="5"/>
      <c r="S832" s="5"/>
      <c r="T832" s="5"/>
      <c r="U832" s="5"/>
      <c r="V832" s="5"/>
      <c r="W832" s="5"/>
      <c r="X832" s="5"/>
      <c r="Y832" s="5"/>
      <c r="Z832" s="5"/>
      <c r="AA832" s="5"/>
      <c r="AB832" s="5"/>
      <c r="AC832" s="5"/>
      <c r="AD832" s="5"/>
      <c r="AE832" s="5"/>
      <c r="AF832" s="5"/>
    </row>
    <row r="833" spans="1:32" ht="20.25" customHeight="1">
      <c r="A833" s="5" t="s">
        <v>11649</v>
      </c>
      <c r="B833" s="5" t="s">
        <v>11650</v>
      </c>
      <c r="C833" s="5" t="s">
        <v>27</v>
      </c>
      <c r="D833" s="5" t="s">
        <v>212</v>
      </c>
      <c r="E833" s="5" t="s">
        <v>29</v>
      </c>
      <c r="F833" s="7">
        <v>10</v>
      </c>
      <c r="G833" s="7">
        <v>20</v>
      </c>
      <c r="H833" s="5" t="s">
        <v>144</v>
      </c>
      <c r="I833" s="5" t="s">
        <v>108</v>
      </c>
      <c r="J833" s="5" t="s">
        <v>2197</v>
      </c>
      <c r="K833" s="5"/>
      <c r="L833" s="5" t="s">
        <v>11653</v>
      </c>
      <c r="M833" s="5" t="s">
        <v>53</v>
      </c>
      <c r="N833" s="5" t="s">
        <v>44</v>
      </c>
      <c r="O833" s="5"/>
      <c r="P833" s="5" t="b">
        <f t="shared" ca="1" si="222"/>
        <v>0</v>
      </c>
      <c r="Q833" s="5" t="b">
        <f t="shared" ref="Q833:Q835" ca="1" si="227">IFERROR(__xludf.DUMMYFUNCTION("REGEXMATCH(L833,""(?i)JavaScript"")"),TRUE)</f>
        <v>1</v>
      </c>
      <c r="R833" s="5"/>
      <c r="S833" s="5"/>
      <c r="T833" s="5"/>
      <c r="U833" s="5"/>
      <c r="V833" s="5"/>
      <c r="W833" s="5"/>
      <c r="X833" s="5"/>
      <c r="Y833" s="5"/>
      <c r="Z833" s="5"/>
      <c r="AA833" s="5"/>
      <c r="AB833" s="5"/>
      <c r="AC833" s="5"/>
      <c r="AD833" s="5"/>
      <c r="AE833" s="5"/>
      <c r="AF833" s="5"/>
    </row>
    <row r="834" spans="1:32" ht="20.25" customHeight="1">
      <c r="A834" s="5" t="s">
        <v>1457</v>
      </c>
      <c r="B834" s="5" t="s">
        <v>6201</v>
      </c>
      <c r="C834" s="5" t="s">
        <v>41</v>
      </c>
      <c r="D834" s="5" t="s">
        <v>47</v>
      </c>
      <c r="E834" s="5" t="s">
        <v>29</v>
      </c>
      <c r="F834" s="7">
        <v>10</v>
      </c>
      <c r="G834" s="7">
        <v>15</v>
      </c>
      <c r="H834" s="5" t="s">
        <v>56</v>
      </c>
      <c r="I834" s="5" t="s">
        <v>125</v>
      </c>
      <c r="J834" s="5" t="s">
        <v>48</v>
      </c>
      <c r="K834" s="5" t="s">
        <v>11657</v>
      </c>
      <c r="L834" s="5" t="s">
        <v>11658</v>
      </c>
      <c r="M834" s="5" t="s">
        <v>53</v>
      </c>
      <c r="N834" s="5" t="s">
        <v>55</v>
      </c>
      <c r="O834" s="5"/>
      <c r="P834" s="5" t="b">
        <f t="shared" ca="1" si="222"/>
        <v>0</v>
      </c>
      <c r="Q834" s="5" t="b">
        <f t="shared" ca="1" si="227"/>
        <v>1</v>
      </c>
      <c r="R834" s="5"/>
      <c r="S834" s="5"/>
      <c r="T834" s="5"/>
      <c r="U834" s="5"/>
      <c r="V834" s="5"/>
      <c r="W834" s="5"/>
      <c r="X834" s="5"/>
      <c r="Y834" s="5"/>
      <c r="Z834" s="5"/>
      <c r="AA834" s="5"/>
      <c r="AB834" s="5"/>
      <c r="AC834" s="5"/>
      <c r="AD834" s="5"/>
      <c r="AE834" s="5"/>
      <c r="AF834" s="5"/>
    </row>
    <row r="835" spans="1:32" ht="20.25" customHeight="1">
      <c r="A835" s="5" t="s">
        <v>4668</v>
      </c>
      <c r="B835" s="5" t="s">
        <v>11661</v>
      </c>
      <c r="C835" s="5" t="s">
        <v>170</v>
      </c>
      <c r="D835" s="5" t="s">
        <v>390</v>
      </c>
      <c r="E835" s="5" t="s">
        <v>29</v>
      </c>
      <c r="F835" s="7">
        <v>10</v>
      </c>
      <c r="G835" s="7">
        <v>15</v>
      </c>
      <c r="H835" s="5" t="s">
        <v>56</v>
      </c>
      <c r="I835" s="5" t="s">
        <v>108</v>
      </c>
      <c r="J835" s="5" t="s">
        <v>4427</v>
      </c>
      <c r="K835" s="5" t="s">
        <v>11664</v>
      </c>
      <c r="L835" s="5" t="s">
        <v>11665</v>
      </c>
      <c r="M835" s="5" t="s">
        <v>37</v>
      </c>
      <c r="N835" s="5" t="s">
        <v>237</v>
      </c>
      <c r="O835" s="5" t="b">
        <f ca="1">IFERROR(__xludf.DUMMYFUNCTION("REGEXMATCH(A835,""前端"")"),TRUE)</f>
        <v>1</v>
      </c>
      <c r="P835" s="5" t="b">
        <f t="shared" ca="1" si="222"/>
        <v>0</v>
      </c>
      <c r="Q835" s="5" t="b">
        <f t="shared" ca="1" si="227"/>
        <v>1</v>
      </c>
      <c r="R835" s="5"/>
      <c r="S835" s="5"/>
      <c r="T835" s="5"/>
      <c r="U835" s="5"/>
      <c r="V835" s="5"/>
      <c r="W835" s="5"/>
      <c r="X835" s="5"/>
      <c r="Y835" s="5"/>
      <c r="Z835" s="5"/>
      <c r="AA835" s="5"/>
      <c r="AB835" s="5"/>
      <c r="AC835" s="5"/>
      <c r="AD835" s="5"/>
      <c r="AE835" s="5"/>
      <c r="AF835" s="5"/>
    </row>
    <row r="836" spans="1:32" ht="20.25" customHeight="1">
      <c r="A836" s="5" t="s">
        <v>11671</v>
      </c>
      <c r="B836" s="5" t="s">
        <v>7948</v>
      </c>
      <c r="C836" s="5" t="s">
        <v>170</v>
      </c>
      <c r="D836" s="5" t="s">
        <v>378</v>
      </c>
      <c r="E836" s="5" t="s">
        <v>45</v>
      </c>
      <c r="F836" s="7">
        <v>10</v>
      </c>
      <c r="G836" s="7">
        <v>15</v>
      </c>
      <c r="H836" s="5" t="s">
        <v>56</v>
      </c>
      <c r="I836" s="5" t="s">
        <v>108</v>
      </c>
      <c r="J836" s="5" t="s">
        <v>68</v>
      </c>
      <c r="K836" s="5"/>
      <c r="L836" s="5" t="s">
        <v>11672</v>
      </c>
      <c r="M836" s="5" t="s">
        <v>167</v>
      </c>
      <c r="N836" s="5" t="s">
        <v>55</v>
      </c>
      <c r="O836" s="5"/>
      <c r="P836" s="5" t="b">
        <f t="shared" ca="1" si="222"/>
        <v>0</v>
      </c>
      <c r="Q836" s="5" t="b">
        <f t="shared" ref="Q836:Q837" ca="1" si="228">IFERROR(__xludf.DUMMYFUNCTION("REGEXMATCH(L836,""JavaScript"")"),TRUE)</f>
        <v>1</v>
      </c>
      <c r="R836" s="5"/>
      <c r="S836" s="5"/>
      <c r="T836" s="5"/>
      <c r="U836" s="5"/>
      <c r="V836" s="5"/>
      <c r="W836" s="5"/>
      <c r="X836" s="5"/>
      <c r="Y836" s="5"/>
      <c r="Z836" s="5"/>
      <c r="AA836" s="5"/>
      <c r="AB836" s="5"/>
      <c r="AC836" s="5"/>
      <c r="AD836" s="5"/>
      <c r="AE836" s="5"/>
      <c r="AF836" s="5"/>
    </row>
    <row r="837" spans="1:32" ht="20.25" customHeight="1">
      <c r="A837" s="5" t="s">
        <v>11673</v>
      </c>
      <c r="B837" s="5" t="s">
        <v>3878</v>
      </c>
      <c r="C837" s="5" t="s">
        <v>41</v>
      </c>
      <c r="D837" s="5" t="s">
        <v>94</v>
      </c>
      <c r="E837" s="5" t="s">
        <v>45</v>
      </c>
      <c r="F837" s="7">
        <v>10</v>
      </c>
      <c r="G837" s="7">
        <v>20</v>
      </c>
      <c r="H837" s="5" t="s">
        <v>144</v>
      </c>
      <c r="I837" s="5" t="s">
        <v>31</v>
      </c>
      <c r="J837" s="5" t="s">
        <v>57</v>
      </c>
      <c r="K837" s="5" t="s">
        <v>11674</v>
      </c>
      <c r="L837" s="5" t="s">
        <v>11675</v>
      </c>
      <c r="M837" s="5" t="s">
        <v>37</v>
      </c>
      <c r="N837" s="5" t="s">
        <v>55</v>
      </c>
      <c r="O837" s="5"/>
      <c r="P837" s="5" t="b">
        <f t="shared" ca="1" si="222"/>
        <v>0</v>
      </c>
      <c r="Q837" s="5" t="b">
        <f t="shared" ca="1" si="228"/>
        <v>1</v>
      </c>
      <c r="R837" s="5"/>
      <c r="S837" s="5"/>
      <c r="T837" s="5"/>
      <c r="U837" s="5"/>
      <c r="V837" s="5"/>
      <c r="W837" s="5"/>
      <c r="X837" s="5"/>
      <c r="Y837" s="5"/>
      <c r="Z837" s="5"/>
      <c r="AA837" s="5"/>
      <c r="AB837" s="5"/>
      <c r="AC837" s="5"/>
      <c r="AD837" s="5"/>
      <c r="AE837" s="5"/>
      <c r="AF837" s="5"/>
    </row>
    <row r="838" spans="1:32" ht="20.25" customHeight="1">
      <c r="A838" s="5" t="s">
        <v>11685</v>
      </c>
      <c r="B838" s="5" t="s">
        <v>11686</v>
      </c>
      <c r="C838" s="5" t="s">
        <v>41</v>
      </c>
      <c r="D838" s="5" t="s">
        <v>114</v>
      </c>
      <c r="E838" s="5" t="s">
        <v>45</v>
      </c>
      <c r="F838" s="7">
        <v>10</v>
      </c>
      <c r="G838" s="7">
        <v>15</v>
      </c>
      <c r="H838" s="5" t="s">
        <v>56</v>
      </c>
      <c r="I838" s="5" t="s">
        <v>125</v>
      </c>
      <c r="J838" s="5" t="s">
        <v>430</v>
      </c>
      <c r="K838" s="5" t="s">
        <v>561</v>
      </c>
      <c r="L838" s="5" t="s">
        <v>11689</v>
      </c>
      <c r="M838" s="5" t="s">
        <v>53</v>
      </c>
      <c r="N838" s="5" t="s">
        <v>55</v>
      </c>
      <c r="O838" s="5"/>
      <c r="P838" s="5" t="b">
        <f t="shared" ca="1" si="222"/>
        <v>0</v>
      </c>
      <c r="Q838" s="5" t="b">
        <f ca="1">IFERROR(__xludf.DUMMYFUNCTION("REGEXMATCH(L838,""(?i)JavaScript"")"),TRUE)</f>
        <v>1</v>
      </c>
      <c r="R838" s="5"/>
      <c r="S838" s="5"/>
      <c r="T838" s="5"/>
      <c r="U838" s="5"/>
      <c r="V838" s="5"/>
      <c r="W838" s="5"/>
      <c r="X838" s="5"/>
      <c r="Y838" s="5"/>
      <c r="Z838" s="5"/>
      <c r="AA838" s="5"/>
      <c r="AB838" s="5"/>
      <c r="AC838" s="5"/>
      <c r="AD838" s="5"/>
      <c r="AE838" s="5"/>
      <c r="AF838" s="5"/>
    </row>
    <row r="839" spans="1:32" ht="20.25" customHeight="1">
      <c r="A839" s="5" t="s">
        <v>7322</v>
      </c>
      <c r="B839" s="5" t="s">
        <v>7323</v>
      </c>
      <c r="C839" s="5" t="s">
        <v>41</v>
      </c>
      <c r="D839" s="5" t="s">
        <v>114</v>
      </c>
      <c r="E839" s="5" t="s">
        <v>45</v>
      </c>
      <c r="F839" s="7">
        <v>10</v>
      </c>
      <c r="G839" s="7">
        <v>30</v>
      </c>
      <c r="H839" s="5" t="s">
        <v>2866</v>
      </c>
      <c r="I839" s="5" t="s">
        <v>108</v>
      </c>
      <c r="J839" s="5" t="s">
        <v>57</v>
      </c>
      <c r="K839" s="5" t="s">
        <v>7324</v>
      </c>
      <c r="L839" s="5" t="s">
        <v>7325</v>
      </c>
      <c r="M839" s="5" t="s">
        <v>37</v>
      </c>
      <c r="N839" s="5" t="s">
        <v>55</v>
      </c>
      <c r="O839" s="5"/>
      <c r="P839" s="5" t="b">
        <f t="shared" ca="1" si="222"/>
        <v>0</v>
      </c>
      <c r="Q839" s="5" t="b">
        <f t="shared" ref="Q839:Q840" ca="1" si="229">IFERROR(__xludf.DUMMYFUNCTION("REGEXMATCH(L839,""JavaScript"")"),TRUE)</f>
        <v>1</v>
      </c>
      <c r="R839" s="5"/>
      <c r="S839" s="5"/>
      <c r="T839" s="5"/>
      <c r="U839" s="5"/>
      <c r="V839" s="5"/>
      <c r="W839" s="5"/>
      <c r="X839" s="5"/>
      <c r="Y839" s="5"/>
      <c r="Z839" s="5"/>
      <c r="AA839" s="5"/>
      <c r="AB839" s="5"/>
      <c r="AC839" s="5"/>
      <c r="AD839" s="5"/>
      <c r="AE839" s="5"/>
      <c r="AF839" s="5"/>
    </row>
    <row r="840" spans="1:32" ht="20.25" customHeight="1">
      <c r="A840" s="5" t="s">
        <v>11697</v>
      </c>
      <c r="B840" s="5" t="s">
        <v>6948</v>
      </c>
      <c r="C840" s="5" t="s">
        <v>41</v>
      </c>
      <c r="D840" s="5" t="s">
        <v>43</v>
      </c>
      <c r="E840" s="5" t="s">
        <v>95</v>
      </c>
      <c r="F840" s="7">
        <v>10</v>
      </c>
      <c r="G840" s="7">
        <v>15</v>
      </c>
      <c r="H840" s="5" t="s">
        <v>56</v>
      </c>
      <c r="I840" s="5" t="s">
        <v>31</v>
      </c>
      <c r="J840" s="5" t="s">
        <v>817</v>
      </c>
      <c r="K840" s="5"/>
      <c r="L840" s="5" t="s">
        <v>11700</v>
      </c>
      <c r="M840" s="5" t="s">
        <v>167</v>
      </c>
      <c r="N840" s="5" t="s">
        <v>55</v>
      </c>
      <c r="O840" s="5"/>
      <c r="P840" s="5" t="b">
        <f t="shared" ca="1" si="222"/>
        <v>0</v>
      </c>
      <c r="Q840" s="5" t="b">
        <f t="shared" ca="1" si="229"/>
        <v>1</v>
      </c>
      <c r="R840" s="5"/>
      <c r="S840" s="5"/>
      <c r="T840" s="5"/>
      <c r="U840" s="5"/>
      <c r="V840" s="5"/>
      <c r="W840" s="5"/>
      <c r="X840" s="5"/>
      <c r="Y840" s="5"/>
      <c r="Z840" s="5"/>
      <c r="AA840" s="5"/>
      <c r="AB840" s="5"/>
      <c r="AC840" s="5"/>
      <c r="AD840" s="5"/>
      <c r="AE840" s="5"/>
      <c r="AF840" s="5"/>
    </row>
    <row r="841" spans="1:32" ht="20.25" customHeight="1">
      <c r="A841" s="5" t="s">
        <v>248</v>
      </c>
      <c r="B841" s="5" t="s">
        <v>11707</v>
      </c>
      <c r="C841" s="5" t="s">
        <v>27</v>
      </c>
      <c r="D841" s="5" t="s">
        <v>47</v>
      </c>
      <c r="E841" s="5" t="s">
        <v>45</v>
      </c>
      <c r="F841" s="7">
        <v>10</v>
      </c>
      <c r="G841" s="7">
        <v>16</v>
      </c>
      <c r="H841" s="5" t="s">
        <v>2314</v>
      </c>
      <c r="I841" s="5" t="s">
        <v>108</v>
      </c>
      <c r="J841" s="5" t="s">
        <v>2303</v>
      </c>
      <c r="K841" s="5" t="s">
        <v>11710</v>
      </c>
      <c r="L841" s="5" t="s">
        <v>11711</v>
      </c>
      <c r="M841" s="5" t="s">
        <v>167</v>
      </c>
      <c r="N841" s="5" t="s">
        <v>55</v>
      </c>
      <c r="O841" s="5"/>
      <c r="P841" s="5" t="b">
        <f t="shared" ca="1" si="222"/>
        <v>0</v>
      </c>
      <c r="Q841" s="5" t="b">
        <f t="shared" ref="Q841:Q842" ca="1" si="230">IFERROR(__xludf.DUMMYFUNCTION("REGEXMATCH(L841,""(?i)JavaScript"")"),TRUE)</f>
        <v>1</v>
      </c>
      <c r="R841" s="5"/>
      <c r="S841" s="5"/>
      <c r="T841" s="5"/>
      <c r="U841" s="5"/>
      <c r="V841" s="5"/>
      <c r="W841" s="5"/>
      <c r="X841" s="5"/>
      <c r="Y841" s="5"/>
      <c r="Z841" s="5"/>
      <c r="AA841" s="5"/>
      <c r="AB841" s="5"/>
      <c r="AC841" s="5"/>
      <c r="AD841" s="5"/>
      <c r="AE841" s="5"/>
      <c r="AF841" s="5"/>
    </row>
    <row r="842" spans="1:32" ht="20.25" customHeight="1">
      <c r="A842" s="5" t="s">
        <v>11719</v>
      </c>
      <c r="B842" s="5" t="s">
        <v>7363</v>
      </c>
      <c r="C842" s="5" t="s">
        <v>41</v>
      </c>
      <c r="D842" s="5" t="s">
        <v>448</v>
      </c>
      <c r="E842" s="5" t="s">
        <v>29</v>
      </c>
      <c r="F842" s="7">
        <v>10</v>
      </c>
      <c r="G842" s="7">
        <v>15</v>
      </c>
      <c r="H842" s="5" t="s">
        <v>56</v>
      </c>
      <c r="I842" s="5" t="s">
        <v>31</v>
      </c>
      <c r="J842" s="5" t="s">
        <v>76</v>
      </c>
      <c r="K842" s="5"/>
      <c r="L842" s="5" t="s">
        <v>11721</v>
      </c>
      <c r="M842" s="5" t="s">
        <v>53</v>
      </c>
      <c r="N842" s="5" t="s">
        <v>55</v>
      </c>
      <c r="O842" s="5"/>
      <c r="P842" s="5" t="b">
        <f t="shared" ca="1" si="222"/>
        <v>0</v>
      </c>
      <c r="Q842" s="5" t="b">
        <f t="shared" ca="1" si="230"/>
        <v>1</v>
      </c>
      <c r="R842" s="5"/>
      <c r="S842" s="5"/>
      <c r="T842" s="5"/>
      <c r="U842" s="5"/>
      <c r="V842" s="5"/>
      <c r="W842" s="5"/>
      <c r="X842" s="5"/>
      <c r="Y842" s="5"/>
      <c r="Z842" s="5"/>
      <c r="AA842" s="5"/>
      <c r="AB842" s="5"/>
      <c r="AC842" s="5"/>
      <c r="AD842" s="5"/>
      <c r="AE842" s="5"/>
      <c r="AF842" s="5"/>
    </row>
    <row r="843" spans="1:32" ht="20.25" customHeight="1">
      <c r="A843" s="5" t="s">
        <v>3523</v>
      </c>
      <c r="B843" s="5" t="s">
        <v>11727</v>
      </c>
      <c r="C843" s="5" t="s">
        <v>41</v>
      </c>
      <c r="D843" s="5" t="s">
        <v>94</v>
      </c>
      <c r="E843" s="5" t="s">
        <v>45</v>
      </c>
      <c r="F843" s="7">
        <v>10</v>
      </c>
      <c r="G843" s="7">
        <v>15</v>
      </c>
      <c r="H843" s="5" t="s">
        <v>56</v>
      </c>
      <c r="I843" s="5" t="s">
        <v>108</v>
      </c>
      <c r="J843" s="5" t="s">
        <v>126</v>
      </c>
      <c r="K843" s="5" t="s">
        <v>11728</v>
      </c>
      <c r="L843" s="5" t="s">
        <v>11729</v>
      </c>
      <c r="M843" s="5" t="s">
        <v>167</v>
      </c>
      <c r="N843" s="5" t="s">
        <v>55</v>
      </c>
      <c r="O843" s="5"/>
      <c r="P843" s="5" t="b">
        <f t="shared" ca="1" si="222"/>
        <v>0</v>
      </c>
      <c r="Q843" s="5" t="b">
        <f ca="1">IFERROR(__xludf.DUMMYFUNCTION("REGEXMATCH(L843,""JavaScript"")"),TRUE)</f>
        <v>1</v>
      </c>
      <c r="R843" s="5"/>
      <c r="S843" s="5"/>
      <c r="T843" s="5"/>
      <c r="U843" s="5"/>
      <c r="V843" s="5"/>
      <c r="W843" s="5"/>
      <c r="X843" s="5"/>
      <c r="Y843" s="5"/>
      <c r="Z843" s="5"/>
      <c r="AA843" s="5"/>
      <c r="AB843" s="5"/>
      <c r="AC843" s="5"/>
      <c r="AD843" s="5"/>
      <c r="AE843" s="5"/>
      <c r="AF843" s="5"/>
    </row>
    <row r="844" spans="1:32" ht="20.25" customHeight="1">
      <c r="A844" s="5" t="s">
        <v>2601</v>
      </c>
      <c r="B844" s="5" t="s">
        <v>4781</v>
      </c>
      <c r="C844" s="5" t="s">
        <v>41</v>
      </c>
      <c r="D844" s="5" t="s">
        <v>94</v>
      </c>
      <c r="E844" s="5" t="s">
        <v>29</v>
      </c>
      <c r="F844" s="7">
        <v>10</v>
      </c>
      <c r="G844" s="7">
        <v>15</v>
      </c>
      <c r="H844" s="5" t="s">
        <v>56</v>
      </c>
      <c r="I844" s="5" t="s">
        <v>66</v>
      </c>
      <c r="J844" s="5" t="s">
        <v>57</v>
      </c>
      <c r="K844" s="5" t="s">
        <v>11734</v>
      </c>
      <c r="L844" s="5" t="s">
        <v>11737</v>
      </c>
      <c r="M844" s="5" t="s">
        <v>53</v>
      </c>
      <c r="N844" s="5" t="s">
        <v>55</v>
      </c>
      <c r="O844" s="5"/>
      <c r="P844" s="5" t="b">
        <f t="shared" ca="1" si="222"/>
        <v>0</v>
      </c>
      <c r="Q844" s="5" t="b">
        <f ca="1">IFERROR(__xludf.DUMMYFUNCTION("REGEXMATCH(L844,""(?i)JavaScript"")"),TRUE)</f>
        <v>1</v>
      </c>
      <c r="R844" s="5"/>
      <c r="S844" s="5"/>
      <c r="T844" s="5"/>
      <c r="U844" s="5"/>
      <c r="V844" s="5"/>
      <c r="W844" s="5"/>
      <c r="X844" s="5"/>
      <c r="Y844" s="5"/>
      <c r="Z844" s="5"/>
      <c r="AA844" s="5"/>
      <c r="AB844" s="5"/>
      <c r="AC844" s="5"/>
      <c r="AD844" s="5"/>
      <c r="AE844" s="5"/>
      <c r="AF844" s="5"/>
    </row>
    <row r="845" spans="1:32" ht="20.25" customHeight="1">
      <c r="A845" s="5" t="s">
        <v>2440</v>
      </c>
      <c r="B845" s="5" t="s">
        <v>11741</v>
      </c>
      <c r="C845" s="5" t="s">
        <v>41</v>
      </c>
      <c r="D845" s="5" t="s">
        <v>47</v>
      </c>
      <c r="E845" s="5" t="s">
        <v>45</v>
      </c>
      <c r="F845" s="7">
        <v>10</v>
      </c>
      <c r="G845" s="7">
        <v>12</v>
      </c>
      <c r="H845" s="5" t="s">
        <v>360</v>
      </c>
      <c r="I845" s="5" t="s">
        <v>31</v>
      </c>
      <c r="J845" s="5" t="s">
        <v>4617</v>
      </c>
      <c r="K845" s="5" t="s">
        <v>11742</v>
      </c>
      <c r="L845" s="5" t="s">
        <v>11743</v>
      </c>
      <c r="M845" s="5" t="s">
        <v>42</v>
      </c>
      <c r="N845" s="5" t="s">
        <v>237</v>
      </c>
      <c r="O845" s="5"/>
      <c r="P845" s="5" t="b">
        <f t="shared" ca="1" si="222"/>
        <v>0</v>
      </c>
      <c r="Q845" s="5" t="b">
        <f ca="1">IFERROR(__xludf.DUMMYFUNCTION("REGEXMATCH(L845,""JavaScript"")"),TRUE)</f>
        <v>1</v>
      </c>
      <c r="R845" s="5"/>
      <c r="S845" s="5"/>
      <c r="T845" s="5"/>
      <c r="U845" s="5"/>
      <c r="V845" s="5"/>
      <c r="W845" s="5"/>
      <c r="X845" s="5"/>
      <c r="Y845" s="5"/>
      <c r="Z845" s="5"/>
      <c r="AA845" s="5"/>
      <c r="AB845" s="5"/>
      <c r="AC845" s="5"/>
      <c r="AD845" s="5"/>
      <c r="AE845" s="5"/>
      <c r="AF845" s="5"/>
    </row>
    <row r="846" spans="1:32" ht="20.25" customHeight="1">
      <c r="A846" s="5" t="s">
        <v>713</v>
      </c>
      <c r="B846" s="5" t="s">
        <v>11751</v>
      </c>
      <c r="C846" s="5" t="s">
        <v>20</v>
      </c>
      <c r="D846" s="5" t="s">
        <v>47</v>
      </c>
      <c r="E846" s="5" t="s">
        <v>45</v>
      </c>
      <c r="F846" s="7">
        <v>10</v>
      </c>
      <c r="G846" s="7">
        <v>20</v>
      </c>
      <c r="H846" s="5" t="s">
        <v>144</v>
      </c>
      <c r="I846" s="5" t="s">
        <v>108</v>
      </c>
      <c r="J846" s="5" t="s">
        <v>48</v>
      </c>
      <c r="K846" s="5" t="s">
        <v>11752</v>
      </c>
      <c r="L846" s="5" t="s">
        <v>11753</v>
      </c>
      <c r="M846" s="5" t="s">
        <v>37</v>
      </c>
      <c r="N846" s="5" t="s">
        <v>55</v>
      </c>
      <c r="O846" s="5"/>
      <c r="P846" s="5" t="b">
        <f t="shared" ca="1" si="222"/>
        <v>0</v>
      </c>
      <c r="Q846" s="5" t="b">
        <f ca="1">IFERROR(__xludf.DUMMYFUNCTION("REGEXMATCH(L846,""(?i)JavaScript"")"),TRUE)</f>
        <v>1</v>
      </c>
      <c r="R846" s="5"/>
      <c r="S846" s="5"/>
      <c r="T846" s="5"/>
      <c r="U846" s="5"/>
      <c r="V846" s="5"/>
      <c r="W846" s="5"/>
      <c r="X846" s="5"/>
      <c r="Y846" s="5"/>
      <c r="Z846" s="5"/>
      <c r="AA846" s="5"/>
      <c r="AB846" s="5"/>
      <c r="AC846" s="5"/>
      <c r="AD846" s="5"/>
      <c r="AE846" s="5"/>
      <c r="AF846" s="5"/>
    </row>
    <row r="847" spans="1:32" ht="20.25" customHeight="1">
      <c r="A847" s="5" t="s">
        <v>11756</v>
      </c>
      <c r="B847" s="5" t="s">
        <v>6090</v>
      </c>
      <c r="C847" s="5" t="s">
        <v>20</v>
      </c>
      <c r="D847" s="5" t="s">
        <v>21</v>
      </c>
      <c r="E847" s="5" t="s">
        <v>45</v>
      </c>
      <c r="F847" s="7">
        <v>10</v>
      </c>
      <c r="G847" s="7">
        <v>18</v>
      </c>
      <c r="H847" s="5" t="s">
        <v>964</v>
      </c>
      <c r="I847" s="5" t="s">
        <v>108</v>
      </c>
      <c r="J847" s="5" t="s">
        <v>57</v>
      </c>
      <c r="K847" s="5" t="s">
        <v>11757</v>
      </c>
      <c r="L847" s="5" t="s">
        <v>11758</v>
      </c>
      <c r="M847" s="5" t="s">
        <v>37</v>
      </c>
      <c r="N847" s="5" t="s">
        <v>55</v>
      </c>
      <c r="O847" s="5"/>
      <c r="P847" s="5" t="b">
        <f t="shared" ca="1" si="222"/>
        <v>0</v>
      </c>
      <c r="Q847" s="5" t="b">
        <f t="shared" ref="Q847:Q848" ca="1" si="231">IFERROR(__xludf.DUMMYFUNCTION("REGEXMATCH(L847,""JavaScript"")"),TRUE)</f>
        <v>1</v>
      </c>
      <c r="R847" s="5"/>
      <c r="S847" s="5"/>
      <c r="T847" s="5"/>
      <c r="U847" s="5"/>
      <c r="V847" s="5"/>
      <c r="W847" s="5"/>
      <c r="X847" s="5"/>
      <c r="Y847" s="5"/>
      <c r="Z847" s="5"/>
      <c r="AA847" s="5"/>
      <c r="AB847" s="5"/>
      <c r="AC847" s="5"/>
      <c r="AD847" s="5"/>
      <c r="AE847" s="5"/>
      <c r="AF847" s="5"/>
    </row>
    <row r="848" spans="1:32" ht="20.25" customHeight="1">
      <c r="A848" s="5" t="s">
        <v>11762</v>
      </c>
      <c r="B848" s="5" t="s">
        <v>11763</v>
      </c>
      <c r="C848" s="5" t="s">
        <v>41</v>
      </c>
      <c r="D848" s="5" t="s">
        <v>94</v>
      </c>
      <c r="E848" s="5" t="s">
        <v>45</v>
      </c>
      <c r="F848" s="7">
        <v>10</v>
      </c>
      <c r="G848" s="7">
        <v>20</v>
      </c>
      <c r="H848" s="5" t="s">
        <v>144</v>
      </c>
      <c r="I848" s="5" t="s">
        <v>31</v>
      </c>
      <c r="J848" s="5" t="s">
        <v>48</v>
      </c>
      <c r="K848" s="5" t="s">
        <v>8384</v>
      </c>
      <c r="L848" s="5" t="s">
        <v>11764</v>
      </c>
      <c r="M848" s="5" t="s">
        <v>53</v>
      </c>
      <c r="N848" s="5" t="s">
        <v>55</v>
      </c>
      <c r="O848" s="5"/>
      <c r="P848" s="5" t="b">
        <f t="shared" ca="1" si="222"/>
        <v>0</v>
      </c>
      <c r="Q848" s="5" t="b">
        <f t="shared" ca="1" si="231"/>
        <v>1</v>
      </c>
      <c r="R848" s="5"/>
      <c r="S848" s="5"/>
      <c r="T848" s="5"/>
      <c r="U848" s="5"/>
      <c r="V848" s="5"/>
      <c r="W848" s="5"/>
      <c r="X848" s="5"/>
      <c r="Y848" s="5"/>
      <c r="Z848" s="5"/>
      <c r="AA848" s="5"/>
      <c r="AB848" s="5"/>
      <c r="AC848" s="5"/>
      <c r="AD848" s="5"/>
      <c r="AE848" s="5"/>
      <c r="AF848" s="5"/>
    </row>
    <row r="849" spans="1:32" ht="20.25" customHeight="1">
      <c r="A849" s="5" t="s">
        <v>11770</v>
      </c>
      <c r="B849" s="5" t="s">
        <v>6550</v>
      </c>
      <c r="C849" s="5" t="s">
        <v>27</v>
      </c>
      <c r="D849" s="5" t="s">
        <v>85</v>
      </c>
      <c r="E849" s="5" t="s">
        <v>45</v>
      </c>
      <c r="F849" s="7">
        <v>10</v>
      </c>
      <c r="G849" s="7">
        <v>20</v>
      </c>
      <c r="H849" s="5" t="s">
        <v>144</v>
      </c>
      <c r="I849" s="5" t="s">
        <v>31</v>
      </c>
      <c r="J849" s="5" t="s">
        <v>126</v>
      </c>
      <c r="K849" s="5" t="s">
        <v>11771</v>
      </c>
      <c r="L849" s="5"/>
      <c r="M849" s="5" t="s">
        <v>37</v>
      </c>
      <c r="N849" s="5" t="s">
        <v>55</v>
      </c>
      <c r="O849" s="5" t="b">
        <f ca="1">IFERROR(__xludf.DUMMYFUNCTION("REGEXMATCH(A849,""前端"")"),TRUE)</f>
        <v>1</v>
      </c>
      <c r="P849" s="5" t="b">
        <f t="shared" ca="1" si="222"/>
        <v>0</v>
      </c>
      <c r="Q849" s="5" t="b">
        <f ca="1">IFERROR(__xludf.DUMMYFUNCTION("REGEXMATCH(L849,""(?i)JavaScript"")"),FALSE)</f>
        <v>0</v>
      </c>
      <c r="R849" s="5"/>
      <c r="S849" s="5"/>
      <c r="T849" s="5"/>
      <c r="U849" s="5"/>
      <c r="V849" s="5"/>
      <c r="W849" s="5"/>
      <c r="X849" s="5"/>
      <c r="Y849" s="5"/>
      <c r="Z849" s="5"/>
      <c r="AA849" s="5"/>
      <c r="AB849" s="5"/>
      <c r="AC849" s="5"/>
      <c r="AD849" s="5"/>
      <c r="AE849" s="5"/>
      <c r="AF849" s="5"/>
    </row>
    <row r="850" spans="1:32" ht="20.25" customHeight="1">
      <c r="A850" s="5" t="s">
        <v>11776</v>
      </c>
      <c r="B850" s="5" t="s">
        <v>11777</v>
      </c>
      <c r="C850" s="5" t="s">
        <v>41</v>
      </c>
      <c r="D850" s="5" t="s">
        <v>43</v>
      </c>
      <c r="E850" s="5" t="s">
        <v>45</v>
      </c>
      <c r="F850" s="7">
        <v>10</v>
      </c>
      <c r="G850" s="7">
        <v>20</v>
      </c>
      <c r="H850" s="5" t="s">
        <v>144</v>
      </c>
      <c r="I850" s="5" t="s">
        <v>108</v>
      </c>
      <c r="J850" s="5" t="s">
        <v>11778</v>
      </c>
      <c r="K850" s="5" t="s">
        <v>11780</v>
      </c>
      <c r="L850" s="5" t="s">
        <v>11781</v>
      </c>
      <c r="M850" s="5" t="s">
        <v>42</v>
      </c>
      <c r="N850" s="5" t="s">
        <v>1117</v>
      </c>
      <c r="O850" s="5"/>
      <c r="P850" s="5" t="b">
        <f t="shared" ca="1" si="222"/>
        <v>0</v>
      </c>
      <c r="Q850" s="5" t="b">
        <f t="shared" ref="Q850:Q852" ca="1" si="232">IFERROR(__xludf.DUMMYFUNCTION("REGEXMATCH(L850,""JavaScript"")"),TRUE)</f>
        <v>1</v>
      </c>
      <c r="R850" s="5"/>
      <c r="S850" s="5"/>
      <c r="T850" s="5"/>
      <c r="U850" s="5"/>
      <c r="V850" s="5"/>
      <c r="W850" s="5"/>
      <c r="X850" s="5"/>
      <c r="Y850" s="5"/>
      <c r="Z850" s="5"/>
      <c r="AA850" s="5"/>
      <c r="AB850" s="5"/>
      <c r="AC850" s="5"/>
      <c r="AD850" s="5"/>
      <c r="AE850" s="5"/>
      <c r="AF850" s="5"/>
    </row>
    <row r="851" spans="1:32" ht="20.25" customHeight="1">
      <c r="A851" s="5" t="s">
        <v>396</v>
      </c>
      <c r="B851" s="5" t="s">
        <v>11782</v>
      </c>
      <c r="C851" s="5" t="s">
        <v>170</v>
      </c>
      <c r="D851" s="5" t="s">
        <v>1759</v>
      </c>
      <c r="E851" s="5" t="s">
        <v>45</v>
      </c>
      <c r="F851" s="7">
        <v>10</v>
      </c>
      <c r="G851" s="7">
        <v>18</v>
      </c>
      <c r="H851" s="5" t="s">
        <v>964</v>
      </c>
      <c r="I851" s="5" t="s">
        <v>108</v>
      </c>
      <c r="J851" s="5" t="s">
        <v>11783</v>
      </c>
      <c r="K851" s="5" t="s">
        <v>11784</v>
      </c>
      <c r="L851" s="5" t="s">
        <v>11785</v>
      </c>
      <c r="M851" s="5" t="s">
        <v>1599</v>
      </c>
      <c r="N851" s="5" t="s">
        <v>55</v>
      </c>
      <c r="O851" s="5"/>
      <c r="P851" s="5" t="b">
        <f t="shared" ca="1" si="222"/>
        <v>0</v>
      </c>
      <c r="Q851" s="5" t="b">
        <f t="shared" ca="1" si="232"/>
        <v>1</v>
      </c>
      <c r="R851" s="5"/>
      <c r="S851" s="5"/>
      <c r="T851" s="5"/>
      <c r="U851" s="5"/>
      <c r="V851" s="5"/>
      <c r="W851" s="5"/>
      <c r="X851" s="5"/>
      <c r="Y851" s="5"/>
      <c r="Z851" s="5"/>
      <c r="AA851" s="5"/>
      <c r="AB851" s="5"/>
      <c r="AC851" s="5"/>
      <c r="AD851" s="5"/>
      <c r="AE851" s="5"/>
      <c r="AF851" s="5"/>
    </row>
    <row r="852" spans="1:32" ht="20.25" customHeight="1">
      <c r="A852" s="5" t="s">
        <v>11786</v>
      </c>
      <c r="B852" s="5" t="s">
        <v>317</v>
      </c>
      <c r="C852" s="5" t="s">
        <v>27</v>
      </c>
      <c r="D852" s="5" t="s">
        <v>54</v>
      </c>
      <c r="E852" s="5" t="s">
        <v>29</v>
      </c>
      <c r="F852" s="7">
        <v>10</v>
      </c>
      <c r="G852" s="7">
        <v>15</v>
      </c>
      <c r="H852" s="5" t="s">
        <v>56</v>
      </c>
      <c r="I852" s="5" t="s">
        <v>31</v>
      </c>
      <c r="J852" s="5" t="s">
        <v>48</v>
      </c>
      <c r="K852" s="5" t="s">
        <v>321</v>
      </c>
      <c r="L852" s="5" t="s">
        <v>11787</v>
      </c>
      <c r="M852" s="5" t="s">
        <v>100</v>
      </c>
      <c r="N852" s="5" t="s">
        <v>55</v>
      </c>
      <c r="O852" s="5"/>
      <c r="P852" s="5" t="b">
        <f t="shared" ca="1" si="222"/>
        <v>0</v>
      </c>
      <c r="Q852" s="5" t="b">
        <f t="shared" ca="1" si="232"/>
        <v>1</v>
      </c>
      <c r="R852" s="5"/>
      <c r="S852" s="5"/>
      <c r="T852" s="5"/>
      <c r="U852" s="5"/>
      <c r="V852" s="5"/>
      <c r="W852" s="5"/>
      <c r="X852" s="5"/>
      <c r="Y852" s="5"/>
      <c r="Z852" s="5"/>
      <c r="AA852" s="5"/>
      <c r="AB852" s="5"/>
      <c r="AC852" s="5"/>
      <c r="AD852" s="5"/>
      <c r="AE852" s="5"/>
      <c r="AF852" s="5"/>
    </row>
    <row r="853" spans="1:32" ht="20.25" customHeight="1">
      <c r="A853" s="5" t="s">
        <v>2985</v>
      </c>
      <c r="B853" s="5" t="s">
        <v>11792</v>
      </c>
      <c r="C853" s="5" t="s">
        <v>41</v>
      </c>
      <c r="D853" s="5" t="s">
        <v>5935</v>
      </c>
      <c r="E853" s="5" t="s">
        <v>45</v>
      </c>
      <c r="F853" s="7">
        <v>10</v>
      </c>
      <c r="G853" s="7">
        <v>15</v>
      </c>
      <c r="H853" s="5" t="s">
        <v>56</v>
      </c>
      <c r="I853" s="5" t="s">
        <v>66</v>
      </c>
      <c r="J853" s="5" t="s">
        <v>68</v>
      </c>
      <c r="K853" s="5" t="s">
        <v>11795</v>
      </c>
      <c r="L853" s="5" t="s">
        <v>11796</v>
      </c>
      <c r="M853" s="5" t="s">
        <v>53</v>
      </c>
      <c r="N853" s="5" t="s">
        <v>55</v>
      </c>
      <c r="O853" s="5"/>
      <c r="P853" s="5" t="b">
        <f t="shared" ca="1" si="222"/>
        <v>0</v>
      </c>
      <c r="Q853" s="5" t="b">
        <f ca="1">IFERROR(__xludf.DUMMYFUNCTION("REGEXMATCH(L853,""(?i)JavaScript"")"),TRUE)</f>
        <v>1</v>
      </c>
      <c r="R853" s="5"/>
      <c r="S853" s="5"/>
      <c r="T853" s="5"/>
      <c r="U853" s="5"/>
      <c r="V853" s="5"/>
      <c r="W853" s="5"/>
      <c r="X853" s="5"/>
      <c r="Y853" s="5"/>
      <c r="Z853" s="5"/>
      <c r="AA853" s="5"/>
      <c r="AB853" s="5"/>
      <c r="AC853" s="5"/>
      <c r="AD853" s="5"/>
      <c r="AE853" s="5"/>
      <c r="AF853" s="5"/>
    </row>
    <row r="854" spans="1:32" ht="20.25" customHeight="1">
      <c r="A854" s="5" t="s">
        <v>11806</v>
      </c>
      <c r="B854" s="5" t="s">
        <v>2793</v>
      </c>
      <c r="C854" s="5" t="s">
        <v>20</v>
      </c>
      <c r="D854" s="5" t="s">
        <v>296</v>
      </c>
      <c r="E854" s="5" t="s">
        <v>45</v>
      </c>
      <c r="F854" s="7">
        <v>10</v>
      </c>
      <c r="G854" s="7">
        <v>15</v>
      </c>
      <c r="H854" s="5" t="s">
        <v>56</v>
      </c>
      <c r="I854" s="5" t="s">
        <v>31</v>
      </c>
      <c r="J854" s="5" t="s">
        <v>2797</v>
      </c>
      <c r="K854" s="5" t="s">
        <v>2798</v>
      </c>
      <c r="L854" s="5" t="s">
        <v>11807</v>
      </c>
      <c r="M854" s="5" t="s">
        <v>42</v>
      </c>
      <c r="N854" s="5" t="s">
        <v>44</v>
      </c>
      <c r="O854" s="5"/>
      <c r="P854" s="5" t="b">
        <f t="shared" ca="1" si="222"/>
        <v>0</v>
      </c>
      <c r="Q854" s="5" t="b">
        <f ca="1">IFERROR(__xludf.DUMMYFUNCTION("REGEXMATCH(L854,""JavaScript"")"),TRUE)</f>
        <v>1</v>
      </c>
      <c r="R854" s="5"/>
      <c r="S854" s="5"/>
      <c r="T854" s="5"/>
      <c r="U854" s="5"/>
      <c r="V854" s="5"/>
      <c r="W854" s="5"/>
      <c r="X854" s="5"/>
      <c r="Y854" s="5"/>
      <c r="Z854" s="5"/>
      <c r="AA854" s="5"/>
      <c r="AB854" s="5"/>
      <c r="AC854" s="5"/>
      <c r="AD854" s="5"/>
      <c r="AE854" s="5"/>
      <c r="AF854" s="5"/>
    </row>
    <row r="855" spans="1:32" ht="20.25" customHeight="1">
      <c r="A855" s="5" t="s">
        <v>11811</v>
      </c>
      <c r="B855" s="5" t="s">
        <v>11812</v>
      </c>
      <c r="C855" s="5" t="s">
        <v>27</v>
      </c>
      <c r="D855" s="5" t="s">
        <v>47</v>
      </c>
      <c r="E855" s="5" t="s">
        <v>29</v>
      </c>
      <c r="F855" s="7">
        <v>10</v>
      </c>
      <c r="G855" s="7">
        <v>20</v>
      </c>
      <c r="H855" s="5" t="s">
        <v>144</v>
      </c>
      <c r="I855" s="5" t="s">
        <v>108</v>
      </c>
      <c r="J855" s="5" t="s">
        <v>161</v>
      </c>
      <c r="K855" s="5" t="s">
        <v>381</v>
      </c>
      <c r="L855" s="5" t="s">
        <v>11813</v>
      </c>
      <c r="M855" s="5" t="s">
        <v>53</v>
      </c>
      <c r="N855" s="5" t="s">
        <v>38</v>
      </c>
      <c r="O855" s="5"/>
      <c r="P855" s="5" t="b">
        <f t="shared" ca="1" si="222"/>
        <v>0</v>
      </c>
      <c r="Q855" s="5" t="b">
        <f t="shared" ref="Q855:Q859" ca="1" si="233">IFERROR(__xludf.DUMMYFUNCTION("REGEXMATCH(L855,""(?i)JavaScript"")"),TRUE)</f>
        <v>1</v>
      </c>
      <c r="R855" s="5"/>
      <c r="S855" s="5"/>
      <c r="T855" s="5"/>
      <c r="U855" s="5"/>
      <c r="V855" s="5"/>
      <c r="W855" s="5"/>
      <c r="X855" s="5"/>
      <c r="Y855" s="5"/>
      <c r="Z855" s="5"/>
      <c r="AA855" s="5"/>
      <c r="AB855" s="5"/>
      <c r="AC855" s="5"/>
      <c r="AD855" s="5"/>
      <c r="AE855" s="5"/>
      <c r="AF855" s="5"/>
    </row>
    <row r="856" spans="1:32" ht="20.25" customHeight="1">
      <c r="A856" s="5" t="s">
        <v>396</v>
      </c>
      <c r="B856" s="5" t="s">
        <v>11821</v>
      </c>
      <c r="C856" s="5" t="s">
        <v>170</v>
      </c>
      <c r="D856" s="5" t="s">
        <v>342</v>
      </c>
      <c r="E856" s="5" t="s">
        <v>29</v>
      </c>
      <c r="F856" s="7">
        <v>10</v>
      </c>
      <c r="G856" s="7">
        <v>15</v>
      </c>
      <c r="H856" s="5" t="s">
        <v>56</v>
      </c>
      <c r="I856" s="5" t="s">
        <v>108</v>
      </c>
      <c r="J856" s="5" t="s">
        <v>57</v>
      </c>
      <c r="K856" s="5" t="s">
        <v>11823</v>
      </c>
      <c r="L856" s="5" t="s">
        <v>11824</v>
      </c>
      <c r="M856" s="5" t="s">
        <v>100</v>
      </c>
      <c r="N856" s="5" t="s">
        <v>55</v>
      </c>
      <c r="O856" s="5" t="b">
        <f ca="1">IFERROR(__xludf.DUMMYFUNCTION("REGEXMATCH(A856,""前端"")"),TRUE)</f>
        <v>1</v>
      </c>
      <c r="P856" s="5" t="b">
        <f t="shared" ca="1" si="222"/>
        <v>0</v>
      </c>
      <c r="Q856" s="5" t="b">
        <f t="shared" ca="1" si="233"/>
        <v>1</v>
      </c>
      <c r="R856" s="5"/>
      <c r="S856" s="5"/>
      <c r="T856" s="5"/>
      <c r="U856" s="5"/>
      <c r="V856" s="5"/>
      <c r="W856" s="5"/>
      <c r="X856" s="5"/>
      <c r="Y856" s="5"/>
      <c r="Z856" s="5"/>
      <c r="AA856" s="5"/>
      <c r="AB856" s="5"/>
      <c r="AC856" s="5"/>
      <c r="AD856" s="5"/>
      <c r="AE856" s="5"/>
      <c r="AF856" s="5"/>
    </row>
    <row r="857" spans="1:32" ht="20.25" customHeight="1">
      <c r="A857" s="5" t="s">
        <v>11830</v>
      </c>
      <c r="B857" s="5" t="s">
        <v>11833</v>
      </c>
      <c r="C857" s="5" t="s">
        <v>27</v>
      </c>
      <c r="D857" s="5" t="s">
        <v>80</v>
      </c>
      <c r="E857" s="5" t="s">
        <v>45</v>
      </c>
      <c r="F857" s="7">
        <v>10</v>
      </c>
      <c r="G857" s="7">
        <v>20</v>
      </c>
      <c r="H857" s="5" t="s">
        <v>144</v>
      </c>
      <c r="I857" s="5" t="s">
        <v>125</v>
      </c>
      <c r="J857" s="5" t="s">
        <v>11835</v>
      </c>
      <c r="K857" s="5" t="s">
        <v>11836</v>
      </c>
      <c r="L857" s="5" t="s">
        <v>11837</v>
      </c>
      <c r="M857" s="5" t="s">
        <v>37</v>
      </c>
      <c r="N857" s="5" t="s">
        <v>237</v>
      </c>
      <c r="O857" s="5"/>
      <c r="P857" s="5" t="b">
        <f t="shared" ca="1" si="222"/>
        <v>0</v>
      </c>
      <c r="Q857" s="5" t="b">
        <f t="shared" ca="1" si="233"/>
        <v>1</v>
      </c>
      <c r="R857" s="5"/>
      <c r="S857" s="5"/>
      <c r="T857" s="5"/>
      <c r="U857" s="5"/>
      <c r="V857" s="5"/>
      <c r="W857" s="5"/>
      <c r="X857" s="5"/>
      <c r="Y857" s="5"/>
      <c r="Z857" s="5"/>
      <c r="AA857" s="5"/>
      <c r="AB857" s="5"/>
      <c r="AC857" s="5"/>
      <c r="AD857" s="5"/>
      <c r="AE857" s="5"/>
      <c r="AF857" s="5"/>
    </row>
    <row r="858" spans="1:32" ht="20.25" customHeight="1">
      <c r="A858" s="5" t="s">
        <v>6294</v>
      </c>
      <c r="B858" s="5" t="s">
        <v>11844</v>
      </c>
      <c r="C858" s="5" t="s">
        <v>27</v>
      </c>
      <c r="D858" s="5" t="s">
        <v>290</v>
      </c>
      <c r="E858" s="5" t="s">
        <v>45</v>
      </c>
      <c r="F858" s="7">
        <v>10</v>
      </c>
      <c r="G858" s="7">
        <v>15</v>
      </c>
      <c r="H858" s="5" t="s">
        <v>56</v>
      </c>
      <c r="I858" s="5" t="s">
        <v>108</v>
      </c>
      <c r="J858" s="5" t="s">
        <v>479</v>
      </c>
      <c r="K858" s="5" t="s">
        <v>11845</v>
      </c>
      <c r="L858" s="5" t="s">
        <v>11847</v>
      </c>
      <c r="M858" s="5" t="s">
        <v>37</v>
      </c>
      <c r="N858" s="5" t="s">
        <v>237</v>
      </c>
      <c r="O858" s="5"/>
      <c r="P858" s="5" t="b">
        <f t="shared" ca="1" si="222"/>
        <v>0</v>
      </c>
      <c r="Q858" s="5" t="b">
        <f t="shared" ca="1" si="233"/>
        <v>1</v>
      </c>
      <c r="R858" s="5"/>
      <c r="S858" s="5"/>
      <c r="T858" s="5"/>
      <c r="U858" s="5"/>
      <c r="V858" s="5"/>
      <c r="W858" s="5"/>
      <c r="X858" s="5"/>
      <c r="Y858" s="5"/>
      <c r="Z858" s="5"/>
      <c r="AA858" s="5"/>
      <c r="AB858" s="5"/>
      <c r="AC858" s="5"/>
      <c r="AD858" s="5"/>
      <c r="AE858" s="5"/>
      <c r="AF858" s="5"/>
    </row>
    <row r="859" spans="1:32" ht="20.25" customHeight="1">
      <c r="A859" s="5" t="s">
        <v>277</v>
      </c>
      <c r="B859" s="5" t="s">
        <v>11854</v>
      </c>
      <c r="C859" s="5" t="s">
        <v>27</v>
      </c>
      <c r="D859" s="5" t="s">
        <v>47</v>
      </c>
      <c r="E859" s="5" t="s">
        <v>45</v>
      </c>
      <c r="F859" s="7">
        <v>10</v>
      </c>
      <c r="G859" s="7">
        <v>15</v>
      </c>
      <c r="H859" s="5" t="s">
        <v>56</v>
      </c>
      <c r="I859" s="5" t="s">
        <v>31</v>
      </c>
      <c r="J859" s="5" t="s">
        <v>76</v>
      </c>
      <c r="K859" s="5"/>
      <c r="L859" s="5" t="s">
        <v>11855</v>
      </c>
      <c r="M859" s="5" t="s">
        <v>37</v>
      </c>
      <c r="N859" s="5" t="s">
        <v>55</v>
      </c>
      <c r="O859" s="5"/>
      <c r="P859" s="5" t="b">
        <f t="shared" ca="1" si="222"/>
        <v>0</v>
      </c>
      <c r="Q859" s="5" t="b">
        <f t="shared" ca="1" si="233"/>
        <v>1</v>
      </c>
      <c r="R859" s="5"/>
      <c r="S859" s="5"/>
      <c r="T859" s="5"/>
      <c r="U859" s="5"/>
      <c r="V859" s="5"/>
      <c r="W859" s="5"/>
      <c r="X859" s="5"/>
      <c r="Y859" s="5"/>
      <c r="Z859" s="5"/>
      <c r="AA859" s="5"/>
      <c r="AB859" s="5"/>
      <c r="AC859" s="5"/>
      <c r="AD859" s="5"/>
      <c r="AE859" s="5"/>
      <c r="AF859" s="5"/>
    </row>
    <row r="860" spans="1:32" ht="20.25" customHeight="1">
      <c r="A860" s="5" t="s">
        <v>396</v>
      </c>
      <c r="B860" s="5" t="s">
        <v>11818</v>
      </c>
      <c r="C860" s="5" t="s">
        <v>27</v>
      </c>
      <c r="D860" s="5" t="s">
        <v>75</v>
      </c>
      <c r="E860" s="5" t="s">
        <v>45</v>
      </c>
      <c r="F860" s="7">
        <v>10</v>
      </c>
      <c r="G860" s="7">
        <v>15</v>
      </c>
      <c r="H860" s="5" t="s">
        <v>56</v>
      </c>
      <c r="I860" s="5" t="s">
        <v>31</v>
      </c>
      <c r="J860" s="5" t="s">
        <v>76</v>
      </c>
      <c r="K860" s="5" t="s">
        <v>11819</v>
      </c>
      <c r="L860" s="5" t="s">
        <v>11820</v>
      </c>
      <c r="M860" s="5" t="s">
        <v>53</v>
      </c>
      <c r="N860" s="5" t="s">
        <v>55</v>
      </c>
      <c r="O860" s="5"/>
      <c r="P860" s="5" t="b">
        <f t="shared" ca="1" si="222"/>
        <v>0</v>
      </c>
      <c r="Q860" s="5" t="b">
        <f ca="1">IFERROR(__xludf.DUMMYFUNCTION("REGEXMATCH(L860,""JavaScript"")"),TRUE)</f>
        <v>1</v>
      </c>
      <c r="R860" s="5"/>
      <c r="S860" s="5"/>
      <c r="T860" s="5"/>
      <c r="U860" s="5"/>
      <c r="V860" s="5"/>
      <c r="W860" s="5"/>
      <c r="X860" s="5"/>
      <c r="Y860" s="5"/>
      <c r="Z860" s="5"/>
      <c r="AA860" s="5"/>
      <c r="AB860" s="5"/>
      <c r="AC860" s="5"/>
      <c r="AD860" s="5"/>
      <c r="AE860" s="5"/>
      <c r="AF860" s="5"/>
    </row>
    <row r="861" spans="1:32" ht="20.25" customHeight="1">
      <c r="A861" s="5" t="s">
        <v>2440</v>
      </c>
      <c r="B861" s="5" t="s">
        <v>11217</v>
      </c>
      <c r="C861" s="5" t="s">
        <v>41</v>
      </c>
      <c r="D861" s="5" t="s">
        <v>47</v>
      </c>
      <c r="E861" s="5" t="s">
        <v>45</v>
      </c>
      <c r="F861" s="7">
        <v>10</v>
      </c>
      <c r="G861" s="7">
        <v>20</v>
      </c>
      <c r="H861" s="5" t="s">
        <v>144</v>
      </c>
      <c r="I861" s="5" t="s">
        <v>31</v>
      </c>
      <c r="J861" s="5" t="s">
        <v>57</v>
      </c>
      <c r="K861" s="5" t="s">
        <v>11220</v>
      </c>
      <c r="L861" s="5" t="s">
        <v>11862</v>
      </c>
      <c r="M861" s="5" t="s">
        <v>37</v>
      </c>
      <c r="N861" s="5" t="s">
        <v>55</v>
      </c>
      <c r="O861" s="5"/>
      <c r="P861" s="5" t="b">
        <f t="shared" ca="1" si="222"/>
        <v>0</v>
      </c>
      <c r="Q861" s="5" t="b">
        <f ca="1">IFERROR(__xludf.DUMMYFUNCTION("REGEXMATCH(L861,""(?i)JavaScript"")"),TRUE)</f>
        <v>1</v>
      </c>
      <c r="R861" s="5"/>
      <c r="S861" s="5"/>
      <c r="T861" s="5"/>
      <c r="U861" s="5"/>
      <c r="V861" s="5"/>
      <c r="W861" s="5"/>
      <c r="X861" s="5"/>
      <c r="Y861" s="5"/>
      <c r="Z861" s="5"/>
      <c r="AA861" s="5"/>
      <c r="AB861" s="5"/>
      <c r="AC861" s="5"/>
      <c r="AD861" s="5"/>
      <c r="AE861" s="5"/>
      <c r="AF861" s="5"/>
    </row>
    <row r="862" spans="1:32" ht="20.25" customHeight="1">
      <c r="A862" s="5" t="s">
        <v>11867</v>
      </c>
      <c r="B862" s="5" t="s">
        <v>11868</v>
      </c>
      <c r="C862" s="5" t="s">
        <v>20</v>
      </c>
      <c r="D862" s="5" t="s">
        <v>47</v>
      </c>
      <c r="E862" s="5" t="s">
        <v>45</v>
      </c>
      <c r="F862" s="7">
        <v>10</v>
      </c>
      <c r="G862" s="7">
        <v>15</v>
      </c>
      <c r="H862" s="5" t="s">
        <v>56</v>
      </c>
      <c r="I862" s="5" t="s">
        <v>108</v>
      </c>
      <c r="J862" s="5" t="s">
        <v>110</v>
      </c>
      <c r="K862" s="5" t="s">
        <v>11871</v>
      </c>
      <c r="L862" s="5" t="s">
        <v>11873</v>
      </c>
      <c r="M862" s="5" t="s">
        <v>42</v>
      </c>
      <c r="N862" s="5" t="s">
        <v>237</v>
      </c>
      <c r="O862" s="5"/>
      <c r="P862" s="5" t="b">
        <f t="shared" ca="1" si="222"/>
        <v>0</v>
      </c>
      <c r="Q862" s="5" t="b">
        <f t="shared" ref="Q862:Q863" ca="1" si="234">IFERROR(__xludf.DUMMYFUNCTION("REGEXMATCH(L862,""JavaScript"")"),TRUE)</f>
        <v>1</v>
      </c>
      <c r="R862" s="5"/>
      <c r="S862" s="5"/>
      <c r="T862" s="5"/>
      <c r="U862" s="5"/>
      <c r="V862" s="5"/>
      <c r="W862" s="5"/>
      <c r="X862" s="5"/>
      <c r="Y862" s="5"/>
      <c r="Z862" s="5"/>
      <c r="AA862" s="5"/>
      <c r="AB862" s="5"/>
      <c r="AC862" s="5"/>
      <c r="AD862" s="5"/>
      <c r="AE862" s="5"/>
      <c r="AF862" s="5"/>
    </row>
    <row r="863" spans="1:32" ht="20.25" customHeight="1">
      <c r="A863" s="5" t="s">
        <v>11879</v>
      </c>
      <c r="B863" s="5" t="s">
        <v>7512</v>
      </c>
      <c r="C863" s="5" t="s">
        <v>41</v>
      </c>
      <c r="D863" s="5" t="s">
        <v>47</v>
      </c>
      <c r="E863" s="5" t="s">
        <v>45</v>
      </c>
      <c r="F863" s="7">
        <v>10</v>
      </c>
      <c r="G863" s="7">
        <v>15</v>
      </c>
      <c r="H863" s="5" t="s">
        <v>56</v>
      </c>
      <c r="I863" s="5" t="s">
        <v>31</v>
      </c>
      <c r="J863" s="5" t="s">
        <v>1424</v>
      </c>
      <c r="K863" s="5" t="s">
        <v>11881</v>
      </c>
      <c r="L863" s="5" t="s">
        <v>11883</v>
      </c>
      <c r="M863" s="5" t="s">
        <v>53</v>
      </c>
      <c r="N863" s="5" t="s">
        <v>55</v>
      </c>
      <c r="O863" s="5"/>
      <c r="P863" s="5" t="b">
        <f t="shared" ca="1" si="222"/>
        <v>0</v>
      </c>
      <c r="Q863" s="5" t="b">
        <f t="shared" ca="1" si="234"/>
        <v>1</v>
      </c>
      <c r="R863" s="5"/>
      <c r="S863" s="5"/>
      <c r="T863" s="5"/>
      <c r="U863" s="5"/>
      <c r="V863" s="5"/>
      <c r="W863" s="5"/>
      <c r="X863" s="5"/>
      <c r="Y863" s="5"/>
      <c r="Z863" s="5"/>
      <c r="AA863" s="5"/>
      <c r="AB863" s="5"/>
      <c r="AC863" s="5"/>
      <c r="AD863" s="5"/>
      <c r="AE863" s="5"/>
      <c r="AF863" s="5"/>
    </row>
    <row r="864" spans="1:32" ht="20.25" customHeight="1">
      <c r="A864" s="5" t="s">
        <v>3523</v>
      </c>
      <c r="B864" s="5" t="s">
        <v>11888</v>
      </c>
      <c r="C864" s="5" t="s">
        <v>27</v>
      </c>
      <c r="D864" s="5" t="s">
        <v>85</v>
      </c>
      <c r="E864" s="5" t="s">
        <v>45</v>
      </c>
      <c r="F864" s="7">
        <v>10</v>
      </c>
      <c r="G864" s="7">
        <v>25</v>
      </c>
      <c r="H864" s="5" t="s">
        <v>2463</v>
      </c>
      <c r="I864" s="5" t="s">
        <v>108</v>
      </c>
      <c r="J864" s="5" t="s">
        <v>126</v>
      </c>
      <c r="K864" s="5" t="s">
        <v>11890</v>
      </c>
      <c r="L864" s="5" t="s">
        <v>11891</v>
      </c>
      <c r="M864" s="5" t="s">
        <v>53</v>
      </c>
      <c r="N864" s="5" t="s">
        <v>271</v>
      </c>
      <c r="O864" s="5"/>
      <c r="P864" s="5" t="b">
        <f t="shared" ca="1" si="222"/>
        <v>0</v>
      </c>
      <c r="Q864" s="5" t="b">
        <f t="shared" ref="Q864:Q865" ca="1" si="235">IFERROR(__xludf.DUMMYFUNCTION("REGEXMATCH(L864,""(?i)JavaScript"")"),TRUE)</f>
        <v>1</v>
      </c>
      <c r="R864" s="5"/>
      <c r="S864" s="5"/>
      <c r="T864" s="5"/>
      <c r="U864" s="5"/>
      <c r="V864" s="5"/>
      <c r="W864" s="5"/>
      <c r="X864" s="5"/>
      <c r="Y864" s="5"/>
      <c r="Z864" s="5"/>
      <c r="AA864" s="5"/>
      <c r="AB864" s="5"/>
      <c r="AC864" s="5"/>
      <c r="AD864" s="5"/>
      <c r="AE864" s="5"/>
      <c r="AF864" s="5"/>
    </row>
    <row r="865" spans="1:32" ht="20.25" customHeight="1">
      <c r="A865" s="5" t="s">
        <v>248</v>
      </c>
      <c r="B865" s="5" t="s">
        <v>11892</v>
      </c>
      <c r="C865" s="5" t="s">
        <v>27</v>
      </c>
      <c r="D865" s="5" t="s">
        <v>47</v>
      </c>
      <c r="E865" s="5" t="s">
        <v>45</v>
      </c>
      <c r="F865" s="7">
        <v>10</v>
      </c>
      <c r="G865" s="7">
        <v>15</v>
      </c>
      <c r="H865" s="5" t="s">
        <v>56</v>
      </c>
      <c r="I865" s="5" t="s">
        <v>31</v>
      </c>
      <c r="J865" s="5" t="s">
        <v>5977</v>
      </c>
      <c r="K865" s="5" t="s">
        <v>11893</v>
      </c>
      <c r="L865" s="5" t="s">
        <v>11894</v>
      </c>
      <c r="M865" s="5" t="s">
        <v>167</v>
      </c>
      <c r="N865" s="5" t="s">
        <v>38</v>
      </c>
      <c r="O865" s="5"/>
      <c r="P865" s="5" t="b">
        <f t="shared" ca="1" si="222"/>
        <v>0</v>
      </c>
      <c r="Q865" s="5" t="b">
        <f t="shared" ca="1" si="235"/>
        <v>1</v>
      </c>
      <c r="R865" s="5"/>
      <c r="S865" s="5"/>
      <c r="T865" s="5"/>
      <c r="U865" s="5"/>
      <c r="V865" s="5"/>
      <c r="W865" s="5"/>
      <c r="X865" s="5"/>
      <c r="Y865" s="5"/>
      <c r="Z865" s="5"/>
      <c r="AA865" s="5"/>
      <c r="AB865" s="5"/>
      <c r="AC865" s="5"/>
      <c r="AD865" s="5"/>
      <c r="AE865" s="5"/>
      <c r="AF865" s="5"/>
    </row>
    <row r="866" spans="1:32" ht="20.25" customHeight="1">
      <c r="A866" s="5" t="s">
        <v>396</v>
      </c>
      <c r="B866" s="5" t="s">
        <v>11897</v>
      </c>
      <c r="C866" s="5" t="s">
        <v>170</v>
      </c>
      <c r="D866" s="5" t="s">
        <v>378</v>
      </c>
      <c r="E866" s="5" t="s">
        <v>45</v>
      </c>
      <c r="F866" s="7">
        <v>10</v>
      </c>
      <c r="G866" s="7">
        <v>15</v>
      </c>
      <c r="H866" s="5" t="s">
        <v>56</v>
      </c>
      <c r="I866" s="5" t="s">
        <v>108</v>
      </c>
      <c r="J866" s="5" t="s">
        <v>11899</v>
      </c>
      <c r="K866" s="5" t="s">
        <v>11900</v>
      </c>
      <c r="L866" s="5" t="s">
        <v>11901</v>
      </c>
      <c r="M866" s="5" t="s">
        <v>53</v>
      </c>
      <c r="N866" s="5" t="s">
        <v>55</v>
      </c>
      <c r="O866" s="5"/>
      <c r="P866" s="5" t="b">
        <f t="shared" ca="1" si="222"/>
        <v>0</v>
      </c>
      <c r="Q866" s="5" t="b">
        <f t="shared" ref="Q866:Q868" ca="1" si="236">IFERROR(__xludf.DUMMYFUNCTION("REGEXMATCH(L866,""JavaScript"")"),TRUE)</f>
        <v>1</v>
      </c>
      <c r="R866" s="5"/>
      <c r="S866" s="5"/>
      <c r="T866" s="5"/>
      <c r="U866" s="5"/>
      <c r="V866" s="5"/>
      <c r="W866" s="5"/>
      <c r="X866" s="5"/>
      <c r="Y866" s="5"/>
      <c r="Z866" s="5"/>
      <c r="AA866" s="5"/>
      <c r="AB866" s="5"/>
      <c r="AC866" s="5"/>
      <c r="AD866" s="5"/>
      <c r="AE866" s="5"/>
      <c r="AF866" s="5"/>
    </row>
    <row r="867" spans="1:32" ht="20.25" customHeight="1">
      <c r="A867" s="5" t="s">
        <v>11906</v>
      </c>
      <c r="B867" s="5" t="s">
        <v>11907</v>
      </c>
      <c r="C867" s="5" t="s">
        <v>170</v>
      </c>
      <c r="D867" s="5" t="s">
        <v>435</v>
      </c>
      <c r="E867" s="5" t="s">
        <v>29</v>
      </c>
      <c r="F867" s="7">
        <v>10</v>
      </c>
      <c r="G867" s="7">
        <v>20</v>
      </c>
      <c r="H867" s="5" t="s">
        <v>144</v>
      </c>
      <c r="I867" s="5" t="s">
        <v>31</v>
      </c>
      <c r="J867" s="5" t="s">
        <v>1047</v>
      </c>
      <c r="K867" s="5" t="s">
        <v>381</v>
      </c>
      <c r="L867" s="5" t="s">
        <v>11910</v>
      </c>
      <c r="M867" s="5" t="s">
        <v>37</v>
      </c>
      <c r="N867" s="5" t="s">
        <v>55</v>
      </c>
      <c r="O867" s="5"/>
      <c r="P867" s="5" t="b">
        <f t="shared" ca="1" si="222"/>
        <v>0</v>
      </c>
      <c r="Q867" s="5" t="b">
        <f t="shared" ca="1" si="236"/>
        <v>1</v>
      </c>
      <c r="R867" s="5"/>
      <c r="S867" s="5"/>
      <c r="T867" s="5"/>
      <c r="U867" s="5"/>
      <c r="V867" s="5"/>
      <c r="W867" s="5"/>
      <c r="X867" s="5"/>
      <c r="Y867" s="5"/>
      <c r="Z867" s="5"/>
      <c r="AA867" s="5"/>
      <c r="AB867" s="5"/>
      <c r="AC867" s="5"/>
      <c r="AD867" s="5"/>
      <c r="AE867" s="5"/>
      <c r="AF867" s="5"/>
    </row>
    <row r="868" spans="1:32" ht="20.25" customHeight="1">
      <c r="A868" s="5" t="s">
        <v>11917</v>
      </c>
      <c r="B868" s="5" t="s">
        <v>11918</v>
      </c>
      <c r="C868" s="5" t="s">
        <v>41</v>
      </c>
      <c r="D868" s="5" t="s">
        <v>874</v>
      </c>
      <c r="E868" s="5" t="s">
        <v>45</v>
      </c>
      <c r="F868" s="7">
        <v>10</v>
      </c>
      <c r="G868" s="7">
        <v>20</v>
      </c>
      <c r="H868" s="5" t="s">
        <v>144</v>
      </c>
      <c r="I868" s="5" t="s">
        <v>108</v>
      </c>
      <c r="J868" s="5" t="s">
        <v>11919</v>
      </c>
      <c r="K868" s="5" t="s">
        <v>11920</v>
      </c>
      <c r="L868" s="5" t="s">
        <v>11921</v>
      </c>
      <c r="M868" s="5" t="s">
        <v>53</v>
      </c>
      <c r="N868" s="5" t="s">
        <v>55</v>
      </c>
      <c r="O868" s="5"/>
      <c r="P868" s="5" t="b">
        <f t="shared" ca="1" si="222"/>
        <v>0</v>
      </c>
      <c r="Q868" s="5" t="b">
        <f t="shared" ca="1" si="236"/>
        <v>1</v>
      </c>
      <c r="R868" s="5"/>
      <c r="S868" s="5"/>
      <c r="T868" s="5"/>
      <c r="U868" s="5"/>
      <c r="V868" s="5"/>
      <c r="W868" s="5"/>
      <c r="X868" s="5"/>
      <c r="Y868" s="5"/>
      <c r="Z868" s="5"/>
      <c r="AA868" s="5"/>
      <c r="AB868" s="5"/>
      <c r="AC868" s="5"/>
      <c r="AD868" s="5"/>
      <c r="AE868" s="5"/>
      <c r="AF868" s="5"/>
    </row>
    <row r="869" spans="1:32" ht="20.25" customHeight="1">
      <c r="A869" s="5" t="s">
        <v>8775</v>
      </c>
      <c r="B869" s="5" t="s">
        <v>2917</v>
      </c>
      <c r="C869" s="5" t="s">
        <v>170</v>
      </c>
      <c r="D869" s="5" t="s">
        <v>390</v>
      </c>
      <c r="E869" s="5" t="s">
        <v>29</v>
      </c>
      <c r="F869" s="7">
        <v>10</v>
      </c>
      <c r="G869" s="7">
        <v>15</v>
      </c>
      <c r="H869" s="5" t="s">
        <v>56</v>
      </c>
      <c r="I869" s="5" t="s">
        <v>108</v>
      </c>
      <c r="J869" s="5" t="s">
        <v>2067</v>
      </c>
      <c r="K869" s="5"/>
      <c r="L869" s="5" t="s">
        <v>11923</v>
      </c>
      <c r="M869" s="5" t="s">
        <v>42</v>
      </c>
      <c r="N869" s="5" t="s">
        <v>55</v>
      </c>
      <c r="O869" s="5"/>
      <c r="P869" s="5" t="b">
        <f t="shared" ca="1" si="222"/>
        <v>0</v>
      </c>
      <c r="Q869" s="5" t="b">
        <f t="shared" ref="Q869:Q870" ca="1" si="237">IFERROR(__xludf.DUMMYFUNCTION("REGEXMATCH(L869,""(?i)JavaScript"")"),TRUE)</f>
        <v>1</v>
      </c>
      <c r="R869" s="5"/>
      <c r="S869" s="5"/>
      <c r="T869" s="5"/>
      <c r="U869" s="5"/>
      <c r="V869" s="5"/>
      <c r="W869" s="5"/>
      <c r="X869" s="5"/>
      <c r="Y869" s="5"/>
      <c r="Z869" s="5"/>
      <c r="AA869" s="5"/>
      <c r="AB869" s="5"/>
      <c r="AC869" s="5"/>
      <c r="AD869" s="5"/>
      <c r="AE869" s="5"/>
      <c r="AF869" s="5"/>
    </row>
    <row r="870" spans="1:32" ht="20.25" customHeight="1">
      <c r="A870" s="5" t="s">
        <v>396</v>
      </c>
      <c r="B870" s="5" t="s">
        <v>11712</v>
      </c>
      <c r="C870" s="5" t="s">
        <v>27</v>
      </c>
      <c r="D870" s="5" t="s">
        <v>80</v>
      </c>
      <c r="E870" s="5" t="s">
        <v>45</v>
      </c>
      <c r="F870" s="7">
        <v>10</v>
      </c>
      <c r="G870" s="7">
        <v>15</v>
      </c>
      <c r="H870" s="5" t="s">
        <v>56</v>
      </c>
      <c r="I870" s="9" t="s">
        <v>24</v>
      </c>
      <c r="J870" s="5" t="s">
        <v>126</v>
      </c>
      <c r="K870" s="5" t="s">
        <v>11929</v>
      </c>
      <c r="L870" s="5" t="s">
        <v>11931</v>
      </c>
      <c r="M870" s="5" t="s">
        <v>167</v>
      </c>
      <c r="N870" s="5" t="s">
        <v>55</v>
      </c>
      <c r="O870" s="5"/>
      <c r="P870" s="5" t="b">
        <f t="shared" ca="1" si="222"/>
        <v>0</v>
      </c>
      <c r="Q870" s="5" t="b">
        <f t="shared" ca="1" si="237"/>
        <v>1</v>
      </c>
      <c r="R870" s="5"/>
      <c r="S870" s="5"/>
      <c r="T870" s="5"/>
      <c r="U870" s="5"/>
      <c r="V870" s="5"/>
      <c r="W870" s="5"/>
      <c r="X870" s="5"/>
      <c r="Y870" s="5"/>
      <c r="Z870" s="5"/>
      <c r="AA870" s="5"/>
      <c r="AB870" s="5"/>
      <c r="AC870" s="5"/>
      <c r="AD870" s="5"/>
      <c r="AE870" s="5"/>
      <c r="AF870" s="5"/>
    </row>
    <row r="871" spans="1:32" ht="20.25" customHeight="1">
      <c r="A871" s="5" t="s">
        <v>11936</v>
      </c>
      <c r="B871" s="5" t="s">
        <v>11937</v>
      </c>
      <c r="C871" s="5" t="s">
        <v>27</v>
      </c>
      <c r="D871" s="5" t="s">
        <v>119</v>
      </c>
      <c r="E871" s="5" t="s">
        <v>45</v>
      </c>
      <c r="F871" s="7">
        <v>10</v>
      </c>
      <c r="G871" s="7">
        <v>15</v>
      </c>
      <c r="H871" s="5" t="s">
        <v>56</v>
      </c>
      <c r="I871" s="5" t="s">
        <v>108</v>
      </c>
      <c r="J871" s="5" t="s">
        <v>57</v>
      </c>
      <c r="K871" s="5" t="s">
        <v>11942</v>
      </c>
      <c r="L871" s="5" t="s">
        <v>11943</v>
      </c>
      <c r="M871" s="5" t="s">
        <v>100</v>
      </c>
      <c r="N871" s="5" t="s">
        <v>271</v>
      </c>
      <c r="O871" s="5"/>
      <c r="P871" s="5" t="b">
        <f t="shared" ca="1" si="222"/>
        <v>0</v>
      </c>
      <c r="Q871" s="5" t="b">
        <f t="shared" ref="Q871:Q873" ca="1" si="238">IFERROR(__xludf.DUMMYFUNCTION("REGEXMATCH(L871,""JavaScript"")"),TRUE)</f>
        <v>1</v>
      </c>
      <c r="R871" s="5"/>
      <c r="S871" s="5"/>
      <c r="T871" s="5"/>
      <c r="U871" s="5"/>
      <c r="V871" s="5"/>
      <c r="W871" s="5"/>
      <c r="X871" s="5"/>
      <c r="Y871" s="5"/>
      <c r="Z871" s="5"/>
      <c r="AA871" s="5"/>
      <c r="AB871" s="5"/>
      <c r="AC871" s="5"/>
      <c r="AD871" s="5"/>
      <c r="AE871" s="5"/>
      <c r="AF871" s="5"/>
    </row>
    <row r="872" spans="1:32" ht="20.25" customHeight="1">
      <c r="A872" s="5" t="s">
        <v>1457</v>
      </c>
      <c r="B872" s="5" t="s">
        <v>11950</v>
      </c>
      <c r="C872" s="5" t="s">
        <v>27</v>
      </c>
      <c r="D872" s="5" t="s">
        <v>80</v>
      </c>
      <c r="E872" s="5" t="s">
        <v>45</v>
      </c>
      <c r="F872" s="7">
        <v>10</v>
      </c>
      <c r="G872" s="7">
        <v>15</v>
      </c>
      <c r="H872" s="5" t="s">
        <v>56</v>
      </c>
      <c r="I872" s="5" t="s">
        <v>66</v>
      </c>
      <c r="J872" s="5" t="s">
        <v>161</v>
      </c>
      <c r="K872" s="5" t="s">
        <v>11951</v>
      </c>
      <c r="L872" s="5" t="s">
        <v>11953</v>
      </c>
      <c r="M872" s="5" t="s">
        <v>42</v>
      </c>
      <c r="N872" s="5" t="s">
        <v>237</v>
      </c>
      <c r="O872" s="5"/>
      <c r="P872" s="5" t="b">
        <f t="shared" ca="1" si="222"/>
        <v>0</v>
      </c>
      <c r="Q872" s="5" t="b">
        <f t="shared" ca="1" si="238"/>
        <v>1</v>
      </c>
      <c r="R872" s="5"/>
      <c r="S872" s="5"/>
      <c r="T872" s="5"/>
      <c r="U872" s="5"/>
      <c r="V872" s="5"/>
      <c r="W872" s="5"/>
      <c r="X872" s="5"/>
      <c r="Y872" s="5"/>
      <c r="Z872" s="5"/>
      <c r="AA872" s="5"/>
      <c r="AB872" s="5"/>
      <c r="AC872" s="5"/>
      <c r="AD872" s="5"/>
      <c r="AE872" s="5"/>
      <c r="AF872" s="5"/>
    </row>
    <row r="873" spans="1:32" ht="20.25" customHeight="1">
      <c r="A873" s="5" t="s">
        <v>1457</v>
      </c>
      <c r="B873" s="5" t="s">
        <v>5342</v>
      </c>
      <c r="C873" s="5" t="s">
        <v>27</v>
      </c>
      <c r="D873" s="5" t="s">
        <v>85</v>
      </c>
      <c r="E873" s="5" t="s">
        <v>45</v>
      </c>
      <c r="F873" s="7">
        <v>10</v>
      </c>
      <c r="G873" s="7">
        <v>18</v>
      </c>
      <c r="H873" s="5" t="s">
        <v>964</v>
      </c>
      <c r="I873" s="5" t="s">
        <v>108</v>
      </c>
      <c r="J873" s="5" t="s">
        <v>110</v>
      </c>
      <c r="K873" s="5" t="s">
        <v>5345</v>
      </c>
      <c r="L873" s="5" t="s">
        <v>11964</v>
      </c>
      <c r="M873" s="5" t="s">
        <v>100</v>
      </c>
      <c r="N873" s="5" t="s">
        <v>55</v>
      </c>
      <c r="O873" s="5"/>
      <c r="P873" s="5" t="b">
        <f t="shared" ca="1" si="222"/>
        <v>0</v>
      </c>
      <c r="Q873" s="5" t="b">
        <f t="shared" ca="1" si="238"/>
        <v>1</v>
      </c>
      <c r="R873" s="5"/>
      <c r="S873" s="5"/>
      <c r="T873" s="5"/>
      <c r="U873" s="5"/>
      <c r="V873" s="5"/>
      <c r="W873" s="5"/>
      <c r="X873" s="5"/>
      <c r="Y873" s="5"/>
      <c r="Z873" s="5"/>
      <c r="AA873" s="5"/>
      <c r="AB873" s="5"/>
      <c r="AC873" s="5"/>
      <c r="AD873" s="5"/>
      <c r="AE873" s="5"/>
      <c r="AF873" s="5"/>
    </row>
    <row r="874" spans="1:32" ht="20.25" customHeight="1">
      <c r="A874" s="5" t="s">
        <v>277</v>
      </c>
      <c r="B874" s="5" t="s">
        <v>11122</v>
      </c>
      <c r="C874" s="5" t="s">
        <v>170</v>
      </c>
      <c r="D874" s="5" t="s">
        <v>390</v>
      </c>
      <c r="E874" s="5" t="s">
        <v>45</v>
      </c>
      <c r="F874" s="7">
        <v>10</v>
      </c>
      <c r="G874" s="7">
        <v>15</v>
      </c>
      <c r="H874" s="5" t="s">
        <v>56</v>
      </c>
      <c r="I874" s="5" t="s">
        <v>108</v>
      </c>
      <c r="J874" s="5" t="s">
        <v>87</v>
      </c>
      <c r="K874" s="5" t="s">
        <v>688</v>
      </c>
      <c r="L874" s="5" t="s">
        <v>11971</v>
      </c>
      <c r="M874" s="5" t="s">
        <v>37</v>
      </c>
      <c r="N874" s="5" t="s">
        <v>55</v>
      </c>
      <c r="O874" s="5"/>
      <c r="P874" s="5" t="b">
        <f t="shared" ca="1" si="222"/>
        <v>0</v>
      </c>
      <c r="Q874" s="5" t="b">
        <f t="shared" ref="Q874:Q875" ca="1" si="239">IFERROR(__xludf.DUMMYFUNCTION("REGEXMATCH(L874,""(?i)JavaScript"")"),TRUE)</f>
        <v>1</v>
      </c>
      <c r="R874" s="5"/>
      <c r="S874" s="5"/>
      <c r="T874" s="5"/>
      <c r="U874" s="5"/>
      <c r="V874" s="5"/>
      <c r="W874" s="5"/>
      <c r="X874" s="5"/>
      <c r="Y874" s="5"/>
      <c r="Z874" s="5"/>
      <c r="AA874" s="5"/>
      <c r="AB874" s="5"/>
      <c r="AC874" s="5"/>
      <c r="AD874" s="5"/>
      <c r="AE874" s="5"/>
      <c r="AF874" s="5"/>
    </row>
    <row r="875" spans="1:32" ht="20.25" customHeight="1">
      <c r="A875" s="5" t="s">
        <v>2665</v>
      </c>
      <c r="B875" s="5" t="s">
        <v>10467</v>
      </c>
      <c r="C875" s="5" t="s">
        <v>27</v>
      </c>
      <c r="D875" s="5" t="s">
        <v>47</v>
      </c>
      <c r="E875" s="5" t="s">
        <v>45</v>
      </c>
      <c r="F875" s="7">
        <v>10</v>
      </c>
      <c r="G875" s="7">
        <v>15</v>
      </c>
      <c r="H875" s="5" t="s">
        <v>56</v>
      </c>
      <c r="I875" s="5" t="s">
        <v>108</v>
      </c>
      <c r="J875" s="5" t="s">
        <v>161</v>
      </c>
      <c r="K875" s="5" t="s">
        <v>11972</v>
      </c>
      <c r="L875" s="5" t="s">
        <v>11973</v>
      </c>
      <c r="M875" s="5" t="s">
        <v>53</v>
      </c>
      <c r="N875" s="5" t="s">
        <v>55</v>
      </c>
      <c r="O875" s="5"/>
      <c r="P875" s="5" t="b">
        <f t="shared" ca="1" si="222"/>
        <v>0</v>
      </c>
      <c r="Q875" s="5" t="b">
        <f t="shared" ca="1" si="239"/>
        <v>1</v>
      </c>
      <c r="R875" s="5"/>
      <c r="S875" s="5"/>
      <c r="T875" s="5"/>
      <c r="U875" s="5"/>
      <c r="V875" s="5"/>
      <c r="W875" s="5"/>
      <c r="X875" s="5"/>
      <c r="Y875" s="5"/>
      <c r="Z875" s="5"/>
      <c r="AA875" s="5"/>
      <c r="AB875" s="5"/>
      <c r="AC875" s="5"/>
      <c r="AD875" s="5"/>
      <c r="AE875" s="5"/>
      <c r="AF875" s="5"/>
    </row>
    <row r="876" spans="1:32" ht="20.25" customHeight="1">
      <c r="A876" s="5" t="s">
        <v>11977</v>
      </c>
      <c r="B876" s="5" t="s">
        <v>11979</v>
      </c>
      <c r="C876" s="5" t="s">
        <v>170</v>
      </c>
      <c r="D876" s="5" t="s">
        <v>47</v>
      </c>
      <c r="E876" s="5" t="s">
        <v>45</v>
      </c>
      <c r="F876" s="7">
        <v>10</v>
      </c>
      <c r="G876" s="7">
        <v>20</v>
      </c>
      <c r="H876" s="5" t="s">
        <v>144</v>
      </c>
      <c r="I876" s="5" t="s">
        <v>31</v>
      </c>
      <c r="J876" s="5" t="s">
        <v>252</v>
      </c>
      <c r="K876" s="5"/>
      <c r="L876" s="5" t="s">
        <v>11985</v>
      </c>
      <c r="M876" s="5" t="s">
        <v>42</v>
      </c>
      <c r="N876" s="5" t="s">
        <v>237</v>
      </c>
      <c r="O876" s="5"/>
      <c r="P876" s="5" t="b">
        <f t="shared" ca="1" si="222"/>
        <v>0</v>
      </c>
      <c r="Q876" s="5" t="b">
        <f t="shared" ref="Q876:Q877" ca="1" si="240">IFERROR(__xludf.DUMMYFUNCTION("REGEXMATCH(L876,""JavaScript"")"),TRUE)</f>
        <v>1</v>
      </c>
      <c r="R876" s="5"/>
      <c r="S876" s="5"/>
      <c r="T876" s="5"/>
      <c r="U876" s="5"/>
      <c r="V876" s="5"/>
      <c r="W876" s="5"/>
      <c r="X876" s="5"/>
      <c r="Y876" s="5"/>
      <c r="Z876" s="5"/>
      <c r="AA876" s="5"/>
      <c r="AB876" s="5"/>
      <c r="AC876" s="5"/>
      <c r="AD876" s="5"/>
      <c r="AE876" s="5"/>
      <c r="AF876" s="5"/>
    </row>
    <row r="877" spans="1:32" ht="20.25" customHeight="1">
      <c r="A877" s="5" t="s">
        <v>396</v>
      </c>
      <c r="B877" s="5" t="s">
        <v>11992</v>
      </c>
      <c r="C877" s="5" t="s">
        <v>170</v>
      </c>
      <c r="D877" s="5" t="s">
        <v>47</v>
      </c>
      <c r="E877" s="5" t="s">
        <v>29</v>
      </c>
      <c r="F877" s="7">
        <v>10</v>
      </c>
      <c r="G877" s="7">
        <v>20</v>
      </c>
      <c r="H877" s="5" t="s">
        <v>144</v>
      </c>
      <c r="I877" s="5" t="s">
        <v>31</v>
      </c>
      <c r="J877" s="5" t="s">
        <v>1270</v>
      </c>
      <c r="K877" s="5" t="s">
        <v>11993</v>
      </c>
      <c r="L877" s="5" t="s">
        <v>11994</v>
      </c>
      <c r="M877" s="5" t="s">
        <v>53</v>
      </c>
      <c r="N877" s="5"/>
      <c r="O877" s="5"/>
      <c r="P877" s="5" t="b">
        <f t="shared" ca="1" si="222"/>
        <v>0</v>
      </c>
      <c r="Q877" s="5" t="b">
        <f t="shared" ca="1" si="240"/>
        <v>1</v>
      </c>
      <c r="R877" s="5"/>
      <c r="S877" s="5"/>
      <c r="T877" s="5"/>
      <c r="U877" s="5"/>
      <c r="V877" s="5"/>
      <c r="W877" s="5"/>
      <c r="X877" s="5"/>
      <c r="Y877" s="5"/>
      <c r="Z877" s="5"/>
      <c r="AA877" s="5"/>
      <c r="AB877" s="5"/>
      <c r="AC877" s="5"/>
      <c r="AD877" s="5"/>
      <c r="AE877" s="5"/>
      <c r="AF877" s="5"/>
    </row>
    <row r="878" spans="1:32" ht="20.25" customHeight="1">
      <c r="A878" s="5" t="s">
        <v>248</v>
      </c>
      <c r="B878" s="5" t="s">
        <v>12001</v>
      </c>
      <c r="C878" s="5" t="s">
        <v>27</v>
      </c>
      <c r="D878" s="5" t="s">
        <v>47</v>
      </c>
      <c r="E878" s="5" t="s">
        <v>45</v>
      </c>
      <c r="F878" s="7">
        <v>10</v>
      </c>
      <c r="G878" s="7">
        <v>15</v>
      </c>
      <c r="H878" s="5" t="s">
        <v>56</v>
      </c>
      <c r="I878" s="5" t="s">
        <v>31</v>
      </c>
      <c r="J878" s="5" t="s">
        <v>5977</v>
      </c>
      <c r="K878" s="5" t="s">
        <v>12002</v>
      </c>
      <c r="L878" s="5" t="s">
        <v>11894</v>
      </c>
      <c r="M878" s="5" t="s">
        <v>167</v>
      </c>
      <c r="N878" s="5" t="s">
        <v>55</v>
      </c>
      <c r="O878" s="5"/>
      <c r="P878" s="5" t="b">
        <f t="shared" ca="1" si="222"/>
        <v>0</v>
      </c>
      <c r="Q878" s="5" t="b">
        <f t="shared" ref="Q878:Q879" ca="1" si="241">IFERROR(__xludf.DUMMYFUNCTION("REGEXMATCH(L878,""(?i)JavaScript"")"),TRUE)</f>
        <v>1</v>
      </c>
      <c r="R878" s="5"/>
      <c r="S878" s="5"/>
      <c r="T878" s="5"/>
      <c r="U878" s="5"/>
      <c r="V878" s="5"/>
      <c r="W878" s="5"/>
      <c r="X878" s="5"/>
      <c r="Y878" s="5"/>
      <c r="Z878" s="5"/>
      <c r="AA878" s="5"/>
      <c r="AB878" s="5"/>
      <c r="AC878" s="5"/>
      <c r="AD878" s="5"/>
      <c r="AE878" s="5"/>
      <c r="AF878" s="5"/>
    </row>
    <row r="879" spans="1:32" ht="20.25" customHeight="1">
      <c r="A879" s="5" t="s">
        <v>10203</v>
      </c>
      <c r="B879" s="5" t="s">
        <v>11928</v>
      </c>
      <c r="C879" s="5" t="s">
        <v>27</v>
      </c>
      <c r="D879" s="5" t="s">
        <v>212</v>
      </c>
      <c r="E879" s="5" t="s">
        <v>29</v>
      </c>
      <c r="F879" s="7">
        <v>10</v>
      </c>
      <c r="G879" s="7">
        <v>15</v>
      </c>
      <c r="H879" s="5" t="s">
        <v>56</v>
      </c>
      <c r="I879" s="5" t="s">
        <v>108</v>
      </c>
      <c r="J879" s="5" t="s">
        <v>11930</v>
      </c>
      <c r="K879" s="5" t="s">
        <v>6480</v>
      </c>
      <c r="L879" s="5" t="s">
        <v>11932</v>
      </c>
      <c r="M879" s="5" t="s">
        <v>53</v>
      </c>
      <c r="N879" s="5" t="s">
        <v>55</v>
      </c>
      <c r="O879" s="5"/>
      <c r="P879" s="5" t="b">
        <f t="shared" ca="1" si="222"/>
        <v>0</v>
      </c>
      <c r="Q879" s="5" t="b">
        <f t="shared" ca="1" si="241"/>
        <v>1</v>
      </c>
      <c r="R879" s="5"/>
      <c r="S879" s="5"/>
      <c r="T879" s="5"/>
      <c r="U879" s="5"/>
      <c r="V879" s="5"/>
      <c r="W879" s="5"/>
      <c r="X879" s="5"/>
      <c r="Y879" s="5"/>
      <c r="Z879" s="5"/>
      <c r="AA879" s="5"/>
      <c r="AB879" s="5"/>
      <c r="AC879" s="5"/>
      <c r="AD879" s="5"/>
      <c r="AE879" s="5"/>
      <c r="AF879" s="5"/>
    </row>
    <row r="880" spans="1:32" ht="20.25" customHeight="1">
      <c r="A880" s="5" t="s">
        <v>277</v>
      </c>
      <c r="B880" s="5" t="s">
        <v>12008</v>
      </c>
      <c r="C880" s="5" t="s">
        <v>27</v>
      </c>
      <c r="D880" s="5" t="s">
        <v>105</v>
      </c>
      <c r="E880" s="5" t="s">
        <v>45</v>
      </c>
      <c r="F880" s="7">
        <v>10</v>
      </c>
      <c r="G880" s="7">
        <v>15</v>
      </c>
      <c r="H880" s="5" t="s">
        <v>56</v>
      </c>
      <c r="I880" s="5" t="s">
        <v>108</v>
      </c>
      <c r="J880" s="5" t="s">
        <v>11666</v>
      </c>
      <c r="K880" s="5" t="s">
        <v>12010</v>
      </c>
      <c r="L880" s="5" t="s">
        <v>12012</v>
      </c>
      <c r="M880" s="5" t="s">
        <v>37</v>
      </c>
      <c r="N880" s="5" t="s">
        <v>55</v>
      </c>
      <c r="O880" s="5"/>
      <c r="P880" s="5" t="b">
        <f t="shared" ca="1" si="222"/>
        <v>0</v>
      </c>
      <c r="Q880" s="5" t="b">
        <f t="shared" ref="Q880:Q883" ca="1" si="242">IFERROR(__xludf.DUMMYFUNCTION("REGEXMATCH(L880,""JavaScript"")"),TRUE)</f>
        <v>1</v>
      </c>
      <c r="R880" s="5"/>
      <c r="S880" s="5"/>
      <c r="T880" s="5"/>
      <c r="U880" s="5"/>
      <c r="V880" s="5"/>
      <c r="W880" s="5"/>
      <c r="X880" s="5"/>
      <c r="Y880" s="5"/>
      <c r="Z880" s="5"/>
      <c r="AA880" s="5"/>
      <c r="AB880" s="5"/>
      <c r="AC880" s="5"/>
      <c r="AD880" s="5"/>
      <c r="AE880" s="5"/>
      <c r="AF880" s="5"/>
    </row>
    <row r="881" spans="1:32" ht="20.25" customHeight="1">
      <c r="A881" s="5" t="s">
        <v>277</v>
      </c>
      <c r="B881" s="5" t="s">
        <v>12015</v>
      </c>
      <c r="C881" s="5" t="s">
        <v>41</v>
      </c>
      <c r="D881" s="5" t="s">
        <v>47</v>
      </c>
      <c r="E881" s="5" t="s">
        <v>45</v>
      </c>
      <c r="F881" s="7">
        <v>10</v>
      </c>
      <c r="G881" s="7">
        <v>20</v>
      </c>
      <c r="H881" s="5" t="s">
        <v>144</v>
      </c>
      <c r="I881" s="5" t="s">
        <v>31</v>
      </c>
      <c r="J881" s="5" t="s">
        <v>57</v>
      </c>
      <c r="K881" s="5" t="s">
        <v>12016</v>
      </c>
      <c r="L881" s="5" t="s">
        <v>12017</v>
      </c>
      <c r="M881" s="5" t="s">
        <v>100</v>
      </c>
      <c r="N881" s="5" t="s">
        <v>55</v>
      </c>
      <c r="O881" s="5"/>
      <c r="P881" s="5" t="b">
        <f t="shared" ca="1" si="222"/>
        <v>0</v>
      </c>
      <c r="Q881" s="5" t="b">
        <f t="shared" ca="1" si="242"/>
        <v>1</v>
      </c>
      <c r="R881" s="5"/>
      <c r="S881" s="5"/>
      <c r="T881" s="5"/>
      <c r="U881" s="5"/>
      <c r="V881" s="5"/>
      <c r="W881" s="5"/>
      <c r="X881" s="5"/>
      <c r="Y881" s="5"/>
      <c r="Z881" s="5"/>
      <c r="AA881" s="5"/>
      <c r="AB881" s="5"/>
      <c r="AC881" s="5"/>
      <c r="AD881" s="5"/>
      <c r="AE881" s="5"/>
      <c r="AF881" s="5"/>
    </row>
    <row r="882" spans="1:32" ht="20.25" customHeight="1">
      <c r="A882" s="5" t="s">
        <v>2440</v>
      </c>
      <c r="B882" s="5" t="s">
        <v>5545</v>
      </c>
      <c r="C882" s="5" t="s">
        <v>20</v>
      </c>
      <c r="D882" s="5" t="s">
        <v>21</v>
      </c>
      <c r="E882" s="5" t="s">
        <v>45</v>
      </c>
      <c r="F882" s="7">
        <v>10</v>
      </c>
      <c r="G882" s="7">
        <v>15</v>
      </c>
      <c r="H882" s="5" t="s">
        <v>56</v>
      </c>
      <c r="I882" s="5" t="s">
        <v>31</v>
      </c>
      <c r="J882" s="5" t="s">
        <v>57</v>
      </c>
      <c r="K882" s="5" t="s">
        <v>5548</v>
      </c>
      <c r="L882" s="5" t="s">
        <v>5552</v>
      </c>
      <c r="M882" s="5" t="s">
        <v>53</v>
      </c>
      <c r="N882" s="5" t="s">
        <v>89</v>
      </c>
      <c r="O882" s="5"/>
      <c r="P882" s="5" t="b">
        <f t="shared" ca="1" si="222"/>
        <v>0</v>
      </c>
      <c r="Q882" s="5" t="b">
        <f t="shared" ca="1" si="242"/>
        <v>1</v>
      </c>
      <c r="R882" s="5"/>
      <c r="S882" s="5"/>
      <c r="T882" s="5"/>
      <c r="U882" s="5"/>
      <c r="V882" s="5"/>
      <c r="W882" s="5"/>
      <c r="X882" s="5"/>
      <c r="Y882" s="5"/>
      <c r="Z882" s="5"/>
      <c r="AA882" s="5"/>
      <c r="AB882" s="5"/>
      <c r="AC882" s="5"/>
      <c r="AD882" s="5"/>
      <c r="AE882" s="5"/>
      <c r="AF882" s="5"/>
    </row>
    <row r="883" spans="1:32" ht="20.25" customHeight="1">
      <c r="A883" s="5" t="s">
        <v>1457</v>
      </c>
      <c r="B883" s="5" t="s">
        <v>12023</v>
      </c>
      <c r="C883" s="5" t="s">
        <v>20</v>
      </c>
      <c r="D883" s="5" t="s">
        <v>47</v>
      </c>
      <c r="E883" s="5" t="s">
        <v>45</v>
      </c>
      <c r="F883" s="7">
        <v>10</v>
      </c>
      <c r="G883" s="7">
        <v>20</v>
      </c>
      <c r="H883" s="5" t="s">
        <v>144</v>
      </c>
      <c r="I883" s="5" t="s">
        <v>31</v>
      </c>
      <c r="J883" s="5" t="s">
        <v>48</v>
      </c>
      <c r="K883" s="5" t="s">
        <v>12024</v>
      </c>
      <c r="L883" s="5" t="s">
        <v>12025</v>
      </c>
      <c r="M883" s="5" t="s">
        <v>37</v>
      </c>
      <c r="N883" s="5" t="s">
        <v>55</v>
      </c>
      <c r="O883" s="5"/>
      <c r="P883" s="5" t="b">
        <f t="shared" ca="1" si="222"/>
        <v>0</v>
      </c>
      <c r="Q883" s="5" t="b">
        <f t="shared" ca="1" si="242"/>
        <v>1</v>
      </c>
      <c r="R883" s="5"/>
      <c r="S883" s="5"/>
      <c r="T883" s="5"/>
      <c r="U883" s="5"/>
      <c r="V883" s="5"/>
      <c r="W883" s="5"/>
      <c r="X883" s="5"/>
      <c r="Y883" s="5"/>
      <c r="Z883" s="5"/>
      <c r="AA883" s="5"/>
      <c r="AB883" s="5"/>
      <c r="AC883" s="5"/>
      <c r="AD883" s="5"/>
      <c r="AE883" s="5"/>
      <c r="AF883" s="5"/>
    </row>
    <row r="884" spans="1:32" ht="20.25" customHeight="1">
      <c r="A884" s="5" t="s">
        <v>11846</v>
      </c>
      <c r="B884" s="5" t="s">
        <v>11801</v>
      </c>
      <c r="C884" s="5" t="s">
        <v>27</v>
      </c>
      <c r="D884" s="5" t="s">
        <v>75</v>
      </c>
      <c r="E884" s="5" t="s">
        <v>29</v>
      </c>
      <c r="F884" s="7">
        <v>10</v>
      </c>
      <c r="G884" s="7">
        <v>20</v>
      </c>
      <c r="H884" s="5" t="s">
        <v>144</v>
      </c>
      <c r="I884" s="5" t="s">
        <v>31</v>
      </c>
      <c r="J884" s="5" t="s">
        <v>110</v>
      </c>
      <c r="K884" s="5" t="s">
        <v>4981</v>
      </c>
      <c r="L884" s="5" t="s">
        <v>11848</v>
      </c>
      <c r="M884" s="5" t="s">
        <v>37</v>
      </c>
      <c r="N884" s="5" t="s">
        <v>55</v>
      </c>
      <c r="O884" s="5"/>
      <c r="P884" s="5" t="b">
        <f t="shared" ca="1" si="222"/>
        <v>0</v>
      </c>
      <c r="Q884" s="5" t="b">
        <f t="shared" ref="Q884:Q885" ca="1" si="243">IFERROR(__xludf.DUMMYFUNCTION("REGEXMATCH(L884,""(?i)JavaScript"")"),TRUE)</f>
        <v>1</v>
      </c>
      <c r="R884" s="5"/>
      <c r="S884" s="5"/>
      <c r="T884" s="5"/>
      <c r="U884" s="5"/>
      <c r="V884" s="5"/>
      <c r="W884" s="5"/>
      <c r="X884" s="5"/>
      <c r="Y884" s="5"/>
      <c r="Z884" s="5"/>
      <c r="AA884" s="5"/>
      <c r="AB884" s="5"/>
      <c r="AC884" s="5"/>
      <c r="AD884" s="5"/>
      <c r="AE884" s="5"/>
      <c r="AF884" s="5"/>
    </row>
    <row r="885" spans="1:32" ht="20.25" customHeight="1">
      <c r="A885" s="5" t="s">
        <v>12030</v>
      </c>
      <c r="B885" s="5" t="s">
        <v>3123</v>
      </c>
      <c r="C885" s="5" t="s">
        <v>27</v>
      </c>
      <c r="D885" s="5" t="s">
        <v>85</v>
      </c>
      <c r="E885" s="5" t="s">
        <v>29</v>
      </c>
      <c r="F885" s="7">
        <v>10</v>
      </c>
      <c r="G885" s="7">
        <v>18</v>
      </c>
      <c r="H885" s="5" t="s">
        <v>964</v>
      </c>
      <c r="I885" s="5" t="s">
        <v>31</v>
      </c>
      <c r="J885" s="5" t="s">
        <v>117</v>
      </c>
      <c r="K885" s="5" t="s">
        <v>3127</v>
      </c>
      <c r="L885" s="5" t="s">
        <v>12033</v>
      </c>
      <c r="M885" s="5" t="s">
        <v>37</v>
      </c>
      <c r="N885" s="5" t="s">
        <v>55</v>
      </c>
      <c r="O885" s="5"/>
      <c r="P885" s="5" t="b">
        <f t="shared" ca="1" si="222"/>
        <v>0</v>
      </c>
      <c r="Q885" s="5" t="b">
        <f t="shared" ca="1" si="243"/>
        <v>1</v>
      </c>
      <c r="R885" s="5"/>
      <c r="S885" s="5"/>
      <c r="T885" s="5"/>
      <c r="U885" s="5"/>
      <c r="V885" s="5"/>
      <c r="W885" s="5"/>
      <c r="X885" s="5"/>
      <c r="Y885" s="5"/>
      <c r="Z885" s="5"/>
      <c r="AA885" s="5"/>
      <c r="AB885" s="5"/>
      <c r="AC885" s="5"/>
      <c r="AD885" s="5"/>
      <c r="AE885" s="5"/>
      <c r="AF885" s="5"/>
    </row>
    <row r="886" spans="1:32" ht="20.25" customHeight="1">
      <c r="A886" s="5" t="s">
        <v>11963</v>
      </c>
      <c r="B886" s="5" t="s">
        <v>1630</v>
      </c>
      <c r="C886" s="5" t="s">
        <v>27</v>
      </c>
      <c r="D886" s="5" t="s">
        <v>199</v>
      </c>
      <c r="E886" s="5" t="s">
        <v>45</v>
      </c>
      <c r="F886" s="7">
        <v>10</v>
      </c>
      <c r="G886" s="7">
        <v>15</v>
      </c>
      <c r="H886" s="5" t="s">
        <v>56</v>
      </c>
      <c r="I886" s="5" t="s">
        <v>108</v>
      </c>
      <c r="J886" s="5" t="s">
        <v>48</v>
      </c>
      <c r="K886" s="5" t="s">
        <v>11965</v>
      </c>
      <c r="L886" s="5" t="s">
        <v>11966</v>
      </c>
      <c r="M886" s="5" t="s">
        <v>100</v>
      </c>
      <c r="N886" s="5" t="s">
        <v>38</v>
      </c>
      <c r="O886" s="5"/>
      <c r="P886" s="5" t="b">
        <f t="shared" ca="1" si="222"/>
        <v>0</v>
      </c>
      <c r="Q886" s="5" t="b">
        <f ca="1">IFERROR(__xludf.DUMMYFUNCTION("REGEXMATCH(L886,""JavaScript"")"),TRUE)</f>
        <v>1</v>
      </c>
      <c r="R886" s="5"/>
      <c r="S886" s="5"/>
      <c r="T886" s="5"/>
      <c r="U886" s="5"/>
      <c r="V886" s="5"/>
      <c r="W886" s="5"/>
      <c r="X886" s="5"/>
      <c r="Y886" s="5"/>
      <c r="Z886" s="5"/>
      <c r="AA886" s="5"/>
      <c r="AB886" s="5"/>
      <c r="AC886" s="5"/>
      <c r="AD886" s="5"/>
      <c r="AE886" s="5"/>
      <c r="AF886" s="5"/>
    </row>
    <row r="887" spans="1:32" ht="20.25" customHeight="1">
      <c r="A887" s="5" t="s">
        <v>7050</v>
      </c>
      <c r="B887" s="5" t="s">
        <v>12048</v>
      </c>
      <c r="C887" s="5" t="s">
        <v>27</v>
      </c>
      <c r="D887" s="5" t="s">
        <v>47</v>
      </c>
      <c r="E887" s="5" t="s">
        <v>45</v>
      </c>
      <c r="F887" s="7">
        <v>10</v>
      </c>
      <c r="G887" s="7">
        <v>15</v>
      </c>
      <c r="H887" s="5" t="s">
        <v>56</v>
      </c>
      <c r="I887" s="5" t="s">
        <v>108</v>
      </c>
      <c r="J887" s="5" t="s">
        <v>663</v>
      </c>
      <c r="K887" s="5" t="s">
        <v>12049</v>
      </c>
      <c r="L887" s="5" t="s">
        <v>12050</v>
      </c>
      <c r="M887" s="5" t="s">
        <v>53</v>
      </c>
      <c r="N887" s="5" t="s">
        <v>55</v>
      </c>
      <c r="O887" s="5"/>
      <c r="P887" s="5" t="b">
        <f t="shared" ca="1" si="222"/>
        <v>0</v>
      </c>
      <c r="Q887" s="5" t="b">
        <f t="shared" ref="Q887:Q890" ca="1" si="244">IFERROR(__xludf.DUMMYFUNCTION("REGEXMATCH(L887,""(?i)JavaScript"")"),TRUE)</f>
        <v>1</v>
      </c>
      <c r="R887" s="5"/>
      <c r="S887" s="5"/>
      <c r="T887" s="5"/>
      <c r="U887" s="5"/>
      <c r="V887" s="5"/>
      <c r="W887" s="5"/>
      <c r="X887" s="5"/>
      <c r="Y887" s="5"/>
      <c r="Z887" s="5"/>
      <c r="AA887" s="5"/>
      <c r="AB887" s="5"/>
      <c r="AC887" s="5"/>
      <c r="AD887" s="5"/>
      <c r="AE887" s="5"/>
      <c r="AF887" s="5"/>
    </row>
    <row r="888" spans="1:32" ht="20.25" customHeight="1">
      <c r="A888" s="5" t="s">
        <v>396</v>
      </c>
      <c r="B888" s="5" t="s">
        <v>12056</v>
      </c>
      <c r="C888" s="5" t="s">
        <v>170</v>
      </c>
      <c r="D888" s="5" t="s">
        <v>342</v>
      </c>
      <c r="E888" s="5" t="s">
        <v>45</v>
      </c>
      <c r="F888" s="7">
        <v>10</v>
      </c>
      <c r="G888" s="7">
        <v>15</v>
      </c>
      <c r="H888" s="5" t="s">
        <v>56</v>
      </c>
      <c r="I888" s="5" t="s">
        <v>108</v>
      </c>
      <c r="J888" s="5" t="s">
        <v>7531</v>
      </c>
      <c r="K888" s="5" t="s">
        <v>12057</v>
      </c>
      <c r="L888" s="5" t="s">
        <v>12058</v>
      </c>
      <c r="M888" s="5" t="s">
        <v>53</v>
      </c>
      <c r="N888" s="5" t="s">
        <v>55</v>
      </c>
      <c r="O888" s="5"/>
      <c r="P888" s="5" t="b">
        <f t="shared" ca="1" si="222"/>
        <v>0</v>
      </c>
      <c r="Q888" s="5" t="b">
        <f t="shared" ca="1" si="244"/>
        <v>1</v>
      </c>
      <c r="R888" s="5"/>
      <c r="S888" s="5"/>
      <c r="T888" s="5"/>
      <c r="U888" s="5"/>
      <c r="V888" s="5"/>
      <c r="W888" s="5"/>
      <c r="X888" s="5"/>
      <c r="Y888" s="5"/>
      <c r="Z888" s="5"/>
      <c r="AA888" s="5"/>
      <c r="AB888" s="5"/>
      <c r="AC888" s="5"/>
      <c r="AD888" s="5"/>
      <c r="AE888" s="5"/>
      <c r="AF888" s="5"/>
    </row>
    <row r="889" spans="1:32" ht="20.25" customHeight="1">
      <c r="A889" s="5" t="s">
        <v>277</v>
      </c>
      <c r="B889" s="5" t="s">
        <v>303</v>
      </c>
      <c r="C889" s="5" t="s">
        <v>27</v>
      </c>
      <c r="D889" s="5" t="s">
        <v>47</v>
      </c>
      <c r="E889" s="5" t="s">
        <v>45</v>
      </c>
      <c r="F889" s="7">
        <v>10</v>
      </c>
      <c r="G889" s="7">
        <v>15</v>
      </c>
      <c r="H889" s="5" t="s">
        <v>56</v>
      </c>
      <c r="I889" s="5" t="s">
        <v>31</v>
      </c>
      <c r="J889" s="5" t="s">
        <v>306</v>
      </c>
      <c r="K889" s="5" t="s">
        <v>307</v>
      </c>
      <c r="L889" s="5" t="s">
        <v>12065</v>
      </c>
      <c r="M889" s="5" t="s">
        <v>37</v>
      </c>
      <c r="N889" s="5" t="s">
        <v>55</v>
      </c>
      <c r="O889" s="5"/>
      <c r="P889" s="5" t="b">
        <f t="shared" ca="1" si="222"/>
        <v>0</v>
      </c>
      <c r="Q889" s="5" t="b">
        <f t="shared" ca="1" si="244"/>
        <v>1</v>
      </c>
      <c r="R889" s="5"/>
      <c r="S889" s="5"/>
      <c r="T889" s="5"/>
      <c r="U889" s="5"/>
      <c r="V889" s="5"/>
      <c r="W889" s="5"/>
      <c r="X889" s="5"/>
      <c r="Y889" s="5"/>
      <c r="Z889" s="5"/>
      <c r="AA889" s="5"/>
      <c r="AB889" s="5"/>
      <c r="AC889" s="5"/>
      <c r="AD889" s="5"/>
      <c r="AE889" s="5"/>
      <c r="AF889" s="5"/>
    </row>
    <row r="890" spans="1:32" ht="20.25" customHeight="1">
      <c r="A890" s="5" t="s">
        <v>248</v>
      </c>
      <c r="B890" s="5" t="s">
        <v>12069</v>
      </c>
      <c r="C890" s="5" t="s">
        <v>27</v>
      </c>
      <c r="D890" s="5" t="s">
        <v>290</v>
      </c>
      <c r="E890" s="5" t="s">
        <v>29</v>
      </c>
      <c r="F890" s="7">
        <v>10</v>
      </c>
      <c r="G890" s="7">
        <v>15</v>
      </c>
      <c r="H890" s="5" t="s">
        <v>56</v>
      </c>
      <c r="I890" s="5" t="s">
        <v>31</v>
      </c>
      <c r="J890" s="5" t="s">
        <v>817</v>
      </c>
      <c r="K890" s="5" t="s">
        <v>12071</v>
      </c>
      <c r="L890" s="5" t="s">
        <v>12073</v>
      </c>
      <c r="M890" s="5" t="s">
        <v>37</v>
      </c>
      <c r="N890" s="5" t="s">
        <v>55</v>
      </c>
      <c r="O890" s="5"/>
      <c r="P890" s="5" t="b">
        <f t="shared" ca="1" si="222"/>
        <v>0</v>
      </c>
      <c r="Q890" s="5" t="b">
        <f t="shared" ca="1" si="244"/>
        <v>1</v>
      </c>
      <c r="R890" s="5"/>
      <c r="S890" s="5"/>
      <c r="T890" s="5"/>
      <c r="U890" s="5"/>
      <c r="V890" s="5"/>
      <c r="W890" s="5"/>
      <c r="X890" s="5"/>
      <c r="Y890" s="5"/>
      <c r="Z890" s="5"/>
      <c r="AA890" s="5"/>
      <c r="AB890" s="5"/>
      <c r="AC890" s="5"/>
      <c r="AD890" s="5"/>
      <c r="AE890" s="5"/>
      <c r="AF890" s="5"/>
    </row>
    <row r="891" spans="1:32" ht="20.25" customHeight="1">
      <c r="A891" s="5" t="s">
        <v>1457</v>
      </c>
      <c r="B891" s="5" t="s">
        <v>11905</v>
      </c>
      <c r="C891" s="5" t="s">
        <v>27</v>
      </c>
      <c r="D891" s="5" t="s">
        <v>212</v>
      </c>
      <c r="E891" s="5" t="s">
        <v>45</v>
      </c>
      <c r="F891" s="7">
        <v>10</v>
      </c>
      <c r="G891" s="7">
        <v>20</v>
      </c>
      <c r="H891" s="5" t="s">
        <v>144</v>
      </c>
      <c r="I891" s="5" t="s">
        <v>125</v>
      </c>
      <c r="J891" s="5" t="s">
        <v>117</v>
      </c>
      <c r="K891" s="5" t="s">
        <v>11908</v>
      </c>
      <c r="L891" s="5" t="s">
        <v>11933</v>
      </c>
      <c r="M891" s="5" t="s">
        <v>100</v>
      </c>
      <c r="N891" s="5" t="s">
        <v>271</v>
      </c>
      <c r="O891" s="5"/>
      <c r="P891" s="5" t="b">
        <f t="shared" ca="1" si="222"/>
        <v>0</v>
      </c>
      <c r="Q891" s="5" t="b">
        <f t="shared" ref="Q891:Q893" ca="1" si="245">IFERROR(__xludf.DUMMYFUNCTION("REGEXMATCH(L891,""JavaScript"")"),TRUE)</f>
        <v>1</v>
      </c>
      <c r="R891" s="5"/>
      <c r="S891" s="5"/>
      <c r="T891" s="5"/>
      <c r="U891" s="5"/>
      <c r="V891" s="5"/>
      <c r="W891" s="5"/>
      <c r="X891" s="5"/>
      <c r="Y891" s="5"/>
      <c r="Z891" s="5"/>
      <c r="AA891" s="5"/>
      <c r="AB891" s="5"/>
      <c r="AC891" s="5"/>
      <c r="AD891" s="5"/>
      <c r="AE891" s="5"/>
      <c r="AF891" s="5"/>
    </row>
    <row r="892" spans="1:32" ht="20.25" customHeight="1">
      <c r="A892" s="5" t="s">
        <v>1457</v>
      </c>
      <c r="B892" s="5" t="s">
        <v>12076</v>
      </c>
      <c r="C892" s="5" t="s">
        <v>41</v>
      </c>
      <c r="D892" s="5" t="s">
        <v>114</v>
      </c>
      <c r="E892" s="5" t="s">
        <v>45</v>
      </c>
      <c r="F892" s="7">
        <v>10</v>
      </c>
      <c r="G892" s="7">
        <v>20</v>
      </c>
      <c r="H892" s="5" t="s">
        <v>144</v>
      </c>
      <c r="I892" s="5" t="s">
        <v>108</v>
      </c>
      <c r="J892" s="5" t="s">
        <v>134</v>
      </c>
      <c r="K892" s="5" t="s">
        <v>12077</v>
      </c>
      <c r="L892" s="5" t="s">
        <v>12078</v>
      </c>
      <c r="M892" s="5" t="s">
        <v>53</v>
      </c>
      <c r="N892" s="5" t="s">
        <v>405</v>
      </c>
      <c r="O892" s="5"/>
      <c r="P892" s="5" t="b">
        <f t="shared" ca="1" si="222"/>
        <v>0</v>
      </c>
      <c r="Q892" s="5" t="b">
        <f t="shared" ca="1" si="245"/>
        <v>1</v>
      </c>
      <c r="R892" s="5"/>
      <c r="S892" s="5"/>
      <c r="T892" s="5"/>
      <c r="U892" s="5"/>
      <c r="V892" s="5"/>
      <c r="W892" s="5"/>
      <c r="X892" s="5"/>
      <c r="Y892" s="5"/>
      <c r="Z892" s="5"/>
      <c r="AA892" s="5"/>
      <c r="AB892" s="5"/>
      <c r="AC892" s="5"/>
      <c r="AD892" s="5"/>
      <c r="AE892" s="5"/>
      <c r="AF892" s="5"/>
    </row>
    <row r="893" spans="1:32" ht="20.25" customHeight="1">
      <c r="A893" s="5" t="s">
        <v>7050</v>
      </c>
      <c r="B893" s="5" t="s">
        <v>5576</v>
      </c>
      <c r="C893" s="5" t="s">
        <v>20</v>
      </c>
      <c r="D893" s="5" t="s">
        <v>1616</v>
      </c>
      <c r="E893" s="5" t="s">
        <v>45</v>
      </c>
      <c r="F893" s="7">
        <v>10</v>
      </c>
      <c r="G893" s="7">
        <v>20</v>
      </c>
      <c r="H893" s="5" t="s">
        <v>144</v>
      </c>
      <c r="I893" s="5" t="s">
        <v>66</v>
      </c>
      <c r="J893" s="5" t="s">
        <v>319</v>
      </c>
      <c r="K893" s="5" t="s">
        <v>5578</v>
      </c>
      <c r="L893" s="5" t="s">
        <v>12086</v>
      </c>
      <c r="M893" s="5" t="s">
        <v>53</v>
      </c>
      <c r="N893" s="5" t="s">
        <v>55</v>
      </c>
      <c r="O893" s="5"/>
      <c r="P893" s="5" t="b">
        <f t="shared" ca="1" si="222"/>
        <v>0</v>
      </c>
      <c r="Q893" s="5" t="b">
        <f t="shared" ca="1" si="245"/>
        <v>1</v>
      </c>
      <c r="R893" s="5"/>
      <c r="S893" s="5"/>
      <c r="T893" s="5"/>
      <c r="U893" s="5"/>
      <c r="V893" s="5"/>
      <c r="W893" s="5"/>
      <c r="X893" s="5"/>
      <c r="Y893" s="5"/>
      <c r="Z893" s="5"/>
      <c r="AA893" s="5"/>
      <c r="AB893" s="5"/>
      <c r="AC893" s="5"/>
      <c r="AD893" s="5"/>
      <c r="AE893" s="5"/>
      <c r="AF893" s="5"/>
    </row>
    <row r="894" spans="1:32" ht="20.25" customHeight="1">
      <c r="A894" s="5" t="s">
        <v>12088</v>
      </c>
      <c r="B894" s="5" t="s">
        <v>12089</v>
      </c>
      <c r="C894" s="5" t="s">
        <v>27</v>
      </c>
      <c r="D894" s="5" t="s">
        <v>575</v>
      </c>
      <c r="E894" s="5" t="s">
        <v>45</v>
      </c>
      <c r="F894" s="7">
        <v>10</v>
      </c>
      <c r="G894" s="7">
        <v>15</v>
      </c>
      <c r="H894" s="5" t="s">
        <v>56</v>
      </c>
      <c r="I894" s="5" t="s">
        <v>31</v>
      </c>
      <c r="J894" s="5" t="s">
        <v>76</v>
      </c>
      <c r="K894" s="5" t="s">
        <v>12090</v>
      </c>
      <c r="L894" s="5" t="s">
        <v>12091</v>
      </c>
      <c r="M894" s="5" t="s">
        <v>53</v>
      </c>
      <c r="N894" s="5" t="s">
        <v>55</v>
      </c>
      <c r="O894" s="5"/>
      <c r="P894" s="5" t="b">
        <f t="shared" ca="1" si="222"/>
        <v>0</v>
      </c>
      <c r="Q894" s="5" t="b">
        <f t="shared" ref="Q894:Q896" ca="1" si="246">IFERROR(__xludf.DUMMYFUNCTION("REGEXMATCH(L894,""(?i)JavaScript"")"),TRUE)</f>
        <v>1</v>
      </c>
      <c r="R894" s="5"/>
      <c r="S894" s="5"/>
      <c r="T894" s="5"/>
      <c r="U894" s="5"/>
      <c r="V894" s="5"/>
      <c r="W894" s="5"/>
      <c r="X894" s="5"/>
      <c r="Y894" s="5"/>
      <c r="Z894" s="5"/>
      <c r="AA894" s="5"/>
      <c r="AB894" s="5"/>
      <c r="AC894" s="5"/>
      <c r="AD894" s="5"/>
      <c r="AE894" s="5"/>
      <c r="AF894" s="5"/>
    </row>
    <row r="895" spans="1:32" ht="20.25" customHeight="1">
      <c r="A895" s="5" t="s">
        <v>1820</v>
      </c>
      <c r="B895" s="5" t="s">
        <v>12094</v>
      </c>
      <c r="C895" s="5" t="s">
        <v>27</v>
      </c>
      <c r="D895" s="5" t="s">
        <v>47</v>
      </c>
      <c r="E895" s="5" t="s">
        <v>45</v>
      </c>
      <c r="F895" s="7">
        <v>10</v>
      </c>
      <c r="G895" s="7">
        <v>15</v>
      </c>
      <c r="H895" s="5" t="s">
        <v>56</v>
      </c>
      <c r="I895" s="9" t="s">
        <v>24</v>
      </c>
      <c r="J895" s="5" t="s">
        <v>110</v>
      </c>
      <c r="K895" s="5" t="s">
        <v>12095</v>
      </c>
      <c r="L895" s="5" t="s">
        <v>12096</v>
      </c>
      <c r="M895" s="5" t="s">
        <v>53</v>
      </c>
      <c r="N895" s="5" t="s">
        <v>405</v>
      </c>
      <c r="O895" s="5"/>
      <c r="P895" s="5" t="b">
        <f t="shared" ca="1" si="222"/>
        <v>0</v>
      </c>
      <c r="Q895" s="5" t="b">
        <f t="shared" ca="1" si="246"/>
        <v>1</v>
      </c>
      <c r="R895" s="5"/>
      <c r="S895" s="5"/>
      <c r="T895" s="5"/>
      <c r="U895" s="5"/>
      <c r="V895" s="5"/>
      <c r="W895" s="5"/>
      <c r="X895" s="5"/>
      <c r="Y895" s="5"/>
      <c r="Z895" s="5"/>
      <c r="AA895" s="5"/>
      <c r="AB895" s="5"/>
      <c r="AC895" s="5"/>
      <c r="AD895" s="5"/>
      <c r="AE895" s="5"/>
      <c r="AF895" s="5"/>
    </row>
    <row r="896" spans="1:32" ht="20.25" customHeight="1">
      <c r="A896" s="5" t="s">
        <v>1457</v>
      </c>
      <c r="B896" s="5" t="s">
        <v>12103</v>
      </c>
      <c r="C896" s="5" t="s">
        <v>41</v>
      </c>
      <c r="D896" s="5" t="s">
        <v>169</v>
      </c>
      <c r="E896" s="5" t="s">
        <v>29</v>
      </c>
      <c r="F896" s="7">
        <v>10</v>
      </c>
      <c r="G896" s="7">
        <v>15</v>
      </c>
      <c r="H896" s="5" t="s">
        <v>56</v>
      </c>
      <c r="I896" s="9" t="s">
        <v>24</v>
      </c>
      <c r="J896" s="5" t="s">
        <v>633</v>
      </c>
      <c r="K896" s="5"/>
      <c r="L896" s="5" t="s">
        <v>12104</v>
      </c>
      <c r="M896" s="5" t="s">
        <v>167</v>
      </c>
      <c r="N896" s="5" t="s">
        <v>55</v>
      </c>
      <c r="O896" s="5"/>
      <c r="P896" s="5" t="b">
        <f t="shared" ca="1" si="222"/>
        <v>0</v>
      </c>
      <c r="Q896" s="5" t="b">
        <f t="shared" ca="1" si="246"/>
        <v>1</v>
      </c>
      <c r="R896" s="5"/>
      <c r="S896" s="5"/>
      <c r="T896" s="5"/>
      <c r="U896" s="5"/>
      <c r="V896" s="5"/>
      <c r="W896" s="5"/>
      <c r="X896" s="5"/>
      <c r="Y896" s="5"/>
      <c r="Z896" s="5"/>
      <c r="AA896" s="5"/>
      <c r="AB896" s="5"/>
      <c r="AC896" s="5"/>
      <c r="AD896" s="5"/>
      <c r="AE896" s="5"/>
      <c r="AF896" s="5"/>
    </row>
    <row r="897" spans="1:32" ht="20.25" customHeight="1">
      <c r="A897" s="5" t="s">
        <v>10427</v>
      </c>
      <c r="B897" s="5" t="s">
        <v>12108</v>
      </c>
      <c r="C897" s="5" t="s">
        <v>27</v>
      </c>
      <c r="D897" s="5" t="s">
        <v>47</v>
      </c>
      <c r="E897" s="5" t="s">
        <v>45</v>
      </c>
      <c r="F897" s="7">
        <v>10</v>
      </c>
      <c r="G897" s="7">
        <v>15</v>
      </c>
      <c r="H897" s="5" t="s">
        <v>56</v>
      </c>
      <c r="I897" s="5" t="s">
        <v>31</v>
      </c>
      <c r="J897" s="5" t="s">
        <v>76</v>
      </c>
      <c r="K897" s="5" t="s">
        <v>12111</v>
      </c>
      <c r="L897" s="5" t="s">
        <v>12112</v>
      </c>
      <c r="M897" s="5" t="s">
        <v>37</v>
      </c>
      <c r="N897" s="5" t="s">
        <v>38</v>
      </c>
      <c r="O897" s="5"/>
      <c r="P897" s="5" t="b">
        <f t="shared" ca="1" si="222"/>
        <v>0</v>
      </c>
      <c r="Q897" s="5" t="b">
        <f t="shared" ref="Q897:Q903" ca="1" si="247">IFERROR(__xludf.DUMMYFUNCTION("REGEXMATCH(L897,""JavaScript"")"),TRUE)</f>
        <v>1</v>
      </c>
      <c r="R897" s="5"/>
      <c r="S897" s="5"/>
      <c r="T897" s="5"/>
      <c r="U897" s="5"/>
      <c r="V897" s="5"/>
      <c r="W897" s="5"/>
      <c r="X897" s="5"/>
      <c r="Y897" s="5"/>
      <c r="Z897" s="5"/>
      <c r="AA897" s="5"/>
      <c r="AB897" s="5"/>
      <c r="AC897" s="5"/>
      <c r="AD897" s="5"/>
      <c r="AE897" s="5"/>
      <c r="AF897" s="5"/>
    </row>
    <row r="898" spans="1:32" ht="20.25" customHeight="1">
      <c r="A898" s="5" t="s">
        <v>12117</v>
      </c>
      <c r="B898" s="5" t="s">
        <v>12118</v>
      </c>
      <c r="C898" s="5" t="s">
        <v>20</v>
      </c>
      <c r="D898" s="5" t="s">
        <v>21</v>
      </c>
      <c r="E898" s="5" t="s">
        <v>45</v>
      </c>
      <c r="F898" s="7">
        <v>10</v>
      </c>
      <c r="G898" s="7">
        <v>15</v>
      </c>
      <c r="H898" s="5" t="s">
        <v>56</v>
      </c>
      <c r="I898" s="5" t="s">
        <v>108</v>
      </c>
      <c r="J898" s="5" t="s">
        <v>57</v>
      </c>
      <c r="K898" s="5" t="s">
        <v>12120</v>
      </c>
      <c r="L898" s="5" t="s">
        <v>12121</v>
      </c>
      <c r="M898" s="5" t="s">
        <v>53</v>
      </c>
      <c r="N898" s="5" t="s">
        <v>405</v>
      </c>
      <c r="O898" s="5"/>
      <c r="P898" s="5" t="b">
        <f t="shared" ca="1" si="222"/>
        <v>0</v>
      </c>
      <c r="Q898" s="5" t="b">
        <f t="shared" ca="1" si="247"/>
        <v>1</v>
      </c>
      <c r="R898" s="5"/>
      <c r="S898" s="5"/>
      <c r="T898" s="5"/>
      <c r="U898" s="5"/>
      <c r="V898" s="5"/>
      <c r="W898" s="5"/>
      <c r="X898" s="5"/>
      <c r="Y898" s="5"/>
      <c r="Z898" s="5"/>
      <c r="AA898" s="5"/>
      <c r="AB898" s="5"/>
      <c r="AC898" s="5"/>
      <c r="AD898" s="5"/>
      <c r="AE898" s="5"/>
      <c r="AF898" s="5"/>
    </row>
    <row r="899" spans="1:32" ht="20.25" customHeight="1">
      <c r="A899" s="5" t="s">
        <v>12080</v>
      </c>
      <c r="B899" s="5" t="s">
        <v>12081</v>
      </c>
      <c r="C899" s="5" t="s">
        <v>27</v>
      </c>
      <c r="D899" s="5" t="s">
        <v>85</v>
      </c>
      <c r="E899" s="5" t="s">
        <v>45</v>
      </c>
      <c r="F899" s="7">
        <v>10</v>
      </c>
      <c r="G899" s="7">
        <v>20</v>
      </c>
      <c r="H899" s="5" t="s">
        <v>144</v>
      </c>
      <c r="I899" s="5" t="s">
        <v>31</v>
      </c>
      <c r="J899" s="5" t="s">
        <v>57</v>
      </c>
      <c r="K899" s="5" t="s">
        <v>12082</v>
      </c>
      <c r="L899" s="5" t="s">
        <v>12083</v>
      </c>
      <c r="M899" s="5" t="s">
        <v>53</v>
      </c>
      <c r="N899" s="5" t="s">
        <v>55</v>
      </c>
      <c r="O899" s="5"/>
      <c r="P899" s="5" t="b">
        <f t="shared" ca="1" si="222"/>
        <v>0</v>
      </c>
      <c r="Q899" s="5" t="b">
        <f t="shared" ca="1" si="247"/>
        <v>1</v>
      </c>
      <c r="R899" s="5"/>
      <c r="S899" s="5"/>
      <c r="T899" s="5"/>
      <c r="U899" s="5"/>
      <c r="V899" s="5"/>
      <c r="W899" s="5"/>
      <c r="X899" s="5"/>
      <c r="Y899" s="5"/>
      <c r="Z899" s="5"/>
      <c r="AA899" s="5"/>
      <c r="AB899" s="5"/>
      <c r="AC899" s="5"/>
      <c r="AD899" s="5"/>
      <c r="AE899" s="5"/>
      <c r="AF899" s="5"/>
    </row>
    <row r="900" spans="1:32" ht="20.25" customHeight="1">
      <c r="A900" s="5" t="s">
        <v>11976</v>
      </c>
      <c r="B900" s="5" t="s">
        <v>11978</v>
      </c>
      <c r="C900" s="5" t="s">
        <v>27</v>
      </c>
      <c r="D900" s="5" t="s">
        <v>850</v>
      </c>
      <c r="E900" s="5" t="s">
        <v>45</v>
      </c>
      <c r="F900" s="7">
        <v>10</v>
      </c>
      <c r="G900" s="7">
        <v>15</v>
      </c>
      <c r="H900" s="5" t="s">
        <v>56</v>
      </c>
      <c r="I900" s="5" t="s">
        <v>108</v>
      </c>
      <c r="J900" s="5" t="s">
        <v>284</v>
      </c>
      <c r="K900" s="5" t="s">
        <v>11983</v>
      </c>
      <c r="L900" s="5" t="s">
        <v>11984</v>
      </c>
      <c r="M900" s="5" t="s">
        <v>100</v>
      </c>
      <c r="N900" s="5" t="s">
        <v>44</v>
      </c>
      <c r="O900" s="5"/>
      <c r="P900" s="5" t="b">
        <f t="shared" ca="1" si="222"/>
        <v>0</v>
      </c>
      <c r="Q900" s="5" t="b">
        <f t="shared" ca="1" si="247"/>
        <v>1</v>
      </c>
      <c r="R900" s="5"/>
      <c r="S900" s="5"/>
      <c r="T900" s="5"/>
      <c r="U900" s="5"/>
      <c r="V900" s="5"/>
      <c r="W900" s="5"/>
      <c r="X900" s="5"/>
      <c r="Y900" s="5"/>
      <c r="Z900" s="5"/>
      <c r="AA900" s="5"/>
      <c r="AB900" s="5"/>
      <c r="AC900" s="5"/>
      <c r="AD900" s="5"/>
      <c r="AE900" s="5"/>
      <c r="AF900" s="5"/>
    </row>
    <row r="901" spans="1:32" ht="20.25" customHeight="1">
      <c r="A901" s="5" t="s">
        <v>12139</v>
      </c>
      <c r="B901" s="5" t="s">
        <v>7381</v>
      </c>
      <c r="C901" s="5" t="s">
        <v>41</v>
      </c>
      <c r="D901" s="5" t="s">
        <v>47</v>
      </c>
      <c r="E901" s="5" t="s">
        <v>29</v>
      </c>
      <c r="F901" s="7">
        <v>10</v>
      </c>
      <c r="G901" s="7">
        <v>15</v>
      </c>
      <c r="H901" s="5" t="s">
        <v>56</v>
      </c>
      <c r="I901" s="5" t="s">
        <v>108</v>
      </c>
      <c r="J901" s="5" t="s">
        <v>7382</v>
      </c>
      <c r="K901" s="5" t="s">
        <v>7383</v>
      </c>
      <c r="L901" s="5" t="s">
        <v>12142</v>
      </c>
      <c r="M901" s="5" t="s">
        <v>53</v>
      </c>
      <c r="N901" s="5" t="s">
        <v>405</v>
      </c>
      <c r="O901" s="5"/>
      <c r="P901" s="5" t="b">
        <f t="shared" ca="1" si="222"/>
        <v>0</v>
      </c>
      <c r="Q901" s="5" t="b">
        <f t="shared" ca="1" si="247"/>
        <v>1</v>
      </c>
      <c r="R901" s="5"/>
      <c r="S901" s="5"/>
      <c r="T901" s="5"/>
      <c r="U901" s="5"/>
      <c r="V901" s="5"/>
      <c r="W901" s="5"/>
      <c r="X901" s="5"/>
      <c r="Y901" s="5"/>
      <c r="Z901" s="5"/>
      <c r="AA901" s="5"/>
      <c r="AB901" s="5"/>
      <c r="AC901" s="5"/>
      <c r="AD901" s="5"/>
      <c r="AE901" s="5"/>
      <c r="AF901" s="5"/>
    </row>
    <row r="902" spans="1:32" ht="20.25" customHeight="1">
      <c r="A902" s="5" t="s">
        <v>3523</v>
      </c>
      <c r="B902" s="5" t="s">
        <v>11952</v>
      </c>
      <c r="C902" s="5" t="s">
        <v>27</v>
      </c>
      <c r="D902" s="5" t="s">
        <v>199</v>
      </c>
      <c r="E902" s="5" t="s">
        <v>45</v>
      </c>
      <c r="F902" s="7">
        <v>10</v>
      </c>
      <c r="G902" s="7">
        <v>15</v>
      </c>
      <c r="H902" s="5" t="s">
        <v>56</v>
      </c>
      <c r="I902" s="5" t="s">
        <v>108</v>
      </c>
      <c r="J902" s="5" t="s">
        <v>117</v>
      </c>
      <c r="K902" s="5"/>
      <c r="L902" s="5" t="s">
        <v>11954</v>
      </c>
      <c r="M902" s="5" t="s">
        <v>100</v>
      </c>
      <c r="N902" s="5" t="s">
        <v>55</v>
      </c>
      <c r="O902" s="5"/>
      <c r="P902" s="5" t="b">
        <f t="shared" ca="1" si="222"/>
        <v>0</v>
      </c>
      <c r="Q902" s="5" t="b">
        <f t="shared" ca="1" si="247"/>
        <v>1</v>
      </c>
      <c r="R902" s="5"/>
      <c r="S902" s="5"/>
      <c r="T902" s="5"/>
      <c r="U902" s="5"/>
      <c r="V902" s="5"/>
      <c r="W902" s="5"/>
      <c r="X902" s="5"/>
      <c r="Y902" s="5"/>
      <c r="Z902" s="5"/>
      <c r="AA902" s="5"/>
      <c r="AB902" s="5"/>
      <c r="AC902" s="5"/>
      <c r="AD902" s="5"/>
      <c r="AE902" s="5"/>
      <c r="AF902" s="5"/>
    </row>
    <row r="903" spans="1:32" ht="20.25" customHeight="1">
      <c r="A903" s="5" t="s">
        <v>396</v>
      </c>
      <c r="B903" s="5" t="s">
        <v>12145</v>
      </c>
      <c r="C903" s="5" t="s">
        <v>41</v>
      </c>
      <c r="D903" s="5" t="s">
        <v>94</v>
      </c>
      <c r="E903" s="5" t="s">
        <v>29</v>
      </c>
      <c r="F903" s="7">
        <v>10</v>
      </c>
      <c r="G903" s="7">
        <v>15</v>
      </c>
      <c r="H903" s="5" t="s">
        <v>56</v>
      </c>
      <c r="I903" s="5" t="s">
        <v>31</v>
      </c>
      <c r="J903" s="5" t="s">
        <v>117</v>
      </c>
      <c r="K903" s="5" t="s">
        <v>12148</v>
      </c>
      <c r="L903" s="5" t="s">
        <v>12149</v>
      </c>
      <c r="M903" s="5" t="s">
        <v>53</v>
      </c>
      <c r="N903" s="5" t="s">
        <v>55</v>
      </c>
      <c r="O903" s="5"/>
      <c r="P903" s="5" t="b">
        <f t="shared" ca="1" si="222"/>
        <v>0</v>
      </c>
      <c r="Q903" s="5" t="b">
        <f t="shared" ca="1" si="247"/>
        <v>1</v>
      </c>
      <c r="R903" s="5"/>
      <c r="S903" s="5"/>
      <c r="T903" s="5"/>
      <c r="U903" s="5"/>
      <c r="V903" s="5"/>
      <c r="W903" s="5"/>
      <c r="X903" s="5"/>
      <c r="Y903" s="5"/>
      <c r="Z903" s="5"/>
      <c r="AA903" s="5"/>
      <c r="AB903" s="5"/>
      <c r="AC903" s="5"/>
      <c r="AD903" s="5"/>
      <c r="AE903" s="5"/>
      <c r="AF903" s="5"/>
    </row>
    <row r="904" spans="1:32" ht="20.25" customHeight="1">
      <c r="A904" s="5" t="s">
        <v>4047</v>
      </c>
      <c r="B904" s="5" t="s">
        <v>12153</v>
      </c>
      <c r="C904" s="5" t="s">
        <v>170</v>
      </c>
      <c r="D904" s="5" t="s">
        <v>390</v>
      </c>
      <c r="E904" s="5" t="s">
        <v>45</v>
      </c>
      <c r="F904" s="7">
        <v>10</v>
      </c>
      <c r="G904" s="7">
        <v>20</v>
      </c>
      <c r="H904" s="5" t="s">
        <v>144</v>
      </c>
      <c r="I904" s="5" t="s">
        <v>31</v>
      </c>
      <c r="J904" s="5" t="s">
        <v>76</v>
      </c>
      <c r="K904" s="5" t="s">
        <v>12154</v>
      </c>
      <c r="L904" s="5" t="s">
        <v>12155</v>
      </c>
      <c r="M904" s="5" t="s">
        <v>53</v>
      </c>
      <c r="N904" s="5" t="s">
        <v>55</v>
      </c>
      <c r="O904" s="5"/>
      <c r="P904" s="5" t="b">
        <f t="shared" ca="1" si="222"/>
        <v>0</v>
      </c>
      <c r="Q904" s="5" t="b">
        <f t="shared" ref="Q904:Q907" ca="1" si="248">IFERROR(__xludf.DUMMYFUNCTION("REGEXMATCH(L904,""(?i)JavaScript"")"),TRUE)</f>
        <v>1</v>
      </c>
      <c r="R904" s="5"/>
      <c r="S904" s="5"/>
      <c r="T904" s="5"/>
      <c r="U904" s="5"/>
      <c r="V904" s="5"/>
      <c r="W904" s="5"/>
      <c r="X904" s="5"/>
      <c r="Y904" s="5"/>
      <c r="Z904" s="5"/>
      <c r="AA904" s="5"/>
      <c r="AB904" s="5"/>
      <c r="AC904" s="5"/>
      <c r="AD904" s="5"/>
      <c r="AE904" s="5"/>
      <c r="AF904" s="5"/>
    </row>
    <row r="905" spans="1:32" ht="20.25" customHeight="1">
      <c r="A905" s="5" t="s">
        <v>396</v>
      </c>
      <c r="B905" s="5" t="s">
        <v>12158</v>
      </c>
      <c r="C905" s="5" t="s">
        <v>27</v>
      </c>
      <c r="D905" s="5" t="s">
        <v>850</v>
      </c>
      <c r="E905" s="5" t="s">
        <v>45</v>
      </c>
      <c r="F905" s="7">
        <v>10</v>
      </c>
      <c r="G905" s="7">
        <v>15</v>
      </c>
      <c r="H905" s="5" t="s">
        <v>56</v>
      </c>
      <c r="I905" s="5" t="s">
        <v>108</v>
      </c>
      <c r="J905" s="5" t="s">
        <v>12160</v>
      </c>
      <c r="K905" s="5" t="s">
        <v>12161</v>
      </c>
      <c r="L905" s="5"/>
      <c r="M905" s="5" t="s">
        <v>53</v>
      </c>
      <c r="N905" s="5" t="s">
        <v>55</v>
      </c>
      <c r="O905" s="5" t="b">
        <f ca="1">IFERROR(__xludf.DUMMYFUNCTION("REGEXMATCH(A905,""前端"")"),TRUE)</f>
        <v>1</v>
      </c>
      <c r="P905" s="5" t="b">
        <f t="shared" ca="1" si="222"/>
        <v>0</v>
      </c>
      <c r="Q905" s="5" t="b">
        <f t="shared" ca="1" si="248"/>
        <v>1</v>
      </c>
      <c r="R905" s="5"/>
      <c r="S905" s="5"/>
      <c r="T905" s="5"/>
      <c r="U905" s="5"/>
      <c r="V905" s="5"/>
      <c r="W905" s="5"/>
      <c r="X905" s="5"/>
      <c r="Y905" s="5"/>
      <c r="Z905" s="5"/>
      <c r="AA905" s="5"/>
      <c r="AB905" s="5"/>
      <c r="AC905" s="5"/>
      <c r="AD905" s="5"/>
      <c r="AE905" s="5"/>
      <c r="AF905" s="5"/>
    </row>
    <row r="906" spans="1:32" ht="20.25" customHeight="1">
      <c r="A906" s="5" t="s">
        <v>7418</v>
      </c>
      <c r="B906" s="5" t="s">
        <v>7419</v>
      </c>
      <c r="C906" s="5" t="s">
        <v>41</v>
      </c>
      <c r="D906" s="5" t="s">
        <v>94</v>
      </c>
      <c r="E906" s="5" t="s">
        <v>45</v>
      </c>
      <c r="F906" s="7">
        <v>10</v>
      </c>
      <c r="G906" s="7">
        <v>18</v>
      </c>
      <c r="H906" s="5" t="s">
        <v>964</v>
      </c>
      <c r="I906" s="5" t="s">
        <v>66</v>
      </c>
      <c r="J906" s="5" t="s">
        <v>48</v>
      </c>
      <c r="K906" s="5" t="s">
        <v>7420</v>
      </c>
      <c r="L906" s="5" t="s">
        <v>7421</v>
      </c>
      <c r="M906" s="5" t="s">
        <v>42</v>
      </c>
      <c r="N906" s="5" t="s">
        <v>55</v>
      </c>
      <c r="O906" s="5"/>
      <c r="P906" s="5" t="b">
        <f t="shared" ca="1" si="222"/>
        <v>0</v>
      </c>
      <c r="Q906" s="5" t="b">
        <f t="shared" ca="1" si="248"/>
        <v>1</v>
      </c>
      <c r="R906" s="5"/>
      <c r="S906" s="5"/>
      <c r="T906" s="5"/>
      <c r="U906" s="5"/>
      <c r="V906" s="5"/>
      <c r="W906" s="5"/>
      <c r="X906" s="5"/>
      <c r="Y906" s="5"/>
      <c r="Z906" s="5"/>
      <c r="AA906" s="5"/>
      <c r="AB906" s="5"/>
      <c r="AC906" s="5"/>
      <c r="AD906" s="5"/>
      <c r="AE906" s="5"/>
      <c r="AF906" s="5"/>
    </row>
    <row r="907" spans="1:32" ht="20.25" customHeight="1">
      <c r="A907" s="5" t="s">
        <v>9870</v>
      </c>
      <c r="B907" s="5" t="s">
        <v>11096</v>
      </c>
      <c r="C907" s="5" t="s">
        <v>41</v>
      </c>
      <c r="D907" s="5" t="s">
        <v>94</v>
      </c>
      <c r="E907" s="5" t="s">
        <v>45</v>
      </c>
      <c r="F907" s="7">
        <v>10</v>
      </c>
      <c r="G907" s="7">
        <v>15</v>
      </c>
      <c r="H907" s="5" t="s">
        <v>56</v>
      </c>
      <c r="I907" s="9" t="s">
        <v>24</v>
      </c>
      <c r="J907" s="5" t="s">
        <v>4191</v>
      </c>
      <c r="K907" s="5" t="s">
        <v>12172</v>
      </c>
      <c r="L907" s="5" t="s">
        <v>12173</v>
      </c>
      <c r="M907" s="5" t="s">
        <v>53</v>
      </c>
      <c r="N907" s="5" t="s">
        <v>55</v>
      </c>
      <c r="O907" s="5"/>
      <c r="P907" s="5" t="b">
        <f t="shared" ca="1" si="222"/>
        <v>0</v>
      </c>
      <c r="Q907" s="5" t="b">
        <f t="shared" ca="1" si="248"/>
        <v>1</v>
      </c>
      <c r="R907" s="5"/>
      <c r="S907" s="5"/>
      <c r="T907" s="5"/>
      <c r="U907" s="5"/>
      <c r="V907" s="5"/>
      <c r="W907" s="5"/>
      <c r="X907" s="5"/>
      <c r="Y907" s="5"/>
      <c r="Z907" s="5"/>
      <c r="AA907" s="5"/>
      <c r="AB907" s="5"/>
      <c r="AC907" s="5"/>
      <c r="AD907" s="5"/>
      <c r="AE907" s="5"/>
      <c r="AF907" s="5"/>
    </row>
    <row r="908" spans="1:32" ht="20.25" customHeight="1">
      <c r="A908" s="5" t="s">
        <v>396</v>
      </c>
      <c r="B908" s="5" t="s">
        <v>12177</v>
      </c>
      <c r="C908" s="5" t="s">
        <v>41</v>
      </c>
      <c r="D908" s="5" t="s">
        <v>94</v>
      </c>
      <c r="E908" s="5" t="s">
        <v>45</v>
      </c>
      <c r="F908" s="7">
        <v>10</v>
      </c>
      <c r="G908" s="7">
        <v>15</v>
      </c>
      <c r="H908" s="5" t="s">
        <v>56</v>
      </c>
      <c r="I908" s="5" t="s">
        <v>31</v>
      </c>
      <c r="J908" s="5" t="s">
        <v>4617</v>
      </c>
      <c r="K908" s="5" t="s">
        <v>12178</v>
      </c>
      <c r="L908" s="5" t="s">
        <v>12179</v>
      </c>
      <c r="M908" s="5" t="s">
        <v>167</v>
      </c>
      <c r="N908" s="5" t="s">
        <v>55</v>
      </c>
      <c r="O908" s="5"/>
      <c r="P908" s="5" t="b">
        <f t="shared" ca="1" si="222"/>
        <v>0</v>
      </c>
      <c r="Q908" s="5" t="b">
        <f ca="1">IFERROR(__xludf.DUMMYFUNCTION("REGEXMATCH(L908,""JavaScript"")"),TRUE)</f>
        <v>1</v>
      </c>
      <c r="R908" s="5"/>
      <c r="S908" s="5"/>
      <c r="T908" s="5"/>
      <c r="U908" s="5"/>
      <c r="V908" s="5"/>
      <c r="W908" s="5"/>
      <c r="X908" s="5"/>
      <c r="Y908" s="5"/>
      <c r="Z908" s="5"/>
      <c r="AA908" s="5"/>
      <c r="AB908" s="5"/>
      <c r="AC908" s="5"/>
      <c r="AD908" s="5"/>
      <c r="AE908" s="5"/>
      <c r="AF908" s="5"/>
    </row>
    <row r="909" spans="1:32" ht="20.25" customHeight="1">
      <c r="A909" s="5" t="s">
        <v>7132</v>
      </c>
      <c r="B909" s="5" t="s">
        <v>3453</v>
      </c>
      <c r="C909" s="5" t="s">
        <v>170</v>
      </c>
      <c r="D909" s="5" t="s">
        <v>378</v>
      </c>
      <c r="E909" s="5" t="s">
        <v>29</v>
      </c>
      <c r="F909" s="7">
        <v>10</v>
      </c>
      <c r="G909" s="7">
        <v>15</v>
      </c>
      <c r="H909" s="5" t="s">
        <v>56</v>
      </c>
      <c r="I909" s="9" t="s">
        <v>24</v>
      </c>
      <c r="J909" s="5" t="s">
        <v>57</v>
      </c>
      <c r="K909" s="5" t="s">
        <v>610</v>
      </c>
      <c r="L909" s="5"/>
      <c r="M909" s="5" t="s">
        <v>37</v>
      </c>
      <c r="N909" s="5" t="s">
        <v>55</v>
      </c>
      <c r="O909" s="5"/>
      <c r="P909" s="5" t="b">
        <f ca="1">IFERROR(__xludf.DUMMYFUNCTION("REGEXMATCH(A909,""(?i)JavaScript"")"),FALSE)</f>
        <v>0</v>
      </c>
      <c r="Q909" s="5" t="b">
        <f ca="1">IFERROR(__xludf.DUMMYFUNCTION("REGEXMATCH(L909,""(?i)JavaScript"")"),FALSE)</f>
        <v>0</v>
      </c>
      <c r="R909" s="5"/>
      <c r="S909" s="5"/>
      <c r="T909" s="5"/>
      <c r="U909" s="5"/>
      <c r="V909" s="5"/>
      <c r="W909" s="5"/>
      <c r="X909" s="5"/>
      <c r="Y909" s="5"/>
      <c r="Z909" s="5"/>
      <c r="AA909" s="5"/>
      <c r="AB909" s="5"/>
      <c r="AC909" s="5"/>
      <c r="AD909" s="5"/>
      <c r="AE909" s="5"/>
      <c r="AF909" s="5"/>
    </row>
    <row r="910" spans="1:32" ht="20.25" customHeight="1">
      <c r="A910" s="5" t="s">
        <v>8523</v>
      </c>
      <c r="B910" s="5" t="s">
        <v>12190</v>
      </c>
      <c r="C910" s="5" t="s">
        <v>41</v>
      </c>
      <c r="D910" s="5" t="s">
        <v>94</v>
      </c>
      <c r="E910" s="5" t="s">
        <v>45</v>
      </c>
      <c r="F910" s="7">
        <v>10</v>
      </c>
      <c r="G910" s="7">
        <v>15</v>
      </c>
      <c r="H910" s="5" t="s">
        <v>56</v>
      </c>
      <c r="I910" s="5" t="s">
        <v>108</v>
      </c>
      <c r="J910" s="5" t="s">
        <v>48</v>
      </c>
      <c r="K910" s="5" t="s">
        <v>12193</v>
      </c>
      <c r="L910" s="5" t="s">
        <v>12196</v>
      </c>
      <c r="M910" s="5" t="s">
        <v>53</v>
      </c>
      <c r="N910" s="5" t="s">
        <v>55</v>
      </c>
      <c r="O910" s="5"/>
      <c r="P910" s="5" t="b">
        <f t="shared" ref="P910:P1213" ca="1" si="249">IFERROR(__xludf.DUMMYFUNCTION("REGEXMATCH(A910,""JavaScript"")"),FALSE)</f>
        <v>0</v>
      </c>
      <c r="Q910" s="5" t="b">
        <f t="shared" ref="Q910:Q911" ca="1" si="250">IFERROR(__xludf.DUMMYFUNCTION("REGEXMATCH(L910,""JavaScript"")"),TRUE)</f>
        <v>1</v>
      </c>
      <c r="R910" s="5"/>
      <c r="S910" s="5"/>
      <c r="T910" s="5"/>
      <c r="U910" s="5"/>
      <c r="V910" s="5"/>
      <c r="W910" s="5"/>
      <c r="X910" s="5"/>
      <c r="Y910" s="5"/>
      <c r="Z910" s="5"/>
      <c r="AA910" s="5"/>
      <c r="AB910" s="5"/>
      <c r="AC910" s="5"/>
      <c r="AD910" s="5"/>
      <c r="AE910" s="5"/>
      <c r="AF910" s="5"/>
    </row>
    <row r="911" spans="1:32" ht="20.25" customHeight="1">
      <c r="A911" s="5" t="s">
        <v>12201</v>
      </c>
      <c r="B911" s="5" t="s">
        <v>12202</v>
      </c>
      <c r="C911" s="5" t="s">
        <v>170</v>
      </c>
      <c r="D911" s="5" t="s">
        <v>47</v>
      </c>
      <c r="E911" s="5" t="s">
        <v>45</v>
      </c>
      <c r="F911" s="7">
        <v>10</v>
      </c>
      <c r="G911" s="7">
        <v>15</v>
      </c>
      <c r="H911" s="5" t="s">
        <v>56</v>
      </c>
      <c r="I911" s="5" t="s">
        <v>108</v>
      </c>
      <c r="J911" s="5" t="s">
        <v>213</v>
      </c>
      <c r="K911" s="5" t="s">
        <v>12203</v>
      </c>
      <c r="L911" s="5" t="s">
        <v>12204</v>
      </c>
      <c r="M911" s="5" t="s">
        <v>167</v>
      </c>
      <c r="N911" s="5" t="s">
        <v>55</v>
      </c>
      <c r="O911" s="5"/>
      <c r="P911" s="5" t="b">
        <f t="shared" ca="1" si="249"/>
        <v>0</v>
      </c>
      <c r="Q911" s="5" t="b">
        <f t="shared" ca="1" si="250"/>
        <v>1</v>
      </c>
      <c r="R911" s="5"/>
      <c r="S911" s="5"/>
      <c r="T911" s="5"/>
      <c r="U911" s="5"/>
      <c r="V911" s="5"/>
      <c r="W911" s="5"/>
      <c r="X911" s="5"/>
      <c r="Y911" s="5"/>
      <c r="Z911" s="5"/>
      <c r="AA911" s="5"/>
      <c r="AB911" s="5"/>
      <c r="AC911" s="5"/>
      <c r="AD911" s="5"/>
      <c r="AE911" s="5"/>
      <c r="AF911" s="5"/>
    </row>
    <row r="912" spans="1:32" ht="20.25" customHeight="1">
      <c r="A912" s="5" t="s">
        <v>12213</v>
      </c>
      <c r="B912" s="5" t="s">
        <v>12215</v>
      </c>
      <c r="C912" s="5" t="s">
        <v>170</v>
      </c>
      <c r="D912" s="5" t="s">
        <v>435</v>
      </c>
      <c r="E912" s="5" t="s">
        <v>45</v>
      </c>
      <c r="F912" s="7">
        <v>10</v>
      </c>
      <c r="G912" s="7">
        <v>15</v>
      </c>
      <c r="H912" s="5" t="s">
        <v>56</v>
      </c>
      <c r="I912" s="5" t="s">
        <v>66</v>
      </c>
      <c r="J912" s="5" t="s">
        <v>430</v>
      </c>
      <c r="K912" s="5" t="s">
        <v>12218</v>
      </c>
      <c r="L912" s="5" t="s">
        <v>12220</v>
      </c>
      <c r="M912" s="5" t="s">
        <v>53</v>
      </c>
      <c r="N912" s="5" t="s">
        <v>38</v>
      </c>
      <c r="O912" s="5"/>
      <c r="P912" s="5" t="b">
        <f t="shared" ca="1" si="249"/>
        <v>0</v>
      </c>
      <c r="Q912" s="5" t="b">
        <f ca="1">IFERROR(__xludf.DUMMYFUNCTION("REGEXMATCH(L912,""(?i)JavaScript"")"),TRUE)</f>
        <v>1</v>
      </c>
      <c r="R912" s="5"/>
      <c r="S912" s="5"/>
      <c r="T912" s="5"/>
      <c r="U912" s="5"/>
      <c r="V912" s="5"/>
      <c r="W912" s="5"/>
      <c r="X912" s="5"/>
      <c r="Y912" s="5"/>
      <c r="Z912" s="5"/>
      <c r="AA912" s="5"/>
      <c r="AB912" s="5"/>
      <c r="AC912" s="5"/>
      <c r="AD912" s="5"/>
      <c r="AE912" s="5"/>
      <c r="AF912" s="5"/>
    </row>
    <row r="913" spans="1:32" ht="20.25" customHeight="1">
      <c r="A913" s="5" t="s">
        <v>12226</v>
      </c>
      <c r="B913" s="5" t="s">
        <v>12228</v>
      </c>
      <c r="C913" s="5" t="s">
        <v>41</v>
      </c>
      <c r="D913" s="5" t="s">
        <v>94</v>
      </c>
      <c r="E913" s="5" t="s">
        <v>29</v>
      </c>
      <c r="F913" s="7">
        <v>10</v>
      </c>
      <c r="G913" s="7">
        <v>15</v>
      </c>
      <c r="H913" s="5" t="s">
        <v>56</v>
      </c>
      <c r="I913" s="5" t="s">
        <v>31</v>
      </c>
      <c r="J913" s="5" t="s">
        <v>110</v>
      </c>
      <c r="K913" s="5" t="s">
        <v>12230</v>
      </c>
      <c r="L913" s="5" t="s">
        <v>12231</v>
      </c>
      <c r="M913" s="5" t="s">
        <v>53</v>
      </c>
      <c r="N913" s="5" t="s">
        <v>55</v>
      </c>
      <c r="O913" s="5"/>
      <c r="P913" s="5" t="b">
        <f t="shared" ca="1" si="249"/>
        <v>0</v>
      </c>
      <c r="Q913" s="5" t="b">
        <f ca="1">IFERROR(__xludf.DUMMYFUNCTION("REGEXMATCH(L913,""JavaScript"")"),TRUE)</f>
        <v>1</v>
      </c>
      <c r="R913" s="5"/>
      <c r="S913" s="5"/>
      <c r="T913" s="5"/>
      <c r="U913" s="5"/>
      <c r="V913" s="5"/>
      <c r="W913" s="5"/>
      <c r="X913" s="5"/>
      <c r="Y913" s="5"/>
      <c r="Z913" s="5"/>
      <c r="AA913" s="5"/>
      <c r="AB913" s="5"/>
      <c r="AC913" s="5"/>
      <c r="AD913" s="5"/>
      <c r="AE913" s="5"/>
      <c r="AF913" s="5"/>
    </row>
    <row r="914" spans="1:32" ht="20.25" customHeight="1">
      <c r="A914" s="5" t="s">
        <v>277</v>
      </c>
      <c r="B914" s="5" t="s">
        <v>12235</v>
      </c>
      <c r="C914" s="5" t="s">
        <v>41</v>
      </c>
      <c r="D914" s="5" t="s">
        <v>94</v>
      </c>
      <c r="E914" s="5" t="s">
        <v>29</v>
      </c>
      <c r="F914" s="7">
        <v>10</v>
      </c>
      <c r="G914" s="7">
        <v>15</v>
      </c>
      <c r="H914" s="5" t="s">
        <v>56</v>
      </c>
      <c r="I914" s="5" t="s">
        <v>108</v>
      </c>
      <c r="J914" s="5" t="s">
        <v>48</v>
      </c>
      <c r="K914" s="5" t="s">
        <v>12236</v>
      </c>
      <c r="L914" s="5" t="s">
        <v>12237</v>
      </c>
      <c r="M914" s="5" t="s">
        <v>53</v>
      </c>
      <c r="N914" s="5" t="s">
        <v>55</v>
      </c>
      <c r="O914" s="5"/>
      <c r="P914" s="5" t="b">
        <f t="shared" ca="1" si="249"/>
        <v>0</v>
      </c>
      <c r="Q914" s="5" t="b">
        <f ca="1">IFERROR(__xludf.DUMMYFUNCTION("REGEXMATCH(L914,""(?i)JavaScript"")"),TRUE)</f>
        <v>1</v>
      </c>
      <c r="R914" s="5"/>
      <c r="S914" s="5"/>
      <c r="T914" s="5"/>
      <c r="U914" s="5"/>
      <c r="V914" s="5"/>
      <c r="W914" s="5"/>
      <c r="X914" s="5"/>
      <c r="Y914" s="5"/>
      <c r="Z914" s="5"/>
      <c r="AA914" s="5"/>
      <c r="AB914" s="5"/>
      <c r="AC914" s="5"/>
      <c r="AD914" s="5"/>
      <c r="AE914" s="5"/>
      <c r="AF914" s="5"/>
    </row>
    <row r="915" spans="1:32" ht="20.25" customHeight="1">
      <c r="A915" s="5" t="s">
        <v>12242</v>
      </c>
      <c r="B915" s="5" t="s">
        <v>12243</v>
      </c>
      <c r="C915" s="5" t="s">
        <v>170</v>
      </c>
      <c r="D915" s="5" t="s">
        <v>47</v>
      </c>
      <c r="E915" s="5" t="s">
        <v>45</v>
      </c>
      <c r="F915" s="7">
        <v>10</v>
      </c>
      <c r="G915" s="7">
        <v>20</v>
      </c>
      <c r="H915" s="5" t="s">
        <v>144</v>
      </c>
      <c r="I915" s="5" t="s">
        <v>31</v>
      </c>
      <c r="J915" s="5" t="s">
        <v>57</v>
      </c>
      <c r="K915" s="5"/>
      <c r="L915" s="5" t="s">
        <v>12244</v>
      </c>
      <c r="M915" s="5" t="s">
        <v>100</v>
      </c>
      <c r="N915" s="5" t="s">
        <v>55</v>
      </c>
      <c r="O915" s="5"/>
      <c r="P915" s="5" t="b">
        <f t="shared" ca="1" si="249"/>
        <v>0</v>
      </c>
      <c r="Q915" s="5" t="b">
        <f ca="1">IFERROR(__xludf.DUMMYFUNCTION("REGEXMATCH(L915,""JavaScript"")"),TRUE)</f>
        <v>1</v>
      </c>
      <c r="R915" s="5"/>
      <c r="S915" s="5"/>
      <c r="T915" s="5"/>
      <c r="U915" s="5"/>
      <c r="V915" s="5"/>
      <c r="W915" s="5"/>
      <c r="X915" s="5"/>
      <c r="Y915" s="5"/>
      <c r="Z915" s="5"/>
      <c r="AA915" s="5"/>
      <c r="AB915" s="5"/>
      <c r="AC915" s="5"/>
      <c r="AD915" s="5"/>
      <c r="AE915" s="5"/>
      <c r="AF915" s="5"/>
    </row>
    <row r="916" spans="1:32" ht="20.25" customHeight="1">
      <c r="A916" s="5" t="s">
        <v>12247</v>
      </c>
      <c r="B916" s="5" t="s">
        <v>12248</v>
      </c>
      <c r="C916" s="5" t="s">
        <v>27</v>
      </c>
      <c r="D916" s="5" t="s">
        <v>47</v>
      </c>
      <c r="E916" s="5" t="s">
        <v>45</v>
      </c>
      <c r="F916" s="7">
        <v>10</v>
      </c>
      <c r="G916" s="7">
        <v>15</v>
      </c>
      <c r="H916" s="5" t="s">
        <v>56</v>
      </c>
      <c r="I916" s="5" t="s">
        <v>31</v>
      </c>
      <c r="J916" s="5" t="s">
        <v>57</v>
      </c>
      <c r="K916" s="5" t="s">
        <v>12251</v>
      </c>
      <c r="L916" s="5" t="s">
        <v>12252</v>
      </c>
      <c r="M916" s="5" t="s">
        <v>100</v>
      </c>
      <c r="N916" s="5" t="s">
        <v>38</v>
      </c>
      <c r="O916" s="5" t="b">
        <f ca="1">IFERROR(__xludf.DUMMYFUNCTION("REGEXMATCH(A916,""前端"")"),TRUE)</f>
        <v>1</v>
      </c>
      <c r="P916" s="5" t="b">
        <f t="shared" ca="1" si="249"/>
        <v>0</v>
      </c>
      <c r="Q916" s="5" t="b">
        <f ca="1">IFERROR(__xludf.DUMMYFUNCTION("REGEXMATCH(L916,""(?i)JavaScript"")"),FALSE)</f>
        <v>0</v>
      </c>
      <c r="R916" s="5"/>
      <c r="S916" s="5"/>
      <c r="T916" s="5"/>
      <c r="U916" s="5"/>
      <c r="V916" s="5"/>
      <c r="W916" s="5"/>
      <c r="X916" s="5"/>
      <c r="Y916" s="5"/>
      <c r="Z916" s="5"/>
      <c r="AA916" s="5"/>
      <c r="AB916" s="5"/>
      <c r="AC916" s="5"/>
      <c r="AD916" s="5"/>
      <c r="AE916" s="5"/>
      <c r="AF916" s="5"/>
    </row>
    <row r="917" spans="1:32" ht="20.25" customHeight="1">
      <c r="A917" s="5" t="s">
        <v>784</v>
      </c>
      <c r="B917" s="5" t="s">
        <v>7565</v>
      </c>
      <c r="C917" s="5" t="s">
        <v>41</v>
      </c>
      <c r="D917" s="5" t="s">
        <v>94</v>
      </c>
      <c r="E917" s="5" t="s">
        <v>45</v>
      </c>
      <c r="F917" s="7">
        <v>10</v>
      </c>
      <c r="G917" s="7">
        <v>15</v>
      </c>
      <c r="H917" s="5" t="s">
        <v>56</v>
      </c>
      <c r="I917" s="5" t="s">
        <v>108</v>
      </c>
      <c r="J917" s="5" t="s">
        <v>68</v>
      </c>
      <c r="K917" s="5" t="s">
        <v>7567</v>
      </c>
      <c r="L917" s="5" t="s">
        <v>7568</v>
      </c>
      <c r="M917" s="5" t="s">
        <v>167</v>
      </c>
      <c r="N917" s="5" t="s">
        <v>55</v>
      </c>
      <c r="O917" s="5"/>
      <c r="P917" s="5" t="b">
        <f t="shared" ca="1" si="249"/>
        <v>0</v>
      </c>
      <c r="Q917" s="5" t="b">
        <f t="shared" ref="Q917:Q919" ca="1" si="251">IFERROR(__xludf.DUMMYFUNCTION("REGEXMATCH(L917,""JavaScript"")"),TRUE)</f>
        <v>1</v>
      </c>
      <c r="R917" s="5"/>
      <c r="S917" s="5"/>
      <c r="T917" s="5"/>
      <c r="U917" s="5"/>
      <c r="V917" s="5"/>
      <c r="W917" s="5"/>
      <c r="X917" s="5"/>
      <c r="Y917" s="5"/>
      <c r="Z917" s="5"/>
      <c r="AA917" s="5"/>
      <c r="AB917" s="5"/>
      <c r="AC917" s="5"/>
      <c r="AD917" s="5"/>
      <c r="AE917" s="5"/>
      <c r="AF917" s="5"/>
    </row>
    <row r="918" spans="1:32" ht="20.25" customHeight="1">
      <c r="A918" s="5" t="s">
        <v>396</v>
      </c>
      <c r="B918" s="5" t="s">
        <v>6038</v>
      </c>
      <c r="C918" s="5" t="s">
        <v>41</v>
      </c>
      <c r="D918" s="5" t="s">
        <v>94</v>
      </c>
      <c r="E918" s="5" t="s">
        <v>45</v>
      </c>
      <c r="F918" s="7">
        <v>10</v>
      </c>
      <c r="G918" s="7">
        <v>15</v>
      </c>
      <c r="H918" s="5" t="s">
        <v>56</v>
      </c>
      <c r="I918" s="5" t="s">
        <v>31</v>
      </c>
      <c r="J918" s="5" t="s">
        <v>110</v>
      </c>
      <c r="K918" s="5" t="s">
        <v>871</v>
      </c>
      <c r="L918" s="5" t="s">
        <v>12271</v>
      </c>
      <c r="M918" s="5" t="s">
        <v>53</v>
      </c>
      <c r="N918" s="5" t="s">
        <v>55</v>
      </c>
      <c r="O918" s="5"/>
      <c r="P918" s="5" t="b">
        <f t="shared" ca="1" si="249"/>
        <v>0</v>
      </c>
      <c r="Q918" s="5" t="b">
        <f t="shared" ca="1" si="251"/>
        <v>1</v>
      </c>
      <c r="R918" s="5"/>
      <c r="S918" s="5"/>
      <c r="T918" s="5"/>
      <c r="U918" s="5"/>
      <c r="V918" s="5"/>
      <c r="W918" s="5"/>
      <c r="X918" s="5"/>
      <c r="Y918" s="5"/>
      <c r="Z918" s="5"/>
      <c r="AA918" s="5"/>
      <c r="AB918" s="5"/>
      <c r="AC918" s="5"/>
      <c r="AD918" s="5"/>
      <c r="AE918" s="5"/>
      <c r="AF918" s="5"/>
    </row>
    <row r="919" spans="1:32" ht="20.25" customHeight="1">
      <c r="A919" s="5" t="s">
        <v>12277</v>
      </c>
      <c r="B919" s="5" t="s">
        <v>12278</v>
      </c>
      <c r="C919" s="5" t="s">
        <v>41</v>
      </c>
      <c r="D919" s="5" t="s">
        <v>94</v>
      </c>
      <c r="E919" s="5" t="s">
        <v>45</v>
      </c>
      <c r="F919" s="7">
        <v>10</v>
      </c>
      <c r="G919" s="7">
        <v>15</v>
      </c>
      <c r="H919" s="5" t="s">
        <v>56</v>
      </c>
      <c r="I919" s="5" t="s">
        <v>108</v>
      </c>
      <c r="J919" s="5" t="s">
        <v>110</v>
      </c>
      <c r="K919" s="5" t="s">
        <v>6949</v>
      </c>
      <c r="L919" s="5" t="s">
        <v>12279</v>
      </c>
      <c r="M919" s="5" t="s">
        <v>53</v>
      </c>
      <c r="N919" s="5" t="s">
        <v>55</v>
      </c>
      <c r="O919" s="5"/>
      <c r="P919" s="5" t="b">
        <f t="shared" ca="1" si="249"/>
        <v>0</v>
      </c>
      <c r="Q919" s="5" t="b">
        <f t="shared" ca="1" si="251"/>
        <v>1</v>
      </c>
      <c r="R919" s="5"/>
      <c r="S919" s="5"/>
      <c r="T919" s="5"/>
      <c r="U919" s="5"/>
      <c r="V919" s="5"/>
      <c r="W919" s="5"/>
      <c r="X919" s="5"/>
      <c r="Y919" s="5"/>
      <c r="Z919" s="5"/>
      <c r="AA919" s="5"/>
      <c r="AB919" s="5"/>
      <c r="AC919" s="5"/>
      <c r="AD919" s="5"/>
      <c r="AE919" s="5"/>
      <c r="AF919" s="5"/>
    </row>
    <row r="920" spans="1:32" ht="20.25" customHeight="1">
      <c r="A920" s="5" t="s">
        <v>12285</v>
      </c>
      <c r="B920" s="5" t="s">
        <v>12286</v>
      </c>
      <c r="C920" s="5" t="s">
        <v>27</v>
      </c>
      <c r="D920" s="5" t="s">
        <v>85</v>
      </c>
      <c r="E920" s="5" t="s">
        <v>45</v>
      </c>
      <c r="F920" s="7">
        <v>10</v>
      </c>
      <c r="G920" s="7">
        <v>15</v>
      </c>
      <c r="H920" s="5" t="s">
        <v>56</v>
      </c>
      <c r="I920" s="5" t="s">
        <v>31</v>
      </c>
      <c r="J920" s="5" t="s">
        <v>76</v>
      </c>
      <c r="K920" s="5" t="s">
        <v>12287</v>
      </c>
      <c r="L920" s="5" t="s">
        <v>12288</v>
      </c>
      <c r="M920" s="5" t="s">
        <v>37</v>
      </c>
      <c r="N920" s="5" t="s">
        <v>271</v>
      </c>
      <c r="O920" s="5"/>
      <c r="P920" s="5" t="b">
        <f t="shared" ca="1" si="249"/>
        <v>0</v>
      </c>
      <c r="Q920" s="5" t="b">
        <f ca="1">IFERROR(__xludf.DUMMYFUNCTION("REGEXMATCH(L920,""(?i)JavaScript"")"),TRUE)</f>
        <v>1</v>
      </c>
      <c r="R920" s="5"/>
      <c r="S920" s="5"/>
      <c r="T920" s="5"/>
      <c r="U920" s="5"/>
      <c r="V920" s="5"/>
      <c r="W920" s="5"/>
      <c r="X920" s="5"/>
      <c r="Y920" s="5"/>
      <c r="Z920" s="5"/>
      <c r="AA920" s="5"/>
      <c r="AB920" s="5"/>
      <c r="AC920" s="5"/>
      <c r="AD920" s="5"/>
      <c r="AE920" s="5"/>
      <c r="AF920" s="5"/>
    </row>
    <row r="921" spans="1:32" ht="20.25" customHeight="1">
      <c r="A921" s="5" t="s">
        <v>1457</v>
      </c>
      <c r="B921" s="5" t="s">
        <v>12296</v>
      </c>
      <c r="C921" s="5" t="s">
        <v>20</v>
      </c>
      <c r="D921" s="5" t="s">
        <v>47</v>
      </c>
      <c r="E921" s="5" t="s">
        <v>29</v>
      </c>
      <c r="F921" s="7">
        <v>10</v>
      </c>
      <c r="G921" s="7">
        <v>15</v>
      </c>
      <c r="H921" s="5" t="s">
        <v>56</v>
      </c>
      <c r="I921" s="5" t="s">
        <v>31</v>
      </c>
      <c r="J921" s="5" t="s">
        <v>57</v>
      </c>
      <c r="K921" s="5" t="s">
        <v>12297</v>
      </c>
      <c r="L921" s="5" t="s">
        <v>12298</v>
      </c>
      <c r="M921" s="5" t="s">
        <v>37</v>
      </c>
      <c r="N921" s="5" t="s">
        <v>38</v>
      </c>
      <c r="O921" s="5"/>
      <c r="P921" s="5" t="b">
        <f t="shared" ca="1" si="249"/>
        <v>0</v>
      </c>
      <c r="Q921" s="5" t="b">
        <f ca="1">IFERROR(__xludf.DUMMYFUNCTION("REGEXMATCH(L921,""JavaScript"")"),TRUE)</f>
        <v>1</v>
      </c>
      <c r="R921" s="5"/>
      <c r="S921" s="5"/>
      <c r="T921" s="5"/>
      <c r="U921" s="5"/>
      <c r="V921" s="5"/>
      <c r="W921" s="5"/>
      <c r="X921" s="5"/>
      <c r="Y921" s="5"/>
      <c r="Z921" s="5"/>
      <c r="AA921" s="5"/>
      <c r="AB921" s="5"/>
      <c r="AC921" s="5"/>
      <c r="AD921" s="5"/>
      <c r="AE921" s="5"/>
      <c r="AF921" s="5"/>
    </row>
    <row r="922" spans="1:32" ht="20.25" customHeight="1">
      <c r="A922" s="5" t="s">
        <v>784</v>
      </c>
      <c r="B922" s="5" t="s">
        <v>9141</v>
      </c>
      <c r="C922" s="5" t="s">
        <v>170</v>
      </c>
      <c r="D922" s="5" t="s">
        <v>378</v>
      </c>
      <c r="E922" s="5" t="s">
        <v>45</v>
      </c>
      <c r="F922" s="7">
        <v>10</v>
      </c>
      <c r="G922" s="7">
        <v>14</v>
      </c>
      <c r="H922" s="5" t="s">
        <v>3589</v>
      </c>
      <c r="I922" s="5" t="s">
        <v>108</v>
      </c>
      <c r="J922" s="5" t="s">
        <v>9142</v>
      </c>
      <c r="K922" s="5" t="s">
        <v>9143</v>
      </c>
      <c r="L922" s="5" t="s">
        <v>9144</v>
      </c>
      <c r="M922" s="5" t="s">
        <v>53</v>
      </c>
      <c r="N922" s="5" t="s">
        <v>55</v>
      </c>
      <c r="O922" s="5"/>
      <c r="P922" s="5" t="b">
        <f t="shared" ca="1" si="249"/>
        <v>0</v>
      </c>
      <c r="Q922" s="5" t="b">
        <f t="shared" ref="Q922:Q926" ca="1" si="252">IFERROR(__xludf.DUMMYFUNCTION("REGEXMATCH(L922,""(?i)JavaScript"")"),TRUE)</f>
        <v>1</v>
      </c>
      <c r="R922" s="5"/>
      <c r="S922" s="5"/>
      <c r="T922" s="5"/>
      <c r="U922" s="5"/>
      <c r="V922" s="5"/>
      <c r="W922" s="5"/>
      <c r="X922" s="5"/>
      <c r="Y922" s="5"/>
      <c r="Z922" s="5"/>
      <c r="AA922" s="5"/>
      <c r="AB922" s="5"/>
      <c r="AC922" s="5"/>
      <c r="AD922" s="5"/>
      <c r="AE922" s="5"/>
      <c r="AF922" s="5"/>
    </row>
    <row r="923" spans="1:32" ht="20.25" customHeight="1">
      <c r="A923" s="5" t="s">
        <v>5603</v>
      </c>
      <c r="B923" s="5" t="s">
        <v>12315</v>
      </c>
      <c r="C923" s="5" t="s">
        <v>170</v>
      </c>
      <c r="D923" s="5" t="s">
        <v>390</v>
      </c>
      <c r="E923" s="5" t="s">
        <v>29</v>
      </c>
      <c r="F923" s="7">
        <v>10</v>
      </c>
      <c r="G923" s="7">
        <v>25</v>
      </c>
      <c r="H923" s="5" t="s">
        <v>2463</v>
      </c>
      <c r="I923" s="5" t="s">
        <v>31</v>
      </c>
      <c r="J923" s="5" t="s">
        <v>12319</v>
      </c>
      <c r="K923" s="5" t="s">
        <v>12211</v>
      </c>
      <c r="L923" s="5" t="s">
        <v>12322</v>
      </c>
      <c r="M923" s="5" t="s">
        <v>42</v>
      </c>
      <c r="N923" s="5" t="s">
        <v>55</v>
      </c>
      <c r="O923" s="5"/>
      <c r="P923" s="5" t="b">
        <f t="shared" ca="1" si="249"/>
        <v>0</v>
      </c>
      <c r="Q923" s="5" t="b">
        <f t="shared" ca="1" si="252"/>
        <v>1</v>
      </c>
      <c r="R923" s="5"/>
      <c r="S923" s="5"/>
      <c r="T923" s="5"/>
      <c r="U923" s="5"/>
      <c r="V923" s="5"/>
      <c r="W923" s="5"/>
      <c r="X923" s="5"/>
      <c r="Y923" s="5"/>
      <c r="Z923" s="5"/>
      <c r="AA923" s="5"/>
      <c r="AB923" s="5"/>
      <c r="AC923" s="5"/>
      <c r="AD923" s="5"/>
      <c r="AE923" s="5"/>
      <c r="AF923" s="5"/>
    </row>
    <row r="924" spans="1:32" ht="20.25" customHeight="1">
      <c r="A924" s="5" t="s">
        <v>12324</v>
      </c>
      <c r="B924" s="5" t="s">
        <v>12325</v>
      </c>
      <c r="C924" s="5" t="s">
        <v>170</v>
      </c>
      <c r="D924" s="5" t="s">
        <v>47</v>
      </c>
      <c r="E924" s="5" t="s">
        <v>29</v>
      </c>
      <c r="F924" s="7">
        <v>10</v>
      </c>
      <c r="G924" s="7">
        <v>18</v>
      </c>
      <c r="H924" s="5" t="s">
        <v>964</v>
      </c>
      <c r="I924" s="9" t="s">
        <v>24</v>
      </c>
      <c r="J924" s="5" t="s">
        <v>68</v>
      </c>
      <c r="K924" s="5" t="s">
        <v>12328</v>
      </c>
      <c r="L924" s="5" t="s">
        <v>12329</v>
      </c>
      <c r="M924" s="5" t="s">
        <v>53</v>
      </c>
      <c r="N924" s="5" t="s">
        <v>55</v>
      </c>
      <c r="O924" s="5"/>
      <c r="P924" s="5" t="b">
        <f t="shared" ca="1" si="249"/>
        <v>0</v>
      </c>
      <c r="Q924" s="5" t="b">
        <f t="shared" ca="1" si="252"/>
        <v>1</v>
      </c>
      <c r="R924" s="5"/>
      <c r="S924" s="5"/>
      <c r="T924" s="5"/>
      <c r="U924" s="5"/>
      <c r="V924" s="5"/>
      <c r="W924" s="5"/>
      <c r="X924" s="5"/>
      <c r="Y924" s="5"/>
      <c r="Z924" s="5"/>
      <c r="AA924" s="5"/>
      <c r="AB924" s="5"/>
      <c r="AC924" s="5"/>
      <c r="AD924" s="5"/>
      <c r="AE924" s="5"/>
      <c r="AF924" s="5"/>
    </row>
    <row r="925" spans="1:32" ht="20.25" customHeight="1">
      <c r="A925" s="5" t="s">
        <v>2660</v>
      </c>
      <c r="B925" s="5" t="s">
        <v>2940</v>
      </c>
      <c r="C925" s="5" t="s">
        <v>41</v>
      </c>
      <c r="D925" s="5" t="s">
        <v>169</v>
      </c>
      <c r="E925" s="5" t="s">
        <v>45</v>
      </c>
      <c r="F925" s="7">
        <v>10</v>
      </c>
      <c r="G925" s="7">
        <v>15</v>
      </c>
      <c r="H925" s="5" t="s">
        <v>56</v>
      </c>
      <c r="I925" s="5" t="s">
        <v>108</v>
      </c>
      <c r="J925" s="5" t="s">
        <v>68</v>
      </c>
      <c r="K925" s="5" t="s">
        <v>12336</v>
      </c>
      <c r="L925" s="5" t="s">
        <v>12337</v>
      </c>
      <c r="M925" s="5" t="s">
        <v>42</v>
      </c>
      <c r="N925" s="5" t="s">
        <v>55</v>
      </c>
      <c r="O925" s="5"/>
      <c r="P925" s="5" t="b">
        <f t="shared" ca="1" si="249"/>
        <v>0</v>
      </c>
      <c r="Q925" s="5" t="b">
        <f t="shared" ca="1" si="252"/>
        <v>1</v>
      </c>
      <c r="R925" s="5"/>
      <c r="S925" s="5"/>
      <c r="T925" s="5"/>
      <c r="U925" s="5"/>
      <c r="V925" s="5"/>
      <c r="W925" s="5"/>
      <c r="X925" s="5"/>
      <c r="Y925" s="5"/>
      <c r="Z925" s="5"/>
      <c r="AA925" s="5"/>
      <c r="AB925" s="5"/>
      <c r="AC925" s="5"/>
      <c r="AD925" s="5"/>
      <c r="AE925" s="5"/>
      <c r="AF925" s="5"/>
    </row>
    <row r="926" spans="1:32" ht="20.25" customHeight="1">
      <c r="A926" s="5" t="s">
        <v>1457</v>
      </c>
      <c r="B926" s="5" t="s">
        <v>12343</v>
      </c>
      <c r="C926" s="5" t="s">
        <v>41</v>
      </c>
      <c r="D926" s="5" t="s">
        <v>114</v>
      </c>
      <c r="E926" s="5" t="s">
        <v>29</v>
      </c>
      <c r="F926" s="7">
        <v>10</v>
      </c>
      <c r="G926" s="7">
        <v>15</v>
      </c>
      <c r="H926" s="5" t="s">
        <v>56</v>
      </c>
      <c r="I926" s="5" t="s">
        <v>31</v>
      </c>
      <c r="J926" s="5" t="s">
        <v>12345</v>
      </c>
      <c r="K926" s="5" t="s">
        <v>12346</v>
      </c>
      <c r="L926" s="5" t="s">
        <v>12347</v>
      </c>
      <c r="M926" s="5" t="s">
        <v>53</v>
      </c>
      <c r="N926" s="5" t="s">
        <v>405</v>
      </c>
      <c r="O926" s="5"/>
      <c r="P926" s="5" t="b">
        <f t="shared" ca="1" si="249"/>
        <v>0</v>
      </c>
      <c r="Q926" s="5" t="b">
        <f t="shared" ca="1" si="252"/>
        <v>1</v>
      </c>
      <c r="R926" s="5"/>
      <c r="S926" s="5"/>
      <c r="T926" s="5"/>
      <c r="U926" s="5"/>
      <c r="V926" s="5"/>
      <c r="W926" s="5"/>
      <c r="X926" s="5"/>
      <c r="Y926" s="5"/>
      <c r="Z926" s="5"/>
      <c r="AA926" s="5"/>
      <c r="AB926" s="5"/>
      <c r="AC926" s="5"/>
      <c r="AD926" s="5"/>
      <c r="AE926" s="5"/>
      <c r="AF926" s="5"/>
    </row>
    <row r="927" spans="1:32" ht="20.25" customHeight="1">
      <c r="A927" s="5" t="s">
        <v>12350</v>
      </c>
      <c r="B927" s="5" t="s">
        <v>61</v>
      </c>
      <c r="C927" s="5" t="s">
        <v>27</v>
      </c>
      <c r="D927" s="5" t="s">
        <v>47</v>
      </c>
      <c r="E927" s="5" t="s">
        <v>29</v>
      </c>
      <c r="F927" s="7">
        <v>10</v>
      </c>
      <c r="G927" s="7">
        <v>15</v>
      </c>
      <c r="H927" s="5" t="s">
        <v>56</v>
      </c>
      <c r="I927" s="5" t="s">
        <v>125</v>
      </c>
      <c r="J927" s="5" t="s">
        <v>57</v>
      </c>
      <c r="K927" s="5" t="s">
        <v>67</v>
      </c>
      <c r="L927" s="5" t="s">
        <v>12351</v>
      </c>
      <c r="M927" s="5" t="s">
        <v>37</v>
      </c>
      <c r="N927" s="5" t="s">
        <v>55</v>
      </c>
      <c r="O927" s="5"/>
      <c r="P927" s="5" t="b">
        <f t="shared" ca="1" si="249"/>
        <v>0</v>
      </c>
      <c r="Q927" s="5" t="b">
        <f t="shared" ref="Q927:Q930" ca="1" si="253">IFERROR(__xludf.DUMMYFUNCTION("REGEXMATCH(L927,""JavaScript"")"),TRUE)</f>
        <v>1</v>
      </c>
      <c r="R927" s="5"/>
      <c r="S927" s="5"/>
      <c r="T927" s="5"/>
      <c r="U927" s="5"/>
      <c r="V927" s="5"/>
      <c r="W927" s="5"/>
      <c r="X927" s="5"/>
      <c r="Y927" s="5"/>
      <c r="Z927" s="5"/>
      <c r="AA927" s="5"/>
      <c r="AB927" s="5"/>
      <c r="AC927" s="5"/>
      <c r="AD927" s="5"/>
      <c r="AE927" s="5"/>
      <c r="AF927" s="5"/>
    </row>
    <row r="928" spans="1:32" ht="20.25" customHeight="1">
      <c r="A928" s="5" t="s">
        <v>396</v>
      </c>
      <c r="B928" s="5" t="s">
        <v>7600</v>
      </c>
      <c r="C928" s="5" t="s">
        <v>41</v>
      </c>
      <c r="D928" s="5" t="s">
        <v>94</v>
      </c>
      <c r="E928" s="5" t="s">
        <v>45</v>
      </c>
      <c r="F928" s="7">
        <v>10</v>
      </c>
      <c r="G928" s="7">
        <v>20</v>
      </c>
      <c r="H928" s="5" t="s">
        <v>144</v>
      </c>
      <c r="I928" s="5" t="s">
        <v>31</v>
      </c>
      <c r="J928" s="5" t="s">
        <v>76</v>
      </c>
      <c r="K928" s="5" t="s">
        <v>12361</v>
      </c>
      <c r="L928" s="5" t="s">
        <v>12363</v>
      </c>
      <c r="M928" s="5" t="s">
        <v>37</v>
      </c>
      <c r="N928" s="5" t="s">
        <v>55</v>
      </c>
      <c r="O928" s="5"/>
      <c r="P928" s="5" t="b">
        <f t="shared" ca="1" si="249"/>
        <v>0</v>
      </c>
      <c r="Q928" s="5" t="b">
        <f t="shared" ca="1" si="253"/>
        <v>1</v>
      </c>
      <c r="R928" s="5"/>
      <c r="S928" s="5"/>
      <c r="T928" s="5"/>
      <c r="U928" s="5"/>
      <c r="V928" s="5"/>
      <c r="W928" s="5"/>
      <c r="X928" s="5"/>
      <c r="Y928" s="5"/>
      <c r="Z928" s="5"/>
      <c r="AA928" s="5"/>
      <c r="AB928" s="5"/>
      <c r="AC928" s="5"/>
      <c r="AD928" s="5"/>
      <c r="AE928" s="5"/>
      <c r="AF928" s="5"/>
    </row>
    <row r="929" spans="1:32" ht="20.25" customHeight="1">
      <c r="A929" s="5" t="s">
        <v>5730</v>
      </c>
      <c r="B929" s="5" t="s">
        <v>12368</v>
      </c>
      <c r="C929" s="5" t="s">
        <v>41</v>
      </c>
      <c r="D929" s="5" t="s">
        <v>94</v>
      </c>
      <c r="E929" s="5" t="s">
        <v>29</v>
      </c>
      <c r="F929" s="7">
        <v>10</v>
      </c>
      <c r="G929" s="7">
        <v>15</v>
      </c>
      <c r="H929" s="5" t="s">
        <v>56</v>
      </c>
      <c r="I929" s="5" t="s">
        <v>31</v>
      </c>
      <c r="J929" s="5" t="s">
        <v>87</v>
      </c>
      <c r="K929" s="5" t="s">
        <v>12369</v>
      </c>
      <c r="L929" s="5" t="s">
        <v>12371</v>
      </c>
      <c r="M929" s="5" t="s">
        <v>37</v>
      </c>
      <c r="N929" s="5" t="s">
        <v>237</v>
      </c>
      <c r="O929" s="5"/>
      <c r="P929" s="5" t="b">
        <f t="shared" ca="1" si="249"/>
        <v>0</v>
      </c>
      <c r="Q929" s="5" t="b">
        <f t="shared" ca="1" si="253"/>
        <v>1</v>
      </c>
      <c r="R929" s="5"/>
      <c r="S929" s="5"/>
      <c r="T929" s="5"/>
      <c r="U929" s="5"/>
      <c r="V929" s="5"/>
      <c r="W929" s="5"/>
      <c r="X929" s="5"/>
      <c r="Y929" s="5"/>
      <c r="Z929" s="5"/>
      <c r="AA929" s="5"/>
      <c r="AB929" s="5"/>
      <c r="AC929" s="5"/>
      <c r="AD929" s="5"/>
      <c r="AE929" s="5"/>
      <c r="AF929" s="5"/>
    </row>
    <row r="930" spans="1:32" ht="20.25" customHeight="1">
      <c r="A930" s="5" t="s">
        <v>277</v>
      </c>
      <c r="B930" s="5" t="s">
        <v>12109</v>
      </c>
      <c r="C930" s="5" t="s">
        <v>27</v>
      </c>
      <c r="D930" s="5" t="s">
        <v>85</v>
      </c>
      <c r="E930" s="5" t="s">
        <v>45</v>
      </c>
      <c r="F930" s="7">
        <v>10</v>
      </c>
      <c r="G930" s="7">
        <v>15</v>
      </c>
      <c r="H930" s="5" t="s">
        <v>56</v>
      </c>
      <c r="I930" s="5" t="s">
        <v>108</v>
      </c>
      <c r="J930" s="5" t="s">
        <v>117</v>
      </c>
      <c r="K930" s="5" t="s">
        <v>12113</v>
      </c>
      <c r="L930" s="5" t="s">
        <v>12115</v>
      </c>
      <c r="M930" s="5" t="s">
        <v>53</v>
      </c>
      <c r="N930" s="5" t="s">
        <v>55</v>
      </c>
      <c r="O930" s="5"/>
      <c r="P930" s="5" t="b">
        <f t="shared" ca="1" si="249"/>
        <v>0</v>
      </c>
      <c r="Q930" s="5" t="b">
        <f t="shared" ca="1" si="253"/>
        <v>1</v>
      </c>
      <c r="R930" s="5"/>
      <c r="S930" s="5"/>
      <c r="T930" s="5"/>
      <c r="U930" s="5"/>
      <c r="V930" s="5"/>
      <c r="W930" s="5"/>
      <c r="X930" s="5"/>
      <c r="Y930" s="5"/>
      <c r="Z930" s="5"/>
      <c r="AA930" s="5"/>
      <c r="AB930" s="5"/>
      <c r="AC930" s="5"/>
      <c r="AD930" s="5"/>
      <c r="AE930" s="5"/>
      <c r="AF930" s="5"/>
    </row>
    <row r="931" spans="1:32" ht="20.25" customHeight="1">
      <c r="A931" s="5" t="s">
        <v>12381</v>
      </c>
      <c r="B931" s="5" t="s">
        <v>12382</v>
      </c>
      <c r="C931" s="5" t="s">
        <v>27</v>
      </c>
      <c r="D931" s="5" t="s">
        <v>80</v>
      </c>
      <c r="E931" s="5" t="s">
        <v>29</v>
      </c>
      <c r="F931" s="7">
        <v>10</v>
      </c>
      <c r="G931" s="7">
        <v>20</v>
      </c>
      <c r="H931" s="5" t="s">
        <v>144</v>
      </c>
      <c r="I931" s="5" t="s">
        <v>31</v>
      </c>
      <c r="J931" s="5" t="s">
        <v>811</v>
      </c>
      <c r="K931" s="5" t="s">
        <v>12383</v>
      </c>
      <c r="L931" s="5" t="s">
        <v>12384</v>
      </c>
      <c r="M931" s="5" t="s">
        <v>100</v>
      </c>
      <c r="N931" s="5" t="s">
        <v>55</v>
      </c>
      <c r="O931" s="5"/>
      <c r="P931" s="5" t="b">
        <f t="shared" ca="1" si="249"/>
        <v>0</v>
      </c>
      <c r="Q931" s="5" t="b">
        <f ca="1">IFERROR(__xludf.DUMMYFUNCTION("REGEXMATCH(L931,""(?i)JavaScript"")"),TRUE)</f>
        <v>1</v>
      </c>
      <c r="R931" s="5"/>
      <c r="S931" s="5"/>
      <c r="T931" s="5"/>
      <c r="U931" s="5"/>
      <c r="V931" s="5"/>
      <c r="W931" s="5"/>
      <c r="X931" s="5"/>
      <c r="Y931" s="5"/>
      <c r="Z931" s="5"/>
      <c r="AA931" s="5"/>
      <c r="AB931" s="5"/>
      <c r="AC931" s="5"/>
      <c r="AD931" s="5"/>
      <c r="AE931" s="5"/>
      <c r="AF931" s="5"/>
    </row>
    <row r="932" spans="1:32" ht="20.25" customHeight="1">
      <c r="A932" s="5" t="s">
        <v>12391</v>
      </c>
      <c r="B932" s="5" t="s">
        <v>12392</v>
      </c>
      <c r="C932" s="5" t="s">
        <v>20</v>
      </c>
      <c r="D932" s="5" t="s">
        <v>1173</v>
      </c>
      <c r="E932" s="5" t="s">
        <v>45</v>
      </c>
      <c r="F932" s="7">
        <v>10</v>
      </c>
      <c r="G932" s="7">
        <v>15</v>
      </c>
      <c r="H932" s="5" t="s">
        <v>56</v>
      </c>
      <c r="I932" s="9" t="s">
        <v>24</v>
      </c>
      <c r="J932" s="5" t="s">
        <v>516</v>
      </c>
      <c r="K932" s="5"/>
      <c r="L932" s="5" t="s">
        <v>12393</v>
      </c>
      <c r="M932" s="5" t="s">
        <v>100</v>
      </c>
      <c r="N932" s="5" t="s">
        <v>55</v>
      </c>
      <c r="O932" s="5"/>
      <c r="P932" s="5" t="b">
        <f t="shared" ca="1" si="249"/>
        <v>0</v>
      </c>
      <c r="Q932" s="5" t="b">
        <f ca="1">IFERROR(__xludf.DUMMYFUNCTION("REGEXMATCH(L932,""JavaScript"")"),TRUE)</f>
        <v>1</v>
      </c>
      <c r="R932" s="5"/>
      <c r="S932" s="5"/>
      <c r="T932" s="5"/>
      <c r="U932" s="5"/>
      <c r="V932" s="5"/>
      <c r="W932" s="5"/>
      <c r="X932" s="5"/>
      <c r="Y932" s="5"/>
      <c r="Z932" s="5"/>
      <c r="AA932" s="5"/>
      <c r="AB932" s="5"/>
      <c r="AC932" s="5"/>
      <c r="AD932" s="5"/>
      <c r="AE932" s="5"/>
      <c r="AF932" s="5"/>
    </row>
    <row r="933" spans="1:32" ht="20.25" customHeight="1">
      <c r="A933" s="5" t="s">
        <v>2440</v>
      </c>
      <c r="B933" s="5" t="s">
        <v>12395</v>
      </c>
      <c r="C933" s="5" t="s">
        <v>170</v>
      </c>
      <c r="D933" s="5" t="s">
        <v>390</v>
      </c>
      <c r="E933" s="5" t="s">
        <v>45</v>
      </c>
      <c r="F933" s="7">
        <v>10</v>
      </c>
      <c r="G933" s="7">
        <v>15</v>
      </c>
      <c r="H933" s="5" t="s">
        <v>56</v>
      </c>
      <c r="I933" s="5" t="s">
        <v>66</v>
      </c>
      <c r="J933" s="5" t="s">
        <v>57</v>
      </c>
      <c r="K933" s="5" t="s">
        <v>12396</v>
      </c>
      <c r="L933" s="5" t="s">
        <v>12397</v>
      </c>
      <c r="M933" s="5" t="s">
        <v>53</v>
      </c>
      <c r="N933" s="5" t="s">
        <v>55</v>
      </c>
      <c r="O933" s="5"/>
      <c r="P933" s="5" t="b">
        <f t="shared" ca="1" si="249"/>
        <v>0</v>
      </c>
      <c r="Q933" s="5" t="b">
        <f t="shared" ref="Q933:Q935" ca="1" si="254">IFERROR(__xludf.DUMMYFUNCTION("REGEXMATCH(L933,""(?i)JavaScript"")"),TRUE)</f>
        <v>1</v>
      </c>
      <c r="R933" s="5"/>
      <c r="S933" s="5"/>
      <c r="T933" s="5"/>
      <c r="U933" s="5"/>
      <c r="V933" s="5"/>
      <c r="W933" s="5"/>
      <c r="X933" s="5"/>
      <c r="Y933" s="5"/>
      <c r="Z933" s="5"/>
      <c r="AA933" s="5"/>
      <c r="AB933" s="5"/>
      <c r="AC933" s="5"/>
      <c r="AD933" s="5"/>
      <c r="AE933" s="5"/>
      <c r="AF933" s="5"/>
    </row>
    <row r="934" spans="1:32" ht="20.25" customHeight="1">
      <c r="A934" s="5" t="s">
        <v>11000</v>
      </c>
      <c r="B934" s="5" t="s">
        <v>12403</v>
      </c>
      <c r="C934" s="5" t="s">
        <v>41</v>
      </c>
      <c r="D934" s="5" t="s">
        <v>94</v>
      </c>
      <c r="E934" s="5" t="s">
        <v>45</v>
      </c>
      <c r="F934" s="7">
        <v>10</v>
      </c>
      <c r="G934" s="7">
        <v>15</v>
      </c>
      <c r="H934" s="5" t="s">
        <v>56</v>
      </c>
      <c r="I934" s="5" t="s">
        <v>108</v>
      </c>
      <c r="J934" s="5" t="s">
        <v>48</v>
      </c>
      <c r="K934" s="5" t="s">
        <v>12404</v>
      </c>
      <c r="L934" s="5"/>
      <c r="M934" s="5" t="s">
        <v>53</v>
      </c>
      <c r="N934" s="5" t="s">
        <v>44</v>
      </c>
      <c r="O934" s="5" t="b">
        <f ca="1">IFERROR(__xludf.DUMMYFUNCTION("REGEXMATCH(A934,""前端"")"),TRUE)</f>
        <v>1</v>
      </c>
      <c r="P934" s="5" t="b">
        <f t="shared" ca="1" si="249"/>
        <v>0</v>
      </c>
      <c r="Q934" s="5" t="b">
        <f t="shared" ca="1" si="254"/>
        <v>1</v>
      </c>
      <c r="R934" s="5"/>
      <c r="S934" s="5"/>
      <c r="T934" s="5"/>
      <c r="U934" s="5"/>
      <c r="V934" s="5"/>
      <c r="W934" s="5"/>
      <c r="X934" s="5"/>
      <c r="Y934" s="5"/>
      <c r="Z934" s="5"/>
      <c r="AA934" s="5"/>
      <c r="AB934" s="5"/>
      <c r="AC934" s="5"/>
      <c r="AD934" s="5"/>
      <c r="AE934" s="5"/>
      <c r="AF934" s="5"/>
    </row>
    <row r="935" spans="1:32" ht="20.25" customHeight="1">
      <c r="A935" s="5" t="s">
        <v>12409</v>
      </c>
      <c r="B935" s="5" t="s">
        <v>12410</v>
      </c>
      <c r="C935" s="5" t="s">
        <v>20</v>
      </c>
      <c r="D935" s="5" t="s">
        <v>1173</v>
      </c>
      <c r="E935" s="5" t="s">
        <v>45</v>
      </c>
      <c r="F935" s="7">
        <v>10</v>
      </c>
      <c r="G935" s="7">
        <v>20</v>
      </c>
      <c r="H935" s="5" t="s">
        <v>144</v>
      </c>
      <c r="I935" s="5" t="s">
        <v>66</v>
      </c>
      <c r="J935" s="5" t="s">
        <v>906</v>
      </c>
      <c r="K935" s="5" t="s">
        <v>12411</v>
      </c>
      <c r="L935" s="5" t="s">
        <v>12412</v>
      </c>
      <c r="M935" s="5" t="s">
        <v>167</v>
      </c>
      <c r="N935" s="5" t="s">
        <v>237</v>
      </c>
      <c r="O935" s="5"/>
      <c r="P935" s="5" t="b">
        <f t="shared" ca="1" si="249"/>
        <v>0</v>
      </c>
      <c r="Q935" s="5" t="b">
        <f t="shared" ca="1" si="254"/>
        <v>1</v>
      </c>
      <c r="R935" s="5"/>
      <c r="S935" s="5"/>
      <c r="T935" s="5"/>
      <c r="U935" s="5"/>
      <c r="V935" s="5"/>
      <c r="W935" s="5"/>
      <c r="X935" s="5"/>
      <c r="Y935" s="5"/>
      <c r="Z935" s="5"/>
      <c r="AA935" s="5"/>
      <c r="AB935" s="5"/>
      <c r="AC935" s="5"/>
      <c r="AD935" s="5"/>
      <c r="AE935" s="5"/>
      <c r="AF935" s="5"/>
    </row>
    <row r="936" spans="1:32" ht="20.25" customHeight="1">
      <c r="A936" s="5" t="s">
        <v>12414</v>
      </c>
      <c r="B936" s="5" t="s">
        <v>3726</v>
      </c>
      <c r="C936" s="5" t="s">
        <v>27</v>
      </c>
      <c r="D936" s="5" t="s">
        <v>85</v>
      </c>
      <c r="E936" s="5" t="s">
        <v>45</v>
      </c>
      <c r="F936" s="7">
        <v>10</v>
      </c>
      <c r="G936" s="7">
        <v>15</v>
      </c>
      <c r="H936" s="5" t="s">
        <v>56</v>
      </c>
      <c r="I936" s="5" t="s">
        <v>31</v>
      </c>
      <c r="J936" s="5" t="s">
        <v>906</v>
      </c>
      <c r="K936" s="5" t="s">
        <v>12415</v>
      </c>
      <c r="L936" s="5" t="s">
        <v>12416</v>
      </c>
      <c r="M936" s="5" t="s">
        <v>37</v>
      </c>
      <c r="N936" s="5" t="s">
        <v>405</v>
      </c>
      <c r="O936" s="5"/>
      <c r="P936" s="5" t="b">
        <f t="shared" ca="1" si="249"/>
        <v>0</v>
      </c>
      <c r="Q936" s="5" t="b">
        <f ca="1">IFERROR(__xludf.DUMMYFUNCTION("REGEXMATCH(L936,""JavaScript"")"),TRUE)</f>
        <v>1</v>
      </c>
      <c r="R936" s="5"/>
      <c r="S936" s="5"/>
      <c r="T936" s="5"/>
      <c r="U936" s="5"/>
      <c r="V936" s="5"/>
      <c r="W936" s="5"/>
      <c r="X936" s="5"/>
      <c r="Y936" s="5"/>
      <c r="Z936" s="5"/>
      <c r="AA936" s="5"/>
      <c r="AB936" s="5"/>
      <c r="AC936" s="5"/>
      <c r="AD936" s="5"/>
      <c r="AE936" s="5"/>
      <c r="AF936" s="5"/>
    </row>
    <row r="937" spans="1:32" ht="20.25" customHeight="1">
      <c r="A937" s="5" t="s">
        <v>12420</v>
      </c>
      <c r="B937" s="5" t="s">
        <v>12421</v>
      </c>
      <c r="C937" s="5" t="s">
        <v>27</v>
      </c>
      <c r="D937" s="5" t="s">
        <v>212</v>
      </c>
      <c r="E937" s="5" t="s">
        <v>45</v>
      </c>
      <c r="F937" s="11">
        <v>10</v>
      </c>
      <c r="G937" s="11">
        <v>15</v>
      </c>
      <c r="H937" s="5" t="s">
        <v>12422</v>
      </c>
      <c r="I937" s="5" t="s">
        <v>31</v>
      </c>
      <c r="J937" s="5" t="s">
        <v>817</v>
      </c>
      <c r="K937" s="5" t="s">
        <v>12423</v>
      </c>
      <c r="L937" s="5" t="s">
        <v>12424</v>
      </c>
      <c r="M937" s="5" t="s">
        <v>167</v>
      </c>
      <c r="N937" s="5" t="s">
        <v>38</v>
      </c>
      <c r="O937" s="5"/>
      <c r="P937" s="5" t="b">
        <f t="shared" ca="1" si="249"/>
        <v>0</v>
      </c>
      <c r="Q937" s="5" t="b">
        <f ca="1">IFERROR(__xludf.DUMMYFUNCTION("REGEXMATCH(L937,""(?i)JavaScript"")"),TRUE)</f>
        <v>1</v>
      </c>
      <c r="R937" s="5"/>
      <c r="S937" s="5"/>
      <c r="T937" s="5"/>
      <c r="U937" s="5"/>
      <c r="V937" s="5"/>
      <c r="W937" s="5"/>
      <c r="X937" s="5"/>
      <c r="Y937" s="5"/>
      <c r="Z937" s="5"/>
      <c r="AA937" s="5"/>
      <c r="AB937" s="5"/>
      <c r="AC937" s="5"/>
      <c r="AD937" s="5"/>
      <c r="AE937" s="5"/>
      <c r="AF937" s="5"/>
    </row>
    <row r="938" spans="1:32" ht="20.25" customHeight="1">
      <c r="A938" s="5" t="s">
        <v>7605</v>
      </c>
      <c r="B938" s="5" t="s">
        <v>7606</v>
      </c>
      <c r="C938" s="5" t="s">
        <v>41</v>
      </c>
      <c r="D938" s="5" t="s">
        <v>94</v>
      </c>
      <c r="E938" s="5" t="s">
        <v>29</v>
      </c>
      <c r="F938" s="7">
        <v>10</v>
      </c>
      <c r="G938" s="7">
        <v>15</v>
      </c>
      <c r="H938" s="5" t="s">
        <v>56</v>
      </c>
      <c r="I938" s="5" t="s">
        <v>31</v>
      </c>
      <c r="J938" s="5" t="s">
        <v>106</v>
      </c>
      <c r="K938" s="5" t="s">
        <v>7611</v>
      </c>
      <c r="L938" s="5" t="s">
        <v>7612</v>
      </c>
      <c r="M938" s="5" t="s">
        <v>53</v>
      </c>
      <c r="N938" s="5" t="s">
        <v>55</v>
      </c>
      <c r="O938" s="5"/>
      <c r="P938" s="5" t="b">
        <f t="shared" ca="1" si="249"/>
        <v>0</v>
      </c>
      <c r="Q938" s="5" t="b">
        <f ca="1">IFERROR(__xludf.DUMMYFUNCTION("REGEXMATCH(L938,""JavaScript"")"),TRUE)</f>
        <v>1</v>
      </c>
      <c r="R938" s="5"/>
      <c r="S938" s="5"/>
      <c r="T938" s="5"/>
      <c r="U938" s="5"/>
      <c r="V938" s="5"/>
      <c r="W938" s="5"/>
      <c r="X938" s="5"/>
      <c r="Y938" s="5"/>
      <c r="Z938" s="5"/>
      <c r="AA938" s="5"/>
      <c r="AB938" s="5"/>
      <c r="AC938" s="5"/>
      <c r="AD938" s="5"/>
      <c r="AE938" s="5"/>
      <c r="AF938" s="5"/>
    </row>
    <row r="939" spans="1:32" ht="20.25" customHeight="1">
      <c r="A939" s="5" t="s">
        <v>12432</v>
      </c>
      <c r="B939" s="5" t="s">
        <v>12433</v>
      </c>
      <c r="C939" s="5" t="s">
        <v>27</v>
      </c>
      <c r="D939" s="5" t="s">
        <v>47</v>
      </c>
      <c r="E939" s="5" t="s">
        <v>45</v>
      </c>
      <c r="F939" s="7">
        <v>10</v>
      </c>
      <c r="G939" s="7">
        <v>19</v>
      </c>
      <c r="H939" s="5" t="s">
        <v>2928</v>
      </c>
      <c r="I939" s="5" t="s">
        <v>108</v>
      </c>
      <c r="J939" s="5" t="s">
        <v>1424</v>
      </c>
      <c r="K939" s="5" t="s">
        <v>12434</v>
      </c>
      <c r="L939" s="5" t="s">
        <v>12435</v>
      </c>
      <c r="M939" s="5" t="s">
        <v>53</v>
      </c>
      <c r="N939" s="5" t="s">
        <v>55</v>
      </c>
      <c r="O939" s="5"/>
      <c r="P939" s="5" t="b">
        <f t="shared" ca="1" si="249"/>
        <v>0</v>
      </c>
      <c r="Q939" s="5" t="b">
        <f ca="1">IFERROR(__xludf.DUMMYFUNCTION("REGEXMATCH(L939,""(?i)JavaScript"")"),TRUE)</f>
        <v>1</v>
      </c>
      <c r="R939" s="5"/>
      <c r="S939" s="5"/>
      <c r="T939" s="5"/>
      <c r="U939" s="5"/>
      <c r="V939" s="5"/>
      <c r="W939" s="5"/>
      <c r="X939" s="5"/>
      <c r="Y939" s="5"/>
      <c r="Z939" s="5"/>
      <c r="AA939" s="5"/>
      <c r="AB939" s="5"/>
      <c r="AC939" s="5"/>
      <c r="AD939" s="5"/>
      <c r="AE939" s="5"/>
      <c r="AF939" s="5"/>
    </row>
    <row r="940" spans="1:32" ht="20.25" customHeight="1">
      <c r="A940" s="5" t="s">
        <v>7050</v>
      </c>
      <c r="B940" s="5" t="s">
        <v>12439</v>
      </c>
      <c r="C940" s="5" t="s">
        <v>41</v>
      </c>
      <c r="D940" s="5" t="s">
        <v>874</v>
      </c>
      <c r="E940" s="5" t="s">
        <v>29</v>
      </c>
      <c r="F940" s="7">
        <v>10</v>
      </c>
      <c r="G940" s="7">
        <v>20</v>
      </c>
      <c r="H940" s="5" t="s">
        <v>144</v>
      </c>
      <c r="I940" s="5" t="s">
        <v>108</v>
      </c>
      <c r="J940" s="5" t="s">
        <v>76</v>
      </c>
      <c r="K940" s="5" t="s">
        <v>12441</v>
      </c>
      <c r="L940" s="5" t="s">
        <v>12444</v>
      </c>
      <c r="M940" s="5" t="s">
        <v>37</v>
      </c>
      <c r="N940" s="5" t="s">
        <v>38</v>
      </c>
      <c r="O940" s="5"/>
      <c r="P940" s="5" t="b">
        <f t="shared" ca="1" si="249"/>
        <v>0</v>
      </c>
      <c r="Q940" s="5" t="b">
        <f t="shared" ref="Q940:Q947" ca="1" si="255">IFERROR(__xludf.DUMMYFUNCTION("REGEXMATCH(L940,""JavaScript"")"),TRUE)</f>
        <v>1</v>
      </c>
      <c r="R940" s="5"/>
      <c r="S940" s="5"/>
      <c r="T940" s="5"/>
      <c r="U940" s="5"/>
      <c r="V940" s="5"/>
      <c r="W940" s="5"/>
      <c r="X940" s="5"/>
      <c r="Y940" s="5"/>
      <c r="Z940" s="5"/>
      <c r="AA940" s="5"/>
      <c r="AB940" s="5"/>
      <c r="AC940" s="5"/>
      <c r="AD940" s="5"/>
      <c r="AE940" s="5"/>
      <c r="AF940" s="5"/>
    </row>
    <row r="941" spans="1:32" ht="20.25" customHeight="1">
      <c r="A941" s="5" t="s">
        <v>1457</v>
      </c>
      <c r="B941" s="5" t="s">
        <v>12449</v>
      </c>
      <c r="C941" s="5" t="s">
        <v>170</v>
      </c>
      <c r="D941" s="5" t="s">
        <v>171</v>
      </c>
      <c r="E941" s="5" t="s">
        <v>45</v>
      </c>
      <c r="F941" s="7">
        <v>10</v>
      </c>
      <c r="G941" s="7">
        <v>15</v>
      </c>
      <c r="H941" s="5" t="s">
        <v>56</v>
      </c>
      <c r="I941" s="5" t="s">
        <v>31</v>
      </c>
      <c r="J941" s="5" t="s">
        <v>12451</v>
      </c>
      <c r="K941" s="5" t="s">
        <v>12452</v>
      </c>
      <c r="L941" s="5" t="s">
        <v>12453</v>
      </c>
      <c r="M941" s="5" t="s">
        <v>53</v>
      </c>
      <c r="N941" s="5" t="s">
        <v>55</v>
      </c>
      <c r="O941" s="5"/>
      <c r="P941" s="5" t="b">
        <f t="shared" ca="1" si="249"/>
        <v>0</v>
      </c>
      <c r="Q941" s="5" t="b">
        <f t="shared" ca="1" si="255"/>
        <v>1</v>
      </c>
      <c r="R941" s="5"/>
      <c r="S941" s="5"/>
      <c r="T941" s="5"/>
      <c r="U941" s="5"/>
      <c r="V941" s="5"/>
      <c r="W941" s="5"/>
      <c r="X941" s="5"/>
      <c r="Y941" s="5"/>
      <c r="Z941" s="5"/>
      <c r="AA941" s="5"/>
      <c r="AB941" s="5"/>
      <c r="AC941" s="5"/>
      <c r="AD941" s="5"/>
      <c r="AE941" s="5"/>
      <c r="AF941" s="5"/>
    </row>
    <row r="942" spans="1:32" ht="20.25" customHeight="1">
      <c r="A942" s="5" t="s">
        <v>248</v>
      </c>
      <c r="B942" s="5" t="s">
        <v>12459</v>
      </c>
      <c r="C942" s="5" t="s">
        <v>27</v>
      </c>
      <c r="D942" s="5" t="s">
        <v>80</v>
      </c>
      <c r="E942" s="5" t="s">
        <v>29</v>
      </c>
      <c r="F942" s="7">
        <v>10</v>
      </c>
      <c r="G942" s="7">
        <v>15</v>
      </c>
      <c r="H942" s="5" t="s">
        <v>56</v>
      </c>
      <c r="I942" s="5" t="s">
        <v>31</v>
      </c>
      <c r="J942" s="5" t="s">
        <v>76</v>
      </c>
      <c r="K942" s="5"/>
      <c r="L942" s="5" t="s">
        <v>12462</v>
      </c>
      <c r="M942" s="5" t="s">
        <v>167</v>
      </c>
      <c r="N942" s="5" t="s">
        <v>405</v>
      </c>
      <c r="O942" s="5"/>
      <c r="P942" s="5" t="b">
        <f t="shared" ca="1" si="249"/>
        <v>0</v>
      </c>
      <c r="Q942" s="5" t="b">
        <f t="shared" ca="1" si="255"/>
        <v>1</v>
      </c>
      <c r="R942" s="5"/>
      <c r="S942" s="5"/>
      <c r="T942" s="5"/>
      <c r="U942" s="5"/>
      <c r="V942" s="5"/>
      <c r="W942" s="5"/>
      <c r="X942" s="5"/>
      <c r="Y942" s="5"/>
      <c r="Z942" s="5"/>
      <c r="AA942" s="5"/>
      <c r="AB942" s="5"/>
      <c r="AC942" s="5"/>
      <c r="AD942" s="5"/>
      <c r="AE942" s="5"/>
      <c r="AF942" s="5"/>
    </row>
    <row r="943" spans="1:32" ht="20.25" customHeight="1">
      <c r="A943" s="5" t="s">
        <v>784</v>
      </c>
      <c r="B943" s="5" t="s">
        <v>12468</v>
      </c>
      <c r="C943" s="5" t="s">
        <v>170</v>
      </c>
      <c r="D943" s="5" t="s">
        <v>171</v>
      </c>
      <c r="E943" s="5" t="s">
        <v>29</v>
      </c>
      <c r="F943" s="7">
        <v>10</v>
      </c>
      <c r="G943" s="7">
        <v>20</v>
      </c>
      <c r="H943" s="5" t="s">
        <v>144</v>
      </c>
      <c r="I943" s="5" t="s">
        <v>66</v>
      </c>
      <c r="J943" s="5" t="s">
        <v>4234</v>
      </c>
      <c r="K943" s="5" t="s">
        <v>12469</v>
      </c>
      <c r="L943" s="5" t="s">
        <v>12470</v>
      </c>
      <c r="M943" s="5" t="s">
        <v>167</v>
      </c>
      <c r="N943" s="5" t="s">
        <v>55</v>
      </c>
      <c r="O943" s="5"/>
      <c r="P943" s="5" t="b">
        <f t="shared" ca="1" si="249"/>
        <v>0</v>
      </c>
      <c r="Q943" s="5" t="b">
        <f t="shared" ca="1" si="255"/>
        <v>1</v>
      </c>
      <c r="R943" s="5"/>
      <c r="S943" s="5"/>
      <c r="T943" s="5"/>
      <c r="U943" s="5"/>
      <c r="V943" s="5"/>
      <c r="W943" s="5"/>
      <c r="X943" s="5"/>
      <c r="Y943" s="5"/>
      <c r="Z943" s="5"/>
      <c r="AA943" s="5"/>
      <c r="AB943" s="5"/>
      <c r="AC943" s="5"/>
      <c r="AD943" s="5"/>
      <c r="AE943" s="5"/>
      <c r="AF943" s="5"/>
    </row>
    <row r="944" spans="1:32" ht="20.25" customHeight="1">
      <c r="A944" s="5" t="s">
        <v>12127</v>
      </c>
      <c r="B944" s="5" t="s">
        <v>12128</v>
      </c>
      <c r="C944" s="5" t="s">
        <v>27</v>
      </c>
      <c r="D944" s="5" t="s">
        <v>85</v>
      </c>
      <c r="E944" s="5" t="s">
        <v>45</v>
      </c>
      <c r="F944" s="7">
        <v>10</v>
      </c>
      <c r="G944" s="7">
        <v>15</v>
      </c>
      <c r="H944" s="5" t="s">
        <v>56</v>
      </c>
      <c r="I944" s="5" t="s">
        <v>108</v>
      </c>
      <c r="J944" s="5" t="s">
        <v>907</v>
      </c>
      <c r="K944" s="5" t="s">
        <v>12130</v>
      </c>
      <c r="L944" s="5" t="s">
        <v>12131</v>
      </c>
      <c r="M944" s="5" t="s">
        <v>37</v>
      </c>
      <c r="N944" s="5" t="s">
        <v>237</v>
      </c>
      <c r="O944" s="5"/>
      <c r="P944" s="5" t="b">
        <f t="shared" ca="1" si="249"/>
        <v>0</v>
      </c>
      <c r="Q944" s="5" t="b">
        <f t="shared" ca="1" si="255"/>
        <v>1</v>
      </c>
      <c r="R944" s="5"/>
      <c r="S944" s="5"/>
      <c r="T944" s="5"/>
      <c r="U944" s="5"/>
      <c r="V944" s="5"/>
      <c r="W944" s="5"/>
      <c r="X944" s="5"/>
      <c r="Y944" s="5"/>
      <c r="Z944" s="5"/>
      <c r="AA944" s="5"/>
      <c r="AB944" s="5"/>
      <c r="AC944" s="5"/>
      <c r="AD944" s="5"/>
      <c r="AE944" s="5"/>
      <c r="AF944" s="5"/>
    </row>
    <row r="945" spans="1:32" ht="20.25" customHeight="1">
      <c r="A945" s="5" t="s">
        <v>12477</v>
      </c>
      <c r="B945" s="5" t="s">
        <v>8382</v>
      </c>
      <c r="C945" s="5" t="s">
        <v>170</v>
      </c>
      <c r="D945" s="5" t="s">
        <v>378</v>
      </c>
      <c r="E945" s="5" t="s">
        <v>45</v>
      </c>
      <c r="F945" s="7">
        <v>10</v>
      </c>
      <c r="G945" s="7">
        <v>20</v>
      </c>
      <c r="H945" s="5" t="s">
        <v>144</v>
      </c>
      <c r="I945" s="5" t="s">
        <v>108</v>
      </c>
      <c r="J945" s="5" t="s">
        <v>516</v>
      </c>
      <c r="K945" s="5" t="s">
        <v>12478</v>
      </c>
      <c r="L945" s="5" t="s">
        <v>12479</v>
      </c>
      <c r="M945" s="5" t="s">
        <v>53</v>
      </c>
      <c r="N945" s="5" t="s">
        <v>55</v>
      </c>
      <c r="O945" s="5"/>
      <c r="P945" s="5" t="b">
        <f t="shared" ca="1" si="249"/>
        <v>0</v>
      </c>
      <c r="Q945" s="5" t="b">
        <f t="shared" ca="1" si="255"/>
        <v>1</v>
      </c>
      <c r="R945" s="5"/>
      <c r="S945" s="5"/>
      <c r="T945" s="5"/>
      <c r="U945" s="5"/>
      <c r="V945" s="5"/>
      <c r="W945" s="5"/>
      <c r="X945" s="5"/>
      <c r="Y945" s="5"/>
      <c r="Z945" s="5"/>
      <c r="AA945" s="5"/>
      <c r="AB945" s="5"/>
      <c r="AC945" s="5"/>
      <c r="AD945" s="5"/>
      <c r="AE945" s="5"/>
      <c r="AF945" s="5"/>
    </row>
    <row r="946" spans="1:32" ht="20.25" customHeight="1">
      <c r="A946" s="5" t="s">
        <v>12480</v>
      </c>
      <c r="B946" s="5" t="s">
        <v>12481</v>
      </c>
      <c r="C946" s="5" t="s">
        <v>41</v>
      </c>
      <c r="D946" s="5" t="s">
        <v>47</v>
      </c>
      <c r="E946" s="5" t="s">
        <v>29</v>
      </c>
      <c r="F946" s="7">
        <v>10</v>
      </c>
      <c r="G946" s="7">
        <v>15</v>
      </c>
      <c r="H946" s="5" t="s">
        <v>56</v>
      </c>
      <c r="I946" s="5" t="s">
        <v>108</v>
      </c>
      <c r="J946" s="5" t="s">
        <v>824</v>
      </c>
      <c r="K946" s="5" t="s">
        <v>12484</v>
      </c>
      <c r="L946" s="5" t="s">
        <v>12485</v>
      </c>
      <c r="M946" s="5" t="s">
        <v>53</v>
      </c>
      <c r="N946" s="5" t="s">
        <v>55</v>
      </c>
      <c r="O946" s="5"/>
      <c r="P946" s="5" t="b">
        <f t="shared" ca="1" si="249"/>
        <v>0</v>
      </c>
      <c r="Q946" s="5" t="b">
        <f t="shared" ca="1" si="255"/>
        <v>1</v>
      </c>
      <c r="R946" s="5"/>
      <c r="S946" s="5"/>
      <c r="T946" s="5"/>
      <c r="U946" s="5"/>
      <c r="V946" s="5"/>
      <c r="W946" s="5"/>
      <c r="X946" s="5"/>
      <c r="Y946" s="5"/>
      <c r="Z946" s="5"/>
      <c r="AA946" s="5"/>
      <c r="AB946" s="5"/>
      <c r="AC946" s="5"/>
      <c r="AD946" s="5"/>
      <c r="AE946" s="5"/>
      <c r="AF946" s="5"/>
    </row>
    <row r="947" spans="1:32" ht="20.25" customHeight="1">
      <c r="A947" s="5" t="s">
        <v>12487</v>
      </c>
      <c r="B947" s="5" t="s">
        <v>3704</v>
      </c>
      <c r="C947" s="5" t="s">
        <v>20</v>
      </c>
      <c r="D947" s="5" t="s">
        <v>21</v>
      </c>
      <c r="E947" s="5" t="s">
        <v>45</v>
      </c>
      <c r="F947" s="7">
        <v>10</v>
      </c>
      <c r="G947" s="7">
        <v>15</v>
      </c>
      <c r="H947" s="5" t="s">
        <v>56</v>
      </c>
      <c r="I947" s="5" t="s">
        <v>108</v>
      </c>
      <c r="J947" s="5" t="s">
        <v>1933</v>
      </c>
      <c r="K947" s="5" t="s">
        <v>12488</v>
      </c>
      <c r="L947" s="5" t="s">
        <v>12489</v>
      </c>
      <c r="M947" s="5" t="s">
        <v>42</v>
      </c>
      <c r="N947" s="5" t="s">
        <v>55</v>
      </c>
      <c r="O947" s="5"/>
      <c r="P947" s="5" t="b">
        <f t="shared" ca="1" si="249"/>
        <v>0</v>
      </c>
      <c r="Q947" s="5" t="b">
        <f t="shared" ca="1" si="255"/>
        <v>1</v>
      </c>
      <c r="R947" s="5"/>
      <c r="S947" s="5"/>
      <c r="T947" s="5"/>
      <c r="U947" s="5"/>
      <c r="V947" s="5"/>
      <c r="W947" s="5"/>
      <c r="X947" s="5"/>
      <c r="Y947" s="5"/>
      <c r="Z947" s="5"/>
      <c r="AA947" s="5"/>
      <c r="AB947" s="5"/>
      <c r="AC947" s="5"/>
      <c r="AD947" s="5"/>
      <c r="AE947" s="5"/>
      <c r="AF947" s="5"/>
    </row>
    <row r="948" spans="1:32" ht="20.25" customHeight="1">
      <c r="A948" s="5" t="s">
        <v>1457</v>
      </c>
      <c r="B948" s="5" t="s">
        <v>12494</v>
      </c>
      <c r="C948" s="5" t="s">
        <v>170</v>
      </c>
      <c r="D948" s="5" t="s">
        <v>390</v>
      </c>
      <c r="E948" s="5" t="s">
        <v>29</v>
      </c>
      <c r="F948" s="7">
        <v>10</v>
      </c>
      <c r="G948" s="7">
        <v>17</v>
      </c>
      <c r="H948" s="5" t="s">
        <v>4014</v>
      </c>
      <c r="I948" s="5" t="s">
        <v>108</v>
      </c>
      <c r="J948" s="5" t="s">
        <v>57</v>
      </c>
      <c r="K948" s="5" t="s">
        <v>12497</v>
      </c>
      <c r="L948" s="5" t="s">
        <v>12498</v>
      </c>
      <c r="M948" s="5" t="s">
        <v>100</v>
      </c>
      <c r="N948" s="5" t="s">
        <v>55</v>
      </c>
      <c r="O948" s="5"/>
      <c r="P948" s="5" t="b">
        <f t="shared" ca="1" si="249"/>
        <v>0</v>
      </c>
      <c r="Q948" s="5" t="b">
        <f t="shared" ref="Q948:Q952" ca="1" si="256">IFERROR(__xludf.DUMMYFUNCTION("REGEXMATCH(L948,""(?i)JavaScript"")"),TRUE)</f>
        <v>1</v>
      </c>
      <c r="R948" s="5"/>
      <c r="S948" s="5"/>
      <c r="T948" s="5"/>
      <c r="U948" s="5"/>
      <c r="V948" s="5"/>
      <c r="W948" s="5"/>
      <c r="X948" s="5"/>
      <c r="Y948" s="5"/>
      <c r="Z948" s="5"/>
      <c r="AA948" s="5"/>
      <c r="AB948" s="5"/>
      <c r="AC948" s="5"/>
      <c r="AD948" s="5"/>
      <c r="AE948" s="5"/>
      <c r="AF948" s="5"/>
    </row>
    <row r="949" spans="1:32" ht="20.25" customHeight="1">
      <c r="A949" s="5" t="s">
        <v>12504</v>
      </c>
      <c r="B949" s="5" t="s">
        <v>9179</v>
      </c>
      <c r="C949" s="5" t="s">
        <v>170</v>
      </c>
      <c r="D949" s="5" t="s">
        <v>378</v>
      </c>
      <c r="E949" s="5" t="s">
        <v>45</v>
      </c>
      <c r="F949" s="7">
        <v>10</v>
      </c>
      <c r="G949" s="7">
        <v>15</v>
      </c>
      <c r="H949" s="5" t="s">
        <v>56</v>
      </c>
      <c r="I949" s="5" t="s">
        <v>108</v>
      </c>
      <c r="J949" s="5" t="s">
        <v>48</v>
      </c>
      <c r="K949" s="5" t="s">
        <v>12505</v>
      </c>
      <c r="L949" s="5" t="s">
        <v>12506</v>
      </c>
      <c r="M949" s="5" t="s">
        <v>37</v>
      </c>
      <c r="N949" s="5" t="s">
        <v>55</v>
      </c>
      <c r="O949" s="5"/>
      <c r="P949" s="5" t="b">
        <f t="shared" ca="1" si="249"/>
        <v>0</v>
      </c>
      <c r="Q949" s="5" t="b">
        <f t="shared" ca="1" si="256"/>
        <v>1</v>
      </c>
      <c r="R949" s="5"/>
      <c r="S949" s="5"/>
      <c r="T949" s="5"/>
      <c r="U949" s="5"/>
      <c r="V949" s="5"/>
      <c r="W949" s="5"/>
      <c r="X949" s="5"/>
      <c r="Y949" s="5"/>
      <c r="Z949" s="5"/>
      <c r="AA949" s="5"/>
      <c r="AB949" s="5"/>
      <c r="AC949" s="5"/>
      <c r="AD949" s="5"/>
      <c r="AE949" s="5"/>
      <c r="AF949" s="5"/>
    </row>
    <row r="950" spans="1:32" ht="20.25" customHeight="1">
      <c r="A950" s="5" t="s">
        <v>5730</v>
      </c>
      <c r="B950" s="5" t="s">
        <v>12493</v>
      </c>
      <c r="C950" s="5" t="s">
        <v>27</v>
      </c>
      <c r="D950" s="5" t="s">
        <v>199</v>
      </c>
      <c r="E950" s="5" t="s">
        <v>29</v>
      </c>
      <c r="F950" s="7">
        <v>10</v>
      </c>
      <c r="G950" s="7">
        <v>15</v>
      </c>
      <c r="H950" s="5" t="s">
        <v>56</v>
      </c>
      <c r="I950" s="5" t="s">
        <v>108</v>
      </c>
      <c r="J950" s="5" t="s">
        <v>4577</v>
      </c>
      <c r="K950" s="5" t="s">
        <v>12495</v>
      </c>
      <c r="L950" s="5" t="s">
        <v>12514</v>
      </c>
      <c r="M950" s="5" t="s">
        <v>37</v>
      </c>
      <c r="N950" s="5" t="s">
        <v>405</v>
      </c>
      <c r="O950" s="5"/>
      <c r="P950" s="5" t="b">
        <f t="shared" ca="1" si="249"/>
        <v>0</v>
      </c>
      <c r="Q950" s="5" t="b">
        <f t="shared" ca="1" si="256"/>
        <v>1</v>
      </c>
      <c r="R950" s="5"/>
      <c r="S950" s="5"/>
      <c r="T950" s="5"/>
      <c r="U950" s="5"/>
      <c r="V950" s="5"/>
      <c r="W950" s="5"/>
      <c r="X950" s="5"/>
      <c r="Y950" s="5"/>
      <c r="Z950" s="5"/>
      <c r="AA950" s="5"/>
      <c r="AB950" s="5"/>
      <c r="AC950" s="5"/>
      <c r="AD950" s="5"/>
      <c r="AE950" s="5"/>
      <c r="AF950" s="5"/>
    </row>
    <row r="951" spans="1:32" ht="20.25" customHeight="1">
      <c r="A951" s="5" t="s">
        <v>396</v>
      </c>
      <c r="B951" s="5" t="s">
        <v>12519</v>
      </c>
      <c r="C951" s="5" t="s">
        <v>170</v>
      </c>
      <c r="D951" s="5" t="s">
        <v>342</v>
      </c>
      <c r="E951" s="5" t="s">
        <v>45</v>
      </c>
      <c r="F951" s="7">
        <v>10</v>
      </c>
      <c r="G951" s="7">
        <v>15</v>
      </c>
      <c r="H951" s="5" t="s">
        <v>56</v>
      </c>
      <c r="I951" s="5" t="s">
        <v>108</v>
      </c>
      <c r="J951" s="5" t="s">
        <v>68</v>
      </c>
      <c r="K951" s="5"/>
      <c r="L951" s="5" t="s">
        <v>12520</v>
      </c>
      <c r="M951" s="5" t="s">
        <v>53</v>
      </c>
      <c r="N951" s="5" t="s">
        <v>237</v>
      </c>
      <c r="O951" s="5"/>
      <c r="P951" s="5" t="b">
        <f t="shared" ca="1" si="249"/>
        <v>0</v>
      </c>
      <c r="Q951" s="5" t="b">
        <f t="shared" ca="1" si="256"/>
        <v>1</v>
      </c>
      <c r="R951" s="5"/>
      <c r="S951" s="5"/>
      <c r="T951" s="5"/>
      <c r="U951" s="5"/>
      <c r="V951" s="5"/>
      <c r="W951" s="5"/>
      <c r="X951" s="5"/>
      <c r="Y951" s="5"/>
      <c r="Z951" s="5"/>
      <c r="AA951" s="5"/>
      <c r="AB951" s="5"/>
      <c r="AC951" s="5"/>
      <c r="AD951" s="5"/>
      <c r="AE951" s="5"/>
      <c r="AF951" s="5"/>
    </row>
    <row r="952" spans="1:32" ht="20.25" customHeight="1">
      <c r="A952" s="5" t="s">
        <v>12523</v>
      </c>
      <c r="B952" s="5" t="s">
        <v>12524</v>
      </c>
      <c r="C952" s="5" t="s">
        <v>170</v>
      </c>
      <c r="D952" s="5" t="s">
        <v>171</v>
      </c>
      <c r="E952" s="5" t="s">
        <v>29</v>
      </c>
      <c r="F952" s="7">
        <v>10</v>
      </c>
      <c r="G952" s="7">
        <v>15</v>
      </c>
      <c r="H952" s="5" t="s">
        <v>56</v>
      </c>
      <c r="I952" s="5" t="s">
        <v>125</v>
      </c>
      <c r="J952" s="5" t="s">
        <v>117</v>
      </c>
      <c r="K952" s="5" t="s">
        <v>12525</v>
      </c>
      <c r="L952" s="5" t="s">
        <v>12528</v>
      </c>
      <c r="M952" s="5" t="s">
        <v>167</v>
      </c>
      <c r="N952" s="5" t="s">
        <v>55</v>
      </c>
      <c r="O952" s="5"/>
      <c r="P952" s="5" t="b">
        <f t="shared" ca="1" si="249"/>
        <v>0</v>
      </c>
      <c r="Q952" s="5" t="b">
        <f t="shared" ca="1" si="256"/>
        <v>1</v>
      </c>
      <c r="R952" s="5"/>
      <c r="S952" s="5"/>
      <c r="T952" s="5"/>
      <c r="U952" s="5"/>
      <c r="V952" s="5"/>
      <c r="W952" s="5"/>
      <c r="X952" s="5"/>
      <c r="Y952" s="5"/>
      <c r="Z952" s="5"/>
      <c r="AA952" s="5"/>
      <c r="AB952" s="5"/>
      <c r="AC952" s="5"/>
      <c r="AD952" s="5"/>
      <c r="AE952" s="5"/>
      <c r="AF952" s="5"/>
    </row>
    <row r="953" spans="1:32" ht="20.25" customHeight="1">
      <c r="A953" s="5" t="s">
        <v>12532</v>
      </c>
      <c r="B953" s="5" t="s">
        <v>12534</v>
      </c>
      <c r="C953" s="5" t="s">
        <v>170</v>
      </c>
      <c r="D953" s="5" t="s">
        <v>378</v>
      </c>
      <c r="E953" s="5" t="s">
        <v>45</v>
      </c>
      <c r="F953" s="7">
        <v>10</v>
      </c>
      <c r="G953" s="7">
        <v>15</v>
      </c>
      <c r="H953" s="5" t="s">
        <v>56</v>
      </c>
      <c r="I953" s="5" t="s">
        <v>31</v>
      </c>
      <c r="J953" s="5" t="s">
        <v>2724</v>
      </c>
      <c r="K953" s="5" t="s">
        <v>12536</v>
      </c>
      <c r="L953" s="5" t="s">
        <v>12537</v>
      </c>
      <c r="M953" s="5" t="s">
        <v>37</v>
      </c>
      <c r="N953" s="5" t="s">
        <v>55</v>
      </c>
      <c r="O953" s="5"/>
      <c r="P953" s="5" t="b">
        <f t="shared" ca="1" si="249"/>
        <v>0</v>
      </c>
      <c r="Q953" s="5" t="b">
        <f t="shared" ref="Q953:Q959" ca="1" si="257">IFERROR(__xludf.DUMMYFUNCTION("REGEXMATCH(L953,""JavaScript"")"),TRUE)</f>
        <v>1</v>
      </c>
      <c r="R953" s="5"/>
      <c r="S953" s="5"/>
      <c r="T953" s="5"/>
      <c r="U953" s="5"/>
      <c r="V953" s="5"/>
      <c r="W953" s="5"/>
      <c r="X953" s="5"/>
      <c r="Y953" s="5"/>
      <c r="Z953" s="5"/>
      <c r="AA953" s="5"/>
      <c r="AB953" s="5"/>
      <c r="AC953" s="5"/>
      <c r="AD953" s="5"/>
      <c r="AE953" s="5"/>
      <c r="AF953" s="5"/>
    </row>
    <row r="954" spans="1:32" ht="20.25" customHeight="1">
      <c r="A954" s="5" t="s">
        <v>1842</v>
      </c>
      <c r="B954" s="5" t="s">
        <v>12543</v>
      </c>
      <c r="C954" s="5" t="s">
        <v>27</v>
      </c>
      <c r="D954" s="5" t="s">
        <v>28</v>
      </c>
      <c r="E954" s="5" t="s">
        <v>45</v>
      </c>
      <c r="F954" s="7">
        <v>10</v>
      </c>
      <c r="G954" s="7">
        <v>20</v>
      </c>
      <c r="H954" s="5" t="s">
        <v>144</v>
      </c>
      <c r="I954" s="9" t="s">
        <v>24</v>
      </c>
      <c r="J954" s="5" t="s">
        <v>802</v>
      </c>
      <c r="K954" s="5" t="s">
        <v>12544</v>
      </c>
      <c r="L954" s="5" t="s">
        <v>12546</v>
      </c>
      <c r="M954" s="5" t="s">
        <v>37</v>
      </c>
      <c r="N954" s="5" t="s">
        <v>55</v>
      </c>
      <c r="O954" s="5"/>
      <c r="P954" s="5" t="b">
        <f t="shared" ca="1" si="249"/>
        <v>0</v>
      </c>
      <c r="Q954" s="5" t="b">
        <f t="shared" ca="1" si="257"/>
        <v>1</v>
      </c>
      <c r="R954" s="5"/>
      <c r="S954" s="5"/>
      <c r="T954" s="5"/>
      <c r="U954" s="5"/>
      <c r="V954" s="5"/>
      <c r="W954" s="5"/>
      <c r="X954" s="5"/>
      <c r="Y954" s="5"/>
      <c r="Z954" s="5"/>
      <c r="AA954" s="5"/>
      <c r="AB954" s="5"/>
      <c r="AC954" s="5"/>
      <c r="AD954" s="5"/>
      <c r="AE954" s="5"/>
      <c r="AF954" s="5"/>
    </row>
    <row r="955" spans="1:32" ht="20.25" customHeight="1">
      <c r="A955" s="5" t="s">
        <v>1457</v>
      </c>
      <c r="B955" s="5" t="s">
        <v>12262</v>
      </c>
      <c r="C955" s="5" t="s">
        <v>27</v>
      </c>
      <c r="D955" s="5" t="s">
        <v>105</v>
      </c>
      <c r="E955" s="5" t="s">
        <v>29</v>
      </c>
      <c r="F955" s="7">
        <v>10</v>
      </c>
      <c r="G955" s="7">
        <v>15</v>
      </c>
      <c r="H955" s="5" t="s">
        <v>56</v>
      </c>
      <c r="I955" s="5" t="s">
        <v>108</v>
      </c>
      <c r="J955" s="5" t="s">
        <v>516</v>
      </c>
      <c r="K955" s="5"/>
      <c r="L955" s="5" t="s">
        <v>12554</v>
      </c>
      <c r="M955" s="5" t="s">
        <v>42</v>
      </c>
      <c r="N955" s="5" t="s">
        <v>237</v>
      </c>
      <c r="O955" s="5"/>
      <c r="P955" s="5" t="b">
        <f t="shared" ca="1" si="249"/>
        <v>0</v>
      </c>
      <c r="Q955" s="5" t="b">
        <f t="shared" ca="1" si="257"/>
        <v>1</v>
      </c>
      <c r="R955" s="5"/>
      <c r="S955" s="5"/>
      <c r="T955" s="5"/>
      <c r="U955" s="5"/>
      <c r="V955" s="5"/>
      <c r="W955" s="5"/>
      <c r="X955" s="5"/>
      <c r="Y955" s="5"/>
      <c r="Z955" s="5"/>
      <c r="AA955" s="5"/>
      <c r="AB955" s="5"/>
      <c r="AC955" s="5"/>
      <c r="AD955" s="5"/>
      <c r="AE955" s="5"/>
      <c r="AF955" s="5"/>
    </row>
    <row r="956" spans="1:32" ht="20.25" customHeight="1">
      <c r="A956" s="5" t="s">
        <v>12565</v>
      </c>
      <c r="B956" s="5" t="s">
        <v>12566</v>
      </c>
      <c r="C956" s="5" t="s">
        <v>27</v>
      </c>
      <c r="D956" s="5" t="s">
        <v>105</v>
      </c>
      <c r="E956" s="5" t="s">
        <v>45</v>
      </c>
      <c r="F956" s="7">
        <v>10</v>
      </c>
      <c r="G956" s="7">
        <v>15</v>
      </c>
      <c r="H956" s="5" t="s">
        <v>56</v>
      </c>
      <c r="I956" s="5" t="s">
        <v>31</v>
      </c>
      <c r="J956" s="5" t="s">
        <v>57</v>
      </c>
      <c r="K956" s="5" t="s">
        <v>12567</v>
      </c>
      <c r="L956" s="5" t="s">
        <v>12568</v>
      </c>
      <c r="M956" s="5" t="s">
        <v>42</v>
      </c>
      <c r="N956" s="5" t="s">
        <v>237</v>
      </c>
      <c r="O956" s="5"/>
      <c r="P956" s="5" t="b">
        <f t="shared" ca="1" si="249"/>
        <v>0</v>
      </c>
      <c r="Q956" s="5" t="b">
        <f t="shared" ca="1" si="257"/>
        <v>1</v>
      </c>
      <c r="R956" s="5"/>
      <c r="S956" s="5"/>
      <c r="T956" s="5"/>
      <c r="U956" s="5"/>
      <c r="V956" s="5"/>
      <c r="W956" s="5"/>
      <c r="X956" s="5"/>
      <c r="Y956" s="5"/>
      <c r="Z956" s="5"/>
      <c r="AA956" s="5"/>
      <c r="AB956" s="5"/>
      <c r="AC956" s="5"/>
      <c r="AD956" s="5"/>
      <c r="AE956" s="5"/>
      <c r="AF956" s="5"/>
    </row>
    <row r="957" spans="1:32" ht="20.25" customHeight="1">
      <c r="A957" s="5" t="s">
        <v>396</v>
      </c>
      <c r="B957" s="5" t="s">
        <v>7668</v>
      </c>
      <c r="C957" s="5" t="s">
        <v>41</v>
      </c>
      <c r="D957" s="5" t="s">
        <v>114</v>
      </c>
      <c r="E957" s="5" t="s">
        <v>45</v>
      </c>
      <c r="F957" s="7">
        <v>10</v>
      </c>
      <c r="G957" s="7">
        <v>20</v>
      </c>
      <c r="H957" s="5" t="s">
        <v>144</v>
      </c>
      <c r="I957" s="9" t="s">
        <v>24</v>
      </c>
      <c r="J957" s="5" t="s">
        <v>2544</v>
      </c>
      <c r="K957" s="5" t="s">
        <v>12578</v>
      </c>
      <c r="L957" s="5" t="s">
        <v>12579</v>
      </c>
      <c r="M957" s="5" t="s">
        <v>42</v>
      </c>
      <c r="N957" s="5" t="s">
        <v>55</v>
      </c>
      <c r="O957" s="5"/>
      <c r="P957" s="5" t="b">
        <f t="shared" ca="1" si="249"/>
        <v>0</v>
      </c>
      <c r="Q957" s="5" t="b">
        <f t="shared" ca="1" si="257"/>
        <v>1</v>
      </c>
      <c r="R957" s="5"/>
      <c r="S957" s="5"/>
      <c r="T957" s="5"/>
      <c r="U957" s="5"/>
      <c r="V957" s="5"/>
      <c r="W957" s="5"/>
      <c r="X957" s="5"/>
      <c r="Y957" s="5"/>
      <c r="Z957" s="5"/>
      <c r="AA957" s="5"/>
      <c r="AB957" s="5"/>
      <c r="AC957" s="5"/>
      <c r="AD957" s="5"/>
      <c r="AE957" s="5"/>
      <c r="AF957" s="5"/>
    </row>
    <row r="958" spans="1:32" ht="20.25" customHeight="1">
      <c r="A958" s="5" t="s">
        <v>396</v>
      </c>
      <c r="B958" s="5" t="s">
        <v>3873</v>
      </c>
      <c r="C958" s="5" t="s">
        <v>27</v>
      </c>
      <c r="D958" s="5" t="s">
        <v>105</v>
      </c>
      <c r="E958" s="5" t="s">
        <v>29</v>
      </c>
      <c r="F958" s="7">
        <v>10</v>
      </c>
      <c r="G958" s="7">
        <v>15</v>
      </c>
      <c r="H958" s="5" t="s">
        <v>56</v>
      </c>
      <c r="I958" s="5" t="s">
        <v>108</v>
      </c>
      <c r="J958" s="5" t="s">
        <v>48</v>
      </c>
      <c r="K958" s="5" t="s">
        <v>3876</v>
      </c>
      <c r="L958" s="5" t="s">
        <v>12584</v>
      </c>
      <c r="M958" s="5" t="s">
        <v>42</v>
      </c>
      <c r="N958" s="5" t="s">
        <v>55</v>
      </c>
      <c r="O958" s="5"/>
      <c r="P958" s="5" t="b">
        <f t="shared" ca="1" si="249"/>
        <v>0</v>
      </c>
      <c r="Q958" s="5" t="b">
        <f t="shared" ca="1" si="257"/>
        <v>1</v>
      </c>
      <c r="R958" s="5"/>
      <c r="S958" s="5"/>
      <c r="T958" s="5"/>
      <c r="U958" s="5"/>
      <c r="V958" s="5"/>
      <c r="W958" s="5"/>
      <c r="X958" s="5"/>
      <c r="Y958" s="5"/>
      <c r="Z958" s="5"/>
      <c r="AA958" s="5"/>
      <c r="AB958" s="5"/>
      <c r="AC958" s="5"/>
      <c r="AD958" s="5"/>
      <c r="AE958" s="5"/>
      <c r="AF958" s="5"/>
    </row>
    <row r="959" spans="1:32" ht="20.25" customHeight="1">
      <c r="A959" s="5" t="s">
        <v>12587</v>
      </c>
      <c r="B959" s="5" t="s">
        <v>12588</v>
      </c>
      <c r="C959" s="5" t="s">
        <v>170</v>
      </c>
      <c r="D959" s="5" t="s">
        <v>378</v>
      </c>
      <c r="E959" s="5" t="s">
        <v>45</v>
      </c>
      <c r="F959" s="7">
        <v>10</v>
      </c>
      <c r="G959" s="7">
        <v>15</v>
      </c>
      <c r="H959" s="5" t="s">
        <v>56</v>
      </c>
      <c r="I959" s="5" t="s">
        <v>108</v>
      </c>
      <c r="J959" s="5" t="s">
        <v>403</v>
      </c>
      <c r="K959" s="5" t="s">
        <v>12591</v>
      </c>
      <c r="L959" s="5" t="s">
        <v>12592</v>
      </c>
      <c r="M959" s="5" t="s">
        <v>53</v>
      </c>
      <c r="N959" s="5" t="s">
        <v>44</v>
      </c>
      <c r="O959" s="5"/>
      <c r="P959" s="5" t="b">
        <f t="shared" ca="1" si="249"/>
        <v>0</v>
      </c>
      <c r="Q959" s="5" t="b">
        <f t="shared" ca="1" si="257"/>
        <v>1</v>
      </c>
      <c r="R959" s="5"/>
      <c r="S959" s="5"/>
      <c r="T959" s="5"/>
      <c r="U959" s="5"/>
      <c r="V959" s="5"/>
      <c r="W959" s="5"/>
      <c r="X959" s="5"/>
      <c r="Y959" s="5"/>
      <c r="Z959" s="5"/>
      <c r="AA959" s="5"/>
      <c r="AB959" s="5"/>
      <c r="AC959" s="5"/>
      <c r="AD959" s="5"/>
      <c r="AE959" s="5"/>
      <c r="AF959" s="5"/>
    </row>
    <row r="960" spans="1:32" ht="20.25" customHeight="1">
      <c r="A960" s="5" t="s">
        <v>1457</v>
      </c>
      <c r="B960" s="5" t="s">
        <v>12598</v>
      </c>
      <c r="C960" s="5" t="s">
        <v>41</v>
      </c>
      <c r="D960" s="5" t="s">
        <v>94</v>
      </c>
      <c r="E960" s="5" t="s">
        <v>45</v>
      </c>
      <c r="F960" s="7">
        <v>10</v>
      </c>
      <c r="G960" s="7">
        <v>15</v>
      </c>
      <c r="H960" s="5" t="s">
        <v>56</v>
      </c>
      <c r="I960" s="5" t="s">
        <v>108</v>
      </c>
      <c r="J960" s="5" t="s">
        <v>76</v>
      </c>
      <c r="K960" s="5" t="s">
        <v>12600</v>
      </c>
      <c r="L960" s="5" t="s">
        <v>12602</v>
      </c>
      <c r="M960" s="5" t="s">
        <v>53</v>
      </c>
      <c r="N960" s="5" t="s">
        <v>55</v>
      </c>
      <c r="O960" s="5"/>
      <c r="P960" s="5" t="b">
        <f t="shared" ca="1" si="249"/>
        <v>0</v>
      </c>
      <c r="Q960" s="5" t="b">
        <f t="shared" ref="Q960:Q961" ca="1" si="258">IFERROR(__xludf.DUMMYFUNCTION("REGEXMATCH(L960,""(?i)JavaScript"")"),TRUE)</f>
        <v>1</v>
      </c>
      <c r="R960" s="5"/>
      <c r="S960" s="5"/>
      <c r="T960" s="5"/>
      <c r="U960" s="5"/>
      <c r="V960" s="5"/>
      <c r="W960" s="5"/>
      <c r="X960" s="5"/>
      <c r="Y960" s="5"/>
      <c r="Z960" s="5"/>
      <c r="AA960" s="5"/>
      <c r="AB960" s="5"/>
      <c r="AC960" s="5"/>
      <c r="AD960" s="5"/>
      <c r="AE960" s="5"/>
      <c r="AF960" s="5"/>
    </row>
    <row r="961" spans="1:32" ht="20.25" customHeight="1">
      <c r="A961" s="5" t="s">
        <v>1457</v>
      </c>
      <c r="B961" s="5" t="s">
        <v>12603</v>
      </c>
      <c r="C961" s="5" t="s">
        <v>27</v>
      </c>
      <c r="D961" s="5" t="s">
        <v>212</v>
      </c>
      <c r="E961" s="5" t="s">
        <v>45</v>
      </c>
      <c r="F961" s="7">
        <v>10</v>
      </c>
      <c r="G961" s="7">
        <v>15</v>
      </c>
      <c r="H961" s="5" t="s">
        <v>56</v>
      </c>
      <c r="I961" s="5" t="s">
        <v>31</v>
      </c>
      <c r="J961" s="5" t="s">
        <v>57</v>
      </c>
      <c r="K961" s="5" t="s">
        <v>3119</v>
      </c>
      <c r="L961" s="5" t="s">
        <v>12606</v>
      </c>
      <c r="M961" s="5" t="s">
        <v>100</v>
      </c>
      <c r="N961" s="5" t="s">
        <v>55</v>
      </c>
      <c r="O961" s="5"/>
      <c r="P961" s="5" t="b">
        <f t="shared" ca="1" si="249"/>
        <v>0</v>
      </c>
      <c r="Q961" s="5" t="b">
        <f t="shared" ca="1" si="258"/>
        <v>1</v>
      </c>
      <c r="R961" s="5"/>
      <c r="S961" s="5"/>
      <c r="T961" s="5"/>
      <c r="U961" s="5"/>
      <c r="V961" s="5"/>
      <c r="W961" s="5"/>
      <c r="X961" s="5"/>
      <c r="Y961" s="5"/>
      <c r="Z961" s="5"/>
      <c r="AA961" s="5"/>
      <c r="AB961" s="5"/>
      <c r="AC961" s="5"/>
      <c r="AD961" s="5"/>
      <c r="AE961" s="5"/>
      <c r="AF961" s="5"/>
    </row>
    <row r="962" spans="1:32" ht="20.25" customHeight="1">
      <c r="A962" s="5" t="s">
        <v>12612</v>
      </c>
      <c r="B962" s="5" t="s">
        <v>12613</v>
      </c>
      <c r="C962" s="5" t="s">
        <v>170</v>
      </c>
      <c r="D962" s="5" t="s">
        <v>390</v>
      </c>
      <c r="E962" s="5" t="s">
        <v>29</v>
      </c>
      <c r="F962" s="7">
        <v>10</v>
      </c>
      <c r="G962" s="7">
        <v>15</v>
      </c>
      <c r="H962" s="5" t="s">
        <v>56</v>
      </c>
      <c r="I962" s="5" t="s">
        <v>108</v>
      </c>
      <c r="J962" s="5" t="s">
        <v>110</v>
      </c>
      <c r="K962" s="5" t="s">
        <v>12615</v>
      </c>
      <c r="L962" s="5" t="s">
        <v>12616</v>
      </c>
      <c r="M962" s="5" t="s">
        <v>53</v>
      </c>
      <c r="N962" s="5" t="s">
        <v>55</v>
      </c>
      <c r="O962" s="5"/>
      <c r="P962" s="5" t="b">
        <f t="shared" ca="1" si="249"/>
        <v>0</v>
      </c>
      <c r="Q962" s="5" t="b">
        <f ca="1">IFERROR(__xludf.DUMMYFUNCTION("REGEXMATCH(L962,""JavaScript"")"),TRUE)</f>
        <v>1</v>
      </c>
      <c r="R962" s="5"/>
      <c r="S962" s="5"/>
      <c r="T962" s="5"/>
      <c r="U962" s="5"/>
      <c r="V962" s="5"/>
      <c r="W962" s="5"/>
      <c r="X962" s="5"/>
      <c r="Y962" s="5"/>
      <c r="Z962" s="5"/>
      <c r="AA962" s="5"/>
      <c r="AB962" s="5"/>
      <c r="AC962" s="5"/>
      <c r="AD962" s="5"/>
      <c r="AE962" s="5"/>
      <c r="AF962" s="5"/>
    </row>
    <row r="963" spans="1:32" ht="20.25" customHeight="1">
      <c r="A963" s="5" t="s">
        <v>7521</v>
      </c>
      <c r="B963" s="5" t="s">
        <v>12621</v>
      </c>
      <c r="C963" s="5" t="s">
        <v>41</v>
      </c>
      <c r="D963" s="5" t="s">
        <v>94</v>
      </c>
      <c r="E963" s="5" t="s">
        <v>29</v>
      </c>
      <c r="F963" s="7">
        <v>10</v>
      </c>
      <c r="G963" s="7">
        <v>15</v>
      </c>
      <c r="H963" s="5" t="s">
        <v>56</v>
      </c>
      <c r="I963" s="5" t="s">
        <v>125</v>
      </c>
      <c r="J963" s="5" t="s">
        <v>12622</v>
      </c>
      <c r="K963" s="5" t="s">
        <v>12623</v>
      </c>
      <c r="L963" s="5" t="s">
        <v>12624</v>
      </c>
      <c r="M963" s="5" t="s">
        <v>37</v>
      </c>
      <c r="N963" s="5" t="s">
        <v>55</v>
      </c>
      <c r="O963" s="5"/>
      <c r="P963" s="5" t="b">
        <f t="shared" ca="1" si="249"/>
        <v>0</v>
      </c>
      <c r="Q963" s="5" t="b">
        <f t="shared" ref="Q963:Q964" ca="1" si="259">IFERROR(__xludf.DUMMYFUNCTION("REGEXMATCH(L963,""(?i)JavaScript"")"),TRUE)</f>
        <v>1</v>
      </c>
      <c r="R963" s="5"/>
      <c r="S963" s="5"/>
      <c r="T963" s="5"/>
      <c r="U963" s="5"/>
      <c r="V963" s="5"/>
      <c r="W963" s="5"/>
      <c r="X963" s="5"/>
      <c r="Y963" s="5"/>
      <c r="Z963" s="5"/>
      <c r="AA963" s="5"/>
      <c r="AB963" s="5"/>
      <c r="AC963" s="5"/>
      <c r="AD963" s="5"/>
      <c r="AE963" s="5"/>
      <c r="AF963" s="5"/>
    </row>
    <row r="964" spans="1:32" ht="20.25" customHeight="1">
      <c r="A964" s="5" t="s">
        <v>784</v>
      </c>
      <c r="B964" s="5" t="s">
        <v>3896</v>
      </c>
      <c r="C964" s="5" t="s">
        <v>27</v>
      </c>
      <c r="D964" s="5" t="s">
        <v>47</v>
      </c>
      <c r="E964" s="5" t="s">
        <v>29</v>
      </c>
      <c r="F964" s="7">
        <v>10</v>
      </c>
      <c r="G964" s="7">
        <v>15</v>
      </c>
      <c r="H964" s="5" t="s">
        <v>56</v>
      </c>
      <c r="I964" s="5" t="s">
        <v>31</v>
      </c>
      <c r="J964" s="5" t="s">
        <v>57</v>
      </c>
      <c r="K964" s="5"/>
      <c r="L964" s="5" t="s">
        <v>3898</v>
      </c>
      <c r="M964" s="5" t="s">
        <v>53</v>
      </c>
      <c r="N964" s="5" t="s">
        <v>405</v>
      </c>
      <c r="O964" s="5"/>
      <c r="P964" s="5" t="b">
        <f t="shared" ca="1" si="249"/>
        <v>0</v>
      </c>
      <c r="Q964" s="5" t="b">
        <f t="shared" ca="1" si="259"/>
        <v>1</v>
      </c>
      <c r="R964" s="5"/>
      <c r="S964" s="5"/>
      <c r="T964" s="5"/>
      <c r="U964" s="5"/>
      <c r="V964" s="5"/>
      <c r="W964" s="5"/>
      <c r="X964" s="5"/>
      <c r="Y964" s="5"/>
      <c r="Z964" s="5"/>
      <c r="AA964" s="5"/>
      <c r="AB964" s="5"/>
      <c r="AC964" s="5"/>
      <c r="AD964" s="5"/>
      <c r="AE964" s="5"/>
      <c r="AF964" s="5"/>
    </row>
    <row r="965" spans="1:32" ht="20.25" customHeight="1">
      <c r="A965" s="5" t="s">
        <v>12629</v>
      </c>
      <c r="B965" s="5" t="s">
        <v>12630</v>
      </c>
      <c r="C965" s="5" t="s">
        <v>41</v>
      </c>
      <c r="D965" s="5" t="s">
        <v>114</v>
      </c>
      <c r="E965" s="5" t="s">
        <v>45</v>
      </c>
      <c r="F965" s="7">
        <v>10</v>
      </c>
      <c r="G965" s="7">
        <v>20</v>
      </c>
      <c r="H965" s="5" t="s">
        <v>144</v>
      </c>
      <c r="I965" s="5" t="s">
        <v>125</v>
      </c>
      <c r="J965" s="5" t="s">
        <v>161</v>
      </c>
      <c r="K965" s="5" t="s">
        <v>12631</v>
      </c>
      <c r="L965" s="5" t="s">
        <v>12632</v>
      </c>
      <c r="M965" s="5" t="s">
        <v>53</v>
      </c>
      <c r="N965" s="5" t="s">
        <v>55</v>
      </c>
      <c r="O965" s="5"/>
      <c r="P965" s="5" t="b">
        <f t="shared" ca="1" si="249"/>
        <v>0</v>
      </c>
      <c r="Q965" s="5" t="b">
        <f t="shared" ref="Q965:Q966" ca="1" si="260">IFERROR(__xludf.DUMMYFUNCTION("REGEXMATCH(L965,""JavaScript"")"),TRUE)</f>
        <v>1</v>
      </c>
      <c r="R965" s="5"/>
      <c r="S965" s="5"/>
      <c r="T965" s="5"/>
      <c r="U965" s="5"/>
      <c r="V965" s="5"/>
      <c r="W965" s="5"/>
      <c r="X965" s="5"/>
      <c r="Y965" s="5"/>
      <c r="Z965" s="5"/>
      <c r="AA965" s="5"/>
      <c r="AB965" s="5"/>
      <c r="AC965" s="5"/>
      <c r="AD965" s="5"/>
      <c r="AE965" s="5"/>
      <c r="AF965" s="5"/>
    </row>
    <row r="966" spans="1:32" ht="20.25" customHeight="1">
      <c r="A966" s="5" t="s">
        <v>396</v>
      </c>
      <c r="B966" s="5" t="s">
        <v>12636</v>
      </c>
      <c r="C966" s="5" t="s">
        <v>27</v>
      </c>
      <c r="D966" s="5" t="s">
        <v>266</v>
      </c>
      <c r="E966" s="5" t="s">
        <v>29</v>
      </c>
      <c r="F966" s="7">
        <v>10</v>
      </c>
      <c r="G966" s="7">
        <v>20</v>
      </c>
      <c r="H966" s="5" t="s">
        <v>144</v>
      </c>
      <c r="I966" s="5" t="s">
        <v>31</v>
      </c>
      <c r="J966" s="5" t="s">
        <v>32</v>
      </c>
      <c r="K966" s="5" t="s">
        <v>12639</v>
      </c>
      <c r="L966" s="5" t="s">
        <v>12640</v>
      </c>
      <c r="M966" s="5" t="s">
        <v>53</v>
      </c>
      <c r="N966" s="5" t="s">
        <v>55</v>
      </c>
      <c r="O966" s="5"/>
      <c r="P966" s="5" t="b">
        <f t="shared" ca="1" si="249"/>
        <v>0</v>
      </c>
      <c r="Q966" s="5" t="b">
        <f t="shared" ca="1" si="260"/>
        <v>1</v>
      </c>
      <c r="R966" s="5"/>
      <c r="S966" s="5"/>
      <c r="T966" s="5"/>
      <c r="U966" s="5"/>
      <c r="V966" s="5"/>
      <c r="W966" s="5"/>
      <c r="X966" s="5"/>
      <c r="Y966" s="5"/>
      <c r="Z966" s="5"/>
      <c r="AA966" s="5"/>
      <c r="AB966" s="5"/>
      <c r="AC966" s="5"/>
      <c r="AD966" s="5"/>
      <c r="AE966" s="5"/>
      <c r="AF966" s="5"/>
    </row>
    <row r="967" spans="1:32" ht="20.25" customHeight="1">
      <c r="A967" s="5" t="s">
        <v>2440</v>
      </c>
      <c r="B967" s="5" t="s">
        <v>9191</v>
      </c>
      <c r="C967" s="5" t="s">
        <v>170</v>
      </c>
      <c r="D967" s="5" t="s">
        <v>1759</v>
      </c>
      <c r="E967" s="5" t="s">
        <v>29</v>
      </c>
      <c r="F967" s="7">
        <v>10</v>
      </c>
      <c r="G967" s="7">
        <v>15</v>
      </c>
      <c r="H967" s="5" t="s">
        <v>56</v>
      </c>
      <c r="I967" s="5" t="s">
        <v>108</v>
      </c>
      <c r="J967" s="5" t="s">
        <v>4427</v>
      </c>
      <c r="K967" s="5" t="s">
        <v>9192</v>
      </c>
      <c r="L967" s="5" t="s">
        <v>9193</v>
      </c>
      <c r="M967" s="5" t="s">
        <v>37</v>
      </c>
      <c r="N967" s="5" t="s">
        <v>38</v>
      </c>
      <c r="O967" s="5"/>
      <c r="P967" s="5" t="b">
        <f t="shared" ca="1" si="249"/>
        <v>0</v>
      </c>
      <c r="Q967" s="5" t="b">
        <f t="shared" ref="Q967:Q970" ca="1" si="261">IFERROR(__xludf.DUMMYFUNCTION("REGEXMATCH(L967,""(?i)JavaScript"")"),TRUE)</f>
        <v>1</v>
      </c>
      <c r="R967" s="5"/>
      <c r="S967" s="5"/>
      <c r="T967" s="5"/>
      <c r="U967" s="5"/>
      <c r="V967" s="5"/>
      <c r="W967" s="5"/>
      <c r="X967" s="5"/>
      <c r="Y967" s="5"/>
      <c r="Z967" s="5"/>
      <c r="AA967" s="5"/>
      <c r="AB967" s="5"/>
      <c r="AC967" s="5"/>
      <c r="AD967" s="5"/>
      <c r="AE967" s="5"/>
      <c r="AF967" s="5"/>
    </row>
    <row r="968" spans="1:32" ht="20.25" customHeight="1">
      <c r="A968" s="5" t="s">
        <v>248</v>
      </c>
      <c r="B968" s="5" t="s">
        <v>12646</v>
      </c>
      <c r="C968" s="5" t="s">
        <v>170</v>
      </c>
      <c r="D968" s="5" t="s">
        <v>342</v>
      </c>
      <c r="E968" s="5" t="s">
        <v>29</v>
      </c>
      <c r="F968" s="7">
        <v>10</v>
      </c>
      <c r="G968" s="7">
        <v>15</v>
      </c>
      <c r="H968" s="5" t="s">
        <v>56</v>
      </c>
      <c r="I968" s="5" t="s">
        <v>31</v>
      </c>
      <c r="J968" s="5" t="s">
        <v>117</v>
      </c>
      <c r="K968" s="5" t="s">
        <v>12647</v>
      </c>
      <c r="L968" s="5" t="s">
        <v>12648</v>
      </c>
      <c r="M968" s="5" t="s">
        <v>53</v>
      </c>
      <c r="N968" s="5" t="s">
        <v>55</v>
      </c>
      <c r="O968" s="5"/>
      <c r="P968" s="5" t="b">
        <f t="shared" ca="1" si="249"/>
        <v>0</v>
      </c>
      <c r="Q968" s="5" t="b">
        <f t="shared" ca="1" si="261"/>
        <v>1</v>
      </c>
      <c r="R968" s="5"/>
      <c r="S968" s="5"/>
      <c r="T968" s="5"/>
      <c r="U968" s="5"/>
      <c r="V968" s="5"/>
      <c r="W968" s="5"/>
      <c r="X968" s="5"/>
      <c r="Y968" s="5"/>
      <c r="Z968" s="5"/>
      <c r="AA968" s="5"/>
      <c r="AB968" s="5"/>
      <c r="AC968" s="5"/>
      <c r="AD968" s="5"/>
      <c r="AE968" s="5"/>
      <c r="AF968" s="5"/>
    </row>
    <row r="969" spans="1:32" ht="20.25" customHeight="1">
      <c r="A969" s="5" t="s">
        <v>7662</v>
      </c>
      <c r="B969" s="5" t="s">
        <v>7663</v>
      </c>
      <c r="C969" s="5" t="s">
        <v>41</v>
      </c>
      <c r="D969" s="5" t="s">
        <v>47</v>
      </c>
      <c r="E969" s="5" t="s">
        <v>29</v>
      </c>
      <c r="F969" s="7">
        <v>10</v>
      </c>
      <c r="G969" s="7">
        <v>15</v>
      </c>
      <c r="H969" s="5" t="s">
        <v>56</v>
      </c>
      <c r="I969" s="5" t="s">
        <v>108</v>
      </c>
      <c r="J969" s="5" t="s">
        <v>224</v>
      </c>
      <c r="K969" s="5" t="s">
        <v>4008</v>
      </c>
      <c r="L969" s="5" t="s">
        <v>7664</v>
      </c>
      <c r="M969" s="5" t="s">
        <v>53</v>
      </c>
      <c r="N969" s="5" t="s">
        <v>55</v>
      </c>
      <c r="O969" s="5"/>
      <c r="P969" s="5" t="b">
        <f t="shared" ca="1" si="249"/>
        <v>0</v>
      </c>
      <c r="Q969" s="5" t="b">
        <f t="shared" ca="1" si="261"/>
        <v>1</v>
      </c>
      <c r="R969" s="5"/>
      <c r="S969" s="5"/>
      <c r="T969" s="5"/>
      <c r="U969" s="5"/>
      <c r="V969" s="5"/>
      <c r="W969" s="5"/>
      <c r="X969" s="5"/>
      <c r="Y969" s="5"/>
      <c r="Z969" s="5"/>
      <c r="AA969" s="5"/>
      <c r="AB969" s="5"/>
      <c r="AC969" s="5"/>
      <c r="AD969" s="5"/>
      <c r="AE969" s="5"/>
      <c r="AF969" s="5"/>
    </row>
    <row r="970" spans="1:32" ht="20.25" customHeight="1">
      <c r="A970" s="5" t="s">
        <v>12649</v>
      </c>
      <c r="B970" s="5" t="s">
        <v>7648</v>
      </c>
      <c r="C970" s="5" t="s">
        <v>41</v>
      </c>
      <c r="D970" s="5" t="s">
        <v>47</v>
      </c>
      <c r="E970" s="5" t="s">
        <v>45</v>
      </c>
      <c r="F970" s="7">
        <v>10</v>
      </c>
      <c r="G970" s="7">
        <v>15</v>
      </c>
      <c r="H970" s="5" t="s">
        <v>56</v>
      </c>
      <c r="I970" s="5" t="s">
        <v>125</v>
      </c>
      <c r="J970" s="5" t="s">
        <v>57</v>
      </c>
      <c r="K970" s="5" t="s">
        <v>12651</v>
      </c>
      <c r="L970" s="5" t="s">
        <v>12652</v>
      </c>
      <c r="M970" s="5" t="s">
        <v>53</v>
      </c>
      <c r="N970" s="5" t="s">
        <v>55</v>
      </c>
      <c r="O970" s="5"/>
      <c r="P970" s="5" t="b">
        <f t="shared" ca="1" si="249"/>
        <v>0</v>
      </c>
      <c r="Q970" s="5" t="b">
        <f t="shared" ca="1" si="261"/>
        <v>1</v>
      </c>
      <c r="R970" s="5"/>
      <c r="S970" s="5"/>
      <c r="T970" s="5"/>
      <c r="U970" s="5"/>
      <c r="V970" s="5"/>
      <c r="W970" s="5"/>
      <c r="X970" s="5"/>
      <c r="Y970" s="5"/>
      <c r="Z970" s="5"/>
      <c r="AA970" s="5"/>
      <c r="AB970" s="5"/>
      <c r="AC970" s="5"/>
      <c r="AD970" s="5"/>
      <c r="AE970" s="5"/>
      <c r="AF970" s="5"/>
    </row>
    <row r="971" spans="1:32" ht="20.25" customHeight="1">
      <c r="A971" s="5" t="s">
        <v>12658</v>
      </c>
      <c r="B971" s="5" t="s">
        <v>12659</v>
      </c>
      <c r="C971" s="5" t="s">
        <v>20</v>
      </c>
      <c r="D971" s="5" t="s">
        <v>2874</v>
      </c>
      <c r="E971" s="5" t="s">
        <v>29</v>
      </c>
      <c r="F971" s="7">
        <v>10</v>
      </c>
      <c r="G971" s="7">
        <v>15</v>
      </c>
      <c r="H971" s="5" t="s">
        <v>56</v>
      </c>
      <c r="I971" s="5" t="s">
        <v>108</v>
      </c>
      <c r="J971" s="5" t="s">
        <v>110</v>
      </c>
      <c r="K971" s="5" t="s">
        <v>1506</v>
      </c>
      <c r="L971" s="5" t="s">
        <v>12660</v>
      </c>
      <c r="M971" s="5" t="s">
        <v>53</v>
      </c>
      <c r="N971" s="5" t="s">
        <v>55</v>
      </c>
      <c r="O971" s="5"/>
      <c r="P971" s="5" t="b">
        <f t="shared" ca="1" si="249"/>
        <v>0</v>
      </c>
      <c r="Q971" s="5" t="b">
        <f t="shared" ref="Q971:Q976" ca="1" si="262">IFERROR(__xludf.DUMMYFUNCTION("REGEXMATCH(L971,""JavaScript"")"),TRUE)</f>
        <v>1</v>
      </c>
      <c r="R971" s="5"/>
      <c r="S971" s="5"/>
      <c r="T971" s="5"/>
      <c r="U971" s="5"/>
      <c r="V971" s="5"/>
      <c r="W971" s="5"/>
      <c r="X971" s="5"/>
      <c r="Y971" s="5"/>
      <c r="Z971" s="5"/>
      <c r="AA971" s="5"/>
      <c r="AB971" s="5"/>
      <c r="AC971" s="5"/>
      <c r="AD971" s="5"/>
      <c r="AE971" s="5"/>
      <c r="AF971" s="5"/>
    </row>
    <row r="972" spans="1:32" ht="20.25" customHeight="1">
      <c r="A972" s="5" t="s">
        <v>2440</v>
      </c>
      <c r="B972" s="5" t="s">
        <v>12662</v>
      </c>
      <c r="C972" s="5" t="s">
        <v>170</v>
      </c>
      <c r="D972" s="5" t="s">
        <v>47</v>
      </c>
      <c r="E972" s="5" t="s">
        <v>45</v>
      </c>
      <c r="F972" s="7">
        <v>10</v>
      </c>
      <c r="G972" s="7">
        <v>20</v>
      </c>
      <c r="H972" s="5" t="s">
        <v>144</v>
      </c>
      <c r="I972" s="5" t="s">
        <v>108</v>
      </c>
      <c r="J972" s="5" t="s">
        <v>12663</v>
      </c>
      <c r="K972" s="5"/>
      <c r="L972" s="5" t="s">
        <v>12665</v>
      </c>
      <c r="M972" s="5" t="s">
        <v>53</v>
      </c>
      <c r="N972" s="5" t="s">
        <v>44</v>
      </c>
      <c r="O972" s="5"/>
      <c r="P972" s="5" t="b">
        <f t="shared" ca="1" si="249"/>
        <v>0</v>
      </c>
      <c r="Q972" s="5" t="b">
        <f t="shared" ca="1" si="262"/>
        <v>1</v>
      </c>
      <c r="R972" s="5"/>
      <c r="S972" s="5"/>
      <c r="T972" s="5"/>
      <c r="U972" s="5"/>
      <c r="V972" s="5"/>
      <c r="W972" s="5"/>
      <c r="X972" s="5"/>
      <c r="Y972" s="5"/>
      <c r="Z972" s="5"/>
      <c r="AA972" s="5"/>
      <c r="AB972" s="5"/>
      <c r="AC972" s="5"/>
      <c r="AD972" s="5"/>
      <c r="AE972" s="5"/>
      <c r="AF972" s="5"/>
    </row>
    <row r="973" spans="1:32" ht="20.25" customHeight="1">
      <c r="A973" s="5" t="s">
        <v>12672</v>
      </c>
      <c r="B973" s="5" t="s">
        <v>3071</v>
      </c>
      <c r="C973" s="5" t="s">
        <v>170</v>
      </c>
      <c r="D973" s="5" t="s">
        <v>390</v>
      </c>
      <c r="E973" s="5" t="s">
        <v>45</v>
      </c>
      <c r="F973" s="7">
        <v>10</v>
      </c>
      <c r="G973" s="7">
        <v>20</v>
      </c>
      <c r="H973" s="5" t="s">
        <v>144</v>
      </c>
      <c r="I973" s="5" t="s">
        <v>31</v>
      </c>
      <c r="J973" s="5" t="s">
        <v>57</v>
      </c>
      <c r="K973" s="5" t="s">
        <v>12674</v>
      </c>
      <c r="L973" s="5" t="s">
        <v>12675</v>
      </c>
      <c r="M973" s="5" t="s">
        <v>37</v>
      </c>
      <c r="N973" s="5" t="s">
        <v>237</v>
      </c>
      <c r="O973" s="5"/>
      <c r="P973" s="5" t="b">
        <f t="shared" ca="1" si="249"/>
        <v>0</v>
      </c>
      <c r="Q973" s="5" t="b">
        <f t="shared" ca="1" si="262"/>
        <v>1</v>
      </c>
      <c r="R973" s="5"/>
      <c r="S973" s="5"/>
      <c r="T973" s="5"/>
      <c r="U973" s="5"/>
      <c r="V973" s="5"/>
      <c r="W973" s="5"/>
      <c r="X973" s="5"/>
      <c r="Y973" s="5"/>
      <c r="Z973" s="5"/>
      <c r="AA973" s="5"/>
      <c r="AB973" s="5"/>
      <c r="AC973" s="5"/>
      <c r="AD973" s="5"/>
      <c r="AE973" s="5"/>
      <c r="AF973" s="5"/>
    </row>
    <row r="974" spans="1:32" ht="20.25" customHeight="1">
      <c r="A974" s="5" t="s">
        <v>396</v>
      </c>
      <c r="B974" s="5" t="s">
        <v>12683</v>
      </c>
      <c r="C974" s="5" t="s">
        <v>41</v>
      </c>
      <c r="D974" s="5" t="s">
        <v>94</v>
      </c>
      <c r="E974" s="5" t="s">
        <v>45</v>
      </c>
      <c r="F974" s="7">
        <v>10</v>
      </c>
      <c r="G974" s="7">
        <v>12</v>
      </c>
      <c r="H974" s="5" t="s">
        <v>360</v>
      </c>
      <c r="I974" s="5" t="s">
        <v>125</v>
      </c>
      <c r="J974" s="5" t="s">
        <v>110</v>
      </c>
      <c r="K974" s="5" t="s">
        <v>12685</v>
      </c>
      <c r="L974" s="5" t="s">
        <v>12687</v>
      </c>
      <c r="M974" s="5" t="s">
        <v>53</v>
      </c>
      <c r="N974" s="5" t="s">
        <v>55</v>
      </c>
      <c r="O974" s="5"/>
      <c r="P974" s="5" t="b">
        <f t="shared" ca="1" si="249"/>
        <v>0</v>
      </c>
      <c r="Q974" s="5" t="b">
        <f t="shared" ca="1" si="262"/>
        <v>1</v>
      </c>
      <c r="R974" s="5"/>
      <c r="S974" s="5"/>
      <c r="T974" s="5"/>
      <c r="U974" s="5"/>
      <c r="V974" s="5"/>
      <c r="W974" s="5"/>
      <c r="X974" s="5"/>
      <c r="Y974" s="5"/>
      <c r="Z974" s="5"/>
      <c r="AA974" s="5"/>
      <c r="AB974" s="5"/>
      <c r="AC974" s="5"/>
      <c r="AD974" s="5"/>
      <c r="AE974" s="5"/>
      <c r="AF974" s="5"/>
    </row>
    <row r="975" spans="1:32" ht="20.25" customHeight="1">
      <c r="A975" s="5" t="s">
        <v>9341</v>
      </c>
      <c r="B975" s="5" t="s">
        <v>12690</v>
      </c>
      <c r="C975" s="5" t="s">
        <v>41</v>
      </c>
      <c r="D975" s="5" t="s">
        <v>94</v>
      </c>
      <c r="E975" s="5" t="s">
        <v>29</v>
      </c>
      <c r="F975" s="7">
        <v>10</v>
      </c>
      <c r="G975" s="7">
        <v>15</v>
      </c>
      <c r="H975" s="5" t="s">
        <v>56</v>
      </c>
      <c r="I975" s="5" t="s">
        <v>66</v>
      </c>
      <c r="J975" s="5" t="s">
        <v>624</v>
      </c>
      <c r="K975" s="5" t="s">
        <v>12691</v>
      </c>
      <c r="L975" s="5" t="s">
        <v>12693</v>
      </c>
      <c r="M975" s="5" t="s">
        <v>53</v>
      </c>
      <c r="N975" s="5" t="s">
        <v>44</v>
      </c>
      <c r="O975" s="5"/>
      <c r="P975" s="5" t="b">
        <f t="shared" ca="1" si="249"/>
        <v>0</v>
      </c>
      <c r="Q975" s="5" t="b">
        <f t="shared" ca="1" si="262"/>
        <v>1</v>
      </c>
      <c r="R975" s="5"/>
      <c r="S975" s="5"/>
      <c r="T975" s="5"/>
      <c r="U975" s="5"/>
      <c r="V975" s="5"/>
      <c r="W975" s="5"/>
      <c r="X975" s="5"/>
      <c r="Y975" s="5"/>
      <c r="Z975" s="5"/>
      <c r="AA975" s="5"/>
      <c r="AB975" s="5"/>
      <c r="AC975" s="5"/>
      <c r="AD975" s="5"/>
      <c r="AE975" s="5"/>
      <c r="AF975" s="5"/>
    </row>
    <row r="976" spans="1:32" ht="20.25" customHeight="1">
      <c r="A976" s="5" t="s">
        <v>12696</v>
      </c>
      <c r="B976" s="5" t="s">
        <v>12697</v>
      </c>
      <c r="C976" s="5" t="s">
        <v>20</v>
      </c>
      <c r="D976" s="5" t="s">
        <v>21</v>
      </c>
      <c r="E976" s="5" t="s">
        <v>45</v>
      </c>
      <c r="F976" s="7">
        <v>10</v>
      </c>
      <c r="G976" s="7">
        <v>20</v>
      </c>
      <c r="H976" s="5" t="s">
        <v>144</v>
      </c>
      <c r="I976" s="5" t="s">
        <v>108</v>
      </c>
      <c r="J976" s="5" t="s">
        <v>117</v>
      </c>
      <c r="K976" s="5"/>
      <c r="L976" s="5" t="s">
        <v>12698</v>
      </c>
      <c r="M976" s="5" t="s">
        <v>53</v>
      </c>
      <c r="N976" s="5" t="s">
        <v>55</v>
      </c>
      <c r="O976" s="5"/>
      <c r="P976" s="5" t="b">
        <f t="shared" ca="1" si="249"/>
        <v>0</v>
      </c>
      <c r="Q976" s="5" t="b">
        <f t="shared" ca="1" si="262"/>
        <v>1</v>
      </c>
      <c r="R976" s="5"/>
      <c r="S976" s="5"/>
      <c r="T976" s="5"/>
      <c r="U976" s="5"/>
      <c r="V976" s="5"/>
      <c r="W976" s="5"/>
      <c r="X976" s="5"/>
      <c r="Y976" s="5"/>
      <c r="Z976" s="5"/>
      <c r="AA976" s="5"/>
      <c r="AB976" s="5"/>
      <c r="AC976" s="5"/>
      <c r="AD976" s="5"/>
      <c r="AE976" s="5"/>
      <c r="AF976" s="5"/>
    </row>
    <row r="977" spans="1:32" ht="20.25" customHeight="1">
      <c r="A977" s="5" t="s">
        <v>12706</v>
      </c>
      <c r="B977" s="5" t="s">
        <v>12707</v>
      </c>
      <c r="C977" s="5" t="s">
        <v>20</v>
      </c>
      <c r="D977" s="5" t="s">
        <v>21</v>
      </c>
      <c r="E977" s="5" t="s">
        <v>45</v>
      </c>
      <c r="F977" s="7">
        <v>10</v>
      </c>
      <c r="G977" s="7">
        <v>20</v>
      </c>
      <c r="H977" s="5" t="s">
        <v>144</v>
      </c>
      <c r="I977" s="9" t="s">
        <v>24</v>
      </c>
      <c r="J977" s="5" t="s">
        <v>68</v>
      </c>
      <c r="K977" s="5" t="s">
        <v>12708</v>
      </c>
      <c r="L977" s="5" t="s">
        <v>12709</v>
      </c>
      <c r="M977" s="5" t="s">
        <v>53</v>
      </c>
      <c r="N977" s="5" t="s">
        <v>55</v>
      </c>
      <c r="O977" s="5"/>
      <c r="P977" s="5" t="b">
        <f t="shared" ca="1" si="249"/>
        <v>0</v>
      </c>
      <c r="Q977" s="5" t="b">
        <f t="shared" ref="Q977:Q978" ca="1" si="263">IFERROR(__xludf.DUMMYFUNCTION("REGEXMATCH(L977,""(?i)JavaScript"")"),TRUE)</f>
        <v>1</v>
      </c>
      <c r="R977" s="5"/>
      <c r="S977" s="5"/>
      <c r="T977" s="5"/>
      <c r="U977" s="5"/>
      <c r="V977" s="5"/>
      <c r="W977" s="5"/>
      <c r="X977" s="5"/>
      <c r="Y977" s="5"/>
      <c r="Z977" s="5"/>
      <c r="AA977" s="5"/>
      <c r="AB977" s="5"/>
      <c r="AC977" s="5"/>
      <c r="AD977" s="5"/>
      <c r="AE977" s="5"/>
      <c r="AF977" s="5"/>
    </row>
    <row r="978" spans="1:32" ht="20.25" customHeight="1">
      <c r="A978" s="5" t="s">
        <v>1457</v>
      </c>
      <c r="B978" s="5" t="s">
        <v>12721</v>
      </c>
      <c r="C978" s="5" t="s">
        <v>170</v>
      </c>
      <c r="D978" s="5" t="s">
        <v>390</v>
      </c>
      <c r="E978" s="5" t="s">
        <v>29</v>
      </c>
      <c r="F978" s="7">
        <v>10</v>
      </c>
      <c r="G978" s="7">
        <v>21</v>
      </c>
      <c r="H978" s="5" t="s">
        <v>12722</v>
      </c>
      <c r="I978" s="5" t="s">
        <v>31</v>
      </c>
      <c r="J978" s="5" t="s">
        <v>76</v>
      </c>
      <c r="K978" s="5" t="s">
        <v>12723</v>
      </c>
      <c r="L978" s="5" t="s">
        <v>12724</v>
      </c>
      <c r="M978" s="5" t="s">
        <v>53</v>
      </c>
      <c r="N978" s="5" t="s">
        <v>55</v>
      </c>
      <c r="O978" s="5"/>
      <c r="P978" s="5" t="b">
        <f t="shared" ca="1" si="249"/>
        <v>0</v>
      </c>
      <c r="Q978" s="5" t="b">
        <f t="shared" ca="1" si="263"/>
        <v>1</v>
      </c>
      <c r="R978" s="5"/>
      <c r="S978" s="5"/>
      <c r="T978" s="5"/>
      <c r="U978" s="5"/>
      <c r="V978" s="5"/>
      <c r="W978" s="5"/>
      <c r="X978" s="5"/>
      <c r="Y978" s="5"/>
      <c r="Z978" s="5"/>
      <c r="AA978" s="5"/>
      <c r="AB978" s="5"/>
      <c r="AC978" s="5"/>
      <c r="AD978" s="5"/>
      <c r="AE978" s="5"/>
      <c r="AF978" s="5"/>
    </row>
    <row r="979" spans="1:32" ht="20.25" customHeight="1">
      <c r="A979" s="5" t="s">
        <v>2611</v>
      </c>
      <c r="B979" s="5" t="s">
        <v>12728</v>
      </c>
      <c r="C979" s="5" t="s">
        <v>170</v>
      </c>
      <c r="D979" s="5" t="s">
        <v>390</v>
      </c>
      <c r="E979" s="5" t="s">
        <v>45</v>
      </c>
      <c r="F979" s="7">
        <v>10</v>
      </c>
      <c r="G979" s="7">
        <v>18</v>
      </c>
      <c r="H979" s="5" t="s">
        <v>964</v>
      </c>
      <c r="I979" s="5" t="s">
        <v>66</v>
      </c>
      <c r="J979" s="5" t="s">
        <v>1075</v>
      </c>
      <c r="K979" s="5" t="s">
        <v>12729</v>
      </c>
      <c r="L979" s="5" t="s">
        <v>12730</v>
      </c>
      <c r="M979" s="5" t="s">
        <v>37</v>
      </c>
      <c r="N979" s="5" t="s">
        <v>55</v>
      </c>
      <c r="O979" s="5"/>
      <c r="P979" s="5" t="b">
        <f t="shared" ca="1" si="249"/>
        <v>0</v>
      </c>
      <c r="Q979" s="5" t="b">
        <f ca="1">IFERROR(__xludf.DUMMYFUNCTION("REGEXMATCH(L979,""JavaScript"")"),TRUE)</f>
        <v>1</v>
      </c>
      <c r="R979" s="5"/>
      <c r="S979" s="5"/>
      <c r="T979" s="5"/>
      <c r="U979" s="5"/>
      <c r="V979" s="5"/>
      <c r="W979" s="5"/>
      <c r="X979" s="5"/>
      <c r="Y979" s="5"/>
      <c r="Z979" s="5"/>
      <c r="AA979" s="5"/>
      <c r="AB979" s="5"/>
      <c r="AC979" s="5"/>
      <c r="AD979" s="5"/>
      <c r="AE979" s="5"/>
      <c r="AF979" s="5"/>
    </row>
    <row r="980" spans="1:32" ht="20.25" customHeight="1">
      <c r="A980" s="5" t="s">
        <v>12734</v>
      </c>
      <c r="B980" s="5" t="s">
        <v>9221</v>
      </c>
      <c r="C980" s="5" t="s">
        <v>170</v>
      </c>
      <c r="D980" s="5" t="s">
        <v>342</v>
      </c>
      <c r="E980" s="5" t="s">
        <v>45</v>
      </c>
      <c r="F980" s="7">
        <v>10</v>
      </c>
      <c r="G980" s="7">
        <v>15</v>
      </c>
      <c r="H980" s="5" t="s">
        <v>56</v>
      </c>
      <c r="I980" s="5" t="s">
        <v>108</v>
      </c>
      <c r="J980" s="5" t="s">
        <v>68</v>
      </c>
      <c r="K980" s="5" t="s">
        <v>12735</v>
      </c>
      <c r="L980" s="5" t="s">
        <v>12736</v>
      </c>
      <c r="M980" s="5" t="s">
        <v>648</v>
      </c>
      <c r="N980" s="5" t="s">
        <v>405</v>
      </c>
      <c r="O980" s="5"/>
      <c r="P980" s="5" t="b">
        <f t="shared" ca="1" si="249"/>
        <v>0</v>
      </c>
      <c r="Q980" s="5" t="b">
        <f ca="1">IFERROR(__xludf.DUMMYFUNCTION("REGEXMATCH(L980,""(?i)JavaScript"")"),TRUE)</f>
        <v>1</v>
      </c>
      <c r="R980" s="5"/>
      <c r="S980" s="5"/>
      <c r="T980" s="5"/>
      <c r="U980" s="5"/>
      <c r="V980" s="5"/>
      <c r="W980" s="5"/>
      <c r="X980" s="5"/>
      <c r="Y980" s="5"/>
      <c r="Z980" s="5"/>
      <c r="AA980" s="5"/>
      <c r="AB980" s="5"/>
      <c r="AC980" s="5"/>
      <c r="AD980" s="5"/>
      <c r="AE980" s="5"/>
      <c r="AF980" s="5"/>
    </row>
    <row r="981" spans="1:32" ht="20.25" customHeight="1">
      <c r="A981" s="5" t="s">
        <v>12744</v>
      </c>
      <c r="B981" s="5" t="s">
        <v>12745</v>
      </c>
      <c r="C981" s="5" t="s">
        <v>20</v>
      </c>
      <c r="D981" s="5" t="s">
        <v>47</v>
      </c>
      <c r="E981" s="5" t="s">
        <v>45</v>
      </c>
      <c r="F981" s="7">
        <v>10</v>
      </c>
      <c r="G981" s="7">
        <v>20</v>
      </c>
      <c r="H981" s="5" t="s">
        <v>144</v>
      </c>
      <c r="I981" s="5" t="s">
        <v>108</v>
      </c>
      <c r="J981" s="5" t="s">
        <v>110</v>
      </c>
      <c r="K981" s="5" t="s">
        <v>12747</v>
      </c>
      <c r="L981" s="5" t="s">
        <v>12748</v>
      </c>
      <c r="M981" s="5" t="s">
        <v>37</v>
      </c>
      <c r="N981" s="5" t="s">
        <v>55</v>
      </c>
      <c r="O981" s="5"/>
      <c r="P981" s="5" t="b">
        <f t="shared" ca="1" si="249"/>
        <v>0</v>
      </c>
      <c r="Q981" s="5" t="b">
        <f ca="1">IFERROR(__xludf.DUMMYFUNCTION("REGEXMATCH(L981,""JavaScript"")"),TRUE)</f>
        <v>1</v>
      </c>
      <c r="R981" s="5"/>
      <c r="S981" s="5"/>
      <c r="T981" s="5"/>
      <c r="U981" s="5"/>
      <c r="V981" s="5"/>
      <c r="W981" s="5"/>
      <c r="X981" s="5"/>
      <c r="Y981" s="5"/>
      <c r="Z981" s="5"/>
      <c r="AA981" s="5"/>
      <c r="AB981" s="5"/>
      <c r="AC981" s="5"/>
      <c r="AD981" s="5"/>
      <c r="AE981" s="5"/>
      <c r="AF981" s="5"/>
    </row>
    <row r="982" spans="1:32" ht="20.25" customHeight="1">
      <c r="A982" s="5" t="s">
        <v>2440</v>
      </c>
      <c r="B982" s="5" t="s">
        <v>12758</v>
      </c>
      <c r="C982" s="5" t="s">
        <v>41</v>
      </c>
      <c r="D982" s="5" t="s">
        <v>169</v>
      </c>
      <c r="E982" s="5" t="s">
        <v>45</v>
      </c>
      <c r="F982" s="7">
        <v>10</v>
      </c>
      <c r="G982" s="7">
        <v>15</v>
      </c>
      <c r="H982" s="5" t="s">
        <v>56</v>
      </c>
      <c r="I982" s="5" t="s">
        <v>108</v>
      </c>
      <c r="J982" s="5" t="s">
        <v>12759</v>
      </c>
      <c r="K982" s="5" t="s">
        <v>12760</v>
      </c>
      <c r="L982" s="5" t="s">
        <v>12761</v>
      </c>
      <c r="M982" s="5" t="s">
        <v>167</v>
      </c>
      <c r="N982" s="5" t="s">
        <v>44</v>
      </c>
      <c r="O982" s="5"/>
      <c r="P982" s="5" t="b">
        <f t="shared" ca="1" si="249"/>
        <v>0</v>
      </c>
      <c r="Q982" s="5" t="b">
        <f t="shared" ref="Q982:Q984" ca="1" si="264">IFERROR(__xludf.DUMMYFUNCTION("REGEXMATCH(L982,""(?i)JavaScript"")"),TRUE)</f>
        <v>1</v>
      </c>
      <c r="R982" s="5"/>
      <c r="S982" s="5"/>
      <c r="T982" s="5"/>
      <c r="U982" s="5"/>
      <c r="V982" s="5"/>
      <c r="W982" s="5"/>
      <c r="X982" s="5"/>
      <c r="Y982" s="5"/>
      <c r="Z982" s="5"/>
      <c r="AA982" s="5"/>
      <c r="AB982" s="5"/>
      <c r="AC982" s="5"/>
      <c r="AD982" s="5"/>
      <c r="AE982" s="5"/>
      <c r="AF982" s="5"/>
    </row>
    <row r="983" spans="1:32" ht="20.25" customHeight="1">
      <c r="A983" s="5" t="s">
        <v>396</v>
      </c>
      <c r="B983" s="5" t="s">
        <v>12769</v>
      </c>
      <c r="C983" s="5" t="s">
        <v>170</v>
      </c>
      <c r="D983" s="5" t="s">
        <v>171</v>
      </c>
      <c r="E983" s="5" t="s">
        <v>29</v>
      </c>
      <c r="F983" s="7">
        <v>10</v>
      </c>
      <c r="G983" s="7">
        <v>15</v>
      </c>
      <c r="H983" s="5" t="s">
        <v>56</v>
      </c>
      <c r="I983" s="5" t="s">
        <v>108</v>
      </c>
      <c r="J983" s="5" t="s">
        <v>1505</v>
      </c>
      <c r="K983" s="5" t="s">
        <v>12770</v>
      </c>
      <c r="L983" s="5" t="s">
        <v>12771</v>
      </c>
      <c r="M983" s="5" t="s">
        <v>100</v>
      </c>
      <c r="N983" s="5" t="s">
        <v>271</v>
      </c>
      <c r="O983" s="5"/>
      <c r="P983" s="5" t="b">
        <f t="shared" ca="1" si="249"/>
        <v>0</v>
      </c>
      <c r="Q983" s="5" t="b">
        <f t="shared" ca="1" si="264"/>
        <v>1</v>
      </c>
      <c r="R983" s="5"/>
      <c r="S983" s="5"/>
      <c r="T983" s="5"/>
      <c r="U983" s="5"/>
      <c r="V983" s="5"/>
      <c r="W983" s="5"/>
      <c r="X983" s="5"/>
      <c r="Y983" s="5"/>
      <c r="Z983" s="5"/>
      <c r="AA983" s="5"/>
      <c r="AB983" s="5"/>
      <c r="AC983" s="5"/>
      <c r="AD983" s="5"/>
      <c r="AE983" s="5"/>
      <c r="AF983" s="5"/>
    </row>
    <row r="984" spans="1:32" ht="20.25" customHeight="1">
      <c r="A984" s="5" t="s">
        <v>396</v>
      </c>
      <c r="B984" s="5" t="s">
        <v>11989</v>
      </c>
      <c r="C984" s="5" t="s">
        <v>27</v>
      </c>
      <c r="D984" s="5" t="s">
        <v>850</v>
      </c>
      <c r="E984" s="5" t="s">
        <v>45</v>
      </c>
      <c r="F984" s="7">
        <v>10</v>
      </c>
      <c r="G984" s="7">
        <v>15</v>
      </c>
      <c r="H984" s="5" t="s">
        <v>56</v>
      </c>
      <c r="I984" s="9" t="s">
        <v>24</v>
      </c>
      <c r="J984" s="5" t="s">
        <v>134</v>
      </c>
      <c r="K984" s="5" t="s">
        <v>11990</v>
      </c>
      <c r="L984" s="5" t="s">
        <v>11991</v>
      </c>
      <c r="M984" s="5" t="s">
        <v>53</v>
      </c>
      <c r="N984" s="5" t="s">
        <v>55</v>
      </c>
      <c r="O984" s="5" t="b">
        <f ca="1">IFERROR(__xludf.DUMMYFUNCTION("REGEXMATCH(A984,""前端"")"),TRUE)</f>
        <v>1</v>
      </c>
      <c r="P984" s="5" t="b">
        <f t="shared" ca="1" si="249"/>
        <v>0</v>
      </c>
      <c r="Q984" s="5" t="b">
        <f t="shared" ca="1" si="264"/>
        <v>1</v>
      </c>
      <c r="R984" s="5"/>
      <c r="S984" s="5"/>
      <c r="T984" s="5"/>
      <c r="U984" s="5"/>
      <c r="V984" s="5"/>
      <c r="W984" s="5"/>
      <c r="X984" s="5"/>
      <c r="Y984" s="5"/>
      <c r="Z984" s="5"/>
      <c r="AA984" s="5"/>
      <c r="AB984" s="5"/>
      <c r="AC984" s="5"/>
      <c r="AD984" s="5"/>
      <c r="AE984" s="5"/>
      <c r="AF984" s="5"/>
    </row>
    <row r="985" spans="1:32" ht="20.25" customHeight="1">
      <c r="A985" s="5" t="s">
        <v>277</v>
      </c>
      <c r="B985" s="5" t="s">
        <v>12676</v>
      </c>
      <c r="C985" s="5" t="s">
        <v>20</v>
      </c>
      <c r="D985" s="5" t="s">
        <v>21</v>
      </c>
      <c r="E985" s="5" t="s">
        <v>45</v>
      </c>
      <c r="F985" s="7">
        <v>10</v>
      </c>
      <c r="G985" s="7">
        <v>15</v>
      </c>
      <c r="H985" s="5" t="s">
        <v>56</v>
      </c>
      <c r="I985" s="5" t="s">
        <v>31</v>
      </c>
      <c r="J985" s="5" t="s">
        <v>117</v>
      </c>
      <c r="K985" s="5"/>
      <c r="L985" s="5" t="s">
        <v>12678</v>
      </c>
      <c r="M985" s="5" t="s">
        <v>100</v>
      </c>
      <c r="N985" s="5" t="s">
        <v>55</v>
      </c>
      <c r="O985" s="5"/>
      <c r="P985" s="5" t="b">
        <f t="shared" ca="1" si="249"/>
        <v>0</v>
      </c>
      <c r="Q985" s="5" t="b">
        <f t="shared" ref="Q985:Q986" ca="1" si="265">IFERROR(__xludf.DUMMYFUNCTION("REGEXMATCH(L985,""JavaScript"")"),TRUE)</f>
        <v>1</v>
      </c>
      <c r="R985" s="5"/>
      <c r="S985" s="5"/>
      <c r="T985" s="5"/>
      <c r="U985" s="5"/>
      <c r="V985" s="5"/>
      <c r="W985" s="5"/>
      <c r="X985" s="5"/>
      <c r="Y985" s="5"/>
      <c r="Z985" s="5"/>
      <c r="AA985" s="5"/>
      <c r="AB985" s="5"/>
      <c r="AC985" s="5"/>
      <c r="AD985" s="5"/>
      <c r="AE985" s="5"/>
      <c r="AF985" s="5"/>
    </row>
    <row r="986" spans="1:32" ht="20.25" customHeight="1">
      <c r="A986" s="5" t="s">
        <v>5314</v>
      </c>
      <c r="B986" s="5" t="s">
        <v>5675</v>
      </c>
      <c r="C986" s="5" t="s">
        <v>20</v>
      </c>
      <c r="D986" s="5" t="s">
        <v>47</v>
      </c>
      <c r="E986" s="5" t="s">
        <v>45</v>
      </c>
      <c r="F986" s="7">
        <v>10</v>
      </c>
      <c r="G986" s="7">
        <v>15</v>
      </c>
      <c r="H986" s="5" t="s">
        <v>56</v>
      </c>
      <c r="I986" s="5" t="s">
        <v>108</v>
      </c>
      <c r="J986" s="5" t="s">
        <v>117</v>
      </c>
      <c r="K986" s="5" t="s">
        <v>5678</v>
      </c>
      <c r="L986" s="5" t="s">
        <v>12794</v>
      </c>
      <c r="M986" s="5" t="s">
        <v>37</v>
      </c>
      <c r="N986" s="5" t="s">
        <v>38</v>
      </c>
      <c r="O986" s="5"/>
      <c r="P986" s="5" t="b">
        <f t="shared" ca="1" si="249"/>
        <v>0</v>
      </c>
      <c r="Q986" s="5" t="b">
        <f t="shared" ca="1" si="265"/>
        <v>1</v>
      </c>
      <c r="R986" s="5"/>
      <c r="S986" s="5"/>
      <c r="T986" s="5"/>
      <c r="U986" s="5"/>
      <c r="V986" s="5"/>
      <c r="W986" s="5"/>
      <c r="X986" s="5"/>
      <c r="Y986" s="5"/>
      <c r="Z986" s="5"/>
      <c r="AA986" s="5"/>
      <c r="AB986" s="5"/>
      <c r="AC986" s="5"/>
      <c r="AD986" s="5"/>
      <c r="AE986" s="5"/>
      <c r="AF986" s="5"/>
    </row>
    <row r="987" spans="1:32" ht="20.25" customHeight="1">
      <c r="A987" s="5" t="s">
        <v>12799</v>
      </c>
      <c r="B987" s="5" t="s">
        <v>3088</v>
      </c>
      <c r="C987" s="5" t="s">
        <v>170</v>
      </c>
      <c r="D987" s="5" t="s">
        <v>390</v>
      </c>
      <c r="E987" s="5" t="s">
        <v>45</v>
      </c>
      <c r="F987" s="7">
        <v>10</v>
      </c>
      <c r="G987" s="7">
        <v>16</v>
      </c>
      <c r="H987" s="5" t="s">
        <v>2314</v>
      </c>
      <c r="I987" s="5" t="s">
        <v>108</v>
      </c>
      <c r="J987" s="5" t="s">
        <v>126</v>
      </c>
      <c r="K987" s="5" t="s">
        <v>1973</v>
      </c>
      <c r="L987" s="5" t="s">
        <v>12801</v>
      </c>
      <c r="M987" s="5" t="s">
        <v>167</v>
      </c>
      <c r="N987" s="5" t="s">
        <v>44</v>
      </c>
      <c r="O987" s="5"/>
      <c r="P987" s="5" t="b">
        <f t="shared" ca="1" si="249"/>
        <v>0</v>
      </c>
      <c r="Q987" s="5" t="b">
        <f t="shared" ref="Q987:Q988" ca="1" si="266">IFERROR(__xludf.DUMMYFUNCTION("REGEXMATCH(L987,""(?i)JavaScript"")"),TRUE)</f>
        <v>1</v>
      </c>
      <c r="R987" s="5"/>
      <c r="S987" s="5"/>
      <c r="T987" s="5"/>
      <c r="U987" s="5"/>
      <c r="V987" s="5"/>
      <c r="W987" s="5"/>
      <c r="X987" s="5"/>
      <c r="Y987" s="5"/>
      <c r="Z987" s="5"/>
      <c r="AA987" s="5"/>
      <c r="AB987" s="5"/>
      <c r="AC987" s="5"/>
      <c r="AD987" s="5"/>
      <c r="AE987" s="5"/>
      <c r="AF987" s="5"/>
    </row>
    <row r="988" spans="1:32" ht="20.25" customHeight="1">
      <c r="A988" s="5" t="s">
        <v>12805</v>
      </c>
      <c r="B988" s="5" t="s">
        <v>12806</v>
      </c>
      <c r="C988" s="5" t="s">
        <v>41</v>
      </c>
      <c r="D988" s="5" t="s">
        <v>43</v>
      </c>
      <c r="E988" s="5" t="s">
        <v>29</v>
      </c>
      <c r="F988" s="7">
        <v>10</v>
      </c>
      <c r="G988" s="7">
        <v>20</v>
      </c>
      <c r="H988" s="5" t="s">
        <v>144</v>
      </c>
      <c r="I988" s="5" t="s">
        <v>66</v>
      </c>
      <c r="J988" s="5" t="s">
        <v>110</v>
      </c>
      <c r="K988" s="5" t="s">
        <v>8700</v>
      </c>
      <c r="L988" s="5" t="s">
        <v>12807</v>
      </c>
      <c r="M988" s="5" t="s">
        <v>53</v>
      </c>
      <c r="N988" s="5" t="s">
        <v>55</v>
      </c>
      <c r="O988" s="5"/>
      <c r="P988" s="5" t="b">
        <f t="shared" ca="1" si="249"/>
        <v>0</v>
      </c>
      <c r="Q988" s="5" t="b">
        <f t="shared" ca="1" si="266"/>
        <v>1</v>
      </c>
      <c r="R988" s="5"/>
      <c r="S988" s="5"/>
      <c r="T988" s="5"/>
      <c r="U988" s="5"/>
      <c r="V988" s="5"/>
      <c r="W988" s="5"/>
      <c r="X988" s="5"/>
      <c r="Y988" s="5"/>
      <c r="Z988" s="5"/>
      <c r="AA988" s="5"/>
      <c r="AB988" s="5"/>
      <c r="AC988" s="5"/>
      <c r="AD988" s="5"/>
      <c r="AE988" s="5"/>
      <c r="AF988" s="5"/>
    </row>
    <row r="989" spans="1:32" ht="20.25" customHeight="1">
      <c r="A989" s="5" t="s">
        <v>12813</v>
      </c>
      <c r="B989" s="5" t="s">
        <v>11715</v>
      </c>
      <c r="C989" s="5" t="s">
        <v>27</v>
      </c>
      <c r="D989" s="5" t="s">
        <v>850</v>
      </c>
      <c r="E989" s="5" t="s">
        <v>45</v>
      </c>
      <c r="F989" s="7">
        <v>10</v>
      </c>
      <c r="G989" s="7">
        <v>20</v>
      </c>
      <c r="H989" s="5" t="s">
        <v>144</v>
      </c>
      <c r="I989" s="5" t="s">
        <v>66</v>
      </c>
      <c r="J989" s="5" t="s">
        <v>110</v>
      </c>
      <c r="K989" s="5" t="s">
        <v>300</v>
      </c>
      <c r="L989" s="5" t="s">
        <v>12817</v>
      </c>
      <c r="M989" s="5" t="s">
        <v>100</v>
      </c>
      <c r="N989" s="5" t="s">
        <v>55</v>
      </c>
      <c r="O989" s="5"/>
      <c r="P989" s="5" t="b">
        <f t="shared" ca="1" si="249"/>
        <v>0</v>
      </c>
      <c r="Q989" s="5" t="b">
        <f ca="1">IFERROR(__xludf.DUMMYFUNCTION("REGEXMATCH(L989,""JavaScript"")"),TRUE)</f>
        <v>1</v>
      </c>
      <c r="R989" s="5"/>
      <c r="S989" s="5"/>
      <c r="T989" s="5"/>
      <c r="U989" s="5"/>
      <c r="V989" s="5"/>
      <c r="W989" s="5"/>
      <c r="X989" s="5"/>
      <c r="Y989" s="5"/>
      <c r="Z989" s="5"/>
      <c r="AA989" s="5"/>
      <c r="AB989" s="5"/>
      <c r="AC989" s="5"/>
      <c r="AD989" s="5"/>
      <c r="AE989" s="5"/>
      <c r="AF989" s="5"/>
    </row>
    <row r="990" spans="1:32" ht="20.25" customHeight="1">
      <c r="A990" s="5" t="s">
        <v>277</v>
      </c>
      <c r="B990" s="5" t="s">
        <v>12828</v>
      </c>
      <c r="C990" s="5" t="s">
        <v>41</v>
      </c>
      <c r="D990" s="5" t="s">
        <v>94</v>
      </c>
      <c r="E990" s="5" t="s">
        <v>45</v>
      </c>
      <c r="F990" s="7">
        <v>10</v>
      </c>
      <c r="G990" s="7">
        <v>15</v>
      </c>
      <c r="H990" s="5" t="s">
        <v>56</v>
      </c>
      <c r="I990" s="5" t="s">
        <v>108</v>
      </c>
      <c r="J990" s="5" t="s">
        <v>110</v>
      </c>
      <c r="K990" s="5" t="s">
        <v>12831</v>
      </c>
      <c r="L990" s="5" t="s">
        <v>12832</v>
      </c>
      <c r="M990" s="5" t="s">
        <v>100</v>
      </c>
      <c r="N990" s="5" t="s">
        <v>55</v>
      </c>
      <c r="O990" s="5"/>
      <c r="P990" s="5" t="b">
        <f t="shared" ca="1" si="249"/>
        <v>0</v>
      </c>
      <c r="Q990" s="5" t="b">
        <f t="shared" ref="Q990:Q991" ca="1" si="267">IFERROR(__xludf.DUMMYFUNCTION("REGEXMATCH(L990,""(?i)JavaScript"")"),TRUE)</f>
        <v>1</v>
      </c>
      <c r="R990" s="5"/>
      <c r="S990" s="5"/>
      <c r="T990" s="5"/>
      <c r="U990" s="5"/>
      <c r="V990" s="5"/>
      <c r="W990" s="5"/>
      <c r="X990" s="5"/>
      <c r="Y990" s="5"/>
      <c r="Z990" s="5"/>
      <c r="AA990" s="5"/>
      <c r="AB990" s="5"/>
      <c r="AC990" s="5"/>
      <c r="AD990" s="5"/>
      <c r="AE990" s="5"/>
      <c r="AF990" s="5"/>
    </row>
    <row r="991" spans="1:32" ht="20.25" customHeight="1">
      <c r="A991" s="5" t="s">
        <v>277</v>
      </c>
      <c r="B991" s="5" t="s">
        <v>12843</v>
      </c>
      <c r="C991" s="5" t="s">
        <v>170</v>
      </c>
      <c r="D991" s="5" t="s">
        <v>378</v>
      </c>
      <c r="E991" s="5" t="s">
        <v>45</v>
      </c>
      <c r="F991" s="7">
        <v>10</v>
      </c>
      <c r="G991" s="7">
        <v>15</v>
      </c>
      <c r="H991" s="5" t="s">
        <v>56</v>
      </c>
      <c r="I991" s="5" t="s">
        <v>108</v>
      </c>
      <c r="J991" s="5" t="s">
        <v>2197</v>
      </c>
      <c r="K991" s="5" t="s">
        <v>12848</v>
      </c>
      <c r="L991" s="5" t="s">
        <v>12849</v>
      </c>
      <c r="M991" s="5" t="s">
        <v>42</v>
      </c>
      <c r="N991" s="5" t="s">
        <v>405</v>
      </c>
      <c r="O991" s="5"/>
      <c r="P991" s="5" t="b">
        <f t="shared" ca="1" si="249"/>
        <v>0</v>
      </c>
      <c r="Q991" s="5" t="b">
        <f t="shared" ca="1" si="267"/>
        <v>1</v>
      </c>
      <c r="R991" s="5"/>
      <c r="S991" s="5"/>
      <c r="T991" s="5"/>
      <c r="U991" s="5"/>
      <c r="V991" s="5"/>
      <c r="W991" s="5"/>
      <c r="X991" s="5"/>
      <c r="Y991" s="5"/>
      <c r="Z991" s="5"/>
      <c r="AA991" s="5"/>
      <c r="AB991" s="5"/>
      <c r="AC991" s="5"/>
      <c r="AD991" s="5"/>
      <c r="AE991" s="5"/>
      <c r="AF991" s="5"/>
    </row>
    <row r="992" spans="1:32" ht="20.25" customHeight="1">
      <c r="A992" s="5" t="s">
        <v>3762</v>
      </c>
      <c r="B992" s="5" t="s">
        <v>12853</v>
      </c>
      <c r="C992" s="5" t="s">
        <v>20</v>
      </c>
      <c r="D992" s="5" t="s">
        <v>2874</v>
      </c>
      <c r="E992" s="5" t="s">
        <v>45</v>
      </c>
      <c r="F992" s="7">
        <v>10</v>
      </c>
      <c r="G992" s="7">
        <v>15</v>
      </c>
      <c r="H992" s="5" t="s">
        <v>56</v>
      </c>
      <c r="I992" s="5" t="s">
        <v>125</v>
      </c>
      <c r="J992" s="5" t="s">
        <v>273</v>
      </c>
      <c r="K992" s="5" t="s">
        <v>12854</v>
      </c>
      <c r="L992" s="5" t="s">
        <v>12855</v>
      </c>
      <c r="M992" s="5" t="s">
        <v>167</v>
      </c>
      <c r="N992" s="5" t="s">
        <v>89</v>
      </c>
      <c r="O992" s="5"/>
      <c r="P992" s="5" t="b">
        <f t="shared" ca="1" si="249"/>
        <v>0</v>
      </c>
      <c r="Q992" s="5" t="b">
        <f ca="1">IFERROR(__xludf.DUMMYFUNCTION("REGEXMATCH(L992,""JavaScript"")"),TRUE)</f>
        <v>1</v>
      </c>
      <c r="R992" s="5"/>
      <c r="S992" s="5"/>
      <c r="T992" s="5"/>
      <c r="U992" s="5"/>
      <c r="V992" s="5"/>
      <c r="W992" s="5"/>
      <c r="X992" s="5"/>
      <c r="Y992" s="5"/>
      <c r="Z992" s="5"/>
      <c r="AA992" s="5"/>
      <c r="AB992" s="5"/>
      <c r="AC992" s="5"/>
      <c r="AD992" s="5"/>
      <c r="AE992" s="5"/>
      <c r="AF992" s="5"/>
    </row>
    <row r="993" spans="1:32" ht="20.25" customHeight="1">
      <c r="A993" s="5" t="s">
        <v>12862</v>
      </c>
      <c r="B993" s="5" t="s">
        <v>6085</v>
      </c>
      <c r="C993" s="5" t="s">
        <v>41</v>
      </c>
      <c r="D993" s="5" t="s">
        <v>448</v>
      </c>
      <c r="E993" s="5" t="s">
        <v>95</v>
      </c>
      <c r="F993" s="7">
        <v>10</v>
      </c>
      <c r="G993" s="7">
        <v>15</v>
      </c>
      <c r="H993" s="5" t="s">
        <v>56</v>
      </c>
      <c r="I993" s="5" t="s">
        <v>108</v>
      </c>
      <c r="J993" s="5" t="s">
        <v>252</v>
      </c>
      <c r="K993" s="5" t="s">
        <v>12864</v>
      </c>
      <c r="L993" s="5" t="s">
        <v>12865</v>
      </c>
      <c r="M993" s="5" t="s">
        <v>167</v>
      </c>
      <c r="N993" s="5" t="s">
        <v>55</v>
      </c>
      <c r="O993" s="5"/>
      <c r="P993" s="5" t="b">
        <f t="shared" ca="1" si="249"/>
        <v>0</v>
      </c>
      <c r="Q993" s="5" t="b">
        <f t="shared" ref="Q993:Q994" ca="1" si="268">IFERROR(__xludf.DUMMYFUNCTION("REGEXMATCH(L993,""(?i)JavaScript"")"),TRUE)</f>
        <v>1</v>
      </c>
      <c r="R993" s="5"/>
      <c r="S993" s="5"/>
      <c r="T993" s="5"/>
      <c r="U993" s="5"/>
      <c r="V993" s="5"/>
      <c r="W993" s="5"/>
      <c r="X993" s="5"/>
      <c r="Y993" s="5"/>
      <c r="Z993" s="5"/>
      <c r="AA993" s="5"/>
      <c r="AB993" s="5"/>
      <c r="AC993" s="5"/>
      <c r="AD993" s="5"/>
      <c r="AE993" s="5"/>
      <c r="AF993" s="5"/>
    </row>
    <row r="994" spans="1:32" ht="20.25" customHeight="1">
      <c r="A994" s="5" t="s">
        <v>12872</v>
      </c>
      <c r="B994" s="5" t="s">
        <v>12873</v>
      </c>
      <c r="C994" s="5" t="s">
        <v>41</v>
      </c>
      <c r="D994" s="5" t="s">
        <v>47</v>
      </c>
      <c r="E994" s="5" t="s">
        <v>45</v>
      </c>
      <c r="F994" s="7">
        <v>10</v>
      </c>
      <c r="G994" s="7">
        <v>16</v>
      </c>
      <c r="H994" s="5" t="s">
        <v>2314</v>
      </c>
      <c r="I994" s="5" t="s">
        <v>108</v>
      </c>
      <c r="J994" s="5" t="s">
        <v>48</v>
      </c>
      <c r="K994" s="5" t="s">
        <v>12874</v>
      </c>
      <c r="L994" s="5" t="s">
        <v>12875</v>
      </c>
      <c r="M994" s="5" t="s">
        <v>53</v>
      </c>
      <c r="N994" s="5" t="s">
        <v>55</v>
      </c>
      <c r="O994" s="5"/>
      <c r="P994" s="5" t="b">
        <f t="shared" ca="1" si="249"/>
        <v>0</v>
      </c>
      <c r="Q994" s="5" t="b">
        <f t="shared" ca="1" si="268"/>
        <v>1</v>
      </c>
      <c r="R994" s="5"/>
      <c r="S994" s="5"/>
      <c r="T994" s="5"/>
      <c r="U994" s="5"/>
      <c r="V994" s="5"/>
      <c r="W994" s="5"/>
      <c r="X994" s="5"/>
      <c r="Y994" s="5"/>
      <c r="Z994" s="5"/>
      <c r="AA994" s="5"/>
      <c r="AB994" s="5"/>
      <c r="AC994" s="5"/>
      <c r="AD994" s="5"/>
      <c r="AE994" s="5"/>
      <c r="AF994" s="5"/>
    </row>
    <row r="995" spans="1:32" ht="20.25" customHeight="1">
      <c r="A995" s="5" t="s">
        <v>1457</v>
      </c>
      <c r="B995" s="5" t="s">
        <v>7665</v>
      </c>
      <c r="C995" s="5" t="s">
        <v>27</v>
      </c>
      <c r="D995" s="5" t="s">
        <v>575</v>
      </c>
      <c r="E995" s="5" t="s">
        <v>45</v>
      </c>
      <c r="F995" s="7">
        <v>10</v>
      </c>
      <c r="G995" s="7">
        <v>15</v>
      </c>
      <c r="H995" s="5" t="s">
        <v>56</v>
      </c>
      <c r="I995" s="5" t="s">
        <v>108</v>
      </c>
      <c r="J995" s="5" t="s">
        <v>267</v>
      </c>
      <c r="K995" s="5"/>
      <c r="L995" s="5" t="s">
        <v>12879</v>
      </c>
      <c r="M995" s="5" t="s">
        <v>53</v>
      </c>
      <c r="N995" s="5" t="s">
        <v>55</v>
      </c>
      <c r="O995" s="5"/>
      <c r="P995" s="5" t="b">
        <f t="shared" ca="1" si="249"/>
        <v>0</v>
      </c>
      <c r="Q995" s="5" t="b">
        <f t="shared" ref="Q995:Q997" ca="1" si="269">IFERROR(__xludf.DUMMYFUNCTION("REGEXMATCH(L995,""JavaScript"")"),TRUE)</f>
        <v>1</v>
      </c>
      <c r="R995" s="5"/>
      <c r="S995" s="5"/>
      <c r="T995" s="5"/>
      <c r="U995" s="5"/>
      <c r="V995" s="5"/>
      <c r="W995" s="5"/>
      <c r="X995" s="5"/>
      <c r="Y995" s="5"/>
      <c r="Z995" s="5"/>
      <c r="AA995" s="5"/>
      <c r="AB995" s="5"/>
      <c r="AC995" s="5"/>
      <c r="AD995" s="5"/>
      <c r="AE995" s="5"/>
      <c r="AF995" s="5"/>
    </row>
    <row r="996" spans="1:32" ht="20.25" customHeight="1">
      <c r="A996" s="5" t="s">
        <v>1710</v>
      </c>
      <c r="B996" s="5" t="s">
        <v>12882</v>
      </c>
      <c r="C996" s="5" t="s">
        <v>27</v>
      </c>
      <c r="D996" s="5" t="s">
        <v>266</v>
      </c>
      <c r="E996" s="5" t="s">
        <v>45</v>
      </c>
      <c r="F996" s="7">
        <v>10</v>
      </c>
      <c r="G996" s="7">
        <v>15</v>
      </c>
      <c r="H996" s="5" t="s">
        <v>56</v>
      </c>
      <c r="I996" s="5" t="s">
        <v>31</v>
      </c>
      <c r="J996" s="5" t="s">
        <v>12883</v>
      </c>
      <c r="K996" s="5"/>
      <c r="L996" s="5" t="s">
        <v>12885</v>
      </c>
      <c r="M996" s="5" t="s">
        <v>53</v>
      </c>
      <c r="N996" s="5" t="s">
        <v>44</v>
      </c>
      <c r="O996" s="5"/>
      <c r="P996" s="5" t="b">
        <f t="shared" ca="1" si="249"/>
        <v>0</v>
      </c>
      <c r="Q996" s="5" t="b">
        <f t="shared" ca="1" si="269"/>
        <v>1</v>
      </c>
      <c r="R996" s="5"/>
      <c r="S996" s="5"/>
      <c r="T996" s="5"/>
      <c r="U996" s="5"/>
      <c r="V996" s="5"/>
      <c r="W996" s="5"/>
      <c r="X996" s="5"/>
      <c r="Y996" s="5"/>
      <c r="Z996" s="5"/>
      <c r="AA996" s="5"/>
      <c r="AB996" s="5"/>
      <c r="AC996" s="5"/>
      <c r="AD996" s="5"/>
      <c r="AE996" s="5"/>
      <c r="AF996" s="5"/>
    </row>
    <row r="997" spans="1:32" ht="20.25" customHeight="1">
      <c r="A997" s="5" t="s">
        <v>248</v>
      </c>
      <c r="B997" s="5" t="s">
        <v>12888</v>
      </c>
      <c r="C997" s="5" t="s">
        <v>170</v>
      </c>
      <c r="D997" s="5" t="s">
        <v>390</v>
      </c>
      <c r="E997" s="5" t="s">
        <v>29</v>
      </c>
      <c r="F997" s="7">
        <v>10</v>
      </c>
      <c r="G997" s="7">
        <v>15</v>
      </c>
      <c r="H997" s="5" t="s">
        <v>56</v>
      </c>
      <c r="I997" s="5" t="s">
        <v>108</v>
      </c>
      <c r="J997" s="5" t="s">
        <v>117</v>
      </c>
      <c r="K997" s="5" t="s">
        <v>12890</v>
      </c>
      <c r="L997" s="5" t="s">
        <v>12891</v>
      </c>
      <c r="M997" s="5" t="s">
        <v>53</v>
      </c>
      <c r="N997" s="5" t="s">
        <v>55</v>
      </c>
      <c r="O997" s="5"/>
      <c r="P997" s="5" t="b">
        <f t="shared" ca="1" si="249"/>
        <v>0</v>
      </c>
      <c r="Q997" s="5" t="b">
        <f t="shared" ca="1" si="269"/>
        <v>1</v>
      </c>
      <c r="R997" s="5"/>
      <c r="S997" s="5"/>
      <c r="T997" s="5"/>
      <c r="U997" s="5"/>
      <c r="V997" s="5"/>
      <c r="W997" s="5"/>
      <c r="X997" s="5"/>
      <c r="Y997" s="5"/>
      <c r="Z997" s="5"/>
      <c r="AA997" s="5"/>
      <c r="AB997" s="5"/>
      <c r="AC997" s="5"/>
      <c r="AD997" s="5"/>
      <c r="AE997" s="5"/>
      <c r="AF997" s="5"/>
    </row>
    <row r="998" spans="1:32" ht="20.25" customHeight="1">
      <c r="A998" s="5" t="s">
        <v>277</v>
      </c>
      <c r="B998" s="5" t="s">
        <v>769</v>
      </c>
      <c r="C998" s="5" t="s">
        <v>27</v>
      </c>
      <c r="D998" s="5" t="s">
        <v>47</v>
      </c>
      <c r="E998" s="5" t="s">
        <v>45</v>
      </c>
      <c r="F998" s="7">
        <v>10</v>
      </c>
      <c r="G998" s="7">
        <v>15</v>
      </c>
      <c r="H998" s="5" t="s">
        <v>56</v>
      </c>
      <c r="I998" s="5" t="s">
        <v>108</v>
      </c>
      <c r="J998" s="5" t="s">
        <v>624</v>
      </c>
      <c r="K998" s="5" t="s">
        <v>12538</v>
      </c>
      <c r="L998" s="5" t="s">
        <v>12539</v>
      </c>
      <c r="M998" s="5" t="s">
        <v>42</v>
      </c>
      <c r="N998" s="5" t="s">
        <v>237</v>
      </c>
      <c r="O998" s="5"/>
      <c r="P998" s="5" t="b">
        <f t="shared" ca="1" si="249"/>
        <v>0</v>
      </c>
      <c r="Q998" s="5" t="b">
        <f ca="1">IFERROR(__xludf.DUMMYFUNCTION("REGEXMATCH(L998,""(?i)JavaScript"")"),TRUE)</f>
        <v>1</v>
      </c>
      <c r="R998" s="5"/>
      <c r="S998" s="5"/>
      <c r="T998" s="5"/>
      <c r="U998" s="5"/>
      <c r="V998" s="5"/>
      <c r="W998" s="5"/>
      <c r="X998" s="5"/>
      <c r="Y998" s="5"/>
      <c r="Z998" s="5"/>
      <c r="AA998" s="5"/>
      <c r="AB998" s="5"/>
      <c r="AC998" s="5"/>
      <c r="AD998" s="5"/>
      <c r="AE998" s="5"/>
      <c r="AF998" s="5"/>
    </row>
    <row r="999" spans="1:32" ht="20.25" customHeight="1">
      <c r="A999" s="5" t="s">
        <v>4668</v>
      </c>
      <c r="B999" s="5" t="s">
        <v>1535</v>
      </c>
      <c r="C999" s="5" t="s">
        <v>41</v>
      </c>
      <c r="D999" s="5" t="s">
        <v>169</v>
      </c>
      <c r="E999" s="5" t="s">
        <v>45</v>
      </c>
      <c r="F999" s="7">
        <v>10</v>
      </c>
      <c r="G999" s="7">
        <v>18</v>
      </c>
      <c r="H999" s="5" t="s">
        <v>964</v>
      </c>
      <c r="I999" s="5" t="s">
        <v>108</v>
      </c>
      <c r="J999" s="5" t="s">
        <v>663</v>
      </c>
      <c r="K999" s="5" t="s">
        <v>12902</v>
      </c>
      <c r="L999" s="5" t="s">
        <v>12903</v>
      </c>
      <c r="M999" s="5" t="s">
        <v>37</v>
      </c>
      <c r="N999" s="5" t="s">
        <v>44</v>
      </c>
      <c r="O999" s="5"/>
      <c r="P999" s="5" t="b">
        <f t="shared" ca="1" si="249"/>
        <v>0</v>
      </c>
      <c r="Q999" s="5" t="b">
        <f t="shared" ref="Q999:Q1000" ca="1" si="270">IFERROR(__xludf.DUMMYFUNCTION("REGEXMATCH(L999,""JavaScript"")"),TRUE)</f>
        <v>1</v>
      </c>
      <c r="R999" s="5"/>
      <c r="S999" s="5"/>
      <c r="T999" s="5"/>
      <c r="U999" s="5"/>
      <c r="V999" s="5"/>
      <c r="W999" s="5"/>
      <c r="X999" s="5"/>
      <c r="Y999" s="5"/>
      <c r="Z999" s="5"/>
      <c r="AA999" s="5"/>
      <c r="AB999" s="5"/>
      <c r="AC999" s="5"/>
      <c r="AD999" s="5"/>
      <c r="AE999" s="5"/>
      <c r="AF999" s="5"/>
    </row>
    <row r="1000" spans="1:32" ht="20.25" customHeight="1">
      <c r="A1000" s="5" t="s">
        <v>12907</v>
      </c>
      <c r="B1000" s="5" t="s">
        <v>12908</v>
      </c>
      <c r="C1000" s="5" t="s">
        <v>41</v>
      </c>
      <c r="D1000" s="5" t="s">
        <v>114</v>
      </c>
      <c r="E1000" s="5" t="s">
        <v>45</v>
      </c>
      <c r="F1000" s="7">
        <v>10</v>
      </c>
      <c r="G1000" s="7">
        <v>15</v>
      </c>
      <c r="H1000" s="5" t="s">
        <v>56</v>
      </c>
      <c r="I1000" s="5" t="s">
        <v>108</v>
      </c>
      <c r="J1000" s="5" t="s">
        <v>48</v>
      </c>
      <c r="K1000" s="5" t="s">
        <v>12909</v>
      </c>
      <c r="L1000" s="5" t="s">
        <v>12910</v>
      </c>
      <c r="M1000" s="5" t="s">
        <v>42</v>
      </c>
      <c r="N1000" s="5" t="s">
        <v>55</v>
      </c>
      <c r="O1000" s="5"/>
      <c r="P1000" s="5" t="b">
        <f t="shared" ca="1" si="249"/>
        <v>0</v>
      </c>
      <c r="Q1000" s="5" t="b">
        <f t="shared" ca="1" si="270"/>
        <v>1</v>
      </c>
      <c r="R1000" s="5"/>
      <c r="S1000" s="5"/>
      <c r="T1000" s="5"/>
      <c r="U1000" s="5"/>
      <c r="V1000" s="5"/>
      <c r="W1000" s="5"/>
      <c r="X1000" s="5"/>
      <c r="Y1000" s="5"/>
      <c r="Z1000" s="5"/>
      <c r="AA1000" s="5"/>
      <c r="AB1000" s="5"/>
      <c r="AC1000" s="5"/>
      <c r="AD1000" s="5"/>
      <c r="AE1000" s="5"/>
      <c r="AF1000" s="5"/>
    </row>
    <row r="1001" spans="1:32" ht="20.25" customHeight="1">
      <c r="A1001" s="5" t="s">
        <v>277</v>
      </c>
      <c r="B1001" s="5" t="s">
        <v>6597</v>
      </c>
      <c r="C1001" s="5" t="s">
        <v>41</v>
      </c>
      <c r="D1001" s="5" t="s">
        <v>94</v>
      </c>
      <c r="E1001" s="5" t="s">
        <v>29</v>
      </c>
      <c r="F1001" s="7">
        <v>10</v>
      </c>
      <c r="G1001" s="7">
        <v>18</v>
      </c>
      <c r="H1001" s="5" t="s">
        <v>964</v>
      </c>
      <c r="I1001" s="5" t="s">
        <v>108</v>
      </c>
      <c r="J1001" s="5" t="s">
        <v>76</v>
      </c>
      <c r="K1001" s="5" t="s">
        <v>12912</v>
      </c>
      <c r="L1001" s="5" t="s">
        <v>12913</v>
      </c>
      <c r="M1001" s="5" t="s">
        <v>37</v>
      </c>
      <c r="N1001" s="5" t="s">
        <v>55</v>
      </c>
      <c r="O1001" s="5"/>
      <c r="P1001" s="5" t="b">
        <f t="shared" ca="1" si="249"/>
        <v>0</v>
      </c>
      <c r="Q1001" s="5" t="b">
        <f t="shared" ref="Q1001:Q1002" ca="1" si="271">IFERROR(__xludf.DUMMYFUNCTION("REGEXMATCH(L1001,""(?i)JavaScript"")"),TRUE)</f>
        <v>1</v>
      </c>
      <c r="R1001" s="5"/>
      <c r="S1001" s="5"/>
      <c r="T1001" s="5"/>
      <c r="U1001" s="5"/>
      <c r="V1001" s="5"/>
      <c r="W1001" s="5"/>
      <c r="X1001" s="5"/>
      <c r="Y1001" s="5"/>
      <c r="Z1001" s="5"/>
      <c r="AA1001" s="5"/>
      <c r="AB1001" s="5"/>
      <c r="AC1001" s="5"/>
      <c r="AD1001" s="5"/>
      <c r="AE1001" s="5"/>
      <c r="AF1001" s="5"/>
    </row>
    <row r="1002" spans="1:32" ht="20.25" customHeight="1">
      <c r="A1002" s="5" t="s">
        <v>12917</v>
      </c>
      <c r="B1002" s="5" t="s">
        <v>12918</v>
      </c>
      <c r="C1002" s="5" t="s">
        <v>170</v>
      </c>
      <c r="D1002" s="5" t="s">
        <v>390</v>
      </c>
      <c r="E1002" s="5" t="s">
        <v>29</v>
      </c>
      <c r="F1002" s="7">
        <v>10</v>
      </c>
      <c r="G1002" s="7">
        <v>17</v>
      </c>
      <c r="H1002" s="5" t="s">
        <v>4014</v>
      </c>
      <c r="I1002" s="5" t="s">
        <v>108</v>
      </c>
      <c r="J1002" s="5" t="s">
        <v>117</v>
      </c>
      <c r="K1002" s="5" t="s">
        <v>12919</v>
      </c>
      <c r="L1002" s="5" t="s">
        <v>12920</v>
      </c>
      <c r="M1002" s="5" t="s">
        <v>53</v>
      </c>
      <c r="N1002" s="5" t="s">
        <v>55</v>
      </c>
      <c r="O1002" s="5"/>
      <c r="P1002" s="5" t="b">
        <f t="shared" ca="1" si="249"/>
        <v>0</v>
      </c>
      <c r="Q1002" s="5" t="b">
        <f t="shared" ca="1" si="271"/>
        <v>1</v>
      </c>
      <c r="R1002" s="5"/>
      <c r="S1002" s="5"/>
      <c r="T1002" s="5"/>
      <c r="U1002" s="5"/>
      <c r="V1002" s="5"/>
      <c r="W1002" s="5"/>
      <c r="X1002" s="5"/>
      <c r="Y1002" s="5"/>
      <c r="Z1002" s="5"/>
      <c r="AA1002" s="5"/>
      <c r="AB1002" s="5"/>
      <c r="AC1002" s="5"/>
      <c r="AD1002" s="5"/>
      <c r="AE1002" s="5"/>
      <c r="AF1002" s="5"/>
    </row>
    <row r="1003" spans="1:32" ht="20.25" customHeight="1">
      <c r="A1003" s="5" t="s">
        <v>277</v>
      </c>
      <c r="B1003" s="5" t="s">
        <v>12922</v>
      </c>
      <c r="C1003" s="5" t="s">
        <v>170</v>
      </c>
      <c r="D1003" s="5" t="s">
        <v>378</v>
      </c>
      <c r="E1003" s="5" t="s">
        <v>45</v>
      </c>
      <c r="F1003" s="7">
        <v>10</v>
      </c>
      <c r="G1003" s="7">
        <v>15</v>
      </c>
      <c r="H1003" s="5" t="s">
        <v>56</v>
      </c>
      <c r="I1003" s="5" t="s">
        <v>108</v>
      </c>
      <c r="J1003" s="5" t="s">
        <v>10047</v>
      </c>
      <c r="K1003" s="5"/>
      <c r="L1003" s="5" t="s">
        <v>12926</v>
      </c>
      <c r="M1003" s="5" t="s">
        <v>37</v>
      </c>
      <c r="N1003" s="5" t="s">
        <v>405</v>
      </c>
      <c r="O1003" s="5"/>
      <c r="P1003" s="5" t="b">
        <f t="shared" ca="1" si="249"/>
        <v>0</v>
      </c>
      <c r="Q1003" s="5" t="b">
        <f t="shared" ref="Q1003:Q1008" ca="1" si="272">IFERROR(__xludf.DUMMYFUNCTION("REGEXMATCH(L1003,""JavaScript"")"),TRUE)</f>
        <v>1</v>
      </c>
      <c r="R1003" s="5"/>
      <c r="S1003" s="5"/>
      <c r="T1003" s="5"/>
      <c r="U1003" s="5"/>
      <c r="V1003" s="5"/>
      <c r="W1003" s="5"/>
      <c r="X1003" s="5"/>
      <c r="Y1003" s="5"/>
      <c r="Z1003" s="5"/>
      <c r="AA1003" s="5"/>
      <c r="AB1003" s="5"/>
      <c r="AC1003" s="5"/>
      <c r="AD1003" s="5"/>
      <c r="AE1003" s="5"/>
      <c r="AF1003" s="5"/>
    </row>
    <row r="1004" spans="1:32" ht="20.25" customHeight="1">
      <c r="A1004" s="5" t="s">
        <v>12935</v>
      </c>
      <c r="B1004" s="5" t="s">
        <v>7710</v>
      </c>
      <c r="C1004" s="5" t="s">
        <v>41</v>
      </c>
      <c r="D1004" s="5" t="s">
        <v>874</v>
      </c>
      <c r="E1004" s="5" t="s">
        <v>29</v>
      </c>
      <c r="F1004" s="7">
        <v>10</v>
      </c>
      <c r="G1004" s="7">
        <v>15</v>
      </c>
      <c r="H1004" s="5" t="s">
        <v>56</v>
      </c>
      <c r="I1004" s="5" t="s">
        <v>108</v>
      </c>
      <c r="J1004" s="5" t="s">
        <v>2106</v>
      </c>
      <c r="K1004" s="5"/>
      <c r="L1004" s="5" t="s">
        <v>12937</v>
      </c>
      <c r="M1004" s="5" t="s">
        <v>42</v>
      </c>
      <c r="N1004" s="5" t="s">
        <v>55</v>
      </c>
      <c r="O1004" s="5"/>
      <c r="P1004" s="5" t="b">
        <f t="shared" ca="1" si="249"/>
        <v>0</v>
      </c>
      <c r="Q1004" s="5" t="b">
        <f t="shared" ca="1" si="272"/>
        <v>1</v>
      </c>
      <c r="R1004" s="5"/>
      <c r="S1004" s="5"/>
      <c r="T1004" s="5"/>
      <c r="U1004" s="5"/>
      <c r="V1004" s="5"/>
      <c r="W1004" s="5"/>
      <c r="X1004" s="5"/>
      <c r="Y1004" s="5"/>
      <c r="Z1004" s="5"/>
      <c r="AA1004" s="5"/>
      <c r="AB1004" s="5"/>
      <c r="AC1004" s="5"/>
      <c r="AD1004" s="5"/>
      <c r="AE1004" s="5"/>
      <c r="AF1004" s="5"/>
    </row>
    <row r="1005" spans="1:32" ht="20.25" customHeight="1">
      <c r="A1005" s="5" t="s">
        <v>277</v>
      </c>
      <c r="B1005" s="5" t="s">
        <v>12939</v>
      </c>
      <c r="C1005" s="5" t="s">
        <v>41</v>
      </c>
      <c r="D1005" s="5" t="s">
        <v>114</v>
      </c>
      <c r="E1005" s="5" t="s">
        <v>45</v>
      </c>
      <c r="F1005" s="7">
        <v>10</v>
      </c>
      <c r="G1005" s="7">
        <v>15</v>
      </c>
      <c r="H1005" s="5" t="s">
        <v>56</v>
      </c>
      <c r="I1005" s="5" t="s">
        <v>108</v>
      </c>
      <c r="J1005" s="5" t="s">
        <v>686</v>
      </c>
      <c r="K1005" s="5" t="s">
        <v>12940</v>
      </c>
      <c r="L1005" s="5" t="s">
        <v>12941</v>
      </c>
      <c r="M1005" s="5" t="s">
        <v>100</v>
      </c>
      <c r="N1005" s="5" t="s">
        <v>55</v>
      </c>
      <c r="O1005" s="5"/>
      <c r="P1005" s="5" t="b">
        <f t="shared" ca="1" si="249"/>
        <v>0</v>
      </c>
      <c r="Q1005" s="5" t="b">
        <f t="shared" ca="1" si="272"/>
        <v>1</v>
      </c>
      <c r="R1005" s="5"/>
      <c r="S1005" s="5"/>
      <c r="T1005" s="5"/>
      <c r="U1005" s="5"/>
      <c r="V1005" s="5"/>
      <c r="W1005" s="5"/>
      <c r="X1005" s="5"/>
      <c r="Y1005" s="5"/>
      <c r="Z1005" s="5"/>
      <c r="AA1005" s="5"/>
      <c r="AB1005" s="5"/>
      <c r="AC1005" s="5"/>
      <c r="AD1005" s="5"/>
      <c r="AE1005" s="5"/>
      <c r="AF1005" s="5"/>
    </row>
    <row r="1006" spans="1:32" ht="20.25" customHeight="1">
      <c r="A1006" s="5" t="s">
        <v>12946</v>
      </c>
      <c r="B1006" s="5" t="s">
        <v>12947</v>
      </c>
      <c r="C1006" s="5" t="s">
        <v>170</v>
      </c>
      <c r="D1006" s="5" t="s">
        <v>378</v>
      </c>
      <c r="E1006" s="5" t="s">
        <v>45</v>
      </c>
      <c r="F1006" s="7">
        <v>10</v>
      </c>
      <c r="G1006" s="7">
        <v>20</v>
      </c>
      <c r="H1006" s="5" t="s">
        <v>144</v>
      </c>
      <c r="I1006" s="9" t="s">
        <v>24</v>
      </c>
      <c r="J1006" s="5" t="s">
        <v>742</v>
      </c>
      <c r="K1006" s="5" t="s">
        <v>921</v>
      </c>
      <c r="L1006" s="5" t="s">
        <v>12948</v>
      </c>
      <c r="M1006" s="5" t="s">
        <v>53</v>
      </c>
      <c r="N1006" s="5" t="s">
        <v>55</v>
      </c>
      <c r="O1006" s="5"/>
      <c r="P1006" s="5" t="b">
        <f t="shared" ca="1" si="249"/>
        <v>0</v>
      </c>
      <c r="Q1006" s="5" t="b">
        <f t="shared" ca="1" si="272"/>
        <v>1</v>
      </c>
      <c r="R1006" s="5"/>
      <c r="S1006" s="5"/>
      <c r="T1006" s="5"/>
      <c r="U1006" s="5"/>
      <c r="V1006" s="5"/>
      <c r="W1006" s="5"/>
      <c r="X1006" s="5"/>
      <c r="Y1006" s="5"/>
      <c r="Z1006" s="5"/>
      <c r="AA1006" s="5"/>
      <c r="AB1006" s="5"/>
      <c r="AC1006" s="5"/>
      <c r="AD1006" s="5"/>
      <c r="AE1006" s="5"/>
      <c r="AF1006" s="5"/>
    </row>
    <row r="1007" spans="1:32" ht="20.25" customHeight="1">
      <c r="A1007" s="5" t="s">
        <v>12949</v>
      </c>
      <c r="B1007" s="5" t="s">
        <v>12950</v>
      </c>
      <c r="C1007" s="5" t="s">
        <v>27</v>
      </c>
      <c r="D1007" s="5" t="s">
        <v>575</v>
      </c>
      <c r="E1007" s="5" t="s">
        <v>45</v>
      </c>
      <c r="F1007" s="7">
        <v>10</v>
      </c>
      <c r="G1007" s="7">
        <v>20</v>
      </c>
      <c r="H1007" s="5" t="s">
        <v>144</v>
      </c>
      <c r="I1007" s="5" t="s">
        <v>31</v>
      </c>
      <c r="J1007" s="5" t="s">
        <v>134</v>
      </c>
      <c r="K1007" s="5" t="s">
        <v>12951</v>
      </c>
      <c r="L1007" s="5" t="s">
        <v>12952</v>
      </c>
      <c r="M1007" s="5" t="s">
        <v>42</v>
      </c>
      <c r="N1007" s="5" t="s">
        <v>237</v>
      </c>
      <c r="O1007" s="5"/>
      <c r="P1007" s="5" t="b">
        <f t="shared" ca="1" si="249"/>
        <v>0</v>
      </c>
      <c r="Q1007" s="5" t="b">
        <f t="shared" ca="1" si="272"/>
        <v>1</v>
      </c>
      <c r="R1007" s="5"/>
      <c r="S1007" s="5"/>
      <c r="T1007" s="5"/>
      <c r="U1007" s="5"/>
      <c r="V1007" s="5"/>
      <c r="W1007" s="5"/>
      <c r="X1007" s="5"/>
      <c r="Y1007" s="5"/>
      <c r="Z1007" s="5"/>
      <c r="AA1007" s="5"/>
      <c r="AB1007" s="5"/>
      <c r="AC1007" s="5"/>
      <c r="AD1007" s="5"/>
      <c r="AE1007" s="5"/>
      <c r="AF1007" s="5"/>
    </row>
    <row r="1008" spans="1:32" ht="20.25" customHeight="1">
      <c r="A1008" s="5" t="s">
        <v>12954</v>
      </c>
      <c r="B1008" s="5" t="s">
        <v>3290</v>
      </c>
      <c r="C1008" s="5" t="s">
        <v>27</v>
      </c>
      <c r="D1008" s="5" t="s">
        <v>85</v>
      </c>
      <c r="E1008" s="5" t="s">
        <v>45</v>
      </c>
      <c r="F1008" s="7">
        <v>10</v>
      </c>
      <c r="G1008" s="7">
        <v>25</v>
      </c>
      <c r="H1008" s="5" t="s">
        <v>2463</v>
      </c>
      <c r="I1008" s="5" t="s">
        <v>108</v>
      </c>
      <c r="J1008" s="5" t="s">
        <v>110</v>
      </c>
      <c r="K1008" s="5" t="s">
        <v>12418</v>
      </c>
      <c r="L1008" s="5" t="s">
        <v>12955</v>
      </c>
      <c r="M1008" s="5" t="s">
        <v>53</v>
      </c>
      <c r="N1008" s="5" t="s">
        <v>405</v>
      </c>
      <c r="O1008" s="5"/>
      <c r="P1008" s="5" t="b">
        <f t="shared" ca="1" si="249"/>
        <v>0</v>
      </c>
      <c r="Q1008" s="5" t="b">
        <f t="shared" ca="1" si="272"/>
        <v>1</v>
      </c>
      <c r="R1008" s="5"/>
      <c r="S1008" s="5"/>
      <c r="T1008" s="5"/>
      <c r="U1008" s="5"/>
      <c r="V1008" s="5"/>
      <c r="W1008" s="5"/>
      <c r="X1008" s="5"/>
      <c r="Y1008" s="5"/>
      <c r="Z1008" s="5"/>
      <c r="AA1008" s="5"/>
      <c r="AB1008" s="5"/>
      <c r="AC1008" s="5"/>
      <c r="AD1008" s="5"/>
      <c r="AE1008" s="5"/>
      <c r="AF1008" s="5"/>
    </row>
    <row r="1009" spans="1:32" ht="20.25" customHeight="1">
      <c r="A1009" s="5" t="s">
        <v>12960</v>
      </c>
      <c r="B1009" s="5" t="s">
        <v>12961</v>
      </c>
      <c r="C1009" s="5" t="s">
        <v>20</v>
      </c>
      <c r="D1009" s="5" t="s">
        <v>21</v>
      </c>
      <c r="E1009" s="5" t="s">
        <v>45</v>
      </c>
      <c r="F1009" s="7">
        <v>10</v>
      </c>
      <c r="G1009" s="7">
        <v>15</v>
      </c>
      <c r="H1009" s="5" t="s">
        <v>56</v>
      </c>
      <c r="I1009" s="5" t="s">
        <v>108</v>
      </c>
      <c r="J1009" s="5" t="s">
        <v>57</v>
      </c>
      <c r="K1009" s="5" t="s">
        <v>12962</v>
      </c>
      <c r="L1009" s="5" t="s">
        <v>12963</v>
      </c>
      <c r="M1009" s="5" t="s">
        <v>100</v>
      </c>
      <c r="N1009" s="5" t="s">
        <v>271</v>
      </c>
      <c r="O1009" s="5"/>
      <c r="P1009" s="5" t="b">
        <f t="shared" ca="1" si="249"/>
        <v>0</v>
      </c>
      <c r="Q1009" s="5" t="b">
        <f ca="1">IFERROR(__xludf.DUMMYFUNCTION("REGEXMATCH(L1009,""(?i)JavaScript"")"),TRUE)</f>
        <v>1</v>
      </c>
      <c r="R1009" s="5"/>
      <c r="S1009" s="5"/>
      <c r="T1009" s="5"/>
      <c r="U1009" s="5"/>
      <c r="V1009" s="5"/>
      <c r="W1009" s="5"/>
      <c r="X1009" s="5"/>
      <c r="Y1009" s="5"/>
      <c r="Z1009" s="5"/>
      <c r="AA1009" s="5"/>
      <c r="AB1009" s="5"/>
      <c r="AC1009" s="5"/>
      <c r="AD1009" s="5"/>
      <c r="AE1009" s="5"/>
      <c r="AF1009" s="5"/>
    </row>
    <row r="1010" spans="1:32" ht="20.25" customHeight="1">
      <c r="A1010" s="5" t="s">
        <v>12966</v>
      </c>
      <c r="B1010" s="5" t="s">
        <v>12967</v>
      </c>
      <c r="C1010" s="5" t="s">
        <v>27</v>
      </c>
      <c r="D1010" s="5" t="s">
        <v>80</v>
      </c>
      <c r="E1010" s="5" t="s">
        <v>45</v>
      </c>
      <c r="F1010" s="7">
        <v>10</v>
      </c>
      <c r="G1010" s="7">
        <v>20</v>
      </c>
      <c r="H1010" s="5" t="s">
        <v>144</v>
      </c>
      <c r="I1010" s="5" t="s">
        <v>108</v>
      </c>
      <c r="J1010" s="5" t="s">
        <v>2261</v>
      </c>
      <c r="K1010" s="5" t="s">
        <v>12968</v>
      </c>
      <c r="L1010" s="5" t="s">
        <v>12969</v>
      </c>
      <c r="M1010" s="5" t="s">
        <v>37</v>
      </c>
      <c r="N1010" s="5" t="s">
        <v>55</v>
      </c>
      <c r="O1010" s="5"/>
      <c r="P1010" s="5" t="b">
        <f t="shared" ca="1" si="249"/>
        <v>0</v>
      </c>
      <c r="Q1010" s="5" t="b">
        <f t="shared" ref="Q1010:Q1013" ca="1" si="273">IFERROR(__xludf.DUMMYFUNCTION("REGEXMATCH(L1010,""JavaScript"")"),TRUE)</f>
        <v>1</v>
      </c>
      <c r="R1010" s="5"/>
      <c r="S1010" s="5"/>
      <c r="T1010" s="5"/>
      <c r="U1010" s="5"/>
      <c r="V1010" s="5"/>
      <c r="W1010" s="5"/>
      <c r="X1010" s="5"/>
      <c r="Y1010" s="5"/>
      <c r="Z1010" s="5"/>
      <c r="AA1010" s="5"/>
      <c r="AB1010" s="5"/>
      <c r="AC1010" s="5"/>
      <c r="AD1010" s="5"/>
      <c r="AE1010" s="5"/>
      <c r="AF1010" s="5"/>
    </row>
    <row r="1011" spans="1:32" ht="20.25" customHeight="1">
      <c r="A1011" s="5" t="s">
        <v>12975</v>
      </c>
      <c r="B1011" s="5" t="s">
        <v>12976</v>
      </c>
      <c r="C1011" s="5" t="s">
        <v>27</v>
      </c>
      <c r="D1011" s="5" t="s">
        <v>80</v>
      </c>
      <c r="E1011" s="5" t="s">
        <v>29</v>
      </c>
      <c r="F1011" s="7">
        <v>10</v>
      </c>
      <c r="G1011" s="7">
        <v>20</v>
      </c>
      <c r="H1011" s="5" t="s">
        <v>144</v>
      </c>
      <c r="I1011" s="5" t="s">
        <v>108</v>
      </c>
      <c r="J1011" s="5" t="s">
        <v>12977</v>
      </c>
      <c r="K1011" s="5" t="s">
        <v>12978</v>
      </c>
      <c r="L1011" s="5" t="s">
        <v>12979</v>
      </c>
      <c r="M1011" s="5" t="s">
        <v>37</v>
      </c>
      <c r="N1011" s="5" t="s">
        <v>237</v>
      </c>
      <c r="O1011" s="5"/>
      <c r="P1011" s="5" t="b">
        <f t="shared" ca="1" si="249"/>
        <v>0</v>
      </c>
      <c r="Q1011" s="5" t="b">
        <f t="shared" ca="1" si="273"/>
        <v>1</v>
      </c>
      <c r="R1011" s="5"/>
      <c r="S1011" s="5"/>
      <c r="T1011" s="5"/>
      <c r="U1011" s="5"/>
      <c r="V1011" s="5"/>
      <c r="W1011" s="5"/>
      <c r="X1011" s="5"/>
      <c r="Y1011" s="5"/>
      <c r="Z1011" s="5"/>
      <c r="AA1011" s="5"/>
      <c r="AB1011" s="5"/>
      <c r="AC1011" s="5"/>
      <c r="AD1011" s="5"/>
      <c r="AE1011" s="5"/>
      <c r="AF1011" s="5"/>
    </row>
    <row r="1012" spans="1:32" ht="20.25" customHeight="1">
      <c r="A1012" s="5" t="s">
        <v>12980</v>
      </c>
      <c r="B1012" s="5" t="s">
        <v>12981</v>
      </c>
      <c r="C1012" s="5" t="s">
        <v>20</v>
      </c>
      <c r="D1012" s="5" t="s">
        <v>2283</v>
      </c>
      <c r="E1012" s="5" t="s">
        <v>45</v>
      </c>
      <c r="F1012" s="7">
        <v>10</v>
      </c>
      <c r="G1012" s="7">
        <v>15</v>
      </c>
      <c r="H1012" s="5" t="s">
        <v>56</v>
      </c>
      <c r="I1012" s="5" t="s">
        <v>108</v>
      </c>
      <c r="J1012" s="5" t="s">
        <v>624</v>
      </c>
      <c r="K1012" s="5" t="s">
        <v>12982</v>
      </c>
      <c r="L1012" s="5" t="s">
        <v>12983</v>
      </c>
      <c r="M1012" s="5" t="s">
        <v>42</v>
      </c>
      <c r="N1012" s="5" t="s">
        <v>55</v>
      </c>
      <c r="O1012" s="5"/>
      <c r="P1012" s="5" t="b">
        <f t="shared" ca="1" si="249"/>
        <v>0</v>
      </c>
      <c r="Q1012" s="5" t="b">
        <f t="shared" ca="1" si="273"/>
        <v>1</v>
      </c>
      <c r="R1012" s="5"/>
      <c r="S1012" s="5"/>
      <c r="T1012" s="5"/>
      <c r="U1012" s="5"/>
      <c r="V1012" s="5"/>
      <c r="W1012" s="5"/>
      <c r="X1012" s="5"/>
      <c r="Y1012" s="5"/>
      <c r="Z1012" s="5"/>
      <c r="AA1012" s="5"/>
      <c r="AB1012" s="5"/>
      <c r="AC1012" s="5"/>
      <c r="AD1012" s="5"/>
      <c r="AE1012" s="5"/>
      <c r="AF1012" s="5"/>
    </row>
    <row r="1013" spans="1:32" ht="20.25" customHeight="1">
      <c r="A1013" s="5" t="s">
        <v>12987</v>
      </c>
      <c r="B1013" s="5" t="s">
        <v>12988</v>
      </c>
      <c r="C1013" s="5" t="s">
        <v>41</v>
      </c>
      <c r="D1013" s="5" t="s">
        <v>94</v>
      </c>
      <c r="E1013" s="5" t="s">
        <v>45</v>
      </c>
      <c r="F1013" s="7">
        <v>10</v>
      </c>
      <c r="G1013" s="7">
        <v>20</v>
      </c>
      <c r="H1013" s="5" t="s">
        <v>144</v>
      </c>
      <c r="I1013" s="5" t="s">
        <v>108</v>
      </c>
      <c r="J1013" s="5" t="s">
        <v>1619</v>
      </c>
      <c r="K1013" s="5" t="s">
        <v>12989</v>
      </c>
      <c r="L1013" s="5" t="s">
        <v>12991</v>
      </c>
      <c r="M1013" s="5" t="s">
        <v>53</v>
      </c>
      <c r="N1013" s="5" t="s">
        <v>55</v>
      </c>
      <c r="O1013" s="5"/>
      <c r="P1013" s="5" t="b">
        <f t="shared" ca="1" si="249"/>
        <v>0</v>
      </c>
      <c r="Q1013" s="5" t="b">
        <f t="shared" ca="1" si="273"/>
        <v>1</v>
      </c>
      <c r="R1013" s="5"/>
      <c r="S1013" s="5"/>
      <c r="T1013" s="5"/>
      <c r="U1013" s="5"/>
      <c r="V1013" s="5"/>
      <c r="W1013" s="5"/>
      <c r="X1013" s="5"/>
      <c r="Y1013" s="5"/>
      <c r="Z1013" s="5"/>
      <c r="AA1013" s="5"/>
      <c r="AB1013" s="5"/>
      <c r="AC1013" s="5"/>
      <c r="AD1013" s="5"/>
      <c r="AE1013" s="5"/>
      <c r="AF1013" s="5"/>
    </row>
    <row r="1014" spans="1:32" ht="20.25" customHeight="1">
      <c r="A1014" s="5" t="s">
        <v>12994</v>
      </c>
      <c r="B1014" s="5" t="s">
        <v>5722</v>
      </c>
      <c r="C1014" s="5" t="s">
        <v>20</v>
      </c>
      <c r="D1014" s="5" t="s">
        <v>296</v>
      </c>
      <c r="E1014" s="5" t="s">
        <v>45</v>
      </c>
      <c r="F1014" s="7">
        <v>10</v>
      </c>
      <c r="G1014" s="7">
        <v>20</v>
      </c>
      <c r="H1014" s="5" t="s">
        <v>144</v>
      </c>
      <c r="I1014" s="5" t="s">
        <v>125</v>
      </c>
      <c r="J1014" s="5" t="s">
        <v>576</v>
      </c>
      <c r="K1014" s="5" t="s">
        <v>12995</v>
      </c>
      <c r="L1014" s="5" t="s">
        <v>12996</v>
      </c>
      <c r="M1014" s="5" t="s">
        <v>42</v>
      </c>
      <c r="N1014" s="5" t="s">
        <v>44</v>
      </c>
      <c r="O1014" s="5"/>
      <c r="P1014" s="5" t="b">
        <f t="shared" ca="1" si="249"/>
        <v>0</v>
      </c>
      <c r="Q1014" s="5" t="b">
        <f t="shared" ref="Q1014:Q1016" ca="1" si="274">IFERROR(__xludf.DUMMYFUNCTION("REGEXMATCH(L1014,""(?i)JavaScript"")"),TRUE)</f>
        <v>1</v>
      </c>
      <c r="R1014" s="5"/>
      <c r="S1014" s="5"/>
      <c r="T1014" s="5"/>
      <c r="U1014" s="5"/>
      <c r="V1014" s="5"/>
      <c r="W1014" s="5"/>
      <c r="X1014" s="5"/>
      <c r="Y1014" s="5"/>
      <c r="Z1014" s="5"/>
      <c r="AA1014" s="5"/>
      <c r="AB1014" s="5"/>
      <c r="AC1014" s="5"/>
      <c r="AD1014" s="5"/>
      <c r="AE1014" s="5"/>
      <c r="AF1014" s="5"/>
    </row>
    <row r="1015" spans="1:32" ht="20.25" customHeight="1">
      <c r="A1015" s="5" t="s">
        <v>9556</v>
      </c>
      <c r="B1015" s="5" t="s">
        <v>13002</v>
      </c>
      <c r="C1015" s="5" t="s">
        <v>27</v>
      </c>
      <c r="D1015" s="5" t="s">
        <v>266</v>
      </c>
      <c r="E1015" s="5" t="s">
        <v>45</v>
      </c>
      <c r="F1015" s="7">
        <v>10</v>
      </c>
      <c r="G1015" s="7">
        <v>15</v>
      </c>
      <c r="H1015" s="5" t="s">
        <v>56</v>
      </c>
      <c r="I1015" s="5" t="s">
        <v>125</v>
      </c>
      <c r="J1015" s="5" t="s">
        <v>7141</v>
      </c>
      <c r="K1015" s="5" t="s">
        <v>13005</v>
      </c>
      <c r="L1015" s="5" t="s">
        <v>13006</v>
      </c>
      <c r="M1015" s="5" t="s">
        <v>53</v>
      </c>
      <c r="N1015" s="5" t="s">
        <v>55</v>
      </c>
      <c r="O1015" s="5"/>
      <c r="P1015" s="5" t="b">
        <f t="shared" ca="1" si="249"/>
        <v>0</v>
      </c>
      <c r="Q1015" s="5" t="b">
        <f t="shared" ca="1" si="274"/>
        <v>1</v>
      </c>
      <c r="R1015" s="5"/>
      <c r="S1015" s="5"/>
      <c r="T1015" s="5"/>
      <c r="U1015" s="5"/>
      <c r="V1015" s="5"/>
      <c r="W1015" s="5"/>
      <c r="X1015" s="5"/>
      <c r="Y1015" s="5"/>
      <c r="Z1015" s="5"/>
      <c r="AA1015" s="5"/>
      <c r="AB1015" s="5"/>
      <c r="AC1015" s="5"/>
      <c r="AD1015" s="5"/>
      <c r="AE1015" s="5"/>
      <c r="AF1015" s="5"/>
    </row>
    <row r="1016" spans="1:32" ht="20.25" customHeight="1">
      <c r="A1016" s="5" t="s">
        <v>13009</v>
      </c>
      <c r="B1016" s="5" t="s">
        <v>13010</v>
      </c>
      <c r="C1016" s="5" t="s">
        <v>41</v>
      </c>
      <c r="D1016" s="5" t="s">
        <v>47</v>
      </c>
      <c r="E1016" s="5" t="s">
        <v>29</v>
      </c>
      <c r="F1016" s="7">
        <v>10</v>
      </c>
      <c r="G1016" s="7">
        <v>15</v>
      </c>
      <c r="H1016" s="5" t="s">
        <v>56</v>
      </c>
      <c r="I1016" s="5" t="s">
        <v>108</v>
      </c>
      <c r="J1016" s="5" t="s">
        <v>76</v>
      </c>
      <c r="K1016" s="5" t="s">
        <v>13012</v>
      </c>
      <c r="L1016" s="5" t="s">
        <v>13013</v>
      </c>
      <c r="M1016" s="5" t="s">
        <v>167</v>
      </c>
      <c r="N1016" s="5" t="s">
        <v>55</v>
      </c>
      <c r="O1016" s="5"/>
      <c r="P1016" s="5" t="b">
        <f t="shared" ca="1" si="249"/>
        <v>0</v>
      </c>
      <c r="Q1016" s="5" t="b">
        <f t="shared" ca="1" si="274"/>
        <v>1</v>
      </c>
      <c r="R1016" s="5"/>
      <c r="S1016" s="5"/>
      <c r="T1016" s="5"/>
      <c r="U1016" s="5"/>
      <c r="V1016" s="5"/>
      <c r="W1016" s="5"/>
      <c r="X1016" s="5"/>
      <c r="Y1016" s="5"/>
      <c r="Z1016" s="5"/>
      <c r="AA1016" s="5"/>
      <c r="AB1016" s="5"/>
      <c r="AC1016" s="5"/>
      <c r="AD1016" s="5"/>
      <c r="AE1016" s="5"/>
      <c r="AF1016" s="5"/>
    </row>
    <row r="1017" spans="1:32" ht="20.25" customHeight="1">
      <c r="A1017" s="5" t="s">
        <v>13015</v>
      </c>
      <c r="B1017" s="5" t="s">
        <v>13016</v>
      </c>
      <c r="C1017" s="5" t="s">
        <v>170</v>
      </c>
      <c r="D1017" s="5" t="s">
        <v>378</v>
      </c>
      <c r="E1017" s="5" t="s">
        <v>45</v>
      </c>
      <c r="F1017" s="7">
        <v>10</v>
      </c>
      <c r="G1017" s="7">
        <v>15</v>
      </c>
      <c r="H1017" s="5" t="s">
        <v>56</v>
      </c>
      <c r="I1017" s="5" t="s">
        <v>125</v>
      </c>
      <c r="J1017" s="5" t="s">
        <v>7370</v>
      </c>
      <c r="K1017" s="5"/>
      <c r="L1017" s="5" t="s">
        <v>13019</v>
      </c>
      <c r="M1017" s="5" t="s">
        <v>53</v>
      </c>
      <c r="N1017" s="5" t="s">
        <v>55</v>
      </c>
      <c r="O1017" s="5"/>
      <c r="P1017" s="5" t="b">
        <f t="shared" ca="1" si="249"/>
        <v>0</v>
      </c>
      <c r="Q1017" s="5" t="b">
        <f ca="1">IFERROR(__xludf.DUMMYFUNCTION("REGEXMATCH(L1017,""JavaScript"")"),TRUE)</f>
        <v>1</v>
      </c>
      <c r="R1017" s="5"/>
      <c r="S1017" s="5"/>
      <c r="T1017" s="5"/>
      <c r="U1017" s="5"/>
      <c r="V1017" s="5"/>
      <c r="W1017" s="5"/>
      <c r="X1017" s="5"/>
      <c r="Y1017" s="5"/>
      <c r="Z1017" s="5"/>
      <c r="AA1017" s="5"/>
      <c r="AB1017" s="5"/>
      <c r="AC1017" s="5"/>
      <c r="AD1017" s="5"/>
      <c r="AE1017" s="5"/>
      <c r="AF1017" s="5"/>
    </row>
    <row r="1018" spans="1:32" ht="20.25" customHeight="1">
      <c r="A1018" s="5" t="s">
        <v>12147</v>
      </c>
      <c r="B1018" s="5" t="s">
        <v>3182</v>
      </c>
      <c r="C1018" s="5" t="s">
        <v>27</v>
      </c>
      <c r="D1018" s="5" t="s">
        <v>85</v>
      </c>
      <c r="E1018" s="5" t="s">
        <v>29</v>
      </c>
      <c r="F1018" s="7">
        <v>10</v>
      </c>
      <c r="G1018" s="7">
        <v>20</v>
      </c>
      <c r="H1018" s="5" t="s">
        <v>144</v>
      </c>
      <c r="I1018" s="5" t="s">
        <v>125</v>
      </c>
      <c r="J1018" s="5" t="s">
        <v>48</v>
      </c>
      <c r="K1018" s="5"/>
      <c r="L1018" s="5" t="s">
        <v>12150</v>
      </c>
      <c r="M1018" s="5" t="s">
        <v>100</v>
      </c>
      <c r="N1018" s="5" t="s">
        <v>55</v>
      </c>
      <c r="O1018" s="5"/>
      <c r="P1018" s="5" t="b">
        <f t="shared" ca="1" si="249"/>
        <v>0</v>
      </c>
      <c r="Q1018" s="5" t="b">
        <f ca="1">IFERROR(__xludf.DUMMYFUNCTION("REGEXMATCH(L1018,""(?i)JavaScript"")"),TRUE)</f>
        <v>1</v>
      </c>
      <c r="R1018" s="5"/>
      <c r="S1018" s="5"/>
      <c r="T1018" s="5"/>
      <c r="U1018" s="5"/>
      <c r="V1018" s="5"/>
      <c r="W1018" s="5"/>
      <c r="X1018" s="5"/>
      <c r="Y1018" s="5"/>
      <c r="Z1018" s="5"/>
      <c r="AA1018" s="5"/>
      <c r="AB1018" s="5"/>
      <c r="AC1018" s="5"/>
      <c r="AD1018" s="5"/>
      <c r="AE1018" s="5"/>
      <c r="AF1018" s="5"/>
    </row>
    <row r="1019" spans="1:32" ht="20.25" customHeight="1">
      <c r="A1019" s="5" t="s">
        <v>396</v>
      </c>
      <c r="B1019" s="5" t="s">
        <v>13024</v>
      </c>
      <c r="C1019" s="5" t="s">
        <v>27</v>
      </c>
      <c r="D1019" s="5" t="s">
        <v>47</v>
      </c>
      <c r="E1019" s="5" t="s">
        <v>45</v>
      </c>
      <c r="F1019" s="7">
        <v>10</v>
      </c>
      <c r="G1019" s="7">
        <v>17</v>
      </c>
      <c r="H1019" s="5" t="s">
        <v>4014</v>
      </c>
      <c r="I1019" s="5" t="s">
        <v>108</v>
      </c>
      <c r="J1019" s="5" t="s">
        <v>48</v>
      </c>
      <c r="K1019" s="5"/>
      <c r="L1019" s="5" t="s">
        <v>13026</v>
      </c>
      <c r="M1019" s="5" t="s">
        <v>37</v>
      </c>
      <c r="N1019" s="5" t="s">
        <v>55</v>
      </c>
      <c r="O1019" s="5"/>
      <c r="P1019" s="5" t="b">
        <f t="shared" ca="1" si="249"/>
        <v>0</v>
      </c>
      <c r="Q1019" s="5" t="b">
        <f ca="1">IFERROR(__xludf.DUMMYFUNCTION("REGEXMATCH(L1019,""JavaScript"")"),TRUE)</f>
        <v>1</v>
      </c>
      <c r="R1019" s="5"/>
      <c r="S1019" s="5"/>
      <c r="T1019" s="5"/>
      <c r="U1019" s="5"/>
      <c r="V1019" s="5"/>
      <c r="W1019" s="5"/>
      <c r="X1019" s="5"/>
      <c r="Y1019" s="5"/>
      <c r="Z1019" s="5"/>
      <c r="AA1019" s="5"/>
      <c r="AB1019" s="5"/>
      <c r="AC1019" s="5"/>
      <c r="AD1019" s="5"/>
      <c r="AE1019" s="5"/>
      <c r="AF1019" s="5"/>
    </row>
    <row r="1020" spans="1:32" ht="20.25" customHeight="1">
      <c r="A1020" s="5" t="s">
        <v>7605</v>
      </c>
      <c r="B1020" s="5" t="s">
        <v>13033</v>
      </c>
      <c r="C1020" s="5" t="s">
        <v>27</v>
      </c>
      <c r="D1020" s="5" t="s">
        <v>80</v>
      </c>
      <c r="E1020" s="5" t="s">
        <v>29</v>
      </c>
      <c r="F1020" s="7">
        <v>10</v>
      </c>
      <c r="G1020" s="7">
        <v>20</v>
      </c>
      <c r="H1020" s="5" t="s">
        <v>144</v>
      </c>
      <c r="I1020" s="9" t="s">
        <v>24</v>
      </c>
      <c r="J1020" s="5" t="s">
        <v>106</v>
      </c>
      <c r="K1020" s="5" t="s">
        <v>13034</v>
      </c>
      <c r="L1020" s="5" t="s">
        <v>13035</v>
      </c>
      <c r="M1020" s="5" t="s">
        <v>42</v>
      </c>
      <c r="N1020" s="5" t="s">
        <v>237</v>
      </c>
      <c r="O1020" s="5"/>
      <c r="P1020" s="5" t="b">
        <f t="shared" ca="1" si="249"/>
        <v>0</v>
      </c>
      <c r="Q1020" s="5" t="b">
        <f ca="1">IFERROR(__xludf.DUMMYFUNCTION("REGEXMATCH(L1020,""(?i)JavaScript"")"),TRUE)</f>
        <v>1</v>
      </c>
      <c r="R1020" s="5"/>
      <c r="S1020" s="5"/>
      <c r="T1020" s="5"/>
      <c r="U1020" s="5"/>
      <c r="V1020" s="5"/>
      <c r="W1020" s="5"/>
      <c r="X1020" s="5"/>
      <c r="Y1020" s="5"/>
      <c r="Z1020" s="5"/>
      <c r="AA1020" s="5"/>
      <c r="AB1020" s="5"/>
      <c r="AC1020" s="5"/>
      <c r="AD1020" s="5"/>
      <c r="AE1020" s="5"/>
      <c r="AF1020" s="5"/>
    </row>
    <row r="1021" spans="1:32" ht="20.25" customHeight="1">
      <c r="A1021" s="5" t="s">
        <v>396</v>
      </c>
      <c r="B1021" s="5" t="s">
        <v>13040</v>
      </c>
      <c r="C1021" s="5" t="s">
        <v>27</v>
      </c>
      <c r="D1021" s="5" t="s">
        <v>575</v>
      </c>
      <c r="E1021" s="5" t="s">
        <v>45</v>
      </c>
      <c r="F1021" s="7">
        <v>10</v>
      </c>
      <c r="G1021" s="7">
        <v>18</v>
      </c>
      <c r="H1021" s="5" t="s">
        <v>964</v>
      </c>
      <c r="I1021" s="5" t="s">
        <v>31</v>
      </c>
      <c r="J1021" s="5" t="s">
        <v>4617</v>
      </c>
      <c r="K1021" s="5" t="s">
        <v>688</v>
      </c>
      <c r="L1021" s="5" t="s">
        <v>13041</v>
      </c>
      <c r="M1021" s="5" t="s">
        <v>37</v>
      </c>
      <c r="N1021" s="5" t="s">
        <v>237</v>
      </c>
      <c r="O1021" s="5"/>
      <c r="P1021" s="5" t="b">
        <f t="shared" ca="1" si="249"/>
        <v>0</v>
      </c>
      <c r="Q1021" s="5" t="b">
        <f ca="1">IFERROR(__xludf.DUMMYFUNCTION("REGEXMATCH(L1021,""JavaScript"")"),TRUE)</f>
        <v>1</v>
      </c>
      <c r="R1021" s="5"/>
      <c r="S1021" s="5"/>
      <c r="T1021" s="5"/>
      <c r="U1021" s="5"/>
      <c r="V1021" s="5"/>
      <c r="W1021" s="5"/>
      <c r="X1021" s="5"/>
      <c r="Y1021" s="5"/>
      <c r="Z1021" s="5"/>
      <c r="AA1021" s="5"/>
      <c r="AB1021" s="5"/>
      <c r="AC1021" s="5"/>
      <c r="AD1021" s="5"/>
      <c r="AE1021" s="5"/>
      <c r="AF1021" s="5"/>
    </row>
    <row r="1022" spans="1:32" ht="20.25" customHeight="1">
      <c r="A1022" s="5" t="s">
        <v>13045</v>
      </c>
      <c r="B1022" s="5" t="s">
        <v>13046</v>
      </c>
      <c r="C1022" s="5" t="s">
        <v>27</v>
      </c>
      <c r="D1022" s="5" t="s">
        <v>80</v>
      </c>
      <c r="E1022" s="5" t="s">
        <v>29</v>
      </c>
      <c r="F1022" s="7">
        <v>10</v>
      </c>
      <c r="G1022" s="7">
        <v>20</v>
      </c>
      <c r="H1022" s="5" t="s">
        <v>144</v>
      </c>
      <c r="I1022" s="5" t="s">
        <v>31</v>
      </c>
      <c r="J1022" s="5" t="s">
        <v>110</v>
      </c>
      <c r="K1022" s="5"/>
      <c r="L1022" s="5"/>
      <c r="M1022" s="5" t="s">
        <v>53</v>
      </c>
      <c r="N1022" s="5" t="s">
        <v>55</v>
      </c>
      <c r="O1022" s="5" t="b">
        <f ca="1">IFERROR(__xludf.DUMMYFUNCTION("REGEXMATCH(A1022,""前端"")"),TRUE)</f>
        <v>1</v>
      </c>
      <c r="P1022" s="5" t="b">
        <f t="shared" ca="1" si="249"/>
        <v>0</v>
      </c>
      <c r="Q1022" s="5" t="b">
        <f ca="1">IFERROR(__xludf.DUMMYFUNCTION("REGEXMATCH(L1022,""(?i)JavaScript"")"),FALSE)</f>
        <v>0</v>
      </c>
      <c r="R1022" s="5"/>
      <c r="S1022" s="5"/>
      <c r="T1022" s="5"/>
      <c r="U1022" s="5"/>
      <c r="V1022" s="5"/>
      <c r="W1022" s="5"/>
      <c r="X1022" s="5"/>
      <c r="Y1022" s="5"/>
      <c r="Z1022" s="5"/>
      <c r="AA1022" s="5"/>
      <c r="AB1022" s="5"/>
      <c r="AC1022" s="5"/>
      <c r="AD1022" s="5"/>
      <c r="AE1022" s="5"/>
      <c r="AF1022" s="5"/>
    </row>
    <row r="1023" spans="1:32" ht="20.25" customHeight="1">
      <c r="A1023" s="5" t="s">
        <v>13051</v>
      </c>
      <c r="B1023" s="5" t="s">
        <v>7754</v>
      </c>
      <c r="C1023" s="5" t="s">
        <v>41</v>
      </c>
      <c r="D1023" s="5" t="s">
        <v>94</v>
      </c>
      <c r="E1023" s="5" t="s">
        <v>45</v>
      </c>
      <c r="F1023" s="7">
        <v>10</v>
      </c>
      <c r="G1023" s="7">
        <v>20</v>
      </c>
      <c r="H1023" s="5" t="s">
        <v>144</v>
      </c>
      <c r="I1023" s="5" t="s">
        <v>108</v>
      </c>
      <c r="J1023" s="5" t="s">
        <v>315</v>
      </c>
      <c r="K1023" s="5" t="s">
        <v>13053</v>
      </c>
      <c r="L1023" s="5" t="s">
        <v>13054</v>
      </c>
      <c r="M1023" s="5" t="s">
        <v>100</v>
      </c>
      <c r="N1023" s="5" t="s">
        <v>55</v>
      </c>
      <c r="O1023" s="5"/>
      <c r="P1023" s="5" t="b">
        <f t="shared" ca="1" si="249"/>
        <v>0</v>
      </c>
      <c r="Q1023" s="5" t="b">
        <f ca="1">IFERROR(__xludf.DUMMYFUNCTION("REGEXMATCH(L1023,""JavaScript"")"),TRUE)</f>
        <v>1</v>
      </c>
      <c r="R1023" s="5"/>
      <c r="S1023" s="5"/>
      <c r="T1023" s="5"/>
      <c r="U1023" s="5"/>
      <c r="V1023" s="5"/>
      <c r="W1023" s="5"/>
      <c r="X1023" s="5"/>
      <c r="Y1023" s="5"/>
      <c r="Z1023" s="5"/>
      <c r="AA1023" s="5"/>
      <c r="AB1023" s="5"/>
      <c r="AC1023" s="5"/>
      <c r="AD1023" s="5"/>
      <c r="AE1023" s="5"/>
      <c r="AF1023" s="5"/>
    </row>
    <row r="1024" spans="1:32" ht="20.25" customHeight="1">
      <c r="A1024" s="5" t="s">
        <v>13061</v>
      </c>
      <c r="B1024" s="5" t="s">
        <v>13062</v>
      </c>
      <c r="C1024" s="5" t="s">
        <v>27</v>
      </c>
      <c r="D1024" s="5" t="s">
        <v>199</v>
      </c>
      <c r="E1024" s="5" t="s">
        <v>45</v>
      </c>
      <c r="F1024" s="7">
        <v>10</v>
      </c>
      <c r="G1024" s="7">
        <v>20</v>
      </c>
      <c r="H1024" s="5" t="s">
        <v>144</v>
      </c>
      <c r="I1024" s="5" t="s">
        <v>108</v>
      </c>
      <c r="J1024" s="5" t="s">
        <v>76</v>
      </c>
      <c r="K1024" s="5" t="s">
        <v>13063</v>
      </c>
      <c r="L1024" s="5" t="s">
        <v>13066</v>
      </c>
      <c r="M1024" s="5" t="s">
        <v>53</v>
      </c>
      <c r="N1024" s="5" t="s">
        <v>55</v>
      </c>
      <c r="O1024" s="5"/>
      <c r="P1024" s="5" t="b">
        <f t="shared" ca="1" si="249"/>
        <v>0</v>
      </c>
      <c r="Q1024" s="5" t="b">
        <f t="shared" ref="Q1024:Q1026" ca="1" si="275">IFERROR(__xludf.DUMMYFUNCTION("REGEXMATCH(L1024,""(?i)JavaScript"")"),TRUE)</f>
        <v>1</v>
      </c>
      <c r="R1024" s="5"/>
      <c r="S1024" s="5"/>
      <c r="T1024" s="5"/>
      <c r="U1024" s="5"/>
      <c r="V1024" s="5"/>
      <c r="W1024" s="5"/>
      <c r="X1024" s="5"/>
      <c r="Y1024" s="5"/>
      <c r="Z1024" s="5"/>
      <c r="AA1024" s="5"/>
      <c r="AB1024" s="5"/>
      <c r="AC1024" s="5"/>
      <c r="AD1024" s="5"/>
      <c r="AE1024" s="5"/>
      <c r="AF1024" s="5"/>
    </row>
    <row r="1025" spans="1:32" ht="20.25" customHeight="1">
      <c r="A1025" s="5" t="s">
        <v>11280</v>
      </c>
      <c r="B1025" s="5" t="s">
        <v>13070</v>
      </c>
      <c r="C1025" s="5" t="s">
        <v>20</v>
      </c>
      <c r="D1025" s="5" t="s">
        <v>2283</v>
      </c>
      <c r="E1025" s="5" t="s">
        <v>45</v>
      </c>
      <c r="F1025" s="7">
        <v>10</v>
      </c>
      <c r="G1025" s="7">
        <v>20</v>
      </c>
      <c r="H1025" s="5" t="s">
        <v>144</v>
      </c>
      <c r="I1025" s="5" t="s">
        <v>108</v>
      </c>
      <c r="J1025" s="5" t="s">
        <v>134</v>
      </c>
      <c r="K1025" s="5" t="s">
        <v>13071</v>
      </c>
      <c r="L1025" s="5"/>
      <c r="M1025" s="5" t="s">
        <v>37</v>
      </c>
      <c r="N1025" s="5" t="s">
        <v>55</v>
      </c>
      <c r="O1025" s="5" t="b">
        <f ca="1">IFERROR(__xludf.DUMMYFUNCTION("REGEXMATCH(A1025,""前端"")"),TRUE)</f>
        <v>1</v>
      </c>
      <c r="P1025" s="5" t="b">
        <f t="shared" ca="1" si="249"/>
        <v>0</v>
      </c>
      <c r="Q1025" s="5" t="b">
        <f t="shared" ca="1" si="275"/>
        <v>1</v>
      </c>
      <c r="R1025" s="5"/>
      <c r="S1025" s="5"/>
      <c r="T1025" s="5"/>
      <c r="U1025" s="5"/>
      <c r="V1025" s="5"/>
      <c r="W1025" s="5"/>
      <c r="X1025" s="5"/>
      <c r="Y1025" s="5"/>
      <c r="Z1025" s="5"/>
      <c r="AA1025" s="5"/>
      <c r="AB1025" s="5"/>
      <c r="AC1025" s="5"/>
      <c r="AD1025" s="5"/>
      <c r="AE1025" s="5"/>
      <c r="AF1025" s="5"/>
    </row>
    <row r="1026" spans="1:32" ht="20.25" customHeight="1">
      <c r="A1026" s="5" t="s">
        <v>7239</v>
      </c>
      <c r="B1026" s="5" t="s">
        <v>13075</v>
      </c>
      <c r="C1026" s="5" t="s">
        <v>41</v>
      </c>
      <c r="D1026" s="5" t="s">
        <v>43</v>
      </c>
      <c r="E1026" s="5" t="s">
        <v>45</v>
      </c>
      <c r="F1026" s="7">
        <v>10</v>
      </c>
      <c r="G1026" s="7">
        <v>20</v>
      </c>
      <c r="H1026" s="5" t="s">
        <v>144</v>
      </c>
      <c r="I1026" s="9" t="s">
        <v>24</v>
      </c>
      <c r="J1026" s="5" t="s">
        <v>110</v>
      </c>
      <c r="K1026" s="5"/>
      <c r="L1026" s="5" t="s">
        <v>13076</v>
      </c>
      <c r="M1026" s="5" t="s">
        <v>37</v>
      </c>
      <c r="N1026" s="5" t="s">
        <v>55</v>
      </c>
      <c r="O1026" s="5"/>
      <c r="P1026" s="5" t="b">
        <f t="shared" ca="1" si="249"/>
        <v>0</v>
      </c>
      <c r="Q1026" s="5" t="b">
        <f t="shared" ca="1" si="275"/>
        <v>1</v>
      </c>
      <c r="R1026" s="5"/>
      <c r="S1026" s="5"/>
      <c r="T1026" s="5"/>
      <c r="U1026" s="5"/>
      <c r="V1026" s="5"/>
      <c r="W1026" s="5"/>
      <c r="X1026" s="5"/>
      <c r="Y1026" s="5"/>
      <c r="Z1026" s="5"/>
      <c r="AA1026" s="5"/>
      <c r="AB1026" s="5"/>
      <c r="AC1026" s="5"/>
      <c r="AD1026" s="5"/>
      <c r="AE1026" s="5"/>
      <c r="AF1026" s="5"/>
    </row>
    <row r="1027" spans="1:32" ht="20.25" customHeight="1">
      <c r="A1027" s="5" t="s">
        <v>248</v>
      </c>
      <c r="B1027" s="5" t="s">
        <v>9272</v>
      </c>
      <c r="C1027" s="5" t="s">
        <v>170</v>
      </c>
      <c r="D1027" s="5" t="s">
        <v>378</v>
      </c>
      <c r="E1027" s="5" t="s">
        <v>45</v>
      </c>
      <c r="F1027" s="7">
        <v>10</v>
      </c>
      <c r="G1027" s="7">
        <v>15</v>
      </c>
      <c r="H1027" s="5" t="s">
        <v>56</v>
      </c>
      <c r="I1027" s="5" t="s">
        <v>108</v>
      </c>
      <c r="J1027" s="5" t="s">
        <v>161</v>
      </c>
      <c r="K1027" s="5" t="s">
        <v>13080</v>
      </c>
      <c r="L1027" s="5" t="s">
        <v>13081</v>
      </c>
      <c r="M1027" s="5" t="s">
        <v>37</v>
      </c>
      <c r="N1027" s="5" t="s">
        <v>55</v>
      </c>
      <c r="O1027" s="5"/>
      <c r="P1027" s="5" t="b">
        <f t="shared" ca="1" si="249"/>
        <v>0</v>
      </c>
      <c r="Q1027" s="5" t="b">
        <f t="shared" ref="Q1027:Q1030" ca="1" si="276">IFERROR(__xludf.DUMMYFUNCTION("REGEXMATCH(L1027,""JavaScript"")"),TRUE)</f>
        <v>1</v>
      </c>
      <c r="R1027" s="5"/>
      <c r="S1027" s="5"/>
      <c r="T1027" s="5"/>
      <c r="U1027" s="5"/>
      <c r="V1027" s="5"/>
      <c r="W1027" s="5"/>
      <c r="X1027" s="5"/>
      <c r="Y1027" s="5"/>
      <c r="Z1027" s="5"/>
      <c r="AA1027" s="5"/>
      <c r="AB1027" s="5"/>
      <c r="AC1027" s="5"/>
      <c r="AD1027" s="5"/>
      <c r="AE1027" s="5"/>
      <c r="AF1027" s="5"/>
    </row>
    <row r="1028" spans="1:32" ht="20.25" customHeight="1">
      <c r="A1028" s="5" t="s">
        <v>277</v>
      </c>
      <c r="B1028" s="5" t="s">
        <v>13083</v>
      </c>
      <c r="C1028" s="5" t="s">
        <v>27</v>
      </c>
      <c r="D1028" s="5" t="s">
        <v>575</v>
      </c>
      <c r="E1028" s="5" t="s">
        <v>45</v>
      </c>
      <c r="F1028" s="7">
        <v>10</v>
      </c>
      <c r="G1028" s="7">
        <v>15</v>
      </c>
      <c r="H1028" s="5" t="s">
        <v>56</v>
      </c>
      <c r="I1028" s="5" t="s">
        <v>108</v>
      </c>
      <c r="J1028" s="5" t="s">
        <v>2067</v>
      </c>
      <c r="K1028" s="5" t="s">
        <v>7567</v>
      </c>
      <c r="L1028" s="5" t="s">
        <v>13087</v>
      </c>
      <c r="M1028" s="5" t="s">
        <v>53</v>
      </c>
      <c r="N1028" s="5" t="s">
        <v>38</v>
      </c>
      <c r="O1028" s="5"/>
      <c r="P1028" s="5" t="b">
        <f t="shared" ca="1" si="249"/>
        <v>0</v>
      </c>
      <c r="Q1028" s="5" t="b">
        <f t="shared" ca="1" si="276"/>
        <v>1</v>
      </c>
      <c r="R1028" s="5"/>
      <c r="S1028" s="5"/>
      <c r="T1028" s="5"/>
      <c r="U1028" s="5"/>
      <c r="V1028" s="5"/>
      <c r="W1028" s="5"/>
      <c r="X1028" s="5"/>
      <c r="Y1028" s="5"/>
      <c r="Z1028" s="5"/>
      <c r="AA1028" s="5"/>
      <c r="AB1028" s="5"/>
      <c r="AC1028" s="5"/>
      <c r="AD1028" s="5"/>
      <c r="AE1028" s="5"/>
      <c r="AF1028" s="5"/>
    </row>
    <row r="1029" spans="1:32" ht="20.25" customHeight="1">
      <c r="A1029" s="5" t="s">
        <v>396</v>
      </c>
      <c r="B1029" s="5" t="s">
        <v>13090</v>
      </c>
      <c r="C1029" s="5" t="s">
        <v>41</v>
      </c>
      <c r="D1029" s="5" t="s">
        <v>874</v>
      </c>
      <c r="E1029" s="5" t="s">
        <v>45</v>
      </c>
      <c r="F1029" s="7">
        <v>10</v>
      </c>
      <c r="G1029" s="7">
        <v>15</v>
      </c>
      <c r="H1029" s="5" t="s">
        <v>56</v>
      </c>
      <c r="I1029" s="5" t="s">
        <v>108</v>
      </c>
      <c r="J1029" s="5" t="s">
        <v>117</v>
      </c>
      <c r="K1029" s="5" t="s">
        <v>13091</v>
      </c>
      <c r="L1029" s="5" t="s">
        <v>13093</v>
      </c>
      <c r="M1029" s="5" t="s">
        <v>53</v>
      </c>
      <c r="N1029" s="5" t="s">
        <v>55</v>
      </c>
      <c r="O1029" s="5"/>
      <c r="P1029" s="5" t="b">
        <f t="shared" ca="1" si="249"/>
        <v>0</v>
      </c>
      <c r="Q1029" s="5" t="b">
        <f t="shared" ca="1" si="276"/>
        <v>1</v>
      </c>
      <c r="R1029" s="5"/>
      <c r="S1029" s="5"/>
      <c r="T1029" s="5"/>
      <c r="U1029" s="5"/>
      <c r="V1029" s="5"/>
      <c r="W1029" s="5"/>
      <c r="X1029" s="5"/>
      <c r="Y1029" s="5"/>
      <c r="Z1029" s="5"/>
      <c r="AA1029" s="5"/>
      <c r="AB1029" s="5"/>
      <c r="AC1029" s="5"/>
      <c r="AD1029" s="5"/>
      <c r="AE1029" s="5"/>
      <c r="AF1029" s="5"/>
    </row>
    <row r="1030" spans="1:32" ht="20.25" customHeight="1">
      <c r="A1030" s="5" t="s">
        <v>13096</v>
      </c>
      <c r="B1030" s="5" t="s">
        <v>13098</v>
      </c>
      <c r="C1030" s="5" t="s">
        <v>27</v>
      </c>
      <c r="D1030" s="5" t="s">
        <v>212</v>
      </c>
      <c r="E1030" s="5" t="s">
        <v>29</v>
      </c>
      <c r="F1030" s="7">
        <v>10</v>
      </c>
      <c r="G1030" s="7">
        <v>15</v>
      </c>
      <c r="H1030" s="5" t="s">
        <v>56</v>
      </c>
      <c r="I1030" s="5" t="s">
        <v>31</v>
      </c>
      <c r="J1030" s="5" t="s">
        <v>6877</v>
      </c>
      <c r="K1030" s="5" t="s">
        <v>13100</v>
      </c>
      <c r="L1030" s="5" t="s">
        <v>13101</v>
      </c>
      <c r="M1030" s="5" t="s">
        <v>53</v>
      </c>
      <c r="N1030" s="5" t="s">
        <v>55</v>
      </c>
      <c r="O1030" s="5"/>
      <c r="P1030" s="5" t="b">
        <f t="shared" ca="1" si="249"/>
        <v>0</v>
      </c>
      <c r="Q1030" s="5" t="b">
        <f t="shared" ca="1" si="276"/>
        <v>1</v>
      </c>
      <c r="R1030" s="5"/>
      <c r="S1030" s="5"/>
      <c r="T1030" s="5"/>
      <c r="U1030" s="5"/>
      <c r="V1030" s="5"/>
      <c r="W1030" s="5"/>
      <c r="X1030" s="5"/>
      <c r="Y1030" s="5"/>
      <c r="Z1030" s="5"/>
      <c r="AA1030" s="5"/>
      <c r="AB1030" s="5"/>
      <c r="AC1030" s="5"/>
      <c r="AD1030" s="5"/>
      <c r="AE1030" s="5"/>
      <c r="AF1030" s="5"/>
    </row>
    <row r="1031" spans="1:32" ht="20.25" customHeight="1">
      <c r="A1031" s="5" t="s">
        <v>13104</v>
      </c>
      <c r="B1031" s="5" t="s">
        <v>13106</v>
      </c>
      <c r="C1031" s="5" t="s">
        <v>170</v>
      </c>
      <c r="D1031" s="5" t="s">
        <v>171</v>
      </c>
      <c r="E1031" s="5" t="s">
        <v>45</v>
      </c>
      <c r="F1031" s="7">
        <v>10</v>
      </c>
      <c r="G1031" s="7">
        <v>15</v>
      </c>
      <c r="H1031" s="5" t="s">
        <v>56</v>
      </c>
      <c r="I1031" s="5" t="s">
        <v>31</v>
      </c>
      <c r="J1031" s="5" t="s">
        <v>4234</v>
      </c>
      <c r="K1031" s="5" t="s">
        <v>13107</v>
      </c>
      <c r="L1031" s="5" t="s">
        <v>13108</v>
      </c>
      <c r="M1031" s="5" t="s">
        <v>53</v>
      </c>
      <c r="N1031" s="5" t="s">
        <v>55</v>
      </c>
      <c r="O1031" s="5"/>
      <c r="P1031" s="5" t="b">
        <f t="shared" ca="1" si="249"/>
        <v>0</v>
      </c>
      <c r="Q1031" s="5" t="b">
        <f t="shared" ref="Q1031:Q1034" ca="1" si="277">IFERROR(__xludf.DUMMYFUNCTION("REGEXMATCH(L1031,""(?i)JavaScript"")"),TRUE)</f>
        <v>1</v>
      </c>
      <c r="R1031" s="5"/>
      <c r="S1031" s="5"/>
      <c r="T1031" s="5"/>
      <c r="U1031" s="5"/>
      <c r="V1031" s="5"/>
      <c r="W1031" s="5"/>
      <c r="X1031" s="5"/>
      <c r="Y1031" s="5"/>
      <c r="Z1031" s="5"/>
      <c r="AA1031" s="5"/>
      <c r="AB1031" s="5"/>
      <c r="AC1031" s="5"/>
      <c r="AD1031" s="5"/>
      <c r="AE1031" s="5"/>
      <c r="AF1031" s="5"/>
    </row>
    <row r="1032" spans="1:32" ht="20.25" customHeight="1">
      <c r="A1032" s="5" t="s">
        <v>13110</v>
      </c>
      <c r="B1032" s="5" t="s">
        <v>13111</v>
      </c>
      <c r="C1032" s="5" t="s">
        <v>41</v>
      </c>
      <c r="D1032" s="5" t="s">
        <v>874</v>
      </c>
      <c r="E1032" s="5" t="s">
        <v>29</v>
      </c>
      <c r="F1032" s="7">
        <v>10</v>
      </c>
      <c r="G1032" s="7">
        <v>15</v>
      </c>
      <c r="H1032" s="5" t="s">
        <v>56</v>
      </c>
      <c r="I1032" s="5" t="s">
        <v>108</v>
      </c>
      <c r="J1032" s="5" t="s">
        <v>106</v>
      </c>
      <c r="K1032" s="5" t="s">
        <v>13113</v>
      </c>
      <c r="L1032" s="5" t="s">
        <v>13114</v>
      </c>
      <c r="M1032" s="5" t="s">
        <v>53</v>
      </c>
      <c r="N1032" s="5" t="s">
        <v>271</v>
      </c>
      <c r="O1032" s="5"/>
      <c r="P1032" s="5" t="b">
        <f t="shared" ca="1" si="249"/>
        <v>0</v>
      </c>
      <c r="Q1032" s="5" t="b">
        <f t="shared" ca="1" si="277"/>
        <v>1</v>
      </c>
      <c r="R1032" s="5"/>
      <c r="S1032" s="5"/>
      <c r="T1032" s="5"/>
      <c r="U1032" s="5"/>
      <c r="V1032" s="5"/>
      <c r="W1032" s="5"/>
      <c r="X1032" s="5"/>
      <c r="Y1032" s="5"/>
      <c r="Z1032" s="5"/>
      <c r="AA1032" s="5"/>
      <c r="AB1032" s="5"/>
      <c r="AC1032" s="5"/>
      <c r="AD1032" s="5"/>
      <c r="AE1032" s="5"/>
      <c r="AF1032" s="5"/>
    </row>
    <row r="1033" spans="1:32" ht="20.25" customHeight="1">
      <c r="A1033" s="5" t="s">
        <v>396</v>
      </c>
      <c r="B1033" s="5" t="s">
        <v>3135</v>
      </c>
      <c r="C1033" s="5" t="s">
        <v>170</v>
      </c>
      <c r="D1033" s="5" t="s">
        <v>390</v>
      </c>
      <c r="E1033" s="5" t="s">
        <v>45</v>
      </c>
      <c r="F1033" s="7">
        <v>10</v>
      </c>
      <c r="G1033" s="7">
        <v>20</v>
      </c>
      <c r="H1033" s="5" t="s">
        <v>144</v>
      </c>
      <c r="I1033" s="5" t="s">
        <v>108</v>
      </c>
      <c r="J1033" s="5" t="s">
        <v>2303</v>
      </c>
      <c r="K1033" s="5" t="s">
        <v>3137</v>
      </c>
      <c r="L1033" s="5" t="s">
        <v>13128</v>
      </c>
      <c r="M1033" s="5" t="s">
        <v>53</v>
      </c>
      <c r="N1033" s="5" t="s">
        <v>55</v>
      </c>
      <c r="O1033" s="5"/>
      <c r="P1033" s="5" t="b">
        <f t="shared" ca="1" si="249"/>
        <v>0</v>
      </c>
      <c r="Q1033" s="5" t="b">
        <f t="shared" ca="1" si="277"/>
        <v>1</v>
      </c>
      <c r="R1033" s="5"/>
      <c r="S1033" s="5"/>
      <c r="T1033" s="5"/>
      <c r="U1033" s="5"/>
      <c r="V1033" s="5"/>
      <c r="W1033" s="5"/>
      <c r="X1033" s="5"/>
      <c r="Y1033" s="5"/>
      <c r="Z1033" s="5"/>
      <c r="AA1033" s="5"/>
      <c r="AB1033" s="5"/>
      <c r="AC1033" s="5"/>
      <c r="AD1033" s="5"/>
      <c r="AE1033" s="5"/>
      <c r="AF1033" s="5"/>
    </row>
    <row r="1034" spans="1:32" ht="20.25" customHeight="1">
      <c r="A1034" s="5" t="s">
        <v>396</v>
      </c>
      <c r="B1034" s="5" t="s">
        <v>13133</v>
      </c>
      <c r="C1034" s="5" t="s">
        <v>170</v>
      </c>
      <c r="D1034" s="5" t="s">
        <v>390</v>
      </c>
      <c r="E1034" s="5" t="s">
        <v>45</v>
      </c>
      <c r="F1034" s="7">
        <v>10</v>
      </c>
      <c r="G1034" s="7">
        <v>15</v>
      </c>
      <c r="H1034" s="5" t="s">
        <v>56</v>
      </c>
      <c r="I1034" s="5" t="s">
        <v>31</v>
      </c>
      <c r="J1034" s="5" t="s">
        <v>106</v>
      </c>
      <c r="K1034" s="5" t="s">
        <v>13134</v>
      </c>
      <c r="L1034" s="5" t="s">
        <v>13136</v>
      </c>
      <c r="M1034" s="5" t="s">
        <v>37</v>
      </c>
      <c r="N1034" s="5" t="s">
        <v>55</v>
      </c>
      <c r="O1034" s="5"/>
      <c r="P1034" s="5" t="b">
        <f t="shared" ca="1" si="249"/>
        <v>0</v>
      </c>
      <c r="Q1034" s="5" t="b">
        <f t="shared" ca="1" si="277"/>
        <v>1</v>
      </c>
      <c r="R1034" s="5"/>
      <c r="S1034" s="5"/>
      <c r="T1034" s="5"/>
      <c r="U1034" s="5"/>
      <c r="V1034" s="5"/>
      <c r="W1034" s="5"/>
      <c r="X1034" s="5"/>
      <c r="Y1034" s="5"/>
      <c r="Z1034" s="5"/>
      <c r="AA1034" s="5"/>
      <c r="AB1034" s="5"/>
      <c r="AC1034" s="5"/>
      <c r="AD1034" s="5"/>
      <c r="AE1034" s="5"/>
      <c r="AF1034" s="5"/>
    </row>
    <row r="1035" spans="1:32" ht="20.25" customHeight="1">
      <c r="A1035" s="5" t="s">
        <v>4155</v>
      </c>
      <c r="B1035" s="5" t="s">
        <v>4156</v>
      </c>
      <c r="C1035" s="5" t="s">
        <v>27</v>
      </c>
      <c r="D1035" s="5" t="s">
        <v>85</v>
      </c>
      <c r="E1035" s="5" t="s">
        <v>45</v>
      </c>
      <c r="F1035" s="7">
        <v>10</v>
      </c>
      <c r="G1035" s="7">
        <v>20</v>
      </c>
      <c r="H1035" s="5" t="s">
        <v>144</v>
      </c>
      <c r="I1035" s="5" t="s">
        <v>108</v>
      </c>
      <c r="J1035" s="5" t="s">
        <v>686</v>
      </c>
      <c r="K1035" s="5" t="s">
        <v>1703</v>
      </c>
      <c r="L1035" s="5" t="s">
        <v>4159</v>
      </c>
      <c r="M1035" s="5" t="s">
        <v>53</v>
      </c>
      <c r="N1035" s="5" t="s">
        <v>55</v>
      </c>
      <c r="O1035" s="5"/>
      <c r="P1035" s="5" t="b">
        <f t="shared" ca="1" si="249"/>
        <v>0</v>
      </c>
      <c r="Q1035" s="5" t="b">
        <f t="shared" ref="Q1035:Q1037" ca="1" si="278">IFERROR(__xludf.DUMMYFUNCTION("REGEXMATCH(L1035,""JavaScript"")"),TRUE)</f>
        <v>1</v>
      </c>
      <c r="R1035" s="5"/>
      <c r="S1035" s="5"/>
      <c r="T1035" s="5"/>
      <c r="U1035" s="5"/>
      <c r="V1035" s="5"/>
      <c r="W1035" s="5"/>
      <c r="X1035" s="5"/>
      <c r="Y1035" s="5"/>
      <c r="Z1035" s="5"/>
      <c r="AA1035" s="5"/>
      <c r="AB1035" s="5"/>
      <c r="AC1035" s="5"/>
      <c r="AD1035" s="5"/>
      <c r="AE1035" s="5"/>
      <c r="AF1035" s="5"/>
    </row>
    <row r="1036" spans="1:32" ht="20.25" customHeight="1">
      <c r="A1036" s="5" t="s">
        <v>4195</v>
      </c>
      <c r="B1036" s="5" t="s">
        <v>4196</v>
      </c>
      <c r="C1036" s="5" t="s">
        <v>27</v>
      </c>
      <c r="D1036" s="5" t="s">
        <v>105</v>
      </c>
      <c r="E1036" s="5" t="s">
        <v>29</v>
      </c>
      <c r="F1036" s="7">
        <v>10</v>
      </c>
      <c r="G1036" s="7">
        <v>15</v>
      </c>
      <c r="H1036" s="5" t="s">
        <v>56</v>
      </c>
      <c r="I1036" s="5" t="s">
        <v>108</v>
      </c>
      <c r="J1036" s="5" t="s">
        <v>4197</v>
      </c>
      <c r="K1036" s="5" t="s">
        <v>4198</v>
      </c>
      <c r="L1036" s="5" t="s">
        <v>4200</v>
      </c>
      <c r="M1036" s="5" t="s">
        <v>53</v>
      </c>
      <c r="N1036" s="5" t="s">
        <v>55</v>
      </c>
      <c r="O1036" s="5"/>
      <c r="P1036" s="5" t="b">
        <f t="shared" ca="1" si="249"/>
        <v>0</v>
      </c>
      <c r="Q1036" s="5" t="b">
        <f t="shared" ca="1" si="278"/>
        <v>1</v>
      </c>
      <c r="R1036" s="5"/>
      <c r="S1036" s="5"/>
      <c r="T1036" s="5"/>
      <c r="U1036" s="5"/>
      <c r="V1036" s="5"/>
      <c r="W1036" s="5"/>
      <c r="X1036" s="5"/>
      <c r="Y1036" s="5"/>
      <c r="Z1036" s="5"/>
      <c r="AA1036" s="5"/>
      <c r="AB1036" s="5"/>
      <c r="AC1036" s="5"/>
      <c r="AD1036" s="5"/>
      <c r="AE1036" s="5"/>
      <c r="AF1036" s="5"/>
    </row>
    <row r="1037" spans="1:32" ht="20.25" customHeight="1">
      <c r="A1037" s="5" t="s">
        <v>13155</v>
      </c>
      <c r="B1037" s="5" t="s">
        <v>13156</v>
      </c>
      <c r="C1037" s="5" t="s">
        <v>170</v>
      </c>
      <c r="D1037" s="5" t="s">
        <v>171</v>
      </c>
      <c r="E1037" s="5" t="s">
        <v>45</v>
      </c>
      <c r="F1037" s="7">
        <v>10</v>
      </c>
      <c r="G1037" s="7">
        <v>17</v>
      </c>
      <c r="H1037" s="5" t="s">
        <v>4014</v>
      </c>
      <c r="I1037" s="5" t="s">
        <v>31</v>
      </c>
      <c r="J1037" s="5" t="s">
        <v>68</v>
      </c>
      <c r="K1037" s="5" t="s">
        <v>13157</v>
      </c>
      <c r="L1037" s="5" t="s">
        <v>13158</v>
      </c>
      <c r="M1037" s="5" t="s">
        <v>42</v>
      </c>
      <c r="N1037" s="5" t="s">
        <v>55</v>
      </c>
      <c r="O1037" s="5"/>
      <c r="P1037" s="5" t="b">
        <f t="shared" ca="1" si="249"/>
        <v>0</v>
      </c>
      <c r="Q1037" s="5" t="b">
        <f t="shared" ca="1" si="278"/>
        <v>1</v>
      </c>
      <c r="R1037" s="5"/>
      <c r="S1037" s="5"/>
      <c r="T1037" s="5"/>
      <c r="U1037" s="5"/>
      <c r="V1037" s="5"/>
      <c r="W1037" s="5"/>
      <c r="X1037" s="5"/>
      <c r="Y1037" s="5"/>
      <c r="Z1037" s="5"/>
      <c r="AA1037" s="5"/>
      <c r="AB1037" s="5"/>
      <c r="AC1037" s="5"/>
      <c r="AD1037" s="5"/>
      <c r="AE1037" s="5"/>
      <c r="AF1037" s="5"/>
    </row>
    <row r="1038" spans="1:32" ht="20.25" customHeight="1">
      <c r="A1038" s="5" t="s">
        <v>277</v>
      </c>
      <c r="B1038" s="5" t="s">
        <v>13163</v>
      </c>
      <c r="C1038" s="5" t="s">
        <v>27</v>
      </c>
      <c r="D1038" s="5" t="s">
        <v>105</v>
      </c>
      <c r="E1038" s="5" t="s">
        <v>45</v>
      </c>
      <c r="F1038" s="7">
        <v>10</v>
      </c>
      <c r="G1038" s="7">
        <v>15</v>
      </c>
      <c r="H1038" s="5" t="s">
        <v>56</v>
      </c>
      <c r="I1038" s="5" t="s">
        <v>108</v>
      </c>
      <c r="J1038" s="5" t="s">
        <v>134</v>
      </c>
      <c r="K1038" s="5"/>
      <c r="L1038" s="5" t="s">
        <v>13167</v>
      </c>
      <c r="M1038" s="5" t="s">
        <v>100</v>
      </c>
      <c r="N1038" s="5" t="s">
        <v>55</v>
      </c>
      <c r="O1038" s="5"/>
      <c r="P1038" s="5" t="b">
        <f t="shared" ca="1" si="249"/>
        <v>0</v>
      </c>
      <c r="Q1038" s="5" t="b">
        <f ca="1">IFERROR(__xludf.DUMMYFUNCTION("REGEXMATCH(L1038,""(?i)JavaScript"")"),TRUE)</f>
        <v>1</v>
      </c>
      <c r="R1038" s="5"/>
      <c r="S1038" s="5"/>
      <c r="T1038" s="5"/>
      <c r="U1038" s="5"/>
      <c r="V1038" s="5"/>
      <c r="W1038" s="5"/>
      <c r="X1038" s="5"/>
      <c r="Y1038" s="5"/>
      <c r="Z1038" s="5"/>
      <c r="AA1038" s="5"/>
      <c r="AB1038" s="5"/>
      <c r="AC1038" s="5"/>
      <c r="AD1038" s="5"/>
      <c r="AE1038" s="5"/>
      <c r="AF1038" s="5"/>
    </row>
    <row r="1039" spans="1:32" ht="20.25" customHeight="1">
      <c r="A1039" s="5" t="s">
        <v>1457</v>
      </c>
      <c r="B1039" s="5" t="s">
        <v>13170</v>
      </c>
      <c r="C1039" s="5" t="s">
        <v>170</v>
      </c>
      <c r="D1039" s="5" t="s">
        <v>390</v>
      </c>
      <c r="E1039" s="5" t="s">
        <v>45</v>
      </c>
      <c r="F1039" s="7">
        <v>10</v>
      </c>
      <c r="G1039" s="7">
        <v>18</v>
      </c>
      <c r="H1039" s="5" t="s">
        <v>964</v>
      </c>
      <c r="I1039" s="5" t="s">
        <v>108</v>
      </c>
      <c r="J1039" s="5" t="s">
        <v>9099</v>
      </c>
      <c r="K1039" s="5" t="s">
        <v>13171</v>
      </c>
      <c r="L1039" s="5" t="s">
        <v>13172</v>
      </c>
      <c r="M1039" s="5" t="s">
        <v>53</v>
      </c>
      <c r="N1039" s="5" t="s">
        <v>55</v>
      </c>
      <c r="O1039" s="5"/>
      <c r="P1039" s="5" t="b">
        <f t="shared" ca="1" si="249"/>
        <v>0</v>
      </c>
      <c r="Q1039" s="5" t="b">
        <f t="shared" ref="Q1039:Q1041" ca="1" si="279">IFERROR(__xludf.DUMMYFUNCTION("REGEXMATCH(L1039,""JavaScript"")"),TRUE)</f>
        <v>1</v>
      </c>
      <c r="R1039" s="5"/>
      <c r="S1039" s="5"/>
      <c r="T1039" s="5"/>
      <c r="U1039" s="5"/>
      <c r="V1039" s="5"/>
      <c r="W1039" s="5"/>
      <c r="X1039" s="5"/>
      <c r="Y1039" s="5"/>
      <c r="Z1039" s="5"/>
      <c r="AA1039" s="5"/>
      <c r="AB1039" s="5"/>
      <c r="AC1039" s="5"/>
      <c r="AD1039" s="5"/>
      <c r="AE1039" s="5"/>
      <c r="AF1039" s="5"/>
    </row>
    <row r="1040" spans="1:32" ht="20.25" customHeight="1">
      <c r="A1040" s="5" t="s">
        <v>13179</v>
      </c>
      <c r="B1040" s="5" t="s">
        <v>13180</v>
      </c>
      <c r="C1040" s="5" t="s">
        <v>170</v>
      </c>
      <c r="D1040" s="5" t="s">
        <v>378</v>
      </c>
      <c r="E1040" s="5" t="s">
        <v>29</v>
      </c>
      <c r="F1040" s="7">
        <v>10</v>
      </c>
      <c r="G1040" s="7">
        <v>15</v>
      </c>
      <c r="H1040" s="5" t="s">
        <v>56</v>
      </c>
      <c r="I1040" s="5" t="s">
        <v>31</v>
      </c>
      <c r="J1040" s="5" t="s">
        <v>802</v>
      </c>
      <c r="K1040" s="5" t="s">
        <v>13181</v>
      </c>
      <c r="L1040" s="5" t="s">
        <v>13183</v>
      </c>
      <c r="M1040" s="5" t="s">
        <v>37</v>
      </c>
      <c r="N1040" s="5" t="s">
        <v>405</v>
      </c>
      <c r="O1040" s="5"/>
      <c r="P1040" s="5" t="b">
        <f t="shared" ca="1" si="249"/>
        <v>0</v>
      </c>
      <c r="Q1040" s="5" t="b">
        <f t="shared" ca="1" si="279"/>
        <v>1</v>
      </c>
      <c r="R1040" s="5"/>
      <c r="S1040" s="5"/>
      <c r="T1040" s="5"/>
      <c r="U1040" s="5"/>
      <c r="V1040" s="5"/>
      <c r="W1040" s="5"/>
      <c r="X1040" s="5"/>
      <c r="Y1040" s="5"/>
      <c r="Z1040" s="5"/>
      <c r="AA1040" s="5"/>
      <c r="AB1040" s="5"/>
      <c r="AC1040" s="5"/>
      <c r="AD1040" s="5"/>
      <c r="AE1040" s="5"/>
      <c r="AF1040" s="5"/>
    </row>
    <row r="1041" spans="1:32" ht="20.25" customHeight="1">
      <c r="A1041" s="5" t="s">
        <v>9333</v>
      </c>
      <c r="B1041" s="5" t="s">
        <v>9334</v>
      </c>
      <c r="C1041" s="5" t="s">
        <v>170</v>
      </c>
      <c r="D1041" s="5" t="s">
        <v>47</v>
      </c>
      <c r="E1041" s="5" t="s">
        <v>29</v>
      </c>
      <c r="F1041" s="7">
        <v>10</v>
      </c>
      <c r="G1041" s="7">
        <v>15</v>
      </c>
      <c r="H1041" s="5" t="s">
        <v>56</v>
      </c>
      <c r="I1041" s="5" t="s">
        <v>108</v>
      </c>
      <c r="J1041" s="5" t="s">
        <v>68</v>
      </c>
      <c r="K1041" s="5" t="s">
        <v>9335</v>
      </c>
      <c r="L1041" s="5" t="s">
        <v>9336</v>
      </c>
      <c r="M1041" s="5" t="s">
        <v>42</v>
      </c>
      <c r="N1041" s="5" t="s">
        <v>55</v>
      </c>
      <c r="O1041" s="5"/>
      <c r="P1041" s="5" t="b">
        <f t="shared" ca="1" si="249"/>
        <v>0</v>
      </c>
      <c r="Q1041" s="5" t="b">
        <f t="shared" ca="1" si="279"/>
        <v>1</v>
      </c>
      <c r="R1041" s="5"/>
      <c r="S1041" s="5"/>
      <c r="T1041" s="5"/>
      <c r="U1041" s="5"/>
      <c r="V1041" s="5"/>
      <c r="W1041" s="5"/>
      <c r="X1041" s="5"/>
      <c r="Y1041" s="5"/>
      <c r="Z1041" s="5"/>
      <c r="AA1041" s="5"/>
      <c r="AB1041" s="5"/>
      <c r="AC1041" s="5"/>
      <c r="AD1041" s="5"/>
      <c r="AE1041" s="5"/>
      <c r="AF1041" s="5"/>
    </row>
    <row r="1042" spans="1:32" ht="20.25" customHeight="1">
      <c r="A1042" s="5" t="s">
        <v>13194</v>
      </c>
      <c r="B1042" s="5" t="s">
        <v>13195</v>
      </c>
      <c r="C1042" s="5" t="s">
        <v>41</v>
      </c>
      <c r="D1042" s="5" t="s">
        <v>94</v>
      </c>
      <c r="E1042" s="5" t="s">
        <v>45</v>
      </c>
      <c r="F1042" s="7">
        <v>10</v>
      </c>
      <c r="G1042" s="7">
        <v>15</v>
      </c>
      <c r="H1042" s="5" t="s">
        <v>56</v>
      </c>
      <c r="I1042" s="5" t="s">
        <v>125</v>
      </c>
      <c r="J1042" s="5" t="s">
        <v>947</v>
      </c>
      <c r="K1042" s="5"/>
      <c r="L1042" s="5" t="s">
        <v>13197</v>
      </c>
      <c r="M1042" s="5" t="s">
        <v>100</v>
      </c>
      <c r="N1042" s="5" t="s">
        <v>55</v>
      </c>
      <c r="O1042" s="5"/>
      <c r="P1042" s="5" t="b">
        <f t="shared" ca="1" si="249"/>
        <v>0</v>
      </c>
      <c r="Q1042" s="5" t="b">
        <f t="shared" ref="Q1042:Q1045" ca="1" si="280">IFERROR(__xludf.DUMMYFUNCTION("REGEXMATCH(L1042,""(?i)JavaScript"")"),TRUE)</f>
        <v>1</v>
      </c>
      <c r="R1042" s="5"/>
      <c r="S1042" s="5"/>
      <c r="T1042" s="5"/>
      <c r="U1042" s="5"/>
      <c r="V1042" s="5"/>
      <c r="W1042" s="5"/>
      <c r="X1042" s="5"/>
      <c r="Y1042" s="5"/>
      <c r="Z1042" s="5"/>
      <c r="AA1042" s="5"/>
      <c r="AB1042" s="5"/>
      <c r="AC1042" s="5"/>
      <c r="AD1042" s="5"/>
      <c r="AE1042" s="5"/>
      <c r="AF1042" s="5"/>
    </row>
    <row r="1043" spans="1:32" ht="20.25" customHeight="1">
      <c r="A1043" s="5" t="s">
        <v>8901</v>
      </c>
      <c r="B1043" s="5" t="s">
        <v>12501</v>
      </c>
      <c r="C1043" s="5" t="s">
        <v>41</v>
      </c>
      <c r="D1043" s="5" t="s">
        <v>43</v>
      </c>
      <c r="E1043" s="5" t="s">
        <v>29</v>
      </c>
      <c r="F1043" s="7">
        <v>10</v>
      </c>
      <c r="G1043" s="7">
        <v>15</v>
      </c>
      <c r="H1043" s="5" t="s">
        <v>56</v>
      </c>
      <c r="I1043" s="5" t="s">
        <v>125</v>
      </c>
      <c r="J1043" s="5" t="s">
        <v>1505</v>
      </c>
      <c r="K1043" s="5" t="s">
        <v>13200</v>
      </c>
      <c r="L1043" s="5" t="s">
        <v>13201</v>
      </c>
      <c r="M1043" s="5" t="s">
        <v>53</v>
      </c>
      <c r="N1043" s="5" t="s">
        <v>55</v>
      </c>
      <c r="O1043" s="5"/>
      <c r="P1043" s="5" t="b">
        <f t="shared" ca="1" si="249"/>
        <v>0</v>
      </c>
      <c r="Q1043" s="5" t="b">
        <f t="shared" ca="1" si="280"/>
        <v>1</v>
      </c>
      <c r="R1043" s="5"/>
      <c r="S1043" s="5"/>
      <c r="T1043" s="5"/>
      <c r="U1043" s="5"/>
      <c r="V1043" s="5"/>
      <c r="W1043" s="5"/>
      <c r="X1043" s="5"/>
      <c r="Y1043" s="5"/>
      <c r="Z1043" s="5"/>
      <c r="AA1043" s="5"/>
      <c r="AB1043" s="5"/>
      <c r="AC1043" s="5"/>
      <c r="AD1043" s="5"/>
      <c r="AE1043" s="5"/>
      <c r="AF1043" s="5"/>
    </row>
    <row r="1044" spans="1:32" ht="20.25" customHeight="1">
      <c r="A1044" s="5" t="s">
        <v>396</v>
      </c>
      <c r="B1044" s="5" t="s">
        <v>8078</v>
      </c>
      <c r="C1044" s="5" t="s">
        <v>170</v>
      </c>
      <c r="D1044" s="5" t="s">
        <v>342</v>
      </c>
      <c r="E1044" s="5" t="s">
        <v>45</v>
      </c>
      <c r="F1044" s="7">
        <v>10</v>
      </c>
      <c r="G1044" s="7">
        <v>15</v>
      </c>
      <c r="H1044" s="5" t="s">
        <v>56</v>
      </c>
      <c r="I1044" s="9" t="s">
        <v>24</v>
      </c>
      <c r="J1044" s="5" t="s">
        <v>706</v>
      </c>
      <c r="K1044" s="5" t="s">
        <v>13205</v>
      </c>
      <c r="L1044" s="5" t="s">
        <v>13206</v>
      </c>
      <c r="M1044" s="5" t="s">
        <v>53</v>
      </c>
      <c r="N1044" s="5" t="s">
        <v>55</v>
      </c>
      <c r="O1044" s="5"/>
      <c r="P1044" s="5" t="b">
        <f t="shared" ca="1" si="249"/>
        <v>0</v>
      </c>
      <c r="Q1044" s="5" t="b">
        <f t="shared" ca="1" si="280"/>
        <v>1</v>
      </c>
      <c r="R1044" s="5"/>
      <c r="S1044" s="5"/>
      <c r="T1044" s="5"/>
      <c r="U1044" s="5"/>
      <c r="V1044" s="5"/>
      <c r="W1044" s="5"/>
      <c r="X1044" s="5"/>
      <c r="Y1044" s="5"/>
      <c r="Z1044" s="5"/>
      <c r="AA1044" s="5"/>
      <c r="AB1044" s="5"/>
      <c r="AC1044" s="5"/>
      <c r="AD1044" s="5"/>
      <c r="AE1044" s="5"/>
      <c r="AF1044" s="5"/>
    </row>
    <row r="1045" spans="1:32" ht="20.25" customHeight="1">
      <c r="A1045" s="5" t="s">
        <v>13209</v>
      </c>
      <c r="B1045" s="5" t="s">
        <v>13210</v>
      </c>
      <c r="C1045" s="5" t="s">
        <v>41</v>
      </c>
      <c r="D1045" s="5" t="s">
        <v>94</v>
      </c>
      <c r="E1045" s="5" t="s">
        <v>29</v>
      </c>
      <c r="F1045" s="7">
        <v>10</v>
      </c>
      <c r="G1045" s="7">
        <v>15</v>
      </c>
      <c r="H1045" s="5" t="s">
        <v>56</v>
      </c>
      <c r="I1045" s="5" t="s">
        <v>31</v>
      </c>
      <c r="J1045" s="5" t="s">
        <v>2924</v>
      </c>
      <c r="K1045" s="5"/>
      <c r="L1045" s="5" t="s">
        <v>13213</v>
      </c>
      <c r="M1045" s="5" t="s">
        <v>53</v>
      </c>
      <c r="N1045" s="5" t="s">
        <v>55</v>
      </c>
      <c r="O1045" s="5"/>
      <c r="P1045" s="5" t="b">
        <f t="shared" ca="1" si="249"/>
        <v>0</v>
      </c>
      <c r="Q1045" s="5" t="b">
        <f t="shared" ca="1" si="280"/>
        <v>1</v>
      </c>
      <c r="R1045" s="5"/>
      <c r="S1045" s="5"/>
      <c r="T1045" s="5"/>
      <c r="U1045" s="5"/>
      <c r="V1045" s="5"/>
      <c r="W1045" s="5"/>
      <c r="X1045" s="5"/>
      <c r="Y1045" s="5"/>
      <c r="Z1045" s="5"/>
      <c r="AA1045" s="5"/>
      <c r="AB1045" s="5"/>
      <c r="AC1045" s="5"/>
      <c r="AD1045" s="5"/>
      <c r="AE1045" s="5"/>
      <c r="AF1045" s="5"/>
    </row>
    <row r="1046" spans="1:32" ht="20.25" customHeight="1">
      <c r="A1046" s="5" t="s">
        <v>784</v>
      </c>
      <c r="B1046" s="5" t="s">
        <v>4223</v>
      </c>
      <c r="C1046" s="5" t="s">
        <v>27</v>
      </c>
      <c r="D1046" s="5" t="s">
        <v>85</v>
      </c>
      <c r="E1046" s="5" t="s">
        <v>29</v>
      </c>
      <c r="F1046" s="7">
        <v>10</v>
      </c>
      <c r="G1046" s="7">
        <v>16</v>
      </c>
      <c r="H1046" s="5" t="s">
        <v>2314</v>
      </c>
      <c r="I1046" s="5" t="s">
        <v>108</v>
      </c>
      <c r="J1046" s="5" t="s">
        <v>57</v>
      </c>
      <c r="K1046" s="5" t="s">
        <v>4226</v>
      </c>
      <c r="L1046" s="5" t="s">
        <v>4229</v>
      </c>
      <c r="M1046" s="5" t="s">
        <v>100</v>
      </c>
      <c r="N1046" s="5" t="s">
        <v>55</v>
      </c>
      <c r="O1046" s="5"/>
      <c r="P1046" s="5" t="b">
        <f t="shared" ca="1" si="249"/>
        <v>0</v>
      </c>
      <c r="Q1046" s="5" t="b">
        <f ca="1">IFERROR(__xludf.DUMMYFUNCTION("REGEXMATCH(L1046,""JavaScript"")"),TRUE)</f>
        <v>1</v>
      </c>
      <c r="R1046" s="5"/>
      <c r="S1046" s="5"/>
      <c r="T1046" s="5"/>
      <c r="U1046" s="5"/>
      <c r="V1046" s="5"/>
      <c r="W1046" s="5"/>
      <c r="X1046" s="5"/>
      <c r="Y1046" s="5"/>
      <c r="Z1046" s="5"/>
      <c r="AA1046" s="5"/>
      <c r="AB1046" s="5"/>
      <c r="AC1046" s="5"/>
      <c r="AD1046" s="5"/>
      <c r="AE1046" s="5"/>
      <c r="AF1046" s="5"/>
    </row>
    <row r="1047" spans="1:32" ht="20.25" customHeight="1">
      <c r="A1047" s="5" t="s">
        <v>248</v>
      </c>
      <c r="B1047" s="5" t="s">
        <v>3803</v>
      </c>
      <c r="C1047" s="5" t="s">
        <v>41</v>
      </c>
      <c r="D1047" s="5" t="s">
        <v>94</v>
      </c>
      <c r="E1047" s="5" t="s">
        <v>29</v>
      </c>
      <c r="F1047" s="7">
        <v>10</v>
      </c>
      <c r="G1047" s="7">
        <v>15</v>
      </c>
      <c r="H1047" s="5" t="s">
        <v>56</v>
      </c>
      <c r="I1047" s="5" t="s">
        <v>125</v>
      </c>
      <c r="J1047" s="5" t="s">
        <v>106</v>
      </c>
      <c r="K1047" s="5" t="s">
        <v>13226</v>
      </c>
      <c r="L1047" s="5" t="s">
        <v>13227</v>
      </c>
      <c r="M1047" s="5" t="s">
        <v>37</v>
      </c>
      <c r="N1047" s="5" t="s">
        <v>55</v>
      </c>
      <c r="O1047" s="5"/>
      <c r="P1047" s="5" t="b">
        <f t="shared" ca="1" si="249"/>
        <v>0</v>
      </c>
      <c r="Q1047" s="5" t="b">
        <f ca="1">IFERROR(__xludf.DUMMYFUNCTION("REGEXMATCH(L1047,""(?i)JavaScript"")"),TRUE)</f>
        <v>1</v>
      </c>
      <c r="R1047" s="5"/>
      <c r="S1047" s="5"/>
      <c r="T1047" s="5"/>
      <c r="U1047" s="5"/>
      <c r="V1047" s="5"/>
      <c r="W1047" s="5"/>
      <c r="X1047" s="5"/>
      <c r="Y1047" s="5"/>
      <c r="Z1047" s="5"/>
      <c r="AA1047" s="5"/>
      <c r="AB1047" s="5"/>
      <c r="AC1047" s="5"/>
      <c r="AD1047" s="5"/>
      <c r="AE1047" s="5"/>
      <c r="AF1047" s="5"/>
    </row>
    <row r="1048" spans="1:32" ht="20.25" customHeight="1">
      <c r="A1048" s="5" t="s">
        <v>9556</v>
      </c>
      <c r="B1048" s="5" t="s">
        <v>13233</v>
      </c>
      <c r="C1048" s="5" t="s">
        <v>27</v>
      </c>
      <c r="D1048" s="5" t="s">
        <v>85</v>
      </c>
      <c r="E1048" s="5" t="s">
        <v>45</v>
      </c>
      <c r="F1048" s="7">
        <v>10</v>
      </c>
      <c r="G1048" s="7">
        <v>15</v>
      </c>
      <c r="H1048" s="5" t="s">
        <v>56</v>
      </c>
      <c r="I1048" s="5" t="s">
        <v>108</v>
      </c>
      <c r="J1048" s="5" t="s">
        <v>2520</v>
      </c>
      <c r="K1048" s="5" t="s">
        <v>13235</v>
      </c>
      <c r="L1048" s="5" t="s">
        <v>13236</v>
      </c>
      <c r="M1048" s="5" t="s">
        <v>167</v>
      </c>
      <c r="N1048" s="5" t="s">
        <v>237</v>
      </c>
      <c r="O1048" s="5"/>
      <c r="P1048" s="5" t="b">
        <f t="shared" ca="1" si="249"/>
        <v>0</v>
      </c>
      <c r="Q1048" s="5" t="b">
        <f t="shared" ref="Q1048:Q1052" ca="1" si="281">IFERROR(__xludf.DUMMYFUNCTION("REGEXMATCH(L1048,""JavaScript"")"),TRUE)</f>
        <v>1</v>
      </c>
      <c r="R1048" s="5"/>
      <c r="S1048" s="5"/>
      <c r="T1048" s="5"/>
      <c r="U1048" s="5"/>
      <c r="V1048" s="5"/>
      <c r="W1048" s="5"/>
      <c r="X1048" s="5"/>
      <c r="Y1048" s="5"/>
      <c r="Z1048" s="5"/>
      <c r="AA1048" s="5"/>
      <c r="AB1048" s="5"/>
      <c r="AC1048" s="5"/>
      <c r="AD1048" s="5"/>
      <c r="AE1048" s="5"/>
      <c r="AF1048" s="5"/>
    </row>
    <row r="1049" spans="1:32" ht="20.25" customHeight="1">
      <c r="A1049" s="5" t="s">
        <v>396</v>
      </c>
      <c r="B1049" s="5" t="s">
        <v>13243</v>
      </c>
      <c r="C1049" s="5" t="s">
        <v>41</v>
      </c>
      <c r="D1049" s="5" t="s">
        <v>43</v>
      </c>
      <c r="E1049" s="5" t="s">
        <v>45</v>
      </c>
      <c r="F1049" s="7">
        <v>10</v>
      </c>
      <c r="G1049" s="7">
        <v>15</v>
      </c>
      <c r="H1049" s="5" t="s">
        <v>56</v>
      </c>
      <c r="I1049" s="5" t="s">
        <v>108</v>
      </c>
      <c r="J1049" s="5" t="s">
        <v>2872</v>
      </c>
      <c r="K1049" s="5" t="s">
        <v>13244</v>
      </c>
      <c r="L1049" s="5" t="s">
        <v>13245</v>
      </c>
      <c r="M1049" s="5" t="s">
        <v>53</v>
      </c>
      <c r="N1049" s="5" t="s">
        <v>55</v>
      </c>
      <c r="O1049" s="5"/>
      <c r="P1049" s="5" t="b">
        <f t="shared" ca="1" si="249"/>
        <v>0</v>
      </c>
      <c r="Q1049" s="5" t="b">
        <f t="shared" ca="1" si="281"/>
        <v>1</v>
      </c>
      <c r="R1049" s="5"/>
      <c r="S1049" s="5"/>
      <c r="T1049" s="5"/>
      <c r="U1049" s="5"/>
      <c r="V1049" s="5"/>
      <c r="W1049" s="5"/>
      <c r="X1049" s="5"/>
      <c r="Y1049" s="5"/>
      <c r="Z1049" s="5"/>
      <c r="AA1049" s="5"/>
      <c r="AB1049" s="5"/>
      <c r="AC1049" s="5"/>
      <c r="AD1049" s="5"/>
      <c r="AE1049" s="5"/>
      <c r="AF1049" s="5"/>
    </row>
    <row r="1050" spans="1:32" ht="20.25" customHeight="1">
      <c r="A1050" s="5" t="s">
        <v>6608</v>
      </c>
      <c r="B1050" s="5" t="s">
        <v>7796</v>
      </c>
      <c r="C1050" s="5" t="s">
        <v>41</v>
      </c>
      <c r="D1050" s="5" t="s">
        <v>114</v>
      </c>
      <c r="E1050" s="5" t="s">
        <v>45</v>
      </c>
      <c r="F1050" s="7">
        <v>10</v>
      </c>
      <c r="G1050" s="7">
        <v>15</v>
      </c>
      <c r="H1050" s="5" t="s">
        <v>56</v>
      </c>
      <c r="I1050" s="5" t="s">
        <v>31</v>
      </c>
      <c r="J1050" s="5" t="s">
        <v>76</v>
      </c>
      <c r="K1050" s="5" t="s">
        <v>13249</v>
      </c>
      <c r="L1050" s="5" t="s">
        <v>13250</v>
      </c>
      <c r="M1050" s="5" t="s">
        <v>37</v>
      </c>
      <c r="N1050" s="5" t="s">
        <v>55</v>
      </c>
      <c r="O1050" s="5"/>
      <c r="P1050" s="5" t="b">
        <f t="shared" ca="1" si="249"/>
        <v>0</v>
      </c>
      <c r="Q1050" s="5" t="b">
        <f t="shared" ca="1" si="281"/>
        <v>1</v>
      </c>
      <c r="R1050" s="5"/>
      <c r="S1050" s="5"/>
      <c r="T1050" s="5"/>
      <c r="U1050" s="5"/>
      <c r="V1050" s="5"/>
      <c r="W1050" s="5"/>
      <c r="X1050" s="5"/>
      <c r="Y1050" s="5"/>
      <c r="Z1050" s="5"/>
      <c r="AA1050" s="5"/>
      <c r="AB1050" s="5"/>
      <c r="AC1050" s="5"/>
      <c r="AD1050" s="5"/>
      <c r="AE1050" s="5"/>
      <c r="AF1050" s="5"/>
    </row>
    <row r="1051" spans="1:32" ht="20.25" customHeight="1">
      <c r="A1051" s="5" t="s">
        <v>13255</v>
      </c>
      <c r="B1051" s="5" t="s">
        <v>13256</v>
      </c>
      <c r="C1051" s="5" t="s">
        <v>41</v>
      </c>
      <c r="D1051" s="5" t="s">
        <v>94</v>
      </c>
      <c r="E1051" s="5" t="s">
        <v>29</v>
      </c>
      <c r="F1051" s="7">
        <v>10</v>
      </c>
      <c r="G1051" s="7">
        <v>15</v>
      </c>
      <c r="H1051" s="5" t="s">
        <v>56</v>
      </c>
      <c r="I1051" s="5" t="s">
        <v>108</v>
      </c>
      <c r="J1051" s="5" t="s">
        <v>87</v>
      </c>
      <c r="K1051" s="5" t="s">
        <v>13257</v>
      </c>
      <c r="L1051" s="5" t="s">
        <v>13259</v>
      </c>
      <c r="M1051" s="5" t="s">
        <v>100</v>
      </c>
      <c r="N1051" s="5" t="s">
        <v>55</v>
      </c>
      <c r="O1051" s="5"/>
      <c r="P1051" s="5" t="b">
        <f t="shared" ca="1" si="249"/>
        <v>0</v>
      </c>
      <c r="Q1051" s="5" t="b">
        <f t="shared" ca="1" si="281"/>
        <v>1</v>
      </c>
      <c r="R1051" s="5"/>
      <c r="S1051" s="5"/>
      <c r="T1051" s="5"/>
      <c r="U1051" s="5"/>
      <c r="V1051" s="5"/>
      <c r="W1051" s="5"/>
      <c r="X1051" s="5"/>
      <c r="Y1051" s="5"/>
      <c r="Z1051" s="5"/>
      <c r="AA1051" s="5"/>
      <c r="AB1051" s="5"/>
      <c r="AC1051" s="5"/>
      <c r="AD1051" s="5"/>
      <c r="AE1051" s="5"/>
      <c r="AF1051" s="5"/>
    </row>
    <row r="1052" spans="1:32" ht="20.25" customHeight="1">
      <c r="A1052" s="5" t="s">
        <v>7132</v>
      </c>
      <c r="B1052" s="5" t="s">
        <v>13265</v>
      </c>
      <c r="C1052" s="5" t="s">
        <v>27</v>
      </c>
      <c r="D1052" s="5" t="s">
        <v>47</v>
      </c>
      <c r="E1052" s="5" t="s">
        <v>29</v>
      </c>
      <c r="F1052" s="7">
        <v>10</v>
      </c>
      <c r="G1052" s="7">
        <v>18</v>
      </c>
      <c r="H1052" s="5" t="s">
        <v>964</v>
      </c>
      <c r="I1052" s="5" t="s">
        <v>108</v>
      </c>
      <c r="J1052" s="5" t="s">
        <v>117</v>
      </c>
      <c r="K1052" s="5" t="s">
        <v>13266</v>
      </c>
      <c r="L1052" s="5" t="s">
        <v>13267</v>
      </c>
      <c r="M1052" s="5" t="s">
        <v>37</v>
      </c>
      <c r="N1052" s="5" t="s">
        <v>55</v>
      </c>
      <c r="O1052" s="5"/>
      <c r="P1052" s="5" t="b">
        <f t="shared" ca="1" si="249"/>
        <v>0</v>
      </c>
      <c r="Q1052" s="5" t="b">
        <f t="shared" ca="1" si="281"/>
        <v>1</v>
      </c>
      <c r="R1052" s="5"/>
      <c r="S1052" s="5"/>
      <c r="T1052" s="5"/>
      <c r="U1052" s="5"/>
      <c r="V1052" s="5"/>
      <c r="W1052" s="5"/>
      <c r="X1052" s="5"/>
      <c r="Y1052" s="5"/>
      <c r="Z1052" s="5"/>
      <c r="AA1052" s="5"/>
      <c r="AB1052" s="5"/>
      <c r="AC1052" s="5"/>
      <c r="AD1052" s="5"/>
      <c r="AE1052" s="5"/>
      <c r="AF1052" s="5"/>
    </row>
    <row r="1053" spans="1:32" ht="20.25" customHeight="1">
      <c r="A1053" s="5" t="s">
        <v>396</v>
      </c>
      <c r="B1053" s="5" t="s">
        <v>13271</v>
      </c>
      <c r="C1053" s="5" t="s">
        <v>27</v>
      </c>
      <c r="D1053" s="5" t="s">
        <v>47</v>
      </c>
      <c r="E1053" s="5" t="s">
        <v>45</v>
      </c>
      <c r="F1053" s="7">
        <v>10</v>
      </c>
      <c r="G1053" s="7">
        <v>15</v>
      </c>
      <c r="H1053" s="5" t="s">
        <v>56</v>
      </c>
      <c r="I1053" s="5" t="s">
        <v>31</v>
      </c>
      <c r="J1053" s="5" t="s">
        <v>4234</v>
      </c>
      <c r="K1053" s="5" t="s">
        <v>13272</v>
      </c>
      <c r="L1053" s="5" t="s">
        <v>13273</v>
      </c>
      <c r="M1053" s="5" t="s">
        <v>37</v>
      </c>
      <c r="N1053" s="5" t="s">
        <v>38</v>
      </c>
      <c r="O1053" s="5"/>
      <c r="P1053" s="5" t="b">
        <f t="shared" ca="1" si="249"/>
        <v>0</v>
      </c>
      <c r="Q1053" s="5" t="b">
        <f ca="1">IFERROR(__xludf.DUMMYFUNCTION("REGEXMATCH(L1053,""(?i)JavaScript"")"),TRUE)</f>
        <v>1</v>
      </c>
      <c r="R1053" s="5"/>
      <c r="S1053" s="5"/>
      <c r="T1053" s="5"/>
      <c r="U1053" s="5"/>
      <c r="V1053" s="5"/>
      <c r="W1053" s="5"/>
      <c r="X1053" s="5"/>
      <c r="Y1053" s="5"/>
      <c r="Z1053" s="5"/>
      <c r="AA1053" s="5"/>
      <c r="AB1053" s="5"/>
      <c r="AC1053" s="5"/>
      <c r="AD1053" s="5"/>
      <c r="AE1053" s="5"/>
      <c r="AF1053" s="5"/>
    </row>
    <row r="1054" spans="1:32" ht="20.25" customHeight="1">
      <c r="A1054" s="5" t="s">
        <v>13276</v>
      </c>
      <c r="B1054" s="5" t="s">
        <v>13277</v>
      </c>
      <c r="C1054" s="5" t="s">
        <v>27</v>
      </c>
      <c r="D1054" s="5" t="s">
        <v>105</v>
      </c>
      <c r="E1054" s="5" t="s">
        <v>29</v>
      </c>
      <c r="F1054" s="7">
        <v>10</v>
      </c>
      <c r="G1054" s="7">
        <v>15</v>
      </c>
      <c r="H1054" s="5" t="s">
        <v>56</v>
      </c>
      <c r="I1054" s="5" t="s">
        <v>66</v>
      </c>
      <c r="J1054" s="5" t="s">
        <v>10053</v>
      </c>
      <c r="K1054" s="5" t="s">
        <v>13280</v>
      </c>
      <c r="L1054" s="5" t="s">
        <v>13281</v>
      </c>
      <c r="M1054" s="5" t="s">
        <v>37</v>
      </c>
      <c r="N1054" s="5" t="s">
        <v>55</v>
      </c>
      <c r="O1054" s="5"/>
      <c r="P1054" s="5" t="b">
        <f t="shared" ca="1" si="249"/>
        <v>0</v>
      </c>
      <c r="Q1054" s="5" t="b">
        <f ca="1">IFERROR(__xludf.DUMMYFUNCTION("REGEXMATCH(L1054,""JavaScript"")"),TRUE)</f>
        <v>1</v>
      </c>
      <c r="R1054" s="5"/>
      <c r="S1054" s="5"/>
      <c r="T1054" s="5"/>
      <c r="U1054" s="5"/>
      <c r="V1054" s="5"/>
      <c r="W1054" s="5"/>
      <c r="X1054" s="5"/>
      <c r="Y1054" s="5"/>
      <c r="Z1054" s="5"/>
      <c r="AA1054" s="5"/>
      <c r="AB1054" s="5"/>
      <c r="AC1054" s="5"/>
      <c r="AD1054" s="5"/>
      <c r="AE1054" s="5"/>
      <c r="AF1054" s="5"/>
    </row>
    <row r="1055" spans="1:32" ht="20.25" customHeight="1">
      <c r="A1055" s="5" t="s">
        <v>13285</v>
      </c>
      <c r="B1055" s="5" t="s">
        <v>13286</v>
      </c>
      <c r="C1055" s="5" t="s">
        <v>170</v>
      </c>
      <c r="D1055" s="5" t="s">
        <v>390</v>
      </c>
      <c r="E1055" s="5" t="s">
        <v>29</v>
      </c>
      <c r="F1055" s="7">
        <v>10</v>
      </c>
      <c r="G1055" s="7">
        <v>15</v>
      </c>
      <c r="H1055" s="5" t="s">
        <v>56</v>
      </c>
      <c r="I1055" s="5" t="s">
        <v>108</v>
      </c>
      <c r="J1055" s="5" t="s">
        <v>117</v>
      </c>
      <c r="K1055" s="5" t="s">
        <v>1415</v>
      </c>
      <c r="L1055" s="5" t="s">
        <v>13288</v>
      </c>
      <c r="M1055" s="5" t="s">
        <v>167</v>
      </c>
      <c r="N1055" s="5" t="s">
        <v>55</v>
      </c>
      <c r="O1055" s="5"/>
      <c r="P1055" s="5" t="b">
        <f t="shared" ca="1" si="249"/>
        <v>0</v>
      </c>
      <c r="Q1055" s="5" t="b">
        <f t="shared" ref="Q1055:Q1056" ca="1" si="282">IFERROR(__xludf.DUMMYFUNCTION("REGEXMATCH(L1055,""(?i)JavaScript"")"),TRUE)</f>
        <v>1</v>
      </c>
      <c r="R1055" s="5"/>
      <c r="S1055" s="5"/>
      <c r="T1055" s="5"/>
      <c r="U1055" s="5"/>
      <c r="V1055" s="5"/>
      <c r="W1055" s="5"/>
      <c r="X1055" s="5"/>
      <c r="Y1055" s="5"/>
      <c r="Z1055" s="5"/>
      <c r="AA1055" s="5"/>
      <c r="AB1055" s="5"/>
      <c r="AC1055" s="5"/>
      <c r="AD1055" s="5"/>
      <c r="AE1055" s="5"/>
      <c r="AF1055" s="5"/>
    </row>
    <row r="1056" spans="1:32" ht="20.25" customHeight="1">
      <c r="A1056" s="5" t="s">
        <v>396</v>
      </c>
      <c r="B1056" s="5" t="s">
        <v>13294</v>
      </c>
      <c r="C1056" s="5" t="s">
        <v>170</v>
      </c>
      <c r="D1056" s="5" t="s">
        <v>390</v>
      </c>
      <c r="E1056" s="5" t="s">
        <v>45</v>
      </c>
      <c r="F1056" s="7">
        <v>10</v>
      </c>
      <c r="G1056" s="7">
        <v>15</v>
      </c>
      <c r="H1056" s="5" t="s">
        <v>56</v>
      </c>
      <c r="I1056" s="9" t="s">
        <v>24</v>
      </c>
      <c r="J1056" s="5" t="s">
        <v>57</v>
      </c>
      <c r="K1056" s="5" t="s">
        <v>13295</v>
      </c>
      <c r="L1056" s="5" t="s">
        <v>13296</v>
      </c>
      <c r="M1056" s="5" t="s">
        <v>37</v>
      </c>
      <c r="N1056" s="5" t="s">
        <v>237</v>
      </c>
      <c r="O1056" s="5"/>
      <c r="P1056" s="5" t="b">
        <f t="shared" ca="1" si="249"/>
        <v>0</v>
      </c>
      <c r="Q1056" s="5" t="b">
        <f t="shared" ca="1" si="282"/>
        <v>1</v>
      </c>
      <c r="R1056" s="5"/>
      <c r="S1056" s="5"/>
      <c r="T1056" s="5"/>
      <c r="U1056" s="5"/>
      <c r="V1056" s="5"/>
      <c r="W1056" s="5"/>
      <c r="X1056" s="5"/>
      <c r="Y1056" s="5"/>
      <c r="Z1056" s="5"/>
      <c r="AA1056" s="5"/>
      <c r="AB1056" s="5"/>
      <c r="AC1056" s="5"/>
      <c r="AD1056" s="5"/>
      <c r="AE1056" s="5"/>
      <c r="AF1056" s="5"/>
    </row>
    <row r="1057" spans="1:32" ht="20.25" customHeight="1">
      <c r="A1057" s="5" t="s">
        <v>13299</v>
      </c>
      <c r="B1057" s="5" t="s">
        <v>1590</v>
      </c>
      <c r="C1057" s="5" t="s">
        <v>170</v>
      </c>
      <c r="D1057" s="5" t="s">
        <v>47</v>
      </c>
      <c r="E1057" s="5" t="s">
        <v>45</v>
      </c>
      <c r="F1057" s="7">
        <v>10</v>
      </c>
      <c r="G1057" s="7">
        <v>15</v>
      </c>
      <c r="H1057" s="5" t="s">
        <v>56</v>
      </c>
      <c r="I1057" s="5" t="s">
        <v>31</v>
      </c>
      <c r="J1057" s="5" t="s">
        <v>663</v>
      </c>
      <c r="K1057" s="5" t="s">
        <v>1591</v>
      </c>
      <c r="L1057" s="5" t="s">
        <v>13303</v>
      </c>
      <c r="M1057" s="5" t="s">
        <v>167</v>
      </c>
      <c r="N1057" s="5" t="s">
        <v>237</v>
      </c>
      <c r="O1057" s="5"/>
      <c r="P1057" s="5" t="b">
        <f t="shared" ca="1" si="249"/>
        <v>0</v>
      </c>
      <c r="Q1057" s="5" t="b">
        <f t="shared" ref="Q1057:Q1059" ca="1" si="283">IFERROR(__xludf.DUMMYFUNCTION("REGEXMATCH(L1057,""JavaScript"")"),TRUE)</f>
        <v>1</v>
      </c>
      <c r="R1057" s="5"/>
      <c r="S1057" s="5"/>
      <c r="T1057" s="5"/>
      <c r="U1057" s="5"/>
      <c r="V1057" s="5"/>
      <c r="W1057" s="5"/>
      <c r="X1057" s="5"/>
      <c r="Y1057" s="5"/>
      <c r="Z1057" s="5"/>
      <c r="AA1057" s="5"/>
      <c r="AB1057" s="5"/>
      <c r="AC1057" s="5"/>
      <c r="AD1057" s="5"/>
      <c r="AE1057" s="5"/>
      <c r="AF1057" s="5"/>
    </row>
    <row r="1058" spans="1:32" ht="20.25" customHeight="1">
      <c r="A1058" s="5" t="s">
        <v>248</v>
      </c>
      <c r="B1058" s="5" t="s">
        <v>13310</v>
      </c>
      <c r="C1058" s="5" t="s">
        <v>27</v>
      </c>
      <c r="D1058" s="5" t="s">
        <v>105</v>
      </c>
      <c r="E1058" s="5" t="s">
        <v>45</v>
      </c>
      <c r="F1058" s="7">
        <v>10</v>
      </c>
      <c r="G1058" s="7">
        <v>16</v>
      </c>
      <c r="H1058" s="5" t="s">
        <v>2314</v>
      </c>
      <c r="I1058" s="5" t="s">
        <v>108</v>
      </c>
      <c r="J1058" s="5" t="s">
        <v>13314</v>
      </c>
      <c r="K1058" s="5" t="s">
        <v>13315</v>
      </c>
      <c r="L1058" s="5" t="s">
        <v>13316</v>
      </c>
      <c r="M1058" s="5" t="s">
        <v>648</v>
      </c>
      <c r="N1058" s="5" t="s">
        <v>405</v>
      </c>
      <c r="O1058" s="5"/>
      <c r="P1058" s="5" t="b">
        <f t="shared" ca="1" si="249"/>
        <v>0</v>
      </c>
      <c r="Q1058" s="5" t="b">
        <f t="shared" ca="1" si="283"/>
        <v>1</v>
      </c>
      <c r="R1058" s="5"/>
      <c r="S1058" s="5"/>
      <c r="T1058" s="5"/>
      <c r="U1058" s="5"/>
      <c r="V1058" s="5"/>
      <c r="W1058" s="5"/>
      <c r="X1058" s="5"/>
      <c r="Y1058" s="5"/>
      <c r="Z1058" s="5"/>
      <c r="AA1058" s="5"/>
      <c r="AB1058" s="5"/>
      <c r="AC1058" s="5"/>
      <c r="AD1058" s="5"/>
      <c r="AE1058" s="5"/>
      <c r="AF1058" s="5"/>
    </row>
    <row r="1059" spans="1:32" ht="20.25" customHeight="1">
      <c r="A1059" s="5" t="s">
        <v>13319</v>
      </c>
      <c r="B1059" s="5" t="s">
        <v>13320</v>
      </c>
      <c r="C1059" s="5" t="s">
        <v>20</v>
      </c>
      <c r="D1059" s="5" t="s">
        <v>21</v>
      </c>
      <c r="E1059" s="5" t="s">
        <v>45</v>
      </c>
      <c r="F1059" s="7">
        <v>10</v>
      </c>
      <c r="G1059" s="7">
        <v>20</v>
      </c>
      <c r="H1059" s="5" t="s">
        <v>144</v>
      </c>
      <c r="I1059" s="5" t="s">
        <v>108</v>
      </c>
      <c r="J1059" s="5" t="s">
        <v>2303</v>
      </c>
      <c r="K1059" s="5"/>
      <c r="L1059" s="5" t="s">
        <v>13322</v>
      </c>
      <c r="M1059" s="5" t="s">
        <v>37</v>
      </c>
      <c r="N1059" s="5" t="s">
        <v>44</v>
      </c>
      <c r="O1059" s="5"/>
      <c r="P1059" s="5" t="b">
        <f t="shared" ca="1" si="249"/>
        <v>0</v>
      </c>
      <c r="Q1059" s="5" t="b">
        <f t="shared" ca="1" si="283"/>
        <v>1</v>
      </c>
      <c r="R1059" s="5"/>
      <c r="S1059" s="5"/>
      <c r="T1059" s="5"/>
      <c r="U1059" s="5"/>
      <c r="V1059" s="5"/>
      <c r="W1059" s="5"/>
      <c r="X1059" s="5"/>
      <c r="Y1059" s="5"/>
      <c r="Z1059" s="5"/>
      <c r="AA1059" s="5"/>
      <c r="AB1059" s="5"/>
      <c r="AC1059" s="5"/>
      <c r="AD1059" s="5"/>
      <c r="AE1059" s="5"/>
      <c r="AF1059" s="5"/>
    </row>
    <row r="1060" spans="1:32" ht="20.25" customHeight="1">
      <c r="A1060" s="5" t="s">
        <v>2808</v>
      </c>
      <c r="B1060" s="5" t="s">
        <v>3298</v>
      </c>
      <c r="C1060" s="5" t="s">
        <v>170</v>
      </c>
      <c r="D1060" s="5" t="s">
        <v>342</v>
      </c>
      <c r="E1060" s="5" t="s">
        <v>45</v>
      </c>
      <c r="F1060" s="7">
        <v>10</v>
      </c>
      <c r="G1060" s="7">
        <v>20</v>
      </c>
      <c r="H1060" s="5" t="s">
        <v>144</v>
      </c>
      <c r="I1060" s="5" t="s">
        <v>66</v>
      </c>
      <c r="J1060" s="5" t="s">
        <v>3301</v>
      </c>
      <c r="K1060" s="5"/>
      <c r="L1060" s="5" t="s">
        <v>13327</v>
      </c>
      <c r="M1060" s="5" t="s">
        <v>37</v>
      </c>
      <c r="N1060" s="5" t="s">
        <v>55</v>
      </c>
      <c r="O1060" s="5"/>
      <c r="P1060" s="5" t="b">
        <f t="shared" ca="1" si="249"/>
        <v>0</v>
      </c>
      <c r="Q1060" s="5" t="b">
        <f ca="1">IFERROR(__xludf.DUMMYFUNCTION("REGEXMATCH(L1060,""(?i)JavaScript"")"),TRUE)</f>
        <v>1</v>
      </c>
      <c r="R1060" s="5"/>
      <c r="S1060" s="5"/>
      <c r="T1060" s="5"/>
      <c r="U1060" s="5"/>
      <c r="V1060" s="5"/>
      <c r="W1060" s="5"/>
      <c r="X1060" s="5"/>
      <c r="Y1060" s="5"/>
      <c r="Z1060" s="5"/>
      <c r="AA1060" s="5"/>
      <c r="AB1060" s="5"/>
      <c r="AC1060" s="5"/>
      <c r="AD1060" s="5"/>
      <c r="AE1060" s="5"/>
      <c r="AF1060" s="5"/>
    </row>
    <row r="1061" spans="1:32" ht="20.25" customHeight="1">
      <c r="A1061" s="5" t="s">
        <v>396</v>
      </c>
      <c r="B1061" s="5" t="s">
        <v>7834</v>
      </c>
      <c r="C1061" s="5" t="s">
        <v>41</v>
      </c>
      <c r="D1061" s="5" t="s">
        <v>43</v>
      </c>
      <c r="E1061" s="5" t="s">
        <v>29</v>
      </c>
      <c r="F1061" s="7">
        <v>10</v>
      </c>
      <c r="G1061" s="7">
        <v>15</v>
      </c>
      <c r="H1061" s="5" t="s">
        <v>56</v>
      </c>
      <c r="I1061" s="5" t="s">
        <v>31</v>
      </c>
      <c r="J1061" s="5" t="s">
        <v>57</v>
      </c>
      <c r="K1061" s="5" t="s">
        <v>13333</v>
      </c>
      <c r="L1061" s="5" t="s">
        <v>13334</v>
      </c>
      <c r="M1061" s="5" t="s">
        <v>37</v>
      </c>
      <c r="N1061" s="5" t="s">
        <v>55</v>
      </c>
      <c r="O1061" s="5"/>
      <c r="P1061" s="5" t="b">
        <f t="shared" ca="1" si="249"/>
        <v>0</v>
      </c>
      <c r="Q1061" s="5" t="b">
        <f ca="1">IFERROR(__xludf.DUMMYFUNCTION("REGEXMATCH(L1061,""JavaScript"")"),TRUE)</f>
        <v>1</v>
      </c>
      <c r="R1061" s="5"/>
      <c r="S1061" s="5"/>
      <c r="T1061" s="5"/>
      <c r="U1061" s="5"/>
      <c r="V1061" s="5"/>
      <c r="W1061" s="5"/>
      <c r="X1061" s="5"/>
      <c r="Y1061" s="5"/>
      <c r="Z1061" s="5"/>
      <c r="AA1061" s="5"/>
      <c r="AB1061" s="5"/>
      <c r="AC1061" s="5"/>
      <c r="AD1061" s="5"/>
      <c r="AE1061" s="5"/>
      <c r="AF1061" s="5"/>
    </row>
    <row r="1062" spans="1:32" ht="20.25" customHeight="1">
      <c r="A1062" s="5" t="s">
        <v>8727</v>
      </c>
      <c r="B1062" s="5" t="s">
        <v>870</v>
      </c>
      <c r="C1062" s="5" t="s">
        <v>27</v>
      </c>
      <c r="D1062" s="5" t="s">
        <v>85</v>
      </c>
      <c r="E1062" s="5" t="s">
        <v>45</v>
      </c>
      <c r="F1062" s="7">
        <v>10</v>
      </c>
      <c r="G1062" s="7">
        <v>15</v>
      </c>
      <c r="H1062" s="5" t="s">
        <v>56</v>
      </c>
      <c r="I1062" s="5" t="s">
        <v>125</v>
      </c>
      <c r="J1062" s="5" t="s">
        <v>48</v>
      </c>
      <c r="K1062" s="5" t="s">
        <v>13339</v>
      </c>
      <c r="L1062" s="5" t="s">
        <v>13340</v>
      </c>
      <c r="M1062" s="5" t="s">
        <v>100</v>
      </c>
      <c r="N1062" s="5" t="s">
        <v>55</v>
      </c>
      <c r="O1062" s="5"/>
      <c r="P1062" s="5" t="b">
        <f t="shared" ca="1" si="249"/>
        <v>0</v>
      </c>
      <c r="Q1062" s="5" t="b">
        <f t="shared" ref="Q1062:Q1064" ca="1" si="284">IFERROR(__xludf.DUMMYFUNCTION("REGEXMATCH(L1062,""(?i)JavaScript"")"),TRUE)</f>
        <v>1</v>
      </c>
      <c r="R1062" s="5"/>
      <c r="S1062" s="5"/>
      <c r="T1062" s="5"/>
      <c r="U1062" s="5"/>
      <c r="V1062" s="5"/>
      <c r="W1062" s="5"/>
      <c r="X1062" s="5"/>
      <c r="Y1062" s="5"/>
      <c r="Z1062" s="5"/>
      <c r="AA1062" s="5"/>
      <c r="AB1062" s="5"/>
      <c r="AC1062" s="5"/>
      <c r="AD1062" s="5"/>
      <c r="AE1062" s="5"/>
      <c r="AF1062" s="5"/>
    </row>
    <row r="1063" spans="1:32" ht="20.25" customHeight="1">
      <c r="A1063" s="5" t="s">
        <v>765</v>
      </c>
      <c r="B1063" s="5" t="s">
        <v>6174</v>
      </c>
      <c r="C1063" s="5" t="s">
        <v>41</v>
      </c>
      <c r="D1063" s="5" t="s">
        <v>47</v>
      </c>
      <c r="E1063" s="5" t="s">
        <v>45</v>
      </c>
      <c r="F1063" s="7">
        <v>10</v>
      </c>
      <c r="G1063" s="7">
        <v>15</v>
      </c>
      <c r="H1063" s="5" t="s">
        <v>56</v>
      </c>
      <c r="I1063" s="5" t="s">
        <v>31</v>
      </c>
      <c r="J1063" s="5" t="s">
        <v>899</v>
      </c>
      <c r="K1063" s="5" t="s">
        <v>6177</v>
      </c>
      <c r="L1063" s="5" t="s">
        <v>13343</v>
      </c>
      <c r="M1063" s="5" t="s">
        <v>1599</v>
      </c>
      <c r="N1063" s="5" t="s">
        <v>237</v>
      </c>
      <c r="O1063" s="5"/>
      <c r="P1063" s="5" t="b">
        <f t="shared" ca="1" si="249"/>
        <v>0</v>
      </c>
      <c r="Q1063" s="5" t="b">
        <f t="shared" ca="1" si="284"/>
        <v>1</v>
      </c>
      <c r="R1063" s="5"/>
      <c r="S1063" s="5"/>
      <c r="T1063" s="5"/>
      <c r="U1063" s="5"/>
      <c r="V1063" s="5"/>
      <c r="W1063" s="5"/>
      <c r="X1063" s="5"/>
      <c r="Y1063" s="5"/>
      <c r="Z1063" s="5"/>
      <c r="AA1063" s="5"/>
      <c r="AB1063" s="5"/>
      <c r="AC1063" s="5"/>
      <c r="AD1063" s="5"/>
      <c r="AE1063" s="5"/>
      <c r="AF1063" s="5"/>
    </row>
    <row r="1064" spans="1:32" ht="20.25" customHeight="1">
      <c r="A1064" s="5" t="s">
        <v>13344</v>
      </c>
      <c r="B1064" s="5" t="s">
        <v>5783</v>
      </c>
      <c r="C1064" s="5" t="s">
        <v>20</v>
      </c>
      <c r="D1064" s="5" t="s">
        <v>3833</v>
      </c>
      <c r="E1064" s="5" t="s">
        <v>45</v>
      </c>
      <c r="F1064" s="7">
        <v>10</v>
      </c>
      <c r="G1064" s="7">
        <v>15</v>
      </c>
      <c r="H1064" s="5" t="s">
        <v>56</v>
      </c>
      <c r="I1064" s="5" t="s">
        <v>31</v>
      </c>
      <c r="J1064" s="5" t="s">
        <v>57</v>
      </c>
      <c r="K1064" s="5" t="s">
        <v>13347</v>
      </c>
      <c r="L1064" s="5" t="s">
        <v>13348</v>
      </c>
      <c r="M1064" s="5" t="s">
        <v>42</v>
      </c>
      <c r="N1064" s="5" t="s">
        <v>237</v>
      </c>
      <c r="O1064" s="5"/>
      <c r="P1064" s="5" t="b">
        <f t="shared" ca="1" si="249"/>
        <v>0</v>
      </c>
      <c r="Q1064" s="5" t="b">
        <f t="shared" ca="1" si="284"/>
        <v>1</v>
      </c>
      <c r="R1064" s="5"/>
      <c r="S1064" s="5"/>
      <c r="T1064" s="5"/>
      <c r="U1064" s="5"/>
      <c r="V1064" s="5"/>
      <c r="W1064" s="5"/>
      <c r="X1064" s="5"/>
      <c r="Y1064" s="5"/>
      <c r="Z1064" s="5"/>
      <c r="AA1064" s="5"/>
      <c r="AB1064" s="5"/>
      <c r="AC1064" s="5"/>
      <c r="AD1064" s="5"/>
      <c r="AE1064" s="5"/>
      <c r="AF1064" s="5"/>
    </row>
    <row r="1065" spans="1:32" ht="20.25" customHeight="1">
      <c r="A1065" s="5" t="s">
        <v>13351</v>
      </c>
      <c r="B1065" s="5" t="s">
        <v>13352</v>
      </c>
      <c r="C1065" s="5" t="s">
        <v>27</v>
      </c>
      <c r="D1065" s="5" t="s">
        <v>75</v>
      </c>
      <c r="E1065" s="5" t="s">
        <v>45</v>
      </c>
      <c r="F1065" s="7">
        <v>10</v>
      </c>
      <c r="G1065" s="7">
        <v>15</v>
      </c>
      <c r="H1065" s="5" t="s">
        <v>56</v>
      </c>
      <c r="I1065" s="5" t="s">
        <v>108</v>
      </c>
      <c r="J1065" s="5" t="s">
        <v>641</v>
      </c>
      <c r="K1065" s="5" t="s">
        <v>3436</v>
      </c>
      <c r="L1065" s="5" t="s">
        <v>13353</v>
      </c>
      <c r="M1065" s="5" t="s">
        <v>53</v>
      </c>
      <c r="N1065" s="5" t="s">
        <v>55</v>
      </c>
      <c r="O1065" s="5"/>
      <c r="P1065" s="5" t="b">
        <f t="shared" ca="1" si="249"/>
        <v>0</v>
      </c>
      <c r="Q1065" s="5" t="b">
        <f ca="1">IFERROR(__xludf.DUMMYFUNCTION("REGEXMATCH(L1065,""JavaScript"")"),TRUE)</f>
        <v>1</v>
      </c>
      <c r="R1065" s="5"/>
      <c r="S1065" s="5"/>
      <c r="T1065" s="5"/>
      <c r="U1065" s="5"/>
      <c r="V1065" s="5"/>
      <c r="W1065" s="5"/>
      <c r="X1065" s="5"/>
      <c r="Y1065" s="5"/>
      <c r="Z1065" s="5"/>
      <c r="AA1065" s="5"/>
      <c r="AB1065" s="5"/>
      <c r="AC1065" s="5"/>
      <c r="AD1065" s="5"/>
      <c r="AE1065" s="5"/>
      <c r="AF1065" s="5"/>
    </row>
    <row r="1066" spans="1:32" ht="20.25" customHeight="1">
      <c r="A1066" s="5" t="s">
        <v>9990</v>
      </c>
      <c r="B1066" s="5" t="s">
        <v>13358</v>
      </c>
      <c r="C1066" s="5" t="s">
        <v>170</v>
      </c>
      <c r="D1066" s="5" t="s">
        <v>390</v>
      </c>
      <c r="E1066" s="5" t="s">
        <v>45</v>
      </c>
      <c r="F1066" s="7">
        <v>10</v>
      </c>
      <c r="G1066" s="7">
        <v>16</v>
      </c>
      <c r="H1066" s="5" t="s">
        <v>2314</v>
      </c>
      <c r="I1066" s="5" t="s">
        <v>108</v>
      </c>
      <c r="J1066" s="5" t="s">
        <v>3552</v>
      </c>
      <c r="K1066" s="5" t="s">
        <v>9977</v>
      </c>
      <c r="L1066" s="5" t="s">
        <v>13359</v>
      </c>
      <c r="M1066" s="5" t="s">
        <v>53</v>
      </c>
      <c r="N1066" s="5" t="s">
        <v>55</v>
      </c>
      <c r="O1066" s="5"/>
      <c r="P1066" s="5" t="b">
        <f t="shared" ca="1" si="249"/>
        <v>0</v>
      </c>
      <c r="Q1066" s="5" t="b">
        <f ca="1">IFERROR(__xludf.DUMMYFUNCTION("REGEXMATCH(L1066,""(?i)JavaScript"")"),TRUE)</f>
        <v>1</v>
      </c>
      <c r="R1066" s="5"/>
      <c r="S1066" s="5"/>
      <c r="T1066" s="5"/>
      <c r="U1066" s="5"/>
      <c r="V1066" s="5"/>
      <c r="W1066" s="5"/>
      <c r="X1066" s="5"/>
      <c r="Y1066" s="5"/>
      <c r="Z1066" s="5"/>
      <c r="AA1066" s="5"/>
      <c r="AB1066" s="5"/>
      <c r="AC1066" s="5"/>
      <c r="AD1066" s="5"/>
      <c r="AE1066" s="5"/>
      <c r="AF1066" s="5"/>
    </row>
    <row r="1067" spans="1:32" ht="20.25" customHeight="1">
      <c r="A1067" s="5" t="s">
        <v>13367</v>
      </c>
      <c r="B1067" s="5" t="s">
        <v>13368</v>
      </c>
      <c r="C1067" s="5" t="s">
        <v>27</v>
      </c>
      <c r="D1067" s="5" t="s">
        <v>105</v>
      </c>
      <c r="E1067" s="5" t="s">
        <v>29</v>
      </c>
      <c r="F1067" s="7">
        <v>10</v>
      </c>
      <c r="G1067" s="7">
        <v>15</v>
      </c>
      <c r="H1067" s="5" t="s">
        <v>56</v>
      </c>
      <c r="I1067" s="9" t="s">
        <v>24</v>
      </c>
      <c r="J1067" s="5" t="s">
        <v>2567</v>
      </c>
      <c r="K1067" s="5" t="s">
        <v>13369</v>
      </c>
      <c r="L1067" s="5" t="s">
        <v>13370</v>
      </c>
      <c r="M1067" s="5" t="s">
        <v>53</v>
      </c>
      <c r="N1067" s="5" t="s">
        <v>55</v>
      </c>
      <c r="O1067" s="5"/>
      <c r="P1067" s="5" t="b">
        <f t="shared" ca="1" si="249"/>
        <v>0</v>
      </c>
      <c r="Q1067" s="5" t="b">
        <f t="shared" ref="Q1067:Q1068" ca="1" si="285">IFERROR(__xludf.DUMMYFUNCTION("REGEXMATCH(L1067,""JavaScript"")"),TRUE)</f>
        <v>1</v>
      </c>
      <c r="R1067" s="5"/>
      <c r="S1067" s="5"/>
      <c r="T1067" s="5"/>
      <c r="U1067" s="5"/>
      <c r="V1067" s="5"/>
      <c r="W1067" s="5"/>
      <c r="X1067" s="5"/>
      <c r="Y1067" s="5"/>
      <c r="Z1067" s="5"/>
      <c r="AA1067" s="5"/>
      <c r="AB1067" s="5"/>
      <c r="AC1067" s="5"/>
      <c r="AD1067" s="5"/>
      <c r="AE1067" s="5"/>
      <c r="AF1067" s="5"/>
    </row>
    <row r="1068" spans="1:32" ht="20.25" customHeight="1">
      <c r="A1068" s="5" t="s">
        <v>396</v>
      </c>
      <c r="B1068" s="5" t="s">
        <v>13376</v>
      </c>
      <c r="C1068" s="5" t="s">
        <v>27</v>
      </c>
      <c r="D1068" s="5" t="s">
        <v>212</v>
      </c>
      <c r="E1068" s="5" t="s">
        <v>29</v>
      </c>
      <c r="F1068" s="7">
        <v>10</v>
      </c>
      <c r="G1068" s="7">
        <v>15</v>
      </c>
      <c r="H1068" s="5" t="s">
        <v>56</v>
      </c>
      <c r="I1068" s="5" t="s">
        <v>31</v>
      </c>
      <c r="J1068" s="5" t="s">
        <v>13377</v>
      </c>
      <c r="K1068" s="5" t="s">
        <v>13379</v>
      </c>
      <c r="L1068" s="5" t="s">
        <v>13380</v>
      </c>
      <c r="M1068" s="5" t="s">
        <v>53</v>
      </c>
      <c r="N1068" s="5" t="s">
        <v>89</v>
      </c>
      <c r="O1068" s="5"/>
      <c r="P1068" s="5" t="b">
        <f t="shared" ca="1" si="249"/>
        <v>0</v>
      </c>
      <c r="Q1068" s="5" t="b">
        <f t="shared" ca="1" si="285"/>
        <v>1</v>
      </c>
      <c r="R1068" s="5"/>
      <c r="S1068" s="5"/>
      <c r="T1068" s="5"/>
      <c r="U1068" s="5"/>
      <c r="V1068" s="5"/>
      <c r="W1068" s="5"/>
      <c r="X1068" s="5"/>
      <c r="Y1068" s="5"/>
      <c r="Z1068" s="5"/>
      <c r="AA1068" s="5"/>
      <c r="AB1068" s="5"/>
      <c r="AC1068" s="5"/>
      <c r="AD1068" s="5"/>
      <c r="AE1068" s="5"/>
      <c r="AF1068" s="5"/>
    </row>
    <row r="1069" spans="1:32" ht="20.25" customHeight="1">
      <c r="A1069" s="5" t="s">
        <v>1457</v>
      </c>
      <c r="B1069" s="5" t="s">
        <v>13389</v>
      </c>
      <c r="C1069" s="5" t="s">
        <v>27</v>
      </c>
      <c r="D1069" s="5" t="s">
        <v>47</v>
      </c>
      <c r="E1069" s="5" t="s">
        <v>29</v>
      </c>
      <c r="F1069" s="7">
        <v>10</v>
      </c>
      <c r="G1069" s="7">
        <v>15</v>
      </c>
      <c r="H1069" s="5" t="s">
        <v>56</v>
      </c>
      <c r="I1069" s="5" t="s">
        <v>108</v>
      </c>
      <c r="J1069" s="5" t="s">
        <v>68</v>
      </c>
      <c r="K1069" s="5" t="s">
        <v>13390</v>
      </c>
      <c r="L1069" s="5" t="s">
        <v>13391</v>
      </c>
      <c r="M1069" s="5" t="s">
        <v>53</v>
      </c>
      <c r="N1069" s="5" t="s">
        <v>55</v>
      </c>
      <c r="O1069" s="5"/>
      <c r="P1069" s="5" t="b">
        <f t="shared" ca="1" si="249"/>
        <v>0</v>
      </c>
      <c r="Q1069" s="5" t="b">
        <f ca="1">IFERROR(__xludf.DUMMYFUNCTION("REGEXMATCH(L1069,""(?i)JavaScript"")"),TRUE)</f>
        <v>1</v>
      </c>
      <c r="R1069" s="5"/>
      <c r="S1069" s="5"/>
      <c r="T1069" s="5"/>
      <c r="U1069" s="5"/>
      <c r="V1069" s="5"/>
      <c r="W1069" s="5"/>
      <c r="X1069" s="5"/>
      <c r="Y1069" s="5"/>
      <c r="Z1069" s="5"/>
      <c r="AA1069" s="5"/>
      <c r="AB1069" s="5"/>
      <c r="AC1069" s="5"/>
      <c r="AD1069" s="5"/>
      <c r="AE1069" s="5"/>
      <c r="AF1069" s="5"/>
    </row>
    <row r="1070" spans="1:32" ht="20.25" customHeight="1">
      <c r="A1070" s="5" t="s">
        <v>4447</v>
      </c>
      <c r="B1070" s="5" t="s">
        <v>4448</v>
      </c>
      <c r="C1070" s="5" t="s">
        <v>27</v>
      </c>
      <c r="D1070" s="5" t="s">
        <v>80</v>
      </c>
      <c r="E1070" s="5" t="s">
        <v>45</v>
      </c>
      <c r="F1070" s="7">
        <v>10</v>
      </c>
      <c r="G1070" s="7">
        <v>15</v>
      </c>
      <c r="H1070" s="5" t="s">
        <v>56</v>
      </c>
      <c r="I1070" s="5" t="s">
        <v>31</v>
      </c>
      <c r="J1070" s="5" t="s">
        <v>57</v>
      </c>
      <c r="K1070" s="5"/>
      <c r="L1070" s="5" t="s">
        <v>4449</v>
      </c>
      <c r="M1070" s="5" t="s">
        <v>53</v>
      </c>
      <c r="N1070" s="5" t="s">
        <v>55</v>
      </c>
      <c r="O1070" s="5"/>
      <c r="P1070" s="5" t="b">
        <f t="shared" ca="1" si="249"/>
        <v>0</v>
      </c>
      <c r="Q1070" s="5" t="b">
        <f t="shared" ref="Q1070:Q1071" ca="1" si="286">IFERROR(__xludf.DUMMYFUNCTION("REGEXMATCH(L1070,""JavaScript"")"),TRUE)</f>
        <v>1</v>
      </c>
      <c r="R1070" s="5"/>
      <c r="S1070" s="5"/>
      <c r="T1070" s="5"/>
      <c r="U1070" s="5"/>
      <c r="V1070" s="5"/>
      <c r="W1070" s="5"/>
      <c r="X1070" s="5"/>
      <c r="Y1070" s="5"/>
      <c r="Z1070" s="5"/>
      <c r="AA1070" s="5"/>
      <c r="AB1070" s="5"/>
      <c r="AC1070" s="5"/>
      <c r="AD1070" s="5"/>
      <c r="AE1070" s="5"/>
      <c r="AF1070" s="5"/>
    </row>
    <row r="1071" spans="1:32" ht="20.25" customHeight="1">
      <c r="A1071" s="5" t="s">
        <v>1457</v>
      </c>
      <c r="B1071" s="5" t="s">
        <v>13399</v>
      </c>
      <c r="C1071" s="5" t="s">
        <v>20</v>
      </c>
      <c r="D1071" s="5" t="s">
        <v>47</v>
      </c>
      <c r="E1071" s="5" t="s">
        <v>29</v>
      </c>
      <c r="F1071" s="7">
        <v>10</v>
      </c>
      <c r="G1071" s="7">
        <v>15</v>
      </c>
      <c r="H1071" s="5" t="s">
        <v>56</v>
      </c>
      <c r="I1071" s="5" t="s">
        <v>31</v>
      </c>
      <c r="J1071" s="5" t="s">
        <v>942</v>
      </c>
      <c r="K1071" s="5" t="s">
        <v>12578</v>
      </c>
      <c r="L1071" s="5" t="s">
        <v>13400</v>
      </c>
      <c r="M1071" s="5" t="s">
        <v>167</v>
      </c>
      <c r="N1071" s="5" t="s">
        <v>55</v>
      </c>
      <c r="O1071" s="5"/>
      <c r="P1071" s="5" t="b">
        <f t="shared" ca="1" si="249"/>
        <v>0</v>
      </c>
      <c r="Q1071" s="5" t="b">
        <f t="shared" ca="1" si="286"/>
        <v>1</v>
      </c>
      <c r="R1071" s="5"/>
      <c r="S1071" s="5"/>
      <c r="T1071" s="5"/>
      <c r="U1071" s="5"/>
      <c r="V1071" s="5"/>
      <c r="W1071" s="5"/>
      <c r="X1071" s="5"/>
      <c r="Y1071" s="5"/>
      <c r="Z1071" s="5"/>
      <c r="AA1071" s="5"/>
      <c r="AB1071" s="5"/>
      <c r="AC1071" s="5"/>
      <c r="AD1071" s="5"/>
      <c r="AE1071" s="5"/>
      <c r="AF1071" s="5"/>
    </row>
    <row r="1072" spans="1:32" ht="20.25" customHeight="1">
      <c r="A1072" s="5" t="s">
        <v>13404</v>
      </c>
      <c r="B1072" s="5" t="s">
        <v>13405</v>
      </c>
      <c r="C1072" s="5" t="s">
        <v>27</v>
      </c>
      <c r="D1072" s="5" t="s">
        <v>575</v>
      </c>
      <c r="E1072" s="5" t="s">
        <v>29</v>
      </c>
      <c r="F1072" s="7">
        <v>10</v>
      </c>
      <c r="G1072" s="7">
        <v>20</v>
      </c>
      <c r="H1072" s="5" t="s">
        <v>144</v>
      </c>
      <c r="I1072" s="5" t="s">
        <v>108</v>
      </c>
      <c r="J1072" s="5" t="s">
        <v>1439</v>
      </c>
      <c r="K1072" s="5" t="s">
        <v>2776</v>
      </c>
      <c r="L1072" s="5" t="s">
        <v>13406</v>
      </c>
      <c r="M1072" s="5" t="s">
        <v>53</v>
      </c>
      <c r="N1072" s="5" t="s">
        <v>271</v>
      </c>
      <c r="O1072" s="5"/>
      <c r="P1072" s="5" t="b">
        <f t="shared" ca="1" si="249"/>
        <v>0</v>
      </c>
      <c r="Q1072" s="5" t="b">
        <f t="shared" ref="Q1072:Q1073" ca="1" si="287">IFERROR(__xludf.DUMMYFUNCTION("REGEXMATCH(L1072,""(?i)JavaScript"")"),TRUE)</f>
        <v>1</v>
      </c>
      <c r="R1072" s="5"/>
      <c r="S1072" s="5"/>
      <c r="T1072" s="5"/>
      <c r="U1072" s="5"/>
      <c r="V1072" s="5"/>
      <c r="W1072" s="5"/>
      <c r="X1072" s="5"/>
      <c r="Y1072" s="5"/>
      <c r="Z1072" s="5"/>
      <c r="AA1072" s="5"/>
      <c r="AB1072" s="5"/>
      <c r="AC1072" s="5"/>
      <c r="AD1072" s="5"/>
      <c r="AE1072" s="5"/>
      <c r="AF1072" s="5"/>
    </row>
    <row r="1073" spans="1:32" ht="20.25" customHeight="1">
      <c r="A1073" s="5" t="s">
        <v>1457</v>
      </c>
      <c r="B1073" s="5" t="s">
        <v>4660</v>
      </c>
      <c r="C1073" s="5" t="s">
        <v>41</v>
      </c>
      <c r="D1073" s="5" t="s">
        <v>94</v>
      </c>
      <c r="E1073" s="5" t="s">
        <v>45</v>
      </c>
      <c r="F1073" s="7">
        <v>10</v>
      </c>
      <c r="G1073" s="7">
        <v>15</v>
      </c>
      <c r="H1073" s="5" t="s">
        <v>56</v>
      </c>
      <c r="I1073" s="5" t="s">
        <v>31</v>
      </c>
      <c r="J1073" s="5" t="s">
        <v>403</v>
      </c>
      <c r="K1073" s="5" t="s">
        <v>13410</v>
      </c>
      <c r="L1073" s="5" t="s">
        <v>13411</v>
      </c>
      <c r="M1073" s="5" t="s">
        <v>167</v>
      </c>
      <c r="N1073" s="5" t="s">
        <v>237</v>
      </c>
      <c r="O1073" s="5"/>
      <c r="P1073" s="5" t="b">
        <f t="shared" ca="1" si="249"/>
        <v>0</v>
      </c>
      <c r="Q1073" s="5" t="b">
        <f t="shared" ca="1" si="287"/>
        <v>1</v>
      </c>
      <c r="R1073" s="5"/>
      <c r="S1073" s="5"/>
      <c r="T1073" s="5"/>
      <c r="U1073" s="5"/>
      <c r="V1073" s="5"/>
      <c r="W1073" s="5"/>
      <c r="X1073" s="5"/>
      <c r="Y1073" s="5"/>
      <c r="Z1073" s="5"/>
      <c r="AA1073" s="5"/>
      <c r="AB1073" s="5"/>
      <c r="AC1073" s="5"/>
      <c r="AD1073" s="5"/>
      <c r="AE1073" s="5"/>
      <c r="AF1073" s="5"/>
    </row>
    <row r="1074" spans="1:32" ht="20.25" customHeight="1">
      <c r="A1074" s="5" t="s">
        <v>13413</v>
      </c>
      <c r="B1074" s="5" t="s">
        <v>5227</v>
      </c>
      <c r="C1074" s="5" t="s">
        <v>27</v>
      </c>
      <c r="D1074" s="5" t="s">
        <v>75</v>
      </c>
      <c r="E1074" s="5" t="s">
        <v>45</v>
      </c>
      <c r="F1074" s="7">
        <v>10</v>
      </c>
      <c r="G1074" s="7">
        <v>15</v>
      </c>
      <c r="H1074" s="5" t="s">
        <v>56</v>
      </c>
      <c r="I1074" s="5" t="s">
        <v>108</v>
      </c>
      <c r="J1074" s="5" t="s">
        <v>48</v>
      </c>
      <c r="K1074" s="5" t="s">
        <v>5229</v>
      </c>
      <c r="L1074" s="5" t="s">
        <v>13414</v>
      </c>
      <c r="M1074" s="5" t="s">
        <v>37</v>
      </c>
      <c r="N1074" s="5" t="s">
        <v>55</v>
      </c>
      <c r="O1074" s="5"/>
      <c r="P1074" s="5" t="b">
        <f t="shared" ca="1" si="249"/>
        <v>0</v>
      </c>
      <c r="Q1074" s="5" t="b">
        <f ca="1">IFERROR(__xludf.DUMMYFUNCTION("REGEXMATCH(L1074,""JavaScript"")"),TRUE)</f>
        <v>1</v>
      </c>
      <c r="R1074" s="5"/>
      <c r="S1074" s="5"/>
      <c r="T1074" s="5"/>
      <c r="U1074" s="5"/>
      <c r="V1074" s="5"/>
      <c r="W1074" s="5"/>
      <c r="X1074" s="5"/>
      <c r="Y1074" s="5"/>
      <c r="Z1074" s="5"/>
      <c r="AA1074" s="5"/>
      <c r="AB1074" s="5"/>
      <c r="AC1074" s="5"/>
      <c r="AD1074" s="5"/>
      <c r="AE1074" s="5"/>
      <c r="AF1074" s="5"/>
    </row>
    <row r="1075" spans="1:32" ht="20.25" customHeight="1">
      <c r="A1075" s="5" t="s">
        <v>13422</v>
      </c>
      <c r="B1075" s="5" t="s">
        <v>13423</v>
      </c>
      <c r="C1075" s="5" t="s">
        <v>170</v>
      </c>
      <c r="D1075" s="5" t="s">
        <v>390</v>
      </c>
      <c r="E1075" s="5" t="s">
        <v>45</v>
      </c>
      <c r="F1075" s="7">
        <v>10</v>
      </c>
      <c r="G1075" s="7">
        <v>15</v>
      </c>
      <c r="H1075" s="5" t="s">
        <v>56</v>
      </c>
      <c r="I1075" s="5" t="s">
        <v>108</v>
      </c>
      <c r="J1075" s="5" t="s">
        <v>48</v>
      </c>
      <c r="K1075" s="5" t="s">
        <v>13424</v>
      </c>
      <c r="L1075" s="5"/>
      <c r="M1075" s="5" t="s">
        <v>53</v>
      </c>
      <c r="N1075" s="5" t="s">
        <v>55</v>
      </c>
      <c r="O1075" s="5" t="b">
        <f ca="1">IFERROR(__xludf.DUMMYFUNCTION("REGEXMATCH(A1075,""前端"")"),TRUE)</f>
        <v>1</v>
      </c>
      <c r="P1075" s="5" t="b">
        <f t="shared" ca="1" si="249"/>
        <v>0</v>
      </c>
      <c r="Q1075" s="5" t="b">
        <f t="shared" ref="Q1075:Q1077" ca="1" si="288">IFERROR(__xludf.DUMMYFUNCTION("REGEXMATCH(L1075,""(?i)JavaScript"")"),FALSE)</f>
        <v>0</v>
      </c>
      <c r="R1075" s="5"/>
      <c r="S1075" s="5"/>
      <c r="T1075" s="5"/>
      <c r="U1075" s="5"/>
      <c r="V1075" s="5"/>
      <c r="W1075" s="5"/>
      <c r="X1075" s="5"/>
      <c r="Y1075" s="5"/>
      <c r="Z1075" s="5"/>
      <c r="AA1075" s="5"/>
      <c r="AB1075" s="5"/>
      <c r="AC1075" s="5"/>
      <c r="AD1075" s="5"/>
      <c r="AE1075" s="5"/>
      <c r="AF1075" s="5"/>
    </row>
    <row r="1076" spans="1:32" ht="20.25" customHeight="1">
      <c r="A1076" s="5" t="s">
        <v>7132</v>
      </c>
      <c r="B1076" s="5" t="s">
        <v>13438</v>
      </c>
      <c r="C1076" s="5" t="s">
        <v>170</v>
      </c>
      <c r="D1076" s="5" t="s">
        <v>390</v>
      </c>
      <c r="E1076" s="5" t="s">
        <v>29</v>
      </c>
      <c r="F1076" s="7">
        <v>10</v>
      </c>
      <c r="G1076" s="7">
        <v>20</v>
      </c>
      <c r="H1076" s="5" t="s">
        <v>144</v>
      </c>
      <c r="I1076" s="5" t="s">
        <v>31</v>
      </c>
      <c r="J1076" s="5" t="s">
        <v>76</v>
      </c>
      <c r="K1076" s="5"/>
      <c r="L1076" s="5" t="s">
        <v>13439</v>
      </c>
      <c r="M1076" s="5" t="s">
        <v>100</v>
      </c>
      <c r="N1076" s="5" t="s">
        <v>55</v>
      </c>
      <c r="O1076" s="5"/>
      <c r="P1076" s="5" t="b">
        <f t="shared" ca="1" si="249"/>
        <v>0</v>
      </c>
      <c r="Q1076" s="5" t="b">
        <f t="shared" ca="1" si="288"/>
        <v>0</v>
      </c>
      <c r="R1076" s="5"/>
      <c r="S1076" s="5"/>
      <c r="T1076" s="5"/>
      <c r="U1076" s="5"/>
      <c r="V1076" s="5"/>
      <c r="W1076" s="5"/>
      <c r="X1076" s="5"/>
      <c r="Y1076" s="5"/>
      <c r="Z1076" s="5"/>
      <c r="AA1076" s="5"/>
      <c r="AB1076" s="5"/>
      <c r="AC1076" s="5"/>
      <c r="AD1076" s="5"/>
      <c r="AE1076" s="5"/>
      <c r="AF1076" s="5"/>
    </row>
    <row r="1077" spans="1:32" ht="20.25" customHeight="1">
      <c r="A1077" s="5" t="s">
        <v>13448</v>
      </c>
      <c r="B1077" s="5" t="s">
        <v>13450</v>
      </c>
      <c r="C1077" s="5" t="s">
        <v>170</v>
      </c>
      <c r="D1077" s="5" t="s">
        <v>435</v>
      </c>
      <c r="E1077" s="5" t="s">
        <v>29</v>
      </c>
      <c r="F1077" s="7">
        <v>10</v>
      </c>
      <c r="G1077" s="7">
        <v>15</v>
      </c>
      <c r="H1077" s="5" t="s">
        <v>56</v>
      </c>
      <c r="I1077" s="5" t="s">
        <v>31</v>
      </c>
      <c r="J1077" s="5" t="s">
        <v>12442</v>
      </c>
      <c r="K1077" s="5" t="s">
        <v>13453</v>
      </c>
      <c r="L1077" s="5" t="s">
        <v>13454</v>
      </c>
      <c r="M1077" s="5" t="s">
        <v>53</v>
      </c>
      <c r="N1077" s="5" t="s">
        <v>55</v>
      </c>
      <c r="O1077" s="5"/>
      <c r="P1077" s="5" t="b">
        <f t="shared" ca="1" si="249"/>
        <v>0</v>
      </c>
      <c r="Q1077" s="5" t="b">
        <f t="shared" ca="1" si="288"/>
        <v>0</v>
      </c>
      <c r="R1077" s="5"/>
      <c r="S1077" s="5"/>
      <c r="T1077" s="5"/>
      <c r="U1077" s="5"/>
      <c r="V1077" s="5"/>
      <c r="W1077" s="5"/>
      <c r="X1077" s="5"/>
      <c r="Y1077" s="5"/>
      <c r="Z1077" s="5"/>
      <c r="AA1077" s="5"/>
      <c r="AB1077" s="5"/>
      <c r="AC1077" s="5"/>
      <c r="AD1077" s="5"/>
      <c r="AE1077" s="5"/>
      <c r="AF1077" s="5"/>
    </row>
    <row r="1078" spans="1:32" ht="20.25" customHeight="1">
      <c r="A1078" s="5" t="s">
        <v>10757</v>
      </c>
      <c r="B1078" s="5" t="s">
        <v>13464</v>
      </c>
      <c r="C1078" s="5" t="s">
        <v>170</v>
      </c>
      <c r="D1078" s="5" t="s">
        <v>47</v>
      </c>
      <c r="E1078" s="5" t="s">
        <v>45</v>
      </c>
      <c r="F1078" s="7">
        <v>10</v>
      </c>
      <c r="G1078" s="7">
        <v>20</v>
      </c>
      <c r="H1078" s="5" t="s">
        <v>144</v>
      </c>
      <c r="I1078" s="5" t="s">
        <v>31</v>
      </c>
      <c r="J1078" s="5" t="s">
        <v>110</v>
      </c>
      <c r="K1078" s="5" t="s">
        <v>13465</v>
      </c>
      <c r="L1078" s="5" t="s">
        <v>13466</v>
      </c>
      <c r="M1078" s="5" t="s">
        <v>100</v>
      </c>
      <c r="N1078" s="5" t="s">
        <v>55</v>
      </c>
      <c r="O1078" s="5"/>
      <c r="P1078" s="5" t="b">
        <f t="shared" ca="1" si="249"/>
        <v>0</v>
      </c>
      <c r="Q1078" s="5" t="b">
        <f ca="1">IFERROR(__xludf.DUMMYFUNCTION("REGEXMATCH(L1078,""JavaScript"")"),TRUE)</f>
        <v>1</v>
      </c>
      <c r="R1078" s="5"/>
      <c r="S1078" s="5"/>
      <c r="T1078" s="5"/>
      <c r="U1078" s="5"/>
      <c r="V1078" s="5"/>
      <c r="W1078" s="5"/>
      <c r="X1078" s="5"/>
      <c r="Y1078" s="5"/>
      <c r="Z1078" s="5"/>
      <c r="AA1078" s="5"/>
      <c r="AB1078" s="5"/>
      <c r="AC1078" s="5"/>
      <c r="AD1078" s="5"/>
      <c r="AE1078" s="5"/>
      <c r="AF1078" s="5"/>
    </row>
    <row r="1079" spans="1:32" ht="20.25" customHeight="1">
      <c r="A1079" s="5" t="s">
        <v>13470</v>
      </c>
      <c r="B1079" s="5" t="s">
        <v>13471</v>
      </c>
      <c r="C1079" s="5" t="s">
        <v>170</v>
      </c>
      <c r="D1079" s="5" t="s">
        <v>390</v>
      </c>
      <c r="E1079" s="5" t="s">
        <v>45</v>
      </c>
      <c r="F1079" s="7">
        <v>10</v>
      </c>
      <c r="G1079" s="7">
        <v>18</v>
      </c>
      <c r="H1079" s="5" t="s">
        <v>964</v>
      </c>
      <c r="I1079" s="5" t="s">
        <v>108</v>
      </c>
      <c r="J1079" s="5" t="s">
        <v>13473</v>
      </c>
      <c r="K1079" s="5" t="s">
        <v>12824</v>
      </c>
      <c r="L1079" s="5" t="s">
        <v>13474</v>
      </c>
      <c r="M1079" s="5" t="s">
        <v>53</v>
      </c>
      <c r="N1079" s="5" t="s">
        <v>55</v>
      </c>
      <c r="O1079" s="5"/>
      <c r="P1079" s="5" t="b">
        <f t="shared" ca="1" si="249"/>
        <v>0</v>
      </c>
      <c r="Q1079" s="5" t="b">
        <f ca="1">IFERROR(__xludf.DUMMYFUNCTION("REGEXMATCH(L1079,""(?i)JavaScript"")"),TRUE)</f>
        <v>1</v>
      </c>
      <c r="R1079" s="5"/>
      <c r="S1079" s="5"/>
      <c r="T1079" s="5"/>
      <c r="U1079" s="5"/>
      <c r="V1079" s="5"/>
      <c r="W1079" s="5"/>
      <c r="X1079" s="5"/>
      <c r="Y1079" s="5"/>
      <c r="Z1079" s="5"/>
      <c r="AA1079" s="5"/>
      <c r="AB1079" s="5"/>
      <c r="AC1079" s="5"/>
      <c r="AD1079" s="5"/>
      <c r="AE1079" s="5"/>
      <c r="AF1079" s="5"/>
    </row>
    <row r="1080" spans="1:32" ht="20.25" customHeight="1">
      <c r="A1080" s="5" t="s">
        <v>277</v>
      </c>
      <c r="B1080" s="5" t="s">
        <v>13476</v>
      </c>
      <c r="C1080" s="5" t="s">
        <v>20</v>
      </c>
      <c r="D1080" s="5" t="s">
        <v>21</v>
      </c>
      <c r="E1080" s="5" t="s">
        <v>45</v>
      </c>
      <c r="F1080" s="7">
        <v>10</v>
      </c>
      <c r="G1080" s="7">
        <v>15</v>
      </c>
      <c r="H1080" s="5" t="s">
        <v>56</v>
      </c>
      <c r="I1080" s="9" t="s">
        <v>24</v>
      </c>
      <c r="J1080" s="5" t="s">
        <v>252</v>
      </c>
      <c r="K1080" s="5" t="s">
        <v>13478</v>
      </c>
      <c r="L1080" s="5" t="s">
        <v>13480</v>
      </c>
      <c r="M1080" s="5" t="s">
        <v>37</v>
      </c>
      <c r="N1080" s="5" t="s">
        <v>55</v>
      </c>
      <c r="O1080" s="5"/>
      <c r="P1080" s="5" t="b">
        <f t="shared" ca="1" si="249"/>
        <v>0</v>
      </c>
      <c r="Q1080" s="5" t="b">
        <f t="shared" ref="Q1080:Q1082" ca="1" si="289">IFERROR(__xludf.DUMMYFUNCTION("REGEXMATCH(L1080,""JavaScript"")"),TRUE)</f>
        <v>1</v>
      </c>
      <c r="R1080" s="5"/>
      <c r="S1080" s="5"/>
      <c r="T1080" s="5"/>
      <c r="U1080" s="5"/>
      <c r="V1080" s="5"/>
      <c r="W1080" s="5"/>
      <c r="X1080" s="5"/>
      <c r="Y1080" s="5"/>
      <c r="Z1080" s="5"/>
      <c r="AA1080" s="5"/>
      <c r="AB1080" s="5"/>
      <c r="AC1080" s="5"/>
      <c r="AD1080" s="5"/>
      <c r="AE1080" s="5"/>
      <c r="AF1080" s="5"/>
    </row>
    <row r="1081" spans="1:32" ht="20.25" customHeight="1">
      <c r="A1081" s="5" t="s">
        <v>277</v>
      </c>
      <c r="B1081" s="5" t="s">
        <v>13485</v>
      </c>
      <c r="C1081" s="5" t="s">
        <v>41</v>
      </c>
      <c r="D1081" s="5" t="s">
        <v>114</v>
      </c>
      <c r="E1081" s="5" t="s">
        <v>45</v>
      </c>
      <c r="F1081" s="7">
        <v>10</v>
      </c>
      <c r="G1081" s="7">
        <v>15</v>
      </c>
      <c r="H1081" s="5" t="s">
        <v>56</v>
      </c>
      <c r="I1081" s="5" t="s">
        <v>108</v>
      </c>
      <c r="J1081" s="5" t="s">
        <v>4242</v>
      </c>
      <c r="K1081" s="5" t="s">
        <v>13487</v>
      </c>
      <c r="L1081" s="5" t="s">
        <v>13490</v>
      </c>
      <c r="M1081" s="5" t="s">
        <v>42</v>
      </c>
      <c r="N1081" s="5" t="s">
        <v>55</v>
      </c>
      <c r="O1081" s="5"/>
      <c r="P1081" s="5" t="b">
        <f t="shared" ca="1" si="249"/>
        <v>0</v>
      </c>
      <c r="Q1081" s="5" t="b">
        <f t="shared" ca="1" si="289"/>
        <v>1</v>
      </c>
      <c r="R1081" s="5"/>
      <c r="S1081" s="5"/>
      <c r="T1081" s="5"/>
      <c r="U1081" s="5"/>
      <c r="V1081" s="5"/>
      <c r="W1081" s="5"/>
      <c r="X1081" s="5"/>
      <c r="Y1081" s="5"/>
      <c r="Z1081" s="5"/>
      <c r="AA1081" s="5"/>
      <c r="AB1081" s="5"/>
      <c r="AC1081" s="5"/>
      <c r="AD1081" s="5"/>
      <c r="AE1081" s="5"/>
      <c r="AF1081" s="5"/>
    </row>
    <row r="1082" spans="1:32" ht="20.25" customHeight="1">
      <c r="A1082" s="5" t="s">
        <v>13493</v>
      </c>
      <c r="B1082" s="5" t="s">
        <v>13494</v>
      </c>
      <c r="C1082" s="5" t="s">
        <v>27</v>
      </c>
      <c r="D1082" s="5" t="s">
        <v>575</v>
      </c>
      <c r="E1082" s="5" t="s">
        <v>45</v>
      </c>
      <c r="F1082" s="7">
        <v>10</v>
      </c>
      <c r="G1082" s="7">
        <v>15</v>
      </c>
      <c r="H1082" s="5" t="s">
        <v>56</v>
      </c>
      <c r="I1082" s="5" t="s">
        <v>108</v>
      </c>
      <c r="J1082" s="5" t="s">
        <v>13496</v>
      </c>
      <c r="K1082" s="5" t="s">
        <v>13497</v>
      </c>
      <c r="L1082" s="5" t="s">
        <v>13498</v>
      </c>
      <c r="M1082" s="5" t="s">
        <v>167</v>
      </c>
      <c r="N1082" s="5" t="s">
        <v>55</v>
      </c>
      <c r="O1082" s="5"/>
      <c r="P1082" s="5" t="b">
        <f t="shared" ca="1" si="249"/>
        <v>0</v>
      </c>
      <c r="Q1082" s="5" t="b">
        <f t="shared" ca="1" si="289"/>
        <v>1</v>
      </c>
      <c r="R1082" s="5"/>
      <c r="S1082" s="5"/>
      <c r="T1082" s="5"/>
      <c r="U1082" s="5"/>
      <c r="V1082" s="5"/>
      <c r="W1082" s="5"/>
      <c r="X1082" s="5"/>
      <c r="Y1082" s="5"/>
      <c r="Z1082" s="5"/>
      <c r="AA1082" s="5"/>
      <c r="AB1082" s="5"/>
      <c r="AC1082" s="5"/>
      <c r="AD1082" s="5"/>
      <c r="AE1082" s="5"/>
      <c r="AF1082" s="5"/>
    </row>
    <row r="1083" spans="1:32" ht="20.25" customHeight="1">
      <c r="A1083" s="5" t="s">
        <v>396</v>
      </c>
      <c r="B1083" s="5" t="s">
        <v>13505</v>
      </c>
      <c r="C1083" s="5" t="s">
        <v>170</v>
      </c>
      <c r="D1083" s="5" t="s">
        <v>435</v>
      </c>
      <c r="E1083" s="5" t="s">
        <v>29</v>
      </c>
      <c r="F1083" s="7">
        <v>10</v>
      </c>
      <c r="G1083" s="7">
        <v>15</v>
      </c>
      <c r="H1083" s="5" t="s">
        <v>56</v>
      </c>
      <c r="I1083" s="5" t="s">
        <v>108</v>
      </c>
      <c r="J1083" s="5" t="s">
        <v>117</v>
      </c>
      <c r="K1083" s="5" t="s">
        <v>13506</v>
      </c>
      <c r="L1083" s="5" t="s">
        <v>13507</v>
      </c>
      <c r="M1083" s="5" t="s">
        <v>53</v>
      </c>
      <c r="N1083" s="5" t="s">
        <v>55</v>
      </c>
      <c r="O1083" s="5"/>
      <c r="P1083" s="5" t="b">
        <f t="shared" ca="1" si="249"/>
        <v>0</v>
      </c>
      <c r="Q1083" s="5" t="b">
        <f t="shared" ref="Q1083:Q1084" ca="1" si="290">IFERROR(__xludf.DUMMYFUNCTION("REGEXMATCH(L1083,""(?i)JavaScript"")"),TRUE)</f>
        <v>1</v>
      </c>
      <c r="R1083" s="5"/>
      <c r="S1083" s="5"/>
      <c r="T1083" s="5"/>
      <c r="U1083" s="5"/>
      <c r="V1083" s="5"/>
      <c r="W1083" s="5"/>
      <c r="X1083" s="5"/>
      <c r="Y1083" s="5"/>
      <c r="Z1083" s="5"/>
      <c r="AA1083" s="5"/>
      <c r="AB1083" s="5"/>
      <c r="AC1083" s="5"/>
      <c r="AD1083" s="5"/>
      <c r="AE1083" s="5"/>
      <c r="AF1083" s="5"/>
    </row>
    <row r="1084" spans="1:32" ht="20.25" customHeight="1">
      <c r="A1084" s="5" t="s">
        <v>13510</v>
      </c>
      <c r="B1084" s="5" t="s">
        <v>13511</v>
      </c>
      <c r="C1084" s="5" t="s">
        <v>170</v>
      </c>
      <c r="D1084" s="5" t="s">
        <v>171</v>
      </c>
      <c r="E1084" s="5" t="s">
        <v>29</v>
      </c>
      <c r="F1084" s="7">
        <v>10</v>
      </c>
      <c r="G1084" s="7">
        <v>15</v>
      </c>
      <c r="H1084" s="5" t="s">
        <v>56</v>
      </c>
      <c r="I1084" s="5" t="s">
        <v>31</v>
      </c>
      <c r="J1084" s="5" t="s">
        <v>2067</v>
      </c>
      <c r="K1084" s="5" t="s">
        <v>13512</v>
      </c>
      <c r="L1084" s="5" t="s">
        <v>13513</v>
      </c>
      <c r="M1084" s="5" t="s">
        <v>37</v>
      </c>
      <c r="N1084" s="5" t="s">
        <v>55</v>
      </c>
      <c r="O1084" s="5"/>
      <c r="P1084" s="5" t="b">
        <f t="shared" ca="1" si="249"/>
        <v>0</v>
      </c>
      <c r="Q1084" s="5" t="b">
        <f t="shared" ca="1" si="290"/>
        <v>1</v>
      </c>
      <c r="R1084" s="5"/>
      <c r="S1084" s="5"/>
      <c r="T1084" s="5"/>
      <c r="U1084" s="5"/>
      <c r="V1084" s="5"/>
      <c r="W1084" s="5"/>
      <c r="X1084" s="5"/>
      <c r="Y1084" s="5"/>
      <c r="Z1084" s="5"/>
      <c r="AA1084" s="5"/>
      <c r="AB1084" s="5"/>
      <c r="AC1084" s="5"/>
      <c r="AD1084" s="5"/>
      <c r="AE1084" s="5"/>
      <c r="AF1084" s="5"/>
    </row>
    <row r="1085" spans="1:32" ht="20.25" customHeight="1">
      <c r="A1085" s="5" t="s">
        <v>2301</v>
      </c>
      <c r="B1085" s="5" t="s">
        <v>9397</v>
      </c>
      <c r="C1085" s="5" t="s">
        <v>170</v>
      </c>
      <c r="D1085" s="5" t="s">
        <v>435</v>
      </c>
      <c r="E1085" s="5" t="s">
        <v>29</v>
      </c>
      <c r="F1085" s="7">
        <v>10</v>
      </c>
      <c r="G1085" s="7">
        <v>15</v>
      </c>
      <c r="H1085" s="5" t="s">
        <v>56</v>
      </c>
      <c r="I1085" s="5" t="s">
        <v>31</v>
      </c>
      <c r="J1085" s="5" t="s">
        <v>4234</v>
      </c>
      <c r="K1085" s="5" t="s">
        <v>9398</v>
      </c>
      <c r="L1085" s="5" t="s">
        <v>9399</v>
      </c>
      <c r="M1085" s="5" t="s">
        <v>53</v>
      </c>
      <c r="N1085" s="5" t="s">
        <v>55</v>
      </c>
      <c r="O1085" s="5"/>
      <c r="P1085" s="5" t="b">
        <f t="shared" ca="1" si="249"/>
        <v>0</v>
      </c>
      <c r="Q1085" s="5" t="b">
        <f t="shared" ref="Q1085:Q1086" ca="1" si="291">IFERROR(__xludf.DUMMYFUNCTION("REGEXMATCH(L1085,""JavaScript"")"),TRUE)</f>
        <v>1</v>
      </c>
      <c r="R1085" s="5"/>
      <c r="S1085" s="5"/>
      <c r="T1085" s="5"/>
      <c r="U1085" s="5"/>
      <c r="V1085" s="5"/>
      <c r="W1085" s="5"/>
      <c r="X1085" s="5"/>
      <c r="Y1085" s="5"/>
      <c r="Z1085" s="5"/>
      <c r="AA1085" s="5"/>
      <c r="AB1085" s="5"/>
      <c r="AC1085" s="5"/>
      <c r="AD1085" s="5"/>
      <c r="AE1085" s="5"/>
      <c r="AF1085" s="5"/>
    </row>
    <row r="1086" spans="1:32" ht="20.25" customHeight="1">
      <c r="A1086" s="5" t="s">
        <v>1457</v>
      </c>
      <c r="B1086" s="5" t="s">
        <v>13518</v>
      </c>
      <c r="C1086" s="5" t="s">
        <v>170</v>
      </c>
      <c r="D1086" s="5" t="s">
        <v>390</v>
      </c>
      <c r="E1086" s="5" t="s">
        <v>45</v>
      </c>
      <c r="F1086" s="7">
        <v>10</v>
      </c>
      <c r="G1086" s="7">
        <v>15</v>
      </c>
      <c r="H1086" s="5" t="s">
        <v>56</v>
      </c>
      <c r="I1086" s="5" t="s">
        <v>31</v>
      </c>
      <c r="J1086" s="5" t="s">
        <v>4191</v>
      </c>
      <c r="K1086" s="5" t="s">
        <v>1973</v>
      </c>
      <c r="L1086" s="5" t="s">
        <v>13519</v>
      </c>
      <c r="M1086" s="5" t="s">
        <v>37</v>
      </c>
      <c r="N1086" s="5" t="s">
        <v>55</v>
      </c>
      <c r="O1086" s="5"/>
      <c r="P1086" s="5" t="b">
        <f t="shared" ca="1" si="249"/>
        <v>0</v>
      </c>
      <c r="Q1086" s="5" t="b">
        <f t="shared" ca="1" si="291"/>
        <v>1</v>
      </c>
      <c r="R1086" s="5"/>
      <c r="S1086" s="5"/>
      <c r="T1086" s="5"/>
      <c r="U1086" s="5"/>
      <c r="V1086" s="5"/>
      <c r="W1086" s="5"/>
      <c r="X1086" s="5"/>
      <c r="Y1086" s="5"/>
      <c r="Z1086" s="5"/>
      <c r="AA1086" s="5"/>
      <c r="AB1086" s="5"/>
      <c r="AC1086" s="5"/>
      <c r="AD1086" s="5"/>
      <c r="AE1086" s="5"/>
      <c r="AF1086" s="5"/>
    </row>
    <row r="1087" spans="1:32" ht="20.25" customHeight="1">
      <c r="A1087" s="5" t="s">
        <v>13526</v>
      </c>
      <c r="B1087" s="5" t="s">
        <v>5744</v>
      </c>
      <c r="C1087" s="5" t="s">
        <v>27</v>
      </c>
      <c r="D1087" s="5" t="s">
        <v>85</v>
      </c>
      <c r="E1087" s="5" t="s">
        <v>29</v>
      </c>
      <c r="F1087" s="7">
        <v>10</v>
      </c>
      <c r="G1087" s="7">
        <v>14</v>
      </c>
      <c r="H1087" s="5" t="s">
        <v>3589</v>
      </c>
      <c r="I1087" s="5" t="s">
        <v>108</v>
      </c>
      <c r="J1087" s="5" t="s">
        <v>48</v>
      </c>
      <c r="K1087" s="5" t="s">
        <v>5749</v>
      </c>
      <c r="L1087" s="5"/>
      <c r="M1087" s="5" t="s">
        <v>53</v>
      </c>
      <c r="N1087" s="5" t="s">
        <v>55</v>
      </c>
      <c r="O1087" s="5" t="b">
        <f ca="1">IFERROR(__xludf.DUMMYFUNCTION("REGEXMATCH(A1087,""前端"")"),TRUE)</f>
        <v>1</v>
      </c>
      <c r="P1087" s="5" t="b">
        <f t="shared" ca="1" si="249"/>
        <v>0</v>
      </c>
      <c r="Q1087" s="5" t="b">
        <f ca="1">IFERROR(__xludf.DUMMYFUNCTION("REGEXMATCH(L1087,""(?i)JavaScript"")"),FALSE)</f>
        <v>0</v>
      </c>
      <c r="R1087" s="5"/>
      <c r="S1087" s="5"/>
      <c r="T1087" s="5"/>
      <c r="U1087" s="5"/>
      <c r="V1087" s="5"/>
      <c r="W1087" s="5"/>
      <c r="X1087" s="5"/>
      <c r="Y1087" s="5"/>
      <c r="Z1087" s="5"/>
      <c r="AA1087" s="5"/>
      <c r="AB1087" s="5"/>
      <c r="AC1087" s="5"/>
      <c r="AD1087" s="5"/>
      <c r="AE1087" s="5"/>
      <c r="AF1087" s="5"/>
    </row>
    <row r="1088" spans="1:32" ht="20.25" customHeight="1">
      <c r="A1088" s="5" t="s">
        <v>396</v>
      </c>
      <c r="B1088" s="5" t="s">
        <v>13532</v>
      </c>
      <c r="C1088" s="5" t="s">
        <v>41</v>
      </c>
      <c r="D1088" s="5" t="s">
        <v>874</v>
      </c>
      <c r="E1088" s="5" t="s">
        <v>45</v>
      </c>
      <c r="F1088" s="7">
        <v>10</v>
      </c>
      <c r="G1088" s="7">
        <v>20</v>
      </c>
      <c r="H1088" s="5" t="s">
        <v>144</v>
      </c>
      <c r="I1088" s="5" t="s">
        <v>108</v>
      </c>
      <c r="J1088" s="5" t="s">
        <v>76</v>
      </c>
      <c r="K1088" s="5"/>
      <c r="L1088" s="5" t="s">
        <v>13534</v>
      </c>
      <c r="M1088" s="5" t="s">
        <v>53</v>
      </c>
      <c r="N1088" s="5" t="s">
        <v>55</v>
      </c>
      <c r="O1088" s="5"/>
      <c r="P1088" s="5" t="b">
        <f t="shared" ca="1" si="249"/>
        <v>0</v>
      </c>
      <c r="Q1088" s="5" t="b">
        <f t="shared" ref="Q1088:Q1092" ca="1" si="292">IFERROR(__xludf.DUMMYFUNCTION("REGEXMATCH(L1088,""JavaScript"")"),TRUE)</f>
        <v>1</v>
      </c>
      <c r="R1088" s="5"/>
      <c r="S1088" s="5"/>
      <c r="T1088" s="5"/>
      <c r="U1088" s="5"/>
      <c r="V1088" s="5"/>
      <c r="W1088" s="5"/>
      <c r="X1088" s="5"/>
      <c r="Y1088" s="5"/>
      <c r="Z1088" s="5"/>
      <c r="AA1088" s="5"/>
      <c r="AB1088" s="5"/>
      <c r="AC1088" s="5"/>
      <c r="AD1088" s="5"/>
      <c r="AE1088" s="5"/>
      <c r="AF1088" s="5"/>
    </row>
    <row r="1089" spans="1:32" ht="20.25" customHeight="1">
      <c r="A1089" s="5" t="s">
        <v>2660</v>
      </c>
      <c r="B1089" s="5" t="s">
        <v>13535</v>
      </c>
      <c r="C1089" s="5" t="s">
        <v>27</v>
      </c>
      <c r="D1089" s="5" t="s">
        <v>85</v>
      </c>
      <c r="E1089" s="5" t="s">
        <v>45</v>
      </c>
      <c r="F1089" s="7">
        <v>10</v>
      </c>
      <c r="G1089" s="7">
        <v>15</v>
      </c>
      <c r="H1089" s="5" t="s">
        <v>56</v>
      </c>
      <c r="I1089" s="5" t="s">
        <v>108</v>
      </c>
      <c r="J1089" s="5" t="s">
        <v>13537</v>
      </c>
      <c r="K1089" s="5"/>
      <c r="L1089" s="5" t="s">
        <v>13538</v>
      </c>
      <c r="M1089" s="5" t="s">
        <v>53</v>
      </c>
      <c r="N1089" s="5" t="s">
        <v>55</v>
      </c>
      <c r="O1089" s="5"/>
      <c r="P1089" s="5" t="b">
        <f t="shared" ca="1" si="249"/>
        <v>0</v>
      </c>
      <c r="Q1089" s="5" t="b">
        <f t="shared" ca="1" si="292"/>
        <v>1</v>
      </c>
      <c r="R1089" s="5"/>
      <c r="S1089" s="5"/>
      <c r="T1089" s="5"/>
      <c r="U1089" s="5"/>
      <c r="V1089" s="5"/>
      <c r="W1089" s="5"/>
      <c r="X1089" s="5"/>
      <c r="Y1089" s="5"/>
      <c r="Z1089" s="5"/>
      <c r="AA1089" s="5"/>
      <c r="AB1089" s="5"/>
      <c r="AC1089" s="5"/>
      <c r="AD1089" s="5"/>
      <c r="AE1089" s="5"/>
      <c r="AF1089" s="5"/>
    </row>
    <row r="1090" spans="1:32" ht="20.25" customHeight="1">
      <c r="A1090" s="5" t="s">
        <v>1457</v>
      </c>
      <c r="B1090" s="5" t="s">
        <v>13540</v>
      </c>
      <c r="C1090" s="5" t="s">
        <v>41</v>
      </c>
      <c r="D1090" s="5" t="s">
        <v>94</v>
      </c>
      <c r="E1090" s="5" t="s">
        <v>45</v>
      </c>
      <c r="F1090" s="7">
        <v>10</v>
      </c>
      <c r="G1090" s="7">
        <v>15</v>
      </c>
      <c r="H1090" s="5" t="s">
        <v>56</v>
      </c>
      <c r="I1090" s="5" t="s">
        <v>108</v>
      </c>
      <c r="J1090" s="5" t="s">
        <v>76</v>
      </c>
      <c r="K1090" s="5" t="s">
        <v>13542</v>
      </c>
      <c r="L1090" s="5" t="s">
        <v>13543</v>
      </c>
      <c r="M1090" s="5" t="s">
        <v>37</v>
      </c>
      <c r="N1090" s="5" t="s">
        <v>55</v>
      </c>
      <c r="O1090" s="5"/>
      <c r="P1090" s="5" t="b">
        <f t="shared" ca="1" si="249"/>
        <v>0</v>
      </c>
      <c r="Q1090" s="5" t="b">
        <f t="shared" ca="1" si="292"/>
        <v>1</v>
      </c>
      <c r="R1090" s="5"/>
      <c r="S1090" s="5"/>
      <c r="T1090" s="5"/>
      <c r="U1090" s="5"/>
      <c r="V1090" s="5"/>
      <c r="W1090" s="5"/>
      <c r="X1090" s="5"/>
      <c r="Y1090" s="5"/>
      <c r="Z1090" s="5"/>
      <c r="AA1090" s="5"/>
      <c r="AB1090" s="5"/>
      <c r="AC1090" s="5"/>
      <c r="AD1090" s="5"/>
      <c r="AE1090" s="5"/>
      <c r="AF1090" s="5"/>
    </row>
    <row r="1091" spans="1:32" ht="20.25" customHeight="1">
      <c r="A1091" s="5" t="s">
        <v>13548</v>
      </c>
      <c r="B1091" s="5" t="s">
        <v>13549</v>
      </c>
      <c r="C1091" s="5" t="s">
        <v>20</v>
      </c>
      <c r="D1091" s="5" t="s">
        <v>3833</v>
      </c>
      <c r="E1091" s="5" t="s">
        <v>45</v>
      </c>
      <c r="F1091" s="7">
        <v>10</v>
      </c>
      <c r="G1091" s="7">
        <v>25</v>
      </c>
      <c r="H1091" s="5" t="s">
        <v>2463</v>
      </c>
      <c r="I1091" s="5" t="s">
        <v>108</v>
      </c>
      <c r="J1091" s="5" t="s">
        <v>1283</v>
      </c>
      <c r="K1091" s="5" t="s">
        <v>13553</v>
      </c>
      <c r="L1091" s="5" t="s">
        <v>13554</v>
      </c>
      <c r="M1091" s="5" t="s">
        <v>42</v>
      </c>
      <c r="N1091" s="5" t="s">
        <v>55</v>
      </c>
      <c r="O1091" s="5"/>
      <c r="P1091" s="5" t="b">
        <f t="shared" ca="1" si="249"/>
        <v>0</v>
      </c>
      <c r="Q1091" s="5" t="b">
        <f t="shared" ca="1" si="292"/>
        <v>1</v>
      </c>
      <c r="R1091" s="5"/>
      <c r="S1091" s="5"/>
      <c r="T1091" s="5"/>
      <c r="U1091" s="5"/>
      <c r="V1091" s="5"/>
      <c r="W1091" s="5"/>
      <c r="X1091" s="5"/>
      <c r="Y1091" s="5"/>
      <c r="Z1091" s="5"/>
      <c r="AA1091" s="5"/>
      <c r="AB1091" s="5"/>
      <c r="AC1091" s="5"/>
      <c r="AD1091" s="5"/>
      <c r="AE1091" s="5"/>
      <c r="AF1091" s="5"/>
    </row>
    <row r="1092" spans="1:32" ht="20.25" customHeight="1">
      <c r="A1092" s="5" t="s">
        <v>13559</v>
      </c>
      <c r="B1092" s="5" t="s">
        <v>13560</v>
      </c>
      <c r="C1092" s="5" t="s">
        <v>170</v>
      </c>
      <c r="D1092" s="5" t="s">
        <v>435</v>
      </c>
      <c r="E1092" s="5" t="s">
        <v>29</v>
      </c>
      <c r="F1092" s="7">
        <v>10</v>
      </c>
      <c r="G1092" s="7">
        <v>15</v>
      </c>
      <c r="H1092" s="5" t="s">
        <v>56</v>
      </c>
      <c r="I1092" s="5" t="s">
        <v>108</v>
      </c>
      <c r="J1092" s="5" t="s">
        <v>13561</v>
      </c>
      <c r="K1092" s="5"/>
      <c r="L1092" s="5" t="s">
        <v>13562</v>
      </c>
      <c r="M1092" s="5" t="s">
        <v>100</v>
      </c>
      <c r="N1092" s="5" t="s">
        <v>55</v>
      </c>
      <c r="O1092" s="5"/>
      <c r="P1092" s="5" t="b">
        <f t="shared" ca="1" si="249"/>
        <v>0</v>
      </c>
      <c r="Q1092" s="5" t="b">
        <f t="shared" ca="1" si="292"/>
        <v>1</v>
      </c>
      <c r="R1092" s="5"/>
      <c r="S1092" s="5"/>
      <c r="T1092" s="5"/>
      <c r="U1092" s="5"/>
      <c r="V1092" s="5"/>
      <c r="W1092" s="5"/>
      <c r="X1092" s="5"/>
      <c r="Y1092" s="5"/>
      <c r="Z1092" s="5"/>
      <c r="AA1092" s="5"/>
      <c r="AB1092" s="5"/>
      <c r="AC1092" s="5"/>
      <c r="AD1092" s="5"/>
      <c r="AE1092" s="5"/>
      <c r="AF1092" s="5"/>
    </row>
    <row r="1093" spans="1:32" ht="20.25" customHeight="1">
      <c r="A1093" s="5" t="s">
        <v>13569</v>
      </c>
      <c r="B1093" s="5" t="s">
        <v>841</v>
      </c>
      <c r="C1093" s="5" t="s">
        <v>27</v>
      </c>
      <c r="D1093" s="5" t="s">
        <v>47</v>
      </c>
      <c r="E1093" s="5" t="s">
        <v>45</v>
      </c>
      <c r="F1093" s="7">
        <v>10</v>
      </c>
      <c r="G1093" s="7">
        <v>15</v>
      </c>
      <c r="H1093" s="5" t="s">
        <v>56</v>
      </c>
      <c r="I1093" s="5" t="s">
        <v>31</v>
      </c>
      <c r="J1093" s="5" t="s">
        <v>117</v>
      </c>
      <c r="K1093" s="5" t="s">
        <v>13570</v>
      </c>
      <c r="L1093" s="5" t="s">
        <v>13571</v>
      </c>
      <c r="M1093" s="5" t="s">
        <v>53</v>
      </c>
      <c r="N1093" s="5" t="s">
        <v>38</v>
      </c>
      <c r="O1093" s="5"/>
      <c r="P1093" s="5" t="b">
        <f t="shared" ca="1" si="249"/>
        <v>0</v>
      </c>
      <c r="Q1093" s="5" t="b">
        <f t="shared" ref="Q1093:Q1094" ca="1" si="293">IFERROR(__xludf.DUMMYFUNCTION("REGEXMATCH(L1093,""(?i)JavaScript"")"),TRUE)</f>
        <v>1</v>
      </c>
      <c r="R1093" s="5"/>
      <c r="S1093" s="5"/>
      <c r="T1093" s="5"/>
      <c r="U1093" s="5"/>
      <c r="V1093" s="5"/>
      <c r="W1093" s="5"/>
      <c r="X1093" s="5"/>
      <c r="Y1093" s="5"/>
      <c r="Z1093" s="5"/>
      <c r="AA1093" s="5"/>
      <c r="AB1093" s="5"/>
      <c r="AC1093" s="5"/>
      <c r="AD1093" s="5"/>
      <c r="AE1093" s="5"/>
      <c r="AF1093" s="5"/>
    </row>
    <row r="1094" spans="1:32" ht="20.25" customHeight="1">
      <c r="A1094" s="5" t="s">
        <v>13576</v>
      </c>
      <c r="B1094" s="5" t="s">
        <v>13577</v>
      </c>
      <c r="C1094" s="5" t="s">
        <v>170</v>
      </c>
      <c r="D1094" s="5" t="s">
        <v>390</v>
      </c>
      <c r="E1094" s="5" t="s">
        <v>45</v>
      </c>
      <c r="F1094" s="7">
        <v>10</v>
      </c>
      <c r="G1094" s="7">
        <v>18</v>
      </c>
      <c r="H1094" s="5" t="s">
        <v>964</v>
      </c>
      <c r="I1094" s="9" t="s">
        <v>24</v>
      </c>
      <c r="J1094" s="5" t="s">
        <v>1105</v>
      </c>
      <c r="K1094" s="5" t="s">
        <v>225</v>
      </c>
      <c r="L1094" s="5" t="s">
        <v>13579</v>
      </c>
      <c r="M1094" s="5" t="s">
        <v>42</v>
      </c>
      <c r="N1094" s="5" t="s">
        <v>44</v>
      </c>
      <c r="O1094" s="5"/>
      <c r="P1094" s="5" t="b">
        <f t="shared" ca="1" si="249"/>
        <v>0</v>
      </c>
      <c r="Q1094" s="5" t="b">
        <f t="shared" ca="1" si="293"/>
        <v>1</v>
      </c>
      <c r="R1094" s="5"/>
      <c r="S1094" s="5"/>
      <c r="T1094" s="5"/>
      <c r="U1094" s="5"/>
      <c r="V1094" s="5"/>
      <c r="W1094" s="5"/>
      <c r="X1094" s="5"/>
      <c r="Y1094" s="5"/>
      <c r="Z1094" s="5"/>
      <c r="AA1094" s="5"/>
      <c r="AB1094" s="5"/>
      <c r="AC1094" s="5"/>
      <c r="AD1094" s="5"/>
      <c r="AE1094" s="5"/>
      <c r="AF1094" s="5"/>
    </row>
    <row r="1095" spans="1:32" ht="20.25" customHeight="1">
      <c r="A1095" s="5" t="s">
        <v>1457</v>
      </c>
      <c r="B1095" s="5" t="s">
        <v>13582</v>
      </c>
      <c r="C1095" s="5" t="s">
        <v>27</v>
      </c>
      <c r="D1095" s="5" t="s">
        <v>47</v>
      </c>
      <c r="E1095" s="5" t="s">
        <v>45</v>
      </c>
      <c r="F1095" s="7">
        <v>10</v>
      </c>
      <c r="G1095" s="7">
        <v>15</v>
      </c>
      <c r="H1095" s="5" t="s">
        <v>56</v>
      </c>
      <c r="I1095" s="5" t="s">
        <v>108</v>
      </c>
      <c r="J1095" s="5" t="s">
        <v>4787</v>
      </c>
      <c r="K1095" s="5" t="s">
        <v>12211</v>
      </c>
      <c r="L1095" s="5" t="s">
        <v>13584</v>
      </c>
      <c r="M1095" s="5" t="s">
        <v>53</v>
      </c>
      <c r="N1095" s="5" t="s">
        <v>38</v>
      </c>
      <c r="O1095" s="5"/>
      <c r="P1095" s="5" t="b">
        <f t="shared" ca="1" si="249"/>
        <v>0</v>
      </c>
      <c r="Q1095" s="5" t="b">
        <f ca="1">IFERROR(__xludf.DUMMYFUNCTION("REGEXMATCH(L1095,""JavaScript"")"),TRUE)</f>
        <v>1</v>
      </c>
      <c r="R1095" s="5"/>
      <c r="S1095" s="5"/>
      <c r="T1095" s="5"/>
      <c r="U1095" s="5"/>
      <c r="V1095" s="5"/>
      <c r="W1095" s="5"/>
      <c r="X1095" s="5"/>
      <c r="Y1095" s="5"/>
      <c r="Z1095" s="5"/>
      <c r="AA1095" s="5"/>
      <c r="AB1095" s="5"/>
      <c r="AC1095" s="5"/>
      <c r="AD1095" s="5"/>
      <c r="AE1095" s="5"/>
      <c r="AF1095" s="5"/>
    </row>
    <row r="1096" spans="1:32" ht="20.25" customHeight="1">
      <c r="A1096" s="5" t="s">
        <v>13569</v>
      </c>
      <c r="B1096" s="5" t="s">
        <v>13586</v>
      </c>
      <c r="C1096" s="5" t="s">
        <v>27</v>
      </c>
      <c r="D1096" s="5" t="s">
        <v>105</v>
      </c>
      <c r="E1096" s="5" t="s">
        <v>29</v>
      </c>
      <c r="F1096" s="7">
        <v>10</v>
      </c>
      <c r="G1096" s="7">
        <v>20</v>
      </c>
      <c r="H1096" s="5" t="s">
        <v>144</v>
      </c>
      <c r="I1096" s="5" t="s">
        <v>108</v>
      </c>
      <c r="J1096" s="5" t="s">
        <v>2538</v>
      </c>
      <c r="K1096" s="5" t="s">
        <v>190</v>
      </c>
      <c r="L1096" s="5" t="s">
        <v>13587</v>
      </c>
      <c r="M1096" s="5" t="s">
        <v>167</v>
      </c>
      <c r="N1096" s="5" t="s">
        <v>55</v>
      </c>
      <c r="O1096" s="5"/>
      <c r="P1096" s="5" t="b">
        <f t="shared" ca="1" si="249"/>
        <v>0</v>
      </c>
      <c r="Q1096" s="5" t="b">
        <f ca="1">IFERROR(__xludf.DUMMYFUNCTION("REGEXMATCH(L1096,""(?i)JavaScript"")"),TRUE)</f>
        <v>1</v>
      </c>
      <c r="R1096" s="5"/>
      <c r="S1096" s="5"/>
      <c r="T1096" s="5"/>
      <c r="U1096" s="5"/>
      <c r="V1096" s="5"/>
      <c r="W1096" s="5"/>
      <c r="X1096" s="5"/>
      <c r="Y1096" s="5"/>
      <c r="Z1096" s="5"/>
      <c r="AA1096" s="5"/>
      <c r="AB1096" s="5"/>
      <c r="AC1096" s="5"/>
      <c r="AD1096" s="5"/>
      <c r="AE1096" s="5"/>
      <c r="AF1096" s="5"/>
    </row>
    <row r="1097" spans="1:32" ht="20.25" customHeight="1">
      <c r="A1097" s="5" t="s">
        <v>248</v>
      </c>
      <c r="B1097" s="5" t="s">
        <v>4487</v>
      </c>
      <c r="C1097" s="5" t="s">
        <v>170</v>
      </c>
      <c r="D1097" s="5" t="s">
        <v>342</v>
      </c>
      <c r="E1097" s="5" t="s">
        <v>45</v>
      </c>
      <c r="F1097" s="7">
        <v>10</v>
      </c>
      <c r="G1097" s="7">
        <v>15</v>
      </c>
      <c r="H1097" s="5" t="s">
        <v>56</v>
      </c>
      <c r="I1097" s="5" t="s">
        <v>108</v>
      </c>
      <c r="J1097" s="5" t="s">
        <v>742</v>
      </c>
      <c r="K1097" s="5" t="s">
        <v>4492</v>
      </c>
      <c r="L1097" s="5" t="s">
        <v>13590</v>
      </c>
      <c r="M1097" s="5" t="s">
        <v>100</v>
      </c>
      <c r="N1097" s="5" t="s">
        <v>55</v>
      </c>
      <c r="O1097" s="5"/>
      <c r="P1097" s="5" t="b">
        <f t="shared" ca="1" si="249"/>
        <v>0</v>
      </c>
      <c r="Q1097" s="5" t="b">
        <f ca="1">IFERROR(__xludf.DUMMYFUNCTION("REGEXMATCH(L1097,""JavaScript"")"),TRUE)</f>
        <v>1</v>
      </c>
      <c r="R1097" s="5"/>
      <c r="S1097" s="5"/>
      <c r="T1097" s="5"/>
      <c r="U1097" s="5"/>
      <c r="V1097" s="5"/>
      <c r="W1097" s="5"/>
      <c r="X1097" s="5"/>
      <c r="Y1097" s="5"/>
      <c r="Z1097" s="5"/>
      <c r="AA1097" s="5"/>
      <c r="AB1097" s="5"/>
      <c r="AC1097" s="5"/>
      <c r="AD1097" s="5"/>
      <c r="AE1097" s="5"/>
      <c r="AF1097" s="5"/>
    </row>
    <row r="1098" spans="1:32" ht="20.25" customHeight="1">
      <c r="A1098" s="5" t="s">
        <v>248</v>
      </c>
      <c r="B1098" s="5" t="s">
        <v>13593</v>
      </c>
      <c r="C1098" s="5" t="s">
        <v>27</v>
      </c>
      <c r="D1098" s="5" t="s">
        <v>47</v>
      </c>
      <c r="E1098" s="5" t="s">
        <v>45</v>
      </c>
      <c r="F1098" s="7">
        <v>10</v>
      </c>
      <c r="G1098" s="7">
        <v>15</v>
      </c>
      <c r="H1098" s="5" t="s">
        <v>56</v>
      </c>
      <c r="I1098" s="5" t="s">
        <v>108</v>
      </c>
      <c r="J1098" s="5" t="s">
        <v>2106</v>
      </c>
      <c r="K1098" s="5" t="s">
        <v>13596</v>
      </c>
      <c r="L1098" s="5" t="s">
        <v>13597</v>
      </c>
      <c r="M1098" s="5" t="s">
        <v>37</v>
      </c>
      <c r="N1098" s="5" t="s">
        <v>55</v>
      </c>
      <c r="O1098" s="5"/>
      <c r="P1098" s="5" t="b">
        <f t="shared" ca="1" si="249"/>
        <v>0</v>
      </c>
      <c r="Q1098" s="5" t="b">
        <f ca="1">IFERROR(__xludf.DUMMYFUNCTION("REGEXMATCH(L1098,""(?i)JavaScript"")"),TRUE)</f>
        <v>1</v>
      </c>
      <c r="R1098" s="5"/>
      <c r="S1098" s="5"/>
      <c r="T1098" s="5"/>
      <c r="U1098" s="5"/>
      <c r="V1098" s="5"/>
      <c r="W1098" s="5"/>
      <c r="X1098" s="5"/>
      <c r="Y1098" s="5"/>
      <c r="Z1098" s="5"/>
      <c r="AA1098" s="5"/>
      <c r="AB1098" s="5"/>
      <c r="AC1098" s="5"/>
      <c r="AD1098" s="5"/>
      <c r="AE1098" s="5"/>
      <c r="AF1098" s="5"/>
    </row>
    <row r="1099" spans="1:32" ht="20.25" customHeight="1">
      <c r="A1099" s="5" t="s">
        <v>13602</v>
      </c>
      <c r="B1099" s="5" t="s">
        <v>13603</v>
      </c>
      <c r="C1099" s="5" t="s">
        <v>170</v>
      </c>
      <c r="D1099" s="5" t="s">
        <v>171</v>
      </c>
      <c r="E1099" s="5" t="s">
        <v>45</v>
      </c>
      <c r="F1099" s="7">
        <v>10</v>
      </c>
      <c r="G1099" s="7">
        <v>30</v>
      </c>
      <c r="H1099" s="5" t="s">
        <v>2866</v>
      </c>
      <c r="I1099" s="5" t="s">
        <v>108</v>
      </c>
      <c r="J1099" s="5" t="s">
        <v>13604</v>
      </c>
      <c r="K1099" s="5" t="s">
        <v>13605</v>
      </c>
      <c r="L1099" s="5" t="s">
        <v>13606</v>
      </c>
      <c r="M1099" s="5" t="s">
        <v>53</v>
      </c>
      <c r="N1099" s="5" t="s">
        <v>38</v>
      </c>
      <c r="O1099" s="5"/>
      <c r="P1099" s="5" t="b">
        <f t="shared" ca="1" si="249"/>
        <v>0</v>
      </c>
      <c r="Q1099" s="5" t="b">
        <f t="shared" ref="Q1099:Q1101" ca="1" si="294">IFERROR(__xludf.DUMMYFUNCTION("REGEXMATCH(L1099,""JavaScript"")"),TRUE)</f>
        <v>1</v>
      </c>
      <c r="R1099" s="5"/>
      <c r="S1099" s="5"/>
      <c r="T1099" s="5"/>
      <c r="U1099" s="5"/>
      <c r="V1099" s="5"/>
      <c r="W1099" s="5"/>
      <c r="X1099" s="5"/>
      <c r="Y1099" s="5"/>
      <c r="Z1099" s="5"/>
      <c r="AA1099" s="5"/>
      <c r="AB1099" s="5"/>
      <c r="AC1099" s="5"/>
      <c r="AD1099" s="5"/>
      <c r="AE1099" s="5"/>
      <c r="AF1099" s="5"/>
    </row>
    <row r="1100" spans="1:32" ht="20.25" customHeight="1">
      <c r="A1100" s="5" t="s">
        <v>5314</v>
      </c>
      <c r="B1100" s="5" t="s">
        <v>10932</v>
      </c>
      <c r="C1100" s="5" t="s">
        <v>41</v>
      </c>
      <c r="D1100" s="5" t="s">
        <v>94</v>
      </c>
      <c r="E1100" s="5" t="s">
        <v>45</v>
      </c>
      <c r="F1100" s="7">
        <v>10</v>
      </c>
      <c r="G1100" s="7">
        <v>16</v>
      </c>
      <c r="H1100" s="5" t="s">
        <v>2314</v>
      </c>
      <c r="I1100" s="5" t="s">
        <v>108</v>
      </c>
      <c r="J1100" s="5" t="s">
        <v>57</v>
      </c>
      <c r="K1100" s="5" t="s">
        <v>10933</v>
      </c>
      <c r="L1100" s="5" t="s">
        <v>13616</v>
      </c>
      <c r="M1100" s="5" t="s">
        <v>167</v>
      </c>
      <c r="N1100" s="5" t="s">
        <v>55</v>
      </c>
      <c r="O1100" s="5"/>
      <c r="P1100" s="5" t="b">
        <f t="shared" ca="1" si="249"/>
        <v>0</v>
      </c>
      <c r="Q1100" s="5" t="b">
        <f t="shared" ca="1" si="294"/>
        <v>1</v>
      </c>
      <c r="R1100" s="5"/>
      <c r="S1100" s="5"/>
      <c r="T1100" s="5"/>
      <c r="U1100" s="5"/>
      <c r="V1100" s="5"/>
      <c r="W1100" s="5"/>
      <c r="X1100" s="5"/>
      <c r="Y1100" s="5"/>
      <c r="Z1100" s="5"/>
      <c r="AA1100" s="5"/>
      <c r="AB1100" s="5"/>
      <c r="AC1100" s="5"/>
      <c r="AD1100" s="5"/>
      <c r="AE1100" s="5"/>
      <c r="AF1100" s="5"/>
    </row>
    <row r="1101" spans="1:32" ht="20.25" customHeight="1">
      <c r="A1101" s="5" t="s">
        <v>13620</v>
      </c>
      <c r="B1101" s="5" t="s">
        <v>7963</v>
      </c>
      <c r="C1101" s="5" t="s">
        <v>170</v>
      </c>
      <c r="D1101" s="5" t="s">
        <v>390</v>
      </c>
      <c r="E1101" s="5" t="s">
        <v>45</v>
      </c>
      <c r="F1101" s="7">
        <v>10</v>
      </c>
      <c r="G1101" s="7">
        <v>20</v>
      </c>
      <c r="H1101" s="5" t="s">
        <v>144</v>
      </c>
      <c r="I1101" s="5" t="s">
        <v>108</v>
      </c>
      <c r="J1101" s="5" t="s">
        <v>76</v>
      </c>
      <c r="K1101" s="5" t="s">
        <v>7965</v>
      </c>
      <c r="L1101" s="5" t="s">
        <v>13621</v>
      </c>
      <c r="M1101" s="5" t="s">
        <v>53</v>
      </c>
      <c r="N1101" s="5" t="s">
        <v>55</v>
      </c>
      <c r="O1101" s="5"/>
      <c r="P1101" s="5" t="b">
        <f t="shared" ca="1" si="249"/>
        <v>0</v>
      </c>
      <c r="Q1101" s="5" t="b">
        <f t="shared" ca="1" si="294"/>
        <v>1</v>
      </c>
      <c r="R1101" s="5"/>
      <c r="S1101" s="5"/>
      <c r="T1101" s="5"/>
      <c r="U1101" s="5"/>
      <c r="V1101" s="5"/>
      <c r="W1101" s="5"/>
      <c r="X1101" s="5"/>
      <c r="Y1101" s="5"/>
      <c r="Z1101" s="5"/>
      <c r="AA1101" s="5"/>
      <c r="AB1101" s="5"/>
      <c r="AC1101" s="5"/>
      <c r="AD1101" s="5"/>
      <c r="AE1101" s="5"/>
      <c r="AF1101" s="5"/>
    </row>
    <row r="1102" spans="1:32" ht="20.25" customHeight="1">
      <c r="A1102" s="5" t="s">
        <v>7050</v>
      </c>
      <c r="B1102" s="5" t="s">
        <v>13625</v>
      </c>
      <c r="C1102" s="5" t="s">
        <v>41</v>
      </c>
      <c r="D1102" s="5" t="s">
        <v>448</v>
      </c>
      <c r="E1102" s="5" t="s">
        <v>29</v>
      </c>
      <c r="F1102" s="7">
        <v>10</v>
      </c>
      <c r="G1102" s="7">
        <v>20</v>
      </c>
      <c r="H1102" s="5" t="s">
        <v>144</v>
      </c>
      <c r="I1102" s="5" t="s">
        <v>66</v>
      </c>
      <c r="J1102" s="5" t="s">
        <v>13627</v>
      </c>
      <c r="K1102" s="5" t="s">
        <v>13628</v>
      </c>
      <c r="L1102" s="5" t="s">
        <v>13630</v>
      </c>
      <c r="M1102" s="5" t="s">
        <v>37</v>
      </c>
      <c r="N1102" s="5" t="s">
        <v>55</v>
      </c>
      <c r="O1102" s="5"/>
      <c r="P1102" s="5" t="b">
        <f t="shared" ca="1" si="249"/>
        <v>0</v>
      </c>
      <c r="Q1102" s="5" t="b">
        <f ca="1">IFERROR(__xludf.DUMMYFUNCTION("REGEXMATCH(L1102,""(?i)JavaScript"")"),TRUE)</f>
        <v>1</v>
      </c>
      <c r="R1102" s="5"/>
      <c r="S1102" s="5"/>
      <c r="T1102" s="5"/>
      <c r="U1102" s="5"/>
      <c r="V1102" s="5"/>
      <c r="W1102" s="5"/>
      <c r="X1102" s="5"/>
      <c r="Y1102" s="5"/>
      <c r="Z1102" s="5"/>
      <c r="AA1102" s="5"/>
      <c r="AB1102" s="5"/>
      <c r="AC1102" s="5"/>
      <c r="AD1102" s="5"/>
      <c r="AE1102" s="5"/>
      <c r="AF1102" s="5"/>
    </row>
    <row r="1103" spans="1:32" ht="20.25" customHeight="1">
      <c r="A1103" s="5" t="s">
        <v>13638</v>
      </c>
      <c r="B1103" s="5" t="s">
        <v>13639</v>
      </c>
      <c r="C1103" s="5" t="s">
        <v>27</v>
      </c>
      <c r="D1103" s="5" t="s">
        <v>47</v>
      </c>
      <c r="E1103" s="5" t="s">
        <v>29</v>
      </c>
      <c r="F1103" s="7">
        <v>10</v>
      </c>
      <c r="G1103" s="7">
        <v>15</v>
      </c>
      <c r="H1103" s="5" t="s">
        <v>56</v>
      </c>
      <c r="I1103" s="5" t="s">
        <v>108</v>
      </c>
      <c r="J1103" s="5" t="s">
        <v>13642</v>
      </c>
      <c r="K1103" s="5" t="s">
        <v>13643</v>
      </c>
      <c r="L1103" s="5" t="s">
        <v>13644</v>
      </c>
      <c r="M1103" s="5" t="s">
        <v>1599</v>
      </c>
      <c r="N1103" s="5" t="s">
        <v>405</v>
      </c>
      <c r="O1103" s="5"/>
      <c r="P1103" s="5" t="b">
        <f t="shared" ca="1" si="249"/>
        <v>0</v>
      </c>
      <c r="Q1103" s="5" t="b">
        <f ca="1">IFERROR(__xludf.DUMMYFUNCTION("REGEXMATCH(L1103,""JavaScript"")"),TRUE)</f>
        <v>1</v>
      </c>
      <c r="R1103" s="5"/>
      <c r="S1103" s="5"/>
      <c r="T1103" s="5"/>
      <c r="U1103" s="5"/>
      <c r="V1103" s="5"/>
      <c r="W1103" s="5"/>
      <c r="X1103" s="5"/>
      <c r="Y1103" s="5"/>
      <c r="Z1103" s="5"/>
      <c r="AA1103" s="5"/>
      <c r="AB1103" s="5"/>
      <c r="AC1103" s="5"/>
      <c r="AD1103" s="5"/>
      <c r="AE1103" s="5"/>
      <c r="AF1103" s="5"/>
    </row>
    <row r="1104" spans="1:32" ht="20.25" customHeight="1">
      <c r="A1104" s="5" t="s">
        <v>396</v>
      </c>
      <c r="B1104" s="5" t="s">
        <v>13648</v>
      </c>
      <c r="C1104" s="5" t="s">
        <v>27</v>
      </c>
      <c r="D1104" s="5" t="s">
        <v>199</v>
      </c>
      <c r="E1104" s="5" t="s">
        <v>29</v>
      </c>
      <c r="F1104" s="7">
        <v>10</v>
      </c>
      <c r="G1104" s="7">
        <v>15</v>
      </c>
      <c r="H1104" s="5" t="s">
        <v>56</v>
      </c>
      <c r="I1104" s="5" t="s">
        <v>108</v>
      </c>
      <c r="J1104" s="5" t="s">
        <v>3108</v>
      </c>
      <c r="K1104" s="5" t="s">
        <v>13649</v>
      </c>
      <c r="L1104" s="5" t="s">
        <v>13650</v>
      </c>
      <c r="M1104" s="5" t="s">
        <v>37</v>
      </c>
      <c r="N1104" s="5" t="s">
        <v>237</v>
      </c>
      <c r="O1104" s="5" t="b">
        <f ca="1">IFERROR(__xludf.DUMMYFUNCTION("REGEXMATCH(A1104,""前端"")"),TRUE)</f>
        <v>1</v>
      </c>
      <c r="P1104" s="5" t="b">
        <f t="shared" ca="1" si="249"/>
        <v>0</v>
      </c>
      <c r="Q1104" s="5" t="b">
        <f ca="1">IFERROR(__xludf.DUMMYFUNCTION("REGEXMATCH(L1104,""(?i)JavaScript"")"),FALSE)</f>
        <v>0</v>
      </c>
      <c r="R1104" s="5"/>
      <c r="S1104" s="5"/>
      <c r="T1104" s="5"/>
      <c r="U1104" s="5"/>
      <c r="V1104" s="5"/>
      <c r="W1104" s="5"/>
      <c r="X1104" s="5"/>
      <c r="Y1104" s="5"/>
      <c r="Z1104" s="5"/>
      <c r="AA1104" s="5"/>
      <c r="AB1104" s="5"/>
      <c r="AC1104" s="5"/>
      <c r="AD1104" s="5"/>
      <c r="AE1104" s="5"/>
      <c r="AF1104" s="5"/>
    </row>
    <row r="1105" spans="1:32" ht="20.25" customHeight="1">
      <c r="A1105" s="5" t="s">
        <v>7132</v>
      </c>
      <c r="B1105" s="5" t="s">
        <v>5679</v>
      </c>
      <c r="C1105" s="5" t="s">
        <v>41</v>
      </c>
      <c r="D1105" s="5" t="s">
        <v>94</v>
      </c>
      <c r="E1105" s="5" t="s">
        <v>29</v>
      </c>
      <c r="F1105" s="7">
        <v>10</v>
      </c>
      <c r="G1105" s="7">
        <v>15</v>
      </c>
      <c r="H1105" s="5" t="s">
        <v>56</v>
      </c>
      <c r="I1105" s="5" t="s">
        <v>125</v>
      </c>
      <c r="J1105" s="5" t="s">
        <v>5682</v>
      </c>
      <c r="K1105" s="5" t="s">
        <v>12482</v>
      </c>
      <c r="L1105" s="5" t="s">
        <v>13658</v>
      </c>
      <c r="M1105" s="5" t="s">
        <v>37</v>
      </c>
      <c r="N1105" s="5" t="s">
        <v>55</v>
      </c>
      <c r="O1105" s="5"/>
      <c r="P1105" s="5" t="b">
        <f t="shared" ca="1" si="249"/>
        <v>0</v>
      </c>
      <c r="Q1105" s="5" t="b">
        <f t="shared" ref="Q1105:Q1106" ca="1" si="295">IFERROR(__xludf.DUMMYFUNCTION("REGEXMATCH(L1105,""JavaScript"")"),TRUE)</f>
        <v>1</v>
      </c>
      <c r="R1105" s="5"/>
      <c r="S1105" s="5"/>
      <c r="T1105" s="5"/>
      <c r="U1105" s="5"/>
      <c r="V1105" s="5"/>
      <c r="W1105" s="5"/>
      <c r="X1105" s="5"/>
      <c r="Y1105" s="5"/>
      <c r="Z1105" s="5"/>
      <c r="AA1105" s="5"/>
      <c r="AB1105" s="5"/>
      <c r="AC1105" s="5"/>
      <c r="AD1105" s="5"/>
      <c r="AE1105" s="5"/>
      <c r="AF1105" s="5"/>
    </row>
    <row r="1106" spans="1:32" ht="20.25" customHeight="1">
      <c r="A1106" s="5" t="s">
        <v>5910</v>
      </c>
      <c r="B1106" s="5" t="s">
        <v>5912</v>
      </c>
      <c r="C1106" s="5" t="s">
        <v>41</v>
      </c>
      <c r="D1106" s="5" t="s">
        <v>94</v>
      </c>
      <c r="E1106" s="5" t="s">
        <v>29</v>
      </c>
      <c r="F1106" s="7">
        <v>10</v>
      </c>
      <c r="G1106" s="7">
        <v>18</v>
      </c>
      <c r="H1106" s="5" t="s">
        <v>964</v>
      </c>
      <c r="I1106" s="5" t="s">
        <v>108</v>
      </c>
      <c r="J1106" s="5" t="s">
        <v>2303</v>
      </c>
      <c r="K1106" s="5" t="s">
        <v>5914</v>
      </c>
      <c r="L1106" s="5" t="s">
        <v>5915</v>
      </c>
      <c r="M1106" s="5" t="s">
        <v>37</v>
      </c>
      <c r="N1106" s="5" t="s">
        <v>55</v>
      </c>
      <c r="O1106" s="5"/>
      <c r="P1106" s="5" t="b">
        <f t="shared" ca="1" si="249"/>
        <v>0</v>
      </c>
      <c r="Q1106" s="5" t="b">
        <f t="shared" ca="1" si="295"/>
        <v>1</v>
      </c>
      <c r="R1106" s="5"/>
      <c r="S1106" s="5"/>
      <c r="T1106" s="5"/>
      <c r="U1106" s="5"/>
      <c r="V1106" s="5"/>
      <c r="W1106" s="5"/>
      <c r="X1106" s="5"/>
      <c r="Y1106" s="5"/>
      <c r="Z1106" s="5"/>
      <c r="AA1106" s="5"/>
      <c r="AB1106" s="5"/>
      <c r="AC1106" s="5"/>
      <c r="AD1106" s="5"/>
      <c r="AE1106" s="5"/>
      <c r="AF1106" s="5"/>
    </row>
    <row r="1107" spans="1:32" ht="20.25" customHeight="1">
      <c r="A1107" s="5" t="s">
        <v>7902</v>
      </c>
      <c r="B1107" s="5" t="s">
        <v>13665</v>
      </c>
      <c r="C1107" s="5" t="s">
        <v>27</v>
      </c>
      <c r="D1107" s="5" t="s">
        <v>85</v>
      </c>
      <c r="E1107" s="5" t="s">
        <v>45</v>
      </c>
      <c r="F1107" s="7">
        <v>10</v>
      </c>
      <c r="G1107" s="7">
        <v>20</v>
      </c>
      <c r="H1107" s="5" t="s">
        <v>144</v>
      </c>
      <c r="I1107" s="5" t="s">
        <v>31</v>
      </c>
      <c r="J1107" s="5" t="s">
        <v>134</v>
      </c>
      <c r="K1107" s="5" t="s">
        <v>13666</v>
      </c>
      <c r="L1107" s="5" t="s">
        <v>13667</v>
      </c>
      <c r="M1107" s="5" t="s">
        <v>42</v>
      </c>
      <c r="N1107" s="5" t="s">
        <v>237</v>
      </c>
      <c r="O1107" s="5"/>
      <c r="P1107" s="5" t="b">
        <f t="shared" ca="1" si="249"/>
        <v>0</v>
      </c>
      <c r="Q1107" s="5" t="b">
        <f t="shared" ref="Q1107:Q1109" ca="1" si="296">IFERROR(__xludf.DUMMYFUNCTION("REGEXMATCH(L1107,""(?i)JavaScript"")"),TRUE)</f>
        <v>1</v>
      </c>
      <c r="R1107" s="5"/>
      <c r="S1107" s="5"/>
      <c r="T1107" s="5"/>
      <c r="U1107" s="5"/>
      <c r="V1107" s="5"/>
      <c r="W1107" s="5"/>
      <c r="X1107" s="5"/>
      <c r="Y1107" s="5"/>
      <c r="Z1107" s="5"/>
      <c r="AA1107" s="5"/>
      <c r="AB1107" s="5"/>
      <c r="AC1107" s="5"/>
      <c r="AD1107" s="5"/>
      <c r="AE1107" s="5"/>
      <c r="AF1107" s="5"/>
    </row>
    <row r="1108" spans="1:32" ht="20.25" customHeight="1">
      <c r="A1108" s="5" t="s">
        <v>10368</v>
      </c>
      <c r="B1108" s="5" t="s">
        <v>3280</v>
      </c>
      <c r="C1108" s="5" t="s">
        <v>170</v>
      </c>
      <c r="D1108" s="5" t="s">
        <v>390</v>
      </c>
      <c r="E1108" s="5" t="s">
        <v>29</v>
      </c>
      <c r="F1108" s="7">
        <v>10</v>
      </c>
      <c r="G1108" s="7">
        <v>15</v>
      </c>
      <c r="H1108" s="5" t="s">
        <v>56</v>
      </c>
      <c r="I1108" s="5" t="s">
        <v>108</v>
      </c>
      <c r="J1108" s="5" t="s">
        <v>57</v>
      </c>
      <c r="K1108" s="5" t="s">
        <v>13668</v>
      </c>
      <c r="L1108" s="5" t="s">
        <v>13669</v>
      </c>
      <c r="M1108" s="5" t="s">
        <v>53</v>
      </c>
      <c r="N1108" s="5" t="s">
        <v>55</v>
      </c>
      <c r="O1108" s="5"/>
      <c r="P1108" s="5" t="b">
        <f t="shared" ca="1" si="249"/>
        <v>0</v>
      </c>
      <c r="Q1108" s="5" t="b">
        <f t="shared" ca="1" si="296"/>
        <v>1</v>
      </c>
      <c r="R1108" s="5"/>
      <c r="S1108" s="5"/>
      <c r="T1108" s="5"/>
      <c r="U1108" s="5"/>
      <c r="V1108" s="5"/>
      <c r="W1108" s="5"/>
      <c r="X1108" s="5"/>
      <c r="Y1108" s="5"/>
      <c r="Z1108" s="5"/>
      <c r="AA1108" s="5"/>
      <c r="AB1108" s="5"/>
      <c r="AC1108" s="5"/>
      <c r="AD1108" s="5"/>
      <c r="AE1108" s="5"/>
      <c r="AF1108" s="5"/>
    </row>
    <row r="1109" spans="1:32" ht="20.25" customHeight="1">
      <c r="A1109" s="5" t="s">
        <v>1457</v>
      </c>
      <c r="B1109" s="5" t="s">
        <v>13673</v>
      </c>
      <c r="C1109" s="5" t="s">
        <v>20</v>
      </c>
      <c r="D1109" s="5" t="s">
        <v>2874</v>
      </c>
      <c r="E1109" s="5" t="s">
        <v>45</v>
      </c>
      <c r="F1109" s="7">
        <v>10</v>
      </c>
      <c r="G1109" s="7">
        <v>15</v>
      </c>
      <c r="H1109" s="5" t="s">
        <v>56</v>
      </c>
      <c r="I1109" s="5" t="s">
        <v>31</v>
      </c>
      <c r="J1109" s="5" t="s">
        <v>110</v>
      </c>
      <c r="K1109" s="5" t="s">
        <v>13674</v>
      </c>
      <c r="L1109" s="5" t="s">
        <v>13675</v>
      </c>
      <c r="M1109" s="5" t="s">
        <v>53</v>
      </c>
      <c r="N1109" s="5" t="s">
        <v>55</v>
      </c>
      <c r="O1109" s="5"/>
      <c r="P1109" s="5" t="b">
        <f t="shared" ca="1" si="249"/>
        <v>0</v>
      </c>
      <c r="Q1109" s="5" t="b">
        <f t="shared" ca="1" si="296"/>
        <v>1</v>
      </c>
      <c r="R1109" s="5"/>
      <c r="S1109" s="5"/>
      <c r="T1109" s="5"/>
      <c r="U1109" s="5"/>
      <c r="V1109" s="5"/>
      <c r="W1109" s="5"/>
      <c r="X1109" s="5"/>
      <c r="Y1109" s="5"/>
      <c r="Z1109" s="5"/>
      <c r="AA1109" s="5"/>
      <c r="AB1109" s="5"/>
      <c r="AC1109" s="5"/>
      <c r="AD1109" s="5"/>
      <c r="AE1109" s="5"/>
      <c r="AF1109" s="5"/>
    </row>
    <row r="1110" spans="1:32" ht="20.25" customHeight="1">
      <c r="A1110" s="5" t="s">
        <v>396</v>
      </c>
      <c r="B1110" s="5" t="s">
        <v>5631</v>
      </c>
      <c r="C1110" s="5" t="s">
        <v>41</v>
      </c>
      <c r="D1110" s="5" t="s">
        <v>47</v>
      </c>
      <c r="E1110" s="5" t="s">
        <v>29</v>
      </c>
      <c r="F1110" s="7">
        <v>10</v>
      </c>
      <c r="G1110" s="7">
        <v>15</v>
      </c>
      <c r="H1110" s="5" t="s">
        <v>56</v>
      </c>
      <c r="I1110" s="9" t="s">
        <v>24</v>
      </c>
      <c r="J1110" s="5" t="s">
        <v>48</v>
      </c>
      <c r="K1110" s="5" t="s">
        <v>13678</v>
      </c>
      <c r="L1110" s="5" t="s">
        <v>13679</v>
      </c>
      <c r="M1110" s="5" t="s">
        <v>37</v>
      </c>
      <c r="N1110" s="5" t="s">
        <v>55</v>
      </c>
      <c r="O1110" s="5"/>
      <c r="P1110" s="5" t="b">
        <f t="shared" ca="1" si="249"/>
        <v>0</v>
      </c>
      <c r="Q1110" s="5" t="b">
        <f t="shared" ref="Q1110:Q1111" ca="1" si="297">IFERROR(__xludf.DUMMYFUNCTION("REGEXMATCH(L1110,""JavaScript"")"),TRUE)</f>
        <v>1</v>
      </c>
      <c r="R1110" s="5"/>
      <c r="S1110" s="5"/>
      <c r="T1110" s="5"/>
      <c r="U1110" s="5"/>
      <c r="V1110" s="5"/>
      <c r="W1110" s="5"/>
      <c r="X1110" s="5"/>
      <c r="Y1110" s="5"/>
      <c r="Z1110" s="5"/>
      <c r="AA1110" s="5"/>
      <c r="AB1110" s="5"/>
      <c r="AC1110" s="5"/>
      <c r="AD1110" s="5"/>
      <c r="AE1110" s="5"/>
      <c r="AF1110" s="5"/>
    </row>
    <row r="1111" spans="1:32" ht="20.25" customHeight="1">
      <c r="A1111" s="5" t="s">
        <v>13685</v>
      </c>
      <c r="B1111" s="5" t="s">
        <v>13686</v>
      </c>
      <c r="C1111" s="5" t="s">
        <v>20</v>
      </c>
      <c r="D1111" s="5" t="s">
        <v>296</v>
      </c>
      <c r="E1111" s="5" t="s">
        <v>45</v>
      </c>
      <c r="F1111" s="7">
        <v>10</v>
      </c>
      <c r="G1111" s="7">
        <v>20</v>
      </c>
      <c r="H1111" s="5" t="s">
        <v>144</v>
      </c>
      <c r="I1111" s="9" t="s">
        <v>24</v>
      </c>
      <c r="J1111" s="5" t="s">
        <v>48</v>
      </c>
      <c r="K1111" s="5" t="s">
        <v>13688</v>
      </c>
      <c r="L1111" s="5" t="s">
        <v>13689</v>
      </c>
      <c r="M1111" s="5" t="s">
        <v>37</v>
      </c>
      <c r="N1111" s="5" t="s">
        <v>55</v>
      </c>
      <c r="O1111" s="5"/>
      <c r="P1111" s="5" t="b">
        <f t="shared" ca="1" si="249"/>
        <v>0</v>
      </c>
      <c r="Q1111" s="5" t="b">
        <f t="shared" ca="1" si="297"/>
        <v>1</v>
      </c>
      <c r="R1111" s="5"/>
      <c r="S1111" s="5"/>
      <c r="T1111" s="5"/>
      <c r="U1111" s="5"/>
      <c r="V1111" s="5"/>
      <c r="W1111" s="5"/>
      <c r="X1111" s="5"/>
      <c r="Y1111" s="5"/>
      <c r="Z1111" s="5"/>
      <c r="AA1111" s="5"/>
      <c r="AB1111" s="5"/>
      <c r="AC1111" s="5"/>
      <c r="AD1111" s="5"/>
      <c r="AE1111" s="5"/>
      <c r="AF1111" s="5"/>
    </row>
    <row r="1112" spans="1:32" ht="20.25" customHeight="1">
      <c r="A1112" s="5" t="s">
        <v>2674</v>
      </c>
      <c r="B1112" s="5" t="s">
        <v>13694</v>
      </c>
      <c r="C1112" s="5" t="s">
        <v>20</v>
      </c>
      <c r="D1112" s="5" t="s">
        <v>21</v>
      </c>
      <c r="E1112" s="5" t="s">
        <v>45</v>
      </c>
      <c r="F1112" s="7">
        <v>10</v>
      </c>
      <c r="G1112" s="7">
        <v>15</v>
      </c>
      <c r="H1112" s="5" t="s">
        <v>56</v>
      </c>
      <c r="I1112" s="5" t="s">
        <v>31</v>
      </c>
      <c r="J1112" s="5" t="s">
        <v>3933</v>
      </c>
      <c r="K1112" s="5" t="s">
        <v>7920</v>
      </c>
      <c r="L1112" s="5" t="s">
        <v>13696</v>
      </c>
      <c r="M1112" s="5" t="s">
        <v>53</v>
      </c>
      <c r="N1112" s="5" t="s">
        <v>55</v>
      </c>
      <c r="O1112" s="5"/>
      <c r="P1112" s="5" t="b">
        <f t="shared" ca="1" si="249"/>
        <v>0</v>
      </c>
      <c r="Q1112" s="5" t="b">
        <f ca="1">IFERROR(__xludf.DUMMYFUNCTION("REGEXMATCH(L1112,""(?i)JavaScript"")"),TRUE)</f>
        <v>1</v>
      </c>
      <c r="R1112" s="5"/>
      <c r="S1112" s="5"/>
      <c r="T1112" s="5"/>
      <c r="U1112" s="5"/>
      <c r="V1112" s="5"/>
      <c r="W1112" s="5"/>
      <c r="X1112" s="5"/>
      <c r="Y1112" s="5"/>
      <c r="Z1112" s="5"/>
      <c r="AA1112" s="5"/>
      <c r="AB1112" s="5"/>
      <c r="AC1112" s="5"/>
      <c r="AD1112" s="5"/>
      <c r="AE1112" s="5"/>
      <c r="AF1112" s="5"/>
    </row>
    <row r="1113" spans="1:32" ht="20.25" customHeight="1">
      <c r="A1113" s="5" t="s">
        <v>1457</v>
      </c>
      <c r="B1113" s="5" t="s">
        <v>13704</v>
      </c>
      <c r="C1113" s="5" t="s">
        <v>170</v>
      </c>
      <c r="D1113" s="5" t="s">
        <v>390</v>
      </c>
      <c r="E1113" s="5" t="s">
        <v>29</v>
      </c>
      <c r="F1113" s="7">
        <v>10</v>
      </c>
      <c r="G1113" s="7">
        <v>15</v>
      </c>
      <c r="H1113" s="5" t="s">
        <v>56</v>
      </c>
      <c r="I1113" s="5" t="s">
        <v>31</v>
      </c>
      <c r="J1113" s="5" t="s">
        <v>161</v>
      </c>
      <c r="K1113" s="5" t="s">
        <v>13705</v>
      </c>
      <c r="L1113" s="5" t="s">
        <v>13706</v>
      </c>
      <c r="M1113" s="5" t="s">
        <v>53</v>
      </c>
      <c r="N1113" s="5" t="s">
        <v>55</v>
      </c>
      <c r="O1113" s="5"/>
      <c r="P1113" s="5" t="b">
        <f t="shared" ca="1" si="249"/>
        <v>0</v>
      </c>
      <c r="Q1113" s="5" t="b">
        <f t="shared" ref="Q1113:Q1116" ca="1" si="298">IFERROR(__xludf.DUMMYFUNCTION("REGEXMATCH(L1113,""JavaScript"")"),TRUE)</f>
        <v>1</v>
      </c>
      <c r="R1113" s="5"/>
      <c r="S1113" s="5"/>
      <c r="T1113" s="5"/>
      <c r="U1113" s="5"/>
      <c r="V1113" s="5"/>
      <c r="W1113" s="5"/>
      <c r="X1113" s="5"/>
      <c r="Y1113" s="5"/>
      <c r="Z1113" s="5"/>
      <c r="AA1113" s="5"/>
      <c r="AB1113" s="5"/>
      <c r="AC1113" s="5"/>
      <c r="AD1113" s="5"/>
      <c r="AE1113" s="5"/>
      <c r="AF1113" s="5"/>
    </row>
    <row r="1114" spans="1:32" ht="20.25" customHeight="1">
      <c r="A1114" s="5" t="s">
        <v>9556</v>
      </c>
      <c r="B1114" s="5" t="s">
        <v>13708</v>
      </c>
      <c r="C1114" s="5" t="s">
        <v>27</v>
      </c>
      <c r="D1114" s="5" t="s">
        <v>80</v>
      </c>
      <c r="E1114" s="5" t="s">
        <v>45</v>
      </c>
      <c r="F1114" s="7">
        <v>10</v>
      </c>
      <c r="G1114" s="7">
        <v>15</v>
      </c>
      <c r="H1114" s="5" t="s">
        <v>56</v>
      </c>
      <c r="I1114" s="5" t="s">
        <v>108</v>
      </c>
      <c r="J1114" s="5" t="s">
        <v>57</v>
      </c>
      <c r="K1114" s="5"/>
      <c r="L1114" s="5" t="s">
        <v>13713</v>
      </c>
      <c r="M1114" s="5" t="s">
        <v>100</v>
      </c>
      <c r="N1114" s="5" t="s">
        <v>55</v>
      </c>
      <c r="O1114" s="5"/>
      <c r="P1114" s="5" t="b">
        <f t="shared" ca="1" si="249"/>
        <v>0</v>
      </c>
      <c r="Q1114" s="5" t="b">
        <f t="shared" ca="1" si="298"/>
        <v>1</v>
      </c>
      <c r="R1114" s="5"/>
      <c r="S1114" s="5"/>
      <c r="T1114" s="5"/>
      <c r="U1114" s="5"/>
      <c r="V1114" s="5"/>
      <c r="W1114" s="5"/>
      <c r="X1114" s="5"/>
      <c r="Y1114" s="5"/>
      <c r="Z1114" s="5"/>
      <c r="AA1114" s="5"/>
      <c r="AB1114" s="5"/>
      <c r="AC1114" s="5"/>
      <c r="AD1114" s="5"/>
      <c r="AE1114" s="5"/>
      <c r="AF1114" s="5"/>
    </row>
    <row r="1115" spans="1:32" ht="20.25" customHeight="1">
      <c r="A1115" s="5" t="s">
        <v>13716</v>
      </c>
      <c r="B1115" s="5" t="s">
        <v>13717</v>
      </c>
      <c r="C1115" s="5" t="s">
        <v>170</v>
      </c>
      <c r="D1115" s="5" t="s">
        <v>390</v>
      </c>
      <c r="E1115" s="5" t="s">
        <v>29</v>
      </c>
      <c r="F1115" s="7">
        <v>10</v>
      </c>
      <c r="G1115" s="7">
        <v>25</v>
      </c>
      <c r="H1115" s="5" t="s">
        <v>2463</v>
      </c>
      <c r="I1115" s="5" t="s">
        <v>108</v>
      </c>
      <c r="J1115" s="5" t="s">
        <v>48</v>
      </c>
      <c r="K1115" s="5" t="s">
        <v>13718</v>
      </c>
      <c r="L1115" s="5" t="s">
        <v>13719</v>
      </c>
      <c r="M1115" s="5" t="s">
        <v>100</v>
      </c>
      <c r="N1115" s="5" t="s">
        <v>271</v>
      </c>
      <c r="O1115" s="5"/>
      <c r="P1115" s="5" t="b">
        <f t="shared" ca="1" si="249"/>
        <v>0</v>
      </c>
      <c r="Q1115" s="5" t="b">
        <f t="shared" ca="1" si="298"/>
        <v>1</v>
      </c>
      <c r="R1115" s="5"/>
      <c r="S1115" s="5"/>
      <c r="T1115" s="5"/>
      <c r="U1115" s="5"/>
      <c r="V1115" s="5"/>
      <c r="W1115" s="5"/>
      <c r="X1115" s="5"/>
      <c r="Y1115" s="5"/>
      <c r="Z1115" s="5"/>
      <c r="AA1115" s="5"/>
      <c r="AB1115" s="5"/>
      <c r="AC1115" s="5"/>
      <c r="AD1115" s="5"/>
      <c r="AE1115" s="5"/>
      <c r="AF1115" s="5"/>
    </row>
    <row r="1116" spans="1:32" ht="20.25" customHeight="1">
      <c r="A1116" s="5" t="s">
        <v>396</v>
      </c>
      <c r="B1116" s="5" t="s">
        <v>13726</v>
      </c>
      <c r="C1116" s="5" t="s">
        <v>41</v>
      </c>
      <c r="D1116" s="5" t="s">
        <v>47</v>
      </c>
      <c r="E1116" s="5" t="s">
        <v>45</v>
      </c>
      <c r="F1116" s="7">
        <v>10</v>
      </c>
      <c r="G1116" s="7">
        <v>20</v>
      </c>
      <c r="H1116" s="5" t="s">
        <v>144</v>
      </c>
      <c r="I1116" s="5" t="s">
        <v>108</v>
      </c>
      <c r="J1116" s="5" t="s">
        <v>48</v>
      </c>
      <c r="K1116" s="5" t="s">
        <v>13729</v>
      </c>
      <c r="L1116" s="5" t="s">
        <v>13731</v>
      </c>
      <c r="M1116" s="5" t="s">
        <v>100</v>
      </c>
      <c r="N1116" s="5" t="s">
        <v>55</v>
      </c>
      <c r="O1116" s="5"/>
      <c r="P1116" s="5" t="b">
        <f t="shared" ca="1" si="249"/>
        <v>0</v>
      </c>
      <c r="Q1116" s="5" t="b">
        <f t="shared" ca="1" si="298"/>
        <v>1</v>
      </c>
      <c r="R1116" s="5"/>
      <c r="S1116" s="5"/>
      <c r="T1116" s="5"/>
      <c r="U1116" s="5"/>
      <c r="V1116" s="5"/>
      <c r="W1116" s="5"/>
      <c r="X1116" s="5"/>
      <c r="Y1116" s="5"/>
      <c r="Z1116" s="5"/>
      <c r="AA1116" s="5"/>
      <c r="AB1116" s="5"/>
      <c r="AC1116" s="5"/>
      <c r="AD1116" s="5"/>
      <c r="AE1116" s="5"/>
      <c r="AF1116" s="5"/>
    </row>
    <row r="1117" spans="1:32" ht="20.25" customHeight="1">
      <c r="A1117" s="5" t="s">
        <v>396</v>
      </c>
      <c r="B1117" s="5" t="s">
        <v>13737</v>
      </c>
      <c r="C1117" s="5" t="s">
        <v>27</v>
      </c>
      <c r="D1117" s="5" t="s">
        <v>85</v>
      </c>
      <c r="E1117" s="5" t="s">
        <v>29</v>
      </c>
      <c r="F1117" s="7">
        <v>10</v>
      </c>
      <c r="G1117" s="7">
        <v>15</v>
      </c>
      <c r="H1117" s="5" t="s">
        <v>56</v>
      </c>
      <c r="I1117" s="5" t="s">
        <v>66</v>
      </c>
      <c r="J1117" s="5" t="s">
        <v>76</v>
      </c>
      <c r="K1117" s="5" t="s">
        <v>6508</v>
      </c>
      <c r="L1117" s="5" t="s">
        <v>13739</v>
      </c>
      <c r="M1117" s="5" t="s">
        <v>37</v>
      </c>
      <c r="N1117" s="5" t="s">
        <v>55</v>
      </c>
      <c r="O1117" s="5"/>
      <c r="P1117" s="5" t="b">
        <f t="shared" ca="1" si="249"/>
        <v>0</v>
      </c>
      <c r="Q1117" s="5" t="b">
        <f ca="1">IFERROR(__xludf.DUMMYFUNCTION("REGEXMATCH(L1117,""(?i)JavaScript"")"),TRUE)</f>
        <v>1</v>
      </c>
      <c r="R1117" s="5"/>
      <c r="S1117" s="5"/>
      <c r="T1117" s="5"/>
      <c r="U1117" s="5"/>
      <c r="V1117" s="5"/>
      <c r="W1117" s="5"/>
      <c r="X1117" s="5"/>
      <c r="Y1117" s="5"/>
      <c r="Z1117" s="5"/>
      <c r="AA1117" s="5"/>
      <c r="AB1117" s="5"/>
      <c r="AC1117" s="5"/>
      <c r="AD1117" s="5"/>
      <c r="AE1117" s="5"/>
      <c r="AF1117" s="5"/>
    </row>
    <row r="1118" spans="1:32" ht="20.25" customHeight="1">
      <c r="A1118" s="5" t="s">
        <v>3156</v>
      </c>
      <c r="B1118" s="5" t="s">
        <v>13746</v>
      </c>
      <c r="C1118" s="5" t="s">
        <v>170</v>
      </c>
      <c r="D1118" s="5" t="s">
        <v>378</v>
      </c>
      <c r="E1118" s="5" t="s">
        <v>45</v>
      </c>
      <c r="F1118" s="7">
        <v>10</v>
      </c>
      <c r="G1118" s="7">
        <v>15</v>
      </c>
      <c r="H1118" s="5" t="s">
        <v>56</v>
      </c>
      <c r="I1118" s="9" t="s">
        <v>24</v>
      </c>
      <c r="J1118" s="5" t="s">
        <v>315</v>
      </c>
      <c r="K1118" s="5" t="s">
        <v>13749</v>
      </c>
      <c r="L1118" s="5" t="s">
        <v>13751</v>
      </c>
      <c r="M1118" s="5" t="s">
        <v>100</v>
      </c>
      <c r="N1118" s="5" t="s">
        <v>38</v>
      </c>
      <c r="O1118" s="5"/>
      <c r="P1118" s="5" t="b">
        <f t="shared" ca="1" si="249"/>
        <v>0</v>
      </c>
      <c r="Q1118" s="5" t="b">
        <f t="shared" ref="Q1118:Q1119" ca="1" si="299">IFERROR(__xludf.DUMMYFUNCTION("REGEXMATCH(L1118,""JavaScript"")"),TRUE)</f>
        <v>1</v>
      </c>
      <c r="R1118" s="5"/>
      <c r="S1118" s="5"/>
      <c r="T1118" s="5"/>
      <c r="U1118" s="5"/>
      <c r="V1118" s="5"/>
      <c r="W1118" s="5"/>
      <c r="X1118" s="5"/>
      <c r="Y1118" s="5"/>
      <c r="Z1118" s="5"/>
      <c r="AA1118" s="5"/>
      <c r="AB1118" s="5"/>
      <c r="AC1118" s="5"/>
      <c r="AD1118" s="5"/>
      <c r="AE1118" s="5"/>
      <c r="AF1118" s="5"/>
    </row>
    <row r="1119" spans="1:32" ht="20.25" customHeight="1">
      <c r="A1119" s="5" t="s">
        <v>396</v>
      </c>
      <c r="B1119" s="5" t="s">
        <v>13753</v>
      </c>
      <c r="C1119" s="5" t="s">
        <v>41</v>
      </c>
      <c r="D1119" s="5" t="s">
        <v>94</v>
      </c>
      <c r="E1119" s="5" t="s">
        <v>45</v>
      </c>
      <c r="F1119" s="7">
        <v>10</v>
      </c>
      <c r="G1119" s="7">
        <v>20</v>
      </c>
      <c r="H1119" s="5" t="s">
        <v>144</v>
      </c>
      <c r="I1119" s="5" t="s">
        <v>108</v>
      </c>
      <c r="J1119" s="5" t="s">
        <v>117</v>
      </c>
      <c r="K1119" s="5"/>
      <c r="L1119" s="5" t="s">
        <v>13756</v>
      </c>
      <c r="M1119" s="5" t="s">
        <v>37</v>
      </c>
      <c r="N1119" s="5" t="s">
        <v>89</v>
      </c>
      <c r="O1119" s="5"/>
      <c r="P1119" s="5" t="b">
        <f t="shared" ca="1" si="249"/>
        <v>0</v>
      </c>
      <c r="Q1119" s="5" t="b">
        <f t="shared" ca="1" si="299"/>
        <v>1</v>
      </c>
      <c r="R1119" s="5"/>
      <c r="S1119" s="5"/>
      <c r="T1119" s="5"/>
      <c r="U1119" s="5"/>
      <c r="V1119" s="5"/>
      <c r="W1119" s="5"/>
      <c r="X1119" s="5"/>
      <c r="Y1119" s="5"/>
      <c r="Z1119" s="5"/>
      <c r="AA1119" s="5"/>
      <c r="AB1119" s="5"/>
      <c r="AC1119" s="5"/>
      <c r="AD1119" s="5"/>
      <c r="AE1119" s="5"/>
      <c r="AF1119" s="5"/>
    </row>
    <row r="1120" spans="1:32" ht="20.25" customHeight="1">
      <c r="A1120" s="5" t="s">
        <v>13759</v>
      </c>
      <c r="B1120" s="5" t="s">
        <v>6098</v>
      </c>
      <c r="C1120" s="5" t="s">
        <v>41</v>
      </c>
      <c r="D1120" s="5" t="s">
        <v>94</v>
      </c>
      <c r="E1120" s="5" t="s">
        <v>29</v>
      </c>
      <c r="F1120" s="7">
        <v>10</v>
      </c>
      <c r="G1120" s="7">
        <v>13</v>
      </c>
      <c r="H1120" s="5" t="s">
        <v>1661</v>
      </c>
      <c r="I1120" s="5" t="s">
        <v>31</v>
      </c>
      <c r="J1120" s="5" t="s">
        <v>106</v>
      </c>
      <c r="K1120" s="5" t="s">
        <v>6101</v>
      </c>
      <c r="L1120" s="5" t="s">
        <v>13760</v>
      </c>
      <c r="M1120" s="5" t="s">
        <v>53</v>
      </c>
      <c r="N1120" s="5" t="s">
        <v>55</v>
      </c>
      <c r="O1120" s="5"/>
      <c r="P1120" s="5" t="b">
        <f t="shared" ca="1" si="249"/>
        <v>0</v>
      </c>
      <c r="Q1120" s="5" t="b">
        <f t="shared" ref="Q1120:Q1122" ca="1" si="300">IFERROR(__xludf.DUMMYFUNCTION("REGEXMATCH(L1120,""(?i)JavaScript"")"),TRUE)</f>
        <v>1</v>
      </c>
      <c r="R1120" s="5"/>
      <c r="S1120" s="5"/>
      <c r="T1120" s="5"/>
      <c r="U1120" s="5"/>
      <c r="V1120" s="5"/>
      <c r="W1120" s="5"/>
      <c r="X1120" s="5"/>
      <c r="Y1120" s="5"/>
      <c r="Z1120" s="5"/>
      <c r="AA1120" s="5"/>
      <c r="AB1120" s="5"/>
      <c r="AC1120" s="5"/>
      <c r="AD1120" s="5"/>
      <c r="AE1120" s="5"/>
      <c r="AF1120" s="5"/>
    </row>
    <row r="1121" spans="1:32" ht="20.25" customHeight="1">
      <c r="A1121" s="5" t="s">
        <v>13763</v>
      </c>
      <c r="B1121" s="5" t="s">
        <v>13764</v>
      </c>
      <c r="C1121" s="5" t="s">
        <v>27</v>
      </c>
      <c r="D1121" s="5" t="s">
        <v>80</v>
      </c>
      <c r="E1121" s="5" t="s">
        <v>45</v>
      </c>
      <c r="F1121" s="7">
        <v>10</v>
      </c>
      <c r="G1121" s="7">
        <v>30</v>
      </c>
      <c r="H1121" s="5" t="s">
        <v>2866</v>
      </c>
      <c r="I1121" s="5" t="s">
        <v>66</v>
      </c>
      <c r="J1121" s="5" t="s">
        <v>48</v>
      </c>
      <c r="K1121" s="5" t="s">
        <v>13765</v>
      </c>
      <c r="L1121" s="5" t="s">
        <v>13766</v>
      </c>
      <c r="M1121" s="5" t="s">
        <v>53</v>
      </c>
      <c r="N1121" s="5" t="s">
        <v>55</v>
      </c>
      <c r="O1121" s="5"/>
      <c r="P1121" s="5" t="b">
        <f t="shared" ca="1" si="249"/>
        <v>0</v>
      </c>
      <c r="Q1121" s="5" t="b">
        <f t="shared" ca="1" si="300"/>
        <v>1</v>
      </c>
      <c r="R1121" s="5"/>
      <c r="S1121" s="5"/>
      <c r="T1121" s="5"/>
      <c r="U1121" s="5"/>
      <c r="V1121" s="5"/>
      <c r="W1121" s="5"/>
      <c r="X1121" s="5"/>
      <c r="Y1121" s="5"/>
      <c r="Z1121" s="5"/>
      <c r="AA1121" s="5"/>
      <c r="AB1121" s="5"/>
      <c r="AC1121" s="5"/>
      <c r="AD1121" s="5"/>
      <c r="AE1121" s="5"/>
      <c r="AF1121" s="5"/>
    </row>
    <row r="1122" spans="1:32" ht="20.25" customHeight="1">
      <c r="A1122" s="5" t="s">
        <v>2660</v>
      </c>
      <c r="B1122" s="5" t="s">
        <v>13767</v>
      </c>
      <c r="C1122" s="5" t="s">
        <v>170</v>
      </c>
      <c r="D1122" s="5" t="s">
        <v>47</v>
      </c>
      <c r="E1122" s="5" t="s">
        <v>29</v>
      </c>
      <c r="F1122" s="7">
        <v>10</v>
      </c>
      <c r="G1122" s="7">
        <v>15</v>
      </c>
      <c r="H1122" s="5" t="s">
        <v>56</v>
      </c>
      <c r="I1122" s="5" t="s">
        <v>108</v>
      </c>
      <c r="J1122" s="5" t="s">
        <v>68</v>
      </c>
      <c r="K1122" s="5" t="s">
        <v>1415</v>
      </c>
      <c r="L1122" s="5" t="s">
        <v>13768</v>
      </c>
      <c r="M1122" s="5" t="s">
        <v>167</v>
      </c>
      <c r="N1122" s="5" t="s">
        <v>55</v>
      </c>
      <c r="O1122" s="5"/>
      <c r="P1122" s="5" t="b">
        <f t="shared" ca="1" si="249"/>
        <v>0</v>
      </c>
      <c r="Q1122" s="5" t="b">
        <f t="shared" ca="1" si="300"/>
        <v>1</v>
      </c>
      <c r="R1122" s="5"/>
      <c r="S1122" s="5"/>
      <c r="T1122" s="5"/>
      <c r="U1122" s="5"/>
      <c r="V1122" s="5"/>
      <c r="W1122" s="5"/>
      <c r="X1122" s="5"/>
      <c r="Y1122" s="5"/>
      <c r="Z1122" s="5"/>
      <c r="AA1122" s="5"/>
      <c r="AB1122" s="5"/>
      <c r="AC1122" s="5"/>
      <c r="AD1122" s="5"/>
      <c r="AE1122" s="5"/>
      <c r="AF1122" s="5"/>
    </row>
    <row r="1123" spans="1:32" ht="20.25" customHeight="1">
      <c r="A1123" s="5" t="s">
        <v>9485</v>
      </c>
      <c r="B1123" s="5" t="s">
        <v>9486</v>
      </c>
      <c r="C1123" s="5" t="s">
        <v>170</v>
      </c>
      <c r="D1123" s="5" t="s">
        <v>435</v>
      </c>
      <c r="E1123" s="5" t="s">
        <v>45</v>
      </c>
      <c r="F1123" s="7">
        <v>10</v>
      </c>
      <c r="G1123" s="7">
        <v>15</v>
      </c>
      <c r="H1123" s="5" t="s">
        <v>56</v>
      </c>
      <c r="I1123" s="5" t="s">
        <v>108</v>
      </c>
      <c r="J1123" s="5" t="s">
        <v>187</v>
      </c>
      <c r="K1123" s="5" t="s">
        <v>9487</v>
      </c>
      <c r="L1123" s="5" t="s">
        <v>9488</v>
      </c>
      <c r="M1123" s="5" t="s">
        <v>100</v>
      </c>
      <c r="N1123" s="5" t="s">
        <v>55</v>
      </c>
      <c r="O1123" s="5"/>
      <c r="P1123" s="5" t="b">
        <f t="shared" ca="1" si="249"/>
        <v>0</v>
      </c>
      <c r="Q1123" s="5" t="b">
        <f ca="1">IFERROR(__xludf.DUMMYFUNCTION("REGEXMATCH(L1123,""JavaScript"")"),TRUE)</f>
        <v>1</v>
      </c>
      <c r="R1123" s="5"/>
      <c r="S1123" s="5"/>
      <c r="T1123" s="5"/>
      <c r="U1123" s="5"/>
      <c r="V1123" s="5"/>
      <c r="W1123" s="5"/>
      <c r="X1123" s="5"/>
      <c r="Y1123" s="5"/>
      <c r="Z1123" s="5"/>
      <c r="AA1123" s="5"/>
      <c r="AB1123" s="5"/>
      <c r="AC1123" s="5"/>
      <c r="AD1123" s="5"/>
      <c r="AE1123" s="5"/>
      <c r="AF1123" s="5"/>
    </row>
    <row r="1124" spans="1:32" ht="20.25" customHeight="1">
      <c r="A1124" s="5" t="s">
        <v>13773</v>
      </c>
      <c r="B1124" s="5" t="s">
        <v>13774</v>
      </c>
      <c r="C1124" s="5" t="s">
        <v>170</v>
      </c>
      <c r="D1124" s="5" t="s">
        <v>47</v>
      </c>
      <c r="E1124" s="5" t="s">
        <v>45</v>
      </c>
      <c r="F1124" s="7">
        <v>10</v>
      </c>
      <c r="G1124" s="7">
        <v>15</v>
      </c>
      <c r="H1124" s="5" t="s">
        <v>56</v>
      </c>
      <c r="I1124" s="5" t="s">
        <v>108</v>
      </c>
      <c r="J1124" s="5" t="s">
        <v>8173</v>
      </c>
      <c r="K1124" s="5" t="s">
        <v>13775</v>
      </c>
      <c r="L1124" s="5" t="s">
        <v>13776</v>
      </c>
      <c r="M1124" s="5" t="s">
        <v>37</v>
      </c>
      <c r="N1124" s="5" t="s">
        <v>237</v>
      </c>
      <c r="O1124" s="5"/>
      <c r="P1124" s="5" t="b">
        <f t="shared" ca="1" si="249"/>
        <v>0</v>
      </c>
      <c r="Q1124" s="5" t="b">
        <f t="shared" ref="Q1124:Q1125" ca="1" si="301">IFERROR(__xludf.DUMMYFUNCTION("REGEXMATCH(L1124,""(?i)JavaScript"")"),TRUE)</f>
        <v>1</v>
      </c>
      <c r="R1124" s="5"/>
      <c r="S1124" s="5"/>
      <c r="T1124" s="5"/>
      <c r="U1124" s="5"/>
      <c r="V1124" s="5"/>
      <c r="W1124" s="5"/>
      <c r="X1124" s="5"/>
      <c r="Y1124" s="5"/>
      <c r="Z1124" s="5"/>
      <c r="AA1124" s="5"/>
      <c r="AB1124" s="5"/>
      <c r="AC1124" s="5"/>
      <c r="AD1124" s="5"/>
      <c r="AE1124" s="5"/>
      <c r="AF1124" s="5"/>
    </row>
    <row r="1125" spans="1:32" ht="20.25" customHeight="1">
      <c r="A1125" s="5" t="s">
        <v>248</v>
      </c>
      <c r="B1125" s="5" t="s">
        <v>13780</v>
      </c>
      <c r="C1125" s="5" t="s">
        <v>27</v>
      </c>
      <c r="D1125" s="5" t="s">
        <v>1084</v>
      </c>
      <c r="E1125" s="5" t="s">
        <v>13781</v>
      </c>
      <c r="F1125" s="7">
        <v>10</v>
      </c>
      <c r="G1125" s="7">
        <v>15</v>
      </c>
      <c r="H1125" s="5" t="s">
        <v>56</v>
      </c>
      <c r="I1125" s="5" t="s">
        <v>31</v>
      </c>
      <c r="J1125" s="5" t="s">
        <v>2378</v>
      </c>
      <c r="K1125" s="5" t="s">
        <v>13782</v>
      </c>
      <c r="L1125" s="5" t="s">
        <v>13783</v>
      </c>
      <c r="M1125" s="5" t="s">
        <v>100</v>
      </c>
      <c r="N1125" s="5" t="s">
        <v>55</v>
      </c>
      <c r="O1125" s="5"/>
      <c r="P1125" s="5" t="b">
        <f t="shared" ca="1" si="249"/>
        <v>0</v>
      </c>
      <c r="Q1125" s="5" t="b">
        <f t="shared" ca="1" si="301"/>
        <v>1</v>
      </c>
      <c r="R1125" s="5"/>
      <c r="S1125" s="5"/>
      <c r="T1125" s="5"/>
      <c r="U1125" s="5"/>
      <c r="V1125" s="5"/>
      <c r="W1125" s="5"/>
      <c r="X1125" s="5"/>
      <c r="Y1125" s="5"/>
      <c r="Z1125" s="5"/>
      <c r="AA1125" s="5"/>
      <c r="AB1125" s="5"/>
      <c r="AC1125" s="5"/>
      <c r="AD1125" s="5"/>
      <c r="AE1125" s="5"/>
      <c r="AF1125" s="5"/>
    </row>
    <row r="1126" spans="1:32" ht="20.25" customHeight="1">
      <c r="A1126" s="5" t="s">
        <v>248</v>
      </c>
      <c r="B1126" s="5" t="s">
        <v>13785</v>
      </c>
      <c r="C1126" s="5" t="s">
        <v>170</v>
      </c>
      <c r="D1126" s="5" t="s">
        <v>47</v>
      </c>
      <c r="E1126" s="5" t="s">
        <v>29</v>
      </c>
      <c r="F1126" s="7">
        <v>10</v>
      </c>
      <c r="G1126" s="7">
        <v>20</v>
      </c>
      <c r="H1126" s="5" t="s">
        <v>144</v>
      </c>
      <c r="I1126" s="5" t="s">
        <v>108</v>
      </c>
      <c r="J1126" s="5" t="s">
        <v>2426</v>
      </c>
      <c r="K1126" s="5" t="s">
        <v>13786</v>
      </c>
      <c r="L1126" s="5" t="s">
        <v>13787</v>
      </c>
      <c r="M1126" s="5" t="s">
        <v>37</v>
      </c>
      <c r="N1126" s="5" t="s">
        <v>405</v>
      </c>
      <c r="O1126" s="5"/>
      <c r="P1126" s="5" t="b">
        <f t="shared" ca="1" si="249"/>
        <v>0</v>
      </c>
      <c r="Q1126" s="5" t="b">
        <f t="shared" ref="Q1126:Q1131" ca="1" si="302">IFERROR(__xludf.DUMMYFUNCTION("REGEXMATCH(L1126,""JavaScript"")"),TRUE)</f>
        <v>1</v>
      </c>
      <c r="R1126" s="5"/>
      <c r="S1126" s="5"/>
      <c r="T1126" s="5"/>
      <c r="U1126" s="5"/>
      <c r="V1126" s="5"/>
      <c r="W1126" s="5"/>
      <c r="X1126" s="5"/>
      <c r="Y1126" s="5"/>
      <c r="Z1126" s="5"/>
      <c r="AA1126" s="5"/>
      <c r="AB1126" s="5"/>
      <c r="AC1126" s="5"/>
      <c r="AD1126" s="5"/>
      <c r="AE1126" s="5"/>
      <c r="AF1126" s="5"/>
    </row>
    <row r="1127" spans="1:32" ht="20.25" customHeight="1">
      <c r="A1127" s="5" t="s">
        <v>7636</v>
      </c>
      <c r="B1127" s="5" t="s">
        <v>9450</v>
      </c>
      <c r="C1127" s="5" t="s">
        <v>170</v>
      </c>
      <c r="D1127" s="5" t="s">
        <v>47</v>
      </c>
      <c r="E1127" s="5" t="s">
        <v>29</v>
      </c>
      <c r="F1127" s="7">
        <v>10</v>
      </c>
      <c r="G1127" s="7">
        <v>20</v>
      </c>
      <c r="H1127" s="5" t="s">
        <v>144</v>
      </c>
      <c r="I1127" s="5" t="s">
        <v>31</v>
      </c>
      <c r="J1127" s="5" t="s">
        <v>2015</v>
      </c>
      <c r="K1127" s="5" t="s">
        <v>9451</v>
      </c>
      <c r="L1127" s="5" t="s">
        <v>9452</v>
      </c>
      <c r="M1127" s="5" t="s">
        <v>167</v>
      </c>
      <c r="N1127" s="5" t="s">
        <v>55</v>
      </c>
      <c r="O1127" s="5"/>
      <c r="P1127" s="5" t="b">
        <f t="shared" ca="1" si="249"/>
        <v>0</v>
      </c>
      <c r="Q1127" s="5" t="b">
        <f t="shared" ca="1" si="302"/>
        <v>1</v>
      </c>
      <c r="R1127" s="5"/>
      <c r="S1127" s="5"/>
      <c r="T1127" s="5"/>
      <c r="U1127" s="5"/>
      <c r="V1127" s="5"/>
      <c r="W1127" s="5"/>
      <c r="X1127" s="5"/>
      <c r="Y1127" s="5"/>
      <c r="Z1127" s="5"/>
      <c r="AA1127" s="5"/>
      <c r="AB1127" s="5"/>
      <c r="AC1127" s="5"/>
      <c r="AD1127" s="5"/>
      <c r="AE1127" s="5"/>
      <c r="AF1127" s="5"/>
    </row>
    <row r="1128" spans="1:32" ht="20.25" customHeight="1">
      <c r="A1128" s="5" t="s">
        <v>13794</v>
      </c>
      <c r="B1128" s="5" t="s">
        <v>5927</v>
      </c>
      <c r="C1128" s="5" t="s">
        <v>41</v>
      </c>
      <c r="D1128" s="5" t="s">
        <v>94</v>
      </c>
      <c r="E1128" s="5" t="s">
        <v>29</v>
      </c>
      <c r="F1128" s="7">
        <v>10</v>
      </c>
      <c r="G1128" s="7">
        <v>20</v>
      </c>
      <c r="H1128" s="5" t="s">
        <v>144</v>
      </c>
      <c r="I1128" s="5" t="s">
        <v>31</v>
      </c>
      <c r="J1128" s="5" t="s">
        <v>106</v>
      </c>
      <c r="K1128" s="5" t="s">
        <v>5930</v>
      </c>
      <c r="L1128" s="5" t="s">
        <v>13797</v>
      </c>
      <c r="M1128" s="5" t="s">
        <v>100</v>
      </c>
      <c r="N1128" s="5" t="s">
        <v>55</v>
      </c>
      <c r="O1128" s="5"/>
      <c r="P1128" s="5" t="b">
        <f t="shared" ca="1" si="249"/>
        <v>0</v>
      </c>
      <c r="Q1128" s="5" t="b">
        <f t="shared" ca="1" si="302"/>
        <v>1</v>
      </c>
      <c r="R1128" s="5"/>
      <c r="S1128" s="5"/>
      <c r="T1128" s="5"/>
      <c r="U1128" s="5"/>
      <c r="V1128" s="5"/>
      <c r="W1128" s="5"/>
      <c r="X1128" s="5"/>
      <c r="Y1128" s="5"/>
      <c r="Z1128" s="5"/>
      <c r="AA1128" s="5"/>
      <c r="AB1128" s="5"/>
      <c r="AC1128" s="5"/>
      <c r="AD1128" s="5"/>
      <c r="AE1128" s="5"/>
      <c r="AF1128" s="5"/>
    </row>
    <row r="1129" spans="1:32" ht="20.25" customHeight="1">
      <c r="A1129" s="5" t="s">
        <v>1457</v>
      </c>
      <c r="B1129" s="5" t="s">
        <v>13800</v>
      </c>
      <c r="C1129" s="5" t="s">
        <v>41</v>
      </c>
      <c r="D1129" s="5" t="s">
        <v>94</v>
      </c>
      <c r="E1129" s="5" t="s">
        <v>45</v>
      </c>
      <c r="F1129" s="7">
        <v>10</v>
      </c>
      <c r="G1129" s="7">
        <v>15</v>
      </c>
      <c r="H1129" s="5" t="s">
        <v>56</v>
      </c>
      <c r="I1129" s="5" t="s">
        <v>108</v>
      </c>
      <c r="J1129" s="5" t="s">
        <v>57</v>
      </c>
      <c r="K1129" s="5" t="s">
        <v>13801</v>
      </c>
      <c r="L1129" s="5" t="s">
        <v>13802</v>
      </c>
      <c r="M1129" s="5" t="s">
        <v>53</v>
      </c>
      <c r="N1129" s="5" t="s">
        <v>55</v>
      </c>
      <c r="O1129" s="5"/>
      <c r="P1129" s="5" t="b">
        <f t="shared" ca="1" si="249"/>
        <v>0</v>
      </c>
      <c r="Q1129" s="5" t="b">
        <f t="shared" ca="1" si="302"/>
        <v>1</v>
      </c>
      <c r="R1129" s="5"/>
      <c r="S1129" s="5"/>
      <c r="T1129" s="5"/>
      <c r="U1129" s="5"/>
      <c r="V1129" s="5"/>
      <c r="W1129" s="5"/>
      <c r="X1129" s="5"/>
      <c r="Y1129" s="5"/>
      <c r="Z1129" s="5"/>
      <c r="AA1129" s="5"/>
      <c r="AB1129" s="5"/>
      <c r="AC1129" s="5"/>
      <c r="AD1129" s="5"/>
      <c r="AE1129" s="5"/>
      <c r="AF1129" s="5"/>
    </row>
    <row r="1130" spans="1:32" ht="20.25" customHeight="1">
      <c r="A1130" s="5" t="s">
        <v>11424</v>
      </c>
      <c r="B1130" s="5" t="s">
        <v>13806</v>
      </c>
      <c r="C1130" s="5" t="s">
        <v>170</v>
      </c>
      <c r="D1130" s="5" t="s">
        <v>47</v>
      </c>
      <c r="E1130" s="5" t="s">
        <v>29</v>
      </c>
      <c r="F1130" s="7">
        <v>10</v>
      </c>
      <c r="G1130" s="7">
        <v>20</v>
      </c>
      <c r="H1130" s="5" t="s">
        <v>144</v>
      </c>
      <c r="I1130" s="5" t="s">
        <v>66</v>
      </c>
      <c r="J1130" s="5" t="s">
        <v>1770</v>
      </c>
      <c r="K1130" s="5" t="s">
        <v>13807</v>
      </c>
      <c r="L1130" s="5" t="s">
        <v>13808</v>
      </c>
      <c r="M1130" s="5" t="s">
        <v>648</v>
      </c>
      <c r="N1130" s="5" t="s">
        <v>237</v>
      </c>
      <c r="O1130" s="5"/>
      <c r="P1130" s="5" t="b">
        <f t="shared" ca="1" si="249"/>
        <v>0</v>
      </c>
      <c r="Q1130" s="5" t="b">
        <f t="shared" ca="1" si="302"/>
        <v>1</v>
      </c>
      <c r="R1130" s="5"/>
      <c r="S1130" s="5"/>
      <c r="T1130" s="5"/>
      <c r="U1130" s="5"/>
      <c r="V1130" s="5"/>
      <c r="W1130" s="5"/>
      <c r="X1130" s="5"/>
      <c r="Y1130" s="5"/>
      <c r="Z1130" s="5"/>
      <c r="AA1130" s="5"/>
      <c r="AB1130" s="5"/>
      <c r="AC1130" s="5"/>
      <c r="AD1130" s="5"/>
      <c r="AE1130" s="5"/>
      <c r="AF1130" s="5"/>
    </row>
    <row r="1131" spans="1:32" ht="20.25" customHeight="1">
      <c r="A1131" s="5" t="s">
        <v>2440</v>
      </c>
      <c r="B1131" s="5" t="s">
        <v>13811</v>
      </c>
      <c r="C1131" s="5" t="s">
        <v>27</v>
      </c>
      <c r="D1131" s="5" t="s">
        <v>290</v>
      </c>
      <c r="E1131" s="5" t="s">
        <v>45</v>
      </c>
      <c r="F1131" s="7">
        <v>10</v>
      </c>
      <c r="G1131" s="7">
        <v>17</v>
      </c>
      <c r="H1131" s="5" t="s">
        <v>4014</v>
      </c>
      <c r="I1131" s="9" t="s">
        <v>24</v>
      </c>
      <c r="J1131" s="5" t="s">
        <v>5524</v>
      </c>
      <c r="K1131" s="5" t="s">
        <v>12379</v>
      </c>
      <c r="L1131" s="5" t="s">
        <v>13814</v>
      </c>
      <c r="M1131" s="5" t="s">
        <v>100</v>
      </c>
      <c r="N1131" s="5" t="s">
        <v>44</v>
      </c>
      <c r="O1131" s="5"/>
      <c r="P1131" s="5" t="b">
        <f t="shared" ca="1" si="249"/>
        <v>0</v>
      </c>
      <c r="Q1131" s="5" t="b">
        <f t="shared" ca="1" si="302"/>
        <v>1</v>
      </c>
      <c r="R1131" s="5"/>
      <c r="S1131" s="5"/>
      <c r="T1131" s="5"/>
      <c r="U1131" s="5"/>
      <c r="V1131" s="5"/>
      <c r="W1131" s="5"/>
      <c r="X1131" s="5"/>
      <c r="Y1131" s="5"/>
      <c r="Z1131" s="5"/>
      <c r="AA1131" s="5"/>
      <c r="AB1131" s="5"/>
      <c r="AC1131" s="5"/>
      <c r="AD1131" s="5"/>
      <c r="AE1131" s="5"/>
      <c r="AF1131" s="5"/>
    </row>
    <row r="1132" spans="1:32" ht="20.25" customHeight="1">
      <c r="A1132" s="5" t="s">
        <v>13820</v>
      </c>
      <c r="B1132" s="5" t="s">
        <v>13821</v>
      </c>
      <c r="C1132" s="5" t="s">
        <v>20</v>
      </c>
      <c r="D1132" s="5" t="s">
        <v>21</v>
      </c>
      <c r="E1132" s="5" t="s">
        <v>29</v>
      </c>
      <c r="F1132" s="7">
        <v>10</v>
      </c>
      <c r="G1132" s="7">
        <v>18</v>
      </c>
      <c r="H1132" s="5" t="s">
        <v>964</v>
      </c>
      <c r="I1132" s="5" t="s">
        <v>108</v>
      </c>
      <c r="J1132" s="5" t="s">
        <v>179</v>
      </c>
      <c r="K1132" s="5" t="s">
        <v>13822</v>
      </c>
      <c r="L1132" s="5" t="s">
        <v>13825</v>
      </c>
      <c r="M1132" s="5" t="s">
        <v>53</v>
      </c>
      <c r="N1132" s="5" t="s">
        <v>237</v>
      </c>
      <c r="O1132" s="5"/>
      <c r="P1132" s="5" t="b">
        <f t="shared" ca="1" si="249"/>
        <v>0</v>
      </c>
      <c r="Q1132" s="5" t="b">
        <f ca="1">IFERROR(__xludf.DUMMYFUNCTION("REGEXMATCH(L1132,""(?i)JavaScript"")"),TRUE)</f>
        <v>1</v>
      </c>
      <c r="R1132" s="5"/>
      <c r="S1132" s="5"/>
      <c r="T1132" s="5"/>
      <c r="U1132" s="5"/>
      <c r="V1132" s="5"/>
      <c r="W1132" s="5"/>
      <c r="X1132" s="5"/>
      <c r="Y1132" s="5"/>
      <c r="Z1132" s="5"/>
      <c r="AA1132" s="5"/>
      <c r="AB1132" s="5"/>
      <c r="AC1132" s="5"/>
      <c r="AD1132" s="5"/>
      <c r="AE1132" s="5"/>
      <c r="AF1132" s="5"/>
    </row>
    <row r="1133" spans="1:32" ht="20.25" customHeight="1">
      <c r="A1133" s="5" t="s">
        <v>1457</v>
      </c>
      <c r="B1133" s="5" t="s">
        <v>1132</v>
      </c>
      <c r="C1133" s="5" t="s">
        <v>27</v>
      </c>
      <c r="D1133" s="5" t="s">
        <v>1084</v>
      </c>
      <c r="E1133" s="5" t="s">
        <v>29</v>
      </c>
      <c r="F1133" s="7">
        <v>10</v>
      </c>
      <c r="G1133" s="7">
        <v>20</v>
      </c>
      <c r="H1133" s="5" t="s">
        <v>144</v>
      </c>
      <c r="I1133" s="5" t="s">
        <v>108</v>
      </c>
      <c r="J1133" s="5" t="s">
        <v>608</v>
      </c>
      <c r="K1133" s="5" t="s">
        <v>1135</v>
      </c>
      <c r="L1133" s="5" t="s">
        <v>13830</v>
      </c>
      <c r="M1133" s="5" t="s">
        <v>53</v>
      </c>
      <c r="N1133" s="5" t="s">
        <v>55</v>
      </c>
      <c r="O1133" s="5"/>
      <c r="P1133" s="5" t="b">
        <f t="shared" ca="1" si="249"/>
        <v>0</v>
      </c>
      <c r="Q1133" s="5" t="b">
        <f t="shared" ref="Q1133:Q1136" ca="1" si="303">IFERROR(__xludf.DUMMYFUNCTION("REGEXMATCH(L1133,""JavaScript"")"),TRUE)</f>
        <v>1</v>
      </c>
      <c r="R1133" s="5"/>
      <c r="S1133" s="5"/>
      <c r="T1133" s="5"/>
      <c r="U1133" s="5"/>
      <c r="V1133" s="5"/>
      <c r="W1133" s="5"/>
      <c r="X1133" s="5"/>
      <c r="Y1133" s="5"/>
      <c r="Z1133" s="5"/>
      <c r="AA1133" s="5"/>
      <c r="AB1133" s="5"/>
      <c r="AC1133" s="5"/>
      <c r="AD1133" s="5"/>
      <c r="AE1133" s="5"/>
      <c r="AF1133" s="5"/>
    </row>
    <row r="1134" spans="1:32" ht="20.25" customHeight="1">
      <c r="A1134" s="5" t="s">
        <v>13835</v>
      </c>
      <c r="B1134" s="5" t="s">
        <v>13836</v>
      </c>
      <c r="C1134" s="5" t="s">
        <v>20</v>
      </c>
      <c r="D1134" s="5" t="s">
        <v>1173</v>
      </c>
      <c r="E1134" s="5" t="s">
        <v>45</v>
      </c>
      <c r="F1134" s="7">
        <v>10</v>
      </c>
      <c r="G1134" s="7">
        <v>20</v>
      </c>
      <c r="H1134" s="5" t="s">
        <v>144</v>
      </c>
      <c r="I1134" s="5" t="s">
        <v>125</v>
      </c>
      <c r="J1134" s="5" t="s">
        <v>76</v>
      </c>
      <c r="K1134" s="5" t="s">
        <v>13837</v>
      </c>
      <c r="L1134" s="5" t="s">
        <v>13838</v>
      </c>
      <c r="M1134" s="5" t="s">
        <v>167</v>
      </c>
      <c r="N1134" s="5" t="s">
        <v>237</v>
      </c>
      <c r="O1134" s="5"/>
      <c r="P1134" s="5" t="b">
        <f t="shared" ca="1" si="249"/>
        <v>0</v>
      </c>
      <c r="Q1134" s="5" t="b">
        <f t="shared" ca="1" si="303"/>
        <v>1</v>
      </c>
      <c r="R1134" s="5"/>
      <c r="S1134" s="5"/>
      <c r="T1134" s="5"/>
      <c r="U1134" s="5"/>
      <c r="V1134" s="5"/>
      <c r="W1134" s="5"/>
      <c r="X1134" s="5"/>
      <c r="Y1134" s="5"/>
      <c r="Z1134" s="5"/>
      <c r="AA1134" s="5"/>
      <c r="AB1134" s="5"/>
      <c r="AC1134" s="5"/>
      <c r="AD1134" s="5"/>
      <c r="AE1134" s="5"/>
      <c r="AF1134" s="5"/>
    </row>
    <row r="1135" spans="1:32" ht="20.25" customHeight="1">
      <c r="A1135" s="5" t="s">
        <v>396</v>
      </c>
      <c r="B1135" s="5" t="s">
        <v>13847</v>
      </c>
      <c r="C1135" s="5" t="s">
        <v>20</v>
      </c>
      <c r="D1135" s="5" t="s">
        <v>21</v>
      </c>
      <c r="E1135" s="5" t="s">
        <v>45</v>
      </c>
      <c r="F1135" s="7">
        <v>10</v>
      </c>
      <c r="G1135" s="7">
        <v>15</v>
      </c>
      <c r="H1135" s="5" t="s">
        <v>56</v>
      </c>
      <c r="I1135" s="5" t="s">
        <v>108</v>
      </c>
      <c r="J1135" s="5" t="s">
        <v>686</v>
      </c>
      <c r="K1135" s="5" t="s">
        <v>13848</v>
      </c>
      <c r="L1135" s="5" t="s">
        <v>13849</v>
      </c>
      <c r="M1135" s="5" t="s">
        <v>100</v>
      </c>
      <c r="N1135" s="5" t="s">
        <v>271</v>
      </c>
      <c r="O1135" s="5"/>
      <c r="P1135" s="5" t="b">
        <f t="shared" ca="1" si="249"/>
        <v>0</v>
      </c>
      <c r="Q1135" s="5" t="b">
        <f t="shared" ca="1" si="303"/>
        <v>1</v>
      </c>
      <c r="R1135" s="5"/>
      <c r="S1135" s="5"/>
      <c r="T1135" s="5"/>
      <c r="U1135" s="5"/>
      <c r="V1135" s="5"/>
      <c r="W1135" s="5"/>
      <c r="X1135" s="5"/>
      <c r="Y1135" s="5"/>
      <c r="Z1135" s="5"/>
      <c r="AA1135" s="5"/>
      <c r="AB1135" s="5"/>
      <c r="AC1135" s="5"/>
      <c r="AD1135" s="5"/>
      <c r="AE1135" s="5"/>
      <c r="AF1135" s="5"/>
    </row>
    <row r="1136" spans="1:32" ht="20.25" customHeight="1">
      <c r="A1136" s="5" t="s">
        <v>13850</v>
      </c>
      <c r="B1136" s="5" t="s">
        <v>13851</v>
      </c>
      <c r="C1136" s="5" t="s">
        <v>27</v>
      </c>
      <c r="D1136" s="5" t="s">
        <v>199</v>
      </c>
      <c r="E1136" s="5" t="s">
        <v>45</v>
      </c>
      <c r="F1136" s="7">
        <v>10</v>
      </c>
      <c r="G1136" s="7">
        <v>15</v>
      </c>
      <c r="H1136" s="5" t="s">
        <v>56</v>
      </c>
      <c r="I1136" s="9" t="s">
        <v>24</v>
      </c>
      <c r="J1136" s="5" t="s">
        <v>76</v>
      </c>
      <c r="K1136" s="5"/>
      <c r="L1136" s="5" t="s">
        <v>13852</v>
      </c>
      <c r="M1136" s="5" t="s">
        <v>53</v>
      </c>
      <c r="N1136" s="5" t="s">
        <v>55</v>
      </c>
      <c r="O1136" s="5"/>
      <c r="P1136" s="5" t="b">
        <f t="shared" ca="1" si="249"/>
        <v>0</v>
      </c>
      <c r="Q1136" s="5" t="b">
        <f t="shared" ca="1" si="303"/>
        <v>1</v>
      </c>
      <c r="R1136" s="5"/>
      <c r="S1136" s="5"/>
      <c r="T1136" s="5"/>
      <c r="U1136" s="5"/>
      <c r="V1136" s="5"/>
      <c r="W1136" s="5"/>
      <c r="X1136" s="5"/>
      <c r="Y1136" s="5"/>
      <c r="Z1136" s="5"/>
      <c r="AA1136" s="5"/>
      <c r="AB1136" s="5"/>
      <c r="AC1136" s="5"/>
      <c r="AD1136" s="5"/>
      <c r="AE1136" s="5"/>
      <c r="AF1136" s="5"/>
    </row>
    <row r="1137" spans="1:32" ht="20.25" customHeight="1">
      <c r="A1137" s="5" t="s">
        <v>13856</v>
      </c>
      <c r="B1137" s="5" t="s">
        <v>483</v>
      </c>
      <c r="C1137" s="5" t="s">
        <v>27</v>
      </c>
      <c r="D1137" s="5" t="s">
        <v>47</v>
      </c>
      <c r="E1137" s="5" t="s">
        <v>45</v>
      </c>
      <c r="F1137" s="7">
        <v>10</v>
      </c>
      <c r="G1137" s="7">
        <v>15</v>
      </c>
      <c r="H1137" s="5" t="s">
        <v>56</v>
      </c>
      <c r="I1137" s="9" t="s">
        <v>24</v>
      </c>
      <c r="J1137" s="5" t="s">
        <v>484</v>
      </c>
      <c r="K1137" s="5" t="s">
        <v>13857</v>
      </c>
      <c r="L1137" s="5" t="s">
        <v>13858</v>
      </c>
      <c r="M1137" s="5" t="s">
        <v>42</v>
      </c>
      <c r="N1137" s="5" t="s">
        <v>405</v>
      </c>
      <c r="O1137" s="5"/>
      <c r="P1137" s="5" t="b">
        <f t="shared" ca="1" si="249"/>
        <v>0</v>
      </c>
      <c r="Q1137" s="5" t="b">
        <f t="shared" ref="Q1137:Q1138" ca="1" si="304">IFERROR(__xludf.DUMMYFUNCTION("REGEXMATCH(L1137,""(?i)JavaScript"")"),TRUE)</f>
        <v>1</v>
      </c>
      <c r="R1137" s="5"/>
      <c r="S1137" s="5"/>
      <c r="T1137" s="5"/>
      <c r="U1137" s="5"/>
      <c r="V1137" s="5"/>
      <c r="W1137" s="5"/>
      <c r="X1137" s="5"/>
      <c r="Y1137" s="5"/>
      <c r="Z1137" s="5"/>
      <c r="AA1137" s="5"/>
      <c r="AB1137" s="5"/>
      <c r="AC1137" s="5"/>
      <c r="AD1137" s="5"/>
      <c r="AE1137" s="5"/>
      <c r="AF1137" s="5"/>
    </row>
    <row r="1138" spans="1:32" ht="20.25" customHeight="1">
      <c r="A1138" s="5" t="s">
        <v>7640</v>
      </c>
      <c r="B1138" s="5" t="s">
        <v>13860</v>
      </c>
      <c r="C1138" s="5" t="s">
        <v>27</v>
      </c>
      <c r="D1138" s="5" t="s">
        <v>54</v>
      </c>
      <c r="E1138" s="5" t="s">
        <v>45</v>
      </c>
      <c r="F1138" s="7">
        <v>10</v>
      </c>
      <c r="G1138" s="7">
        <v>15</v>
      </c>
      <c r="H1138" s="5" t="s">
        <v>56</v>
      </c>
      <c r="I1138" s="9" t="s">
        <v>24</v>
      </c>
      <c r="J1138" s="5" t="s">
        <v>2745</v>
      </c>
      <c r="K1138" s="5" t="s">
        <v>13861</v>
      </c>
      <c r="L1138" s="5" t="s">
        <v>13863</v>
      </c>
      <c r="M1138" s="5" t="s">
        <v>100</v>
      </c>
      <c r="N1138" s="5" t="s">
        <v>55</v>
      </c>
      <c r="O1138" s="5"/>
      <c r="P1138" s="5" t="b">
        <f t="shared" ca="1" si="249"/>
        <v>0</v>
      </c>
      <c r="Q1138" s="5" t="b">
        <f t="shared" ca="1" si="304"/>
        <v>1</v>
      </c>
      <c r="R1138" s="5"/>
      <c r="S1138" s="5"/>
      <c r="T1138" s="5"/>
      <c r="U1138" s="5"/>
      <c r="V1138" s="5"/>
      <c r="W1138" s="5"/>
      <c r="X1138" s="5"/>
      <c r="Y1138" s="5"/>
      <c r="Z1138" s="5"/>
      <c r="AA1138" s="5"/>
      <c r="AB1138" s="5"/>
      <c r="AC1138" s="5"/>
      <c r="AD1138" s="5"/>
      <c r="AE1138" s="5"/>
      <c r="AF1138" s="5"/>
    </row>
    <row r="1139" spans="1:32" ht="20.25" customHeight="1">
      <c r="A1139" s="5" t="s">
        <v>7050</v>
      </c>
      <c r="B1139" s="5" t="s">
        <v>3401</v>
      </c>
      <c r="C1139" s="5" t="s">
        <v>20</v>
      </c>
      <c r="D1139" s="5" t="s">
        <v>47</v>
      </c>
      <c r="E1139" s="5" t="s">
        <v>45</v>
      </c>
      <c r="F1139" s="7">
        <v>10</v>
      </c>
      <c r="G1139" s="7">
        <v>15</v>
      </c>
      <c r="H1139" s="5" t="s">
        <v>56</v>
      </c>
      <c r="I1139" s="9" t="s">
        <v>24</v>
      </c>
      <c r="J1139" s="5" t="s">
        <v>57</v>
      </c>
      <c r="K1139" s="5"/>
      <c r="L1139" s="5" t="s">
        <v>13865</v>
      </c>
      <c r="M1139" s="5" t="s">
        <v>53</v>
      </c>
      <c r="N1139" s="5" t="s">
        <v>55</v>
      </c>
      <c r="O1139" s="5"/>
      <c r="P1139" s="5" t="b">
        <f t="shared" ca="1" si="249"/>
        <v>0</v>
      </c>
      <c r="Q1139" s="5" t="b">
        <f ca="1">IFERROR(__xludf.DUMMYFUNCTION("REGEXMATCH(L1139,""JavaScript"")"),TRUE)</f>
        <v>1</v>
      </c>
      <c r="R1139" s="5"/>
      <c r="S1139" s="5"/>
      <c r="T1139" s="5"/>
      <c r="U1139" s="5"/>
      <c r="V1139" s="5"/>
      <c r="W1139" s="5"/>
      <c r="X1139" s="5"/>
      <c r="Y1139" s="5"/>
      <c r="Z1139" s="5"/>
      <c r="AA1139" s="5"/>
      <c r="AB1139" s="5"/>
      <c r="AC1139" s="5"/>
      <c r="AD1139" s="5"/>
      <c r="AE1139" s="5"/>
      <c r="AF1139" s="5"/>
    </row>
    <row r="1140" spans="1:32" ht="20.25" customHeight="1">
      <c r="A1140" s="5" t="s">
        <v>396</v>
      </c>
      <c r="B1140" s="5" t="s">
        <v>13868</v>
      </c>
      <c r="C1140" s="5" t="s">
        <v>27</v>
      </c>
      <c r="D1140" s="5" t="s">
        <v>212</v>
      </c>
      <c r="E1140" s="5" t="s">
        <v>29</v>
      </c>
      <c r="F1140" s="7">
        <v>10</v>
      </c>
      <c r="G1140" s="7">
        <v>15</v>
      </c>
      <c r="H1140" s="5" t="s">
        <v>56</v>
      </c>
      <c r="I1140" s="9" t="s">
        <v>24</v>
      </c>
      <c r="J1140" s="5" t="s">
        <v>68</v>
      </c>
      <c r="K1140" s="5" t="s">
        <v>13871</v>
      </c>
      <c r="L1140" s="5" t="s">
        <v>13872</v>
      </c>
      <c r="M1140" s="5" t="s">
        <v>37</v>
      </c>
      <c r="N1140" s="5" t="s">
        <v>55</v>
      </c>
      <c r="O1140" s="5"/>
      <c r="P1140" s="5" t="b">
        <f t="shared" ca="1" si="249"/>
        <v>0</v>
      </c>
      <c r="Q1140" s="5" t="b">
        <f t="shared" ref="Q1140:Q1141" ca="1" si="305">IFERROR(__xludf.DUMMYFUNCTION("REGEXMATCH(L1140,""(?i)JavaScript"")"),TRUE)</f>
        <v>1</v>
      </c>
      <c r="R1140" s="5"/>
      <c r="S1140" s="5"/>
      <c r="T1140" s="5"/>
      <c r="U1140" s="5"/>
      <c r="V1140" s="5"/>
      <c r="W1140" s="5"/>
      <c r="X1140" s="5"/>
      <c r="Y1140" s="5"/>
      <c r="Z1140" s="5"/>
      <c r="AA1140" s="5"/>
      <c r="AB1140" s="5"/>
      <c r="AC1140" s="5"/>
      <c r="AD1140" s="5"/>
      <c r="AE1140" s="5"/>
      <c r="AF1140" s="5"/>
    </row>
    <row r="1141" spans="1:32" ht="20.25" customHeight="1">
      <c r="A1141" s="5" t="s">
        <v>2814</v>
      </c>
      <c r="B1141" s="5" t="s">
        <v>13875</v>
      </c>
      <c r="C1141" s="5" t="s">
        <v>170</v>
      </c>
      <c r="D1141" s="5" t="s">
        <v>47</v>
      </c>
      <c r="E1141" s="5" t="s">
        <v>45</v>
      </c>
      <c r="F1141" s="7">
        <v>10</v>
      </c>
      <c r="G1141" s="7">
        <v>15</v>
      </c>
      <c r="H1141" s="5" t="s">
        <v>56</v>
      </c>
      <c r="I1141" s="9" t="s">
        <v>24</v>
      </c>
      <c r="J1141" s="5" t="s">
        <v>7858</v>
      </c>
      <c r="K1141" s="5" t="s">
        <v>13876</v>
      </c>
      <c r="L1141" s="5" t="s">
        <v>13877</v>
      </c>
      <c r="M1141" s="5" t="s">
        <v>42</v>
      </c>
      <c r="N1141" s="5" t="s">
        <v>55</v>
      </c>
      <c r="O1141" s="5"/>
      <c r="P1141" s="5" t="b">
        <f t="shared" ca="1" si="249"/>
        <v>0</v>
      </c>
      <c r="Q1141" s="5" t="b">
        <f t="shared" ca="1" si="305"/>
        <v>1</v>
      </c>
      <c r="R1141" s="5"/>
      <c r="S1141" s="5"/>
      <c r="T1141" s="5"/>
      <c r="U1141" s="5"/>
      <c r="V1141" s="5"/>
      <c r="W1141" s="5"/>
      <c r="X1141" s="5"/>
      <c r="Y1141" s="5"/>
      <c r="Z1141" s="5"/>
      <c r="AA1141" s="5"/>
      <c r="AB1141" s="5"/>
      <c r="AC1141" s="5"/>
      <c r="AD1141" s="5"/>
      <c r="AE1141" s="5"/>
      <c r="AF1141" s="5"/>
    </row>
    <row r="1142" spans="1:32" ht="20.25" customHeight="1">
      <c r="A1142" s="5" t="s">
        <v>13882</v>
      </c>
      <c r="B1142" s="5" t="s">
        <v>13883</v>
      </c>
      <c r="C1142" s="5" t="s">
        <v>27</v>
      </c>
      <c r="D1142" s="5" t="s">
        <v>47</v>
      </c>
      <c r="E1142" s="5" t="s">
        <v>45</v>
      </c>
      <c r="F1142" s="7">
        <v>10</v>
      </c>
      <c r="G1142" s="7">
        <v>15</v>
      </c>
      <c r="H1142" s="5" t="s">
        <v>56</v>
      </c>
      <c r="I1142" s="9" t="s">
        <v>24</v>
      </c>
      <c r="J1142" s="5" t="s">
        <v>13886</v>
      </c>
      <c r="K1142" s="5" t="s">
        <v>13887</v>
      </c>
      <c r="L1142" s="5" t="s">
        <v>13888</v>
      </c>
      <c r="M1142" s="5" t="s">
        <v>42</v>
      </c>
      <c r="N1142" s="5" t="s">
        <v>44</v>
      </c>
      <c r="O1142" s="5"/>
      <c r="P1142" s="5" t="b">
        <f t="shared" ca="1" si="249"/>
        <v>0</v>
      </c>
      <c r="Q1142" s="5" t="b">
        <f ca="1">IFERROR(__xludf.DUMMYFUNCTION("REGEXMATCH(L1142,""JavaScript"")"),TRUE)</f>
        <v>1</v>
      </c>
      <c r="R1142" s="5"/>
      <c r="S1142" s="5"/>
      <c r="T1142" s="5"/>
      <c r="U1142" s="5"/>
      <c r="V1142" s="5"/>
      <c r="W1142" s="5"/>
      <c r="X1142" s="5"/>
      <c r="Y1142" s="5"/>
      <c r="Z1142" s="5"/>
      <c r="AA1142" s="5"/>
      <c r="AB1142" s="5"/>
      <c r="AC1142" s="5"/>
      <c r="AD1142" s="5"/>
      <c r="AE1142" s="5"/>
      <c r="AF1142" s="5"/>
    </row>
    <row r="1143" spans="1:32" ht="20.25" customHeight="1">
      <c r="A1143" s="5" t="s">
        <v>1457</v>
      </c>
      <c r="B1143" s="5" t="s">
        <v>13896</v>
      </c>
      <c r="C1143" s="5" t="s">
        <v>27</v>
      </c>
      <c r="D1143" s="5" t="s">
        <v>85</v>
      </c>
      <c r="E1143" s="5" t="s">
        <v>29</v>
      </c>
      <c r="F1143" s="7">
        <v>10</v>
      </c>
      <c r="G1143" s="7">
        <v>20</v>
      </c>
      <c r="H1143" s="5" t="s">
        <v>144</v>
      </c>
      <c r="I1143" s="9" t="s">
        <v>24</v>
      </c>
      <c r="J1143" s="5" t="s">
        <v>110</v>
      </c>
      <c r="K1143" s="5" t="s">
        <v>13897</v>
      </c>
      <c r="L1143" s="5" t="s">
        <v>13898</v>
      </c>
      <c r="M1143" s="5" t="s">
        <v>167</v>
      </c>
      <c r="N1143" s="5" t="s">
        <v>55</v>
      </c>
      <c r="O1143" s="5"/>
      <c r="P1143" s="5" t="b">
        <f t="shared" ca="1" si="249"/>
        <v>0</v>
      </c>
      <c r="Q1143" s="5" t="b">
        <f ca="1">IFERROR(__xludf.DUMMYFUNCTION("REGEXMATCH(L1143,""(?i)JavaScript"")"),TRUE)</f>
        <v>1</v>
      </c>
      <c r="R1143" s="5"/>
      <c r="S1143" s="5"/>
      <c r="T1143" s="5"/>
      <c r="U1143" s="5"/>
      <c r="V1143" s="5"/>
      <c r="W1143" s="5"/>
      <c r="X1143" s="5"/>
      <c r="Y1143" s="5"/>
      <c r="Z1143" s="5"/>
      <c r="AA1143" s="5"/>
      <c r="AB1143" s="5"/>
      <c r="AC1143" s="5"/>
      <c r="AD1143" s="5"/>
      <c r="AE1143" s="5"/>
      <c r="AF1143" s="5"/>
    </row>
    <row r="1144" spans="1:32" ht="20.25" customHeight="1">
      <c r="A1144" s="5" t="s">
        <v>13904</v>
      </c>
      <c r="B1144" s="5" t="s">
        <v>4938</v>
      </c>
      <c r="C1144" s="5" t="s">
        <v>20</v>
      </c>
      <c r="D1144" s="5" t="s">
        <v>21</v>
      </c>
      <c r="E1144" s="5" t="s">
        <v>45</v>
      </c>
      <c r="F1144" s="7">
        <v>11</v>
      </c>
      <c r="G1144" s="7">
        <v>16</v>
      </c>
      <c r="H1144" s="5" t="s">
        <v>1811</v>
      </c>
      <c r="I1144" s="5" t="s">
        <v>108</v>
      </c>
      <c r="J1144" s="5" t="s">
        <v>57</v>
      </c>
      <c r="K1144" s="5" t="s">
        <v>13905</v>
      </c>
      <c r="L1144" s="5" t="s">
        <v>13906</v>
      </c>
      <c r="M1144" s="5" t="s">
        <v>100</v>
      </c>
      <c r="N1144" s="5" t="s">
        <v>89</v>
      </c>
      <c r="O1144" s="5"/>
      <c r="P1144" s="5" t="b">
        <f t="shared" ca="1" si="249"/>
        <v>0</v>
      </c>
      <c r="Q1144" s="5" t="b">
        <f t="shared" ref="Q1144:Q1153" ca="1" si="306">IFERROR(__xludf.DUMMYFUNCTION("REGEXMATCH(L1144,""JavaScript"")"),TRUE)</f>
        <v>1</v>
      </c>
      <c r="R1144" s="5"/>
      <c r="S1144" s="5"/>
      <c r="T1144" s="5"/>
      <c r="U1144" s="5"/>
      <c r="V1144" s="5"/>
      <c r="W1144" s="5"/>
      <c r="X1144" s="5"/>
      <c r="Y1144" s="5"/>
      <c r="Z1144" s="5"/>
      <c r="AA1144" s="5"/>
      <c r="AB1144" s="5"/>
      <c r="AC1144" s="5"/>
      <c r="AD1144" s="5"/>
      <c r="AE1144" s="5"/>
      <c r="AF1144" s="5"/>
    </row>
    <row r="1145" spans="1:32" ht="20.25" customHeight="1">
      <c r="A1145" s="5" t="s">
        <v>13910</v>
      </c>
      <c r="B1145" s="5" t="s">
        <v>13911</v>
      </c>
      <c r="C1145" s="5" t="s">
        <v>20</v>
      </c>
      <c r="D1145" s="5" t="s">
        <v>3833</v>
      </c>
      <c r="E1145" s="5" t="s">
        <v>29</v>
      </c>
      <c r="F1145" s="7">
        <v>11</v>
      </c>
      <c r="G1145" s="7">
        <v>13</v>
      </c>
      <c r="H1145" s="5" t="s">
        <v>13912</v>
      </c>
      <c r="I1145" s="5" t="s">
        <v>108</v>
      </c>
      <c r="J1145" s="5" t="s">
        <v>284</v>
      </c>
      <c r="K1145" s="5"/>
      <c r="L1145" s="5" t="s">
        <v>13914</v>
      </c>
      <c r="M1145" s="5" t="s">
        <v>53</v>
      </c>
      <c r="N1145" s="5" t="s">
        <v>55</v>
      </c>
      <c r="O1145" s="5"/>
      <c r="P1145" s="5" t="b">
        <f t="shared" ca="1" si="249"/>
        <v>0</v>
      </c>
      <c r="Q1145" s="5" t="b">
        <f t="shared" ca="1" si="306"/>
        <v>1</v>
      </c>
      <c r="R1145" s="5"/>
      <c r="S1145" s="5"/>
      <c r="T1145" s="5"/>
      <c r="U1145" s="5"/>
      <c r="V1145" s="5"/>
      <c r="W1145" s="5"/>
      <c r="X1145" s="5"/>
      <c r="Y1145" s="5"/>
      <c r="Z1145" s="5"/>
      <c r="AA1145" s="5"/>
      <c r="AB1145" s="5"/>
      <c r="AC1145" s="5"/>
      <c r="AD1145" s="5"/>
      <c r="AE1145" s="5"/>
      <c r="AF1145" s="5"/>
    </row>
    <row r="1146" spans="1:32" ht="20.25" customHeight="1">
      <c r="A1146" s="5" t="s">
        <v>2808</v>
      </c>
      <c r="B1146" s="5" t="s">
        <v>7150</v>
      </c>
      <c r="C1146" s="5" t="s">
        <v>41</v>
      </c>
      <c r="D1146" s="5" t="s">
        <v>169</v>
      </c>
      <c r="E1146" s="5" t="s">
        <v>29</v>
      </c>
      <c r="F1146" s="7">
        <v>11</v>
      </c>
      <c r="G1146" s="7">
        <v>16</v>
      </c>
      <c r="H1146" s="5" t="s">
        <v>1811</v>
      </c>
      <c r="I1146" s="5" t="s">
        <v>108</v>
      </c>
      <c r="J1146" s="5" t="s">
        <v>57</v>
      </c>
      <c r="K1146" s="5" t="s">
        <v>7154</v>
      </c>
      <c r="L1146" s="5" t="s">
        <v>13922</v>
      </c>
      <c r="M1146" s="5" t="s">
        <v>100</v>
      </c>
      <c r="N1146" s="5" t="s">
        <v>55</v>
      </c>
      <c r="O1146" s="5"/>
      <c r="P1146" s="5" t="b">
        <f t="shared" ca="1" si="249"/>
        <v>0</v>
      </c>
      <c r="Q1146" s="5" t="b">
        <f t="shared" ca="1" si="306"/>
        <v>1</v>
      </c>
      <c r="R1146" s="5"/>
      <c r="S1146" s="5"/>
      <c r="T1146" s="5"/>
      <c r="U1146" s="5"/>
      <c r="V1146" s="5"/>
      <c r="W1146" s="5"/>
      <c r="X1146" s="5"/>
      <c r="Y1146" s="5"/>
      <c r="Z1146" s="5"/>
      <c r="AA1146" s="5"/>
      <c r="AB1146" s="5"/>
      <c r="AC1146" s="5"/>
      <c r="AD1146" s="5"/>
      <c r="AE1146" s="5"/>
      <c r="AF1146" s="5"/>
    </row>
    <row r="1147" spans="1:32" ht="20.25" customHeight="1">
      <c r="A1147" s="5" t="s">
        <v>1457</v>
      </c>
      <c r="B1147" s="5" t="s">
        <v>13926</v>
      </c>
      <c r="C1147" s="5" t="s">
        <v>170</v>
      </c>
      <c r="D1147" s="5" t="s">
        <v>378</v>
      </c>
      <c r="E1147" s="5" t="s">
        <v>45</v>
      </c>
      <c r="F1147" s="7">
        <v>11</v>
      </c>
      <c r="G1147" s="7">
        <v>20</v>
      </c>
      <c r="H1147" s="5" t="s">
        <v>4489</v>
      </c>
      <c r="I1147" s="5" t="s">
        <v>31</v>
      </c>
      <c r="J1147" s="5" t="s">
        <v>1105</v>
      </c>
      <c r="K1147" s="5" t="s">
        <v>13927</v>
      </c>
      <c r="L1147" s="5" t="s">
        <v>13928</v>
      </c>
      <c r="M1147" s="5" t="s">
        <v>53</v>
      </c>
      <c r="N1147" s="5" t="s">
        <v>55</v>
      </c>
      <c r="O1147" s="5"/>
      <c r="P1147" s="5" t="b">
        <f t="shared" ca="1" si="249"/>
        <v>0</v>
      </c>
      <c r="Q1147" s="5" t="b">
        <f t="shared" ca="1" si="306"/>
        <v>1</v>
      </c>
      <c r="R1147" s="5"/>
      <c r="S1147" s="5"/>
      <c r="T1147" s="5"/>
      <c r="U1147" s="5"/>
      <c r="V1147" s="5"/>
      <c r="W1147" s="5"/>
      <c r="X1147" s="5"/>
      <c r="Y1147" s="5"/>
      <c r="Z1147" s="5"/>
      <c r="AA1147" s="5"/>
      <c r="AB1147" s="5"/>
      <c r="AC1147" s="5"/>
      <c r="AD1147" s="5"/>
      <c r="AE1147" s="5"/>
      <c r="AF1147" s="5"/>
    </row>
    <row r="1148" spans="1:32" ht="20.25" customHeight="1">
      <c r="A1148" s="5" t="s">
        <v>396</v>
      </c>
      <c r="B1148" s="5" t="s">
        <v>13932</v>
      </c>
      <c r="C1148" s="5" t="s">
        <v>41</v>
      </c>
      <c r="D1148" s="5" t="s">
        <v>47</v>
      </c>
      <c r="E1148" s="5" t="s">
        <v>29</v>
      </c>
      <c r="F1148" s="7">
        <v>11</v>
      </c>
      <c r="G1148" s="7">
        <v>16</v>
      </c>
      <c r="H1148" s="5" t="s">
        <v>1811</v>
      </c>
      <c r="I1148" s="5" t="s">
        <v>108</v>
      </c>
      <c r="J1148" s="5" t="s">
        <v>947</v>
      </c>
      <c r="K1148" s="5" t="s">
        <v>13934</v>
      </c>
      <c r="L1148" s="5" t="s">
        <v>13936</v>
      </c>
      <c r="M1148" s="5" t="s">
        <v>37</v>
      </c>
      <c r="N1148" s="5" t="s">
        <v>55</v>
      </c>
      <c r="O1148" s="5"/>
      <c r="P1148" s="5" t="b">
        <f t="shared" ca="1" si="249"/>
        <v>0</v>
      </c>
      <c r="Q1148" s="5" t="b">
        <f t="shared" ca="1" si="306"/>
        <v>1</v>
      </c>
      <c r="R1148" s="5"/>
      <c r="S1148" s="5"/>
      <c r="T1148" s="5"/>
      <c r="U1148" s="5"/>
      <c r="V1148" s="5"/>
      <c r="W1148" s="5"/>
      <c r="X1148" s="5"/>
      <c r="Y1148" s="5"/>
      <c r="Z1148" s="5"/>
      <c r="AA1148" s="5"/>
      <c r="AB1148" s="5"/>
      <c r="AC1148" s="5"/>
      <c r="AD1148" s="5"/>
      <c r="AE1148" s="5"/>
      <c r="AF1148" s="5"/>
    </row>
    <row r="1149" spans="1:32" ht="20.25" customHeight="1">
      <c r="A1149" s="5" t="s">
        <v>277</v>
      </c>
      <c r="B1149" s="5" t="s">
        <v>13938</v>
      </c>
      <c r="C1149" s="5" t="s">
        <v>20</v>
      </c>
      <c r="D1149" s="5" t="s">
        <v>21</v>
      </c>
      <c r="E1149" s="5" t="s">
        <v>45</v>
      </c>
      <c r="F1149" s="7">
        <v>11</v>
      </c>
      <c r="G1149" s="7">
        <v>21</v>
      </c>
      <c r="H1149" s="5" t="s">
        <v>13940</v>
      </c>
      <c r="I1149" s="5" t="s">
        <v>108</v>
      </c>
      <c r="J1149" s="5" t="s">
        <v>57</v>
      </c>
      <c r="K1149" s="5" t="s">
        <v>13942</v>
      </c>
      <c r="L1149" s="5" t="s">
        <v>13943</v>
      </c>
      <c r="M1149" s="5" t="s">
        <v>42</v>
      </c>
      <c r="N1149" s="5" t="s">
        <v>55</v>
      </c>
      <c r="O1149" s="5"/>
      <c r="P1149" s="5" t="b">
        <f t="shared" ca="1" si="249"/>
        <v>0</v>
      </c>
      <c r="Q1149" s="5" t="b">
        <f t="shared" ca="1" si="306"/>
        <v>1</v>
      </c>
      <c r="R1149" s="5"/>
      <c r="S1149" s="5"/>
      <c r="T1149" s="5"/>
      <c r="U1149" s="5"/>
      <c r="V1149" s="5"/>
      <c r="W1149" s="5"/>
      <c r="X1149" s="5"/>
      <c r="Y1149" s="5"/>
      <c r="Z1149" s="5"/>
      <c r="AA1149" s="5"/>
      <c r="AB1149" s="5"/>
      <c r="AC1149" s="5"/>
      <c r="AD1149" s="5"/>
      <c r="AE1149" s="5"/>
      <c r="AF1149" s="5"/>
    </row>
    <row r="1150" spans="1:32" ht="20.25" customHeight="1">
      <c r="A1150" s="5" t="s">
        <v>7050</v>
      </c>
      <c r="B1150" s="5" t="s">
        <v>13945</v>
      </c>
      <c r="C1150" s="5" t="s">
        <v>41</v>
      </c>
      <c r="D1150" s="5" t="s">
        <v>94</v>
      </c>
      <c r="E1150" s="5" t="s">
        <v>29</v>
      </c>
      <c r="F1150" s="7">
        <v>11</v>
      </c>
      <c r="G1150" s="7">
        <v>15</v>
      </c>
      <c r="H1150" s="5" t="s">
        <v>1905</v>
      </c>
      <c r="I1150" s="5" t="s">
        <v>108</v>
      </c>
      <c r="J1150" s="5" t="s">
        <v>252</v>
      </c>
      <c r="K1150" s="5" t="s">
        <v>13947</v>
      </c>
      <c r="L1150" s="5" t="s">
        <v>13948</v>
      </c>
      <c r="M1150" s="5" t="s">
        <v>53</v>
      </c>
      <c r="N1150" s="5" t="s">
        <v>55</v>
      </c>
      <c r="O1150" s="5"/>
      <c r="P1150" s="5" t="b">
        <f t="shared" ca="1" si="249"/>
        <v>0</v>
      </c>
      <c r="Q1150" s="5" t="b">
        <f t="shared" ca="1" si="306"/>
        <v>1</v>
      </c>
      <c r="R1150" s="5"/>
      <c r="S1150" s="5"/>
      <c r="T1150" s="5"/>
      <c r="U1150" s="5"/>
      <c r="V1150" s="5"/>
      <c r="W1150" s="5"/>
      <c r="X1150" s="5"/>
      <c r="Y1150" s="5"/>
      <c r="Z1150" s="5"/>
      <c r="AA1150" s="5"/>
      <c r="AB1150" s="5"/>
      <c r="AC1150" s="5"/>
      <c r="AD1150" s="5"/>
      <c r="AE1150" s="5"/>
      <c r="AF1150" s="5"/>
    </row>
    <row r="1151" spans="1:32" ht="20.25" customHeight="1">
      <c r="A1151" s="5" t="s">
        <v>1457</v>
      </c>
      <c r="B1151" s="5" t="s">
        <v>13949</v>
      </c>
      <c r="C1151" s="5" t="s">
        <v>170</v>
      </c>
      <c r="D1151" s="5" t="s">
        <v>378</v>
      </c>
      <c r="E1151" s="5" t="s">
        <v>29</v>
      </c>
      <c r="F1151" s="7">
        <v>11</v>
      </c>
      <c r="G1151" s="7">
        <v>20</v>
      </c>
      <c r="H1151" s="5" t="s">
        <v>4489</v>
      </c>
      <c r="I1151" s="5" t="s">
        <v>31</v>
      </c>
      <c r="J1151" s="5" t="s">
        <v>824</v>
      </c>
      <c r="K1151" s="5" t="s">
        <v>13950</v>
      </c>
      <c r="L1151" s="5" t="s">
        <v>13951</v>
      </c>
      <c r="M1151" s="5" t="s">
        <v>167</v>
      </c>
      <c r="N1151" s="5" t="s">
        <v>55</v>
      </c>
      <c r="O1151" s="5"/>
      <c r="P1151" s="5" t="b">
        <f t="shared" ca="1" si="249"/>
        <v>0</v>
      </c>
      <c r="Q1151" s="5" t="b">
        <f t="shared" ca="1" si="306"/>
        <v>1</v>
      </c>
      <c r="R1151" s="5"/>
      <c r="S1151" s="5"/>
      <c r="T1151" s="5"/>
      <c r="U1151" s="5"/>
      <c r="V1151" s="5"/>
      <c r="W1151" s="5"/>
      <c r="X1151" s="5"/>
      <c r="Y1151" s="5"/>
      <c r="Z1151" s="5"/>
      <c r="AA1151" s="5"/>
      <c r="AB1151" s="5"/>
      <c r="AC1151" s="5"/>
      <c r="AD1151" s="5"/>
      <c r="AE1151" s="5"/>
      <c r="AF1151" s="5"/>
    </row>
    <row r="1152" spans="1:32" ht="20.25" customHeight="1">
      <c r="A1152" s="5" t="s">
        <v>13957</v>
      </c>
      <c r="B1152" s="5" t="s">
        <v>1687</v>
      </c>
      <c r="C1152" s="5" t="s">
        <v>170</v>
      </c>
      <c r="D1152" s="5" t="s">
        <v>390</v>
      </c>
      <c r="E1152" s="5" t="s">
        <v>29</v>
      </c>
      <c r="F1152" s="7">
        <v>12</v>
      </c>
      <c r="G1152" s="7">
        <v>22</v>
      </c>
      <c r="H1152" s="5" t="s">
        <v>4645</v>
      </c>
      <c r="I1152" s="5" t="s">
        <v>1690</v>
      </c>
      <c r="J1152" s="5" t="s">
        <v>57</v>
      </c>
      <c r="K1152" s="5" t="s">
        <v>13959</v>
      </c>
      <c r="L1152" s="5" t="s">
        <v>13961</v>
      </c>
      <c r="M1152" s="5" t="s">
        <v>42</v>
      </c>
      <c r="N1152" s="5" t="s">
        <v>405</v>
      </c>
      <c r="O1152" s="5"/>
      <c r="P1152" s="5" t="b">
        <f t="shared" ca="1" si="249"/>
        <v>0</v>
      </c>
      <c r="Q1152" s="5" t="b">
        <f t="shared" ca="1" si="306"/>
        <v>1</v>
      </c>
      <c r="R1152" s="5"/>
      <c r="S1152" s="5"/>
      <c r="T1152" s="5"/>
      <c r="U1152" s="5"/>
      <c r="V1152" s="5"/>
      <c r="W1152" s="5"/>
      <c r="X1152" s="5"/>
      <c r="Y1152" s="5"/>
      <c r="Z1152" s="5"/>
      <c r="AA1152" s="5"/>
      <c r="AB1152" s="5"/>
      <c r="AC1152" s="5"/>
      <c r="AD1152" s="5"/>
      <c r="AE1152" s="5"/>
      <c r="AF1152" s="5"/>
    </row>
    <row r="1153" spans="1:32" ht="20.25" customHeight="1">
      <c r="A1153" s="5" t="s">
        <v>13967</v>
      </c>
      <c r="B1153" s="5" t="s">
        <v>13969</v>
      </c>
      <c r="C1153" s="5" t="s">
        <v>20</v>
      </c>
      <c r="D1153" s="5" t="s">
        <v>3833</v>
      </c>
      <c r="E1153" s="5" t="s">
        <v>45</v>
      </c>
      <c r="F1153" s="7">
        <v>12</v>
      </c>
      <c r="G1153" s="7">
        <v>24</v>
      </c>
      <c r="H1153" s="5" t="s">
        <v>1486</v>
      </c>
      <c r="I1153" s="9" t="s">
        <v>24</v>
      </c>
      <c r="J1153" s="5" t="s">
        <v>224</v>
      </c>
      <c r="K1153" s="5"/>
      <c r="L1153" s="5" t="s">
        <v>13971</v>
      </c>
      <c r="M1153" s="5" t="s">
        <v>53</v>
      </c>
      <c r="N1153" s="5" t="s">
        <v>55</v>
      </c>
      <c r="O1153" s="5"/>
      <c r="P1153" s="5" t="b">
        <f t="shared" ca="1" si="249"/>
        <v>0</v>
      </c>
      <c r="Q1153" s="5" t="b">
        <f t="shared" ca="1" si="306"/>
        <v>1</v>
      </c>
      <c r="R1153" s="5"/>
      <c r="S1153" s="5"/>
      <c r="T1153" s="5"/>
      <c r="U1153" s="5"/>
      <c r="V1153" s="5"/>
      <c r="W1153" s="5"/>
      <c r="X1153" s="5"/>
      <c r="Y1153" s="5"/>
      <c r="Z1153" s="5"/>
      <c r="AA1153" s="5"/>
      <c r="AB1153" s="5"/>
      <c r="AC1153" s="5"/>
      <c r="AD1153" s="5"/>
      <c r="AE1153" s="5"/>
      <c r="AF1153" s="5"/>
    </row>
    <row r="1154" spans="1:32" ht="20.25" customHeight="1">
      <c r="A1154" s="5" t="s">
        <v>9983</v>
      </c>
      <c r="B1154" s="5" t="s">
        <v>118</v>
      </c>
      <c r="C1154" s="5" t="s">
        <v>27</v>
      </c>
      <c r="D1154" s="5" t="s">
        <v>119</v>
      </c>
      <c r="E1154" s="5" t="s">
        <v>45</v>
      </c>
      <c r="F1154" s="7">
        <v>12</v>
      </c>
      <c r="G1154" s="7">
        <v>19</v>
      </c>
      <c r="H1154" s="5" t="s">
        <v>13972</v>
      </c>
      <c r="I1154" s="5" t="s">
        <v>108</v>
      </c>
      <c r="J1154" s="5" t="s">
        <v>57</v>
      </c>
      <c r="K1154" s="5" t="s">
        <v>124</v>
      </c>
      <c r="L1154" s="5" t="s">
        <v>13973</v>
      </c>
      <c r="M1154" s="5" t="s">
        <v>100</v>
      </c>
      <c r="N1154" s="5" t="s">
        <v>89</v>
      </c>
      <c r="O1154" s="5"/>
      <c r="P1154" s="5" t="b">
        <f t="shared" ca="1" si="249"/>
        <v>0</v>
      </c>
      <c r="Q1154" s="5" t="b">
        <f t="shared" ref="Q1154:Q1155" ca="1" si="307">IFERROR(__xludf.DUMMYFUNCTION("REGEXMATCH(L1154,""(?i)JavaScript"")"),TRUE)</f>
        <v>1</v>
      </c>
      <c r="R1154" s="5"/>
      <c r="S1154" s="5"/>
      <c r="T1154" s="5"/>
      <c r="U1154" s="5"/>
      <c r="V1154" s="5"/>
      <c r="W1154" s="5"/>
      <c r="X1154" s="5"/>
      <c r="Y1154" s="5"/>
      <c r="Z1154" s="5"/>
      <c r="AA1154" s="5"/>
      <c r="AB1154" s="5"/>
      <c r="AC1154" s="5"/>
      <c r="AD1154" s="5"/>
      <c r="AE1154" s="5"/>
      <c r="AF1154" s="5"/>
    </row>
    <row r="1155" spans="1:32" ht="20.25" customHeight="1">
      <c r="A1155" s="5" t="s">
        <v>11000</v>
      </c>
      <c r="B1155" s="5" t="s">
        <v>13976</v>
      </c>
      <c r="C1155" s="5" t="s">
        <v>41</v>
      </c>
      <c r="D1155" s="5" t="s">
        <v>874</v>
      </c>
      <c r="E1155" s="5" t="s">
        <v>45</v>
      </c>
      <c r="F1155" s="7">
        <v>12</v>
      </c>
      <c r="G1155" s="7">
        <v>18</v>
      </c>
      <c r="H1155" s="5" t="s">
        <v>510</v>
      </c>
      <c r="I1155" s="5" t="s">
        <v>66</v>
      </c>
      <c r="J1155" s="5" t="s">
        <v>48</v>
      </c>
      <c r="K1155" s="5" t="s">
        <v>13977</v>
      </c>
      <c r="L1155" s="5" t="s">
        <v>13978</v>
      </c>
      <c r="M1155" s="5" t="s">
        <v>37</v>
      </c>
      <c r="N1155" s="5" t="s">
        <v>237</v>
      </c>
      <c r="O1155" s="5" t="b">
        <f ca="1">IFERROR(__xludf.DUMMYFUNCTION("REGEXMATCH(A1155,""前端"")"),TRUE)</f>
        <v>1</v>
      </c>
      <c r="P1155" s="5" t="b">
        <f t="shared" ca="1" si="249"/>
        <v>0</v>
      </c>
      <c r="Q1155" s="5" t="b">
        <f t="shared" ca="1" si="307"/>
        <v>1</v>
      </c>
      <c r="R1155" s="5"/>
      <c r="S1155" s="5"/>
      <c r="T1155" s="5"/>
      <c r="U1155" s="5"/>
      <c r="V1155" s="5"/>
      <c r="W1155" s="5"/>
      <c r="X1155" s="5"/>
      <c r="Y1155" s="5"/>
      <c r="Z1155" s="5"/>
      <c r="AA1155" s="5"/>
      <c r="AB1155" s="5"/>
      <c r="AC1155" s="5"/>
      <c r="AD1155" s="5"/>
      <c r="AE1155" s="5"/>
      <c r="AF1155" s="5"/>
    </row>
    <row r="1156" spans="1:32" ht="20.25" customHeight="1">
      <c r="A1156" s="5" t="s">
        <v>13979</v>
      </c>
      <c r="B1156" s="5" t="s">
        <v>13980</v>
      </c>
      <c r="C1156" s="5" t="s">
        <v>27</v>
      </c>
      <c r="D1156" s="5" t="s">
        <v>266</v>
      </c>
      <c r="E1156" s="5" t="s">
        <v>29</v>
      </c>
      <c r="F1156" s="7">
        <v>12</v>
      </c>
      <c r="G1156" s="7">
        <v>20</v>
      </c>
      <c r="H1156" s="5" t="s">
        <v>201</v>
      </c>
      <c r="I1156" s="5" t="s">
        <v>108</v>
      </c>
      <c r="J1156" s="5" t="s">
        <v>106</v>
      </c>
      <c r="K1156" s="5" t="s">
        <v>13982</v>
      </c>
      <c r="L1156" s="5" t="s">
        <v>13983</v>
      </c>
      <c r="M1156" s="5" t="s">
        <v>53</v>
      </c>
      <c r="N1156" s="5" t="s">
        <v>55</v>
      </c>
      <c r="O1156" s="5"/>
      <c r="P1156" s="5" t="b">
        <f t="shared" ca="1" si="249"/>
        <v>0</v>
      </c>
      <c r="Q1156" s="5" t="b">
        <f t="shared" ref="Q1156:Q1157" ca="1" si="308">IFERROR(__xludf.DUMMYFUNCTION("REGEXMATCH(L1156,""JavaScript"")"),TRUE)</f>
        <v>1</v>
      </c>
      <c r="R1156" s="5"/>
      <c r="S1156" s="5"/>
      <c r="T1156" s="5"/>
      <c r="U1156" s="5"/>
      <c r="V1156" s="5"/>
      <c r="W1156" s="5"/>
      <c r="X1156" s="5"/>
      <c r="Y1156" s="5"/>
      <c r="Z1156" s="5"/>
      <c r="AA1156" s="5"/>
      <c r="AB1156" s="5"/>
      <c r="AC1156" s="5"/>
      <c r="AD1156" s="5"/>
      <c r="AE1156" s="5"/>
      <c r="AF1156" s="5"/>
    </row>
    <row r="1157" spans="1:32" ht="20.25" customHeight="1">
      <c r="A1157" s="5" t="s">
        <v>11000</v>
      </c>
      <c r="B1157" s="5" t="s">
        <v>13988</v>
      </c>
      <c r="C1157" s="5" t="s">
        <v>41</v>
      </c>
      <c r="D1157" s="5" t="s">
        <v>874</v>
      </c>
      <c r="E1157" s="5" t="s">
        <v>45</v>
      </c>
      <c r="F1157" s="7">
        <v>12</v>
      </c>
      <c r="G1157" s="7">
        <v>20</v>
      </c>
      <c r="H1157" s="5" t="s">
        <v>201</v>
      </c>
      <c r="I1157" s="5" t="s">
        <v>66</v>
      </c>
      <c r="J1157" s="5" t="s">
        <v>2067</v>
      </c>
      <c r="K1157" s="5" t="s">
        <v>13991</v>
      </c>
      <c r="L1157" s="5" t="s">
        <v>13992</v>
      </c>
      <c r="M1157" s="5" t="s">
        <v>53</v>
      </c>
      <c r="N1157" s="5" t="s">
        <v>55</v>
      </c>
      <c r="O1157" s="5"/>
      <c r="P1157" s="5" t="b">
        <f t="shared" ca="1" si="249"/>
        <v>0</v>
      </c>
      <c r="Q1157" s="5" t="b">
        <f t="shared" ca="1" si="308"/>
        <v>1</v>
      </c>
      <c r="R1157" s="5"/>
      <c r="S1157" s="5"/>
      <c r="T1157" s="5"/>
      <c r="U1157" s="5"/>
      <c r="V1157" s="5"/>
      <c r="W1157" s="5"/>
      <c r="X1157" s="5"/>
      <c r="Y1157" s="5"/>
      <c r="Z1157" s="5"/>
      <c r="AA1157" s="5"/>
      <c r="AB1157" s="5"/>
      <c r="AC1157" s="5"/>
      <c r="AD1157" s="5"/>
      <c r="AE1157" s="5"/>
      <c r="AF1157" s="5"/>
    </row>
    <row r="1158" spans="1:32" ht="20.25" customHeight="1">
      <c r="A1158" s="5" t="s">
        <v>13994</v>
      </c>
      <c r="B1158" s="5" t="s">
        <v>13996</v>
      </c>
      <c r="C1158" s="5" t="s">
        <v>20</v>
      </c>
      <c r="D1158" s="5" t="s">
        <v>21</v>
      </c>
      <c r="E1158" s="5" t="s">
        <v>45</v>
      </c>
      <c r="F1158" s="7">
        <v>12</v>
      </c>
      <c r="G1158" s="7">
        <v>18</v>
      </c>
      <c r="H1158" s="5" t="s">
        <v>510</v>
      </c>
      <c r="I1158" s="5" t="s">
        <v>108</v>
      </c>
      <c r="J1158" s="5" t="s">
        <v>57</v>
      </c>
      <c r="K1158" s="5" t="s">
        <v>13998</v>
      </c>
      <c r="L1158" s="5" t="s">
        <v>13999</v>
      </c>
      <c r="M1158" s="5" t="s">
        <v>53</v>
      </c>
      <c r="N1158" s="5" t="s">
        <v>55</v>
      </c>
      <c r="O1158" s="5"/>
      <c r="P1158" s="5" t="b">
        <f t="shared" ca="1" si="249"/>
        <v>0</v>
      </c>
      <c r="Q1158" s="5" t="b">
        <f t="shared" ref="Q1158:Q1162" ca="1" si="309">IFERROR(__xludf.DUMMYFUNCTION("REGEXMATCH(L1158,""(?i)JavaScript"")"),TRUE)</f>
        <v>1</v>
      </c>
      <c r="R1158" s="5"/>
      <c r="S1158" s="5"/>
      <c r="T1158" s="5"/>
      <c r="U1158" s="5"/>
      <c r="V1158" s="5"/>
      <c r="W1158" s="5"/>
      <c r="X1158" s="5"/>
      <c r="Y1158" s="5"/>
      <c r="Z1158" s="5"/>
      <c r="AA1158" s="5"/>
      <c r="AB1158" s="5"/>
      <c r="AC1158" s="5"/>
      <c r="AD1158" s="5"/>
      <c r="AE1158" s="5"/>
      <c r="AF1158" s="5"/>
    </row>
    <row r="1159" spans="1:32" ht="20.25" customHeight="1">
      <c r="A1159" s="5" t="s">
        <v>1457</v>
      </c>
      <c r="B1159" s="5" t="s">
        <v>14004</v>
      </c>
      <c r="C1159" s="5" t="s">
        <v>170</v>
      </c>
      <c r="D1159" s="5" t="s">
        <v>390</v>
      </c>
      <c r="E1159" s="5" t="s">
        <v>45</v>
      </c>
      <c r="F1159" s="7">
        <v>12</v>
      </c>
      <c r="G1159" s="7">
        <v>15</v>
      </c>
      <c r="H1159" s="5" t="s">
        <v>1136</v>
      </c>
      <c r="I1159" s="5" t="s">
        <v>108</v>
      </c>
      <c r="J1159" s="5" t="s">
        <v>117</v>
      </c>
      <c r="K1159" s="5" t="s">
        <v>14007</v>
      </c>
      <c r="L1159" s="5" t="s">
        <v>14008</v>
      </c>
      <c r="M1159" s="5" t="s">
        <v>37</v>
      </c>
      <c r="N1159" s="5" t="s">
        <v>405</v>
      </c>
      <c r="O1159" s="5"/>
      <c r="P1159" s="5" t="b">
        <f t="shared" ca="1" si="249"/>
        <v>0</v>
      </c>
      <c r="Q1159" s="5" t="b">
        <f t="shared" ca="1" si="309"/>
        <v>1</v>
      </c>
      <c r="R1159" s="5"/>
      <c r="S1159" s="5"/>
      <c r="T1159" s="5"/>
      <c r="U1159" s="5"/>
      <c r="V1159" s="5"/>
      <c r="W1159" s="5"/>
      <c r="X1159" s="5"/>
      <c r="Y1159" s="5"/>
      <c r="Z1159" s="5"/>
      <c r="AA1159" s="5"/>
      <c r="AB1159" s="5"/>
      <c r="AC1159" s="5"/>
      <c r="AD1159" s="5"/>
      <c r="AE1159" s="5"/>
      <c r="AF1159" s="5"/>
    </row>
    <row r="1160" spans="1:32" ht="20.25" customHeight="1">
      <c r="A1160" s="5" t="s">
        <v>1457</v>
      </c>
      <c r="B1160" s="5" t="s">
        <v>14011</v>
      </c>
      <c r="C1160" s="5" t="s">
        <v>27</v>
      </c>
      <c r="D1160" s="5" t="s">
        <v>575</v>
      </c>
      <c r="E1160" s="5" t="s">
        <v>45</v>
      </c>
      <c r="F1160" s="7">
        <v>12</v>
      </c>
      <c r="G1160" s="7">
        <v>18</v>
      </c>
      <c r="H1160" s="5" t="s">
        <v>510</v>
      </c>
      <c r="I1160" s="5" t="s">
        <v>31</v>
      </c>
      <c r="J1160" s="5" t="s">
        <v>906</v>
      </c>
      <c r="K1160" s="5" t="s">
        <v>14012</v>
      </c>
      <c r="L1160" s="5" t="s">
        <v>14013</v>
      </c>
      <c r="M1160" s="5" t="s">
        <v>53</v>
      </c>
      <c r="N1160" s="5" t="s">
        <v>237</v>
      </c>
      <c r="O1160" s="5"/>
      <c r="P1160" s="5" t="b">
        <f t="shared" ca="1" si="249"/>
        <v>0</v>
      </c>
      <c r="Q1160" s="5" t="b">
        <f t="shared" ca="1" si="309"/>
        <v>1</v>
      </c>
      <c r="R1160" s="5"/>
      <c r="S1160" s="5"/>
      <c r="T1160" s="5"/>
      <c r="U1160" s="5"/>
      <c r="V1160" s="5"/>
      <c r="W1160" s="5"/>
      <c r="X1160" s="5"/>
      <c r="Y1160" s="5"/>
      <c r="Z1160" s="5"/>
      <c r="AA1160" s="5"/>
      <c r="AB1160" s="5"/>
      <c r="AC1160" s="5"/>
      <c r="AD1160" s="5"/>
      <c r="AE1160" s="5"/>
      <c r="AF1160" s="5"/>
    </row>
    <row r="1161" spans="1:32" ht="20.25" customHeight="1">
      <c r="A1161" s="5" t="s">
        <v>7050</v>
      </c>
      <c r="B1161" s="5" t="s">
        <v>5146</v>
      </c>
      <c r="C1161" s="5" t="s">
        <v>41</v>
      </c>
      <c r="D1161" s="5" t="s">
        <v>94</v>
      </c>
      <c r="E1161" s="5" t="s">
        <v>29</v>
      </c>
      <c r="F1161" s="7">
        <v>12</v>
      </c>
      <c r="G1161" s="7">
        <v>30</v>
      </c>
      <c r="H1161" s="5" t="s">
        <v>1868</v>
      </c>
      <c r="I1161" s="5" t="s">
        <v>66</v>
      </c>
      <c r="J1161" s="5" t="s">
        <v>3933</v>
      </c>
      <c r="K1161" s="5" t="s">
        <v>14014</v>
      </c>
      <c r="L1161" s="5" t="s">
        <v>14016</v>
      </c>
      <c r="M1161" s="5" t="s">
        <v>53</v>
      </c>
      <c r="N1161" s="5" t="s">
        <v>55</v>
      </c>
      <c r="O1161" s="5"/>
      <c r="P1161" s="5" t="b">
        <f t="shared" ca="1" si="249"/>
        <v>0</v>
      </c>
      <c r="Q1161" s="5" t="b">
        <f t="shared" ca="1" si="309"/>
        <v>1</v>
      </c>
      <c r="R1161" s="5"/>
      <c r="S1161" s="5"/>
      <c r="T1161" s="5"/>
      <c r="U1161" s="5"/>
      <c r="V1161" s="5"/>
      <c r="W1161" s="5"/>
      <c r="X1161" s="5"/>
      <c r="Y1161" s="5"/>
      <c r="Z1161" s="5"/>
      <c r="AA1161" s="5"/>
      <c r="AB1161" s="5"/>
      <c r="AC1161" s="5"/>
      <c r="AD1161" s="5"/>
      <c r="AE1161" s="5"/>
      <c r="AF1161" s="5"/>
    </row>
    <row r="1162" spans="1:32" ht="20.25" customHeight="1">
      <c r="A1162" s="5" t="s">
        <v>14018</v>
      </c>
      <c r="B1162" s="5" t="s">
        <v>1786</v>
      </c>
      <c r="C1162" s="5" t="s">
        <v>41</v>
      </c>
      <c r="D1162" s="5" t="s">
        <v>94</v>
      </c>
      <c r="E1162" s="5" t="s">
        <v>29</v>
      </c>
      <c r="F1162" s="7">
        <v>12</v>
      </c>
      <c r="G1162" s="7">
        <v>15</v>
      </c>
      <c r="H1162" s="5" t="s">
        <v>1136</v>
      </c>
      <c r="I1162" s="5" t="s">
        <v>108</v>
      </c>
      <c r="J1162" s="5" t="s">
        <v>48</v>
      </c>
      <c r="K1162" s="5" t="s">
        <v>6422</v>
      </c>
      <c r="L1162" s="5" t="s">
        <v>14019</v>
      </c>
      <c r="M1162" s="5" t="s">
        <v>42</v>
      </c>
      <c r="N1162" s="5" t="s">
        <v>38</v>
      </c>
      <c r="O1162" s="5"/>
      <c r="P1162" s="5" t="b">
        <f t="shared" ca="1" si="249"/>
        <v>0</v>
      </c>
      <c r="Q1162" s="5" t="b">
        <f t="shared" ca="1" si="309"/>
        <v>1</v>
      </c>
      <c r="R1162" s="5"/>
      <c r="S1162" s="5"/>
      <c r="T1162" s="5"/>
      <c r="U1162" s="5"/>
      <c r="V1162" s="5"/>
      <c r="W1162" s="5"/>
      <c r="X1162" s="5"/>
      <c r="Y1162" s="5"/>
      <c r="Z1162" s="5"/>
      <c r="AA1162" s="5"/>
      <c r="AB1162" s="5"/>
      <c r="AC1162" s="5"/>
      <c r="AD1162" s="5"/>
      <c r="AE1162" s="5"/>
      <c r="AF1162" s="5"/>
    </row>
    <row r="1163" spans="1:32" ht="20.25" customHeight="1">
      <c r="A1163" s="5" t="s">
        <v>14023</v>
      </c>
      <c r="B1163" s="5" t="s">
        <v>4532</v>
      </c>
      <c r="C1163" s="5" t="s">
        <v>27</v>
      </c>
      <c r="D1163" s="5" t="s">
        <v>80</v>
      </c>
      <c r="E1163" s="5" t="s">
        <v>45</v>
      </c>
      <c r="F1163" s="7">
        <v>12</v>
      </c>
      <c r="G1163" s="7">
        <v>18</v>
      </c>
      <c r="H1163" s="5" t="s">
        <v>510</v>
      </c>
      <c r="I1163" s="5" t="s">
        <v>108</v>
      </c>
      <c r="J1163" s="5" t="s">
        <v>252</v>
      </c>
      <c r="K1163" s="5" t="s">
        <v>754</v>
      </c>
      <c r="L1163" s="5" t="s">
        <v>14026</v>
      </c>
      <c r="M1163" s="5" t="s">
        <v>37</v>
      </c>
      <c r="N1163" s="5" t="s">
        <v>55</v>
      </c>
      <c r="O1163" s="5"/>
      <c r="P1163" s="5" t="b">
        <f t="shared" ca="1" si="249"/>
        <v>0</v>
      </c>
      <c r="Q1163" s="5" t="b">
        <f t="shared" ref="Q1163:Q1165" ca="1" si="310">IFERROR(__xludf.DUMMYFUNCTION("REGEXMATCH(L1163,""JavaScript"")"),TRUE)</f>
        <v>1</v>
      </c>
      <c r="R1163" s="5"/>
      <c r="S1163" s="5"/>
      <c r="T1163" s="5"/>
      <c r="U1163" s="5"/>
      <c r="V1163" s="5"/>
      <c r="W1163" s="5"/>
      <c r="X1163" s="5"/>
      <c r="Y1163" s="5"/>
      <c r="Z1163" s="5"/>
      <c r="AA1163" s="5"/>
      <c r="AB1163" s="5"/>
      <c r="AC1163" s="5"/>
      <c r="AD1163" s="5"/>
      <c r="AE1163" s="5"/>
      <c r="AF1163" s="5"/>
    </row>
    <row r="1164" spans="1:32" ht="20.25" customHeight="1">
      <c r="A1164" s="5" t="s">
        <v>14031</v>
      </c>
      <c r="B1164" s="5" t="s">
        <v>14032</v>
      </c>
      <c r="C1164" s="5" t="s">
        <v>41</v>
      </c>
      <c r="D1164" s="5" t="s">
        <v>94</v>
      </c>
      <c r="E1164" s="5" t="s">
        <v>45</v>
      </c>
      <c r="F1164" s="7">
        <v>12</v>
      </c>
      <c r="G1164" s="7">
        <v>25</v>
      </c>
      <c r="H1164" s="5" t="s">
        <v>3306</v>
      </c>
      <c r="I1164" s="5" t="s">
        <v>108</v>
      </c>
      <c r="J1164" s="5" t="s">
        <v>81</v>
      </c>
      <c r="K1164" s="5" t="s">
        <v>14033</v>
      </c>
      <c r="L1164" s="5" t="s">
        <v>14034</v>
      </c>
      <c r="M1164" s="5" t="s">
        <v>53</v>
      </c>
      <c r="N1164" s="5" t="s">
        <v>55</v>
      </c>
      <c r="O1164" s="5"/>
      <c r="P1164" s="5" t="b">
        <f t="shared" ca="1" si="249"/>
        <v>0</v>
      </c>
      <c r="Q1164" s="5" t="b">
        <f t="shared" ca="1" si="310"/>
        <v>1</v>
      </c>
      <c r="R1164" s="5"/>
      <c r="S1164" s="5"/>
      <c r="T1164" s="5"/>
      <c r="U1164" s="5"/>
      <c r="V1164" s="5"/>
      <c r="W1164" s="5"/>
      <c r="X1164" s="5"/>
      <c r="Y1164" s="5"/>
      <c r="Z1164" s="5"/>
      <c r="AA1164" s="5"/>
      <c r="AB1164" s="5"/>
      <c r="AC1164" s="5"/>
      <c r="AD1164" s="5"/>
      <c r="AE1164" s="5"/>
      <c r="AF1164" s="5"/>
    </row>
    <row r="1165" spans="1:32" ht="20.25" customHeight="1">
      <c r="A1165" s="5" t="s">
        <v>14038</v>
      </c>
      <c r="B1165" s="5" t="s">
        <v>14039</v>
      </c>
      <c r="C1165" s="5" t="s">
        <v>170</v>
      </c>
      <c r="D1165" s="5" t="s">
        <v>342</v>
      </c>
      <c r="E1165" s="5" t="s">
        <v>45</v>
      </c>
      <c r="F1165" s="7">
        <v>12</v>
      </c>
      <c r="G1165" s="7">
        <v>25</v>
      </c>
      <c r="H1165" s="5" t="s">
        <v>3306</v>
      </c>
      <c r="I1165" s="5" t="s">
        <v>125</v>
      </c>
      <c r="J1165" s="5" t="s">
        <v>14040</v>
      </c>
      <c r="K1165" s="5" t="s">
        <v>14041</v>
      </c>
      <c r="L1165" s="5" t="s">
        <v>14042</v>
      </c>
      <c r="M1165" s="5" t="s">
        <v>53</v>
      </c>
      <c r="N1165" s="5" t="s">
        <v>55</v>
      </c>
      <c r="O1165" s="5"/>
      <c r="P1165" s="5" t="b">
        <f t="shared" ca="1" si="249"/>
        <v>0</v>
      </c>
      <c r="Q1165" s="5" t="b">
        <f t="shared" ca="1" si="310"/>
        <v>1</v>
      </c>
      <c r="R1165" s="5"/>
      <c r="S1165" s="5"/>
      <c r="T1165" s="5"/>
      <c r="U1165" s="5"/>
      <c r="V1165" s="5"/>
      <c r="W1165" s="5"/>
      <c r="X1165" s="5"/>
      <c r="Y1165" s="5"/>
      <c r="Z1165" s="5"/>
      <c r="AA1165" s="5"/>
      <c r="AB1165" s="5"/>
      <c r="AC1165" s="5"/>
      <c r="AD1165" s="5"/>
      <c r="AE1165" s="5"/>
      <c r="AF1165" s="5"/>
    </row>
    <row r="1166" spans="1:32" ht="20.25" customHeight="1">
      <c r="A1166" s="5" t="s">
        <v>1457</v>
      </c>
      <c r="B1166" s="5" t="s">
        <v>14045</v>
      </c>
      <c r="C1166" s="5" t="s">
        <v>27</v>
      </c>
      <c r="D1166" s="5" t="s">
        <v>80</v>
      </c>
      <c r="E1166" s="5" t="s">
        <v>29</v>
      </c>
      <c r="F1166" s="7">
        <v>12</v>
      </c>
      <c r="G1166" s="7">
        <v>15</v>
      </c>
      <c r="H1166" s="5" t="s">
        <v>1136</v>
      </c>
      <c r="I1166" s="5" t="s">
        <v>31</v>
      </c>
      <c r="J1166" s="5" t="s">
        <v>76</v>
      </c>
      <c r="K1166" s="5" t="s">
        <v>14047</v>
      </c>
      <c r="L1166" s="5" t="s">
        <v>14048</v>
      </c>
      <c r="M1166" s="5" t="s">
        <v>53</v>
      </c>
      <c r="N1166" s="5" t="s">
        <v>55</v>
      </c>
      <c r="O1166" s="5" t="b">
        <f ca="1">IFERROR(__xludf.DUMMYFUNCTION("REGEXMATCH(A1166,""前端"")"),TRUE)</f>
        <v>1</v>
      </c>
      <c r="P1166" s="5" t="b">
        <f t="shared" ca="1" si="249"/>
        <v>0</v>
      </c>
      <c r="Q1166" s="5" t="b">
        <f ca="1">IFERROR(__xludf.DUMMYFUNCTION("REGEXMATCH(L1166,""(?i)JavaScript"")"),FALSE)</f>
        <v>0</v>
      </c>
      <c r="R1166" s="5"/>
      <c r="S1166" s="5"/>
      <c r="T1166" s="5"/>
      <c r="U1166" s="5"/>
      <c r="V1166" s="5"/>
      <c r="W1166" s="5"/>
      <c r="X1166" s="5"/>
      <c r="Y1166" s="5"/>
      <c r="Z1166" s="5"/>
      <c r="AA1166" s="5"/>
      <c r="AB1166" s="5"/>
      <c r="AC1166" s="5"/>
      <c r="AD1166" s="5"/>
      <c r="AE1166" s="5"/>
      <c r="AF1166" s="5"/>
    </row>
    <row r="1167" spans="1:32" ht="20.25" customHeight="1">
      <c r="A1167" s="5" t="s">
        <v>1457</v>
      </c>
      <c r="B1167" s="5" t="s">
        <v>14054</v>
      </c>
      <c r="C1167" s="5" t="s">
        <v>27</v>
      </c>
      <c r="D1167" s="5" t="s">
        <v>47</v>
      </c>
      <c r="E1167" s="5" t="s">
        <v>29</v>
      </c>
      <c r="F1167" s="7">
        <v>12</v>
      </c>
      <c r="G1167" s="7">
        <v>20</v>
      </c>
      <c r="H1167" s="5" t="s">
        <v>201</v>
      </c>
      <c r="I1167" s="5" t="s">
        <v>108</v>
      </c>
      <c r="J1167" s="5" t="s">
        <v>14055</v>
      </c>
      <c r="K1167" s="5"/>
      <c r="L1167" s="5" t="s">
        <v>14056</v>
      </c>
      <c r="M1167" s="5" t="s">
        <v>53</v>
      </c>
      <c r="N1167" s="5" t="s">
        <v>55</v>
      </c>
      <c r="O1167" s="5"/>
      <c r="P1167" s="5" t="b">
        <f t="shared" ca="1" si="249"/>
        <v>0</v>
      </c>
      <c r="Q1167" s="5" t="b">
        <f ca="1">IFERROR(__xludf.DUMMYFUNCTION("REGEXMATCH(L1167,""JavaScript"")"),TRUE)</f>
        <v>1</v>
      </c>
      <c r="R1167" s="5"/>
      <c r="S1167" s="5"/>
      <c r="T1167" s="5"/>
      <c r="U1167" s="5"/>
      <c r="V1167" s="5"/>
      <c r="W1167" s="5"/>
      <c r="X1167" s="5"/>
      <c r="Y1167" s="5"/>
      <c r="Z1167" s="5"/>
      <c r="AA1167" s="5"/>
      <c r="AB1167" s="5"/>
      <c r="AC1167" s="5"/>
      <c r="AD1167" s="5"/>
      <c r="AE1167" s="5"/>
      <c r="AF1167" s="5"/>
    </row>
    <row r="1168" spans="1:32" ht="20.25" customHeight="1">
      <c r="A1168" s="5" t="s">
        <v>5314</v>
      </c>
      <c r="B1168" s="5" t="s">
        <v>13617</v>
      </c>
      <c r="C1168" s="5" t="s">
        <v>170</v>
      </c>
      <c r="D1168" s="5" t="s">
        <v>171</v>
      </c>
      <c r="E1168" s="5" t="s">
        <v>29</v>
      </c>
      <c r="F1168" s="7">
        <v>12</v>
      </c>
      <c r="G1168" s="7">
        <v>20</v>
      </c>
      <c r="H1168" s="5" t="s">
        <v>201</v>
      </c>
      <c r="I1168" s="5" t="s">
        <v>125</v>
      </c>
      <c r="J1168" s="5" t="s">
        <v>117</v>
      </c>
      <c r="K1168" s="5" t="s">
        <v>14061</v>
      </c>
      <c r="L1168" s="5" t="s">
        <v>14062</v>
      </c>
      <c r="M1168" s="5" t="s">
        <v>53</v>
      </c>
      <c r="N1168" s="5" t="s">
        <v>89</v>
      </c>
      <c r="O1168" s="5"/>
      <c r="P1168" s="5" t="b">
        <f t="shared" ca="1" si="249"/>
        <v>0</v>
      </c>
      <c r="Q1168" s="5" t="b">
        <f t="shared" ref="Q1168:Q1170" ca="1" si="311">IFERROR(__xludf.DUMMYFUNCTION("REGEXMATCH(L1168,""(?i)JavaScript"")"),TRUE)</f>
        <v>1</v>
      </c>
      <c r="R1168" s="5"/>
      <c r="S1168" s="5"/>
      <c r="T1168" s="5"/>
      <c r="U1168" s="5"/>
      <c r="V1168" s="5"/>
      <c r="W1168" s="5"/>
      <c r="X1168" s="5"/>
      <c r="Y1168" s="5"/>
      <c r="Z1168" s="5"/>
      <c r="AA1168" s="5"/>
      <c r="AB1168" s="5"/>
      <c r="AC1168" s="5"/>
      <c r="AD1168" s="5"/>
      <c r="AE1168" s="5"/>
      <c r="AF1168" s="5"/>
    </row>
    <row r="1169" spans="1:32" ht="20.25" customHeight="1">
      <c r="A1169" s="5" t="s">
        <v>13759</v>
      </c>
      <c r="B1169" s="5" t="s">
        <v>5464</v>
      </c>
      <c r="C1169" s="5" t="s">
        <v>20</v>
      </c>
      <c r="D1169" s="5" t="s">
        <v>21</v>
      </c>
      <c r="E1169" s="5" t="s">
        <v>45</v>
      </c>
      <c r="F1169" s="7">
        <v>12</v>
      </c>
      <c r="G1169" s="7">
        <v>17</v>
      </c>
      <c r="H1169" s="5" t="s">
        <v>941</v>
      </c>
      <c r="I1169" s="5" t="s">
        <v>108</v>
      </c>
      <c r="J1169" s="5" t="s">
        <v>48</v>
      </c>
      <c r="K1169" s="5" t="s">
        <v>14066</v>
      </c>
      <c r="L1169" s="5" t="s">
        <v>14067</v>
      </c>
      <c r="M1169" s="5" t="s">
        <v>37</v>
      </c>
      <c r="N1169" s="5" t="s">
        <v>55</v>
      </c>
      <c r="O1169" s="5" t="b">
        <f ca="1">IFERROR(__xludf.DUMMYFUNCTION("REGEXMATCH(A1169,""前端"")"),TRUE)</f>
        <v>1</v>
      </c>
      <c r="P1169" s="5" t="b">
        <f t="shared" ca="1" si="249"/>
        <v>0</v>
      </c>
      <c r="Q1169" s="5" t="b">
        <f t="shared" ca="1" si="311"/>
        <v>1</v>
      </c>
      <c r="R1169" s="5"/>
      <c r="S1169" s="5"/>
      <c r="T1169" s="5"/>
      <c r="U1169" s="5"/>
      <c r="V1169" s="5"/>
      <c r="W1169" s="5"/>
      <c r="X1169" s="5"/>
      <c r="Y1169" s="5"/>
      <c r="Z1169" s="5"/>
      <c r="AA1169" s="5"/>
      <c r="AB1169" s="5"/>
      <c r="AC1169" s="5"/>
      <c r="AD1169" s="5"/>
      <c r="AE1169" s="5"/>
      <c r="AF1169" s="5"/>
    </row>
    <row r="1170" spans="1:32" ht="20.25" customHeight="1">
      <c r="A1170" s="5" t="s">
        <v>14068</v>
      </c>
      <c r="B1170" s="5" t="s">
        <v>14069</v>
      </c>
      <c r="C1170" s="5" t="s">
        <v>170</v>
      </c>
      <c r="D1170" s="5" t="s">
        <v>390</v>
      </c>
      <c r="E1170" s="5" t="s">
        <v>29</v>
      </c>
      <c r="F1170" s="7">
        <v>12</v>
      </c>
      <c r="G1170" s="7">
        <v>15</v>
      </c>
      <c r="H1170" s="5" t="s">
        <v>1136</v>
      </c>
      <c r="I1170" s="5" t="s">
        <v>108</v>
      </c>
      <c r="J1170" s="5" t="s">
        <v>907</v>
      </c>
      <c r="K1170" s="5" t="s">
        <v>14070</v>
      </c>
      <c r="L1170" s="5" t="s">
        <v>14071</v>
      </c>
      <c r="M1170" s="5" t="s">
        <v>100</v>
      </c>
      <c r="N1170" s="5" t="s">
        <v>55</v>
      </c>
      <c r="O1170" s="5"/>
      <c r="P1170" s="5" t="b">
        <f t="shared" ca="1" si="249"/>
        <v>0</v>
      </c>
      <c r="Q1170" s="5" t="b">
        <f t="shared" ca="1" si="311"/>
        <v>1</v>
      </c>
      <c r="R1170" s="5"/>
      <c r="S1170" s="5"/>
      <c r="T1170" s="5"/>
      <c r="U1170" s="5"/>
      <c r="V1170" s="5"/>
      <c r="W1170" s="5"/>
      <c r="X1170" s="5"/>
      <c r="Y1170" s="5"/>
      <c r="Z1170" s="5"/>
      <c r="AA1170" s="5"/>
      <c r="AB1170" s="5"/>
      <c r="AC1170" s="5"/>
      <c r="AD1170" s="5"/>
      <c r="AE1170" s="5"/>
      <c r="AF1170" s="5"/>
    </row>
    <row r="1171" spans="1:32" ht="20.25" customHeight="1">
      <c r="A1171" s="5" t="s">
        <v>277</v>
      </c>
      <c r="B1171" s="5" t="s">
        <v>14075</v>
      </c>
      <c r="C1171" s="5" t="s">
        <v>27</v>
      </c>
      <c r="D1171" s="5" t="s">
        <v>199</v>
      </c>
      <c r="E1171" s="5" t="s">
        <v>29</v>
      </c>
      <c r="F1171" s="7">
        <v>12</v>
      </c>
      <c r="G1171" s="7">
        <v>20</v>
      </c>
      <c r="H1171" s="5" t="s">
        <v>201</v>
      </c>
      <c r="I1171" s="5" t="s">
        <v>108</v>
      </c>
      <c r="J1171" s="5" t="s">
        <v>3347</v>
      </c>
      <c r="K1171" s="5" t="s">
        <v>14076</v>
      </c>
      <c r="L1171" s="5" t="s">
        <v>14077</v>
      </c>
      <c r="M1171" s="5" t="s">
        <v>42</v>
      </c>
      <c r="N1171" s="5" t="s">
        <v>38</v>
      </c>
      <c r="O1171" s="5"/>
      <c r="P1171" s="5" t="b">
        <f t="shared" ca="1" si="249"/>
        <v>0</v>
      </c>
      <c r="Q1171" s="5" t="b">
        <f t="shared" ref="Q1171:Q1174" ca="1" si="312">IFERROR(__xludf.DUMMYFUNCTION("REGEXMATCH(L1171,""JavaScript"")"),TRUE)</f>
        <v>1</v>
      </c>
      <c r="R1171" s="5"/>
      <c r="S1171" s="5"/>
      <c r="T1171" s="5"/>
      <c r="U1171" s="5"/>
      <c r="V1171" s="5"/>
      <c r="W1171" s="5"/>
      <c r="X1171" s="5"/>
      <c r="Y1171" s="5"/>
      <c r="Z1171" s="5"/>
      <c r="AA1171" s="5"/>
      <c r="AB1171" s="5"/>
      <c r="AC1171" s="5"/>
      <c r="AD1171" s="5"/>
      <c r="AE1171" s="5"/>
      <c r="AF1171" s="5"/>
    </row>
    <row r="1172" spans="1:32" ht="20.25" customHeight="1">
      <c r="A1172" s="5" t="s">
        <v>14081</v>
      </c>
      <c r="B1172" s="5" t="s">
        <v>13681</v>
      </c>
      <c r="C1172" s="5" t="s">
        <v>170</v>
      </c>
      <c r="D1172" s="5" t="s">
        <v>435</v>
      </c>
      <c r="E1172" s="5" t="s">
        <v>29</v>
      </c>
      <c r="F1172" s="7">
        <v>12</v>
      </c>
      <c r="G1172" s="7">
        <v>25</v>
      </c>
      <c r="H1172" s="5" t="s">
        <v>3306</v>
      </c>
      <c r="I1172" s="5" t="s">
        <v>125</v>
      </c>
      <c r="J1172" s="5" t="s">
        <v>126</v>
      </c>
      <c r="K1172" s="5" t="s">
        <v>13683</v>
      </c>
      <c r="L1172" s="5" t="s">
        <v>14082</v>
      </c>
      <c r="M1172" s="5" t="s">
        <v>37</v>
      </c>
      <c r="N1172" s="5" t="s">
        <v>55</v>
      </c>
      <c r="O1172" s="5"/>
      <c r="P1172" s="5" t="b">
        <f t="shared" ca="1" si="249"/>
        <v>0</v>
      </c>
      <c r="Q1172" s="5" t="b">
        <f t="shared" ca="1" si="312"/>
        <v>1</v>
      </c>
      <c r="R1172" s="5"/>
      <c r="S1172" s="5"/>
      <c r="T1172" s="5"/>
      <c r="U1172" s="5"/>
      <c r="V1172" s="5"/>
      <c r="W1172" s="5"/>
      <c r="X1172" s="5"/>
      <c r="Y1172" s="5"/>
      <c r="Z1172" s="5"/>
      <c r="AA1172" s="5"/>
      <c r="AB1172" s="5"/>
      <c r="AC1172" s="5"/>
      <c r="AD1172" s="5"/>
      <c r="AE1172" s="5"/>
      <c r="AF1172" s="5"/>
    </row>
    <row r="1173" spans="1:32" ht="20.25" customHeight="1">
      <c r="A1173" s="5" t="s">
        <v>14083</v>
      </c>
      <c r="B1173" s="5" t="s">
        <v>14084</v>
      </c>
      <c r="C1173" s="5" t="s">
        <v>27</v>
      </c>
      <c r="D1173" s="5" t="s">
        <v>80</v>
      </c>
      <c r="E1173" s="5" t="s">
        <v>29</v>
      </c>
      <c r="F1173" s="7">
        <v>12</v>
      </c>
      <c r="G1173" s="7">
        <v>20</v>
      </c>
      <c r="H1173" s="5" t="s">
        <v>201</v>
      </c>
      <c r="I1173" s="5" t="s">
        <v>108</v>
      </c>
      <c r="J1173" s="5" t="s">
        <v>110</v>
      </c>
      <c r="K1173" s="5" t="s">
        <v>14085</v>
      </c>
      <c r="L1173" s="5" t="s">
        <v>14087</v>
      </c>
      <c r="M1173" s="5" t="s">
        <v>100</v>
      </c>
      <c r="N1173" s="5" t="s">
        <v>55</v>
      </c>
      <c r="O1173" s="5"/>
      <c r="P1173" s="5" t="b">
        <f t="shared" ca="1" si="249"/>
        <v>0</v>
      </c>
      <c r="Q1173" s="5" t="b">
        <f t="shared" ca="1" si="312"/>
        <v>1</v>
      </c>
      <c r="R1173" s="5"/>
      <c r="S1173" s="5"/>
      <c r="T1173" s="5"/>
      <c r="U1173" s="5"/>
      <c r="V1173" s="5"/>
      <c r="W1173" s="5"/>
      <c r="X1173" s="5"/>
      <c r="Y1173" s="5"/>
      <c r="Z1173" s="5"/>
      <c r="AA1173" s="5"/>
      <c r="AB1173" s="5"/>
      <c r="AC1173" s="5"/>
      <c r="AD1173" s="5"/>
      <c r="AE1173" s="5"/>
      <c r="AF1173" s="5"/>
    </row>
    <row r="1174" spans="1:32" ht="20.25" customHeight="1">
      <c r="A1174" s="5" t="s">
        <v>7050</v>
      </c>
      <c r="B1174" s="5" t="s">
        <v>14090</v>
      </c>
      <c r="C1174" s="5" t="s">
        <v>20</v>
      </c>
      <c r="D1174" s="5" t="s">
        <v>1616</v>
      </c>
      <c r="E1174" s="5" t="s">
        <v>45</v>
      </c>
      <c r="F1174" s="7">
        <v>12</v>
      </c>
      <c r="G1174" s="7">
        <v>20</v>
      </c>
      <c r="H1174" s="5" t="s">
        <v>201</v>
      </c>
      <c r="I1174" s="5" t="s">
        <v>108</v>
      </c>
      <c r="J1174" s="5" t="s">
        <v>48</v>
      </c>
      <c r="K1174" s="5" t="s">
        <v>14092</v>
      </c>
      <c r="L1174" s="5" t="s">
        <v>14093</v>
      </c>
      <c r="M1174" s="5" t="s">
        <v>53</v>
      </c>
      <c r="N1174" s="5" t="s">
        <v>55</v>
      </c>
      <c r="O1174" s="5"/>
      <c r="P1174" s="5" t="b">
        <f t="shared" ca="1" si="249"/>
        <v>0</v>
      </c>
      <c r="Q1174" s="5" t="b">
        <f t="shared" ca="1" si="312"/>
        <v>1</v>
      </c>
      <c r="R1174" s="5"/>
      <c r="S1174" s="5"/>
      <c r="T1174" s="5"/>
      <c r="U1174" s="5"/>
      <c r="V1174" s="5"/>
      <c r="W1174" s="5"/>
      <c r="X1174" s="5"/>
      <c r="Y1174" s="5"/>
      <c r="Z1174" s="5"/>
      <c r="AA1174" s="5"/>
      <c r="AB1174" s="5"/>
      <c r="AC1174" s="5"/>
      <c r="AD1174" s="5"/>
      <c r="AE1174" s="5"/>
      <c r="AF1174" s="5"/>
    </row>
    <row r="1175" spans="1:32" ht="20.25" customHeight="1">
      <c r="A1175" s="5" t="s">
        <v>277</v>
      </c>
      <c r="B1175" s="5" t="s">
        <v>14098</v>
      </c>
      <c r="C1175" s="5" t="s">
        <v>170</v>
      </c>
      <c r="D1175" s="5" t="s">
        <v>342</v>
      </c>
      <c r="E1175" s="5" t="s">
        <v>45</v>
      </c>
      <c r="F1175" s="7">
        <v>12</v>
      </c>
      <c r="G1175" s="7">
        <v>18</v>
      </c>
      <c r="H1175" s="5" t="s">
        <v>510</v>
      </c>
      <c r="I1175" s="9" t="s">
        <v>24</v>
      </c>
      <c r="J1175" s="5" t="s">
        <v>10883</v>
      </c>
      <c r="K1175" s="5" t="s">
        <v>14101</v>
      </c>
      <c r="L1175" s="5" t="s">
        <v>14102</v>
      </c>
      <c r="M1175" s="5" t="s">
        <v>53</v>
      </c>
      <c r="N1175" s="5" t="s">
        <v>38</v>
      </c>
      <c r="O1175" s="5"/>
      <c r="P1175" s="5" t="b">
        <f t="shared" ca="1" si="249"/>
        <v>0</v>
      </c>
      <c r="Q1175" s="5" t="b">
        <f t="shared" ref="Q1175:Q1176" ca="1" si="313">IFERROR(__xludf.DUMMYFUNCTION("REGEXMATCH(L1175,""(?i)JavaScript"")"),TRUE)</f>
        <v>1</v>
      </c>
      <c r="R1175" s="5"/>
      <c r="S1175" s="5"/>
      <c r="T1175" s="5"/>
      <c r="U1175" s="5"/>
      <c r="V1175" s="5"/>
      <c r="W1175" s="5"/>
      <c r="X1175" s="5"/>
      <c r="Y1175" s="5"/>
      <c r="Z1175" s="5"/>
      <c r="AA1175" s="5"/>
      <c r="AB1175" s="5"/>
      <c r="AC1175" s="5"/>
      <c r="AD1175" s="5"/>
      <c r="AE1175" s="5"/>
      <c r="AF1175" s="5"/>
    </row>
    <row r="1176" spans="1:32" ht="20.25" customHeight="1">
      <c r="A1176" s="5" t="s">
        <v>14103</v>
      </c>
      <c r="B1176" s="5" t="s">
        <v>1545</v>
      </c>
      <c r="C1176" s="5" t="s">
        <v>41</v>
      </c>
      <c r="D1176" s="5" t="s">
        <v>1546</v>
      </c>
      <c r="E1176" s="5" t="s">
        <v>45</v>
      </c>
      <c r="F1176" s="7">
        <v>12</v>
      </c>
      <c r="G1176" s="7">
        <v>20</v>
      </c>
      <c r="H1176" s="5" t="s">
        <v>201</v>
      </c>
      <c r="I1176" s="9" t="s">
        <v>24</v>
      </c>
      <c r="J1176" s="5" t="s">
        <v>57</v>
      </c>
      <c r="K1176" s="5" t="s">
        <v>14104</v>
      </c>
      <c r="L1176" s="5" t="s">
        <v>14105</v>
      </c>
      <c r="M1176" s="5" t="s">
        <v>37</v>
      </c>
      <c r="N1176" s="5" t="s">
        <v>1117</v>
      </c>
      <c r="O1176" s="5"/>
      <c r="P1176" s="5" t="b">
        <f t="shared" ca="1" si="249"/>
        <v>0</v>
      </c>
      <c r="Q1176" s="5" t="b">
        <f t="shared" ca="1" si="313"/>
        <v>1</v>
      </c>
      <c r="R1176" s="5"/>
      <c r="S1176" s="5"/>
      <c r="T1176" s="5"/>
      <c r="U1176" s="5"/>
      <c r="V1176" s="5"/>
      <c r="W1176" s="5"/>
      <c r="X1176" s="5"/>
      <c r="Y1176" s="5"/>
      <c r="Z1176" s="5"/>
      <c r="AA1176" s="5"/>
      <c r="AB1176" s="5"/>
      <c r="AC1176" s="5"/>
      <c r="AD1176" s="5"/>
      <c r="AE1176" s="5"/>
      <c r="AF1176" s="5"/>
    </row>
    <row r="1177" spans="1:32" ht="20.25" customHeight="1">
      <c r="A1177" s="5" t="s">
        <v>7050</v>
      </c>
      <c r="B1177" s="5" t="s">
        <v>14109</v>
      </c>
      <c r="C1177" s="5" t="s">
        <v>41</v>
      </c>
      <c r="D1177" s="5" t="s">
        <v>94</v>
      </c>
      <c r="E1177" s="5" t="s">
        <v>45</v>
      </c>
      <c r="F1177" s="11">
        <v>12</v>
      </c>
      <c r="G1177" s="11">
        <v>25</v>
      </c>
      <c r="H1177" s="5" t="s">
        <v>133</v>
      </c>
      <c r="I1177" s="5" t="s">
        <v>108</v>
      </c>
      <c r="J1177" s="5" t="s">
        <v>1145</v>
      </c>
      <c r="K1177" s="5" t="s">
        <v>6519</v>
      </c>
      <c r="L1177" s="5" t="s">
        <v>14110</v>
      </c>
      <c r="M1177" s="5" t="s">
        <v>167</v>
      </c>
      <c r="N1177" s="5" t="s">
        <v>405</v>
      </c>
      <c r="O1177" s="5"/>
      <c r="P1177" s="5" t="b">
        <f t="shared" ca="1" si="249"/>
        <v>0</v>
      </c>
      <c r="Q1177" s="5" t="b">
        <f ca="1">IFERROR(__xludf.DUMMYFUNCTION("REGEXMATCH(L1177,""JavaScript"")"),TRUE)</f>
        <v>1</v>
      </c>
      <c r="R1177" s="5"/>
      <c r="S1177" s="5"/>
      <c r="T1177" s="5"/>
      <c r="U1177" s="5"/>
      <c r="V1177" s="5"/>
      <c r="W1177" s="5"/>
      <c r="X1177" s="5"/>
      <c r="Y1177" s="5"/>
      <c r="Z1177" s="5"/>
      <c r="AA1177" s="5"/>
      <c r="AB1177" s="5"/>
      <c r="AC1177" s="5"/>
      <c r="AD1177" s="5"/>
      <c r="AE1177" s="5"/>
      <c r="AF1177" s="5"/>
    </row>
    <row r="1178" spans="1:32" ht="20.25" customHeight="1">
      <c r="A1178" s="5" t="s">
        <v>14116</v>
      </c>
      <c r="B1178" s="5" t="s">
        <v>14118</v>
      </c>
      <c r="C1178" s="5" t="s">
        <v>27</v>
      </c>
      <c r="D1178" s="5" t="s">
        <v>85</v>
      </c>
      <c r="E1178" s="5" t="s">
        <v>45</v>
      </c>
      <c r="F1178" s="7">
        <v>12</v>
      </c>
      <c r="G1178" s="7">
        <v>20</v>
      </c>
      <c r="H1178" s="5" t="s">
        <v>201</v>
      </c>
      <c r="I1178" s="5" t="s">
        <v>108</v>
      </c>
      <c r="J1178" s="5" t="s">
        <v>57</v>
      </c>
      <c r="K1178" s="5" t="s">
        <v>14119</v>
      </c>
      <c r="L1178" s="5" t="s">
        <v>7957</v>
      </c>
      <c r="M1178" s="5" t="s">
        <v>100</v>
      </c>
      <c r="N1178" s="5" t="s">
        <v>55</v>
      </c>
      <c r="O1178" s="5" t="b">
        <f ca="1">IFERROR(__xludf.DUMMYFUNCTION("REGEXMATCH(A1178,""前端"")"),TRUE)</f>
        <v>1</v>
      </c>
      <c r="P1178" s="5" t="b">
        <f t="shared" ca="1" si="249"/>
        <v>0</v>
      </c>
      <c r="Q1178" s="5" t="b">
        <f t="shared" ref="Q1178:Q1181" ca="1" si="314">IFERROR(__xludf.DUMMYFUNCTION("REGEXMATCH(L1178,""(?i)JavaScript"")"),FALSE)</f>
        <v>0</v>
      </c>
      <c r="R1178" s="5"/>
      <c r="S1178" s="5"/>
      <c r="T1178" s="5"/>
      <c r="U1178" s="5"/>
      <c r="V1178" s="5"/>
      <c r="W1178" s="5"/>
      <c r="X1178" s="5"/>
      <c r="Y1178" s="5"/>
      <c r="Z1178" s="5"/>
      <c r="AA1178" s="5"/>
      <c r="AB1178" s="5"/>
      <c r="AC1178" s="5"/>
      <c r="AD1178" s="5"/>
      <c r="AE1178" s="5"/>
      <c r="AF1178" s="5"/>
    </row>
    <row r="1179" spans="1:32" ht="20.25" customHeight="1">
      <c r="A1179" s="5" t="s">
        <v>3213</v>
      </c>
      <c r="B1179" s="5" t="s">
        <v>14130</v>
      </c>
      <c r="C1179" s="5" t="s">
        <v>170</v>
      </c>
      <c r="D1179" s="5" t="s">
        <v>378</v>
      </c>
      <c r="E1179" s="5" t="s">
        <v>29</v>
      </c>
      <c r="F1179" s="7">
        <v>12</v>
      </c>
      <c r="G1179" s="7">
        <v>22</v>
      </c>
      <c r="H1179" s="5" t="s">
        <v>4645</v>
      </c>
      <c r="I1179" s="5" t="s">
        <v>31</v>
      </c>
      <c r="J1179" s="5" t="s">
        <v>117</v>
      </c>
      <c r="K1179" s="5" t="s">
        <v>14133</v>
      </c>
      <c r="L1179" s="5" t="s">
        <v>14134</v>
      </c>
      <c r="M1179" s="5" t="s">
        <v>53</v>
      </c>
      <c r="N1179" s="5" t="s">
        <v>55</v>
      </c>
      <c r="O1179" s="5"/>
      <c r="P1179" s="5" t="b">
        <f t="shared" ca="1" si="249"/>
        <v>0</v>
      </c>
      <c r="Q1179" s="5" t="b">
        <f t="shared" ca="1" si="314"/>
        <v>0</v>
      </c>
      <c r="R1179" s="5"/>
      <c r="S1179" s="5"/>
      <c r="T1179" s="5"/>
      <c r="U1179" s="5"/>
      <c r="V1179" s="5"/>
      <c r="W1179" s="5"/>
      <c r="X1179" s="5"/>
      <c r="Y1179" s="5"/>
      <c r="Z1179" s="5"/>
      <c r="AA1179" s="5"/>
      <c r="AB1179" s="5"/>
      <c r="AC1179" s="5"/>
      <c r="AD1179" s="5"/>
      <c r="AE1179" s="5"/>
      <c r="AF1179" s="5"/>
    </row>
    <row r="1180" spans="1:32" ht="20.25" customHeight="1">
      <c r="A1180" s="5" t="s">
        <v>396</v>
      </c>
      <c r="B1180" s="5" t="s">
        <v>10709</v>
      </c>
      <c r="C1180" s="5" t="s">
        <v>41</v>
      </c>
      <c r="D1180" s="5" t="s">
        <v>94</v>
      </c>
      <c r="E1180" s="5" t="s">
        <v>45</v>
      </c>
      <c r="F1180" s="7">
        <v>12</v>
      </c>
      <c r="G1180" s="7">
        <v>20</v>
      </c>
      <c r="H1180" s="5" t="s">
        <v>201</v>
      </c>
      <c r="I1180" s="5" t="s">
        <v>125</v>
      </c>
      <c r="J1180" s="5" t="s">
        <v>907</v>
      </c>
      <c r="K1180" s="5" t="s">
        <v>14137</v>
      </c>
      <c r="L1180" s="5" t="s">
        <v>14138</v>
      </c>
      <c r="M1180" s="5" t="s">
        <v>53</v>
      </c>
      <c r="N1180" s="5" t="s">
        <v>55</v>
      </c>
      <c r="O1180" s="5" t="b">
        <f ca="1">IFERROR(__xludf.DUMMYFUNCTION("REGEXMATCH(A1180,""前端"")"),TRUE)</f>
        <v>1</v>
      </c>
      <c r="P1180" s="5" t="b">
        <f t="shared" ca="1" si="249"/>
        <v>0</v>
      </c>
      <c r="Q1180" s="5" t="b">
        <f t="shared" ca="1" si="314"/>
        <v>0</v>
      </c>
      <c r="R1180" s="5"/>
      <c r="S1180" s="5"/>
      <c r="T1180" s="5"/>
      <c r="U1180" s="5"/>
      <c r="V1180" s="5"/>
      <c r="W1180" s="5"/>
      <c r="X1180" s="5"/>
      <c r="Y1180" s="5"/>
      <c r="Z1180" s="5"/>
      <c r="AA1180" s="5"/>
      <c r="AB1180" s="5"/>
      <c r="AC1180" s="5"/>
      <c r="AD1180" s="5"/>
      <c r="AE1180" s="5"/>
      <c r="AF1180" s="5"/>
    </row>
    <row r="1181" spans="1:32" ht="20.25" customHeight="1">
      <c r="A1181" s="5" t="s">
        <v>7050</v>
      </c>
      <c r="B1181" s="5" t="s">
        <v>14144</v>
      </c>
      <c r="C1181" s="5" t="s">
        <v>41</v>
      </c>
      <c r="D1181" s="5" t="s">
        <v>94</v>
      </c>
      <c r="E1181" s="5" t="s">
        <v>45</v>
      </c>
      <c r="F1181" s="7">
        <v>12</v>
      </c>
      <c r="G1181" s="7">
        <v>16</v>
      </c>
      <c r="H1181" s="5" t="s">
        <v>232</v>
      </c>
      <c r="I1181" s="5" t="s">
        <v>108</v>
      </c>
      <c r="J1181" s="5" t="s">
        <v>134</v>
      </c>
      <c r="K1181" s="5" t="s">
        <v>14145</v>
      </c>
      <c r="L1181" s="5" t="s">
        <v>14148</v>
      </c>
      <c r="M1181" s="5" t="s">
        <v>53</v>
      </c>
      <c r="N1181" s="5" t="s">
        <v>55</v>
      </c>
      <c r="O1181" s="5"/>
      <c r="P1181" s="5" t="b">
        <f t="shared" ca="1" si="249"/>
        <v>0</v>
      </c>
      <c r="Q1181" s="5" t="b">
        <f t="shared" ca="1" si="314"/>
        <v>0</v>
      </c>
      <c r="R1181" s="5"/>
      <c r="S1181" s="5"/>
      <c r="T1181" s="5"/>
      <c r="U1181" s="5"/>
      <c r="V1181" s="5"/>
      <c r="W1181" s="5"/>
      <c r="X1181" s="5"/>
      <c r="Y1181" s="5"/>
      <c r="Z1181" s="5"/>
      <c r="AA1181" s="5"/>
      <c r="AB1181" s="5"/>
      <c r="AC1181" s="5"/>
      <c r="AD1181" s="5"/>
      <c r="AE1181" s="5"/>
      <c r="AF1181" s="5"/>
    </row>
    <row r="1182" spans="1:32" ht="20.25" customHeight="1">
      <c r="A1182" s="5" t="s">
        <v>14154</v>
      </c>
      <c r="B1182" s="5" t="s">
        <v>14155</v>
      </c>
      <c r="C1182" s="5" t="s">
        <v>41</v>
      </c>
      <c r="D1182" s="5" t="s">
        <v>94</v>
      </c>
      <c r="E1182" s="5" t="s">
        <v>29</v>
      </c>
      <c r="F1182" s="7">
        <v>12</v>
      </c>
      <c r="G1182" s="7">
        <v>20</v>
      </c>
      <c r="H1182" s="5" t="s">
        <v>201</v>
      </c>
      <c r="I1182" s="5" t="s">
        <v>108</v>
      </c>
      <c r="J1182" s="5" t="s">
        <v>999</v>
      </c>
      <c r="K1182" s="5" t="s">
        <v>14156</v>
      </c>
      <c r="L1182" s="5" t="s">
        <v>14157</v>
      </c>
      <c r="M1182" s="5" t="s">
        <v>53</v>
      </c>
      <c r="N1182" s="5" t="s">
        <v>55</v>
      </c>
      <c r="O1182" s="5"/>
      <c r="P1182" s="5" t="b">
        <f t="shared" ca="1" si="249"/>
        <v>0</v>
      </c>
      <c r="Q1182" s="5" t="b">
        <f t="shared" ref="Q1182:Q1186" ca="1" si="315">IFERROR(__xludf.DUMMYFUNCTION("REGEXMATCH(L1182,""JavaScript"")"),TRUE)</f>
        <v>1</v>
      </c>
      <c r="R1182" s="5"/>
      <c r="S1182" s="5"/>
      <c r="T1182" s="5"/>
      <c r="U1182" s="5"/>
      <c r="V1182" s="5"/>
      <c r="W1182" s="5"/>
      <c r="X1182" s="5"/>
      <c r="Y1182" s="5"/>
      <c r="Z1182" s="5"/>
      <c r="AA1182" s="5"/>
      <c r="AB1182" s="5"/>
      <c r="AC1182" s="5"/>
      <c r="AD1182" s="5"/>
      <c r="AE1182" s="5"/>
      <c r="AF1182" s="5"/>
    </row>
    <row r="1183" spans="1:32" ht="20.25" customHeight="1">
      <c r="A1183" s="5" t="s">
        <v>14160</v>
      </c>
      <c r="B1183" s="5" t="s">
        <v>5499</v>
      </c>
      <c r="C1183" s="5" t="s">
        <v>20</v>
      </c>
      <c r="D1183" s="5" t="s">
        <v>47</v>
      </c>
      <c r="E1183" s="5" t="s">
        <v>29</v>
      </c>
      <c r="F1183" s="7">
        <v>12</v>
      </c>
      <c r="G1183" s="7">
        <v>23</v>
      </c>
      <c r="H1183" s="5" t="s">
        <v>4762</v>
      </c>
      <c r="I1183" s="5" t="s">
        <v>66</v>
      </c>
      <c r="J1183" s="5" t="s">
        <v>110</v>
      </c>
      <c r="K1183" s="5"/>
      <c r="L1183" s="5" t="s">
        <v>14163</v>
      </c>
      <c r="M1183" s="5" t="s">
        <v>648</v>
      </c>
      <c r="N1183" s="5" t="s">
        <v>237</v>
      </c>
      <c r="O1183" s="5"/>
      <c r="P1183" s="5" t="b">
        <f t="shared" ca="1" si="249"/>
        <v>0</v>
      </c>
      <c r="Q1183" s="5" t="b">
        <f t="shared" ca="1" si="315"/>
        <v>1</v>
      </c>
      <c r="R1183" s="5"/>
      <c r="S1183" s="5"/>
      <c r="T1183" s="5"/>
      <c r="U1183" s="5"/>
      <c r="V1183" s="5"/>
      <c r="W1183" s="5"/>
      <c r="X1183" s="5"/>
      <c r="Y1183" s="5"/>
      <c r="Z1183" s="5"/>
      <c r="AA1183" s="5"/>
      <c r="AB1183" s="5"/>
      <c r="AC1183" s="5"/>
      <c r="AD1183" s="5"/>
      <c r="AE1183" s="5"/>
      <c r="AF1183" s="5"/>
    </row>
    <row r="1184" spans="1:32" ht="20.25" customHeight="1">
      <c r="A1184" s="5" t="s">
        <v>14167</v>
      </c>
      <c r="B1184" s="5" t="s">
        <v>14168</v>
      </c>
      <c r="C1184" s="5" t="s">
        <v>170</v>
      </c>
      <c r="D1184" s="5" t="s">
        <v>390</v>
      </c>
      <c r="E1184" s="5" t="s">
        <v>45</v>
      </c>
      <c r="F1184" s="7">
        <v>12</v>
      </c>
      <c r="G1184" s="7">
        <v>16</v>
      </c>
      <c r="H1184" s="5" t="s">
        <v>232</v>
      </c>
      <c r="I1184" s="5" t="s">
        <v>108</v>
      </c>
      <c r="J1184" s="5" t="s">
        <v>516</v>
      </c>
      <c r="K1184" s="5" t="s">
        <v>14170</v>
      </c>
      <c r="L1184" s="5" t="s">
        <v>14172</v>
      </c>
      <c r="M1184" s="5" t="s">
        <v>37</v>
      </c>
      <c r="N1184" s="5" t="s">
        <v>55</v>
      </c>
      <c r="O1184" s="5"/>
      <c r="P1184" s="5" t="b">
        <f t="shared" ca="1" si="249"/>
        <v>0</v>
      </c>
      <c r="Q1184" s="5" t="b">
        <f t="shared" ca="1" si="315"/>
        <v>1</v>
      </c>
      <c r="R1184" s="5"/>
      <c r="S1184" s="5"/>
      <c r="T1184" s="5"/>
      <c r="U1184" s="5"/>
      <c r="V1184" s="5"/>
      <c r="W1184" s="5"/>
      <c r="X1184" s="5"/>
      <c r="Y1184" s="5"/>
      <c r="Z1184" s="5"/>
      <c r="AA1184" s="5"/>
      <c r="AB1184" s="5"/>
      <c r="AC1184" s="5"/>
      <c r="AD1184" s="5"/>
      <c r="AE1184" s="5"/>
      <c r="AF1184" s="5"/>
    </row>
    <row r="1185" spans="1:32" ht="20.25" customHeight="1">
      <c r="A1185" s="5" t="s">
        <v>14175</v>
      </c>
      <c r="B1185" s="5" t="s">
        <v>14176</v>
      </c>
      <c r="C1185" s="5" t="s">
        <v>27</v>
      </c>
      <c r="D1185" s="5" t="s">
        <v>54</v>
      </c>
      <c r="E1185" s="5" t="s">
        <v>45</v>
      </c>
      <c r="F1185" s="7">
        <v>12</v>
      </c>
      <c r="G1185" s="7">
        <v>18</v>
      </c>
      <c r="H1185" s="5" t="s">
        <v>510</v>
      </c>
      <c r="I1185" s="5" t="s">
        <v>66</v>
      </c>
      <c r="J1185" s="5" t="s">
        <v>117</v>
      </c>
      <c r="K1185" s="5" t="s">
        <v>14178</v>
      </c>
      <c r="L1185" s="5" t="s">
        <v>14179</v>
      </c>
      <c r="M1185" s="5" t="s">
        <v>100</v>
      </c>
      <c r="N1185" s="5" t="s">
        <v>55</v>
      </c>
      <c r="O1185" s="5"/>
      <c r="P1185" s="5" t="b">
        <f t="shared" ca="1" si="249"/>
        <v>0</v>
      </c>
      <c r="Q1185" s="5" t="b">
        <f t="shared" ca="1" si="315"/>
        <v>1</v>
      </c>
      <c r="R1185" s="5"/>
      <c r="S1185" s="5"/>
      <c r="T1185" s="5"/>
      <c r="U1185" s="5"/>
      <c r="V1185" s="5"/>
      <c r="W1185" s="5"/>
      <c r="X1185" s="5"/>
      <c r="Y1185" s="5"/>
      <c r="Z1185" s="5"/>
      <c r="AA1185" s="5"/>
      <c r="AB1185" s="5"/>
      <c r="AC1185" s="5"/>
      <c r="AD1185" s="5"/>
      <c r="AE1185" s="5"/>
      <c r="AF1185" s="5"/>
    </row>
    <row r="1186" spans="1:32" ht="20.25" customHeight="1">
      <c r="A1186" s="5" t="s">
        <v>277</v>
      </c>
      <c r="B1186" s="5" t="s">
        <v>3406</v>
      </c>
      <c r="C1186" s="5" t="s">
        <v>27</v>
      </c>
      <c r="D1186" s="5" t="s">
        <v>212</v>
      </c>
      <c r="E1186" s="5" t="s">
        <v>29</v>
      </c>
      <c r="F1186" s="7">
        <v>12</v>
      </c>
      <c r="G1186" s="7">
        <v>16</v>
      </c>
      <c r="H1186" s="5" t="s">
        <v>232</v>
      </c>
      <c r="I1186" s="5" t="s">
        <v>108</v>
      </c>
      <c r="J1186" s="5" t="s">
        <v>110</v>
      </c>
      <c r="K1186" s="5" t="s">
        <v>14183</v>
      </c>
      <c r="L1186" s="5" t="s">
        <v>14184</v>
      </c>
      <c r="M1186" s="5" t="s">
        <v>42</v>
      </c>
      <c r="N1186" s="5" t="s">
        <v>55</v>
      </c>
      <c r="O1186" s="5"/>
      <c r="P1186" s="5" t="b">
        <f t="shared" ca="1" si="249"/>
        <v>0</v>
      </c>
      <c r="Q1186" s="5" t="b">
        <f t="shared" ca="1" si="315"/>
        <v>1</v>
      </c>
      <c r="R1186" s="5"/>
      <c r="S1186" s="5"/>
      <c r="T1186" s="5"/>
      <c r="U1186" s="5"/>
      <c r="V1186" s="5"/>
      <c r="W1186" s="5"/>
      <c r="X1186" s="5"/>
      <c r="Y1186" s="5"/>
      <c r="Z1186" s="5"/>
      <c r="AA1186" s="5"/>
      <c r="AB1186" s="5"/>
      <c r="AC1186" s="5"/>
      <c r="AD1186" s="5"/>
      <c r="AE1186" s="5"/>
      <c r="AF1186" s="5"/>
    </row>
    <row r="1187" spans="1:32" ht="20.25" customHeight="1">
      <c r="A1187" s="5" t="s">
        <v>14186</v>
      </c>
      <c r="B1187" s="5" t="s">
        <v>14187</v>
      </c>
      <c r="C1187" s="5" t="s">
        <v>27</v>
      </c>
      <c r="D1187" s="5" t="s">
        <v>212</v>
      </c>
      <c r="E1187" s="5" t="s">
        <v>45</v>
      </c>
      <c r="F1187" s="7">
        <v>12</v>
      </c>
      <c r="G1187" s="7">
        <v>16</v>
      </c>
      <c r="H1187" s="5" t="s">
        <v>232</v>
      </c>
      <c r="I1187" s="5" t="s">
        <v>66</v>
      </c>
      <c r="J1187" s="5" t="s">
        <v>32</v>
      </c>
      <c r="K1187" s="5" t="s">
        <v>1731</v>
      </c>
      <c r="L1187" s="5" t="s">
        <v>14188</v>
      </c>
      <c r="M1187" s="5" t="s">
        <v>37</v>
      </c>
      <c r="N1187" s="5" t="s">
        <v>55</v>
      </c>
      <c r="O1187" s="5"/>
      <c r="P1187" s="5" t="b">
        <f t="shared" ca="1" si="249"/>
        <v>0</v>
      </c>
      <c r="Q1187" s="5" t="b">
        <f ca="1">IFERROR(__xludf.DUMMYFUNCTION("REGEXMATCH(L1187,""(?i)JavaScript"")"),TRUE)</f>
        <v>1</v>
      </c>
      <c r="R1187" s="5"/>
      <c r="S1187" s="5"/>
      <c r="T1187" s="5"/>
      <c r="U1187" s="5"/>
      <c r="V1187" s="5"/>
      <c r="W1187" s="5"/>
      <c r="X1187" s="5"/>
      <c r="Y1187" s="5"/>
      <c r="Z1187" s="5"/>
      <c r="AA1187" s="5"/>
      <c r="AB1187" s="5"/>
      <c r="AC1187" s="5"/>
      <c r="AD1187" s="5"/>
      <c r="AE1187" s="5"/>
      <c r="AF1187" s="5"/>
    </row>
    <row r="1188" spans="1:32" ht="20.25" customHeight="1">
      <c r="A1188" s="5" t="s">
        <v>14191</v>
      </c>
      <c r="B1188" s="5" t="s">
        <v>14192</v>
      </c>
      <c r="C1188" s="5" t="s">
        <v>27</v>
      </c>
      <c r="D1188" s="5" t="s">
        <v>85</v>
      </c>
      <c r="E1188" s="5" t="s">
        <v>45</v>
      </c>
      <c r="F1188" s="7">
        <v>12</v>
      </c>
      <c r="G1188" s="7">
        <v>20</v>
      </c>
      <c r="H1188" s="5" t="s">
        <v>201</v>
      </c>
      <c r="I1188" s="5" t="s">
        <v>31</v>
      </c>
      <c r="J1188" s="5" t="s">
        <v>14194</v>
      </c>
      <c r="K1188" s="5" t="s">
        <v>14195</v>
      </c>
      <c r="L1188" s="5" t="s">
        <v>14197</v>
      </c>
      <c r="M1188" s="5" t="s">
        <v>100</v>
      </c>
      <c r="N1188" s="5" t="s">
        <v>55</v>
      </c>
      <c r="O1188" s="5"/>
      <c r="P1188" s="5" t="b">
        <f t="shared" ca="1" si="249"/>
        <v>0</v>
      </c>
      <c r="Q1188" s="5" t="b">
        <f ca="1">IFERROR(__xludf.DUMMYFUNCTION("REGEXMATCH(L1188,""JavaScript"")"),TRUE)</f>
        <v>1</v>
      </c>
      <c r="R1188" s="5"/>
      <c r="S1188" s="5"/>
      <c r="T1188" s="5"/>
      <c r="U1188" s="5"/>
      <c r="V1188" s="5"/>
      <c r="W1188" s="5"/>
      <c r="X1188" s="5"/>
      <c r="Y1188" s="5"/>
      <c r="Z1188" s="5"/>
      <c r="AA1188" s="5"/>
      <c r="AB1188" s="5"/>
      <c r="AC1188" s="5"/>
      <c r="AD1188" s="5"/>
      <c r="AE1188" s="5"/>
      <c r="AF1188" s="5"/>
    </row>
    <row r="1189" spans="1:32" ht="20.25" customHeight="1">
      <c r="A1189" s="5" t="s">
        <v>14198</v>
      </c>
      <c r="B1189" s="5" t="s">
        <v>14199</v>
      </c>
      <c r="C1189" s="5" t="s">
        <v>20</v>
      </c>
      <c r="D1189" s="5" t="s">
        <v>1173</v>
      </c>
      <c r="E1189" s="5" t="s">
        <v>45</v>
      </c>
      <c r="F1189" s="7">
        <v>12</v>
      </c>
      <c r="G1189" s="7">
        <v>18</v>
      </c>
      <c r="H1189" s="5" t="s">
        <v>510</v>
      </c>
      <c r="I1189" s="5" t="s">
        <v>66</v>
      </c>
      <c r="J1189" s="5" t="s">
        <v>76</v>
      </c>
      <c r="K1189" s="5" t="s">
        <v>14200</v>
      </c>
      <c r="L1189" s="5" t="s">
        <v>14201</v>
      </c>
      <c r="M1189" s="5" t="s">
        <v>167</v>
      </c>
      <c r="N1189" s="5" t="s">
        <v>405</v>
      </c>
      <c r="O1189" s="5"/>
      <c r="P1189" s="5" t="b">
        <f t="shared" ca="1" si="249"/>
        <v>0</v>
      </c>
      <c r="Q1189" s="5" t="b">
        <f ca="1">IFERROR(__xludf.DUMMYFUNCTION("REGEXMATCH(L1189,""(?i)JavaScript"")"),TRUE)</f>
        <v>1</v>
      </c>
      <c r="R1189" s="5"/>
      <c r="S1189" s="5"/>
      <c r="T1189" s="5"/>
      <c r="U1189" s="5"/>
      <c r="V1189" s="5"/>
      <c r="W1189" s="5"/>
      <c r="X1189" s="5"/>
      <c r="Y1189" s="5"/>
      <c r="Z1189" s="5"/>
      <c r="AA1189" s="5"/>
      <c r="AB1189" s="5"/>
      <c r="AC1189" s="5"/>
      <c r="AD1189" s="5"/>
      <c r="AE1189" s="5"/>
      <c r="AF1189" s="5"/>
    </row>
    <row r="1190" spans="1:32" ht="20.25" customHeight="1">
      <c r="A1190" s="5" t="s">
        <v>7050</v>
      </c>
      <c r="B1190" s="5" t="s">
        <v>14207</v>
      </c>
      <c r="C1190" s="5" t="s">
        <v>20</v>
      </c>
      <c r="D1190" s="5" t="s">
        <v>47</v>
      </c>
      <c r="E1190" s="5" t="s">
        <v>45</v>
      </c>
      <c r="F1190" s="7">
        <v>12</v>
      </c>
      <c r="G1190" s="7">
        <v>18</v>
      </c>
      <c r="H1190" s="5" t="s">
        <v>510</v>
      </c>
      <c r="I1190" s="5" t="s">
        <v>66</v>
      </c>
      <c r="J1190" s="5" t="s">
        <v>57</v>
      </c>
      <c r="K1190" s="5" t="s">
        <v>14209</v>
      </c>
      <c r="L1190" s="5" t="s">
        <v>14210</v>
      </c>
      <c r="M1190" s="5" t="s">
        <v>37</v>
      </c>
      <c r="N1190" s="5" t="s">
        <v>237</v>
      </c>
      <c r="O1190" s="5"/>
      <c r="P1190" s="5" t="b">
        <f t="shared" ca="1" si="249"/>
        <v>0</v>
      </c>
      <c r="Q1190" s="5" t="b">
        <f ca="1">IFERROR(__xludf.DUMMYFUNCTION("REGEXMATCH(L1190,""JavaScript"")"),TRUE)</f>
        <v>1</v>
      </c>
      <c r="R1190" s="5"/>
      <c r="S1190" s="5"/>
      <c r="T1190" s="5"/>
      <c r="U1190" s="5"/>
      <c r="V1190" s="5"/>
      <c r="W1190" s="5"/>
      <c r="X1190" s="5"/>
      <c r="Y1190" s="5"/>
      <c r="Z1190" s="5"/>
      <c r="AA1190" s="5"/>
      <c r="AB1190" s="5"/>
      <c r="AC1190" s="5"/>
      <c r="AD1190" s="5"/>
      <c r="AE1190" s="5"/>
      <c r="AF1190" s="5"/>
    </row>
    <row r="1191" spans="1:32" ht="20.25" customHeight="1">
      <c r="A1191" s="5" t="s">
        <v>14212</v>
      </c>
      <c r="B1191" s="5" t="s">
        <v>14213</v>
      </c>
      <c r="C1191" s="5" t="s">
        <v>20</v>
      </c>
      <c r="D1191" s="5" t="s">
        <v>3833</v>
      </c>
      <c r="E1191" s="5" t="s">
        <v>45</v>
      </c>
      <c r="F1191" s="7">
        <v>12</v>
      </c>
      <c r="G1191" s="7">
        <v>20</v>
      </c>
      <c r="H1191" s="5" t="s">
        <v>201</v>
      </c>
      <c r="I1191" s="5" t="s">
        <v>66</v>
      </c>
      <c r="J1191" s="5" t="s">
        <v>2273</v>
      </c>
      <c r="K1191" s="5" t="s">
        <v>14215</v>
      </c>
      <c r="L1191" s="5" t="s">
        <v>14216</v>
      </c>
      <c r="M1191" s="5" t="s">
        <v>53</v>
      </c>
      <c r="N1191" s="5" t="s">
        <v>55</v>
      </c>
      <c r="O1191" s="5"/>
      <c r="P1191" s="5" t="b">
        <f t="shared" ca="1" si="249"/>
        <v>0</v>
      </c>
      <c r="Q1191" s="5" t="b">
        <f t="shared" ref="Q1191:Q1192" ca="1" si="316">IFERROR(__xludf.DUMMYFUNCTION("REGEXMATCH(L1191,""(?i)JavaScript"")"),TRUE)</f>
        <v>1</v>
      </c>
      <c r="R1191" s="5"/>
      <c r="S1191" s="5"/>
      <c r="T1191" s="5"/>
      <c r="U1191" s="5"/>
      <c r="V1191" s="5"/>
      <c r="W1191" s="5"/>
      <c r="X1191" s="5"/>
      <c r="Y1191" s="5"/>
      <c r="Z1191" s="5"/>
      <c r="AA1191" s="5"/>
      <c r="AB1191" s="5"/>
      <c r="AC1191" s="5"/>
      <c r="AD1191" s="5"/>
      <c r="AE1191" s="5"/>
      <c r="AF1191" s="5"/>
    </row>
    <row r="1192" spans="1:32" ht="20.25" customHeight="1">
      <c r="A1192" s="5" t="s">
        <v>396</v>
      </c>
      <c r="B1192" s="5" t="s">
        <v>14217</v>
      </c>
      <c r="C1192" s="5" t="s">
        <v>27</v>
      </c>
      <c r="D1192" s="5" t="s">
        <v>575</v>
      </c>
      <c r="E1192" s="5" t="s">
        <v>45</v>
      </c>
      <c r="F1192" s="7">
        <v>12</v>
      </c>
      <c r="G1192" s="7">
        <v>24</v>
      </c>
      <c r="H1192" s="5" t="s">
        <v>1486</v>
      </c>
      <c r="I1192" s="5" t="s">
        <v>108</v>
      </c>
      <c r="J1192" s="5" t="s">
        <v>161</v>
      </c>
      <c r="K1192" s="5" t="s">
        <v>1960</v>
      </c>
      <c r="L1192" s="5" t="s">
        <v>14219</v>
      </c>
      <c r="M1192" s="5" t="s">
        <v>100</v>
      </c>
      <c r="N1192" s="5" t="s">
        <v>55</v>
      </c>
      <c r="O1192" s="5"/>
      <c r="P1192" s="5" t="b">
        <f t="shared" ca="1" si="249"/>
        <v>0</v>
      </c>
      <c r="Q1192" s="5" t="b">
        <f t="shared" ca="1" si="316"/>
        <v>1</v>
      </c>
      <c r="R1192" s="5"/>
      <c r="S1192" s="5"/>
      <c r="T1192" s="5"/>
      <c r="U1192" s="5"/>
      <c r="V1192" s="5"/>
      <c r="W1192" s="5"/>
      <c r="X1192" s="5"/>
      <c r="Y1192" s="5"/>
      <c r="Z1192" s="5"/>
      <c r="AA1192" s="5"/>
      <c r="AB1192" s="5"/>
      <c r="AC1192" s="5"/>
      <c r="AD1192" s="5"/>
      <c r="AE1192" s="5"/>
      <c r="AF1192" s="5"/>
    </row>
    <row r="1193" spans="1:32" ht="20.25" customHeight="1">
      <c r="A1193" s="5" t="s">
        <v>14225</v>
      </c>
      <c r="B1193" s="5" t="s">
        <v>14226</v>
      </c>
      <c r="C1193" s="5" t="s">
        <v>27</v>
      </c>
      <c r="D1193" s="5" t="s">
        <v>28</v>
      </c>
      <c r="E1193" s="5" t="s">
        <v>45</v>
      </c>
      <c r="F1193" s="7">
        <v>12</v>
      </c>
      <c r="G1193" s="7">
        <v>18</v>
      </c>
      <c r="H1193" s="5" t="s">
        <v>510</v>
      </c>
      <c r="I1193" s="5" t="s">
        <v>108</v>
      </c>
      <c r="J1193" s="5" t="s">
        <v>5808</v>
      </c>
      <c r="K1193" s="5" t="s">
        <v>14228</v>
      </c>
      <c r="L1193" s="5" t="s">
        <v>14229</v>
      </c>
      <c r="M1193" s="5" t="s">
        <v>53</v>
      </c>
      <c r="N1193" s="5" t="s">
        <v>271</v>
      </c>
      <c r="O1193" s="5"/>
      <c r="P1193" s="5" t="b">
        <f t="shared" ca="1" si="249"/>
        <v>0</v>
      </c>
      <c r="Q1193" s="5" t="b">
        <f t="shared" ref="Q1193:Q1195" ca="1" si="317">IFERROR(__xludf.DUMMYFUNCTION("REGEXMATCH(L1193,""JavaScript"")"),TRUE)</f>
        <v>1</v>
      </c>
      <c r="R1193" s="5"/>
      <c r="S1193" s="5"/>
      <c r="T1193" s="5"/>
      <c r="U1193" s="5"/>
      <c r="V1193" s="5"/>
      <c r="W1193" s="5"/>
      <c r="X1193" s="5"/>
      <c r="Y1193" s="5"/>
      <c r="Z1193" s="5"/>
      <c r="AA1193" s="5"/>
      <c r="AB1193" s="5"/>
      <c r="AC1193" s="5"/>
      <c r="AD1193" s="5"/>
      <c r="AE1193" s="5"/>
      <c r="AF1193" s="5"/>
    </row>
    <row r="1194" spans="1:32" ht="20.25" customHeight="1">
      <c r="A1194" s="5" t="s">
        <v>14230</v>
      </c>
      <c r="B1194" s="5" t="s">
        <v>8968</v>
      </c>
      <c r="C1194" s="5" t="s">
        <v>170</v>
      </c>
      <c r="D1194" s="5" t="s">
        <v>390</v>
      </c>
      <c r="E1194" s="5" t="s">
        <v>29</v>
      </c>
      <c r="F1194" s="7">
        <v>12</v>
      </c>
      <c r="G1194" s="7">
        <v>18</v>
      </c>
      <c r="H1194" s="5" t="s">
        <v>510</v>
      </c>
      <c r="I1194" s="5" t="s">
        <v>31</v>
      </c>
      <c r="J1194" s="5" t="s">
        <v>315</v>
      </c>
      <c r="K1194" s="5" t="s">
        <v>13939</v>
      </c>
      <c r="L1194" s="5" t="s">
        <v>14231</v>
      </c>
      <c r="M1194" s="5" t="s">
        <v>100</v>
      </c>
      <c r="N1194" s="5" t="s">
        <v>55</v>
      </c>
      <c r="O1194" s="5"/>
      <c r="P1194" s="5" t="b">
        <f t="shared" ca="1" si="249"/>
        <v>0</v>
      </c>
      <c r="Q1194" s="5" t="b">
        <f t="shared" ca="1" si="317"/>
        <v>1</v>
      </c>
      <c r="R1194" s="5"/>
      <c r="S1194" s="5"/>
      <c r="T1194" s="5"/>
      <c r="U1194" s="5"/>
      <c r="V1194" s="5"/>
      <c r="W1194" s="5"/>
      <c r="X1194" s="5"/>
      <c r="Y1194" s="5"/>
      <c r="Z1194" s="5"/>
      <c r="AA1194" s="5"/>
      <c r="AB1194" s="5"/>
      <c r="AC1194" s="5"/>
      <c r="AD1194" s="5"/>
      <c r="AE1194" s="5"/>
      <c r="AF1194" s="5"/>
    </row>
    <row r="1195" spans="1:32" ht="20.25" customHeight="1">
      <c r="A1195" s="5" t="s">
        <v>396</v>
      </c>
      <c r="B1195" s="5" t="s">
        <v>14235</v>
      </c>
      <c r="C1195" s="5" t="s">
        <v>41</v>
      </c>
      <c r="D1195" s="5" t="s">
        <v>94</v>
      </c>
      <c r="E1195" s="5" t="s">
        <v>45</v>
      </c>
      <c r="F1195" s="7">
        <v>12</v>
      </c>
      <c r="G1195" s="7">
        <v>16</v>
      </c>
      <c r="H1195" s="5" t="s">
        <v>232</v>
      </c>
      <c r="I1195" s="5" t="s">
        <v>108</v>
      </c>
      <c r="J1195" s="5" t="s">
        <v>110</v>
      </c>
      <c r="K1195" s="5" t="s">
        <v>14236</v>
      </c>
      <c r="L1195" s="5" t="s">
        <v>14238</v>
      </c>
      <c r="M1195" s="5" t="s">
        <v>53</v>
      </c>
      <c r="N1195" s="5" t="s">
        <v>55</v>
      </c>
      <c r="O1195" s="5"/>
      <c r="P1195" s="5" t="b">
        <f t="shared" ca="1" si="249"/>
        <v>0</v>
      </c>
      <c r="Q1195" s="5" t="b">
        <f t="shared" ca="1" si="317"/>
        <v>1</v>
      </c>
      <c r="R1195" s="5"/>
      <c r="S1195" s="5"/>
      <c r="T1195" s="5"/>
      <c r="U1195" s="5"/>
      <c r="V1195" s="5"/>
      <c r="W1195" s="5"/>
      <c r="X1195" s="5"/>
      <c r="Y1195" s="5"/>
      <c r="Z1195" s="5"/>
      <c r="AA1195" s="5"/>
      <c r="AB1195" s="5"/>
      <c r="AC1195" s="5"/>
      <c r="AD1195" s="5"/>
      <c r="AE1195" s="5"/>
      <c r="AF1195" s="5"/>
    </row>
    <row r="1196" spans="1:32" ht="20.25" customHeight="1">
      <c r="A1196" s="5" t="s">
        <v>14239</v>
      </c>
      <c r="B1196" s="5" t="s">
        <v>14240</v>
      </c>
      <c r="C1196" s="5" t="s">
        <v>20</v>
      </c>
      <c r="D1196" s="5" t="s">
        <v>21</v>
      </c>
      <c r="E1196" s="5" t="s">
        <v>29</v>
      </c>
      <c r="F1196" s="7">
        <v>12</v>
      </c>
      <c r="G1196" s="7">
        <v>18</v>
      </c>
      <c r="H1196" s="5" t="s">
        <v>510</v>
      </c>
      <c r="I1196" s="5" t="s">
        <v>108</v>
      </c>
      <c r="J1196" s="5" t="s">
        <v>273</v>
      </c>
      <c r="K1196" s="5" t="s">
        <v>307</v>
      </c>
      <c r="L1196" s="5" t="s">
        <v>14245</v>
      </c>
      <c r="M1196" s="5" t="s">
        <v>53</v>
      </c>
      <c r="N1196" s="5" t="s">
        <v>55</v>
      </c>
      <c r="O1196" s="5"/>
      <c r="P1196" s="5" t="b">
        <f t="shared" ca="1" si="249"/>
        <v>0</v>
      </c>
      <c r="Q1196" s="5" t="b">
        <f ca="1">IFERROR(__xludf.DUMMYFUNCTION("REGEXMATCH(L1196,""(?i)JavaScript"")"),TRUE)</f>
        <v>1</v>
      </c>
      <c r="R1196" s="5"/>
      <c r="S1196" s="5"/>
      <c r="T1196" s="5"/>
      <c r="U1196" s="5"/>
      <c r="V1196" s="5"/>
      <c r="W1196" s="5"/>
      <c r="X1196" s="5"/>
      <c r="Y1196" s="5"/>
      <c r="Z1196" s="5"/>
      <c r="AA1196" s="5"/>
      <c r="AB1196" s="5"/>
      <c r="AC1196" s="5"/>
      <c r="AD1196" s="5"/>
      <c r="AE1196" s="5"/>
      <c r="AF1196" s="5"/>
    </row>
    <row r="1197" spans="1:32" ht="20.25" customHeight="1">
      <c r="A1197" s="5" t="s">
        <v>3523</v>
      </c>
      <c r="B1197" s="5" t="s">
        <v>14248</v>
      </c>
      <c r="C1197" s="5" t="s">
        <v>20</v>
      </c>
      <c r="D1197" s="5" t="s">
        <v>21</v>
      </c>
      <c r="E1197" s="5" t="s">
        <v>45</v>
      </c>
      <c r="F1197" s="7">
        <v>12</v>
      </c>
      <c r="G1197" s="7">
        <v>17</v>
      </c>
      <c r="H1197" s="5" t="s">
        <v>941</v>
      </c>
      <c r="I1197" s="5" t="s">
        <v>108</v>
      </c>
      <c r="J1197" s="5" t="s">
        <v>6273</v>
      </c>
      <c r="K1197" s="5" t="s">
        <v>1506</v>
      </c>
      <c r="L1197" s="5" t="s">
        <v>14250</v>
      </c>
      <c r="M1197" s="5" t="s">
        <v>100</v>
      </c>
      <c r="N1197" s="5" t="s">
        <v>55</v>
      </c>
      <c r="O1197" s="5"/>
      <c r="P1197" s="5" t="b">
        <f t="shared" ca="1" si="249"/>
        <v>0</v>
      </c>
      <c r="Q1197" s="5" t="b">
        <f t="shared" ref="Q1197:Q1203" ca="1" si="318">IFERROR(__xludf.DUMMYFUNCTION("REGEXMATCH(L1197,""JavaScript"")"),TRUE)</f>
        <v>1</v>
      </c>
      <c r="R1197" s="5"/>
      <c r="S1197" s="5"/>
      <c r="T1197" s="5"/>
      <c r="U1197" s="5"/>
      <c r="V1197" s="5"/>
      <c r="W1197" s="5"/>
      <c r="X1197" s="5"/>
      <c r="Y1197" s="5"/>
      <c r="Z1197" s="5"/>
      <c r="AA1197" s="5"/>
      <c r="AB1197" s="5"/>
      <c r="AC1197" s="5"/>
      <c r="AD1197" s="5"/>
      <c r="AE1197" s="5"/>
      <c r="AF1197" s="5"/>
    </row>
    <row r="1198" spans="1:32" ht="20.25" customHeight="1">
      <c r="A1198" s="5" t="s">
        <v>14253</v>
      </c>
      <c r="B1198" s="5" t="s">
        <v>5896</v>
      </c>
      <c r="C1198" s="5" t="s">
        <v>41</v>
      </c>
      <c r="D1198" s="5" t="s">
        <v>94</v>
      </c>
      <c r="E1198" s="5" t="s">
        <v>29</v>
      </c>
      <c r="F1198" s="7">
        <v>12</v>
      </c>
      <c r="G1198" s="7">
        <v>17</v>
      </c>
      <c r="H1198" s="5" t="s">
        <v>941</v>
      </c>
      <c r="I1198" s="5" t="s">
        <v>66</v>
      </c>
      <c r="J1198" s="5" t="s">
        <v>57</v>
      </c>
      <c r="K1198" s="5" t="s">
        <v>14254</v>
      </c>
      <c r="L1198" s="5" t="s">
        <v>14255</v>
      </c>
      <c r="M1198" s="5" t="s">
        <v>53</v>
      </c>
      <c r="N1198" s="5" t="s">
        <v>55</v>
      </c>
      <c r="O1198" s="5"/>
      <c r="P1198" s="5" t="b">
        <f t="shared" ca="1" si="249"/>
        <v>0</v>
      </c>
      <c r="Q1198" s="5" t="b">
        <f t="shared" ca="1" si="318"/>
        <v>1</v>
      </c>
      <c r="R1198" s="5"/>
      <c r="S1198" s="5"/>
      <c r="T1198" s="5"/>
      <c r="U1198" s="5"/>
      <c r="V1198" s="5"/>
      <c r="W1198" s="5"/>
      <c r="X1198" s="5"/>
      <c r="Y1198" s="5"/>
      <c r="Z1198" s="5"/>
      <c r="AA1198" s="5"/>
      <c r="AB1198" s="5"/>
      <c r="AC1198" s="5"/>
      <c r="AD1198" s="5"/>
      <c r="AE1198" s="5"/>
      <c r="AF1198" s="5"/>
    </row>
    <row r="1199" spans="1:32" ht="20.25" customHeight="1">
      <c r="A1199" s="5" t="s">
        <v>396</v>
      </c>
      <c r="B1199" s="5" t="s">
        <v>12360</v>
      </c>
      <c r="C1199" s="5" t="s">
        <v>27</v>
      </c>
      <c r="D1199" s="5" t="s">
        <v>266</v>
      </c>
      <c r="E1199" s="5" t="s">
        <v>45</v>
      </c>
      <c r="F1199" s="7">
        <v>12</v>
      </c>
      <c r="G1199" s="7">
        <v>18</v>
      </c>
      <c r="H1199" s="5" t="s">
        <v>510</v>
      </c>
      <c r="I1199" s="5" t="s">
        <v>66</v>
      </c>
      <c r="J1199" s="5" t="s">
        <v>110</v>
      </c>
      <c r="K1199" s="5" t="s">
        <v>4802</v>
      </c>
      <c r="L1199" s="5" t="s">
        <v>14261</v>
      </c>
      <c r="M1199" s="5" t="s">
        <v>100</v>
      </c>
      <c r="N1199" s="5" t="s">
        <v>55</v>
      </c>
      <c r="O1199" s="5"/>
      <c r="P1199" s="5" t="b">
        <f t="shared" ca="1" si="249"/>
        <v>0</v>
      </c>
      <c r="Q1199" s="5" t="b">
        <f t="shared" ca="1" si="318"/>
        <v>1</v>
      </c>
      <c r="R1199" s="5"/>
      <c r="S1199" s="5"/>
      <c r="T1199" s="5"/>
      <c r="U1199" s="5"/>
      <c r="V1199" s="5"/>
      <c r="W1199" s="5"/>
      <c r="X1199" s="5"/>
      <c r="Y1199" s="5"/>
      <c r="Z1199" s="5"/>
      <c r="AA1199" s="5"/>
      <c r="AB1199" s="5"/>
      <c r="AC1199" s="5"/>
      <c r="AD1199" s="5"/>
      <c r="AE1199" s="5"/>
      <c r="AF1199" s="5"/>
    </row>
    <row r="1200" spans="1:32" ht="20.25" customHeight="1">
      <c r="A1200" s="5" t="s">
        <v>12935</v>
      </c>
      <c r="B1200" s="5" t="s">
        <v>14262</v>
      </c>
      <c r="C1200" s="5" t="s">
        <v>170</v>
      </c>
      <c r="D1200" s="5" t="s">
        <v>1759</v>
      </c>
      <c r="E1200" s="5" t="s">
        <v>29</v>
      </c>
      <c r="F1200" s="7">
        <v>12</v>
      </c>
      <c r="G1200" s="7">
        <v>18</v>
      </c>
      <c r="H1200" s="5" t="s">
        <v>510</v>
      </c>
      <c r="I1200" s="5" t="s">
        <v>66</v>
      </c>
      <c r="J1200" s="5" t="s">
        <v>48</v>
      </c>
      <c r="K1200" s="5" t="s">
        <v>14264</v>
      </c>
      <c r="L1200" s="5" t="s">
        <v>14267</v>
      </c>
      <c r="M1200" s="5" t="s">
        <v>53</v>
      </c>
      <c r="N1200" s="5" t="s">
        <v>55</v>
      </c>
      <c r="O1200" s="5"/>
      <c r="P1200" s="5" t="b">
        <f t="shared" ca="1" si="249"/>
        <v>0</v>
      </c>
      <c r="Q1200" s="5" t="b">
        <f t="shared" ca="1" si="318"/>
        <v>1</v>
      </c>
      <c r="R1200" s="5"/>
      <c r="S1200" s="5"/>
      <c r="T1200" s="5"/>
      <c r="U1200" s="5"/>
      <c r="V1200" s="5"/>
      <c r="W1200" s="5"/>
      <c r="X1200" s="5"/>
      <c r="Y1200" s="5"/>
      <c r="Z1200" s="5"/>
      <c r="AA1200" s="5"/>
      <c r="AB1200" s="5"/>
      <c r="AC1200" s="5"/>
      <c r="AD1200" s="5"/>
      <c r="AE1200" s="5"/>
      <c r="AF1200" s="5"/>
    </row>
    <row r="1201" spans="1:32" ht="20.25" customHeight="1">
      <c r="A1201" s="5" t="s">
        <v>1457</v>
      </c>
      <c r="B1201" s="5" t="s">
        <v>14270</v>
      </c>
      <c r="C1201" s="5" t="s">
        <v>41</v>
      </c>
      <c r="D1201" s="5" t="s">
        <v>114</v>
      </c>
      <c r="E1201" s="5" t="s">
        <v>45</v>
      </c>
      <c r="F1201" s="7">
        <v>12</v>
      </c>
      <c r="G1201" s="7">
        <v>20</v>
      </c>
      <c r="H1201" s="5" t="s">
        <v>201</v>
      </c>
      <c r="I1201" s="5" t="s">
        <v>108</v>
      </c>
      <c r="J1201" s="5" t="s">
        <v>48</v>
      </c>
      <c r="K1201" s="5"/>
      <c r="L1201" s="5" t="s">
        <v>14272</v>
      </c>
      <c r="M1201" s="5" t="s">
        <v>53</v>
      </c>
      <c r="N1201" s="5" t="s">
        <v>55</v>
      </c>
      <c r="O1201" s="5"/>
      <c r="P1201" s="5" t="b">
        <f t="shared" ca="1" si="249"/>
        <v>0</v>
      </c>
      <c r="Q1201" s="5" t="b">
        <f t="shared" ca="1" si="318"/>
        <v>1</v>
      </c>
      <c r="R1201" s="5"/>
      <c r="S1201" s="5"/>
      <c r="T1201" s="5"/>
      <c r="U1201" s="5"/>
      <c r="V1201" s="5"/>
      <c r="W1201" s="5"/>
      <c r="X1201" s="5"/>
      <c r="Y1201" s="5"/>
      <c r="Z1201" s="5"/>
      <c r="AA1201" s="5"/>
      <c r="AB1201" s="5"/>
      <c r="AC1201" s="5"/>
      <c r="AD1201" s="5"/>
      <c r="AE1201" s="5"/>
      <c r="AF1201" s="5"/>
    </row>
    <row r="1202" spans="1:32" ht="20.25" customHeight="1">
      <c r="A1202" s="5" t="s">
        <v>4668</v>
      </c>
      <c r="B1202" s="5" t="s">
        <v>10453</v>
      </c>
      <c r="C1202" s="5" t="s">
        <v>41</v>
      </c>
      <c r="D1202" s="5" t="s">
        <v>114</v>
      </c>
      <c r="E1202" s="5" t="s">
        <v>29</v>
      </c>
      <c r="F1202" s="7">
        <v>12</v>
      </c>
      <c r="G1202" s="7">
        <v>18</v>
      </c>
      <c r="H1202" s="5" t="s">
        <v>510</v>
      </c>
      <c r="I1202" s="5" t="s">
        <v>66</v>
      </c>
      <c r="J1202" s="5" t="s">
        <v>10454</v>
      </c>
      <c r="K1202" s="5" t="s">
        <v>10455</v>
      </c>
      <c r="L1202" s="5" t="s">
        <v>14277</v>
      </c>
      <c r="M1202" s="5" t="s">
        <v>167</v>
      </c>
      <c r="N1202" s="5" t="s">
        <v>55</v>
      </c>
      <c r="O1202" s="5"/>
      <c r="P1202" s="5" t="b">
        <f t="shared" ca="1" si="249"/>
        <v>0</v>
      </c>
      <c r="Q1202" s="5" t="b">
        <f t="shared" ca="1" si="318"/>
        <v>1</v>
      </c>
      <c r="R1202" s="5"/>
      <c r="S1202" s="5"/>
      <c r="T1202" s="5"/>
      <c r="U1202" s="5"/>
      <c r="V1202" s="5"/>
      <c r="W1202" s="5"/>
      <c r="X1202" s="5"/>
      <c r="Y1202" s="5"/>
      <c r="Z1202" s="5"/>
      <c r="AA1202" s="5"/>
      <c r="AB1202" s="5"/>
      <c r="AC1202" s="5"/>
      <c r="AD1202" s="5"/>
      <c r="AE1202" s="5"/>
      <c r="AF1202" s="5"/>
    </row>
    <row r="1203" spans="1:32" ht="20.25" customHeight="1">
      <c r="A1203" s="5" t="s">
        <v>12031</v>
      </c>
      <c r="B1203" s="5" t="s">
        <v>14280</v>
      </c>
      <c r="C1203" s="5" t="s">
        <v>27</v>
      </c>
      <c r="D1203" s="5" t="s">
        <v>47</v>
      </c>
      <c r="E1203" s="5" t="s">
        <v>45</v>
      </c>
      <c r="F1203" s="7">
        <v>12</v>
      </c>
      <c r="G1203" s="7">
        <v>18</v>
      </c>
      <c r="H1203" s="5" t="s">
        <v>510</v>
      </c>
      <c r="I1203" s="5" t="s">
        <v>108</v>
      </c>
      <c r="J1203" s="5" t="s">
        <v>134</v>
      </c>
      <c r="K1203" s="5" t="s">
        <v>8116</v>
      </c>
      <c r="L1203" s="5" t="s">
        <v>14282</v>
      </c>
      <c r="M1203" s="5" t="s">
        <v>53</v>
      </c>
      <c r="N1203" s="5" t="s">
        <v>55</v>
      </c>
      <c r="O1203" s="5"/>
      <c r="P1203" s="5" t="b">
        <f t="shared" ca="1" si="249"/>
        <v>0</v>
      </c>
      <c r="Q1203" s="5" t="b">
        <f t="shared" ca="1" si="318"/>
        <v>1</v>
      </c>
      <c r="R1203" s="5"/>
      <c r="S1203" s="5"/>
      <c r="T1203" s="5"/>
      <c r="U1203" s="5"/>
      <c r="V1203" s="5"/>
      <c r="W1203" s="5"/>
      <c r="X1203" s="5"/>
      <c r="Y1203" s="5"/>
      <c r="Z1203" s="5"/>
      <c r="AA1203" s="5"/>
      <c r="AB1203" s="5"/>
      <c r="AC1203" s="5"/>
      <c r="AD1203" s="5"/>
      <c r="AE1203" s="5"/>
      <c r="AF1203" s="5"/>
    </row>
    <row r="1204" spans="1:32" ht="20.25" customHeight="1">
      <c r="A1204" s="5" t="s">
        <v>14283</v>
      </c>
      <c r="B1204" s="5" t="s">
        <v>521</v>
      </c>
      <c r="C1204" s="5" t="s">
        <v>27</v>
      </c>
      <c r="D1204" s="5" t="s">
        <v>212</v>
      </c>
      <c r="E1204" s="5" t="s">
        <v>45</v>
      </c>
      <c r="F1204" s="7">
        <v>12</v>
      </c>
      <c r="G1204" s="7">
        <v>25</v>
      </c>
      <c r="H1204" s="5" t="s">
        <v>3306</v>
      </c>
      <c r="I1204" s="5" t="s">
        <v>66</v>
      </c>
      <c r="J1204" s="5" t="s">
        <v>57</v>
      </c>
      <c r="K1204" s="5" t="s">
        <v>2254</v>
      </c>
      <c r="L1204" s="5" t="s">
        <v>14284</v>
      </c>
      <c r="M1204" s="5" t="s">
        <v>100</v>
      </c>
      <c r="N1204" s="5" t="s">
        <v>55</v>
      </c>
      <c r="O1204" s="5" t="b">
        <f ca="1">IFERROR(__xludf.DUMMYFUNCTION("REGEXMATCH(A1204,""前端"")"),TRUE)</f>
        <v>1</v>
      </c>
      <c r="P1204" s="5" t="b">
        <f t="shared" ca="1" si="249"/>
        <v>0</v>
      </c>
      <c r="Q1204" s="5" t="b">
        <f ca="1">IFERROR(__xludf.DUMMYFUNCTION("REGEXMATCH(L1204,""(?i)JavaScript"")"),FALSE)</f>
        <v>0</v>
      </c>
      <c r="R1204" s="5"/>
      <c r="S1204" s="5"/>
      <c r="T1204" s="5"/>
      <c r="U1204" s="5"/>
      <c r="V1204" s="5"/>
      <c r="W1204" s="5"/>
      <c r="X1204" s="5"/>
      <c r="Y1204" s="5"/>
      <c r="Z1204" s="5"/>
      <c r="AA1204" s="5"/>
      <c r="AB1204" s="5"/>
      <c r="AC1204" s="5"/>
      <c r="AD1204" s="5"/>
      <c r="AE1204" s="5"/>
      <c r="AF1204" s="5"/>
    </row>
    <row r="1205" spans="1:32" ht="20.25" customHeight="1">
      <c r="A1205" s="5" t="s">
        <v>396</v>
      </c>
      <c r="B1205" s="5" t="s">
        <v>4258</v>
      </c>
      <c r="C1205" s="5" t="s">
        <v>27</v>
      </c>
      <c r="D1205" s="5" t="s">
        <v>54</v>
      </c>
      <c r="E1205" s="5" t="s">
        <v>29</v>
      </c>
      <c r="F1205" s="7">
        <v>12</v>
      </c>
      <c r="G1205" s="7">
        <v>18</v>
      </c>
      <c r="H1205" s="5" t="s">
        <v>510</v>
      </c>
      <c r="I1205" s="5" t="s">
        <v>108</v>
      </c>
      <c r="J1205" s="5" t="s">
        <v>48</v>
      </c>
      <c r="K1205" s="5"/>
      <c r="L1205" s="5" t="s">
        <v>14286</v>
      </c>
      <c r="M1205" s="5" t="s">
        <v>37</v>
      </c>
      <c r="N1205" s="5" t="s">
        <v>405</v>
      </c>
      <c r="O1205" s="5"/>
      <c r="P1205" s="5" t="b">
        <f t="shared" ca="1" si="249"/>
        <v>0</v>
      </c>
      <c r="Q1205" s="5" t="b">
        <f t="shared" ref="Q1205:Q1206" ca="1" si="319">IFERROR(__xludf.DUMMYFUNCTION("REGEXMATCH(L1205,""JavaScript"")"),TRUE)</f>
        <v>1</v>
      </c>
      <c r="R1205" s="5"/>
      <c r="S1205" s="5"/>
      <c r="T1205" s="5"/>
      <c r="U1205" s="5"/>
      <c r="V1205" s="5"/>
      <c r="W1205" s="5"/>
      <c r="X1205" s="5"/>
      <c r="Y1205" s="5"/>
      <c r="Z1205" s="5"/>
      <c r="AA1205" s="5"/>
      <c r="AB1205" s="5"/>
      <c r="AC1205" s="5"/>
      <c r="AD1205" s="5"/>
      <c r="AE1205" s="5"/>
      <c r="AF1205" s="5"/>
    </row>
    <row r="1206" spans="1:32" ht="20.25" customHeight="1">
      <c r="A1206" s="5" t="s">
        <v>11995</v>
      </c>
      <c r="B1206" s="5" t="s">
        <v>14296</v>
      </c>
      <c r="C1206" s="5" t="s">
        <v>170</v>
      </c>
      <c r="D1206" s="5" t="s">
        <v>342</v>
      </c>
      <c r="E1206" s="5" t="s">
        <v>45</v>
      </c>
      <c r="F1206" s="7">
        <v>12</v>
      </c>
      <c r="G1206" s="7">
        <v>17</v>
      </c>
      <c r="H1206" s="5" t="s">
        <v>941</v>
      </c>
      <c r="I1206" s="5" t="s">
        <v>108</v>
      </c>
      <c r="J1206" s="5" t="s">
        <v>14297</v>
      </c>
      <c r="K1206" s="5" t="s">
        <v>14298</v>
      </c>
      <c r="L1206" s="5" t="s">
        <v>14299</v>
      </c>
      <c r="M1206" s="5" t="s">
        <v>42</v>
      </c>
      <c r="N1206" s="5" t="s">
        <v>237</v>
      </c>
      <c r="O1206" s="5"/>
      <c r="P1206" s="5" t="b">
        <f t="shared" ca="1" si="249"/>
        <v>0</v>
      </c>
      <c r="Q1206" s="5" t="b">
        <f t="shared" ca="1" si="319"/>
        <v>1</v>
      </c>
      <c r="R1206" s="5"/>
      <c r="S1206" s="5"/>
      <c r="T1206" s="5"/>
      <c r="U1206" s="5"/>
      <c r="V1206" s="5"/>
      <c r="W1206" s="5"/>
      <c r="X1206" s="5"/>
      <c r="Y1206" s="5"/>
      <c r="Z1206" s="5"/>
      <c r="AA1206" s="5"/>
      <c r="AB1206" s="5"/>
      <c r="AC1206" s="5"/>
      <c r="AD1206" s="5"/>
      <c r="AE1206" s="5"/>
      <c r="AF1206" s="5"/>
    </row>
    <row r="1207" spans="1:32" ht="20.25" customHeight="1">
      <c r="A1207" s="5" t="s">
        <v>14300</v>
      </c>
      <c r="B1207" s="5" t="s">
        <v>14301</v>
      </c>
      <c r="C1207" s="5" t="s">
        <v>170</v>
      </c>
      <c r="D1207" s="5" t="s">
        <v>390</v>
      </c>
      <c r="E1207" s="5" t="s">
        <v>45</v>
      </c>
      <c r="F1207" s="7">
        <v>12</v>
      </c>
      <c r="G1207" s="7">
        <v>25</v>
      </c>
      <c r="H1207" s="5" t="s">
        <v>3306</v>
      </c>
      <c r="I1207" s="5" t="s">
        <v>108</v>
      </c>
      <c r="J1207" s="5" t="s">
        <v>1770</v>
      </c>
      <c r="K1207" s="5" t="s">
        <v>14302</v>
      </c>
      <c r="L1207" s="5" t="s">
        <v>14303</v>
      </c>
      <c r="M1207" s="5" t="s">
        <v>42</v>
      </c>
      <c r="N1207" s="5" t="s">
        <v>38</v>
      </c>
      <c r="O1207" s="5"/>
      <c r="P1207" s="5" t="b">
        <f t="shared" ca="1" si="249"/>
        <v>0</v>
      </c>
      <c r="Q1207" s="5" t="b">
        <f t="shared" ref="Q1207:Q1208" ca="1" si="320">IFERROR(__xludf.DUMMYFUNCTION("REGEXMATCH(L1207,""(?i)JavaScript"")"),TRUE)</f>
        <v>1</v>
      </c>
      <c r="R1207" s="5"/>
      <c r="S1207" s="5"/>
      <c r="T1207" s="5"/>
      <c r="U1207" s="5"/>
      <c r="V1207" s="5"/>
      <c r="W1207" s="5"/>
      <c r="X1207" s="5"/>
      <c r="Y1207" s="5"/>
      <c r="Z1207" s="5"/>
      <c r="AA1207" s="5"/>
      <c r="AB1207" s="5"/>
      <c r="AC1207" s="5"/>
      <c r="AD1207" s="5"/>
      <c r="AE1207" s="5"/>
      <c r="AF1207" s="5"/>
    </row>
    <row r="1208" spans="1:32" ht="20.25" customHeight="1">
      <c r="A1208" s="5" t="s">
        <v>14309</v>
      </c>
      <c r="B1208" s="5" t="s">
        <v>14310</v>
      </c>
      <c r="C1208" s="5" t="s">
        <v>170</v>
      </c>
      <c r="D1208" s="5" t="s">
        <v>378</v>
      </c>
      <c r="E1208" s="5" t="s">
        <v>45</v>
      </c>
      <c r="F1208" s="7">
        <v>12</v>
      </c>
      <c r="G1208" s="7">
        <v>20</v>
      </c>
      <c r="H1208" s="5" t="s">
        <v>201</v>
      </c>
      <c r="I1208" s="9" t="s">
        <v>24</v>
      </c>
      <c r="J1208" s="5" t="s">
        <v>106</v>
      </c>
      <c r="K1208" s="5"/>
      <c r="L1208" s="5" t="s">
        <v>14311</v>
      </c>
      <c r="M1208" s="5" t="s">
        <v>167</v>
      </c>
      <c r="N1208" s="5" t="s">
        <v>237</v>
      </c>
      <c r="O1208" s="5"/>
      <c r="P1208" s="5" t="b">
        <f t="shared" ca="1" si="249"/>
        <v>0</v>
      </c>
      <c r="Q1208" s="5" t="b">
        <f t="shared" ca="1" si="320"/>
        <v>1</v>
      </c>
      <c r="R1208" s="5"/>
      <c r="S1208" s="5"/>
      <c r="T1208" s="5"/>
      <c r="U1208" s="5"/>
      <c r="V1208" s="5"/>
      <c r="W1208" s="5"/>
      <c r="X1208" s="5"/>
      <c r="Y1208" s="5"/>
      <c r="Z1208" s="5"/>
      <c r="AA1208" s="5"/>
      <c r="AB1208" s="5"/>
      <c r="AC1208" s="5"/>
      <c r="AD1208" s="5"/>
      <c r="AE1208" s="5"/>
      <c r="AF1208" s="5"/>
    </row>
    <row r="1209" spans="1:32" ht="20.25" customHeight="1">
      <c r="A1209" s="5" t="s">
        <v>1457</v>
      </c>
      <c r="B1209" s="5" t="s">
        <v>14314</v>
      </c>
      <c r="C1209" s="5" t="s">
        <v>20</v>
      </c>
      <c r="D1209" s="5" t="s">
        <v>47</v>
      </c>
      <c r="E1209" s="5" t="s">
        <v>45</v>
      </c>
      <c r="F1209" s="7">
        <v>12</v>
      </c>
      <c r="G1209" s="7">
        <v>15</v>
      </c>
      <c r="H1209" s="5" t="s">
        <v>1136</v>
      </c>
      <c r="I1209" s="9" t="s">
        <v>24</v>
      </c>
      <c r="J1209" s="5" t="s">
        <v>4197</v>
      </c>
      <c r="K1209" s="5"/>
      <c r="L1209" s="5" t="s">
        <v>14315</v>
      </c>
      <c r="M1209" s="5" t="s">
        <v>37</v>
      </c>
      <c r="N1209" s="5" t="s">
        <v>44</v>
      </c>
      <c r="O1209" s="5"/>
      <c r="P1209" s="5" t="b">
        <f t="shared" ca="1" si="249"/>
        <v>0</v>
      </c>
      <c r="Q1209" s="5" t="b">
        <f ca="1">IFERROR(__xludf.DUMMYFUNCTION("REGEXMATCH(L1209,""JavaScript"")"),TRUE)</f>
        <v>1</v>
      </c>
      <c r="R1209" s="5"/>
      <c r="S1209" s="5"/>
      <c r="T1209" s="5"/>
      <c r="U1209" s="5"/>
      <c r="V1209" s="5"/>
      <c r="W1209" s="5"/>
      <c r="X1209" s="5"/>
      <c r="Y1209" s="5"/>
      <c r="Z1209" s="5"/>
      <c r="AA1209" s="5"/>
      <c r="AB1209" s="5"/>
      <c r="AC1209" s="5"/>
      <c r="AD1209" s="5"/>
      <c r="AE1209" s="5"/>
      <c r="AF1209" s="5"/>
    </row>
    <row r="1210" spans="1:32" ht="20.25" customHeight="1">
      <c r="A1210" s="5" t="s">
        <v>277</v>
      </c>
      <c r="B1210" s="5" t="s">
        <v>3782</v>
      </c>
      <c r="C1210" s="5" t="s">
        <v>27</v>
      </c>
      <c r="D1210" s="5" t="s">
        <v>199</v>
      </c>
      <c r="E1210" s="5" t="s">
        <v>45</v>
      </c>
      <c r="F1210" s="7">
        <v>12</v>
      </c>
      <c r="G1210" s="7">
        <v>18</v>
      </c>
      <c r="H1210" s="5" t="s">
        <v>510</v>
      </c>
      <c r="I1210" s="5" t="s">
        <v>108</v>
      </c>
      <c r="J1210" s="5" t="s">
        <v>57</v>
      </c>
      <c r="K1210" s="5" t="s">
        <v>3785</v>
      </c>
      <c r="L1210" s="5" t="s">
        <v>14319</v>
      </c>
      <c r="M1210" s="5" t="s">
        <v>37</v>
      </c>
      <c r="N1210" s="5" t="s">
        <v>55</v>
      </c>
      <c r="O1210" s="5"/>
      <c r="P1210" s="5" t="b">
        <f t="shared" ca="1" si="249"/>
        <v>0</v>
      </c>
      <c r="Q1210" s="5" t="b">
        <f t="shared" ref="Q1210:Q1211" ca="1" si="321">IFERROR(__xludf.DUMMYFUNCTION("REGEXMATCH(L1210,""(?i)JavaScript"")"),TRUE)</f>
        <v>1</v>
      </c>
      <c r="R1210" s="5"/>
      <c r="S1210" s="5"/>
      <c r="T1210" s="5"/>
      <c r="U1210" s="5"/>
      <c r="V1210" s="5"/>
      <c r="W1210" s="5"/>
      <c r="X1210" s="5"/>
      <c r="Y1210" s="5"/>
      <c r="Z1210" s="5"/>
      <c r="AA1210" s="5"/>
      <c r="AB1210" s="5"/>
      <c r="AC1210" s="5"/>
      <c r="AD1210" s="5"/>
      <c r="AE1210" s="5"/>
      <c r="AF1210" s="5"/>
    </row>
    <row r="1211" spans="1:32" ht="20.25" customHeight="1">
      <c r="A1211" s="5" t="s">
        <v>12667</v>
      </c>
      <c r="B1211" s="5" t="s">
        <v>11264</v>
      </c>
      <c r="C1211" s="5" t="s">
        <v>41</v>
      </c>
      <c r="D1211" s="5" t="s">
        <v>47</v>
      </c>
      <c r="E1211" s="5" t="s">
        <v>29</v>
      </c>
      <c r="F1211" s="7">
        <v>12</v>
      </c>
      <c r="G1211" s="7">
        <v>16</v>
      </c>
      <c r="H1211" s="5" t="s">
        <v>232</v>
      </c>
      <c r="I1211" s="5" t="s">
        <v>66</v>
      </c>
      <c r="J1211" s="5" t="s">
        <v>11265</v>
      </c>
      <c r="K1211" s="5" t="s">
        <v>14321</v>
      </c>
      <c r="L1211" s="5" t="s">
        <v>14322</v>
      </c>
      <c r="M1211" s="5" t="s">
        <v>37</v>
      </c>
      <c r="N1211" s="5" t="s">
        <v>55</v>
      </c>
      <c r="O1211" s="5"/>
      <c r="P1211" s="5" t="b">
        <f t="shared" ca="1" si="249"/>
        <v>0</v>
      </c>
      <c r="Q1211" s="5" t="b">
        <f t="shared" ca="1" si="321"/>
        <v>1</v>
      </c>
      <c r="R1211" s="5"/>
      <c r="S1211" s="5"/>
      <c r="T1211" s="5"/>
      <c r="U1211" s="5"/>
      <c r="V1211" s="5"/>
      <c r="W1211" s="5"/>
      <c r="X1211" s="5"/>
      <c r="Y1211" s="5"/>
      <c r="Z1211" s="5"/>
      <c r="AA1211" s="5"/>
      <c r="AB1211" s="5"/>
      <c r="AC1211" s="5"/>
      <c r="AD1211" s="5"/>
      <c r="AE1211" s="5"/>
      <c r="AF1211" s="5"/>
    </row>
    <row r="1212" spans="1:32" ht="20.25" customHeight="1">
      <c r="A1212" s="5" t="s">
        <v>248</v>
      </c>
      <c r="B1212" s="5" t="s">
        <v>2988</v>
      </c>
      <c r="C1212" s="5" t="s">
        <v>170</v>
      </c>
      <c r="D1212" s="5" t="s">
        <v>378</v>
      </c>
      <c r="E1212" s="5" t="s">
        <v>45</v>
      </c>
      <c r="F1212" s="7">
        <v>12</v>
      </c>
      <c r="G1212" s="7">
        <v>18</v>
      </c>
      <c r="H1212" s="5" t="s">
        <v>510</v>
      </c>
      <c r="I1212" s="5" t="s">
        <v>66</v>
      </c>
      <c r="J1212" s="5" t="s">
        <v>57</v>
      </c>
      <c r="K1212" s="5" t="s">
        <v>14327</v>
      </c>
      <c r="L1212" s="5" t="s">
        <v>14328</v>
      </c>
      <c r="M1212" s="5" t="s">
        <v>53</v>
      </c>
      <c r="N1212" s="5" t="s">
        <v>237</v>
      </c>
      <c r="O1212" s="5"/>
      <c r="P1212" s="5" t="b">
        <f t="shared" ca="1" si="249"/>
        <v>0</v>
      </c>
      <c r="Q1212" s="5" t="b">
        <f ca="1">IFERROR(__xludf.DUMMYFUNCTION("REGEXMATCH(L1212,""JavaScript"")"),TRUE)</f>
        <v>1</v>
      </c>
      <c r="R1212" s="5"/>
      <c r="S1212" s="5"/>
      <c r="T1212" s="5"/>
      <c r="U1212" s="5"/>
      <c r="V1212" s="5"/>
      <c r="W1212" s="5"/>
      <c r="X1212" s="5"/>
      <c r="Y1212" s="5"/>
      <c r="Z1212" s="5"/>
      <c r="AA1212" s="5"/>
      <c r="AB1212" s="5"/>
      <c r="AC1212" s="5"/>
      <c r="AD1212" s="5"/>
      <c r="AE1212" s="5"/>
      <c r="AF1212" s="5"/>
    </row>
    <row r="1213" spans="1:32" ht="20.25" customHeight="1">
      <c r="A1213" s="5" t="s">
        <v>277</v>
      </c>
      <c r="B1213" s="5" t="s">
        <v>701</v>
      </c>
      <c r="C1213" s="5" t="s">
        <v>27</v>
      </c>
      <c r="D1213" s="5" t="s">
        <v>575</v>
      </c>
      <c r="E1213" s="5" t="s">
        <v>45</v>
      </c>
      <c r="F1213" s="7">
        <v>12</v>
      </c>
      <c r="G1213" s="7">
        <v>22</v>
      </c>
      <c r="H1213" s="5" t="s">
        <v>4645</v>
      </c>
      <c r="I1213" s="5" t="s">
        <v>108</v>
      </c>
      <c r="J1213" s="5" t="s">
        <v>57</v>
      </c>
      <c r="K1213" s="5" t="s">
        <v>704</v>
      </c>
      <c r="L1213" s="5" t="s">
        <v>14335</v>
      </c>
      <c r="M1213" s="5" t="s">
        <v>100</v>
      </c>
      <c r="N1213" s="5" t="s">
        <v>405</v>
      </c>
      <c r="O1213" s="5"/>
      <c r="P1213" s="5" t="b">
        <f t="shared" ca="1" si="249"/>
        <v>0</v>
      </c>
      <c r="Q1213" s="5" t="b">
        <f t="shared" ref="Q1213:Q1214" ca="1" si="322">IFERROR(__xludf.DUMMYFUNCTION("REGEXMATCH(L1213,""(?i)JavaScript"")"),TRUE)</f>
        <v>1</v>
      </c>
      <c r="R1213" s="5"/>
      <c r="S1213" s="5"/>
      <c r="T1213" s="5"/>
      <c r="U1213" s="5"/>
      <c r="V1213" s="5"/>
      <c r="W1213" s="5"/>
      <c r="X1213" s="5"/>
      <c r="Y1213" s="5"/>
      <c r="Z1213" s="5"/>
      <c r="AA1213" s="5"/>
      <c r="AB1213" s="5"/>
      <c r="AC1213" s="5"/>
      <c r="AD1213" s="5"/>
      <c r="AE1213" s="5"/>
      <c r="AF1213" s="5"/>
    </row>
    <row r="1214" spans="1:32" ht="20.25" customHeight="1">
      <c r="A1214" s="5" t="s">
        <v>14341</v>
      </c>
      <c r="B1214" s="5" t="s">
        <v>14342</v>
      </c>
      <c r="C1214" s="5" t="s">
        <v>27</v>
      </c>
      <c r="D1214" s="5" t="s">
        <v>47</v>
      </c>
      <c r="E1214" s="5" t="s">
        <v>45</v>
      </c>
      <c r="F1214" s="7">
        <v>12</v>
      </c>
      <c r="G1214" s="7">
        <v>15</v>
      </c>
      <c r="H1214" s="5" t="s">
        <v>1136</v>
      </c>
      <c r="I1214" s="5" t="s">
        <v>108</v>
      </c>
      <c r="J1214" s="5" t="s">
        <v>117</v>
      </c>
      <c r="K1214" s="5" t="s">
        <v>381</v>
      </c>
      <c r="L1214" s="5" t="s">
        <v>3736</v>
      </c>
      <c r="M1214" s="5" t="s">
        <v>37</v>
      </c>
      <c r="N1214" s="5" t="s">
        <v>55</v>
      </c>
      <c r="O1214" s="5"/>
      <c r="P1214" s="5" t="b">
        <f ca="1">IFERROR(__xludf.DUMMYFUNCTION("REGEXMATCH(A1214,""(?i)JavaScript"")"),FALSE)</f>
        <v>0</v>
      </c>
      <c r="Q1214" s="5" t="b">
        <f t="shared" ca="1" si="322"/>
        <v>1</v>
      </c>
      <c r="R1214" s="5"/>
      <c r="S1214" s="5"/>
      <c r="T1214" s="5"/>
      <c r="U1214" s="5"/>
      <c r="V1214" s="5"/>
      <c r="W1214" s="5"/>
      <c r="X1214" s="5"/>
      <c r="Y1214" s="5"/>
      <c r="Z1214" s="5"/>
      <c r="AA1214" s="5"/>
      <c r="AB1214" s="5"/>
      <c r="AC1214" s="5"/>
      <c r="AD1214" s="5"/>
      <c r="AE1214" s="5"/>
      <c r="AF1214" s="5"/>
    </row>
    <row r="1215" spans="1:32" ht="20.25" customHeight="1">
      <c r="A1215" s="5" t="s">
        <v>396</v>
      </c>
      <c r="B1215" s="5" t="s">
        <v>14349</v>
      </c>
      <c r="C1215" s="5" t="s">
        <v>27</v>
      </c>
      <c r="D1215" s="5" t="s">
        <v>105</v>
      </c>
      <c r="E1215" s="5" t="s">
        <v>45</v>
      </c>
      <c r="F1215" s="7">
        <v>12</v>
      </c>
      <c r="G1215" s="7">
        <v>25</v>
      </c>
      <c r="H1215" s="5" t="s">
        <v>3306</v>
      </c>
      <c r="I1215" s="5" t="s">
        <v>66</v>
      </c>
      <c r="J1215" s="5" t="s">
        <v>3397</v>
      </c>
      <c r="K1215" s="5"/>
      <c r="L1215" s="5" t="s">
        <v>14350</v>
      </c>
      <c r="M1215" s="5" t="s">
        <v>37</v>
      </c>
      <c r="N1215" s="5" t="s">
        <v>55</v>
      </c>
      <c r="O1215" s="5"/>
      <c r="P1215" s="5" t="b">
        <f t="shared" ref="P1215:P1304" ca="1" si="323">IFERROR(__xludf.DUMMYFUNCTION("REGEXMATCH(A1215,""JavaScript"")"),FALSE)</f>
        <v>0</v>
      </c>
      <c r="Q1215" s="5" t="b">
        <f t="shared" ref="Q1215:Q1221" ca="1" si="324">IFERROR(__xludf.DUMMYFUNCTION("REGEXMATCH(L1215,""JavaScript"")"),TRUE)</f>
        <v>1</v>
      </c>
      <c r="R1215" s="5"/>
      <c r="S1215" s="5"/>
      <c r="T1215" s="5"/>
      <c r="U1215" s="5"/>
      <c r="V1215" s="5"/>
      <c r="W1215" s="5"/>
      <c r="X1215" s="5"/>
      <c r="Y1215" s="5"/>
      <c r="Z1215" s="5"/>
      <c r="AA1215" s="5"/>
      <c r="AB1215" s="5"/>
      <c r="AC1215" s="5"/>
      <c r="AD1215" s="5"/>
      <c r="AE1215" s="5"/>
      <c r="AF1215" s="5"/>
    </row>
    <row r="1216" spans="1:32" ht="20.25" customHeight="1">
      <c r="A1216" s="5" t="s">
        <v>396</v>
      </c>
      <c r="B1216" s="5" t="s">
        <v>14354</v>
      </c>
      <c r="C1216" s="5" t="s">
        <v>27</v>
      </c>
      <c r="D1216" s="5" t="s">
        <v>47</v>
      </c>
      <c r="E1216" s="5" t="s">
        <v>45</v>
      </c>
      <c r="F1216" s="7">
        <v>12</v>
      </c>
      <c r="G1216" s="7">
        <v>20</v>
      </c>
      <c r="H1216" s="5" t="s">
        <v>201</v>
      </c>
      <c r="I1216" s="5" t="s">
        <v>31</v>
      </c>
      <c r="J1216" s="5" t="s">
        <v>4427</v>
      </c>
      <c r="K1216" s="5" t="s">
        <v>14355</v>
      </c>
      <c r="L1216" s="5" t="s">
        <v>14356</v>
      </c>
      <c r="M1216" s="5" t="s">
        <v>42</v>
      </c>
      <c r="N1216" s="5" t="s">
        <v>237</v>
      </c>
      <c r="O1216" s="5"/>
      <c r="P1216" s="5" t="b">
        <f t="shared" ca="1" si="323"/>
        <v>0</v>
      </c>
      <c r="Q1216" s="5" t="b">
        <f t="shared" ca="1" si="324"/>
        <v>1</v>
      </c>
      <c r="R1216" s="5"/>
      <c r="S1216" s="5"/>
      <c r="T1216" s="5"/>
      <c r="U1216" s="5"/>
      <c r="V1216" s="5"/>
      <c r="W1216" s="5"/>
      <c r="X1216" s="5"/>
      <c r="Y1216" s="5"/>
      <c r="Z1216" s="5"/>
      <c r="AA1216" s="5"/>
      <c r="AB1216" s="5"/>
      <c r="AC1216" s="5"/>
      <c r="AD1216" s="5"/>
      <c r="AE1216" s="5"/>
      <c r="AF1216" s="5"/>
    </row>
    <row r="1217" spans="1:32" ht="20.25" customHeight="1">
      <c r="A1217" s="5" t="s">
        <v>396</v>
      </c>
      <c r="B1217" s="5" t="s">
        <v>14359</v>
      </c>
      <c r="C1217" s="5" t="s">
        <v>170</v>
      </c>
      <c r="D1217" s="5" t="s">
        <v>342</v>
      </c>
      <c r="E1217" s="5" t="s">
        <v>45</v>
      </c>
      <c r="F1217" s="7">
        <v>12</v>
      </c>
      <c r="G1217" s="7">
        <v>18</v>
      </c>
      <c r="H1217" s="5" t="s">
        <v>510</v>
      </c>
      <c r="I1217" s="5" t="s">
        <v>108</v>
      </c>
      <c r="J1217" s="5" t="s">
        <v>57</v>
      </c>
      <c r="K1217" s="5" t="s">
        <v>14361</v>
      </c>
      <c r="L1217" s="5" t="s">
        <v>14363</v>
      </c>
      <c r="M1217" s="5"/>
      <c r="N1217" s="5" t="s">
        <v>55</v>
      </c>
      <c r="O1217" s="5"/>
      <c r="P1217" s="5" t="b">
        <f t="shared" ca="1" si="323"/>
        <v>0</v>
      </c>
      <c r="Q1217" s="5" t="b">
        <f t="shared" ca="1" si="324"/>
        <v>1</v>
      </c>
      <c r="R1217" s="5"/>
      <c r="S1217" s="5"/>
      <c r="T1217" s="5"/>
      <c r="U1217" s="5"/>
      <c r="V1217" s="5"/>
      <c r="W1217" s="5"/>
      <c r="X1217" s="5"/>
      <c r="Y1217" s="5"/>
      <c r="Z1217" s="5"/>
      <c r="AA1217" s="5"/>
      <c r="AB1217" s="5"/>
      <c r="AC1217" s="5"/>
      <c r="AD1217" s="5"/>
      <c r="AE1217" s="5"/>
      <c r="AF1217" s="5"/>
    </row>
    <row r="1218" spans="1:32" ht="20.25" customHeight="1">
      <c r="A1218" s="5" t="s">
        <v>9155</v>
      </c>
      <c r="B1218" s="5" t="s">
        <v>14369</v>
      </c>
      <c r="C1218" s="5" t="s">
        <v>20</v>
      </c>
      <c r="D1218" s="5" t="s">
        <v>47</v>
      </c>
      <c r="E1218" s="5" t="s">
        <v>29</v>
      </c>
      <c r="F1218" s="7">
        <v>12</v>
      </c>
      <c r="G1218" s="7">
        <v>20</v>
      </c>
      <c r="H1218" s="5" t="s">
        <v>201</v>
      </c>
      <c r="I1218" s="5" t="s">
        <v>108</v>
      </c>
      <c r="J1218" s="5" t="s">
        <v>57</v>
      </c>
      <c r="K1218" s="5" t="s">
        <v>14370</v>
      </c>
      <c r="L1218" s="5" t="s">
        <v>14371</v>
      </c>
      <c r="M1218" s="5" t="s">
        <v>167</v>
      </c>
      <c r="N1218" s="5" t="s">
        <v>44</v>
      </c>
      <c r="O1218" s="5"/>
      <c r="P1218" s="5" t="b">
        <f t="shared" ca="1" si="323"/>
        <v>0</v>
      </c>
      <c r="Q1218" s="5" t="b">
        <f t="shared" ca="1" si="324"/>
        <v>1</v>
      </c>
      <c r="R1218" s="5"/>
      <c r="S1218" s="5"/>
      <c r="T1218" s="5"/>
      <c r="U1218" s="5"/>
      <c r="V1218" s="5"/>
      <c r="W1218" s="5"/>
      <c r="X1218" s="5"/>
      <c r="Y1218" s="5"/>
      <c r="Z1218" s="5"/>
      <c r="AA1218" s="5"/>
      <c r="AB1218" s="5"/>
      <c r="AC1218" s="5"/>
      <c r="AD1218" s="5"/>
      <c r="AE1218" s="5"/>
      <c r="AF1218" s="5"/>
    </row>
    <row r="1219" spans="1:32" ht="20.25" customHeight="1">
      <c r="A1219" s="5" t="s">
        <v>14374</v>
      </c>
      <c r="B1219" s="5" t="s">
        <v>14375</v>
      </c>
      <c r="C1219" s="5" t="s">
        <v>170</v>
      </c>
      <c r="D1219" s="5" t="s">
        <v>1759</v>
      </c>
      <c r="E1219" s="5" t="s">
        <v>29</v>
      </c>
      <c r="F1219" s="7">
        <v>12</v>
      </c>
      <c r="G1219" s="7">
        <v>15</v>
      </c>
      <c r="H1219" s="5" t="s">
        <v>1136</v>
      </c>
      <c r="I1219" s="5" t="s">
        <v>108</v>
      </c>
      <c r="J1219" s="5" t="s">
        <v>14377</v>
      </c>
      <c r="K1219" s="5"/>
      <c r="L1219" s="5" t="s">
        <v>14379</v>
      </c>
      <c r="M1219" s="5" t="s">
        <v>37</v>
      </c>
      <c r="N1219" s="5" t="s">
        <v>55</v>
      </c>
      <c r="O1219" s="5"/>
      <c r="P1219" s="5" t="b">
        <f t="shared" ca="1" si="323"/>
        <v>0</v>
      </c>
      <c r="Q1219" s="5" t="b">
        <f t="shared" ca="1" si="324"/>
        <v>1</v>
      </c>
      <c r="R1219" s="5"/>
      <c r="S1219" s="5"/>
      <c r="T1219" s="5"/>
      <c r="U1219" s="5"/>
      <c r="V1219" s="5"/>
      <c r="W1219" s="5"/>
      <c r="X1219" s="5"/>
      <c r="Y1219" s="5"/>
      <c r="Z1219" s="5"/>
      <c r="AA1219" s="5"/>
      <c r="AB1219" s="5"/>
      <c r="AC1219" s="5"/>
      <c r="AD1219" s="5"/>
      <c r="AE1219" s="5"/>
      <c r="AF1219" s="5"/>
    </row>
    <row r="1220" spans="1:32" ht="20.25" customHeight="1">
      <c r="A1220" s="5" t="s">
        <v>248</v>
      </c>
      <c r="B1220" s="5" t="s">
        <v>14381</v>
      </c>
      <c r="C1220" s="5" t="s">
        <v>41</v>
      </c>
      <c r="D1220" s="5" t="s">
        <v>94</v>
      </c>
      <c r="E1220" s="5" t="s">
        <v>29</v>
      </c>
      <c r="F1220" s="7">
        <v>12</v>
      </c>
      <c r="G1220" s="7">
        <v>15</v>
      </c>
      <c r="H1220" s="5" t="s">
        <v>1136</v>
      </c>
      <c r="I1220" s="5" t="s">
        <v>108</v>
      </c>
      <c r="J1220" s="5" t="s">
        <v>999</v>
      </c>
      <c r="K1220" s="5" t="s">
        <v>14382</v>
      </c>
      <c r="L1220" s="5" t="s">
        <v>14385</v>
      </c>
      <c r="M1220" s="5" t="s">
        <v>100</v>
      </c>
      <c r="N1220" s="5" t="s">
        <v>55</v>
      </c>
      <c r="O1220" s="5"/>
      <c r="P1220" s="5" t="b">
        <f t="shared" ca="1" si="323"/>
        <v>0</v>
      </c>
      <c r="Q1220" s="5" t="b">
        <f t="shared" ca="1" si="324"/>
        <v>1</v>
      </c>
      <c r="R1220" s="5"/>
      <c r="S1220" s="5"/>
      <c r="T1220" s="5"/>
      <c r="U1220" s="5"/>
      <c r="V1220" s="5"/>
      <c r="W1220" s="5"/>
      <c r="X1220" s="5"/>
      <c r="Y1220" s="5"/>
      <c r="Z1220" s="5"/>
      <c r="AA1220" s="5"/>
      <c r="AB1220" s="5"/>
      <c r="AC1220" s="5"/>
      <c r="AD1220" s="5"/>
      <c r="AE1220" s="5"/>
      <c r="AF1220" s="5"/>
    </row>
    <row r="1221" spans="1:32" ht="20.25" customHeight="1">
      <c r="A1221" s="5" t="s">
        <v>14389</v>
      </c>
      <c r="B1221" s="5" t="s">
        <v>4013</v>
      </c>
      <c r="C1221" s="5" t="s">
        <v>20</v>
      </c>
      <c r="D1221" s="5" t="s">
        <v>21</v>
      </c>
      <c r="E1221" s="5" t="s">
        <v>45</v>
      </c>
      <c r="F1221" s="7">
        <v>12</v>
      </c>
      <c r="G1221" s="7">
        <v>18</v>
      </c>
      <c r="H1221" s="5" t="s">
        <v>510</v>
      </c>
      <c r="I1221" s="5" t="s">
        <v>108</v>
      </c>
      <c r="J1221" s="5" t="s">
        <v>4015</v>
      </c>
      <c r="K1221" s="5"/>
      <c r="L1221" s="5" t="s">
        <v>14393</v>
      </c>
      <c r="M1221" s="5" t="s">
        <v>167</v>
      </c>
      <c r="N1221" s="5" t="s">
        <v>405</v>
      </c>
      <c r="O1221" s="5"/>
      <c r="P1221" s="5" t="b">
        <f t="shared" ca="1" si="323"/>
        <v>0</v>
      </c>
      <c r="Q1221" s="5" t="b">
        <f t="shared" ca="1" si="324"/>
        <v>1</v>
      </c>
      <c r="R1221" s="5"/>
      <c r="S1221" s="5"/>
      <c r="T1221" s="5"/>
      <c r="U1221" s="5"/>
      <c r="V1221" s="5"/>
      <c r="W1221" s="5"/>
      <c r="X1221" s="5"/>
      <c r="Y1221" s="5"/>
      <c r="Z1221" s="5"/>
      <c r="AA1221" s="5"/>
      <c r="AB1221" s="5"/>
      <c r="AC1221" s="5"/>
      <c r="AD1221" s="5"/>
      <c r="AE1221" s="5"/>
      <c r="AF1221" s="5"/>
    </row>
    <row r="1222" spans="1:32" ht="20.25" customHeight="1">
      <c r="A1222" s="5" t="s">
        <v>14291</v>
      </c>
      <c r="B1222" s="5" t="s">
        <v>14292</v>
      </c>
      <c r="C1222" s="5" t="s">
        <v>27</v>
      </c>
      <c r="D1222" s="5" t="s">
        <v>75</v>
      </c>
      <c r="E1222" s="5" t="s">
        <v>45</v>
      </c>
      <c r="F1222" s="7">
        <v>12</v>
      </c>
      <c r="G1222" s="7">
        <v>16</v>
      </c>
      <c r="H1222" s="5" t="s">
        <v>232</v>
      </c>
      <c r="I1222" s="5" t="s">
        <v>31</v>
      </c>
      <c r="J1222" s="5" t="s">
        <v>14293</v>
      </c>
      <c r="K1222" s="5" t="s">
        <v>14294</v>
      </c>
      <c r="L1222" s="5" t="s">
        <v>14295</v>
      </c>
      <c r="M1222" s="5" t="s">
        <v>53</v>
      </c>
      <c r="N1222" s="5" t="s">
        <v>55</v>
      </c>
      <c r="O1222" s="5"/>
      <c r="P1222" s="5" t="b">
        <f t="shared" ca="1" si="323"/>
        <v>0</v>
      </c>
      <c r="Q1222" s="5" t="b">
        <f ca="1">IFERROR(__xludf.DUMMYFUNCTION("REGEXMATCH(L1222,""(?i)JavaScript"")"),TRUE)</f>
        <v>1</v>
      </c>
      <c r="R1222" s="5"/>
      <c r="S1222" s="5"/>
      <c r="T1222" s="5"/>
      <c r="U1222" s="5"/>
      <c r="V1222" s="5"/>
      <c r="W1222" s="5"/>
      <c r="X1222" s="5"/>
      <c r="Y1222" s="5"/>
      <c r="Z1222" s="5"/>
      <c r="AA1222" s="5"/>
      <c r="AB1222" s="5"/>
      <c r="AC1222" s="5"/>
      <c r="AD1222" s="5"/>
      <c r="AE1222" s="5"/>
      <c r="AF1222" s="5"/>
    </row>
    <row r="1223" spans="1:32" ht="20.25" customHeight="1">
      <c r="A1223" s="5" t="s">
        <v>396</v>
      </c>
      <c r="B1223" s="5" t="s">
        <v>3107</v>
      </c>
      <c r="C1223" s="5" t="s">
        <v>27</v>
      </c>
      <c r="D1223" s="5" t="s">
        <v>212</v>
      </c>
      <c r="E1223" s="5" t="s">
        <v>45</v>
      </c>
      <c r="F1223" s="7">
        <v>12</v>
      </c>
      <c r="G1223" s="7">
        <v>18</v>
      </c>
      <c r="H1223" s="5" t="s">
        <v>510</v>
      </c>
      <c r="I1223" s="5" t="s">
        <v>31</v>
      </c>
      <c r="J1223" s="5" t="s">
        <v>110</v>
      </c>
      <c r="K1223" s="5" t="s">
        <v>14399</v>
      </c>
      <c r="L1223" s="5" t="s">
        <v>14400</v>
      </c>
      <c r="M1223" s="5" t="s">
        <v>53</v>
      </c>
      <c r="N1223" s="5" t="s">
        <v>271</v>
      </c>
      <c r="O1223" s="5"/>
      <c r="P1223" s="5" t="b">
        <f t="shared" ca="1" si="323"/>
        <v>0</v>
      </c>
      <c r="Q1223" s="5" t="b">
        <f ca="1">IFERROR(__xludf.DUMMYFUNCTION("REGEXMATCH(L1223,""JavaScript"")"),TRUE)</f>
        <v>1</v>
      </c>
      <c r="R1223" s="5"/>
      <c r="S1223" s="5"/>
      <c r="T1223" s="5"/>
      <c r="U1223" s="5"/>
      <c r="V1223" s="5"/>
      <c r="W1223" s="5"/>
      <c r="X1223" s="5"/>
      <c r="Y1223" s="5"/>
      <c r="Z1223" s="5"/>
      <c r="AA1223" s="5"/>
      <c r="AB1223" s="5"/>
      <c r="AC1223" s="5"/>
      <c r="AD1223" s="5"/>
      <c r="AE1223" s="5"/>
      <c r="AF1223" s="5"/>
    </row>
    <row r="1224" spans="1:32" ht="20.25" customHeight="1">
      <c r="A1224" s="5" t="s">
        <v>1457</v>
      </c>
      <c r="B1224" s="5" t="s">
        <v>4066</v>
      </c>
      <c r="C1224" s="5" t="s">
        <v>170</v>
      </c>
      <c r="D1224" s="5" t="s">
        <v>390</v>
      </c>
      <c r="E1224" s="5" t="s">
        <v>45</v>
      </c>
      <c r="F1224" s="7">
        <v>12</v>
      </c>
      <c r="G1224" s="7">
        <v>19</v>
      </c>
      <c r="H1224" s="5" t="s">
        <v>13972</v>
      </c>
      <c r="I1224" s="5" t="s">
        <v>108</v>
      </c>
      <c r="J1224" s="5" t="s">
        <v>110</v>
      </c>
      <c r="K1224" s="5" t="s">
        <v>14407</v>
      </c>
      <c r="L1224" s="5" t="s">
        <v>14408</v>
      </c>
      <c r="M1224" s="5" t="s">
        <v>37</v>
      </c>
      <c r="N1224" s="5" t="s">
        <v>55</v>
      </c>
      <c r="O1224" s="5"/>
      <c r="P1224" s="5" t="b">
        <f t="shared" ca="1" si="323"/>
        <v>0</v>
      </c>
      <c r="Q1224" s="5" t="b">
        <f t="shared" ref="Q1224:Q1225" ca="1" si="325">IFERROR(__xludf.DUMMYFUNCTION("REGEXMATCH(L1224,""(?i)JavaScript"")"),TRUE)</f>
        <v>1</v>
      </c>
      <c r="R1224" s="5"/>
      <c r="S1224" s="5"/>
      <c r="T1224" s="5"/>
      <c r="U1224" s="5"/>
      <c r="V1224" s="5"/>
      <c r="W1224" s="5"/>
      <c r="X1224" s="5"/>
      <c r="Y1224" s="5"/>
      <c r="Z1224" s="5"/>
      <c r="AA1224" s="5"/>
      <c r="AB1224" s="5"/>
      <c r="AC1224" s="5"/>
      <c r="AD1224" s="5"/>
      <c r="AE1224" s="5"/>
      <c r="AF1224" s="5"/>
    </row>
    <row r="1225" spans="1:32" ht="20.25" customHeight="1">
      <c r="A1225" s="5" t="s">
        <v>396</v>
      </c>
      <c r="B1225" s="5" t="s">
        <v>14409</v>
      </c>
      <c r="C1225" s="5" t="s">
        <v>20</v>
      </c>
      <c r="D1225" s="5" t="s">
        <v>21</v>
      </c>
      <c r="E1225" s="5" t="s">
        <v>45</v>
      </c>
      <c r="F1225" s="7">
        <v>12</v>
      </c>
      <c r="G1225" s="7">
        <v>18</v>
      </c>
      <c r="H1225" s="5" t="s">
        <v>510</v>
      </c>
      <c r="I1225" s="5" t="s">
        <v>108</v>
      </c>
      <c r="J1225" s="5" t="s">
        <v>48</v>
      </c>
      <c r="K1225" s="5" t="s">
        <v>9843</v>
      </c>
      <c r="L1225" s="5" t="s">
        <v>14413</v>
      </c>
      <c r="M1225" s="5" t="s">
        <v>100</v>
      </c>
      <c r="N1225" s="5" t="s">
        <v>55</v>
      </c>
      <c r="O1225" s="5"/>
      <c r="P1225" s="5" t="b">
        <f t="shared" ca="1" si="323"/>
        <v>0</v>
      </c>
      <c r="Q1225" s="5" t="b">
        <f t="shared" ca="1" si="325"/>
        <v>1</v>
      </c>
      <c r="R1225" s="5"/>
      <c r="S1225" s="5"/>
      <c r="T1225" s="5"/>
      <c r="U1225" s="5"/>
      <c r="V1225" s="5"/>
      <c r="W1225" s="5"/>
      <c r="X1225" s="5"/>
      <c r="Y1225" s="5"/>
      <c r="Z1225" s="5"/>
      <c r="AA1225" s="5"/>
      <c r="AB1225" s="5"/>
      <c r="AC1225" s="5"/>
      <c r="AD1225" s="5"/>
      <c r="AE1225" s="5"/>
      <c r="AF1225" s="5"/>
    </row>
    <row r="1226" spans="1:32" ht="20.25" customHeight="1">
      <c r="A1226" s="5" t="s">
        <v>11849</v>
      </c>
      <c r="B1226" s="5" t="s">
        <v>14418</v>
      </c>
      <c r="C1226" s="5" t="s">
        <v>20</v>
      </c>
      <c r="D1226" s="5" t="s">
        <v>1173</v>
      </c>
      <c r="E1226" s="5" t="s">
        <v>45</v>
      </c>
      <c r="F1226" s="7">
        <v>12</v>
      </c>
      <c r="G1226" s="7">
        <v>15</v>
      </c>
      <c r="H1226" s="5" t="s">
        <v>1136</v>
      </c>
      <c r="I1226" s="5" t="s">
        <v>31</v>
      </c>
      <c r="J1226" s="5" t="s">
        <v>13117</v>
      </c>
      <c r="K1226" s="5" t="s">
        <v>14419</v>
      </c>
      <c r="L1226" s="5" t="s">
        <v>14420</v>
      </c>
      <c r="M1226" s="5" t="s">
        <v>53</v>
      </c>
      <c r="N1226" s="5" t="s">
        <v>55</v>
      </c>
      <c r="O1226" s="5"/>
      <c r="P1226" s="5" t="b">
        <f t="shared" ca="1" si="323"/>
        <v>0</v>
      </c>
      <c r="Q1226" s="5" t="b">
        <f t="shared" ref="Q1226:Q1228" ca="1" si="326">IFERROR(__xludf.DUMMYFUNCTION("REGEXMATCH(L1226,""JavaScript"")"),TRUE)</f>
        <v>1</v>
      </c>
      <c r="R1226" s="5"/>
      <c r="S1226" s="5"/>
      <c r="T1226" s="5"/>
      <c r="U1226" s="5"/>
      <c r="V1226" s="5"/>
      <c r="W1226" s="5"/>
      <c r="X1226" s="5"/>
      <c r="Y1226" s="5"/>
      <c r="Z1226" s="5"/>
      <c r="AA1226" s="5"/>
      <c r="AB1226" s="5"/>
      <c r="AC1226" s="5"/>
      <c r="AD1226" s="5"/>
      <c r="AE1226" s="5"/>
      <c r="AF1226" s="5"/>
    </row>
    <row r="1227" spans="1:32" ht="20.25" customHeight="1">
      <c r="A1227" s="5" t="s">
        <v>14425</v>
      </c>
      <c r="B1227" s="5" t="s">
        <v>14426</v>
      </c>
      <c r="C1227" s="5" t="s">
        <v>41</v>
      </c>
      <c r="D1227" s="5" t="s">
        <v>43</v>
      </c>
      <c r="E1227" s="5" t="s">
        <v>45</v>
      </c>
      <c r="F1227" s="7">
        <v>12</v>
      </c>
      <c r="G1227" s="7">
        <v>20</v>
      </c>
      <c r="H1227" s="5" t="s">
        <v>201</v>
      </c>
      <c r="I1227" s="5" t="s">
        <v>108</v>
      </c>
      <c r="J1227" s="5" t="s">
        <v>4427</v>
      </c>
      <c r="K1227" s="5" t="s">
        <v>14427</v>
      </c>
      <c r="L1227" s="5" t="s">
        <v>14428</v>
      </c>
      <c r="M1227" s="5" t="s">
        <v>37</v>
      </c>
      <c r="N1227" s="5" t="s">
        <v>55</v>
      </c>
      <c r="O1227" s="5"/>
      <c r="P1227" s="5" t="b">
        <f t="shared" ca="1" si="323"/>
        <v>0</v>
      </c>
      <c r="Q1227" s="5" t="b">
        <f t="shared" ca="1" si="326"/>
        <v>1</v>
      </c>
      <c r="R1227" s="5"/>
      <c r="S1227" s="5"/>
      <c r="T1227" s="5"/>
      <c r="U1227" s="5"/>
      <c r="V1227" s="5"/>
      <c r="W1227" s="5"/>
      <c r="X1227" s="5"/>
      <c r="Y1227" s="5"/>
      <c r="Z1227" s="5"/>
      <c r="AA1227" s="5"/>
      <c r="AB1227" s="5"/>
      <c r="AC1227" s="5"/>
      <c r="AD1227" s="5"/>
      <c r="AE1227" s="5"/>
      <c r="AF1227" s="5"/>
    </row>
    <row r="1228" spans="1:32" ht="20.25" customHeight="1">
      <c r="A1228" s="5" t="s">
        <v>248</v>
      </c>
      <c r="B1228" s="5" t="s">
        <v>14431</v>
      </c>
      <c r="C1228" s="5" t="s">
        <v>170</v>
      </c>
      <c r="D1228" s="5" t="s">
        <v>378</v>
      </c>
      <c r="E1228" s="5" t="s">
        <v>29</v>
      </c>
      <c r="F1228" s="7">
        <v>12</v>
      </c>
      <c r="G1228" s="7">
        <v>20</v>
      </c>
      <c r="H1228" s="5" t="s">
        <v>201</v>
      </c>
      <c r="I1228" s="5" t="s">
        <v>108</v>
      </c>
      <c r="J1228" s="5" t="s">
        <v>57</v>
      </c>
      <c r="K1228" s="5" t="s">
        <v>3436</v>
      </c>
      <c r="L1228" s="5" t="s">
        <v>14434</v>
      </c>
      <c r="M1228" s="5" t="s">
        <v>37</v>
      </c>
      <c r="N1228" s="5" t="s">
        <v>55</v>
      </c>
      <c r="O1228" s="5"/>
      <c r="P1228" s="5" t="b">
        <f t="shared" ca="1" si="323"/>
        <v>0</v>
      </c>
      <c r="Q1228" s="5" t="b">
        <f t="shared" ca="1" si="326"/>
        <v>1</v>
      </c>
      <c r="R1228" s="5"/>
      <c r="S1228" s="5"/>
      <c r="T1228" s="5"/>
      <c r="U1228" s="5"/>
      <c r="V1228" s="5"/>
      <c r="W1228" s="5"/>
      <c r="X1228" s="5"/>
      <c r="Y1228" s="5"/>
      <c r="Z1228" s="5"/>
      <c r="AA1228" s="5"/>
      <c r="AB1228" s="5"/>
      <c r="AC1228" s="5"/>
      <c r="AD1228" s="5"/>
      <c r="AE1228" s="5"/>
      <c r="AF1228" s="5"/>
    </row>
    <row r="1229" spans="1:32" ht="20.25" customHeight="1">
      <c r="A1229" s="5" t="s">
        <v>14436</v>
      </c>
      <c r="B1229" s="5" t="s">
        <v>366</v>
      </c>
      <c r="C1229" s="5" t="s">
        <v>27</v>
      </c>
      <c r="D1229" s="5" t="s">
        <v>212</v>
      </c>
      <c r="E1229" s="5" t="s">
        <v>29</v>
      </c>
      <c r="F1229" s="7">
        <v>12</v>
      </c>
      <c r="G1229" s="7">
        <v>18</v>
      </c>
      <c r="H1229" s="5" t="s">
        <v>510</v>
      </c>
      <c r="I1229" s="5" t="s">
        <v>66</v>
      </c>
      <c r="J1229" s="5" t="s">
        <v>110</v>
      </c>
      <c r="K1229" s="5" t="s">
        <v>14439</v>
      </c>
      <c r="L1229" s="5" t="s">
        <v>14440</v>
      </c>
      <c r="M1229" s="5" t="s">
        <v>37</v>
      </c>
      <c r="N1229" s="5" t="s">
        <v>55</v>
      </c>
      <c r="O1229" s="5"/>
      <c r="P1229" s="5" t="b">
        <f t="shared" ca="1" si="323"/>
        <v>0</v>
      </c>
      <c r="Q1229" s="5" t="b">
        <f ca="1">IFERROR(__xludf.DUMMYFUNCTION("REGEXMATCH(L1229,""(?i)JavaScript"")"),TRUE)</f>
        <v>1</v>
      </c>
      <c r="R1229" s="5"/>
      <c r="S1229" s="5"/>
      <c r="T1229" s="5"/>
      <c r="U1229" s="5"/>
      <c r="V1229" s="5"/>
      <c r="W1229" s="5"/>
      <c r="X1229" s="5"/>
      <c r="Y1229" s="5"/>
      <c r="Z1229" s="5"/>
      <c r="AA1229" s="5"/>
      <c r="AB1229" s="5"/>
      <c r="AC1229" s="5"/>
      <c r="AD1229" s="5"/>
      <c r="AE1229" s="5"/>
      <c r="AF1229" s="5"/>
    </row>
    <row r="1230" spans="1:32" ht="20.25" customHeight="1">
      <c r="A1230" s="5" t="s">
        <v>14330</v>
      </c>
      <c r="B1230" s="5" t="s">
        <v>14444</v>
      </c>
      <c r="C1230" s="5" t="s">
        <v>170</v>
      </c>
      <c r="D1230" s="5" t="s">
        <v>342</v>
      </c>
      <c r="E1230" s="5" t="s">
        <v>45</v>
      </c>
      <c r="F1230" s="7">
        <v>12</v>
      </c>
      <c r="G1230" s="7">
        <v>25</v>
      </c>
      <c r="H1230" s="5" t="s">
        <v>3306</v>
      </c>
      <c r="I1230" s="5" t="s">
        <v>66</v>
      </c>
      <c r="J1230" s="5" t="s">
        <v>117</v>
      </c>
      <c r="K1230" s="5" t="s">
        <v>11175</v>
      </c>
      <c r="L1230" s="5" t="s">
        <v>14445</v>
      </c>
      <c r="M1230" s="5" t="s">
        <v>53</v>
      </c>
      <c r="N1230" s="5" t="s">
        <v>55</v>
      </c>
      <c r="O1230" s="5"/>
      <c r="P1230" s="5" t="b">
        <f t="shared" ca="1" si="323"/>
        <v>0</v>
      </c>
      <c r="Q1230" s="5" t="b">
        <f ca="1">IFERROR(__xludf.DUMMYFUNCTION("REGEXMATCH(L1230,""JavaScript"")"),TRUE)</f>
        <v>1</v>
      </c>
      <c r="R1230" s="5"/>
      <c r="S1230" s="5"/>
      <c r="T1230" s="5"/>
      <c r="U1230" s="5"/>
      <c r="V1230" s="5"/>
      <c r="W1230" s="5"/>
      <c r="X1230" s="5"/>
      <c r="Y1230" s="5"/>
      <c r="Z1230" s="5"/>
      <c r="AA1230" s="5"/>
      <c r="AB1230" s="5"/>
      <c r="AC1230" s="5"/>
      <c r="AD1230" s="5"/>
      <c r="AE1230" s="5"/>
      <c r="AF1230" s="5"/>
    </row>
    <row r="1231" spans="1:32" ht="20.25" customHeight="1">
      <c r="A1231" s="5" t="s">
        <v>14449</v>
      </c>
      <c r="B1231" s="5" t="s">
        <v>14451</v>
      </c>
      <c r="C1231" s="5" t="s">
        <v>170</v>
      </c>
      <c r="D1231" s="5" t="s">
        <v>390</v>
      </c>
      <c r="E1231" s="5" t="s">
        <v>29</v>
      </c>
      <c r="F1231" s="7">
        <v>12</v>
      </c>
      <c r="G1231" s="7">
        <v>18</v>
      </c>
      <c r="H1231" s="5" t="s">
        <v>510</v>
      </c>
      <c r="I1231" s="5" t="s">
        <v>31</v>
      </c>
      <c r="J1231" s="5" t="s">
        <v>2791</v>
      </c>
      <c r="K1231" s="5" t="s">
        <v>14452</v>
      </c>
      <c r="L1231" s="5" t="s">
        <v>14453</v>
      </c>
      <c r="M1231" s="5" t="s">
        <v>100</v>
      </c>
      <c r="N1231" s="5" t="s">
        <v>55</v>
      </c>
      <c r="O1231" s="5"/>
      <c r="P1231" s="5" t="b">
        <f t="shared" ca="1" si="323"/>
        <v>0</v>
      </c>
      <c r="Q1231" s="5" t="b">
        <f t="shared" ref="Q1231:Q1232" ca="1" si="327">IFERROR(__xludf.DUMMYFUNCTION("REGEXMATCH(L1231,""(?i)JavaScript"")"),TRUE)</f>
        <v>1</v>
      </c>
      <c r="R1231" s="5"/>
      <c r="S1231" s="5"/>
      <c r="T1231" s="5"/>
      <c r="U1231" s="5"/>
      <c r="V1231" s="5"/>
      <c r="W1231" s="5"/>
      <c r="X1231" s="5"/>
      <c r="Y1231" s="5"/>
      <c r="Z1231" s="5"/>
      <c r="AA1231" s="5"/>
      <c r="AB1231" s="5"/>
      <c r="AC1231" s="5"/>
      <c r="AD1231" s="5"/>
      <c r="AE1231" s="5"/>
      <c r="AF1231" s="5"/>
    </row>
    <row r="1232" spans="1:32" ht="20.25" customHeight="1">
      <c r="A1232" s="5" t="s">
        <v>8081</v>
      </c>
      <c r="B1232" s="5" t="s">
        <v>8082</v>
      </c>
      <c r="C1232" s="5" t="s">
        <v>170</v>
      </c>
      <c r="D1232" s="5" t="s">
        <v>390</v>
      </c>
      <c r="E1232" s="5" t="s">
        <v>45</v>
      </c>
      <c r="F1232" s="7">
        <v>12</v>
      </c>
      <c r="G1232" s="7">
        <v>20</v>
      </c>
      <c r="H1232" s="5" t="s">
        <v>201</v>
      </c>
      <c r="I1232" s="5" t="s">
        <v>108</v>
      </c>
      <c r="J1232" s="5" t="s">
        <v>1098</v>
      </c>
      <c r="K1232" s="5" t="s">
        <v>8083</v>
      </c>
      <c r="L1232" s="5" t="s">
        <v>8084</v>
      </c>
      <c r="M1232" s="5" t="s">
        <v>53</v>
      </c>
      <c r="N1232" s="5" t="s">
        <v>55</v>
      </c>
      <c r="O1232" s="5"/>
      <c r="P1232" s="5" t="b">
        <f t="shared" ca="1" si="323"/>
        <v>0</v>
      </c>
      <c r="Q1232" s="5" t="b">
        <f t="shared" ca="1" si="327"/>
        <v>1</v>
      </c>
      <c r="R1232" s="5"/>
      <c r="S1232" s="5"/>
      <c r="T1232" s="5"/>
      <c r="U1232" s="5"/>
      <c r="V1232" s="5"/>
      <c r="W1232" s="5"/>
      <c r="X1232" s="5"/>
      <c r="Y1232" s="5"/>
      <c r="Z1232" s="5"/>
      <c r="AA1232" s="5"/>
      <c r="AB1232" s="5"/>
      <c r="AC1232" s="5"/>
      <c r="AD1232" s="5"/>
      <c r="AE1232" s="5"/>
      <c r="AF1232" s="5"/>
    </row>
    <row r="1233" spans="1:32" ht="20.25" customHeight="1">
      <c r="A1233" s="5" t="s">
        <v>14461</v>
      </c>
      <c r="B1233" s="5" t="s">
        <v>5706</v>
      </c>
      <c r="C1233" s="5" t="s">
        <v>170</v>
      </c>
      <c r="D1233" s="5" t="s">
        <v>390</v>
      </c>
      <c r="E1233" s="5" t="s">
        <v>29</v>
      </c>
      <c r="F1233" s="7">
        <v>12</v>
      </c>
      <c r="G1233" s="7">
        <v>18</v>
      </c>
      <c r="H1233" s="5" t="s">
        <v>510</v>
      </c>
      <c r="I1233" s="5" t="s">
        <v>66</v>
      </c>
      <c r="J1233" s="5" t="s">
        <v>126</v>
      </c>
      <c r="K1233" s="5" t="s">
        <v>5709</v>
      </c>
      <c r="L1233" s="5" t="s">
        <v>14462</v>
      </c>
      <c r="M1233" s="5" t="s">
        <v>37</v>
      </c>
      <c r="N1233" s="5" t="s">
        <v>55</v>
      </c>
      <c r="O1233" s="5"/>
      <c r="P1233" s="5" t="b">
        <f t="shared" ca="1" si="323"/>
        <v>0</v>
      </c>
      <c r="Q1233" s="5" t="b">
        <f ca="1">IFERROR(__xludf.DUMMYFUNCTION("REGEXMATCH(L1233,""JavaScript"")"),TRUE)</f>
        <v>1</v>
      </c>
      <c r="R1233" s="5"/>
      <c r="S1233" s="5"/>
      <c r="T1233" s="5"/>
      <c r="U1233" s="5"/>
      <c r="V1233" s="5"/>
      <c r="W1233" s="5"/>
      <c r="X1233" s="5"/>
      <c r="Y1233" s="5"/>
      <c r="Z1233" s="5"/>
      <c r="AA1233" s="5"/>
      <c r="AB1233" s="5"/>
      <c r="AC1233" s="5"/>
      <c r="AD1233" s="5"/>
      <c r="AE1233" s="5"/>
      <c r="AF1233" s="5"/>
    </row>
    <row r="1234" spans="1:32" ht="20.25" customHeight="1">
      <c r="A1234" s="5" t="s">
        <v>2922</v>
      </c>
      <c r="B1234" s="5" t="s">
        <v>4281</v>
      </c>
      <c r="C1234" s="5" t="s">
        <v>27</v>
      </c>
      <c r="D1234" s="5" t="s">
        <v>75</v>
      </c>
      <c r="E1234" s="5" t="s">
        <v>45</v>
      </c>
      <c r="F1234" s="7">
        <v>12</v>
      </c>
      <c r="G1234" s="7">
        <v>15</v>
      </c>
      <c r="H1234" s="5" t="s">
        <v>1136</v>
      </c>
      <c r="I1234" s="5" t="s">
        <v>125</v>
      </c>
      <c r="J1234" s="5" t="s">
        <v>516</v>
      </c>
      <c r="K1234" s="5" t="s">
        <v>4282</v>
      </c>
      <c r="L1234" s="5" t="s">
        <v>14469</v>
      </c>
      <c r="M1234" s="5" t="s">
        <v>37</v>
      </c>
      <c r="N1234" s="5" t="s">
        <v>55</v>
      </c>
      <c r="O1234" s="5"/>
      <c r="P1234" s="5" t="b">
        <f t="shared" ca="1" si="323"/>
        <v>0</v>
      </c>
      <c r="Q1234" s="5" t="b">
        <f ca="1">IFERROR(__xludf.DUMMYFUNCTION("REGEXMATCH(L1234,""(?i)JavaScript"")"),TRUE)</f>
        <v>1</v>
      </c>
      <c r="R1234" s="5"/>
      <c r="S1234" s="5"/>
      <c r="T1234" s="5"/>
      <c r="U1234" s="5"/>
      <c r="V1234" s="5"/>
      <c r="W1234" s="5"/>
      <c r="X1234" s="5"/>
      <c r="Y1234" s="5"/>
      <c r="Z1234" s="5"/>
      <c r="AA1234" s="5"/>
      <c r="AB1234" s="5"/>
      <c r="AC1234" s="5"/>
      <c r="AD1234" s="5"/>
      <c r="AE1234" s="5"/>
      <c r="AF1234" s="5"/>
    </row>
    <row r="1235" spans="1:32" ht="20.25" customHeight="1">
      <c r="A1235" s="5" t="s">
        <v>9347</v>
      </c>
      <c r="B1235" s="5" t="s">
        <v>9349</v>
      </c>
      <c r="C1235" s="5" t="s">
        <v>170</v>
      </c>
      <c r="D1235" s="5" t="s">
        <v>378</v>
      </c>
      <c r="E1235" s="5" t="s">
        <v>29</v>
      </c>
      <c r="F1235" s="7">
        <v>12</v>
      </c>
      <c r="G1235" s="7">
        <v>20</v>
      </c>
      <c r="H1235" s="5" t="s">
        <v>201</v>
      </c>
      <c r="I1235" s="5" t="s">
        <v>108</v>
      </c>
      <c r="J1235" s="5" t="s">
        <v>32</v>
      </c>
      <c r="K1235" s="5" t="s">
        <v>9350</v>
      </c>
      <c r="L1235" s="5" t="s">
        <v>9351</v>
      </c>
      <c r="M1235" s="5" t="s">
        <v>37</v>
      </c>
      <c r="N1235" s="5" t="s">
        <v>55</v>
      </c>
      <c r="O1235" s="5"/>
      <c r="P1235" s="5" t="b">
        <f t="shared" ca="1" si="323"/>
        <v>0</v>
      </c>
      <c r="Q1235" s="5" t="b">
        <f t="shared" ref="Q1235:Q1238" ca="1" si="328">IFERROR(__xludf.DUMMYFUNCTION("REGEXMATCH(L1235,""JavaScript"")"),TRUE)</f>
        <v>1</v>
      </c>
      <c r="R1235" s="5"/>
      <c r="S1235" s="5"/>
      <c r="T1235" s="5"/>
      <c r="U1235" s="5"/>
      <c r="V1235" s="5"/>
      <c r="W1235" s="5"/>
      <c r="X1235" s="5"/>
      <c r="Y1235" s="5"/>
      <c r="Z1235" s="5"/>
      <c r="AA1235" s="5"/>
      <c r="AB1235" s="5"/>
      <c r="AC1235" s="5"/>
      <c r="AD1235" s="5"/>
      <c r="AE1235" s="5"/>
      <c r="AF1235" s="5"/>
    </row>
    <row r="1236" spans="1:32" ht="20.25" customHeight="1">
      <c r="A1236" s="5" t="s">
        <v>10562</v>
      </c>
      <c r="B1236" s="5" t="s">
        <v>14481</v>
      </c>
      <c r="C1236" s="5" t="s">
        <v>27</v>
      </c>
      <c r="D1236" s="5" t="s">
        <v>85</v>
      </c>
      <c r="E1236" s="5" t="s">
        <v>29</v>
      </c>
      <c r="F1236" s="7">
        <v>12</v>
      </c>
      <c r="G1236" s="7">
        <v>18</v>
      </c>
      <c r="H1236" s="5" t="s">
        <v>510</v>
      </c>
      <c r="I1236" s="5" t="s">
        <v>108</v>
      </c>
      <c r="J1236" s="5" t="s">
        <v>1741</v>
      </c>
      <c r="K1236" s="5" t="s">
        <v>14482</v>
      </c>
      <c r="L1236" s="5" t="s">
        <v>14483</v>
      </c>
      <c r="M1236" s="5" t="s">
        <v>167</v>
      </c>
      <c r="N1236" s="5" t="s">
        <v>55</v>
      </c>
      <c r="O1236" s="5"/>
      <c r="P1236" s="5" t="b">
        <f t="shared" ca="1" si="323"/>
        <v>0</v>
      </c>
      <c r="Q1236" s="5" t="b">
        <f t="shared" ca="1" si="328"/>
        <v>1</v>
      </c>
      <c r="R1236" s="5"/>
      <c r="S1236" s="5"/>
      <c r="T1236" s="5"/>
      <c r="U1236" s="5"/>
      <c r="V1236" s="5"/>
      <c r="W1236" s="5"/>
      <c r="X1236" s="5"/>
      <c r="Y1236" s="5"/>
      <c r="Z1236" s="5"/>
      <c r="AA1236" s="5"/>
      <c r="AB1236" s="5"/>
      <c r="AC1236" s="5"/>
      <c r="AD1236" s="5"/>
      <c r="AE1236" s="5"/>
      <c r="AF1236" s="5"/>
    </row>
    <row r="1237" spans="1:32" ht="20.25" customHeight="1">
      <c r="A1237" s="5" t="s">
        <v>396</v>
      </c>
      <c r="B1237" s="5" t="s">
        <v>4634</v>
      </c>
      <c r="C1237" s="5" t="s">
        <v>170</v>
      </c>
      <c r="D1237" s="5" t="s">
        <v>390</v>
      </c>
      <c r="E1237" s="5" t="s">
        <v>45</v>
      </c>
      <c r="F1237" s="7">
        <v>12</v>
      </c>
      <c r="G1237" s="7">
        <v>15</v>
      </c>
      <c r="H1237" s="5" t="s">
        <v>1136</v>
      </c>
      <c r="I1237" s="5" t="s">
        <v>108</v>
      </c>
      <c r="J1237" s="5" t="s">
        <v>663</v>
      </c>
      <c r="K1237" s="5"/>
      <c r="L1237" s="5" t="s">
        <v>14490</v>
      </c>
      <c r="M1237" s="5" t="s">
        <v>37</v>
      </c>
      <c r="N1237" s="5" t="s">
        <v>55</v>
      </c>
      <c r="O1237" s="5"/>
      <c r="P1237" s="5" t="b">
        <f t="shared" ca="1" si="323"/>
        <v>0</v>
      </c>
      <c r="Q1237" s="5" t="b">
        <f t="shared" ca="1" si="328"/>
        <v>1</v>
      </c>
      <c r="R1237" s="5"/>
      <c r="S1237" s="5"/>
      <c r="T1237" s="5"/>
      <c r="U1237" s="5"/>
      <c r="V1237" s="5"/>
      <c r="W1237" s="5"/>
      <c r="X1237" s="5"/>
      <c r="Y1237" s="5"/>
      <c r="Z1237" s="5"/>
      <c r="AA1237" s="5"/>
      <c r="AB1237" s="5"/>
      <c r="AC1237" s="5"/>
      <c r="AD1237" s="5"/>
      <c r="AE1237" s="5"/>
      <c r="AF1237" s="5"/>
    </row>
    <row r="1238" spans="1:32" ht="20.25" customHeight="1">
      <c r="A1238" s="5" t="s">
        <v>396</v>
      </c>
      <c r="B1238" s="5" t="s">
        <v>14492</v>
      </c>
      <c r="C1238" s="5" t="s">
        <v>20</v>
      </c>
      <c r="D1238" s="5" t="s">
        <v>47</v>
      </c>
      <c r="E1238" s="5" t="s">
        <v>45</v>
      </c>
      <c r="F1238" s="7">
        <v>12</v>
      </c>
      <c r="G1238" s="7">
        <v>18</v>
      </c>
      <c r="H1238" s="5" t="s">
        <v>510</v>
      </c>
      <c r="I1238" s="5" t="s">
        <v>108</v>
      </c>
      <c r="J1238" s="5" t="s">
        <v>110</v>
      </c>
      <c r="K1238" s="5" t="s">
        <v>14495</v>
      </c>
      <c r="L1238" s="5" t="s">
        <v>14497</v>
      </c>
      <c r="M1238" s="5" t="s">
        <v>167</v>
      </c>
      <c r="N1238" s="5" t="s">
        <v>55</v>
      </c>
      <c r="O1238" s="5"/>
      <c r="P1238" s="5" t="b">
        <f t="shared" ca="1" si="323"/>
        <v>0</v>
      </c>
      <c r="Q1238" s="5" t="b">
        <f t="shared" ca="1" si="328"/>
        <v>1</v>
      </c>
      <c r="R1238" s="5"/>
      <c r="S1238" s="5"/>
      <c r="T1238" s="5"/>
      <c r="U1238" s="5"/>
      <c r="V1238" s="5"/>
      <c r="W1238" s="5"/>
      <c r="X1238" s="5"/>
      <c r="Y1238" s="5"/>
      <c r="Z1238" s="5"/>
      <c r="AA1238" s="5"/>
      <c r="AB1238" s="5"/>
      <c r="AC1238" s="5"/>
      <c r="AD1238" s="5"/>
      <c r="AE1238" s="5"/>
      <c r="AF1238" s="5"/>
    </row>
    <row r="1239" spans="1:32" ht="20.25" customHeight="1">
      <c r="A1239" s="5" t="s">
        <v>9367</v>
      </c>
      <c r="B1239" s="5" t="s">
        <v>9368</v>
      </c>
      <c r="C1239" s="5" t="s">
        <v>170</v>
      </c>
      <c r="D1239" s="5" t="s">
        <v>390</v>
      </c>
      <c r="E1239" s="5" t="s">
        <v>45</v>
      </c>
      <c r="F1239" s="7">
        <v>12</v>
      </c>
      <c r="G1239" s="7">
        <v>20</v>
      </c>
      <c r="H1239" s="5" t="s">
        <v>201</v>
      </c>
      <c r="I1239" s="5" t="s">
        <v>66</v>
      </c>
      <c r="J1239" s="5" t="s">
        <v>1770</v>
      </c>
      <c r="K1239" s="5" t="s">
        <v>9369</v>
      </c>
      <c r="L1239" s="5" t="s">
        <v>9370</v>
      </c>
      <c r="M1239" s="5" t="s">
        <v>167</v>
      </c>
      <c r="N1239" s="5" t="s">
        <v>55</v>
      </c>
      <c r="O1239" s="5"/>
      <c r="P1239" s="5" t="b">
        <f t="shared" ca="1" si="323"/>
        <v>0</v>
      </c>
      <c r="Q1239" s="5" t="b">
        <f ca="1">IFERROR(__xludf.DUMMYFUNCTION("REGEXMATCH(L1239,""(?i)JavaScript"")"),TRUE)</f>
        <v>1</v>
      </c>
      <c r="R1239" s="5"/>
      <c r="S1239" s="5"/>
      <c r="T1239" s="5"/>
      <c r="U1239" s="5"/>
      <c r="V1239" s="5"/>
      <c r="W1239" s="5"/>
      <c r="X1239" s="5"/>
      <c r="Y1239" s="5"/>
      <c r="Z1239" s="5"/>
      <c r="AA1239" s="5"/>
      <c r="AB1239" s="5"/>
      <c r="AC1239" s="5"/>
      <c r="AD1239" s="5"/>
      <c r="AE1239" s="5"/>
      <c r="AF1239" s="5"/>
    </row>
    <row r="1240" spans="1:32" ht="20.25" customHeight="1">
      <c r="A1240" s="5" t="s">
        <v>14506</v>
      </c>
      <c r="B1240" s="5" t="s">
        <v>7958</v>
      </c>
      <c r="C1240" s="5" t="s">
        <v>170</v>
      </c>
      <c r="D1240" s="5" t="s">
        <v>390</v>
      </c>
      <c r="E1240" s="5" t="s">
        <v>45</v>
      </c>
      <c r="F1240" s="7">
        <v>12</v>
      </c>
      <c r="G1240" s="7">
        <v>22</v>
      </c>
      <c r="H1240" s="5" t="s">
        <v>4645</v>
      </c>
      <c r="I1240" s="5" t="s">
        <v>108</v>
      </c>
      <c r="J1240" s="5" t="s">
        <v>106</v>
      </c>
      <c r="K1240" s="5"/>
      <c r="L1240" s="5" t="s">
        <v>14507</v>
      </c>
      <c r="M1240" s="5" t="s">
        <v>53</v>
      </c>
      <c r="N1240" s="5" t="s">
        <v>55</v>
      </c>
      <c r="O1240" s="5"/>
      <c r="P1240" s="5" t="b">
        <f t="shared" ca="1" si="323"/>
        <v>0</v>
      </c>
      <c r="Q1240" s="5" t="b">
        <f t="shared" ref="Q1240:Q1243" ca="1" si="329">IFERROR(__xludf.DUMMYFUNCTION("REGEXMATCH(L1240,""JavaScript"")"),TRUE)</f>
        <v>1</v>
      </c>
      <c r="R1240" s="5"/>
      <c r="S1240" s="5"/>
      <c r="T1240" s="5"/>
      <c r="U1240" s="5"/>
      <c r="V1240" s="5"/>
      <c r="W1240" s="5"/>
      <c r="X1240" s="5"/>
      <c r="Y1240" s="5"/>
      <c r="Z1240" s="5"/>
      <c r="AA1240" s="5"/>
      <c r="AB1240" s="5"/>
      <c r="AC1240" s="5"/>
      <c r="AD1240" s="5"/>
      <c r="AE1240" s="5"/>
      <c r="AF1240" s="5"/>
    </row>
    <row r="1241" spans="1:32" ht="20.25" customHeight="1">
      <c r="A1241" s="5" t="s">
        <v>396</v>
      </c>
      <c r="B1241" s="5" t="s">
        <v>4844</v>
      </c>
      <c r="C1241" s="5" t="s">
        <v>20</v>
      </c>
      <c r="D1241" s="5" t="s">
        <v>2874</v>
      </c>
      <c r="E1241" s="5" t="s">
        <v>45</v>
      </c>
      <c r="F1241" s="7">
        <v>12</v>
      </c>
      <c r="G1241" s="7">
        <v>18</v>
      </c>
      <c r="H1241" s="5" t="s">
        <v>510</v>
      </c>
      <c r="I1241" s="5" t="s">
        <v>31</v>
      </c>
      <c r="J1241" s="5" t="s">
        <v>57</v>
      </c>
      <c r="K1241" s="5" t="s">
        <v>14510</v>
      </c>
      <c r="L1241" s="5" t="s">
        <v>14511</v>
      </c>
      <c r="M1241" s="5" t="s">
        <v>37</v>
      </c>
      <c r="N1241" s="5" t="s">
        <v>55</v>
      </c>
      <c r="O1241" s="5"/>
      <c r="P1241" s="5" t="b">
        <f t="shared" ca="1" si="323"/>
        <v>0</v>
      </c>
      <c r="Q1241" s="5" t="b">
        <f t="shared" ca="1" si="329"/>
        <v>1</v>
      </c>
      <c r="R1241" s="5"/>
      <c r="S1241" s="5"/>
      <c r="T1241" s="5"/>
      <c r="U1241" s="5"/>
      <c r="V1241" s="5"/>
      <c r="W1241" s="5"/>
      <c r="X1241" s="5"/>
      <c r="Y1241" s="5"/>
      <c r="Z1241" s="5"/>
      <c r="AA1241" s="5"/>
      <c r="AB1241" s="5"/>
      <c r="AC1241" s="5"/>
      <c r="AD1241" s="5"/>
      <c r="AE1241" s="5"/>
      <c r="AF1241" s="5"/>
    </row>
    <row r="1242" spans="1:32" ht="20.25" customHeight="1">
      <c r="A1242" s="5" t="s">
        <v>1457</v>
      </c>
      <c r="B1242" s="5" t="s">
        <v>14512</v>
      </c>
      <c r="C1242" s="5" t="s">
        <v>27</v>
      </c>
      <c r="D1242" s="5" t="s">
        <v>85</v>
      </c>
      <c r="E1242" s="5" t="s">
        <v>29</v>
      </c>
      <c r="F1242" s="7">
        <v>12</v>
      </c>
      <c r="G1242" s="7">
        <v>18</v>
      </c>
      <c r="H1242" s="5" t="s">
        <v>510</v>
      </c>
      <c r="I1242" s="5" t="s">
        <v>108</v>
      </c>
      <c r="J1242" s="5" t="s">
        <v>32</v>
      </c>
      <c r="K1242" s="5" t="s">
        <v>14514</v>
      </c>
      <c r="L1242" s="5" t="s">
        <v>14515</v>
      </c>
      <c r="M1242" s="5" t="s">
        <v>167</v>
      </c>
      <c r="N1242" s="5" t="s">
        <v>55</v>
      </c>
      <c r="O1242" s="5"/>
      <c r="P1242" s="5" t="b">
        <f t="shared" ca="1" si="323"/>
        <v>0</v>
      </c>
      <c r="Q1242" s="5" t="b">
        <f t="shared" ca="1" si="329"/>
        <v>1</v>
      </c>
      <c r="R1242" s="5"/>
      <c r="S1242" s="5"/>
      <c r="T1242" s="5"/>
      <c r="U1242" s="5"/>
      <c r="V1242" s="5"/>
      <c r="W1242" s="5"/>
      <c r="X1242" s="5"/>
      <c r="Y1242" s="5"/>
      <c r="Z1242" s="5"/>
      <c r="AA1242" s="5"/>
      <c r="AB1242" s="5"/>
      <c r="AC1242" s="5"/>
      <c r="AD1242" s="5"/>
      <c r="AE1242" s="5"/>
      <c r="AF1242" s="5"/>
    </row>
    <row r="1243" spans="1:32" ht="20.25" customHeight="1">
      <c r="A1243" s="5" t="s">
        <v>14517</v>
      </c>
      <c r="B1243" s="5" t="s">
        <v>14518</v>
      </c>
      <c r="C1243" s="5" t="s">
        <v>41</v>
      </c>
      <c r="D1243" s="5" t="s">
        <v>47</v>
      </c>
      <c r="E1243" s="5" t="s">
        <v>45</v>
      </c>
      <c r="F1243" s="7">
        <v>12</v>
      </c>
      <c r="G1243" s="7">
        <v>20</v>
      </c>
      <c r="H1243" s="5" t="s">
        <v>201</v>
      </c>
      <c r="I1243" s="5" t="s">
        <v>108</v>
      </c>
      <c r="J1243" s="5" t="s">
        <v>252</v>
      </c>
      <c r="K1243" s="5" t="s">
        <v>14519</v>
      </c>
      <c r="L1243" s="5" t="s">
        <v>14520</v>
      </c>
      <c r="M1243" s="5" t="s">
        <v>53</v>
      </c>
      <c r="N1243" s="5" t="s">
        <v>271</v>
      </c>
      <c r="O1243" s="5"/>
      <c r="P1243" s="5" t="b">
        <f t="shared" ca="1" si="323"/>
        <v>0</v>
      </c>
      <c r="Q1243" s="5" t="b">
        <f t="shared" ca="1" si="329"/>
        <v>1</v>
      </c>
      <c r="R1243" s="5"/>
      <c r="S1243" s="5"/>
      <c r="T1243" s="5"/>
      <c r="U1243" s="5"/>
      <c r="V1243" s="5"/>
      <c r="W1243" s="5"/>
      <c r="X1243" s="5"/>
      <c r="Y1243" s="5"/>
      <c r="Z1243" s="5"/>
      <c r="AA1243" s="5"/>
      <c r="AB1243" s="5"/>
      <c r="AC1243" s="5"/>
      <c r="AD1243" s="5"/>
      <c r="AE1243" s="5"/>
      <c r="AF1243" s="5"/>
    </row>
    <row r="1244" spans="1:32" ht="20.25" customHeight="1">
      <c r="A1244" s="5" t="s">
        <v>3523</v>
      </c>
      <c r="B1244" s="5" t="s">
        <v>14524</v>
      </c>
      <c r="C1244" s="5" t="s">
        <v>170</v>
      </c>
      <c r="D1244" s="5" t="s">
        <v>390</v>
      </c>
      <c r="E1244" s="5" t="s">
        <v>29</v>
      </c>
      <c r="F1244" s="7">
        <v>12</v>
      </c>
      <c r="G1244" s="7">
        <v>18</v>
      </c>
      <c r="H1244" s="5" t="s">
        <v>510</v>
      </c>
      <c r="I1244" s="5" t="s">
        <v>108</v>
      </c>
      <c r="J1244" s="5" t="s">
        <v>76</v>
      </c>
      <c r="K1244" s="5" t="s">
        <v>14525</v>
      </c>
      <c r="L1244" s="5" t="s">
        <v>14526</v>
      </c>
      <c r="M1244" s="5" t="s">
        <v>100</v>
      </c>
      <c r="N1244" s="5" t="s">
        <v>55</v>
      </c>
      <c r="O1244" s="5"/>
      <c r="P1244" s="5" t="b">
        <f t="shared" ca="1" si="323"/>
        <v>0</v>
      </c>
      <c r="Q1244" s="5" t="b">
        <f ca="1">IFERROR(__xludf.DUMMYFUNCTION("REGEXMATCH(L1244,""(?i)JavaScript"")"),TRUE)</f>
        <v>1</v>
      </c>
      <c r="R1244" s="5"/>
      <c r="S1244" s="5"/>
      <c r="T1244" s="5"/>
      <c r="U1244" s="5"/>
      <c r="V1244" s="5"/>
      <c r="W1244" s="5"/>
      <c r="X1244" s="5"/>
      <c r="Y1244" s="5"/>
      <c r="Z1244" s="5"/>
      <c r="AA1244" s="5"/>
      <c r="AB1244" s="5"/>
      <c r="AC1244" s="5"/>
      <c r="AD1244" s="5"/>
      <c r="AE1244" s="5"/>
      <c r="AF1244" s="5"/>
    </row>
    <row r="1245" spans="1:32" ht="20.25" customHeight="1">
      <c r="A1245" s="5" t="s">
        <v>14533</v>
      </c>
      <c r="B1245" s="5" t="s">
        <v>14534</v>
      </c>
      <c r="C1245" s="5" t="s">
        <v>27</v>
      </c>
      <c r="D1245" s="5" t="s">
        <v>75</v>
      </c>
      <c r="E1245" s="5" t="s">
        <v>29</v>
      </c>
      <c r="F1245" s="7">
        <v>12</v>
      </c>
      <c r="G1245" s="7">
        <v>20</v>
      </c>
      <c r="H1245" s="5" t="s">
        <v>201</v>
      </c>
      <c r="I1245" s="5" t="s">
        <v>108</v>
      </c>
      <c r="J1245" s="5" t="s">
        <v>1328</v>
      </c>
      <c r="K1245" s="5" t="s">
        <v>14535</v>
      </c>
      <c r="L1245" s="5" t="s">
        <v>14536</v>
      </c>
      <c r="M1245" s="5" t="s">
        <v>37</v>
      </c>
      <c r="N1245" s="5" t="s">
        <v>55</v>
      </c>
      <c r="O1245" s="5"/>
      <c r="P1245" s="5" t="b">
        <f t="shared" ca="1" si="323"/>
        <v>0</v>
      </c>
      <c r="Q1245" s="5" t="b">
        <f ca="1">IFERROR(__xludf.DUMMYFUNCTION("REGEXMATCH(L1245,""JavaScript"")"),TRUE)</f>
        <v>1</v>
      </c>
      <c r="R1245" s="5"/>
      <c r="S1245" s="5"/>
      <c r="T1245" s="5"/>
      <c r="U1245" s="5"/>
      <c r="V1245" s="5"/>
      <c r="W1245" s="5"/>
      <c r="X1245" s="5"/>
      <c r="Y1245" s="5"/>
      <c r="Z1245" s="5"/>
      <c r="AA1245" s="5"/>
      <c r="AB1245" s="5"/>
      <c r="AC1245" s="5"/>
      <c r="AD1245" s="5"/>
      <c r="AE1245" s="5"/>
      <c r="AF1245" s="5"/>
    </row>
    <row r="1246" spans="1:32" ht="20.25" customHeight="1">
      <c r="A1246" s="5" t="s">
        <v>3523</v>
      </c>
      <c r="B1246" s="5" t="s">
        <v>4701</v>
      </c>
      <c r="C1246" s="5" t="s">
        <v>41</v>
      </c>
      <c r="D1246" s="5" t="s">
        <v>114</v>
      </c>
      <c r="E1246" s="5" t="s">
        <v>45</v>
      </c>
      <c r="F1246" s="7">
        <v>12</v>
      </c>
      <c r="G1246" s="7">
        <v>15</v>
      </c>
      <c r="H1246" s="5" t="s">
        <v>1136</v>
      </c>
      <c r="I1246" s="5" t="s">
        <v>108</v>
      </c>
      <c r="J1246" s="5" t="s">
        <v>252</v>
      </c>
      <c r="K1246" s="5" t="s">
        <v>14538</v>
      </c>
      <c r="L1246" s="5" t="s">
        <v>14539</v>
      </c>
      <c r="M1246" s="5" t="s">
        <v>37</v>
      </c>
      <c r="N1246" s="5" t="s">
        <v>237</v>
      </c>
      <c r="O1246" s="5"/>
      <c r="P1246" s="5" t="b">
        <f t="shared" ca="1" si="323"/>
        <v>0</v>
      </c>
      <c r="Q1246" s="5" t="b">
        <f ca="1">IFERROR(__xludf.DUMMYFUNCTION("REGEXMATCH(L1246,""(?i)JavaScript"")"),TRUE)</f>
        <v>1</v>
      </c>
      <c r="R1246" s="5"/>
      <c r="S1246" s="5"/>
      <c r="T1246" s="5"/>
      <c r="U1246" s="5"/>
      <c r="V1246" s="5"/>
      <c r="W1246" s="5"/>
      <c r="X1246" s="5"/>
      <c r="Y1246" s="5"/>
      <c r="Z1246" s="5"/>
      <c r="AA1246" s="5"/>
      <c r="AB1246" s="5"/>
      <c r="AC1246" s="5"/>
      <c r="AD1246" s="5"/>
      <c r="AE1246" s="5"/>
      <c r="AF1246" s="5"/>
    </row>
    <row r="1247" spans="1:32" ht="20.25" customHeight="1">
      <c r="A1247" s="5" t="s">
        <v>508</v>
      </c>
      <c r="B1247" s="5" t="s">
        <v>509</v>
      </c>
      <c r="C1247" s="5" t="s">
        <v>27</v>
      </c>
      <c r="D1247" s="5" t="s">
        <v>47</v>
      </c>
      <c r="E1247" s="5" t="s">
        <v>29</v>
      </c>
      <c r="F1247" s="7">
        <v>12</v>
      </c>
      <c r="G1247" s="7">
        <v>18</v>
      </c>
      <c r="H1247" s="5" t="s">
        <v>510</v>
      </c>
      <c r="I1247" s="5" t="s">
        <v>108</v>
      </c>
      <c r="J1247" s="5" t="s">
        <v>68</v>
      </c>
      <c r="K1247" s="5" t="s">
        <v>511</v>
      </c>
      <c r="L1247" s="5" t="s">
        <v>512</v>
      </c>
      <c r="M1247" s="5" t="s">
        <v>167</v>
      </c>
      <c r="N1247" s="5" t="s">
        <v>237</v>
      </c>
      <c r="O1247" s="5"/>
      <c r="P1247" s="5" t="b">
        <f t="shared" ca="1" si="323"/>
        <v>0</v>
      </c>
      <c r="Q1247" s="5" t="b">
        <f t="shared" ref="Q1247:Q1248" ca="1" si="330">IFERROR(__xludf.DUMMYFUNCTION("REGEXMATCH(L1247,""JavaScript"")"),TRUE)</f>
        <v>1</v>
      </c>
      <c r="R1247" s="5"/>
      <c r="S1247" s="5"/>
      <c r="T1247" s="5"/>
      <c r="U1247" s="5"/>
      <c r="V1247" s="5"/>
      <c r="W1247" s="5"/>
      <c r="X1247" s="5"/>
      <c r="Y1247" s="5"/>
      <c r="Z1247" s="5"/>
      <c r="AA1247" s="5"/>
      <c r="AB1247" s="5"/>
      <c r="AC1247" s="5"/>
      <c r="AD1247" s="5"/>
      <c r="AE1247" s="5"/>
      <c r="AF1247" s="5"/>
    </row>
    <row r="1248" spans="1:32" ht="20.25" customHeight="1">
      <c r="A1248" s="5" t="s">
        <v>7050</v>
      </c>
      <c r="B1248" s="5" t="s">
        <v>14547</v>
      </c>
      <c r="C1248" s="5" t="s">
        <v>170</v>
      </c>
      <c r="D1248" s="5" t="s">
        <v>390</v>
      </c>
      <c r="E1248" s="5" t="s">
        <v>45</v>
      </c>
      <c r="F1248" s="7">
        <v>12</v>
      </c>
      <c r="G1248" s="7">
        <v>16</v>
      </c>
      <c r="H1248" s="5" t="s">
        <v>232</v>
      </c>
      <c r="I1248" s="5" t="s">
        <v>108</v>
      </c>
      <c r="J1248" s="5" t="s">
        <v>110</v>
      </c>
      <c r="K1248" s="5" t="s">
        <v>14548</v>
      </c>
      <c r="L1248" s="5" t="s">
        <v>14549</v>
      </c>
      <c r="M1248" s="5" t="s">
        <v>53</v>
      </c>
      <c r="N1248" s="5" t="s">
        <v>55</v>
      </c>
      <c r="O1248" s="5"/>
      <c r="P1248" s="5" t="b">
        <f t="shared" ca="1" si="323"/>
        <v>0</v>
      </c>
      <c r="Q1248" s="5" t="b">
        <f t="shared" ca="1" si="330"/>
        <v>1</v>
      </c>
      <c r="R1248" s="5"/>
      <c r="S1248" s="5"/>
      <c r="T1248" s="5"/>
      <c r="U1248" s="5"/>
      <c r="V1248" s="5"/>
      <c r="W1248" s="5"/>
      <c r="X1248" s="5"/>
      <c r="Y1248" s="5"/>
      <c r="Z1248" s="5"/>
      <c r="AA1248" s="5"/>
      <c r="AB1248" s="5"/>
      <c r="AC1248" s="5"/>
      <c r="AD1248" s="5"/>
      <c r="AE1248" s="5"/>
      <c r="AF1248" s="5"/>
    </row>
    <row r="1249" spans="1:32" ht="20.25" customHeight="1">
      <c r="A1249" s="5" t="s">
        <v>1457</v>
      </c>
      <c r="B1249" s="5" t="s">
        <v>14552</v>
      </c>
      <c r="C1249" s="5" t="s">
        <v>27</v>
      </c>
      <c r="D1249" s="5" t="s">
        <v>850</v>
      </c>
      <c r="E1249" s="5" t="s">
        <v>45</v>
      </c>
      <c r="F1249" s="7">
        <v>13</v>
      </c>
      <c r="G1249" s="7">
        <v>18</v>
      </c>
      <c r="H1249" s="5" t="s">
        <v>1444</v>
      </c>
      <c r="I1249" s="5" t="s">
        <v>31</v>
      </c>
      <c r="J1249" s="5" t="s">
        <v>57</v>
      </c>
      <c r="K1249" s="5" t="s">
        <v>14553</v>
      </c>
      <c r="L1249" s="5" t="s">
        <v>14554</v>
      </c>
      <c r="M1249" s="5" t="s">
        <v>42</v>
      </c>
      <c r="N1249" s="5" t="s">
        <v>55</v>
      </c>
      <c r="O1249" s="5"/>
      <c r="P1249" s="5" t="b">
        <f t="shared" ca="1" si="323"/>
        <v>0</v>
      </c>
      <c r="Q1249" s="5" t="b">
        <f t="shared" ref="Q1249:Q1250" ca="1" si="331">IFERROR(__xludf.DUMMYFUNCTION("REGEXMATCH(L1249,""(?i)JavaScript"")"),TRUE)</f>
        <v>1</v>
      </c>
      <c r="R1249" s="5"/>
      <c r="S1249" s="5"/>
      <c r="T1249" s="5"/>
      <c r="U1249" s="5"/>
      <c r="V1249" s="5"/>
      <c r="W1249" s="5"/>
      <c r="X1249" s="5"/>
      <c r="Y1249" s="5"/>
      <c r="Z1249" s="5"/>
      <c r="AA1249" s="5"/>
      <c r="AB1249" s="5"/>
      <c r="AC1249" s="5"/>
      <c r="AD1249" s="5"/>
      <c r="AE1249" s="5"/>
      <c r="AF1249" s="5"/>
    </row>
    <row r="1250" spans="1:32" ht="20.25" customHeight="1">
      <c r="A1250" s="5" t="s">
        <v>14559</v>
      </c>
      <c r="B1250" s="5" t="s">
        <v>7040</v>
      </c>
      <c r="C1250" s="5" t="s">
        <v>41</v>
      </c>
      <c r="D1250" s="5" t="s">
        <v>47</v>
      </c>
      <c r="E1250" s="5" t="s">
        <v>45</v>
      </c>
      <c r="F1250" s="11">
        <v>13</v>
      </c>
      <c r="G1250" s="11">
        <v>21</v>
      </c>
      <c r="H1250" s="5" t="s">
        <v>4919</v>
      </c>
      <c r="I1250" s="5" t="s">
        <v>66</v>
      </c>
      <c r="J1250" s="5" t="s">
        <v>110</v>
      </c>
      <c r="K1250" s="5" t="s">
        <v>14562</v>
      </c>
      <c r="L1250" s="5"/>
      <c r="M1250" s="5" t="s">
        <v>53</v>
      </c>
      <c r="N1250" s="5" t="s">
        <v>89</v>
      </c>
      <c r="O1250" s="5" t="b">
        <f ca="1">IFERROR(__xludf.DUMMYFUNCTION("REGEXMATCH(A1250,""前端"")"),TRUE)</f>
        <v>1</v>
      </c>
      <c r="P1250" s="5" t="b">
        <f t="shared" ca="1" si="323"/>
        <v>0</v>
      </c>
      <c r="Q1250" s="5" t="b">
        <f t="shared" ca="1" si="331"/>
        <v>1</v>
      </c>
      <c r="R1250" s="5"/>
      <c r="S1250" s="5"/>
      <c r="T1250" s="5"/>
      <c r="U1250" s="5"/>
      <c r="V1250" s="5"/>
      <c r="W1250" s="5"/>
      <c r="X1250" s="5"/>
      <c r="Y1250" s="5"/>
      <c r="Z1250" s="5"/>
      <c r="AA1250" s="5"/>
      <c r="AB1250" s="5"/>
      <c r="AC1250" s="5"/>
      <c r="AD1250" s="5"/>
      <c r="AE1250" s="5"/>
      <c r="AF1250" s="5"/>
    </row>
    <row r="1251" spans="1:32" ht="20.25" customHeight="1">
      <c r="A1251" s="5" t="s">
        <v>396</v>
      </c>
      <c r="B1251" s="5" t="s">
        <v>14566</v>
      </c>
      <c r="C1251" s="5" t="s">
        <v>20</v>
      </c>
      <c r="D1251" s="5" t="s">
        <v>1173</v>
      </c>
      <c r="E1251" s="5" t="s">
        <v>45</v>
      </c>
      <c r="F1251" s="7">
        <v>13</v>
      </c>
      <c r="G1251" s="7">
        <v>16</v>
      </c>
      <c r="H1251" s="5" t="s">
        <v>5847</v>
      </c>
      <c r="I1251" s="5" t="s">
        <v>108</v>
      </c>
      <c r="J1251" s="5" t="s">
        <v>48</v>
      </c>
      <c r="K1251" s="5"/>
      <c r="L1251" s="5" t="s">
        <v>14568</v>
      </c>
      <c r="M1251" s="5" t="s">
        <v>42</v>
      </c>
      <c r="N1251" s="5" t="s">
        <v>55</v>
      </c>
      <c r="O1251" s="5"/>
      <c r="P1251" s="5" t="b">
        <f t="shared" ca="1" si="323"/>
        <v>0</v>
      </c>
      <c r="Q1251" s="5" t="b">
        <f t="shared" ref="Q1251:Q1257" ca="1" si="332">IFERROR(__xludf.DUMMYFUNCTION("REGEXMATCH(L1251,""JavaScript"")"),TRUE)</f>
        <v>1</v>
      </c>
      <c r="R1251" s="5"/>
      <c r="S1251" s="5"/>
      <c r="T1251" s="5"/>
      <c r="U1251" s="5"/>
      <c r="V1251" s="5"/>
      <c r="W1251" s="5"/>
      <c r="X1251" s="5"/>
      <c r="Y1251" s="5"/>
      <c r="Z1251" s="5"/>
      <c r="AA1251" s="5"/>
      <c r="AB1251" s="5"/>
      <c r="AC1251" s="5"/>
      <c r="AD1251" s="5"/>
      <c r="AE1251" s="5"/>
      <c r="AF1251" s="5"/>
    </row>
    <row r="1252" spans="1:32" ht="20.25" customHeight="1">
      <c r="A1252" s="5" t="s">
        <v>14570</v>
      </c>
      <c r="B1252" s="5" t="s">
        <v>14571</v>
      </c>
      <c r="C1252" s="5" t="s">
        <v>170</v>
      </c>
      <c r="D1252" s="5" t="s">
        <v>390</v>
      </c>
      <c r="E1252" s="5" t="s">
        <v>29</v>
      </c>
      <c r="F1252" s="7">
        <v>13</v>
      </c>
      <c r="G1252" s="7">
        <v>14</v>
      </c>
      <c r="H1252" s="5" t="s">
        <v>14572</v>
      </c>
      <c r="I1252" s="9" t="s">
        <v>24</v>
      </c>
      <c r="J1252" s="5" t="s">
        <v>57</v>
      </c>
      <c r="K1252" s="5"/>
      <c r="L1252" s="5" t="s">
        <v>14573</v>
      </c>
      <c r="M1252" s="5" t="s">
        <v>42</v>
      </c>
      <c r="N1252" s="5" t="s">
        <v>237</v>
      </c>
      <c r="O1252" s="5"/>
      <c r="P1252" s="5" t="b">
        <f t="shared" ca="1" si="323"/>
        <v>0</v>
      </c>
      <c r="Q1252" s="5" t="b">
        <f t="shared" ca="1" si="332"/>
        <v>1</v>
      </c>
      <c r="R1252" s="5"/>
      <c r="S1252" s="5"/>
      <c r="T1252" s="5"/>
      <c r="U1252" s="5"/>
      <c r="V1252" s="5"/>
      <c r="W1252" s="5"/>
      <c r="X1252" s="5"/>
      <c r="Y1252" s="5"/>
      <c r="Z1252" s="5"/>
      <c r="AA1252" s="5"/>
      <c r="AB1252" s="5"/>
      <c r="AC1252" s="5"/>
      <c r="AD1252" s="5"/>
      <c r="AE1252" s="5"/>
      <c r="AF1252" s="5"/>
    </row>
    <row r="1253" spans="1:32" ht="20.25" customHeight="1">
      <c r="A1253" s="5" t="s">
        <v>14576</v>
      </c>
      <c r="B1253" s="5" t="s">
        <v>1903</v>
      </c>
      <c r="C1253" s="5" t="s">
        <v>27</v>
      </c>
      <c r="D1253" s="5" t="s">
        <v>47</v>
      </c>
      <c r="E1253" s="5" t="s">
        <v>45</v>
      </c>
      <c r="F1253" s="7">
        <v>13</v>
      </c>
      <c r="G1253" s="7">
        <v>15</v>
      </c>
      <c r="H1253" s="5" t="s">
        <v>2945</v>
      </c>
      <c r="I1253" s="5" t="s">
        <v>125</v>
      </c>
      <c r="J1253" s="5" t="s">
        <v>57</v>
      </c>
      <c r="K1253" s="5" t="s">
        <v>1906</v>
      </c>
      <c r="L1253" s="5" t="s">
        <v>14577</v>
      </c>
      <c r="M1253" s="5" t="s">
        <v>648</v>
      </c>
      <c r="N1253" s="5" t="s">
        <v>38</v>
      </c>
      <c r="O1253" s="5"/>
      <c r="P1253" s="5" t="b">
        <f t="shared" ca="1" si="323"/>
        <v>0</v>
      </c>
      <c r="Q1253" s="5" t="b">
        <f t="shared" ca="1" si="332"/>
        <v>1</v>
      </c>
      <c r="R1253" s="5"/>
      <c r="S1253" s="5"/>
      <c r="T1253" s="5"/>
      <c r="U1253" s="5"/>
      <c r="V1253" s="5"/>
      <c r="W1253" s="5"/>
      <c r="X1253" s="5"/>
      <c r="Y1253" s="5"/>
      <c r="Z1253" s="5"/>
      <c r="AA1253" s="5"/>
      <c r="AB1253" s="5"/>
      <c r="AC1253" s="5"/>
      <c r="AD1253" s="5"/>
      <c r="AE1253" s="5"/>
      <c r="AF1253" s="5"/>
    </row>
    <row r="1254" spans="1:32" ht="20.25" customHeight="1">
      <c r="A1254" s="5" t="s">
        <v>2808</v>
      </c>
      <c r="B1254" s="5" t="s">
        <v>91</v>
      </c>
      <c r="C1254" s="5" t="s">
        <v>27</v>
      </c>
      <c r="D1254" s="5" t="s">
        <v>47</v>
      </c>
      <c r="E1254" s="5" t="s">
        <v>45</v>
      </c>
      <c r="F1254" s="11">
        <v>13</v>
      </c>
      <c r="G1254" s="11">
        <v>17</v>
      </c>
      <c r="H1254" s="5" t="s">
        <v>429</v>
      </c>
      <c r="I1254" s="5" t="s">
        <v>31</v>
      </c>
      <c r="J1254" s="5" t="s">
        <v>57</v>
      </c>
      <c r="K1254" s="5" t="s">
        <v>97</v>
      </c>
      <c r="L1254" s="5" t="s">
        <v>14584</v>
      </c>
      <c r="M1254" s="5" t="s">
        <v>53</v>
      </c>
      <c r="N1254" s="5" t="s">
        <v>55</v>
      </c>
      <c r="O1254" s="5"/>
      <c r="P1254" s="5" t="b">
        <f t="shared" ca="1" si="323"/>
        <v>0</v>
      </c>
      <c r="Q1254" s="5" t="b">
        <f t="shared" ca="1" si="332"/>
        <v>1</v>
      </c>
      <c r="R1254" s="5"/>
      <c r="S1254" s="5"/>
      <c r="T1254" s="5"/>
      <c r="U1254" s="5"/>
      <c r="V1254" s="5"/>
      <c r="W1254" s="5"/>
      <c r="X1254" s="5"/>
      <c r="Y1254" s="5"/>
      <c r="Z1254" s="5"/>
      <c r="AA1254" s="5"/>
      <c r="AB1254" s="5"/>
      <c r="AC1254" s="5"/>
      <c r="AD1254" s="5"/>
      <c r="AE1254" s="5"/>
      <c r="AF1254" s="5"/>
    </row>
    <row r="1255" spans="1:32" ht="20.25" customHeight="1">
      <c r="A1255" s="5" t="s">
        <v>9556</v>
      </c>
      <c r="B1255" s="5" t="s">
        <v>14585</v>
      </c>
      <c r="C1255" s="5" t="s">
        <v>27</v>
      </c>
      <c r="D1255" s="5" t="s">
        <v>75</v>
      </c>
      <c r="E1255" s="5" t="s">
        <v>45</v>
      </c>
      <c r="F1255" s="7">
        <v>13</v>
      </c>
      <c r="G1255" s="7">
        <v>25</v>
      </c>
      <c r="H1255" s="5" t="s">
        <v>1127</v>
      </c>
      <c r="I1255" s="5" t="s">
        <v>66</v>
      </c>
      <c r="J1255" s="5" t="s">
        <v>1270</v>
      </c>
      <c r="K1255" s="5"/>
      <c r="L1255" s="5" t="s">
        <v>14588</v>
      </c>
      <c r="M1255" s="5" t="s">
        <v>100</v>
      </c>
      <c r="N1255" s="5" t="s">
        <v>55</v>
      </c>
      <c r="O1255" s="5"/>
      <c r="P1255" s="5" t="b">
        <f t="shared" ca="1" si="323"/>
        <v>0</v>
      </c>
      <c r="Q1255" s="5" t="b">
        <f t="shared" ca="1" si="332"/>
        <v>1</v>
      </c>
      <c r="R1255" s="5"/>
      <c r="S1255" s="5"/>
      <c r="T1255" s="5"/>
      <c r="U1255" s="5"/>
      <c r="V1255" s="5"/>
      <c r="W1255" s="5"/>
      <c r="X1255" s="5"/>
      <c r="Y1255" s="5"/>
      <c r="Z1255" s="5"/>
      <c r="AA1255" s="5"/>
      <c r="AB1255" s="5"/>
      <c r="AC1255" s="5"/>
      <c r="AD1255" s="5"/>
      <c r="AE1255" s="5"/>
      <c r="AF1255" s="5"/>
    </row>
    <row r="1256" spans="1:32" ht="20.25" customHeight="1">
      <c r="A1256" s="5" t="s">
        <v>396</v>
      </c>
      <c r="B1256" s="5" t="s">
        <v>14590</v>
      </c>
      <c r="C1256" s="5" t="s">
        <v>27</v>
      </c>
      <c r="D1256" s="5" t="s">
        <v>575</v>
      </c>
      <c r="E1256" s="5" t="s">
        <v>45</v>
      </c>
      <c r="F1256" s="11">
        <v>13</v>
      </c>
      <c r="G1256" s="11">
        <v>17</v>
      </c>
      <c r="H1256" s="5" t="s">
        <v>429</v>
      </c>
      <c r="I1256" s="5" t="s">
        <v>31</v>
      </c>
      <c r="J1256" s="5" t="s">
        <v>204</v>
      </c>
      <c r="K1256" s="5" t="s">
        <v>14591</v>
      </c>
      <c r="L1256" s="5" t="s">
        <v>14592</v>
      </c>
      <c r="M1256" s="5" t="s">
        <v>53</v>
      </c>
      <c r="N1256" s="5" t="s">
        <v>55</v>
      </c>
      <c r="O1256" s="5"/>
      <c r="P1256" s="5" t="b">
        <f t="shared" ca="1" si="323"/>
        <v>0</v>
      </c>
      <c r="Q1256" s="5" t="b">
        <f t="shared" ca="1" si="332"/>
        <v>1</v>
      </c>
      <c r="R1256" s="5"/>
      <c r="S1256" s="5"/>
      <c r="T1256" s="5"/>
      <c r="U1256" s="5"/>
      <c r="V1256" s="5"/>
      <c r="W1256" s="5"/>
      <c r="X1256" s="5"/>
      <c r="Y1256" s="5"/>
      <c r="Z1256" s="5"/>
      <c r="AA1256" s="5"/>
      <c r="AB1256" s="5"/>
      <c r="AC1256" s="5"/>
      <c r="AD1256" s="5"/>
      <c r="AE1256" s="5"/>
      <c r="AF1256" s="5"/>
    </row>
    <row r="1257" spans="1:32" ht="20.25" customHeight="1">
      <c r="A1257" s="5" t="s">
        <v>13994</v>
      </c>
      <c r="B1257" s="5" t="s">
        <v>14596</v>
      </c>
      <c r="C1257" s="5" t="s">
        <v>41</v>
      </c>
      <c r="D1257" s="5" t="s">
        <v>874</v>
      </c>
      <c r="E1257" s="5" t="s">
        <v>45</v>
      </c>
      <c r="F1257" s="11">
        <v>13</v>
      </c>
      <c r="G1257" s="11">
        <v>17</v>
      </c>
      <c r="H1257" s="5" t="s">
        <v>429</v>
      </c>
      <c r="I1257" s="5" t="s">
        <v>108</v>
      </c>
      <c r="J1257" s="5" t="s">
        <v>48</v>
      </c>
      <c r="K1257" s="5" t="s">
        <v>14597</v>
      </c>
      <c r="L1257" s="5" t="s">
        <v>14598</v>
      </c>
      <c r="M1257" s="5" t="s">
        <v>167</v>
      </c>
      <c r="N1257" s="5" t="s">
        <v>237</v>
      </c>
      <c r="O1257" s="5"/>
      <c r="P1257" s="5" t="b">
        <f t="shared" ca="1" si="323"/>
        <v>0</v>
      </c>
      <c r="Q1257" s="5" t="b">
        <f t="shared" ca="1" si="332"/>
        <v>1</v>
      </c>
      <c r="R1257" s="5"/>
      <c r="S1257" s="5"/>
      <c r="T1257" s="5"/>
      <c r="U1257" s="5"/>
      <c r="V1257" s="5"/>
      <c r="W1257" s="5"/>
      <c r="X1257" s="5"/>
      <c r="Y1257" s="5"/>
      <c r="Z1257" s="5"/>
      <c r="AA1257" s="5"/>
      <c r="AB1257" s="5"/>
      <c r="AC1257" s="5"/>
      <c r="AD1257" s="5"/>
      <c r="AE1257" s="5"/>
      <c r="AF1257" s="5"/>
    </row>
    <row r="1258" spans="1:32" ht="20.25" customHeight="1">
      <c r="A1258" s="5" t="s">
        <v>14601</v>
      </c>
      <c r="B1258" s="5" t="s">
        <v>650</v>
      </c>
      <c r="C1258" s="5" t="s">
        <v>41</v>
      </c>
      <c r="D1258" s="5" t="s">
        <v>47</v>
      </c>
      <c r="E1258" s="5" t="s">
        <v>45</v>
      </c>
      <c r="F1258" s="7">
        <v>13</v>
      </c>
      <c r="G1258" s="7">
        <v>20</v>
      </c>
      <c r="H1258" s="5" t="s">
        <v>2677</v>
      </c>
      <c r="I1258" s="9" t="s">
        <v>24</v>
      </c>
      <c r="J1258" s="5" t="s">
        <v>57</v>
      </c>
      <c r="K1258" s="5"/>
      <c r="L1258" s="5" t="s">
        <v>14603</v>
      </c>
      <c r="M1258" s="5" t="s">
        <v>42</v>
      </c>
      <c r="N1258" s="5" t="s">
        <v>89</v>
      </c>
      <c r="O1258" s="5"/>
      <c r="P1258" s="5" t="b">
        <f t="shared" ca="1" si="323"/>
        <v>0</v>
      </c>
      <c r="Q1258" s="5" t="b">
        <f t="shared" ref="Q1258:Q1260" ca="1" si="333">IFERROR(__xludf.DUMMYFUNCTION("REGEXMATCH(L1258,""(?i)JavaScript"")"),TRUE)</f>
        <v>1</v>
      </c>
      <c r="R1258" s="5"/>
      <c r="S1258" s="5"/>
      <c r="T1258" s="5"/>
      <c r="U1258" s="5"/>
      <c r="V1258" s="5"/>
      <c r="W1258" s="5"/>
      <c r="X1258" s="5"/>
      <c r="Y1258" s="5"/>
      <c r="Z1258" s="5"/>
      <c r="AA1258" s="5"/>
      <c r="AB1258" s="5"/>
      <c r="AC1258" s="5"/>
      <c r="AD1258" s="5"/>
      <c r="AE1258" s="5"/>
      <c r="AF1258" s="5"/>
    </row>
    <row r="1259" spans="1:32" ht="20.25" customHeight="1">
      <c r="A1259" s="5" t="s">
        <v>8832</v>
      </c>
      <c r="B1259" s="5" t="s">
        <v>8833</v>
      </c>
      <c r="C1259" s="5" t="s">
        <v>170</v>
      </c>
      <c r="D1259" s="5" t="s">
        <v>171</v>
      </c>
      <c r="E1259" s="5" t="s">
        <v>29</v>
      </c>
      <c r="F1259" s="7">
        <v>13</v>
      </c>
      <c r="G1259" s="7">
        <v>20</v>
      </c>
      <c r="H1259" s="5" t="s">
        <v>2677</v>
      </c>
      <c r="I1259" s="5" t="s">
        <v>108</v>
      </c>
      <c r="J1259" s="5" t="s">
        <v>57</v>
      </c>
      <c r="K1259" s="5" t="s">
        <v>8834</v>
      </c>
      <c r="L1259" s="5" t="s">
        <v>8835</v>
      </c>
      <c r="M1259" s="5" t="s">
        <v>37</v>
      </c>
      <c r="N1259" s="5" t="s">
        <v>55</v>
      </c>
      <c r="O1259" s="5"/>
      <c r="P1259" s="5" t="b">
        <f t="shared" ca="1" si="323"/>
        <v>0</v>
      </c>
      <c r="Q1259" s="5" t="b">
        <f t="shared" ca="1" si="333"/>
        <v>1</v>
      </c>
      <c r="R1259" s="5"/>
      <c r="S1259" s="5"/>
      <c r="T1259" s="5"/>
      <c r="U1259" s="5"/>
      <c r="V1259" s="5"/>
      <c r="W1259" s="5"/>
      <c r="X1259" s="5"/>
      <c r="Y1259" s="5"/>
      <c r="Z1259" s="5"/>
      <c r="AA1259" s="5"/>
      <c r="AB1259" s="5"/>
      <c r="AC1259" s="5"/>
      <c r="AD1259" s="5"/>
      <c r="AE1259" s="5"/>
      <c r="AF1259" s="5"/>
    </row>
    <row r="1260" spans="1:32" ht="20.25" customHeight="1">
      <c r="A1260" s="5" t="s">
        <v>784</v>
      </c>
      <c r="B1260" s="5" t="s">
        <v>8874</v>
      </c>
      <c r="C1260" s="5" t="s">
        <v>170</v>
      </c>
      <c r="D1260" s="5" t="s">
        <v>390</v>
      </c>
      <c r="E1260" s="5" t="s">
        <v>29</v>
      </c>
      <c r="F1260" s="7">
        <v>13</v>
      </c>
      <c r="G1260" s="7">
        <v>16</v>
      </c>
      <c r="H1260" s="5" t="s">
        <v>5847</v>
      </c>
      <c r="I1260" s="5" t="s">
        <v>108</v>
      </c>
      <c r="J1260" s="5" t="s">
        <v>76</v>
      </c>
      <c r="K1260" s="5" t="s">
        <v>8875</v>
      </c>
      <c r="L1260" s="5" t="s">
        <v>8876</v>
      </c>
      <c r="M1260" s="5" t="s">
        <v>37</v>
      </c>
      <c r="N1260" s="5" t="s">
        <v>237</v>
      </c>
      <c r="O1260" s="5"/>
      <c r="P1260" s="5" t="b">
        <f t="shared" ca="1" si="323"/>
        <v>0</v>
      </c>
      <c r="Q1260" s="5" t="b">
        <f t="shared" ca="1" si="333"/>
        <v>1</v>
      </c>
      <c r="R1260" s="5"/>
      <c r="S1260" s="5"/>
      <c r="T1260" s="5"/>
      <c r="U1260" s="5"/>
      <c r="V1260" s="5"/>
      <c r="W1260" s="5"/>
      <c r="X1260" s="5"/>
      <c r="Y1260" s="5"/>
      <c r="Z1260" s="5"/>
      <c r="AA1260" s="5"/>
      <c r="AB1260" s="5"/>
      <c r="AC1260" s="5"/>
      <c r="AD1260" s="5"/>
      <c r="AE1260" s="5"/>
      <c r="AF1260" s="5"/>
    </row>
    <row r="1261" spans="1:32" ht="20.25" customHeight="1">
      <c r="A1261" s="5" t="s">
        <v>14615</v>
      </c>
      <c r="B1261" s="5" t="s">
        <v>14616</v>
      </c>
      <c r="C1261" s="5" t="s">
        <v>170</v>
      </c>
      <c r="D1261" s="5" t="s">
        <v>47</v>
      </c>
      <c r="E1261" s="5" t="s">
        <v>45</v>
      </c>
      <c r="F1261" s="7">
        <v>13</v>
      </c>
      <c r="G1261" s="7">
        <v>25</v>
      </c>
      <c r="H1261" s="5" t="s">
        <v>1127</v>
      </c>
      <c r="I1261" s="5" t="s">
        <v>108</v>
      </c>
      <c r="J1261" s="5" t="s">
        <v>576</v>
      </c>
      <c r="K1261" s="5" t="s">
        <v>14617</v>
      </c>
      <c r="L1261" s="5" t="s">
        <v>14619</v>
      </c>
      <c r="M1261" s="5" t="s">
        <v>167</v>
      </c>
      <c r="N1261" s="5" t="s">
        <v>55</v>
      </c>
      <c r="O1261" s="5"/>
      <c r="P1261" s="5" t="b">
        <f t="shared" ca="1" si="323"/>
        <v>0</v>
      </c>
      <c r="Q1261" s="5" t="b">
        <f ca="1">IFERROR(__xludf.DUMMYFUNCTION("REGEXMATCH(L1261,""JavaScript"")"),TRUE)</f>
        <v>1</v>
      </c>
      <c r="R1261" s="5"/>
      <c r="S1261" s="5"/>
      <c r="T1261" s="5"/>
      <c r="U1261" s="5"/>
      <c r="V1261" s="5"/>
      <c r="W1261" s="5"/>
      <c r="X1261" s="5"/>
      <c r="Y1261" s="5"/>
      <c r="Z1261" s="5"/>
      <c r="AA1261" s="5"/>
      <c r="AB1261" s="5"/>
      <c r="AC1261" s="5"/>
      <c r="AD1261" s="5"/>
      <c r="AE1261" s="5"/>
      <c r="AF1261" s="5"/>
    </row>
    <row r="1262" spans="1:32" ht="20.25" customHeight="1">
      <c r="A1262" s="5" t="s">
        <v>11538</v>
      </c>
      <c r="B1262" s="5" t="s">
        <v>14624</v>
      </c>
      <c r="C1262" s="5" t="s">
        <v>170</v>
      </c>
      <c r="D1262" s="5" t="s">
        <v>171</v>
      </c>
      <c r="E1262" s="5" t="s">
        <v>29</v>
      </c>
      <c r="F1262" s="7">
        <v>13</v>
      </c>
      <c r="G1262" s="7">
        <v>20</v>
      </c>
      <c r="H1262" s="5" t="s">
        <v>2677</v>
      </c>
      <c r="I1262" s="5" t="s">
        <v>66</v>
      </c>
      <c r="J1262" s="5" t="s">
        <v>224</v>
      </c>
      <c r="K1262" s="5" t="s">
        <v>14625</v>
      </c>
      <c r="L1262" s="5" t="s">
        <v>14626</v>
      </c>
      <c r="M1262" s="5" t="s">
        <v>37</v>
      </c>
      <c r="N1262" s="5" t="s">
        <v>55</v>
      </c>
      <c r="O1262" s="5"/>
      <c r="P1262" s="5" t="b">
        <f t="shared" ca="1" si="323"/>
        <v>0</v>
      </c>
      <c r="Q1262" s="5" t="b">
        <f ca="1">IFERROR(__xludf.DUMMYFUNCTION("REGEXMATCH(L1262,""(?i)JavaScript"")"),TRUE)</f>
        <v>1</v>
      </c>
      <c r="R1262" s="5"/>
      <c r="S1262" s="5"/>
      <c r="T1262" s="5"/>
      <c r="U1262" s="5"/>
      <c r="V1262" s="5"/>
      <c r="W1262" s="5"/>
      <c r="X1262" s="5"/>
      <c r="Y1262" s="5"/>
      <c r="Z1262" s="5"/>
      <c r="AA1262" s="5"/>
      <c r="AB1262" s="5"/>
      <c r="AC1262" s="5"/>
      <c r="AD1262" s="5"/>
      <c r="AE1262" s="5"/>
      <c r="AF1262" s="5"/>
    </row>
    <row r="1263" spans="1:32" ht="20.25" customHeight="1">
      <c r="A1263" s="5" t="s">
        <v>1710</v>
      </c>
      <c r="B1263" s="5" t="s">
        <v>3078</v>
      </c>
      <c r="C1263" s="5" t="s">
        <v>27</v>
      </c>
      <c r="D1263" s="5" t="s">
        <v>47</v>
      </c>
      <c r="E1263" s="5" t="s">
        <v>45</v>
      </c>
      <c r="F1263" s="11">
        <v>13</v>
      </c>
      <c r="G1263" s="11">
        <v>25</v>
      </c>
      <c r="H1263" s="5" t="s">
        <v>592</v>
      </c>
      <c r="I1263" s="5" t="s">
        <v>31</v>
      </c>
      <c r="J1263" s="5" t="s">
        <v>3081</v>
      </c>
      <c r="K1263" s="5" t="s">
        <v>14631</v>
      </c>
      <c r="L1263" s="5" t="s">
        <v>14632</v>
      </c>
      <c r="M1263" s="5" t="s">
        <v>53</v>
      </c>
      <c r="N1263" s="5" t="s">
        <v>38</v>
      </c>
      <c r="O1263" s="5"/>
      <c r="P1263" s="5" t="b">
        <f t="shared" ca="1" si="323"/>
        <v>0</v>
      </c>
      <c r="Q1263" s="5" t="b">
        <f ca="1">IFERROR(__xludf.DUMMYFUNCTION("REGEXMATCH(L1263,""JavaScript"")"),TRUE)</f>
        <v>1</v>
      </c>
      <c r="R1263" s="5"/>
      <c r="S1263" s="5"/>
      <c r="T1263" s="5"/>
      <c r="U1263" s="5"/>
      <c r="V1263" s="5"/>
      <c r="W1263" s="5"/>
      <c r="X1263" s="5"/>
      <c r="Y1263" s="5"/>
      <c r="Z1263" s="5"/>
      <c r="AA1263" s="5"/>
      <c r="AB1263" s="5"/>
      <c r="AC1263" s="5"/>
      <c r="AD1263" s="5"/>
      <c r="AE1263" s="5"/>
      <c r="AF1263" s="5"/>
    </row>
    <row r="1264" spans="1:32" ht="20.25" customHeight="1">
      <c r="A1264" s="5" t="s">
        <v>2665</v>
      </c>
      <c r="B1264" s="5" t="s">
        <v>14639</v>
      </c>
      <c r="C1264" s="5" t="s">
        <v>170</v>
      </c>
      <c r="D1264" s="5" t="s">
        <v>171</v>
      </c>
      <c r="E1264" s="5" t="s">
        <v>45</v>
      </c>
      <c r="F1264" s="11">
        <v>13</v>
      </c>
      <c r="G1264" s="11">
        <v>17</v>
      </c>
      <c r="H1264" s="5" t="s">
        <v>429</v>
      </c>
      <c r="I1264" s="5" t="s">
        <v>108</v>
      </c>
      <c r="J1264" s="5" t="s">
        <v>2197</v>
      </c>
      <c r="K1264" s="5" t="s">
        <v>14641</v>
      </c>
      <c r="L1264" s="5" t="s">
        <v>14642</v>
      </c>
      <c r="M1264" s="5" t="s">
        <v>648</v>
      </c>
      <c r="N1264" s="5" t="s">
        <v>55</v>
      </c>
      <c r="O1264" s="5"/>
      <c r="P1264" s="5" t="b">
        <f t="shared" ca="1" si="323"/>
        <v>0</v>
      </c>
      <c r="Q1264" s="5" t="b">
        <f t="shared" ref="Q1264:Q1265" ca="1" si="334">IFERROR(__xludf.DUMMYFUNCTION("REGEXMATCH(L1264,""(?i)JavaScript"")"),TRUE)</f>
        <v>1</v>
      </c>
      <c r="R1264" s="5"/>
      <c r="S1264" s="5"/>
      <c r="T1264" s="5"/>
      <c r="U1264" s="5"/>
      <c r="V1264" s="5"/>
      <c r="W1264" s="5"/>
      <c r="X1264" s="5"/>
      <c r="Y1264" s="5"/>
      <c r="Z1264" s="5"/>
      <c r="AA1264" s="5"/>
      <c r="AB1264" s="5"/>
      <c r="AC1264" s="5"/>
      <c r="AD1264" s="5"/>
      <c r="AE1264" s="5"/>
      <c r="AF1264" s="5"/>
    </row>
    <row r="1265" spans="1:32" ht="20.25" customHeight="1">
      <c r="A1265" s="5" t="s">
        <v>4668</v>
      </c>
      <c r="B1265" s="5" t="s">
        <v>14645</v>
      </c>
      <c r="C1265" s="5" t="s">
        <v>170</v>
      </c>
      <c r="D1265" s="5" t="s">
        <v>435</v>
      </c>
      <c r="E1265" s="5" t="s">
        <v>29</v>
      </c>
      <c r="F1265" s="7">
        <v>13</v>
      </c>
      <c r="G1265" s="7">
        <v>16</v>
      </c>
      <c r="H1265" s="5" t="s">
        <v>5847</v>
      </c>
      <c r="I1265" s="5" t="s">
        <v>66</v>
      </c>
      <c r="J1265" s="5" t="s">
        <v>1230</v>
      </c>
      <c r="K1265" s="5" t="s">
        <v>14647</v>
      </c>
      <c r="L1265" s="5" t="s">
        <v>1157</v>
      </c>
      <c r="M1265" s="5" t="s">
        <v>53</v>
      </c>
      <c r="N1265" s="5" t="s">
        <v>55</v>
      </c>
      <c r="O1265" s="5" t="b">
        <f ca="1">IFERROR(__xludf.DUMMYFUNCTION("REGEXMATCH(A1265,""前端"")"),TRUE)</f>
        <v>1</v>
      </c>
      <c r="P1265" s="5" t="b">
        <f t="shared" ca="1" si="323"/>
        <v>0</v>
      </c>
      <c r="Q1265" s="5" t="b">
        <f t="shared" ca="1" si="334"/>
        <v>1</v>
      </c>
      <c r="R1265" s="5"/>
      <c r="S1265" s="5"/>
      <c r="T1265" s="5"/>
      <c r="U1265" s="5"/>
      <c r="V1265" s="5"/>
      <c r="W1265" s="5"/>
      <c r="X1265" s="5"/>
      <c r="Y1265" s="5"/>
      <c r="Z1265" s="5"/>
      <c r="AA1265" s="5"/>
      <c r="AB1265" s="5"/>
      <c r="AC1265" s="5"/>
      <c r="AD1265" s="5"/>
      <c r="AE1265" s="5"/>
      <c r="AF1265" s="5"/>
    </row>
    <row r="1266" spans="1:32" ht="20.25" customHeight="1">
      <c r="A1266" s="5" t="s">
        <v>12490</v>
      </c>
      <c r="B1266" s="5" t="s">
        <v>5450</v>
      </c>
      <c r="C1266" s="5" t="s">
        <v>170</v>
      </c>
      <c r="D1266" s="5" t="s">
        <v>435</v>
      </c>
      <c r="E1266" s="5" t="s">
        <v>45</v>
      </c>
      <c r="F1266" s="7">
        <v>13</v>
      </c>
      <c r="G1266" s="7">
        <v>18</v>
      </c>
      <c r="H1266" s="5" t="s">
        <v>1444</v>
      </c>
      <c r="I1266" s="5" t="s">
        <v>108</v>
      </c>
      <c r="J1266" s="5" t="s">
        <v>516</v>
      </c>
      <c r="K1266" s="5" t="s">
        <v>5453</v>
      </c>
      <c r="L1266" s="5" t="s">
        <v>14653</v>
      </c>
      <c r="M1266" s="5" t="s">
        <v>53</v>
      </c>
      <c r="N1266" s="5" t="s">
        <v>55</v>
      </c>
      <c r="O1266" s="5"/>
      <c r="P1266" s="5" t="b">
        <f t="shared" ca="1" si="323"/>
        <v>0</v>
      </c>
      <c r="Q1266" s="5" t="b">
        <f t="shared" ref="Q1266:Q1268" ca="1" si="335">IFERROR(__xludf.DUMMYFUNCTION("REGEXMATCH(L1266,""JavaScript"")"),TRUE)</f>
        <v>1</v>
      </c>
      <c r="R1266" s="5"/>
      <c r="S1266" s="5"/>
      <c r="T1266" s="5"/>
      <c r="U1266" s="5"/>
      <c r="V1266" s="5"/>
      <c r="W1266" s="5"/>
      <c r="X1266" s="5"/>
      <c r="Y1266" s="5"/>
      <c r="Z1266" s="5"/>
      <c r="AA1266" s="5"/>
      <c r="AB1266" s="5"/>
      <c r="AC1266" s="5"/>
      <c r="AD1266" s="5"/>
      <c r="AE1266" s="5"/>
      <c r="AF1266" s="5"/>
    </row>
    <row r="1267" spans="1:32" ht="20.25" customHeight="1">
      <c r="A1267" s="5" t="s">
        <v>1457</v>
      </c>
      <c r="B1267" s="5" t="s">
        <v>14655</v>
      </c>
      <c r="C1267" s="5" t="s">
        <v>41</v>
      </c>
      <c r="D1267" s="5" t="s">
        <v>375</v>
      </c>
      <c r="E1267" s="5" t="s">
        <v>29</v>
      </c>
      <c r="F1267" s="7">
        <v>13</v>
      </c>
      <c r="G1267" s="7">
        <v>20</v>
      </c>
      <c r="H1267" s="5" t="s">
        <v>2677</v>
      </c>
      <c r="I1267" s="5" t="s">
        <v>108</v>
      </c>
      <c r="J1267" s="5" t="s">
        <v>117</v>
      </c>
      <c r="K1267" s="5" t="s">
        <v>14656</v>
      </c>
      <c r="L1267" s="5" t="s">
        <v>14657</v>
      </c>
      <c r="M1267" s="5" t="s">
        <v>167</v>
      </c>
      <c r="N1267" s="5" t="s">
        <v>55</v>
      </c>
      <c r="O1267" s="5"/>
      <c r="P1267" s="5" t="b">
        <f t="shared" ca="1" si="323"/>
        <v>0</v>
      </c>
      <c r="Q1267" s="5" t="b">
        <f t="shared" ca="1" si="335"/>
        <v>1</v>
      </c>
      <c r="R1267" s="5"/>
      <c r="S1267" s="5"/>
      <c r="T1267" s="5"/>
      <c r="U1267" s="5"/>
      <c r="V1267" s="5"/>
      <c r="W1267" s="5"/>
      <c r="X1267" s="5"/>
      <c r="Y1267" s="5"/>
      <c r="Z1267" s="5"/>
      <c r="AA1267" s="5"/>
      <c r="AB1267" s="5"/>
      <c r="AC1267" s="5"/>
      <c r="AD1267" s="5"/>
      <c r="AE1267" s="5"/>
      <c r="AF1267" s="5"/>
    </row>
    <row r="1268" spans="1:32" ht="20.25" customHeight="1">
      <c r="A1268" s="5" t="s">
        <v>14661</v>
      </c>
      <c r="B1268" s="5" t="s">
        <v>6501</v>
      </c>
      <c r="C1268" s="5" t="s">
        <v>27</v>
      </c>
      <c r="D1268" s="5" t="s">
        <v>85</v>
      </c>
      <c r="E1268" s="5" t="s">
        <v>29</v>
      </c>
      <c r="F1268" s="11">
        <v>13</v>
      </c>
      <c r="G1268" s="11">
        <v>17</v>
      </c>
      <c r="H1268" s="5" t="s">
        <v>429</v>
      </c>
      <c r="I1268" s="9" t="s">
        <v>24</v>
      </c>
      <c r="J1268" s="5" t="s">
        <v>57</v>
      </c>
      <c r="K1268" s="5" t="s">
        <v>14662</v>
      </c>
      <c r="L1268" s="5" t="s">
        <v>14663</v>
      </c>
      <c r="M1268" s="5" t="s">
        <v>53</v>
      </c>
      <c r="N1268" s="5" t="s">
        <v>405</v>
      </c>
      <c r="O1268" s="5"/>
      <c r="P1268" s="5" t="b">
        <f t="shared" ca="1" si="323"/>
        <v>0</v>
      </c>
      <c r="Q1268" s="5" t="b">
        <f t="shared" ca="1" si="335"/>
        <v>1</v>
      </c>
      <c r="R1268" s="5"/>
      <c r="S1268" s="5"/>
      <c r="T1268" s="5"/>
      <c r="U1268" s="5"/>
      <c r="V1268" s="5"/>
      <c r="W1268" s="5"/>
      <c r="X1268" s="5"/>
      <c r="Y1268" s="5"/>
      <c r="Z1268" s="5"/>
      <c r="AA1268" s="5"/>
      <c r="AB1268" s="5"/>
      <c r="AC1268" s="5"/>
      <c r="AD1268" s="5"/>
      <c r="AE1268" s="5"/>
      <c r="AF1268" s="5"/>
    </row>
    <row r="1269" spans="1:32" ht="20.25" customHeight="1">
      <c r="A1269" s="5" t="s">
        <v>14669</v>
      </c>
      <c r="B1269" s="5" t="s">
        <v>3637</v>
      </c>
      <c r="C1269" s="5" t="s">
        <v>27</v>
      </c>
      <c r="D1269" s="5" t="s">
        <v>105</v>
      </c>
      <c r="E1269" s="5" t="s">
        <v>45</v>
      </c>
      <c r="F1269" s="11">
        <v>13</v>
      </c>
      <c r="G1269" s="11">
        <v>17</v>
      </c>
      <c r="H1269" s="5" t="s">
        <v>429</v>
      </c>
      <c r="I1269" s="5" t="s">
        <v>125</v>
      </c>
      <c r="J1269" s="5" t="s">
        <v>3639</v>
      </c>
      <c r="K1269" s="5" t="s">
        <v>7065</v>
      </c>
      <c r="L1269" s="5" t="s">
        <v>14670</v>
      </c>
      <c r="M1269" s="5" t="s">
        <v>53</v>
      </c>
      <c r="N1269" s="5" t="s">
        <v>44</v>
      </c>
      <c r="O1269" s="5"/>
      <c r="P1269" s="5" t="b">
        <f t="shared" ca="1" si="323"/>
        <v>0</v>
      </c>
      <c r="Q1269" s="5" t="b">
        <f ca="1">IFERROR(__xludf.DUMMYFUNCTION("REGEXMATCH(L1269,""(?i)JavaScript"")"),TRUE)</f>
        <v>1</v>
      </c>
      <c r="R1269" s="5"/>
      <c r="S1269" s="5"/>
      <c r="T1269" s="5"/>
      <c r="U1269" s="5"/>
      <c r="V1269" s="5"/>
      <c r="W1269" s="5"/>
      <c r="X1269" s="5"/>
      <c r="Y1269" s="5"/>
      <c r="Z1269" s="5"/>
      <c r="AA1269" s="5"/>
      <c r="AB1269" s="5"/>
      <c r="AC1269" s="5"/>
      <c r="AD1269" s="5"/>
      <c r="AE1269" s="5"/>
      <c r="AF1269" s="5"/>
    </row>
    <row r="1270" spans="1:32" ht="20.25" customHeight="1">
      <c r="A1270" s="5" t="s">
        <v>1457</v>
      </c>
      <c r="B1270" s="5" t="s">
        <v>5518</v>
      </c>
      <c r="C1270" s="5" t="s">
        <v>27</v>
      </c>
      <c r="D1270" s="5" t="s">
        <v>212</v>
      </c>
      <c r="E1270" s="5" t="s">
        <v>45</v>
      </c>
      <c r="F1270" s="7">
        <v>13</v>
      </c>
      <c r="G1270" s="7">
        <v>18</v>
      </c>
      <c r="H1270" s="5" t="s">
        <v>1444</v>
      </c>
      <c r="I1270" s="5" t="s">
        <v>108</v>
      </c>
      <c r="J1270" s="5" t="s">
        <v>5520</v>
      </c>
      <c r="K1270" s="5" t="s">
        <v>381</v>
      </c>
      <c r="L1270" s="5" t="s">
        <v>14676</v>
      </c>
      <c r="M1270" s="5" t="s">
        <v>53</v>
      </c>
      <c r="N1270" s="5" t="s">
        <v>405</v>
      </c>
      <c r="O1270" s="5"/>
      <c r="P1270" s="5" t="b">
        <f t="shared" ca="1" si="323"/>
        <v>0</v>
      </c>
      <c r="Q1270" s="5" t="b">
        <f t="shared" ref="Q1270:Q1275" ca="1" si="336">IFERROR(__xludf.DUMMYFUNCTION("REGEXMATCH(L1270,""JavaScript"")"),TRUE)</f>
        <v>1</v>
      </c>
      <c r="R1270" s="5"/>
      <c r="S1270" s="5"/>
      <c r="T1270" s="5"/>
      <c r="U1270" s="5"/>
      <c r="V1270" s="5"/>
      <c r="W1270" s="5"/>
      <c r="X1270" s="5"/>
      <c r="Y1270" s="5"/>
      <c r="Z1270" s="5"/>
      <c r="AA1270" s="5"/>
      <c r="AB1270" s="5"/>
      <c r="AC1270" s="5"/>
      <c r="AD1270" s="5"/>
      <c r="AE1270" s="5"/>
      <c r="AF1270" s="5"/>
    </row>
    <row r="1271" spans="1:32" ht="20.25" customHeight="1">
      <c r="A1271" s="5" t="s">
        <v>1457</v>
      </c>
      <c r="B1271" s="5" t="s">
        <v>14680</v>
      </c>
      <c r="C1271" s="5" t="s">
        <v>41</v>
      </c>
      <c r="D1271" s="5" t="s">
        <v>43</v>
      </c>
      <c r="E1271" s="5" t="s">
        <v>45</v>
      </c>
      <c r="F1271" s="7">
        <v>13</v>
      </c>
      <c r="G1271" s="7">
        <v>25</v>
      </c>
      <c r="H1271" s="5" t="s">
        <v>1127</v>
      </c>
      <c r="I1271" s="5" t="s">
        <v>108</v>
      </c>
      <c r="J1271" s="5" t="s">
        <v>13420</v>
      </c>
      <c r="K1271" s="5" t="s">
        <v>14683</v>
      </c>
      <c r="L1271" s="5" t="s">
        <v>14684</v>
      </c>
      <c r="M1271" s="5" t="s">
        <v>37</v>
      </c>
      <c r="N1271" s="5" t="s">
        <v>55</v>
      </c>
      <c r="O1271" s="5"/>
      <c r="P1271" s="5" t="b">
        <f t="shared" ca="1" si="323"/>
        <v>0</v>
      </c>
      <c r="Q1271" s="5" t="b">
        <f t="shared" ca="1" si="336"/>
        <v>1</v>
      </c>
      <c r="R1271" s="5"/>
      <c r="S1271" s="5"/>
      <c r="T1271" s="5"/>
      <c r="U1271" s="5"/>
      <c r="V1271" s="5"/>
      <c r="W1271" s="5"/>
      <c r="X1271" s="5"/>
      <c r="Y1271" s="5"/>
      <c r="Z1271" s="5"/>
      <c r="AA1271" s="5"/>
      <c r="AB1271" s="5"/>
      <c r="AC1271" s="5"/>
      <c r="AD1271" s="5"/>
      <c r="AE1271" s="5"/>
      <c r="AF1271" s="5"/>
    </row>
    <row r="1272" spans="1:32" ht="20.25" customHeight="1">
      <c r="A1272" s="5" t="s">
        <v>7053</v>
      </c>
      <c r="B1272" s="5" t="s">
        <v>3977</v>
      </c>
      <c r="C1272" s="5" t="s">
        <v>27</v>
      </c>
      <c r="D1272" s="5" t="s">
        <v>80</v>
      </c>
      <c r="E1272" s="5" t="s">
        <v>29</v>
      </c>
      <c r="F1272" s="7">
        <v>13</v>
      </c>
      <c r="G1272" s="7">
        <v>16</v>
      </c>
      <c r="H1272" s="5" t="s">
        <v>5847</v>
      </c>
      <c r="I1272" s="5" t="s">
        <v>66</v>
      </c>
      <c r="J1272" s="5" t="s">
        <v>110</v>
      </c>
      <c r="K1272" s="5" t="s">
        <v>14691</v>
      </c>
      <c r="L1272" s="5" t="s">
        <v>14692</v>
      </c>
      <c r="M1272" s="5" t="s">
        <v>37</v>
      </c>
      <c r="N1272" s="5" t="s">
        <v>237</v>
      </c>
      <c r="O1272" s="5"/>
      <c r="P1272" s="5" t="b">
        <f t="shared" ca="1" si="323"/>
        <v>0</v>
      </c>
      <c r="Q1272" s="5" t="b">
        <f t="shared" ca="1" si="336"/>
        <v>1</v>
      </c>
      <c r="R1272" s="5"/>
      <c r="S1272" s="5"/>
      <c r="T1272" s="5"/>
      <c r="U1272" s="5"/>
      <c r="V1272" s="5"/>
      <c r="W1272" s="5"/>
      <c r="X1272" s="5"/>
      <c r="Y1272" s="5"/>
      <c r="Z1272" s="5"/>
      <c r="AA1272" s="5"/>
      <c r="AB1272" s="5"/>
      <c r="AC1272" s="5"/>
      <c r="AD1272" s="5"/>
      <c r="AE1272" s="5"/>
      <c r="AF1272" s="5"/>
    </row>
    <row r="1273" spans="1:32" ht="20.25" customHeight="1">
      <c r="A1273" s="5" t="s">
        <v>14695</v>
      </c>
      <c r="B1273" s="5" t="s">
        <v>14696</v>
      </c>
      <c r="C1273" s="5" t="s">
        <v>41</v>
      </c>
      <c r="D1273" s="5" t="s">
        <v>114</v>
      </c>
      <c r="E1273" s="5" t="s">
        <v>29</v>
      </c>
      <c r="F1273" s="7">
        <v>13</v>
      </c>
      <c r="G1273" s="7">
        <v>25</v>
      </c>
      <c r="H1273" s="5" t="s">
        <v>1127</v>
      </c>
      <c r="I1273" s="5" t="s">
        <v>108</v>
      </c>
      <c r="J1273" s="5" t="s">
        <v>57</v>
      </c>
      <c r="K1273" s="5" t="s">
        <v>14698</v>
      </c>
      <c r="L1273" s="5" t="s">
        <v>14699</v>
      </c>
      <c r="M1273" s="5" t="s">
        <v>100</v>
      </c>
      <c r="N1273" s="5" t="s">
        <v>55</v>
      </c>
      <c r="O1273" s="5"/>
      <c r="P1273" s="5" t="b">
        <f t="shared" ca="1" si="323"/>
        <v>0</v>
      </c>
      <c r="Q1273" s="5" t="b">
        <f t="shared" ca="1" si="336"/>
        <v>1</v>
      </c>
      <c r="R1273" s="5"/>
      <c r="S1273" s="5"/>
      <c r="T1273" s="5"/>
      <c r="U1273" s="5"/>
      <c r="V1273" s="5"/>
      <c r="W1273" s="5"/>
      <c r="X1273" s="5"/>
      <c r="Y1273" s="5"/>
      <c r="Z1273" s="5"/>
      <c r="AA1273" s="5"/>
      <c r="AB1273" s="5"/>
      <c r="AC1273" s="5"/>
      <c r="AD1273" s="5"/>
      <c r="AE1273" s="5"/>
      <c r="AF1273" s="5"/>
    </row>
    <row r="1274" spans="1:32" ht="20.25" customHeight="1">
      <c r="A1274" s="5" t="s">
        <v>1457</v>
      </c>
      <c r="B1274" s="5" t="s">
        <v>14702</v>
      </c>
      <c r="C1274" s="5" t="s">
        <v>41</v>
      </c>
      <c r="D1274" s="5" t="s">
        <v>47</v>
      </c>
      <c r="E1274" s="5" t="s">
        <v>45</v>
      </c>
      <c r="F1274" s="11">
        <v>13</v>
      </c>
      <c r="G1274" s="11">
        <v>17</v>
      </c>
      <c r="H1274" s="5" t="s">
        <v>429</v>
      </c>
      <c r="I1274" s="5" t="s">
        <v>31</v>
      </c>
      <c r="J1274" s="5" t="s">
        <v>1582</v>
      </c>
      <c r="K1274" s="5" t="s">
        <v>14705</v>
      </c>
      <c r="L1274" s="5" t="s">
        <v>14707</v>
      </c>
      <c r="M1274" s="5" t="s">
        <v>37</v>
      </c>
      <c r="N1274" s="5" t="s">
        <v>44</v>
      </c>
      <c r="O1274" s="5"/>
      <c r="P1274" s="5" t="b">
        <f t="shared" ca="1" si="323"/>
        <v>0</v>
      </c>
      <c r="Q1274" s="5" t="b">
        <f t="shared" ca="1" si="336"/>
        <v>1</v>
      </c>
      <c r="R1274" s="5"/>
      <c r="S1274" s="5"/>
      <c r="T1274" s="5"/>
      <c r="U1274" s="5"/>
      <c r="V1274" s="5"/>
      <c r="W1274" s="5"/>
      <c r="X1274" s="5"/>
      <c r="Y1274" s="5"/>
      <c r="Z1274" s="5"/>
      <c r="AA1274" s="5"/>
      <c r="AB1274" s="5"/>
      <c r="AC1274" s="5"/>
      <c r="AD1274" s="5"/>
      <c r="AE1274" s="5"/>
      <c r="AF1274" s="5"/>
    </row>
    <row r="1275" spans="1:32" ht="20.25" customHeight="1">
      <c r="A1275" s="5" t="s">
        <v>1457</v>
      </c>
      <c r="B1275" s="5" t="s">
        <v>14710</v>
      </c>
      <c r="C1275" s="5" t="s">
        <v>41</v>
      </c>
      <c r="D1275" s="5" t="s">
        <v>94</v>
      </c>
      <c r="E1275" s="5" t="s">
        <v>45</v>
      </c>
      <c r="F1275" s="7">
        <v>13</v>
      </c>
      <c r="G1275" s="7">
        <v>16</v>
      </c>
      <c r="H1275" s="5" t="s">
        <v>5847</v>
      </c>
      <c r="I1275" s="5" t="s">
        <v>31</v>
      </c>
      <c r="J1275" s="5" t="s">
        <v>5512</v>
      </c>
      <c r="K1275" s="5" t="s">
        <v>14712</v>
      </c>
      <c r="L1275" s="5" t="s">
        <v>14713</v>
      </c>
      <c r="M1275" s="5" t="s">
        <v>53</v>
      </c>
      <c r="N1275" s="5" t="s">
        <v>55</v>
      </c>
      <c r="O1275" s="5"/>
      <c r="P1275" s="5" t="b">
        <f t="shared" ca="1" si="323"/>
        <v>0</v>
      </c>
      <c r="Q1275" s="5" t="b">
        <f t="shared" ca="1" si="336"/>
        <v>1</v>
      </c>
      <c r="R1275" s="5"/>
      <c r="S1275" s="5"/>
      <c r="T1275" s="5"/>
      <c r="U1275" s="5"/>
      <c r="V1275" s="5"/>
      <c r="W1275" s="5"/>
      <c r="X1275" s="5"/>
      <c r="Y1275" s="5"/>
      <c r="Z1275" s="5"/>
      <c r="AA1275" s="5"/>
      <c r="AB1275" s="5"/>
      <c r="AC1275" s="5"/>
      <c r="AD1275" s="5"/>
      <c r="AE1275" s="5"/>
      <c r="AF1275" s="5"/>
    </row>
    <row r="1276" spans="1:32" ht="20.25" customHeight="1">
      <c r="A1276" s="5" t="s">
        <v>2660</v>
      </c>
      <c r="B1276" s="5" t="s">
        <v>14715</v>
      </c>
      <c r="C1276" s="5" t="s">
        <v>27</v>
      </c>
      <c r="D1276" s="5" t="s">
        <v>85</v>
      </c>
      <c r="E1276" s="5" t="s">
        <v>45</v>
      </c>
      <c r="F1276" s="11">
        <v>13</v>
      </c>
      <c r="G1276" s="11">
        <v>25</v>
      </c>
      <c r="H1276" s="5" t="s">
        <v>592</v>
      </c>
      <c r="I1276" s="5" t="s">
        <v>31</v>
      </c>
      <c r="J1276" s="5" t="s">
        <v>14717</v>
      </c>
      <c r="K1276" s="5" t="s">
        <v>14718</v>
      </c>
      <c r="L1276" s="5" t="s">
        <v>14719</v>
      </c>
      <c r="M1276" s="5" t="s">
        <v>37</v>
      </c>
      <c r="N1276" s="5" t="s">
        <v>38</v>
      </c>
      <c r="O1276" s="5"/>
      <c r="P1276" s="5" t="b">
        <f t="shared" ca="1" si="323"/>
        <v>0</v>
      </c>
      <c r="Q1276" s="5" t="b">
        <f t="shared" ref="Q1276:Q1278" ca="1" si="337">IFERROR(__xludf.DUMMYFUNCTION("REGEXMATCH(L1276,""(?i)JavaScript"")"),TRUE)</f>
        <v>1</v>
      </c>
      <c r="R1276" s="5"/>
      <c r="S1276" s="5"/>
      <c r="T1276" s="5"/>
      <c r="U1276" s="5"/>
      <c r="V1276" s="5"/>
      <c r="W1276" s="5"/>
      <c r="X1276" s="5"/>
      <c r="Y1276" s="5"/>
      <c r="Z1276" s="5"/>
      <c r="AA1276" s="5"/>
      <c r="AB1276" s="5"/>
      <c r="AC1276" s="5"/>
      <c r="AD1276" s="5"/>
      <c r="AE1276" s="5"/>
      <c r="AF1276" s="5"/>
    </row>
    <row r="1277" spans="1:32" ht="20.25" customHeight="1">
      <c r="A1277" s="5" t="s">
        <v>396</v>
      </c>
      <c r="B1277" s="5" t="s">
        <v>4318</v>
      </c>
      <c r="C1277" s="5" t="s">
        <v>27</v>
      </c>
      <c r="D1277" s="5" t="s">
        <v>119</v>
      </c>
      <c r="E1277" s="5" t="s">
        <v>45</v>
      </c>
      <c r="F1277" s="7">
        <v>13</v>
      </c>
      <c r="G1277" s="7">
        <v>18</v>
      </c>
      <c r="H1277" s="5" t="s">
        <v>1444</v>
      </c>
      <c r="I1277" s="5" t="s">
        <v>66</v>
      </c>
      <c r="J1277" s="5" t="s">
        <v>48</v>
      </c>
      <c r="K1277" s="5" t="s">
        <v>14727</v>
      </c>
      <c r="L1277" s="5" t="s">
        <v>14728</v>
      </c>
      <c r="M1277" s="5" t="s">
        <v>53</v>
      </c>
      <c r="N1277" s="5" t="s">
        <v>38</v>
      </c>
      <c r="O1277" s="5"/>
      <c r="P1277" s="5" t="b">
        <f t="shared" ca="1" si="323"/>
        <v>0</v>
      </c>
      <c r="Q1277" s="5" t="b">
        <f t="shared" ca="1" si="337"/>
        <v>1</v>
      </c>
      <c r="R1277" s="5"/>
      <c r="S1277" s="5"/>
      <c r="T1277" s="5"/>
      <c r="U1277" s="5"/>
      <c r="V1277" s="5"/>
      <c r="W1277" s="5"/>
      <c r="X1277" s="5"/>
      <c r="Y1277" s="5"/>
      <c r="Z1277" s="5"/>
      <c r="AA1277" s="5"/>
      <c r="AB1277" s="5"/>
      <c r="AC1277" s="5"/>
      <c r="AD1277" s="5"/>
      <c r="AE1277" s="5"/>
      <c r="AF1277" s="5"/>
    </row>
    <row r="1278" spans="1:32" ht="20.25" customHeight="1">
      <c r="A1278" s="5" t="s">
        <v>14734</v>
      </c>
      <c r="B1278" s="5" t="s">
        <v>9371</v>
      </c>
      <c r="C1278" s="5" t="s">
        <v>170</v>
      </c>
      <c r="D1278" s="5" t="s">
        <v>390</v>
      </c>
      <c r="E1278" s="5" t="s">
        <v>45</v>
      </c>
      <c r="F1278" s="7">
        <v>13</v>
      </c>
      <c r="G1278" s="7">
        <v>18</v>
      </c>
      <c r="H1278" s="5" t="s">
        <v>1444</v>
      </c>
      <c r="I1278" s="5" t="s">
        <v>66</v>
      </c>
      <c r="J1278" s="5" t="s">
        <v>57</v>
      </c>
      <c r="K1278" s="5" t="s">
        <v>14737</v>
      </c>
      <c r="L1278" s="5" t="s">
        <v>14738</v>
      </c>
      <c r="M1278" s="5" t="s">
        <v>37</v>
      </c>
      <c r="N1278" s="5" t="s">
        <v>237</v>
      </c>
      <c r="O1278" s="5"/>
      <c r="P1278" s="5" t="b">
        <f t="shared" ca="1" si="323"/>
        <v>0</v>
      </c>
      <c r="Q1278" s="5" t="b">
        <f t="shared" ca="1" si="337"/>
        <v>1</v>
      </c>
      <c r="R1278" s="5"/>
      <c r="S1278" s="5"/>
      <c r="T1278" s="5"/>
      <c r="U1278" s="5"/>
      <c r="V1278" s="5"/>
      <c r="W1278" s="5"/>
      <c r="X1278" s="5"/>
      <c r="Y1278" s="5"/>
      <c r="Z1278" s="5"/>
      <c r="AA1278" s="5"/>
      <c r="AB1278" s="5"/>
      <c r="AC1278" s="5"/>
      <c r="AD1278" s="5"/>
      <c r="AE1278" s="5"/>
      <c r="AF1278" s="5"/>
    </row>
    <row r="1279" spans="1:32" ht="20.25" customHeight="1">
      <c r="A1279" s="5" t="s">
        <v>427</v>
      </c>
      <c r="B1279" s="5" t="s">
        <v>428</v>
      </c>
      <c r="C1279" s="5" t="s">
        <v>27</v>
      </c>
      <c r="D1279" s="5" t="s">
        <v>212</v>
      </c>
      <c r="E1279" s="5" t="s">
        <v>45</v>
      </c>
      <c r="F1279" s="11">
        <v>13</v>
      </c>
      <c r="G1279" s="11">
        <v>17</v>
      </c>
      <c r="H1279" s="5" t="s">
        <v>429</v>
      </c>
      <c r="I1279" s="5" t="s">
        <v>108</v>
      </c>
      <c r="J1279" s="5" t="s">
        <v>430</v>
      </c>
      <c r="K1279" s="5" t="s">
        <v>431</v>
      </c>
      <c r="L1279" s="5" t="s">
        <v>434</v>
      </c>
      <c r="M1279" s="5" t="s">
        <v>42</v>
      </c>
      <c r="N1279" s="5" t="s">
        <v>405</v>
      </c>
      <c r="O1279" s="5"/>
      <c r="P1279" s="5" t="b">
        <f t="shared" ca="1" si="323"/>
        <v>0</v>
      </c>
      <c r="Q1279" s="5" t="b">
        <f ca="1">IFERROR(__xludf.DUMMYFUNCTION("REGEXMATCH(L1279,""JavaScript"")"),TRUE)</f>
        <v>1</v>
      </c>
      <c r="R1279" s="5"/>
      <c r="S1279" s="5"/>
      <c r="T1279" s="5"/>
      <c r="U1279" s="5"/>
      <c r="V1279" s="5"/>
      <c r="W1279" s="5"/>
      <c r="X1279" s="5"/>
      <c r="Y1279" s="5"/>
      <c r="Z1279" s="5"/>
      <c r="AA1279" s="5"/>
      <c r="AB1279" s="5"/>
      <c r="AC1279" s="5"/>
      <c r="AD1279" s="5"/>
      <c r="AE1279" s="5"/>
      <c r="AF1279" s="5"/>
    </row>
    <row r="1280" spans="1:32" ht="20.25" customHeight="1">
      <c r="A1280" s="5" t="s">
        <v>277</v>
      </c>
      <c r="B1280" s="5" t="s">
        <v>14746</v>
      </c>
      <c r="C1280" s="5" t="s">
        <v>20</v>
      </c>
      <c r="D1280" s="5" t="s">
        <v>47</v>
      </c>
      <c r="E1280" s="5" t="s">
        <v>45</v>
      </c>
      <c r="F1280" s="7">
        <v>13</v>
      </c>
      <c r="G1280" s="7">
        <v>18</v>
      </c>
      <c r="H1280" s="5" t="s">
        <v>1444</v>
      </c>
      <c r="I1280" s="5" t="s">
        <v>108</v>
      </c>
      <c r="J1280" s="5" t="s">
        <v>57</v>
      </c>
      <c r="K1280" s="5" t="s">
        <v>2159</v>
      </c>
      <c r="L1280" s="5" t="s">
        <v>14748</v>
      </c>
      <c r="M1280" s="5" t="s">
        <v>167</v>
      </c>
      <c r="N1280" s="5" t="s">
        <v>55</v>
      </c>
      <c r="O1280" s="5"/>
      <c r="P1280" s="5" t="b">
        <f t="shared" ca="1" si="323"/>
        <v>0</v>
      </c>
      <c r="Q1280" s="5" t="b">
        <f ca="1">IFERROR(__xludf.DUMMYFUNCTION("REGEXMATCH(L1280,""(?i)JavaScript"")"),TRUE)</f>
        <v>1</v>
      </c>
      <c r="R1280" s="5"/>
      <c r="S1280" s="5"/>
      <c r="T1280" s="5"/>
      <c r="U1280" s="5"/>
      <c r="V1280" s="5"/>
      <c r="W1280" s="5"/>
      <c r="X1280" s="5"/>
      <c r="Y1280" s="5"/>
      <c r="Z1280" s="5"/>
      <c r="AA1280" s="5"/>
      <c r="AB1280" s="5"/>
      <c r="AC1280" s="5"/>
      <c r="AD1280" s="5"/>
      <c r="AE1280" s="5"/>
      <c r="AF1280" s="5"/>
    </row>
    <row r="1281" spans="1:32" ht="20.25" customHeight="1">
      <c r="A1281" s="5" t="s">
        <v>14752</v>
      </c>
      <c r="B1281" s="5" t="s">
        <v>14753</v>
      </c>
      <c r="C1281" s="5" t="s">
        <v>27</v>
      </c>
      <c r="D1281" s="5" t="s">
        <v>75</v>
      </c>
      <c r="E1281" s="5" t="s">
        <v>29</v>
      </c>
      <c r="F1281" s="7">
        <v>13</v>
      </c>
      <c r="G1281" s="7">
        <v>30</v>
      </c>
      <c r="H1281" s="5" t="s">
        <v>8311</v>
      </c>
      <c r="I1281" s="5" t="s">
        <v>108</v>
      </c>
      <c r="J1281" s="5" t="s">
        <v>13987</v>
      </c>
      <c r="K1281" s="5" t="s">
        <v>14756</v>
      </c>
      <c r="L1281" s="5" t="s">
        <v>14757</v>
      </c>
      <c r="M1281" s="5" t="s">
        <v>37</v>
      </c>
      <c r="N1281" s="5" t="s">
        <v>38</v>
      </c>
      <c r="O1281" s="5"/>
      <c r="P1281" s="5" t="b">
        <f t="shared" ca="1" si="323"/>
        <v>0</v>
      </c>
      <c r="Q1281" s="5" t="b">
        <f ca="1">IFERROR(__xludf.DUMMYFUNCTION("REGEXMATCH(L1281,""JavaScript"")"),TRUE)</f>
        <v>1</v>
      </c>
      <c r="R1281" s="5"/>
      <c r="S1281" s="5"/>
      <c r="T1281" s="5"/>
      <c r="U1281" s="5"/>
      <c r="V1281" s="5"/>
      <c r="W1281" s="5"/>
      <c r="X1281" s="5"/>
      <c r="Y1281" s="5"/>
      <c r="Z1281" s="5"/>
      <c r="AA1281" s="5"/>
      <c r="AB1281" s="5"/>
      <c r="AC1281" s="5"/>
      <c r="AD1281" s="5"/>
      <c r="AE1281" s="5"/>
      <c r="AF1281" s="5"/>
    </row>
    <row r="1282" spans="1:32" ht="20.25" customHeight="1">
      <c r="A1282" s="5" t="s">
        <v>8523</v>
      </c>
      <c r="B1282" s="5" t="s">
        <v>14760</v>
      </c>
      <c r="C1282" s="5" t="s">
        <v>27</v>
      </c>
      <c r="D1282" s="5" t="s">
        <v>85</v>
      </c>
      <c r="E1282" s="5" t="s">
        <v>29</v>
      </c>
      <c r="F1282" s="7">
        <v>13</v>
      </c>
      <c r="G1282" s="7">
        <v>15</v>
      </c>
      <c r="H1282" s="5" t="s">
        <v>2945</v>
      </c>
      <c r="I1282" s="5" t="s">
        <v>66</v>
      </c>
      <c r="J1282" s="5" t="s">
        <v>1439</v>
      </c>
      <c r="K1282" s="5" t="s">
        <v>1044</v>
      </c>
      <c r="L1282" s="5" t="s">
        <v>14762</v>
      </c>
      <c r="M1282" s="5" t="s">
        <v>53</v>
      </c>
      <c r="N1282" s="5" t="s">
        <v>55</v>
      </c>
      <c r="O1282" s="5"/>
      <c r="P1282" s="5" t="b">
        <f t="shared" ca="1" si="323"/>
        <v>0</v>
      </c>
      <c r="Q1282" s="5" t="b">
        <f t="shared" ref="Q1282:Q1286" ca="1" si="338">IFERROR(__xludf.DUMMYFUNCTION("REGEXMATCH(L1282,""(?i)JavaScript"")"),TRUE)</f>
        <v>1</v>
      </c>
      <c r="R1282" s="5"/>
      <c r="S1282" s="5"/>
      <c r="T1282" s="5"/>
      <c r="U1282" s="5"/>
      <c r="V1282" s="5"/>
      <c r="W1282" s="5"/>
      <c r="X1282" s="5"/>
      <c r="Y1282" s="5"/>
      <c r="Z1282" s="5"/>
      <c r="AA1282" s="5"/>
      <c r="AB1282" s="5"/>
      <c r="AC1282" s="5"/>
      <c r="AD1282" s="5"/>
      <c r="AE1282" s="5"/>
      <c r="AF1282" s="5"/>
    </row>
    <row r="1283" spans="1:32" ht="20.25" customHeight="1">
      <c r="A1283" s="5" t="s">
        <v>277</v>
      </c>
      <c r="B1283" s="5" t="s">
        <v>4916</v>
      </c>
      <c r="C1283" s="5" t="s">
        <v>27</v>
      </c>
      <c r="D1283" s="5" t="s">
        <v>75</v>
      </c>
      <c r="E1283" s="5" t="s">
        <v>45</v>
      </c>
      <c r="F1283" s="7">
        <v>13</v>
      </c>
      <c r="G1283" s="7">
        <v>20</v>
      </c>
      <c r="H1283" s="5" t="s">
        <v>2677</v>
      </c>
      <c r="I1283" s="5" t="s">
        <v>108</v>
      </c>
      <c r="J1283" s="5" t="s">
        <v>57</v>
      </c>
      <c r="K1283" s="5" t="s">
        <v>14769</v>
      </c>
      <c r="L1283" s="5" t="s">
        <v>14770</v>
      </c>
      <c r="M1283" s="5" t="s">
        <v>37</v>
      </c>
      <c r="N1283" s="5" t="s">
        <v>55</v>
      </c>
      <c r="O1283" s="5"/>
      <c r="P1283" s="5" t="b">
        <f t="shared" ca="1" si="323"/>
        <v>0</v>
      </c>
      <c r="Q1283" s="5" t="b">
        <f t="shared" ca="1" si="338"/>
        <v>1</v>
      </c>
      <c r="R1283" s="5"/>
      <c r="S1283" s="5"/>
      <c r="T1283" s="5"/>
      <c r="U1283" s="5"/>
      <c r="V1283" s="5"/>
      <c r="W1283" s="5"/>
      <c r="X1283" s="5"/>
      <c r="Y1283" s="5"/>
      <c r="Z1283" s="5"/>
      <c r="AA1283" s="5"/>
      <c r="AB1283" s="5"/>
      <c r="AC1283" s="5"/>
      <c r="AD1283" s="5"/>
      <c r="AE1283" s="5"/>
      <c r="AF1283" s="5"/>
    </row>
    <row r="1284" spans="1:32" ht="20.25" customHeight="1">
      <c r="A1284" s="5" t="s">
        <v>4668</v>
      </c>
      <c r="B1284" s="5" t="s">
        <v>14776</v>
      </c>
      <c r="C1284" s="5" t="s">
        <v>170</v>
      </c>
      <c r="D1284" s="5" t="s">
        <v>171</v>
      </c>
      <c r="E1284" s="5" t="s">
        <v>45</v>
      </c>
      <c r="F1284" s="7">
        <v>13</v>
      </c>
      <c r="G1284" s="7">
        <v>16</v>
      </c>
      <c r="H1284" s="5" t="s">
        <v>5847</v>
      </c>
      <c r="I1284" s="5" t="s">
        <v>66</v>
      </c>
      <c r="J1284" s="5" t="s">
        <v>2015</v>
      </c>
      <c r="K1284" s="5" t="s">
        <v>1012</v>
      </c>
      <c r="L1284" s="5" t="s">
        <v>14777</v>
      </c>
      <c r="M1284" s="5" t="s">
        <v>37</v>
      </c>
      <c r="N1284" s="5" t="s">
        <v>55</v>
      </c>
      <c r="O1284" s="5"/>
      <c r="P1284" s="5" t="b">
        <f t="shared" ca="1" si="323"/>
        <v>0</v>
      </c>
      <c r="Q1284" s="5" t="b">
        <f t="shared" ca="1" si="338"/>
        <v>1</v>
      </c>
      <c r="R1284" s="5"/>
      <c r="S1284" s="5"/>
      <c r="T1284" s="5"/>
      <c r="U1284" s="5"/>
      <c r="V1284" s="5"/>
      <c r="W1284" s="5"/>
      <c r="X1284" s="5"/>
      <c r="Y1284" s="5"/>
      <c r="Z1284" s="5"/>
      <c r="AA1284" s="5"/>
      <c r="AB1284" s="5"/>
      <c r="AC1284" s="5"/>
      <c r="AD1284" s="5"/>
      <c r="AE1284" s="5"/>
      <c r="AF1284" s="5"/>
    </row>
    <row r="1285" spans="1:32" ht="20.25" customHeight="1">
      <c r="A1285" s="5" t="s">
        <v>14785</v>
      </c>
      <c r="B1285" s="5" t="s">
        <v>898</v>
      </c>
      <c r="C1285" s="5" t="s">
        <v>27</v>
      </c>
      <c r="D1285" s="5" t="s">
        <v>105</v>
      </c>
      <c r="E1285" s="5" t="s">
        <v>45</v>
      </c>
      <c r="F1285" s="11">
        <v>13</v>
      </c>
      <c r="G1285" s="11">
        <v>17</v>
      </c>
      <c r="H1285" s="5" t="s">
        <v>429</v>
      </c>
      <c r="I1285" s="5" t="s">
        <v>31</v>
      </c>
      <c r="J1285" s="5" t="s">
        <v>899</v>
      </c>
      <c r="K1285" s="5" t="s">
        <v>14787</v>
      </c>
      <c r="L1285" s="5" t="s">
        <v>5680</v>
      </c>
      <c r="M1285" s="5" t="s">
        <v>167</v>
      </c>
      <c r="N1285" s="5" t="s">
        <v>44</v>
      </c>
      <c r="O1285" s="5" t="b">
        <f ca="1">IFERROR(__xludf.DUMMYFUNCTION("REGEXMATCH(A1285,""前端"")"),TRUE)</f>
        <v>1</v>
      </c>
      <c r="P1285" s="5" t="b">
        <f t="shared" ca="1" si="323"/>
        <v>0</v>
      </c>
      <c r="Q1285" s="5" t="b">
        <f t="shared" ca="1" si="338"/>
        <v>1</v>
      </c>
      <c r="R1285" s="5"/>
      <c r="S1285" s="5"/>
      <c r="T1285" s="5"/>
      <c r="U1285" s="5"/>
      <c r="V1285" s="5"/>
      <c r="W1285" s="5"/>
      <c r="X1285" s="5"/>
      <c r="Y1285" s="5"/>
      <c r="Z1285" s="5"/>
      <c r="AA1285" s="5"/>
      <c r="AB1285" s="5"/>
      <c r="AC1285" s="5"/>
      <c r="AD1285" s="5"/>
      <c r="AE1285" s="5"/>
      <c r="AF1285" s="5"/>
    </row>
    <row r="1286" spans="1:32" ht="20.25" customHeight="1">
      <c r="A1286" s="5" t="s">
        <v>14795</v>
      </c>
      <c r="B1286" s="5" t="s">
        <v>14796</v>
      </c>
      <c r="C1286" s="5" t="s">
        <v>170</v>
      </c>
      <c r="D1286" s="5" t="s">
        <v>390</v>
      </c>
      <c r="E1286" s="5" t="s">
        <v>29</v>
      </c>
      <c r="F1286" s="7">
        <v>13</v>
      </c>
      <c r="G1286" s="7">
        <v>20</v>
      </c>
      <c r="H1286" s="5" t="s">
        <v>2677</v>
      </c>
      <c r="I1286" s="9" t="s">
        <v>24</v>
      </c>
      <c r="J1286" s="5" t="s">
        <v>32</v>
      </c>
      <c r="K1286" s="5" t="s">
        <v>834</v>
      </c>
      <c r="L1286" s="5" t="s">
        <v>14797</v>
      </c>
      <c r="M1286" s="5" t="s">
        <v>37</v>
      </c>
      <c r="N1286" s="5" t="s">
        <v>55</v>
      </c>
      <c r="O1286" s="5"/>
      <c r="P1286" s="5" t="b">
        <f t="shared" ca="1" si="323"/>
        <v>0</v>
      </c>
      <c r="Q1286" s="5" t="b">
        <f t="shared" ca="1" si="338"/>
        <v>1</v>
      </c>
      <c r="R1286" s="5"/>
      <c r="S1286" s="5"/>
      <c r="T1286" s="5"/>
      <c r="U1286" s="5"/>
      <c r="V1286" s="5"/>
      <c r="W1286" s="5"/>
      <c r="X1286" s="5"/>
      <c r="Y1286" s="5"/>
      <c r="Z1286" s="5"/>
      <c r="AA1286" s="5"/>
      <c r="AB1286" s="5"/>
      <c r="AC1286" s="5"/>
      <c r="AD1286" s="5"/>
      <c r="AE1286" s="5"/>
      <c r="AF1286" s="5"/>
    </row>
    <row r="1287" spans="1:32" ht="20.25" customHeight="1">
      <c r="A1287" s="5" t="s">
        <v>277</v>
      </c>
      <c r="B1287" s="5" t="s">
        <v>2548</v>
      </c>
      <c r="C1287" s="5" t="s">
        <v>170</v>
      </c>
      <c r="D1287" s="5" t="s">
        <v>390</v>
      </c>
      <c r="E1287" s="5" t="s">
        <v>45</v>
      </c>
      <c r="F1287" s="7">
        <v>13</v>
      </c>
      <c r="G1287" s="7">
        <v>17</v>
      </c>
      <c r="H1287" s="5" t="s">
        <v>14799</v>
      </c>
      <c r="I1287" s="5" t="s">
        <v>108</v>
      </c>
      <c r="J1287" s="5" t="s">
        <v>57</v>
      </c>
      <c r="K1287" s="5" t="s">
        <v>2552</v>
      </c>
      <c r="L1287" s="5" t="s">
        <v>14801</v>
      </c>
      <c r="M1287" s="5" t="s">
        <v>37</v>
      </c>
      <c r="N1287" s="5" t="s">
        <v>55</v>
      </c>
      <c r="O1287" s="5"/>
      <c r="P1287" s="5" t="b">
        <f t="shared" ca="1" si="323"/>
        <v>0</v>
      </c>
      <c r="Q1287" s="5" t="b">
        <f ca="1">IFERROR(__xludf.DUMMYFUNCTION("REGEXMATCH(L1287,""JavaScript"")"),TRUE)</f>
        <v>1</v>
      </c>
      <c r="R1287" s="5"/>
      <c r="S1287" s="5"/>
      <c r="T1287" s="5"/>
      <c r="U1287" s="5"/>
      <c r="V1287" s="5"/>
      <c r="W1287" s="5"/>
      <c r="X1287" s="5"/>
      <c r="Y1287" s="5"/>
      <c r="Z1287" s="5"/>
      <c r="AA1287" s="5"/>
      <c r="AB1287" s="5"/>
      <c r="AC1287" s="5"/>
      <c r="AD1287" s="5"/>
      <c r="AE1287" s="5"/>
      <c r="AF1287" s="5"/>
    </row>
    <row r="1288" spans="1:32" ht="20.25" customHeight="1">
      <c r="A1288" s="5" t="s">
        <v>14808</v>
      </c>
      <c r="B1288" s="5" t="s">
        <v>8712</v>
      </c>
      <c r="C1288" s="5" t="s">
        <v>170</v>
      </c>
      <c r="D1288" s="5" t="s">
        <v>342</v>
      </c>
      <c r="E1288" s="5" t="s">
        <v>29</v>
      </c>
      <c r="F1288" s="7">
        <v>14</v>
      </c>
      <c r="G1288" s="7">
        <v>18</v>
      </c>
      <c r="H1288" s="5" t="s">
        <v>3346</v>
      </c>
      <c r="I1288" s="5" t="s">
        <v>108</v>
      </c>
      <c r="J1288" s="5" t="s">
        <v>117</v>
      </c>
      <c r="K1288" s="5" t="s">
        <v>14810</v>
      </c>
      <c r="L1288" s="5" t="s">
        <v>14811</v>
      </c>
      <c r="M1288" s="5" t="s">
        <v>53</v>
      </c>
      <c r="N1288" s="5" t="s">
        <v>55</v>
      </c>
      <c r="O1288" s="5"/>
      <c r="P1288" s="5" t="b">
        <f t="shared" ca="1" si="323"/>
        <v>0</v>
      </c>
      <c r="Q1288" s="5" t="b">
        <f ca="1">IFERROR(__xludf.DUMMYFUNCTION("REGEXMATCH(L1288,""(?i)JavaScript"")"),TRUE)</f>
        <v>1</v>
      </c>
      <c r="R1288" s="5"/>
      <c r="S1288" s="5"/>
      <c r="T1288" s="5"/>
      <c r="U1288" s="5"/>
      <c r="V1288" s="5"/>
      <c r="W1288" s="5"/>
      <c r="X1288" s="5"/>
      <c r="Y1288" s="5"/>
      <c r="Z1288" s="5"/>
      <c r="AA1288" s="5"/>
      <c r="AB1288" s="5"/>
      <c r="AC1288" s="5"/>
      <c r="AD1288" s="5"/>
      <c r="AE1288" s="5"/>
      <c r="AF1288" s="5"/>
    </row>
    <row r="1289" spans="1:32" ht="20.25" customHeight="1">
      <c r="A1289" s="5" t="s">
        <v>12370</v>
      </c>
      <c r="B1289" s="5" t="s">
        <v>14814</v>
      </c>
      <c r="C1289" s="5" t="s">
        <v>170</v>
      </c>
      <c r="D1289" s="5" t="s">
        <v>390</v>
      </c>
      <c r="E1289" s="5" t="s">
        <v>45</v>
      </c>
      <c r="F1289" s="7">
        <v>14</v>
      </c>
      <c r="G1289" s="7">
        <v>16</v>
      </c>
      <c r="H1289" s="5" t="s">
        <v>14815</v>
      </c>
      <c r="I1289" s="5" t="s">
        <v>108</v>
      </c>
      <c r="J1289" s="5" t="s">
        <v>76</v>
      </c>
      <c r="K1289" s="5"/>
      <c r="L1289" s="5" t="s">
        <v>14816</v>
      </c>
      <c r="M1289" s="5" t="s">
        <v>37</v>
      </c>
      <c r="N1289" s="5" t="s">
        <v>55</v>
      </c>
      <c r="O1289" s="5"/>
      <c r="P1289" s="5" t="b">
        <f t="shared" ca="1" si="323"/>
        <v>0</v>
      </c>
      <c r="Q1289" s="5" t="b">
        <f ca="1">IFERROR(__xludf.DUMMYFUNCTION("REGEXMATCH(L1289,""JavaScript"")"),TRUE)</f>
        <v>1</v>
      </c>
      <c r="R1289" s="5"/>
      <c r="S1289" s="5"/>
      <c r="T1289" s="5"/>
      <c r="U1289" s="5"/>
      <c r="V1289" s="5"/>
      <c r="W1289" s="5"/>
      <c r="X1289" s="5"/>
      <c r="Y1289" s="5"/>
      <c r="Z1289" s="5"/>
      <c r="AA1289" s="5"/>
      <c r="AB1289" s="5"/>
      <c r="AC1289" s="5"/>
      <c r="AD1289" s="5"/>
      <c r="AE1289" s="5"/>
      <c r="AF1289" s="5"/>
    </row>
    <row r="1290" spans="1:32" ht="20.25" customHeight="1">
      <c r="A1290" s="5" t="s">
        <v>5121</v>
      </c>
      <c r="B1290" s="5" t="s">
        <v>14129</v>
      </c>
      <c r="C1290" s="5" t="s">
        <v>27</v>
      </c>
      <c r="D1290" s="5" t="s">
        <v>80</v>
      </c>
      <c r="E1290" s="5" t="s">
        <v>45</v>
      </c>
      <c r="F1290" s="7">
        <v>14</v>
      </c>
      <c r="G1290" s="7">
        <v>20</v>
      </c>
      <c r="H1290" s="5" t="s">
        <v>1289</v>
      </c>
      <c r="I1290" s="5" t="s">
        <v>108</v>
      </c>
      <c r="J1290" s="5" t="s">
        <v>1505</v>
      </c>
      <c r="K1290" s="5" t="s">
        <v>14131</v>
      </c>
      <c r="L1290" s="5" t="s">
        <v>14819</v>
      </c>
      <c r="M1290" s="5" t="s">
        <v>53</v>
      </c>
      <c r="N1290" s="5" t="s">
        <v>271</v>
      </c>
      <c r="O1290" s="5"/>
      <c r="P1290" s="5" t="b">
        <f t="shared" ca="1" si="323"/>
        <v>0</v>
      </c>
      <c r="Q1290" s="5" t="b">
        <f ca="1">IFERROR(__xludf.DUMMYFUNCTION("REGEXMATCH(L1290,""(?i)JavaScript"")"),TRUE)</f>
        <v>1</v>
      </c>
      <c r="R1290" s="5"/>
      <c r="S1290" s="5"/>
      <c r="T1290" s="5"/>
      <c r="U1290" s="5"/>
      <c r="V1290" s="5"/>
      <c r="W1290" s="5"/>
      <c r="X1290" s="5"/>
      <c r="Y1290" s="5"/>
      <c r="Z1290" s="5"/>
      <c r="AA1290" s="5"/>
      <c r="AB1290" s="5"/>
      <c r="AC1290" s="5"/>
      <c r="AD1290" s="5"/>
      <c r="AE1290" s="5"/>
      <c r="AF1290" s="5"/>
    </row>
    <row r="1291" spans="1:32" ht="20.25" customHeight="1">
      <c r="A1291" s="5" t="s">
        <v>14823</v>
      </c>
      <c r="B1291" s="5" t="s">
        <v>5053</v>
      </c>
      <c r="C1291" s="5" t="s">
        <v>41</v>
      </c>
      <c r="D1291" s="5" t="s">
        <v>94</v>
      </c>
      <c r="E1291" s="5" t="s">
        <v>29</v>
      </c>
      <c r="F1291" s="7">
        <v>14</v>
      </c>
      <c r="G1291" s="7">
        <v>22</v>
      </c>
      <c r="H1291" s="5" t="s">
        <v>2020</v>
      </c>
      <c r="I1291" s="5" t="s">
        <v>66</v>
      </c>
      <c r="J1291" s="5" t="s">
        <v>110</v>
      </c>
      <c r="K1291" s="5" t="s">
        <v>14825</v>
      </c>
      <c r="L1291" s="5" t="s">
        <v>14826</v>
      </c>
      <c r="M1291" s="5" t="s">
        <v>53</v>
      </c>
      <c r="N1291" s="5" t="s">
        <v>55</v>
      </c>
      <c r="O1291" s="5"/>
      <c r="P1291" s="5" t="b">
        <f t="shared" ca="1" si="323"/>
        <v>0</v>
      </c>
      <c r="Q1291" s="5" t="b">
        <f ca="1">IFERROR(__xludf.DUMMYFUNCTION("REGEXMATCH(L1291,""JavaScript"")"),TRUE)</f>
        <v>1</v>
      </c>
      <c r="R1291" s="5"/>
      <c r="S1291" s="5"/>
      <c r="T1291" s="5"/>
      <c r="U1291" s="5"/>
      <c r="V1291" s="5"/>
      <c r="W1291" s="5"/>
      <c r="X1291" s="5"/>
      <c r="Y1291" s="5"/>
      <c r="Z1291" s="5"/>
      <c r="AA1291" s="5"/>
      <c r="AB1291" s="5"/>
      <c r="AC1291" s="5"/>
      <c r="AD1291" s="5"/>
      <c r="AE1291" s="5"/>
      <c r="AF1291" s="5"/>
    </row>
    <row r="1292" spans="1:32" ht="20.25" customHeight="1">
      <c r="A1292" s="5" t="s">
        <v>14827</v>
      </c>
      <c r="B1292" s="5" t="s">
        <v>14828</v>
      </c>
      <c r="C1292" s="5" t="s">
        <v>27</v>
      </c>
      <c r="D1292" s="5" t="s">
        <v>54</v>
      </c>
      <c r="E1292" s="5" t="s">
        <v>45</v>
      </c>
      <c r="F1292" s="7">
        <v>14</v>
      </c>
      <c r="G1292" s="7">
        <v>28</v>
      </c>
      <c r="H1292" s="5" t="s">
        <v>5070</v>
      </c>
      <c r="I1292" s="5" t="s">
        <v>66</v>
      </c>
      <c r="J1292" s="5" t="s">
        <v>382</v>
      </c>
      <c r="K1292" s="5" t="s">
        <v>14830</v>
      </c>
      <c r="L1292" s="5" t="s">
        <v>14831</v>
      </c>
      <c r="M1292" s="5" t="s">
        <v>167</v>
      </c>
      <c r="N1292" s="5" t="s">
        <v>38</v>
      </c>
      <c r="O1292" s="5"/>
      <c r="P1292" s="5" t="b">
        <f t="shared" ca="1" si="323"/>
        <v>0</v>
      </c>
      <c r="Q1292" s="5" t="b">
        <f ca="1">IFERROR(__xludf.DUMMYFUNCTION("REGEXMATCH(L1292,""(?i)JavaScript"")"),TRUE)</f>
        <v>1</v>
      </c>
      <c r="R1292" s="5"/>
      <c r="S1292" s="5"/>
      <c r="T1292" s="5"/>
      <c r="U1292" s="5"/>
      <c r="V1292" s="5"/>
      <c r="W1292" s="5"/>
      <c r="X1292" s="5"/>
      <c r="Y1292" s="5"/>
      <c r="Z1292" s="5"/>
      <c r="AA1292" s="5"/>
      <c r="AB1292" s="5"/>
      <c r="AC1292" s="5"/>
      <c r="AD1292" s="5"/>
      <c r="AE1292" s="5"/>
      <c r="AF1292" s="5"/>
    </row>
    <row r="1293" spans="1:32" ht="20.25" customHeight="1">
      <c r="A1293" s="5" t="s">
        <v>5314</v>
      </c>
      <c r="B1293" s="5" t="s">
        <v>14285</v>
      </c>
      <c r="C1293" s="5" t="s">
        <v>27</v>
      </c>
      <c r="D1293" s="5" t="s">
        <v>119</v>
      </c>
      <c r="E1293" s="5" t="s">
        <v>45</v>
      </c>
      <c r="F1293" s="7">
        <v>14</v>
      </c>
      <c r="G1293" s="7">
        <v>18</v>
      </c>
      <c r="H1293" s="5" t="s">
        <v>3346</v>
      </c>
      <c r="I1293" s="5" t="s">
        <v>66</v>
      </c>
      <c r="J1293" s="5" t="s">
        <v>76</v>
      </c>
      <c r="K1293" s="5" t="s">
        <v>14838</v>
      </c>
      <c r="L1293" s="5" t="s">
        <v>14839</v>
      </c>
      <c r="M1293" s="5" t="s">
        <v>37</v>
      </c>
      <c r="N1293" s="5" t="s">
        <v>55</v>
      </c>
      <c r="O1293" s="5"/>
      <c r="P1293" s="5" t="b">
        <f t="shared" ca="1" si="323"/>
        <v>0</v>
      </c>
      <c r="Q1293" s="5" t="b">
        <f ca="1">IFERROR(__xludf.DUMMYFUNCTION("REGEXMATCH(L1293,""JavaScript"")"),TRUE)</f>
        <v>1</v>
      </c>
      <c r="R1293" s="5"/>
      <c r="S1293" s="5"/>
      <c r="T1293" s="5"/>
      <c r="U1293" s="5"/>
      <c r="V1293" s="5"/>
      <c r="W1293" s="5"/>
      <c r="X1293" s="5"/>
      <c r="Y1293" s="5"/>
      <c r="Z1293" s="5"/>
      <c r="AA1293" s="5"/>
      <c r="AB1293" s="5"/>
      <c r="AC1293" s="5"/>
      <c r="AD1293" s="5"/>
      <c r="AE1293" s="5"/>
      <c r="AF1293" s="5"/>
    </row>
    <row r="1294" spans="1:32" ht="20.25" customHeight="1">
      <c r="A1294" s="5" t="s">
        <v>7050</v>
      </c>
      <c r="B1294" s="5" t="s">
        <v>4237</v>
      </c>
      <c r="C1294" s="5" t="s">
        <v>20</v>
      </c>
      <c r="D1294" s="5" t="s">
        <v>296</v>
      </c>
      <c r="E1294" s="5" t="s">
        <v>45</v>
      </c>
      <c r="F1294" s="7">
        <v>14</v>
      </c>
      <c r="G1294" s="7">
        <v>28</v>
      </c>
      <c r="H1294" s="5" t="s">
        <v>5070</v>
      </c>
      <c r="I1294" s="9" t="s">
        <v>24</v>
      </c>
      <c r="J1294" s="5" t="s">
        <v>1105</v>
      </c>
      <c r="K1294" s="5"/>
      <c r="L1294" s="5" t="s">
        <v>14844</v>
      </c>
      <c r="M1294" s="5" t="s">
        <v>42</v>
      </c>
      <c r="N1294" s="5" t="s">
        <v>55</v>
      </c>
      <c r="O1294" s="5"/>
      <c r="P1294" s="5" t="b">
        <f t="shared" ca="1" si="323"/>
        <v>0</v>
      </c>
      <c r="Q1294" s="5" t="b">
        <f ca="1">IFERROR(__xludf.DUMMYFUNCTION("REGEXMATCH(L1294,""(?i)JavaScript"")"),TRUE)</f>
        <v>1</v>
      </c>
      <c r="R1294" s="5"/>
      <c r="S1294" s="5"/>
      <c r="T1294" s="5"/>
      <c r="U1294" s="5"/>
      <c r="V1294" s="5"/>
      <c r="W1294" s="5"/>
      <c r="X1294" s="5"/>
      <c r="Y1294" s="5"/>
      <c r="Z1294" s="5"/>
      <c r="AA1294" s="5"/>
      <c r="AB1294" s="5"/>
      <c r="AC1294" s="5"/>
      <c r="AD1294" s="5"/>
      <c r="AE1294" s="5"/>
      <c r="AF1294" s="5"/>
    </row>
    <row r="1295" spans="1:32" ht="20.25" customHeight="1">
      <c r="A1295" s="5" t="s">
        <v>396</v>
      </c>
      <c r="B1295" s="5" t="s">
        <v>14852</v>
      </c>
      <c r="C1295" s="5" t="s">
        <v>27</v>
      </c>
      <c r="D1295" s="5" t="s">
        <v>199</v>
      </c>
      <c r="E1295" s="5" t="s">
        <v>45</v>
      </c>
      <c r="F1295" s="7">
        <v>14</v>
      </c>
      <c r="G1295" s="7">
        <v>18</v>
      </c>
      <c r="H1295" s="5" t="s">
        <v>3346</v>
      </c>
      <c r="I1295" s="5" t="s">
        <v>31</v>
      </c>
      <c r="J1295" s="5" t="s">
        <v>2106</v>
      </c>
      <c r="K1295" s="5" t="s">
        <v>14854</v>
      </c>
      <c r="L1295" s="5" t="s">
        <v>14856</v>
      </c>
      <c r="M1295" s="5" t="s">
        <v>37</v>
      </c>
      <c r="N1295" s="5" t="s">
        <v>55</v>
      </c>
      <c r="O1295" s="5"/>
      <c r="P1295" s="5" t="b">
        <f t="shared" ca="1" si="323"/>
        <v>0</v>
      </c>
      <c r="Q1295" s="5" t="b">
        <f t="shared" ref="Q1295:Q1296" ca="1" si="339">IFERROR(__xludf.DUMMYFUNCTION("REGEXMATCH(L1295,""JavaScript"")"),TRUE)</f>
        <v>1</v>
      </c>
      <c r="R1295" s="5"/>
      <c r="S1295" s="5"/>
      <c r="T1295" s="5"/>
      <c r="U1295" s="5"/>
      <c r="V1295" s="5"/>
      <c r="W1295" s="5"/>
      <c r="X1295" s="5"/>
      <c r="Y1295" s="5"/>
      <c r="Z1295" s="5"/>
      <c r="AA1295" s="5"/>
      <c r="AB1295" s="5"/>
      <c r="AC1295" s="5"/>
      <c r="AD1295" s="5"/>
      <c r="AE1295" s="5"/>
      <c r="AF1295" s="5"/>
    </row>
    <row r="1296" spans="1:32" ht="20.25" customHeight="1">
      <c r="A1296" s="5" t="s">
        <v>396</v>
      </c>
      <c r="B1296" s="5" t="s">
        <v>3776</v>
      </c>
      <c r="C1296" s="5" t="s">
        <v>27</v>
      </c>
      <c r="D1296" s="5" t="s">
        <v>47</v>
      </c>
      <c r="E1296" s="5" t="s">
        <v>45</v>
      </c>
      <c r="F1296" s="7">
        <v>14</v>
      </c>
      <c r="G1296" s="7">
        <v>18</v>
      </c>
      <c r="H1296" s="5" t="s">
        <v>3346</v>
      </c>
      <c r="I1296" s="5" t="s">
        <v>31</v>
      </c>
      <c r="J1296" s="5" t="s">
        <v>2106</v>
      </c>
      <c r="K1296" s="5" t="s">
        <v>3778</v>
      </c>
      <c r="L1296" s="5" t="s">
        <v>14864</v>
      </c>
      <c r="M1296" s="5" t="s">
        <v>37</v>
      </c>
      <c r="N1296" s="5" t="s">
        <v>55</v>
      </c>
      <c r="O1296" s="5"/>
      <c r="P1296" s="5" t="b">
        <f t="shared" ca="1" si="323"/>
        <v>0</v>
      </c>
      <c r="Q1296" s="5" t="b">
        <f t="shared" ca="1" si="339"/>
        <v>1</v>
      </c>
      <c r="R1296" s="5"/>
      <c r="S1296" s="5"/>
      <c r="T1296" s="5"/>
      <c r="U1296" s="5"/>
      <c r="V1296" s="5"/>
      <c r="W1296" s="5"/>
      <c r="X1296" s="5"/>
      <c r="Y1296" s="5"/>
      <c r="Z1296" s="5"/>
      <c r="AA1296" s="5"/>
      <c r="AB1296" s="5"/>
      <c r="AC1296" s="5"/>
      <c r="AD1296" s="5"/>
      <c r="AE1296" s="5"/>
      <c r="AF1296" s="5"/>
    </row>
    <row r="1297" spans="1:32" ht="20.25" customHeight="1">
      <c r="A1297" s="5" t="s">
        <v>396</v>
      </c>
      <c r="B1297" s="5" t="s">
        <v>14867</v>
      </c>
      <c r="C1297" s="5" t="s">
        <v>41</v>
      </c>
      <c r="D1297" s="5" t="s">
        <v>94</v>
      </c>
      <c r="E1297" s="5" t="s">
        <v>45</v>
      </c>
      <c r="F1297" s="7">
        <v>14</v>
      </c>
      <c r="G1297" s="7">
        <v>18</v>
      </c>
      <c r="H1297" s="5" t="s">
        <v>3346</v>
      </c>
      <c r="I1297" s="5" t="s">
        <v>66</v>
      </c>
      <c r="J1297" s="5" t="s">
        <v>57</v>
      </c>
      <c r="K1297" s="5" t="s">
        <v>14868</v>
      </c>
      <c r="L1297" s="5"/>
      <c r="M1297" s="5" t="s">
        <v>53</v>
      </c>
      <c r="N1297" s="5" t="s">
        <v>55</v>
      </c>
      <c r="O1297" s="5" t="b">
        <f ca="1">IFERROR(__xludf.DUMMYFUNCTION("REGEXMATCH(A1297,""前端"")"),TRUE)</f>
        <v>1</v>
      </c>
      <c r="P1297" s="5" t="b">
        <f t="shared" ca="1" si="323"/>
        <v>0</v>
      </c>
      <c r="Q1297" s="5" t="b">
        <f t="shared" ref="Q1297:Q1300" ca="1" si="340">IFERROR(__xludf.DUMMYFUNCTION("REGEXMATCH(L1297,""(?i)JavaScript"")"),FALSE)</f>
        <v>0</v>
      </c>
      <c r="R1297" s="5"/>
      <c r="S1297" s="5"/>
      <c r="T1297" s="5"/>
      <c r="U1297" s="5"/>
      <c r="V1297" s="5"/>
      <c r="W1297" s="5"/>
      <c r="X1297" s="5"/>
      <c r="Y1297" s="5"/>
      <c r="Z1297" s="5"/>
      <c r="AA1297" s="5"/>
      <c r="AB1297" s="5"/>
      <c r="AC1297" s="5"/>
      <c r="AD1297" s="5"/>
      <c r="AE1297" s="5"/>
      <c r="AF1297" s="5"/>
    </row>
    <row r="1298" spans="1:32" ht="20.25" customHeight="1">
      <c r="A1298" s="5" t="s">
        <v>14869</v>
      </c>
      <c r="B1298" s="5" t="s">
        <v>14870</v>
      </c>
      <c r="C1298" s="5" t="s">
        <v>27</v>
      </c>
      <c r="D1298" s="5" t="s">
        <v>80</v>
      </c>
      <c r="E1298" s="5" t="s">
        <v>45</v>
      </c>
      <c r="F1298" s="7">
        <v>14</v>
      </c>
      <c r="G1298" s="7">
        <v>25</v>
      </c>
      <c r="H1298" s="5" t="s">
        <v>14871</v>
      </c>
      <c r="I1298" s="5" t="s">
        <v>31</v>
      </c>
      <c r="J1298" s="5" t="s">
        <v>161</v>
      </c>
      <c r="K1298" s="5" t="s">
        <v>14872</v>
      </c>
      <c r="L1298" s="5" t="s">
        <v>14873</v>
      </c>
      <c r="M1298" s="5" t="s">
        <v>53</v>
      </c>
      <c r="N1298" s="5" t="s">
        <v>55</v>
      </c>
      <c r="O1298" s="5"/>
      <c r="P1298" s="5" t="b">
        <f t="shared" ca="1" si="323"/>
        <v>0</v>
      </c>
      <c r="Q1298" s="5" t="b">
        <f t="shared" ca="1" si="340"/>
        <v>0</v>
      </c>
      <c r="R1298" s="5"/>
      <c r="S1298" s="5"/>
      <c r="T1298" s="5"/>
      <c r="U1298" s="5"/>
      <c r="V1298" s="5"/>
      <c r="W1298" s="5"/>
      <c r="X1298" s="5"/>
      <c r="Y1298" s="5"/>
      <c r="Z1298" s="5"/>
      <c r="AA1298" s="5"/>
      <c r="AB1298" s="5"/>
      <c r="AC1298" s="5"/>
      <c r="AD1298" s="5"/>
      <c r="AE1298" s="5"/>
      <c r="AF1298" s="5"/>
    </row>
    <row r="1299" spans="1:32" ht="20.25" customHeight="1">
      <c r="A1299" s="5" t="s">
        <v>248</v>
      </c>
      <c r="B1299" s="5" t="s">
        <v>14875</v>
      </c>
      <c r="C1299" s="5" t="s">
        <v>41</v>
      </c>
      <c r="D1299" s="5" t="s">
        <v>114</v>
      </c>
      <c r="E1299" s="5" t="s">
        <v>45</v>
      </c>
      <c r="F1299" s="7">
        <v>14</v>
      </c>
      <c r="G1299" s="7">
        <v>20</v>
      </c>
      <c r="H1299" s="5" t="s">
        <v>1289</v>
      </c>
      <c r="I1299" s="5" t="s">
        <v>66</v>
      </c>
      <c r="J1299" s="5" t="s">
        <v>57</v>
      </c>
      <c r="K1299" s="5" t="s">
        <v>14876</v>
      </c>
      <c r="L1299" s="5" t="s">
        <v>14877</v>
      </c>
      <c r="M1299" s="5" t="s">
        <v>53</v>
      </c>
      <c r="N1299" s="5" t="s">
        <v>55</v>
      </c>
      <c r="O1299" s="5"/>
      <c r="P1299" s="5" t="b">
        <f t="shared" ca="1" si="323"/>
        <v>0</v>
      </c>
      <c r="Q1299" s="5" t="b">
        <f t="shared" ca="1" si="340"/>
        <v>0</v>
      </c>
      <c r="R1299" s="5"/>
      <c r="S1299" s="5"/>
      <c r="T1299" s="5"/>
      <c r="U1299" s="5"/>
      <c r="V1299" s="5"/>
      <c r="W1299" s="5"/>
      <c r="X1299" s="5"/>
      <c r="Y1299" s="5"/>
      <c r="Z1299" s="5"/>
      <c r="AA1299" s="5"/>
      <c r="AB1299" s="5"/>
      <c r="AC1299" s="5"/>
      <c r="AD1299" s="5"/>
      <c r="AE1299" s="5"/>
      <c r="AF1299" s="5"/>
    </row>
    <row r="1300" spans="1:32" ht="20.25" customHeight="1">
      <c r="A1300" s="5" t="s">
        <v>14879</v>
      </c>
      <c r="B1300" s="5" t="s">
        <v>14880</v>
      </c>
      <c r="C1300" s="5" t="s">
        <v>27</v>
      </c>
      <c r="D1300" s="5" t="s">
        <v>47</v>
      </c>
      <c r="E1300" s="5" t="s">
        <v>29</v>
      </c>
      <c r="F1300" s="7">
        <v>14</v>
      </c>
      <c r="G1300" s="7">
        <v>18</v>
      </c>
      <c r="H1300" s="5" t="s">
        <v>3346</v>
      </c>
      <c r="I1300" s="5" t="s">
        <v>108</v>
      </c>
      <c r="J1300" s="5" t="s">
        <v>2197</v>
      </c>
      <c r="K1300" s="5" t="s">
        <v>14881</v>
      </c>
      <c r="L1300" s="5" t="s">
        <v>14882</v>
      </c>
      <c r="M1300" s="5" t="s">
        <v>648</v>
      </c>
      <c r="N1300" s="5" t="s">
        <v>405</v>
      </c>
      <c r="O1300" s="5"/>
      <c r="P1300" s="5" t="b">
        <f t="shared" ca="1" si="323"/>
        <v>0</v>
      </c>
      <c r="Q1300" s="5" t="b">
        <f t="shared" ca="1" si="340"/>
        <v>0</v>
      </c>
      <c r="R1300" s="5"/>
      <c r="S1300" s="5"/>
      <c r="T1300" s="5"/>
      <c r="U1300" s="5"/>
      <c r="V1300" s="5"/>
      <c r="W1300" s="5"/>
      <c r="X1300" s="5"/>
      <c r="Y1300" s="5"/>
      <c r="Z1300" s="5"/>
      <c r="AA1300" s="5"/>
      <c r="AB1300" s="5"/>
      <c r="AC1300" s="5"/>
      <c r="AD1300" s="5"/>
      <c r="AE1300" s="5"/>
      <c r="AF1300" s="5"/>
    </row>
    <row r="1301" spans="1:32" ht="20.25" customHeight="1">
      <c r="A1301" s="5" t="s">
        <v>10757</v>
      </c>
      <c r="B1301" s="5" t="s">
        <v>14885</v>
      </c>
      <c r="C1301" s="5" t="s">
        <v>41</v>
      </c>
      <c r="D1301" s="5" t="s">
        <v>169</v>
      </c>
      <c r="E1301" s="5" t="s">
        <v>29</v>
      </c>
      <c r="F1301" s="7">
        <v>14</v>
      </c>
      <c r="G1301" s="7">
        <v>16</v>
      </c>
      <c r="H1301" s="5" t="s">
        <v>14815</v>
      </c>
      <c r="I1301" s="5" t="s">
        <v>66</v>
      </c>
      <c r="J1301" s="5" t="s">
        <v>57</v>
      </c>
      <c r="K1301" s="5" t="s">
        <v>14888</v>
      </c>
      <c r="L1301" s="5" t="s">
        <v>14889</v>
      </c>
      <c r="M1301" s="5" t="s">
        <v>53</v>
      </c>
      <c r="N1301" s="5" t="s">
        <v>271</v>
      </c>
      <c r="O1301" s="5"/>
      <c r="P1301" s="5" t="b">
        <f t="shared" ca="1" si="323"/>
        <v>0</v>
      </c>
      <c r="Q1301" s="5" t="b">
        <f t="shared" ref="Q1301:Q1302" ca="1" si="341">IFERROR(__xludf.DUMMYFUNCTION("REGEXMATCH(L1301,""JavaScript"")"),TRUE)</f>
        <v>1</v>
      </c>
      <c r="R1301" s="5"/>
      <c r="S1301" s="5"/>
      <c r="T1301" s="5"/>
      <c r="U1301" s="5"/>
      <c r="V1301" s="5"/>
      <c r="W1301" s="5"/>
      <c r="X1301" s="5"/>
      <c r="Y1301" s="5"/>
      <c r="Z1301" s="5"/>
      <c r="AA1301" s="5"/>
      <c r="AB1301" s="5"/>
      <c r="AC1301" s="5"/>
      <c r="AD1301" s="5"/>
      <c r="AE1301" s="5"/>
      <c r="AF1301" s="5"/>
    </row>
    <row r="1302" spans="1:32" ht="20.25" customHeight="1">
      <c r="A1302" s="5" t="s">
        <v>3317</v>
      </c>
      <c r="B1302" s="5" t="s">
        <v>14892</v>
      </c>
      <c r="C1302" s="5" t="s">
        <v>27</v>
      </c>
      <c r="D1302" s="5" t="s">
        <v>47</v>
      </c>
      <c r="E1302" s="5" t="s">
        <v>29</v>
      </c>
      <c r="F1302" s="7">
        <v>14</v>
      </c>
      <c r="G1302" s="7">
        <v>18</v>
      </c>
      <c r="H1302" s="5" t="s">
        <v>3346</v>
      </c>
      <c r="I1302" s="9" t="s">
        <v>24</v>
      </c>
      <c r="J1302" s="5" t="s">
        <v>9762</v>
      </c>
      <c r="K1302" s="5" t="s">
        <v>14893</v>
      </c>
      <c r="L1302" s="5" t="s">
        <v>14894</v>
      </c>
      <c r="M1302" s="5" t="s">
        <v>53</v>
      </c>
      <c r="N1302" s="5" t="s">
        <v>55</v>
      </c>
      <c r="O1302" s="5"/>
      <c r="P1302" s="5" t="b">
        <f t="shared" ca="1" si="323"/>
        <v>0</v>
      </c>
      <c r="Q1302" s="5" t="b">
        <f t="shared" ca="1" si="341"/>
        <v>1</v>
      </c>
      <c r="R1302" s="5"/>
      <c r="S1302" s="5"/>
      <c r="T1302" s="5"/>
      <c r="U1302" s="5"/>
      <c r="V1302" s="5"/>
      <c r="W1302" s="5"/>
      <c r="X1302" s="5"/>
      <c r="Y1302" s="5"/>
      <c r="Z1302" s="5"/>
      <c r="AA1302" s="5"/>
      <c r="AB1302" s="5"/>
      <c r="AC1302" s="5"/>
      <c r="AD1302" s="5"/>
      <c r="AE1302" s="5"/>
      <c r="AF1302" s="5"/>
    </row>
    <row r="1303" spans="1:32" ht="20.25" customHeight="1">
      <c r="A1303" s="5" t="s">
        <v>14897</v>
      </c>
      <c r="B1303" s="5" t="s">
        <v>14898</v>
      </c>
      <c r="C1303" s="5" t="s">
        <v>27</v>
      </c>
      <c r="D1303" s="5" t="s">
        <v>80</v>
      </c>
      <c r="E1303" s="5" t="s">
        <v>45</v>
      </c>
      <c r="F1303" s="7">
        <v>15</v>
      </c>
      <c r="G1303" s="7">
        <v>20</v>
      </c>
      <c r="H1303" s="5" t="s">
        <v>493</v>
      </c>
      <c r="I1303" s="5" t="s">
        <v>108</v>
      </c>
      <c r="J1303" s="5" t="s">
        <v>2426</v>
      </c>
      <c r="K1303" s="5" t="s">
        <v>14899</v>
      </c>
      <c r="L1303" s="5" t="s">
        <v>14901</v>
      </c>
      <c r="M1303" s="5" t="s">
        <v>167</v>
      </c>
      <c r="N1303" s="5" t="s">
        <v>237</v>
      </c>
      <c r="O1303" s="5"/>
      <c r="P1303" s="5" t="b">
        <f t="shared" ca="1" si="323"/>
        <v>0</v>
      </c>
      <c r="Q1303" s="5" t="b">
        <f t="shared" ref="Q1303:Q1307" ca="1" si="342">IFERROR(__xludf.DUMMYFUNCTION("REGEXMATCH(L1303,""(?i)JavaScript"")"),FALSE)</f>
        <v>0</v>
      </c>
      <c r="R1303" s="5"/>
      <c r="S1303" s="5"/>
      <c r="T1303" s="5"/>
      <c r="U1303" s="5"/>
      <c r="V1303" s="5"/>
      <c r="W1303" s="5"/>
      <c r="X1303" s="5"/>
      <c r="Y1303" s="5"/>
      <c r="Z1303" s="5"/>
      <c r="AA1303" s="5"/>
      <c r="AB1303" s="5"/>
      <c r="AC1303" s="5"/>
      <c r="AD1303" s="5"/>
      <c r="AE1303" s="5"/>
      <c r="AF1303" s="5"/>
    </row>
    <row r="1304" spans="1:32" ht="20.25" customHeight="1">
      <c r="A1304" s="5" t="s">
        <v>14905</v>
      </c>
      <c r="B1304" s="5" t="s">
        <v>14906</v>
      </c>
      <c r="C1304" s="5" t="s">
        <v>27</v>
      </c>
      <c r="D1304" s="5" t="s">
        <v>54</v>
      </c>
      <c r="E1304" s="5" t="s">
        <v>29</v>
      </c>
      <c r="F1304" s="7">
        <v>15</v>
      </c>
      <c r="G1304" s="7">
        <v>20</v>
      </c>
      <c r="H1304" s="5" t="s">
        <v>493</v>
      </c>
      <c r="I1304" s="9" t="s">
        <v>24</v>
      </c>
      <c r="J1304" s="5" t="s">
        <v>942</v>
      </c>
      <c r="K1304" s="5" t="s">
        <v>14908</v>
      </c>
      <c r="L1304" s="5" t="s">
        <v>14909</v>
      </c>
      <c r="M1304" s="5" t="s">
        <v>53</v>
      </c>
      <c r="N1304" s="5" t="s">
        <v>55</v>
      </c>
      <c r="O1304" s="5"/>
      <c r="P1304" s="5" t="b">
        <f t="shared" ca="1" si="323"/>
        <v>0</v>
      </c>
      <c r="Q1304" s="5" t="b">
        <f t="shared" ca="1" si="342"/>
        <v>0</v>
      </c>
      <c r="R1304" s="5"/>
      <c r="S1304" s="5"/>
      <c r="T1304" s="5"/>
      <c r="U1304" s="5"/>
      <c r="V1304" s="5"/>
      <c r="W1304" s="5"/>
      <c r="X1304" s="5"/>
      <c r="Y1304" s="5"/>
      <c r="Z1304" s="5"/>
      <c r="AA1304" s="5"/>
      <c r="AB1304" s="5"/>
      <c r="AC1304" s="5"/>
      <c r="AD1304" s="5"/>
      <c r="AE1304" s="5"/>
      <c r="AF1304" s="5"/>
    </row>
    <row r="1305" spans="1:32" ht="20.25" customHeight="1">
      <c r="A1305" s="5" t="s">
        <v>2893</v>
      </c>
      <c r="B1305" s="5" t="s">
        <v>14912</v>
      </c>
      <c r="C1305" s="5" t="s">
        <v>20</v>
      </c>
      <c r="D1305" s="5" t="s">
        <v>21</v>
      </c>
      <c r="E1305" s="5" t="s">
        <v>45</v>
      </c>
      <c r="F1305" s="7">
        <v>15</v>
      </c>
      <c r="G1305" s="7">
        <v>30</v>
      </c>
      <c r="H1305" s="5" t="s">
        <v>2134</v>
      </c>
      <c r="I1305" s="5" t="s">
        <v>31</v>
      </c>
      <c r="J1305" s="5" t="s">
        <v>252</v>
      </c>
      <c r="K1305" s="5" t="s">
        <v>14914</v>
      </c>
      <c r="L1305" s="5" t="s">
        <v>14915</v>
      </c>
      <c r="M1305" s="5" t="s">
        <v>53</v>
      </c>
      <c r="N1305" s="5" t="s">
        <v>55</v>
      </c>
      <c r="O1305" s="5" t="b">
        <f ca="1">IFERROR(__xludf.DUMMYFUNCTION("REGEXMATCH(A1305,""前端"")"),FALSE)</f>
        <v>0</v>
      </c>
      <c r="P1305" s="5" t="b">
        <f ca="1">IFERROR(__xludf.DUMMYFUNCTION("REGEXMATCH(A1305,""(?i)JavaScript"")"),TRUE)</f>
        <v>1</v>
      </c>
      <c r="Q1305" s="5" t="b">
        <f t="shared" ca="1" si="342"/>
        <v>0</v>
      </c>
      <c r="R1305" s="5"/>
      <c r="S1305" s="5"/>
      <c r="T1305" s="5"/>
      <c r="U1305" s="5"/>
      <c r="V1305" s="5"/>
      <c r="W1305" s="5"/>
      <c r="X1305" s="5"/>
      <c r="Y1305" s="5"/>
      <c r="Z1305" s="5"/>
      <c r="AA1305" s="5"/>
      <c r="AB1305" s="5"/>
      <c r="AC1305" s="5"/>
      <c r="AD1305" s="5"/>
      <c r="AE1305" s="5"/>
      <c r="AF1305" s="5"/>
    </row>
    <row r="1306" spans="1:32" ht="20.25" customHeight="1">
      <c r="A1306" s="5" t="s">
        <v>2893</v>
      </c>
      <c r="B1306" s="5" t="s">
        <v>14919</v>
      </c>
      <c r="C1306" s="5" t="s">
        <v>27</v>
      </c>
      <c r="D1306" s="5" t="s">
        <v>575</v>
      </c>
      <c r="E1306" s="5" t="s">
        <v>45</v>
      </c>
      <c r="F1306" s="7">
        <v>15</v>
      </c>
      <c r="G1306" s="7">
        <v>25</v>
      </c>
      <c r="H1306" s="5" t="s">
        <v>151</v>
      </c>
      <c r="I1306" s="5" t="s">
        <v>31</v>
      </c>
      <c r="J1306" s="5" t="s">
        <v>586</v>
      </c>
      <c r="K1306" s="5"/>
      <c r="L1306" s="5" t="s">
        <v>14920</v>
      </c>
      <c r="M1306" s="5" t="s">
        <v>167</v>
      </c>
      <c r="N1306" s="5" t="s">
        <v>55</v>
      </c>
      <c r="O1306" s="5"/>
      <c r="P1306" s="5" t="b">
        <f t="shared" ref="P1306:P1309" ca="1" si="343">IFERROR(__xludf.DUMMYFUNCTION("REGEXMATCH(A1306,""JavaScript"")"),FALSE)</f>
        <v>0</v>
      </c>
      <c r="Q1306" s="5" t="b">
        <f t="shared" ca="1" si="342"/>
        <v>0</v>
      </c>
      <c r="R1306" s="5"/>
      <c r="S1306" s="5"/>
      <c r="T1306" s="5"/>
      <c r="U1306" s="5"/>
      <c r="V1306" s="5"/>
      <c r="W1306" s="5"/>
      <c r="X1306" s="5"/>
      <c r="Y1306" s="5"/>
      <c r="Z1306" s="5"/>
      <c r="AA1306" s="5"/>
      <c r="AB1306" s="5"/>
      <c r="AC1306" s="5"/>
      <c r="AD1306" s="5"/>
      <c r="AE1306" s="5"/>
      <c r="AF1306" s="5"/>
    </row>
    <row r="1307" spans="1:32" ht="20.25" customHeight="1">
      <c r="A1307" s="5" t="s">
        <v>14922</v>
      </c>
      <c r="B1307" s="5" t="s">
        <v>14923</v>
      </c>
      <c r="C1307" s="5" t="s">
        <v>27</v>
      </c>
      <c r="D1307" s="5" t="s">
        <v>85</v>
      </c>
      <c r="E1307" s="5" t="s">
        <v>45</v>
      </c>
      <c r="F1307" s="7">
        <v>15</v>
      </c>
      <c r="G1307" s="7">
        <v>30</v>
      </c>
      <c r="H1307" s="5" t="s">
        <v>2134</v>
      </c>
      <c r="I1307" s="5" t="s">
        <v>108</v>
      </c>
      <c r="J1307" s="5" t="s">
        <v>2426</v>
      </c>
      <c r="K1307" s="5" t="s">
        <v>14925</v>
      </c>
      <c r="L1307" s="5" t="s">
        <v>14927</v>
      </c>
      <c r="M1307" s="5" t="s">
        <v>37</v>
      </c>
      <c r="N1307" s="5" t="s">
        <v>237</v>
      </c>
      <c r="O1307" s="5" t="b">
        <f ca="1">IFERROR(__xludf.DUMMYFUNCTION("REGEXMATCH(A1307,""前端"")"),TRUE)</f>
        <v>1</v>
      </c>
      <c r="P1307" s="5" t="b">
        <f t="shared" ca="1" si="343"/>
        <v>0</v>
      </c>
      <c r="Q1307" s="5" t="b">
        <f t="shared" ca="1" si="342"/>
        <v>0</v>
      </c>
      <c r="R1307" s="5"/>
      <c r="S1307" s="5"/>
      <c r="T1307" s="5"/>
      <c r="U1307" s="5"/>
      <c r="V1307" s="5"/>
      <c r="W1307" s="5"/>
      <c r="X1307" s="5"/>
      <c r="Y1307" s="5"/>
      <c r="Z1307" s="5"/>
      <c r="AA1307" s="5"/>
      <c r="AB1307" s="5"/>
      <c r="AC1307" s="5"/>
      <c r="AD1307" s="5"/>
      <c r="AE1307" s="5"/>
      <c r="AF1307" s="5"/>
    </row>
    <row r="1308" spans="1:32" ht="20.25" customHeight="1">
      <c r="A1308" s="5" t="s">
        <v>2893</v>
      </c>
      <c r="B1308" s="5" t="s">
        <v>14934</v>
      </c>
      <c r="C1308" s="5" t="s">
        <v>20</v>
      </c>
      <c r="D1308" s="5" t="s">
        <v>296</v>
      </c>
      <c r="E1308" s="5" t="s">
        <v>45</v>
      </c>
      <c r="F1308" s="7">
        <v>15</v>
      </c>
      <c r="G1308" s="7">
        <v>25</v>
      </c>
      <c r="H1308" s="5" t="s">
        <v>151</v>
      </c>
      <c r="I1308" s="5" t="s">
        <v>66</v>
      </c>
      <c r="J1308" s="5" t="s">
        <v>942</v>
      </c>
      <c r="K1308" s="5" t="s">
        <v>14935</v>
      </c>
      <c r="L1308" s="5" t="s">
        <v>14936</v>
      </c>
      <c r="M1308" s="5" t="s">
        <v>167</v>
      </c>
      <c r="N1308" s="5" t="s">
        <v>38</v>
      </c>
      <c r="O1308" s="5"/>
      <c r="P1308" s="5" t="b">
        <f t="shared" ca="1" si="343"/>
        <v>0</v>
      </c>
      <c r="Q1308" s="5" t="b">
        <f t="shared" ref="Q1308:Q1309" ca="1" si="344">IFERROR(__xludf.DUMMYFUNCTION("REGEXMATCH(L1308,""JavaScript"")"),TRUE)</f>
        <v>1</v>
      </c>
      <c r="R1308" s="5"/>
      <c r="S1308" s="5"/>
      <c r="T1308" s="5"/>
      <c r="U1308" s="5"/>
      <c r="V1308" s="5"/>
      <c r="W1308" s="5"/>
      <c r="X1308" s="5"/>
      <c r="Y1308" s="5"/>
      <c r="Z1308" s="5"/>
      <c r="AA1308" s="5"/>
      <c r="AB1308" s="5"/>
      <c r="AC1308" s="5"/>
      <c r="AD1308" s="5"/>
      <c r="AE1308" s="5"/>
      <c r="AF1308" s="5"/>
    </row>
    <row r="1309" spans="1:32" ht="20.25" customHeight="1">
      <c r="A1309" s="5" t="s">
        <v>14937</v>
      </c>
      <c r="B1309" s="5" t="s">
        <v>14938</v>
      </c>
      <c r="C1309" s="5" t="s">
        <v>20</v>
      </c>
      <c r="D1309" s="5" t="s">
        <v>1173</v>
      </c>
      <c r="E1309" s="5" t="s">
        <v>45</v>
      </c>
      <c r="F1309" s="7">
        <v>15</v>
      </c>
      <c r="G1309" s="7">
        <v>20</v>
      </c>
      <c r="H1309" s="5" t="s">
        <v>493</v>
      </c>
      <c r="I1309" s="5" t="s">
        <v>31</v>
      </c>
      <c r="J1309" s="5" t="s">
        <v>57</v>
      </c>
      <c r="K1309" s="5"/>
      <c r="L1309" s="5" t="s">
        <v>14939</v>
      </c>
      <c r="M1309" s="5" t="s">
        <v>53</v>
      </c>
      <c r="N1309" s="5" t="s">
        <v>55</v>
      </c>
      <c r="O1309" s="5"/>
      <c r="P1309" s="5" t="b">
        <f t="shared" ca="1" si="343"/>
        <v>0</v>
      </c>
      <c r="Q1309" s="5" t="b">
        <f t="shared" ca="1" si="344"/>
        <v>1</v>
      </c>
      <c r="R1309" s="5"/>
      <c r="S1309" s="5"/>
      <c r="T1309" s="5"/>
      <c r="U1309" s="5"/>
      <c r="V1309" s="5"/>
      <c r="W1309" s="5"/>
      <c r="X1309" s="5"/>
      <c r="Y1309" s="5"/>
      <c r="Z1309" s="5"/>
      <c r="AA1309" s="5"/>
      <c r="AB1309" s="5"/>
      <c r="AC1309" s="5"/>
      <c r="AD1309" s="5"/>
      <c r="AE1309" s="5"/>
      <c r="AF1309" s="5"/>
    </row>
    <row r="1310" spans="1:32" ht="20.25" customHeight="1">
      <c r="A1310" s="5" t="s">
        <v>2893</v>
      </c>
      <c r="B1310" s="5" t="s">
        <v>14947</v>
      </c>
      <c r="C1310" s="5" t="s">
        <v>170</v>
      </c>
      <c r="D1310" s="5" t="s">
        <v>390</v>
      </c>
      <c r="E1310" s="5" t="s">
        <v>45</v>
      </c>
      <c r="F1310" s="7">
        <v>15</v>
      </c>
      <c r="G1310" s="7">
        <v>20</v>
      </c>
      <c r="H1310" s="5" t="s">
        <v>493</v>
      </c>
      <c r="I1310" s="5" t="s">
        <v>66</v>
      </c>
      <c r="J1310" s="5" t="s">
        <v>48</v>
      </c>
      <c r="K1310" s="5"/>
      <c r="L1310" s="5" t="s">
        <v>14950</v>
      </c>
      <c r="M1310" s="5" t="s">
        <v>53</v>
      </c>
      <c r="N1310" s="5" t="s">
        <v>405</v>
      </c>
      <c r="O1310" s="5" t="b">
        <f ca="1">IFERROR(__xludf.DUMMYFUNCTION("REGEXMATCH(A1310,""前端"")"),FALSE)</f>
        <v>0</v>
      </c>
      <c r="P1310" s="5" t="b">
        <f ca="1">IFERROR(__xludf.DUMMYFUNCTION("REGEXMATCH(A1310,""(?i)JavaScript"")"),TRUE)</f>
        <v>1</v>
      </c>
      <c r="Q1310" s="5" t="b">
        <f ca="1">IFERROR(__xludf.DUMMYFUNCTION("REGEXMATCH(L1310,""(?i)JavaScript"")"),FALSE)</f>
        <v>0</v>
      </c>
      <c r="R1310" s="5"/>
      <c r="S1310" s="5"/>
      <c r="T1310" s="5"/>
      <c r="U1310" s="5"/>
      <c r="V1310" s="5"/>
      <c r="W1310" s="5"/>
      <c r="X1310" s="5"/>
      <c r="Y1310" s="5"/>
      <c r="Z1310" s="5"/>
      <c r="AA1310" s="5"/>
      <c r="AB1310" s="5"/>
      <c r="AC1310" s="5"/>
      <c r="AD1310" s="5"/>
      <c r="AE1310" s="5"/>
      <c r="AF1310" s="5"/>
    </row>
    <row r="1311" spans="1:32" ht="20.25" customHeight="1">
      <c r="A1311" s="5" t="s">
        <v>14958</v>
      </c>
      <c r="B1311" s="5" t="s">
        <v>4113</v>
      </c>
      <c r="C1311" s="5" t="s">
        <v>170</v>
      </c>
      <c r="D1311" s="5" t="s">
        <v>390</v>
      </c>
      <c r="E1311" s="5" t="s">
        <v>45</v>
      </c>
      <c r="F1311" s="7">
        <v>15</v>
      </c>
      <c r="G1311" s="7">
        <v>20</v>
      </c>
      <c r="H1311" s="5" t="s">
        <v>493</v>
      </c>
      <c r="I1311" s="5" t="s">
        <v>108</v>
      </c>
      <c r="J1311" s="5" t="s">
        <v>48</v>
      </c>
      <c r="K1311" s="5" t="s">
        <v>14961</v>
      </c>
      <c r="L1311" s="5" t="s">
        <v>14962</v>
      </c>
      <c r="M1311" s="5" t="s">
        <v>648</v>
      </c>
      <c r="N1311" s="5" t="s">
        <v>89</v>
      </c>
      <c r="O1311" s="5"/>
      <c r="P1311" s="5" t="b">
        <f t="shared" ref="P1311:P1423" ca="1" si="345">IFERROR(__xludf.DUMMYFUNCTION("REGEXMATCH(A1311,""JavaScript"")"),FALSE)</f>
        <v>0</v>
      </c>
      <c r="Q1311" s="5" t="b">
        <f t="shared" ref="Q1311:Q1313" ca="1" si="346">IFERROR(__xludf.DUMMYFUNCTION("REGEXMATCH(L1311,""JavaScript"")"),TRUE)</f>
        <v>1</v>
      </c>
      <c r="R1311" s="5"/>
      <c r="S1311" s="5"/>
      <c r="T1311" s="5"/>
      <c r="U1311" s="5"/>
      <c r="V1311" s="5"/>
      <c r="W1311" s="5"/>
      <c r="X1311" s="5"/>
      <c r="Y1311" s="5"/>
      <c r="Z1311" s="5"/>
      <c r="AA1311" s="5"/>
      <c r="AB1311" s="5"/>
      <c r="AC1311" s="5"/>
      <c r="AD1311" s="5"/>
      <c r="AE1311" s="5"/>
      <c r="AF1311" s="5"/>
    </row>
    <row r="1312" spans="1:32" ht="20.25" customHeight="1">
      <c r="A1312" s="5" t="s">
        <v>14970</v>
      </c>
      <c r="B1312" s="5" t="s">
        <v>14971</v>
      </c>
      <c r="C1312" s="5" t="s">
        <v>170</v>
      </c>
      <c r="D1312" s="5" t="s">
        <v>47</v>
      </c>
      <c r="E1312" s="5" t="s">
        <v>45</v>
      </c>
      <c r="F1312" s="7">
        <v>15</v>
      </c>
      <c r="G1312" s="7">
        <v>20</v>
      </c>
      <c r="H1312" s="5" t="s">
        <v>493</v>
      </c>
      <c r="I1312" s="5" t="s">
        <v>108</v>
      </c>
      <c r="J1312" s="5" t="s">
        <v>110</v>
      </c>
      <c r="K1312" s="5" t="s">
        <v>14972</v>
      </c>
      <c r="L1312" s="5" t="s">
        <v>14976</v>
      </c>
      <c r="M1312" s="5" t="s">
        <v>100</v>
      </c>
      <c r="N1312" s="5" t="s">
        <v>55</v>
      </c>
      <c r="O1312" s="5"/>
      <c r="P1312" s="5" t="b">
        <f t="shared" ca="1" si="345"/>
        <v>0</v>
      </c>
      <c r="Q1312" s="5" t="b">
        <f t="shared" ca="1" si="346"/>
        <v>1</v>
      </c>
      <c r="R1312" s="5"/>
      <c r="S1312" s="5"/>
      <c r="T1312" s="5"/>
      <c r="U1312" s="5"/>
      <c r="V1312" s="5"/>
      <c r="W1312" s="5"/>
      <c r="X1312" s="5"/>
      <c r="Y1312" s="5"/>
      <c r="Z1312" s="5"/>
      <c r="AA1312" s="5"/>
      <c r="AB1312" s="5"/>
      <c r="AC1312" s="5"/>
      <c r="AD1312" s="5"/>
      <c r="AE1312" s="5"/>
      <c r="AF1312" s="5"/>
    </row>
    <row r="1313" spans="1:32" ht="20.25" customHeight="1">
      <c r="A1313" s="5" t="s">
        <v>14981</v>
      </c>
      <c r="B1313" s="5" t="s">
        <v>14983</v>
      </c>
      <c r="C1313" s="5" t="s">
        <v>170</v>
      </c>
      <c r="D1313" s="5" t="s">
        <v>171</v>
      </c>
      <c r="E1313" s="5" t="s">
        <v>29</v>
      </c>
      <c r="F1313" s="7">
        <v>15</v>
      </c>
      <c r="G1313" s="7">
        <v>20</v>
      </c>
      <c r="H1313" s="5" t="s">
        <v>493</v>
      </c>
      <c r="I1313" s="5" t="s">
        <v>1690</v>
      </c>
      <c r="J1313" s="5" t="s">
        <v>4234</v>
      </c>
      <c r="K1313" s="5" t="s">
        <v>14984</v>
      </c>
      <c r="L1313" s="5" t="s">
        <v>14985</v>
      </c>
      <c r="M1313" s="5" t="s">
        <v>37</v>
      </c>
      <c r="N1313" s="5" t="s">
        <v>55</v>
      </c>
      <c r="O1313" s="5"/>
      <c r="P1313" s="5" t="b">
        <f t="shared" ca="1" si="345"/>
        <v>0</v>
      </c>
      <c r="Q1313" s="5" t="b">
        <f t="shared" ca="1" si="346"/>
        <v>1</v>
      </c>
      <c r="R1313" s="5"/>
      <c r="S1313" s="5"/>
      <c r="T1313" s="5"/>
      <c r="U1313" s="5"/>
      <c r="V1313" s="5"/>
      <c r="W1313" s="5"/>
      <c r="X1313" s="5"/>
      <c r="Y1313" s="5"/>
      <c r="Z1313" s="5"/>
      <c r="AA1313" s="5"/>
      <c r="AB1313" s="5"/>
      <c r="AC1313" s="5"/>
      <c r="AD1313" s="5"/>
      <c r="AE1313" s="5"/>
      <c r="AF1313" s="5"/>
    </row>
    <row r="1314" spans="1:32" ht="20.25" customHeight="1">
      <c r="A1314" s="5" t="s">
        <v>14988</v>
      </c>
      <c r="B1314" s="5" t="s">
        <v>14989</v>
      </c>
      <c r="C1314" s="5" t="s">
        <v>41</v>
      </c>
      <c r="D1314" s="5" t="s">
        <v>114</v>
      </c>
      <c r="E1314" s="5" t="s">
        <v>45</v>
      </c>
      <c r="F1314" s="7">
        <v>15</v>
      </c>
      <c r="G1314" s="7">
        <v>25</v>
      </c>
      <c r="H1314" s="5" t="s">
        <v>151</v>
      </c>
      <c r="I1314" s="5" t="s">
        <v>108</v>
      </c>
      <c r="J1314" s="5" t="s">
        <v>48</v>
      </c>
      <c r="K1314" s="5" t="s">
        <v>6975</v>
      </c>
      <c r="L1314" s="5" t="s">
        <v>14992</v>
      </c>
      <c r="M1314" s="5" t="s">
        <v>100</v>
      </c>
      <c r="N1314" s="5" t="s">
        <v>55</v>
      </c>
      <c r="O1314" s="5"/>
      <c r="P1314" s="5" t="b">
        <f t="shared" ca="1" si="345"/>
        <v>0</v>
      </c>
      <c r="Q1314" s="5" t="b">
        <f ca="1">IFERROR(__xludf.DUMMYFUNCTION("REGEXMATCH(L1314,""(?i)JavaScript"")"),TRUE)</f>
        <v>1</v>
      </c>
      <c r="R1314" s="5"/>
      <c r="S1314" s="5"/>
      <c r="T1314" s="5"/>
      <c r="U1314" s="5"/>
      <c r="V1314" s="5"/>
      <c r="W1314" s="5"/>
      <c r="X1314" s="5"/>
      <c r="Y1314" s="5"/>
      <c r="Z1314" s="5"/>
      <c r="AA1314" s="5"/>
      <c r="AB1314" s="5"/>
      <c r="AC1314" s="5"/>
      <c r="AD1314" s="5"/>
      <c r="AE1314" s="5"/>
      <c r="AF1314" s="5"/>
    </row>
    <row r="1315" spans="1:32" ht="20.25" customHeight="1">
      <c r="A1315" s="5" t="s">
        <v>3523</v>
      </c>
      <c r="B1315" s="5" t="s">
        <v>14997</v>
      </c>
      <c r="C1315" s="5" t="s">
        <v>27</v>
      </c>
      <c r="D1315" s="5" t="s">
        <v>80</v>
      </c>
      <c r="E1315" s="5" t="s">
        <v>29</v>
      </c>
      <c r="F1315" s="7">
        <v>15</v>
      </c>
      <c r="G1315" s="7">
        <v>20</v>
      </c>
      <c r="H1315" s="5" t="s">
        <v>493</v>
      </c>
      <c r="I1315" s="5" t="s">
        <v>108</v>
      </c>
      <c r="J1315" s="5" t="s">
        <v>10910</v>
      </c>
      <c r="K1315" s="5" t="s">
        <v>14998</v>
      </c>
      <c r="L1315" s="5" t="s">
        <v>15001</v>
      </c>
      <c r="M1315" s="5" t="s">
        <v>53</v>
      </c>
      <c r="N1315" s="5" t="s">
        <v>55</v>
      </c>
      <c r="O1315" s="5"/>
      <c r="P1315" s="5" t="b">
        <f t="shared" ca="1" si="345"/>
        <v>0</v>
      </c>
      <c r="Q1315" s="5" t="b">
        <f t="shared" ref="Q1315:Q1317" ca="1" si="347">IFERROR(__xludf.DUMMYFUNCTION("REGEXMATCH(L1315,""JavaScript"")"),TRUE)</f>
        <v>1</v>
      </c>
      <c r="R1315" s="5"/>
      <c r="S1315" s="5"/>
      <c r="T1315" s="5"/>
      <c r="U1315" s="5"/>
      <c r="V1315" s="5"/>
      <c r="W1315" s="5"/>
      <c r="X1315" s="5"/>
      <c r="Y1315" s="5"/>
      <c r="Z1315" s="5"/>
      <c r="AA1315" s="5"/>
      <c r="AB1315" s="5"/>
      <c r="AC1315" s="5"/>
      <c r="AD1315" s="5"/>
      <c r="AE1315" s="5"/>
      <c r="AF1315" s="5"/>
    </row>
    <row r="1316" spans="1:32" ht="20.25" customHeight="1">
      <c r="A1316" s="5" t="s">
        <v>12201</v>
      </c>
      <c r="B1316" s="5" t="s">
        <v>15005</v>
      </c>
      <c r="C1316" s="5" t="s">
        <v>27</v>
      </c>
      <c r="D1316" s="5" t="s">
        <v>54</v>
      </c>
      <c r="E1316" s="5" t="s">
        <v>45</v>
      </c>
      <c r="F1316" s="7">
        <v>15</v>
      </c>
      <c r="G1316" s="7">
        <v>30</v>
      </c>
      <c r="H1316" s="5" t="s">
        <v>2134</v>
      </c>
      <c r="I1316" s="5" t="s">
        <v>108</v>
      </c>
      <c r="J1316" s="5" t="s">
        <v>48</v>
      </c>
      <c r="K1316" s="5" t="s">
        <v>1001</v>
      </c>
      <c r="L1316" s="5" t="s">
        <v>15006</v>
      </c>
      <c r="M1316" s="5" t="s">
        <v>100</v>
      </c>
      <c r="N1316" s="5" t="s">
        <v>38</v>
      </c>
      <c r="O1316" s="5"/>
      <c r="P1316" s="5" t="b">
        <f t="shared" ca="1" si="345"/>
        <v>0</v>
      </c>
      <c r="Q1316" s="5" t="b">
        <f t="shared" ca="1" si="347"/>
        <v>1</v>
      </c>
      <c r="R1316" s="5"/>
      <c r="S1316" s="5"/>
      <c r="T1316" s="5"/>
      <c r="U1316" s="5"/>
      <c r="V1316" s="5"/>
      <c r="W1316" s="5"/>
      <c r="X1316" s="5"/>
      <c r="Y1316" s="5"/>
      <c r="Z1316" s="5"/>
      <c r="AA1316" s="5"/>
      <c r="AB1316" s="5"/>
      <c r="AC1316" s="5"/>
      <c r="AD1316" s="5"/>
      <c r="AE1316" s="5"/>
      <c r="AF1316" s="5"/>
    </row>
    <row r="1317" spans="1:32" ht="20.25" customHeight="1">
      <c r="A1317" s="5" t="s">
        <v>15009</v>
      </c>
      <c r="B1317" s="5" t="s">
        <v>15010</v>
      </c>
      <c r="C1317" s="5" t="s">
        <v>170</v>
      </c>
      <c r="D1317" s="5" t="s">
        <v>1759</v>
      </c>
      <c r="E1317" s="5" t="s">
        <v>45</v>
      </c>
      <c r="F1317" s="7">
        <v>15</v>
      </c>
      <c r="G1317" s="7">
        <v>20</v>
      </c>
      <c r="H1317" s="5" t="s">
        <v>493</v>
      </c>
      <c r="I1317" s="5" t="s">
        <v>108</v>
      </c>
      <c r="J1317" s="5" t="s">
        <v>32</v>
      </c>
      <c r="K1317" s="5" t="s">
        <v>15011</v>
      </c>
      <c r="L1317" s="5" t="s">
        <v>15012</v>
      </c>
      <c r="M1317" s="5" t="s">
        <v>37</v>
      </c>
      <c r="N1317" s="5" t="s">
        <v>55</v>
      </c>
      <c r="O1317" s="5"/>
      <c r="P1317" s="5" t="b">
        <f t="shared" ca="1" si="345"/>
        <v>0</v>
      </c>
      <c r="Q1317" s="5" t="b">
        <f t="shared" ca="1" si="347"/>
        <v>1</v>
      </c>
      <c r="R1317" s="5"/>
      <c r="S1317" s="5"/>
      <c r="T1317" s="5"/>
      <c r="U1317" s="5"/>
      <c r="V1317" s="5"/>
      <c r="W1317" s="5"/>
      <c r="X1317" s="5"/>
      <c r="Y1317" s="5"/>
      <c r="Z1317" s="5"/>
      <c r="AA1317" s="5"/>
      <c r="AB1317" s="5"/>
      <c r="AC1317" s="5"/>
      <c r="AD1317" s="5"/>
      <c r="AE1317" s="5"/>
      <c r="AF1317" s="5"/>
    </row>
    <row r="1318" spans="1:32" ht="20.25" customHeight="1">
      <c r="A1318" s="5" t="s">
        <v>277</v>
      </c>
      <c r="B1318" s="5" t="s">
        <v>15015</v>
      </c>
      <c r="C1318" s="5" t="s">
        <v>170</v>
      </c>
      <c r="D1318" s="5" t="s">
        <v>390</v>
      </c>
      <c r="E1318" s="5" t="s">
        <v>29</v>
      </c>
      <c r="F1318" s="7">
        <v>15</v>
      </c>
      <c r="G1318" s="7">
        <v>20</v>
      </c>
      <c r="H1318" s="5" t="s">
        <v>493</v>
      </c>
      <c r="I1318" s="5" t="s">
        <v>108</v>
      </c>
      <c r="J1318" s="5" t="s">
        <v>802</v>
      </c>
      <c r="K1318" s="5" t="s">
        <v>688</v>
      </c>
      <c r="L1318" s="5" t="s">
        <v>15017</v>
      </c>
      <c r="M1318" s="5" t="s">
        <v>42</v>
      </c>
      <c r="N1318" s="5" t="s">
        <v>55</v>
      </c>
      <c r="O1318" s="5"/>
      <c r="P1318" s="5" t="b">
        <f t="shared" ca="1" si="345"/>
        <v>0</v>
      </c>
      <c r="Q1318" s="5" t="b">
        <f t="shared" ref="Q1318:Q1322" ca="1" si="348">IFERROR(__xludf.DUMMYFUNCTION("REGEXMATCH(L1318,""(?i)JavaScript"")"),TRUE)</f>
        <v>1</v>
      </c>
      <c r="R1318" s="5"/>
      <c r="S1318" s="5"/>
      <c r="T1318" s="5"/>
      <c r="U1318" s="5"/>
      <c r="V1318" s="5"/>
      <c r="W1318" s="5"/>
      <c r="X1318" s="5"/>
      <c r="Y1318" s="5"/>
      <c r="Z1318" s="5"/>
      <c r="AA1318" s="5"/>
      <c r="AB1318" s="5"/>
      <c r="AC1318" s="5"/>
      <c r="AD1318" s="5"/>
      <c r="AE1318" s="5"/>
      <c r="AF1318" s="5"/>
    </row>
    <row r="1319" spans="1:32" ht="20.25" customHeight="1">
      <c r="A1319" s="5" t="s">
        <v>15025</v>
      </c>
      <c r="B1319" s="5" t="s">
        <v>15026</v>
      </c>
      <c r="C1319" s="5" t="s">
        <v>170</v>
      </c>
      <c r="D1319" s="5" t="s">
        <v>390</v>
      </c>
      <c r="E1319" s="5" t="s">
        <v>45</v>
      </c>
      <c r="F1319" s="7">
        <v>15</v>
      </c>
      <c r="G1319" s="7">
        <v>23</v>
      </c>
      <c r="H1319" s="5" t="s">
        <v>6162</v>
      </c>
      <c r="I1319" s="5" t="s">
        <v>66</v>
      </c>
      <c r="J1319" s="5" t="s">
        <v>57</v>
      </c>
      <c r="K1319" s="5" t="s">
        <v>15028</v>
      </c>
      <c r="L1319" s="5" t="s">
        <v>15030</v>
      </c>
      <c r="M1319" s="5" t="s">
        <v>53</v>
      </c>
      <c r="N1319" s="5" t="s">
        <v>55</v>
      </c>
      <c r="O1319" s="5"/>
      <c r="P1319" s="5" t="b">
        <f t="shared" ca="1" si="345"/>
        <v>0</v>
      </c>
      <c r="Q1319" s="5" t="b">
        <f t="shared" ca="1" si="348"/>
        <v>1</v>
      </c>
      <c r="R1319" s="5"/>
      <c r="S1319" s="5"/>
      <c r="T1319" s="5"/>
      <c r="U1319" s="5"/>
      <c r="V1319" s="5"/>
      <c r="W1319" s="5"/>
      <c r="X1319" s="5"/>
      <c r="Y1319" s="5"/>
      <c r="Z1319" s="5"/>
      <c r="AA1319" s="5"/>
      <c r="AB1319" s="5"/>
      <c r="AC1319" s="5"/>
      <c r="AD1319" s="5"/>
      <c r="AE1319" s="5"/>
      <c r="AF1319" s="5"/>
    </row>
    <row r="1320" spans="1:32" ht="20.25" customHeight="1">
      <c r="A1320" s="5" t="s">
        <v>7619</v>
      </c>
      <c r="B1320" s="5" t="s">
        <v>15034</v>
      </c>
      <c r="C1320" s="5" t="s">
        <v>27</v>
      </c>
      <c r="D1320" s="5" t="s">
        <v>212</v>
      </c>
      <c r="E1320" s="5" t="s">
        <v>45</v>
      </c>
      <c r="F1320" s="7">
        <v>15</v>
      </c>
      <c r="G1320" s="7">
        <v>25</v>
      </c>
      <c r="H1320" s="5" t="s">
        <v>151</v>
      </c>
      <c r="I1320" s="5" t="s">
        <v>108</v>
      </c>
      <c r="J1320" s="5" t="s">
        <v>15035</v>
      </c>
      <c r="K1320" s="5" t="s">
        <v>15036</v>
      </c>
      <c r="L1320" s="5" t="s">
        <v>15037</v>
      </c>
      <c r="M1320" s="5" t="s">
        <v>167</v>
      </c>
      <c r="N1320" s="5" t="s">
        <v>55</v>
      </c>
      <c r="O1320" s="5"/>
      <c r="P1320" s="5" t="b">
        <f t="shared" ca="1" si="345"/>
        <v>0</v>
      </c>
      <c r="Q1320" s="5" t="b">
        <f t="shared" ca="1" si="348"/>
        <v>1</v>
      </c>
      <c r="R1320" s="5"/>
      <c r="S1320" s="5"/>
      <c r="T1320" s="5"/>
      <c r="U1320" s="5"/>
      <c r="V1320" s="5"/>
      <c r="W1320" s="5"/>
      <c r="X1320" s="5"/>
      <c r="Y1320" s="5"/>
      <c r="Z1320" s="5"/>
      <c r="AA1320" s="5"/>
      <c r="AB1320" s="5"/>
      <c r="AC1320" s="5"/>
      <c r="AD1320" s="5"/>
      <c r="AE1320" s="5"/>
      <c r="AF1320" s="5"/>
    </row>
    <row r="1321" spans="1:32" ht="20.25" customHeight="1">
      <c r="A1321" s="5" t="s">
        <v>3537</v>
      </c>
      <c r="B1321" s="5" t="s">
        <v>15038</v>
      </c>
      <c r="C1321" s="5" t="s">
        <v>27</v>
      </c>
      <c r="D1321" s="5" t="s">
        <v>54</v>
      </c>
      <c r="E1321" s="5" t="s">
        <v>45</v>
      </c>
      <c r="F1321" s="7">
        <v>15</v>
      </c>
      <c r="G1321" s="7">
        <v>23</v>
      </c>
      <c r="H1321" s="5" t="s">
        <v>6162</v>
      </c>
      <c r="I1321" s="5" t="s">
        <v>108</v>
      </c>
      <c r="J1321" s="5" t="s">
        <v>13117</v>
      </c>
      <c r="K1321" s="5" t="s">
        <v>15039</v>
      </c>
      <c r="L1321" s="5" t="s">
        <v>15041</v>
      </c>
      <c r="M1321" s="5" t="s">
        <v>42</v>
      </c>
      <c r="N1321" s="5" t="s">
        <v>55</v>
      </c>
      <c r="O1321" s="5"/>
      <c r="P1321" s="5" t="b">
        <f t="shared" ca="1" si="345"/>
        <v>0</v>
      </c>
      <c r="Q1321" s="5" t="b">
        <f t="shared" ca="1" si="348"/>
        <v>1</v>
      </c>
      <c r="R1321" s="5"/>
      <c r="S1321" s="5"/>
      <c r="T1321" s="5"/>
      <c r="U1321" s="5"/>
      <c r="V1321" s="5"/>
      <c r="W1321" s="5"/>
      <c r="X1321" s="5"/>
      <c r="Y1321" s="5"/>
      <c r="Z1321" s="5"/>
      <c r="AA1321" s="5"/>
      <c r="AB1321" s="5"/>
      <c r="AC1321" s="5"/>
      <c r="AD1321" s="5"/>
      <c r="AE1321" s="5"/>
      <c r="AF1321" s="5"/>
    </row>
    <row r="1322" spans="1:32" ht="20.25" customHeight="1">
      <c r="A1322" s="5" t="s">
        <v>4022</v>
      </c>
      <c r="B1322" s="5" t="s">
        <v>15044</v>
      </c>
      <c r="C1322" s="5" t="s">
        <v>27</v>
      </c>
      <c r="D1322" s="5" t="s">
        <v>105</v>
      </c>
      <c r="E1322" s="5" t="s">
        <v>45</v>
      </c>
      <c r="F1322" s="7">
        <v>15</v>
      </c>
      <c r="G1322" s="7">
        <v>22</v>
      </c>
      <c r="H1322" s="5" t="s">
        <v>5164</v>
      </c>
      <c r="I1322" s="5" t="s">
        <v>66</v>
      </c>
      <c r="J1322" s="5" t="s">
        <v>516</v>
      </c>
      <c r="K1322" s="5" t="s">
        <v>5406</v>
      </c>
      <c r="L1322" s="5" t="s">
        <v>15045</v>
      </c>
      <c r="M1322" s="5" t="s">
        <v>167</v>
      </c>
      <c r="N1322" s="5" t="s">
        <v>237</v>
      </c>
      <c r="O1322" s="5"/>
      <c r="P1322" s="5" t="b">
        <f t="shared" ca="1" si="345"/>
        <v>0</v>
      </c>
      <c r="Q1322" s="5" t="b">
        <f t="shared" ca="1" si="348"/>
        <v>1</v>
      </c>
      <c r="R1322" s="5"/>
      <c r="S1322" s="5"/>
      <c r="T1322" s="5"/>
      <c r="U1322" s="5"/>
      <c r="V1322" s="5"/>
      <c r="W1322" s="5"/>
      <c r="X1322" s="5"/>
      <c r="Y1322" s="5"/>
      <c r="Z1322" s="5"/>
      <c r="AA1322" s="5"/>
      <c r="AB1322" s="5"/>
      <c r="AC1322" s="5"/>
      <c r="AD1322" s="5"/>
      <c r="AE1322" s="5"/>
      <c r="AF1322" s="5"/>
    </row>
    <row r="1323" spans="1:32" ht="20.25" customHeight="1">
      <c r="A1323" s="5" t="s">
        <v>396</v>
      </c>
      <c r="B1323" s="5" t="s">
        <v>12516</v>
      </c>
      <c r="C1323" s="5" t="s">
        <v>27</v>
      </c>
      <c r="D1323" s="5" t="s">
        <v>199</v>
      </c>
      <c r="E1323" s="5" t="s">
        <v>45</v>
      </c>
      <c r="F1323" s="7">
        <v>15</v>
      </c>
      <c r="G1323" s="7">
        <v>20</v>
      </c>
      <c r="H1323" s="5" t="s">
        <v>493</v>
      </c>
      <c r="I1323" s="5" t="s">
        <v>108</v>
      </c>
      <c r="J1323" s="5" t="s">
        <v>444</v>
      </c>
      <c r="K1323" s="5" t="s">
        <v>15047</v>
      </c>
      <c r="L1323" s="5" t="s">
        <v>15048</v>
      </c>
      <c r="M1323" s="5" t="s">
        <v>167</v>
      </c>
      <c r="N1323" s="5" t="s">
        <v>55</v>
      </c>
      <c r="O1323" s="5"/>
      <c r="P1323" s="5" t="b">
        <f t="shared" ca="1" si="345"/>
        <v>0</v>
      </c>
      <c r="Q1323" s="5" t="b">
        <f ca="1">IFERROR(__xludf.DUMMYFUNCTION("REGEXMATCH(L1323,""JavaScript"")"),TRUE)</f>
        <v>1</v>
      </c>
      <c r="R1323" s="5"/>
      <c r="S1323" s="5"/>
      <c r="T1323" s="5"/>
      <c r="U1323" s="5"/>
      <c r="V1323" s="5"/>
      <c r="W1323" s="5"/>
      <c r="X1323" s="5"/>
      <c r="Y1323" s="5"/>
      <c r="Z1323" s="5"/>
      <c r="AA1323" s="5"/>
      <c r="AB1323" s="5"/>
      <c r="AC1323" s="5"/>
      <c r="AD1323" s="5"/>
      <c r="AE1323" s="5"/>
      <c r="AF1323" s="5"/>
    </row>
    <row r="1324" spans="1:32" ht="20.25" customHeight="1">
      <c r="A1324" s="5" t="s">
        <v>4668</v>
      </c>
      <c r="B1324" s="5" t="s">
        <v>15054</v>
      </c>
      <c r="C1324" s="5" t="s">
        <v>41</v>
      </c>
      <c r="D1324" s="5" t="s">
        <v>94</v>
      </c>
      <c r="E1324" s="5" t="s">
        <v>45</v>
      </c>
      <c r="F1324" s="7">
        <v>15</v>
      </c>
      <c r="G1324" s="7">
        <v>20</v>
      </c>
      <c r="H1324" s="5" t="s">
        <v>493</v>
      </c>
      <c r="I1324" s="5" t="s">
        <v>108</v>
      </c>
      <c r="J1324" s="5" t="s">
        <v>117</v>
      </c>
      <c r="K1324" s="5" t="s">
        <v>15057</v>
      </c>
      <c r="L1324" s="5" t="s">
        <v>15058</v>
      </c>
      <c r="M1324" s="5" t="s">
        <v>53</v>
      </c>
      <c r="N1324" s="5" t="s">
        <v>44</v>
      </c>
      <c r="O1324" s="5" t="b">
        <f t="shared" ref="O1324:O1325" ca="1" si="349">IFERROR(__xludf.DUMMYFUNCTION("REGEXMATCH(A1324,""前端"")"),TRUE)</f>
        <v>1</v>
      </c>
      <c r="P1324" s="5" t="b">
        <f t="shared" ca="1" si="345"/>
        <v>0</v>
      </c>
      <c r="Q1324" s="5" t="b">
        <f t="shared" ref="Q1324:Q1325" ca="1" si="350">IFERROR(__xludf.DUMMYFUNCTION("REGEXMATCH(L1324,""(?i)JavaScript"")"),FALSE)</f>
        <v>0</v>
      </c>
      <c r="R1324" s="5"/>
      <c r="S1324" s="5"/>
      <c r="T1324" s="5"/>
      <c r="U1324" s="5"/>
      <c r="V1324" s="5"/>
      <c r="W1324" s="5"/>
      <c r="X1324" s="5"/>
      <c r="Y1324" s="5"/>
      <c r="Z1324" s="5"/>
      <c r="AA1324" s="5"/>
      <c r="AB1324" s="5"/>
      <c r="AC1324" s="5"/>
      <c r="AD1324" s="5"/>
      <c r="AE1324" s="5"/>
      <c r="AF1324" s="5"/>
    </row>
    <row r="1325" spans="1:32" ht="20.25" customHeight="1">
      <c r="A1325" s="5" t="s">
        <v>1457</v>
      </c>
      <c r="B1325" s="5" t="s">
        <v>15065</v>
      </c>
      <c r="C1325" s="5" t="s">
        <v>27</v>
      </c>
      <c r="D1325" s="5" t="s">
        <v>47</v>
      </c>
      <c r="E1325" s="5" t="s">
        <v>29</v>
      </c>
      <c r="F1325" s="7">
        <v>15</v>
      </c>
      <c r="G1325" s="7">
        <v>25</v>
      </c>
      <c r="H1325" s="5" t="s">
        <v>151</v>
      </c>
      <c r="I1325" s="5" t="s">
        <v>108</v>
      </c>
      <c r="J1325" s="5" t="s">
        <v>48</v>
      </c>
      <c r="K1325" s="5" t="s">
        <v>15066</v>
      </c>
      <c r="L1325" s="5"/>
      <c r="M1325" s="5" t="s">
        <v>167</v>
      </c>
      <c r="N1325" s="5" t="s">
        <v>237</v>
      </c>
      <c r="O1325" s="5" t="b">
        <f t="shared" ca="1" si="349"/>
        <v>1</v>
      </c>
      <c r="P1325" s="5" t="b">
        <f t="shared" ca="1" si="345"/>
        <v>0</v>
      </c>
      <c r="Q1325" s="5" t="b">
        <f t="shared" ca="1" si="350"/>
        <v>0</v>
      </c>
      <c r="R1325" s="5"/>
      <c r="S1325" s="5"/>
      <c r="T1325" s="5"/>
      <c r="U1325" s="5"/>
      <c r="V1325" s="5"/>
      <c r="W1325" s="5"/>
      <c r="X1325" s="5"/>
      <c r="Y1325" s="5"/>
      <c r="Z1325" s="5"/>
      <c r="AA1325" s="5"/>
      <c r="AB1325" s="5"/>
      <c r="AC1325" s="5"/>
      <c r="AD1325" s="5"/>
      <c r="AE1325" s="5"/>
      <c r="AF1325" s="5"/>
    </row>
    <row r="1326" spans="1:32" ht="20.25" customHeight="1">
      <c r="A1326" s="5" t="s">
        <v>7050</v>
      </c>
      <c r="B1326" s="5" t="s">
        <v>4082</v>
      </c>
      <c r="C1326" s="5" t="s">
        <v>27</v>
      </c>
      <c r="D1326" s="5" t="s">
        <v>80</v>
      </c>
      <c r="E1326" s="5" t="s">
        <v>45</v>
      </c>
      <c r="F1326" s="7">
        <v>15</v>
      </c>
      <c r="G1326" s="7">
        <v>25</v>
      </c>
      <c r="H1326" s="5" t="s">
        <v>151</v>
      </c>
      <c r="I1326" s="5" t="s">
        <v>108</v>
      </c>
      <c r="J1326" s="5" t="s">
        <v>1619</v>
      </c>
      <c r="K1326" s="5" t="s">
        <v>15074</v>
      </c>
      <c r="L1326" s="5" t="s">
        <v>15076</v>
      </c>
      <c r="M1326" s="5" t="s">
        <v>53</v>
      </c>
      <c r="N1326" s="5" t="s">
        <v>55</v>
      </c>
      <c r="O1326" s="5"/>
      <c r="P1326" s="5" t="b">
        <f t="shared" ca="1" si="345"/>
        <v>0</v>
      </c>
      <c r="Q1326" s="5" t="b">
        <f t="shared" ref="Q1326:Q1329" ca="1" si="351">IFERROR(__xludf.DUMMYFUNCTION("REGEXMATCH(L1326,""JavaScript"")"),TRUE)</f>
        <v>1</v>
      </c>
      <c r="R1326" s="5"/>
      <c r="S1326" s="5"/>
      <c r="T1326" s="5"/>
      <c r="U1326" s="5"/>
      <c r="V1326" s="5"/>
      <c r="W1326" s="5"/>
      <c r="X1326" s="5"/>
      <c r="Y1326" s="5"/>
      <c r="Z1326" s="5"/>
      <c r="AA1326" s="5"/>
      <c r="AB1326" s="5"/>
      <c r="AC1326" s="5"/>
      <c r="AD1326" s="5"/>
      <c r="AE1326" s="5"/>
      <c r="AF1326" s="5"/>
    </row>
    <row r="1327" spans="1:32" ht="20.25" customHeight="1">
      <c r="A1327" s="5" t="s">
        <v>2674</v>
      </c>
      <c r="B1327" s="5" t="s">
        <v>15081</v>
      </c>
      <c r="C1327" s="5" t="s">
        <v>20</v>
      </c>
      <c r="D1327" s="5" t="s">
        <v>47</v>
      </c>
      <c r="E1327" s="5" t="s">
        <v>45</v>
      </c>
      <c r="F1327" s="7">
        <v>15</v>
      </c>
      <c r="G1327" s="7">
        <v>20</v>
      </c>
      <c r="H1327" s="5" t="s">
        <v>493</v>
      </c>
      <c r="I1327" s="5" t="s">
        <v>108</v>
      </c>
      <c r="J1327" s="5" t="s">
        <v>10642</v>
      </c>
      <c r="K1327" s="5" t="s">
        <v>15083</v>
      </c>
      <c r="L1327" s="5" t="s">
        <v>15084</v>
      </c>
      <c r="M1327" s="5" t="s">
        <v>53</v>
      </c>
      <c r="N1327" s="5" t="s">
        <v>405</v>
      </c>
      <c r="O1327" s="5"/>
      <c r="P1327" s="5" t="b">
        <f t="shared" ca="1" si="345"/>
        <v>0</v>
      </c>
      <c r="Q1327" s="5" t="b">
        <f t="shared" ca="1" si="351"/>
        <v>1</v>
      </c>
      <c r="R1327" s="5"/>
      <c r="S1327" s="5"/>
      <c r="T1327" s="5"/>
      <c r="U1327" s="5"/>
      <c r="V1327" s="5"/>
      <c r="W1327" s="5"/>
      <c r="X1327" s="5"/>
      <c r="Y1327" s="5"/>
      <c r="Z1327" s="5"/>
      <c r="AA1327" s="5"/>
      <c r="AB1327" s="5"/>
      <c r="AC1327" s="5"/>
      <c r="AD1327" s="5"/>
      <c r="AE1327" s="5"/>
      <c r="AF1327" s="5"/>
    </row>
    <row r="1328" spans="1:32" ht="20.25" customHeight="1">
      <c r="A1328" s="5" t="s">
        <v>15090</v>
      </c>
      <c r="B1328" s="5" t="s">
        <v>15091</v>
      </c>
      <c r="C1328" s="5" t="s">
        <v>20</v>
      </c>
      <c r="D1328" s="5" t="s">
        <v>1173</v>
      </c>
      <c r="E1328" s="5" t="s">
        <v>45</v>
      </c>
      <c r="F1328" s="7">
        <v>15</v>
      </c>
      <c r="G1328" s="7">
        <v>20</v>
      </c>
      <c r="H1328" s="5" t="s">
        <v>493</v>
      </c>
      <c r="I1328" s="5" t="s">
        <v>31</v>
      </c>
      <c r="J1328" s="5" t="s">
        <v>117</v>
      </c>
      <c r="K1328" s="5" t="s">
        <v>15093</v>
      </c>
      <c r="L1328" s="5" t="s">
        <v>15094</v>
      </c>
      <c r="M1328" s="5" t="s">
        <v>100</v>
      </c>
      <c r="N1328" s="5" t="s">
        <v>55</v>
      </c>
      <c r="O1328" s="5"/>
      <c r="P1328" s="5" t="b">
        <f t="shared" ca="1" si="345"/>
        <v>0</v>
      </c>
      <c r="Q1328" s="5" t="b">
        <f t="shared" ca="1" si="351"/>
        <v>1</v>
      </c>
      <c r="R1328" s="5"/>
      <c r="S1328" s="5"/>
      <c r="T1328" s="5"/>
      <c r="U1328" s="5"/>
      <c r="V1328" s="5"/>
      <c r="W1328" s="5"/>
      <c r="X1328" s="5"/>
      <c r="Y1328" s="5"/>
      <c r="Z1328" s="5"/>
      <c r="AA1328" s="5"/>
      <c r="AB1328" s="5"/>
      <c r="AC1328" s="5"/>
      <c r="AD1328" s="5"/>
      <c r="AE1328" s="5"/>
      <c r="AF1328" s="5"/>
    </row>
    <row r="1329" spans="1:32" ht="20.25" customHeight="1">
      <c r="A1329" s="5" t="s">
        <v>15097</v>
      </c>
      <c r="B1329" s="5" t="s">
        <v>15098</v>
      </c>
      <c r="C1329" s="5" t="s">
        <v>170</v>
      </c>
      <c r="D1329" s="5" t="s">
        <v>390</v>
      </c>
      <c r="E1329" s="5" t="s">
        <v>45</v>
      </c>
      <c r="F1329" s="7">
        <v>15</v>
      </c>
      <c r="G1329" s="7">
        <v>25</v>
      </c>
      <c r="H1329" s="5" t="s">
        <v>151</v>
      </c>
      <c r="I1329" s="5" t="s">
        <v>66</v>
      </c>
      <c r="J1329" s="5" t="s">
        <v>11948</v>
      </c>
      <c r="K1329" s="5" t="s">
        <v>15099</v>
      </c>
      <c r="L1329" s="5" t="s">
        <v>15100</v>
      </c>
      <c r="M1329" s="5" t="s">
        <v>42</v>
      </c>
      <c r="N1329" s="5" t="s">
        <v>237</v>
      </c>
      <c r="O1329" s="5"/>
      <c r="P1329" s="5" t="b">
        <f t="shared" ca="1" si="345"/>
        <v>0</v>
      </c>
      <c r="Q1329" s="5" t="b">
        <f t="shared" ca="1" si="351"/>
        <v>1</v>
      </c>
      <c r="R1329" s="5"/>
      <c r="S1329" s="5"/>
      <c r="T1329" s="5"/>
      <c r="U1329" s="5"/>
      <c r="V1329" s="5"/>
      <c r="W1329" s="5"/>
      <c r="X1329" s="5"/>
      <c r="Y1329" s="5"/>
      <c r="Z1329" s="5"/>
      <c r="AA1329" s="5"/>
      <c r="AB1329" s="5"/>
      <c r="AC1329" s="5"/>
      <c r="AD1329" s="5"/>
      <c r="AE1329" s="5"/>
      <c r="AF1329" s="5"/>
    </row>
    <row r="1330" spans="1:32" ht="20.25" customHeight="1">
      <c r="A1330" s="5" t="s">
        <v>14823</v>
      </c>
      <c r="B1330" s="5" t="s">
        <v>15106</v>
      </c>
      <c r="C1330" s="5" t="s">
        <v>170</v>
      </c>
      <c r="D1330" s="5" t="s">
        <v>1759</v>
      </c>
      <c r="E1330" s="5" t="s">
        <v>45</v>
      </c>
      <c r="F1330" s="7">
        <v>15</v>
      </c>
      <c r="G1330" s="7">
        <v>20</v>
      </c>
      <c r="H1330" s="5" t="s">
        <v>493</v>
      </c>
      <c r="I1330" s="5" t="s">
        <v>66</v>
      </c>
      <c r="J1330" s="5" t="s">
        <v>57</v>
      </c>
      <c r="K1330" s="5" t="s">
        <v>1285</v>
      </c>
      <c r="L1330" s="5" t="s">
        <v>15109</v>
      </c>
      <c r="M1330" s="5" t="s">
        <v>53</v>
      </c>
      <c r="N1330" s="5" t="s">
        <v>271</v>
      </c>
      <c r="O1330" s="5"/>
      <c r="P1330" s="5" t="b">
        <f t="shared" ca="1" si="345"/>
        <v>0</v>
      </c>
      <c r="Q1330" s="5" t="b">
        <f t="shared" ref="Q1330:Q1332" ca="1" si="352">IFERROR(__xludf.DUMMYFUNCTION("REGEXMATCH(L1330,""(?i)JavaScript"")"),TRUE)</f>
        <v>1</v>
      </c>
      <c r="R1330" s="5"/>
      <c r="S1330" s="5"/>
      <c r="T1330" s="5"/>
      <c r="U1330" s="5"/>
      <c r="V1330" s="5"/>
      <c r="W1330" s="5"/>
      <c r="X1330" s="5"/>
      <c r="Y1330" s="5"/>
      <c r="Z1330" s="5"/>
      <c r="AA1330" s="5"/>
      <c r="AB1330" s="5"/>
      <c r="AC1330" s="5"/>
      <c r="AD1330" s="5"/>
      <c r="AE1330" s="5"/>
      <c r="AF1330" s="5"/>
    </row>
    <row r="1331" spans="1:32" ht="20.25" customHeight="1">
      <c r="A1331" s="5" t="s">
        <v>3767</v>
      </c>
      <c r="B1331" s="5" t="s">
        <v>10758</v>
      </c>
      <c r="C1331" s="5" t="s">
        <v>41</v>
      </c>
      <c r="D1331" s="5" t="s">
        <v>169</v>
      </c>
      <c r="E1331" s="5" t="s">
        <v>29</v>
      </c>
      <c r="F1331" s="7">
        <v>15</v>
      </c>
      <c r="G1331" s="7">
        <v>20</v>
      </c>
      <c r="H1331" s="5" t="s">
        <v>493</v>
      </c>
      <c r="I1331" s="5" t="s">
        <v>66</v>
      </c>
      <c r="J1331" s="5" t="s">
        <v>110</v>
      </c>
      <c r="K1331" s="5" t="s">
        <v>15114</v>
      </c>
      <c r="L1331" s="5" t="s">
        <v>15115</v>
      </c>
      <c r="M1331" s="5" t="s">
        <v>53</v>
      </c>
      <c r="N1331" s="5" t="s">
        <v>55</v>
      </c>
      <c r="O1331" s="5"/>
      <c r="P1331" s="5" t="b">
        <f t="shared" ca="1" si="345"/>
        <v>0</v>
      </c>
      <c r="Q1331" s="5" t="b">
        <f t="shared" ca="1" si="352"/>
        <v>1</v>
      </c>
      <c r="R1331" s="5"/>
      <c r="S1331" s="5"/>
      <c r="T1331" s="5"/>
      <c r="U1331" s="5"/>
      <c r="V1331" s="5"/>
      <c r="W1331" s="5"/>
      <c r="X1331" s="5"/>
      <c r="Y1331" s="5"/>
      <c r="Z1331" s="5"/>
      <c r="AA1331" s="5"/>
      <c r="AB1331" s="5"/>
      <c r="AC1331" s="5"/>
      <c r="AD1331" s="5"/>
      <c r="AE1331" s="5"/>
      <c r="AF1331" s="5"/>
    </row>
    <row r="1332" spans="1:32" ht="20.25" customHeight="1">
      <c r="A1332" s="5" t="s">
        <v>15123</v>
      </c>
      <c r="B1332" s="5" t="s">
        <v>1086</v>
      </c>
      <c r="C1332" s="5" t="s">
        <v>27</v>
      </c>
      <c r="D1332" s="5" t="s">
        <v>266</v>
      </c>
      <c r="E1332" s="5" t="s">
        <v>45</v>
      </c>
      <c r="F1332" s="7">
        <v>15</v>
      </c>
      <c r="G1332" s="7">
        <v>24</v>
      </c>
      <c r="H1332" s="5" t="s">
        <v>2704</v>
      </c>
      <c r="I1332" s="5" t="s">
        <v>108</v>
      </c>
      <c r="J1332" s="5" t="s">
        <v>117</v>
      </c>
      <c r="K1332" s="5" t="s">
        <v>1089</v>
      </c>
      <c r="L1332" s="5" t="s">
        <v>15124</v>
      </c>
      <c r="M1332" s="5" t="s">
        <v>37</v>
      </c>
      <c r="N1332" s="5" t="s">
        <v>55</v>
      </c>
      <c r="O1332" s="5"/>
      <c r="P1332" s="5" t="b">
        <f t="shared" ca="1" si="345"/>
        <v>0</v>
      </c>
      <c r="Q1332" s="5" t="b">
        <f t="shared" ca="1" si="352"/>
        <v>1</v>
      </c>
      <c r="R1332" s="5"/>
      <c r="S1332" s="5"/>
      <c r="T1332" s="5"/>
      <c r="U1332" s="5"/>
      <c r="V1332" s="5"/>
      <c r="W1332" s="5"/>
      <c r="X1332" s="5"/>
      <c r="Y1332" s="5"/>
      <c r="Z1332" s="5"/>
      <c r="AA1332" s="5"/>
      <c r="AB1332" s="5"/>
      <c r="AC1332" s="5"/>
      <c r="AD1332" s="5"/>
      <c r="AE1332" s="5"/>
      <c r="AF1332" s="5"/>
    </row>
    <row r="1333" spans="1:32" ht="20.25" customHeight="1">
      <c r="A1333" s="5" t="s">
        <v>15127</v>
      </c>
      <c r="B1333" s="5" t="s">
        <v>15128</v>
      </c>
      <c r="C1333" s="5" t="s">
        <v>20</v>
      </c>
      <c r="D1333" s="5" t="s">
        <v>47</v>
      </c>
      <c r="E1333" s="5" t="s">
        <v>45</v>
      </c>
      <c r="F1333" s="7">
        <v>15</v>
      </c>
      <c r="G1333" s="7">
        <v>20</v>
      </c>
      <c r="H1333" s="5" t="s">
        <v>493</v>
      </c>
      <c r="I1333" s="5" t="s">
        <v>108</v>
      </c>
      <c r="J1333" s="5" t="s">
        <v>15129</v>
      </c>
      <c r="K1333" s="5" t="s">
        <v>15132</v>
      </c>
      <c r="L1333" s="5" t="s">
        <v>15133</v>
      </c>
      <c r="M1333" s="5" t="s">
        <v>42</v>
      </c>
      <c r="N1333" s="5" t="s">
        <v>55</v>
      </c>
      <c r="O1333" s="5"/>
      <c r="P1333" s="5" t="b">
        <f t="shared" ca="1" si="345"/>
        <v>0</v>
      </c>
      <c r="Q1333" s="5" t="b">
        <f t="shared" ref="Q1333:Q1337" ca="1" si="353">IFERROR(__xludf.DUMMYFUNCTION("REGEXMATCH(L1333,""JavaScript"")"),TRUE)</f>
        <v>1</v>
      </c>
      <c r="R1333" s="5"/>
      <c r="S1333" s="5"/>
      <c r="T1333" s="5"/>
      <c r="U1333" s="5"/>
      <c r="V1333" s="5"/>
      <c r="W1333" s="5"/>
      <c r="X1333" s="5"/>
      <c r="Y1333" s="5"/>
      <c r="Z1333" s="5"/>
      <c r="AA1333" s="5"/>
      <c r="AB1333" s="5"/>
      <c r="AC1333" s="5"/>
      <c r="AD1333" s="5"/>
      <c r="AE1333" s="5"/>
      <c r="AF1333" s="5"/>
    </row>
    <row r="1334" spans="1:32" ht="20.25" customHeight="1">
      <c r="A1334" s="5" t="s">
        <v>15136</v>
      </c>
      <c r="B1334" s="5" t="s">
        <v>3345</v>
      </c>
      <c r="C1334" s="5" t="s">
        <v>27</v>
      </c>
      <c r="D1334" s="5" t="s">
        <v>75</v>
      </c>
      <c r="E1334" s="5" t="s">
        <v>29</v>
      </c>
      <c r="F1334" s="7">
        <v>15</v>
      </c>
      <c r="G1334" s="7">
        <v>20</v>
      </c>
      <c r="H1334" s="5" t="s">
        <v>493</v>
      </c>
      <c r="I1334" s="5" t="s">
        <v>1690</v>
      </c>
      <c r="J1334" s="5" t="s">
        <v>3347</v>
      </c>
      <c r="K1334" s="5" t="s">
        <v>15139</v>
      </c>
      <c r="L1334" s="5" t="s">
        <v>15140</v>
      </c>
      <c r="M1334" s="5" t="s">
        <v>42</v>
      </c>
      <c r="N1334" s="5" t="s">
        <v>89</v>
      </c>
      <c r="O1334" s="5"/>
      <c r="P1334" s="5" t="b">
        <f t="shared" ca="1" si="345"/>
        <v>0</v>
      </c>
      <c r="Q1334" s="5" t="b">
        <f t="shared" ca="1" si="353"/>
        <v>1</v>
      </c>
      <c r="R1334" s="5"/>
      <c r="S1334" s="5"/>
      <c r="T1334" s="5"/>
      <c r="U1334" s="5"/>
      <c r="V1334" s="5"/>
      <c r="W1334" s="5"/>
      <c r="X1334" s="5"/>
      <c r="Y1334" s="5"/>
      <c r="Z1334" s="5"/>
      <c r="AA1334" s="5"/>
      <c r="AB1334" s="5"/>
      <c r="AC1334" s="5"/>
      <c r="AD1334" s="5"/>
      <c r="AE1334" s="5"/>
      <c r="AF1334" s="5"/>
    </row>
    <row r="1335" spans="1:32" ht="20.25" customHeight="1">
      <c r="A1335" s="5" t="s">
        <v>15142</v>
      </c>
      <c r="B1335" s="5" t="s">
        <v>15143</v>
      </c>
      <c r="C1335" s="5" t="s">
        <v>27</v>
      </c>
      <c r="D1335" s="5" t="s">
        <v>575</v>
      </c>
      <c r="E1335" s="5" t="s">
        <v>45</v>
      </c>
      <c r="F1335" s="7">
        <v>15</v>
      </c>
      <c r="G1335" s="7">
        <v>20</v>
      </c>
      <c r="H1335" s="5" t="s">
        <v>493</v>
      </c>
      <c r="I1335" s="5" t="s">
        <v>31</v>
      </c>
      <c r="J1335" s="5" t="s">
        <v>624</v>
      </c>
      <c r="K1335" s="5" t="s">
        <v>15145</v>
      </c>
      <c r="L1335" s="5" t="s">
        <v>15146</v>
      </c>
      <c r="M1335" s="5" t="s">
        <v>100</v>
      </c>
      <c r="N1335" s="5" t="s">
        <v>1117</v>
      </c>
      <c r="O1335" s="5"/>
      <c r="P1335" s="5" t="b">
        <f t="shared" ca="1" si="345"/>
        <v>0</v>
      </c>
      <c r="Q1335" s="5" t="b">
        <f t="shared" ca="1" si="353"/>
        <v>1</v>
      </c>
      <c r="R1335" s="5"/>
      <c r="S1335" s="5"/>
      <c r="T1335" s="5"/>
      <c r="U1335" s="5"/>
      <c r="V1335" s="5"/>
      <c r="W1335" s="5"/>
      <c r="X1335" s="5"/>
      <c r="Y1335" s="5"/>
      <c r="Z1335" s="5"/>
      <c r="AA1335" s="5"/>
      <c r="AB1335" s="5"/>
      <c r="AC1335" s="5"/>
      <c r="AD1335" s="5"/>
      <c r="AE1335" s="5"/>
      <c r="AF1335" s="5"/>
    </row>
    <row r="1336" spans="1:32" ht="20.25" customHeight="1">
      <c r="A1336" s="5" t="s">
        <v>1457</v>
      </c>
      <c r="B1336" s="5" t="s">
        <v>15148</v>
      </c>
      <c r="C1336" s="5" t="s">
        <v>27</v>
      </c>
      <c r="D1336" s="5" t="s">
        <v>199</v>
      </c>
      <c r="E1336" s="5" t="s">
        <v>45</v>
      </c>
      <c r="F1336" s="7">
        <v>15</v>
      </c>
      <c r="G1336" s="7">
        <v>20</v>
      </c>
      <c r="H1336" s="5" t="s">
        <v>493</v>
      </c>
      <c r="I1336" s="5" t="s">
        <v>31</v>
      </c>
      <c r="J1336" s="5" t="s">
        <v>942</v>
      </c>
      <c r="K1336" s="5" t="s">
        <v>15149</v>
      </c>
      <c r="L1336" s="5" t="s">
        <v>15150</v>
      </c>
      <c r="M1336" s="5" t="s">
        <v>167</v>
      </c>
      <c r="N1336" s="5" t="s">
        <v>55</v>
      </c>
      <c r="O1336" s="5"/>
      <c r="P1336" s="5" t="b">
        <f t="shared" ca="1" si="345"/>
        <v>0</v>
      </c>
      <c r="Q1336" s="5" t="b">
        <f t="shared" ca="1" si="353"/>
        <v>1</v>
      </c>
      <c r="R1336" s="5"/>
      <c r="S1336" s="5"/>
      <c r="T1336" s="5"/>
      <c r="U1336" s="5"/>
      <c r="V1336" s="5"/>
      <c r="W1336" s="5"/>
      <c r="X1336" s="5"/>
      <c r="Y1336" s="5"/>
      <c r="Z1336" s="5"/>
      <c r="AA1336" s="5"/>
      <c r="AB1336" s="5"/>
      <c r="AC1336" s="5"/>
      <c r="AD1336" s="5"/>
      <c r="AE1336" s="5"/>
      <c r="AF1336" s="5"/>
    </row>
    <row r="1337" spans="1:32" ht="20.25" customHeight="1">
      <c r="A1337" s="5" t="s">
        <v>10562</v>
      </c>
      <c r="B1337" s="5" t="s">
        <v>15154</v>
      </c>
      <c r="C1337" s="5" t="s">
        <v>170</v>
      </c>
      <c r="D1337" s="5" t="s">
        <v>390</v>
      </c>
      <c r="E1337" s="5" t="s">
        <v>29</v>
      </c>
      <c r="F1337" s="7">
        <v>15</v>
      </c>
      <c r="G1337" s="7">
        <v>20</v>
      </c>
      <c r="H1337" s="5" t="s">
        <v>493</v>
      </c>
      <c r="I1337" s="5" t="s">
        <v>66</v>
      </c>
      <c r="J1337" s="5" t="s">
        <v>117</v>
      </c>
      <c r="K1337" s="5" t="s">
        <v>15155</v>
      </c>
      <c r="L1337" s="5" t="s">
        <v>15156</v>
      </c>
      <c r="M1337" s="5" t="s">
        <v>37</v>
      </c>
      <c r="N1337" s="5" t="s">
        <v>55</v>
      </c>
      <c r="O1337" s="5"/>
      <c r="P1337" s="5" t="b">
        <f t="shared" ca="1" si="345"/>
        <v>0</v>
      </c>
      <c r="Q1337" s="5" t="b">
        <f t="shared" ca="1" si="353"/>
        <v>1</v>
      </c>
      <c r="R1337" s="5"/>
      <c r="S1337" s="5"/>
      <c r="T1337" s="5"/>
      <c r="U1337" s="5"/>
      <c r="V1337" s="5"/>
      <c r="W1337" s="5"/>
      <c r="X1337" s="5"/>
      <c r="Y1337" s="5"/>
      <c r="Z1337" s="5"/>
      <c r="AA1337" s="5"/>
      <c r="AB1337" s="5"/>
      <c r="AC1337" s="5"/>
      <c r="AD1337" s="5"/>
      <c r="AE1337" s="5"/>
      <c r="AF1337" s="5"/>
    </row>
    <row r="1338" spans="1:32" ht="20.25" customHeight="1">
      <c r="A1338" s="5" t="s">
        <v>15157</v>
      </c>
      <c r="B1338" s="5" t="s">
        <v>6011</v>
      </c>
      <c r="C1338" s="5" t="s">
        <v>27</v>
      </c>
      <c r="D1338" s="5" t="s">
        <v>212</v>
      </c>
      <c r="E1338" s="5" t="s">
        <v>45</v>
      </c>
      <c r="F1338" s="7">
        <v>15</v>
      </c>
      <c r="G1338" s="7">
        <v>25</v>
      </c>
      <c r="H1338" s="5" t="s">
        <v>151</v>
      </c>
      <c r="I1338" s="5" t="s">
        <v>108</v>
      </c>
      <c r="J1338" s="5" t="s">
        <v>57</v>
      </c>
      <c r="K1338" s="5" t="s">
        <v>15159</v>
      </c>
      <c r="L1338" s="5" t="s">
        <v>15162</v>
      </c>
      <c r="M1338" s="5" t="s">
        <v>42</v>
      </c>
      <c r="N1338" s="5" t="s">
        <v>237</v>
      </c>
      <c r="O1338" s="5"/>
      <c r="P1338" s="5" t="b">
        <f t="shared" ca="1" si="345"/>
        <v>0</v>
      </c>
      <c r="Q1338" s="5" t="b">
        <f t="shared" ref="Q1338:Q1339" ca="1" si="354">IFERROR(__xludf.DUMMYFUNCTION("REGEXMATCH(L1338,""(?i)JavaScript"")"),TRUE)</f>
        <v>1</v>
      </c>
      <c r="R1338" s="5"/>
      <c r="S1338" s="5"/>
      <c r="T1338" s="5"/>
      <c r="U1338" s="5"/>
      <c r="V1338" s="5"/>
      <c r="W1338" s="5"/>
      <c r="X1338" s="5"/>
      <c r="Y1338" s="5"/>
      <c r="Z1338" s="5"/>
      <c r="AA1338" s="5"/>
      <c r="AB1338" s="5"/>
      <c r="AC1338" s="5"/>
      <c r="AD1338" s="5"/>
      <c r="AE1338" s="5"/>
      <c r="AF1338" s="5"/>
    </row>
    <row r="1339" spans="1:32" ht="20.25" customHeight="1">
      <c r="A1339" s="5" t="s">
        <v>2440</v>
      </c>
      <c r="B1339" s="5" t="s">
        <v>15165</v>
      </c>
      <c r="C1339" s="5" t="s">
        <v>27</v>
      </c>
      <c r="D1339" s="5" t="s">
        <v>54</v>
      </c>
      <c r="E1339" s="5" t="s">
        <v>29</v>
      </c>
      <c r="F1339" s="7">
        <v>15</v>
      </c>
      <c r="G1339" s="7">
        <v>20</v>
      </c>
      <c r="H1339" s="5" t="s">
        <v>493</v>
      </c>
      <c r="I1339" s="5" t="s">
        <v>108</v>
      </c>
      <c r="J1339" s="5" t="s">
        <v>1270</v>
      </c>
      <c r="K1339" s="5" t="s">
        <v>15168</v>
      </c>
      <c r="L1339" s="5" t="s">
        <v>15169</v>
      </c>
      <c r="M1339" s="5" t="s">
        <v>53</v>
      </c>
      <c r="N1339" s="5" t="s">
        <v>55</v>
      </c>
      <c r="O1339" s="5"/>
      <c r="P1339" s="5" t="b">
        <f t="shared" ca="1" si="345"/>
        <v>0</v>
      </c>
      <c r="Q1339" s="5" t="b">
        <f t="shared" ca="1" si="354"/>
        <v>1</v>
      </c>
      <c r="R1339" s="5"/>
      <c r="S1339" s="5"/>
      <c r="T1339" s="5"/>
      <c r="U1339" s="5"/>
      <c r="V1339" s="5"/>
      <c r="W1339" s="5"/>
      <c r="X1339" s="5"/>
      <c r="Y1339" s="5"/>
      <c r="Z1339" s="5"/>
      <c r="AA1339" s="5"/>
      <c r="AB1339" s="5"/>
      <c r="AC1339" s="5"/>
      <c r="AD1339" s="5"/>
      <c r="AE1339" s="5"/>
      <c r="AF1339" s="5"/>
    </row>
    <row r="1340" spans="1:32" ht="20.25" customHeight="1">
      <c r="A1340" s="5" t="s">
        <v>713</v>
      </c>
      <c r="B1340" s="5" t="s">
        <v>15170</v>
      </c>
      <c r="C1340" s="5" t="s">
        <v>170</v>
      </c>
      <c r="D1340" s="5" t="s">
        <v>390</v>
      </c>
      <c r="E1340" s="5" t="s">
        <v>29</v>
      </c>
      <c r="F1340" s="7">
        <v>15</v>
      </c>
      <c r="G1340" s="7">
        <v>20</v>
      </c>
      <c r="H1340" s="5" t="s">
        <v>493</v>
      </c>
      <c r="I1340" s="5" t="s">
        <v>108</v>
      </c>
      <c r="J1340" s="5" t="s">
        <v>57</v>
      </c>
      <c r="K1340" s="5" t="s">
        <v>15172</v>
      </c>
      <c r="L1340" s="5" t="s">
        <v>15173</v>
      </c>
      <c r="M1340" s="5" t="s">
        <v>37</v>
      </c>
      <c r="N1340" s="5" t="s">
        <v>55</v>
      </c>
      <c r="O1340" s="5"/>
      <c r="P1340" s="5" t="b">
        <f t="shared" ca="1" si="345"/>
        <v>0</v>
      </c>
      <c r="Q1340" s="5" t="b">
        <f ca="1">IFERROR(__xludf.DUMMYFUNCTION("REGEXMATCH(L1340,""JavaScript"")"),TRUE)</f>
        <v>1</v>
      </c>
      <c r="R1340" s="5"/>
      <c r="S1340" s="5"/>
      <c r="T1340" s="5"/>
      <c r="U1340" s="5"/>
      <c r="V1340" s="5"/>
      <c r="W1340" s="5"/>
      <c r="X1340" s="5"/>
      <c r="Y1340" s="5"/>
      <c r="Z1340" s="5"/>
      <c r="AA1340" s="5"/>
      <c r="AB1340" s="5"/>
      <c r="AC1340" s="5"/>
      <c r="AD1340" s="5"/>
      <c r="AE1340" s="5"/>
      <c r="AF1340" s="5"/>
    </row>
    <row r="1341" spans="1:32" ht="20.25" customHeight="1">
      <c r="A1341" s="5" t="s">
        <v>277</v>
      </c>
      <c r="B1341" s="5" t="s">
        <v>15177</v>
      </c>
      <c r="C1341" s="5" t="s">
        <v>27</v>
      </c>
      <c r="D1341" s="5" t="s">
        <v>212</v>
      </c>
      <c r="E1341" s="5" t="s">
        <v>29</v>
      </c>
      <c r="F1341" s="7">
        <v>15</v>
      </c>
      <c r="G1341" s="7">
        <v>20</v>
      </c>
      <c r="H1341" s="5" t="s">
        <v>493</v>
      </c>
      <c r="I1341" s="5" t="s">
        <v>108</v>
      </c>
      <c r="J1341" s="5" t="s">
        <v>57</v>
      </c>
      <c r="K1341" s="5" t="s">
        <v>15178</v>
      </c>
      <c r="L1341" s="5" t="s">
        <v>15179</v>
      </c>
      <c r="M1341" s="5" t="s">
        <v>100</v>
      </c>
      <c r="N1341" s="5" t="s">
        <v>55</v>
      </c>
      <c r="O1341" s="5"/>
      <c r="P1341" s="5" t="b">
        <f t="shared" ca="1" si="345"/>
        <v>0</v>
      </c>
      <c r="Q1341" s="5" t="b">
        <f t="shared" ref="Q1341:Q1344" ca="1" si="355">IFERROR(__xludf.DUMMYFUNCTION("REGEXMATCH(L1341,""(?i)JavaScript"")"),TRUE)</f>
        <v>1</v>
      </c>
      <c r="R1341" s="5"/>
      <c r="S1341" s="5"/>
      <c r="T1341" s="5"/>
      <c r="U1341" s="5"/>
      <c r="V1341" s="5"/>
      <c r="W1341" s="5"/>
      <c r="X1341" s="5"/>
      <c r="Y1341" s="5"/>
      <c r="Z1341" s="5"/>
      <c r="AA1341" s="5"/>
      <c r="AB1341" s="5"/>
      <c r="AC1341" s="5"/>
      <c r="AD1341" s="5"/>
      <c r="AE1341" s="5"/>
      <c r="AF1341" s="5"/>
    </row>
    <row r="1342" spans="1:32" ht="20.25" customHeight="1">
      <c r="A1342" s="5" t="s">
        <v>15183</v>
      </c>
      <c r="B1342" s="5" t="s">
        <v>15184</v>
      </c>
      <c r="C1342" s="5" t="s">
        <v>27</v>
      </c>
      <c r="D1342" s="5" t="s">
        <v>105</v>
      </c>
      <c r="E1342" s="5" t="s">
        <v>29</v>
      </c>
      <c r="F1342" s="7">
        <v>15</v>
      </c>
      <c r="G1342" s="7">
        <v>20</v>
      </c>
      <c r="H1342" s="5" t="s">
        <v>493</v>
      </c>
      <c r="I1342" s="5" t="s">
        <v>108</v>
      </c>
      <c r="J1342" s="5" t="s">
        <v>57</v>
      </c>
      <c r="K1342" s="5" t="s">
        <v>15186</v>
      </c>
      <c r="L1342" s="5" t="s">
        <v>15187</v>
      </c>
      <c r="M1342" s="5" t="s">
        <v>53</v>
      </c>
      <c r="N1342" s="5" t="s">
        <v>55</v>
      </c>
      <c r="O1342" s="5"/>
      <c r="P1342" s="5" t="b">
        <f t="shared" ca="1" si="345"/>
        <v>0</v>
      </c>
      <c r="Q1342" s="5" t="b">
        <f t="shared" ca="1" si="355"/>
        <v>1</v>
      </c>
      <c r="R1342" s="5"/>
      <c r="S1342" s="5"/>
      <c r="T1342" s="5"/>
      <c r="U1342" s="5"/>
      <c r="V1342" s="5"/>
      <c r="W1342" s="5"/>
      <c r="X1342" s="5"/>
      <c r="Y1342" s="5"/>
      <c r="Z1342" s="5"/>
      <c r="AA1342" s="5"/>
      <c r="AB1342" s="5"/>
      <c r="AC1342" s="5"/>
      <c r="AD1342" s="5"/>
      <c r="AE1342" s="5"/>
      <c r="AF1342" s="5"/>
    </row>
    <row r="1343" spans="1:32" ht="20.25" customHeight="1">
      <c r="A1343" s="5" t="s">
        <v>4334</v>
      </c>
      <c r="B1343" s="5" t="s">
        <v>15192</v>
      </c>
      <c r="C1343" s="5" t="s">
        <v>27</v>
      </c>
      <c r="D1343" s="5" t="s">
        <v>80</v>
      </c>
      <c r="E1343" s="5" t="s">
        <v>45</v>
      </c>
      <c r="F1343" s="7">
        <v>15</v>
      </c>
      <c r="G1343" s="7">
        <v>20</v>
      </c>
      <c r="H1343" s="5" t="s">
        <v>493</v>
      </c>
      <c r="I1343" s="5" t="s">
        <v>108</v>
      </c>
      <c r="J1343" s="5" t="s">
        <v>57</v>
      </c>
      <c r="K1343" s="5"/>
      <c r="L1343" s="5" t="s">
        <v>15193</v>
      </c>
      <c r="M1343" s="5" t="s">
        <v>53</v>
      </c>
      <c r="N1343" s="5" t="s">
        <v>55</v>
      </c>
      <c r="O1343" s="5"/>
      <c r="P1343" s="5" t="b">
        <f t="shared" ca="1" si="345"/>
        <v>0</v>
      </c>
      <c r="Q1343" s="5" t="b">
        <f t="shared" ca="1" si="355"/>
        <v>1</v>
      </c>
      <c r="R1343" s="5"/>
      <c r="S1343" s="5"/>
      <c r="T1343" s="5"/>
      <c r="U1343" s="5"/>
      <c r="V1343" s="5"/>
      <c r="W1343" s="5"/>
      <c r="X1343" s="5"/>
      <c r="Y1343" s="5"/>
      <c r="Z1343" s="5"/>
      <c r="AA1343" s="5"/>
      <c r="AB1343" s="5"/>
      <c r="AC1343" s="5"/>
      <c r="AD1343" s="5"/>
      <c r="AE1343" s="5"/>
      <c r="AF1343" s="5"/>
    </row>
    <row r="1344" spans="1:32" ht="20.25" customHeight="1">
      <c r="A1344" s="5" t="s">
        <v>15198</v>
      </c>
      <c r="B1344" s="5" t="s">
        <v>15200</v>
      </c>
      <c r="C1344" s="5" t="s">
        <v>41</v>
      </c>
      <c r="D1344" s="5" t="s">
        <v>114</v>
      </c>
      <c r="E1344" s="5" t="s">
        <v>29</v>
      </c>
      <c r="F1344" s="7">
        <v>15</v>
      </c>
      <c r="G1344" s="7">
        <v>20</v>
      </c>
      <c r="H1344" s="5" t="s">
        <v>493</v>
      </c>
      <c r="I1344" s="5" t="s">
        <v>108</v>
      </c>
      <c r="J1344" s="5" t="s">
        <v>1145</v>
      </c>
      <c r="K1344" s="5" t="s">
        <v>15201</v>
      </c>
      <c r="L1344" s="5" t="s">
        <v>15202</v>
      </c>
      <c r="M1344" s="5" t="s">
        <v>37</v>
      </c>
      <c r="N1344" s="5" t="s">
        <v>55</v>
      </c>
      <c r="O1344" s="5"/>
      <c r="P1344" s="5" t="b">
        <f t="shared" ca="1" si="345"/>
        <v>0</v>
      </c>
      <c r="Q1344" s="5" t="b">
        <f t="shared" ca="1" si="355"/>
        <v>1</v>
      </c>
      <c r="R1344" s="5"/>
      <c r="S1344" s="5"/>
      <c r="T1344" s="5"/>
      <c r="U1344" s="5"/>
      <c r="V1344" s="5"/>
      <c r="W1344" s="5"/>
      <c r="X1344" s="5"/>
      <c r="Y1344" s="5"/>
      <c r="Z1344" s="5"/>
      <c r="AA1344" s="5"/>
      <c r="AB1344" s="5"/>
      <c r="AC1344" s="5"/>
      <c r="AD1344" s="5"/>
      <c r="AE1344" s="5"/>
      <c r="AF1344" s="5"/>
    </row>
    <row r="1345" spans="1:32" ht="20.25" customHeight="1">
      <c r="A1345" s="5" t="s">
        <v>15205</v>
      </c>
      <c r="B1345" s="5" t="s">
        <v>15206</v>
      </c>
      <c r="C1345" s="5" t="s">
        <v>170</v>
      </c>
      <c r="D1345" s="5" t="s">
        <v>378</v>
      </c>
      <c r="E1345" s="5" t="s">
        <v>45</v>
      </c>
      <c r="F1345" s="7">
        <v>15</v>
      </c>
      <c r="G1345" s="7">
        <v>30</v>
      </c>
      <c r="H1345" s="5" t="s">
        <v>2134</v>
      </c>
      <c r="I1345" s="5" t="s">
        <v>31</v>
      </c>
      <c r="J1345" s="5" t="s">
        <v>403</v>
      </c>
      <c r="K1345" s="5" t="s">
        <v>15207</v>
      </c>
      <c r="L1345" s="5" t="s">
        <v>15208</v>
      </c>
      <c r="M1345" s="5" t="s">
        <v>167</v>
      </c>
      <c r="N1345" s="5" t="s">
        <v>55</v>
      </c>
      <c r="O1345" s="5"/>
      <c r="P1345" s="5" t="b">
        <f t="shared" ca="1" si="345"/>
        <v>0</v>
      </c>
      <c r="Q1345" s="5" t="b">
        <f t="shared" ref="Q1345:Q1346" ca="1" si="356">IFERROR(__xludf.DUMMYFUNCTION("REGEXMATCH(L1345,""JavaScript"")"),TRUE)</f>
        <v>1</v>
      </c>
      <c r="R1345" s="5"/>
      <c r="S1345" s="5"/>
      <c r="T1345" s="5"/>
      <c r="U1345" s="5"/>
      <c r="V1345" s="5"/>
      <c r="W1345" s="5"/>
      <c r="X1345" s="5"/>
      <c r="Y1345" s="5"/>
      <c r="Z1345" s="5"/>
      <c r="AA1345" s="5"/>
      <c r="AB1345" s="5"/>
      <c r="AC1345" s="5"/>
      <c r="AD1345" s="5"/>
      <c r="AE1345" s="5"/>
      <c r="AF1345" s="5"/>
    </row>
    <row r="1346" spans="1:32" ht="20.25" customHeight="1">
      <c r="A1346" s="5" t="s">
        <v>15213</v>
      </c>
      <c r="B1346" s="5" t="s">
        <v>5179</v>
      </c>
      <c r="C1346" s="5" t="s">
        <v>41</v>
      </c>
      <c r="D1346" s="5" t="s">
        <v>94</v>
      </c>
      <c r="E1346" s="5" t="s">
        <v>45</v>
      </c>
      <c r="F1346" s="7">
        <v>15</v>
      </c>
      <c r="G1346" s="7">
        <v>20</v>
      </c>
      <c r="H1346" s="5" t="s">
        <v>493</v>
      </c>
      <c r="I1346" s="5" t="s">
        <v>66</v>
      </c>
      <c r="J1346" s="5" t="s">
        <v>57</v>
      </c>
      <c r="K1346" s="5" t="s">
        <v>5184</v>
      </c>
      <c r="L1346" s="5" t="s">
        <v>15215</v>
      </c>
      <c r="M1346" s="5" t="s">
        <v>167</v>
      </c>
      <c r="N1346" s="5" t="s">
        <v>55</v>
      </c>
      <c r="O1346" s="5"/>
      <c r="P1346" s="5" t="b">
        <f t="shared" ca="1" si="345"/>
        <v>0</v>
      </c>
      <c r="Q1346" s="5" t="b">
        <f t="shared" ca="1" si="356"/>
        <v>1</v>
      </c>
      <c r="R1346" s="5"/>
      <c r="S1346" s="5"/>
      <c r="T1346" s="5"/>
      <c r="U1346" s="5"/>
      <c r="V1346" s="5"/>
      <c r="W1346" s="5"/>
      <c r="X1346" s="5"/>
      <c r="Y1346" s="5"/>
      <c r="Z1346" s="5"/>
      <c r="AA1346" s="5"/>
      <c r="AB1346" s="5"/>
      <c r="AC1346" s="5"/>
      <c r="AD1346" s="5"/>
      <c r="AE1346" s="5"/>
      <c r="AF1346" s="5"/>
    </row>
    <row r="1347" spans="1:32" ht="20.25" customHeight="1">
      <c r="A1347" s="5" t="s">
        <v>3183</v>
      </c>
      <c r="B1347" s="5" t="s">
        <v>11568</v>
      </c>
      <c r="C1347" s="5" t="s">
        <v>27</v>
      </c>
      <c r="D1347" s="5" t="s">
        <v>575</v>
      </c>
      <c r="E1347" s="5" t="s">
        <v>29</v>
      </c>
      <c r="F1347" s="7">
        <v>15</v>
      </c>
      <c r="G1347" s="7">
        <v>20</v>
      </c>
      <c r="H1347" s="5" t="s">
        <v>493</v>
      </c>
      <c r="I1347" s="5" t="s">
        <v>108</v>
      </c>
      <c r="J1347" s="5" t="s">
        <v>273</v>
      </c>
      <c r="K1347" s="5" t="s">
        <v>11571</v>
      </c>
      <c r="L1347" s="5" t="s">
        <v>15219</v>
      </c>
      <c r="M1347" s="5" t="s">
        <v>100</v>
      </c>
      <c r="N1347" s="5" t="s">
        <v>55</v>
      </c>
      <c r="O1347" s="5"/>
      <c r="P1347" s="5" t="b">
        <f t="shared" ca="1" si="345"/>
        <v>0</v>
      </c>
      <c r="Q1347" s="5" t="b">
        <f ca="1">IFERROR(__xludf.DUMMYFUNCTION("REGEXMATCH(L1347,""(?i)JavaScript"")"),TRUE)</f>
        <v>1</v>
      </c>
      <c r="R1347" s="5"/>
      <c r="S1347" s="5"/>
      <c r="T1347" s="5"/>
      <c r="U1347" s="5"/>
      <c r="V1347" s="5"/>
      <c r="W1347" s="5"/>
      <c r="X1347" s="5"/>
      <c r="Y1347" s="5"/>
      <c r="Z1347" s="5"/>
      <c r="AA1347" s="5"/>
      <c r="AB1347" s="5"/>
      <c r="AC1347" s="5"/>
      <c r="AD1347" s="5"/>
      <c r="AE1347" s="5"/>
      <c r="AF1347" s="5"/>
    </row>
    <row r="1348" spans="1:32" ht="20.25" customHeight="1">
      <c r="A1348" s="5" t="s">
        <v>4047</v>
      </c>
      <c r="B1348" s="5" t="s">
        <v>15224</v>
      </c>
      <c r="C1348" s="5" t="s">
        <v>41</v>
      </c>
      <c r="D1348" s="5" t="s">
        <v>94</v>
      </c>
      <c r="E1348" s="5" t="s">
        <v>45</v>
      </c>
      <c r="F1348" s="7">
        <v>15</v>
      </c>
      <c r="G1348" s="7">
        <v>25</v>
      </c>
      <c r="H1348" s="5" t="s">
        <v>151</v>
      </c>
      <c r="I1348" s="5" t="s">
        <v>66</v>
      </c>
      <c r="J1348" s="5" t="s">
        <v>117</v>
      </c>
      <c r="K1348" s="5"/>
      <c r="L1348" s="5" t="s">
        <v>15225</v>
      </c>
      <c r="M1348" s="5" t="s">
        <v>53</v>
      </c>
      <c r="N1348" s="5" t="s">
        <v>55</v>
      </c>
      <c r="O1348" s="5"/>
      <c r="P1348" s="5" t="b">
        <f t="shared" ca="1" si="345"/>
        <v>0</v>
      </c>
      <c r="Q1348" s="5" t="b">
        <f t="shared" ref="Q1348:Q1349" ca="1" si="357">IFERROR(__xludf.DUMMYFUNCTION("REGEXMATCH(L1348,""JavaScript"")"),TRUE)</f>
        <v>1</v>
      </c>
      <c r="R1348" s="5"/>
      <c r="S1348" s="5"/>
      <c r="T1348" s="5"/>
      <c r="U1348" s="5"/>
      <c r="V1348" s="5"/>
      <c r="W1348" s="5"/>
      <c r="X1348" s="5"/>
      <c r="Y1348" s="5"/>
      <c r="Z1348" s="5"/>
      <c r="AA1348" s="5"/>
      <c r="AB1348" s="5"/>
      <c r="AC1348" s="5"/>
      <c r="AD1348" s="5"/>
      <c r="AE1348" s="5"/>
      <c r="AF1348" s="5"/>
    </row>
    <row r="1349" spans="1:32" ht="20.25" customHeight="1">
      <c r="A1349" s="5" t="s">
        <v>7132</v>
      </c>
      <c r="B1349" s="5" t="s">
        <v>15227</v>
      </c>
      <c r="C1349" s="5" t="s">
        <v>27</v>
      </c>
      <c r="D1349" s="5" t="s">
        <v>80</v>
      </c>
      <c r="E1349" s="5" t="s">
        <v>45</v>
      </c>
      <c r="F1349" s="7">
        <v>15</v>
      </c>
      <c r="G1349" s="7">
        <v>25</v>
      </c>
      <c r="H1349" s="5" t="s">
        <v>151</v>
      </c>
      <c r="I1349" s="5" t="s">
        <v>108</v>
      </c>
      <c r="J1349" s="5" t="s">
        <v>161</v>
      </c>
      <c r="K1349" s="5" t="s">
        <v>15228</v>
      </c>
      <c r="L1349" s="5" t="s">
        <v>15230</v>
      </c>
      <c r="M1349" s="5" t="s">
        <v>53</v>
      </c>
      <c r="N1349" s="5" t="s">
        <v>55</v>
      </c>
      <c r="O1349" s="5"/>
      <c r="P1349" s="5" t="b">
        <f t="shared" ca="1" si="345"/>
        <v>0</v>
      </c>
      <c r="Q1349" s="5" t="b">
        <f t="shared" ca="1" si="357"/>
        <v>1</v>
      </c>
      <c r="R1349" s="5"/>
      <c r="S1349" s="5"/>
      <c r="T1349" s="5"/>
      <c r="U1349" s="5"/>
      <c r="V1349" s="5"/>
      <c r="W1349" s="5"/>
      <c r="X1349" s="5"/>
      <c r="Y1349" s="5"/>
      <c r="Z1349" s="5"/>
      <c r="AA1349" s="5"/>
      <c r="AB1349" s="5"/>
      <c r="AC1349" s="5"/>
      <c r="AD1349" s="5"/>
      <c r="AE1349" s="5"/>
      <c r="AF1349" s="5"/>
    </row>
    <row r="1350" spans="1:32" ht="20.25" customHeight="1">
      <c r="A1350" s="5" t="s">
        <v>3317</v>
      </c>
      <c r="B1350" s="5" t="s">
        <v>15237</v>
      </c>
      <c r="C1350" s="5" t="s">
        <v>170</v>
      </c>
      <c r="D1350" s="5" t="s">
        <v>1759</v>
      </c>
      <c r="E1350" s="5" t="s">
        <v>45</v>
      </c>
      <c r="F1350" s="7">
        <v>15</v>
      </c>
      <c r="G1350" s="7">
        <v>20</v>
      </c>
      <c r="H1350" s="5" t="s">
        <v>493</v>
      </c>
      <c r="I1350" s="5" t="s">
        <v>66</v>
      </c>
      <c r="J1350" s="5" t="s">
        <v>811</v>
      </c>
      <c r="K1350" s="5" t="s">
        <v>15238</v>
      </c>
      <c r="L1350" s="5" t="s">
        <v>15239</v>
      </c>
      <c r="M1350" s="5" t="s">
        <v>53</v>
      </c>
      <c r="N1350" s="5" t="s">
        <v>55</v>
      </c>
      <c r="O1350" s="5"/>
      <c r="P1350" s="5" t="b">
        <f t="shared" ca="1" si="345"/>
        <v>0</v>
      </c>
      <c r="Q1350" s="5" t="b">
        <f t="shared" ref="Q1350:Q1351" ca="1" si="358">IFERROR(__xludf.DUMMYFUNCTION("REGEXMATCH(L1350,""(?i)JavaScript"")"),TRUE)</f>
        <v>1</v>
      </c>
      <c r="R1350" s="5"/>
      <c r="S1350" s="5"/>
      <c r="T1350" s="5"/>
      <c r="U1350" s="5"/>
      <c r="V1350" s="5"/>
      <c r="W1350" s="5"/>
      <c r="X1350" s="5"/>
      <c r="Y1350" s="5"/>
      <c r="Z1350" s="5"/>
      <c r="AA1350" s="5"/>
      <c r="AB1350" s="5"/>
      <c r="AC1350" s="5"/>
      <c r="AD1350" s="5"/>
      <c r="AE1350" s="5"/>
      <c r="AF1350" s="5"/>
    </row>
    <row r="1351" spans="1:32" ht="20.25" customHeight="1">
      <c r="A1351" s="5" t="s">
        <v>15240</v>
      </c>
      <c r="B1351" s="5" t="s">
        <v>15241</v>
      </c>
      <c r="C1351" s="5" t="s">
        <v>41</v>
      </c>
      <c r="D1351" s="5" t="s">
        <v>2462</v>
      </c>
      <c r="E1351" s="5" t="s">
        <v>45</v>
      </c>
      <c r="F1351" s="7">
        <v>15</v>
      </c>
      <c r="G1351" s="7">
        <v>22</v>
      </c>
      <c r="H1351" s="5" t="s">
        <v>5164</v>
      </c>
      <c r="I1351" s="5" t="s">
        <v>66</v>
      </c>
      <c r="J1351" s="5" t="s">
        <v>3552</v>
      </c>
      <c r="K1351" s="5" t="s">
        <v>15242</v>
      </c>
      <c r="L1351" s="5" t="s">
        <v>15243</v>
      </c>
      <c r="M1351" s="5" t="s">
        <v>37</v>
      </c>
      <c r="N1351" s="5" t="s">
        <v>55</v>
      </c>
      <c r="O1351" s="5"/>
      <c r="P1351" s="5" t="b">
        <f t="shared" ca="1" si="345"/>
        <v>0</v>
      </c>
      <c r="Q1351" s="5" t="b">
        <f t="shared" ca="1" si="358"/>
        <v>1</v>
      </c>
      <c r="R1351" s="5"/>
      <c r="S1351" s="5"/>
      <c r="T1351" s="5"/>
      <c r="U1351" s="5"/>
      <c r="V1351" s="5"/>
      <c r="W1351" s="5"/>
      <c r="X1351" s="5"/>
      <c r="Y1351" s="5"/>
      <c r="Z1351" s="5"/>
      <c r="AA1351" s="5"/>
      <c r="AB1351" s="5"/>
      <c r="AC1351" s="5"/>
      <c r="AD1351" s="5"/>
      <c r="AE1351" s="5"/>
      <c r="AF1351" s="5"/>
    </row>
    <row r="1352" spans="1:32" ht="20.25" customHeight="1">
      <c r="A1352" s="5" t="s">
        <v>396</v>
      </c>
      <c r="B1352" s="5" t="s">
        <v>15247</v>
      </c>
      <c r="C1352" s="5" t="s">
        <v>27</v>
      </c>
      <c r="D1352" s="5" t="s">
        <v>290</v>
      </c>
      <c r="E1352" s="5" t="s">
        <v>45</v>
      </c>
      <c r="F1352" s="7">
        <v>15</v>
      </c>
      <c r="G1352" s="7">
        <v>20</v>
      </c>
      <c r="H1352" s="5" t="s">
        <v>493</v>
      </c>
      <c r="I1352" s="5" t="s">
        <v>108</v>
      </c>
      <c r="J1352" s="5" t="s">
        <v>110</v>
      </c>
      <c r="K1352" s="5" t="s">
        <v>599</v>
      </c>
      <c r="L1352" s="5" t="s">
        <v>15250</v>
      </c>
      <c r="M1352" s="5" t="s">
        <v>53</v>
      </c>
      <c r="N1352" s="5" t="s">
        <v>55</v>
      </c>
      <c r="O1352" s="5"/>
      <c r="P1352" s="5" t="b">
        <f t="shared" ca="1" si="345"/>
        <v>0</v>
      </c>
      <c r="Q1352" s="5" t="b">
        <f ca="1">IFERROR(__xludf.DUMMYFUNCTION("REGEXMATCH(L1352,""JavaScript"")"),TRUE)</f>
        <v>1</v>
      </c>
      <c r="R1352" s="5"/>
      <c r="S1352" s="5"/>
      <c r="T1352" s="5"/>
      <c r="U1352" s="5"/>
      <c r="V1352" s="5"/>
      <c r="W1352" s="5"/>
      <c r="X1352" s="5"/>
      <c r="Y1352" s="5"/>
      <c r="Z1352" s="5"/>
      <c r="AA1352" s="5"/>
      <c r="AB1352" s="5"/>
      <c r="AC1352" s="5"/>
      <c r="AD1352" s="5"/>
      <c r="AE1352" s="5"/>
      <c r="AF1352" s="5"/>
    </row>
    <row r="1353" spans="1:32" ht="20.25" customHeight="1">
      <c r="A1353" s="5" t="s">
        <v>7050</v>
      </c>
      <c r="B1353" s="5" t="s">
        <v>11802</v>
      </c>
      <c r="C1353" s="5" t="s">
        <v>170</v>
      </c>
      <c r="D1353" s="5" t="s">
        <v>390</v>
      </c>
      <c r="E1353" s="5" t="s">
        <v>45</v>
      </c>
      <c r="F1353" s="7">
        <v>15</v>
      </c>
      <c r="G1353" s="7">
        <v>25</v>
      </c>
      <c r="H1353" s="5" t="s">
        <v>151</v>
      </c>
      <c r="I1353" s="5" t="s">
        <v>108</v>
      </c>
      <c r="J1353" s="5" t="s">
        <v>68</v>
      </c>
      <c r="K1353" s="5" t="s">
        <v>15258</v>
      </c>
      <c r="L1353" s="5" t="s">
        <v>15259</v>
      </c>
      <c r="M1353" s="5" t="s">
        <v>53</v>
      </c>
      <c r="N1353" s="5" t="s">
        <v>55</v>
      </c>
      <c r="O1353" s="5"/>
      <c r="P1353" s="5" t="b">
        <f t="shared" ca="1" si="345"/>
        <v>0</v>
      </c>
      <c r="Q1353" s="5" t="b">
        <f t="shared" ref="Q1353:Q1354" ca="1" si="359">IFERROR(__xludf.DUMMYFUNCTION("REGEXMATCH(L1353,""(?i)JavaScript"")"),TRUE)</f>
        <v>1</v>
      </c>
      <c r="R1353" s="5"/>
      <c r="S1353" s="5"/>
      <c r="T1353" s="5"/>
      <c r="U1353" s="5"/>
      <c r="V1353" s="5"/>
      <c r="W1353" s="5"/>
      <c r="X1353" s="5"/>
      <c r="Y1353" s="5"/>
      <c r="Z1353" s="5"/>
      <c r="AA1353" s="5"/>
      <c r="AB1353" s="5"/>
      <c r="AC1353" s="5"/>
      <c r="AD1353" s="5"/>
      <c r="AE1353" s="5"/>
      <c r="AF1353" s="5"/>
    </row>
    <row r="1354" spans="1:32" ht="20.25" customHeight="1">
      <c r="A1354" s="5" t="s">
        <v>2700</v>
      </c>
      <c r="B1354" s="5" t="s">
        <v>2701</v>
      </c>
      <c r="C1354" s="5" t="s">
        <v>27</v>
      </c>
      <c r="D1354" s="5" t="s">
        <v>80</v>
      </c>
      <c r="E1354" s="5" t="s">
        <v>45</v>
      </c>
      <c r="F1354" s="7">
        <v>15</v>
      </c>
      <c r="G1354" s="7">
        <v>24</v>
      </c>
      <c r="H1354" s="5" t="s">
        <v>2704</v>
      </c>
      <c r="I1354" s="5" t="s">
        <v>108</v>
      </c>
      <c r="J1354" s="5" t="s">
        <v>2705</v>
      </c>
      <c r="K1354" s="5" t="s">
        <v>2706</v>
      </c>
      <c r="L1354" s="5" t="s">
        <v>2709</v>
      </c>
      <c r="M1354" s="5" t="s">
        <v>42</v>
      </c>
      <c r="N1354" s="5" t="s">
        <v>89</v>
      </c>
      <c r="O1354" s="5"/>
      <c r="P1354" s="5" t="b">
        <f t="shared" ca="1" si="345"/>
        <v>0</v>
      </c>
      <c r="Q1354" s="5" t="b">
        <f t="shared" ca="1" si="359"/>
        <v>1</v>
      </c>
      <c r="R1354" s="5"/>
      <c r="S1354" s="5"/>
      <c r="T1354" s="5"/>
      <c r="U1354" s="5"/>
      <c r="V1354" s="5"/>
      <c r="W1354" s="5"/>
      <c r="X1354" s="5"/>
      <c r="Y1354" s="5"/>
      <c r="Z1354" s="5"/>
      <c r="AA1354" s="5"/>
      <c r="AB1354" s="5"/>
      <c r="AC1354" s="5"/>
      <c r="AD1354" s="5"/>
      <c r="AE1354" s="5"/>
      <c r="AF1354" s="5"/>
    </row>
    <row r="1355" spans="1:32" ht="20.25" customHeight="1">
      <c r="A1355" s="5" t="s">
        <v>14330</v>
      </c>
      <c r="B1355" s="5" t="s">
        <v>15263</v>
      </c>
      <c r="C1355" s="5" t="s">
        <v>20</v>
      </c>
      <c r="D1355" s="5" t="s">
        <v>47</v>
      </c>
      <c r="E1355" s="5" t="s">
        <v>45</v>
      </c>
      <c r="F1355" s="7">
        <v>15</v>
      </c>
      <c r="G1355" s="7">
        <v>30</v>
      </c>
      <c r="H1355" s="5" t="s">
        <v>2134</v>
      </c>
      <c r="I1355" s="5" t="s">
        <v>66</v>
      </c>
      <c r="J1355" s="5" t="s">
        <v>76</v>
      </c>
      <c r="K1355" s="5" t="s">
        <v>15264</v>
      </c>
      <c r="L1355" s="5" t="s">
        <v>15267</v>
      </c>
      <c r="M1355" s="5" t="s">
        <v>42</v>
      </c>
      <c r="N1355" s="5" t="s">
        <v>55</v>
      </c>
      <c r="O1355" s="5"/>
      <c r="P1355" s="5" t="b">
        <f t="shared" ca="1" si="345"/>
        <v>0</v>
      </c>
      <c r="Q1355" s="5" t="b">
        <f ca="1">IFERROR(__xludf.DUMMYFUNCTION("REGEXMATCH(L1355,""JavaScript"")"),TRUE)</f>
        <v>1</v>
      </c>
      <c r="R1355" s="5"/>
      <c r="S1355" s="5"/>
      <c r="T1355" s="5"/>
      <c r="U1355" s="5"/>
      <c r="V1355" s="5"/>
      <c r="W1355" s="5"/>
      <c r="X1355" s="5"/>
      <c r="Y1355" s="5"/>
      <c r="Z1355" s="5"/>
      <c r="AA1355" s="5"/>
      <c r="AB1355" s="5"/>
      <c r="AC1355" s="5"/>
      <c r="AD1355" s="5"/>
      <c r="AE1355" s="5"/>
      <c r="AF1355" s="5"/>
    </row>
    <row r="1356" spans="1:32" ht="20.25" customHeight="1">
      <c r="A1356" s="5" t="s">
        <v>396</v>
      </c>
      <c r="B1356" s="5" t="s">
        <v>15268</v>
      </c>
      <c r="C1356" s="5" t="s">
        <v>27</v>
      </c>
      <c r="D1356" s="5" t="s">
        <v>80</v>
      </c>
      <c r="E1356" s="5" t="s">
        <v>45</v>
      </c>
      <c r="F1356" s="7">
        <v>15</v>
      </c>
      <c r="G1356" s="7">
        <v>20</v>
      </c>
      <c r="H1356" s="5" t="s">
        <v>493</v>
      </c>
      <c r="I1356" s="5" t="s">
        <v>108</v>
      </c>
      <c r="J1356" s="5" t="s">
        <v>161</v>
      </c>
      <c r="K1356" s="5" t="s">
        <v>1012</v>
      </c>
      <c r="L1356" s="5" t="s">
        <v>15270</v>
      </c>
      <c r="M1356" s="5" t="s">
        <v>167</v>
      </c>
      <c r="N1356" s="5" t="s">
        <v>55</v>
      </c>
      <c r="O1356" s="5"/>
      <c r="P1356" s="5" t="b">
        <f t="shared" ca="1" si="345"/>
        <v>0</v>
      </c>
      <c r="Q1356" s="5" t="b">
        <f ca="1">IFERROR(__xludf.DUMMYFUNCTION("REGEXMATCH(L1356,""(?i)JavaScript"")"),TRUE)</f>
        <v>1</v>
      </c>
      <c r="R1356" s="5"/>
      <c r="S1356" s="5"/>
      <c r="T1356" s="5"/>
      <c r="U1356" s="5"/>
      <c r="V1356" s="5"/>
      <c r="W1356" s="5"/>
      <c r="X1356" s="5"/>
      <c r="Y1356" s="5"/>
      <c r="Z1356" s="5"/>
      <c r="AA1356" s="5"/>
      <c r="AB1356" s="5"/>
      <c r="AC1356" s="5"/>
      <c r="AD1356" s="5"/>
      <c r="AE1356" s="5"/>
      <c r="AF1356" s="5"/>
    </row>
    <row r="1357" spans="1:32" ht="20.25" customHeight="1">
      <c r="A1357" s="5" t="s">
        <v>1457</v>
      </c>
      <c r="B1357" s="5" t="s">
        <v>15274</v>
      </c>
      <c r="C1357" s="5" t="s">
        <v>27</v>
      </c>
      <c r="D1357" s="5" t="s">
        <v>80</v>
      </c>
      <c r="E1357" s="5" t="s">
        <v>45</v>
      </c>
      <c r="F1357" s="7">
        <v>15</v>
      </c>
      <c r="G1357" s="7">
        <v>20</v>
      </c>
      <c r="H1357" s="5" t="s">
        <v>493</v>
      </c>
      <c r="I1357" s="5" t="s">
        <v>108</v>
      </c>
      <c r="J1357" s="5" t="s">
        <v>76</v>
      </c>
      <c r="K1357" s="5" t="s">
        <v>2371</v>
      </c>
      <c r="L1357" s="5" t="s">
        <v>15276</v>
      </c>
      <c r="M1357" s="5" t="s">
        <v>37</v>
      </c>
      <c r="N1357" s="5" t="s">
        <v>55</v>
      </c>
      <c r="O1357" s="5"/>
      <c r="P1357" s="5" t="b">
        <f t="shared" ca="1" si="345"/>
        <v>0</v>
      </c>
      <c r="Q1357" s="5" t="b">
        <f t="shared" ref="Q1357:Q1359" ca="1" si="360">IFERROR(__xludf.DUMMYFUNCTION("REGEXMATCH(L1357,""JavaScript"")"),TRUE)</f>
        <v>1</v>
      </c>
      <c r="R1357" s="5"/>
      <c r="S1357" s="5"/>
      <c r="T1357" s="5"/>
      <c r="U1357" s="5"/>
      <c r="V1357" s="5"/>
      <c r="W1357" s="5"/>
      <c r="X1357" s="5"/>
      <c r="Y1357" s="5"/>
      <c r="Z1357" s="5"/>
      <c r="AA1357" s="5"/>
      <c r="AB1357" s="5"/>
      <c r="AC1357" s="5"/>
      <c r="AD1357" s="5"/>
      <c r="AE1357" s="5"/>
      <c r="AF1357" s="5"/>
    </row>
    <row r="1358" spans="1:32" ht="20.25" customHeight="1">
      <c r="A1358" s="5" t="s">
        <v>15278</v>
      </c>
      <c r="B1358" s="5" t="s">
        <v>6693</v>
      </c>
      <c r="C1358" s="5" t="s">
        <v>27</v>
      </c>
      <c r="D1358" s="5" t="s">
        <v>80</v>
      </c>
      <c r="E1358" s="5" t="s">
        <v>45</v>
      </c>
      <c r="F1358" s="7">
        <v>15</v>
      </c>
      <c r="G1358" s="7">
        <v>25</v>
      </c>
      <c r="H1358" s="5" t="s">
        <v>151</v>
      </c>
      <c r="I1358" s="5" t="s">
        <v>108</v>
      </c>
      <c r="J1358" s="5" t="s">
        <v>145</v>
      </c>
      <c r="K1358" s="5" t="s">
        <v>6695</v>
      </c>
      <c r="L1358" s="5" t="s">
        <v>15280</v>
      </c>
      <c r="M1358" s="5" t="s">
        <v>53</v>
      </c>
      <c r="N1358" s="5" t="s">
        <v>55</v>
      </c>
      <c r="O1358" s="5"/>
      <c r="P1358" s="5" t="b">
        <f t="shared" ca="1" si="345"/>
        <v>0</v>
      </c>
      <c r="Q1358" s="5" t="b">
        <f t="shared" ca="1" si="360"/>
        <v>1</v>
      </c>
      <c r="R1358" s="5"/>
      <c r="S1358" s="5"/>
      <c r="T1358" s="5"/>
      <c r="U1358" s="5"/>
      <c r="V1358" s="5"/>
      <c r="W1358" s="5"/>
      <c r="X1358" s="5"/>
      <c r="Y1358" s="5"/>
      <c r="Z1358" s="5"/>
      <c r="AA1358" s="5"/>
      <c r="AB1358" s="5"/>
      <c r="AC1358" s="5"/>
      <c r="AD1358" s="5"/>
      <c r="AE1358" s="5"/>
      <c r="AF1358" s="5"/>
    </row>
    <row r="1359" spans="1:32" ht="20.25" customHeight="1">
      <c r="A1359" s="5" t="s">
        <v>7050</v>
      </c>
      <c r="B1359" s="5" t="s">
        <v>15284</v>
      </c>
      <c r="C1359" s="5" t="s">
        <v>170</v>
      </c>
      <c r="D1359" s="5" t="s">
        <v>378</v>
      </c>
      <c r="E1359" s="5" t="s">
        <v>45</v>
      </c>
      <c r="F1359" s="7">
        <v>15</v>
      </c>
      <c r="G1359" s="7">
        <v>20</v>
      </c>
      <c r="H1359" s="5" t="s">
        <v>493</v>
      </c>
      <c r="I1359" s="5" t="s">
        <v>66</v>
      </c>
      <c r="J1359" s="5" t="s">
        <v>224</v>
      </c>
      <c r="K1359" s="5" t="s">
        <v>15286</v>
      </c>
      <c r="L1359" s="5" t="s">
        <v>15287</v>
      </c>
      <c r="M1359" s="5" t="s">
        <v>100</v>
      </c>
      <c r="N1359" s="5" t="s">
        <v>55</v>
      </c>
      <c r="O1359" s="5"/>
      <c r="P1359" s="5" t="b">
        <f t="shared" ca="1" si="345"/>
        <v>0</v>
      </c>
      <c r="Q1359" s="5" t="b">
        <f t="shared" ca="1" si="360"/>
        <v>1</v>
      </c>
      <c r="R1359" s="5"/>
      <c r="S1359" s="5"/>
      <c r="T1359" s="5"/>
      <c r="U1359" s="5"/>
      <c r="V1359" s="5"/>
      <c r="W1359" s="5"/>
      <c r="X1359" s="5"/>
      <c r="Y1359" s="5"/>
      <c r="Z1359" s="5"/>
      <c r="AA1359" s="5"/>
      <c r="AB1359" s="5"/>
      <c r="AC1359" s="5"/>
      <c r="AD1359" s="5"/>
      <c r="AE1359" s="5"/>
      <c r="AF1359" s="5"/>
    </row>
    <row r="1360" spans="1:32" ht="20.25" customHeight="1">
      <c r="A1360" s="5" t="s">
        <v>15291</v>
      </c>
      <c r="B1360" s="5" t="s">
        <v>9523</v>
      </c>
      <c r="C1360" s="5" t="s">
        <v>41</v>
      </c>
      <c r="D1360" s="5" t="s">
        <v>47</v>
      </c>
      <c r="E1360" s="5" t="s">
        <v>45</v>
      </c>
      <c r="F1360" s="7">
        <v>15</v>
      </c>
      <c r="G1360" s="7">
        <v>22</v>
      </c>
      <c r="H1360" s="5" t="s">
        <v>5164</v>
      </c>
      <c r="I1360" s="5" t="s">
        <v>66</v>
      </c>
      <c r="J1360" s="5" t="s">
        <v>48</v>
      </c>
      <c r="K1360" s="5" t="s">
        <v>15294</v>
      </c>
      <c r="L1360" s="5" t="s">
        <v>15295</v>
      </c>
      <c r="M1360" s="5" t="s">
        <v>37</v>
      </c>
      <c r="N1360" s="5" t="s">
        <v>405</v>
      </c>
      <c r="O1360" s="5"/>
      <c r="P1360" s="5" t="b">
        <f t="shared" ca="1" si="345"/>
        <v>0</v>
      </c>
      <c r="Q1360" s="5" t="b">
        <f t="shared" ref="Q1360:Q1362" ca="1" si="361">IFERROR(__xludf.DUMMYFUNCTION("REGEXMATCH(L1360,""(?i)JavaScript"")"),TRUE)</f>
        <v>1</v>
      </c>
      <c r="R1360" s="5"/>
      <c r="S1360" s="5"/>
      <c r="T1360" s="5"/>
      <c r="U1360" s="5"/>
      <c r="V1360" s="5"/>
      <c r="W1360" s="5"/>
      <c r="X1360" s="5"/>
      <c r="Y1360" s="5"/>
      <c r="Z1360" s="5"/>
      <c r="AA1360" s="5"/>
      <c r="AB1360" s="5"/>
      <c r="AC1360" s="5"/>
      <c r="AD1360" s="5"/>
      <c r="AE1360" s="5"/>
      <c r="AF1360" s="5"/>
    </row>
    <row r="1361" spans="1:32" ht="20.25" customHeight="1">
      <c r="A1361" s="5" t="s">
        <v>15299</v>
      </c>
      <c r="B1361" s="5" t="s">
        <v>7173</v>
      </c>
      <c r="C1361" s="5" t="s">
        <v>41</v>
      </c>
      <c r="D1361" s="5" t="s">
        <v>94</v>
      </c>
      <c r="E1361" s="5" t="s">
        <v>45</v>
      </c>
      <c r="F1361" s="7">
        <v>15</v>
      </c>
      <c r="G1361" s="7">
        <v>20</v>
      </c>
      <c r="H1361" s="5" t="s">
        <v>493</v>
      </c>
      <c r="I1361" s="5" t="s">
        <v>108</v>
      </c>
      <c r="J1361" s="5" t="s">
        <v>382</v>
      </c>
      <c r="K1361" s="5" t="s">
        <v>15301</v>
      </c>
      <c r="L1361" s="5" t="s">
        <v>15303</v>
      </c>
      <c r="M1361" s="5" t="s">
        <v>167</v>
      </c>
      <c r="N1361" s="5" t="s">
        <v>55</v>
      </c>
      <c r="O1361" s="5"/>
      <c r="P1361" s="5" t="b">
        <f t="shared" ca="1" si="345"/>
        <v>0</v>
      </c>
      <c r="Q1361" s="5" t="b">
        <f t="shared" ca="1" si="361"/>
        <v>1</v>
      </c>
      <c r="R1361" s="5"/>
      <c r="S1361" s="5"/>
      <c r="T1361" s="5"/>
      <c r="U1361" s="5"/>
      <c r="V1361" s="5"/>
      <c r="W1361" s="5"/>
      <c r="X1361" s="5"/>
      <c r="Y1361" s="5"/>
      <c r="Z1361" s="5"/>
      <c r="AA1361" s="5"/>
      <c r="AB1361" s="5"/>
      <c r="AC1361" s="5"/>
      <c r="AD1361" s="5"/>
      <c r="AE1361" s="5"/>
      <c r="AF1361" s="5"/>
    </row>
    <row r="1362" spans="1:32" ht="20.25" customHeight="1">
      <c r="A1362" s="5" t="s">
        <v>1710</v>
      </c>
      <c r="B1362" s="5" t="s">
        <v>13048</v>
      </c>
      <c r="C1362" s="5" t="s">
        <v>27</v>
      </c>
      <c r="D1362" s="5" t="s">
        <v>85</v>
      </c>
      <c r="E1362" s="5" t="s">
        <v>29</v>
      </c>
      <c r="F1362" s="7">
        <v>15</v>
      </c>
      <c r="G1362" s="7">
        <v>18</v>
      </c>
      <c r="H1362" s="5" t="s">
        <v>5228</v>
      </c>
      <c r="I1362" s="5" t="s">
        <v>108</v>
      </c>
      <c r="J1362" s="5" t="s">
        <v>117</v>
      </c>
      <c r="K1362" s="5"/>
      <c r="L1362" s="5" t="s">
        <v>8983</v>
      </c>
      <c r="M1362" s="5" t="s">
        <v>37</v>
      </c>
      <c r="N1362" s="5" t="s">
        <v>55</v>
      </c>
      <c r="O1362" s="5"/>
      <c r="P1362" s="5" t="b">
        <f t="shared" ca="1" si="345"/>
        <v>0</v>
      </c>
      <c r="Q1362" s="5" t="b">
        <f t="shared" ca="1" si="361"/>
        <v>1</v>
      </c>
      <c r="R1362" s="5"/>
      <c r="S1362" s="5"/>
      <c r="T1362" s="5"/>
      <c r="U1362" s="5"/>
      <c r="V1362" s="5"/>
      <c r="W1362" s="5"/>
      <c r="X1362" s="5"/>
      <c r="Y1362" s="5"/>
      <c r="Z1362" s="5"/>
      <c r="AA1362" s="5"/>
      <c r="AB1362" s="5"/>
      <c r="AC1362" s="5"/>
      <c r="AD1362" s="5"/>
      <c r="AE1362" s="5"/>
      <c r="AF1362" s="5"/>
    </row>
    <row r="1363" spans="1:32" ht="20.25" customHeight="1">
      <c r="A1363" s="5" t="s">
        <v>396</v>
      </c>
      <c r="B1363" s="5" t="s">
        <v>15309</v>
      </c>
      <c r="C1363" s="5" t="s">
        <v>170</v>
      </c>
      <c r="D1363" s="5" t="s">
        <v>390</v>
      </c>
      <c r="E1363" s="5" t="s">
        <v>45</v>
      </c>
      <c r="F1363" s="7">
        <v>15</v>
      </c>
      <c r="G1363" s="7">
        <v>20</v>
      </c>
      <c r="H1363" s="5" t="s">
        <v>493</v>
      </c>
      <c r="I1363" s="5" t="s">
        <v>66</v>
      </c>
      <c r="J1363" s="5" t="s">
        <v>4442</v>
      </c>
      <c r="K1363" s="5" t="s">
        <v>15312</v>
      </c>
      <c r="L1363" s="5" t="s">
        <v>15313</v>
      </c>
      <c r="M1363" s="5" t="s">
        <v>37</v>
      </c>
      <c r="N1363" s="5" t="s">
        <v>55</v>
      </c>
      <c r="O1363" s="5"/>
      <c r="P1363" s="5" t="b">
        <f t="shared" ca="1" si="345"/>
        <v>0</v>
      </c>
      <c r="Q1363" s="5" t="b">
        <f t="shared" ref="Q1363:Q1365" ca="1" si="362">IFERROR(__xludf.DUMMYFUNCTION("REGEXMATCH(L1363,""JavaScript"")"),TRUE)</f>
        <v>1</v>
      </c>
      <c r="R1363" s="5"/>
      <c r="S1363" s="5"/>
      <c r="T1363" s="5"/>
      <c r="U1363" s="5"/>
      <c r="V1363" s="5"/>
      <c r="W1363" s="5"/>
      <c r="X1363" s="5"/>
      <c r="Y1363" s="5"/>
      <c r="Z1363" s="5"/>
      <c r="AA1363" s="5"/>
      <c r="AB1363" s="5"/>
      <c r="AC1363" s="5"/>
      <c r="AD1363" s="5"/>
      <c r="AE1363" s="5"/>
      <c r="AF1363" s="5"/>
    </row>
    <row r="1364" spans="1:32" ht="20.25" customHeight="1">
      <c r="A1364" s="5" t="s">
        <v>5488</v>
      </c>
      <c r="B1364" s="5" t="s">
        <v>5489</v>
      </c>
      <c r="C1364" s="5" t="s">
        <v>20</v>
      </c>
      <c r="D1364" s="5" t="s">
        <v>47</v>
      </c>
      <c r="E1364" s="5" t="s">
        <v>45</v>
      </c>
      <c r="F1364" s="7">
        <v>15</v>
      </c>
      <c r="G1364" s="7">
        <v>20</v>
      </c>
      <c r="H1364" s="5" t="s">
        <v>493</v>
      </c>
      <c r="I1364" s="5" t="s">
        <v>66</v>
      </c>
      <c r="J1364" s="5" t="s">
        <v>68</v>
      </c>
      <c r="K1364" s="5" t="s">
        <v>5492</v>
      </c>
      <c r="L1364" s="5" t="s">
        <v>5495</v>
      </c>
      <c r="M1364" s="5" t="s">
        <v>167</v>
      </c>
      <c r="N1364" s="5" t="s">
        <v>89</v>
      </c>
      <c r="O1364" s="5"/>
      <c r="P1364" s="5" t="b">
        <f t="shared" ca="1" si="345"/>
        <v>0</v>
      </c>
      <c r="Q1364" s="5" t="b">
        <f t="shared" ca="1" si="362"/>
        <v>1</v>
      </c>
      <c r="R1364" s="5"/>
      <c r="S1364" s="5"/>
      <c r="T1364" s="5"/>
      <c r="U1364" s="5"/>
      <c r="V1364" s="5"/>
      <c r="W1364" s="5"/>
      <c r="X1364" s="5"/>
      <c r="Y1364" s="5"/>
      <c r="Z1364" s="5"/>
      <c r="AA1364" s="5"/>
      <c r="AB1364" s="5"/>
      <c r="AC1364" s="5"/>
      <c r="AD1364" s="5"/>
      <c r="AE1364" s="5"/>
      <c r="AF1364" s="5"/>
    </row>
    <row r="1365" spans="1:32" ht="20.25" customHeight="1">
      <c r="A1365" s="5" t="s">
        <v>12667</v>
      </c>
      <c r="B1365" s="5" t="s">
        <v>14472</v>
      </c>
      <c r="C1365" s="5" t="s">
        <v>27</v>
      </c>
      <c r="D1365" s="5" t="s">
        <v>47</v>
      </c>
      <c r="E1365" s="5" t="s">
        <v>29</v>
      </c>
      <c r="F1365" s="7">
        <v>15</v>
      </c>
      <c r="G1365" s="7">
        <v>18</v>
      </c>
      <c r="H1365" s="5" t="s">
        <v>5228</v>
      </c>
      <c r="I1365" s="5" t="s">
        <v>108</v>
      </c>
      <c r="J1365" s="5" t="s">
        <v>126</v>
      </c>
      <c r="K1365" s="5" t="s">
        <v>15317</v>
      </c>
      <c r="L1365" s="5" t="s">
        <v>15318</v>
      </c>
      <c r="M1365" s="5" t="s">
        <v>53</v>
      </c>
      <c r="N1365" s="5" t="s">
        <v>38</v>
      </c>
      <c r="O1365" s="5"/>
      <c r="P1365" s="5" t="b">
        <f t="shared" ca="1" si="345"/>
        <v>0</v>
      </c>
      <c r="Q1365" s="5" t="b">
        <f t="shared" ca="1" si="362"/>
        <v>1</v>
      </c>
      <c r="R1365" s="5"/>
      <c r="S1365" s="5"/>
      <c r="T1365" s="5"/>
      <c r="U1365" s="5"/>
      <c r="V1365" s="5"/>
      <c r="W1365" s="5"/>
      <c r="X1365" s="5"/>
      <c r="Y1365" s="5"/>
      <c r="Z1365" s="5"/>
      <c r="AA1365" s="5"/>
      <c r="AB1365" s="5"/>
      <c r="AC1365" s="5"/>
      <c r="AD1365" s="5"/>
      <c r="AE1365" s="5"/>
      <c r="AF1365" s="5"/>
    </row>
    <row r="1366" spans="1:32" ht="20.25" customHeight="1">
      <c r="A1366" s="5" t="s">
        <v>765</v>
      </c>
      <c r="B1366" s="5" t="s">
        <v>15320</v>
      </c>
      <c r="C1366" s="5" t="s">
        <v>27</v>
      </c>
      <c r="D1366" s="5" t="s">
        <v>575</v>
      </c>
      <c r="E1366" s="5" t="s">
        <v>29</v>
      </c>
      <c r="F1366" s="7">
        <v>15</v>
      </c>
      <c r="G1366" s="7">
        <v>21</v>
      </c>
      <c r="H1366" s="5" t="s">
        <v>15322</v>
      </c>
      <c r="I1366" s="5" t="s">
        <v>108</v>
      </c>
      <c r="J1366" s="5" t="s">
        <v>15324</v>
      </c>
      <c r="K1366" s="5" t="s">
        <v>15325</v>
      </c>
      <c r="L1366" s="5" t="s">
        <v>15326</v>
      </c>
      <c r="M1366" s="5" t="s">
        <v>100</v>
      </c>
      <c r="N1366" s="5" t="s">
        <v>55</v>
      </c>
      <c r="O1366" s="5"/>
      <c r="P1366" s="5" t="b">
        <f t="shared" ca="1" si="345"/>
        <v>0</v>
      </c>
      <c r="Q1366" s="5" t="b">
        <f ca="1">IFERROR(__xludf.DUMMYFUNCTION("REGEXMATCH(L1366,""(?i)JavaScript"")"),TRUE)</f>
        <v>1</v>
      </c>
      <c r="R1366" s="5"/>
      <c r="S1366" s="5"/>
      <c r="T1366" s="5"/>
      <c r="U1366" s="5"/>
      <c r="V1366" s="5"/>
      <c r="W1366" s="5"/>
      <c r="X1366" s="5"/>
      <c r="Y1366" s="5"/>
      <c r="Z1366" s="5"/>
      <c r="AA1366" s="5"/>
      <c r="AB1366" s="5"/>
      <c r="AC1366" s="5"/>
      <c r="AD1366" s="5"/>
      <c r="AE1366" s="5"/>
      <c r="AF1366" s="5"/>
    </row>
    <row r="1367" spans="1:32" ht="20.25" customHeight="1">
      <c r="A1367" s="5" t="s">
        <v>15328</v>
      </c>
      <c r="B1367" s="5" t="s">
        <v>15329</v>
      </c>
      <c r="C1367" s="5" t="s">
        <v>170</v>
      </c>
      <c r="D1367" s="5" t="s">
        <v>390</v>
      </c>
      <c r="E1367" s="5" t="s">
        <v>29</v>
      </c>
      <c r="F1367" s="7">
        <v>15</v>
      </c>
      <c r="G1367" s="7">
        <v>25</v>
      </c>
      <c r="H1367" s="5" t="s">
        <v>151</v>
      </c>
      <c r="I1367" s="5" t="s">
        <v>108</v>
      </c>
      <c r="J1367" s="5" t="s">
        <v>106</v>
      </c>
      <c r="K1367" s="5" t="s">
        <v>15331</v>
      </c>
      <c r="L1367" s="5" t="s">
        <v>15333</v>
      </c>
      <c r="M1367" s="5" t="s">
        <v>648</v>
      </c>
      <c r="N1367" s="5" t="s">
        <v>89</v>
      </c>
      <c r="O1367" s="5"/>
      <c r="P1367" s="5" t="b">
        <f t="shared" ca="1" si="345"/>
        <v>0</v>
      </c>
      <c r="Q1367" s="5" t="b">
        <f t="shared" ref="Q1367:Q1369" ca="1" si="363">IFERROR(__xludf.DUMMYFUNCTION("REGEXMATCH(L1367,""JavaScript"")"),TRUE)</f>
        <v>1</v>
      </c>
      <c r="R1367" s="5"/>
      <c r="S1367" s="5"/>
      <c r="T1367" s="5"/>
      <c r="U1367" s="5"/>
      <c r="V1367" s="5"/>
      <c r="W1367" s="5"/>
      <c r="X1367" s="5"/>
      <c r="Y1367" s="5"/>
      <c r="Z1367" s="5"/>
      <c r="AA1367" s="5"/>
      <c r="AB1367" s="5"/>
      <c r="AC1367" s="5"/>
      <c r="AD1367" s="5"/>
      <c r="AE1367" s="5"/>
      <c r="AF1367" s="5"/>
    </row>
    <row r="1368" spans="1:32" ht="20.25" customHeight="1">
      <c r="A1368" s="5" t="s">
        <v>15334</v>
      </c>
      <c r="B1368" s="5" t="s">
        <v>15336</v>
      </c>
      <c r="C1368" s="5" t="s">
        <v>170</v>
      </c>
      <c r="D1368" s="5" t="s">
        <v>171</v>
      </c>
      <c r="E1368" s="5" t="s">
        <v>45</v>
      </c>
      <c r="F1368" s="7">
        <v>15</v>
      </c>
      <c r="G1368" s="7">
        <v>20</v>
      </c>
      <c r="H1368" s="5" t="s">
        <v>493</v>
      </c>
      <c r="I1368" s="5" t="s">
        <v>108</v>
      </c>
      <c r="J1368" s="5" t="s">
        <v>57</v>
      </c>
      <c r="K1368" s="5" t="s">
        <v>4177</v>
      </c>
      <c r="L1368" s="5" t="s">
        <v>15339</v>
      </c>
      <c r="M1368" s="5" t="s">
        <v>100</v>
      </c>
      <c r="N1368" s="5" t="s">
        <v>55</v>
      </c>
      <c r="O1368" s="5"/>
      <c r="P1368" s="5" t="b">
        <f t="shared" ca="1" si="345"/>
        <v>0</v>
      </c>
      <c r="Q1368" s="5" t="b">
        <f t="shared" ca="1" si="363"/>
        <v>1</v>
      </c>
      <c r="R1368" s="5"/>
      <c r="S1368" s="5"/>
      <c r="T1368" s="5"/>
      <c r="U1368" s="5"/>
      <c r="V1368" s="5"/>
      <c r="W1368" s="5"/>
      <c r="X1368" s="5"/>
      <c r="Y1368" s="5"/>
      <c r="Z1368" s="5"/>
      <c r="AA1368" s="5"/>
      <c r="AB1368" s="5"/>
      <c r="AC1368" s="5"/>
      <c r="AD1368" s="5"/>
      <c r="AE1368" s="5"/>
      <c r="AF1368" s="5"/>
    </row>
    <row r="1369" spans="1:32" ht="20.25" customHeight="1">
      <c r="A1369" s="5" t="s">
        <v>15341</v>
      </c>
      <c r="B1369" s="5" t="s">
        <v>15342</v>
      </c>
      <c r="C1369" s="5" t="s">
        <v>27</v>
      </c>
      <c r="D1369" s="5" t="s">
        <v>54</v>
      </c>
      <c r="E1369" s="5" t="s">
        <v>45</v>
      </c>
      <c r="F1369" s="7">
        <v>15</v>
      </c>
      <c r="G1369" s="7">
        <v>20</v>
      </c>
      <c r="H1369" s="5" t="s">
        <v>493</v>
      </c>
      <c r="I1369" s="9" t="s">
        <v>24</v>
      </c>
      <c r="J1369" s="5" t="s">
        <v>15343</v>
      </c>
      <c r="K1369" s="5" t="s">
        <v>15344</v>
      </c>
      <c r="L1369" s="5" t="s">
        <v>15345</v>
      </c>
      <c r="M1369" s="5" t="s">
        <v>53</v>
      </c>
      <c r="N1369" s="5" t="s">
        <v>405</v>
      </c>
      <c r="O1369" s="5"/>
      <c r="P1369" s="5" t="b">
        <f t="shared" ca="1" si="345"/>
        <v>0</v>
      </c>
      <c r="Q1369" s="5" t="b">
        <f t="shared" ca="1" si="363"/>
        <v>1</v>
      </c>
      <c r="R1369" s="5"/>
      <c r="S1369" s="5"/>
      <c r="T1369" s="5"/>
      <c r="U1369" s="5"/>
      <c r="V1369" s="5"/>
      <c r="W1369" s="5"/>
      <c r="X1369" s="5"/>
      <c r="Y1369" s="5"/>
      <c r="Z1369" s="5"/>
      <c r="AA1369" s="5"/>
      <c r="AB1369" s="5"/>
      <c r="AC1369" s="5"/>
      <c r="AD1369" s="5"/>
      <c r="AE1369" s="5"/>
      <c r="AF1369" s="5"/>
    </row>
    <row r="1370" spans="1:32" ht="20.25" customHeight="1">
      <c r="A1370" s="5" t="s">
        <v>1710</v>
      </c>
      <c r="B1370" s="5" t="s">
        <v>15347</v>
      </c>
      <c r="C1370" s="5" t="s">
        <v>27</v>
      </c>
      <c r="D1370" s="5" t="s">
        <v>85</v>
      </c>
      <c r="E1370" s="5" t="s">
        <v>29</v>
      </c>
      <c r="F1370" s="7">
        <v>15</v>
      </c>
      <c r="G1370" s="7">
        <v>18</v>
      </c>
      <c r="H1370" s="5" t="s">
        <v>5228</v>
      </c>
      <c r="I1370" s="5" t="s">
        <v>108</v>
      </c>
      <c r="J1370" s="5" t="s">
        <v>1437</v>
      </c>
      <c r="K1370" s="5"/>
      <c r="L1370" s="5" t="s">
        <v>8983</v>
      </c>
      <c r="M1370" s="5" t="s">
        <v>37</v>
      </c>
      <c r="N1370" s="5" t="s">
        <v>55</v>
      </c>
      <c r="O1370" s="5"/>
      <c r="P1370" s="5" t="b">
        <f t="shared" ca="1" si="345"/>
        <v>0</v>
      </c>
      <c r="Q1370" s="5" t="b">
        <f t="shared" ref="Q1370:Q1374" ca="1" si="364">IFERROR(__xludf.DUMMYFUNCTION("REGEXMATCH(L1370,""(?i)JavaScript"")"),TRUE)</f>
        <v>1</v>
      </c>
      <c r="R1370" s="5"/>
      <c r="S1370" s="5"/>
      <c r="T1370" s="5"/>
      <c r="U1370" s="5"/>
      <c r="V1370" s="5"/>
      <c r="W1370" s="5"/>
      <c r="X1370" s="5"/>
      <c r="Y1370" s="5"/>
      <c r="Z1370" s="5"/>
      <c r="AA1370" s="5"/>
      <c r="AB1370" s="5"/>
      <c r="AC1370" s="5"/>
      <c r="AD1370" s="5"/>
      <c r="AE1370" s="5"/>
      <c r="AF1370" s="5"/>
    </row>
    <row r="1371" spans="1:32" ht="20.25" customHeight="1">
      <c r="A1371" s="5" t="s">
        <v>15350</v>
      </c>
      <c r="B1371" s="5" t="s">
        <v>15352</v>
      </c>
      <c r="C1371" s="5" t="s">
        <v>27</v>
      </c>
      <c r="D1371" s="5" t="s">
        <v>47</v>
      </c>
      <c r="E1371" s="5" t="s">
        <v>45</v>
      </c>
      <c r="F1371" s="7">
        <v>15</v>
      </c>
      <c r="G1371" s="7">
        <v>30</v>
      </c>
      <c r="H1371" s="5" t="s">
        <v>2134</v>
      </c>
      <c r="I1371" s="5" t="s">
        <v>66</v>
      </c>
      <c r="J1371" s="5" t="s">
        <v>76</v>
      </c>
      <c r="K1371" s="5" t="s">
        <v>15354</v>
      </c>
      <c r="L1371" s="5" t="s">
        <v>15355</v>
      </c>
      <c r="M1371" s="5" t="s">
        <v>167</v>
      </c>
      <c r="N1371" s="5" t="s">
        <v>55</v>
      </c>
      <c r="O1371" s="5"/>
      <c r="P1371" s="5" t="b">
        <f t="shared" ca="1" si="345"/>
        <v>0</v>
      </c>
      <c r="Q1371" s="5" t="b">
        <f t="shared" ca="1" si="364"/>
        <v>1</v>
      </c>
      <c r="R1371" s="5"/>
      <c r="S1371" s="5"/>
      <c r="T1371" s="5"/>
      <c r="U1371" s="5"/>
      <c r="V1371" s="5"/>
      <c r="W1371" s="5"/>
      <c r="X1371" s="5"/>
      <c r="Y1371" s="5"/>
      <c r="Z1371" s="5"/>
      <c r="AA1371" s="5"/>
      <c r="AB1371" s="5"/>
      <c r="AC1371" s="5"/>
      <c r="AD1371" s="5"/>
      <c r="AE1371" s="5"/>
      <c r="AF1371" s="5"/>
    </row>
    <row r="1372" spans="1:32" ht="20.25" customHeight="1">
      <c r="A1372" s="5" t="s">
        <v>14083</v>
      </c>
      <c r="B1372" s="5" t="s">
        <v>14180</v>
      </c>
      <c r="C1372" s="5" t="s">
        <v>27</v>
      </c>
      <c r="D1372" s="5" t="s">
        <v>85</v>
      </c>
      <c r="E1372" s="5" t="s">
        <v>45</v>
      </c>
      <c r="F1372" s="7">
        <v>15</v>
      </c>
      <c r="G1372" s="7">
        <v>20</v>
      </c>
      <c r="H1372" s="5" t="s">
        <v>493</v>
      </c>
      <c r="I1372" s="5" t="s">
        <v>108</v>
      </c>
      <c r="J1372" s="5" t="s">
        <v>1505</v>
      </c>
      <c r="K1372" s="5" t="s">
        <v>15359</v>
      </c>
      <c r="L1372" s="5" t="s">
        <v>15360</v>
      </c>
      <c r="M1372" s="5" t="s">
        <v>53</v>
      </c>
      <c r="N1372" s="5" t="s">
        <v>55</v>
      </c>
      <c r="O1372" s="5" t="b">
        <f ca="1">IFERROR(__xludf.DUMMYFUNCTION("REGEXMATCH(A1372,""前端"")"),TRUE)</f>
        <v>1</v>
      </c>
      <c r="P1372" s="5" t="b">
        <f t="shared" ca="1" si="345"/>
        <v>0</v>
      </c>
      <c r="Q1372" s="5" t="b">
        <f t="shared" ca="1" si="364"/>
        <v>1</v>
      </c>
      <c r="R1372" s="5"/>
      <c r="S1372" s="5"/>
      <c r="T1372" s="5"/>
      <c r="U1372" s="5"/>
      <c r="V1372" s="5"/>
      <c r="W1372" s="5"/>
      <c r="X1372" s="5"/>
      <c r="Y1372" s="5"/>
      <c r="Z1372" s="5"/>
      <c r="AA1372" s="5"/>
      <c r="AB1372" s="5"/>
      <c r="AC1372" s="5"/>
      <c r="AD1372" s="5"/>
      <c r="AE1372" s="5"/>
      <c r="AF1372" s="5"/>
    </row>
    <row r="1373" spans="1:32" ht="20.25" customHeight="1">
      <c r="A1373" s="5" t="s">
        <v>3767</v>
      </c>
      <c r="B1373" s="5" t="s">
        <v>14786</v>
      </c>
      <c r="C1373" s="5" t="s">
        <v>41</v>
      </c>
      <c r="D1373" s="5" t="s">
        <v>47</v>
      </c>
      <c r="E1373" s="5" t="s">
        <v>45</v>
      </c>
      <c r="F1373" s="7">
        <v>15</v>
      </c>
      <c r="G1373" s="7">
        <v>30</v>
      </c>
      <c r="H1373" s="5" t="s">
        <v>2134</v>
      </c>
      <c r="I1373" s="5" t="s">
        <v>66</v>
      </c>
      <c r="J1373" s="5" t="s">
        <v>57</v>
      </c>
      <c r="K1373" s="5" t="s">
        <v>15363</v>
      </c>
      <c r="L1373" s="5" t="s">
        <v>15364</v>
      </c>
      <c r="M1373" s="5" t="s">
        <v>53</v>
      </c>
      <c r="N1373" s="5" t="s">
        <v>55</v>
      </c>
      <c r="O1373" s="5"/>
      <c r="P1373" s="5" t="b">
        <f t="shared" ca="1" si="345"/>
        <v>0</v>
      </c>
      <c r="Q1373" s="5" t="b">
        <f t="shared" ca="1" si="364"/>
        <v>1</v>
      </c>
      <c r="R1373" s="5"/>
      <c r="S1373" s="5"/>
      <c r="T1373" s="5"/>
      <c r="U1373" s="5"/>
      <c r="V1373" s="5"/>
      <c r="W1373" s="5"/>
      <c r="X1373" s="5"/>
      <c r="Y1373" s="5"/>
      <c r="Z1373" s="5"/>
      <c r="AA1373" s="5"/>
      <c r="AB1373" s="5"/>
      <c r="AC1373" s="5"/>
      <c r="AD1373" s="5"/>
      <c r="AE1373" s="5"/>
      <c r="AF1373" s="5"/>
    </row>
    <row r="1374" spans="1:32" ht="20.25" customHeight="1">
      <c r="A1374" s="5" t="s">
        <v>15368</v>
      </c>
      <c r="B1374" s="5" t="s">
        <v>15369</v>
      </c>
      <c r="C1374" s="5" t="s">
        <v>41</v>
      </c>
      <c r="D1374" s="5" t="s">
        <v>94</v>
      </c>
      <c r="E1374" s="5" t="s">
        <v>29</v>
      </c>
      <c r="F1374" s="7">
        <v>15</v>
      </c>
      <c r="G1374" s="7">
        <v>20</v>
      </c>
      <c r="H1374" s="5" t="s">
        <v>493</v>
      </c>
      <c r="I1374" s="5" t="s">
        <v>125</v>
      </c>
      <c r="J1374" s="5" t="s">
        <v>444</v>
      </c>
      <c r="K1374" s="5" t="s">
        <v>15370</v>
      </c>
      <c r="L1374" s="5" t="s">
        <v>15371</v>
      </c>
      <c r="M1374" s="5" t="s">
        <v>37</v>
      </c>
      <c r="N1374" s="5" t="s">
        <v>55</v>
      </c>
      <c r="O1374" s="5"/>
      <c r="P1374" s="5" t="b">
        <f t="shared" ca="1" si="345"/>
        <v>0</v>
      </c>
      <c r="Q1374" s="5" t="b">
        <f t="shared" ca="1" si="364"/>
        <v>1</v>
      </c>
      <c r="R1374" s="5"/>
      <c r="S1374" s="5"/>
      <c r="T1374" s="5"/>
      <c r="U1374" s="5"/>
      <c r="V1374" s="5"/>
      <c r="W1374" s="5"/>
      <c r="X1374" s="5"/>
      <c r="Y1374" s="5"/>
      <c r="Z1374" s="5"/>
      <c r="AA1374" s="5"/>
      <c r="AB1374" s="5"/>
      <c r="AC1374" s="5"/>
      <c r="AD1374" s="5"/>
      <c r="AE1374" s="5"/>
      <c r="AF1374" s="5"/>
    </row>
    <row r="1375" spans="1:32" ht="20.25" customHeight="1">
      <c r="A1375" s="5" t="s">
        <v>784</v>
      </c>
      <c r="B1375" s="5" t="s">
        <v>2869</v>
      </c>
      <c r="C1375" s="5" t="s">
        <v>27</v>
      </c>
      <c r="D1375" s="5" t="s">
        <v>266</v>
      </c>
      <c r="E1375" s="5" t="s">
        <v>45</v>
      </c>
      <c r="F1375" s="7">
        <v>15</v>
      </c>
      <c r="G1375" s="7">
        <v>20</v>
      </c>
      <c r="H1375" s="5" t="s">
        <v>493</v>
      </c>
      <c r="I1375" s="5" t="s">
        <v>108</v>
      </c>
      <c r="J1375" s="5" t="s">
        <v>2872</v>
      </c>
      <c r="K1375" s="5" t="s">
        <v>2873</v>
      </c>
      <c r="L1375" s="5" t="s">
        <v>2876</v>
      </c>
      <c r="M1375" s="5" t="s">
        <v>100</v>
      </c>
      <c r="N1375" s="5" t="s">
        <v>38</v>
      </c>
      <c r="O1375" s="5"/>
      <c r="P1375" s="5" t="b">
        <f t="shared" ca="1" si="345"/>
        <v>0</v>
      </c>
      <c r="Q1375" s="5" t="b">
        <f ca="1">IFERROR(__xludf.DUMMYFUNCTION("REGEXMATCH(L1375,""JavaScript"")"),TRUE)</f>
        <v>1</v>
      </c>
      <c r="R1375" s="5"/>
      <c r="S1375" s="5"/>
      <c r="T1375" s="5"/>
      <c r="U1375" s="5"/>
      <c r="V1375" s="5"/>
      <c r="W1375" s="5"/>
      <c r="X1375" s="5"/>
      <c r="Y1375" s="5"/>
      <c r="Z1375" s="5"/>
      <c r="AA1375" s="5"/>
      <c r="AB1375" s="5"/>
      <c r="AC1375" s="5"/>
      <c r="AD1375" s="5"/>
      <c r="AE1375" s="5"/>
      <c r="AF1375" s="5"/>
    </row>
    <row r="1376" spans="1:32" ht="20.25" customHeight="1">
      <c r="A1376" s="5" t="s">
        <v>2901</v>
      </c>
      <c r="B1376" s="5" t="s">
        <v>2902</v>
      </c>
      <c r="C1376" s="5" t="s">
        <v>27</v>
      </c>
      <c r="D1376" s="5" t="s">
        <v>85</v>
      </c>
      <c r="E1376" s="5" t="s">
        <v>45</v>
      </c>
      <c r="F1376" s="7">
        <v>15</v>
      </c>
      <c r="G1376" s="7">
        <v>25</v>
      </c>
      <c r="H1376" s="5" t="s">
        <v>151</v>
      </c>
      <c r="I1376" s="5" t="s">
        <v>66</v>
      </c>
      <c r="J1376" s="5" t="s">
        <v>2903</v>
      </c>
      <c r="K1376" s="5" t="s">
        <v>2904</v>
      </c>
      <c r="L1376" s="5" t="s">
        <v>2905</v>
      </c>
      <c r="M1376" s="5" t="s">
        <v>53</v>
      </c>
      <c r="N1376" s="5" t="s">
        <v>55</v>
      </c>
      <c r="O1376" s="5"/>
      <c r="P1376" s="5" t="b">
        <f t="shared" ca="1" si="345"/>
        <v>0</v>
      </c>
      <c r="Q1376" s="5" t="b">
        <f ca="1">IFERROR(__xludf.DUMMYFUNCTION("REGEXMATCH(L1376,""(?i)JavaScript"")"),TRUE)</f>
        <v>1</v>
      </c>
      <c r="R1376" s="5"/>
      <c r="S1376" s="5"/>
      <c r="T1376" s="5"/>
      <c r="U1376" s="5"/>
      <c r="V1376" s="5"/>
      <c r="W1376" s="5"/>
      <c r="X1376" s="5"/>
      <c r="Y1376" s="5"/>
      <c r="Z1376" s="5"/>
      <c r="AA1376" s="5"/>
      <c r="AB1376" s="5"/>
      <c r="AC1376" s="5"/>
      <c r="AD1376" s="5"/>
      <c r="AE1376" s="5"/>
      <c r="AF1376" s="5"/>
    </row>
    <row r="1377" spans="1:32" ht="20.25" customHeight="1">
      <c r="A1377" s="5" t="s">
        <v>15384</v>
      </c>
      <c r="B1377" s="5" t="s">
        <v>2923</v>
      </c>
      <c r="C1377" s="5" t="s">
        <v>27</v>
      </c>
      <c r="D1377" s="5" t="s">
        <v>47</v>
      </c>
      <c r="E1377" s="5" t="s">
        <v>45</v>
      </c>
      <c r="F1377" s="7">
        <v>15</v>
      </c>
      <c r="G1377" s="7">
        <v>25</v>
      </c>
      <c r="H1377" s="5" t="s">
        <v>151</v>
      </c>
      <c r="I1377" s="5" t="s">
        <v>108</v>
      </c>
      <c r="J1377" s="5" t="s">
        <v>2924</v>
      </c>
      <c r="K1377" s="5" t="s">
        <v>2925</v>
      </c>
      <c r="L1377" s="5" t="s">
        <v>15387</v>
      </c>
      <c r="M1377" s="5" t="s">
        <v>37</v>
      </c>
      <c r="N1377" s="5" t="s">
        <v>405</v>
      </c>
      <c r="O1377" s="5"/>
      <c r="P1377" s="5" t="b">
        <f t="shared" ca="1" si="345"/>
        <v>0</v>
      </c>
      <c r="Q1377" s="5" t="b">
        <f t="shared" ref="Q1377:Q1378" ca="1" si="365">IFERROR(__xludf.DUMMYFUNCTION("REGEXMATCH(L1377,""JavaScript"")"),TRUE)</f>
        <v>1</v>
      </c>
      <c r="R1377" s="5"/>
      <c r="S1377" s="5"/>
      <c r="T1377" s="5"/>
      <c r="U1377" s="5"/>
      <c r="V1377" s="5"/>
      <c r="W1377" s="5"/>
      <c r="X1377" s="5"/>
      <c r="Y1377" s="5"/>
      <c r="Z1377" s="5"/>
      <c r="AA1377" s="5"/>
      <c r="AB1377" s="5"/>
      <c r="AC1377" s="5"/>
      <c r="AD1377" s="5"/>
      <c r="AE1377" s="5"/>
      <c r="AF1377" s="5"/>
    </row>
    <row r="1378" spans="1:32" ht="20.25" customHeight="1">
      <c r="A1378" s="5" t="s">
        <v>10757</v>
      </c>
      <c r="B1378" s="5" t="s">
        <v>15396</v>
      </c>
      <c r="C1378" s="5" t="s">
        <v>27</v>
      </c>
      <c r="D1378" s="5" t="s">
        <v>80</v>
      </c>
      <c r="E1378" s="5" t="s">
        <v>29</v>
      </c>
      <c r="F1378" s="7">
        <v>15</v>
      </c>
      <c r="G1378" s="7">
        <v>20</v>
      </c>
      <c r="H1378" s="5" t="s">
        <v>493</v>
      </c>
      <c r="I1378" s="5" t="s">
        <v>108</v>
      </c>
      <c r="J1378" s="5" t="s">
        <v>76</v>
      </c>
      <c r="K1378" s="5" t="s">
        <v>15399</v>
      </c>
      <c r="L1378" s="5" t="s">
        <v>15401</v>
      </c>
      <c r="M1378" s="5" t="s">
        <v>100</v>
      </c>
      <c r="N1378" s="5" t="s">
        <v>55</v>
      </c>
      <c r="O1378" s="5"/>
      <c r="P1378" s="5" t="b">
        <f t="shared" ca="1" si="345"/>
        <v>0</v>
      </c>
      <c r="Q1378" s="5" t="b">
        <f t="shared" ca="1" si="365"/>
        <v>1</v>
      </c>
      <c r="R1378" s="5"/>
      <c r="S1378" s="5"/>
      <c r="T1378" s="5"/>
      <c r="U1378" s="5"/>
      <c r="V1378" s="5"/>
      <c r="W1378" s="5"/>
      <c r="X1378" s="5"/>
      <c r="Y1378" s="5"/>
      <c r="Z1378" s="5"/>
      <c r="AA1378" s="5"/>
      <c r="AB1378" s="5"/>
      <c r="AC1378" s="5"/>
      <c r="AD1378" s="5"/>
      <c r="AE1378" s="5"/>
      <c r="AF1378" s="5"/>
    </row>
    <row r="1379" spans="1:32" ht="20.25" customHeight="1">
      <c r="A1379" s="5" t="s">
        <v>15406</v>
      </c>
      <c r="B1379" s="5" t="s">
        <v>15407</v>
      </c>
      <c r="C1379" s="5" t="s">
        <v>27</v>
      </c>
      <c r="D1379" s="5" t="s">
        <v>266</v>
      </c>
      <c r="E1379" s="5" t="s">
        <v>29</v>
      </c>
      <c r="F1379" s="7">
        <v>15</v>
      </c>
      <c r="G1379" s="7">
        <v>25</v>
      </c>
      <c r="H1379" s="5" t="s">
        <v>151</v>
      </c>
      <c r="I1379" s="5" t="s">
        <v>66</v>
      </c>
      <c r="J1379" s="5" t="s">
        <v>76</v>
      </c>
      <c r="K1379" s="5" t="s">
        <v>15411</v>
      </c>
      <c r="L1379" s="5" t="s">
        <v>15412</v>
      </c>
      <c r="M1379" s="5" t="s">
        <v>37</v>
      </c>
      <c r="N1379" s="5" t="s">
        <v>55</v>
      </c>
      <c r="O1379" s="5"/>
      <c r="P1379" s="5" t="b">
        <f t="shared" ca="1" si="345"/>
        <v>0</v>
      </c>
      <c r="Q1379" s="5" t="b">
        <f ca="1">IFERROR(__xludf.DUMMYFUNCTION("REGEXMATCH(L1379,""(?i)JavaScript"")"),TRUE)</f>
        <v>1</v>
      </c>
      <c r="R1379" s="5"/>
      <c r="S1379" s="5"/>
      <c r="T1379" s="5"/>
      <c r="U1379" s="5"/>
      <c r="V1379" s="5"/>
      <c r="W1379" s="5"/>
      <c r="X1379" s="5"/>
      <c r="Y1379" s="5"/>
      <c r="Z1379" s="5"/>
      <c r="AA1379" s="5"/>
      <c r="AB1379" s="5"/>
      <c r="AC1379" s="5"/>
      <c r="AD1379" s="5"/>
      <c r="AE1379" s="5"/>
      <c r="AF1379" s="5"/>
    </row>
    <row r="1380" spans="1:32" ht="20.25" customHeight="1">
      <c r="A1380" s="5" t="s">
        <v>1457</v>
      </c>
      <c r="B1380" s="5" t="s">
        <v>5838</v>
      </c>
      <c r="C1380" s="5" t="s">
        <v>170</v>
      </c>
      <c r="D1380" s="5" t="s">
        <v>390</v>
      </c>
      <c r="E1380" s="5" t="s">
        <v>29</v>
      </c>
      <c r="F1380" s="7">
        <v>15</v>
      </c>
      <c r="G1380" s="7">
        <v>20</v>
      </c>
      <c r="H1380" s="5" t="s">
        <v>493</v>
      </c>
      <c r="I1380" s="5" t="s">
        <v>31</v>
      </c>
      <c r="J1380" s="5" t="s">
        <v>5840</v>
      </c>
      <c r="K1380" s="5" t="s">
        <v>15418</v>
      </c>
      <c r="L1380" s="5" t="s">
        <v>15419</v>
      </c>
      <c r="M1380" s="5" t="s">
        <v>100</v>
      </c>
      <c r="N1380" s="5" t="s">
        <v>55</v>
      </c>
      <c r="O1380" s="5"/>
      <c r="P1380" s="5" t="b">
        <f t="shared" ca="1" si="345"/>
        <v>0</v>
      </c>
      <c r="Q1380" s="5" t="b">
        <f ca="1">IFERROR(__xludf.DUMMYFUNCTION("REGEXMATCH(L1380,""JavaScript"")"),TRUE)</f>
        <v>1</v>
      </c>
      <c r="R1380" s="5"/>
      <c r="S1380" s="5"/>
      <c r="T1380" s="5"/>
      <c r="U1380" s="5"/>
      <c r="V1380" s="5"/>
      <c r="W1380" s="5"/>
      <c r="X1380" s="5"/>
      <c r="Y1380" s="5"/>
      <c r="Z1380" s="5"/>
      <c r="AA1380" s="5"/>
      <c r="AB1380" s="5"/>
      <c r="AC1380" s="5"/>
      <c r="AD1380" s="5"/>
      <c r="AE1380" s="5"/>
      <c r="AF1380" s="5"/>
    </row>
    <row r="1381" spans="1:32" ht="20.25" customHeight="1">
      <c r="A1381" s="5" t="s">
        <v>15423</v>
      </c>
      <c r="B1381" s="5" t="s">
        <v>15424</v>
      </c>
      <c r="C1381" s="5" t="s">
        <v>27</v>
      </c>
      <c r="D1381" s="5" t="s">
        <v>80</v>
      </c>
      <c r="E1381" s="5" t="s">
        <v>45</v>
      </c>
      <c r="F1381" s="7">
        <v>15</v>
      </c>
      <c r="G1381" s="7">
        <v>30</v>
      </c>
      <c r="H1381" s="5" t="s">
        <v>2134</v>
      </c>
      <c r="I1381" s="5" t="s">
        <v>31</v>
      </c>
      <c r="J1381" s="5" t="s">
        <v>87</v>
      </c>
      <c r="K1381" s="5" t="s">
        <v>15425</v>
      </c>
      <c r="L1381" s="5" t="s">
        <v>15426</v>
      </c>
      <c r="M1381" s="5" t="s">
        <v>53</v>
      </c>
      <c r="N1381" s="5" t="s">
        <v>55</v>
      </c>
      <c r="O1381" s="5"/>
      <c r="P1381" s="5" t="b">
        <f t="shared" ca="1" si="345"/>
        <v>0</v>
      </c>
      <c r="Q1381" s="5" t="b">
        <f ca="1">IFERROR(__xludf.DUMMYFUNCTION("REGEXMATCH(L1381,""(?i)JavaScript"")"),TRUE)</f>
        <v>1</v>
      </c>
      <c r="R1381" s="5"/>
      <c r="S1381" s="5"/>
      <c r="T1381" s="5"/>
      <c r="U1381" s="5"/>
      <c r="V1381" s="5"/>
      <c r="W1381" s="5"/>
      <c r="X1381" s="5"/>
      <c r="Y1381" s="5"/>
      <c r="Z1381" s="5"/>
      <c r="AA1381" s="5"/>
      <c r="AB1381" s="5"/>
      <c r="AC1381" s="5"/>
      <c r="AD1381" s="5"/>
      <c r="AE1381" s="5"/>
      <c r="AF1381" s="5"/>
    </row>
    <row r="1382" spans="1:32" ht="20.25" customHeight="1">
      <c r="A1382" s="5" t="s">
        <v>8877</v>
      </c>
      <c r="B1382" s="5" t="s">
        <v>8878</v>
      </c>
      <c r="C1382" s="5" t="s">
        <v>170</v>
      </c>
      <c r="D1382" s="5" t="s">
        <v>390</v>
      </c>
      <c r="E1382" s="5" t="s">
        <v>29</v>
      </c>
      <c r="F1382" s="7">
        <v>15</v>
      </c>
      <c r="G1382" s="7">
        <v>30</v>
      </c>
      <c r="H1382" s="5" t="s">
        <v>2134</v>
      </c>
      <c r="I1382" s="5" t="s">
        <v>108</v>
      </c>
      <c r="J1382" s="5" t="s">
        <v>110</v>
      </c>
      <c r="K1382" s="5" t="s">
        <v>8879</v>
      </c>
      <c r="L1382" s="5" t="s">
        <v>8880</v>
      </c>
      <c r="M1382" s="5" t="s">
        <v>100</v>
      </c>
      <c r="N1382" s="5" t="s">
        <v>55</v>
      </c>
      <c r="O1382" s="5"/>
      <c r="P1382" s="5" t="b">
        <f t="shared" ca="1" si="345"/>
        <v>0</v>
      </c>
      <c r="Q1382" s="5" t="b">
        <f t="shared" ref="Q1382:Q1383" ca="1" si="366">IFERROR(__xludf.DUMMYFUNCTION("REGEXMATCH(L1382,""JavaScript"")"),TRUE)</f>
        <v>1</v>
      </c>
      <c r="R1382" s="5"/>
      <c r="S1382" s="5"/>
      <c r="T1382" s="5"/>
      <c r="U1382" s="5"/>
      <c r="V1382" s="5"/>
      <c r="W1382" s="5"/>
      <c r="X1382" s="5"/>
      <c r="Y1382" s="5"/>
      <c r="Z1382" s="5"/>
      <c r="AA1382" s="5"/>
      <c r="AB1382" s="5"/>
      <c r="AC1382" s="5"/>
      <c r="AD1382" s="5"/>
      <c r="AE1382" s="5"/>
      <c r="AF1382" s="5"/>
    </row>
    <row r="1383" spans="1:32" ht="20.25" customHeight="1">
      <c r="A1383" s="5" t="s">
        <v>3523</v>
      </c>
      <c r="B1383" s="5" t="s">
        <v>15436</v>
      </c>
      <c r="C1383" s="5" t="s">
        <v>27</v>
      </c>
      <c r="D1383" s="5" t="s">
        <v>80</v>
      </c>
      <c r="E1383" s="5" t="s">
        <v>45</v>
      </c>
      <c r="F1383" s="7">
        <v>15</v>
      </c>
      <c r="G1383" s="7">
        <v>20</v>
      </c>
      <c r="H1383" s="5" t="s">
        <v>493</v>
      </c>
      <c r="I1383" s="5" t="s">
        <v>108</v>
      </c>
      <c r="J1383" s="5" t="s">
        <v>2426</v>
      </c>
      <c r="K1383" s="5" t="s">
        <v>15437</v>
      </c>
      <c r="L1383" s="5" t="s">
        <v>15438</v>
      </c>
      <c r="M1383" s="5" t="s">
        <v>37</v>
      </c>
      <c r="N1383" s="5" t="s">
        <v>55</v>
      </c>
      <c r="O1383" s="5"/>
      <c r="P1383" s="5" t="b">
        <f t="shared" ca="1" si="345"/>
        <v>0</v>
      </c>
      <c r="Q1383" s="5" t="b">
        <f t="shared" ca="1" si="366"/>
        <v>1</v>
      </c>
      <c r="R1383" s="5"/>
      <c r="S1383" s="5"/>
      <c r="T1383" s="5"/>
      <c r="U1383" s="5"/>
      <c r="V1383" s="5"/>
      <c r="W1383" s="5"/>
      <c r="X1383" s="5"/>
      <c r="Y1383" s="5"/>
      <c r="Z1383" s="5"/>
      <c r="AA1383" s="5"/>
      <c r="AB1383" s="5"/>
      <c r="AC1383" s="5"/>
      <c r="AD1383" s="5"/>
      <c r="AE1383" s="5"/>
      <c r="AF1383" s="5"/>
    </row>
    <row r="1384" spans="1:32" ht="20.25" customHeight="1">
      <c r="A1384" s="5" t="s">
        <v>2674</v>
      </c>
      <c r="B1384" s="5" t="s">
        <v>265</v>
      </c>
      <c r="C1384" s="5" t="s">
        <v>27</v>
      </c>
      <c r="D1384" s="5" t="s">
        <v>266</v>
      </c>
      <c r="E1384" s="5" t="s">
        <v>29</v>
      </c>
      <c r="F1384" s="7">
        <v>15</v>
      </c>
      <c r="G1384" s="7">
        <v>25</v>
      </c>
      <c r="H1384" s="5" t="s">
        <v>151</v>
      </c>
      <c r="I1384" s="9" t="s">
        <v>24</v>
      </c>
      <c r="J1384" s="5" t="s">
        <v>267</v>
      </c>
      <c r="K1384" s="5" t="s">
        <v>15446</v>
      </c>
      <c r="L1384" s="5" t="s">
        <v>15447</v>
      </c>
      <c r="M1384" s="5" t="s">
        <v>100</v>
      </c>
      <c r="N1384" s="5" t="s">
        <v>271</v>
      </c>
      <c r="O1384" s="5"/>
      <c r="P1384" s="5" t="b">
        <f t="shared" ca="1" si="345"/>
        <v>0</v>
      </c>
      <c r="Q1384" s="5" t="b">
        <f ca="1">IFERROR(__xludf.DUMMYFUNCTION("REGEXMATCH(L1384,""(?i)JavaScript"")"),TRUE)</f>
        <v>1</v>
      </c>
      <c r="R1384" s="5"/>
      <c r="S1384" s="5"/>
      <c r="T1384" s="5"/>
      <c r="U1384" s="5"/>
      <c r="V1384" s="5"/>
      <c r="W1384" s="5"/>
      <c r="X1384" s="5"/>
      <c r="Y1384" s="5"/>
      <c r="Z1384" s="5"/>
      <c r="AA1384" s="5"/>
      <c r="AB1384" s="5"/>
      <c r="AC1384" s="5"/>
      <c r="AD1384" s="5"/>
      <c r="AE1384" s="5"/>
      <c r="AF1384" s="5"/>
    </row>
    <row r="1385" spans="1:32" ht="20.25" customHeight="1">
      <c r="A1385" s="5" t="s">
        <v>15455</v>
      </c>
      <c r="B1385" s="5" t="s">
        <v>5405</v>
      </c>
      <c r="C1385" s="5" t="s">
        <v>170</v>
      </c>
      <c r="D1385" s="5" t="s">
        <v>47</v>
      </c>
      <c r="E1385" s="5" t="s">
        <v>29</v>
      </c>
      <c r="F1385" s="7">
        <v>15</v>
      </c>
      <c r="G1385" s="7">
        <v>20</v>
      </c>
      <c r="H1385" s="5" t="s">
        <v>493</v>
      </c>
      <c r="I1385" s="5" t="s">
        <v>108</v>
      </c>
      <c r="J1385" s="5" t="s">
        <v>663</v>
      </c>
      <c r="K1385" s="5" t="s">
        <v>13508</v>
      </c>
      <c r="L1385" s="5" t="s">
        <v>15457</v>
      </c>
      <c r="M1385" s="5" t="s">
        <v>53</v>
      </c>
      <c r="N1385" s="5" t="s">
        <v>55</v>
      </c>
      <c r="O1385" s="5"/>
      <c r="P1385" s="5" t="b">
        <f t="shared" ca="1" si="345"/>
        <v>0</v>
      </c>
      <c r="Q1385" s="5" t="b">
        <f t="shared" ref="Q1385:Q1386" ca="1" si="367">IFERROR(__xludf.DUMMYFUNCTION("REGEXMATCH(L1385,""JavaScript"")"),TRUE)</f>
        <v>1</v>
      </c>
      <c r="R1385" s="5"/>
      <c r="S1385" s="5"/>
      <c r="T1385" s="5"/>
      <c r="U1385" s="5"/>
      <c r="V1385" s="5"/>
      <c r="W1385" s="5"/>
      <c r="X1385" s="5"/>
      <c r="Y1385" s="5"/>
      <c r="Z1385" s="5"/>
      <c r="AA1385" s="5"/>
      <c r="AB1385" s="5"/>
      <c r="AC1385" s="5"/>
      <c r="AD1385" s="5"/>
      <c r="AE1385" s="5"/>
      <c r="AF1385" s="5"/>
    </row>
    <row r="1386" spans="1:32" ht="20.25" customHeight="1">
      <c r="A1386" s="5" t="s">
        <v>2808</v>
      </c>
      <c r="B1386" s="5" t="s">
        <v>7286</v>
      </c>
      <c r="C1386" s="5" t="s">
        <v>41</v>
      </c>
      <c r="D1386" s="5" t="s">
        <v>94</v>
      </c>
      <c r="E1386" s="5" t="s">
        <v>45</v>
      </c>
      <c r="F1386" s="7">
        <v>15</v>
      </c>
      <c r="G1386" s="7">
        <v>20</v>
      </c>
      <c r="H1386" s="5" t="s">
        <v>493</v>
      </c>
      <c r="I1386" s="5" t="s">
        <v>66</v>
      </c>
      <c r="J1386" s="5" t="s">
        <v>267</v>
      </c>
      <c r="K1386" s="5" t="s">
        <v>7287</v>
      </c>
      <c r="L1386" s="5" t="s">
        <v>7290</v>
      </c>
      <c r="M1386" s="5" t="s">
        <v>37</v>
      </c>
      <c r="N1386" s="5" t="s">
        <v>55</v>
      </c>
      <c r="O1386" s="5"/>
      <c r="P1386" s="5" t="b">
        <f t="shared" ca="1" si="345"/>
        <v>0</v>
      </c>
      <c r="Q1386" s="5" t="b">
        <f t="shared" ca="1" si="367"/>
        <v>1</v>
      </c>
      <c r="R1386" s="5"/>
      <c r="S1386" s="5"/>
      <c r="T1386" s="5"/>
      <c r="U1386" s="5"/>
      <c r="V1386" s="5"/>
      <c r="W1386" s="5"/>
      <c r="X1386" s="5"/>
      <c r="Y1386" s="5"/>
      <c r="Z1386" s="5"/>
      <c r="AA1386" s="5"/>
      <c r="AB1386" s="5"/>
      <c r="AC1386" s="5"/>
      <c r="AD1386" s="5"/>
      <c r="AE1386" s="5"/>
      <c r="AF1386" s="5"/>
    </row>
    <row r="1387" spans="1:32" ht="20.25" customHeight="1">
      <c r="A1387" s="5" t="s">
        <v>15467</v>
      </c>
      <c r="B1387" s="5" t="s">
        <v>13690</v>
      </c>
      <c r="C1387" s="5" t="s">
        <v>170</v>
      </c>
      <c r="D1387" s="5" t="s">
        <v>1759</v>
      </c>
      <c r="E1387" s="5" t="s">
        <v>45</v>
      </c>
      <c r="F1387" s="7">
        <v>15</v>
      </c>
      <c r="G1387" s="7">
        <v>20</v>
      </c>
      <c r="H1387" s="5" t="s">
        <v>493</v>
      </c>
      <c r="I1387" s="5" t="s">
        <v>108</v>
      </c>
      <c r="J1387" s="5" t="s">
        <v>76</v>
      </c>
      <c r="K1387" s="5" t="s">
        <v>13691</v>
      </c>
      <c r="L1387" s="5" t="s">
        <v>15468</v>
      </c>
      <c r="M1387" s="5" t="s">
        <v>53</v>
      </c>
      <c r="N1387" s="5" t="s">
        <v>271</v>
      </c>
      <c r="O1387" s="5"/>
      <c r="P1387" s="5" t="b">
        <f t="shared" ca="1" si="345"/>
        <v>0</v>
      </c>
      <c r="Q1387" s="5" t="b">
        <f ca="1">IFERROR(__xludf.DUMMYFUNCTION("REGEXMATCH(L1387,""(?i)JavaScript"")"),TRUE)</f>
        <v>1</v>
      </c>
      <c r="R1387" s="5"/>
      <c r="S1387" s="5"/>
      <c r="T1387" s="5"/>
      <c r="U1387" s="5"/>
      <c r="V1387" s="5"/>
      <c r="W1387" s="5"/>
      <c r="X1387" s="5"/>
      <c r="Y1387" s="5"/>
      <c r="Z1387" s="5"/>
      <c r="AA1387" s="5"/>
      <c r="AB1387" s="5"/>
      <c r="AC1387" s="5"/>
      <c r="AD1387" s="5"/>
      <c r="AE1387" s="5"/>
      <c r="AF1387" s="5"/>
    </row>
    <row r="1388" spans="1:32" ht="20.25" customHeight="1">
      <c r="A1388" s="5" t="s">
        <v>10419</v>
      </c>
      <c r="B1388" s="5" t="s">
        <v>15471</v>
      </c>
      <c r="C1388" s="5" t="s">
        <v>170</v>
      </c>
      <c r="D1388" s="5" t="s">
        <v>390</v>
      </c>
      <c r="E1388" s="5" t="s">
        <v>45</v>
      </c>
      <c r="F1388" s="7">
        <v>15</v>
      </c>
      <c r="G1388" s="7">
        <v>28</v>
      </c>
      <c r="H1388" s="5" t="s">
        <v>652</v>
      </c>
      <c r="I1388" s="5" t="s">
        <v>108</v>
      </c>
      <c r="J1388" s="5" t="s">
        <v>110</v>
      </c>
      <c r="K1388" s="5" t="s">
        <v>15472</v>
      </c>
      <c r="L1388" s="5" t="s">
        <v>15473</v>
      </c>
      <c r="M1388" s="5" t="s">
        <v>100</v>
      </c>
      <c r="N1388" s="5" t="s">
        <v>55</v>
      </c>
      <c r="O1388" s="5"/>
      <c r="P1388" s="5" t="b">
        <f t="shared" ca="1" si="345"/>
        <v>0</v>
      </c>
      <c r="Q1388" s="5" t="b">
        <f t="shared" ref="Q1388:Q1390" ca="1" si="368">IFERROR(__xludf.DUMMYFUNCTION("REGEXMATCH(L1388,""JavaScript"")"),TRUE)</f>
        <v>1</v>
      </c>
      <c r="R1388" s="5"/>
      <c r="S1388" s="5"/>
      <c r="T1388" s="5"/>
      <c r="U1388" s="5"/>
      <c r="V1388" s="5"/>
      <c r="W1388" s="5"/>
      <c r="X1388" s="5"/>
      <c r="Y1388" s="5"/>
      <c r="Z1388" s="5"/>
      <c r="AA1388" s="5"/>
      <c r="AB1388" s="5"/>
      <c r="AC1388" s="5"/>
      <c r="AD1388" s="5"/>
      <c r="AE1388" s="5"/>
      <c r="AF1388" s="5"/>
    </row>
    <row r="1389" spans="1:32" ht="20.25" customHeight="1">
      <c r="A1389" s="5" t="s">
        <v>396</v>
      </c>
      <c r="B1389" s="5" t="s">
        <v>3007</v>
      </c>
      <c r="C1389" s="5" t="s">
        <v>27</v>
      </c>
      <c r="D1389" s="5" t="s">
        <v>75</v>
      </c>
      <c r="E1389" s="5" t="s">
        <v>45</v>
      </c>
      <c r="F1389" s="7">
        <v>15</v>
      </c>
      <c r="G1389" s="7">
        <v>25</v>
      </c>
      <c r="H1389" s="5" t="s">
        <v>151</v>
      </c>
      <c r="I1389" s="5" t="s">
        <v>66</v>
      </c>
      <c r="J1389" s="5" t="s">
        <v>586</v>
      </c>
      <c r="K1389" s="5" t="s">
        <v>15430</v>
      </c>
      <c r="L1389" s="5" t="s">
        <v>15433</v>
      </c>
      <c r="M1389" s="5" t="s">
        <v>53</v>
      </c>
      <c r="N1389" s="5" t="s">
        <v>44</v>
      </c>
      <c r="O1389" s="5"/>
      <c r="P1389" s="5" t="b">
        <f t="shared" ca="1" si="345"/>
        <v>0</v>
      </c>
      <c r="Q1389" s="5" t="b">
        <f t="shared" ca="1" si="368"/>
        <v>1</v>
      </c>
      <c r="R1389" s="5"/>
      <c r="S1389" s="5"/>
      <c r="T1389" s="5"/>
      <c r="U1389" s="5"/>
      <c r="V1389" s="5"/>
      <c r="W1389" s="5"/>
      <c r="X1389" s="5"/>
      <c r="Y1389" s="5"/>
      <c r="Z1389" s="5"/>
      <c r="AA1389" s="5"/>
      <c r="AB1389" s="5"/>
      <c r="AC1389" s="5"/>
      <c r="AD1389" s="5"/>
      <c r="AE1389" s="5"/>
      <c r="AF1389" s="5"/>
    </row>
    <row r="1390" spans="1:32" ht="20.25" customHeight="1">
      <c r="A1390" s="5" t="s">
        <v>4668</v>
      </c>
      <c r="B1390" s="5" t="s">
        <v>15478</v>
      </c>
      <c r="C1390" s="5" t="s">
        <v>27</v>
      </c>
      <c r="D1390" s="5" t="s">
        <v>119</v>
      </c>
      <c r="E1390" s="5" t="s">
        <v>29</v>
      </c>
      <c r="F1390" s="7">
        <v>15</v>
      </c>
      <c r="G1390" s="7">
        <v>30</v>
      </c>
      <c r="H1390" s="5" t="s">
        <v>2134</v>
      </c>
      <c r="I1390" s="9" t="s">
        <v>24</v>
      </c>
      <c r="J1390" s="5" t="s">
        <v>76</v>
      </c>
      <c r="K1390" s="5" t="s">
        <v>15480</v>
      </c>
      <c r="L1390" s="5" t="s">
        <v>15481</v>
      </c>
      <c r="M1390" s="5" t="s">
        <v>53</v>
      </c>
      <c r="N1390" s="5" t="s">
        <v>55</v>
      </c>
      <c r="O1390" s="5"/>
      <c r="P1390" s="5" t="b">
        <f t="shared" ca="1" si="345"/>
        <v>0</v>
      </c>
      <c r="Q1390" s="5" t="b">
        <f t="shared" ca="1" si="368"/>
        <v>1</v>
      </c>
      <c r="R1390" s="5"/>
      <c r="S1390" s="5"/>
      <c r="T1390" s="5"/>
      <c r="U1390" s="5"/>
      <c r="V1390" s="5"/>
      <c r="W1390" s="5"/>
      <c r="X1390" s="5"/>
      <c r="Y1390" s="5"/>
      <c r="Z1390" s="5"/>
      <c r="AA1390" s="5"/>
      <c r="AB1390" s="5"/>
      <c r="AC1390" s="5"/>
      <c r="AD1390" s="5"/>
      <c r="AE1390" s="5"/>
      <c r="AF1390" s="5"/>
    </row>
    <row r="1391" spans="1:32" ht="20.25" customHeight="1">
      <c r="A1391" s="5" t="s">
        <v>15123</v>
      </c>
      <c r="B1391" s="5" t="s">
        <v>1115</v>
      </c>
      <c r="C1391" s="5" t="s">
        <v>27</v>
      </c>
      <c r="D1391" s="5" t="s">
        <v>266</v>
      </c>
      <c r="E1391" s="5" t="s">
        <v>45</v>
      </c>
      <c r="F1391" s="7">
        <v>15</v>
      </c>
      <c r="G1391" s="7">
        <v>24</v>
      </c>
      <c r="H1391" s="5" t="s">
        <v>2704</v>
      </c>
      <c r="I1391" s="5" t="s">
        <v>31</v>
      </c>
      <c r="J1391" s="5" t="s">
        <v>117</v>
      </c>
      <c r="K1391" s="5" t="s">
        <v>15487</v>
      </c>
      <c r="L1391" s="5" t="s">
        <v>15488</v>
      </c>
      <c r="M1391" s="5" t="s">
        <v>37</v>
      </c>
      <c r="N1391" s="5" t="s">
        <v>38</v>
      </c>
      <c r="O1391" s="5"/>
      <c r="P1391" s="5" t="b">
        <f t="shared" ca="1" si="345"/>
        <v>0</v>
      </c>
      <c r="Q1391" s="5" t="b">
        <f ca="1">IFERROR(__xludf.DUMMYFUNCTION("REGEXMATCH(L1391,""(?i)JavaScript"")"),TRUE)</f>
        <v>1</v>
      </c>
      <c r="R1391" s="5"/>
      <c r="S1391" s="5"/>
      <c r="T1391" s="5"/>
      <c r="U1391" s="5"/>
      <c r="V1391" s="5"/>
      <c r="W1391" s="5"/>
      <c r="X1391" s="5"/>
      <c r="Y1391" s="5"/>
      <c r="Z1391" s="5"/>
      <c r="AA1391" s="5"/>
      <c r="AB1391" s="5"/>
      <c r="AC1391" s="5"/>
      <c r="AD1391" s="5"/>
      <c r="AE1391" s="5"/>
      <c r="AF1391" s="5"/>
    </row>
    <row r="1392" spans="1:32" ht="20.25" customHeight="1">
      <c r="A1392" s="5" t="s">
        <v>15495</v>
      </c>
      <c r="B1392" s="5" t="s">
        <v>15496</v>
      </c>
      <c r="C1392" s="5" t="s">
        <v>27</v>
      </c>
      <c r="D1392" s="5" t="s">
        <v>85</v>
      </c>
      <c r="E1392" s="5" t="s">
        <v>45</v>
      </c>
      <c r="F1392" s="7">
        <v>15</v>
      </c>
      <c r="G1392" s="7">
        <v>20</v>
      </c>
      <c r="H1392" s="5" t="s">
        <v>493</v>
      </c>
      <c r="I1392" s="5" t="s">
        <v>66</v>
      </c>
      <c r="J1392" s="5" t="s">
        <v>516</v>
      </c>
      <c r="K1392" s="5" t="s">
        <v>15497</v>
      </c>
      <c r="L1392" s="5" t="s">
        <v>15498</v>
      </c>
      <c r="M1392" s="5" t="s">
        <v>53</v>
      </c>
      <c r="N1392" s="5" t="s">
        <v>55</v>
      </c>
      <c r="O1392" s="5"/>
      <c r="P1392" s="5" t="b">
        <f t="shared" ca="1" si="345"/>
        <v>0</v>
      </c>
      <c r="Q1392" s="5" t="b">
        <f ca="1">IFERROR(__xludf.DUMMYFUNCTION("REGEXMATCH(L1392,""JavaScript"")"),TRUE)</f>
        <v>1</v>
      </c>
      <c r="R1392" s="5"/>
      <c r="S1392" s="5"/>
      <c r="T1392" s="5"/>
      <c r="U1392" s="5"/>
      <c r="V1392" s="5"/>
      <c r="W1392" s="5"/>
      <c r="X1392" s="5"/>
      <c r="Y1392" s="5"/>
      <c r="Z1392" s="5"/>
      <c r="AA1392" s="5"/>
      <c r="AB1392" s="5"/>
      <c r="AC1392" s="5"/>
      <c r="AD1392" s="5"/>
      <c r="AE1392" s="5"/>
      <c r="AF1392" s="5"/>
    </row>
    <row r="1393" spans="1:32" ht="20.25" customHeight="1">
      <c r="A1393" s="5" t="s">
        <v>396</v>
      </c>
      <c r="B1393" s="5" t="s">
        <v>15505</v>
      </c>
      <c r="C1393" s="5" t="s">
        <v>27</v>
      </c>
      <c r="D1393" s="5" t="s">
        <v>119</v>
      </c>
      <c r="E1393" s="5" t="s">
        <v>45</v>
      </c>
      <c r="F1393" s="7">
        <v>15</v>
      </c>
      <c r="G1393" s="7">
        <v>25</v>
      </c>
      <c r="H1393" s="5" t="s">
        <v>151</v>
      </c>
      <c r="I1393" s="5" t="s">
        <v>108</v>
      </c>
      <c r="J1393" s="5" t="s">
        <v>2103</v>
      </c>
      <c r="K1393" s="5" t="s">
        <v>15506</v>
      </c>
      <c r="L1393" s="5" t="s">
        <v>15507</v>
      </c>
      <c r="M1393" s="5" t="s">
        <v>42</v>
      </c>
      <c r="N1393" s="5" t="s">
        <v>55</v>
      </c>
      <c r="O1393" s="5"/>
      <c r="P1393" s="5" t="b">
        <f t="shared" ca="1" si="345"/>
        <v>0</v>
      </c>
      <c r="Q1393" s="5" t="b">
        <f t="shared" ref="Q1393:Q1395" ca="1" si="369">IFERROR(__xludf.DUMMYFUNCTION("REGEXMATCH(L1393,""(?i)JavaScript"")"),TRUE)</f>
        <v>1</v>
      </c>
      <c r="R1393" s="5"/>
      <c r="S1393" s="5"/>
      <c r="T1393" s="5"/>
      <c r="U1393" s="5"/>
      <c r="V1393" s="5"/>
      <c r="W1393" s="5"/>
      <c r="X1393" s="5"/>
      <c r="Y1393" s="5"/>
      <c r="Z1393" s="5"/>
      <c r="AA1393" s="5"/>
      <c r="AB1393" s="5"/>
      <c r="AC1393" s="5"/>
      <c r="AD1393" s="5"/>
      <c r="AE1393" s="5"/>
      <c r="AF1393" s="5"/>
    </row>
    <row r="1394" spans="1:32" ht="20.25" customHeight="1">
      <c r="A1394" s="5" t="s">
        <v>5314</v>
      </c>
      <c r="B1394" s="5" t="s">
        <v>15516</v>
      </c>
      <c r="C1394" s="5" t="s">
        <v>170</v>
      </c>
      <c r="D1394" s="5" t="s">
        <v>378</v>
      </c>
      <c r="E1394" s="5" t="s">
        <v>45</v>
      </c>
      <c r="F1394" s="7">
        <v>15</v>
      </c>
      <c r="G1394" s="7">
        <v>20</v>
      </c>
      <c r="H1394" s="5" t="s">
        <v>493</v>
      </c>
      <c r="I1394" s="9" t="s">
        <v>24</v>
      </c>
      <c r="J1394" s="5" t="s">
        <v>10053</v>
      </c>
      <c r="K1394" s="5" t="s">
        <v>15519</v>
      </c>
      <c r="L1394" s="5" t="s">
        <v>15520</v>
      </c>
      <c r="M1394" s="5" t="s">
        <v>648</v>
      </c>
      <c r="N1394" s="5" t="s">
        <v>55</v>
      </c>
      <c r="O1394" s="5"/>
      <c r="P1394" s="5" t="b">
        <f t="shared" ca="1" si="345"/>
        <v>0</v>
      </c>
      <c r="Q1394" s="5" t="b">
        <f t="shared" ca="1" si="369"/>
        <v>1</v>
      </c>
      <c r="R1394" s="5"/>
      <c r="S1394" s="5"/>
      <c r="T1394" s="5"/>
      <c r="U1394" s="5"/>
      <c r="V1394" s="5"/>
      <c r="W1394" s="5"/>
      <c r="X1394" s="5"/>
      <c r="Y1394" s="5"/>
      <c r="Z1394" s="5"/>
      <c r="AA1394" s="5"/>
      <c r="AB1394" s="5"/>
      <c r="AC1394" s="5"/>
      <c r="AD1394" s="5"/>
      <c r="AE1394" s="5"/>
      <c r="AF1394" s="5"/>
    </row>
    <row r="1395" spans="1:32" ht="20.25" customHeight="1">
      <c r="A1395" s="5" t="s">
        <v>1457</v>
      </c>
      <c r="B1395" s="5" t="s">
        <v>15525</v>
      </c>
      <c r="C1395" s="5" t="s">
        <v>20</v>
      </c>
      <c r="D1395" s="5" t="s">
        <v>21</v>
      </c>
      <c r="E1395" s="5" t="s">
        <v>45</v>
      </c>
      <c r="F1395" s="7">
        <v>15</v>
      </c>
      <c r="G1395" s="7">
        <v>20</v>
      </c>
      <c r="H1395" s="5" t="s">
        <v>493</v>
      </c>
      <c r="I1395" s="5" t="s">
        <v>108</v>
      </c>
      <c r="J1395" s="5" t="s">
        <v>48</v>
      </c>
      <c r="K1395" s="5" t="s">
        <v>2776</v>
      </c>
      <c r="L1395" s="5" t="s">
        <v>15526</v>
      </c>
      <c r="M1395" s="5" t="s">
        <v>100</v>
      </c>
      <c r="N1395" s="5" t="s">
        <v>55</v>
      </c>
      <c r="O1395" s="5"/>
      <c r="P1395" s="5" t="b">
        <f t="shared" ca="1" si="345"/>
        <v>0</v>
      </c>
      <c r="Q1395" s="5" t="b">
        <f t="shared" ca="1" si="369"/>
        <v>1</v>
      </c>
      <c r="R1395" s="5"/>
      <c r="S1395" s="5"/>
      <c r="T1395" s="5"/>
      <c r="U1395" s="5"/>
      <c r="V1395" s="5"/>
      <c r="W1395" s="5"/>
      <c r="X1395" s="5"/>
      <c r="Y1395" s="5"/>
      <c r="Z1395" s="5"/>
      <c r="AA1395" s="5"/>
      <c r="AB1395" s="5"/>
      <c r="AC1395" s="5"/>
      <c r="AD1395" s="5"/>
      <c r="AE1395" s="5"/>
      <c r="AF1395" s="5"/>
    </row>
    <row r="1396" spans="1:32" ht="20.25" customHeight="1">
      <c r="A1396" s="5" t="s">
        <v>277</v>
      </c>
      <c r="B1396" s="5" t="s">
        <v>15532</v>
      </c>
      <c r="C1396" s="5" t="s">
        <v>27</v>
      </c>
      <c r="D1396" s="5" t="s">
        <v>850</v>
      </c>
      <c r="E1396" s="5" t="s">
        <v>45</v>
      </c>
      <c r="F1396" s="7">
        <v>15</v>
      </c>
      <c r="G1396" s="7">
        <v>25</v>
      </c>
      <c r="H1396" s="5" t="s">
        <v>151</v>
      </c>
      <c r="I1396" s="5" t="s">
        <v>108</v>
      </c>
      <c r="J1396" s="5" t="s">
        <v>57</v>
      </c>
      <c r="K1396" s="5"/>
      <c r="L1396" s="5" t="s">
        <v>15533</v>
      </c>
      <c r="M1396" s="5" t="s">
        <v>100</v>
      </c>
      <c r="N1396" s="5" t="s">
        <v>55</v>
      </c>
      <c r="O1396" s="5"/>
      <c r="P1396" s="5" t="b">
        <f t="shared" ca="1" si="345"/>
        <v>0</v>
      </c>
      <c r="Q1396" s="5" t="b">
        <f t="shared" ref="Q1396:Q1397" ca="1" si="370">IFERROR(__xludf.DUMMYFUNCTION("REGEXMATCH(L1396,""JavaScript"")"),TRUE)</f>
        <v>1</v>
      </c>
      <c r="R1396" s="5"/>
      <c r="S1396" s="5"/>
      <c r="T1396" s="5"/>
      <c r="U1396" s="5"/>
      <c r="V1396" s="5"/>
      <c r="W1396" s="5"/>
      <c r="X1396" s="5"/>
      <c r="Y1396" s="5"/>
      <c r="Z1396" s="5"/>
      <c r="AA1396" s="5"/>
      <c r="AB1396" s="5"/>
      <c r="AC1396" s="5"/>
      <c r="AD1396" s="5"/>
      <c r="AE1396" s="5"/>
      <c r="AF1396" s="5"/>
    </row>
    <row r="1397" spans="1:32" ht="20.25" customHeight="1">
      <c r="A1397" s="5" t="s">
        <v>1457</v>
      </c>
      <c r="B1397" s="5" t="s">
        <v>15538</v>
      </c>
      <c r="C1397" s="5" t="s">
        <v>20</v>
      </c>
      <c r="D1397" s="5" t="s">
        <v>1173</v>
      </c>
      <c r="E1397" s="5" t="s">
        <v>45</v>
      </c>
      <c r="F1397" s="7">
        <v>15</v>
      </c>
      <c r="G1397" s="7">
        <v>22</v>
      </c>
      <c r="H1397" s="5" t="s">
        <v>5164</v>
      </c>
      <c r="I1397" s="5" t="s">
        <v>31</v>
      </c>
      <c r="J1397" s="5" t="s">
        <v>117</v>
      </c>
      <c r="K1397" s="5"/>
      <c r="L1397" s="5" t="s">
        <v>15541</v>
      </c>
      <c r="M1397" s="5" t="s">
        <v>100</v>
      </c>
      <c r="N1397" s="5" t="s">
        <v>55</v>
      </c>
      <c r="O1397" s="5"/>
      <c r="P1397" s="5" t="b">
        <f t="shared" ca="1" si="345"/>
        <v>0</v>
      </c>
      <c r="Q1397" s="5" t="b">
        <f t="shared" ca="1" si="370"/>
        <v>1</v>
      </c>
      <c r="R1397" s="5"/>
      <c r="S1397" s="5"/>
      <c r="T1397" s="5"/>
      <c r="U1397" s="5"/>
      <c r="V1397" s="5"/>
      <c r="W1397" s="5"/>
      <c r="X1397" s="5"/>
      <c r="Y1397" s="5"/>
      <c r="Z1397" s="5"/>
      <c r="AA1397" s="5"/>
      <c r="AB1397" s="5"/>
      <c r="AC1397" s="5"/>
      <c r="AD1397" s="5"/>
      <c r="AE1397" s="5"/>
      <c r="AF1397" s="5"/>
    </row>
    <row r="1398" spans="1:32" ht="20.25" customHeight="1">
      <c r="A1398" s="5" t="s">
        <v>15544</v>
      </c>
      <c r="B1398" s="5" t="s">
        <v>5082</v>
      </c>
      <c r="C1398" s="5" t="s">
        <v>170</v>
      </c>
      <c r="D1398" s="5" t="s">
        <v>378</v>
      </c>
      <c r="E1398" s="5" t="s">
        <v>29</v>
      </c>
      <c r="F1398" s="7">
        <v>15</v>
      </c>
      <c r="G1398" s="7">
        <v>18</v>
      </c>
      <c r="H1398" s="5" t="s">
        <v>5228</v>
      </c>
      <c r="I1398" s="5" t="s">
        <v>31</v>
      </c>
      <c r="J1398" s="5" t="s">
        <v>76</v>
      </c>
      <c r="K1398" s="5" t="s">
        <v>15546</v>
      </c>
      <c r="L1398" s="5" t="s">
        <v>15547</v>
      </c>
      <c r="M1398" s="5" t="s">
        <v>37</v>
      </c>
      <c r="N1398" s="5" t="s">
        <v>55</v>
      </c>
      <c r="O1398" s="5"/>
      <c r="P1398" s="5" t="b">
        <f t="shared" ca="1" si="345"/>
        <v>0</v>
      </c>
      <c r="Q1398" s="5" t="b">
        <f t="shared" ref="Q1398:Q1399" ca="1" si="371">IFERROR(__xludf.DUMMYFUNCTION("REGEXMATCH(L1398,""(?i)JavaScript"")"),TRUE)</f>
        <v>1</v>
      </c>
      <c r="R1398" s="5"/>
      <c r="S1398" s="5"/>
      <c r="T1398" s="5"/>
      <c r="U1398" s="5"/>
      <c r="V1398" s="5"/>
      <c r="W1398" s="5"/>
      <c r="X1398" s="5"/>
      <c r="Y1398" s="5"/>
      <c r="Z1398" s="5"/>
      <c r="AA1398" s="5"/>
      <c r="AB1398" s="5"/>
      <c r="AC1398" s="5"/>
      <c r="AD1398" s="5"/>
      <c r="AE1398" s="5"/>
      <c r="AF1398" s="5"/>
    </row>
    <row r="1399" spans="1:32" ht="20.25" customHeight="1">
      <c r="A1399" s="5" t="s">
        <v>277</v>
      </c>
      <c r="B1399" s="5" t="s">
        <v>15549</v>
      </c>
      <c r="C1399" s="5" t="s">
        <v>41</v>
      </c>
      <c r="D1399" s="5" t="s">
        <v>94</v>
      </c>
      <c r="E1399" s="5" t="s">
        <v>29</v>
      </c>
      <c r="F1399" s="7">
        <v>15</v>
      </c>
      <c r="G1399" s="7">
        <v>20</v>
      </c>
      <c r="H1399" s="5" t="s">
        <v>493</v>
      </c>
      <c r="I1399" s="5" t="s">
        <v>66</v>
      </c>
      <c r="J1399" s="5" t="s">
        <v>57</v>
      </c>
      <c r="K1399" s="5" t="s">
        <v>15550</v>
      </c>
      <c r="L1399" s="5" t="s">
        <v>15551</v>
      </c>
      <c r="M1399" s="5" t="s">
        <v>100</v>
      </c>
      <c r="N1399" s="5" t="s">
        <v>55</v>
      </c>
      <c r="O1399" s="5"/>
      <c r="P1399" s="5" t="b">
        <f t="shared" ca="1" si="345"/>
        <v>0</v>
      </c>
      <c r="Q1399" s="5" t="b">
        <f t="shared" ca="1" si="371"/>
        <v>1</v>
      </c>
      <c r="R1399" s="5"/>
      <c r="S1399" s="5"/>
      <c r="T1399" s="5"/>
      <c r="U1399" s="5"/>
      <c r="V1399" s="5"/>
      <c r="W1399" s="5"/>
      <c r="X1399" s="5"/>
      <c r="Y1399" s="5"/>
      <c r="Z1399" s="5"/>
      <c r="AA1399" s="5"/>
      <c r="AB1399" s="5"/>
      <c r="AC1399" s="5"/>
      <c r="AD1399" s="5"/>
      <c r="AE1399" s="5"/>
      <c r="AF1399" s="5"/>
    </row>
    <row r="1400" spans="1:32" ht="20.25" customHeight="1">
      <c r="A1400" s="5" t="s">
        <v>765</v>
      </c>
      <c r="B1400" s="5" t="s">
        <v>15555</v>
      </c>
      <c r="C1400" s="5" t="s">
        <v>20</v>
      </c>
      <c r="D1400" s="5" t="s">
        <v>3833</v>
      </c>
      <c r="E1400" s="5" t="s">
        <v>29</v>
      </c>
      <c r="F1400" s="7">
        <v>15</v>
      </c>
      <c r="G1400" s="7">
        <v>20</v>
      </c>
      <c r="H1400" s="5" t="s">
        <v>493</v>
      </c>
      <c r="I1400" s="5" t="s">
        <v>108</v>
      </c>
      <c r="J1400" s="5" t="s">
        <v>942</v>
      </c>
      <c r="K1400" s="5" t="s">
        <v>15557</v>
      </c>
      <c r="L1400" s="5" t="s">
        <v>15558</v>
      </c>
      <c r="M1400" s="5" t="s">
        <v>53</v>
      </c>
      <c r="N1400" s="5" t="s">
        <v>55</v>
      </c>
      <c r="O1400" s="5"/>
      <c r="P1400" s="5" t="b">
        <f t="shared" ca="1" si="345"/>
        <v>0</v>
      </c>
      <c r="Q1400" s="5" t="b">
        <f ca="1">IFERROR(__xludf.DUMMYFUNCTION("REGEXMATCH(L1400,""JavaScript"")"),TRUE)</f>
        <v>1</v>
      </c>
      <c r="R1400" s="5"/>
      <c r="S1400" s="5"/>
      <c r="T1400" s="5"/>
      <c r="U1400" s="5"/>
      <c r="V1400" s="5"/>
      <c r="W1400" s="5"/>
      <c r="X1400" s="5"/>
      <c r="Y1400" s="5"/>
      <c r="Z1400" s="5"/>
      <c r="AA1400" s="5"/>
      <c r="AB1400" s="5"/>
      <c r="AC1400" s="5"/>
      <c r="AD1400" s="5"/>
      <c r="AE1400" s="5"/>
      <c r="AF1400" s="5"/>
    </row>
    <row r="1401" spans="1:32" ht="20.25" customHeight="1">
      <c r="A1401" s="5" t="s">
        <v>4668</v>
      </c>
      <c r="B1401" s="5" t="s">
        <v>15298</v>
      </c>
      <c r="C1401" s="5" t="s">
        <v>41</v>
      </c>
      <c r="D1401" s="5" t="s">
        <v>94</v>
      </c>
      <c r="E1401" s="5" t="s">
        <v>29</v>
      </c>
      <c r="F1401" s="7">
        <v>15</v>
      </c>
      <c r="G1401" s="7">
        <v>20</v>
      </c>
      <c r="H1401" s="5" t="s">
        <v>493</v>
      </c>
      <c r="I1401" s="5" t="s">
        <v>66</v>
      </c>
      <c r="J1401" s="5" t="s">
        <v>110</v>
      </c>
      <c r="K1401" s="5" t="s">
        <v>15565</v>
      </c>
      <c r="L1401" s="5" t="s">
        <v>15566</v>
      </c>
      <c r="M1401" s="5" t="s">
        <v>37</v>
      </c>
      <c r="N1401" s="5" t="s">
        <v>55</v>
      </c>
      <c r="O1401" s="5"/>
      <c r="P1401" s="5" t="b">
        <f t="shared" ca="1" si="345"/>
        <v>0</v>
      </c>
      <c r="Q1401" s="5" t="b">
        <f t="shared" ref="Q1401:Q1402" ca="1" si="372">IFERROR(__xludf.DUMMYFUNCTION("REGEXMATCH(L1401,""(?i)JavaScript"")"),TRUE)</f>
        <v>1</v>
      </c>
      <c r="R1401" s="5"/>
      <c r="S1401" s="5"/>
      <c r="T1401" s="5"/>
      <c r="U1401" s="5"/>
      <c r="V1401" s="5"/>
      <c r="W1401" s="5"/>
      <c r="X1401" s="5"/>
      <c r="Y1401" s="5"/>
      <c r="Z1401" s="5"/>
      <c r="AA1401" s="5"/>
      <c r="AB1401" s="5"/>
      <c r="AC1401" s="5"/>
      <c r="AD1401" s="5"/>
      <c r="AE1401" s="5"/>
      <c r="AF1401" s="5"/>
    </row>
    <row r="1402" spans="1:32" ht="20.25" customHeight="1">
      <c r="A1402" s="5" t="s">
        <v>15570</v>
      </c>
      <c r="B1402" s="5" t="s">
        <v>15571</v>
      </c>
      <c r="C1402" s="5" t="s">
        <v>27</v>
      </c>
      <c r="D1402" s="5" t="s">
        <v>80</v>
      </c>
      <c r="E1402" s="5" t="s">
        <v>45</v>
      </c>
      <c r="F1402" s="7">
        <v>15</v>
      </c>
      <c r="G1402" s="7">
        <v>20</v>
      </c>
      <c r="H1402" s="5" t="s">
        <v>493</v>
      </c>
      <c r="I1402" s="5" t="s">
        <v>108</v>
      </c>
      <c r="J1402" s="5" t="s">
        <v>947</v>
      </c>
      <c r="K1402" s="5" t="s">
        <v>3089</v>
      </c>
      <c r="L1402" s="5" t="s">
        <v>15573</v>
      </c>
      <c r="M1402" s="5" t="s">
        <v>53</v>
      </c>
      <c r="N1402" s="5" t="s">
        <v>55</v>
      </c>
      <c r="O1402" s="5"/>
      <c r="P1402" s="5" t="b">
        <f t="shared" ca="1" si="345"/>
        <v>0</v>
      </c>
      <c r="Q1402" s="5" t="b">
        <f t="shared" ca="1" si="372"/>
        <v>1</v>
      </c>
      <c r="R1402" s="5"/>
      <c r="S1402" s="5"/>
      <c r="T1402" s="5"/>
      <c r="U1402" s="5"/>
      <c r="V1402" s="5"/>
      <c r="W1402" s="5"/>
      <c r="X1402" s="5"/>
      <c r="Y1402" s="5"/>
      <c r="Z1402" s="5"/>
      <c r="AA1402" s="5"/>
      <c r="AB1402" s="5"/>
      <c r="AC1402" s="5"/>
      <c r="AD1402" s="5"/>
      <c r="AE1402" s="5"/>
      <c r="AF1402" s="5"/>
    </row>
    <row r="1403" spans="1:32" ht="20.25" customHeight="1">
      <c r="A1403" s="5" t="s">
        <v>367</v>
      </c>
      <c r="B1403" s="5" t="s">
        <v>368</v>
      </c>
      <c r="C1403" s="5" t="s">
        <v>27</v>
      </c>
      <c r="D1403" s="5" t="s">
        <v>266</v>
      </c>
      <c r="E1403" s="5" t="s">
        <v>29</v>
      </c>
      <c r="F1403" s="7">
        <v>15</v>
      </c>
      <c r="G1403" s="7">
        <v>25</v>
      </c>
      <c r="H1403" s="5" t="s">
        <v>151</v>
      </c>
      <c r="I1403" s="5" t="s">
        <v>66</v>
      </c>
      <c r="J1403" s="5" t="s">
        <v>370</v>
      </c>
      <c r="K1403" s="5"/>
      <c r="L1403" s="5" t="s">
        <v>374</v>
      </c>
      <c r="M1403" s="5" t="s">
        <v>37</v>
      </c>
      <c r="N1403" s="5" t="s">
        <v>55</v>
      </c>
      <c r="O1403" s="5"/>
      <c r="P1403" s="5" t="b">
        <f t="shared" ca="1" si="345"/>
        <v>0</v>
      </c>
      <c r="Q1403" s="5" t="b">
        <f t="shared" ref="Q1403:Q1405" ca="1" si="373">IFERROR(__xludf.DUMMYFUNCTION("REGEXMATCH(L1403,""JavaScript"")"),TRUE)</f>
        <v>1</v>
      </c>
      <c r="R1403" s="5"/>
      <c r="S1403" s="5"/>
      <c r="T1403" s="5"/>
      <c r="U1403" s="5"/>
      <c r="V1403" s="5"/>
      <c r="W1403" s="5"/>
      <c r="X1403" s="5"/>
      <c r="Y1403" s="5"/>
      <c r="Z1403" s="5"/>
      <c r="AA1403" s="5"/>
      <c r="AB1403" s="5"/>
      <c r="AC1403" s="5"/>
      <c r="AD1403" s="5"/>
      <c r="AE1403" s="5"/>
      <c r="AF1403" s="5"/>
    </row>
    <row r="1404" spans="1:32" ht="20.25" customHeight="1">
      <c r="A1404" s="5" t="s">
        <v>15586</v>
      </c>
      <c r="B1404" s="5" t="s">
        <v>15587</v>
      </c>
      <c r="C1404" s="5" t="s">
        <v>20</v>
      </c>
      <c r="D1404" s="5" t="s">
        <v>1173</v>
      </c>
      <c r="E1404" s="5" t="s">
        <v>45</v>
      </c>
      <c r="F1404" s="7">
        <v>15</v>
      </c>
      <c r="G1404" s="7">
        <v>20</v>
      </c>
      <c r="H1404" s="5" t="s">
        <v>493</v>
      </c>
      <c r="I1404" s="5" t="s">
        <v>108</v>
      </c>
      <c r="J1404" s="5" t="s">
        <v>110</v>
      </c>
      <c r="K1404" s="5" t="s">
        <v>15590</v>
      </c>
      <c r="L1404" s="5" t="s">
        <v>15591</v>
      </c>
      <c r="M1404" s="5" t="s">
        <v>167</v>
      </c>
      <c r="N1404" s="5" t="s">
        <v>55</v>
      </c>
      <c r="O1404" s="5"/>
      <c r="P1404" s="5" t="b">
        <f t="shared" ca="1" si="345"/>
        <v>0</v>
      </c>
      <c r="Q1404" s="5" t="b">
        <f t="shared" ca="1" si="373"/>
        <v>1</v>
      </c>
      <c r="R1404" s="5"/>
      <c r="S1404" s="5"/>
      <c r="T1404" s="5"/>
      <c r="U1404" s="5"/>
      <c r="V1404" s="5"/>
      <c r="W1404" s="5"/>
      <c r="X1404" s="5"/>
      <c r="Y1404" s="5"/>
      <c r="Z1404" s="5"/>
      <c r="AA1404" s="5"/>
      <c r="AB1404" s="5"/>
      <c r="AC1404" s="5"/>
      <c r="AD1404" s="5"/>
      <c r="AE1404" s="5"/>
      <c r="AF1404" s="5"/>
    </row>
    <row r="1405" spans="1:32" ht="20.25" customHeight="1">
      <c r="A1405" s="5" t="s">
        <v>15595</v>
      </c>
      <c r="B1405" s="5" t="s">
        <v>15597</v>
      </c>
      <c r="C1405" s="5" t="s">
        <v>27</v>
      </c>
      <c r="D1405" s="5" t="s">
        <v>80</v>
      </c>
      <c r="E1405" s="5" t="s">
        <v>45</v>
      </c>
      <c r="F1405" s="7">
        <v>15</v>
      </c>
      <c r="G1405" s="7">
        <v>20</v>
      </c>
      <c r="H1405" s="5" t="s">
        <v>493</v>
      </c>
      <c r="I1405" s="5" t="s">
        <v>108</v>
      </c>
      <c r="J1405" s="5" t="s">
        <v>412</v>
      </c>
      <c r="K1405" s="5"/>
      <c r="L1405" s="5" t="s">
        <v>15599</v>
      </c>
      <c r="M1405" s="5" t="s">
        <v>37</v>
      </c>
      <c r="N1405" s="5" t="s">
        <v>89</v>
      </c>
      <c r="O1405" s="5"/>
      <c r="P1405" s="5" t="b">
        <f t="shared" ca="1" si="345"/>
        <v>0</v>
      </c>
      <c r="Q1405" s="5" t="b">
        <f t="shared" ca="1" si="373"/>
        <v>1</v>
      </c>
      <c r="R1405" s="5"/>
      <c r="S1405" s="5"/>
      <c r="T1405" s="5"/>
      <c r="U1405" s="5"/>
      <c r="V1405" s="5"/>
      <c r="W1405" s="5"/>
      <c r="X1405" s="5"/>
      <c r="Y1405" s="5"/>
      <c r="Z1405" s="5"/>
      <c r="AA1405" s="5"/>
      <c r="AB1405" s="5"/>
      <c r="AC1405" s="5"/>
      <c r="AD1405" s="5"/>
      <c r="AE1405" s="5"/>
      <c r="AF1405" s="5"/>
    </row>
    <row r="1406" spans="1:32" ht="20.25" customHeight="1">
      <c r="A1406" s="5" t="s">
        <v>15601</v>
      </c>
      <c r="B1406" s="5" t="s">
        <v>15602</v>
      </c>
      <c r="C1406" s="5" t="s">
        <v>170</v>
      </c>
      <c r="D1406" s="5" t="s">
        <v>390</v>
      </c>
      <c r="E1406" s="5" t="s">
        <v>45</v>
      </c>
      <c r="F1406" s="7">
        <v>15</v>
      </c>
      <c r="G1406" s="7">
        <v>20</v>
      </c>
      <c r="H1406" s="5" t="s">
        <v>493</v>
      </c>
      <c r="I1406" s="5" t="s">
        <v>108</v>
      </c>
      <c r="J1406" s="5" t="s">
        <v>57</v>
      </c>
      <c r="K1406" s="5" t="s">
        <v>13789</v>
      </c>
      <c r="L1406" s="5" t="s">
        <v>15605</v>
      </c>
      <c r="M1406" s="5" t="s">
        <v>37</v>
      </c>
      <c r="N1406" s="5" t="s">
        <v>55</v>
      </c>
      <c r="O1406" s="5"/>
      <c r="P1406" s="5" t="b">
        <f t="shared" ca="1" si="345"/>
        <v>0</v>
      </c>
      <c r="Q1406" s="5" t="b">
        <f ca="1">IFERROR(__xludf.DUMMYFUNCTION("REGEXMATCH(L1406,""(?i)JavaScript"")"),TRUE)</f>
        <v>1</v>
      </c>
      <c r="R1406" s="5"/>
      <c r="S1406" s="5"/>
      <c r="T1406" s="5"/>
      <c r="U1406" s="5"/>
      <c r="V1406" s="5"/>
      <c r="W1406" s="5"/>
      <c r="X1406" s="5"/>
      <c r="Y1406" s="5"/>
      <c r="Z1406" s="5"/>
      <c r="AA1406" s="5"/>
      <c r="AB1406" s="5"/>
      <c r="AC1406" s="5"/>
      <c r="AD1406" s="5"/>
      <c r="AE1406" s="5"/>
      <c r="AF1406" s="5"/>
    </row>
    <row r="1407" spans="1:32" ht="20.25" customHeight="1">
      <c r="A1407" s="5" t="s">
        <v>396</v>
      </c>
      <c r="B1407" s="5" t="s">
        <v>15610</v>
      </c>
      <c r="C1407" s="5" t="s">
        <v>41</v>
      </c>
      <c r="D1407" s="5" t="s">
        <v>94</v>
      </c>
      <c r="E1407" s="5" t="s">
        <v>45</v>
      </c>
      <c r="F1407" s="7">
        <v>15</v>
      </c>
      <c r="G1407" s="7">
        <v>30</v>
      </c>
      <c r="H1407" s="5" t="s">
        <v>2134</v>
      </c>
      <c r="I1407" s="9" t="s">
        <v>24</v>
      </c>
      <c r="J1407" s="5" t="s">
        <v>76</v>
      </c>
      <c r="K1407" s="5" t="s">
        <v>15611</v>
      </c>
      <c r="L1407" s="5" t="s">
        <v>15612</v>
      </c>
      <c r="M1407" s="5" t="s">
        <v>53</v>
      </c>
      <c r="N1407" s="5" t="s">
        <v>55</v>
      </c>
      <c r="O1407" s="5"/>
      <c r="P1407" s="5" t="b">
        <f t="shared" ca="1" si="345"/>
        <v>0</v>
      </c>
      <c r="Q1407" s="5" t="b">
        <f ca="1">IFERROR(__xludf.DUMMYFUNCTION("REGEXMATCH(L1407,""JavaScript"")"),TRUE)</f>
        <v>1</v>
      </c>
      <c r="R1407" s="5"/>
      <c r="S1407" s="5"/>
      <c r="T1407" s="5"/>
      <c r="U1407" s="5"/>
      <c r="V1407" s="5"/>
      <c r="W1407" s="5"/>
      <c r="X1407" s="5"/>
      <c r="Y1407" s="5"/>
      <c r="Z1407" s="5"/>
      <c r="AA1407" s="5"/>
      <c r="AB1407" s="5"/>
      <c r="AC1407" s="5"/>
      <c r="AD1407" s="5"/>
      <c r="AE1407" s="5"/>
      <c r="AF1407" s="5"/>
    </row>
    <row r="1408" spans="1:32" ht="20.25" customHeight="1">
      <c r="A1408" s="5" t="s">
        <v>7050</v>
      </c>
      <c r="B1408" s="5" t="s">
        <v>15618</v>
      </c>
      <c r="C1408" s="5" t="s">
        <v>41</v>
      </c>
      <c r="D1408" s="5" t="s">
        <v>94</v>
      </c>
      <c r="E1408" s="5" t="s">
        <v>29</v>
      </c>
      <c r="F1408" s="7">
        <v>15</v>
      </c>
      <c r="G1408" s="7">
        <v>20</v>
      </c>
      <c r="H1408" s="5" t="s">
        <v>493</v>
      </c>
      <c r="I1408" s="5" t="s">
        <v>66</v>
      </c>
      <c r="J1408" s="5" t="s">
        <v>161</v>
      </c>
      <c r="K1408" s="5" t="s">
        <v>12545</v>
      </c>
      <c r="L1408" s="5" t="s">
        <v>15619</v>
      </c>
      <c r="M1408" s="5" t="s">
        <v>53</v>
      </c>
      <c r="N1408" s="5" t="s">
        <v>405</v>
      </c>
      <c r="O1408" s="5"/>
      <c r="P1408" s="5" t="b">
        <f t="shared" ca="1" si="345"/>
        <v>0</v>
      </c>
      <c r="Q1408" s="5" t="b">
        <f ca="1">IFERROR(__xludf.DUMMYFUNCTION("REGEXMATCH(L1408,""(?i)JavaScript"")"),TRUE)</f>
        <v>1</v>
      </c>
      <c r="R1408" s="5"/>
      <c r="S1408" s="5"/>
      <c r="T1408" s="5"/>
      <c r="U1408" s="5"/>
      <c r="V1408" s="5"/>
      <c r="W1408" s="5"/>
      <c r="X1408" s="5"/>
      <c r="Y1408" s="5"/>
      <c r="Z1408" s="5"/>
      <c r="AA1408" s="5"/>
      <c r="AB1408" s="5"/>
      <c r="AC1408" s="5"/>
      <c r="AD1408" s="5"/>
      <c r="AE1408" s="5"/>
      <c r="AF1408" s="5"/>
    </row>
    <row r="1409" spans="1:32" ht="20.25" customHeight="1">
      <c r="A1409" s="5" t="s">
        <v>2601</v>
      </c>
      <c r="B1409" s="5" t="s">
        <v>3178</v>
      </c>
      <c r="C1409" s="5" t="s">
        <v>27</v>
      </c>
      <c r="D1409" s="5" t="s">
        <v>47</v>
      </c>
      <c r="E1409" s="5" t="s">
        <v>29</v>
      </c>
      <c r="F1409" s="7">
        <v>15</v>
      </c>
      <c r="G1409" s="7">
        <v>25</v>
      </c>
      <c r="H1409" s="5" t="s">
        <v>151</v>
      </c>
      <c r="I1409" s="5" t="s">
        <v>66</v>
      </c>
      <c r="J1409" s="5" t="s">
        <v>48</v>
      </c>
      <c r="K1409" s="5" t="s">
        <v>3180</v>
      </c>
      <c r="L1409" s="5" t="s">
        <v>3181</v>
      </c>
      <c r="M1409" s="5" t="s">
        <v>100</v>
      </c>
      <c r="N1409" s="5" t="s">
        <v>55</v>
      </c>
      <c r="O1409" s="5"/>
      <c r="P1409" s="5" t="b">
        <f t="shared" ca="1" si="345"/>
        <v>0</v>
      </c>
      <c r="Q1409" s="5" t="b">
        <f t="shared" ref="Q1409:Q1412" ca="1" si="374">IFERROR(__xludf.DUMMYFUNCTION("REGEXMATCH(L1409,""JavaScript"")"),TRUE)</f>
        <v>1</v>
      </c>
      <c r="R1409" s="5"/>
      <c r="S1409" s="5"/>
      <c r="T1409" s="5"/>
      <c r="U1409" s="5"/>
      <c r="V1409" s="5"/>
      <c r="W1409" s="5"/>
      <c r="X1409" s="5"/>
      <c r="Y1409" s="5"/>
      <c r="Z1409" s="5"/>
      <c r="AA1409" s="5"/>
      <c r="AB1409" s="5"/>
      <c r="AC1409" s="5"/>
      <c r="AD1409" s="5"/>
      <c r="AE1409" s="5"/>
      <c r="AF1409" s="5"/>
    </row>
    <row r="1410" spans="1:32" ht="20.25" customHeight="1">
      <c r="A1410" s="5" t="s">
        <v>15625</v>
      </c>
      <c r="B1410" s="5" t="s">
        <v>15626</v>
      </c>
      <c r="C1410" s="5" t="s">
        <v>170</v>
      </c>
      <c r="D1410" s="5" t="s">
        <v>390</v>
      </c>
      <c r="E1410" s="5" t="s">
        <v>45</v>
      </c>
      <c r="F1410" s="7">
        <v>15</v>
      </c>
      <c r="G1410" s="7">
        <v>20</v>
      </c>
      <c r="H1410" s="5" t="s">
        <v>493</v>
      </c>
      <c r="I1410" s="5" t="s">
        <v>66</v>
      </c>
      <c r="J1410" s="5" t="s">
        <v>117</v>
      </c>
      <c r="K1410" s="5" t="s">
        <v>15629</v>
      </c>
      <c r="L1410" s="5" t="s">
        <v>15630</v>
      </c>
      <c r="M1410" s="5" t="s">
        <v>53</v>
      </c>
      <c r="N1410" s="5" t="s">
        <v>55</v>
      </c>
      <c r="O1410" s="5"/>
      <c r="P1410" s="5" t="b">
        <f t="shared" ca="1" si="345"/>
        <v>0</v>
      </c>
      <c r="Q1410" s="5" t="b">
        <f t="shared" ca="1" si="374"/>
        <v>1</v>
      </c>
      <c r="R1410" s="5"/>
      <c r="S1410" s="5"/>
      <c r="T1410" s="5"/>
      <c r="U1410" s="5"/>
      <c r="V1410" s="5"/>
      <c r="W1410" s="5"/>
      <c r="X1410" s="5"/>
      <c r="Y1410" s="5"/>
      <c r="Z1410" s="5"/>
      <c r="AA1410" s="5"/>
      <c r="AB1410" s="5"/>
      <c r="AC1410" s="5"/>
      <c r="AD1410" s="5"/>
      <c r="AE1410" s="5"/>
      <c r="AF1410" s="5"/>
    </row>
    <row r="1411" spans="1:32" ht="20.25" customHeight="1">
      <c r="A1411" s="5" t="s">
        <v>4668</v>
      </c>
      <c r="B1411" s="5" t="s">
        <v>15633</v>
      </c>
      <c r="C1411" s="5" t="s">
        <v>20</v>
      </c>
      <c r="D1411" s="5" t="s">
        <v>47</v>
      </c>
      <c r="E1411" s="5" t="s">
        <v>45</v>
      </c>
      <c r="F1411" s="7">
        <v>15</v>
      </c>
      <c r="G1411" s="7">
        <v>30</v>
      </c>
      <c r="H1411" s="5" t="s">
        <v>2134</v>
      </c>
      <c r="I1411" s="5" t="s">
        <v>108</v>
      </c>
      <c r="J1411" s="5" t="s">
        <v>117</v>
      </c>
      <c r="K1411" s="5"/>
      <c r="L1411" s="5" t="s">
        <v>15635</v>
      </c>
      <c r="M1411" s="5" t="s">
        <v>167</v>
      </c>
      <c r="N1411" s="5" t="s">
        <v>55</v>
      </c>
      <c r="O1411" s="5"/>
      <c r="P1411" s="5" t="b">
        <f t="shared" ca="1" si="345"/>
        <v>0</v>
      </c>
      <c r="Q1411" s="5" t="b">
        <f t="shared" ca="1" si="374"/>
        <v>1</v>
      </c>
      <c r="R1411" s="5"/>
      <c r="S1411" s="5"/>
      <c r="T1411" s="5"/>
      <c r="U1411" s="5"/>
      <c r="V1411" s="5"/>
      <c r="W1411" s="5"/>
      <c r="X1411" s="5"/>
      <c r="Y1411" s="5"/>
      <c r="Z1411" s="5"/>
      <c r="AA1411" s="5"/>
      <c r="AB1411" s="5"/>
      <c r="AC1411" s="5"/>
      <c r="AD1411" s="5"/>
      <c r="AE1411" s="5"/>
      <c r="AF1411" s="5"/>
    </row>
    <row r="1412" spans="1:32" ht="20.25" customHeight="1">
      <c r="A1412" s="5" t="s">
        <v>2732</v>
      </c>
      <c r="B1412" s="5" t="s">
        <v>2733</v>
      </c>
      <c r="C1412" s="5" t="s">
        <v>27</v>
      </c>
      <c r="D1412" s="5" t="s">
        <v>199</v>
      </c>
      <c r="E1412" s="5" t="s">
        <v>45</v>
      </c>
      <c r="F1412" s="7">
        <v>15</v>
      </c>
      <c r="G1412" s="7">
        <v>25</v>
      </c>
      <c r="H1412" s="5" t="s">
        <v>151</v>
      </c>
      <c r="I1412" s="5" t="s">
        <v>66</v>
      </c>
      <c r="J1412" s="5" t="s">
        <v>57</v>
      </c>
      <c r="K1412" s="5"/>
      <c r="L1412" s="5" t="s">
        <v>2734</v>
      </c>
      <c r="M1412" s="5" t="s">
        <v>100</v>
      </c>
      <c r="N1412" s="5" t="s">
        <v>38</v>
      </c>
      <c r="O1412" s="5"/>
      <c r="P1412" s="5" t="b">
        <f t="shared" ca="1" si="345"/>
        <v>0</v>
      </c>
      <c r="Q1412" s="5" t="b">
        <f t="shared" ca="1" si="374"/>
        <v>1</v>
      </c>
      <c r="R1412" s="5"/>
      <c r="S1412" s="5"/>
      <c r="T1412" s="5"/>
      <c r="U1412" s="5"/>
      <c r="V1412" s="5"/>
      <c r="W1412" s="5"/>
      <c r="X1412" s="5"/>
      <c r="Y1412" s="5"/>
      <c r="Z1412" s="5"/>
      <c r="AA1412" s="5"/>
      <c r="AB1412" s="5"/>
      <c r="AC1412" s="5"/>
      <c r="AD1412" s="5"/>
      <c r="AE1412" s="5"/>
      <c r="AF1412" s="5"/>
    </row>
    <row r="1413" spans="1:32" ht="20.25" customHeight="1">
      <c r="A1413" s="5" t="s">
        <v>10130</v>
      </c>
      <c r="B1413" s="5" t="s">
        <v>15647</v>
      </c>
      <c r="C1413" s="5" t="s">
        <v>27</v>
      </c>
      <c r="D1413" s="5" t="s">
        <v>80</v>
      </c>
      <c r="E1413" s="5" t="s">
        <v>45</v>
      </c>
      <c r="F1413" s="7">
        <v>15</v>
      </c>
      <c r="G1413" s="7">
        <v>25</v>
      </c>
      <c r="H1413" s="5" t="s">
        <v>151</v>
      </c>
      <c r="I1413" s="5" t="s">
        <v>108</v>
      </c>
      <c r="J1413" s="5" t="s">
        <v>48</v>
      </c>
      <c r="K1413" s="5" t="s">
        <v>15649</v>
      </c>
      <c r="L1413" s="5" t="s">
        <v>15650</v>
      </c>
      <c r="M1413" s="5" t="s">
        <v>53</v>
      </c>
      <c r="N1413" s="5" t="s">
        <v>55</v>
      </c>
      <c r="O1413" s="5"/>
      <c r="P1413" s="5" t="b">
        <f t="shared" ca="1" si="345"/>
        <v>0</v>
      </c>
      <c r="Q1413" s="5" t="b">
        <f ca="1">IFERROR(__xludf.DUMMYFUNCTION("REGEXMATCH(L1413,""(?i)JavaScript"")"),TRUE)</f>
        <v>1</v>
      </c>
      <c r="R1413" s="5"/>
      <c r="S1413" s="5"/>
      <c r="T1413" s="5"/>
      <c r="U1413" s="5"/>
      <c r="V1413" s="5"/>
      <c r="W1413" s="5"/>
      <c r="X1413" s="5"/>
      <c r="Y1413" s="5"/>
      <c r="Z1413" s="5"/>
      <c r="AA1413" s="5"/>
      <c r="AB1413" s="5"/>
      <c r="AC1413" s="5"/>
      <c r="AD1413" s="5"/>
      <c r="AE1413" s="5"/>
      <c r="AF1413" s="5"/>
    </row>
    <row r="1414" spans="1:32" ht="20.25" customHeight="1">
      <c r="A1414" s="5" t="s">
        <v>10231</v>
      </c>
      <c r="B1414" s="5" t="s">
        <v>15655</v>
      </c>
      <c r="C1414" s="5" t="s">
        <v>20</v>
      </c>
      <c r="D1414" s="5" t="s">
        <v>1173</v>
      </c>
      <c r="E1414" s="5" t="s">
        <v>45</v>
      </c>
      <c r="F1414" s="7">
        <v>15</v>
      </c>
      <c r="G1414" s="7">
        <v>20</v>
      </c>
      <c r="H1414" s="5" t="s">
        <v>493</v>
      </c>
      <c r="I1414" s="5" t="s">
        <v>108</v>
      </c>
      <c r="J1414" s="5" t="s">
        <v>76</v>
      </c>
      <c r="K1414" s="5" t="s">
        <v>15656</v>
      </c>
      <c r="L1414" s="5" t="s">
        <v>15657</v>
      </c>
      <c r="M1414" s="5" t="s">
        <v>100</v>
      </c>
      <c r="N1414" s="5" t="s">
        <v>55</v>
      </c>
      <c r="O1414" s="5"/>
      <c r="P1414" s="5" t="b">
        <f t="shared" ca="1" si="345"/>
        <v>0</v>
      </c>
      <c r="Q1414" s="5" t="b">
        <f t="shared" ref="Q1414:Q1417" ca="1" si="375">IFERROR(__xludf.DUMMYFUNCTION("REGEXMATCH(L1414,""JavaScript"")"),TRUE)</f>
        <v>1</v>
      </c>
      <c r="R1414" s="5"/>
      <c r="S1414" s="5"/>
      <c r="T1414" s="5"/>
      <c r="U1414" s="5"/>
      <c r="V1414" s="5"/>
      <c r="W1414" s="5"/>
      <c r="X1414" s="5"/>
      <c r="Y1414" s="5"/>
      <c r="Z1414" s="5"/>
      <c r="AA1414" s="5"/>
      <c r="AB1414" s="5"/>
      <c r="AC1414" s="5"/>
      <c r="AD1414" s="5"/>
      <c r="AE1414" s="5"/>
      <c r="AF1414" s="5"/>
    </row>
    <row r="1415" spans="1:32" ht="20.25" customHeight="1">
      <c r="A1415" s="5" t="s">
        <v>4668</v>
      </c>
      <c r="B1415" s="5" t="s">
        <v>15663</v>
      </c>
      <c r="C1415" s="5" t="s">
        <v>27</v>
      </c>
      <c r="D1415" s="5" t="s">
        <v>80</v>
      </c>
      <c r="E1415" s="5" t="s">
        <v>29</v>
      </c>
      <c r="F1415" s="7">
        <v>15</v>
      </c>
      <c r="G1415" s="7">
        <v>20</v>
      </c>
      <c r="H1415" s="5" t="s">
        <v>493</v>
      </c>
      <c r="I1415" s="5" t="s">
        <v>108</v>
      </c>
      <c r="J1415" s="5" t="s">
        <v>537</v>
      </c>
      <c r="K1415" s="5" t="s">
        <v>15664</v>
      </c>
      <c r="L1415" s="5" t="s">
        <v>15666</v>
      </c>
      <c r="M1415" s="5" t="s">
        <v>37</v>
      </c>
      <c r="N1415" s="5" t="s">
        <v>44</v>
      </c>
      <c r="O1415" s="5"/>
      <c r="P1415" s="5" t="b">
        <f t="shared" ca="1" si="345"/>
        <v>0</v>
      </c>
      <c r="Q1415" s="5" t="b">
        <f t="shared" ca="1" si="375"/>
        <v>1</v>
      </c>
      <c r="R1415" s="5"/>
      <c r="S1415" s="5"/>
      <c r="T1415" s="5"/>
      <c r="U1415" s="5"/>
      <c r="V1415" s="5"/>
      <c r="W1415" s="5"/>
      <c r="X1415" s="5"/>
      <c r="Y1415" s="5"/>
      <c r="Z1415" s="5"/>
      <c r="AA1415" s="5"/>
      <c r="AB1415" s="5"/>
      <c r="AC1415" s="5"/>
      <c r="AD1415" s="5"/>
      <c r="AE1415" s="5"/>
      <c r="AF1415" s="5"/>
    </row>
    <row r="1416" spans="1:32" ht="20.25" customHeight="1">
      <c r="A1416" s="5" t="s">
        <v>15669</v>
      </c>
      <c r="B1416" s="5" t="s">
        <v>4311</v>
      </c>
      <c r="C1416" s="5" t="s">
        <v>41</v>
      </c>
      <c r="D1416" s="5" t="s">
        <v>169</v>
      </c>
      <c r="E1416" s="5" t="s">
        <v>29</v>
      </c>
      <c r="F1416" s="7">
        <v>15</v>
      </c>
      <c r="G1416" s="7">
        <v>20</v>
      </c>
      <c r="H1416" s="5" t="s">
        <v>493</v>
      </c>
      <c r="I1416" s="5" t="s">
        <v>108</v>
      </c>
      <c r="J1416" s="5" t="s">
        <v>117</v>
      </c>
      <c r="K1416" s="5" t="s">
        <v>15670</v>
      </c>
      <c r="L1416" s="5" t="s">
        <v>15671</v>
      </c>
      <c r="M1416" s="5" t="s">
        <v>37</v>
      </c>
      <c r="N1416" s="5" t="s">
        <v>55</v>
      </c>
      <c r="O1416" s="5"/>
      <c r="P1416" s="5" t="b">
        <f t="shared" ca="1" si="345"/>
        <v>0</v>
      </c>
      <c r="Q1416" s="5" t="b">
        <f t="shared" ca="1" si="375"/>
        <v>1</v>
      </c>
      <c r="R1416" s="5"/>
      <c r="S1416" s="5"/>
      <c r="T1416" s="5"/>
      <c r="U1416" s="5"/>
      <c r="V1416" s="5"/>
      <c r="W1416" s="5"/>
      <c r="X1416" s="5"/>
      <c r="Y1416" s="5"/>
      <c r="Z1416" s="5"/>
      <c r="AA1416" s="5"/>
      <c r="AB1416" s="5"/>
      <c r="AC1416" s="5"/>
      <c r="AD1416" s="5"/>
      <c r="AE1416" s="5"/>
      <c r="AF1416" s="5"/>
    </row>
    <row r="1417" spans="1:32" ht="20.25" customHeight="1">
      <c r="A1417" s="5" t="s">
        <v>15104</v>
      </c>
      <c r="B1417" s="5" t="s">
        <v>14435</v>
      </c>
      <c r="C1417" s="5" t="s">
        <v>27</v>
      </c>
      <c r="D1417" s="5" t="s">
        <v>266</v>
      </c>
      <c r="E1417" s="5" t="s">
        <v>45</v>
      </c>
      <c r="F1417" s="7">
        <v>15</v>
      </c>
      <c r="G1417" s="7">
        <v>20</v>
      </c>
      <c r="H1417" s="5" t="s">
        <v>493</v>
      </c>
      <c r="I1417" s="5" t="s">
        <v>108</v>
      </c>
      <c r="J1417" s="5" t="s">
        <v>161</v>
      </c>
      <c r="K1417" s="5" t="s">
        <v>15672</v>
      </c>
      <c r="L1417" s="5" t="s">
        <v>15673</v>
      </c>
      <c r="M1417" s="5" t="s">
        <v>100</v>
      </c>
      <c r="N1417" s="5" t="s">
        <v>55</v>
      </c>
      <c r="O1417" s="5"/>
      <c r="P1417" s="5" t="b">
        <f t="shared" ca="1" si="345"/>
        <v>0</v>
      </c>
      <c r="Q1417" s="5" t="b">
        <f t="shared" ca="1" si="375"/>
        <v>1</v>
      </c>
      <c r="R1417" s="5"/>
      <c r="S1417" s="5"/>
      <c r="T1417" s="5"/>
      <c r="U1417" s="5"/>
      <c r="V1417" s="5"/>
      <c r="W1417" s="5"/>
      <c r="X1417" s="5"/>
      <c r="Y1417" s="5"/>
      <c r="Z1417" s="5"/>
      <c r="AA1417" s="5"/>
      <c r="AB1417" s="5"/>
      <c r="AC1417" s="5"/>
      <c r="AD1417" s="5"/>
      <c r="AE1417" s="5"/>
      <c r="AF1417" s="5"/>
    </row>
    <row r="1418" spans="1:32" ht="20.25" customHeight="1">
      <c r="A1418" s="5" t="s">
        <v>1457</v>
      </c>
      <c r="B1418" s="5" t="s">
        <v>15677</v>
      </c>
      <c r="C1418" s="5" t="s">
        <v>41</v>
      </c>
      <c r="D1418" s="5" t="s">
        <v>169</v>
      </c>
      <c r="E1418" s="5" t="s">
        <v>45</v>
      </c>
      <c r="F1418" s="7">
        <v>15</v>
      </c>
      <c r="G1418" s="7">
        <v>30</v>
      </c>
      <c r="H1418" s="5" t="s">
        <v>2134</v>
      </c>
      <c r="I1418" s="5" t="s">
        <v>108</v>
      </c>
      <c r="J1418" s="5" t="s">
        <v>76</v>
      </c>
      <c r="K1418" s="5" t="s">
        <v>15678</v>
      </c>
      <c r="L1418" s="5" t="s">
        <v>15679</v>
      </c>
      <c r="M1418" s="5" t="s">
        <v>100</v>
      </c>
      <c r="N1418" s="5" t="s">
        <v>55</v>
      </c>
      <c r="O1418" s="5"/>
      <c r="P1418" s="5" t="b">
        <f t="shared" ca="1" si="345"/>
        <v>0</v>
      </c>
      <c r="Q1418" s="5" t="b">
        <f t="shared" ref="Q1418:Q1419" ca="1" si="376">IFERROR(__xludf.DUMMYFUNCTION("REGEXMATCH(L1418,""(?i)JavaScript"")"),TRUE)</f>
        <v>1</v>
      </c>
      <c r="R1418" s="5"/>
      <c r="S1418" s="5"/>
      <c r="T1418" s="5"/>
      <c r="U1418" s="5"/>
      <c r="V1418" s="5"/>
      <c r="W1418" s="5"/>
      <c r="X1418" s="5"/>
      <c r="Y1418" s="5"/>
      <c r="Z1418" s="5"/>
      <c r="AA1418" s="5"/>
      <c r="AB1418" s="5"/>
      <c r="AC1418" s="5"/>
      <c r="AD1418" s="5"/>
      <c r="AE1418" s="5"/>
      <c r="AF1418" s="5"/>
    </row>
    <row r="1419" spans="1:32" ht="20.25" customHeight="1">
      <c r="A1419" s="5" t="s">
        <v>7050</v>
      </c>
      <c r="B1419" s="5" t="s">
        <v>15681</v>
      </c>
      <c r="C1419" s="5" t="s">
        <v>41</v>
      </c>
      <c r="D1419" s="5" t="s">
        <v>47</v>
      </c>
      <c r="E1419" s="5" t="s">
        <v>45</v>
      </c>
      <c r="F1419" s="7">
        <v>15</v>
      </c>
      <c r="G1419" s="7">
        <v>20</v>
      </c>
      <c r="H1419" s="5" t="s">
        <v>493</v>
      </c>
      <c r="I1419" s="9" t="s">
        <v>24</v>
      </c>
      <c r="J1419" s="5" t="s">
        <v>4617</v>
      </c>
      <c r="K1419" s="5"/>
      <c r="L1419" s="5" t="s">
        <v>15683</v>
      </c>
      <c r="M1419" s="5" t="s">
        <v>53</v>
      </c>
      <c r="N1419" s="5" t="s">
        <v>55</v>
      </c>
      <c r="O1419" s="5"/>
      <c r="P1419" s="5" t="b">
        <f t="shared" ca="1" si="345"/>
        <v>0</v>
      </c>
      <c r="Q1419" s="5" t="b">
        <f t="shared" ca="1" si="376"/>
        <v>1</v>
      </c>
      <c r="R1419" s="5"/>
      <c r="S1419" s="5"/>
      <c r="T1419" s="5"/>
      <c r="U1419" s="5"/>
      <c r="V1419" s="5"/>
      <c r="W1419" s="5"/>
      <c r="X1419" s="5"/>
      <c r="Y1419" s="5"/>
      <c r="Z1419" s="5"/>
      <c r="AA1419" s="5"/>
      <c r="AB1419" s="5"/>
      <c r="AC1419" s="5"/>
      <c r="AD1419" s="5"/>
      <c r="AE1419" s="5"/>
      <c r="AF1419" s="5"/>
    </row>
    <row r="1420" spans="1:32" ht="20.25" customHeight="1">
      <c r="A1420" s="5" t="s">
        <v>15687</v>
      </c>
      <c r="B1420" s="5" t="s">
        <v>15688</v>
      </c>
      <c r="C1420" s="5" t="s">
        <v>41</v>
      </c>
      <c r="D1420" s="5" t="s">
        <v>47</v>
      </c>
      <c r="E1420" s="5" t="s">
        <v>45</v>
      </c>
      <c r="F1420" s="7">
        <v>15</v>
      </c>
      <c r="G1420" s="7">
        <v>20</v>
      </c>
      <c r="H1420" s="5" t="s">
        <v>493</v>
      </c>
      <c r="I1420" s="5" t="s">
        <v>66</v>
      </c>
      <c r="J1420" s="5" t="s">
        <v>403</v>
      </c>
      <c r="K1420" s="5" t="s">
        <v>15693</v>
      </c>
      <c r="L1420" s="5" t="s">
        <v>15694</v>
      </c>
      <c r="M1420" s="5" t="s">
        <v>53</v>
      </c>
      <c r="N1420" s="5" t="s">
        <v>55</v>
      </c>
      <c r="O1420" s="5"/>
      <c r="P1420" s="5" t="b">
        <f t="shared" ca="1" si="345"/>
        <v>0</v>
      </c>
      <c r="Q1420" s="5" t="b">
        <f t="shared" ref="Q1420:Q1423" ca="1" si="377">IFERROR(__xludf.DUMMYFUNCTION("REGEXMATCH(L1420,""JavaScript"")"),TRUE)</f>
        <v>1</v>
      </c>
      <c r="R1420" s="5"/>
      <c r="S1420" s="5"/>
      <c r="T1420" s="5"/>
      <c r="U1420" s="5"/>
      <c r="V1420" s="5"/>
      <c r="W1420" s="5"/>
      <c r="X1420" s="5"/>
      <c r="Y1420" s="5"/>
      <c r="Z1420" s="5"/>
      <c r="AA1420" s="5"/>
      <c r="AB1420" s="5"/>
      <c r="AC1420" s="5"/>
      <c r="AD1420" s="5"/>
      <c r="AE1420" s="5"/>
      <c r="AF1420" s="5"/>
    </row>
    <row r="1421" spans="1:32" ht="20.25" customHeight="1">
      <c r="A1421" s="5" t="s">
        <v>396</v>
      </c>
      <c r="B1421" s="5" t="s">
        <v>15698</v>
      </c>
      <c r="C1421" s="5" t="s">
        <v>170</v>
      </c>
      <c r="D1421" s="5" t="s">
        <v>390</v>
      </c>
      <c r="E1421" s="5" t="s">
        <v>29</v>
      </c>
      <c r="F1421" s="7">
        <v>15</v>
      </c>
      <c r="G1421" s="7">
        <v>18</v>
      </c>
      <c r="H1421" s="5" t="s">
        <v>5228</v>
      </c>
      <c r="I1421" s="5" t="s">
        <v>66</v>
      </c>
      <c r="J1421" s="5" t="s">
        <v>2745</v>
      </c>
      <c r="K1421" s="5" t="s">
        <v>15703</v>
      </c>
      <c r="L1421" s="5" t="s">
        <v>15704</v>
      </c>
      <c r="M1421" s="5" t="s">
        <v>53</v>
      </c>
      <c r="N1421" s="5" t="s">
        <v>55</v>
      </c>
      <c r="O1421" s="5"/>
      <c r="P1421" s="5" t="b">
        <f t="shared" ca="1" si="345"/>
        <v>0</v>
      </c>
      <c r="Q1421" s="5" t="b">
        <f t="shared" ca="1" si="377"/>
        <v>1</v>
      </c>
      <c r="R1421" s="5"/>
      <c r="S1421" s="5"/>
      <c r="T1421" s="5"/>
      <c r="U1421" s="5"/>
      <c r="V1421" s="5"/>
      <c r="W1421" s="5"/>
      <c r="X1421" s="5"/>
      <c r="Y1421" s="5"/>
      <c r="Z1421" s="5"/>
      <c r="AA1421" s="5"/>
      <c r="AB1421" s="5"/>
      <c r="AC1421" s="5"/>
      <c r="AD1421" s="5"/>
      <c r="AE1421" s="5"/>
      <c r="AF1421" s="5"/>
    </row>
    <row r="1422" spans="1:32" ht="20.25" customHeight="1">
      <c r="A1422" s="5" t="s">
        <v>396</v>
      </c>
      <c r="B1422" s="5" t="s">
        <v>15707</v>
      </c>
      <c r="C1422" s="5" t="s">
        <v>170</v>
      </c>
      <c r="D1422" s="5" t="s">
        <v>47</v>
      </c>
      <c r="E1422" s="5" t="s">
        <v>45</v>
      </c>
      <c r="F1422" s="7">
        <v>15</v>
      </c>
      <c r="G1422" s="7">
        <v>30</v>
      </c>
      <c r="H1422" s="5" t="s">
        <v>2134</v>
      </c>
      <c r="I1422" s="5" t="s">
        <v>108</v>
      </c>
      <c r="J1422" s="5" t="s">
        <v>117</v>
      </c>
      <c r="K1422" s="5" t="s">
        <v>15708</v>
      </c>
      <c r="L1422" s="5" t="s">
        <v>15709</v>
      </c>
      <c r="M1422" s="5" t="s">
        <v>37</v>
      </c>
      <c r="N1422" s="5" t="s">
        <v>55</v>
      </c>
      <c r="O1422" s="5"/>
      <c r="P1422" s="5" t="b">
        <f t="shared" ca="1" si="345"/>
        <v>0</v>
      </c>
      <c r="Q1422" s="5" t="b">
        <f t="shared" ca="1" si="377"/>
        <v>1</v>
      </c>
      <c r="R1422" s="5"/>
      <c r="S1422" s="5"/>
      <c r="T1422" s="5"/>
      <c r="U1422" s="5"/>
      <c r="V1422" s="5"/>
      <c r="W1422" s="5"/>
      <c r="X1422" s="5"/>
      <c r="Y1422" s="5"/>
      <c r="Z1422" s="5"/>
      <c r="AA1422" s="5"/>
      <c r="AB1422" s="5"/>
      <c r="AC1422" s="5"/>
      <c r="AD1422" s="5"/>
      <c r="AE1422" s="5"/>
      <c r="AF1422" s="5"/>
    </row>
    <row r="1423" spans="1:32" ht="20.25" customHeight="1">
      <c r="A1423" s="5" t="s">
        <v>8811</v>
      </c>
      <c r="B1423" s="5" t="s">
        <v>15710</v>
      </c>
      <c r="C1423" s="5" t="s">
        <v>27</v>
      </c>
      <c r="D1423" s="5" t="s">
        <v>266</v>
      </c>
      <c r="E1423" s="5" t="s">
        <v>29</v>
      </c>
      <c r="F1423" s="7">
        <v>15</v>
      </c>
      <c r="G1423" s="7">
        <v>20</v>
      </c>
      <c r="H1423" s="5" t="s">
        <v>493</v>
      </c>
      <c r="I1423" s="5" t="s">
        <v>66</v>
      </c>
      <c r="J1423" s="5" t="s">
        <v>4546</v>
      </c>
      <c r="K1423" s="5" t="s">
        <v>15713</v>
      </c>
      <c r="L1423" s="5" t="s">
        <v>15714</v>
      </c>
      <c r="M1423" s="5" t="s">
        <v>42</v>
      </c>
      <c r="N1423" s="5" t="s">
        <v>38</v>
      </c>
      <c r="O1423" s="5"/>
      <c r="P1423" s="5" t="b">
        <f t="shared" ca="1" si="345"/>
        <v>0</v>
      </c>
      <c r="Q1423" s="5" t="b">
        <f t="shared" ca="1" si="377"/>
        <v>1</v>
      </c>
      <c r="R1423" s="5"/>
      <c r="S1423" s="5"/>
      <c r="T1423" s="5"/>
      <c r="U1423" s="5"/>
      <c r="V1423" s="5"/>
      <c r="W1423" s="5"/>
      <c r="X1423" s="5"/>
      <c r="Y1423" s="5"/>
      <c r="Z1423" s="5"/>
      <c r="AA1423" s="5"/>
      <c r="AB1423" s="5"/>
      <c r="AC1423" s="5"/>
      <c r="AD1423" s="5"/>
      <c r="AE1423" s="5"/>
      <c r="AF1423" s="5"/>
    </row>
    <row r="1424" spans="1:32" ht="20.25" customHeight="1">
      <c r="A1424" s="5" t="s">
        <v>15717</v>
      </c>
      <c r="B1424" s="5" t="s">
        <v>15718</v>
      </c>
      <c r="C1424" s="5" t="s">
        <v>27</v>
      </c>
      <c r="D1424" s="5" t="s">
        <v>54</v>
      </c>
      <c r="E1424" s="5" t="s">
        <v>45</v>
      </c>
      <c r="F1424" s="7">
        <v>15</v>
      </c>
      <c r="G1424" s="7">
        <v>20</v>
      </c>
      <c r="H1424" s="5" t="s">
        <v>493</v>
      </c>
      <c r="I1424" s="5" t="s">
        <v>108</v>
      </c>
      <c r="J1424" s="5" t="s">
        <v>1270</v>
      </c>
      <c r="K1424" s="5" t="s">
        <v>1560</v>
      </c>
      <c r="L1424" s="5" t="s">
        <v>15719</v>
      </c>
      <c r="M1424" s="5" t="s">
        <v>53</v>
      </c>
      <c r="N1424" s="5" t="s">
        <v>89</v>
      </c>
      <c r="O1424" s="5"/>
      <c r="P1424" s="5" t="b">
        <f ca="1">IFERROR(__xludf.DUMMYFUNCTION("REGEXMATCH(A1424,""(?i)JavaScript"")"),FALSE)</f>
        <v>0</v>
      </c>
      <c r="Q1424" s="5" t="b">
        <f ca="1">IFERROR(__xludf.DUMMYFUNCTION("REGEXMATCH(L1424,""(?i)JavaScript"")"),FALSE)</f>
        <v>0</v>
      </c>
      <c r="R1424" s="5"/>
      <c r="S1424" s="5"/>
      <c r="T1424" s="5"/>
      <c r="U1424" s="5"/>
      <c r="V1424" s="5"/>
      <c r="W1424" s="5"/>
      <c r="X1424" s="5"/>
      <c r="Y1424" s="5"/>
      <c r="Z1424" s="5"/>
      <c r="AA1424" s="5"/>
      <c r="AB1424" s="5"/>
      <c r="AC1424" s="5"/>
      <c r="AD1424" s="5"/>
      <c r="AE1424" s="5"/>
      <c r="AF1424" s="5"/>
    </row>
    <row r="1425" spans="1:32" ht="20.25" customHeight="1">
      <c r="A1425" s="5" t="s">
        <v>3767</v>
      </c>
      <c r="B1425" s="5" t="s">
        <v>3769</v>
      </c>
      <c r="C1425" s="5" t="s">
        <v>27</v>
      </c>
      <c r="D1425" s="5" t="s">
        <v>28</v>
      </c>
      <c r="E1425" s="5" t="s">
        <v>29</v>
      </c>
      <c r="F1425" s="7">
        <v>15</v>
      </c>
      <c r="G1425" s="7">
        <v>20</v>
      </c>
      <c r="H1425" s="5" t="s">
        <v>493</v>
      </c>
      <c r="I1425" s="5" t="s">
        <v>108</v>
      </c>
      <c r="J1425" s="5" t="s">
        <v>3771</v>
      </c>
      <c r="K1425" s="5" t="s">
        <v>3772</v>
      </c>
      <c r="L1425" s="5" t="s">
        <v>3773</v>
      </c>
      <c r="M1425" s="5" t="s">
        <v>53</v>
      </c>
      <c r="N1425" s="5" t="s">
        <v>55</v>
      </c>
      <c r="O1425" s="5"/>
      <c r="P1425" s="5" t="b">
        <f t="shared" ref="P1425:P1427" ca="1" si="378">IFERROR(__xludf.DUMMYFUNCTION("REGEXMATCH(A1425,""JavaScript"")"),FALSE)</f>
        <v>0</v>
      </c>
      <c r="Q1425" s="5" t="b">
        <f ca="1">IFERROR(__xludf.DUMMYFUNCTION("REGEXMATCH(L1425,""JavaScript"")"),TRUE)</f>
        <v>1</v>
      </c>
      <c r="R1425" s="5"/>
      <c r="S1425" s="5"/>
      <c r="T1425" s="5"/>
      <c r="U1425" s="5"/>
      <c r="V1425" s="5"/>
      <c r="W1425" s="5"/>
      <c r="X1425" s="5"/>
      <c r="Y1425" s="5"/>
      <c r="Z1425" s="5"/>
      <c r="AA1425" s="5"/>
      <c r="AB1425" s="5"/>
      <c r="AC1425" s="5"/>
      <c r="AD1425" s="5"/>
      <c r="AE1425" s="5"/>
      <c r="AF1425" s="5"/>
    </row>
    <row r="1426" spans="1:32" ht="20.25" customHeight="1">
      <c r="A1426" s="5" t="s">
        <v>8775</v>
      </c>
      <c r="B1426" s="5" t="s">
        <v>15724</v>
      </c>
      <c r="C1426" s="5" t="s">
        <v>41</v>
      </c>
      <c r="D1426" s="5" t="s">
        <v>874</v>
      </c>
      <c r="E1426" s="5" t="s">
        <v>45</v>
      </c>
      <c r="F1426" s="7">
        <v>15</v>
      </c>
      <c r="G1426" s="7">
        <v>30</v>
      </c>
      <c r="H1426" s="5" t="s">
        <v>2134</v>
      </c>
      <c r="I1426" s="5" t="s">
        <v>31</v>
      </c>
      <c r="J1426" s="5" t="s">
        <v>14194</v>
      </c>
      <c r="K1426" s="5" t="s">
        <v>15725</v>
      </c>
      <c r="L1426" s="5" t="s">
        <v>15726</v>
      </c>
      <c r="M1426" s="5" t="s">
        <v>100</v>
      </c>
      <c r="N1426" s="5" t="s">
        <v>55</v>
      </c>
      <c r="O1426" s="5" t="b">
        <f ca="1">IFERROR(__xludf.DUMMYFUNCTION("REGEXMATCH(A1426,""前端"")"),TRUE)</f>
        <v>1</v>
      </c>
      <c r="P1426" s="5" t="b">
        <f t="shared" ca="1" si="378"/>
        <v>0</v>
      </c>
      <c r="Q1426" s="5" t="b">
        <f t="shared" ref="Q1426:Q1429" ca="1" si="379">IFERROR(__xludf.DUMMYFUNCTION("REGEXMATCH(L1426,""(?i)JavaScript"")"),FALSE)</f>
        <v>0</v>
      </c>
      <c r="R1426" s="5"/>
      <c r="S1426" s="5"/>
      <c r="T1426" s="5"/>
      <c r="U1426" s="5"/>
      <c r="V1426" s="5"/>
      <c r="W1426" s="5"/>
      <c r="X1426" s="5"/>
      <c r="Y1426" s="5"/>
      <c r="Z1426" s="5"/>
      <c r="AA1426" s="5"/>
      <c r="AB1426" s="5"/>
      <c r="AC1426" s="5"/>
      <c r="AD1426" s="5"/>
      <c r="AE1426" s="5"/>
      <c r="AF1426" s="5"/>
    </row>
    <row r="1427" spans="1:32" ht="20.25" customHeight="1">
      <c r="A1427" s="5" t="s">
        <v>15730</v>
      </c>
      <c r="B1427" s="5" t="s">
        <v>15731</v>
      </c>
      <c r="C1427" s="5" t="s">
        <v>27</v>
      </c>
      <c r="D1427" s="5" t="s">
        <v>80</v>
      </c>
      <c r="E1427" s="5" t="s">
        <v>45</v>
      </c>
      <c r="F1427" s="7">
        <v>15</v>
      </c>
      <c r="G1427" s="7">
        <v>25</v>
      </c>
      <c r="H1427" s="5" t="s">
        <v>151</v>
      </c>
      <c r="I1427" s="5" t="s">
        <v>108</v>
      </c>
      <c r="J1427" s="5" t="s">
        <v>110</v>
      </c>
      <c r="K1427" s="5" t="s">
        <v>15732</v>
      </c>
      <c r="L1427" s="5" t="s">
        <v>15733</v>
      </c>
      <c r="M1427" s="5" t="s">
        <v>37</v>
      </c>
      <c r="N1427" s="5" t="s">
        <v>405</v>
      </c>
      <c r="O1427" s="5"/>
      <c r="P1427" s="5" t="b">
        <f t="shared" ca="1" si="378"/>
        <v>0</v>
      </c>
      <c r="Q1427" s="5" t="b">
        <f t="shared" ca="1" si="379"/>
        <v>0</v>
      </c>
      <c r="R1427" s="5"/>
      <c r="S1427" s="5"/>
      <c r="T1427" s="5"/>
      <c r="U1427" s="5"/>
      <c r="V1427" s="5"/>
      <c r="W1427" s="5"/>
      <c r="X1427" s="5"/>
      <c r="Y1427" s="5"/>
      <c r="Z1427" s="5"/>
      <c r="AA1427" s="5"/>
      <c r="AB1427" s="5"/>
      <c r="AC1427" s="5"/>
      <c r="AD1427" s="5"/>
      <c r="AE1427" s="5"/>
      <c r="AF1427" s="5"/>
    </row>
    <row r="1428" spans="1:32" ht="20.25" customHeight="1">
      <c r="A1428" s="5" t="s">
        <v>15734</v>
      </c>
      <c r="B1428" s="5" t="s">
        <v>15735</v>
      </c>
      <c r="C1428" s="5" t="s">
        <v>27</v>
      </c>
      <c r="D1428" s="5" t="s">
        <v>47</v>
      </c>
      <c r="E1428" s="5" t="s">
        <v>45</v>
      </c>
      <c r="F1428" s="7">
        <v>15</v>
      </c>
      <c r="G1428" s="7">
        <v>20</v>
      </c>
      <c r="H1428" s="5" t="s">
        <v>493</v>
      </c>
      <c r="I1428" s="9" t="s">
        <v>24</v>
      </c>
      <c r="J1428" s="5" t="s">
        <v>7293</v>
      </c>
      <c r="K1428" s="5"/>
      <c r="L1428" s="5"/>
      <c r="M1428" s="5" t="s">
        <v>167</v>
      </c>
      <c r="N1428" s="5" t="s">
        <v>89</v>
      </c>
      <c r="O1428" s="5"/>
      <c r="P1428" s="5" t="b">
        <f ca="1">IFERROR(__xludf.DUMMYFUNCTION("REGEXMATCH(A1428,""(?i)JavaScript"")"),FALSE)</f>
        <v>0</v>
      </c>
      <c r="Q1428" s="5" t="b">
        <f t="shared" ca="1" si="379"/>
        <v>0</v>
      </c>
      <c r="R1428" s="5"/>
      <c r="S1428" s="5"/>
      <c r="T1428" s="5"/>
      <c r="U1428" s="5"/>
      <c r="V1428" s="5"/>
      <c r="W1428" s="5"/>
      <c r="X1428" s="5"/>
      <c r="Y1428" s="5"/>
      <c r="Z1428" s="5"/>
      <c r="AA1428" s="5"/>
      <c r="AB1428" s="5"/>
      <c r="AC1428" s="5"/>
      <c r="AD1428" s="5"/>
      <c r="AE1428" s="5"/>
      <c r="AF1428" s="5"/>
    </row>
    <row r="1429" spans="1:32" ht="20.25" customHeight="1">
      <c r="A1429" s="5" t="s">
        <v>15743</v>
      </c>
      <c r="B1429" s="5" t="s">
        <v>15744</v>
      </c>
      <c r="C1429" s="5" t="s">
        <v>27</v>
      </c>
      <c r="D1429" s="5" t="s">
        <v>199</v>
      </c>
      <c r="E1429" s="5" t="s">
        <v>45</v>
      </c>
      <c r="F1429" s="7">
        <v>15</v>
      </c>
      <c r="G1429" s="7">
        <v>20</v>
      </c>
      <c r="H1429" s="5" t="s">
        <v>493</v>
      </c>
      <c r="I1429" s="5" t="s">
        <v>108</v>
      </c>
      <c r="J1429" s="5" t="s">
        <v>15745</v>
      </c>
      <c r="K1429" s="5" t="s">
        <v>190</v>
      </c>
      <c r="L1429" s="5" t="s">
        <v>15746</v>
      </c>
      <c r="M1429" s="5" t="s">
        <v>53</v>
      </c>
      <c r="N1429" s="5" t="s">
        <v>55</v>
      </c>
      <c r="O1429" s="5"/>
      <c r="P1429" s="5" t="b">
        <f t="shared" ref="P1429:P1432" ca="1" si="380">IFERROR(__xludf.DUMMYFUNCTION("REGEXMATCH(A1429,""JavaScript"")"),FALSE)</f>
        <v>0</v>
      </c>
      <c r="Q1429" s="5" t="b">
        <f t="shared" ca="1" si="379"/>
        <v>0</v>
      </c>
      <c r="R1429" s="5"/>
      <c r="S1429" s="5"/>
      <c r="T1429" s="5"/>
      <c r="U1429" s="5"/>
      <c r="V1429" s="5"/>
      <c r="W1429" s="5"/>
      <c r="X1429" s="5"/>
      <c r="Y1429" s="5"/>
      <c r="Z1429" s="5"/>
      <c r="AA1429" s="5"/>
      <c r="AB1429" s="5"/>
      <c r="AC1429" s="5"/>
      <c r="AD1429" s="5"/>
      <c r="AE1429" s="5"/>
      <c r="AF1429" s="5"/>
    </row>
    <row r="1430" spans="1:32" ht="20.25" customHeight="1">
      <c r="A1430" s="5" t="s">
        <v>2660</v>
      </c>
      <c r="B1430" s="5" t="s">
        <v>15751</v>
      </c>
      <c r="C1430" s="5" t="s">
        <v>27</v>
      </c>
      <c r="D1430" s="5" t="s">
        <v>47</v>
      </c>
      <c r="E1430" s="5" t="s">
        <v>29</v>
      </c>
      <c r="F1430" s="7">
        <v>15</v>
      </c>
      <c r="G1430" s="7">
        <v>20</v>
      </c>
      <c r="H1430" s="5" t="s">
        <v>493</v>
      </c>
      <c r="I1430" s="5" t="s">
        <v>108</v>
      </c>
      <c r="J1430" s="5" t="s">
        <v>34</v>
      </c>
      <c r="K1430" s="5" t="s">
        <v>15752</v>
      </c>
      <c r="L1430" s="5" t="s">
        <v>15753</v>
      </c>
      <c r="M1430" s="5" t="s">
        <v>53</v>
      </c>
      <c r="N1430" s="5" t="s">
        <v>55</v>
      </c>
      <c r="O1430" s="5"/>
      <c r="P1430" s="5" t="b">
        <f t="shared" ca="1" si="380"/>
        <v>0</v>
      </c>
      <c r="Q1430" s="5" t="b">
        <f t="shared" ref="Q1430:Q1432" ca="1" si="381">IFERROR(__xludf.DUMMYFUNCTION("REGEXMATCH(L1430,""JavaScript"")"),TRUE)</f>
        <v>1</v>
      </c>
      <c r="R1430" s="5"/>
      <c r="S1430" s="5"/>
      <c r="T1430" s="5"/>
      <c r="U1430" s="5"/>
      <c r="V1430" s="5"/>
      <c r="W1430" s="5"/>
      <c r="X1430" s="5"/>
      <c r="Y1430" s="5"/>
      <c r="Z1430" s="5"/>
      <c r="AA1430" s="5"/>
      <c r="AB1430" s="5"/>
      <c r="AC1430" s="5"/>
      <c r="AD1430" s="5"/>
      <c r="AE1430" s="5"/>
      <c r="AF1430" s="5"/>
    </row>
    <row r="1431" spans="1:32" ht="20.25" customHeight="1">
      <c r="A1431" s="5" t="s">
        <v>4668</v>
      </c>
      <c r="B1431" s="5" t="s">
        <v>15756</v>
      </c>
      <c r="C1431" s="5" t="s">
        <v>27</v>
      </c>
      <c r="D1431" s="5" t="s">
        <v>290</v>
      </c>
      <c r="E1431" s="5" t="s">
        <v>45</v>
      </c>
      <c r="F1431" s="7">
        <v>15</v>
      </c>
      <c r="G1431" s="7">
        <v>20</v>
      </c>
      <c r="H1431" s="5" t="s">
        <v>493</v>
      </c>
      <c r="I1431" s="5" t="s">
        <v>108</v>
      </c>
      <c r="J1431" s="5" t="s">
        <v>1520</v>
      </c>
      <c r="K1431" s="5" t="s">
        <v>15757</v>
      </c>
      <c r="L1431" s="5" t="s">
        <v>15758</v>
      </c>
      <c r="M1431" s="5" t="s">
        <v>37</v>
      </c>
      <c r="N1431" s="5" t="s">
        <v>55</v>
      </c>
      <c r="O1431" s="5"/>
      <c r="P1431" s="5" t="b">
        <f t="shared" ca="1" si="380"/>
        <v>0</v>
      </c>
      <c r="Q1431" s="5" t="b">
        <f t="shared" ca="1" si="381"/>
        <v>1</v>
      </c>
      <c r="R1431" s="5"/>
      <c r="S1431" s="5"/>
      <c r="T1431" s="5"/>
      <c r="U1431" s="5"/>
      <c r="V1431" s="5"/>
      <c r="W1431" s="5"/>
      <c r="X1431" s="5"/>
      <c r="Y1431" s="5"/>
      <c r="Z1431" s="5"/>
      <c r="AA1431" s="5"/>
      <c r="AB1431" s="5"/>
      <c r="AC1431" s="5"/>
      <c r="AD1431" s="5"/>
      <c r="AE1431" s="5"/>
      <c r="AF1431" s="5"/>
    </row>
    <row r="1432" spans="1:32" ht="20.25" customHeight="1">
      <c r="A1432" s="5" t="s">
        <v>15534</v>
      </c>
      <c r="B1432" s="5" t="s">
        <v>15535</v>
      </c>
      <c r="C1432" s="5" t="s">
        <v>27</v>
      </c>
      <c r="D1432" s="5" t="s">
        <v>212</v>
      </c>
      <c r="E1432" s="5" t="s">
        <v>45</v>
      </c>
      <c r="F1432" s="7">
        <v>15</v>
      </c>
      <c r="G1432" s="7">
        <v>30</v>
      </c>
      <c r="H1432" s="5" t="s">
        <v>2134</v>
      </c>
      <c r="I1432" s="9" t="s">
        <v>24</v>
      </c>
      <c r="J1432" s="5" t="s">
        <v>57</v>
      </c>
      <c r="K1432" s="5" t="s">
        <v>15536</v>
      </c>
      <c r="L1432" s="5" t="s">
        <v>15537</v>
      </c>
      <c r="M1432" s="5" t="s">
        <v>167</v>
      </c>
      <c r="N1432" s="5" t="s">
        <v>55</v>
      </c>
      <c r="O1432" s="5"/>
      <c r="P1432" s="5" t="b">
        <f t="shared" ca="1" si="380"/>
        <v>0</v>
      </c>
      <c r="Q1432" s="5" t="b">
        <f t="shared" ca="1" si="381"/>
        <v>1</v>
      </c>
      <c r="R1432" s="5"/>
      <c r="S1432" s="5"/>
      <c r="T1432" s="5"/>
      <c r="U1432" s="5"/>
      <c r="V1432" s="5"/>
      <c r="W1432" s="5"/>
      <c r="X1432" s="5"/>
      <c r="Y1432" s="5"/>
      <c r="Z1432" s="5"/>
      <c r="AA1432" s="5"/>
      <c r="AB1432" s="5"/>
      <c r="AC1432" s="5"/>
      <c r="AD1432" s="5"/>
      <c r="AE1432" s="5"/>
      <c r="AF1432" s="5"/>
    </row>
    <row r="1433" spans="1:32" ht="20.25" customHeight="1">
      <c r="A1433" s="5" t="s">
        <v>15768</v>
      </c>
      <c r="B1433" s="5" t="s">
        <v>4769</v>
      </c>
      <c r="C1433" s="5" t="s">
        <v>20</v>
      </c>
      <c r="D1433" s="5" t="s">
        <v>1527</v>
      </c>
      <c r="E1433" s="5" t="s">
        <v>29</v>
      </c>
      <c r="F1433" s="7">
        <v>15</v>
      </c>
      <c r="G1433" s="7">
        <v>30</v>
      </c>
      <c r="H1433" s="5" t="s">
        <v>2134</v>
      </c>
      <c r="I1433" s="5" t="s">
        <v>31</v>
      </c>
      <c r="J1433" s="5" t="s">
        <v>32</v>
      </c>
      <c r="K1433" s="5" t="s">
        <v>4770</v>
      </c>
      <c r="L1433" s="5" t="s">
        <v>15772</v>
      </c>
      <c r="M1433" s="5" t="s">
        <v>167</v>
      </c>
      <c r="N1433" s="5" t="s">
        <v>89</v>
      </c>
      <c r="O1433" s="5"/>
      <c r="P1433" s="5" t="b">
        <f ca="1">IFERROR(__xludf.DUMMYFUNCTION("REGEXMATCH(A1433,""(?i)JavaScript"")"),FALSE)</f>
        <v>0</v>
      </c>
      <c r="Q1433" s="5" t="b">
        <f ca="1">IFERROR(__xludf.DUMMYFUNCTION("REGEXMATCH(L1433,""(?i)JavaScript"")"),FALSE)</f>
        <v>0</v>
      </c>
      <c r="R1433" s="5"/>
      <c r="S1433" s="5"/>
      <c r="T1433" s="5"/>
      <c r="U1433" s="5"/>
      <c r="V1433" s="5"/>
      <c r="W1433" s="5"/>
      <c r="X1433" s="5"/>
      <c r="Y1433" s="5"/>
      <c r="Z1433" s="5"/>
      <c r="AA1433" s="5"/>
      <c r="AB1433" s="5"/>
      <c r="AC1433" s="5"/>
      <c r="AD1433" s="5"/>
      <c r="AE1433" s="5"/>
      <c r="AF1433" s="5"/>
    </row>
    <row r="1434" spans="1:32" ht="20.25" customHeight="1">
      <c r="A1434" s="5" t="s">
        <v>15787</v>
      </c>
      <c r="B1434" s="5" t="s">
        <v>15788</v>
      </c>
      <c r="C1434" s="5" t="s">
        <v>27</v>
      </c>
      <c r="D1434" s="5" t="s">
        <v>47</v>
      </c>
      <c r="E1434" s="5" t="s">
        <v>45</v>
      </c>
      <c r="F1434" s="7">
        <v>15</v>
      </c>
      <c r="G1434" s="7">
        <v>20</v>
      </c>
      <c r="H1434" s="5" t="s">
        <v>493</v>
      </c>
      <c r="I1434" s="5" t="s">
        <v>108</v>
      </c>
      <c r="J1434" s="5" t="s">
        <v>15789</v>
      </c>
      <c r="K1434" s="5" t="s">
        <v>11903</v>
      </c>
      <c r="L1434" s="5" t="s">
        <v>15790</v>
      </c>
      <c r="M1434" s="5" t="s">
        <v>167</v>
      </c>
      <c r="N1434" s="5" t="s">
        <v>55</v>
      </c>
      <c r="O1434" s="5"/>
      <c r="P1434" s="5" t="b">
        <f t="shared" ref="P1434:P1578" ca="1" si="382">IFERROR(__xludf.DUMMYFUNCTION("REGEXMATCH(A1434,""JavaScript"")"),FALSE)</f>
        <v>0</v>
      </c>
      <c r="Q1434" s="5" t="b">
        <f ca="1">IFERROR(__xludf.DUMMYFUNCTION("REGEXMATCH(L1434,""JavaScript"")"),TRUE)</f>
        <v>1</v>
      </c>
      <c r="R1434" s="5"/>
      <c r="S1434" s="5"/>
      <c r="T1434" s="5"/>
      <c r="U1434" s="5"/>
      <c r="V1434" s="5"/>
      <c r="W1434" s="5"/>
      <c r="X1434" s="5"/>
      <c r="Y1434" s="5"/>
      <c r="Z1434" s="5"/>
      <c r="AA1434" s="5"/>
      <c r="AB1434" s="5"/>
      <c r="AC1434" s="5"/>
      <c r="AD1434" s="5"/>
      <c r="AE1434" s="5"/>
      <c r="AF1434" s="5"/>
    </row>
    <row r="1435" spans="1:32" ht="20.25" customHeight="1">
      <c r="A1435" s="5" t="s">
        <v>15791</v>
      </c>
      <c r="B1435" s="5" t="s">
        <v>15792</v>
      </c>
      <c r="C1435" s="5" t="s">
        <v>27</v>
      </c>
      <c r="D1435" s="5" t="s">
        <v>212</v>
      </c>
      <c r="E1435" s="5" t="s">
        <v>29</v>
      </c>
      <c r="F1435" s="7">
        <v>15</v>
      </c>
      <c r="G1435" s="7">
        <v>20</v>
      </c>
      <c r="H1435" s="5" t="s">
        <v>493</v>
      </c>
      <c r="I1435" s="5" t="s">
        <v>31</v>
      </c>
      <c r="J1435" s="5" t="s">
        <v>1471</v>
      </c>
      <c r="K1435" s="5"/>
      <c r="L1435" s="5" t="s">
        <v>15793</v>
      </c>
      <c r="M1435" s="5" t="s">
        <v>53</v>
      </c>
      <c r="N1435" s="5" t="s">
        <v>55</v>
      </c>
      <c r="O1435" s="5"/>
      <c r="P1435" s="5" t="b">
        <f t="shared" ca="1" si="382"/>
        <v>0</v>
      </c>
      <c r="Q1435" s="5" t="b">
        <f ca="1">IFERROR(__xludf.DUMMYFUNCTION("REGEXMATCH(L1435,""(?i)JavaScript"")"),TRUE)</f>
        <v>1</v>
      </c>
      <c r="R1435" s="5"/>
      <c r="S1435" s="5"/>
      <c r="T1435" s="5"/>
      <c r="U1435" s="5"/>
      <c r="V1435" s="5"/>
      <c r="W1435" s="5"/>
      <c r="X1435" s="5"/>
      <c r="Y1435" s="5"/>
      <c r="Z1435" s="5"/>
      <c r="AA1435" s="5"/>
      <c r="AB1435" s="5"/>
      <c r="AC1435" s="5"/>
      <c r="AD1435" s="5"/>
      <c r="AE1435" s="5"/>
      <c r="AF1435" s="5"/>
    </row>
    <row r="1436" spans="1:32" ht="20.25" customHeight="1">
      <c r="A1436" s="5" t="s">
        <v>15797</v>
      </c>
      <c r="B1436" s="5" t="s">
        <v>6115</v>
      </c>
      <c r="C1436" s="5" t="s">
        <v>41</v>
      </c>
      <c r="D1436" s="5" t="s">
        <v>47</v>
      </c>
      <c r="E1436" s="5" t="s">
        <v>29</v>
      </c>
      <c r="F1436" s="7">
        <v>15</v>
      </c>
      <c r="G1436" s="7">
        <v>20</v>
      </c>
      <c r="H1436" s="5" t="s">
        <v>493</v>
      </c>
      <c r="I1436" s="5" t="s">
        <v>108</v>
      </c>
      <c r="J1436" s="5" t="s">
        <v>106</v>
      </c>
      <c r="K1436" s="5"/>
      <c r="L1436" s="5" t="s">
        <v>15798</v>
      </c>
      <c r="M1436" s="5" t="s">
        <v>37</v>
      </c>
      <c r="N1436" s="5" t="s">
        <v>55</v>
      </c>
      <c r="O1436" s="5"/>
      <c r="P1436" s="5" t="b">
        <f t="shared" ca="1" si="382"/>
        <v>0</v>
      </c>
      <c r="Q1436" s="5" t="b">
        <f t="shared" ref="Q1436:Q1437" ca="1" si="383">IFERROR(__xludf.DUMMYFUNCTION("REGEXMATCH(L1436,""JavaScript"")"),TRUE)</f>
        <v>1</v>
      </c>
      <c r="R1436" s="5"/>
      <c r="S1436" s="5"/>
      <c r="T1436" s="5"/>
      <c r="U1436" s="5"/>
      <c r="V1436" s="5"/>
      <c r="W1436" s="5"/>
      <c r="X1436" s="5"/>
      <c r="Y1436" s="5"/>
      <c r="Z1436" s="5"/>
      <c r="AA1436" s="5"/>
      <c r="AB1436" s="5"/>
      <c r="AC1436" s="5"/>
      <c r="AD1436" s="5"/>
      <c r="AE1436" s="5"/>
      <c r="AF1436" s="5"/>
    </row>
    <row r="1437" spans="1:32" ht="20.25" customHeight="1">
      <c r="A1437" s="5" t="s">
        <v>713</v>
      </c>
      <c r="B1437" s="5" t="s">
        <v>15439</v>
      </c>
      <c r="C1437" s="5" t="s">
        <v>27</v>
      </c>
      <c r="D1437" s="5" t="s">
        <v>75</v>
      </c>
      <c r="E1437" s="5" t="s">
        <v>45</v>
      </c>
      <c r="F1437" s="7">
        <v>15</v>
      </c>
      <c r="G1437" s="7">
        <v>20</v>
      </c>
      <c r="H1437" s="5" t="s">
        <v>493</v>
      </c>
      <c r="I1437" s="5" t="s">
        <v>108</v>
      </c>
      <c r="J1437" s="5" t="s">
        <v>1230</v>
      </c>
      <c r="K1437" s="5" t="s">
        <v>15440</v>
      </c>
      <c r="L1437" s="5" t="s">
        <v>15441</v>
      </c>
      <c r="M1437" s="5" t="s">
        <v>1599</v>
      </c>
      <c r="N1437" s="5" t="s">
        <v>405</v>
      </c>
      <c r="O1437" s="5"/>
      <c r="P1437" s="5" t="b">
        <f t="shared" ca="1" si="382"/>
        <v>0</v>
      </c>
      <c r="Q1437" s="5" t="b">
        <f t="shared" ca="1" si="383"/>
        <v>1</v>
      </c>
      <c r="R1437" s="5"/>
      <c r="S1437" s="5"/>
      <c r="T1437" s="5"/>
      <c r="U1437" s="5"/>
      <c r="V1437" s="5"/>
      <c r="W1437" s="5"/>
      <c r="X1437" s="5"/>
      <c r="Y1437" s="5"/>
      <c r="Z1437" s="5"/>
      <c r="AA1437" s="5"/>
      <c r="AB1437" s="5"/>
      <c r="AC1437" s="5"/>
      <c r="AD1437" s="5"/>
      <c r="AE1437" s="5"/>
      <c r="AF1437" s="5"/>
    </row>
    <row r="1438" spans="1:32" ht="20.25" customHeight="1">
      <c r="A1438" s="5" t="s">
        <v>15802</v>
      </c>
      <c r="B1438" s="5" t="s">
        <v>15803</v>
      </c>
      <c r="C1438" s="5" t="s">
        <v>41</v>
      </c>
      <c r="D1438" s="5" t="s">
        <v>375</v>
      </c>
      <c r="E1438" s="5" t="s">
        <v>29</v>
      </c>
      <c r="F1438" s="7">
        <v>15</v>
      </c>
      <c r="G1438" s="7">
        <v>20</v>
      </c>
      <c r="H1438" s="5" t="s">
        <v>493</v>
      </c>
      <c r="I1438" s="5" t="s">
        <v>66</v>
      </c>
      <c r="J1438" s="5" t="s">
        <v>444</v>
      </c>
      <c r="K1438" s="5" t="s">
        <v>15807</v>
      </c>
      <c r="L1438" s="5" t="s">
        <v>15809</v>
      </c>
      <c r="M1438" s="5" t="s">
        <v>53</v>
      </c>
      <c r="N1438" s="5" t="s">
        <v>55</v>
      </c>
      <c r="O1438" s="5"/>
      <c r="P1438" s="5" t="b">
        <f t="shared" ca="1" si="382"/>
        <v>0</v>
      </c>
      <c r="Q1438" s="5" t="b">
        <f ca="1">IFERROR(__xludf.DUMMYFUNCTION("REGEXMATCH(L1438,""(?i)JavaScript"")"),TRUE)</f>
        <v>1</v>
      </c>
      <c r="R1438" s="5"/>
      <c r="S1438" s="5"/>
      <c r="T1438" s="5"/>
      <c r="U1438" s="5"/>
      <c r="V1438" s="5"/>
      <c r="W1438" s="5"/>
      <c r="X1438" s="5"/>
      <c r="Y1438" s="5"/>
      <c r="Z1438" s="5"/>
      <c r="AA1438" s="5"/>
      <c r="AB1438" s="5"/>
      <c r="AC1438" s="5"/>
      <c r="AD1438" s="5"/>
      <c r="AE1438" s="5"/>
      <c r="AF1438" s="5"/>
    </row>
    <row r="1439" spans="1:32" ht="20.25" customHeight="1">
      <c r="A1439" s="5" t="s">
        <v>7050</v>
      </c>
      <c r="B1439" s="5" t="s">
        <v>4789</v>
      </c>
      <c r="C1439" s="5" t="s">
        <v>20</v>
      </c>
      <c r="D1439" s="5" t="s">
        <v>47</v>
      </c>
      <c r="E1439" s="5" t="s">
        <v>45</v>
      </c>
      <c r="F1439" s="7">
        <v>15</v>
      </c>
      <c r="G1439" s="7">
        <v>25</v>
      </c>
      <c r="H1439" s="5" t="s">
        <v>151</v>
      </c>
      <c r="I1439" s="5" t="s">
        <v>108</v>
      </c>
      <c r="J1439" s="5" t="s">
        <v>3889</v>
      </c>
      <c r="K1439" s="5" t="s">
        <v>15814</v>
      </c>
      <c r="L1439" s="5" t="s">
        <v>15816</v>
      </c>
      <c r="M1439" s="5" t="s">
        <v>37</v>
      </c>
      <c r="N1439" s="5" t="s">
        <v>55</v>
      </c>
      <c r="O1439" s="5"/>
      <c r="P1439" s="5" t="b">
        <f t="shared" ca="1" si="382"/>
        <v>0</v>
      </c>
      <c r="Q1439" s="5" t="b">
        <f t="shared" ref="Q1439:Q1440" ca="1" si="384">IFERROR(__xludf.DUMMYFUNCTION("REGEXMATCH(L1439,""JavaScript"")"),TRUE)</f>
        <v>1</v>
      </c>
      <c r="R1439" s="5"/>
      <c r="S1439" s="5"/>
      <c r="T1439" s="5"/>
      <c r="U1439" s="5"/>
      <c r="V1439" s="5"/>
      <c r="W1439" s="5"/>
      <c r="X1439" s="5"/>
      <c r="Y1439" s="5"/>
      <c r="Z1439" s="5"/>
      <c r="AA1439" s="5"/>
      <c r="AB1439" s="5"/>
      <c r="AC1439" s="5"/>
      <c r="AD1439" s="5"/>
      <c r="AE1439" s="5"/>
      <c r="AF1439" s="5"/>
    </row>
    <row r="1440" spans="1:32" ht="20.25" customHeight="1">
      <c r="A1440" s="5" t="s">
        <v>765</v>
      </c>
      <c r="B1440" s="5" t="s">
        <v>15822</v>
      </c>
      <c r="C1440" s="5" t="s">
        <v>170</v>
      </c>
      <c r="D1440" s="5" t="s">
        <v>378</v>
      </c>
      <c r="E1440" s="5" t="s">
        <v>29</v>
      </c>
      <c r="F1440" s="7">
        <v>15</v>
      </c>
      <c r="G1440" s="7">
        <v>20</v>
      </c>
      <c r="H1440" s="5" t="s">
        <v>493</v>
      </c>
      <c r="I1440" s="5" t="s">
        <v>108</v>
      </c>
      <c r="J1440" s="5" t="s">
        <v>110</v>
      </c>
      <c r="K1440" s="5" t="s">
        <v>15823</v>
      </c>
      <c r="L1440" s="5" t="s">
        <v>15824</v>
      </c>
      <c r="M1440" s="5" t="s">
        <v>37</v>
      </c>
      <c r="N1440" s="5" t="s">
        <v>55</v>
      </c>
      <c r="O1440" s="5"/>
      <c r="P1440" s="5" t="b">
        <f t="shared" ca="1" si="382"/>
        <v>0</v>
      </c>
      <c r="Q1440" s="5" t="b">
        <f t="shared" ca="1" si="384"/>
        <v>1</v>
      </c>
      <c r="R1440" s="5"/>
      <c r="S1440" s="5"/>
      <c r="T1440" s="5"/>
      <c r="U1440" s="5"/>
      <c r="V1440" s="5"/>
      <c r="W1440" s="5"/>
      <c r="X1440" s="5"/>
      <c r="Y1440" s="5"/>
      <c r="Z1440" s="5"/>
      <c r="AA1440" s="5"/>
      <c r="AB1440" s="5"/>
      <c r="AC1440" s="5"/>
      <c r="AD1440" s="5"/>
      <c r="AE1440" s="5"/>
      <c r="AF1440" s="5"/>
    </row>
    <row r="1441" spans="1:32" ht="20.25" customHeight="1">
      <c r="A1441" s="5" t="s">
        <v>396</v>
      </c>
      <c r="B1441" s="5" t="s">
        <v>15689</v>
      </c>
      <c r="C1441" s="5" t="s">
        <v>27</v>
      </c>
      <c r="D1441" s="5" t="s">
        <v>85</v>
      </c>
      <c r="E1441" s="5" t="s">
        <v>45</v>
      </c>
      <c r="F1441" s="7">
        <v>15</v>
      </c>
      <c r="G1441" s="7">
        <v>20</v>
      </c>
      <c r="H1441" s="5" t="s">
        <v>493</v>
      </c>
      <c r="I1441" s="5" t="s">
        <v>108</v>
      </c>
      <c r="J1441" s="5" t="s">
        <v>57</v>
      </c>
      <c r="K1441" s="5" t="s">
        <v>1816</v>
      </c>
      <c r="L1441" s="5" t="s">
        <v>15827</v>
      </c>
      <c r="M1441" s="5" t="s">
        <v>53</v>
      </c>
      <c r="N1441" s="5" t="s">
        <v>55</v>
      </c>
      <c r="O1441" s="5"/>
      <c r="P1441" s="5" t="b">
        <f t="shared" ca="1" si="382"/>
        <v>0</v>
      </c>
      <c r="Q1441" s="5" t="b">
        <f ca="1">IFERROR(__xludf.DUMMYFUNCTION("REGEXMATCH(L1441,""(?i)JavaScript"")"),TRUE)</f>
        <v>1</v>
      </c>
      <c r="R1441" s="5"/>
      <c r="S1441" s="5"/>
      <c r="T1441" s="5"/>
      <c r="U1441" s="5"/>
      <c r="V1441" s="5"/>
      <c r="W1441" s="5"/>
      <c r="X1441" s="5"/>
      <c r="Y1441" s="5"/>
      <c r="Z1441" s="5"/>
      <c r="AA1441" s="5"/>
      <c r="AB1441" s="5"/>
      <c r="AC1441" s="5"/>
      <c r="AD1441" s="5"/>
      <c r="AE1441" s="5"/>
      <c r="AF1441" s="5"/>
    </row>
    <row r="1442" spans="1:32" ht="20.25" customHeight="1">
      <c r="A1442" s="5" t="s">
        <v>1457</v>
      </c>
      <c r="B1442" s="5" t="s">
        <v>15830</v>
      </c>
      <c r="C1442" s="5" t="s">
        <v>170</v>
      </c>
      <c r="D1442" s="5" t="s">
        <v>47</v>
      </c>
      <c r="E1442" s="5" t="s">
        <v>45</v>
      </c>
      <c r="F1442" s="7">
        <v>15</v>
      </c>
      <c r="G1442" s="7">
        <v>20</v>
      </c>
      <c r="H1442" s="5" t="s">
        <v>493</v>
      </c>
      <c r="I1442" s="5" t="s">
        <v>108</v>
      </c>
      <c r="J1442" s="5" t="s">
        <v>134</v>
      </c>
      <c r="K1442" s="5" t="s">
        <v>15833</v>
      </c>
      <c r="L1442" s="5" t="s">
        <v>15834</v>
      </c>
      <c r="M1442" s="5" t="s">
        <v>37</v>
      </c>
      <c r="N1442" s="5" t="s">
        <v>55</v>
      </c>
      <c r="O1442" s="5"/>
      <c r="P1442" s="5" t="b">
        <f t="shared" ca="1" si="382"/>
        <v>0</v>
      </c>
      <c r="Q1442" s="5" t="b">
        <f ca="1">IFERROR(__xludf.DUMMYFUNCTION("REGEXMATCH(L1442,""JavaScript"")"),TRUE)</f>
        <v>1</v>
      </c>
      <c r="R1442" s="5"/>
      <c r="S1442" s="5"/>
      <c r="T1442" s="5"/>
      <c r="U1442" s="5"/>
      <c r="V1442" s="5"/>
      <c r="W1442" s="5"/>
      <c r="X1442" s="5"/>
      <c r="Y1442" s="5"/>
      <c r="Z1442" s="5"/>
      <c r="AA1442" s="5"/>
      <c r="AB1442" s="5"/>
      <c r="AC1442" s="5"/>
      <c r="AD1442" s="5"/>
      <c r="AE1442" s="5"/>
      <c r="AF1442" s="5"/>
    </row>
    <row r="1443" spans="1:32" ht="20.25" customHeight="1">
      <c r="A1443" s="5" t="s">
        <v>15836</v>
      </c>
      <c r="B1443" s="5" t="s">
        <v>15837</v>
      </c>
      <c r="C1443" s="5" t="s">
        <v>41</v>
      </c>
      <c r="D1443" s="5" t="s">
        <v>169</v>
      </c>
      <c r="E1443" s="5" t="s">
        <v>29</v>
      </c>
      <c r="F1443" s="7">
        <v>15</v>
      </c>
      <c r="G1443" s="7">
        <v>20</v>
      </c>
      <c r="H1443" s="5" t="s">
        <v>493</v>
      </c>
      <c r="I1443" s="5" t="s">
        <v>66</v>
      </c>
      <c r="J1443" s="5" t="s">
        <v>57</v>
      </c>
      <c r="K1443" s="5"/>
      <c r="L1443" s="5" t="s">
        <v>15840</v>
      </c>
      <c r="M1443" s="5" t="s">
        <v>53</v>
      </c>
      <c r="N1443" s="5" t="s">
        <v>55</v>
      </c>
      <c r="O1443" s="5"/>
      <c r="P1443" s="5" t="b">
        <f t="shared" ca="1" si="382"/>
        <v>0</v>
      </c>
      <c r="Q1443" s="5" t="b">
        <f ca="1">IFERROR(__xludf.DUMMYFUNCTION("REGEXMATCH(L1443,""(?i)JavaScript"")"),TRUE)</f>
        <v>1</v>
      </c>
      <c r="R1443" s="5"/>
      <c r="S1443" s="5"/>
      <c r="T1443" s="5"/>
      <c r="U1443" s="5"/>
      <c r="V1443" s="5"/>
      <c r="W1443" s="5"/>
      <c r="X1443" s="5"/>
      <c r="Y1443" s="5"/>
      <c r="Z1443" s="5"/>
      <c r="AA1443" s="5"/>
      <c r="AB1443" s="5"/>
      <c r="AC1443" s="5"/>
      <c r="AD1443" s="5"/>
      <c r="AE1443" s="5"/>
      <c r="AF1443" s="5"/>
    </row>
    <row r="1444" spans="1:32" ht="20.25" customHeight="1">
      <c r="A1444" s="5" t="s">
        <v>765</v>
      </c>
      <c r="B1444" s="5" t="s">
        <v>15844</v>
      </c>
      <c r="C1444" s="5" t="s">
        <v>170</v>
      </c>
      <c r="D1444" s="5" t="s">
        <v>390</v>
      </c>
      <c r="E1444" s="5" t="s">
        <v>45</v>
      </c>
      <c r="F1444" s="7">
        <v>15</v>
      </c>
      <c r="G1444" s="7">
        <v>20</v>
      </c>
      <c r="H1444" s="5" t="s">
        <v>493</v>
      </c>
      <c r="I1444" s="5" t="s">
        <v>108</v>
      </c>
      <c r="J1444" s="5" t="s">
        <v>6700</v>
      </c>
      <c r="K1444" s="5" t="s">
        <v>8203</v>
      </c>
      <c r="L1444" s="5" t="s">
        <v>15846</v>
      </c>
      <c r="M1444" s="5" t="s">
        <v>53</v>
      </c>
      <c r="N1444" s="5" t="s">
        <v>55</v>
      </c>
      <c r="O1444" s="5"/>
      <c r="P1444" s="5" t="b">
        <f t="shared" ca="1" si="382"/>
        <v>0</v>
      </c>
      <c r="Q1444" s="5" t="b">
        <f t="shared" ref="Q1444:Q1447" ca="1" si="385">IFERROR(__xludf.DUMMYFUNCTION("REGEXMATCH(L1444,""JavaScript"")"),TRUE)</f>
        <v>1</v>
      </c>
      <c r="R1444" s="5"/>
      <c r="S1444" s="5"/>
      <c r="T1444" s="5"/>
      <c r="U1444" s="5"/>
      <c r="V1444" s="5"/>
      <c r="W1444" s="5"/>
      <c r="X1444" s="5"/>
      <c r="Y1444" s="5"/>
      <c r="Z1444" s="5"/>
      <c r="AA1444" s="5"/>
      <c r="AB1444" s="5"/>
      <c r="AC1444" s="5"/>
      <c r="AD1444" s="5"/>
      <c r="AE1444" s="5"/>
      <c r="AF1444" s="5"/>
    </row>
    <row r="1445" spans="1:32" ht="20.25" customHeight="1">
      <c r="A1445" s="5" t="s">
        <v>4668</v>
      </c>
      <c r="B1445" s="5" t="s">
        <v>15116</v>
      </c>
      <c r="C1445" s="5" t="s">
        <v>41</v>
      </c>
      <c r="D1445" s="5" t="s">
        <v>47</v>
      </c>
      <c r="E1445" s="5" t="s">
        <v>29</v>
      </c>
      <c r="F1445" s="7">
        <v>15</v>
      </c>
      <c r="G1445" s="7">
        <v>20</v>
      </c>
      <c r="H1445" s="5" t="s">
        <v>493</v>
      </c>
      <c r="I1445" s="5" t="s">
        <v>66</v>
      </c>
      <c r="J1445" s="5" t="s">
        <v>110</v>
      </c>
      <c r="K1445" s="5" t="s">
        <v>15851</v>
      </c>
      <c r="L1445" s="5" t="s">
        <v>15852</v>
      </c>
      <c r="M1445" s="5" t="s">
        <v>37</v>
      </c>
      <c r="N1445" s="5" t="s">
        <v>55</v>
      </c>
      <c r="O1445" s="5"/>
      <c r="P1445" s="5" t="b">
        <f t="shared" ca="1" si="382"/>
        <v>0</v>
      </c>
      <c r="Q1445" s="5" t="b">
        <f t="shared" ca="1" si="385"/>
        <v>1</v>
      </c>
      <c r="R1445" s="5"/>
      <c r="S1445" s="5"/>
      <c r="T1445" s="5"/>
      <c r="U1445" s="5"/>
      <c r="V1445" s="5"/>
      <c r="W1445" s="5"/>
      <c r="X1445" s="5"/>
      <c r="Y1445" s="5"/>
      <c r="Z1445" s="5"/>
      <c r="AA1445" s="5"/>
      <c r="AB1445" s="5"/>
      <c r="AC1445" s="5"/>
      <c r="AD1445" s="5"/>
      <c r="AE1445" s="5"/>
      <c r="AF1445" s="5"/>
    </row>
    <row r="1446" spans="1:32" ht="20.25" customHeight="1">
      <c r="A1446" s="5" t="s">
        <v>13323</v>
      </c>
      <c r="B1446" s="5" t="s">
        <v>15853</v>
      </c>
      <c r="C1446" s="5" t="s">
        <v>170</v>
      </c>
      <c r="D1446" s="5" t="s">
        <v>390</v>
      </c>
      <c r="E1446" s="5" t="s">
        <v>45</v>
      </c>
      <c r="F1446" s="7">
        <v>15</v>
      </c>
      <c r="G1446" s="7">
        <v>20</v>
      </c>
      <c r="H1446" s="5" t="s">
        <v>493</v>
      </c>
      <c r="I1446" s="5" t="s">
        <v>66</v>
      </c>
      <c r="J1446" s="5" t="s">
        <v>273</v>
      </c>
      <c r="K1446" s="5" t="s">
        <v>15855</v>
      </c>
      <c r="L1446" s="5" t="s">
        <v>15856</v>
      </c>
      <c r="M1446" s="5" t="s">
        <v>37</v>
      </c>
      <c r="N1446" s="5" t="s">
        <v>55</v>
      </c>
      <c r="O1446" s="5"/>
      <c r="P1446" s="5" t="b">
        <f t="shared" ca="1" si="382"/>
        <v>0</v>
      </c>
      <c r="Q1446" s="5" t="b">
        <f t="shared" ca="1" si="385"/>
        <v>1</v>
      </c>
      <c r="R1446" s="5"/>
      <c r="S1446" s="5"/>
      <c r="T1446" s="5"/>
      <c r="U1446" s="5"/>
      <c r="V1446" s="5"/>
      <c r="W1446" s="5"/>
      <c r="X1446" s="5"/>
      <c r="Y1446" s="5"/>
      <c r="Z1446" s="5"/>
      <c r="AA1446" s="5"/>
      <c r="AB1446" s="5"/>
      <c r="AC1446" s="5"/>
      <c r="AD1446" s="5"/>
      <c r="AE1446" s="5"/>
      <c r="AF1446" s="5"/>
    </row>
    <row r="1447" spans="1:32" ht="20.25" customHeight="1">
      <c r="A1447" s="5" t="s">
        <v>1457</v>
      </c>
      <c r="B1447" s="5" t="s">
        <v>15860</v>
      </c>
      <c r="C1447" s="5" t="s">
        <v>41</v>
      </c>
      <c r="D1447" s="5" t="s">
        <v>114</v>
      </c>
      <c r="E1447" s="5" t="s">
        <v>29</v>
      </c>
      <c r="F1447" s="7">
        <v>15</v>
      </c>
      <c r="G1447" s="7">
        <v>25</v>
      </c>
      <c r="H1447" s="5" t="s">
        <v>151</v>
      </c>
      <c r="I1447" s="9" t="s">
        <v>24</v>
      </c>
      <c r="J1447" s="5" t="s">
        <v>117</v>
      </c>
      <c r="K1447" s="5" t="s">
        <v>15863</v>
      </c>
      <c r="L1447" s="5" t="s">
        <v>15864</v>
      </c>
      <c r="M1447" s="5" t="s">
        <v>53</v>
      </c>
      <c r="N1447" s="5" t="s">
        <v>271</v>
      </c>
      <c r="O1447" s="5"/>
      <c r="P1447" s="5" t="b">
        <f t="shared" ca="1" si="382"/>
        <v>0</v>
      </c>
      <c r="Q1447" s="5" t="b">
        <f t="shared" ca="1" si="385"/>
        <v>1</v>
      </c>
      <c r="R1447" s="5"/>
      <c r="S1447" s="5"/>
      <c r="T1447" s="5"/>
      <c r="U1447" s="5"/>
      <c r="V1447" s="5"/>
      <c r="W1447" s="5"/>
      <c r="X1447" s="5"/>
      <c r="Y1447" s="5"/>
      <c r="Z1447" s="5"/>
      <c r="AA1447" s="5"/>
      <c r="AB1447" s="5"/>
      <c r="AC1447" s="5"/>
      <c r="AD1447" s="5"/>
      <c r="AE1447" s="5"/>
      <c r="AF1447" s="5"/>
    </row>
    <row r="1448" spans="1:32" ht="20.25" customHeight="1">
      <c r="A1448" s="5" t="s">
        <v>2922</v>
      </c>
      <c r="B1448" s="5" t="s">
        <v>15782</v>
      </c>
      <c r="C1448" s="5" t="s">
        <v>27</v>
      </c>
      <c r="D1448" s="5" t="s">
        <v>80</v>
      </c>
      <c r="E1448" s="5" t="s">
        <v>45</v>
      </c>
      <c r="F1448" s="7">
        <v>15</v>
      </c>
      <c r="G1448" s="7">
        <v>25</v>
      </c>
      <c r="H1448" s="5" t="s">
        <v>151</v>
      </c>
      <c r="I1448" s="5" t="s">
        <v>108</v>
      </c>
      <c r="J1448" s="5" t="s">
        <v>76</v>
      </c>
      <c r="K1448" s="5" t="s">
        <v>15865</v>
      </c>
      <c r="L1448" s="5" t="s">
        <v>15866</v>
      </c>
      <c r="M1448" s="5" t="s">
        <v>167</v>
      </c>
      <c r="N1448" s="5" t="s">
        <v>38</v>
      </c>
      <c r="O1448" s="5"/>
      <c r="P1448" s="5" t="b">
        <f t="shared" ca="1" si="382"/>
        <v>0</v>
      </c>
      <c r="Q1448" s="5" t="b">
        <f t="shared" ref="Q1448:Q1449" ca="1" si="386">IFERROR(__xludf.DUMMYFUNCTION("REGEXMATCH(L1448,""(?i)JavaScript"")"),TRUE)</f>
        <v>1</v>
      </c>
      <c r="R1448" s="5"/>
      <c r="S1448" s="5"/>
      <c r="T1448" s="5"/>
      <c r="U1448" s="5"/>
      <c r="V1448" s="5"/>
      <c r="W1448" s="5"/>
      <c r="X1448" s="5"/>
      <c r="Y1448" s="5"/>
      <c r="Z1448" s="5"/>
      <c r="AA1448" s="5"/>
      <c r="AB1448" s="5"/>
      <c r="AC1448" s="5"/>
      <c r="AD1448" s="5"/>
      <c r="AE1448" s="5"/>
      <c r="AF1448" s="5"/>
    </row>
    <row r="1449" spans="1:32" ht="20.25" customHeight="1">
      <c r="A1449" s="5" t="s">
        <v>248</v>
      </c>
      <c r="B1449" s="5" t="s">
        <v>15727</v>
      </c>
      <c r="C1449" s="5" t="s">
        <v>27</v>
      </c>
      <c r="D1449" s="5" t="s">
        <v>212</v>
      </c>
      <c r="E1449" s="5" t="s">
        <v>45</v>
      </c>
      <c r="F1449" s="7">
        <v>15</v>
      </c>
      <c r="G1449" s="7">
        <v>20</v>
      </c>
      <c r="H1449" s="5" t="s">
        <v>493</v>
      </c>
      <c r="I1449" s="5" t="s">
        <v>108</v>
      </c>
      <c r="J1449" s="5" t="s">
        <v>32</v>
      </c>
      <c r="K1449" s="5" t="s">
        <v>15728</v>
      </c>
      <c r="L1449" s="5" t="s">
        <v>15870</v>
      </c>
      <c r="M1449" s="5" t="s">
        <v>167</v>
      </c>
      <c r="N1449" s="5" t="s">
        <v>55</v>
      </c>
      <c r="O1449" s="5"/>
      <c r="P1449" s="5" t="b">
        <f t="shared" ca="1" si="382"/>
        <v>0</v>
      </c>
      <c r="Q1449" s="5" t="b">
        <f t="shared" ca="1" si="386"/>
        <v>1</v>
      </c>
      <c r="R1449" s="5"/>
      <c r="S1449" s="5"/>
      <c r="T1449" s="5"/>
      <c r="U1449" s="5"/>
      <c r="V1449" s="5"/>
      <c r="W1449" s="5"/>
      <c r="X1449" s="5"/>
      <c r="Y1449" s="5"/>
      <c r="Z1449" s="5"/>
      <c r="AA1449" s="5"/>
      <c r="AB1449" s="5"/>
      <c r="AC1449" s="5"/>
      <c r="AD1449" s="5"/>
      <c r="AE1449" s="5"/>
      <c r="AF1449" s="5"/>
    </row>
    <row r="1450" spans="1:32" ht="20.25" customHeight="1">
      <c r="A1450" s="5" t="s">
        <v>1457</v>
      </c>
      <c r="B1450" s="5" t="s">
        <v>15873</v>
      </c>
      <c r="C1450" s="5" t="s">
        <v>27</v>
      </c>
      <c r="D1450" s="5" t="s">
        <v>105</v>
      </c>
      <c r="E1450" s="5" t="s">
        <v>45</v>
      </c>
      <c r="F1450" s="7">
        <v>15</v>
      </c>
      <c r="G1450" s="7">
        <v>25</v>
      </c>
      <c r="H1450" s="5" t="s">
        <v>151</v>
      </c>
      <c r="I1450" s="5" t="s">
        <v>31</v>
      </c>
      <c r="J1450" s="5" t="s">
        <v>2106</v>
      </c>
      <c r="K1450" s="5" t="s">
        <v>15876</v>
      </c>
      <c r="L1450" s="5" t="s">
        <v>15877</v>
      </c>
      <c r="M1450" s="5" t="s">
        <v>100</v>
      </c>
      <c r="N1450" s="5" t="s">
        <v>271</v>
      </c>
      <c r="O1450" s="5"/>
      <c r="P1450" s="5" t="b">
        <f t="shared" ca="1" si="382"/>
        <v>0</v>
      </c>
      <c r="Q1450" s="5" t="b">
        <f t="shared" ref="Q1450:Q1451" ca="1" si="387">IFERROR(__xludf.DUMMYFUNCTION("REGEXMATCH(L1450,""JavaScript"")"),TRUE)</f>
        <v>1</v>
      </c>
      <c r="R1450" s="5"/>
      <c r="S1450" s="5"/>
      <c r="T1450" s="5"/>
      <c r="U1450" s="5"/>
      <c r="V1450" s="5"/>
      <c r="W1450" s="5"/>
      <c r="X1450" s="5"/>
      <c r="Y1450" s="5"/>
      <c r="Z1450" s="5"/>
      <c r="AA1450" s="5"/>
      <c r="AB1450" s="5"/>
      <c r="AC1450" s="5"/>
      <c r="AD1450" s="5"/>
      <c r="AE1450" s="5"/>
      <c r="AF1450" s="5"/>
    </row>
    <row r="1451" spans="1:32" ht="20.25" customHeight="1">
      <c r="A1451" s="5" t="s">
        <v>11280</v>
      </c>
      <c r="B1451" s="5" t="s">
        <v>15885</v>
      </c>
      <c r="C1451" s="5" t="s">
        <v>27</v>
      </c>
      <c r="D1451" s="5" t="s">
        <v>75</v>
      </c>
      <c r="E1451" s="5" t="s">
        <v>29</v>
      </c>
      <c r="F1451" s="7">
        <v>15</v>
      </c>
      <c r="G1451" s="7">
        <v>25</v>
      </c>
      <c r="H1451" s="5" t="s">
        <v>151</v>
      </c>
      <c r="I1451" s="5" t="s">
        <v>108</v>
      </c>
      <c r="J1451" s="5" t="s">
        <v>12345</v>
      </c>
      <c r="K1451" s="5" t="s">
        <v>15886</v>
      </c>
      <c r="L1451" s="5" t="s">
        <v>15887</v>
      </c>
      <c r="M1451" s="5" t="s">
        <v>37</v>
      </c>
      <c r="N1451" s="5" t="s">
        <v>55</v>
      </c>
      <c r="O1451" s="5"/>
      <c r="P1451" s="5" t="b">
        <f t="shared" ca="1" si="382"/>
        <v>0</v>
      </c>
      <c r="Q1451" s="5" t="b">
        <f t="shared" ca="1" si="387"/>
        <v>1</v>
      </c>
      <c r="R1451" s="5"/>
      <c r="S1451" s="5"/>
      <c r="T1451" s="5"/>
      <c r="U1451" s="5"/>
      <c r="V1451" s="5"/>
      <c r="W1451" s="5"/>
      <c r="X1451" s="5"/>
      <c r="Y1451" s="5"/>
      <c r="Z1451" s="5"/>
      <c r="AA1451" s="5"/>
      <c r="AB1451" s="5"/>
      <c r="AC1451" s="5"/>
      <c r="AD1451" s="5"/>
      <c r="AE1451" s="5"/>
      <c r="AF1451" s="5"/>
    </row>
    <row r="1452" spans="1:32" ht="20.25" customHeight="1">
      <c r="A1452" s="5" t="s">
        <v>2985</v>
      </c>
      <c r="B1452" s="5" t="s">
        <v>15891</v>
      </c>
      <c r="C1452" s="5" t="s">
        <v>20</v>
      </c>
      <c r="D1452" s="5" t="s">
        <v>47</v>
      </c>
      <c r="E1452" s="5" t="s">
        <v>45</v>
      </c>
      <c r="F1452" s="7">
        <v>15</v>
      </c>
      <c r="G1452" s="7">
        <v>20</v>
      </c>
      <c r="H1452" s="5" t="s">
        <v>493</v>
      </c>
      <c r="I1452" s="5" t="s">
        <v>31</v>
      </c>
      <c r="J1452" s="5" t="s">
        <v>3151</v>
      </c>
      <c r="K1452" s="5" t="s">
        <v>15892</v>
      </c>
      <c r="L1452" s="5" t="s">
        <v>15893</v>
      </c>
      <c r="M1452" s="5" t="s">
        <v>53</v>
      </c>
      <c r="N1452" s="5" t="s">
        <v>55</v>
      </c>
      <c r="O1452" s="5"/>
      <c r="P1452" s="5" t="b">
        <f t="shared" ca="1" si="382"/>
        <v>0</v>
      </c>
      <c r="Q1452" s="5" t="b">
        <f t="shared" ref="Q1452:Q1454" ca="1" si="388">IFERROR(__xludf.DUMMYFUNCTION("REGEXMATCH(L1452,""(?i)JavaScript"")"),TRUE)</f>
        <v>1</v>
      </c>
      <c r="R1452" s="5"/>
      <c r="S1452" s="5"/>
      <c r="T1452" s="5"/>
      <c r="U1452" s="5"/>
      <c r="V1452" s="5"/>
      <c r="W1452" s="5"/>
      <c r="X1452" s="5"/>
      <c r="Y1452" s="5"/>
      <c r="Z1452" s="5"/>
      <c r="AA1452" s="5"/>
      <c r="AB1452" s="5"/>
      <c r="AC1452" s="5"/>
      <c r="AD1452" s="5"/>
      <c r="AE1452" s="5"/>
      <c r="AF1452" s="5"/>
    </row>
    <row r="1453" spans="1:32" ht="20.25" customHeight="1">
      <c r="A1453" s="5" t="s">
        <v>4668</v>
      </c>
      <c r="B1453" s="5" t="s">
        <v>15897</v>
      </c>
      <c r="C1453" s="5" t="s">
        <v>27</v>
      </c>
      <c r="D1453" s="5" t="s">
        <v>85</v>
      </c>
      <c r="E1453" s="5" t="s">
        <v>45</v>
      </c>
      <c r="F1453" s="7">
        <v>15</v>
      </c>
      <c r="G1453" s="7">
        <v>20</v>
      </c>
      <c r="H1453" s="5" t="s">
        <v>493</v>
      </c>
      <c r="I1453" s="5" t="s">
        <v>108</v>
      </c>
      <c r="J1453" s="5" t="s">
        <v>10047</v>
      </c>
      <c r="K1453" s="5"/>
      <c r="L1453" s="5" t="s">
        <v>15898</v>
      </c>
      <c r="M1453" s="5" t="s">
        <v>37</v>
      </c>
      <c r="N1453" s="5" t="s">
        <v>55</v>
      </c>
      <c r="O1453" s="5"/>
      <c r="P1453" s="5" t="b">
        <f t="shared" ca="1" si="382"/>
        <v>0</v>
      </c>
      <c r="Q1453" s="5" t="b">
        <f t="shared" ca="1" si="388"/>
        <v>1</v>
      </c>
      <c r="R1453" s="5"/>
      <c r="S1453" s="5"/>
      <c r="T1453" s="5"/>
      <c r="U1453" s="5"/>
      <c r="V1453" s="5"/>
      <c r="W1453" s="5"/>
      <c r="X1453" s="5"/>
      <c r="Y1453" s="5"/>
      <c r="Z1453" s="5"/>
      <c r="AA1453" s="5"/>
      <c r="AB1453" s="5"/>
      <c r="AC1453" s="5"/>
      <c r="AD1453" s="5"/>
      <c r="AE1453" s="5"/>
      <c r="AF1453" s="5"/>
    </row>
    <row r="1454" spans="1:32" ht="20.25" customHeight="1">
      <c r="A1454" s="5" t="s">
        <v>277</v>
      </c>
      <c r="B1454" s="5" t="s">
        <v>15582</v>
      </c>
      <c r="C1454" s="5" t="s">
        <v>27</v>
      </c>
      <c r="D1454" s="5" t="s">
        <v>199</v>
      </c>
      <c r="E1454" s="5" t="s">
        <v>45</v>
      </c>
      <c r="F1454" s="7">
        <v>15</v>
      </c>
      <c r="G1454" s="7">
        <v>20</v>
      </c>
      <c r="H1454" s="5" t="s">
        <v>493</v>
      </c>
      <c r="I1454" s="5" t="s">
        <v>108</v>
      </c>
      <c r="J1454" s="5" t="s">
        <v>5512</v>
      </c>
      <c r="K1454" s="5"/>
      <c r="L1454" s="5" t="s">
        <v>15583</v>
      </c>
      <c r="M1454" s="5" t="s">
        <v>100</v>
      </c>
      <c r="N1454" s="5" t="s">
        <v>38</v>
      </c>
      <c r="O1454" s="5"/>
      <c r="P1454" s="5" t="b">
        <f t="shared" ca="1" si="382"/>
        <v>0</v>
      </c>
      <c r="Q1454" s="5" t="b">
        <f t="shared" ca="1" si="388"/>
        <v>1</v>
      </c>
      <c r="R1454" s="5"/>
      <c r="S1454" s="5"/>
      <c r="T1454" s="5"/>
      <c r="U1454" s="5"/>
      <c r="V1454" s="5"/>
      <c r="W1454" s="5"/>
      <c r="X1454" s="5"/>
      <c r="Y1454" s="5"/>
      <c r="Z1454" s="5"/>
      <c r="AA1454" s="5"/>
      <c r="AB1454" s="5"/>
      <c r="AC1454" s="5"/>
      <c r="AD1454" s="5"/>
      <c r="AE1454" s="5"/>
      <c r="AF1454" s="5"/>
    </row>
    <row r="1455" spans="1:32" ht="20.25" customHeight="1">
      <c r="A1455" s="5" t="s">
        <v>15908</v>
      </c>
      <c r="B1455" s="5" t="s">
        <v>15909</v>
      </c>
      <c r="C1455" s="5" t="s">
        <v>27</v>
      </c>
      <c r="D1455" s="5" t="s">
        <v>80</v>
      </c>
      <c r="E1455" s="5" t="s">
        <v>45</v>
      </c>
      <c r="F1455" s="7">
        <v>15</v>
      </c>
      <c r="G1455" s="7">
        <v>30</v>
      </c>
      <c r="H1455" s="5" t="s">
        <v>2134</v>
      </c>
      <c r="I1455" s="5" t="s">
        <v>31</v>
      </c>
      <c r="J1455" s="5" t="s">
        <v>999</v>
      </c>
      <c r="K1455" s="5" t="s">
        <v>15911</v>
      </c>
      <c r="L1455" s="5" t="s">
        <v>15912</v>
      </c>
      <c r="M1455" s="5" t="s">
        <v>53</v>
      </c>
      <c r="N1455" s="5" t="s">
        <v>38</v>
      </c>
      <c r="O1455" s="5"/>
      <c r="P1455" s="5" t="b">
        <f t="shared" ca="1" si="382"/>
        <v>0</v>
      </c>
      <c r="Q1455" s="5" t="b">
        <f ca="1">IFERROR(__xludf.DUMMYFUNCTION("REGEXMATCH(L1455,""JavaScript"")"),TRUE)</f>
        <v>1</v>
      </c>
      <c r="R1455" s="5"/>
      <c r="S1455" s="5"/>
      <c r="T1455" s="5"/>
      <c r="U1455" s="5"/>
      <c r="V1455" s="5"/>
      <c r="W1455" s="5"/>
      <c r="X1455" s="5"/>
      <c r="Y1455" s="5"/>
      <c r="Z1455" s="5"/>
      <c r="AA1455" s="5"/>
      <c r="AB1455" s="5"/>
      <c r="AC1455" s="5"/>
      <c r="AD1455" s="5"/>
      <c r="AE1455" s="5"/>
      <c r="AF1455" s="5"/>
    </row>
    <row r="1456" spans="1:32" ht="20.25" customHeight="1">
      <c r="A1456" s="5" t="s">
        <v>7640</v>
      </c>
      <c r="B1456" s="5" t="s">
        <v>13878</v>
      </c>
      <c r="C1456" s="5" t="s">
        <v>170</v>
      </c>
      <c r="D1456" s="5" t="s">
        <v>342</v>
      </c>
      <c r="E1456" s="5" t="s">
        <v>45</v>
      </c>
      <c r="F1456" s="7">
        <v>15</v>
      </c>
      <c r="G1456" s="7">
        <v>30</v>
      </c>
      <c r="H1456" s="5" t="s">
        <v>2134</v>
      </c>
      <c r="I1456" s="5" t="s">
        <v>108</v>
      </c>
      <c r="J1456" s="5" t="s">
        <v>13879</v>
      </c>
      <c r="K1456" s="5" t="s">
        <v>610</v>
      </c>
      <c r="L1456" s="5" t="s">
        <v>15914</v>
      </c>
      <c r="M1456" s="5" t="s">
        <v>53</v>
      </c>
      <c r="N1456" s="5" t="s">
        <v>405</v>
      </c>
      <c r="O1456" s="5"/>
      <c r="P1456" s="5" t="b">
        <f t="shared" ca="1" si="382"/>
        <v>0</v>
      </c>
      <c r="Q1456" s="5" t="b">
        <f ca="1">IFERROR(__xludf.DUMMYFUNCTION("REGEXMATCH(L1456,""(?i)JavaScript"")"),TRUE)</f>
        <v>1</v>
      </c>
      <c r="R1456" s="5"/>
      <c r="S1456" s="5"/>
      <c r="T1456" s="5"/>
      <c r="U1456" s="5"/>
      <c r="V1456" s="5"/>
      <c r="W1456" s="5"/>
      <c r="X1456" s="5"/>
      <c r="Y1456" s="5"/>
      <c r="Z1456" s="5"/>
      <c r="AA1456" s="5"/>
      <c r="AB1456" s="5"/>
      <c r="AC1456" s="5"/>
      <c r="AD1456" s="5"/>
      <c r="AE1456" s="5"/>
      <c r="AF1456" s="5"/>
    </row>
    <row r="1457" spans="1:32" ht="20.25" customHeight="1">
      <c r="A1457" s="5" t="s">
        <v>1457</v>
      </c>
      <c r="B1457" s="5" t="s">
        <v>15918</v>
      </c>
      <c r="C1457" s="5" t="s">
        <v>170</v>
      </c>
      <c r="D1457" s="5" t="s">
        <v>390</v>
      </c>
      <c r="E1457" s="5" t="s">
        <v>45</v>
      </c>
      <c r="F1457" s="7">
        <v>15</v>
      </c>
      <c r="G1457" s="7">
        <v>20</v>
      </c>
      <c r="H1457" s="5" t="s">
        <v>493</v>
      </c>
      <c r="I1457" s="5" t="s">
        <v>66</v>
      </c>
      <c r="J1457" s="5" t="s">
        <v>3528</v>
      </c>
      <c r="K1457" s="5" t="s">
        <v>12778</v>
      </c>
      <c r="L1457" s="5" t="s">
        <v>15919</v>
      </c>
      <c r="M1457" s="5" t="s">
        <v>167</v>
      </c>
      <c r="N1457" s="5" t="s">
        <v>55</v>
      </c>
      <c r="O1457" s="5"/>
      <c r="P1457" s="5" t="b">
        <f t="shared" ca="1" si="382"/>
        <v>0</v>
      </c>
      <c r="Q1457" s="5" t="b">
        <f t="shared" ref="Q1457:Q1458" ca="1" si="389">IFERROR(__xludf.DUMMYFUNCTION("REGEXMATCH(L1457,""JavaScript"")"),TRUE)</f>
        <v>1</v>
      </c>
      <c r="R1457" s="5"/>
      <c r="S1457" s="5"/>
      <c r="T1457" s="5"/>
      <c r="U1457" s="5"/>
      <c r="V1457" s="5"/>
      <c r="W1457" s="5"/>
      <c r="X1457" s="5"/>
      <c r="Y1457" s="5"/>
      <c r="Z1457" s="5"/>
      <c r="AA1457" s="5"/>
      <c r="AB1457" s="5"/>
      <c r="AC1457" s="5"/>
      <c r="AD1457" s="5"/>
      <c r="AE1457" s="5"/>
      <c r="AF1457" s="5"/>
    </row>
    <row r="1458" spans="1:32" ht="20.25" customHeight="1">
      <c r="A1458" s="5" t="s">
        <v>5314</v>
      </c>
      <c r="B1458" s="5" t="s">
        <v>15924</v>
      </c>
      <c r="C1458" s="5" t="s">
        <v>27</v>
      </c>
      <c r="D1458" s="5" t="s">
        <v>80</v>
      </c>
      <c r="E1458" s="5" t="s">
        <v>45</v>
      </c>
      <c r="F1458" s="7">
        <v>15</v>
      </c>
      <c r="G1458" s="7">
        <v>20</v>
      </c>
      <c r="H1458" s="5" t="s">
        <v>493</v>
      </c>
      <c r="I1458" s="5" t="s">
        <v>108</v>
      </c>
      <c r="J1458" s="5" t="s">
        <v>1439</v>
      </c>
      <c r="K1458" s="5" t="s">
        <v>15925</v>
      </c>
      <c r="L1458" s="5" t="s">
        <v>15926</v>
      </c>
      <c r="M1458" s="5" t="s">
        <v>42</v>
      </c>
      <c r="N1458" s="5" t="s">
        <v>55</v>
      </c>
      <c r="O1458" s="5"/>
      <c r="P1458" s="5" t="b">
        <f t="shared" ca="1" si="382"/>
        <v>0</v>
      </c>
      <c r="Q1458" s="5" t="b">
        <f t="shared" ca="1" si="389"/>
        <v>1</v>
      </c>
      <c r="R1458" s="5"/>
      <c r="S1458" s="5"/>
      <c r="T1458" s="5"/>
      <c r="U1458" s="5"/>
      <c r="V1458" s="5"/>
      <c r="W1458" s="5"/>
      <c r="X1458" s="5"/>
      <c r="Y1458" s="5"/>
      <c r="Z1458" s="5"/>
      <c r="AA1458" s="5"/>
      <c r="AB1458" s="5"/>
      <c r="AC1458" s="5"/>
      <c r="AD1458" s="5"/>
      <c r="AE1458" s="5"/>
      <c r="AF1458" s="5"/>
    </row>
    <row r="1459" spans="1:32" ht="20.25" customHeight="1">
      <c r="A1459" s="5" t="s">
        <v>15931</v>
      </c>
      <c r="B1459" s="5" t="s">
        <v>15932</v>
      </c>
      <c r="C1459" s="5" t="s">
        <v>27</v>
      </c>
      <c r="D1459" s="5" t="s">
        <v>47</v>
      </c>
      <c r="E1459" s="5" t="s">
        <v>45</v>
      </c>
      <c r="F1459" s="7">
        <v>15</v>
      </c>
      <c r="G1459" s="7">
        <v>20</v>
      </c>
      <c r="H1459" s="5" t="s">
        <v>493</v>
      </c>
      <c r="I1459" s="5" t="s">
        <v>125</v>
      </c>
      <c r="J1459" s="5" t="s">
        <v>9218</v>
      </c>
      <c r="K1459" s="5" t="s">
        <v>15933</v>
      </c>
      <c r="L1459" s="5" t="s">
        <v>15935</v>
      </c>
      <c r="M1459" s="5" t="s">
        <v>37</v>
      </c>
      <c r="N1459" s="5" t="s">
        <v>89</v>
      </c>
      <c r="O1459" s="5"/>
      <c r="P1459" s="5" t="b">
        <f t="shared" ca="1" si="382"/>
        <v>0</v>
      </c>
      <c r="Q1459" s="5" t="b">
        <f ca="1">IFERROR(__xludf.DUMMYFUNCTION("REGEXMATCH(L1459,""(?i)JavaScript"")"),TRUE)</f>
        <v>1</v>
      </c>
      <c r="R1459" s="5"/>
      <c r="S1459" s="5"/>
      <c r="T1459" s="5"/>
      <c r="U1459" s="5"/>
      <c r="V1459" s="5"/>
      <c r="W1459" s="5"/>
      <c r="X1459" s="5"/>
      <c r="Y1459" s="5"/>
      <c r="Z1459" s="5"/>
      <c r="AA1459" s="5"/>
      <c r="AB1459" s="5"/>
      <c r="AC1459" s="5"/>
      <c r="AD1459" s="5"/>
      <c r="AE1459" s="5"/>
      <c r="AF1459" s="5"/>
    </row>
    <row r="1460" spans="1:32" ht="20.25" customHeight="1">
      <c r="A1460" s="5" t="s">
        <v>248</v>
      </c>
      <c r="B1460" s="5" t="s">
        <v>15940</v>
      </c>
      <c r="C1460" s="5" t="s">
        <v>170</v>
      </c>
      <c r="D1460" s="5" t="s">
        <v>171</v>
      </c>
      <c r="E1460" s="5" t="s">
        <v>45</v>
      </c>
      <c r="F1460" s="7">
        <v>15</v>
      </c>
      <c r="G1460" s="7">
        <v>20</v>
      </c>
      <c r="H1460" s="5" t="s">
        <v>493</v>
      </c>
      <c r="I1460" s="5" t="s">
        <v>66</v>
      </c>
      <c r="J1460" s="5" t="s">
        <v>5180</v>
      </c>
      <c r="K1460" s="5" t="s">
        <v>15941</v>
      </c>
      <c r="L1460" s="5" t="s">
        <v>15942</v>
      </c>
      <c r="M1460" s="5" t="s">
        <v>37</v>
      </c>
      <c r="N1460" s="5" t="s">
        <v>89</v>
      </c>
      <c r="O1460" s="5"/>
      <c r="P1460" s="5" t="b">
        <f t="shared" ca="1" si="382"/>
        <v>0</v>
      </c>
      <c r="Q1460" s="5" t="b">
        <f ca="1">IFERROR(__xludf.DUMMYFUNCTION("REGEXMATCH(L1460,""JavaScript"")"),TRUE)</f>
        <v>1</v>
      </c>
      <c r="R1460" s="5"/>
      <c r="S1460" s="5"/>
      <c r="T1460" s="5"/>
      <c r="U1460" s="5"/>
      <c r="V1460" s="5"/>
      <c r="W1460" s="5"/>
      <c r="X1460" s="5"/>
      <c r="Y1460" s="5"/>
      <c r="Z1460" s="5"/>
      <c r="AA1460" s="5"/>
      <c r="AB1460" s="5"/>
      <c r="AC1460" s="5"/>
      <c r="AD1460" s="5"/>
      <c r="AE1460" s="5"/>
      <c r="AF1460" s="5"/>
    </row>
    <row r="1461" spans="1:32" ht="20.25" customHeight="1">
      <c r="A1461" s="5" t="s">
        <v>1433</v>
      </c>
      <c r="B1461" s="5" t="s">
        <v>15945</v>
      </c>
      <c r="C1461" s="5" t="s">
        <v>27</v>
      </c>
      <c r="D1461" s="5" t="s">
        <v>575</v>
      </c>
      <c r="E1461" s="5" t="s">
        <v>45</v>
      </c>
      <c r="F1461" s="7">
        <v>15</v>
      </c>
      <c r="G1461" s="7">
        <v>25</v>
      </c>
      <c r="H1461" s="5" t="s">
        <v>151</v>
      </c>
      <c r="I1461" s="5" t="s">
        <v>108</v>
      </c>
      <c r="J1461" s="5" t="s">
        <v>76</v>
      </c>
      <c r="K1461" s="5" t="s">
        <v>15947</v>
      </c>
      <c r="L1461" s="5" t="s">
        <v>15948</v>
      </c>
      <c r="M1461" s="5" t="s">
        <v>37</v>
      </c>
      <c r="N1461" s="5" t="s">
        <v>55</v>
      </c>
      <c r="O1461" s="5"/>
      <c r="P1461" s="5" t="b">
        <f t="shared" ca="1" si="382"/>
        <v>0</v>
      </c>
      <c r="Q1461" s="5" t="b">
        <f ca="1">IFERROR(__xludf.DUMMYFUNCTION("REGEXMATCH(L1461,""(?i)JavaScript"")"),TRUE)</f>
        <v>1</v>
      </c>
      <c r="R1461" s="5"/>
      <c r="S1461" s="5"/>
      <c r="T1461" s="5"/>
      <c r="U1461" s="5"/>
      <c r="V1461" s="5"/>
      <c r="W1461" s="5"/>
      <c r="X1461" s="5"/>
      <c r="Y1461" s="5"/>
      <c r="Z1461" s="5"/>
      <c r="AA1461" s="5"/>
      <c r="AB1461" s="5"/>
      <c r="AC1461" s="5"/>
      <c r="AD1461" s="5"/>
      <c r="AE1461" s="5"/>
      <c r="AF1461" s="5"/>
    </row>
    <row r="1462" spans="1:32" ht="20.25" customHeight="1">
      <c r="A1462" s="5" t="s">
        <v>15951</v>
      </c>
      <c r="B1462" s="5" t="s">
        <v>15952</v>
      </c>
      <c r="C1462" s="5" t="s">
        <v>27</v>
      </c>
      <c r="D1462" s="5" t="s">
        <v>212</v>
      </c>
      <c r="E1462" s="5" t="s">
        <v>45</v>
      </c>
      <c r="F1462" s="7">
        <v>15</v>
      </c>
      <c r="G1462" s="7">
        <v>30</v>
      </c>
      <c r="H1462" s="5" t="s">
        <v>2134</v>
      </c>
      <c r="I1462" s="5" t="s">
        <v>31</v>
      </c>
      <c r="J1462" s="5" t="s">
        <v>110</v>
      </c>
      <c r="K1462" s="5" t="s">
        <v>15953</v>
      </c>
      <c r="L1462" s="5" t="s">
        <v>15955</v>
      </c>
      <c r="M1462" s="5" t="s">
        <v>53</v>
      </c>
      <c r="N1462" s="5" t="s">
        <v>55</v>
      </c>
      <c r="O1462" s="5"/>
      <c r="P1462" s="5" t="b">
        <f t="shared" ca="1" si="382"/>
        <v>0</v>
      </c>
      <c r="Q1462" s="5" t="b">
        <f t="shared" ref="Q1462:Q1465" ca="1" si="390">IFERROR(__xludf.DUMMYFUNCTION("REGEXMATCH(L1462,""JavaScript"")"),TRUE)</f>
        <v>1</v>
      </c>
      <c r="R1462" s="5"/>
      <c r="S1462" s="5"/>
      <c r="T1462" s="5"/>
      <c r="U1462" s="5"/>
      <c r="V1462" s="5"/>
      <c r="W1462" s="5"/>
      <c r="X1462" s="5"/>
      <c r="Y1462" s="5"/>
      <c r="Z1462" s="5"/>
      <c r="AA1462" s="5"/>
      <c r="AB1462" s="5"/>
      <c r="AC1462" s="5"/>
      <c r="AD1462" s="5"/>
      <c r="AE1462" s="5"/>
      <c r="AF1462" s="5"/>
    </row>
    <row r="1463" spans="1:32" ht="20.25" customHeight="1">
      <c r="A1463" s="5" t="s">
        <v>15958</v>
      </c>
      <c r="B1463" s="5" t="s">
        <v>15959</v>
      </c>
      <c r="C1463" s="5" t="s">
        <v>20</v>
      </c>
      <c r="D1463" s="5" t="s">
        <v>1173</v>
      </c>
      <c r="E1463" s="5" t="s">
        <v>29</v>
      </c>
      <c r="F1463" s="7">
        <v>15</v>
      </c>
      <c r="G1463" s="7">
        <v>25</v>
      </c>
      <c r="H1463" s="5" t="s">
        <v>151</v>
      </c>
      <c r="I1463" s="5" t="s">
        <v>66</v>
      </c>
      <c r="J1463" s="5" t="s">
        <v>3528</v>
      </c>
      <c r="K1463" s="5" t="s">
        <v>15961</v>
      </c>
      <c r="L1463" s="5" t="s">
        <v>15962</v>
      </c>
      <c r="M1463" s="5" t="s">
        <v>42</v>
      </c>
      <c r="N1463" s="5" t="s">
        <v>38</v>
      </c>
      <c r="O1463" s="5"/>
      <c r="P1463" s="5" t="b">
        <f t="shared" ca="1" si="382"/>
        <v>0</v>
      </c>
      <c r="Q1463" s="5" t="b">
        <f t="shared" ca="1" si="390"/>
        <v>1</v>
      </c>
      <c r="R1463" s="5"/>
      <c r="S1463" s="5"/>
      <c r="T1463" s="5"/>
      <c r="U1463" s="5"/>
      <c r="V1463" s="5"/>
      <c r="W1463" s="5"/>
      <c r="X1463" s="5"/>
      <c r="Y1463" s="5"/>
      <c r="Z1463" s="5"/>
      <c r="AA1463" s="5"/>
      <c r="AB1463" s="5"/>
      <c r="AC1463" s="5"/>
      <c r="AD1463" s="5"/>
      <c r="AE1463" s="5"/>
      <c r="AF1463" s="5"/>
    </row>
    <row r="1464" spans="1:32" ht="20.25" customHeight="1">
      <c r="A1464" s="5" t="s">
        <v>13364</v>
      </c>
      <c r="B1464" s="5" t="s">
        <v>15963</v>
      </c>
      <c r="C1464" s="5" t="s">
        <v>27</v>
      </c>
      <c r="D1464" s="5" t="s">
        <v>75</v>
      </c>
      <c r="E1464" s="5" t="s">
        <v>45</v>
      </c>
      <c r="F1464" s="7">
        <v>15</v>
      </c>
      <c r="G1464" s="7">
        <v>25</v>
      </c>
      <c r="H1464" s="5" t="s">
        <v>151</v>
      </c>
      <c r="I1464" s="5" t="s">
        <v>108</v>
      </c>
      <c r="J1464" s="5" t="s">
        <v>382</v>
      </c>
      <c r="K1464" s="5"/>
      <c r="L1464" s="5" t="s">
        <v>15966</v>
      </c>
      <c r="M1464" s="5" t="s">
        <v>37</v>
      </c>
      <c r="N1464" s="5" t="s">
        <v>55</v>
      </c>
      <c r="O1464" s="5"/>
      <c r="P1464" s="5" t="b">
        <f t="shared" ca="1" si="382"/>
        <v>0</v>
      </c>
      <c r="Q1464" s="5" t="b">
        <f t="shared" ca="1" si="390"/>
        <v>1</v>
      </c>
      <c r="R1464" s="5"/>
      <c r="S1464" s="5"/>
      <c r="T1464" s="5"/>
      <c r="U1464" s="5"/>
      <c r="V1464" s="5"/>
      <c r="W1464" s="5"/>
      <c r="X1464" s="5"/>
      <c r="Y1464" s="5"/>
      <c r="Z1464" s="5"/>
      <c r="AA1464" s="5"/>
      <c r="AB1464" s="5"/>
      <c r="AC1464" s="5"/>
      <c r="AD1464" s="5"/>
      <c r="AE1464" s="5"/>
      <c r="AF1464" s="5"/>
    </row>
    <row r="1465" spans="1:32" ht="20.25" customHeight="1">
      <c r="A1465" s="5" t="s">
        <v>15968</v>
      </c>
      <c r="B1465" s="5" t="s">
        <v>15969</v>
      </c>
      <c r="C1465" s="5" t="s">
        <v>170</v>
      </c>
      <c r="D1465" s="5" t="s">
        <v>390</v>
      </c>
      <c r="E1465" s="5" t="s">
        <v>29</v>
      </c>
      <c r="F1465" s="7">
        <v>15</v>
      </c>
      <c r="G1465" s="7">
        <v>20</v>
      </c>
      <c r="H1465" s="5" t="s">
        <v>493</v>
      </c>
      <c r="I1465" s="5" t="s">
        <v>108</v>
      </c>
      <c r="J1465" s="5" t="s">
        <v>2924</v>
      </c>
      <c r="K1465" s="5" t="s">
        <v>15970</v>
      </c>
      <c r="L1465" s="5" t="s">
        <v>15971</v>
      </c>
      <c r="M1465" s="5" t="s">
        <v>100</v>
      </c>
      <c r="N1465" s="5" t="s">
        <v>55</v>
      </c>
      <c r="O1465" s="5"/>
      <c r="P1465" s="5" t="b">
        <f t="shared" ca="1" si="382"/>
        <v>0</v>
      </c>
      <c r="Q1465" s="5" t="b">
        <f t="shared" ca="1" si="390"/>
        <v>1</v>
      </c>
      <c r="R1465" s="5"/>
      <c r="S1465" s="5"/>
      <c r="T1465" s="5"/>
      <c r="U1465" s="5"/>
      <c r="V1465" s="5"/>
      <c r="W1465" s="5"/>
      <c r="X1465" s="5"/>
      <c r="Y1465" s="5"/>
      <c r="Z1465" s="5"/>
      <c r="AA1465" s="5"/>
      <c r="AB1465" s="5"/>
      <c r="AC1465" s="5"/>
      <c r="AD1465" s="5"/>
      <c r="AE1465" s="5"/>
      <c r="AF1465" s="5"/>
    </row>
    <row r="1466" spans="1:32" ht="20.25" customHeight="1">
      <c r="A1466" s="5" t="s">
        <v>9385</v>
      </c>
      <c r="B1466" s="5" t="s">
        <v>15972</v>
      </c>
      <c r="C1466" s="5" t="s">
        <v>41</v>
      </c>
      <c r="D1466" s="5" t="s">
        <v>114</v>
      </c>
      <c r="E1466" s="5" t="s">
        <v>45</v>
      </c>
      <c r="F1466" s="7">
        <v>15</v>
      </c>
      <c r="G1466" s="7">
        <v>20</v>
      </c>
      <c r="H1466" s="5" t="s">
        <v>493</v>
      </c>
      <c r="I1466" s="5" t="s">
        <v>108</v>
      </c>
      <c r="J1466" s="5" t="s">
        <v>252</v>
      </c>
      <c r="K1466" s="5" t="s">
        <v>15973</v>
      </c>
      <c r="L1466" s="5" t="s">
        <v>15975</v>
      </c>
      <c r="M1466" s="5" t="s">
        <v>37</v>
      </c>
      <c r="N1466" s="5" t="s">
        <v>55</v>
      </c>
      <c r="O1466" s="5"/>
      <c r="P1466" s="5" t="b">
        <f t="shared" ca="1" si="382"/>
        <v>0</v>
      </c>
      <c r="Q1466" s="5" t="b">
        <f ca="1">IFERROR(__xludf.DUMMYFUNCTION("REGEXMATCH(L1466,""(?i)JavaScript"")"),TRUE)</f>
        <v>1</v>
      </c>
      <c r="R1466" s="5"/>
      <c r="S1466" s="5"/>
      <c r="T1466" s="5"/>
      <c r="U1466" s="5"/>
      <c r="V1466" s="5"/>
      <c r="W1466" s="5"/>
      <c r="X1466" s="5"/>
      <c r="Y1466" s="5"/>
      <c r="Z1466" s="5"/>
      <c r="AA1466" s="5"/>
      <c r="AB1466" s="5"/>
      <c r="AC1466" s="5"/>
      <c r="AD1466" s="5"/>
      <c r="AE1466" s="5"/>
      <c r="AF1466" s="5"/>
    </row>
    <row r="1467" spans="1:32" ht="20.25" customHeight="1">
      <c r="A1467" s="5" t="s">
        <v>3523</v>
      </c>
      <c r="B1467" s="5" t="s">
        <v>11773</v>
      </c>
      <c r="C1467" s="5" t="s">
        <v>27</v>
      </c>
      <c r="D1467" s="5" t="s">
        <v>85</v>
      </c>
      <c r="E1467" s="5" t="s">
        <v>45</v>
      </c>
      <c r="F1467" s="7">
        <v>15</v>
      </c>
      <c r="G1467" s="7">
        <v>20</v>
      </c>
      <c r="H1467" s="5" t="s">
        <v>493</v>
      </c>
      <c r="I1467" s="5" t="s">
        <v>108</v>
      </c>
      <c r="J1467" s="5" t="s">
        <v>126</v>
      </c>
      <c r="K1467" s="5" t="s">
        <v>15980</v>
      </c>
      <c r="L1467" s="5" t="s">
        <v>15982</v>
      </c>
      <c r="M1467" s="5" t="s">
        <v>53</v>
      </c>
      <c r="N1467" s="5" t="s">
        <v>55</v>
      </c>
      <c r="O1467" s="5"/>
      <c r="P1467" s="5" t="b">
        <f t="shared" ca="1" si="382"/>
        <v>0</v>
      </c>
      <c r="Q1467" s="5" t="b">
        <f t="shared" ref="Q1467:Q1468" ca="1" si="391">IFERROR(__xludf.DUMMYFUNCTION("REGEXMATCH(L1467,""JavaScript"")"),TRUE)</f>
        <v>1</v>
      </c>
      <c r="R1467" s="5"/>
      <c r="S1467" s="5"/>
      <c r="T1467" s="5"/>
      <c r="U1467" s="5"/>
      <c r="V1467" s="5"/>
      <c r="W1467" s="5"/>
      <c r="X1467" s="5"/>
      <c r="Y1467" s="5"/>
      <c r="Z1467" s="5"/>
      <c r="AA1467" s="5"/>
      <c r="AB1467" s="5"/>
      <c r="AC1467" s="5"/>
      <c r="AD1467" s="5"/>
      <c r="AE1467" s="5"/>
      <c r="AF1467" s="5"/>
    </row>
    <row r="1468" spans="1:32" ht="20.25" customHeight="1">
      <c r="A1468" s="5" t="s">
        <v>8775</v>
      </c>
      <c r="B1468" s="5" t="s">
        <v>4828</v>
      </c>
      <c r="C1468" s="5" t="s">
        <v>20</v>
      </c>
      <c r="D1468" s="5" t="s">
        <v>1173</v>
      </c>
      <c r="E1468" s="5" t="s">
        <v>45</v>
      </c>
      <c r="F1468" s="7">
        <v>15</v>
      </c>
      <c r="G1468" s="7">
        <v>20</v>
      </c>
      <c r="H1468" s="5" t="s">
        <v>493</v>
      </c>
      <c r="I1468" s="5" t="s">
        <v>108</v>
      </c>
      <c r="J1468" s="5" t="s">
        <v>252</v>
      </c>
      <c r="K1468" s="5" t="s">
        <v>4829</v>
      </c>
      <c r="L1468" s="5" t="s">
        <v>15984</v>
      </c>
      <c r="M1468" s="5" t="s">
        <v>37</v>
      </c>
      <c r="N1468" s="5" t="s">
        <v>55</v>
      </c>
      <c r="O1468" s="5"/>
      <c r="P1468" s="5" t="b">
        <f t="shared" ca="1" si="382"/>
        <v>0</v>
      </c>
      <c r="Q1468" s="5" t="b">
        <f t="shared" ca="1" si="391"/>
        <v>1</v>
      </c>
      <c r="R1468" s="5"/>
      <c r="S1468" s="5"/>
      <c r="T1468" s="5"/>
      <c r="U1468" s="5"/>
      <c r="V1468" s="5"/>
      <c r="W1468" s="5"/>
      <c r="X1468" s="5"/>
      <c r="Y1468" s="5"/>
      <c r="Z1468" s="5"/>
      <c r="AA1468" s="5"/>
      <c r="AB1468" s="5"/>
      <c r="AC1468" s="5"/>
      <c r="AD1468" s="5"/>
      <c r="AE1468" s="5"/>
      <c r="AF1468" s="5"/>
    </row>
    <row r="1469" spans="1:32" ht="20.25" customHeight="1">
      <c r="A1469" s="5" t="s">
        <v>15988</v>
      </c>
      <c r="B1469" s="5" t="s">
        <v>15990</v>
      </c>
      <c r="C1469" s="5" t="s">
        <v>170</v>
      </c>
      <c r="D1469" s="5" t="s">
        <v>390</v>
      </c>
      <c r="E1469" s="5" t="s">
        <v>45</v>
      </c>
      <c r="F1469" s="7">
        <v>15</v>
      </c>
      <c r="G1469" s="7">
        <v>25</v>
      </c>
      <c r="H1469" s="5" t="s">
        <v>151</v>
      </c>
      <c r="I1469" s="5" t="s">
        <v>31</v>
      </c>
      <c r="J1469" s="5" t="s">
        <v>117</v>
      </c>
      <c r="K1469" s="5" t="s">
        <v>15991</v>
      </c>
      <c r="L1469" s="5" t="s">
        <v>15992</v>
      </c>
      <c r="M1469" s="5" t="s">
        <v>167</v>
      </c>
      <c r="N1469" s="5" t="s">
        <v>237</v>
      </c>
      <c r="O1469" s="5"/>
      <c r="P1469" s="5" t="b">
        <f t="shared" ca="1" si="382"/>
        <v>0</v>
      </c>
      <c r="Q1469" s="5" t="b">
        <f ca="1">IFERROR(__xludf.DUMMYFUNCTION("REGEXMATCH(L1469,""(?i)JavaScript"")"),TRUE)</f>
        <v>1</v>
      </c>
      <c r="R1469" s="5"/>
      <c r="S1469" s="5"/>
      <c r="T1469" s="5"/>
      <c r="U1469" s="5"/>
      <c r="V1469" s="5"/>
      <c r="W1469" s="5"/>
      <c r="X1469" s="5"/>
      <c r="Y1469" s="5"/>
      <c r="Z1469" s="5"/>
      <c r="AA1469" s="5"/>
      <c r="AB1469" s="5"/>
      <c r="AC1469" s="5"/>
      <c r="AD1469" s="5"/>
      <c r="AE1469" s="5"/>
      <c r="AF1469" s="5"/>
    </row>
    <row r="1470" spans="1:32" ht="20.25" customHeight="1">
      <c r="A1470" s="5" t="s">
        <v>16000</v>
      </c>
      <c r="B1470" s="5" t="s">
        <v>16001</v>
      </c>
      <c r="C1470" s="5" t="s">
        <v>170</v>
      </c>
      <c r="D1470" s="5" t="s">
        <v>378</v>
      </c>
      <c r="E1470" s="5" t="s">
        <v>29</v>
      </c>
      <c r="F1470" s="7">
        <v>15</v>
      </c>
      <c r="G1470" s="7">
        <v>25</v>
      </c>
      <c r="H1470" s="5" t="s">
        <v>151</v>
      </c>
      <c r="I1470" s="5" t="s">
        <v>31</v>
      </c>
      <c r="J1470" s="5" t="s">
        <v>57</v>
      </c>
      <c r="K1470" s="5"/>
      <c r="L1470" s="5" t="s">
        <v>16003</v>
      </c>
      <c r="M1470" s="5" t="s">
        <v>42</v>
      </c>
      <c r="N1470" s="5" t="s">
        <v>55</v>
      </c>
      <c r="O1470" s="5"/>
      <c r="P1470" s="5" t="b">
        <f t="shared" ca="1" si="382"/>
        <v>0</v>
      </c>
      <c r="Q1470" s="5" t="b">
        <f t="shared" ref="Q1470:Q1471" ca="1" si="392">IFERROR(__xludf.DUMMYFUNCTION("REGEXMATCH(L1470,""JavaScript"")"),TRUE)</f>
        <v>1</v>
      </c>
      <c r="R1470" s="5"/>
      <c r="S1470" s="5"/>
      <c r="T1470" s="5"/>
      <c r="U1470" s="5"/>
      <c r="V1470" s="5"/>
      <c r="W1470" s="5"/>
      <c r="X1470" s="5"/>
      <c r="Y1470" s="5"/>
      <c r="Z1470" s="5"/>
      <c r="AA1470" s="5"/>
      <c r="AB1470" s="5"/>
      <c r="AC1470" s="5"/>
      <c r="AD1470" s="5"/>
      <c r="AE1470" s="5"/>
      <c r="AF1470" s="5"/>
    </row>
    <row r="1471" spans="1:32" ht="20.25" customHeight="1">
      <c r="A1471" s="5" t="s">
        <v>3317</v>
      </c>
      <c r="B1471" s="5" t="s">
        <v>16006</v>
      </c>
      <c r="C1471" s="5" t="s">
        <v>27</v>
      </c>
      <c r="D1471" s="5" t="s">
        <v>47</v>
      </c>
      <c r="E1471" s="5" t="s">
        <v>29</v>
      </c>
      <c r="F1471" s="7">
        <v>15</v>
      </c>
      <c r="G1471" s="7">
        <v>20</v>
      </c>
      <c r="H1471" s="5" t="s">
        <v>493</v>
      </c>
      <c r="I1471" s="5" t="s">
        <v>108</v>
      </c>
      <c r="J1471" s="5" t="s">
        <v>6154</v>
      </c>
      <c r="K1471" s="5" t="s">
        <v>16011</v>
      </c>
      <c r="L1471" s="5" t="s">
        <v>16012</v>
      </c>
      <c r="M1471" s="5" t="s">
        <v>167</v>
      </c>
      <c r="N1471" s="5" t="s">
        <v>55</v>
      </c>
      <c r="O1471" s="5"/>
      <c r="P1471" s="5" t="b">
        <f t="shared" ca="1" si="382"/>
        <v>0</v>
      </c>
      <c r="Q1471" s="5" t="b">
        <f t="shared" ca="1" si="392"/>
        <v>1</v>
      </c>
      <c r="R1471" s="5"/>
      <c r="S1471" s="5"/>
      <c r="T1471" s="5"/>
      <c r="U1471" s="5"/>
      <c r="V1471" s="5"/>
      <c r="W1471" s="5"/>
      <c r="X1471" s="5"/>
      <c r="Y1471" s="5"/>
      <c r="Z1471" s="5"/>
      <c r="AA1471" s="5"/>
      <c r="AB1471" s="5"/>
      <c r="AC1471" s="5"/>
      <c r="AD1471" s="5"/>
      <c r="AE1471" s="5"/>
      <c r="AF1471" s="5"/>
    </row>
    <row r="1472" spans="1:32" ht="20.25" customHeight="1">
      <c r="A1472" s="5" t="s">
        <v>396</v>
      </c>
      <c r="B1472" s="5" t="s">
        <v>16019</v>
      </c>
      <c r="C1472" s="5" t="s">
        <v>27</v>
      </c>
      <c r="D1472" s="5" t="s">
        <v>850</v>
      </c>
      <c r="E1472" s="5" t="s">
        <v>45</v>
      </c>
      <c r="F1472" s="7">
        <v>15</v>
      </c>
      <c r="G1472" s="7">
        <v>30</v>
      </c>
      <c r="H1472" s="5" t="s">
        <v>2134</v>
      </c>
      <c r="I1472" s="5" t="s">
        <v>108</v>
      </c>
      <c r="J1472" s="5" t="s">
        <v>9892</v>
      </c>
      <c r="K1472" s="5" t="s">
        <v>16020</v>
      </c>
      <c r="L1472" s="5" t="s">
        <v>16021</v>
      </c>
      <c r="M1472" s="5" t="s">
        <v>37</v>
      </c>
      <c r="N1472" s="5" t="s">
        <v>55</v>
      </c>
      <c r="O1472" s="5"/>
      <c r="P1472" s="5" t="b">
        <f t="shared" ca="1" si="382"/>
        <v>0</v>
      </c>
      <c r="Q1472" s="5" t="b">
        <f ca="1">IFERROR(__xludf.DUMMYFUNCTION("REGEXMATCH(L1472,""(?i)JavaScript"")"),TRUE)</f>
        <v>1</v>
      </c>
      <c r="R1472" s="5"/>
      <c r="S1472" s="5"/>
      <c r="T1472" s="5"/>
      <c r="U1472" s="5"/>
      <c r="V1472" s="5"/>
      <c r="W1472" s="5"/>
      <c r="X1472" s="5"/>
      <c r="Y1472" s="5"/>
      <c r="Z1472" s="5"/>
      <c r="AA1472" s="5"/>
      <c r="AB1472" s="5"/>
      <c r="AC1472" s="5"/>
      <c r="AD1472" s="5"/>
      <c r="AE1472" s="5"/>
      <c r="AF1472" s="5"/>
    </row>
    <row r="1473" spans="1:32" ht="20.25" customHeight="1">
      <c r="A1473" s="5" t="s">
        <v>16025</v>
      </c>
      <c r="B1473" s="5" t="s">
        <v>5737</v>
      </c>
      <c r="C1473" s="5" t="s">
        <v>20</v>
      </c>
      <c r="D1473" s="5" t="s">
        <v>21</v>
      </c>
      <c r="E1473" s="5" t="s">
        <v>45</v>
      </c>
      <c r="F1473" s="7">
        <v>15</v>
      </c>
      <c r="G1473" s="7">
        <v>20</v>
      </c>
      <c r="H1473" s="5" t="s">
        <v>493</v>
      </c>
      <c r="I1473" s="5" t="s">
        <v>66</v>
      </c>
      <c r="J1473" s="5" t="s">
        <v>5740</v>
      </c>
      <c r="K1473" s="5" t="s">
        <v>16027</v>
      </c>
      <c r="L1473" s="5" t="s">
        <v>16028</v>
      </c>
      <c r="M1473" s="5" t="s">
        <v>37</v>
      </c>
      <c r="N1473" s="5" t="s">
        <v>55</v>
      </c>
      <c r="O1473" s="5"/>
      <c r="P1473" s="5" t="b">
        <f t="shared" ca="1" si="382"/>
        <v>0</v>
      </c>
      <c r="Q1473" s="5" t="b">
        <f t="shared" ref="Q1473:Q1474" ca="1" si="393">IFERROR(__xludf.DUMMYFUNCTION("REGEXMATCH(L1473,""JavaScript"")"),TRUE)</f>
        <v>1</v>
      </c>
      <c r="R1473" s="5"/>
      <c r="S1473" s="5"/>
      <c r="T1473" s="5"/>
      <c r="U1473" s="5"/>
      <c r="V1473" s="5"/>
      <c r="W1473" s="5"/>
      <c r="X1473" s="5"/>
      <c r="Y1473" s="5"/>
      <c r="Z1473" s="5"/>
      <c r="AA1473" s="5"/>
      <c r="AB1473" s="5"/>
      <c r="AC1473" s="5"/>
      <c r="AD1473" s="5"/>
      <c r="AE1473" s="5"/>
      <c r="AF1473" s="5"/>
    </row>
    <row r="1474" spans="1:32" ht="20.25" customHeight="1">
      <c r="A1474" s="5" t="s">
        <v>16033</v>
      </c>
      <c r="B1474" s="5" t="s">
        <v>16034</v>
      </c>
      <c r="C1474" s="5" t="s">
        <v>170</v>
      </c>
      <c r="D1474" s="5" t="s">
        <v>390</v>
      </c>
      <c r="E1474" s="5" t="s">
        <v>45</v>
      </c>
      <c r="F1474" s="7">
        <v>15</v>
      </c>
      <c r="G1474" s="7">
        <v>20</v>
      </c>
      <c r="H1474" s="5" t="s">
        <v>493</v>
      </c>
      <c r="I1474" s="5" t="s">
        <v>108</v>
      </c>
      <c r="J1474" s="5" t="s">
        <v>10587</v>
      </c>
      <c r="K1474" s="5" t="s">
        <v>16038</v>
      </c>
      <c r="L1474" s="5" t="s">
        <v>16039</v>
      </c>
      <c r="M1474" s="5" t="s">
        <v>167</v>
      </c>
      <c r="N1474" s="5" t="s">
        <v>55</v>
      </c>
      <c r="O1474" s="5"/>
      <c r="P1474" s="5" t="b">
        <f t="shared" ca="1" si="382"/>
        <v>0</v>
      </c>
      <c r="Q1474" s="5" t="b">
        <f t="shared" ca="1" si="393"/>
        <v>1</v>
      </c>
      <c r="R1474" s="5"/>
      <c r="S1474" s="5"/>
      <c r="T1474" s="5"/>
      <c r="U1474" s="5"/>
      <c r="V1474" s="5"/>
      <c r="W1474" s="5"/>
      <c r="X1474" s="5"/>
      <c r="Y1474" s="5"/>
      <c r="Z1474" s="5"/>
      <c r="AA1474" s="5"/>
      <c r="AB1474" s="5"/>
      <c r="AC1474" s="5"/>
      <c r="AD1474" s="5"/>
      <c r="AE1474" s="5"/>
      <c r="AF1474" s="5"/>
    </row>
    <row r="1475" spans="1:32" ht="20.25" customHeight="1">
      <c r="A1475" s="5" t="s">
        <v>16044</v>
      </c>
      <c r="B1475" s="5" t="s">
        <v>4239</v>
      </c>
      <c r="C1475" s="5" t="s">
        <v>27</v>
      </c>
      <c r="D1475" s="5" t="s">
        <v>47</v>
      </c>
      <c r="E1475" s="5" t="s">
        <v>45</v>
      </c>
      <c r="F1475" s="7">
        <v>15</v>
      </c>
      <c r="G1475" s="7">
        <v>25</v>
      </c>
      <c r="H1475" s="5" t="s">
        <v>151</v>
      </c>
      <c r="I1475" s="5" t="s">
        <v>66</v>
      </c>
      <c r="J1475" s="5" t="s">
        <v>4242</v>
      </c>
      <c r="K1475" s="5" t="s">
        <v>6949</v>
      </c>
      <c r="L1475" s="5" t="s">
        <v>16049</v>
      </c>
      <c r="M1475" s="5" t="s">
        <v>37</v>
      </c>
      <c r="N1475" s="5" t="s">
        <v>405</v>
      </c>
      <c r="O1475" s="5"/>
      <c r="P1475" s="5" t="b">
        <f t="shared" ca="1" si="382"/>
        <v>0</v>
      </c>
      <c r="Q1475" s="5" t="b">
        <f ca="1">IFERROR(__xludf.DUMMYFUNCTION("REGEXMATCH(L1475,""(?i)JavaScript"")"),TRUE)</f>
        <v>1</v>
      </c>
      <c r="R1475" s="5"/>
      <c r="S1475" s="5"/>
      <c r="T1475" s="5"/>
      <c r="U1475" s="5"/>
      <c r="V1475" s="5"/>
      <c r="W1475" s="5"/>
      <c r="X1475" s="5"/>
      <c r="Y1475" s="5"/>
      <c r="Z1475" s="5"/>
      <c r="AA1475" s="5"/>
      <c r="AB1475" s="5"/>
      <c r="AC1475" s="5"/>
      <c r="AD1475" s="5"/>
      <c r="AE1475" s="5"/>
      <c r="AF1475" s="5"/>
    </row>
    <row r="1476" spans="1:32" ht="20.25" customHeight="1">
      <c r="A1476" s="5" t="s">
        <v>16055</v>
      </c>
      <c r="B1476" s="5" t="s">
        <v>14848</v>
      </c>
      <c r="C1476" s="5" t="s">
        <v>170</v>
      </c>
      <c r="D1476" s="5" t="s">
        <v>47</v>
      </c>
      <c r="E1476" s="5" t="s">
        <v>45</v>
      </c>
      <c r="F1476" s="7">
        <v>15</v>
      </c>
      <c r="G1476" s="7">
        <v>30</v>
      </c>
      <c r="H1476" s="5" t="s">
        <v>2134</v>
      </c>
      <c r="I1476" s="5" t="s">
        <v>66</v>
      </c>
      <c r="J1476" s="5" t="s">
        <v>76</v>
      </c>
      <c r="K1476" s="5" t="s">
        <v>599</v>
      </c>
      <c r="L1476" s="5" t="s">
        <v>16057</v>
      </c>
      <c r="M1476" s="5" t="s">
        <v>648</v>
      </c>
      <c r="N1476" s="5" t="s">
        <v>237</v>
      </c>
      <c r="O1476" s="5"/>
      <c r="P1476" s="5" t="b">
        <f t="shared" ca="1" si="382"/>
        <v>0</v>
      </c>
      <c r="Q1476" s="5" t="b">
        <f ca="1">IFERROR(__xludf.DUMMYFUNCTION("REGEXMATCH(L1476,""JavaScript"")"),TRUE)</f>
        <v>1</v>
      </c>
      <c r="R1476" s="5"/>
      <c r="S1476" s="5"/>
      <c r="T1476" s="5"/>
      <c r="U1476" s="5"/>
      <c r="V1476" s="5"/>
      <c r="W1476" s="5"/>
      <c r="X1476" s="5"/>
      <c r="Y1476" s="5"/>
      <c r="Z1476" s="5"/>
      <c r="AA1476" s="5"/>
      <c r="AB1476" s="5"/>
      <c r="AC1476" s="5"/>
      <c r="AD1476" s="5"/>
      <c r="AE1476" s="5"/>
      <c r="AF1476" s="5"/>
    </row>
    <row r="1477" spans="1:32" ht="20.25" customHeight="1">
      <c r="A1477" s="5" t="s">
        <v>396</v>
      </c>
      <c r="B1477" s="5" t="s">
        <v>789</v>
      </c>
      <c r="C1477" s="5" t="s">
        <v>27</v>
      </c>
      <c r="D1477" s="5" t="s">
        <v>85</v>
      </c>
      <c r="E1477" s="5" t="s">
        <v>29</v>
      </c>
      <c r="F1477" s="7">
        <v>15</v>
      </c>
      <c r="G1477" s="7">
        <v>25</v>
      </c>
      <c r="H1477" s="5" t="s">
        <v>151</v>
      </c>
      <c r="I1477" s="5" t="s">
        <v>108</v>
      </c>
      <c r="J1477" s="5" t="s">
        <v>793</v>
      </c>
      <c r="K1477" s="5" t="s">
        <v>16064</v>
      </c>
      <c r="L1477" s="5" t="s">
        <v>16065</v>
      </c>
      <c r="M1477" s="5" t="s">
        <v>53</v>
      </c>
      <c r="N1477" s="5" t="s">
        <v>237</v>
      </c>
      <c r="O1477" s="5"/>
      <c r="P1477" s="5" t="b">
        <f t="shared" ca="1" si="382"/>
        <v>0</v>
      </c>
      <c r="Q1477" s="5" t="b">
        <f t="shared" ref="Q1477:Q1478" ca="1" si="394">IFERROR(__xludf.DUMMYFUNCTION("REGEXMATCH(L1477,""(?i)JavaScript"")"),TRUE)</f>
        <v>1</v>
      </c>
      <c r="R1477" s="5"/>
      <c r="S1477" s="5"/>
      <c r="T1477" s="5"/>
      <c r="U1477" s="5"/>
      <c r="V1477" s="5"/>
      <c r="W1477" s="5"/>
      <c r="X1477" s="5"/>
      <c r="Y1477" s="5"/>
      <c r="Z1477" s="5"/>
      <c r="AA1477" s="5"/>
      <c r="AB1477" s="5"/>
      <c r="AC1477" s="5"/>
      <c r="AD1477" s="5"/>
      <c r="AE1477" s="5"/>
      <c r="AF1477" s="5"/>
    </row>
    <row r="1478" spans="1:32" ht="20.25" customHeight="1">
      <c r="A1478" s="5" t="s">
        <v>116</v>
      </c>
      <c r="B1478" s="5" t="s">
        <v>5664</v>
      </c>
      <c r="C1478" s="5" t="s">
        <v>27</v>
      </c>
      <c r="D1478" s="5" t="s">
        <v>85</v>
      </c>
      <c r="E1478" s="5" t="s">
        <v>45</v>
      </c>
      <c r="F1478" s="7">
        <v>15</v>
      </c>
      <c r="G1478" s="7">
        <v>20</v>
      </c>
      <c r="H1478" s="5" t="s">
        <v>493</v>
      </c>
      <c r="I1478" s="5" t="s">
        <v>31</v>
      </c>
      <c r="J1478" s="5" t="s">
        <v>126</v>
      </c>
      <c r="K1478" s="5" t="s">
        <v>5666</v>
      </c>
      <c r="L1478" s="5" t="s">
        <v>5667</v>
      </c>
      <c r="M1478" s="5" t="s">
        <v>167</v>
      </c>
      <c r="N1478" s="5" t="s">
        <v>237</v>
      </c>
      <c r="O1478" s="5"/>
      <c r="P1478" s="5" t="b">
        <f t="shared" ca="1" si="382"/>
        <v>0</v>
      </c>
      <c r="Q1478" s="5" t="b">
        <f t="shared" ca="1" si="394"/>
        <v>1</v>
      </c>
      <c r="R1478" s="5"/>
      <c r="S1478" s="5"/>
      <c r="T1478" s="5"/>
      <c r="U1478" s="5"/>
      <c r="V1478" s="5"/>
      <c r="W1478" s="5"/>
      <c r="X1478" s="5"/>
      <c r="Y1478" s="5"/>
      <c r="Z1478" s="5"/>
      <c r="AA1478" s="5"/>
      <c r="AB1478" s="5"/>
      <c r="AC1478" s="5"/>
      <c r="AD1478" s="5"/>
      <c r="AE1478" s="5"/>
      <c r="AF1478" s="5"/>
    </row>
    <row r="1479" spans="1:32" ht="20.25" customHeight="1">
      <c r="A1479" s="5" t="s">
        <v>4203</v>
      </c>
      <c r="B1479" s="5" t="s">
        <v>4204</v>
      </c>
      <c r="C1479" s="5" t="s">
        <v>27</v>
      </c>
      <c r="D1479" s="5" t="s">
        <v>212</v>
      </c>
      <c r="E1479" s="5" t="s">
        <v>45</v>
      </c>
      <c r="F1479" s="7">
        <v>15</v>
      </c>
      <c r="G1479" s="7">
        <v>20</v>
      </c>
      <c r="H1479" s="5" t="s">
        <v>493</v>
      </c>
      <c r="I1479" s="5" t="s">
        <v>66</v>
      </c>
      <c r="J1479" s="5" t="s">
        <v>824</v>
      </c>
      <c r="K1479" s="5" t="s">
        <v>4208</v>
      </c>
      <c r="L1479" s="5" t="s">
        <v>4209</v>
      </c>
      <c r="M1479" s="5" t="s">
        <v>37</v>
      </c>
      <c r="N1479" s="5" t="s">
        <v>38</v>
      </c>
      <c r="O1479" s="5"/>
      <c r="P1479" s="5" t="b">
        <f t="shared" ca="1" si="382"/>
        <v>0</v>
      </c>
      <c r="Q1479" s="5" t="b">
        <f t="shared" ref="Q1479:Q1481" ca="1" si="395">IFERROR(__xludf.DUMMYFUNCTION("REGEXMATCH(L1479,""JavaScript"")"),TRUE)</f>
        <v>1</v>
      </c>
      <c r="R1479" s="5"/>
      <c r="S1479" s="5"/>
      <c r="T1479" s="5"/>
      <c r="U1479" s="5"/>
      <c r="V1479" s="5"/>
      <c r="W1479" s="5"/>
      <c r="X1479" s="5"/>
      <c r="Y1479" s="5"/>
      <c r="Z1479" s="5"/>
      <c r="AA1479" s="5"/>
      <c r="AB1479" s="5"/>
      <c r="AC1479" s="5"/>
      <c r="AD1479" s="5"/>
      <c r="AE1479" s="5"/>
      <c r="AF1479" s="5"/>
    </row>
    <row r="1480" spans="1:32" ht="20.25" customHeight="1">
      <c r="A1480" s="5" t="s">
        <v>4668</v>
      </c>
      <c r="B1480" s="5" t="s">
        <v>16080</v>
      </c>
      <c r="C1480" s="5" t="s">
        <v>27</v>
      </c>
      <c r="D1480" s="5" t="s">
        <v>85</v>
      </c>
      <c r="E1480" s="5" t="s">
        <v>45</v>
      </c>
      <c r="F1480" s="7">
        <v>15</v>
      </c>
      <c r="G1480" s="7">
        <v>20</v>
      </c>
      <c r="H1480" s="5" t="s">
        <v>493</v>
      </c>
      <c r="I1480" s="5" t="s">
        <v>66</v>
      </c>
      <c r="J1480" s="5" t="s">
        <v>57</v>
      </c>
      <c r="K1480" s="5"/>
      <c r="L1480" s="5" t="s">
        <v>16082</v>
      </c>
      <c r="M1480" s="5" t="s">
        <v>53</v>
      </c>
      <c r="N1480" s="5" t="s">
        <v>55</v>
      </c>
      <c r="O1480" s="5"/>
      <c r="P1480" s="5" t="b">
        <f t="shared" ca="1" si="382"/>
        <v>0</v>
      </c>
      <c r="Q1480" s="5" t="b">
        <f t="shared" ca="1" si="395"/>
        <v>1</v>
      </c>
      <c r="R1480" s="5"/>
      <c r="S1480" s="5"/>
      <c r="T1480" s="5"/>
      <c r="U1480" s="5"/>
      <c r="V1480" s="5"/>
      <c r="W1480" s="5"/>
      <c r="X1480" s="5"/>
      <c r="Y1480" s="5"/>
      <c r="Z1480" s="5"/>
      <c r="AA1480" s="5"/>
      <c r="AB1480" s="5"/>
      <c r="AC1480" s="5"/>
      <c r="AD1480" s="5"/>
      <c r="AE1480" s="5"/>
      <c r="AF1480" s="5"/>
    </row>
    <row r="1481" spans="1:32" ht="20.25" customHeight="1">
      <c r="A1481" s="5" t="s">
        <v>16083</v>
      </c>
      <c r="B1481" s="5" t="s">
        <v>6123</v>
      </c>
      <c r="C1481" s="5" t="s">
        <v>41</v>
      </c>
      <c r="D1481" s="5" t="s">
        <v>47</v>
      </c>
      <c r="E1481" s="5" t="s">
        <v>45</v>
      </c>
      <c r="F1481" s="7">
        <v>15</v>
      </c>
      <c r="G1481" s="7">
        <v>20</v>
      </c>
      <c r="H1481" s="5" t="s">
        <v>493</v>
      </c>
      <c r="I1481" s="5" t="s">
        <v>66</v>
      </c>
      <c r="J1481" s="5" t="s">
        <v>57</v>
      </c>
      <c r="K1481" s="5" t="s">
        <v>16084</v>
      </c>
      <c r="L1481" s="5" t="s">
        <v>16085</v>
      </c>
      <c r="M1481" s="5" t="s">
        <v>37</v>
      </c>
      <c r="N1481" s="5" t="s">
        <v>55</v>
      </c>
      <c r="O1481" s="5"/>
      <c r="P1481" s="5" t="b">
        <f t="shared" ca="1" si="382"/>
        <v>0</v>
      </c>
      <c r="Q1481" s="5" t="b">
        <f t="shared" ca="1" si="395"/>
        <v>1</v>
      </c>
      <c r="R1481" s="5"/>
      <c r="S1481" s="5"/>
      <c r="T1481" s="5"/>
      <c r="U1481" s="5"/>
      <c r="V1481" s="5"/>
      <c r="W1481" s="5"/>
      <c r="X1481" s="5"/>
      <c r="Y1481" s="5"/>
      <c r="Z1481" s="5"/>
      <c r="AA1481" s="5"/>
      <c r="AB1481" s="5"/>
      <c r="AC1481" s="5"/>
      <c r="AD1481" s="5"/>
      <c r="AE1481" s="5"/>
      <c r="AF1481" s="5"/>
    </row>
    <row r="1482" spans="1:32" ht="20.25" customHeight="1">
      <c r="A1482" s="5" t="s">
        <v>1457</v>
      </c>
      <c r="B1482" s="5" t="s">
        <v>16089</v>
      </c>
      <c r="C1482" s="5" t="s">
        <v>27</v>
      </c>
      <c r="D1482" s="5" t="s">
        <v>212</v>
      </c>
      <c r="E1482" s="5" t="s">
        <v>29</v>
      </c>
      <c r="F1482" s="7">
        <v>15</v>
      </c>
      <c r="G1482" s="7">
        <v>20</v>
      </c>
      <c r="H1482" s="5" t="s">
        <v>493</v>
      </c>
      <c r="I1482" s="5" t="s">
        <v>31</v>
      </c>
      <c r="J1482" s="5" t="s">
        <v>2273</v>
      </c>
      <c r="K1482" s="5"/>
      <c r="L1482" s="5" t="s">
        <v>16092</v>
      </c>
      <c r="M1482" s="5" t="s">
        <v>37</v>
      </c>
      <c r="N1482" s="5" t="s">
        <v>55</v>
      </c>
      <c r="O1482" s="5"/>
      <c r="P1482" s="5" t="b">
        <f t="shared" ca="1" si="382"/>
        <v>0</v>
      </c>
      <c r="Q1482" s="5" t="b">
        <f ca="1">IFERROR(__xludf.DUMMYFUNCTION("REGEXMATCH(L1482,""(?i)JavaScript"")"),TRUE)</f>
        <v>1</v>
      </c>
      <c r="R1482" s="5"/>
      <c r="S1482" s="5"/>
      <c r="T1482" s="5"/>
      <c r="U1482" s="5"/>
      <c r="V1482" s="5"/>
      <c r="W1482" s="5"/>
      <c r="X1482" s="5"/>
      <c r="Y1482" s="5"/>
      <c r="Z1482" s="5"/>
      <c r="AA1482" s="5"/>
      <c r="AB1482" s="5"/>
      <c r="AC1482" s="5"/>
      <c r="AD1482" s="5"/>
      <c r="AE1482" s="5"/>
      <c r="AF1482" s="5"/>
    </row>
    <row r="1483" spans="1:32" ht="20.25" customHeight="1">
      <c r="A1483" s="5" t="s">
        <v>396</v>
      </c>
      <c r="B1483" s="5" t="s">
        <v>16096</v>
      </c>
      <c r="C1483" s="5" t="s">
        <v>27</v>
      </c>
      <c r="D1483" s="5" t="s">
        <v>80</v>
      </c>
      <c r="E1483" s="5" t="s">
        <v>45</v>
      </c>
      <c r="F1483" s="7">
        <v>15</v>
      </c>
      <c r="G1483" s="7">
        <v>20</v>
      </c>
      <c r="H1483" s="5" t="s">
        <v>493</v>
      </c>
      <c r="I1483" s="5" t="s">
        <v>108</v>
      </c>
      <c r="J1483" s="5" t="s">
        <v>57</v>
      </c>
      <c r="K1483" s="5" t="s">
        <v>16100</v>
      </c>
      <c r="L1483" s="5" t="s">
        <v>16101</v>
      </c>
      <c r="M1483" s="5"/>
      <c r="N1483" s="5" t="s">
        <v>55</v>
      </c>
      <c r="O1483" s="5"/>
      <c r="P1483" s="5" t="b">
        <f t="shared" ca="1" si="382"/>
        <v>0</v>
      </c>
      <c r="Q1483" s="5" t="b">
        <f ca="1">IFERROR(__xludf.DUMMYFUNCTION("REGEXMATCH(L1483,""JavaScript"")"),TRUE)</f>
        <v>1</v>
      </c>
      <c r="R1483" s="5"/>
      <c r="S1483" s="5"/>
      <c r="T1483" s="5"/>
      <c r="U1483" s="5"/>
      <c r="V1483" s="5"/>
      <c r="W1483" s="5"/>
      <c r="X1483" s="5"/>
      <c r="Y1483" s="5"/>
      <c r="Z1483" s="5"/>
      <c r="AA1483" s="5"/>
      <c r="AB1483" s="5"/>
      <c r="AC1483" s="5"/>
      <c r="AD1483" s="5"/>
      <c r="AE1483" s="5"/>
      <c r="AF1483" s="5"/>
    </row>
    <row r="1484" spans="1:32" ht="20.25" customHeight="1">
      <c r="A1484" s="5" t="s">
        <v>6408</v>
      </c>
      <c r="B1484" s="5" t="s">
        <v>1579</v>
      </c>
      <c r="C1484" s="5" t="s">
        <v>170</v>
      </c>
      <c r="D1484" s="5" t="s">
        <v>342</v>
      </c>
      <c r="E1484" s="5" t="s">
        <v>45</v>
      </c>
      <c r="F1484" s="7">
        <v>15</v>
      </c>
      <c r="G1484" s="7">
        <v>20</v>
      </c>
      <c r="H1484" s="5" t="s">
        <v>493</v>
      </c>
      <c r="I1484" s="5" t="s">
        <v>125</v>
      </c>
      <c r="J1484" s="5" t="s">
        <v>1582</v>
      </c>
      <c r="K1484" s="5" t="s">
        <v>16110</v>
      </c>
      <c r="L1484" s="5" t="s">
        <v>16111</v>
      </c>
      <c r="M1484" s="5" t="s">
        <v>37</v>
      </c>
      <c r="N1484" s="5" t="s">
        <v>55</v>
      </c>
      <c r="O1484" s="5"/>
      <c r="P1484" s="5" t="b">
        <f t="shared" ca="1" si="382"/>
        <v>0</v>
      </c>
      <c r="Q1484" s="5" t="b">
        <f ca="1">IFERROR(__xludf.DUMMYFUNCTION("REGEXMATCH(L1484,""(?i)JavaScript"")"),TRUE)</f>
        <v>1</v>
      </c>
      <c r="R1484" s="5"/>
      <c r="S1484" s="5"/>
      <c r="T1484" s="5"/>
      <c r="U1484" s="5"/>
      <c r="V1484" s="5"/>
      <c r="W1484" s="5"/>
      <c r="X1484" s="5"/>
      <c r="Y1484" s="5"/>
      <c r="Z1484" s="5"/>
      <c r="AA1484" s="5"/>
      <c r="AB1484" s="5"/>
      <c r="AC1484" s="5"/>
      <c r="AD1484" s="5"/>
      <c r="AE1484" s="5"/>
      <c r="AF1484" s="5"/>
    </row>
    <row r="1485" spans="1:32" ht="20.25" customHeight="1">
      <c r="A1485" s="5" t="s">
        <v>11186</v>
      </c>
      <c r="B1485" s="5" t="s">
        <v>16121</v>
      </c>
      <c r="C1485" s="5" t="s">
        <v>27</v>
      </c>
      <c r="D1485" s="5" t="s">
        <v>266</v>
      </c>
      <c r="E1485" s="5" t="s">
        <v>45</v>
      </c>
      <c r="F1485" s="7">
        <v>15</v>
      </c>
      <c r="G1485" s="7">
        <v>20</v>
      </c>
      <c r="H1485" s="5" t="s">
        <v>493</v>
      </c>
      <c r="I1485" s="5" t="s">
        <v>108</v>
      </c>
      <c r="J1485" s="5" t="s">
        <v>76</v>
      </c>
      <c r="K1485" s="5" t="s">
        <v>16122</v>
      </c>
      <c r="L1485" s="5" t="s">
        <v>16123</v>
      </c>
      <c r="M1485" s="5" t="s">
        <v>37</v>
      </c>
      <c r="N1485" s="5" t="s">
        <v>237</v>
      </c>
      <c r="O1485" s="5"/>
      <c r="P1485" s="5" t="b">
        <f t="shared" ca="1" si="382"/>
        <v>0</v>
      </c>
      <c r="Q1485" s="5" t="b">
        <f t="shared" ref="Q1485:Q1487" ca="1" si="396">IFERROR(__xludf.DUMMYFUNCTION("REGEXMATCH(L1485,""JavaScript"")"),TRUE)</f>
        <v>1</v>
      </c>
      <c r="R1485" s="5"/>
      <c r="S1485" s="5"/>
      <c r="T1485" s="5"/>
      <c r="U1485" s="5"/>
      <c r="V1485" s="5"/>
      <c r="W1485" s="5"/>
      <c r="X1485" s="5"/>
      <c r="Y1485" s="5"/>
      <c r="Z1485" s="5"/>
      <c r="AA1485" s="5"/>
      <c r="AB1485" s="5"/>
      <c r="AC1485" s="5"/>
      <c r="AD1485" s="5"/>
      <c r="AE1485" s="5"/>
      <c r="AF1485" s="5"/>
    </row>
    <row r="1486" spans="1:32" ht="20.25" customHeight="1">
      <c r="A1486" s="5" t="s">
        <v>4334</v>
      </c>
      <c r="B1486" s="5" t="s">
        <v>16126</v>
      </c>
      <c r="C1486" s="5" t="s">
        <v>27</v>
      </c>
      <c r="D1486" s="5" t="s">
        <v>85</v>
      </c>
      <c r="E1486" s="5" t="s">
        <v>45</v>
      </c>
      <c r="F1486" s="7">
        <v>15</v>
      </c>
      <c r="G1486" s="7">
        <v>20</v>
      </c>
      <c r="H1486" s="5" t="s">
        <v>493</v>
      </c>
      <c r="I1486" s="5" t="s">
        <v>66</v>
      </c>
      <c r="J1486" s="5" t="s">
        <v>576</v>
      </c>
      <c r="K1486" s="5" t="s">
        <v>13567</v>
      </c>
      <c r="L1486" s="5" t="s">
        <v>16129</v>
      </c>
      <c r="M1486" s="5" t="s">
        <v>53</v>
      </c>
      <c r="N1486" s="5" t="s">
        <v>44</v>
      </c>
      <c r="O1486" s="5"/>
      <c r="P1486" s="5" t="b">
        <f t="shared" ca="1" si="382"/>
        <v>0</v>
      </c>
      <c r="Q1486" s="5" t="b">
        <f t="shared" ca="1" si="396"/>
        <v>1</v>
      </c>
      <c r="R1486" s="5"/>
      <c r="S1486" s="5"/>
      <c r="T1486" s="5"/>
      <c r="U1486" s="5"/>
      <c r="V1486" s="5"/>
      <c r="W1486" s="5"/>
      <c r="X1486" s="5"/>
      <c r="Y1486" s="5"/>
      <c r="Z1486" s="5"/>
      <c r="AA1486" s="5"/>
      <c r="AB1486" s="5"/>
      <c r="AC1486" s="5"/>
      <c r="AD1486" s="5"/>
      <c r="AE1486" s="5"/>
      <c r="AF1486" s="5"/>
    </row>
    <row r="1487" spans="1:32" ht="20.25" customHeight="1">
      <c r="A1487" s="5" t="s">
        <v>10757</v>
      </c>
      <c r="B1487" s="5" t="s">
        <v>16138</v>
      </c>
      <c r="C1487" s="5" t="s">
        <v>20</v>
      </c>
      <c r="D1487" s="5" t="s">
        <v>1173</v>
      </c>
      <c r="E1487" s="5" t="s">
        <v>45</v>
      </c>
      <c r="F1487" s="7">
        <v>15</v>
      </c>
      <c r="G1487" s="7">
        <v>20</v>
      </c>
      <c r="H1487" s="5" t="s">
        <v>493</v>
      </c>
      <c r="I1487" s="5" t="s">
        <v>108</v>
      </c>
      <c r="J1487" s="5" t="s">
        <v>576</v>
      </c>
      <c r="K1487" s="5" t="s">
        <v>16140</v>
      </c>
      <c r="L1487" s="5" t="s">
        <v>16142</v>
      </c>
      <c r="M1487" s="5" t="s">
        <v>37</v>
      </c>
      <c r="N1487" s="5" t="s">
        <v>55</v>
      </c>
      <c r="O1487" s="5"/>
      <c r="P1487" s="5" t="b">
        <f t="shared" ca="1" si="382"/>
        <v>0</v>
      </c>
      <c r="Q1487" s="5" t="b">
        <f t="shared" ca="1" si="396"/>
        <v>1</v>
      </c>
      <c r="R1487" s="5"/>
      <c r="S1487" s="5"/>
      <c r="T1487" s="5"/>
      <c r="U1487" s="5"/>
      <c r="V1487" s="5"/>
      <c r="W1487" s="5"/>
      <c r="X1487" s="5"/>
      <c r="Y1487" s="5"/>
      <c r="Z1487" s="5"/>
      <c r="AA1487" s="5"/>
      <c r="AB1487" s="5"/>
      <c r="AC1487" s="5"/>
      <c r="AD1487" s="5"/>
      <c r="AE1487" s="5"/>
      <c r="AF1487" s="5"/>
    </row>
    <row r="1488" spans="1:32" ht="20.25" customHeight="1">
      <c r="A1488" s="5" t="s">
        <v>7050</v>
      </c>
      <c r="B1488" s="5" t="s">
        <v>15686</v>
      </c>
      <c r="C1488" s="5" t="s">
        <v>20</v>
      </c>
      <c r="D1488" s="5" t="s">
        <v>1527</v>
      </c>
      <c r="E1488" s="5" t="s">
        <v>45</v>
      </c>
      <c r="F1488" s="7">
        <v>15</v>
      </c>
      <c r="G1488" s="7">
        <v>25</v>
      </c>
      <c r="H1488" s="5" t="s">
        <v>151</v>
      </c>
      <c r="I1488" s="5" t="s">
        <v>108</v>
      </c>
      <c r="J1488" s="5" t="s">
        <v>15690</v>
      </c>
      <c r="K1488" s="5" t="s">
        <v>16147</v>
      </c>
      <c r="L1488" s="5" t="s">
        <v>16149</v>
      </c>
      <c r="M1488" s="5" t="s">
        <v>53</v>
      </c>
      <c r="N1488" s="5" t="s">
        <v>55</v>
      </c>
      <c r="O1488" s="5"/>
      <c r="P1488" s="5" t="b">
        <f t="shared" ca="1" si="382"/>
        <v>0</v>
      </c>
      <c r="Q1488" s="5" t="b">
        <f ca="1">IFERROR(__xludf.DUMMYFUNCTION("REGEXMATCH(L1488,""(?i)JavaScript"")"),TRUE)</f>
        <v>1</v>
      </c>
      <c r="R1488" s="5"/>
      <c r="S1488" s="5"/>
      <c r="T1488" s="5"/>
      <c r="U1488" s="5"/>
      <c r="V1488" s="5"/>
      <c r="W1488" s="5"/>
      <c r="X1488" s="5"/>
      <c r="Y1488" s="5"/>
      <c r="Z1488" s="5"/>
      <c r="AA1488" s="5"/>
      <c r="AB1488" s="5"/>
      <c r="AC1488" s="5"/>
      <c r="AD1488" s="5"/>
      <c r="AE1488" s="5"/>
      <c r="AF1488" s="5"/>
    </row>
    <row r="1489" spans="1:32" ht="20.25" customHeight="1">
      <c r="A1489" s="5" t="s">
        <v>16155</v>
      </c>
      <c r="B1489" s="5" t="s">
        <v>16156</v>
      </c>
      <c r="C1489" s="5" t="s">
        <v>170</v>
      </c>
      <c r="D1489" s="5" t="s">
        <v>390</v>
      </c>
      <c r="E1489" s="5" t="s">
        <v>45</v>
      </c>
      <c r="F1489" s="7">
        <v>15</v>
      </c>
      <c r="G1489" s="7">
        <v>25</v>
      </c>
      <c r="H1489" s="5" t="s">
        <v>151</v>
      </c>
      <c r="I1489" s="5" t="s">
        <v>31</v>
      </c>
      <c r="J1489" s="5" t="s">
        <v>87</v>
      </c>
      <c r="K1489" s="5"/>
      <c r="L1489" s="5" t="s">
        <v>16158</v>
      </c>
      <c r="M1489" s="5" t="s">
        <v>100</v>
      </c>
      <c r="N1489" s="5" t="s">
        <v>55</v>
      </c>
      <c r="O1489" s="5"/>
      <c r="P1489" s="5" t="b">
        <f t="shared" ca="1" si="382"/>
        <v>0</v>
      </c>
      <c r="Q1489" s="5" t="b">
        <f t="shared" ref="Q1489:Q1490" ca="1" si="397">IFERROR(__xludf.DUMMYFUNCTION("REGEXMATCH(L1489,""JavaScript"")"),TRUE)</f>
        <v>1</v>
      </c>
      <c r="R1489" s="5"/>
      <c r="S1489" s="5"/>
      <c r="T1489" s="5"/>
      <c r="U1489" s="5"/>
      <c r="V1489" s="5"/>
      <c r="W1489" s="5"/>
      <c r="X1489" s="5"/>
      <c r="Y1489" s="5"/>
      <c r="Z1489" s="5"/>
      <c r="AA1489" s="5"/>
      <c r="AB1489" s="5"/>
      <c r="AC1489" s="5"/>
      <c r="AD1489" s="5"/>
      <c r="AE1489" s="5"/>
      <c r="AF1489" s="5"/>
    </row>
    <row r="1490" spans="1:32" ht="20.25" customHeight="1">
      <c r="A1490" s="5" t="s">
        <v>16164</v>
      </c>
      <c r="B1490" s="5" t="s">
        <v>16165</v>
      </c>
      <c r="C1490" s="5" t="s">
        <v>27</v>
      </c>
      <c r="D1490" s="5" t="s">
        <v>47</v>
      </c>
      <c r="E1490" s="5" t="s">
        <v>45</v>
      </c>
      <c r="F1490" s="7">
        <v>15</v>
      </c>
      <c r="G1490" s="7">
        <v>30</v>
      </c>
      <c r="H1490" s="5" t="s">
        <v>2134</v>
      </c>
      <c r="I1490" s="5" t="s">
        <v>108</v>
      </c>
      <c r="J1490" s="5" t="s">
        <v>4920</v>
      </c>
      <c r="K1490" s="5" t="s">
        <v>16169</v>
      </c>
      <c r="L1490" s="5" t="s">
        <v>16172</v>
      </c>
      <c r="M1490" s="5" t="s">
        <v>53</v>
      </c>
      <c r="N1490" s="5" t="s">
        <v>55</v>
      </c>
      <c r="O1490" s="5"/>
      <c r="P1490" s="5" t="b">
        <f t="shared" ca="1" si="382"/>
        <v>0</v>
      </c>
      <c r="Q1490" s="5" t="b">
        <f t="shared" ca="1" si="397"/>
        <v>1</v>
      </c>
      <c r="R1490" s="5"/>
      <c r="S1490" s="5"/>
      <c r="T1490" s="5"/>
      <c r="U1490" s="5"/>
      <c r="V1490" s="5"/>
      <c r="W1490" s="5"/>
      <c r="X1490" s="5"/>
      <c r="Y1490" s="5"/>
      <c r="Z1490" s="5"/>
      <c r="AA1490" s="5"/>
      <c r="AB1490" s="5"/>
      <c r="AC1490" s="5"/>
      <c r="AD1490" s="5"/>
      <c r="AE1490" s="5"/>
      <c r="AF1490" s="5"/>
    </row>
    <row r="1491" spans="1:32" ht="20.25" customHeight="1">
      <c r="A1491" s="5" t="s">
        <v>16177</v>
      </c>
      <c r="B1491" s="5" t="s">
        <v>16178</v>
      </c>
      <c r="C1491" s="5" t="s">
        <v>27</v>
      </c>
      <c r="D1491" s="5" t="s">
        <v>199</v>
      </c>
      <c r="E1491" s="5" t="s">
        <v>45</v>
      </c>
      <c r="F1491" s="7">
        <v>15</v>
      </c>
      <c r="G1491" s="7">
        <v>20</v>
      </c>
      <c r="H1491" s="5" t="s">
        <v>493</v>
      </c>
      <c r="I1491" s="5" t="s">
        <v>66</v>
      </c>
      <c r="J1491" s="5" t="s">
        <v>4617</v>
      </c>
      <c r="K1491" s="5" t="s">
        <v>16179</v>
      </c>
      <c r="L1491" s="5" t="s">
        <v>16180</v>
      </c>
      <c r="M1491" s="5" t="s">
        <v>42</v>
      </c>
      <c r="N1491" s="5" t="s">
        <v>55</v>
      </c>
      <c r="O1491" s="5"/>
      <c r="P1491" s="5" t="b">
        <f t="shared" ca="1" si="382"/>
        <v>0</v>
      </c>
      <c r="Q1491" s="5" t="b">
        <f ca="1">IFERROR(__xludf.DUMMYFUNCTION("REGEXMATCH(L1491,""(?i)JavaScript"")"),TRUE)</f>
        <v>1</v>
      </c>
      <c r="R1491" s="5"/>
      <c r="S1491" s="5"/>
      <c r="T1491" s="5"/>
      <c r="U1491" s="5"/>
      <c r="V1491" s="5"/>
      <c r="W1491" s="5"/>
      <c r="X1491" s="5"/>
      <c r="Y1491" s="5"/>
      <c r="Z1491" s="5"/>
      <c r="AA1491" s="5"/>
      <c r="AB1491" s="5"/>
      <c r="AC1491" s="5"/>
      <c r="AD1491" s="5"/>
      <c r="AE1491" s="5"/>
      <c r="AF1491" s="5"/>
    </row>
    <row r="1492" spans="1:32" ht="20.25" customHeight="1">
      <c r="A1492" s="5" t="s">
        <v>16186</v>
      </c>
      <c r="B1492" s="5" t="s">
        <v>16187</v>
      </c>
      <c r="C1492" s="5" t="s">
        <v>27</v>
      </c>
      <c r="D1492" s="5" t="s">
        <v>80</v>
      </c>
      <c r="E1492" s="5" t="s">
        <v>45</v>
      </c>
      <c r="F1492" s="7">
        <v>15</v>
      </c>
      <c r="G1492" s="7">
        <v>30</v>
      </c>
      <c r="H1492" s="5" t="s">
        <v>2134</v>
      </c>
      <c r="I1492" s="5" t="s">
        <v>1690</v>
      </c>
      <c r="J1492" s="5" t="s">
        <v>117</v>
      </c>
      <c r="K1492" s="5"/>
      <c r="L1492" s="5" t="s">
        <v>16188</v>
      </c>
      <c r="M1492" s="5" t="s">
        <v>42</v>
      </c>
      <c r="N1492" s="5" t="s">
        <v>405</v>
      </c>
      <c r="O1492" s="5"/>
      <c r="P1492" s="5" t="b">
        <f t="shared" ca="1" si="382"/>
        <v>0</v>
      </c>
      <c r="Q1492" s="5" t="b">
        <f ca="1">IFERROR(__xludf.DUMMYFUNCTION("REGEXMATCH(L1492,""JavaScript"")"),TRUE)</f>
        <v>1</v>
      </c>
      <c r="R1492" s="5"/>
      <c r="S1492" s="5"/>
      <c r="T1492" s="5"/>
      <c r="U1492" s="5"/>
      <c r="V1492" s="5"/>
      <c r="W1492" s="5"/>
      <c r="X1492" s="5"/>
      <c r="Y1492" s="5"/>
      <c r="Z1492" s="5"/>
      <c r="AA1492" s="5"/>
      <c r="AB1492" s="5"/>
      <c r="AC1492" s="5"/>
      <c r="AD1492" s="5"/>
      <c r="AE1492" s="5"/>
      <c r="AF1492" s="5"/>
    </row>
    <row r="1493" spans="1:32" ht="20.25" customHeight="1">
      <c r="A1493" s="5" t="s">
        <v>4461</v>
      </c>
      <c r="B1493" s="5" t="s">
        <v>4462</v>
      </c>
      <c r="C1493" s="5" t="s">
        <v>27</v>
      </c>
      <c r="D1493" s="5" t="s">
        <v>47</v>
      </c>
      <c r="E1493" s="5" t="s">
        <v>29</v>
      </c>
      <c r="F1493" s="7">
        <v>15</v>
      </c>
      <c r="G1493" s="7">
        <v>25</v>
      </c>
      <c r="H1493" s="5" t="s">
        <v>151</v>
      </c>
      <c r="I1493" s="5" t="s">
        <v>108</v>
      </c>
      <c r="J1493" s="5" t="s">
        <v>76</v>
      </c>
      <c r="K1493" s="5" t="s">
        <v>4463</v>
      </c>
      <c r="L1493" s="5" t="s">
        <v>4466</v>
      </c>
      <c r="M1493" s="5" t="s">
        <v>53</v>
      </c>
      <c r="N1493" s="5" t="s">
        <v>38</v>
      </c>
      <c r="O1493" s="5"/>
      <c r="P1493" s="5" t="b">
        <f t="shared" ca="1" si="382"/>
        <v>0</v>
      </c>
      <c r="Q1493" s="5" t="b">
        <f ca="1">IFERROR(__xludf.DUMMYFUNCTION("REGEXMATCH(L1493,""(?i)JavaScript"")"),TRUE)</f>
        <v>1</v>
      </c>
      <c r="R1493" s="5"/>
      <c r="S1493" s="5"/>
      <c r="T1493" s="5"/>
      <c r="U1493" s="5"/>
      <c r="V1493" s="5"/>
      <c r="W1493" s="5"/>
      <c r="X1493" s="5"/>
      <c r="Y1493" s="5"/>
      <c r="Z1493" s="5"/>
      <c r="AA1493" s="5"/>
      <c r="AB1493" s="5"/>
      <c r="AC1493" s="5"/>
      <c r="AD1493" s="5"/>
      <c r="AE1493" s="5"/>
      <c r="AF1493" s="5"/>
    </row>
    <row r="1494" spans="1:32" ht="20.25" customHeight="1">
      <c r="A1494" s="5" t="s">
        <v>277</v>
      </c>
      <c r="B1494" s="5" t="s">
        <v>16193</v>
      </c>
      <c r="C1494" s="5" t="s">
        <v>27</v>
      </c>
      <c r="D1494" s="5" t="s">
        <v>80</v>
      </c>
      <c r="E1494" s="5" t="s">
        <v>29</v>
      </c>
      <c r="F1494" s="7">
        <v>15</v>
      </c>
      <c r="G1494" s="7">
        <v>20</v>
      </c>
      <c r="H1494" s="5" t="s">
        <v>493</v>
      </c>
      <c r="I1494" s="5" t="s">
        <v>31</v>
      </c>
      <c r="J1494" s="5" t="s">
        <v>16194</v>
      </c>
      <c r="K1494" s="5" t="s">
        <v>16195</v>
      </c>
      <c r="L1494" s="5" t="s">
        <v>16196</v>
      </c>
      <c r="M1494" s="5" t="s">
        <v>53</v>
      </c>
      <c r="N1494" s="5" t="s">
        <v>405</v>
      </c>
      <c r="O1494" s="5"/>
      <c r="P1494" s="5" t="b">
        <f t="shared" ca="1" si="382"/>
        <v>0</v>
      </c>
      <c r="Q1494" s="5" t="b">
        <f t="shared" ref="Q1494:Q1496" ca="1" si="398">IFERROR(__xludf.DUMMYFUNCTION("REGEXMATCH(L1494,""JavaScript"")"),TRUE)</f>
        <v>1</v>
      </c>
      <c r="R1494" s="5"/>
      <c r="S1494" s="5"/>
      <c r="T1494" s="5"/>
      <c r="U1494" s="5"/>
      <c r="V1494" s="5"/>
      <c r="W1494" s="5"/>
      <c r="X1494" s="5"/>
      <c r="Y1494" s="5"/>
      <c r="Z1494" s="5"/>
      <c r="AA1494" s="5"/>
      <c r="AB1494" s="5"/>
      <c r="AC1494" s="5"/>
      <c r="AD1494" s="5"/>
      <c r="AE1494" s="5"/>
      <c r="AF1494" s="5"/>
    </row>
    <row r="1495" spans="1:32" ht="20.25" customHeight="1">
      <c r="A1495" s="5" t="s">
        <v>277</v>
      </c>
      <c r="B1495" s="5" t="s">
        <v>16201</v>
      </c>
      <c r="C1495" s="5" t="s">
        <v>27</v>
      </c>
      <c r="D1495" s="5" t="s">
        <v>85</v>
      </c>
      <c r="E1495" s="5" t="s">
        <v>45</v>
      </c>
      <c r="F1495" s="7">
        <v>15</v>
      </c>
      <c r="G1495" s="7">
        <v>30</v>
      </c>
      <c r="H1495" s="5" t="s">
        <v>2134</v>
      </c>
      <c r="I1495" s="5" t="s">
        <v>108</v>
      </c>
      <c r="J1495" s="5" t="s">
        <v>161</v>
      </c>
      <c r="K1495" s="5" t="s">
        <v>16202</v>
      </c>
      <c r="L1495" s="5" t="s">
        <v>16203</v>
      </c>
      <c r="M1495" s="5" t="s">
        <v>167</v>
      </c>
      <c r="N1495" s="5" t="s">
        <v>55</v>
      </c>
      <c r="O1495" s="5"/>
      <c r="P1495" s="5" t="b">
        <f t="shared" ca="1" si="382"/>
        <v>0</v>
      </c>
      <c r="Q1495" s="5" t="b">
        <f t="shared" ca="1" si="398"/>
        <v>1</v>
      </c>
      <c r="R1495" s="5"/>
      <c r="S1495" s="5"/>
      <c r="T1495" s="5"/>
      <c r="U1495" s="5"/>
      <c r="V1495" s="5"/>
      <c r="W1495" s="5"/>
      <c r="X1495" s="5"/>
      <c r="Y1495" s="5"/>
      <c r="Z1495" s="5"/>
      <c r="AA1495" s="5"/>
      <c r="AB1495" s="5"/>
      <c r="AC1495" s="5"/>
      <c r="AD1495" s="5"/>
      <c r="AE1495" s="5"/>
      <c r="AF1495" s="5"/>
    </row>
    <row r="1496" spans="1:32" ht="20.25" customHeight="1">
      <c r="A1496" s="5" t="s">
        <v>16207</v>
      </c>
      <c r="B1496" s="5" t="s">
        <v>1288</v>
      </c>
      <c r="C1496" s="5" t="s">
        <v>170</v>
      </c>
      <c r="D1496" s="5" t="s">
        <v>47</v>
      </c>
      <c r="E1496" s="5" t="s">
        <v>45</v>
      </c>
      <c r="F1496" s="7">
        <v>15</v>
      </c>
      <c r="G1496" s="7">
        <v>20</v>
      </c>
      <c r="H1496" s="5" t="s">
        <v>493</v>
      </c>
      <c r="I1496" s="5" t="s">
        <v>108</v>
      </c>
      <c r="J1496" s="5" t="s">
        <v>57</v>
      </c>
      <c r="K1496" s="5"/>
      <c r="L1496" s="5" t="s">
        <v>16208</v>
      </c>
      <c r="M1496" s="5" t="s">
        <v>37</v>
      </c>
      <c r="N1496" s="5" t="s">
        <v>55</v>
      </c>
      <c r="O1496" s="5"/>
      <c r="P1496" s="5" t="b">
        <f t="shared" ca="1" si="382"/>
        <v>0</v>
      </c>
      <c r="Q1496" s="5" t="b">
        <f t="shared" ca="1" si="398"/>
        <v>1</v>
      </c>
      <c r="R1496" s="5"/>
      <c r="S1496" s="5"/>
      <c r="T1496" s="5"/>
      <c r="U1496" s="5"/>
      <c r="V1496" s="5"/>
      <c r="W1496" s="5"/>
      <c r="X1496" s="5"/>
      <c r="Y1496" s="5"/>
      <c r="Z1496" s="5"/>
      <c r="AA1496" s="5"/>
      <c r="AB1496" s="5"/>
      <c r="AC1496" s="5"/>
      <c r="AD1496" s="5"/>
      <c r="AE1496" s="5"/>
      <c r="AF1496" s="5"/>
    </row>
    <row r="1497" spans="1:32" ht="20.25" customHeight="1">
      <c r="A1497" s="5" t="s">
        <v>396</v>
      </c>
      <c r="B1497" s="5" t="s">
        <v>16037</v>
      </c>
      <c r="C1497" s="5" t="s">
        <v>27</v>
      </c>
      <c r="D1497" s="5" t="s">
        <v>47</v>
      </c>
      <c r="E1497" s="5" t="s">
        <v>29</v>
      </c>
      <c r="F1497" s="7">
        <v>15</v>
      </c>
      <c r="G1497" s="7">
        <v>20</v>
      </c>
      <c r="H1497" s="5" t="s">
        <v>493</v>
      </c>
      <c r="I1497" s="5" t="s">
        <v>108</v>
      </c>
      <c r="J1497" s="5" t="s">
        <v>16041</v>
      </c>
      <c r="K1497" s="5" t="s">
        <v>16211</v>
      </c>
      <c r="L1497" s="5" t="s">
        <v>16212</v>
      </c>
      <c r="M1497" s="5" t="s">
        <v>100</v>
      </c>
      <c r="N1497" s="5" t="s">
        <v>89</v>
      </c>
      <c r="O1497" s="5"/>
      <c r="P1497" s="5" t="b">
        <f t="shared" ca="1" si="382"/>
        <v>0</v>
      </c>
      <c r="Q1497" s="5" t="b">
        <f ca="1">IFERROR(__xludf.DUMMYFUNCTION("REGEXMATCH(L1497,""(?i)JavaScript"")"),TRUE)</f>
        <v>1</v>
      </c>
      <c r="R1497" s="5"/>
      <c r="S1497" s="5"/>
      <c r="T1497" s="5"/>
      <c r="U1497" s="5"/>
      <c r="V1497" s="5"/>
      <c r="W1497" s="5"/>
      <c r="X1497" s="5"/>
      <c r="Y1497" s="5"/>
      <c r="Z1497" s="5"/>
      <c r="AA1497" s="5"/>
      <c r="AB1497" s="5"/>
      <c r="AC1497" s="5"/>
      <c r="AD1497" s="5"/>
      <c r="AE1497" s="5"/>
      <c r="AF1497" s="5"/>
    </row>
    <row r="1498" spans="1:32" ht="20.25" customHeight="1">
      <c r="A1498" s="5" t="s">
        <v>16217</v>
      </c>
      <c r="B1498" s="5" t="s">
        <v>16218</v>
      </c>
      <c r="C1498" s="5" t="s">
        <v>41</v>
      </c>
      <c r="D1498" s="5" t="s">
        <v>94</v>
      </c>
      <c r="E1498" s="5" t="s">
        <v>45</v>
      </c>
      <c r="F1498" s="7">
        <v>15</v>
      </c>
      <c r="G1498" s="7">
        <v>20</v>
      </c>
      <c r="H1498" s="5" t="s">
        <v>493</v>
      </c>
      <c r="I1498" s="5" t="s">
        <v>66</v>
      </c>
      <c r="J1498" s="5" t="s">
        <v>187</v>
      </c>
      <c r="K1498" s="5" t="s">
        <v>16219</v>
      </c>
      <c r="L1498" s="5" t="s">
        <v>16221</v>
      </c>
      <c r="M1498" s="5" t="s">
        <v>100</v>
      </c>
      <c r="N1498" s="5" t="s">
        <v>55</v>
      </c>
      <c r="O1498" s="5"/>
      <c r="P1498" s="5" t="b">
        <f t="shared" ca="1" si="382"/>
        <v>0</v>
      </c>
      <c r="Q1498" s="5" t="b">
        <f t="shared" ref="Q1498:Q1501" ca="1" si="399">IFERROR(__xludf.DUMMYFUNCTION("REGEXMATCH(L1498,""JavaScript"")"),TRUE)</f>
        <v>1</v>
      </c>
      <c r="R1498" s="5"/>
      <c r="S1498" s="5"/>
      <c r="T1498" s="5"/>
      <c r="U1498" s="5"/>
      <c r="V1498" s="5"/>
      <c r="W1498" s="5"/>
      <c r="X1498" s="5"/>
      <c r="Y1498" s="5"/>
      <c r="Z1498" s="5"/>
      <c r="AA1498" s="5"/>
      <c r="AB1498" s="5"/>
      <c r="AC1498" s="5"/>
      <c r="AD1498" s="5"/>
      <c r="AE1498" s="5"/>
      <c r="AF1498" s="5"/>
    </row>
    <row r="1499" spans="1:32" ht="20.25" customHeight="1">
      <c r="A1499" s="5" t="s">
        <v>16227</v>
      </c>
      <c r="B1499" s="5" t="s">
        <v>16228</v>
      </c>
      <c r="C1499" s="5" t="s">
        <v>41</v>
      </c>
      <c r="D1499" s="5" t="s">
        <v>94</v>
      </c>
      <c r="E1499" s="5" t="s">
        <v>29</v>
      </c>
      <c r="F1499" s="7">
        <v>15</v>
      </c>
      <c r="G1499" s="7">
        <v>20</v>
      </c>
      <c r="H1499" s="5" t="s">
        <v>493</v>
      </c>
      <c r="I1499" s="5" t="s">
        <v>66</v>
      </c>
      <c r="J1499" s="5" t="s">
        <v>76</v>
      </c>
      <c r="K1499" s="5" t="s">
        <v>16229</v>
      </c>
      <c r="L1499" s="5" t="s">
        <v>16230</v>
      </c>
      <c r="M1499" s="5" t="s">
        <v>53</v>
      </c>
      <c r="N1499" s="5" t="s">
        <v>55</v>
      </c>
      <c r="O1499" s="5"/>
      <c r="P1499" s="5" t="b">
        <f t="shared" ca="1" si="382"/>
        <v>0</v>
      </c>
      <c r="Q1499" s="5" t="b">
        <f t="shared" ca="1" si="399"/>
        <v>1</v>
      </c>
      <c r="R1499" s="5"/>
      <c r="S1499" s="5"/>
      <c r="T1499" s="5"/>
      <c r="U1499" s="5"/>
      <c r="V1499" s="5"/>
      <c r="W1499" s="5"/>
      <c r="X1499" s="5"/>
      <c r="Y1499" s="5"/>
      <c r="Z1499" s="5"/>
      <c r="AA1499" s="5"/>
      <c r="AB1499" s="5"/>
      <c r="AC1499" s="5"/>
      <c r="AD1499" s="5"/>
      <c r="AE1499" s="5"/>
      <c r="AF1499" s="5"/>
    </row>
    <row r="1500" spans="1:32" ht="20.25" customHeight="1">
      <c r="A1500" s="5" t="s">
        <v>16233</v>
      </c>
      <c r="B1500" s="5" t="s">
        <v>16234</v>
      </c>
      <c r="C1500" s="5" t="s">
        <v>20</v>
      </c>
      <c r="D1500" s="5" t="s">
        <v>21</v>
      </c>
      <c r="E1500" s="5" t="s">
        <v>919</v>
      </c>
      <c r="F1500" s="7">
        <v>15</v>
      </c>
      <c r="G1500" s="7">
        <v>20</v>
      </c>
      <c r="H1500" s="5" t="s">
        <v>493</v>
      </c>
      <c r="I1500" s="5" t="s">
        <v>108</v>
      </c>
      <c r="J1500" s="5" t="s">
        <v>57</v>
      </c>
      <c r="K1500" s="5" t="s">
        <v>1208</v>
      </c>
      <c r="L1500" s="5" t="s">
        <v>16236</v>
      </c>
      <c r="M1500" s="5" t="s">
        <v>53</v>
      </c>
      <c r="N1500" s="5" t="s">
        <v>55</v>
      </c>
      <c r="O1500" s="5"/>
      <c r="P1500" s="5" t="b">
        <f t="shared" ca="1" si="382"/>
        <v>0</v>
      </c>
      <c r="Q1500" s="5" t="b">
        <f t="shared" ca="1" si="399"/>
        <v>1</v>
      </c>
      <c r="R1500" s="5"/>
      <c r="S1500" s="5"/>
      <c r="T1500" s="5"/>
      <c r="U1500" s="5"/>
      <c r="V1500" s="5"/>
      <c r="W1500" s="5"/>
      <c r="X1500" s="5"/>
      <c r="Y1500" s="5"/>
      <c r="Z1500" s="5"/>
      <c r="AA1500" s="5"/>
      <c r="AB1500" s="5"/>
      <c r="AC1500" s="5"/>
      <c r="AD1500" s="5"/>
      <c r="AE1500" s="5"/>
      <c r="AF1500" s="5"/>
    </row>
    <row r="1501" spans="1:32" ht="20.25" customHeight="1">
      <c r="A1501" s="5" t="s">
        <v>8811</v>
      </c>
      <c r="B1501" s="5" t="s">
        <v>4715</v>
      </c>
      <c r="C1501" s="5" t="s">
        <v>20</v>
      </c>
      <c r="D1501" s="5" t="s">
        <v>47</v>
      </c>
      <c r="E1501" s="5" t="s">
        <v>45</v>
      </c>
      <c r="F1501" s="7">
        <v>15</v>
      </c>
      <c r="G1501" s="7">
        <v>25</v>
      </c>
      <c r="H1501" s="5" t="s">
        <v>151</v>
      </c>
      <c r="I1501" s="5" t="s">
        <v>66</v>
      </c>
      <c r="J1501" s="5" t="s">
        <v>3889</v>
      </c>
      <c r="K1501" s="5" t="s">
        <v>4718</v>
      </c>
      <c r="L1501" s="5" t="s">
        <v>16244</v>
      </c>
      <c r="M1501" s="5" t="s">
        <v>53</v>
      </c>
      <c r="N1501" s="5" t="s">
        <v>55</v>
      </c>
      <c r="O1501" s="5"/>
      <c r="P1501" s="5" t="b">
        <f t="shared" ca="1" si="382"/>
        <v>0</v>
      </c>
      <c r="Q1501" s="5" t="b">
        <f t="shared" ca="1" si="399"/>
        <v>1</v>
      </c>
      <c r="R1501" s="5"/>
      <c r="S1501" s="5"/>
      <c r="T1501" s="5"/>
      <c r="U1501" s="5"/>
      <c r="V1501" s="5"/>
      <c r="W1501" s="5"/>
      <c r="X1501" s="5"/>
      <c r="Y1501" s="5"/>
      <c r="Z1501" s="5"/>
      <c r="AA1501" s="5"/>
      <c r="AB1501" s="5"/>
      <c r="AC1501" s="5"/>
      <c r="AD1501" s="5"/>
      <c r="AE1501" s="5"/>
      <c r="AF1501" s="5"/>
    </row>
    <row r="1502" spans="1:32" ht="20.25" customHeight="1">
      <c r="A1502" s="5" t="s">
        <v>16246</v>
      </c>
      <c r="B1502" s="5" t="s">
        <v>16247</v>
      </c>
      <c r="C1502" s="5" t="s">
        <v>20</v>
      </c>
      <c r="D1502" s="5" t="s">
        <v>1173</v>
      </c>
      <c r="E1502" s="5" t="s">
        <v>45</v>
      </c>
      <c r="F1502" s="7">
        <v>15</v>
      </c>
      <c r="G1502" s="7">
        <v>25</v>
      </c>
      <c r="H1502" s="5" t="s">
        <v>151</v>
      </c>
      <c r="I1502" s="5" t="s">
        <v>66</v>
      </c>
      <c r="J1502" s="5" t="s">
        <v>252</v>
      </c>
      <c r="K1502" s="5" t="s">
        <v>16249</v>
      </c>
      <c r="L1502" s="5" t="s">
        <v>16251</v>
      </c>
      <c r="M1502" s="5" t="s">
        <v>167</v>
      </c>
      <c r="N1502" s="5" t="s">
        <v>237</v>
      </c>
      <c r="O1502" s="5"/>
      <c r="P1502" s="5" t="b">
        <f t="shared" ca="1" si="382"/>
        <v>0</v>
      </c>
      <c r="Q1502" s="5" t="b">
        <f t="shared" ref="Q1502:Q1505" ca="1" si="400">IFERROR(__xludf.DUMMYFUNCTION("REGEXMATCH(L1502,""(?i)JavaScript"")"),TRUE)</f>
        <v>1</v>
      </c>
      <c r="R1502" s="5"/>
      <c r="S1502" s="5"/>
      <c r="T1502" s="5"/>
      <c r="U1502" s="5"/>
      <c r="V1502" s="5"/>
      <c r="W1502" s="5"/>
      <c r="X1502" s="5"/>
      <c r="Y1502" s="5"/>
      <c r="Z1502" s="5"/>
      <c r="AA1502" s="5"/>
      <c r="AB1502" s="5"/>
      <c r="AC1502" s="5"/>
      <c r="AD1502" s="5"/>
      <c r="AE1502" s="5"/>
      <c r="AF1502" s="5"/>
    </row>
    <row r="1503" spans="1:32" ht="20.25" customHeight="1">
      <c r="A1503" s="5" t="s">
        <v>8901</v>
      </c>
      <c r="B1503" s="5" t="s">
        <v>16256</v>
      </c>
      <c r="C1503" s="5" t="s">
        <v>170</v>
      </c>
      <c r="D1503" s="5" t="s">
        <v>342</v>
      </c>
      <c r="E1503" s="5" t="s">
        <v>45</v>
      </c>
      <c r="F1503" s="7">
        <v>15</v>
      </c>
      <c r="G1503" s="7">
        <v>20</v>
      </c>
      <c r="H1503" s="5" t="s">
        <v>493</v>
      </c>
      <c r="I1503" s="5" t="s">
        <v>108</v>
      </c>
      <c r="J1503" s="5" t="s">
        <v>2067</v>
      </c>
      <c r="K1503" s="5" t="s">
        <v>16258</v>
      </c>
      <c r="L1503" s="5" t="s">
        <v>16259</v>
      </c>
      <c r="M1503" s="5" t="s">
        <v>53</v>
      </c>
      <c r="N1503" s="5" t="s">
        <v>55</v>
      </c>
      <c r="O1503" s="5"/>
      <c r="P1503" s="5" t="b">
        <f t="shared" ca="1" si="382"/>
        <v>0</v>
      </c>
      <c r="Q1503" s="5" t="b">
        <f t="shared" ca="1" si="400"/>
        <v>1</v>
      </c>
      <c r="R1503" s="5"/>
      <c r="S1503" s="5"/>
      <c r="T1503" s="5"/>
      <c r="U1503" s="5"/>
      <c r="V1503" s="5"/>
      <c r="W1503" s="5"/>
      <c r="X1503" s="5"/>
      <c r="Y1503" s="5"/>
      <c r="Z1503" s="5"/>
      <c r="AA1503" s="5"/>
      <c r="AB1503" s="5"/>
      <c r="AC1503" s="5"/>
      <c r="AD1503" s="5"/>
      <c r="AE1503" s="5"/>
      <c r="AF1503" s="5"/>
    </row>
    <row r="1504" spans="1:32" ht="20.25" customHeight="1">
      <c r="A1504" s="5" t="s">
        <v>16260</v>
      </c>
      <c r="B1504" s="5" t="s">
        <v>16261</v>
      </c>
      <c r="C1504" s="5" t="s">
        <v>20</v>
      </c>
      <c r="D1504" s="5" t="s">
        <v>3833</v>
      </c>
      <c r="E1504" s="5" t="s">
        <v>45</v>
      </c>
      <c r="F1504" s="7">
        <v>15</v>
      </c>
      <c r="G1504" s="7">
        <v>25</v>
      </c>
      <c r="H1504" s="5" t="s">
        <v>151</v>
      </c>
      <c r="I1504" s="5" t="s">
        <v>108</v>
      </c>
      <c r="J1504" s="5" t="s">
        <v>117</v>
      </c>
      <c r="K1504" s="5" t="s">
        <v>16262</v>
      </c>
      <c r="L1504" s="5" t="s">
        <v>16263</v>
      </c>
      <c r="M1504" s="5" t="s">
        <v>42</v>
      </c>
      <c r="N1504" s="5" t="s">
        <v>55</v>
      </c>
      <c r="O1504" s="5"/>
      <c r="P1504" s="5" t="b">
        <f t="shared" ca="1" si="382"/>
        <v>0</v>
      </c>
      <c r="Q1504" s="5" t="b">
        <f t="shared" ca="1" si="400"/>
        <v>1</v>
      </c>
      <c r="R1504" s="5"/>
      <c r="S1504" s="5"/>
      <c r="T1504" s="5"/>
      <c r="U1504" s="5"/>
      <c r="V1504" s="5"/>
      <c r="W1504" s="5"/>
      <c r="X1504" s="5"/>
      <c r="Y1504" s="5"/>
      <c r="Z1504" s="5"/>
      <c r="AA1504" s="5"/>
      <c r="AB1504" s="5"/>
      <c r="AC1504" s="5"/>
      <c r="AD1504" s="5"/>
      <c r="AE1504" s="5"/>
      <c r="AF1504" s="5"/>
    </row>
    <row r="1505" spans="1:32" ht="20.25" customHeight="1">
      <c r="A1505" s="5" t="s">
        <v>1457</v>
      </c>
      <c r="B1505" s="5" t="s">
        <v>4531</v>
      </c>
      <c r="C1505" s="5" t="s">
        <v>27</v>
      </c>
      <c r="D1505" s="5" t="s">
        <v>85</v>
      </c>
      <c r="E1505" s="5" t="s">
        <v>919</v>
      </c>
      <c r="F1505" s="7">
        <v>15</v>
      </c>
      <c r="G1505" s="7">
        <v>20</v>
      </c>
      <c r="H1505" s="5" t="s">
        <v>493</v>
      </c>
      <c r="I1505" s="5" t="s">
        <v>66</v>
      </c>
      <c r="J1505" s="5" t="s">
        <v>403</v>
      </c>
      <c r="K1505" s="5" t="s">
        <v>4533</v>
      </c>
      <c r="L1505" s="5" t="s">
        <v>16270</v>
      </c>
      <c r="M1505" s="5" t="s">
        <v>37</v>
      </c>
      <c r="N1505" s="5" t="s">
        <v>405</v>
      </c>
      <c r="O1505" s="5" t="b">
        <f ca="1">IFERROR(__xludf.DUMMYFUNCTION("REGEXMATCH(A1505,""前端"")"),TRUE)</f>
        <v>1</v>
      </c>
      <c r="P1505" s="5" t="b">
        <f t="shared" ca="1" si="382"/>
        <v>0</v>
      </c>
      <c r="Q1505" s="5" t="b">
        <f t="shared" ca="1" si="400"/>
        <v>1</v>
      </c>
      <c r="R1505" s="5"/>
      <c r="S1505" s="5"/>
      <c r="T1505" s="5"/>
      <c r="U1505" s="5"/>
      <c r="V1505" s="5"/>
      <c r="W1505" s="5"/>
      <c r="X1505" s="5"/>
      <c r="Y1505" s="5"/>
      <c r="Z1505" s="5"/>
      <c r="AA1505" s="5"/>
      <c r="AB1505" s="5"/>
      <c r="AC1505" s="5"/>
      <c r="AD1505" s="5"/>
      <c r="AE1505" s="5"/>
      <c r="AF1505" s="5"/>
    </row>
    <row r="1506" spans="1:32" ht="20.25" customHeight="1">
      <c r="A1506" s="5" t="s">
        <v>16277</v>
      </c>
      <c r="B1506" s="5" t="s">
        <v>16278</v>
      </c>
      <c r="C1506" s="5" t="s">
        <v>27</v>
      </c>
      <c r="D1506" s="5" t="s">
        <v>119</v>
      </c>
      <c r="E1506" s="5" t="s">
        <v>29</v>
      </c>
      <c r="F1506" s="7">
        <v>15</v>
      </c>
      <c r="G1506" s="7">
        <v>30</v>
      </c>
      <c r="H1506" s="5" t="s">
        <v>2134</v>
      </c>
      <c r="I1506" s="5" t="s">
        <v>108</v>
      </c>
      <c r="J1506" s="5" t="s">
        <v>4427</v>
      </c>
      <c r="K1506" s="5" t="s">
        <v>16279</v>
      </c>
      <c r="L1506" s="5" t="s">
        <v>16280</v>
      </c>
      <c r="M1506" s="5" t="s">
        <v>37</v>
      </c>
      <c r="N1506" s="5" t="s">
        <v>55</v>
      </c>
      <c r="O1506" s="5"/>
      <c r="P1506" s="5" t="b">
        <f t="shared" ca="1" si="382"/>
        <v>0</v>
      </c>
      <c r="Q1506" s="5" t="b">
        <f ca="1">IFERROR(__xludf.DUMMYFUNCTION("REGEXMATCH(L1506,""JavaScript"")"),TRUE)</f>
        <v>1</v>
      </c>
      <c r="R1506" s="5"/>
      <c r="S1506" s="5"/>
      <c r="T1506" s="5"/>
      <c r="U1506" s="5"/>
      <c r="V1506" s="5"/>
      <c r="W1506" s="5"/>
      <c r="X1506" s="5"/>
      <c r="Y1506" s="5"/>
      <c r="Z1506" s="5"/>
      <c r="AA1506" s="5"/>
      <c r="AB1506" s="5"/>
      <c r="AC1506" s="5"/>
      <c r="AD1506" s="5"/>
      <c r="AE1506" s="5"/>
      <c r="AF1506" s="5"/>
    </row>
    <row r="1507" spans="1:32" ht="20.25" customHeight="1">
      <c r="A1507" s="5" t="s">
        <v>396</v>
      </c>
      <c r="B1507" s="5" t="s">
        <v>14060</v>
      </c>
      <c r="C1507" s="5" t="s">
        <v>170</v>
      </c>
      <c r="D1507" s="5" t="s">
        <v>390</v>
      </c>
      <c r="E1507" s="5" t="s">
        <v>29</v>
      </c>
      <c r="F1507" s="7">
        <v>15</v>
      </c>
      <c r="G1507" s="7">
        <v>20</v>
      </c>
      <c r="H1507" s="5" t="s">
        <v>493</v>
      </c>
      <c r="I1507" s="5" t="s">
        <v>108</v>
      </c>
      <c r="J1507" s="5" t="s">
        <v>48</v>
      </c>
      <c r="K1507" s="5" t="s">
        <v>16286</v>
      </c>
      <c r="L1507" s="5" t="s">
        <v>16287</v>
      </c>
      <c r="M1507" s="5" t="s">
        <v>42</v>
      </c>
      <c r="N1507" s="5" t="s">
        <v>237</v>
      </c>
      <c r="O1507" s="5"/>
      <c r="P1507" s="5" t="b">
        <f t="shared" ca="1" si="382"/>
        <v>0</v>
      </c>
      <c r="Q1507" s="5" t="b">
        <f ca="1">IFERROR(__xludf.DUMMYFUNCTION("REGEXMATCH(L1507,""(?i)JavaScript"")"),TRUE)</f>
        <v>1</v>
      </c>
      <c r="R1507" s="5"/>
      <c r="S1507" s="5"/>
      <c r="T1507" s="5"/>
      <c r="U1507" s="5"/>
      <c r="V1507" s="5"/>
      <c r="W1507" s="5"/>
      <c r="X1507" s="5"/>
      <c r="Y1507" s="5"/>
      <c r="Z1507" s="5"/>
      <c r="AA1507" s="5"/>
      <c r="AB1507" s="5"/>
      <c r="AC1507" s="5"/>
      <c r="AD1507" s="5"/>
      <c r="AE1507" s="5"/>
      <c r="AF1507" s="5"/>
    </row>
    <row r="1508" spans="1:32" ht="20.25" customHeight="1">
      <c r="A1508" s="5" t="s">
        <v>248</v>
      </c>
      <c r="B1508" s="5" t="s">
        <v>16291</v>
      </c>
      <c r="C1508" s="5" t="s">
        <v>20</v>
      </c>
      <c r="D1508" s="5" t="s">
        <v>21</v>
      </c>
      <c r="E1508" s="5" t="s">
        <v>45</v>
      </c>
      <c r="F1508" s="7">
        <v>15</v>
      </c>
      <c r="G1508" s="7">
        <v>25</v>
      </c>
      <c r="H1508" s="5" t="s">
        <v>151</v>
      </c>
      <c r="I1508" s="5" t="s">
        <v>108</v>
      </c>
      <c r="J1508" s="5" t="s">
        <v>76</v>
      </c>
      <c r="K1508" s="5" t="s">
        <v>16294</v>
      </c>
      <c r="L1508" s="5" t="s">
        <v>16296</v>
      </c>
      <c r="M1508" s="5" t="s">
        <v>37</v>
      </c>
      <c r="N1508" s="5" t="s">
        <v>55</v>
      </c>
      <c r="O1508" s="5"/>
      <c r="P1508" s="5" t="b">
        <f t="shared" ca="1" si="382"/>
        <v>0</v>
      </c>
      <c r="Q1508" s="5" t="b">
        <f t="shared" ref="Q1508:Q1509" ca="1" si="401">IFERROR(__xludf.DUMMYFUNCTION("REGEXMATCH(L1508,""JavaScript"")"),TRUE)</f>
        <v>1</v>
      </c>
      <c r="R1508" s="5"/>
      <c r="S1508" s="5"/>
      <c r="T1508" s="5"/>
      <c r="U1508" s="5"/>
      <c r="V1508" s="5"/>
      <c r="W1508" s="5"/>
      <c r="X1508" s="5"/>
      <c r="Y1508" s="5"/>
      <c r="Z1508" s="5"/>
      <c r="AA1508" s="5"/>
      <c r="AB1508" s="5"/>
      <c r="AC1508" s="5"/>
      <c r="AD1508" s="5"/>
      <c r="AE1508" s="5"/>
      <c r="AF1508" s="5"/>
    </row>
    <row r="1509" spans="1:32" ht="20.25" customHeight="1">
      <c r="A1509" s="5" t="s">
        <v>4668</v>
      </c>
      <c r="B1509" s="5" t="s">
        <v>16306</v>
      </c>
      <c r="C1509" s="5" t="s">
        <v>20</v>
      </c>
      <c r="D1509" s="5" t="s">
        <v>1173</v>
      </c>
      <c r="E1509" s="5" t="s">
        <v>45</v>
      </c>
      <c r="F1509" s="7">
        <v>15</v>
      </c>
      <c r="G1509" s="7">
        <v>23</v>
      </c>
      <c r="H1509" s="5" t="s">
        <v>6162</v>
      </c>
      <c r="I1509" s="5" t="s">
        <v>66</v>
      </c>
      <c r="J1509" s="5" t="s">
        <v>10266</v>
      </c>
      <c r="K1509" s="5" t="s">
        <v>16309</v>
      </c>
      <c r="L1509" s="5" t="s">
        <v>16310</v>
      </c>
      <c r="M1509" s="5" t="s">
        <v>648</v>
      </c>
      <c r="N1509" s="5" t="s">
        <v>237</v>
      </c>
      <c r="O1509" s="5"/>
      <c r="P1509" s="5" t="b">
        <f t="shared" ca="1" si="382"/>
        <v>0</v>
      </c>
      <c r="Q1509" s="5" t="b">
        <f t="shared" ca="1" si="401"/>
        <v>1</v>
      </c>
      <c r="R1509" s="5"/>
      <c r="S1509" s="5"/>
      <c r="T1509" s="5"/>
      <c r="U1509" s="5"/>
      <c r="V1509" s="5"/>
      <c r="W1509" s="5"/>
      <c r="X1509" s="5"/>
      <c r="Y1509" s="5"/>
      <c r="Z1509" s="5"/>
      <c r="AA1509" s="5"/>
      <c r="AB1509" s="5"/>
      <c r="AC1509" s="5"/>
      <c r="AD1509" s="5"/>
      <c r="AE1509" s="5"/>
      <c r="AF1509" s="5"/>
    </row>
    <row r="1510" spans="1:32" ht="20.25" customHeight="1">
      <c r="A1510" s="5" t="s">
        <v>16311</v>
      </c>
      <c r="B1510" s="5" t="s">
        <v>16312</v>
      </c>
      <c r="C1510" s="5" t="s">
        <v>41</v>
      </c>
      <c r="D1510" s="5" t="s">
        <v>94</v>
      </c>
      <c r="E1510" s="5" t="s">
        <v>45</v>
      </c>
      <c r="F1510" s="7">
        <v>15</v>
      </c>
      <c r="G1510" s="7">
        <v>25</v>
      </c>
      <c r="H1510" s="5" t="s">
        <v>151</v>
      </c>
      <c r="I1510" s="5" t="s">
        <v>66</v>
      </c>
      <c r="J1510" s="5" t="s">
        <v>110</v>
      </c>
      <c r="K1510" s="5" t="s">
        <v>16313</v>
      </c>
      <c r="L1510" s="5" t="s">
        <v>16314</v>
      </c>
      <c r="M1510" s="5" t="s">
        <v>37</v>
      </c>
      <c r="N1510" s="5" t="s">
        <v>55</v>
      </c>
      <c r="O1510" s="5"/>
      <c r="P1510" s="5" t="b">
        <f t="shared" ca="1" si="382"/>
        <v>0</v>
      </c>
      <c r="Q1510" s="5" t="b">
        <f t="shared" ref="Q1510:Q1511" ca="1" si="402">IFERROR(__xludf.DUMMYFUNCTION("REGEXMATCH(L1510,""(?i)JavaScript"")"),TRUE)</f>
        <v>1</v>
      </c>
      <c r="R1510" s="5"/>
      <c r="S1510" s="5"/>
      <c r="T1510" s="5"/>
      <c r="U1510" s="5"/>
      <c r="V1510" s="5"/>
      <c r="W1510" s="5"/>
      <c r="X1510" s="5"/>
      <c r="Y1510" s="5"/>
      <c r="Z1510" s="5"/>
      <c r="AA1510" s="5"/>
      <c r="AB1510" s="5"/>
      <c r="AC1510" s="5"/>
      <c r="AD1510" s="5"/>
      <c r="AE1510" s="5"/>
      <c r="AF1510" s="5"/>
    </row>
    <row r="1511" spans="1:32" ht="20.25" customHeight="1">
      <c r="A1511" s="5" t="s">
        <v>16317</v>
      </c>
      <c r="B1511" s="5" t="s">
        <v>4667</v>
      </c>
      <c r="C1511" s="5" t="s">
        <v>27</v>
      </c>
      <c r="D1511" s="5" t="s">
        <v>85</v>
      </c>
      <c r="E1511" s="5" t="s">
        <v>45</v>
      </c>
      <c r="F1511" s="7">
        <v>15</v>
      </c>
      <c r="G1511" s="7">
        <v>30</v>
      </c>
      <c r="H1511" s="5" t="s">
        <v>2134</v>
      </c>
      <c r="I1511" s="5" t="s">
        <v>108</v>
      </c>
      <c r="J1511" s="5" t="s">
        <v>110</v>
      </c>
      <c r="K1511" s="5" t="s">
        <v>4671</v>
      </c>
      <c r="L1511" s="5" t="s">
        <v>16318</v>
      </c>
      <c r="M1511" s="5" t="s">
        <v>53</v>
      </c>
      <c r="N1511" s="5" t="s">
        <v>55</v>
      </c>
      <c r="O1511" s="5"/>
      <c r="P1511" s="5" t="b">
        <f t="shared" ca="1" si="382"/>
        <v>0</v>
      </c>
      <c r="Q1511" s="5" t="b">
        <f t="shared" ca="1" si="402"/>
        <v>1</v>
      </c>
      <c r="R1511" s="5"/>
      <c r="S1511" s="5"/>
      <c r="T1511" s="5"/>
      <c r="U1511" s="5"/>
      <c r="V1511" s="5"/>
      <c r="W1511" s="5"/>
      <c r="X1511" s="5"/>
      <c r="Y1511" s="5"/>
      <c r="Z1511" s="5"/>
      <c r="AA1511" s="5"/>
      <c r="AB1511" s="5"/>
      <c r="AC1511" s="5"/>
      <c r="AD1511" s="5"/>
      <c r="AE1511" s="5"/>
      <c r="AF1511" s="5"/>
    </row>
    <row r="1512" spans="1:32" ht="20.25" customHeight="1">
      <c r="A1512" s="5" t="s">
        <v>277</v>
      </c>
      <c r="B1512" s="5" t="s">
        <v>16319</v>
      </c>
      <c r="C1512" s="5" t="s">
        <v>27</v>
      </c>
      <c r="D1512" s="5" t="s">
        <v>47</v>
      </c>
      <c r="E1512" s="5" t="s">
        <v>45</v>
      </c>
      <c r="F1512" s="7">
        <v>15</v>
      </c>
      <c r="G1512" s="7">
        <v>25</v>
      </c>
      <c r="H1512" s="5" t="s">
        <v>151</v>
      </c>
      <c r="I1512" s="5" t="s">
        <v>108</v>
      </c>
      <c r="J1512" s="5" t="s">
        <v>686</v>
      </c>
      <c r="K1512" s="5"/>
      <c r="L1512" s="5" t="s">
        <v>16321</v>
      </c>
      <c r="M1512" s="5" t="s">
        <v>53</v>
      </c>
      <c r="N1512" s="5" t="s">
        <v>55</v>
      </c>
      <c r="O1512" s="5"/>
      <c r="P1512" s="5" t="b">
        <f t="shared" ca="1" si="382"/>
        <v>0</v>
      </c>
      <c r="Q1512" s="5" t="b">
        <f t="shared" ref="Q1512:Q1513" ca="1" si="403">IFERROR(__xludf.DUMMYFUNCTION("REGEXMATCH(L1512,""JavaScript"")"),TRUE)</f>
        <v>1</v>
      </c>
      <c r="R1512" s="5"/>
      <c r="S1512" s="5"/>
      <c r="T1512" s="5"/>
      <c r="U1512" s="5"/>
      <c r="V1512" s="5"/>
      <c r="W1512" s="5"/>
      <c r="X1512" s="5"/>
      <c r="Y1512" s="5"/>
      <c r="Z1512" s="5"/>
      <c r="AA1512" s="5"/>
      <c r="AB1512" s="5"/>
      <c r="AC1512" s="5"/>
      <c r="AD1512" s="5"/>
      <c r="AE1512" s="5"/>
      <c r="AF1512" s="5"/>
    </row>
    <row r="1513" spans="1:32" ht="20.25" customHeight="1">
      <c r="A1513" s="5" t="s">
        <v>1457</v>
      </c>
      <c r="B1513" s="5" t="s">
        <v>16327</v>
      </c>
      <c r="C1513" s="5" t="s">
        <v>27</v>
      </c>
      <c r="D1513" s="5" t="s">
        <v>85</v>
      </c>
      <c r="E1513" s="5" t="s">
        <v>45</v>
      </c>
      <c r="F1513" s="7">
        <v>15</v>
      </c>
      <c r="G1513" s="7">
        <v>25</v>
      </c>
      <c r="H1513" s="5" t="s">
        <v>151</v>
      </c>
      <c r="I1513" s="5" t="s">
        <v>66</v>
      </c>
      <c r="J1513" s="5" t="s">
        <v>2872</v>
      </c>
      <c r="K1513" s="5"/>
      <c r="L1513" s="5" t="s">
        <v>16329</v>
      </c>
      <c r="M1513" s="5" t="s">
        <v>100</v>
      </c>
      <c r="N1513" s="5" t="s">
        <v>271</v>
      </c>
      <c r="O1513" s="5"/>
      <c r="P1513" s="5" t="b">
        <f t="shared" ca="1" si="382"/>
        <v>0</v>
      </c>
      <c r="Q1513" s="5" t="b">
        <f t="shared" ca="1" si="403"/>
        <v>1</v>
      </c>
      <c r="R1513" s="5"/>
      <c r="S1513" s="5"/>
      <c r="T1513" s="5"/>
      <c r="U1513" s="5"/>
      <c r="V1513" s="5"/>
      <c r="W1513" s="5"/>
      <c r="X1513" s="5"/>
      <c r="Y1513" s="5"/>
      <c r="Z1513" s="5"/>
      <c r="AA1513" s="5"/>
      <c r="AB1513" s="5"/>
      <c r="AC1513" s="5"/>
      <c r="AD1513" s="5"/>
      <c r="AE1513" s="5"/>
      <c r="AF1513" s="5"/>
    </row>
    <row r="1514" spans="1:32" ht="20.25" customHeight="1">
      <c r="A1514" s="5" t="s">
        <v>1457</v>
      </c>
      <c r="B1514" s="5" t="s">
        <v>16335</v>
      </c>
      <c r="C1514" s="5" t="s">
        <v>27</v>
      </c>
      <c r="D1514" s="5" t="s">
        <v>85</v>
      </c>
      <c r="E1514" s="5" t="s">
        <v>45</v>
      </c>
      <c r="F1514" s="7">
        <v>15</v>
      </c>
      <c r="G1514" s="7">
        <v>35</v>
      </c>
      <c r="H1514" s="5" t="s">
        <v>3454</v>
      </c>
      <c r="I1514" s="5" t="s">
        <v>108</v>
      </c>
      <c r="J1514" s="5" t="s">
        <v>1240</v>
      </c>
      <c r="K1514" s="5" t="s">
        <v>16336</v>
      </c>
      <c r="L1514" s="5" t="s">
        <v>16337</v>
      </c>
      <c r="M1514" s="5" t="s">
        <v>53</v>
      </c>
      <c r="N1514" s="5" t="s">
        <v>55</v>
      </c>
      <c r="O1514" s="5"/>
      <c r="P1514" s="5" t="b">
        <f t="shared" ca="1" si="382"/>
        <v>0</v>
      </c>
      <c r="Q1514" s="5" t="b">
        <f ca="1">IFERROR(__xludf.DUMMYFUNCTION("REGEXMATCH(L1514,""(?i)JavaScript"")"),TRUE)</f>
        <v>1</v>
      </c>
      <c r="R1514" s="5"/>
      <c r="S1514" s="5"/>
      <c r="T1514" s="5"/>
      <c r="U1514" s="5"/>
      <c r="V1514" s="5"/>
      <c r="W1514" s="5"/>
      <c r="X1514" s="5"/>
      <c r="Y1514" s="5"/>
      <c r="Z1514" s="5"/>
      <c r="AA1514" s="5"/>
      <c r="AB1514" s="5"/>
      <c r="AC1514" s="5"/>
      <c r="AD1514" s="5"/>
      <c r="AE1514" s="5"/>
      <c r="AF1514" s="5"/>
    </row>
    <row r="1515" spans="1:32" ht="20.25" customHeight="1">
      <c r="A1515" s="5" t="s">
        <v>4668</v>
      </c>
      <c r="B1515" s="5" t="s">
        <v>5795</v>
      </c>
      <c r="C1515" s="5" t="s">
        <v>170</v>
      </c>
      <c r="D1515" s="5" t="s">
        <v>390</v>
      </c>
      <c r="E1515" s="5" t="s">
        <v>45</v>
      </c>
      <c r="F1515" s="7">
        <v>15</v>
      </c>
      <c r="G1515" s="7">
        <v>20</v>
      </c>
      <c r="H1515" s="5" t="s">
        <v>493</v>
      </c>
      <c r="I1515" s="5" t="s">
        <v>66</v>
      </c>
      <c r="J1515" s="5" t="s">
        <v>76</v>
      </c>
      <c r="K1515" s="5" t="s">
        <v>16342</v>
      </c>
      <c r="L1515" s="5" t="s">
        <v>16344</v>
      </c>
      <c r="M1515" s="5" t="s">
        <v>53</v>
      </c>
      <c r="N1515" s="5" t="s">
        <v>55</v>
      </c>
      <c r="O1515" s="5"/>
      <c r="P1515" s="5" t="b">
        <f t="shared" ca="1" si="382"/>
        <v>0</v>
      </c>
      <c r="Q1515" s="5" t="b">
        <f t="shared" ref="Q1515:Q1522" ca="1" si="404">IFERROR(__xludf.DUMMYFUNCTION("REGEXMATCH(L1515,""JavaScript"")"),TRUE)</f>
        <v>1</v>
      </c>
      <c r="R1515" s="5"/>
      <c r="S1515" s="5"/>
      <c r="T1515" s="5"/>
      <c r="U1515" s="5"/>
      <c r="V1515" s="5"/>
      <c r="W1515" s="5"/>
      <c r="X1515" s="5"/>
      <c r="Y1515" s="5"/>
      <c r="Z1515" s="5"/>
      <c r="AA1515" s="5"/>
      <c r="AB1515" s="5"/>
      <c r="AC1515" s="5"/>
      <c r="AD1515" s="5"/>
      <c r="AE1515" s="5"/>
      <c r="AF1515" s="5"/>
    </row>
    <row r="1516" spans="1:32" ht="20.25" customHeight="1">
      <c r="A1516" s="5" t="s">
        <v>4022</v>
      </c>
      <c r="B1516" s="5" t="s">
        <v>5919</v>
      </c>
      <c r="C1516" s="5" t="s">
        <v>41</v>
      </c>
      <c r="D1516" s="5" t="s">
        <v>47</v>
      </c>
      <c r="E1516" s="5" t="s">
        <v>45</v>
      </c>
      <c r="F1516" s="7">
        <v>15</v>
      </c>
      <c r="G1516" s="7">
        <v>20</v>
      </c>
      <c r="H1516" s="5" t="s">
        <v>493</v>
      </c>
      <c r="I1516" s="5" t="s">
        <v>66</v>
      </c>
      <c r="J1516" s="5" t="s">
        <v>57</v>
      </c>
      <c r="K1516" s="5" t="s">
        <v>8169</v>
      </c>
      <c r="L1516" s="5" t="s">
        <v>16349</v>
      </c>
      <c r="M1516" s="5" t="s">
        <v>53</v>
      </c>
      <c r="N1516" s="5" t="s">
        <v>55</v>
      </c>
      <c r="O1516" s="5"/>
      <c r="P1516" s="5" t="b">
        <f t="shared" ca="1" si="382"/>
        <v>0</v>
      </c>
      <c r="Q1516" s="5" t="b">
        <f t="shared" ca="1" si="404"/>
        <v>1</v>
      </c>
      <c r="R1516" s="5"/>
      <c r="S1516" s="5"/>
      <c r="T1516" s="5"/>
      <c r="U1516" s="5"/>
      <c r="V1516" s="5"/>
      <c r="W1516" s="5"/>
      <c r="X1516" s="5"/>
      <c r="Y1516" s="5"/>
      <c r="Z1516" s="5"/>
      <c r="AA1516" s="5"/>
      <c r="AB1516" s="5"/>
      <c r="AC1516" s="5"/>
      <c r="AD1516" s="5"/>
      <c r="AE1516" s="5"/>
      <c r="AF1516" s="5"/>
    </row>
    <row r="1517" spans="1:32" ht="20.25" customHeight="1">
      <c r="A1517" s="5" t="s">
        <v>16350</v>
      </c>
      <c r="B1517" s="5" t="s">
        <v>16351</v>
      </c>
      <c r="C1517" s="5" t="s">
        <v>170</v>
      </c>
      <c r="D1517" s="5" t="s">
        <v>378</v>
      </c>
      <c r="E1517" s="5" t="s">
        <v>29</v>
      </c>
      <c r="F1517" s="7">
        <v>15</v>
      </c>
      <c r="G1517" s="7">
        <v>30</v>
      </c>
      <c r="H1517" s="5" t="s">
        <v>2134</v>
      </c>
      <c r="I1517" s="5" t="s">
        <v>66</v>
      </c>
      <c r="J1517" s="5" t="s">
        <v>2924</v>
      </c>
      <c r="K1517" s="5" t="s">
        <v>16352</v>
      </c>
      <c r="L1517" s="5" t="s">
        <v>16353</v>
      </c>
      <c r="M1517" s="5" t="s">
        <v>100</v>
      </c>
      <c r="N1517" s="5" t="s">
        <v>55</v>
      </c>
      <c r="O1517" s="5"/>
      <c r="P1517" s="5" t="b">
        <f t="shared" ca="1" si="382"/>
        <v>0</v>
      </c>
      <c r="Q1517" s="5" t="b">
        <f t="shared" ca="1" si="404"/>
        <v>1</v>
      </c>
      <c r="R1517" s="5"/>
      <c r="S1517" s="5"/>
      <c r="T1517" s="5"/>
      <c r="U1517" s="5"/>
      <c r="V1517" s="5"/>
      <c r="W1517" s="5"/>
      <c r="X1517" s="5"/>
      <c r="Y1517" s="5"/>
      <c r="Z1517" s="5"/>
      <c r="AA1517" s="5"/>
      <c r="AB1517" s="5"/>
      <c r="AC1517" s="5"/>
      <c r="AD1517" s="5"/>
      <c r="AE1517" s="5"/>
      <c r="AF1517" s="5"/>
    </row>
    <row r="1518" spans="1:32" ht="20.25" customHeight="1">
      <c r="A1518" s="5" t="s">
        <v>765</v>
      </c>
      <c r="B1518" s="5" t="s">
        <v>5724</v>
      </c>
      <c r="C1518" s="5" t="s">
        <v>27</v>
      </c>
      <c r="D1518" s="5" t="s">
        <v>85</v>
      </c>
      <c r="E1518" s="5" t="s">
        <v>45</v>
      </c>
      <c r="F1518" s="7">
        <v>15</v>
      </c>
      <c r="G1518" s="7">
        <v>25</v>
      </c>
      <c r="H1518" s="5" t="s">
        <v>151</v>
      </c>
      <c r="I1518" s="5" t="s">
        <v>108</v>
      </c>
      <c r="J1518" s="5" t="s">
        <v>5727</v>
      </c>
      <c r="K1518" s="5"/>
      <c r="L1518" s="5" t="s">
        <v>16354</v>
      </c>
      <c r="M1518" s="5" t="s">
        <v>100</v>
      </c>
      <c r="N1518" s="5" t="s">
        <v>55</v>
      </c>
      <c r="O1518" s="5"/>
      <c r="P1518" s="5" t="b">
        <f t="shared" ca="1" si="382"/>
        <v>0</v>
      </c>
      <c r="Q1518" s="5" t="b">
        <f t="shared" ca="1" si="404"/>
        <v>1</v>
      </c>
      <c r="R1518" s="5"/>
      <c r="S1518" s="5"/>
      <c r="T1518" s="5"/>
      <c r="U1518" s="5"/>
      <c r="V1518" s="5"/>
      <c r="W1518" s="5"/>
      <c r="X1518" s="5"/>
      <c r="Y1518" s="5"/>
      <c r="Z1518" s="5"/>
      <c r="AA1518" s="5"/>
      <c r="AB1518" s="5"/>
      <c r="AC1518" s="5"/>
      <c r="AD1518" s="5"/>
      <c r="AE1518" s="5"/>
      <c r="AF1518" s="5"/>
    </row>
    <row r="1519" spans="1:32" ht="20.25" customHeight="1">
      <c r="A1519" s="5" t="s">
        <v>12201</v>
      </c>
      <c r="B1519" s="5" t="s">
        <v>16355</v>
      </c>
      <c r="C1519" s="5" t="s">
        <v>170</v>
      </c>
      <c r="D1519" s="5" t="s">
        <v>47</v>
      </c>
      <c r="E1519" s="5" t="s">
        <v>45</v>
      </c>
      <c r="F1519" s="7">
        <v>15</v>
      </c>
      <c r="G1519" s="7">
        <v>25</v>
      </c>
      <c r="H1519" s="5" t="s">
        <v>151</v>
      </c>
      <c r="I1519" s="5" t="s">
        <v>66</v>
      </c>
      <c r="J1519" s="5" t="s">
        <v>403</v>
      </c>
      <c r="K1519" s="5" t="s">
        <v>16357</v>
      </c>
      <c r="L1519" s="5" t="s">
        <v>16358</v>
      </c>
      <c r="M1519" s="5" t="s">
        <v>37</v>
      </c>
      <c r="N1519" s="5" t="s">
        <v>38</v>
      </c>
      <c r="O1519" s="5"/>
      <c r="P1519" s="5" t="b">
        <f t="shared" ca="1" si="382"/>
        <v>0</v>
      </c>
      <c r="Q1519" s="5" t="b">
        <f t="shared" ca="1" si="404"/>
        <v>1</v>
      </c>
      <c r="R1519" s="5"/>
      <c r="S1519" s="5"/>
      <c r="T1519" s="5"/>
      <c r="U1519" s="5"/>
      <c r="V1519" s="5"/>
      <c r="W1519" s="5"/>
      <c r="X1519" s="5"/>
      <c r="Y1519" s="5"/>
      <c r="Z1519" s="5"/>
      <c r="AA1519" s="5"/>
      <c r="AB1519" s="5"/>
      <c r="AC1519" s="5"/>
      <c r="AD1519" s="5"/>
      <c r="AE1519" s="5"/>
      <c r="AF1519" s="5"/>
    </row>
    <row r="1520" spans="1:32" ht="20.25" customHeight="1">
      <c r="A1520" s="5" t="s">
        <v>16362</v>
      </c>
      <c r="B1520" s="5" t="s">
        <v>16363</v>
      </c>
      <c r="C1520" s="5" t="s">
        <v>27</v>
      </c>
      <c r="D1520" s="5" t="s">
        <v>212</v>
      </c>
      <c r="E1520" s="5" t="s">
        <v>45</v>
      </c>
      <c r="F1520" s="7">
        <v>16</v>
      </c>
      <c r="G1520" s="7">
        <v>20</v>
      </c>
      <c r="H1520" s="5" t="s">
        <v>16365</v>
      </c>
      <c r="I1520" s="5" t="s">
        <v>108</v>
      </c>
      <c r="J1520" s="5" t="s">
        <v>76</v>
      </c>
      <c r="K1520" s="5" t="s">
        <v>16368</v>
      </c>
      <c r="L1520" s="5" t="s">
        <v>16369</v>
      </c>
      <c r="M1520" s="5" t="s">
        <v>100</v>
      </c>
      <c r="N1520" s="5" t="s">
        <v>55</v>
      </c>
      <c r="O1520" s="5"/>
      <c r="P1520" s="5" t="b">
        <f t="shared" ca="1" si="382"/>
        <v>0</v>
      </c>
      <c r="Q1520" s="5" t="b">
        <f t="shared" ca="1" si="404"/>
        <v>1</v>
      </c>
      <c r="R1520" s="5"/>
      <c r="S1520" s="5"/>
      <c r="T1520" s="5"/>
      <c r="U1520" s="5"/>
      <c r="V1520" s="5"/>
      <c r="W1520" s="5"/>
      <c r="X1520" s="5"/>
      <c r="Y1520" s="5"/>
      <c r="Z1520" s="5"/>
      <c r="AA1520" s="5"/>
      <c r="AB1520" s="5"/>
      <c r="AC1520" s="5"/>
      <c r="AD1520" s="5"/>
      <c r="AE1520" s="5"/>
      <c r="AF1520" s="5"/>
    </row>
    <row r="1521" spans="1:32" ht="20.25" customHeight="1">
      <c r="A1521" s="5" t="s">
        <v>11988</v>
      </c>
      <c r="B1521" s="5" t="s">
        <v>16374</v>
      </c>
      <c r="C1521" s="5" t="s">
        <v>27</v>
      </c>
      <c r="D1521" s="5" t="s">
        <v>75</v>
      </c>
      <c r="E1521" s="5" t="s">
        <v>45</v>
      </c>
      <c r="F1521" s="7">
        <v>16</v>
      </c>
      <c r="G1521" s="7">
        <v>22</v>
      </c>
      <c r="H1521" s="5" t="s">
        <v>4259</v>
      </c>
      <c r="I1521" s="5" t="s">
        <v>66</v>
      </c>
      <c r="J1521" s="5" t="s">
        <v>16375</v>
      </c>
      <c r="K1521" s="5" t="s">
        <v>16376</v>
      </c>
      <c r="L1521" s="5" t="s">
        <v>16377</v>
      </c>
      <c r="M1521" s="5" t="s">
        <v>100</v>
      </c>
      <c r="N1521" s="5" t="s">
        <v>55</v>
      </c>
      <c r="O1521" s="5"/>
      <c r="P1521" s="5" t="b">
        <f t="shared" ca="1" si="382"/>
        <v>0</v>
      </c>
      <c r="Q1521" s="5" t="b">
        <f t="shared" ca="1" si="404"/>
        <v>1</v>
      </c>
      <c r="R1521" s="5"/>
      <c r="S1521" s="5"/>
      <c r="T1521" s="5"/>
      <c r="U1521" s="5"/>
      <c r="V1521" s="5"/>
      <c r="W1521" s="5"/>
      <c r="X1521" s="5"/>
      <c r="Y1521" s="5"/>
      <c r="Z1521" s="5"/>
      <c r="AA1521" s="5"/>
      <c r="AB1521" s="5"/>
      <c r="AC1521" s="5"/>
      <c r="AD1521" s="5"/>
      <c r="AE1521" s="5"/>
      <c r="AF1521" s="5"/>
    </row>
    <row r="1522" spans="1:32" ht="20.25" customHeight="1">
      <c r="A1522" s="5" t="s">
        <v>16378</v>
      </c>
      <c r="B1522" s="5" t="s">
        <v>16379</v>
      </c>
      <c r="C1522" s="5" t="s">
        <v>170</v>
      </c>
      <c r="D1522" s="5" t="s">
        <v>390</v>
      </c>
      <c r="E1522" s="5" t="s">
        <v>29</v>
      </c>
      <c r="F1522" s="7">
        <v>16</v>
      </c>
      <c r="G1522" s="7">
        <v>25</v>
      </c>
      <c r="H1522" s="5" t="s">
        <v>6488</v>
      </c>
      <c r="I1522" s="5" t="s">
        <v>66</v>
      </c>
      <c r="J1522" s="5" t="s">
        <v>267</v>
      </c>
      <c r="K1522" s="5" t="s">
        <v>16380</v>
      </c>
      <c r="L1522" s="5" t="s">
        <v>16382</v>
      </c>
      <c r="M1522" s="5" t="s">
        <v>53</v>
      </c>
      <c r="N1522" s="5" t="s">
        <v>55</v>
      </c>
      <c r="O1522" s="5"/>
      <c r="P1522" s="5" t="b">
        <f t="shared" ca="1" si="382"/>
        <v>0</v>
      </c>
      <c r="Q1522" s="5" t="b">
        <f t="shared" ca="1" si="404"/>
        <v>1</v>
      </c>
      <c r="R1522" s="5"/>
      <c r="S1522" s="5"/>
      <c r="T1522" s="5"/>
      <c r="U1522" s="5"/>
      <c r="V1522" s="5"/>
      <c r="W1522" s="5"/>
      <c r="X1522" s="5"/>
      <c r="Y1522" s="5"/>
      <c r="Z1522" s="5"/>
      <c r="AA1522" s="5"/>
      <c r="AB1522" s="5"/>
      <c r="AC1522" s="5"/>
      <c r="AD1522" s="5"/>
      <c r="AE1522" s="5"/>
      <c r="AF1522" s="5"/>
    </row>
    <row r="1523" spans="1:32" ht="20.25" customHeight="1">
      <c r="A1523" s="5" t="s">
        <v>277</v>
      </c>
      <c r="B1523" s="5" t="s">
        <v>16385</v>
      </c>
      <c r="C1523" s="5" t="s">
        <v>41</v>
      </c>
      <c r="D1523" s="5" t="s">
        <v>874</v>
      </c>
      <c r="E1523" s="5" t="s">
        <v>45</v>
      </c>
      <c r="F1523" s="7">
        <v>16</v>
      </c>
      <c r="G1523" s="7">
        <v>20</v>
      </c>
      <c r="H1523" s="5" t="s">
        <v>16365</v>
      </c>
      <c r="I1523" s="5" t="s">
        <v>66</v>
      </c>
      <c r="J1523" s="5" t="s">
        <v>110</v>
      </c>
      <c r="K1523" s="5" t="s">
        <v>16386</v>
      </c>
      <c r="L1523" s="5" t="s">
        <v>16388</v>
      </c>
      <c r="M1523" s="5" t="s">
        <v>42</v>
      </c>
      <c r="N1523" s="5" t="s">
        <v>237</v>
      </c>
      <c r="O1523" s="5"/>
      <c r="P1523" s="5" t="b">
        <f t="shared" ca="1" si="382"/>
        <v>0</v>
      </c>
      <c r="Q1523" s="5" t="b">
        <f t="shared" ref="Q1523:Q1526" ca="1" si="405">IFERROR(__xludf.DUMMYFUNCTION("REGEXMATCH(L1523,""(?i)JavaScript"")"),TRUE)</f>
        <v>1</v>
      </c>
      <c r="R1523" s="5"/>
      <c r="S1523" s="5"/>
      <c r="T1523" s="5"/>
      <c r="U1523" s="5"/>
      <c r="V1523" s="5"/>
      <c r="W1523" s="5"/>
      <c r="X1523" s="5"/>
      <c r="Y1523" s="5"/>
      <c r="Z1523" s="5"/>
      <c r="AA1523" s="5"/>
      <c r="AB1523" s="5"/>
      <c r="AC1523" s="5"/>
      <c r="AD1523" s="5"/>
      <c r="AE1523" s="5"/>
      <c r="AF1523" s="5"/>
    </row>
    <row r="1524" spans="1:32" ht="20.25" customHeight="1">
      <c r="A1524" s="5" t="s">
        <v>3317</v>
      </c>
      <c r="B1524" s="5" t="s">
        <v>16395</v>
      </c>
      <c r="C1524" s="5" t="s">
        <v>41</v>
      </c>
      <c r="D1524" s="5" t="s">
        <v>94</v>
      </c>
      <c r="E1524" s="5" t="s">
        <v>29</v>
      </c>
      <c r="F1524" s="7">
        <v>16</v>
      </c>
      <c r="G1524" s="7">
        <v>25</v>
      </c>
      <c r="H1524" s="5" t="s">
        <v>6488</v>
      </c>
      <c r="I1524" s="5" t="s">
        <v>108</v>
      </c>
      <c r="J1524" s="5" t="s">
        <v>87</v>
      </c>
      <c r="K1524" s="5" t="s">
        <v>16396</v>
      </c>
      <c r="L1524" s="5" t="s">
        <v>16397</v>
      </c>
      <c r="M1524" s="5" t="s">
        <v>53</v>
      </c>
      <c r="N1524" s="5" t="s">
        <v>55</v>
      </c>
      <c r="O1524" s="5"/>
      <c r="P1524" s="5" t="b">
        <f t="shared" ca="1" si="382"/>
        <v>0</v>
      </c>
      <c r="Q1524" s="5" t="b">
        <f t="shared" ca="1" si="405"/>
        <v>1</v>
      </c>
      <c r="R1524" s="5"/>
      <c r="S1524" s="5"/>
      <c r="T1524" s="5"/>
      <c r="U1524" s="5"/>
      <c r="V1524" s="5"/>
      <c r="W1524" s="5"/>
      <c r="X1524" s="5"/>
      <c r="Y1524" s="5"/>
      <c r="Z1524" s="5"/>
      <c r="AA1524" s="5"/>
      <c r="AB1524" s="5"/>
      <c r="AC1524" s="5"/>
      <c r="AD1524" s="5"/>
      <c r="AE1524" s="5"/>
      <c r="AF1524" s="5"/>
    </row>
    <row r="1525" spans="1:32" ht="20.25" customHeight="1">
      <c r="A1525" s="5" t="s">
        <v>16405</v>
      </c>
      <c r="B1525" s="5" t="s">
        <v>3850</v>
      </c>
      <c r="C1525" s="5" t="s">
        <v>27</v>
      </c>
      <c r="D1525" s="5" t="s">
        <v>85</v>
      </c>
      <c r="E1525" s="5" t="s">
        <v>29</v>
      </c>
      <c r="F1525" s="7">
        <v>16</v>
      </c>
      <c r="G1525" s="7">
        <v>25</v>
      </c>
      <c r="H1525" s="5" t="s">
        <v>6488</v>
      </c>
      <c r="I1525" s="5" t="s">
        <v>66</v>
      </c>
      <c r="J1525" s="5" t="s">
        <v>57</v>
      </c>
      <c r="K1525" s="5" t="s">
        <v>16406</v>
      </c>
      <c r="L1525" s="5" t="s">
        <v>16407</v>
      </c>
      <c r="M1525" s="5" t="s">
        <v>37</v>
      </c>
      <c r="N1525" s="5" t="s">
        <v>55</v>
      </c>
      <c r="O1525" s="5"/>
      <c r="P1525" s="5" t="b">
        <f t="shared" ca="1" si="382"/>
        <v>0</v>
      </c>
      <c r="Q1525" s="5" t="b">
        <f t="shared" ca="1" si="405"/>
        <v>1</v>
      </c>
      <c r="R1525" s="5"/>
      <c r="S1525" s="5"/>
      <c r="T1525" s="5"/>
      <c r="U1525" s="5"/>
      <c r="V1525" s="5"/>
      <c r="W1525" s="5"/>
      <c r="X1525" s="5"/>
      <c r="Y1525" s="5"/>
      <c r="Z1525" s="5"/>
      <c r="AA1525" s="5"/>
      <c r="AB1525" s="5"/>
      <c r="AC1525" s="5"/>
      <c r="AD1525" s="5"/>
      <c r="AE1525" s="5"/>
      <c r="AF1525" s="5"/>
    </row>
    <row r="1526" spans="1:32" ht="20.25" customHeight="1">
      <c r="A1526" s="5" t="s">
        <v>4022</v>
      </c>
      <c r="B1526" s="5" t="s">
        <v>16414</v>
      </c>
      <c r="C1526" s="5" t="s">
        <v>27</v>
      </c>
      <c r="D1526" s="5" t="s">
        <v>47</v>
      </c>
      <c r="E1526" s="5" t="s">
        <v>45</v>
      </c>
      <c r="F1526" s="11">
        <v>17</v>
      </c>
      <c r="G1526" s="11">
        <v>21</v>
      </c>
      <c r="H1526" s="5" t="s">
        <v>16415</v>
      </c>
      <c r="I1526" s="5" t="s">
        <v>66</v>
      </c>
      <c r="J1526" s="5" t="s">
        <v>48</v>
      </c>
      <c r="K1526" s="5" t="s">
        <v>834</v>
      </c>
      <c r="L1526" s="5" t="s">
        <v>16416</v>
      </c>
      <c r="M1526" s="5" t="s">
        <v>37</v>
      </c>
      <c r="N1526" s="5" t="s">
        <v>55</v>
      </c>
      <c r="O1526" s="5"/>
      <c r="P1526" s="5" t="b">
        <f t="shared" ca="1" si="382"/>
        <v>0</v>
      </c>
      <c r="Q1526" s="5" t="b">
        <f t="shared" ca="1" si="405"/>
        <v>1</v>
      </c>
      <c r="R1526" s="5"/>
      <c r="S1526" s="5"/>
      <c r="T1526" s="5"/>
      <c r="U1526" s="5"/>
      <c r="V1526" s="5"/>
      <c r="W1526" s="5"/>
      <c r="X1526" s="5"/>
      <c r="Y1526" s="5"/>
      <c r="Z1526" s="5"/>
      <c r="AA1526" s="5"/>
      <c r="AB1526" s="5"/>
      <c r="AC1526" s="5"/>
      <c r="AD1526" s="5"/>
      <c r="AE1526" s="5"/>
      <c r="AF1526" s="5"/>
    </row>
    <row r="1527" spans="1:32" ht="20.25" customHeight="1">
      <c r="A1527" s="5" t="s">
        <v>16418</v>
      </c>
      <c r="B1527" s="5" t="s">
        <v>325</v>
      </c>
      <c r="C1527" s="5" t="s">
        <v>27</v>
      </c>
      <c r="D1527" s="5" t="s">
        <v>85</v>
      </c>
      <c r="E1527" s="5" t="s">
        <v>45</v>
      </c>
      <c r="F1527" s="11">
        <v>17</v>
      </c>
      <c r="G1527" s="11">
        <v>25</v>
      </c>
      <c r="H1527" s="5" t="s">
        <v>1186</v>
      </c>
      <c r="I1527" s="5" t="s">
        <v>108</v>
      </c>
      <c r="J1527" s="5" t="s">
        <v>48</v>
      </c>
      <c r="K1527" s="5" t="s">
        <v>16421</v>
      </c>
      <c r="L1527" s="5" t="s">
        <v>16422</v>
      </c>
      <c r="M1527" s="5" t="s">
        <v>53</v>
      </c>
      <c r="N1527" s="5" t="s">
        <v>55</v>
      </c>
      <c r="O1527" s="5"/>
      <c r="P1527" s="5" t="b">
        <f t="shared" ca="1" si="382"/>
        <v>0</v>
      </c>
      <c r="Q1527" s="5" t="b">
        <f t="shared" ref="Q1527:Q1529" ca="1" si="406">IFERROR(__xludf.DUMMYFUNCTION("REGEXMATCH(L1527,""JavaScript"")"),TRUE)</f>
        <v>1</v>
      </c>
      <c r="R1527" s="5"/>
      <c r="S1527" s="5"/>
      <c r="T1527" s="5"/>
      <c r="U1527" s="5"/>
      <c r="V1527" s="5"/>
      <c r="W1527" s="5"/>
      <c r="X1527" s="5"/>
      <c r="Y1527" s="5"/>
      <c r="Z1527" s="5"/>
      <c r="AA1527" s="5"/>
      <c r="AB1527" s="5"/>
      <c r="AC1527" s="5"/>
      <c r="AD1527" s="5"/>
      <c r="AE1527" s="5"/>
      <c r="AF1527" s="5"/>
    </row>
    <row r="1528" spans="1:32" ht="20.25" customHeight="1">
      <c r="A1528" s="5" t="s">
        <v>16425</v>
      </c>
      <c r="B1528" s="5" t="s">
        <v>15634</v>
      </c>
      <c r="C1528" s="5" t="s">
        <v>27</v>
      </c>
      <c r="D1528" s="5" t="s">
        <v>85</v>
      </c>
      <c r="E1528" s="5" t="s">
        <v>45</v>
      </c>
      <c r="F1528" s="7">
        <v>17</v>
      </c>
      <c r="G1528" s="7">
        <v>25</v>
      </c>
      <c r="H1528" s="5" t="s">
        <v>16428</v>
      </c>
      <c r="I1528" s="5" t="s">
        <v>1690</v>
      </c>
      <c r="J1528" s="5" t="s">
        <v>57</v>
      </c>
      <c r="K1528" s="5" t="s">
        <v>16430</v>
      </c>
      <c r="L1528" s="5" t="s">
        <v>16432</v>
      </c>
      <c r="M1528" s="5" t="s">
        <v>53</v>
      </c>
      <c r="N1528" s="5" t="s">
        <v>55</v>
      </c>
      <c r="O1528" s="5"/>
      <c r="P1528" s="5" t="b">
        <f t="shared" ca="1" si="382"/>
        <v>0</v>
      </c>
      <c r="Q1528" s="5" t="b">
        <f t="shared" ca="1" si="406"/>
        <v>1</v>
      </c>
      <c r="R1528" s="5"/>
      <c r="S1528" s="5"/>
      <c r="T1528" s="5"/>
      <c r="U1528" s="5"/>
      <c r="V1528" s="5"/>
      <c r="W1528" s="5"/>
      <c r="X1528" s="5"/>
      <c r="Y1528" s="5"/>
      <c r="Z1528" s="5"/>
      <c r="AA1528" s="5"/>
      <c r="AB1528" s="5"/>
      <c r="AC1528" s="5"/>
      <c r="AD1528" s="5"/>
      <c r="AE1528" s="5"/>
      <c r="AF1528" s="5"/>
    </row>
    <row r="1529" spans="1:32" ht="20.25" customHeight="1">
      <c r="A1529" s="5" t="s">
        <v>12667</v>
      </c>
      <c r="B1529" s="5" t="s">
        <v>13292</v>
      </c>
      <c r="C1529" s="5" t="s">
        <v>27</v>
      </c>
      <c r="D1529" s="5" t="s">
        <v>47</v>
      </c>
      <c r="E1529" s="5" t="s">
        <v>45</v>
      </c>
      <c r="F1529" s="11">
        <v>17</v>
      </c>
      <c r="G1529" s="11">
        <v>25</v>
      </c>
      <c r="H1529" s="5" t="s">
        <v>1186</v>
      </c>
      <c r="I1529" s="5" t="s">
        <v>1690</v>
      </c>
      <c r="J1529" s="5" t="s">
        <v>117</v>
      </c>
      <c r="K1529" s="5"/>
      <c r="L1529" s="5" t="s">
        <v>16438</v>
      </c>
      <c r="M1529" s="5" t="s">
        <v>53</v>
      </c>
      <c r="N1529" s="5" t="s">
        <v>89</v>
      </c>
      <c r="O1529" s="5"/>
      <c r="P1529" s="5" t="b">
        <f t="shared" ca="1" si="382"/>
        <v>0</v>
      </c>
      <c r="Q1529" s="5" t="b">
        <f t="shared" ca="1" si="406"/>
        <v>1</v>
      </c>
      <c r="R1529" s="5"/>
      <c r="S1529" s="5"/>
      <c r="T1529" s="5"/>
      <c r="U1529" s="5"/>
      <c r="V1529" s="5"/>
      <c r="W1529" s="5"/>
      <c r="X1529" s="5"/>
      <c r="Y1529" s="5"/>
      <c r="Z1529" s="5"/>
      <c r="AA1529" s="5"/>
      <c r="AB1529" s="5"/>
      <c r="AC1529" s="5"/>
      <c r="AD1529" s="5"/>
      <c r="AE1529" s="5"/>
      <c r="AF1529" s="5"/>
    </row>
    <row r="1530" spans="1:32" ht="20.25" customHeight="1">
      <c r="A1530" s="5" t="s">
        <v>16445</v>
      </c>
      <c r="B1530" s="5" t="s">
        <v>16446</v>
      </c>
      <c r="C1530" s="5" t="s">
        <v>170</v>
      </c>
      <c r="D1530" s="5" t="s">
        <v>378</v>
      </c>
      <c r="E1530" s="5" t="s">
        <v>45</v>
      </c>
      <c r="F1530" s="11">
        <v>17</v>
      </c>
      <c r="G1530" s="11">
        <v>25</v>
      </c>
      <c r="H1530" s="5" t="s">
        <v>1186</v>
      </c>
      <c r="I1530" s="5" t="s">
        <v>108</v>
      </c>
      <c r="J1530" s="5" t="s">
        <v>14717</v>
      </c>
      <c r="K1530" s="5" t="s">
        <v>16447</v>
      </c>
      <c r="L1530" s="5" t="s">
        <v>16448</v>
      </c>
      <c r="M1530" s="5" t="s">
        <v>37</v>
      </c>
      <c r="N1530" s="5" t="s">
        <v>89</v>
      </c>
      <c r="O1530" s="5"/>
      <c r="P1530" s="5" t="b">
        <f t="shared" ca="1" si="382"/>
        <v>0</v>
      </c>
      <c r="Q1530" s="5" t="b">
        <f ca="1">IFERROR(__xludf.DUMMYFUNCTION("REGEXMATCH(L1530,""(?i)JavaScript"")"),TRUE)</f>
        <v>1</v>
      </c>
      <c r="R1530" s="5"/>
      <c r="S1530" s="5"/>
      <c r="T1530" s="5"/>
      <c r="U1530" s="5"/>
      <c r="V1530" s="5"/>
      <c r="W1530" s="5"/>
      <c r="X1530" s="5"/>
      <c r="Y1530" s="5"/>
      <c r="Z1530" s="5"/>
      <c r="AA1530" s="5"/>
      <c r="AB1530" s="5"/>
      <c r="AC1530" s="5"/>
      <c r="AD1530" s="5"/>
      <c r="AE1530" s="5"/>
      <c r="AF1530" s="5"/>
    </row>
    <row r="1531" spans="1:32" ht="20.25" customHeight="1">
      <c r="A1531" s="5" t="s">
        <v>16459</v>
      </c>
      <c r="B1531" s="5" t="s">
        <v>16460</v>
      </c>
      <c r="C1531" s="5" t="s">
        <v>170</v>
      </c>
      <c r="D1531" s="5" t="s">
        <v>390</v>
      </c>
      <c r="E1531" s="5" t="s">
        <v>45</v>
      </c>
      <c r="F1531" s="11">
        <v>17</v>
      </c>
      <c r="G1531" s="11">
        <v>25</v>
      </c>
      <c r="H1531" s="5" t="s">
        <v>1186</v>
      </c>
      <c r="I1531" s="5" t="s">
        <v>108</v>
      </c>
      <c r="J1531" s="5" t="s">
        <v>942</v>
      </c>
      <c r="K1531" s="5" t="s">
        <v>16461</v>
      </c>
      <c r="L1531" s="5" t="s">
        <v>16462</v>
      </c>
      <c r="M1531" s="5" t="s">
        <v>1599</v>
      </c>
      <c r="N1531" s="5" t="s">
        <v>55</v>
      </c>
      <c r="O1531" s="5"/>
      <c r="P1531" s="5" t="b">
        <f t="shared" ca="1" si="382"/>
        <v>0</v>
      </c>
      <c r="Q1531" s="5" t="b">
        <f t="shared" ref="Q1531:Q1537" ca="1" si="407">IFERROR(__xludf.DUMMYFUNCTION("REGEXMATCH(L1531,""JavaScript"")"),TRUE)</f>
        <v>1</v>
      </c>
      <c r="R1531" s="5"/>
      <c r="S1531" s="5"/>
      <c r="T1531" s="5"/>
      <c r="U1531" s="5"/>
      <c r="V1531" s="5"/>
      <c r="W1531" s="5"/>
      <c r="X1531" s="5"/>
      <c r="Y1531" s="5"/>
      <c r="Z1531" s="5"/>
      <c r="AA1531" s="5"/>
      <c r="AB1531" s="5"/>
      <c r="AC1531" s="5"/>
      <c r="AD1531" s="5"/>
      <c r="AE1531" s="5"/>
      <c r="AF1531" s="5"/>
    </row>
    <row r="1532" spans="1:32" ht="20.25" customHeight="1">
      <c r="A1532" s="5" t="s">
        <v>16463</v>
      </c>
      <c r="B1532" s="5" t="s">
        <v>16464</v>
      </c>
      <c r="C1532" s="5" t="s">
        <v>27</v>
      </c>
      <c r="D1532" s="5" t="s">
        <v>85</v>
      </c>
      <c r="E1532" s="5" t="s">
        <v>919</v>
      </c>
      <c r="F1532" s="11">
        <v>17</v>
      </c>
      <c r="G1532" s="11">
        <v>25</v>
      </c>
      <c r="H1532" s="5" t="s">
        <v>1186</v>
      </c>
      <c r="I1532" s="5" t="s">
        <v>31</v>
      </c>
      <c r="J1532" s="5" t="s">
        <v>16465</v>
      </c>
      <c r="K1532" s="5" t="s">
        <v>16466</v>
      </c>
      <c r="L1532" s="5" t="s">
        <v>16467</v>
      </c>
      <c r="M1532" s="5" t="s">
        <v>37</v>
      </c>
      <c r="N1532" s="5" t="s">
        <v>44</v>
      </c>
      <c r="O1532" s="5"/>
      <c r="P1532" s="5" t="b">
        <f t="shared" ca="1" si="382"/>
        <v>0</v>
      </c>
      <c r="Q1532" s="5" t="b">
        <f t="shared" ca="1" si="407"/>
        <v>1</v>
      </c>
      <c r="R1532" s="5"/>
      <c r="S1532" s="5"/>
      <c r="T1532" s="5"/>
      <c r="U1532" s="5"/>
      <c r="V1532" s="5"/>
      <c r="W1532" s="5"/>
      <c r="X1532" s="5"/>
      <c r="Y1532" s="5"/>
      <c r="Z1532" s="5"/>
      <c r="AA1532" s="5"/>
      <c r="AB1532" s="5"/>
      <c r="AC1532" s="5"/>
      <c r="AD1532" s="5"/>
      <c r="AE1532" s="5"/>
      <c r="AF1532" s="5"/>
    </row>
    <row r="1533" spans="1:32" ht="20.25" customHeight="1">
      <c r="A1533" s="5" t="s">
        <v>4566</v>
      </c>
      <c r="B1533" s="5" t="s">
        <v>4568</v>
      </c>
      <c r="C1533" s="5" t="s">
        <v>27</v>
      </c>
      <c r="D1533" s="5" t="s">
        <v>212</v>
      </c>
      <c r="E1533" s="5" t="s">
        <v>45</v>
      </c>
      <c r="F1533" s="11">
        <v>17</v>
      </c>
      <c r="G1533" s="11">
        <v>25</v>
      </c>
      <c r="H1533" s="5" t="s">
        <v>1186</v>
      </c>
      <c r="I1533" s="5" t="s">
        <v>31</v>
      </c>
      <c r="J1533" s="5" t="s">
        <v>2197</v>
      </c>
      <c r="K1533" s="5"/>
      <c r="L1533" s="5" t="s">
        <v>4569</v>
      </c>
      <c r="M1533" s="5" t="s">
        <v>1599</v>
      </c>
      <c r="N1533" s="5" t="s">
        <v>55</v>
      </c>
      <c r="O1533" s="5"/>
      <c r="P1533" s="5" t="b">
        <f t="shared" ca="1" si="382"/>
        <v>0</v>
      </c>
      <c r="Q1533" s="5" t="b">
        <f t="shared" ca="1" si="407"/>
        <v>1</v>
      </c>
      <c r="R1533" s="5"/>
      <c r="S1533" s="5"/>
      <c r="T1533" s="5"/>
      <c r="U1533" s="5"/>
      <c r="V1533" s="5"/>
      <c r="W1533" s="5"/>
      <c r="X1533" s="5"/>
      <c r="Y1533" s="5"/>
      <c r="Z1533" s="5"/>
      <c r="AA1533" s="5"/>
      <c r="AB1533" s="5"/>
      <c r="AC1533" s="5"/>
      <c r="AD1533" s="5"/>
      <c r="AE1533" s="5"/>
      <c r="AF1533" s="5"/>
    </row>
    <row r="1534" spans="1:32" ht="20.25" customHeight="1">
      <c r="A1534" s="5" t="s">
        <v>16477</v>
      </c>
      <c r="B1534" s="5" t="s">
        <v>9290</v>
      </c>
      <c r="C1534" s="5" t="s">
        <v>170</v>
      </c>
      <c r="D1534" s="5" t="s">
        <v>342</v>
      </c>
      <c r="E1534" s="5" t="s">
        <v>29</v>
      </c>
      <c r="F1534" s="7">
        <v>18</v>
      </c>
      <c r="G1534" s="7">
        <v>22</v>
      </c>
      <c r="H1534" s="5" t="s">
        <v>7016</v>
      </c>
      <c r="I1534" s="5" t="s">
        <v>66</v>
      </c>
      <c r="J1534" s="5" t="s">
        <v>824</v>
      </c>
      <c r="K1534" s="5"/>
      <c r="L1534" s="5" t="s">
        <v>16478</v>
      </c>
      <c r="M1534" s="5" t="s">
        <v>42</v>
      </c>
      <c r="N1534" s="5" t="s">
        <v>55</v>
      </c>
      <c r="O1534" s="5"/>
      <c r="P1534" s="5" t="b">
        <f t="shared" ca="1" si="382"/>
        <v>0</v>
      </c>
      <c r="Q1534" s="5" t="b">
        <f t="shared" ca="1" si="407"/>
        <v>1</v>
      </c>
      <c r="R1534" s="5"/>
      <c r="S1534" s="5"/>
      <c r="T1534" s="5"/>
      <c r="U1534" s="5"/>
      <c r="V1534" s="5"/>
      <c r="W1534" s="5"/>
      <c r="X1534" s="5"/>
      <c r="Y1534" s="5"/>
      <c r="Z1534" s="5"/>
      <c r="AA1534" s="5"/>
      <c r="AB1534" s="5"/>
      <c r="AC1534" s="5"/>
      <c r="AD1534" s="5"/>
      <c r="AE1534" s="5"/>
      <c r="AF1534" s="5"/>
    </row>
    <row r="1535" spans="1:32" ht="20.25" customHeight="1">
      <c r="A1535" s="5" t="s">
        <v>16480</v>
      </c>
      <c r="B1535" s="5" t="s">
        <v>3370</v>
      </c>
      <c r="C1535" s="5" t="s">
        <v>27</v>
      </c>
      <c r="D1535" s="5" t="s">
        <v>47</v>
      </c>
      <c r="E1535" s="5" t="s">
        <v>29</v>
      </c>
      <c r="F1535" s="7">
        <v>18</v>
      </c>
      <c r="G1535" s="7">
        <v>25</v>
      </c>
      <c r="H1535" s="5" t="s">
        <v>2614</v>
      </c>
      <c r="I1535" s="5" t="s">
        <v>66</v>
      </c>
      <c r="J1535" s="5" t="s">
        <v>2303</v>
      </c>
      <c r="K1535" s="5" t="s">
        <v>3374</v>
      </c>
      <c r="L1535" s="5" t="s">
        <v>16485</v>
      </c>
      <c r="M1535" s="5" t="s">
        <v>53</v>
      </c>
      <c r="N1535" s="5" t="s">
        <v>55</v>
      </c>
      <c r="O1535" s="5"/>
      <c r="P1535" s="5" t="b">
        <f t="shared" ca="1" si="382"/>
        <v>0</v>
      </c>
      <c r="Q1535" s="5" t="b">
        <f t="shared" ca="1" si="407"/>
        <v>1</v>
      </c>
      <c r="R1535" s="5"/>
      <c r="S1535" s="5"/>
      <c r="T1535" s="5"/>
      <c r="U1535" s="5"/>
      <c r="V1535" s="5"/>
      <c r="W1535" s="5"/>
      <c r="X1535" s="5"/>
      <c r="Y1535" s="5"/>
      <c r="Z1535" s="5"/>
      <c r="AA1535" s="5"/>
      <c r="AB1535" s="5"/>
      <c r="AC1535" s="5"/>
      <c r="AD1535" s="5"/>
      <c r="AE1535" s="5"/>
      <c r="AF1535" s="5"/>
    </row>
    <row r="1536" spans="1:32" ht="20.25" customHeight="1">
      <c r="A1536" s="5" t="s">
        <v>16490</v>
      </c>
      <c r="B1536" s="5" t="s">
        <v>16491</v>
      </c>
      <c r="C1536" s="5" t="s">
        <v>27</v>
      </c>
      <c r="D1536" s="5" t="s">
        <v>212</v>
      </c>
      <c r="E1536" s="5" t="s">
        <v>29</v>
      </c>
      <c r="F1536" s="7">
        <v>18</v>
      </c>
      <c r="G1536" s="7">
        <v>25</v>
      </c>
      <c r="H1536" s="5" t="s">
        <v>2614</v>
      </c>
      <c r="I1536" s="9" t="s">
        <v>24</v>
      </c>
      <c r="J1536" s="5" t="s">
        <v>252</v>
      </c>
      <c r="K1536" s="5" t="s">
        <v>16492</v>
      </c>
      <c r="L1536" s="5" t="s">
        <v>16494</v>
      </c>
      <c r="M1536" s="5" t="s">
        <v>37</v>
      </c>
      <c r="N1536" s="5" t="s">
        <v>55</v>
      </c>
      <c r="O1536" s="5"/>
      <c r="P1536" s="5" t="b">
        <f t="shared" ca="1" si="382"/>
        <v>0</v>
      </c>
      <c r="Q1536" s="5" t="b">
        <f t="shared" ca="1" si="407"/>
        <v>1</v>
      </c>
      <c r="R1536" s="5"/>
      <c r="S1536" s="5"/>
      <c r="T1536" s="5"/>
      <c r="U1536" s="5"/>
      <c r="V1536" s="5"/>
      <c r="W1536" s="5"/>
      <c r="X1536" s="5"/>
      <c r="Y1536" s="5"/>
      <c r="Z1536" s="5"/>
      <c r="AA1536" s="5"/>
      <c r="AB1536" s="5"/>
      <c r="AC1536" s="5"/>
      <c r="AD1536" s="5"/>
      <c r="AE1536" s="5"/>
      <c r="AF1536" s="5"/>
    </row>
    <row r="1537" spans="1:32" ht="20.25" customHeight="1">
      <c r="A1537" s="5" t="s">
        <v>15291</v>
      </c>
      <c r="B1537" s="5" t="s">
        <v>16496</v>
      </c>
      <c r="C1537" s="5" t="s">
        <v>27</v>
      </c>
      <c r="D1537" s="5" t="s">
        <v>850</v>
      </c>
      <c r="E1537" s="5" t="s">
        <v>29</v>
      </c>
      <c r="F1537" s="7">
        <v>18</v>
      </c>
      <c r="G1537" s="7">
        <v>23</v>
      </c>
      <c r="H1537" s="5" t="s">
        <v>2349</v>
      </c>
      <c r="I1537" s="5" t="s">
        <v>66</v>
      </c>
      <c r="J1537" s="5" t="s">
        <v>117</v>
      </c>
      <c r="K1537" s="5" t="s">
        <v>16498</v>
      </c>
      <c r="L1537" s="5" t="s">
        <v>16500</v>
      </c>
      <c r="M1537" s="5" t="s">
        <v>42</v>
      </c>
      <c r="N1537" s="5" t="s">
        <v>55</v>
      </c>
      <c r="O1537" s="5"/>
      <c r="P1537" s="5" t="b">
        <f t="shared" ca="1" si="382"/>
        <v>0</v>
      </c>
      <c r="Q1537" s="5" t="b">
        <f t="shared" ca="1" si="407"/>
        <v>1</v>
      </c>
      <c r="R1537" s="5"/>
      <c r="S1537" s="5"/>
      <c r="T1537" s="5"/>
      <c r="U1537" s="5"/>
      <c r="V1537" s="5"/>
      <c r="W1537" s="5"/>
      <c r="X1537" s="5"/>
      <c r="Y1537" s="5"/>
      <c r="Z1537" s="5"/>
      <c r="AA1537" s="5"/>
      <c r="AB1537" s="5"/>
      <c r="AC1537" s="5"/>
      <c r="AD1537" s="5"/>
      <c r="AE1537" s="5"/>
      <c r="AF1537" s="5"/>
    </row>
    <row r="1538" spans="1:32" ht="20.25" customHeight="1">
      <c r="A1538" s="5" t="s">
        <v>1457</v>
      </c>
      <c r="B1538" s="5" t="s">
        <v>16503</v>
      </c>
      <c r="C1538" s="5" t="s">
        <v>27</v>
      </c>
      <c r="D1538" s="5" t="s">
        <v>212</v>
      </c>
      <c r="E1538" s="5" t="s">
        <v>45</v>
      </c>
      <c r="F1538" s="7">
        <v>18</v>
      </c>
      <c r="G1538" s="7">
        <v>25</v>
      </c>
      <c r="H1538" s="5" t="s">
        <v>2614</v>
      </c>
      <c r="I1538" s="5" t="s">
        <v>66</v>
      </c>
      <c r="J1538" s="5" t="s">
        <v>516</v>
      </c>
      <c r="K1538" s="5" t="s">
        <v>16504</v>
      </c>
      <c r="L1538" s="5" t="s">
        <v>16505</v>
      </c>
      <c r="M1538" s="5" t="s">
        <v>37</v>
      </c>
      <c r="N1538" s="5" t="s">
        <v>405</v>
      </c>
      <c r="O1538" s="5"/>
      <c r="P1538" s="5" t="b">
        <f t="shared" ca="1" si="382"/>
        <v>0</v>
      </c>
      <c r="Q1538" s="5" t="b">
        <f t="shared" ref="Q1538:Q1539" ca="1" si="408">IFERROR(__xludf.DUMMYFUNCTION("REGEXMATCH(L1538,""(?i)JavaScript"")"),TRUE)</f>
        <v>1</v>
      </c>
      <c r="R1538" s="5"/>
      <c r="S1538" s="5"/>
      <c r="T1538" s="5"/>
      <c r="U1538" s="5"/>
      <c r="V1538" s="5"/>
      <c r="W1538" s="5"/>
      <c r="X1538" s="5"/>
      <c r="Y1538" s="5"/>
      <c r="Z1538" s="5"/>
      <c r="AA1538" s="5"/>
      <c r="AB1538" s="5"/>
      <c r="AC1538" s="5"/>
      <c r="AD1538" s="5"/>
      <c r="AE1538" s="5"/>
      <c r="AF1538" s="5"/>
    </row>
    <row r="1539" spans="1:32" ht="20.25" customHeight="1">
      <c r="A1539" s="5" t="s">
        <v>4668</v>
      </c>
      <c r="B1539" s="5" t="s">
        <v>160</v>
      </c>
      <c r="C1539" s="5" t="s">
        <v>27</v>
      </c>
      <c r="D1539" s="5" t="s">
        <v>75</v>
      </c>
      <c r="E1539" s="5" t="s">
        <v>45</v>
      </c>
      <c r="F1539" s="7">
        <v>18</v>
      </c>
      <c r="G1539" s="7">
        <v>25</v>
      </c>
      <c r="H1539" s="5" t="s">
        <v>2614</v>
      </c>
      <c r="I1539" s="5" t="s">
        <v>108</v>
      </c>
      <c r="J1539" s="5" t="s">
        <v>161</v>
      </c>
      <c r="K1539" s="5" t="s">
        <v>16512</v>
      </c>
      <c r="L1539" s="5" t="s">
        <v>16513</v>
      </c>
      <c r="M1539" s="5" t="s">
        <v>167</v>
      </c>
      <c r="N1539" s="5" t="s">
        <v>55</v>
      </c>
      <c r="O1539" s="5" t="b">
        <f ca="1">IFERROR(__xludf.DUMMYFUNCTION("REGEXMATCH(A1539,""前端"")"),TRUE)</f>
        <v>1</v>
      </c>
      <c r="P1539" s="5" t="b">
        <f t="shared" ca="1" si="382"/>
        <v>0</v>
      </c>
      <c r="Q1539" s="5" t="b">
        <f t="shared" ca="1" si="408"/>
        <v>1</v>
      </c>
      <c r="R1539" s="5"/>
      <c r="S1539" s="5"/>
      <c r="T1539" s="5"/>
      <c r="U1539" s="5"/>
      <c r="V1539" s="5"/>
      <c r="W1539" s="5"/>
      <c r="X1539" s="5"/>
      <c r="Y1539" s="5"/>
      <c r="Z1539" s="5"/>
      <c r="AA1539" s="5"/>
      <c r="AB1539" s="5"/>
      <c r="AC1539" s="5"/>
      <c r="AD1539" s="5"/>
      <c r="AE1539" s="5"/>
      <c r="AF1539" s="5"/>
    </row>
    <row r="1540" spans="1:32" ht="20.25" customHeight="1">
      <c r="A1540" s="5" t="s">
        <v>16519</v>
      </c>
      <c r="B1540" s="5" t="s">
        <v>16520</v>
      </c>
      <c r="C1540" s="5" t="s">
        <v>27</v>
      </c>
      <c r="D1540" s="5" t="s">
        <v>54</v>
      </c>
      <c r="E1540" s="5" t="s">
        <v>45</v>
      </c>
      <c r="F1540" s="7">
        <v>18</v>
      </c>
      <c r="G1540" s="7">
        <v>25</v>
      </c>
      <c r="H1540" s="5" t="s">
        <v>2614</v>
      </c>
      <c r="I1540" s="5" t="s">
        <v>66</v>
      </c>
      <c r="J1540" s="5" t="s">
        <v>16521</v>
      </c>
      <c r="K1540" s="5" t="s">
        <v>16522</v>
      </c>
      <c r="L1540" s="5" t="s">
        <v>16523</v>
      </c>
      <c r="M1540" s="5" t="s">
        <v>37</v>
      </c>
      <c r="N1540" s="5" t="s">
        <v>55</v>
      </c>
      <c r="O1540" s="5"/>
      <c r="P1540" s="5" t="b">
        <f t="shared" ca="1" si="382"/>
        <v>0</v>
      </c>
      <c r="Q1540" s="5" t="b">
        <f t="shared" ref="Q1540:Q1542" ca="1" si="409">IFERROR(__xludf.DUMMYFUNCTION("REGEXMATCH(L1540,""JavaScript"")"),TRUE)</f>
        <v>1</v>
      </c>
      <c r="R1540" s="5"/>
      <c r="S1540" s="5"/>
      <c r="T1540" s="5"/>
      <c r="U1540" s="5"/>
      <c r="V1540" s="5"/>
      <c r="W1540" s="5"/>
      <c r="X1540" s="5"/>
      <c r="Y1540" s="5"/>
      <c r="Z1540" s="5"/>
      <c r="AA1540" s="5"/>
      <c r="AB1540" s="5"/>
      <c r="AC1540" s="5"/>
      <c r="AD1540" s="5"/>
      <c r="AE1540" s="5"/>
      <c r="AF1540" s="5"/>
    </row>
    <row r="1541" spans="1:32" ht="20.25" customHeight="1">
      <c r="A1541" s="5" t="s">
        <v>16526</v>
      </c>
      <c r="B1541" s="5" t="s">
        <v>15880</v>
      </c>
      <c r="C1541" s="5" t="s">
        <v>27</v>
      </c>
      <c r="D1541" s="5" t="s">
        <v>85</v>
      </c>
      <c r="E1541" s="5" t="s">
        <v>45</v>
      </c>
      <c r="F1541" s="7">
        <v>18</v>
      </c>
      <c r="G1541" s="7">
        <v>30</v>
      </c>
      <c r="H1541" s="5" t="s">
        <v>251</v>
      </c>
      <c r="I1541" s="5" t="s">
        <v>66</v>
      </c>
      <c r="J1541" s="5" t="s">
        <v>110</v>
      </c>
      <c r="K1541" s="5" t="s">
        <v>15883</v>
      </c>
      <c r="L1541" s="5" t="s">
        <v>16528</v>
      </c>
      <c r="M1541" s="5" t="s">
        <v>167</v>
      </c>
      <c r="N1541" s="5" t="s">
        <v>237</v>
      </c>
      <c r="O1541" s="5"/>
      <c r="P1541" s="5" t="b">
        <f t="shared" ca="1" si="382"/>
        <v>0</v>
      </c>
      <c r="Q1541" s="5" t="b">
        <f t="shared" ca="1" si="409"/>
        <v>1</v>
      </c>
      <c r="R1541" s="5"/>
      <c r="S1541" s="5"/>
      <c r="T1541" s="5"/>
      <c r="U1541" s="5"/>
      <c r="V1541" s="5"/>
      <c r="W1541" s="5"/>
      <c r="X1541" s="5"/>
      <c r="Y1541" s="5"/>
      <c r="Z1541" s="5"/>
      <c r="AA1541" s="5"/>
      <c r="AB1541" s="5"/>
      <c r="AC1541" s="5"/>
      <c r="AD1541" s="5"/>
      <c r="AE1541" s="5"/>
      <c r="AF1541" s="5"/>
    </row>
    <row r="1542" spans="1:32" ht="20.25" customHeight="1">
      <c r="A1542" s="5" t="s">
        <v>13364</v>
      </c>
      <c r="B1542" s="5" t="s">
        <v>16529</v>
      </c>
      <c r="C1542" s="5" t="s">
        <v>20</v>
      </c>
      <c r="D1542" s="5" t="s">
        <v>296</v>
      </c>
      <c r="E1542" s="5" t="s">
        <v>29</v>
      </c>
      <c r="F1542" s="7">
        <v>18</v>
      </c>
      <c r="G1542" s="7">
        <v>30</v>
      </c>
      <c r="H1542" s="5" t="s">
        <v>251</v>
      </c>
      <c r="I1542" s="5" t="s">
        <v>66</v>
      </c>
      <c r="J1542" s="5" t="s">
        <v>624</v>
      </c>
      <c r="K1542" s="5" t="s">
        <v>16530</v>
      </c>
      <c r="L1542" s="5" t="s">
        <v>16532</v>
      </c>
      <c r="M1542" s="5" t="s">
        <v>167</v>
      </c>
      <c r="N1542" s="5" t="s">
        <v>55</v>
      </c>
      <c r="O1542" s="5"/>
      <c r="P1542" s="5" t="b">
        <f t="shared" ca="1" si="382"/>
        <v>0</v>
      </c>
      <c r="Q1542" s="5" t="b">
        <f t="shared" ca="1" si="409"/>
        <v>1</v>
      </c>
      <c r="R1542" s="5"/>
      <c r="S1542" s="5"/>
      <c r="T1542" s="5"/>
      <c r="U1542" s="5"/>
      <c r="V1542" s="5"/>
      <c r="W1542" s="5"/>
      <c r="X1542" s="5"/>
      <c r="Y1542" s="5"/>
      <c r="Z1542" s="5"/>
      <c r="AA1542" s="5"/>
      <c r="AB1542" s="5"/>
      <c r="AC1542" s="5"/>
      <c r="AD1542" s="5"/>
      <c r="AE1542" s="5"/>
      <c r="AF1542" s="5"/>
    </row>
    <row r="1543" spans="1:32" ht="20.25" customHeight="1">
      <c r="A1543" s="5" t="s">
        <v>16549</v>
      </c>
      <c r="B1543" s="5" t="s">
        <v>14365</v>
      </c>
      <c r="C1543" s="5" t="s">
        <v>27</v>
      </c>
      <c r="D1543" s="5" t="s">
        <v>85</v>
      </c>
      <c r="E1543" s="5" t="s">
        <v>45</v>
      </c>
      <c r="F1543" s="7">
        <v>18</v>
      </c>
      <c r="G1543" s="7">
        <v>25</v>
      </c>
      <c r="H1543" s="5" t="s">
        <v>2614</v>
      </c>
      <c r="I1543" s="5" t="s">
        <v>66</v>
      </c>
      <c r="J1543" s="5" t="s">
        <v>57</v>
      </c>
      <c r="K1543" s="5" t="s">
        <v>3188</v>
      </c>
      <c r="L1543" s="5" t="s">
        <v>16553</v>
      </c>
      <c r="M1543" s="5" t="s">
        <v>53</v>
      </c>
      <c r="N1543" s="5" t="s">
        <v>55</v>
      </c>
      <c r="O1543" s="5"/>
      <c r="P1543" s="5" t="b">
        <f t="shared" ca="1" si="382"/>
        <v>0</v>
      </c>
      <c r="Q1543" s="5" t="b">
        <f ca="1">IFERROR(__xludf.DUMMYFUNCTION("REGEXMATCH(L1543,""(?i)JavaScript"")"),TRUE)</f>
        <v>1</v>
      </c>
      <c r="R1543" s="5"/>
      <c r="S1543" s="5"/>
      <c r="T1543" s="5"/>
      <c r="U1543" s="5"/>
      <c r="V1543" s="5"/>
      <c r="W1543" s="5"/>
      <c r="X1543" s="5"/>
      <c r="Y1543" s="5"/>
      <c r="Z1543" s="5"/>
      <c r="AA1543" s="5"/>
      <c r="AB1543" s="5"/>
      <c r="AC1543" s="5"/>
      <c r="AD1543" s="5"/>
      <c r="AE1543" s="5"/>
      <c r="AF1543" s="5"/>
    </row>
    <row r="1544" spans="1:32" ht="20.25" customHeight="1">
      <c r="A1544" s="5" t="s">
        <v>11000</v>
      </c>
      <c r="B1544" s="5" t="s">
        <v>3237</v>
      </c>
      <c r="C1544" s="5" t="s">
        <v>27</v>
      </c>
      <c r="D1544" s="5" t="s">
        <v>75</v>
      </c>
      <c r="E1544" s="5" t="s">
        <v>45</v>
      </c>
      <c r="F1544" s="7">
        <v>18</v>
      </c>
      <c r="G1544" s="7">
        <v>28</v>
      </c>
      <c r="H1544" s="5" t="s">
        <v>3407</v>
      </c>
      <c r="I1544" s="5" t="s">
        <v>108</v>
      </c>
      <c r="J1544" s="5" t="s">
        <v>110</v>
      </c>
      <c r="K1544" s="5" t="s">
        <v>3240</v>
      </c>
      <c r="L1544" s="5" t="s">
        <v>16563</v>
      </c>
      <c r="M1544" s="5" t="s">
        <v>37</v>
      </c>
      <c r="N1544" s="5" t="s">
        <v>38</v>
      </c>
      <c r="O1544" s="5"/>
      <c r="P1544" s="5" t="b">
        <f t="shared" ca="1" si="382"/>
        <v>0</v>
      </c>
      <c r="Q1544" s="5" t="b">
        <f t="shared" ref="Q1544:Q1552" ca="1" si="410">IFERROR(__xludf.DUMMYFUNCTION("REGEXMATCH(L1544,""JavaScript"")"),TRUE)</f>
        <v>1</v>
      </c>
      <c r="R1544" s="5"/>
      <c r="S1544" s="5"/>
      <c r="T1544" s="5"/>
      <c r="U1544" s="5"/>
      <c r="V1544" s="5"/>
      <c r="W1544" s="5"/>
      <c r="X1544" s="5"/>
      <c r="Y1544" s="5"/>
      <c r="Z1544" s="5"/>
      <c r="AA1544" s="5"/>
      <c r="AB1544" s="5"/>
      <c r="AC1544" s="5"/>
      <c r="AD1544" s="5"/>
      <c r="AE1544" s="5"/>
      <c r="AF1544" s="5"/>
    </row>
    <row r="1545" spans="1:32" ht="20.25" customHeight="1">
      <c r="A1545" s="5" t="s">
        <v>16568</v>
      </c>
      <c r="B1545" s="5" t="s">
        <v>16569</v>
      </c>
      <c r="C1545" s="5" t="s">
        <v>170</v>
      </c>
      <c r="D1545" s="5" t="s">
        <v>378</v>
      </c>
      <c r="E1545" s="5" t="s">
        <v>29</v>
      </c>
      <c r="F1545" s="7">
        <v>18</v>
      </c>
      <c r="G1545" s="7">
        <v>25</v>
      </c>
      <c r="H1545" s="5" t="s">
        <v>2614</v>
      </c>
      <c r="I1545" s="5" t="s">
        <v>66</v>
      </c>
      <c r="J1545" s="5" t="s">
        <v>76</v>
      </c>
      <c r="K1545" s="5" t="s">
        <v>16572</v>
      </c>
      <c r="L1545" s="5" t="s">
        <v>16573</v>
      </c>
      <c r="M1545" s="5" t="s">
        <v>37</v>
      </c>
      <c r="N1545" s="5" t="s">
        <v>55</v>
      </c>
      <c r="O1545" s="5"/>
      <c r="P1545" s="5" t="b">
        <f t="shared" ca="1" si="382"/>
        <v>0</v>
      </c>
      <c r="Q1545" s="5" t="b">
        <f t="shared" ca="1" si="410"/>
        <v>1</v>
      </c>
      <c r="R1545" s="5"/>
      <c r="S1545" s="5"/>
      <c r="T1545" s="5"/>
      <c r="U1545" s="5"/>
      <c r="V1545" s="5"/>
      <c r="W1545" s="5"/>
      <c r="X1545" s="5"/>
      <c r="Y1545" s="5"/>
      <c r="Z1545" s="5"/>
      <c r="AA1545" s="5"/>
      <c r="AB1545" s="5"/>
      <c r="AC1545" s="5"/>
      <c r="AD1545" s="5"/>
      <c r="AE1545" s="5"/>
      <c r="AF1545" s="5"/>
    </row>
    <row r="1546" spans="1:32" ht="20.25" customHeight="1">
      <c r="A1546" s="5" t="s">
        <v>16577</v>
      </c>
      <c r="B1546" s="5" t="s">
        <v>16578</v>
      </c>
      <c r="C1546" s="5" t="s">
        <v>170</v>
      </c>
      <c r="D1546" s="5" t="s">
        <v>390</v>
      </c>
      <c r="E1546" s="5" t="s">
        <v>45</v>
      </c>
      <c r="F1546" s="7">
        <v>18</v>
      </c>
      <c r="G1546" s="7">
        <v>25</v>
      </c>
      <c r="H1546" s="5" t="s">
        <v>2614</v>
      </c>
      <c r="I1546" s="5" t="s">
        <v>462</v>
      </c>
      <c r="J1546" s="5" t="s">
        <v>68</v>
      </c>
      <c r="K1546" s="5" t="s">
        <v>16582</v>
      </c>
      <c r="L1546" s="5" t="s">
        <v>16583</v>
      </c>
      <c r="M1546" s="5" t="s">
        <v>53</v>
      </c>
      <c r="N1546" s="5" t="s">
        <v>55</v>
      </c>
      <c r="O1546" s="5"/>
      <c r="P1546" s="5" t="b">
        <f t="shared" ca="1" si="382"/>
        <v>0</v>
      </c>
      <c r="Q1546" s="5" t="b">
        <f t="shared" ca="1" si="410"/>
        <v>1</v>
      </c>
      <c r="R1546" s="5"/>
      <c r="S1546" s="5"/>
      <c r="T1546" s="5"/>
      <c r="U1546" s="5"/>
      <c r="V1546" s="5"/>
      <c r="W1546" s="5"/>
      <c r="X1546" s="5"/>
      <c r="Y1546" s="5"/>
      <c r="Z1546" s="5"/>
      <c r="AA1546" s="5"/>
      <c r="AB1546" s="5"/>
      <c r="AC1546" s="5"/>
      <c r="AD1546" s="5"/>
      <c r="AE1546" s="5"/>
      <c r="AF1546" s="5"/>
    </row>
    <row r="1547" spans="1:32" ht="20.25" customHeight="1">
      <c r="A1547" s="5" t="s">
        <v>4668</v>
      </c>
      <c r="B1547" s="5" t="s">
        <v>12943</v>
      </c>
      <c r="C1547" s="5" t="s">
        <v>20</v>
      </c>
      <c r="D1547" s="5" t="s">
        <v>296</v>
      </c>
      <c r="E1547" s="5" t="s">
        <v>45</v>
      </c>
      <c r="F1547" s="7">
        <v>18</v>
      </c>
      <c r="G1547" s="7">
        <v>22</v>
      </c>
      <c r="H1547" s="5" t="s">
        <v>7016</v>
      </c>
      <c r="I1547" s="5" t="s">
        <v>66</v>
      </c>
      <c r="J1547" s="5" t="s">
        <v>48</v>
      </c>
      <c r="K1547" s="5" t="s">
        <v>16588</v>
      </c>
      <c r="L1547" s="5" t="s">
        <v>16589</v>
      </c>
      <c r="M1547" s="5" t="s">
        <v>53</v>
      </c>
      <c r="N1547" s="5" t="s">
        <v>55</v>
      </c>
      <c r="O1547" s="5"/>
      <c r="P1547" s="5" t="b">
        <f t="shared" ca="1" si="382"/>
        <v>0</v>
      </c>
      <c r="Q1547" s="5" t="b">
        <f t="shared" ca="1" si="410"/>
        <v>1</v>
      </c>
      <c r="R1547" s="5"/>
      <c r="S1547" s="5"/>
      <c r="T1547" s="5"/>
      <c r="U1547" s="5"/>
      <c r="V1547" s="5"/>
      <c r="W1547" s="5"/>
      <c r="X1547" s="5"/>
      <c r="Y1547" s="5"/>
      <c r="Z1547" s="5"/>
      <c r="AA1547" s="5"/>
      <c r="AB1547" s="5"/>
      <c r="AC1547" s="5"/>
      <c r="AD1547" s="5"/>
      <c r="AE1547" s="5"/>
      <c r="AF1547" s="5"/>
    </row>
    <row r="1548" spans="1:32" ht="20.25" customHeight="1">
      <c r="A1548" s="5" t="s">
        <v>16590</v>
      </c>
      <c r="B1548" s="5" t="s">
        <v>7893</v>
      </c>
      <c r="C1548" s="5" t="s">
        <v>27</v>
      </c>
      <c r="D1548" s="5" t="s">
        <v>80</v>
      </c>
      <c r="E1548" s="5" t="s">
        <v>45</v>
      </c>
      <c r="F1548" s="7">
        <v>18</v>
      </c>
      <c r="G1548" s="7">
        <v>28</v>
      </c>
      <c r="H1548" s="5" t="s">
        <v>3407</v>
      </c>
      <c r="I1548" s="5" t="s">
        <v>66</v>
      </c>
      <c r="J1548" s="5" t="s">
        <v>57</v>
      </c>
      <c r="K1548" s="5" t="s">
        <v>7894</v>
      </c>
      <c r="L1548" s="5" t="s">
        <v>16592</v>
      </c>
      <c r="M1548" s="5" t="s">
        <v>37</v>
      </c>
      <c r="N1548" s="5" t="s">
        <v>55</v>
      </c>
      <c r="O1548" s="5"/>
      <c r="P1548" s="5" t="b">
        <f t="shared" ca="1" si="382"/>
        <v>0</v>
      </c>
      <c r="Q1548" s="5" t="b">
        <f t="shared" ca="1" si="410"/>
        <v>1</v>
      </c>
      <c r="R1548" s="5"/>
      <c r="S1548" s="5"/>
      <c r="T1548" s="5"/>
      <c r="U1548" s="5"/>
      <c r="V1548" s="5"/>
      <c r="W1548" s="5"/>
      <c r="X1548" s="5"/>
      <c r="Y1548" s="5"/>
      <c r="Z1548" s="5"/>
      <c r="AA1548" s="5"/>
      <c r="AB1548" s="5"/>
      <c r="AC1548" s="5"/>
      <c r="AD1548" s="5"/>
      <c r="AE1548" s="5"/>
      <c r="AF1548" s="5"/>
    </row>
    <row r="1549" spans="1:32" ht="20.25" customHeight="1">
      <c r="A1549" s="5" t="s">
        <v>16599</v>
      </c>
      <c r="B1549" s="5" t="s">
        <v>185</v>
      </c>
      <c r="C1549" s="5" t="s">
        <v>27</v>
      </c>
      <c r="D1549" s="5" t="s">
        <v>85</v>
      </c>
      <c r="E1549" s="5" t="s">
        <v>45</v>
      </c>
      <c r="F1549" s="7">
        <v>20</v>
      </c>
      <c r="G1549" s="7">
        <v>29</v>
      </c>
      <c r="H1549" s="5" t="s">
        <v>16600</v>
      </c>
      <c r="I1549" s="5" t="s">
        <v>108</v>
      </c>
      <c r="J1549" s="5" t="s">
        <v>76</v>
      </c>
      <c r="K1549" s="5" t="s">
        <v>16601</v>
      </c>
      <c r="L1549" s="5" t="s">
        <v>16602</v>
      </c>
      <c r="M1549" s="5" t="s">
        <v>37</v>
      </c>
      <c r="N1549" s="5" t="s">
        <v>55</v>
      </c>
      <c r="O1549" s="5"/>
      <c r="P1549" s="5" t="b">
        <f t="shared" ca="1" si="382"/>
        <v>0</v>
      </c>
      <c r="Q1549" s="5" t="b">
        <f t="shared" ca="1" si="410"/>
        <v>1</v>
      </c>
      <c r="R1549" s="5"/>
      <c r="S1549" s="5"/>
      <c r="T1549" s="5"/>
      <c r="U1549" s="5"/>
      <c r="V1549" s="5"/>
      <c r="W1549" s="5"/>
      <c r="X1549" s="5"/>
      <c r="Y1549" s="5"/>
      <c r="Z1549" s="5"/>
      <c r="AA1549" s="5"/>
      <c r="AB1549" s="5"/>
      <c r="AC1549" s="5"/>
      <c r="AD1549" s="5"/>
      <c r="AE1549" s="5"/>
      <c r="AF1549" s="5"/>
    </row>
    <row r="1550" spans="1:32" ht="20.25" customHeight="1">
      <c r="A1550" s="5" t="s">
        <v>14186</v>
      </c>
      <c r="B1550" s="5" t="s">
        <v>16605</v>
      </c>
      <c r="C1550" s="5" t="s">
        <v>27</v>
      </c>
      <c r="D1550" s="5" t="s">
        <v>199</v>
      </c>
      <c r="E1550" s="5" t="s">
        <v>45</v>
      </c>
      <c r="F1550" s="7">
        <v>20</v>
      </c>
      <c r="G1550" s="7">
        <v>40</v>
      </c>
      <c r="H1550" s="5" t="s">
        <v>2981</v>
      </c>
      <c r="I1550" s="5" t="s">
        <v>108</v>
      </c>
      <c r="J1550" s="5" t="s">
        <v>117</v>
      </c>
      <c r="K1550" s="5" t="s">
        <v>1532</v>
      </c>
      <c r="L1550" s="5" t="s">
        <v>16607</v>
      </c>
      <c r="M1550" s="5" t="s">
        <v>42</v>
      </c>
      <c r="N1550" s="5" t="s">
        <v>38</v>
      </c>
      <c r="O1550" s="5"/>
      <c r="P1550" s="5" t="b">
        <f t="shared" ca="1" si="382"/>
        <v>0</v>
      </c>
      <c r="Q1550" s="5" t="b">
        <f t="shared" ca="1" si="410"/>
        <v>1</v>
      </c>
      <c r="R1550" s="5"/>
      <c r="S1550" s="5"/>
      <c r="T1550" s="5"/>
      <c r="U1550" s="5"/>
      <c r="V1550" s="5"/>
      <c r="W1550" s="5"/>
      <c r="X1550" s="5"/>
      <c r="Y1550" s="5"/>
      <c r="Z1550" s="5"/>
      <c r="AA1550" s="5"/>
      <c r="AB1550" s="5"/>
      <c r="AC1550" s="5"/>
      <c r="AD1550" s="5"/>
      <c r="AE1550" s="5"/>
      <c r="AF1550" s="5"/>
    </row>
    <row r="1551" spans="1:32" ht="20.25" customHeight="1">
      <c r="A1551" s="5" t="s">
        <v>2674</v>
      </c>
      <c r="B1551" s="5" t="s">
        <v>2534</v>
      </c>
      <c r="C1551" s="5" t="s">
        <v>27</v>
      </c>
      <c r="D1551" s="5" t="s">
        <v>575</v>
      </c>
      <c r="E1551" s="5" t="s">
        <v>45</v>
      </c>
      <c r="F1551" s="7">
        <v>20</v>
      </c>
      <c r="G1551" s="7">
        <v>25</v>
      </c>
      <c r="H1551" s="5" t="s">
        <v>188</v>
      </c>
      <c r="I1551" s="5" t="s">
        <v>66</v>
      </c>
      <c r="J1551" s="5" t="s">
        <v>2538</v>
      </c>
      <c r="K1551" s="5" t="s">
        <v>2539</v>
      </c>
      <c r="L1551" s="5" t="s">
        <v>16614</v>
      </c>
      <c r="M1551" s="5" t="s">
        <v>53</v>
      </c>
      <c r="N1551" s="5" t="s">
        <v>55</v>
      </c>
      <c r="O1551" s="5"/>
      <c r="P1551" s="5" t="b">
        <f t="shared" ca="1" si="382"/>
        <v>0</v>
      </c>
      <c r="Q1551" s="5" t="b">
        <f t="shared" ca="1" si="410"/>
        <v>1</v>
      </c>
      <c r="R1551" s="5"/>
      <c r="S1551" s="5"/>
      <c r="T1551" s="5"/>
      <c r="U1551" s="5"/>
      <c r="V1551" s="5"/>
      <c r="W1551" s="5"/>
      <c r="X1551" s="5"/>
      <c r="Y1551" s="5"/>
      <c r="Z1551" s="5"/>
      <c r="AA1551" s="5"/>
      <c r="AB1551" s="5"/>
      <c r="AC1551" s="5"/>
      <c r="AD1551" s="5"/>
      <c r="AE1551" s="5"/>
      <c r="AF1551" s="5"/>
    </row>
    <row r="1552" spans="1:32" ht="20.25" customHeight="1">
      <c r="A1552" s="5" t="s">
        <v>16623</v>
      </c>
      <c r="B1552" s="5" t="s">
        <v>6622</v>
      </c>
      <c r="C1552" s="5" t="s">
        <v>27</v>
      </c>
      <c r="D1552" s="5" t="s">
        <v>85</v>
      </c>
      <c r="E1552" s="5" t="s">
        <v>45</v>
      </c>
      <c r="F1552" s="7">
        <v>20</v>
      </c>
      <c r="G1552" s="7">
        <v>35</v>
      </c>
      <c r="H1552" s="5" t="s">
        <v>3289</v>
      </c>
      <c r="I1552" s="5" t="s">
        <v>66</v>
      </c>
      <c r="J1552" s="5" t="s">
        <v>48</v>
      </c>
      <c r="K1552" s="5" t="s">
        <v>6625</v>
      </c>
      <c r="L1552" s="5" t="s">
        <v>16625</v>
      </c>
      <c r="M1552" s="5" t="s">
        <v>167</v>
      </c>
      <c r="N1552" s="5" t="s">
        <v>55</v>
      </c>
      <c r="O1552" s="5"/>
      <c r="P1552" s="5" t="b">
        <f t="shared" ca="1" si="382"/>
        <v>0</v>
      </c>
      <c r="Q1552" s="5" t="b">
        <f t="shared" ca="1" si="410"/>
        <v>1</v>
      </c>
      <c r="R1552" s="5"/>
      <c r="S1552" s="5"/>
      <c r="T1552" s="5"/>
      <c r="U1552" s="5"/>
      <c r="V1552" s="5"/>
      <c r="W1552" s="5"/>
      <c r="X1552" s="5"/>
      <c r="Y1552" s="5"/>
      <c r="Z1552" s="5"/>
      <c r="AA1552" s="5"/>
      <c r="AB1552" s="5"/>
      <c r="AC1552" s="5"/>
      <c r="AD1552" s="5"/>
      <c r="AE1552" s="5"/>
      <c r="AF1552" s="5"/>
    </row>
    <row r="1553" spans="1:32" ht="20.25" customHeight="1">
      <c r="A1553" s="5" t="s">
        <v>7050</v>
      </c>
      <c r="B1553" s="5" t="s">
        <v>16633</v>
      </c>
      <c r="C1553" s="5" t="s">
        <v>20</v>
      </c>
      <c r="D1553" s="5" t="s">
        <v>21</v>
      </c>
      <c r="E1553" s="5" t="s">
        <v>29</v>
      </c>
      <c r="F1553" s="7">
        <v>20</v>
      </c>
      <c r="G1553" s="7">
        <v>25</v>
      </c>
      <c r="H1553" s="5" t="s">
        <v>188</v>
      </c>
      <c r="I1553" s="5" t="s">
        <v>66</v>
      </c>
      <c r="J1553" s="5" t="s">
        <v>57</v>
      </c>
      <c r="K1553" s="5" t="s">
        <v>16636</v>
      </c>
      <c r="L1553" s="5" t="s">
        <v>16637</v>
      </c>
      <c r="M1553" s="5" t="s">
        <v>53</v>
      </c>
      <c r="N1553" s="5" t="s">
        <v>55</v>
      </c>
      <c r="O1553" s="5"/>
      <c r="P1553" s="5" t="b">
        <f t="shared" ca="1" si="382"/>
        <v>0</v>
      </c>
      <c r="Q1553" s="5" t="b">
        <f t="shared" ref="Q1553:Q1555" ca="1" si="411">IFERROR(__xludf.DUMMYFUNCTION("REGEXMATCH(L1553,""(?i)JavaScript"")"),TRUE)</f>
        <v>1</v>
      </c>
      <c r="R1553" s="5"/>
      <c r="S1553" s="5"/>
      <c r="T1553" s="5"/>
      <c r="U1553" s="5"/>
      <c r="V1553" s="5"/>
      <c r="W1553" s="5"/>
      <c r="X1553" s="5"/>
      <c r="Y1553" s="5"/>
      <c r="Z1553" s="5"/>
      <c r="AA1553" s="5"/>
      <c r="AB1553" s="5"/>
      <c r="AC1553" s="5"/>
      <c r="AD1553" s="5"/>
      <c r="AE1553" s="5"/>
      <c r="AF1553" s="5"/>
    </row>
    <row r="1554" spans="1:32" ht="20.25" customHeight="1">
      <c r="A1554" s="5" t="s">
        <v>396</v>
      </c>
      <c r="B1554" s="5" t="s">
        <v>16646</v>
      </c>
      <c r="C1554" s="5" t="s">
        <v>170</v>
      </c>
      <c r="D1554" s="5" t="s">
        <v>390</v>
      </c>
      <c r="E1554" s="5" t="s">
        <v>45</v>
      </c>
      <c r="F1554" s="7">
        <v>20</v>
      </c>
      <c r="G1554" s="7">
        <v>25</v>
      </c>
      <c r="H1554" s="5" t="s">
        <v>188</v>
      </c>
      <c r="I1554" s="5" t="s">
        <v>66</v>
      </c>
      <c r="J1554" s="5" t="s">
        <v>117</v>
      </c>
      <c r="K1554" s="5" t="s">
        <v>7466</v>
      </c>
      <c r="L1554" s="5" t="s">
        <v>16648</v>
      </c>
      <c r="M1554" s="5" t="s">
        <v>53</v>
      </c>
      <c r="N1554" s="5" t="s">
        <v>55</v>
      </c>
      <c r="O1554" s="5"/>
      <c r="P1554" s="5" t="b">
        <f t="shared" ca="1" si="382"/>
        <v>0</v>
      </c>
      <c r="Q1554" s="5" t="b">
        <f t="shared" ca="1" si="411"/>
        <v>1</v>
      </c>
      <c r="R1554" s="5"/>
      <c r="S1554" s="5"/>
      <c r="T1554" s="5"/>
      <c r="U1554" s="5"/>
      <c r="V1554" s="5"/>
      <c r="W1554" s="5"/>
      <c r="X1554" s="5"/>
      <c r="Y1554" s="5"/>
      <c r="Z1554" s="5"/>
      <c r="AA1554" s="5"/>
      <c r="AB1554" s="5"/>
      <c r="AC1554" s="5"/>
      <c r="AD1554" s="5"/>
      <c r="AE1554" s="5"/>
      <c r="AF1554" s="5"/>
    </row>
    <row r="1555" spans="1:32" ht="20.25" customHeight="1">
      <c r="A1555" s="5" t="s">
        <v>16654</v>
      </c>
      <c r="B1555" s="5" t="s">
        <v>5076</v>
      </c>
      <c r="C1555" s="5" t="s">
        <v>41</v>
      </c>
      <c r="D1555" s="5" t="s">
        <v>94</v>
      </c>
      <c r="E1555" s="5" t="s">
        <v>45</v>
      </c>
      <c r="F1555" s="7">
        <v>20</v>
      </c>
      <c r="G1555" s="7">
        <v>30</v>
      </c>
      <c r="H1555" s="5" t="s">
        <v>1088</v>
      </c>
      <c r="I1555" s="5" t="s">
        <v>108</v>
      </c>
      <c r="J1555" s="5" t="s">
        <v>57</v>
      </c>
      <c r="K1555" s="5"/>
      <c r="L1555" s="5" t="s">
        <v>16657</v>
      </c>
      <c r="M1555" s="5" t="s">
        <v>42</v>
      </c>
      <c r="N1555" s="5" t="s">
        <v>89</v>
      </c>
      <c r="O1555" s="5"/>
      <c r="P1555" s="5" t="b">
        <f t="shared" ca="1" si="382"/>
        <v>0</v>
      </c>
      <c r="Q1555" s="5" t="b">
        <f t="shared" ca="1" si="411"/>
        <v>1</v>
      </c>
      <c r="R1555" s="5"/>
      <c r="S1555" s="5"/>
      <c r="T1555" s="5"/>
      <c r="U1555" s="5"/>
      <c r="V1555" s="5"/>
      <c r="W1555" s="5"/>
      <c r="X1555" s="5"/>
      <c r="Y1555" s="5"/>
      <c r="Z1555" s="5"/>
      <c r="AA1555" s="5"/>
      <c r="AB1555" s="5"/>
      <c r="AC1555" s="5"/>
      <c r="AD1555" s="5"/>
      <c r="AE1555" s="5"/>
      <c r="AF1555" s="5"/>
    </row>
    <row r="1556" spans="1:32" ht="20.25" customHeight="1">
      <c r="A1556" s="5" t="s">
        <v>16660</v>
      </c>
      <c r="B1556" s="5" t="s">
        <v>16661</v>
      </c>
      <c r="C1556" s="5" t="s">
        <v>27</v>
      </c>
      <c r="D1556" s="5" t="s">
        <v>85</v>
      </c>
      <c r="E1556" s="5" t="s">
        <v>45</v>
      </c>
      <c r="F1556" s="7">
        <v>20</v>
      </c>
      <c r="G1556" s="7">
        <v>25</v>
      </c>
      <c r="H1556" s="5" t="s">
        <v>188</v>
      </c>
      <c r="I1556" s="5" t="s">
        <v>108</v>
      </c>
      <c r="J1556" s="5" t="s">
        <v>57</v>
      </c>
      <c r="K1556" s="5"/>
      <c r="L1556" s="5" t="s">
        <v>16664</v>
      </c>
      <c r="M1556" s="5" t="s">
        <v>100</v>
      </c>
      <c r="N1556" s="5" t="s">
        <v>271</v>
      </c>
      <c r="O1556" s="5"/>
      <c r="P1556" s="5" t="b">
        <f t="shared" ca="1" si="382"/>
        <v>0</v>
      </c>
      <c r="Q1556" s="5" t="b">
        <f ca="1">IFERROR(__xludf.DUMMYFUNCTION("REGEXMATCH(L1556,""JavaScript"")"),TRUE)</f>
        <v>1</v>
      </c>
      <c r="R1556" s="5"/>
      <c r="S1556" s="5"/>
      <c r="T1556" s="5"/>
      <c r="U1556" s="5"/>
      <c r="V1556" s="5"/>
      <c r="W1556" s="5"/>
      <c r="X1556" s="5"/>
      <c r="Y1556" s="5"/>
      <c r="Z1556" s="5"/>
      <c r="AA1556" s="5"/>
      <c r="AB1556" s="5"/>
      <c r="AC1556" s="5"/>
      <c r="AD1556" s="5"/>
      <c r="AE1556" s="5"/>
      <c r="AF1556" s="5"/>
    </row>
    <row r="1557" spans="1:32" ht="20.25" customHeight="1">
      <c r="A1557" s="5" t="s">
        <v>11000</v>
      </c>
      <c r="B1557" s="5" t="s">
        <v>15499</v>
      </c>
      <c r="C1557" s="5" t="s">
        <v>27</v>
      </c>
      <c r="D1557" s="5" t="s">
        <v>212</v>
      </c>
      <c r="E1557" s="5" t="s">
        <v>29</v>
      </c>
      <c r="F1557" s="7">
        <v>20</v>
      </c>
      <c r="G1557" s="7">
        <v>25</v>
      </c>
      <c r="H1557" s="5" t="s">
        <v>188</v>
      </c>
      <c r="I1557" s="5" t="s">
        <v>108</v>
      </c>
      <c r="J1557" s="5" t="s">
        <v>13314</v>
      </c>
      <c r="K1557" s="5" t="s">
        <v>4763</v>
      </c>
      <c r="L1557" s="5" t="s">
        <v>16669</v>
      </c>
      <c r="M1557" s="5" t="s">
        <v>42</v>
      </c>
      <c r="N1557" s="5" t="s">
        <v>55</v>
      </c>
      <c r="O1557" s="5"/>
      <c r="P1557" s="5" t="b">
        <f t="shared" ca="1" si="382"/>
        <v>0</v>
      </c>
      <c r="Q1557" s="5" t="b">
        <f t="shared" ref="Q1557:Q1559" ca="1" si="412">IFERROR(__xludf.DUMMYFUNCTION("REGEXMATCH(L1557,""(?i)JavaScript"")"),TRUE)</f>
        <v>1</v>
      </c>
      <c r="R1557" s="5"/>
      <c r="S1557" s="5"/>
      <c r="T1557" s="5"/>
      <c r="U1557" s="5"/>
      <c r="V1557" s="5"/>
      <c r="W1557" s="5"/>
      <c r="X1557" s="5"/>
      <c r="Y1557" s="5"/>
      <c r="Z1557" s="5"/>
      <c r="AA1557" s="5"/>
      <c r="AB1557" s="5"/>
      <c r="AC1557" s="5"/>
      <c r="AD1557" s="5"/>
      <c r="AE1557" s="5"/>
      <c r="AF1557" s="5"/>
    </row>
    <row r="1558" spans="1:32" ht="20.25" customHeight="1">
      <c r="A1558" s="5" t="s">
        <v>2978</v>
      </c>
      <c r="B1558" s="5" t="s">
        <v>2980</v>
      </c>
      <c r="C1558" s="5" t="s">
        <v>27</v>
      </c>
      <c r="D1558" s="5" t="s">
        <v>85</v>
      </c>
      <c r="E1558" s="5" t="s">
        <v>45</v>
      </c>
      <c r="F1558" s="7">
        <v>20</v>
      </c>
      <c r="G1558" s="7">
        <v>40</v>
      </c>
      <c r="H1558" s="5" t="s">
        <v>2981</v>
      </c>
      <c r="I1558" s="5" t="s">
        <v>1690</v>
      </c>
      <c r="J1558" s="5" t="s">
        <v>117</v>
      </c>
      <c r="K1558" s="5" t="s">
        <v>2982</v>
      </c>
      <c r="L1558" s="5" t="s">
        <v>2984</v>
      </c>
      <c r="M1558" s="5" t="s">
        <v>37</v>
      </c>
      <c r="N1558" s="5" t="s">
        <v>38</v>
      </c>
      <c r="O1558" s="5"/>
      <c r="P1558" s="5" t="b">
        <f t="shared" ca="1" si="382"/>
        <v>0</v>
      </c>
      <c r="Q1558" s="5" t="b">
        <f t="shared" ca="1" si="412"/>
        <v>1</v>
      </c>
      <c r="R1558" s="5"/>
      <c r="S1558" s="5"/>
      <c r="T1558" s="5"/>
      <c r="U1558" s="5"/>
      <c r="V1558" s="5"/>
      <c r="W1558" s="5"/>
      <c r="X1558" s="5"/>
      <c r="Y1558" s="5"/>
      <c r="Z1558" s="5"/>
      <c r="AA1558" s="5"/>
      <c r="AB1558" s="5"/>
      <c r="AC1558" s="5"/>
      <c r="AD1558" s="5"/>
      <c r="AE1558" s="5"/>
      <c r="AF1558" s="5"/>
    </row>
    <row r="1559" spans="1:32" ht="20.25" customHeight="1">
      <c r="A1559" s="5" t="s">
        <v>16674</v>
      </c>
      <c r="B1559" s="5" t="s">
        <v>16676</v>
      </c>
      <c r="C1559" s="5" t="s">
        <v>27</v>
      </c>
      <c r="D1559" s="5" t="s">
        <v>85</v>
      </c>
      <c r="E1559" s="5" t="s">
        <v>45</v>
      </c>
      <c r="F1559" s="7">
        <v>20</v>
      </c>
      <c r="G1559" s="7">
        <v>50</v>
      </c>
      <c r="H1559" s="5" t="s">
        <v>7036</v>
      </c>
      <c r="I1559" s="5" t="s">
        <v>66</v>
      </c>
      <c r="J1559" s="5" t="s">
        <v>16678</v>
      </c>
      <c r="K1559" s="5" t="s">
        <v>16679</v>
      </c>
      <c r="L1559" s="5" t="s">
        <v>16680</v>
      </c>
      <c r="M1559" s="5" t="s">
        <v>100</v>
      </c>
      <c r="N1559" s="5" t="s">
        <v>55</v>
      </c>
      <c r="O1559" s="5"/>
      <c r="P1559" s="5" t="b">
        <f t="shared" ca="1" si="382"/>
        <v>0</v>
      </c>
      <c r="Q1559" s="5" t="b">
        <f t="shared" ca="1" si="412"/>
        <v>1</v>
      </c>
      <c r="R1559" s="5"/>
      <c r="S1559" s="5"/>
      <c r="T1559" s="5"/>
      <c r="U1559" s="5"/>
      <c r="V1559" s="5"/>
      <c r="W1559" s="5"/>
      <c r="X1559" s="5"/>
      <c r="Y1559" s="5"/>
      <c r="Z1559" s="5"/>
      <c r="AA1559" s="5"/>
      <c r="AB1559" s="5"/>
      <c r="AC1559" s="5"/>
      <c r="AD1559" s="5"/>
      <c r="AE1559" s="5"/>
      <c r="AF1559" s="5"/>
    </row>
    <row r="1560" spans="1:32" ht="20.25" customHeight="1">
      <c r="A1560" s="5" t="s">
        <v>16681</v>
      </c>
      <c r="B1560" s="5" t="s">
        <v>3352</v>
      </c>
      <c r="C1560" s="5" t="s">
        <v>27</v>
      </c>
      <c r="D1560" s="5" t="s">
        <v>47</v>
      </c>
      <c r="E1560" s="5" t="s">
        <v>29</v>
      </c>
      <c r="F1560" s="7">
        <v>20</v>
      </c>
      <c r="G1560" s="7">
        <v>25</v>
      </c>
      <c r="H1560" s="5" t="s">
        <v>188</v>
      </c>
      <c r="I1560" s="5" t="s">
        <v>108</v>
      </c>
      <c r="J1560" s="5" t="s">
        <v>999</v>
      </c>
      <c r="K1560" s="5"/>
      <c r="L1560" s="5" t="s">
        <v>16684</v>
      </c>
      <c r="M1560" s="5" t="s">
        <v>167</v>
      </c>
      <c r="N1560" s="5"/>
      <c r="O1560" s="5"/>
      <c r="P1560" s="5" t="b">
        <f t="shared" ca="1" si="382"/>
        <v>0</v>
      </c>
      <c r="Q1560" s="5" t="b">
        <f ca="1">IFERROR(__xludf.DUMMYFUNCTION("REGEXMATCH(L1560,""JavaScript"")"),TRUE)</f>
        <v>1</v>
      </c>
      <c r="R1560" s="5"/>
      <c r="S1560" s="5"/>
      <c r="T1560" s="5"/>
      <c r="U1560" s="5"/>
      <c r="V1560" s="5"/>
      <c r="W1560" s="5"/>
      <c r="X1560" s="5"/>
      <c r="Y1560" s="5"/>
      <c r="Z1560" s="5"/>
      <c r="AA1560" s="5"/>
      <c r="AB1560" s="5"/>
      <c r="AC1560" s="5"/>
      <c r="AD1560" s="5"/>
      <c r="AE1560" s="5"/>
      <c r="AF1560" s="5"/>
    </row>
    <row r="1561" spans="1:32" ht="20.25" customHeight="1">
      <c r="A1561" s="5" t="s">
        <v>3131</v>
      </c>
      <c r="B1561" s="5" t="s">
        <v>3132</v>
      </c>
      <c r="C1561" s="5" t="s">
        <v>27</v>
      </c>
      <c r="D1561" s="5" t="s">
        <v>54</v>
      </c>
      <c r="E1561" s="5" t="s">
        <v>29</v>
      </c>
      <c r="F1561" s="7">
        <v>20</v>
      </c>
      <c r="G1561" s="7">
        <v>25</v>
      </c>
      <c r="H1561" s="5" t="s">
        <v>188</v>
      </c>
      <c r="I1561" s="5" t="s">
        <v>66</v>
      </c>
      <c r="J1561" s="5" t="s">
        <v>2197</v>
      </c>
      <c r="K1561" s="5" t="s">
        <v>3133</v>
      </c>
      <c r="L1561" s="5" t="s">
        <v>3136</v>
      </c>
      <c r="M1561" s="5" t="s">
        <v>167</v>
      </c>
      <c r="N1561" s="5" t="s">
        <v>405</v>
      </c>
      <c r="O1561" s="5"/>
      <c r="P1561" s="5" t="b">
        <f t="shared" ca="1" si="382"/>
        <v>0</v>
      </c>
      <c r="Q1561" s="5" t="b">
        <f t="shared" ref="Q1561:Q1562" ca="1" si="413">IFERROR(__xludf.DUMMYFUNCTION("REGEXMATCH(L1561,""(?i)JavaScript"")"),TRUE)</f>
        <v>1</v>
      </c>
      <c r="R1561" s="5"/>
      <c r="S1561" s="5"/>
      <c r="T1561" s="5"/>
      <c r="U1561" s="5"/>
      <c r="V1561" s="5"/>
      <c r="W1561" s="5"/>
      <c r="X1561" s="5"/>
      <c r="Y1561" s="5"/>
      <c r="Z1561" s="5"/>
      <c r="AA1561" s="5"/>
      <c r="AB1561" s="5"/>
      <c r="AC1561" s="5"/>
      <c r="AD1561" s="5"/>
      <c r="AE1561" s="5"/>
      <c r="AF1561" s="5"/>
    </row>
    <row r="1562" spans="1:32" ht="20.25" customHeight="1">
      <c r="A1562" s="5" t="s">
        <v>396</v>
      </c>
      <c r="B1562" s="5" t="s">
        <v>14001</v>
      </c>
      <c r="C1562" s="5" t="s">
        <v>170</v>
      </c>
      <c r="D1562" s="5" t="s">
        <v>390</v>
      </c>
      <c r="E1562" s="5" t="s">
        <v>45</v>
      </c>
      <c r="F1562" s="7">
        <v>20</v>
      </c>
      <c r="G1562" s="7">
        <v>30</v>
      </c>
      <c r="H1562" s="5" t="s">
        <v>1088</v>
      </c>
      <c r="I1562" s="5" t="s">
        <v>66</v>
      </c>
      <c r="J1562" s="5" t="s">
        <v>57</v>
      </c>
      <c r="K1562" s="5" t="s">
        <v>14005</v>
      </c>
      <c r="L1562" s="5" t="s">
        <v>16691</v>
      </c>
      <c r="M1562" s="5" t="s">
        <v>53</v>
      </c>
      <c r="N1562" s="5" t="s">
        <v>55</v>
      </c>
      <c r="O1562" s="5"/>
      <c r="P1562" s="5" t="b">
        <f t="shared" ca="1" si="382"/>
        <v>0</v>
      </c>
      <c r="Q1562" s="5" t="b">
        <f t="shared" ca="1" si="413"/>
        <v>1</v>
      </c>
      <c r="R1562" s="5"/>
      <c r="S1562" s="5"/>
      <c r="T1562" s="5"/>
      <c r="U1562" s="5"/>
      <c r="V1562" s="5"/>
      <c r="W1562" s="5"/>
      <c r="X1562" s="5"/>
      <c r="Y1562" s="5"/>
      <c r="Z1562" s="5"/>
      <c r="AA1562" s="5"/>
      <c r="AB1562" s="5"/>
      <c r="AC1562" s="5"/>
      <c r="AD1562" s="5"/>
      <c r="AE1562" s="5"/>
      <c r="AF1562" s="5"/>
    </row>
    <row r="1563" spans="1:32" ht="20.25" customHeight="1">
      <c r="A1563" s="5" t="s">
        <v>16696</v>
      </c>
      <c r="B1563" s="5" t="s">
        <v>4751</v>
      </c>
      <c r="C1563" s="5" t="s">
        <v>20</v>
      </c>
      <c r="D1563" s="5" t="s">
        <v>21</v>
      </c>
      <c r="E1563" s="5" t="s">
        <v>45</v>
      </c>
      <c r="F1563" s="7">
        <v>20</v>
      </c>
      <c r="G1563" s="7">
        <v>25</v>
      </c>
      <c r="H1563" s="5" t="s">
        <v>188</v>
      </c>
      <c r="I1563" s="5" t="s">
        <v>66</v>
      </c>
      <c r="J1563" s="5" t="s">
        <v>57</v>
      </c>
      <c r="K1563" s="5" t="s">
        <v>225</v>
      </c>
      <c r="L1563" s="5" t="s">
        <v>16698</v>
      </c>
      <c r="M1563" s="5" t="s">
        <v>53</v>
      </c>
      <c r="N1563" s="5" t="s">
        <v>55</v>
      </c>
      <c r="O1563" s="5"/>
      <c r="P1563" s="5" t="b">
        <f t="shared" ca="1" si="382"/>
        <v>0</v>
      </c>
      <c r="Q1563" s="5" t="b">
        <f t="shared" ref="Q1563:Q1566" ca="1" si="414">IFERROR(__xludf.DUMMYFUNCTION("REGEXMATCH(L1563,""JavaScript"")"),TRUE)</f>
        <v>1</v>
      </c>
      <c r="R1563" s="5"/>
      <c r="S1563" s="5"/>
      <c r="T1563" s="5"/>
      <c r="U1563" s="5"/>
      <c r="V1563" s="5"/>
      <c r="W1563" s="5"/>
      <c r="X1563" s="5"/>
      <c r="Y1563" s="5"/>
      <c r="Z1563" s="5"/>
      <c r="AA1563" s="5"/>
      <c r="AB1563" s="5"/>
      <c r="AC1563" s="5"/>
      <c r="AD1563" s="5"/>
      <c r="AE1563" s="5"/>
      <c r="AF1563" s="5"/>
    </row>
    <row r="1564" spans="1:32" ht="20.25" customHeight="1">
      <c r="A1564" s="5" t="s">
        <v>16700</v>
      </c>
      <c r="B1564" s="5" t="s">
        <v>16701</v>
      </c>
      <c r="C1564" s="5" t="s">
        <v>27</v>
      </c>
      <c r="D1564" s="5" t="s">
        <v>80</v>
      </c>
      <c r="E1564" s="5" t="s">
        <v>29</v>
      </c>
      <c r="F1564" s="7">
        <v>20</v>
      </c>
      <c r="G1564" s="7">
        <v>30</v>
      </c>
      <c r="H1564" s="5" t="s">
        <v>1088</v>
      </c>
      <c r="I1564" s="5" t="s">
        <v>66</v>
      </c>
      <c r="J1564" s="5" t="s">
        <v>110</v>
      </c>
      <c r="K1564" s="5" t="s">
        <v>1384</v>
      </c>
      <c r="L1564" s="5" t="s">
        <v>16703</v>
      </c>
      <c r="M1564" s="5" t="s">
        <v>37</v>
      </c>
      <c r="N1564" s="5" t="s">
        <v>55</v>
      </c>
      <c r="O1564" s="5"/>
      <c r="P1564" s="5" t="b">
        <f t="shared" ca="1" si="382"/>
        <v>0</v>
      </c>
      <c r="Q1564" s="5" t="b">
        <f t="shared" ca="1" si="414"/>
        <v>1</v>
      </c>
      <c r="R1564" s="5"/>
      <c r="S1564" s="5"/>
      <c r="T1564" s="5"/>
      <c r="U1564" s="5"/>
      <c r="V1564" s="5"/>
      <c r="W1564" s="5"/>
      <c r="X1564" s="5"/>
      <c r="Y1564" s="5"/>
      <c r="Z1564" s="5"/>
      <c r="AA1564" s="5"/>
      <c r="AB1564" s="5"/>
      <c r="AC1564" s="5"/>
      <c r="AD1564" s="5"/>
      <c r="AE1564" s="5"/>
      <c r="AF1564" s="5"/>
    </row>
    <row r="1565" spans="1:32" ht="20.25" customHeight="1">
      <c r="A1565" s="5" t="s">
        <v>16704</v>
      </c>
      <c r="B1565" s="5" t="s">
        <v>16301</v>
      </c>
      <c r="C1565" s="5" t="s">
        <v>27</v>
      </c>
      <c r="D1565" s="5" t="s">
        <v>85</v>
      </c>
      <c r="E1565" s="5" t="s">
        <v>45</v>
      </c>
      <c r="F1565" s="7">
        <v>20</v>
      </c>
      <c r="G1565" s="7">
        <v>40</v>
      </c>
      <c r="H1565" s="5" t="s">
        <v>2981</v>
      </c>
      <c r="I1565" s="5" t="s">
        <v>108</v>
      </c>
      <c r="J1565" s="5" t="s">
        <v>942</v>
      </c>
      <c r="K1565" s="5" t="s">
        <v>16303</v>
      </c>
      <c r="L1565" s="5" t="s">
        <v>16705</v>
      </c>
      <c r="M1565" s="5" t="s">
        <v>100</v>
      </c>
      <c r="N1565" s="5" t="s">
        <v>55</v>
      </c>
      <c r="O1565" s="5"/>
      <c r="P1565" s="5" t="b">
        <f t="shared" ca="1" si="382"/>
        <v>0</v>
      </c>
      <c r="Q1565" s="5" t="b">
        <f t="shared" ca="1" si="414"/>
        <v>1</v>
      </c>
      <c r="R1565" s="5"/>
      <c r="S1565" s="5"/>
      <c r="T1565" s="5"/>
      <c r="U1565" s="5"/>
      <c r="V1565" s="5"/>
      <c r="W1565" s="5"/>
      <c r="X1565" s="5"/>
      <c r="Y1565" s="5"/>
      <c r="Z1565" s="5"/>
      <c r="AA1565" s="5"/>
      <c r="AB1565" s="5"/>
      <c r="AC1565" s="5"/>
      <c r="AD1565" s="5"/>
      <c r="AE1565" s="5"/>
      <c r="AF1565" s="5"/>
    </row>
    <row r="1566" spans="1:32" ht="20.25" customHeight="1">
      <c r="A1566" s="5" t="s">
        <v>16710</v>
      </c>
      <c r="B1566" s="5" t="s">
        <v>16711</v>
      </c>
      <c r="C1566" s="5" t="s">
        <v>27</v>
      </c>
      <c r="D1566" s="5" t="s">
        <v>47</v>
      </c>
      <c r="E1566" s="5" t="s">
        <v>45</v>
      </c>
      <c r="F1566" s="7">
        <v>20</v>
      </c>
      <c r="G1566" s="7">
        <v>25</v>
      </c>
      <c r="H1566" s="5" t="s">
        <v>188</v>
      </c>
      <c r="I1566" s="5" t="s">
        <v>66</v>
      </c>
      <c r="J1566" s="5" t="s">
        <v>16712</v>
      </c>
      <c r="K1566" s="5"/>
      <c r="L1566" s="5" t="s">
        <v>16713</v>
      </c>
      <c r="M1566" s="5" t="s">
        <v>167</v>
      </c>
      <c r="N1566" s="5" t="s">
        <v>89</v>
      </c>
      <c r="O1566" s="5"/>
      <c r="P1566" s="5" t="b">
        <f t="shared" ca="1" si="382"/>
        <v>0</v>
      </c>
      <c r="Q1566" s="5" t="b">
        <f t="shared" ca="1" si="414"/>
        <v>1</v>
      </c>
      <c r="R1566" s="5"/>
      <c r="S1566" s="5"/>
      <c r="T1566" s="5"/>
      <c r="U1566" s="5"/>
      <c r="V1566" s="5"/>
      <c r="W1566" s="5"/>
      <c r="X1566" s="5"/>
      <c r="Y1566" s="5"/>
      <c r="Z1566" s="5"/>
      <c r="AA1566" s="5"/>
      <c r="AB1566" s="5"/>
      <c r="AC1566" s="5"/>
      <c r="AD1566" s="5"/>
      <c r="AE1566" s="5"/>
      <c r="AF1566" s="5"/>
    </row>
    <row r="1567" spans="1:32" ht="20.25" customHeight="1">
      <c r="A1567" s="5" t="s">
        <v>16716</v>
      </c>
      <c r="B1567" s="5" t="s">
        <v>3716</v>
      </c>
      <c r="C1567" s="5" t="s">
        <v>27</v>
      </c>
      <c r="D1567" s="5" t="s">
        <v>85</v>
      </c>
      <c r="E1567" s="5" t="s">
        <v>919</v>
      </c>
      <c r="F1567" s="7">
        <v>20</v>
      </c>
      <c r="G1567" s="7">
        <v>25</v>
      </c>
      <c r="H1567" s="5" t="s">
        <v>188</v>
      </c>
      <c r="I1567" s="5" t="s">
        <v>108</v>
      </c>
      <c r="J1567" s="5" t="s">
        <v>68</v>
      </c>
      <c r="K1567" s="5" t="s">
        <v>16717</v>
      </c>
      <c r="L1567" s="5" t="s">
        <v>16719</v>
      </c>
      <c r="M1567" s="5" t="s">
        <v>53</v>
      </c>
      <c r="N1567" s="5" t="s">
        <v>55</v>
      </c>
      <c r="O1567" s="5"/>
      <c r="P1567" s="5" t="b">
        <f t="shared" ca="1" si="382"/>
        <v>0</v>
      </c>
      <c r="Q1567" s="5" t="b">
        <f t="shared" ref="Q1567:Q1570" ca="1" si="415">IFERROR(__xludf.DUMMYFUNCTION("REGEXMATCH(L1567,""(?i)JavaScript"")"),TRUE)</f>
        <v>1</v>
      </c>
      <c r="R1567" s="5"/>
      <c r="S1567" s="5"/>
      <c r="T1567" s="5"/>
      <c r="U1567" s="5"/>
      <c r="V1567" s="5"/>
      <c r="W1567" s="5"/>
      <c r="X1567" s="5"/>
      <c r="Y1567" s="5"/>
      <c r="Z1567" s="5"/>
      <c r="AA1567" s="5"/>
      <c r="AB1567" s="5"/>
      <c r="AC1567" s="5"/>
      <c r="AD1567" s="5"/>
      <c r="AE1567" s="5"/>
      <c r="AF1567" s="5"/>
    </row>
    <row r="1568" spans="1:32" ht="20.25" customHeight="1">
      <c r="A1568" s="5" t="s">
        <v>16722</v>
      </c>
      <c r="B1568" s="5" t="s">
        <v>16723</v>
      </c>
      <c r="C1568" s="5" t="s">
        <v>41</v>
      </c>
      <c r="D1568" s="5" t="s">
        <v>43</v>
      </c>
      <c r="E1568" s="5" t="s">
        <v>29</v>
      </c>
      <c r="F1568" s="7">
        <v>20</v>
      </c>
      <c r="G1568" s="7">
        <v>30</v>
      </c>
      <c r="H1568" s="5" t="s">
        <v>1088</v>
      </c>
      <c r="I1568" s="5" t="s">
        <v>462</v>
      </c>
      <c r="J1568" s="5" t="s">
        <v>76</v>
      </c>
      <c r="K1568" s="5" t="s">
        <v>16725</v>
      </c>
      <c r="L1568" s="5" t="s">
        <v>16728</v>
      </c>
      <c r="M1568" s="5" t="s">
        <v>53</v>
      </c>
      <c r="N1568" s="5" t="s">
        <v>55</v>
      </c>
      <c r="O1568" s="5"/>
      <c r="P1568" s="5" t="b">
        <f t="shared" ca="1" si="382"/>
        <v>0</v>
      </c>
      <c r="Q1568" s="5" t="b">
        <f t="shared" ca="1" si="415"/>
        <v>1</v>
      </c>
      <c r="R1568" s="5"/>
      <c r="S1568" s="5"/>
      <c r="T1568" s="5"/>
      <c r="U1568" s="5"/>
      <c r="V1568" s="5"/>
      <c r="W1568" s="5"/>
      <c r="X1568" s="5"/>
      <c r="Y1568" s="5"/>
      <c r="Z1568" s="5"/>
      <c r="AA1568" s="5"/>
      <c r="AB1568" s="5"/>
      <c r="AC1568" s="5"/>
      <c r="AD1568" s="5"/>
      <c r="AE1568" s="5"/>
      <c r="AF1568" s="5"/>
    </row>
    <row r="1569" spans="1:32" ht="20.25" customHeight="1">
      <c r="A1569" s="5" t="s">
        <v>3818</v>
      </c>
      <c r="B1569" s="5" t="s">
        <v>3819</v>
      </c>
      <c r="C1569" s="5" t="s">
        <v>27</v>
      </c>
      <c r="D1569" s="5" t="s">
        <v>850</v>
      </c>
      <c r="E1569" s="5" t="s">
        <v>29</v>
      </c>
      <c r="F1569" s="7">
        <v>20</v>
      </c>
      <c r="G1569" s="7">
        <v>25</v>
      </c>
      <c r="H1569" s="5" t="s">
        <v>188</v>
      </c>
      <c r="I1569" s="5" t="s">
        <v>66</v>
      </c>
      <c r="J1569" s="5" t="s">
        <v>780</v>
      </c>
      <c r="K1569" s="5" t="s">
        <v>3820</v>
      </c>
      <c r="L1569" s="5" t="s">
        <v>3822</v>
      </c>
      <c r="M1569" s="5" t="s">
        <v>53</v>
      </c>
      <c r="N1569" s="5" t="s">
        <v>55</v>
      </c>
      <c r="O1569" s="5"/>
      <c r="P1569" s="5" t="b">
        <f t="shared" ca="1" si="382"/>
        <v>0</v>
      </c>
      <c r="Q1569" s="5" t="b">
        <f t="shared" ca="1" si="415"/>
        <v>1</v>
      </c>
      <c r="R1569" s="5"/>
      <c r="S1569" s="5"/>
      <c r="T1569" s="5"/>
      <c r="U1569" s="5"/>
      <c r="V1569" s="5"/>
      <c r="W1569" s="5"/>
      <c r="X1569" s="5"/>
      <c r="Y1569" s="5"/>
      <c r="Z1569" s="5"/>
      <c r="AA1569" s="5"/>
      <c r="AB1569" s="5"/>
      <c r="AC1569" s="5"/>
      <c r="AD1569" s="5"/>
      <c r="AE1569" s="5"/>
      <c r="AF1569" s="5"/>
    </row>
    <row r="1570" spans="1:32" ht="20.25" customHeight="1">
      <c r="A1570" s="5" t="s">
        <v>16734</v>
      </c>
      <c r="B1570" s="5" t="s">
        <v>16735</v>
      </c>
      <c r="C1570" s="5" t="s">
        <v>27</v>
      </c>
      <c r="D1570" s="5" t="s">
        <v>85</v>
      </c>
      <c r="E1570" s="5" t="s">
        <v>45</v>
      </c>
      <c r="F1570" s="7">
        <v>20</v>
      </c>
      <c r="G1570" s="7">
        <v>35</v>
      </c>
      <c r="H1570" s="5" t="s">
        <v>3289</v>
      </c>
      <c r="I1570" s="5" t="s">
        <v>108</v>
      </c>
      <c r="J1570" s="5" t="s">
        <v>883</v>
      </c>
      <c r="K1570" s="5" t="s">
        <v>16737</v>
      </c>
      <c r="L1570" s="5" t="s">
        <v>16739</v>
      </c>
      <c r="M1570" s="5" t="s">
        <v>100</v>
      </c>
      <c r="N1570" s="5" t="s">
        <v>271</v>
      </c>
      <c r="O1570" s="5"/>
      <c r="P1570" s="5" t="b">
        <f t="shared" ca="1" si="382"/>
        <v>0</v>
      </c>
      <c r="Q1570" s="5" t="b">
        <f t="shared" ca="1" si="415"/>
        <v>1</v>
      </c>
      <c r="R1570" s="5"/>
      <c r="S1570" s="5"/>
      <c r="T1570" s="5"/>
      <c r="U1570" s="5"/>
      <c r="V1570" s="5"/>
      <c r="W1570" s="5"/>
      <c r="X1570" s="5"/>
      <c r="Y1570" s="5"/>
      <c r="Z1570" s="5"/>
      <c r="AA1570" s="5"/>
      <c r="AB1570" s="5"/>
      <c r="AC1570" s="5"/>
      <c r="AD1570" s="5"/>
      <c r="AE1570" s="5"/>
      <c r="AF1570" s="5"/>
    </row>
    <row r="1571" spans="1:32" ht="20.25" customHeight="1">
      <c r="A1571" s="5" t="s">
        <v>4334</v>
      </c>
      <c r="B1571" s="5" t="s">
        <v>16747</v>
      </c>
      <c r="C1571" s="5" t="s">
        <v>27</v>
      </c>
      <c r="D1571" s="5" t="s">
        <v>85</v>
      </c>
      <c r="E1571" s="5" t="s">
        <v>29</v>
      </c>
      <c r="F1571" s="7">
        <v>20</v>
      </c>
      <c r="G1571" s="7">
        <v>30</v>
      </c>
      <c r="H1571" s="5" t="s">
        <v>1088</v>
      </c>
      <c r="I1571" s="5" t="s">
        <v>66</v>
      </c>
      <c r="J1571" s="5" t="s">
        <v>2303</v>
      </c>
      <c r="K1571" s="5" t="s">
        <v>16751</v>
      </c>
      <c r="L1571" s="5" t="s">
        <v>16752</v>
      </c>
      <c r="M1571" s="5" t="s">
        <v>100</v>
      </c>
      <c r="N1571" s="5" t="s">
        <v>55</v>
      </c>
      <c r="O1571" s="5"/>
      <c r="P1571" s="5" t="b">
        <f t="shared" ca="1" si="382"/>
        <v>0</v>
      </c>
      <c r="Q1571" s="5" t="b">
        <f t="shared" ref="Q1571:Q1572" ca="1" si="416">IFERROR(__xludf.DUMMYFUNCTION("REGEXMATCH(L1571,""JavaScript"")"),TRUE)</f>
        <v>1</v>
      </c>
      <c r="R1571" s="5"/>
      <c r="S1571" s="5"/>
      <c r="T1571" s="5"/>
      <c r="U1571" s="5"/>
      <c r="V1571" s="5"/>
      <c r="W1571" s="5"/>
      <c r="X1571" s="5"/>
      <c r="Y1571" s="5"/>
      <c r="Z1571" s="5"/>
      <c r="AA1571" s="5"/>
      <c r="AB1571" s="5"/>
      <c r="AC1571" s="5"/>
      <c r="AD1571" s="5"/>
      <c r="AE1571" s="5"/>
      <c r="AF1571" s="5"/>
    </row>
    <row r="1572" spans="1:32" ht="20.25" customHeight="1">
      <c r="A1572" s="5" t="s">
        <v>12667</v>
      </c>
      <c r="B1572" s="5" t="s">
        <v>16755</v>
      </c>
      <c r="C1572" s="5" t="s">
        <v>41</v>
      </c>
      <c r="D1572" s="5" t="s">
        <v>47</v>
      </c>
      <c r="E1572" s="5" t="s">
        <v>45</v>
      </c>
      <c r="F1572" s="7">
        <v>20</v>
      </c>
      <c r="G1572" s="7">
        <v>25</v>
      </c>
      <c r="H1572" s="5" t="s">
        <v>188</v>
      </c>
      <c r="I1572" s="5" t="s">
        <v>66</v>
      </c>
      <c r="J1572" s="5" t="s">
        <v>16757</v>
      </c>
      <c r="K1572" s="5" t="s">
        <v>16759</v>
      </c>
      <c r="L1572" s="5" t="s">
        <v>16760</v>
      </c>
      <c r="M1572" s="5" t="s">
        <v>53</v>
      </c>
      <c r="N1572" s="5" t="s">
        <v>55</v>
      </c>
      <c r="O1572" s="5"/>
      <c r="P1572" s="5" t="b">
        <f t="shared" ca="1" si="382"/>
        <v>0</v>
      </c>
      <c r="Q1572" s="5" t="b">
        <f t="shared" ca="1" si="416"/>
        <v>1</v>
      </c>
      <c r="R1572" s="5"/>
      <c r="S1572" s="5"/>
      <c r="T1572" s="5"/>
      <c r="U1572" s="5"/>
      <c r="V1572" s="5"/>
      <c r="W1572" s="5"/>
      <c r="X1572" s="5"/>
      <c r="Y1572" s="5"/>
      <c r="Z1572" s="5"/>
      <c r="AA1572" s="5"/>
      <c r="AB1572" s="5"/>
      <c r="AC1572" s="5"/>
      <c r="AD1572" s="5"/>
      <c r="AE1572" s="5"/>
      <c r="AF1572" s="5"/>
    </row>
    <row r="1573" spans="1:32" ht="20.25" customHeight="1">
      <c r="A1573" s="5" t="s">
        <v>16765</v>
      </c>
      <c r="B1573" s="5" t="s">
        <v>16766</v>
      </c>
      <c r="C1573" s="5" t="s">
        <v>27</v>
      </c>
      <c r="D1573" s="5" t="s">
        <v>54</v>
      </c>
      <c r="E1573" s="5" t="s">
        <v>45</v>
      </c>
      <c r="F1573" s="7">
        <v>20</v>
      </c>
      <c r="G1573" s="7">
        <v>30</v>
      </c>
      <c r="H1573" s="5" t="s">
        <v>1088</v>
      </c>
      <c r="I1573" s="5" t="s">
        <v>108</v>
      </c>
      <c r="J1573" s="5" t="s">
        <v>12319</v>
      </c>
      <c r="K1573" s="5" t="s">
        <v>16767</v>
      </c>
      <c r="L1573" s="5" t="s">
        <v>16768</v>
      </c>
      <c r="M1573" s="5" t="s">
        <v>42</v>
      </c>
      <c r="N1573" s="5" t="s">
        <v>55</v>
      </c>
      <c r="O1573" s="5"/>
      <c r="P1573" s="5" t="b">
        <f t="shared" ca="1" si="382"/>
        <v>0</v>
      </c>
      <c r="Q1573" s="5" t="b">
        <f t="shared" ref="Q1573:Q1574" ca="1" si="417">IFERROR(__xludf.DUMMYFUNCTION("REGEXMATCH(L1573,""(?i)JavaScript"")"),TRUE)</f>
        <v>1</v>
      </c>
      <c r="R1573" s="5"/>
      <c r="S1573" s="5"/>
      <c r="T1573" s="5"/>
      <c r="U1573" s="5"/>
      <c r="V1573" s="5"/>
      <c r="W1573" s="5"/>
      <c r="X1573" s="5"/>
      <c r="Y1573" s="5"/>
      <c r="Z1573" s="5"/>
      <c r="AA1573" s="5"/>
      <c r="AB1573" s="5"/>
      <c r="AC1573" s="5"/>
      <c r="AD1573" s="5"/>
      <c r="AE1573" s="5"/>
      <c r="AF1573" s="5"/>
    </row>
    <row r="1574" spans="1:32" ht="20.25" customHeight="1">
      <c r="A1574" s="5" t="s">
        <v>16773</v>
      </c>
      <c r="B1574" s="5" t="s">
        <v>15740</v>
      </c>
      <c r="C1574" s="5" t="s">
        <v>27</v>
      </c>
      <c r="D1574" s="5" t="s">
        <v>575</v>
      </c>
      <c r="E1574" s="5" t="s">
        <v>45</v>
      </c>
      <c r="F1574" s="7">
        <v>20</v>
      </c>
      <c r="G1574" s="7">
        <v>40</v>
      </c>
      <c r="H1574" s="5" t="s">
        <v>2981</v>
      </c>
      <c r="I1574" s="5" t="s">
        <v>66</v>
      </c>
      <c r="J1574" s="5" t="s">
        <v>48</v>
      </c>
      <c r="K1574" s="5" t="s">
        <v>15741</v>
      </c>
      <c r="L1574" s="5" t="s">
        <v>16776</v>
      </c>
      <c r="M1574" s="5" t="s">
        <v>100</v>
      </c>
      <c r="N1574" s="5" t="s">
        <v>271</v>
      </c>
      <c r="O1574" s="5" t="b">
        <f ca="1">IFERROR(__xludf.DUMMYFUNCTION("REGEXMATCH(A1574,""前端"")"),TRUE)</f>
        <v>1</v>
      </c>
      <c r="P1574" s="5" t="b">
        <f t="shared" ca="1" si="382"/>
        <v>0</v>
      </c>
      <c r="Q1574" s="5" t="b">
        <f t="shared" ca="1" si="417"/>
        <v>1</v>
      </c>
      <c r="R1574" s="5"/>
      <c r="S1574" s="5"/>
      <c r="T1574" s="5"/>
      <c r="U1574" s="5"/>
      <c r="V1574" s="5"/>
      <c r="W1574" s="5"/>
      <c r="X1574" s="5"/>
      <c r="Y1574" s="5"/>
      <c r="Z1574" s="5"/>
      <c r="AA1574" s="5"/>
      <c r="AB1574" s="5"/>
      <c r="AC1574" s="5"/>
      <c r="AD1574" s="5"/>
      <c r="AE1574" s="5"/>
      <c r="AF1574" s="5"/>
    </row>
    <row r="1575" spans="1:32" ht="20.25" customHeight="1">
      <c r="A1575" s="5" t="s">
        <v>1457</v>
      </c>
      <c r="B1575" s="5" t="s">
        <v>16781</v>
      </c>
      <c r="C1575" s="5" t="s">
        <v>170</v>
      </c>
      <c r="D1575" s="5" t="s">
        <v>390</v>
      </c>
      <c r="E1575" s="5" t="s">
        <v>45</v>
      </c>
      <c r="F1575" s="7">
        <v>20</v>
      </c>
      <c r="G1575" s="7">
        <v>25</v>
      </c>
      <c r="H1575" s="5" t="s">
        <v>188</v>
      </c>
      <c r="I1575" s="5" t="s">
        <v>31</v>
      </c>
      <c r="J1575" s="5" t="s">
        <v>57</v>
      </c>
      <c r="K1575" s="5"/>
      <c r="L1575" s="5" t="s">
        <v>16782</v>
      </c>
      <c r="M1575" s="5" t="s">
        <v>53</v>
      </c>
      <c r="N1575" s="5" t="s">
        <v>55</v>
      </c>
      <c r="O1575" s="5"/>
      <c r="P1575" s="5" t="b">
        <f t="shared" ca="1" si="382"/>
        <v>0</v>
      </c>
      <c r="Q1575" s="5" t="b">
        <f ca="1">IFERROR(__xludf.DUMMYFUNCTION("REGEXMATCH(L1575,""JavaScript"")"),TRUE)</f>
        <v>1</v>
      </c>
      <c r="R1575" s="5"/>
      <c r="S1575" s="5"/>
      <c r="T1575" s="5"/>
      <c r="U1575" s="5"/>
      <c r="V1575" s="5"/>
      <c r="W1575" s="5"/>
      <c r="X1575" s="5"/>
      <c r="Y1575" s="5"/>
      <c r="Z1575" s="5"/>
      <c r="AA1575" s="5"/>
      <c r="AB1575" s="5"/>
      <c r="AC1575" s="5"/>
      <c r="AD1575" s="5"/>
      <c r="AE1575" s="5"/>
      <c r="AF1575" s="5"/>
    </row>
    <row r="1576" spans="1:32" ht="20.25" customHeight="1">
      <c r="A1576" s="5" t="s">
        <v>7050</v>
      </c>
      <c r="B1576" s="5" t="s">
        <v>16784</v>
      </c>
      <c r="C1576" s="5" t="s">
        <v>41</v>
      </c>
      <c r="D1576" s="5" t="s">
        <v>94</v>
      </c>
      <c r="E1576" s="5" t="s">
        <v>45</v>
      </c>
      <c r="F1576" s="7">
        <v>20</v>
      </c>
      <c r="G1576" s="7">
        <v>25</v>
      </c>
      <c r="H1576" s="5" t="s">
        <v>188</v>
      </c>
      <c r="I1576" s="5" t="s">
        <v>66</v>
      </c>
      <c r="J1576" s="5" t="s">
        <v>499</v>
      </c>
      <c r="K1576" s="5" t="s">
        <v>16789</v>
      </c>
      <c r="L1576" s="5" t="s">
        <v>16790</v>
      </c>
      <c r="M1576" s="5" t="s">
        <v>42</v>
      </c>
      <c r="N1576" s="5" t="s">
        <v>38</v>
      </c>
      <c r="O1576" s="5"/>
      <c r="P1576" s="5" t="b">
        <f t="shared" ca="1" si="382"/>
        <v>0</v>
      </c>
      <c r="Q1576" s="5" t="b">
        <f t="shared" ref="Q1576:Q1577" ca="1" si="418">IFERROR(__xludf.DUMMYFUNCTION("REGEXMATCH(L1576,""(?i)JavaScript"")"),TRUE)</f>
        <v>1</v>
      </c>
      <c r="R1576" s="5"/>
      <c r="S1576" s="5"/>
      <c r="T1576" s="5"/>
      <c r="U1576" s="5"/>
      <c r="V1576" s="5"/>
      <c r="W1576" s="5"/>
      <c r="X1576" s="5"/>
      <c r="Y1576" s="5"/>
      <c r="Z1576" s="5"/>
      <c r="AA1576" s="5"/>
      <c r="AB1576" s="5"/>
      <c r="AC1576" s="5"/>
      <c r="AD1576" s="5"/>
      <c r="AE1576" s="5"/>
      <c r="AF1576" s="5"/>
    </row>
    <row r="1577" spans="1:32" ht="20.25" customHeight="1">
      <c r="A1577" s="5" t="s">
        <v>16798</v>
      </c>
      <c r="B1577" s="5" t="s">
        <v>9353</v>
      </c>
      <c r="C1577" s="5" t="s">
        <v>41</v>
      </c>
      <c r="D1577" s="5" t="s">
        <v>94</v>
      </c>
      <c r="E1577" s="5" t="s">
        <v>45</v>
      </c>
      <c r="F1577" s="7">
        <v>20</v>
      </c>
      <c r="G1577" s="7">
        <v>40</v>
      </c>
      <c r="H1577" s="5" t="s">
        <v>2981</v>
      </c>
      <c r="I1577" s="5" t="s">
        <v>108</v>
      </c>
      <c r="J1577" s="5" t="s">
        <v>9354</v>
      </c>
      <c r="K1577" s="5" t="s">
        <v>16799</v>
      </c>
      <c r="L1577" s="5" t="s">
        <v>16800</v>
      </c>
      <c r="M1577" s="5" t="s">
        <v>53</v>
      </c>
      <c r="N1577" s="5" t="s">
        <v>55</v>
      </c>
      <c r="O1577" s="5"/>
      <c r="P1577" s="5" t="b">
        <f t="shared" ca="1" si="382"/>
        <v>0</v>
      </c>
      <c r="Q1577" s="5" t="b">
        <f t="shared" ca="1" si="418"/>
        <v>1</v>
      </c>
      <c r="R1577" s="5"/>
      <c r="S1577" s="5"/>
      <c r="T1577" s="5"/>
      <c r="U1577" s="5"/>
      <c r="V1577" s="5"/>
      <c r="W1577" s="5"/>
      <c r="X1577" s="5"/>
      <c r="Y1577" s="5"/>
      <c r="Z1577" s="5"/>
      <c r="AA1577" s="5"/>
      <c r="AB1577" s="5"/>
      <c r="AC1577" s="5"/>
      <c r="AD1577" s="5"/>
      <c r="AE1577" s="5"/>
      <c r="AF1577" s="5"/>
    </row>
    <row r="1578" spans="1:32" ht="20.25" customHeight="1">
      <c r="A1578" s="5" t="s">
        <v>16806</v>
      </c>
      <c r="B1578" s="5" t="s">
        <v>16808</v>
      </c>
      <c r="C1578" s="5" t="s">
        <v>170</v>
      </c>
      <c r="D1578" s="5" t="s">
        <v>171</v>
      </c>
      <c r="E1578" s="5" t="s">
        <v>45</v>
      </c>
      <c r="F1578" s="7">
        <v>20</v>
      </c>
      <c r="G1578" s="7">
        <v>30</v>
      </c>
      <c r="H1578" s="5" t="s">
        <v>1088</v>
      </c>
      <c r="I1578" s="5" t="s">
        <v>31</v>
      </c>
      <c r="J1578" s="5" t="s">
        <v>187</v>
      </c>
      <c r="K1578" s="5" t="s">
        <v>16809</v>
      </c>
      <c r="L1578" s="5" t="s">
        <v>16811</v>
      </c>
      <c r="M1578" s="5" t="s">
        <v>167</v>
      </c>
      <c r="N1578" s="5" t="s">
        <v>55</v>
      </c>
      <c r="O1578" s="5"/>
      <c r="P1578" s="5" t="b">
        <f t="shared" ca="1" si="382"/>
        <v>0</v>
      </c>
      <c r="Q1578" s="5" t="b">
        <f ca="1">IFERROR(__xludf.DUMMYFUNCTION("REGEXMATCH(L1578,""JavaScript"")"),TRUE)</f>
        <v>1</v>
      </c>
      <c r="R1578" s="5"/>
      <c r="S1578" s="5"/>
      <c r="T1578" s="5"/>
      <c r="U1578" s="5"/>
      <c r="V1578" s="5"/>
      <c r="W1578" s="5"/>
      <c r="X1578" s="5"/>
      <c r="Y1578" s="5"/>
      <c r="Z1578" s="5"/>
      <c r="AA1578" s="5"/>
      <c r="AB1578" s="5"/>
      <c r="AC1578" s="5"/>
      <c r="AD1578" s="5"/>
      <c r="AE1578" s="5"/>
      <c r="AF1578" s="5"/>
    </row>
    <row r="1579" spans="1:32" ht="20.25" customHeight="1">
      <c r="A1579" s="5" t="s">
        <v>16817</v>
      </c>
      <c r="B1579" s="5" t="s">
        <v>4512</v>
      </c>
      <c r="C1579" s="5" t="s">
        <v>27</v>
      </c>
      <c r="D1579" s="5" t="s">
        <v>75</v>
      </c>
      <c r="E1579" s="5" t="s">
        <v>45</v>
      </c>
      <c r="F1579" s="7">
        <v>20</v>
      </c>
      <c r="G1579" s="7">
        <v>24</v>
      </c>
      <c r="H1579" s="5" t="s">
        <v>16818</v>
      </c>
      <c r="I1579" s="5" t="s">
        <v>108</v>
      </c>
      <c r="J1579" s="5" t="s">
        <v>106</v>
      </c>
      <c r="K1579" s="5" t="s">
        <v>7175</v>
      </c>
      <c r="L1579" s="5"/>
      <c r="M1579" s="5" t="s">
        <v>167</v>
      </c>
      <c r="N1579" s="5" t="s">
        <v>237</v>
      </c>
      <c r="O1579" s="5"/>
      <c r="P1579" s="5" t="b">
        <f ca="1">IFERROR(__xludf.DUMMYFUNCTION("REGEXMATCH(A1579,""(?i)JavaScript"")"),FALSE)</f>
        <v>0</v>
      </c>
      <c r="Q1579" s="5" t="b">
        <f ca="1">IFERROR(__xludf.DUMMYFUNCTION("REGEXMATCH(L1579,""(?i)JavaScript"")"),FALSE)</f>
        <v>0</v>
      </c>
      <c r="R1579" s="5"/>
      <c r="S1579" s="5"/>
      <c r="T1579" s="5"/>
      <c r="U1579" s="5"/>
      <c r="V1579" s="5"/>
      <c r="W1579" s="5"/>
      <c r="X1579" s="5"/>
      <c r="Y1579" s="5"/>
      <c r="Z1579" s="5"/>
      <c r="AA1579" s="5"/>
      <c r="AB1579" s="5"/>
      <c r="AC1579" s="5"/>
      <c r="AD1579" s="5"/>
      <c r="AE1579" s="5"/>
      <c r="AF1579" s="5"/>
    </row>
    <row r="1580" spans="1:32" ht="20.25" customHeight="1">
      <c r="A1580" s="5" t="s">
        <v>9495</v>
      </c>
      <c r="B1580" s="5" t="s">
        <v>16828</v>
      </c>
      <c r="C1580" s="5" t="s">
        <v>27</v>
      </c>
      <c r="D1580" s="5" t="s">
        <v>80</v>
      </c>
      <c r="E1580" s="5" t="s">
        <v>45</v>
      </c>
      <c r="F1580" s="7">
        <v>20</v>
      </c>
      <c r="G1580" s="7">
        <v>40</v>
      </c>
      <c r="H1580" s="5" t="s">
        <v>2981</v>
      </c>
      <c r="I1580" s="5" t="s">
        <v>108</v>
      </c>
      <c r="J1580" s="5" t="s">
        <v>16829</v>
      </c>
      <c r="K1580" s="5" t="s">
        <v>16830</v>
      </c>
      <c r="L1580" s="5" t="s">
        <v>16831</v>
      </c>
      <c r="M1580" s="5" t="s">
        <v>1599</v>
      </c>
      <c r="N1580" s="5" t="s">
        <v>237</v>
      </c>
      <c r="O1580" s="5"/>
      <c r="P1580" s="5" t="b">
        <f t="shared" ref="P1580:P1625" ca="1" si="419">IFERROR(__xludf.DUMMYFUNCTION("REGEXMATCH(A1580,""JavaScript"")"),FALSE)</f>
        <v>0</v>
      </c>
      <c r="Q1580" s="5" t="b">
        <f t="shared" ref="Q1580:Q1581" ca="1" si="420">IFERROR(__xludf.DUMMYFUNCTION("REGEXMATCH(L1580,""JavaScript"")"),TRUE)</f>
        <v>1</v>
      </c>
      <c r="R1580" s="5"/>
      <c r="S1580" s="5"/>
      <c r="T1580" s="5"/>
      <c r="U1580" s="5"/>
      <c r="V1580" s="5"/>
      <c r="W1580" s="5"/>
      <c r="X1580" s="5"/>
      <c r="Y1580" s="5"/>
      <c r="Z1580" s="5"/>
      <c r="AA1580" s="5"/>
      <c r="AB1580" s="5"/>
      <c r="AC1580" s="5"/>
      <c r="AD1580" s="5"/>
      <c r="AE1580" s="5"/>
      <c r="AF1580" s="5"/>
    </row>
    <row r="1581" spans="1:32" ht="20.25" customHeight="1">
      <c r="A1581" s="5" t="s">
        <v>16836</v>
      </c>
      <c r="B1581" s="5" t="s">
        <v>16837</v>
      </c>
      <c r="C1581" s="5" t="s">
        <v>41</v>
      </c>
      <c r="D1581" s="5" t="s">
        <v>114</v>
      </c>
      <c r="E1581" s="5" t="s">
        <v>29</v>
      </c>
      <c r="F1581" s="7">
        <v>20</v>
      </c>
      <c r="G1581" s="7">
        <v>50</v>
      </c>
      <c r="H1581" s="5" t="s">
        <v>7036</v>
      </c>
      <c r="I1581" s="5" t="s">
        <v>108</v>
      </c>
      <c r="J1581" s="5" t="s">
        <v>2745</v>
      </c>
      <c r="K1581" s="5"/>
      <c r="L1581" s="5" t="s">
        <v>16839</v>
      </c>
      <c r="M1581" s="5" t="s">
        <v>53</v>
      </c>
      <c r="N1581" s="5" t="s">
        <v>55</v>
      </c>
      <c r="O1581" s="5"/>
      <c r="P1581" s="5" t="b">
        <f t="shared" ca="1" si="419"/>
        <v>0</v>
      </c>
      <c r="Q1581" s="5" t="b">
        <f t="shared" ca="1" si="420"/>
        <v>1</v>
      </c>
      <c r="R1581" s="5"/>
      <c r="S1581" s="5"/>
      <c r="T1581" s="5"/>
      <c r="U1581" s="5"/>
      <c r="V1581" s="5"/>
      <c r="W1581" s="5"/>
      <c r="X1581" s="5"/>
      <c r="Y1581" s="5"/>
      <c r="Z1581" s="5"/>
      <c r="AA1581" s="5"/>
      <c r="AB1581" s="5"/>
      <c r="AC1581" s="5"/>
      <c r="AD1581" s="5"/>
      <c r="AE1581" s="5"/>
      <c r="AF1581" s="5"/>
    </row>
    <row r="1582" spans="1:32" ht="20.25" customHeight="1">
      <c r="A1582" s="5" t="s">
        <v>7050</v>
      </c>
      <c r="B1582" s="5" t="s">
        <v>7183</v>
      </c>
      <c r="C1582" s="5" t="s">
        <v>27</v>
      </c>
      <c r="D1582" s="5" t="s">
        <v>105</v>
      </c>
      <c r="E1582" s="5" t="s">
        <v>45</v>
      </c>
      <c r="F1582" s="7">
        <v>20</v>
      </c>
      <c r="G1582" s="7">
        <v>30</v>
      </c>
      <c r="H1582" s="5" t="s">
        <v>1088</v>
      </c>
      <c r="I1582" s="9" t="s">
        <v>24</v>
      </c>
      <c r="J1582" s="5" t="s">
        <v>126</v>
      </c>
      <c r="K1582" s="5"/>
      <c r="L1582" s="5" t="s">
        <v>16847</v>
      </c>
      <c r="M1582" s="5" t="s">
        <v>53</v>
      </c>
      <c r="N1582" s="5" t="s">
        <v>55</v>
      </c>
      <c r="O1582" s="5"/>
      <c r="P1582" s="5" t="b">
        <f t="shared" ca="1" si="419"/>
        <v>0</v>
      </c>
      <c r="Q1582" s="5" t="b">
        <f ca="1">IFERROR(__xludf.DUMMYFUNCTION("REGEXMATCH(L1582,""(?i)JavaScript"")"),TRUE)</f>
        <v>1</v>
      </c>
      <c r="R1582" s="5"/>
      <c r="S1582" s="5"/>
      <c r="T1582" s="5"/>
      <c r="U1582" s="5"/>
      <c r="V1582" s="5"/>
      <c r="W1582" s="5"/>
      <c r="X1582" s="5"/>
      <c r="Y1582" s="5"/>
      <c r="Z1582" s="5"/>
      <c r="AA1582" s="5"/>
      <c r="AB1582" s="5"/>
      <c r="AC1582" s="5"/>
      <c r="AD1582" s="5"/>
      <c r="AE1582" s="5"/>
      <c r="AF1582" s="5"/>
    </row>
    <row r="1583" spans="1:32" ht="20.25" customHeight="1">
      <c r="A1583" s="5" t="s">
        <v>5161</v>
      </c>
      <c r="B1583" s="5" t="s">
        <v>6845</v>
      </c>
      <c r="C1583" s="5" t="s">
        <v>27</v>
      </c>
      <c r="D1583" s="5" t="s">
        <v>575</v>
      </c>
      <c r="E1583" s="5" t="s">
        <v>45</v>
      </c>
      <c r="F1583" s="7">
        <v>20</v>
      </c>
      <c r="G1583" s="7">
        <v>25</v>
      </c>
      <c r="H1583" s="5" t="s">
        <v>188</v>
      </c>
      <c r="I1583" s="5" t="s">
        <v>31</v>
      </c>
      <c r="J1583" s="5" t="s">
        <v>57</v>
      </c>
      <c r="K1583" s="5" t="s">
        <v>6848</v>
      </c>
      <c r="L1583" s="5" t="s">
        <v>6849</v>
      </c>
      <c r="M1583" s="5" t="s">
        <v>42</v>
      </c>
      <c r="N1583" s="5" t="s">
        <v>55</v>
      </c>
      <c r="O1583" s="5"/>
      <c r="P1583" s="5" t="b">
        <f t="shared" ca="1" si="419"/>
        <v>0</v>
      </c>
      <c r="Q1583" s="5" t="b">
        <f ca="1">IFERROR(__xludf.DUMMYFUNCTION("REGEXMATCH(L1583,""JavaScript"")"),TRUE)</f>
        <v>1</v>
      </c>
      <c r="R1583" s="5"/>
      <c r="S1583" s="5"/>
      <c r="T1583" s="5"/>
      <c r="U1583" s="5"/>
      <c r="V1583" s="5"/>
      <c r="W1583" s="5"/>
      <c r="X1583" s="5"/>
      <c r="Y1583" s="5"/>
      <c r="Z1583" s="5"/>
      <c r="AA1583" s="5"/>
      <c r="AB1583" s="5"/>
      <c r="AC1583" s="5"/>
      <c r="AD1583" s="5"/>
      <c r="AE1583" s="5"/>
      <c r="AF1583" s="5"/>
    </row>
    <row r="1584" spans="1:32" ht="20.25" customHeight="1">
      <c r="A1584" s="5" t="s">
        <v>4668</v>
      </c>
      <c r="B1584" s="5" t="s">
        <v>14946</v>
      </c>
      <c r="C1584" s="5" t="s">
        <v>27</v>
      </c>
      <c r="D1584" s="5" t="s">
        <v>47</v>
      </c>
      <c r="E1584" s="5" t="s">
        <v>29</v>
      </c>
      <c r="F1584" s="7">
        <v>20</v>
      </c>
      <c r="G1584" s="7">
        <v>25</v>
      </c>
      <c r="H1584" s="5" t="s">
        <v>188</v>
      </c>
      <c r="I1584" s="5" t="s">
        <v>66</v>
      </c>
      <c r="J1584" s="5" t="s">
        <v>297</v>
      </c>
      <c r="K1584" s="5" t="s">
        <v>6955</v>
      </c>
      <c r="L1584" s="5" t="s">
        <v>16851</v>
      </c>
      <c r="M1584" s="5" t="s">
        <v>37</v>
      </c>
      <c r="N1584" s="5" t="s">
        <v>38</v>
      </c>
      <c r="O1584" s="5" t="b">
        <f ca="1">IFERROR(__xludf.DUMMYFUNCTION("REGEXMATCH(A1584,""前端"")"),TRUE)</f>
        <v>1</v>
      </c>
      <c r="P1584" s="5" t="b">
        <f t="shared" ca="1" si="419"/>
        <v>0</v>
      </c>
      <c r="Q1584" s="5" t="b">
        <f ca="1">IFERROR(__xludf.DUMMYFUNCTION("REGEXMATCH(L1584,""(?i)JavaScript"")"),FALSE)</f>
        <v>0</v>
      </c>
      <c r="R1584" s="5"/>
      <c r="S1584" s="5"/>
      <c r="T1584" s="5"/>
      <c r="U1584" s="5"/>
      <c r="V1584" s="5"/>
      <c r="W1584" s="5"/>
      <c r="X1584" s="5"/>
      <c r="Y1584" s="5"/>
      <c r="Z1584" s="5"/>
      <c r="AA1584" s="5"/>
      <c r="AB1584" s="5"/>
      <c r="AC1584" s="5"/>
      <c r="AD1584" s="5"/>
      <c r="AE1584" s="5"/>
      <c r="AF1584" s="5"/>
    </row>
    <row r="1585" spans="1:32" ht="20.25" customHeight="1">
      <c r="A1585" s="5" t="s">
        <v>4668</v>
      </c>
      <c r="B1585" s="5" t="s">
        <v>16859</v>
      </c>
      <c r="C1585" s="5" t="s">
        <v>27</v>
      </c>
      <c r="D1585" s="5" t="s">
        <v>47</v>
      </c>
      <c r="E1585" s="5" t="s">
        <v>45</v>
      </c>
      <c r="F1585" s="7">
        <v>20</v>
      </c>
      <c r="G1585" s="7">
        <v>25</v>
      </c>
      <c r="H1585" s="5" t="s">
        <v>188</v>
      </c>
      <c r="I1585" s="9" t="s">
        <v>24</v>
      </c>
      <c r="J1585" s="5" t="s">
        <v>16860</v>
      </c>
      <c r="K1585" s="5" t="s">
        <v>16862</v>
      </c>
      <c r="L1585" s="5" t="s">
        <v>16863</v>
      </c>
      <c r="M1585" s="5" t="s">
        <v>1599</v>
      </c>
      <c r="N1585" s="5" t="s">
        <v>237</v>
      </c>
      <c r="O1585" s="5"/>
      <c r="P1585" s="5" t="b">
        <f t="shared" ca="1" si="419"/>
        <v>0</v>
      </c>
      <c r="Q1585" s="5" t="b">
        <f ca="1">IFERROR(__xludf.DUMMYFUNCTION("REGEXMATCH(L1585,""JavaScript"")"),TRUE)</f>
        <v>1</v>
      </c>
      <c r="R1585" s="5"/>
      <c r="S1585" s="5"/>
      <c r="T1585" s="5"/>
      <c r="U1585" s="5"/>
      <c r="V1585" s="5"/>
      <c r="W1585" s="5"/>
      <c r="X1585" s="5"/>
      <c r="Y1585" s="5"/>
      <c r="Z1585" s="5"/>
      <c r="AA1585" s="5"/>
      <c r="AB1585" s="5"/>
      <c r="AC1585" s="5"/>
      <c r="AD1585" s="5"/>
      <c r="AE1585" s="5"/>
      <c r="AF1585" s="5"/>
    </row>
    <row r="1586" spans="1:32" ht="20.25" customHeight="1">
      <c r="A1586" s="5" t="s">
        <v>7050</v>
      </c>
      <c r="B1586" s="5" t="s">
        <v>16864</v>
      </c>
      <c r="C1586" s="5" t="s">
        <v>170</v>
      </c>
      <c r="D1586" s="5" t="s">
        <v>390</v>
      </c>
      <c r="E1586" s="5" t="s">
        <v>45</v>
      </c>
      <c r="F1586" s="7">
        <v>20</v>
      </c>
      <c r="G1586" s="7">
        <v>25</v>
      </c>
      <c r="H1586" s="5" t="s">
        <v>188</v>
      </c>
      <c r="I1586" s="5" t="s">
        <v>66</v>
      </c>
      <c r="J1586" s="5" t="s">
        <v>57</v>
      </c>
      <c r="K1586" s="5" t="s">
        <v>16866</v>
      </c>
      <c r="L1586" s="5" t="s">
        <v>16867</v>
      </c>
      <c r="M1586" s="5" t="s">
        <v>53</v>
      </c>
      <c r="N1586" s="5" t="s">
        <v>55</v>
      </c>
      <c r="O1586" s="5"/>
      <c r="P1586" s="5" t="b">
        <f t="shared" ca="1" si="419"/>
        <v>0</v>
      </c>
      <c r="Q1586" s="5" t="b">
        <f ca="1">IFERROR(__xludf.DUMMYFUNCTION("REGEXMATCH(L1586,""(?i)JavaScript"")"),TRUE)</f>
        <v>1</v>
      </c>
      <c r="R1586" s="5"/>
      <c r="S1586" s="5"/>
      <c r="T1586" s="5"/>
      <c r="U1586" s="5"/>
      <c r="V1586" s="5"/>
      <c r="W1586" s="5"/>
      <c r="X1586" s="5"/>
      <c r="Y1586" s="5"/>
      <c r="Z1586" s="5"/>
      <c r="AA1586" s="5"/>
      <c r="AB1586" s="5"/>
      <c r="AC1586" s="5"/>
      <c r="AD1586" s="5"/>
      <c r="AE1586" s="5"/>
      <c r="AF1586" s="5"/>
    </row>
    <row r="1587" spans="1:32" ht="20.25" customHeight="1">
      <c r="A1587" s="5" t="s">
        <v>16876</v>
      </c>
      <c r="B1587" s="5" t="s">
        <v>16877</v>
      </c>
      <c r="C1587" s="5" t="s">
        <v>170</v>
      </c>
      <c r="D1587" s="5" t="s">
        <v>435</v>
      </c>
      <c r="E1587" s="5" t="s">
        <v>29</v>
      </c>
      <c r="F1587" s="7">
        <v>20</v>
      </c>
      <c r="G1587" s="7">
        <v>50</v>
      </c>
      <c r="H1587" s="5" t="s">
        <v>7036</v>
      </c>
      <c r="I1587" s="5" t="s">
        <v>125</v>
      </c>
      <c r="J1587" s="5" t="s">
        <v>947</v>
      </c>
      <c r="K1587" s="5"/>
      <c r="L1587" s="5" t="s">
        <v>16881</v>
      </c>
      <c r="M1587" s="5" t="s">
        <v>53</v>
      </c>
      <c r="N1587" s="5" t="s">
        <v>55</v>
      </c>
      <c r="O1587" s="5"/>
      <c r="P1587" s="5" t="b">
        <f t="shared" ca="1" si="419"/>
        <v>0</v>
      </c>
      <c r="Q1587" s="5" t="b">
        <f ca="1">IFERROR(__xludf.DUMMYFUNCTION("REGEXMATCH(L1587,""JavaScript"")"),TRUE)</f>
        <v>1</v>
      </c>
      <c r="R1587" s="5"/>
      <c r="S1587" s="5"/>
      <c r="T1587" s="5"/>
      <c r="U1587" s="5"/>
      <c r="V1587" s="5"/>
      <c r="W1587" s="5"/>
      <c r="X1587" s="5"/>
      <c r="Y1587" s="5"/>
      <c r="Z1587" s="5"/>
      <c r="AA1587" s="5"/>
      <c r="AB1587" s="5"/>
      <c r="AC1587" s="5"/>
      <c r="AD1587" s="5"/>
      <c r="AE1587" s="5"/>
      <c r="AF1587" s="5"/>
    </row>
    <row r="1588" spans="1:32" ht="20.25" customHeight="1">
      <c r="A1588" s="5" t="s">
        <v>4668</v>
      </c>
      <c r="B1588" s="5" t="s">
        <v>2584</v>
      </c>
      <c r="C1588" s="5" t="s">
        <v>27</v>
      </c>
      <c r="D1588" s="5" t="s">
        <v>212</v>
      </c>
      <c r="E1588" s="5" t="s">
        <v>45</v>
      </c>
      <c r="F1588" s="11">
        <v>21</v>
      </c>
      <c r="G1588" s="11">
        <v>29</v>
      </c>
      <c r="H1588" s="5" t="s">
        <v>2586</v>
      </c>
      <c r="I1588" s="5" t="s">
        <v>66</v>
      </c>
      <c r="J1588" s="5" t="s">
        <v>2587</v>
      </c>
      <c r="K1588" s="5" t="s">
        <v>16890</v>
      </c>
      <c r="L1588" s="5" t="s">
        <v>16891</v>
      </c>
      <c r="M1588" s="5" t="s">
        <v>37</v>
      </c>
      <c r="N1588" s="5" t="s">
        <v>55</v>
      </c>
      <c r="O1588" s="5"/>
      <c r="P1588" s="5" t="b">
        <f t="shared" ca="1" si="419"/>
        <v>0</v>
      </c>
      <c r="Q1588" s="5" t="b">
        <f t="shared" ref="Q1588:Q1591" ca="1" si="421">IFERROR(__xludf.DUMMYFUNCTION("REGEXMATCH(L1588,""(?i)JavaScript"")"),TRUE)</f>
        <v>1</v>
      </c>
      <c r="R1588" s="5"/>
      <c r="S1588" s="5"/>
      <c r="T1588" s="5"/>
      <c r="U1588" s="5"/>
      <c r="V1588" s="5"/>
      <c r="W1588" s="5"/>
      <c r="X1588" s="5"/>
      <c r="Y1588" s="5"/>
      <c r="Z1588" s="5"/>
      <c r="AA1588" s="5"/>
      <c r="AB1588" s="5"/>
      <c r="AC1588" s="5"/>
      <c r="AD1588" s="5"/>
      <c r="AE1588" s="5"/>
      <c r="AF1588" s="5"/>
    </row>
    <row r="1589" spans="1:32" ht="20.25" customHeight="1">
      <c r="A1589" s="5" t="s">
        <v>7050</v>
      </c>
      <c r="B1589" s="5" t="s">
        <v>16892</v>
      </c>
      <c r="C1589" s="5" t="s">
        <v>20</v>
      </c>
      <c r="D1589" s="5" t="s">
        <v>1173</v>
      </c>
      <c r="E1589" s="5" t="s">
        <v>45</v>
      </c>
      <c r="F1589" s="7">
        <v>23</v>
      </c>
      <c r="G1589" s="7">
        <v>35</v>
      </c>
      <c r="H1589" s="5" t="s">
        <v>16894</v>
      </c>
      <c r="I1589" s="5" t="s">
        <v>66</v>
      </c>
      <c r="J1589" s="5" t="s">
        <v>947</v>
      </c>
      <c r="K1589" s="5" t="s">
        <v>16895</v>
      </c>
      <c r="L1589" s="5" t="s">
        <v>16897</v>
      </c>
      <c r="M1589" s="5" t="s">
        <v>37</v>
      </c>
      <c r="N1589" s="5" t="s">
        <v>55</v>
      </c>
      <c r="O1589" s="5"/>
      <c r="P1589" s="5" t="b">
        <f t="shared" ca="1" si="419"/>
        <v>0</v>
      </c>
      <c r="Q1589" s="5" t="b">
        <f t="shared" ca="1" si="421"/>
        <v>1</v>
      </c>
      <c r="R1589" s="5"/>
      <c r="S1589" s="5"/>
      <c r="T1589" s="5"/>
      <c r="U1589" s="5"/>
      <c r="V1589" s="5"/>
      <c r="W1589" s="5"/>
      <c r="X1589" s="5"/>
      <c r="Y1589" s="5"/>
      <c r="Z1589" s="5"/>
      <c r="AA1589" s="5"/>
      <c r="AB1589" s="5"/>
      <c r="AC1589" s="5"/>
      <c r="AD1589" s="5"/>
      <c r="AE1589" s="5"/>
      <c r="AF1589" s="5"/>
    </row>
    <row r="1590" spans="1:32" ht="20.25" customHeight="1">
      <c r="A1590" s="5" t="s">
        <v>3402</v>
      </c>
      <c r="B1590" s="5" t="s">
        <v>16899</v>
      </c>
      <c r="C1590" s="5" t="s">
        <v>27</v>
      </c>
      <c r="D1590" s="5" t="s">
        <v>85</v>
      </c>
      <c r="E1590" s="5" t="s">
        <v>45</v>
      </c>
      <c r="F1590" s="11">
        <v>23</v>
      </c>
      <c r="G1590" s="11">
        <v>28</v>
      </c>
      <c r="H1590" s="5" t="s">
        <v>16900</v>
      </c>
      <c r="I1590" s="5" t="s">
        <v>31</v>
      </c>
      <c r="J1590" s="5" t="s">
        <v>134</v>
      </c>
      <c r="K1590" s="5" t="s">
        <v>16901</v>
      </c>
      <c r="L1590" s="5" t="s">
        <v>16902</v>
      </c>
      <c r="M1590" s="5" t="s">
        <v>100</v>
      </c>
      <c r="N1590" s="5" t="s">
        <v>44</v>
      </c>
      <c r="O1590" s="5"/>
      <c r="P1590" s="5" t="b">
        <f t="shared" ca="1" si="419"/>
        <v>0</v>
      </c>
      <c r="Q1590" s="5" t="b">
        <f t="shared" ca="1" si="421"/>
        <v>1</v>
      </c>
      <c r="R1590" s="5"/>
      <c r="S1590" s="5"/>
      <c r="T1590" s="5"/>
      <c r="U1590" s="5"/>
      <c r="V1590" s="5"/>
      <c r="W1590" s="5"/>
      <c r="X1590" s="5"/>
      <c r="Y1590" s="5"/>
      <c r="Z1590" s="5"/>
      <c r="AA1590" s="5"/>
      <c r="AB1590" s="5"/>
      <c r="AC1590" s="5"/>
      <c r="AD1590" s="5"/>
      <c r="AE1590" s="5"/>
      <c r="AF1590" s="5"/>
    </row>
    <row r="1591" spans="1:32" ht="20.25" customHeight="1">
      <c r="A1591" s="5" t="s">
        <v>16903</v>
      </c>
      <c r="B1591" s="5" t="s">
        <v>16904</v>
      </c>
      <c r="C1591" s="5" t="s">
        <v>170</v>
      </c>
      <c r="D1591" s="5" t="s">
        <v>390</v>
      </c>
      <c r="E1591" s="5" t="s">
        <v>45</v>
      </c>
      <c r="F1591" s="7">
        <v>25</v>
      </c>
      <c r="G1591" s="7">
        <v>50</v>
      </c>
      <c r="H1591" s="5" t="s">
        <v>7149</v>
      </c>
      <c r="I1591" s="5" t="s">
        <v>66</v>
      </c>
      <c r="J1591" s="5" t="s">
        <v>2924</v>
      </c>
      <c r="K1591" s="5" t="s">
        <v>16905</v>
      </c>
      <c r="L1591" s="5" t="s">
        <v>16908</v>
      </c>
      <c r="M1591" s="5" t="s">
        <v>37</v>
      </c>
      <c r="N1591" s="5" t="s">
        <v>55</v>
      </c>
      <c r="O1591" s="5"/>
      <c r="P1591" s="5" t="b">
        <f t="shared" ca="1" si="419"/>
        <v>0</v>
      </c>
      <c r="Q1591" s="5" t="b">
        <f t="shared" ca="1" si="421"/>
        <v>1</v>
      </c>
      <c r="R1591" s="5"/>
      <c r="S1591" s="5"/>
      <c r="T1591" s="5"/>
      <c r="U1591" s="5"/>
      <c r="V1591" s="5"/>
      <c r="W1591" s="5"/>
      <c r="X1591" s="5"/>
      <c r="Y1591" s="5"/>
      <c r="Z1591" s="5"/>
      <c r="AA1591" s="5"/>
      <c r="AB1591" s="5"/>
      <c r="AC1591" s="5"/>
      <c r="AD1591" s="5"/>
      <c r="AE1591" s="5"/>
      <c r="AF1591" s="5"/>
    </row>
    <row r="1592" spans="1:32" ht="20.25" customHeight="1">
      <c r="A1592" s="5" t="s">
        <v>16911</v>
      </c>
      <c r="B1592" s="5" t="s">
        <v>16912</v>
      </c>
      <c r="C1592" s="5" t="s">
        <v>170</v>
      </c>
      <c r="D1592" s="5" t="s">
        <v>342</v>
      </c>
      <c r="E1592" s="5" t="s">
        <v>45</v>
      </c>
      <c r="F1592" s="7">
        <v>25</v>
      </c>
      <c r="G1592" s="7">
        <v>50</v>
      </c>
      <c r="H1592" s="5" t="s">
        <v>7149</v>
      </c>
      <c r="I1592" s="5" t="s">
        <v>66</v>
      </c>
      <c r="J1592" s="5" t="s">
        <v>76</v>
      </c>
      <c r="K1592" s="5" t="s">
        <v>16913</v>
      </c>
      <c r="L1592" s="5" t="s">
        <v>16914</v>
      </c>
      <c r="M1592" s="5" t="s">
        <v>1599</v>
      </c>
      <c r="N1592" s="5" t="s">
        <v>89</v>
      </c>
      <c r="O1592" s="5"/>
      <c r="P1592" s="5" t="b">
        <f t="shared" ca="1" si="419"/>
        <v>0</v>
      </c>
      <c r="Q1592" s="5" t="b">
        <f ca="1">IFERROR(__xludf.DUMMYFUNCTION("REGEXMATCH(L1592,""JavaScript"")"),TRUE)</f>
        <v>1</v>
      </c>
      <c r="R1592" s="5"/>
      <c r="S1592" s="5"/>
      <c r="T1592" s="5"/>
      <c r="U1592" s="5"/>
      <c r="V1592" s="5"/>
      <c r="W1592" s="5"/>
      <c r="X1592" s="5"/>
      <c r="Y1592" s="5"/>
      <c r="Z1592" s="5"/>
      <c r="AA1592" s="5"/>
      <c r="AB1592" s="5"/>
      <c r="AC1592" s="5"/>
      <c r="AD1592" s="5"/>
      <c r="AE1592" s="5"/>
      <c r="AF1592" s="5"/>
    </row>
    <row r="1593" spans="1:32" ht="20.25" customHeight="1">
      <c r="A1593" s="5" t="s">
        <v>16917</v>
      </c>
      <c r="B1593" s="5" t="s">
        <v>6614</v>
      </c>
      <c r="C1593" s="5" t="s">
        <v>27</v>
      </c>
      <c r="D1593" s="5" t="s">
        <v>47</v>
      </c>
      <c r="E1593" s="5" t="s">
        <v>45</v>
      </c>
      <c r="F1593" s="7">
        <v>25</v>
      </c>
      <c r="G1593" s="7">
        <v>50</v>
      </c>
      <c r="H1593" s="5" t="s">
        <v>7149</v>
      </c>
      <c r="I1593" s="5" t="s">
        <v>1690</v>
      </c>
      <c r="J1593" s="5" t="s">
        <v>117</v>
      </c>
      <c r="K1593" s="5" t="s">
        <v>16918</v>
      </c>
      <c r="L1593" s="5" t="s">
        <v>16919</v>
      </c>
      <c r="M1593" s="5" t="s">
        <v>37</v>
      </c>
      <c r="N1593" s="5" t="s">
        <v>89</v>
      </c>
      <c r="O1593" s="5"/>
      <c r="P1593" s="5" t="b">
        <f t="shared" ca="1" si="419"/>
        <v>0</v>
      </c>
      <c r="Q1593" s="5" t="b">
        <f ca="1">IFERROR(__xludf.DUMMYFUNCTION("REGEXMATCH(L1593,""(?i)JavaScript"")"),TRUE)</f>
        <v>1</v>
      </c>
      <c r="R1593" s="5"/>
      <c r="S1593" s="5"/>
      <c r="T1593" s="5"/>
      <c r="U1593" s="5"/>
      <c r="V1593" s="5"/>
      <c r="W1593" s="5"/>
      <c r="X1593" s="5"/>
      <c r="Y1593" s="5"/>
      <c r="Z1593" s="5"/>
      <c r="AA1593" s="5"/>
      <c r="AB1593" s="5"/>
      <c r="AC1593" s="5"/>
      <c r="AD1593" s="5"/>
      <c r="AE1593" s="5"/>
      <c r="AF1593" s="5"/>
    </row>
    <row r="1594" spans="1:32" ht="20.25" customHeight="1">
      <c r="A1594" s="5" t="s">
        <v>16920</v>
      </c>
      <c r="B1594" s="5" t="s">
        <v>16921</v>
      </c>
      <c r="C1594" s="5" t="s">
        <v>41</v>
      </c>
      <c r="D1594" s="5" t="s">
        <v>47</v>
      </c>
      <c r="E1594" s="5" t="s">
        <v>45</v>
      </c>
      <c r="F1594" s="11">
        <v>25</v>
      </c>
      <c r="G1594" s="11">
        <v>50</v>
      </c>
      <c r="H1594" s="5" t="s">
        <v>16922</v>
      </c>
      <c r="I1594" s="5" t="s">
        <v>66</v>
      </c>
      <c r="J1594" s="5" t="s">
        <v>57</v>
      </c>
      <c r="K1594" s="5"/>
      <c r="L1594" s="5" t="s">
        <v>16924</v>
      </c>
      <c r="M1594" s="5" t="s">
        <v>42</v>
      </c>
      <c r="N1594" s="5" t="s">
        <v>55</v>
      </c>
      <c r="O1594" s="5"/>
      <c r="P1594" s="5" t="b">
        <f t="shared" ca="1" si="419"/>
        <v>0</v>
      </c>
      <c r="Q1594" s="5" t="b">
        <f ca="1">IFERROR(__xludf.DUMMYFUNCTION("REGEXMATCH(L1594,""JavaScript"")"),TRUE)</f>
        <v>1</v>
      </c>
      <c r="R1594" s="5"/>
      <c r="S1594" s="5"/>
      <c r="T1594" s="5"/>
      <c r="U1594" s="5"/>
      <c r="V1594" s="5"/>
      <c r="W1594" s="5"/>
      <c r="X1594" s="5"/>
      <c r="Y1594" s="5"/>
      <c r="Z1594" s="5"/>
      <c r="AA1594" s="5"/>
      <c r="AB1594" s="5"/>
      <c r="AC1594" s="5"/>
      <c r="AD1594" s="5"/>
      <c r="AE1594" s="5"/>
      <c r="AF1594" s="5"/>
    </row>
    <row r="1595" spans="1:32" ht="20.25" customHeight="1">
      <c r="A1595" s="5" t="s">
        <v>16927</v>
      </c>
      <c r="B1595" s="5" t="s">
        <v>16929</v>
      </c>
      <c r="C1595" s="5" t="s">
        <v>41</v>
      </c>
      <c r="D1595" s="5" t="s">
        <v>47</v>
      </c>
      <c r="E1595" s="5" t="s">
        <v>45</v>
      </c>
      <c r="F1595" s="7">
        <v>25</v>
      </c>
      <c r="G1595" s="7">
        <v>35</v>
      </c>
      <c r="H1595" s="5" t="s">
        <v>2912</v>
      </c>
      <c r="I1595" s="5" t="s">
        <v>66</v>
      </c>
      <c r="J1595" s="5" t="s">
        <v>57</v>
      </c>
      <c r="K1595" s="5" t="s">
        <v>16930</v>
      </c>
      <c r="L1595" s="5" t="s">
        <v>16931</v>
      </c>
      <c r="M1595" s="5" t="s">
        <v>42</v>
      </c>
      <c r="N1595" s="5" t="s">
        <v>89</v>
      </c>
      <c r="O1595" s="5"/>
      <c r="P1595" s="5" t="b">
        <f t="shared" ca="1" si="419"/>
        <v>0</v>
      </c>
      <c r="Q1595" s="5" t="b">
        <f ca="1">IFERROR(__xludf.DUMMYFUNCTION("REGEXMATCH(L1595,""(?i)JavaScript"")"),TRUE)</f>
        <v>1</v>
      </c>
      <c r="R1595" s="5"/>
      <c r="S1595" s="5"/>
      <c r="T1595" s="5"/>
      <c r="U1595" s="5"/>
      <c r="V1595" s="5"/>
      <c r="W1595" s="5"/>
      <c r="X1595" s="5"/>
      <c r="Y1595" s="5"/>
      <c r="Z1595" s="5"/>
      <c r="AA1595" s="5"/>
      <c r="AB1595" s="5"/>
      <c r="AC1595" s="5"/>
      <c r="AD1595" s="5"/>
      <c r="AE1595" s="5"/>
      <c r="AF1595" s="5"/>
    </row>
    <row r="1596" spans="1:32" ht="20.25" customHeight="1">
      <c r="A1596" s="5" t="s">
        <v>16937</v>
      </c>
      <c r="B1596" s="5" t="s">
        <v>16938</v>
      </c>
      <c r="C1596" s="5" t="s">
        <v>27</v>
      </c>
      <c r="D1596" s="5" t="s">
        <v>85</v>
      </c>
      <c r="E1596" s="5" t="s">
        <v>45</v>
      </c>
      <c r="F1596" s="7">
        <v>25</v>
      </c>
      <c r="G1596" s="7">
        <v>30</v>
      </c>
      <c r="H1596" s="5" t="s">
        <v>2537</v>
      </c>
      <c r="I1596" s="5" t="s">
        <v>108</v>
      </c>
      <c r="J1596" s="5" t="s">
        <v>134</v>
      </c>
      <c r="K1596" s="5"/>
      <c r="L1596" s="5" t="s">
        <v>16939</v>
      </c>
      <c r="M1596" s="5" t="s">
        <v>42</v>
      </c>
      <c r="N1596" s="5" t="s">
        <v>55</v>
      </c>
      <c r="O1596" s="5"/>
      <c r="P1596" s="5" t="b">
        <f t="shared" ca="1" si="419"/>
        <v>0</v>
      </c>
      <c r="Q1596" s="5" t="b">
        <f t="shared" ref="Q1596:Q1598" ca="1" si="422">IFERROR(__xludf.DUMMYFUNCTION("REGEXMATCH(L1596,""JavaScript"")"),TRUE)</f>
        <v>1</v>
      </c>
      <c r="R1596" s="5"/>
      <c r="S1596" s="5"/>
      <c r="T1596" s="5"/>
      <c r="U1596" s="5"/>
      <c r="V1596" s="5"/>
      <c r="W1596" s="5"/>
      <c r="X1596" s="5"/>
      <c r="Y1596" s="5"/>
      <c r="Z1596" s="5"/>
      <c r="AA1596" s="5"/>
      <c r="AB1596" s="5"/>
      <c r="AC1596" s="5"/>
      <c r="AD1596" s="5"/>
      <c r="AE1596" s="5"/>
      <c r="AF1596" s="5"/>
    </row>
    <row r="1597" spans="1:32" ht="20.25" customHeight="1">
      <c r="A1597" s="5" t="s">
        <v>8727</v>
      </c>
      <c r="B1597" s="5" t="s">
        <v>16943</v>
      </c>
      <c r="C1597" s="5" t="s">
        <v>41</v>
      </c>
      <c r="D1597" s="5" t="s">
        <v>874</v>
      </c>
      <c r="E1597" s="5" t="s">
        <v>45</v>
      </c>
      <c r="F1597" s="7">
        <v>25</v>
      </c>
      <c r="G1597" s="7">
        <v>35</v>
      </c>
      <c r="H1597" s="5" t="s">
        <v>2912</v>
      </c>
      <c r="I1597" s="5" t="s">
        <v>1690</v>
      </c>
      <c r="J1597" s="5" t="s">
        <v>117</v>
      </c>
      <c r="K1597" s="5" t="s">
        <v>16944</v>
      </c>
      <c r="L1597" s="5" t="s">
        <v>16945</v>
      </c>
      <c r="M1597" s="5" t="s">
        <v>42</v>
      </c>
      <c r="N1597" s="5" t="s">
        <v>237</v>
      </c>
      <c r="O1597" s="5"/>
      <c r="P1597" s="5" t="b">
        <f t="shared" ca="1" si="419"/>
        <v>0</v>
      </c>
      <c r="Q1597" s="5" t="b">
        <f t="shared" ca="1" si="422"/>
        <v>1</v>
      </c>
      <c r="R1597" s="5"/>
      <c r="S1597" s="5"/>
      <c r="T1597" s="5"/>
      <c r="U1597" s="5"/>
      <c r="V1597" s="5"/>
      <c r="W1597" s="5"/>
      <c r="X1597" s="5"/>
      <c r="Y1597" s="5"/>
      <c r="Z1597" s="5"/>
      <c r="AA1597" s="5"/>
      <c r="AB1597" s="5"/>
      <c r="AC1597" s="5"/>
      <c r="AD1597" s="5"/>
      <c r="AE1597" s="5"/>
      <c r="AF1597" s="5"/>
    </row>
    <row r="1598" spans="1:32" ht="20.25" customHeight="1">
      <c r="A1598" s="5" t="s">
        <v>16950</v>
      </c>
      <c r="B1598" s="5" t="s">
        <v>16951</v>
      </c>
      <c r="C1598" s="5" t="s">
        <v>170</v>
      </c>
      <c r="D1598" s="5" t="s">
        <v>342</v>
      </c>
      <c r="E1598" s="5" t="s">
        <v>45</v>
      </c>
      <c r="F1598" s="7">
        <v>25</v>
      </c>
      <c r="G1598" s="7">
        <v>30</v>
      </c>
      <c r="H1598" s="5" t="s">
        <v>2537</v>
      </c>
      <c r="I1598" s="5" t="s">
        <v>66</v>
      </c>
      <c r="J1598" s="5" t="s">
        <v>1505</v>
      </c>
      <c r="K1598" s="5" t="s">
        <v>16954</v>
      </c>
      <c r="L1598" s="5" t="s">
        <v>16955</v>
      </c>
      <c r="M1598" s="5" t="s">
        <v>37</v>
      </c>
      <c r="N1598" s="5" t="s">
        <v>55</v>
      </c>
      <c r="O1598" s="5"/>
      <c r="P1598" s="5" t="b">
        <f t="shared" ca="1" si="419"/>
        <v>0</v>
      </c>
      <c r="Q1598" s="5" t="b">
        <f t="shared" ca="1" si="422"/>
        <v>1</v>
      </c>
      <c r="R1598" s="5"/>
      <c r="S1598" s="5"/>
      <c r="T1598" s="5"/>
      <c r="U1598" s="5"/>
      <c r="V1598" s="5"/>
      <c r="W1598" s="5"/>
      <c r="X1598" s="5"/>
      <c r="Y1598" s="5"/>
      <c r="Z1598" s="5"/>
      <c r="AA1598" s="5"/>
      <c r="AB1598" s="5"/>
      <c r="AC1598" s="5"/>
      <c r="AD1598" s="5"/>
      <c r="AE1598" s="5"/>
      <c r="AF1598" s="5"/>
    </row>
    <row r="1599" spans="1:32" ht="20.25" customHeight="1">
      <c r="A1599" s="5" t="s">
        <v>277</v>
      </c>
      <c r="B1599" s="5" t="s">
        <v>16960</v>
      </c>
      <c r="C1599" s="5" t="s">
        <v>27</v>
      </c>
      <c r="D1599" s="5" t="s">
        <v>85</v>
      </c>
      <c r="E1599" s="5" t="s">
        <v>45</v>
      </c>
      <c r="F1599" s="7">
        <v>25</v>
      </c>
      <c r="G1599" s="7">
        <v>40</v>
      </c>
      <c r="H1599" s="5" t="s">
        <v>7158</v>
      </c>
      <c r="I1599" s="5" t="s">
        <v>108</v>
      </c>
      <c r="J1599" s="5" t="s">
        <v>1328</v>
      </c>
      <c r="K1599" s="5" t="s">
        <v>16962</v>
      </c>
      <c r="L1599" s="5" t="s">
        <v>16963</v>
      </c>
      <c r="M1599" s="5" t="s">
        <v>53</v>
      </c>
      <c r="N1599" s="5" t="s">
        <v>55</v>
      </c>
      <c r="O1599" s="5"/>
      <c r="P1599" s="5" t="b">
        <f t="shared" ca="1" si="419"/>
        <v>0</v>
      </c>
      <c r="Q1599" s="5" t="b">
        <f t="shared" ref="Q1599:Q1603" ca="1" si="423">IFERROR(__xludf.DUMMYFUNCTION("REGEXMATCH(L1599,""(?i)JavaScript"")"),TRUE)</f>
        <v>1</v>
      </c>
      <c r="R1599" s="5"/>
      <c r="S1599" s="5"/>
      <c r="T1599" s="5"/>
      <c r="U1599" s="5"/>
      <c r="V1599" s="5"/>
      <c r="W1599" s="5"/>
      <c r="X1599" s="5"/>
      <c r="Y1599" s="5"/>
      <c r="Z1599" s="5"/>
      <c r="AA1599" s="5"/>
      <c r="AB1599" s="5"/>
      <c r="AC1599" s="5"/>
      <c r="AD1599" s="5"/>
      <c r="AE1599" s="5"/>
      <c r="AF1599" s="5"/>
    </row>
    <row r="1600" spans="1:32" ht="20.25" customHeight="1">
      <c r="A1600" s="5" t="s">
        <v>1457</v>
      </c>
      <c r="B1600" s="5" t="s">
        <v>7353</v>
      </c>
      <c r="C1600" s="5" t="s">
        <v>170</v>
      </c>
      <c r="D1600" s="5" t="s">
        <v>342</v>
      </c>
      <c r="E1600" s="5" t="s">
        <v>29</v>
      </c>
      <c r="F1600" s="7">
        <v>25</v>
      </c>
      <c r="G1600" s="7">
        <v>50</v>
      </c>
      <c r="H1600" s="5" t="s">
        <v>7149</v>
      </c>
      <c r="I1600" s="5" t="s">
        <v>31</v>
      </c>
      <c r="J1600" s="5" t="s">
        <v>57</v>
      </c>
      <c r="K1600" s="5"/>
      <c r="L1600" s="5" t="s">
        <v>16966</v>
      </c>
      <c r="M1600" s="5" t="s">
        <v>53</v>
      </c>
      <c r="N1600" s="5" t="s">
        <v>55</v>
      </c>
      <c r="O1600" s="5"/>
      <c r="P1600" s="5" t="b">
        <f t="shared" ca="1" si="419"/>
        <v>0</v>
      </c>
      <c r="Q1600" s="5" t="b">
        <f t="shared" ca="1" si="423"/>
        <v>1</v>
      </c>
      <c r="R1600" s="5"/>
      <c r="S1600" s="5"/>
      <c r="T1600" s="5"/>
      <c r="U1600" s="5"/>
      <c r="V1600" s="5"/>
      <c r="W1600" s="5"/>
      <c r="X1600" s="5"/>
      <c r="Y1600" s="5"/>
      <c r="Z1600" s="5"/>
      <c r="AA1600" s="5"/>
      <c r="AB1600" s="5"/>
      <c r="AC1600" s="5"/>
      <c r="AD1600" s="5"/>
      <c r="AE1600" s="5"/>
      <c r="AF1600" s="5"/>
    </row>
    <row r="1601" spans="1:32" ht="20.25" customHeight="1">
      <c r="A1601" s="5" t="s">
        <v>16968</v>
      </c>
      <c r="B1601" s="5" t="s">
        <v>5620</v>
      </c>
      <c r="C1601" s="5" t="s">
        <v>27</v>
      </c>
      <c r="D1601" s="5" t="s">
        <v>47</v>
      </c>
      <c r="E1601" s="5" t="s">
        <v>45</v>
      </c>
      <c r="F1601" s="7">
        <v>25</v>
      </c>
      <c r="G1601" s="7">
        <v>40</v>
      </c>
      <c r="H1601" s="5" t="s">
        <v>7158</v>
      </c>
      <c r="I1601" s="5" t="s">
        <v>31</v>
      </c>
      <c r="J1601" s="5" t="s">
        <v>117</v>
      </c>
      <c r="K1601" s="5" t="s">
        <v>16971</v>
      </c>
      <c r="L1601" s="5"/>
      <c r="M1601" s="5" t="s">
        <v>1599</v>
      </c>
      <c r="N1601" s="5" t="s">
        <v>55</v>
      </c>
      <c r="O1601" s="5" t="b">
        <f ca="1">IFERROR(__xludf.DUMMYFUNCTION("REGEXMATCH(A1601,""前端"")"),TRUE)</f>
        <v>1</v>
      </c>
      <c r="P1601" s="5" t="b">
        <f t="shared" ca="1" si="419"/>
        <v>0</v>
      </c>
      <c r="Q1601" s="5" t="b">
        <f t="shared" ca="1" si="423"/>
        <v>1</v>
      </c>
      <c r="R1601" s="5"/>
      <c r="S1601" s="5"/>
      <c r="T1601" s="5"/>
      <c r="U1601" s="5"/>
      <c r="V1601" s="5"/>
      <c r="W1601" s="5"/>
      <c r="X1601" s="5"/>
      <c r="Y1601" s="5"/>
      <c r="Z1601" s="5"/>
      <c r="AA1601" s="5"/>
      <c r="AB1601" s="5"/>
      <c r="AC1601" s="5"/>
      <c r="AD1601" s="5"/>
      <c r="AE1601" s="5"/>
      <c r="AF1601" s="5"/>
    </row>
    <row r="1602" spans="1:32" ht="20.25" customHeight="1">
      <c r="A1602" s="5" t="s">
        <v>16981</v>
      </c>
      <c r="B1602" s="5" t="s">
        <v>7033</v>
      </c>
      <c r="C1602" s="5" t="s">
        <v>20</v>
      </c>
      <c r="D1602" s="5" t="s">
        <v>21</v>
      </c>
      <c r="E1602" s="5" t="s">
        <v>45</v>
      </c>
      <c r="F1602" s="7">
        <v>25</v>
      </c>
      <c r="G1602" s="7">
        <v>38</v>
      </c>
      <c r="H1602" s="5" t="s">
        <v>16982</v>
      </c>
      <c r="I1602" s="5" t="s">
        <v>66</v>
      </c>
      <c r="J1602" s="5" t="s">
        <v>76</v>
      </c>
      <c r="K1602" s="5" t="s">
        <v>10394</v>
      </c>
      <c r="L1602" s="5" t="s">
        <v>16984</v>
      </c>
      <c r="M1602" s="5" t="s">
        <v>42</v>
      </c>
      <c r="N1602" s="5" t="s">
        <v>405</v>
      </c>
      <c r="O1602" s="5"/>
      <c r="P1602" s="5" t="b">
        <f t="shared" ca="1" si="419"/>
        <v>0</v>
      </c>
      <c r="Q1602" s="5" t="b">
        <f t="shared" ca="1" si="423"/>
        <v>1</v>
      </c>
      <c r="R1602" s="5"/>
      <c r="S1602" s="5"/>
      <c r="T1602" s="5"/>
      <c r="U1602" s="5"/>
      <c r="V1602" s="5"/>
      <c r="W1602" s="5"/>
      <c r="X1602" s="5"/>
      <c r="Y1602" s="5"/>
      <c r="Z1602" s="5"/>
      <c r="AA1602" s="5"/>
      <c r="AB1602" s="5"/>
      <c r="AC1602" s="5"/>
      <c r="AD1602" s="5"/>
      <c r="AE1602" s="5"/>
      <c r="AF1602" s="5"/>
    </row>
    <row r="1603" spans="1:32" ht="20.25" customHeight="1">
      <c r="A1603" s="5" t="s">
        <v>16989</v>
      </c>
      <c r="B1603" s="5" t="s">
        <v>16990</v>
      </c>
      <c r="C1603" s="5" t="s">
        <v>20</v>
      </c>
      <c r="D1603" s="5" t="s">
        <v>47</v>
      </c>
      <c r="E1603" s="5" t="s">
        <v>45</v>
      </c>
      <c r="F1603" s="7">
        <v>25</v>
      </c>
      <c r="G1603" s="7">
        <v>30</v>
      </c>
      <c r="H1603" s="5" t="s">
        <v>2537</v>
      </c>
      <c r="I1603" s="5" t="s">
        <v>108</v>
      </c>
      <c r="J1603" s="5" t="s">
        <v>76</v>
      </c>
      <c r="K1603" s="5"/>
      <c r="L1603" s="5" t="s">
        <v>16991</v>
      </c>
      <c r="M1603" s="5" t="s">
        <v>37</v>
      </c>
      <c r="N1603" s="5" t="s">
        <v>55</v>
      </c>
      <c r="O1603" s="5"/>
      <c r="P1603" s="5" t="b">
        <f t="shared" ca="1" si="419"/>
        <v>0</v>
      </c>
      <c r="Q1603" s="5" t="b">
        <f t="shared" ca="1" si="423"/>
        <v>1</v>
      </c>
      <c r="R1603" s="5"/>
      <c r="S1603" s="5"/>
      <c r="T1603" s="5"/>
      <c r="U1603" s="5"/>
      <c r="V1603" s="5"/>
      <c r="W1603" s="5"/>
      <c r="X1603" s="5"/>
      <c r="Y1603" s="5"/>
      <c r="Z1603" s="5"/>
      <c r="AA1603" s="5"/>
      <c r="AB1603" s="5"/>
      <c r="AC1603" s="5"/>
      <c r="AD1603" s="5"/>
      <c r="AE1603" s="5"/>
      <c r="AF1603" s="5"/>
    </row>
    <row r="1604" spans="1:32" ht="20.25" customHeight="1">
      <c r="A1604" s="5" t="s">
        <v>3804</v>
      </c>
      <c r="B1604" s="5" t="s">
        <v>3805</v>
      </c>
      <c r="C1604" s="5" t="s">
        <v>27</v>
      </c>
      <c r="D1604" s="5" t="s">
        <v>85</v>
      </c>
      <c r="E1604" s="5" t="s">
        <v>45</v>
      </c>
      <c r="F1604" s="7">
        <v>25</v>
      </c>
      <c r="G1604" s="7">
        <v>30</v>
      </c>
      <c r="H1604" s="5" t="s">
        <v>2537</v>
      </c>
      <c r="I1604" s="5" t="s">
        <v>108</v>
      </c>
      <c r="J1604" s="5" t="s">
        <v>57</v>
      </c>
      <c r="K1604" s="5"/>
      <c r="L1604" s="5" t="s">
        <v>3807</v>
      </c>
      <c r="M1604" s="5" t="s">
        <v>37</v>
      </c>
      <c r="N1604" s="5" t="s">
        <v>55</v>
      </c>
      <c r="O1604" s="5"/>
      <c r="P1604" s="5" t="b">
        <f t="shared" ca="1" si="419"/>
        <v>0</v>
      </c>
      <c r="Q1604" s="5" t="b">
        <f t="shared" ref="Q1604:Q1605" ca="1" si="424">IFERROR(__xludf.DUMMYFUNCTION("REGEXMATCH(L1604,""JavaScript"")"),TRUE)</f>
        <v>1</v>
      </c>
      <c r="R1604" s="5"/>
      <c r="S1604" s="5"/>
      <c r="T1604" s="5"/>
      <c r="U1604" s="5"/>
      <c r="V1604" s="5"/>
      <c r="W1604" s="5"/>
      <c r="X1604" s="5"/>
      <c r="Y1604" s="5"/>
      <c r="Z1604" s="5"/>
      <c r="AA1604" s="5"/>
      <c r="AB1604" s="5"/>
      <c r="AC1604" s="5"/>
      <c r="AD1604" s="5"/>
      <c r="AE1604" s="5"/>
      <c r="AF1604" s="5"/>
    </row>
    <row r="1605" spans="1:32" ht="20.25" customHeight="1">
      <c r="A1605" s="5" t="s">
        <v>11811</v>
      </c>
      <c r="B1605" s="5" t="s">
        <v>3838</v>
      </c>
      <c r="C1605" s="5" t="s">
        <v>27</v>
      </c>
      <c r="D1605" s="5" t="s">
        <v>47</v>
      </c>
      <c r="E1605" s="5" t="s">
        <v>45</v>
      </c>
      <c r="F1605" s="11">
        <v>25</v>
      </c>
      <c r="G1605" s="11">
        <v>33</v>
      </c>
      <c r="H1605" s="5" t="s">
        <v>327</v>
      </c>
      <c r="I1605" s="5" t="s">
        <v>108</v>
      </c>
      <c r="J1605" s="5" t="s">
        <v>942</v>
      </c>
      <c r="K1605" s="5" t="s">
        <v>17000</v>
      </c>
      <c r="L1605" s="5" t="s">
        <v>17001</v>
      </c>
      <c r="M1605" s="5" t="s">
        <v>100</v>
      </c>
      <c r="N1605" s="5" t="s">
        <v>55</v>
      </c>
      <c r="O1605" s="5"/>
      <c r="P1605" s="5" t="b">
        <f t="shared" ca="1" si="419"/>
        <v>0</v>
      </c>
      <c r="Q1605" s="5" t="b">
        <f t="shared" ca="1" si="424"/>
        <v>1</v>
      </c>
      <c r="R1605" s="5"/>
      <c r="S1605" s="5"/>
      <c r="T1605" s="5"/>
      <c r="U1605" s="5"/>
      <c r="V1605" s="5"/>
      <c r="W1605" s="5"/>
      <c r="X1605" s="5"/>
      <c r="Y1605" s="5"/>
      <c r="Z1605" s="5"/>
      <c r="AA1605" s="5"/>
      <c r="AB1605" s="5"/>
      <c r="AC1605" s="5"/>
      <c r="AD1605" s="5"/>
      <c r="AE1605" s="5"/>
      <c r="AF1605" s="5"/>
    </row>
    <row r="1606" spans="1:32" ht="20.25" customHeight="1">
      <c r="A1606" s="5" t="s">
        <v>17002</v>
      </c>
      <c r="B1606" s="5" t="s">
        <v>17003</v>
      </c>
      <c r="C1606" s="5" t="s">
        <v>170</v>
      </c>
      <c r="D1606" s="5" t="s">
        <v>342</v>
      </c>
      <c r="E1606" s="5" t="s">
        <v>45</v>
      </c>
      <c r="F1606" s="7">
        <v>25</v>
      </c>
      <c r="G1606" s="7">
        <v>35</v>
      </c>
      <c r="H1606" s="5" t="s">
        <v>2912</v>
      </c>
      <c r="I1606" s="5" t="s">
        <v>66</v>
      </c>
      <c r="J1606" s="5" t="s">
        <v>444</v>
      </c>
      <c r="K1606" s="5" t="s">
        <v>17005</v>
      </c>
      <c r="L1606" s="5" t="s">
        <v>17006</v>
      </c>
      <c r="M1606" s="5" t="s">
        <v>37</v>
      </c>
      <c r="N1606" s="5" t="s">
        <v>55</v>
      </c>
      <c r="O1606" s="5"/>
      <c r="P1606" s="5" t="b">
        <f t="shared" ca="1" si="419"/>
        <v>0</v>
      </c>
      <c r="Q1606" s="5" t="b">
        <f ca="1">IFERROR(__xludf.DUMMYFUNCTION("REGEXMATCH(L1606,""(?i)JavaScript"")"),TRUE)</f>
        <v>1</v>
      </c>
      <c r="R1606" s="5"/>
      <c r="S1606" s="5"/>
      <c r="T1606" s="5"/>
      <c r="U1606" s="5"/>
      <c r="V1606" s="5"/>
      <c r="W1606" s="5"/>
      <c r="X1606" s="5"/>
      <c r="Y1606" s="5"/>
      <c r="Z1606" s="5"/>
      <c r="AA1606" s="5"/>
      <c r="AB1606" s="5"/>
      <c r="AC1606" s="5"/>
      <c r="AD1606" s="5"/>
      <c r="AE1606" s="5"/>
      <c r="AF1606" s="5"/>
    </row>
    <row r="1607" spans="1:32" ht="20.25" customHeight="1">
      <c r="A1607" s="5" t="s">
        <v>17012</v>
      </c>
      <c r="B1607" s="5" t="s">
        <v>17013</v>
      </c>
      <c r="C1607" s="5" t="s">
        <v>27</v>
      </c>
      <c r="D1607" s="5" t="s">
        <v>54</v>
      </c>
      <c r="E1607" s="5" t="s">
        <v>45</v>
      </c>
      <c r="F1607" s="7">
        <v>25</v>
      </c>
      <c r="G1607" s="7">
        <v>30</v>
      </c>
      <c r="H1607" s="5" t="s">
        <v>2537</v>
      </c>
      <c r="I1607" s="5" t="s">
        <v>108</v>
      </c>
      <c r="J1607" s="5" t="s">
        <v>686</v>
      </c>
      <c r="K1607" s="5" t="s">
        <v>17016</v>
      </c>
      <c r="L1607" s="5" t="s">
        <v>17017</v>
      </c>
      <c r="M1607" s="5" t="s">
        <v>37</v>
      </c>
      <c r="N1607" s="5" t="s">
        <v>55</v>
      </c>
      <c r="O1607" s="5"/>
      <c r="P1607" s="5" t="b">
        <f t="shared" ca="1" si="419"/>
        <v>0</v>
      </c>
      <c r="Q1607" s="5" t="b">
        <f t="shared" ref="Q1607:Q1608" ca="1" si="425">IFERROR(__xludf.DUMMYFUNCTION("REGEXMATCH(L1607,""JavaScript"")"),TRUE)</f>
        <v>1</v>
      </c>
      <c r="R1607" s="5"/>
      <c r="S1607" s="5"/>
      <c r="T1607" s="5"/>
      <c r="U1607" s="5"/>
      <c r="V1607" s="5"/>
      <c r="W1607" s="5"/>
      <c r="X1607" s="5"/>
      <c r="Y1607" s="5"/>
      <c r="Z1607" s="5"/>
      <c r="AA1607" s="5"/>
      <c r="AB1607" s="5"/>
      <c r="AC1607" s="5"/>
      <c r="AD1607" s="5"/>
      <c r="AE1607" s="5"/>
      <c r="AF1607" s="5"/>
    </row>
    <row r="1608" spans="1:32" ht="20.25" customHeight="1">
      <c r="A1608" s="5" t="s">
        <v>17018</v>
      </c>
      <c r="B1608" s="5" t="s">
        <v>9776</v>
      </c>
      <c r="C1608" s="5" t="s">
        <v>27</v>
      </c>
      <c r="D1608" s="5" t="s">
        <v>85</v>
      </c>
      <c r="E1608" s="5" t="s">
        <v>45</v>
      </c>
      <c r="F1608" s="7">
        <v>25</v>
      </c>
      <c r="G1608" s="7">
        <v>30</v>
      </c>
      <c r="H1608" s="5" t="s">
        <v>2537</v>
      </c>
      <c r="I1608" s="5" t="s">
        <v>66</v>
      </c>
      <c r="J1608" s="5" t="s">
        <v>110</v>
      </c>
      <c r="K1608" s="5" t="s">
        <v>17020</v>
      </c>
      <c r="L1608" s="5" t="s">
        <v>17023</v>
      </c>
      <c r="M1608" s="5" t="s">
        <v>53</v>
      </c>
      <c r="N1608" s="5" t="s">
        <v>405</v>
      </c>
      <c r="O1608" s="5"/>
      <c r="P1608" s="5" t="b">
        <f t="shared" ca="1" si="419"/>
        <v>0</v>
      </c>
      <c r="Q1608" s="5" t="b">
        <f t="shared" ca="1" si="425"/>
        <v>1</v>
      </c>
      <c r="R1608" s="5"/>
      <c r="S1608" s="5"/>
      <c r="T1608" s="5"/>
      <c r="U1608" s="5"/>
      <c r="V1608" s="5"/>
      <c r="W1608" s="5"/>
      <c r="X1608" s="5"/>
      <c r="Y1608" s="5"/>
      <c r="Z1608" s="5"/>
      <c r="AA1608" s="5"/>
      <c r="AB1608" s="5"/>
      <c r="AC1608" s="5"/>
      <c r="AD1608" s="5"/>
      <c r="AE1608" s="5"/>
      <c r="AF1608" s="5"/>
    </row>
    <row r="1609" spans="1:32" ht="20.25" customHeight="1">
      <c r="A1609" s="5" t="s">
        <v>17025</v>
      </c>
      <c r="B1609" s="5" t="s">
        <v>5708</v>
      </c>
      <c r="C1609" s="5" t="s">
        <v>27</v>
      </c>
      <c r="D1609" s="5" t="s">
        <v>47</v>
      </c>
      <c r="E1609" s="5" t="s">
        <v>45</v>
      </c>
      <c r="F1609" s="7">
        <v>25</v>
      </c>
      <c r="G1609" s="7">
        <v>30</v>
      </c>
      <c r="H1609" s="5" t="s">
        <v>2537</v>
      </c>
      <c r="I1609" s="5" t="s">
        <v>66</v>
      </c>
      <c r="J1609" s="5" t="s">
        <v>76</v>
      </c>
      <c r="K1609" s="5"/>
      <c r="L1609" s="5"/>
      <c r="M1609" s="5" t="s">
        <v>648</v>
      </c>
      <c r="N1609" s="5" t="s">
        <v>237</v>
      </c>
      <c r="O1609" s="5" t="b">
        <f ca="1">IFERROR(__xludf.DUMMYFUNCTION("REGEXMATCH(A1609,""前端"")"),TRUE)</f>
        <v>1</v>
      </c>
      <c r="P1609" s="5" t="b">
        <f t="shared" ca="1" si="419"/>
        <v>0</v>
      </c>
      <c r="Q1609" s="5" t="b">
        <f ca="1">IFERROR(__xludf.DUMMYFUNCTION("REGEXMATCH(L1609,""(?i)JavaScript"")"),FALSE)</f>
        <v>0</v>
      </c>
      <c r="R1609" s="5"/>
      <c r="S1609" s="5"/>
      <c r="T1609" s="5"/>
      <c r="U1609" s="5"/>
      <c r="V1609" s="5"/>
      <c r="W1609" s="5"/>
      <c r="X1609" s="5"/>
      <c r="Y1609" s="5"/>
      <c r="Z1609" s="5"/>
      <c r="AA1609" s="5"/>
      <c r="AB1609" s="5"/>
      <c r="AC1609" s="5"/>
      <c r="AD1609" s="5"/>
      <c r="AE1609" s="5"/>
      <c r="AF1609" s="5"/>
    </row>
    <row r="1610" spans="1:32" ht="20.25" customHeight="1">
      <c r="A1610" s="5" t="s">
        <v>17034</v>
      </c>
      <c r="B1610" s="5" t="s">
        <v>17035</v>
      </c>
      <c r="C1610" s="5" t="s">
        <v>27</v>
      </c>
      <c r="D1610" s="5" t="s">
        <v>75</v>
      </c>
      <c r="E1610" s="5" t="s">
        <v>45</v>
      </c>
      <c r="F1610" s="7">
        <v>25</v>
      </c>
      <c r="G1610" s="7">
        <v>30</v>
      </c>
      <c r="H1610" s="5" t="s">
        <v>2537</v>
      </c>
      <c r="I1610" s="5" t="s">
        <v>66</v>
      </c>
      <c r="J1610" s="5" t="s">
        <v>117</v>
      </c>
      <c r="K1610" s="5" t="s">
        <v>17037</v>
      </c>
      <c r="L1610" s="5" t="s">
        <v>17039</v>
      </c>
      <c r="M1610" s="5" t="s">
        <v>37</v>
      </c>
      <c r="N1610" s="5" t="s">
        <v>237</v>
      </c>
      <c r="O1610" s="5"/>
      <c r="P1610" s="5" t="b">
        <f t="shared" ca="1" si="419"/>
        <v>0</v>
      </c>
      <c r="Q1610" s="5" t="b">
        <f ca="1">IFERROR(__xludf.DUMMYFUNCTION("REGEXMATCH(L1610,""JavaScript"")"),TRUE)</f>
        <v>1</v>
      </c>
      <c r="R1610" s="5"/>
      <c r="S1610" s="5"/>
      <c r="T1610" s="5"/>
      <c r="U1610" s="5"/>
      <c r="V1610" s="5"/>
      <c r="W1610" s="5"/>
      <c r="X1610" s="5"/>
      <c r="Y1610" s="5"/>
      <c r="Z1610" s="5"/>
      <c r="AA1610" s="5"/>
      <c r="AB1610" s="5"/>
      <c r="AC1610" s="5"/>
      <c r="AD1610" s="5"/>
      <c r="AE1610" s="5"/>
      <c r="AF1610" s="5"/>
    </row>
    <row r="1611" spans="1:32" ht="20.25" customHeight="1">
      <c r="A1611" s="5" t="s">
        <v>17043</v>
      </c>
      <c r="B1611" s="5" t="s">
        <v>17044</v>
      </c>
      <c r="C1611" s="5" t="s">
        <v>27</v>
      </c>
      <c r="D1611" s="5" t="s">
        <v>75</v>
      </c>
      <c r="E1611" s="5" t="s">
        <v>45</v>
      </c>
      <c r="F1611" s="7">
        <v>25</v>
      </c>
      <c r="G1611" s="7">
        <v>35</v>
      </c>
      <c r="H1611" s="5" t="s">
        <v>2912</v>
      </c>
      <c r="I1611" s="5" t="s">
        <v>66</v>
      </c>
      <c r="J1611" s="5" t="s">
        <v>76</v>
      </c>
      <c r="K1611" s="5"/>
      <c r="L1611" s="5" t="s">
        <v>17046</v>
      </c>
      <c r="M1611" s="5" t="s">
        <v>53</v>
      </c>
      <c r="N1611" s="5" t="s">
        <v>55</v>
      </c>
      <c r="O1611" s="5"/>
      <c r="P1611" s="5" t="b">
        <f t="shared" ca="1" si="419"/>
        <v>0</v>
      </c>
      <c r="Q1611" s="5" t="b">
        <f ca="1">IFERROR(__xludf.DUMMYFUNCTION("REGEXMATCH(L1611,""(?i)JavaScript"")"),TRUE)</f>
        <v>1</v>
      </c>
      <c r="R1611" s="5"/>
      <c r="S1611" s="5"/>
      <c r="T1611" s="5"/>
      <c r="U1611" s="5"/>
      <c r="V1611" s="5"/>
      <c r="W1611" s="5"/>
      <c r="X1611" s="5"/>
      <c r="Y1611" s="5"/>
      <c r="Z1611" s="5"/>
      <c r="AA1611" s="5"/>
      <c r="AB1611" s="5"/>
      <c r="AC1611" s="5"/>
      <c r="AD1611" s="5"/>
      <c r="AE1611" s="5"/>
      <c r="AF1611" s="5"/>
    </row>
    <row r="1612" spans="1:32" ht="20.25" customHeight="1">
      <c r="A1612" s="5" t="s">
        <v>17049</v>
      </c>
      <c r="B1612" s="5" t="s">
        <v>17050</v>
      </c>
      <c r="C1612" s="5" t="s">
        <v>27</v>
      </c>
      <c r="D1612" s="5" t="s">
        <v>85</v>
      </c>
      <c r="E1612" s="5" t="s">
        <v>45</v>
      </c>
      <c r="F1612" s="7">
        <v>25</v>
      </c>
      <c r="G1612" s="7">
        <v>35</v>
      </c>
      <c r="H1612" s="5" t="s">
        <v>2912</v>
      </c>
      <c r="I1612" s="5" t="s">
        <v>66</v>
      </c>
      <c r="J1612" s="5" t="s">
        <v>76</v>
      </c>
      <c r="K1612" s="5" t="s">
        <v>17051</v>
      </c>
      <c r="L1612" s="5" t="s">
        <v>17052</v>
      </c>
      <c r="M1612" s="5" t="s">
        <v>167</v>
      </c>
      <c r="N1612" s="5" t="s">
        <v>55</v>
      </c>
      <c r="O1612" s="5"/>
      <c r="P1612" s="5" t="b">
        <f t="shared" ca="1" si="419"/>
        <v>0</v>
      </c>
      <c r="Q1612" s="5" t="b">
        <f t="shared" ref="Q1612:Q1613" ca="1" si="426">IFERROR(__xludf.DUMMYFUNCTION("REGEXMATCH(L1612,""JavaScript"")"),TRUE)</f>
        <v>1</v>
      </c>
      <c r="R1612" s="5"/>
      <c r="S1612" s="5"/>
      <c r="T1612" s="5"/>
      <c r="U1612" s="5"/>
      <c r="V1612" s="5"/>
      <c r="W1612" s="5"/>
      <c r="X1612" s="5"/>
      <c r="Y1612" s="5"/>
      <c r="Z1612" s="5"/>
      <c r="AA1612" s="5"/>
      <c r="AB1612" s="5"/>
      <c r="AC1612" s="5"/>
      <c r="AD1612" s="5"/>
      <c r="AE1612" s="5"/>
      <c r="AF1612" s="5"/>
    </row>
    <row r="1613" spans="1:32" ht="20.25" customHeight="1">
      <c r="A1613" s="5" t="s">
        <v>17055</v>
      </c>
      <c r="B1613" s="5" t="s">
        <v>17056</v>
      </c>
      <c r="C1613" s="5" t="s">
        <v>20</v>
      </c>
      <c r="D1613" s="5" t="s">
        <v>47</v>
      </c>
      <c r="E1613" s="5" t="s">
        <v>45</v>
      </c>
      <c r="F1613" s="7">
        <v>25</v>
      </c>
      <c r="G1613" s="7">
        <v>30</v>
      </c>
      <c r="H1613" s="5" t="s">
        <v>2537</v>
      </c>
      <c r="I1613" s="5" t="s">
        <v>108</v>
      </c>
      <c r="J1613" s="5" t="s">
        <v>48</v>
      </c>
      <c r="K1613" s="5" t="s">
        <v>6949</v>
      </c>
      <c r="L1613" s="5" t="s">
        <v>17058</v>
      </c>
      <c r="M1613" s="5" t="s">
        <v>37</v>
      </c>
      <c r="N1613" s="5" t="s">
        <v>89</v>
      </c>
      <c r="O1613" s="5"/>
      <c r="P1613" s="5" t="b">
        <f t="shared" ca="1" si="419"/>
        <v>0</v>
      </c>
      <c r="Q1613" s="5" t="b">
        <f t="shared" ca="1" si="426"/>
        <v>1</v>
      </c>
      <c r="R1613" s="5"/>
      <c r="S1613" s="5"/>
      <c r="T1613" s="5"/>
      <c r="U1613" s="5"/>
      <c r="V1613" s="5"/>
      <c r="W1613" s="5"/>
      <c r="X1613" s="5"/>
      <c r="Y1613" s="5"/>
      <c r="Z1613" s="5"/>
      <c r="AA1613" s="5"/>
      <c r="AB1613" s="5"/>
      <c r="AC1613" s="5"/>
      <c r="AD1613" s="5"/>
      <c r="AE1613" s="5"/>
      <c r="AF1613" s="5"/>
    </row>
    <row r="1614" spans="1:32" ht="20.25" customHeight="1">
      <c r="A1614" s="5" t="s">
        <v>2893</v>
      </c>
      <c r="B1614" s="5" t="s">
        <v>13809</v>
      </c>
      <c r="C1614" s="5" t="s">
        <v>170</v>
      </c>
      <c r="D1614" s="5" t="s">
        <v>390</v>
      </c>
      <c r="E1614" s="5" t="s">
        <v>45</v>
      </c>
      <c r="F1614" s="7">
        <v>30</v>
      </c>
      <c r="G1614" s="7">
        <v>40</v>
      </c>
      <c r="H1614" s="5" t="s">
        <v>461</v>
      </c>
      <c r="I1614" s="5" t="s">
        <v>108</v>
      </c>
      <c r="J1614" s="5" t="s">
        <v>48</v>
      </c>
      <c r="K1614" s="5" t="s">
        <v>17064</v>
      </c>
      <c r="L1614" s="5" t="s">
        <v>17067</v>
      </c>
      <c r="M1614" s="5" t="s">
        <v>37</v>
      </c>
      <c r="N1614" s="5" t="s">
        <v>55</v>
      </c>
      <c r="O1614" s="5"/>
      <c r="P1614" s="5" t="b">
        <f t="shared" ca="1" si="419"/>
        <v>0</v>
      </c>
      <c r="Q1614" s="5" t="b">
        <f ca="1">IFERROR(__xludf.DUMMYFUNCTION("REGEXMATCH(L1614,""(?i)JavaScript"")"),TRUE)</f>
        <v>1</v>
      </c>
      <c r="R1614" s="5"/>
      <c r="S1614" s="5"/>
      <c r="T1614" s="5"/>
      <c r="U1614" s="5"/>
      <c r="V1614" s="5"/>
      <c r="W1614" s="5"/>
      <c r="X1614" s="5"/>
      <c r="Y1614" s="5"/>
      <c r="Z1614" s="5"/>
      <c r="AA1614" s="5"/>
      <c r="AB1614" s="5"/>
      <c r="AC1614" s="5"/>
      <c r="AD1614" s="5"/>
      <c r="AE1614" s="5"/>
      <c r="AF1614" s="5"/>
    </row>
    <row r="1615" spans="1:32" ht="20.25" customHeight="1">
      <c r="A1615" s="5" t="s">
        <v>17070</v>
      </c>
      <c r="B1615" s="5" t="s">
        <v>17071</v>
      </c>
      <c r="C1615" s="5" t="s">
        <v>27</v>
      </c>
      <c r="D1615" s="5" t="s">
        <v>105</v>
      </c>
      <c r="E1615" s="5" t="s">
        <v>29</v>
      </c>
      <c r="F1615" s="7">
        <v>30</v>
      </c>
      <c r="G1615" s="7">
        <v>50</v>
      </c>
      <c r="H1615" s="5" t="s">
        <v>4241</v>
      </c>
      <c r="I1615" s="5" t="s">
        <v>108</v>
      </c>
      <c r="J1615" s="5" t="s">
        <v>686</v>
      </c>
      <c r="K1615" s="5"/>
      <c r="L1615" s="5" t="s">
        <v>17073</v>
      </c>
      <c r="M1615" s="5" t="s">
        <v>100</v>
      </c>
      <c r="N1615" s="5" t="s">
        <v>55</v>
      </c>
      <c r="O1615" s="5"/>
      <c r="P1615" s="5" t="b">
        <f t="shared" ca="1" si="419"/>
        <v>0</v>
      </c>
      <c r="Q1615" s="5" t="b">
        <f t="shared" ref="Q1615:Q1616" ca="1" si="427">IFERROR(__xludf.DUMMYFUNCTION("REGEXMATCH(L1615,""JavaScript"")"),TRUE)</f>
        <v>1</v>
      </c>
      <c r="R1615" s="5"/>
      <c r="S1615" s="5"/>
      <c r="T1615" s="5"/>
      <c r="U1615" s="5"/>
      <c r="V1615" s="5"/>
      <c r="W1615" s="5"/>
      <c r="X1615" s="5"/>
      <c r="Y1615" s="5"/>
      <c r="Z1615" s="5"/>
      <c r="AA1615" s="5"/>
      <c r="AB1615" s="5"/>
      <c r="AC1615" s="5"/>
      <c r="AD1615" s="5"/>
      <c r="AE1615" s="5"/>
      <c r="AF1615" s="5"/>
    </row>
    <row r="1616" spans="1:32" ht="20.25" customHeight="1">
      <c r="A1616" s="5" t="s">
        <v>17077</v>
      </c>
      <c r="B1616" s="5" t="s">
        <v>5276</v>
      </c>
      <c r="C1616" s="5" t="s">
        <v>20</v>
      </c>
      <c r="D1616" s="5" t="s">
        <v>2637</v>
      </c>
      <c r="E1616" s="5" t="s">
        <v>45</v>
      </c>
      <c r="F1616" s="7">
        <v>30</v>
      </c>
      <c r="G1616" s="7">
        <v>40</v>
      </c>
      <c r="H1616" s="5" t="s">
        <v>461</v>
      </c>
      <c r="I1616" s="5" t="s">
        <v>1690</v>
      </c>
      <c r="J1616" s="5" t="s">
        <v>594</v>
      </c>
      <c r="K1616" s="5" t="s">
        <v>17078</v>
      </c>
      <c r="L1616" s="5" t="s">
        <v>17079</v>
      </c>
      <c r="M1616" s="5" t="s">
        <v>648</v>
      </c>
      <c r="N1616" s="5" t="s">
        <v>405</v>
      </c>
      <c r="O1616" s="5"/>
      <c r="P1616" s="5" t="b">
        <f t="shared" ca="1" si="419"/>
        <v>0</v>
      </c>
      <c r="Q1616" s="5" t="b">
        <f t="shared" ca="1" si="427"/>
        <v>1</v>
      </c>
      <c r="R1616" s="5"/>
      <c r="S1616" s="5"/>
      <c r="T1616" s="5"/>
      <c r="U1616" s="5"/>
      <c r="V1616" s="5"/>
      <c r="W1616" s="5"/>
      <c r="X1616" s="5"/>
      <c r="Y1616" s="5"/>
      <c r="Z1616" s="5"/>
      <c r="AA1616" s="5"/>
      <c r="AB1616" s="5"/>
      <c r="AC1616" s="5"/>
      <c r="AD1616" s="5"/>
      <c r="AE1616" s="5"/>
      <c r="AF1616" s="5"/>
    </row>
    <row r="1617" spans="1:32" ht="20.25" customHeight="1">
      <c r="A1617" s="5" t="s">
        <v>7485</v>
      </c>
      <c r="B1617" s="5" t="s">
        <v>4522</v>
      </c>
      <c r="C1617" s="5" t="s">
        <v>27</v>
      </c>
      <c r="D1617" s="5" t="s">
        <v>85</v>
      </c>
      <c r="E1617" s="5" t="s">
        <v>45</v>
      </c>
      <c r="F1617" s="7">
        <v>30</v>
      </c>
      <c r="G1617" s="7">
        <v>40</v>
      </c>
      <c r="H1617" s="5" t="s">
        <v>461</v>
      </c>
      <c r="I1617" s="5" t="s">
        <v>66</v>
      </c>
      <c r="J1617" s="5" t="s">
        <v>459</v>
      </c>
      <c r="K1617" s="5" t="s">
        <v>17081</v>
      </c>
      <c r="L1617" s="5" t="s">
        <v>17082</v>
      </c>
      <c r="M1617" s="5" t="s">
        <v>167</v>
      </c>
      <c r="N1617" s="5" t="s">
        <v>55</v>
      </c>
      <c r="O1617" s="5"/>
      <c r="P1617" s="5" t="b">
        <f t="shared" ca="1" si="419"/>
        <v>0</v>
      </c>
      <c r="Q1617" s="5" t="b">
        <f t="shared" ref="Q1617:Q1619" ca="1" si="428">IFERROR(__xludf.DUMMYFUNCTION("REGEXMATCH(L1617,""(?i)JavaScript"")"),TRUE)</f>
        <v>1</v>
      </c>
      <c r="R1617" s="5"/>
      <c r="S1617" s="5"/>
      <c r="T1617" s="5"/>
      <c r="U1617" s="5"/>
      <c r="V1617" s="5"/>
      <c r="W1617" s="5"/>
      <c r="X1617" s="5"/>
      <c r="Y1617" s="5"/>
      <c r="Z1617" s="5"/>
      <c r="AA1617" s="5"/>
      <c r="AB1617" s="5"/>
      <c r="AC1617" s="5"/>
      <c r="AD1617" s="5"/>
      <c r="AE1617" s="5"/>
      <c r="AF1617" s="5"/>
    </row>
    <row r="1618" spans="1:32" ht="20.25" customHeight="1">
      <c r="A1618" s="5" t="s">
        <v>17084</v>
      </c>
      <c r="B1618" s="5" t="s">
        <v>17085</v>
      </c>
      <c r="C1618" s="5" t="s">
        <v>27</v>
      </c>
      <c r="D1618" s="5" t="s">
        <v>119</v>
      </c>
      <c r="E1618" s="5" t="s">
        <v>29</v>
      </c>
      <c r="F1618" s="7">
        <v>30</v>
      </c>
      <c r="G1618" s="7">
        <v>50</v>
      </c>
      <c r="H1618" s="5" t="s">
        <v>4241</v>
      </c>
      <c r="I1618" s="5" t="s">
        <v>108</v>
      </c>
      <c r="J1618" s="5" t="s">
        <v>76</v>
      </c>
      <c r="K1618" s="5" t="s">
        <v>17086</v>
      </c>
      <c r="L1618" s="5" t="s">
        <v>17087</v>
      </c>
      <c r="M1618" s="5" t="s">
        <v>37</v>
      </c>
      <c r="N1618" s="5" t="s">
        <v>271</v>
      </c>
      <c r="O1618" s="5"/>
      <c r="P1618" s="5" t="b">
        <f t="shared" ca="1" si="419"/>
        <v>0</v>
      </c>
      <c r="Q1618" s="5" t="b">
        <f t="shared" ca="1" si="428"/>
        <v>1</v>
      </c>
      <c r="R1618" s="5"/>
      <c r="S1618" s="5"/>
      <c r="T1618" s="5"/>
      <c r="U1618" s="5"/>
      <c r="V1618" s="5"/>
      <c r="W1618" s="5"/>
      <c r="X1618" s="5"/>
      <c r="Y1618" s="5"/>
      <c r="Z1618" s="5"/>
      <c r="AA1618" s="5"/>
      <c r="AB1618" s="5"/>
      <c r="AC1618" s="5"/>
      <c r="AD1618" s="5"/>
      <c r="AE1618" s="5"/>
      <c r="AF1618" s="5"/>
    </row>
    <row r="1619" spans="1:32" ht="20.25" customHeight="1">
      <c r="A1619" s="5" t="s">
        <v>11186</v>
      </c>
      <c r="B1619" s="5" t="s">
        <v>6710</v>
      </c>
      <c r="C1619" s="5" t="s">
        <v>41</v>
      </c>
      <c r="D1619" s="5" t="s">
        <v>94</v>
      </c>
      <c r="E1619" s="5" t="s">
        <v>45</v>
      </c>
      <c r="F1619" s="7">
        <v>30</v>
      </c>
      <c r="G1619" s="7">
        <v>80</v>
      </c>
      <c r="H1619" s="5" t="s">
        <v>17088</v>
      </c>
      <c r="I1619" s="5" t="s">
        <v>66</v>
      </c>
      <c r="J1619" s="5" t="s">
        <v>68</v>
      </c>
      <c r="K1619" s="5" t="s">
        <v>17089</v>
      </c>
      <c r="L1619" s="5" t="s">
        <v>17090</v>
      </c>
      <c r="M1619" s="5" t="s">
        <v>167</v>
      </c>
      <c r="N1619" s="5" t="s">
        <v>55</v>
      </c>
      <c r="O1619" s="5"/>
      <c r="P1619" s="5" t="b">
        <f t="shared" ca="1" si="419"/>
        <v>0</v>
      </c>
      <c r="Q1619" s="5" t="b">
        <f t="shared" ca="1" si="428"/>
        <v>1</v>
      </c>
      <c r="R1619" s="5"/>
      <c r="S1619" s="5"/>
      <c r="T1619" s="5"/>
      <c r="U1619" s="5"/>
      <c r="V1619" s="5"/>
      <c r="W1619" s="5"/>
      <c r="X1619" s="5"/>
      <c r="Y1619" s="5"/>
      <c r="Z1619" s="5"/>
      <c r="AA1619" s="5"/>
      <c r="AB1619" s="5"/>
      <c r="AC1619" s="5"/>
      <c r="AD1619" s="5"/>
      <c r="AE1619" s="5"/>
      <c r="AF1619" s="5"/>
    </row>
    <row r="1620" spans="1:32" ht="20.25" customHeight="1">
      <c r="A1620" s="5" t="s">
        <v>17091</v>
      </c>
      <c r="B1620" s="5" t="s">
        <v>17092</v>
      </c>
      <c r="C1620" s="5" t="s">
        <v>27</v>
      </c>
      <c r="D1620" s="5" t="s">
        <v>85</v>
      </c>
      <c r="E1620" s="5" t="s">
        <v>45</v>
      </c>
      <c r="F1620" s="7">
        <v>30</v>
      </c>
      <c r="G1620" s="7">
        <v>40</v>
      </c>
      <c r="H1620" s="5" t="s">
        <v>461</v>
      </c>
      <c r="I1620" s="5" t="s">
        <v>66</v>
      </c>
      <c r="J1620" s="5" t="s">
        <v>315</v>
      </c>
      <c r="K1620" s="5"/>
      <c r="L1620" s="5" t="s">
        <v>17093</v>
      </c>
      <c r="M1620" s="5" t="s">
        <v>100</v>
      </c>
      <c r="N1620" s="5" t="s">
        <v>55</v>
      </c>
      <c r="O1620" s="5"/>
      <c r="P1620" s="5" t="b">
        <f t="shared" ca="1" si="419"/>
        <v>0</v>
      </c>
      <c r="Q1620" s="5" t="b">
        <f ca="1">IFERROR(__xludf.DUMMYFUNCTION("REGEXMATCH(L1620,""JavaScript"")"),TRUE)</f>
        <v>1</v>
      </c>
      <c r="R1620" s="5"/>
      <c r="S1620" s="5"/>
      <c r="T1620" s="5"/>
      <c r="U1620" s="5"/>
      <c r="V1620" s="5"/>
      <c r="W1620" s="5"/>
      <c r="X1620" s="5"/>
      <c r="Y1620" s="5"/>
      <c r="Z1620" s="5"/>
      <c r="AA1620" s="5"/>
      <c r="AB1620" s="5"/>
      <c r="AC1620" s="5"/>
      <c r="AD1620" s="5"/>
      <c r="AE1620" s="5"/>
      <c r="AF1620" s="5"/>
    </row>
    <row r="1621" spans="1:32" ht="20.25" customHeight="1">
      <c r="A1621" s="5" t="s">
        <v>17094</v>
      </c>
      <c r="B1621" s="5" t="s">
        <v>5542</v>
      </c>
      <c r="C1621" s="5" t="s">
        <v>170</v>
      </c>
      <c r="D1621" s="5" t="s">
        <v>47</v>
      </c>
      <c r="E1621" s="5" t="s">
        <v>45</v>
      </c>
      <c r="F1621" s="7">
        <v>30</v>
      </c>
      <c r="G1621" s="7">
        <v>40</v>
      </c>
      <c r="H1621" s="5" t="s">
        <v>461</v>
      </c>
      <c r="I1621" s="5" t="s">
        <v>66</v>
      </c>
      <c r="J1621" s="5" t="s">
        <v>110</v>
      </c>
      <c r="K1621" s="5" t="s">
        <v>17095</v>
      </c>
      <c r="L1621" s="5" t="s">
        <v>17096</v>
      </c>
      <c r="M1621" s="5" t="s">
        <v>42</v>
      </c>
      <c r="N1621" s="5" t="s">
        <v>55</v>
      </c>
      <c r="O1621" s="5"/>
      <c r="P1621" s="5" t="b">
        <f t="shared" ca="1" si="419"/>
        <v>0</v>
      </c>
      <c r="Q1621" s="5" t="b">
        <f ca="1">IFERROR(__xludf.DUMMYFUNCTION("REGEXMATCH(L1621,""(?i)JavaScript"")"),TRUE)</f>
        <v>1</v>
      </c>
      <c r="R1621" s="5"/>
      <c r="S1621" s="5"/>
      <c r="T1621" s="5"/>
      <c r="U1621" s="5"/>
      <c r="V1621" s="5"/>
      <c r="W1621" s="5"/>
      <c r="X1621" s="5"/>
      <c r="Y1621" s="5"/>
      <c r="Z1621" s="5"/>
      <c r="AA1621" s="5"/>
      <c r="AB1621" s="5"/>
      <c r="AC1621" s="5"/>
      <c r="AD1621" s="5"/>
      <c r="AE1621" s="5"/>
      <c r="AF1621" s="5"/>
    </row>
    <row r="1622" spans="1:32" ht="20.25" customHeight="1">
      <c r="A1622" s="5" t="s">
        <v>7485</v>
      </c>
      <c r="B1622" s="5" t="s">
        <v>17104</v>
      </c>
      <c r="C1622" s="5" t="s">
        <v>170</v>
      </c>
      <c r="D1622" s="5" t="s">
        <v>378</v>
      </c>
      <c r="E1622" s="5" t="s">
        <v>45</v>
      </c>
      <c r="F1622" s="7">
        <v>30</v>
      </c>
      <c r="G1622" s="7">
        <v>50</v>
      </c>
      <c r="H1622" s="5" t="s">
        <v>4241</v>
      </c>
      <c r="I1622" s="5" t="s">
        <v>66</v>
      </c>
      <c r="J1622" s="5" t="s">
        <v>32</v>
      </c>
      <c r="K1622" s="5" t="s">
        <v>17105</v>
      </c>
      <c r="L1622" s="5" t="s">
        <v>17106</v>
      </c>
      <c r="M1622" s="5" t="s">
        <v>167</v>
      </c>
      <c r="N1622" s="5" t="s">
        <v>55</v>
      </c>
      <c r="O1622" s="5"/>
      <c r="P1622" s="5" t="b">
        <f t="shared" ca="1" si="419"/>
        <v>0</v>
      </c>
      <c r="Q1622" s="5" t="b">
        <f t="shared" ref="Q1622:Q1625" ca="1" si="429">IFERROR(__xludf.DUMMYFUNCTION("REGEXMATCH(L1622,""JavaScript"")"),TRUE)</f>
        <v>1</v>
      </c>
      <c r="R1622" s="5"/>
      <c r="S1622" s="5"/>
      <c r="T1622" s="5"/>
      <c r="U1622" s="5"/>
      <c r="V1622" s="5"/>
      <c r="W1622" s="5"/>
      <c r="X1622" s="5"/>
      <c r="Y1622" s="5"/>
      <c r="Z1622" s="5"/>
      <c r="AA1622" s="5"/>
      <c r="AB1622" s="5"/>
      <c r="AC1622" s="5"/>
      <c r="AD1622" s="5"/>
      <c r="AE1622" s="5"/>
      <c r="AF1622" s="5"/>
    </row>
    <row r="1623" spans="1:32" ht="20.25" customHeight="1">
      <c r="A1623" s="5" t="s">
        <v>2533</v>
      </c>
      <c r="B1623" s="5" t="s">
        <v>7888</v>
      </c>
      <c r="C1623" s="5" t="s">
        <v>41</v>
      </c>
      <c r="D1623" s="5" t="s">
        <v>47</v>
      </c>
      <c r="E1623" s="5" t="s">
        <v>45</v>
      </c>
      <c r="F1623" s="11">
        <v>33</v>
      </c>
      <c r="G1623" s="11">
        <v>50</v>
      </c>
      <c r="H1623" s="5" t="s">
        <v>17114</v>
      </c>
      <c r="I1623" s="5" t="s">
        <v>66</v>
      </c>
      <c r="J1623" s="5" t="s">
        <v>2015</v>
      </c>
      <c r="K1623" s="5" t="s">
        <v>17115</v>
      </c>
      <c r="L1623" s="5" t="s">
        <v>17117</v>
      </c>
      <c r="M1623" s="5" t="s">
        <v>37</v>
      </c>
      <c r="N1623" s="5" t="s">
        <v>55</v>
      </c>
      <c r="O1623" s="5"/>
      <c r="P1623" s="5" t="b">
        <f t="shared" ca="1" si="419"/>
        <v>0</v>
      </c>
      <c r="Q1623" s="5" t="b">
        <f t="shared" ca="1" si="429"/>
        <v>1</v>
      </c>
      <c r="R1623" s="5"/>
      <c r="S1623" s="5"/>
      <c r="T1623" s="5"/>
      <c r="U1623" s="5"/>
      <c r="V1623" s="5"/>
      <c r="W1623" s="5"/>
      <c r="X1623" s="5"/>
      <c r="Y1623" s="5"/>
      <c r="Z1623" s="5"/>
      <c r="AA1623" s="5"/>
      <c r="AB1623" s="5"/>
      <c r="AC1623" s="5"/>
      <c r="AD1623" s="5"/>
      <c r="AE1623" s="5"/>
      <c r="AF1623" s="5"/>
    </row>
    <row r="1624" spans="1:32" ht="20.25" customHeight="1">
      <c r="A1624" s="5" t="s">
        <v>17119</v>
      </c>
      <c r="B1624" s="5" t="s">
        <v>17120</v>
      </c>
      <c r="C1624" s="5" t="s">
        <v>170</v>
      </c>
      <c r="D1624" s="5" t="s">
        <v>47</v>
      </c>
      <c r="E1624" s="5" t="s">
        <v>29</v>
      </c>
      <c r="F1624" s="7">
        <v>35</v>
      </c>
      <c r="G1624" s="7">
        <v>60</v>
      </c>
      <c r="H1624" s="5" t="s">
        <v>17121</v>
      </c>
      <c r="I1624" s="5" t="s">
        <v>66</v>
      </c>
      <c r="J1624" s="5" t="s">
        <v>76</v>
      </c>
      <c r="K1624" s="5" t="s">
        <v>17122</v>
      </c>
      <c r="L1624" s="5" t="s">
        <v>17123</v>
      </c>
      <c r="M1624" s="5" t="s">
        <v>53</v>
      </c>
      <c r="N1624" s="5" t="s">
        <v>55</v>
      </c>
      <c r="O1624" s="5"/>
      <c r="P1624" s="5" t="b">
        <f t="shared" ca="1" si="419"/>
        <v>0</v>
      </c>
      <c r="Q1624" s="5" t="b">
        <f t="shared" ca="1" si="429"/>
        <v>1</v>
      </c>
      <c r="R1624" s="5"/>
      <c r="S1624" s="5"/>
      <c r="T1624" s="5"/>
      <c r="U1624" s="5"/>
      <c r="V1624" s="5"/>
      <c r="W1624" s="5"/>
      <c r="X1624" s="5"/>
      <c r="Y1624" s="5"/>
      <c r="Z1624" s="5"/>
      <c r="AA1624" s="5"/>
      <c r="AB1624" s="5"/>
      <c r="AC1624" s="5"/>
      <c r="AD1624" s="5"/>
      <c r="AE1624" s="5"/>
      <c r="AF1624" s="5"/>
    </row>
    <row r="1625" spans="1:32" ht="20.25" customHeight="1">
      <c r="A1625" s="5" t="s">
        <v>5690</v>
      </c>
      <c r="B1625" s="5" t="s">
        <v>5691</v>
      </c>
      <c r="C1625" s="5" t="s">
        <v>20</v>
      </c>
      <c r="D1625" s="5" t="s">
        <v>21</v>
      </c>
      <c r="E1625" s="5" t="s">
        <v>29</v>
      </c>
      <c r="F1625" s="7">
        <v>50</v>
      </c>
      <c r="G1625" s="7">
        <v>70</v>
      </c>
      <c r="H1625" s="5" t="s">
        <v>5693</v>
      </c>
      <c r="I1625" s="5" t="s">
        <v>108</v>
      </c>
      <c r="J1625" s="5" t="s">
        <v>1075</v>
      </c>
      <c r="K1625" s="5" t="s">
        <v>3553</v>
      </c>
      <c r="L1625" s="5" t="s">
        <v>5694</v>
      </c>
      <c r="M1625" s="5" t="s">
        <v>100</v>
      </c>
      <c r="N1625" s="5" t="s">
        <v>55</v>
      </c>
      <c r="O1625" s="5"/>
      <c r="P1625" s="5" t="b">
        <f t="shared" ca="1" si="419"/>
        <v>0</v>
      </c>
      <c r="Q1625" s="5" t="b">
        <f t="shared" ca="1" si="429"/>
        <v>1</v>
      </c>
      <c r="R1625" s="5"/>
      <c r="S1625" s="5"/>
      <c r="T1625" s="5"/>
      <c r="U1625" s="5"/>
      <c r="V1625" s="5"/>
      <c r="W1625" s="5"/>
      <c r="X1625" s="5"/>
      <c r="Y1625" s="5"/>
      <c r="Z1625" s="5"/>
      <c r="AA1625" s="5"/>
      <c r="AB1625" s="5"/>
      <c r="AC1625" s="5"/>
      <c r="AD1625" s="5"/>
      <c r="AE1625" s="5"/>
      <c r="AF1625" s="5"/>
    </row>
  </sheetData>
  <autoFilter ref="A1:AF1625" xr:uid="{00000000-0009-0000-0000-000002000000}"/>
  <conditionalFormatting sqref="F2:H1625">
    <cfRule type="containsText" dxfId="7" priority="1" operator="containsText" text="年">
      <formula>NOT(ISERROR(SEARCH(("年"),(F2))))</formula>
    </cfRule>
  </conditionalFormatting>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E1692"/>
  <sheetViews>
    <sheetView workbookViewId="0"/>
  </sheetViews>
  <sheetFormatPr defaultColWidth="12.59765625" defaultRowHeight="15" customHeight="1"/>
  <cols>
    <col min="1" max="31" width="12.59765625" customWidth="1"/>
  </cols>
  <sheetData>
    <row r="1" spans="1:31" ht="21" customHeight="1">
      <c r="A1" s="1" t="s">
        <v>0</v>
      </c>
      <c r="B1" s="1" t="s">
        <v>1</v>
      </c>
      <c r="C1" s="3" t="s">
        <v>2</v>
      </c>
      <c r="D1" s="3" t="s">
        <v>3</v>
      </c>
      <c r="E1" s="2" t="s">
        <v>4</v>
      </c>
      <c r="F1" s="3" t="s">
        <v>5</v>
      </c>
      <c r="G1" s="3" t="s">
        <v>6</v>
      </c>
      <c r="H1" s="1" t="s">
        <v>7</v>
      </c>
      <c r="I1" s="2" t="s">
        <v>8</v>
      </c>
      <c r="J1" s="1" t="s">
        <v>9</v>
      </c>
      <c r="K1" s="1" t="s">
        <v>10</v>
      </c>
      <c r="L1" s="1" t="s">
        <v>11</v>
      </c>
      <c r="M1" s="1" t="s">
        <v>12</v>
      </c>
      <c r="N1" s="1" t="s">
        <v>13</v>
      </c>
      <c r="O1" s="3" t="s">
        <v>15</v>
      </c>
      <c r="P1" s="3" t="s">
        <v>16</v>
      </c>
      <c r="Q1" s="1"/>
      <c r="R1" s="1"/>
      <c r="S1" s="1"/>
      <c r="T1" s="1"/>
      <c r="U1" s="1"/>
      <c r="V1" s="1"/>
      <c r="W1" s="1"/>
      <c r="X1" s="1"/>
      <c r="Y1" s="1"/>
      <c r="Z1" s="1"/>
      <c r="AA1" s="1"/>
      <c r="AB1" s="1"/>
      <c r="AC1" s="1"/>
      <c r="AD1" s="1"/>
      <c r="AE1" s="1"/>
    </row>
    <row r="2" spans="1:31" ht="21" customHeight="1">
      <c r="A2" s="5" t="s">
        <v>137</v>
      </c>
      <c r="B2" s="5" t="s">
        <v>138</v>
      </c>
      <c r="C2" s="5" t="s">
        <v>20</v>
      </c>
      <c r="D2" s="5" t="s">
        <v>21</v>
      </c>
      <c r="E2" s="5" t="s">
        <v>45</v>
      </c>
      <c r="F2" s="7">
        <v>2</v>
      </c>
      <c r="G2" s="7">
        <v>4</v>
      </c>
      <c r="H2" s="5" t="s">
        <v>140</v>
      </c>
      <c r="I2" s="9" t="s">
        <v>24</v>
      </c>
      <c r="J2" s="5" t="s">
        <v>142</v>
      </c>
      <c r="K2" s="5" t="s">
        <v>143</v>
      </c>
      <c r="L2" s="5" t="s">
        <v>146</v>
      </c>
      <c r="M2" s="5" t="s">
        <v>37</v>
      </c>
      <c r="N2" s="5" t="s">
        <v>44</v>
      </c>
      <c r="O2" s="5" t="b">
        <f t="shared" ref="O2:O1692" ca="1" si="0">IFERROR(__xludf.DUMMYFUNCTION("REGEXMATCH(A2,""(?i)Java"")"),TRUE)</f>
        <v>1</v>
      </c>
      <c r="P2" s="5" t="b">
        <f t="shared" ref="P2:P4" ca="1" si="1">IFERROR(__xludf.DUMMYFUNCTION("REGEXMATCH(L2,""(?i)Java"")"),TRUE)</f>
        <v>1</v>
      </c>
      <c r="Q2" s="5"/>
      <c r="R2" s="5"/>
      <c r="S2" s="5"/>
      <c r="T2" s="5"/>
      <c r="U2" s="5"/>
      <c r="V2" s="5"/>
      <c r="W2" s="5"/>
      <c r="X2" s="5"/>
      <c r="Y2" s="5"/>
      <c r="Z2" s="5"/>
      <c r="AA2" s="5"/>
      <c r="AB2" s="5"/>
      <c r="AC2" s="5"/>
      <c r="AD2" s="5"/>
      <c r="AE2" s="5"/>
    </row>
    <row r="3" spans="1:31" ht="21" customHeight="1">
      <c r="A3" s="5" t="s">
        <v>109</v>
      </c>
      <c r="B3" s="5" t="s">
        <v>112</v>
      </c>
      <c r="C3" s="5" t="s">
        <v>41</v>
      </c>
      <c r="D3" s="5" t="s">
        <v>114</v>
      </c>
      <c r="E3" s="5" t="s">
        <v>45</v>
      </c>
      <c r="F3" s="7">
        <v>2</v>
      </c>
      <c r="G3" s="7">
        <v>3</v>
      </c>
      <c r="H3" s="5" t="s">
        <v>115</v>
      </c>
      <c r="I3" s="9" t="s">
        <v>24</v>
      </c>
      <c r="J3" s="5" t="s">
        <v>117</v>
      </c>
      <c r="K3" s="9" t="s">
        <v>47</v>
      </c>
      <c r="L3" s="5" t="s">
        <v>120</v>
      </c>
      <c r="M3" s="5" t="s">
        <v>100</v>
      </c>
      <c r="N3" s="5" t="s">
        <v>55</v>
      </c>
      <c r="O3" s="5" t="b">
        <f t="shared" ca="1" si="0"/>
        <v>1</v>
      </c>
      <c r="P3" s="5" t="b">
        <f t="shared" ca="1" si="1"/>
        <v>1</v>
      </c>
      <c r="Q3" s="5"/>
      <c r="R3" s="5"/>
      <c r="S3" s="5"/>
      <c r="T3" s="5"/>
      <c r="U3" s="5"/>
      <c r="V3" s="5"/>
      <c r="W3" s="5"/>
      <c r="X3" s="5"/>
      <c r="Y3" s="5"/>
      <c r="Z3" s="5"/>
      <c r="AA3" s="5"/>
      <c r="AB3" s="5"/>
      <c r="AC3" s="5"/>
      <c r="AD3" s="5"/>
      <c r="AE3" s="5"/>
    </row>
    <row r="4" spans="1:31" ht="21" customHeight="1">
      <c r="A4" s="5" t="s">
        <v>248</v>
      </c>
      <c r="B4" s="5" t="s">
        <v>249</v>
      </c>
      <c r="C4" s="5" t="s">
        <v>27</v>
      </c>
      <c r="D4" s="5" t="s">
        <v>199</v>
      </c>
      <c r="E4" s="5" t="s">
        <v>29</v>
      </c>
      <c r="F4" s="7">
        <v>3</v>
      </c>
      <c r="G4" s="7">
        <v>4.5</v>
      </c>
      <c r="H4" s="5" t="s">
        <v>64</v>
      </c>
      <c r="I4" s="5" t="s">
        <v>108</v>
      </c>
      <c r="J4" s="5" t="s">
        <v>110</v>
      </c>
      <c r="K4" s="5" t="s">
        <v>255</v>
      </c>
      <c r="L4" s="5" t="s">
        <v>258</v>
      </c>
      <c r="M4" s="5" t="s">
        <v>100</v>
      </c>
      <c r="N4" s="5" t="s">
        <v>55</v>
      </c>
      <c r="O4" s="5" t="b">
        <f t="shared" ca="1" si="0"/>
        <v>1</v>
      </c>
      <c r="P4" s="5" t="b">
        <f t="shared" ca="1" si="1"/>
        <v>1</v>
      </c>
      <c r="Q4" s="5"/>
      <c r="R4" s="5"/>
      <c r="S4" s="5"/>
      <c r="T4" s="5"/>
      <c r="U4" s="5"/>
      <c r="V4" s="5"/>
      <c r="W4" s="5"/>
      <c r="X4" s="5"/>
      <c r="Y4" s="5"/>
      <c r="Z4" s="5"/>
      <c r="AA4" s="5"/>
      <c r="AB4" s="5"/>
      <c r="AC4" s="5"/>
      <c r="AD4" s="5"/>
      <c r="AE4" s="5"/>
    </row>
    <row r="5" spans="1:31" ht="21" customHeight="1">
      <c r="A5" s="5" t="s">
        <v>137</v>
      </c>
      <c r="B5" s="5" t="s">
        <v>7559</v>
      </c>
      <c r="C5" s="5" t="s">
        <v>27</v>
      </c>
      <c r="D5" s="5" t="s">
        <v>80</v>
      </c>
      <c r="E5" s="5" t="s">
        <v>29</v>
      </c>
      <c r="F5" s="7">
        <v>3</v>
      </c>
      <c r="G5" s="7">
        <v>4.5</v>
      </c>
      <c r="H5" s="5" t="s">
        <v>64</v>
      </c>
      <c r="I5" s="9" t="s">
        <v>24</v>
      </c>
      <c r="J5" s="5" t="s">
        <v>7531</v>
      </c>
      <c r="K5" s="5" t="s">
        <v>7563</v>
      </c>
      <c r="L5" s="5" t="s">
        <v>7564</v>
      </c>
      <c r="M5" s="5" t="s">
        <v>53</v>
      </c>
      <c r="N5" s="5" t="s">
        <v>38</v>
      </c>
      <c r="O5" s="5" t="b">
        <f t="shared" ca="1" si="0"/>
        <v>1</v>
      </c>
      <c r="P5" s="5"/>
      <c r="Q5" s="5"/>
      <c r="R5" s="5"/>
      <c r="S5" s="5"/>
      <c r="T5" s="5"/>
      <c r="U5" s="5"/>
      <c r="V5" s="5"/>
      <c r="W5" s="5"/>
      <c r="X5" s="5"/>
      <c r="Y5" s="5"/>
      <c r="Z5" s="5"/>
      <c r="AA5" s="5"/>
      <c r="AB5" s="5"/>
      <c r="AC5" s="5"/>
      <c r="AD5" s="5"/>
      <c r="AE5" s="5"/>
    </row>
    <row r="6" spans="1:31" ht="21" customHeight="1">
      <c r="A6" s="5" t="s">
        <v>137</v>
      </c>
      <c r="B6" s="5" t="s">
        <v>7566</v>
      </c>
      <c r="C6" s="5" t="s">
        <v>27</v>
      </c>
      <c r="D6" s="12" t="s">
        <v>47</v>
      </c>
      <c r="E6" s="5" t="s">
        <v>45</v>
      </c>
      <c r="F6" s="7">
        <v>3</v>
      </c>
      <c r="G6" s="7">
        <v>6</v>
      </c>
      <c r="H6" s="5" t="s">
        <v>280</v>
      </c>
      <c r="I6" s="9" t="s">
        <v>24</v>
      </c>
      <c r="J6" s="5" t="s">
        <v>598</v>
      </c>
      <c r="K6" s="9" t="s">
        <v>47</v>
      </c>
      <c r="L6" s="5" t="s">
        <v>7587</v>
      </c>
      <c r="M6" s="5" t="s">
        <v>167</v>
      </c>
      <c r="N6" s="5" t="s">
        <v>89</v>
      </c>
      <c r="O6" s="5" t="b">
        <f t="shared" ca="1" si="0"/>
        <v>1</v>
      </c>
      <c r="P6" s="5"/>
      <c r="Q6" s="5"/>
      <c r="R6" s="5"/>
      <c r="S6" s="5"/>
      <c r="T6" s="5"/>
      <c r="U6" s="5"/>
      <c r="V6" s="5"/>
      <c r="W6" s="5"/>
      <c r="X6" s="5"/>
      <c r="Y6" s="5"/>
      <c r="Z6" s="5"/>
      <c r="AA6" s="5"/>
      <c r="AB6" s="5"/>
      <c r="AC6" s="5"/>
      <c r="AD6" s="5"/>
      <c r="AE6" s="5"/>
    </row>
    <row r="7" spans="1:31" ht="21" customHeight="1">
      <c r="A7" s="5" t="s">
        <v>7594</v>
      </c>
      <c r="B7" s="5" t="s">
        <v>7595</v>
      </c>
      <c r="C7" s="5" t="s">
        <v>27</v>
      </c>
      <c r="D7" s="12" t="s">
        <v>47</v>
      </c>
      <c r="E7" s="5" t="s">
        <v>29</v>
      </c>
      <c r="F7" s="7">
        <v>3</v>
      </c>
      <c r="G7" s="7">
        <v>4.5</v>
      </c>
      <c r="H7" s="5" t="s">
        <v>64</v>
      </c>
      <c r="I7" s="9" t="s">
        <v>24</v>
      </c>
      <c r="J7" s="5" t="s">
        <v>7598</v>
      </c>
      <c r="K7" s="9" t="s">
        <v>47</v>
      </c>
      <c r="L7" s="9" t="s">
        <v>47</v>
      </c>
      <c r="M7" s="5" t="s">
        <v>53</v>
      </c>
      <c r="N7" s="5" t="s">
        <v>89</v>
      </c>
      <c r="O7" s="5" t="b">
        <f t="shared" ca="1" si="0"/>
        <v>1</v>
      </c>
      <c r="P7" s="9"/>
      <c r="Q7" s="5"/>
      <c r="R7" s="5"/>
      <c r="S7" s="5"/>
      <c r="T7" s="5"/>
      <c r="U7" s="5"/>
      <c r="V7" s="5"/>
      <c r="W7" s="5"/>
      <c r="X7" s="5"/>
      <c r="Y7" s="5"/>
      <c r="Z7" s="5"/>
      <c r="AA7" s="5"/>
      <c r="AB7" s="5"/>
      <c r="AC7" s="5"/>
      <c r="AD7" s="5"/>
      <c r="AE7" s="5"/>
    </row>
    <row r="8" spans="1:31" ht="21" customHeight="1">
      <c r="A8" s="5" t="s">
        <v>137</v>
      </c>
      <c r="B8" s="5" t="s">
        <v>7604</v>
      </c>
      <c r="C8" s="5" t="s">
        <v>41</v>
      </c>
      <c r="D8" s="5" t="s">
        <v>874</v>
      </c>
      <c r="E8" s="5" t="s">
        <v>45</v>
      </c>
      <c r="F8" s="7">
        <v>3</v>
      </c>
      <c r="G8" s="7">
        <v>4.5</v>
      </c>
      <c r="H8" s="5" t="s">
        <v>64</v>
      </c>
      <c r="I8" s="9" t="s">
        <v>24</v>
      </c>
      <c r="J8" s="5" t="s">
        <v>57</v>
      </c>
      <c r="K8" s="5" t="s">
        <v>7609</v>
      </c>
      <c r="L8" s="5" t="s">
        <v>7610</v>
      </c>
      <c r="M8" s="5" t="s">
        <v>53</v>
      </c>
      <c r="N8" s="5" t="s">
        <v>55</v>
      </c>
      <c r="O8" s="5" t="b">
        <f t="shared" ca="1" si="0"/>
        <v>1</v>
      </c>
      <c r="P8" s="5"/>
      <c r="Q8" s="5"/>
      <c r="R8" s="5"/>
      <c r="S8" s="5"/>
      <c r="T8" s="5"/>
      <c r="U8" s="5"/>
      <c r="V8" s="5"/>
      <c r="W8" s="5"/>
      <c r="X8" s="5"/>
      <c r="Y8" s="5"/>
      <c r="Z8" s="5"/>
      <c r="AA8" s="5"/>
      <c r="AB8" s="5"/>
      <c r="AC8" s="5"/>
      <c r="AD8" s="5"/>
      <c r="AE8" s="5"/>
    </row>
    <row r="9" spans="1:31" ht="21" customHeight="1">
      <c r="A9" s="5" t="s">
        <v>7617</v>
      </c>
      <c r="B9" s="5" t="s">
        <v>7618</v>
      </c>
      <c r="C9" s="5" t="s">
        <v>41</v>
      </c>
      <c r="D9" s="5" t="s">
        <v>94</v>
      </c>
      <c r="E9" s="5" t="s">
        <v>29</v>
      </c>
      <c r="F9" s="7">
        <v>3</v>
      </c>
      <c r="G9" s="7">
        <v>6</v>
      </c>
      <c r="H9" s="5" t="s">
        <v>280</v>
      </c>
      <c r="I9" s="9" t="s">
        <v>24</v>
      </c>
      <c r="J9" s="5" t="s">
        <v>291</v>
      </c>
      <c r="K9" s="5" t="s">
        <v>7621</v>
      </c>
      <c r="L9" s="5" t="s">
        <v>7623</v>
      </c>
      <c r="M9" s="5" t="s">
        <v>53</v>
      </c>
      <c r="N9" s="5" t="s">
        <v>55</v>
      </c>
      <c r="O9" s="5" t="b">
        <f t="shared" ca="1" si="0"/>
        <v>1</v>
      </c>
      <c r="P9" s="5"/>
      <c r="Q9" s="5"/>
      <c r="R9" s="5"/>
      <c r="S9" s="5"/>
      <c r="T9" s="5"/>
      <c r="U9" s="5"/>
      <c r="V9" s="5"/>
      <c r="W9" s="5"/>
      <c r="X9" s="5"/>
      <c r="Y9" s="5"/>
      <c r="Z9" s="5"/>
      <c r="AA9" s="5"/>
      <c r="AB9" s="5"/>
      <c r="AC9" s="5"/>
      <c r="AD9" s="5"/>
      <c r="AE9" s="5"/>
    </row>
    <row r="10" spans="1:31" ht="21" customHeight="1">
      <c r="A10" s="5" t="s">
        <v>277</v>
      </c>
      <c r="B10" s="5" t="s">
        <v>278</v>
      </c>
      <c r="C10" s="5" t="s">
        <v>41</v>
      </c>
      <c r="D10" s="12" t="s">
        <v>47</v>
      </c>
      <c r="E10" s="5" t="s">
        <v>45</v>
      </c>
      <c r="F10" s="7">
        <v>3</v>
      </c>
      <c r="G10" s="7">
        <v>6</v>
      </c>
      <c r="H10" s="5" t="s">
        <v>280</v>
      </c>
      <c r="I10" s="5" t="s">
        <v>125</v>
      </c>
      <c r="J10" s="5" t="s">
        <v>252</v>
      </c>
      <c r="K10" s="5" t="s">
        <v>283</v>
      </c>
      <c r="L10" s="5" t="s">
        <v>285</v>
      </c>
      <c r="M10" s="5" t="s">
        <v>100</v>
      </c>
      <c r="N10" s="5" t="s">
        <v>55</v>
      </c>
      <c r="O10" s="5" t="b">
        <f t="shared" ca="1" si="0"/>
        <v>1</v>
      </c>
      <c r="P10" s="5"/>
      <c r="Q10" s="5"/>
      <c r="R10" s="5"/>
      <c r="S10" s="5"/>
      <c r="T10" s="5"/>
      <c r="U10" s="5"/>
      <c r="V10" s="5"/>
      <c r="W10" s="5"/>
      <c r="X10" s="5"/>
      <c r="Y10" s="5"/>
      <c r="Z10" s="5"/>
      <c r="AA10" s="5"/>
      <c r="AB10" s="5"/>
      <c r="AC10" s="5"/>
      <c r="AD10" s="5"/>
      <c r="AE10" s="5"/>
    </row>
    <row r="11" spans="1:31" ht="21" customHeight="1">
      <c r="A11" s="5" t="s">
        <v>7631</v>
      </c>
      <c r="B11" s="5" t="s">
        <v>7633</v>
      </c>
      <c r="C11" s="5" t="s">
        <v>170</v>
      </c>
      <c r="D11" s="5" t="s">
        <v>171</v>
      </c>
      <c r="E11" s="5" t="s">
        <v>45</v>
      </c>
      <c r="F11" s="11">
        <v>4</v>
      </c>
      <c r="G11" s="11">
        <v>7</v>
      </c>
      <c r="H11" s="13" t="s">
        <v>7635</v>
      </c>
      <c r="I11" s="5" t="s">
        <v>108</v>
      </c>
      <c r="J11" s="5" t="s">
        <v>76</v>
      </c>
      <c r="K11" s="9" t="s">
        <v>47</v>
      </c>
      <c r="L11" s="5" t="s">
        <v>7646</v>
      </c>
      <c r="M11" s="5" t="s">
        <v>100</v>
      </c>
      <c r="N11" s="5" t="s">
        <v>55</v>
      </c>
      <c r="O11" s="5" t="b">
        <f t="shared" ca="1" si="0"/>
        <v>1</v>
      </c>
      <c r="P11" s="5"/>
      <c r="Q11" s="5"/>
      <c r="R11" s="5"/>
      <c r="S11" s="5"/>
      <c r="T11" s="5"/>
      <c r="U11" s="5"/>
      <c r="V11" s="5"/>
      <c r="W11" s="5"/>
      <c r="X11" s="5"/>
      <c r="Y11" s="5"/>
      <c r="Z11" s="5"/>
      <c r="AA11" s="5"/>
      <c r="AB11" s="5"/>
      <c r="AC11" s="5"/>
      <c r="AD11" s="5"/>
      <c r="AE11" s="5"/>
    </row>
    <row r="12" spans="1:31" ht="21" customHeight="1">
      <c r="A12" s="5" t="s">
        <v>736</v>
      </c>
      <c r="B12" s="5" t="s">
        <v>737</v>
      </c>
      <c r="C12" s="5" t="s">
        <v>27</v>
      </c>
      <c r="D12" s="5" t="s">
        <v>212</v>
      </c>
      <c r="E12" s="5" t="s">
        <v>45</v>
      </c>
      <c r="F12" s="7">
        <v>4</v>
      </c>
      <c r="G12" s="7">
        <v>6</v>
      </c>
      <c r="H12" s="5" t="s">
        <v>211</v>
      </c>
      <c r="I12" s="9" t="s">
        <v>24</v>
      </c>
      <c r="J12" s="5" t="s">
        <v>742</v>
      </c>
      <c r="K12" s="9" t="s">
        <v>47</v>
      </c>
      <c r="L12" s="5" t="s">
        <v>745</v>
      </c>
      <c r="M12" s="5" t="s">
        <v>53</v>
      </c>
      <c r="N12" s="5" t="s">
        <v>55</v>
      </c>
      <c r="O12" s="5" t="b">
        <f t="shared" ca="1" si="0"/>
        <v>1</v>
      </c>
      <c r="P12" s="5" t="b">
        <f ca="1">IFERROR(__xludf.DUMMYFUNCTION("REGEXMATCH(L12,""(?i)Java"")"),TRUE)</f>
        <v>1</v>
      </c>
      <c r="Q12" s="5"/>
      <c r="R12" s="5"/>
      <c r="S12" s="5"/>
      <c r="T12" s="5"/>
      <c r="U12" s="5"/>
      <c r="V12" s="5"/>
      <c r="W12" s="5"/>
      <c r="X12" s="5"/>
      <c r="Y12" s="5"/>
      <c r="Z12" s="5"/>
      <c r="AA12" s="5"/>
      <c r="AB12" s="5"/>
      <c r="AC12" s="5"/>
      <c r="AD12" s="5"/>
      <c r="AE12" s="5"/>
    </row>
    <row r="13" spans="1:31" ht="21" customHeight="1">
      <c r="A13" s="5" t="s">
        <v>3974</v>
      </c>
      <c r="B13" s="5" t="s">
        <v>7665</v>
      </c>
      <c r="C13" s="5" t="s">
        <v>27</v>
      </c>
      <c r="D13" s="5" t="s">
        <v>575</v>
      </c>
      <c r="E13" s="5" t="s">
        <v>45</v>
      </c>
      <c r="F13" s="7">
        <v>4</v>
      </c>
      <c r="G13" s="7">
        <v>7</v>
      </c>
      <c r="H13" s="5" t="s">
        <v>816</v>
      </c>
      <c r="I13" s="9" t="s">
        <v>24</v>
      </c>
      <c r="J13" s="5" t="s">
        <v>267</v>
      </c>
      <c r="K13" s="5" t="s">
        <v>7669</v>
      </c>
      <c r="L13" s="5" t="s">
        <v>7670</v>
      </c>
      <c r="M13" s="5" t="s">
        <v>53</v>
      </c>
      <c r="N13" s="5" t="s">
        <v>55</v>
      </c>
      <c r="O13" s="5" t="b">
        <f t="shared" ca="1" si="0"/>
        <v>1</v>
      </c>
      <c r="P13" s="5"/>
      <c r="Q13" s="5"/>
      <c r="R13" s="5"/>
      <c r="S13" s="5"/>
      <c r="T13" s="5"/>
      <c r="U13" s="5"/>
      <c r="V13" s="5"/>
      <c r="W13" s="5"/>
      <c r="X13" s="5"/>
      <c r="Y13" s="5"/>
      <c r="Z13" s="5"/>
      <c r="AA13" s="5"/>
      <c r="AB13" s="5"/>
      <c r="AC13" s="5"/>
      <c r="AD13" s="5"/>
      <c r="AE13" s="5"/>
    </row>
    <row r="14" spans="1:31" ht="21" customHeight="1">
      <c r="A14" s="5" t="s">
        <v>159</v>
      </c>
      <c r="B14" s="5" t="s">
        <v>299</v>
      </c>
      <c r="C14" s="5" t="s">
        <v>27</v>
      </c>
      <c r="D14" s="12" t="s">
        <v>47</v>
      </c>
      <c r="E14" s="5" t="s">
        <v>45</v>
      </c>
      <c r="F14" s="7">
        <v>4</v>
      </c>
      <c r="G14" s="7">
        <v>10</v>
      </c>
      <c r="H14" s="5" t="s">
        <v>186</v>
      </c>
      <c r="I14" s="5" t="s">
        <v>31</v>
      </c>
      <c r="J14" s="5" t="s">
        <v>48</v>
      </c>
      <c r="K14" s="5" t="s">
        <v>300</v>
      </c>
      <c r="L14" s="5" t="s">
        <v>629</v>
      </c>
      <c r="M14" s="5" t="s">
        <v>53</v>
      </c>
      <c r="N14" s="5" t="s">
        <v>55</v>
      </c>
      <c r="O14" s="5" t="b">
        <f t="shared" ca="1" si="0"/>
        <v>1</v>
      </c>
      <c r="P14" s="5" t="b">
        <f ca="1">IFERROR(__xludf.DUMMYFUNCTION("REGEXMATCH(L14,""(?i)Java"")"),TRUE)</f>
        <v>1</v>
      </c>
      <c r="Q14" s="5"/>
      <c r="R14" s="5"/>
      <c r="S14" s="5"/>
      <c r="T14" s="5"/>
      <c r="U14" s="5"/>
      <c r="V14" s="5"/>
      <c r="W14" s="5"/>
      <c r="X14" s="5"/>
      <c r="Y14" s="5"/>
      <c r="Z14" s="5"/>
      <c r="AA14" s="5"/>
      <c r="AB14" s="5"/>
      <c r="AC14" s="5"/>
      <c r="AD14" s="5"/>
      <c r="AE14" s="5"/>
    </row>
    <row r="15" spans="1:31" ht="21" customHeight="1">
      <c r="A15" s="5" t="s">
        <v>277</v>
      </c>
      <c r="B15" s="5" t="s">
        <v>591</v>
      </c>
      <c r="C15" s="5" t="s">
        <v>41</v>
      </c>
      <c r="D15" s="5" t="s">
        <v>169</v>
      </c>
      <c r="E15" s="5" t="s">
        <v>29</v>
      </c>
      <c r="F15" s="7">
        <v>4</v>
      </c>
      <c r="G15" s="7">
        <v>10</v>
      </c>
      <c r="H15" s="5" t="s">
        <v>186</v>
      </c>
      <c r="I15" s="5" t="s">
        <v>108</v>
      </c>
      <c r="J15" s="5" t="s">
        <v>252</v>
      </c>
      <c r="K15" s="5" t="s">
        <v>600</v>
      </c>
      <c r="L15" s="5" t="s">
        <v>602</v>
      </c>
      <c r="M15" s="5" t="s">
        <v>37</v>
      </c>
      <c r="N15" s="5" t="s">
        <v>55</v>
      </c>
      <c r="O15" s="5" t="b">
        <f t="shared" ca="1" si="0"/>
        <v>1</v>
      </c>
      <c r="P15" s="5"/>
      <c r="Q15" s="5"/>
      <c r="R15" s="5"/>
      <c r="S15" s="5"/>
      <c r="T15" s="5"/>
      <c r="U15" s="5"/>
      <c r="V15" s="5"/>
      <c r="W15" s="5"/>
      <c r="X15" s="5"/>
      <c r="Y15" s="5"/>
      <c r="Z15" s="5"/>
      <c r="AA15" s="5"/>
      <c r="AB15" s="5"/>
      <c r="AC15" s="5"/>
      <c r="AD15" s="5"/>
      <c r="AE15" s="5"/>
    </row>
    <row r="16" spans="1:31" ht="21" customHeight="1">
      <c r="A16" s="5" t="s">
        <v>836</v>
      </c>
      <c r="B16" s="5" t="s">
        <v>837</v>
      </c>
      <c r="C16" s="5" t="s">
        <v>41</v>
      </c>
      <c r="D16" s="5" t="s">
        <v>169</v>
      </c>
      <c r="E16" s="5" t="s">
        <v>45</v>
      </c>
      <c r="F16" s="7">
        <v>4</v>
      </c>
      <c r="G16" s="7">
        <v>6</v>
      </c>
      <c r="H16" s="5" t="s">
        <v>211</v>
      </c>
      <c r="I16" s="9" t="s">
        <v>24</v>
      </c>
      <c r="J16" s="5" t="s">
        <v>362</v>
      </c>
      <c r="K16" s="5" t="s">
        <v>842</v>
      </c>
      <c r="L16" s="5" t="s">
        <v>843</v>
      </c>
      <c r="M16" s="5" t="s">
        <v>53</v>
      </c>
      <c r="N16" s="5" t="s">
        <v>55</v>
      </c>
      <c r="O16" s="5" t="b">
        <f t="shared" ca="1" si="0"/>
        <v>1</v>
      </c>
      <c r="P16" s="5" t="b">
        <f ca="1">IFERROR(__xludf.DUMMYFUNCTION("REGEXMATCH(L16,""(?i)Java"")"),TRUE)</f>
        <v>1</v>
      </c>
      <c r="Q16" s="5"/>
      <c r="R16" s="5"/>
      <c r="S16" s="5"/>
      <c r="T16" s="5"/>
      <c r="U16" s="5"/>
      <c r="V16" s="5"/>
      <c r="W16" s="5"/>
      <c r="X16" s="5"/>
      <c r="Y16" s="5"/>
      <c r="Z16" s="5"/>
      <c r="AA16" s="5"/>
      <c r="AB16" s="5"/>
      <c r="AC16" s="5"/>
      <c r="AD16" s="5"/>
      <c r="AE16" s="5"/>
    </row>
    <row r="17" spans="1:31" ht="21" customHeight="1">
      <c r="A17" s="5" t="s">
        <v>6245</v>
      </c>
      <c r="B17" s="5" t="s">
        <v>7725</v>
      </c>
      <c r="C17" s="5" t="s">
        <v>41</v>
      </c>
      <c r="D17" s="5" t="s">
        <v>874</v>
      </c>
      <c r="E17" s="5" t="s">
        <v>29</v>
      </c>
      <c r="F17" s="7">
        <v>4</v>
      </c>
      <c r="G17" s="7">
        <v>7.5</v>
      </c>
      <c r="H17" s="5" t="s">
        <v>7726</v>
      </c>
      <c r="I17" s="5" t="s">
        <v>31</v>
      </c>
      <c r="J17" s="5" t="s">
        <v>57</v>
      </c>
      <c r="K17" s="5" t="s">
        <v>7727</v>
      </c>
      <c r="L17" s="5" t="s">
        <v>7729</v>
      </c>
      <c r="M17" s="5" t="s">
        <v>37</v>
      </c>
      <c r="N17" s="5" t="s">
        <v>405</v>
      </c>
      <c r="O17" s="5" t="b">
        <f t="shared" ca="1" si="0"/>
        <v>1</v>
      </c>
      <c r="P17" s="5"/>
      <c r="Q17" s="5"/>
      <c r="R17" s="5"/>
      <c r="S17" s="5"/>
      <c r="T17" s="5"/>
      <c r="U17" s="5"/>
      <c r="V17" s="5"/>
      <c r="W17" s="5"/>
      <c r="X17" s="5"/>
      <c r="Y17" s="5"/>
      <c r="Z17" s="5"/>
      <c r="AA17" s="5"/>
      <c r="AB17" s="5"/>
      <c r="AC17" s="5"/>
      <c r="AD17" s="5"/>
      <c r="AE17" s="5"/>
    </row>
    <row r="18" spans="1:31" ht="21" customHeight="1">
      <c r="A18" s="5" t="s">
        <v>765</v>
      </c>
      <c r="B18" s="5" t="s">
        <v>766</v>
      </c>
      <c r="C18" s="5" t="s">
        <v>41</v>
      </c>
      <c r="D18" s="5" t="s">
        <v>114</v>
      </c>
      <c r="E18" s="5" t="s">
        <v>29</v>
      </c>
      <c r="F18" s="7">
        <v>4</v>
      </c>
      <c r="G18" s="7">
        <v>8</v>
      </c>
      <c r="H18" s="5" t="s">
        <v>223</v>
      </c>
      <c r="I18" s="5" t="s">
        <v>125</v>
      </c>
      <c r="J18" s="5" t="s">
        <v>76</v>
      </c>
      <c r="K18" s="5" t="s">
        <v>771</v>
      </c>
      <c r="L18" s="5" t="s">
        <v>773</v>
      </c>
      <c r="M18" s="5" t="s">
        <v>37</v>
      </c>
      <c r="N18" s="5" t="s">
        <v>55</v>
      </c>
      <c r="O18" s="5" t="b">
        <f t="shared" ca="1" si="0"/>
        <v>1</v>
      </c>
      <c r="P18" s="5" t="b">
        <f t="shared" ref="P18:P22" ca="1" si="2">IFERROR(__xludf.DUMMYFUNCTION("REGEXMATCH(L18,""(?i)Java"")"),TRUE)</f>
        <v>1</v>
      </c>
      <c r="Q18" s="5"/>
      <c r="R18" s="5"/>
      <c r="S18" s="5"/>
      <c r="T18" s="5"/>
      <c r="U18" s="5"/>
      <c r="V18" s="5"/>
      <c r="W18" s="5"/>
      <c r="X18" s="5"/>
      <c r="Y18" s="5"/>
      <c r="Z18" s="5"/>
      <c r="AA18" s="5"/>
      <c r="AB18" s="5"/>
      <c r="AC18" s="5"/>
      <c r="AD18" s="5"/>
      <c r="AE18" s="5"/>
    </row>
    <row r="19" spans="1:31" ht="21" customHeight="1">
      <c r="A19" s="5" t="s">
        <v>784</v>
      </c>
      <c r="B19" s="5" t="s">
        <v>785</v>
      </c>
      <c r="C19" s="5" t="s">
        <v>41</v>
      </c>
      <c r="D19" s="5" t="s">
        <v>94</v>
      </c>
      <c r="E19" s="5" t="s">
        <v>29</v>
      </c>
      <c r="F19" s="7">
        <v>4</v>
      </c>
      <c r="G19" s="7">
        <v>6</v>
      </c>
      <c r="H19" s="5" t="s">
        <v>211</v>
      </c>
      <c r="I19" s="9" t="s">
        <v>24</v>
      </c>
      <c r="J19" s="5" t="s">
        <v>48</v>
      </c>
      <c r="K19" s="5" t="s">
        <v>788</v>
      </c>
      <c r="L19" s="5" t="s">
        <v>791</v>
      </c>
      <c r="M19" s="5" t="s">
        <v>100</v>
      </c>
      <c r="N19" s="5" t="s">
        <v>55</v>
      </c>
      <c r="O19" s="5" t="b">
        <f t="shared" ca="1" si="0"/>
        <v>1</v>
      </c>
      <c r="P19" s="5" t="b">
        <f t="shared" ca="1" si="2"/>
        <v>1</v>
      </c>
      <c r="Q19" s="5"/>
      <c r="R19" s="5"/>
      <c r="S19" s="5"/>
      <c r="T19" s="5"/>
      <c r="U19" s="5"/>
      <c r="V19" s="5"/>
      <c r="W19" s="5"/>
      <c r="X19" s="5"/>
      <c r="Y19" s="5"/>
      <c r="Z19" s="5"/>
      <c r="AA19" s="5"/>
      <c r="AB19" s="5"/>
      <c r="AC19" s="5"/>
      <c r="AD19" s="5"/>
      <c r="AE19" s="5"/>
    </row>
    <row r="20" spans="1:31" ht="21" customHeight="1">
      <c r="A20" s="5" t="s">
        <v>812</v>
      </c>
      <c r="B20" s="5" t="s">
        <v>814</v>
      </c>
      <c r="C20" s="5" t="s">
        <v>41</v>
      </c>
      <c r="D20" s="12" t="s">
        <v>47</v>
      </c>
      <c r="E20" s="5" t="s">
        <v>29</v>
      </c>
      <c r="F20" s="7">
        <v>4</v>
      </c>
      <c r="G20" s="7">
        <v>7</v>
      </c>
      <c r="H20" s="5" t="s">
        <v>816</v>
      </c>
      <c r="I20" s="9" t="s">
        <v>24</v>
      </c>
      <c r="J20" s="5" t="s">
        <v>817</v>
      </c>
      <c r="K20" s="5" t="s">
        <v>820</v>
      </c>
      <c r="L20" s="5" t="s">
        <v>822</v>
      </c>
      <c r="M20" s="5" t="s">
        <v>37</v>
      </c>
      <c r="N20" s="9" t="s">
        <v>47</v>
      </c>
      <c r="O20" s="5" t="b">
        <f t="shared" ca="1" si="0"/>
        <v>1</v>
      </c>
      <c r="P20" s="5" t="b">
        <f t="shared" ca="1" si="2"/>
        <v>1</v>
      </c>
      <c r="Q20" s="5"/>
      <c r="R20" s="5"/>
      <c r="S20" s="5"/>
      <c r="T20" s="5"/>
      <c r="U20" s="5"/>
      <c r="V20" s="5"/>
      <c r="W20" s="5"/>
      <c r="X20" s="5"/>
      <c r="Y20" s="5"/>
      <c r="Z20" s="5"/>
      <c r="AA20" s="5"/>
      <c r="AB20" s="5"/>
      <c r="AC20" s="5"/>
      <c r="AD20" s="5"/>
      <c r="AE20" s="5"/>
    </row>
    <row r="21" spans="1:31" ht="21" customHeight="1">
      <c r="A21" s="5" t="s">
        <v>7779</v>
      </c>
      <c r="B21" s="5" t="s">
        <v>7780</v>
      </c>
      <c r="C21" s="5" t="s">
        <v>41</v>
      </c>
      <c r="D21" s="12" t="s">
        <v>47</v>
      </c>
      <c r="E21" s="5" t="s">
        <v>45</v>
      </c>
      <c r="F21" s="7">
        <v>4</v>
      </c>
      <c r="G21" s="7">
        <v>7</v>
      </c>
      <c r="H21" s="5" t="s">
        <v>816</v>
      </c>
      <c r="I21" s="5" t="s">
        <v>125</v>
      </c>
      <c r="J21" s="5" t="s">
        <v>57</v>
      </c>
      <c r="K21" s="5" t="s">
        <v>7781</v>
      </c>
      <c r="L21" s="5" t="s">
        <v>7783</v>
      </c>
      <c r="M21" s="5" t="s">
        <v>37</v>
      </c>
      <c r="N21" s="5" t="s">
        <v>55</v>
      </c>
      <c r="O21" s="5" t="b">
        <f t="shared" ca="1" si="0"/>
        <v>1</v>
      </c>
      <c r="P21" s="5" t="b">
        <f t="shared" ca="1" si="2"/>
        <v>1</v>
      </c>
      <c r="Q21" s="5"/>
      <c r="R21" s="5"/>
      <c r="S21" s="5"/>
      <c r="T21" s="5"/>
      <c r="U21" s="5"/>
      <c r="V21" s="5"/>
      <c r="W21" s="5"/>
      <c r="X21" s="5"/>
      <c r="Y21" s="5"/>
      <c r="Z21" s="5"/>
      <c r="AA21" s="5"/>
      <c r="AB21" s="5"/>
      <c r="AC21" s="5"/>
      <c r="AD21" s="5"/>
      <c r="AE21" s="5"/>
    </row>
    <row r="22" spans="1:31" ht="21" customHeight="1">
      <c r="A22" s="5" t="s">
        <v>645</v>
      </c>
      <c r="B22" s="5" t="s">
        <v>647</v>
      </c>
      <c r="C22" s="5" t="s">
        <v>170</v>
      </c>
      <c r="D22" s="5" t="s">
        <v>378</v>
      </c>
      <c r="E22" s="5" t="s">
        <v>651</v>
      </c>
      <c r="F22" s="7">
        <v>4</v>
      </c>
      <c r="G22" s="7">
        <v>10</v>
      </c>
      <c r="H22" s="5" t="s">
        <v>186</v>
      </c>
      <c r="I22" s="5" t="s">
        <v>125</v>
      </c>
      <c r="J22" s="5" t="s">
        <v>655</v>
      </c>
      <c r="K22" s="5" t="s">
        <v>657</v>
      </c>
      <c r="L22" s="5" t="s">
        <v>659</v>
      </c>
      <c r="M22" s="5" t="s">
        <v>100</v>
      </c>
      <c r="N22" s="5" t="s">
        <v>55</v>
      </c>
      <c r="O22" s="5" t="b">
        <f t="shared" ca="1" si="0"/>
        <v>1</v>
      </c>
      <c r="P22" s="5" t="b">
        <f t="shared" ca="1" si="2"/>
        <v>1</v>
      </c>
      <c r="Q22" s="5"/>
      <c r="R22" s="5"/>
      <c r="S22" s="5"/>
      <c r="T22" s="5"/>
      <c r="U22" s="5"/>
      <c r="V22" s="5"/>
      <c r="W22" s="5"/>
      <c r="X22" s="5"/>
      <c r="Y22" s="5"/>
      <c r="Z22" s="5"/>
      <c r="AA22" s="5"/>
      <c r="AB22" s="5"/>
      <c r="AC22" s="5"/>
      <c r="AD22" s="5"/>
      <c r="AE22" s="5"/>
    </row>
    <row r="23" spans="1:31" ht="21" customHeight="1">
      <c r="A23" s="5" t="s">
        <v>7800</v>
      </c>
      <c r="B23" s="5" t="s">
        <v>7801</v>
      </c>
      <c r="C23" s="5" t="s">
        <v>170</v>
      </c>
      <c r="D23" s="5" t="s">
        <v>390</v>
      </c>
      <c r="E23" s="5" t="s">
        <v>29</v>
      </c>
      <c r="F23" s="7">
        <v>4</v>
      </c>
      <c r="G23" s="7">
        <v>8</v>
      </c>
      <c r="H23" s="5" t="s">
        <v>223</v>
      </c>
      <c r="I23" s="9" t="s">
        <v>24</v>
      </c>
      <c r="J23" s="5" t="s">
        <v>273</v>
      </c>
      <c r="K23" s="9" t="s">
        <v>47</v>
      </c>
      <c r="L23" s="5" t="s">
        <v>7803</v>
      </c>
      <c r="M23" s="5" t="s">
        <v>53</v>
      </c>
      <c r="N23" s="5" t="s">
        <v>55</v>
      </c>
      <c r="O23" s="5" t="b">
        <f t="shared" ca="1" si="0"/>
        <v>1</v>
      </c>
      <c r="P23" s="5"/>
      <c r="Q23" s="5"/>
      <c r="R23" s="5"/>
      <c r="S23" s="5"/>
      <c r="T23" s="5"/>
      <c r="U23" s="5"/>
      <c r="V23" s="5"/>
      <c r="W23" s="5"/>
      <c r="X23" s="5"/>
      <c r="Y23" s="5"/>
      <c r="Z23" s="5"/>
      <c r="AA23" s="5"/>
      <c r="AB23" s="5"/>
      <c r="AC23" s="5"/>
      <c r="AD23" s="5"/>
      <c r="AE23" s="5"/>
    </row>
    <row r="24" spans="1:31" ht="21" customHeight="1">
      <c r="A24" s="5" t="s">
        <v>900</v>
      </c>
      <c r="B24" s="5" t="s">
        <v>902</v>
      </c>
      <c r="C24" s="5" t="s">
        <v>170</v>
      </c>
      <c r="D24" s="5" t="s">
        <v>390</v>
      </c>
      <c r="E24" s="5" t="s">
        <v>29</v>
      </c>
      <c r="F24" s="7">
        <v>4</v>
      </c>
      <c r="G24" s="7">
        <v>6</v>
      </c>
      <c r="H24" s="5" t="s">
        <v>211</v>
      </c>
      <c r="I24" s="9" t="s">
        <v>24</v>
      </c>
      <c r="J24" s="5" t="s">
        <v>907</v>
      </c>
      <c r="K24" s="5" t="s">
        <v>909</v>
      </c>
      <c r="L24" s="5" t="s">
        <v>911</v>
      </c>
      <c r="M24" s="5" t="s">
        <v>53</v>
      </c>
      <c r="N24" s="5" t="s">
        <v>55</v>
      </c>
      <c r="O24" s="5" t="b">
        <f t="shared" ca="1" si="0"/>
        <v>1</v>
      </c>
      <c r="P24" s="5"/>
      <c r="Q24" s="5"/>
      <c r="R24" s="5"/>
      <c r="S24" s="5"/>
      <c r="T24" s="5"/>
      <c r="U24" s="5"/>
      <c r="V24" s="5"/>
      <c r="W24" s="5"/>
      <c r="X24" s="5"/>
      <c r="Y24" s="5"/>
      <c r="Z24" s="5"/>
      <c r="AA24" s="5"/>
      <c r="AB24" s="5"/>
      <c r="AC24" s="5"/>
      <c r="AD24" s="5"/>
      <c r="AE24" s="5"/>
    </row>
    <row r="25" spans="1:31" ht="21" customHeight="1">
      <c r="A25" s="5" t="s">
        <v>7815</v>
      </c>
      <c r="B25" s="5" t="s">
        <v>779</v>
      </c>
      <c r="C25" s="5" t="s">
        <v>27</v>
      </c>
      <c r="D25" s="5" t="s">
        <v>85</v>
      </c>
      <c r="E25" s="5" t="s">
        <v>29</v>
      </c>
      <c r="F25" s="7">
        <v>4.5</v>
      </c>
      <c r="G25" s="7">
        <v>6</v>
      </c>
      <c r="H25" s="5" t="s">
        <v>272</v>
      </c>
      <c r="I25" s="9" t="s">
        <v>24</v>
      </c>
      <c r="J25" s="5" t="s">
        <v>780</v>
      </c>
      <c r="K25" s="5" t="s">
        <v>7817</v>
      </c>
      <c r="L25" s="5" t="s">
        <v>7818</v>
      </c>
      <c r="M25" s="5" t="s">
        <v>37</v>
      </c>
      <c r="N25" s="5" t="s">
        <v>55</v>
      </c>
      <c r="O25" s="5" t="b">
        <f t="shared" ca="1" si="0"/>
        <v>1</v>
      </c>
      <c r="P25" s="5"/>
      <c r="Q25" s="5"/>
      <c r="R25" s="5"/>
      <c r="S25" s="5"/>
      <c r="T25" s="5"/>
      <c r="U25" s="5"/>
      <c r="V25" s="5"/>
      <c r="W25" s="5"/>
      <c r="X25" s="5"/>
      <c r="Y25" s="5"/>
      <c r="Z25" s="5"/>
      <c r="AA25" s="5"/>
      <c r="AB25" s="5"/>
      <c r="AC25" s="5"/>
      <c r="AD25" s="5"/>
      <c r="AE25" s="5"/>
    </row>
    <row r="26" spans="1:31" ht="21" customHeight="1">
      <c r="A26" s="5" t="s">
        <v>1216</v>
      </c>
      <c r="B26" s="5" t="s">
        <v>1339</v>
      </c>
      <c r="C26" s="5" t="s">
        <v>27</v>
      </c>
      <c r="D26" s="5" t="s">
        <v>290</v>
      </c>
      <c r="E26" s="5" t="s">
        <v>1341</v>
      </c>
      <c r="F26" s="7">
        <v>4.5</v>
      </c>
      <c r="G26" s="7">
        <v>6</v>
      </c>
      <c r="H26" s="5" t="s">
        <v>272</v>
      </c>
      <c r="I26" s="5" t="s">
        <v>31</v>
      </c>
      <c r="J26" s="5" t="s">
        <v>484</v>
      </c>
      <c r="K26" s="9" t="s">
        <v>47</v>
      </c>
      <c r="L26" s="5" t="s">
        <v>1346</v>
      </c>
      <c r="M26" s="5" t="s">
        <v>53</v>
      </c>
      <c r="N26" s="5" t="s">
        <v>55</v>
      </c>
      <c r="O26" s="5" t="b">
        <f t="shared" ca="1" si="0"/>
        <v>1</v>
      </c>
      <c r="P26" s="5" t="b">
        <f ca="1">IFERROR(__xludf.DUMMYFUNCTION("REGEXMATCH(L26,""(?i)Java"")"),TRUE)</f>
        <v>1</v>
      </c>
      <c r="Q26" s="5"/>
      <c r="R26" s="5"/>
      <c r="S26" s="5"/>
      <c r="T26" s="5"/>
      <c r="U26" s="5"/>
      <c r="V26" s="5"/>
      <c r="W26" s="5"/>
      <c r="X26" s="5"/>
      <c r="Y26" s="5"/>
      <c r="Z26" s="5"/>
      <c r="AA26" s="5"/>
      <c r="AB26" s="5"/>
      <c r="AC26" s="5"/>
      <c r="AD26" s="5"/>
      <c r="AE26" s="5"/>
    </row>
    <row r="27" spans="1:31" ht="21" customHeight="1">
      <c r="A27" s="5" t="s">
        <v>7835</v>
      </c>
      <c r="B27" s="5" t="s">
        <v>7836</v>
      </c>
      <c r="C27" s="5" t="s">
        <v>27</v>
      </c>
      <c r="D27" s="5" t="s">
        <v>266</v>
      </c>
      <c r="E27" s="5" t="s">
        <v>29</v>
      </c>
      <c r="F27" s="7">
        <v>4.5</v>
      </c>
      <c r="G27" s="7">
        <v>6</v>
      </c>
      <c r="H27" s="5" t="s">
        <v>272</v>
      </c>
      <c r="I27" s="5" t="s">
        <v>31</v>
      </c>
      <c r="J27" s="5" t="s">
        <v>57</v>
      </c>
      <c r="K27" s="5" t="s">
        <v>381</v>
      </c>
      <c r="L27" s="5" t="s">
        <v>7839</v>
      </c>
      <c r="M27" s="5" t="s">
        <v>37</v>
      </c>
      <c r="N27" s="5" t="s">
        <v>38</v>
      </c>
      <c r="O27" s="5" t="b">
        <f t="shared" ca="1" si="0"/>
        <v>1</v>
      </c>
      <c r="P27" s="5"/>
      <c r="Q27" s="5"/>
      <c r="R27" s="5"/>
      <c r="S27" s="5"/>
      <c r="T27" s="5"/>
      <c r="U27" s="5"/>
      <c r="V27" s="5"/>
      <c r="W27" s="5"/>
      <c r="X27" s="5"/>
      <c r="Y27" s="5"/>
      <c r="Z27" s="5"/>
      <c r="AA27" s="5"/>
      <c r="AB27" s="5"/>
      <c r="AC27" s="5"/>
      <c r="AD27" s="5"/>
      <c r="AE27" s="5"/>
    </row>
    <row r="28" spans="1:31" ht="21" customHeight="1">
      <c r="A28" s="5" t="s">
        <v>1192</v>
      </c>
      <c r="B28" s="5" t="s">
        <v>1193</v>
      </c>
      <c r="C28" s="5" t="s">
        <v>27</v>
      </c>
      <c r="D28" s="5" t="s">
        <v>119</v>
      </c>
      <c r="E28" s="5" t="s">
        <v>29</v>
      </c>
      <c r="F28" s="7">
        <v>4.5</v>
      </c>
      <c r="G28" s="7">
        <v>6</v>
      </c>
      <c r="H28" s="5" t="s">
        <v>272</v>
      </c>
      <c r="I28" s="5" t="s">
        <v>31</v>
      </c>
      <c r="J28" s="5" t="s">
        <v>1197</v>
      </c>
      <c r="K28" s="5" t="s">
        <v>1199</v>
      </c>
      <c r="L28" s="5" t="s">
        <v>1201</v>
      </c>
      <c r="M28" s="5" t="s">
        <v>100</v>
      </c>
      <c r="N28" s="5" t="s">
        <v>55</v>
      </c>
      <c r="O28" s="5" t="b">
        <f t="shared" ca="1" si="0"/>
        <v>1</v>
      </c>
      <c r="P28" s="5" t="b">
        <f ca="1">IFERROR(__xludf.DUMMYFUNCTION("REGEXMATCH(L28,""(?i)Java"")"),TRUE)</f>
        <v>1</v>
      </c>
      <c r="Q28" s="5"/>
      <c r="R28" s="5"/>
      <c r="S28" s="5"/>
      <c r="T28" s="5"/>
      <c r="U28" s="5"/>
      <c r="V28" s="5"/>
      <c r="W28" s="5"/>
      <c r="X28" s="5"/>
      <c r="Y28" s="5"/>
      <c r="Z28" s="5"/>
      <c r="AA28" s="5"/>
      <c r="AB28" s="5"/>
      <c r="AC28" s="5"/>
      <c r="AD28" s="5"/>
      <c r="AE28" s="5"/>
    </row>
    <row r="29" spans="1:31" ht="21" customHeight="1">
      <c r="A29" s="5" t="s">
        <v>7859</v>
      </c>
      <c r="B29" s="5" t="s">
        <v>5015</v>
      </c>
      <c r="C29" s="5" t="s">
        <v>20</v>
      </c>
      <c r="D29" s="5" t="s">
        <v>1173</v>
      </c>
      <c r="E29" s="5" t="s">
        <v>29</v>
      </c>
      <c r="F29" s="7">
        <v>4.5</v>
      </c>
      <c r="G29" s="7">
        <v>6</v>
      </c>
      <c r="H29" s="5" t="s">
        <v>272</v>
      </c>
      <c r="I29" s="9" t="s">
        <v>24</v>
      </c>
      <c r="J29" s="5" t="s">
        <v>110</v>
      </c>
      <c r="K29" s="9" t="s">
        <v>47</v>
      </c>
      <c r="L29" s="5" t="s">
        <v>7862</v>
      </c>
      <c r="M29" s="5" t="s">
        <v>53</v>
      </c>
      <c r="N29" s="5" t="s">
        <v>55</v>
      </c>
      <c r="O29" s="5" t="b">
        <f t="shared" ca="1" si="0"/>
        <v>1</v>
      </c>
      <c r="P29" s="5"/>
      <c r="Q29" s="5"/>
      <c r="R29" s="5"/>
      <c r="S29" s="5"/>
      <c r="T29" s="5"/>
      <c r="U29" s="5"/>
      <c r="V29" s="5"/>
      <c r="W29" s="5"/>
      <c r="X29" s="5"/>
      <c r="Y29" s="5"/>
      <c r="Z29" s="5"/>
      <c r="AA29" s="5"/>
      <c r="AB29" s="5"/>
      <c r="AC29" s="5"/>
      <c r="AD29" s="5"/>
      <c r="AE29" s="5"/>
    </row>
    <row r="30" spans="1:31" ht="21" customHeight="1">
      <c r="A30" s="5" t="s">
        <v>1216</v>
      </c>
      <c r="B30" s="5" t="s">
        <v>1218</v>
      </c>
      <c r="C30" s="5" t="s">
        <v>41</v>
      </c>
      <c r="D30" s="5" t="s">
        <v>169</v>
      </c>
      <c r="E30" s="5" t="s">
        <v>29</v>
      </c>
      <c r="F30" s="7">
        <v>4.5</v>
      </c>
      <c r="G30" s="7">
        <v>6</v>
      </c>
      <c r="H30" s="5" t="s">
        <v>272</v>
      </c>
      <c r="I30" s="5" t="s">
        <v>31</v>
      </c>
      <c r="J30" s="5" t="s">
        <v>57</v>
      </c>
      <c r="K30" s="9" t="s">
        <v>47</v>
      </c>
      <c r="L30" s="5" t="s">
        <v>1221</v>
      </c>
      <c r="M30" s="5" t="s">
        <v>100</v>
      </c>
      <c r="N30" s="5" t="s">
        <v>55</v>
      </c>
      <c r="O30" s="5" t="b">
        <f t="shared" ca="1" si="0"/>
        <v>1</v>
      </c>
      <c r="P30" s="5" t="b">
        <f t="shared" ref="P30:P32" ca="1" si="3">IFERROR(__xludf.DUMMYFUNCTION("REGEXMATCH(L30,""(?i)Java"")"),TRUE)</f>
        <v>1</v>
      </c>
      <c r="Q30" s="5"/>
      <c r="R30" s="5"/>
      <c r="S30" s="5"/>
      <c r="T30" s="5"/>
      <c r="U30" s="5"/>
      <c r="V30" s="5"/>
      <c r="W30" s="5"/>
      <c r="X30" s="5"/>
      <c r="Y30" s="5"/>
      <c r="Z30" s="5"/>
      <c r="AA30" s="5"/>
      <c r="AB30" s="5"/>
      <c r="AC30" s="5"/>
      <c r="AD30" s="5"/>
      <c r="AE30" s="5"/>
    </row>
    <row r="31" spans="1:31" ht="21" customHeight="1">
      <c r="A31" s="5" t="s">
        <v>1168</v>
      </c>
      <c r="B31" s="5" t="s">
        <v>1169</v>
      </c>
      <c r="C31" s="5" t="s">
        <v>41</v>
      </c>
      <c r="D31" s="5" t="s">
        <v>874</v>
      </c>
      <c r="E31" s="5" t="s">
        <v>45</v>
      </c>
      <c r="F31" s="7">
        <v>4.5</v>
      </c>
      <c r="G31" s="7">
        <v>8</v>
      </c>
      <c r="H31" s="5" t="s">
        <v>1172</v>
      </c>
      <c r="I31" s="9" t="s">
        <v>24</v>
      </c>
      <c r="J31" s="5" t="s">
        <v>1174</v>
      </c>
      <c r="K31" s="9" t="s">
        <v>47</v>
      </c>
      <c r="L31" s="5" t="s">
        <v>1177</v>
      </c>
      <c r="M31" s="5" t="s">
        <v>100</v>
      </c>
      <c r="N31" s="5" t="s">
        <v>1179</v>
      </c>
      <c r="O31" s="5" t="b">
        <f t="shared" ca="1" si="0"/>
        <v>1</v>
      </c>
      <c r="P31" s="5" t="b">
        <f t="shared" ca="1" si="3"/>
        <v>1</v>
      </c>
      <c r="Q31" s="5"/>
      <c r="R31" s="5"/>
      <c r="S31" s="5"/>
      <c r="T31" s="5"/>
      <c r="U31" s="5"/>
      <c r="V31" s="5"/>
      <c r="W31" s="5"/>
      <c r="X31" s="5"/>
      <c r="Y31" s="5"/>
      <c r="Z31" s="5"/>
      <c r="AA31" s="5"/>
      <c r="AB31" s="5"/>
      <c r="AC31" s="5"/>
      <c r="AD31" s="5"/>
      <c r="AE31" s="5"/>
    </row>
    <row r="32" spans="1:31" ht="21" customHeight="1">
      <c r="A32" s="5" t="s">
        <v>1361</v>
      </c>
      <c r="B32" s="5" t="s">
        <v>1363</v>
      </c>
      <c r="C32" s="5" t="s">
        <v>41</v>
      </c>
      <c r="D32" s="5" t="s">
        <v>448</v>
      </c>
      <c r="E32" s="5" t="s">
        <v>95</v>
      </c>
      <c r="F32" s="7">
        <v>4.5</v>
      </c>
      <c r="G32" s="7">
        <v>6</v>
      </c>
      <c r="H32" s="5" t="s">
        <v>272</v>
      </c>
      <c r="I32" s="5" t="s">
        <v>125</v>
      </c>
      <c r="J32" s="5" t="s">
        <v>1368</v>
      </c>
      <c r="K32" s="5" t="s">
        <v>1369</v>
      </c>
      <c r="L32" s="5" t="s">
        <v>1372</v>
      </c>
      <c r="M32" s="5" t="s">
        <v>53</v>
      </c>
      <c r="N32" s="5" t="s">
        <v>55</v>
      </c>
      <c r="O32" s="5" t="b">
        <f t="shared" ca="1" si="0"/>
        <v>1</v>
      </c>
      <c r="P32" s="5" t="b">
        <f t="shared" ca="1" si="3"/>
        <v>1</v>
      </c>
      <c r="Q32" s="5"/>
      <c r="R32" s="5"/>
      <c r="S32" s="5"/>
      <c r="T32" s="5"/>
      <c r="U32" s="5"/>
      <c r="V32" s="5"/>
      <c r="W32" s="5"/>
      <c r="X32" s="5"/>
      <c r="Y32" s="5"/>
      <c r="Z32" s="5"/>
      <c r="AA32" s="5"/>
      <c r="AB32" s="5"/>
      <c r="AC32" s="5"/>
      <c r="AD32" s="5"/>
      <c r="AE32" s="5"/>
    </row>
    <row r="33" spans="1:31" ht="21" customHeight="1">
      <c r="A33" s="5" t="s">
        <v>7897</v>
      </c>
      <c r="B33" s="5" t="s">
        <v>1292</v>
      </c>
      <c r="C33" s="5" t="s">
        <v>41</v>
      </c>
      <c r="D33" s="5" t="s">
        <v>114</v>
      </c>
      <c r="E33" s="5" t="s">
        <v>651</v>
      </c>
      <c r="F33" s="7">
        <v>4.5</v>
      </c>
      <c r="G33" s="7">
        <v>6</v>
      </c>
      <c r="H33" s="5" t="s">
        <v>272</v>
      </c>
      <c r="I33" s="5" t="s">
        <v>125</v>
      </c>
      <c r="J33" s="5" t="s">
        <v>110</v>
      </c>
      <c r="K33" s="5" t="s">
        <v>1294</v>
      </c>
      <c r="L33" s="5" t="s">
        <v>7900</v>
      </c>
      <c r="M33" s="5" t="s">
        <v>100</v>
      </c>
      <c r="N33" s="5" t="s">
        <v>55</v>
      </c>
      <c r="O33" s="5" t="b">
        <f t="shared" ca="1" si="0"/>
        <v>1</v>
      </c>
      <c r="P33" s="5"/>
      <c r="Q33" s="5"/>
      <c r="R33" s="5"/>
      <c r="S33" s="5"/>
      <c r="T33" s="5"/>
      <c r="U33" s="5"/>
      <c r="V33" s="5"/>
      <c r="W33" s="5"/>
      <c r="X33" s="5"/>
      <c r="Y33" s="5"/>
      <c r="Z33" s="5"/>
      <c r="AA33" s="5"/>
      <c r="AB33" s="5"/>
      <c r="AC33" s="5"/>
      <c r="AD33" s="5"/>
      <c r="AE33" s="5"/>
    </row>
    <row r="34" spans="1:31" ht="21" customHeight="1">
      <c r="A34" s="5" t="s">
        <v>277</v>
      </c>
      <c r="B34" s="5" t="s">
        <v>7911</v>
      </c>
      <c r="C34" s="5" t="s">
        <v>41</v>
      </c>
      <c r="D34" s="5" t="s">
        <v>114</v>
      </c>
      <c r="E34" s="5" t="s">
        <v>45</v>
      </c>
      <c r="F34" s="7">
        <v>4.5</v>
      </c>
      <c r="G34" s="7">
        <v>9</v>
      </c>
      <c r="H34" s="5" t="s">
        <v>7913</v>
      </c>
      <c r="I34" s="5" t="s">
        <v>125</v>
      </c>
      <c r="J34" s="5" t="s">
        <v>7915</v>
      </c>
      <c r="K34" s="5" t="s">
        <v>7916</v>
      </c>
      <c r="L34" s="5" t="s">
        <v>7917</v>
      </c>
      <c r="M34" s="5" t="s">
        <v>37</v>
      </c>
      <c r="N34" s="5" t="s">
        <v>44</v>
      </c>
      <c r="O34" s="5" t="b">
        <f t="shared" ca="1" si="0"/>
        <v>1</v>
      </c>
      <c r="P34" s="5"/>
      <c r="Q34" s="5"/>
      <c r="R34" s="5"/>
      <c r="S34" s="5"/>
      <c r="T34" s="5"/>
      <c r="U34" s="5"/>
      <c r="V34" s="5"/>
      <c r="W34" s="5"/>
      <c r="X34" s="5"/>
      <c r="Y34" s="5"/>
      <c r="Z34" s="5"/>
      <c r="AA34" s="5"/>
      <c r="AB34" s="5"/>
      <c r="AC34" s="5"/>
      <c r="AD34" s="5"/>
      <c r="AE34" s="5"/>
    </row>
    <row r="35" spans="1:31" ht="21" customHeight="1">
      <c r="A35" s="5" t="s">
        <v>7921</v>
      </c>
      <c r="B35" s="5" t="s">
        <v>7922</v>
      </c>
      <c r="C35" s="5" t="s">
        <v>41</v>
      </c>
      <c r="D35" s="5" t="s">
        <v>94</v>
      </c>
      <c r="E35" s="5" t="s">
        <v>29</v>
      </c>
      <c r="F35" s="7">
        <v>4.5</v>
      </c>
      <c r="G35" s="7">
        <v>7.5</v>
      </c>
      <c r="H35" s="5" t="s">
        <v>7924</v>
      </c>
      <c r="I35" s="9" t="s">
        <v>24</v>
      </c>
      <c r="J35" s="5" t="s">
        <v>3790</v>
      </c>
      <c r="K35" s="5" t="s">
        <v>7925</v>
      </c>
      <c r="L35" s="5" t="s">
        <v>7926</v>
      </c>
      <c r="M35" s="5" t="s">
        <v>53</v>
      </c>
      <c r="N35" s="5" t="s">
        <v>55</v>
      </c>
      <c r="O35" s="5" t="b">
        <f t="shared" ca="1" si="0"/>
        <v>1</v>
      </c>
      <c r="P35" s="5"/>
      <c r="Q35" s="5"/>
      <c r="R35" s="5"/>
      <c r="S35" s="5"/>
      <c r="T35" s="5"/>
      <c r="U35" s="5"/>
      <c r="V35" s="5"/>
      <c r="W35" s="5"/>
      <c r="X35" s="5"/>
      <c r="Y35" s="5"/>
      <c r="Z35" s="5"/>
      <c r="AA35" s="5"/>
      <c r="AB35" s="5"/>
      <c r="AC35" s="5"/>
      <c r="AD35" s="5"/>
      <c r="AE35" s="5"/>
    </row>
    <row r="36" spans="1:31" ht="21" customHeight="1">
      <c r="A36" s="5" t="s">
        <v>1291</v>
      </c>
      <c r="B36" s="5" t="s">
        <v>1292</v>
      </c>
      <c r="C36" s="5" t="s">
        <v>41</v>
      </c>
      <c r="D36" s="5" t="s">
        <v>94</v>
      </c>
      <c r="E36" s="5" t="s">
        <v>29</v>
      </c>
      <c r="F36" s="7">
        <v>4.5</v>
      </c>
      <c r="G36" s="7">
        <v>6</v>
      </c>
      <c r="H36" s="5" t="s">
        <v>272</v>
      </c>
      <c r="I36" s="5" t="s">
        <v>125</v>
      </c>
      <c r="J36" s="5" t="s">
        <v>110</v>
      </c>
      <c r="K36" s="5" t="s">
        <v>1294</v>
      </c>
      <c r="L36" s="5" t="s">
        <v>1296</v>
      </c>
      <c r="M36" s="5" t="s">
        <v>100</v>
      </c>
      <c r="N36" s="5" t="s">
        <v>55</v>
      </c>
      <c r="O36" s="5" t="b">
        <f t="shared" ca="1" si="0"/>
        <v>1</v>
      </c>
      <c r="P36" s="5" t="b">
        <f t="shared" ref="P36:P41" ca="1" si="4">IFERROR(__xludf.DUMMYFUNCTION("REGEXMATCH(L36,""(?i)Java"")"),TRUE)</f>
        <v>1</v>
      </c>
      <c r="Q36" s="5"/>
      <c r="R36" s="5"/>
      <c r="S36" s="5"/>
      <c r="T36" s="5"/>
      <c r="U36" s="5"/>
      <c r="V36" s="5"/>
      <c r="W36" s="5"/>
      <c r="X36" s="5"/>
      <c r="Y36" s="5"/>
      <c r="Z36" s="5"/>
      <c r="AA36" s="5"/>
      <c r="AB36" s="5"/>
      <c r="AC36" s="5"/>
      <c r="AD36" s="5"/>
      <c r="AE36" s="5"/>
    </row>
    <row r="37" spans="1:31" ht="21" customHeight="1">
      <c r="A37" s="5" t="s">
        <v>1246</v>
      </c>
      <c r="B37" s="5" t="s">
        <v>93</v>
      </c>
      <c r="C37" s="5" t="s">
        <v>41</v>
      </c>
      <c r="D37" s="5" t="s">
        <v>94</v>
      </c>
      <c r="E37" s="5" t="s">
        <v>29</v>
      </c>
      <c r="F37" s="7">
        <v>4.5</v>
      </c>
      <c r="G37" s="7">
        <v>6</v>
      </c>
      <c r="H37" s="5" t="s">
        <v>272</v>
      </c>
      <c r="I37" s="9" t="s">
        <v>24</v>
      </c>
      <c r="J37" s="5" t="s">
        <v>57</v>
      </c>
      <c r="K37" s="5" t="s">
        <v>1249</v>
      </c>
      <c r="L37" s="5" t="s">
        <v>1250</v>
      </c>
      <c r="M37" s="5" t="s">
        <v>100</v>
      </c>
      <c r="N37" s="5" t="s">
        <v>55</v>
      </c>
      <c r="O37" s="5" t="b">
        <f t="shared" ca="1" si="0"/>
        <v>1</v>
      </c>
      <c r="P37" s="5" t="b">
        <f t="shared" ca="1" si="4"/>
        <v>1</v>
      </c>
      <c r="Q37" s="5"/>
      <c r="R37" s="5"/>
      <c r="S37" s="5"/>
      <c r="T37" s="5"/>
      <c r="U37" s="5"/>
      <c r="V37" s="5"/>
      <c r="W37" s="5"/>
      <c r="X37" s="5"/>
      <c r="Y37" s="5"/>
      <c r="Z37" s="5"/>
      <c r="AA37" s="5"/>
      <c r="AB37" s="5"/>
      <c r="AC37" s="5"/>
      <c r="AD37" s="5"/>
      <c r="AE37" s="5"/>
    </row>
    <row r="38" spans="1:31" ht="21" customHeight="1">
      <c r="A38" s="5" t="s">
        <v>1148</v>
      </c>
      <c r="B38" s="5" t="s">
        <v>1149</v>
      </c>
      <c r="C38" s="5" t="s">
        <v>41</v>
      </c>
      <c r="D38" s="12" t="s">
        <v>47</v>
      </c>
      <c r="E38" s="5" t="s">
        <v>45</v>
      </c>
      <c r="F38" s="7">
        <v>4.5</v>
      </c>
      <c r="G38" s="7">
        <v>6</v>
      </c>
      <c r="H38" s="5" t="s">
        <v>272</v>
      </c>
      <c r="I38" s="9" t="s">
        <v>24</v>
      </c>
      <c r="J38" s="5" t="s">
        <v>1152</v>
      </c>
      <c r="K38" s="5" t="s">
        <v>1153</v>
      </c>
      <c r="L38" s="5" t="s">
        <v>1156</v>
      </c>
      <c r="M38" s="5" t="s">
        <v>37</v>
      </c>
      <c r="N38" s="5" t="s">
        <v>237</v>
      </c>
      <c r="O38" s="5" t="b">
        <f t="shared" ca="1" si="0"/>
        <v>1</v>
      </c>
      <c r="P38" s="5" t="b">
        <f t="shared" ca="1" si="4"/>
        <v>1</v>
      </c>
      <c r="Q38" s="5"/>
      <c r="R38" s="5"/>
      <c r="S38" s="5"/>
      <c r="T38" s="5"/>
      <c r="U38" s="5"/>
      <c r="V38" s="5"/>
      <c r="W38" s="5"/>
      <c r="X38" s="5"/>
      <c r="Y38" s="5"/>
      <c r="Z38" s="5"/>
      <c r="AA38" s="5"/>
      <c r="AB38" s="5"/>
      <c r="AC38" s="5"/>
      <c r="AD38" s="5"/>
      <c r="AE38" s="5"/>
    </row>
    <row r="39" spans="1:31" ht="21" customHeight="1">
      <c r="A39" s="5" t="s">
        <v>1265</v>
      </c>
      <c r="B39" s="5" t="s">
        <v>1266</v>
      </c>
      <c r="C39" s="5" t="s">
        <v>41</v>
      </c>
      <c r="D39" s="12" t="s">
        <v>47</v>
      </c>
      <c r="E39" s="5" t="s">
        <v>29</v>
      </c>
      <c r="F39" s="7">
        <v>4.5</v>
      </c>
      <c r="G39" s="7">
        <v>6</v>
      </c>
      <c r="H39" s="5" t="s">
        <v>272</v>
      </c>
      <c r="I39" s="5" t="s">
        <v>125</v>
      </c>
      <c r="J39" s="5" t="s">
        <v>1270</v>
      </c>
      <c r="K39" s="5" t="s">
        <v>1273</v>
      </c>
      <c r="L39" s="5" t="s">
        <v>1274</v>
      </c>
      <c r="M39" s="5" t="s">
        <v>100</v>
      </c>
      <c r="N39" s="5" t="s">
        <v>55</v>
      </c>
      <c r="O39" s="5" t="b">
        <f t="shared" ca="1" si="0"/>
        <v>1</v>
      </c>
      <c r="P39" s="5" t="b">
        <f t="shared" ca="1" si="4"/>
        <v>1</v>
      </c>
      <c r="Q39" s="5"/>
      <c r="R39" s="5"/>
      <c r="S39" s="5"/>
      <c r="T39" s="5"/>
      <c r="U39" s="5"/>
      <c r="V39" s="5"/>
      <c r="W39" s="5"/>
      <c r="X39" s="5"/>
      <c r="Y39" s="5"/>
      <c r="Z39" s="5"/>
      <c r="AA39" s="5"/>
      <c r="AB39" s="5"/>
      <c r="AC39" s="5"/>
      <c r="AD39" s="5"/>
      <c r="AE39" s="5"/>
    </row>
    <row r="40" spans="1:31" ht="21" customHeight="1">
      <c r="A40" s="5" t="s">
        <v>1318</v>
      </c>
      <c r="B40" s="5" t="s">
        <v>1319</v>
      </c>
      <c r="C40" s="5" t="s">
        <v>41</v>
      </c>
      <c r="D40" s="12" t="s">
        <v>47</v>
      </c>
      <c r="E40" s="5" t="s">
        <v>651</v>
      </c>
      <c r="F40" s="7">
        <v>4.5</v>
      </c>
      <c r="G40" s="7">
        <v>8</v>
      </c>
      <c r="H40" s="5" t="s">
        <v>1172</v>
      </c>
      <c r="I40" s="5" t="s">
        <v>108</v>
      </c>
      <c r="J40" s="5" t="s">
        <v>68</v>
      </c>
      <c r="K40" s="9" t="s">
        <v>47</v>
      </c>
      <c r="L40" s="5" t="s">
        <v>1323</v>
      </c>
      <c r="M40" s="5" t="s">
        <v>42</v>
      </c>
      <c r="N40" s="5" t="s">
        <v>55</v>
      </c>
      <c r="O40" s="5" t="b">
        <f t="shared" ca="1" si="0"/>
        <v>1</v>
      </c>
      <c r="P40" s="5" t="b">
        <f t="shared" ca="1" si="4"/>
        <v>1</v>
      </c>
      <c r="Q40" s="5"/>
      <c r="R40" s="5"/>
      <c r="S40" s="5"/>
      <c r="T40" s="5"/>
      <c r="U40" s="5"/>
      <c r="V40" s="5"/>
      <c r="W40" s="5"/>
      <c r="X40" s="5"/>
      <c r="Y40" s="5"/>
      <c r="Z40" s="5"/>
      <c r="AA40" s="5"/>
      <c r="AB40" s="5"/>
      <c r="AC40" s="5"/>
      <c r="AD40" s="5"/>
      <c r="AE40" s="5"/>
    </row>
    <row r="41" spans="1:31" ht="21" customHeight="1">
      <c r="A41" s="5" t="s">
        <v>1227</v>
      </c>
      <c r="B41" s="5" t="s">
        <v>1229</v>
      </c>
      <c r="C41" s="5" t="s">
        <v>170</v>
      </c>
      <c r="D41" s="5" t="s">
        <v>171</v>
      </c>
      <c r="E41" s="5" t="s">
        <v>95</v>
      </c>
      <c r="F41" s="7">
        <v>4.5</v>
      </c>
      <c r="G41" s="7">
        <v>6</v>
      </c>
      <c r="H41" s="5" t="s">
        <v>272</v>
      </c>
      <c r="I41" s="5" t="s">
        <v>31</v>
      </c>
      <c r="J41" s="5" t="s">
        <v>1230</v>
      </c>
      <c r="K41" s="5" t="s">
        <v>1231</v>
      </c>
      <c r="L41" s="5" t="s">
        <v>1233</v>
      </c>
      <c r="M41" s="5" t="s">
        <v>53</v>
      </c>
      <c r="N41" s="5" t="s">
        <v>55</v>
      </c>
      <c r="O41" s="5" t="b">
        <f t="shared" ca="1" si="0"/>
        <v>1</v>
      </c>
      <c r="P41" s="5" t="b">
        <f t="shared" ca="1" si="4"/>
        <v>1</v>
      </c>
      <c r="Q41" s="5"/>
      <c r="R41" s="5"/>
      <c r="S41" s="5"/>
      <c r="T41" s="5"/>
      <c r="U41" s="5"/>
      <c r="V41" s="5"/>
      <c r="W41" s="5"/>
      <c r="X41" s="5"/>
      <c r="Y41" s="5"/>
      <c r="Z41" s="5"/>
      <c r="AA41" s="5"/>
      <c r="AB41" s="5"/>
      <c r="AC41" s="5"/>
      <c r="AD41" s="5"/>
      <c r="AE41" s="5"/>
    </row>
    <row r="42" spans="1:31" ht="21" customHeight="1">
      <c r="A42" s="5" t="s">
        <v>8002</v>
      </c>
      <c r="B42" s="5" t="s">
        <v>8003</v>
      </c>
      <c r="C42" s="5" t="s">
        <v>170</v>
      </c>
      <c r="D42" s="5" t="s">
        <v>342</v>
      </c>
      <c r="E42" s="5" t="s">
        <v>29</v>
      </c>
      <c r="F42" s="7">
        <v>4.5</v>
      </c>
      <c r="G42" s="7">
        <v>8</v>
      </c>
      <c r="H42" s="5" t="s">
        <v>1172</v>
      </c>
      <c r="I42" s="9" t="s">
        <v>24</v>
      </c>
      <c r="J42" s="5" t="s">
        <v>224</v>
      </c>
      <c r="K42" s="5" t="s">
        <v>8008</v>
      </c>
      <c r="L42" s="9" t="s">
        <v>47</v>
      </c>
      <c r="M42" s="5" t="s">
        <v>53</v>
      </c>
      <c r="N42" s="5" t="s">
        <v>55</v>
      </c>
      <c r="O42" s="5" t="b">
        <f t="shared" ca="1" si="0"/>
        <v>1</v>
      </c>
      <c r="P42" s="9"/>
      <c r="Q42" s="5"/>
      <c r="R42" s="5"/>
      <c r="S42" s="5"/>
      <c r="T42" s="5"/>
      <c r="U42" s="5"/>
      <c r="V42" s="5"/>
      <c r="W42" s="5"/>
      <c r="X42" s="5"/>
      <c r="Y42" s="5"/>
      <c r="Z42" s="5"/>
      <c r="AA42" s="5"/>
      <c r="AB42" s="5"/>
      <c r="AC42" s="5"/>
      <c r="AD42" s="5"/>
      <c r="AE42" s="5"/>
    </row>
    <row r="43" spans="1:31" ht="21" customHeight="1">
      <c r="A43" s="5" t="s">
        <v>8016</v>
      </c>
      <c r="B43" s="5" t="s">
        <v>8017</v>
      </c>
      <c r="C43" s="5" t="s">
        <v>170</v>
      </c>
      <c r="D43" s="12" t="s">
        <v>47</v>
      </c>
      <c r="E43" s="5" t="s">
        <v>29</v>
      </c>
      <c r="F43" s="7">
        <v>4.5</v>
      </c>
      <c r="G43" s="7">
        <v>8</v>
      </c>
      <c r="H43" s="5" t="s">
        <v>1172</v>
      </c>
      <c r="I43" s="9" t="s">
        <v>24</v>
      </c>
      <c r="J43" s="5" t="s">
        <v>48</v>
      </c>
      <c r="K43" s="5" t="s">
        <v>8008</v>
      </c>
      <c r="L43" s="9" t="s">
        <v>47</v>
      </c>
      <c r="M43" s="5" t="s">
        <v>53</v>
      </c>
      <c r="N43" s="5" t="s">
        <v>55</v>
      </c>
      <c r="O43" s="5" t="b">
        <f t="shared" ca="1" si="0"/>
        <v>1</v>
      </c>
      <c r="P43" s="9"/>
      <c r="Q43" s="5"/>
      <c r="R43" s="5"/>
      <c r="S43" s="5"/>
      <c r="T43" s="5"/>
      <c r="U43" s="5"/>
      <c r="V43" s="5"/>
      <c r="W43" s="5"/>
      <c r="X43" s="5"/>
      <c r="Y43" s="5"/>
      <c r="Z43" s="5"/>
      <c r="AA43" s="5"/>
      <c r="AB43" s="5"/>
      <c r="AC43" s="5"/>
      <c r="AD43" s="5"/>
      <c r="AE43" s="5"/>
    </row>
    <row r="44" spans="1:31" ht="21" customHeight="1">
      <c r="A44" s="5" t="s">
        <v>784</v>
      </c>
      <c r="B44" s="5" t="s">
        <v>1735</v>
      </c>
      <c r="C44" s="5" t="s">
        <v>27</v>
      </c>
      <c r="D44" s="5" t="s">
        <v>54</v>
      </c>
      <c r="E44" s="5" t="s">
        <v>29</v>
      </c>
      <c r="F44" s="7">
        <v>5</v>
      </c>
      <c r="G44" s="7">
        <v>25</v>
      </c>
      <c r="H44" s="5" t="s">
        <v>391</v>
      </c>
      <c r="I44" s="5" t="s">
        <v>66</v>
      </c>
      <c r="J44" s="5" t="s">
        <v>1741</v>
      </c>
      <c r="K44" s="5" t="s">
        <v>1742</v>
      </c>
      <c r="L44" s="5" t="s">
        <v>1744</v>
      </c>
      <c r="M44" s="5" t="s">
        <v>53</v>
      </c>
      <c r="N44" s="5" t="s">
        <v>237</v>
      </c>
      <c r="O44" s="5" t="b">
        <f t="shared" ca="1" si="0"/>
        <v>1</v>
      </c>
      <c r="P44" s="5" t="b">
        <f t="shared" ref="P44:P50" ca="1" si="5">IFERROR(__xludf.DUMMYFUNCTION("REGEXMATCH(L44,""(?i)Java"")"),TRUE)</f>
        <v>1</v>
      </c>
      <c r="Q44" s="5"/>
      <c r="R44" s="5"/>
      <c r="S44" s="5"/>
      <c r="T44" s="5"/>
      <c r="U44" s="5"/>
      <c r="V44" s="5"/>
      <c r="W44" s="5"/>
      <c r="X44" s="5"/>
      <c r="Y44" s="5"/>
      <c r="Z44" s="5"/>
      <c r="AA44" s="5"/>
      <c r="AB44" s="5"/>
      <c r="AC44" s="5"/>
      <c r="AD44" s="5"/>
      <c r="AE44" s="5"/>
    </row>
    <row r="45" spans="1:31" ht="21" customHeight="1">
      <c r="A45" s="5" t="s">
        <v>2301</v>
      </c>
      <c r="B45" s="5" t="s">
        <v>2302</v>
      </c>
      <c r="C45" s="5" t="s">
        <v>27</v>
      </c>
      <c r="D45" s="5" t="s">
        <v>75</v>
      </c>
      <c r="E45" s="5" t="s">
        <v>29</v>
      </c>
      <c r="F45" s="7">
        <v>5</v>
      </c>
      <c r="G45" s="7">
        <v>7</v>
      </c>
      <c r="H45" s="5" t="s">
        <v>684</v>
      </c>
      <c r="I45" s="5" t="s">
        <v>125</v>
      </c>
      <c r="J45" s="5" t="s">
        <v>2303</v>
      </c>
      <c r="K45" s="5" t="s">
        <v>2304</v>
      </c>
      <c r="L45" s="5" t="s">
        <v>2307</v>
      </c>
      <c r="M45" s="5" t="s">
        <v>100</v>
      </c>
      <c r="N45" s="5" t="s">
        <v>55</v>
      </c>
      <c r="O45" s="5" t="b">
        <f t="shared" ca="1" si="0"/>
        <v>1</v>
      </c>
      <c r="P45" s="5" t="b">
        <f t="shared" ca="1" si="5"/>
        <v>1</v>
      </c>
      <c r="Q45" s="5"/>
      <c r="R45" s="5"/>
      <c r="S45" s="5"/>
      <c r="T45" s="5"/>
      <c r="U45" s="5"/>
      <c r="V45" s="5"/>
      <c r="W45" s="5"/>
      <c r="X45" s="5"/>
      <c r="Y45" s="5"/>
      <c r="Z45" s="5"/>
      <c r="AA45" s="5"/>
      <c r="AB45" s="5"/>
      <c r="AC45" s="5"/>
      <c r="AD45" s="5"/>
      <c r="AE45" s="5"/>
    </row>
    <row r="46" spans="1:31" ht="21" customHeight="1">
      <c r="A46" s="5" t="s">
        <v>219</v>
      </c>
      <c r="B46" s="5" t="s">
        <v>221</v>
      </c>
      <c r="C46" s="5" t="s">
        <v>27</v>
      </c>
      <c r="D46" s="5" t="s">
        <v>75</v>
      </c>
      <c r="E46" s="5" t="s">
        <v>29</v>
      </c>
      <c r="F46" s="7">
        <v>5</v>
      </c>
      <c r="G46" s="7">
        <v>8</v>
      </c>
      <c r="H46" s="5" t="s">
        <v>222</v>
      </c>
      <c r="I46" s="5" t="s">
        <v>31</v>
      </c>
      <c r="J46" s="5" t="s">
        <v>224</v>
      </c>
      <c r="K46" s="5" t="s">
        <v>225</v>
      </c>
      <c r="L46" s="5" t="s">
        <v>227</v>
      </c>
      <c r="M46" s="5" t="s">
        <v>100</v>
      </c>
      <c r="N46" s="5" t="s">
        <v>55</v>
      </c>
      <c r="O46" s="5" t="b">
        <f t="shared" ca="1" si="0"/>
        <v>1</v>
      </c>
      <c r="P46" s="5" t="b">
        <f t="shared" ca="1" si="5"/>
        <v>1</v>
      </c>
      <c r="Q46" s="5"/>
      <c r="R46" s="5"/>
      <c r="S46" s="5"/>
      <c r="T46" s="5"/>
      <c r="U46" s="5"/>
      <c r="V46" s="5"/>
      <c r="W46" s="5"/>
      <c r="X46" s="5"/>
      <c r="Y46" s="5"/>
      <c r="Z46" s="5"/>
      <c r="AA46" s="5"/>
      <c r="AB46" s="5"/>
      <c r="AC46" s="5"/>
      <c r="AD46" s="5"/>
      <c r="AE46" s="5"/>
    </row>
    <row r="47" spans="1:31" ht="21" customHeight="1">
      <c r="A47" s="5" t="s">
        <v>1648</v>
      </c>
      <c r="B47" s="5" t="s">
        <v>1649</v>
      </c>
      <c r="C47" s="5" t="s">
        <v>20</v>
      </c>
      <c r="D47" s="12" t="s">
        <v>47</v>
      </c>
      <c r="E47" s="5" t="s">
        <v>29</v>
      </c>
      <c r="F47" s="11">
        <v>5</v>
      </c>
      <c r="G47" s="11">
        <v>10</v>
      </c>
      <c r="H47" s="13" t="s">
        <v>1653</v>
      </c>
      <c r="I47" s="5" t="s">
        <v>31</v>
      </c>
      <c r="J47" s="5" t="s">
        <v>48</v>
      </c>
      <c r="K47" s="5" t="s">
        <v>1655</v>
      </c>
      <c r="L47" s="5" t="s">
        <v>1658</v>
      </c>
      <c r="M47" s="5" t="s">
        <v>53</v>
      </c>
      <c r="N47" s="5" t="s">
        <v>55</v>
      </c>
      <c r="O47" s="5" t="b">
        <f t="shared" ca="1" si="0"/>
        <v>1</v>
      </c>
      <c r="P47" s="5" t="b">
        <f t="shared" ca="1" si="5"/>
        <v>1</v>
      </c>
      <c r="Q47" s="5"/>
      <c r="R47" s="5"/>
      <c r="S47" s="5"/>
      <c r="T47" s="5"/>
      <c r="U47" s="5"/>
      <c r="V47" s="5"/>
      <c r="W47" s="5"/>
      <c r="X47" s="5"/>
      <c r="Y47" s="5"/>
      <c r="Z47" s="5"/>
      <c r="AA47" s="5"/>
      <c r="AB47" s="5"/>
      <c r="AC47" s="5"/>
      <c r="AD47" s="5"/>
      <c r="AE47" s="5"/>
    </row>
    <row r="48" spans="1:31" ht="21" customHeight="1">
      <c r="A48" s="5" t="s">
        <v>1820</v>
      </c>
      <c r="B48" s="5" t="s">
        <v>1821</v>
      </c>
      <c r="C48" s="5" t="s">
        <v>27</v>
      </c>
      <c r="D48" s="5" t="s">
        <v>85</v>
      </c>
      <c r="E48" s="5" t="s">
        <v>45</v>
      </c>
      <c r="F48" s="7">
        <v>5</v>
      </c>
      <c r="G48" s="7">
        <v>10</v>
      </c>
      <c r="H48" s="5" t="s">
        <v>347</v>
      </c>
      <c r="I48" s="5" t="s">
        <v>108</v>
      </c>
      <c r="J48" s="5" t="s">
        <v>1019</v>
      </c>
      <c r="K48" s="5" t="s">
        <v>1823</v>
      </c>
      <c r="L48" s="5" t="s">
        <v>1825</v>
      </c>
      <c r="M48" s="5" t="s">
        <v>53</v>
      </c>
      <c r="N48" s="5" t="s">
        <v>38</v>
      </c>
      <c r="O48" s="5" t="b">
        <f t="shared" ca="1" si="0"/>
        <v>1</v>
      </c>
      <c r="P48" s="5" t="b">
        <f t="shared" ca="1" si="5"/>
        <v>1</v>
      </c>
      <c r="Q48" s="5"/>
      <c r="R48" s="5"/>
      <c r="S48" s="5"/>
      <c r="T48" s="5"/>
      <c r="U48" s="5"/>
      <c r="V48" s="5"/>
      <c r="W48" s="5"/>
      <c r="X48" s="5"/>
      <c r="Y48" s="5"/>
      <c r="Z48" s="5"/>
      <c r="AA48" s="5"/>
      <c r="AB48" s="5"/>
      <c r="AC48" s="5"/>
      <c r="AD48" s="5"/>
      <c r="AE48" s="5"/>
    </row>
    <row r="49" spans="1:31" ht="21" customHeight="1">
      <c r="A49" s="5" t="s">
        <v>1918</v>
      </c>
      <c r="B49" s="5" t="s">
        <v>1919</v>
      </c>
      <c r="C49" s="5" t="s">
        <v>27</v>
      </c>
      <c r="D49" s="5" t="s">
        <v>290</v>
      </c>
      <c r="E49" s="5" t="s">
        <v>45</v>
      </c>
      <c r="F49" s="7">
        <v>5</v>
      </c>
      <c r="G49" s="7">
        <v>12</v>
      </c>
      <c r="H49" s="5" t="s">
        <v>359</v>
      </c>
      <c r="I49" s="9" t="s">
        <v>24</v>
      </c>
      <c r="J49" s="5" t="s">
        <v>34</v>
      </c>
      <c r="K49" s="5" t="s">
        <v>1927</v>
      </c>
      <c r="L49" s="5" t="s">
        <v>1929</v>
      </c>
      <c r="M49" s="5" t="s">
        <v>53</v>
      </c>
      <c r="N49" s="5" t="s">
        <v>55</v>
      </c>
      <c r="O49" s="5" t="b">
        <f t="shared" ca="1" si="0"/>
        <v>1</v>
      </c>
      <c r="P49" s="5" t="b">
        <f t="shared" ca="1" si="5"/>
        <v>1</v>
      </c>
      <c r="Q49" s="5"/>
      <c r="R49" s="5"/>
      <c r="S49" s="5"/>
      <c r="T49" s="5"/>
      <c r="U49" s="5"/>
      <c r="V49" s="5"/>
      <c r="W49" s="5"/>
      <c r="X49" s="5"/>
      <c r="Y49" s="5"/>
      <c r="Z49" s="5"/>
      <c r="AA49" s="5"/>
      <c r="AB49" s="5"/>
      <c r="AC49" s="5"/>
      <c r="AD49" s="5"/>
      <c r="AE49" s="5"/>
    </row>
    <row r="50" spans="1:31" ht="21" customHeight="1">
      <c r="A50" s="5" t="s">
        <v>1777</v>
      </c>
      <c r="B50" s="5" t="s">
        <v>1778</v>
      </c>
      <c r="C50" s="5" t="s">
        <v>27</v>
      </c>
      <c r="D50" s="5" t="s">
        <v>105</v>
      </c>
      <c r="E50" s="5" t="s">
        <v>29</v>
      </c>
      <c r="F50" s="7">
        <v>5</v>
      </c>
      <c r="G50" s="7">
        <v>10</v>
      </c>
      <c r="H50" s="5" t="s">
        <v>347</v>
      </c>
      <c r="I50" s="5" t="s">
        <v>31</v>
      </c>
      <c r="J50" s="5" t="s">
        <v>273</v>
      </c>
      <c r="K50" s="5" t="s">
        <v>1782</v>
      </c>
      <c r="L50" s="5" t="s">
        <v>1783</v>
      </c>
      <c r="M50" s="5" t="s">
        <v>53</v>
      </c>
      <c r="N50" s="5" t="s">
        <v>55</v>
      </c>
      <c r="O50" s="5" t="b">
        <f t="shared" ca="1" si="0"/>
        <v>1</v>
      </c>
      <c r="P50" s="5" t="b">
        <f t="shared" ca="1" si="5"/>
        <v>1</v>
      </c>
      <c r="Q50" s="5"/>
      <c r="R50" s="5"/>
      <c r="S50" s="5"/>
      <c r="T50" s="5"/>
      <c r="U50" s="5"/>
      <c r="V50" s="5"/>
      <c r="W50" s="5"/>
      <c r="X50" s="5"/>
      <c r="Y50" s="5"/>
      <c r="Z50" s="5"/>
      <c r="AA50" s="5"/>
      <c r="AB50" s="5"/>
      <c r="AC50" s="5"/>
      <c r="AD50" s="5"/>
      <c r="AE50" s="5"/>
    </row>
    <row r="51" spans="1:31" ht="21" customHeight="1">
      <c r="A51" s="5" t="s">
        <v>8085</v>
      </c>
      <c r="B51" s="5" t="s">
        <v>8086</v>
      </c>
      <c r="C51" s="5" t="s">
        <v>27</v>
      </c>
      <c r="D51" s="12" t="s">
        <v>47</v>
      </c>
      <c r="E51" s="5" t="s">
        <v>29</v>
      </c>
      <c r="F51" s="7">
        <v>5</v>
      </c>
      <c r="G51" s="7">
        <v>10</v>
      </c>
      <c r="H51" s="5" t="s">
        <v>347</v>
      </c>
      <c r="I51" s="5" t="s">
        <v>125</v>
      </c>
      <c r="J51" s="5" t="s">
        <v>110</v>
      </c>
      <c r="K51" s="5" t="s">
        <v>8090</v>
      </c>
      <c r="L51" s="5" t="s">
        <v>8092</v>
      </c>
      <c r="M51" s="5" t="s">
        <v>100</v>
      </c>
      <c r="N51" s="5" t="s">
        <v>55</v>
      </c>
      <c r="O51" s="5" t="b">
        <f t="shared" ca="1" si="0"/>
        <v>1</v>
      </c>
      <c r="P51" s="5"/>
      <c r="Q51" s="5"/>
      <c r="R51" s="5"/>
      <c r="S51" s="5"/>
      <c r="T51" s="5"/>
      <c r="U51" s="5"/>
      <c r="V51" s="5"/>
      <c r="W51" s="5"/>
      <c r="X51" s="5"/>
      <c r="Y51" s="5"/>
      <c r="Z51" s="5"/>
      <c r="AA51" s="5"/>
      <c r="AB51" s="5"/>
      <c r="AC51" s="5"/>
      <c r="AD51" s="5"/>
      <c r="AE51" s="5"/>
    </row>
    <row r="52" spans="1:31" ht="21" customHeight="1">
      <c r="A52" s="5" t="s">
        <v>8097</v>
      </c>
      <c r="B52" s="5" t="s">
        <v>8098</v>
      </c>
      <c r="C52" s="5" t="s">
        <v>27</v>
      </c>
      <c r="D52" s="12" t="s">
        <v>47</v>
      </c>
      <c r="E52" s="5" t="s">
        <v>29</v>
      </c>
      <c r="F52" s="7">
        <v>5</v>
      </c>
      <c r="G52" s="7">
        <v>10</v>
      </c>
      <c r="H52" s="5" t="s">
        <v>347</v>
      </c>
      <c r="I52" s="5" t="s">
        <v>125</v>
      </c>
      <c r="J52" s="5" t="s">
        <v>110</v>
      </c>
      <c r="K52" s="5" t="s">
        <v>8099</v>
      </c>
      <c r="L52" s="5" t="s">
        <v>8102</v>
      </c>
      <c r="M52" s="5" t="s">
        <v>100</v>
      </c>
      <c r="N52" s="5" t="s">
        <v>55</v>
      </c>
      <c r="O52" s="5" t="b">
        <f t="shared" ca="1" si="0"/>
        <v>1</v>
      </c>
      <c r="P52" s="5"/>
      <c r="Q52" s="5"/>
      <c r="R52" s="5"/>
      <c r="S52" s="5"/>
      <c r="T52" s="5"/>
      <c r="U52" s="5"/>
      <c r="V52" s="5"/>
      <c r="W52" s="5"/>
      <c r="X52" s="5"/>
      <c r="Y52" s="5"/>
      <c r="Z52" s="5"/>
      <c r="AA52" s="5"/>
      <c r="AB52" s="5"/>
      <c r="AC52" s="5"/>
      <c r="AD52" s="5"/>
      <c r="AE52" s="5"/>
    </row>
    <row r="53" spans="1:31" ht="21" customHeight="1">
      <c r="A53" s="5" t="s">
        <v>7617</v>
      </c>
      <c r="B53" s="5" t="s">
        <v>8106</v>
      </c>
      <c r="C53" s="5" t="s">
        <v>20</v>
      </c>
      <c r="D53" s="5" t="s">
        <v>21</v>
      </c>
      <c r="E53" s="5" t="s">
        <v>29</v>
      </c>
      <c r="F53" s="7">
        <v>5</v>
      </c>
      <c r="G53" s="7">
        <v>8</v>
      </c>
      <c r="H53" s="5" t="s">
        <v>222</v>
      </c>
      <c r="I53" s="9" t="s">
        <v>24</v>
      </c>
      <c r="J53" s="5" t="s">
        <v>110</v>
      </c>
      <c r="K53" s="9" t="s">
        <v>47</v>
      </c>
      <c r="L53" s="5" t="s">
        <v>8109</v>
      </c>
      <c r="M53" s="5" t="s">
        <v>53</v>
      </c>
      <c r="N53" s="5" t="s">
        <v>55</v>
      </c>
      <c r="O53" s="5" t="b">
        <f t="shared" ca="1" si="0"/>
        <v>1</v>
      </c>
      <c r="P53" s="5"/>
      <c r="Q53" s="5"/>
      <c r="R53" s="5"/>
      <c r="S53" s="5"/>
      <c r="T53" s="5"/>
      <c r="U53" s="5"/>
      <c r="V53" s="5"/>
      <c r="W53" s="5"/>
      <c r="X53" s="5"/>
      <c r="Y53" s="5"/>
      <c r="Z53" s="5"/>
      <c r="AA53" s="5"/>
      <c r="AB53" s="5"/>
      <c r="AC53" s="5"/>
      <c r="AD53" s="5"/>
      <c r="AE53" s="5"/>
    </row>
    <row r="54" spans="1:31" ht="21" customHeight="1">
      <c r="A54" s="5" t="s">
        <v>1838</v>
      </c>
      <c r="B54" s="5" t="s">
        <v>1839</v>
      </c>
      <c r="C54" s="5" t="s">
        <v>41</v>
      </c>
      <c r="D54" s="5" t="s">
        <v>169</v>
      </c>
      <c r="E54" s="5" t="s">
        <v>29</v>
      </c>
      <c r="F54" s="7">
        <v>5</v>
      </c>
      <c r="G54" s="7">
        <v>10</v>
      </c>
      <c r="H54" s="5" t="s">
        <v>347</v>
      </c>
      <c r="I54" s="5" t="s">
        <v>31</v>
      </c>
      <c r="J54" s="5" t="s">
        <v>1840</v>
      </c>
      <c r="K54" s="5" t="s">
        <v>1843</v>
      </c>
      <c r="L54" s="5" t="s">
        <v>1845</v>
      </c>
      <c r="M54" s="5" t="s">
        <v>100</v>
      </c>
      <c r="N54" s="5" t="s">
        <v>55</v>
      </c>
      <c r="O54" s="5" t="b">
        <f t="shared" ca="1" si="0"/>
        <v>1</v>
      </c>
      <c r="P54" s="5" t="b">
        <f ca="1">IFERROR(__xludf.DUMMYFUNCTION("REGEXMATCH(L54,""(?i)Java"")"),TRUE)</f>
        <v>1</v>
      </c>
      <c r="Q54" s="5"/>
      <c r="R54" s="5"/>
      <c r="S54" s="5"/>
      <c r="T54" s="5"/>
      <c r="U54" s="5"/>
      <c r="V54" s="5"/>
      <c r="W54" s="5"/>
      <c r="X54" s="5"/>
      <c r="Y54" s="5"/>
      <c r="Z54" s="5"/>
      <c r="AA54" s="5"/>
      <c r="AB54" s="5"/>
      <c r="AC54" s="5"/>
      <c r="AD54" s="5"/>
      <c r="AE54" s="5"/>
    </row>
    <row r="55" spans="1:31" ht="21" customHeight="1">
      <c r="A55" s="5" t="s">
        <v>4285</v>
      </c>
      <c r="B55" s="5" t="s">
        <v>8133</v>
      </c>
      <c r="C55" s="5" t="s">
        <v>41</v>
      </c>
      <c r="D55" s="5" t="s">
        <v>169</v>
      </c>
      <c r="E55" s="5" t="s">
        <v>45</v>
      </c>
      <c r="F55" s="7">
        <v>5</v>
      </c>
      <c r="G55" s="7">
        <v>10</v>
      </c>
      <c r="H55" s="5" t="s">
        <v>347</v>
      </c>
      <c r="I55" s="5" t="s">
        <v>108</v>
      </c>
      <c r="J55" s="5" t="s">
        <v>8137</v>
      </c>
      <c r="K55" s="5" t="s">
        <v>8138</v>
      </c>
      <c r="L55" s="5" t="s">
        <v>8139</v>
      </c>
      <c r="M55" s="5" t="s">
        <v>53</v>
      </c>
      <c r="N55" s="5" t="s">
        <v>55</v>
      </c>
      <c r="O55" s="5" t="b">
        <f t="shared" ca="1" si="0"/>
        <v>1</v>
      </c>
      <c r="P55" s="5"/>
      <c r="Q55" s="5"/>
      <c r="R55" s="5"/>
      <c r="S55" s="5"/>
      <c r="T55" s="5"/>
      <c r="U55" s="5"/>
      <c r="V55" s="5"/>
      <c r="W55" s="5"/>
      <c r="X55" s="5"/>
      <c r="Y55" s="5"/>
      <c r="Z55" s="5"/>
      <c r="AA55" s="5"/>
      <c r="AB55" s="5"/>
      <c r="AC55" s="5"/>
      <c r="AD55" s="5"/>
      <c r="AE55" s="5"/>
    </row>
    <row r="56" spans="1:31" ht="21" customHeight="1">
      <c r="A56" s="5" t="s">
        <v>2458</v>
      </c>
      <c r="B56" s="5" t="s">
        <v>2459</v>
      </c>
      <c r="C56" s="5" t="s">
        <v>41</v>
      </c>
      <c r="D56" s="5" t="s">
        <v>2462</v>
      </c>
      <c r="E56" s="5" t="s">
        <v>29</v>
      </c>
      <c r="F56" s="7">
        <v>5</v>
      </c>
      <c r="G56" s="7">
        <v>7</v>
      </c>
      <c r="H56" s="5" t="s">
        <v>684</v>
      </c>
      <c r="I56" s="5" t="s">
        <v>31</v>
      </c>
      <c r="J56" s="5" t="s">
        <v>706</v>
      </c>
      <c r="K56" s="5" t="s">
        <v>2465</v>
      </c>
      <c r="L56" s="5" t="s">
        <v>2466</v>
      </c>
      <c r="M56" s="5" t="s">
        <v>100</v>
      </c>
      <c r="N56" s="5" t="s">
        <v>55</v>
      </c>
      <c r="O56" s="5" t="b">
        <f t="shared" ca="1" si="0"/>
        <v>1</v>
      </c>
      <c r="P56" s="5" t="b">
        <f ca="1">IFERROR(__xludf.DUMMYFUNCTION("REGEXMATCH(L56,""(?i)Java"")"),TRUE)</f>
        <v>1</v>
      </c>
      <c r="Q56" s="5"/>
      <c r="R56" s="5"/>
      <c r="S56" s="5"/>
      <c r="T56" s="5"/>
      <c r="U56" s="5"/>
      <c r="V56" s="5"/>
      <c r="W56" s="5"/>
      <c r="X56" s="5"/>
      <c r="Y56" s="5"/>
      <c r="Z56" s="5"/>
      <c r="AA56" s="5"/>
      <c r="AB56" s="5"/>
      <c r="AC56" s="5"/>
      <c r="AD56" s="5"/>
      <c r="AE56" s="5"/>
    </row>
    <row r="57" spans="1:31" ht="21" customHeight="1">
      <c r="A57" s="5" t="s">
        <v>277</v>
      </c>
      <c r="B57" s="5" t="s">
        <v>1693</v>
      </c>
      <c r="C57" s="5" t="s">
        <v>41</v>
      </c>
      <c r="D57" s="5" t="s">
        <v>448</v>
      </c>
      <c r="E57" s="5" t="s">
        <v>29</v>
      </c>
      <c r="F57" s="7">
        <v>5</v>
      </c>
      <c r="G57" s="7">
        <v>10</v>
      </c>
      <c r="H57" s="5" t="s">
        <v>347</v>
      </c>
      <c r="I57" s="5" t="s">
        <v>31</v>
      </c>
      <c r="J57" s="5" t="s">
        <v>1694</v>
      </c>
      <c r="K57" s="5" t="s">
        <v>1696</v>
      </c>
      <c r="L57" s="5" t="s">
        <v>8158</v>
      </c>
      <c r="M57" s="5" t="s">
        <v>37</v>
      </c>
      <c r="N57" s="5" t="s">
        <v>55</v>
      </c>
      <c r="O57" s="5" t="b">
        <f t="shared" ca="1" si="0"/>
        <v>1</v>
      </c>
      <c r="P57" s="5"/>
      <c r="Q57" s="5"/>
      <c r="R57" s="5"/>
      <c r="S57" s="5"/>
      <c r="T57" s="5"/>
      <c r="U57" s="5"/>
      <c r="V57" s="5"/>
      <c r="W57" s="5"/>
      <c r="X57" s="5"/>
      <c r="Y57" s="5"/>
      <c r="Z57" s="5"/>
      <c r="AA57" s="5"/>
      <c r="AB57" s="5"/>
      <c r="AC57" s="5"/>
      <c r="AD57" s="5"/>
      <c r="AE57" s="5"/>
    </row>
    <row r="58" spans="1:31" ht="21" customHeight="1">
      <c r="A58" s="5" t="s">
        <v>396</v>
      </c>
      <c r="B58" s="5" t="s">
        <v>2317</v>
      </c>
      <c r="C58" s="5" t="s">
        <v>41</v>
      </c>
      <c r="D58" s="5" t="s">
        <v>448</v>
      </c>
      <c r="E58" s="5" t="s">
        <v>29</v>
      </c>
      <c r="F58" s="7">
        <v>5</v>
      </c>
      <c r="G58" s="7">
        <v>7</v>
      </c>
      <c r="H58" s="5" t="s">
        <v>684</v>
      </c>
      <c r="I58" s="5" t="s">
        <v>125</v>
      </c>
      <c r="J58" s="5" t="s">
        <v>32</v>
      </c>
      <c r="K58" s="5" t="s">
        <v>2319</v>
      </c>
      <c r="L58" s="5" t="s">
        <v>2321</v>
      </c>
      <c r="M58" s="5" t="s">
        <v>53</v>
      </c>
      <c r="N58" s="5" t="s">
        <v>55</v>
      </c>
      <c r="O58" s="5" t="b">
        <f t="shared" ca="1" si="0"/>
        <v>1</v>
      </c>
      <c r="P58" s="5" t="b">
        <f t="shared" ref="P58:P60" ca="1" si="6">IFERROR(__xludf.DUMMYFUNCTION("REGEXMATCH(L58,""(?i)Java"")"),TRUE)</f>
        <v>1</v>
      </c>
      <c r="Q58" s="5"/>
      <c r="R58" s="5"/>
      <c r="S58" s="5"/>
      <c r="T58" s="5"/>
      <c r="U58" s="5"/>
      <c r="V58" s="5"/>
      <c r="W58" s="5"/>
      <c r="X58" s="5"/>
      <c r="Y58" s="5"/>
      <c r="Z58" s="5"/>
      <c r="AA58" s="5"/>
      <c r="AB58" s="5"/>
      <c r="AC58" s="5"/>
      <c r="AD58" s="5"/>
      <c r="AE58" s="5"/>
    </row>
    <row r="59" spans="1:31" ht="21" customHeight="1">
      <c r="A59" s="5" t="s">
        <v>1457</v>
      </c>
      <c r="B59" s="5" t="s">
        <v>1693</v>
      </c>
      <c r="C59" s="5" t="s">
        <v>41</v>
      </c>
      <c r="D59" s="5" t="s">
        <v>448</v>
      </c>
      <c r="E59" s="5" t="s">
        <v>29</v>
      </c>
      <c r="F59" s="7">
        <v>5</v>
      </c>
      <c r="G59" s="7">
        <v>10</v>
      </c>
      <c r="H59" s="5" t="s">
        <v>347</v>
      </c>
      <c r="I59" s="5" t="s">
        <v>31</v>
      </c>
      <c r="J59" s="5" t="s">
        <v>1694</v>
      </c>
      <c r="K59" s="5" t="s">
        <v>1696</v>
      </c>
      <c r="L59" s="5" t="s">
        <v>1697</v>
      </c>
      <c r="M59" s="5" t="s">
        <v>37</v>
      </c>
      <c r="N59" s="5" t="s">
        <v>55</v>
      </c>
      <c r="O59" s="5" t="b">
        <f t="shared" ca="1" si="0"/>
        <v>1</v>
      </c>
      <c r="P59" s="5" t="b">
        <f t="shared" ca="1" si="6"/>
        <v>1</v>
      </c>
      <c r="Q59" s="5"/>
      <c r="R59" s="5"/>
      <c r="S59" s="5"/>
      <c r="T59" s="5"/>
      <c r="U59" s="5"/>
      <c r="V59" s="5"/>
      <c r="W59" s="5"/>
      <c r="X59" s="5"/>
      <c r="Y59" s="5"/>
      <c r="Z59" s="5"/>
      <c r="AA59" s="5"/>
      <c r="AB59" s="5"/>
      <c r="AC59" s="5"/>
      <c r="AD59" s="5"/>
      <c r="AE59" s="5"/>
    </row>
    <row r="60" spans="1:31" ht="21" customHeight="1">
      <c r="A60" s="5" t="s">
        <v>248</v>
      </c>
      <c r="B60" s="5" t="s">
        <v>2432</v>
      </c>
      <c r="C60" s="5" t="s">
        <v>41</v>
      </c>
      <c r="D60" s="5" t="s">
        <v>448</v>
      </c>
      <c r="E60" s="5" t="s">
        <v>45</v>
      </c>
      <c r="F60" s="7">
        <v>5</v>
      </c>
      <c r="G60" s="7">
        <v>7</v>
      </c>
      <c r="H60" s="5" t="s">
        <v>684</v>
      </c>
      <c r="I60" s="9" t="s">
        <v>24</v>
      </c>
      <c r="J60" s="5" t="s">
        <v>1582</v>
      </c>
      <c r="K60" s="5" t="s">
        <v>2437</v>
      </c>
      <c r="L60" s="5" t="s">
        <v>2438</v>
      </c>
      <c r="M60" s="5" t="s">
        <v>53</v>
      </c>
      <c r="N60" s="5" t="s">
        <v>55</v>
      </c>
      <c r="O60" s="5" t="b">
        <f t="shared" ca="1" si="0"/>
        <v>1</v>
      </c>
      <c r="P60" s="5" t="b">
        <f t="shared" ca="1" si="6"/>
        <v>1</v>
      </c>
      <c r="Q60" s="5"/>
      <c r="R60" s="5"/>
      <c r="S60" s="5"/>
      <c r="T60" s="5"/>
      <c r="U60" s="5"/>
      <c r="V60" s="5"/>
      <c r="W60" s="5"/>
      <c r="X60" s="5"/>
      <c r="Y60" s="5"/>
      <c r="Z60" s="5"/>
      <c r="AA60" s="5"/>
      <c r="AB60" s="5"/>
      <c r="AC60" s="5"/>
      <c r="AD60" s="5"/>
      <c r="AE60" s="5"/>
    </row>
    <row r="61" spans="1:31" ht="21" customHeight="1">
      <c r="A61" s="5" t="s">
        <v>1670</v>
      </c>
      <c r="B61" s="5" t="s">
        <v>1671</v>
      </c>
      <c r="C61" s="5" t="s">
        <v>41</v>
      </c>
      <c r="D61" s="5" t="s">
        <v>114</v>
      </c>
      <c r="E61" s="5" t="s">
        <v>29</v>
      </c>
      <c r="F61" s="7">
        <v>5</v>
      </c>
      <c r="G61" s="7">
        <v>10</v>
      </c>
      <c r="H61" s="5" t="s">
        <v>347</v>
      </c>
      <c r="I61" s="5" t="s">
        <v>125</v>
      </c>
      <c r="J61" s="5" t="s">
        <v>117</v>
      </c>
      <c r="K61" s="5" t="s">
        <v>1676</v>
      </c>
      <c r="L61" s="5" t="s">
        <v>1677</v>
      </c>
      <c r="M61" s="5" t="s">
        <v>53</v>
      </c>
      <c r="N61" s="5" t="s">
        <v>55</v>
      </c>
      <c r="O61" s="5" t="b">
        <f t="shared" ca="1" si="0"/>
        <v>1</v>
      </c>
      <c r="P61" s="5"/>
      <c r="Q61" s="5"/>
      <c r="R61" s="5"/>
      <c r="S61" s="5"/>
      <c r="T61" s="5"/>
      <c r="U61" s="5"/>
      <c r="V61" s="5"/>
      <c r="W61" s="5"/>
      <c r="X61" s="5"/>
      <c r="Y61" s="5"/>
      <c r="Z61" s="5"/>
      <c r="AA61" s="5"/>
      <c r="AB61" s="5"/>
      <c r="AC61" s="5"/>
      <c r="AD61" s="5"/>
      <c r="AE61" s="5"/>
    </row>
    <row r="62" spans="1:31" ht="21" customHeight="1">
      <c r="A62" s="5" t="s">
        <v>277</v>
      </c>
      <c r="B62" s="5" t="s">
        <v>5604</v>
      </c>
      <c r="C62" s="5" t="s">
        <v>41</v>
      </c>
      <c r="D62" s="5" t="s">
        <v>114</v>
      </c>
      <c r="E62" s="5" t="s">
        <v>45</v>
      </c>
      <c r="F62" s="7">
        <v>5</v>
      </c>
      <c r="G62" s="7">
        <v>12</v>
      </c>
      <c r="H62" s="5" t="s">
        <v>359</v>
      </c>
      <c r="I62" s="9" t="s">
        <v>24</v>
      </c>
      <c r="J62" s="5" t="s">
        <v>267</v>
      </c>
      <c r="K62" s="5" t="s">
        <v>5608</v>
      </c>
      <c r="L62" s="5" t="s">
        <v>8204</v>
      </c>
      <c r="M62" s="5" t="s">
        <v>53</v>
      </c>
      <c r="N62" s="5" t="s">
        <v>55</v>
      </c>
      <c r="O62" s="5" t="b">
        <f t="shared" ca="1" si="0"/>
        <v>1</v>
      </c>
      <c r="P62" s="5"/>
      <c r="Q62" s="5"/>
      <c r="R62" s="5"/>
      <c r="S62" s="5"/>
      <c r="T62" s="5"/>
      <c r="U62" s="5"/>
      <c r="V62" s="5"/>
      <c r="W62" s="5"/>
      <c r="X62" s="5"/>
      <c r="Y62" s="5"/>
      <c r="Z62" s="5"/>
      <c r="AA62" s="5"/>
      <c r="AB62" s="5"/>
      <c r="AC62" s="5"/>
      <c r="AD62" s="5"/>
      <c r="AE62" s="5"/>
    </row>
    <row r="63" spans="1:31" ht="21" customHeight="1">
      <c r="A63" s="5" t="s">
        <v>2340</v>
      </c>
      <c r="B63" s="5" t="s">
        <v>2341</v>
      </c>
      <c r="C63" s="5" t="s">
        <v>41</v>
      </c>
      <c r="D63" s="5" t="s">
        <v>94</v>
      </c>
      <c r="E63" s="5" t="s">
        <v>45</v>
      </c>
      <c r="F63" s="7">
        <v>5</v>
      </c>
      <c r="G63" s="7">
        <v>9</v>
      </c>
      <c r="H63" s="5" t="s">
        <v>2344</v>
      </c>
      <c r="I63" s="5" t="s">
        <v>125</v>
      </c>
      <c r="J63" s="5" t="s">
        <v>110</v>
      </c>
      <c r="K63" s="5" t="s">
        <v>2346</v>
      </c>
      <c r="L63" s="5" t="s">
        <v>2348</v>
      </c>
      <c r="M63" s="5" t="s">
        <v>100</v>
      </c>
      <c r="N63" s="5" t="s">
        <v>55</v>
      </c>
      <c r="O63" s="5" t="b">
        <f t="shared" ca="1" si="0"/>
        <v>1</v>
      </c>
      <c r="P63" s="5" t="b">
        <f ca="1">IFERROR(__xludf.DUMMYFUNCTION("REGEXMATCH(L63,""(?i)Java"")"),TRUE)</f>
        <v>1</v>
      </c>
      <c r="Q63" s="5"/>
      <c r="R63" s="5"/>
      <c r="S63" s="5"/>
      <c r="T63" s="5"/>
      <c r="U63" s="5"/>
      <c r="V63" s="5"/>
      <c r="W63" s="5"/>
      <c r="X63" s="5"/>
      <c r="Y63" s="5"/>
      <c r="Z63" s="5"/>
      <c r="AA63" s="5"/>
      <c r="AB63" s="5"/>
      <c r="AC63" s="5"/>
      <c r="AD63" s="5"/>
      <c r="AE63" s="5"/>
    </row>
    <row r="64" spans="1:31" ht="21" customHeight="1">
      <c r="A64" s="5" t="s">
        <v>8221</v>
      </c>
      <c r="B64" s="5" t="s">
        <v>8222</v>
      </c>
      <c r="C64" s="5" t="s">
        <v>41</v>
      </c>
      <c r="D64" s="5" t="s">
        <v>94</v>
      </c>
      <c r="E64" s="5" t="s">
        <v>29</v>
      </c>
      <c r="F64" s="7">
        <v>5</v>
      </c>
      <c r="G64" s="7">
        <v>10</v>
      </c>
      <c r="H64" s="5" t="s">
        <v>347</v>
      </c>
      <c r="I64" s="5" t="s">
        <v>125</v>
      </c>
      <c r="J64" s="5" t="s">
        <v>57</v>
      </c>
      <c r="K64" s="5" t="s">
        <v>8223</v>
      </c>
      <c r="L64" s="5" t="s">
        <v>8224</v>
      </c>
      <c r="M64" s="9" t="s">
        <v>47</v>
      </c>
      <c r="N64" s="5" t="s">
        <v>55</v>
      </c>
      <c r="O64" s="5" t="b">
        <f t="shared" ca="1" si="0"/>
        <v>1</v>
      </c>
      <c r="P64" s="5"/>
      <c r="Q64" s="5"/>
      <c r="R64" s="5"/>
      <c r="S64" s="5"/>
      <c r="T64" s="5"/>
      <c r="U64" s="5"/>
      <c r="V64" s="5"/>
      <c r="W64" s="5"/>
      <c r="X64" s="5"/>
      <c r="Y64" s="5"/>
      <c r="Z64" s="5"/>
      <c r="AA64" s="5"/>
      <c r="AB64" s="5"/>
      <c r="AC64" s="5"/>
      <c r="AD64" s="5"/>
      <c r="AE64" s="5"/>
    </row>
    <row r="65" spans="1:31" ht="21" customHeight="1">
      <c r="A65" s="5" t="s">
        <v>277</v>
      </c>
      <c r="B65" s="5" t="s">
        <v>3930</v>
      </c>
      <c r="C65" s="5" t="s">
        <v>41</v>
      </c>
      <c r="D65" s="5" t="s">
        <v>94</v>
      </c>
      <c r="E65" s="5" t="s">
        <v>45</v>
      </c>
      <c r="F65" s="7">
        <v>5</v>
      </c>
      <c r="G65" s="7">
        <v>9</v>
      </c>
      <c r="H65" s="5" t="s">
        <v>2344</v>
      </c>
      <c r="I65" s="5" t="s">
        <v>125</v>
      </c>
      <c r="J65" s="5" t="s">
        <v>3933</v>
      </c>
      <c r="K65" s="5" t="s">
        <v>1782</v>
      </c>
      <c r="L65" s="5" t="s">
        <v>8237</v>
      </c>
      <c r="M65" s="5" t="s">
        <v>53</v>
      </c>
      <c r="N65" s="5" t="s">
        <v>55</v>
      </c>
      <c r="O65" s="5" t="b">
        <f t="shared" ca="1" si="0"/>
        <v>1</v>
      </c>
      <c r="P65" s="5"/>
      <c r="Q65" s="5"/>
      <c r="R65" s="5"/>
      <c r="S65" s="5"/>
      <c r="T65" s="5"/>
      <c r="U65" s="5"/>
      <c r="V65" s="5"/>
      <c r="W65" s="5"/>
      <c r="X65" s="5"/>
      <c r="Y65" s="5"/>
      <c r="Z65" s="5"/>
      <c r="AA65" s="5"/>
      <c r="AB65" s="5"/>
      <c r="AC65" s="5"/>
      <c r="AD65" s="5"/>
      <c r="AE65" s="5"/>
    </row>
    <row r="66" spans="1:31" ht="21" customHeight="1">
      <c r="A66" s="5" t="s">
        <v>1948</v>
      </c>
      <c r="B66" s="5" t="s">
        <v>1949</v>
      </c>
      <c r="C66" s="5" t="s">
        <v>41</v>
      </c>
      <c r="D66" s="5" t="s">
        <v>94</v>
      </c>
      <c r="E66" s="5" t="s">
        <v>29</v>
      </c>
      <c r="F66" s="7">
        <v>5</v>
      </c>
      <c r="G66" s="7">
        <v>12</v>
      </c>
      <c r="H66" s="5" t="s">
        <v>359</v>
      </c>
      <c r="I66" s="5" t="s">
        <v>125</v>
      </c>
      <c r="J66" s="5" t="s">
        <v>1953</v>
      </c>
      <c r="K66" s="5" t="s">
        <v>1955</v>
      </c>
      <c r="L66" s="5" t="s">
        <v>1957</v>
      </c>
      <c r="M66" s="5" t="s">
        <v>53</v>
      </c>
      <c r="N66" s="5" t="s">
        <v>55</v>
      </c>
      <c r="O66" s="5" t="b">
        <f t="shared" ca="1" si="0"/>
        <v>1</v>
      </c>
      <c r="P66" s="5" t="b">
        <f ca="1">IFERROR(__xludf.DUMMYFUNCTION("REGEXMATCH(L66,""(?i)Java"")"),TRUE)</f>
        <v>1</v>
      </c>
      <c r="Q66" s="5"/>
      <c r="R66" s="5"/>
      <c r="S66" s="5"/>
      <c r="T66" s="5"/>
      <c r="U66" s="5"/>
      <c r="V66" s="5"/>
      <c r="W66" s="5"/>
      <c r="X66" s="5"/>
      <c r="Y66" s="5"/>
      <c r="Z66" s="5"/>
      <c r="AA66" s="5"/>
      <c r="AB66" s="5"/>
      <c r="AC66" s="5"/>
      <c r="AD66" s="5"/>
      <c r="AE66" s="5"/>
    </row>
    <row r="67" spans="1:31" ht="21" customHeight="1">
      <c r="A67" s="5" t="s">
        <v>8249</v>
      </c>
      <c r="B67" s="5" t="s">
        <v>8251</v>
      </c>
      <c r="C67" s="5" t="s">
        <v>41</v>
      </c>
      <c r="D67" s="5" t="s">
        <v>94</v>
      </c>
      <c r="E67" s="5" t="s">
        <v>29</v>
      </c>
      <c r="F67" s="7">
        <v>5</v>
      </c>
      <c r="G67" s="7">
        <v>7.5</v>
      </c>
      <c r="H67" s="5" t="s">
        <v>8252</v>
      </c>
      <c r="I67" s="5" t="s">
        <v>125</v>
      </c>
      <c r="J67" s="5" t="s">
        <v>76</v>
      </c>
      <c r="K67" s="5" t="s">
        <v>8253</v>
      </c>
      <c r="L67" s="5" t="s">
        <v>8256</v>
      </c>
      <c r="M67" s="5" t="s">
        <v>53</v>
      </c>
      <c r="N67" s="5" t="s">
        <v>271</v>
      </c>
      <c r="O67" s="5" t="b">
        <f t="shared" ca="1" si="0"/>
        <v>1</v>
      </c>
      <c r="P67" s="5"/>
      <c r="Q67" s="5"/>
      <c r="R67" s="5"/>
      <c r="S67" s="5"/>
      <c r="T67" s="5"/>
      <c r="U67" s="5"/>
      <c r="V67" s="5"/>
      <c r="W67" s="5"/>
      <c r="X67" s="5"/>
      <c r="Y67" s="5"/>
      <c r="Z67" s="5"/>
      <c r="AA67" s="5"/>
      <c r="AB67" s="5"/>
      <c r="AC67" s="5"/>
      <c r="AD67" s="5"/>
      <c r="AE67" s="5"/>
    </row>
    <row r="68" spans="1:31" ht="21" customHeight="1">
      <c r="A68" s="5" t="s">
        <v>1710</v>
      </c>
      <c r="B68" s="5" t="s">
        <v>1712</v>
      </c>
      <c r="C68" s="5" t="s">
        <v>41</v>
      </c>
      <c r="D68" s="5" t="s">
        <v>1714</v>
      </c>
      <c r="E68" s="5" t="s">
        <v>45</v>
      </c>
      <c r="F68" s="7">
        <v>5</v>
      </c>
      <c r="G68" s="7">
        <v>10</v>
      </c>
      <c r="H68" s="5" t="s">
        <v>347</v>
      </c>
      <c r="I68" s="5" t="s">
        <v>31</v>
      </c>
      <c r="J68" s="5" t="s">
        <v>106</v>
      </c>
      <c r="K68" s="5" t="s">
        <v>1718</v>
      </c>
      <c r="L68" s="5" t="s">
        <v>1720</v>
      </c>
      <c r="M68" s="5" t="s">
        <v>100</v>
      </c>
      <c r="N68" s="5" t="s">
        <v>55</v>
      </c>
      <c r="O68" s="5" t="b">
        <f t="shared" ca="1" si="0"/>
        <v>1</v>
      </c>
      <c r="P68" s="5" t="b">
        <f ca="1">IFERROR(__xludf.DUMMYFUNCTION("REGEXMATCH(L68,""(?i)Java"")"),TRUE)</f>
        <v>1</v>
      </c>
      <c r="Q68" s="5"/>
      <c r="R68" s="5"/>
      <c r="S68" s="5"/>
      <c r="T68" s="5"/>
      <c r="U68" s="5"/>
      <c r="V68" s="5"/>
      <c r="W68" s="5"/>
      <c r="X68" s="5"/>
      <c r="Y68" s="5"/>
      <c r="Z68" s="5"/>
      <c r="AA68" s="5"/>
      <c r="AB68" s="5"/>
      <c r="AC68" s="5"/>
      <c r="AD68" s="5"/>
      <c r="AE68" s="5"/>
    </row>
    <row r="69" spans="1:31" ht="21" customHeight="1">
      <c r="A69" s="5" t="s">
        <v>8249</v>
      </c>
      <c r="B69" s="5" t="s">
        <v>8274</v>
      </c>
      <c r="C69" s="5" t="s">
        <v>41</v>
      </c>
      <c r="D69" s="12" t="s">
        <v>47</v>
      </c>
      <c r="E69" s="5" t="s">
        <v>29</v>
      </c>
      <c r="F69" s="7">
        <v>5</v>
      </c>
      <c r="G69" s="7">
        <v>8</v>
      </c>
      <c r="H69" s="5" t="s">
        <v>222</v>
      </c>
      <c r="I69" s="5" t="s">
        <v>125</v>
      </c>
      <c r="J69" s="5" t="s">
        <v>117</v>
      </c>
      <c r="K69" s="5" t="s">
        <v>8276</v>
      </c>
      <c r="L69" s="5" t="s">
        <v>8278</v>
      </c>
      <c r="M69" s="5" t="s">
        <v>100</v>
      </c>
      <c r="N69" s="5" t="s">
        <v>55</v>
      </c>
      <c r="O69" s="5" t="b">
        <f t="shared" ca="1" si="0"/>
        <v>1</v>
      </c>
      <c r="P69" s="5"/>
      <c r="Q69" s="5"/>
      <c r="R69" s="5"/>
      <c r="S69" s="5"/>
      <c r="T69" s="5"/>
      <c r="U69" s="5"/>
      <c r="V69" s="5"/>
      <c r="W69" s="5"/>
      <c r="X69" s="5"/>
      <c r="Y69" s="5"/>
      <c r="Z69" s="5"/>
      <c r="AA69" s="5"/>
      <c r="AB69" s="5"/>
      <c r="AC69" s="5"/>
      <c r="AD69" s="5"/>
      <c r="AE69" s="5"/>
    </row>
    <row r="70" spans="1:31" ht="21" customHeight="1">
      <c r="A70" s="5" t="s">
        <v>277</v>
      </c>
      <c r="B70" s="5" t="s">
        <v>1897</v>
      </c>
      <c r="C70" s="5" t="s">
        <v>41</v>
      </c>
      <c r="D70" s="12" t="s">
        <v>47</v>
      </c>
      <c r="E70" s="5" t="s">
        <v>29</v>
      </c>
      <c r="F70" s="7">
        <v>5</v>
      </c>
      <c r="G70" s="7">
        <v>12</v>
      </c>
      <c r="H70" s="5" t="s">
        <v>359</v>
      </c>
      <c r="I70" s="9" t="s">
        <v>24</v>
      </c>
      <c r="J70" s="5" t="s">
        <v>48</v>
      </c>
      <c r="K70" s="5" t="s">
        <v>381</v>
      </c>
      <c r="L70" s="5" t="s">
        <v>1904</v>
      </c>
      <c r="M70" s="5" t="s">
        <v>53</v>
      </c>
      <c r="N70" s="5" t="s">
        <v>44</v>
      </c>
      <c r="O70" s="5" t="b">
        <f t="shared" ca="1" si="0"/>
        <v>1</v>
      </c>
      <c r="P70" s="5"/>
      <c r="Q70" s="5"/>
      <c r="R70" s="5"/>
      <c r="S70" s="5"/>
      <c r="T70" s="5"/>
      <c r="U70" s="5"/>
      <c r="V70" s="5"/>
      <c r="W70" s="5"/>
      <c r="X70" s="5"/>
      <c r="Y70" s="5"/>
      <c r="Z70" s="5"/>
      <c r="AA70" s="5"/>
      <c r="AB70" s="5"/>
      <c r="AC70" s="5"/>
      <c r="AD70" s="5"/>
      <c r="AE70" s="5"/>
    </row>
    <row r="71" spans="1:31" ht="21" customHeight="1">
      <c r="A71" s="5" t="s">
        <v>713</v>
      </c>
      <c r="B71" s="5" t="s">
        <v>4864</v>
      </c>
      <c r="C71" s="5" t="s">
        <v>41</v>
      </c>
      <c r="D71" s="12" t="s">
        <v>47</v>
      </c>
      <c r="E71" s="5" t="s">
        <v>29</v>
      </c>
      <c r="F71" s="7">
        <v>5</v>
      </c>
      <c r="G71" s="7">
        <v>10</v>
      </c>
      <c r="H71" s="5" t="s">
        <v>347</v>
      </c>
      <c r="I71" s="9" t="s">
        <v>24</v>
      </c>
      <c r="J71" s="5" t="s">
        <v>48</v>
      </c>
      <c r="K71" s="5" t="s">
        <v>4867</v>
      </c>
      <c r="L71" s="5" t="s">
        <v>8290</v>
      </c>
      <c r="M71" s="5" t="s">
        <v>53</v>
      </c>
      <c r="N71" s="5" t="s">
        <v>55</v>
      </c>
      <c r="O71" s="5" t="b">
        <f t="shared" ca="1" si="0"/>
        <v>1</v>
      </c>
      <c r="P71" s="5"/>
      <c r="Q71" s="5"/>
      <c r="R71" s="5"/>
      <c r="S71" s="5"/>
      <c r="T71" s="5"/>
      <c r="U71" s="5"/>
      <c r="V71" s="5"/>
      <c r="W71" s="5"/>
      <c r="X71" s="5"/>
      <c r="Y71" s="5"/>
      <c r="Z71" s="5"/>
      <c r="AA71" s="5"/>
      <c r="AB71" s="5"/>
      <c r="AC71" s="5"/>
      <c r="AD71" s="5"/>
      <c r="AE71" s="5"/>
    </row>
    <row r="72" spans="1:31" ht="21" customHeight="1">
      <c r="A72" s="5" t="s">
        <v>8295</v>
      </c>
      <c r="B72" s="5" t="s">
        <v>8296</v>
      </c>
      <c r="C72" s="5" t="s">
        <v>170</v>
      </c>
      <c r="D72" s="5" t="s">
        <v>435</v>
      </c>
      <c r="E72" s="5" t="s">
        <v>29</v>
      </c>
      <c r="F72" s="7">
        <v>5</v>
      </c>
      <c r="G72" s="7">
        <v>8</v>
      </c>
      <c r="H72" s="5" t="s">
        <v>222</v>
      </c>
      <c r="I72" s="9" t="s">
        <v>24</v>
      </c>
      <c r="J72" s="5" t="s">
        <v>57</v>
      </c>
      <c r="K72" s="5" t="s">
        <v>8299</v>
      </c>
      <c r="L72" s="5" t="s">
        <v>8301</v>
      </c>
      <c r="M72" s="9" t="s">
        <v>47</v>
      </c>
      <c r="N72" s="5" t="s">
        <v>55</v>
      </c>
      <c r="O72" s="5" t="b">
        <f t="shared" ca="1" si="0"/>
        <v>1</v>
      </c>
      <c r="P72" s="5"/>
      <c r="Q72" s="5"/>
      <c r="R72" s="5"/>
      <c r="S72" s="5"/>
      <c r="T72" s="5"/>
      <c r="U72" s="5"/>
      <c r="V72" s="5"/>
      <c r="W72" s="5"/>
      <c r="X72" s="5"/>
      <c r="Y72" s="5"/>
      <c r="Z72" s="5"/>
      <c r="AA72" s="5"/>
      <c r="AB72" s="5"/>
      <c r="AC72" s="5"/>
      <c r="AD72" s="5"/>
      <c r="AE72" s="5"/>
    </row>
    <row r="73" spans="1:31" ht="21" customHeight="1">
      <c r="A73" s="5" t="s">
        <v>1757</v>
      </c>
      <c r="B73" s="5" t="s">
        <v>1758</v>
      </c>
      <c r="C73" s="5" t="s">
        <v>170</v>
      </c>
      <c r="D73" s="5" t="s">
        <v>1759</v>
      </c>
      <c r="E73" s="5" t="s">
        <v>45</v>
      </c>
      <c r="F73" s="7">
        <v>5</v>
      </c>
      <c r="G73" s="7">
        <v>10</v>
      </c>
      <c r="H73" s="5" t="s">
        <v>347</v>
      </c>
      <c r="I73" s="5" t="s">
        <v>108</v>
      </c>
      <c r="J73" s="5" t="s">
        <v>57</v>
      </c>
      <c r="K73" s="5" t="s">
        <v>1764</v>
      </c>
      <c r="L73" s="5" t="s">
        <v>1766</v>
      </c>
      <c r="M73" s="5" t="s">
        <v>100</v>
      </c>
      <c r="N73" s="5" t="s">
        <v>55</v>
      </c>
      <c r="O73" s="5" t="b">
        <f t="shared" ca="1" si="0"/>
        <v>1</v>
      </c>
      <c r="P73" s="5" t="b">
        <f t="shared" ref="P73:P79" ca="1" si="7">IFERROR(__xludf.DUMMYFUNCTION("REGEXMATCH(L73,""(?i)Java"")"),TRUE)</f>
        <v>1</v>
      </c>
      <c r="Q73" s="5"/>
      <c r="R73" s="5"/>
      <c r="S73" s="5"/>
      <c r="T73" s="5"/>
      <c r="U73" s="5"/>
      <c r="V73" s="5"/>
      <c r="W73" s="5"/>
      <c r="X73" s="5"/>
      <c r="Y73" s="5"/>
      <c r="Z73" s="5"/>
      <c r="AA73" s="5"/>
      <c r="AB73" s="5"/>
      <c r="AC73" s="5"/>
      <c r="AD73" s="5"/>
      <c r="AE73" s="5"/>
    </row>
    <row r="74" spans="1:31" ht="21" customHeight="1">
      <c r="A74" s="5" t="s">
        <v>1858</v>
      </c>
      <c r="B74" s="5" t="s">
        <v>1860</v>
      </c>
      <c r="C74" s="5" t="s">
        <v>170</v>
      </c>
      <c r="D74" s="5" t="s">
        <v>378</v>
      </c>
      <c r="E74" s="5" t="s">
        <v>45</v>
      </c>
      <c r="F74" s="7">
        <v>5</v>
      </c>
      <c r="G74" s="7">
        <v>10</v>
      </c>
      <c r="H74" s="5" t="s">
        <v>347</v>
      </c>
      <c r="I74" s="5" t="s">
        <v>108</v>
      </c>
      <c r="J74" s="5" t="s">
        <v>824</v>
      </c>
      <c r="K74" s="5" t="s">
        <v>1863</v>
      </c>
      <c r="L74" s="5" t="s">
        <v>1865</v>
      </c>
      <c r="M74" s="5" t="s">
        <v>53</v>
      </c>
      <c r="N74" s="5" t="s">
        <v>55</v>
      </c>
      <c r="O74" s="5" t="b">
        <f t="shared" ca="1" si="0"/>
        <v>1</v>
      </c>
      <c r="P74" s="5" t="b">
        <f t="shared" ca="1" si="7"/>
        <v>1</v>
      </c>
      <c r="Q74" s="5"/>
      <c r="R74" s="5"/>
      <c r="S74" s="5"/>
      <c r="T74" s="5"/>
      <c r="U74" s="5"/>
      <c r="V74" s="5"/>
      <c r="W74" s="5"/>
      <c r="X74" s="5"/>
      <c r="Y74" s="5"/>
      <c r="Z74" s="5"/>
      <c r="AA74" s="5"/>
      <c r="AB74" s="5"/>
      <c r="AC74" s="5"/>
      <c r="AD74" s="5"/>
      <c r="AE74" s="5"/>
    </row>
    <row r="75" spans="1:31" ht="21" customHeight="1">
      <c r="A75" s="5" t="s">
        <v>2389</v>
      </c>
      <c r="B75" s="5" t="s">
        <v>2390</v>
      </c>
      <c r="C75" s="5" t="s">
        <v>170</v>
      </c>
      <c r="D75" s="5" t="s">
        <v>342</v>
      </c>
      <c r="E75" s="5" t="s">
        <v>29</v>
      </c>
      <c r="F75" s="7">
        <v>5</v>
      </c>
      <c r="G75" s="7">
        <v>6.5</v>
      </c>
      <c r="H75" s="5" t="s">
        <v>2392</v>
      </c>
      <c r="I75" s="9" t="s">
        <v>24</v>
      </c>
      <c r="J75" s="5" t="s">
        <v>370</v>
      </c>
      <c r="K75" s="9" t="s">
        <v>47</v>
      </c>
      <c r="L75" s="5" t="s">
        <v>2395</v>
      </c>
      <c r="M75" s="5" t="s">
        <v>100</v>
      </c>
      <c r="N75" s="5" t="s">
        <v>55</v>
      </c>
      <c r="O75" s="5" t="b">
        <f t="shared" ca="1" si="0"/>
        <v>1</v>
      </c>
      <c r="P75" s="5" t="b">
        <f t="shared" ca="1" si="7"/>
        <v>1</v>
      </c>
      <c r="Q75" s="5"/>
      <c r="R75" s="5"/>
      <c r="S75" s="5"/>
      <c r="T75" s="5"/>
      <c r="U75" s="5"/>
      <c r="V75" s="5"/>
      <c r="W75" s="5"/>
      <c r="X75" s="5"/>
      <c r="Y75" s="5"/>
      <c r="Z75" s="5"/>
      <c r="AA75" s="5"/>
      <c r="AB75" s="5"/>
      <c r="AC75" s="5"/>
      <c r="AD75" s="5"/>
      <c r="AE75" s="5"/>
    </row>
    <row r="76" spans="1:31" ht="21" customHeight="1">
      <c r="A76" s="5" t="s">
        <v>248</v>
      </c>
      <c r="B76" s="5" t="s">
        <v>2410</v>
      </c>
      <c r="C76" s="5" t="s">
        <v>170</v>
      </c>
      <c r="D76" s="5" t="s">
        <v>342</v>
      </c>
      <c r="E76" s="5" t="s">
        <v>29</v>
      </c>
      <c r="F76" s="7">
        <v>5</v>
      </c>
      <c r="G76" s="7">
        <v>8</v>
      </c>
      <c r="H76" s="5" t="s">
        <v>222</v>
      </c>
      <c r="I76" s="5" t="s">
        <v>125</v>
      </c>
      <c r="J76" s="5" t="s">
        <v>2415</v>
      </c>
      <c r="K76" s="5" t="s">
        <v>2417</v>
      </c>
      <c r="L76" s="5" t="s">
        <v>2419</v>
      </c>
      <c r="M76" s="5" t="s">
        <v>100</v>
      </c>
      <c r="N76" s="5" t="s">
        <v>55</v>
      </c>
      <c r="O76" s="5" t="b">
        <f t="shared" ca="1" si="0"/>
        <v>1</v>
      </c>
      <c r="P76" s="5" t="b">
        <f t="shared" ca="1" si="7"/>
        <v>1</v>
      </c>
      <c r="Q76" s="5"/>
      <c r="R76" s="5"/>
      <c r="S76" s="5"/>
      <c r="T76" s="5"/>
      <c r="U76" s="5"/>
      <c r="V76" s="5"/>
      <c r="W76" s="5"/>
      <c r="X76" s="5"/>
      <c r="Y76" s="5"/>
      <c r="Z76" s="5"/>
      <c r="AA76" s="5"/>
      <c r="AB76" s="5"/>
      <c r="AC76" s="5"/>
      <c r="AD76" s="5"/>
      <c r="AE76" s="5"/>
    </row>
    <row r="77" spans="1:31" ht="21" customHeight="1">
      <c r="A77" s="5" t="s">
        <v>1457</v>
      </c>
      <c r="B77" s="5" t="s">
        <v>1967</v>
      </c>
      <c r="C77" s="5" t="s">
        <v>170</v>
      </c>
      <c r="D77" s="5" t="s">
        <v>342</v>
      </c>
      <c r="E77" s="5" t="s">
        <v>45</v>
      </c>
      <c r="F77" s="7">
        <v>5</v>
      </c>
      <c r="G77" s="7">
        <v>10</v>
      </c>
      <c r="H77" s="5" t="s">
        <v>347</v>
      </c>
      <c r="I77" s="5" t="s">
        <v>125</v>
      </c>
      <c r="J77" s="5" t="s">
        <v>444</v>
      </c>
      <c r="K77" s="5" t="s">
        <v>1731</v>
      </c>
      <c r="L77" s="5" t="s">
        <v>1975</v>
      </c>
      <c r="M77" s="5" t="s">
        <v>167</v>
      </c>
      <c r="N77" s="5" t="s">
        <v>55</v>
      </c>
      <c r="O77" s="5" t="b">
        <f t="shared" ca="1" si="0"/>
        <v>1</v>
      </c>
      <c r="P77" s="5" t="b">
        <f t="shared" ca="1" si="7"/>
        <v>1</v>
      </c>
      <c r="Q77" s="5"/>
      <c r="R77" s="5"/>
      <c r="S77" s="5"/>
      <c r="T77" s="5"/>
      <c r="U77" s="5"/>
      <c r="V77" s="5"/>
      <c r="W77" s="5"/>
      <c r="X77" s="5"/>
      <c r="Y77" s="5"/>
      <c r="Z77" s="5"/>
      <c r="AA77" s="5"/>
      <c r="AB77" s="5"/>
      <c r="AC77" s="5"/>
      <c r="AD77" s="5"/>
      <c r="AE77" s="5"/>
    </row>
    <row r="78" spans="1:31" ht="21" customHeight="1">
      <c r="A78" s="5" t="s">
        <v>784</v>
      </c>
      <c r="B78" s="5" t="s">
        <v>1880</v>
      </c>
      <c r="C78" s="5" t="s">
        <v>170</v>
      </c>
      <c r="D78" s="5" t="s">
        <v>1881</v>
      </c>
      <c r="E78" s="5" t="s">
        <v>29</v>
      </c>
      <c r="F78" s="7">
        <v>5</v>
      </c>
      <c r="G78" s="7">
        <v>15</v>
      </c>
      <c r="H78" s="5" t="s">
        <v>424</v>
      </c>
      <c r="I78" s="5" t="s">
        <v>125</v>
      </c>
      <c r="J78" s="5" t="s">
        <v>68</v>
      </c>
      <c r="K78" s="5" t="s">
        <v>1882</v>
      </c>
      <c r="L78" s="5" t="s">
        <v>1885</v>
      </c>
      <c r="M78" s="5" t="s">
        <v>37</v>
      </c>
      <c r="N78" s="5" t="s">
        <v>55</v>
      </c>
      <c r="O78" s="5" t="b">
        <f t="shared" ca="1" si="0"/>
        <v>1</v>
      </c>
      <c r="P78" s="5" t="b">
        <f t="shared" ca="1" si="7"/>
        <v>1</v>
      </c>
      <c r="Q78" s="5"/>
      <c r="R78" s="5"/>
      <c r="S78" s="5"/>
      <c r="T78" s="5"/>
      <c r="U78" s="5"/>
      <c r="V78" s="5"/>
      <c r="W78" s="5"/>
      <c r="X78" s="5"/>
      <c r="Y78" s="5"/>
      <c r="Z78" s="5"/>
      <c r="AA78" s="5"/>
      <c r="AB78" s="5"/>
      <c r="AC78" s="5"/>
      <c r="AD78" s="5"/>
      <c r="AE78" s="5"/>
    </row>
    <row r="79" spans="1:31" ht="21" customHeight="1">
      <c r="A79" s="5" t="s">
        <v>1798</v>
      </c>
      <c r="B79" s="5" t="s">
        <v>1800</v>
      </c>
      <c r="C79" s="5" t="s">
        <v>170</v>
      </c>
      <c r="D79" s="12" t="s">
        <v>47</v>
      </c>
      <c r="E79" s="5" t="s">
        <v>29</v>
      </c>
      <c r="F79" s="7">
        <v>5</v>
      </c>
      <c r="G79" s="7">
        <v>10</v>
      </c>
      <c r="H79" s="5" t="s">
        <v>347</v>
      </c>
      <c r="I79" s="5" t="s">
        <v>31</v>
      </c>
      <c r="J79" s="5" t="s">
        <v>110</v>
      </c>
      <c r="K79" s="5" t="s">
        <v>1804</v>
      </c>
      <c r="L79" s="5" t="s">
        <v>1806</v>
      </c>
      <c r="M79" s="5" t="s">
        <v>53</v>
      </c>
      <c r="N79" s="5" t="s">
        <v>89</v>
      </c>
      <c r="O79" s="5" t="b">
        <f t="shared" ca="1" si="0"/>
        <v>1</v>
      </c>
      <c r="P79" s="5" t="b">
        <f t="shared" ca="1" si="7"/>
        <v>1</v>
      </c>
      <c r="Q79" s="5"/>
      <c r="R79" s="5"/>
      <c r="S79" s="5"/>
      <c r="T79" s="5"/>
      <c r="U79" s="5"/>
      <c r="V79" s="5"/>
      <c r="W79" s="5"/>
      <c r="X79" s="5"/>
      <c r="Y79" s="5"/>
      <c r="Z79" s="5"/>
      <c r="AA79" s="5"/>
      <c r="AB79" s="5"/>
      <c r="AC79" s="5"/>
      <c r="AD79" s="5"/>
      <c r="AE79" s="5"/>
    </row>
    <row r="80" spans="1:31" ht="21" customHeight="1">
      <c r="A80" s="5" t="s">
        <v>8380</v>
      </c>
      <c r="B80" s="5" t="s">
        <v>3261</v>
      </c>
      <c r="C80" s="5" t="s">
        <v>27</v>
      </c>
      <c r="D80" s="5" t="s">
        <v>54</v>
      </c>
      <c r="E80" s="5" t="s">
        <v>45</v>
      </c>
      <c r="F80" s="7">
        <v>6</v>
      </c>
      <c r="G80" s="7">
        <v>12</v>
      </c>
      <c r="H80" s="5" t="s">
        <v>538</v>
      </c>
      <c r="I80" s="5" t="s">
        <v>108</v>
      </c>
      <c r="J80" s="5" t="s">
        <v>48</v>
      </c>
      <c r="K80" s="5" t="s">
        <v>8385</v>
      </c>
      <c r="L80" s="5" t="s">
        <v>8387</v>
      </c>
      <c r="M80" s="5" t="s">
        <v>37</v>
      </c>
      <c r="N80" s="5" t="s">
        <v>55</v>
      </c>
      <c r="O80" s="5" t="b">
        <f t="shared" ca="1" si="0"/>
        <v>1</v>
      </c>
      <c r="P80" s="5"/>
      <c r="Q80" s="5"/>
      <c r="R80" s="5"/>
      <c r="S80" s="5"/>
      <c r="T80" s="5"/>
      <c r="U80" s="5"/>
      <c r="V80" s="5"/>
      <c r="W80" s="5"/>
      <c r="X80" s="5"/>
      <c r="Y80" s="5"/>
      <c r="Z80" s="5"/>
      <c r="AA80" s="5"/>
      <c r="AB80" s="5"/>
      <c r="AC80" s="5"/>
      <c r="AD80" s="5"/>
      <c r="AE80" s="5"/>
    </row>
    <row r="81" spans="1:31" ht="21" customHeight="1">
      <c r="A81" s="5" t="s">
        <v>2893</v>
      </c>
      <c r="B81" s="5" t="s">
        <v>2895</v>
      </c>
      <c r="C81" s="5" t="s">
        <v>27</v>
      </c>
      <c r="D81" s="5" t="s">
        <v>75</v>
      </c>
      <c r="E81" s="5" t="s">
        <v>29</v>
      </c>
      <c r="F81" s="7">
        <v>6</v>
      </c>
      <c r="G81" s="7">
        <v>10</v>
      </c>
      <c r="H81" s="5" t="s">
        <v>548</v>
      </c>
      <c r="I81" s="5" t="s">
        <v>125</v>
      </c>
      <c r="J81" s="5" t="s">
        <v>48</v>
      </c>
      <c r="K81" s="9" t="s">
        <v>47</v>
      </c>
      <c r="L81" s="5" t="s">
        <v>2899</v>
      </c>
      <c r="M81" s="5" t="s">
        <v>100</v>
      </c>
      <c r="N81" s="5" t="s">
        <v>55</v>
      </c>
      <c r="O81" s="5" t="b">
        <f t="shared" ca="1" si="0"/>
        <v>1</v>
      </c>
      <c r="P81" s="5"/>
      <c r="Q81" s="5"/>
      <c r="R81" s="5"/>
      <c r="S81" s="5"/>
      <c r="T81" s="5"/>
      <c r="U81" s="5"/>
      <c r="V81" s="5"/>
      <c r="W81" s="5"/>
      <c r="X81" s="5"/>
      <c r="Y81" s="5"/>
      <c r="Z81" s="5"/>
      <c r="AA81" s="5"/>
      <c r="AB81" s="5"/>
      <c r="AC81" s="5"/>
      <c r="AD81" s="5"/>
      <c r="AE81" s="5"/>
    </row>
    <row r="82" spans="1:31" ht="21" customHeight="1">
      <c r="A82" s="5" t="s">
        <v>4800</v>
      </c>
      <c r="B82" s="5" t="s">
        <v>4801</v>
      </c>
      <c r="C82" s="5" t="s">
        <v>27</v>
      </c>
      <c r="D82" s="5" t="s">
        <v>75</v>
      </c>
      <c r="E82" s="5" t="s">
        <v>29</v>
      </c>
      <c r="F82" s="7">
        <v>6</v>
      </c>
      <c r="G82" s="7">
        <v>8</v>
      </c>
      <c r="H82" s="5" t="s">
        <v>672</v>
      </c>
      <c r="I82" s="9" t="s">
        <v>24</v>
      </c>
      <c r="J82" s="5" t="s">
        <v>641</v>
      </c>
      <c r="K82" s="9" t="s">
        <v>47</v>
      </c>
      <c r="L82" s="5" t="s">
        <v>4806</v>
      </c>
      <c r="M82" s="5" t="s">
        <v>53</v>
      </c>
      <c r="N82" s="5" t="s">
        <v>405</v>
      </c>
      <c r="O82" s="5" t="b">
        <f t="shared" ca="1" si="0"/>
        <v>1</v>
      </c>
      <c r="P82" s="5" t="b">
        <f ca="1">IFERROR(__xludf.DUMMYFUNCTION("REGEXMATCH(L82,""(?i)Java"")"),TRUE)</f>
        <v>1</v>
      </c>
      <c r="Q82" s="5"/>
      <c r="R82" s="5"/>
      <c r="S82" s="5"/>
      <c r="T82" s="5"/>
      <c r="U82" s="5"/>
      <c r="V82" s="5"/>
      <c r="W82" s="5"/>
      <c r="X82" s="5"/>
      <c r="Y82" s="5"/>
      <c r="Z82" s="5"/>
      <c r="AA82" s="5"/>
      <c r="AB82" s="5"/>
      <c r="AC82" s="5"/>
      <c r="AD82" s="5"/>
      <c r="AE82" s="5"/>
    </row>
    <row r="83" spans="1:31" ht="21" customHeight="1">
      <c r="A83" s="5" t="s">
        <v>2893</v>
      </c>
      <c r="B83" s="5" t="s">
        <v>2913</v>
      </c>
      <c r="C83" s="5" t="s">
        <v>27</v>
      </c>
      <c r="D83" s="5" t="s">
        <v>212</v>
      </c>
      <c r="E83" s="5" t="s">
        <v>29</v>
      </c>
      <c r="F83" s="7">
        <v>6</v>
      </c>
      <c r="G83" s="7">
        <v>18</v>
      </c>
      <c r="H83" s="5" t="s">
        <v>585</v>
      </c>
      <c r="I83" s="5" t="s">
        <v>125</v>
      </c>
      <c r="J83" s="5" t="s">
        <v>2915</v>
      </c>
      <c r="K83" s="5" t="s">
        <v>2916</v>
      </c>
      <c r="L83" s="5" t="s">
        <v>2918</v>
      </c>
      <c r="M83" s="5" t="s">
        <v>167</v>
      </c>
      <c r="N83" s="5" t="s">
        <v>38</v>
      </c>
      <c r="O83" s="5" t="b">
        <f t="shared" ca="1" si="0"/>
        <v>1</v>
      </c>
      <c r="P83" s="5"/>
      <c r="Q83" s="5"/>
      <c r="R83" s="5"/>
      <c r="S83" s="5"/>
      <c r="T83" s="5"/>
      <c r="U83" s="5"/>
      <c r="V83" s="5"/>
      <c r="W83" s="5"/>
      <c r="X83" s="5"/>
      <c r="Y83" s="5"/>
      <c r="Z83" s="5"/>
      <c r="AA83" s="5"/>
      <c r="AB83" s="5"/>
      <c r="AC83" s="5"/>
      <c r="AD83" s="5"/>
      <c r="AE83" s="5"/>
    </row>
    <row r="84" spans="1:31" ht="21" customHeight="1">
      <c r="A84" s="5" t="s">
        <v>713</v>
      </c>
      <c r="B84" s="5" t="s">
        <v>4588</v>
      </c>
      <c r="C84" s="5" t="s">
        <v>27</v>
      </c>
      <c r="D84" s="5" t="s">
        <v>212</v>
      </c>
      <c r="E84" s="5" t="s">
        <v>45</v>
      </c>
      <c r="F84" s="7">
        <v>6</v>
      </c>
      <c r="G84" s="7">
        <v>9</v>
      </c>
      <c r="H84" s="5" t="s">
        <v>3743</v>
      </c>
      <c r="I84" s="5" t="s">
        <v>125</v>
      </c>
      <c r="J84" s="5" t="s">
        <v>110</v>
      </c>
      <c r="K84" s="5" t="s">
        <v>4591</v>
      </c>
      <c r="L84" s="5" t="s">
        <v>4592</v>
      </c>
      <c r="M84" s="5" t="s">
        <v>100</v>
      </c>
      <c r="N84" s="5" t="s">
        <v>55</v>
      </c>
      <c r="O84" s="5" t="b">
        <f t="shared" ca="1" si="0"/>
        <v>1</v>
      </c>
      <c r="P84" s="5"/>
      <c r="Q84" s="5"/>
      <c r="R84" s="5"/>
      <c r="S84" s="5"/>
      <c r="T84" s="5"/>
      <c r="U84" s="5"/>
      <c r="V84" s="5"/>
      <c r="W84" s="5"/>
      <c r="X84" s="5"/>
      <c r="Y84" s="5"/>
      <c r="Z84" s="5"/>
      <c r="AA84" s="5"/>
      <c r="AB84" s="5"/>
      <c r="AC84" s="5"/>
      <c r="AD84" s="5"/>
      <c r="AE84" s="5"/>
    </row>
    <row r="85" spans="1:31" ht="21" customHeight="1">
      <c r="A85" s="5" t="s">
        <v>277</v>
      </c>
      <c r="B85" s="5" t="s">
        <v>8433</v>
      </c>
      <c r="C85" s="5" t="s">
        <v>27</v>
      </c>
      <c r="D85" s="5" t="s">
        <v>212</v>
      </c>
      <c r="E85" s="5" t="s">
        <v>29</v>
      </c>
      <c r="F85" s="7">
        <v>6</v>
      </c>
      <c r="G85" s="7">
        <v>10</v>
      </c>
      <c r="H85" s="5" t="s">
        <v>548</v>
      </c>
      <c r="I85" s="5" t="s">
        <v>125</v>
      </c>
      <c r="J85" s="5" t="s">
        <v>6273</v>
      </c>
      <c r="K85" s="9" t="s">
        <v>47</v>
      </c>
      <c r="L85" s="5" t="s">
        <v>8436</v>
      </c>
      <c r="M85" s="5" t="s">
        <v>100</v>
      </c>
      <c r="N85" s="5" t="s">
        <v>55</v>
      </c>
      <c r="O85" s="5" t="b">
        <f t="shared" ca="1" si="0"/>
        <v>1</v>
      </c>
      <c r="P85" s="5"/>
      <c r="Q85" s="5"/>
      <c r="R85" s="5"/>
      <c r="S85" s="5"/>
      <c r="T85" s="5"/>
      <c r="U85" s="5"/>
      <c r="V85" s="5"/>
      <c r="W85" s="5"/>
      <c r="X85" s="5"/>
      <c r="Y85" s="5"/>
      <c r="Z85" s="5"/>
      <c r="AA85" s="5"/>
      <c r="AB85" s="5"/>
      <c r="AC85" s="5"/>
      <c r="AD85" s="5"/>
      <c r="AE85" s="5"/>
    </row>
    <row r="86" spans="1:31" ht="21" customHeight="1">
      <c r="A86" s="5" t="s">
        <v>5096</v>
      </c>
      <c r="B86" s="5" t="s">
        <v>5097</v>
      </c>
      <c r="C86" s="5" t="s">
        <v>27</v>
      </c>
      <c r="D86" s="5" t="s">
        <v>212</v>
      </c>
      <c r="E86" s="5" t="s">
        <v>29</v>
      </c>
      <c r="F86" s="7">
        <v>6</v>
      </c>
      <c r="G86" s="7">
        <v>8</v>
      </c>
      <c r="H86" s="5" t="s">
        <v>672</v>
      </c>
      <c r="I86" s="5" t="s">
        <v>125</v>
      </c>
      <c r="J86" s="5" t="s">
        <v>87</v>
      </c>
      <c r="K86" s="5" t="s">
        <v>5102</v>
      </c>
      <c r="L86" s="5" t="s">
        <v>5103</v>
      </c>
      <c r="M86" s="5" t="s">
        <v>100</v>
      </c>
      <c r="N86" s="5" t="s">
        <v>55</v>
      </c>
      <c r="O86" s="5" t="b">
        <f t="shared" ca="1" si="0"/>
        <v>1</v>
      </c>
      <c r="P86" s="5" t="b">
        <f ca="1">IFERROR(__xludf.DUMMYFUNCTION("REGEXMATCH(L86,""(?i)Java"")"),TRUE)</f>
        <v>1</v>
      </c>
      <c r="Q86" s="5"/>
      <c r="R86" s="5"/>
      <c r="S86" s="5"/>
      <c r="T86" s="5"/>
      <c r="U86" s="5"/>
      <c r="V86" s="5"/>
      <c r="W86" s="5"/>
      <c r="X86" s="5"/>
      <c r="Y86" s="5"/>
      <c r="Z86" s="5"/>
      <c r="AA86" s="5"/>
      <c r="AB86" s="5"/>
      <c r="AC86" s="5"/>
      <c r="AD86" s="5"/>
      <c r="AE86" s="5"/>
    </row>
    <row r="87" spans="1:31" ht="21" customHeight="1">
      <c r="A87" s="5" t="s">
        <v>6245</v>
      </c>
      <c r="B87" s="5" t="s">
        <v>8453</v>
      </c>
      <c r="C87" s="5" t="s">
        <v>27</v>
      </c>
      <c r="D87" s="5" t="s">
        <v>199</v>
      </c>
      <c r="E87" s="5" t="s">
        <v>45</v>
      </c>
      <c r="F87" s="7">
        <v>6</v>
      </c>
      <c r="G87" s="7">
        <v>11</v>
      </c>
      <c r="H87" s="5" t="s">
        <v>1376</v>
      </c>
      <c r="I87" s="5" t="s">
        <v>31</v>
      </c>
      <c r="J87" s="5" t="s">
        <v>110</v>
      </c>
      <c r="K87" s="5" t="s">
        <v>8457</v>
      </c>
      <c r="L87" s="5" t="s">
        <v>8458</v>
      </c>
      <c r="M87" s="5" t="s">
        <v>37</v>
      </c>
      <c r="N87" s="5" t="s">
        <v>55</v>
      </c>
      <c r="O87" s="5" t="b">
        <f t="shared" ca="1" si="0"/>
        <v>1</v>
      </c>
      <c r="P87" s="5"/>
      <c r="Q87" s="5"/>
      <c r="R87" s="5"/>
      <c r="S87" s="5"/>
      <c r="T87" s="5"/>
      <c r="U87" s="5"/>
      <c r="V87" s="5"/>
      <c r="W87" s="5"/>
      <c r="X87" s="5"/>
      <c r="Y87" s="5"/>
      <c r="Z87" s="5"/>
      <c r="AA87" s="5"/>
      <c r="AB87" s="5"/>
      <c r="AC87" s="5"/>
      <c r="AD87" s="5"/>
      <c r="AE87" s="5"/>
    </row>
    <row r="88" spans="1:31" ht="21" customHeight="1">
      <c r="A88" s="5" t="s">
        <v>4488</v>
      </c>
      <c r="B88" s="5" t="s">
        <v>8467</v>
      </c>
      <c r="C88" s="5" t="s">
        <v>27</v>
      </c>
      <c r="D88" s="5" t="s">
        <v>199</v>
      </c>
      <c r="E88" s="5" t="s">
        <v>29</v>
      </c>
      <c r="F88" s="7">
        <v>6</v>
      </c>
      <c r="G88" s="7">
        <v>8</v>
      </c>
      <c r="H88" s="5" t="s">
        <v>672</v>
      </c>
      <c r="I88" s="5" t="s">
        <v>125</v>
      </c>
      <c r="J88" s="5" t="s">
        <v>8470</v>
      </c>
      <c r="K88" s="5" t="s">
        <v>4177</v>
      </c>
      <c r="L88" s="5" t="s">
        <v>8471</v>
      </c>
      <c r="M88" s="5" t="s">
        <v>100</v>
      </c>
      <c r="N88" s="5" t="s">
        <v>55</v>
      </c>
      <c r="O88" s="5" t="b">
        <f t="shared" ca="1" si="0"/>
        <v>1</v>
      </c>
      <c r="P88" s="5" t="b">
        <f ca="1">IFERROR(__xludf.DUMMYFUNCTION("REGEXMATCH(L88,""(?i)Java"")"),TRUE)</f>
        <v>1</v>
      </c>
      <c r="Q88" s="5"/>
      <c r="R88" s="5"/>
      <c r="S88" s="5"/>
      <c r="T88" s="5"/>
      <c r="U88" s="5"/>
      <c r="V88" s="5"/>
      <c r="W88" s="5"/>
      <c r="X88" s="5"/>
      <c r="Y88" s="5"/>
      <c r="Z88" s="5"/>
      <c r="AA88" s="5"/>
      <c r="AB88" s="5"/>
      <c r="AC88" s="5"/>
      <c r="AD88" s="5"/>
      <c r="AE88" s="5"/>
    </row>
    <row r="89" spans="1:31" ht="21" customHeight="1">
      <c r="A89" s="5" t="s">
        <v>4831</v>
      </c>
      <c r="B89" s="5" t="s">
        <v>4832</v>
      </c>
      <c r="C89" s="5" t="s">
        <v>27</v>
      </c>
      <c r="D89" s="5" t="s">
        <v>199</v>
      </c>
      <c r="E89" s="5" t="s">
        <v>29</v>
      </c>
      <c r="F89" s="7">
        <v>6</v>
      </c>
      <c r="G89" s="7">
        <v>8</v>
      </c>
      <c r="H89" s="5" t="s">
        <v>672</v>
      </c>
      <c r="I89" s="5" t="s">
        <v>125</v>
      </c>
      <c r="J89" s="5" t="s">
        <v>2067</v>
      </c>
      <c r="K89" s="5" t="s">
        <v>4834</v>
      </c>
      <c r="L89" s="5" t="s">
        <v>4836</v>
      </c>
      <c r="M89" s="5" t="s">
        <v>37</v>
      </c>
      <c r="N89" s="5" t="s">
        <v>55</v>
      </c>
      <c r="O89" s="5" t="b">
        <f t="shared" ca="1" si="0"/>
        <v>1</v>
      </c>
      <c r="P89" s="5"/>
      <c r="Q89" s="5"/>
      <c r="R89" s="5"/>
      <c r="S89" s="5"/>
      <c r="T89" s="5"/>
      <c r="U89" s="5"/>
      <c r="V89" s="5"/>
      <c r="W89" s="5"/>
      <c r="X89" s="5"/>
      <c r="Y89" s="5"/>
      <c r="Z89" s="5"/>
      <c r="AA89" s="5"/>
      <c r="AB89" s="5"/>
      <c r="AC89" s="5"/>
      <c r="AD89" s="5"/>
      <c r="AE89" s="5"/>
    </row>
    <row r="90" spans="1:31" ht="21" customHeight="1">
      <c r="A90" s="5" t="s">
        <v>3093</v>
      </c>
      <c r="B90" s="5" t="s">
        <v>3094</v>
      </c>
      <c r="C90" s="5" t="s">
        <v>27</v>
      </c>
      <c r="D90" s="5" t="s">
        <v>199</v>
      </c>
      <c r="E90" s="5" t="s">
        <v>45</v>
      </c>
      <c r="F90" s="7">
        <v>6</v>
      </c>
      <c r="G90" s="7">
        <v>10</v>
      </c>
      <c r="H90" s="5" t="s">
        <v>548</v>
      </c>
      <c r="I90" s="5" t="s">
        <v>125</v>
      </c>
      <c r="J90" s="5" t="s">
        <v>499</v>
      </c>
      <c r="K90" s="5" t="s">
        <v>3100</v>
      </c>
      <c r="L90" s="5" t="s">
        <v>3103</v>
      </c>
      <c r="M90" s="5" t="s">
        <v>100</v>
      </c>
      <c r="N90" s="5" t="s">
        <v>55</v>
      </c>
      <c r="O90" s="5" t="b">
        <f t="shared" ca="1" si="0"/>
        <v>1</v>
      </c>
      <c r="P90" s="5" t="b">
        <f t="shared" ref="P90:P91" ca="1" si="8">IFERROR(__xludf.DUMMYFUNCTION("REGEXMATCH(L90,""(?i)Java"")"),TRUE)</f>
        <v>1</v>
      </c>
      <c r="Q90" s="5"/>
      <c r="R90" s="5"/>
      <c r="S90" s="5"/>
      <c r="T90" s="5"/>
      <c r="U90" s="5"/>
      <c r="V90" s="5"/>
      <c r="W90" s="5"/>
      <c r="X90" s="5"/>
      <c r="Y90" s="5"/>
      <c r="Z90" s="5"/>
      <c r="AA90" s="5"/>
      <c r="AB90" s="5"/>
      <c r="AC90" s="5"/>
      <c r="AD90" s="5"/>
      <c r="AE90" s="5"/>
    </row>
    <row r="91" spans="1:31" ht="21" customHeight="1">
      <c r="A91" s="5" t="s">
        <v>4684</v>
      </c>
      <c r="B91" s="5" t="s">
        <v>4685</v>
      </c>
      <c r="C91" s="5" t="s">
        <v>27</v>
      </c>
      <c r="D91" s="5" t="s">
        <v>1272</v>
      </c>
      <c r="E91" s="5" t="s">
        <v>29</v>
      </c>
      <c r="F91" s="7">
        <v>6</v>
      </c>
      <c r="G91" s="7">
        <v>8</v>
      </c>
      <c r="H91" s="5" t="s">
        <v>672</v>
      </c>
      <c r="I91" s="5" t="s">
        <v>108</v>
      </c>
      <c r="J91" s="5" t="s">
        <v>4687</v>
      </c>
      <c r="K91" s="5" t="s">
        <v>4688</v>
      </c>
      <c r="L91" s="5" t="s">
        <v>4691</v>
      </c>
      <c r="M91" s="5" t="s">
        <v>53</v>
      </c>
      <c r="N91" s="5" t="s">
        <v>405</v>
      </c>
      <c r="O91" s="5" t="b">
        <f t="shared" ca="1" si="0"/>
        <v>1</v>
      </c>
      <c r="P91" s="5" t="b">
        <f t="shared" ca="1" si="8"/>
        <v>1</v>
      </c>
      <c r="Q91" s="5"/>
      <c r="R91" s="5"/>
      <c r="S91" s="5"/>
      <c r="T91" s="5"/>
      <c r="U91" s="5"/>
      <c r="V91" s="5"/>
      <c r="W91" s="5"/>
      <c r="X91" s="5"/>
      <c r="Y91" s="5"/>
      <c r="Z91" s="5"/>
      <c r="AA91" s="5"/>
      <c r="AB91" s="5"/>
      <c r="AC91" s="5"/>
      <c r="AD91" s="5"/>
      <c r="AE91" s="5"/>
    </row>
    <row r="92" spans="1:31" ht="21" customHeight="1">
      <c r="A92" s="5" t="s">
        <v>4737</v>
      </c>
      <c r="B92" s="5" t="s">
        <v>4738</v>
      </c>
      <c r="C92" s="5" t="s">
        <v>27</v>
      </c>
      <c r="D92" s="5" t="s">
        <v>85</v>
      </c>
      <c r="E92" s="5" t="s">
        <v>45</v>
      </c>
      <c r="F92" s="7">
        <v>6</v>
      </c>
      <c r="G92" s="7">
        <v>8</v>
      </c>
      <c r="H92" s="5" t="s">
        <v>672</v>
      </c>
      <c r="I92" s="5" t="s">
        <v>125</v>
      </c>
      <c r="J92" s="5" t="s">
        <v>1270</v>
      </c>
      <c r="K92" s="5" t="s">
        <v>4742</v>
      </c>
      <c r="L92" s="5" t="s">
        <v>4744</v>
      </c>
      <c r="M92" s="5" t="s">
        <v>37</v>
      </c>
      <c r="N92" s="5" t="s">
        <v>55</v>
      </c>
      <c r="O92" s="5" t="b">
        <f t="shared" ca="1" si="0"/>
        <v>1</v>
      </c>
      <c r="P92" s="5"/>
      <c r="Q92" s="5"/>
      <c r="R92" s="5"/>
      <c r="S92" s="5"/>
      <c r="T92" s="5"/>
      <c r="U92" s="5"/>
      <c r="V92" s="5"/>
      <c r="W92" s="5"/>
      <c r="X92" s="5"/>
      <c r="Y92" s="5"/>
      <c r="Z92" s="5"/>
      <c r="AA92" s="5"/>
      <c r="AB92" s="5"/>
      <c r="AC92" s="5"/>
      <c r="AD92" s="5"/>
      <c r="AE92" s="5"/>
    </row>
    <row r="93" spans="1:31" ht="21" customHeight="1">
      <c r="A93" s="5" t="s">
        <v>277</v>
      </c>
      <c r="B93" s="5" t="s">
        <v>4774</v>
      </c>
      <c r="C93" s="5" t="s">
        <v>27</v>
      </c>
      <c r="D93" s="5" t="s">
        <v>85</v>
      </c>
      <c r="E93" s="5" t="s">
        <v>45</v>
      </c>
      <c r="F93" s="7">
        <v>6</v>
      </c>
      <c r="G93" s="7">
        <v>12</v>
      </c>
      <c r="H93" s="5" t="s">
        <v>538</v>
      </c>
      <c r="I93" s="5" t="s">
        <v>125</v>
      </c>
      <c r="J93" s="5" t="s">
        <v>663</v>
      </c>
      <c r="K93" s="5" t="s">
        <v>4775</v>
      </c>
      <c r="L93" s="5" t="s">
        <v>8526</v>
      </c>
      <c r="M93" s="5" t="s">
        <v>53</v>
      </c>
      <c r="N93" s="5" t="s">
        <v>55</v>
      </c>
      <c r="O93" s="5" t="b">
        <f t="shared" ca="1" si="0"/>
        <v>1</v>
      </c>
      <c r="P93" s="5"/>
      <c r="Q93" s="5"/>
      <c r="R93" s="5"/>
      <c r="S93" s="5"/>
      <c r="T93" s="5"/>
      <c r="U93" s="5"/>
      <c r="V93" s="5"/>
      <c r="W93" s="5"/>
      <c r="X93" s="5"/>
      <c r="Y93" s="5"/>
      <c r="Z93" s="5"/>
      <c r="AA93" s="5"/>
      <c r="AB93" s="5"/>
      <c r="AC93" s="5"/>
      <c r="AD93" s="5"/>
      <c r="AE93" s="5"/>
    </row>
    <row r="94" spans="1:31" ht="21" customHeight="1">
      <c r="A94" s="5" t="s">
        <v>277</v>
      </c>
      <c r="B94" s="5" t="s">
        <v>783</v>
      </c>
      <c r="C94" s="5" t="s">
        <v>27</v>
      </c>
      <c r="D94" s="5" t="s">
        <v>85</v>
      </c>
      <c r="E94" s="5" t="s">
        <v>45</v>
      </c>
      <c r="F94" s="7">
        <v>6</v>
      </c>
      <c r="G94" s="7">
        <v>10</v>
      </c>
      <c r="H94" s="5" t="s">
        <v>548</v>
      </c>
      <c r="I94" s="5" t="s">
        <v>125</v>
      </c>
      <c r="J94" s="5" t="s">
        <v>48</v>
      </c>
      <c r="K94" s="5" t="s">
        <v>5195</v>
      </c>
      <c r="L94" s="5" t="s">
        <v>8539</v>
      </c>
      <c r="M94" s="5" t="s">
        <v>53</v>
      </c>
      <c r="N94" s="5" t="s">
        <v>55</v>
      </c>
      <c r="O94" s="5" t="b">
        <f t="shared" ca="1" si="0"/>
        <v>1</v>
      </c>
      <c r="P94" s="5"/>
      <c r="Q94" s="5"/>
      <c r="R94" s="5"/>
      <c r="S94" s="5"/>
      <c r="T94" s="5"/>
      <c r="U94" s="5"/>
      <c r="V94" s="5"/>
      <c r="W94" s="5"/>
      <c r="X94" s="5"/>
      <c r="Y94" s="5"/>
      <c r="Z94" s="5"/>
      <c r="AA94" s="5"/>
      <c r="AB94" s="5"/>
      <c r="AC94" s="5"/>
      <c r="AD94" s="5"/>
      <c r="AE94" s="5"/>
    </row>
    <row r="95" spans="1:31" ht="21" customHeight="1">
      <c r="A95" s="5" t="s">
        <v>396</v>
      </c>
      <c r="B95" s="5" t="s">
        <v>4774</v>
      </c>
      <c r="C95" s="5" t="s">
        <v>27</v>
      </c>
      <c r="D95" s="5" t="s">
        <v>85</v>
      </c>
      <c r="E95" s="5" t="s">
        <v>29</v>
      </c>
      <c r="F95" s="7">
        <v>6</v>
      </c>
      <c r="G95" s="7">
        <v>8</v>
      </c>
      <c r="H95" s="5" t="s">
        <v>672</v>
      </c>
      <c r="I95" s="5" t="s">
        <v>125</v>
      </c>
      <c r="J95" s="5" t="s">
        <v>663</v>
      </c>
      <c r="K95" s="5" t="s">
        <v>4775</v>
      </c>
      <c r="L95" s="5" t="s">
        <v>4776</v>
      </c>
      <c r="M95" s="5" t="s">
        <v>53</v>
      </c>
      <c r="N95" s="5" t="s">
        <v>55</v>
      </c>
      <c r="O95" s="5" t="b">
        <f t="shared" ca="1" si="0"/>
        <v>1</v>
      </c>
      <c r="P95" s="5" t="b">
        <f t="shared" ref="P95:P96" ca="1" si="9">IFERROR(__xludf.DUMMYFUNCTION("REGEXMATCH(L95,""(?i)Java"")"),TRUE)</f>
        <v>1</v>
      </c>
      <c r="Q95" s="5"/>
      <c r="R95" s="5"/>
      <c r="S95" s="5"/>
      <c r="T95" s="5"/>
      <c r="U95" s="5"/>
      <c r="V95" s="5"/>
      <c r="W95" s="5"/>
      <c r="X95" s="5"/>
      <c r="Y95" s="5"/>
      <c r="Z95" s="5"/>
      <c r="AA95" s="5"/>
      <c r="AB95" s="5"/>
      <c r="AC95" s="5"/>
      <c r="AD95" s="5"/>
      <c r="AE95" s="5"/>
    </row>
    <row r="96" spans="1:31" ht="21" customHeight="1">
      <c r="A96" s="5" t="s">
        <v>248</v>
      </c>
      <c r="B96" s="5" t="s">
        <v>4918</v>
      </c>
      <c r="C96" s="5" t="s">
        <v>27</v>
      </c>
      <c r="D96" s="5" t="s">
        <v>85</v>
      </c>
      <c r="E96" s="5" t="s">
        <v>29</v>
      </c>
      <c r="F96" s="7">
        <v>6</v>
      </c>
      <c r="G96" s="7">
        <v>8</v>
      </c>
      <c r="H96" s="5" t="s">
        <v>672</v>
      </c>
      <c r="I96" s="5" t="s">
        <v>31</v>
      </c>
      <c r="J96" s="5" t="s">
        <v>4920</v>
      </c>
      <c r="K96" s="5" t="s">
        <v>4922</v>
      </c>
      <c r="L96" s="5" t="s">
        <v>4923</v>
      </c>
      <c r="M96" s="5" t="s">
        <v>53</v>
      </c>
      <c r="N96" s="5" t="s">
        <v>55</v>
      </c>
      <c r="O96" s="5" t="b">
        <f t="shared" ca="1" si="0"/>
        <v>1</v>
      </c>
      <c r="P96" s="5" t="b">
        <f t="shared" ca="1" si="9"/>
        <v>1</v>
      </c>
      <c r="Q96" s="5"/>
      <c r="R96" s="5"/>
      <c r="S96" s="5"/>
      <c r="T96" s="5"/>
      <c r="U96" s="5"/>
      <c r="V96" s="5"/>
      <c r="W96" s="5"/>
      <c r="X96" s="5"/>
      <c r="Y96" s="5"/>
      <c r="Z96" s="5"/>
      <c r="AA96" s="5"/>
      <c r="AB96" s="5"/>
      <c r="AC96" s="5"/>
      <c r="AD96" s="5"/>
      <c r="AE96" s="5"/>
    </row>
    <row r="97" spans="1:31" ht="21" customHeight="1">
      <c r="A97" s="5" t="s">
        <v>5332</v>
      </c>
      <c r="B97" s="5" t="s">
        <v>5333</v>
      </c>
      <c r="C97" s="5" t="s">
        <v>27</v>
      </c>
      <c r="D97" s="5" t="s">
        <v>85</v>
      </c>
      <c r="E97" s="5" t="s">
        <v>45</v>
      </c>
      <c r="F97" s="7">
        <v>6</v>
      </c>
      <c r="G97" s="7">
        <v>8</v>
      </c>
      <c r="H97" s="5" t="s">
        <v>672</v>
      </c>
      <c r="I97" s="5" t="s">
        <v>125</v>
      </c>
      <c r="J97" s="5" t="s">
        <v>57</v>
      </c>
      <c r="K97" s="5" t="s">
        <v>5336</v>
      </c>
      <c r="L97" s="5" t="s">
        <v>5339</v>
      </c>
      <c r="M97" s="5" t="s">
        <v>53</v>
      </c>
      <c r="N97" s="5" t="s">
        <v>89</v>
      </c>
      <c r="O97" s="5" t="b">
        <f t="shared" ca="1" si="0"/>
        <v>1</v>
      </c>
      <c r="P97" s="5"/>
      <c r="Q97" s="5"/>
      <c r="R97" s="5"/>
      <c r="S97" s="5"/>
      <c r="T97" s="5"/>
      <c r="U97" s="5"/>
      <c r="V97" s="5"/>
      <c r="W97" s="5"/>
      <c r="X97" s="5"/>
      <c r="Y97" s="5"/>
      <c r="Z97" s="5"/>
      <c r="AA97" s="5"/>
      <c r="AB97" s="5"/>
      <c r="AC97" s="5"/>
      <c r="AD97" s="5"/>
      <c r="AE97" s="5"/>
    </row>
    <row r="98" spans="1:31" ht="21" customHeight="1">
      <c r="A98" s="5" t="s">
        <v>1457</v>
      </c>
      <c r="B98" s="5" t="s">
        <v>3201</v>
      </c>
      <c r="C98" s="5" t="s">
        <v>27</v>
      </c>
      <c r="D98" s="5" t="s">
        <v>85</v>
      </c>
      <c r="E98" s="5" t="s">
        <v>29</v>
      </c>
      <c r="F98" s="7">
        <v>6</v>
      </c>
      <c r="G98" s="7">
        <v>8</v>
      </c>
      <c r="H98" s="5" t="s">
        <v>672</v>
      </c>
      <c r="I98" s="5" t="s">
        <v>125</v>
      </c>
      <c r="J98" s="5" t="s">
        <v>57</v>
      </c>
      <c r="K98" s="9" t="s">
        <v>47</v>
      </c>
      <c r="L98" s="5" t="s">
        <v>5042</v>
      </c>
      <c r="M98" s="5" t="s">
        <v>100</v>
      </c>
      <c r="N98" s="5" t="s">
        <v>55</v>
      </c>
      <c r="O98" s="5" t="b">
        <f t="shared" ca="1" si="0"/>
        <v>1</v>
      </c>
      <c r="P98" s="5" t="b">
        <f t="shared" ref="P98:P99" ca="1" si="10">IFERROR(__xludf.DUMMYFUNCTION("REGEXMATCH(L98,""(?i)Java"")"),TRUE)</f>
        <v>1</v>
      </c>
      <c r="Q98" s="5"/>
      <c r="R98" s="5"/>
      <c r="S98" s="5"/>
      <c r="T98" s="5"/>
      <c r="U98" s="5"/>
      <c r="V98" s="5"/>
      <c r="W98" s="5"/>
      <c r="X98" s="5"/>
      <c r="Y98" s="5"/>
      <c r="Z98" s="5"/>
      <c r="AA98" s="5"/>
      <c r="AB98" s="5"/>
      <c r="AC98" s="5"/>
      <c r="AD98" s="5"/>
      <c r="AE98" s="5"/>
    </row>
    <row r="99" spans="1:31" ht="21" customHeight="1">
      <c r="A99" s="5" t="s">
        <v>3105</v>
      </c>
      <c r="B99" s="5" t="s">
        <v>3106</v>
      </c>
      <c r="C99" s="5" t="s">
        <v>27</v>
      </c>
      <c r="D99" s="5" t="s">
        <v>85</v>
      </c>
      <c r="E99" s="5" t="s">
        <v>29</v>
      </c>
      <c r="F99" s="7">
        <v>6</v>
      </c>
      <c r="G99" s="7">
        <v>8</v>
      </c>
      <c r="H99" s="5" t="s">
        <v>672</v>
      </c>
      <c r="I99" s="5" t="s">
        <v>31</v>
      </c>
      <c r="J99" s="5" t="s">
        <v>3108</v>
      </c>
      <c r="K99" s="5" t="s">
        <v>3109</v>
      </c>
      <c r="L99" s="5" t="s">
        <v>3111</v>
      </c>
      <c r="M99" s="5" t="s">
        <v>100</v>
      </c>
      <c r="N99" s="5" t="s">
        <v>55</v>
      </c>
      <c r="O99" s="5" t="b">
        <f t="shared" ca="1" si="0"/>
        <v>1</v>
      </c>
      <c r="P99" s="5" t="b">
        <f t="shared" ca="1" si="10"/>
        <v>1</v>
      </c>
      <c r="Q99" s="5"/>
      <c r="R99" s="5"/>
      <c r="S99" s="5"/>
      <c r="T99" s="5"/>
      <c r="U99" s="5"/>
      <c r="V99" s="5"/>
      <c r="W99" s="5"/>
      <c r="X99" s="5"/>
      <c r="Y99" s="5"/>
      <c r="Z99" s="5"/>
      <c r="AA99" s="5"/>
      <c r="AB99" s="5"/>
      <c r="AC99" s="5"/>
      <c r="AD99" s="5"/>
      <c r="AE99" s="5"/>
    </row>
    <row r="100" spans="1:31" ht="21" customHeight="1">
      <c r="A100" s="5" t="s">
        <v>277</v>
      </c>
      <c r="B100" s="5" t="s">
        <v>670</v>
      </c>
      <c r="C100" s="5" t="s">
        <v>27</v>
      </c>
      <c r="D100" s="5" t="s">
        <v>85</v>
      </c>
      <c r="E100" s="5" t="s">
        <v>45</v>
      </c>
      <c r="F100" s="7">
        <v>6</v>
      </c>
      <c r="G100" s="7">
        <v>10</v>
      </c>
      <c r="H100" s="5" t="s">
        <v>548</v>
      </c>
      <c r="I100" s="5" t="s">
        <v>31</v>
      </c>
      <c r="J100" s="5" t="s">
        <v>110</v>
      </c>
      <c r="K100" s="9" t="s">
        <v>47</v>
      </c>
      <c r="L100" s="5" t="s">
        <v>8630</v>
      </c>
      <c r="M100" s="5" t="s">
        <v>53</v>
      </c>
      <c r="N100" s="5" t="s">
        <v>55</v>
      </c>
      <c r="O100" s="5" t="b">
        <f t="shared" ca="1" si="0"/>
        <v>1</v>
      </c>
      <c r="P100" s="5"/>
      <c r="Q100" s="5"/>
      <c r="R100" s="5"/>
      <c r="S100" s="5"/>
      <c r="T100" s="5"/>
      <c r="U100" s="5"/>
      <c r="V100" s="5"/>
      <c r="W100" s="5"/>
      <c r="X100" s="5"/>
      <c r="Y100" s="5"/>
      <c r="Z100" s="5"/>
      <c r="AA100" s="5"/>
      <c r="AB100" s="5"/>
      <c r="AC100" s="5"/>
      <c r="AD100" s="5"/>
      <c r="AE100" s="5"/>
    </row>
    <row r="101" spans="1:31" ht="21" customHeight="1">
      <c r="A101" s="5" t="s">
        <v>277</v>
      </c>
      <c r="B101" s="5" t="s">
        <v>8634</v>
      </c>
      <c r="C101" s="5" t="s">
        <v>27</v>
      </c>
      <c r="D101" s="5" t="s">
        <v>85</v>
      </c>
      <c r="E101" s="5" t="s">
        <v>45</v>
      </c>
      <c r="F101" s="7">
        <v>6</v>
      </c>
      <c r="G101" s="7">
        <v>9</v>
      </c>
      <c r="H101" s="5" t="s">
        <v>3743</v>
      </c>
      <c r="I101" s="5" t="s">
        <v>31</v>
      </c>
      <c r="J101" s="5" t="s">
        <v>1019</v>
      </c>
      <c r="K101" s="5" t="s">
        <v>8638</v>
      </c>
      <c r="L101" s="5" t="s">
        <v>8640</v>
      </c>
      <c r="M101" s="5" t="s">
        <v>53</v>
      </c>
      <c r="N101" s="5" t="s">
        <v>55</v>
      </c>
      <c r="O101" s="5" t="b">
        <f t="shared" ca="1" si="0"/>
        <v>1</v>
      </c>
      <c r="P101" s="5"/>
      <c r="Q101" s="5"/>
      <c r="R101" s="5"/>
      <c r="S101" s="5"/>
      <c r="T101" s="5"/>
      <c r="U101" s="5"/>
      <c r="V101" s="5"/>
      <c r="W101" s="5"/>
      <c r="X101" s="5"/>
      <c r="Y101" s="5"/>
      <c r="Z101" s="5"/>
      <c r="AA101" s="5"/>
      <c r="AB101" s="5"/>
      <c r="AC101" s="5"/>
      <c r="AD101" s="5"/>
      <c r="AE101" s="5"/>
    </row>
    <row r="102" spans="1:31" ht="21" customHeight="1">
      <c r="A102" s="5" t="s">
        <v>3551</v>
      </c>
      <c r="B102" s="5" t="s">
        <v>3227</v>
      </c>
      <c r="C102" s="5" t="s">
        <v>27</v>
      </c>
      <c r="D102" s="5" t="s">
        <v>85</v>
      </c>
      <c r="E102" s="5" t="s">
        <v>45</v>
      </c>
      <c r="F102" s="7">
        <v>6</v>
      </c>
      <c r="G102" s="7">
        <v>10</v>
      </c>
      <c r="H102" s="5" t="s">
        <v>548</v>
      </c>
      <c r="I102" s="5" t="s">
        <v>31</v>
      </c>
      <c r="J102" s="5" t="s">
        <v>57</v>
      </c>
      <c r="K102" s="5" t="s">
        <v>3556</v>
      </c>
      <c r="L102" s="5" t="s">
        <v>3559</v>
      </c>
      <c r="M102" s="5" t="s">
        <v>37</v>
      </c>
      <c r="N102" s="5" t="s">
        <v>55</v>
      </c>
      <c r="O102" s="5" t="b">
        <f t="shared" ca="1" si="0"/>
        <v>1</v>
      </c>
      <c r="P102" s="5" t="b">
        <f t="shared" ref="P102:P103" ca="1" si="11">IFERROR(__xludf.DUMMYFUNCTION("REGEXMATCH(L102,""(?i)Java"")"),TRUE)</f>
        <v>1</v>
      </c>
      <c r="Q102" s="5"/>
      <c r="R102" s="5"/>
      <c r="S102" s="5"/>
      <c r="T102" s="5"/>
      <c r="U102" s="5"/>
      <c r="V102" s="5"/>
      <c r="W102" s="5"/>
      <c r="X102" s="5"/>
      <c r="Y102" s="5"/>
      <c r="Z102" s="5"/>
      <c r="AA102" s="5"/>
      <c r="AB102" s="5"/>
      <c r="AC102" s="5"/>
      <c r="AD102" s="5"/>
      <c r="AE102" s="5"/>
    </row>
    <row r="103" spans="1:31" ht="21" customHeight="1">
      <c r="A103" s="5" t="s">
        <v>2782</v>
      </c>
      <c r="B103" s="5" t="s">
        <v>4756</v>
      </c>
      <c r="C103" s="5" t="s">
        <v>27</v>
      </c>
      <c r="D103" s="5" t="s">
        <v>290</v>
      </c>
      <c r="E103" s="5" t="s">
        <v>45</v>
      </c>
      <c r="F103" s="7">
        <v>6</v>
      </c>
      <c r="G103" s="7">
        <v>8</v>
      </c>
      <c r="H103" s="5" t="s">
        <v>672</v>
      </c>
      <c r="I103" s="9" t="s">
        <v>24</v>
      </c>
      <c r="J103" s="5" t="s">
        <v>117</v>
      </c>
      <c r="K103" s="9" t="s">
        <v>47</v>
      </c>
      <c r="L103" s="5" t="s">
        <v>4760</v>
      </c>
      <c r="M103" s="5" t="s">
        <v>100</v>
      </c>
      <c r="N103" s="5" t="s">
        <v>55</v>
      </c>
      <c r="O103" s="5" t="b">
        <f t="shared" ca="1" si="0"/>
        <v>1</v>
      </c>
      <c r="P103" s="5" t="b">
        <f t="shared" ca="1" si="11"/>
        <v>1</v>
      </c>
      <c r="Q103" s="5"/>
      <c r="R103" s="5"/>
      <c r="S103" s="5"/>
      <c r="T103" s="5"/>
      <c r="U103" s="5"/>
      <c r="V103" s="5"/>
      <c r="W103" s="5"/>
      <c r="X103" s="5"/>
      <c r="Y103" s="5"/>
      <c r="Z103" s="5"/>
      <c r="AA103" s="5"/>
      <c r="AB103" s="5"/>
      <c r="AC103" s="5"/>
      <c r="AD103" s="5"/>
      <c r="AE103" s="5"/>
    </row>
    <row r="104" spans="1:31" ht="21" customHeight="1">
      <c r="A104" s="5" t="s">
        <v>8665</v>
      </c>
      <c r="B104" s="5" t="s">
        <v>104</v>
      </c>
      <c r="C104" s="5" t="s">
        <v>27</v>
      </c>
      <c r="D104" s="5" t="s">
        <v>105</v>
      </c>
      <c r="E104" s="5" t="s">
        <v>45</v>
      </c>
      <c r="F104" s="7">
        <v>6</v>
      </c>
      <c r="G104" s="7">
        <v>15</v>
      </c>
      <c r="H104" s="5" t="s">
        <v>214</v>
      </c>
      <c r="I104" s="5" t="s">
        <v>108</v>
      </c>
      <c r="J104" s="5" t="s">
        <v>110</v>
      </c>
      <c r="K104" s="9" t="s">
        <v>47</v>
      </c>
      <c r="L104" s="5" t="s">
        <v>8672</v>
      </c>
      <c r="M104" s="5" t="s">
        <v>100</v>
      </c>
      <c r="N104" s="5" t="s">
        <v>55</v>
      </c>
      <c r="O104" s="5" t="b">
        <f t="shared" ca="1" si="0"/>
        <v>1</v>
      </c>
      <c r="P104" s="5"/>
      <c r="Q104" s="5"/>
      <c r="R104" s="5"/>
      <c r="S104" s="5"/>
      <c r="T104" s="5"/>
      <c r="U104" s="5"/>
      <c r="V104" s="5"/>
      <c r="W104" s="5"/>
      <c r="X104" s="5"/>
      <c r="Y104" s="5"/>
      <c r="Z104" s="5"/>
      <c r="AA104" s="5"/>
      <c r="AB104" s="5"/>
      <c r="AC104" s="5"/>
      <c r="AD104" s="5"/>
      <c r="AE104" s="5"/>
    </row>
    <row r="105" spans="1:31" ht="21" customHeight="1">
      <c r="A105" s="5" t="s">
        <v>4670</v>
      </c>
      <c r="B105" s="5" t="s">
        <v>4672</v>
      </c>
      <c r="C105" s="5" t="s">
        <v>27</v>
      </c>
      <c r="D105" s="5" t="s">
        <v>105</v>
      </c>
      <c r="E105" s="5" t="s">
        <v>45</v>
      </c>
      <c r="F105" s="7">
        <v>6</v>
      </c>
      <c r="G105" s="7">
        <v>8</v>
      </c>
      <c r="H105" s="5" t="s">
        <v>672</v>
      </c>
      <c r="I105" s="5" t="s">
        <v>31</v>
      </c>
      <c r="J105" s="5" t="s">
        <v>2261</v>
      </c>
      <c r="K105" s="5" t="s">
        <v>4676</v>
      </c>
      <c r="L105" s="5" t="s">
        <v>4677</v>
      </c>
      <c r="M105" s="5" t="s">
        <v>100</v>
      </c>
      <c r="N105" s="5" t="s">
        <v>55</v>
      </c>
      <c r="O105" s="5" t="b">
        <f t="shared" ca="1" si="0"/>
        <v>1</v>
      </c>
      <c r="P105" s="5" t="b">
        <f ca="1">IFERROR(__xludf.DUMMYFUNCTION("REGEXMATCH(L105,""(?i)Java"")"),TRUE)</f>
        <v>1</v>
      </c>
      <c r="Q105" s="5"/>
      <c r="R105" s="5"/>
      <c r="S105" s="5"/>
      <c r="T105" s="5"/>
      <c r="U105" s="5"/>
      <c r="V105" s="5"/>
      <c r="W105" s="5"/>
      <c r="X105" s="5"/>
      <c r="Y105" s="5"/>
      <c r="Z105" s="5"/>
      <c r="AA105" s="5"/>
      <c r="AB105" s="5"/>
      <c r="AC105" s="5"/>
      <c r="AD105" s="5"/>
      <c r="AE105" s="5"/>
    </row>
    <row r="106" spans="1:31" ht="21" customHeight="1">
      <c r="A106" s="5" t="s">
        <v>277</v>
      </c>
      <c r="B106" s="5" t="s">
        <v>8686</v>
      </c>
      <c r="C106" s="5" t="s">
        <v>27</v>
      </c>
      <c r="D106" s="5" t="s">
        <v>105</v>
      </c>
      <c r="E106" s="5" t="s">
        <v>45</v>
      </c>
      <c r="F106" s="7">
        <v>6</v>
      </c>
      <c r="G106" s="7">
        <v>15</v>
      </c>
      <c r="H106" s="5" t="s">
        <v>214</v>
      </c>
      <c r="I106" s="5" t="s">
        <v>31</v>
      </c>
      <c r="J106" s="5" t="s">
        <v>817</v>
      </c>
      <c r="K106" s="5" t="s">
        <v>8688</v>
      </c>
      <c r="L106" s="5" t="s">
        <v>8689</v>
      </c>
      <c r="M106" s="5" t="s">
        <v>167</v>
      </c>
      <c r="N106" s="5" t="s">
        <v>55</v>
      </c>
      <c r="O106" s="5" t="b">
        <f t="shared" ca="1" si="0"/>
        <v>1</v>
      </c>
      <c r="P106" s="5"/>
      <c r="Q106" s="5"/>
      <c r="R106" s="5"/>
      <c r="S106" s="5"/>
      <c r="T106" s="5"/>
      <c r="U106" s="5"/>
      <c r="V106" s="5"/>
      <c r="W106" s="5"/>
      <c r="X106" s="5"/>
      <c r="Y106" s="5"/>
      <c r="Z106" s="5"/>
      <c r="AA106" s="5"/>
      <c r="AB106" s="5"/>
      <c r="AC106" s="5"/>
      <c r="AD106" s="5"/>
      <c r="AE106" s="5"/>
    </row>
    <row r="107" spans="1:31" ht="21" customHeight="1">
      <c r="A107" s="5" t="s">
        <v>248</v>
      </c>
      <c r="B107" s="5" t="s">
        <v>3595</v>
      </c>
      <c r="C107" s="5" t="s">
        <v>27</v>
      </c>
      <c r="D107" s="5" t="s">
        <v>105</v>
      </c>
      <c r="E107" s="5" t="s">
        <v>29</v>
      </c>
      <c r="F107" s="7">
        <v>6</v>
      </c>
      <c r="G107" s="7">
        <v>12</v>
      </c>
      <c r="H107" s="5" t="s">
        <v>538</v>
      </c>
      <c r="I107" s="5" t="s">
        <v>125</v>
      </c>
      <c r="J107" s="5" t="s">
        <v>87</v>
      </c>
      <c r="K107" s="5" t="s">
        <v>3599</v>
      </c>
      <c r="L107" s="5" t="s">
        <v>3601</v>
      </c>
      <c r="M107" s="5" t="s">
        <v>53</v>
      </c>
      <c r="N107" s="5" t="s">
        <v>55</v>
      </c>
      <c r="O107" s="5" t="b">
        <f t="shared" ca="1" si="0"/>
        <v>1</v>
      </c>
      <c r="P107" s="5" t="b">
        <f ca="1">IFERROR(__xludf.DUMMYFUNCTION("REGEXMATCH(L107,""(?i)Java"")"),TRUE)</f>
        <v>1</v>
      </c>
      <c r="Q107" s="5"/>
      <c r="R107" s="5"/>
      <c r="S107" s="5"/>
      <c r="T107" s="5"/>
      <c r="U107" s="5"/>
      <c r="V107" s="5"/>
      <c r="W107" s="5"/>
      <c r="X107" s="5"/>
      <c r="Y107" s="5"/>
      <c r="Z107" s="5"/>
      <c r="AA107" s="5"/>
      <c r="AB107" s="5"/>
      <c r="AC107" s="5"/>
      <c r="AD107" s="5"/>
      <c r="AE107" s="5"/>
    </row>
    <row r="108" spans="1:31" ht="21" customHeight="1">
      <c r="A108" s="5" t="s">
        <v>4514</v>
      </c>
      <c r="B108" s="5" t="s">
        <v>4515</v>
      </c>
      <c r="C108" s="5" t="s">
        <v>27</v>
      </c>
      <c r="D108" s="5" t="s">
        <v>80</v>
      </c>
      <c r="E108" s="5" t="s">
        <v>29</v>
      </c>
      <c r="F108" s="7">
        <v>6</v>
      </c>
      <c r="G108" s="7">
        <v>8</v>
      </c>
      <c r="H108" s="5" t="s">
        <v>672</v>
      </c>
      <c r="I108" s="5" t="s">
        <v>125</v>
      </c>
      <c r="J108" s="5" t="s">
        <v>76</v>
      </c>
      <c r="K108" s="5" t="s">
        <v>4519</v>
      </c>
      <c r="L108" s="5" t="s">
        <v>4520</v>
      </c>
      <c r="M108" s="5" t="s">
        <v>53</v>
      </c>
      <c r="N108" s="5" t="s">
        <v>55</v>
      </c>
      <c r="O108" s="5" t="b">
        <f t="shared" ca="1" si="0"/>
        <v>1</v>
      </c>
      <c r="P108" s="5"/>
      <c r="Q108" s="5"/>
      <c r="R108" s="5"/>
      <c r="S108" s="5"/>
      <c r="T108" s="5"/>
      <c r="U108" s="5"/>
      <c r="V108" s="5"/>
      <c r="W108" s="5"/>
      <c r="X108" s="5"/>
      <c r="Y108" s="5"/>
      <c r="Z108" s="5"/>
      <c r="AA108" s="5"/>
      <c r="AB108" s="5"/>
      <c r="AC108" s="5"/>
      <c r="AD108" s="5"/>
      <c r="AE108" s="5"/>
    </row>
    <row r="109" spans="1:31" ht="21" customHeight="1">
      <c r="A109" s="5" t="s">
        <v>2985</v>
      </c>
      <c r="B109" s="5" t="s">
        <v>2987</v>
      </c>
      <c r="C109" s="5" t="s">
        <v>27</v>
      </c>
      <c r="D109" s="5" t="s">
        <v>80</v>
      </c>
      <c r="E109" s="5" t="s">
        <v>29</v>
      </c>
      <c r="F109" s="7">
        <v>6</v>
      </c>
      <c r="G109" s="7">
        <v>12</v>
      </c>
      <c r="H109" s="5" t="s">
        <v>538</v>
      </c>
      <c r="I109" s="5" t="s">
        <v>125</v>
      </c>
      <c r="J109" s="5" t="s">
        <v>309</v>
      </c>
      <c r="K109" s="5" t="s">
        <v>2992</v>
      </c>
      <c r="L109" s="5" t="s">
        <v>2994</v>
      </c>
      <c r="M109" s="5" t="s">
        <v>100</v>
      </c>
      <c r="N109" s="5" t="s">
        <v>55</v>
      </c>
      <c r="O109" s="5" t="b">
        <f t="shared" ca="1" si="0"/>
        <v>1</v>
      </c>
      <c r="P109" s="5" t="b">
        <f t="shared" ref="P109:P110" ca="1" si="12">IFERROR(__xludf.DUMMYFUNCTION("REGEXMATCH(L109,""(?i)Java"")"),TRUE)</f>
        <v>1</v>
      </c>
      <c r="Q109" s="5"/>
      <c r="R109" s="5"/>
      <c r="S109" s="5"/>
      <c r="T109" s="5"/>
      <c r="U109" s="5"/>
      <c r="V109" s="5"/>
      <c r="W109" s="5"/>
      <c r="X109" s="5"/>
      <c r="Y109" s="5"/>
      <c r="Z109" s="5"/>
      <c r="AA109" s="5"/>
      <c r="AB109" s="5"/>
      <c r="AC109" s="5"/>
      <c r="AD109" s="5"/>
      <c r="AE109" s="5"/>
    </row>
    <row r="110" spans="1:31" ht="21" customHeight="1">
      <c r="A110" s="5" t="s">
        <v>1457</v>
      </c>
      <c r="B110" s="5" t="s">
        <v>4703</v>
      </c>
      <c r="C110" s="5" t="s">
        <v>27</v>
      </c>
      <c r="D110" s="5" t="s">
        <v>80</v>
      </c>
      <c r="E110" s="5" t="s">
        <v>29</v>
      </c>
      <c r="F110" s="7">
        <v>6</v>
      </c>
      <c r="G110" s="7">
        <v>8</v>
      </c>
      <c r="H110" s="5" t="s">
        <v>672</v>
      </c>
      <c r="I110" s="9" t="s">
        <v>24</v>
      </c>
      <c r="J110" s="5" t="s">
        <v>76</v>
      </c>
      <c r="K110" s="5" t="s">
        <v>4707</v>
      </c>
      <c r="L110" s="5" t="s">
        <v>4709</v>
      </c>
      <c r="M110" s="5" t="s">
        <v>53</v>
      </c>
      <c r="N110" s="5" t="s">
        <v>55</v>
      </c>
      <c r="O110" s="5" t="b">
        <f t="shared" ca="1" si="0"/>
        <v>1</v>
      </c>
      <c r="P110" s="5" t="b">
        <f t="shared" ca="1" si="12"/>
        <v>1</v>
      </c>
      <c r="Q110" s="5"/>
      <c r="R110" s="5"/>
      <c r="S110" s="5"/>
      <c r="T110" s="5"/>
      <c r="U110" s="5"/>
      <c r="V110" s="5"/>
      <c r="W110" s="5"/>
      <c r="X110" s="5"/>
      <c r="Y110" s="5"/>
      <c r="Z110" s="5"/>
      <c r="AA110" s="5"/>
      <c r="AB110" s="5"/>
      <c r="AC110" s="5"/>
      <c r="AD110" s="5"/>
      <c r="AE110" s="5"/>
    </row>
    <row r="111" spans="1:31" ht="21" customHeight="1">
      <c r="A111" s="5" t="s">
        <v>277</v>
      </c>
      <c r="B111" s="5" t="s">
        <v>779</v>
      </c>
      <c r="C111" s="5" t="s">
        <v>27</v>
      </c>
      <c r="D111" s="5" t="s">
        <v>80</v>
      </c>
      <c r="E111" s="5" t="s">
        <v>29</v>
      </c>
      <c r="F111" s="7">
        <v>6</v>
      </c>
      <c r="G111" s="7">
        <v>8</v>
      </c>
      <c r="H111" s="5" t="s">
        <v>672</v>
      </c>
      <c r="I111" s="5" t="s">
        <v>125</v>
      </c>
      <c r="J111" s="5" t="s">
        <v>780</v>
      </c>
      <c r="K111" s="5" t="s">
        <v>5391</v>
      </c>
      <c r="L111" s="5" t="s">
        <v>5393</v>
      </c>
      <c r="M111" s="5" t="s">
        <v>37</v>
      </c>
      <c r="N111" s="5" t="s">
        <v>55</v>
      </c>
      <c r="O111" s="5" t="b">
        <f t="shared" ca="1" si="0"/>
        <v>1</v>
      </c>
      <c r="P111" s="5"/>
      <c r="Q111" s="5"/>
      <c r="R111" s="5"/>
      <c r="S111" s="5"/>
      <c r="T111" s="5"/>
      <c r="U111" s="5"/>
      <c r="V111" s="5"/>
      <c r="W111" s="5"/>
      <c r="X111" s="5"/>
      <c r="Y111" s="5"/>
      <c r="Z111" s="5"/>
      <c r="AA111" s="5"/>
      <c r="AB111" s="5"/>
      <c r="AC111" s="5"/>
      <c r="AD111" s="5"/>
      <c r="AE111" s="5"/>
    </row>
    <row r="112" spans="1:31" ht="21" customHeight="1">
      <c r="A112" s="5" t="s">
        <v>3714</v>
      </c>
      <c r="B112" s="5" t="s">
        <v>3715</v>
      </c>
      <c r="C112" s="5" t="s">
        <v>27</v>
      </c>
      <c r="D112" s="5" t="s">
        <v>80</v>
      </c>
      <c r="E112" s="5" t="s">
        <v>29</v>
      </c>
      <c r="F112" s="7">
        <v>6</v>
      </c>
      <c r="G112" s="7">
        <v>10</v>
      </c>
      <c r="H112" s="5" t="s">
        <v>548</v>
      </c>
      <c r="I112" s="5" t="s">
        <v>31</v>
      </c>
      <c r="J112" s="5" t="s">
        <v>3717</v>
      </c>
      <c r="K112" s="5" t="s">
        <v>3718</v>
      </c>
      <c r="L112" s="5" t="s">
        <v>3719</v>
      </c>
      <c r="M112" s="5" t="s">
        <v>100</v>
      </c>
      <c r="N112" s="5" t="s">
        <v>55</v>
      </c>
      <c r="O112" s="5" t="b">
        <f t="shared" ca="1" si="0"/>
        <v>1</v>
      </c>
      <c r="P112" s="5" t="b">
        <f ca="1">IFERROR(__xludf.DUMMYFUNCTION("REGEXMATCH(L112,""(?i)Java"")"),TRUE)</f>
        <v>1</v>
      </c>
      <c r="Q112" s="5"/>
      <c r="R112" s="5"/>
      <c r="S112" s="5"/>
      <c r="T112" s="5"/>
      <c r="U112" s="5"/>
      <c r="V112" s="5"/>
      <c r="W112" s="5"/>
      <c r="X112" s="5"/>
      <c r="Y112" s="5"/>
      <c r="Z112" s="5"/>
      <c r="AA112" s="5"/>
      <c r="AB112" s="5"/>
      <c r="AC112" s="5"/>
      <c r="AD112" s="5"/>
      <c r="AE112" s="5"/>
    </row>
    <row r="113" spans="1:31" ht="21" customHeight="1">
      <c r="A113" s="5" t="s">
        <v>277</v>
      </c>
      <c r="B113" s="5" t="s">
        <v>8784</v>
      </c>
      <c r="C113" s="5" t="s">
        <v>27</v>
      </c>
      <c r="D113" s="5" t="s">
        <v>80</v>
      </c>
      <c r="E113" s="5" t="s">
        <v>29</v>
      </c>
      <c r="F113" s="7">
        <v>6</v>
      </c>
      <c r="G113" s="7">
        <v>10</v>
      </c>
      <c r="H113" s="5" t="s">
        <v>548</v>
      </c>
      <c r="I113" s="5" t="s">
        <v>31</v>
      </c>
      <c r="J113" s="5" t="s">
        <v>2924</v>
      </c>
      <c r="K113" s="5" t="s">
        <v>8787</v>
      </c>
      <c r="L113" s="5" t="s">
        <v>8789</v>
      </c>
      <c r="M113" s="5" t="s">
        <v>100</v>
      </c>
      <c r="N113" s="5" t="s">
        <v>55</v>
      </c>
      <c r="O113" s="5" t="b">
        <f t="shared" ca="1" si="0"/>
        <v>1</v>
      </c>
      <c r="P113" s="5"/>
      <c r="Q113" s="5"/>
      <c r="R113" s="5"/>
      <c r="S113" s="5"/>
      <c r="T113" s="5"/>
      <c r="U113" s="5"/>
      <c r="V113" s="5"/>
      <c r="W113" s="5"/>
      <c r="X113" s="5"/>
      <c r="Y113" s="5"/>
      <c r="Z113" s="5"/>
      <c r="AA113" s="5"/>
      <c r="AB113" s="5"/>
      <c r="AC113" s="5"/>
      <c r="AD113" s="5"/>
      <c r="AE113" s="5"/>
    </row>
    <row r="114" spans="1:31" ht="21" customHeight="1">
      <c r="A114" s="5" t="s">
        <v>1710</v>
      </c>
      <c r="B114" s="5" t="s">
        <v>2817</v>
      </c>
      <c r="C114" s="5" t="s">
        <v>27</v>
      </c>
      <c r="D114" s="5" t="s">
        <v>266</v>
      </c>
      <c r="E114" s="5" t="s">
        <v>45</v>
      </c>
      <c r="F114" s="7">
        <v>6</v>
      </c>
      <c r="G114" s="7">
        <v>8</v>
      </c>
      <c r="H114" s="5" t="s">
        <v>672</v>
      </c>
      <c r="I114" s="5" t="s">
        <v>31</v>
      </c>
      <c r="J114" s="5" t="s">
        <v>57</v>
      </c>
      <c r="K114" s="5" t="s">
        <v>2820</v>
      </c>
      <c r="L114" s="5" t="s">
        <v>2823</v>
      </c>
      <c r="M114" s="5" t="s">
        <v>100</v>
      </c>
      <c r="N114" s="5" t="s">
        <v>55</v>
      </c>
      <c r="O114" s="5" t="b">
        <f t="shared" ca="1" si="0"/>
        <v>1</v>
      </c>
      <c r="P114" s="5" t="b">
        <f ca="1">IFERROR(__xludf.DUMMYFUNCTION("REGEXMATCH(L114,""(?i)Java"")"),TRUE)</f>
        <v>1</v>
      </c>
      <c r="Q114" s="5"/>
      <c r="R114" s="5"/>
      <c r="S114" s="5"/>
      <c r="T114" s="5"/>
      <c r="U114" s="5"/>
      <c r="V114" s="5"/>
      <c r="W114" s="5"/>
      <c r="X114" s="5"/>
      <c r="Y114" s="5"/>
      <c r="Z114" s="5"/>
      <c r="AA114" s="5"/>
      <c r="AB114" s="5"/>
      <c r="AC114" s="5"/>
      <c r="AD114" s="5"/>
      <c r="AE114" s="5"/>
    </row>
    <row r="115" spans="1:31" ht="21" customHeight="1">
      <c r="A115" s="5" t="s">
        <v>8808</v>
      </c>
      <c r="B115" s="5" t="s">
        <v>8809</v>
      </c>
      <c r="C115" s="5" t="s">
        <v>27</v>
      </c>
      <c r="D115" s="12" t="s">
        <v>47</v>
      </c>
      <c r="E115" s="5" t="s">
        <v>29</v>
      </c>
      <c r="F115" s="7">
        <v>6</v>
      </c>
      <c r="G115" s="7">
        <v>18</v>
      </c>
      <c r="H115" s="5" t="s">
        <v>585</v>
      </c>
      <c r="I115" s="5" t="s">
        <v>66</v>
      </c>
      <c r="J115" s="5" t="s">
        <v>110</v>
      </c>
      <c r="K115" s="5" t="s">
        <v>871</v>
      </c>
      <c r="L115" s="5" t="s">
        <v>8813</v>
      </c>
      <c r="M115" s="5" t="s">
        <v>53</v>
      </c>
      <c r="N115" s="5" t="s">
        <v>55</v>
      </c>
      <c r="O115" s="5" t="b">
        <f t="shared" ca="1" si="0"/>
        <v>1</v>
      </c>
      <c r="P115" s="5"/>
      <c r="Q115" s="5"/>
      <c r="R115" s="5"/>
      <c r="S115" s="5"/>
      <c r="T115" s="5"/>
      <c r="U115" s="5"/>
      <c r="V115" s="5"/>
      <c r="W115" s="5"/>
      <c r="X115" s="5"/>
      <c r="Y115" s="5"/>
      <c r="Z115" s="5"/>
      <c r="AA115" s="5"/>
      <c r="AB115" s="5"/>
      <c r="AC115" s="5"/>
      <c r="AD115" s="5"/>
      <c r="AE115" s="5"/>
    </row>
    <row r="116" spans="1:31" ht="21" customHeight="1">
      <c r="A116" s="5" t="s">
        <v>8822</v>
      </c>
      <c r="B116" s="5" t="s">
        <v>498</v>
      </c>
      <c r="C116" s="5" t="s">
        <v>27</v>
      </c>
      <c r="D116" s="12" t="s">
        <v>47</v>
      </c>
      <c r="E116" s="5" t="s">
        <v>45</v>
      </c>
      <c r="F116" s="7">
        <v>6</v>
      </c>
      <c r="G116" s="7">
        <v>9</v>
      </c>
      <c r="H116" s="5" t="s">
        <v>3743</v>
      </c>
      <c r="I116" s="5" t="s">
        <v>125</v>
      </c>
      <c r="J116" s="5" t="s">
        <v>81</v>
      </c>
      <c r="K116" s="5" t="s">
        <v>8827</v>
      </c>
      <c r="L116" s="5" t="s">
        <v>8828</v>
      </c>
      <c r="M116" s="5" t="s">
        <v>53</v>
      </c>
      <c r="N116" s="5" t="s">
        <v>55</v>
      </c>
      <c r="O116" s="5" t="b">
        <f t="shared" ca="1" si="0"/>
        <v>1</v>
      </c>
      <c r="P116" s="5"/>
      <c r="Q116" s="5"/>
      <c r="R116" s="5"/>
      <c r="S116" s="5"/>
      <c r="T116" s="5"/>
      <c r="U116" s="5"/>
      <c r="V116" s="5"/>
      <c r="W116" s="5"/>
      <c r="X116" s="5"/>
      <c r="Y116" s="5"/>
      <c r="Z116" s="5"/>
      <c r="AA116" s="5"/>
      <c r="AB116" s="5"/>
      <c r="AC116" s="5"/>
      <c r="AD116" s="5"/>
      <c r="AE116" s="5"/>
    </row>
    <row r="117" spans="1:31" ht="21" customHeight="1">
      <c r="A117" s="5" t="s">
        <v>900</v>
      </c>
      <c r="B117" s="5" t="s">
        <v>8836</v>
      </c>
      <c r="C117" s="5" t="s">
        <v>27</v>
      </c>
      <c r="D117" s="12" t="s">
        <v>47</v>
      </c>
      <c r="E117" s="5" t="s">
        <v>29</v>
      </c>
      <c r="F117" s="7">
        <v>6</v>
      </c>
      <c r="G117" s="7">
        <v>8</v>
      </c>
      <c r="H117" s="5" t="s">
        <v>672</v>
      </c>
      <c r="I117" s="5" t="s">
        <v>108</v>
      </c>
      <c r="J117" s="5" t="s">
        <v>3552</v>
      </c>
      <c r="K117" s="5" t="s">
        <v>8837</v>
      </c>
      <c r="L117" s="5" t="s">
        <v>8838</v>
      </c>
      <c r="M117" s="5" t="s">
        <v>167</v>
      </c>
      <c r="N117" s="5" t="s">
        <v>55</v>
      </c>
      <c r="O117" s="5" t="b">
        <f t="shared" ca="1" si="0"/>
        <v>1</v>
      </c>
      <c r="P117" s="5"/>
      <c r="Q117" s="5"/>
      <c r="R117" s="5"/>
      <c r="S117" s="5"/>
      <c r="T117" s="5"/>
      <c r="U117" s="5"/>
      <c r="V117" s="5"/>
      <c r="W117" s="5"/>
      <c r="X117" s="5"/>
      <c r="Y117" s="5"/>
      <c r="Z117" s="5"/>
      <c r="AA117" s="5"/>
      <c r="AB117" s="5"/>
      <c r="AC117" s="5"/>
      <c r="AD117" s="5"/>
      <c r="AE117" s="5"/>
    </row>
    <row r="118" spans="1:31" ht="21" customHeight="1">
      <c r="A118" s="5" t="s">
        <v>4817</v>
      </c>
      <c r="B118" s="5" t="s">
        <v>613</v>
      </c>
      <c r="C118" s="5" t="s">
        <v>27</v>
      </c>
      <c r="D118" s="12" t="s">
        <v>47</v>
      </c>
      <c r="E118" s="5" t="s">
        <v>45</v>
      </c>
      <c r="F118" s="7">
        <v>6</v>
      </c>
      <c r="G118" s="7">
        <v>8</v>
      </c>
      <c r="H118" s="5" t="s">
        <v>672</v>
      </c>
      <c r="I118" s="5" t="s">
        <v>31</v>
      </c>
      <c r="J118" s="5" t="s">
        <v>57</v>
      </c>
      <c r="K118" s="5" t="s">
        <v>616</v>
      </c>
      <c r="L118" s="5" t="s">
        <v>4823</v>
      </c>
      <c r="M118" s="5" t="s">
        <v>167</v>
      </c>
      <c r="N118" s="5" t="s">
        <v>405</v>
      </c>
      <c r="O118" s="5" t="b">
        <f t="shared" ca="1" si="0"/>
        <v>1</v>
      </c>
      <c r="P118" s="5" t="b">
        <f ca="1">IFERROR(__xludf.DUMMYFUNCTION("REGEXMATCH(L118,""(?i)Java"")"),TRUE)</f>
        <v>1</v>
      </c>
      <c r="Q118" s="5"/>
      <c r="R118" s="5"/>
      <c r="S118" s="5"/>
      <c r="T118" s="5"/>
      <c r="U118" s="5"/>
      <c r="V118" s="5"/>
      <c r="W118" s="5"/>
      <c r="X118" s="5"/>
      <c r="Y118" s="5"/>
      <c r="Z118" s="5"/>
      <c r="AA118" s="5"/>
      <c r="AB118" s="5"/>
      <c r="AC118" s="5"/>
      <c r="AD118" s="5"/>
      <c r="AE118" s="5"/>
    </row>
    <row r="119" spans="1:31" ht="21" customHeight="1">
      <c r="A119" s="5" t="s">
        <v>8862</v>
      </c>
      <c r="B119" s="5" t="s">
        <v>8864</v>
      </c>
      <c r="C119" s="5" t="s">
        <v>27</v>
      </c>
      <c r="D119" s="12" t="s">
        <v>47</v>
      </c>
      <c r="E119" s="5" t="s">
        <v>45</v>
      </c>
      <c r="F119" s="7">
        <v>6</v>
      </c>
      <c r="G119" s="7">
        <v>12</v>
      </c>
      <c r="H119" s="5" t="s">
        <v>538</v>
      </c>
      <c r="I119" s="5" t="s">
        <v>31</v>
      </c>
      <c r="J119" s="5" t="s">
        <v>48</v>
      </c>
      <c r="K119" s="9" t="s">
        <v>47</v>
      </c>
      <c r="L119" s="5" t="s">
        <v>8867</v>
      </c>
      <c r="M119" s="5" t="s">
        <v>53</v>
      </c>
      <c r="N119" s="5" t="s">
        <v>55</v>
      </c>
      <c r="O119" s="5" t="b">
        <f t="shared" ca="1" si="0"/>
        <v>1</v>
      </c>
      <c r="P119" s="5"/>
      <c r="Q119" s="5"/>
      <c r="R119" s="5"/>
      <c r="S119" s="5"/>
      <c r="T119" s="5"/>
      <c r="U119" s="5"/>
      <c r="V119" s="5"/>
      <c r="W119" s="5"/>
      <c r="X119" s="5"/>
      <c r="Y119" s="5"/>
      <c r="Z119" s="5"/>
      <c r="AA119" s="5"/>
      <c r="AB119" s="5"/>
      <c r="AC119" s="5"/>
      <c r="AD119" s="5"/>
      <c r="AE119" s="5"/>
    </row>
    <row r="120" spans="1:31" ht="21" customHeight="1">
      <c r="A120" s="5" t="s">
        <v>3845</v>
      </c>
      <c r="B120" s="5" t="s">
        <v>3846</v>
      </c>
      <c r="C120" s="5" t="s">
        <v>27</v>
      </c>
      <c r="D120" s="12" t="s">
        <v>47</v>
      </c>
      <c r="E120" s="5" t="s">
        <v>45</v>
      </c>
      <c r="F120" s="7">
        <v>6</v>
      </c>
      <c r="G120" s="7">
        <v>15</v>
      </c>
      <c r="H120" s="5" t="s">
        <v>214</v>
      </c>
      <c r="I120" s="5" t="s">
        <v>66</v>
      </c>
      <c r="J120" s="5" t="s">
        <v>48</v>
      </c>
      <c r="K120" s="5" t="s">
        <v>3851</v>
      </c>
      <c r="L120" s="5" t="s">
        <v>3852</v>
      </c>
      <c r="M120" s="5" t="s">
        <v>53</v>
      </c>
      <c r="N120" s="5" t="s">
        <v>55</v>
      </c>
      <c r="O120" s="5" t="b">
        <f t="shared" ca="1" si="0"/>
        <v>1</v>
      </c>
      <c r="P120" s="5"/>
      <c r="Q120" s="5"/>
      <c r="R120" s="5"/>
      <c r="S120" s="5"/>
      <c r="T120" s="5"/>
      <c r="U120" s="5"/>
      <c r="V120" s="5"/>
      <c r="W120" s="5"/>
      <c r="X120" s="5"/>
      <c r="Y120" s="5"/>
      <c r="Z120" s="5"/>
      <c r="AA120" s="5"/>
      <c r="AB120" s="5"/>
      <c r="AC120" s="5"/>
      <c r="AD120" s="5"/>
      <c r="AE120" s="5"/>
    </row>
    <row r="121" spans="1:31" ht="21" customHeight="1">
      <c r="A121" s="5" t="s">
        <v>5121</v>
      </c>
      <c r="B121" s="5" t="s">
        <v>3087</v>
      </c>
      <c r="C121" s="5" t="s">
        <v>27</v>
      </c>
      <c r="D121" s="12" t="s">
        <v>47</v>
      </c>
      <c r="E121" s="5" t="s">
        <v>45</v>
      </c>
      <c r="F121" s="7">
        <v>6</v>
      </c>
      <c r="G121" s="7">
        <v>8</v>
      </c>
      <c r="H121" s="5" t="s">
        <v>672</v>
      </c>
      <c r="I121" s="5" t="s">
        <v>125</v>
      </c>
      <c r="J121" s="5" t="s">
        <v>76</v>
      </c>
      <c r="K121" s="5" t="s">
        <v>5125</v>
      </c>
      <c r="L121" s="5" t="s">
        <v>5127</v>
      </c>
      <c r="M121" s="5" t="s">
        <v>100</v>
      </c>
      <c r="N121" s="5" t="s">
        <v>89</v>
      </c>
      <c r="O121" s="5" t="b">
        <f t="shared" ca="1" si="0"/>
        <v>1</v>
      </c>
      <c r="P121" s="5" t="b">
        <f t="shared" ref="P121:P122" ca="1" si="13">IFERROR(__xludf.DUMMYFUNCTION("REGEXMATCH(L121,""(?i)Java"")"),TRUE)</f>
        <v>1</v>
      </c>
      <c r="Q121" s="5"/>
      <c r="R121" s="5"/>
      <c r="S121" s="5"/>
      <c r="T121" s="5"/>
      <c r="U121" s="5"/>
      <c r="V121" s="5"/>
      <c r="W121" s="5"/>
      <c r="X121" s="5"/>
      <c r="Y121" s="5"/>
      <c r="Z121" s="5"/>
      <c r="AA121" s="5"/>
      <c r="AB121" s="5"/>
      <c r="AC121" s="5"/>
      <c r="AD121" s="5"/>
      <c r="AE121" s="5"/>
    </row>
    <row r="122" spans="1:31" ht="21" customHeight="1">
      <c r="A122" s="5" t="s">
        <v>5314</v>
      </c>
      <c r="B122" s="5" t="s">
        <v>5315</v>
      </c>
      <c r="C122" s="5" t="s">
        <v>27</v>
      </c>
      <c r="D122" s="12" t="s">
        <v>47</v>
      </c>
      <c r="E122" s="5" t="s">
        <v>45</v>
      </c>
      <c r="F122" s="7">
        <v>6</v>
      </c>
      <c r="G122" s="7">
        <v>9</v>
      </c>
      <c r="H122" s="5" t="s">
        <v>3743</v>
      </c>
      <c r="I122" s="5" t="s">
        <v>125</v>
      </c>
      <c r="J122" s="5" t="s">
        <v>5318</v>
      </c>
      <c r="K122" s="5" t="s">
        <v>5320</v>
      </c>
      <c r="L122" s="5" t="s">
        <v>5321</v>
      </c>
      <c r="M122" s="5" t="s">
        <v>100</v>
      </c>
      <c r="N122" s="5" t="s">
        <v>55</v>
      </c>
      <c r="O122" s="5" t="b">
        <f t="shared" ca="1" si="0"/>
        <v>1</v>
      </c>
      <c r="P122" s="5" t="b">
        <f t="shared" ca="1" si="13"/>
        <v>1</v>
      </c>
      <c r="Q122" s="5"/>
      <c r="R122" s="5"/>
      <c r="S122" s="5"/>
      <c r="T122" s="5"/>
      <c r="U122" s="5"/>
      <c r="V122" s="5"/>
      <c r="W122" s="5"/>
      <c r="X122" s="5"/>
      <c r="Y122" s="5"/>
      <c r="Z122" s="5"/>
      <c r="AA122" s="5"/>
      <c r="AB122" s="5"/>
      <c r="AC122" s="5"/>
      <c r="AD122" s="5"/>
      <c r="AE122" s="5"/>
    </row>
    <row r="123" spans="1:31" ht="21" customHeight="1">
      <c r="A123" s="5" t="s">
        <v>5778</v>
      </c>
      <c r="B123" s="5" t="s">
        <v>752</v>
      </c>
      <c r="C123" s="5" t="s">
        <v>20</v>
      </c>
      <c r="D123" s="5" t="s">
        <v>296</v>
      </c>
      <c r="E123" s="5" t="s">
        <v>45</v>
      </c>
      <c r="F123" s="7">
        <v>6</v>
      </c>
      <c r="G123" s="7">
        <v>8</v>
      </c>
      <c r="H123" s="5" t="s">
        <v>672</v>
      </c>
      <c r="I123" s="5" t="s">
        <v>31</v>
      </c>
      <c r="J123" s="5" t="s">
        <v>48</v>
      </c>
      <c r="K123" s="5" t="s">
        <v>755</v>
      </c>
      <c r="L123" s="5" t="s">
        <v>5784</v>
      </c>
      <c r="M123" s="5" t="s">
        <v>53</v>
      </c>
      <c r="N123" s="5" t="s">
        <v>55</v>
      </c>
      <c r="O123" s="5" t="b">
        <f t="shared" ca="1" si="0"/>
        <v>1</v>
      </c>
      <c r="P123" s="5"/>
      <c r="Q123" s="5"/>
      <c r="R123" s="5"/>
      <c r="S123" s="5"/>
      <c r="T123" s="5"/>
      <c r="U123" s="5"/>
      <c r="V123" s="5"/>
      <c r="W123" s="5"/>
      <c r="X123" s="5"/>
      <c r="Y123" s="5"/>
      <c r="Z123" s="5"/>
      <c r="AA123" s="5"/>
      <c r="AB123" s="5"/>
      <c r="AC123" s="5"/>
      <c r="AD123" s="5"/>
      <c r="AE123" s="5"/>
    </row>
    <row r="124" spans="1:31" ht="21" customHeight="1">
      <c r="A124" s="5" t="s">
        <v>2871</v>
      </c>
      <c r="B124" s="5" t="s">
        <v>623</v>
      </c>
      <c r="C124" s="5" t="s">
        <v>20</v>
      </c>
      <c r="D124" s="5" t="s">
        <v>2874</v>
      </c>
      <c r="E124" s="5" t="s">
        <v>45</v>
      </c>
      <c r="F124" s="7">
        <v>6</v>
      </c>
      <c r="G124" s="7">
        <v>12</v>
      </c>
      <c r="H124" s="5" t="s">
        <v>538</v>
      </c>
      <c r="I124" s="5" t="s">
        <v>31</v>
      </c>
      <c r="J124" s="5" t="s">
        <v>57</v>
      </c>
      <c r="K124" s="5" t="s">
        <v>626</v>
      </c>
      <c r="L124" s="5" t="s">
        <v>2878</v>
      </c>
      <c r="M124" s="5" t="s">
        <v>53</v>
      </c>
      <c r="N124" s="5" t="s">
        <v>55</v>
      </c>
      <c r="O124" s="5" t="b">
        <f t="shared" ca="1" si="0"/>
        <v>1</v>
      </c>
      <c r="P124" s="5"/>
      <c r="Q124" s="5"/>
      <c r="R124" s="5"/>
      <c r="S124" s="5"/>
      <c r="T124" s="5"/>
      <c r="U124" s="5"/>
      <c r="V124" s="5"/>
      <c r="W124" s="5"/>
      <c r="X124" s="5"/>
      <c r="Y124" s="5"/>
      <c r="Z124" s="5"/>
      <c r="AA124" s="5"/>
      <c r="AB124" s="5"/>
      <c r="AC124" s="5"/>
      <c r="AD124" s="5"/>
      <c r="AE124" s="5"/>
    </row>
    <row r="125" spans="1:31" ht="21" customHeight="1">
      <c r="A125" s="5" t="s">
        <v>396</v>
      </c>
      <c r="B125" s="5" t="s">
        <v>4571</v>
      </c>
      <c r="C125" s="5" t="s">
        <v>20</v>
      </c>
      <c r="D125" s="5" t="s">
        <v>2874</v>
      </c>
      <c r="E125" s="5" t="s">
        <v>29</v>
      </c>
      <c r="F125" s="7">
        <v>6</v>
      </c>
      <c r="G125" s="7">
        <v>8</v>
      </c>
      <c r="H125" s="5" t="s">
        <v>672</v>
      </c>
      <c r="I125" s="5" t="s">
        <v>108</v>
      </c>
      <c r="J125" s="5" t="s">
        <v>57</v>
      </c>
      <c r="K125" s="5" t="s">
        <v>4574</v>
      </c>
      <c r="L125" s="5" t="s">
        <v>4575</v>
      </c>
      <c r="M125" s="5" t="s">
        <v>53</v>
      </c>
      <c r="N125" s="5" t="s">
        <v>55</v>
      </c>
      <c r="O125" s="5" t="b">
        <f t="shared" ca="1" si="0"/>
        <v>1</v>
      </c>
      <c r="P125" s="5" t="b">
        <f ca="1">IFERROR(__xludf.DUMMYFUNCTION("REGEXMATCH(L125,""(?i)Java"")"),TRUE)</f>
        <v>1</v>
      </c>
      <c r="Q125" s="5"/>
      <c r="R125" s="5"/>
      <c r="S125" s="5"/>
      <c r="T125" s="5"/>
      <c r="U125" s="5"/>
      <c r="V125" s="5"/>
      <c r="W125" s="5"/>
      <c r="X125" s="5"/>
      <c r="Y125" s="5"/>
      <c r="Z125" s="5"/>
      <c r="AA125" s="5"/>
      <c r="AB125" s="5"/>
      <c r="AC125" s="5"/>
      <c r="AD125" s="5"/>
      <c r="AE125" s="5"/>
    </row>
    <row r="126" spans="1:31" ht="21" customHeight="1">
      <c r="A126" s="5" t="s">
        <v>277</v>
      </c>
      <c r="B126" s="5" t="s">
        <v>8921</v>
      </c>
      <c r="C126" s="5" t="s">
        <v>20</v>
      </c>
      <c r="D126" s="5" t="s">
        <v>21</v>
      </c>
      <c r="E126" s="5" t="s">
        <v>45</v>
      </c>
      <c r="F126" s="7">
        <v>6</v>
      </c>
      <c r="G126" s="7">
        <v>12</v>
      </c>
      <c r="H126" s="5" t="s">
        <v>538</v>
      </c>
      <c r="I126" s="5" t="s">
        <v>31</v>
      </c>
      <c r="J126" s="5" t="s">
        <v>2520</v>
      </c>
      <c r="K126" s="5" t="s">
        <v>8923</v>
      </c>
      <c r="L126" s="9" t="s">
        <v>47</v>
      </c>
      <c r="M126" s="5" t="s">
        <v>42</v>
      </c>
      <c r="N126" s="5" t="s">
        <v>55</v>
      </c>
      <c r="O126" s="5" t="b">
        <f t="shared" ca="1" si="0"/>
        <v>1</v>
      </c>
      <c r="P126" s="9"/>
      <c r="Q126" s="5"/>
      <c r="R126" s="5"/>
      <c r="S126" s="5"/>
      <c r="T126" s="5"/>
      <c r="U126" s="5"/>
      <c r="V126" s="5"/>
      <c r="W126" s="5"/>
      <c r="X126" s="5"/>
      <c r="Y126" s="5"/>
      <c r="Z126" s="5"/>
      <c r="AA126" s="5"/>
      <c r="AB126" s="5"/>
      <c r="AC126" s="5"/>
      <c r="AD126" s="5"/>
      <c r="AE126" s="5"/>
    </row>
    <row r="127" spans="1:31" ht="21" customHeight="1">
      <c r="A127" s="5" t="s">
        <v>3035</v>
      </c>
      <c r="B127" s="5" t="s">
        <v>3036</v>
      </c>
      <c r="C127" s="5" t="s">
        <v>20</v>
      </c>
      <c r="D127" s="5" t="s">
        <v>21</v>
      </c>
      <c r="E127" s="5" t="s">
        <v>45</v>
      </c>
      <c r="F127" s="7">
        <v>6</v>
      </c>
      <c r="G127" s="7">
        <v>10</v>
      </c>
      <c r="H127" s="5" t="s">
        <v>548</v>
      </c>
      <c r="I127" s="5" t="s">
        <v>31</v>
      </c>
      <c r="J127" s="5" t="s">
        <v>76</v>
      </c>
      <c r="K127" s="5" t="s">
        <v>3039</v>
      </c>
      <c r="L127" s="5" t="s">
        <v>3042</v>
      </c>
      <c r="M127" s="5" t="s">
        <v>100</v>
      </c>
      <c r="N127" s="5" t="s">
        <v>55</v>
      </c>
      <c r="O127" s="5" t="b">
        <f t="shared" ca="1" si="0"/>
        <v>1</v>
      </c>
      <c r="P127" s="5" t="b">
        <f ca="1">IFERROR(__xludf.DUMMYFUNCTION("REGEXMATCH(L127,""(?i)Java"")"),TRUE)</f>
        <v>1</v>
      </c>
      <c r="Q127" s="5"/>
      <c r="R127" s="5"/>
      <c r="S127" s="5"/>
      <c r="T127" s="5"/>
      <c r="U127" s="5"/>
      <c r="V127" s="5"/>
      <c r="W127" s="5"/>
      <c r="X127" s="5"/>
      <c r="Y127" s="5"/>
      <c r="Z127" s="5"/>
      <c r="AA127" s="5"/>
      <c r="AB127" s="5"/>
      <c r="AC127" s="5"/>
      <c r="AD127" s="5"/>
      <c r="AE127" s="5"/>
    </row>
    <row r="128" spans="1:31" ht="21" customHeight="1">
      <c r="A128" s="5" t="s">
        <v>7868</v>
      </c>
      <c r="B128" s="5" t="s">
        <v>2100</v>
      </c>
      <c r="C128" s="5" t="s">
        <v>20</v>
      </c>
      <c r="D128" s="5" t="s">
        <v>21</v>
      </c>
      <c r="E128" s="5" t="s">
        <v>45</v>
      </c>
      <c r="F128" s="7">
        <v>6</v>
      </c>
      <c r="G128" s="7">
        <v>12</v>
      </c>
      <c r="H128" s="5" t="s">
        <v>538</v>
      </c>
      <c r="I128" s="5" t="s">
        <v>31</v>
      </c>
      <c r="J128" s="5" t="s">
        <v>2103</v>
      </c>
      <c r="K128" s="5" t="s">
        <v>8938</v>
      </c>
      <c r="L128" s="5" t="s">
        <v>8939</v>
      </c>
      <c r="M128" s="5" t="s">
        <v>53</v>
      </c>
      <c r="N128" s="5" t="s">
        <v>237</v>
      </c>
      <c r="O128" s="5" t="b">
        <f t="shared" ca="1" si="0"/>
        <v>1</v>
      </c>
      <c r="P128" s="5"/>
      <c r="Q128" s="5"/>
      <c r="R128" s="5"/>
      <c r="S128" s="5"/>
      <c r="T128" s="5"/>
      <c r="U128" s="5"/>
      <c r="V128" s="5"/>
      <c r="W128" s="5"/>
      <c r="X128" s="5"/>
      <c r="Y128" s="5"/>
      <c r="Z128" s="5"/>
      <c r="AA128" s="5"/>
      <c r="AB128" s="5"/>
      <c r="AC128" s="5"/>
      <c r="AD128" s="5"/>
      <c r="AE128" s="5"/>
    </row>
    <row r="129" spans="1:31" ht="21" customHeight="1">
      <c r="A129" s="5" t="s">
        <v>4963</v>
      </c>
      <c r="B129" s="5" t="s">
        <v>4964</v>
      </c>
      <c r="C129" s="5" t="s">
        <v>20</v>
      </c>
      <c r="D129" s="5" t="s">
        <v>21</v>
      </c>
      <c r="E129" s="5" t="s">
        <v>45</v>
      </c>
      <c r="F129" s="7">
        <v>6</v>
      </c>
      <c r="G129" s="7">
        <v>8</v>
      </c>
      <c r="H129" s="5" t="s">
        <v>672</v>
      </c>
      <c r="I129" s="9" t="s">
        <v>24</v>
      </c>
      <c r="J129" s="5" t="s">
        <v>2426</v>
      </c>
      <c r="K129" s="5" t="s">
        <v>4970</v>
      </c>
      <c r="L129" s="5" t="s">
        <v>4971</v>
      </c>
      <c r="M129" s="5" t="s">
        <v>167</v>
      </c>
      <c r="N129" s="5" t="s">
        <v>44</v>
      </c>
      <c r="O129" s="5" t="b">
        <f t="shared" ca="1" si="0"/>
        <v>1</v>
      </c>
      <c r="P129" s="5" t="b">
        <f t="shared" ref="P129:P130" ca="1" si="14">IFERROR(__xludf.DUMMYFUNCTION("REGEXMATCH(L129,""(?i)Java"")"),TRUE)</f>
        <v>1</v>
      </c>
      <c r="Q129" s="5"/>
      <c r="R129" s="5"/>
      <c r="S129" s="5"/>
      <c r="T129" s="5"/>
      <c r="U129" s="5"/>
      <c r="V129" s="5"/>
      <c r="W129" s="5"/>
      <c r="X129" s="5"/>
      <c r="Y129" s="5"/>
      <c r="Z129" s="5"/>
      <c r="AA129" s="5"/>
      <c r="AB129" s="5"/>
      <c r="AC129" s="5"/>
      <c r="AD129" s="5"/>
      <c r="AE129" s="5"/>
    </row>
    <row r="130" spans="1:31" ht="21" customHeight="1">
      <c r="A130" s="5" t="s">
        <v>3377</v>
      </c>
      <c r="B130" s="5" t="s">
        <v>3378</v>
      </c>
      <c r="C130" s="5" t="s">
        <v>20</v>
      </c>
      <c r="D130" s="5" t="s">
        <v>21</v>
      </c>
      <c r="E130" s="5" t="s">
        <v>29</v>
      </c>
      <c r="F130" s="7">
        <v>6</v>
      </c>
      <c r="G130" s="7">
        <v>12</v>
      </c>
      <c r="H130" s="5" t="s">
        <v>538</v>
      </c>
      <c r="I130" s="5" t="s">
        <v>31</v>
      </c>
      <c r="J130" s="5" t="s">
        <v>1439</v>
      </c>
      <c r="K130" s="9" t="s">
        <v>47</v>
      </c>
      <c r="L130" s="5" t="s">
        <v>3384</v>
      </c>
      <c r="M130" s="5" t="s">
        <v>53</v>
      </c>
      <c r="N130" s="5" t="s">
        <v>44</v>
      </c>
      <c r="O130" s="5" t="b">
        <f t="shared" ca="1" si="0"/>
        <v>1</v>
      </c>
      <c r="P130" s="5" t="b">
        <f t="shared" ca="1" si="14"/>
        <v>1</v>
      </c>
      <c r="Q130" s="5"/>
      <c r="R130" s="5"/>
      <c r="S130" s="5"/>
      <c r="T130" s="5"/>
      <c r="U130" s="5"/>
      <c r="V130" s="5"/>
      <c r="W130" s="5"/>
      <c r="X130" s="5"/>
      <c r="Y130" s="5"/>
      <c r="Z130" s="5"/>
      <c r="AA130" s="5"/>
      <c r="AB130" s="5"/>
      <c r="AC130" s="5"/>
      <c r="AD130" s="5"/>
      <c r="AE130" s="5"/>
    </row>
    <row r="131" spans="1:31" ht="21" customHeight="1">
      <c r="A131" s="5" t="s">
        <v>277</v>
      </c>
      <c r="B131" s="5" t="s">
        <v>8963</v>
      </c>
      <c r="C131" s="5" t="s">
        <v>20</v>
      </c>
      <c r="D131" s="5" t="s">
        <v>21</v>
      </c>
      <c r="E131" s="5" t="s">
        <v>45</v>
      </c>
      <c r="F131" s="7">
        <v>6</v>
      </c>
      <c r="G131" s="7">
        <v>10</v>
      </c>
      <c r="H131" s="5" t="s">
        <v>548</v>
      </c>
      <c r="I131" s="5" t="s">
        <v>125</v>
      </c>
      <c r="J131" s="5" t="s">
        <v>516</v>
      </c>
      <c r="K131" s="5" t="s">
        <v>8965</v>
      </c>
      <c r="L131" s="5" t="s">
        <v>8966</v>
      </c>
      <c r="M131" s="5" t="s">
        <v>53</v>
      </c>
      <c r="N131" s="5" t="s">
        <v>55</v>
      </c>
      <c r="O131" s="5" t="b">
        <f t="shared" ca="1" si="0"/>
        <v>1</v>
      </c>
      <c r="P131" s="5"/>
      <c r="Q131" s="5"/>
      <c r="R131" s="5"/>
      <c r="S131" s="5"/>
      <c r="T131" s="5"/>
      <c r="U131" s="5"/>
      <c r="V131" s="5"/>
      <c r="W131" s="5"/>
      <c r="X131" s="5"/>
      <c r="Y131" s="5"/>
      <c r="Z131" s="5"/>
      <c r="AA131" s="5"/>
      <c r="AB131" s="5"/>
      <c r="AC131" s="5"/>
      <c r="AD131" s="5"/>
      <c r="AE131" s="5"/>
    </row>
    <row r="132" spans="1:31" ht="21" customHeight="1">
      <c r="A132" s="5" t="s">
        <v>8970</v>
      </c>
      <c r="B132" s="5" t="s">
        <v>4931</v>
      </c>
      <c r="C132" s="5" t="s">
        <v>20</v>
      </c>
      <c r="D132" s="5" t="s">
        <v>1173</v>
      </c>
      <c r="E132" s="5" t="s">
        <v>45</v>
      </c>
      <c r="F132" s="7">
        <v>6</v>
      </c>
      <c r="G132" s="7">
        <v>10</v>
      </c>
      <c r="H132" s="5" t="s">
        <v>548</v>
      </c>
      <c r="I132" s="5" t="s">
        <v>125</v>
      </c>
      <c r="J132" s="5" t="s">
        <v>48</v>
      </c>
      <c r="K132" s="5" t="s">
        <v>4110</v>
      </c>
      <c r="L132" s="5" t="s">
        <v>8972</v>
      </c>
      <c r="M132" s="5" t="s">
        <v>1599</v>
      </c>
      <c r="N132" s="5" t="s">
        <v>44</v>
      </c>
      <c r="O132" s="5" t="b">
        <f t="shared" ca="1" si="0"/>
        <v>1</v>
      </c>
      <c r="P132" s="5"/>
      <c r="Q132" s="5"/>
      <c r="R132" s="5"/>
      <c r="S132" s="5"/>
      <c r="T132" s="5"/>
      <c r="U132" s="5"/>
      <c r="V132" s="5"/>
      <c r="W132" s="5"/>
      <c r="X132" s="5"/>
      <c r="Y132" s="5"/>
      <c r="Z132" s="5"/>
      <c r="AA132" s="5"/>
      <c r="AB132" s="5"/>
      <c r="AC132" s="5"/>
      <c r="AD132" s="5"/>
      <c r="AE132" s="5"/>
    </row>
    <row r="133" spans="1:31" ht="21" customHeight="1">
      <c r="A133" s="5" t="s">
        <v>5014</v>
      </c>
      <c r="B133" s="5" t="s">
        <v>5015</v>
      </c>
      <c r="C133" s="5" t="s">
        <v>20</v>
      </c>
      <c r="D133" s="5" t="s">
        <v>1173</v>
      </c>
      <c r="E133" s="5" t="s">
        <v>29</v>
      </c>
      <c r="F133" s="7">
        <v>6</v>
      </c>
      <c r="G133" s="7">
        <v>8</v>
      </c>
      <c r="H133" s="5" t="s">
        <v>672</v>
      </c>
      <c r="I133" s="5" t="s">
        <v>125</v>
      </c>
      <c r="J133" s="5" t="s">
        <v>110</v>
      </c>
      <c r="K133" s="9" t="s">
        <v>47</v>
      </c>
      <c r="L133" s="5" t="s">
        <v>5022</v>
      </c>
      <c r="M133" s="5" t="s">
        <v>53</v>
      </c>
      <c r="N133" s="5" t="s">
        <v>55</v>
      </c>
      <c r="O133" s="5" t="b">
        <f t="shared" ca="1" si="0"/>
        <v>1</v>
      </c>
      <c r="P133" s="5"/>
      <c r="Q133" s="5"/>
      <c r="R133" s="5"/>
      <c r="S133" s="5"/>
      <c r="T133" s="5"/>
      <c r="U133" s="5"/>
      <c r="V133" s="5"/>
      <c r="W133" s="5"/>
      <c r="X133" s="5"/>
      <c r="Y133" s="5"/>
      <c r="Z133" s="5"/>
      <c r="AA133" s="5"/>
      <c r="AB133" s="5"/>
      <c r="AC133" s="5"/>
      <c r="AD133" s="5"/>
      <c r="AE133" s="5"/>
    </row>
    <row r="134" spans="1:31" ht="21" customHeight="1">
      <c r="A134" s="5" t="s">
        <v>277</v>
      </c>
      <c r="B134" s="5" t="s">
        <v>783</v>
      </c>
      <c r="C134" s="5" t="s">
        <v>20</v>
      </c>
      <c r="D134" s="5" t="s">
        <v>1173</v>
      </c>
      <c r="E134" s="5" t="s">
        <v>45</v>
      </c>
      <c r="F134" s="7">
        <v>6</v>
      </c>
      <c r="G134" s="7">
        <v>8</v>
      </c>
      <c r="H134" s="5" t="s">
        <v>672</v>
      </c>
      <c r="I134" s="5" t="s">
        <v>125</v>
      </c>
      <c r="J134" s="5" t="s">
        <v>48</v>
      </c>
      <c r="K134" s="5" t="s">
        <v>5195</v>
      </c>
      <c r="L134" s="5" t="s">
        <v>5197</v>
      </c>
      <c r="M134" s="5" t="s">
        <v>53</v>
      </c>
      <c r="N134" s="5" t="s">
        <v>55</v>
      </c>
      <c r="O134" s="5" t="b">
        <f t="shared" ca="1" si="0"/>
        <v>1</v>
      </c>
      <c r="P134" s="5"/>
      <c r="Q134" s="5"/>
      <c r="R134" s="5"/>
      <c r="S134" s="5"/>
      <c r="T134" s="5"/>
      <c r="U134" s="5"/>
      <c r="V134" s="5"/>
      <c r="W134" s="5"/>
      <c r="X134" s="5"/>
      <c r="Y134" s="5"/>
      <c r="Z134" s="5"/>
      <c r="AA134" s="5"/>
      <c r="AB134" s="5"/>
      <c r="AC134" s="5"/>
      <c r="AD134" s="5"/>
      <c r="AE134" s="5"/>
    </row>
    <row r="135" spans="1:31" ht="21" customHeight="1">
      <c r="A135" s="5" t="s">
        <v>4782</v>
      </c>
      <c r="B135" s="5" t="s">
        <v>4783</v>
      </c>
      <c r="C135" s="5" t="s">
        <v>20</v>
      </c>
      <c r="D135" s="5" t="s">
        <v>1616</v>
      </c>
      <c r="E135" s="5" t="s">
        <v>29</v>
      </c>
      <c r="F135" s="7">
        <v>6</v>
      </c>
      <c r="G135" s="7">
        <v>8</v>
      </c>
      <c r="H135" s="5" t="s">
        <v>672</v>
      </c>
      <c r="I135" s="9" t="s">
        <v>24</v>
      </c>
      <c r="J135" s="5" t="s">
        <v>4787</v>
      </c>
      <c r="K135" s="9" t="s">
        <v>47</v>
      </c>
      <c r="L135" s="5" t="s">
        <v>4788</v>
      </c>
      <c r="M135" s="5" t="s">
        <v>37</v>
      </c>
      <c r="N135" s="5" t="s">
        <v>55</v>
      </c>
      <c r="O135" s="5" t="b">
        <f t="shared" ca="1" si="0"/>
        <v>1</v>
      </c>
      <c r="P135" s="5" t="b">
        <f ca="1">IFERROR(__xludf.DUMMYFUNCTION("REGEXMATCH(L135,""(?i)Java"")"),TRUE)</f>
        <v>1</v>
      </c>
      <c r="Q135" s="5"/>
      <c r="R135" s="5"/>
      <c r="S135" s="5"/>
      <c r="T135" s="5"/>
      <c r="U135" s="5"/>
      <c r="V135" s="5"/>
      <c r="W135" s="5"/>
      <c r="X135" s="5"/>
      <c r="Y135" s="5"/>
      <c r="Z135" s="5"/>
      <c r="AA135" s="5"/>
      <c r="AB135" s="5"/>
      <c r="AC135" s="5"/>
      <c r="AD135" s="5"/>
      <c r="AE135" s="5"/>
    </row>
    <row r="136" spans="1:31" ht="21" customHeight="1">
      <c r="A136" s="5" t="s">
        <v>8999</v>
      </c>
      <c r="B136" s="5" t="s">
        <v>9000</v>
      </c>
      <c r="C136" s="5" t="s">
        <v>20</v>
      </c>
      <c r="D136" s="12" t="s">
        <v>47</v>
      </c>
      <c r="E136" s="5" t="s">
        <v>45</v>
      </c>
      <c r="F136" s="7">
        <v>6</v>
      </c>
      <c r="G136" s="7">
        <v>15</v>
      </c>
      <c r="H136" s="5" t="s">
        <v>214</v>
      </c>
      <c r="I136" s="5" t="s">
        <v>125</v>
      </c>
      <c r="J136" s="5" t="s">
        <v>57</v>
      </c>
      <c r="K136" s="5" t="s">
        <v>9003</v>
      </c>
      <c r="L136" s="5" t="s">
        <v>9004</v>
      </c>
      <c r="M136" s="5" t="s">
        <v>100</v>
      </c>
      <c r="N136" s="5" t="s">
        <v>55</v>
      </c>
      <c r="O136" s="5" t="b">
        <f t="shared" ca="1" si="0"/>
        <v>1</v>
      </c>
      <c r="P136" s="5"/>
      <c r="Q136" s="5"/>
      <c r="R136" s="5"/>
      <c r="S136" s="5"/>
      <c r="T136" s="5"/>
      <c r="U136" s="5"/>
      <c r="V136" s="5"/>
      <c r="W136" s="5"/>
      <c r="X136" s="5"/>
      <c r="Y136" s="5"/>
      <c r="Z136" s="5"/>
      <c r="AA136" s="5"/>
      <c r="AB136" s="5"/>
      <c r="AC136" s="5"/>
      <c r="AD136" s="5"/>
      <c r="AE136" s="5"/>
    </row>
    <row r="137" spans="1:31" ht="21" customHeight="1">
      <c r="A137" s="5" t="s">
        <v>2665</v>
      </c>
      <c r="B137" s="5" t="s">
        <v>2403</v>
      </c>
      <c r="C137" s="5" t="s">
        <v>20</v>
      </c>
      <c r="D137" s="12" t="s">
        <v>47</v>
      </c>
      <c r="E137" s="5" t="s">
        <v>45</v>
      </c>
      <c r="F137" s="7">
        <v>6</v>
      </c>
      <c r="G137" s="7">
        <v>9</v>
      </c>
      <c r="H137" s="5" t="s">
        <v>3743</v>
      </c>
      <c r="I137" s="9" t="s">
        <v>24</v>
      </c>
      <c r="J137" s="5" t="s">
        <v>598</v>
      </c>
      <c r="K137" s="5" t="s">
        <v>5004</v>
      </c>
      <c r="L137" s="5" t="s">
        <v>5005</v>
      </c>
      <c r="M137" s="5" t="s">
        <v>37</v>
      </c>
      <c r="N137" s="5" t="s">
        <v>55</v>
      </c>
      <c r="O137" s="5" t="b">
        <f t="shared" ca="1" si="0"/>
        <v>1</v>
      </c>
      <c r="P137" s="5" t="b">
        <f ca="1">IFERROR(__xludf.DUMMYFUNCTION("REGEXMATCH(L137,""(?i)Java"")"),TRUE)</f>
        <v>1</v>
      </c>
      <c r="Q137" s="5"/>
      <c r="R137" s="5"/>
      <c r="S137" s="5"/>
      <c r="T137" s="5"/>
      <c r="U137" s="5"/>
      <c r="V137" s="5"/>
      <c r="W137" s="5"/>
      <c r="X137" s="5"/>
      <c r="Y137" s="5"/>
      <c r="Z137" s="5"/>
      <c r="AA137" s="5"/>
      <c r="AB137" s="5"/>
      <c r="AC137" s="5"/>
      <c r="AD137" s="5"/>
      <c r="AE137" s="5"/>
    </row>
    <row r="138" spans="1:31" ht="21" customHeight="1">
      <c r="A138" s="5" t="s">
        <v>1531</v>
      </c>
      <c r="B138" s="5" t="s">
        <v>9017</v>
      </c>
      <c r="C138" s="5" t="s">
        <v>20</v>
      </c>
      <c r="D138" s="12" t="s">
        <v>47</v>
      </c>
      <c r="E138" s="5" t="s">
        <v>45</v>
      </c>
      <c r="F138" s="7">
        <v>6</v>
      </c>
      <c r="G138" s="7">
        <v>12</v>
      </c>
      <c r="H138" s="5" t="s">
        <v>538</v>
      </c>
      <c r="I138" s="5" t="s">
        <v>125</v>
      </c>
      <c r="J138" s="5" t="s">
        <v>48</v>
      </c>
      <c r="K138" s="9" t="s">
        <v>47</v>
      </c>
      <c r="L138" s="5" t="s">
        <v>9019</v>
      </c>
      <c r="M138" s="5" t="s">
        <v>37</v>
      </c>
      <c r="N138" s="5" t="s">
        <v>237</v>
      </c>
      <c r="O138" s="5" t="b">
        <f t="shared" ca="1" si="0"/>
        <v>1</v>
      </c>
      <c r="P138" s="5"/>
      <c r="Q138" s="5"/>
      <c r="R138" s="5"/>
      <c r="S138" s="5"/>
      <c r="T138" s="5"/>
      <c r="U138" s="5"/>
      <c r="V138" s="5"/>
      <c r="W138" s="5"/>
      <c r="X138" s="5"/>
      <c r="Y138" s="5"/>
      <c r="Z138" s="5"/>
      <c r="AA138" s="5"/>
      <c r="AB138" s="5"/>
      <c r="AC138" s="5"/>
      <c r="AD138" s="5"/>
      <c r="AE138" s="5"/>
    </row>
    <row r="139" spans="1:31" ht="21" customHeight="1">
      <c r="A139" s="5" t="s">
        <v>3523</v>
      </c>
      <c r="B139" s="5" t="s">
        <v>9026</v>
      </c>
      <c r="C139" s="5" t="s">
        <v>41</v>
      </c>
      <c r="D139" s="5" t="s">
        <v>169</v>
      </c>
      <c r="E139" s="5" t="s">
        <v>45</v>
      </c>
      <c r="F139" s="7">
        <v>6</v>
      </c>
      <c r="G139" s="7">
        <v>10</v>
      </c>
      <c r="H139" s="5" t="s">
        <v>548</v>
      </c>
      <c r="I139" s="5" t="s">
        <v>108</v>
      </c>
      <c r="J139" s="5" t="s">
        <v>57</v>
      </c>
      <c r="K139" s="5" t="s">
        <v>9029</v>
      </c>
      <c r="L139" s="5" t="s">
        <v>9030</v>
      </c>
      <c r="M139" s="5" t="s">
        <v>53</v>
      </c>
      <c r="N139" s="5" t="s">
        <v>55</v>
      </c>
      <c r="O139" s="5" t="b">
        <f t="shared" ca="1" si="0"/>
        <v>1</v>
      </c>
      <c r="P139" s="5"/>
      <c r="Q139" s="5"/>
      <c r="R139" s="5"/>
      <c r="S139" s="5"/>
      <c r="T139" s="5"/>
      <c r="U139" s="5"/>
      <c r="V139" s="5"/>
      <c r="W139" s="5"/>
      <c r="X139" s="5"/>
      <c r="Y139" s="5"/>
      <c r="Z139" s="5"/>
      <c r="AA139" s="5"/>
      <c r="AB139" s="5"/>
      <c r="AC139" s="5"/>
      <c r="AD139" s="5"/>
      <c r="AE139" s="5"/>
    </row>
    <row r="140" spans="1:31" ht="21" customHeight="1">
      <c r="A140" s="5" t="s">
        <v>1457</v>
      </c>
      <c r="B140" s="5" t="s">
        <v>4619</v>
      </c>
      <c r="C140" s="5" t="s">
        <v>41</v>
      </c>
      <c r="D140" s="5" t="s">
        <v>169</v>
      </c>
      <c r="E140" s="5" t="s">
        <v>45</v>
      </c>
      <c r="F140" s="7">
        <v>6</v>
      </c>
      <c r="G140" s="7">
        <v>8</v>
      </c>
      <c r="H140" s="5" t="s">
        <v>672</v>
      </c>
      <c r="I140" s="9" t="s">
        <v>24</v>
      </c>
      <c r="J140" s="5" t="s">
        <v>4623</v>
      </c>
      <c r="K140" s="9" t="s">
        <v>47</v>
      </c>
      <c r="L140" s="5" t="s">
        <v>4624</v>
      </c>
      <c r="M140" s="5" t="s">
        <v>53</v>
      </c>
      <c r="N140" s="5" t="s">
        <v>1179</v>
      </c>
      <c r="O140" s="5" t="b">
        <f t="shared" ca="1" si="0"/>
        <v>1</v>
      </c>
      <c r="P140" s="5" t="b">
        <f ca="1">IFERROR(__xludf.DUMMYFUNCTION("REGEXMATCH(L140,""(?i)Java"")"),TRUE)</f>
        <v>1</v>
      </c>
      <c r="Q140" s="5"/>
      <c r="R140" s="5"/>
      <c r="S140" s="5"/>
      <c r="T140" s="5"/>
      <c r="U140" s="5"/>
      <c r="V140" s="5"/>
      <c r="W140" s="5"/>
      <c r="X140" s="5"/>
      <c r="Y140" s="5"/>
      <c r="Z140" s="5"/>
      <c r="AA140" s="5"/>
      <c r="AB140" s="5"/>
      <c r="AC140" s="5"/>
      <c r="AD140" s="5"/>
      <c r="AE140" s="5"/>
    </row>
    <row r="141" spans="1:31" ht="21" customHeight="1">
      <c r="A141" s="5" t="s">
        <v>277</v>
      </c>
      <c r="B141" s="5" t="s">
        <v>6487</v>
      </c>
      <c r="C141" s="5" t="s">
        <v>41</v>
      </c>
      <c r="D141" s="5" t="s">
        <v>169</v>
      </c>
      <c r="E141" s="5" t="s">
        <v>29</v>
      </c>
      <c r="F141" s="7">
        <v>6</v>
      </c>
      <c r="G141" s="7">
        <v>10</v>
      </c>
      <c r="H141" s="5" t="s">
        <v>548</v>
      </c>
      <c r="I141" s="5" t="s">
        <v>31</v>
      </c>
      <c r="J141" s="5" t="s">
        <v>252</v>
      </c>
      <c r="K141" s="5" t="s">
        <v>6491</v>
      </c>
      <c r="L141" s="5" t="s">
        <v>9048</v>
      </c>
      <c r="M141" s="5" t="s">
        <v>53</v>
      </c>
      <c r="N141" s="5" t="s">
        <v>55</v>
      </c>
      <c r="O141" s="5" t="b">
        <f t="shared" ca="1" si="0"/>
        <v>1</v>
      </c>
      <c r="P141" s="5"/>
      <c r="Q141" s="5"/>
      <c r="R141" s="5"/>
      <c r="S141" s="5"/>
      <c r="T141" s="5"/>
      <c r="U141" s="5"/>
      <c r="V141" s="5"/>
      <c r="W141" s="5"/>
      <c r="X141" s="5"/>
      <c r="Y141" s="5"/>
      <c r="Z141" s="5"/>
      <c r="AA141" s="5"/>
      <c r="AB141" s="5"/>
      <c r="AC141" s="5"/>
      <c r="AD141" s="5"/>
      <c r="AE141" s="5"/>
    </row>
    <row r="142" spans="1:31" ht="21" customHeight="1">
      <c r="A142" s="5" t="s">
        <v>248</v>
      </c>
      <c r="B142" s="5" t="s">
        <v>4864</v>
      </c>
      <c r="C142" s="5" t="s">
        <v>41</v>
      </c>
      <c r="D142" s="5" t="s">
        <v>169</v>
      </c>
      <c r="E142" s="5" t="s">
        <v>29</v>
      </c>
      <c r="F142" s="7">
        <v>6</v>
      </c>
      <c r="G142" s="7">
        <v>8</v>
      </c>
      <c r="H142" s="5" t="s">
        <v>672</v>
      </c>
      <c r="I142" s="5" t="s">
        <v>125</v>
      </c>
      <c r="J142" s="5" t="s">
        <v>48</v>
      </c>
      <c r="K142" s="5" t="s">
        <v>4867</v>
      </c>
      <c r="L142" s="5" t="s">
        <v>4870</v>
      </c>
      <c r="M142" s="5" t="s">
        <v>53</v>
      </c>
      <c r="N142" s="5" t="s">
        <v>55</v>
      </c>
      <c r="O142" s="5" t="b">
        <f t="shared" ca="1" si="0"/>
        <v>1</v>
      </c>
      <c r="P142" s="5" t="b">
        <f ca="1">IFERROR(__xludf.DUMMYFUNCTION("REGEXMATCH(L142,""(?i)Java"")"),TRUE)</f>
        <v>1</v>
      </c>
      <c r="Q142" s="5"/>
      <c r="R142" s="5"/>
      <c r="S142" s="5"/>
      <c r="T142" s="5"/>
      <c r="U142" s="5"/>
      <c r="V142" s="5"/>
      <c r="W142" s="5"/>
      <c r="X142" s="5"/>
      <c r="Y142" s="5"/>
      <c r="Z142" s="5"/>
      <c r="AA142" s="5"/>
      <c r="AB142" s="5"/>
      <c r="AC142" s="5"/>
      <c r="AD142" s="5"/>
      <c r="AE142" s="5"/>
    </row>
    <row r="143" spans="1:31" ht="21" customHeight="1">
      <c r="A143" s="5" t="s">
        <v>277</v>
      </c>
      <c r="B143" s="5" t="s">
        <v>9066</v>
      </c>
      <c r="C143" s="5" t="s">
        <v>41</v>
      </c>
      <c r="D143" s="5" t="s">
        <v>169</v>
      </c>
      <c r="E143" s="5" t="s">
        <v>29</v>
      </c>
      <c r="F143" s="7">
        <v>6</v>
      </c>
      <c r="G143" s="7">
        <v>8</v>
      </c>
      <c r="H143" s="5" t="s">
        <v>672</v>
      </c>
      <c r="I143" s="5" t="s">
        <v>125</v>
      </c>
      <c r="J143" s="5" t="s">
        <v>594</v>
      </c>
      <c r="K143" s="5" t="s">
        <v>9068</v>
      </c>
      <c r="L143" s="5" t="s">
        <v>9069</v>
      </c>
      <c r="M143" s="5" t="s">
        <v>167</v>
      </c>
      <c r="N143" s="5" t="s">
        <v>405</v>
      </c>
      <c r="O143" s="5" t="b">
        <f t="shared" ca="1" si="0"/>
        <v>1</v>
      </c>
      <c r="P143" s="5"/>
      <c r="Q143" s="5"/>
      <c r="R143" s="5"/>
      <c r="S143" s="5"/>
      <c r="T143" s="5"/>
      <c r="U143" s="5"/>
      <c r="V143" s="5"/>
      <c r="W143" s="5"/>
      <c r="X143" s="5"/>
      <c r="Y143" s="5"/>
      <c r="Z143" s="5"/>
      <c r="AA143" s="5"/>
      <c r="AB143" s="5"/>
      <c r="AC143" s="5"/>
      <c r="AD143" s="5"/>
      <c r="AE143" s="5"/>
    </row>
    <row r="144" spans="1:31" ht="21" customHeight="1">
      <c r="A144" s="5" t="s">
        <v>1457</v>
      </c>
      <c r="B144" s="5" t="s">
        <v>5235</v>
      </c>
      <c r="C144" s="5" t="s">
        <v>41</v>
      </c>
      <c r="D144" s="5" t="s">
        <v>169</v>
      </c>
      <c r="E144" s="5" t="s">
        <v>45</v>
      </c>
      <c r="F144" s="7">
        <v>6</v>
      </c>
      <c r="G144" s="7">
        <v>8</v>
      </c>
      <c r="H144" s="5" t="s">
        <v>672</v>
      </c>
      <c r="I144" s="5" t="s">
        <v>125</v>
      </c>
      <c r="J144" s="5" t="s">
        <v>942</v>
      </c>
      <c r="K144" s="9" t="s">
        <v>47</v>
      </c>
      <c r="L144" s="5" t="s">
        <v>5240</v>
      </c>
      <c r="M144" s="5" t="s">
        <v>100</v>
      </c>
      <c r="N144" s="5" t="s">
        <v>55</v>
      </c>
      <c r="O144" s="5" t="b">
        <f t="shared" ca="1" si="0"/>
        <v>1</v>
      </c>
      <c r="P144" s="5" t="b">
        <f t="shared" ref="P144:P148" ca="1" si="15">IFERROR(__xludf.DUMMYFUNCTION("REGEXMATCH(L144,""(?i)Java"")"),TRUE)</f>
        <v>1</v>
      </c>
      <c r="Q144" s="5"/>
      <c r="R144" s="5"/>
      <c r="S144" s="5"/>
      <c r="T144" s="5"/>
      <c r="U144" s="5"/>
      <c r="V144" s="5"/>
      <c r="W144" s="5"/>
      <c r="X144" s="5"/>
      <c r="Y144" s="5"/>
      <c r="Z144" s="5"/>
      <c r="AA144" s="5"/>
      <c r="AB144" s="5"/>
      <c r="AC144" s="5"/>
      <c r="AD144" s="5"/>
      <c r="AE144" s="5"/>
    </row>
    <row r="145" spans="1:31" ht="21" customHeight="1">
      <c r="A145" s="5" t="s">
        <v>2814</v>
      </c>
      <c r="B145" s="5" t="s">
        <v>4931</v>
      </c>
      <c r="C145" s="5" t="s">
        <v>41</v>
      </c>
      <c r="D145" s="5" t="s">
        <v>874</v>
      </c>
      <c r="E145" s="5" t="s">
        <v>29</v>
      </c>
      <c r="F145" s="7">
        <v>6</v>
      </c>
      <c r="G145" s="7">
        <v>9</v>
      </c>
      <c r="H145" s="5" t="s">
        <v>3743</v>
      </c>
      <c r="I145" s="9" t="s">
        <v>24</v>
      </c>
      <c r="J145" s="5" t="s">
        <v>57</v>
      </c>
      <c r="K145" s="5" t="s">
        <v>4934</v>
      </c>
      <c r="L145" s="5" t="s">
        <v>4935</v>
      </c>
      <c r="M145" s="5" t="s">
        <v>1599</v>
      </c>
      <c r="N145" s="5" t="s">
        <v>44</v>
      </c>
      <c r="O145" s="5" t="b">
        <f t="shared" ca="1" si="0"/>
        <v>1</v>
      </c>
      <c r="P145" s="5" t="b">
        <f t="shared" ca="1" si="15"/>
        <v>1</v>
      </c>
      <c r="Q145" s="5"/>
      <c r="R145" s="5"/>
      <c r="S145" s="5"/>
      <c r="T145" s="5"/>
      <c r="U145" s="5"/>
      <c r="V145" s="5"/>
      <c r="W145" s="5"/>
      <c r="X145" s="5"/>
      <c r="Y145" s="5"/>
      <c r="Z145" s="5"/>
      <c r="AA145" s="5"/>
      <c r="AB145" s="5"/>
      <c r="AC145" s="5"/>
      <c r="AD145" s="5"/>
      <c r="AE145" s="5"/>
    </row>
    <row r="146" spans="1:31" ht="21" customHeight="1">
      <c r="A146" s="5" t="s">
        <v>396</v>
      </c>
      <c r="B146" s="5" t="s">
        <v>3243</v>
      </c>
      <c r="C146" s="5" t="s">
        <v>41</v>
      </c>
      <c r="D146" s="5" t="s">
        <v>874</v>
      </c>
      <c r="E146" s="5" t="s">
        <v>45</v>
      </c>
      <c r="F146" s="7">
        <v>6</v>
      </c>
      <c r="G146" s="7">
        <v>10</v>
      </c>
      <c r="H146" s="5" t="s">
        <v>548</v>
      </c>
      <c r="I146" s="5" t="s">
        <v>31</v>
      </c>
      <c r="J146" s="5" t="s">
        <v>187</v>
      </c>
      <c r="K146" s="5" t="s">
        <v>3248</v>
      </c>
      <c r="L146" s="5" t="s">
        <v>3249</v>
      </c>
      <c r="M146" s="5" t="s">
        <v>53</v>
      </c>
      <c r="N146" s="5" t="s">
        <v>55</v>
      </c>
      <c r="O146" s="5" t="b">
        <f t="shared" ca="1" si="0"/>
        <v>1</v>
      </c>
      <c r="P146" s="5" t="b">
        <f t="shared" ca="1" si="15"/>
        <v>1</v>
      </c>
      <c r="Q146" s="5"/>
      <c r="R146" s="5"/>
      <c r="S146" s="5"/>
      <c r="T146" s="5"/>
      <c r="U146" s="5"/>
      <c r="V146" s="5"/>
      <c r="W146" s="5"/>
      <c r="X146" s="5"/>
      <c r="Y146" s="5"/>
      <c r="Z146" s="5"/>
      <c r="AA146" s="5"/>
      <c r="AB146" s="5"/>
      <c r="AC146" s="5"/>
      <c r="AD146" s="5"/>
      <c r="AE146" s="5"/>
    </row>
    <row r="147" spans="1:31" ht="21" customHeight="1">
      <c r="A147" s="5" t="s">
        <v>784</v>
      </c>
      <c r="B147" s="5" t="s">
        <v>3053</v>
      </c>
      <c r="C147" s="5" t="s">
        <v>41</v>
      </c>
      <c r="D147" s="5" t="s">
        <v>375</v>
      </c>
      <c r="E147" s="5" t="s">
        <v>29</v>
      </c>
      <c r="F147" s="7">
        <v>6</v>
      </c>
      <c r="G147" s="7">
        <v>10</v>
      </c>
      <c r="H147" s="5" t="s">
        <v>548</v>
      </c>
      <c r="I147" s="5" t="s">
        <v>31</v>
      </c>
      <c r="J147" s="5" t="s">
        <v>1145</v>
      </c>
      <c r="K147" s="5" t="s">
        <v>3057</v>
      </c>
      <c r="L147" s="5" t="s">
        <v>3059</v>
      </c>
      <c r="M147" s="5" t="s">
        <v>53</v>
      </c>
      <c r="N147" s="5" t="s">
        <v>55</v>
      </c>
      <c r="O147" s="5" t="b">
        <f t="shared" ca="1" si="0"/>
        <v>1</v>
      </c>
      <c r="P147" s="5" t="b">
        <f t="shared" ca="1" si="15"/>
        <v>1</v>
      </c>
      <c r="Q147" s="5"/>
      <c r="R147" s="5"/>
      <c r="S147" s="5"/>
      <c r="T147" s="5"/>
      <c r="U147" s="5"/>
      <c r="V147" s="5"/>
      <c r="W147" s="5"/>
      <c r="X147" s="5"/>
      <c r="Y147" s="5"/>
      <c r="Z147" s="5"/>
      <c r="AA147" s="5"/>
      <c r="AB147" s="5"/>
      <c r="AC147" s="5"/>
      <c r="AD147" s="5"/>
      <c r="AE147" s="5"/>
    </row>
    <row r="148" spans="1:31" ht="21" customHeight="1">
      <c r="A148" s="5" t="s">
        <v>3213</v>
      </c>
      <c r="B148" s="5" t="s">
        <v>3783</v>
      </c>
      <c r="C148" s="5" t="s">
        <v>41</v>
      </c>
      <c r="D148" s="5" t="s">
        <v>375</v>
      </c>
      <c r="E148" s="5" t="s">
        <v>29</v>
      </c>
      <c r="F148" s="7">
        <v>6</v>
      </c>
      <c r="G148" s="7">
        <v>10</v>
      </c>
      <c r="H148" s="5" t="s">
        <v>548</v>
      </c>
      <c r="I148" s="5" t="s">
        <v>108</v>
      </c>
      <c r="J148" s="5" t="s">
        <v>110</v>
      </c>
      <c r="K148" s="5" t="s">
        <v>3788</v>
      </c>
      <c r="L148" s="5" t="s">
        <v>3789</v>
      </c>
      <c r="M148" s="5" t="s">
        <v>53</v>
      </c>
      <c r="N148" s="5" t="s">
        <v>55</v>
      </c>
      <c r="O148" s="5" t="b">
        <f t="shared" ca="1" si="0"/>
        <v>1</v>
      </c>
      <c r="P148" s="5" t="b">
        <f t="shared" ca="1" si="15"/>
        <v>1</v>
      </c>
      <c r="Q148" s="5"/>
      <c r="R148" s="5"/>
      <c r="S148" s="5"/>
      <c r="T148" s="5"/>
      <c r="U148" s="5"/>
      <c r="V148" s="5"/>
      <c r="W148" s="5"/>
      <c r="X148" s="5"/>
      <c r="Y148" s="5"/>
      <c r="Z148" s="5"/>
      <c r="AA148" s="5"/>
      <c r="AB148" s="5"/>
      <c r="AC148" s="5"/>
      <c r="AD148" s="5"/>
      <c r="AE148" s="5"/>
    </row>
    <row r="149" spans="1:31" ht="21" customHeight="1">
      <c r="A149" s="5" t="s">
        <v>277</v>
      </c>
      <c r="B149" s="5" t="s">
        <v>3695</v>
      </c>
      <c r="C149" s="5" t="s">
        <v>41</v>
      </c>
      <c r="D149" s="5" t="s">
        <v>2462</v>
      </c>
      <c r="E149" s="5" t="s">
        <v>29</v>
      </c>
      <c r="F149" s="7">
        <v>6</v>
      </c>
      <c r="G149" s="7">
        <v>12</v>
      </c>
      <c r="H149" s="5" t="s">
        <v>538</v>
      </c>
      <c r="I149" s="9" t="s">
        <v>24</v>
      </c>
      <c r="J149" s="5" t="s">
        <v>3700</v>
      </c>
      <c r="K149" s="5" t="s">
        <v>3701</v>
      </c>
      <c r="L149" s="5" t="s">
        <v>9145</v>
      </c>
      <c r="M149" s="5" t="s">
        <v>167</v>
      </c>
      <c r="N149" s="5" t="s">
        <v>55</v>
      </c>
      <c r="O149" s="5" t="b">
        <f t="shared" ca="1" si="0"/>
        <v>1</v>
      </c>
      <c r="P149" s="5"/>
      <c r="Q149" s="5"/>
      <c r="R149" s="5"/>
      <c r="S149" s="5"/>
      <c r="T149" s="5"/>
      <c r="U149" s="5"/>
      <c r="V149" s="5"/>
      <c r="W149" s="5"/>
      <c r="X149" s="5"/>
      <c r="Y149" s="5"/>
      <c r="Z149" s="5"/>
      <c r="AA149" s="5"/>
      <c r="AB149" s="5"/>
      <c r="AC149" s="5"/>
      <c r="AD149" s="5"/>
      <c r="AE149" s="5"/>
    </row>
    <row r="150" spans="1:31" ht="21" customHeight="1">
      <c r="A150" s="5" t="s">
        <v>1457</v>
      </c>
      <c r="B150" s="5" t="s">
        <v>3695</v>
      </c>
      <c r="C150" s="5" t="s">
        <v>41</v>
      </c>
      <c r="D150" s="5" t="s">
        <v>2462</v>
      </c>
      <c r="E150" s="5" t="s">
        <v>29</v>
      </c>
      <c r="F150" s="7">
        <v>6</v>
      </c>
      <c r="G150" s="7">
        <v>12</v>
      </c>
      <c r="H150" s="5" t="s">
        <v>538</v>
      </c>
      <c r="I150" s="9" t="s">
        <v>24</v>
      </c>
      <c r="J150" s="5" t="s">
        <v>3700</v>
      </c>
      <c r="K150" s="5" t="s">
        <v>3701</v>
      </c>
      <c r="L150" s="5" t="s">
        <v>3702</v>
      </c>
      <c r="M150" s="5" t="s">
        <v>167</v>
      </c>
      <c r="N150" s="5" t="s">
        <v>55</v>
      </c>
      <c r="O150" s="5" t="b">
        <f t="shared" ca="1" si="0"/>
        <v>1</v>
      </c>
      <c r="P150" s="5" t="b">
        <f t="shared" ref="P150:P155" ca="1" si="16">IFERROR(__xludf.DUMMYFUNCTION("REGEXMATCH(L150,""(?i)Java"")"),TRUE)</f>
        <v>1</v>
      </c>
      <c r="Q150" s="5"/>
      <c r="R150" s="5"/>
      <c r="S150" s="5"/>
      <c r="T150" s="5"/>
      <c r="U150" s="5"/>
      <c r="V150" s="5"/>
      <c r="W150" s="5"/>
      <c r="X150" s="5"/>
      <c r="Y150" s="5"/>
      <c r="Z150" s="5"/>
      <c r="AA150" s="5"/>
      <c r="AB150" s="5"/>
      <c r="AC150" s="5"/>
      <c r="AD150" s="5"/>
      <c r="AE150" s="5"/>
    </row>
    <row r="151" spans="1:31" ht="21" customHeight="1">
      <c r="A151" s="5" t="s">
        <v>5422</v>
      </c>
      <c r="B151" s="5" t="s">
        <v>5424</v>
      </c>
      <c r="C151" s="5" t="s">
        <v>41</v>
      </c>
      <c r="D151" s="5" t="s">
        <v>2462</v>
      </c>
      <c r="E151" s="5" t="s">
        <v>29</v>
      </c>
      <c r="F151" s="7">
        <v>6</v>
      </c>
      <c r="G151" s="7">
        <v>8</v>
      </c>
      <c r="H151" s="5" t="s">
        <v>672</v>
      </c>
      <c r="I151" s="5" t="s">
        <v>125</v>
      </c>
      <c r="J151" s="5" t="s">
        <v>117</v>
      </c>
      <c r="K151" s="5" t="s">
        <v>5427</v>
      </c>
      <c r="L151" s="5" t="s">
        <v>5431</v>
      </c>
      <c r="M151" s="5" t="s">
        <v>53</v>
      </c>
      <c r="N151" s="5" t="s">
        <v>55</v>
      </c>
      <c r="O151" s="5" t="b">
        <f t="shared" ca="1" si="0"/>
        <v>1</v>
      </c>
      <c r="P151" s="5" t="b">
        <f t="shared" ca="1" si="16"/>
        <v>1</v>
      </c>
      <c r="Q151" s="5"/>
      <c r="R151" s="5"/>
      <c r="S151" s="5"/>
      <c r="T151" s="5"/>
      <c r="U151" s="5"/>
      <c r="V151" s="5"/>
      <c r="W151" s="5"/>
      <c r="X151" s="5"/>
      <c r="Y151" s="5"/>
      <c r="Z151" s="5"/>
      <c r="AA151" s="5"/>
      <c r="AB151" s="5"/>
      <c r="AC151" s="5"/>
      <c r="AD151" s="5"/>
      <c r="AE151" s="5"/>
    </row>
    <row r="152" spans="1:31" ht="21" customHeight="1">
      <c r="A152" s="5" t="s">
        <v>248</v>
      </c>
      <c r="B152" s="5" t="s">
        <v>3611</v>
      </c>
      <c r="C152" s="5" t="s">
        <v>41</v>
      </c>
      <c r="D152" s="5" t="s">
        <v>448</v>
      </c>
      <c r="E152" s="5" t="s">
        <v>29</v>
      </c>
      <c r="F152" s="7">
        <v>6</v>
      </c>
      <c r="G152" s="7">
        <v>10</v>
      </c>
      <c r="H152" s="5" t="s">
        <v>548</v>
      </c>
      <c r="I152" s="5" t="s">
        <v>31</v>
      </c>
      <c r="J152" s="5" t="s">
        <v>76</v>
      </c>
      <c r="K152" s="5" t="s">
        <v>3612</v>
      </c>
      <c r="L152" s="5" t="s">
        <v>3613</v>
      </c>
      <c r="M152" s="5" t="s">
        <v>100</v>
      </c>
      <c r="N152" s="5" t="s">
        <v>55</v>
      </c>
      <c r="O152" s="5" t="b">
        <f t="shared" ca="1" si="0"/>
        <v>1</v>
      </c>
      <c r="P152" s="5" t="b">
        <f t="shared" ca="1" si="16"/>
        <v>1</v>
      </c>
      <c r="Q152" s="5"/>
      <c r="R152" s="5"/>
      <c r="S152" s="5"/>
      <c r="T152" s="5"/>
      <c r="U152" s="5"/>
      <c r="V152" s="5"/>
      <c r="W152" s="5"/>
      <c r="X152" s="5"/>
      <c r="Y152" s="5"/>
      <c r="Z152" s="5"/>
      <c r="AA152" s="5"/>
      <c r="AB152" s="5"/>
      <c r="AC152" s="5"/>
      <c r="AD152" s="5"/>
      <c r="AE152" s="5"/>
    </row>
    <row r="153" spans="1:31" ht="21" customHeight="1">
      <c r="A153" s="5" t="s">
        <v>50</v>
      </c>
      <c r="B153" s="5" t="s">
        <v>3650</v>
      </c>
      <c r="C153" s="5" t="s">
        <v>41</v>
      </c>
      <c r="D153" s="5" t="s">
        <v>448</v>
      </c>
      <c r="E153" s="5" t="s">
        <v>29</v>
      </c>
      <c r="F153" s="7">
        <v>6</v>
      </c>
      <c r="G153" s="7">
        <v>12</v>
      </c>
      <c r="H153" s="5" t="s">
        <v>538</v>
      </c>
      <c r="I153" s="5" t="s">
        <v>108</v>
      </c>
      <c r="J153" s="5" t="s">
        <v>3655</v>
      </c>
      <c r="K153" s="5" t="s">
        <v>3656</v>
      </c>
      <c r="L153" s="5" t="s">
        <v>3658</v>
      </c>
      <c r="M153" s="5" t="s">
        <v>53</v>
      </c>
      <c r="N153" s="5" t="s">
        <v>55</v>
      </c>
      <c r="O153" s="5" t="b">
        <f t="shared" ca="1" si="0"/>
        <v>1</v>
      </c>
      <c r="P153" s="5" t="b">
        <f t="shared" ca="1" si="16"/>
        <v>1</v>
      </c>
      <c r="Q153" s="5"/>
      <c r="R153" s="5"/>
      <c r="S153" s="5"/>
      <c r="T153" s="5"/>
      <c r="U153" s="5"/>
      <c r="V153" s="5"/>
      <c r="W153" s="5"/>
      <c r="X153" s="5"/>
      <c r="Y153" s="5"/>
      <c r="Z153" s="5"/>
      <c r="AA153" s="5"/>
      <c r="AB153" s="5"/>
      <c r="AC153" s="5"/>
      <c r="AD153" s="5"/>
      <c r="AE153" s="5"/>
    </row>
    <row r="154" spans="1:31" ht="21" customHeight="1">
      <c r="A154" s="5" t="s">
        <v>3741</v>
      </c>
      <c r="B154" s="5" t="s">
        <v>3742</v>
      </c>
      <c r="C154" s="5" t="s">
        <v>41</v>
      </c>
      <c r="D154" s="5" t="s">
        <v>448</v>
      </c>
      <c r="E154" s="5" t="s">
        <v>29</v>
      </c>
      <c r="F154" s="7">
        <v>6</v>
      </c>
      <c r="G154" s="7">
        <v>15</v>
      </c>
      <c r="H154" s="5" t="s">
        <v>214</v>
      </c>
      <c r="I154" s="5" t="s">
        <v>125</v>
      </c>
      <c r="J154" s="5" t="s">
        <v>76</v>
      </c>
      <c r="K154" s="5" t="s">
        <v>3744</v>
      </c>
      <c r="L154" s="5" t="s">
        <v>3746</v>
      </c>
      <c r="M154" s="5" t="s">
        <v>100</v>
      </c>
      <c r="N154" s="5" t="s">
        <v>55</v>
      </c>
      <c r="O154" s="5" t="b">
        <f t="shared" ca="1" si="0"/>
        <v>1</v>
      </c>
      <c r="P154" s="5" t="b">
        <f t="shared" ca="1" si="16"/>
        <v>1</v>
      </c>
      <c r="Q154" s="5"/>
      <c r="R154" s="5"/>
      <c r="S154" s="5"/>
      <c r="T154" s="5"/>
      <c r="U154" s="5"/>
      <c r="V154" s="5"/>
      <c r="W154" s="5"/>
      <c r="X154" s="5"/>
      <c r="Y154" s="5"/>
      <c r="Z154" s="5"/>
      <c r="AA154" s="5"/>
      <c r="AB154" s="5"/>
      <c r="AC154" s="5"/>
      <c r="AD154" s="5"/>
      <c r="AE154" s="5"/>
    </row>
    <row r="155" spans="1:31" ht="21" customHeight="1">
      <c r="A155" s="5" t="s">
        <v>248</v>
      </c>
      <c r="B155" s="5" t="s">
        <v>9203</v>
      </c>
      <c r="C155" s="5" t="s">
        <v>41</v>
      </c>
      <c r="D155" s="5" t="s">
        <v>448</v>
      </c>
      <c r="E155" s="5" t="s">
        <v>651</v>
      </c>
      <c r="F155" s="7">
        <v>6</v>
      </c>
      <c r="G155" s="7">
        <v>8</v>
      </c>
      <c r="H155" s="5" t="s">
        <v>672</v>
      </c>
      <c r="I155" s="5" t="s">
        <v>125</v>
      </c>
      <c r="J155" s="5" t="s">
        <v>2678</v>
      </c>
      <c r="K155" s="5" t="s">
        <v>9206</v>
      </c>
      <c r="L155" s="5" t="s">
        <v>9207</v>
      </c>
      <c r="M155" s="5" t="s">
        <v>100</v>
      </c>
      <c r="N155" s="5" t="s">
        <v>55</v>
      </c>
      <c r="O155" s="5" t="b">
        <f t="shared" ca="1" si="0"/>
        <v>1</v>
      </c>
      <c r="P155" s="5" t="b">
        <f t="shared" ca="1" si="16"/>
        <v>1</v>
      </c>
      <c r="Q155" s="5"/>
      <c r="R155" s="5"/>
      <c r="S155" s="5"/>
      <c r="T155" s="5"/>
      <c r="U155" s="5"/>
      <c r="V155" s="5"/>
      <c r="W155" s="5"/>
      <c r="X155" s="5"/>
      <c r="Y155" s="5"/>
      <c r="Z155" s="5"/>
      <c r="AA155" s="5"/>
      <c r="AB155" s="5"/>
      <c r="AC155" s="5"/>
      <c r="AD155" s="5"/>
      <c r="AE155" s="5"/>
    </row>
    <row r="156" spans="1:31" ht="21" customHeight="1">
      <c r="A156" s="5" t="s">
        <v>4036</v>
      </c>
      <c r="B156" s="5" t="s">
        <v>4037</v>
      </c>
      <c r="C156" s="5" t="s">
        <v>41</v>
      </c>
      <c r="D156" s="5" t="s">
        <v>448</v>
      </c>
      <c r="E156" s="5" t="s">
        <v>29</v>
      </c>
      <c r="F156" s="7">
        <v>6</v>
      </c>
      <c r="G156" s="7">
        <v>15</v>
      </c>
      <c r="H156" s="5" t="s">
        <v>214</v>
      </c>
      <c r="I156" s="5" t="s">
        <v>108</v>
      </c>
      <c r="J156" s="5" t="s">
        <v>576</v>
      </c>
      <c r="K156" s="5" t="s">
        <v>4041</v>
      </c>
      <c r="L156" s="5" t="s">
        <v>4043</v>
      </c>
      <c r="M156" s="5" t="s">
        <v>100</v>
      </c>
      <c r="N156" s="5" t="s">
        <v>55</v>
      </c>
      <c r="O156" s="5" t="b">
        <f t="shared" ca="1" si="0"/>
        <v>1</v>
      </c>
      <c r="P156" s="5"/>
      <c r="Q156" s="5"/>
      <c r="R156" s="5"/>
      <c r="S156" s="5"/>
      <c r="T156" s="5"/>
      <c r="U156" s="5"/>
      <c r="V156" s="5"/>
      <c r="W156" s="5"/>
      <c r="X156" s="5"/>
      <c r="Y156" s="5"/>
      <c r="Z156" s="5"/>
      <c r="AA156" s="5"/>
      <c r="AB156" s="5"/>
      <c r="AC156" s="5"/>
      <c r="AD156" s="5"/>
      <c r="AE156" s="5"/>
    </row>
    <row r="157" spans="1:31" ht="21" customHeight="1">
      <c r="A157" s="5" t="s">
        <v>5878</v>
      </c>
      <c r="B157" s="5" t="s">
        <v>5880</v>
      </c>
      <c r="C157" s="5" t="s">
        <v>41</v>
      </c>
      <c r="D157" s="5" t="s">
        <v>448</v>
      </c>
      <c r="E157" s="5" t="s">
        <v>29</v>
      </c>
      <c r="F157" s="7">
        <v>6</v>
      </c>
      <c r="G157" s="7">
        <v>8</v>
      </c>
      <c r="H157" s="5" t="s">
        <v>672</v>
      </c>
      <c r="I157" s="5" t="s">
        <v>31</v>
      </c>
      <c r="J157" s="5" t="s">
        <v>1145</v>
      </c>
      <c r="K157" s="5" t="s">
        <v>5886</v>
      </c>
      <c r="L157" s="5" t="s">
        <v>5888</v>
      </c>
      <c r="M157" s="5" t="s">
        <v>42</v>
      </c>
      <c r="N157" s="5" t="s">
        <v>405</v>
      </c>
      <c r="O157" s="5" t="b">
        <f t="shared" ca="1" si="0"/>
        <v>1</v>
      </c>
      <c r="P157" s="5"/>
      <c r="Q157" s="5"/>
      <c r="R157" s="5"/>
      <c r="S157" s="5"/>
      <c r="T157" s="5"/>
      <c r="U157" s="5"/>
      <c r="V157" s="5"/>
      <c r="W157" s="5"/>
      <c r="X157" s="5"/>
      <c r="Y157" s="5"/>
      <c r="Z157" s="5"/>
      <c r="AA157" s="5"/>
      <c r="AB157" s="5"/>
      <c r="AC157" s="5"/>
      <c r="AD157" s="5"/>
      <c r="AE157" s="5"/>
    </row>
    <row r="158" spans="1:31" ht="21" customHeight="1">
      <c r="A158" s="5" t="s">
        <v>4560</v>
      </c>
      <c r="B158" s="5" t="s">
        <v>4563</v>
      </c>
      <c r="C158" s="5" t="s">
        <v>41</v>
      </c>
      <c r="D158" s="5" t="s">
        <v>43</v>
      </c>
      <c r="E158" s="5" t="s">
        <v>29</v>
      </c>
      <c r="F158" s="7">
        <v>6</v>
      </c>
      <c r="G158" s="7">
        <v>8</v>
      </c>
      <c r="H158" s="5" t="s">
        <v>672</v>
      </c>
      <c r="I158" s="5" t="s">
        <v>125</v>
      </c>
      <c r="J158" s="5" t="s">
        <v>87</v>
      </c>
      <c r="K158" s="5" t="s">
        <v>4565</v>
      </c>
      <c r="L158" s="5" t="s">
        <v>4567</v>
      </c>
      <c r="M158" s="5" t="s">
        <v>53</v>
      </c>
      <c r="N158" s="5" t="s">
        <v>55</v>
      </c>
      <c r="O158" s="5" t="b">
        <f t="shared" ca="1" si="0"/>
        <v>1</v>
      </c>
      <c r="P158" s="5" t="b">
        <f t="shared" ref="P158:P160" ca="1" si="17">IFERROR(__xludf.DUMMYFUNCTION("REGEXMATCH(L158,""(?i)Java"")"),TRUE)</f>
        <v>1</v>
      </c>
      <c r="Q158" s="5"/>
      <c r="R158" s="5"/>
      <c r="S158" s="5"/>
      <c r="T158" s="5"/>
      <c r="U158" s="5"/>
      <c r="V158" s="5"/>
      <c r="W158" s="5"/>
      <c r="X158" s="5"/>
      <c r="Y158" s="5"/>
      <c r="Z158" s="5"/>
      <c r="AA158" s="5"/>
      <c r="AB158" s="5"/>
      <c r="AC158" s="5"/>
      <c r="AD158" s="5"/>
      <c r="AE158" s="5"/>
    </row>
    <row r="159" spans="1:31" ht="21" customHeight="1">
      <c r="A159" s="5" t="s">
        <v>3121</v>
      </c>
      <c r="B159" s="5" t="s">
        <v>3122</v>
      </c>
      <c r="C159" s="5" t="s">
        <v>41</v>
      </c>
      <c r="D159" s="5" t="s">
        <v>43</v>
      </c>
      <c r="E159" s="5" t="s">
        <v>29</v>
      </c>
      <c r="F159" s="7">
        <v>6</v>
      </c>
      <c r="G159" s="7">
        <v>10</v>
      </c>
      <c r="H159" s="5" t="s">
        <v>548</v>
      </c>
      <c r="I159" s="5" t="s">
        <v>125</v>
      </c>
      <c r="J159" s="5" t="s">
        <v>48</v>
      </c>
      <c r="K159" s="5" t="s">
        <v>3125</v>
      </c>
      <c r="L159" s="5" t="s">
        <v>3128</v>
      </c>
      <c r="M159" s="5" t="s">
        <v>53</v>
      </c>
      <c r="N159" s="5" t="s">
        <v>55</v>
      </c>
      <c r="O159" s="5" t="b">
        <f t="shared" ca="1" si="0"/>
        <v>1</v>
      </c>
      <c r="P159" s="5" t="b">
        <f t="shared" ca="1" si="17"/>
        <v>1</v>
      </c>
      <c r="Q159" s="5"/>
      <c r="R159" s="5"/>
      <c r="S159" s="5"/>
      <c r="T159" s="5"/>
      <c r="U159" s="5"/>
      <c r="V159" s="5"/>
      <c r="W159" s="5"/>
      <c r="X159" s="5"/>
      <c r="Y159" s="5"/>
      <c r="Z159" s="5"/>
      <c r="AA159" s="5"/>
      <c r="AB159" s="5"/>
      <c r="AC159" s="5"/>
      <c r="AD159" s="5"/>
      <c r="AE159" s="5"/>
    </row>
    <row r="160" spans="1:31" ht="21" customHeight="1">
      <c r="A160" s="5" t="s">
        <v>4842</v>
      </c>
      <c r="B160" s="5" t="s">
        <v>4843</v>
      </c>
      <c r="C160" s="5" t="s">
        <v>41</v>
      </c>
      <c r="D160" s="5" t="s">
        <v>43</v>
      </c>
      <c r="E160" s="5" t="s">
        <v>29</v>
      </c>
      <c r="F160" s="7">
        <v>6</v>
      </c>
      <c r="G160" s="7">
        <v>8</v>
      </c>
      <c r="H160" s="5" t="s">
        <v>672</v>
      </c>
      <c r="I160" s="5" t="s">
        <v>125</v>
      </c>
      <c r="J160" s="5" t="s">
        <v>2724</v>
      </c>
      <c r="K160" s="9" t="s">
        <v>47</v>
      </c>
      <c r="L160" s="5" t="s">
        <v>4848</v>
      </c>
      <c r="M160" s="5" t="s">
        <v>100</v>
      </c>
      <c r="N160" s="5" t="s">
        <v>55</v>
      </c>
      <c r="O160" s="5" t="b">
        <f t="shared" ca="1" si="0"/>
        <v>1</v>
      </c>
      <c r="P160" s="5" t="b">
        <f t="shared" ca="1" si="17"/>
        <v>1</v>
      </c>
      <c r="Q160" s="5"/>
      <c r="R160" s="5"/>
      <c r="S160" s="5"/>
      <c r="T160" s="5"/>
      <c r="U160" s="5"/>
      <c r="V160" s="5"/>
      <c r="W160" s="5"/>
      <c r="X160" s="5"/>
      <c r="Y160" s="5"/>
      <c r="Z160" s="5"/>
      <c r="AA160" s="5"/>
      <c r="AB160" s="5"/>
      <c r="AC160" s="5"/>
      <c r="AD160" s="5"/>
      <c r="AE160" s="5"/>
    </row>
    <row r="161" spans="1:31" ht="21" customHeight="1">
      <c r="A161" s="5" t="s">
        <v>9265</v>
      </c>
      <c r="B161" s="5" t="s">
        <v>9266</v>
      </c>
      <c r="C161" s="5" t="s">
        <v>41</v>
      </c>
      <c r="D161" s="5" t="s">
        <v>43</v>
      </c>
      <c r="E161" s="5" t="s">
        <v>29</v>
      </c>
      <c r="F161" s="7">
        <v>6</v>
      </c>
      <c r="G161" s="7">
        <v>8</v>
      </c>
      <c r="H161" s="5" t="s">
        <v>672</v>
      </c>
      <c r="I161" s="5" t="s">
        <v>31</v>
      </c>
      <c r="J161" s="5" t="s">
        <v>430</v>
      </c>
      <c r="K161" s="9" t="s">
        <v>47</v>
      </c>
      <c r="L161" s="5" t="s">
        <v>9269</v>
      </c>
      <c r="M161" s="5" t="s">
        <v>100</v>
      </c>
      <c r="N161" s="5" t="s">
        <v>55</v>
      </c>
      <c r="O161" s="5" t="b">
        <f t="shared" ca="1" si="0"/>
        <v>1</v>
      </c>
      <c r="P161" s="5"/>
      <c r="Q161" s="5"/>
      <c r="R161" s="5"/>
      <c r="S161" s="5"/>
      <c r="T161" s="5"/>
      <c r="U161" s="5"/>
      <c r="V161" s="5"/>
      <c r="W161" s="5"/>
      <c r="X161" s="5"/>
      <c r="Y161" s="5"/>
      <c r="Z161" s="5"/>
      <c r="AA161" s="5"/>
      <c r="AB161" s="5"/>
      <c r="AC161" s="5"/>
      <c r="AD161" s="5"/>
      <c r="AE161" s="5"/>
    </row>
    <row r="162" spans="1:31" ht="21" customHeight="1">
      <c r="A162" s="5" t="s">
        <v>3402</v>
      </c>
      <c r="B162" s="5" t="s">
        <v>3404</v>
      </c>
      <c r="C162" s="5" t="s">
        <v>41</v>
      </c>
      <c r="D162" s="5" t="s">
        <v>43</v>
      </c>
      <c r="E162" s="5" t="s">
        <v>45</v>
      </c>
      <c r="F162" s="7">
        <v>6</v>
      </c>
      <c r="G162" s="7">
        <v>10</v>
      </c>
      <c r="H162" s="5" t="s">
        <v>548</v>
      </c>
      <c r="I162" s="5" t="s">
        <v>31</v>
      </c>
      <c r="J162" s="5" t="s">
        <v>117</v>
      </c>
      <c r="K162" s="5" t="s">
        <v>3412</v>
      </c>
      <c r="L162" s="5" t="s">
        <v>3413</v>
      </c>
      <c r="M162" s="5" t="s">
        <v>100</v>
      </c>
      <c r="N162" s="5" t="s">
        <v>55</v>
      </c>
      <c r="O162" s="5" t="b">
        <f t="shared" ca="1" si="0"/>
        <v>1</v>
      </c>
      <c r="P162" s="5" t="b">
        <f t="shared" ref="P162:P163" ca="1" si="18">IFERROR(__xludf.DUMMYFUNCTION("REGEXMATCH(L162,""(?i)Java"")"),TRUE)</f>
        <v>1</v>
      </c>
      <c r="Q162" s="5"/>
      <c r="R162" s="5"/>
      <c r="S162" s="5"/>
      <c r="T162" s="5"/>
      <c r="U162" s="5"/>
      <c r="V162" s="5"/>
      <c r="W162" s="5"/>
      <c r="X162" s="5"/>
      <c r="Y162" s="5"/>
      <c r="Z162" s="5"/>
      <c r="AA162" s="5"/>
      <c r="AB162" s="5"/>
      <c r="AC162" s="5"/>
      <c r="AD162" s="5"/>
      <c r="AE162" s="5"/>
    </row>
    <row r="163" spans="1:31" ht="21" customHeight="1">
      <c r="A163" s="5" t="s">
        <v>3489</v>
      </c>
      <c r="B163" s="5" t="s">
        <v>3491</v>
      </c>
      <c r="C163" s="5" t="s">
        <v>41</v>
      </c>
      <c r="D163" s="5" t="s">
        <v>43</v>
      </c>
      <c r="E163" s="5" t="s">
        <v>29</v>
      </c>
      <c r="F163" s="7">
        <v>6</v>
      </c>
      <c r="G163" s="7">
        <v>10</v>
      </c>
      <c r="H163" s="5" t="s">
        <v>548</v>
      </c>
      <c r="I163" s="5" t="s">
        <v>31</v>
      </c>
      <c r="J163" s="5" t="s">
        <v>1026</v>
      </c>
      <c r="K163" s="5" t="s">
        <v>3494</v>
      </c>
      <c r="L163" s="5" t="s">
        <v>3501</v>
      </c>
      <c r="M163" s="5" t="s">
        <v>100</v>
      </c>
      <c r="N163" s="5" t="s">
        <v>55</v>
      </c>
      <c r="O163" s="5" t="b">
        <f t="shared" ca="1" si="0"/>
        <v>1</v>
      </c>
      <c r="P163" s="5" t="b">
        <f t="shared" ca="1" si="18"/>
        <v>1</v>
      </c>
      <c r="Q163" s="5"/>
      <c r="R163" s="5"/>
      <c r="S163" s="5"/>
      <c r="T163" s="5"/>
      <c r="U163" s="5"/>
      <c r="V163" s="5"/>
      <c r="W163" s="5"/>
      <c r="X163" s="5"/>
      <c r="Y163" s="5"/>
      <c r="Z163" s="5"/>
      <c r="AA163" s="5"/>
      <c r="AB163" s="5"/>
      <c r="AC163" s="5"/>
      <c r="AD163" s="5"/>
      <c r="AE163" s="5"/>
    </row>
    <row r="164" spans="1:31" ht="21" customHeight="1">
      <c r="A164" s="5" t="s">
        <v>9295</v>
      </c>
      <c r="B164" s="5" t="s">
        <v>1011</v>
      </c>
      <c r="C164" s="5" t="s">
        <v>41</v>
      </c>
      <c r="D164" s="5" t="s">
        <v>43</v>
      </c>
      <c r="E164" s="5" t="s">
        <v>45</v>
      </c>
      <c r="F164" s="7">
        <v>6</v>
      </c>
      <c r="G164" s="7">
        <v>20</v>
      </c>
      <c r="H164" s="5" t="s">
        <v>683</v>
      </c>
      <c r="I164" s="5" t="s">
        <v>31</v>
      </c>
      <c r="J164" s="5" t="s">
        <v>598</v>
      </c>
      <c r="K164" s="5" t="s">
        <v>1013</v>
      </c>
      <c r="L164" s="5" t="s">
        <v>9299</v>
      </c>
      <c r="M164" s="5" t="s">
        <v>100</v>
      </c>
      <c r="N164" s="5" t="s">
        <v>55</v>
      </c>
      <c r="O164" s="5" t="b">
        <f t="shared" ca="1" si="0"/>
        <v>1</v>
      </c>
      <c r="P164" s="5"/>
      <c r="Q164" s="5"/>
      <c r="R164" s="5"/>
      <c r="S164" s="5"/>
      <c r="T164" s="5"/>
      <c r="U164" s="5"/>
      <c r="V164" s="5"/>
      <c r="W164" s="5"/>
      <c r="X164" s="5"/>
      <c r="Y164" s="5"/>
      <c r="Z164" s="5"/>
      <c r="AA164" s="5"/>
      <c r="AB164" s="5"/>
      <c r="AC164" s="5"/>
      <c r="AD164" s="5"/>
      <c r="AE164" s="5"/>
    </row>
    <row r="165" spans="1:31" ht="21" customHeight="1">
      <c r="A165" s="5" t="s">
        <v>9306</v>
      </c>
      <c r="B165" s="5" t="s">
        <v>9307</v>
      </c>
      <c r="C165" s="5" t="s">
        <v>41</v>
      </c>
      <c r="D165" s="5" t="s">
        <v>114</v>
      </c>
      <c r="E165" s="5" t="s">
        <v>45</v>
      </c>
      <c r="F165" s="7">
        <v>6</v>
      </c>
      <c r="G165" s="7">
        <v>9</v>
      </c>
      <c r="H165" s="5" t="s">
        <v>3743</v>
      </c>
      <c r="I165" s="5" t="s">
        <v>108</v>
      </c>
      <c r="J165" s="5" t="s">
        <v>110</v>
      </c>
      <c r="K165" s="5" t="s">
        <v>9312</v>
      </c>
      <c r="L165" s="5" t="s">
        <v>9313</v>
      </c>
      <c r="M165" s="5" t="s">
        <v>53</v>
      </c>
      <c r="N165" s="5" t="s">
        <v>55</v>
      </c>
      <c r="O165" s="5" t="b">
        <f t="shared" ca="1" si="0"/>
        <v>1</v>
      </c>
      <c r="P165" s="5"/>
      <c r="Q165" s="5"/>
      <c r="R165" s="5"/>
      <c r="S165" s="5"/>
      <c r="T165" s="5"/>
      <c r="U165" s="5"/>
      <c r="V165" s="5"/>
      <c r="W165" s="5"/>
      <c r="X165" s="5"/>
      <c r="Y165" s="5"/>
      <c r="Z165" s="5"/>
      <c r="AA165" s="5"/>
      <c r="AB165" s="5"/>
      <c r="AC165" s="5"/>
      <c r="AD165" s="5"/>
      <c r="AE165" s="5"/>
    </row>
    <row r="166" spans="1:31" ht="21" customHeight="1">
      <c r="A166" s="5" t="s">
        <v>3317</v>
      </c>
      <c r="B166" s="5" t="s">
        <v>4542</v>
      </c>
      <c r="C166" s="5" t="s">
        <v>41</v>
      </c>
      <c r="D166" s="5" t="s">
        <v>114</v>
      </c>
      <c r="E166" s="5" t="s">
        <v>29</v>
      </c>
      <c r="F166" s="7">
        <v>6</v>
      </c>
      <c r="G166" s="7">
        <v>8</v>
      </c>
      <c r="H166" s="5" t="s">
        <v>672</v>
      </c>
      <c r="I166" s="5" t="s">
        <v>108</v>
      </c>
      <c r="J166" s="5" t="s">
        <v>4546</v>
      </c>
      <c r="K166" s="5" t="s">
        <v>4547</v>
      </c>
      <c r="L166" s="5" t="s">
        <v>4548</v>
      </c>
      <c r="M166" s="5" t="s">
        <v>53</v>
      </c>
      <c r="N166" s="5" t="s">
        <v>55</v>
      </c>
      <c r="O166" s="5" t="b">
        <f t="shared" ca="1" si="0"/>
        <v>1</v>
      </c>
      <c r="P166" s="5" t="b">
        <f ca="1">IFERROR(__xludf.DUMMYFUNCTION("REGEXMATCH(L166,""(?i)Java"")"),TRUE)</f>
        <v>1</v>
      </c>
      <c r="Q166" s="5"/>
      <c r="R166" s="5"/>
      <c r="S166" s="5"/>
      <c r="T166" s="5"/>
      <c r="U166" s="5"/>
      <c r="V166" s="5"/>
      <c r="W166" s="5"/>
      <c r="X166" s="5"/>
      <c r="Y166" s="5"/>
      <c r="Z166" s="5"/>
      <c r="AA166" s="5"/>
      <c r="AB166" s="5"/>
      <c r="AC166" s="5"/>
      <c r="AD166" s="5"/>
      <c r="AE166" s="5"/>
    </row>
    <row r="167" spans="1:31" ht="21" customHeight="1">
      <c r="A167" s="5" t="s">
        <v>3153</v>
      </c>
      <c r="B167" s="5" t="s">
        <v>3155</v>
      </c>
      <c r="C167" s="5" t="s">
        <v>41</v>
      </c>
      <c r="D167" s="5" t="s">
        <v>114</v>
      </c>
      <c r="E167" s="5" t="s">
        <v>29</v>
      </c>
      <c r="F167" s="7">
        <v>6</v>
      </c>
      <c r="G167" s="7">
        <v>12</v>
      </c>
      <c r="H167" s="5" t="s">
        <v>538</v>
      </c>
      <c r="I167" s="5" t="s">
        <v>31</v>
      </c>
      <c r="J167" s="5" t="s">
        <v>3159</v>
      </c>
      <c r="K167" s="5" t="s">
        <v>3161</v>
      </c>
      <c r="L167" s="5" t="s">
        <v>3163</v>
      </c>
      <c r="M167" s="5" t="s">
        <v>100</v>
      </c>
      <c r="N167" s="5" t="s">
        <v>55</v>
      </c>
      <c r="O167" s="5" t="b">
        <f t="shared" ca="1" si="0"/>
        <v>1</v>
      </c>
      <c r="P167" s="5"/>
      <c r="Q167" s="5"/>
      <c r="R167" s="5"/>
      <c r="S167" s="5"/>
      <c r="T167" s="5"/>
      <c r="U167" s="5"/>
      <c r="V167" s="5"/>
      <c r="W167" s="5"/>
      <c r="X167" s="5"/>
      <c r="Y167" s="5"/>
      <c r="Z167" s="5"/>
      <c r="AA167" s="5"/>
      <c r="AB167" s="5"/>
      <c r="AC167" s="5"/>
      <c r="AD167" s="5"/>
      <c r="AE167" s="5"/>
    </row>
    <row r="168" spans="1:31" ht="21" customHeight="1">
      <c r="A168" s="5" t="s">
        <v>3523</v>
      </c>
      <c r="B168" s="5" t="s">
        <v>3525</v>
      </c>
      <c r="C168" s="5" t="s">
        <v>41</v>
      </c>
      <c r="D168" s="5" t="s">
        <v>114</v>
      </c>
      <c r="E168" s="5" t="s">
        <v>29</v>
      </c>
      <c r="F168" s="7">
        <v>6</v>
      </c>
      <c r="G168" s="7">
        <v>10</v>
      </c>
      <c r="H168" s="5" t="s">
        <v>548</v>
      </c>
      <c r="I168" s="5" t="s">
        <v>31</v>
      </c>
      <c r="J168" s="5" t="s">
        <v>3528</v>
      </c>
      <c r="K168" s="5" t="s">
        <v>3530</v>
      </c>
      <c r="L168" s="5" t="s">
        <v>3532</v>
      </c>
      <c r="M168" s="5" t="s">
        <v>53</v>
      </c>
      <c r="N168" s="5" t="s">
        <v>271</v>
      </c>
      <c r="O168" s="5" t="b">
        <f t="shared" ca="1" si="0"/>
        <v>1</v>
      </c>
      <c r="P168" s="5"/>
      <c r="Q168" s="5"/>
      <c r="R168" s="5"/>
      <c r="S168" s="5"/>
      <c r="T168" s="5"/>
      <c r="U168" s="5"/>
      <c r="V168" s="5"/>
      <c r="W168" s="5"/>
      <c r="X168" s="5"/>
      <c r="Y168" s="5"/>
      <c r="Z168" s="5"/>
      <c r="AA168" s="5"/>
      <c r="AB168" s="5"/>
      <c r="AC168" s="5"/>
      <c r="AD168" s="5"/>
      <c r="AE168" s="5"/>
    </row>
    <row r="169" spans="1:31" ht="21" customHeight="1">
      <c r="A169" s="5" t="s">
        <v>277</v>
      </c>
      <c r="B169" s="5" t="s">
        <v>3017</v>
      </c>
      <c r="C169" s="5" t="s">
        <v>41</v>
      </c>
      <c r="D169" s="5" t="s">
        <v>114</v>
      </c>
      <c r="E169" s="5" t="s">
        <v>45</v>
      </c>
      <c r="F169" s="7">
        <v>6</v>
      </c>
      <c r="G169" s="7">
        <v>8</v>
      </c>
      <c r="H169" s="5" t="s">
        <v>672</v>
      </c>
      <c r="I169" s="5" t="s">
        <v>31</v>
      </c>
      <c r="J169" s="5" t="s">
        <v>516</v>
      </c>
      <c r="K169" s="5" t="s">
        <v>9352</v>
      </c>
      <c r="L169" s="5" t="s">
        <v>9356</v>
      </c>
      <c r="M169" s="5" t="s">
        <v>53</v>
      </c>
      <c r="N169" s="5" t="s">
        <v>55</v>
      </c>
      <c r="O169" s="5" t="b">
        <f t="shared" ca="1" si="0"/>
        <v>1</v>
      </c>
      <c r="P169" s="5"/>
      <c r="Q169" s="5"/>
      <c r="R169" s="5"/>
      <c r="S169" s="5"/>
      <c r="T169" s="5"/>
      <c r="U169" s="5"/>
      <c r="V169" s="5"/>
      <c r="W169" s="5"/>
      <c r="X169" s="5"/>
      <c r="Y169" s="5"/>
      <c r="Z169" s="5"/>
      <c r="AA169" s="5"/>
      <c r="AB169" s="5"/>
      <c r="AC169" s="5"/>
      <c r="AD169" s="5"/>
      <c r="AE169" s="5"/>
    </row>
    <row r="170" spans="1:31" ht="21" customHeight="1">
      <c r="A170" s="5" t="s">
        <v>765</v>
      </c>
      <c r="B170" s="5" t="s">
        <v>3574</v>
      </c>
      <c r="C170" s="5" t="s">
        <v>41</v>
      </c>
      <c r="D170" s="5" t="s">
        <v>114</v>
      </c>
      <c r="E170" s="5" t="s">
        <v>29</v>
      </c>
      <c r="F170" s="7">
        <v>6</v>
      </c>
      <c r="G170" s="7">
        <v>12</v>
      </c>
      <c r="H170" s="5" t="s">
        <v>538</v>
      </c>
      <c r="I170" s="5" t="s">
        <v>125</v>
      </c>
      <c r="J170" s="5" t="s">
        <v>117</v>
      </c>
      <c r="K170" s="5" t="s">
        <v>3579</v>
      </c>
      <c r="L170" s="5" t="s">
        <v>3582</v>
      </c>
      <c r="M170" s="5" t="s">
        <v>100</v>
      </c>
      <c r="N170" s="5" t="s">
        <v>55</v>
      </c>
      <c r="O170" s="5" t="b">
        <f t="shared" ca="1" si="0"/>
        <v>1</v>
      </c>
      <c r="P170" s="5" t="b">
        <f ca="1">IFERROR(__xludf.DUMMYFUNCTION("REGEXMATCH(L170,""(?i)Java"")"),TRUE)</f>
        <v>1</v>
      </c>
      <c r="Q170" s="5"/>
      <c r="R170" s="5"/>
      <c r="S170" s="5"/>
      <c r="T170" s="5"/>
      <c r="U170" s="5"/>
      <c r="V170" s="5"/>
      <c r="W170" s="5"/>
      <c r="X170" s="5"/>
      <c r="Y170" s="5"/>
      <c r="Z170" s="5"/>
      <c r="AA170" s="5"/>
      <c r="AB170" s="5"/>
      <c r="AC170" s="5"/>
      <c r="AD170" s="5"/>
      <c r="AE170" s="5"/>
    </row>
    <row r="171" spans="1:31" ht="21" customHeight="1">
      <c r="A171" s="5" t="s">
        <v>3974</v>
      </c>
      <c r="B171" s="5" t="s">
        <v>3975</v>
      </c>
      <c r="C171" s="5" t="s">
        <v>41</v>
      </c>
      <c r="D171" s="5" t="s">
        <v>114</v>
      </c>
      <c r="E171" s="5" t="s">
        <v>45</v>
      </c>
      <c r="F171" s="7">
        <v>6</v>
      </c>
      <c r="G171" s="7">
        <v>10</v>
      </c>
      <c r="H171" s="5" t="s">
        <v>548</v>
      </c>
      <c r="I171" s="9" t="s">
        <v>24</v>
      </c>
      <c r="J171" s="5" t="s">
        <v>947</v>
      </c>
      <c r="K171" s="5" t="s">
        <v>3980</v>
      </c>
      <c r="L171" s="5" t="s">
        <v>3981</v>
      </c>
      <c r="M171" s="5" t="s">
        <v>53</v>
      </c>
      <c r="N171" s="5" t="s">
        <v>55</v>
      </c>
      <c r="O171" s="5" t="b">
        <f t="shared" ca="1" si="0"/>
        <v>1</v>
      </c>
      <c r="P171" s="5"/>
      <c r="Q171" s="5"/>
      <c r="R171" s="5"/>
      <c r="S171" s="5"/>
      <c r="T171" s="5"/>
      <c r="U171" s="5"/>
      <c r="V171" s="5"/>
      <c r="W171" s="5"/>
      <c r="X171" s="5"/>
      <c r="Y171" s="5"/>
      <c r="Z171" s="5"/>
      <c r="AA171" s="5"/>
      <c r="AB171" s="5"/>
      <c r="AC171" s="5"/>
      <c r="AD171" s="5"/>
      <c r="AE171" s="5"/>
    </row>
    <row r="172" spans="1:31" ht="21" customHeight="1">
      <c r="A172" s="5" t="s">
        <v>9385</v>
      </c>
      <c r="B172" s="5" t="s">
        <v>9386</v>
      </c>
      <c r="C172" s="5" t="s">
        <v>41</v>
      </c>
      <c r="D172" s="5" t="s">
        <v>94</v>
      </c>
      <c r="E172" s="5" t="s">
        <v>45</v>
      </c>
      <c r="F172" s="7">
        <v>6</v>
      </c>
      <c r="G172" s="7">
        <v>8</v>
      </c>
      <c r="H172" s="5" t="s">
        <v>672</v>
      </c>
      <c r="I172" s="5" t="s">
        <v>125</v>
      </c>
      <c r="J172" s="5" t="s">
        <v>110</v>
      </c>
      <c r="K172" s="5" t="s">
        <v>9388</v>
      </c>
      <c r="L172" s="5" t="s">
        <v>9389</v>
      </c>
      <c r="M172" s="5" t="s">
        <v>53</v>
      </c>
      <c r="N172" s="5" t="s">
        <v>405</v>
      </c>
      <c r="O172" s="5" t="b">
        <f t="shared" ca="1" si="0"/>
        <v>1</v>
      </c>
      <c r="P172" s="5"/>
      <c r="Q172" s="5"/>
      <c r="R172" s="5"/>
      <c r="S172" s="5"/>
      <c r="T172" s="5"/>
      <c r="U172" s="5"/>
      <c r="V172" s="5"/>
      <c r="W172" s="5"/>
      <c r="X172" s="5"/>
      <c r="Y172" s="5"/>
      <c r="Z172" s="5"/>
      <c r="AA172" s="5"/>
      <c r="AB172" s="5"/>
      <c r="AC172" s="5"/>
      <c r="AD172" s="5"/>
      <c r="AE172" s="5"/>
    </row>
    <row r="173" spans="1:31" ht="21" customHeight="1">
      <c r="A173" s="5" t="s">
        <v>3066</v>
      </c>
      <c r="B173" s="5" t="s">
        <v>3068</v>
      </c>
      <c r="C173" s="5" t="s">
        <v>41</v>
      </c>
      <c r="D173" s="5" t="s">
        <v>94</v>
      </c>
      <c r="E173" s="5" t="s">
        <v>29</v>
      </c>
      <c r="F173" s="7">
        <v>6</v>
      </c>
      <c r="G173" s="7">
        <v>15</v>
      </c>
      <c r="H173" s="5" t="s">
        <v>214</v>
      </c>
      <c r="I173" s="5" t="s">
        <v>31</v>
      </c>
      <c r="J173" s="5" t="s">
        <v>76</v>
      </c>
      <c r="K173" s="5" t="s">
        <v>3072</v>
      </c>
      <c r="L173" s="5" t="s">
        <v>3073</v>
      </c>
      <c r="M173" s="5" t="s">
        <v>100</v>
      </c>
      <c r="N173" s="5" t="s">
        <v>55</v>
      </c>
      <c r="O173" s="5" t="b">
        <f t="shared" ca="1" si="0"/>
        <v>1</v>
      </c>
      <c r="P173" s="5" t="b">
        <f t="shared" ref="P173:P174" ca="1" si="19">IFERROR(__xludf.DUMMYFUNCTION("REGEXMATCH(L173,""(?i)Java"")"),TRUE)</f>
        <v>1</v>
      </c>
      <c r="Q173" s="5"/>
      <c r="R173" s="5"/>
      <c r="S173" s="5"/>
      <c r="T173" s="5"/>
      <c r="U173" s="5"/>
      <c r="V173" s="5"/>
      <c r="W173" s="5"/>
      <c r="X173" s="5"/>
      <c r="Y173" s="5"/>
      <c r="Z173" s="5"/>
      <c r="AA173" s="5"/>
      <c r="AB173" s="5"/>
      <c r="AC173" s="5"/>
      <c r="AD173" s="5"/>
      <c r="AE173" s="5"/>
    </row>
    <row r="174" spans="1:31" ht="21" customHeight="1">
      <c r="A174" s="5" t="s">
        <v>396</v>
      </c>
      <c r="B174" s="5" t="s">
        <v>4720</v>
      </c>
      <c r="C174" s="5" t="s">
        <v>41</v>
      </c>
      <c r="D174" s="5" t="s">
        <v>94</v>
      </c>
      <c r="E174" s="5" t="s">
        <v>29</v>
      </c>
      <c r="F174" s="7">
        <v>6</v>
      </c>
      <c r="G174" s="7">
        <v>8</v>
      </c>
      <c r="H174" s="5" t="s">
        <v>672</v>
      </c>
      <c r="I174" s="5" t="s">
        <v>108</v>
      </c>
      <c r="J174" s="5" t="s">
        <v>57</v>
      </c>
      <c r="K174" s="5" t="s">
        <v>871</v>
      </c>
      <c r="L174" s="5" t="s">
        <v>4726</v>
      </c>
      <c r="M174" s="5" t="s">
        <v>100</v>
      </c>
      <c r="N174" s="5" t="s">
        <v>55</v>
      </c>
      <c r="O174" s="5" t="b">
        <f t="shared" ca="1" si="0"/>
        <v>1</v>
      </c>
      <c r="P174" s="5" t="b">
        <f t="shared" ca="1" si="19"/>
        <v>1</v>
      </c>
      <c r="Q174" s="5"/>
      <c r="R174" s="5"/>
      <c r="S174" s="5"/>
      <c r="T174" s="5"/>
      <c r="U174" s="5"/>
      <c r="V174" s="5"/>
      <c r="W174" s="5"/>
      <c r="X174" s="5"/>
      <c r="Y174" s="5"/>
      <c r="Z174" s="5"/>
      <c r="AA174" s="5"/>
      <c r="AB174" s="5"/>
      <c r="AC174" s="5"/>
      <c r="AD174" s="5"/>
      <c r="AE174" s="5"/>
    </row>
    <row r="175" spans="1:31" ht="21" customHeight="1">
      <c r="A175" s="5" t="s">
        <v>3974</v>
      </c>
      <c r="B175" s="5" t="s">
        <v>5372</v>
      </c>
      <c r="C175" s="5" t="s">
        <v>41</v>
      </c>
      <c r="D175" s="5" t="s">
        <v>94</v>
      </c>
      <c r="E175" s="5" t="s">
        <v>45</v>
      </c>
      <c r="F175" s="7">
        <v>6</v>
      </c>
      <c r="G175" s="7">
        <v>12</v>
      </c>
      <c r="H175" s="5" t="s">
        <v>538</v>
      </c>
      <c r="I175" s="9" t="s">
        <v>24</v>
      </c>
      <c r="J175" s="5" t="s">
        <v>48</v>
      </c>
      <c r="K175" s="5" t="s">
        <v>9406</v>
      </c>
      <c r="L175" s="5" t="s">
        <v>9408</v>
      </c>
      <c r="M175" s="5" t="s">
        <v>53</v>
      </c>
      <c r="N175" s="5" t="s">
        <v>55</v>
      </c>
      <c r="O175" s="5" t="b">
        <f t="shared" ca="1" si="0"/>
        <v>1</v>
      </c>
      <c r="P175" s="5"/>
      <c r="Q175" s="5"/>
      <c r="R175" s="5"/>
      <c r="S175" s="5"/>
      <c r="T175" s="5"/>
      <c r="U175" s="5"/>
      <c r="V175" s="5"/>
      <c r="W175" s="5"/>
      <c r="X175" s="5"/>
      <c r="Y175" s="5"/>
      <c r="Z175" s="5"/>
      <c r="AA175" s="5"/>
      <c r="AB175" s="5"/>
      <c r="AC175" s="5"/>
      <c r="AD175" s="5"/>
      <c r="AE175" s="5"/>
    </row>
    <row r="176" spans="1:31" ht="21" customHeight="1">
      <c r="A176" s="5" t="s">
        <v>9413</v>
      </c>
      <c r="B176" s="5" t="s">
        <v>1786</v>
      </c>
      <c r="C176" s="5" t="s">
        <v>41</v>
      </c>
      <c r="D176" s="5" t="s">
        <v>94</v>
      </c>
      <c r="E176" s="5" t="s">
        <v>45</v>
      </c>
      <c r="F176" s="7">
        <v>6</v>
      </c>
      <c r="G176" s="7">
        <v>8</v>
      </c>
      <c r="H176" s="5" t="s">
        <v>672</v>
      </c>
      <c r="I176" s="5" t="s">
        <v>125</v>
      </c>
      <c r="J176" s="5" t="s">
        <v>48</v>
      </c>
      <c r="K176" s="5" t="s">
        <v>9416</v>
      </c>
      <c r="L176" s="5" t="s">
        <v>9417</v>
      </c>
      <c r="M176" s="5" t="s">
        <v>42</v>
      </c>
      <c r="N176" s="5" t="s">
        <v>38</v>
      </c>
      <c r="O176" s="5" t="b">
        <f t="shared" ca="1" si="0"/>
        <v>1</v>
      </c>
      <c r="P176" s="5"/>
      <c r="Q176" s="5"/>
      <c r="R176" s="5"/>
      <c r="S176" s="5"/>
      <c r="T176" s="5"/>
      <c r="U176" s="5"/>
      <c r="V176" s="5"/>
      <c r="W176" s="5"/>
      <c r="X176" s="5"/>
      <c r="Y176" s="5"/>
      <c r="Z176" s="5"/>
      <c r="AA176" s="5"/>
      <c r="AB176" s="5"/>
      <c r="AC176" s="5"/>
      <c r="AD176" s="5"/>
      <c r="AE176" s="5"/>
    </row>
    <row r="177" spans="1:31" ht="21" customHeight="1">
      <c r="A177" s="5" t="s">
        <v>396</v>
      </c>
      <c r="B177" s="5" t="s">
        <v>3435</v>
      </c>
      <c r="C177" s="5" t="s">
        <v>41</v>
      </c>
      <c r="D177" s="5" t="s">
        <v>94</v>
      </c>
      <c r="E177" s="5" t="s">
        <v>29</v>
      </c>
      <c r="F177" s="7">
        <v>6</v>
      </c>
      <c r="G177" s="7">
        <v>10</v>
      </c>
      <c r="H177" s="5" t="s">
        <v>548</v>
      </c>
      <c r="I177" s="5" t="s">
        <v>125</v>
      </c>
      <c r="J177" s="5" t="s">
        <v>76</v>
      </c>
      <c r="K177" s="5" t="s">
        <v>3440</v>
      </c>
      <c r="L177" s="5" t="s">
        <v>3441</v>
      </c>
      <c r="M177" s="5" t="s">
        <v>53</v>
      </c>
      <c r="N177" s="5" t="s">
        <v>55</v>
      </c>
      <c r="O177" s="5" t="b">
        <f t="shared" ca="1" si="0"/>
        <v>1</v>
      </c>
      <c r="P177" s="5" t="b">
        <f t="shared" ref="P177:P179" ca="1" si="20">IFERROR(__xludf.DUMMYFUNCTION("REGEXMATCH(L177,""(?i)Java"")"),TRUE)</f>
        <v>1</v>
      </c>
      <c r="Q177" s="5"/>
      <c r="R177" s="5"/>
      <c r="S177" s="5"/>
      <c r="T177" s="5"/>
      <c r="U177" s="5"/>
      <c r="V177" s="5"/>
      <c r="W177" s="5"/>
      <c r="X177" s="5"/>
      <c r="Y177" s="5"/>
      <c r="Z177" s="5"/>
      <c r="AA177" s="5"/>
      <c r="AB177" s="5"/>
      <c r="AC177" s="5"/>
      <c r="AD177" s="5"/>
      <c r="AE177" s="5"/>
    </row>
    <row r="178" spans="1:31" ht="21" customHeight="1">
      <c r="A178" s="5" t="s">
        <v>4901</v>
      </c>
      <c r="B178" s="5" t="s">
        <v>4902</v>
      </c>
      <c r="C178" s="5" t="s">
        <v>41</v>
      </c>
      <c r="D178" s="5" t="s">
        <v>94</v>
      </c>
      <c r="E178" s="5" t="s">
        <v>29</v>
      </c>
      <c r="F178" s="7">
        <v>6</v>
      </c>
      <c r="G178" s="7">
        <v>9</v>
      </c>
      <c r="H178" s="5" t="s">
        <v>3743</v>
      </c>
      <c r="I178" s="5" t="s">
        <v>108</v>
      </c>
      <c r="J178" s="5" t="s">
        <v>76</v>
      </c>
      <c r="K178" s="5" t="s">
        <v>4904</v>
      </c>
      <c r="L178" s="5" t="s">
        <v>4907</v>
      </c>
      <c r="M178" s="5" t="s">
        <v>53</v>
      </c>
      <c r="N178" s="5" t="s">
        <v>55</v>
      </c>
      <c r="O178" s="5" t="b">
        <f t="shared" ca="1" si="0"/>
        <v>1</v>
      </c>
      <c r="P178" s="5" t="b">
        <f t="shared" ca="1" si="20"/>
        <v>1</v>
      </c>
      <c r="Q178" s="5"/>
      <c r="R178" s="5"/>
      <c r="S178" s="5"/>
      <c r="T178" s="5"/>
      <c r="U178" s="5"/>
      <c r="V178" s="5"/>
      <c r="W178" s="5"/>
      <c r="X178" s="5"/>
      <c r="Y178" s="5"/>
      <c r="Z178" s="5"/>
      <c r="AA178" s="5"/>
      <c r="AB178" s="5"/>
      <c r="AC178" s="5"/>
      <c r="AD178" s="5"/>
      <c r="AE178" s="5"/>
    </row>
    <row r="179" spans="1:31" ht="21" customHeight="1">
      <c r="A179" s="5" t="s">
        <v>3213</v>
      </c>
      <c r="B179" s="5" t="s">
        <v>3214</v>
      </c>
      <c r="C179" s="5" t="s">
        <v>41</v>
      </c>
      <c r="D179" s="5" t="s">
        <v>94</v>
      </c>
      <c r="E179" s="5" t="s">
        <v>45</v>
      </c>
      <c r="F179" s="7">
        <v>6</v>
      </c>
      <c r="G179" s="7">
        <v>12</v>
      </c>
      <c r="H179" s="5" t="s">
        <v>538</v>
      </c>
      <c r="I179" s="5" t="s">
        <v>125</v>
      </c>
      <c r="J179" s="5" t="s">
        <v>1075</v>
      </c>
      <c r="K179" s="5" t="s">
        <v>3220</v>
      </c>
      <c r="L179" s="5" t="s">
        <v>3223</v>
      </c>
      <c r="M179" s="5" t="s">
        <v>1599</v>
      </c>
      <c r="N179" s="5" t="s">
        <v>237</v>
      </c>
      <c r="O179" s="5" t="b">
        <f t="shared" ca="1" si="0"/>
        <v>1</v>
      </c>
      <c r="P179" s="5" t="b">
        <f t="shared" ca="1" si="20"/>
        <v>1</v>
      </c>
      <c r="Q179" s="5"/>
      <c r="R179" s="5"/>
      <c r="S179" s="5"/>
      <c r="T179" s="5"/>
      <c r="U179" s="5"/>
      <c r="V179" s="5"/>
      <c r="W179" s="5"/>
      <c r="X179" s="5"/>
      <c r="Y179" s="5"/>
      <c r="Z179" s="5"/>
      <c r="AA179" s="5"/>
      <c r="AB179" s="5"/>
      <c r="AC179" s="5"/>
      <c r="AD179" s="5"/>
      <c r="AE179" s="5"/>
    </row>
    <row r="180" spans="1:31" ht="21" customHeight="1">
      <c r="A180" s="5" t="s">
        <v>9453</v>
      </c>
      <c r="B180" s="5" t="s">
        <v>9454</v>
      </c>
      <c r="C180" s="5" t="s">
        <v>41</v>
      </c>
      <c r="D180" s="5" t="s">
        <v>94</v>
      </c>
      <c r="E180" s="5" t="s">
        <v>29</v>
      </c>
      <c r="F180" s="7">
        <v>6</v>
      </c>
      <c r="G180" s="7">
        <v>12</v>
      </c>
      <c r="H180" s="5" t="s">
        <v>538</v>
      </c>
      <c r="I180" s="5" t="s">
        <v>108</v>
      </c>
      <c r="J180" s="5" t="s">
        <v>48</v>
      </c>
      <c r="K180" s="5" t="s">
        <v>9460</v>
      </c>
      <c r="L180" s="5" t="s">
        <v>9461</v>
      </c>
      <c r="M180" s="5" t="s">
        <v>53</v>
      </c>
      <c r="N180" s="5" t="s">
        <v>55</v>
      </c>
      <c r="O180" s="5" t="b">
        <f t="shared" ca="1" si="0"/>
        <v>1</v>
      </c>
      <c r="P180" s="5"/>
      <c r="Q180" s="5"/>
      <c r="R180" s="5"/>
      <c r="S180" s="5"/>
      <c r="T180" s="5"/>
      <c r="U180" s="5"/>
      <c r="V180" s="5"/>
      <c r="W180" s="5"/>
      <c r="X180" s="5"/>
      <c r="Y180" s="5"/>
      <c r="Z180" s="5"/>
      <c r="AA180" s="5"/>
      <c r="AB180" s="5"/>
      <c r="AC180" s="5"/>
      <c r="AD180" s="5"/>
      <c r="AE180" s="5"/>
    </row>
    <row r="181" spans="1:31" ht="21" customHeight="1">
      <c r="A181" s="5" t="s">
        <v>713</v>
      </c>
      <c r="B181" s="5" t="s">
        <v>3676</v>
      </c>
      <c r="C181" s="5" t="s">
        <v>41</v>
      </c>
      <c r="D181" s="5" t="s">
        <v>94</v>
      </c>
      <c r="E181" s="5" t="s">
        <v>45</v>
      </c>
      <c r="F181" s="7">
        <v>6</v>
      </c>
      <c r="G181" s="7">
        <v>10</v>
      </c>
      <c r="H181" s="5" t="s">
        <v>548</v>
      </c>
      <c r="I181" s="5" t="s">
        <v>125</v>
      </c>
      <c r="J181" s="5" t="s">
        <v>1283</v>
      </c>
      <c r="K181" s="5" t="s">
        <v>9469</v>
      </c>
      <c r="L181" s="9" t="s">
        <v>47</v>
      </c>
      <c r="M181" s="5" t="s">
        <v>53</v>
      </c>
      <c r="N181" s="5" t="s">
        <v>55</v>
      </c>
      <c r="O181" s="5" t="b">
        <f t="shared" ca="1" si="0"/>
        <v>1</v>
      </c>
      <c r="P181" s="9"/>
      <c r="Q181" s="5"/>
      <c r="R181" s="5"/>
      <c r="S181" s="5"/>
      <c r="T181" s="5"/>
      <c r="U181" s="5"/>
      <c r="V181" s="5"/>
      <c r="W181" s="5"/>
      <c r="X181" s="5"/>
      <c r="Y181" s="5"/>
      <c r="Z181" s="5"/>
      <c r="AA181" s="5"/>
      <c r="AB181" s="5"/>
      <c r="AC181" s="5"/>
      <c r="AD181" s="5"/>
      <c r="AE181" s="5"/>
    </row>
    <row r="182" spans="1:31" ht="21" customHeight="1">
      <c r="A182" s="5" t="s">
        <v>9475</v>
      </c>
      <c r="B182" s="5" t="s">
        <v>8697</v>
      </c>
      <c r="C182" s="5" t="s">
        <v>41</v>
      </c>
      <c r="D182" s="5" t="s">
        <v>94</v>
      </c>
      <c r="E182" s="5" t="s">
        <v>45</v>
      </c>
      <c r="F182" s="7">
        <v>6</v>
      </c>
      <c r="G182" s="7">
        <v>8</v>
      </c>
      <c r="H182" s="5" t="s">
        <v>672</v>
      </c>
      <c r="I182" s="5" t="s">
        <v>31</v>
      </c>
      <c r="J182" s="5" t="s">
        <v>57</v>
      </c>
      <c r="K182" s="5" t="s">
        <v>9477</v>
      </c>
      <c r="L182" s="5" t="s">
        <v>9479</v>
      </c>
      <c r="M182" s="5" t="s">
        <v>37</v>
      </c>
      <c r="N182" s="5" t="s">
        <v>55</v>
      </c>
      <c r="O182" s="5" t="b">
        <f t="shared" ca="1" si="0"/>
        <v>1</v>
      </c>
      <c r="P182" s="5"/>
      <c r="Q182" s="5"/>
      <c r="R182" s="5"/>
      <c r="S182" s="5"/>
      <c r="T182" s="5"/>
      <c r="U182" s="5"/>
      <c r="V182" s="5"/>
      <c r="W182" s="5"/>
      <c r="X182" s="5"/>
      <c r="Y182" s="5"/>
      <c r="Z182" s="5"/>
      <c r="AA182" s="5"/>
      <c r="AB182" s="5"/>
      <c r="AC182" s="5"/>
      <c r="AD182" s="5"/>
      <c r="AE182" s="5"/>
    </row>
    <row r="183" spans="1:31" ht="21" customHeight="1">
      <c r="A183" s="5" t="s">
        <v>3296</v>
      </c>
      <c r="B183" s="5" t="s">
        <v>3297</v>
      </c>
      <c r="C183" s="5" t="s">
        <v>41</v>
      </c>
      <c r="D183" s="5" t="s">
        <v>94</v>
      </c>
      <c r="E183" s="5" t="s">
        <v>45</v>
      </c>
      <c r="F183" s="7">
        <v>6</v>
      </c>
      <c r="G183" s="7">
        <v>20</v>
      </c>
      <c r="H183" s="5" t="s">
        <v>683</v>
      </c>
      <c r="I183" s="5" t="s">
        <v>108</v>
      </c>
      <c r="J183" s="5" t="s">
        <v>1105</v>
      </c>
      <c r="K183" s="9" t="s">
        <v>47</v>
      </c>
      <c r="L183" s="5" t="s">
        <v>3305</v>
      </c>
      <c r="M183" s="5" t="s">
        <v>100</v>
      </c>
      <c r="N183" s="5" t="s">
        <v>55</v>
      </c>
      <c r="O183" s="5" t="b">
        <f t="shared" ca="1" si="0"/>
        <v>1</v>
      </c>
      <c r="P183" s="5" t="b">
        <f t="shared" ref="P183:P185" ca="1" si="21">IFERROR(__xludf.DUMMYFUNCTION("REGEXMATCH(L183,""(?i)Java"")"),TRUE)</f>
        <v>1</v>
      </c>
      <c r="Q183" s="5"/>
      <c r="R183" s="5"/>
      <c r="S183" s="5"/>
      <c r="T183" s="5"/>
      <c r="U183" s="5"/>
      <c r="V183" s="5"/>
      <c r="W183" s="5"/>
      <c r="X183" s="5"/>
      <c r="Y183" s="5"/>
      <c r="Z183" s="5"/>
      <c r="AA183" s="5"/>
      <c r="AB183" s="5"/>
      <c r="AC183" s="5"/>
      <c r="AD183" s="5"/>
      <c r="AE183" s="5"/>
    </row>
    <row r="184" spans="1:31" ht="21" customHeight="1">
      <c r="A184" s="5" t="s">
        <v>3325</v>
      </c>
      <c r="B184" s="5" t="s">
        <v>3327</v>
      </c>
      <c r="C184" s="5" t="s">
        <v>41</v>
      </c>
      <c r="D184" s="5" t="s">
        <v>94</v>
      </c>
      <c r="E184" s="5" t="s">
        <v>29</v>
      </c>
      <c r="F184" s="7">
        <v>6</v>
      </c>
      <c r="G184" s="7">
        <v>10</v>
      </c>
      <c r="H184" s="5" t="s">
        <v>548</v>
      </c>
      <c r="I184" s="9" t="s">
        <v>24</v>
      </c>
      <c r="J184" s="5" t="s">
        <v>3331</v>
      </c>
      <c r="K184" s="5" t="s">
        <v>3332</v>
      </c>
      <c r="L184" s="5" t="s">
        <v>3333</v>
      </c>
      <c r="M184" s="5" t="s">
        <v>167</v>
      </c>
      <c r="N184" s="5" t="s">
        <v>55</v>
      </c>
      <c r="O184" s="5" t="b">
        <f t="shared" ca="1" si="0"/>
        <v>1</v>
      </c>
      <c r="P184" s="5" t="b">
        <f t="shared" ca="1" si="21"/>
        <v>1</v>
      </c>
      <c r="Q184" s="5"/>
      <c r="R184" s="5"/>
      <c r="S184" s="5"/>
      <c r="T184" s="5"/>
      <c r="U184" s="5"/>
      <c r="V184" s="5"/>
      <c r="W184" s="5"/>
      <c r="X184" s="5"/>
      <c r="Y184" s="5"/>
      <c r="Z184" s="5"/>
      <c r="AA184" s="5"/>
      <c r="AB184" s="5"/>
      <c r="AC184" s="5"/>
      <c r="AD184" s="5"/>
      <c r="AE184" s="5"/>
    </row>
    <row r="185" spans="1:31" ht="21" customHeight="1">
      <c r="A185" s="5" t="s">
        <v>3354</v>
      </c>
      <c r="B185" s="5" t="s">
        <v>3355</v>
      </c>
      <c r="C185" s="5" t="s">
        <v>41</v>
      </c>
      <c r="D185" s="5" t="s">
        <v>94</v>
      </c>
      <c r="E185" s="5" t="s">
        <v>45</v>
      </c>
      <c r="F185" s="7">
        <v>6</v>
      </c>
      <c r="G185" s="7">
        <v>10</v>
      </c>
      <c r="H185" s="5" t="s">
        <v>548</v>
      </c>
      <c r="I185" s="5" t="s">
        <v>31</v>
      </c>
      <c r="J185" s="5" t="s">
        <v>444</v>
      </c>
      <c r="K185" s="5" t="s">
        <v>3358</v>
      </c>
      <c r="L185" s="5" t="s">
        <v>3360</v>
      </c>
      <c r="M185" s="5" t="s">
        <v>53</v>
      </c>
      <c r="N185" s="5" t="s">
        <v>55</v>
      </c>
      <c r="O185" s="5" t="b">
        <f t="shared" ca="1" si="0"/>
        <v>1</v>
      </c>
      <c r="P185" s="5" t="b">
        <f t="shared" ca="1" si="21"/>
        <v>1</v>
      </c>
      <c r="Q185" s="5"/>
      <c r="R185" s="5"/>
      <c r="S185" s="5"/>
      <c r="T185" s="5"/>
      <c r="U185" s="5"/>
      <c r="V185" s="5"/>
      <c r="W185" s="5"/>
      <c r="X185" s="5"/>
      <c r="Y185" s="5"/>
      <c r="Z185" s="5"/>
      <c r="AA185" s="5"/>
      <c r="AB185" s="5"/>
      <c r="AC185" s="5"/>
      <c r="AD185" s="5"/>
      <c r="AE185" s="5"/>
    </row>
    <row r="186" spans="1:31" ht="21" customHeight="1">
      <c r="A186" s="5" t="s">
        <v>9492</v>
      </c>
      <c r="B186" s="5" t="s">
        <v>9493</v>
      </c>
      <c r="C186" s="5" t="s">
        <v>41</v>
      </c>
      <c r="D186" s="5" t="s">
        <v>94</v>
      </c>
      <c r="E186" s="5" t="s">
        <v>29</v>
      </c>
      <c r="F186" s="7">
        <v>6</v>
      </c>
      <c r="G186" s="7">
        <v>8</v>
      </c>
      <c r="H186" s="5" t="s">
        <v>672</v>
      </c>
      <c r="I186" s="5" t="s">
        <v>31</v>
      </c>
      <c r="J186" s="5" t="s">
        <v>2520</v>
      </c>
      <c r="K186" s="9" t="s">
        <v>47</v>
      </c>
      <c r="L186" s="5" t="s">
        <v>9494</v>
      </c>
      <c r="M186" s="5" t="s">
        <v>53</v>
      </c>
      <c r="N186" s="5" t="s">
        <v>44</v>
      </c>
      <c r="O186" s="5" t="b">
        <f t="shared" ca="1" si="0"/>
        <v>1</v>
      </c>
      <c r="P186" s="5"/>
      <c r="Q186" s="5"/>
      <c r="R186" s="5"/>
      <c r="S186" s="5"/>
      <c r="T186" s="5"/>
      <c r="U186" s="5"/>
      <c r="V186" s="5"/>
      <c r="W186" s="5"/>
      <c r="X186" s="5"/>
      <c r="Y186" s="5"/>
      <c r="Z186" s="5"/>
      <c r="AA186" s="5"/>
      <c r="AB186" s="5"/>
      <c r="AC186" s="5"/>
      <c r="AD186" s="5"/>
      <c r="AE186" s="5"/>
    </row>
    <row r="187" spans="1:31" ht="21" customHeight="1">
      <c r="A187" s="5" t="s">
        <v>9500</v>
      </c>
      <c r="B187" s="5" t="s">
        <v>9502</v>
      </c>
      <c r="C187" s="5" t="s">
        <v>41</v>
      </c>
      <c r="D187" s="5" t="s">
        <v>94</v>
      </c>
      <c r="E187" s="5" t="s">
        <v>45</v>
      </c>
      <c r="F187" s="7">
        <v>6</v>
      </c>
      <c r="G187" s="7">
        <v>12</v>
      </c>
      <c r="H187" s="5" t="s">
        <v>538</v>
      </c>
      <c r="I187" s="5" t="s">
        <v>31</v>
      </c>
      <c r="J187" s="5" t="s">
        <v>811</v>
      </c>
      <c r="K187" s="9" t="s">
        <v>47</v>
      </c>
      <c r="L187" s="5" t="s">
        <v>9503</v>
      </c>
      <c r="M187" s="5" t="s">
        <v>42</v>
      </c>
      <c r="N187" s="5" t="s">
        <v>55</v>
      </c>
      <c r="O187" s="5" t="b">
        <f t="shared" ca="1" si="0"/>
        <v>1</v>
      </c>
      <c r="P187" s="5"/>
      <c r="Q187" s="5"/>
      <c r="R187" s="5"/>
      <c r="S187" s="5"/>
      <c r="T187" s="5"/>
      <c r="U187" s="5"/>
      <c r="V187" s="5"/>
      <c r="W187" s="5"/>
      <c r="X187" s="5"/>
      <c r="Y187" s="5"/>
      <c r="Z187" s="5"/>
      <c r="AA187" s="5"/>
      <c r="AB187" s="5"/>
      <c r="AC187" s="5"/>
      <c r="AD187" s="5"/>
      <c r="AE187" s="5"/>
    </row>
    <row r="188" spans="1:31" ht="21" customHeight="1">
      <c r="A188" s="5" t="s">
        <v>3523</v>
      </c>
      <c r="B188" s="5" t="s">
        <v>9506</v>
      </c>
      <c r="C188" s="5" t="s">
        <v>41</v>
      </c>
      <c r="D188" s="5" t="s">
        <v>94</v>
      </c>
      <c r="E188" s="5" t="s">
        <v>29</v>
      </c>
      <c r="F188" s="7">
        <v>6</v>
      </c>
      <c r="G188" s="7">
        <v>9</v>
      </c>
      <c r="H188" s="5" t="s">
        <v>3743</v>
      </c>
      <c r="I188" s="5" t="s">
        <v>31</v>
      </c>
      <c r="J188" s="5" t="s">
        <v>4617</v>
      </c>
      <c r="K188" s="9" t="s">
        <v>47</v>
      </c>
      <c r="L188" s="5" t="s">
        <v>9507</v>
      </c>
      <c r="M188" s="5" t="s">
        <v>53</v>
      </c>
      <c r="N188" s="5" t="s">
        <v>55</v>
      </c>
      <c r="O188" s="5" t="b">
        <f t="shared" ca="1" si="0"/>
        <v>1</v>
      </c>
      <c r="P188" s="5"/>
      <c r="Q188" s="5"/>
      <c r="R188" s="5"/>
      <c r="S188" s="5"/>
      <c r="T188" s="5"/>
      <c r="U188" s="5"/>
      <c r="V188" s="5"/>
      <c r="W188" s="5"/>
      <c r="X188" s="5"/>
      <c r="Y188" s="5"/>
      <c r="Z188" s="5"/>
      <c r="AA188" s="5"/>
      <c r="AB188" s="5"/>
      <c r="AC188" s="5"/>
      <c r="AD188" s="5"/>
      <c r="AE188" s="5"/>
    </row>
    <row r="189" spans="1:31" ht="21" customHeight="1">
      <c r="A189" s="5" t="s">
        <v>396</v>
      </c>
      <c r="B189" s="5" t="s">
        <v>3676</v>
      </c>
      <c r="C189" s="5" t="s">
        <v>41</v>
      </c>
      <c r="D189" s="5" t="s">
        <v>94</v>
      </c>
      <c r="E189" s="5" t="s">
        <v>45</v>
      </c>
      <c r="F189" s="7">
        <v>6</v>
      </c>
      <c r="G189" s="7">
        <v>10</v>
      </c>
      <c r="H189" s="5" t="s">
        <v>548</v>
      </c>
      <c r="I189" s="5" t="s">
        <v>31</v>
      </c>
      <c r="J189" s="5" t="s">
        <v>1283</v>
      </c>
      <c r="K189" s="5" t="s">
        <v>3679</v>
      </c>
      <c r="L189" s="5" t="s">
        <v>3682</v>
      </c>
      <c r="M189" s="5" t="s">
        <v>53</v>
      </c>
      <c r="N189" s="5" t="s">
        <v>55</v>
      </c>
      <c r="O189" s="5" t="b">
        <f t="shared" ca="1" si="0"/>
        <v>1</v>
      </c>
      <c r="P189" s="5" t="b">
        <f t="shared" ref="P189:P193" ca="1" si="22">IFERROR(__xludf.DUMMYFUNCTION("REGEXMATCH(L189,""(?i)Java"")"),TRUE)</f>
        <v>1</v>
      </c>
      <c r="Q189" s="5"/>
      <c r="R189" s="5"/>
      <c r="S189" s="5"/>
      <c r="T189" s="5"/>
      <c r="U189" s="5"/>
      <c r="V189" s="5"/>
      <c r="W189" s="5"/>
      <c r="X189" s="5"/>
      <c r="Y189" s="5"/>
      <c r="Z189" s="5"/>
      <c r="AA189" s="5"/>
      <c r="AB189" s="5"/>
      <c r="AC189" s="5"/>
      <c r="AD189" s="5"/>
      <c r="AE189" s="5"/>
    </row>
    <row r="190" spans="1:31" ht="21" customHeight="1">
      <c r="A190" s="5" t="s">
        <v>3762</v>
      </c>
      <c r="B190" s="5" t="s">
        <v>3763</v>
      </c>
      <c r="C190" s="5" t="s">
        <v>41</v>
      </c>
      <c r="D190" s="5" t="s">
        <v>94</v>
      </c>
      <c r="E190" s="5" t="s">
        <v>29</v>
      </c>
      <c r="F190" s="7">
        <v>6</v>
      </c>
      <c r="G190" s="7">
        <v>10</v>
      </c>
      <c r="H190" s="5" t="s">
        <v>548</v>
      </c>
      <c r="I190" s="5" t="s">
        <v>125</v>
      </c>
      <c r="J190" s="5" t="s">
        <v>106</v>
      </c>
      <c r="K190" s="5" t="s">
        <v>3765</v>
      </c>
      <c r="L190" s="5" t="s">
        <v>3766</v>
      </c>
      <c r="M190" s="5" t="s">
        <v>100</v>
      </c>
      <c r="N190" s="5" t="s">
        <v>271</v>
      </c>
      <c r="O190" s="5" t="b">
        <f t="shared" ca="1" si="0"/>
        <v>1</v>
      </c>
      <c r="P190" s="5" t="b">
        <f t="shared" ca="1" si="22"/>
        <v>1</v>
      </c>
      <c r="Q190" s="5"/>
      <c r="R190" s="5"/>
      <c r="S190" s="5"/>
      <c r="T190" s="5"/>
      <c r="U190" s="5"/>
      <c r="V190" s="5"/>
      <c r="W190" s="5"/>
      <c r="X190" s="5"/>
      <c r="Y190" s="5"/>
      <c r="Z190" s="5"/>
      <c r="AA190" s="5"/>
      <c r="AB190" s="5"/>
      <c r="AC190" s="5"/>
      <c r="AD190" s="5"/>
      <c r="AE190" s="5"/>
    </row>
    <row r="191" spans="1:31" ht="21" customHeight="1">
      <c r="A191" s="5" t="s">
        <v>396</v>
      </c>
      <c r="B191" s="5" t="s">
        <v>2970</v>
      </c>
      <c r="C191" s="5" t="s">
        <v>41</v>
      </c>
      <c r="D191" s="5" t="s">
        <v>1546</v>
      </c>
      <c r="E191" s="5" t="s">
        <v>29</v>
      </c>
      <c r="F191" s="7">
        <v>6</v>
      </c>
      <c r="G191" s="7">
        <v>10</v>
      </c>
      <c r="H191" s="5" t="s">
        <v>548</v>
      </c>
      <c r="I191" s="5" t="s">
        <v>31</v>
      </c>
      <c r="J191" s="5" t="s">
        <v>2975</v>
      </c>
      <c r="K191" s="5" t="s">
        <v>2976</v>
      </c>
      <c r="L191" s="5" t="s">
        <v>2977</v>
      </c>
      <c r="M191" s="5" t="s">
        <v>37</v>
      </c>
      <c r="N191" s="5" t="s">
        <v>237</v>
      </c>
      <c r="O191" s="5" t="b">
        <f t="shared" ca="1" si="0"/>
        <v>1</v>
      </c>
      <c r="P191" s="5" t="b">
        <f t="shared" ca="1" si="22"/>
        <v>1</v>
      </c>
      <c r="Q191" s="5"/>
      <c r="R191" s="5"/>
      <c r="S191" s="5"/>
      <c r="T191" s="5"/>
      <c r="U191" s="5"/>
      <c r="V191" s="5"/>
      <c r="W191" s="5"/>
      <c r="X191" s="5"/>
      <c r="Y191" s="5"/>
      <c r="Z191" s="5"/>
      <c r="AA191" s="5"/>
      <c r="AB191" s="5"/>
      <c r="AC191" s="5"/>
      <c r="AD191" s="5"/>
      <c r="AE191" s="5"/>
    </row>
    <row r="192" spans="1:31" ht="21" customHeight="1">
      <c r="A192" s="5" t="s">
        <v>2929</v>
      </c>
      <c r="B192" s="5" t="s">
        <v>2931</v>
      </c>
      <c r="C192" s="5" t="s">
        <v>41</v>
      </c>
      <c r="D192" s="12" t="s">
        <v>47</v>
      </c>
      <c r="E192" s="5" t="s">
        <v>29</v>
      </c>
      <c r="F192" s="7">
        <v>6</v>
      </c>
      <c r="G192" s="7">
        <v>10</v>
      </c>
      <c r="H192" s="5" t="s">
        <v>548</v>
      </c>
      <c r="I192" s="5" t="s">
        <v>125</v>
      </c>
      <c r="J192" s="5" t="s">
        <v>576</v>
      </c>
      <c r="K192" s="5" t="s">
        <v>2935</v>
      </c>
      <c r="L192" s="5" t="s">
        <v>2936</v>
      </c>
      <c r="M192" s="5" t="s">
        <v>100</v>
      </c>
      <c r="N192" s="5" t="s">
        <v>55</v>
      </c>
      <c r="O192" s="5" t="b">
        <f t="shared" ca="1" si="0"/>
        <v>1</v>
      </c>
      <c r="P192" s="5" t="b">
        <f t="shared" ca="1" si="22"/>
        <v>1</v>
      </c>
      <c r="Q192" s="5"/>
      <c r="R192" s="5"/>
      <c r="S192" s="5"/>
      <c r="T192" s="5"/>
      <c r="U192" s="5"/>
      <c r="V192" s="5"/>
      <c r="W192" s="5"/>
      <c r="X192" s="5"/>
      <c r="Y192" s="5"/>
      <c r="Z192" s="5"/>
      <c r="AA192" s="5"/>
      <c r="AB192" s="5"/>
      <c r="AC192" s="5"/>
      <c r="AD192" s="5"/>
      <c r="AE192" s="5"/>
    </row>
    <row r="193" spans="1:31" ht="21" customHeight="1">
      <c r="A193" s="5" t="s">
        <v>3004</v>
      </c>
      <c r="B193" s="5" t="s">
        <v>3005</v>
      </c>
      <c r="C193" s="5" t="s">
        <v>41</v>
      </c>
      <c r="D193" s="12" t="s">
        <v>47</v>
      </c>
      <c r="E193" s="5" t="s">
        <v>29</v>
      </c>
      <c r="F193" s="7">
        <v>6</v>
      </c>
      <c r="G193" s="7">
        <v>10</v>
      </c>
      <c r="H193" s="5" t="s">
        <v>548</v>
      </c>
      <c r="I193" s="5" t="s">
        <v>125</v>
      </c>
      <c r="J193" s="5" t="s">
        <v>32</v>
      </c>
      <c r="K193" s="5" t="s">
        <v>3010</v>
      </c>
      <c r="L193" s="5" t="s">
        <v>3011</v>
      </c>
      <c r="M193" s="5" t="s">
        <v>42</v>
      </c>
      <c r="N193" s="5" t="s">
        <v>44</v>
      </c>
      <c r="O193" s="5" t="b">
        <f t="shared" ca="1" si="0"/>
        <v>1</v>
      </c>
      <c r="P193" s="5" t="b">
        <f t="shared" ca="1" si="22"/>
        <v>1</v>
      </c>
      <c r="Q193" s="5"/>
      <c r="R193" s="5"/>
      <c r="S193" s="5"/>
      <c r="T193" s="5"/>
      <c r="U193" s="5"/>
      <c r="V193" s="5"/>
      <c r="W193" s="5"/>
      <c r="X193" s="5"/>
      <c r="Y193" s="5"/>
      <c r="Z193" s="5"/>
      <c r="AA193" s="5"/>
      <c r="AB193" s="5"/>
      <c r="AC193" s="5"/>
      <c r="AD193" s="5"/>
      <c r="AE193" s="5"/>
    </row>
    <row r="194" spans="1:31" ht="21" customHeight="1">
      <c r="A194" s="5" t="s">
        <v>9385</v>
      </c>
      <c r="B194" s="5" t="s">
        <v>9523</v>
      </c>
      <c r="C194" s="5" t="s">
        <v>41</v>
      </c>
      <c r="D194" s="12" t="s">
        <v>47</v>
      </c>
      <c r="E194" s="5" t="s">
        <v>45</v>
      </c>
      <c r="F194" s="7">
        <v>6</v>
      </c>
      <c r="G194" s="7">
        <v>9</v>
      </c>
      <c r="H194" s="5" t="s">
        <v>3743</v>
      </c>
      <c r="I194" s="9" t="s">
        <v>24</v>
      </c>
      <c r="J194" s="5" t="s">
        <v>48</v>
      </c>
      <c r="K194" s="5" t="s">
        <v>9524</v>
      </c>
      <c r="L194" s="5" t="s">
        <v>9525</v>
      </c>
      <c r="M194" s="5" t="s">
        <v>37</v>
      </c>
      <c r="N194" s="5" t="s">
        <v>405</v>
      </c>
      <c r="O194" s="5" t="b">
        <f t="shared" ca="1" si="0"/>
        <v>1</v>
      </c>
      <c r="P194" s="5"/>
      <c r="Q194" s="5"/>
      <c r="R194" s="5"/>
      <c r="S194" s="5"/>
      <c r="T194" s="5"/>
      <c r="U194" s="5"/>
      <c r="V194" s="5"/>
      <c r="W194" s="5"/>
      <c r="X194" s="5"/>
      <c r="Y194" s="5"/>
      <c r="Z194" s="5"/>
      <c r="AA194" s="5"/>
      <c r="AB194" s="5"/>
      <c r="AC194" s="5"/>
      <c r="AD194" s="5"/>
      <c r="AE194" s="5"/>
    </row>
    <row r="195" spans="1:31" ht="21" customHeight="1">
      <c r="A195" s="5" t="s">
        <v>3021</v>
      </c>
      <c r="B195" s="5" t="s">
        <v>3023</v>
      </c>
      <c r="C195" s="5" t="s">
        <v>41</v>
      </c>
      <c r="D195" s="12" t="s">
        <v>47</v>
      </c>
      <c r="E195" s="5" t="s">
        <v>29</v>
      </c>
      <c r="F195" s="7">
        <v>6</v>
      </c>
      <c r="G195" s="7">
        <v>10</v>
      </c>
      <c r="H195" s="5" t="s">
        <v>548</v>
      </c>
      <c r="I195" s="5" t="s">
        <v>31</v>
      </c>
      <c r="J195" s="5" t="s">
        <v>2261</v>
      </c>
      <c r="K195" s="5" t="s">
        <v>3024</v>
      </c>
      <c r="L195" s="5" t="s">
        <v>3026</v>
      </c>
      <c r="M195" s="5" t="s">
        <v>53</v>
      </c>
      <c r="N195" s="5" t="s">
        <v>55</v>
      </c>
      <c r="O195" s="5" t="b">
        <f t="shared" ca="1" si="0"/>
        <v>1</v>
      </c>
      <c r="P195" s="5" t="b">
        <f t="shared" ref="P195:P200" ca="1" si="23">IFERROR(__xludf.DUMMYFUNCTION("REGEXMATCH(L195,""(?i)Java"")"),TRUE)</f>
        <v>1</v>
      </c>
      <c r="Q195" s="5"/>
      <c r="R195" s="5"/>
      <c r="S195" s="5"/>
      <c r="T195" s="5"/>
      <c r="U195" s="5"/>
      <c r="V195" s="5"/>
      <c r="W195" s="5"/>
      <c r="X195" s="5"/>
      <c r="Y195" s="5"/>
      <c r="Z195" s="5"/>
      <c r="AA195" s="5"/>
      <c r="AB195" s="5"/>
      <c r="AC195" s="5"/>
      <c r="AD195" s="5"/>
      <c r="AE195" s="5"/>
    </row>
    <row r="196" spans="1:31" ht="21" customHeight="1">
      <c r="A196" s="5" t="s">
        <v>396</v>
      </c>
      <c r="B196" s="5" t="s">
        <v>710</v>
      </c>
      <c r="C196" s="5" t="s">
        <v>41</v>
      </c>
      <c r="D196" s="12" t="s">
        <v>47</v>
      </c>
      <c r="E196" s="5" t="s">
        <v>29</v>
      </c>
      <c r="F196" s="7">
        <v>6</v>
      </c>
      <c r="G196" s="7">
        <v>8</v>
      </c>
      <c r="H196" s="5" t="s">
        <v>672</v>
      </c>
      <c r="I196" s="5" t="s">
        <v>31</v>
      </c>
      <c r="J196" s="5" t="s">
        <v>57</v>
      </c>
      <c r="K196" s="5" t="s">
        <v>4944</v>
      </c>
      <c r="L196" s="5" t="s">
        <v>4947</v>
      </c>
      <c r="M196" s="5" t="s">
        <v>53</v>
      </c>
      <c r="N196" s="5" t="s">
        <v>55</v>
      </c>
      <c r="O196" s="5" t="b">
        <f t="shared" ca="1" si="0"/>
        <v>1</v>
      </c>
      <c r="P196" s="5" t="b">
        <f t="shared" ca="1" si="23"/>
        <v>1</v>
      </c>
      <c r="Q196" s="5"/>
      <c r="R196" s="5"/>
      <c r="S196" s="5"/>
      <c r="T196" s="5"/>
      <c r="U196" s="5"/>
      <c r="V196" s="5"/>
      <c r="W196" s="5"/>
      <c r="X196" s="5"/>
      <c r="Y196" s="5"/>
      <c r="Z196" s="5"/>
      <c r="AA196" s="5"/>
      <c r="AB196" s="5"/>
      <c r="AC196" s="5"/>
      <c r="AD196" s="5"/>
      <c r="AE196" s="5"/>
    </row>
    <row r="197" spans="1:31" ht="21" customHeight="1">
      <c r="A197" s="5" t="s">
        <v>4985</v>
      </c>
      <c r="B197" s="5" t="s">
        <v>4987</v>
      </c>
      <c r="C197" s="5" t="s">
        <v>41</v>
      </c>
      <c r="D197" s="12" t="s">
        <v>47</v>
      </c>
      <c r="E197" s="5" t="s">
        <v>45</v>
      </c>
      <c r="F197" s="7">
        <v>6</v>
      </c>
      <c r="G197" s="7">
        <v>8</v>
      </c>
      <c r="H197" s="5" t="s">
        <v>672</v>
      </c>
      <c r="I197" s="5" t="s">
        <v>125</v>
      </c>
      <c r="J197" s="5" t="s">
        <v>110</v>
      </c>
      <c r="K197" s="5" t="s">
        <v>4990</v>
      </c>
      <c r="L197" s="5" t="s">
        <v>4991</v>
      </c>
      <c r="M197" s="5" t="s">
        <v>37</v>
      </c>
      <c r="N197" s="5" t="s">
        <v>55</v>
      </c>
      <c r="O197" s="5" t="b">
        <f t="shared" ca="1" si="0"/>
        <v>1</v>
      </c>
      <c r="P197" s="5" t="b">
        <f t="shared" ca="1" si="23"/>
        <v>1</v>
      </c>
      <c r="Q197" s="5"/>
      <c r="R197" s="5"/>
      <c r="S197" s="5"/>
      <c r="T197" s="5"/>
      <c r="U197" s="5"/>
      <c r="V197" s="5"/>
      <c r="W197" s="5"/>
      <c r="X197" s="5"/>
      <c r="Y197" s="5"/>
      <c r="Z197" s="5"/>
      <c r="AA197" s="5"/>
      <c r="AB197" s="5"/>
      <c r="AC197" s="5"/>
      <c r="AD197" s="5"/>
      <c r="AE197" s="5"/>
    </row>
    <row r="198" spans="1:31" ht="21" customHeight="1">
      <c r="A198" s="5" t="s">
        <v>5357</v>
      </c>
      <c r="B198" s="5" t="s">
        <v>5358</v>
      </c>
      <c r="C198" s="5" t="s">
        <v>41</v>
      </c>
      <c r="D198" s="12" t="s">
        <v>47</v>
      </c>
      <c r="E198" s="5" t="s">
        <v>29</v>
      </c>
      <c r="F198" s="7">
        <v>6</v>
      </c>
      <c r="G198" s="7">
        <v>8</v>
      </c>
      <c r="H198" s="5" t="s">
        <v>672</v>
      </c>
      <c r="I198" s="9" t="s">
        <v>24</v>
      </c>
      <c r="J198" s="5" t="s">
        <v>5364</v>
      </c>
      <c r="K198" s="5" t="s">
        <v>5366</v>
      </c>
      <c r="L198" s="5" t="s">
        <v>5368</v>
      </c>
      <c r="M198" s="5" t="s">
        <v>37</v>
      </c>
      <c r="N198" s="5" t="s">
        <v>55</v>
      </c>
      <c r="O198" s="5" t="b">
        <f t="shared" ca="1" si="0"/>
        <v>1</v>
      </c>
      <c r="P198" s="5" t="b">
        <f t="shared" ca="1" si="23"/>
        <v>1</v>
      </c>
      <c r="Q198" s="5"/>
      <c r="R198" s="5"/>
      <c r="S198" s="5"/>
      <c r="T198" s="5"/>
      <c r="U198" s="5"/>
      <c r="V198" s="5"/>
      <c r="W198" s="5"/>
      <c r="X198" s="5"/>
      <c r="Y198" s="5"/>
      <c r="Z198" s="5"/>
      <c r="AA198" s="5"/>
      <c r="AB198" s="5"/>
      <c r="AC198" s="5"/>
      <c r="AD198" s="5"/>
      <c r="AE198" s="5"/>
    </row>
    <row r="199" spans="1:31" ht="21" customHeight="1">
      <c r="A199" s="5" t="s">
        <v>2440</v>
      </c>
      <c r="B199" s="5" t="s">
        <v>4601</v>
      </c>
      <c r="C199" s="5" t="s">
        <v>170</v>
      </c>
      <c r="D199" s="5" t="s">
        <v>171</v>
      </c>
      <c r="E199" s="5" t="s">
        <v>45</v>
      </c>
      <c r="F199" s="7">
        <v>6</v>
      </c>
      <c r="G199" s="7">
        <v>8</v>
      </c>
      <c r="H199" s="5" t="s">
        <v>672</v>
      </c>
      <c r="I199" s="5" t="s">
        <v>108</v>
      </c>
      <c r="J199" s="5" t="s">
        <v>4603</v>
      </c>
      <c r="K199" s="5" t="s">
        <v>4604</v>
      </c>
      <c r="L199" s="5" t="s">
        <v>4607</v>
      </c>
      <c r="M199" s="5" t="s">
        <v>53</v>
      </c>
      <c r="N199" s="5" t="s">
        <v>405</v>
      </c>
      <c r="O199" s="5" t="b">
        <f t="shared" ca="1" si="0"/>
        <v>1</v>
      </c>
      <c r="P199" s="5" t="b">
        <f t="shared" ca="1" si="23"/>
        <v>1</v>
      </c>
      <c r="Q199" s="5"/>
      <c r="R199" s="5"/>
      <c r="S199" s="5"/>
      <c r="T199" s="5"/>
      <c r="U199" s="5"/>
      <c r="V199" s="5"/>
      <c r="W199" s="5"/>
      <c r="X199" s="5"/>
      <c r="Y199" s="5"/>
      <c r="Z199" s="5"/>
      <c r="AA199" s="5"/>
      <c r="AB199" s="5"/>
      <c r="AC199" s="5"/>
      <c r="AD199" s="5"/>
      <c r="AE199" s="5"/>
    </row>
    <row r="200" spans="1:31" ht="21" customHeight="1">
      <c r="A200" s="5" t="s">
        <v>9549</v>
      </c>
      <c r="B200" s="5" t="s">
        <v>9550</v>
      </c>
      <c r="C200" s="5" t="s">
        <v>170</v>
      </c>
      <c r="D200" s="5" t="s">
        <v>435</v>
      </c>
      <c r="E200" s="5" t="s">
        <v>29</v>
      </c>
      <c r="F200" s="7">
        <v>6</v>
      </c>
      <c r="G200" s="7">
        <v>10</v>
      </c>
      <c r="H200" s="5" t="s">
        <v>548</v>
      </c>
      <c r="I200" s="5" t="s">
        <v>31</v>
      </c>
      <c r="J200" s="5" t="s">
        <v>252</v>
      </c>
      <c r="K200" s="5" t="s">
        <v>9551</v>
      </c>
      <c r="L200" s="5" t="s">
        <v>9552</v>
      </c>
      <c r="M200" s="5" t="s">
        <v>37</v>
      </c>
      <c r="N200" s="5" t="s">
        <v>237</v>
      </c>
      <c r="O200" s="5" t="b">
        <f t="shared" ca="1" si="0"/>
        <v>1</v>
      </c>
      <c r="P200" s="5" t="b">
        <f t="shared" ca="1" si="23"/>
        <v>1</v>
      </c>
      <c r="Q200" s="5"/>
      <c r="R200" s="5"/>
      <c r="S200" s="5"/>
      <c r="T200" s="5"/>
      <c r="U200" s="5"/>
      <c r="V200" s="5"/>
      <c r="W200" s="5"/>
      <c r="X200" s="5"/>
      <c r="Y200" s="5"/>
      <c r="Z200" s="5"/>
      <c r="AA200" s="5"/>
      <c r="AB200" s="5"/>
      <c r="AC200" s="5"/>
      <c r="AD200" s="5"/>
      <c r="AE200" s="5"/>
    </row>
    <row r="201" spans="1:31" ht="21" customHeight="1">
      <c r="A201" s="5" t="s">
        <v>9559</v>
      </c>
      <c r="B201" s="5" t="s">
        <v>9560</v>
      </c>
      <c r="C201" s="5" t="s">
        <v>170</v>
      </c>
      <c r="D201" s="5" t="s">
        <v>435</v>
      </c>
      <c r="E201" s="5" t="s">
        <v>29</v>
      </c>
      <c r="F201" s="7">
        <v>6</v>
      </c>
      <c r="G201" s="7">
        <v>8</v>
      </c>
      <c r="H201" s="5" t="s">
        <v>672</v>
      </c>
      <c r="I201" s="9" t="s">
        <v>24</v>
      </c>
      <c r="J201" s="5" t="s">
        <v>2197</v>
      </c>
      <c r="K201" s="9" t="s">
        <v>47</v>
      </c>
      <c r="L201" s="5" t="s">
        <v>9562</v>
      </c>
      <c r="M201" s="5" t="s">
        <v>1599</v>
      </c>
      <c r="N201" s="5" t="s">
        <v>55</v>
      </c>
      <c r="O201" s="5" t="b">
        <f t="shared" ca="1" si="0"/>
        <v>1</v>
      </c>
      <c r="P201" s="5"/>
      <c r="Q201" s="5"/>
      <c r="R201" s="5"/>
      <c r="S201" s="5"/>
      <c r="T201" s="5"/>
      <c r="U201" s="5"/>
      <c r="V201" s="5"/>
      <c r="W201" s="5"/>
      <c r="X201" s="5"/>
      <c r="Y201" s="5"/>
      <c r="Z201" s="5"/>
      <c r="AA201" s="5"/>
      <c r="AB201" s="5"/>
      <c r="AC201" s="5"/>
      <c r="AD201" s="5"/>
      <c r="AE201" s="5"/>
    </row>
    <row r="202" spans="1:31" ht="21" customHeight="1">
      <c r="A202" s="5" t="s">
        <v>3186</v>
      </c>
      <c r="B202" s="5" t="s">
        <v>3187</v>
      </c>
      <c r="C202" s="5" t="s">
        <v>170</v>
      </c>
      <c r="D202" s="5" t="s">
        <v>1759</v>
      </c>
      <c r="E202" s="5" t="s">
        <v>45</v>
      </c>
      <c r="F202" s="7">
        <v>6</v>
      </c>
      <c r="G202" s="7">
        <v>10</v>
      </c>
      <c r="H202" s="5" t="s">
        <v>548</v>
      </c>
      <c r="I202" s="5" t="s">
        <v>31</v>
      </c>
      <c r="J202" s="5" t="s">
        <v>3191</v>
      </c>
      <c r="K202" s="5" t="s">
        <v>3192</v>
      </c>
      <c r="L202" s="5" t="s">
        <v>3195</v>
      </c>
      <c r="M202" s="5" t="s">
        <v>53</v>
      </c>
      <c r="N202" s="5" t="s">
        <v>237</v>
      </c>
      <c r="O202" s="5" t="b">
        <f t="shared" ca="1" si="0"/>
        <v>1</v>
      </c>
      <c r="P202" s="5" t="b">
        <f ca="1">IFERROR(__xludf.DUMMYFUNCTION("REGEXMATCH(L202,""(?i)Java"")"),TRUE)</f>
        <v>1</v>
      </c>
      <c r="Q202" s="5"/>
      <c r="R202" s="5"/>
      <c r="S202" s="5"/>
      <c r="T202" s="5"/>
      <c r="U202" s="5"/>
      <c r="V202" s="5"/>
      <c r="W202" s="5"/>
      <c r="X202" s="5"/>
      <c r="Y202" s="5"/>
      <c r="Z202" s="5"/>
      <c r="AA202" s="5"/>
      <c r="AB202" s="5"/>
      <c r="AC202" s="5"/>
      <c r="AD202" s="5"/>
      <c r="AE202" s="5"/>
    </row>
    <row r="203" spans="1:31" ht="21" customHeight="1">
      <c r="A203" s="5" t="s">
        <v>277</v>
      </c>
      <c r="B203" s="5" t="s">
        <v>3626</v>
      </c>
      <c r="C203" s="5" t="s">
        <v>170</v>
      </c>
      <c r="D203" s="5" t="s">
        <v>1759</v>
      </c>
      <c r="E203" s="5" t="s">
        <v>29</v>
      </c>
      <c r="F203" s="7">
        <v>6</v>
      </c>
      <c r="G203" s="7">
        <v>13</v>
      </c>
      <c r="H203" s="5" t="s">
        <v>3629</v>
      </c>
      <c r="I203" s="5" t="s">
        <v>125</v>
      </c>
      <c r="J203" s="5" t="s">
        <v>48</v>
      </c>
      <c r="K203" s="5" t="s">
        <v>3634</v>
      </c>
      <c r="L203" s="5" t="s">
        <v>3635</v>
      </c>
      <c r="M203" s="5" t="s">
        <v>648</v>
      </c>
      <c r="N203" s="5" t="s">
        <v>237</v>
      </c>
      <c r="O203" s="5" t="b">
        <f t="shared" ca="1" si="0"/>
        <v>1</v>
      </c>
      <c r="P203" s="5"/>
      <c r="Q203" s="5"/>
      <c r="R203" s="5"/>
      <c r="S203" s="5"/>
      <c r="T203" s="5"/>
      <c r="U203" s="5"/>
      <c r="V203" s="5"/>
      <c r="W203" s="5"/>
      <c r="X203" s="5"/>
      <c r="Y203" s="5"/>
      <c r="Z203" s="5"/>
      <c r="AA203" s="5"/>
      <c r="AB203" s="5"/>
      <c r="AC203" s="5"/>
      <c r="AD203" s="5"/>
      <c r="AE203" s="5"/>
    </row>
    <row r="204" spans="1:31" ht="21" customHeight="1">
      <c r="A204" s="5" t="s">
        <v>248</v>
      </c>
      <c r="B204" s="5" t="s">
        <v>3462</v>
      </c>
      <c r="C204" s="5" t="s">
        <v>170</v>
      </c>
      <c r="D204" s="5" t="s">
        <v>1759</v>
      </c>
      <c r="E204" s="5" t="s">
        <v>29</v>
      </c>
      <c r="F204" s="7">
        <v>6</v>
      </c>
      <c r="G204" s="7">
        <v>12</v>
      </c>
      <c r="H204" s="5" t="s">
        <v>538</v>
      </c>
      <c r="I204" s="5" t="s">
        <v>108</v>
      </c>
      <c r="J204" s="5" t="s">
        <v>3468</v>
      </c>
      <c r="K204" s="5" t="s">
        <v>3469</v>
      </c>
      <c r="L204" s="5" t="s">
        <v>3470</v>
      </c>
      <c r="M204" s="5" t="s">
        <v>53</v>
      </c>
      <c r="N204" s="5" t="s">
        <v>55</v>
      </c>
      <c r="O204" s="5" t="b">
        <f t="shared" ca="1" si="0"/>
        <v>1</v>
      </c>
      <c r="P204" s="5" t="b">
        <f ca="1">IFERROR(__xludf.DUMMYFUNCTION("REGEXMATCH(L204,""(?i)Java"")"),TRUE)</f>
        <v>1</v>
      </c>
      <c r="Q204" s="5"/>
      <c r="R204" s="5"/>
      <c r="S204" s="5"/>
      <c r="T204" s="5"/>
      <c r="U204" s="5"/>
      <c r="V204" s="5"/>
      <c r="W204" s="5"/>
      <c r="X204" s="5"/>
      <c r="Y204" s="5"/>
      <c r="Z204" s="5"/>
      <c r="AA204" s="5"/>
      <c r="AB204" s="5"/>
      <c r="AC204" s="5"/>
      <c r="AD204" s="5"/>
      <c r="AE204" s="5"/>
    </row>
    <row r="205" spans="1:31" ht="21" customHeight="1">
      <c r="A205" s="5" t="s">
        <v>9587</v>
      </c>
      <c r="B205" s="5" t="s">
        <v>3269</v>
      </c>
      <c r="C205" s="5" t="s">
        <v>170</v>
      </c>
      <c r="D205" s="5" t="s">
        <v>378</v>
      </c>
      <c r="E205" s="5" t="s">
        <v>45</v>
      </c>
      <c r="F205" s="7">
        <v>6</v>
      </c>
      <c r="G205" s="7">
        <v>12</v>
      </c>
      <c r="H205" s="5" t="s">
        <v>538</v>
      </c>
      <c r="I205" s="9" t="s">
        <v>24</v>
      </c>
      <c r="J205" s="5" t="s">
        <v>48</v>
      </c>
      <c r="K205" s="5" t="s">
        <v>7912</v>
      </c>
      <c r="L205" s="5" t="s">
        <v>9592</v>
      </c>
      <c r="M205" s="5" t="s">
        <v>37</v>
      </c>
      <c r="N205" s="5" t="s">
        <v>55</v>
      </c>
      <c r="O205" s="5" t="b">
        <f t="shared" ca="1" si="0"/>
        <v>1</v>
      </c>
      <c r="P205" s="5"/>
      <c r="Q205" s="5"/>
      <c r="R205" s="5"/>
      <c r="S205" s="5"/>
      <c r="T205" s="5"/>
      <c r="U205" s="5"/>
      <c r="V205" s="5"/>
      <c r="W205" s="5"/>
      <c r="X205" s="5"/>
      <c r="Y205" s="5"/>
      <c r="Z205" s="5"/>
      <c r="AA205" s="5"/>
      <c r="AB205" s="5"/>
      <c r="AC205" s="5"/>
      <c r="AD205" s="5"/>
      <c r="AE205" s="5"/>
    </row>
    <row r="206" spans="1:31" ht="21" customHeight="1">
      <c r="A206" s="5" t="s">
        <v>3268</v>
      </c>
      <c r="B206" s="5" t="s">
        <v>3269</v>
      </c>
      <c r="C206" s="5" t="s">
        <v>170</v>
      </c>
      <c r="D206" s="5" t="s">
        <v>378</v>
      </c>
      <c r="E206" s="5" t="s">
        <v>45</v>
      </c>
      <c r="F206" s="7">
        <v>6</v>
      </c>
      <c r="G206" s="7">
        <v>12</v>
      </c>
      <c r="H206" s="5" t="s">
        <v>538</v>
      </c>
      <c r="I206" s="9" t="s">
        <v>24</v>
      </c>
      <c r="J206" s="5" t="s">
        <v>48</v>
      </c>
      <c r="K206" s="5" t="s">
        <v>3274</v>
      </c>
      <c r="L206" s="5" t="s">
        <v>3276</v>
      </c>
      <c r="M206" s="5" t="s">
        <v>37</v>
      </c>
      <c r="N206" s="5" t="s">
        <v>55</v>
      </c>
      <c r="O206" s="5" t="b">
        <f t="shared" ca="1" si="0"/>
        <v>1</v>
      </c>
      <c r="P206" s="5" t="b">
        <f ca="1">IFERROR(__xludf.DUMMYFUNCTION("REGEXMATCH(L206,""(?i)Java"")"),TRUE)</f>
        <v>1</v>
      </c>
      <c r="Q206" s="5"/>
      <c r="R206" s="5"/>
      <c r="S206" s="5"/>
      <c r="T206" s="5"/>
      <c r="U206" s="5"/>
      <c r="V206" s="5"/>
      <c r="W206" s="5"/>
      <c r="X206" s="5"/>
      <c r="Y206" s="5"/>
      <c r="Z206" s="5"/>
      <c r="AA206" s="5"/>
      <c r="AB206" s="5"/>
      <c r="AC206" s="5"/>
      <c r="AD206" s="5"/>
      <c r="AE206" s="5"/>
    </row>
    <row r="207" spans="1:31" ht="21" customHeight="1">
      <c r="A207" s="5" t="s">
        <v>277</v>
      </c>
      <c r="B207" s="5" t="s">
        <v>9597</v>
      </c>
      <c r="C207" s="5" t="s">
        <v>170</v>
      </c>
      <c r="D207" s="5" t="s">
        <v>378</v>
      </c>
      <c r="E207" s="5" t="s">
        <v>45</v>
      </c>
      <c r="F207" s="7">
        <v>6</v>
      </c>
      <c r="G207" s="7">
        <v>10</v>
      </c>
      <c r="H207" s="5" t="s">
        <v>548</v>
      </c>
      <c r="I207" s="9" t="s">
        <v>24</v>
      </c>
      <c r="J207" s="5" t="s">
        <v>76</v>
      </c>
      <c r="K207" s="9" t="s">
        <v>47</v>
      </c>
      <c r="L207" s="5" t="s">
        <v>9600</v>
      </c>
      <c r="M207" s="5" t="s">
        <v>53</v>
      </c>
      <c r="N207" s="5" t="s">
        <v>55</v>
      </c>
      <c r="O207" s="5" t="b">
        <f t="shared" ca="1" si="0"/>
        <v>1</v>
      </c>
      <c r="P207" s="5"/>
      <c r="Q207" s="5"/>
      <c r="R207" s="5"/>
      <c r="S207" s="5"/>
      <c r="T207" s="5"/>
      <c r="U207" s="5"/>
      <c r="V207" s="5"/>
      <c r="W207" s="5"/>
      <c r="X207" s="5"/>
      <c r="Y207" s="5"/>
      <c r="Z207" s="5"/>
      <c r="AA207" s="5"/>
      <c r="AB207" s="5"/>
      <c r="AC207" s="5"/>
      <c r="AD207" s="5"/>
      <c r="AE207" s="5"/>
    </row>
    <row r="208" spans="1:31" ht="21" customHeight="1">
      <c r="A208" s="5" t="s">
        <v>6919</v>
      </c>
      <c r="B208" s="5" t="s">
        <v>3951</v>
      </c>
      <c r="C208" s="5" t="s">
        <v>170</v>
      </c>
      <c r="D208" s="5" t="s">
        <v>378</v>
      </c>
      <c r="E208" s="5" t="s">
        <v>29</v>
      </c>
      <c r="F208" s="7">
        <v>6</v>
      </c>
      <c r="G208" s="7">
        <v>8</v>
      </c>
      <c r="H208" s="5" t="s">
        <v>672</v>
      </c>
      <c r="I208" s="5" t="s">
        <v>125</v>
      </c>
      <c r="J208" s="5" t="s">
        <v>403</v>
      </c>
      <c r="K208" s="5" t="s">
        <v>1351</v>
      </c>
      <c r="L208" s="5" t="s">
        <v>9605</v>
      </c>
      <c r="M208" s="5" t="s">
        <v>53</v>
      </c>
      <c r="N208" s="5" t="s">
        <v>55</v>
      </c>
      <c r="O208" s="5" t="b">
        <f t="shared" ca="1" si="0"/>
        <v>1</v>
      </c>
      <c r="P208" s="5"/>
      <c r="Q208" s="5"/>
      <c r="R208" s="5"/>
      <c r="S208" s="5"/>
      <c r="T208" s="5"/>
      <c r="U208" s="5"/>
      <c r="V208" s="5"/>
      <c r="W208" s="5"/>
      <c r="X208" s="5"/>
      <c r="Y208" s="5"/>
      <c r="Z208" s="5"/>
      <c r="AA208" s="5"/>
      <c r="AB208" s="5"/>
      <c r="AC208" s="5"/>
      <c r="AD208" s="5"/>
      <c r="AE208" s="5"/>
    </row>
    <row r="209" spans="1:31" ht="21" customHeight="1">
      <c r="A209" s="5" t="s">
        <v>1314</v>
      </c>
      <c r="B209" s="5" t="s">
        <v>5141</v>
      </c>
      <c r="C209" s="5" t="s">
        <v>170</v>
      </c>
      <c r="D209" s="5" t="s">
        <v>378</v>
      </c>
      <c r="E209" s="5" t="s">
        <v>29</v>
      </c>
      <c r="F209" s="7">
        <v>6</v>
      </c>
      <c r="G209" s="7">
        <v>8</v>
      </c>
      <c r="H209" s="5" t="s">
        <v>672</v>
      </c>
      <c r="I209" s="5" t="s">
        <v>31</v>
      </c>
      <c r="J209" s="5" t="s">
        <v>942</v>
      </c>
      <c r="K209" s="5" t="s">
        <v>5145</v>
      </c>
      <c r="L209" s="5" t="s">
        <v>5147</v>
      </c>
      <c r="M209" s="5" t="s">
        <v>37</v>
      </c>
      <c r="N209" s="5" t="s">
        <v>55</v>
      </c>
      <c r="O209" s="5" t="b">
        <f t="shared" ca="1" si="0"/>
        <v>1</v>
      </c>
      <c r="P209" s="5" t="b">
        <f t="shared" ref="P209:P211" ca="1" si="24">IFERROR(__xludf.DUMMYFUNCTION("REGEXMATCH(L209,""(?i)Java"")"),TRUE)</f>
        <v>1</v>
      </c>
      <c r="Q209" s="5"/>
      <c r="R209" s="5"/>
      <c r="S209" s="5"/>
      <c r="T209" s="5"/>
      <c r="U209" s="5"/>
      <c r="V209" s="5"/>
      <c r="W209" s="5"/>
      <c r="X209" s="5"/>
      <c r="Y209" s="5"/>
      <c r="Z209" s="5"/>
      <c r="AA209" s="5"/>
      <c r="AB209" s="5"/>
      <c r="AC209" s="5"/>
      <c r="AD209" s="5"/>
      <c r="AE209" s="5"/>
    </row>
    <row r="210" spans="1:31" ht="21" customHeight="1">
      <c r="A210" s="5" t="s">
        <v>5207</v>
      </c>
      <c r="B210" s="5" t="s">
        <v>5209</v>
      </c>
      <c r="C210" s="5" t="s">
        <v>170</v>
      </c>
      <c r="D210" s="5" t="s">
        <v>378</v>
      </c>
      <c r="E210" s="5" t="s">
        <v>45</v>
      </c>
      <c r="F210" s="7">
        <v>6</v>
      </c>
      <c r="G210" s="7">
        <v>8</v>
      </c>
      <c r="H210" s="5" t="s">
        <v>672</v>
      </c>
      <c r="I210" s="9" t="s">
        <v>24</v>
      </c>
      <c r="J210" s="5" t="s">
        <v>252</v>
      </c>
      <c r="K210" s="5" t="s">
        <v>5211</v>
      </c>
      <c r="L210" s="5" t="s">
        <v>5214</v>
      </c>
      <c r="M210" s="5" t="s">
        <v>42</v>
      </c>
      <c r="N210" s="5" t="s">
        <v>237</v>
      </c>
      <c r="O210" s="5" t="b">
        <f t="shared" ca="1" si="0"/>
        <v>1</v>
      </c>
      <c r="P210" s="5" t="b">
        <f t="shared" ca="1" si="24"/>
        <v>1</v>
      </c>
      <c r="Q210" s="5"/>
      <c r="R210" s="5"/>
      <c r="S210" s="5"/>
      <c r="T210" s="5"/>
      <c r="U210" s="5"/>
      <c r="V210" s="5"/>
      <c r="W210" s="5"/>
      <c r="X210" s="5"/>
      <c r="Y210" s="5"/>
      <c r="Z210" s="5"/>
      <c r="AA210" s="5"/>
      <c r="AB210" s="5"/>
      <c r="AC210" s="5"/>
      <c r="AD210" s="5"/>
      <c r="AE210" s="5"/>
    </row>
    <row r="211" spans="1:31" ht="21" customHeight="1">
      <c r="A211" s="5" t="s">
        <v>2950</v>
      </c>
      <c r="B211" s="5" t="s">
        <v>2951</v>
      </c>
      <c r="C211" s="5" t="s">
        <v>170</v>
      </c>
      <c r="D211" s="5" t="s">
        <v>342</v>
      </c>
      <c r="E211" s="5" t="s">
        <v>29</v>
      </c>
      <c r="F211" s="7">
        <v>6</v>
      </c>
      <c r="G211" s="7">
        <v>10</v>
      </c>
      <c r="H211" s="5" t="s">
        <v>548</v>
      </c>
      <c r="I211" s="5" t="s">
        <v>125</v>
      </c>
      <c r="J211" s="5" t="s">
        <v>362</v>
      </c>
      <c r="K211" s="5" t="s">
        <v>2957</v>
      </c>
      <c r="L211" s="5" t="s">
        <v>2959</v>
      </c>
      <c r="M211" s="5" t="s">
        <v>648</v>
      </c>
      <c r="N211" s="5" t="s">
        <v>405</v>
      </c>
      <c r="O211" s="5" t="b">
        <f t="shared" ca="1" si="0"/>
        <v>1</v>
      </c>
      <c r="P211" s="5" t="b">
        <f t="shared" ca="1" si="24"/>
        <v>1</v>
      </c>
      <c r="Q211" s="5"/>
      <c r="R211" s="5"/>
      <c r="S211" s="5"/>
      <c r="T211" s="5"/>
      <c r="U211" s="5"/>
      <c r="V211" s="5"/>
      <c r="W211" s="5"/>
      <c r="X211" s="5"/>
      <c r="Y211" s="5"/>
      <c r="Z211" s="5"/>
      <c r="AA211" s="5"/>
      <c r="AB211" s="5"/>
      <c r="AC211" s="5"/>
      <c r="AD211" s="5"/>
      <c r="AE211" s="5"/>
    </row>
    <row r="212" spans="1:31" ht="21" customHeight="1">
      <c r="A212" s="5" t="s">
        <v>9626</v>
      </c>
      <c r="B212" s="5" t="s">
        <v>9627</v>
      </c>
      <c r="C212" s="5" t="s">
        <v>170</v>
      </c>
      <c r="D212" s="5" t="s">
        <v>342</v>
      </c>
      <c r="E212" s="5" t="s">
        <v>29</v>
      </c>
      <c r="F212" s="7">
        <v>6</v>
      </c>
      <c r="G212" s="7">
        <v>8</v>
      </c>
      <c r="H212" s="5" t="s">
        <v>672</v>
      </c>
      <c r="I212" s="9" t="s">
        <v>24</v>
      </c>
      <c r="J212" s="5" t="s">
        <v>32</v>
      </c>
      <c r="K212" s="5" t="s">
        <v>9628</v>
      </c>
      <c r="L212" s="5" t="s">
        <v>9629</v>
      </c>
      <c r="M212" s="5" t="s">
        <v>37</v>
      </c>
      <c r="N212" s="5" t="s">
        <v>405</v>
      </c>
      <c r="O212" s="5" t="b">
        <f t="shared" ca="1" si="0"/>
        <v>1</v>
      </c>
      <c r="P212" s="5"/>
      <c r="Q212" s="5"/>
      <c r="R212" s="5"/>
      <c r="S212" s="5"/>
      <c r="T212" s="5"/>
      <c r="U212" s="5"/>
      <c r="V212" s="5"/>
      <c r="W212" s="5"/>
      <c r="X212" s="5"/>
      <c r="Y212" s="5"/>
      <c r="Z212" s="5"/>
      <c r="AA212" s="5"/>
      <c r="AB212" s="5"/>
      <c r="AC212" s="5"/>
      <c r="AD212" s="5"/>
      <c r="AE212" s="5"/>
    </row>
    <row r="213" spans="1:31" ht="21" customHeight="1">
      <c r="A213" s="5" t="s">
        <v>277</v>
      </c>
      <c r="B213" s="5" t="s">
        <v>9636</v>
      </c>
      <c r="C213" s="5" t="s">
        <v>170</v>
      </c>
      <c r="D213" s="5" t="s">
        <v>390</v>
      </c>
      <c r="E213" s="5" t="s">
        <v>45</v>
      </c>
      <c r="F213" s="7">
        <v>6</v>
      </c>
      <c r="G213" s="7">
        <v>10</v>
      </c>
      <c r="H213" s="5" t="s">
        <v>548</v>
      </c>
      <c r="I213" s="9" t="s">
        <v>24</v>
      </c>
      <c r="J213" s="5" t="s">
        <v>161</v>
      </c>
      <c r="K213" s="5" t="s">
        <v>9637</v>
      </c>
      <c r="L213" s="5" t="s">
        <v>9638</v>
      </c>
      <c r="M213" s="5" t="s">
        <v>37</v>
      </c>
      <c r="N213" s="5" t="s">
        <v>55</v>
      </c>
      <c r="O213" s="5" t="b">
        <f t="shared" ca="1" si="0"/>
        <v>1</v>
      </c>
      <c r="P213" s="5"/>
      <c r="Q213" s="5"/>
      <c r="R213" s="5"/>
      <c r="S213" s="5"/>
      <c r="T213" s="5"/>
      <c r="U213" s="5"/>
      <c r="V213" s="5"/>
      <c r="W213" s="5"/>
      <c r="X213" s="5"/>
      <c r="Y213" s="5"/>
      <c r="Z213" s="5"/>
      <c r="AA213" s="5"/>
      <c r="AB213" s="5"/>
      <c r="AC213" s="5"/>
      <c r="AD213" s="5"/>
      <c r="AE213" s="5"/>
    </row>
    <row r="214" spans="1:31" ht="21" customHeight="1">
      <c r="A214" s="5" t="s">
        <v>713</v>
      </c>
      <c r="B214" s="5" t="s">
        <v>5659</v>
      </c>
      <c r="C214" s="5" t="s">
        <v>170</v>
      </c>
      <c r="D214" s="5" t="s">
        <v>390</v>
      </c>
      <c r="E214" s="5" t="s">
        <v>45</v>
      </c>
      <c r="F214" s="7">
        <v>6</v>
      </c>
      <c r="G214" s="7">
        <v>8</v>
      </c>
      <c r="H214" s="5" t="s">
        <v>672</v>
      </c>
      <c r="I214" s="5" t="s">
        <v>31</v>
      </c>
      <c r="J214" s="5" t="s">
        <v>546</v>
      </c>
      <c r="K214" s="5" t="s">
        <v>5661</v>
      </c>
      <c r="L214" s="5" t="s">
        <v>5663</v>
      </c>
      <c r="M214" s="5" t="s">
        <v>53</v>
      </c>
      <c r="N214" s="5" t="s">
        <v>55</v>
      </c>
      <c r="O214" s="5" t="b">
        <f t="shared" ca="1" si="0"/>
        <v>1</v>
      </c>
      <c r="P214" s="5"/>
      <c r="Q214" s="5"/>
      <c r="R214" s="5"/>
      <c r="S214" s="5"/>
      <c r="T214" s="5"/>
      <c r="U214" s="5"/>
      <c r="V214" s="5"/>
      <c r="W214" s="5"/>
      <c r="X214" s="5"/>
      <c r="Y214" s="5"/>
      <c r="Z214" s="5"/>
      <c r="AA214" s="5"/>
      <c r="AB214" s="5"/>
      <c r="AC214" s="5"/>
      <c r="AD214" s="5"/>
      <c r="AE214" s="5"/>
    </row>
    <row r="215" spans="1:31" ht="21" customHeight="1">
      <c r="A215" s="5" t="s">
        <v>765</v>
      </c>
      <c r="B215" s="5" t="s">
        <v>5176</v>
      </c>
      <c r="C215" s="5" t="s">
        <v>170</v>
      </c>
      <c r="D215" s="5" t="s">
        <v>390</v>
      </c>
      <c r="E215" s="5" t="s">
        <v>29</v>
      </c>
      <c r="F215" s="7">
        <v>6</v>
      </c>
      <c r="G215" s="7">
        <v>8</v>
      </c>
      <c r="H215" s="5" t="s">
        <v>672</v>
      </c>
      <c r="I215" s="5" t="s">
        <v>31</v>
      </c>
      <c r="J215" s="5" t="s">
        <v>5180</v>
      </c>
      <c r="K215" s="5" t="s">
        <v>5181</v>
      </c>
      <c r="L215" s="5" t="s">
        <v>5182</v>
      </c>
      <c r="M215" s="5" t="s">
        <v>100</v>
      </c>
      <c r="N215" s="5" t="s">
        <v>55</v>
      </c>
      <c r="O215" s="5" t="b">
        <f t="shared" ca="1" si="0"/>
        <v>1</v>
      </c>
      <c r="P215" s="5" t="b">
        <f t="shared" ref="P215:P219" ca="1" si="25">IFERROR(__xludf.DUMMYFUNCTION("REGEXMATCH(L215,""(?i)Java"")"),TRUE)</f>
        <v>1</v>
      </c>
      <c r="Q215" s="5"/>
      <c r="R215" s="5"/>
      <c r="S215" s="5"/>
      <c r="T215" s="5"/>
      <c r="U215" s="5"/>
      <c r="V215" s="5"/>
      <c r="W215" s="5"/>
      <c r="X215" s="5"/>
      <c r="Y215" s="5"/>
      <c r="Z215" s="5"/>
      <c r="AA215" s="5"/>
      <c r="AB215" s="5"/>
      <c r="AC215" s="5"/>
      <c r="AD215" s="5"/>
      <c r="AE215" s="5"/>
    </row>
    <row r="216" spans="1:31" ht="21" customHeight="1">
      <c r="A216" s="5" t="s">
        <v>1820</v>
      </c>
      <c r="B216" s="5" t="s">
        <v>9668</v>
      </c>
      <c r="C216" s="5" t="s">
        <v>170</v>
      </c>
      <c r="D216" s="5" t="s">
        <v>390</v>
      </c>
      <c r="E216" s="5" t="s">
        <v>45</v>
      </c>
      <c r="F216" s="7">
        <v>6</v>
      </c>
      <c r="G216" s="7">
        <v>12</v>
      </c>
      <c r="H216" s="5" t="s">
        <v>538</v>
      </c>
      <c r="I216" s="5" t="s">
        <v>125</v>
      </c>
      <c r="J216" s="5" t="s">
        <v>57</v>
      </c>
      <c r="K216" s="5" t="s">
        <v>9669</v>
      </c>
      <c r="L216" s="5" t="s">
        <v>9671</v>
      </c>
      <c r="M216" s="5" t="s">
        <v>100</v>
      </c>
      <c r="N216" s="5" t="s">
        <v>55</v>
      </c>
      <c r="O216" s="5" t="b">
        <f t="shared" ca="1" si="0"/>
        <v>1</v>
      </c>
      <c r="P216" s="5" t="b">
        <f t="shared" ca="1" si="25"/>
        <v>1</v>
      </c>
      <c r="Q216" s="5"/>
      <c r="R216" s="5"/>
      <c r="S216" s="5"/>
      <c r="T216" s="5"/>
      <c r="U216" s="5"/>
      <c r="V216" s="5"/>
      <c r="W216" s="5"/>
      <c r="X216" s="5"/>
      <c r="Y216" s="5"/>
      <c r="Z216" s="5"/>
      <c r="AA216" s="5"/>
      <c r="AB216" s="5"/>
      <c r="AC216" s="5"/>
      <c r="AD216" s="5"/>
      <c r="AE216" s="5"/>
    </row>
    <row r="217" spans="1:31" ht="21" customHeight="1">
      <c r="A217" s="5" t="s">
        <v>4633</v>
      </c>
      <c r="B217" s="5" t="s">
        <v>4635</v>
      </c>
      <c r="C217" s="5" t="s">
        <v>170</v>
      </c>
      <c r="D217" s="12" t="s">
        <v>47</v>
      </c>
      <c r="E217" s="5" t="s">
        <v>29</v>
      </c>
      <c r="F217" s="7">
        <v>6</v>
      </c>
      <c r="G217" s="7">
        <v>9</v>
      </c>
      <c r="H217" s="5" t="s">
        <v>3743</v>
      </c>
      <c r="I217" s="5" t="s">
        <v>125</v>
      </c>
      <c r="J217" s="5" t="s">
        <v>2337</v>
      </c>
      <c r="K217" s="5" t="s">
        <v>4639</v>
      </c>
      <c r="L217" s="5" t="s">
        <v>4641</v>
      </c>
      <c r="M217" s="5" t="s">
        <v>53</v>
      </c>
      <c r="N217" s="5" t="s">
        <v>55</v>
      </c>
      <c r="O217" s="5" t="b">
        <f t="shared" ca="1" si="0"/>
        <v>1</v>
      </c>
      <c r="P217" s="5" t="b">
        <f t="shared" ca="1" si="25"/>
        <v>1</v>
      </c>
      <c r="Q217" s="5"/>
      <c r="R217" s="5"/>
      <c r="S217" s="5"/>
      <c r="T217" s="5"/>
      <c r="U217" s="5"/>
      <c r="V217" s="5"/>
      <c r="W217" s="5"/>
      <c r="X217" s="5"/>
      <c r="Y217" s="5"/>
      <c r="Z217" s="5"/>
      <c r="AA217" s="5"/>
      <c r="AB217" s="5"/>
      <c r="AC217" s="5"/>
      <c r="AD217" s="5"/>
      <c r="AE217" s="5"/>
    </row>
    <row r="218" spans="1:31" ht="21" customHeight="1">
      <c r="A218" s="5" t="s">
        <v>5055</v>
      </c>
      <c r="B218" s="5" t="s">
        <v>5057</v>
      </c>
      <c r="C218" s="5" t="s">
        <v>170</v>
      </c>
      <c r="D218" s="12" t="s">
        <v>47</v>
      </c>
      <c r="E218" s="5" t="s">
        <v>45</v>
      </c>
      <c r="F218" s="7">
        <v>6</v>
      </c>
      <c r="G218" s="7">
        <v>8</v>
      </c>
      <c r="H218" s="5" t="s">
        <v>672</v>
      </c>
      <c r="I218" s="9" t="s">
        <v>24</v>
      </c>
      <c r="J218" s="5" t="s">
        <v>68</v>
      </c>
      <c r="K218" s="5" t="s">
        <v>5061</v>
      </c>
      <c r="L218" s="5" t="s">
        <v>5064</v>
      </c>
      <c r="M218" s="5" t="s">
        <v>42</v>
      </c>
      <c r="N218" s="5" t="s">
        <v>237</v>
      </c>
      <c r="O218" s="5" t="b">
        <f t="shared" ca="1" si="0"/>
        <v>1</v>
      </c>
      <c r="P218" s="5" t="b">
        <f t="shared" ca="1" si="25"/>
        <v>1</v>
      </c>
      <c r="Q218" s="5"/>
      <c r="R218" s="5"/>
      <c r="S218" s="5"/>
      <c r="T218" s="5"/>
      <c r="U218" s="5"/>
      <c r="V218" s="5"/>
      <c r="W218" s="5"/>
      <c r="X218" s="5"/>
      <c r="Y218" s="5"/>
      <c r="Z218" s="5"/>
      <c r="AA218" s="5"/>
      <c r="AB218" s="5"/>
      <c r="AC218" s="5"/>
      <c r="AD218" s="5"/>
      <c r="AE218" s="5"/>
    </row>
    <row r="219" spans="1:31" ht="21" customHeight="1">
      <c r="A219" s="5" t="s">
        <v>5158</v>
      </c>
      <c r="B219" s="5" t="s">
        <v>5160</v>
      </c>
      <c r="C219" s="5" t="s">
        <v>170</v>
      </c>
      <c r="D219" s="12" t="s">
        <v>47</v>
      </c>
      <c r="E219" s="5" t="s">
        <v>29</v>
      </c>
      <c r="F219" s="7">
        <v>6</v>
      </c>
      <c r="G219" s="7">
        <v>8</v>
      </c>
      <c r="H219" s="5" t="s">
        <v>672</v>
      </c>
      <c r="I219" s="5" t="s">
        <v>125</v>
      </c>
      <c r="J219" s="5" t="s">
        <v>57</v>
      </c>
      <c r="K219" s="5" t="s">
        <v>5163</v>
      </c>
      <c r="L219" s="5" t="s">
        <v>5165</v>
      </c>
      <c r="M219" s="5" t="s">
        <v>37</v>
      </c>
      <c r="N219" s="5" t="s">
        <v>89</v>
      </c>
      <c r="O219" s="5" t="b">
        <f t="shared" ca="1" si="0"/>
        <v>1</v>
      </c>
      <c r="P219" s="5" t="b">
        <f t="shared" ca="1" si="25"/>
        <v>1</v>
      </c>
      <c r="Q219" s="5"/>
      <c r="R219" s="5"/>
      <c r="S219" s="5"/>
      <c r="T219" s="5"/>
      <c r="U219" s="5"/>
      <c r="V219" s="5"/>
      <c r="W219" s="5"/>
      <c r="X219" s="5"/>
      <c r="Y219" s="5"/>
      <c r="Z219" s="5"/>
      <c r="AA219" s="5"/>
      <c r="AB219" s="5"/>
      <c r="AC219" s="5"/>
      <c r="AD219" s="5"/>
      <c r="AE219" s="5"/>
    </row>
    <row r="220" spans="1:31" ht="21" customHeight="1">
      <c r="A220" s="5" t="s">
        <v>6340</v>
      </c>
      <c r="B220" s="5" t="s">
        <v>6341</v>
      </c>
      <c r="C220" s="5" t="s">
        <v>20</v>
      </c>
      <c r="D220" s="5" t="s">
        <v>21</v>
      </c>
      <c r="E220" s="5" t="s">
        <v>29</v>
      </c>
      <c r="F220" s="7">
        <v>6.5</v>
      </c>
      <c r="G220" s="7">
        <v>9</v>
      </c>
      <c r="H220" s="5" t="s">
        <v>6344</v>
      </c>
      <c r="I220" s="5" t="s">
        <v>31</v>
      </c>
      <c r="J220" s="5" t="s">
        <v>110</v>
      </c>
      <c r="K220" s="5" t="s">
        <v>6347</v>
      </c>
      <c r="L220" s="5" t="s">
        <v>6348</v>
      </c>
      <c r="M220" s="5" t="s">
        <v>37</v>
      </c>
      <c r="N220" s="5" t="s">
        <v>55</v>
      </c>
      <c r="O220" s="5" t="b">
        <f t="shared" ca="1" si="0"/>
        <v>1</v>
      </c>
      <c r="P220" s="5"/>
      <c r="Q220" s="5"/>
      <c r="R220" s="5"/>
      <c r="S220" s="5"/>
      <c r="T220" s="5"/>
      <c r="U220" s="5"/>
      <c r="V220" s="5"/>
      <c r="W220" s="5"/>
      <c r="X220" s="5"/>
      <c r="Y220" s="5"/>
      <c r="Z220" s="5"/>
      <c r="AA220" s="5"/>
      <c r="AB220" s="5"/>
      <c r="AC220" s="5"/>
      <c r="AD220" s="5"/>
      <c r="AE220" s="5"/>
    </row>
    <row r="221" spans="1:31" ht="21" customHeight="1">
      <c r="A221" s="5" t="s">
        <v>6321</v>
      </c>
      <c r="B221" s="5" t="s">
        <v>6322</v>
      </c>
      <c r="C221" s="5" t="s">
        <v>170</v>
      </c>
      <c r="D221" s="5" t="s">
        <v>390</v>
      </c>
      <c r="E221" s="5" t="s">
        <v>45</v>
      </c>
      <c r="F221" s="7">
        <v>6.5</v>
      </c>
      <c r="G221" s="7">
        <v>8.5</v>
      </c>
      <c r="H221" s="5" t="s">
        <v>6325</v>
      </c>
      <c r="I221" s="5" t="s">
        <v>31</v>
      </c>
      <c r="J221" s="5" t="s">
        <v>403</v>
      </c>
      <c r="K221" s="5" t="s">
        <v>6327</v>
      </c>
      <c r="L221" s="5" t="s">
        <v>6329</v>
      </c>
      <c r="M221" s="5" t="s">
        <v>53</v>
      </c>
      <c r="N221" s="5" t="s">
        <v>38</v>
      </c>
      <c r="O221" s="5" t="b">
        <f t="shared" ca="1" si="0"/>
        <v>1</v>
      </c>
      <c r="P221" s="5" t="b">
        <f t="shared" ref="P221:P224" ca="1" si="26">IFERROR(__xludf.DUMMYFUNCTION("REGEXMATCH(L221,""(?i)Java"")"),TRUE)</f>
        <v>1</v>
      </c>
      <c r="Q221" s="5"/>
      <c r="R221" s="5"/>
      <c r="S221" s="5"/>
      <c r="T221" s="5"/>
      <c r="U221" s="5"/>
      <c r="V221" s="5"/>
      <c r="W221" s="5"/>
      <c r="X221" s="5"/>
      <c r="Y221" s="5"/>
      <c r="Z221" s="5"/>
      <c r="AA221" s="5"/>
      <c r="AB221" s="5"/>
      <c r="AC221" s="5"/>
      <c r="AD221" s="5"/>
      <c r="AE221" s="5"/>
    </row>
    <row r="222" spans="1:31" ht="21" customHeight="1">
      <c r="A222" s="5" t="s">
        <v>1457</v>
      </c>
      <c r="B222" s="5" t="s">
        <v>6558</v>
      </c>
      <c r="C222" s="5" t="s">
        <v>27</v>
      </c>
      <c r="D222" s="5" t="s">
        <v>212</v>
      </c>
      <c r="E222" s="5" t="s">
        <v>45</v>
      </c>
      <c r="F222" s="7">
        <v>7</v>
      </c>
      <c r="G222" s="7">
        <v>12</v>
      </c>
      <c r="H222" s="5" t="s">
        <v>957</v>
      </c>
      <c r="I222" s="5" t="s">
        <v>31</v>
      </c>
      <c r="J222" s="5" t="s">
        <v>110</v>
      </c>
      <c r="K222" s="5" t="s">
        <v>6561</v>
      </c>
      <c r="L222" s="5" t="s">
        <v>6562</v>
      </c>
      <c r="M222" s="5" t="s">
        <v>100</v>
      </c>
      <c r="N222" s="5" t="s">
        <v>55</v>
      </c>
      <c r="O222" s="5" t="b">
        <f t="shared" ca="1" si="0"/>
        <v>1</v>
      </c>
      <c r="P222" s="5" t="b">
        <f t="shared" ca="1" si="26"/>
        <v>1</v>
      </c>
      <c r="Q222" s="5"/>
      <c r="R222" s="5"/>
      <c r="S222" s="5"/>
      <c r="T222" s="5"/>
      <c r="U222" s="5"/>
      <c r="V222" s="5"/>
      <c r="W222" s="5"/>
      <c r="X222" s="5"/>
      <c r="Y222" s="5"/>
      <c r="Z222" s="5"/>
      <c r="AA222" s="5"/>
      <c r="AB222" s="5"/>
      <c r="AC222" s="5"/>
      <c r="AD222" s="5"/>
      <c r="AE222" s="5"/>
    </row>
    <row r="223" spans="1:31" ht="21" customHeight="1">
      <c r="A223" s="5" t="s">
        <v>784</v>
      </c>
      <c r="B223" s="5" t="s">
        <v>6962</v>
      </c>
      <c r="C223" s="5" t="s">
        <v>41</v>
      </c>
      <c r="D223" s="5" t="s">
        <v>874</v>
      </c>
      <c r="E223" s="5" t="s">
        <v>29</v>
      </c>
      <c r="F223" s="11">
        <v>7</v>
      </c>
      <c r="G223" s="11">
        <v>8</v>
      </c>
      <c r="H223" s="13" t="s">
        <v>1104</v>
      </c>
      <c r="I223" s="5" t="s">
        <v>31</v>
      </c>
      <c r="J223" s="5" t="s">
        <v>6242</v>
      </c>
      <c r="K223" s="5" t="s">
        <v>6964</v>
      </c>
      <c r="L223" s="5" t="s">
        <v>6966</v>
      </c>
      <c r="M223" s="5" t="s">
        <v>167</v>
      </c>
      <c r="N223" s="5" t="s">
        <v>55</v>
      </c>
      <c r="O223" s="5" t="b">
        <f t="shared" ca="1" si="0"/>
        <v>1</v>
      </c>
      <c r="P223" s="5" t="b">
        <f t="shared" ca="1" si="26"/>
        <v>1</v>
      </c>
      <c r="Q223" s="5"/>
      <c r="R223" s="5"/>
      <c r="S223" s="5"/>
      <c r="T223" s="5"/>
      <c r="U223" s="5"/>
      <c r="V223" s="5"/>
      <c r="W223" s="5"/>
      <c r="X223" s="5"/>
      <c r="Y223" s="5"/>
      <c r="Z223" s="5"/>
      <c r="AA223" s="5"/>
      <c r="AB223" s="5"/>
      <c r="AC223" s="5"/>
      <c r="AD223" s="5"/>
      <c r="AE223" s="5"/>
    </row>
    <row r="224" spans="1:31" ht="21" customHeight="1">
      <c r="A224" s="5" t="s">
        <v>2660</v>
      </c>
      <c r="B224" s="5" t="s">
        <v>3247</v>
      </c>
      <c r="C224" s="5" t="s">
        <v>27</v>
      </c>
      <c r="D224" s="5" t="s">
        <v>1272</v>
      </c>
      <c r="E224" s="5" t="s">
        <v>45</v>
      </c>
      <c r="F224" s="7">
        <v>7</v>
      </c>
      <c r="G224" s="7">
        <v>10</v>
      </c>
      <c r="H224" s="5" t="s">
        <v>979</v>
      </c>
      <c r="I224" s="5" t="s">
        <v>125</v>
      </c>
      <c r="J224" s="5" t="s">
        <v>3251</v>
      </c>
      <c r="K224" s="5" t="s">
        <v>3252</v>
      </c>
      <c r="L224" s="5" t="s">
        <v>3254</v>
      </c>
      <c r="M224" s="5" t="s">
        <v>167</v>
      </c>
      <c r="N224" s="5" t="s">
        <v>405</v>
      </c>
      <c r="O224" s="5" t="b">
        <f t="shared" ca="1" si="0"/>
        <v>1</v>
      </c>
      <c r="P224" s="5" t="b">
        <f t="shared" ca="1" si="26"/>
        <v>1</v>
      </c>
      <c r="Q224" s="5"/>
      <c r="R224" s="5"/>
      <c r="S224" s="5"/>
      <c r="T224" s="5"/>
      <c r="U224" s="5"/>
      <c r="V224" s="5"/>
      <c r="W224" s="5"/>
      <c r="X224" s="5"/>
      <c r="Y224" s="5"/>
      <c r="Z224" s="5"/>
      <c r="AA224" s="5"/>
      <c r="AB224" s="5"/>
      <c r="AC224" s="5"/>
      <c r="AD224" s="5"/>
      <c r="AE224" s="5"/>
    </row>
    <row r="225" spans="1:31" ht="21" customHeight="1">
      <c r="A225" s="5" t="s">
        <v>713</v>
      </c>
      <c r="B225" s="5" t="s">
        <v>9717</v>
      </c>
      <c r="C225" s="5" t="s">
        <v>27</v>
      </c>
      <c r="D225" s="5" t="s">
        <v>850</v>
      </c>
      <c r="E225" s="5" t="s">
        <v>29</v>
      </c>
      <c r="F225" s="7">
        <v>7</v>
      </c>
      <c r="G225" s="7">
        <v>10</v>
      </c>
      <c r="H225" s="5" t="s">
        <v>979</v>
      </c>
      <c r="I225" s="5" t="s">
        <v>31</v>
      </c>
      <c r="J225" s="5" t="s">
        <v>134</v>
      </c>
      <c r="K225" s="5" t="s">
        <v>9719</v>
      </c>
      <c r="L225" s="9" t="s">
        <v>47</v>
      </c>
      <c r="M225" s="5" t="s">
        <v>100</v>
      </c>
      <c r="N225" s="5" t="s">
        <v>55</v>
      </c>
      <c r="O225" s="5" t="b">
        <f t="shared" ca="1" si="0"/>
        <v>1</v>
      </c>
      <c r="P225" s="9"/>
      <c r="Q225" s="5"/>
      <c r="R225" s="5"/>
      <c r="S225" s="5"/>
      <c r="T225" s="5"/>
      <c r="U225" s="5"/>
      <c r="V225" s="5"/>
      <c r="W225" s="5"/>
      <c r="X225" s="5"/>
      <c r="Y225" s="5"/>
      <c r="Z225" s="5"/>
      <c r="AA225" s="5"/>
      <c r="AB225" s="5"/>
      <c r="AC225" s="5"/>
      <c r="AD225" s="5"/>
      <c r="AE225" s="5"/>
    </row>
    <row r="226" spans="1:31" ht="21" customHeight="1">
      <c r="A226" s="5" t="s">
        <v>2301</v>
      </c>
      <c r="B226" s="5" t="s">
        <v>6505</v>
      </c>
      <c r="C226" s="5" t="s">
        <v>27</v>
      </c>
      <c r="D226" s="5" t="s">
        <v>850</v>
      </c>
      <c r="E226" s="5" t="s">
        <v>29</v>
      </c>
      <c r="F226" s="7">
        <v>7</v>
      </c>
      <c r="G226" s="7">
        <v>12</v>
      </c>
      <c r="H226" s="5" t="s">
        <v>957</v>
      </c>
      <c r="I226" s="9" t="s">
        <v>24</v>
      </c>
      <c r="J226" s="5" t="s">
        <v>57</v>
      </c>
      <c r="K226" s="5" t="s">
        <v>6508</v>
      </c>
      <c r="L226" s="5" t="s">
        <v>6510</v>
      </c>
      <c r="M226" s="5" t="s">
        <v>100</v>
      </c>
      <c r="N226" s="5" t="s">
        <v>55</v>
      </c>
      <c r="O226" s="5" t="b">
        <f t="shared" ca="1" si="0"/>
        <v>1</v>
      </c>
      <c r="P226" s="5" t="b">
        <f t="shared" ref="P226:P231" ca="1" si="27">IFERROR(__xludf.DUMMYFUNCTION("REGEXMATCH(L226,""(?i)Java"")"),TRUE)</f>
        <v>1</v>
      </c>
      <c r="Q226" s="5"/>
      <c r="R226" s="5"/>
      <c r="S226" s="5"/>
      <c r="T226" s="5"/>
      <c r="U226" s="5"/>
      <c r="V226" s="5"/>
      <c r="W226" s="5"/>
      <c r="X226" s="5"/>
      <c r="Y226" s="5"/>
      <c r="Z226" s="5"/>
      <c r="AA226" s="5"/>
      <c r="AB226" s="5"/>
      <c r="AC226" s="5"/>
      <c r="AD226" s="5"/>
      <c r="AE226" s="5"/>
    </row>
    <row r="227" spans="1:31" ht="21" customHeight="1">
      <c r="A227" s="5" t="s">
        <v>6424</v>
      </c>
      <c r="B227" s="5" t="s">
        <v>6425</v>
      </c>
      <c r="C227" s="5" t="s">
        <v>41</v>
      </c>
      <c r="D227" s="12" t="s">
        <v>47</v>
      </c>
      <c r="E227" s="5" t="s">
        <v>45</v>
      </c>
      <c r="F227" s="11">
        <v>7</v>
      </c>
      <c r="G227" s="11">
        <v>8</v>
      </c>
      <c r="H227" s="13" t="s">
        <v>1104</v>
      </c>
      <c r="I227" s="5" t="s">
        <v>108</v>
      </c>
      <c r="J227" s="5" t="s">
        <v>1152</v>
      </c>
      <c r="K227" s="5" t="s">
        <v>6428</v>
      </c>
      <c r="L227" s="5" t="s">
        <v>6430</v>
      </c>
      <c r="M227" s="5" t="s">
        <v>37</v>
      </c>
      <c r="N227" s="5" t="s">
        <v>237</v>
      </c>
      <c r="O227" s="5" t="b">
        <f t="shared" ca="1" si="0"/>
        <v>1</v>
      </c>
      <c r="P227" s="5" t="b">
        <f t="shared" ca="1" si="27"/>
        <v>1</v>
      </c>
      <c r="Q227" s="5"/>
      <c r="R227" s="5"/>
      <c r="S227" s="5"/>
      <c r="T227" s="5"/>
      <c r="U227" s="5"/>
      <c r="V227" s="5"/>
      <c r="W227" s="5"/>
      <c r="X227" s="5"/>
      <c r="Y227" s="5"/>
      <c r="Z227" s="5"/>
      <c r="AA227" s="5"/>
      <c r="AB227" s="5"/>
      <c r="AC227" s="5"/>
      <c r="AD227" s="5"/>
      <c r="AE227" s="5"/>
    </row>
    <row r="228" spans="1:31" ht="21" customHeight="1">
      <c r="A228" s="5" t="s">
        <v>784</v>
      </c>
      <c r="B228" s="5" t="s">
        <v>239</v>
      </c>
      <c r="C228" s="5" t="s">
        <v>27</v>
      </c>
      <c r="D228" s="5" t="s">
        <v>85</v>
      </c>
      <c r="E228" s="5" t="s">
        <v>45</v>
      </c>
      <c r="F228" s="7">
        <v>7</v>
      </c>
      <c r="G228" s="7">
        <v>18</v>
      </c>
      <c r="H228" s="5" t="s">
        <v>241</v>
      </c>
      <c r="I228" s="5" t="s">
        <v>31</v>
      </c>
      <c r="J228" s="5" t="s">
        <v>57</v>
      </c>
      <c r="K228" s="5" t="s">
        <v>6688</v>
      </c>
      <c r="L228" s="5" t="s">
        <v>6689</v>
      </c>
      <c r="M228" s="5" t="s">
        <v>53</v>
      </c>
      <c r="N228" s="5" t="s">
        <v>55</v>
      </c>
      <c r="O228" s="5" t="b">
        <f t="shared" ca="1" si="0"/>
        <v>1</v>
      </c>
      <c r="P228" s="5" t="b">
        <f t="shared" ca="1" si="27"/>
        <v>1</v>
      </c>
      <c r="Q228" s="5"/>
      <c r="R228" s="5"/>
      <c r="S228" s="5"/>
      <c r="T228" s="5"/>
      <c r="U228" s="5"/>
      <c r="V228" s="5"/>
      <c r="W228" s="5"/>
      <c r="X228" s="5"/>
      <c r="Y228" s="5"/>
      <c r="Z228" s="5"/>
      <c r="AA228" s="5"/>
      <c r="AB228" s="5"/>
      <c r="AC228" s="5"/>
      <c r="AD228" s="5"/>
      <c r="AE228" s="5"/>
    </row>
    <row r="229" spans="1:31" ht="21" customHeight="1">
      <c r="A229" s="5" t="s">
        <v>396</v>
      </c>
      <c r="B229" s="5" t="s">
        <v>1399</v>
      </c>
      <c r="C229" s="5" t="s">
        <v>27</v>
      </c>
      <c r="D229" s="5" t="s">
        <v>85</v>
      </c>
      <c r="E229" s="5" t="s">
        <v>45</v>
      </c>
      <c r="F229" s="7">
        <v>7</v>
      </c>
      <c r="G229" s="7">
        <v>15</v>
      </c>
      <c r="H229" s="5" t="s">
        <v>505</v>
      </c>
      <c r="I229" s="5" t="s">
        <v>125</v>
      </c>
      <c r="J229" s="5" t="s">
        <v>1053</v>
      </c>
      <c r="K229" s="9" t="s">
        <v>47</v>
      </c>
      <c r="L229" s="5" t="s">
        <v>6842</v>
      </c>
      <c r="M229" s="5" t="s">
        <v>53</v>
      </c>
      <c r="N229" s="5" t="s">
        <v>55</v>
      </c>
      <c r="O229" s="5" t="b">
        <f t="shared" ca="1" si="0"/>
        <v>1</v>
      </c>
      <c r="P229" s="5" t="b">
        <f t="shared" ca="1" si="27"/>
        <v>1</v>
      </c>
      <c r="Q229" s="5"/>
      <c r="R229" s="5"/>
      <c r="S229" s="5"/>
      <c r="T229" s="5"/>
      <c r="U229" s="5"/>
      <c r="V229" s="5"/>
      <c r="W229" s="5"/>
      <c r="X229" s="5"/>
      <c r="Y229" s="5"/>
      <c r="Z229" s="5"/>
      <c r="AA229" s="5"/>
      <c r="AB229" s="5"/>
      <c r="AC229" s="5"/>
      <c r="AD229" s="5"/>
      <c r="AE229" s="5"/>
    </row>
    <row r="230" spans="1:31" ht="21" customHeight="1">
      <c r="A230" s="5" t="s">
        <v>784</v>
      </c>
      <c r="B230" s="5" t="s">
        <v>6891</v>
      </c>
      <c r="C230" s="5" t="s">
        <v>27</v>
      </c>
      <c r="D230" s="5" t="s">
        <v>575</v>
      </c>
      <c r="E230" s="5" t="s">
        <v>29</v>
      </c>
      <c r="F230" s="7">
        <v>7</v>
      </c>
      <c r="G230" s="7">
        <v>15</v>
      </c>
      <c r="H230" s="5" t="s">
        <v>505</v>
      </c>
      <c r="I230" s="5" t="s">
        <v>108</v>
      </c>
      <c r="J230" s="5" t="s">
        <v>4191</v>
      </c>
      <c r="K230" s="5" t="s">
        <v>1415</v>
      </c>
      <c r="L230" s="5" t="s">
        <v>6894</v>
      </c>
      <c r="M230" s="5" t="s">
        <v>100</v>
      </c>
      <c r="N230" s="5" t="s">
        <v>55</v>
      </c>
      <c r="O230" s="5" t="b">
        <f t="shared" ca="1" si="0"/>
        <v>1</v>
      </c>
      <c r="P230" s="5" t="b">
        <f t="shared" ca="1" si="27"/>
        <v>1</v>
      </c>
      <c r="Q230" s="5"/>
      <c r="R230" s="5"/>
      <c r="S230" s="5"/>
      <c r="T230" s="5"/>
      <c r="U230" s="5"/>
      <c r="V230" s="5"/>
      <c r="W230" s="5"/>
      <c r="X230" s="5"/>
      <c r="Y230" s="5"/>
      <c r="Z230" s="5"/>
      <c r="AA230" s="5"/>
      <c r="AB230" s="5"/>
      <c r="AC230" s="5"/>
      <c r="AD230" s="5"/>
      <c r="AE230" s="5"/>
    </row>
    <row r="231" spans="1:31" ht="21" customHeight="1">
      <c r="A231" s="5" t="s">
        <v>7585</v>
      </c>
      <c r="B231" s="5" t="s">
        <v>7586</v>
      </c>
      <c r="C231" s="5" t="s">
        <v>27</v>
      </c>
      <c r="D231" s="5" t="s">
        <v>105</v>
      </c>
      <c r="E231" s="5" t="s">
        <v>29</v>
      </c>
      <c r="F231" s="7">
        <v>7</v>
      </c>
      <c r="G231" s="7">
        <v>9</v>
      </c>
      <c r="H231" s="5" t="s">
        <v>7518</v>
      </c>
      <c r="I231" s="5" t="s">
        <v>108</v>
      </c>
      <c r="J231" s="5" t="s">
        <v>3385</v>
      </c>
      <c r="K231" s="5" t="s">
        <v>7589</v>
      </c>
      <c r="L231" s="5" t="s">
        <v>7590</v>
      </c>
      <c r="M231" s="5" t="s">
        <v>37</v>
      </c>
      <c r="N231" s="5" t="s">
        <v>89</v>
      </c>
      <c r="O231" s="5" t="b">
        <f t="shared" ca="1" si="0"/>
        <v>1</v>
      </c>
      <c r="P231" s="5" t="b">
        <f t="shared" ca="1" si="27"/>
        <v>1</v>
      </c>
      <c r="Q231" s="5"/>
      <c r="R231" s="5"/>
      <c r="S231" s="5"/>
      <c r="T231" s="5"/>
      <c r="U231" s="5"/>
      <c r="V231" s="5"/>
      <c r="W231" s="5"/>
      <c r="X231" s="5"/>
      <c r="Y231" s="5"/>
      <c r="Z231" s="5"/>
      <c r="AA231" s="5"/>
      <c r="AB231" s="5"/>
      <c r="AC231" s="5"/>
      <c r="AD231" s="5"/>
      <c r="AE231" s="5"/>
    </row>
    <row r="232" spans="1:31" ht="21" customHeight="1">
      <c r="A232" s="5" t="s">
        <v>277</v>
      </c>
      <c r="B232" s="5" t="s">
        <v>7015</v>
      </c>
      <c r="C232" s="5" t="s">
        <v>27</v>
      </c>
      <c r="D232" s="5" t="s">
        <v>105</v>
      </c>
      <c r="E232" s="5" t="s">
        <v>29</v>
      </c>
      <c r="F232" s="7">
        <v>7</v>
      </c>
      <c r="G232" s="7">
        <v>12</v>
      </c>
      <c r="H232" s="5" t="s">
        <v>957</v>
      </c>
      <c r="I232" s="9" t="s">
        <v>24</v>
      </c>
      <c r="J232" s="5" t="s">
        <v>516</v>
      </c>
      <c r="K232" s="5" t="s">
        <v>7018</v>
      </c>
      <c r="L232" s="5" t="s">
        <v>7020</v>
      </c>
      <c r="M232" s="5" t="s">
        <v>42</v>
      </c>
      <c r="N232" s="5" t="s">
        <v>237</v>
      </c>
      <c r="O232" s="5" t="b">
        <f t="shared" ca="1" si="0"/>
        <v>1</v>
      </c>
      <c r="P232" s="5"/>
      <c r="Q232" s="5"/>
      <c r="R232" s="5"/>
      <c r="S232" s="5"/>
      <c r="T232" s="5"/>
      <c r="U232" s="5"/>
      <c r="V232" s="5"/>
      <c r="W232" s="5"/>
      <c r="X232" s="5"/>
      <c r="Y232" s="5"/>
      <c r="Z232" s="5"/>
      <c r="AA232" s="5"/>
      <c r="AB232" s="5"/>
      <c r="AC232" s="5"/>
      <c r="AD232" s="5"/>
      <c r="AE232" s="5"/>
    </row>
    <row r="233" spans="1:31" ht="21" customHeight="1">
      <c r="A233" s="5" t="s">
        <v>1457</v>
      </c>
      <c r="B233" s="5" t="s">
        <v>9757</v>
      </c>
      <c r="C233" s="5" t="s">
        <v>27</v>
      </c>
      <c r="D233" s="5" t="s">
        <v>80</v>
      </c>
      <c r="E233" s="5" t="s">
        <v>45</v>
      </c>
      <c r="F233" s="7">
        <v>7</v>
      </c>
      <c r="G233" s="7">
        <v>15</v>
      </c>
      <c r="H233" s="5" t="s">
        <v>505</v>
      </c>
      <c r="I233" s="5" t="s">
        <v>125</v>
      </c>
      <c r="J233" s="5" t="s">
        <v>942</v>
      </c>
      <c r="K233" s="5" t="s">
        <v>9759</v>
      </c>
      <c r="L233" s="5" t="s">
        <v>9760</v>
      </c>
      <c r="M233" s="5" t="s">
        <v>37</v>
      </c>
      <c r="N233" s="5" t="s">
        <v>55</v>
      </c>
      <c r="O233" s="5" t="b">
        <f t="shared" ca="1" si="0"/>
        <v>1</v>
      </c>
      <c r="P233" s="5" t="b">
        <f t="shared" ref="P233:P234" ca="1" si="28">IFERROR(__xludf.DUMMYFUNCTION("REGEXMATCH(L233,""(?i)Java"")"),TRUE)</f>
        <v>1</v>
      </c>
      <c r="Q233" s="5"/>
      <c r="R233" s="5"/>
      <c r="S233" s="5"/>
      <c r="T233" s="5"/>
      <c r="U233" s="5"/>
      <c r="V233" s="5"/>
      <c r="W233" s="5"/>
      <c r="X233" s="5"/>
      <c r="Y233" s="5"/>
      <c r="Z233" s="5"/>
      <c r="AA233" s="5"/>
      <c r="AB233" s="5"/>
      <c r="AC233" s="5"/>
      <c r="AD233" s="5"/>
      <c r="AE233" s="5"/>
    </row>
    <row r="234" spans="1:31" ht="21" customHeight="1">
      <c r="A234" s="5" t="s">
        <v>7619</v>
      </c>
      <c r="B234" s="5" t="s">
        <v>7620</v>
      </c>
      <c r="C234" s="5" t="s">
        <v>27</v>
      </c>
      <c r="D234" s="5" t="s">
        <v>266</v>
      </c>
      <c r="E234" s="5" t="s">
        <v>29</v>
      </c>
      <c r="F234" s="7">
        <v>7</v>
      </c>
      <c r="G234" s="7">
        <v>9</v>
      </c>
      <c r="H234" s="5" t="s">
        <v>7518</v>
      </c>
      <c r="I234" s="5" t="s">
        <v>108</v>
      </c>
      <c r="J234" s="5" t="s">
        <v>7624</v>
      </c>
      <c r="K234" s="5" t="s">
        <v>7625</v>
      </c>
      <c r="L234" s="5" t="s">
        <v>7628</v>
      </c>
      <c r="M234" s="5" t="s">
        <v>53</v>
      </c>
      <c r="N234" s="5" t="s">
        <v>55</v>
      </c>
      <c r="O234" s="5" t="b">
        <f t="shared" ca="1" si="0"/>
        <v>1</v>
      </c>
      <c r="P234" s="5" t="b">
        <f t="shared" ca="1" si="28"/>
        <v>1</v>
      </c>
      <c r="Q234" s="5"/>
      <c r="R234" s="5"/>
      <c r="S234" s="5"/>
      <c r="T234" s="5"/>
      <c r="U234" s="5"/>
      <c r="V234" s="5"/>
      <c r="W234" s="5"/>
      <c r="X234" s="5"/>
      <c r="Y234" s="5"/>
      <c r="Z234" s="5"/>
      <c r="AA234" s="5"/>
      <c r="AB234" s="5"/>
      <c r="AC234" s="5"/>
      <c r="AD234" s="5"/>
      <c r="AE234" s="5"/>
    </row>
    <row r="235" spans="1:31" ht="21" customHeight="1">
      <c r="A235" s="5" t="s">
        <v>277</v>
      </c>
      <c r="B235" s="5" t="s">
        <v>6486</v>
      </c>
      <c r="C235" s="5" t="s">
        <v>27</v>
      </c>
      <c r="D235" s="12" t="s">
        <v>47</v>
      </c>
      <c r="E235" s="5" t="s">
        <v>45</v>
      </c>
      <c r="F235" s="7">
        <v>7</v>
      </c>
      <c r="G235" s="7">
        <v>12</v>
      </c>
      <c r="H235" s="5" t="s">
        <v>957</v>
      </c>
      <c r="I235" s="5" t="s">
        <v>31</v>
      </c>
      <c r="J235" s="5" t="s">
        <v>598</v>
      </c>
      <c r="K235" s="5" t="s">
        <v>6492</v>
      </c>
      <c r="L235" s="5" t="s">
        <v>6494</v>
      </c>
      <c r="M235" s="5" t="s">
        <v>37</v>
      </c>
      <c r="N235" s="5" t="s">
        <v>55</v>
      </c>
      <c r="O235" s="5" t="b">
        <f t="shared" ca="1" si="0"/>
        <v>1</v>
      </c>
      <c r="P235" s="5"/>
      <c r="Q235" s="5"/>
      <c r="R235" s="5"/>
      <c r="S235" s="5"/>
      <c r="T235" s="5"/>
      <c r="U235" s="5"/>
      <c r="V235" s="5"/>
      <c r="W235" s="5"/>
      <c r="X235" s="5"/>
      <c r="Y235" s="5"/>
      <c r="Z235" s="5"/>
      <c r="AA235" s="5"/>
      <c r="AB235" s="5"/>
      <c r="AC235" s="5"/>
      <c r="AD235" s="5"/>
      <c r="AE235" s="5"/>
    </row>
    <row r="236" spans="1:31" ht="21" customHeight="1">
      <c r="A236" s="5" t="s">
        <v>7569</v>
      </c>
      <c r="B236" s="5" t="s">
        <v>7570</v>
      </c>
      <c r="C236" s="5" t="s">
        <v>27</v>
      </c>
      <c r="D236" s="12" t="s">
        <v>47</v>
      </c>
      <c r="E236" s="5" t="s">
        <v>29</v>
      </c>
      <c r="F236" s="7">
        <v>7</v>
      </c>
      <c r="G236" s="7">
        <v>9</v>
      </c>
      <c r="H236" s="5" t="s">
        <v>7518</v>
      </c>
      <c r="I236" s="5" t="s">
        <v>125</v>
      </c>
      <c r="J236" s="5" t="s">
        <v>2745</v>
      </c>
      <c r="K236" s="5" t="s">
        <v>2794</v>
      </c>
      <c r="L236" s="5" t="s">
        <v>7575</v>
      </c>
      <c r="M236" s="5" t="s">
        <v>37</v>
      </c>
      <c r="N236" s="5" t="s">
        <v>55</v>
      </c>
      <c r="O236" s="5" t="b">
        <f t="shared" ca="1" si="0"/>
        <v>1</v>
      </c>
      <c r="P236" s="5" t="b">
        <f ca="1">IFERROR(__xludf.DUMMYFUNCTION("REGEXMATCH(L236,""(?i)Java"")"),TRUE)</f>
        <v>1</v>
      </c>
      <c r="Q236" s="5"/>
      <c r="R236" s="5"/>
      <c r="S236" s="5"/>
      <c r="T236" s="5"/>
      <c r="U236" s="5"/>
      <c r="V236" s="5"/>
      <c r="W236" s="5"/>
      <c r="X236" s="5"/>
      <c r="Y236" s="5"/>
      <c r="Z236" s="5"/>
      <c r="AA236" s="5"/>
      <c r="AB236" s="5"/>
      <c r="AC236" s="5"/>
      <c r="AD236" s="5"/>
      <c r="AE236" s="5"/>
    </row>
    <row r="237" spans="1:31" ht="21" customHeight="1">
      <c r="A237" s="5" t="s">
        <v>277</v>
      </c>
      <c r="B237" s="5" t="s">
        <v>9776</v>
      </c>
      <c r="C237" s="5" t="s">
        <v>20</v>
      </c>
      <c r="D237" s="5" t="s">
        <v>1173</v>
      </c>
      <c r="E237" s="5" t="s">
        <v>29</v>
      </c>
      <c r="F237" s="7">
        <v>7</v>
      </c>
      <c r="G237" s="7">
        <v>9</v>
      </c>
      <c r="H237" s="5" t="s">
        <v>7518</v>
      </c>
      <c r="I237" s="5" t="s">
        <v>31</v>
      </c>
      <c r="J237" s="5" t="s">
        <v>110</v>
      </c>
      <c r="K237" s="5" t="s">
        <v>9777</v>
      </c>
      <c r="L237" s="5" t="s">
        <v>9778</v>
      </c>
      <c r="M237" s="5" t="s">
        <v>53</v>
      </c>
      <c r="N237" s="5" t="s">
        <v>405</v>
      </c>
      <c r="O237" s="5" t="b">
        <f t="shared" ca="1" si="0"/>
        <v>1</v>
      </c>
      <c r="P237" s="5"/>
      <c r="Q237" s="5"/>
      <c r="R237" s="5"/>
      <c r="S237" s="5"/>
      <c r="T237" s="5"/>
      <c r="U237" s="5"/>
      <c r="V237" s="5"/>
      <c r="W237" s="5"/>
      <c r="X237" s="5"/>
      <c r="Y237" s="5"/>
      <c r="Z237" s="5"/>
      <c r="AA237" s="5"/>
      <c r="AB237" s="5"/>
      <c r="AC237" s="5"/>
      <c r="AD237" s="5"/>
      <c r="AE237" s="5"/>
    </row>
    <row r="238" spans="1:31" ht="21" customHeight="1">
      <c r="A238" s="5" t="s">
        <v>9783</v>
      </c>
      <c r="B238" s="5" t="s">
        <v>8112</v>
      </c>
      <c r="C238" s="5" t="s">
        <v>20</v>
      </c>
      <c r="D238" s="12" t="s">
        <v>47</v>
      </c>
      <c r="E238" s="5" t="s">
        <v>45</v>
      </c>
      <c r="F238" s="7">
        <v>7</v>
      </c>
      <c r="G238" s="7">
        <v>14</v>
      </c>
      <c r="H238" s="5" t="s">
        <v>952</v>
      </c>
      <c r="I238" s="5" t="s">
        <v>125</v>
      </c>
      <c r="J238" s="5" t="s">
        <v>48</v>
      </c>
      <c r="K238" s="5" t="s">
        <v>8116</v>
      </c>
      <c r="L238" s="5" t="s">
        <v>9784</v>
      </c>
      <c r="M238" s="5" t="s">
        <v>648</v>
      </c>
      <c r="N238" s="5" t="s">
        <v>237</v>
      </c>
      <c r="O238" s="5" t="b">
        <f t="shared" ca="1" si="0"/>
        <v>1</v>
      </c>
      <c r="P238" s="5"/>
      <c r="Q238" s="5"/>
      <c r="R238" s="5"/>
      <c r="S238" s="5"/>
      <c r="T238" s="5"/>
      <c r="U238" s="5"/>
      <c r="V238" s="5"/>
      <c r="W238" s="5"/>
      <c r="X238" s="5"/>
      <c r="Y238" s="5"/>
      <c r="Z238" s="5"/>
      <c r="AA238" s="5"/>
      <c r="AB238" s="5"/>
      <c r="AC238" s="5"/>
      <c r="AD238" s="5"/>
      <c r="AE238" s="5"/>
    </row>
    <row r="239" spans="1:31" ht="21" customHeight="1">
      <c r="A239" s="5" t="s">
        <v>1531</v>
      </c>
      <c r="B239" s="5" t="s">
        <v>9787</v>
      </c>
      <c r="C239" s="5" t="s">
        <v>20</v>
      </c>
      <c r="D239" s="12" t="s">
        <v>47</v>
      </c>
      <c r="E239" s="5" t="s">
        <v>29</v>
      </c>
      <c r="F239" s="7">
        <v>7</v>
      </c>
      <c r="G239" s="7">
        <v>10</v>
      </c>
      <c r="H239" s="5" t="s">
        <v>979</v>
      </c>
      <c r="I239" s="5" t="s">
        <v>125</v>
      </c>
      <c r="J239" s="5" t="s">
        <v>57</v>
      </c>
      <c r="K239" s="9" t="s">
        <v>47</v>
      </c>
      <c r="L239" s="5" t="s">
        <v>9789</v>
      </c>
      <c r="M239" s="5" t="s">
        <v>100</v>
      </c>
      <c r="N239" s="5" t="s">
        <v>55</v>
      </c>
      <c r="O239" s="5" t="b">
        <f t="shared" ca="1" si="0"/>
        <v>1</v>
      </c>
      <c r="P239" s="5"/>
      <c r="Q239" s="5"/>
      <c r="R239" s="5"/>
      <c r="S239" s="5"/>
      <c r="T239" s="5"/>
      <c r="U239" s="5"/>
      <c r="V239" s="5"/>
      <c r="W239" s="5"/>
      <c r="X239" s="5"/>
      <c r="Y239" s="5"/>
      <c r="Z239" s="5"/>
      <c r="AA239" s="5"/>
      <c r="AB239" s="5"/>
      <c r="AC239" s="5"/>
      <c r="AD239" s="5"/>
      <c r="AE239" s="5"/>
    </row>
    <row r="240" spans="1:31" ht="21" customHeight="1">
      <c r="A240" s="5" t="s">
        <v>7555</v>
      </c>
      <c r="B240" s="5" t="s">
        <v>7556</v>
      </c>
      <c r="C240" s="5" t="s">
        <v>20</v>
      </c>
      <c r="D240" s="12" t="s">
        <v>47</v>
      </c>
      <c r="E240" s="5" t="s">
        <v>29</v>
      </c>
      <c r="F240" s="7">
        <v>7</v>
      </c>
      <c r="G240" s="7">
        <v>9</v>
      </c>
      <c r="H240" s="5" t="s">
        <v>7518</v>
      </c>
      <c r="I240" s="5" t="s">
        <v>125</v>
      </c>
      <c r="J240" s="5" t="s">
        <v>110</v>
      </c>
      <c r="K240" s="5" t="s">
        <v>7558</v>
      </c>
      <c r="L240" s="5" t="s">
        <v>7560</v>
      </c>
      <c r="M240" s="5" t="s">
        <v>37</v>
      </c>
      <c r="N240" s="5" t="s">
        <v>55</v>
      </c>
      <c r="O240" s="5" t="b">
        <f t="shared" ca="1" si="0"/>
        <v>1</v>
      </c>
      <c r="P240" s="5" t="b">
        <f ca="1">IFERROR(__xludf.DUMMYFUNCTION("REGEXMATCH(L240,""(?i)Java"")"),TRUE)</f>
        <v>1</v>
      </c>
      <c r="Q240" s="5"/>
      <c r="R240" s="5"/>
      <c r="S240" s="5"/>
      <c r="T240" s="5"/>
      <c r="U240" s="5"/>
      <c r="V240" s="5"/>
      <c r="W240" s="5"/>
      <c r="X240" s="5"/>
      <c r="Y240" s="5"/>
      <c r="Z240" s="5"/>
      <c r="AA240" s="5"/>
      <c r="AB240" s="5"/>
      <c r="AC240" s="5"/>
      <c r="AD240" s="5"/>
      <c r="AE240" s="5"/>
    </row>
    <row r="241" spans="1:31" ht="21" customHeight="1">
      <c r="A241" s="5" t="s">
        <v>6797</v>
      </c>
      <c r="B241" s="5" t="s">
        <v>6798</v>
      </c>
      <c r="C241" s="5" t="s">
        <v>20</v>
      </c>
      <c r="D241" s="12" t="s">
        <v>47</v>
      </c>
      <c r="E241" s="5" t="s">
        <v>45</v>
      </c>
      <c r="F241" s="7">
        <v>7</v>
      </c>
      <c r="G241" s="7">
        <v>12</v>
      </c>
      <c r="H241" s="5" t="s">
        <v>957</v>
      </c>
      <c r="I241" s="5" t="s">
        <v>125</v>
      </c>
      <c r="J241" s="5" t="s">
        <v>1770</v>
      </c>
      <c r="K241" s="5" t="s">
        <v>6801</v>
      </c>
      <c r="L241" s="5" t="s">
        <v>6803</v>
      </c>
      <c r="M241" s="5" t="s">
        <v>37</v>
      </c>
      <c r="N241" s="5" t="s">
        <v>405</v>
      </c>
      <c r="O241" s="5" t="b">
        <f t="shared" ca="1" si="0"/>
        <v>1</v>
      </c>
      <c r="P241" s="5"/>
      <c r="Q241" s="5"/>
      <c r="R241" s="5"/>
      <c r="S241" s="5"/>
      <c r="T241" s="5"/>
      <c r="U241" s="5"/>
      <c r="V241" s="5"/>
      <c r="W241" s="5"/>
      <c r="X241" s="5"/>
      <c r="Y241" s="5"/>
      <c r="Z241" s="5"/>
      <c r="AA241" s="5"/>
      <c r="AB241" s="5"/>
      <c r="AC241" s="5"/>
      <c r="AD241" s="5"/>
      <c r="AE241" s="5"/>
    </row>
    <row r="242" spans="1:31" ht="21" customHeight="1">
      <c r="A242" s="5" t="s">
        <v>2842</v>
      </c>
      <c r="B242" s="5" t="s">
        <v>7150</v>
      </c>
      <c r="C242" s="5" t="s">
        <v>41</v>
      </c>
      <c r="D242" s="5" t="s">
        <v>169</v>
      </c>
      <c r="E242" s="5" t="s">
        <v>29</v>
      </c>
      <c r="F242" s="7">
        <v>7</v>
      </c>
      <c r="G242" s="7">
        <v>8</v>
      </c>
      <c r="H242" s="5" t="s">
        <v>4100</v>
      </c>
      <c r="I242" s="5" t="s">
        <v>125</v>
      </c>
      <c r="J242" s="5" t="s">
        <v>57</v>
      </c>
      <c r="K242" s="5" t="s">
        <v>7154</v>
      </c>
      <c r="L242" s="5" t="s">
        <v>7155</v>
      </c>
      <c r="M242" s="5" t="s">
        <v>100</v>
      </c>
      <c r="N242" s="5" t="s">
        <v>55</v>
      </c>
      <c r="O242" s="5" t="b">
        <f t="shared" ca="1" si="0"/>
        <v>1</v>
      </c>
      <c r="P242" s="5" t="b">
        <f t="shared" ref="P242:P243" ca="1" si="29">IFERROR(__xludf.DUMMYFUNCTION("REGEXMATCH(L242,""(?i)Java"")"),TRUE)</f>
        <v>1</v>
      </c>
      <c r="Q242" s="5"/>
      <c r="R242" s="5"/>
      <c r="S242" s="5"/>
      <c r="T242" s="5"/>
      <c r="U242" s="5"/>
      <c r="V242" s="5"/>
      <c r="W242" s="5"/>
      <c r="X242" s="5"/>
      <c r="Y242" s="5"/>
      <c r="Z242" s="5"/>
      <c r="AA242" s="5"/>
      <c r="AB242" s="5"/>
      <c r="AC242" s="5"/>
      <c r="AD242" s="5"/>
      <c r="AE242" s="5"/>
    </row>
    <row r="243" spans="1:31" ht="21" customHeight="1">
      <c r="A243" s="5" t="s">
        <v>6408</v>
      </c>
      <c r="B243" s="5" t="s">
        <v>6410</v>
      </c>
      <c r="C243" s="5" t="s">
        <v>41</v>
      </c>
      <c r="D243" s="5" t="s">
        <v>874</v>
      </c>
      <c r="E243" s="5" t="s">
        <v>29</v>
      </c>
      <c r="F243" s="7">
        <v>7</v>
      </c>
      <c r="G243" s="7">
        <v>10</v>
      </c>
      <c r="H243" s="5" t="s">
        <v>979</v>
      </c>
      <c r="I243" s="5" t="s">
        <v>125</v>
      </c>
      <c r="J243" s="5" t="s">
        <v>57</v>
      </c>
      <c r="K243" s="5" t="s">
        <v>4020</v>
      </c>
      <c r="L243" s="5" t="s">
        <v>6412</v>
      </c>
      <c r="M243" s="5" t="s">
        <v>100</v>
      </c>
      <c r="N243" s="5" t="s">
        <v>55</v>
      </c>
      <c r="O243" s="5" t="b">
        <f t="shared" ca="1" si="0"/>
        <v>1</v>
      </c>
      <c r="P243" s="5" t="b">
        <f t="shared" ca="1" si="29"/>
        <v>1</v>
      </c>
      <c r="Q243" s="5"/>
      <c r="R243" s="5"/>
      <c r="S243" s="5"/>
      <c r="T243" s="5"/>
      <c r="U243" s="5"/>
      <c r="V243" s="5"/>
      <c r="W243" s="5"/>
      <c r="X243" s="5"/>
      <c r="Y243" s="5"/>
      <c r="Z243" s="5"/>
      <c r="AA243" s="5"/>
      <c r="AB243" s="5"/>
      <c r="AC243" s="5"/>
      <c r="AD243" s="5"/>
      <c r="AE243" s="5"/>
    </row>
    <row r="244" spans="1:31" ht="21" customHeight="1">
      <c r="A244" s="5" t="s">
        <v>7542</v>
      </c>
      <c r="B244" s="5" t="s">
        <v>7543</v>
      </c>
      <c r="C244" s="5" t="s">
        <v>41</v>
      </c>
      <c r="D244" s="5" t="s">
        <v>874</v>
      </c>
      <c r="E244" s="5" t="s">
        <v>45</v>
      </c>
      <c r="F244" s="7">
        <v>7</v>
      </c>
      <c r="G244" s="7">
        <v>9</v>
      </c>
      <c r="H244" s="5" t="s">
        <v>7518</v>
      </c>
      <c r="I244" s="5" t="s">
        <v>125</v>
      </c>
      <c r="J244" s="5" t="s">
        <v>48</v>
      </c>
      <c r="K244" s="5" t="s">
        <v>7545</v>
      </c>
      <c r="L244" s="5" t="s">
        <v>7546</v>
      </c>
      <c r="M244" s="5" t="s">
        <v>100</v>
      </c>
      <c r="N244" s="5" t="s">
        <v>55</v>
      </c>
      <c r="O244" s="5" t="b">
        <f t="shared" ca="1" si="0"/>
        <v>1</v>
      </c>
      <c r="P244" s="5"/>
      <c r="Q244" s="5"/>
      <c r="R244" s="5"/>
      <c r="S244" s="5"/>
      <c r="T244" s="5"/>
      <c r="U244" s="5"/>
      <c r="V244" s="5"/>
      <c r="W244" s="5"/>
      <c r="X244" s="5"/>
      <c r="Y244" s="5"/>
      <c r="Z244" s="5"/>
      <c r="AA244" s="5"/>
      <c r="AB244" s="5"/>
      <c r="AC244" s="5"/>
      <c r="AD244" s="5"/>
      <c r="AE244" s="5"/>
    </row>
    <row r="245" spans="1:31" ht="21" customHeight="1">
      <c r="A245" s="5" t="s">
        <v>248</v>
      </c>
      <c r="B245" s="5" t="s">
        <v>6666</v>
      </c>
      <c r="C245" s="5" t="s">
        <v>41</v>
      </c>
      <c r="D245" s="5" t="s">
        <v>874</v>
      </c>
      <c r="E245" s="5" t="s">
        <v>29</v>
      </c>
      <c r="F245" s="7">
        <v>7</v>
      </c>
      <c r="G245" s="7">
        <v>15</v>
      </c>
      <c r="H245" s="5" t="s">
        <v>505</v>
      </c>
      <c r="I245" s="5" t="s">
        <v>31</v>
      </c>
      <c r="J245" s="5" t="s">
        <v>2797</v>
      </c>
      <c r="K245" s="5" t="s">
        <v>6669</v>
      </c>
      <c r="L245" s="5" t="s">
        <v>6672</v>
      </c>
      <c r="M245" s="5" t="s">
        <v>53</v>
      </c>
      <c r="N245" s="5" t="s">
        <v>55</v>
      </c>
      <c r="O245" s="5" t="b">
        <f t="shared" ca="1" si="0"/>
        <v>1</v>
      </c>
      <c r="P245" s="5" t="b">
        <f t="shared" ref="P245:P248" ca="1" si="30">IFERROR(__xludf.DUMMYFUNCTION("REGEXMATCH(L245,""(?i)Java"")"),TRUE)</f>
        <v>1</v>
      </c>
      <c r="Q245" s="5"/>
      <c r="R245" s="5"/>
      <c r="S245" s="5"/>
      <c r="T245" s="5"/>
      <c r="U245" s="5"/>
      <c r="V245" s="5"/>
      <c r="W245" s="5"/>
      <c r="X245" s="5"/>
      <c r="Y245" s="5"/>
      <c r="Z245" s="5"/>
      <c r="AA245" s="5"/>
      <c r="AB245" s="5"/>
      <c r="AC245" s="5"/>
      <c r="AD245" s="5"/>
      <c r="AE245" s="5"/>
    </row>
    <row r="246" spans="1:31" ht="21" customHeight="1">
      <c r="A246" s="5" t="s">
        <v>7640</v>
      </c>
      <c r="B246" s="5" t="s">
        <v>7641</v>
      </c>
      <c r="C246" s="5" t="s">
        <v>41</v>
      </c>
      <c r="D246" s="5" t="s">
        <v>448</v>
      </c>
      <c r="E246" s="5" t="s">
        <v>29</v>
      </c>
      <c r="F246" s="7">
        <v>7</v>
      </c>
      <c r="G246" s="7">
        <v>9</v>
      </c>
      <c r="H246" s="5" t="s">
        <v>7518</v>
      </c>
      <c r="I246" s="5" t="s">
        <v>31</v>
      </c>
      <c r="J246" s="5" t="s">
        <v>110</v>
      </c>
      <c r="K246" s="5" t="s">
        <v>7644</v>
      </c>
      <c r="L246" s="5" t="s">
        <v>7645</v>
      </c>
      <c r="M246" s="5" t="s">
        <v>53</v>
      </c>
      <c r="N246" s="5" t="s">
        <v>55</v>
      </c>
      <c r="O246" s="5" t="b">
        <f t="shared" ca="1" si="0"/>
        <v>1</v>
      </c>
      <c r="P246" s="5" t="b">
        <f t="shared" ca="1" si="30"/>
        <v>1</v>
      </c>
      <c r="Q246" s="5"/>
      <c r="R246" s="5"/>
      <c r="S246" s="5"/>
      <c r="T246" s="5"/>
      <c r="U246" s="5"/>
      <c r="V246" s="5"/>
      <c r="W246" s="5"/>
      <c r="X246" s="5"/>
      <c r="Y246" s="5"/>
      <c r="Z246" s="5"/>
      <c r="AA246" s="5"/>
      <c r="AB246" s="5"/>
      <c r="AC246" s="5"/>
      <c r="AD246" s="5"/>
      <c r="AE246" s="5"/>
    </row>
    <row r="247" spans="1:31" ht="21" customHeight="1">
      <c r="A247" s="5" t="s">
        <v>4668</v>
      </c>
      <c r="B247" s="5" t="s">
        <v>6520</v>
      </c>
      <c r="C247" s="5" t="s">
        <v>41</v>
      </c>
      <c r="D247" s="5" t="s">
        <v>43</v>
      </c>
      <c r="E247" s="5" t="s">
        <v>45</v>
      </c>
      <c r="F247" s="7">
        <v>7</v>
      </c>
      <c r="G247" s="7">
        <v>12</v>
      </c>
      <c r="H247" s="5" t="s">
        <v>957</v>
      </c>
      <c r="I247" s="5" t="s">
        <v>108</v>
      </c>
      <c r="J247" s="5" t="s">
        <v>117</v>
      </c>
      <c r="K247" s="5" t="s">
        <v>6523</v>
      </c>
      <c r="L247" s="5" t="s">
        <v>6527</v>
      </c>
      <c r="M247" s="5" t="s">
        <v>53</v>
      </c>
      <c r="N247" s="5" t="s">
        <v>38</v>
      </c>
      <c r="O247" s="5" t="b">
        <f t="shared" ca="1" si="0"/>
        <v>1</v>
      </c>
      <c r="P247" s="5" t="b">
        <f t="shared" ca="1" si="30"/>
        <v>1</v>
      </c>
      <c r="Q247" s="5"/>
      <c r="R247" s="5"/>
      <c r="S247" s="5"/>
      <c r="T247" s="5"/>
      <c r="U247" s="5"/>
      <c r="V247" s="5"/>
      <c r="W247" s="5"/>
      <c r="X247" s="5"/>
      <c r="Y247" s="5"/>
      <c r="Z247" s="5"/>
      <c r="AA247" s="5"/>
      <c r="AB247" s="5"/>
      <c r="AC247" s="5"/>
      <c r="AD247" s="5"/>
      <c r="AE247" s="5"/>
    </row>
    <row r="248" spans="1:31" ht="21" customHeight="1">
      <c r="A248" s="5" t="s">
        <v>6445</v>
      </c>
      <c r="B248" s="5" t="s">
        <v>6446</v>
      </c>
      <c r="C248" s="5" t="s">
        <v>41</v>
      </c>
      <c r="D248" s="5" t="s">
        <v>114</v>
      </c>
      <c r="E248" s="5" t="s">
        <v>45</v>
      </c>
      <c r="F248" s="7">
        <v>7</v>
      </c>
      <c r="G248" s="7">
        <v>10</v>
      </c>
      <c r="H248" s="5" t="s">
        <v>979</v>
      </c>
      <c r="I248" s="5" t="s">
        <v>125</v>
      </c>
      <c r="J248" s="5" t="s">
        <v>110</v>
      </c>
      <c r="K248" s="5" t="s">
        <v>6451</v>
      </c>
      <c r="L248" s="5" t="s">
        <v>6452</v>
      </c>
      <c r="M248" s="5" t="s">
        <v>100</v>
      </c>
      <c r="N248" s="5" t="s">
        <v>55</v>
      </c>
      <c r="O248" s="5" t="b">
        <f t="shared" ca="1" si="0"/>
        <v>1</v>
      </c>
      <c r="P248" s="5" t="b">
        <f t="shared" ca="1" si="30"/>
        <v>1</v>
      </c>
      <c r="Q248" s="5"/>
      <c r="R248" s="5"/>
      <c r="S248" s="5"/>
      <c r="T248" s="5"/>
      <c r="U248" s="5"/>
      <c r="V248" s="5"/>
      <c r="W248" s="5"/>
      <c r="X248" s="5"/>
      <c r="Y248" s="5"/>
      <c r="Z248" s="5"/>
      <c r="AA248" s="5"/>
      <c r="AB248" s="5"/>
      <c r="AC248" s="5"/>
      <c r="AD248" s="5"/>
      <c r="AE248" s="5"/>
    </row>
    <row r="249" spans="1:31" ht="21" customHeight="1">
      <c r="A249" s="5" t="s">
        <v>2893</v>
      </c>
      <c r="B249" s="5" t="s">
        <v>6362</v>
      </c>
      <c r="C249" s="5" t="s">
        <v>41</v>
      </c>
      <c r="D249" s="5" t="s">
        <v>94</v>
      </c>
      <c r="E249" s="5" t="s">
        <v>45</v>
      </c>
      <c r="F249" s="7">
        <v>7</v>
      </c>
      <c r="G249" s="7">
        <v>10</v>
      </c>
      <c r="H249" s="5" t="s">
        <v>979</v>
      </c>
      <c r="I249" s="5" t="s">
        <v>108</v>
      </c>
      <c r="J249" s="5" t="s">
        <v>57</v>
      </c>
      <c r="K249" s="5" t="s">
        <v>6365</v>
      </c>
      <c r="L249" s="5" t="s">
        <v>6366</v>
      </c>
      <c r="M249" s="5" t="s">
        <v>37</v>
      </c>
      <c r="N249" s="5" t="s">
        <v>55</v>
      </c>
      <c r="O249" s="5" t="b">
        <f t="shared" ca="1" si="0"/>
        <v>1</v>
      </c>
      <c r="P249" s="5"/>
      <c r="Q249" s="5"/>
      <c r="R249" s="5"/>
      <c r="S249" s="5"/>
      <c r="T249" s="5"/>
      <c r="U249" s="5"/>
      <c r="V249" s="5"/>
      <c r="W249" s="5"/>
      <c r="X249" s="5"/>
      <c r="Y249" s="5"/>
      <c r="Z249" s="5"/>
      <c r="AA249" s="5"/>
      <c r="AB249" s="5"/>
      <c r="AC249" s="5"/>
      <c r="AD249" s="5"/>
      <c r="AE249" s="5"/>
    </row>
    <row r="250" spans="1:31" ht="21" customHeight="1">
      <c r="A250" s="5" t="s">
        <v>2893</v>
      </c>
      <c r="B250" s="5" t="s">
        <v>6388</v>
      </c>
      <c r="C250" s="5" t="s">
        <v>41</v>
      </c>
      <c r="D250" s="5" t="s">
        <v>94</v>
      </c>
      <c r="E250" s="5" t="s">
        <v>29</v>
      </c>
      <c r="F250" s="7">
        <v>7</v>
      </c>
      <c r="G250" s="7">
        <v>11</v>
      </c>
      <c r="H250" s="5" t="s">
        <v>1017</v>
      </c>
      <c r="I250" s="5" t="s">
        <v>108</v>
      </c>
      <c r="J250" s="5" t="s">
        <v>576</v>
      </c>
      <c r="K250" s="5" t="s">
        <v>6390</v>
      </c>
      <c r="L250" s="5" t="s">
        <v>6391</v>
      </c>
      <c r="M250" s="5" t="s">
        <v>53</v>
      </c>
      <c r="N250" s="5" t="s">
        <v>55</v>
      </c>
      <c r="O250" s="5" t="b">
        <f t="shared" ca="1" si="0"/>
        <v>1</v>
      </c>
      <c r="P250" s="5"/>
      <c r="Q250" s="5"/>
      <c r="R250" s="5"/>
      <c r="S250" s="5"/>
      <c r="T250" s="5"/>
      <c r="U250" s="5"/>
      <c r="V250" s="5"/>
      <c r="W250" s="5"/>
      <c r="X250" s="5"/>
      <c r="Y250" s="5"/>
      <c r="Z250" s="5"/>
      <c r="AA250" s="5"/>
      <c r="AB250" s="5"/>
      <c r="AC250" s="5"/>
      <c r="AD250" s="5"/>
      <c r="AE250" s="5"/>
    </row>
    <row r="251" spans="1:31" ht="21" customHeight="1">
      <c r="A251" s="5" t="s">
        <v>3523</v>
      </c>
      <c r="B251" s="5" t="s">
        <v>9840</v>
      </c>
      <c r="C251" s="5" t="s">
        <v>41</v>
      </c>
      <c r="D251" s="5" t="s">
        <v>94</v>
      </c>
      <c r="E251" s="5" t="s">
        <v>45</v>
      </c>
      <c r="F251" s="7">
        <v>7</v>
      </c>
      <c r="G251" s="7">
        <v>9</v>
      </c>
      <c r="H251" s="5" t="s">
        <v>7518</v>
      </c>
      <c r="I251" s="5" t="s">
        <v>108</v>
      </c>
      <c r="J251" s="5" t="s">
        <v>252</v>
      </c>
      <c r="K251" s="5" t="s">
        <v>9843</v>
      </c>
      <c r="L251" s="5" t="s">
        <v>9844</v>
      </c>
      <c r="M251" s="5" t="s">
        <v>42</v>
      </c>
      <c r="N251" s="5" t="s">
        <v>237</v>
      </c>
      <c r="O251" s="5" t="b">
        <f t="shared" ca="1" si="0"/>
        <v>1</v>
      </c>
      <c r="P251" s="5"/>
      <c r="Q251" s="5"/>
      <c r="R251" s="5"/>
      <c r="S251" s="5"/>
      <c r="T251" s="5"/>
      <c r="U251" s="5"/>
      <c r="V251" s="5"/>
      <c r="W251" s="5"/>
      <c r="X251" s="5"/>
      <c r="Y251" s="5"/>
      <c r="Z251" s="5"/>
      <c r="AA251" s="5"/>
      <c r="AB251" s="5"/>
      <c r="AC251" s="5"/>
      <c r="AD251" s="5"/>
      <c r="AE251" s="5"/>
    </row>
    <row r="252" spans="1:31" ht="21" customHeight="1">
      <c r="A252" s="5" t="s">
        <v>277</v>
      </c>
      <c r="B252" s="5" t="s">
        <v>6539</v>
      </c>
      <c r="C252" s="5" t="s">
        <v>41</v>
      </c>
      <c r="D252" s="5" t="s">
        <v>94</v>
      </c>
      <c r="E252" s="5" t="s">
        <v>45</v>
      </c>
      <c r="F252" s="7">
        <v>7</v>
      </c>
      <c r="G252" s="7">
        <v>12</v>
      </c>
      <c r="H252" s="5" t="s">
        <v>957</v>
      </c>
      <c r="I252" s="5" t="s">
        <v>108</v>
      </c>
      <c r="J252" s="5" t="s">
        <v>117</v>
      </c>
      <c r="K252" s="5" t="s">
        <v>6543</v>
      </c>
      <c r="L252" s="5" t="s">
        <v>6546</v>
      </c>
      <c r="M252" s="5" t="s">
        <v>53</v>
      </c>
      <c r="N252" s="5" t="s">
        <v>55</v>
      </c>
      <c r="O252" s="5" t="b">
        <f t="shared" ca="1" si="0"/>
        <v>1</v>
      </c>
      <c r="P252" s="5"/>
      <c r="Q252" s="5"/>
      <c r="R252" s="5"/>
      <c r="S252" s="5"/>
      <c r="T252" s="5"/>
      <c r="U252" s="5"/>
      <c r="V252" s="5"/>
      <c r="W252" s="5"/>
      <c r="X252" s="5"/>
      <c r="Y252" s="5"/>
      <c r="Z252" s="5"/>
      <c r="AA252" s="5"/>
      <c r="AB252" s="5"/>
      <c r="AC252" s="5"/>
      <c r="AD252" s="5"/>
      <c r="AE252" s="5"/>
    </row>
    <row r="253" spans="1:31" ht="21" customHeight="1">
      <c r="A253" s="5" t="s">
        <v>396</v>
      </c>
      <c r="B253" s="5" t="s">
        <v>6970</v>
      </c>
      <c r="C253" s="5" t="s">
        <v>41</v>
      </c>
      <c r="D253" s="5" t="s">
        <v>94</v>
      </c>
      <c r="E253" s="5" t="s">
        <v>29</v>
      </c>
      <c r="F253" s="7">
        <v>7</v>
      </c>
      <c r="G253" s="7">
        <v>9</v>
      </c>
      <c r="H253" s="5" t="s">
        <v>7518</v>
      </c>
      <c r="I253" s="5" t="s">
        <v>31</v>
      </c>
      <c r="J253" s="5" t="s">
        <v>2520</v>
      </c>
      <c r="K253" s="5" t="s">
        <v>7519</v>
      </c>
      <c r="L253" s="5" t="s">
        <v>7520</v>
      </c>
      <c r="M253" s="5" t="s">
        <v>53</v>
      </c>
      <c r="N253" s="5" t="s">
        <v>55</v>
      </c>
      <c r="O253" s="5" t="b">
        <f t="shared" ca="1" si="0"/>
        <v>1</v>
      </c>
      <c r="P253" s="5" t="b">
        <f ca="1">IFERROR(__xludf.DUMMYFUNCTION("REGEXMATCH(L253,""(?i)Java"")"),TRUE)</f>
        <v>1</v>
      </c>
      <c r="Q253" s="5"/>
      <c r="R253" s="5"/>
      <c r="S253" s="5"/>
      <c r="T253" s="5"/>
      <c r="U253" s="5"/>
      <c r="V253" s="5"/>
      <c r="W253" s="5"/>
      <c r="X253" s="5"/>
      <c r="Y253" s="5"/>
      <c r="Z253" s="5"/>
      <c r="AA253" s="5"/>
      <c r="AB253" s="5"/>
      <c r="AC253" s="5"/>
      <c r="AD253" s="5"/>
      <c r="AE253" s="5"/>
    </row>
    <row r="254" spans="1:31" ht="21" customHeight="1">
      <c r="A254" s="5" t="s">
        <v>277</v>
      </c>
      <c r="B254" s="5" t="s">
        <v>7603</v>
      </c>
      <c r="C254" s="5" t="s">
        <v>41</v>
      </c>
      <c r="D254" s="5" t="s">
        <v>94</v>
      </c>
      <c r="E254" s="5" t="s">
        <v>45</v>
      </c>
      <c r="F254" s="7">
        <v>7</v>
      </c>
      <c r="G254" s="7">
        <v>9</v>
      </c>
      <c r="H254" s="5" t="s">
        <v>7518</v>
      </c>
      <c r="I254" s="5" t="s">
        <v>31</v>
      </c>
      <c r="J254" s="5" t="s">
        <v>68</v>
      </c>
      <c r="K254" s="5" t="s">
        <v>7607</v>
      </c>
      <c r="L254" s="5" t="s">
        <v>7608</v>
      </c>
      <c r="M254" s="5" t="s">
        <v>53</v>
      </c>
      <c r="N254" s="5" t="s">
        <v>55</v>
      </c>
      <c r="O254" s="5" t="b">
        <f t="shared" ca="1" si="0"/>
        <v>1</v>
      </c>
      <c r="P254" s="5"/>
      <c r="Q254" s="5"/>
      <c r="R254" s="5"/>
      <c r="S254" s="5"/>
      <c r="T254" s="5"/>
      <c r="U254" s="5"/>
      <c r="V254" s="5"/>
      <c r="W254" s="5"/>
      <c r="X254" s="5"/>
      <c r="Y254" s="5"/>
      <c r="Z254" s="5"/>
      <c r="AA254" s="5"/>
      <c r="AB254" s="5"/>
      <c r="AC254" s="5"/>
      <c r="AD254" s="5"/>
      <c r="AE254" s="5"/>
    </row>
    <row r="255" spans="1:31" ht="21" customHeight="1">
      <c r="A255" s="5" t="s">
        <v>6629</v>
      </c>
      <c r="B255" s="5" t="s">
        <v>6631</v>
      </c>
      <c r="C255" s="5" t="s">
        <v>41</v>
      </c>
      <c r="D255" s="5" t="s">
        <v>94</v>
      </c>
      <c r="E255" s="5" t="s">
        <v>29</v>
      </c>
      <c r="F255" s="7">
        <v>7</v>
      </c>
      <c r="G255" s="7">
        <v>11</v>
      </c>
      <c r="H255" s="5" t="s">
        <v>1017</v>
      </c>
      <c r="I255" s="5" t="s">
        <v>31</v>
      </c>
      <c r="J255" s="5" t="s">
        <v>76</v>
      </c>
      <c r="K255" s="5" t="s">
        <v>6634</v>
      </c>
      <c r="L255" s="5" t="s">
        <v>6636</v>
      </c>
      <c r="M255" s="5" t="s">
        <v>53</v>
      </c>
      <c r="N255" s="5" t="s">
        <v>55</v>
      </c>
      <c r="O255" s="5" t="b">
        <f t="shared" ca="1" si="0"/>
        <v>1</v>
      </c>
      <c r="P255" s="5" t="b">
        <f t="shared" ref="P255:P258" ca="1" si="31">IFERROR(__xludf.DUMMYFUNCTION("REGEXMATCH(L255,""(?i)Java"")"),TRUE)</f>
        <v>1</v>
      </c>
      <c r="Q255" s="5"/>
      <c r="R255" s="5"/>
      <c r="S255" s="5"/>
      <c r="T255" s="5"/>
      <c r="U255" s="5"/>
      <c r="V255" s="5"/>
      <c r="W255" s="5"/>
      <c r="X255" s="5"/>
      <c r="Y255" s="5"/>
      <c r="Z255" s="5"/>
      <c r="AA255" s="5"/>
      <c r="AB255" s="5"/>
      <c r="AC255" s="5"/>
      <c r="AD255" s="5"/>
      <c r="AE255" s="5"/>
    </row>
    <row r="256" spans="1:31" ht="21" customHeight="1">
      <c r="A256" s="5" t="s">
        <v>3213</v>
      </c>
      <c r="B256" s="5" t="s">
        <v>6646</v>
      </c>
      <c r="C256" s="5" t="s">
        <v>41</v>
      </c>
      <c r="D256" s="5" t="s">
        <v>94</v>
      </c>
      <c r="E256" s="5" t="s">
        <v>29</v>
      </c>
      <c r="F256" s="7">
        <v>7</v>
      </c>
      <c r="G256" s="7">
        <v>10</v>
      </c>
      <c r="H256" s="5" t="s">
        <v>979</v>
      </c>
      <c r="I256" s="5" t="s">
        <v>31</v>
      </c>
      <c r="J256" s="5" t="s">
        <v>48</v>
      </c>
      <c r="K256" s="5" t="s">
        <v>6651</v>
      </c>
      <c r="L256" s="5" t="s">
        <v>6654</v>
      </c>
      <c r="M256" s="5" t="s">
        <v>37</v>
      </c>
      <c r="N256" s="5" t="s">
        <v>55</v>
      </c>
      <c r="O256" s="5" t="b">
        <f t="shared" ca="1" si="0"/>
        <v>1</v>
      </c>
      <c r="P256" s="5" t="b">
        <f t="shared" ca="1" si="31"/>
        <v>1</v>
      </c>
      <c r="Q256" s="5"/>
      <c r="R256" s="5"/>
      <c r="S256" s="5"/>
      <c r="T256" s="5"/>
      <c r="U256" s="5"/>
      <c r="V256" s="5"/>
      <c r="W256" s="5"/>
      <c r="X256" s="5"/>
      <c r="Y256" s="5"/>
      <c r="Z256" s="5"/>
      <c r="AA256" s="5"/>
      <c r="AB256" s="5"/>
      <c r="AC256" s="5"/>
      <c r="AD256" s="5"/>
      <c r="AE256" s="5"/>
    </row>
    <row r="257" spans="1:31" ht="21" customHeight="1">
      <c r="A257" s="5" t="s">
        <v>6722</v>
      </c>
      <c r="B257" s="5" t="s">
        <v>6724</v>
      </c>
      <c r="C257" s="5" t="s">
        <v>41</v>
      </c>
      <c r="D257" s="5" t="s">
        <v>94</v>
      </c>
      <c r="E257" s="5" t="s">
        <v>29</v>
      </c>
      <c r="F257" s="7">
        <v>7</v>
      </c>
      <c r="G257" s="7">
        <v>12</v>
      </c>
      <c r="H257" s="5" t="s">
        <v>957</v>
      </c>
      <c r="I257" s="5" t="s">
        <v>31</v>
      </c>
      <c r="J257" s="5" t="s">
        <v>76</v>
      </c>
      <c r="K257" s="5" t="s">
        <v>6727</v>
      </c>
      <c r="L257" s="5" t="s">
        <v>6728</v>
      </c>
      <c r="M257" s="5" t="s">
        <v>53</v>
      </c>
      <c r="N257" s="5" t="s">
        <v>55</v>
      </c>
      <c r="O257" s="5" t="b">
        <f t="shared" ca="1" si="0"/>
        <v>1</v>
      </c>
      <c r="P257" s="5" t="b">
        <f t="shared" ca="1" si="31"/>
        <v>1</v>
      </c>
      <c r="Q257" s="5"/>
      <c r="R257" s="5"/>
      <c r="S257" s="5"/>
      <c r="T257" s="5"/>
      <c r="U257" s="5"/>
      <c r="V257" s="5"/>
      <c r="W257" s="5"/>
      <c r="X257" s="5"/>
      <c r="Y257" s="5"/>
      <c r="Z257" s="5"/>
      <c r="AA257" s="5"/>
      <c r="AB257" s="5"/>
      <c r="AC257" s="5"/>
      <c r="AD257" s="5"/>
      <c r="AE257" s="5"/>
    </row>
    <row r="258" spans="1:31" ht="21" customHeight="1">
      <c r="A258" s="5" t="s">
        <v>1457</v>
      </c>
      <c r="B258" s="5" t="s">
        <v>7530</v>
      </c>
      <c r="C258" s="5" t="s">
        <v>41</v>
      </c>
      <c r="D258" s="5" t="s">
        <v>94</v>
      </c>
      <c r="E258" s="5" t="s">
        <v>29</v>
      </c>
      <c r="F258" s="7">
        <v>7</v>
      </c>
      <c r="G258" s="7">
        <v>9</v>
      </c>
      <c r="H258" s="5" t="s">
        <v>7518</v>
      </c>
      <c r="I258" s="5" t="s">
        <v>31</v>
      </c>
      <c r="J258" s="5" t="s">
        <v>57</v>
      </c>
      <c r="K258" s="5" t="s">
        <v>7533</v>
      </c>
      <c r="L258" s="5" t="s">
        <v>7534</v>
      </c>
      <c r="M258" s="5" t="s">
        <v>100</v>
      </c>
      <c r="N258" s="5" t="s">
        <v>55</v>
      </c>
      <c r="O258" s="5" t="b">
        <f t="shared" ca="1" si="0"/>
        <v>1</v>
      </c>
      <c r="P258" s="5" t="b">
        <f t="shared" ca="1" si="31"/>
        <v>1</v>
      </c>
      <c r="Q258" s="5"/>
      <c r="R258" s="5"/>
      <c r="S258" s="5"/>
      <c r="T258" s="5"/>
      <c r="U258" s="5"/>
      <c r="V258" s="5"/>
      <c r="W258" s="5"/>
      <c r="X258" s="5"/>
      <c r="Y258" s="5"/>
      <c r="Z258" s="5"/>
      <c r="AA258" s="5"/>
      <c r="AB258" s="5"/>
      <c r="AC258" s="5"/>
      <c r="AD258" s="5"/>
      <c r="AE258" s="5"/>
    </row>
    <row r="259" spans="1:31" ht="21" customHeight="1">
      <c r="A259" s="5" t="s">
        <v>9900</v>
      </c>
      <c r="B259" s="5" t="s">
        <v>9901</v>
      </c>
      <c r="C259" s="5" t="s">
        <v>41</v>
      </c>
      <c r="D259" s="5" t="s">
        <v>94</v>
      </c>
      <c r="E259" s="5" t="s">
        <v>45</v>
      </c>
      <c r="F259" s="7">
        <v>7</v>
      </c>
      <c r="G259" s="7">
        <v>12</v>
      </c>
      <c r="H259" s="5" t="s">
        <v>957</v>
      </c>
      <c r="I259" s="5" t="s">
        <v>108</v>
      </c>
      <c r="J259" s="5" t="s">
        <v>430</v>
      </c>
      <c r="K259" s="5" t="s">
        <v>9905</v>
      </c>
      <c r="L259" s="5" t="s">
        <v>9906</v>
      </c>
      <c r="M259" s="5" t="s">
        <v>1599</v>
      </c>
      <c r="N259" s="5" t="s">
        <v>44</v>
      </c>
      <c r="O259" s="5" t="b">
        <f t="shared" ca="1" si="0"/>
        <v>1</v>
      </c>
      <c r="P259" s="5"/>
      <c r="Q259" s="5"/>
      <c r="R259" s="5"/>
      <c r="S259" s="5"/>
      <c r="T259" s="5"/>
      <c r="U259" s="5"/>
      <c r="V259" s="5"/>
      <c r="W259" s="5"/>
      <c r="X259" s="5"/>
      <c r="Y259" s="5"/>
      <c r="Z259" s="5"/>
      <c r="AA259" s="5"/>
      <c r="AB259" s="5"/>
      <c r="AC259" s="5"/>
      <c r="AD259" s="5"/>
      <c r="AE259" s="5"/>
    </row>
    <row r="260" spans="1:31" ht="21" customHeight="1">
      <c r="A260" s="5" t="s">
        <v>9910</v>
      </c>
      <c r="B260" s="5" t="s">
        <v>9634</v>
      </c>
      <c r="C260" s="5" t="s">
        <v>41</v>
      </c>
      <c r="D260" s="5" t="s">
        <v>94</v>
      </c>
      <c r="E260" s="5" t="s">
        <v>45</v>
      </c>
      <c r="F260" s="7">
        <v>7</v>
      </c>
      <c r="G260" s="7">
        <v>15</v>
      </c>
      <c r="H260" s="5" t="s">
        <v>505</v>
      </c>
      <c r="I260" s="5" t="s">
        <v>108</v>
      </c>
      <c r="J260" s="5" t="s">
        <v>2145</v>
      </c>
      <c r="K260" s="5" t="s">
        <v>9911</v>
      </c>
      <c r="L260" s="5" t="s">
        <v>9912</v>
      </c>
      <c r="M260" s="5" t="s">
        <v>37</v>
      </c>
      <c r="N260" s="5" t="s">
        <v>237</v>
      </c>
      <c r="O260" s="5" t="b">
        <f t="shared" ca="1" si="0"/>
        <v>1</v>
      </c>
      <c r="P260" s="5"/>
      <c r="Q260" s="5"/>
      <c r="R260" s="5"/>
      <c r="S260" s="5"/>
      <c r="T260" s="5"/>
      <c r="U260" s="5"/>
      <c r="V260" s="5"/>
      <c r="W260" s="5"/>
      <c r="X260" s="5"/>
      <c r="Y260" s="5"/>
      <c r="Z260" s="5"/>
      <c r="AA260" s="5"/>
      <c r="AB260" s="5"/>
      <c r="AC260" s="5"/>
      <c r="AD260" s="5"/>
      <c r="AE260" s="5"/>
    </row>
    <row r="261" spans="1:31" ht="21" customHeight="1">
      <c r="A261" s="5" t="s">
        <v>7050</v>
      </c>
      <c r="B261" s="5" t="s">
        <v>7052</v>
      </c>
      <c r="C261" s="5" t="s">
        <v>41</v>
      </c>
      <c r="D261" s="5" t="s">
        <v>94</v>
      </c>
      <c r="E261" s="5" t="s">
        <v>29</v>
      </c>
      <c r="F261" s="7">
        <v>7</v>
      </c>
      <c r="G261" s="7">
        <v>15</v>
      </c>
      <c r="H261" s="5" t="s">
        <v>505</v>
      </c>
      <c r="I261" s="5" t="s">
        <v>31</v>
      </c>
      <c r="J261" s="5" t="s">
        <v>252</v>
      </c>
      <c r="K261" s="5" t="s">
        <v>7055</v>
      </c>
      <c r="L261" s="5" t="s">
        <v>7056</v>
      </c>
      <c r="M261" s="5" t="s">
        <v>100</v>
      </c>
      <c r="N261" s="5" t="s">
        <v>55</v>
      </c>
      <c r="O261" s="5" t="b">
        <f t="shared" ca="1" si="0"/>
        <v>1</v>
      </c>
      <c r="P261" s="5"/>
      <c r="Q261" s="5"/>
      <c r="R261" s="5"/>
      <c r="S261" s="5"/>
      <c r="T261" s="5"/>
      <c r="U261" s="5"/>
      <c r="V261" s="5"/>
      <c r="W261" s="5"/>
      <c r="X261" s="5"/>
      <c r="Y261" s="5"/>
      <c r="Z261" s="5"/>
      <c r="AA261" s="5"/>
      <c r="AB261" s="5"/>
      <c r="AC261" s="5"/>
      <c r="AD261" s="5"/>
      <c r="AE261" s="5"/>
    </row>
    <row r="262" spans="1:31" ht="21" customHeight="1">
      <c r="A262" s="5" t="s">
        <v>6465</v>
      </c>
      <c r="B262" s="5" t="s">
        <v>6467</v>
      </c>
      <c r="C262" s="5" t="s">
        <v>41</v>
      </c>
      <c r="D262" s="12" t="s">
        <v>47</v>
      </c>
      <c r="E262" s="5" t="s">
        <v>29</v>
      </c>
      <c r="F262" s="7">
        <v>7</v>
      </c>
      <c r="G262" s="7">
        <v>12</v>
      </c>
      <c r="H262" s="5" t="s">
        <v>957</v>
      </c>
      <c r="I262" s="5" t="s">
        <v>108</v>
      </c>
      <c r="J262" s="5" t="s">
        <v>2705</v>
      </c>
      <c r="K262" s="5" t="s">
        <v>6470</v>
      </c>
      <c r="L262" s="5" t="s">
        <v>6474</v>
      </c>
      <c r="M262" s="5" t="s">
        <v>37</v>
      </c>
      <c r="N262" s="5" t="s">
        <v>55</v>
      </c>
      <c r="O262" s="5" t="b">
        <f t="shared" ca="1" si="0"/>
        <v>1</v>
      </c>
      <c r="P262" s="5" t="b">
        <f ca="1">IFERROR(__xludf.DUMMYFUNCTION("REGEXMATCH(L262,""(?i)Java"")"),TRUE)</f>
        <v>1</v>
      </c>
      <c r="Q262" s="5"/>
      <c r="R262" s="5"/>
      <c r="S262" s="5"/>
      <c r="T262" s="5"/>
      <c r="U262" s="5"/>
      <c r="V262" s="5"/>
      <c r="W262" s="5"/>
      <c r="X262" s="5"/>
      <c r="Y262" s="5"/>
      <c r="Z262" s="5"/>
      <c r="AA262" s="5"/>
      <c r="AB262" s="5"/>
      <c r="AC262" s="5"/>
      <c r="AD262" s="5"/>
      <c r="AE262" s="5"/>
    </row>
    <row r="263" spans="1:31" ht="21" customHeight="1">
      <c r="A263" s="5" t="s">
        <v>7050</v>
      </c>
      <c r="B263" s="5" t="s">
        <v>7178</v>
      </c>
      <c r="C263" s="5" t="s">
        <v>41</v>
      </c>
      <c r="D263" s="12" t="s">
        <v>47</v>
      </c>
      <c r="E263" s="5" t="s">
        <v>45</v>
      </c>
      <c r="F263" s="7">
        <v>7</v>
      </c>
      <c r="G263" s="7">
        <v>14</v>
      </c>
      <c r="H263" s="5" t="s">
        <v>952</v>
      </c>
      <c r="I263" s="5" t="s">
        <v>31</v>
      </c>
      <c r="J263" s="5" t="s">
        <v>48</v>
      </c>
      <c r="K263" s="5" t="s">
        <v>8116</v>
      </c>
      <c r="L263" s="5" t="s">
        <v>9925</v>
      </c>
      <c r="M263" s="5" t="s">
        <v>37</v>
      </c>
      <c r="N263" s="5" t="s">
        <v>55</v>
      </c>
      <c r="O263" s="5" t="b">
        <f t="shared" ca="1" si="0"/>
        <v>1</v>
      </c>
      <c r="P263" s="5"/>
      <c r="Q263" s="5"/>
      <c r="R263" s="5"/>
      <c r="S263" s="5"/>
      <c r="T263" s="5"/>
      <c r="U263" s="5"/>
      <c r="V263" s="5"/>
      <c r="W263" s="5"/>
      <c r="X263" s="5"/>
      <c r="Y263" s="5"/>
      <c r="Z263" s="5"/>
      <c r="AA263" s="5"/>
      <c r="AB263" s="5"/>
      <c r="AC263" s="5"/>
      <c r="AD263" s="5"/>
      <c r="AE263" s="5"/>
    </row>
    <row r="264" spans="1:31" ht="21" customHeight="1">
      <c r="A264" s="5" t="s">
        <v>6608</v>
      </c>
      <c r="B264" s="5" t="s">
        <v>6609</v>
      </c>
      <c r="C264" s="5" t="s">
        <v>41</v>
      </c>
      <c r="D264" s="12" t="s">
        <v>47</v>
      </c>
      <c r="E264" s="5" t="s">
        <v>29</v>
      </c>
      <c r="F264" s="7">
        <v>7</v>
      </c>
      <c r="G264" s="7">
        <v>10</v>
      </c>
      <c r="H264" s="5" t="s">
        <v>979</v>
      </c>
      <c r="I264" s="5" t="s">
        <v>125</v>
      </c>
      <c r="J264" s="5" t="s">
        <v>117</v>
      </c>
      <c r="K264" s="5" t="s">
        <v>6612</v>
      </c>
      <c r="L264" s="5" t="s">
        <v>6613</v>
      </c>
      <c r="M264" s="5" t="s">
        <v>37</v>
      </c>
      <c r="N264" s="5" t="s">
        <v>55</v>
      </c>
      <c r="O264" s="5" t="b">
        <f t="shared" ca="1" si="0"/>
        <v>1</v>
      </c>
      <c r="P264" s="5" t="b">
        <f t="shared" ref="P264:P265" ca="1" si="32">IFERROR(__xludf.DUMMYFUNCTION("REGEXMATCH(L264,""(?i)Java"")"),TRUE)</f>
        <v>1</v>
      </c>
      <c r="Q264" s="5"/>
      <c r="R264" s="5"/>
      <c r="S264" s="5"/>
      <c r="T264" s="5"/>
      <c r="U264" s="5"/>
      <c r="V264" s="5"/>
      <c r="W264" s="5"/>
      <c r="X264" s="5"/>
      <c r="Y264" s="5"/>
      <c r="Z264" s="5"/>
      <c r="AA264" s="5"/>
      <c r="AB264" s="5"/>
      <c r="AC264" s="5"/>
      <c r="AD264" s="5"/>
      <c r="AE264" s="5"/>
    </row>
    <row r="265" spans="1:31" ht="21" customHeight="1">
      <c r="A265" s="5" t="s">
        <v>1457</v>
      </c>
      <c r="B265" s="5" t="s">
        <v>6856</v>
      </c>
      <c r="C265" s="5" t="s">
        <v>41</v>
      </c>
      <c r="D265" s="12" t="s">
        <v>47</v>
      </c>
      <c r="E265" s="5" t="s">
        <v>29</v>
      </c>
      <c r="F265" s="7">
        <v>7</v>
      </c>
      <c r="G265" s="7">
        <v>12</v>
      </c>
      <c r="H265" s="5" t="s">
        <v>957</v>
      </c>
      <c r="I265" s="5" t="s">
        <v>108</v>
      </c>
      <c r="J265" s="5" t="s">
        <v>57</v>
      </c>
      <c r="K265" s="5" t="s">
        <v>6860</v>
      </c>
      <c r="L265" s="5" t="s">
        <v>6862</v>
      </c>
      <c r="M265" s="5" t="s">
        <v>167</v>
      </c>
      <c r="N265" s="5" t="s">
        <v>55</v>
      </c>
      <c r="O265" s="5" t="b">
        <f t="shared" ca="1" si="0"/>
        <v>1</v>
      </c>
      <c r="P265" s="5" t="b">
        <f t="shared" ca="1" si="32"/>
        <v>1</v>
      </c>
      <c r="Q265" s="5"/>
      <c r="R265" s="5"/>
      <c r="S265" s="5"/>
      <c r="T265" s="5"/>
      <c r="U265" s="5"/>
      <c r="V265" s="5"/>
      <c r="W265" s="5"/>
      <c r="X265" s="5"/>
      <c r="Y265" s="5"/>
      <c r="Z265" s="5"/>
      <c r="AA265" s="5"/>
      <c r="AB265" s="5"/>
      <c r="AC265" s="5"/>
      <c r="AD265" s="5"/>
      <c r="AE265" s="5"/>
    </row>
    <row r="266" spans="1:31" ht="21" customHeight="1">
      <c r="A266" s="5" t="s">
        <v>6919</v>
      </c>
      <c r="B266" s="5" t="s">
        <v>6920</v>
      </c>
      <c r="C266" s="5" t="s">
        <v>170</v>
      </c>
      <c r="D266" s="5" t="s">
        <v>171</v>
      </c>
      <c r="E266" s="5" t="s">
        <v>45</v>
      </c>
      <c r="F266" s="7">
        <v>7</v>
      </c>
      <c r="G266" s="7">
        <v>12</v>
      </c>
      <c r="H266" s="5" t="s">
        <v>957</v>
      </c>
      <c r="I266" s="5" t="s">
        <v>108</v>
      </c>
      <c r="J266" s="5" t="s">
        <v>224</v>
      </c>
      <c r="K266" s="5" t="s">
        <v>6017</v>
      </c>
      <c r="L266" s="5" t="s">
        <v>6923</v>
      </c>
      <c r="M266" s="5" t="s">
        <v>53</v>
      </c>
      <c r="N266" s="5" t="s">
        <v>55</v>
      </c>
      <c r="O266" s="5" t="b">
        <f t="shared" ca="1" si="0"/>
        <v>1</v>
      </c>
      <c r="P266" s="5"/>
      <c r="Q266" s="5"/>
      <c r="R266" s="5"/>
      <c r="S266" s="5"/>
      <c r="T266" s="5"/>
      <c r="U266" s="5"/>
      <c r="V266" s="5"/>
      <c r="W266" s="5"/>
      <c r="X266" s="5"/>
      <c r="Y266" s="5"/>
      <c r="Z266" s="5"/>
      <c r="AA266" s="5"/>
      <c r="AB266" s="5"/>
      <c r="AC266" s="5"/>
      <c r="AD266" s="5"/>
      <c r="AE266" s="5"/>
    </row>
    <row r="267" spans="1:31" ht="21" customHeight="1">
      <c r="A267" s="5" t="s">
        <v>9945</v>
      </c>
      <c r="B267" s="5" t="s">
        <v>9946</v>
      </c>
      <c r="C267" s="5" t="s">
        <v>170</v>
      </c>
      <c r="D267" s="5" t="s">
        <v>171</v>
      </c>
      <c r="E267" s="5" t="s">
        <v>29</v>
      </c>
      <c r="F267" s="7">
        <v>7</v>
      </c>
      <c r="G267" s="7">
        <v>11</v>
      </c>
      <c r="H267" s="5" t="s">
        <v>1017</v>
      </c>
      <c r="I267" s="5" t="s">
        <v>125</v>
      </c>
      <c r="J267" s="5" t="s">
        <v>76</v>
      </c>
      <c r="K267" s="5" t="s">
        <v>9947</v>
      </c>
      <c r="L267" s="5" t="s">
        <v>9949</v>
      </c>
      <c r="M267" s="5" t="s">
        <v>37</v>
      </c>
      <c r="N267" s="5" t="s">
        <v>55</v>
      </c>
      <c r="O267" s="5" t="b">
        <f t="shared" ca="1" si="0"/>
        <v>1</v>
      </c>
      <c r="P267" s="5" t="b">
        <f ca="1">IFERROR(__xludf.DUMMYFUNCTION("REGEXMATCH(L267,""(?i)Java"")"),TRUE)</f>
        <v>1</v>
      </c>
      <c r="Q267" s="5"/>
      <c r="R267" s="5"/>
      <c r="S267" s="5"/>
      <c r="T267" s="5"/>
      <c r="U267" s="5"/>
      <c r="V267" s="5"/>
      <c r="W267" s="5"/>
      <c r="X267" s="5"/>
      <c r="Y267" s="5"/>
      <c r="Z267" s="5"/>
      <c r="AA267" s="5"/>
      <c r="AB267" s="5"/>
      <c r="AC267" s="5"/>
      <c r="AD267" s="5"/>
      <c r="AE267" s="5"/>
    </row>
    <row r="268" spans="1:31" ht="21" customHeight="1">
      <c r="A268" s="5" t="s">
        <v>9951</v>
      </c>
      <c r="B268" s="5" t="s">
        <v>9952</v>
      </c>
      <c r="C268" s="5" t="s">
        <v>170</v>
      </c>
      <c r="D268" s="5" t="s">
        <v>378</v>
      </c>
      <c r="E268" s="5" t="s">
        <v>45</v>
      </c>
      <c r="F268" s="7">
        <v>7</v>
      </c>
      <c r="G268" s="7">
        <v>12</v>
      </c>
      <c r="H268" s="5" t="s">
        <v>957</v>
      </c>
      <c r="I268" s="5" t="s">
        <v>125</v>
      </c>
      <c r="J268" s="5" t="s">
        <v>252</v>
      </c>
      <c r="K268" s="5" t="s">
        <v>9953</v>
      </c>
      <c r="L268" s="5" t="s">
        <v>9955</v>
      </c>
      <c r="M268" s="5" t="s">
        <v>37</v>
      </c>
      <c r="N268" s="5" t="s">
        <v>237</v>
      </c>
      <c r="O268" s="5" t="b">
        <f t="shared" ca="1" si="0"/>
        <v>1</v>
      </c>
      <c r="P268" s="5"/>
      <c r="Q268" s="5"/>
      <c r="R268" s="5"/>
      <c r="S268" s="5"/>
      <c r="T268" s="5"/>
      <c r="U268" s="5"/>
      <c r="V268" s="5"/>
      <c r="W268" s="5"/>
      <c r="X268" s="5"/>
      <c r="Y268" s="5"/>
      <c r="Z268" s="5"/>
      <c r="AA268" s="5"/>
      <c r="AB268" s="5"/>
      <c r="AC268" s="5"/>
      <c r="AD268" s="5"/>
      <c r="AE268" s="5"/>
    </row>
    <row r="269" spans="1:31" ht="21" customHeight="1">
      <c r="A269" s="5" t="s">
        <v>277</v>
      </c>
      <c r="B269" s="5" t="s">
        <v>8996</v>
      </c>
      <c r="C269" s="5" t="s">
        <v>170</v>
      </c>
      <c r="D269" s="5" t="s">
        <v>378</v>
      </c>
      <c r="E269" s="5" t="s">
        <v>45</v>
      </c>
      <c r="F269" s="7">
        <v>7</v>
      </c>
      <c r="G269" s="7">
        <v>18</v>
      </c>
      <c r="H269" s="5" t="s">
        <v>241</v>
      </c>
      <c r="I269" s="5" t="s">
        <v>125</v>
      </c>
      <c r="J269" s="5" t="s">
        <v>126</v>
      </c>
      <c r="K269" s="5" t="s">
        <v>9959</v>
      </c>
      <c r="L269" s="9" t="s">
        <v>47</v>
      </c>
      <c r="M269" s="5" t="s">
        <v>42</v>
      </c>
      <c r="N269" s="5" t="s">
        <v>237</v>
      </c>
      <c r="O269" s="5" t="b">
        <f t="shared" ca="1" si="0"/>
        <v>1</v>
      </c>
      <c r="P269" s="9"/>
      <c r="Q269" s="5"/>
      <c r="R269" s="5"/>
      <c r="S269" s="5"/>
      <c r="T269" s="5"/>
      <c r="U269" s="5"/>
      <c r="V269" s="5"/>
      <c r="W269" s="5"/>
      <c r="X269" s="5"/>
      <c r="Y269" s="5"/>
      <c r="Z269" s="5"/>
      <c r="AA269" s="5"/>
      <c r="AB269" s="5"/>
      <c r="AC269" s="5"/>
      <c r="AD269" s="5"/>
      <c r="AE269" s="5"/>
    </row>
    <row r="270" spans="1:31" ht="21" customHeight="1">
      <c r="A270" s="5" t="s">
        <v>396</v>
      </c>
      <c r="B270" s="5" t="s">
        <v>6740</v>
      </c>
      <c r="C270" s="5" t="s">
        <v>170</v>
      </c>
      <c r="D270" s="5" t="s">
        <v>378</v>
      </c>
      <c r="E270" s="5" t="s">
        <v>29</v>
      </c>
      <c r="F270" s="7">
        <v>7</v>
      </c>
      <c r="G270" s="7">
        <v>12</v>
      </c>
      <c r="H270" s="5" t="s">
        <v>957</v>
      </c>
      <c r="I270" s="5" t="s">
        <v>108</v>
      </c>
      <c r="J270" s="5" t="s">
        <v>117</v>
      </c>
      <c r="K270" s="5" t="s">
        <v>6743</v>
      </c>
      <c r="L270" s="5" t="s">
        <v>6745</v>
      </c>
      <c r="M270" s="5" t="s">
        <v>53</v>
      </c>
      <c r="N270" s="5" t="s">
        <v>55</v>
      </c>
      <c r="O270" s="5" t="b">
        <f t="shared" ca="1" si="0"/>
        <v>1</v>
      </c>
      <c r="P270" s="5" t="b">
        <f t="shared" ref="P270:P272" ca="1" si="33">IFERROR(__xludf.DUMMYFUNCTION("REGEXMATCH(L270,""(?i)Java"")"),TRUE)</f>
        <v>1</v>
      </c>
      <c r="Q270" s="5"/>
      <c r="R270" s="5"/>
      <c r="S270" s="5"/>
      <c r="T270" s="5"/>
      <c r="U270" s="5"/>
      <c r="V270" s="5"/>
      <c r="W270" s="5"/>
      <c r="X270" s="5"/>
      <c r="Y270" s="5"/>
      <c r="Z270" s="5"/>
      <c r="AA270" s="5"/>
      <c r="AB270" s="5"/>
      <c r="AC270" s="5"/>
      <c r="AD270" s="5"/>
      <c r="AE270" s="5"/>
    </row>
    <row r="271" spans="1:31" ht="21" customHeight="1">
      <c r="A271" s="5" t="s">
        <v>396</v>
      </c>
      <c r="B271" s="5" t="s">
        <v>6816</v>
      </c>
      <c r="C271" s="5" t="s">
        <v>170</v>
      </c>
      <c r="D271" s="5" t="s">
        <v>378</v>
      </c>
      <c r="E271" s="5" t="s">
        <v>45</v>
      </c>
      <c r="F271" s="7">
        <v>7</v>
      </c>
      <c r="G271" s="7">
        <v>10</v>
      </c>
      <c r="H271" s="5" t="s">
        <v>979</v>
      </c>
      <c r="I271" s="5" t="s">
        <v>31</v>
      </c>
      <c r="J271" s="5" t="s">
        <v>6822</v>
      </c>
      <c r="K271" s="9" t="s">
        <v>47</v>
      </c>
      <c r="L271" s="5" t="s">
        <v>6824</v>
      </c>
      <c r="M271" s="5" t="s">
        <v>100</v>
      </c>
      <c r="N271" s="5" t="s">
        <v>55</v>
      </c>
      <c r="O271" s="5" t="b">
        <f t="shared" ca="1" si="0"/>
        <v>1</v>
      </c>
      <c r="P271" s="5" t="b">
        <f t="shared" ca="1" si="33"/>
        <v>1</v>
      </c>
      <c r="Q271" s="5"/>
      <c r="R271" s="5"/>
      <c r="S271" s="5"/>
      <c r="T271" s="5"/>
      <c r="U271" s="5"/>
      <c r="V271" s="5"/>
      <c r="W271" s="5"/>
      <c r="X271" s="5"/>
      <c r="Y271" s="5"/>
      <c r="Z271" s="5"/>
      <c r="AA271" s="5"/>
      <c r="AB271" s="5"/>
      <c r="AC271" s="5"/>
      <c r="AD271" s="5"/>
      <c r="AE271" s="5"/>
    </row>
    <row r="272" spans="1:31" ht="21" customHeight="1">
      <c r="A272" s="5" t="s">
        <v>396</v>
      </c>
      <c r="B272" s="5" t="s">
        <v>6874</v>
      </c>
      <c r="C272" s="5" t="s">
        <v>170</v>
      </c>
      <c r="D272" s="5" t="s">
        <v>378</v>
      </c>
      <c r="E272" s="5" t="s">
        <v>45</v>
      </c>
      <c r="F272" s="7">
        <v>7</v>
      </c>
      <c r="G272" s="7">
        <v>12</v>
      </c>
      <c r="H272" s="5" t="s">
        <v>957</v>
      </c>
      <c r="I272" s="5" t="s">
        <v>108</v>
      </c>
      <c r="J272" s="5" t="s">
        <v>6877</v>
      </c>
      <c r="K272" s="5" t="s">
        <v>6878</v>
      </c>
      <c r="L272" s="5" t="s">
        <v>6880</v>
      </c>
      <c r="M272" s="5" t="s">
        <v>100</v>
      </c>
      <c r="N272" s="5" t="s">
        <v>55</v>
      </c>
      <c r="O272" s="5" t="b">
        <f t="shared" ca="1" si="0"/>
        <v>1</v>
      </c>
      <c r="P272" s="5" t="b">
        <f t="shared" ca="1" si="33"/>
        <v>1</v>
      </c>
      <c r="Q272" s="5"/>
      <c r="R272" s="5"/>
      <c r="S272" s="5"/>
      <c r="T272" s="5"/>
      <c r="U272" s="5"/>
      <c r="V272" s="5"/>
      <c r="W272" s="5"/>
      <c r="X272" s="5"/>
      <c r="Y272" s="5"/>
      <c r="Z272" s="5"/>
      <c r="AA272" s="5"/>
      <c r="AB272" s="5"/>
      <c r="AC272" s="5"/>
      <c r="AD272" s="5"/>
      <c r="AE272" s="5"/>
    </row>
    <row r="273" spans="1:31" ht="21" customHeight="1">
      <c r="A273" s="5" t="s">
        <v>3974</v>
      </c>
      <c r="B273" s="5" t="s">
        <v>8978</v>
      </c>
      <c r="C273" s="5" t="s">
        <v>170</v>
      </c>
      <c r="D273" s="5" t="s">
        <v>342</v>
      </c>
      <c r="E273" s="5" t="s">
        <v>29</v>
      </c>
      <c r="F273" s="7">
        <v>7</v>
      </c>
      <c r="G273" s="7">
        <v>15</v>
      </c>
      <c r="H273" s="5" t="s">
        <v>505</v>
      </c>
      <c r="I273" s="5" t="s">
        <v>31</v>
      </c>
      <c r="J273" s="5" t="s">
        <v>1471</v>
      </c>
      <c r="K273" s="5" t="s">
        <v>8979</v>
      </c>
      <c r="L273" s="5" t="s">
        <v>8980</v>
      </c>
      <c r="M273" s="5" t="s">
        <v>167</v>
      </c>
      <c r="N273" s="5" t="s">
        <v>38</v>
      </c>
      <c r="O273" s="5" t="b">
        <f t="shared" ca="1" si="0"/>
        <v>1</v>
      </c>
      <c r="P273" s="5"/>
      <c r="Q273" s="5"/>
      <c r="R273" s="5"/>
      <c r="S273" s="5"/>
      <c r="T273" s="5"/>
      <c r="U273" s="5"/>
      <c r="V273" s="5"/>
      <c r="W273" s="5"/>
      <c r="X273" s="5"/>
      <c r="Y273" s="5"/>
      <c r="Z273" s="5"/>
      <c r="AA273" s="5"/>
      <c r="AB273" s="5"/>
      <c r="AC273" s="5"/>
      <c r="AD273" s="5"/>
      <c r="AE273" s="5"/>
    </row>
    <row r="274" spans="1:31" ht="21" customHeight="1">
      <c r="A274" s="5" t="s">
        <v>9982</v>
      </c>
      <c r="B274" s="5" t="s">
        <v>8732</v>
      </c>
      <c r="C274" s="5" t="s">
        <v>170</v>
      </c>
      <c r="D274" s="5" t="s">
        <v>390</v>
      </c>
      <c r="E274" s="5" t="s">
        <v>45</v>
      </c>
      <c r="F274" s="7">
        <v>7</v>
      </c>
      <c r="G274" s="7">
        <v>14</v>
      </c>
      <c r="H274" s="5" t="s">
        <v>952</v>
      </c>
      <c r="I274" s="5" t="s">
        <v>31</v>
      </c>
      <c r="J274" s="5" t="s">
        <v>224</v>
      </c>
      <c r="K274" s="5" t="s">
        <v>9985</v>
      </c>
      <c r="L274" s="5" t="s">
        <v>9986</v>
      </c>
      <c r="M274" s="5" t="s">
        <v>37</v>
      </c>
      <c r="N274" s="5" t="s">
        <v>55</v>
      </c>
      <c r="O274" s="5" t="b">
        <f t="shared" ca="1" si="0"/>
        <v>1</v>
      </c>
      <c r="P274" s="5"/>
      <c r="Q274" s="5"/>
      <c r="R274" s="5"/>
      <c r="S274" s="5"/>
      <c r="T274" s="5"/>
      <c r="U274" s="5"/>
      <c r="V274" s="5"/>
      <c r="W274" s="5"/>
      <c r="X274" s="5"/>
      <c r="Y274" s="5"/>
      <c r="Z274" s="5"/>
      <c r="AA274" s="5"/>
      <c r="AB274" s="5"/>
      <c r="AC274" s="5"/>
      <c r="AD274" s="5"/>
      <c r="AE274" s="5"/>
    </row>
    <row r="275" spans="1:31" ht="21" customHeight="1">
      <c r="A275" s="5" t="s">
        <v>9990</v>
      </c>
      <c r="B275" s="5" t="s">
        <v>1004</v>
      </c>
      <c r="C275" s="5" t="s">
        <v>170</v>
      </c>
      <c r="D275" s="5" t="s">
        <v>390</v>
      </c>
      <c r="E275" s="5" t="s">
        <v>45</v>
      </c>
      <c r="F275" s="7">
        <v>7</v>
      </c>
      <c r="G275" s="7">
        <v>13</v>
      </c>
      <c r="H275" s="5" t="s">
        <v>1005</v>
      </c>
      <c r="I275" s="5" t="s">
        <v>31</v>
      </c>
      <c r="J275" s="5" t="s">
        <v>663</v>
      </c>
      <c r="K275" s="5" t="s">
        <v>1006</v>
      </c>
      <c r="L275" s="5" t="s">
        <v>9992</v>
      </c>
      <c r="M275" s="5" t="s">
        <v>42</v>
      </c>
      <c r="N275" s="5" t="s">
        <v>237</v>
      </c>
      <c r="O275" s="5" t="b">
        <f t="shared" ca="1" si="0"/>
        <v>1</v>
      </c>
      <c r="P275" s="5"/>
      <c r="Q275" s="5"/>
      <c r="R275" s="5"/>
      <c r="S275" s="5"/>
      <c r="T275" s="5"/>
      <c r="U275" s="5"/>
      <c r="V275" s="5"/>
      <c r="W275" s="5"/>
      <c r="X275" s="5"/>
      <c r="Y275" s="5"/>
      <c r="Z275" s="5"/>
      <c r="AA275" s="5"/>
      <c r="AB275" s="5"/>
      <c r="AC275" s="5"/>
      <c r="AD275" s="5"/>
      <c r="AE275" s="5"/>
    </row>
    <row r="276" spans="1:31" ht="21" customHeight="1">
      <c r="A276" s="5" t="s">
        <v>277</v>
      </c>
      <c r="B276" s="5" t="s">
        <v>3443</v>
      </c>
      <c r="C276" s="5" t="s">
        <v>170</v>
      </c>
      <c r="D276" s="5" t="s">
        <v>390</v>
      </c>
      <c r="E276" s="5" t="s">
        <v>45</v>
      </c>
      <c r="F276" s="7">
        <v>7</v>
      </c>
      <c r="G276" s="7">
        <v>9</v>
      </c>
      <c r="H276" s="5" t="s">
        <v>7518</v>
      </c>
      <c r="I276" s="5" t="s">
        <v>31</v>
      </c>
      <c r="J276" s="5" t="s">
        <v>57</v>
      </c>
      <c r="K276" s="5" t="s">
        <v>3446</v>
      </c>
      <c r="L276" s="5" t="s">
        <v>9995</v>
      </c>
      <c r="M276" s="5" t="s">
        <v>37</v>
      </c>
      <c r="N276" s="5" t="s">
        <v>38</v>
      </c>
      <c r="O276" s="5" t="b">
        <f t="shared" ca="1" si="0"/>
        <v>1</v>
      </c>
      <c r="P276" s="5"/>
      <c r="Q276" s="5"/>
      <c r="R276" s="5"/>
      <c r="S276" s="5"/>
      <c r="T276" s="5"/>
      <c r="U276" s="5"/>
      <c r="V276" s="5"/>
      <c r="W276" s="5"/>
      <c r="X276" s="5"/>
      <c r="Y276" s="5"/>
      <c r="Z276" s="5"/>
      <c r="AA276" s="5"/>
      <c r="AB276" s="5"/>
      <c r="AC276" s="5"/>
      <c r="AD276" s="5"/>
      <c r="AE276" s="5"/>
    </row>
    <row r="277" spans="1:31" ht="21" customHeight="1">
      <c r="A277" s="5" t="s">
        <v>1710</v>
      </c>
      <c r="B277" s="5" t="s">
        <v>6702</v>
      </c>
      <c r="C277" s="5" t="s">
        <v>170</v>
      </c>
      <c r="D277" s="5" t="s">
        <v>390</v>
      </c>
      <c r="E277" s="5" t="s">
        <v>29</v>
      </c>
      <c r="F277" s="7">
        <v>7</v>
      </c>
      <c r="G277" s="7">
        <v>10</v>
      </c>
      <c r="H277" s="5" t="s">
        <v>979</v>
      </c>
      <c r="I277" s="5" t="s">
        <v>31</v>
      </c>
      <c r="J277" s="5" t="s">
        <v>6705</v>
      </c>
      <c r="K277" s="9" t="s">
        <v>47</v>
      </c>
      <c r="L277" s="5" t="s">
        <v>6707</v>
      </c>
      <c r="M277" s="5" t="s">
        <v>53</v>
      </c>
      <c r="N277" s="5" t="s">
        <v>405</v>
      </c>
      <c r="O277" s="5" t="b">
        <f t="shared" ca="1" si="0"/>
        <v>1</v>
      </c>
      <c r="P277" s="5" t="b">
        <f t="shared" ref="P277:P278" ca="1" si="34">IFERROR(__xludf.DUMMYFUNCTION("REGEXMATCH(L277,""(?i)Java"")"),TRUE)</f>
        <v>1</v>
      </c>
      <c r="Q277" s="5"/>
      <c r="R277" s="5"/>
      <c r="S277" s="5"/>
      <c r="T277" s="5"/>
      <c r="U277" s="5"/>
      <c r="V277" s="5"/>
      <c r="W277" s="5"/>
      <c r="X277" s="5"/>
      <c r="Y277" s="5"/>
      <c r="Z277" s="5"/>
      <c r="AA277" s="5"/>
      <c r="AB277" s="5"/>
      <c r="AC277" s="5"/>
      <c r="AD277" s="5"/>
      <c r="AE277" s="5"/>
    </row>
    <row r="278" spans="1:31" ht="21" customHeight="1">
      <c r="A278" s="5" t="s">
        <v>10005</v>
      </c>
      <c r="B278" s="5" t="s">
        <v>10006</v>
      </c>
      <c r="C278" s="5" t="s">
        <v>170</v>
      </c>
      <c r="D278" s="5" t="s">
        <v>390</v>
      </c>
      <c r="E278" s="5" t="s">
        <v>29</v>
      </c>
      <c r="F278" s="7">
        <v>7</v>
      </c>
      <c r="G278" s="7">
        <v>12</v>
      </c>
      <c r="H278" s="5" t="s">
        <v>957</v>
      </c>
      <c r="I278" s="9" t="s">
        <v>24</v>
      </c>
      <c r="J278" s="5" t="s">
        <v>817</v>
      </c>
      <c r="K278" s="5" t="s">
        <v>10008</v>
      </c>
      <c r="L278" s="5" t="s">
        <v>10009</v>
      </c>
      <c r="M278" s="5" t="s">
        <v>648</v>
      </c>
      <c r="N278" s="5" t="s">
        <v>55</v>
      </c>
      <c r="O278" s="5" t="b">
        <f t="shared" ca="1" si="0"/>
        <v>1</v>
      </c>
      <c r="P278" s="5" t="b">
        <f t="shared" ca="1" si="34"/>
        <v>1</v>
      </c>
      <c r="Q278" s="5"/>
      <c r="R278" s="5"/>
      <c r="S278" s="5"/>
      <c r="T278" s="5"/>
      <c r="U278" s="5"/>
      <c r="V278" s="5"/>
      <c r="W278" s="5"/>
      <c r="X278" s="5"/>
      <c r="Y278" s="5"/>
      <c r="Z278" s="5"/>
      <c r="AA278" s="5"/>
      <c r="AB278" s="5"/>
      <c r="AC278" s="5"/>
      <c r="AD278" s="5"/>
      <c r="AE278" s="5"/>
    </row>
    <row r="279" spans="1:31" ht="21" customHeight="1">
      <c r="A279" s="5" t="s">
        <v>10013</v>
      </c>
      <c r="B279" s="5" t="s">
        <v>10014</v>
      </c>
      <c r="C279" s="5" t="s">
        <v>170</v>
      </c>
      <c r="D279" s="12" t="s">
        <v>47</v>
      </c>
      <c r="E279" s="5" t="s">
        <v>45</v>
      </c>
      <c r="F279" s="7">
        <v>7</v>
      </c>
      <c r="G279" s="7">
        <v>10</v>
      </c>
      <c r="H279" s="5" t="s">
        <v>979</v>
      </c>
      <c r="I279" s="5" t="s">
        <v>108</v>
      </c>
      <c r="J279" s="5" t="s">
        <v>68</v>
      </c>
      <c r="K279" s="5" t="s">
        <v>10017</v>
      </c>
      <c r="L279" s="5" t="s">
        <v>10018</v>
      </c>
      <c r="M279" s="5" t="s">
        <v>53</v>
      </c>
      <c r="N279" s="5" t="s">
        <v>55</v>
      </c>
      <c r="O279" s="5" t="b">
        <f t="shared" ca="1" si="0"/>
        <v>1</v>
      </c>
      <c r="P279" s="5"/>
      <c r="Q279" s="5"/>
      <c r="R279" s="5"/>
      <c r="S279" s="5"/>
      <c r="T279" s="5"/>
      <c r="U279" s="5"/>
      <c r="V279" s="5"/>
      <c r="W279" s="5"/>
      <c r="X279" s="5"/>
      <c r="Y279" s="5"/>
      <c r="Z279" s="5"/>
      <c r="AA279" s="5"/>
      <c r="AB279" s="5"/>
      <c r="AC279" s="5"/>
      <c r="AD279" s="5"/>
      <c r="AE279" s="5"/>
    </row>
    <row r="280" spans="1:31" ht="21" customHeight="1">
      <c r="A280" s="5" t="s">
        <v>7841</v>
      </c>
      <c r="B280" s="5" t="s">
        <v>7843</v>
      </c>
      <c r="C280" s="5" t="s">
        <v>27</v>
      </c>
      <c r="D280" s="5" t="s">
        <v>54</v>
      </c>
      <c r="E280" s="5" t="s">
        <v>45</v>
      </c>
      <c r="F280" s="7">
        <v>8</v>
      </c>
      <c r="G280" s="7">
        <v>15</v>
      </c>
      <c r="H280" s="5" t="s">
        <v>65</v>
      </c>
      <c r="I280" s="5" t="s">
        <v>31</v>
      </c>
      <c r="J280" s="5" t="s">
        <v>3933</v>
      </c>
      <c r="K280" s="5" t="s">
        <v>2873</v>
      </c>
      <c r="L280" s="5" t="s">
        <v>7846</v>
      </c>
      <c r="M280" s="5" t="s">
        <v>100</v>
      </c>
      <c r="N280" s="5" t="s">
        <v>55</v>
      </c>
      <c r="O280" s="5" t="b">
        <f t="shared" ca="1" si="0"/>
        <v>1</v>
      </c>
      <c r="P280" s="5"/>
      <c r="Q280" s="5"/>
      <c r="R280" s="5"/>
      <c r="S280" s="5"/>
      <c r="T280" s="5"/>
      <c r="U280" s="5"/>
      <c r="V280" s="5"/>
      <c r="W280" s="5"/>
      <c r="X280" s="5"/>
      <c r="Y280" s="5"/>
      <c r="Z280" s="5"/>
      <c r="AA280" s="5"/>
      <c r="AB280" s="5"/>
      <c r="AC280" s="5"/>
      <c r="AD280" s="5"/>
      <c r="AE280" s="5"/>
    </row>
    <row r="281" spans="1:31" ht="21" customHeight="1">
      <c r="A281" s="5" t="s">
        <v>6245</v>
      </c>
      <c r="B281" s="5" t="s">
        <v>9184</v>
      </c>
      <c r="C281" s="5" t="s">
        <v>27</v>
      </c>
      <c r="D281" s="5" t="s">
        <v>54</v>
      </c>
      <c r="E281" s="5" t="s">
        <v>29</v>
      </c>
      <c r="F281" s="7">
        <v>8</v>
      </c>
      <c r="G281" s="7">
        <v>13</v>
      </c>
      <c r="H281" s="5" t="s">
        <v>107</v>
      </c>
      <c r="I281" s="5" t="s">
        <v>31</v>
      </c>
      <c r="J281" s="5" t="s">
        <v>117</v>
      </c>
      <c r="K281" s="5" t="s">
        <v>9185</v>
      </c>
      <c r="L281" s="5" t="s">
        <v>9186</v>
      </c>
      <c r="M281" s="5" t="s">
        <v>100</v>
      </c>
      <c r="N281" s="5" t="s">
        <v>405</v>
      </c>
      <c r="O281" s="5" t="b">
        <f t="shared" ca="1" si="0"/>
        <v>1</v>
      </c>
      <c r="P281" s="5"/>
      <c r="Q281" s="5"/>
      <c r="R281" s="5"/>
      <c r="S281" s="5"/>
      <c r="T281" s="5"/>
      <c r="U281" s="5"/>
      <c r="V281" s="5"/>
      <c r="W281" s="5"/>
      <c r="X281" s="5"/>
      <c r="Y281" s="5"/>
      <c r="Z281" s="5"/>
      <c r="AA281" s="5"/>
      <c r="AB281" s="5"/>
      <c r="AC281" s="5"/>
      <c r="AD281" s="5"/>
      <c r="AE281" s="5"/>
    </row>
    <row r="282" spans="1:31" ht="21" customHeight="1">
      <c r="A282" s="5" t="s">
        <v>277</v>
      </c>
      <c r="B282" s="5" t="s">
        <v>10036</v>
      </c>
      <c r="C282" s="5" t="s">
        <v>27</v>
      </c>
      <c r="D282" s="5" t="s">
        <v>54</v>
      </c>
      <c r="E282" s="5" t="s">
        <v>45</v>
      </c>
      <c r="F282" s="7">
        <v>8</v>
      </c>
      <c r="G282" s="7">
        <v>10</v>
      </c>
      <c r="H282" s="5" t="s">
        <v>30</v>
      </c>
      <c r="I282" s="5" t="s">
        <v>108</v>
      </c>
      <c r="J282" s="5" t="s">
        <v>76</v>
      </c>
      <c r="K282" s="5" t="s">
        <v>10039</v>
      </c>
      <c r="L282" s="5" t="s">
        <v>10040</v>
      </c>
      <c r="M282" s="5" t="s">
        <v>100</v>
      </c>
      <c r="N282" s="5" t="s">
        <v>38</v>
      </c>
      <c r="O282" s="5" t="b">
        <f t="shared" ca="1" si="0"/>
        <v>1</v>
      </c>
      <c r="P282" s="5"/>
      <c r="Q282" s="5"/>
      <c r="R282" s="5"/>
      <c r="S282" s="5"/>
      <c r="T282" s="5"/>
      <c r="U282" s="5"/>
      <c r="V282" s="5"/>
      <c r="W282" s="5"/>
      <c r="X282" s="5"/>
      <c r="Y282" s="5"/>
      <c r="Z282" s="5"/>
      <c r="AA282" s="5"/>
      <c r="AB282" s="5"/>
      <c r="AC282" s="5"/>
      <c r="AD282" s="5"/>
      <c r="AE282" s="5"/>
    </row>
    <row r="283" spans="1:31" ht="21" customHeight="1">
      <c r="A283" s="5" t="s">
        <v>277</v>
      </c>
      <c r="B283" s="5" t="s">
        <v>10046</v>
      </c>
      <c r="C283" s="5" t="s">
        <v>27</v>
      </c>
      <c r="D283" s="5" t="s">
        <v>54</v>
      </c>
      <c r="E283" s="5" t="s">
        <v>29</v>
      </c>
      <c r="F283" s="7">
        <v>8</v>
      </c>
      <c r="G283" s="7">
        <v>15</v>
      </c>
      <c r="H283" s="5" t="s">
        <v>65</v>
      </c>
      <c r="I283" s="5" t="s">
        <v>31</v>
      </c>
      <c r="J283" s="5" t="s">
        <v>10047</v>
      </c>
      <c r="K283" s="9" t="s">
        <v>47</v>
      </c>
      <c r="L283" s="5" t="s">
        <v>10048</v>
      </c>
      <c r="M283" s="5" t="s">
        <v>53</v>
      </c>
      <c r="N283" s="5" t="s">
        <v>55</v>
      </c>
      <c r="O283" s="5" t="b">
        <f t="shared" ca="1" si="0"/>
        <v>1</v>
      </c>
      <c r="P283" s="5"/>
      <c r="Q283" s="5"/>
      <c r="R283" s="5"/>
      <c r="S283" s="5"/>
      <c r="T283" s="5"/>
      <c r="U283" s="5"/>
      <c r="V283" s="5"/>
      <c r="W283" s="5"/>
      <c r="X283" s="5"/>
      <c r="Y283" s="5"/>
      <c r="Z283" s="5"/>
      <c r="AA283" s="5"/>
      <c r="AB283" s="5"/>
      <c r="AC283" s="5"/>
      <c r="AD283" s="5"/>
      <c r="AE283" s="5"/>
    </row>
    <row r="284" spans="1:31" ht="21" customHeight="1">
      <c r="A284" s="5" t="s">
        <v>10051</v>
      </c>
      <c r="B284" s="5" t="s">
        <v>10052</v>
      </c>
      <c r="C284" s="5" t="s">
        <v>27</v>
      </c>
      <c r="D284" s="5" t="s">
        <v>75</v>
      </c>
      <c r="E284" s="5" t="s">
        <v>45</v>
      </c>
      <c r="F284" s="7">
        <v>8</v>
      </c>
      <c r="G284" s="7">
        <v>10</v>
      </c>
      <c r="H284" s="5" t="s">
        <v>30</v>
      </c>
      <c r="I284" s="9" t="s">
        <v>24</v>
      </c>
      <c r="J284" s="5" t="s">
        <v>57</v>
      </c>
      <c r="K284" s="5" t="s">
        <v>10056</v>
      </c>
      <c r="L284" s="5" t="s">
        <v>10057</v>
      </c>
      <c r="M284" s="5" t="s">
        <v>100</v>
      </c>
      <c r="N284" s="5" t="s">
        <v>405</v>
      </c>
      <c r="O284" s="5" t="b">
        <f t="shared" ca="1" si="0"/>
        <v>1</v>
      </c>
      <c r="P284" s="5"/>
      <c r="Q284" s="5"/>
      <c r="R284" s="5"/>
      <c r="S284" s="5"/>
      <c r="T284" s="5"/>
      <c r="U284" s="5"/>
      <c r="V284" s="5"/>
      <c r="W284" s="5"/>
      <c r="X284" s="5"/>
      <c r="Y284" s="5"/>
      <c r="Z284" s="5"/>
      <c r="AA284" s="5"/>
      <c r="AB284" s="5"/>
      <c r="AC284" s="5"/>
      <c r="AD284" s="5"/>
      <c r="AE284" s="5"/>
    </row>
    <row r="285" spans="1:31" ht="21" customHeight="1">
      <c r="A285" s="5" t="s">
        <v>1457</v>
      </c>
      <c r="B285" s="5" t="s">
        <v>8507</v>
      </c>
      <c r="C285" s="5" t="s">
        <v>27</v>
      </c>
      <c r="D285" s="5" t="s">
        <v>75</v>
      </c>
      <c r="E285" s="5" t="s">
        <v>45</v>
      </c>
      <c r="F285" s="7">
        <v>8</v>
      </c>
      <c r="G285" s="7">
        <v>10</v>
      </c>
      <c r="H285" s="5" t="s">
        <v>30</v>
      </c>
      <c r="I285" s="5" t="s">
        <v>125</v>
      </c>
      <c r="J285" s="5" t="s">
        <v>117</v>
      </c>
      <c r="K285" s="5" t="s">
        <v>8509</v>
      </c>
      <c r="L285" s="5" t="s">
        <v>8510</v>
      </c>
      <c r="M285" s="5" t="s">
        <v>100</v>
      </c>
      <c r="N285" s="5" t="s">
        <v>55</v>
      </c>
      <c r="O285" s="5" t="b">
        <f t="shared" ca="1" si="0"/>
        <v>1</v>
      </c>
      <c r="P285" s="5" t="b">
        <f t="shared" ref="P285:P287" ca="1" si="35">IFERROR(__xludf.DUMMYFUNCTION("REGEXMATCH(L285,""(?i)Java"")"),TRUE)</f>
        <v>1</v>
      </c>
      <c r="Q285" s="5"/>
      <c r="R285" s="5"/>
      <c r="S285" s="5"/>
      <c r="T285" s="5"/>
      <c r="U285" s="5"/>
      <c r="V285" s="5"/>
      <c r="W285" s="5"/>
      <c r="X285" s="5"/>
      <c r="Y285" s="5"/>
      <c r="Z285" s="5"/>
      <c r="AA285" s="5"/>
      <c r="AB285" s="5"/>
      <c r="AC285" s="5"/>
      <c r="AD285" s="5"/>
      <c r="AE285" s="5"/>
    </row>
    <row r="286" spans="1:31" ht="21" customHeight="1">
      <c r="A286" s="5" t="s">
        <v>25</v>
      </c>
      <c r="B286" s="5" t="s">
        <v>26</v>
      </c>
      <c r="C286" s="5" t="s">
        <v>27</v>
      </c>
      <c r="D286" s="5" t="s">
        <v>28</v>
      </c>
      <c r="E286" s="5" t="s">
        <v>29</v>
      </c>
      <c r="F286" s="7">
        <v>8</v>
      </c>
      <c r="G286" s="7">
        <v>10</v>
      </c>
      <c r="H286" s="5" t="s">
        <v>30</v>
      </c>
      <c r="I286" s="5" t="s">
        <v>31</v>
      </c>
      <c r="J286" s="5" t="s">
        <v>32</v>
      </c>
      <c r="K286" s="5" t="s">
        <v>33</v>
      </c>
      <c r="L286" s="5" t="s">
        <v>36</v>
      </c>
      <c r="M286" s="5" t="s">
        <v>37</v>
      </c>
      <c r="N286" s="5" t="s">
        <v>38</v>
      </c>
      <c r="O286" s="5" t="b">
        <f t="shared" ca="1" si="0"/>
        <v>1</v>
      </c>
      <c r="P286" s="5" t="b">
        <f t="shared" ca="1" si="35"/>
        <v>1</v>
      </c>
      <c r="Q286" s="5"/>
      <c r="R286" s="5"/>
      <c r="S286" s="5"/>
      <c r="T286" s="5"/>
      <c r="U286" s="5"/>
      <c r="V286" s="5"/>
      <c r="W286" s="5"/>
      <c r="X286" s="5"/>
      <c r="Y286" s="5"/>
      <c r="Z286" s="5"/>
      <c r="AA286" s="5"/>
      <c r="AB286" s="5"/>
      <c r="AC286" s="5"/>
      <c r="AD286" s="5"/>
      <c r="AE286" s="5"/>
    </row>
    <row r="287" spans="1:31" ht="21" customHeight="1">
      <c r="A287" s="5" t="s">
        <v>396</v>
      </c>
      <c r="B287" s="5" t="s">
        <v>8366</v>
      </c>
      <c r="C287" s="5" t="s">
        <v>27</v>
      </c>
      <c r="D287" s="5" t="s">
        <v>212</v>
      </c>
      <c r="E287" s="5" t="s">
        <v>45</v>
      </c>
      <c r="F287" s="7">
        <v>8</v>
      </c>
      <c r="G287" s="7">
        <v>15</v>
      </c>
      <c r="H287" s="5" t="s">
        <v>65</v>
      </c>
      <c r="I287" s="5" t="s">
        <v>31</v>
      </c>
      <c r="J287" s="5" t="s">
        <v>554</v>
      </c>
      <c r="K287" s="5" t="s">
        <v>8367</v>
      </c>
      <c r="L287" s="5" t="s">
        <v>8368</v>
      </c>
      <c r="M287" s="5" t="s">
        <v>53</v>
      </c>
      <c r="N287" s="5" t="s">
        <v>38</v>
      </c>
      <c r="O287" s="5" t="b">
        <f t="shared" ca="1" si="0"/>
        <v>1</v>
      </c>
      <c r="P287" s="5" t="b">
        <f t="shared" ca="1" si="35"/>
        <v>1</v>
      </c>
      <c r="Q287" s="5"/>
      <c r="R287" s="5"/>
      <c r="S287" s="5"/>
      <c r="T287" s="5"/>
      <c r="U287" s="5"/>
      <c r="V287" s="5"/>
      <c r="W287" s="5"/>
      <c r="X287" s="5"/>
      <c r="Y287" s="5"/>
      <c r="Z287" s="5"/>
      <c r="AA287" s="5"/>
      <c r="AB287" s="5"/>
      <c r="AC287" s="5"/>
      <c r="AD287" s="5"/>
      <c r="AE287" s="5"/>
    </row>
    <row r="288" spans="1:31" ht="21" customHeight="1">
      <c r="A288" s="5" t="s">
        <v>3523</v>
      </c>
      <c r="B288" s="5" t="s">
        <v>10079</v>
      </c>
      <c r="C288" s="5" t="s">
        <v>27</v>
      </c>
      <c r="D288" s="5" t="s">
        <v>212</v>
      </c>
      <c r="E288" s="5" t="s">
        <v>45</v>
      </c>
      <c r="F288" s="7">
        <v>8</v>
      </c>
      <c r="G288" s="7">
        <v>10</v>
      </c>
      <c r="H288" s="5" t="s">
        <v>30</v>
      </c>
      <c r="I288" s="5" t="s">
        <v>108</v>
      </c>
      <c r="J288" s="5" t="s">
        <v>57</v>
      </c>
      <c r="K288" s="5" t="s">
        <v>10080</v>
      </c>
      <c r="L288" s="5" t="s">
        <v>10081</v>
      </c>
      <c r="M288" s="5" t="s">
        <v>53</v>
      </c>
      <c r="N288" s="5" t="s">
        <v>55</v>
      </c>
      <c r="O288" s="5" t="b">
        <f t="shared" ca="1" si="0"/>
        <v>1</v>
      </c>
      <c r="P288" s="5"/>
      <c r="Q288" s="5"/>
      <c r="R288" s="5"/>
      <c r="S288" s="5"/>
      <c r="T288" s="5"/>
      <c r="U288" s="5"/>
      <c r="V288" s="5"/>
      <c r="W288" s="5"/>
      <c r="X288" s="5"/>
      <c r="Y288" s="5"/>
      <c r="Z288" s="5"/>
      <c r="AA288" s="5"/>
      <c r="AB288" s="5"/>
      <c r="AC288" s="5"/>
      <c r="AD288" s="5"/>
      <c r="AE288" s="5"/>
    </row>
    <row r="289" spans="1:31" ht="21" customHeight="1">
      <c r="A289" s="5" t="s">
        <v>2808</v>
      </c>
      <c r="B289" s="5" t="s">
        <v>8991</v>
      </c>
      <c r="C289" s="5" t="s">
        <v>27</v>
      </c>
      <c r="D289" s="5" t="s">
        <v>212</v>
      </c>
      <c r="E289" s="5" t="s">
        <v>29</v>
      </c>
      <c r="F289" s="7">
        <v>8</v>
      </c>
      <c r="G289" s="7">
        <v>13</v>
      </c>
      <c r="H289" s="5" t="s">
        <v>107</v>
      </c>
      <c r="I289" s="5" t="s">
        <v>108</v>
      </c>
      <c r="J289" s="5" t="s">
        <v>8993</v>
      </c>
      <c r="K289" s="9" t="s">
        <v>47</v>
      </c>
      <c r="L289" s="5" t="s">
        <v>8994</v>
      </c>
      <c r="M289" s="5" t="s">
        <v>53</v>
      </c>
      <c r="N289" s="5" t="s">
        <v>55</v>
      </c>
      <c r="O289" s="5" t="b">
        <f t="shared" ca="1" si="0"/>
        <v>1</v>
      </c>
      <c r="P289" s="5" t="b">
        <f ca="1">IFERROR(__xludf.DUMMYFUNCTION("REGEXMATCH(L289,""(?i)Java"")"),TRUE)</f>
        <v>1</v>
      </c>
      <c r="Q289" s="5"/>
      <c r="R289" s="5"/>
      <c r="S289" s="5"/>
      <c r="T289" s="5"/>
      <c r="U289" s="5"/>
      <c r="V289" s="5"/>
      <c r="W289" s="5"/>
      <c r="X289" s="5"/>
      <c r="Y289" s="5"/>
      <c r="Z289" s="5"/>
      <c r="AA289" s="5"/>
      <c r="AB289" s="5"/>
      <c r="AC289" s="5"/>
      <c r="AD289" s="5"/>
      <c r="AE289" s="5"/>
    </row>
    <row r="290" spans="1:31" ht="21" customHeight="1">
      <c r="A290" s="5" t="s">
        <v>10092</v>
      </c>
      <c r="B290" s="5" t="s">
        <v>10093</v>
      </c>
      <c r="C290" s="5" t="s">
        <v>27</v>
      </c>
      <c r="D290" s="5" t="s">
        <v>212</v>
      </c>
      <c r="E290" s="5" t="s">
        <v>29</v>
      </c>
      <c r="F290" s="7">
        <v>8</v>
      </c>
      <c r="G290" s="7">
        <v>12</v>
      </c>
      <c r="H290" s="5" t="s">
        <v>852</v>
      </c>
      <c r="I290" s="5" t="s">
        <v>108</v>
      </c>
      <c r="J290" s="5" t="s">
        <v>817</v>
      </c>
      <c r="K290" s="5" t="s">
        <v>10094</v>
      </c>
      <c r="L290" s="5" t="s">
        <v>10095</v>
      </c>
      <c r="M290" s="5" t="s">
        <v>648</v>
      </c>
      <c r="N290" s="5" t="s">
        <v>55</v>
      </c>
      <c r="O290" s="5" t="b">
        <f t="shared" ca="1" si="0"/>
        <v>1</v>
      </c>
      <c r="P290" s="5"/>
      <c r="Q290" s="5"/>
      <c r="R290" s="5"/>
      <c r="S290" s="5"/>
      <c r="T290" s="5"/>
      <c r="U290" s="5"/>
      <c r="V290" s="5"/>
      <c r="W290" s="5"/>
      <c r="X290" s="5"/>
      <c r="Y290" s="5"/>
      <c r="Z290" s="5"/>
      <c r="AA290" s="5"/>
      <c r="AB290" s="5"/>
      <c r="AC290" s="5"/>
      <c r="AD290" s="5"/>
      <c r="AE290" s="5"/>
    </row>
    <row r="291" spans="1:31" ht="21" customHeight="1">
      <c r="A291" s="5" t="s">
        <v>9642</v>
      </c>
      <c r="B291" s="5" t="s">
        <v>9753</v>
      </c>
      <c r="C291" s="5" t="s">
        <v>27</v>
      </c>
      <c r="D291" s="5" t="s">
        <v>199</v>
      </c>
      <c r="E291" s="5" t="s">
        <v>29</v>
      </c>
      <c r="F291" s="7">
        <v>8</v>
      </c>
      <c r="G291" s="7">
        <v>10</v>
      </c>
      <c r="H291" s="5" t="s">
        <v>30</v>
      </c>
      <c r="I291" s="5" t="s">
        <v>125</v>
      </c>
      <c r="J291" s="5" t="s">
        <v>76</v>
      </c>
      <c r="K291" s="5" t="s">
        <v>610</v>
      </c>
      <c r="L291" s="5" t="s">
        <v>10099</v>
      </c>
      <c r="M291" s="5" t="s">
        <v>53</v>
      </c>
      <c r="N291" s="5" t="s">
        <v>38</v>
      </c>
      <c r="O291" s="5" t="b">
        <f t="shared" ca="1" si="0"/>
        <v>1</v>
      </c>
      <c r="P291" s="5"/>
      <c r="Q291" s="5"/>
      <c r="R291" s="5"/>
      <c r="S291" s="5"/>
      <c r="T291" s="5"/>
      <c r="U291" s="5"/>
      <c r="V291" s="5"/>
      <c r="W291" s="5"/>
      <c r="X291" s="5"/>
      <c r="Y291" s="5"/>
      <c r="Z291" s="5"/>
      <c r="AA291" s="5"/>
      <c r="AB291" s="5"/>
      <c r="AC291" s="5"/>
      <c r="AD291" s="5"/>
      <c r="AE291" s="5"/>
    </row>
    <row r="292" spans="1:31" ht="21" customHeight="1">
      <c r="A292" s="5" t="s">
        <v>10107</v>
      </c>
      <c r="B292" s="5" t="s">
        <v>10108</v>
      </c>
      <c r="C292" s="5" t="s">
        <v>27</v>
      </c>
      <c r="D292" s="5" t="s">
        <v>199</v>
      </c>
      <c r="E292" s="5" t="s">
        <v>45</v>
      </c>
      <c r="F292" s="7">
        <v>8</v>
      </c>
      <c r="G292" s="7">
        <v>10</v>
      </c>
      <c r="H292" s="5" t="s">
        <v>30</v>
      </c>
      <c r="I292" s="5" t="s">
        <v>31</v>
      </c>
      <c r="J292" s="5" t="s">
        <v>57</v>
      </c>
      <c r="K292" s="5" t="s">
        <v>3765</v>
      </c>
      <c r="L292" s="5" t="s">
        <v>10110</v>
      </c>
      <c r="M292" s="5" t="s">
        <v>100</v>
      </c>
      <c r="N292" s="5" t="s">
        <v>55</v>
      </c>
      <c r="O292" s="5" t="b">
        <f t="shared" ca="1" si="0"/>
        <v>1</v>
      </c>
      <c r="P292" s="5"/>
      <c r="Q292" s="5"/>
      <c r="R292" s="5"/>
      <c r="S292" s="5"/>
      <c r="T292" s="5"/>
      <c r="U292" s="5"/>
      <c r="V292" s="5"/>
      <c r="W292" s="5"/>
      <c r="X292" s="5"/>
      <c r="Y292" s="5"/>
      <c r="Z292" s="5"/>
      <c r="AA292" s="5"/>
      <c r="AB292" s="5"/>
      <c r="AC292" s="5"/>
      <c r="AD292" s="5"/>
      <c r="AE292" s="5"/>
    </row>
    <row r="293" spans="1:31" ht="21" customHeight="1">
      <c r="A293" s="5" t="s">
        <v>6245</v>
      </c>
      <c r="B293" s="5" t="s">
        <v>10113</v>
      </c>
      <c r="C293" s="5" t="s">
        <v>27</v>
      </c>
      <c r="D293" s="5" t="s">
        <v>199</v>
      </c>
      <c r="E293" s="5" t="s">
        <v>45</v>
      </c>
      <c r="F293" s="7">
        <v>8</v>
      </c>
      <c r="G293" s="7">
        <v>15</v>
      </c>
      <c r="H293" s="5" t="s">
        <v>65</v>
      </c>
      <c r="I293" s="5" t="s">
        <v>125</v>
      </c>
      <c r="J293" s="5" t="s">
        <v>76</v>
      </c>
      <c r="K293" s="5" t="s">
        <v>2291</v>
      </c>
      <c r="L293" s="5" t="s">
        <v>10115</v>
      </c>
      <c r="M293" s="5" t="s">
        <v>37</v>
      </c>
      <c r="N293" s="5" t="s">
        <v>38</v>
      </c>
      <c r="O293" s="5" t="b">
        <f t="shared" ca="1" si="0"/>
        <v>1</v>
      </c>
      <c r="P293" s="5"/>
      <c r="Q293" s="5"/>
      <c r="R293" s="5"/>
      <c r="S293" s="5"/>
      <c r="T293" s="5"/>
      <c r="U293" s="5"/>
      <c r="V293" s="5"/>
      <c r="W293" s="5"/>
      <c r="X293" s="5"/>
      <c r="Y293" s="5"/>
      <c r="Z293" s="5"/>
      <c r="AA293" s="5"/>
      <c r="AB293" s="5"/>
      <c r="AC293" s="5"/>
      <c r="AD293" s="5"/>
      <c r="AE293" s="5"/>
    </row>
    <row r="294" spans="1:31" ht="21" customHeight="1">
      <c r="A294" s="5" t="s">
        <v>277</v>
      </c>
      <c r="B294" s="5" t="s">
        <v>2733</v>
      </c>
      <c r="C294" s="5" t="s">
        <v>27</v>
      </c>
      <c r="D294" s="5" t="s">
        <v>199</v>
      </c>
      <c r="E294" s="5" t="s">
        <v>45</v>
      </c>
      <c r="F294" s="7">
        <v>8</v>
      </c>
      <c r="G294" s="7">
        <v>12</v>
      </c>
      <c r="H294" s="5" t="s">
        <v>852</v>
      </c>
      <c r="I294" s="5" t="s">
        <v>31</v>
      </c>
      <c r="J294" s="5" t="s">
        <v>57</v>
      </c>
      <c r="K294" s="5" t="s">
        <v>10121</v>
      </c>
      <c r="L294" s="5" t="s">
        <v>10123</v>
      </c>
      <c r="M294" s="5" t="s">
        <v>100</v>
      </c>
      <c r="N294" s="5" t="s">
        <v>38</v>
      </c>
      <c r="O294" s="5" t="b">
        <f t="shared" ca="1" si="0"/>
        <v>1</v>
      </c>
      <c r="P294" s="5"/>
      <c r="Q294" s="5"/>
      <c r="R294" s="5"/>
      <c r="S294" s="5"/>
      <c r="T294" s="5"/>
      <c r="U294" s="5"/>
      <c r="V294" s="5"/>
      <c r="W294" s="5"/>
      <c r="X294" s="5"/>
      <c r="Y294" s="5"/>
      <c r="Z294" s="5"/>
      <c r="AA294" s="5"/>
      <c r="AB294" s="5"/>
      <c r="AC294" s="5"/>
      <c r="AD294" s="5"/>
      <c r="AE294" s="5"/>
    </row>
    <row r="295" spans="1:31" ht="21" customHeight="1">
      <c r="A295" s="5" t="s">
        <v>9215</v>
      </c>
      <c r="B295" s="5" t="s">
        <v>9217</v>
      </c>
      <c r="C295" s="5" t="s">
        <v>27</v>
      </c>
      <c r="D295" s="5" t="s">
        <v>199</v>
      </c>
      <c r="E295" s="5" t="s">
        <v>29</v>
      </c>
      <c r="F295" s="7">
        <v>8</v>
      </c>
      <c r="G295" s="7">
        <v>10</v>
      </c>
      <c r="H295" s="5" t="s">
        <v>30</v>
      </c>
      <c r="I295" s="5" t="s">
        <v>125</v>
      </c>
      <c r="J295" s="5" t="s">
        <v>9218</v>
      </c>
      <c r="K295" s="5" t="s">
        <v>9219</v>
      </c>
      <c r="L295" s="5" t="s">
        <v>9222</v>
      </c>
      <c r="M295" s="5" t="s">
        <v>37</v>
      </c>
      <c r="N295" s="5" t="s">
        <v>38</v>
      </c>
      <c r="O295" s="5" t="b">
        <f t="shared" ca="1" si="0"/>
        <v>1</v>
      </c>
      <c r="P295" s="5" t="b">
        <f ca="1">IFERROR(__xludf.DUMMYFUNCTION("REGEXMATCH(L295,""(?i)Java"")"),TRUE)</f>
        <v>1</v>
      </c>
      <c r="Q295" s="5"/>
      <c r="R295" s="5"/>
      <c r="S295" s="5"/>
      <c r="T295" s="5"/>
      <c r="U295" s="5"/>
      <c r="V295" s="5"/>
      <c r="W295" s="5"/>
      <c r="X295" s="5"/>
      <c r="Y295" s="5"/>
      <c r="Z295" s="5"/>
      <c r="AA295" s="5"/>
      <c r="AB295" s="5"/>
      <c r="AC295" s="5"/>
      <c r="AD295" s="5"/>
      <c r="AE295" s="5"/>
    </row>
    <row r="296" spans="1:31" ht="21" customHeight="1">
      <c r="A296" s="5" t="s">
        <v>277</v>
      </c>
      <c r="B296" s="5" t="s">
        <v>10136</v>
      </c>
      <c r="C296" s="5" t="s">
        <v>27</v>
      </c>
      <c r="D296" s="5" t="s">
        <v>850</v>
      </c>
      <c r="E296" s="5" t="s">
        <v>45</v>
      </c>
      <c r="F296" s="7">
        <v>8</v>
      </c>
      <c r="G296" s="7">
        <v>10</v>
      </c>
      <c r="H296" s="5" t="s">
        <v>30</v>
      </c>
      <c r="I296" s="9" t="s">
        <v>24</v>
      </c>
      <c r="J296" s="5" t="s">
        <v>57</v>
      </c>
      <c r="K296" s="9" t="s">
        <v>47</v>
      </c>
      <c r="L296" s="5" t="s">
        <v>10139</v>
      </c>
      <c r="M296" s="5" t="s">
        <v>100</v>
      </c>
      <c r="N296" s="5" t="s">
        <v>55</v>
      </c>
      <c r="O296" s="5" t="b">
        <f t="shared" ca="1" si="0"/>
        <v>1</v>
      </c>
      <c r="P296" s="5"/>
      <c r="Q296" s="5"/>
      <c r="R296" s="5"/>
      <c r="S296" s="5"/>
      <c r="T296" s="5"/>
      <c r="U296" s="5"/>
      <c r="V296" s="5"/>
      <c r="W296" s="5"/>
      <c r="X296" s="5"/>
      <c r="Y296" s="5"/>
      <c r="Z296" s="5"/>
      <c r="AA296" s="5"/>
      <c r="AB296" s="5"/>
      <c r="AC296" s="5"/>
      <c r="AD296" s="5"/>
      <c r="AE296" s="5"/>
    </row>
    <row r="297" spans="1:31" ht="21" customHeight="1">
      <c r="A297" s="5" t="s">
        <v>7902</v>
      </c>
      <c r="B297" s="5" t="s">
        <v>7904</v>
      </c>
      <c r="C297" s="5" t="s">
        <v>27</v>
      </c>
      <c r="D297" s="5" t="s">
        <v>85</v>
      </c>
      <c r="E297" s="5" t="s">
        <v>29</v>
      </c>
      <c r="F297" s="7">
        <v>8</v>
      </c>
      <c r="G297" s="7">
        <v>10</v>
      </c>
      <c r="H297" s="5" t="s">
        <v>30</v>
      </c>
      <c r="I297" s="5" t="s">
        <v>31</v>
      </c>
      <c r="J297" s="5" t="s">
        <v>57</v>
      </c>
      <c r="K297" s="5" t="s">
        <v>7907</v>
      </c>
      <c r="L297" s="5" t="s">
        <v>7908</v>
      </c>
      <c r="M297" s="5" t="s">
        <v>53</v>
      </c>
      <c r="N297" s="5" t="s">
        <v>38</v>
      </c>
      <c r="O297" s="5" t="b">
        <f t="shared" ca="1" si="0"/>
        <v>1</v>
      </c>
      <c r="P297" s="5"/>
      <c r="Q297" s="5"/>
      <c r="R297" s="5"/>
      <c r="S297" s="5"/>
      <c r="T297" s="5"/>
      <c r="U297" s="5"/>
      <c r="V297" s="5"/>
      <c r="W297" s="5"/>
      <c r="X297" s="5"/>
      <c r="Y297" s="5"/>
      <c r="Z297" s="5"/>
      <c r="AA297" s="5"/>
      <c r="AB297" s="5"/>
      <c r="AC297" s="5"/>
      <c r="AD297" s="5"/>
      <c r="AE297" s="5"/>
    </row>
    <row r="298" spans="1:31" ht="21" customHeight="1">
      <c r="A298" s="5" t="s">
        <v>7771</v>
      </c>
      <c r="B298" s="5" t="s">
        <v>7772</v>
      </c>
      <c r="C298" s="5" t="s">
        <v>27</v>
      </c>
      <c r="D298" s="5" t="s">
        <v>85</v>
      </c>
      <c r="E298" s="5" t="s">
        <v>45</v>
      </c>
      <c r="F298" s="7">
        <v>8</v>
      </c>
      <c r="G298" s="7">
        <v>15</v>
      </c>
      <c r="H298" s="5" t="s">
        <v>65</v>
      </c>
      <c r="I298" s="5" t="s">
        <v>125</v>
      </c>
      <c r="J298" s="5" t="s">
        <v>48</v>
      </c>
      <c r="K298" s="5" t="s">
        <v>7775</v>
      </c>
      <c r="L298" s="5" t="s">
        <v>7776</v>
      </c>
      <c r="M298" s="5" t="s">
        <v>37</v>
      </c>
      <c r="N298" s="5" t="s">
        <v>55</v>
      </c>
      <c r="O298" s="5" t="b">
        <f t="shared" ca="1" si="0"/>
        <v>1</v>
      </c>
      <c r="P298" s="5"/>
      <c r="Q298" s="5"/>
      <c r="R298" s="5"/>
      <c r="S298" s="5"/>
      <c r="T298" s="5"/>
      <c r="U298" s="5"/>
      <c r="V298" s="5"/>
      <c r="W298" s="5"/>
      <c r="X298" s="5"/>
      <c r="Y298" s="5"/>
      <c r="Z298" s="5"/>
      <c r="AA298" s="5"/>
      <c r="AB298" s="5"/>
      <c r="AC298" s="5"/>
      <c r="AD298" s="5"/>
      <c r="AE298" s="5"/>
    </row>
    <row r="299" spans="1:31" ht="21" customHeight="1">
      <c r="A299" s="5" t="s">
        <v>7959</v>
      </c>
      <c r="B299" s="5" t="s">
        <v>7960</v>
      </c>
      <c r="C299" s="5" t="s">
        <v>27</v>
      </c>
      <c r="D299" s="5" t="s">
        <v>85</v>
      </c>
      <c r="E299" s="5" t="s">
        <v>29</v>
      </c>
      <c r="F299" s="7">
        <v>8</v>
      </c>
      <c r="G299" s="7">
        <v>10</v>
      </c>
      <c r="H299" s="5" t="s">
        <v>30</v>
      </c>
      <c r="I299" s="5" t="s">
        <v>31</v>
      </c>
      <c r="J299" s="5" t="s">
        <v>942</v>
      </c>
      <c r="K299" s="5" t="s">
        <v>7962</v>
      </c>
      <c r="L299" s="5" t="s">
        <v>7964</v>
      </c>
      <c r="M299" s="5" t="s">
        <v>37</v>
      </c>
      <c r="N299" s="5" t="s">
        <v>55</v>
      </c>
      <c r="O299" s="5" t="b">
        <f t="shared" ca="1" si="0"/>
        <v>1</v>
      </c>
      <c r="P299" s="5" t="b">
        <f ca="1">IFERROR(__xludf.DUMMYFUNCTION("REGEXMATCH(L299,""(?i)Java"")"),TRUE)</f>
        <v>1</v>
      </c>
      <c r="Q299" s="5"/>
      <c r="R299" s="5"/>
      <c r="S299" s="5"/>
      <c r="T299" s="5"/>
      <c r="U299" s="5"/>
      <c r="V299" s="5"/>
      <c r="W299" s="5"/>
      <c r="X299" s="5"/>
      <c r="Y299" s="5"/>
      <c r="Z299" s="5"/>
      <c r="AA299" s="5"/>
      <c r="AB299" s="5"/>
      <c r="AC299" s="5"/>
      <c r="AD299" s="5"/>
      <c r="AE299" s="5"/>
    </row>
    <row r="300" spans="1:31" ht="21" customHeight="1">
      <c r="A300" s="5" t="s">
        <v>713</v>
      </c>
      <c r="B300" s="5" t="s">
        <v>8063</v>
      </c>
      <c r="C300" s="5" t="s">
        <v>27</v>
      </c>
      <c r="D300" s="5" t="s">
        <v>85</v>
      </c>
      <c r="E300" s="5" t="s">
        <v>29</v>
      </c>
      <c r="F300" s="11">
        <v>8</v>
      </c>
      <c r="G300" s="11">
        <v>13</v>
      </c>
      <c r="H300" s="13" t="s">
        <v>1052</v>
      </c>
      <c r="I300" s="9" t="s">
        <v>24</v>
      </c>
      <c r="J300" s="5" t="s">
        <v>32</v>
      </c>
      <c r="K300" s="5" t="s">
        <v>8065</v>
      </c>
      <c r="L300" s="5" t="s">
        <v>8066</v>
      </c>
      <c r="M300" s="5" t="s">
        <v>42</v>
      </c>
      <c r="N300" s="5" t="s">
        <v>44</v>
      </c>
      <c r="O300" s="5" t="b">
        <f t="shared" ca="1" si="0"/>
        <v>1</v>
      </c>
      <c r="P300" s="5"/>
      <c r="Q300" s="5"/>
      <c r="R300" s="5"/>
      <c r="S300" s="5"/>
      <c r="T300" s="5"/>
      <c r="U300" s="5"/>
      <c r="V300" s="5"/>
      <c r="W300" s="5"/>
      <c r="X300" s="5"/>
      <c r="Y300" s="5"/>
      <c r="Z300" s="5"/>
      <c r="AA300" s="5"/>
      <c r="AB300" s="5"/>
      <c r="AC300" s="5"/>
      <c r="AD300" s="5"/>
      <c r="AE300" s="5"/>
    </row>
    <row r="301" spans="1:31" ht="21" customHeight="1">
      <c r="A301" s="5" t="s">
        <v>277</v>
      </c>
      <c r="B301" s="5" t="s">
        <v>8888</v>
      </c>
      <c r="C301" s="5" t="s">
        <v>27</v>
      </c>
      <c r="D301" s="5" t="s">
        <v>85</v>
      </c>
      <c r="E301" s="5" t="s">
        <v>45</v>
      </c>
      <c r="F301" s="7">
        <v>8</v>
      </c>
      <c r="G301" s="7">
        <v>15</v>
      </c>
      <c r="H301" s="5" t="s">
        <v>65</v>
      </c>
      <c r="I301" s="5" t="s">
        <v>31</v>
      </c>
      <c r="J301" s="5" t="s">
        <v>2872</v>
      </c>
      <c r="K301" s="5" t="s">
        <v>8892</v>
      </c>
      <c r="L301" s="5" t="s">
        <v>8893</v>
      </c>
      <c r="M301" s="5" t="s">
        <v>37</v>
      </c>
      <c r="N301" s="5" t="s">
        <v>38</v>
      </c>
      <c r="O301" s="5" t="b">
        <f t="shared" ca="1" si="0"/>
        <v>1</v>
      </c>
      <c r="P301" s="5"/>
      <c r="Q301" s="5"/>
      <c r="R301" s="5"/>
      <c r="S301" s="5"/>
      <c r="T301" s="5"/>
      <c r="U301" s="5"/>
      <c r="V301" s="5"/>
      <c r="W301" s="5"/>
      <c r="X301" s="5"/>
      <c r="Y301" s="5"/>
      <c r="Z301" s="5"/>
      <c r="AA301" s="5"/>
      <c r="AB301" s="5"/>
      <c r="AC301" s="5"/>
      <c r="AD301" s="5"/>
      <c r="AE301" s="5"/>
    </row>
    <row r="302" spans="1:31" ht="21" customHeight="1">
      <c r="A302" s="5" t="s">
        <v>277</v>
      </c>
      <c r="B302" s="5" t="s">
        <v>8776</v>
      </c>
      <c r="C302" s="5" t="s">
        <v>27</v>
      </c>
      <c r="D302" s="5" t="s">
        <v>85</v>
      </c>
      <c r="E302" s="5" t="s">
        <v>29</v>
      </c>
      <c r="F302" s="7">
        <v>8</v>
      </c>
      <c r="G302" s="7">
        <v>15</v>
      </c>
      <c r="H302" s="5" t="s">
        <v>65</v>
      </c>
      <c r="I302" s="5" t="s">
        <v>31</v>
      </c>
      <c r="J302" s="5" t="s">
        <v>110</v>
      </c>
      <c r="K302" s="5" t="s">
        <v>1960</v>
      </c>
      <c r="L302" s="5" t="s">
        <v>10163</v>
      </c>
      <c r="M302" s="5" t="s">
        <v>100</v>
      </c>
      <c r="N302" s="5" t="s">
        <v>55</v>
      </c>
      <c r="O302" s="5" t="b">
        <f t="shared" ca="1" si="0"/>
        <v>1</v>
      </c>
      <c r="P302" s="5"/>
      <c r="Q302" s="5"/>
      <c r="R302" s="5"/>
      <c r="S302" s="5"/>
      <c r="T302" s="5"/>
      <c r="U302" s="5"/>
      <c r="V302" s="5"/>
      <c r="W302" s="5"/>
      <c r="X302" s="5"/>
      <c r="Y302" s="5"/>
      <c r="Z302" s="5"/>
      <c r="AA302" s="5"/>
      <c r="AB302" s="5"/>
      <c r="AC302" s="5"/>
      <c r="AD302" s="5"/>
      <c r="AE302" s="5"/>
    </row>
    <row r="303" spans="1:31" ht="21" customHeight="1">
      <c r="A303" s="5" t="s">
        <v>277</v>
      </c>
      <c r="B303" s="5" t="s">
        <v>8374</v>
      </c>
      <c r="C303" s="5" t="s">
        <v>27</v>
      </c>
      <c r="D303" s="5" t="s">
        <v>85</v>
      </c>
      <c r="E303" s="5" t="s">
        <v>29</v>
      </c>
      <c r="F303" s="7">
        <v>8</v>
      </c>
      <c r="G303" s="7">
        <v>10</v>
      </c>
      <c r="H303" s="5" t="s">
        <v>30</v>
      </c>
      <c r="I303" s="5" t="s">
        <v>125</v>
      </c>
      <c r="J303" s="5" t="s">
        <v>126</v>
      </c>
      <c r="K303" s="5" t="s">
        <v>8375</v>
      </c>
      <c r="L303" s="5" t="s">
        <v>8376</v>
      </c>
      <c r="M303" s="5" t="s">
        <v>167</v>
      </c>
      <c r="N303" s="5" t="s">
        <v>55</v>
      </c>
      <c r="O303" s="5" t="b">
        <f t="shared" ca="1" si="0"/>
        <v>1</v>
      </c>
      <c r="P303" s="5"/>
      <c r="Q303" s="5"/>
      <c r="R303" s="5"/>
      <c r="S303" s="5"/>
      <c r="T303" s="5"/>
      <c r="U303" s="5"/>
      <c r="V303" s="5"/>
      <c r="W303" s="5"/>
      <c r="X303" s="5"/>
      <c r="Y303" s="5"/>
      <c r="Z303" s="5"/>
      <c r="AA303" s="5"/>
      <c r="AB303" s="5"/>
      <c r="AC303" s="5"/>
      <c r="AD303" s="5"/>
      <c r="AE303" s="5"/>
    </row>
    <row r="304" spans="1:31" ht="21" customHeight="1">
      <c r="A304" s="5" t="s">
        <v>396</v>
      </c>
      <c r="B304" s="5" t="s">
        <v>8497</v>
      </c>
      <c r="C304" s="5" t="s">
        <v>27</v>
      </c>
      <c r="D304" s="5" t="s">
        <v>85</v>
      </c>
      <c r="E304" s="5" t="s">
        <v>29</v>
      </c>
      <c r="F304" s="7">
        <v>8</v>
      </c>
      <c r="G304" s="7">
        <v>12</v>
      </c>
      <c r="H304" s="5" t="s">
        <v>852</v>
      </c>
      <c r="I304" s="5" t="s">
        <v>108</v>
      </c>
      <c r="J304" s="5" t="s">
        <v>844</v>
      </c>
      <c r="K304" s="5" t="s">
        <v>8499</v>
      </c>
      <c r="L304" s="5" t="s">
        <v>8500</v>
      </c>
      <c r="M304" s="9" t="s">
        <v>47</v>
      </c>
      <c r="N304" s="5" t="s">
        <v>55</v>
      </c>
      <c r="O304" s="5" t="b">
        <f t="shared" ca="1" si="0"/>
        <v>1</v>
      </c>
      <c r="P304" s="5" t="b">
        <f t="shared" ref="P304:P307" ca="1" si="36">IFERROR(__xludf.DUMMYFUNCTION("REGEXMATCH(L304,""(?i)Java"")"),TRUE)</f>
        <v>1</v>
      </c>
      <c r="Q304" s="5"/>
      <c r="R304" s="5"/>
      <c r="S304" s="5"/>
      <c r="T304" s="5"/>
      <c r="U304" s="5"/>
      <c r="V304" s="5"/>
      <c r="W304" s="5"/>
      <c r="X304" s="5"/>
      <c r="Y304" s="5"/>
      <c r="Z304" s="5"/>
      <c r="AA304" s="5"/>
      <c r="AB304" s="5"/>
      <c r="AC304" s="5"/>
      <c r="AD304" s="5"/>
      <c r="AE304" s="5"/>
    </row>
    <row r="305" spans="1:31" ht="21" customHeight="1">
      <c r="A305" s="5" t="s">
        <v>6424</v>
      </c>
      <c r="B305" s="5" t="s">
        <v>8549</v>
      </c>
      <c r="C305" s="5" t="s">
        <v>27</v>
      </c>
      <c r="D305" s="5" t="s">
        <v>85</v>
      </c>
      <c r="E305" s="5" t="s">
        <v>29</v>
      </c>
      <c r="F305" s="7">
        <v>8</v>
      </c>
      <c r="G305" s="7">
        <v>10</v>
      </c>
      <c r="H305" s="5" t="s">
        <v>30</v>
      </c>
      <c r="I305" s="5" t="s">
        <v>108</v>
      </c>
      <c r="J305" s="5" t="s">
        <v>1471</v>
      </c>
      <c r="K305" s="5" t="s">
        <v>8551</v>
      </c>
      <c r="L305" s="5" t="s">
        <v>8553</v>
      </c>
      <c r="M305" s="5" t="s">
        <v>37</v>
      </c>
      <c r="N305" s="5" t="s">
        <v>55</v>
      </c>
      <c r="O305" s="5" t="b">
        <f t="shared" ca="1" si="0"/>
        <v>1</v>
      </c>
      <c r="P305" s="5" t="b">
        <f t="shared" ca="1" si="36"/>
        <v>1</v>
      </c>
      <c r="Q305" s="5"/>
      <c r="R305" s="5"/>
      <c r="S305" s="5"/>
      <c r="T305" s="5"/>
      <c r="U305" s="5"/>
      <c r="V305" s="5"/>
      <c r="W305" s="5"/>
      <c r="X305" s="5"/>
      <c r="Y305" s="5"/>
      <c r="Z305" s="5"/>
      <c r="AA305" s="5"/>
      <c r="AB305" s="5"/>
      <c r="AC305" s="5"/>
      <c r="AD305" s="5"/>
      <c r="AE305" s="5"/>
    </row>
    <row r="306" spans="1:31" ht="21" customHeight="1">
      <c r="A306" s="5" t="s">
        <v>8534</v>
      </c>
      <c r="B306" s="5" t="s">
        <v>8535</v>
      </c>
      <c r="C306" s="5" t="s">
        <v>27</v>
      </c>
      <c r="D306" s="5" t="s">
        <v>85</v>
      </c>
      <c r="E306" s="5" t="s">
        <v>45</v>
      </c>
      <c r="F306" s="7">
        <v>8</v>
      </c>
      <c r="G306" s="7">
        <v>10</v>
      </c>
      <c r="H306" s="5" t="s">
        <v>30</v>
      </c>
      <c r="I306" s="5" t="s">
        <v>125</v>
      </c>
      <c r="J306" s="5" t="s">
        <v>4577</v>
      </c>
      <c r="K306" s="5" t="s">
        <v>8536</v>
      </c>
      <c r="L306" s="5" t="s">
        <v>8538</v>
      </c>
      <c r="M306" s="5" t="s">
        <v>37</v>
      </c>
      <c r="N306" s="5" t="s">
        <v>38</v>
      </c>
      <c r="O306" s="5" t="b">
        <f t="shared" ca="1" si="0"/>
        <v>1</v>
      </c>
      <c r="P306" s="5" t="b">
        <f t="shared" ca="1" si="36"/>
        <v>1</v>
      </c>
      <c r="Q306" s="5"/>
      <c r="R306" s="5"/>
      <c r="S306" s="5"/>
      <c r="T306" s="5"/>
      <c r="U306" s="5"/>
      <c r="V306" s="5"/>
      <c r="W306" s="5"/>
      <c r="X306" s="5"/>
      <c r="Y306" s="5"/>
      <c r="Z306" s="5"/>
      <c r="AA306" s="5"/>
      <c r="AB306" s="5"/>
      <c r="AC306" s="5"/>
      <c r="AD306" s="5"/>
      <c r="AE306" s="5"/>
    </row>
    <row r="307" spans="1:31" ht="21" customHeight="1">
      <c r="A307" s="5" t="s">
        <v>765</v>
      </c>
      <c r="B307" s="5" t="s">
        <v>8668</v>
      </c>
      <c r="C307" s="5" t="s">
        <v>27</v>
      </c>
      <c r="D307" s="5" t="s">
        <v>85</v>
      </c>
      <c r="E307" s="5" t="s">
        <v>29</v>
      </c>
      <c r="F307" s="7">
        <v>8</v>
      </c>
      <c r="G307" s="7">
        <v>10</v>
      </c>
      <c r="H307" s="5" t="s">
        <v>30</v>
      </c>
      <c r="I307" s="5" t="s">
        <v>125</v>
      </c>
      <c r="J307" s="5" t="s">
        <v>8670</v>
      </c>
      <c r="K307" s="5" t="s">
        <v>8671</v>
      </c>
      <c r="L307" s="5" t="s">
        <v>8673</v>
      </c>
      <c r="M307" s="5" t="s">
        <v>53</v>
      </c>
      <c r="N307" s="5" t="s">
        <v>55</v>
      </c>
      <c r="O307" s="5" t="b">
        <f t="shared" ca="1" si="0"/>
        <v>1</v>
      </c>
      <c r="P307" s="5" t="b">
        <f t="shared" ca="1" si="36"/>
        <v>1</v>
      </c>
      <c r="Q307" s="5"/>
      <c r="R307" s="5"/>
      <c r="S307" s="5"/>
      <c r="T307" s="5"/>
      <c r="U307" s="5"/>
      <c r="V307" s="5"/>
      <c r="W307" s="5"/>
      <c r="X307" s="5"/>
      <c r="Y307" s="5"/>
      <c r="Z307" s="5"/>
      <c r="AA307" s="5"/>
      <c r="AB307" s="5"/>
      <c r="AC307" s="5"/>
      <c r="AD307" s="5"/>
      <c r="AE307" s="5"/>
    </row>
    <row r="308" spans="1:31" ht="21" customHeight="1">
      <c r="A308" s="5" t="s">
        <v>4285</v>
      </c>
      <c r="B308" s="5" t="s">
        <v>8715</v>
      </c>
      <c r="C308" s="5" t="s">
        <v>27</v>
      </c>
      <c r="D308" s="5" t="s">
        <v>105</v>
      </c>
      <c r="E308" s="5" t="s">
        <v>45</v>
      </c>
      <c r="F308" s="11">
        <v>8</v>
      </c>
      <c r="G308" s="11">
        <v>13</v>
      </c>
      <c r="H308" s="13" t="s">
        <v>1052</v>
      </c>
      <c r="I308" s="5" t="s">
        <v>31</v>
      </c>
      <c r="J308" s="5" t="s">
        <v>117</v>
      </c>
      <c r="K308" s="5" t="s">
        <v>8717</v>
      </c>
      <c r="L308" s="5" t="s">
        <v>8719</v>
      </c>
      <c r="M308" s="5" t="s">
        <v>100</v>
      </c>
      <c r="N308" s="5" t="s">
        <v>55</v>
      </c>
      <c r="O308" s="5" t="b">
        <f t="shared" ca="1" si="0"/>
        <v>1</v>
      </c>
      <c r="P308" s="5"/>
      <c r="Q308" s="5"/>
      <c r="R308" s="5"/>
      <c r="S308" s="5"/>
      <c r="T308" s="5"/>
      <c r="U308" s="5"/>
      <c r="V308" s="5"/>
      <c r="W308" s="5"/>
      <c r="X308" s="5"/>
      <c r="Y308" s="5"/>
      <c r="Z308" s="5"/>
      <c r="AA308" s="5"/>
      <c r="AB308" s="5"/>
      <c r="AC308" s="5"/>
      <c r="AD308" s="5"/>
      <c r="AE308" s="5"/>
    </row>
    <row r="309" spans="1:31" ht="21" customHeight="1">
      <c r="A309" s="5" t="s">
        <v>7855</v>
      </c>
      <c r="B309" s="5" t="s">
        <v>2246</v>
      </c>
      <c r="C309" s="5" t="s">
        <v>27</v>
      </c>
      <c r="D309" s="5" t="s">
        <v>85</v>
      </c>
      <c r="E309" s="5" t="s">
        <v>45</v>
      </c>
      <c r="F309" s="7">
        <v>8</v>
      </c>
      <c r="G309" s="7">
        <v>15</v>
      </c>
      <c r="H309" s="5" t="s">
        <v>65</v>
      </c>
      <c r="I309" s="5" t="s">
        <v>125</v>
      </c>
      <c r="J309" s="5" t="s">
        <v>126</v>
      </c>
      <c r="K309" s="5" t="s">
        <v>3335</v>
      </c>
      <c r="L309" s="5" t="s">
        <v>10202</v>
      </c>
      <c r="M309" s="5" t="s">
        <v>42</v>
      </c>
      <c r="N309" s="5" t="s">
        <v>237</v>
      </c>
      <c r="O309" s="5" t="b">
        <f t="shared" ca="1" si="0"/>
        <v>1</v>
      </c>
      <c r="P309" s="5"/>
      <c r="Q309" s="5"/>
      <c r="R309" s="5"/>
      <c r="S309" s="5"/>
      <c r="T309" s="5"/>
      <c r="U309" s="5"/>
      <c r="V309" s="5"/>
      <c r="W309" s="5"/>
      <c r="X309" s="5"/>
      <c r="Y309" s="5"/>
      <c r="Z309" s="5"/>
      <c r="AA309" s="5"/>
      <c r="AB309" s="5"/>
      <c r="AC309" s="5"/>
      <c r="AD309" s="5"/>
      <c r="AE309" s="5"/>
    </row>
    <row r="310" spans="1:31" ht="21" customHeight="1">
      <c r="A310" s="5" t="s">
        <v>1531</v>
      </c>
      <c r="B310" s="5" t="s">
        <v>9508</v>
      </c>
      <c r="C310" s="5" t="s">
        <v>27</v>
      </c>
      <c r="D310" s="5" t="s">
        <v>85</v>
      </c>
      <c r="E310" s="5" t="s">
        <v>45</v>
      </c>
      <c r="F310" s="7">
        <v>8</v>
      </c>
      <c r="G310" s="7">
        <v>10</v>
      </c>
      <c r="H310" s="5" t="s">
        <v>30</v>
      </c>
      <c r="I310" s="9" t="s">
        <v>24</v>
      </c>
      <c r="J310" s="5" t="s">
        <v>76</v>
      </c>
      <c r="K310" s="5" t="s">
        <v>9509</v>
      </c>
      <c r="L310" s="5" t="s">
        <v>9510</v>
      </c>
      <c r="M310" s="5" t="s">
        <v>53</v>
      </c>
      <c r="N310" s="5" t="s">
        <v>55</v>
      </c>
      <c r="O310" s="5" t="b">
        <f t="shared" ca="1" si="0"/>
        <v>1</v>
      </c>
      <c r="P310" s="5"/>
      <c r="Q310" s="5"/>
      <c r="R310" s="5"/>
      <c r="S310" s="5"/>
      <c r="T310" s="5"/>
      <c r="U310" s="5"/>
      <c r="V310" s="5"/>
      <c r="W310" s="5"/>
      <c r="X310" s="5"/>
      <c r="Y310" s="5"/>
      <c r="Z310" s="5"/>
      <c r="AA310" s="5"/>
      <c r="AB310" s="5"/>
      <c r="AC310" s="5"/>
      <c r="AD310" s="5"/>
      <c r="AE310" s="5"/>
    </row>
    <row r="311" spans="1:31" ht="21" customHeight="1">
      <c r="A311" s="5" t="s">
        <v>277</v>
      </c>
      <c r="B311" s="5" t="s">
        <v>5342</v>
      </c>
      <c r="C311" s="5" t="s">
        <v>27</v>
      </c>
      <c r="D311" s="5" t="s">
        <v>85</v>
      </c>
      <c r="E311" s="5" t="s">
        <v>45</v>
      </c>
      <c r="F311" s="7">
        <v>8</v>
      </c>
      <c r="G311" s="7">
        <v>13</v>
      </c>
      <c r="H311" s="5" t="s">
        <v>107</v>
      </c>
      <c r="I311" s="5" t="s">
        <v>108</v>
      </c>
      <c r="J311" s="5" t="s">
        <v>110</v>
      </c>
      <c r="K311" s="5" t="s">
        <v>10206</v>
      </c>
      <c r="L311" s="5" t="s">
        <v>10207</v>
      </c>
      <c r="M311" s="5" t="s">
        <v>100</v>
      </c>
      <c r="N311" s="5" t="s">
        <v>55</v>
      </c>
      <c r="O311" s="5" t="b">
        <f t="shared" ca="1" si="0"/>
        <v>1</v>
      </c>
      <c r="P311" s="5"/>
      <c r="Q311" s="5"/>
      <c r="R311" s="5"/>
      <c r="S311" s="5"/>
      <c r="T311" s="5"/>
      <c r="U311" s="5"/>
      <c r="V311" s="5"/>
      <c r="W311" s="5"/>
      <c r="X311" s="5"/>
      <c r="Y311" s="5"/>
      <c r="Z311" s="5"/>
      <c r="AA311" s="5"/>
      <c r="AB311" s="5"/>
      <c r="AC311" s="5"/>
      <c r="AD311" s="5"/>
      <c r="AE311" s="5"/>
    </row>
    <row r="312" spans="1:31" ht="21" customHeight="1">
      <c r="A312" s="5" t="s">
        <v>277</v>
      </c>
      <c r="B312" s="5" t="s">
        <v>10212</v>
      </c>
      <c r="C312" s="5" t="s">
        <v>27</v>
      </c>
      <c r="D312" s="5" t="s">
        <v>85</v>
      </c>
      <c r="E312" s="5" t="s">
        <v>45</v>
      </c>
      <c r="F312" s="7">
        <v>8</v>
      </c>
      <c r="G312" s="7">
        <v>15</v>
      </c>
      <c r="H312" s="5" t="s">
        <v>65</v>
      </c>
      <c r="I312" s="9" t="s">
        <v>24</v>
      </c>
      <c r="J312" s="5" t="s">
        <v>598</v>
      </c>
      <c r="K312" s="5" t="s">
        <v>3579</v>
      </c>
      <c r="L312" s="9" t="s">
        <v>47</v>
      </c>
      <c r="M312" s="5" t="s">
        <v>100</v>
      </c>
      <c r="N312" s="5" t="s">
        <v>55</v>
      </c>
      <c r="O312" s="5" t="b">
        <f t="shared" ca="1" si="0"/>
        <v>1</v>
      </c>
      <c r="P312" s="9"/>
      <c r="Q312" s="5"/>
      <c r="R312" s="5"/>
      <c r="S312" s="5"/>
      <c r="T312" s="5"/>
      <c r="U312" s="5"/>
      <c r="V312" s="5"/>
      <c r="W312" s="5"/>
      <c r="X312" s="5"/>
      <c r="Y312" s="5"/>
      <c r="Z312" s="5"/>
      <c r="AA312" s="5"/>
      <c r="AB312" s="5"/>
      <c r="AC312" s="5"/>
      <c r="AD312" s="5"/>
      <c r="AE312" s="5"/>
    </row>
    <row r="313" spans="1:31" ht="21" customHeight="1">
      <c r="A313" s="5" t="s">
        <v>10215</v>
      </c>
      <c r="B313" s="5" t="s">
        <v>10216</v>
      </c>
      <c r="C313" s="5" t="s">
        <v>27</v>
      </c>
      <c r="D313" s="5" t="s">
        <v>85</v>
      </c>
      <c r="E313" s="5" t="s">
        <v>45</v>
      </c>
      <c r="F313" s="7">
        <v>8</v>
      </c>
      <c r="G313" s="7">
        <v>10</v>
      </c>
      <c r="H313" s="5" t="s">
        <v>30</v>
      </c>
      <c r="I313" s="5" t="s">
        <v>125</v>
      </c>
      <c r="J313" s="5" t="s">
        <v>942</v>
      </c>
      <c r="K313" s="5" t="s">
        <v>381</v>
      </c>
      <c r="L313" s="5" t="s">
        <v>10220</v>
      </c>
      <c r="M313" s="5" t="s">
        <v>100</v>
      </c>
      <c r="N313" s="5" t="s">
        <v>405</v>
      </c>
      <c r="O313" s="5" t="b">
        <f t="shared" ca="1" si="0"/>
        <v>1</v>
      </c>
      <c r="P313" s="5"/>
      <c r="Q313" s="5"/>
      <c r="R313" s="5"/>
      <c r="S313" s="5"/>
      <c r="T313" s="5"/>
      <c r="U313" s="5"/>
      <c r="V313" s="5"/>
      <c r="W313" s="5"/>
      <c r="X313" s="5"/>
      <c r="Y313" s="5"/>
      <c r="Z313" s="5"/>
      <c r="AA313" s="5"/>
      <c r="AB313" s="5"/>
      <c r="AC313" s="5"/>
      <c r="AD313" s="5"/>
      <c r="AE313" s="5"/>
    </row>
    <row r="314" spans="1:31" ht="21" customHeight="1">
      <c r="A314" s="5" t="s">
        <v>8900</v>
      </c>
      <c r="B314" s="5" t="s">
        <v>8902</v>
      </c>
      <c r="C314" s="5" t="s">
        <v>27</v>
      </c>
      <c r="D314" s="5" t="s">
        <v>80</v>
      </c>
      <c r="E314" s="5" t="s">
        <v>29</v>
      </c>
      <c r="F314" s="11">
        <v>8</v>
      </c>
      <c r="G314" s="11">
        <v>11</v>
      </c>
      <c r="H314" s="13" t="s">
        <v>8904</v>
      </c>
      <c r="I314" s="5" t="s">
        <v>108</v>
      </c>
      <c r="J314" s="5" t="s">
        <v>76</v>
      </c>
      <c r="K314" s="5" t="s">
        <v>8906</v>
      </c>
      <c r="L314" s="5" t="s">
        <v>8907</v>
      </c>
      <c r="M314" s="5" t="s">
        <v>53</v>
      </c>
      <c r="N314" s="5" t="s">
        <v>55</v>
      </c>
      <c r="O314" s="5" t="b">
        <f t="shared" ca="1" si="0"/>
        <v>1</v>
      </c>
      <c r="P314" s="5" t="b">
        <f t="shared" ref="P314:P315" ca="1" si="37">IFERROR(__xludf.DUMMYFUNCTION("REGEXMATCH(L314,""(?i)Java"")"),TRUE)</f>
        <v>1</v>
      </c>
      <c r="Q314" s="5"/>
      <c r="R314" s="5"/>
      <c r="S314" s="5"/>
      <c r="T314" s="5"/>
      <c r="U314" s="5"/>
      <c r="V314" s="5"/>
      <c r="W314" s="5"/>
      <c r="X314" s="5"/>
      <c r="Y314" s="5"/>
      <c r="Z314" s="5"/>
      <c r="AA314" s="5"/>
      <c r="AB314" s="5"/>
      <c r="AC314" s="5"/>
      <c r="AD314" s="5"/>
      <c r="AE314" s="5"/>
    </row>
    <row r="315" spans="1:31" ht="21" customHeight="1">
      <c r="A315" s="5" t="s">
        <v>2985</v>
      </c>
      <c r="B315" s="5" t="s">
        <v>9489</v>
      </c>
      <c r="C315" s="5" t="s">
        <v>27</v>
      </c>
      <c r="D315" s="5" t="s">
        <v>80</v>
      </c>
      <c r="E315" s="5" t="s">
        <v>45</v>
      </c>
      <c r="F315" s="11">
        <v>8</v>
      </c>
      <c r="G315" s="11">
        <v>13</v>
      </c>
      <c r="H315" s="13" t="s">
        <v>1052</v>
      </c>
      <c r="I315" s="5" t="s">
        <v>125</v>
      </c>
      <c r="J315" s="5" t="s">
        <v>5397</v>
      </c>
      <c r="K315" s="5" t="s">
        <v>9490</v>
      </c>
      <c r="L315" s="5" t="s">
        <v>9491</v>
      </c>
      <c r="M315" s="5" t="s">
        <v>37</v>
      </c>
      <c r="N315" s="5" t="s">
        <v>44</v>
      </c>
      <c r="O315" s="5" t="b">
        <f t="shared" ca="1" si="0"/>
        <v>1</v>
      </c>
      <c r="P315" s="5" t="b">
        <f t="shared" ca="1" si="37"/>
        <v>1</v>
      </c>
      <c r="Q315" s="5"/>
      <c r="R315" s="5"/>
      <c r="S315" s="5"/>
      <c r="T315" s="5"/>
      <c r="U315" s="5"/>
      <c r="V315" s="5"/>
      <c r="W315" s="5"/>
      <c r="X315" s="5"/>
      <c r="Y315" s="5"/>
      <c r="Z315" s="5"/>
      <c r="AA315" s="5"/>
      <c r="AB315" s="5"/>
      <c r="AC315" s="5"/>
      <c r="AD315" s="5"/>
      <c r="AE315" s="5"/>
    </row>
    <row r="316" spans="1:31" ht="21" customHeight="1">
      <c r="A316" s="5" t="s">
        <v>277</v>
      </c>
      <c r="B316" s="5" t="s">
        <v>9809</v>
      </c>
      <c r="C316" s="5" t="s">
        <v>27</v>
      </c>
      <c r="D316" s="5" t="s">
        <v>85</v>
      </c>
      <c r="E316" s="5" t="s">
        <v>45</v>
      </c>
      <c r="F316" s="7">
        <v>8</v>
      </c>
      <c r="G316" s="7">
        <v>12</v>
      </c>
      <c r="H316" s="5" t="s">
        <v>852</v>
      </c>
      <c r="I316" s="5" t="s">
        <v>108</v>
      </c>
      <c r="J316" s="5" t="s">
        <v>57</v>
      </c>
      <c r="K316" s="5" t="s">
        <v>9812</v>
      </c>
      <c r="L316" s="5" t="s">
        <v>9813</v>
      </c>
      <c r="M316" s="5" t="s">
        <v>53</v>
      </c>
      <c r="N316" s="5" t="s">
        <v>44</v>
      </c>
      <c r="O316" s="5" t="b">
        <f t="shared" ca="1" si="0"/>
        <v>1</v>
      </c>
      <c r="P316" s="5"/>
      <c r="Q316" s="5"/>
      <c r="R316" s="5"/>
      <c r="S316" s="5"/>
      <c r="T316" s="5"/>
      <c r="U316" s="5"/>
      <c r="V316" s="5"/>
      <c r="W316" s="5"/>
      <c r="X316" s="5"/>
      <c r="Y316" s="5"/>
      <c r="Z316" s="5"/>
      <c r="AA316" s="5"/>
      <c r="AB316" s="5"/>
      <c r="AC316" s="5"/>
      <c r="AD316" s="5"/>
      <c r="AE316" s="5"/>
    </row>
    <row r="317" spans="1:31" ht="21" customHeight="1">
      <c r="A317" s="5" t="s">
        <v>396</v>
      </c>
      <c r="B317" s="5" t="s">
        <v>8356</v>
      </c>
      <c r="C317" s="5" t="s">
        <v>27</v>
      </c>
      <c r="D317" s="5" t="s">
        <v>290</v>
      </c>
      <c r="E317" s="5" t="s">
        <v>45</v>
      </c>
      <c r="F317" s="7">
        <v>8</v>
      </c>
      <c r="G317" s="7">
        <v>10</v>
      </c>
      <c r="H317" s="5" t="s">
        <v>30</v>
      </c>
      <c r="I317" s="5" t="s">
        <v>108</v>
      </c>
      <c r="J317" s="5" t="s">
        <v>252</v>
      </c>
      <c r="K317" s="5" t="s">
        <v>1731</v>
      </c>
      <c r="L317" s="5" t="s">
        <v>8358</v>
      </c>
      <c r="M317" s="5" t="s">
        <v>100</v>
      </c>
      <c r="N317" s="5" t="s">
        <v>55</v>
      </c>
      <c r="O317" s="5" t="b">
        <f t="shared" ca="1" si="0"/>
        <v>1</v>
      </c>
      <c r="P317" s="5" t="b">
        <f t="shared" ref="P317:P321" ca="1" si="38">IFERROR(__xludf.DUMMYFUNCTION("REGEXMATCH(L317,""(?i)Java"")"),TRUE)</f>
        <v>1</v>
      </c>
      <c r="Q317" s="5"/>
      <c r="R317" s="5"/>
      <c r="S317" s="5"/>
      <c r="T317" s="5"/>
      <c r="U317" s="5"/>
      <c r="V317" s="5"/>
      <c r="W317" s="5"/>
      <c r="X317" s="5"/>
      <c r="Y317" s="5"/>
      <c r="Z317" s="5"/>
      <c r="AA317" s="5"/>
      <c r="AB317" s="5"/>
      <c r="AC317" s="5"/>
      <c r="AD317" s="5"/>
      <c r="AE317" s="5"/>
    </row>
    <row r="318" spans="1:31" ht="21" customHeight="1">
      <c r="A318" s="5" t="s">
        <v>3213</v>
      </c>
      <c r="B318" s="5" t="s">
        <v>8839</v>
      </c>
      <c r="C318" s="5" t="s">
        <v>20</v>
      </c>
      <c r="D318" s="5" t="s">
        <v>21</v>
      </c>
      <c r="E318" s="5" t="s">
        <v>45</v>
      </c>
      <c r="F318" s="11">
        <v>8</v>
      </c>
      <c r="G318" s="11">
        <v>13</v>
      </c>
      <c r="H318" s="13" t="s">
        <v>1052</v>
      </c>
      <c r="I318" s="5" t="s">
        <v>108</v>
      </c>
      <c r="J318" s="5" t="s">
        <v>57</v>
      </c>
      <c r="K318" s="5" t="s">
        <v>8843</v>
      </c>
      <c r="L318" s="5" t="s">
        <v>8845</v>
      </c>
      <c r="M318" s="5" t="s">
        <v>100</v>
      </c>
      <c r="N318" s="5" t="s">
        <v>55</v>
      </c>
      <c r="O318" s="5" t="b">
        <f t="shared" ca="1" si="0"/>
        <v>1</v>
      </c>
      <c r="P318" s="5" t="b">
        <f t="shared" ca="1" si="38"/>
        <v>1</v>
      </c>
      <c r="Q318" s="5"/>
      <c r="R318" s="5"/>
      <c r="S318" s="5"/>
      <c r="T318" s="5"/>
      <c r="U318" s="5"/>
      <c r="V318" s="5"/>
      <c r="W318" s="5"/>
      <c r="X318" s="5"/>
      <c r="Y318" s="5"/>
      <c r="Z318" s="5"/>
      <c r="AA318" s="5"/>
      <c r="AB318" s="5"/>
      <c r="AC318" s="5"/>
      <c r="AD318" s="5"/>
      <c r="AE318" s="5"/>
    </row>
    <row r="319" spans="1:31" ht="21" customHeight="1">
      <c r="A319" s="5" t="s">
        <v>8485</v>
      </c>
      <c r="B319" s="5" t="s">
        <v>8486</v>
      </c>
      <c r="C319" s="5" t="s">
        <v>27</v>
      </c>
      <c r="D319" s="5" t="s">
        <v>290</v>
      </c>
      <c r="E319" s="5" t="s">
        <v>29</v>
      </c>
      <c r="F319" s="7">
        <v>8</v>
      </c>
      <c r="G319" s="7">
        <v>10</v>
      </c>
      <c r="H319" s="5" t="s">
        <v>30</v>
      </c>
      <c r="I319" s="5" t="s">
        <v>31</v>
      </c>
      <c r="J319" s="5" t="s">
        <v>5808</v>
      </c>
      <c r="K319" s="5" t="s">
        <v>8489</v>
      </c>
      <c r="L319" s="5" t="s">
        <v>8492</v>
      </c>
      <c r="M319" s="5" t="s">
        <v>53</v>
      </c>
      <c r="N319" s="5" t="s">
        <v>55</v>
      </c>
      <c r="O319" s="5" t="b">
        <f t="shared" ca="1" si="0"/>
        <v>1</v>
      </c>
      <c r="P319" s="5" t="b">
        <f t="shared" ca="1" si="38"/>
        <v>1</v>
      </c>
      <c r="Q319" s="5"/>
      <c r="R319" s="5"/>
      <c r="S319" s="5"/>
      <c r="T319" s="5"/>
      <c r="U319" s="5"/>
      <c r="V319" s="5"/>
      <c r="W319" s="5"/>
      <c r="X319" s="5"/>
      <c r="Y319" s="5"/>
      <c r="Z319" s="5"/>
      <c r="AA319" s="5"/>
      <c r="AB319" s="5"/>
      <c r="AC319" s="5"/>
      <c r="AD319" s="5"/>
      <c r="AE319" s="5"/>
    </row>
    <row r="320" spans="1:31" ht="21" customHeight="1">
      <c r="A320" s="5" t="s">
        <v>396</v>
      </c>
      <c r="B320" s="5" t="s">
        <v>8981</v>
      </c>
      <c r="C320" s="5" t="s">
        <v>27</v>
      </c>
      <c r="D320" s="5" t="s">
        <v>290</v>
      </c>
      <c r="E320" s="5" t="s">
        <v>29</v>
      </c>
      <c r="F320" s="7">
        <v>8</v>
      </c>
      <c r="G320" s="7">
        <v>10</v>
      </c>
      <c r="H320" s="5" t="s">
        <v>30</v>
      </c>
      <c r="I320" s="5" t="s">
        <v>31</v>
      </c>
      <c r="J320" s="5" t="s">
        <v>76</v>
      </c>
      <c r="K320" s="5" t="s">
        <v>1960</v>
      </c>
      <c r="L320" s="5" t="s">
        <v>8983</v>
      </c>
      <c r="M320" s="5" t="s">
        <v>100</v>
      </c>
      <c r="N320" s="5" t="s">
        <v>55</v>
      </c>
      <c r="O320" s="5" t="b">
        <f t="shared" ca="1" si="0"/>
        <v>1</v>
      </c>
      <c r="P320" s="5" t="b">
        <f t="shared" ca="1" si="38"/>
        <v>1</v>
      </c>
      <c r="Q320" s="5"/>
      <c r="R320" s="5"/>
      <c r="S320" s="5"/>
      <c r="T320" s="5"/>
      <c r="U320" s="5"/>
      <c r="V320" s="5"/>
      <c r="W320" s="5"/>
      <c r="X320" s="5"/>
      <c r="Y320" s="5"/>
      <c r="Z320" s="5"/>
      <c r="AA320" s="5"/>
      <c r="AB320" s="5"/>
      <c r="AC320" s="5"/>
      <c r="AD320" s="5"/>
      <c r="AE320" s="5"/>
    </row>
    <row r="321" spans="1:31" ht="21" customHeight="1">
      <c r="A321" s="5" t="s">
        <v>5730</v>
      </c>
      <c r="B321" s="5" t="s">
        <v>9515</v>
      </c>
      <c r="C321" s="5" t="s">
        <v>27</v>
      </c>
      <c r="D321" s="5" t="s">
        <v>290</v>
      </c>
      <c r="E321" s="5" t="s">
        <v>29</v>
      </c>
      <c r="F321" s="7">
        <v>8</v>
      </c>
      <c r="G321" s="7">
        <v>15</v>
      </c>
      <c r="H321" s="5" t="s">
        <v>65</v>
      </c>
      <c r="I321" s="9" t="s">
        <v>24</v>
      </c>
      <c r="J321" s="5" t="s">
        <v>9516</v>
      </c>
      <c r="K321" s="5" t="s">
        <v>9517</v>
      </c>
      <c r="L321" s="5" t="s">
        <v>9518</v>
      </c>
      <c r="M321" s="5" t="s">
        <v>167</v>
      </c>
      <c r="N321" s="5" t="s">
        <v>55</v>
      </c>
      <c r="O321" s="5" t="b">
        <f t="shared" ca="1" si="0"/>
        <v>1</v>
      </c>
      <c r="P321" s="5" t="b">
        <f t="shared" ca="1" si="38"/>
        <v>1</v>
      </c>
      <c r="Q321" s="5"/>
      <c r="R321" s="5"/>
      <c r="S321" s="5"/>
      <c r="T321" s="5"/>
      <c r="U321" s="5"/>
      <c r="V321" s="5"/>
      <c r="W321" s="5"/>
      <c r="X321" s="5"/>
      <c r="Y321" s="5"/>
      <c r="Z321" s="5"/>
      <c r="AA321" s="5"/>
      <c r="AB321" s="5"/>
      <c r="AC321" s="5"/>
      <c r="AD321" s="5"/>
      <c r="AE321" s="5"/>
    </row>
    <row r="322" spans="1:31" ht="21" customHeight="1">
      <c r="A322" s="5" t="s">
        <v>7050</v>
      </c>
      <c r="B322" s="5" t="s">
        <v>10275</v>
      </c>
      <c r="C322" s="5" t="s">
        <v>27</v>
      </c>
      <c r="D322" s="5" t="s">
        <v>290</v>
      </c>
      <c r="E322" s="5" t="s">
        <v>29</v>
      </c>
      <c r="F322" s="7">
        <v>8</v>
      </c>
      <c r="G322" s="7">
        <v>15</v>
      </c>
      <c r="H322" s="5" t="s">
        <v>65</v>
      </c>
      <c r="I322" s="5" t="s">
        <v>108</v>
      </c>
      <c r="J322" s="5" t="s">
        <v>1270</v>
      </c>
      <c r="K322" s="5" t="s">
        <v>10278</v>
      </c>
      <c r="L322" s="9" t="s">
        <v>47</v>
      </c>
      <c r="M322" s="5" t="s">
        <v>53</v>
      </c>
      <c r="N322" s="5" t="s">
        <v>55</v>
      </c>
      <c r="O322" s="5" t="b">
        <f t="shared" ca="1" si="0"/>
        <v>1</v>
      </c>
      <c r="P322" s="9"/>
      <c r="Q322" s="5"/>
      <c r="R322" s="5"/>
      <c r="S322" s="5"/>
      <c r="T322" s="5"/>
      <c r="U322" s="5"/>
      <c r="V322" s="5"/>
      <c r="W322" s="5"/>
      <c r="X322" s="5"/>
      <c r="Y322" s="5"/>
      <c r="Z322" s="5"/>
      <c r="AA322" s="5"/>
      <c r="AB322" s="5"/>
      <c r="AC322" s="5"/>
      <c r="AD322" s="5"/>
      <c r="AE322" s="5"/>
    </row>
    <row r="323" spans="1:31" ht="21" customHeight="1">
      <c r="A323" s="5" t="s">
        <v>10279</v>
      </c>
      <c r="B323" s="5" t="s">
        <v>10280</v>
      </c>
      <c r="C323" s="5" t="s">
        <v>27</v>
      </c>
      <c r="D323" s="5" t="s">
        <v>575</v>
      </c>
      <c r="E323" s="5" t="s">
        <v>45</v>
      </c>
      <c r="F323" s="7">
        <v>8</v>
      </c>
      <c r="G323" s="7">
        <v>15</v>
      </c>
      <c r="H323" s="5" t="s">
        <v>65</v>
      </c>
      <c r="I323" s="5" t="s">
        <v>108</v>
      </c>
      <c r="J323" s="5" t="s">
        <v>1463</v>
      </c>
      <c r="K323" s="5" t="s">
        <v>8837</v>
      </c>
      <c r="L323" s="5" t="s">
        <v>10282</v>
      </c>
      <c r="M323" s="5" t="s">
        <v>37</v>
      </c>
      <c r="N323" s="5" t="s">
        <v>237</v>
      </c>
      <c r="O323" s="5" t="b">
        <f t="shared" ca="1" si="0"/>
        <v>1</v>
      </c>
      <c r="P323" s="5"/>
      <c r="Q323" s="5"/>
      <c r="R323" s="5"/>
      <c r="S323" s="5"/>
      <c r="T323" s="5"/>
      <c r="U323" s="5"/>
      <c r="V323" s="5"/>
      <c r="W323" s="5"/>
      <c r="X323" s="5"/>
      <c r="Y323" s="5"/>
      <c r="Z323" s="5"/>
      <c r="AA323" s="5"/>
      <c r="AB323" s="5"/>
      <c r="AC323" s="5"/>
      <c r="AD323" s="5"/>
      <c r="AE323" s="5"/>
    </row>
    <row r="324" spans="1:31" ht="21" customHeight="1">
      <c r="A324" s="5" t="s">
        <v>277</v>
      </c>
      <c r="B324" s="5" t="s">
        <v>8759</v>
      </c>
      <c r="C324" s="5" t="s">
        <v>27</v>
      </c>
      <c r="D324" s="5" t="s">
        <v>575</v>
      </c>
      <c r="E324" s="5" t="s">
        <v>29</v>
      </c>
      <c r="F324" s="7">
        <v>8</v>
      </c>
      <c r="G324" s="7">
        <v>10</v>
      </c>
      <c r="H324" s="5" t="s">
        <v>30</v>
      </c>
      <c r="I324" s="5" t="s">
        <v>125</v>
      </c>
      <c r="J324" s="5" t="s">
        <v>110</v>
      </c>
      <c r="K324" s="5" t="s">
        <v>8762</v>
      </c>
      <c r="L324" s="5" t="s">
        <v>8764</v>
      </c>
      <c r="M324" s="5" t="s">
        <v>100</v>
      </c>
      <c r="N324" s="5" t="s">
        <v>55</v>
      </c>
      <c r="O324" s="5" t="b">
        <f t="shared" ca="1" si="0"/>
        <v>1</v>
      </c>
      <c r="P324" s="5"/>
      <c r="Q324" s="5"/>
      <c r="R324" s="5"/>
      <c r="S324" s="5"/>
      <c r="T324" s="5"/>
      <c r="U324" s="5"/>
      <c r="V324" s="5"/>
      <c r="W324" s="5"/>
      <c r="X324" s="5"/>
      <c r="Y324" s="5"/>
      <c r="Z324" s="5"/>
      <c r="AA324" s="5"/>
      <c r="AB324" s="5"/>
      <c r="AC324" s="5"/>
      <c r="AD324" s="5"/>
      <c r="AE324" s="5"/>
    </row>
    <row r="325" spans="1:31" ht="21" customHeight="1">
      <c r="A325" s="5" t="s">
        <v>713</v>
      </c>
      <c r="B325" s="5" t="s">
        <v>10243</v>
      </c>
      <c r="C325" s="5" t="s">
        <v>20</v>
      </c>
      <c r="D325" s="5" t="s">
        <v>1173</v>
      </c>
      <c r="E325" s="5" t="s">
        <v>45</v>
      </c>
      <c r="F325" s="11">
        <v>8</v>
      </c>
      <c r="G325" s="11">
        <v>13</v>
      </c>
      <c r="H325" s="13" t="s">
        <v>1052</v>
      </c>
      <c r="I325" s="5" t="s">
        <v>108</v>
      </c>
      <c r="J325" s="5" t="s">
        <v>48</v>
      </c>
      <c r="K325" s="5" t="s">
        <v>10295</v>
      </c>
      <c r="L325" s="5" t="s">
        <v>10296</v>
      </c>
      <c r="M325" s="5" t="s">
        <v>53</v>
      </c>
      <c r="N325" s="5" t="s">
        <v>55</v>
      </c>
      <c r="O325" s="5" t="b">
        <f t="shared" ca="1" si="0"/>
        <v>1</v>
      </c>
      <c r="P325" s="5"/>
      <c r="Q325" s="5"/>
      <c r="R325" s="5"/>
      <c r="S325" s="5"/>
      <c r="T325" s="5"/>
      <c r="U325" s="5"/>
      <c r="V325" s="5"/>
      <c r="W325" s="5"/>
      <c r="X325" s="5"/>
      <c r="Y325" s="5"/>
      <c r="Z325" s="5"/>
      <c r="AA325" s="5"/>
      <c r="AB325" s="5"/>
      <c r="AC325" s="5"/>
      <c r="AD325" s="5"/>
      <c r="AE325" s="5"/>
    </row>
    <row r="326" spans="1:31" ht="21" customHeight="1">
      <c r="A326" s="5" t="s">
        <v>2842</v>
      </c>
      <c r="B326" s="5" t="s">
        <v>2843</v>
      </c>
      <c r="C326" s="5" t="s">
        <v>27</v>
      </c>
      <c r="D326" s="5" t="s">
        <v>575</v>
      </c>
      <c r="E326" s="5" t="s">
        <v>29</v>
      </c>
      <c r="F326" s="7">
        <v>8</v>
      </c>
      <c r="G326" s="7">
        <v>15</v>
      </c>
      <c r="H326" s="5" t="s">
        <v>65</v>
      </c>
      <c r="I326" s="5" t="s">
        <v>108</v>
      </c>
      <c r="J326" s="5" t="s">
        <v>48</v>
      </c>
      <c r="K326" s="5" t="s">
        <v>2846</v>
      </c>
      <c r="L326" s="5" t="s">
        <v>2848</v>
      </c>
      <c r="M326" s="5" t="s">
        <v>100</v>
      </c>
      <c r="N326" s="5" t="s">
        <v>55</v>
      </c>
      <c r="O326" s="5" t="b">
        <f t="shared" ca="1" si="0"/>
        <v>1</v>
      </c>
      <c r="P326" s="5" t="b">
        <f ca="1">IFERROR(__xludf.DUMMYFUNCTION("REGEXMATCH(L326,""(?i)Java"")"),TRUE)</f>
        <v>1</v>
      </c>
      <c r="Q326" s="5"/>
      <c r="R326" s="5"/>
      <c r="S326" s="5"/>
      <c r="T326" s="5"/>
      <c r="U326" s="5"/>
      <c r="V326" s="5"/>
      <c r="W326" s="5"/>
      <c r="X326" s="5"/>
      <c r="Y326" s="5"/>
      <c r="Z326" s="5"/>
      <c r="AA326" s="5"/>
      <c r="AB326" s="5"/>
      <c r="AC326" s="5"/>
      <c r="AD326" s="5"/>
      <c r="AE326" s="5"/>
    </row>
    <row r="327" spans="1:31" ht="21" customHeight="1">
      <c r="A327" s="5" t="s">
        <v>713</v>
      </c>
      <c r="B327" s="5" t="s">
        <v>10307</v>
      </c>
      <c r="C327" s="5" t="s">
        <v>27</v>
      </c>
      <c r="D327" s="5" t="s">
        <v>575</v>
      </c>
      <c r="E327" s="5" t="s">
        <v>45</v>
      </c>
      <c r="F327" s="7">
        <v>8</v>
      </c>
      <c r="G327" s="7">
        <v>12</v>
      </c>
      <c r="H327" s="5" t="s">
        <v>852</v>
      </c>
      <c r="I327" s="5" t="s">
        <v>31</v>
      </c>
      <c r="J327" s="5" t="s">
        <v>1439</v>
      </c>
      <c r="K327" s="5" t="s">
        <v>10308</v>
      </c>
      <c r="L327" s="5" t="s">
        <v>10309</v>
      </c>
      <c r="M327" s="5" t="s">
        <v>37</v>
      </c>
      <c r="N327" s="5" t="s">
        <v>55</v>
      </c>
      <c r="O327" s="5" t="b">
        <f t="shared" ca="1" si="0"/>
        <v>1</v>
      </c>
      <c r="P327" s="5"/>
      <c r="Q327" s="5"/>
      <c r="R327" s="5"/>
      <c r="S327" s="5"/>
      <c r="T327" s="5"/>
      <c r="U327" s="5"/>
      <c r="V327" s="5"/>
      <c r="W327" s="5"/>
      <c r="X327" s="5"/>
      <c r="Y327" s="5"/>
      <c r="Z327" s="5"/>
      <c r="AA327" s="5"/>
      <c r="AB327" s="5"/>
      <c r="AC327" s="5"/>
      <c r="AD327" s="5"/>
      <c r="AE327" s="5"/>
    </row>
    <row r="328" spans="1:31" ht="21" customHeight="1">
      <c r="A328" s="5" t="s">
        <v>9504</v>
      </c>
      <c r="B328" s="5" t="s">
        <v>3216</v>
      </c>
      <c r="C328" s="5" t="s">
        <v>27</v>
      </c>
      <c r="D328" s="5" t="s">
        <v>575</v>
      </c>
      <c r="E328" s="5" t="s">
        <v>45</v>
      </c>
      <c r="F328" s="7">
        <v>8</v>
      </c>
      <c r="G328" s="7">
        <v>12</v>
      </c>
      <c r="H328" s="5" t="s">
        <v>852</v>
      </c>
      <c r="I328" s="9" t="s">
        <v>24</v>
      </c>
      <c r="J328" s="5" t="s">
        <v>284</v>
      </c>
      <c r="K328" s="5" t="s">
        <v>3219</v>
      </c>
      <c r="L328" s="5" t="s">
        <v>9505</v>
      </c>
      <c r="M328" s="5" t="s">
        <v>53</v>
      </c>
      <c r="N328" s="5" t="s">
        <v>55</v>
      </c>
      <c r="O328" s="5" t="b">
        <f t="shared" ca="1" si="0"/>
        <v>1</v>
      </c>
      <c r="P328" s="5" t="b">
        <f t="shared" ref="P328:P331" ca="1" si="39">IFERROR(__xludf.DUMMYFUNCTION("REGEXMATCH(L328,""(?i)Java"")"),TRUE)</f>
        <v>1</v>
      </c>
      <c r="Q328" s="5"/>
      <c r="R328" s="5"/>
      <c r="S328" s="5"/>
      <c r="T328" s="5"/>
      <c r="U328" s="5"/>
      <c r="V328" s="5"/>
      <c r="W328" s="5"/>
      <c r="X328" s="5"/>
      <c r="Y328" s="5"/>
      <c r="Z328" s="5"/>
      <c r="AA328" s="5"/>
      <c r="AB328" s="5"/>
      <c r="AC328" s="5"/>
      <c r="AD328" s="5"/>
      <c r="AE328" s="5"/>
    </row>
    <row r="329" spans="1:31" ht="21" customHeight="1">
      <c r="A329" s="5" t="s">
        <v>2545</v>
      </c>
      <c r="B329" s="5" t="s">
        <v>2547</v>
      </c>
      <c r="C329" s="5" t="s">
        <v>27</v>
      </c>
      <c r="D329" s="5" t="s">
        <v>105</v>
      </c>
      <c r="E329" s="5" t="s">
        <v>29</v>
      </c>
      <c r="F329" s="7">
        <v>8</v>
      </c>
      <c r="G329" s="7">
        <v>15</v>
      </c>
      <c r="H329" s="5" t="s">
        <v>65</v>
      </c>
      <c r="I329" s="5" t="s">
        <v>31</v>
      </c>
      <c r="J329" s="5" t="s">
        <v>76</v>
      </c>
      <c r="K329" s="5" t="s">
        <v>2550</v>
      </c>
      <c r="L329" s="5" t="s">
        <v>8057</v>
      </c>
      <c r="M329" s="5" t="s">
        <v>37</v>
      </c>
      <c r="N329" s="5" t="s">
        <v>55</v>
      </c>
      <c r="O329" s="5" t="b">
        <f t="shared" ca="1" si="0"/>
        <v>1</v>
      </c>
      <c r="P329" s="5" t="b">
        <f t="shared" ca="1" si="39"/>
        <v>1</v>
      </c>
      <c r="Q329" s="5"/>
      <c r="R329" s="5"/>
      <c r="S329" s="5"/>
      <c r="T329" s="5"/>
      <c r="U329" s="5"/>
      <c r="V329" s="5"/>
      <c r="W329" s="5"/>
      <c r="X329" s="5"/>
      <c r="Y329" s="5"/>
      <c r="Z329" s="5"/>
      <c r="AA329" s="5"/>
      <c r="AB329" s="5"/>
      <c r="AC329" s="5"/>
      <c r="AD329" s="5"/>
      <c r="AE329" s="5"/>
    </row>
    <row r="330" spans="1:31" ht="21" customHeight="1">
      <c r="A330" s="5" t="s">
        <v>103</v>
      </c>
      <c r="B330" s="5" t="s">
        <v>104</v>
      </c>
      <c r="C330" s="5" t="s">
        <v>27</v>
      </c>
      <c r="D330" s="5" t="s">
        <v>105</v>
      </c>
      <c r="E330" s="5" t="s">
        <v>45</v>
      </c>
      <c r="F330" s="7">
        <v>8</v>
      </c>
      <c r="G330" s="7">
        <v>13</v>
      </c>
      <c r="H330" s="5" t="s">
        <v>107</v>
      </c>
      <c r="I330" s="5" t="s">
        <v>108</v>
      </c>
      <c r="J330" s="5" t="s">
        <v>110</v>
      </c>
      <c r="K330" s="9" t="s">
        <v>47</v>
      </c>
      <c r="L330" s="5" t="s">
        <v>113</v>
      </c>
      <c r="M330" s="5" t="s">
        <v>100</v>
      </c>
      <c r="N330" s="5" t="s">
        <v>55</v>
      </c>
      <c r="O330" s="5" t="b">
        <f t="shared" ca="1" si="0"/>
        <v>1</v>
      </c>
      <c r="P330" s="5" t="b">
        <f t="shared" ca="1" si="39"/>
        <v>1</v>
      </c>
      <c r="Q330" s="5"/>
      <c r="R330" s="5"/>
      <c r="S330" s="5"/>
      <c r="T330" s="5"/>
      <c r="U330" s="5"/>
      <c r="V330" s="5"/>
      <c r="W330" s="5"/>
      <c r="X330" s="5"/>
      <c r="Y330" s="5"/>
      <c r="Z330" s="5"/>
      <c r="AA330" s="5"/>
      <c r="AB330" s="5"/>
      <c r="AC330" s="5"/>
      <c r="AD330" s="5"/>
      <c r="AE330" s="5"/>
    </row>
    <row r="331" spans="1:31" ht="21" customHeight="1">
      <c r="A331" s="5" t="s">
        <v>50</v>
      </c>
      <c r="B331" s="5" t="s">
        <v>8958</v>
      </c>
      <c r="C331" s="5" t="s">
        <v>27</v>
      </c>
      <c r="D331" s="5" t="s">
        <v>105</v>
      </c>
      <c r="E331" s="5" t="s">
        <v>29</v>
      </c>
      <c r="F331" s="7">
        <v>8</v>
      </c>
      <c r="G331" s="7">
        <v>15</v>
      </c>
      <c r="H331" s="5" t="s">
        <v>65</v>
      </c>
      <c r="I331" s="9" t="s">
        <v>24</v>
      </c>
      <c r="J331" s="5" t="s">
        <v>883</v>
      </c>
      <c r="K331" s="5" t="s">
        <v>8960</v>
      </c>
      <c r="L331" s="5" t="s">
        <v>8962</v>
      </c>
      <c r="M331" s="5" t="s">
        <v>100</v>
      </c>
      <c r="N331" s="5" t="s">
        <v>55</v>
      </c>
      <c r="O331" s="5" t="b">
        <f t="shared" ca="1" si="0"/>
        <v>1</v>
      </c>
      <c r="P331" s="5" t="b">
        <f t="shared" ca="1" si="39"/>
        <v>1</v>
      </c>
      <c r="Q331" s="5"/>
      <c r="R331" s="5"/>
      <c r="S331" s="5"/>
      <c r="T331" s="5"/>
      <c r="U331" s="5"/>
      <c r="V331" s="5"/>
      <c r="W331" s="5"/>
      <c r="X331" s="5"/>
      <c r="Y331" s="5"/>
      <c r="Z331" s="5"/>
      <c r="AA331" s="5"/>
      <c r="AB331" s="5"/>
      <c r="AC331" s="5"/>
      <c r="AD331" s="5"/>
      <c r="AE331" s="5"/>
    </row>
    <row r="332" spans="1:31" ht="21" customHeight="1">
      <c r="A332" s="5" t="s">
        <v>277</v>
      </c>
      <c r="B332" s="5" t="s">
        <v>9785</v>
      </c>
      <c r="C332" s="5" t="s">
        <v>27</v>
      </c>
      <c r="D332" s="5" t="s">
        <v>105</v>
      </c>
      <c r="E332" s="5" t="s">
        <v>29</v>
      </c>
      <c r="F332" s="7">
        <v>8</v>
      </c>
      <c r="G332" s="7">
        <v>13</v>
      </c>
      <c r="H332" s="5" t="s">
        <v>107</v>
      </c>
      <c r="I332" s="5" t="s">
        <v>108</v>
      </c>
      <c r="J332" s="5" t="s">
        <v>516</v>
      </c>
      <c r="K332" s="5" t="s">
        <v>7018</v>
      </c>
      <c r="L332" s="5" t="s">
        <v>9788</v>
      </c>
      <c r="M332" s="5" t="s">
        <v>167</v>
      </c>
      <c r="N332" s="5" t="s">
        <v>237</v>
      </c>
      <c r="O332" s="5" t="b">
        <f t="shared" ca="1" si="0"/>
        <v>1</v>
      </c>
      <c r="P332" s="5"/>
      <c r="Q332" s="5"/>
      <c r="R332" s="5"/>
      <c r="S332" s="5"/>
      <c r="T332" s="5"/>
      <c r="U332" s="5"/>
      <c r="V332" s="5"/>
      <c r="W332" s="5"/>
      <c r="X332" s="5"/>
      <c r="Y332" s="5"/>
      <c r="Z332" s="5"/>
      <c r="AA332" s="5"/>
      <c r="AB332" s="5"/>
      <c r="AC332" s="5"/>
      <c r="AD332" s="5"/>
      <c r="AE332" s="5"/>
    </row>
    <row r="333" spans="1:31" ht="21" customHeight="1">
      <c r="A333" s="5" t="s">
        <v>10326</v>
      </c>
      <c r="B333" s="5" t="s">
        <v>10327</v>
      </c>
      <c r="C333" s="5" t="s">
        <v>27</v>
      </c>
      <c r="D333" s="5" t="s">
        <v>105</v>
      </c>
      <c r="E333" s="5" t="s">
        <v>45</v>
      </c>
      <c r="F333" s="7">
        <v>8</v>
      </c>
      <c r="G333" s="7">
        <v>12</v>
      </c>
      <c r="H333" s="5" t="s">
        <v>852</v>
      </c>
      <c r="I333" s="5" t="s">
        <v>108</v>
      </c>
      <c r="J333" s="5" t="s">
        <v>76</v>
      </c>
      <c r="K333" s="5" t="s">
        <v>10331</v>
      </c>
      <c r="L333" s="5" t="s">
        <v>10332</v>
      </c>
      <c r="M333" s="5" t="s">
        <v>53</v>
      </c>
      <c r="N333" s="5" t="s">
        <v>55</v>
      </c>
      <c r="O333" s="5" t="b">
        <f t="shared" ca="1" si="0"/>
        <v>1</v>
      </c>
      <c r="P333" s="5" t="b">
        <f ca="1">IFERROR(__xludf.DUMMYFUNCTION("REGEXMATCH(L333,""(?i)Java"")"),TRUE)</f>
        <v>1</v>
      </c>
      <c r="Q333" s="5"/>
      <c r="R333" s="5"/>
      <c r="S333" s="5"/>
      <c r="T333" s="5"/>
      <c r="U333" s="5"/>
      <c r="V333" s="5"/>
      <c r="W333" s="5"/>
      <c r="X333" s="5"/>
      <c r="Y333" s="5"/>
      <c r="Z333" s="5"/>
      <c r="AA333" s="5"/>
      <c r="AB333" s="5"/>
      <c r="AC333" s="5"/>
      <c r="AD333" s="5"/>
      <c r="AE333" s="5"/>
    </row>
    <row r="334" spans="1:31" ht="21" customHeight="1">
      <c r="A334" s="5" t="s">
        <v>10339</v>
      </c>
      <c r="B334" s="5" t="s">
        <v>9886</v>
      </c>
      <c r="C334" s="5" t="s">
        <v>27</v>
      </c>
      <c r="D334" s="5" t="s">
        <v>105</v>
      </c>
      <c r="E334" s="5" t="s">
        <v>45</v>
      </c>
      <c r="F334" s="7">
        <v>8</v>
      </c>
      <c r="G334" s="7">
        <v>10</v>
      </c>
      <c r="H334" s="5" t="s">
        <v>30</v>
      </c>
      <c r="I334" s="9" t="s">
        <v>24</v>
      </c>
      <c r="J334" s="5" t="s">
        <v>48</v>
      </c>
      <c r="K334" s="5" t="s">
        <v>381</v>
      </c>
      <c r="L334" s="5" t="s">
        <v>10341</v>
      </c>
      <c r="M334" s="5" t="s">
        <v>42</v>
      </c>
      <c r="N334" s="5" t="s">
        <v>38</v>
      </c>
      <c r="O334" s="5" t="b">
        <f t="shared" ca="1" si="0"/>
        <v>1</v>
      </c>
      <c r="P334" s="5"/>
      <c r="Q334" s="5"/>
      <c r="R334" s="5"/>
      <c r="S334" s="5"/>
      <c r="T334" s="5"/>
      <c r="U334" s="5"/>
      <c r="V334" s="5"/>
      <c r="W334" s="5"/>
      <c r="X334" s="5"/>
      <c r="Y334" s="5"/>
      <c r="Z334" s="5"/>
      <c r="AA334" s="5"/>
      <c r="AB334" s="5"/>
      <c r="AC334" s="5"/>
      <c r="AD334" s="5"/>
      <c r="AE334" s="5"/>
    </row>
    <row r="335" spans="1:31" ht="21" customHeight="1">
      <c r="A335" s="5" t="s">
        <v>9457</v>
      </c>
      <c r="B335" s="5" t="s">
        <v>9459</v>
      </c>
      <c r="C335" s="5" t="s">
        <v>20</v>
      </c>
      <c r="D335" s="12" t="s">
        <v>47</v>
      </c>
      <c r="E335" s="5" t="s">
        <v>45</v>
      </c>
      <c r="F335" s="11">
        <v>8</v>
      </c>
      <c r="G335" s="11">
        <v>13</v>
      </c>
      <c r="H335" s="13" t="s">
        <v>1052</v>
      </c>
      <c r="I335" s="9" t="s">
        <v>24</v>
      </c>
      <c r="J335" s="5" t="s">
        <v>2507</v>
      </c>
      <c r="K335" s="9" t="s">
        <v>47</v>
      </c>
      <c r="L335" s="5" t="s">
        <v>9465</v>
      </c>
      <c r="M335" s="5" t="s">
        <v>53</v>
      </c>
      <c r="N335" s="5" t="s">
        <v>44</v>
      </c>
      <c r="O335" s="5" t="b">
        <f t="shared" ca="1" si="0"/>
        <v>1</v>
      </c>
      <c r="P335" s="5" t="b">
        <f ca="1">IFERROR(__xludf.DUMMYFUNCTION("REGEXMATCH(L335,""(?i)Java"")"),TRUE)</f>
        <v>1</v>
      </c>
      <c r="Q335" s="5"/>
      <c r="R335" s="5"/>
      <c r="S335" s="5"/>
      <c r="T335" s="5"/>
      <c r="U335" s="5"/>
      <c r="V335" s="5"/>
      <c r="W335" s="5"/>
      <c r="X335" s="5"/>
      <c r="Y335" s="5"/>
      <c r="Z335" s="5"/>
      <c r="AA335" s="5"/>
      <c r="AB335" s="5"/>
      <c r="AC335" s="5"/>
      <c r="AD335" s="5"/>
      <c r="AE335" s="5"/>
    </row>
    <row r="336" spans="1:31" ht="21" customHeight="1">
      <c r="A336" s="5" t="s">
        <v>277</v>
      </c>
      <c r="B336" s="5" t="s">
        <v>10354</v>
      </c>
      <c r="C336" s="5" t="s">
        <v>27</v>
      </c>
      <c r="D336" s="5" t="s">
        <v>80</v>
      </c>
      <c r="E336" s="5" t="s">
        <v>29</v>
      </c>
      <c r="F336" s="7">
        <v>8</v>
      </c>
      <c r="G336" s="7">
        <v>12</v>
      </c>
      <c r="H336" s="5" t="s">
        <v>852</v>
      </c>
      <c r="I336" s="5" t="s">
        <v>108</v>
      </c>
      <c r="J336" s="5" t="s">
        <v>3552</v>
      </c>
      <c r="K336" s="5" t="s">
        <v>10357</v>
      </c>
      <c r="L336" s="5" t="s">
        <v>10358</v>
      </c>
      <c r="M336" s="5" t="s">
        <v>37</v>
      </c>
      <c r="N336" s="5" t="s">
        <v>55</v>
      </c>
      <c r="O336" s="5" t="b">
        <f t="shared" ca="1" si="0"/>
        <v>1</v>
      </c>
      <c r="P336" s="5"/>
      <c r="Q336" s="5"/>
      <c r="R336" s="5"/>
      <c r="S336" s="5"/>
      <c r="T336" s="5"/>
      <c r="U336" s="5"/>
      <c r="V336" s="5"/>
      <c r="W336" s="5"/>
      <c r="X336" s="5"/>
      <c r="Y336" s="5"/>
      <c r="Z336" s="5"/>
      <c r="AA336" s="5"/>
      <c r="AB336" s="5"/>
      <c r="AC336" s="5"/>
      <c r="AD336" s="5"/>
      <c r="AE336" s="5"/>
    </row>
    <row r="337" spans="1:31" ht="21" customHeight="1">
      <c r="A337" s="5" t="s">
        <v>50</v>
      </c>
      <c r="B337" s="5" t="s">
        <v>79</v>
      </c>
      <c r="C337" s="5" t="s">
        <v>27</v>
      </c>
      <c r="D337" s="5" t="s">
        <v>80</v>
      </c>
      <c r="E337" s="5" t="s">
        <v>29</v>
      </c>
      <c r="F337" s="7">
        <v>8</v>
      </c>
      <c r="G337" s="7">
        <v>10</v>
      </c>
      <c r="H337" s="5" t="s">
        <v>30</v>
      </c>
      <c r="I337" s="5" t="s">
        <v>31</v>
      </c>
      <c r="J337" s="5" t="s">
        <v>81</v>
      </c>
      <c r="K337" s="5" t="s">
        <v>83</v>
      </c>
      <c r="L337" s="5" t="s">
        <v>86</v>
      </c>
      <c r="M337" s="5" t="s">
        <v>53</v>
      </c>
      <c r="N337" s="5" t="s">
        <v>55</v>
      </c>
      <c r="O337" s="5" t="b">
        <f t="shared" ca="1" si="0"/>
        <v>1</v>
      </c>
      <c r="P337" s="5" t="b">
        <f t="shared" ref="P337:P338" ca="1" si="40">IFERROR(__xludf.DUMMYFUNCTION("REGEXMATCH(L337,""(?i)Java"")"),TRUE)</f>
        <v>1</v>
      </c>
      <c r="Q337" s="5"/>
      <c r="R337" s="5"/>
      <c r="S337" s="5"/>
      <c r="T337" s="5"/>
      <c r="U337" s="5"/>
      <c r="V337" s="5"/>
      <c r="W337" s="5"/>
      <c r="X337" s="5"/>
      <c r="Y337" s="5"/>
      <c r="Z337" s="5"/>
      <c r="AA337" s="5"/>
      <c r="AB337" s="5"/>
      <c r="AC337" s="5"/>
      <c r="AD337" s="5"/>
      <c r="AE337" s="5"/>
    </row>
    <row r="338" spans="1:31" ht="21" customHeight="1">
      <c r="A338" s="5" t="s">
        <v>5314</v>
      </c>
      <c r="B338" s="5" t="s">
        <v>122</v>
      </c>
      <c r="C338" s="5" t="s">
        <v>27</v>
      </c>
      <c r="D338" s="5" t="s">
        <v>80</v>
      </c>
      <c r="E338" s="5" t="s">
        <v>29</v>
      </c>
      <c r="F338" s="7">
        <v>8</v>
      </c>
      <c r="G338" s="7">
        <v>10</v>
      </c>
      <c r="H338" s="5" t="s">
        <v>30</v>
      </c>
      <c r="I338" s="5" t="s">
        <v>125</v>
      </c>
      <c r="J338" s="5" t="s">
        <v>126</v>
      </c>
      <c r="K338" s="5" t="s">
        <v>8475</v>
      </c>
      <c r="L338" s="5" t="s">
        <v>8476</v>
      </c>
      <c r="M338" s="5" t="s">
        <v>53</v>
      </c>
      <c r="N338" s="5" t="s">
        <v>55</v>
      </c>
      <c r="O338" s="5" t="b">
        <f t="shared" ca="1" si="0"/>
        <v>1</v>
      </c>
      <c r="P338" s="5" t="b">
        <f t="shared" ca="1" si="40"/>
        <v>1</v>
      </c>
      <c r="Q338" s="5"/>
      <c r="R338" s="5"/>
      <c r="S338" s="5"/>
      <c r="T338" s="5"/>
      <c r="U338" s="5"/>
      <c r="V338" s="5"/>
      <c r="W338" s="5"/>
      <c r="X338" s="5"/>
      <c r="Y338" s="5"/>
      <c r="Z338" s="5"/>
      <c r="AA338" s="5"/>
      <c r="AB338" s="5"/>
      <c r="AC338" s="5"/>
      <c r="AD338" s="5"/>
      <c r="AE338" s="5"/>
    </row>
    <row r="339" spans="1:31" ht="21" customHeight="1">
      <c r="A339" s="5" t="s">
        <v>8815</v>
      </c>
      <c r="B339" s="5" t="s">
        <v>8816</v>
      </c>
      <c r="C339" s="5" t="s">
        <v>27</v>
      </c>
      <c r="D339" s="5" t="s">
        <v>80</v>
      </c>
      <c r="E339" s="5" t="s">
        <v>45</v>
      </c>
      <c r="F339" s="7">
        <v>8</v>
      </c>
      <c r="G339" s="7">
        <v>12</v>
      </c>
      <c r="H339" s="5" t="s">
        <v>852</v>
      </c>
      <c r="I339" s="9" t="s">
        <v>24</v>
      </c>
      <c r="J339" s="5" t="s">
        <v>57</v>
      </c>
      <c r="K339" s="5" t="s">
        <v>8819</v>
      </c>
      <c r="L339" s="5" t="s">
        <v>8829</v>
      </c>
      <c r="M339" s="5" t="s">
        <v>100</v>
      </c>
      <c r="N339" s="5" t="s">
        <v>89</v>
      </c>
      <c r="O339" s="5" t="b">
        <f t="shared" ca="1" si="0"/>
        <v>1</v>
      </c>
      <c r="P339" s="5"/>
      <c r="Q339" s="5"/>
      <c r="R339" s="5"/>
      <c r="S339" s="5"/>
      <c r="T339" s="5"/>
      <c r="U339" s="5"/>
      <c r="V339" s="5"/>
      <c r="W339" s="5"/>
      <c r="X339" s="5"/>
      <c r="Y339" s="5"/>
      <c r="Z339" s="5"/>
      <c r="AA339" s="5"/>
      <c r="AB339" s="5"/>
      <c r="AC339" s="5"/>
      <c r="AD339" s="5"/>
      <c r="AE339" s="5"/>
    </row>
    <row r="340" spans="1:31" ht="21" customHeight="1">
      <c r="A340" s="5" t="s">
        <v>900</v>
      </c>
      <c r="B340" s="5" t="s">
        <v>10380</v>
      </c>
      <c r="C340" s="5" t="s">
        <v>27</v>
      </c>
      <c r="D340" s="5" t="s">
        <v>80</v>
      </c>
      <c r="E340" s="5" t="s">
        <v>45</v>
      </c>
      <c r="F340" s="7">
        <v>8</v>
      </c>
      <c r="G340" s="7">
        <v>9</v>
      </c>
      <c r="H340" s="5" t="s">
        <v>10381</v>
      </c>
      <c r="I340" s="5" t="s">
        <v>31</v>
      </c>
      <c r="J340" s="5" t="s">
        <v>57</v>
      </c>
      <c r="K340" s="5" t="s">
        <v>6251</v>
      </c>
      <c r="L340" s="5" t="s">
        <v>10382</v>
      </c>
      <c r="M340" s="5" t="s">
        <v>37</v>
      </c>
      <c r="N340" s="5" t="s">
        <v>44</v>
      </c>
      <c r="O340" s="5" t="b">
        <f t="shared" ca="1" si="0"/>
        <v>1</v>
      </c>
      <c r="P340" s="5"/>
      <c r="Q340" s="5"/>
      <c r="R340" s="5"/>
      <c r="S340" s="5"/>
      <c r="T340" s="5"/>
      <c r="U340" s="5"/>
      <c r="V340" s="5"/>
      <c r="W340" s="5"/>
      <c r="X340" s="5"/>
      <c r="Y340" s="5"/>
      <c r="Z340" s="5"/>
      <c r="AA340" s="5"/>
      <c r="AB340" s="5"/>
      <c r="AC340" s="5"/>
      <c r="AD340" s="5"/>
      <c r="AE340" s="5"/>
    </row>
    <row r="341" spans="1:31" ht="21" customHeight="1">
      <c r="A341" s="5" t="s">
        <v>277</v>
      </c>
      <c r="B341" s="5" t="s">
        <v>10389</v>
      </c>
      <c r="C341" s="5" t="s">
        <v>41</v>
      </c>
      <c r="D341" s="5" t="s">
        <v>94</v>
      </c>
      <c r="E341" s="5" t="s">
        <v>45</v>
      </c>
      <c r="F341" s="11">
        <v>8</v>
      </c>
      <c r="G341" s="11">
        <v>17</v>
      </c>
      <c r="H341" s="13" t="s">
        <v>96</v>
      </c>
      <c r="I341" s="5" t="s">
        <v>31</v>
      </c>
      <c r="J341" s="5" t="s">
        <v>48</v>
      </c>
      <c r="K341" s="5" t="s">
        <v>10391</v>
      </c>
      <c r="L341" s="5" t="s">
        <v>10392</v>
      </c>
      <c r="M341" s="5" t="s">
        <v>53</v>
      </c>
      <c r="N341" s="5" t="s">
        <v>55</v>
      </c>
      <c r="O341" s="5" t="b">
        <f t="shared" ca="1" si="0"/>
        <v>1</v>
      </c>
      <c r="P341" s="5"/>
      <c r="Q341" s="5"/>
      <c r="R341" s="5"/>
      <c r="S341" s="5"/>
      <c r="T341" s="5"/>
      <c r="U341" s="5"/>
      <c r="V341" s="5"/>
      <c r="W341" s="5"/>
      <c r="X341" s="5"/>
      <c r="Y341" s="5"/>
      <c r="Z341" s="5"/>
      <c r="AA341" s="5"/>
      <c r="AB341" s="5"/>
      <c r="AC341" s="5"/>
      <c r="AD341" s="5"/>
      <c r="AE341" s="5"/>
    </row>
    <row r="342" spans="1:31" ht="21" customHeight="1">
      <c r="A342" s="5" t="s">
        <v>396</v>
      </c>
      <c r="B342" s="5" t="s">
        <v>9303</v>
      </c>
      <c r="C342" s="5" t="s">
        <v>27</v>
      </c>
      <c r="D342" s="5" t="s">
        <v>80</v>
      </c>
      <c r="E342" s="5" t="s">
        <v>29</v>
      </c>
      <c r="F342" s="7">
        <v>8</v>
      </c>
      <c r="G342" s="7">
        <v>13</v>
      </c>
      <c r="H342" s="5" t="s">
        <v>107</v>
      </c>
      <c r="I342" s="5" t="s">
        <v>108</v>
      </c>
      <c r="J342" s="5" t="s">
        <v>9308</v>
      </c>
      <c r="K342" s="5" t="s">
        <v>9309</v>
      </c>
      <c r="L342" s="5" t="s">
        <v>9311</v>
      </c>
      <c r="M342" s="5" t="s">
        <v>37</v>
      </c>
      <c r="N342" s="5" t="s">
        <v>44</v>
      </c>
      <c r="O342" s="5" t="b">
        <f t="shared" ca="1" si="0"/>
        <v>1</v>
      </c>
      <c r="P342" s="5" t="b">
        <f ca="1">IFERROR(__xludf.DUMMYFUNCTION("REGEXMATCH(L342,""(?i)Java"")"),TRUE)</f>
        <v>1</v>
      </c>
      <c r="Q342" s="5"/>
      <c r="R342" s="5"/>
      <c r="S342" s="5"/>
      <c r="T342" s="5"/>
      <c r="U342" s="5"/>
      <c r="V342" s="5"/>
      <c r="W342" s="5"/>
      <c r="X342" s="5"/>
      <c r="Y342" s="5"/>
      <c r="Z342" s="5"/>
      <c r="AA342" s="5"/>
      <c r="AB342" s="5"/>
      <c r="AC342" s="5"/>
      <c r="AD342" s="5"/>
      <c r="AE342" s="5"/>
    </row>
    <row r="343" spans="1:31" ht="21" customHeight="1">
      <c r="A343" s="5" t="s">
        <v>9803</v>
      </c>
      <c r="B343" s="5" t="s">
        <v>9804</v>
      </c>
      <c r="C343" s="5" t="s">
        <v>41</v>
      </c>
      <c r="D343" s="5" t="s">
        <v>94</v>
      </c>
      <c r="E343" s="5" t="s">
        <v>45</v>
      </c>
      <c r="F343" s="11">
        <v>8</v>
      </c>
      <c r="G343" s="11">
        <v>13</v>
      </c>
      <c r="H343" s="13" t="s">
        <v>1052</v>
      </c>
      <c r="I343" s="5" t="s">
        <v>125</v>
      </c>
      <c r="J343" s="5" t="s">
        <v>57</v>
      </c>
      <c r="K343" s="5" t="s">
        <v>1843</v>
      </c>
      <c r="L343" s="5" t="s">
        <v>9805</v>
      </c>
      <c r="M343" s="5" t="s">
        <v>37</v>
      </c>
      <c r="N343" s="5" t="s">
        <v>55</v>
      </c>
      <c r="O343" s="5" t="b">
        <f t="shared" ca="1" si="0"/>
        <v>1</v>
      </c>
      <c r="P343" s="5"/>
      <c r="Q343" s="5"/>
      <c r="R343" s="5"/>
      <c r="S343" s="5"/>
      <c r="T343" s="5"/>
      <c r="U343" s="5"/>
      <c r="V343" s="5"/>
      <c r="W343" s="5"/>
      <c r="X343" s="5"/>
      <c r="Y343" s="5"/>
      <c r="Z343" s="5"/>
      <c r="AA343" s="5"/>
      <c r="AB343" s="5"/>
      <c r="AC343" s="5"/>
      <c r="AD343" s="5"/>
      <c r="AE343" s="5"/>
    </row>
    <row r="344" spans="1:31" ht="21" customHeight="1">
      <c r="A344" s="5" t="s">
        <v>277</v>
      </c>
      <c r="B344" s="5" t="s">
        <v>10398</v>
      </c>
      <c r="C344" s="5" t="s">
        <v>27</v>
      </c>
      <c r="D344" s="5" t="s">
        <v>80</v>
      </c>
      <c r="E344" s="5" t="s">
        <v>45</v>
      </c>
      <c r="F344" s="7">
        <v>8</v>
      </c>
      <c r="G344" s="7">
        <v>12</v>
      </c>
      <c r="H344" s="5" t="s">
        <v>852</v>
      </c>
      <c r="I344" s="9" t="s">
        <v>24</v>
      </c>
      <c r="J344" s="5" t="s">
        <v>10399</v>
      </c>
      <c r="K344" s="5" t="s">
        <v>10400</v>
      </c>
      <c r="L344" s="5" t="s">
        <v>10401</v>
      </c>
      <c r="M344" s="5" t="s">
        <v>1599</v>
      </c>
      <c r="N344" s="5" t="s">
        <v>405</v>
      </c>
      <c r="O344" s="5" t="b">
        <f t="shared" ca="1" si="0"/>
        <v>1</v>
      </c>
      <c r="P344" s="5"/>
      <c r="Q344" s="5"/>
      <c r="R344" s="5"/>
      <c r="S344" s="5"/>
      <c r="T344" s="5"/>
      <c r="U344" s="5"/>
      <c r="V344" s="5"/>
      <c r="W344" s="5"/>
      <c r="X344" s="5"/>
      <c r="Y344" s="5"/>
      <c r="Z344" s="5"/>
      <c r="AA344" s="5"/>
      <c r="AB344" s="5"/>
      <c r="AC344" s="5"/>
      <c r="AD344" s="5"/>
      <c r="AE344" s="5"/>
    </row>
    <row r="345" spans="1:31" ht="21" customHeight="1">
      <c r="A345" s="5" t="s">
        <v>10402</v>
      </c>
      <c r="B345" s="5" t="s">
        <v>2744</v>
      </c>
      <c r="C345" s="5" t="s">
        <v>27</v>
      </c>
      <c r="D345" s="5" t="s">
        <v>266</v>
      </c>
      <c r="E345" s="5" t="s">
        <v>45</v>
      </c>
      <c r="F345" s="7">
        <v>8</v>
      </c>
      <c r="G345" s="7">
        <v>20</v>
      </c>
      <c r="H345" s="5" t="s">
        <v>178</v>
      </c>
      <c r="I345" s="9" t="s">
        <v>24</v>
      </c>
      <c r="J345" s="5" t="s">
        <v>598</v>
      </c>
      <c r="K345" s="5" t="s">
        <v>3630</v>
      </c>
      <c r="L345" s="9" t="s">
        <v>47</v>
      </c>
      <c r="M345" s="5" t="s">
        <v>37</v>
      </c>
      <c r="N345" s="5" t="s">
        <v>55</v>
      </c>
      <c r="O345" s="5" t="b">
        <f t="shared" ca="1" si="0"/>
        <v>1</v>
      </c>
      <c r="P345" s="9"/>
      <c r="Q345" s="5"/>
      <c r="R345" s="5"/>
      <c r="S345" s="5"/>
      <c r="T345" s="5"/>
      <c r="U345" s="5"/>
      <c r="V345" s="5"/>
      <c r="W345" s="5"/>
      <c r="X345" s="5"/>
      <c r="Y345" s="5"/>
      <c r="Z345" s="5"/>
      <c r="AA345" s="5"/>
      <c r="AB345" s="5"/>
      <c r="AC345" s="5"/>
      <c r="AD345" s="5"/>
      <c r="AE345" s="5"/>
    </row>
    <row r="346" spans="1:31" ht="21" customHeight="1">
      <c r="A346" s="5" t="s">
        <v>5314</v>
      </c>
      <c r="B346" s="5" t="s">
        <v>9425</v>
      </c>
      <c r="C346" s="5" t="s">
        <v>41</v>
      </c>
      <c r="D346" s="5" t="s">
        <v>94</v>
      </c>
      <c r="E346" s="5" t="s">
        <v>29</v>
      </c>
      <c r="F346" s="11">
        <v>8</v>
      </c>
      <c r="G346" s="11">
        <v>13</v>
      </c>
      <c r="H346" s="13" t="s">
        <v>1052</v>
      </c>
      <c r="I346" s="5" t="s">
        <v>108</v>
      </c>
      <c r="J346" s="5" t="s">
        <v>57</v>
      </c>
      <c r="K346" s="5" t="s">
        <v>9429</v>
      </c>
      <c r="L346" s="5" t="s">
        <v>9431</v>
      </c>
      <c r="M346" s="5" t="s">
        <v>100</v>
      </c>
      <c r="N346" s="5" t="s">
        <v>55</v>
      </c>
      <c r="O346" s="5" t="b">
        <f t="shared" ca="1" si="0"/>
        <v>1</v>
      </c>
      <c r="P346" s="5" t="b">
        <f ca="1">IFERROR(__xludf.DUMMYFUNCTION("REGEXMATCH(L346,""(?i)Java"")"),TRUE)</f>
        <v>1</v>
      </c>
      <c r="Q346" s="5"/>
      <c r="R346" s="5"/>
      <c r="S346" s="5"/>
      <c r="T346" s="5"/>
      <c r="U346" s="5"/>
      <c r="V346" s="5"/>
      <c r="W346" s="5"/>
      <c r="X346" s="5"/>
      <c r="Y346" s="5"/>
      <c r="Z346" s="5"/>
      <c r="AA346" s="5"/>
      <c r="AB346" s="5"/>
      <c r="AC346" s="5"/>
      <c r="AD346" s="5"/>
      <c r="AE346" s="5"/>
    </row>
    <row r="347" spans="1:31" ht="21" customHeight="1">
      <c r="A347" s="5" t="s">
        <v>9735</v>
      </c>
      <c r="B347" s="5" t="s">
        <v>9736</v>
      </c>
      <c r="C347" s="5" t="s">
        <v>27</v>
      </c>
      <c r="D347" s="5" t="s">
        <v>266</v>
      </c>
      <c r="E347" s="5" t="s">
        <v>29</v>
      </c>
      <c r="F347" s="7">
        <v>8</v>
      </c>
      <c r="G347" s="7">
        <v>16</v>
      </c>
      <c r="H347" s="5" t="s">
        <v>478</v>
      </c>
      <c r="I347" s="5" t="s">
        <v>108</v>
      </c>
      <c r="J347" s="5" t="s">
        <v>2520</v>
      </c>
      <c r="K347" s="5" t="s">
        <v>9737</v>
      </c>
      <c r="L347" s="5" t="s">
        <v>9738</v>
      </c>
      <c r="M347" s="5" t="s">
        <v>167</v>
      </c>
      <c r="N347" s="5" t="s">
        <v>55</v>
      </c>
      <c r="O347" s="5" t="b">
        <f t="shared" ca="1" si="0"/>
        <v>1</v>
      </c>
      <c r="P347" s="5"/>
      <c r="Q347" s="5"/>
      <c r="R347" s="5"/>
      <c r="S347" s="5"/>
      <c r="T347" s="5"/>
      <c r="U347" s="5"/>
      <c r="V347" s="5"/>
      <c r="W347" s="5"/>
      <c r="X347" s="5"/>
      <c r="Y347" s="5"/>
      <c r="Z347" s="5"/>
      <c r="AA347" s="5"/>
      <c r="AB347" s="5"/>
      <c r="AC347" s="5"/>
      <c r="AD347" s="5"/>
      <c r="AE347" s="5"/>
    </row>
    <row r="348" spans="1:31" ht="21" customHeight="1">
      <c r="A348" s="5" t="s">
        <v>10419</v>
      </c>
      <c r="B348" s="5" t="s">
        <v>4056</v>
      </c>
      <c r="C348" s="5" t="s">
        <v>27</v>
      </c>
      <c r="D348" s="5" t="s">
        <v>266</v>
      </c>
      <c r="E348" s="5" t="s">
        <v>45</v>
      </c>
      <c r="F348" s="7">
        <v>8</v>
      </c>
      <c r="G348" s="7">
        <v>12</v>
      </c>
      <c r="H348" s="5" t="s">
        <v>852</v>
      </c>
      <c r="I348" s="5" t="s">
        <v>125</v>
      </c>
      <c r="J348" s="5" t="s">
        <v>942</v>
      </c>
      <c r="K348" s="5" t="s">
        <v>10420</v>
      </c>
      <c r="L348" s="5" t="s">
        <v>10421</v>
      </c>
      <c r="M348" s="5" t="s">
        <v>53</v>
      </c>
      <c r="N348" s="5" t="s">
        <v>38</v>
      </c>
      <c r="O348" s="5" t="b">
        <f t="shared" ca="1" si="0"/>
        <v>1</v>
      </c>
      <c r="P348" s="5"/>
      <c r="Q348" s="5"/>
      <c r="R348" s="5"/>
      <c r="S348" s="5"/>
      <c r="T348" s="5"/>
      <c r="U348" s="5"/>
      <c r="V348" s="5"/>
      <c r="W348" s="5"/>
      <c r="X348" s="5"/>
      <c r="Y348" s="5"/>
      <c r="Z348" s="5"/>
      <c r="AA348" s="5"/>
      <c r="AB348" s="5"/>
      <c r="AC348" s="5"/>
      <c r="AD348" s="5"/>
      <c r="AE348" s="5"/>
    </row>
    <row r="349" spans="1:31" ht="21" customHeight="1">
      <c r="A349" s="5" t="s">
        <v>1457</v>
      </c>
      <c r="B349" s="5" t="s">
        <v>9543</v>
      </c>
      <c r="C349" s="5" t="s">
        <v>27</v>
      </c>
      <c r="D349" s="5" t="s">
        <v>119</v>
      </c>
      <c r="E349" s="5" t="s">
        <v>29</v>
      </c>
      <c r="F349" s="7">
        <v>8</v>
      </c>
      <c r="G349" s="7">
        <v>10</v>
      </c>
      <c r="H349" s="5" t="s">
        <v>30</v>
      </c>
      <c r="I349" s="5" t="s">
        <v>31</v>
      </c>
      <c r="J349" s="5" t="s">
        <v>76</v>
      </c>
      <c r="K349" s="9" t="s">
        <v>47</v>
      </c>
      <c r="L349" s="5" t="s">
        <v>9544</v>
      </c>
      <c r="M349" s="5" t="s">
        <v>100</v>
      </c>
      <c r="N349" s="5" t="s">
        <v>55</v>
      </c>
      <c r="O349" s="5" t="b">
        <f t="shared" ca="1" si="0"/>
        <v>1</v>
      </c>
      <c r="P349" s="5" t="b">
        <f ca="1">IFERROR(__xludf.DUMMYFUNCTION("REGEXMATCH(L349,""(?i)Java"")"),TRUE)</f>
        <v>1</v>
      </c>
      <c r="Q349" s="5"/>
      <c r="R349" s="5"/>
      <c r="S349" s="5"/>
      <c r="T349" s="5"/>
      <c r="U349" s="5"/>
      <c r="V349" s="5"/>
      <c r="W349" s="5"/>
      <c r="X349" s="5"/>
      <c r="Y349" s="5"/>
      <c r="Z349" s="5"/>
      <c r="AA349" s="5"/>
      <c r="AB349" s="5"/>
      <c r="AC349" s="5"/>
      <c r="AD349" s="5"/>
      <c r="AE349" s="5"/>
    </row>
    <row r="350" spans="1:31" ht="21" customHeight="1">
      <c r="A350" s="5" t="s">
        <v>7855</v>
      </c>
      <c r="B350" s="5" t="s">
        <v>7856</v>
      </c>
      <c r="C350" s="5" t="s">
        <v>27</v>
      </c>
      <c r="D350" s="12" t="s">
        <v>47</v>
      </c>
      <c r="E350" s="5" t="s">
        <v>45</v>
      </c>
      <c r="F350" s="7">
        <v>8</v>
      </c>
      <c r="G350" s="7">
        <v>13</v>
      </c>
      <c r="H350" s="5" t="s">
        <v>107</v>
      </c>
      <c r="I350" s="9" t="s">
        <v>24</v>
      </c>
      <c r="J350" s="5" t="s">
        <v>7858</v>
      </c>
      <c r="K350" s="5" t="s">
        <v>7860</v>
      </c>
      <c r="L350" s="5" t="s">
        <v>7861</v>
      </c>
      <c r="M350" s="5" t="s">
        <v>42</v>
      </c>
      <c r="N350" s="5" t="s">
        <v>237</v>
      </c>
      <c r="O350" s="5" t="b">
        <f t="shared" ca="1" si="0"/>
        <v>1</v>
      </c>
      <c r="P350" s="5"/>
      <c r="Q350" s="5"/>
      <c r="R350" s="5"/>
      <c r="S350" s="5"/>
      <c r="T350" s="5"/>
      <c r="U350" s="5"/>
      <c r="V350" s="5"/>
      <c r="W350" s="5"/>
      <c r="X350" s="5"/>
      <c r="Y350" s="5"/>
      <c r="Z350" s="5"/>
      <c r="AA350" s="5"/>
      <c r="AB350" s="5"/>
      <c r="AC350" s="5"/>
      <c r="AD350" s="5"/>
      <c r="AE350" s="5"/>
    </row>
    <row r="351" spans="1:31" ht="21" customHeight="1">
      <c r="A351" s="5" t="s">
        <v>2893</v>
      </c>
      <c r="B351" s="5" t="s">
        <v>7713</v>
      </c>
      <c r="C351" s="5" t="s">
        <v>27</v>
      </c>
      <c r="D351" s="12" t="s">
        <v>47</v>
      </c>
      <c r="E351" s="5" t="s">
        <v>45</v>
      </c>
      <c r="F351" s="7">
        <v>8</v>
      </c>
      <c r="G351" s="7">
        <v>10</v>
      </c>
      <c r="H351" s="5" t="s">
        <v>30</v>
      </c>
      <c r="I351" s="5" t="s">
        <v>31</v>
      </c>
      <c r="J351" s="5" t="s">
        <v>57</v>
      </c>
      <c r="K351" s="5" t="s">
        <v>7716</v>
      </c>
      <c r="L351" s="5" t="s">
        <v>7717</v>
      </c>
      <c r="M351" s="5" t="s">
        <v>37</v>
      </c>
      <c r="N351" s="5" t="s">
        <v>55</v>
      </c>
      <c r="O351" s="5" t="b">
        <f t="shared" ca="1" si="0"/>
        <v>1</v>
      </c>
      <c r="P351" s="5"/>
      <c r="Q351" s="5"/>
      <c r="R351" s="5"/>
      <c r="S351" s="5"/>
      <c r="T351" s="5"/>
      <c r="U351" s="5"/>
      <c r="V351" s="5"/>
      <c r="W351" s="5"/>
      <c r="X351" s="5"/>
      <c r="Y351" s="5"/>
      <c r="Z351" s="5"/>
      <c r="AA351" s="5"/>
      <c r="AB351" s="5"/>
      <c r="AC351" s="5"/>
      <c r="AD351" s="5"/>
      <c r="AE351" s="5"/>
    </row>
    <row r="352" spans="1:31" ht="21" customHeight="1">
      <c r="A352" s="5" t="s">
        <v>7050</v>
      </c>
      <c r="B352" s="5" t="s">
        <v>10433</v>
      </c>
      <c r="C352" s="5" t="s">
        <v>27</v>
      </c>
      <c r="D352" s="12" t="s">
        <v>47</v>
      </c>
      <c r="E352" s="5" t="s">
        <v>45</v>
      </c>
      <c r="F352" s="7">
        <v>8</v>
      </c>
      <c r="G352" s="7">
        <v>10</v>
      </c>
      <c r="H352" s="5" t="s">
        <v>30</v>
      </c>
      <c r="I352" s="5" t="s">
        <v>31</v>
      </c>
      <c r="J352" s="5" t="s">
        <v>2426</v>
      </c>
      <c r="K352" s="9" t="s">
        <v>47</v>
      </c>
      <c r="L352" s="5" t="s">
        <v>10436</v>
      </c>
      <c r="M352" s="5" t="s">
        <v>100</v>
      </c>
      <c r="N352" s="5" t="s">
        <v>55</v>
      </c>
      <c r="O352" s="5" t="b">
        <f t="shared" ca="1" si="0"/>
        <v>1</v>
      </c>
      <c r="P352" s="5"/>
      <c r="Q352" s="5"/>
      <c r="R352" s="5"/>
      <c r="S352" s="5"/>
      <c r="T352" s="5"/>
      <c r="U352" s="5"/>
      <c r="V352" s="5"/>
      <c r="W352" s="5"/>
      <c r="X352" s="5"/>
      <c r="Y352" s="5"/>
      <c r="Z352" s="5"/>
      <c r="AA352" s="5"/>
      <c r="AB352" s="5"/>
      <c r="AC352" s="5"/>
      <c r="AD352" s="5"/>
      <c r="AE352" s="5"/>
    </row>
    <row r="353" spans="1:31" ht="21" customHeight="1">
      <c r="A353" s="5" t="s">
        <v>7050</v>
      </c>
      <c r="B353" s="5" t="s">
        <v>9526</v>
      </c>
      <c r="C353" s="5" t="s">
        <v>41</v>
      </c>
      <c r="D353" s="12" t="s">
        <v>47</v>
      </c>
      <c r="E353" s="5" t="s">
        <v>29</v>
      </c>
      <c r="F353" s="11">
        <v>8</v>
      </c>
      <c r="G353" s="11">
        <v>13</v>
      </c>
      <c r="H353" s="13" t="s">
        <v>1052</v>
      </c>
      <c r="I353" s="5" t="s">
        <v>31</v>
      </c>
      <c r="J353" s="5" t="s">
        <v>110</v>
      </c>
      <c r="K353" s="5" t="s">
        <v>9527</v>
      </c>
      <c r="L353" s="5" t="s">
        <v>9528</v>
      </c>
      <c r="M353" s="5" t="s">
        <v>100</v>
      </c>
      <c r="N353" s="5" t="s">
        <v>55</v>
      </c>
      <c r="O353" s="5" t="b">
        <f t="shared" ca="1" si="0"/>
        <v>1</v>
      </c>
      <c r="P353" s="5"/>
      <c r="Q353" s="5"/>
      <c r="R353" s="5"/>
      <c r="S353" s="5"/>
      <c r="T353" s="5"/>
      <c r="U353" s="5"/>
      <c r="V353" s="5"/>
      <c r="W353" s="5"/>
      <c r="X353" s="5"/>
      <c r="Y353" s="5"/>
      <c r="Z353" s="5"/>
      <c r="AA353" s="5"/>
      <c r="AB353" s="5"/>
      <c r="AC353" s="5"/>
      <c r="AD353" s="5"/>
      <c r="AE353" s="5"/>
    </row>
    <row r="354" spans="1:31" ht="21" customHeight="1">
      <c r="A354" s="5" t="s">
        <v>1277</v>
      </c>
      <c r="B354" s="5" t="s">
        <v>650</v>
      </c>
      <c r="C354" s="5" t="s">
        <v>27</v>
      </c>
      <c r="D354" s="12" t="s">
        <v>47</v>
      </c>
      <c r="E354" s="5" t="s">
        <v>45</v>
      </c>
      <c r="F354" s="7">
        <v>8</v>
      </c>
      <c r="G354" s="7">
        <v>15</v>
      </c>
      <c r="H354" s="5" t="s">
        <v>65</v>
      </c>
      <c r="I354" s="9" t="s">
        <v>24</v>
      </c>
      <c r="J354" s="5" t="s">
        <v>57</v>
      </c>
      <c r="K354" s="5" t="s">
        <v>653</v>
      </c>
      <c r="L354" s="5" t="s">
        <v>1279</v>
      </c>
      <c r="M354" s="5" t="s">
        <v>42</v>
      </c>
      <c r="N354" s="5" t="s">
        <v>89</v>
      </c>
      <c r="O354" s="5" t="b">
        <f t="shared" ca="1" si="0"/>
        <v>1</v>
      </c>
      <c r="P354" s="5"/>
      <c r="Q354" s="5"/>
      <c r="R354" s="5"/>
      <c r="S354" s="5"/>
      <c r="T354" s="5"/>
      <c r="U354" s="5"/>
      <c r="V354" s="5"/>
      <c r="W354" s="5"/>
      <c r="X354" s="5"/>
      <c r="Y354" s="5"/>
      <c r="Z354" s="5"/>
      <c r="AA354" s="5"/>
      <c r="AB354" s="5"/>
      <c r="AC354" s="5"/>
      <c r="AD354" s="5"/>
      <c r="AE354" s="5"/>
    </row>
    <row r="355" spans="1:31" ht="21" customHeight="1">
      <c r="A355" s="5" t="s">
        <v>10442</v>
      </c>
      <c r="B355" s="5" t="s">
        <v>8086</v>
      </c>
      <c r="C355" s="5" t="s">
        <v>27</v>
      </c>
      <c r="D355" s="12" t="s">
        <v>47</v>
      </c>
      <c r="E355" s="5" t="s">
        <v>29</v>
      </c>
      <c r="F355" s="7">
        <v>8</v>
      </c>
      <c r="G355" s="7">
        <v>12</v>
      </c>
      <c r="H355" s="5" t="s">
        <v>852</v>
      </c>
      <c r="I355" s="5" t="s">
        <v>31</v>
      </c>
      <c r="J355" s="5" t="s">
        <v>110</v>
      </c>
      <c r="K355" s="5" t="s">
        <v>10359</v>
      </c>
      <c r="L355" s="9" t="s">
        <v>47</v>
      </c>
      <c r="M355" s="5" t="s">
        <v>100</v>
      </c>
      <c r="N355" s="5" t="s">
        <v>55</v>
      </c>
      <c r="O355" s="5" t="b">
        <f t="shared" ca="1" si="0"/>
        <v>1</v>
      </c>
      <c r="P355" s="9"/>
      <c r="Q355" s="5"/>
      <c r="R355" s="5"/>
      <c r="S355" s="5"/>
      <c r="T355" s="5"/>
      <c r="U355" s="5"/>
      <c r="V355" s="5"/>
      <c r="W355" s="5"/>
      <c r="X355" s="5"/>
      <c r="Y355" s="5"/>
      <c r="Z355" s="5"/>
      <c r="AA355" s="5"/>
      <c r="AB355" s="5"/>
      <c r="AC355" s="5"/>
      <c r="AD355" s="5"/>
      <c r="AE355" s="5"/>
    </row>
    <row r="356" spans="1:31" ht="21" customHeight="1">
      <c r="A356" s="5" t="s">
        <v>396</v>
      </c>
      <c r="B356" s="5" t="s">
        <v>8410</v>
      </c>
      <c r="C356" s="5" t="s">
        <v>27</v>
      </c>
      <c r="D356" s="12" t="s">
        <v>47</v>
      </c>
      <c r="E356" s="5" t="s">
        <v>29</v>
      </c>
      <c r="F356" s="7">
        <v>8</v>
      </c>
      <c r="G356" s="7">
        <v>16</v>
      </c>
      <c r="H356" s="5" t="s">
        <v>478</v>
      </c>
      <c r="I356" s="5" t="s">
        <v>31</v>
      </c>
      <c r="J356" s="5" t="s">
        <v>87</v>
      </c>
      <c r="K356" s="5" t="s">
        <v>8413</v>
      </c>
      <c r="L356" s="5" t="s">
        <v>8414</v>
      </c>
      <c r="M356" s="5" t="s">
        <v>37</v>
      </c>
      <c r="N356" s="5" t="s">
        <v>55</v>
      </c>
      <c r="O356" s="5" t="b">
        <f t="shared" ca="1" si="0"/>
        <v>1</v>
      </c>
      <c r="P356" s="5" t="b">
        <f t="shared" ref="P356:P358" ca="1" si="41">IFERROR(__xludf.DUMMYFUNCTION("REGEXMATCH(L356,""(?i)Java"")"),TRUE)</f>
        <v>1</v>
      </c>
      <c r="Q356" s="5"/>
      <c r="R356" s="5"/>
      <c r="S356" s="5"/>
      <c r="T356" s="5"/>
      <c r="U356" s="5"/>
      <c r="V356" s="5"/>
      <c r="W356" s="5"/>
      <c r="X356" s="5"/>
      <c r="Y356" s="5"/>
      <c r="Z356" s="5"/>
      <c r="AA356" s="5"/>
      <c r="AB356" s="5"/>
      <c r="AC356" s="5"/>
      <c r="AD356" s="5"/>
      <c r="AE356" s="5"/>
    </row>
    <row r="357" spans="1:31" ht="21" customHeight="1">
      <c r="A357" s="5" t="s">
        <v>7303</v>
      </c>
      <c r="B357" s="5" t="s">
        <v>7304</v>
      </c>
      <c r="C357" s="5" t="s">
        <v>41</v>
      </c>
      <c r="D357" s="12" t="s">
        <v>47</v>
      </c>
      <c r="E357" s="5" t="s">
        <v>45</v>
      </c>
      <c r="F357" s="11">
        <v>8</v>
      </c>
      <c r="G357" s="11">
        <v>13</v>
      </c>
      <c r="H357" s="13" t="s">
        <v>1052</v>
      </c>
      <c r="I357" s="5" t="s">
        <v>108</v>
      </c>
      <c r="J357" s="5" t="s">
        <v>48</v>
      </c>
      <c r="K357" s="5" t="s">
        <v>7307</v>
      </c>
      <c r="L357" s="5" t="s">
        <v>7308</v>
      </c>
      <c r="M357" s="5" t="s">
        <v>53</v>
      </c>
      <c r="N357" s="5" t="s">
        <v>55</v>
      </c>
      <c r="O357" s="5" t="b">
        <f t="shared" ca="1" si="0"/>
        <v>1</v>
      </c>
      <c r="P357" s="5" t="b">
        <f t="shared" ca="1" si="41"/>
        <v>1</v>
      </c>
      <c r="Q357" s="5"/>
      <c r="R357" s="5"/>
      <c r="S357" s="5"/>
      <c r="T357" s="5"/>
      <c r="U357" s="5"/>
      <c r="V357" s="5"/>
      <c r="W357" s="5"/>
      <c r="X357" s="5"/>
      <c r="Y357" s="5"/>
      <c r="Z357" s="5"/>
      <c r="AA357" s="5"/>
      <c r="AB357" s="5"/>
      <c r="AC357" s="5"/>
      <c r="AD357" s="5"/>
      <c r="AE357" s="5"/>
    </row>
    <row r="358" spans="1:31" ht="21" customHeight="1">
      <c r="A358" s="5" t="s">
        <v>1457</v>
      </c>
      <c r="B358" s="5" t="s">
        <v>8424</v>
      </c>
      <c r="C358" s="5" t="s">
        <v>27</v>
      </c>
      <c r="D358" s="12" t="s">
        <v>47</v>
      </c>
      <c r="E358" s="5" t="s">
        <v>29</v>
      </c>
      <c r="F358" s="7">
        <v>8</v>
      </c>
      <c r="G358" s="7">
        <v>20</v>
      </c>
      <c r="H358" s="5" t="s">
        <v>178</v>
      </c>
      <c r="I358" s="5" t="s">
        <v>31</v>
      </c>
      <c r="J358" s="5" t="s">
        <v>3320</v>
      </c>
      <c r="K358" s="9" t="s">
        <v>47</v>
      </c>
      <c r="L358" s="5" t="s">
        <v>8427</v>
      </c>
      <c r="M358" s="5" t="s">
        <v>42</v>
      </c>
      <c r="N358" s="5" t="s">
        <v>89</v>
      </c>
      <c r="O358" s="5" t="b">
        <f t="shared" ca="1" si="0"/>
        <v>1</v>
      </c>
      <c r="P358" s="5" t="b">
        <f t="shared" ca="1" si="41"/>
        <v>1</v>
      </c>
      <c r="Q358" s="5"/>
      <c r="R358" s="5"/>
      <c r="S358" s="5"/>
      <c r="T358" s="5"/>
      <c r="U358" s="5"/>
      <c r="V358" s="5"/>
      <c r="W358" s="5"/>
      <c r="X358" s="5"/>
      <c r="Y358" s="5"/>
      <c r="Z358" s="5"/>
      <c r="AA358" s="5"/>
      <c r="AB358" s="5"/>
      <c r="AC358" s="5"/>
      <c r="AD358" s="5"/>
      <c r="AE358" s="5"/>
    </row>
    <row r="359" spans="1:31" ht="21" customHeight="1">
      <c r="A359" s="5" t="s">
        <v>10463</v>
      </c>
      <c r="B359" s="5" t="s">
        <v>10464</v>
      </c>
      <c r="C359" s="5" t="s">
        <v>27</v>
      </c>
      <c r="D359" s="12" t="s">
        <v>47</v>
      </c>
      <c r="E359" s="5" t="s">
        <v>29</v>
      </c>
      <c r="F359" s="7">
        <v>8</v>
      </c>
      <c r="G359" s="7">
        <v>10</v>
      </c>
      <c r="H359" s="5" t="s">
        <v>30</v>
      </c>
      <c r="I359" s="5" t="s">
        <v>31</v>
      </c>
      <c r="J359" s="5" t="s">
        <v>161</v>
      </c>
      <c r="K359" s="5" t="s">
        <v>6078</v>
      </c>
      <c r="L359" s="5" t="s">
        <v>10466</v>
      </c>
      <c r="M359" s="5" t="s">
        <v>53</v>
      </c>
      <c r="N359" s="5" t="s">
        <v>55</v>
      </c>
      <c r="O359" s="5" t="b">
        <f t="shared" ca="1" si="0"/>
        <v>1</v>
      </c>
      <c r="P359" s="5"/>
      <c r="Q359" s="5"/>
      <c r="R359" s="5"/>
      <c r="S359" s="5"/>
      <c r="T359" s="5"/>
      <c r="U359" s="5"/>
      <c r="V359" s="5"/>
      <c r="W359" s="5"/>
      <c r="X359" s="5"/>
      <c r="Y359" s="5"/>
      <c r="Z359" s="5"/>
      <c r="AA359" s="5"/>
      <c r="AB359" s="5"/>
      <c r="AC359" s="5"/>
      <c r="AD359" s="5"/>
      <c r="AE359" s="5"/>
    </row>
    <row r="360" spans="1:31" ht="21" customHeight="1">
      <c r="A360" s="5" t="s">
        <v>277</v>
      </c>
      <c r="B360" s="5" t="s">
        <v>10467</v>
      </c>
      <c r="C360" s="5" t="s">
        <v>27</v>
      </c>
      <c r="D360" s="12" t="s">
        <v>47</v>
      </c>
      <c r="E360" s="5" t="s">
        <v>45</v>
      </c>
      <c r="F360" s="7">
        <v>8</v>
      </c>
      <c r="G360" s="7">
        <v>15</v>
      </c>
      <c r="H360" s="5" t="s">
        <v>65</v>
      </c>
      <c r="I360" s="5" t="s">
        <v>31</v>
      </c>
      <c r="J360" s="5" t="s">
        <v>161</v>
      </c>
      <c r="K360" s="5" t="s">
        <v>10468</v>
      </c>
      <c r="L360" s="5" t="s">
        <v>10469</v>
      </c>
      <c r="M360" s="5" t="s">
        <v>53</v>
      </c>
      <c r="N360" s="5" t="s">
        <v>55</v>
      </c>
      <c r="O360" s="5" t="b">
        <f t="shared" ca="1" si="0"/>
        <v>1</v>
      </c>
      <c r="P360" s="5"/>
      <c r="Q360" s="5"/>
      <c r="R360" s="5"/>
      <c r="S360" s="5"/>
      <c r="T360" s="5"/>
      <c r="U360" s="5"/>
      <c r="V360" s="5"/>
      <c r="W360" s="5"/>
      <c r="X360" s="5"/>
      <c r="Y360" s="5"/>
      <c r="Z360" s="5"/>
      <c r="AA360" s="5"/>
      <c r="AB360" s="5"/>
      <c r="AC360" s="5"/>
      <c r="AD360" s="5"/>
      <c r="AE360" s="5"/>
    </row>
    <row r="361" spans="1:31" ht="21" customHeight="1">
      <c r="A361" s="5" t="s">
        <v>277</v>
      </c>
      <c r="B361" s="5" t="s">
        <v>10472</v>
      </c>
      <c r="C361" s="5" t="s">
        <v>27</v>
      </c>
      <c r="D361" s="12" t="s">
        <v>47</v>
      </c>
      <c r="E361" s="5" t="s">
        <v>29</v>
      </c>
      <c r="F361" s="7">
        <v>8</v>
      </c>
      <c r="G361" s="7">
        <v>10</v>
      </c>
      <c r="H361" s="5" t="s">
        <v>30</v>
      </c>
      <c r="I361" s="5" t="s">
        <v>125</v>
      </c>
      <c r="J361" s="5" t="s">
        <v>57</v>
      </c>
      <c r="K361" s="5" t="s">
        <v>10473</v>
      </c>
      <c r="L361" s="5" t="s">
        <v>10474</v>
      </c>
      <c r="M361" s="5" t="s">
        <v>42</v>
      </c>
      <c r="N361" s="5" t="s">
        <v>237</v>
      </c>
      <c r="O361" s="5" t="b">
        <f t="shared" ca="1" si="0"/>
        <v>1</v>
      </c>
      <c r="P361" s="5"/>
      <c r="Q361" s="5"/>
      <c r="R361" s="5"/>
      <c r="S361" s="5"/>
      <c r="T361" s="5"/>
      <c r="U361" s="5"/>
      <c r="V361" s="5"/>
      <c r="W361" s="5"/>
      <c r="X361" s="5"/>
      <c r="Y361" s="5"/>
      <c r="Z361" s="5"/>
      <c r="AA361" s="5"/>
      <c r="AB361" s="5"/>
      <c r="AC361" s="5"/>
      <c r="AD361" s="5"/>
      <c r="AE361" s="5"/>
    </row>
    <row r="362" spans="1:31" ht="21" customHeight="1">
      <c r="A362" s="5" t="s">
        <v>9110</v>
      </c>
      <c r="B362" s="5" t="s">
        <v>4211</v>
      </c>
      <c r="C362" s="5" t="s">
        <v>27</v>
      </c>
      <c r="D362" s="12" t="s">
        <v>47</v>
      </c>
      <c r="E362" s="5" t="s">
        <v>29</v>
      </c>
      <c r="F362" s="7">
        <v>8</v>
      </c>
      <c r="G362" s="7">
        <v>15</v>
      </c>
      <c r="H362" s="5" t="s">
        <v>65</v>
      </c>
      <c r="I362" s="5" t="s">
        <v>31</v>
      </c>
      <c r="J362" s="5" t="s">
        <v>57</v>
      </c>
      <c r="K362" s="5" t="s">
        <v>3946</v>
      </c>
      <c r="L362" s="5" t="s">
        <v>9114</v>
      </c>
      <c r="M362" s="5" t="s">
        <v>37</v>
      </c>
      <c r="N362" s="5" t="s">
        <v>55</v>
      </c>
      <c r="O362" s="5" t="b">
        <f t="shared" ca="1" si="0"/>
        <v>1</v>
      </c>
      <c r="P362" s="5"/>
      <c r="Q362" s="5"/>
      <c r="R362" s="5"/>
      <c r="S362" s="5"/>
      <c r="T362" s="5"/>
      <c r="U362" s="5"/>
      <c r="V362" s="5"/>
      <c r="W362" s="5"/>
      <c r="X362" s="5"/>
      <c r="Y362" s="5"/>
      <c r="Z362" s="5"/>
      <c r="AA362" s="5"/>
      <c r="AB362" s="5"/>
      <c r="AC362" s="5"/>
      <c r="AD362" s="5"/>
      <c r="AE362" s="5"/>
    </row>
    <row r="363" spans="1:31" ht="21" customHeight="1">
      <c r="A363" s="5" t="s">
        <v>1457</v>
      </c>
      <c r="B363" s="5" t="s">
        <v>2917</v>
      </c>
      <c r="C363" s="5" t="s">
        <v>170</v>
      </c>
      <c r="D363" s="12" t="s">
        <v>47</v>
      </c>
      <c r="E363" s="5" t="s">
        <v>29</v>
      </c>
      <c r="F363" s="11">
        <v>8</v>
      </c>
      <c r="G363" s="11">
        <v>13</v>
      </c>
      <c r="H363" s="13" t="s">
        <v>1052</v>
      </c>
      <c r="I363" s="5" t="s">
        <v>108</v>
      </c>
      <c r="J363" s="5" t="s">
        <v>2067</v>
      </c>
      <c r="K363" s="9" t="s">
        <v>47</v>
      </c>
      <c r="L363" s="5" t="s">
        <v>10479</v>
      </c>
      <c r="M363" s="5" t="s">
        <v>42</v>
      </c>
      <c r="N363" s="5" t="s">
        <v>55</v>
      </c>
      <c r="O363" s="5" t="b">
        <f t="shared" ca="1" si="0"/>
        <v>1</v>
      </c>
      <c r="P363" s="5" t="b">
        <f ca="1">IFERROR(__xludf.DUMMYFUNCTION("REGEXMATCH(L363,""(?i)Java"")"),TRUE)</f>
        <v>1</v>
      </c>
      <c r="Q363" s="5"/>
      <c r="R363" s="5"/>
      <c r="S363" s="5"/>
      <c r="T363" s="5"/>
      <c r="U363" s="5"/>
      <c r="V363" s="5"/>
      <c r="W363" s="5"/>
      <c r="X363" s="5"/>
      <c r="Y363" s="5"/>
      <c r="Z363" s="5"/>
      <c r="AA363" s="5"/>
      <c r="AB363" s="5"/>
      <c r="AC363" s="5"/>
      <c r="AD363" s="5"/>
      <c r="AE363" s="5"/>
    </row>
    <row r="364" spans="1:31" ht="21" customHeight="1">
      <c r="A364" s="5" t="s">
        <v>7050</v>
      </c>
      <c r="B364" s="5" t="s">
        <v>10486</v>
      </c>
      <c r="C364" s="5" t="s">
        <v>27</v>
      </c>
      <c r="D364" s="12" t="s">
        <v>47</v>
      </c>
      <c r="E364" s="5" t="s">
        <v>29</v>
      </c>
      <c r="F364" s="7">
        <v>8</v>
      </c>
      <c r="G364" s="7">
        <v>25</v>
      </c>
      <c r="H364" s="5" t="s">
        <v>7163</v>
      </c>
      <c r="I364" s="5" t="s">
        <v>66</v>
      </c>
      <c r="J364" s="5" t="s">
        <v>403</v>
      </c>
      <c r="K364" s="5" t="s">
        <v>10487</v>
      </c>
      <c r="L364" s="5" t="s">
        <v>10488</v>
      </c>
      <c r="M364" s="5" t="s">
        <v>53</v>
      </c>
      <c r="N364" s="5" t="s">
        <v>44</v>
      </c>
      <c r="O364" s="5" t="b">
        <f t="shared" ca="1" si="0"/>
        <v>1</v>
      </c>
      <c r="P364" s="5"/>
      <c r="Q364" s="5"/>
      <c r="R364" s="5"/>
      <c r="S364" s="5"/>
      <c r="T364" s="5"/>
      <c r="U364" s="5"/>
      <c r="V364" s="5"/>
      <c r="W364" s="5"/>
      <c r="X364" s="5"/>
      <c r="Y364" s="5"/>
      <c r="Z364" s="5"/>
      <c r="AA364" s="5"/>
      <c r="AB364" s="5"/>
      <c r="AC364" s="5"/>
      <c r="AD364" s="5"/>
      <c r="AE364" s="5"/>
    </row>
    <row r="365" spans="1:31" ht="21" customHeight="1">
      <c r="A365" s="5" t="s">
        <v>1457</v>
      </c>
      <c r="B365" s="5" t="s">
        <v>247</v>
      </c>
      <c r="C365" s="5" t="s">
        <v>27</v>
      </c>
      <c r="D365" s="12" t="s">
        <v>47</v>
      </c>
      <c r="E365" s="5" t="s">
        <v>45</v>
      </c>
      <c r="F365" s="7">
        <v>8</v>
      </c>
      <c r="G365" s="7">
        <v>12</v>
      </c>
      <c r="H365" s="5" t="s">
        <v>852</v>
      </c>
      <c r="I365" s="9" t="s">
        <v>24</v>
      </c>
      <c r="J365" s="5" t="s">
        <v>252</v>
      </c>
      <c r="K365" s="5" t="s">
        <v>253</v>
      </c>
      <c r="L365" s="5" t="s">
        <v>9007</v>
      </c>
      <c r="M365" s="5" t="s">
        <v>37</v>
      </c>
      <c r="N365" s="5" t="s">
        <v>55</v>
      </c>
      <c r="O365" s="5" t="b">
        <f t="shared" ca="1" si="0"/>
        <v>1</v>
      </c>
      <c r="P365" s="5" t="b">
        <f t="shared" ref="P365:P367" ca="1" si="42">IFERROR(__xludf.DUMMYFUNCTION("REGEXMATCH(L365,""(?i)Java"")"),TRUE)</f>
        <v>1</v>
      </c>
      <c r="Q365" s="5"/>
      <c r="R365" s="5"/>
      <c r="S365" s="5"/>
      <c r="T365" s="5"/>
      <c r="U365" s="5"/>
      <c r="V365" s="5"/>
      <c r="W365" s="5"/>
      <c r="X365" s="5"/>
      <c r="Y365" s="5"/>
      <c r="Z365" s="5"/>
      <c r="AA365" s="5"/>
      <c r="AB365" s="5"/>
      <c r="AC365" s="5"/>
      <c r="AD365" s="5"/>
      <c r="AE365" s="5"/>
    </row>
    <row r="366" spans="1:31" ht="21" customHeight="1">
      <c r="A366" s="5" t="s">
        <v>396</v>
      </c>
      <c r="B366" s="5" t="s">
        <v>8601</v>
      </c>
      <c r="C366" s="5" t="s">
        <v>170</v>
      </c>
      <c r="D366" s="12" t="s">
        <v>47</v>
      </c>
      <c r="E366" s="5" t="s">
        <v>45</v>
      </c>
      <c r="F366" s="11">
        <v>8</v>
      </c>
      <c r="G366" s="11">
        <v>13</v>
      </c>
      <c r="H366" s="13" t="s">
        <v>1052</v>
      </c>
      <c r="I366" s="5" t="s">
        <v>125</v>
      </c>
      <c r="J366" s="5" t="s">
        <v>110</v>
      </c>
      <c r="K366" s="5" t="s">
        <v>8606</v>
      </c>
      <c r="L366" s="5" t="s">
        <v>8607</v>
      </c>
      <c r="M366" s="5" t="s">
        <v>100</v>
      </c>
      <c r="N366" s="5" t="s">
        <v>55</v>
      </c>
      <c r="O366" s="5" t="b">
        <f t="shared" ca="1" si="0"/>
        <v>1</v>
      </c>
      <c r="P366" s="5" t="b">
        <f t="shared" ca="1" si="42"/>
        <v>1</v>
      </c>
      <c r="Q366" s="5"/>
      <c r="R366" s="5"/>
      <c r="S366" s="5"/>
      <c r="T366" s="5"/>
      <c r="U366" s="5"/>
      <c r="V366" s="5"/>
      <c r="W366" s="5"/>
      <c r="X366" s="5"/>
      <c r="Y366" s="5"/>
      <c r="Z366" s="5"/>
      <c r="AA366" s="5"/>
      <c r="AB366" s="5"/>
      <c r="AC366" s="5"/>
      <c r="AD366" s="5"/>
      <c r="AE366" s="5"/>
    </row>
    <row r="367" spans="1:31" ht="21" customHeight="1">
      <c r="A367" s="5" t="s">
        <v>9198</v>
      </c>
      <c r="B367" s="5" t="s">
        <v>9199</v>
      </c>
      <c r="C367" s="5" t="s">
        <v>27</v>
      </c>
      <c r="D367" s="12" t="s">
        <v>47</v>
      </c>
      <c r="E367" s="5" t="s">
        <v>29</v>
      </c>
      <c r="F367" s="7">
        <v>8</v>
      </c>
      <c r="G367" s="7">
        <v>14</v>
      </c>
      <c r="H367" s="5" t="s">
        <v>1392</v>
      </c>
      <c r="I367" s="5" t="s">
        <v>31</v>
      </c>
      <c r="J367" s="5" t="s">
        <v>844</v>
      </c>
      <c r="K367" s="9" t="s">
        <v>47</v>
      </c>
      <c r="L367" s="5" t="s">
        <v>9204</v>
      </c>
      <c r="M367" s="5" t="s">
        <v>53</v>
      </c>
      <c r="N367" s="5" t="s">
        <v>405</v>
      </c>
      <c r="O367" s="5" t="b">
        <f t="shared" ca="1" si="0"/>
        <v>1</v>
      </c>
      <c r="P367" s="5" t="b">
        <f t="shared" ca="1" si="42"/>
        <v>1</v>
      </c>
      <c r="Q367" s="5"/>
      <c r="R367" s="5"/>
      <c r="S367" s="5"/>
      <c r="T367" s="5"/>
      <c r="U367" s="5"/>
      <c r="V367" s="5"/>
      <c r="W367" s="5"/>
      <c r="X367" s="5"/>
      <c r="Y367" s="5"/>
      <c r="Z367" s="5"/>
      <c r="AA367" s="5"/>
      <c r="AB367" s="5"/>
      <c r="AC367" s="5"/>
      <c r="AD367" s="5"/>
      <c r="AE367" s="5"/>
    </row>
    <row r="368" spans="1:31" ht="21" customHeight="1">
      <c r="A368" s="5" t="s">
        <v>277</v>
      </c>
      <c r="B368" s="5" t="s">
        <v>10512</v>
      </c>
      <c r="C368" s="5" t="s">
        <v>27</v>
      </c>
      <c r="D368" s="12" t="s">
        <v>47</v>
      </c>
      <c r="E368" s="5" t="s">
        <v>45</v>
      </c>
      <c r="F368" s="7">
        <v>8</v>
      </c>
      <c r="G368" s="7">
        <v>15</v>
      </c>
      <c r="H368" s="5" t="s">
        <v>65</v>
      </c>
      <c r="I368" s="5" t="s">
        <v>66</v>
      </c>
      <c r="J368" s="5" t="s">
        <v>2426</v>
      </c>
      <c r="K368" s="5" t="s">
        <v>3718</v>
      </c>
      <c r="L368" s="5" t="s">
        <v>10514</v>
      </c>
      <c r="M368" s="5" t="s">
        <v>53</v>
      </c>
      <c r="N368" s="5" t="s">
        <v>55</v>
      </c>
      <c r="O368" s="5" t="b">
        <f t="shared" ca="1" si="0"/>
        <v>1</v>
      </c>
      <c r="P368" s="5"/>
      <c r="Q368" s="5"/>
      <c r="R368" s="5"/>
      <c r="S368" s="5"/>
      <c r="T368" s="5"/>
      <c r="U368" s="5"/>
      <c r="V368" s="5"/>
      <c r="W368" s="5"/>
      <c r="X368" s="5"/>
      <c r="Y368" s="5"/>
      <c r="Z368" s="5"/>
      <c r="AA368" s="5"/>
      <c r="AB368" s="5"/>
      <c r="AC368" s="5"/>
      <c r="AD368" s="5"/>
      <c r="AE368" s="5"/>
    </row>
    <row r="369" spans="1:31" ht="21" customHeight="1">
      <c r="A369" s="5" t="s">
        <v>9642</v>
      </c>
      <c r="B369" s="5" t="s">
        <v>9643</v>
      </c>
      <c r="C369" s="5" t="s">
        <v>27</v>
      </c>
      <c r="D369" s="12" t="s">
        <v>47</v>
      </c>
      <c r="E369" s="5" t="s">
        <v>45</v>
      </c>
      <c r="F369" s="7">
        <v>8</v>
      </c>
      <c r="G369" s="7">
        <v>10</v>
      </c>
      <c r="H369" s="5" t="s">
        <v>30</v>
      </c>
      <c r="I369" s="5" t="s">
        <v>108</v>
      </c>
      <c r="J369" s="5" t="s">
        <v>1105</v>
      </c>
      <c r="K369" s="5" t="s">
        <v>9645</v>
      </c>
      <c r="L369" s="5" t="s">
        <v>9646</v>
      </c>
      <c r="M369" s="5" t="s">
        <v>53</v>
      </c>
      <c r="N369" s="5" t="s">
        <v>38</v>
      </c>
      <c r="O369" s="5" t="b">
        <f t="shared" ca="1" si="0"/>
        <v>1</v>
      </c>
      <c r="P369" s="5"/>
      <c r="Q369" s="5"/>
      <c r="R369" s="5"/>
      <c r="S369" s="5"/>
      <c r="T369" s="5"/>
      <c r="U369" s="5"/>
      <c r="V369" s="5"/>
      <c r="W369" s="5"/>
      <c r="X369" s="5"/>
      <c r="Y369" s="5"/>
      <c r="Z369" s="5"/>
      <c r="AA369" s="5"/>
      <c r="AB369" s="5"/>
      <c r="AC369" s="5"/>
      <c r="AD369" s="5"/>
      <c r="AE369" s="5"/>
    </row>
    <row r="370" spans="1:31" ht="21" customHeight="1">
      <c r="A370" s="5" t="s">
        <v>277</v>
      </c>
      <c r="B370" s="5" t="s">
        <v>9687</v>
      </c>
      <c r="C370" s="5" t="s">
        <v>27</v>
      </c>
      <c r="D370" s="12" t="s">
        <v>47</v>
      </c>
      <c r="E370" s="5" t="s">
        <v>29</v>
      </c>
      <c r="F370" s="7">
        <v>8</v>
      </c>
      <c r="G370" s="7">
        <v>15</v>
      </c>
      <c r="H370" s="5" t="s">
        <v>65</v>
      </c>
      <c r="I370" s="5" t="s">
        <v>125</v>
      </c>
      <c r="J370" s="5" t="s">
        <v>479</v>
      </c>
      <c r="K370" s="5" t="s">
        <v>10525</v>
      </c>
      <c r="L370" s="5" t="s">
        <v>10526</v>
      </c>
      <c r="M370" s="5" t="s">
        <v>42</v>
      </c>
      <c r="N370" s="5" t="s">
        <v>237</v>
      </c>
      <c r="O370" s="5" t="b">
        <f t="shared" ca="1" si="0"/>
        <v>1</v>
      </c>
      <c r="P370" s="5"/>
      <c r="Q370" s="5"/>
      <c r="R370" s="5"/>
      <c r="S370" s="5"/>
      <c r="T370" s="5"/>
      <c r="U370" s="5"/>
      <c r="V370" s="5"/>
      <c r="W370" s="5"/>
      <c r="X370" s="5"/>
      <c r="Y370" s="5"/>
      <c r="Z370" s="5"/>
      <c r="AA370" s="5"/>
      <c r="AB370" s="5"/>
      <c r="AC370" s="5"/>
      <c r="AD370" s="5"/>
      <c r="AE370" s="5"/>
    </row>
    <row r="371" spans="1:31" ht="21" customHeight="1">
      <c r="A371" s="5" t="s">
        <v>4285</v>
      </c>
      <c r="B371" s="5" t="s">
        <v>9705</v>
      </c>
      <c r="C371" s="5" t="s">
        <v>27</v>
      </c>
      <c r="D371" s="12" t="s">
        <v>47</v>
      </c>
      <c r="E371" s="5" t="s">
        <v>45</v>
      </c>
      <c r="F371" s="7">
        <v>8</v>
      </c>
      <c r="G371" s="7">
        <v>10</v>
      </c>
      <c r="H371" s="5" t="s">
        <v>30</v>
      </c>
      <c r="I371" s="5" t="s">
        <v>125</v>
      </c>
      <c r="J371" s="5" t="s">
        <v>2705</v>
      </c>
      <c r="K371" s="5" t="s">
        <v>381</v>
      </c>
      <c r="L371" s="5" t="s">
        <v>9706</v>
      </c>
      <c r="M371" s="5" t="s">
        <v>167</v>
      </c>
      <c r="N371" s="5" t="s">
        <v>405</v>
      </c>
      <c r="O371" s="5" t="b">
        <f t="shared" ca="1" si="0"/>
        <v>1</v>
      </c>
      <c r="P371" s="5"/>
      <c r="Q371" s="5"/>
      <c r="R371" s="5"/>
      <c r="S371" s="5"/>
      <c r="T371" s="5"/>
      <c r="U371" s="5"/>
      <c r="V371" s="5"/>
      <c r="W371" s="5"/>
      <c r="X371" s="5"/>
      <c r="Y371" s="5"/>
      <c r="Z371" s="5"/>
      <c r="AA371" s="5"/>
      <c r="AB371" s="5"/>
      <c r="AC371" s="5"/>
      <c r="AD371" s="5"/>
      <c r="AE371" s="5"/>
    </row>
    <row r="372" spans="1:31" ht="21" customHeight="1">
      <c r="A372" s="5" t="s">
        <v>3193</v>
      </c>
      <c r="B372" s="5" t="s">
        <v>3194</v>
      </c>
      <c r="C372" s="5" t="s">
        <v>27</v>
      </c>
      <c r="D372" s="12" t="s">
        <v>47</v>
      </c>
      <c r="E372" s="5" t="s">
        <v>29</v>
      </c>
      <c r="F372" s="7">
        <v>8</v>
      </c>
      <c r="G372" s="7">
        <v>15</v>
      </c>
      <c r="H372" s="5" t="s">
        <v>65</v>
      </c>
      <c r="I372" s="5" t="s">
        <v>108</v>
      </c>
      <c r="J372" s="5" t="s">
        <v>57</v>
      </c>
      <c r="K372" s="5" t="s">
        <v>3198</v>
      </c>
      <c r="L372" s="5" t="s">
        <v>3199</v>
      </c>
      <c r="M372" s="5" t="s">
        <v>100</v>
      </c>
      <c r="N372" s="5" t="s">
        <v>55</v>
      </c>
      <c r="O372" s="5" t="b">
        <f t="shared" ca="1" si="0"/>
        <v>1</v>
      </c>
      <c r="P372" s="5" t="b">
        <f t="shared" ref="P372:P373" ca="1" si="43">IFERROR(__xludf.DUMMYFUNCTION("REGEXMATCH(L372,""(?i)Java"")"),TRUE)</f>
        <v>1</v>
      </c>
      <c r="Q372" s="5"/>
      <c r="R372" s="5"/>
      <c r="S372" s="5"/>
      <c r="T372" s="5"/>
      <c r="U372" s="5"/>
      <c r="V372" s="5"/>
      <c r="W372" s="5"/>
      <c r="X372" s="5"/>
      <c r="Y372" s="5"/>
      <c r="Z372" s="5"/>
      <c r="AA372" s="5"/>
      <c r="AB372" s="5"/>
      <c r="AC372" s="5"/>
      <c r="AD372" s="5"/>
      <c r="AE372" s="5"/>
    </row>
    <row r="373" spans="1:31" ht="21" customHeight="1">
      <c r="A373" s="5" t="s">
        <v>9511</v>
      </c>
      <c r="B373" s="5" t="s">
        <v>9512</v>
      </c>
      <c r="C373" s="5" t="s">
        <v>27</v>
      </c>
      <c r="D373" s="12" t="s">
        <v>47</v>
      </c>
      <c r="E373" s="5" t="s">
        <v>45</v>
      </c>
      <c r="F373" s="7">
        <v>8</v>
      </c>
      <c r="G373" s="7">
        <v>13</v>
      </c>
      <c r="H373" s="5" t="s">
        <v>107</v>
      </c>
      <c r="I373" s="5" t="s">
        <v>108</v>
      </c>
      <c r="J373" s="5" t="s">
        <v>161</v>
      </c>
      <c r="K373" s="5" t="s">
        <v>9513</v>
      </c>
      <c r="L373" s="5" t="s">
        <v>9514</v>
      </c>
      <c r="M373" s="5" t="s">
        <v>100</v>
      </c>
      <c r="N373" s="5" t="s">
        <v>38</v>
      </c>
      <c r="O373" s="5" t="b">
        <f t="shared" ca="1" si="0"/>
        <v>1</v>
      </c>
      <c r="P373" s="5" t="b">
        <f t="shared" ca="1" si="43"/>
        <v>1</v>
      </c>
      <c r="Q373" s="5"/>
      <c r="R373" s="5"/>
      <c r="S373" s="5"/>
      <c r="T373" s="5"/>
      <c r="U373" s="5"/>
      <c r="V373" s="5"/>
      <c r="W373" s="5"/>
      <c r="X373" s="5"/>
      <c r="Y373" s="5"/>
      <c r="Z373" s="5"/>
      <c r="AA373" s="5"/>
      <c r="AB373" s="5"/>
      <c r="AC373" s="5"/>
      <c r="AD373" s="5"/>
      <c r="AE373" s="5"/>
    </row>
    <row r="374" spans="1:31" ht="21" customHeight="1">
      <c r="A374" s="5" t="s">
        <v>277</v>
      </c>
      <c r="B374" s="5" t="s">
        <v>10550</v>
      </c>
      <c r="C374" s="5" t="s">
        <v>27</v>
      </c>
      <c r="D374" s="12" t="s">
        <v>47</v>
      </c>
      <c r="E374" s="5" t="s">
        <v>29</v>
      </c>
      <c r="F374" s="7">
        <v>8</v>
      </c>
      <c r="G374" s="7">
        <v>15</v>
      </c>
      <c r="H374" s="5" t="s">
        <v>65</v>
      </c>
      <c r="I374" s="5" t="s">
        <v>31</v>
      </c>
      <c r="J374" s="5" t="s">
        <v>8123</v>
      </c>
      <c r="K374" s="5" t="s">
        <v>10551</v>
      </c>
      <c r="L374" s="5" t="s">
        <v>10552</v>
      </c>
      <c r="M374" s="5" t="s">
        <v>53</v>
      </c>
      <c r="N374" s="5" t="s">
        <v>55</v>
      </c>
      <c r="O374" s="5" t="b">
        <f t="shared" ca="1" si="0"/>
        <v>1</v>
      </c>
      <c r="P374" s="5"/>
      <c r="Q374" s="5"/>
      <c r="R374" s="5"/>
      <c r="S374" s="5"/>
      <c r="T374" s="5"/>
      <c r="U374" s="5"/>
      <c r="V374" s="5"/>
      <c r="W374" s="5"/>
      <c r="X374" s="5"/>
      <c r="Y374" s="5"/>
      <c r="Z374" s="5"/>
      <c r="AA374" s="5"/>
      <c r="AB374" s="5"/>
      <c r="AC374" s="5"/>
      <c r="AD374" s="5"/>
      <c r="AE374" s="5"/>
    </row>
    <row r="375" spans="1:31" ht="21" customHeight="1">
      <c r="A375" s="5" t="s">
        <v>277</v>
      </c>
      <c r="B375" s="5" t="s">
        <v>7923</v>
      </c>
      <c r="C375" s="5" t="s">
        <v>20</v>
      </c>
      <c r="D375" s="5" t="s">
        <v>296</v>
      </c>
      <c r="E375" s="5" t="s">
        <v>45</v>
      </c>
      <c r="F375" s="7">
        <v>8</v>
      </c>
      <c r="G375" s="7">
        <v>10</v>
      </c>
      <c r="H375" s="5" t="s">
        <v>30</v>
      </c>
      <c r="I375" s="5" t="s">
        <v>66</v>
      </c>
      <c r="J375" s="5" t="s">
        <v>57</v>
      </c>
      <c r="K375" s="9" t="s">
        <v>47</v>
      </c>
      <c r="L375" s="5" t="s">
        <v>7927</v>
      </c>
      <c r="M375" s="5" t="s">
        <v>100</v>
      </c>
      <c r="N375" s="5" t="s">
        <v>38</v>
      </c>
      <c r="O375" s="5" t="b">
        <f t="shared" ca="1" si="0"/>
        <v>1</v>
      </c>
      <c r="P375" s="5"/>
      <c r="Q375" s="5"/>
      <c r="R375" s="5"/>
      <c r="S375" s="5"/>
      <c r="T375" s="5"/>
      <c r="U375" s="5"/>
      <c r="V375" s="5"/>
      <c r="W375" s="5"/>
      <c r="X375" s="5"/>
      <c r="Y375" s="5"/>
      <c r="Z375" s="5"/>
      <c r="AA375" s="5"/>
      <c r="AB375" s="5"/>
      <c r="AC375" s="5"/>
      <c r="AD375" s="5"/>
      <c r="AE375" s="5"/>
    </row>
    <row r="376" spans="1:31" ht="21" customHeight="1">
      <c r="A376" s="5" t="s">
        <v>10562</v>
      </c>
      <c r="B376" s="5" t="s">
        <v>10563</v>
      </c>
      <c r="C376" s="5" t="s">
        <v>20</v>
      </c>
      <c r="D376" s="5" t="s">
        <v>2874</v>
      </c>
      <c r="E376" s="5" t="s">
        <v>45</v>
      </c>
      <c r="F376" s="7">
        <v>8</v>
      </c>
      <c r="G376" s="7">
        <v>16</v>
      </c>
      <c r="H376" s="5" t="s">
        <v>478</v>
      </c>
      <c r="I376" s="9" t="s">
        <v>24</v>
      </c>
      <c r="J376" s="5" t="s">
        <v>3541</v>
      </c>
      <c r="K376" s="5" t="s">
        <v>10566</v>
      </c>
      <c r="L376" s="5" t="s">
        <v>10568</v>
      </c>
      <c r="M376" s="5" t="s">
        <v>42</v>
      </c>
      <c r="N376" s="5" t="s">
        <v>44</v>
      </c>
      <c r="O376" s="5" t="b">
        <f t="shared" ca="1" si="0"/>
        <v>1</v>
      </c>
      <c r="P376" s="5"/>
      <c r="Q376" s="5"/>
      <c r="R376" s="5"/>
      <c r="S376" s="5"/>
      <c r="T376" s="5"/>
      <c r="U376" s="5"/>
      <c r="V376" s="5"/>
      <c r="W376" s="5"/>
      <c r="X376" s="5"/>
      <c r="Y376" s="5"/>
      <c r="Z376" s="5"/>
      <c r="AA376" s="5"/>
      <c r="AB376" s="5"/>
      <c r="AC376" s="5"/>
      <c r="AD376" s="5"/>
      <c r="AE376" s="5"/>
    </row>
    <row r="377" spans="1:31" ht="21" customHeight="1">
      <c r="A377" s="5" t="s">
        <v>2893</v>
      </c>
      <c r="B377" s="5" t="s">
        <v>7747</v>
      </c>
      <c r="C377" s="5" t="s">
        <v>20</v>
      </c>
      <c r="D377" s="5" t="s">
        <v>21</v>
      </c>
      <c r="E377" s="5" t="s">
        <v>919</v>
      </c>
      <c r="F377" s="7">
        <v>8</v>
      </c>
      <c r="G377" s="7">
        <v>12</v>
      </c>
      <c r="H377" s="5" t="s">
        <v>852</v>
      </c>
      <c r="I377" s="9" t="s">
        <v>24</v>
      </c>
      <c r="J377" s="5" t="s">
        <v>48</v>
      </c>
      <c r="K377" s="5" t="s">
        <v>7750</v>
      </c>
      <c r="L377" s="5" t="s">
        <v>7751</v>
      </c>
      <c r="M377" s="5" t="s">
        <v>37</v>
      </c>
      <c r="N377" s="5" t="s">
        <v>237</v>
      </c>
      <c r="O377" s="5" t="b">
        <f t="shared" ca="1" si="0"/>
        <v>1</v>
      </c>
      <c r="P377" s="5"/>
      <c r="Q377" s="5"/>
      <c r="R377" s="5"/>
      <c r="S377" s="5"/>
      <c r="T377" s="5"/>
      <c r="U377" s="5"/>
      <c r="V377" s="5"/>
      <c r="W377" s="5"/>
      <c r="X377" s="5"/>
      <c r="Y377" s="5"/>
      <c r="Z377" s="5"/>
      <c r="AA377" s="5"/>
      <c r="AB377" s="5"/>
      <c r="AC377" s="5"/>
      <c r="AD377" s="5"/>
      <c r="AE377" s="5"/>
    </row>
    <row r="378" spans="1:31" ht="21" customHeight="1">
      <c r="A378" s="5" t="s">
        <v>277</v>
      </c>
      <c r="B378" s="5" t="s">
        <v>8515</v>
      </c>
      <c r="C378" s="5" t="s">
        <v>20</v>
      </c>
      <c r="D378" s="5" t="s">
        <v>21</v>
      </c>
      <c r="E378" s="5" t="s">
        <v>45</v>
      </c>
      <c r="F378" s="7">
        <v>8</v>
      </c>
      <c r="G378" s="7">
        <v>16</v>
      </c>
      <c r="H378" s="5" t="s">
        <v>478</v>
      </c>
      <c r="I378" s="5" t="s">
        <v>31</v>
      </c>
      <c r="J378" s="5" t="s">
        <v>117</v>
      </c>
      <c r="K378" s="5" t="s">
        <v>6024</v>
      </c>
      <c r="L378" s="5" t="s">
        <v>10576</v>
      </c>
      <c r="M378" s="5" t="s">
        <v>167</v>
      </c>
      <c r="N378" s="5" t="s">
        <v>237</v>
      </c>
      <c r="O378" s="5" t="b">
        <f t="shared" ca="1" si="0"/>
        <v>1</v>
      </c>
      <c r="P378" s="5"/>
      <c r="Q378" s="5"/>
      <c r="R378" s="5"/>
      <c r="S378" s="5"/>
      <c r="T378" s="5"/>
      <c r="U378" s="5"/>
      <c r="V378" s="5"/>
      <c r="W378" s="5"/>
      <c r="X378" s="5"/>
      <c r="Y378" s="5"/>
      <c r="Z378" s="5"/>
      <c r="AA378" s="5"/>
      <c r="AB378" s="5"/>
      <c r="AC378" s="5"/>
      <c r="AD378" s="5"/>
      <c r="AE378" s="5"/>
    </row>
    <row r="379" spans="1:31" ht="21" customHeight="1">
      <c r="A379" s="5" t="s">
        <v>277</v>
      </c>
      <c r="B379" s="5" t="s">
        <v>10579</v>
      </c>
      <c r="C379" s="5" t="s">
        <v>20</v>
      </c>
      <c r="D379" s="5" t="s">
        <v>21</v>
      </c>
      <c r="E379" s="5" t="s">
        <v>45</v>
      </c>
      <c r="F379" s="7">
        <v>8</v>
      </c>
      <c r="G379" s="7">
        <v>10</v>
      </c>
      <c r="H379" s="5" t="s">
        <v>30</v>
      </c>
      <c r="I379" s="5" t="s">
        <v>108</v>
      </c>
      <c r="J379" s="5" t="s">
        <v>57</v>
      </c>
      <c r="K379" s="9" t="s">
        <v>47</v>
      </c>
      <c r="L379" s="9" t="s">
        <v>47</v>
      </c>
      <c r="M379" s="5" t="s">
        <v>100</v>
      </c>
      <c r="N379" s="5" t="s">
        <v>55</v>
      </c>
      <c r="O379" s="5" t="b">
        <f t="shared" ca="1" si="0"/>
        <v>1</v>
      </c>
      <c r="P379" s="9"/>
      <c r="Q379" s="5"/>
      <c r="R379" s="5"/>
      <c r="S379" s="5"/>
      <c r="T379" s="5"/>
      <c r="U379" s="5"/>
      <c r="V379" s="5"/>
      <c r="W379" s="5"/>
      <c r="X379" s="5"/>
      <c r="Y379" s="5"/>
      <c r="Z379" s="5"/>
      <c r="AA379" s="5"/>
      <c r="AB379" s="5"/>
      <c r="AC379" s="5"/>
      <c r="AD379" s="5"/>
      <c r="AE379" s="5"/>
    </row>
    <row r="380" spans="1:31" ht="21" customHeight="1">
      <c r="A380" s="5" t="s">
        <v>10583</v>
      </c>
      <c r="B380" s="5" t="s">
        <v>1383</v>
      </c>
      <c r="C380" s="5" t="s">
        <v>20</v>
      </c>
      <c r="D380" s="5" t="s">
        <v>21</v>
      </c>
      <c r="E380" s="5" t="s">
        <v>45</v>
      </c>
      <c r="F380" s="7">
        <v>8</v>
      </c>
      <c r="G380" s="7">
        <v>12</v>
      </c>
      <c r="H380" s="5" t="s">
        <v>852</v>
      </c>
      <c r="I380" s="9" t="s">
        <v>24</v>
      </c>
      <c r="J380" s="5" t="s">
        <v>663</v>
      </c>
      <c r="K380" s="5" t="s">
        <v>1385</v>
      </c>
      <c r="L380" s="5" t="s">
        <v>10585</v>
      </c>
      <c r="M380" s="5" t="s">
        <v>42</v>
      </c>
      <c r="N380" s="5" t="s">
        <v>237</v>
      </c>
      <c r="O380" s="5" t="b">
        <f t="shared" ca="1" si="0"/>
        <v>1</v>
      </c>
      <c r="P380" s="5"/>
      <c r="Q380" s="5"/>
      <c r="R380" s="5"/>
      <c r="S380" s="5"/>
      <c r="T380" s="5"/>
      <c r="U380" s="5"/>
      <c r="V380" s="5"/>
      <c r="W380" s="5"/>
      <c r="X380" s="5"/>
      <c r="Y380" s="5"/>
      <c r="Z380" s="5"/>
      <c r="AA380" s="5"/>
      <c r="AB380" s="5"/>
      <c r="AC380" s="5"/>
      <c r="AD380" s="5"/>
      <c r="AE380" s="5"/>
    </row>
    <row r="381" spans="1:31" ht="21" customHeight="1">
      <c r="A381" s="5" t="s">
        <v>8514</v>
      </c>
      <c r="B381" s="5" t="s">
        <v>8515</v>
      </c>
      <c r="C381" s="5" t="s">
        <v>20</v>
      </c>
      <c r="D381" s="5" t="s">
        <v>21</v>
      </c>
      <c r="E381" s="5" t="s">
        <v>45</v>
      </c>
      <c r="F381" s="7">
        <v>8</v>
      </c>
      <c r="G381" s="7">
        <v>15</v>
      </c>
      <c r="H381" s="5" t="s">
        <v>65</v>
      </c>
      <c r="I381" s="5" t="s">
        <v>31</v>
      </c>
      <c r="J381" s="5" t="s">
        <v>117</v>
      </c>
      <c r="K381" s="5" t="s">
        <v>1187</v>
      </c>
      <c r="L381" s="5" t="s">
        <v>8518</v>
      </c>
      <c r="M381" s="5" t="s">
        <v>167</v>
      </c>
      <c r="N381" s="5" t="s">
        <v>237</v>
      </c>
      <c r="O381" s="5" t="b">
        <f t="shared" ca="1" si="0"/>
        <v>1</v>
      </c>
      <c r="P381" s="5" t="b">
        <f t="shared" ref="P381:P382" ca="1" si="44">IFERROR(__xludf.DUMMYFUNCTION("REGEXMATCH(L381,""(?i)Java"")"),TRUE)</f>
        <v>1</v>
      </c>
      <c r="Q381" s="5"/>
      <c r="R381" s="5"/>
      <c r="S381" s="5"/>
      <c r="T381" s="5"/>
      <c r="U381" s="5"/>
      <c r="V381" s="5"/>
      <c r="W381" s="5"/>
      <c r="X381" s="5"/>
      <c r="Y381" s="5"/>
      <c r="Z381" s="5"/>
      <c r="AA381" s="5"/>
      <c r="AB381" s="5"/>
      <c r="AC381" s="5"/>
      <c r="AD381" s="5"/>
      <c r="AE381" s="5"/>
    </row>
    <row r="382" spans="1:31" ht="21" customHeight="1">
      <c r="A382" s="5" t="s">
        <v>9495</v>
      </c>
      <c r="B382" s="5" t="s">
        <v>9496</v>
      </c>
      <c r="C382" s="5" t="s">
        <v>20</v>
      </c>
      <c r="D382" s="5" t="s">
        <v>21</v>
      </c>
      <c r="E382" s="5" t="s">
        <v>45</v>
      </c>
      <c r="F382" s="7">
        <v>8</v>
      </c>
      <c r="G382" s="7">
        <v>10</v>
      </c>
      <c r="H382" s="5" t="s">
        <v>30</v>
      </c>
      <c r="I382" s="5" t="s">
        <v>31</v>
      </c>
      <c r="J382" s="5" t="s">
        <v>430</v>
      </c>
      <c r="K382" s="5" t="s">
        <v>9497</v>
      </c>
      <c r="L382" s="5" t="s">
        <v>9498</v>
      </c>
      <c r="M382" s="5" t="s">
        <v>167</v>
      </c>
      <c r="N382" s="5" t="s">
        <v>55</v>
      </c>
      <c r="O382" s="5" t="b">
        <f t="shared" ca="1" si="0"/>
        <v>1</v>
      </c>
      <c r="P382" s="5" t="b">
        <f t="shared" ca="1" si="44"/>
        <v>1</v>
      </c>
      <c r="Q382" s="5"/>
      <c r="R382" s="5"/>
      <c r="S382" s="5"/>
      <c r="T382" s="5"/>
      <c r="U382" s="5"/>
      <c r="V382" s="5"/>
      <c r="W382" s="5"/>
      <c r="X382" s="5"/>
      <c r="Y382" s="5"/>
      <c r="Z382" s="5"/>
      <c r="AA382" s="5"/>
      <c r="AB382" s="5"/>
      <c r="AC382" s="5"/>
      <c r="AD382" s="5"/>
      <c r="AE382" s="5"/>
    </row>
    <row r="383" spans="1:31" ht="21" customHeight="1">
      <c r="A383" s="5" t="s">
        <v>7807</v>
      </c>
      <c r="B383" s="5" t="s">
        <v>5231</v>
      </c>
      <c r="C383" s="5" t="s">
        <v>20</v>
      </c>
      <c r="D383" s="5" t="s">
        <v>1173</v>
      </c>
      <c r="E383" s="5" t="s">
        <v>45</v>
      </c>
      <c r="F383" s="7">
        <v>8</v>
      </c>
      <c r="G383" s="7">
        <v>10</v>
      </c>
      <c r="H383" s="5" t="s">
        <v>30</v>
      </c>
      <c r="I383" s="5" t="s">
        <v>125</v>
      </c>
      <c r="J383" s="5" t="s">
        <v>48</v>
      </c>
      <c r="K383" s="5" t="s">
        <v>5233</v>
      </c>
      <c r="L383" s="5" t="s">
        <v>7811</v>
      </c>
      <c r="M383" s="5" t="s">
        <v>42</v>
      </c>
      <c r="N383" s="5" t="s">
        <v>38</v>
      </c>
      <c r="O383" s="5" t="b">
        <f t="shared" ca="1" si="0"/>
        <v>1</v>
      </c>
      <c r="P383" s="5"/>
      <c r="Q383" s="5"/>
      <c r="R383" s="5"/>
      <c r="S383" s="5"/>
      <c r="T383" s="5"/>
      <c r="U383" s="5"/>
      <c r="V383" s="5"/>
      <c r="W383" s="5"/>
      <c r="X383" s="5"/>
      <c r="Y383" s="5"/>
      <c r="Z383" s="5"/>
      <c r="AA383" s="5"/>
      <c r="AB383" s="5"/>
      <c r="AC383" s="5"/>
      <c r="AD383" s="5"/>
      <c r="AE383" s="5"/>
    </row>
    <row r="384" spans="1:31" ht="21" customHeight="1">
      <c r="A384" s="5" t="s">
        <v>7640</v>
      </c>
      <c r="B384" s="5" t="s">
        <v>7932</v>
      </c>
      <c r="C384" s="5" t="s">
        <v>20</v>
      </c>
      <c r="D384" s="5" t="s">
        <v>1173</v>
      </c>
      <c r="E384" s="5" t="s">
        <v>29</v>
      </c>
      <c r="F384" s="7">
        <v>8</v>
      </c>
      <c r="G384" s="7">
        <v>12</v>
      </c>
      <c r="H384" s="5" t="s">
        <v>852</v>
      </c>
      <c r="I384" s="5" t="s">
        <v>108</v>
      </c>
      <c r="J384" s="5" t="s">
        <v>117</v>
      </c>
      <c r="K384" s="5" t="s">
        <v>7934</v>
      </c>
      <c r="L384" s="5" t="s">
        <v>7936</v>
      </c>
      <c r="M384" s="5" t="s">
        <v>53</v>
      </c>
      <c r="N384" s="5" t="s">
        <v>55</v>
      </c>
      <c r="O384" s="5" t="b">
        <f t="shared" ca="1" si="0"/>
        <v>1</v>
      </c>
      <c r="P384" s="5" t="b">
        <f t="shared" ref="P384:P386" ca="1" si="45">IFERROR(__xludf.DUMMYFUNCTION("REGEXMATCH(L384,""(?i)Java"")"),TRUE)</f>
        <v>1</v>
      </c>
      <c r="Q384" s="5"/>
      <c r="R384" s="5"/>
      <c r="S384" s="5"/>
      <c r="T384" s="5"/>
      <c r="U384" s="5"/>
      <c r="V384" s="5"/>
      <c r="W384" s="5"/>
      <c r="X384" s="5"/>
      <c r="Y384" s="5"/>
      <c r="Z384" s="5"/>
      <c r="AA384" s="5"/>
      <c r="AB384" s="5"/>
      <c r="AC384" s="5"/>
      <c r="AD384" s="5"/>
      <c r="AE384" s="5"/>
    </row>
    <row r="385" spans="1:31" ht="21" customHeight="1">
      <c r="A385" s="5" t="s">
        <v>3551</v>
      </c>
      <c r="B385" s="5" t="s">
        <v>10243</v>
      </c>
      <c r="C385" s="5" t="s">
        <v>20</v>
      </c>
      <c r="D385" s="5" t="s">
        <v>1173</v>
      </c>
      <c r="E385" s="5" t="s">
        <v>45</v>
      </c>
      <c r="F385" s="7">
        <v>8</v>
      </c>
      <c r="G385" s="7">
        <v>10</v>
      </c>
      <c r="H385" s="5" t="s">
        <v>30</v>
      </c>
      <c r="I385" s="5" t="s">
        <v>125</v>
      </c>
      <c r="J385" s="5" t="s">
        <v>48</v>
      </c>
      <c r="K385" s="5" t="s">
        <v>10244</v>
      </c>
      <c r="L385" s="5" t="s">
        <v>10245</v>
      </c>
      <c r="M385" s="5" t="s">
        <v>53</v>
      </c>
      <c r="N385" s="5" t="s">
        <v>55</v>
      </c>
      <c r="O385" s="5" t="b">
        <f t="shared" ca="1" si="0"/>
        <v>1</v>
      </c>
      <c r="P385" s="5" t="b">
        <f t="shared" ca="1" si="45"/>
        <v>1</v>
      </c>
      <c r="Q385" s="5"/>
      <c r="R385" s="5"/>
      <c r="S385" s="5"/>
      <c r="T385" s="5"/>
      <c r="U385" s="5"/>
      <c r="V385" s="5"/>
      <c r="W385" s="5"/>
      <c r="X385" s="5"/>
      <c r="Y385" s="5"/>
      <c r="Z385" s="5"/>
      <c r="AA385" s="5"/>
      <c r="AB385" s="5"/>
      <c r="AC385" s="5"/>
      <c r="AD385" s="5"/>
      <c r="AE385" s="5"/>
    </row>
    <row r="386" spans="1:31" ht="21" customHeight="1">
      <c r="A386" s="5" t="s">
        <v>8383</v>
      </c>
      <c r="B386" s="5" t="s">
        <v>1171</v>
      </c>
      <c r="C386" s="5" t="s">
        <v>20</v>
      </c>
      <c r="D386" s="5" t="s">
        <v>1173</v>
      </c>
      <c r="E386" s="5" t="s">
        <v>45</v>
      </c>
      <c r="F386" s="7">
        <v>8</v>
      </c>
      <c r="G386" s="7">
        <v>15</v>
      </c>
      <c r="H386" s="5" t="s">
        <v>65</v>
      </c>
      <c r="I386" s="5" t="s">
        <v>125</v>
      </c>
      <c r="J386" s="5" t="s">
        <v>87</v>
      </c>
      <c r="K386" s="5" t="s">
        <v>1178</v>
      </c>
      <c r="L386" s="5" t="s">
        <v>8390</v>
      </c>
      <c r="M386" s="5" t="s">
        <v>37</v>
      </c>
      <c r="N386" s="5" t="s">
        <v>55</v>
      </c>
      <c r="O386" s="5" t="b">
        <f t="shared" ca="1" si="0"/>
        <v>1</v>
      </c>
      <c r="P386" s="5" t="b">
        <f t="shared" ca="1" si="45"/>
        <v>1</v>
      </c>
      <c r="Q386" s="5"/>
      <c r="R386" s="5"/>
      <c r="S386" s="5"/>
      <c r="T386" s="5"/>
      <c r="U386" s="5"/>
      <c r="V386" s="5"/>
      <c r="W386" s="5"/>
      <c r="X386" s="5"/>
      <c r="Y386" s="5"/>
      <c r="Z386" s="5"/>
      <c r="AA386" s="5"/>
      <c r="AB386" s="5"/>
      <c r="AC386" s="5"/>
      <c r="AD386" s="5"/>
      <c r="AE386" s="5"/>
    </row>
    <row r="387" spans="1:31" ht="21" customHeight="1">
      <c r="A387" s="5" t="s">
        <v>10631</v>
      </c>
      <c r="B387" s="5" t="s">
        <v>10632</v>
      </c>
      <c r="C387" s="5" t="s">
        <v>20</v>
      </c>
      <c r="D387" s="5" t="s">
        <v>1173</v>
      </c>
      <c r="E387" s="5" t="s">
        <v>29</v>
      </c>
      <c r="F387" s="7">
        <v>8</v>
      </c>
      <c r="G387" s="7">
        <v>10</v>
      </c>
      <c r="H387" s="5" t="s">
        <v>30</v>
      </c>
      <c r="I387" s="5" t="s">
        <v>31</v>
      </c>
      <c r="J387" s="5" t="s">
        <v>1053</v>
      </c>
      <c r="K387" s="9" t="s">
        <v>47</v>
      </c>
      <c r="L387" s="5" t="s">
        <v>10634</v>
      </c>
      <c r="M387" s="5" t="s">
        <v>53</v>
      </c>
      <c r="N387" s="5" t="s">
        <v>55</v>
      </c>
      <c r="O387" s="5" t="b">
        <f t="shared" ca="1" si="0"/>
        <v>1</v>
      </c>
      <c r="P387" s="5"/>
      <c r="Q387" s="5"/>
      <c r="R387" s="5"/>
      <c r="S387" s="5"/>
      <c r="T387" s="5"/>
      <c r="U387" s="5"/>
      <c r="V387" s="5"/>
      <c r="W387" s="5"/>
      <c r="X387" s="5"/>
      <c r="Y387" s="5"/>
      <c r="Z387" s="5"/>
      <c r="AA387" s="5"/>
      <c r="AB387" s="5"/>
      <c r="AC387" s="5"/>
      <c r="AD387" s="5"/>
      <c r="AE387" s="5"/>
    </row>
    <row r="388" spans="1:31" ht="21" customHeight="1">
      <c r="A388" s="5" t="s">
        <v>8284</v>
      </c>
      <c r="B388" s="5" t="s">
        <v>8285</v>
      </c>
      <c r="C388" s="5" t="s">
        <v>20</v>
      </c>
      <c r="D388" s="5" t="s">
        <v>1173</v>
      </c>
      <c r="E388" s="5" t="s">
        <v>45</v>
      </c>
      <c r="F388" s="7">
        <v>8</v>
      </c>
      <c r="G388" s="7">
        <v>13</v>
      </c>
      <c r="H388" s="5" t="s">
        <v>107</v>
      </c>
      <c r="I388" s="5" t="s">
        <v>31</v>
      </c>
      <c r="J388" s="5" t="s">
        <v>273</v>
      </c>
      <c r="K388" s="5" t="s">
        <v>6064</v>
      </c>
      <c r="L388" s="5" t="s">
        <v>8286</v>
      </c>
      <c r="M388" s="5" t="s">
        <v>100</v>
      </c>
      <c r="N388" s="5" t="s">
        <v>271</v>
      </c>
      <c r="O388" s="5" t="b">
        <f t="shared" ca="1" si="0"/>
        <v>1</v>
      </c>
      <c r="P388" s="5" t="b">
        <f t="shared" ref="P388:P390" ca="1" si="46">IFERROR(__xludf.DUMMYFUNCTION("REGEXMATCH(L388,""(?i)Java"")"),TRUE)</f>
        <v>1</v>
      </c>
      <c r="Q388" s="5"/>
      <c r="R388" s="5"/>
      <c r="S388" s="5"/>
      <c r="T388" s="5"/>
      <c r="U388" s="5"/>
      <c r="V388" s="5"/>
      <c r="W388" s="5"/>
      <c r="X388" s="5"/>
      <c r="Y388" s="5"/>
      <c r="Z388" s="5"/>
      <c r="AA388" s="5"/>
      <c r="AB388" s="5"/>
      <c r="AC388" s="5"/>
      <c r="AD388" s="5"/>
      <c r="AE388" s="5"/>
    </row>
    <row r="389" spans="1:31" ht="21" customHeight="1">
      <c r="A389" s="5" t="s">
        <v>8858</v>
      </c>
      <c r="B389" s="5" t="s">
        <v>8859</v>
      </c>
      <c r="C389" s="5" t="s">
        <v>20</v>
      </c>
      <c r="D389" s="5" t="s">
        <v>1173</v>
      </c>
      <c r="E389" s="5" t="s">
        <v>45</v>
      </c>
      <c r="F389" s="7">
        <v>8</v>
      </c>
      <c r="G389" s="7">
        <v>15</v>
      </c>
      <c r="H389" s="5" t="s">
        <v>65</v>
      </c>
      <c r="I389" s="5" t="s">
        <v>108</v>
      </c>
      <c r="J389" s="5" t="s">
        <v>2797</v>
      </c>
      <c r="K389" s="5" t="s">
        <v>8863</v>
      </c>
      <c r="L389" s="5" t="s">
        <v>8866</v>
      </c>
      <c r="M389" s="5" t="s">
        <v>53</v>
      </c>
      <c r="N389" s="5" t="s">
        <v>55</v>
      </c>
      <c r="O389" s="5" t="b">
        <f t="shared" ca="1" si="0"/>
        <v>1</v>
      </c>
      <c r="P389" s="5" t="b">
        <f t="shared" ca="1" si="46"/>
        <v>1</v>
      </c>
      <c r="Q389" s="5"/>
      <c r="R389" s="5"/>
      <c r="S389" s="5"/>
      <c r="T389" s="5"/>
      <c r="U389" s="5"/>
      <c r="V389" s="5"/>
      <c r="W389" s="5"/>
      <c r="X389" s="5"/>
      <c r="Y389" s="5"/>
      <c r="Z389" s="5"/>
      <c r="AA389" s="5"/>
      <c r="AB389" s="5"/>
      <c r="AC389" s="5"/>
      <c r="AD389" s="5"/>
      <c r="AE389" s="5"/>
    </row>
    <row r="390" spans="1:31" ht="21" customHeight="1">
      <c r="A390" s="5" t="s">
        <v>1457</v>
      </c>
      <c r="B390" s="5" t="s">
        <v>9364</v>
      </c>
      <c r="C390" s="5" t="s">
        <v>20</v>
      </c>
      <c r="D390" s="5" t="s">
        <v>1173</v>
      </c>
      <c r="E390" s="5" t="s">
        <v>29</v>
      </c>
      <c r="F390" s="7">
        <v>8</v>
      </c>
      <c r="G390" s="7">
        <v>15</v>
      </c>
      <c r="H390" s="5" t="s">
        <v>65</v>
      </c>
      <c r="I390" s="5" t="s">
        <v>31</v>
      </c>
      <c r="J390" s="5" t="s">
        <v>76</v>
      </c>
      <c r="K390" s="5" t="s">
        <v>9365</v>
      </c>
      <c r="L390" s="5" t="s">
        <v>9366</v>
      </c>
      <c r="M390" s="5" t="s">
        <v>53</v>
      </c>
      <c r="N390" s="5" t="s">
        <v>55</v>
      </c>
      <c r="O390" s="5" t="b">
        <f t="shared" ca="1" si="0"/>
        <v>1</v>
      </c>
      <c r="P390" s="5" t="b">
        <f t="shared" ca="1" si="46"/>
        <v>1</v>
      </c>
      <c r="Q390" s="5"/>
      <c r="R390" s="5"/>
      <c r="S390" s="5"/>
      <c r="T390" s="5"/>
      <c r="U390" s="5"/>
      <c r="V390" s="5"/>
      <c r="W390" s="5"/>
      <c r="X390" s="5"/>
      <c r="Y390" s="5"/>
      <c r="Z390" s="5"/>
      <c r="AA390" s="5"/>
      <c r="AB390" s="5"/>
      <c r="AC390" s="5"/>
      <c r="AD390" s="5"/>
      <c r="AE390" s="5"/>
    </row>
    <row r="391" spans="1:31" ht="21" customHeight="1">
      <c r="A391" s="5" t="s">
        <v>277</v>
      </c>
      <c r="B391" s="5" t="s">
        <v>10656</v>
      </c>
      <c r="C391" s="5" t="s">
        <v>20</v>
      </c>
      <c r="D391" s="5" t="s">
        <v>2637</v>
      </c>
      <c r="E391" s="5" t="s">
        <v>45</v>
      </c>
      <c r="F391" s="7">
        <v>8</v>
      </c>
      <c r="G391" s="7">
        <v>12</v>
      </c>
      <c r="H391" s="5" t="s">
        <v>852</v>
      </c>
      <c r="I391" s="5" t="s">
        <v>66</v>
      </c>
      <c r="J391" s="5" t="s">
        <v>9277</v>
      </c>
      <c r="K391" s="5" t="s">
        <v>10658</v>
      </c>
      <c r="L391" s="5" t="s">
        <v>10659</v>
      </c>
      <c r="M391" s="5" t="s">
        <v>100</v>
      </c>
      <c r="N391" s="5" t="s">
        <v>55</v>
      </c>
      <c r="O391" s="5" t="b">
        <f t="shared" ca="1" si="0"/>
        <v>1</v>
      </c>
      <c r="P391" s="5"/>
      <c r="Q391" s="5"/>
      <c r="R391" s="5"/>
      <c r="S391" s="5"/>
      <c r="T391" s="5"/>
      <c r="U391" s="5"/>
      <c r="V391" s="5"/>
      <c r="W391" s="5"/>
      <c r="X391" s="5"/>
      <c r="Y391" s="5"/>
      <c r="Z391" s="5"/>
      <c r="AA391" s="5"/>
      <c r="AB391" s="5"/>
      <c r="AC391" s="5"/>
      <c r="AD391" s="5"/>
      <c r="AE391" s="5"/>
    </row>
    <row r="392" spans="1:31" ht="21" customHeight="1">
      <c r="A392" s="5" t="s">
        <v>277</v>
      </c>
      <c r="B392" s="5" t="s">
        <v>10667</v>
      </c>
      <c r="C392" s="5" t="s">
        <v>20</v>
      </c>
      <c r="D392" s="5" t="s">
        <v>2637</v>
      </c>
      <c r="E392" s="5" t="s">
        <v>45</v>
      </c>
      <c r="F392" s="7">
        <v>8</v>
      </c>
      <c r="G392" s="7">
        <v>10</v>
      </c>
      <c r="H392" s="5" t="s">
        <v>30</v>
      </c>
      <c r="I392" s="5" t="s">
        <v>31</v>
      </c>
      <c r="J392" s="5" t="s">
        <v>57</v>
      </c>
      <c r="K392" s="5" t="s">
        <v>2873</v>
      </c>
      <c r="L392" s="5" t="s">
        <v>10668</v>
      </c>
      <c r="M392" s="5" t="s">
        <v>100</v>
      </c>
      <c r="N392" s="5" t="s">
        <v>55</v>
      </c>
      <c r="O392" s="5" t="b">
        <f t="shared" ca="1" si="0"/>
        <v>1</v>
      </c>
      <c r="P392" s="5"/>
      <c r="Q392" s="5"/>
      <c r="R392" s="5"/>
      <c r="S392" s="5"/>
      <c r="T392" s="5"/>
      <c r="U392" s="5"/>
      <c r="V392" s="5"/>
      <c r="W392" s="5"/>
      <c r="X392" s="5"/>
      <c r="Y392" s="5"/>
      <c r="Z392" s="5"/>
      <c r="AA392" s="5"/>
      <c r="AB392" s="5"/>
      <c r="AC392" s="5"/>
      <c r="AD392" s="5"/>
      <c r="AE392" s="5"/>
    </row>
    <row r="393" spans="1:31" ht="21" customHeight="1">
      <c r="A393" s="5" t="s">
        <v>248</v>
      </c>
      <c r="B393" s="5" t="s">
        <v>8798</v>
      </c>
      <c r="C393" s="5" t="s">
        <v>20</v>
      </c>
      <c r="D393" s="5" t="s">
        <v>2283</v>
      </c>
      <c r="E393" s="5" t="s">
        <v>29</v>
      </c>
      <c r="F393" s="7">
        <v>8</v>
      </c>
      <c r="G393" s="7">
        <v>10</v>
      </c>
      <c r="H393" s="5" t="s">
        <v>30</v>
      </c>
      <c r="I393" s="5" t="s">
        <v>125</v>
      </c>
      <c r="J393" s="5" t="s">
        <v>2760</v>
      </c>
      <c r="K393" s="5" t="s">
        <v>871</v>
      </c>
      <c r="L393" s="5" t="s">
        <v>8799</v>
      </c>
      <c r="M393" s="5" t="s">
        <v>37</v>
      </c>
      <c r="N393" s="5" t="s">
        <v>55</v>
      </c>
      <c r="O393" s="5" t="b">
        <f t="shared" ca="1" si="0"/>
        <v>1</v>
      </c>
      <c r="P393" s="5" t="b">
        <f t="shared" ref="P393:P394" ca="1" si="47">IFERROR(__xludf.DUMMYFUNCTION("REGEXMATCH(L393,""(?i)Java"")"),TRUE)</f>
        <v>1</v>
      </c>
      <c r="Q393" s="5"/>
      <c r="R393" s="5"/>
      <c r="S393" s="5"/>
      <c r="T393" s="5"/>
      <c r="U393" s="5"/>
      <c r="V393" s="5"/>
      <c r="W393" s="5"/>
      <c r="X393" s="5"/>
      <c r="Y393" s="5"/>
      <c r="Z393" s="5"/>
      <c r="AA393" s="5"/>
      <c r="AB393" s="5"/>
      <c r="AC393" s="5"/>
      <c r="AD393" s="5"/>
      <c r="AE393" s="5"/>
    </row>
    <row r="394" spans="1:31" ht="21" customHeight="1">
      <c r="A394" s="5" t="s">
        <v>396</v>
      </c>
      <c r="B394" s="5" t="s">
        <v>10674</v>
      </c>
      <c r="C394" s="5" t="s">
        <v>20</v>
      </c>
      <c r="D394" s="5" t="s">
        <v>3833</v>
      </c>
      <c r="E394" s="5" t="s">
        <v>45</v>
      </c>
      <c r="F394" s="7">
        <v>8</v>
      </c>
      <c r="G394" s="7">
        <v>10</v>
      </c>
      <c r="H394" s="5" t="s">
        <v>30</v>
      </c>
      <c r="I394" s="5" t="s">
        <v>108</v>
      </c>
      <c r="J394" s="5" t="s">
        <v>110</v>
      </c>
      <c r="K394" s="5" t="s">
        <v>2371</v>
      </c>
      <c r="L394" s="5" t="s">
        <v>10675</v>
      </c>
      <c r="M394" s="5" t="s">
        <v>53</v>
      </c>
      <c r="N394" s="5" t="s">
        <v>44</v>
      </c>
      <c r="O394" s="5" t="b">
        <f t="shared" ca="1" si="0"/>
        <v>1</v>
      </c>
      <c r="P394" s="5" t="b">
        <f t="shared" ca="1" si="47"/>
        <v>1</v>
      </c>
      <c r="Q394" s="5"/>
      <c r="R394" s="5"/>
      <c r="S394" s="5"/>
      <c r="T394" s="5"/>
      <c r="U394" s="5"/>
      <c r="V394" s="5"/>
      <c r="W394" s="5"/>
      <c r="X394" s="5"/>
      <c r="Y394" s="5"/>
      <c r="Z394" s="5"/>
      <c r="AA394" s="5"/>
      <c r="AB394" s="5"/>
      <c r="AC394" s="5"/>
      <c r="AD394" s="5"/>
      <c r="AE394" s="5"/>
    </row>
    <row r="395" spans="1:31" ht="21" customHeight="1">
      <c r="A395" s="5" t="s">
        <v>8111</v>
      </c>
      <c r="B395" s="5" t="s">
        <v>8112</v>
      </c>
      <c r="C395" s="5" t="s">
        <v>20</v>
      </c>
      <c r="D395" s="12" t="s">
        <v>47</v>
      </c>
      <c r="E395" s="5" t="s">
        <v>45</v>
      </c>
      <c r="F395" s="7">
        <v>8</v>
      </c>
      <c r="G395" s="7">
        <v>16</v>
      </c>
      <c r="H395" s="5" t="s">
        <v>478</v>
      </c>
      <c r="I395" s="5" t="s">
        <v>31</v>
      </c>
      <c r="J395" s="5" t="s">
        <v>48</v>
      </c>
      <c r="K395" s="5" t="s">
        <v>8116</v>
      </c>
      <c r="L395" s="5" t="s">
        <v>8117</v>
      </c>
      <c r="M395" s="5" t="s">
        <v>648</v>
      </c>
      <c r="N395" s="5" t="s">
        <v>237</v>
      </c>
      <c r="O395" s="5" t="b">
        <f t="shared" ca="1" si="0"/>
        <v>1</v>
      </c>
      <c r="P395" s="5"/>
      <c r="Q395" s="5"/>
      <c r="R395" s="5"/>
      <c r="S395" s="5"/>
      <c r="T395" s="5"/>
      <c r="U395" s="5"/>
      <c r="V395" s="5"/>
      <c r="W395" s="5"/>
      <c r="X395" s="5"/>
      <c r="Y395" s="5"/>
      <c r="Z395" s="5"/>
      <c r="AA395" s="5"/>
      <c r="AB395" s="5"/>
      <c r="AC395" s="5"/>
      <c r="AD395" s="5"/>
      <c r="AE395" s="5"/>
    </row>
    <row r="396" spans="1:31" ht="21" customHeight="1">
      <c r="A396" s="5" t="s">
        <v>10683</v>
      </c>
      <c r="B396" s="5" t="s">
        <v>7238</v>
      </c>
      <c r="C396" s="5" t="s">
        <v>20</v>
      </c>
      <c r="D396" s="12" t="s">
        <v>47</v>
      </c>
      <c r="E396" s="5" t="s">
        <v>45</v>
      </c>
      <c r="F396" s="7">
        <v>8</v>
      </c>
      <c r="G396" s="7">
        <v>15</v>
      </c>
      <c r="H396" s="5" t="s">
        <v>65</v>
      </c>
      <c r="I396" s="5" t="s">
        <v>108</v>
      </c>
      <c r="J396" s="5" t="s">
        <v>145</v>
      </c>
      <c r="K396" s="5" t="s">
        <v>10688</v>
      </c>
      <c r="L396" s="5" t="s">
        <v>10690</v>
      </c>
      <c r="M396" s="5" t="s">
        <v>53</v>
      </c>
      <c r="N396" s="5" t="s">
        <v>55</v>
      </c>
      <c r="O396" s="5" t="b">
        <f t="shared" ca="1" si="0"/>
        <v>1</v>
      </c>
      <c r="P396" s="5"/>
      <c r="Q396" s="5"/>
      <c r="R396" s="5"/>
      <c r="S396" s="5"/>
      <c r="T396" s="5"/>
      <c r="U396" s="5"/>
      <c r="V396" s="5"/>
      <c r="W396" s="5"/>
      <c r="X396" s="5"/>
      <c r="Y396" s="5"/>
      <c r="Z396" s="5"/>
      <c r="AA396" s="5"/>
      <c r="AB396" s="5"/>
      <c r="AC396" s="5"/>
      <c r="AD396" s="5"/>
      <c r="AE396" s="5"/>
    </row>
    <row r="397" spans="1:31" ht="21" customHeight="1">
      <c r="A397" s="5" t="s">
        <v>9230</v>
      </c>
      <c r="B397" s="5" t="s">
        <v>9231</v>
      </c>
      <c r="C397" s="5" t="s">
        <v>20</v>
      </c>
      <c r="D397" s="12" t="s">
        <v>47</v>
      </c>
      <c r="E397" s="5" t="s">
        <v>45</v>
      </c>
      <c r="F397" s="7">
        <v>8</v>
      </c>
      <c r="G397" s="7">
        <v>12</v>
      </c>
      <c r="H397" s="5" t="s">
        <v>852</v>
      </c>
      <c r="I397" s="5" t="s">
        <v>108</v>
      </c>
      <c r="J397" s="5" t="s">
        <v>5307</v>
      </c>
      <c r="K397" s="5" t="s">
        <v>871</v>
      </c>
      <c r="L397" s="5" t="s">
        <v>9235</v>
      </c>
      <c r="M397" s="5" t="s">
        <v>37</v>
      </c>
      <c r="N397" s="5" t="s">
        <v>1117</v>
      </c>
      <c r="O397" s="5" t="b">
        <f t="shared" ca="1" si="0"/>
        <v>1</v>
      </c>
      <c r="P397" s="5" t="b">
        <f ca="1">IFERROR(__xludf.DUMMYFUNCTION("REGEXMATCH(L397,""(?i)Java"")"),TRUE)</f>
        <v>1</v>
      </c>
      <c r="Q397" s="5"/>
      <c r="R397" s="5"/>
      <c r="S397" s="5"/>
      <c r="T397" s="5"/>
      <c r="U397" s="5"/>
      <c r="V397" s="5"/>
      <c r="W397" s="5"/>
      <c r="X397" s="5"/>
      <c r="Y397" s="5"/>
      <c r="Z397" s="5"/>
      <c r="AA397" s="5"/>
      <c r="AB397" s="5"/>
      <c r="AC397" s="5"/>
      <c r="AD397" s="5"/>
      <c r="AE397" s="5"/>
    </row>
    <row r="398" spans="1:31" ht="21" customHeight="1">
      <c r="A398" s="5" t="s">
        <v>10703</v>
      </c>
      <c r="B398" s="5" t="s">
        <v>10704</v>
      </c>
      <c r="C398" s="5" t="s">
        <v>20</v>
      </c>
      <c r="D398" s="12" t="s">
        <v>47</v>
      </c>
      <c r="E398" s="5" t="s">
        <v>29</v>
      </c>
      <c r="F398" s="7">
        <v>8</v>
      </c>
      <c r="G398" s="7">
        <v>10</v>
      </c>
      <c r="H398" s="5" t="s">
        <v>30</v>
      </c>
      <c r="I398" s="5" t="s">
        <v>31</v>
      </c>
      <c r="J398" s="5" t="s">
        <v>110</v>
      </c>
      <c r="K398" s="5" t="s">
        <v>10706</v>
      </c>
      <c r="L398" s="5" t="s">
        <v>10708</v>
      </c>
      <c r="M398" s="5" t="s">
        <v>100</v>
      </c>
      <c r="N398" s="5" t="s">
        <v>55</v>
      </c>
      <c r="O398" s="5" t="b">
        <f t="shared" ca="1" si="0"/>
        <v>1</v>
      </c>
      <c r="P398" s="5"/>
      <c r="Q398" s="5"/>
      <c r="R398" s="5"/>
      <c r="S398" s="5"/>
      <c r="T398" s="5"/>
      <c r="U398" s="5"/>
      <c r="V398" s="5"/>
      <c r="W398" s="5"/>
      <c r="X398" s="5"/>
      <c r="Y398" s="5"/>
      <c r="Z398" s="5"/>
      <c r="AA398" s="5"/>
      <c r="AB398" s="5"/>
      <c r="AC398" s="5"/>
      <c r="AD398" s="5"/>
      <c r="AE398" s="5"/>
    </row>
    <row r="399" spans="1:31" ht="21" customHeight="1">
      <c r="A399" s="5" t="s">
        <v>9322</v>
      </c>
      <c r="B399" s="5" t="s">
        <v>9323</v>
      </c>
      <c r="C399" s="5" t="s">
        <v>20</v>
      </c>
      <c r="D399" s="12" t="s">
        <v>47</v>
      </c>
      <c r="E399" s="5" t="s">
        <v>45</v>
      </c>
      <c r="F399" s="7">
        <v>8</v>
      </c>
      <c r="G399" s="7">
        <v>12</v>
      </c>
      <c r="H399" s="5" t="s">
        <v>852</v>
      </c>
      <c r="I399" s="5" t="s">
        <v>31</v>
      </c>
      <c r="J399" s="5" t="s">
        <v>412</v>
      </c>
      <c r="K399" s="5" t="s">
        <v>9327</v>
      </c>
      <c r="L399" s="5" t="s">
        <v>9329</v>
      </c>
      <c r="M399" s="5" t="s">
        <v>37</v>
      </c>
      <c r="N399" s="5" t="s">
        <v>55</v>
      </c>
      <c r="O399" s="5" t="b">
        <f t="shared" ca="1" si="0"/>
        <v>1</v>
      </c>
      <c r="P399" s="5" t="b">
        <f ca="1">IFERROR(__xludf.DUMMYFUNCTION("REGEXMATCH(L399,""(?i)Java"")"),TRUE)</f>
        <v>1</v>
      </c>
      <c r="Q399" s="5"/>
      <c r="R399" s="5"/>
      <c r="S399" s="5"/>
      <c r="T399" s="5"/>
      <c r="U399" s="5"/>
      <c r="V399" s="5"/>
      <c r="W399" s="5"/>
      <c r="X399" s="5"/>
      <c r="Y399" s="5"/>
      <c r="Z399" s="5"/>
      <c r="AA399" s="5"/>
      <c r="AB399" s="5"/>
      <c r="AC399" s="5"/>
      <c r="AD399" s="5"/>
      <c r="AE399" s="5"/>
    </row>
    <row r="400" spans="1:31" ht="21" customHeight="1">
      <c r="A400" s="5" t="s">
        <v>10717</v>
      </c>
      <c r="B400" s="5" t="s">
        <v>5685</v>
      </c>
      <c r="C400" s="5" t="s">
        <v>41</v>
      </c>
      <c r="D400" s="5" t="s">
        <v>169</v>
      </c>
      <c r="E400" s="5" t="s">
        <v>45</v>
      </c>
      <c r="F400" s="7">
        <v>8</v>
      </c>
      <c r="G400" s="7">
        <v>10</v>
      </c>
      <c r="H400" s="5" t="s">
        <v>30</v>
      </c>
      <c r="I400" s="5" t="s">
        <v>108</v>
      </c>
      <c r="J400" s="5" t="s">
        <v>57</v>
      </c>
      <c r="K400" s="5" t="s">
        <v>9032</v>
      </c>
      <c r="L400" s="5" t="s">
        <v>10721</v>
      </c>
      <c r="M400" s="5" t="s">
        <v>167</v>
      </c>
      <c r="N400" s="5" t="s">
        <v>44</v>
      </c>
      <c r="O400" s="5" t="b">
        <f t="shared" ca="1" si="0"/>
        <v>1</v>
      </c>
      <c r="P400" s="5"/>
      <c r="Q400" s="5"/>
      <c r="R400" s="5"/>
      <c r="S400" s="5"/>
      <c r="T400" s="5"/>
      <c r="U400" s="5"/>
      <c r="V400" s="5"/>
      <c r="W400" s="5"/>
      <c r="X400" s="5"/>
      <c r="Y400" s="5"/>
      <c r="Z400" s="5"/>
      <c r="AA400" s="5"/>
      <c r="AB400" s="5"/>
      <c r="AC400" s="5"/>
      <c r="AD400" s="5"/>
      <c r="AE400" s="5"/>
    </row>
    <row r="401" spans="1:31" ht="21" customHeight="1">
      <c r="A401" s="5" t="s">
        <v>10723</v>
      </c>
      <c r="B401" s="5" t="s">
        <v>10725</v>
      </c>
      <c r="C401" s="5" t="s">
        <v>41</v>
      </c>
      <c r="D401" s="5" t="s">
        <v>169</v>
      </c>
      <c r="E401" s="5" t="s">
        <v>29</v>
      </c>
      <c r="F401" s="7">
        <v>8</v>
      </c>
      <c r="G401" s="7">
        <v>15</v>
      </c>
      <c r="H401" s="5" t="s">
        <v>65</v>
      </c>
      <c r="I401" s="5" t="s">
        <v>125</v>
      </c>
      <c r="J401" s="5" t="s">
        <v>68</v>
      </c>
      <c r="K401" s="5" t="s">
        <v>10726</v>
      </c>
      <c r="L401" s="9" t="s">
        <v>47</v>
      </c>
      <c r="M401" s="5" t="s">
        <v>53</v>
      </c>
      <c r="N401" s="5" t="s">
        <v>38</v>
      </c>
      <c r="O401" s="5" t="b">
        <f t="shared" ca="1" si="0"/>
        <v>1</v>
      </c>
      <c r="P401" s="9"/>
      <c r="Q401" s="5"/>
      <c r="R401" s="5"/>
      <c r="S401" s="5"/>
      <c r="T401" s="5"/>
      <c r="U401" s="5"/>
      <c r="V401" s="5"/>
      <c r="W401" s="5"/>
      <c r="X401" s="5"/>
      <c r="Y401" s="5"/>
      <c r="Z401" s="5"/>
      <c r="AA401" s="5"/>
      <c r="AB401" s="5"/>
      <c r="AC401" s="5"/>
      <c r="AD401" s="5"/>
      <c r="AE401" s="5"/>
    </row>
    <row r="402" spans="1:31" ht="21" customHeight="1">
      <c r="A402" s="5" t="s">
        <v>10728</v>
      </c>
      <c r="B402" s="5" t="s">
        <v>10729</v>
      </c>
      <c r="C402" s="5" t="s">
        <v>41</v>
      </c>
      <c r="D402" s="5" t="s">
        <v>169</v>
      </c>
      <c r="E402" s="5" t="s">
        <v>29</v>
      </c>
      <c r="F402" s="7">
        <v>8</v>
      </c>
      <c r="G402" s="7">
        <v>15</v>
      </c>
      <c r="H402" s="5" t="s">
        <v>65</v>
      </c>
      <c r="I402" s="5" t="s">
        <v>31</v>
      </c>
      <c r="J402" s="5" t="s">
        <v>48</v>
      </c>
      <c r="K402" s="5" t="s">
        <v>10733</v>
      </c>
      <c r="L402" s="5" t="s">
        <v>10734</v>
      </c>
      <c r="M402" s="5" t="s">
        <v>53</v>
      </c>
      <c r="N402" s="5" t="s">
        <v>55</v>
      </c>
      <c r="O402" s="5" t="b">
        <f t="shared" ca="1" si="0"/>
        <v>1</v>
      </c>
      <c r="P402" s="5"/>
      <c r="Q402" s="5"/>
      <c r="R402" s="5"/>
      <c r="S402" s="5"/>
      <c r="T402" s="5"/>
      <c r="U402" s="5"/>
      <c r="V402" s="5"/>
      <c r="W402" s="5"/>
      <c r="X402" s="5"/>
      <c r="Y402" s="5"/>
      <c r="Z402" s="5"/>
      <c r="AA402" s="5"/>
      <c r="AB402" s="5"/>
      <c r="AC402" s="5"/>
      <c r="AD402" s="5"/>
      <c r="AE402" s="5"/>
    </row>
    <row r="403" spans="1:31" ht="21" customHeight="1">
      <c r="A403" s="5" t="s">
        <v>8000</v>
      </c>
      <c r="B403" s="5" t="s">
        <v>8001</v>
      </c>
      <c r="C403" s="5" t="s">
        <v>41</v>
      </c>
      <c r="D403" s="5" t="s">
        <v>169</v>
      </c>
      <c r="E403" s="5" t="s">
        <v>29</v>
      </c>
      <c r="F403" s="7">
        <v>8</v>
      </c>
      <c r="G403" s="7">
        <v>15</v>
      </c>
      <c r="H403" s="5" t="s">
        <v>65</v>
      </c>
      <c r="I403" s="5" t="s">
        <v>108</v>
      </c>
      <c r="J403" s="5" t="s">
        <v>76</v>
      </c>
      <c r="K403" s="5" t="s">
        <v>8005</v>
      </c>
      <c r="L403" s="5" t="s">
        <v>8007</v>
      </c>
      <c r="M403" s="5" t="s">
        <v>53</v>
      </c>
      <c r="N403" s="5" t="s">
        <v>55</v>
      </c>
      <c r="O403" s="5" t="b">
        <f t="shared" ca="1" si="0"/>
        <v>1</v>
      </c>
      <c r="P403" s="5" t="b">
        <f t="shared" ref="P403:P405" ca="1" si="48">IFERROR(__xludf.DUMMYFUNCTION("REGEXMATCH(L403,""(?i)Java"")"),TRUE)</f>
        <v>1</v>
      </c>
      <c r="Q403" s="5"/>
      <c r="R403" s="5"/>
      <c r="S403" s="5"/>
      <c r="T403" s="5"/>
      <c r="U403" s="5"/>
      <c r="V403" s="5"/>
      <c r="W403" s="5"/>
      <c r="X403" s="5"/>
      <c r="Y403" s="5"/>
      <c r="Z403" s="5"/>
      <c r="AA403" s="5"/>
      <c r="AB403" s="5"/>
      <c r="AC403" s="5"/>
      <c r="AD403" s="5"/>
      <c r="AE403" s="5"/>
    </row>
    <row r="404" spans="1:31" ht="21" customHeight="1">
      <c r="A404" s="5" t="s">
        <v>396</v>
      </c>
      <c r="B404" s="5" t="s">
        <v>8215</v>
      </c>
      <c r="C404" s="5" t="s">
        <v>41</v>
      </c>
      <c r="D404" s="5" t="s">
        <v>169</v>
      </c>
      <c r="E404" s="5" t="s">
        <v>29</v>
      </c>
      <c r="F404" s="7">
        <v>8</v>
      </c>
      <c r="G404" s="7">
        <v>20</v>
      </c>
      <c r="H404" s="5" t="s">
        <v>178</v>
      </c>
      <c r="I404" s="5" t="s">
        <v>31</v>
      </c>
      <c r="J404" s="5" t="s">
        <v>537</v>
      </c>
      <c r="K404" s="5" t="s">
        <v>2023</v>
      </c>
      <c r="L404" s="5" t="s">
        <v>8217</v>
      </c>
      <c r="M404" s="5" t="s">
        <v>37</v>
      </c>
      <c r="N404" s="5" t="s">
        <v>55</v>
      </c>
      <c r="O404" s="5" t="b">
        <f t="shared" ca="1" si="0"/>
        <v>1</v>
      </c>
      <c r="P404" s="5" t="b">
        <f t="shared" ca="1" si="48"/>
        <v>1</v>
      </c>
      <c r="Q404" s="5"/>
      <c r="R404" s="5"/>
      <c r="S404" s="5"/>
      <c r="T404" s="5"/>
      <c r="U404" s="5"/>
      <c r="V404" s="5"/>
      <c r="W404" s="5"/>
      <c r="X404" s="5"/>
      <c r="Y404" s="5"/>
      <c r="Z404" s="5"/>
      <c r="AA404" s="5"/>
      <c r="AB404" s="5"/>
      <c r="AC404" s="5"/>
      <c r="AD404" s="5"/>
      <c r="AE404" s="5"/>
    </row>
    <row r="405" spans="1:31" ht="21" customHeight="1">
      <c r="A405" s="5" t="s">
        <v>765</v>
      </c>
      <c r="B405" s="5" t="s">
        <v>8019</v>
      </c>
      <c r="C405" s="5" t="s">
        <v>41</v>
      </c>
      <c r="D405" s="5" t="s">
        <v>169</v>
      </c>
      <c r="E405" s="5" t="s">
        <v>29</v>
      </c>
      <c r="F405" s="7">
        <v>8</v>
      </c>
      <c r="G405" s="7">
        <v>10</v>
      </c>
      <c r="H405" s="5" t="s">
        <v>30</v>
      </c>
      <c r="I405" s="5" t="s">
        <v>31</v>
      </c>
      <c r="J405" s="5" t="s">
        <v>8022</v>
      </c>
      <c r="K405" s="5" t="s">
        <v>8023</v>
      </c>
      <c r="L405" s="5" t="s">
        <v>8024</v>
      </c>
      <c r="M405" s="5" t="s">
        <v>37</v>
      </c>
      <c r="N405" s="5" t="s">
        <v>44</v>
      </c>
      <c r="O405" s="5" t="b">
        <f t="shared" ca="1" si="0"/>
        <v>1</v>
      </c>
      <c r="P405" s="5" t="b">
        <f t="shared" ca="1" si="48"/>
        <v>1</v>
      </c>
      <c r="Q405" s="5"/>
      <c r="R405" s="5"/>
      <c r="S405" s="5"/>
      <c r="T405" s="5"/>
      <c r="U405" s="5"/>
      <c r="V405" s="5"/>
      <c r="W405" s="5"/>
      <c r="X405" s="5"/>
      <c r="Y405" s="5"/>
      <c r="Z405" s="5"/>
      <c r="AA405" s="5"/>
      <c r="AB405" s="5"/>
      <c r="AC405" s="5"/>
      <c r="AD405" s="5"/>
      <c r="AE405" s="5"/>
    </row>
    <row r="406" spans="1:31" ht="21" customHeight="1">
      <c r="A406" s="5" t="s">
        <v>277</v>
      </c>
      <c r="B406" s="5" t="s">
        <v>10758</v>
      </c>
      <c r="C406" s="5" t="s">
        <v>41</v>
      </c>
      <c r="D406" s="5" t="s">
        <v>169</v>
      </c>
      <c r="E406" s="5" t="s">
        <v>29</v>
      </c>
      <c r="F406" s="7">
        <v>8</v>
      </c>
      <c r="G406" s="7">
        <v>11</v>
      </c>
      <c r="H406" s="5" t="s">
        <v>1465</v>
      </c>
      <c r="I406" s="5" t="s">
        <v>108</v>
      </c>
      <c r="J406" s="5" t="s">
        <v>110</v>
      </c>
      <c r="K406" s="5" t="s">
        <v>10760</v>
      </c>
      <c r="L406" s="5" t="s">
        <v>10762</v>
      </c>
      <c r="M406" s="5" t="s">
        <v>53</v>
      </c>
      <c r="N406" s="5" t="s">
        <v>55</v>
      </c>
      <c r="O406" s="5" t="b">
        <f t="shared" ca="1" si="0"/>
        <v>1</v>
      </c>
      <c r="P406" s="5"/>
      <c r="Q406" s="5"/>
      <c r="R406" s="5"/>
      <c r="S406" s="5"/>
      <c r="T406" s="5"/>
      <c r="U406" s="5"/>
      <c r="V406" s="5"/>
      <c r="W406" s="5"/>
      <c r="X406" s="5"/>
      <c r="Y406" s="5"/>
      <c r="Z406" s="5"/>
      <c r="AA406" s="5"/>
      <c r="AB406" s="5"/>
      <c r="AC406" s="5"/>
      <c r="AD406" s="5"/>
      <c r="AE406" s="5"/>
    </row>
    <row r="407" spans="1:31" ht="21" customHeight="1">
      <c r="A407" s="5" t="s">
        <v>7050</v>
      </c>
      <c r="B407" s="5" t="s">
        <v>10764</v>
      </c>
      <c r="C407" s="5" t="s">
        <v>41</v>
      </c>
      <c r="D407" s="5" t="s">
        <v>169</v>
      </c>
      <c r="E407" s="5" t="s">
        <v>45</v>
      </c>
      <c r="F407" s="7">
        <v>8</v>
      </c>
      <c r="G407" s="7">
        <v>12</v>
      </c>
      <c r="H407" s="5" t="s">
        <v>852</v>
      </c>
      <c r="I407" s="5" t="s">
        <v>108</v>
      </c>
      <c r="J407" s="5" t="s">
        <v>110</v>
      </c>
      <c r="K407" s="5" t="s">
        <v>2060</v>
      </c>
      <c r="L407" s="5" t="s">
        <v>10766</v>
      </c>
      <c r="M407" s="5" t="s">
        <v>100</v>
      </c>
      <c r="N407" s="5" t="s">
        <v>55</v>
      </c>
      <c r="O407" s="5" t="b">
        <f t="shared" ca="1" si="0"/>
        <v>1</v>
      </c>
      <c r="P407" s="5"/>
      <c r="Q407" s="5"/>
      <c r="R407" s="5"/>
      <c r="S407" s="5"/>
      <c r="T407" s="5"/>
      <c r="U407" s="5"/>
      <c r="V407" s="5"/>
      <c r="W407" s="5"/>
      <c r="X407" s="5"/>
      <c r="Y407" s="5"/>
      <c r="Z407" s="5"/>
      <c r="AA407" s="5"/>
      <c r="AB407" s="5"/>
      <c r="AC407" s="5"/>
      <c r="AD407" s="5"/>
      <c r="AE407" s="5"/>
    </row>
    <row r="408" spans="1:31" ht="21" customHeight="1">
      <c r="A408" s="5" t="s">
        <v>277</v>
      </c>
      <c r="B408" s="5" t="s">
        <v>1331</v>
      </c>
      <c r="C408" s="5" t="s">
        <v>41</v>
      </c>
      <c r="D408" s="5" t="s">
        <v>169</v>
      </c>
      <c r="E408" s="5" t="s">
        <v>29</v>
      </c>
      <c r="F408" s="7">
        <v>8</v>
      </c>
      <c r="G408" s="7">
        <v>12</v>
      </c>
      <c r="H408" s="5" t="s">
        <v>852</v>
      </c>
      <c r="I408" s="5" t="s">
        <v>31</v>
      </c>
      <c r="J408" s="5" t="s">
        <v>1324</v>
      </c>
      <c r="K408" s="5" t="s">
        <v>1333</v>
      </c>
      <c r="L408" s="5" t="s">
        <v>10776</v>
      </c>
      <c r="M408" s="5" t="s">
        <v>100</v>
      </c>
      <c r="N408" s="5" t="s">
        <v>55</v>
      </c>
      <c r="O408" s="5" t="b">
        <f t="shared" ca="1" si="0"/>
        <v>1</v>
      </c>
      <c r="P408" s="5"/>
      <c r="Q408" s="5"/>
      <c r="R408" s="5"/>
      <c r="S408" s="5"/>
      <c r="T408" s="5"/>
      <c r="U408" s="5"/>
      <c r="V408" s="5"/>
      <c r="W408" s="5"/>
      <c r="X408" s="5"/>
      <c r="Y408" s="5"/>
      <c r="Z408" s="5"/>
      <c r="AA408" s="5"/>
      <c r="AB408" s="5"/>
      <c r="AC408" s="5"/>
      <c r="AD408" s="5"/>
      <c r="AE408" s="5"/>
    </row>
    <row r="409" spans="1:31" ht="21" customHeight="1">
      <c r="A409" s="5" t="s">
        <v>277</v>
      </c>
      <c r="B409" s="5" t="s">
        <v>10779</v>
      </c>
      <c r="C409" s="5" t="s">
        <v>41</v>
      </c>
      <c r="D409" s="5" t="s">
        <v>169</v>
      </c>
      <c r="E409" s="5" t="s">
        <v>45</v>
      </c>
      <c r="F409" s="7">
        <v>8</v>
      </c>
      <c r="G409" s="7">
        <v>10</v>
      </c>
      <c r="H409" s="5" t="s">
        <v>30</v>
      </c>
      <c r="I409" s="5" t="s">
        <v>31</v>
      </c>
      <c r="J409" s="5" t="s">
        <v>516</v>
      </c>
      <c r="K409" s="5" t="s">
        <v>10780</v>
      </c>
      <c r="L409" s="5" t="s">
        <v>10781</v>
      </c>
      <c r="M409" s="5" t="s">
        <v>37</v>
      </c>
      <c r="N409" s="5" t="s">
        <v>237</v>
      </c>
      <c r="O409" s="5" t="b">
        <f t="shared" ca="1" si="0"/>
        <v>1</v>
      </c>
      <c r="P409" s="5"/>
      <c r="Q409" s="5"/>
      <c r="R409" s="5"/>
      <c r="S409" s="5"/>
      <c r="T409" s="5"/>
      <c r="U409" s="5"/>
      <c r="V409" s="5"/>
      <c r="W409" s="5"/>
      <c r="X409" s="5"/>
      <c r="Y409" s="5"/>
      <c r="Z409" s="5"/>
      <c r="AA409" s="5"/>
      <c r="AB409" s="5"/>
      <c r="AC409" s="5"/>
      <c r="AD409" s="5"/>
      <c r="AE409" s="5"/>
    </row>
    <row r="410" spans="1:31" ht="21" customHeight="1">
      <c r="A410" s="5" t="s">
        <v>10783</v>
      </c>
      <c r="B410" s="5" t="s">
        <v>7676</v>
      </c>
      <c r="C410" s="5" t="s">
        <v>41</v>
      </c>
      <c r="D410" s="5" t="s">
        <v>169</v>
      </c>
      <c r="E410" s="5" t="s">
        <v>29</v>
      </c>
      <c r="F410" s="7">
        <v>8</v>
      </c>
      <c r="G410" s="7">
        <v>15</v>
      </c>
      <c r="H410" s="5" t="s">
        <v>65</v>
      </c>
      <c r="I410" s="5" t="s">
        <v>108</v>
      </c>
      <c r="J410" s="5" t="s">
        <v>4553</v>
      </c>
      <c r="K410" s="5" t="s">
        <v>10787</v>
      </c>
      <c r="L410" s="5" t="s">
        <v>10788</v>
      </c>
      <c r="M410" s="5" t="s">
        <v>53</v>
      </c>
      <c r="N410" s="5" t="s">
        <v>55</v>
      </c>
      <c r="O410" s="5" t="b">
        <f t="shared" ca="1" si="0"/>
        <v>1</v>
      </c>
      <c r="P410" s="5"/>
      <c r="Q410" s="5"/>
      <c r="R410" s="5"/>
      <c r="S410" s="5"/>
      <c r="T410" s="5"/>
      <c r="U410" s="5"/>
      <c r="V410" s="5"/>
      <c r="W410" s="5"/>
      <c r="X410" s="5"/>
      <c r="Y410" s="5"/>
      <c r="Z410" s="5"/>
      <c r="AA410" s="5"/>
      <c r="AB410" s="5"/>
      <c r="AC410" s="5"/>
      <c r="AD410" s="5"/>
      <c r="AE410" s="5"/>
    </row>
    <row r="411" spans="1:31" ht="21" customHeight="1">
      <c r="A411" s="5" t="s">
        <v>396</v>
      </c>
      <c r="B411" s="5" t="s">
        <v>1375</v>
      </c>
      <c r="C411" s="5" t="s">
        <v>41</v>
      </c>
      <c r="D411" s="5" t="s">
        <v>169</v>
      </c>
      <c r="E411" s="5" t="s">
        <v>29</v>
      </c>
      <c r="F411" s="7">
        <v>8</v>
      </c>
      <c r="G411" s="7">
        <v>15</v>
      </c>
      <c r="H411" s="5" t="s">
        <v>65</v>
      </c>
      <c r="I411" s="5" t="s">
        <v>108</v>
      </c>
      <c r="J411" s="5" t="s">
        <v>57</v>
      </c>
      <c r="K411" s="5" t="s">
        <v>1379</v>
      </c>
      <c r="L411" s="5" t="s">
        <v>9400</v>
      </c>
      <c r="M411" s="5" t="s">
        <v>53</v>
      </c>
      <c r="N411" s="5" t="s">
        <v>55</v>
      </c>
      <c r="O411" s="5" t="b">
        <f t="shared" ca="1" si="0"/>
        <v>1</v>
      </c>
      <c r="P411" s="5" t="b">
        <f ca="1">IFERROR(__xludf.DUMMYFUNCTION("REGEXMATCH(L411,""(?i)Java"")"),TRUE)</f>
        <v>1</v>
      </c>
      <c r="Q411" s="5"/>
      <c r="R411" s="5"/>
      <c r="S411" s="5"/>
      <c r="T411" s="5"/>
      <c r="U411" s="5"/>
      <c r="V411" s="5"/>
      <c r="W411" s="5"/>
      <c r="X411" s="5"/>
      <c r="Y411" s="5"/>
      <c r="Z411" s="5"/>
      <c r="AA411" s="5"/>
      <c r="AB411" s="5"/>
      <c r="AC411" s="5"/>
      <c r="AD411" s="5"/>
      <c r="AE411" s="5"/>
    </row>
    <row r="412" spans="1:31" ht="21" customHeight="1">
      <c r="A412" s="5" t="s">
        <v>277</v>
      </c>
      <c r="B412" s="5" t="s">
        <v>9847</v>
      </c>
      <c r="C412" s="5" t="s">
        <v>41</v>
      </c>
      <c r="D412" s="5" t="s">
        <v>169</v>
      </c>
      <c r="E412" s="5" t="s">
        <v>29</v>
      </c>
      <c r="F412" s="7">
        <v>8</v>
      </c>
      <c r="G412" s="7">
        <v>12</v>
      </c>
      <c r="H412" s="5" t="s">
        <v>852</v>
      </c>
      <c r="I412" s="9" t="s">
        <v>24</v>
      </c>
      <c r="J412" s="5" t="s">
        <v>9850</v>
      </c>
      <c r="K412" s="5" t="s">
        <v>9851</v>
      </c>
      <c r="L412" s="5" t="s">
        <v>9852</v>
      </c>
      <c r="M412" s="5" t="s">
        <v>37</v>
      </c>
      <c r="N412" s="5" t="s">
        <v>237</v>
      </c>
      <c r="O412" s="5" t="b">
        <f t="shared" ca="1" si="0"/>
        <v>1</v>
      </c>
      <c r="P412" s="5"/>
      <c r="Q412" s="5"/>
      <c r="R412" s="5"/>
      <c r="S412" s="5"/>
      <c r="T412" s="5"/>
      <c r="U412" s="5"/>
      <c r="V412" s="5"/>
      <c r="W412" s="5"/>
      <c r="X412" s="5"/>
      <c r="Y412" s="5"/>
      <c r="Z412" s="5"/>
      <c r="AA412" s="5"/>
      <c r="AB412" s="5"/>
      <c r="AC412" s="5"/>
      <c r="AD412" s="5"/>
      <c r="AE412" s="5"/>
    </row>
    <row r="413" spans="1:31" ht="21" customHeight="1">
      <c r="A413" s="5" t="s">
        <v>1531</v>
      </c>
      <c r="B413" s="5" t="s">
        <v>8586</v>
      </c>
      <c r="C413" s="5" t="s">
        <v>41</v>
      </c>
      <c r="D413" s="5" t="s">
        <v>874</v>
      </c>
      <c r="E413" s="5" t="s">
        <v>29</v>
      </c>
      <c r="F413" s="7">
        <v>8</v>
      </c>
      <c r="G413" s="7">
        <v>10</v>
      </c>
      <c r="H413" s="5" t="s">
        <v>30</v>
      </c>
      <c r="I413" s="5" t="s">
        <v>31</v>
      </c>
      <c r="J413" s="5" t="s">
        <v>110</v>
      </c>
      <c r="K413" s="5" t="s">
        <v>8588</v>
      </c>
      <c r="L413" s="5" t="s">
        <v>8589</v>
      </c>
      <c r="M413" s="5" t="s">
        <v>37</v>
      </c>
      <c r="N413" s="5" t="s">
        <v>55</v>
      </c>
      <c r="O413" s="5" t="b">
        <f t="shared" ca="1" si="0"/>
        <v>1</v>
      </c>
      <c r="P413" s="5"/>
      <c r="Q413" s="5"/>
      <c r="R413" s="5"/>
      <c r="S413" s="5"/>
      <c r="T413" s="5"/>
      <c r="U413" s="5"/>
      <c r="V413" s="5"/>
      <c r="W413" s="5"/>
      <c r="X413" s="5"/>
      <c r="Y413" s="5"/>
      <c r="Z413" s="5"/>
      <c r="AA413" s="5"/>
      <c r="AB413" s="5"/>
      <c r="AC413" s="5"/>
      <c r="AD413" s="5"/>
      <c r="AE413" s="5"/>
    </row>
    <row r="414" spans="1:31" ht="21" customHeight="1">
      <c r="A414" s="5" t="s">
        <v>277</v>
      </c>
      <c r="B414" s="5" t="s">
        <v>10804</v>
      </c>
      <c r="C414" s="5" t="s">
        <v>41</v>
      </c>
      <c r="D414" s="5" t="s">
        <v>874</v>
      </c>
      <c r="E414" s="5" t="s">
        <v>45</v>
      </c>
      <c r="F414" s="7">
        <v>8</v>
      </c>
      <c r="G414" s="7">
        <v>10</v>
      </c>
      <c r="H414" s="5" t="s">
        <v>30</v>
      </c>
      <c r="I414" s="5" t="s">
        <v>108</v>
      </c>
      <c r="J414" s="5" t="s">
        <v>267</v>
      </c>
      <c r="K414" s="9" t="s">
        <v>47</v>
      </c>
      <c r="L414" s="5" t="s">
        <v>10805</v>
      </c>
      <c r="M414" s="5" t="s">
        <v>53</v>
      </c>
      <c r="N414" s="5" t="s">
        <v>55</v>
      </c>
      <c r="O414" s="5" t="b">
        <f t="shared" ca="1" si="0"/>
        <v>1</v>
      </c>
      <c r="P414" s="5"/>
      <c r="Q414" s="5"/>
      <c r="R414" s="5"/>
      <c r="S414" s="5"/>
      <c r="T414" s="5"/>
      <c r="U414" s="5"/>
      <c r="V414" s="5"/>
      <c r="W414" s="5"/>
      <c r="X414" s="5"/>
      <c r="Y414" s="5"/>
      <c r="Z414" s="5"/>
      <c r="AA414" s="5"/>
      <c r="AB414" s="5"/>
      <c r="AC414" s="5"/>
      <c r="AD414" s="5"/>
      <c r="AE414" s="5"/>
    </row>
    <row r="415" spans="1:31" ht="21" customHeight="1">
      <c r="A415" s="5" t="s">
        <v>396</v>
      </c>
      <c r="B415" s="5" t="s">
        <v>9442</v>
      </c>
      <c r="C415" s="5" t="s">
        <v>41</v>
      </c>
      <c r="D415" s="5" t="s">
        <v>874</v>
      </c>
      <c r="E415" s="5" t="s">
        <v>45</v>
      </c>
      <c r="F415" s="7">
        <v>8</v>
      </c>
      <c r="G415" s="7">
        <v>12</v>
      </c>
      <c r="H415" s="5" t="s">
        <v>852</v>
      </c>
      <c r="I415" s="5" t="s">
        <v>125</v>
      </c>
      <c r="J415" s="5" t="s">
        <v>9445</v>
      </c>
      <c r="K415" s="5" t="s">
        <v>7466</v>
      </c>
      <c r="L415" s="5" t="s">
        <v>9446</v>
      </c>
      <c r="M415" s="5" t="s">
        <v>648</v>
      </c>
      <c r="N415" s="5" t="s">
        <v>55</v>
      </c>
      <c r="O415" s="5" t="b">
        <f t="shared" ca="1" si="0"/>
        <v>1</v>
      </c>
      <c r="P415" s="5" t="b">
        <f ca="1">IFERROR(__xludf.DUMMYFUNCTION("REGEXMATCH(L415,""(?i)Java"")"),TRUE)</f>
        <v>1</v>
      </c>
      <c r="Q415" s="5"/>
      <c r="R415" s="5"/>
      <c r="S415" s="5"/>
      <c r="T415" s="5"/>
      <c r="U415" s="5"/>
      <c r="V415" s="5"/>
      <c r="W415" s="5"/>
      <c r="X415" s="5"/>
      <c r="Y415" s="5"/>
      <c r="Z415" s="5"/>
      <c r="AA415" s="5"/>
      <c r="AB415" s="5"/>
      <c r="AC415" s="5"/>
      <c r="AD415" s="5"/>
      <c r="AE415" s="5"/>
    </row>
    <row r="416" spans="1:31" ht="21" customHeight="1">
      <c r="A416" s="5" t="s">
        <v>10815</v>
      </c>
      <c r="B416" s="5" t="s">
        <v>2566</v>
      </c>
      <c r="C416" s="5" t="s">
        <v>41</v>
      </c>
      <c r="D416" s="5" t="s">
        <v>375</v>
      </c>
      <c r="E416" s="5" t="s">
        <v>29</v>
      </c>
      <c r="F416" s="7">
        <v>8</v>
      </c>
      <c r="G416" s="7">
        <v>12</v>
      </c>
      <c r="H416" s="5" t="s">
        <v>852</v>
      </c>
      <c r="I416" s="5" t="s">
        <v>66</v>
      </c>
      <c r="J416" s="5" t="s">
        <v>284</v>
      </c>
      <c r="K416" s="5" t="s">
        <v>10818</v>
      </c>
      <c r="L416" s="5" t="s">
        <v>10819</v>
      </c>
      <c r="M416" s="5" t="s">
        <v>53</v>
      </c>
      <c r="N416" s="5" t="s">
        <v>55</v>
      </c>
      <c r="O416" s="5" t="b">
        <f t="shared" ca="1" si="0"/>
        <v>1</v>
      </c>
      <c r="P416" s="5"/>
      <c r="Q416" s="5"/>
      <c r="R416" s="5"/>
      <c r="S416" s="5"/>
      <c r="T416" s="5"/>
      <c r="U416" s="5"/>
      <c r="V416" s="5"/>
      <c r="W416" s="5"/>
      <c r="X416" s="5"/>
      <c r="Y416" s="5"/>
      <c r="Z416" s="5"/>
      <c r="AA416" s="5"/>
      <c r="AB416" s="5"/>
      <c r="AC416" s="5"/>
      <c r="AD416" s="5"/>
      <c r="AE416" s="5"/>
    </row>
    <row r="417" spans="1:31" ht="21" customHeight="1">
      <c r="A417" s="5" t="s">
        <v>10723</v>
      </c>
      <c r="B417" s="5" t="s">
        <v>10824</v>
      </c>
      <c r="C417" s="5" t="s">
        <v>41</v>
      </c>
      <c r="D417" s="5" t="s">
        <v>2462</v>
      </c>
      <c r="E417" s="5" t="s">
        <v>29</v>
      </c>
      <c r="F417" s="7">
        <v>8</v>
      </c>
      <c r="G417" s="7">
        <v>13</v>
      </c>
      <c r="H417" s="5" t="s">
        <v>107</v>
      </c>
      <c r="I417" s="5" t="s">
        <v>108</v>
      </c>
      <c r="J417" s="5" t="s">
        <v>252</v>
      </c>
      <c r="K417" s="5" t="s">
        <v>10826</v>
      </c>
      <c r="L417" s="5" t="s">
        <v>10828</v>
      </c>
      <c r="M417" s="5" t="s">
        <v>167</v>
      </c>
      <c r="N417" s="5" t="s">
        <v>237</v>
      </c>
      <c r="O417" s="5" t="b">
        <f t="shared" ca="1" si="0"/>
        <v>1</v>
      </c>
      <c r="P417" s="5"/>
      <c r="Q417" s="5"/>
      <c r="R417" s="5"/>
      <c r="S417" s="5"/>
      <c r="T417" s="5"/>
      <c r="U417" s="5"/>
      <c r="V417" s="5"/>
      <c r="W417" s="5"/>
      <c r="X417" s="5"/>
      <c r="Y417" s="5"/>
      <c r="Z417" s="5"/>
      <c r="AA417" s="5"/>
      <c r="AB417" s="5"/>
      <c r="AC417" s="5"/>
      <c r="AD417" s="5"/>
      <c r="AE417" s="5"/>
    </row>
    <row r="418" spans="1:31" ht="21" customHeight="1">
      <c r="A418" s="5" t="s">
        <v>10831</v>
      </c>
      <c r="B418" s="5" t="s">
        <v>10832</v>
      </c>
      <c r="C418" s="5" t="s">
        <v>41</v>
      </c>
      <c r="D418" s="5" t="s">
        <v>2462</v>
      </c>
      <c r="E418" s="5" t="s">
        <v>45</v>
      </c>
      <c r="F418" s="7">
        <v>8</v>
      </c>
      <c r="G418" s="7">
        <v>12</v>
      </c>
      <c r="H418" s="5" t="s">
        <v>852</v>
      </c>
      <c r="I418" s="5" t="s">
        <v>125</v>
      </c>
      <c r="J418" s="5" t="s">
        <v>48</v>
      </c>
      <c r="K418" s="5" t="s">
        <v>10834</v>
      </c>
      <c r="L418" s="5" t="s">
        <v>10835</v>
      </c>
      <c r="M418" s="5" t="s">
        <v>53</v>
      </c>
      <c r="N418" s="5" t="s">
        <v>55</v>
      </c>
      <c r="O418" s="5" t="b">
        <f t="shared" ca="1" si="0"/>
        <v>1</v>
      </c>
      <c r="P418" s="5"/>
      <c r="Q418" s="5"/>
      <c r="R418" s="5"/>
      <c r="S418" s="5"/>
      <c r="T418" s="5"/>
      <c r="U418" s="5"/>
      <c r="V418" s="5"/>
      <c r="W418" s="5"/>
      <c r="X418" s="5"/>
      <c r="Y418" s="5"/>
      <c r="Z418" s="5"/>
      <c r="AA418" s="5"/>
      <c r="AB418" s="5"/>
      <c r="AC418" s="5"/>
      <c r="AD418" s="5"/>
      <c r="AE418" s="5"/>
    </row>
    <row r="419" spans="1:31" ht="21" customHeight="1">
      <c r="A419" s="5" t="s">
        <v>8862</v>
      </c>
      <c r="B419" s="5" t="s">
        <v>2210</v>
      </c>
      <c r="C419" s="5" t="s">
        <v>41</v>
      </c>
      <c r="D419" s="5" t="s">
        <v>2462</v>
      </c>
      <c r="E419" s="5" t="s">
        <v>45</v>
      </c>
      <c r="F419" s="7">
        <v>8</v>
      </c>
      <c r="G419" s="7">
        <v>15</v>
      </c>
      <c r="H419" s="5" t="s">
        <v>65</v>
      </c>
      <c r="I419" s="5" t="s">
        <v>108</v>
      </c>
      <c r="J419" s="5" t="s">
        <v>57</v>
      </c>
      <c r="K419" s="5" t="s">
        <v>7359</v>
      </c>
      <c r="L419" s="5" t="s">
        <v>10841</v>
      </c>
      <c r="M419" s="5" t="s">
        <v>42</v>
      </c>
      <c r="N419" s="5" t="s">
        <v>38</v>
      </c>
      <c r="O419" s="5" t="b">
        <f t="shared" ca="1" si="0"/>
        <v>1</v>
      </c>
      <c r="P419" s="5"/>
      <c r="Q419" s="5"/>
      <c r="R419" s="5"/>
      <c r="S419" s="5"/>
      <c r="T419" s="5"/>
      <c r="U419" s="5"/>
      <c r="V419" s="5"/>
      <c r="W419" s="5"/>
      <c r="X419" s="5"/>
      <c r="Y419" s="5"/>
      <c r="Z419" s="5"/>
      <c r="AA419" s="5"/>
      <c r="AB419" s="5"/>
      <c r="AC419" s="5"/>
      <c r="AD419" s="5"/>
      <c r="AE419" s="5"/>
    </row>
    <row r="420" spans="1:31" ht="21" customHeight="1">
      <c r="A420" s="5" t="s">
        <v>8179</v>
      </c>
      <c r="B420" s="5" t="s">
        <v>8180</v>
      </c>
      <c r="C420" s="5" t="s">
        <v>41</v>
      </c>
      <c r="D420" s="5" t="s">
        <v>448</v>
      </c>
      <c r="E420" s="5" t="s">
        <v>45</v>
      </c>
      <c r="F420" s="7">
        <v>8</v>
      </c>
      <c r="G420" s="7">
        <v>10</v>
      </c>
      <c r="H420" s="5" t="s">
        <v>30</v>
      </c>
      <c r="I420" s="5" t="s">
        <v>31</v>
      </c>
      <c r="J420" s="5" t="s">
        <v>76</v>
      </c>
      <c r="K420" s="5" t="s">
        <v>8183</v>
      </c>
      <c r="L420" s="5" t="s">
        <v>8185</v>
      </c>
      <c r="M420" s="5" t="s">
        <v>37</v>
      </c>
      <c r="N420" s="5" t="s">
        <v>55</v>
      </c>
      <c r="O420" s="5" t="b">
        <f t="shared" ca="1" si="0"/>
        <v>1</v>
      </c>
      <c r="P420" s="5" t="b">
        <f t="shared" ref="P420:P423" ca="1" si="49">IFERROR(__xludf.DUMMYFUNCTION("REGEXMATCH(L420,""(?i)Java"")"),TRUE)</f>
        <v>1</v>
      </c>
      <c r="Q420" s="5"/>
      <c r="R420" s="5"/>
      <c r="S420" s="5"/>
      <c r="T420" s="5"/>
      <c r="U420" s="5"/>
      <c r="V420" s="5"/>
      <c r="W420" s="5"/>
      <c r="X420" s="5"/>
      <c r="Y420" s="5"/>
      <c r="Z420" s="5"/>
      <c r="AA420" s="5"/>
      <c r="AB420" s="5"/>
      <c r="AC420" s="5"/>
      <c r="AD420" s="5"/>
      <c r="AE420" s="5"/>
    </row>
    <row r="421" spans="1:31" ht="21" customHeight="1">
      <c r="A421" s="5" t="s">
        <v>248</v>
      </c>
      <c r="B421" s="5" t="s">
        <v>10853</v>
      </c>
      <c r="C421" s="5" t="s">
        <v>41</v>
      </c>
      <c r="D421" s="5" t="s">
        <v>448</v>
      </c>
      <c r="E421" s="5" t="s">
        <v>29</v>
      </c>
      <c r="F421" s="7">
        <v>8</v>
      </c>
      <c r="G421" s="7">
        <v>11</v>
      </c>
      <c r="H421" s="5" t="s">
        <v>1465</v>
      </c>
      <c r="I421" s="5" t="s">
        <v>125</v>
      </c>
      <c r="J421" s="5" t="s">
        <v>117</v>
      </c>
      <c r="K421" s="5" t="s">
        <v>10854</v>
      </c>
      <c r="L421" s="5" t="s">
        <v>10855</v>
      </c>
      <c r="M421" s="5" t="s">
        <v>37</v>
      </c>
      <c r="N421" s="5" t="s">
        <v>55</v>
      </c>
      <c r="O421" s="5" t="b">
        <f t="shared" ca="1" si="0"/>
        <v>1</v>
      </c>
      <c r="P421" s="5" t="b">
        <f t="shared" ca="1" si="49"/>
        <v>1</v>
      </c>
      <c r="Q421" s="5"/>
      <c r="R421" s="5"/>
      <c r="S421" s="5"/>
      <c r="T421" s="5"/>
      <c r="U421" s="5"/>
      <c r="V421" s="5"/>
      <c r="W421" s="5"/>
      <c r="X421" s="5"/>
      <c r="Y421" s="5"/>
      <c r="Z421" s="5"/>
      <c r="AA421" s="5"/>
      <c r="AB421" s="5"/>
      <c r="AC421" s="5"/>
      <c r="AD421" s="5"/>
      <c r="AE421" s="5"/>
    </row>
    <row r="422" spans="1:31" ht="21" customHeight="1">
      <c r="A422" s="5" t="s">
        <v>1457</v>
      </c>
      <c r="B422" s="5" t="s">
        <v>9130</v>
      </c>
      <c r="C422" s="5" t="s">
        <v>41</v>
      </c>
      <c r="D422" s="5" t="s">
        <v>448</v>
      </c>
      <c r="E422" s="5" t="s">
        <v>29</v>
      </c>
      <c r="F422" s="7">
        <v>8</v>
      </c>
      <c r="G422" s="7">
        <v>12</v>
      </c>
      <c r="H422" s="5" t="s">
        <v>852</v>
      </c>
      <c r="I422" s="5" t="s">
        <v>125</v>
      </c>
      <c r="J422" s="5" t="s">
        <v>76</v>
      </c>
      <c r="K422" s="5" t="s">
        <v>9133</v>
      </c>
      <c r="L422" s="5" t="s">
        <v>9134</v>
      </c>
      <c r="M422" s="5" t="s">
        <v>53</v>
      </c>
      <c r="N422" s="5" t="s">
        <v>55</v>
      </c>
      <c r="O422" s="5" t="b">
        <f t="shared" ca="1" si="0"/>
        <v>1</v>
      </c>
      <c r="P422" s="5" t="b">
        <f t="shared" ca="1" si="49"/>
        <v>1</v>
      </c>
      <c r="Q422" s="5"/>
      <c r="R422" s="5"/>
      <c r="S422" s="5"/>
      <c r="T422" s="5"/>
      <c r="U422" s="5"/>
      <c r="V422" s="5"/>
      <c r="W422" s="5"/>
      <c r="X422" s="5"/>
      <c r="Y422" s="5"/>
      <c r="Z422" s="5"/>
      <c r="AA422" s="5"/>
      <c r="AB422" s="5"/>
      <c r="AC422" s="5"/>
      <c r="AD422" s="5"/>
      <c r="AE422" s="5"/>
    </row>
    <row r="423" spans="1:31" ht="21" customHeight="1">
      <c r="A423" s="5" t="s">
        <v>10863</v>
      </c>
      <c r="B423" s="5" t="s">
        <v>10864</v>
      </c>
      <c r="C423" s="5" t="s">
        <v>41</v>
      </c>
      <c r="D423" s="5" t="s">
        <v>448</v>
      </c>
      <c r="E423" s="5" t="s">
        <v>29</v>
      </c>
      <c r="F423" s="7">
        <v>8</v>
      </c>
      <c r="G423" s="7">
        <v>13</v>
      </c>
      <c r="H423" s="5" t="s">
        <v>107</v>
      </c>
      <c r="I423" s="5" t="s">
        <v>31</v>
      </c>
      <c r="J423" s="5" t="s">
        <v>4234</v>
      </c>
      <c r="K423" s="5" t="s">
        <v>10865</v>
      </c>
      <c r="L423" s="5" t="s">
        <v>10866</v>
      </c>
      <c r="M423" s="5" t="s">
        <v>100</v>
      </c>
      <c r="N423" s="5" t="s">
        <v>55</v>
      </c>
      <c r="O423" s="5" t="b">
        <f t="shared" ca="1" si="0"/>
        <v>1</v>
      </c>
      <c r="P423" s="5" t="b">
        <f t="shared" ca="1" si="49"/>
        <v>1</v>
      </c>
      <c r="Q423" s="5"/>
      <c r="R423" s="5"/>
      <c r="S423" s="5"/>
      <c r="T423" s="5"/>
      <c r="U423" s="5"/>
      <c r="V423" s="5"/>
      <c r="W423" s="5"/>
      <c r="X423" s="5"/>
      <c r="Y423" s="5"/>
      <c r="Z423" s="5"/>
      <c r="AA423" s="5"/>
      <c r="AB423" s="5"/>
      <c r="AC423" s="5"/>
      <c r="AD423" s="5"/>
      <c r="AE423" s="5"/>
    </row>
    <row r="424" spans="1:31" ht="21" customHeight="1">
      <c r="A424" s="5" t="s">
        <v>2893</v>
      </c>
      <c r="B424" s="5" t="s">
        <v>39</v>
      </c>
      <c r="C424" s="5" t="s">
        <v>41</v>
      </c>
      <c r="D424" s="5" t="s">
        <v>43</v>
      </c>
      <c r="E424" s="5" t="s">
        <v>45</v>
      </c>
      <c r="F424" s="7">
        <v>8</v>
      </c>
      <c r="G424" s="7">
        <v>15</v>
      </c>
      <c r="H424" s="5" t="s">
        <v>65</v>
      </c>
      <c r="I424" s="9" t="s">
        <v>24</v>
      </c>
      <c r="J424" s="5" t="s">
        <v>48</v>
      </c>
      <c r="K424" s="5" t="s">
        <v>7728</v>
      </c>
      <c r="L424" s="5" t="s">
        <v>7730</v>
      </c>
      <c r="M424" s="5" t="s">
        <v>53</v>
      </c>
      <c r="N424" s="5" t="s">
        <v>55</v>
      </c>
      <c r="O424" s="5" t="b">
        <f t="shared" ca="1" si="0"/>
        <v>1</v>
      </c>
      <c r="P424" s="5"/>
      <c r="Q424" s="5"/>
      <c r="R424" s="5"/>
      <c r="S424" s="5"/>
      <c r="T424" s="5"/>
      <c r="U424" s="5"/>
      <c r="V424" s="5"/>
      <c r="W424" s="5"/>
      <c r="X424" s="5"/>
      <c r="Y424" s="5"/>
      <c r="Z424" s="5"/>
      <c r="AA424" s="5"/>
      <c r="AB424" s="5"/>
      <c r="AC424" s="5"/>
      <c r="AD424" s="5"/>
      <c r="AE424" s="5"/>
    </row>
    <row r="425" spans="1:31" ht="21" customHeight="1">
      <c r="A425" s="5" t="s">
        <v>4842</v>
      </c>
      <c r="B425" s="5" t="s">
        <v>6181</v>
      </c>
      <c r="C425" s="5" t="s">
        <v>41</v>
      </c>
      <c r="D425" s="5" t="s">
        <v>43</v>
      </c>
      <c r="E425" s="5" t="s">
        <v>29</v>
      </c>
      <c r="F425" s="7">
        <v>8</v>
      </c>
      <c r="G425" s="7">
        <v>10</v>
      </c>
      <c r="H425" s="5" t="s">
        <v>30</v>
      </c>
      <c r="I425" s="5" t="s">
        <v>31</v>
      </c>
      <c r="J425" s="5" t="s">
        <v>2444</v>
      </c>
      <c r="K425" s="5" t="s">
        <v>8271</v>
      </c>
      <c r="L425" s="5" t="s">
        <v>8272</v>
      </c>
      <c r="M425" s="5" t="s">
        <v>53</v>
      </c>
      <c r="N425" s="5" t="s">
        <v>55</v>
      </c>
      <c r="O425" s="5" t="b">
        <f t="shared" ca="1" si="0"/>
        <v>1</v>
      </c>
      <c r="P425" s="5" t="b">
        <f ca="1">IFERROR(__xludf.DUMMYFUNCTION("REGEXMATCH(L425,""(?i)Java"")"),TRUE)</f>
        <v>1</v>
      </c>
      <c r="Q425" s="5"/>
      <c r="R425" s="5"/>
      <c r="S425" s="5"/>
      <c r="T425" s="5"/>
      <c r="U425" s="5"/>
      <c r="V425" s="5"/>
      <c r="W425" s="5"/>
      <c r="X425" s="5"/>
      <c r="Y425" s="5"/>
      <c r="Z425" s="5"/>
      <c r="AA425" s="5"/>
      <c r="AB425" s="5"/>
      <c r="AC425" s="5"/>
      <c r="AD425" s="5"/>
      <c r="AE425" s="5"/>
    </row>
    <row r="426" spans="1:31" ht="21" customHeight="1">
      <c r="A426" s="5" t="s">
        <v>10876</v>
      </c>
      <c r="B426" s="5" t="s">
        <v>10877</v>
      </c>
      <c r="C426" s="5" t="s">
        <v>41</v>
      </c>
      <c r="D426" s="5" t="s">
        <v>43</v>
      </c>
      <c r="E426" s="5" t="s">
        <v>45</v>
      </c>
      <c r="F426" s="7">
        <v>8</v>
      </c>
      <c r="G426" s="7">
        <v>15</v>
      </c>
      <c r="H426" s="5" t="s">
        <v>65</v>
      </c>
      <c r="I426" s="5" t="s">
        <v>108</v>
      </c>
      <c r="J426" s="5" t="s">
        <v>444</v>
      </c>
      <c r="K426" s="5" t="s">
        <v>10880</v>
      </c>
      <c r="L426" s="5" t="s">
        <v>10881</v>
      </c>
      <c r="M426" s="5" t="s">
        <v>42</v>
      </c>
      <c r="N426" s="5" t="s">
        <v>55</v>
      </c>
      <c r="O426" s="5" t="b">
        <f t="shared" ca="1" si="0"/>
        <v>1</v>
      </c>
      <c r="P426" s="5"/>
      <c r="Q426" s="5"/>
      <c r="R426" s="5"/>
      <c r="S426" s="5"/>
      <c r="T426" s="5"/>
      <c r="U426" s="5"/>
      <c r="V426" s="5"/>
      <c r="W426" s="5"/>
      <c r="X426" s="5"/>
      <c r="Y426" s="5"/>
      <c r="Z426" s="5"/>
      <c r="AA426" s="5"/>
      <c r="AB426" s="5"/>
      <c r="AC426" s="5"/>
      <c r="AD426" s="5"/>
      <c r="AE426" s="5"/>
    </row>
    <row r="427" spans="1:31" ht="21" customHeight="1">
      <c r="A427" s="5" t="s">
        <v>277</v>
      </c>
      <c r="B427" s="5" t="s">
        <v>7425</v>
      </c>
      <c r="C427" s="5" t="s">
        <v>41</v>
      </c>
      <c r="D427" s="5" t="s">
        <v>43</v>
      </c>
      <c r="E427" s="5" t="s">
        <v>29</v>
      </c>
      <c r="F427" s="7">
        <v>8</v>
      </c>
      <c r="G427" s="7">
        <v>10</v>
      </c>
      <c r="H427" s="5" t="s">
        <v>30</v>
      </c>
      <c r="I427" s="5" t="s">
        <v>31</v>
      </c>
      <c r="J427" s="5" t="s">
        <v>57</v>
      </c>
      <c r="K427" s="9" t="s">
        <v>47</v>
      </c>
      <c r="L427" s="5" t="s">
        <v>9531</v>
      </c>
      <c r="M427" s="5" t="s">
        <v>100</v>
      </c>
      <c r="N427" s="5" t="s">
        <v>55</v>
      </c>
      <c r="O427" s="5" t="b">
        <f t="shared" ca="1" si="0"/>
        <v>1</v>
      </c>
      <c r="P427" s="5"/>
      <c r="Q427" s="5"/>
      <c r="R427" s="5"/>
      <c r="S427" s="5"/>
      <c r="T427" s="5"/>
      <c r="U427" s="5"/>
      <c r="V427" s="5"/>
      <c r="W427" s="5"/>
      <c r="X427" s="5"/>
      <c r="Y427" s="5"/>
      <c r="Z427" s="5"/>
      <c r="AA427" s="5"/>
      <c r="AB427" s="5"/>
      <c r="AC427" s="5"/>
      <c r="AD427" s="5"/>
      <c r="AE427" s="5"/>
    </row>
    <row r="428" spans="1:31" ht="21" customHeight="1">
      <c r="A428" s="5" t="s">
        <v>10885</v>
      </c>
      <c r="B428" s="5" t="s">
        <v>2619</v>
      </c>
      <c r="C428" s="5" t="s">
        <v>41</v>
      </c>
      <c r="D428" s="5" t="s">
        <v>43</v>
      </c>
      <c r="E428" s="5" t="s">
        <v>45</v>
      </c>
      <c r="F428" s="7">
        <v>8</v>
      </c>
      <c r="G428" s="7">
        <v>12</v>
      </c>
      <c r="H428" s="5" t="s">
        <v>852</v>
      </c>
      <c r="I428" s="9" t="s">
        <v>24</v>
      </c>
      <c r="J428" s="5" t="s">
        <v>76</v>
      </c>
      <c r="K428" s="5" t="s">
        <v>2624</v>
      </c>
      <c r="L428" s="5" t="s">
        <v>10886</v>
      </c>
      <c r="M428" s="5" t="s">
        <v>53</v>
      </c>
      <c r="N428" s="5" t="s">
        <v>237</v>
      </c>
      <c r="O428" s="5" t="b">
        <f t="shared" ca="1" si="0"/>
        <v>1</v>
      </c>
      <c r="P428" s="5"/>
      <c r="Q428" s="5"/>
      <c r="R428" s="5"/>
      <c r="S428" s="5"/>
      <c r="T428" s="5"/>
      <c r="U428" s="5"/>
      <c r="V428" s="5"/>
      <c r="W428" s="5"/>
      <c r="X428" s="5"/>
      <c r="Y428" s="5"/>
      <c r="Z428" s="5"/>
      <c r="AA428" s="5"/>
      <c r="AB428" s="5"/>
      <c r="AC428" s="5"/>
      <c r="AD428" s="5"/>
      <c r="AE428" s="5"/>
    </row>
    <row r="429" spans="1:31" ht="21" customHeight="1">
      <c r="A429" s="5" t="s">
        <v>7950</v>
      </c>
      <c r="B429" s="5" t="s">
        <v>7952</v>
      </c>
      <c r="C429" s="5" t="s">
        <v>41</v>
      </c>
      <c r="D429" s="5" t="s">
        <v>114</v>
      </c>
      <c r="E429" s="5" t="s">
        <v>45</v>
      </c>
      <c r="F429" s="7">
        <v>8</v>
      </c>
      <c r="G429" s="7">
        <v>12</v>
      </c>
      <c r="H429" s="5" t="s">
        <v>852</v>
      </c>
      <c r="I429" s="5" t="s">
        <v>125</v>
      </c>
      <c r="J429" s="5" t="s">
        <v>76</v>
      </c>
      <c r="K429" s="5" t="s">
        <v>415</v>
      </c>
      <c r="L429" s="5" t="s">
        <v>7953</v>
      </c>
      <c r="M429" s="5" t="s">
        <v>53</v>
      </c>
      <c r="N429" s="5" t="s">
        <v>55</v>
      </c>
      <c r="O429" s="5" t="b">
        <f t="shared" ca="1" si="0"/>
        <v>1</v>
      </c>
      <c r="P429" s="5" t="b">
        <f t="shared" ref="P429:P430" ca="1" si="50">IFERROR(__xludf.DUMMYFUNCTION("REGEXMATCH(L429,""(?i)Java"")"),TRUE)</f>
        <v>1</v>
      </c>
      <c r="Q429" s="5"/>
      <c r="R429" s="5"/>
      <c r="S429" s="5"/>
      <c r="T429" s="5"/>
      <c r="U429" s="5"/>
      <c r="V429" s="5"/>
      <c r="W429" s="5"/>
      <c r="X429" s="5"/>
      <c r="Y429" s="5"/>
      <c r="Z429" s="5"/>
      <c r="AA429" s="5"/>
      <c r="AB429" s="5"/>
      <c r="AC429" s="5"/>
      <c r="AD429" s="5"/>
      <c r="AE429" s="5"/>
    </row>
    <row r="430" spans="1:31" ht="21" customHeight="1">
      <c r="A430" s="5" t="s">
        <v>8165</v>
      </c>
      <c r="B430" s="5" t="s">
        <v>8167</v>
      </c>
      <c r="C430" s="5" t="s">
        <v>41</v>
      </c>
      <c r="D430" s="5" t="s">
        <v>114</v>
      </c>
      <c r="E430" s="5" t="s">
        <v>45</v>
      </c>
      <c r="F430" s="7">
        <v>8</v>
      </c>
      <c r="G430" s="7">
        <v>14</v>
      </c>
      <c r="H430" s="5" t="s">
        <v>1392</v>
      </c>
      <c r="I430" s="5" t="s">
        <v>31</v>
      </c>
      <c r="J430" s="5" t="s">
        <v>76</v>
      </c>
      <c r="K430" s="5" t="s">
        <v>8169</v>
      </c>
      <c r="L430" s="5" t="s">
        <v>8171</v>
      </c>
      <c r="M430" s="5" t="s">
        <v>167</v>
      </c>
      <c r="N430" s="5" t="s">
        <v>55</v>
      </c>
      <c r="O430" s="5" t="b">
        <f t="shared" ca="1" si="0"/>
        <v>1</v>
      </c>
      <c r="P430" s="5" t="b">
        <f t="shared" ca="1" si="50"/>
        <v>1</v>
      </c>
      <c r="Q430" s="5"/>
      <c r="R430" s="5"/>
      <c r="S430" s="5"/>
      <c r="T430" s="5"/>
      <c r="U430" s="5"/>
      <c r="V430" s="5"/>
      <c r="W430" s="5"/>
      <c r="X430" s="5"/>
      <c r="Y430" s="5"/>
      <c r="Z430" s="5"/>
      <c r="AA430" s="5"/>
      <c r="AB430" s="5"/>
      <c r="AC430" s="5"/>
      <c r="AD430" s="5"/>
      <c r="AE430" s="5"/>
    </row>
    <row r="431" spans="1:31" ht="21" customHeight="1">
      <c r="A431" s="5" t="s">
        <v>9519</v>
      </c>
      <c r="B431" s="5" t="s">
        <v>9520</v>
      </c>
      <c r="C431" s="5" t="s">
        <v>41</v>
      </c>
      <c r="D431" s="5" t="s">
        <v>114</v>
      </c>
      <c r="E431" s="5" t="s">
        <v>29</v>
      </c>
      <c r="F431" s="7">
        <v>8</v>
      </c>
      <c r="G431" s="7">
        <v>15</v>
      </c>
      <c r="H431" s="5" t="s">
        <v>65</v>
      </c>
      <c r="I431" s="5" t="s">
        <v>31</v>
      </c>
      <c r="J431" s="5" t="s">
        <v>57</v>
      </c>
      <c r="K431" s="5" t="s">
        <v>9521</v>
      </c>
      <c r="L431" s="5" t="s">
        <v>9522</v>
      </c>
      <c r="M431" s="5" t="s">
        <v>37</v>
      </c>
      <c r="N431" s="5" t="s">
        <v>55</v>
      </c>
      <c r="O431" s="5" t="b">
        <f t="shared" ca="1" si="0"/>
        <v>1</v>
      </c>
      <c r="P431" s="5"/>
      <c r="Q431" s="5"/>
      <c r="R431" s="5"/>
      <c r="S431" s="5"/>
      <c r="T431" s="5"/>
      <c r="U431" s="5"/>
      <c r="V431" s="5"/>
      <c r="W431" s="5"/>
      <c r="X431" s="5"/>
      <c r="Y431" s="5"/>
      <c r="Z431" s="5"/>
      <c r="AA431" s="5"/>
      <c r="AB431" s="5"/>
      <c r="AC431" s="5"/>
      <c r="AD431" s="5"/>
      <c r="AE431" s="5"/>
    </row>
    <row r="432" spans="1:31" ht="21" customHeight="1">
      <c r="A432" s="5" t="s">
        <v>7050</v>
      </c>
      <c r="B432" s="5" t="s">
        <v>9405</v>
      </c>
      <c r="C432" s="5" t="s">
        <v>41</v>
      </c>
      <c r="D432" s="5" t="s">
        <v>114</v>
      </c>
      <c r="E432" s="5" t="s">
        <v>45</v>
      </c>
      <c r="F432" s="7">
        <v>8</v>
      </c>
      <c r="G432" s="7">
        <v>12</v>
      </c>
      <c r="H432" s="5" t="s">
        <v>852</v>
      </c>
      <c r="I432" s="5" t="s">
        <v>108</v>
      </c>
      <c r="J432" s="5" t="s">
        <v>2067</v>
      </c>
      <c r="K432" s="5" t="s">
        <v>9410</v>
      </c>
      <c r="L432" s="5" t="s">
        <v>9411</v>
      </c>
      <c r="M432" s="5" t="s">
        <v>53</v>
      </c>
      <c r="N432" s="5" t="s">
        <v>44</v>
      </c>
      <c r="O432" s="5" t="b">
        <f t="shared" ca="1" si="0"/>
        <v>1</v>
      </c>
      <c r="P432" s="5"/>
      <c r="Q432" s="5"/>
      <c r="R432" s="5"/>
      <c r="S432" s="5"/>
      <c r="T432" s="5"/>
      <c r="U432" s="5"/>
      <c r="V432" s="5"/>
      <c r="W432" s="5"/>
      <c r="X432" s="5"/>
      <c r="Y432" s="5"/>
      <c r="Z432" s="5"/>
      <c r="AA432" s="5"/>
      <c r="AB432" s="5"/>
      <c r="AC432" s="5"/>
      <c r="AD432" s="5"/>
      <c r="AE432" s="5"/>
    </row>
    <row r="433" spans="1:31" ht="21" customHeight="1">
      <c r="A433" s="5" t="s">
        <v>9990</v>
      </c>
      <c r="B433" s="5" t="s">
        <v>10909</v>
      </c>
      <c r="C433" s="5" t="s">
        <v>41</v>
      </c>
      <c r="D433" s="5" t="s">
        <v>114</v>
      </c>
      <c r="E433" s="5" t="s">
        <v>45</v>
      </c>
      <c r="F433" s="7">
        <v>8</v>
      </c>
      <c r="G433" s="7">
        <v>10</v>
      </c>
      <c r="H433" s="5" t="s">
        <v>30</v>
      </c>
      <c r="I433" s="5" t="s">
        <v>108</v>
      </c>
      <c r="J433" s="5" t="s">
        <v>10910</v>
      </c>
      <c r="K433" s="5" t="s">
        <v>10911</v>
      </c>
      <c r="L433" s="5" t="s">
        <v>10912</v>
      </c>
      <c r="M433" s="5" t="s">
        <v>167</v>
      </c>
      <c r="N433" s="5" t="s">
        <v>44</v>
      </c>
      <c r="O433" s="5" t="b">
        <f t="shared" ca="1" si="0"/>
        <v>1</v>
      </c>
      <c r="P433" s="5"/>
      <c r="Q433" s="5"/>
      <c r="R433" s="5"/>
      <c r="S433" s="5"/>
      <c r="T433" s="5"/>
      <c r="U433" s="5"/>
      <c r="V433" s="5"/>
      <c r="W433" s="5"/>
      <c r="X433" s="5"/>
      <c r="Y433" s="5"/>
      <c r="Z433" s="5"/>
      <c r="AA433" s="5"/>
      <c r="AB433" s="5"/>
      <c r="AC433" s="5"/>
      <c r="AD433" s="5"/>
      <c r="AE433" s="5"/>
    </row>
    <row r="434" spans="1:31" ht="21" customHeight="1">
      <c r="A434" s="5" t="s">
        <v>9037</v>
      </c>
      <c r="B434" s="5" t="s">
        <v>9038</v>
      </c>
      <c r="C434" s="5" t="s">
        <v>41</v>
      </c>
      <c r="D434" s="5" t="s">
        <v>114</v>
      </c>
      <c r="E434" s="5" t="s">
        <v>29</v>
      </c>
      <c r="F434" s="7">
        <v>8</v>
      </c>
      <c r="G434" s="7">
        <v>10</v>
      </c>
      <c r="H434" s="5" t="s">
        <v>30</v>
      </c>
      <c r="I434" s="9" t="s">
        <v>24</v>
      </c>
      <c r="J434" s="5" t="s">
        <v>76</v>
      </c>
      <c r="K434" s="5" t="s">
        <v>9041</v>
      </c>
      <c r="L434" s="5" t="s">
        <v>9044</v>
      </c>
      <c r="M434" s="5" t="s">
        <v>37</v>
      </c>
      <c r="N434" s="5" t="s">
        <v>237</v>
      </c>
      <c r="O434" s="5" t="b">
        <f t="shared" ca="1" si="0"/>
        <v>1</v>
      </c>
      <c r="P434" s="5" t="b">
        <f ca="1">IFERROR(__xludf.DUMMYFUNCTION("REGEXMATCH(L434,""(?i)Java"")"),TRUE)</f>
        <v>1</v>
      </c>
      <c r="Q434" s="5"/>
      <c r="R434" s="5"/>
      <c r="S434" s="5"/>
      <c r="T434" s="5"/>
      <c r="U434" s="5"/>
      <c r="V434" s="5"/>
      <c r="W434" s="5"/>
      <c r="X434" s="5"/>
      <c r="Y434" s="5"/>
      <c r="Z434" s="5"/>
      <c r="AA434" s="5"/>
      <c r="AB434" s="5"/>
      <c r="AC434" s="5"/>
      <c r="AD434" s="5"/>
      <c r="AE434" s="5"/>
    </row>
    <row r="435" spans="1:31" ht="21" customHeight="1">
      <c r="A435" s="5" t="s">
        <v>277</v>
      </c>
      <c r="B435" s="5" t="s">
        <v>10925</v>
      </c>
      <c r="C435" s="5" t="s">
        <v>41</v>
      </c>
      <c r="D435" s="5" t="s">
        <v>114</v>
      </c>
      <c r="E435" s="5" t="s">
        <v>29</v>
      </c>
      <c r="F435" s="7">
        <v>8</v>
      </c>
      <c r="G435" s="7">
        <v>10</v>
      </c>
      <c r="H435" s="5" t="s">
        <v>30</v>
      </c>
      <c r="I435" s="5" t="s">
        <v>31</v>
      </c>
      <c r="J435" s="5" t="s">
        <v>161</v>
      </c>
      <c r="K435" s="5" t="s">
        <v>10926</v>
      </c>
      <c r="L435" s="5" t="s">
        <v>10927</v>
      </c>
      <c r="M435" s="5" t="s">
        <v>37</v>
      </c>
      <c r="N435" s="5" t="s">
        <v>55</v>
      </c>
      <c r="O435" s="5" t="b">
        <f t="shared" ca="1" si="0"/>
        <v>1</v>
      </c>
      <c r="P435" s="5"/>
      <c r="Q435" s="5"/>
      <c r="R435" s="5"/>
      <c r="S435" s="5"/>
      <c r="T435" s="5"/>
      <c r="U435" s="5"/>
      <c r="V435" s="5"/>
      <c r="W435" s="5"/>
      <c r="X435" s="5"/>
      <c r="Y435" s="5"/>
      <c r="Z435" s="5"/>
      <c r="AA435" s="5"/>
      <c r="AB435" s="5"/>
      <c r="AC435" s="5"/>
      <c r="AD435" s="5"/>
      <c r="AE435" s="5"/>
    </row>
    <row r="436" spans="1:31" ht="21" customHeight="1">
      <c r="A436" s="5" t="s">
        <v>7697</v>
      </c>
      <c r="B436" s="5" t="s">
        <v>792</v>
      </c>
      <c r="C436" s="5" t="s">
        <v>41</v>
      </c>
      <c r="D436" s="5" t="s">
        <v>94</v>
      </c>
      <c r="E436" s="5" t="s">
        <v>45</v>
      </c>
      <c r="F436" s="7">
        <v>8</v>
      </c>
      <c r="G436" s="7">
        <v>10</v>
      </c>
      <c r="H436" s="5" t="s">
        <v>30</v>
      </c>
      <c r="I436" s="9" t="s">
        <v>24</v>
      </c>
      <c r="J436" s="5" t="s">
        <v>444</v>
      </c>
      <c r="K436" s="5" t="s">
        <v>795</v>
      </c>
      <c r="L436" s="5" t="s">
        <v>7700</v>
      </c>
      <c r="M436" s="5" t="s">
        <v>100</v>
      </c>
      <c r="N436" s="5" t="s">
        <v>55</v>
      </c>
      <c r="O436" s="5" t="b">
        <f t="shared" ca="1" si="0"/>
        <v>1</v>
      </c>
      <c r="P436" s="5"/>
      <c r="Q436" s="5"/>
      <c r="R436" s="5"/>
      <c r="S436" s="5"/>
      <c r="T436" s="5"/>
      <c r="U436" s="5"/>
      <c r="V436" s="5"/>
      <c r="W436" s="5"/>
      <c r="X436" s="5"/>
      <c r="Y436" s="5"/>
      <c r="Z436" s="5"/>
      <c r="AA436" s="5"/>
      <c r="AB436" s="5"/>
      <c r="AC436" s="5"/>
      <c r="AD436" s="5"/>
      <c r="AE436" s="5"/>
    </row>
    <row r="437" spans="1:31" ht="21" customHeight="1">
      <c r="A437" s="5" t="s">
        <v>10931</v>
      </c>
      <c r="B437" s="5" t="s">
        <v>10932</v>
      </c>
      <c r="C437" s="5" t="s">
        <v>41</v>
      </c>
      <c r="D437" s="5" t="s">
        <v>94</v>
      </c>
      <c r="E437" s="5" t="s">
        <v>45</v>
      </c>
      <c r="F437" s="7">
        <v>8</v>
      </c>
      <c r="G437" s="7">
        <v>15</v>
      </c>
      <c r="H437" s="5" t="s">
        <v>65</v>
      </c>
      <c r="I437" s="9" t="s">
        <v>24</v>
      </c>
      <c r="J437" s="5" t="s">
        <v>57</v>
      </c>
      <c r="K437" s="5" t="s">
        <v>10933</v>
      </c>
      <c r="L437" s="5" t="s">
        <v>10934</v>
      </c>
      <c r="M437" s="5" t="s">
        <v>167</v>
      </c>
      <c r="N437" s="5" t="s">
        <v>55</v>
      </c>
      <c r="O437" s="5" t="b">
        <f t="shared" ca="1" si="0"/>
        <v>1</v>
      </c>
      <c r="P437" s="5"/>
      <c r="Q437" s="5"/>
      <c r="R437" s="5"/>
      <c r="S437" s="5"/>
      <c r="T437" s="5"/>
      <c r="U437" s="5"/>
      <c r="V437" s="5"/>
      <c r="W437" s="5"/>
      <c r="X437" s="5"/>
      <c r="Y437" s="5"/>
      <c r="Z437" s="5"/>
      <c r="AA437" s="5"/>
      <c r="AB437" s="5"/>
      <c r="AC437" s="5"/>
      <c r="AD437" s="5"/>
      <c r="AE437" s="5"/>
    </row>
    <row r="438" spans="1:31" ht="21" customHeight="1">
      <c r="A438" s="5" t="s">
        <v>2893</v>
      </c>
      <c r="B438" s="5" t="s">
        <v>7761</v>
      </c>
      <c r="C438" s="5" t="s">
        <v>41</v>
      </c>
      <c r="D438" s="5" t="s">
        <v>94</v>
      </c>
      <c r="E438" s="5" t="s">
        <v>29</v>
      </c>
      <c r="F438" s="7">
        <v>8</v>
      </c>
      <c r="G438" s="7">
        <v>10</v>
      </c>
      <c r="H438" s="5" t="s">
        <v>30</v>
      </c>
      <c r="I438" s="5" t="s">
        <v>31</v>
      </c>
      <c r="J438" s="5" t="s">
        <v>2067</v>
      </c>
      <c r="K438" s="5" t="s">
        <v>7762</v>
      </c>
      <c r="L438" s="5" t="s">
        <v>7764</v>
      </c>
      <c r="M438" s="5" t="s">
        <v>53</v>
      </c>
      <c r="N438" s="5" t="s">
        <v>55</v>
      </c>
      <c r="O438" s="5" t="b">
        <f t="shared" ca="1" si="0"/>
        <v>1</v>
      </c>
      <c r="P438" s="5"/>
      <c r="Q438" s="5"/>
      <c r="R438" s="5"/>
      <c r="S438" s="5"/>
      <c r="T438" s="5"/>
      <c r="U438" s="5"/>
      <c r="V438" s="5"/>
      <c r="W438" s="5"/>
      <c r="X438" s="5"/>
      <c r="Y438" s="5"/>
      <c r="Z438" s="5"/>
      <c r="AA438" s="5"/>
      <c r="AB438" s="5"/>
      <c r="AC438" s="5"/>
      <c r="AD438" s="5"/>
      <c r="AE438" s="5"/>
    </row>
    <row r="439" spans="1:31" ht="21" customHeight="1">
      <c r="A439" s="5" t="s">
        <v>10940</v>
      </c>
      <c r="B439" s="5" t="s">
        <v>5854</v>
      </c>
      <c r="C439" s="5" t="s">
        <v>41</v>
      </c>
      <c r="D439" s="5" t="s">
        <v>94</v>
      </c>
      <c r="E439" s="5" t="s">
        <v>45</v>
      </c>
      <c r="F439" s="7">
        <v>8</v>
      </c>
      <c r="G439" s="7">
        <v>16</v>
      </c>
      <c r="H439" s="5" t="s">
        <v>478</v>
      </c>
      <c r="I439" s="5" t="s">
        <v>108</v>
      </c>
      <c r="J439" s="5" t="s">
        <v>57</v>
      </c>
      <c r="K439" s="9" t="s">
        <v>47</v>
      </c>
      <c r="L439" s="5" t="s">
        <v>10943</v>
      </c>
      <c r="M439" s="5" t="s">
        <v>53</v>
      </c>
      <c r="N439" s="5" t="s">
        <v>55</v>
      </c>
      <c r="O439" s="5" t="b">
        <f t="shared" ca="1" si="0"/>
        <v>1</v>
      </c>
      <c r="P439" s="5"/>
      <c r="Q439" s="5"/>
      <c r="R439" s="5"/>
      <c r="S439" s="5"/>
      <c r="T439" s="5"/>
      <c r="U439" s="5"/>
      <c r="V439" s="5"/>
      <c r="W439" s="5"/>
      <c r="X439" s="5"/>
      <c r="Y439" s="5"/>
      <c r="Z439" s="5"/>
      <c r="AA439" s="5"/>
      <c r="AB439" s="5"/>
      <c r="AC439" s="5"/>
      <c r="AD439" s="5"/>
      <c r="AE439" s="5"/>
    </row>
    <row r="440" spans="1:31" ht="21" customHeight="1">
      <c r="A440" s="5" t="s">
        <v>713</v>
      </c>
      <c r="B440" s="5" t="s">
        <v>10945</v>
      </c>
      <c r="C440" s="5" t="s">
        <v>41</v>
      </c>
      <c r="D440" s="5" t="s">
        <v>94</v>
      </c>
      <c r="E440" s="5" t="s">
        <v>45</v>
      </c>
      <c r="F440" s="7">
        <v>8</v>
      </c>
      <c r="G440" s="7">
        <v>15</v>
      </c>
      <c r="H440" s="5" t="s">
        <v>65</v>
      </c>
      <c r="I440" s="5" t="s">
        <v>31</v>
      </c>
      <c r="J440" s="5" t="s">
        <v>245</v>
      </c>
      <c r="K440" s="5" t="s">
        <v>10946</v>
      </c>
      <c r="L440" s="5" t="s">
        <v>10948</v>
      </c>
      <c r="M440" s="5" t="s">
        <v>53</v>
      </c>
      <c r="N440" s="5" t="s">
        <v>55</v>
      </c>
      <c r="O440" s="5" t="b">
        <f t="shared" ca="1" si="0"/>
        <v>1</v>
      </c>
      <c r="P440" s="5"/>
      <c r="Q440" s="5"/>
      <c r="R440" s="5"/>
      <c r="S440" s="5"/>
      <c r="T440" s="5"/>
      <c r="U440" s="5"/>
      <c r="V440" s="5"/>
      <c r="W440" s="5"/>
      <c r="X440" s="5"/>
      <c r="Y440" s="5"/>
      <c r="Z440" s="5"/>
      <c r="AA440" s="5"/>
      <c r="AB440" s="5"/>
      <c r="AC440" s="5"/>
      <c r="AD440" s="5"/>
      <c r="AE440" s="5"/>
    </row>
    <row r="441" spans="1:31" ht="21" customHeight="1">
      <c r="A441" s="5" t="s">
        <v>8069</v>
      </c>
      <c r="B441" s="5" t="s">
        <v>8070</v>
      </c>
      <c r="C441" s="5" t="s">
        <v>41</v>
      </c>
      <c r="D441" s="5" t="s">
        <v>94</v>
      </c>
      <c r="E441" s="5" t="s">
        <v>29</v>
      </c>
      <c r="F441" s="7">
        <v>8</v>
      </c>
      <c r="G441" s="7">
        <v>12</v>
      </c>
      <c r="H441" s="5" t="s">
        <v>852</v>
      </c>
      <c r="I441" s="5" t="s">
        <v>108</v>
      </c>
      <c r="J441" s="5" t="s">
        <v>686</v>
      </c>
      <c r="K441" s="5" t="s">
        <v>8073</v>
      </c>
      <c r="L441" s="5" t="s">
        <v>8076</v>
      </c>
      <c r="M441" s="5" t="s">
        <v>53</v>
      </c>
      <c r="N441" s="5" t="s">
        <v>55</v>
      </c>
      <c r="O441" s="5" t="b">
        <f t="shared" ca="1" si="0"/>
        <v>1</v>
      </c>
      <c r="P441" s="5" t="b">
        <f ca="1">IFERROR(__xludf.DUMMYFUNCTION("REGEXMATCH(L441,""(?i)Java"")"),TRUE)</f>
        <v>1</v>
      </c>
      <c r="Q441" s="5"/>
      <c r="R441" s="5"/>
      <c r="S441" s="5"/>
      <c r="T441" s="5"/>
      <c r="U441" s="5"/>
      <c r="V441" s="5"/>
      <c r="W441" s="5"/>
      <c r="X441" s="5"/>
      <c r="Y441" s="5"/>
      <c r="Z441" s="5"/>
      <c r="AA441" s="5"/>
      <c r="AB441" s="5"/>
      <c r="AC441" s="5"/>
      <c r="AD441" s="5"/>
      <c r="AE441" s="5"/>
    </row>
    <row r="442" spans="1:31" ht="21" customHeight="1">
      <c r="A442" s="5" t="s">
        <v>10956</v>
      </c>
      <c r="B442" s="5" t="s">
        <v>10859</v>
      </c>
      <c r="C442" s="5" t="s">
        <v>41</v>
      </c>
      <c r="D442" s="5" t="s">
        <v>94</v>
      </c>
      <c r="E442" s="5" t="s">
        <v>29</v>
      </c>
      <c r="F442" s="7">
        <v>8</v>
      </c>
      <c r="G442" s="7">
        <v>15</v>
      </c>
      <c r="H442" s="5" t="s">
        <v>65</v>
      </c>
      <c r="I442" s="5" t="s">
        <v>31</v>
      </c>
      <c r="J442" s="5" t="s">
        <v>117</v>
      </c>
      <c r="K442" s="5" t="s">
        <v>10860</v>
      </c>
      <c r="L442" s="5" t="s">
        <v>10960</v>
      </c>
      <c r="M442" s="5" t="s">
        <v>53</v>
      </c>
      <c r="N442" s="5" t="s">
        <v>237</v>
      </c>
      <c r="O442" s="5" t="b">
        <f t="shared" ca="1" si="0"/>
        <v>1</v>
      </c>
      <c r="P442" s="5"/>
      <c r="Q442" s="5"/>
      <c r="R442" s="5"/>
      <c r="S442" s="5"/>
      <c r="T442" s="5"/>
      <c r="U442" s="5"/>
      <c r="V442" s="5"/>
      <c r="W442" s="5"/>
      <c r="X442" s="5"/>
      <c r="Y442" s="5"/>
      <c r="Z442" s="5"/>
      <c r="AA442" s="5"/>
      <c r="AB442" s="5"/>
      <c r="AC442" s="5"/>
      <c r="AD442" s="5"/>
      <c r="AE442" s="5"/>
    </row>
    <row r="443" spans="1:31" ht="21" customHeight="1">
      <c r="A443" s="5" t="s">
        <v>7050</v>
      </c>
      <c r="B443" s="5" t="s">
        <v>7334</v>
      </c>
      <c r="C443" s="5" t="s">
        <v>41</v>
      </c>
      <c r="D443" s="5" t="s">
        <v>94</v>
      </c>
      <c r="E443" s="5" t="s">
        <v>45</v>
      </c>
      <c r="F443" s="7">
        <v>8</v>
      </c>
      <c r="G443" s="7">
        <v>15</v>
      </c>
      <c r="H443" s="5" t="s">
        <v>65</v>
      </c>
      <c r="I443" s="5" t="s">
        <v>31</v>
      </c>
      <c r="J443" s="5" t="s">
        <v>57</v>
      </c>
      <c r="K443" s="5" t="s">
        <v>10961</v>
      </c>
      <c r="L443" s="5" t="s">
        <v>10962</v>
      </c>
      <c r="M443" s="5" t="s">
        <v>100</v>
      </c>
      <c r="N443" s="5" t="s">
        <v>55</v>
      </c>
      <c r="O443" s="5" t="b">
        <f t="shared" ca="1" si="0"/>
        <v>1</v>
      </c>
      <c r="P443" s="5"/>
      <c r="Q443" s="5"/>
      <c r="R443" s="5"/>
      <c r="S443" s="5"/>
      <c r="T443" s="5"/>
      <c r="U443" s="5"/>
      <c r="V443" s="5"/>
      <c r="W443" s="5"/>
      <c r="X443" s="5"/>
      <c r="Y443" s="5"/>
      <c r="Z443" s="5"/>
      <c r="AA443" s="5"/>
      <c r="AB443" s="5"/>
      <c r="AC443" s="5"/>
      <c r="AD443" s="5"/>
      <c r="AE443" s="5"/>
    </row>
    <row r="444" spans="1:31" ht="21" customHeight="1">
      <c r="A444" s="5" t="s">
        <v>6245</v>
      </c>
      <c r="B444" s="5" t="s">
        <v>10966</v>
      </c>
      <c r="C444" s="5" t="s">
        <v>41</v>
      </c>
      <c r="D444" s="5" t="s">
        <v>94</v>
      </c>
      <c r="E444" s="5" t="s">
        <v>45</v>
      </c>
      <c r="F444" s="7">
        <v>8</v>
      </c>
      <c r="G444" s="7">
        <v>10</v>
      </c>
      <c r="H444" s="5" t="s">
        <v>30</v>
      </c>
      <c r="I444" s="5" t="s">
        <v>31</v>
      </c>
      <c r="J444" s="5" t="s">
        <v>57</v>
      </c>
      <c r="K444" s="5" t="s">
        <v>10970</v>
      </c>
      <c r="L444" s="5" t="s">
        <v>10971</v>
      </c>
      <c r="M444" s="5" t="s">
        <v>37</v>
      </c>
      <c r="N444" s="5" t="s">
        <v>55</v>
      </c>
      <c r="O444" s="5" t="b">
        <f t="shared" ca="1" si="0"/>
        <v>1</v>
      </c>
      <c r="P444" s="5"/>
      <c r="Q444" s="5"/>
      <c r="R444" s="5"/>
      <c r="S444" s="5"/>
      <c r="T444" s="5"/>
      <c r="U444" s="5"/>
      <c r="V444" s="5"/>
      <c r="W444" s="5"/>
      <c r="X444" s="5"/>
      <c r="Y444" s="5"/>
      <c r="Z444" s="5"/>
      <c r="AA444" s="5"/>
      <c r="AB444" s="5"/>
      <c r="AC444" s="5"/>
      <c r="AD444" s="5"/>
      <c r="AE444" s="5"/>
    </row>
    <row r="445" spans="1:31" ht="21" customHeight="1">
      <c r="A445" s="5" t="s">
        <v>277</v>
      </c>
      <c r="B445" s="5" t="s">
        <v>10972</v>
      </c>
      <c r="C445" s="5" t="s">
        <v>41</v>
      </c>
      <c r="D445" s="5" t="s">
        <v>94</v>
      </c>
      <c r="E445" s="5" t="s">
        <v>45</v>
      </c>
      <c r="F445" s="7">
        <v>8</v>
      </c>
      <c r="G445" s="7">
        <v>10</v>
      </c>
      <c r="H445" s="5" t="s">
        <v>30</v>
      </c>
      <c r="I445" s="5" t="s">
        <v>31</v>
      </c>
      <c r="J445" s="5" t="s">
        <v>117</v>
      </c>
      <c r="K445" s="5" t="s">
        <v>10973</v>
      </c>
      <c r="L445" s="5" t="s">
        <v>10974</v>
      </c>
      <c r="M445" s="5" t="s">
        <v>53</v>
      </c>
      <c r="N445" s="5" t="s">
        <v>55</v>
      </c>
      <c r="O445" s="5" t="b">
        <f t="shared" ca="1" si="0"/>
        <v>1</v>
      </c>
      <c r="P445" s="5"/>
      <c r="Q445" s="5"/>
      <c r="R445" s="5"/>
      <c r="S445" s="5"/>
      <c r="T445" s="5"/>
      <c r="U445" s="5"/>
      <c r="V445" s="5"/>
      <c r="W445" s="5"/>
      <c r="X445" s="5"/>
      <c r="Y445" s="5"/>
      <c r="Z445" s="5"/>
      <c r="AA445" s="5"/>
      <c r="AB445" s="5"/>
      <c r="AC445" s="5"/>
      <c r="AD445" s="5"/>
      <c r="AE445" s="5"/>
    </row>
    <row r="446" spans="1:31" ht="21" customHeight="1">
      <c r="A446" s="5" t="s">
        <v>277</v>
      </c>
      <c r="B446" s="5" t="s">
        <v>10978</v>
      </c>
      <c r="C446" s="5" t="s">
        <v>41</v>
      </c>
      <c r="D446" s="5" t="s">
        <v>94</v>
      </c>
      <c r="E446" s="5" t="s">
        <v>29</v>
      </c>
      <c r="F446" s="7">
        <v>8</v>
      </c>
      <c r="G446" s="7">
        <v>14</v>
      </c>
      <c r="H446" s="5" t="s">
        <v>1392</v>
      </c>
      <c r="I446" s="5" t="s">
        <v>108</v>
      </c>
      <c r="J446" s="5" t="s">
        <v>1682</v>
      </c>
      <c r="K446" s="5" t="s">
        <v>10979</v>
      </c>
      <c r="L446" s="5" t="s">
        <v>10980</v>
      </c>
      <c r="M446" s="5" t="s">
        <v>37</v>
      </c>
      <c r="N446" s="5" t="s">
        <v>55</v>
      </c>
      <c r="O446" s="5" t="b">
        <f t="shared" ca="1" si="0"/>
        <v>1</v>
      </c>
      <c r="P446" s="5"/>
      <c r="Q446" s="5"/>
      <c r="R446" s="5"/>
      <c r="S446" s="5"/>
      <c r="T446" s="5"/>
      <c r="U446" s="5"/>
      <c r="V446" s="5"/>
      <c r="W446" s="5"/>
      <c r="X446" s="5"/>
      <c r="Y446" s="5"/>
      <c r="Z446" s="5"/>
      <c r="AA446" s="5"/>
      <c r="AB446" s="5"/>
      <c r="AC446" s="5"/>
      <c r="AD446" s="5"/>
      <c r="AE446" s="5"/>
    </row>
    <row r="447" spans="1:31" ht="21" customHeight="1">
      <c r="A447" s="5" t="s">
        <v>10984</v>
      </c>
      <c r="B447" s="5" t="s">
        <v>10985</v>
      </c>
      <c r="C447" s="5" t="s">
        <v>41</v>
      </c>
      <c r="D447" s="5" t="s">
        <v>94</v>
      </c>
      <c r="E447" s="5" t="s">
        <v>29</v>
      </c>
      <c r="F447" s="7">
        <v>8</v>
      </c>
      <c r="G447" s="7">
        <v>15</v>
      </c>
      <c r="H447" s="5" t="s">
        <v>65</v>
      </c>
      <c r="I447" s="5" t="s">
        <v>66</v>
      </c>
      <c r="J447" s="5" t="s">
        <v>3655</v>
      </c>
      <c r="K447" s="5" t="s">
        <v>10988</v>
      </c>
      <c r="L447" s="5" t="s">
        <v>10989</v>
      </c>
      <c r="M447" s="5" t="s">
        <v>100</v>
      </c>
      <c r="N447" s="5" t="s">
        <v>55</v>
      </c>
      <c r="O447" s="5" t="b">
        <f t="shared" ca="1" si="0"/>
        <v>1</v>
      </c>
      <c r="P447" s="5"/>
      <c r="Q447" s="5"/>
      <c r="R447" s="5"/>
      <c r="S447" s="5"/>
      <c r="T447" s="5"/>
      <c r="U447" s="5"/>
      <c r="V447" s="5"/>
      <c r="W447" s="5"/>
      <c r="X447" s="5"/>
      <c r="Y447" s="5"/>
      <c r="Z447" s="5"/>
      <c r="AA447" s="5"/>
      <c r="AB447" s="5"/>
      <c r="AC447" s="5"/>
      <c r="AD447" s="5"/>
      <c r="AE447" s="5"/>
    </row>
    <row r="448" spans="1:31" ht="21" customHeight="1">
      <c r="A448" s="5" t="s">
        <v>10997</v>
      </c>
      <c r="B448" s="5" t="s">
        <v>10998</v>
      </c>
      <c r="C448" s="5" t="s">
        <v>41</v>
      </c>
      <c r="D448" s="5" t="s">
        <v>94</v>
      </c>
      <c r="E448" s="5" t="s">
        <v>29</v>
      </c>
      <c r="F448" s="7">
        <v>8</v>
      </c>
      <c r="G448" s="7">
        <v>10</v>
      </c>
      <c r="H448" s="5" t="s">
        <v>30</v>
      </c>
      <c r="I448" s="5" t="s">
        <v>108</v>
      </c>
      <c r="J448" s="5" t="s">
        <v>2654</v>
      </c>
      <c r="K448" s="5" t="s">
        <v>10999</v>
      </c>
      <c r="L448" s="5" t="s">
        <v>11002</v>
      </c>
      <c r="M448" s="5" t="s">
        <v>53</v>
      </c>
      <c r="N448" s="5" t="s">
        <v>55</v>
      </c>
      <c r="O448" s="5" t="b">
        <f t="shared" ca="1" si="0"/>
        <v>1</v>
      </c>
      <c r="P448" s="5"/>
      <c r="Q448" s="5"/>
      <c r="R448" s="5"/>
      <c r="S448" s="5"/>
      <c r="T448" s="5"/>
      <c r="U448" s="5"/>
      <c r="V448" s="5"/>
      <c r="W448" s="5"/>
      <c r="X448" s="5"/>
      <c r="Y448" s="5"/>
      <c r="Z448" s="5"/>
      <c r="AA448" s="5"/>
      <c r="AB448" s="5"/>
      <c r="AC448" s="5"/>
      <c r="AD448" s="5"/>
      <c r="AE448" s="5"/>
    </row>
    <row r="449" spans="1:31" ht="21" customHeight="1">
      <c r="A449" s="5" t="s">
        <v>3523</v>
      </c>
      <c r="B449" s="5" t="s">
        <v>11007</v>
      </c>
      <c r="C449" s="5" t="s">
        <v>41</v>
      </c>
      <c r="D449" s="5" t="s">
        <v>94</v>
      </c>
      <c r="E449" s="5" t="s">
        <v>29</v>
      </c>
      <c r="F449" s="7">
        <v>8</v>
      </c>
      <c r="G449" s="7">
        <v>15</v>
      </c>
      <c r="H449" s="5" t="s">
        <v>65</v>
      </c>
      <c r="I449" s="5" t="s">
        <v>31</v>
      </c>
      <c r="J449" s="5" t="s">
        <v>11009</v>
      </c>
      <c r="K449" s="5" t="s">
        <v>10936</v>
      </c>
      <c r="L449" s="9" t="s">
        <v>47</v>
      </c>
      <c r="M449" s="5" t="s">
        <v>37</v>
      </c>
      <c r="N449" s="5" t="s">
        <v>38</v>
      </c>
      <c r="O449" s="5" t="b">
        <f t="shared" ca="1" si="0"/>
        <v>1</v>
      </c>
      <c r="P449" s="9"/>
      <c r="Q449" s="5"/>
      <c r="R449" s="5"/>
      <c r="S449" s="5"/>
      <c r="T449" s="5"/>
      <c r="U449" s="5"/>
      <c r="V449" s="5"/>
      <c r="W449" s="5"/>
      <c r="X449" s="5"/>
      <c r="Y449" s="5"/>
      <c r="Z449" s="5"/>
      <c r="AA449" s="5"/>
      <c r="AB449" s="5"/>
      <c r="AC449" s="5"/>
      <c r="AD449" s="5"/>
      <c r="AE449" s="5"/>
    </row>
    <row r="450" spans="1:31" ht="21" customHeight="1">
      <c r="A450" s="5" t="s">
        <v>8325</v>
      </c>
      <c r="B450" s="5" t="s">
        <v>8326</v>
      </c>
      <c r="C450" s="5" t="s">
        <v>41</v>
      </c>
      <c r="D450" s="5" t="s">
        <v>94</v>
      </c>
      <c r="E450" s="5" t="s">
        <v>29</v>
      </c>
      <c r="F450" s="7">
        <v>8</v>
      </c>
      <c r="G450" s="7">
        <v>12</v>
      </c>
      <c r="H450" s="5" t="s">
        <v>852</v>
      </c>
      <c r="I450" s="9" t="s">
        <v>24</v>
      </c>
      <c r="J450" s="5" t="s">
        <v>947</v>
      </c>
      <c r="K450" s="5" t="s">
        <v>3814</v>
      </c>
      <c r="L450" s="5" t="s">
        <v>8331</v>
      </c>
      <c r="M450" s="5" t="s">
        <v>100</v>
      </c>
      <c r="N450" s="5" t="s">
        <v>55</v>
      </c>
      <c r="O450" s="5" t="b">
        <f t="shared" ca="1" si="0"/>
        <v>1</v>
      </c>
      <c r="P450" s="5" t="b">
        <f t="shared" ref="P450:P454" ca="1" si="51">IFERROR(__xludf.DUMMYFUNCTION("REGEXMATCH(L450,""(?i)Java"")"),TRUE)</f>
        <v>1</v>
      </c>
      <c r="Q450" s="5"/>
      <c r="R450" s="5"/>
      <c r="S450" s="5"/>
      <c r="T450" s="5"/>
      <c r="U450" s="5"/>
      <c r="V450" s="5"/>
      <c r="W450" s="5"/>
      <c r="X450" s="5"/>
      <c r="Y450" s="5"/>
      <c r="Z450" s="5"/>
      <c r="AA450" s="5"/>
      <c r="AB450" s="5"/>
      <c r="AC450" s="5"/>
      <c r="AD450" s="5"/>
      <c r="AE450" s="5"/>
    </row>
    <row r="451" spans="1:31" ht="21" customHeight="1">
      <c r="A451" s="5" t="s">
        <v>8523</v>
      </c>
      <c r="B451" s="5" t="s">
        <v>7120</v>
      </c>
      <c r="C451" s="5" t="s">
        <v>41</v>
      </c>
      <c r="D451" s="5" t="s">
        <v>94</v>
      </c>
      <c r="E451" s="5" t="s">
        <v>45</v>
      </c>
      <c r="F451" s="7">
        <v>8</v>
      </c>
      <c r="G451" s="7">
        <v>15</v>
      </c>
      <c r="H451" s="5" t="s">
        <v>65</v>
      </c>
      <c r="I451" s="5" t="s">
        <v>125</v>
      </c>
      <c r="J451" s="5" t="s">
        <v>252</v>
      </c>
      <c r="K451" s="5" t="s">
        <v>7123</v>
      </c>
      <c r="L451" s="5" t="s">
        <v>8527</v>
      </c>
      <c r="M451" s="5" t="s">
        <v>53</v>
      </c>
      <c r="N451" s="5" t="s">
        <v>55</v>
      </c>
      <c r="O451" s="5" t="b">
        <f t="shared" ca="1" si="0"/>
        <v>1</v>
      </c>
      <c r="P451" s="5" t="b">
        <f t="shared" ca="1" si="51"/>
        <v>1</v>
      </c>
      <c r="Q451" s="5"/>
      <c r="R451" s="5"/>
      <c r="S451" s="5"/>
      <c r="T451" s="5"/>
      <c r="U451" s="5"/>
      <c r="V451" s="5"/>
      <c r="W451" s="5"/>
      <c r="X451" s="5"/>
      <c r="Y451" s="5"/>
      <c r="Z451" s="5"/>
      <c r="AA451" s="5"/>
      <c r="AB451" s="5"/>
      <c r="AC451" s="5"/>
      <c r="AD451" s="5"/>
      <c r="AE451" s="5"/>
    </row>
    <row r="452" spans="1:31" ht="21" customHeight="1">
      <c r="A452" s="5" t="s">
        <v>11023</v>
      </c>
      <c r="B452" s="5" t="s">
        <v>7127</v>
      </c>
      <c r="C452" s="5" t="s">
        <v>41</v>
      </c>
      <c r="D452" s="5" t="s">
        <v>94</v>
      </c>
      <c r="E452" s="5" t="s">
        <v>45</v>
      </c>
      <c r="F452" s="7">
        <v>8</v>
      </c>
      <c r="G452" s="7">
        <v>12</v>
      </c>
      <c r="H452" s="5" t="s">
        <v>852</v>
      </c>
      <c r="I452" s="5" t="s">
        <v>125</v>
      </c>
      <c r="J452" s="5" t="s">
        <v>624</v>
      </c>
      <c r="K452" s="5" t="s">
        <v>7128</v>
      </c>
      <c r="L452" s="5" t="s">
        <v>11024</v>
      </c>
      <c r="M452" s="5" t="s">
        <v>42</v>
      </c>
      <c r="N452" s="5" t="s">
        <v>44</v>
      </c>
      <c r="O452" s="5" t="b">
        <f t="shared" ca="1" si="0"/>
        <v>1</v>
      </c>
      <c r="P452" s="5" t="b">
        <f t="shared" ca="1" si="51"/>
        <v>1</v>
      </c>
      <c r="Q452" s="5"/>
      <c r="R452" s="5"/>
      <c r="S452" s="5"/>
      <c r="T452" s="5"/>
      <c r="U452" s="5"/>
      <c r="V452" s="5"/>
      <c r="W452" s="5"/>
      <c r="X452" s="5"/>
      <c r="Y452" s="5"/>
      <c r="Z452" s="5"/>
      <c r="AA452" s="5"/>
      <c r="AB452" s="5"/>
      <c r="AC452" s="5"/>
      <c r="AD452" s="5"/>
      <c r="AE452" s="5"/>
    </row>
    <row r="453" spans="1:31" ht="21" customHeight="1">
      <c r="A453" s="5" t="s">
        <v>248</v>
      </c>
      <c r="B453" s="5" t="s">
        <v>1194</v>
      </c>
      <c r="C453" s="5" t="s">
        <v>41</v>
      </c>
      <c r="D453" s="5" t="s">
        <v>94</v>
      </c>
      <c r="E453" s="5" t="s">
        <v>29</v>
      </c>
      <c r="F453" s="7">
        <v>8</v>
      </c>
      <c r="G453" s="7">
        <v>15</v>
      </c>
      <c r="H453" s="5" t="s">
        <v>65</v>
      </c>
      <c r="I453" s="5" t="s">
        <v>31</v>
      </c>
      <c r="J453" s="5" t="s">
        <v>106</v>
      </c>
      <c r="K453" s="5" t="s">
        <v>11029</v>
      </c>
      <c r="L453" s="5" t="s">
        <v>11032</v>
      </c>
      <c r="M453" s="5" t="s">
        <v>53</v>
      </c>
      <c r="N453" s="5" t="s">
        <v>55</v>
      </c>
      <c r="O453" s="5" t="b">
        <f t="shared" ca="1" si="0"/>
        <v>1</v>
      </c>
      <c r="P453" s="5" t="b">
        <f t="shared" ca="1" si="51"/>
        <v>1</v>
      </c>
      <c r="Q453" s="5"/>
      <c r="R453" s="5"/>
      <c r="S453" s="5"/>
      <c r="T453" s="5"/>
      <c r="U453" s="5"/>
      <c r="V453" s="5"/>
      <c r="W453" s="5"/>
      <c r="X453" s="5"/>
      <c r="Y453" s="5"/>
      <c r="Z453" s="5"/>
      <c r="AA453" s="5"/>
      <c r="AB453" s="5"/>
      <c r="AC453" s="5"/>
      <c r="AD453" s="5"/>
      <c r="AE453" s="5"/>
    </row>
    <row r="454" spans="1:31" ht="21" customHeight="1">
      <c r="A454" s="5" t="s">
        <v>3402</v>
      </c>
      <c r="B454" s="5" t="s">
        <v>8697</v>
      </c>
      <c r="C454" s="5" t="s">
        <v>41</v>
      </c>
      <c r="D454" s="5" t="s">
        <v>94</v>
      </c>
      <c r="E454" s="5" t="s">
        <v>45</v>
      </c>
      <c r="F454" s="7">
        <v>8</v>
      </c>
      <c r="G454" s="7">
        <v>10</v>
      </c>
      <c r="H454" s="5" t="s">
        <v>30</v>
      </c>
      <c r="I454" s="5" t="s">
        <v>31</v>
      </c>
      <c r="J454" s="5" t="s">
        <v>57</v>
      </c>
      <c r="K454" s="5" t="s">
        <v>8700</v>
      </c>
      <c r="L454" s="5" t="s">
        <v>8703</v>
      </c>
      <c r="M454" s="5" t="s">
        <v>37</v>
      </c>
      <c r="N454" s="5" t="s">
        <v>55</v>
      </c>
      <c r="O454" s="5" t="b">
        <f t="shared" ca="1" si="0"/>
        <v>1</v>
      </c>
      <c r="P454" s="5" t="b">
        <f t="shared" ca="1" si="51"/>
        <v>1</v>
      </c>
      <c r="Q454" s="5"/>
      <c r="R454" s="5"/>
      <c r="S454" s="5"/>
      <c r="T454" s="5"/>
      <c r="U454" s="5"/>
      <c r="V454" s="5"/>
      <c r="W454" s="5"/>
      <c r="X454" s="5"/>
      <c r="Y454" s="5"/>
      <c r="Z454" s="5"/>
      <c r="AA454" s="5"/>
      <c r="AB454" s="5"/>
      <c r="AC454" s="5"/>
      <c r="AD454" s="5"/>
      <c r="AE454" s="5"/>
    </row>
    <row r="455" spans="1:31" ht="21" customHeight="1">
      <c r="A455" s="5" t="s">
        <v>11042</v>
      </c>
      <c r="B455" s="5" t="s">
        <v>11043</v>
      </c>
      <c r="C455" s="5" t="s">
        <v>41</v>
      </c>
      <c r="D455" s="5" t="s">
        <v>94</v>
      </c>
      <c r="E455" s="5" t="s">
        <v>45</v>
      </c>
      <c r="F455" s="7">
        <v>8</v>
      </c>
      <c r="G455" s="7">
        <v>15</v>
      </c>
      <c r="H455" s="5" t="s">
        <v>65</v>
      </c>
      <c r="I455" s="5" t="s">
        <v>66</v>
      </c>
      <c r="J455" s="5" t="s">
        <v>57</v>
      </c>
      <c r="K455" s="5" t="s">
        <v>11044</v>
      </c>
      <c r="L455" s="5" t="s">
        <v>11045</v>
      </c>
      <c r="M455" s="5" t="s">
        <v>100</v>
      </c>
      <c r="N455" s="5" t="s">
        <v>55</v>
      </c>
      <c r="O455" s="5" t="b">
        <f t="shared" ca="1" si="0"/>
        <v>1</v>
      </c>
      <c r="P455" s="5"/>
      <c r="Q455" s="5"/>
      <c r="R455" s="5"/>
      <c r="S455" s="5"/>
      <c r="T455" s="5"/>
      <c r="U455" s="5"/>
      <c r="V455" s="5"/>
      <c r="W455" s="5"/>
      <c r="X455" s="5"/>
      <c r="Y455" s="5"/>
      <c r="Z455" s="5"/>
      <c r="AA455" s="5"/>
      <c r="AB455" s="5"/>
      <c r="AC455" s="5"/>
      <c r="AD455" s="5"/>
      <c r="AE455" s="5"/>
    </row>
    <row r="456" spans="1:31" ht="21" customHeight="1">
      <c r="A456" s="5" t="s">
        <v>11049</v>
      </c>
      <c r="B456" s="5" t="s">
        <v>11050</v>
      </c>
      <c r="C456" s="5" t="s">
        <v>41</v>
      </c>
      <c r="D456" s="5" t="s">
        <v>94</v>
      </c>
      <c r="E456" s="5" t="s">
        <v>45</v>
      </c>
      <c r="F456" s="7">
        <v>8</v>
      </c>
      <c r="G456" s="7">
        <v>10</v>
      </c>
      <c r="H456" s="5" t="s">
        <v>30</v>
      </c>
      <c r="I456" s="5" t="s">
        <v>31</v>
      </c>
      <c r="J456" s="5" t="s">
        <v>76</v>
      </c>
      <c r="K456" s="5" t="s">
        <v>11051</v>
      </c>
      <c r="L456" s="5" t="s">
        <v>11052</v>
      </c>
      <c r="M456" s="5" t="s">
        <v>100</v>
      </c>
      <c r="N456" s="5" t="s">
        <v>55</v>
      </c>
      <c r="O456" s="5" t="b">
        <f t="shared" ca="1" si="0"/>
        <v>1</v>
      </c>
      <c r="P456" s="5"/>
      <c r="Q456" s="5"/>
      <c r="R456" s="5"/>
      <c r="S456" s="5"/>
      <c r="T456" s="5"/>
      <c r="U456" s="5"/>
      <c r="V456" s="5"/>
      <c r="W456" s="5"/>
      <c r="X456" s="5"/>
      <c r="Y456" s="5"/>
      <c r="Z456" s="5"/>
      <c r="AA456" s="5"/>
      <c r="AB456" s="5"/>
      <c r="AC456" s="5"/>
      <c r="AD456" s="5"/>
      <c r="AE456" s="5"/>
    </row>
    <row r="457" spans="1:31" ht="21" customHeight="1">
      <c r="A457" s="5" t="s">
        <v>396</v>
      </c>
      <c r="B457" s="5" t="s">
        <v>7251</v>
      </c>
      <c r="C457" s="5" t="s">
        <v>41</v>
      </c>
      <c r="D457" s="5" t="s">
        <v>94</v>
      </c>
      <c r="E457" s="5" t="s">
        <v>45</v>
      </c>
      <c r="F457" s="7">
        <v>8</v>
      </c>
      <c r="G457" s="7">
        <v>10</v>
      </c>
      <c r="H457" s="5" t="s">
        <v>30</v>
      </c>
      <c r="I457" s="5" t="s">
        <v>108</v>
      </c>
      <c r="J457" s="5" t="s">
        <v>76</v>
      </c>
      <c r="K457" s="5" t="s">
        <v>8947</v>
      </c>
      <c r="L457" s="5" t="s">
        <v>8948</v>
      </c>
      <c r="M457" s="5" t="s">
        <v>53</v>
      </c>
      <c r="N457" s="5" t="s">
        <v>55</v>
      </c>
      <c r="O457" s="5" t="b">
        <f t="shared" ca="1" si="0"/>
        <v>1</v>
      </c>
      <c r="P457" s="5" t="b">
        <f t="shared" ref="P457:P460" ca="1" si="52">IFERROR(__xludf.DUMMYFUNCTION("REGEXMATCH(L457,""(?i)Java"")"),TRUE)</f>
        <v>1</v>
      </c>
      <c r="Q457" s="5"/>
      <c r="R457" s="5"/>
      <c r="S457" s="5"/>
      <c r="T457" s="5"/>
      <c r="U457" s="5"/>
      <c r="V457" s="5"/>
      <c r="W457" s="5"/>
      <c r="X457" s="5"/>
      <c r="Y457" s="5"/>
      <c r="Z457" s="5"/>
      <c r="AA457" s="5"/>
      <c r="AB457" s="5"/>
      <c r="AC457" s="5"/>
      <c r="AD457" s="5"/>
      <c r="AE457" s="5"/>
    </row>
    <row r="458" spans="1:31" ht="21" customHeight="1">
      <c r="A458" s="5" t="s">
        <v>1457</v>
      </c>
      <c r="B458" s="5" t="s">
        <v>9021</v>
      </c>
      <c r="C458" s="5" t="s">
        <v>41</v>
      </c>
      <c r="D458" s="5" t="s">
        <v>94</v>
      </c>
      <c r="E458" s="5" t="s">
        <v>29</v>
      </c>
      <c r="F458" s="7">
        <v>8</v>
      </c>
      <c r="G458" s="7">
        <v>12</v>
      </c>
      <c r="H458" s="5" t="s">
        <v>852</v>
      </c>
      <c r="I458" s="5" t="s">
        <v>66</v>
      </c>
      <c r="J458" s="5" t="s">
        <v>3552</v>
      </c>
      <c r="K458" s="5" t="s">
        <v>9023</v>
      </c>
      <c r="L458" s="5" t="s">
        <v>11063</v>
      </c>
      <c r="M458" s="5" t="s">
        <v>53</v>
      </c>
      <c r="N458" s="5" t="s">
        <v>55</v>
      </c>
      <c r="O458" s="5" t="b">
        <f t="shared" ca="1" si="0"/>
        <v>1</v>
      </c>
      <c r="P458" s="5" t="b">
        <f t="shared" ca="1" si="52"/>
        <v>1</v>
      </c>
      <c r="Q458" s="5"/>
      <c r="R458" s="5"/>
      <c r="S458" s="5"/>
      <c r="T458" s="5"/>
      <c r="U458" s="5"/>
      <c r="V458" s="5"/>
      <c r="W458" s="5"/>
      <c r="X458" s="5"/>
      <c r="Y458" s="5"/>
      <c r="Z458" s="5"/>
      <c r="AA458" s="5"/>
      <c r="AB458" s="5"/>
      <c r="AC458" s="5"/>
      <c r="AD458" s="5"/>
      <c r="AE458" s="5"/>
    </row>
    <row r="459" spans="1:31" ht="21" customHeight="1">
      <c r="A459" s="5" t="s">
        <v>2660</v>
      </c>
      <c r="B459" s="5" t="s">
        <v>9094</v>
      </c>
      <c r="C459" s="5" t="s">
        <v>41</v>
      </c>
      <c r="D459" s="5" t="s">
        <v>94</v>
      </c>
      <c r="E459" s="5" t="s">
        <v>45</v>
      </c>
      <c r="F459" s="7">
        <v>8</v>
      </c>
      <c r="G459" s="7">
        <v>10</v>
      </c>
      <c r="H459" s="5" t="s">
        <v>30</v>
      </c>
      <c r="I459" s="5" t="s">
        <v>125</v>
      </c>
      <c r="J459" s="5" t="s">
        <v>1230</v>
      </c>
      <c r="K459" s="5" t="s">
        <v>9095</v>
      </c>
      <c r="L459" s="5" t="s">
        <v>9097</v>
      </c>
      <c r="M459" s="5" t="s">
        <v>37</v>
      </c>
      <c r="N459" s="5" t="s">
        <v>44</v>
      </c>
      <c r="O459" s="5" t="b">
        <f t="shared" ca="1" si="0"/>
        <v>1</v>
      </c>
      <c r="P459" s="5" t="b">
        <f t="shared" ca="1" si="52"/>
        <v>1</v>
      </c>
      <c r="Q459" s="5"/>
      <c r="R459" s="5"/>
      <c r="S459" s="5"/>
      <c r="T459" s="5"/>
      <c r="U459" s="5"/>
      <c r="V459" s="5"/>
      <c r="W459" s="5"/>
      <c r="X459" s="5"/>
      <c r="Y459" s="5"/>
      <c r="Z459" s="5"/>
      <c r="AA459" s="5"/>
      <c r="AB459" s="5"/>
      <c r="AC459" s="5"/>
      <c r="AD459" s="5"/>
      <c r="AE459" s="5"/>
    </row>
    <row r="460" spans="1:31" ht="21" customHeight="1">
      <c r="A460" s="5" t="s">
        <v>9168</v>
      </c>
      <c r="B460" s="5" t="s">
        <v>9169</v>
      </c>
      <c r="C460" s="5" t="s">
        <v>41</v>
      </c>
      <c r="D460" s="5" t="s">
        <v>94</v>
      </c>
      <c r="E460" s="5" t="s">
        <v>29</v>
      </c>
      <c r="F460" s="7">
        <v>8</v>
      </c>
      <c r="G460" s="7">
        <v>15</v>
      </c>
      <c r="H460" s="5" t="s">
        <v>65</v>
      </c>
      <c r="I460" s="5" t="s">
        <v>125</v>
      </c>
      <c r="J460" s="5" t="s">
        <v>134</v>
      </c>
      <c r="K460" s="5" t="s">
        <v>9172</v>
      </c>
      <c r="L460" s="5" t="s">
        <v>9175</v>
      </c>
      <c r="M460" s="5" t="s">
        <v>53</v>
      </c>
      <c r="N460" s="5" t="s">
        <v>55</v>
      </c>
      <c r="O460" s="5" t="b">
        <f t="shared" ca="1" si="0"/>
        <v>1</v>
      </c>
      <c r="P460" s="5" t="b">
        <f t="shared" ca="1" si="52"/>
        <v>1</v>
      </c>
      <c r="Q460" s="5"/>
      <c r="R460" s="5"/>
      <c r="S460" s="5"/>
      <c r="T460" s="5"/>
      <c r="U460" s="5"/>
      <c r="V460" s="5"/>
      <c r="W460" s="5"/>
      <c r="X460" s="5"/>
      <c r="Y460" s="5"/>
      <c r="Z460" s="5"/>
      <c r="AA460" s="5"/>
      <c r="AB460" s="5"/>
      <c r="AC460" s="5"/>
      <c r="AD460" s="5"/>
      <c r="AE460" s="5"/>
    </row>
    <row r="461" spans="1:31" ht="21" customHeight="1">
      <c r="A461" s="5" t="s">
        <v>4285</v>
      </c>
      <c r="B461" s="5" t="s">
        <v>7144</v>
      </c>
      <c r="C461" s="5" t="s">
        <v>41</v>
      </c>
      <c r="D461" s="5" t="s">
        <v>94</v>
      </c>
      <c r="E461" s="5" t="s">
        <v>45</v>
      </c>
      <c r="F461" s="7">
        <v>8</v>
      </c>
      <c r="G461" s="7">
        <v>15</v>
      </c>
      <c r="H461" s="5" t="s">
        <v>65</v>
      </c>
      <c r="I461" s="5" t="s">
        <v>31</v>
      </c>
      <c r="J461" s="5" t="s">
        <v>4191</v>
      </c>
      <c r="K461" s="5" t="s">
        <v>7146</v>
      </c>
      <c r="L461" s="5" t="s">
        <v>11079</v>
      </c>
      <c r="M461" s="5" t="s">
        <v>37</v>
      </c>
      <c r="N461" s="5" t="s">
        <v>55</v>
      </c>
      <c r="O461" s="5" t="b">
        <f t="shared" ca="1" si="0"/>
        <v>1</v>
      </c>
      <c r="P461" s="5"/>
      <c r="Q461" s="5"/>
      <c r="R461" s="5"/>
      <c r="S461" s="5"/>
      <c r="T461" s="5"/>
      <c r="U461" s="5"/>
      <c r="V461" s="5"/>
      <c r="W461" s="5"/>
      <c r="X461" s="5"/>
      <c r="Y461" s="5"/>
      <c r="Z461" s="5"/>
      <c r="AA461" s="5"/>
      <c r="AB461" s="5"/>
      <c r="AC461" s="5"/>
      <c r="AD461" s="5"/>
      <c r="AE461" s="5"/>
    </row>
    <row r="462" spans="1:31" ht="21" customHeight="1">
      <c r="A462" s="5" t="s">
        <v>277</v>
      </c>
      <c r="B462" s="5" t="s">
        <v>7525</v>
      </c>
      <c r="C462" s="5" t="s">
        <v>41</v>
      </c>
      <c r="D462" s="5" t="s">
        <v>94</v>
      </c>
      <c r="E462" s="5" t="s">
        <v>29</v>
      </c>
      <c r="F462" s="7">
        <v>8</v>
      </c>
      <c r="G462" s="7">
        <v>10</v>
      </c>
      <c r="H462" s="5" t="s">
        <v>30</v>
      </c>
      <c r="I462" s="5" t="s">
        <v>31</v>
      </c>
      <c r="J462" s="5" t="s">
        <v>57</v>
      </c>
      <c r="K462" s="5" t="s">
        <v>10936</v>
      </c>
      <c r="L462" s="5" t="s">
        <v>11084</v>
      </c>
      <c r="M462" s="5" t="s">
        <v>53</v>
      </c>
      <c r="N462" s="5" t="s">
        <v>55</v>
      </c>
      <c r="O462" s="5" t="b">
        <f t="shared" ca="1" si="0"/>
        <v>1</v>
      </c>
      <c r="P462" s="5"/>
      <c r="Q462" s="5"/>
      <c r="R462" s="5"/>
      <c r="S462" s="5"/>
      <c r="T462" s="5"/>
      <c r="U462" s="5"/>
      <c r="V462" s="5"/>
      <c r="W462" s="5"/>
      <c r="X462" s="5"/>
      <c r="Y462" s="5"/>
      <c r="Z462" s="5"/>
      <c r="AA462" s="5"/>
      <c r="AB462" s="5"/>
      <c r="AC462" s="5"/>
      <c r="AD462" s="5"/>
      <c r="AE462" s="5"/>
    </row>
    <row r="463" spans="1:31" ht="21" customHeight="1">
      <c r="A463" s="5" t="s">
        <v>277</v>
      </c>
      <c r="B463" s="5" t="s">
        <v>6038</v>
      </c>
      <c r="C463" s="5" t="s">
        <v>41</v>
      </c>
      <c r="D463" s="5" t="s">
        <v>94</v>
      </c>
      <c r="E463" s="5" t="s">
        <v>45</v>
      </c>
      <c r="F463" s="7">
        <v>8</v>
      </c>
      <c r="G463" s="7">
        <v>10</v>
      </c>
      <c r="H463" s="5" t="s">
        <v>30</v>
      </c>
      <c r="I463" s="5" t="s">
        <v>125</v>
      </c>
      <c r="J463" s="5" t="s">
        <v>110</v>
      </c>
      <c r="K463" s="5" t="s">
        <v>871</v>
      </c>
      <c r="L463" s="5" t="s">
        <v>11087</v>
      </c>
      <c r="M463" s="5" t="s">
        <v>53</v>
      </c>
      <c r="N463" s="5" t="s">
        <v>55</v>
      </c>
      <c r="O463" s="5" t="b">
        <f t="shared" ca="1" si="0"/>
        <v>1</v>
      </c>
      <c r="P463" s="5"/>
      <c r="Q463" s="5"/>
      <c r="R463" s="5"/>
      <c r="S463" s="5"/>
      <c r="T463" s="5"/>
      <c r="U463" s="5"/>
      <c r="V463" s="5"/>
      <c r="W463" s="5"/>
      <c r="X463" s="5"/>
      <c r="Y463" s="5"/>
      <c r="Z463" s="5"/>
      <c r="AA463" s="5"/>
      <c r="AB463" s="5"/>
      <c r="AC463" s="5"/>
      <c r="AD463" s="5"/>
      <c r="AE463" s="5"/>
    </row>
    <row r="464" spans="1:31" ht="21" customHeight="1">
      <c r="A464" s="5" t="s">
        <v>11095</v>
      </c>
      <c r="B464" s="5" t="s">
        <v>11096</v>
      </c>
      <c r="C464" s="5" t="s">
        <v>41</v>
      </c>
      <c r="D464" s="5" t="s">
        <v>94</v>
      </c>
      <c r="E464" s="5" t="s">
        <v>45</v>
      </c>
      <c r="F464" s="7">
        <v>8</v>
      </c>
      <c r="G464" s="7">
        <v>12</v>
      </c>
      <c r="H464" s="5" t="s">
        <v>852</v>
      </c>
      <c r="I464" s="5" t="s">
        <v>31</v>
      </c>
      <c r="J464" s="5" t="s">
        <v>4191</v>
      </c>
      <c r="K464" s="5" t="s">
        <v>11098</v>
      </c>
      <c r="L464" s="5" t="s">
        <v>11099</v>
      </c>
      <c r="M464" s="5" t="s">
        <v>53</v>
      </c>
      <c r="N464" s="5" t="s">
        <v>55</v>
      </c>
      <c r="O464" s="5" t="b">
        <f t="shared" ca="1" si="0"/>
        <v>1</v>
      </c>
      <c r="P464" s="5"/>
      <c r="Q464" s="5"/>
      <c r="R464" s="5"/>
      <c r="S464" s="5"/>
      <c r="T464" s="5"/>
      <c r="U464" s="5"/>
      <c r="V464" s="5"/>
      <c r="W464" s="5"/>
      <c r="X464" s="5"/>
      <c r="Y464" s="5"/>
      <c r="Z464" s="5"/>
      <c r="AA464" s="5"/>
      <c r="AB464" s="5"/>
      <c r="AC464" s="5"/>
      <c r="AD464" s="5"/>
      <c r="AE464" s="5"/>
    </row>
    <row r="465" spans="1:31" ht="21" customHeight="1">
      <c r="A465" s="5" t="s">
        <v>7050</v>
      </c>
      <c r="B465" s="5" t="s">
        <v>11103</v>
      </c>
      <c r="C465" s="5" t="s">
        <v>41</v>
      </c>
      <c r="D465" s="5" t="s">
        <v>94</v>
      </c>
      <c r="E465" s="5" t="s">
        <v>29</v>
      </c>
      <c r="F465" s="7">
        <v>8</v>
      </c>
      <c r="G465" s="7">
        <v>18</v>
      </c>
      <c r="H465" s="5" t="s">
        <v>1310</v>
      </c>
      <c r="I465" s="5" t="s">
        <v>108</v>
      </c>
      <c r="J465" s="5" t="s">
        <v>57</v>
      </c>
      <c r="K465" s="5" t="s">
        <v>11107</v>
      </c>
      <c r="L465" s="9" t="s">
        <v>47</v>
      </c>
      <c r="M465" s="5" t="s">
        <v>53</v>
      </c>
      <c r="N465" s="5" t="s">
        <v>55</v>
      </c>
      <c r="O465" s="5" t="b">
        <f t="shared" ca="1" si="0"/>
        <v>1</v>
      </c>
      <c r="P465" s="9"/>
      <c r="Q465" s="5"/>
      <c r="R465" s="5"/>
      <c r="S465" s="5"/>
      <c r="T465" s="5"/>
      <c r="U465" s="5"/>
      <c r="V465" s="5"/>
      <c r="W465" s="5"/>
      <c r="X465" s="5"/>
      <c r="Y465" s="5"/>
      <c r="Z465" s="5"/>
      <c r="AA465" s="5"/>
      <c r="AB465" s="5"/>
      <c r="AC465" s="5"/>
      <c r="AD465" s="5"/>
      <c r="AE465" s="5"/>
    </row>
    <row r="466" spans="1:31" ht="21" customHeight="1">
      <c r="A466" s="5" t="s">
        <v>277</v>
      </c>
      <c r="B466" s="5" t="s">
        <v>6063</v>
      </c>
      <c r="C466" s="5" t="s">
        <v>41</v>
      </c>
      <c r="D466" s="5" t="s">
        <v>94</v>
      </c>
      <c r="E466" s="5" t="s">
        <v>45</v>
      </c>
      <c r="F466" s="7">
        <v>8</v>
      </c>
      <c r="G466" s="7">
        <v>15</v>
      </c>
      <c r="H466" s="5" t="s">
        <v>65</v>
      </c>
      <c r="I466" s="9" t="s">
        <v>24</v>
      </c>
      <c r="J466" s="5" t="s">
        <v>48</v>
      </c>
      <c r="K466" s="5" t="s">
        <v>6064</v>
      </c>
      <c r="L466" s="5" t="s">
        <v>11115</v>
      </c>
      <c r="M466" s="5" t="s">
        <v>37</v>
      </c>
      <c r="N466" s="5" t="s">
        <v>55</v>
      </c>
      <c r="O466" s="5" t="b">
        <f t="shared" ca="1" si="0"/>
        <v>1</v>
      </c>
      <c r="P466" s="5"/>
      <c r="Q466" s="5"/>
      <c r="R466" s="5"/>
      <c r="S466" s="5"/>
      <c r="T466" s="5"/>
      <c r="U466" s="5"/>
      <c r="V466" s="5"/>
      <c r="W466" s="5"/>
      <c r="X466" s="5"/>
      <c r="Y466" s="5"/>
      <c r="Z466" s="5"/>
      <c r="AA466" s="5"/>
      <c r="AB466" s="5"/>
      <c r="AC466" s="5"/>
      <c r="AD466" s="5"/>
      <c r="AE466" s="5"/>
    </row>
    <row r="467" spans="1:31" ht="21" customHeight="1">
      <c r="A467" s="5" t="s">
        <v>248</v>
      </c>
      <c r="B467" s="5" t="s">
        <v>11119</v>
      </c>
      <c r="C467" s="5" t="s">
        <v>41</v>
      </c>
      <c r="D467" s="5" t="s">
        <v>94</v>
      </c>
      <c r="E467" s="5" t="s">
        <v>29</v>
      </c>
      <c r="F467" s="7">
        <v>8</v>
      </c>
      <c r="G467" s="7">
        <v>12</v>
      </c>
      <c r="H467" s="5" t="s">
        <v>852</v>
      </c>
      <c r="I467" s="5" t="s">
        <v>31</v>
      </c>
      <c r="J467" s="5" t="s">
        <v>2745</v>
      </c>
      <c r="K467" s="5" t="s">
        <v>11125</v>
      </c>
      <c r="L467" s="5" t="s">
        <v>11126</v>
      </c>
      <c r="M467" s="5" t="s">
        <v>167</v>
      </c>
      <c r="N467" s="5" t="s">
        <v>55</v>
      </c>
      <c r="O467" s="5" t="b">
        <f t="shared" ca="1" si="0"/>
        <v>1</v>
      </c>
      <c r="P467" s="5" t="b">
        <f ca="1">IFERROR(__xludf.DUMMYFUNCTION("REGEXMATCH(L467,""(?i)Java"")"),TRUE)</f>
        <v>1</v>
      </c>
      <c r="Q467" s="5"/>
      <c r="R467" s="5"/>
      <c r="S467" s="5"/>
      <c r="T467" s="5"/>
      <c r="U467" s="5"/>
      <c r="V467" s="5"/>
      <c r="W467" s="5"/>
      <c r="X467" s="5"/>
      <c r="Y467" s="5"/>
      <c r="Z467" s="5"/>
      <c r="AA467" s="5"/>
      <c r="AB467" s="5"/>
      <c r="AC467" s="5"/>
      <c r="AD467" s="5"/>
      <c r="AE467" s="5"/>
    </row>
    <row r="468" spans="1:31" ht="21" customHeight="1">
      <c r="A468" s="5" t="s">
        <v>9385</v>
      </c>
      <c r="B468" s="5" t="s">
        <v>11130</v>
      </c>
      <c r="C468" s="5" t="s">
        <v>41</v>
      </c>
      <c r="D468" s="5" t="s">
        <v>94</v>
      </c>
      <c r="E468" s="5" t="s">
        <v>29</v>
      </c>
      <c r="F468" s="7">
        <v>8</v>
      </c>
      <c r="G468" s="7">
        <v>15</v>
      </c>
      <c r="H468" s="5" t="s">
        <v>65</v>
      </c>
      <c r="I468" s="9" t="s">
        <v>24</v>
      </c>
      <c r="J468" s="5" t="s">
        <v>4603</v>
      </c>
      <c r="K468" s="5" t="s">
        <v>810</v>
      </c>
      <c r="L468" s="5" t="s">
        <v>11132</v>
      </c>
      <c r="M468" s="5" t="s">
        <v>37</v>
      </c>
      <c r="N468" s="5" t="s">
        <v>55</v>
      </c>
      <c r="O468" s="5" t="b">
        <f t="shared" ca="1" si="0"/>
        <v>1</v>
      </c>
      <c r="P468" s="5"/>
      <c r="Q468" s="5"/>
      <c r="R468" s="5"/>
      <c r="S468" s="5"/>
      <c r="T468" s="5"/>
      <c r="U468" s="5"/>
      <c r="V468" s="5"/>
      <c r="W468" s="5"/>
      <c r="X468" s="5"/>
      <c r="Y468" s="5"/>
      <c r="Z468" s="5"/>
      <c r="AA468" s="5"/>
      <c r="AB468" s="5"/>
      <c r="AC468" s="5"/>
      <c r="AD468" s="5"/>
      <c r="AE468" s="5"/>
    </row>
    <row r="469" spans="1:31" ht="21" customHeight="1">
      <c r="A469" s="5" t="s">
        <v>1531</v>
      </c>
      <c r="B469" s="5" t="s">
        <v>11138</v>
      </c>
      <c r="C469" s="5" t="s">
        <v>41</v>
      </c>
      <c r="D469" s="5" t="s">
        <v>94</v>
      </c>
      <c r="E469" s="5" t="s">
        <v>45</v>
      </c>
      <c r="F469" s="7">
        <v>8</v>
      </c>
      <c r="G469" s="7">
        <v>15</v>
      </c>
      <c r="H469" s="5" t="s">
        <v>65</v>
      </c>
      <c r="I469" s="5" t="s">
        <v>31</v>
      </c>
      <c r="J469" s="5" t="s">
        <v>76</v>
      </c>
      <c r="K469" s="5" t="s">
        <v>11139</v>
      </c>
      <c r="L469" s="5" t="s">
        <v>11140</v>
      </c>
      <c r="M469" s="5" t="s">
        <v>100</v>
      </c>
      <c r="N469" s="5" t="s">
        <v>55</v>
      </c>
      <c r="O469" s="5" t="b">
        <f t="shared" ca="1" si="0"/>
        <v>1</v>
      </c>
      <c r="P469" s="5"/>
      <c r="Q469" s="5"/>
      <c r="R469" s="5"/>
      <c r="S469" s="5"/>
      <c r="T469" s="5"/>
      <c r="U469" s="5"/>
      <c r="V469" s="5"/>
      <c r="W469" s="5"/>
      <c r="X469" s="5"/>
      <c r="Y469" s="5"/>
      <c r="Z469" s="5"/>
      <c r="AA469" s="5"/>
      <c r="AB469" s="5"/>
      <c r="AC469" s="5"/>
      <c r="AD469" s="5"/>
      <c r="AE469" s="5"/>
    </row>
    <row r="470" spans="1:31" ht="21" customHeight="1">
      <c r="A470" s="5" t="s">
        <v>9155</v>
      </c>
      <c r="B470" s="5" t="s">
        <v>9157</v>
      </c>
      <c r="C470" s="5" t="s">
        <v>41</v>
      </c>
      <c r="D470" s="5" t="s">
        <v>1546</v>
      </c>
      <c r="E470" s="5" t="s">
        <v>45</v>
      </c>
      <c r="F470" s="7">
        <v>8</v>
      </c>
      <c r="G470" s="7">
        <v>10</v>
      </c>
      <c r="H470" s="5" t="s">
        <v>30</v>
      </c>
      <c r="I470" s="5" t="s">
        <v>108</v>
      </c>
      <c r="J470" s="5" t="s">
        <v>2303</v>
      </c>
      <c r="K470" s="5" t="s">
        <v>9159</v>
      </c>
      <c r="L470" s="5" t="s">
        <v>9160</v>
      </c>
      <c r="M470" s="5" t="s">
        <v>37</v>
      </c>
      <c r="N470" s="5" t="s">
        <v>55</v>
      </c>
      <c r="O470" s="5" t="b">
        <f t="shared" ca="1" si="0"/>
        <v>1</v>
      </c>
      <c r="P470" s="5" t="b">
        <f ca="1">IFERROR(__xludf.DUMMYFUNCTION("REGEXMATCH(L470,""(?i)Java"")"),TRUE)</f>
        <v>1</v>
      </c>
      <c r="Q470" s="5"/>
      <c r="R470" s="5"/>
      <c r="S470" s="5"/>
      <c r="T470" s="5"/>
      <c r="U470" s="5"/>
      <c r="V470" s="5"/>
      <c r="W470" s="5"/>
      <c r="X470" s="5"/>
      <c r="Y470" s="5"/>
      <c r="Z470" s="5"/>
      <c r="AA470" s="5"/>
      <c r="AB470" s="5"/>
      <c r="AC470" s="5"/>
      <c r="AD470" s="5"/>
      <c r="AE470" s="5"/>
    </row>
    <row r="471" spans="1:31" ht="21" customHeight="1">
      <c r="A471" s="5" t="s">
        <v>277</v>
      </c>
      <c r="B471" s="5" t="s">
        <v>2970</v>
      </c>
      <c r="C471" s="5" t="s">
        <v>41</v>
      </c>
      <c r="D471" s="5" t="s">
        <v>1546</v>
      </c>
      <c r="E471" s="5" t="s">
        <v>29</v>
      </c>
      <c r="F471" s="7">
        <v>8</v>
      </c>
      <c r="G471" s="7">
        <v>10</v>
      </c>
      <c r="H471" s="5" t="s">
        <v>30</v>
      </c>
      <c r="I471" s="5" t="s">
        <v>108</v>
      </c>
      <c r="J471" s="5" t="s">
        <v>2975</v>
      </c>
      <c r="K471" s="5" t="s">
        <v>11155</v>
      </c>
      <c r="L471" s="5" t="s">
        <v>11156</v>
      </c>
      <c r="M471" s="5" t="s">
        <v>37</v>
      </c>
      <c r="N471" s="5" t="s">
        <v>237</v>
      </c>
      <c r="O471" s="5" t="b">
        <f t="shared" ca="1" si="0"/>
        <v>1</v>
      </c>
      <c r="P471" s="5"/>
      <c r="Q471" s="5"/>
      <c r="R471" s="5"/>
      <c r="S471" s="5"/>
      <c r="T471" s="5"/>
      <c r="U471" s="5"/>
      <c r="V471" s="5"/>
      <c r="W471" s="5"/>
      <c r="X471" s="5"/>
      <c r="Y471" s="5"/>
      <c r="Z471" s="5"/>
      <c r="AA471" s="5"/>
      <c r="AB471" s="5"/>
      <c r="AC471" s="5"/>
      <c r="AD471" s="5"/>
      <c r="AE471" s="5"/>
    </row>
    <row r="472" spans="1:31" ht="21" customHeight="1">
      <c r="A472" s="5" t="s">
        <v>11159</v>
      </c>
      <c r="B472" s="5" t="s">
        <v>1712</v>
      </c>
      <c r="C472" s="5" t="s">
        <v>41</v>
      </c>
      <c r="D472" s="5" t="s">
        <v>1714</v>
      </c>
      <c r="E472" s="5" t="s">
        <v>45</v>
      </c>
      <c r="F472" s="7">
        <v>8</v>
      </c>
      <c r="G472" s="7">
        <v>12</v>
      </c>
      <c r="H472" s="5" t="s">
        <v>852</v>
      </c>
      <c r="I472" s="5" t="s">
        <v>66</v>
      </c>
      <c r="J472" s="5" t="s">
        <v>106</v>
      </c>
      <c r="K472" s="5" t="s">
        <v>1718</v>
      </c>
      <c r="L472" s="5" t="s">
        <v>11162</v>
      </c>
      <c r="M472" s="5" t="s">
        <v>100</v>
      </c>
      <c r="N472" s="5" t="s">
        <v>55</v>
      </c>
      <c r="O472" s="5" t="b">
        <f t="shared" ca="1" si="0"/>
        <v>1</v>
      </c>
      <c r="P472" s="5"/>
      <c r="Q472" s="5"/>
      <c r="R472" s="5"/>
      <c r="S472" s="5"/>
      <c r="T472" s="5"/>
      <c r="U472" s="5"/>
      <c r="V472" s="5"/>
      <c r="W472" s="5"/>
      <c r="X472" s="5"/>
      <c r="Y472" s="5"/>
      <c r="Z472" s="5"/>
      <c r="AA472" s="5"/>
      <c r="AB472" s="5"/>
      <c r="AC472" s="5"/>
      <c r="AD472" s="5"/>
      <c r="AE472" s="5"/>
    </row>
    <row r="473" spans="1:31" ht="21" customHeight="1">
      <c r="A473" s="5" t="s">
        <v>277</v>
      </c>
      <c r="B473" s="5" t="s">
        <v>7972</v>
      </c>
      <c r="C473" s="5" t="s">
        <v>41</v>
      </c>
      <c r="D473" s="12" t="s">
        <v>47</v>
      </c>
      <c r="E473" s="5" t="s">
        <v>45</v>
      </c>
      <c r="F473" s="7">
        <v>8</v>
      </c>
      <c r="G473" s="7">
        <v>15</v>
      </c>
      <c r="H473" s="5" t="s">
        <v>65</v>
      </c>
      <c r="I473" s="5" t="s">
        <v>31</v>
      </c>
      <c r="J473" s="5" t="s">
        <v>48</v>
      </c>
      <c r="K473" s="5" t="s">
        <v>7976</v>
      </c>
      <c r="L473" s="5" t="s">
        <v>7978</v>
      </c>
      <c r="M473" s="5" t="s">
        <v>37</v>
      </c>
      <c r="N473" s="5" t="s">
        <v>237</v>
      </c>
      <c r="O473" s="5" t="b">
        <f t="shared" ca="1" si="0"/>
        <v>1</v>
      </c>
      <c r="P473" s="5"/>
      <c r="Q473" s="5"/>
      <c r="R473" s="5"/>
      <c r="S473" s="5"/>
      <c r="T473" s="5"/>
      <c r="U473" s="5"/>
      <c r="V473" s="5"/>
      <c r="W473" s="5"/>
      <c r="X473" s="5"/>
      <c r="Y473" s="5"/>
      <c r="Z473" s="5"/>
      <c r="AA473" s="5"/>
      <c r="AB473" s="5"/>
      <c r="AC473" s="5"/>
      <c r="AD473" s="5"/>
      <c r="AE473" s="5"/>
    </row>
    <row r="474" spans="1:31" ht="21" customHeight="1">
      <c r="A474" s="5" t="s">
        <v>1457</v>
      </c>
      <c r="B474" s="5" t="s">
        <v>8151</v>
      </c>
      <c r="C474" s="5" t="s">
        <v>41</v>
      </c>
      <c r="D474" s="12" t="s">
        <v>47</v>
      </c>
      <c r="E474" s="5" t="s">
        <v>29</v>
      </c>
      <c r="F474" s="7">
        <v>8</v>
      </c>
      <c r="G474" s="7">
        <v>12</v>
      </c>
      <c r="H474" s="5" t="s">
        <v>852</v>
      </c>
      <c r="I474" s="5" t="s">
        <v>108</v>
      </c>
      <c r="J474" s="5" t="s">
        <v>1505</v>
      </c>
      <c r="K474" s="5" t="s">
        <v>8153</v>
      </c>
      <c r="L474" s="5" t="s">
        <v>8154</v>
      </c>
      <c r="M474" s="5" t="s">
        <v>53</v>
      </c>
      <c r="N474" s="5" t="s">
        <v>55</v>
      </c>
      <c r="O474" s="5" t="b">
        <f t="shared" ca="1" si="0"/>
        <v>1</v>
      </c>
      <c r="P474" s="5" t="b">
        <f ca="1">IFERROR(__xludf.DUMMYFUNCTION("REGEXMATCH(L474,""(?i)Java"")"),TRUE)</f>
        <v>1</v>
      </c>
      <c r="Q474" s="5"/>
      <c r="R474" s="5"/>
      <c r="S474" s="5"/>
      <c r="T474" s="5"/>
      <c r="U474" s="5"/>
      <c r="V474" s="5"/>
      <c r="W474" s="5"/>
      <c r="X474" s="5"/>
      <c r="Y474" s="5"/>
      <c r="Z474" s="5"/>
      <c r="AA474" s="5"/>
      <c r="AB474" s="5"/>
      <c r="AC474" s="5"/>
      <c r="AD474" s="5"/>
      <c r="AE474" s="5"/>
    </row>
    <row r="475" spans="1:31" ht="21" customHeight="1">
      <c r="A475" s="5" t="s">
        <v>277</v>
      </c>
      <c r="B475" s="5" t="s">
        <v>11172</v>
      </c>
      <c r="C475" s="5" t="s">
        <v>41</v>
      </c>
      <c r="D475" s="12" t="s">
        <v>47</v>
      </c>
      <c r="E475" s="5" t="s">
        <v>45</v>
      </c>
      <c r="F475" s="7">
        <v>8</v>
      </c>
      <c r="G475" s="7">
        <v>12</v>
      </c>
      <c r="H475" s="5" t="s">
        <v>852</v>
      </c>
      <c r="I475" s="5" t="s">
        <v>31</v>
      </c>
      <c r="J475" s="5" t="s">
        <v>48</v>
      </c>
      <c r="K475" s="5" t="s">
        <v>11175</v>
      </c>
      <c r="L475" s="5" t="s">
        <v>11176</v>
      </c>
      <c r="M475" s="5" t="s">
        <v>1599</v>
      </c>
      <c r="N475" s="5" t="s">
        <v>405</v>
      </c>
      <c r="O475" s="5" t="b">
        <f t="shared" ca="1" si="0"/>
        <v>1</v>
      </c>
      <c r="P475" s="5"/>
      <c r="Q475" s="5"/>
      <c r="R475" s="5"/>
      <c r="S475" s="5"/>
      <c r="T475" s="5"/>
      <c r="U475" s="5"/>
      <c r="V475" s="5"/>
      <c r="W475" s="5"/>
      <c r="X475" s="5"/>
      <c r="Y475" s="5"/>
      <c r="Z475" s="5"/>
      <c r="AA475" s="5"/>
      <c r="AB475" s="5"/>
      <c r="AC475" s="5"/>
      <c r="AD475" s="5"/>
      <c r="AE475" s="5"/>
    </row>
    <row r="476" spans="1:31" ht="21" customHeight="1">
      <c r="A476" s="5" t="s">
        <v>900</v>
      </c>
      <c r="B476" s="5" t="s">
        <v>10118</v>
      </c>
      <c r="C476" s="5" t="s">
        <v>41</v>
      </c>
      <c r="D476" s="12" t="s">
        <v>47</v>
      </c>
      <c r="E476" s="5" t="s">
        <v>45</v>
      </c>
      <c r="F476" s="7">
        <v>8</v>
      </c>
      <c r="G476" s="7">
        <v>15</v>
      </c>
      <c r="H476" s="5" t="s">
        <v>65</v>
      </c>
      <c r="I476" s="5" t="s">
        <v>31</v>
      </c>
      <c r="J476" s="5" t="s">
        <v>382</v>
      </c>
      <c r="K476" s="5" t="s">
        <v>4597</v>
      </c>
      <c r="L476" s="5" t="s">
        <v>11181</v>
      </c>
      <c r="M476" s="5" t="s">
        <v>53</v>
      </c>
      <c r="N476" s="5" t="s">
        <v>55</v>
      </c>
      <c r="O476" s="5" t="b">
        <f t="shared" ca="1" si="0"/>
        <v>1</v>
      </c>
      <c r="P476" s="5"/>
      <c r="Q476" s="5"/>
      <c r="R476" s="5"/>
      <c r="S476" s="5"/>
      <c r="T476" s="5"/>
      <c r="U476" s="5"/>
      <c r="V476" s="5"/>
      <c r="W476" s="5"/>
      <c r="X476" s="5"/>
      <c r="Y476" s="5"/>
      <c r="Z476" s="5"/>
      <c r="AA476" s="5"/>
      <c r="AB476" s="5"/>
      <c r="AC476" s="5"/>
      <c r="AD476" s="5"/>
      <c r="AE476" s="5"/>
    </row>
    <row r="477" spans="1:31" ht="21" customHeight="1">
      <c r="A477" s="5" t="s">
        <v>10107</v>
      </c>
      <c r="B477" s="5" t="s">
        <v>1280</v>
      </c>
      <c r="C477" s="5" t="s">
        <v>41</v>
      </c>
      <c r="D477" s="12" t="s">
        <v>47</v>
      </c>
      <c r="E477" s="5" t="s">
        <v>29</v>
      </c>
      <c r="F477" s="7">
        <v>8</v>
      </c>
      <c r="G477" s="7">
        <v>15</v>
      </c>
      <c r="H477" s="5" t="s">
        <v>65</v>
      </c>
      <c r="I477" s="5" t="s">
        <v>108</v>
      </c>
      <c r="J477" s="5" t="s">
        <v>1283</v>
      </c>
      <c r="K477" s="5" t="s">
        <v>1285</v>
      </c>
      <c r="L477" s="5" t="s">
        <v>11184</v>
      </c>
      <c r="M477" s="5" t="s">
        <v>53</v>
      </c>
      <c r="N477" s="5" t="s">
        <v>55</v>
      </c>
      <c r="O477" s="5" t="b">
        <f t="shared" ca="1" si="0"/>
        <v>1</v>
      </c>
      <c r="P477" s="5"/>
      <c r="Q477" s="5"/>
      <c r="R477" s="5"/>
      <c r="S477" s="5"/>
      <c r="T477" s="5"/>
      <c r="U477" s="5"/>
      <c r="V477" s="5"/>
      <c r="W477" s="5"/>
      <c r="X477" s="5"/>
      <c r="Y477" s="5"/>
      <c r="Z477" s="5"/>
      <c r="AA477" s="5"/>
      <c r="AB477" s="5"/>
      <c r="AC477" s="5"/>
      <c r="AD477" s="5"/>
      <c r="AE477" s="5"/>
    </row>
    <row r="478" spans="1:31" ht="21" customHeight="1">
      <c r="A478" s="5" t="s">
        <v>277</v>
      </c>
      <c r="B478" s="5" t="s">
        <v>11191</v>
      </c>
      <c r="C478" s="5" t="s">
        <v>41</v>
      </c>
      <c r="D478" s="12" t="s">
        <v>47</v>
      </c>
      <c r="E478" s="5" t="s">
        <v>29</v>
      </c>
      <c r="F478" s="7">
        <v>8</v>
      </c>
      <c r="G478" s="7">
        <v>12</v>
      </c>
      <c r="H478" s="5" t="s">
        <v>852</v>
      </c>
      <c r="I478" s="5" t="s">
        <v>31</v>
      </c>
      <c r="J478" s="5" t="s">
        <v>117</v>
      </c>
      <c r="K478" s="5" t="s">
        <v>11192</v>
      </c>
      <c r="L478" s="5" t="s">
        <v>11193</v>
      </c>
      <c r="M478" s="5" t="s">
        <v>37</v>
      </c>
      <c r="N478" s="5" t="s">
        <v>55</v>
      </c>
      <c r="O478" s="5" t="b">
        <f t="shared" ca="1" si="0"/>
        <v>1</v>
      </c>
      <c r="P478" s="5"/>
      <c r="Q478" s="5"/>
      <c r="R478" s="5"/>
      <c r="S478" s="5"/>
      <c r="T478" s="5"/>
      <c r="U478" s="5"/>
      <c r="V478" s="5"/>
      <c r="W478" s="5"/>
      <c r="X478" s="5"/>
      <c r="Y478" s="5"/>
      <c r="Z478" s="5"/>
      <c r="AA478" s="5"/>
      <c r="AB478" s="5"/>
      <c r="AC478" s="5"/>
      <c r="AD478" s="5"/>
      <c r="AE478" s="5"/>
    </row>
    <row r="479" spans="1:31" ht="21" customHeight="1">
      <c r="A479" s="5" t="s">
        <v>396</v>
      </c>
      <c r="B479" s="5" t="s">
        <v>8294</v>
      </c>
      <c r="C479" s="5" t="s">
        <v>41</v>
      </c>
      <c r="D479" s="12" t="s">
        <v>47</v>
      </c>
      <c r="E479" s="5" t="s">
        <v>45</v>
      </c>
      <c r="F479" s="7">
        <v>8</v>
      </c>
      <c r="G479" s="7">
        <v>12</v>
      </c>
      <c r="H479" s="5" t="s">
        <v>852</v>
      </c>
      <c r="I479" s="5" t="s">
        <v>31</v>
      </c>
      <c r="J479" s="5" t="s">
        <v>2426</v>
      </c>
      <c r="K479" s="5" t="s">
        <v>8298</v>
      </c>
      <c r="L479" s="5" t="s">
        <v>8300</v>
      </c>
      <c r="M479" s="5" t="s">
        <v>53</v>
      </c>
      <c r="N479" s="5" t="s">
        <v>55</v>
      </c>
      <c r="O479" s="5" t="b">
        <f t="shared" ca="1" si="0"/>
        <v>1</v>
      </c>
      <c r="P479" s="5" t="b">
        <f t="shared" ref="P479:P481" ca="1" si="53">IFERROR(__xludf.DUMMYFUNCTION("REGEXMATCH(L479,""(?i)Java"")"),TRUE)</f>
        <v>1</v>
      </c>
      <c r="Q479" s="5"/>
      <c r="R479" s="5"/>
      <c r="S479" s="5"/>
      <c r="T479" s="5"/>
      <c r="U479" s="5"/>
      <c r="V479" s="5"/>
      <c r="W479" s="5"/>
      <c r="X479" s="5"/>
      <c r="Y479" s="5"/>
      <c r="Z479" s="5"/>
      <c r="AA479" s="5"/>
      <c r="AB479" s="5"/>
      <c r="AC479" s="5"/>
      <c r="AD479" s="5"/>
      <c r="AE479" s="5"/>
    </row>
    <row r="480" spans="1:31" ht="21" customHeight="1">
      <c r="A480" s="5" t="s">
        <v>8652</v>
      </c>
      <c r="B480" s="5" t="s">
        <v>8653</v>
      </c>
      <c r="C480" s="5" t="s">
        <v>41</v>
      </c>
      <c r="D480" s="12" t="s">
        <v>47</v>
      </c>
      <c r="E480" s="5" t="s">
        <v>45</v>
      </c>
      <c r="F480" s="7">
        <v>8</v>
      </c>
      <c r="G480" s="7">
        <v>15</v>
      </c>
      <c r="H480" s="5" t="s">
        <v>65</v>
      </c>
      <c r="I480" s="9" t="s">
        <v>24</v>
      </c>
      <c r="J480" s="5" t="s">
        <v>117</v>
      </c>
      <c r="K480" s="5" t="s">
        <v>8654</v>
      </c>
      <c r="L480" s="5" t="s">
        <v>8656</v>
      </c>
      <c r="M480" s="5" t="s">
        <v>37</v>
      </c>
      <c r="N480" s="5" t="s">
        <v>55</v>
      </c>
      <c r="O480" s="5" t="b">
        <f t="shared" ca="1" si="0"/>
        <v>1</v>
      </c>
      <c r="P480" s="5" t="b">
        <f t="shared" ca="1" si="53"/>
        <v>1</v>
      </c>
      <c r="Q480" s="5"/>
      <c r="R480" s="5"/>
      <c r="S480" s="5"/>
      <c r="T480" s="5"/>
      <c r="U480" s="5"/>
      <c r="V480" s="5"/>
      <c r="W480" s="5"/>
      <c r="X480" s="5"/>
      <c r="Y480" s="5"/>
      <c r="Z480" s="5"/>
      <c r="AA480" s="5"/>
      <c r="AB480" s="5"/>
      <c r="AC480" s="5"/>
      <c r="AD480" s="5"/>
      <c r="AE480" s="5"/>
    </row>
    <row r="481" spans="1:31" ht="21" customHeight="1">
      <c r="A481" s="5" t="s">
        <v>4491</v>
      </c>
      <c r="B481" s="5" t="s">
        <v>7181</v>
      </c>
      <c r="C481" s="5" t="s">
        <v>41</v>
      </c>
      <c r="D481" s="12" t="s">
        <v>47</v>
      </c>
      <c r="E481" s="5" t="s">
        <v>29</v>
      </c>
      <c r="F481" s="7">
        <v>8</v>
      </c>
      <c r="G481" s="7">
        <v>15</v>
      </c>
      <c r="H481" s="5" t="s">
        <v>65</v>
      </c>
      <c r="I481" s="5" t="s">
        <v>108</v>
      </c>
      <c r="J481" s="5" t="s">
        <v>641</v>
      </c>
      <c r="K481" s="5" t="s">
        <v>7185</v>
      </c>
      <c r="L481" s="5" t="s">
        <v>7186</v>
      </c>
      <c r="M481" s="5" t="s">
        <v>53</v>
      </c>
      <c r="N481" s="5" t="s">
        <v>55</v>
      </c>
      <c r="O481" s="5" t="b">
        <f t="shared" ca="1" si="0"/>
        <v>1</v>
      </c>
      <c r="P481" s="5" t="b">
        <f t="shared" ca="1" si="53"/>
        <v>1</v>
      </c>
      <c r="Q481" s="5"/>
      <c r="R481" s="5"/>
      <c r="S481" s="5"/>
      <c r="T481" s="5"/>
      <c r="U481" s="5"/>
      <c r="V481" s="5"/>
      <c r="W481" s="5"/>
      <c r="X481" s="5"/>
      <c r="Y481" s="5"/>
      <c r="Z481" s="5"/>
      <c r="AA481" s="5"/>
      <c r="AB481" s="5"/>
      <c r="AC481" s="5"/>
      <c r="AD481" s="5"/>
      <c r="AE481" s="5"/>
    </row>
    <row r="482" spans="1:31" ht="21" customHeight="1">
      <c r="A482" s="5" t="s">
        <v>11215</v>
      </c>
      <c r="B482" s="5" t="s">
        <v>11217</v>
      </c>
      <c r="C482" s="5" t="s">
        <v>41</v>
      </c>
      <c r="D482" s="12" t="s">
        <v>47</v>
      </c>
      <c r="E482" s="5" t="s">
        <v>45</v>
      </c>
      <c r="F482" s="7">
        <v>8</v>
      </c>
      <c r="G482" s="7">
        <v>12</v>
      </c>
      <c r="H482" s="5" t="s">
        <v>852</v>
      </c>
      <c r="I482" s="5" t="s">
        <v>108</v>
      </c>
      <c r="J482" s="5" t="s">
        <v>57</v>
      </c>
      <c r="K482" s="5" t="s">
        <v>11220</v>
      </c>
      <c r="L482" s="5" t="s">
        <v>11222</v>
      </c>
      <c r="M482" s="5" t="s">
        <v>37</v>
      </c>
      <c r="N482" s="5" t="s">
        <v>55</v>
      </c>
      <c r="O482" s="5" t="b">
        <f t="shared" ca="1" si="0"/>
        <v>1</v>
      </c>
      <c r="P482" s="5"/>
      <c r="Q482" s="5"/>
      <c r="R482" s="5"/>
      <c r="S482" s="5"/>
      <c r="T482" s="5"/>
      <c r="U482" s="5"/>
      <c r="V482" s="5"/>
      <c r="W482" s="5"/>
      <c r="X482" s="5"/>
      <c r="Y482" s="5"/>
      <c r="Z482" s="5"/>
      <c r="AA482" s="5"/>
      <c r="AB482" s="5"/>
      <c r="AC482" s="5"/>
      <c r="AD482" s="5"/>
      <c r="AE482" s="5"/>
    </row>
    <row r="483" spans="1:31" ht="21" customHeight="1">
      <c r="A483" s="5" t="s">
        <v>3523</v>
      </c>
      <c r="B483" s="5" t="s">
        <v>4781</v>
      </c>
      <c r="C483" s="5" t="s">
        <v>41</v>
      </c>
      <c r="D483" s="12" t="s">
        <v>47</v>
      </c>
      <c r="E483" s="5" t="s">
        <v>29</v>
      </c>
      <c r="F483" s="7">
        <v>8</v>
      </c>
      <c r="G483" s="7">
        <v>10</v>
      </c>
      <c r="H483" s="5" t="s">
        <v>30</v>
      </c>
      <c r="I483" s="5" t="s">
        <v>108</v>
      </c>
      <c r="J483" s="5" t="s">
        <v>57</v>
      </c>
      <c r="K483" s="5" t="s">
        <v>754</v>
      </c>
      <c r="L483" s="5" t="s">
        <v>11227</v>
      </c>
      <c r="M483" s="5" t="s">
        <v>53</v>
      </c>
      <c r="N483" s="5" t="s">
        <v>55</v>
      </c>
      <c r="O483" s="5" t="b">
        <f t="shared" ca="1" si="0"/>
        <v>1</v>
      </c>
      <c r="P483" s="5"/>
      <c r="Q483" s="5"/>
      <c r="R483" s="5"/>
      <c r="S483" s="5"/>
      <c r="T483" s="5"/>
      <c r="U483" s="5"/>
      <c r="V483" s="5"/>
      <c r="W483" s="5"/>
      <c r="X483" s="5"/>
      <c r="Y483" s="5"/>
      <c r="Z483" s="5"/>
      <c r="AA483" s="5"/>
      <c r="AB483" s="5"/>
      <c r="AC483" s="5"/>
      <c r="AD483" s="5"/>
      <c r="AE483" s="5"/>
    </row>
    <row r="484" spans="1:31" ht="21" customHeight="1">
      <c r="A484" s="5" t="s">
        <v>396</v>
      </c>
      <c r="B484" s="5" t="s">
        <v>7264</v>
      </c>
      <c r="C484" s="5" t="s">
        <v>41</v>
      </c>
      <c r="D484" s="12" t="s">
        <v>47</v>
      </c>
      <c r="E484" s="5" t="s">
        <v>45</v>
      </c>
      <c r="F484" s="7">
        <v>8</v>
      </c>
      <c r="G484" s="7">
        <v>14</v>
      </c>
      <c r="H484" s="5" t="s">
        <v>1392</v>
      </c>
      <c r="I484" s="5" t="s">
        <v>31</v>
      </c>
      <c r="J484" s="5" t="s">
        <v>252</v>
      </c>
      <c r="K484" s="5" t="s">
        <v>7265</v>
      </c>
      <c r="L484" s="5" t="s">
        <v>8971</v>
      </c>
      <c r="M484" s="5" t="s">
        <v>37</v>
      </c>
      <c r="N484" s="5" t="s">
        <v>55</v>
      </c>
      <c r="O484" s="5" t="b">
        <f t="shared" ca="1" si="0"/>
        <v>1</v>
      </c>
      <c r="P484" s="5" t="b">
        <f t="shared" ref="P484:P485" ca="1" si="54">IFERROR(__xludf.DUMMYFUNCTION("REGEXMATCH(L484,""(?i)Java"")"),TRUE)</f>
        <v>1</v>
      </c>
      <c r="Q484" s="5"/>
      <c r="R484" s="5"/>
      <c r="S484" s="5"/>
      <c r="T484" s="5"/>
      <c r="U484" s="5"/>
      <c r="V484" s="5"/>
      <c r="W484" s="5"/>
      <c r="X484" s="5"/>
      <c r="Y484" s="5"/>
      <c r="Z484" s="5"/>
      <c r="AA484" s="5"/>
      <c r="AB484" s="5"/>
      <c r="AC484" s="5"/>
      <c r="AD484" s="5"/>
      <c r="AE484" s="5"/>
    </row>
    <row r="485" spans="1:31" ht="21" customHeight="1">
      <c r="A485" s="5" t="s">
        <v>784</v>
      </c>
      <c r="B485" s="5" t="s">
        <v>7346</v>
      </c>
      <c r="C485" s="5" t="s">
        <v>41</v>
      </c>
      <c r="D485" s="12" t="s">
        <v>47</v>
      </c>
      <c r="E485" s="5" t="s">
        <v>29</v>
      </c>
      <c r="F485" s="7">
        <v>8</v>
      </c>
      <c r="G485" s="7">
        <v>14</v>
      </c>
      <c r="H485" s="5" t="s">
        <v>1392</v>
      </c>
      <c r="I485" s="5" t="s">
        <v>31</v>
      </c>
      <c r="J485" s="5" t="s">
        <v>117</v>
      </c>
      <c r="K485" s="5" t="s">
        <v>7349</v>
      </c>
      <c r="L485" s="5" t="s">
        <v>7351</v>
      </c>
      <c r="M485" s="5" t="s">
        <v>53</v>
      </c>
      <c r="N485" s="5" t="s">
        <v>55</v>
      </c>
      <c r="O485" s="5" t="b">
        <f t="shared" ca="1" si="0"/>
        <v>1</v>
      </c>
      <c r="P485" s="5" t="b">
        <f t="shared" ca="1" si="54"/>
        <v>1</v>
      </c>
      <c r="Q485" s="5"/>
      <c r="R485" s="5"/>
      <c r="S485" s="5"/>
      <c r="T485" s="5"/>
      <c r="U485" s="5"/>
      <c r="V485" s="5"/>
      <c r="W485" s="5"/>
      <c r="X485" s="5"/>
      <c r="Y485" s="5"/>
      <c r="Z485" s="5"/>
      <c r="AA485" s="5"/>
      <c r="AB485" s="5"/>
      <c r="AC485" s="5"/>
      <c r="AD485" s="5"/>
      <c r="AE485" s="5"/>
    </row>
    <row r="486" spans="1:31" ht="21" customHeight="1">
      <c r="A486" s="5" t="s">
        <v>277</v>
      </c>
      <c r="B486" s="5" t="s">
        <v>11253</v>
      </c>
      <c r="C486" s="5" t="s">
        <v>41</v>
      </c>
      <c r="D486" s="12" t="s">
        <v>47</v>
      </c>
      <c r="E486" s="5" t="s">
        <v>45</v>
      </c>
      <c r="F486" s="7">
        <v>8</v>
      </c>
      <c r="G486" s="7">
        <v>12</v>
      </c>
      <c r="H486" s="5" t="s">
        <v>852</v>
      </c>
      <c r="I486" s="5" t="s">
        <v>31</v>
      </c>
      <c r="J486" s="5" t="s">
        <v>57</v>
      </c>
      <c r="K486" s="5" t="s">
        <v>11257</v>
      </c>
      <c r="L486" s="9" t="s">
        <v>47</v>
      </c>
      <c r="M486" s="5" t="s">
        <v>53</v>
      </c>
      <c r="N486" s="5" t="s">
        <v>55</v>
      </c>
      <c r="O486" s="5" t="b">
        <f t="shared" ca="1" si="0"/>
        <v>1</v>
      </c>
      <c r="P486" s="9"/>
      <c r="Q486" s="5"/>
      <c r="R486" s="5"/>
      <c r="S486" s="5"/>
      <c r="T486" s="5"/>
      <c r="U486" s="5"/>
      <c r="V486" s="5"/>
      <c r="W486" s="5"/>
      <c r="X486" s="5"/>
      <c r="Y486" s="5"/>
      <c r="Z486" s="5"/>
      <c r="AA486" s="5"/>
      <c r="AB486" s="5"/>
      <c r="AC486" s="5"/>
      <c r="AD486" s="5"/>
      <c r="AE486" s="5"/>
    </row>
    <row r="487" spans="1:31" ht="21" customHeight="1">
      <c r="A487" s="5" t="s">
        <v>9900</v>
      </c>
      <c r="B487" s="5" t="s">
        <v>1422</v>
      </c>
      <c r="C487" s="5" t="s">
        <v>41</v>
      </c>
      <c r="D487" s="12" t="s">
        <v>47</v>
      </c>
      <c r="E487" s="5" t="s">
        <v>29</v>
      </c>
      <c r="F487" s="7">
        <v>8</v>
      </c>
      <c r="G487" s="7">
        <v>12</v>
      </c>
      <c r="H487" s="5" t="s">
        <v>852</v>
      </c>
      <c r="I487" s="5" t="s">
        <v>125</v>
      </c>
      <c r="J487" s="5" t="s">
        <v>1424</v>
      </c>
      <c r="K487" s="5" t="s">
        <v>3503</v>
      </c>
      <c r="L487" s="5" t="s">
        <v>11258</v>
      </c>
      <c r="M487" s="5" t="s">
        <v>53</v>
      </c>
      <c r="N487" s="5" t="s">
        <v>55</v>
      </c>
      <c r="O487" s="5" t="b">
        <f t="shared" ca="1" si="0"/>
        <v>1</v>
      </c>
      <c r="P487" s="5"/>
      <c r="Q487" s="5"/>
      <c r="R487" s="5"/>
      <c r="S487" s="5"/>
      <c r="T487" s="5"/>
      <c r="U487" s="5"/>
      <c r="V487" s="5"/>
      <c r="W487" s="5"/>
      <c r="X487" s="5"/>
      <c r="Y487" s="5"/>
      <c r="Z487" s="5"/>
      <c r="AA487" s="5"/>
      <c r="AB487" s="5"/>
      <c r="AC487" s="5"/>
      <c r="AD487" s="5"/>
      <c r="AE487" s="5"/>
    </row>
    <row r="488" spans="1:31" ht="21" customHeight="1">
      <c r="A488" s="5" t="s">
        <v>1531</v>
      </c>
      <c r="B488" s="5" t="s">
        <v>11264</v>
      </c>
      <c r="C488" s="5" t="s">
        <v>41</v>
      </c>
      <c r="D488" s="12" t="s">
        <v>47</v>
      </c>
      <c r="E488" s="5" t="s">
        <v>29</v>
      </c>
      <c r="F488" s="7">
        <v>8</v>
      </c>
      <c r="G488" s="7">
        <v>15</v>
      </c>
      <c r="H488" s="5" t="s">
        <v>65</v>
      </c>
      <c r="I488" s="5" t="s">
        <v>31</v>
      </c>
      <c r="J488" s="5" t="s">
        <v>11265</v>
      </c>
      <c r="K488" s="5" t="s">
        <v>11175</v>
      </c>
      <c r="L488" s="5" t="s">
        <v>11266</v>
      </c>
      <c r="M488" s="5" t="s">
        <v>37</v>
      </c>
      <c r="N488" s="5" t="s">
        <v>55</v>
      </c>
      <c r="O488" s="5" t="b">
        <f t="shared" ca="1" si="0"/>
        <v>1</v>
      </c>
      <c r="P488" s="5"/>
      <c r="Q488" s="5"/>
      <c r="R488" s="5"/>
      <c r="S488" s="5"/>
      <c r="T488" s="5"/>
      <c r="U488" s="5"/>
      <c r="V488" s="5"/>
      <c r="W488" s="5"/>
      <c r="X488" s="5"/>
      <c r="Y488" s="5"/>
      <c r="Z488" s="5"/>
      <c r="AA488" s="5"/>
      <c r="AB488" s="5"/>
      <c r="AC488" s="5"/>
      <c r="AD488" s="5"/>
      <c r="AE488" s="5"/>
    </row>
    <row r="489" spans="1:31" ht="21" customHeight="1">
      <c r="A489" s="5" t="s">
        <v>277</v>
      </c>
      <c r="B489" s="5" t="s">
        <v>11269</v>
      </c>
      <c r="C489" s="5" t="s">
        <v>41</v>
      </c>
      <c r="D489" s="12" t="s">
        <v>47</v>
      </c>
      <c r="E489" s="5" t="s">
        <v>45</v>
      </c>
      <c r="F489" s="7">
        <v>8</v>
      </c>
      <c r="G489" s="7">
        <v>13</v>
      </c>
      <c r="H489" s="5" t="s">
        <v>107</v>
      </c>
      <c r="I489" s="5" t="s">
        <v>108</v>
      </c>
      <c r="J489" s="5" t="s">
        <v>117</v>
      </c>
      <c r="K489" s="9" t="s">
        <v>47</v>
      </c>
      <c r="L489" s="5" t="s">
        <v>11273</v>
      </c>
      <c r="M489" s="5" t="s">
        <v>53</v>
      </c>
      <c r="N489" s="5" t="s">
        <v>38</v>
      </c>
      <c r="O489" s="5" t="b">
        <f t="shared" ca="1" si="0"/>
        <v>1</v>
      </c>
      <c r="P489" s="5"/>
      <c r="Q489" s="5"/>
      <c r="R489" s="5"/>
      <c r="S489" s="5"/>
      <c r="T489" s="5"/>
      <c r="U489" s="5"/>
      <c r="V489" s="5"/>
      <c r="W489" s="5"/>
      <c r="X489" s="5"/>
      <c r="Y489" s="5"/>
      <c r="Z489" s="5"/>
      <c r="AA489" s="5"/>
      <c r="AB489" s="5"/>
      <c r="AC489" s="5"/>
      <c r="AD489" s="5"/>
      <c r="AE489" s="5"/>
    </row>
    <row r="490" spans="1:31" ht="21" customHeight="1">
      <c r="A490" s="5" t="s">
        <v>11274</v>
      </c>
      <c r="B490" s="5" t="s">
        <v>11275</v>
      </c>
      <c r="C490" s="5" t="s">
        <v>41</v>
      </c>
      <c r="D490" s="12" t="s">
        <v>47</v>
      </c>
      <c r="E490" s="5" t="s">
        <v>29</v>
      </c>
      <c r="F490" s="7">
        <v>8</v>
      </c>
      <c r="G490" s="7">
        <v>10</v>
      </c>
      <c r="H490" s="5" t="s">
        <v>30</v>
      </c>
      <c r="I490" s="5" t="s">
        <v>31</v>
      </c>
      <c r="J490" s="5" t="s">
        <v>403</v>
      </c>
      <c r="K490" s="5" t="s">
        <v>11276</v>
      </c>
      <c r="L490" s="5" t="s">
        <v>11277</v>
      </c>
      <c r="M490" s="5" t="s">
        <v>37</v>
      </c>
      <c r="N490" s="5" t="s">
        <v>55</v>
      </c>
      <c r="O490" s="5" t="b">
        <f t="shared" ca="1" si="0"/>
        <v>1</v>
      </c>
      <c r="P490" s="5"/>
      <c r="Q490" s="5"/>
      <c r="R490" s="5"/>
      <c r="S490" s="5"/>
      <c r="T490" s="5"/>
      <c r="U490" s="5"/>
      <c r="V490" s="5"/>
      <c r="W490" s="5"/>
      <c r="X490" s="5"/>
      <c r="Y490" s="5"/>
      <c r="Z490" s="5"/>
      <c r="AA490" s="5"/>
      <c r="AB490" s="5"/>
      <c r="AC490" s="5"/>
      <c r="AD490" s="5"/>
      <c r="AE490" s="5"/>
    </row>
    <row r="491" spans="1:31" ht="21" customHeight="1">
      <c r="A491" s="5" t="s">
        <v>9499</v>
      </c>
      <c r="B491" s="5" t="s">
        <v>2841</v>
      </c>
      <c r="C491" s="5" t="s">
        <v>41</v>
      </c>
      <c r="D491" s="12" t="s">
        <v>47</v>
      </c>
      <c r="E491" s="5" t="s">
        <v>29</v>
      </c>
      <c r="F491" s="7">
        <v>8</v>
      </c>
      <c r="G491" s="7">
        <v>10</v>
      </c>
      <c r="H491" s="5" t="s">
        <v>30</v>
      </c>
      <c r="I491" s="5" t="s">
        <v>108</v>
      </c>
      <c r="J491" s="5" t="s">
        <v>2844</v>
      </c>
      <c r="K491" s="9" t="s">
        <v>47</v>
      </c>
      <c r="L491" s="5" t="s">
        <v>9501</v>
      </c>
      <c r="M491" s="5" t="s">
        <v>53</v>
      </c>
      <c r="N491" s="5" t="s">
        <v>55</v>
      </c>
      <c r="O491" s="5" t="b">
        <f t="shared" ca="1" si="0"/>
        <v>1</v>
      </c>
      <c r="P491" s="5" t="b">
        <f ca="1">IFERROR(__xludf.DUMMYFUNCTION("REGEXMATCH(L491,""(?i)Java"")"),TRUE)</f>
        <v>1</v>
      </c>
      <c r="Q491" s="5"/>
      <c r="R491" s="5"/>
      <c r="S491" s="5"/>
      <c r="T491" s="5"/>
      <c r="U491" s="5"/>
      <c r="V491" s="5"/>
      <c r="W491" s="5"/>
      <c r="X491" s="5"/>
      <c r="Y491" s="5"/>
      <c r="Z491" s="5"/>
      <c r="AA491" s="5"/>
      <c r="AB491" s="5"/>
      <c r="AC491" s="5"/>
      <c r="AD491" s="5"/>
      <c r="AE491" s="5"/>
    </row>
    <row r="492" spans="1:31" ht="21" customHeight="1">
      <c r="A492" s="5" t="s">
        <v>277</v>
      </c>
      <c r="B492" s="5" t="s">
        <v>11282</v>
      </c>
      <c r="C492" s="5" t="s">
        <v>41</v>
      </c>
      <c r="D492" s="12" t="s">
        <v>47</v>
      </c>
      <c r="E492" s="5" t="s">
        <v>29</v>
      </c>
      <c r="F492" s="7">
        <v>8</v>
      </c>
      <c r="G492" s="7">
        <v>10</v>
      </c>
      <c r="H492" s="5" t="s">
        <v>30</v>
      </c>
      <c r="I492" s="5" t="s">
        <v>66</v>
      </c>
      <c r="J492" s="5" t="s">
        <v>1026</v>
      </c>
      <c r="K492" s="5" t="s">
        <v>11285</v>
      </c>
      <c r="L492" s="5" t="s">
        <v>11286</v>
      </c>
      <c r="M492" s="5" t="s">
        <v>100</v>
      </c>
      <c r="N492" s="5" t="s">
        <v>55</v>
      </c>
      <c r="O492" s="5" t="b">
        <f t="shared" ca="1" si="0"/>
        <v>1</v>
      </c>
      <c r="P492" s="5"/>
      <c r="Q492" s="5"/>
      <c r="R492" s="5"/>
      <c r="S492" s="5"/>
      <c r="T492" s="5"/>
      <c r="U492" s="5"/>
      <c r="V492" s="5"/>
      <c r="W492" s="5"/>
      <c r="X492" s="5"/>
      <c r="Y492" s="5"/>
      <c r="Z492" s="5"/>
      <c r="AA492" s="5"/>
      <c r="AB492" s="5"/>
      <c r="AC492" s="5"/>
      <c r="AD492" s="5"/>
      <c r="AE492" s="5"/>
    </row>
    <row r="493" spans="1:31" ht="21" customHeight="1">
      <c r="A493" s="5" t="s">
        <v>7868</v>
      </c>
      <c r="B493" s="5" t="s">
        <v>7869</v>
      </c>
      <c r="C493" s="5" t="s">
        <v>170</v>
      </c>
      <c r="D493" s="5" t="s">
        <v>171</v>
      </c>
      <c r="E493" s="5" t="s">
        <v>45</v>
      </c>
      <c r="F493" s="7">
        <v>8</v>
      </c>
      <c r="G493" s="7">
        <v>12</v>
      </c>
      <c r="H493" s="5" t="s">
        <v>852</v>
      </c>
      <c r="I493" s="5" t="s">
        <v>31</v>
      </c>
      <c r="J493" s="5" t="s">
        <v>48</v>
      </c>
      <c r="K493" s="5" t="s">
        <v>7871</v>
      </c>
      <c r="L493" s="5" t="s">
        <v>7872</v>
      </c>
      <c r="M493" s="5" t="s">
        <v>100</v>
      </c>
      <c r="N493" s="5" t="s">
        <v>55</v>
      </c>
      <c r="O493" s="5" t="b">
        <f t="shared" ca="1" si="0"/>
        <v>1</v>
      </c>
      <c r="P493" s="5"/>
      <c r="Q493" s="5"/>
      <c r="R493" s="5"/>
      <c r="S493" s="5"/>
      <c r="T493" s="5"/>
      <c r="U493" s="5"/>
      <c r="V493" s="5"/>
      <c r="W493" s="5"/>
      <c r="X493" s="5"/>
      <c r="Y493" s="5"/>
      <c r="Z493" s="5"/>
      <c r="AA493" s="5"/>
      <c r="AB493" s="5"/>
      <c r="AC493" s="5"/>
      <c r="AD493" s="5"/>
      <c r="AE493" s="5"/>
    </row>
    <row r="494" spans="1:31" ht="21" customHeight="1">
      <c r="A494" s="5" t="s">
        <v>8397</v>
      </c>
      <c r="B494" s="5" t="s">
        <v>8399</v>
      </c>
      <c r="C494" s="5" t="s">
        <v>170</v>
      </c>
      <c r="D494" s="5" t="s">
        <v>171</v>
      </c>
      <c r="E494" s="5" t="s">
        <v>45</v>
      </c>
      <c r="F494" s="7">
        <v>8</v>
      </c>
      <c r="G494" s="7">
        <v>16</v>
      </c>
      <c r="H494" s="5" t="s">
        <v>478</v>
      </c>
      <c r="I494" s="5" t="s">
        <v>125</v>
      </c>
      <c r="J494" s="5" t="s">
        <v>4234</v>
      </c>
      <c r="K494" s="5" t="s">
        <v>8401</v>
      </c>
      <c r="L494" s="5" t="s">
        <v>8403</v>
      </c>
      <c r="M494" s="5" t="s">
        <v>167</v>
      </c>
      <c r="N494" s="5" t="s">
        <v>55</v>
      </c>
      <c r="O494" s="5" t="b">
        <f t="shared" ca="1" si="0"/>
        <v>1</v>
      </c>
      <c r="P494" s="5"/>
      <c r="Q494" s="5"/>
      <c r="R494" s="5"/>
      <c r="S494" s="5"/>
      <c r="T494" s="5"/>
      <c r="U494" s="5"/>
      <c r="V494" s="5"/>
      <c r="W494" s="5"/>
      <c r="X494" s="5"/>
      <c r="Y494" s="5"/>
      <c r="Z494" s="5"/>
      <c r="AA494" s="5"/>
      <c r="AB494" s="5"/>
      <c r="AC494" s="5"/>
      <c r="AD494" s="5"/>
      <c r="AE494" s="5"/>
    </row>
    <row r="495" spans="1:31" ht="21" customHeight="1">
      <c r="A495" s="5" t="s">
        <v>7876</v>
      </c>
      <c r="B495" s="5" t="s">
        <v>7877</v>
      </c>
      <c r="C495" s="5" t="s">
        <v>170</v>
      </c>
      <c r="D495" s="5" t="s">
        <v>171</v>
      </c>
      <c r="E495" s="5" t="s">
        <v>29</v>
      </c>
      <c r="F495" s="7">
        <v>8</v>
      </c>
      <c r="G495" s="7">
        <v>20</v>
      </c>
      <c r="H495" s="5" t="s">
        <v>178</v>
      </c>
      <c r="I495" s="9" t="s">
        <v>24</v>
      </c>
      <c r="J495" s="5" t="s">
        <v>824</v>
      </c>
      <c r="K495" s="5" t="s">
        <v>7878</v>
      </c>
      <c r="L495" s="5" t="s">
        <v>7879</v>
      </c>
      <c r="M495" s="5" t="s">
        <v>37</v>
      </c>
      <c r="N495" s="5" t="s">
        <v>55</v>
      </c>
      <c r="O495" s="5" t="b">
        <f t="shared" ca="1" si="0"/>
        <v>1</v>
      </c>
      <c r="P495" s="5" t="b">
        <f t="shared" ref="P495:P496" ca="1" si="55">IFERROR(__xludf.DUMMYFUNCTION("REGEXMATCH(L495,""(?i)Java"")"),TRUE)</f>
        <v>1</v>
      </c>
      <c r="Q495" s="5"/>
      <c r="R495" s="5"/>
      <c r="S495" s="5"/>
      <c r="T495" s="5"/>
      <c r="U495" s="5"/>
      <c r="V495" s="5"/>
      <c r="W495" s="5"/>
      <c r="X495" s="5"/>
      <c r="Y495" s="5"/>
      <c r="Z495" s="5"/>
      <c r="AA495" s="5"/>
      <c r="AB495" s="5"/>
      <c r="AC495" s="5"/>
      <c r="AD495" s="5"/>
      <c r="AE495" s="5"/>
    </row>
    <row r="496" spans="1:31" ht="21" customHeight="1">
      <c r="A496" s="5" t="s">
        <v>8636</v>
      </c>
      <c r="B496" s="5" t="s">
        <v>8639</v>
      </c>
      <c r="C496" s="5" t="s">
        <v>170</v>
      </c>
      <c r="D496" s="5" t="s">
        <v>171</v>
      </c>
      <c r="E496" s="5" t="s">
        <v>29</v>
      </c>
      <c r="F496" s="7">
        <v>8</v>
      </c>
      <c r="G496" s="7">
        <v>15</v>
      </c>
      <c r="H496" s="5" t="s">
        <v>65</v>
      </c>
      <c r="I496" s="5" t="s">
        <v>31</v>
      </c>
      <c r="J496" s="5" t="s">
        <v>516</v>
      </c>
      <c r="K496" s="5" t="s">
        <v>1506</v>
      </c>
      <c r="L496" s="5" t="s">
        <v>8643</v>
      </c>
      <c r="M496" s="5" t="s">
        <v>53</v>
      </c>
      <c r="N496" s="5" t="s">
        <v>38</v>
      </c>
      <c r="O496" s="5" t="b">
        <f t="shared" ca="1" si="0"/>
        <v>1</v>
      </c>
      <c r="P496" s="5" t="b">
        <f t="shared" ca="1" si="55"/>
        <v>1</v>
      </c>
      <c r="Q496" s="5"/>
      <c r="R496" s="5"/>
      <c r="S496" s="5"/>
      <c r="T496" s="5"/>
      <c r="U496" s="5"/>
      <c r="V496" s="5"/>
      <c r="W496" s="5"/>
      <c r="X496" s="5"/>
      <c r="Y496" s="5"/>
      <c r="Z496" s="5"/>
      <c r="AA496" s="5"/>
      <c r="AB496" s="5"/>
      <c r="AC496" s="5"/>
      <c r="AD496" s="5"/>
      <c r="AE496" s="5"/>
    </row>
    <row r="497" spans="1:31" ht="21" customHeight="1">
      <c r="A497" s="5" t="s">
        <v>11307</v>
      </c>
      <c r="B497" s="5" t="s">
        <v>11308</v>
      </c>
      <c r="C497" s="5" t="s">
        <v>170</v>
      </c>
      <c r="D497" s="5" t="s">
        <v>171</v>
      </c>
      <c r="E497" s="5" t="s">
        <v>45</v>
      </c>
      <c r="F497" s="7">
        <v>8</v>
      </c>
      <c r="G497" s="7">
        <v>15</v>
      </c>
      <c r="H497" s="5" t="s">
        <v>65</v>
      </c>
      <c r="I497" s="5" t="s">
        <v>31</v>
      </c>
      <c r="J497" s="5" t="s">
        <v>2273</v>
      </c>
      <c r="K497" s="5" t="s">
        <v>11310</v>
      </c>
      <c r="L497" s="5" t="s">
        <v>11311</v>
      </c>
      <c r="M497" s="5" t="s">
        <v>167</v>
      </c>
      <c r="N497" s="5" t="s">
        <v>237</v>
      </c>
      <c r="O497" s="5" t="b">
        <f t="shared" ca="1" si="0"/>
        <v>1</v>
      </c>
      <c r="P497" s="5"/>
      <c r="Q497" s="5"/>
      <c r="R497" s="5"/>
      <c r="S497" s="5"/>
      <c r="T497" s="5"/>
      <c r="U497" s="5"/>
      <c r="V497" s="5"/>
      <c r="W497" s="5"/>
      <c r="X497" s="5"/>
      <c r="Y497" s="5"/>
      <c r="Z497" s="5"/>
      <c r="AA497" s="5"/>
      <c r="AB497" s="5"/>
      <c r="AC497" s="5"/>
      <c r="AD497" s="5"/>
      <c r="AE497" s="5"/>
    </row>
    <row r="498" spans="1:31" ht="21" customHeight="1">
      <c r="A498" s="5" t="s">
        <v>9079</v>
      </c>
      <c r="B498" s="5" t="s">
        <v>9080</v>
      </c>
      <c r="C498" s="5" t="s">
        <v>170</v>
      </c>
      <c r="D498" s="5" t="s">
        <v>171</v>
      </c>
      <c r="E498" s="5" t="s">
        <v>45</v>
      </c>
      <c r="F498" s="7">
        <v>8</v>
      </c>
      <c r="G498" s="7">
        <v>15</v>
      </c>
      <c r="H498" s="5" t="s">
        <v>65</v>
      </c>
      <c r="I498" s="9" t="s">
        <v>24</v>
      </c>
      <c r="J498" s="5" t="s">
        <v>76</v>
      </c>
      <c r="K498" s="5" t="s">
        <v>9083</v>
      </c>
      <c r="L498" s="5" t="s">
        <v>9085</v>
      </c>
      <c r="M498" s="5" t="s">
        <v>100</v>
      </c>
      <c r="N498" s="5" t="s">
        <v>405</v>
      </c>
      <c r="O498" s="5" t="b">
        <f t="shared" ca="1" si="0"/>
        <v>1</v>
      </c>
      <c r="P498" s="5" t="b">
        <f ca="1">IFERROR(__xludf.DUMMYFUNCTION("REGEXMATCH(L498,""(?i)Java"")"),TRUE)</f>
        <v>1</v>
      </c>
      <c r="Q498" s="5"/>
      <c r="R498" s="5"/>
      <c r="S498" s="5"/>
      <c r="T498" s="5"/>
      <c r="U498" s="5"/>
      <c r="V498" s="5"/>
      <c r="W498" s="5"/>
      <c r="X498" s="5"/>
      <c r="Y498" s="5"/>
      <c r="Z498" s="5"/>
      <c r="AA498" s="5"/>
      <c r="AB498" s="5"/>
      <c r="AC498" s="5"/>
      <c r="AD498" s="5"/>
      <c r="AE498" s="5"/>
    </row>
    <row r="499" spans="1:31" ht="21" customHeight="1">
      <c r="A499" s="5" t="s">
        <v>277</v>
      </c>
      <c r="B499" s="5" t="s">
        <v>11320</v>
      </c>
      <c r="C499" s="5" t="s">
        <v>170</v>
      </c>
      <c r="D499" s="5" t="s">
        <v>435</v>
      </c>
      <c r="E499" s="5" t="s">
        <v>45</v>
      </c>
      <c r="F499" s="7">
        <v>8</v>
      </c>
      <c r="G499" s="7">
        <v>10</v>
      </c>
      <c r="H499" s="5" t="s">
        <v>30</v>
      </c>
      <c r="I499" s="5" t="s">
        <v>31</v>
      </c>
      <c r="J499" s="5" t="s">
        <v>57</v>
      </c>
      <c r="K499" s="5" t="s">
        <v>11321</v>
      </c>
      <c r="L499" s="5" t="s">
        <v>11322</v>
      </c>
      <c r="M499" s="5" t="s">
        <v>100</v>
      </c>
      <c r="N499" s="5" t="s">
        <v>55</v>
      </c>
      <c r="O499" s="5" t="b">
        <f t="shared" ca="1" si="0"/>
        <v>1</v>
      </c>
      <c r="P499" s="5"/>
      <c r="Q499" s="5"/>
      <c r="R499" s="5"/>
      <c r="S499" s="5"/>
      <c r="T499" s="5"/>
      <c r="U499" s="5"/>
      <c r="V499" s="5"/>
      <c r="W499" s="5"/>
      <c r="X499" s="5"/>
      <c r="Y499" s="5"/>
      <c r="Z499" s="5"/>
      <c r="AA499" s="5"/>
      <c r="AB499" s="5"/>
      <c r="AC499" s="5"/>
      <c r="AD499" s="5"/>
      <c r="AE499" s="5"/>
    </row>
    <row r="500" spans="1:31" ht="21" customHeight="1">
      <c r="A500" s="5" t="s">
        <v>8560</v>
      </c>
      <c r="B500" s="5" t="s">
        <v>8561</v>
      </c>
      <c r="C500" s="5" t="s">
        <v>170</v>
      </c>
      <c r="D500" s="5" t="s">
        <v>435</v>
      </c>
      <c r="E500" s="5" t="s">
        <v>29</v>
      </c>
      <c r="F500" s="7">
        <v>8</v>
      </c>
      <c r="G500" s="7">
        <v>10</v>
      </c>
      <c r="H500" s="5" t="s">
        <v>30</v>
      </c>
      <c r="I500" s="5" t="s">
        <v>125</v>
      </c>
      <c r="J500" s="5" t="s">
        <v>57</v>
      </c>
      <c r="K500" s="5" t="s">
        <v>8563</v>
      </c>
      <c r="L500" s="5" t="s">
        <v>8564</v>
      </c>
      <c r="M500" s="5" t="s">
        <v>53</v>
      </c>
      <c r="N500" s="5" t="s">
        <v>55</v>
      </c>
      <c r="O500" s="5" t="b">
        <f t="shared" ca="1" si="0"/>
        <v>1</v>
      </c>
      <c r="P500" s="5" t="b">
        <f t="shared" ref="P500:P501" ca="1" si="56">IFERROR(__xludf.DUMMYFUNCTION("REGEXMATCH(L500,""(?i)Java"")"),TRUE)</f>
        <v>1</v>
      </c>
      <c r="Q500" s="5"/>
      <c r="R500" s="5"/>
      <c r="S500" s="5"/>
      <c r="T500" s="5"/>
      <c r="U500" s="5"/>
      <c r="V500" s="5"/>
      <c r="W500" s="5"/>
      <c r="X500" s="5"/>
      <c r="Y500" s="5"/>
      <c r="Z500" s="5"/>
      <c r="AA500" s="5"/>
      <c r="AB500" s="5"/>
      <c r="AC500" s="5"/>
      <c r="AD500" s="5"/>
      <c r="AE500" s="5"/>
    </row>
    <row r="501" spans="1:31" ht="21" customHeight="1">
      <c r="A501" s="5" t="s">
        <v>676</v>
      </c>
      <c r="B501" s="5" t="s">
        <v>8850</v>
      </c>
      <c r="C501" s="5" t="s">
        <v>170</v>
      </c>
      <c r="D501" s="5" t="s">
        <v>435</v>
      </c>
      <c r="E501" s="5" t="s">
        <v>29</v>
      </c>
      <c r="F501" s="7">
        <v>8</v>
      </c>
      <c r="G501" s="7">
        <v>11</v>
      </c>
      <c r="H501" s="5" t="s">
        <v>1465</v>
      </c>
      <c r="I501" s="5" t="s">
        <v>125</v>
      </c>
      <c r="J501" s="5" t="s">
        <v>57</v>
      </c>
      <c r="K501" s="5" t="s">
        <v>8851</v>
      </c>
      <c r="L501" s="5" t="s">
        <v>8852</v>
      </c>
      <c r="M501" s="5" t="s">
        <v>100</v>
      </c>
      <c r="N501" s="5" t="s">
        <v>405</v>
      </c>
      <c r="O501" s="5" t="b">
        <f t="shared" ca="1" si="0"/>
        <v>1</v>
      </c>
      <c r="P501" s="5" t="b">
        <f t="shared" ca="1" si="56"/>
        <v>1</v>
      </c>
      <c r="Q501" s="5"/>
      <c r="R501" s="5"/>
      <c r="S501" s="5"/>
      <c r="T501" s="5"/>
      <c r="U501" s="5"/>
      <c r="V501" s="5"/>
      <c r="W501" s="5"/>
      <c r="X501" s="5"/>
      <c r="Y501" s="5"/>
      <c r="Z501" s="5"/>
      <c r="AA501" s="5"/>
      <c r="AB501" s="5"/>
      <c r="AC501" s="5"/>
      <c r="AD501" s="5"/>
      <c r="AE501" s="5"/>
    </row>
    <row r="502" spans="1:31" ht="21" customHeight="1">
      <c r="A502" s="5" t="s">
        <v>277</v>
      </c>
      <c r="B502" s="5" t="s">
        <v>5593</v>
      </c>
      <c r="C502" s="5" t="s">
        <v>170</v>
      </c>
      <c r="D502" s="5" t="s">
        <v>435</v>
      </c>
      <c r="E502" s="5" t="s">
        <v>29</v>
      </c>
      <c r="F502" s="7">
        <v>8</v>
      </c>
      <c r="G502" s="7">
        <v>15</v>
      </c>
      <c r="H502" s="5" t="s">
        <v>65</v>
      </c>
      <c r="I502" s="5" t="s">
        <v>108</v>
      </c>
      <c r="J502" s="5" t="s">
        <v>686</v>
      </c>
      <c r="K502" s="9" t="s">
        <v>47</v>
      </c>
      <c r="L502" s="5" t="s">
        <v>11337</v>
      </c>
      <c r="M502" s="5" t="s">
        <v>37</v>
      </c>
      <c r="N502" s="5" t="s">
        <v>55</v>
      </c>
      <c r="O502" s="5" t="b">
        <f t="shared" ca="1" si="0"/>
        <v>1</v>
      </c>
      <c r="P502" s="5"/>
      <c r="Q502" s="5"/>
      <c r="R502" s="5"/>
      <c r="S502" s="5"/>
      <c r="T502" s="5"/>
      <c r="U502" s="5"/>
      <c r="V502" s="5"/>
      <c r="W502" s="5"/>
      <c r="X502" s="5"/>
      <c r="Y502" s="5"/>
      <c r="Z502" s="5"/>
      <c r="AA502" s="5"/>
      <c r="AB502" s="5"/>
      <c r="AC502" s="5"/>
      <c r="AD502" s="5"/>
      <c r="AE502" s="5"/>
    </row>
    <row r="503" spans="1:31" ht="21" customHeight="1">
      <c r="A503" s="5" t="s">
        <v>11339</v>
      </c>
      <c r="B503" s="5" t="s">
        <v>9255</v>
      </c>
      <c r="C503" s="5" t="s">
        <v>170</v>
      </c>
      <c r="D503" s="5" t="s">
        <v>378</v>
      </c>
      <c r="E503" s="5" t="s">
        <v>45</v>
      </c>
      <c r="F503" s="7">
        <v>8</v>
      </c>
      <c r="G503" s="7">
        <v>12</v>
      </c>
      <c r="H503" s="5" t="s">
        <v>852</v>
      </c>
      <c r="I503" s="5" t="s">
        <v>108</v>
      </c>
      <c r="J503" s="5" t="s">
        <v>57</v>
      </c>
      <c r="K503" s="5" t="s">
        <v>9258</v>
      </c>
      <c r="L503" s="5" t="s">
        <v>11342</v>
      </c>
      <c r="M503" s="5" t="s">
        <v>167</v>
      </c>
      <c r="N503" s="5" t="s">
        <v>55</v>
      </c>
      <c r="O503" s="5" t="b">
        <f t="shared" ca="1" si="0"/>
        <v>1</v>
      </c>
      <c r="P503" s="5"/>
      <c r="Q503" s="5"/>
      <c r="R503" s="5"/>
      <c r="S503" s="5"/>
      <c r="T503" s="5"/>
      <c r="U503" s="5"/>
      <c r="V503" s="5"/>
      <c r="W503" s="5"/>
      <c r="X503" s="5"/>
      <c r="Y503" s="5"/>
      <c r="Z503" s="5"/>
      <c r="AA503" s="5"/>
      <c r="AB503" s="5"/>
      <c r="AC503" s="5"/>
      <c r="AD503" s="5"/>
      <c r="AE503" s="5"/>
    </row>
    <row r="504" spans="1:31" ht="21" customHeight="1">
      <c r="A504" s="5" t="s">
        <v>11344</v>
      </c>
      <c r="B504" s="5" t="s">
        <v>5209</v>
      </c>
      <c r="C504" s="5" t="s">
        <v>170</v>
      </c>
      <c r="D504" s="5" t="s">
        <v>378</v>
      </c>
      <c r="E504" s="5" t="s">
        <v>45</v>
      </c>
      <c r="F504" s="7">
        <v>8</v>
      </c>
      <c r="G504" s="7">
        <v>14</v>
      </c>
      <c r="H504" s="5" t="s">
        <v>1392</v>
      </c>
      <c r="I504" s="5" t="s">
        <v>31</v>
      </c>
      <c r="J504" s="5" t="s">
        <v>252</v>
      </c>
      <c r="K504" s="5" t="s">
        <v>5211</v>
      </c>
      <c r="L504" s="5" t="s">
        <v>11345</v>
      </c>
      <c r="M504" s="5" t="s">
        <v>42</v>
      </c>
      <c r="N504" s="5" t="s">
        <v>237</v>
      </c>
      <c r="O504" s="5" t="b">
        <f t="shared" ca="1" si="0"/>
        <v>1</v>
      </c>
      <c r="P504" s="5"/>
      <c r="Q504" s="5"/>
      <c r="R504" s="5"/>
      <c r="S504" s="5"/>
      <c r="T504" s="5"/>
      <c r="U504" s="5"/>
      <c r="V504" s="5"/>
      <c r="W504" s="5"/>
      <c r="X504" s="5"/>
      <c r="Y504" s="5"/>
      <c r="Z504" s="5"/>
      <c r="AA504" s="5"/>
      <c r="AB504" s="5"/>
      <c r="AC504" s="5"/>
      <c r="AD504" s="5"/>
      <c r="AE504" s="5"/>
    </row>
    <row r="505" spans="1:31" ht="21" customHeight="1">
      <c r="A505" s="5" t="s">
        <v>11348</v>
      </c>
      <c r="B505" s="5" t="s">
        <v>9077</v>
      </c>
      <c r="C505" s="5" t="s">
        <v>170</v>
      </c>
      <c r="D505" s="5" t="s">
        <v>378</v>
      </c>
      <c r="E505" s="5" t="s">
        <v>29</v>
      </c>
      <c r="F505" s="7">
        <v>8</v>
      </c>
      <c r="G505" s="7">
        <v>15</v>
      </c>
      <c r="H505" s="5" t="s">
        <v>65</v>
      </c>
      <c r="I505" s="5" t="s">
        <v>31</v>
      </c>
      <c r="J505" s="5" t="s">
        <v>34</v>
      </c>
      <c r="K505" s="5" t="s">
        <v>9078</v>
      </c>
      <c r="L505" s="5" t="s">
        <v>11351</v>
      </c>
      <c r="M505" s="5" t="s">
        <v>53</v>
      </c>
      <c r="N505" s="5" t="s">
        <v>55</v>
      </c>
      <c r="O505" s="5" t="b">
        <f t="shared" ca="1" si="0"/>
        <v>1</v>
      </c>
      <c r="P505" s="5"/>
      <c r="Q505" s="5"/>
      <c r="R505" s="5"/>
      <c r="S505" s="5"/>
      <c r="T505" s="5"/>
      <c r="U505" s="5"/>
      <c r="V505" s="5"/>
      <c r="W505" s="5"/>
      <c r="X505" s="5"/>
      <c r="Y505" s="5"/>
      <c r="Z505" s="5"/>
      <c r="AA505" s="5"/>
      <c r="AB505" s="5"/>
      <c r="AC505" s="5"/>
      <c r="AD505" s="5"/>
      <c r="AE505" s="5"/>
    </row>
    <row r="506" spans="1:31" ht="21" customHeight="1">
      <c r="A506" s="5" t="s">
        <v>6294</v>
      </c>
      <c r="B506" s="5" t="s">
        <v>8930</v>
      </c>
      <c r="C506" s="5" t="s">
        <v>170</v>
      </c>
      <c r="D506" s="5" t="s">
        <v>378</v>
      </c>
      <c r="E506" s="5" t="s">
        <v>29</v>
      </c>
      <c r="F506" s="7">
        <v>8</v>
      </c>
      <c r="G506" s="7">
        <v>10</v>
      </c>
      <c r="H506" s="5" t="s">
        <v>30</v>
      </c>
      <c r="I506" s="5" t="s">
        <v>31</v>
      </c>
      <c r="J506" s="5" t="s">
        <v>8123</v>
      </c>
      <c r="K506" s="5" t="s">
        <v>8932</v>
      </c>
      <c r="L506" s="5" t="s">
        <v>8934</v>
      </c>
      <c r="M506" s="5" t="s">
        <v>37</v>
      </c>
      <c r="N506" s="5" t="s">
        <v>405</v>
      </c>
      <c r="O506" s="5" t="b">
        <f t="shared" ca="1" si="0"/>
        <v>1</v>
      </c>
      <c r="P506" s="5" t="b">
        <f t="shared" ref="P506:P509" ca="1" si="57">IFERROR(__xludf.DUMMYFUNCTION("REGEXMATCH(L506,""(?i)Java"")"),TRUE)</f>
        <v>1</v>
      </c>
      <c r="Q506" s="5"/>
      <c r="R506" s="5"/>
      <c r="S506" s="5"/>
      <c r="T506" s="5"/>
      <c r="U506" s="5"/>
      <c r="V506" s="5"/>
      <c r="W506" s="5"/>
      <c r="X506" s="5"/>
      <c r="Y506" s="5"/>
      <c r="Z506" s="5"/>
      <c r="AA506" s="5"/>
      <c r="AB506" s="5"/>
      <c r="AC506" s="5"/>
      <c r="AD506" s="5"/>
      <c r="AE506" s="5"/>
    </row>
    <row r="507" spans="1:31" ht="21" customHeight="1">
      <c r="A507" s="5" t="s">
        <v>8881</v>
      </c>
      <c r="B507" s="5" t="s">
        <v>8882</v>
      </c>
      <c r="C507" s="5" t="s">
        <v>170</v>
      </c>
      <c r="D507" s="5" t="s">
        <v>378</v>
      </c>
      <c r="E507" s="5" t="s">
        <v>29</v>
      </c>
      <c r="F507" s="7">
        <v>8</v>
      </c>
      <c r="G507" s="7">
        <v>10</v>
      </c>
      <c r="H507" s="5" t="s">
        <v>30</v>
      </c>
      <c r="I507" s="5" t="s">
        <v>31</v>
      </c>
      <c r="J507" s="5" t="s">
        <v>633</v>
      </c>
      <c r="K507" s="5" t="s">
        <v>8883</v>
      </c>
      <c r="L507" s="5" t="s">
        <v>8884</v>
      </c>
      <c r="M507" s="5" t="s">
        <v>53</v>
      </c>
      <c r="N507" s="5" t="s">
        <v>55</v>
      </c>
      <c r="O507" s="5" t="b">
        <f t="shared" ca="1" si="0"/>
        <v>1</v>
      </c>
      <c r="P507" s="5" t="b">
        <f t="shared" ca="1" si="57"/>
        <v>1</v>
      </c>
      <c r="Q507" s="5"/>
      <c r="R507" s="5"/>
      <c r="S507" s="5"/>
      <c r="T507" s="5"/>
      <c r="U507" s="5"/>
      <c r="V507" s="5"/>
      <c r="W507" s="5"/>
      <c r="X507" s="5"/>
      <c r="Y507" s="5"/>
      <c r="Z507" s="5"/>
      <c r="AA507" s="5"/>
      <c r="AB507" s="5"/>
      <c r="AC507" s="5"/>
      <c r="AD507" s="5"/>
      <c r="AE507" s="5"/>
    </row>
    <row r="508" spans="1:31" ht="21" customHeight="1">
      <c r="A508" s="5" t="s">
        <v>784</v>
      </c>
      <c r="B508" s="5" t="s">
        <v>8911</v>
      </c>
      <c r="C508" s="5" t="s">
        <v>170</v>
      </c>
      <c r="D508" s="5" t="s">
        <v>378</v>
      </c>
      <c r="E508" s="5" t="s">
        <v>29</v>
      </c>
      <c r="F508" s="7">
        <v>8</v>
      </c>
      <c r="G508" s="7">
        <v>10</v>
      </c>
      <c r="H508" s="5" t="s">
        <v>30</v>
      </c>
      <c r="I508" s="5" t="s">
        <v>125</v>
      </c>
      <c r="J508" s="5" t="s">
        <v>444</v>
      </c>
      <c r="K508" s="9" t="s">
        <v>47</v>
      </c>
      <c r="L508" s="5" t="s">
        <v>8912</v>
      </c>
      <c r="M508" s="5" t="s">
        <v>167</v>
      </c>
      <c r="N508" s="5" t="s">
        <v>55</v>
      </c>
      <c r="O508" s="5" t="b">
        <f t="shared" ca="1" si="0"/>
        <v>1</v>
      </c>
      <c r="P508" s="5" t="b">
        <f t="shared" ca="1" si="57"/>
        <v>1</v>
      </c>
      <c r="Q508" s="5"/>
      <c r="R508" s="5"/>
      <c r="S508" s="5"/>
      <c r="T508" s="5"/>
      <c r="U508" s="5"/>
      <c r="V508" s="5"/>
      <c r="W508" s="5"/>
      <c r="X508" s="5"/>
      <c r="Y508" s="5"/>
      <c r="Z508" s="5"/>
      <c r="AA508" s="5"/>
      <c r="AB508" s="5"/>
      <c r="AC508" s="5"/>
      <c r="AD508" s="5"/>
      <c r="AE508" s="5"/>
    </row>
    <row r="509" spans="1:31" ht="21" customHeight="1">
      <c r="A509" s="5" t="s">
        <v>396</v>
      </c>
      <c r="B509" s="5" t="s">
        <v>9255</v>
      </c>
      <c r="C509" s="5" t="s">
        <v>170</v>
      </c>
      <c r="D509" s="5" t="s">
        <v>378</v>
      </c>
      <c r="E509" s="5" t="s">
        <v>45</v>
      </c>
      <c r="F509" s="7">
        <v>8</v>
      </c>
      <c r="G509" s="7">
        <v>10</v>
      </c>
      <c r="H509" s="5" t="s">
        <v>30</v>
      </c>
      <c r="I509" s="5" t="s">
        <v>31</v>
      </c>
      <c r="J509" s="5" t="s">
        <v>57</v>
      </c>
      <c r="K509" s="5" t="s">
        <v>9258</v>
      </c>
      <c r="L509" s="5" t="s">
        <v>9260</v>
      </c>
      <c r="M509" s="5" t="s">
        <v>167</v>
      </c>
      <c r="N509" s="5" t="s">
        <v>55</v>
      </c>
      <c r="O509" s="5" t="b">
        <f t="shared" ca="1" si="0"/>
        <v>1</v>
      </c>
      <c r="P509" s="5" t="b">
        <f t="shared" ca="1" si="57"/>
        <v>1</v>
      </c>
      <c r="Q509" s="5"/>
      <c r="R509" s="5"/>
      <c r="S509" s="5"/>
      <c r="T509" s="5"/>
      <c r="U509" s="5"/>
      <c r="V509" s="5"/>
      <c r="W509" s="5"/>
      <c r="X509" s="5"/>
      <c r="Y509" s="5"/>
      <c r="Z509" s="5"/>
      <c r="AA509" s="5"/>
      <c r="AB509" s="5"/>
      <c r="AC509" s="5"/>
      <c r="AD509" s="5"/>
      <c r="AE509" s="5"/>
    </row>
    <row r="510" spans="1:31" ht="21" customHeight="1">
      <c r="A510" s="5" t="s">
        <v>277</v>
      </c>
      <c r="B510" s="5" t="s">
        <v>9920</v>
      </c>
      <c r="C510" s="5" t="s">
        <v>170</v>
      </c>
      <c r="D510" s="5" t="s">
        <v>378</v>
      </c>
      <c r="E510" s="5" t="s">
        <v>45</v>
      </c>
      <c r="F510" s="7">
        <v>8</v>
      </c>
      <c r="G510" s="7">
        <v>20</v>
      </c>
      <c r="H510" s="5" t="s">
        <v>178</v>
      </c>
      <c r="I510" s="5" t="s">
        <v>125</v>
      </c>
      <c r="J510" s="5" t="s">
        <v>252</v>
      </c>
      <c r="K510" s="5" t="s">
        <v>9922</v>
      </c>
      <c r="L510" s="5" t="s">
        <v>9924</v>
      </c>
      <c r="M510" s="5" t="s">
        <v>53</v>
      </c>
      <c r="N510" s="5" t="s">
        <v>55</v>
      </c>
      <c r="O510" s="5" t="b">
        <f t="shared" ca="1" si="0"/>
        <v>1</v>
      </c>
      <c r="P510" s="5"/>
      <c r="Q510" s="5"/>
      <c r="R510" s="5"/>
      <c r="S510" s="5"/>
      <c r="T510" s="5"/>
      <c r="U510" s="5"/>
      <c r="V510" s="5"/>
      <c r="W510" s="5"/>
      <c r="X510" s="5"/>
      <c r="Y510" s="5"/>
      <c r="Z510" s="5"/>
      <c r="AA510" s="5"/>
      <c r="AB510" s="5"/>
      <c r="AC510" s="5"/>
      <c r="AD510" s="5"/>
      <c r="AE510" s="5"/>
    </row>
    <row r="511" spans="1:31" ht="21" customHeight="1">
      <c r="A511" s="5" t="s">
        <v>765</v>
      </c>
      <c r="B511" s="5" t="s">
        <v>8134</v>
      </c>
      <c r="C511" s="5" t="s">
        <v>170</v>
      </c>
      <c r="D511" s="5" t="s">
        <v>342</v>
      </c>
      <c r="E511" s="5" t="s">
        <v>45</v>
      </c>
      <c r="F511" s="7">
        <v>8</v>
      </c>
      <c r="G511" s="7">
        <v>10</v>
      </c>
      <c r="H511" s="5" t="s">
        <v>30</v>
      </c>
      <c r="I511" s="5" t="s">
        <v>31</v>
      </c>
      <c r="J511" s="5" t="s">
        <v>6217</v>
      </c>
      <c r="K511" s="5" t="s">
        <v>8140</v>
      </c>
      <c r="L511" s="5" t="s">
        <v>8141</v>
      </c>
      <c r="M511" s="5" t="s">
        <v>37</v>
      </c>
      <c r="N511" s="5" t="s">
        <v>55</v>
      </c>
      <c r="O511" s="5" t="b">
        <f t="shared" ca="1" si="0"/>
        <v>1</v>
      </c>
      <c r="P511" s="5" t="b">
        <f t="shared" ref="P511:P515" ca="1" si="58">IFERROR(__xludf.DUMMYFUNCTION("REGEXMATCH(L511,""(?i)Java"")"),TRUE)</f>
        <v>1</v>
      </c>
      <c r="Q511" s="5"/>
      <c r="R511" s="5"/>
      <c r="S511" s="5"/>
      <c r="T511" s="5"/>
      <c r="U511" s="5"/>
      <c r="V511" s="5"/>
      <c r="W511" s="5"/>
      <c r="X511" s="5"/>
      <c r="Y511" s="5"/>
      <c r="Z511" s="5"/>
      <c r="AA511" s="5"/>
      <c r="AB511" s="5"/>
      <c r="AC511" s="5"/>
      <c r="AD511" s="5"/>
      <c r="AE511" s="5"/>
    </row>
    <row r="512" spans="1:31" ht="21" customHeight="1">
      <c r="A512" s="5" t="s">
        <v>2660</v>
      </c>
      <c r="B512" s="5" t="s">
        <v>8455</v>
      </c>
      <c r="C512" s="5" t="s">
        <v>170</v>
      </c>
      <c r="D512" s="5" t="s">
        <v>342</v>
      </c>
      <c r="E512" s="5" t="s">
        <v>45</v>
      </c>
      <c r="F512" s="7">
        <v>8</v>
      </c>
      <c r="G512" s="7">
        <v>16</v>
      </c>
      <c r="H512" s="5" t="s">
        <v>478</v>
      </c>
      <c r="I512" s="5" t="s">
        <v>108</v>
      </c>
      <c r="J512" s="5" t="s">
        <v>8459</v>
      </c>
      <c r="K512" s="5" t="s">
        <v>8460</v>
      </c>
      <c r="L512" s="5" t="s">
        <v>8462</v>
      </c>
      <c r="M512" s="5" t="s">
        <v>53</v>
      </c>
      <c r="N512" s="5" t="s">
        <v>55</v>
      </c>
      <c r="O512" s="5" t="b">
        <f t="shared" ca="1" si="0"/>
        <v>1</v>
      </c>
      <c r="P512" s="5" t="b">
        <f t="shared" ca="1" si="58"/>
        <v>1</v>
      </c>
      <c r="Q512" s="5"/>
      <c r="R512" s="5"/>
      <c r="S512" s="5"/>
      <c r="T512" s="5"/>
      <c r="U512" s="5"/>
      <c r="V512" s="5"/>
      <c r="W512" s="5"/>
      <c r="X512" s="5"/>
      <c r="Y512" s="5"/>
      <c r="Z512" s="5"/>
      <c r="AA512" s="5"/>
      <c r="AB512" s="5"/>
      <c r="AC512" s="5"/>
      <c r="AD512" s="5"/>
      <c r="AE512" s="5"/>
    </row>
    <row r="513" spans="1:31" ht="21" customHeight="1">
      <c r="A513" s="5" t="s">
        <v>2842</v>
      </c>
      <c r="B513" s="5" t="s">
        <v>8924</v>
      </c>
      <c r="C513" s="5" t="s">
        <v>170</v>
      </c>
      <c r="D513" s="5" t="s">
        <v>342</v>
      </c>
      <c r="E513" s="5" t="s">
        <v>45</v>
      </c>
      <c r="F513" s="7">
        <v>8</v>
      </c>
      <c r="G513" s="7">
        <v>12</v>
      </c>
      <c r="H513" s="5" t="s">
        <v>852</v>
      </c>
      <c r="I513" s="5" t="s">
        <v>125</v>
      </c>
      <c r="J513" s="5" t="s">
        <v>32</v>
      </c>
      <c r="K513" s="5" t="s">
        <v>8925</v>
      </c>
      <c r="L513" s="5" t="s">
        <v>8926</v>
      </c>
      <c r="M513" s="5" t="s">
        <v>37</v>
      </c>
      <c r="N513" s="5" t="s">
        <v>405</v>
      </c>
      <c r="O513" s="5" t="b">
        <f t="shared" ca="1" si="0"/>
        <v>1</v>
      </c>
      <c r="P513" s="5" t="b">
        <f t="shared" ca="1" si="58"/>
        <v>1</v>
      </c>
      <c r="Q513" s="5"/>
      <c r="R513" s="5"/>
      <c r="S513" s="5"/>
      <c r="T513" s="5"/>
      <c r="U513" s="5"/>
      <c r="V513" s="5"/>
      <c r="W513" s="5"/>
      <c r="X513" s="5"/>
      <c r="Y513" s="5"/>
      <c r="Z513" s="5"/>
      <c r="AA513" s="5"/>
      <c r="AB513" s="5"/>
      <c r="AC513" s="5"/>
      <c r="AD513" s="5"/>
      <c r="AE513" s="5"/>
    </row>
    <row r="514" spans="1:31" ht="21" customHeight="1">
      <c r="A514" s="5" t="s">
        <v>784</v>
      </c>
      <c r="B514" s="5" t="s">
        <v>8929</v>
      </c>
      <c r="C514" s="5" t="s">
        <v>170</v>
      </c>
      <c r="D514" s="5" t="s">
        <v>342</v>
      </c>
      <c r="E514" s="5" t="s">
        <v>29</v>
      </c>
      <c r="F514" s="7">
        <v>8</v>
      </c>
      <c r="G514" s="7">
        <v>15</v>
      </c>
      <c r="H514" s="5" t="s">
        <v>65</v>
      </c>
      <c r="I514" s="5" t="s">
        <v>31</v>
      </c>
      <c r="J514" s="5" t="s">
        <v>57</v>
      </c>
      <c r="K514" s="5" t="s">
        <v>3579</v>
      </c>
      <c r="L514" s="5" t="s">
        <v>8931</v>
      </c>
      <c r="M514" s="5" t="s">
        <v>100</v>
      </c>
      <c r="N514" s="5" t="s">
        <v>55</v>
      </c>
      <c r="O514" s="5" t="b">
        <f t="shared" ca="1" si="0"/>
        <v>1</v>
      </c>
      <c r="P514" s="5" t="b">
        <f t="shared" ca="1" si="58"/>
        <v>1</v>
      </c>
      <c r="Q514" s="5"/>
      <c r="R514" s="5"/>
      <c r="S514" s="5"/>
      <c r="T514" s="5"/>
      <c r="U514" s="5"/>
      <c r="V514" s="5"/>
      <c r="W514" s="5"/>
      <c r="X514" s="5"/>
      <c r="Y514" s="5"/>
      <c r="Z514" s="5"/>
      <c r="AA514" s="5"/>
      <c r="AB514" s="5"/>
      <c r="AC514" s="5"/>
      <c r="AD514" s="5"/>
      <c r="AE514" s="5"/>
    </row>
    <row r="515" spans="1:31" ht="21" customHeight="1">
      <c r="A515" s="5" t="s">
        <v>3281</v>
      </c>
      <c r="B515" s="5" t="s">
        <v>8949</v>
      </c>
      <c r="C515" s="5" t="s">
        <v>170</v>
      </c>
      <c r="D515" s="5" t="s">
        <v>342</v>
      </c>
      <c r="E515" s="5" t="s">
        <v>29</v>
      </c>
      <c r="F515" s="7">
        <v>8</v>
      </c>
      <c r="G515" s="7">
        <v>10</v>
      </c>
      <c r="H515" s="5" t="s">
        <v>30</v>
      </c>
      <c r="I515" s="5" t="s">
        <v>108</v>
      </c>
      <c r="J515" s="5" t="s">
        <v>117</v>
      </c>
      <c r="K515" s="5" t="s">
        <v>381</v>
      </c>
      <c r="L515" s="5" t="s">
        <v>8950</v>
      </c>
      <c r="M515" s="5" t="s">
        <v>100</v>
      </c>
      <c r="N515" s="5" t="s">
        <v>55</v>
      </c>
      <c r="O515" s="5" t="b">
        <f t="shared" ca="1" si="0"/>
        <v>1</v>
      </c>
      <c r="P515" s="5" t="b">
        <f t="shared" ca="1" si="58"/>
        <v>1</v>
      </c>
      <c r="Q515" s="5"/>
      <c r="R515" s="5"/>
      <c r="S515" s="5"/>
      <c r="T515" s="5"/>
      <c r="U515" s="5"/>
      <c r="V515" s="5"/>
      <c r="W515" s="5"/>
      <c r="X515" s="5"/>
      <c r="Y515" s="5"/>
      <c r="Z515" s="5"/>
      <c r="AA515" s="5"/>
      <c r="AB515" s="5"/>
      <c r="AC515" s="5"/>
      <c r="AD515" s="5"/>
      <c r="AE515" s="5"/>
    </row>
    <row r="516" spans="1:31" ht="21" customHeight="1">
      <c r="A516" s="5" t="s">
        <v>11409</v>
      </c>
      <c r="B516" s="5" t="s">
        <v>11412</v>
      </c>
      <c r="C516" s="5" t="s">
        <v>170</v>
      </c>
      <c r="D516" s="5" t="s">
        <v>1475</v>
      </c>
      <c r="E516" s="5" t="s">
        <v>45</v>
      </c>
      <c r="F516" s="7">
        <v>8</v>
      </c>
      <c r="G516" s="7">
        <v>10</v>
      </c>
      <c r="H516" s="5" t="s">
        <v>30</v>
      </c>
      <c r="I516" s="5" t="s">
        <v>31</v>
      </c>
      <c r="J516" s="5" t="s">
        <v>267</v>
      </c>
      <c r="K516" s="5" t="s">
        <v>11414</v>
      </c>
      <c r="L516" s="5" t="s">
        <v>11415</v>
      </c>
      <c r="M516" s="5" t="s">
        <v>37</v>
      </c>
      <c r="N516" s="5" t="s">
        <v>55</v>
      </c>
      <c r="O516" s="5" t="b">
        <f t="shared" ca="1" si="0"/>
        <v>1</v>
      </c>
      <c r="P516" s="5"/>
      <c r="Q516" s="5"/>
      <c r="R516" s="5"/>
      <c r="S516" s="5"/>
      <c r="T516" s="5"/>
      <c r="U516" s="5"/>
      <c r="V516" s="5"/>
      <c r="W516" s="5"/>
      <c r="X516" s="5"/>
      <c r="Y516" s="5"/>
      <c r="Z516" s="5"/>
      <c r="AA516" s="5"/>
      <c r="AB516" s="5"/>
      <c r="AC516" s="5"/>
      <c r="AD516" s="5"/>
      <c r="AE516" s="5"/>
    </row>
    <row r="517" spans="1:31" ht="21" customHeight="1">
      <c r="A517" s="5" t="s">
        <v>277</v>
      </c>
      <c r="B517" s="5" t="s">
        <v>11417</v>
      </c>
      <c r="C517" s="5" t="s">
        <v>170</v>
      </c>
      <c r="D517" s="5" t="s">
        <v>390</v>
      </c>
      <c r="E517" s="5" t="s">
        <v>45</v>
      </c>
      <c r="F517" s="7">
        <v>8</v>
      </c>
      <c r="G517" s="7">
        <v>15</v>
      </c>
      <c r="H517" s="5" t="s">
        <v>65</v>
      </c>
      <c r="I517" s="5" t="s">
        <v>31</v>
      </c>
      <c r="J517" s="5" t="s">
        <v>57</v>
      </c>
      <c r="K517" s="5" t="s">
        <v>7920</v>
      </c>
      <c r="L517" s="5" t="s">
        <v>11420</v>
      </c>
      <c r="M517" s="5" t="s">
        <v>100</v>
      </c>
      <c r="N517" s="5" t="s">
        <v>55</v>
      </c>
      <c r="O517" s="5" t="b">
        <f t="shared" ca="1" si="0"/>
        <v>1</v>
      </c>
      <c r="P517" s="5"/>
      <c r="Q517" s="5"/>
      <c r="R517" s="5"/>
      <c r="S517" s="5"/>
      <c r="T517" s="5"/>
      <c r="U517" s="5"/>
      <c r="V517" s="5"/>
      <c r="W517" s="5"/>
      <c r="X517" s="5"/>
      <c r="Y517" s="5"/>
      <c r="Z517" s="5"/>
      <c r="AA517" s="5"/>
      <c r="AB517" s="5"/>
      <c r="AC517" s="5"/>
      <c r="AD517" s="5"/>
      <c r="AE517" s="5"/>
    </row>
    <row r="518" spans="1:31" ht="21" customHeight="1">
      <c r="A518" s="5" t="s">
        <v>396</v>
      </c>
      <c r="B518" s="5" t="s">
        <v>8049</v>
      </c>
      <c r="C518" s="5" t="s">
        <v>170</v>
      </c>
      <c r="D518" s="5" t="s">
        <v>390</v>
      </c>
      <c r="E518" s="5" t="s">
        <v>29</v>
      </c>
      <c r="F518" s="7">
        <v>8</v>
      </c>
      <c r="G518" s="7">
        <v>12</v>
      </c>
      <c r="H518" s="5" t="s">
        <v>852</v>
      </c>
      <c r="I518" s="5" t="s">
        <v>108</v>
      </c>
      <c r="J518" s="5" t="s">
        <v>57</v>
      </c>
      <c r="K518" s="5" t="s">
        <v>8050</v>
      </c>
      <c r="L518" s="5" t="s">
        <v>8051</v>
      </c>
      <c r="M518" s="5" t="s">
        <v>100</v>
      </c>
      <c r="N518" s="5" t="s">
        <v>55</v>
      </c>
      <c r="O518" s="5" t="b">
        <f t="shared" ca="1" si="0"/>
        <v>1</v>
      </c>
      <c r="P518" s="5" t="b">
        <f ca="1">IFERROR(__xludf.DUMMYFUNCTION("REGEXMATCH(L518,""(?i)Java"")"),TRUE)</f>
        <v>1</v>
      </c>
      <c r="Q518" s="5"/>
      <c r="R518" s="5"/>
      <c r="S518" s="5"/>
      <c r="T518" s="5"/>
      <c r="U518" s="5"/>
      <c r="V518" s="5"/>
      <c r="W518" s="5"/>
      <c r="X518" s="5"/>
      <c r="Y518" s="5"/>
      <c r="Z518" s="5"/>
      <c r="AA518" s="5"/>
      <c r="AB518" s="5"/>
      <c r="AC518" s="5"/>
      <c r="AD518" s="5"/>
      <c r="AE518" s="5"/>
    </row>
    <row r="519" spans="1:31" ht="21" customHeight="1">
      <c r="A519" s="5" t="s">
        <v>3974</v>
      </c>
      <c r="B519" s="5" t="s">
        <v>8619</v>
      </c>
      <c r="C519" s="5" t="s">
        <v>170</v>
      </c>
      <c r="D519" s="5" t="s">
        <v>390</v>
      </c>
      <c r="E519" s="5" t="s">
        <v>45</v>
      </c>
      <c r="F519" s="7">
        <v>8</v>
      </c>
      <c r="G519" s="7">
        <v>12</v>
      </c>
      <c r="H519" s="5" t="s">
        <v>852</v>
      </c>
      <c r="I519" s="5" t="s">
        <v>108</v>
      </c>
      <c r="J519" s="5" t="s">
        <v>8620</v>
      </c>
      <c r="K519" s="5" t="s">
        <v>8622</v>
      </c>
      <c r="L519" s="5" t="s">
        <v>8624</v>
      </c>
      <c r="M519" s="5" t="s">
        <v>167</v>
      </c>
      <c r="N519" s="5" t="s">
        <v>89</v>
      </c>
      <c r="O519" s="5" t="b">
        <f t="shared" ca="1" si="0"/>
        <v>1</v>
      </c>
      <c r="P519" s="5"/>
      <c r="Q519" s="5"/>
      <c r="R519" s="5"/>
      <c r="S519" s="5"/>
      <c r="T519" s="5"/>
      <c r="U519" s="5"/>
      <c r="V519" s="5"/>
      <c r="W519" s="5"/>
      <c r="X519" s="5"/>
      <c r="Y519" s="5"/>
      <c r="Z519" s="5"/>
      <c r="AA519" s="5"/>
      <c r="AB519" s="5"/>
      <c r="AC519" s="5"/>
      <c r="AD519" s="5"/>
      <c r="AE519" s="5"/>
    </row>
    <row r="520" spans="1:31" ht="21" customHeight="1">
      <c r="A520" s="5" t="s">
        <v>1710</v>
      </c>
      <c r="B520" s="5" t="s">
        <v>8732</v>
      </c>
      <c r="C520" s="5" t="s">
        <v>170</v>
      </c>
      <c r="D520" s="5" t="s">
        <v>390</v>
      </c>
      <c r="E520" s="5" t="s">
        <v>45</v>
      </c>
      <c r="F520" s="7">
        <v>8</v>
      </c>
      <c r="G520" s="7">
        <v>13</v>
      </c>
      <c r="H520" s="5" t="s">
        <v>107</v>
      </c>
      <c r="I520" s="5" t="s">
        <v>125</v>
      </c>
      <c r="J520" s="5" t="s">
        <v>224</v>
      </c>
      <c r="K520" s="5" t="s">
        <v>8735</v>
      </c>
      <c r="L520" s="5" t="s">
        <v>8736</v>
      </c>
      <c r="M520" s="5" t="s">
        <v>37</v>
      </c>
      <c r="N520" s="5" t="s">
        <v>55</v>
      </c>
      <c r="O520" s="5" t="b">
        <f t="shared" ca="1" si="0"/>
        <v>1</v>
      </c>
      <c r="P520" s="5" t="b">
        <f ca="1">IFERROR(__xludf.DUMMYFUNCTION("REGEXMATCH(L520,""(?i)Java"")"),TRUE)</f>
        <v>1</v>
      </c>
      <c r="Q520" s="5"/>
      <c r="R520" s="5"/>
      <c r="S520" s="5"/>
      <c r="T520" s="5"/>
      <c r="U520" s="5"/>
      <c r="V520" s="5"/>
      <c r="W520" s="5"/>
      <c r="X520" s="5"/>
      <c r="Y520" s="5"/>
      <c r="Z520" s="5"/>
      <c r="AA520" s="5"/>
      <c r="AB520" s="5"/>
      <c r="AC520" s="5"/>
      <c r="AD520" s="5"/>
      <c r="AE520" s="5"/>
    </row>
    <row r="521" spans="1:31" ht="21" customHeight="1">
      <c r="A521" s="5" t="s">
        <v>277</v>
      </c>
      <c r="B521" s="5" t="s">
        <v>11435</v>
      </c>
      <c r="C521" s="5" t="s">
        <v>170</v>
      </c>
      <c r="D521" s="5" t="s">
        <v>390</v>
      </c>
      <c r="E521" s="5" t="s">
        <v>29</v>
      </c>
      <c r="F521" s="7">
        <v>8</v>
      </c>
      <c r="G521" s="7">
        <v>10</v>
      </c>
      <c r="H521" s="5" t="s">
        <v>30</v>
      </c>
      <c r="I521" s="5" t="s">
        <v>31</v>
      </c>
      <c r="J521" s="5" t="s">
        <v>57</v>
      </c>
      <c r="K521" s="5" t="s">
        <v>11436</v>
      </c>
      <c r="L521" s="9" t="s">
        <v>47</v>
      </c>
      <c r="M521" s="5" t="s">
        <v>37</v>
      </c>
      <c r="N521" s="5" t="s">
        <v>237</v>
      </c>
      <c r="O521" s="5" t="b">
        <f t="shared" ca="1" si="0"/>
        <v>1</v>
      </c>
      <c r="P521" s="9"/>
      <c r="Q521" s="5"/>
      <c r="R521" s="5"/>
      <c r="S521" s="5"/>
      <c r="T521" s="5"/>
      <c r="U521" s="5"/>
      <c r="V521" s="5"/>
      <c r="W521" s="5"/>
      <c r="X521" s="5"/>
      <c r="Y521" s="5"/>
      <c r="Z521" s="5"/>
      <c r="AA521" s="5"/>
      <c r="AB521" s="5"/>
      <c r="AC521" s="5"/>
      <c r="AD521" s="5"/>
      <c r="AE521" s="5"/>
    </row>
    <row r="522" spans="1:31" ht="21" customHeight="1">
      <c r="A522" s="5" t="s">
        <v>277</v>
      </c>
      <c r="B522" s="5" t="s">
        <v>4749</v>
      </c>
      <c r="C522" s="5" t="s">
        <v>170</v>
      </c>
      <c r="D522" s="5" t="s">
        <v>390</v>
      </c>
      <c r="E522" s="5" t="s">
        <v>45</v>
      </c>
      <c r="F522" s="7">
        <v>8</v>
      </c>
      <c r="G522" s="7">
        <v>15</v>
      </c>
      <c r="H522" s="5" t="s">
        <v>65</v>
      </c>
      <c r="I522" s="5" t="s">
        <v>108</v>
      </c>
      <c r="J522" s="5" t="s">
        <v>3697</v>
      </c>
      <c r="K522" s="5" t="s">
        <v>9534</v>
      </c>
      <c r="L522" s="5" t="s">
        <v>9535</v>
      </c>
      <c r="M522" s="5" t="s">
        <v>53</v>
      </c>
      <c r="N522" s="5" t="s">
        <v>55</v>
      </c>
      <c r="O522" s="5" t="b">
        <f t="shared" ca="1" si="0"/>
        <v>1</v>
      </c>
      <c r="P522" s="5"/>
      <c r="Q522" s="5"/>
      <c r="R522" s="5"/>
      <c r="S522" s="5"/>
      <c r="T522" s="5"/>
      <c r="U522" s="5"/>
      <c r="V522" s="5"/>
      <c r="W522" s="5"/>
      <c r="X522" s="5"/>
      <c r="Y522" s="5"/>
      <c r="Z522" s="5"/>
      <c r="AA522" s="5"/>
      <c r="AB522" s="5"/>
      <c r="AC522" s="5"/>
      <c r="AD522" s="5"/>
      <c r="AE522" s="5"/>
    </row>
    <row r="523" spans="1:31" ht="21" customHeight="1">
      <c r="A523" s="5" t="s">
        <v>248</v>
      </c>
      <c r="B523" s="5" t="s">
        <v>2728</v>
      </c>
      <c r="C523" s="5" t="s">
        <v>170</v>
      </c>
      <c r="D523" s="5" t="s">
        <v>390</v>
      </c>
      <c r="E523" s="5" t="s">
        <v>29</v>
      </c>
      <c r="F523" s="7">
        <v>8</v>
      </c>
      <c r="G523" s="7">
        <v>25</v>
      </c>
      <c r="H523" s="5" t="s">
        <v>7163</v>
      </c>
      <c r="I523" s="5" t="s">
        <v>108</v>
      </c>
      <c r="J523" s="5" t="s">
        <v>48</v>
      </c>
      <c r="K523" s="5" t="s">
        <v>2730</v>
      </c>
      <c r="L523" s="5" t="s">
        <v>9053</v>
      </c>
      <c r="M523" s="5" t="s">
        <v>53</v>
      </c>
      <c r="N523" s="5" t="s">
        <v>405</v>
      </c>
      <c r="O523" s="5" t="b">
        <f t="shared" ca="1" si="0"/>
        <v>1</v>
      </c>
      <c r="P523" s="5" t="b">
        <f t="shared" ref="P523:P524" ca="1" si="59">IFERROR(__xludf.DUMMYFUNCTION("REGEXMATCH(L523,""(?i)Java"")"),TRUE)</f>
        <v>1</v>
      </c>
      <c r="Q523" s="5"/>
      <c r="R523" s="5"/>
      <c r="S523" s="5"/>
      <c r="T523" s="5"/>
      <c r="U523" s="5"/>
      <c r="V523" s="5"/>
      <c r="W523" s="5"/>
      <c r="X523" s="5"/>
      <c r="Y523" s="5"/>
      <c r="Z523" s="5"/>
      <c r="AA523" s="5"/>
      <c r="AB523" s="5"/>
      <c r="AC523" s="5"/>
      <c r="AD523" s="5"/>
      <c r="AE523" s="5"/>
    </row>
    <row r="524" spans="1:31" ht="21" customHeight="1">
      <c r="A524" s="5" t="s">
        <v>9283</v>
      </c>
      <c r="B524" s="5" t="s">
        <v>9284</v>
      </c>
      <c r="C524" s="5" t="s">
        <v>170</v>
      </c>
      <c r="D524" s="5" t="s">
        <v>390</v>
      </c>
      <c r="E524" s="5" t="s">
        <v>45</v>
      </c>
      <c r="F524" s="7">
        <v>8</v>
      </c>
      <c r="G524" s="7">
        <v>12</v>
      </c>
      <c r="H524" s="5" t="s">
        <v>852</v>
      </c>
      <c r="I524" s="5" t="s">
        <v>31</v>
      </c>
      <c r="J524" s="5" t="s">
        <v>57</v>
      </c>
      <c r="K524" s="5" t="s">
        <v>9287</v>
      </c>
      <c r="L524" s="5" t="s">
        <v>9289</v>
      </c>
      <c r="M524" s="5" t="s">
        <v>37</v>
      </c>
      <c r="N524" s="5" t="s">
        <v>55</v>
      </c>
      <c r="O524" s="5" t="b">
        <f t="shared" ca="1" si="0"/>
        <v>1</v>
      </c>
      <c r="P524" s="5" t="b">
        <f t="shared" ca="1" si="59"/>
        <v>1</v>
      </c>
      <c r="Q524" s="5"/>
      <c r="R524" s="5"/>
      <c r="S524" s="5"/>
      <c r="T524" s="5"/>
      <c r="U524" s="5"/>
      <c r="V524" s="5"/>
      <c r="W524" s="5"/>
      <c r="X524" s="5"/>
      <c r="Y524" s="5"/>
      <c r="Z524" s="5"/>
      <c r="AA524" s="5"/>
      <c r="AB524" s="5"/>
      <c r="AC524" s="5"/>
      <c r="AD524" s="5"/>
      <c r="AE524" s="5"/>
    </row>
    <row r="525" spans="1:31" ht="21" customHeight="1">
      <c r="A525" s="5" t="s">
        <v>11454</v>
      </c>
      <c r="B525" s="5" t="s">
        <v>11455</v>
      </c>
      <c r="C525" s="5" t="s">
        <v>170</v>
      </c>
      <c r="D525" s="5" t="s">
        <v>390</v>
      </c>
      <c r="E525" s="5" t="s">
        <v>45</v>
      </c>
      <c r="F525" s="7">
        <v>8</v>
      </c>
      <c r="G525" s="7">
        <v>15</v>
      </c>
      <c r="H525" s="5" t="s">
        <v>65</v>
      </c>
      <c r="I525" s="5" t="s">
        <v>108</v>
      </c>
      <c r="J525" s="5" t="s">
        <v>68</v>
      </c>
      <c r="K525" s="9" t="s">
        <v>47</v>
      </c>
      <c r="L525" s="5" t="s">
        <v>11457</v>
      </c>
      <c r="M525" s="5" t="s">
        <v>53</v>
      </c>
      <c r="N525" s="5" t="s">
        <v>55</v>
      </c>
      <c r="O525" s="5" t="b">
        <f t="shared" ca="1" si="0"/>
        <v>1</v>
      </c>
      <c r="P525" s="5"/>
      <c r="Q525" s="5"/>
      <c r="R525" s="5"/>
      <c r="S525" s="5"/>
      <c r="T525" s="5"/>
      <c r="U525" s="5"/>
      <c r="V525" s="5"/>
      <c r="W525" s="5"/>
      <c r="X525" s="5"/>
      <c r="Y525" s="5"/>
      <c r="Z525" s="5"/>
      <c r="AA525" s="5"/>
      <c r="AB525" s="5"/>
      <c r="AC525" s="5"/>
      <c r="AD525" s="5"/>
      <c r="AE525" s="5"/>
    </row>
    <row r="526" spans="1:31" ht="21" customHeight="1">
      <c r="A526" s="5" t="s">
        <v>11460</v>
      </c>
      <c r="B526" s="5" t="s">
        <v>11461</v>
      </c>
      <c r="C526" s="5" t="s">
        <v>170</v>
      </c>
      <c r="D526" s="5" t="s">
        <v>390</v>
      </c>
      <c r="E526" s="5" t="s">
        <v>45</v>
      </c>
      <c r="F526" s="7">
        <v>8</v>
      </c>
      <c r="G526" s="7">
        <v>20</v>
      </c>
      <c r="H526" s="5" t="s">
        <v>178</v>
      </c>
      <c r="I526" s="5" t="s">
        <v>108</v>
      </c>
      <c r="J526" s="5" t="s">
        <v>76</v>
      </c>
      <c r="K526" s="5" t="s">
        <v>11464</v>
      </c>
      <c r="L526" s="5" t="s">
        <v>11465</v>
      </c>
      <c r="M526" s="5" t="s">
        <v>53</v>
      </c>
      <c r="N526" s="5" t="s">
        <v>55</v>
      </c>
      <c r="O526" s="5" t="b">
        <f t="shared" ca="1" si="0"/>
        <v>1</v>
      </c>
      <c r="P526" s="5"/>
      <c r="Q526" s="5"/>
      <c r="R526" s="5"/>
      <c r="S526" s="5"/>
      <c r="T526" s="5"/>
      <c r="U526" s="5"/>
      <c r="V526" s="5"/>
      <c r="W526" s="5"/>
      <c r="X526" s="5"/>
      <c r="Y526" s="5"/>
      <c r="Z526" s="5"/>
      <c r="AA526" s="5"/>
      <c r="AB526" s="5"/>
      <c r="AC526" s="5"/>
      <c r="AD526" s="5"/>
      <c r="AE526" s="5"/>
    </row>
    <row r="527" spans="1:31" ht="21" customHeight="1">
      <c r="A527" s="5" t="s">
        <v>277</v>
      </c>
      <c r="B527" s="5" t="s">
        <v>11466</v>
      </c>
      <c r="C527" s="5" t="s">
        <v>170</v>
      </c>
      <c r="D527" s="5" t="s">
        <v>390</v>
      </c>
      <c r="E527" s="5" t="s">
        <v>45</v>
      </c>
      <c r="F527" s="7">
        <v>8</v>
      </c>
      <c r="G527" s="7">
        <v>12</v>
      </c>
      <c r="H527" s="5" t="s">
        <v>852</v>
      </c>
      <c r="I527" s="5" t="s">
        <v>108</v>
      </c>
      <c r="J527" s="5" t="s">
        <v>3933</v>
      </c>
      <c r="K527" s="5" t="s">
        <v>11468</v>
      </c>
      <c r="L527" s="5" t="s">
        <v>11470</v>
      </c>
      <c r="M527" s="5" t="s">
        <v>37</v>
      </c>
      <c r="N527" s="5" t="s">
        <v>55</v>
      </c>
      <c r="O527" s="5" t="b">
        <f t="shared" ca="1" si="0"/>
        <v>1</v>
      </c>
      <c r="P527" s="5"/>
      <c r="Q527" s="5"/>
      <c r="R527" s="5"/>
      <c r="S527" s="5"/>
      <c r="T527" s="5"/>
      <c r="U527" s="5"/>
      <c r="V527" s="5"/>
      <c r="W527" s="5"/>
      <c r="X527" s="5"/>
      <c r="Y527" s="5"/>
      <c r="Z527" s="5"/>
      <c r="AA527" s="5"/>
      <c r="AB527" s="5"/>
      <c r="AC527" s="5"/>
      <c r="AD527" s="5"/>
      <c r="AE527" s="5"/>
    </row>
    <row r="528" spans="1:31" ht="21" customHeight="1">
      <c r="A528" s="5" t="s">
        <v>277</v>
      </c>
      <c r="B528" s="5" t="s">
        <v>11475</v>
      </c>
      <c r="C528" s="5" t="s">
        <v>170</v>
      </c>
      <c r="D528" s="5" t="s">
        <v>390</v>
      </c>
      <c r="E528" s="5" t="s">
        <v>29</v>
      </c>
      <c r="F528" s="7">
        <v>8</v>
      </c>
      <c r="G528" s="7">
        <v>13</v>
      </c>
      <c r="H528" s="5" t="s">
        <v>107</v>
      </c>
      <c r="I528" s="5" t="s">
        <v>66</v>
      </c>
      <c r="J528" s="5" t="s">
        <v>57</v>
      </c>
      <c r="K528" s="5" t="s">
        <v>8875</v>
      </c>
      <c r="L528" s="5" t="s">
        <v>11478</v>
      </c>
      <c r="M528" s="5" t="s">
        <v>100</v>
      </c>
      <c r="N528" s="5" t="s">
        <v>55</v>
      </c>
      <c r="O528" s="5" t="b">
        <f t="shared" ca="1" si="0"/>
        <v>1</v>
      </c>
      <c r="P528" s="5"/>
      <c r="Q528" s="5"/>
      <c r="R528" s="5"/>
      <c r="S528" s="5"/>
      <c r="T528" s="5"/>
      <c r="U528" s="5"/>
      <c r="V528" s="5"/>
      <c r="W528" s="5"/>
      <c r="X528" s="5"/>
      <c r="Y528" s="5"/>
      <c r="Z528" s="5"/>
      <c r="AA528" s="5"/>
      <c r="AB528" s="5"/>
      <c r="AC528" s="5"/>
      <c r="AD528" s="5"/>
      <c r="AE528" s="5"/>
    </row>
    <row r="529" spans="1:31" ht="21" customHeight="1">
      <c r="A529" s="5" t="s">
        <v>9642</v>
      </c>
      <c r="B529" s="5" t="s">
        <v>11479</v>
      </c>
      <c r="C529" s="5" t="s">
        <v>170</v>
      </c>
      <c r="D529" s="5" t="s">
        <v>390</v>
      </c>
      <c r="E529" s="5" t="s">
        <v>29</v>
      </c>
      <c r="F529" s="7">
        <v>8</v>
      </c>
      <c r="G529" s="7">
        <v>10</v>
      </c>
      <c r="H529" s="5" t="s">
        <v>30</v>
      </c>
      <c r="I529" s="9" t="s">
        <v>24</v>
      </c>
      <c r="J529" s="5" t="s">
        <v>1283</v>
      </c>
      <c r="K529" s="5" t="s">
        <v>11480</v>
      </c>
      <c r="L529" s="5" t="s">
        <v>11481</v>
      </c>
      <c r="M529" s="5" t="s">
        <v>53</v>
      </c>
      <c r="N529" s="5" t="s">
        <v>55</v>
      </c>
      <c r="O529" s="5" t="b">
        <f t="shared" ca="1" si="0"/>
        <v>1</v>
      </c>
      <c r="P529" s="5"/>
      <c r="Q529" s="5"/>
      <c r="R529" s="5"/>
      <c r="S529" s="5"/>
      <c r="T529" s="5"/>
      <c r="U529" s="5"/>
      <c r="V529" s="5"/>
      <c r="W529" s="5"/>
      <c r="X529" s="5"/>
      <c r="Y529" s="5"/>
      <c r="Z529" s="5"/>
      <c r="AA529" s="5"/>
      <c r="AB529" s="5"/>
      <c r="AC529" s="5"/>
      <c r="AD529" s="5"/>
      <c r="AE529" s="5"/>
    </row>
    <row r="530" spans="1:31" ht="21" customHeight="1">
      <c r="A530" s="5" t="s">
        <v>2893</v>
      </c>
      <c r="B530" s="5" t="s">
        <v>7795</v>
      </c>
      <c r="C530" s="5" t="s">
        <v>170</v>
      </c>
      <c r="D530" s="12" t="s">
        <v>47</v>
      </c>
      <c r="E530" s="5" t="s">
        <v>45</v>
      </c>
      <c r="F530" s="7">
        <v>8</v>
      </c>
      <c r="G530" s="7">
        <v>15</v>
      </c>
      <c r="H530" s="5" t="s">
        <v>65</v>
      </c>
      <c r="I530" s="5" t="s">
        <v>125</v>
      </c>
      <c r="J530" s="5" t="s">
        <v>110</v>
      </c>
      <c r="K530" s="9" t="s">
        <v>47</v>
      </c>
      <c r="L530" s="5" t="s">
        <v>7797</v>
      </c>
      <c r="M530" s="5" t="s">
        <v>53</v>
      </c>
      <c r="N530" s="5" t="s">
        <v>55</v>
      </c>
      <c r="O530" s="5" t="b">
        <f t="shared" ca="1" si="0"/>
        <v>1</v>
      </c>
      <c r="P530" s="5"/>
      <c r="Q530" s="5"/>
      <c r="R530" s="5"/>
      <c r="S530" s="5"/>
      <c r="T530" s="5"/>
      <c r="U530" s="5"/>
      <c r="V530" s="5"/>
      <c r="W530" s="5"/>
      <c r="X530" s="5"/>
      <c r="Y530" s="5"/>
      <c r="Z530" s="5"/>
      <c r="AA530" s="5"/>
      <c r="AB530" s="5"/>
      <c r="AC530" s="5"/>
      <c r="AD530" s="5"/>
      <c r="AE530" s="5"/>
    </row>
    <row r="531" spans="1:31" ht="21" customHeight="1">
      <c r="A531" s="5" t="s">
        <v>277</v>
      </c>
      <c r="B531" s="5" t="s">
        <v>1264</v>
      </c>
      <c r="C531" s="5" t="s">
        <v>170</v>
      </c>
      <c r="D531" s="12" t="s">
        <v>47</v>
      </c>
      <c r="E531" s="5" t="s">
        <v>45</v>
      </c>
      <c r="F531" s="7">
        <v>8</v>
      </c>
      <c r="G531" s="7">
        <v>16</v>
      </c>
      <c r="H531" s="5" t="s">
        <v>478</v>
      </c>
      <c r="I531" s="5" t="s">
        <v>108</v>
      </c>
      <c r="J531" s="5" t="s">
        <v>802</v>
      </c>
      <c r="K531" s="5" t="s">
        <v>8445</v>
      </c>
      <c r="L531" s="5" t="s">
        <v>8446</v>
      </c>
      <c r="M531" s="5" t="s">
        <v>167</v>
      </c>
      <c r="N531" s="5" t="s">
        <v>55</v>
      </c>
      <c r="O531" s="5" t="b">
        <f t="shared" ca="1" si="0"/>
        <v>1</v>
      </c>
      <c r="P531" s="5"/>
      <c r="Q531" s="5"/>
      <c r="R531" s="5"/>
      <c r="S531" s="5"/>
      <c r="T531" s="5"/>
      <c r="U531" s="5"/>
      <c r="V531" s="5"/>
      <c r="W531" s="5"/>
      <c r="X531" s="5"/>
      <c r="Y531" s="5"/>
      <c r="Z531" s="5"/>
      <c r="AA531" s="5"/>
      <c r="AB531" s="5"/>
      <c r="AC531" s="5"/>
      <c r="AD531" s="5"/>
      <c r="AE531" s="5"/>
    </row>
    <row r="532" spans="1:31" ht="21" customHeight="1">
      <c r="A532" s="5" t="s">
        <v>277</v>
      </c>
      <c r="B532" s="5" t="s">
        <v>8342</v>
      </c>
      <c r="C532" s="5" t="s">
        <v>170</v>
      </c>
      <c r="D532" s="12" t="s">
        <v>47</v>
      </c>
      <c r="E532" s="5" t="s">
        <v>45</v>
      </c>
      <c r="F532" s="7">
        <v>8</v>
      </c>
      <c r="G532" s="7">
        <v>10</v>
      </c>
      <c r="H532" s="5" t="s">
        <v>30</v>
      </c>
      <c r="I532" s="5" t="s">
        <v>31</v>
      </c>
      <c r="J532" s="5" t="s">
        <v>48</v>
      </c>
      <c r="K532" s="5" t="s">
        <v>2060</v>
      </c>
      <c r="L532" s="5" t="s">
        <v>8344</v>
      </c>
      <c r="M532" s="5" t="s">
        <v>42</v>
      </c>
      <c r="N532" s="5" t="s">
        <v>55</v>
      </c>
      <c r="O532" s="5" t="b">
        <f t="shared" ca="1" si="0"/>
        <v>1</v>
      </c>
      <c r="P532" s="5"/>
      <c r="Q532" s="5"/>
      <c r="R532" s="5"/>
      <c r="S532" s="5"/>
      <c r="T532" s="5"/>
      <c r="U532" s="5"/>
      <c r="V532" s="5"/>
      <c r="W532" s="5"/>
      <c r="X532" s="5"/>
      <c r="Y532" s="5"/>
      <c r="Z532" s="5"/>
      <c r="AA532" s="5"/>
      <c r="AB532" s="5"/>
      <c r="AC532" s="5"/>
      <c r="AD532" s="5"/>
      <c r="AE532" s="5"/>
    </row>
    <row r="533" spans="1:31" ht="21" customHeight="1">
      <c r="A533" s="5" t="s">
        <v>277</v>
      </c>
      <c r="B533" s="5" t="s">
        <v>8038</v>
      </c>
      <c r="C533" s="5" t="s">
        <v>170</v>
      </c>
      <c r="D533" s="12" t="s">
        <v>47</v>
      </c>
      <c r="E533" s="5" t="s">
        <v>45</v>
      </c>
      <c r="F533" s="7">
        <v>8</v>
      </c>
      <c r="G533" s="7">
        <v>12</v>
      </c>
      <c r="H533" s="5" t="s">
        <v>852</v>
      </c>
      <c r="I533" s="9" t="s">
        <v>24</v>
      </c>
      <c r="J533" s="5" t="s">
        <v>412</v>
      </c>
      <c r="K533" s="5" t="s">
        <v>8040</v>
      </c>
      <c r="L533" s="5" t="s">
        <v>8041</v>
      </c>
      <c r="M533" s="5" t="s">
        <v>53</v>
      </c>
      <c r="N533" s="5" t="s">
        <v>55</v>
      </c>
      <c r="O533" s="5" t="b">
        <f t="shared" ca="1" si="0"/>
        <v>1</v>
      </c>
      <c r="P533" s="5"/>
      <c r="Q533" s="5"/>
      <c r="R533" s="5"/>
      <c r="S533" s="5"/>
      <c r="T533" s="5"/>
      <c r="U533" s="5"/>
      <c r="V533" s="5"/>
      <c r="W533" s="5"/>
      <c r="X533" s="5"/>
      <c r="Y533" s="5"/>
      <c r="Z533" s="5"/>
      <c r="AA533" s="5"/>
      <c r="AB533" s="5"/>
      <c r="AC533" s="5"/>
      <c r="AD533" s="5"/>
      <c r="AE533" s="5"/>
    </row>
    <row r="534" spans="1:31" ht="21" customHeight="1">
      <c r="A534" s="5" t="s">
        <v>8571</v>
      </c>
      <c r="B534" s="5" t="s">
        <v>8573</v>
      </c>
      <c r="C534" s="5" t="s">
        <v>170</v>
      </c>
      <c r="D534" s="12" t="s">
        <v>47</v>
      </c>
      <c r="E534" s="5" t="s">
        <v>45</v>
      </c>
      <c r="F534" s="7">
        <v>8</v>
      </c>
      <c r="G534" s="7">
        <v>10</v>
      </c>
      <c r="H534" s="5" t="s">
        <v>30</v>
      </c>
      <c r="I534" s="9" t="s">
        <v>24</v>
      </c>
      <c r="J534" s="5" t="s">
        <v>110</v>
      </c>
      <c r="K534" s="5" t="s">
        <v>8576</v>
      </c>
      <c r="L534" s="5" t="s">
        <v>8577</v>
      </c>
      <c r="M534" s="5" t="s">
        <v>648</v>
      </c>
      <c r="N534" s="5" t="s">
        <v>405</v>
      </c>
      <c r="O534" s="5" t="b">
        <f t="shared" ca="1" si="0"/>
        <v>1</v>
      </c>
      <c r="P534" s="5"/>
      <c r="Q534" s="5"/>
      <c r="R534" s="5"/>
      <c r="S534" s="5"/>
      <c r="T534" s="5"/>
      <c r="U534" s="5"/>
      <c r="V534" s="5"/>
      <c r="W534" s="5"/>
      <c r="X534" s="5"/>
      <c r="Y534" s="5"/>
      <c r="Z534" s="5"/>
      <c r="AA534" s="5"/>
      <c r="AB534" s="5"/>
      <c r="AC534" s="5"/>
      <c r="AD534" s="5"/>
      <c r="AE534" s="5"/>
    </row>
    <row r="535" spans="1:31" ht="21" customHeight="1">
      <c r="A535" s="5" t="s">
        <v>8200</v>
      </c>
      <c r="B535" s="5" t="s">
        <v>8201</v>
      </c>
      <c r="C535" s="5" t="s">
        <v>170</v>
      </c>
      <c r="D535" s="12" t="s">
        <v>47</v>
      </c>
      <c r="E535" s="5" t="s">
        <v>29</v>
      </c>
      <c r="F535" s="7">
        <v>8</v>
      </c>
      <c r="G535" s="7">
        <v>10</v>
      </c>
      <c r="H535" s="5" t="s">
        <v>30</v>
      </c>
      <c r="I535" s="5" t="s">
        <v>31</v>
      </c>
      <c r="J535" s="5" t="s">
        <v>7882</v>
      </c>
      <c r="K535" s="5" t="s">
        <v>8203</v>
      </c>
      <c r="L535" s="5" t="s">
        <v>8207</v>
      </c>
      <c r="M535" s="5" t="s">
        <v>37</v>
      </c>
      <c r="N535" s="5" t="s">
        <v>55</v>
      </c>
      <c r="O535" s="5" t="b">
        <f t="shared" ca="1" si="0"/>
        <v>1</v>
      </c>
      <c r="P535" s="5" t="b">
        <f t="shared" ref="P535:P536" ca="1" si="60">IFERROR(__xludf.DUMMYFUNCTION("REGEXMATCH(L535,""(?i)Java"")"),TRUE)</f>
        <v>1</v>
      </c>
      <c r="Q535" s="5"/>
      <c r="R535" s="5"/>
      <c r="S535" s="5"/>
      <c r="T535" s="5"/>
      <c r="U535" s="5"/>
      <c r="V535" s="5"/>
      <c r="W535" s="5"/>
      <c r="X535" s="5"/>
      <c r="Y535" s="5"/>
      <c r="Z535" s="5"/>
      <c r="AA535" s="5"/>
      <c r="AB535" s="5"/>
      <c r="AC535" s="5"/>
      <c r="AD535" s="5"/>
      <c r="AE535" s="5"/>
    </row>
    <row r="536" spans="1:31" ht="21" customHeight="1">
      <c r="A536" s="5" t="s">
        <v>8227</v>
      </c>
      <c r="B536" s="5" t="s">
        <v>8229</v>
      </c>
      <c r="C536" s="5" t="s">
        <v>170</v>
      </c>
      <c r="D536" s="12" t="s">
        <v>47</v>
      </c>
      <c r="E536" s="5" t="s">
        <v>29</v>
      </c>
      <c r="F536" s="7">
        <v>8</v>
      </c>
      <c r="G536" s="7">
        <v>10</v>
      </c>
      <c r="H536" s="5" t="s">
        <v>30</v>
      </c>
      <c r="I536" s="5" t="s">
        <v>66</v>
      </c>
      <c r="J536" s="5" t="s">
        <v>57</v>
      </c>
      <c r="K536" s="9" t="s">
        <v>47</v>
      </c>
      <c r="L536" s="5" t="s">
        <v>8231</v>
      </c>
      <c r="M536" s="5" t="s">
        <v>42</v>
      </c>
      <c r="N536" s="5" t="s">
        <v>237</v>
      </c>
      <c r="O536" s="5" t="b">
        <f t="shared" ca="1" si="0"/>
        <v>1</v>
      </c>
      <c r="P536" s="5" t="b">
        <f t="shared" ca="1" si="60"/>
        <v>1</v>
      </c>
      <c r="Q536" s="5"/>
      <c r="R536" s="5"/>
      <c r="S536" s="5"/>
      <c r="T536" s="5"/>
      <c r="U536" s="5"/>
      <c r="V536" s="5"/>
      <c r="W536" s="5"/>
      <c r="X536" s="5"/>
      <c r="Y536" s="5"/>
      <c r="Z536" s="5"/>
      <c r="AA536" s="5"/>
      <c r="AB536" s="5"/>
      <c r="AC536" s="5"/>
      <c r="AD536" s="5"/>
      <c r="AE536" s="5"/>
    </row>
    <row r="537" spans="1:31" ht="21" customHeight="1">
      <c r="A537" s="5" t="s">
        <v>4285</v>
      </c>
      <c r="B537" s="5" t="s">
        <v>8721</v>
      </c>
      <c r="C537" s="5" t="s">
        <v>170</v>
      </c>
      <c r="D537" s="12" t="s">
        <v>47</v>
      </c>
      <c r="E537" s="5" t="s">
        <v>29</v>
      </c>
      <c r="F537" s="7">
        <v>8</v>
      </c>
      <c r="G537" s="7">
        <v>10</v>
      </c>
      <c r="H537" s="5" t="s">
        <v>30</v>
      </c>
      <c r="I537" s="5" t="s">
        <v>31</v>
      </c>
      <c r="J537" s="5" t="s">
        <v>57</v>
      </c>
      <c r="K537" s="5" t="s">
        <v>8723</v>
      </c>
      <c r="L537" s="5" t="s">
        <v>8724</v>
      </c>
      <c r="M537" s="5" t="s">
        <v>53</v>
      </c>
      <c r="N537" s="5" t="s">
        <v>405</v>
      </c>
      <c r="O537" s="5" t="b">
        <f t="shared" ca="1" si="0"/>
        <v>1</v>
      </c>
      <c r="P537" s="5"/>
      <c r="Q537" s="5"/>
      <c r="R537" s="5"/>
      <c r="S537" s="5"/>
      <c r="T537" s="5"/>
      <c r="U537" s="5"/>
      <c r="V537" s="5"/>
      <c r="W537" s="5"/>
      <c r="X537" s="5"/>
      <c r="Y537" s="5"/>
      <c r="Z537" s="5"/>
      <c r="AA537" s="5"/>
      <c r="AB537" s="5"/>
      <c r="AC537" s="5"/>
      <c r="AD537" s="5"/>
      <c r="AE537" s="5"/>
    </row>
    <row r="538" spans="1:31" ht="21" customHeight="1">
      <c r="A538" s="5" t="s">
        <v>6245</v>
      </c>
      <c r="B538" s="5" t="s">
        <v>1295</v>
      </c>
      <c r="C538" s="5" t="s">
        <v>170</v>
      </c>
      <c r="D538" s="12" t="s">
        <v>47</v>
      </c>
      <c r="E538" s="5" t="s">
        <v>45</v>
      </c>
      <c r="F538" s="7">
        <v>8</v>
      </c>
      <c r="G538" s="7">
        <v>15</v>
      </c>
      <c r="H538" s="5" t="s">
        <v>65</v>
      </c>
      <c r="I538" s="5" t="s">
        <v>125</v>
      </c>
      <c r="J538" s="5" t="s">
        <v>1283</v>
      </c>
      <c r="K538" s="5" t="s">
        <v>11525</v>
      </c>
      <c r="L538" s="5" t="s">
        <v>11526</v>
      </c>
      <c r="M538" s="5" t="s">
        <v>100</v>
      </c>
      <c r="N538" s="5" t="s">
        <v>55</v>
      </c>
      <c r="O538" s="5" t="b">
        <f t="shared" ca="1" si="0"/>
        <v>1</v>
      </c>
      <c r="P538" s="5"/>
      <c r="Q538" s="5"/>
      <c r="R538" s="5"/>
      <c r="S538" s="5"/>
      <c r="T538" s="5"/>
      <c r="U538" s="5"/>
      <c r="V538" s="5"/>
      <c r="W538" s="5"/>
      <c r="X538" s="5"/>
      <c r="Y538" s="5"/>
      <c r="Z538" s="5"/>
      <c r="AA538" s="5"/>
      <c r="AB538" s="5"/>
      <c r="AC538" s="5"/>
      <c r="AD538" s="5"/>
      <c r="AE538" s="5"/>
    </row>
    <row r="539" spans="1:31" ht="21" customHeight="1">
      <c r="A539" s="5" t="s">
        <v>8804</v>
      </c>
      <c r="B539" s="5" t="s">
        <v>8805</v>
      </c>
      <c r="C539" s="5" t="s">
        <v>170</v>
      </c>
      <c r="D539" s="12" t="s">
        <v>47</v>
      </c>
      <c r="E539" s="5" t="s">
        <v>29</v>
      </c>
      <c r="F539" s="7">
        <v>8</v>
      </c>
      <c r="G539" s="7">
        <v>20</v>
      </c>
      <c r="H539" s="5" t="s">
        <v>178</v>
      </c>
      <c r="I539" s="5" t="s">
        <v>31</v>
      </c>
      <c r="J539" s="5" t="s">
        <v>57</v>
      </c>
      <c r="K539" s="5" t="s">
        <v>8806</v>
      </c>
      <c r="L539" s="5" t="s">
        <v>8807</v>
      </c>
      <c r="M539" s="5" t="s">
        <v>100</v>
      </c>
      <c r="N539" s="5" t="s">
        <v>55</v>
      </c>
      <c r="O539" s="5" t="b">
        <f t="shared" ca="1" si="0"/>
        <v>1</v>
      </c>
      <c r="P539" s="5" t="b">
        <f t="shared" ref="P539:P540" ca="1" si="61">IFERROR(__xludf.DUMMYFUNCTION("REGEXMATCH(L539,""(?i)Java"")"),TRUE)</f>
        <v>1</v>
      </c>
      <c r="Q539" s="5"/>
      <c r="R539" s="5"/>
      <c r="S539" s="5"/>
      <c r="T539" s="5"/>
      <c r="U539" s="5"/>
      <c r="V539" s="5"/>
      <c r="W539" s="5"/>
      <c r="X539" s="5"/>
      <c r="Y539" s="5"/>
      <c r="Z539" s="5"/>
      <c r="AA539" s="5"/>
      <c r="AB539" s="5"/>
      <c r="AC539" s="5"/>
      <c r="AD539" s="5"/>
      <c r="AE539" s="5"/>
    </row>
    <row r="540" spans="1:31" ht="21" customHeight="1">
      <c r="A540" s="5" t="s">
        <v>396</v>
      </c>
      <c r="B540" s="5" t="s">
        <v>8917</v>
      </c>
      <c r="C540" s="5" t="s">
        <v>170</v>
      </c>
      <c r="D540" s="12" t="s">
        <v>47</v>
      </c>
      <c r="E540" s="5" t="s">
        <v>29</v>
      </c>
      <c r="F540" s="7">
        <v>8</v>
      </c>
      <c r="G540" s="7">
        <v>15</v>
      </c>
      <c r="H540" s="5" t="s">
        <v>65</v>
      </c>
      <c r="I540" s="5" t="s">
        <v>31</v>
      </c>
      <c r="J540" s="5" t="s">
        <v>110</v>
      </c>
      <c r="K540" s="9" t="s">
        <v>47</v>
      </c>
      <c r="L540" s="5" t="s">
        <v>8919</v>
      </c>
      <c r="M540" s="5" t="s">
        <v>53</v>
      </c>
      <c r="N540" s="5" t="s">
        <v>55</v>
      </c>
      <c r="O540" s="5" t="b">
        <f t="shared" ca="1" si="0"/>
        <v>1</v>
      </c>
      <c r="P540" s="5" t="b">
        <f t="shared" ca="1" si="61"/>
        <v>1</v>
      </c>
      <c r="Q540" s="5"/>
      <c r="R540" s="5"/>
      <c r="S540" s="5"/>
      <c r="T540" s="5"/>
      <c r="U540" s="5"/>
      <c r="V540" s="5"/>
      <c r="W540" s="5"/>
      <c r="X540" s="5"/>
      <c r="Y540" s="5"/>
      <c r="Z540" s="5"/>
      <c r="AA540" s="5"/>
      <c r="AB540" s="5"/>
      <c r="AC540" s="5"/>
      <c r="AD540" s="5"/>
      <c r="AE540" s="5"/>
    </row>
    <row r="541" spans="1:31" ht="21" customHeight="1">
      <c r="A541" s="5" t="s">
        <v>277</v>
      </c>
      <c r="B541" s="5" t="s">
        <v>11542</v>
      </c>
      <c r="C541" s="5" t="s">
        <v>170</v>
      </c>
      <c r="D541" s="12" t="s">
        <v>47</v>
      </c>
      <c r="E541" s="5" t="s">
        <v>29</v>
      </c>
      <c r="F541" s="7">
        <v>8</v>
      </c>
      <c r="G541" s="7">
        <v>15</v>
      </c>
      <c r="H541" s="5" t="s">
        <v>65</v>
      </c>
      <c r="I541" s="5" t="s">
        <v>31</v>
      </c>
      <c r="J541" s="5" t="s">
        <v>32</v>
      </c>
      <c r="K541" s="5" t="s">
        <v>11543</v>
      </c>
      <c r="L541" s="5" t="s">
        <v>11544</v>
      </c>
      <c r="M541" s="5" t="s">
        <v>37</v>
      </c>
      <c r="N541" s="5" t="s">
        <v>55</v>
      </c>
      <c r="O541" s="5" t="b">
        <f t="shared" ca="1" si="0"/>
        <v>1</v>
      </c>
      <c r="P541" s="5"/>
      <c r="Q541" s="5"/>
      <c r="R541" s="5"/>
      <c r="S541" s="5"/>
      <c r="T541" s="5"/>
      <c r="U541" s="5"/>
      <c r="V541" s="5"/>
      <c r="W541" s="5"/>
      <c r="X541" s="5"/>
      <c r="Y541" s="5"/>
      <c r="Z541" s="5"/>
      <c r="AA541" s="5"/>
      <c r="AB541" s="5"/>
      <c r="AC541" s="5"/>
      <c r="AD541" s="5"/>
      <c r="AE541" s="5"/>
    </row>
    <row r="542" spans="1:31" ht="21" customHeight="1">
      <c r="A542" s="5" t="s">
        <v>11545</v>
      </c>
      <c r="B542" s="5" t="s">
        <v>2979</v>
      </c>
      <c r="C542" s="5" t="s">
        <v>170</v>
      </c>
      <c r="D542" s="12" t="s">
        <v>47</v>
      </c>
      <c r="E542" s="5" t="s">
        <v>45</v>
      </c>
      <c r="F542" s="7">
        <v>8</v>
      </c>
      <c r="G542" s="7">
        <v>15</v>
      </c>
      <c r="H542" s="5" t="s">
        <v>65</v>
      </c>
      <c r="I542" s="5" t="s">
        <v>66</v>
      </c>
      <c r="J542" s="5" t="s">
        <v>57</v>
      </c>
      <c r="K542" s="5" t="s">
        <v>11546</v>
      </c>
      <c r="L542" s="5" t="s">
        <v>11547</v>
      </c>
      <c r="M542" s="5" t="s">
        <v>1599</v>
      </c>
      <c r="N542" s="5" t="s">
        <v>405</v>
      </c>
      <c r="O542" s="5" t="b">
        <f t="shared" ca="1" si="0"/>
        <v>1</v>
      </c>
      <c r="P542" s="5"/>
      <c r="Q542" s="5"/>
      <c r="R542" s="5"/>
      <c r="S542" s="5"/>
      <c r="T542" s="5"/>
      <c r="U542" s="5"/>
      <c r="V542" s="5"/>
      <c r="W542" s="5"/>
      <c r="X542" s="5"/>
      <c r="Y542" s="5"/>
      <c r="Z542" s="5"/>
      <c r="AA542" s="5"/>
      <c r="AB542" s="5"/>
      <c r="AC542" s="5"/>
      <c r="AD542" s="5"/>
      <c r="AE542" s="5"/>
    </row>
    <row r="543" spans="1:31" ht="21" customHeight="1">
      <c r="A543" s="5" t="s">
        <v>9379</v>
      </c>
      <c r="B543" s="5" t="s">
        <v>8985</v>
      </c>
      <c r="C543" s="5" t="s">
        <v>170</v>
      </c>
      <c r="D543" s="12" t="s">
        <v>47</v>
      </c>
      <c r="E543" s="5" t="s">
        <v>29</v>
      </c>
      <c r="F543" s="7">
        <v>8</v>
      </c>
      <c r="G543" s="7">
        <v>15</v>
      </c>
      <c r="H543" s="5" t="s">
        <v>65</v>
      </c>
      <c r="I543" s="5" t="s">
        <v>108</v>
      </c>
      <c r="J543" s="5" t="s">
        <v>5831</v>
      </c>
      <c r="K543" s="5" t="s">
        <v>8986</v>
      </c>
      <c r="L543" s="5" t="s">
        <v>9382</v>
      </c>
      <c r="M543" s="5" t="s">
        <v>37</v>
      </c>
      <c r="N543" s="5" t="s">
        <v>405</v>
      </c>
      <c r="O543" s="5" t="b">
        <f t="shared" ca="1" si="0"/>
        <v>1</v>
      </c>
      <c r="P543" s="5" t="b">
        <f t="shared" ref="P543:P544" ca="1" si="62">IFERROR(__xludf.DUMMYFUNCTION("REGEXMATCH(L543,""(?i)Java"")"),TRUE)</f>
        <v>1</v>
      </c>
      <c r="Q543" s="5"/>
      <c r="R543" s="5"/>
      <c r="S543" s="5"/>
      <c r="T543" s="5"/>
      <c r="U543" s="5"/>
      <c r="V543" s="5"/>
      <c r="W543" s="5"/>
      <c r="X543" s="5"/>
      <c r="Y543" s="5"/>
      <c r="Z543" s="5"/>
      <c r="AA543" s="5"/>
      <c r="AB543" s="5"/>
      <c r="AC543" s="5"/>
      <c r="AD543" s="5"/>
      <c r="AE543" s="5"/>
    </row>
    <row r="544" spans="1:31" ht="21" customHeight="1">
      <c r="A544" s="5" t="s">
        <v>1710</v>
      </c>
      <c r="B544" s="5" t="s">
        <v>9536</v>
      </c>
      <c r="C544" s="5" t="s">
        <v>170</v>
      </c>
      <c r="D544" s="12" t="s">
        <v>47</v>
      </c>
      <c r="E544" s="5" t="s">
        <v>29</v>
      </c>
      <c r="F544" s="7">
        <v>8</v>
      </c>
      <c r="G544" s="7">
        <v>15</v>
      </c>
      <c r="H544" s="5" t="s">
        <v>65</v>
      </c>
      <c r="I544" s="5" t="s">
        <v>108</v>
      </c>
      <c r="J544" s="5" t="s">
        <v>9537</v>
      </c>
      <c r="K544" s="5" t="s">
        <v>9538</v>
      </c>
      <c r="L544" s="5" t="s">
        <v>9539</v>
      </c>
      <c r="M544" s="5" t="s">
        <v>37</v>
      </c>
      <c r="N544" s="5" t="s">
        <v>55</v>
      </c>
      <c r="O544" s="5" t="b">
        <f t="shared" ca="1" si="0"/>
        <v>1</v>
      </c>
      <c r="P544" s="5" t="b">
        <f t="shared" ca="1" si="62"/>
        <v>1</v>
      </c>
      <c r="Q544" s="5"/>
      <c r="R544" s="5"/>
      <c r="S544" s="5"/>
      <c r="T544" s="5"/>
      <c r="U544" s="5"/>
      <c r="V544" s="5"/>
      <c r="W544" s="5"/>
      <c r="X544" s="5"/>
      <c r="Y544" s="5"/>
      <c r="Z544" s="5"/>
      <c r="AA544" s="5"/>
      <c r="AB544" s="5"/>
      <c r="AC544" s="5"/>
      <c r="AD544" s="5"/>
      <c r="AE544" s="5"/>
    </row>
    <row r="545" spans="1:31" ht="21" customHeight="1">
      <c r="A545" s="5" t="s">
        <v>7050</v>
      </c>
      <c r="B545" s="5" t="s">
        <v>4588</v>
      </c>
      <c r="C545" s="5" t="s">
        <v>27</v>
      </c>
      <c r="D545" s="5" t="s">
        <v>212</v>
      </c>
      <c r="E545" s="5" t="s">
        <v>45</v>
      </c>
      <c r="F545" s="7">
        <v>9</v>
      </c>
      <c r="G545" s="7">
        <v>13</v>
      </c>
      <c r="H545" s="5" t="s">
        <v>2439</v>
      </c>
      <c r="I545" s="5" t="s">
        <v>31</v>
      </c>
      <c r="J545" s="5" t="s">
        <v>110</v>
      </c>
      <c r="K545" s="5" t="s">
        <v>11567</v>
      </c>
      <c r="L545" s="5" t="s">
        <v>11569</v>
      </c>
      <c r="M545" s="5" t="s">
        <v>100</v>
      </c>
      <c r="N545" s="5" t="s">
        <v>55</v>
      </c>
      <c r="O545" s="5" t="b">
        <f t="shared" ca="1" si="0"/>
        <v>1</v>
      </c>
      <c r="P545" s="5"/>
      <c r="Q545" s="5"/>
      <c r="R545" s="5"/>
      <c r="S545" s="5"/>
      <c r="T545" s="5"/>
      <c r="U545" s="5"/>
      <c r="V545" s="5"/>
      <c r="W545" s="5"/>
      <c r="X545" s="5"/>
      <c r="Y545" s="5"/>
      <c r="Z545" s="5"/>
      <c r="AA545" s="5"/>
      <c r="AB545" s="5"/>
      <c r="AC545" s="5"/>
      <c r="AD545" s="5"/>
      <c r="AE545" s="5"/>
    </row>
    <row r="546" spans="1:31" ht="21" customHeight="1">
      <c r="A546" s="5" t="s">
        <v>3762</v>
      </c>
      <c r="B546" s="5" t="s">
        <v>10556</v>
      </c>
      <c r="C546" s="5" t="s">
        <v>27</v>
      </c>
      <c r="D546" s="5" t="s">
        <v>212</v>
      </c>
      <c r="E546" s="5" t="s">
        <v>29</v>
      </c>
      <c r="F546" s="7">
        <v>9</v>
      </c>
      <c r="G546" s="7">
        <v>15</v>
      </c>
      <c r="H546" s="5" t="s">
        <v>920</v>
      </c>
      <c r="I546" s="5" t="s">
        <v>108</v>
      </c>
      <c r="J546" s="5" t="s">
        <v>576</v>
      </c>
      <c r="K546" s="5" t="s">
        <v>10557</v>
      </c>
      <c r="L546" s="5" t="s">
        <v>10558</v>
      </c>
      <c r="M546" s="5" t="s">
        <v>53</v>
      </c>
      <c r="N546" s="5" t="s">
        <v>55</v>
      </c>
      <c r="O546" s="5" t="b">
        <f t="shared" ca="1" si="0"/>
        <v>1</v>
      </c>
      <c r="P546" s="5" t="b">
        <f t="shared" ref="P546:P547" ca="1" si="63">IFERROR(__xludf.DUMMYFUNCTION("REGEXMATCH(L546,""(?i)Java"")"),TRUE)</f>
        <v>1</v>
      </c>
      <c r="Q546" s="5"/>
      <c r="R546" s="5"/>
      <c r="S546" s="5"/>
      <c r="T546" s="5"/>
      <c r="U546" s="5"/>
      <c r="V546" s="5"/>
      <c r="W546" s="5"/>
      <c r="X546" s="5"/>
      <c r="Y546" s="5"/>
      <c r="Z546" s="5"/>
      <c r="AA546" s="5"/>
      <c r="AB546" s="5"/>
      <c r="AC546" s="5"/>
      <c r="AD546" s="5"/>
      <c r="AE546" s="5"/>
    </row>
    <row r="547" spans="1:31" ht="21" customHeight="1">
      <c r="A547" s="5" t="s">
        <v>9168</v>
      </c>
      <c r="B547" s="5" t="s">
        <v>10584</v>
      </c>
      <c r="C547" s="5" t="s">
        <v>27</v>
      </c>
      <c r="D547" s="5" t="s">
        <v>85</v>
      </c>
      <c r="E547" s="5" t="s">
        <v>45</v>
      </c>
      <c r="F547" s="7">
        <v>9</v>
      </c>
      <c r="G547" s="7">
        <v>12</v>
      </c>
      <c r="H547" s="5" t="s">
        <v>1239</v>
      </c>
      <c r="I547" s="5" t="s">
        <v>31</v>
      </c>
      <c r="J547" s="5" t="s">
        <v>10587</v>
      </c>
      <c r="K547" s="5" t="s">
        <v>10588</v>
      </c>
      <c r="L547" s="5" t="s">
        <v>10589</v>
      </c>
      <c r="M547" s="5" t="s">
        <v>167</v>
      </c>
      <c r="N547" s="5" t="s">
        <v>55</v>
      </c>
      <c r="O547" s="5" t="b">
        <f t="shared" ca="1" si="0"/>
        <v>1</v>
      </c>
      <c r="P547" s="5" t="b">
        <f t="shared" ca="1" si="63"/>
        <v>1</v>
      </c>
      <c r="Q547" s="5"/>
      <c r="R547" s="5"/>
      <c r="S547" s="5"/>
      <c r="T547" s="5"/>
      <c r="U547" s="5"/>
      <c r="V547" s="5"/>
      <c r="W547" s="5"/>
      <c r="X547" s="5"/>
      <c r="Y547" s="5"/>
      <c r="Z547" s="5"/>
      <c r="AA547" s="5"/>
      <c r="AB547" s="5"/>
      <c r="AC547" s="5"/>
      <c r="AD547" s="5"/>
      <c r="AE547" s="5"/>
    </row>
    <row r="548" spans="1:31" ht="21" customHeight="1">
      <c r="A548" s="5" t="s">
        <v>11585</v>
      </c>
      <c r="B548" s="5" t="s">
        <v>8497</v>
      </c>
      <c r="C548" s="5" t="s">
        <v>27</v>
      </c>
      <c r="D548" s="5" t="s">
        <v>85</v>
      </c>
      <c r="E548" s="5" t="s">
        <v>29</v>
      </c>
      <c r="F548" s="7">
        <v>9</v>
      </c>
      <c r="G548" s="7">
        <v>18</v>
      </c>
      <c r="H548" s="5" t="s">
        <v>695</v>
      </c>
      <c r="I548" s="5" t="s">
        <v>108</v>
      </c>
      <c r="J548" s="5" t="s">
        <v>844</v>
      </c>
      <c r="K548" s="5" t="s">
        <v>11587</v>
      </c>
      <c r="L548" s="5" t="s">
        <v>11588</v>
      </c>
      <c r="M548" s="9" t="s">
        <v>47</v>
      </c>
      <c r="N548" s="5" t="s">
        <v>55</v>
      </c>
      <c r="O548" s="5" t="b">
        <f t="shared" ca="1" si="0"/>
        <v>1</v>
      </c>
      <c r="P548" s="5"/>
      <c r="Q548" s="5"/>
      <c r="R548" s="5"/>
      <c r="S548" s="5"/>
      <c r="T548" s="5"/>
      <c r="U548" s="5"/>
      <c r="V548" s="5"/>
      <c r="W548" s="5"/>
      <c r="X548" s="5"/>
      <c r="Y548" s="5"/>
      <c r="Z548" s="5"/>
      <c r="AA548" s="5"/>
      <c r="AB548" s="5"/>
      <c r="AC548" s="5"/>
      <c r="AD548" s="5"/>
      <c r="AE548" s="5"/>
    </row>
    <row r="549" spans="1:31" ht="21" customHeight="1">
      <c r="A549" s="5" t="s">
        <v>10562</v>
      </c>
      <c r="B549" s="5" t="s">
        <v>11589</v>
      </c>
      <c r="C549" s="5" t="s">
        <v>27</v>
      </c>
      <c r="D549" s="5" t="s">
        <v>85</v>
      </c>
      <c r="E549" s="5" t="s">
        <v>45</v>
      </c>
      <c r="F549" s="7">
        <v>9</v>
      </c>
      <c r="G549" s="7">
        <v>30</v>
      </c>
      <c r="H549" s="5" t="s">
        <v>11591</v>
      </c>
      <c r="I549" s="5" t="s">
        <v>108</v>
      </c>
      <c r="J549" s="5" t="s">
        <v>117</v>
      </c>
      <c r="K549" s="5" t="s">
        <v>11594</v>
      </c>
      <c r="L549" s="5" t="s">
        <v>11595</v>
      </c>
      <c r="M549" s="5" t="s">
        <v>53</v>
      </c>
      <c r="N549" s="5" t="s">
        <v>55</v>
      </c>
      <c r="O549" s="5" t="b">
        <f t="shared" ca="1" si="0"/>
        <v>1</v>
      </c>
      <c r="P549" s="5"/>
      <c r="Q549" s="5"/>
      <c r="R549" s="5"/>
      <c r="S549" s="5"/>
      <c r="T549" s="5"/>
      <c r="U549" s="5"/>
      <c r="V549" s="5"/>
      <c r="W549" s="5"/>
      <c r="X549" s="5"/>
      <c r="Y549" s="5"/>
      <c r="Z549" s="5"/>
      <c r="AA549" s="5"/>
      <c r="AB549" s="5"/>
      <c r="AC549" s="5"/>
      <c r="AD549" s="5"/>
      <c r="AE549" s="5"/>
    </row>
    <row r="550" spans="1:31" ht="21" customHeight="1">
      <c r="A550" s="5" t="s">
        <v>11599</v>
      </c>
      <c r="B550" s="5" t="s">
        <v>7515</v>
      </c>
      <c r="C550" s="5" t="s">
        <v>27</v>
      </c>
      <c r="D550" s="5" t="s">
        <v>85</v>
      </c>
      <c r="E550" s="5" t="s">
        <v>29</v>
      </c>
      <c r="F550" s="7">
        <v>9</v>
      </c>
      <c r="G550" s="7">
        <v>16</v>
      </c>
      <c r="H550" s="5" t="s">
        <v>2664</v>
      </c>
      <c r="I550" s="5" t="s">
        <v>31</v>
      </c>
      <c r="J550" s="5" t="s">
        <v>76</v>
      </c>
      <c r="K550" s="5" t="s">
        <v>7516</v>
      </c>
      <c r="L550" s="5" t="s">
        <v>11600</v>
      </c>
      <c r="M550" s="5" t="s">
        <v>53</v>
      </c>
      <c r="N550" s="5" t="s">
        <v>55</v>
      </c>
      <c r="O550" s="5" t="b">
        <f t="shared" ca="1" si="0"/>
        <v>1</v>
      </c>
      <c r="P550" s="5"/>
      <c r="Q550" s="5"/>
      <c r="R550" s="5"/>
      <c r="S550" s="5"/>
      <c r="T550" s="5"/>
      <c r="U550" s="5"/>
      <c r="V550" s="5"/>
      <c r="W550" s="5"/>
      <c r="X550" s="5"/>
      <c r="Y550" s="5"/>
      <c r="Z550" s="5"/>
      <c r="AA550" s="5"/>
      <c r="AB550" s="5"/>
      <c r="AC550" s="5"/>
      <c r="AD550" s="5"/>
      <c r="AE550" s="5"/>
    </row>
    <row r="551" spans="1:31" ht="21" customHeight="1">
      <c r="A551" s="5" t="s">
        <v>10635</v>
      </c>
      <c r="B551" s="5" t="s">
        <v>10636</v>
      </c>
      <c r="C551" s="5" t="s">
        <v>27</v>
      </c>
      <c r="D551" s="5" t="s">
        <v>85</v>
      </c>
      <c r="E551" s="5" t="s">
        <v>45</v>
      </c>
      <c r="F551" s="7">
        <v>9</v>
      </c>
      <c r="G551" s="7">
        <v>15</v>
      </c>
      <c r="H551" s="5" t="s">
        <v>920</v>
      </c>
      <c r="I551" s="9" t="s">
        <v>24</v>
      </c>
      <c r="J551" s="5" t="s">
        <v>48</v>
      </c>
      <c r="K551" s="9" t="s">
        <v>47</v>
      </c>
      <c r="L551" s="5" t="s">
        <v>10637</v>
      </c>
      <c r="M551" s="5" t="s">
        <v>37</v>
      </c>
      <c r="N551" s="5" t="s">
        <v>55</v>
      </c>
      <c r="O551" s="5" t="b">
        <f t="shared" ca="1" si="0"/>
        <v>1</v>
      </c>
      <c r="P551" s="5" t="b">
        <f ca="1">IFERROR(__xludf.DUMMYFUNCTION("REGEXMATCH(L551,""(?i)Java"")"),TRUE)</f>
        <v>1</v>
      </c>
      <c r="Q551" s="5"/>
      <c r="R551" s="5"/>
      <c r="S551" s="5"/>
      <c r="T551" s="5"/>
      <c r="U551" s="5"/>
      <c r="V551" s="5"/>
      <c r="W551" s="5"/>
      <c r="X551" s="5"/>
      <c r="Y551" s="5"/>
      <c r="Z551" s="5"/>
      <c r="AA551" s="5"/>
      <c r="AB551" s="5"/>
      <c r="AC551" s="5"/>
      <c r="AD551" s="5"/>
      <c r="AE551" s="5"/>
    </row>
    <row r="552" spans="1:31" ht="21" customHeight="1">
      <c r="A552" s="5" t="s">
        <v>9642</v>
      </c>
      <c r="B552" s="5" t="s">
        <v>10597</v>
      </c>
      <c r="C552" s="5" t="s">
        <v>27</v>
      </c>
      <c r="D552" s="5" t="s">
        <v>575</v>
      </c>
      <c r="E552" s="5" t="s">
        <v>45</v>
      </c>
      <c r="F552" s="7">
        <v>9</v>
      </c>
      <c r="G552" s="7">
        <v>13</v>
      </c>
      <c r="H552" s="5" t="s">
        <v>2439</v>
      </c>
      <c r="I552" s="5" t="s">
        <v>31</v>
      </c>
      <c r="J552" s="5" t="s">
        <v>899</v>
      </c>
      <c r="K552" s="5" t="s">
        <v>10600</v>
      </c>
      <c r="L552" s="5" t="s">
        <v>10601</v>
      </c>
      <c r="M552" s="5" t="s">
        <v>37</v>
      </c>
      <c r="N552" s="5" t="s">
        <v>55</v>
      </c>
      <c r="O552" s="5" t="b">
        <f t="shared" ca="1" si="0"/>
        <v>1</v>
      </c>
      <c r="P552" s="5"/>
      <c r="Q552" s="5"/>
      <c r="R552" s="5"/>
      <c r="S552" s="5"/>
      <c r="T552" s="5"/>
      <c r="U552" s="5"/>
      <c r="V552" s="5"/>
      <c r="W552" s="5"/>
      <c r="X552" s="5"/>
      <c r="Y552" s="5"/>
      <c r="Z552" s="5"/>
      <c r="AA552" s="5"/>
      <c r="AB552" s="5"/>
      <c r="AC552" s="5"/>
      <c r="AD552" s="5"/>
      <c r="AE552" s="5"/>
    </row>
    <row r="553" spans="1:31" ht="21" customHeight="1">
      <c r="A553" s="5" t="s">
        <v>10627</v>
      </c>
      <c r="B553" s="5" t="s">
        <v>10628</v>
      </c>
      <c r="C553" s="5" t="s">
        <v>27</v>
      </c>
      <c r="D553" s="5" t="s">
        <v>575</v>
      </c>
      <c r="E553" s="5" t="s">
        <v>45</v>
      </c>
      <c r="F553" s="7">
        <v>9</v>
      </c>
      <c r="G553" s="7">
        <v>20</v>
      </c>
      <c r="H553" s="5" t="s">
        <v>8348</v>
      </c>
      <c r="I553" s="5" t="s">
        <v>31</v>
      </c>
      <c r="J553" s="5" t="s">
        <v>252</v>
      </c>
      <c r="K553" s="5" t="s">
        <v>3503</v>
      </c>
      <c r="L553" s="5" t="s">
        <v>10629</v>
      </c>
      <c r="M553" s="5" t="s">
        <v>100</v>
      </c>
      <c r="N553" s="5" t="s">
        <v>55</v>
      </c>
      <c r="O553" s="5" t="b">
        <f t="shared" ca="1" si="0"/>
        <v>1</v>
      </c>
      <c r="P553" s="5" t="b">
        <f ca="1">IFERROR(__xludf.DUMMYFUNCTION("REGEXMATCH(L553,""(?i)Java"")"),TRUE)</f>
        <v>1</v>
      </c>
      <c r="Q553" s="5"/>
      <c r="R553" s="5"/>
      <c r="S553" s="5"/>
      <c r="T553" s="5"/>
      <c r="U553" s="5"/>
      <c r="V553" s="5"/>
      <c r="W553" s="5"/>
      <c r="X553" s="5"/>
      <c r="Y553" s="5"/>
      <c r="Z553" s="5"/>
      <c r="AA553" s="5"/>
      <c r="AB553" s="5"/>
      <c r="AC553" s="5"/>
      <c r="AD553" s="5"/>
      <c r="AE553" s="5"/>
    </row>
    <row r="554" spans="1:31" ht="21" customHeight="1">
      <c r="A554" s="5" t="s">
        <v>900</v>
      </c>
      <c r="B554" s="5" t="s">
        <v>8902</v>
      </c>
      <c r="C554" s="5" t="s">
        <v>27</v>
      </c>
      <c r="D554" s="5" t="s">
        <v>80</v>
      </c>
      <c r="E554" s="5" t="s">
        <v>29</v>
      </c>
      <c r="F554" s="7">
        <v>9</v>
      </c>
      <c r="G554" s="7">
        <v>11</v>
      </c>
      <c r="H554" s="5" t="s">
        <v>1080</v>
      </c>
      <c r="I554" s="5" t="s">
        <v>108</v>
      </c>
      <c r="J554" s="5" t="s">
        <v>76</v>
      </c>
      <c r="K554" s="5" t="s">
        <v>11617</v>
      </c>
      <c r="L554" s="5" t="s">
        <v>11618</v>
      </c>
      <c r="M554" s="5" t="s">
        <v>53</v>
      </c>
      <c r="N554" s="5" t="s">
        <v>55</v>
      </c>
      <c r="O554" s="5" t="b">
        <f t="shared" ca="1" si="0"/>
        <v>1</v>
      </c>
      <c r="P554" s="5"/>
      <c r="Q554" s="5"/>
      <c r="R554" s="5"/>
      <c r="S554" s="5"/>
      <c r="T554" s="5"/>
      <c r="U554" s="5"/>
      <c r="V554" s="5"/>
      <c r="W554" s="5"/>
      <c r="X554" s="5"/>
      <c r="Y554" s="5"/>
      <c r="Z554" s="5"/>
      <c r="AA554" s="5"/>
      <c r="AB554" s="5"/>
      <c r="AC554" s="5"/>
      <c r="AD554" s="5"/>
      <c r="AE554" s="5"/>
    </row>
    <row r="555" spans="1:31" ht="21" customHeight="1">
      <c r="A555" s="5" t="s">
        <v>2808</v>
      </c>
      <c r="B555" s="5" t="s">
        <v>2810</v>
      </c>
      <c r="C555" s="5" t="s">
        <v>27</v>
      </c>
      <c r="D555" s="5" t="s">
        <v>266</v>
      </c>
      <c r="E555" s="5" t="s">
        <v>95</v>
      </c>
      <c r="F555" s="7">
        <v>9</v>
      </c>
      <c r="G555" s="7">
        <v>14</v>
      </c>
      <c r="H555" s="5" t="s">
        <v>2476</v>
      </c>
      <c r="I555" s="5" t="s">
        <v>31</v>
      </c>
      <c r="J555" s="5" t="s">
        <v>76</v>
      </c>
      <c r="K555" s="5" t="s">
        <v>1512</v>
      </c>
      <c r="L555" s="5" t="s">
        <v>2813</v>
      </c>
      <c r="M555" s="5" t="s">
        <v>53</v>
      </c>
      <c r="N555" s="5" t="s">
        <v>55</v>
      </c>
      <c r="O555" s="5" t="b">
        <f t="shared" ca="1" si="0"/>
        <v>1</v>
      </c>
      <c r="P555" s="5" t="b">
        <f ca="1">IFERROR(__xludf.DUMMYFUNCTION("REGEXMATCH(L555,""(?i)Java"")"),TRUE)</f>
        <v>1</v>
      </c>
      <c r="Q555" s="5"/>
      <c r="R555" s="5"/>
      <c r="S555" s="5"/>
      <c r="T555" s="5"/>
      <c r="U555" s="5"/>
      <c r="V555" s="5"/>
      <c r="W555" s="5"/>
      <c r="X555" s="5"/>
      <c r="Y555" s="5"/>
      <c r="Z555" s="5"/>
      <c r="AA555" s="5"/>
      <c r="AB555" s="5"/>
      <c r="AC555" s="5"/>
      <c r="AD555" s="5"/>
      <c r="AE555" s="5"/>
    </row>
    <row r="556" spans="1:31" ht="21" customHeight="1">
      <c r="A556" s="5" t="s">
        <v>11629</v>
      </c>
      <c r="B556" s="5" t="s">
        <v>8089</v>
      </c>
      <c r="C556" s="5" t="s">
        <v>27</v>
      </c>
      <c r="D556" s="12" t="s">
        <v>47</v>
      </c>
      <c r="E556" s="5" t="s">
        <v>45</v>
      </c>
      <c r="F556" s="7">
        <v>9</v>
      </c>
      <c r="G556" s="7">
        <v>20</v>
      </c>
      <c r="H556" s="5" t="s">
        <v>8348</v>
      </c>
      <c r="I556" s="5" t="s">
        <v>108</v>
      </c>
      <c r="J556" s="5" t="s">
        <v>48</v>
      </c>
      <c r="K556" s="9" t="s">
        <v>47</v>
      </c>
      <c r="L556" s="5" t="s">
        <v>11630</v>
      </c>
      <c r="M556" s="5" t="s">
        <v>37</v>
      </c>
      <c r="N556" s="5" t="s">
        <v>55</v>
      </c>
      <c r="O556" s="5" t="b">
        <f t="shared" ca="1" si="0"/>
        <v>1</v>
      </c>
      <c r="P556" s="5"/>
      <c r="Q556" s="5"/>
      <c r="R556" s="5"/>
      <c r="S556" s="5"/>
      <c r="T556" s="5"/>
      <c r="U556" s="5"/>
      <c r="V556" s="5"/>
      <c r="W556" s="5"/>
      <c r="X556" s="5"/>
      <c r="Y556" s="5"/>
      <c r="Z556" s="5"/>
      <c r="AA556" s="5"/>
      <c r="AB556" s="5"/>
      <c r="AC556" s="5"/>
      <c r="AD556" s="5"/>
      <c r="AE556" s="5"/>
    </row>
    <row r="557" spans="1:31" ht="21" customHeight="1">
      <c r="A557" s="5" t="s">
        <v>277</v>
      </c>
      <c r="B557" s="5" t="s">
        <v>10622</v>
      </c>
      <c r="C557" s="5" t="s">
        <v>27</v>
      </c>
      <c r="D557" s="12" t="s">
        <v>47</v>
      </c>
      <c r="E557" s="5" t="s">
        <v>45</v>
      </c>
      <c r="F557" s="7">
        <v>9</v>
      </c>
      <c r="G557" s="7">
        <v>15</v>
      </c>
      <c r="H557" s="5" t="s">
        <v>920</v>
      </c>
      <c r="I557" s="5" t="s">
        <v>31</v>
      </c>
      <c r="J557" s="5" t="s">
        <v>48</v>
      </c>
      <c r="K557" s="5" t="s">
        <v>10624</v>
      </c>
      <c r="L557" s="5" t="s">
        <v>10625</v>
      </c>
      <c r="M557" s="5" t="s">
        <v>37</v>
      </c>
      <c r="N557" s="5" t="s">
        <v>237</v>
      </c>
      <c r="O557" s="5" t="b">
        <f t="shared" ca="1" si="0"/>
        <v>1</v>
      </c>
      <c r="P557" s="5"/>
      <c r="Q557" s="5"/>
      <c r="R557" s="5"/>
      <c r="S557" s="5"/>
      <c r="T557" s="5"/>
      <c r="U557" s="5"/>
      <c r="V557" s="5"/>
      <c r="W557" s="5"/>
      <c r="X557" s="5"/>
      <c r="Y557" s="5"/>
      <c r="Z557" s="5"/>
      <c r="AA557" s="5"/>
      <c r="AB557" s="5"/>
      <c r="AC557" s="5"/>
      <c r="AD557" s="5"/>
      <c r="AE557" s="5"/>
    </row>
    <row r="558" spans="1:31" ht="21" customHeight="1">
      <c r="A558" s="5" t="s">
        <v>277</v>
      </c>
      <c r="B558" s="5" t="s">
        <v>1830</v>
      </c>
      <c r="C558" s="5" t="s">
        <v>41</v>
      </c>
      <c r="D558" s="12" t="s">
        <v>47</v>
      </c>
      <c r="E558" s="5" t="s">
        <v>45</v>
      </c>
      <c r="F558" s="11">
        <v>9</v>
      </c>
      <c r="G558" s="11">
        <v>16</v>
      </c>
      <c r="H558" s="13" t="s">
        <v>11635</v>
      </c>
      <c r="I558" s="5" t="s">
        <v>31</v>
      </c>
      <c r="J558" s="5" t="s">
        <v>48</v>
      </c>
      <c r="K558" s="5" t="s">
        <v>11637</v>
      </c>
      <c r="L558" s="5" t="s">
        <v>11638</v>
      </c>
      <c r="M558" s="5" t="s">
        <v>53</v>
      </c>
      <c r="N558" s="5" t="s">
        <v>55</v>
      </c>
      <c r="O558" s="5" t="b">
        <f t="shared" ca="1" si="0"/>
        <v>1</v>
      </c>
      <c r="P558" s="5"/>
      <c r="Q558" s="5"/>
      <c r="R558" s="5"/>
      <c r="S558" s="5"/>
      <c r="T558" s="5"/>
      <c r="U558" s="5"/>
      <c r="V558" s="5"/>
      <c r="W558" s="5"/>
      <c r="X558" s="5"/>
      <c r="Y558" s="5"/>
      <c r="Z558" s="5"/>
      <c r="AA558" s="5"/>
      <c r="AB558" s="5"/>
      <c r="AC558" s="5"/>
      <c r="AD558" s="5"/>
      <c r="AE558" s="5"/>
    </row>
    <row r="559" spans="1:31" ht="21" customHeight="1">
      <c r="A559" s="5" t="s">
        <v>1457</v>
      </c>
      <c r="B559" s="5" t="s">
        <v>10486</v>
      </c>
      <c r="C559" s="5" t="s">
        <v>27</v>
      </c>
      <c r="D559" s="12" t="s">
        <v>47</v>
      </c>
      <c r="E559" s="5" t="s">
        <v>29</v>
      </c>
      <c r="F559" s="7">
        <v>9</v>
      </c>
      <c r="G559" s="7">
        <v>12</v>
      </c>
      <c r="H559" s="5" t="s">
        <v>1239</v>
      </c>
      <c r="I559" s="5" t="s">
        <v>31</v>
      </c>
      <c r="J559" s="5" t="s">
        <v>403</v>
      </c>
      <c r="K559" s="5" t="s">
        <v>10487</v>
      </c>
      <c r="L559" s="5" t="s">
        <v>10654</v>
      </c>
      <c r="M559" s="5" t="s">
        <v>53</v>
      </c>
      <c r="N559" s="5" t="s">
        <v>44</v>
      </c>
      <c r="O559" s="5" t="b">
        <f t="shared" ca="1" si="0"/>
        <v>1</v>
      </c>
      <c r="P559" s="5" t="b">
        <f ca="1">IFERROR(__xludf.DUMMYFUNCTION("REGEXMATCH(L559,""(?i)Java"")"),TRUE)</f>
        <v>1</v>
      </c>
      <c r="Q559" s="5"/>
      <c r="R559" s="5"/>
      <c r="S559" s="5"/>
      <c r="T559" s="5"/>
      <c r="U559" s="5"/>
      <c r="V559" s="5"/>
      <c r="W559" s="5"/>
      <c r="X559" s="5"/>
      <c r="Y559" s="5"/>
      <c r="Z559" s="5"/>
      <c r="AA559" s="5"/>
      <c r="AB559" s="5"/>
      <c r="AC559" s="5"/>
      <c r="AD559" s="5"/>
      <c r="AE559" s="5"/>
    </row>
    <row r="560" spans="1:31" ht="21" customHeight="1">
      <c r="A560" s="5" t="s">
        <v>277</v>
      </c>
      <c r="B560" s="5" t="s">
        <v>10553</v>
      </c>
      <c r="C560" s="5" t="s">
        <v>41</v>
      </c>
      <c r="D560" s="5" t="s">
        <v>169</v>
      </c>
      <c r="E560" s="5" t="s">
        <v>45</v>
      </c>
      <c r="F560" s="7">
        <v>9</v>
      </c>
      <c r="G560" s="7">
        <v>15</v>
      </c>
      <c r="H560" s="5" t="s">
        <v>920</v>
      </c>
      <c r="I560" s="5" t="s">
        <v>108</v>
      </c>
      <c r="J560" s="5" t="s">
        <v>252</v>
      </c>
      <c r="K560" s="5" t="s">
        <v>11651</v>
      </c>
      <c r="L560" s="5" t="s">
        <v>11652</v>
      </c>
      <c r="M560" s="5" t="s">
        <v>37</v>
      </c>
      <c r="N560" s="5" t="s">
        <v>55</v>
      </c>
      <c r="O560" s="5" t="b">
        <f t="shared" ca="1" si="0"/>
        <v>1</v>
      </c>
      <c r="P560" s="5"/>
      <c r="Q560" s="5"/>
      <c r="R560" s="5"/>
      <c r="S560" s="5"/>
      <c r="T560" s="5"/>
      <c r="U560" s="5"/>
      <c r="V560" s="5"/>
      <c r="W560" s="5"/>
      <c r="X560" s="5"/>
      <c r="Y560" s="5"/>
      <c r="Z560" s="5"/>
      <c r="AA560" s="5"/>
      <c r="AB560" s="5"/>
      <c r="AC560" s="5"/>
      <c r="AD560" s="5"/>
      <c r="AE560" s="5"/>
    </row>
    <row r="561" spans="1:31" ht="21" customHeight="1">
      <c r="A561" s="5" t="s">
        <v>10660</v>
      </c>
      <c r="B561" s="5" t="s">
        <v>10661</v>
      </c>
      <c r="C561" s="5" t="s">
        <v>41</v>
      </c>
      <c r="D561" s="5" t="s">
        <v>874</v>
      </c>
      <c r="E561" s="5" t="s">
        <v>29</v>
      </c>
      <c r="F561" s="7">
        <v>9</v>
      </c>
      <c r="G561" s="7">
        <v>12</v>
      </c>
      <c r="H561" s="5" t="s">
        <v>1239</v>
      </c>
      <c r="I561" s="5" t="s">
        <v>125</v>
      </c>
      <c r="J561" s="5" t="s">
        <v>8670</v>
      </c>
      <c r="K561" s="5" t="s">
        <v>10663</v>
      </c>
      <c r="L561" s="5" t="s">
        <v>10664</v>
      </c>
      <c r="M561" s="5" t="s">
        <v>37</v>
      </c>
      <c r="N561" s="5" t="s">
        <v>38</v>
      </c>
      <c r="O561" s="5" t="b">
        <f t="shared" ca="1" si="0"/>
        <v>1</v>
      </c>
      <c r="P561" s="5"/>
      <c r="Q561" s="5"/>
      <c r="R561" s="5"/>
      <c r="S561" s="5"/>
      <c r="T561" s="5"/>
      <c r="U561" s="5"/>
      <c r="V561" s="5"/>
      <c r="W561" s="5"/>
      <c r="X561" s="5"/>
      <c r="Y561" s="5"/>
      <c r="Z561" s="5"/>
      <c r="AA561" s="5"/>
      <c r="AB561" s="5"/>
      <c r="AC561" s="5"/>
      <c r="AD561" s="5"/>
      <c r="AE561" s="5"/>
    </row>
    <row r="562" spans="1:31" ht="21" customHeight="1">
      <c r="A562" s="5" t="s">
        <v>277</v>
      </c>
      <c r="B562" s="5" t="s">
        <v>3859</v>
      </c>
      <c r="C562" s="5" t="s">
        <v>41</v>
      </c>
      <c r="D562" s="5" t="s">
        <v>874</v>
      </c>
      <c r="E562" s="5" t="s">
        <v>45</v>
      </c>
      <c r="F562" s="7">
        <v>9</v>
      </c>
      <c r="G562" s="7">
        <v>15</v>
      </c>
      <c r="H562" s="5" t="s">
        <v>920</v>
      </c>
      <c r="I562" s="5" t="s">
        <v>31</v>
      </c>
      <c r="J562" s="5" t="s">
        <v>110</v>
      </c>
      <c r="K562" s="5" t="s">
        <v>9746</v>
      </c>
      <c r="L562" s="5" t="s">
        <v>11659</v>
      </c>
      <c r="M562" s="5" t="s">
        <v>37</v>
      </c>
      <c r="N562" s="5" t="s">
        <v>55</v>
      </c>
      <c r="O562" s="5" t="b">
        <f t="shared" ca="1" si="0"/>
        <v>1</v>
      </c>
      <c r="P562" s="5"/>
      <c r="Q562" s="5"/>
      <c r="R562" s="5"/>
      <c r="S562" s="5"/>
      <c r="T562" s="5"/>
      <c r="U562" s="5"/>
      <c r="V562" s="5"/>
      <c r="W562" s="5"/>
      <c r="X562" s="5"/>
      <c r="Y562" s="5"/>
      <c r="Z562" s="5"/>
      <c r="AA562" s="5"/>
      <c r="AB562" s="5"/>
      <c r="AC562" s="5"/>
      <c r="AD562" s="5"/>
      <c r="AE562" s="5"/>
    </row>
    <row r="563" spans="1:31" ht="21" customHeight="1">
      <c r="A563" s="5" t="s">
        <v>277</v>
      </c>
      <c r="B563" s="5" t="s">
        <v>11663</v>
      </c>
      <c r="C563" s="5" t="s">
        <v>41</v>
      </c>
      <c r="D563" s="5" t="s">
        <v>43</v>
      </c>
      <c r="E563" s="5" t="s">
        <v>45</v>
      </c>
      <c r="F563" s="7">
        <v>9</v>
      </c>
      <c r="G563" s="7">
        <v>15</v>
      </c>
      <c r="H563" s="5" t="s">
        <v>920</v>
      </c>
      <c r="I563" s="9" t="s">
        <v>24</v>
      </c>
      <c r="J563" s="5" t="s">
        <v>11666</v>
      </c>
      <c r="K563" s="5" t="s">
        <v>11667</v>
      </c>
      <c r="L563" s="5" t="s">
        <v>11668</v>
      </c>
      <c r="M563" s="5" t="s">
        <v>37</v>
      </c>
      <c r="N563" s="5" t="s">
        <v>55</v>
      </c>
      <c r="O563" s="5" t="b">
        <f t="shared" ca="1" si="0"/>
        <v>1</v>
      </c>
      <c r="P563" s="5"/>
      <c r="Q563" s="5"/>
      <c r="R563" s="5"/>
      <c r="S563" s="5"/>
      <c r="T563" s="5"/>
      <c r="U563" s="5"/>
      <c r="V563" s="5"/>
      <c r="W563" s="5"/>
      <c r="X563" s="5"/>
      <c r="Y563" s="5"/>
      <c r="Z563" s="5"/>
      <c r="AA563" s="5"/>
      <c r="AB563" s="5"/>
      <c r="AC563" s="5"/>
      <c r="AD563" s="5"/>
      <c r="AE563" s="5"/>
    </row>
    <row r="564" spans="1:31" ht="21" customHeight="1">
      <c r="A564" s="5" t="s">
        <v>396</v>
      </c>
      <c r="B564" s="5" t="s">
        <v>10573</v>
      </c>
      <c r="C564" s="5" t="s">
        <v>41</v>
      </c>
      <c r="D564" s="5" t="s">
        <v>94</v>
      </c>
      <c r="E564" s="5" t="s">
        <v>45</v>
      </c>
      <c r="F564" s="7">
        <v>9</v>
      </c>
      <c r="G564" s="7">
        <v>15</v>
      </c>
      <c r="H564" s="5" t="s">
        <v>920</v>
      </c>
      <c r="I564" s="5" t="s">
        <v>31</v>
      </c>
      <c r="J564" s="5" t="s">
        <v>48</v>
      </c>
      <c r="K564" s="5" t="s">
        <v>10574</v>
      </c>
      <c r="L564" s="5" t="s">
        <v>10575</v>
      </c>
      <c r="M564" s="5" t="s">
        <v>167</v>
      </c>
      <c r="N564" s="5" t="s">
        <v>89</v>
      </c>
      <c r="O564" s="5" t="b">
        <f t="shared" ca="1" si="0"/>
        <v>1</v>
      </c>
      <c r="P564" s="5" t="b">
        <f ca="1">IFERROR(__xludf.DUMMYFUNCTION("REGEXMATCH(L564,""(?i)Java"")"),TRUE)</f>
        <v>1</v>
      </c>
      <c r="Q564" s="5"/>
      <c r="R564" s="5"/>
      <c r="S564" s="5"/>
      <c r="T564" s="5"/>
      <c r="U564" s="5"/>
      <c r="V564" s="5"/>
      <c r="W564" s="5"/>
      <c r="X564" s="5"/>
      <c r="Y564" s="5"/>
      <c r="Z564" s="5"/>
      <c r="AA564" s="5"/>
      <c r="AB564" s="5"/>
      <c r="AC564" s="5"/>
      <c r="AD564" s="5"/>
      <c r="AE564" s="5"/>
    </row>
    <row r="565" spans="1:31" ht="21" customHeight="1">
      <c r="A565" s="5" t="s">
        <v>277</v>
      </c>
      <c r="B565" s="5" t="s">
        <v>10616</v>
      </c>
      <c r="C565" s="5" t="s">
        <v>41</v>
      </c>
      <c r="D565" s="5" t="s">
        <v>94</v>
      </c>
      <c r="E565" s="5" t="s">
        <v>651</v>
      </c>
      <c r="F565" s="7">
        <v>9</v>
      </c>
      <c r="G565" s="7">
        <v>11</v>
      </c>
      <c r="H565" s="5" t="s">
        <v>1080</v>
      </c>
      <c r="I565" s="5" t="s">
        <v>108</v>
      </c>
      <c r="J565" s="5" t="s">
        <v>57</v>
      </c>
      <c r="K565" s="5" t="s">
        <v>10618</v>
      </c>
      <c r="L565" s="5" t="s">
        <v>10619</v>
      </c>
      <c r="M565" s="5" t="s">
        <v>53</v>
      </c>
      <c r="N565" s="5" t="s">
        <v>55</v>
      </c>
      <c r="O565" s="5" t="b">
        <f t="shared" ca="1" si="0"/>
        <v>1</v>
      </c>
      <c r="P565" s="5"/>
      <c r="Q565" s="5"/>
      <c r="R565" s="5"/>
      <c r="S565" s="5"/>
      <c r="T565" s="5"/>
      <c r="U565" s="5"/>
      <c r="V565" s="5"/>
      <c r="W565" s="5"/>
      <c r="X565" s="5"/>
      <c r="Y565" s="5"/>
      <c r="Z565" s="5"/>
      <c r="AA565" s="5"/>
      <c r="AB565" s="5"/>
      <c r="AC565" s="5"/>
      <c r="AD565" s="5"/>
      <c r="AE565" s="5"/>
    </row>
    <row r="566" spans="1:31" ht="21" customHeight="1">
      <c r="A566" s="5" t="s">
        <v>676</v>
      </c>
      <c r="B566" s="5" t="s">
        <v>5854</v>
      </c>
      <c r="C566" s="5" t="s">
        <v>41</v>
      </c>
      <c r="D566" s="5" t="s">
        <v>94</v>
      </c>
      <c r="E566" s="5" t="s">
        <v>29</v>
      </c>
      <c r="F566" s="7">
        <v>9</v>
      </c>
      <c r="G566" s="7">
        <v>18</v>
      </c>
      <c r="H566" s="5" t="s">
        <v>695</v>
      </c>
      <c r="I566" s="5" t="s">
        <v>125</v>
      </c>
      <c r="J566" s="5" t="s">
        <v>57</v>
      </c>
      <c r="K566" s="5" t="s">
        <v>10593</v>
      </c>
      <c r="L566" s="5" t="s">
        <v>10594</v>
      </c>
      <c r="M566" s="5" t="s">
        <v>53</v>
      </c>
      <c r="N566" s="5" t="s">
        <v>55</v>
      </c>
      <c r="O566" s="5" t="b">
        <f t="shared" ca="1" si="0"/>
        <v>1</v>
      </c>
      <c r="P566" s="5" t="b">
        <f ca="1">IFERROR(__xludf.DUMMYFUNCTION("REGEXMATCH(L566,""(?i)Java"")"),TRUE)</f>
        <v>1</v>
      </c>
      <c r="Q566" s="5"/>
      <c r="R566" s="5"/>
      <c r="S566" s="5"/>
      <c r="T566" s="5"/>
      <c r="U566" s="5"/>
      <c r="V566" s="5"/>
      <c r="W566" s="5"/>
      <c r="X566" s="5"/>
      <c r="Y566" s="5"/>
      <c r="Z566" s="5"/>
      <c r="AA566" s="5"/>
      <c r="AB566" s="5"/>
      <c r="AC566" s="5"/>
      <c r="AD566" s="5"/>
      <c r="AE566" s="5"/>
    </row>
    <row r="567" spans="1:31" ht="21" customHeight="1">
      <c r="A567" s="5" t="s">
        <v>11680</v>
      </c>
      <c r="B567" s="5" t="s">
        <v>11682</v>
      </c>
      <c r="C567" s="5" t="s">
        <v>41</v>
      </c>
      <c r="D567" s="5" t="s">
        <v>94</v>
      </c>
      <c r="E567" s="5" t="s">
        <v>29</v>
      </c>
      <c r="F567" s="7">
        <v>9</v>
      </c>
      <c r="G567" s="7">
        <v>12</v>
      </c>
      <c r="H567" s="5" t="s">
        <v>1239</v>
      </c>
      <c r="I567" s="5" t="s">
        <v>108</v>
      </c>
      <c r="J567" s="5" t="s">
        <v>76</v>
      </c>
      <c r="K567" s="5" t="s">
        <v>11687</v>
      </c>
      <c r="L567" s="5" t="s">
        <v>11688</v>
      </c>
      <c r="M567" s="5" t="s">
        <v>53</v>
      </c>
      <c r="N567" s="5" t="s">
        <v>55</v>
      </c>
      <c r="O567" s="5" t="b">
        <f t="shared" ca="1" si="0"/>
        <v>1</v>
      </c>
      <c r="P567" s="5"/>
      <c r="Q567" s="5"/>
      <c r="R567" s="5"/>
      <c r="S567" s="5"/>
      <c r="T567" s="5"/>
      <c r="U567" s="5"/>
      <c r="V567" s="5"/>
      <c r="W567" s="5"/>
      <c r="X567" s="5"/>
      <c r="Y567" s="5"/>
      <c r="Z567" s="5"/>
      <c r="AA567" s="5"/>
      <c r="AB567" s="5"/>
      <c r="AC567" s="5"/>
      <c r="AD567" s="5"/>
      <c r="AE567" s="5"/>
    </row>
    <row r="568" spans="1:31" ht="21" customHeight="1">
      <c r="A568" s="5" t="s">
        <v>3317</v>
      </c>
      <c r="B568" s="5" t="s">
        <v>11690</v>
      </c>
      <c r="C568" s="5" t="s">
        <v>41</v>
      </c>
      <c r="D568" s="12" t="s">
        <v>47</v>
      </c>
      <c r="E568" s="5" t="s">
        <v>45</v>
      </c>
      <c r="F568" s="7">
        <v>9</v>
      </c>
      <c r="G568" s="7">
        <v>13</v>
      </c>
      <c r="H568" s="5" t="s">
        <v>2439</v>
      </c>
      <c r="I568" s="5" t="s">
        <v>31</v>
      </c>
      <c r="J568" s="5" t="s">
        <v>76</v>
      </c>
      <c r="K568" s="9" t="s">
        <v>47</v>
      </c>
      <c r="L568" s="5" t="s">
        <v>11692</v>
      </c>
      <c r="M568" s="5" t="s">
        <v>37</v>
      </c>
      <c r="N568" s="5" t="s">
        <v>55</v>
      </c>
      <c r="O568" s="5" t="b">
        <f t="shared" ca="1" si="0"/>
        <v>1</v>
      </c>
      <c r="P568" s="5" t="b">
        <f ca="1">IFERROR(__xludf.DUMMYFUNCTION("REGEXMATCH(L568,""(?i)Java"")"),TRUE)</f>
        <v>1</v>
      </c>
      <c r="Q568" s="5"/>
      <c r="R568" s="5"/>
      <c r="S568" s="5"/>
      <c r="T568" s="5"/>
      <c r="U568" s="5"/>
      <c r="V568" s="5"/>
      <c r="W568" s="5"/>
      <c r="X568" s="5"/>
      <c r="Y568" s="5"/>
      <c r="Z568" s="5"/>
      <c r="AA568" s="5"/>
      <c r="AB568" s="5"/>
      <c r="AC568" s="5"/>
      <c r="AD568" s="5"/>
      <c r="AE568" s="5"/>
    </row>
    <row r="569" spans="1:31" ht="21" customHeight="1">
      <c r="A569" s="5" t="s">
        <v>277</v>
      </c>
      <c r="B569" s="5" t="s">
        <v>707</v>
      </c>
      <c r="C569" s="5" t="s">
        <v>41</v>
      </c>
      <c r="D569" s="12" t="s">
        <v>47</v>
      </c>
      <c r="E569" s="5" t="s">
        <v>45</v>
      </c>
      <c r="F569" s="7">
        <v>9</v>
      </c>
      <c r="G569" s="7">
        <v>15</v>
      </c>
      <c r="H569" s="5" t="s">
        <v>920</v>
      </c>
      <c r="I569" s="5" t="s">
        <v>31</v>
      </c>
      <c r="J569" s="5" t="s">
        <v>57</v>
      </c>
      <c r="K569" s="5" t="s">
        <v>10705</v>
      </c>
      <c r="L569" s="5" t="s">
        <v>10707</v>
      </c>
      <c r="M569" s="5" t="s">
        <v>37</v>
      </c>
      <c r="N569" s="5" t="s">
        <v>89</v>
      </c>
      <c r="O569" s="5" t="b">
        <f t="shared" ca="1" si="0"/>
        <v>1</v>
      </c>
      <c r="P569" s="5"/>
      <c r="Q569" s="5"/>
      <c r="R569" s="5"/>
      <c r="S569" s="5"/>
      <c r="T569" s="5"/>
      <c r="U569" s="5"/>
      <c r="V569" s="5"/>
      <c r="W569" s="5"/>
      <c r="X569" s="5"/>
      <c r="Y569" s="5"/>
      <c r="Z569" s="5"/>
      <c r="AA569" s="5"/>
      <c r="AB569" s="5"/>
      <c r="AC569" s="5"/>
      <c r="AD569" s="5"/>
      <c r="AE569" s="5"/>
    </row>
    <row r="570" spans="1:31" ht="21" customHeight="1">
      <c r="A570" s="5" t="s">
        <v>11698</v>
      </c>
      <c r="B570" s="5" t="s">
        <v>10641</v>
      </c>
      <c r="C570" s="5" t="s">
        <v>170</v>
      </c>
      <c r="D570" s="5" t="s">
        <v>171</v>
      </c>
      <c r="E570" s="5" t="s">
        <v>45</v>
      </c>
      <c r="F570" s="7">
        <v>9</v>
      </c>
      <c r="G570" s="7">
        <v>15</v>
      </c>
      <c r="H570" s="5" t="s">
        <v>920</v>
      </c>
      <c r="I570" s="5" t="s">
        <v>31</v>
      </c>
      <c r="J570" s="5" t="s">
        <v>10642</v>
      </c>
      <c r="K570" s="5" t="s">
        <v>11702</v>
      </c>
      <c r="L570" s="5" t="s">
        <v>11703</v>
      </c>
      <c r="M570" s="5" t="s">
        <v>1599</v>
      </c>
      <c r="N570" s="5" t="s">
        <v>55</v>
      </c>
      <c r="O570" s="5" t="b">
        <f t="shared" ca="1" si="0"/>
        <v>1</v>
      </c>
      <c r="P570" s="5"/>
      <c r="Q570" s="5"/>
      <c r="R570" s="5"/>
      <c r="S570" s="5"/>
      <c r="T570" s="5"/>
      <c r="U570" s="5"/>
      <c r="V570" s="5"/>
      <c r="W570" s="5"/>
      <c r="X570" s="5"/>
      <c r="Y570" s="5"/>
      <c r="Z570" s="5"/>
      <c r="AA570" s="5"/>
      <c r="AB570" s="5"/>
      <c r="AC570" s="5"/>
      <c r="AD570" s="5"/>
      <c r="AE570" s="5"/>
    </row>
    <row r="571" spans="1:31" ht="21" customHeight="1">
      <c r="A571" s="5" t="s">
        <v>10640</v>
      </c>
      <c r="B571" s="5" t="s">
        <v>10641</v>
      </c>
      <c r="C571" s="5" t="s">
        <v>170</v>
      </c>
      <c r="D571" s="5" t="s">
        <v>171</v>
      </c>
      <c r="E571" s="5" t="s">
        <v>45</v>
      </c>
      <c r="F571" s="7">
        <v>9</v>
      </c>
      <c r="G571" s="7">
        <v>15</v>
      </c>
      <c r="H571" s="5" t="s">
        <v>920</v>
      </c>
      <c r="I571" s="5" t="s">
        <v>31</v>
      </c>
      <c r="J571" s="5" t="s">
        <v>10642</v>
      </c>
      <c r="K571" s="5" t="s">
        <v>10643</v>
      </c>
      <c r="L571" s="5" t="s">
        <v>10644</v>
      </c>
      <c r="M571" s="5" t="s">
        <v>1599</v>
      </c>
      <c r="N571" s="5" t="s">
        <v>55</v>
      </c>
      <c r="O571" s="5" t="b">
        <f t="shared" ca="1" si="0"/>
        <v>1</v>
      </c>
      <c r="P571" s="5" t="b">
        <f ca="1">IFERROR(__xludf.DUMMYFUNCTION("REGEXMATCH(L571,""(?i)Java"")"),TRUE)</f>
        <v>1</v>
      </c>
      <c r="Q571" s="5"/>
      <c r="R571" s="5"/>
      <c r="S571" s="5"/>
      <c r="T571" s="5"/>
      <c r="U571" s="5"/>
      <c r="V571" s="5"/>
      <c r="W571" s="5"/>
      <c r="X571" s="5"/>
      <c r="Y571" s="5"/>
      <c r="Z571" s="5"/>
      <c r="AA571" s="5"/>
      <c r="AB571" s="5"/>
      <c r="AC571" s="5"/>
      <c r="AD571" s="5"/>
      <c r="AE571" s="5"/>
    </row>
    <row r="572" spans="1:31" ht="21" customHeight="1">
      <c r="A572" s="5" t="s">
        <v>3974</v>
      </c>
      <c r="B572" s="5" t="s">
        <v>11712</v>
      </c>
      <c r="C572" s="5" t="s">
        <v>170</v>
      </c>
      <c r="D572" s="5" t="s">
        <v>378</v>
      </c>
      <c r="E572" s="5" t="s">
        <v>45</v>
      </c>
      <c r="F572" s="7">
        <v>9</v>
      </c>
      <c r="G572" s="7">
        <v>13</v>
      </c>
      <c r="H572" s="5" t="s">
        <v>2439</v>
      </c>
      <c r="I572" s="5" t="s">
        <v>31</v>
      </c>
      <c r="J572" s="5" t="s">
        <v>126</v>
      </c>
      <c r="K572" s="5" t="s">
        <v>11713</v>
      </c>
      <c r="L572" s="5" t="s">
        <v>11716</v>
      </c>
      <c r="M572" s="5" t="s">
        <v>167</v>
      </c>
      <c r="N572" s="5" t="s">
        <v>55</v>
      </c>
      <c r="O572" s="5" t="b">
        <f t="shared" ca="1" si="0"/>
        <v>1</v>
      </c>
      <c r="P572" s="5"/>
      <c r="Q572" s="5"/>
      <c r="R572" s="5"/>
      <c r="S572" s="5"/>
      <c r="T572" s="5"/>
      <c r="U572" s="5"/>
      <c r="V572" s="5"/>
      <c r="W572" s="5"/>
      <c r="X572" s="5"/>
      <c r="Y572" s="5"/>
      <c r="Z572" s="5"/>
      <c r="AA572" s="5"/>
      <c r="AB572" s="5"/>
      <c r="AC572" s="5"/>
      <c r="AD572" s="5"/>
      <c r="AE572" s="5"/>
    </row>
    <row r="573" spans="1:31" ht="21" customHeight="1">
      <c r="A573" s="5" t="s">
        <v>9642</v>
      </c>
      <c r="B573" s="5" t="s">
        <v>11720</v>
      </c>
      <c r="C573" s="5" t="s">
        <v>170</v>
      </c>
      <c r="D573" s="5" t="s">
        <v>378</v>
      </c>
      <c r="E573" s="5" t="s">
        <v>29</v>
      </c>
      <c r="F573" s="7">
        <v>9</v>
      </c>
      <c r="G573" s="7">
        <v>20</v>
      </c>
      <c r="H573" s="5" t="s">
        <v>8348</v>
      </c>
      <c r="I573" s="5" t="s">
        <v>66</v>
      </c>
      <c r="J573" s="5" t="s">
        <v>57</v>
      </c>
      <c r="K573" s="5" t="s">
        <v>11722</v>
      </c>
      <c r="L573" s="5" t="s">
        <v>11723</v>
      </c>
      <c r="M573" s="5" t="s">
        <v>100</v>
      </c>
      <c r="N573" s="5" t="s">
        <v>55</v>
      </c>
      <c r="O573" s="5" t="b">
        <f t="shared" ca="1" si="0"/>
        <v>1</v>
      </c>
      <c r="P573" s="5"/>
      <c r="Q573" s="5"/>
      <c r="R573" s="5"/>
      <c r="S573" s="5"/>
      <c r="T573" s="5"/>
      <c r="U573" s="5"/>
      <c r="V573" s="5"/>
      <c r="W573" s="5"/>
      <c r="X573" s="5"/>
      <c r="Y573" s="5"/>
      <c r="Z573" s="5"/>
      <c r="AA573" s="5"/>
      <c r="AB573" s="5"/>
      <c r="AC573" s="5"/>
      <c r="AD573" s="5"/>
      <c r="AE573" s="5"/>
    </row>
    <row r="574" spans="1:31" ht="21" customHeight="1">
      <c r="A574" s="5" t="s">
        <v>3551</v>
      </c>
      <c r="B574" s="5" t="s">
        <v>10567</v>
      </c>
      <c r="C574" s="5" t="s">
        <v>170</v>
      </c>
      <c r="D574" s="5" t="s">
        <v>378</v>
      </c>
      <c r="E574" s="5" t="s">
        <v>29</v>
      </c>
      <c r="F574" s="7">
        <v>9</v>
      </c>
      <c r="G574" s="7">
        <v>20</v>
      </c>
      <c r="H574" s="5" t="s">
        <v>8348</v>
      </c>
      <c r="I574" s="5" t="s">
        <v>31</v>
      </c>
      <c r="J574" s="5" t="s">
        <v>57</v>
      </c>
      <c r="K574" s="9" t="s">
        <v>47</v>
      </c>
      <c r="L574" s="5" t="s">
        <v>10569</v>
      </c>
      <c r="M574" s="5" t="s">
        <v>53</v>
      </c>
      <c r="N574" s="5" t="s">
        <v>55</v>
      </c>
      <c r="O574" s="5" t="b">
        <f t="shared" ca="1" si="0"/>
        <v>1</v>
      </c>
      <c r="P574" s="5" t="b">
        <f ca="1">IFERROR(__xludf.DUMMYFUNCTION("REGEXMATCH(L574,""(?i)Java"")"),TRUE)</f>
        <v>1</v>
      </c>
      <c r="Q574" s="5"/>
      <c r="R574" s="5"/>
      <c r="S574" s="5"/>
      <c r="T574" s="5"/>
      <c r="U574" s="5"/>
      <c r="V574" s="5"/>
      <c r="W574" s="5"/>
      <c r="X574" s="5"/>
      <c r="Y574" s="5"/>
      <c r="Z574" s="5"/>
      <c r="AA574" s="5"/>
      <c r="AB574" s="5"/>
      <c r="AC574" s="5"/>
      <c r="AD574" s="5"/>
      <c r="AE574" s="5"/>
    </row>
    <row r="575" spans="1:31" ht="21" customHeight="1">
      <c r="A575" s="5" t="s">
        <v>1531</v>
      </c>
      <c r="B575" s="5" t="s">
        <v>8885</v>
      </c>
      <c r="C575" s="5" t="s">
        <v>170</v>
      </c>
      <c r="D575" s="5" t="s">
        <v>378</v>
      </c>
      <c r="E575" s="5" t="s">
        <v>45</v>
      </c>
      <c r="F575" s="7">
        <v>9</v>
      </c>
      <c r="G575" s="7">
        <v>15</v>
      </c>
      <c r="H575" s="5" t="s">
        <v>920</v>
      </c>
      <c r="I575" s="5" t="s">
        <v>108</v>
      </c>
      <c r="J575" s="5" t="s">
        <v>57</v>
      </c>
      <c r="K575" s="5" t="s">
        <v>5861</v>
      </c>
      <c r="L575" s="5" t="s">
        <v>10620</v>
      </c>
      <c r="M575" s="5" t="s">
        <v>53</v>
      </c>
      <c r="N575" s="5" t="s">
        <v>55</v>
      </c>
      <c r="O575" s="5" t="b">
        <f t="shared" ca="1" si="0"/>
        <v>1</v>
      </c>
      <c r="P575" s="5"/>
      <c r="Q575" s="5"/>
      <c r="R575" s="5"/>
      <c r="S575" s="5"/>
      <c r="T575" s="5"/>
      <c r="U575" s="5"/>
      <c r="V575" s="5"/>
      <c r="W575" s="5"/>
      <c r="X575" s="5"/>
      <c r="Y575" s="5"/>
      <c r="Z575" s="5"/>
      <c r="AA575" s="5"/>
      <c r="AB575" s="5"/>
      <c r="AC575" s="5"/>
      <c r="AD575" s="5"/>
      <c r="AE575" s="5"/>
    </row>
    <row r="576" spans="1:31" ht="21" customHeight="1">
      <c r="A576" s="5" t="s">
        <v>11733</v>
      </c>
      <c r="B576" s="5" t="s">
        <v>9199</v>
      </c>
      <c r="C576" s="5" t="s">
        <v>170</v>
      </c>
      <c r="D576" s="5" t="s">
        <v>378</v>
      </c>
      <c r="E576" s="5" t="s">
        <v>45</v>
      </c>
      <c r="F576" s="7">
        <v>9</v>
      </c>
      <c r="G576" s="7">
        <v>15</v>
      </c>
      <c r="H576" s="5" t="s">
        <v>920</v>
      </c>
      <c r="I576" s="5" t="s">
        <v>108</v>
      </c>
      <c r="J576" s="5" t="s">
        <v>844</v>
      </c>
      <c r="K576" s="9" t="s">
        <v>47</v>
      </c>
      <c r="L576" s="5" t="s">
        <v>11738</v>
      </c>
      <c r="M576" s="5" t="s">
        <v>53</v>
      </c>
      <c r="N576" s="5" t="s">
        <v>405</v>
      </c>
      <c r="O576" s="5" t="b">
        <f t="shared" ca="1" si="0"/>
        <v>1</v>
      </c>
      <c r="P576" s="5"/>
      <c r="Q576" s="5"/>
      <c r="R576" s="5"/>
      <c r="S576" s="5"/>
      <c r="T576" s="5"/>
      <c r="U576" s="5"/>
      <c r="V576" s="5"/>
      <c r="W576" s="5"/>
      <c r="X576" s="5"/>
      <c r="Y576" s="5"/>
      <c r="Z576" s="5"/>
      <c r="AA576" s="5"/>
      <c r="AB576" s="5"/>
      <c r="AC576" s="5"/>
      <c r="AD576" s="5"/>
      <c r="AE576" s="5"/>
    </row>
    <row r="577" spans="1:31" ht="21" customHeight="1">
      <c r="A577" s="5" t="s">
        <v>10695</v>
      </c>
      <c r="B577" s="5" t="s">
        <v>9171</v>
      </c>
      <c r="C577" s="5" t="s">
        <v>170</v>
      </c>
      <c r="D577" s="5" t="s">
        <v>378</v>
      </c>
      <c r="E577" s="5" t="s">
        <v>45</v>
      </c>
      <c r="F577" s="7">
        <v>9</v>
      </c>
      <c r="G577" s="7">
        <v>15</v>
      </c>
      <c r="H577" s="5" t="s">
        <v>920</v>
      </c>
      <c r="I577" s="9" t="s">
        <v>24</v>
      </c>
      <c r="J577" s="5" t="s">
        <v>6606</v>
      </c>
      <c r="K577" s="5" t="s">
        <v>10697</v>
      </c>
      <c r="L577" s="5" t="s">
        <v>10698</v>
      </c>
      <c r="M577" s="5" t="s">
        <v>42</v>
      </c>
      <c r="N577" s="5" t="s">
        <v>55</v>
      </c>
      <c r="O577" s="5" t="b">
        <f t="shared" ca="1" si="0"/>
        <v>1</v>
      </c>
      <c r="P577" s="5"/>
      <c r="Q577" s="5"/>
      <c r="R577" s="5"/>
      <c r="S577" s="5"/>
      <c r="T577" s="5"/>
      <c r="U577" s="5"/>
      <c r="V577" s="5"/>
      <c r="W577" s="5"/>
      <c r="X577" s="5"/>
      <c r="Y577" s="5"/>
      <c r="Z577" s="5"/>
      <c r="AA577" s="5"/>
      <c r="AB577" s="5"/>
      <c r="AC577" s="5"/>
      <c r="AD577" s="5"/>
      <c r="AE577" s="5"/>
    </row>
    <row r="578" spans="1:31" ht="21" customHeight="1">
      <c r="A578" s="5" t="s">
        <v>11746</v>
      </c>
      <c r="B578" s="5" t="s">
        <v>7939</v>
      </c>
      <c r="C578" s="5" t="s">
        <v>170</v>
      </c>
      <c r="D578" s="5" t="s">
        <v>342</v>
      </c>
      <c r="E578" s="5" t="s">
        <v>29</v>
      </c>
      <c r="F578" s="7">
        <v>9</v>
      </c>
      <c r="G578" s="7">
        <v>16</v>
      </c>
      <c r="H578" s="5" t="s">
        <v>2664</v>
      </c>
      <c r="I578" s="5" t="s">
        <v>108</v>
      </c>
      <c r="J578" s="5" t="s">
        <v>5831</v>
      </c>
      <c r="K578" s="5" t="s">
        <v>11748</v>
      </c>
      <c r="L578" s="5" t="s">
        <v>11749</v>
      </c>
      <c r="M578" s="5" t="s">
        <v>100</v>
      </c>
      <c r="N578" s="5" t="s">
        <v>55</v>
      </c>
      <c r="O578" s="5" t="b">
        <f t="shared" ca="1" si="0"/>
        <v>1</v>
      </c>
      <c r="P578" s="5"/>
      <c r="Q578" s="5"/>
      <c r="R578" s="5"/>
      <c r="S578" s="5"/>
      <c r="T578" s="5"/>
      <c r="U578" s="5"/>
      <c r="V578" s="5"/>
      <c r="W578" s="5"/>
      <c r="X578" s="5"/>
      <c r="Y578" s="5"/>
      <c r="Z578" s="5"/>
      <c r="AA578" s="5"/>
      <c r="AB578" s="5"/>
      <c r="AC578" s="5"/>
      <c r="AD578" s="5"/>
      <c r="AE578" s="5"/>
    </row>
    <row r="579" spans="1:31" ht="21" customHeight="1">
      <c r="A579" s="5" t="s">
        <v>8731</v>
      </c>
      <c r="B579" s="5" t="s">
        <v>8733</v>
      </c>
      <c r="C579" s="5" t="s">
        <v>170</v>
      </c>
      <c r="D579" s="5" t="s">
        <v>342</v>
      </c>
      <c r="E579" s="5" t="s">
        <v>29</v>
      </c>
      <c r="F579" s="7">
        <v>9</v>
      </c>
      <c r="G579" s="7">
        <v>18</v>
      </c>
      <c r="H579" s="5" t="s">
        <v>695</v>
      </c>
      <c r="I579" s="5" t="s">
        <v>31</v>
      </c>
      <c r="J579" s="5" t="s">
        <v>403</v>
      </c>
      <c r="K579" s="5" t="s">
        <v>8734</v>
      </c>
      <c r="L579" s="5" t="s">
        <v>8737</v>
      </c>
      <c r="M579" s="5" t="s">
        <v>37</v>
      </c>
      <c r="N579" s="5" t="s">
        <v>55</v>
      </c>
      <c r="O579" s="5" t="b">
        <f t="shared" ca="1" si="0"/>
        <v>1</v>
      </c>
      <c r="P579" s="5" t="b">
        <f t="shared" ref="P579:P580" ca="1" si="64">IFERROR(__xludf.DUMMYFUNCTION("REGEXMATCH(L579,""(?i)Java"")"),TRUE)</f>
        <v>1</v>
      </c>
      <c r="Q579" s="5"/>
      <c r="R579" s="5"/>
      <c r="S579" s="5"/>
      <c r="T579" s="5"/>
      <c r="U579" s="5"/>
      <c r="V579" s="5"/>
      <c r="W579" s="5"/>
      <c r="X579" s="5"/>
      <c r="Y579" s="5"/>
      <c r="Z579" s="5"/>
      <c r="AA579" s="5"/>
      <c r="AB579" s="5"/>
      <c r="AC579" s="5"/>
      <c r="AD579" s="5"/>
      <c r="AE579" s="5"/>
    </row>
    <row r="580" spans="1:31" ht="21" customHeight="1">
      <c r="A580" s="5" t="s">
        <v>3551</v>
      </c>
      <c r="B580" s="5" t="s">
        <v>10645</v>
      </c>
      <c r="C580" s="5" t="s">
        <v>170</v>
      </c>
      <c r="D580" s="5" t="s">
        <v>390</v>
      </c>
      <c r="E580" s="5" t="s">
        <v>45</v>
      </c>
      <c r="F580" s="7">
        <v>9</v>
      </c>
      <c r="G580" s="7">
        <v>16</v>
      </c>
      <c r="H580" s="5" t="s">
        <v>2664</v>
      </c>
      <c r="I580" s="5" t="s">
        <v>108</v>
      </c>
      <c r="J580" s="5" t="s">
        <v>76</v>
      </c>
      <c r="K580" s="5" t="s">
        <v>10647</v>
      </c>
      <c r="L580" s="5" t="s">
        <v>10649</v>
      </c>
      <c r="M580" s="5" t="s">
        <v>53</v>
      </c>
      <c r="N580" s="5" t="s">
        <v>55</v>
      </c>
      <c r="O580" s="5" t="b">
        <f t="shared" ca="1" si="0"/>
        <v>1</v>
      </c>
      <c r="P580" s="5" t="b">
        <f t="shared" ca="1" si="64"/>
        <v>1</v>
      </c>
      <c r="Q580" s="5"/>
      <c r="R580" s="5"/>
      <c r="S580" s="5"/>
      <c r="T580" s="5"/>
      <c r="U580" s="5"/>
      <c r="V580" s="5"/>
      <c r="W580" s="5"/>
      <c r="X580" s="5"/>
      <c r="Y580" s="5"/>
      <c r="Z580" s="5"/>
      <c r="AA580" s="5"/>
      <c r="AB580" s="5"/>
      <c r="AC580" s="5"/>
      <c r="AD580" s="5"/>
      <c r="AE580" s="5"/>
    </row>
    <row r="581" spans="1:31" ht="21" customHeight="1">
      <c r="A581" s="5" t="s">
        <v>11765</v>
      </c>
      <c r="B581" s="5" t="s">
        <v>11766</v>
      </c>
      <c r="C581" s="5" t="s">
        <v>170</v>
      </c>
      <c r="D581" s="12" t="s">
        <v>47</v>
      </c>
      <c r="E581" s="5" t="s">
        <v>45</v>
      </c>
      <c r="F581" s="7">
        <v>9</v>
      </c>
      <c r="G581" s="7">
        <v>18</v>
      </c>
      <c r="H581" s="5" t="s">
        <v>695</v>
      </c>
      <c r="I581" s="5" t="s">
        <v>108</v>
      </c>
      <c r="J581" s="5" t="s">
        <v>11767</v>
      </c>
      <c r="K581" s="5" t="s">
        <v>11768</v>
      </c>
      <c r="L581" s="5" t="s">
        <v>11769</v>
      </c>
      <c r="M581" s="5" t="s">
        <v>42</v>
      </c>
      <c r="N581" s="5" t="s">
        <v>237</v>
      </c>
      <c r="O581" s="5" t="b">
        <f t="shared" ca="1" si="0"/>
        <v>1</v>
      </c>
      <c r="P581" s="5"/>
      <c r="Q581" s="5"/>
      <c r="R581" s="5"/>
      <c r="S581" s="5"/>
      <c r="T581" s="5"/>
      <c r="U581" s="5"/>
      <c r="V581" s="5"/>
      <c r="W581" s="5"/>
      <c r="X581" s="5"/>
      <c r="Y581" s="5"/>
      <c r="Z581" s="5"/>
      <c r="AA581" s="5"/>
      <c r="AB581" s="5"/>
      <c r="AC581" s="5"/>
      <c r="AD581" s="5"/>
      <c r="AE581" s="5"/>
    </row>
    <row r="582" spans="1:31" ht="21" customHeight="1">
      <c r="A582" s="5" t="s">
        <v>7617</v>
      </c>
      <c r="B582" s="5" t="s">
        <v>11772</v>
      </c>
      <c r="C582" s="5" t="s">
        <v>27</v>
      </c>
      <c r="D582" s="5" t="s">
        <v>54</v>
      </c>
      <c r="E582" s="5" t="s">
        <v>45</v>
      </c>
      <c r="F582" s="7">
        <v>10</v>
      </c>
      <c r="G582" s="7">
        <v>15</v>
      </c>
      <c r="H582" s="5" t="s">
        <v>56</v>
      </c>
      <c r="I582" s="5" t="s">
        <v>108</v>
      </c>
      <c r="J582" s="5" t="s">
        <v>117</v>
      </c>
      <c r="K582" s="5" t="s">
        <v>8875</v>
      </c>
      <c r="L582" s="5" t="s">
        <v>11774</v>
      </c>
      <c r="M582" s="5" t="s">
        <v>37</v>
      </c>
      <c r="N582" s="5" t="s">
        <v>89</v>
      </c>
      <c r="O582" s="5" t="b">
        <f t="shared" ca="1" si="0"/>
        <v>1</v>
      </c>
      <c r="P582" s="5"/>
      <c r="Q582" s="5"/>
      <c r="R582" s="5"/>
      <c r="S582" s="5"/>
      <c r="T582" s="5"/>
      <c r="U582" s="5"/>
      <c r="V582" s="5"/>
      <c r="W582" s="5"/>
      <c r="X582" s="5"/>
      <c r="Y582" s="5"/>
      <c r="Z582" s="5"/>
      <c r="AA582" s="5"/>
      <c r="AB582" s="5"/>
      <c r="AC582" s="5"/>
      <c r="AD582" s="5"/>
      <c r="AE582" s="5"/>
    </row>
    <row r="583" spans="1:31" ht="21" customHeight="1">
      <c r="A583" s="5" t="s">
        <v>50</v>
      </c>
      <c r="B583" s="5" t="s">
        <v>51</v>
      </c>
      <c r="C583" s="5" t="s">
        <v>27</v>
      </c>
      <c r="D583" s="5" t="s">
        <v>54</v>
      </c>
      <c r="E583" s="5" t="s">
        <v>45</v>
      </c>
      <c r="F583" s="7">
        <v>10</v>
      </c>
      <c r="G583" s="7">
        <v>15</v>
      </c>
      <c r="H583" s="5" t="s">
        <v>56</v>
      </c>
      <c r="I583" s="5" t="s">
        <v>31</v>
      </c>
      <c r="J583" s="5" t="s">
        <v>57</v>
      </c>
      <c r="K583" s="5" t="s">
        <v>58</v>
      </c>
      <c r="L583" s="5" t="s">
        <v>59</v>
      </c>
      <c r="M583" s="5" t="s">
        <v>53</v>
      </c>
      <c r="N583" s="5" t="s">
        <v>55</v>
      </c>
      <c r="O583" s="5" t="b">
        <f t="shared" ca="1" si="0"/>
        <v>1</v>
      </c>
      <c r="P583" s="5" t="b">
        <f t="shared" ref="P583:P585" ca="1" si="65">IFERROR(__xludf.DUMMYFUNCTION("REGEXMATCH(L583,""(?i)Java"")"),TRUE)</f>
        <v>1</v>
      </c>
      <c r="Q583" s="5"/>
      <c r="R583" s="5"/>
      <c r="S583" s="5"/>
      <c r="T583" s="5"/>
      <c r="U583" s="5"/>
      <c r="V583" s="5"/>
      <c r="W583" s="5"/>
      <c r="X583" s="5"/>
      <c r="Y583" s="5"/>
      <c r="Z583" s="5"/>
      <c r="AA583" s="5"/>
      <c r="AB583" s="5"/>
      <c r="AC583" s="5"/>
      <c r="AD583" s="5"/>
      <c r="AE583" s="5"/>
    </row>
    <row r="584" spans="1:31" ht="21" customHeight="1">
      <c r="A584" s="5" t="s">
        <v>2808</v>
      </c>
      <c r="B584" s="5" t="s">
        <v>2849</v>
      </c>
      <c r="C584" s="5" t="s">
        <v>27</v>
      </c>
      <c r="D584" s="5" t="s">
        <v>54</v>
      </c>
      <c r="E584" s="5" t="s">
        <v>45</v>
      </c>
      <c r="F584" s="7">
        <v>10</v>
      </c>
      <c r="G584" s="7">
        <v>15</v>
      </c>
      <c r="H584" s="5" t="s">
        <v>56</v>
      </c>
      <c r="I584" s="5" t="s">
        <v>66</v>
      </c>
      <c r="J584" s="5" t="s">
        <v>57</v>
      </c>
      <c r="K584" s="5" t="s">
        <v>2851</v>
      </c>
      <c r="L584" s="5" t="s">
        <v>2853</v>
      </c>
      <c r="M584" s="5" t="s">
        <v>100</v>
      </c>
      <c r="N584" s="5" t="s">
        <v>89</v>
      </c>
      <c r="O584" s="5" t="b">
        <f t="shared" ca="1" si="0"/>
        <v>1</v>
      </c>
      <c r="P584" s="5" t="b">
        <f t="shared" ca="1" si="65"/>
        <v>1</v>
      </c>
      <c r="Q584" s="5"/>
      <c r="R584" s="5"/>
      <c r="S584" s="5"/>
      <c r="T584" s="5"/>
      <c r="U584" s="5"/>
      <c r="V584" s="5"/>
      <c r="W584" s="5"/>
      <c r="X584" s="5"/>
      <c r="Y584" s="5"/>
      <c r="Z584" s="5"/>
      <c r="AA584" s="5"/>
      <c r="AB584" s="5"/>
      <c r="AC584" s="5"/>
      <c r="AD584" s="5"/>
      <c r="AE584" s="5"/>
    </row>
    <row r="585" spans="1:31" ht="21" customHeight="1">
      <c r="A585" s="5" t="s">
        <v>11786</v>
      </c>
      <c r="B585" s="5" t="s">
        <v>317</v>
      </c>
      <c r="C585" s="5" t="s">
        <v>27</v>
      </c>
      <c r="D585" s="5" t="s">
        <v>54</v>
      </c>
      <c r="E585" s="5" t="s">
        <v>29</v>
      </c>
      <c r="F585" s="7">
        <v>10</v>
      </c>
      <c r="G585" s="7">
        <v>15</v>
      </c>
      <c r="H585" s="5" t="s">
        <v>56</v>
      </c>
      <c r="I585" s="5" t="s">
        <v>31</v>
      </c>
      <c r="J585" s="5" t="s">
        <v>48</v>
      </c>
      <c r="K585" s="5" t="s">
        <v>321</v>
      </c>
      <c r="L585" s="5" t="s">
        <v>11787</v>
      </c>
      <c r="M585" s="5" t="s">
        <v>100</v>
      </c>
      <c r="N585" s="5" t="s">
        <v>55</v>
      </c>
      <c r="O585" s="5" t="b">
        <f t="shared" ca="1" si="0"/>
        <v>1</v>
      </c>
      <c r="P585" s="5" t="b">
        <f t="shared" ca="1" si="65"/>
        <v>1</v>
      </c>
      <c r="Q585" s="5"/>
      <c r="R585" s="5"/>
      <c r="S585" s="5"/>
      <c r="T585" s="5"/>
      <c r="U585" s="5"/>
      <c r="V585" s="5"/>
      <c r="W585" s="5"/>
      <c r="X585" s="5"/>
      <c r="Y585" s="5"/>
      <c r="Z585" s="5"/>
      <c r="AA585" s="5"/>
      <c r="AB585" s="5"/>
      <c r="AC585" s="5"/>
      <c r="AD585" s="5"/>
      <c r="AE585" s="5"/>
    </row>
    <row r="586" spans="1:31" ht="21" customHeight="1">
      <c r="A586" s="5" t="s">
        <v>10872</v>
      </c>
      <c r="B586" s="5" t="s">
        <v>10873</v>
      </c>
      <c r="C586" s="5" t="s">
        <v>27</v>
      </c>
      <c r="D586" s="5" t="s">
        <v>75</v>
      </c>
      <c r="E586" s="5" t="s">
        <v>45</v>
      </c>
      <c r="F586" s="7">
        <v>10</v>
      </c>
      <c r="G586" s="7">
        <v>15</v>
      </c>
      <c r="H586" s="5" t="s">
        <v>56</v>
      </c>
      <c r="I586" s="5" t="s">
        <v>108</v>
      </c>
      <c r="J586" s="5" t="s">
        <v>284</v>
      </c>
      <c r="K586" s="5" t="s">
        <v>10874</v>
      </c>
      <c r="L586" s="5" t="s">
        <v>10875</v>
      </c>
      <c r="M586" s="5" t="s">
        <v>53</v>
      </c>
      <c r="N586" s="5" t="s">
        <v>55</v>
      </c>
      <c r="O586" s="5" t="b">
        <f t="shared" ca="1" si="0"/>
        <v>1</v>
      </c>
      <c r="P586" s="5"/>
      <c r="Q586" s="5"/>
      <c r="R586" s="5"/>
      <c r="S586" s="5"/>
      <c r="T586" s="5"/>
      <c r="U586" s="5"/>
      <c r="V586" s="5"/>
      <c r="W586" s="5"/>
      <c r="X586" s="5"/>
      <c r="Y586" s="5"/>
      <c r="Z586" s="5"/>
      <c r="AA586" s="5"/>
      <c r="AB586" s="5"/>
      <c r="AC586" s="5"/>
      <c r="AD586" s="5"/>
      <c r="AE586" s="5"/>
    </row>
    <row r="587" spans="1:31" ht="21" customHeight="1">
      <c r="A587" s="5" t="s">
        <v>277</v>
      </c>
      <c r="B587" s="5" t="s">
        <v>8507</v>
      </c>
      <c r="C587" s="5" t="s">
        <v>27</v>
      </c>
      <c r="D587" s="5" t="s">
        <v>75</v>
      </c>
      <c r="E587" s="5" t="s">
        <v>45</v>
      </c>
      <c r="F587" s="7">
        <v>10</v>
      </c>
      <c r="G587" s="7">
        <v>15</v>
      </c>
      <c r="H587" s="5" t="s">
        <v>56</v>
      </c>
      <c r="I587" s="5" t="s">
        <v>108</v>
      </c>
      <c r="J587" s="5" t="s">
        <v>117</v>
      </c>
      <c r="K587" s="5" t="s">
        <v>8509</v>
      </c>
      <c r="L587" s="5" t="s">
        <v>11799</v>
      </c>
      <c r="M587" s="5" t="s">
        <v>100</v>
      </c>
      <c r="N587" s="5" t="s">
        <v>55</v>
      </c>
      <c r="O587" s="5" t="b">
        <f t="shared" ca="1" si="0"/>
        <v>1</v>
      </c>
      <c r="P587" s="5"/>
      <c r="Q587" s="5"/>
      <c r="R587" s="5"/>
      <c r="S587" s="5"/>
      <c r="T587" s="5"/>
      <c r="U587" s="5"/>
      <c r="V587" s="5"/>
      <c r="W587" s="5"/>
      <c r="X587" s="5"/>
      <c r="Y587" s="5"/>
      <c r="Z587" s="5"/>
      <c r="AA587" s="5"/>
      <c r="AB587" s="5"/>
      <c r="AC587" s="5"/>
      <c r="AD587" s="5"/>
      <c r="AE587" s="5"/>
    </row>
    <row r="588" spans="1:31" ht="21" customHeight="1">
      <c r="A588" s="5" t="s">
        <v>11800</v>
      </c>
      <c r="B588" s="5" t="s">
        <v>11801</v>
      </c>
      <c r="C588" s="5" t="s">
        <v>27</v>
      </c>
      <c r="D588" s="5" t="s">
        <v>75</v>
      </c>
      <c r="E588" s="5" t="s">
        <v>29</v>
      </c>
      <c r="F588" s="7">
        <v>10</v>
      </c>
      <c r="G588" s="7">
        <v>25</v>
      </c>
      <c r="H588" s="5" t="s">
        <v>2463</v>
      </c>
      <c r="I588" s="5" t="s">
        <v>66</v>
      </c>
      <c r="J588" s="5" t="s">
        <v>110</v>
      </c>
      <c r="K588" s="5" t="s">
        <v>4008</v>
      </c>
      <c r="L588" s="5" t="s">
        <v>11804</v>
      </c>
      <c r="M588" s="5" t="s">
        <v>37</v>
      </c>
      <c r="N588" s="5" t="s">
        <v>55</v>
      </c>
      <c r="O588" s="5" t="b">
        <f t="shared" ca="1" si="0"/>
        <v>1</v>
      </c>
      <c r="P588" s="5"/>
      <c r="Q588" s="5"/>
      <c r="R588" s="5"/>
      <c r="S588" s="5"/>
      <c r="T588" s="5"/>
      <c r="U588" s="5"/>
      <c r="V588" s="5"/>
      <c r="W588" s="5"/>
      <c r="X588" s="5"/>
      <c r="Y588" s="5"/>
      <c r="Z588" s="5"/>
      <c r="AA588" s="5"/>
      <c r="AB588" s="5"/>
      <c r="AC588" s="5"/>
      <c r="AD588" s="5"/>
      <c r="AE588" s="5"/>
    </row>
    <row r="589" spans="1:31" ht="21" customHeight="1">
      <c r="A589" s="5" t="s">
        <v>11499</v>
      </c>
      <c r="B589" s="5" t="s">
        <v>11500</v>
      </c>
      <c r="C589" s="5" t="s">
        <v>27</v>
      </c>
      <c r="D589" s="5" t="s">
        <v>75</v>
      </c>
      <c r="E589" s="5" t="s">
        <v>45</v>
      </c>
      <c r="F589" s="7">
        <v>10</v>
      </c>
      <c r="G589" s="7">
        <v>15</v>
      </c>
      <c r="H589" s="5" t="s">
        <v>56</v>
      </c>
      <c r="I589" s="5" t="s">
        <v>31</v>
      </c>
      <c r="J589" s="5" t="s">
        <v>686</v>
      </c>
      <c r="K589" s="5" t="s">
        <v>11503</v>
      </c>
      <c r="L589" s="5" t="s">
        <v>11505</v>
      </c>
      <c r="M589" s="5" t="s">
        <v>100</v>
      </c>
      <c r="N589" s="5" t="s">
        <v>55</v>
      </c>
      <c r="O589" s="5" t="b">
        <f t="shared" ca="1" si="0"/>
        <v>1</v>
      </c>
      <c r="P589" s="5" t="b">
        <f t="shared" ref="P589:P590" ca="1" si="66">IFERROR(__xludf.DUMMYFUNCTION("REGEXMATCH(L589,""(?i)Java"")"),TRUE)</f>
        <v>1</v>
      </c>
      <c r="Q589" s="5"/>
      <c r="R589" s="5"/>
      <c r="S589" s="5"/>
      <c r="T589" s="5"/>
      <c r="U589" s="5"/>
      <c r="V589" s="5"/>
      <c r="W589" s="5"/>
      <c r="X589" s="5"/>
      <c r="Y589" s="5"/>
      <c r="Z589" s="5"/>
      <c r="AA589" s="5"/>
      <c r="AB589" s="5"/>
      <c r="AC589" s="5"/>
      <c r="AD589" s="5"/>
      <c r="AE589" s="5"/>
    </row>
    <row r="590" spans="1:31" ht="21" customHeight="1">
      <c r="A590" s="5" t="s">
        <v>396</v>
      </c>
      <c r="B590" s="5" t="s">
        <v>11818</v>
      </c>
      <c r="C590" s="5" t="s">
        <v>27</v>
      </c>
      <c r="D590" s="5" t="s">
        <v>75</v>
      </c>
      <c r="E590" s="5" t="s">
        <v>45</v>
      </c>
      <c r="F590" s="7">
        <v>10</v>
      </c>
      <c r="G590" s="7">
        <v>15</v>
      </c>
      <c r="H590" s="5" t="s">
        <v>56</v>
      </c>
      <c r="I590" s="5" t="s">
        <v>31</v>
      </c>
      <c r="J590" s="5" t="s">
        <v>76</v>
      </c>
      <c r="K590" s="5" t="s">
        <v>11819</v>
      </c>
      <c r="L590" s="5" t="s">
        <v>11820</v>
      </c>
      <c r="M590" s="5" t="s">
        <v>53</v>
      </c>
      <c r="N590" s="5" t="s">
        <v>55</v>
      </c>
      <c r="O590" s="5" t="b">
        <f t="shared" ca="1" si="0"/>
        <v>1</v>
      </c>
      <c r="P590" s="5" t="b">
        <f t="shared" ca="1" si="66"/>
        <v>1</v>
      </c>
      <c r="Q590" s="5"/>
      <c r="R590" s="5"/>
      <c r="S590" s="5"/>
      <c r="T590" s="5"/>
      <c r="U590" s="5"/>
      <c r="V590" s="5"/>
      <c r="W590" s="5"/>
      <c r="X590" s="5"/>
      <c r="Y590" s="5"/>
      <c r="Z590" s="5"/>
      <c r="AA590" s="5"/>
      <c r="AB590" s="5"/>
      <c r="AC590" s="5"/>
      <c r="AD590" s="5"/>
      <c r="AE590" s="5"/>
    </row>
    <row r="591" spans="1:31" ht="21" customHeight="1">
      <c r="A591" s="5" t="s">
        <v>3529</v>
      </c>
      <c r="B591" s="5" t="s">
        <v>3531</v>
      </c>
      <c r="C591" s="5" t="s">
        <v>27</v>
      </c>
      <c r="D591" s="5" t="s">
        <v>75</v>
      </c>
      <c r="E591" s="5" t="s">
        <v>45</v>
      </c>
      <c r="F591" s="7">
        <v>10</v>
      </c>
      <c r="G591" s="7">
        <v>15</v>
      </c>
      <c r="H591" s="5" t="s">
        <v>56</v>
      </c>
      <c r="I591" s="5" t="s">
        <v>66</v>
      </c>
      <c r="J591" s="5" t="s">
        <v>2678</v>
      </c>
      <c r="K591" s="9" t="s">
        <v>47</v>
      </c>
      <c r="L591" s="9" t="s">
        <v>47</v>
      </c>
      <c r="M591" s="5" t="s">
        <v>100</v>
      </c>
      <c r="N591" s="5" t="s">
        <v>405</v>
      </c>
      <c r="O591" s="5" t="b">
        <f t="shared" ca="1" si="0"/>
        <v>1</v>
      </c>
      <c r="P591" s="9"/>
      <c r="Q591" s="5"/>
      <c r="R591" s="5"/>
      <c r="S591" s="5"/>
      <c r="T591" s="5"/>
      <c r="U591" s="5"/>
      <c r="V591" s="5"/>
      <c r="W591" s="5"/>
      <c r="X591" s="5"/>
      <c r="Y591" s="5"/>
      <c r="Z591" s="5"/>
      <c r="AA591" s="5"/>
      <c r="AB591" s="5"/>
      <c r="AC591" s="5"/>
      <c r="AD591" s="5"/>
      <c r="AE591" s="5"/>
    </row>
    <row r="592" spans="1:31" ht="21" customHeight="1">
      <c r="A592" s="5" t="s">
        <v>11827</v>
      </c>
      <c r="B592" s="5" t="s">
        <v>11828</v>
      </c>
      <c r="C592" s="5" t="s">
        <v>27</v>
      </c>
      <c r="D592" s="5" t="s">
        <v>75</v>
      </c>
      <c r="E592" s="5" t="s">
        <v>45</v>
      </c>
      <c r="F592" s="7">
        <v>10</v>
      </c>
      <c r="G592" s="7">
        <v>20</v>
      </c>
      <c r="H592" s="5" t="s">
        <v>144</v>
      </c>
      <c r="I592" s="5" t="s">
        <v>66</v>
      </c>
      <c r="J592" s="5" t="s">
        <v>1283</v>
      </c>
      <c r="K592" s="5" t="s">
        <v>11831</v>
      </c>
      <c r="L592" s="5" t="s">
        <v>11834</v>
      </c>
      <c r="M592" s="5" t="s">
        <v>167</v>
      </c>
      <c r="N592" s="5" t="s">
        <v>237</v>
      </c>
      <c r="O592" s="5" t="b">
        <f t="shared" ca="1" si="0"/>
        <v>1</v>
      </c>
      <c r="P592" s="5"/>
      <c r="Q592" s="5"/>
      <c r="R592" s="5"/>
      <c r="S592" s="5"/>
      <c r="T592" s="5"/>
      <c r="U592" s="5"/>
      <c r="V592" s="5"/>
      <c r="W592" s="5"/>
      <c r="X592" s="5"/>
      <c r="Y592" s="5"/>
      <c r="Z592" s="5"/>
      <c r="AA592" s="5"/>
      <c r="AB592" s="5"/>
      <c r="AC592" s="5"/>
      <c r="AD592" s="5"/>
      <c r="AE592" s="5"/>
    </row>
    <row r="593" spans="1:31" ht="21" customHeight="1">
      <c r="A593" s="5" t="s">
        <v>277</v>
      </c>
      <c r="B593" s="5" t="s">
        <v>11838</v>
      </c>
      <c r="C593" s="5" t="s">
        <v>27</v>
      </c>
      <c r="D593" s="5" t="s">
        <v>75</v>
      </c>
      <c r="E593" s="5" t="s">
        <v>29</v>
      </c>
      <c r="F593" s="7">
        <v>10</v>
      </c>
      <c r="G593" s="7">
        <v>15</v>
      </c>
      <c r="H593" s="5" t="s">
        <v>56</v>
      </c>
      <c r="I593" s="5" t="s">
        <v>108</v>
      </c>
      <c r="J593" s="5" t="s">
        <v>117</v>
      </c>
      <c r="K593" s="5" t="s">
        <v>11839</v>
      </c>
      <c r="L593" s="5" t="s">
        <v>11840</v>
      </c>
      <c r="M593" s="5" t="s">
        <v>53</v>
      </c>
      <c r="N593" s="5" t="s">
        <v>55</v>
      </c>
      <c r="O593" s="5" t="b">
        <f t="shared" ca="1" si="0"/>
        <v>1</v>
      </c>
      <c r="P593" s="5"/>
      <c r="Q593" s="5"/>
      <c r="R593" s="5"/>
      <c r="S593" s="5"/>
      <c r="T593" s="5"/>
      <c r="U593" s="5"/>
      <c r="V593" s="5"/>
      <c r="W593" s="5"/>
      <c r="X593" s="5"/>
      <c r="Y593" s="5"/>
      <c r="Z593" s="5"/>
      <c r="AA593" s="5"/>
      <c r="AB593" s="5"/>
      <c r="AC593" s="5"/>
      <c r="AD593" s="5"/>
      <c r="AE593" s="5"/>
    </row>
    <row r="594" spans="1:31" ht="21" customHeight="1">
      <c r="A594" s="5" t="s">
        <v>11846</v>
      </c>
      <c r="B594" s="5" t="s">
        <v>11801</v>
      </c>
      <c r="C594" s="5" t="s">
        <v>27</v>
      </c>
      <c r="D594" s="5" t="s">
        <v>75</v>
      </c>
      <c r="E594" s="5" t="s">
        <v>29</v>
      </c>
      <c r="F594" s="7">
        <v>10</v>
      </c>
      <c r="G594" s="7">
        <v>20</v>
      </c>
      <c r="H594" s="5" t="s">
        <v>144</v>
      </c>
      <c r="I594" s="5" t="s">
        <v>31</v>
      </c>
      <c r="J594" s="5" t="s">
        <v>110</v>
      </c>
      <c r="K594" s="5" t="s">
        <v>4981</v>
      </c>
      <c r="L594" s="5" t="s">
        <v>11848</v>
      </c>
      <c r="M594" s="5" t="s">
        <v>37</v>
      </c>
      <c r="N594" s="5" t="s">
        <v>55</v>
      </c>
      <c r="O594" s="5" t="b">
        <f t="shared" ca="1" si="0"/>
        <v>1</v>
      </c>
      <c r="P594" s="5" t="b">
        <f ca="1">IFERROR(__xludf.DUMMYFUNCTION("REGEXMATCH(L594,""(?i)Java"")"),TRUE)</f>
        <v>1</v>
      </c>
      <c r="Q594" s="5"/>
      <c r="R594" s="5"/>
      <c r="S594" s="5"/>
      <c r="T594" s="5"/>
      <c r="U594" s="5"/>
      <c r="V594" s="5"/>
      <c r="W594" s="5"/>
      <c r="X594" s="5"/>
      <c r="Y594" s="5"/>
      <c r="Z594" s="5"/>
      <c r="AA594" s="5"/>
      <c r="AB594" s="5"/>
      <c r="AC594" s="5"/>
      <c r="AD594" s="5"/>
      <c r="AE594" s="5"/>
    </row>
    <row r="595" spans="1:31" ht="21" customHeight="1">
      <c r="A595" s="5" t="s">
        <v>10562</v>
      </c>
      <c r="B595" s="5" t="s">
        <v>11856</v>
      </c>
      <c r="C595" s="5" t="s">
        <v>27</v>
      </c>
      <c r="D595" s="5" t="s">
        <v>28</v>
      </c>
      <c r="E595" s="5" t="s">
        <v>29</v>
      </c>
      <c r="F595" s="7">
        <v>10</v>
      </c>
      <c r="G595" s="7">
        <v>15</v>
      </c>
      <c r="H595" s="5" t="s">
        <v>56</v>
      </c>
      <c r="I595" s="5" t="s">
        <v>108</v>
      </c>
      <c r="J595" s="5" t="s">
        <v>1283</v>
      </c>
      <c r="K595" s="5" t="s">
        <v>11859</v>
      </c>
      <c r="L595" s="5" t="s">
        <v>11860</v>
      </c>
      <c r="M595" s="5" t="s">
        <v>37</v>
      </c>
      <c r="N595" s="5" t="s">
        <v>55</v>
      </c>
      <c r="O595" s="5" t="b">
        <f t="shared" ca="1" si="0"/>
        <v>1</v>
      </c>
      <c r="P595" s="5"/>
      <c r="Q595" s="5"/>
      <c r="R595" s="5"/>
      <c r="S595" s="5"/>
      <c r="T595" s="5"/>
      <c r="U595" s="5"/>
      <c r="V595" s="5"/>
      <c r="W595" s="5"/>
      <c r="X595" s="5"/>
      <c r="Y595" s="5"/>
      <c r="Z595" s="5"/>
      <c r="AA595" s="5"/>
      <c r="AB595" s="5"/>
      <c r="AC595" s="5"/>
      <c r="AD595" s="5"/>
      <c r="AE595" s="5"/>
    </row>
    <row r="596" spans="1:31" ht="21" customHeight="1">
      <c r="A596" s="5" t="s">
        <v>10896</v>
      </c>
      <c r="B596" s="5" t="s">
        <v>10897</v>
      </c>
      <c r="C596" s="5" t="s">
        <v>27</v>
      </c>
      <c r="D596" s="5" t="s">
        <v>212</v>
      </c>
      <c r="E596" s="5" t="s">
        <v>45</v>
      </c>
      <c r="F596" s="7">
        <v>10</v>
      </c>
      <c r="G596" s="7">
        <v>20</v>
      </c>
      <c r="H596" s="5" t="s">
        <v>144</v>
      </c>
      <c r="I596" s="5" t="s">
        <v>31</v>
      </c>
      <c r="J596" s="5" t="s">
        <v>76</v>
      </c>
      <c r="K596" s="5" t="s">
        <v>10898</v>
      </c>
      <c r="L596" s="5" t="s">
        <v>10899</v>
      </c>
      <c r="M596" s="5" t="s">
        <v>53</v>
      </c>
      <c r="N596" s="5" t="s">
        <v>55</v>
      </c>
      <c r="O596" s="5" t="b">
        <f t="shared" ca="1" si="0"/>
        <v>1</v>
      </c>
      <c r="P596" s="5"/>
      <c r="Q596" s="5"/>
      <c r="R596" s="5"/>
      <c r="S596" s="5"/>
      <c r="T596" s="5"/>
      <c r="U596" s="5"/>
      <c r="V596" s="5"/>
      <c r="W596" s="5"/>
      <c r="X596" s="5"/>
      <c r="Y596" s="5"/>
      <c r="Z596" s="5"/>
      <c r="AA596" s="5"/>
      <c r="AB596" s="5"/>
      <c r="AC596" s="5"/>
      <c r="AD596" s="5"/>
      <c r="AE596" s="5"/>
    </row>
    <row r="597" spans="1:31" ht="21" customHeight="1">
      <c r="A597" s="5" t="s">
        <v>11865</v>
      </c>
      <c r="B597" s="5" t="s">
        <v>521</v>
      </c>
      <c r="C597" s="5" t="s">
        <v>27</v>
      </c>
      <c r="D597" s="5" t="s">
        <v>212</v>
      </c>
      <c r="E597" s="5" t="s">
        <v>45</v>
      </c>
      <c r="F597" s="7">
        <v>10</v>
      </c>
      <c r="G597" s="7">
        <v>20</v>
      </c>
      <c r="H597" s="5" t="s">
        <v>144</v>
      </c>
      <c r="I597" s="5" t="s">
        <v>108</v>
      </c>
      <c r="J597" s="5" t="s">
        <v>57</v>
      </c>
      <c r="K597" s="5" t="s">
        <v>526</v>
      </c>
      <c r="L597" s="5" t="s">
        <v>11866</v>
      </c>
      <c r="M597" s="5" t="s">
        <v>100</v>
      </c>
      <c r="N597" s="5" t="s">
        <v>55</v>
      </c>
      <c r="O597" s="5" t="b">
        <f t="shared" ca="1" si="0"/>
        <v>1</v>
      </c>
      <c r="P597" s="5"/>
      <c r="Q597" s="5"/>
      <c r="R597" s="5"/>
      <c r="S597" s="5"/>
      <c r="T597" s="5"/>
      <c r="U597" s="5"/>
      <c r="V597" s="5"/>
      <c r="W597" s="5"/>
      <c r="X597" s="5"/>
      <c r="Y597" s="5"/>
      <c r="Z597" s="5"/>
      <c r="AA597" s="5"/>
      <c r="AB597" s="5"/>
      <c r="AC597" s="5"/>
      <c r="AD597" s="5"/>
      <c r="AE597" s="5"/>
    </row>
    <row r="598" spans="1:31" ht="21" customHeight="1">
      <c r="A598" s="5" t="s">
        <v>9475</v>
      </c>
      <c r="B598" s="5" t="s">
        <v>11874</v>
      </c>
      <c r="C598" s="5" t="s">
        <v>27</v>
      </c>
      <c r="D598" s="5" t="s">
        <v>212</v>
      </c>
      <c r="E598" s="5" t="s">
        <v>45</v>
      </c>
      <c r="F598" s="7">
        <v>10</v>
      </c>
      <c r="G598" s="7">
        <v>15</v>
      </c>
      <c r="H598" s="5" t="s">
        <v>56</v>
      </c>
      <c r="I598" s="5" t="s">
        <v>108</v>
      </c>
      <c r="J598" s="5" t="s">
        <v>57</v>
      </c>
      <c r="K598" s="5" t="s">
        <v>11877</v>
      </c>
      <c r="L598" s="5" t="s">
        <v>11878</v>
      </c>
      <c r="M598" s="5" t="s">
        <v>100</v>
      </c>
      <c r="N598" s="5" t="s">
        <v>55</v>
      </c>
      <c r="O598" s="5" t="b">
        <f t="shared" ca="1" si="0"/>
        <v>1</v>
      </c>
      <c r="P598" s="5"/>
      <c r="Q598" s="5"/>
      <c r="R598" s="5"/>
      <c r="S598" s="5"/>
      <c r="T598" s="5"/>
      <c r="U598" s="5"/>
      <c r="V598" s="5"/>
      <c r="W598" s="5"/>
      <c r="X598" s="5"/>
      <c r="Y598" s="5"/>
      <c r="Z598" s="5"/>
      <c r="AA598" s="5"/>
      <c r="AB598" s="5"/>
      <c r="AC598" s="5"/>
      <c r="AD598" s="5"/>
      <c r="AE598" s="5"/>
    </row>
    <row r="599" spans="1:31" ht="21" customHeight="1">
      <c r="A599" s="5" t="s">
        <v>277</v>
      </c>
      <c r="B599" s="5" t="s">
        <v>11513</v>
      </c>
      <c r="C599" s="5" t="s">
        <v>27</v>
      </c>
      <c r="D599" s="5" t="s">
        <v>212</v>
      </c>
      <c r="E599" s="5" t="s">
        <v>29</v>
      </c>
      <c r="F599" s="7">
        <v>10</v>
      </c>
      <c r="G599" s="7">
        <v>15</v>
      </c>
      <c r="H599" s="5" t="s">
        <v>56</v>
      </c>
      <c r="I599" s="5" t="s">
        <v>108</v>
      </c>
      <c r="J599" s="5" t="s">
        <v>34</v>
      </c>
      <c r="K599" s="5" t="s">
        <v>11516</v>
      </c>
      <c r="L599" s="5" t="s">
        <v>11517</v>
      </c>
      <c r="M599" s="5" t="s">
        <v>37</v>
      </c>
      <c r="N599" s="5" t="s">
        <v>55</v>
      </c>
      <c r="O599" s="5" t="b">
        <f t="shared" ca="1" si="0"/>
        <v>1</v>
      </c>
      <c r="P599" s="5"/>
      <c r="Q599" s="5"/>
      <c r="R599" s="5"/>
      <c r="S599" s="5"/>
      <c r="T599" s="5"/>
      <c r="U599" s="5"/>
      <c r="V599" s="5"/>
      <c r="W599" s="5"/>
      <c r="X599" s="5"/>
      <c r="Y599" s="5"/>
      <c r="Z599" s="5"/>
      <c r="AA599" s="5"/>
      <c r="AB599" s="5"/>
      <c r="AC599" s="5"/>
      <c r="AD599" s="5"/>
      <c r="AE599" s="5"/>
    </row>
    <row r="600" spans="1:31" ht="21" customHeight="1">
      <c r="A600" s="5" t="s">
        <v>3523</v>
      </c>
      <c r="B600" s="5" t="s">
        <v>11885</v>
      </c>
      <c r="C600" s="5" t="s">
        <v>27</v>
      </c>
      <c r="D600" s="5" t="s">
        <v>212</v>
      </c>
      <c r="E600" s="5" t="s">
        <v>45</v>
      </c>
      <c r="F600" s="7">
        <v>10</v>
      </c>
      <c r="G600" s="7">
        <v>15</v>
      </c>
      <c r="H600" s="5" t="s">
        <v>56</v>
      </c>
      <c r="I600" s="5" t="s">
        <v>108</v>
      </c>
      <c r="J600" s="5" t="s">
        <v>5937</v>
      </c>
      <c r="K600" s="5" t="s">
        <v>11886</v>
      </c>
      <c r="L600" s="5" t="s">
        <v>11887</v>
      </c>
      <c r="M600" s="5" t="s">
        <v>37</v>
      </c>
      <c r="N600" s="5" t="s">
        <v>55</v>
      </c>
      <c r="O600" s="5" t="b">
        <f t="shared" ca="1" si="0"/>
        <v>1</v>
      </c>
      <c r="P600" s="5"/>
      <c r="Q600" s="5"/>
      <c r="R600" s="5"/>
      <c r="S600" s="5"/>
      <c r="T600" s="5"/>
      <c r="U600" s="5"/>
      <c r="V600" s="5"/>
      <c r="W600" s="5"/>
      <c r="X600" s="5"/>
      <c r="Y600" s="5"/>
      <c r="Z600" s="5"/>
      <c r="AA600" s="5"/>
      <c r="AB600" s="5"/>
      <c r="AC600" s="5"/>
      <c r="AD600" s="5"/>
      <c r="AE600" s="5"/>
    </row>
    <row r="601" spans="1:31" ht="21" customHeight="1">
      <c r="A601" s="5" t="s">
        <v>1457</v>
      </c>
      <c r="B601" s="5" t="s">
        <v>11363</v>
      </c>
      <c r="C601" s="5" t="s">
        <v>27</v>
      </c>
      <c r="D601" s="5" t="s">
        <v>212</v>
      </c>
      <c r="E601" s="5" t="s">
        <v>45</v>
      </c>
      <c r="F601" s="7">
        <v>10</v>
      </c>
      <c r="G601" s="7">
        <v>20</v>
      </c>
      <c r="H601" s="5" t="s">
        <v>144</v>
      </c>
      <c r="I601" s="5" t="s">
        <v>108</v>
      </c>
      <c r="J601" s="5" t="s">
        <v>2067</v>
      </c>
      <c r="K601" s="5" t="s">
        <v>11364</v>
      </c>
      <c r="L601" s="5" t="s">
        <v>11365</v>
      </c>
      <c r="M601" s="5" t="s">
        <v>53</v>
      </c>
      <c r="N601" s="5" t="s">
        <v>55</v>
      </c>
      <c r="O601" s="5" t="b">
        <f t="shared" ca="1" si="0"/>
        <v>1</v>
      </c>
      <c r="P601" s="5" t="b">
        <f t="shared" ref="P601:P602" ca="1" si="67">IFERROR(__xludf.DUMMYFUNCTION("REGEXMATCH(L601,""(?i)Java"")"),TRUE)</f>
        <v>1</v>
      </c>
      <c r="Q601" s="5"/>
      <c r="R601" s="5"/>
      <c r="S601" s="5"/>
      <c r="T601" s="5"/>
      <c r="U601" s="5"/>
      <c r="V601" s="5"/>
      <c r="W601" s="5"/>
      <c r="X601" s="5"/>
      <c r="Y601" s="5"/>
      <c r="Z601" s="5"/>
      <c r="AA601" s="5"/>
      <c r="AB601" s="5"/>
      <c r="AC601" s="5"/>
      <c r="AD601" s="5"/>
      <c r="AE601" s="5"/>
    </row>
    <row r="602" spans="1:31" ht="21" customHeight="1">
      <c r="A602" s="5" t="s">
        <v>3997</v>
      </c>
      <c r="B602" s="5" t="s">
        <v>11456</v>
      </c>
      <c r="C602" s="5" t="s">
        <v>27</v>
      </c>
      <c r="D602" s="5" t="s">
        <v>212</v>
      </c>
      <c r="E602" s="5" t="s">
        <v>45</v>
      </c>
      <c r="F602" s="7">
        <v>10</v>
      </c>
      <c r="G602" s="7">
        <v>15</v>
      </c>
      <c r="H602" s="5" t="s">
        <v>56</v>
      </c>
      <c r="I602" s="5" t="s">
        <v>31</v>
      </c>
      <c r="J602" s="5" t="s">
        <v>117</v>
      </c>
      <c r="K602" s="9" t="s">
        <v>47</v>
      </c>
      <c r="L602" s="5" t="s">
        <v>11458</v>
      </c>
      <c r="M602" s="5" t="s">
        <v>53</v>
      </c>
      <c r="N602" s="5" t="s">
        <v>55</v>
      </c>
      <c r="O602" s="5" t="b">
        <f t="shared" ca="1" si="0"/>
        <v>1</v>
      </c>
      <c r="P602" s="5" t="b">
        <f t="shared" ca="1" si="67"/>
        <v>1</v>
      </c>
      <c r="Q602" s="5"/>
      <c r="R602" s="5"/>
      <c r="S602" s="5"/>
      <c r="T602" s="5"/>
      <c r="U602" s="5"/>
      <c r="V602" s="5"/>
      <c r="W602" s="5"/>
      <c r="X602" s="5"/>
      <c r="Y602" s="5"/>
      <c r="Z602" s="5"/>
      <c r="AA602" s="5"/>
      <c r="AB602" s="5"/>
      <c r="AC602" s="5"/>
      <c r="AD602" s="5"/>
      <c r="AE602" s="5"/>
    </row>
    <row r="603" spans="1:31" ht="21" customHeight="1">
      <c r="A603" s="5" t="s">
        <v>277</v>
      </c>
      <c r="B603" s="5" t="s">
        <v>11902</v>
      </c>
      <c r="C603" s="5" t="s">
        <v>27</v>
      </c>
      <c r="D603" s="5" t="s">
        <v>212</v>
      </c>
      <c r="E603" s="5" t="s">
        <v>45</v>
      </c>
      <c r="F603" s="7">
        <v>10</v>
      </c>
      <c r="G603" s="7">
        <v>15</v>
      </c>
      <c r="H603" s="5" t="s">
        <v>56</v>
      </c>
      <c r="I603" s="5" t="s">
        <v>108</v>
      </c>
      <c r="J603" s="5" t="s">
        <v>76</v>
      </c>
      <c r="K603" s="5" t="s">
        <v>11903</v>
      </c>
      <c r="L603" s="5" t="s">
        <v>11904</v>
      </c>
      <c r="M603" s="5" t="s">
        <v>100</v>
      </c>
      <c r="N603" s="5" t="s">
        <v>55</v>
      </c>
      <c r="O603" s="5" t="b">
        <f t="shared" ca="1" si="0"/>
        <v>1</v>
      </c>
      <c r="P603" s="5"/>
      <c r="Q603" s="5"/>
      <c r="R603" s="5"/>
      <c r="S603" s="5"/>
      <c r="T603" s="5"/>
      <c r="U603" s="5"/>
      <c r="V603" s="5"/>
      <c r="W603" s="5"/>
      <c r="X603" s="5"/>
      <c r="Y603" s="5"/>
      <c r="Z603" s="5"/>
      <c r="AA603" s="5"/>
      <c r="AB603" s="5"/>
      <c r="AC603" s="5"/>
      <c r="AD603" s="5"/>
      <c r="AE603" s="5"/>
    </row>
    <row r="604" spans="1:31" ht="21" customHeight="1">
      <c r="A604" s="5" t="s">
        <v>277</v>
      </c>
      <c r="B604" s="5" t="s">
        <v>11905</v>
      </c>
      <c r="C604" s="5" t="s">
        <v>27</v>
      </c>
      <c r="D604" s="5" t="s">
        <v>212</v>
      </c>
      <c r="E604" s="5" t="s">
        <v>45</v>
      </c>
      <c r="F604" s="7">
        <v>10</v>
      </c>
      <c r="G604" s="7">
        <v>20</v>
      </c>
      <c r="H604" s="5" t="s">
        <v>144</v>
      </c>
      <c r="I604" s="5" t="s">
        <v>125</v>
      </c>
      <c r="J604" s="5" t="s">
        <v>117</v>
      </c>
      <c r="K604" s="5" t="s">
        <v>11908</v>
      </c>
      <c r="L604" s="5" t="s">
        <v>11909</v>
      </c>
      <c r="M604" s="5" t="s">
        <v>100</v>
      </c>
      <c r="N604" s="5" t="s">
        <v>271</v>
      </c>
      <c r="O604" s="5" t="b">
        <f t="shared" ca="1" si="0"/>
        <v>1</v>
      </c>
      <c r="P604" s="5"/>
      <c r="Q604" s="5"/>
      <c r="R604" s="5"/>
      <c r="S604" s="5"/>
      <c r="T604" s="5"/>
      <c r="U604" s="5"/>
      <c r="V604" s="5"/>
      <c r="W604" s="5"/>
      <c r="X604" s="5"/>
      <c r="Y604" s="5"/>
      <c r="Z604" s="5"/>
      <c r="AA604" s="5"/>
      <c r="AB604" s="5"/>
      <c r="AC604" s="5"/>
      <c r="AD604" s="5"/>
      <c r="AE604" s="5"/>
    </row>
    <row r="605" spans="1:31" ht="21" customHeight="1">
      <c r="A605" s="5" t="s">
        <v>1457</v>
      </c>
      <c r="B605" s="5" t="s">
        <v>11551</v>
      </c>
      <c r="C605" s="5" t="s">
        <v>27</v>
      </c>
      <c r="D605" s="5" t="s">
        <v>212</v>
      </c>
      <c r="E605" s="5" t="s">
        <v>45</v>
      </c>
      <c r="F605" s="7">
        <v>10</v>
      </c>
      <c r="G605" s="7">
        <v>15</v>
      </c>
      <c r="H605" s="5" t="s">
        <v>56</v>
      </c>
      <c r="I605" s="5" t="s">
        <v>31</v>
      </c>
      <c r="J605" s="5" t="s">
        <v>2426</v>
      </c>
      <c r="K605" s="5" t="s">
        <v>11552</v>
      </c>
      <c r="L605" s="5" t="s">
        <v>11553</v>
      </c>
      <c r="M605" s="5" t="s">
        <v>37</v>
      </c>
      <c r="N605" s="5" t="s">
        <v>55</v>
      </c>
      <c r="O605" s="5" t="b">
        <f t="shared" ca="1" si="0"/>
        <v>1</v>
      </c>
      <c r="P605" s="5" t="b">
        <f t="shared" ref="P605:P606" ca="1" si="68">IFERROR(__xludf.DUMMYFUNCTION("REGEXMATCH(L605,""(?i)Java"")"),TRUE)</f>
        <v>1</v>
      </c>
      <c r="Q605" s="5"/>
      <c r="R605" s="5"/>
      <c r="S605" s="5"/>
      <c r="T605" s="5"/>
      <c r="U605" s="5"/>
      <c r="V605" s="5"/>
      <c r="W605" s="5"/>
      <c r="X605" s="5"/>
      <c r="Y605" s="5"/>
      <c r="Z605" s="5"/>
      <c r="AA605" s="5"/>
      <c r="AB605" s="5"/>
      <c r="AC605" s="5"/>
      <c r="AD605" s="5"/>
      <c r="AE605" s="5"/>
    </row>
    <row r="606" spans="1:31" ht="21" customHeight="1">
      <c r="A606" s="5" t="s">
        <v>11649</v>
      </c>
      <c r="B606" s="5" t="s">
        <v>11650</v>
      </c>
      <c r="C606" s="5" t="s">
        <v>27</v>
      </c>
      <c r="D606" s="5" t="s">
        <v>212</v>
      </c>
      <c r="E606" s="5" t="s">
        <v>29</v>
      </c>
      <c r="F606" s="7">
        <v>10</v>
      </c>
      <c r="G606" s="7">
        <v>20</v>
      </c>
      <c r="H606" s="5" t="s">
        <v>144</v>
      </c>
      <c r="I606" s="5" t="s">
        <v>108</v>
      </c>
      <c r="J606" s="5" t="s">
        <v>2197</v>
      </c>
      <c r="K606" s="9" t="s">
        <v>47</v>
      </c>
      <c r="L606" s="5" t="s">
        <v>11653</v>
      </c>
      <c r="M606" s="5" t="s">
        <v>53</v>
      </c>
      <c r="N606" s="5" t="s">
        <v>44</v>
      </c>
      <c r="O606" s="5" t="b">
        <f t="shared" ca="1" si="0"/>
        <v>1</v>
      </c>
      <c r="P606" s="5" t="b">
        <f t="shared" ca="1" si="68"/>
        <v>1</v>
      </c>
      <c r="Q606" s="5"/>
      <c r="R606" s="5"/>
      <c r="S606" s="5"/>
      <c r="T606" s="5"/>
      <c r="U606" s="5"/>
      <c r="V606" s="5"/>
      <c r="W606" s="5"/>
      <c r="X606" s="5"/>
      <c r="Y606" s="5"/>
      <c r="Z606" s="5"/>
      <c r="AA606" s="5"/>
      <c r="AB606" s="5"/>
      <c r="AC606" s="5"/>
      <c r="AD606" s="5"/>
      <c r="AE606" s="5"/>
    </row>
    <row r="607" spans="1:31" ht="21" customHeight="1">
      <c r="A607" s="5" t="s">
        <v>11926</v>
      </c>
      <c r="B607" s="5" t="s">
        <v>11679</v>
      </c>
      <c r="C607" s="5" t="s">
        <v>27</v>
      </c>
      <c r="D607" s="5" t="s">
        <v>212</v>
      </c>
      <c r="E607" s="5" t="s">
        <v>45</v>
      </c>
      <c r="F607" s="7">
        <v>10</v>
      </c>
      <c r="G607" s="7">
        <v>15</v>
      </c>
      <c r="H607" s="5" t="s">
        <v>56</v>
      </c>
      <c r="I607" s="5" t="s">
        <v>31</v>
      </c>
      <c r="J607" s="5" t="s">
        <v>11681</v>
      </c>
      <c r="K607" s="5" t="s">
        <v>7567</v>
      </c>
      <c r="L607" s="5" t="s">
        <v>11927</v>
      </c>
      <c r="M607" s="5" t="s">
        <v>53</v>
      </c>
      <c r="N607" s="5" t="s">
        <v>55</v>
      </c>
      <c r="O607" s="5" t="b">
        <f t="shared" ca="1" si="0"/>
        <v>1</v>
      </c>
      <c r="P607" s="5"/>
      <c r="Q607" s="5"/>
      <c r="R607" s="5"/>
      <c r="S607" s="5"/>
      <c r="T607" s="5"/>
      <c r="U607" s="5"/>
      <c r="V607" s="5"/>
      <c r="W607" s="5"/>
      <c r="X607" s="5"/>
      <c r="Y607" s="5"/>
      <c r="Z607" s="5"/>
      <c r="AA607" s="5"/>
      <c r="AB607" s="5"/>
      <c r="AC607" s="5"/>
      <c r="AD607" s="5"/>
      <c r="AE607" s="5"/>
    </row>
    <row r="608" spans="1:31" ht="21" customHeight="1">
      <c r="A608" s="5" t="s">
        <v>10203</v>
      </c>
      <c r="B608" s="5" t="s">
        <v>11928</v>
      </c>
      <c r="C608" s="5" t="s">
        <v>27</v>
      </c>
      <c r="D608" s="5" t="s">
        <v>212</v>
      </c>
      <c r="E608" s="5" t="s">
        <v>29</v>
      </c>
      <c r="F608" s="7">
        <v>10</v>
      </c>
      <c r="G608" s="7">
        <v>15</v>
      </c>
      <c r="H608" s="5" t="s">
        <v>56</v>
      </c>
      <c r="I608" s="5" t="s">
        <v>108</v>
      </c>
      <c r="J608" s="5" t="s">
        <v>11930</v>
      </c>
      <c r="K608" s="5" t="s">
        <v>6480</v>
      </c>
      <c r="L608" s="5" t="s">
        <v>11932</v>
      </c>
      <c r="M608" s="5" t="s">
        <v>53</v>
      </c>
      <c r="N608" s="5" t="s">
        <v>55</v>
      </c>
      <c r="O608" s="5" t="b">
        <f t="shared" ca="1" si="0"/>
        <v>1</v>
      </c>
      <c r="P608" s="5" t="b">
        <f t="shared" ref="P608:P609" ca="1" si="69">IFERROR(__xludf.DUMMYFUNCTION("REGEXMATCH(L608,""(?i)Java"")"),TRUE)</f>
        <v>1</v>
      </c>
      <c r="Q608" s="5"/>
      <c r="R608" s="5"/>
      <c r="S608" s="5"/>
      <c r="T608" s="5"/>
      <c r="U608" s="5"/>
      <c r="V608" s="5"/>
      <c r="W608" s="5"/>
      <c r="X608" s="5"/>
      <c r="Y608" s="5"/>
      <c r="Z608" s="5"/>
      <c r="AA608" s="5"/>
      <c r="AB608" s="5"/>
      <c r="AC608" s="5"/>
      <c r="AD608" s="5"/>
      <c r="AE608" s="5"/>
    </row>
    <row r="609" spans="1:31" ht="21" customHeight="1">
      <c r="A609" s="5" t="s">
        <v>1457</v>
      </c>
      <c r="B609" s="5" t="s">
        <v>11905</v>
      </c>
      <c r="C609" s="5" t="s">
        <v>27</v>
      </c>
      <c r="D609" s="5" t="s">
        <v>212</v>
      </c>
      <c r="E609" s="5" t="s">
        <v>45</v>
      </c>
      <c r="F609" s="7">
        <v>10</v>
      </c>
      <c r="G609" s="7">
        <v>20</v>
      </c>
      <c r="H609" s="5" t="s">
        <v>144</v>
      </c>
      <c r="I609" s="5" t="s">
        <v>125</v>
      </c>
      <c r="J609" s="5" t="s">
        <v>117</v>
      </c>
      <c r="K609" s="5" t="s">
        <v>11908</v>
      </c>
      <c r="L609" s="5" t="s">
        <v>11933</v>
      </c>
      <c r="M609" s="5" t="s">
        <v>100</v>
      </c>
      <c r="N609" s="5" t="s">
        <v>271</v>
      </c>
      <c r="O609" s="5" t="b">
        <f t="shared" ca="1" si="0"/>
        <v>1</v>
      </c>
      <c r="P609" s="5" t="b">
        <f t="shared" ca="1" si="69"/>
        <v>1</v>
      </c>
      <c r="Q609" s="5"/>
      <c r="R609" s="5"/>
      <c r="S609" s="5"/>
      <c r="T609" s="5"/>
      <c r="U609" s="5"/>
      <c r="V609" s="5"/>
      <c r="W609" s="5"/>
      <c r="X609" s="5"/>
      <c r="Y609" s="5"/>
      <c r="Z609" s="5"/>
      <c r="AA609" s="5"/>
      <c r="AB609" s="5"/>
      <c r="AC609" s="5"/>
      <c r="AD609" s="5"/>
      <c r="AE609" s="5"/>
    </row>
    <row r="610" spans="1:31" ht="21" customHeight="1">
      <c r="A610" s="5" t="s">
        <v>7757</v>
      </c>
      <c r="B610" s="5" t="s">
        <v>11938</v>
      </c>
      <c r="C610" s="5" t="s">
        <v>27</v>
      </c>
      <c r="D610" s="5" t="s">
        <v>212</v>
      </c>
      <c r="E610" s="5" t="s">
        <v>45</v>
      </c>
      <c r="F610" s="7">
        <v>10</v>
      </c>
      <c r="G610" s="7">
        <v>15</v>
      </c>
      <c r="H610" s="5" t="s">
        <v>56</v>
      </c>
      <c r="I610" s="5" t="s">
        <v>31</v>
      </c>
      <c r="J610" s="5" t="s">
        <v>11939</v>
      </c>
      <c r="K610" s="5" t="s">
        <v>11940</v>
      </c>
      <c r="L610" s="5" t="s">
        <v>11941</v>
      </c>
      <c r="M610" s="5" t="s">
        <v>37</v>
      </c>
      <c r="N610" s="5" t="s">
        <v>55</v>
      </c>
      <c r="O610" s="5" t="b">
        <f t="shared" ca="1" si="0"/>
        <v>1</v>
      </c>
      <c r="P610" s="5"/>
      <c r="Q610" s="5"/>
      <c r="R610" s="5"/>
      <c r="S610" s="5"/>
      <c r="T610" s="5"/>
      <c r="U610" s="5"/>
      <c r="V610" s="5"/>
      <c r="W610" s="5"/>
      <c r="X610" s="5"/>
      <c r="Y610" s="5"/>
      <c r="Z610" s="5"/>
      <c r="AA610" s="5"/>
      <c r="AB610" s="5"/>
      <c r="AC610" s="5"/>
      <c r="AD610" s="5"/>
      <c r="AE610" s="5"/>
    </row>
    <row r="611" spans="1:31" ht="21" customHeight="1">
      <c r="A611" s="5" t="s">
        <v>277</v>
      </c>
      <c r="B611" s="5" t="s">
        <v>11944</v>
      </c>
      <c r="C611" s="5" t="s">
        <v>27</v>
      </c>
      <c r="D611" s="5" t="s">
        <v>199</v>
      </c>
      <c r="E611" s="5" t="s">
        <v>45</v>
      </c>
      <c r="F611" s="7">
        <v>10</v>
      </c>
      <c r="G611" s="7">
        <v>20</v>
      </c>
      <c r="H611" s="5" t="s">
        <v>144</v>
      </c>
      <c r="I611" s="5" t="s">
        <v>66</v>
      </c>
      <c r="J611" s="5" t="s">
        <v>76</v>
      </c>
      <c r="K611" s="5" t="s">
        <v>11945</v>
      </c>
      <c r="L611" s="5" t="s">
        <v>11946</v>
      </c>
      <c r="M611" s="5" t="s">
        <v>53</v>
      </c>
      <c r="N611" s="5" t="s">
        <v>55</v>
      </c>
      <c r="O611" s="5" t="b">
        <f t="shared" ca="1" si="0"/>
        <v>1</v>
      </c>
      <c r="P611" s="5"/>
      <c r="Q611" s="5"/>
      <c r="R611" s="5"/>
      <c r="S611" s="5"/>
      <c r="T611" s="5"/>
      <c r="U611" s="5"/>
      <c r="V611" s="5"/>
      <c r="W611" s="5"/>
      <c r="X611" s="5"/>
      <c r="Y611" s="5"/>
      <c r="Z611" s="5"/>
      <c r="AA611" s="5"/>
      <c r="AB611" s="5"/>
      <c r="AC611" s="5"/>
      <c r="AD611" s="5"/>
      <c r="AE611" s="5"/>
    </row>
    <row r="612" spans="1:31" ht="21" customHeight="1">
      <c r="A612" s="5" t="s">
        <v>277</v>
      </c>
      <c r="B612" s="5" t="s">
        <v>11422</v>
      </c>
      <c r="C612" s="5" t="s">
        <v>27</v>
      </c>
      <c r="D612" s="5" t="s">
        <v>199</v>
      </c>
      <c r="E612" s="5" t="s">
        <v>29</v>
      </c>
      <c r="F612" s="7">
        <v>10</v>
      </c>
      <c r="G612" s="7">
        <v>15</v>
      </c>
      <c r="H612" s="5" t="s">
        <v>56</v>
      </c>
      <c r="I612" s="5" t="s">
        <v>66</v>
      </c>
      <c r="J612" s="5" t="s">
        <v>57</v>
      </c>
      <c r="K612" s="5" t="s">
        <v>626</v>
      </c>
      <c r="L612" s="5" t="s">
        <v>11423</v>
      </c>
      <c r="M612" s="5" t="s">
        <v>37</v>
      </c>
      <c r="N612" s="5" t="s">
        <v>405</v>
      </c>
      <c r="O612" s="5" t="b">
        <f t="shared" ca="1" si="0"/>
        <v>1</v>
      </c>
      <c r="P612" s="5"/>
      <c r="Q612" s="5"/>
      <c r="R612" s="5"/>
      <c r="S612" s="5"/>
      <c r="T612" s="5"/>
      <c r="U612" s="5"/>
      <c r="V612" s="5"/>
      <c r="W612" s="5"/>
      <c r="X612" s="5"/>
      <c r="Y612" s="5"/>
      <c r="Z612" s="5"/>
      <c r="AA612" s="5"/>
      <c r="AB612" s="5"/>
      <c r="AC612" s="5"/>
      <c r="AD612" s="5"/>
      <c r="AE612" s="5"/>
    </row>
    <row r="613" spans="1:31" ht="21" customHeight="1">
      <c r="A613" s="5" t="s">
        <v>3523</v>
      </c>
      <c r="B613" s="5" t="s">
        <v>11952</v>
      </c>
      <c r="C613" s="5" t="s">
        <v>27</v>
      </c>
      <c r="D613" s="5" t="s">
        <v>199</v>
      </c>
      <c r="E613" s="5" t="s">
        <v>45</v>
      </c>
      <c r="F613" s="7">
        <v>10</v>
      </c>
      <c r="G613" s="7">
        <v>15</v>
      </c>
      <c r="H613" s="5" t="s">
        <v>56</v>
      </c>
      <c r="I613" s="5" t="s">
        <v>108</v>
      </c>
      <c r="J613" s="5" t="s">
        <v>117</v>
      </c>
      <c r="K613" s="9" t="s">
        <v>47</v>
      </c>
      <c r="L613" s="5" t="s">
        <v>11954</v>
      </c>
      <c r="M613" s="5" t="s">
        <v>100</v>
      </c>
      <c r="N613" s="5" t="s">
        <v>55</v>
      </c>
      <c r="O613" s="5" t="b">
        <f t="shared" ca="1" si="0"/>
        <v>1</v>
      </c>
      <c r="P613" s="5"/>
      <c r="Q613" s="5"/>
      <c r="R613" s="5"/>
      <c r="S613" s="5"/>
      <c r="T613" s="5"/>
      <c r="U613" s="5"/>
      <c r="V613" s="5"/>
      <c r="W613" s="5"/>
      <c r="X613" s="5"/>
      <c r="Y613" s="5"/>
      <c r="Z613" s="5"/>
      <c r="AA613" s="5"/>
      <c r="AB613" s="5"/>
      <c r="AC613" s="5"/>
      <c r="AD613" s="5"/>
      <c r="AE613" s="5"/>
    </row>
    <row r="614" spans="1:31" ht="21" customHeight="1">
      <c r="A614" s="5" t="s">
        <v>11955</v>
      </c>
      <c r="B614" s="5" t="s">
        <v>11956</v>
      </c>
      <c r="C614" s="5" t="s">
        <v>27</v>
      </c>
      <c r="D614" s="5" t="s">
        <v>199</v>
      </c>
      <c r="E614" s="5" t="s">
        <v>29</v>
      </c>
      <c r="F614" s="7">
        <v>10</v>
      </c>
      <c r="G614" s="7">
        <v>14</v>
      </c>
      <c r="H614" s="5" t="s">
        <v>3589</v>
      </c>
      <c r="I614" s="5" t="s">
        <v>31</v>
      </c>
      <c r="J614" s="5" t="s">
        <v>126</v>
      </c>
      <c r="K614" s="5" t="s">
        <v>11959</v>
      </c>
      <c r="L614" s="5" t="s">
        <v>11960</v>
      </c>
      <c r="M614" s="5" t="s">
        <v>53</v>
      </c>
      <c r="N614" s="5" t="s">
        <v>55</v>
      </c>
      <c r="O614" s="5" t="b">
        <f t="shared" ca="1" si="0"/>
        <v>1</v>
      </c>
      <c r="P614" s="5"/>
      <c r="Q614" s="5"/>
      <c r="R614" s="5"/>
      <c r="S614" s="5"/>
      <c r="T614" s="5"/>
      <c r="U614" s="5"/>
      <c r="V614" s="5"/>
      <c r="W614" s="5"/>
      <c r="X614" s="5"/>
      <c r="Y614" s="5"/>
      <c r="Z614" s="5"/>
      <c r="AA614" s="5"/>
      <c r="AB614" s="5"/>
      <c r="AC614" s="5"/>
      <c r="AD614" s="5"/>
      <c r="AE614" s="5"/>
    </row>
    <row r="615" spans="1:31" ht="21" customHeight="1">
      <c r="A615" s="5" t="s">
        <v>11963</v>
      </c>
      <c r="B615" s="5" t="s">
        <v>1630</v>
      </c>
      <c r="C615" s="5" t="s">
        <v>27</v>
      </c>
      <c r="D615" s="5" t="s">
        <v>199</v>
      </c>
      <c r="E615" s="5" t="s">
        <v>45</v>
      </c>
      <c r="F615" s="7">
        <v>10</v>
      </c>
      <c r="G615" s="7">
        <v>15</v>
      </c>
      <c r="H615" s="5" t="s">
        <v>56</v>
      </c>
      <c r="I615" s="5" t="s">
        <v>108</v>
      </c>
      <c r="J615" s="5" t="s">
        <v>48</v>
      </c>
      <c r="K615" s="5" t="s">
        <v>11965</v>
      </c>
      <c r="L615" s="5" t="s">
        <v>11966</v>
      </c>
      <c r="M615" s="5" t="s">
        <v>100</v>
      </c>
      <c r="N615" s="5" t="s">
        <v>38</v>
      </c>
      <c r="O615" s="5" t="b">
        <f t="shared" ca="1" si="0"/>
        <v>1</v>
      </c>
      <c r="P615" s="5" t="b">
        <f t="shared" ref="P615:P618" ca="1" si="70">IFERROR(__xludf.DUMMYFUNCTION("REGEXMATCH(L615,""(?i)Java"")"),TRUE)</f>
        <v>1</v>
      </c>
      <c r="Q615" s="5"/>
      <c r="R615" s="5"/>
      <c r="S615" s="5"/>
      <c r="T615" s="5"/>
      <c r="U615" s="5"/>
      <c r="V615" s="5"/>
      <c r="W615" s="5"/>
      <c r="X615" s="5"/>
      <c r="Y615" s="5"/>
      <c r="Z615" s="5"/>
      <c r="AA615" s="5"/>
      <c r="AB615" s="5"/>
      <c r="AC615" s="5"/>
      <c r="AD615" s="5"/>
      <c r="AE615" s="5"/>
    </row>
    <row r="616" spans="1:31" ht="21" customHeight="1">
      <c r="A616" s="5" t="s">
        <v>11367</v>
      </c>
      <c r="B616" s="5" t="s">
        <v>11368</v>
      </c>
      <c r="C616" s="5" t="s">
        <v>27</v>
      </c>
      <c r="D616" s="5" t="s">
        <v>850</v>
      </c>
      <c r="E616" s="5" t="s">
        <v>29</v>
      </c>
      <c r="F616" s="7">
        <v>10</v>
      </c>
      <c r="G616" s="7">
        <v>20</v>
      </c>
      <c r="H616" s="5" t="s">
        <v>144</v>
      </c>
      <c r="I616" s="5" t="s">
        <v>108</v>
      </c>
      <c r="J616" s="5" t="s">
        <v>76</v>
      </c>
      <c r="K616" s="9" t="s">
        <v>47</v>
      </c>
      <c r="L616" s="5" t="s">
        <v>11370</v>
      </c>
      <c r="M616" s="5" t="s">
        <v>100</v>
      </c>
      <c r="N616" s="5" t="s">
        <v>38</v>
      </c>
      <c r="O616" s="5" t="b">
        <f t="shared" ca="1" si="0"/>
        <v>1</v>
      </c>
      <c r="P616" s="5" t="b">
        <f t="shared" ca="1" si="70"/>
        <v>1</v>
      </c>
      <c r="Q616" s="5"/>
      <c r="R616" s="5"/>
      <c r="S616" s="5"/>
      <c r="T616" s="5"/>
      <c r="U616" s="5"/>
      <c r="V616" s="5"/>
      <c r="W616" s="5"/>
      <c r="X616" s="5"/>
      <c r="Y616" s="5"/>
      <c r="Z616" s="5"/>
      <c r="AA616" s="5"/>
      <c r="AB616" s="5"/>
      <c r="AC616" s="5"/>
      <c r="AD616" s="5"/>
      <c r="AE616" s="5"/>
    </row>
    <row r="617" spans="1:31" ht="21" customHeight="1">
      <c r="A617" s="5" t="s">
        <v>11580</v>
      </c>
      <c r="B617" s="5" t="s">
        <v>11581</v>
      </c>
      <c r="C617" s="5" t="s">
        <v>27</v>
      </c>
      <c r="D617" s="5" t="s">
        <v>850</v>
      </c>
      <c r="E617" s="5" t="s">
        <v>45</v>
      </c>
      <c r="F617" s="7">
        <v>10</v>
      </c>
      <c r="G617" s="7">
        <v>15</v>
      </c>
      <c r="H617" s="5" t="s">
        <v>56</v>
      </c>
      <c r="I617" s="5" t="s">
        <v>108</v>
      </c>
      <c r="J617" s="5" t="s">
        <v>76</v>
      </c>
      <c r="K617" s="5" t="s">
        <v>6949</v>
      </c>
      <c r="L617" s="5" t="s">
        <v>11583</v>
      </c>
      <c r="M617" s="5" t="s">
        <v>100</v>
      </c>
      <c r="N617" s="5" t="s">
        <v>55</v>
      </c>
      <c r="O617" s="5" t="b">
        <f t="shared" ca="1" si="0"/>
        <v>1</v>
      </c>
      <c r="P617" s="5" t="b">
        <f t="shared" ca="1" si="70"/>
        <v>1</v>
      </c>
      <c r="Q617" s="5"/>
      <c r="R617" s="5"/>
      <c r="S617" s="5"/>
      <c r="T617" s="5"/>
      <c r="U617" s="5"/>
      <c r="V617" s="5"/>
      <c r="W617" s="5"/>
      <c r="X617" s="5"/>
      <c r="Y617" s="5"/>
      <c r="Z617" s="5"/>
      <c r="AA617" s="5"/>
      <c r="AB617" s="5"/>
      <c r="AC617" s="5"/>
      <c r="AD617" s="5"/>
      <c r="AE617" s="5"/>
    </row>
    <row r="618" spans="1:31" ht="21" customHeight="1">
      <c r="A618" s="5" t="s">
        <v>11976</v>
      </c>
      <c r="B618" s="5" t="s">
        <v>11978</v>
      </c>
      <c r="C618" s="5" t="s">
        <v>27</v>
      </c>
      <c r="D618" s="5" t="s">
        <v>850</v>
      </c>
      <c r="E618" s="5" t="s">
        <v>45</v>
      </c>
      <c r="F618" s="7">
        <v>10</v>
      </c>
      <c r="G618" s="7">
        <v>15</v>
      </c>
      <c r="H618" s="5" t="s">
        <v>56</v>
      </c>
      <c r="I618" s="5" t="s">
        <v>108</v>
      </c>
      <c r="J618" s="5" t="s">
        <v>284</v>
      </c>
      <c r="K618" s="5" t="s">
        <v>11983</v>
      </c>
      <c r="L618" s="5" t="s">
        <v>11984</v>
      </c>
      <c r="M618" s="5" t="s">
        <v>100</v>
      </c>
      <c r="N618" s="5" t="s">
        <v>44</v>
      </c>
      <c r="O618" s="5" t="b">
        <f t="shared" ca="1" si="0"/>
        <v>1</v>
      </c>
      <c r="P618" s="5" t="b">
        <f t="shared" ca="1" si="70"/>
        <v>1</v>
      </c>
      <c r="Q618" s="5"/>
      <c r="R618" s="5"/>
      <c r="S618" s="5"/>
      <c r="T618" s="5"/>
      <c r="U618" s="5"/>
      <c r="V618" s="5"/>
      <c r="W618" s="5"/>
      <c r="X618" s="5"/>
      <c r="Y618" s="5"/>
      <c r="Z618" s="5"/>
      <c r="AA618" s="5"/>
      <c r="AB618" s="5"/>
      <c r="AC618" s="5"/>
      <c r="AD618" s="5"/>
      <c r="AE618" s="5"/>
    </row>
    <row r="619" spans="1:31" ht="21" customHeight="1">
      <c r="A619" s="5" t="s">
        <v>11988</v>
      </c>
      <c r="B619" s="5" t="s">
        <v>11989</v>
      </c>
      <c r="C619" s="5" t="s">
        <v>27</v>
      </c>
      <c r="D619" s="5" t="s">
        <v>850</v>
      </c>
      <c r="E619" s="5" t="s">
        <v>45</v>
      </c>
      <c r="F619" s="7">
        <v>10</v>
      </c>
      <c r="G619" s="7">
        <v>15</v>
      </c>
      <c r="H619" s="5" t="s">
        <v>56</v>
      </c>
      <c r="I619" s="9" t="s">
        <v>24</v>
      </c>
      <c r="J619" s="5" t="s">
        <v>134</v>
      </c>
      <c r="K619" s="5" t="s">
        <v>11990</v>
      </c>
      <c r="L619" s="5" t="s">
        <v>11991</v>
      </c>
      <c r="M619" s="5" t="s">
        <v>53</v>
      </c>
      <c r="N619" s="5" t="s">
        <v>55</v>
      </c>
      <c r="O619" s="5" t="b">
        <f t="shared" ca="1" si="0"/>
        <v>1</v>
      </c>
      <c r="P619" s="5"/>
      <c r="Q619" s="5"/>
      <c r="R619" s="5"/>
      <c r="S619" s="5"/>
      <c r="T619" s="5"/>
      <c r="U619" s="5"/>
      <c r="V619" s="5"/>
      <c r="W619" s="5"/>
      <c r="X619" s="5"/>
      <c r="Y619" s="5"/>
      <c r="Z619" s="5"/>
      <c r="AA619" s="5"/>
      <c r="AB619" s="5"/>
      <c r="AC619" s="5"/>
      <c r="AD619" s="5"/>
      <c r="AE619" s="5"/>
    </row>
    <row r="620" spans="1:31" ht="21" customHeight="1">
      <c r="A620" s="5" t="s">
        <v>11995</v>
      </c>
      <c r="B620" s="5" t="s">
        <v>11715</v>
      </c>
      <c r="C620" s="5" t="s">
        <v>27</v>
      </c>
      <c r="D620" s="5" t="s">
        <v>850</v>
      </c>
      <c r="E620" s="5" t="s">
        <v>45</v>
      </c>
      <c r="F620" s="7">
        <v>10</v>
      </c>
      <c r="G620" s="7">
        <v>25</v>
      </c>
      <c r="H620" s="5" t="s">
        <v>2463</v>
      </c>
      <c r="I620" s="5" t="s">
        <v>66</v>
      </c>
      <c r="J620" s="5" t="s">
        <v>110</v>
      </c>
      <c r="K620" s="5" t="s">
        <v>11998</v>
      </c>
      <c r="L620" s="5" t="s">
        <v>11999</v>
      </c>
      <c r="M620" s="5" t="s">
        <v>100</v>
      </c>
      <c r="N620" s="5" t="s">
        <v>55</v>
      </c>
      <c r="O620" s="5" t="b">
        <f t="shared" ca="1" si="0"/>
        <v>1</v>
      </c>
      <c r="P620" s="5"/>
      <c r="Q620" s="5"/>
      <c r="R620" s="5"/>
      <c r="S620" s="5"/>
      <c r="T620" s="5"/>
      <c r="U620" s="5"/>
      <c r="V620" s="5"/>
      <c r="W620" s="5"/>
      <c r="X620" s="5"/>
      <c r="Y620" s="5"/>
      <c r="Z620" s="5"/>
      <c r="AA620" s="5"/>
      <c r="AB620" s="5"/>
      <c r="AC620" s="5"/>
      <c r="AD620" s="5"/>
      <c r="AE620" s="5"/>
    </row>
    <row r="621" spans="1:31" ht="21" customHeight="1">
      <c r="A621" s="5" t="s">
        <v>12003</v>
      </c>
      <c r="B621" s="5" t="s">
        <v>12004</v>
      </c>
      <c r="C621" s="5" t="s">
        <v>27</v>
      </c>
      <c r="D621" s="5" t="s">
        <v>85</v>
      </c>
      <c r="E621" s="5" t="s">
        <v>29</v>
      </c>
      <c r="F621" s="7">
        <v>10</v>
      </c>
      <c r="G621" s="7">
        <v>15</v>
      </c>
      <c r="H621" s="5" t="s">
        <v>56</v>
      </c>
      <c r="I621" s="5" t="s">
        <v>31</v>
      </c>
      <c r="J621" s="5" t="s">
        <v>76</v>
      </c>
      <c r="K621" s="5" t="s">
        <v>12005</v>
      </c>
      <c r="L621" s="5" t="s">
        <v>12006</v>
      </c>
      <c r="M621" s="5" t="s">
        <v>100</v>
      </c>
      <c r="N621" s="5" t="s">
        <v>55</v>
      </c>
      <c r="O621" s="5" t="b">
        <f t="shared" ca="1" si="0"/>
        <v>1</v>
      </c>
      <c r="P621" s="5"/>
      <c r="Q621" s="5"/>
      <c r="R621" s="5"/>
      <c r="S621" s="5"/>
      <c r="T621" s="5"/>
      <c r="U621" s="5"/>
      <c r="V621" s="5"/>
      <c r="W621" s="5"/>
      <c r="X621" s="5"/>
      <c r="Y621" s="5"/>
      <c r="Z621" s="5"/>
      <c r="AA621" s="5"/>
      <c r="AB621" s="5"/>
      <c r="AC621" s="5"/>
      <c r="AD621" s="5"/>
      <c r="AE621" s="5"/>
    </row>
    <row r="622" spans="1:31" ht="21" customHeight="1">
      <c r="A622" s="5" t="s">
        <v>10817</v>
      </c>
      <c r="B622" s="5" t="s">
        <v>1745</v>
      </c>
      <c r="C622" s="5" t="s">
        <v>27</v>
      </c>
      <c r="D622" s="5" t="s">
        <v>85</v>
      </c>
      <c r="E622" s="5" t="s">
        <v>45</v>
      </c>
      <c r="F622" s="7">
        <v>10</v>
      </c>
      <c r="G622" s="7">
        <v>20</v>
      </c>
      <c r="H622" s="5" t="s">
        <v>144</v>
      </c>
      <c r="I622" s="5" t="s">
        <v>31</v>
      </c>
      <c r="J622" s="5" t="s">
        <v>110</v>
      </c>
      <c r="K622" s="5" t="s">
        <v>10820</v>
      </c>
      <c r="L622" s="5" t="s">
        <v>10821</v>
      </c>
      <c r="M622" s="5" t="s">
        <v>53</v>
      </c>
      <c r="N622" s="5" t="s">
        <v>55</v>
      </c>
      <c r="O622" s="5" t="b">
        <f t="shared" ca="1" si="0"/>
        <v>1</v>
      </c>
      <c r="P622" s="5"/>
      <c r="Q622" s="5"/>
      <c r="R622" s="5"/>
      <c r="S622" s="5"/>
      <c r="T622" s="5"/>
      <c r="U622" s="5"/>
      <c r="V622" s="5"/>
      <c r="W622" s="5"/>
      <c r="X622" s="5"/>
      <c r="Y622" s="5"/>
      <c r="Z622" s="5"/>
      <c r="AA622" s="5"/>
      <c r="AB622" s="5"/>
      <c r="AC622" s="5"/>
      <c r="AD622" s="5"/>
      <c r="AE622" s="5"/>
    </row>
    <row r="623" spans="1:31" ht="21" customHeight="1">
      <c r="A623" s="5" t="s">
        <v>10171</v>
      </c>
      <c r="B623" s="5" t="s">
        <v>11209</v>
      </c>
      <c r="C623" s="5" t="s">
        <v>27</v>
      </c>
      <c r="D623" s="5" t="s">
        <v>85</v>
      </c>
      <c r="E623" s="5" t="s">
        <v>45</v>
      </c>
      <c r="F623" s="7">
        <v>10</v>
      </c>
      <c r="G623" s="7">
        <v>15</v>
      </c>
      <c r="H623" s="5" t="s">
        <v>56</v>
      </c>
      <c r="I623" s="5" t="s">
        <v>66</v>
      </c>
      <c r="J623" s="5" t="s">
        <v>110</v>
      </c>
      <c r="K623" s="5" t="s">
        <v>1187</v>
      </c>
      <c r="L623" s="5" t="s">
        <v>11211</v>
      </c>
      <c r="M623" s="5" t="s">
        <v>53</v>
      </c>
      <c r="N623" s="5" t="s">
        <v>55</v>
      </c>
      <c r="O623" s="5" t="b">
        <f t="shared" ca="1" si="0"/>
        <v>1</v>
      </c>
      <c r="P623" s="5"/>
      <c r="Q623" s="5"/>
      <c r="R623" s="5"/>
      <c r="S623" s="5"/>
      <c r="T623" s="5"/>
      <c r="U623" s="5"/>
      <c r="V623" s="5"/>
      <c r="W623" s="5"/>
      <c r="X623" s="5"/>
      <c r="Y623" s="5"/>
      <c r="Z623" s="5"/>
      <c r="AA623" s="5"/>
      <c r="AB623" s="5"/>
      <c r="AC623" s="5"/>
      <c r="AD623" s="5"/>
      <c r="AE623" s="5"/>
    </row>
    <row r="624" spans="1:31" ht="21" customHeight="1">
      <c r="A624" s="5" t="s">
        <v>3523</v>
      </c>
      <c r="B624" s="5" t="s">
        <v>11111</v>
      </c>
      <c r="C624" s="5" t="s">
        <v>27</v>
      </c>
      <c r="D624" s="5" t="s">
        <v>85</v>
      </c>
      <c r="E624" s="5" t="s">
        <v>45</v>
      </c>
      <c r="F624" s="7">
        <v>10</v>
      </c>
      <c r="G624" s="7">
        <v>16</v>
      </c>
      <c r="H624" s="5" t="s">
        <v>2314</v>
      </c>
      <c r="I624" s="5" t="s">
        <v>108</v>
      </c>
      <c r="J624" s="5" t="s">
        <v>110</v>
      </c>
      <c r="K624" s="5" t="s">
        <v>11112</v>
      </c>
      <c r="L624" s="5" t="s">
        <v>11113</v>
      </c>
      <c r="M624" s="5" t="s">
        <v>53</v>
      </c>
      <c r="N624" s="5" t="s">
        <v>55</v>
      </c>
      <c r="O624" s="5" t="b">
        <f t="shared" ca="1" si="0"/>
        <v>1</v>
      </c>
      <c r="P624" s="5"/>
      <c r="Q624" s="5"/>
      <c r="R624" s="5"/>
      <c r="S624" s="5"/>
      <c r="T624" s="5"/>
      <c r="U624" s="5"/>
      <c r="V624" s="5"/>
      <c r="W624" s="5"/>
      <c r="X624" s="5"/>
      <c r="Y624" s="5"/>
      <c r="Z624" s="5"/>
      <c r="AA624" s="5"/>
      <c r="AB624" s="5"/>
      <c r="AC624" s="5"/>
      <c r="AD624" s="5"/>
      <c r="AE624" s="5"/>
    </row>
    <row r="625" spans="1:31" ht="21" customHeight="1">
      <c r="A625" s="5" t="s">
        <v>10171</v>
      </c>
      <c r="B625" s="5" t="s">
        <v>8374</v>
      </c>
      <c r="C625" s="5" t="s">
        <v>27</v>
      </c>
      <c r="D625" s="5" t="s">
        <v>85</v>
      </c>
      <c r="E625" s="5" t="s">
        <v>29</v>
      </c>
      <c r="F625" s="7">
        <v>10</v>
      </c>
      <c r="G625" s="7">
        <v>15</v>
      </c>
      <c r="H625" s="5" t="s">
        <v>56</v>
      </c>
      <c r="I625" s="5" t="s">
        <v>108</v>
      </c>
      <c r="J625" s="5" t="s">
        <v>126</v>
      </c>
      <c r="K625" s="5" t="s">
        <v>6508</v>
      </c>
      <c r="L625" s="9" t="s">
        <v>47</v>
      </c>
      <c r="M625" s="5" t="s">
        <v>167</v>
      </c>
      <c r="N625" s="5" t="s">
        <v>55</v>
      </c>
      <c r="O625" s="5" t="b">
        <f t="shared" ca="1" si="0"/>
        <v>1</v>
      </c>
      <c r="P625" s="9"/>
      <c r="Q625" s="5"/>
      <c r="R625" s="5"/>
      <c r="S625" s="5"/>
      <c r="T625" s="5"/>
      <c r="U625" s="5"/>
      <c r="V625" s="5"/>
      <c r="W625" s="5"/>
      <c r="X625" s="5"/>
      <c r="Y625" s="5"/>
      <c r="Z625" s="5"/>
      <c r="AA625" s="5"/>
      <c r="AB625" s="5"/>
      <c r="AC625" s="5"/>
      <c r="AD625" s="5"/>
      <c r="AE625" s="5"/>
    </row>
    <row r="626" spans="1:31" ht="21" customHeight="1">
      <c r="A626" s="5" t="s">
        <v>10913</v>
      </c>
      <c r="B626" s="5" t="s">
        <v>10914</v>
      </c>
      <c r="C626" s="5" t="s">
        <v>27</v>
      </c>
      <c r="D626" s="5" t="s">
        <v>85</v>
      </c>
      <c r="E626" s="5" t="s">
        <v>45</v>
      </c>
      <c r="F626" s="7">
        <v>10</v>
      </c>
      <c r="G626" s="7">
        <v>15</v>
      </c>
      <c r="H626" s="5" t="s">
        <v>56</v>
      </c>
      <c r="I626" s="5" t="s">
        <v>108</v>
      </c>
      <c r="J626" s="5" t="s">
        <v>161</v>
      </c>
      <c r="K626" s="5" t="s">
        <v>10916</v>
      </c>
      <c r="L626" s="5" t="s">
        <v>10917</v>
      </c>
      <c r="M626" s="5" t="s">
        <v>100</v>
      </c>
      <c r="N626" s="5" t="s">
        <v>55</v>
      </c>
      <c r="O626" s="5" t="b">
        <f t="shared" ca="1" si="0"/>
        <v>1</v>
      </c>
      <c r="P626" s="5"/>
      <c r="Q626" s="5"/>
      <c r="R626" s="5"/>
      <c r="S626" s="5"/>
      <c r="T626" s="5"/>
      <c r="U626" s="5"/>
      <c r="V626" s="5"/>
      <c r="W626" s="5"/>
      <c r="X626" s="5"/>
      <c r="Y626" s="5"/>
      <c r="Z626" s="5"/>
      <c r="AA626" s="5"/>
      <c r="AB626" s="5"/>
      <c r="AC626" s="5"/>
      <c r="AD626" s="5"/>
      <c r="AE626" s="5"/>
    </row>
    <row r="627" spans="1:31" ht="21" customHeight="1">
      <c r="A627" s="5" t="s">
        <v>277</v>
      </c>
      <c r="B627" s="5" t="s">
        <v>2558</v>
      </c>
      <c r="C627" s="5" t="s">
        <v>27</v>
      </c>
      <c r="D627" s="5" t="s">
        <v>85</v>
      </c>
      <c r="E627" s="5" t="s">
        <v>45</v>
      </c>
      <c r="F627" s="7">
        <v>10</v>
      </c>
      <c r="G627" s="7">
        <v>18</v>
      </c>
      <c r="H627" s="5" t="s">
        <v>964</v>
      </c>
      <c r="I627" s="5" t="s">
        <v>108</v>
      </c>
      <c r="J627" s="5" t="s">
        <v>686</v>
      </c>
      <c r="K627" s="5" t="s">
        <v>12021</v>
      </c>
      <c r="L627" s="5" t="s">
        <v>12022</v>
      </c>
      <c r="M627" s="5" t="s">
        <v>53</v>
      </c>
      <c r="N627" s="5" t="s">
        <v>55</v>
      </c>
      <c r="O627" s="5" t="b">
        <f t="shared" ca="1" si="0"/>
        <v>1</v>
      </c>
      <c r="P627" s="5"/>
      <c r="Q627" s="5"/>
      <c r="R627" s="5"/>
      <c r="S627" s="5"/>
      <c r="T627" s="5"/>
      <c r="U627" s="5"/>
      <c r="V627" s="5"/>
      <c r="W627" s="5"/>
      <c r="X627" s="5"/>
      <c r="Y627" s="5"/>
      <c r="Z627" s="5"/>
      <c r="AA627" s="5"/>
      <c r="AB627" s="5"/>
      <c r="AC627" s="5"/>
      <c r="AD627" s="5"/>
      <c r="AE627" s="5"/>
    </row>
    <row r="628" spans="1:31" ht="21" customHeight="1">
      <c r="A628" s="5" t="s">
        <v>10928</v>
      </c>
      <c r="B628" s="5" t="s">
        <v>10929</v>
      </c>
      <c r="C628" s="5" t="s">
        <v>27</v>
      </c>
      <c r="D628" s="5" t="s">
        <v>85</v>
      </c>
      <c r="E628" s="5" t="s">
        <v>29</v>
      </c>
      <c r="F628" s="7">
        <v>10</v>
      </c>
      <c r="G628" s="7">
        <v>15</v>
      </c>
      <c r="H628" s="5" t="s">
        <v>56</v>
      </c>
      <c r="I628" s="5" t="s">
        <v>108</v>
      </c>
      <c r="J628" s="5" t="s">
        <v>134</v>
      </c>
      <c r="K628" s="5" t="s">
        <v>7920</v>
      </c>
      <c r="L628" s="5" t="s">
        <v>10930</v>
      </c>
      <c r="M628" s="5" t="s">
        <v>167</v>
      </c>
      <c r="N628" s="5" t="s">
        <v>55</v>
      </c>
      <c r="O628" s="5" t="b">
        <f t="shared" ca="1" si="0"/>
        <v>1</v>
      </c>
      <c r="P628" s="5" t="b">
        <f t="shared" ref="P628:P629" ca="1" si="71">IFERROR(__xludf.DUMMYFUNCTION("REGEXMATCH(L628,""(?i)Java"")"),TRUE)</f>
        <v>1</v>
      </c>
      <c r="Q628" s="5"/>
      <c r="R628" s="5"/>
      <c r="S628" s="5"/>
      <c r="T628" s="5"/>
      <c r="U628" s="5"/>
      <c r="V628" s="5"/>
      <c r="W628" s="5"/>
      <c r="X628" s="5"/>
      <c r="Y628" s="5"/>
      <c r="Z628" s="5"/>
      <c r="AA628" s="5"/>
      <c r="AB628" s="5"/>
      <c r="AC628" s="5"/>
      <c r="AD628" s="5"/>
      <c r="AE628" s="5"/>
    </row>
    <row r="629" spans="1:31" ht="21" customHeight="1">
      <c r="A629" s="5" t="s">
        <v>396</v>
      </c>
      <c r="B629" s="5" t="s">
        <v>4228</v>
      </c>
      <c r="C629" s="5" t="s">
        <v>27</v>
      </c>
      <c r="D629" s="5" t="s">
        <v>85</v>
      </c>
      <c r="E629" s="5" t="s">
        <v>45</v>
      </c>
      <c r="F629" s="7">
        <v>10</v>
      </c>
      <c r="G629" s="7">
        <v>16</v>
      </c>
      <c r="H629" s="5" t="s">
        <v>2314</v>
      </c>
      <c r="I629" s="5" t="s">
        <v>108</v>
      </c>
      <c r="J629" s="5" t="s">
        <v>48</v>
      </c>
      <c r="K629" s="5" t="s">
        <v>6723</v>
      </c>
      <c r="L629" s="5" t="s">
        <v>11054</v>
      </c>
      <c r="M629" s="5" t="s">
        <v>1599</v>
      </c>
      <c r="N629" s="5" t="s">
        <v>38</v>
      </c>
      <c r="O629" s="5" t="b">
        <f t="shared" ca="1" si="0"/>
        <v>1</v>
      </c>
      <c r="P629" s="5" t="b">
        <f t="shared" ca="1" si="71"/>
        <v>1</v>
      </c>
      <c r="Q629" s="5"/>
      <c r="R629" s="5"/>
      <c r="S629" s="5"/>
      <c r="T629" s="5"/>
      <c r="U629" s="5"/>
      <c r="V629" s="5"/>
      <c r="W629" s="5"/>
      <c r="X629" s="5"/>
      <c r="Y629" s="5"/>
      <c r="Z629" s="5"/>
      <c r="AA629" s="5"/>
      <c r="AB629" s="5"/>
      <c r="AC629" s="5"/>
      <c r="AD629" s="5"/>
      <c r="AE629" s="5"/>
    </row>
    <row r="630" spans="1:31" ht="21" customHeight="1">
      <c r="A630" s="5" t="s">
        <v>12031</v>
      </c>
      <c r="B630" s="5" t="s">
        <v>12032</v>
      </c>
      <c r="C630" s="5" t="s">
        <v>27</v>
      </c>
      <c r="D630" s="5" t="s">
        <v>85</v>
      </c>
      <c r="E630" s="5" t="s">
        <v>45</v>
      </c>
      <c r="F630" s="7">
        <v>10</v>
      </c>
      <c r="G630" s="7">
        <v>15</v>
      </c>
      <c r="H630" s="5" t="s">
        <v>56</v>
      </c>
      <c r="I630" s="5" t="s">
        <v>108</v>
      </c>
      <c r="J630" s="5" t="s">
        <v>110</v>
      </c>
      <c r="K630" s="5" t="s">
        <v>12034</v>
      </c>
      <c r="L630" s="5" t="s">
        <v>12035</v>
      </c>
      <c r="M630" s="5" t="s">
        <v>37</v>
      </c>
      <c r="N630" s="5" t="s">
        <v>55</v>
      </c>
      <c r="O630" s="5" t="b">
        <f t="shared" ca="1" si="0"/>
        <v>1</v>
      </c>
      <c r="P630" s="5"/>
      <c r="Q630" s="5"/>
      <c r="R630" s="5"/>
      <c r="S630" s="5"/>
      <c r="T630" s="5"/>
      <c r="U630" s="5"/>
      <c r="V630" s="5"/>
      <c r="W630" s="5"/>
      <c r="X630" s="5"/>
      <c r="Y630" s="5"/>
      <c r="Z630" s="5"/>
      <c r="AA630" s="5"/>
      <c r="AB630" s="5"/>
      <c r="AC630" s="5"/>
      <c r="AD630" s="5"/>
      <c r="AE630" s="5"/>
    </row>
    <row r="631" spans="1:31" ht="21" customHeight="1">
      <c r="A631" s="5" t="s">
        <v>277</v>
      </c>
      <c r="B631" s="5" t="s">
        <v>12039</v>
      </c>
      <c r="C631" s="5" t="s">
        <v>27</v>
      </c>
      <c r="D631" s="5" t="s">
        <v>85</v>
      </c>
      <c r="E631" s="5" t="s">
        <v>29</v>
      </c>
      <c r="F631" s="7">
        <v>10</v>
      </c>
      <c r="G631" s="7">
        <v>14</v>
      </c>
      <c r="H631" s="5" t="s">
        <v>3589</v>
      </c>
      <c r="I631" s="5" t="s">
        <v>66</v>
      </c>
      <c r="J631" s="5" t="s">
        <v>516</v>
      </c>
      <c r="K631" s="5" t="s">
        <v>12040</v>
      </c>
      <c r="L631" s="5" t="s">
        <v>12041</v>
      </c>
      <c r="M631" s="5" t="s">
        <v>53</v>
      </c>
      <c r="N631" s="5" t="s">
        <v>55</v>
      </c>
      <c r="O631" s="5" t="b">
        <f t="shared" ca="1" si="0"/>
        <v>1</v>
      </c>
      <c r="P631" s="5"/>
      <c r="Q631" s="5"/>
      <c r="R631" s="5"/>
      <c r="S631" s="5"/>
      <c r="T631" s="5"/>
      <c r="U631" s="5"/>
      <c r="V631" s="5"/>
      <c r="W631" s="5"/>
      <c r="X631" s="5"/>
      <c r="Y631" s="5"/>
      <c r="Z631" s="5"/>
      <c r="AA631" s="5"/>
      <c r="AB631" s="5"/>
      <c r="AC631" s="5"/>
      <c r="AD631" s="5"/>
      <c r="AE631" s="5"/>
    </row>
    <row r="632" spans="1:31" ht="21" customHeight="1">
      <c r="A632" s="5" t="s">
        <v>3523</v>
      </c>
      <c r="B632" s="5" t="s">
        <v>12042</v>
      </c>
      <c r="C632" s="5" t="s">
        <v>27</v>
      </c>
      <c r="D632" s="5" t="s">
        <v>85</v>
      </c>
      <c r="E632" s="5" t="s">
        <v>45</v>
      </c>
      <c r="F632" s="7">
        <v>10</v>
      </c>
      <c r="G632" s="7">
        <v>15</v>
      </c>
      <c r="H632" s="5" t="s">
        <v>56</v>
      </c>
      <c r="I632" s="5" t="s">
        <v>108</v>
      </c>
      <c r="J632" s="5" t="s">
        <v>117</v>
      </c>
      <c r="K632" s="5" t="s">
        <v>12043</v>
      </c>
      <c r="L632" s="5" t="s">
        <v>12044</v>
      </c>
      <c r="M632" s="5" t="s">
        <v>53</v>
      </c>
      <c r="N632" s="5" t="s">
        <v>55</v>
      </c>
      <c r="O632" s="5" t="b">
        <f t="shared" ca="1" si="0"/>
        <v>1</v>
      </c>
      <c r="P632" s="5"/>
      <c r="Q632" s="5"/>
      <c r="R632" s="5"/>
      <c r="S632" s="5"/>
      <c r="T632" s="5"/>
      <c r="U632" s="5"/>
      <c r="V632" s="5"/>
      <c r="W632" s="5"/>
      <c r="X632" s="5"/>
      <c r="Y632" s="5"/>
      <c r="Z632" s="5"/>
      <c r="AA632" s="5"/>
      <c r="AB632" s="5"/>
      <c r="AC632" s="5"/>
      <c r="AD632" s="5"/>
      <c r="AE632" s="5"/>
    </row>
    <row r="633" spans="1:31" ht="21" customHeight="1">
      <c r="A633" s="5" t="s">
        <v>6245</v>
      </c>
      <c r="B633" s="5" t="s">
        <v>239</v>
      </c>
      <c r="C633" s="5" t="s">
        <v>27</v>
      </c>
      <c r="D633" s="5" t="s">
        <v>85</v>
      </c>
      <c r="E633" s="5" t="s">
        <v>45</v>
      </c>
      <c r="F633" s="7">
        <v>10</v>
      </c>
      <c r="G633" s="7">
        <v>18</v>
      </c>
      <c r="H633" s="5" t="s">
        <v>964</v>
      </c>
      <c r="I633" s="5" t="s">
        <v>108</v>
      </c>
      <c r="J633" s="5" t="s">
        <v>57</v>
      </c>
      <c r="K633" s="5" t="s">
        <v>242</v>
      </c>
      <c r="L633" s="5" t="s">
        <v>12047</v>
      </c>
      <c r="M633" s="5" t="s">
        <v>53</v>
      </c>
      <c r="N633" s="5" t="s">
        <v>55</v>
      </c>
      <c r="O633" s="5" t="b">
        <f t="shared" ca="1" si="0"/>
        <v>1</v>
      </c>
      <c r="P633" s="5"/>
      <c r="Q633" s="5"/>
      <c r="R633" s="5"/>
      <c r="S633" s="5"/>
      <c r="T633" s="5"/>
      <c r="U633" s="5"/>
      <c r="V633" s="5"/>
      <c r="W633" s="5"/>
      <c r="X633" s="5"/>
      <c r="Y633" s="5"/>
      <c r="Z633" s="5"/>
      <c r="AA633" s="5"/>
      <c r="AB633" s="5"/>
      <c r="AC633" s="5"/>
      <c r="AD633" s="5"/>
      <c r="AE633" s="5"/>
    </row>
    <row r="634" spans="1:31" ht="21" customHeight="1">
      <c r="A634" s="5" t="s">
        <v>12051</v>
      </c>
      <c r="B634" s="5" t="s">
        <v>12052</v>
      </c>
      <c r="C634" s="5" t="s">
        <v>27</v>
      </c>
      <c r="D634" s="5" t="s">
        <v>85</v>
      </c>
      <c r="E634" s="5" t="s">
        <v>45</v>
      </c>
      <c r="F634" s="7">
        <v>10</v>
      </c>
      <c r="G634" s="7">
        <v>15</v>
      </c>
      <c r="H634" s="5" t="s">
        <v>56</v>
      </c>
      <c r="I634" s="5" t="s">
        <v>108</v>
      </c>
      <c r="J634" s="5" t="s">
        <v>48</v>
      </c>
      <c r="K634" s="9" t="s">
        <v>47</v>
      </c>
      <c r="L634" s="5" t="s">
        <v>12054</v>
      </c>
      <c r="M634" s="5" t="s">
        <v>37</v>
      </c>
      <c r="N634" s="5" t="s">
        <v>55</v>
      </c>
      <c r="O634" s="5" t="b">
        <f t="shared" ca="1" si="0"/>
        <v>1</v>
      </c>
      <c r="P634" s="5"/>
      <c r="Q634" s="5"/>
      <c r="R634" s="5"/>
      <c r="S634" s="5"/>
      <c r="T634" s="5"/>
      <c r="U634" s="5"/>
      <c r="V634" s="5"/>
      <c r="W634" s="5"/>
      <c r="X634" s="5"/>
      <c r="Y634" s="5"/>
      <c r="Z634" s="5"/>
      <c r="AA634" s="5"/>
      <c r="AB634" s="5"/>
      <c r="AC634" s="5"/>
      <c r="AD634" s="5"/>
      <c r="AE634" s="5"/>
    </row>
    <row r="635" spans="1:31" ht="21" customHeight="1">
      <c r="A635" s="5" t="s">
        <v>3523</v>
      </c>
      <c r="B635" s="5" t="s">
        <v>2085</v>
      </c>
      <c r="C635" s="5" t="s">
        <v>27</v>
      </c>
      <c r="D635" s="5" t="s">
        <v>85</v>
      </c>
      <c r="E635" s="5" t="s">
        <v>29</v>
      </c>
      <c r="F635" s="7">
        <v>10</v>
      </c>
      <c r="G635" s="7">
        <v>15</v>
      </c>
      <c r="H635" s="5" t="s">
        <v>56</v>
      </c>
      <c r="I635" s="5" t="s">
        <v>108</v>
      </c>
      <c r="J635" s="5" t="s">
        <v>48</v>
      </c>
      <c r="K635" s="9" t="s">
        <v>47</v>
      </c>
      <c r="L635" s="5" t="s">
        <v>12060</v>
      </c>
      <c r="M635" s="5" t="s">
        <v>37</v>
      </c>
      <c r="N635" s="5" t="s">
        <v>38</v>
      </c>
      <c r="O635" s="5" t="b">
        <f t="shared" ca="1" si="0"/>
        <v>1</v>
      </c>
      <c r="P635" s="5"/>
      <c r="Q635" s="5"/>
      <c r="R635" s="5"/>
      <c r="S635" s="5"/>
      <c r="T635" s="5"/>
      <c r="U635" s="5"/>
      <c r="V635" s="5"/>
      <c r="W635" s="5"/>
      <c r="X635" s="5"/>
      <c r="Y635" s="5"/>
      <c r="Z635" s="5"/>
      <c r="AA635" s="5"/>
      <c r="AB635" s="5"/>
      <c r="AC635" s="5"/>
      <c r="AD635" s="5"/>
      <c r="AE635" s="5"/>
    </row>
    <row r="636" spans="1:31" ht="21" customHeight="1">
      <c r="A636" s="5" t="s">
        <v>3523</v>
      </c>
      <c r="B636" s="5" t="s">
        <v>11888</v>
      </c>
      <c r="C636" s="5" t="s">
        <v>27</v>
      </c>
      <c r="D636" s="5" t="s">
        <v>85</v>
      </c>
      <c r="E636" s="5" t="s">
        <v>45</v>
      </c>
      <c r="F636" s="7">
        <v>10</v>
      </c>
      <c r="G636" s="7">
        <v>25</v>
      </c>
      <c r="H636" s="5" t="s">
        <v>2463</v>
      </c>
      <c r="I636" s="5" t="s">
        <v>108</v>
      </c>
      <c r="J636" s="5" t="s">
        <v>126</v>
      </c>
      <c r="K636" s="5" t="s">
        <v>11890</v>
      </c>
      <c r="L636" s="5" t="s">
        <v>11891</v>
      </c>
      <c r="M636" s="5" t="s">
        <v>53</v>
      </c>
      <c r="N636" s="5" t="s">
        <v>271</v>
      </c>
      <c r="O636" s="5" t="b">
        <f t="shared" ca="1" si="0"/>
        <v>1</v>
      </c>
      <c r="P636" s="5"/>
      <c r="Q636" s="5"/>
      <c r="R636" s="5"/>
      <c r="S636" s="5"/>
      <c r="T636" s="5"/>
      <c r="U636" s="5"/>
      <c r="V636" s="5"/>
      <c r="W636" s="5"/>
      <c r="X636" s="5"/>
      <c r="Y636" s="5"/>
      <c r="Z636" s="5"/>
      <c r="AA636" s="5"/>
      <c r="AB636" s="5"/>
      <c r="AC636" s="5"/>
      <c r="AD636" s="5"/>
      <c r="AE636" s="5"/>
    </row>
    <row r="637" spans="1:31" ht="21" customHeight="1">
      <c r="A637" s="5" t="s">
        <v>11288</v>
      </c>
      <c r="B637" s="5" t="s">
        <v>11289</v>
      </c>
      <c r="C637" s="5" t="s">
        <v>27</v>
      </c>
      <c r="D637" s="5" t="s">
        <v>85</v>
      </c>
      <c r="E637" s="5" t="s">
        <v>45</v>
      </c>
      <c r="F637" s="7">
        <v>10</v>
      </c>
      <c r="G637" s="7">
        <v>15</v>
      </c>
      <c r="H637" s="5" t="s">
        <v>56</v>
      </c>
      <c r="I637" s="5" t="s">
        <v>31</v>
      </c>
      <c r="J637" s="5" t="s">
        <v>117</v>
      </c>
      <c r="K637" s="5" t="s">
        <v>11290</v>
      </c>
      <c r="L637" s="5" t="s">
        <v>11291</v>
      </c>
      <c r="M637" s="5" t="s">
        <v>37</v>
      </c>
      <c r="N637" s="5" t="s">
        <v>55</v>
      </c>
      <c r="O637" s="5" t="b">
        <f t="shared" ca="1" si="0"/>
        <v>1</v>
      </c>
      <c r="P637" s="5" t="b">
        <f ca="1">IFERROR(__xludf.DUMMYFUNCTION("REGEXMATCH(L637,""(?i)Java"")"),TRUE)</f>
        <v>1</v>
      </c>
      <c r="Q637" s="5"/>
      <c r="R637" s="5"/>
      <c r="S637" s="5"/>
      <c r="T637" s="5"/>
      <c r="U637" s="5"/>
      <c r="V637" s="5"/>
      <c r="W637" s="5"/>
      <c r="X637" s="5"/>
      <c r="Y637" s="5"/>
      <c r="Z637" s="5"/>
      <c r="AA637" s="5"/>
      <c r="AB637" s="5"/>
      <c r="AC637" s="5"/>
      <c r="AD637" s="5"/>
      <c r="AE637" s="5"/>
    </row>
    <row r="638" spans="1:31" ht="21" customHeight="1">
      <c r="A638" s="5" t="s">
        <v>277</v>
      </c>
      <c r="B638" s="5" t="s">
        <v>12074</v>
      </c>
      <c r="C638" s="5" t="s">
        <v>27</v>
      </c>
      <c r="D638" s="5" t="s">
        <v>85</v>
      </c>
      <c r="E638" s="5" t="s">
        <v>45</v>
      </c>
      <c r="F638" s="7">
        <v>10</v>
      </c>
      <c r="G638" s="7">
        <v>15</v>
      </c>
      <c r="H638" s="5" t="s">
        <v>56</v>
      </c>
      <c r="I638" s="5" t="s">
        <v>108</v>
      </c>
      <c r="J638" s="5" t="s">
        <v>516</v>
      </c>
      <c r="K638" s="5" t="s">
        <v>1843</v>
      </c>
      <c r="L638" s="5" t="s">
        <v>12075</v>
      </c>
      <c r="M638" s="5" t="s">
        <v>53</v>
      </c>
      <c r="N638" s="5" t="s">
        <v>55</v>
      </c>
      <c r="O638" s="5" t="b">
        <f t="shared" ca="1" si="0"/>
        <v>1</v>
      </c>
      <c r="P638" s="5"/>
      <c r="Q638" s="5"/>
      <c r="R638" s="5"/>
      <c r="S638" s="5"/>
      <c r="T638" s="5"/>
      <c r="U638" s="5"/>
      <c r="V638" s="5"/>
      <c r="W638" s="5"/>
      <c r="X638" s="5"/>
      <c r="Y638" s="5"/>
      <c r="Z638" s="5"/>
      <c r="AA638" s="5"/>
      <c r="AB638" s="5"/>
      <c r="AC638" s="5"/>
      <c r="AD638" s="5"/>
      <c r="AE638" s="5"/>
    </row>
    <row r="639" spans="1:31" ht="21" customHeight="1">
      <c r="A639" s="5" t="s">
        <v>12080</v>
      </c>
      <c r="B639" s="5" t="s">
        <v>12081</v>
      </c>
      <c r="C639" s="5" t="s">
        <v>27</v>
      </c>
      <c r="D639" s="5" t="s">
        <v>85</v>
      </c>
      <c r="E639" s="5" t="s">
        <v>45</v>
      </c>
      <c r="F639" s="7">
        <v>10</v>
      </c>
      <c r="G639" s="7">
        <v>20</v>
      </c>
      <c r="H639" s="5" t="s">
        <v>144</v>
      </c>
      <c r="I639" s="5" t="s">
        <v>31</v>
      </c>
      <c r="J639" s="5" t="s">
        <v>57</v>
      </c>
      <c r="K639" s="5" t="s">
        <v>12082</v>
      </c>
      <c r="L639" s="5" t="s">
        <v>12083</v>
      </c>
      <c r="M639" s="5" t="s">
        <v>53</v>
      </c>
      <c r="N639" s="5" t="s">
        <v>55</v>
      </c>
      <c r="O639" s="5" t="b">
        <f t="shared" ca="1" si="0"/>
        <v>1</v>
      </c>
      <c r="P639" s="5"/>
      <c r="Q639" s="5"/>
      <c r="R639" s="5"/>
      <c r="S639" s="5"/>
      <c r="T639" s="5"/>
      <c r="U639" s="5"/>
      <c r="V639" s="5"/>
      <c r="W639" s="5"/>
      <c r="X639" s="5"/>
      <c r="Y639" s="5"/>
      <c r="Z639" s="5"/>
      <c r="AA639" s="5"/>
      <c r="AB639" s="5"/>
      <c r="AC639" s="5"/>
      <c r="AD639" s="5"/>
      <c r="AE639" s="5"/>
    </row>
    <row r="640" spans="1:31" ht="21" customHeight="1">
      <c r="A640" s="5" t="s">
        <v>11496</v>
      </c>
      <c r="B640" s="5" t="s">
        <v>3428</v>
      </c>
      <c r="C640" s="5" t="s">
        <v>27</v>
      </c>
      <c r="D640" s="5" t="s">
        <v>85</v>
      </c>
      <c r="E640" s="5" t="s">
        <v>29</v>
      </c>
      <c r="F640" s="7">
        <v>10</v>
      </c>
      <c r="G640" s="7">
        <v>15</v>
      </c>
      <c r="H640" s="5" t="s">
        <v>56</v>
      </c>
      <c r="I640" s="5" t="s">
        <v>108</v>
      </c>
      <c r="J640" s="5" t="s">
        <v>57</v>
      </c>
      <c r="K640" s="9" t="s">
        <v>47</v>
      </c>
      <c r="L640" s="5" t="s">
        <v>11498</v>
      </c>
      <c r="M640" s="5" t="s">
        <v>42</v>
      </c>
      <c r="N640" s="5" t="s">
        <v>237</v>
      </c>
      <c r="O640" s="5" t="b">
        <f t="shared" ca="1" si="0"/>
        <v>1</v>
      </c>
      <c r="P640" s="5" t="b">
        <f ca="1">IFERROR(__xludf.DUMMYFUNCTION("REGEXMATCH(L640,""(?i)Java"")"),TRUE)</f>
        <v>1</v>
      </c>
      <c r="Q640" s="5"/>
      <c r="R640" s="5"/>
      <c r="S640" s="5"/>
      <c r="T640" s="5"/>
      <c r="U640" s="5"/>
      <c r="V640" s="5"/>
      <c r="W640" s="5"/>
      <c r="X640" s="5"/>
      <c r="Y640" s="5"/>
      <c r="Z640" s="5"/>
      <c r="AA640" s="5"/>
      <c r="AB640" s="5"/>
      <c r="AC640" s="5"/>
      <c r="AD640" s="5"/>
      <c r="AE640" s="5"/>
    </row>
    <row r="641" spans="1:31" ht="21" customHeight="1">
      <c r="A641" s="5" t="s">
        <v>11590</v>
      </c>
      <c r="B641" s="5" t="s">
        <v>229</v>
      </c>
      <c r="C641" s="5" t="s">
        <v>27</v>
      </c>
      <c r="D641" s="5" t="s">
        <v>85</v>
      </c>
      <c r="E641" s="5" t="s">
        <v>45</v>
      </c>
      <c r="F641" s="7">
        <v>10</v>
      </c>
      <c r="G641" s="7">
        <v>15</v>
      </c>
      <c r="H641" s="5" t="s">
        <v>56</v>
      </c>
      <c r="I641" s="5" t="s">
        <v>31</v>
      </c>
      <c r="J641" s="5" t="s">
        <v>57</v>
      </c>
      <c r="K641" s="5" t="s">
        <v>233</v>
      </c>
      <c r="L641" s="5" t="s">
        <v>11597</v>
      </c>
      <c r="M641" s="5" t="s">
        <v>167</v>
      </c>
      <c r="N641" s="5" t="s">
        <v>237</v>
      </c>
      <c r="O641" s="5" t="b">
        <f t="shared" ca="1" si="0"/>
        <v>1</v>
      </c>
      <c r="P641" s="5"/>
      <c r="Q641" s="5"/>
      <c r="R641" s="5"/>
      <c r="S641" s="5"/>
      <c r="T641" s="5"/>
      <c r="U641" s="5"/>
      <c r="V641" s="5"/>
      <c r="W641" s="5"/>
      <c r="X641" s="5"/>
      <c r="Y641" s="5"/>
      <c r="Z641" s="5"/>
      <c r="AA641" s="5"/>
      <c r="AB641" s="5"/>
      <c r="AC641" s="5"/>
      <c r="AD641" s="5"/>
      <c r="AE641" s="5"/>
    </row>
    <row r="642" spans="1:31" ht="21" customHeight="1">
      <c r="A642" s="5" t="s">
        <v>277</v>
      </c>
      <c r="B642" s="5" t="s">
        <v>12097</v>
      </c>
      <c r="C642" s="5" t="s">
        <v>27</v>
      </c>
      <c r="D642" s="5" t="s">
        <v>85</v>
      </c>
      <c r="E642" s="5" t="s">
        <v>45</v>
      </c>
      <c r="F642" s="7">
        <v>10</v>
      </c>
      <c r="G642" s="7">
        <v>15</v>
      </c>
      <c r="H642" s="5" t="s">
        <v>56</v>
      </c>
      <c r="I642" s="9" t="s">
        <v>24</v>
      </c>
      <c r="J642" s="5" t="s">
        <v>126</v>
      </c>
      <c r="K642" s="9" t="s">
        <v>47</v>
      </c>
      <c r="L642" s="5" t="s">
        <v>12100</v>
      </c>
      <c r="M642" s="5" t="s">
        <v>53</v>
      </c>
      <c r="N642" s="5" t="s">
        <v>55</v>
      </c>
      <c r="O642" s="5" t="b">
        <f t="shared" ca="1" si="0"/>
        <v>1</v>
      </c>
      <c r="P642" s="5"/>
      <c r="Q642" s="5"/>
      <c r="R642" s="5"/>
      <c r="S642" s="5"/>
      <c r="T642" s="5"/>
      <c r="U642" s="5"/>
      <c r="V642" s="5"/>
      <c r="W642" s="5"/>
      <c r="X642" s="5"/>
      <c r="Y642" s="5"/>
      <c r="Z642" s="5"/>
      <c r="AA642" s="5"/>
      <c r="AB642" s="5"/>
      <c r="AC642" s="5"/>
      <c r="AD642" s="5"/>
      <c r="AE642" s="5"/>
    </row>
    <row r="643" spans="1:31" ht="21" customHeight="1">
      <c r="A643" s="5" t="s">
        <v>277</v>
      </c>
      <c r="B643" s="5" t="s">
        <v>621</v>
      </c>
      <c r="C643" s="5" t="s">
        <v>27</v>
      </c>
      <c r="D643" s="5" t="s">
        <v>85</v>
      </c>
      <c r="E643" s="5" t="s">
        <v>45</v>
      </c>
      <c r="F643" s="7">
        <v>10</v>
      </c>
      <c r="G643" s="7">
        <v>15</v>
      </c>
      <c r="H643" s="5" t="s">
        <v>56</v>
      </c>
      <c r="I643" s="9" t="s">
        <v>24</v>
      </c>
      <c r="J643" s="5" t="s">
        <v>624</v>
      </c>
      <c r="K643" s="5" t="s">
        <v>12105</v>
      </c>
      <c r="L643" s="5" t="s">
        <v>12106</v>
      </c>
      <c r="M643" s="5" t="s">
        <v>37</v>
      </c>
      <c r="N643" s="5" t="s">
        <v>55</v>
      </c>
      <c r="O643" s="5" t="b">
        <f t="shared" ca="1" si="0"/>
        <v>1</v>
      </c>
      <c r="P643" s="5"/>
      <c r="Q643" s="5"/>
      <c r="R643" s="5"/>
      <c r="S643" s="5"/>
      <c r="T643" s="5"/>
      <c r="U643" s="5"/>
      <c r="V643" s="5"/>
      <c r="W643" s="5"/>
      <c r="X643" s="5"/>
      <c r="Y643" s="5"/>
      <c r="Z643" s="5"/>
      <c r="AA643" s="5"/>
      <c r="AB643" s="5"/>
      <c r="AC643" s="5"/>
      <c r="AD643" s="5"/>
      <c r="AE643" s="5"/>
    </row>
    <row r="644" spans="1:31" ht="21" customHeight="1">
      <c r="A644" s="5" t="s">
        <v>277</v>
      </c>
      <c r="B644" s="5" t="s">
        <v>12109</v>
      </c>
      <c r="C644" s="5" t="s">
        <v>27</v>
      </c>
      <c r="D644" s="5" t="s">
        <v>85</v>
      </c>
      <c r="E644" s="5" t="s">
        <v>45</v>
      </c>
      <c r="F644" s="7">
        <v>10</v>
      </c>
      <c r="G644" s="7">
        <v>15</v>
      </c>
      <c r="H644" s="5" t="s">
        <v>56</v>
      </c>
      <c r="I644" s="5" t="s">
        <v>108</v>
      </c>
      <c r="J644" s="5" t="s">
        <v>117</v>
      </c>
      <c r="K644" s="5" t="s">
        <v>12113</v>
      </c>
      <c r="L644" s="5" t="s">
        <v>12115</v>
      </c>
      <c r="M644" s="5" t="s">
        <v>53</v>
      </c>
      <c r="N644" s="5" t="s">
        <v>55</v>
      </c>
      <c r="O644" s="5" t="b">
        <f t="shared" ca="1" si="0"/>
        <v>1</v>
      </c>
      <c r="P644" s="5"/>
      <c r="Q644" s="5"/>
      <c r="R644" s="5"/>
      <c r="S644" s="5"/>
      <c r="T644" s="5"/>
      <c r="U644" s="5"/>
      <c r="V644" s="5"/>
      <c r="W644" s="5"/>
      <c r="X644" s="5"/>
      <c r="Y644" s="5"/>
      <c r="Z644" s="5"/>
      <c r="AA644" s="5"/>
      <c r="AB644" s="5"/>
      <c r="AC644" s="5"/>
      <c r="AD644" s="5"/>
      <c r="AE644" s="5"/>
    </row>
    <row r="645" spans="1:31" ht="21" customHeight="1">
      <c r="A645" s="5" t="s">
        <v>12119</v>
      </c>
      <c r="B645" s="5" t="s">
        <v>1745</v>
      </c>
      <c r="C645" s="5" t="s">
        <v>27</v>
      </c>
      <c r="D645" s="5" t="s">
        <v>85</v>
      </c>
      <c r="E645" s="5" t="s">
        <v>45</v>
      </c>
      <c r="F645" s="7">
        <v>10</v>
      </c>
      <c r="G645" s="7">
        <v>20</v>
      </c>
      <c r="H645" s="5" t="s">
        <v>144</v>
      </c>
      <c r="I645" s="5" t="s">
        <v>108</v>
      </c>
      <c r="J645" s="5" t="s">
        <v>110</v>
      </c>
      <c r="K645" s="5" t="s">
        <v>10820</v>
      </c>
      <c r="L645" s="5" t="s">
        <v>12122</v>
      </c>
      <c r="M645" s="5" t="s">
        <v>53</v>
      </c>
      <c r="N645" s="5" t="s">
        <v>55</v>
      </c>
      <c r="O645" s="5" t="b">
        <f t="shared" ca="1" si="0"/>
        <v>1</v>
      </c>
      <c r="P645" s="5"/>
      <c r="Q645" s="5"/>
      <c r="R645" s="5"/>
      <c r="S645" s="5"/>
      <c r="T645" s="5"/>
      <c r="U645" s="5"/>
      <c r="V645" s="5"/>
      <c r="W645" s="5"/>
      <c r="X645" s="5"/>
      <c r="Y645" s="5"/>
      <c r="Z645" s="5"/>
      <c r="AA645" s="5"/>
      <c r="AB645" s="5"/>
      <c r="AC645" s="5"/>
      <c r="AD645" s="5"/>
      <c r="AE645" s="5"/>
    </row>
    <row r="646" spans="1:31" ht="21" customHeight="1">
      <c r="A646" s="5" t="s">
        <v>12127</v>
      </c>
      <c r="B646" s="5" t="s">
        <v>12128</v>
      </c>
      <c r="C646" s="5" t="s">
        <v>27</v>
      </c>
      <c r="D646" s="5" t="s">
        <v>85</v>
      </c>
      <c r="E646" s="5" t="s">
        <v>45</v>
      </c>
      <c r="F646" s="7">
        <v>10</v>
      </c>
      <c r="G646" s="7">
        <v>15</v>
      </c>
      <c r="H646" s="5" t="s">
        <v>56</v>
      </c>
      <c r="I646" s="5" t="s">
        <v>108</v>
      </c>
      <c r="J646" s="5" t="s">
        <v>907</v>
      </c>
      <c r="K646" s="5" t="s">
        <v>12130</v>
      </c>
      <c r="L646" s="5" t="s">
        <v>12131</v>
      </c>
      <c r="M646" s="5" t="s">
        <v>37</v>
      </c>
      <c r="N646" s="5" t="s">
        <v>237</v>
      </c>
      <c r="O646" s="5" t="b">
        <f t="shared" ca="1" si="0"/>
        <v>1</v>
      </c>
      <c r="P646" s="5"/>
      <c r="Q646" s="5"/>
      <c r="R646" s="5"/>
      <c r="S646" s="5"/>
      <c r="T646" s="5"/>
      <c r="U646" s="5"/>
      <c r="V646" s="5"/>
      <c r="W646" s="5"/>
      <c r="X646" s="5"/>
      <c r="Y646" s="5"/>
      <c r="Z646" s="5"/>
      <c r="AA646" s="5"/>
      <c r="AB646" s="5"/>
      <c r="AC646" s="5"/>
      <c r="AD646" s="5"/>
      <c r="AE646" s="5"/>
    </row>
    <row r="647" spans="1:31" ht="21" customHeight="1">
      <c r="A647" s="5" t="s">
        <v>12133</v>
      </c>
      <c r="B647" s="5" t="s">
        <v>12134</v>
      </c>
      <c r="C647" s="5" t="s">
        <v>27</v>
      </c>
      <c r="D647" s="5" t="s">
        <v>85</v>
      </c>
      <c r="E647" s="5" t="s">
        <v>45</v>
      </c>
      <c r="F647" s="7">
        <v>10</v>
      </c>
      <c r="G647" s="7">
        <v>20</v>
      </c>
      <c r="H647" s="5" t="s">
        <v>144</v>
      </c>
      <c r="I647" s="5" t="s">
        <v>66</v>
      </c>
      <c r="J647" s="5" t="s">
        <v>48</v>
      </c>
      <c r="K647" s="5" t="s">
        <v>12135</v>
      </c>
      <c r="L647" s="5" t="s">
        <v>12136</v>
      </c>
      <c r="M647" s="5" t="s">
        <v>37</v>
      </c>
      <c r="N647" s="5" t="s">
        <v>55</v>
      </c>
      <c r="O647" s="5" t="b">
        <f t="shared" ca="1" si="0"/>
        <v>1</v>
      </c>
      <c r="P647" s="5"/>
      <c r="Q647" s="5"/>
      <c r="R647" s="5"/>
      <c r="S647" s="5"/>
      <c r="T647" s="5"/>
      <c r="U647" s="5"/>
      <c r="V647" s="5"/>
      <c r="W647" s="5"/>
      <c r="X647" s="5"/>
      <c r="Y647" s="5"/>
      <c r="Z647" s="5"/>
      <c r="AA647" s="5"/>
      <c r="AB647" s="5"/>
      <c r="AC647" s="5"/>
      <c r="AD647" s="5"/>
      <c r="AE647" s="5"/>
    </row>
    <row r="648" spans="1:31" ht="21" customHeight="1">
      <c r="A648" s="5" t="s">
        <v>1457</v>
      </c>
      <c r="B648" s="5" t="s">
        <v>5342</v>
      </c>
      <c r="C648" s="5" t="s">
        <v>27</v>
      </c>
      <c r="D648" s="5" t="s">
        <v>85</v>
      </c>
      <c r="E648" s="5" t="s">
        <v>45</v>
      </c>
      <c r="F648" s="7">
        <v>10</v>
      </c>
      <c r="G648" s="7">
        <v>18</v>
      </c>
      <c r="H648" s="5" t="s">
        <v>964</v>
      </c>
      <c r="I648" s="5" t="s">
        <v>108</v>
      </c>
      <c r="J648" s="5" t="s">
        <v>110</v>
      </c>
      <c r="K648" s="5" t="s">
        <v>5345</v>
      </c>
      <c r="L648" s="5" t="s">
        <v>11964</v>
      </c>
      <c r="M648" s="5" t="s">
        <v>100</v>
      </c>
      <c r="N648" s="5" t="s">
        <v>55</v>
      </c>
      <c r="O648" s="5" t="b">
        <f t="shared" ca="1" si="0"/>
        <v>1</v>
      </c>
      <c r="P648" s="5" t="b">
        <f t="shared" ref="P648:P649" ca="1" si="72">IFERROR(__xludf.DUMMYFUNCTION("REGEXMATCH(L648,""(?i)Java"")"),TRUE)</f>
        <v>1</v>
      </c>
      <c r="Q648" s="5"/>
      <c r="R648" s="5"/>
      <c r="S648" s="5"/>
      <c r="T648" s="5"/>
      <c r="U648" s="5"/>
      <c r="V648" s="5"/>
      <c r="W648" s="5"/>
      <c r="X648" s="5"/>
      <c r="Y648" s="5"/>
      <c r="Z648" s="5"/>
      <c r="AA648" s="5"/>
      <c r="AB648" s="5"/>
      <c r="AC648" s="5"/>
      <c r="AD648" s="5"/>
      <c r="AE648" s="5"/>
    </row>
    <row r="649" spans="1:31" ht="21" customHeight="1">
      <c r="A649" s="5" t="s">
        <v>12030</v>
      </c>
      <c r="B649" s="5" t="s">
        <v>3123</v>
      </c>
      <c r="C649" s="5" t="s">
        <v>27</v>
      </c>
      <c r="D649" s="5" t="s">
        <v>85</v>
      </c>
      <c r="E649" s="5" t="s">
        <v>29</v>
      </c>
      <c r="F649" s="7">
        <v>10</v>
      </c>
      <c r="G649" s="7">
        <v>18</v>
      </c>
      <c r="H649" s="5" t="s">
        <v>964</v>
      </c>
      <c r="I649" s="5" t="s">
        <v>31</v>
      </c>
      <c r="J649" s="5" t="s">
        <v>117</v>
      </c>
      <c r="K649" s="5" t="s">
        <v>3127</v>
      </c>
      <c r="L649" s="5" t="s">
        <v>12033</v>
      </c>
      <c r="M649" s="5" t="s">
        <v>37</v>
      </c>
      <c r="N649" s="5" t="s">
        <v>55</v>
      </c>
      <c r="O649" s="5" t="b">
        <f t="shared" ca="1" si="0"/>
        <v>1</v>
      </c>
      <c r="P649" s="5" t="b">
        <f t="shared" ca="1" si="72"/>
        <v>1</v>
      </c>
      <c r="Q649" s="5"/>
      <c r="R649" s="5"/>
      <c r="S649" s="5"/>
      <c r="T649" s="5"/>
      <c r="U649" s="5"/>
      <c r="V649" s="5"/>
      <c r="W649" s="5"/>
      <c r="X649" s="5"/>
      <c r="Y649" s="5"/>
      <c r="Z649" s="5"/>
      <c r="AA649" s="5"/>
      <c r="AB649" s="5"/>
      <c r="AC649" s="5"/>
      <c r="AD649" s="5"/>
      <c r="AE649" s="5"/>
    </row>
    <row r="650" spans="1:31" ht="21" customHeight="1">
      <c r="A650" s="5" t="s">
        <v>12147</v>
      </c>
      <c r="B650" s="5" t="s">
        <v>3182</v>
      </c>
      <c r="C650" s="5" t="s">
        <v>27</v>
      </c>
      <c r="D650" s="5" t="s">
        <v>85</v>
      </c>
      <c r="E650" s="5" t="s">
        <v>29</v>
      </c>
      <c r="F650" s="7">
        <v>10</v>
      </c>
      <c r="G650" s="7">
        <v>20</v>
      </c>
      <c r="H650" s="5" t="s">
        <v>144</v>
      </c>
      <c r="I650" s="5" t="s">
        <v>125</v>
      </c>
      <c r="J650" s="5" t="s">
        <v>48</v>
      </c>
      <c r="K650" s="9" t="s">
        <v>47</v>
      </c>
      <c r="L650" s="5" t="s">
        <v>12150</v>
      </c>
      <c r="M650" s="5" t="s">
        <v>100</v>
      </c>
      <c r="N650" s="5" t="s">
        <v>55</v>
      </c>
      <c r="O650" s="5" t="b">
        <f t="shared" ca="1" si="0"/>
        <v>1</v>
      </c>
      <c r="P650" s="5"/>
      <c r="Q650" s="5"/>
      <c r="R650" s="5"/>
      <c r="S650" s="5"/>
      <c r="T650" s="5"/>
      <c r="U650" s="5"/>
      <c r="V650" s="5"/>
      <c r="W650" s="5"/>
      <c r="X650" s="5"/>
      <c r="Y650" s="5"/>
      <c r="Z650" s="5"/>
      <c r="AA650" s="5"/>
      <c r="AB650" s="5"/>
      <c r="AC650" s="5"/>
      <c r="AD650" s="5"/>
      <c r="AE650" s="5"/>
    </row>
    <row r="651" spans="1:31" ht="21" customHeight="1">
      <c r="A651" s="5" t="s">
        <v>277</v>
      </c>
      <c r="B651" s="5" t="s">
        <v>552</v>
      </c>
      <c r="C651" s="5" t="s">
        <v>27</v>
      </c>
      <c r="D651" s="5" t="s">
        <v>290</v>
      </c>
      <c r="E651" s="5" t="s">
        <v>45</v>
      </c>
      <c r="F651" s="7">
        <v>10</v>
      </c>
      <c r="G651" s="7">
        <v>15</v>
      </c>
      <c r="H651" s="5" t="s">
        <v>56</v>
      </c>
      <c r="I651" s="5" t="s">
        <v>108</v>
      </c>
      <c r="J651" s="5" t="s">
        <v>554</v>
      </c>
      <c r="K651" s="5" t="s">
        <v>12156</v>
      </c>
      <c r="L651" s="9" t="s">
        <v>47</v>
      </c>
      <c r="M651" s="5" t="s">
        <v>37</v>
      </c>
      <c r="N651" s="5" t="s">
        <v>89</v>
      </c>
      <c r="O651" s="5" t="b">
        <f t="shared" ca="1" si="0"/>
        <v>1</v>
      </c>
      <c r="P651" s="9"/>
      <c r="Q651" s="5"/>
      <c r="R651" s="5"/>
      <c r="S651" s="5"/>
      <c r="T651" s="5"/>
      <c r="U651" s="5"/>
      <c r="V651" s="5"/>
      <c r="W651" s="5"/>
      <c r="X651" s="5"/>
      <c r="Y651" s="5"/>
      <c r="Z651" s="5"/>
      <c r="AA651" s="5"/>
      <c r="AB651" s="5"/>
      <c r="AC651" s="5"/>
      <c r="AD651" s="5"/>
      <c r="AE651" s="5"/>
    </row>
    <row r="652" spans="1:31" ht="21" customHeight="1">
      <c r="A652" s="5" t="s">
        <v>6294</v>
      </c>
      <c r="B652" s="5" t="s">
        <v>11844</v>
      </c>
      <c r="C652" s="5" t="s">
        <v>27</v>
      </c>
      <c r="D652" s="5" t="s">
        <v>290</v>
      </c>
      <c r="E652" s="5" t="s">
        <v>45</v>
      </c>
      <c r="F652" s="7">
        <v>10</v>
      </c>
      <c r="G652" s="7">
        <v>15</v>
      </c>
      <c r="H652" s="5" t="s">
        <v>56</v>
      </c>
      <c r="I652" s="5" t="s">
        <v>108</v>
      </c>
      <c r="J652" s="5" t="s">
        <v>479</v>
      </c>
      <c r="K652" s="5" t="s">
        <v>11845</v>
      </c>
      <c r="L652" s="5" t="s">
        <v>11847</v>
      </c>
      <c r="M652" s="5" t="s">
        <v>37</v>
      </c>
      <c r="N652" s="5" t="s">
        <v>237</v>
      </c>
      <c r="O652" s="5" t="b">
        <f t="shared" ca="1" si="0"/>
        <v>1</v>
      </c>
      <c r="P652" s="5" t="b">
        <f ca="1">IFERROR(__xludf.DUMMYFUNCTION("REGEXMATCH(L652,""(?i)Java"")"),TRUE)</f>
        <v>1</v>
      </c>
      <c r="Q652" s="5"/>
      <c r="R652" s="5"/>
      <c r="S652" s="5"/>
      <c r="T652" s="5"/>
      <c r="U652" s="5"/>
      <c r="V652" s="5"/>
      <c r="W652" s="5"/>
      <c r="X652" s="5"/>
      <c r="Y652" s="5"/>
      <c r="Z652" s="5"/>
      <c r="AA652" s="5"/>
      <c r="AB652" s="5"/>
      <c r="AC652" s="5"/>
      <c r="AD652" s="5"/>
      <c r="AE652" s="5"/>
    </row>
    <row r="653" spans="1:31" ht="21" customHeight="1">
      <c r="A653" s="5" t="s">
        <v>12166</v>
      </c>
      <c r="B653" s="5" t="s">
        <v>12167</v>
      </c>
      <c r="C653" s="5" t="s">
        <v>27</v>
      </c>
      <c r="D653" s="5" t="s">
        <v>290</v>
      </c>
      <c r="E653" s="5" t="s">
        <v>45</v>
      </c>
      <c r="F653" s="7">
        <v>10</v>
      </c>
      <c r="G653" s="7">
        <v>20</v>
      </c>
      <c r="H653" s="5" t="s">
        <v>144</v>
      </c>
      <c r="I653" s="5" t="s">
        <v>108</v>
      </c>
      <c r="J653" s="5" t="s">
        <v>537</v>
      </c>
      <c r="K653" s="5" t="s">
        <v>12168</v>
      </c>
      <c r="L653" s="5" t="s">
        <v>12169</v>
      </c>
      <c r="M653" s="5" t="s">
        <v>53</v>
      </c>
      <c r="N653" s="5" t="s">
        <v>38</v>
      </c>
      <c r="O653" s="5" t="b">
        <f t="shared" ca="1" si="0"/>
        <v>1</v>
      </c>
      <c r="P653" s="5"/>
      <c r="Q653" s="5"/>
      <c r="R653" s="5"/>
      <c r="S653" s="5"/>
      <c r="T653" s="5"/>
      <c r="U653" s="5"/>
      <c r="V653" s="5"/>
      <c r="W653" s="5"/>
      <c r="X653" s="5"/>
      <c r="Y653" s="5"/>
      <c r="Z653" s="5"/>
      <c r="AA653" s="5"/>
      <c r="AB653" s="5"/>
      <c r="AC653" s="5"/>
      <c r="AD653" s="5"/>
      <c r="AE653" s="5"/>
    </row>
    <row r="654" spans="1:31" ht="21" customHeight="1">
      <c r="A654" s="5" t="s">
        <v>248</v>
      </c>
      <c r="B654" s="5" t="s">
        <v>12069</v>
      </c>
      <c r="C654" s="5" t="s">
        <v>27</v>
      </c>
      <c r="D654" s="5" t="s">
        <v>290</v>
      </c>
      <c r="E654" s="5" t="s">
        <v>29</v>
      </c>
      <c r="F654" s="7">
        <v>10</v>
      </c>
      <c r="G654" s="7">
        <v>15</v>
      </c>
      <c r="H654" s="5" t="s">
        <v>56</v>
      </c>
      <c r="I654" s="5" t="s">
        <v>31</v>
      </c>
      <c r="J654" s="5" t="s">
        <v>817</v>
      </c>
      <c r="K654" s="5" t="s">
        <v>12071</v>
      </c>
      <c r="L654" s="5" t="s">
        <v>12073</v>
      </c>
      <c r="M654" s="5" t="s">
        <v>37</v>
      </c>
      <c r="N654" s="5" t="s">
        <v>55</v>
      </c>
      <c r="O654" s="5" t="b">
        <f t="shared" ca="1" si="0"/>
        <v>1</v>
      </c>
      <c r="P654" s="5" t="b">
        <f t="shared" ref="P654:P655" ca="1" si="73">IFERROR(__xludf.DUMMYFUNCTION("REGEXMATCH(L654,""(?i)Java"")"),TRUE)</f>
        <v>1</v>
      </c>
      <c r="Q654" s="5"/>
      <c r="R654" s="5"/>
      <c r="S654" s="5"/>
      <c r="T654" s="5"/>
      <c r="U654" s="5"/>
      <c r="V654" s="5"/>
      <c r="W654" s="5"/>
      <c r="X654" s="5"/>
      <c r="Y654" s="5"/>
      <c r="Z654" s="5"/>
      <c r="AA654" s="5"/>
      <c r="AB654" s="5"/>
      <c r="AC654" s="5"/>
      <c r="AD654" s="5"/>
      <c r="AE654" s="5"/>
    </row>
    <row r="655" spans="1:31" ht="21" customHeight="1">
      <c r="A655" s="5" t="s">
        <v>2758</v>
      </c>
      <c r="B655" s="5" t="s">
        <v>2759</v>
      </c>
      <c r="C655" s="5" t="s">
        <v>27</v>
      </c>
      <c r="D655" s="5" t="s">
        <v>575</v>
      </c>
      <c r="E655" s="5" t="s">
        <v>45</v>
      </c>
      <c r="F655" s="7">
        <v>10</v>
      </c>
      <c r="G655" s="7">
        <v>15</v>
      </c>
      <c r="H655" s="5" t="s">
        <v>56</v>
      </c>
      <c r="I655" s="5" t="s">
        <v>108</v>
      </c>
      <c r="J655" s="5" t="s">
        <v>2760</v>
      </c>
      <c r="K655" s="5" t="s">
        <v>2761</v>
      </c>
      <c r="L655" s="5" t="s">
        <v>2763</v>
      </c>
      <c r="M655" s="5" t="s">
        <v>53</v>
      </c>
      <c r="N655" s="5" t="s">
        <v>237</v>
      </c>
      <c r="O655" s="5" t="b">
        <f t="shared" ca="1" si="0"/>
        <v>1</v>
      </c>
      <c r="P655" s="5" t="b">
        <f t="shared" ca="1" si="73"/>
        <v>1</v>
      </c>
      <c r="Q655" s="5"/>
      <c r="R655" s="5"/>
      <c r="S655" s="5"/>
      <c r="T655" s="5"/>
      <c r="U655" s="5"/>
      <c r="V655" s="5"/>
      <c r="W655" s="5"/>
      <c r="X655" s="5"/>
      <c r="Y655" s="5"/>
      <c r="Z655" s="5"/>
      <c r="AA655" s="5"/>
      <c r="AB655" s="5"/>
      <c r="AC655" s="5"/>
      <c r="AD655" s="5"/>
      <c r="AE655" s="5"/>
    </row>
    <row r="656" spans="1:31" ht="21" customHeight="1">
      <c r="A656" s="5" t="s">
        <v>7050</v>
      </c>
      <c r="B656" s="5" t="s">
        <v>12187</v>
      </c>
      <c r="C656" s="5" t="s">
        <v>27</v>
      </c>
      <c r="D656" s="5" t="s">
        <v>575</v>
      </c>
      <c r="E656" s="5" t="s">
        <v>45</v>
      </c>
      <c r="F656" s="7">
        <v>10</v>
      </c>
      <c r="G656" s="7">
        <v>15</v>
      </c>
      <c r="H656" s="5" t="s">
        <v>56</v>
      </c>
      <c r="I656" s="5" t="s">
        <v>108</v>
      </c>
      <c r="J656" s="5" t="s">
        <v>403</v>
      </c>
      <c r="K656" s="5" t="s">
        <v>626</v>
      </c>
      <c r="L656" s="5" t="s">
        <v>12189</v>
      </c>
      <c r="M656" s="5" t="s">
        <v>100</v>
      </c>
      <c r="N656" s="5" t="s">
        <v>55</v>
      </c>
      <c r="O656" s="5" t="b">
        <f t="shared" ca="1" si="0"/>
        <v>1</v>
      </c>
      <c r="P656" s="5"/>
      <c r="Q656" s="5"/>
      <c r="R656" s="5"/>
      <c r="S656" s="5"/>
      <c r="T656" s="5"/>
      <c r="U656" s="5"/>
      <c r="V656" s="5"/>
      <c r="W656" s="5"/>
      <c r="X656" s="5"/>
      <c r="Y656" s="5"/>
      <c r="Z656" s="5"/>
      <c r="AA656" s="5"/>
      <c r="AB656" s="5"/>
      <c r="AC656" s="5"/>
      <c r="AD656" s="5"/>
      <c r="AE656" s="5"/>
    </row>
    <row r="657" spans="1:31" ht="21" customHeight="1">
      <c r="A657" s="5" t="s">
        <v>11631</v>
      </c>
      <c r="B657" s="5" t="s">
        <v>2969</v>
      </c>
      <c r="C657" s="5" t="s">
        <v>27</v>
      </c>
      <c r="D657" s="5" t="s">
        <v>575</v>
      </c>
      <c r="E657" s="5" t="s">
        <v>29</v>
      </c>
      <c r="F657" s="7">
        <v>10</v>
      </c>
      <c r="G657" s="7">
        <v>13</v>
      </c>
      <c r="H657" s="5" t="s">
        <v>1661</v>
      </c>
      <c r="I657" s="5" t="s">
        <v>108</v>
      </c>
      <c r="J657" s="5" t="s">
        <v>110</v>
      </c>
      <c r="K657" s="5" t="s">
        <v>2971</v>
      </c>
      <c r="L657" s="5" t="s">
        <v>11632</v>
      </c>
      <c r="M657" s="5" t="s">
        <v>100</v>
      </c>
      <c r="N657" s="5" t="s">
        <v>55</v>
      </c>
      <c r="O657" s="5" t="b">
        <f t="shared" ca="1" si="0"/>
        <v>1</v>
      </c>
      <c r="P657" s="5" t="b">
        <f t="shared" ref="P657:P658" ca="1" si="74">IFERROR(__xludf.DUMMYFUNCTION("REGEXMATCH(L657,""(?i)Java"")"),TRUE)</f>
        <v>1</v>
      </c>
      <c r="Q657" s="5"/>
      <c r="R657" s="5"/>
      <c r="S657" s="5"/>
      <c r="T657" s="5"/>
      <c r="U657" s="5"/>
      <c r="V657" s="5"/>
      <c r="W657" s="5"/>
      <c r="X657" s="5"/>
      <c r="Y657" s="5"/>
      <c r="Z657" s="5"/>
      <c r="AA657" s="5"/>
      <c r="AB657" s="5"/>
      <c r="AC657" s="5"/>
      <c r="AD657" s="5"/>
      <c r="AE657" s="5"/>
    </row>
    <row r="658" spans="1:31" ht="21" customHeight="1">
      <c r="A658" s="5" t="s">
        <v>12088</v>
      </c>
      <c r="B658" s="5" t="s">
        <v>12089</v>
      </c>
      <c r="C658" s="5" t="s">
        <v>27</v>
      </c>
      <c r="D658" s="5" t="s">
        <v>575</v>
      </c>
      <c r="E658" s="5" t="s">
        <v>45</v>
      </c>
      <c r="F658" s="7">
        <v>10</v>
      </c>
      <c r="G658" s="7">
        <v>15</v>
      </c>
      <c r="H658" s="5" t="s">
        <v>56</v>
      </c>
      <c r="I658" s="5" t="s">
        <v>31</v>
      </c>
      <c r="J658" s="5" t="s">
        <v>76</v>
      </c>
      <c r="K658" s="5" t="s">
        <v>12090</v>
      </c>
      <c r="L658" s="5" t="s">
        <v>12091</v>
      </c>
      <c r="M658" s="5" t="s">
        <v>53</v>
      </c>
      <c r="N658" s="5" t="s">
        <v>55</v>
      </c>
      <c r="O658" s="5" t="b">
        <f t="shared" ca="1" si="0"/>
        <v>1</v>
      </c>
      <c r="P658" s="5" t="b">
        <f t="shared" ca="1" si="74"/>
        <v>1</v>
      </c>
      <c r="Q658" s="5"/>
      <c r="R658" s="5"/>
      <c r="S658" s="5"/>
      <c r="T658" s="5"/>
      <c r="U658" s="5"/>
      <c r="V658" s="5"/>
      <c r="W658" s="5"/>
      <c r="X658" s="5"/>
      <c r="Y658" s="5"/>
      <c r="Z658" s="5"/>
      <c r="AA658" s="5"/>
      <c r="AB658" s="5"/>
      <c r="AC658" s="5"/>
      <c r="AD658" s="5"/>
      <c r="AE658" s="5"/>
    </row>
    <row r="659" spans="1:31" ht="21" customHeight="1">
      <c r="A659" s="5" t="s">
        <v>277</v>
      </c>
      <c r="B659" s="5" t="s">
        <v>12210</v>
      </c>
      <c r="C659" s="5" t="s">
        <v>27</v>
      </c>
      <c r="D659" s="5" t="s">
        <v>575</v>
      </c>
      <c r="E659" s="5" t="s">
        <v>29</v>
      </c>
      <c r="F659" s="7">
        <v>10</v>
      </c>
      <c r="G659" s="7">
        <v>15</v>
      </c>
      <c r="H659" s="5" t="s">
        <v>56</v>
      </c>
      <c r="I659" s="5" t="s">
        <v>108</v>
      </c>
      <c r="J659" s="5" t="s">
        <v>9892</v>
      </c>
      <c r="K659" s="5" t="s">
        <v>12211</v>
      </c>
      <c r="L659" s="9" t="s">
        <v>47</v>
      </c>
      <c r="M659" s="5" t="s">
        <v>37</v>
      </c>
      <c r="N659" s="5" t="s">
        <v>55</v>
      </c>
      <c r="O659" s="5" t="b">
        <f t="shared" ca="1" si="0"/>
        <v>1</v>
      </c>
      <c r="P659" s="9"/>
      <c r="Q659" s="5"/>
      <c r="R659" s="5"/>
      <c r="S659" s="5"/>
      <c r="T659" s="5"/>
      <c r="U659" s="5"/>
      <c r="V659" s="5"/>
      <c r="W659" s="5"/>
      <c r="X659" s="5"/>
      <c r="Y659" s="5"/>
      <c r="Z659" s="5"/>
      <c r="AA659" s="5"/>
      <c r="AB659" s="5"/>
      <c r="AC659" s="5"/>
      <c r="AD659" s="5"/>
      <c r="AE659" s="5"/>
    </row>
    <row r="660" spans="1:31" ht="21" customHeight="1">
      <c r="A660" s="5" t="s">
        <v>12216</v>
      </c>
      <c r="B660" s="5" t="s">
        <v>12217</v>
      </c>
      <c r="C660" s="5" t="s">
        <v>27</v>
      </c>
      <c r="D660" s="5" t="s">
        <v>105</v>
      </c>
      <c r="E660" s="5" t="s">
        <v>95</v>
      </c>
      <c r="F660" s="7">
        <v>10</v>
      </c>
      <c r="G660" s="7">
        <v>15</v>
      </c>
      <c r="H660" s="5" t="s">
        <v>56</v>
      </c>
      <c r="I660" s="5" t="s">
        <v>31</v>
      </c>
      <c r="J660" s="5" t="s">
        <v>57</v>
      </c>
      <c r="K660" s="9" t="s">
        <v>47</v>
      </c>
      <c r="L660" s="5" t="s">
        <v>12221</v>
      </c>
      <c r="M660" s="5" t="s">
        <v>100</v>
      </c>
      <c r="N660" s="5" t="s">
        <v>55</v>
      </c>
      <c r="O660" s="5" t="b">
        <f t="shared" ca="1" si="0"/>
        <v>1</v>
      </c>
      <c r="P660" s="5"/>
      <c r="Q660" s="5"/>
      <c r="R660" s="5"/>
      <c r="S660" s="5"/>
      <c r="T660" s="5"/>
      <c r="U660" s="5"/>
      <c r="V660" s="5"/>
      <c r="W660" s="5"/>
      <c r="X660" s="5"/>
      <c r="Y660" s="5"/>
      <c r="Z660" s="5"/>
      <c r="AA660" s="5"/>
      <c r="AB660" s="5"/>
      <c r="AC660" s="5"/>
      <c r="AD660" s="5"/>
      <c r="AE660" s="5"/>
    </row>
    <row r="661" spans="1:31" ht="21" customHeight="1">
      <c r="A661" s="5" t="s">
        <v>50</v>
      </c>
      <c r="B661" s="5" t="s">
        <v>12223</v>
      </c>
      <c r="C661" s="5" t="s">
        <v>27</v>
      </c>
      <c r="D661" s="5" t="s">
        <v>105</v>
      </c>
      <c r="E661" s="5" t="s">
        <v>29</v>
      </c>
      <c r="F661" s="7">
        <v>10</v>
      </c>
      <c r="G661" s="7">
        <v>15</v>
      </c>
      <c r="H661" s="5" t="s">
        <v>56</v>
      </c>
      <c r="I661" s="9" t="s">
        <v>24</v>
      </c>
      <c r="J661" s="5" t="s">
        <v>48</v>
      </c>
      <c r="K661" s="5" t="s">
        <v>12227</v>
      </c>
      <c r="L661" s="5" t="s">
        <v>12229</v>
      </c>
      <c r="M661" s="5" t="s">
        <v>53</v>
      </c>
      <c r="N661" s="5" t="s">
        <v>55</v>
      </c>
      <c r="O661" s="5" t="b">
        <f t="shared" ca="1" si="0"/>
        <v>1</v>
      </c>
      <c r="P661" s="5" t="b">
        <f ca="1">IFERROR(__xludf.DUMMYFUNCTION("REGEXMATCH(L661,""(?i)Java"")"),TRUE)</f>
        <v>1</v>
      </c>
      <c r="Q661" s="5"/>
      <c r="R661" s="5"/>
      <c r="S661" s="5"/>
      <c r="T661" s="5"/>
      <c r="U661" s="5"/>
      <c r="V661" s="5"/>
      <c r="W661" s="5"/>
      <c r="X661" s="5"/>
      <c r="Y661" s="5"/>
      <c r="Z661" s="5"/>
      <c r="AA661" s="5"/>
      <c r="AB661" s="5"/>
      <c r="AC661" s="5"/>
      <c r="AD661" s="5"/>
      <c r="AE661" s="5"/>
    </row>
    <row r="662" spans="1:31" ht="21" customHeight="1">
      <c r="A662" s="5" t="s">
        <v>10562</v>
      </c>
      <c r="B662" s="5" t="s">
        <v>11558</v>
      </c>
      <c r="C662" s="5" t="s">
        <v>27</v>
      </c>
      <c r="D662" s="5" t="s">
        <v>105</v>
      </c>
      <c r="E662" s="5" t="s">
        <v>45</v>
      </c>
      <c r="F662" s="7">
        <v>10</v>
      </c>
      <c r="G662" s="7">
        <v>15</v>
      </c>
      <c r="H662" s="5" t="s">
        <v>56</v>
      </c>
      <c r="I662" s="5" t="s">
        <v>108</v>
      </c>
      <c r="J662" s="5" t="s">
        <v>57</v>
      </c>
      <c r="K662" s="5" t="s">
        <v>11560</v>
      </c>
      <c r="L662" s="5" t="s">
        <v>11561</v>
      </c>
      <c r="M662" s="5" t="s">
        <v>53</v>
      </c>
      <c r="N662" s="5" t="s">
        <v>405</v>
      </c>
      <c r="O662" s="5" t="b">
        <f t="shared" ca="1" si="0"/>
        <v>1</v>
      </c>
      <c r="P662" s="5"/>
      <c r="Q662" s="5"/>
      <c r="R662" s="5"/>
      <c r="S662" s="5"/>
      <c r="T662" s="5"/>
      <c r="U662" s="5"/>
      <c r="V662" s="5"/>
      <c r="W662" s="5"/>
      <c r="X662" s="5"/>
      <c r="Y662" s="5"/>
      <c r="Z662" s="5"/>
      <c r="AA662" s="5"/>
      <c r="AB662" s="5"/>
      <c r="AC662" s="5"/>
      <c r="AD662" s="5"/>
      <c r="AE662" s="5"/>
    </row>
    <row r="663" spans="1:31" ht="21" customHeight="1">
      <c r="A663" s="5" t="s">
        <v>2591</v>
      </c>
      <c r="B663" s="5" t="s">
        <v>2593</v>
      </c>
      <c r="C663" s="5" t="s">
        <v>27</v>
      </c>
      <c r="D663" s="5" t="s">
        <v>105</v>
      </c>
      <c r="E663" s="5" t="s">
        <v>45</v>
      </c>
      <c r="F663" s="7">
        <v>10</v>
      </c>
      <c r="G663" s="7">
        <v>15</v>
      </c>
      <c r="H663" s="5" t="s">
        <v>56</v>
      </c>
      <c r="I663" s="5" t="s">
        <v>108</v>
      </c>
      <c r="J663" s="5" t="s">
        <v>2597</v>
      </c>
      <c r="K663" s="5" t="s">
        <v>2598</v>
      </c>
      <c r="L663" s="5" t="s">
        <v>2599</v>
      </c>
      <c r="M663" s="5" t="s">
        <v>37</v>
      </c>
      <c r="N663" s="5" t="s">
        <v>38</v>
      </c>
      <c r="O663" s="5" t="b">
        <f t="shared" ca="1" si="0"/>
        <v>1</v>
      </c>
      <c r="P663" s="5" t="b">
        <f ca="1">IFERROR(__xludf.DUMMYFUNCTION("REGEXMATCH(L663,""(?i)Java"")"),TRUE)</f>
        <v>1</v>
      </c>
      <c r="Q663" s="5"/>
      <c r="R663" s="5"/>
      <c r="S663" s="5"/>
      <c r="T663" s="5"/>
      <c r="U663" s="5"/>
      <c r="V663" s="5"/>
      <c r="W663" s="5"/>
      <c r="X663" s="5"/>
      <c r="Y663" s="5"/>
      <c r="Z663" s="5"/>
      <c r="AA663" s="5"/>
      <c r="AB663" s="5"/>
      <c r="AC663" s="5"/>
      <c r="AD663" s="5"/>
      <c r="AE663" s="5"/>
    </row>
    <row r="664" spans="1:31" ht="21" customHeight="1">
      <c r="A664" s="5" t="s">
        <v>6245</v>
      </c>
      <c r="B664" s="5" t="s">
        <v>12253</v>
      </c>
      <c r="C664" s="5" t="s">
        <v>27</v>
      </c>
      <c r="D664" s="5" t="s">
        <v>105</v>
      </c>
      <c r="E664" s="5" t="s">
        <v>45</v>
      </c>
      <c r="F664" s="7">
        <v>10</v>
      </c>
      <c r="G664" s="7">
        <v>15</v>
      </c>
      <c r="H664" s="5" t="s">
        <v>56</v>
      </c>
      <c r="I664" s="5" t="s">
        <v>31</v>
      </c>
      <c r="J664" s="5" t="s">
        <v>57</v>
      </c>
      <c r="K664" s="5" t="s">
        <v>660</v>
      </c>
      <c r="L664" s="5" t="s">
        <v>12254</v>
      </c>
      <c r="M664" s="5" t="s">
        <v>53</v>
      </c>
      <c r="N664" s="5" t="s">
        <v>55</v>
      </c>
      <c r="O664" s="5" t="b">
        <f t="shared" ca="1" si="0"/>
        <v>1</v>
      </c>
      <c r="P664" s="5"/>
      <c r="Q664" s="5"/>
      <c r="R664" s="5"/>
      <c r="S664" s="5"/>
      <c r="T664" s="5"/>
      <c r="U664" s="5"/>
      <c r="V664" s="5"/>
      <c r="W664" s="5"/>
      <c r="X664" s="5"/>
      <c r="Y664" s="5"/>
      <c r="Z664" s="5"/>
      <c r="AA664" s="5"/>
      <c r="AB664" s="5"/>
      <c r="AC664" s="5"/>
      <c r="AD664" s="5"/>
      <c r="AE664" s="5"/>
    </row>
    <row r="665" spans="1:31" ht="21" customHeight="1">
      <c r="A665" s="5" t="s">
        <v>277</v>
      </c>
      <c r="B665" s="5" t="s">
        <v>12008</v>
      </c>
      <c r="C665" s="5" t="s">
        <v>27</v>
      </c>
      <c r="D665" s="5" t="s">
        <v>105</v>
      </c>
      <c r="E665" s="5" t="s">
        <v>45</v>
      </c>
      <c r="F665" s="7">
        <v>10</v>
      </c>
      <c r="G665" s="7">
        <v>15</v>
      </c>
      <c r="H665" s="5" t="s">
        <v>56</v>
      </c>
      <c r="I665" s="5" t="s">
        <v>108</v>
      </c>
      <c r="J665" s="5" t="s">
        <v>11666</v>
      </c>
      <c r="K665" s="5" t="s">
        <v>12010</v>
      </c>
      <c r="L665" s="5" t="s">
        <v>12012</v>
      </c>
      <c r="M665" s="5" t="s">
        <v>37</v>
      </c>
      <c r="N665" s="5" t="s">
        <v>55</v>
      </c>
      <c r="O665" s="5" t="b">
        <f t="shared" ca="1" si="0"/>
        <v>1</v>
      </c>
      <c r="P665" s="5"/>
      <c r="Q665" s="5"/>
      <c r="R665" s="5"/>
      <c r="S665" s="5"/>
      <c r="T665" s="5"/>
      <c r="U665" s="5"/>
      <c r="V665" s="5"/>
      <c r="W665" s="5"/>
      <c r="X665" s="5"/>
      <c r="Y665" s="5"/>
      <c r="Z665" s="5"/>
      <c r="AA665" s="5"/>
      <c r="AB665" s="5"/>
      <c r="AC665" s="5"/>
      <c r="AD665" s="5"/>
      <c r="AE665" s="5"/>
    </row>
    <row r="666" spans="1:31" ht="21" customHeight="1">
      <c r="A666" s="5" t="s">
        <v>7050</v>
      </c>
      <c r="B666" s="5" t="s">
        <v>12262</v>
      </c>
      <c r="C666" s="5" t="s">
        <v>27</v>
      </c>
      <c r="D666" s="5" t="s">
        <v>105</v>
      </c>
      <c r="E666" s="5" t="s">
        <v>45</v>
      </c>
      <c r="F666" s="7">
        <v>10</v>
      </c>
      <c r="G666" s="7">
        <v>17</v>
      </c>
      <c r="H666" s="5" t="s">
        <v>4014</v>
      </c>
      <c r="I666" s="5" t="s">
        <v>108</v>
      </c>
      <c r="J666" s="5" t="s">
        <v>516</v>
      </c>
      <c r="K666" s="5" t="s">
        <v>12263</v>
      </c>
      <c r="L666" s="5" t="s">
        <v>12264</v>
      </c>
      <c r="M666" s="5" t="s">
        <v>42</v>
      </c>
      <c r="N666" s="5" t="s">
        <v>237</v>
      </c>
      <c r="O666" s="5" t="b">
        <f t="shared" ca="1" si="0"/>
        <v>1</v>
      </c>
      <c r="P666" s="5"/>
      <c r="Q666" s="5"/>
      <c r="R666" s="5"/>
      <c r="S666" s="5"/>
      <c r="T666" s="5"/>
      <c r="U666" s="5"/>
      <c r="V666" s="5"/>
      <c r="W666" s="5"/>
      <c r="X666" s="5"/>
      <c r="Y666" s="5"/>
      <c r="Z666" s="5"/>
      <c r="AA666" s="5"/>
      <c r="AB666" s="5"/>
      <c r="AC666" s="5"/>
      <c r="AD666" s="5"/>
      <c r="AE666" s="5"/>
    </row>
    <row r="667" spans="1:31" ht="21" customHeight="1">
      <c r="A667" s="5" t="s">
        <v>12266</v>
      </c>
      <c r="B667" s="5" t="s">
        <v>12267</v>
      </c>
      <c r="C667" s="5" t="s">
        <v>27</v>
      </c>
      <c r="D667" s="5" t="s">
        <v>80</v>
      </c>
      <c r="E667" s="5" t="s">
        <v>45</v>
      </c>
      <c r="F667" s="7">
        <v>10</v>
      </c>
      <c r="G667" s="7">
        <v>30</v>
      </c>
      <c r="H667" s="5" t="s">
        <v>2866</v>
      </c>
      <c r="I667" s="5" t="s">
        <v>66</v>
      </c>
      <c r="J667" s="5" t="s">
        <v>76</v>
      </c>
      <c r="K667" s="5" t="s">
        <v>12269</v>
      </c>
      <c r="L667" s="5" t="s">
        <v>12270</v>
      </c>
      <c r="M667" s="5" t="s">
        <v>53</v>
      </c>
      <c r="N667" s="5" t="s">
        <v>271</v>
      </c>
      <c r="O667" s="5" t="b">
        <f t="shared" ca="1" si="0"/>
        <v>1</v>
      </c>
      <c r="P667" s="5"/>
      <c r="Q667" s="5"/>
      <c r="R667" s="5"/>
      <c r="S667" s="5"/>
      <c r="T667" s="5"/>
      <c r="U667" s="5"/>
      <c r="V667" s="5"/>
      <c r="W667" s="5"/>
      <c r="X667" s="5"/>
      <c r="Y667" s="5"/>
      <c r="Z667" s="5"/>
      <c r="AA667" s="5"/>
      <c r="AB667" s="5"/>
      <c r="AC667" s="5"/>
      <c r="AD667" s="5"/>
      <c r="AE667" s="5"/>
    </row>
    <row r="668" spans="1:31" ht="21" customHeight="1">
      <c r="A668" s="5" t="s">
        <v>12274</v>
      </c>
      <c r="B668" s="5" t="s">
        <v>1786</v>
      </c>
      <c r="C668" s="5" t="s">
        <v>27</v>
      </c>
      <c r="D668" s="5" t="s">
        <v>80</v>
      </c>
      <c r="E668" s="5" t="s">
        <v>29</v>
      </c>
      <c r="F668" s="7">
        <v>10</v>
      </c>
      <c r="G668" s="7">
        <v>15</v>
      </c>
      <c r="H668" s="5" t="s">
        <v>56</v>
      </c>
      <c r="I668" s="5" t="s">
        <v>108</v>
      </c>
      <c r="J668" s="5" t="s">
        <v>252</v>
      </c>
      <c r="K668" s="5" t="s">
        <v>2269</v>
      </c>
      <c r="L668" s="5" t="s">
        <v>12276</v>
      </c>
      <c r="M668" s="5" t="s">
        <v>42</v>
      </c>
      <c r="N668" s="5" t="s">
        <v>38</v>
      </c>
      <c r="O668" s="5" t="b">
        <f t="shared" ca="1" si="0"/>
        <v>1</v>
      </c>
      <c r="P668" s="5"/>
      <c r="Q668" s="5"/>
      <c r="R668" s="5"/>
      <c r="S668" s="5"/>
      <c r="T668" s="5"/>
      <c r="U668" s="5"/>
      <c r="V668" s="5"/>
      <c r="W668" s="5"/>
      <c r="X668" s="5"/>
      <c r="Y668" s="5"/>
      <c r="Z668" s="5"/>
      <c r="AA668" s="5"/>
      <c r="AB668" s="5"/>
      <c r="AC668" s="5"/>
      <c r="AD668" s="5"/>
      <c r="AE668" s="5"/>
    </row>
    <row r="669" spans="1:31" ht="21" customHeight="1">
      <c r="A669" s="5" t="s">
        <v>713</v>
      </c>
      <c r="B669" s="5" t="s">
        <v>1907</v>
      </c>
      <c r="C669" s="5" t="s">
        <v>27</v>
      </c>
      <c r="D669" s="5" t="s">
        <v>80</v>
      </c>
      <c r="E669" s="5" t="s">
        <v>45</v>
      </c>
      <c r="F669" s="7">
        <v>10</v>
      </c>
      <c r="G669" s="7">
        <v>15</v>
      </c>
      <c r="H669" s="5" t="s">
        <v>56</v>
      </c>
      <c r="I669" s="5" t="s">
        <v>31</v>
      </c>
      <c r="J669" s="5" t="s">
        <v>110</v>
      </c>
      <c r="K669" s="5" t="s">
        <v>1909</v>
      </c>
      <c r="L669" s="5" t="s">
        <v>12284</v>
      </c>
      <c r="M669" s="5" t="s">
        <v>53</v>
      </c>
      <c r="N669" s="5" t="s">
        <v>55</v>
      </c>
      <c r="O669" s="5" t="b">
        <f t="shared" ca="1" si="0"/>
        <v>1</v>
      </c>
      <c r="P669" s="5"/>
      <c r="Q669" s="5"/>
      <c r="R669" s="5"/>
      <c r="S669" s="5"/>
      <c r="T669" s="5"/>
      <c r="U669" s="5"/>
      <c r="V669" s="5"/>
      <c r="W669" s="5"/>
      <c r="X669" s="5"/>
      <c r="Y669" s="5"/>
      <c r="Z669" s="5"/>
      <c r="AA669" s="5"/>
      <c r="AB669" s="5"/>
      <c r="AC669" s="5"/>
      <c r="AD669" s="5"/>
      <c r="AE669" s="5"/>
    </row>
    <row r="670" spans="1:31" ht="21" customHeight="1">
      <c r="A670" s="5" t="s">
        <v>277</v>
      </c>
      <c r="B670" s="5" t="s">
        <v>12290</v>
      </c>
      <c r="C670" s="5" t="s">
        <v>27</v>
      </c>
      <c r="D670" s="5" t="s">
        <v>80</v>
      </c>
      <c r="E670" s="5" t="s">
        <v>29</v>
      </c>
      <c r="F670" s="7">
        <v>10</v>
      </c>
      <c r="G670" s="7">
        <v>15</v>
      </c>
      <c r="H670" s="5" t="s">
        <v>56</v>
      </c>
      <c r="I670" s="5" t="s">
        <v>108</v>
      </c>
      <c r="J670" s="5" t="s">
        <v>76</v>
      </c>
      <c r="K670" s="5" t="s">
        <v>12292</v>
      </c>
      <c r="L670" s="5" t="s">
        <v>12293</v>
      </c>
      <c r="M670" s="5" t="s">
        <v>100</v>
      </c>
      <c r="N670" s="5" t="s">
        <v>55</v>
      </c>
      <c r="O670" s="5" t="b">
        <f t="shared" ca="1" si="0"/>
        <v>1</v>
      </c>
      <c r="P670" s="5"/>
      <c r="Q670" s="5"/>
      <c r="R670" s="5"/>
      <c r="S670" s="5"/>
      <c r="T670" s="5"/>
      <c r="U670" s="5"/>
      <c r="V670" s="5"/>
      <c r="W670" s="5"/>
      <c r="X670" s="5"/>
      <c r="Y670" s="5"/>
      <c r="Z670" s="5"/>
      <c r="AA670" s="5"/>
      <c r="AB670" s="5"/>
      <c r="AC670" s="5"/>
      <c r="AD670" s="5"/>
      <c r="AE670" s="5"/>
    </row>
    <row r="671" spans="1:31" ht="21" customHeight="1">
      <c r="A671" s="5" t="s">
        <v>2505</v>
      </c>
      <c r="B671" s="5" t="s">
        <v>2506</v>
      </c>
      <c r="C671" s="5" t="s">
        <v>27</v>
      </c>
      <c r="D671" s="5" t="s">
        <v>80</v>
      </c>
      <c r="E671" s="5" t="s">
        <v>45</v>
      </c>
      <c r="F671" s="7">
        <v>10</v>
      </c>
      <c r="G671" s="7">
        <v>13</v>
      </c>
      <c r="H671" s="5" t="s">
        <v>1661</v>
      </c>
      <c r="I671" s="5" t="s">
        <v>108</v>
      </c>
      <c r="J671" s="5" t="s">
        <v>110</v>
      </c>
      <c r="K671" s="5" t="s">
        <v>2511</v>
      </c>
      <c r="L671" s="5" t="s">
        <v>2513</v>
      </c>
      <c r="M671" s="5" t="s">
        <v>53</v>
      </c>
      <c r="N671" s="5" t="s">
        <v>55</v>
      </c>
      <c r="O671" s="5" t="b">
        <f t="shared" ca="1" si="0"/>
        <v>1</v>
      </c>
      <c r="P671" s="5" t="b">
        <f ca="1">IFERROR(__xludf.DUMMYFUNCTION("REGEXMATCH(L671,""(?i)Java"")"),TRUE)</f>
        <v>1</v>
      </c>
      <c r="Q671" s="5"/>
      <c r="R671" s="5"/>
      <c r="S671" s="5"/>
      <c r="T671" s="5"/>
      <c r="U671" s="5"/>
      <c r="V671" s="5"/>
      <c r="W671" s="5"/>
      <c r="X671" s="5"/>
      <c r="Y671" s="5"/>
      <c r="Z671" s="5"/>
      <c r="AA671" s="5"/>
      <c r="AB671" s="5"/>
      <c r="AC671" s="5"/>
      <c r="AD671" s="5"/>
      <c r="AE671" s="5"/>
    </row>
    <row r="672" spans="1:31" ht="21" customHeight="1">
      <c r="A672" s="5" t="s">
        <v>11827</v>
      </c>
      <c r="B672" s="5" t="s">
        <v>12301</v>
      </c>
      <c r="C672" s="5" t="s">
        <v>27</v>
      </c>
      <c r="D672" s="5" t="s">
        <v>80</v>
      </c>
      <c r="E672" s="5" t="s">
        <v>45</v>
      </c>
      <c r="F672" s="7">
        <v>10</v>
      </c>
      <c r="G672" s="7">
        <v>20</v>
      </c>
      <c r="H672" s="5" t="s">
        <v>144</v>
      </c>
      <c r="I672" s="5" t="s">
        <v>108</v>
      </c>
      <c r="J672" s="5" t="s">
        <v>48</v>
      </c>
      <c r="K672" s="5" t="s">
        <v>8718</v>
      </c>
      <c r="L672" s="5" t="s">
        <v>12302</v>
      </c>
      <c r="M672" s="5" t="s">
        <v>37</v>
      </c>
      <c r="N672" s="5" t="s">
        <v>55</v>
      </c>
      <c r="O672" s="5" t="b">
        <f t="shared" ca="1" si="0"/>
        <v>1</v>
      </c>
      <c r="P672" s="5"/>
      <c r="Q672" s="5"/>
      <c r="R672" s="5"/>
      <c r="S672" s="5"/>
      <c r="T672" s="5"/>
      <c r="U672" s="5"/>
      <c r="V672" s="5"/>
      <c r="W672" s="5"/>
      <c r="X672" s="5"/>
      <c r="Y672" s="5"/>
      <c r="Z672" s="5"/>
      <c r="AA672" s="5"/>
      <c r="AB672" s="5"/>
      <c r="AC672" s="5"/>
      <c r="AD672" s="5"/>
      <c r="AE672" s="5"/>
    </row>
    <row r="673" spans="1:31" ht="21" customHeight="1">
      <c r="A673" s="5" t="s">
        <v>11238</v>
      </c>
      <c r="B673" s="5" t="s">
        <v>11239</v>
      </c>
      <c r="C673" s="5" t="s">
        <v>27</v>
      </c>
      <c r="D673" s="5" t="s">
        <v>80</v>
      </c>
      <c r="E673" s="5" t="s">
        <v>29</v>
      </c>
      <c r="F673" s="7">
        <v>10</v>
      </c>
      <c r="G673" s="7">
        <v>15</v>
      </c>
      <c r="H673" s="5" t="s">
        <v>56</v>
      </c>
      <c r="I673" s="5" t="s">
        <v>31</v>
      </c>
      <c r="J673" s="5" t="s">
        <v>2567</v>
      </c>
      <c r="K673" s="5" t="s">
        <v>11240</v>
      </c>
      <c r="L673" s="5" t="s">
        <v>11241</v>
      </c>
      <c r="M673" s="5" t="s">
        <v>37</v>
      </c>
      <c r="N673" s="5" t="s">
        <v>237</v>
      </c>
      <c r="O673" s="5" t="b">
        <f t="shared" ca="1" si="0"/>
        <v>1</v>
      </c>
      <c r="P673" s="5" t="b">
        <f ca="1">IFERROR(__xludf.DUMMYFUNCTION("REGEXMATCH(L673,""(?i)Java"")"),TRUE)</f>
        <v>1</v>
      </c>
      <c r="Q673" s="5"/>
      <c r="R673" s="5"/>
      <c r="S673" s="5"/>
      <c r="T673" s="5"/>
      <c r="U673" s="5"/>
      <c r="V673" s="5"/>
      <c r="W673" s="5"/>
      <c r="X673" s="5"/>
      <c r="Y673" s="5"/>
      <c r="Z673" s="5"/>
      <c r="AA673" s="5"/>
      <c r="AB673" s="5"/>
      <c r="AC673" s="5"/>
      <c r="AD673" s="5"/>
      <c r="AE673" s="5"/>
    </row>
    <row r="674" spans="1:31" ht="21" customHeight="1">
      <c r="A674" s="5" t="s">
        <v>12307</v>
      </c>
      <c r="B674" s="5" t="s">
        <v>12308</v>
      </c>
      <c r="C674" s="5" t="s">
        <v>27</v>
      </c>
      <c r="D674" s="5" t="s">
        <v>80</v>
      </c>
      <c r="E674" s="5" t="s">
        <v>45</v>
      </c>
      <c r="F674" s="7">
        <v>10</v>
      </c>
      <c r="G674" s="7">
        <v>25</v>
      </c>
      <c r="H674" s="5" t="s">
        <v>2463</v>
      </c>
      <c r="I674" s="5" t="s">
        <v>108</v>
      </c>
      <c r="J674" s="5" t="s">
        <v>12310</v>
      </c>
      <c r="K674" s="5" t="s">
        <v>12311</v>
      </c>
      <c r="L674" s="5" t="s">
        <v>12313</v>
      </c>
      <c r="M674" s="5" t="s">
        <v>37</v>
      </c>
      <c r="N674" s="5" t="s">
        <v>55</v>
      </c>
      <c r="O674" s="5" t="b">
        <f t="shared" ca="1" si="0"/>
        <v>1</v>
      </c>
      <c r="P674" s="5"/>
      <c r="Q674" s="5"/>
      <c r="R674" s="5"/>
      <c r="S674" s="5"/>
      <c r="T674" s="5"/>
      <c r="U674" s="5"/>
      <c r="V674" s="5"/>
      <c r="W674" s="5"/>
      <c r="X674" s="5"/>
      <c r="Y674" s="5"/>
      <c r="Z674" s="5"/>
      <c r="AA674" s="5"/>
      <c r="AB674" s="5"/>
      <c r="AC674" s="5"/>
      <c r="AD674" s="5"/>
      <c r="AE674" s="5"/>
    </row>
    <row r="675" spans="1:31" ht="21" customHeight="1">
      <c r="A675" s="5" t="s">
        <v>12316</v>
      </c>
      <c r="B675" s="5" t="s">
        <v>12317</v>
      </c>
      <c r="C675" s="5" t="s">
        <v>27</v>
      </c>
      <c r="D675" s="5" t="s">
        <v>80</v>
      </c>
      <c r="E675" s="5" t="s">
        <v>45</v>
      </c>
      <c r="F675" s="7">
        <v>10</v>
      </c>
      <c r="G675" s="7">
        <v>15</v>
      </c>
      <c r="H675" s="5" t="s">
        <v>56</v>
      </c>
      <c r="I675" s="5" t="s">
        <v>125</v>
      </c>
      <c r="J675" s="5" t="s">
        <v>309</v>
      </c>
      <c r="K675" s="5" t="s">
        <v>12320</v>
      </c>
      <c r="L675" s="5" t="s">
        <v>12321</v>
      </c>
      <c r="M675" s="5" t="s">
        <v>37</v>
      </c>
      <c r="N675" s="5" t="s">
        <v>405</v>
      </c>
      <c r="O675" s="5" t="b">
        <f t="shared" ca="1" si="0"/>
        <v>1</v>
      </c>
      <c r="P675" s="5"/>
      <c r="Q675" s="5"/>
      <c r="R675" s="5"/>
      <c r="S675" s="5"/>
      <c r="T675" s="5"/>
      <c r="U675" s="5"/>
      <c r="V675" s="5"/>
      <c r="W675" s="5"/>
      <c r="X675" s="5"/>
      <c r="Y675" s="5"/>
      <c r="Z675" s="5"/>
      <c r="AA675" s="5"/>
      <c r="AB675" s="5"/>
      <c r="AC675" s="5"/>
      <c r="AD675" s="5"/>
      <c r="AE675" s="5"/>
    </row>
    <row r="676" spans="1:31" ht="21" customHeight="1">
      <c r="A676" s="5" t="s">
        <v>1457</v>
      </c>
      <c r="B676" s="5" t="s">
        <v>11636</v>
      </c>
      <c r="C676" s="5" t="s">
        <v>27</v>
      </c>
      <c r="D676" s="5" t="s">
        <v>80</v>
      </c>
      <c r="E676" s="5" t="s">
        <v>29</v>
      </c>
      <c r="F676" s="7">
        <v>10</v>
      </c>
      <c r="G676" s="7">
        <v>15</v>
      </c>
      <c r="H676" s="5" t="s">
        <v>56</v>
      </c>
      <c r="I676" s="5" t="s">
        <v>108</v>
      </c>
      <c r="J676" s="5" t="s">
        <v>76</v>
      </c>
      <c r="K676" s="5" t="s">
        <v>11639</v>
      </c>
      <c r="L676" s="5" t="s">
        <v>11640</v>
      </c>
      <c r="M676" s="5" t="s">
        <v>167</v>
      </c>
      <c r="N676" s="5" t="s">
        <v>55</v>
      </c>
      <c r="O676" s="5" t="b">
        <f t="shared" ca="1" si="0"/>
        <v>1</v>
      </c>
      <c r="P676" s="5" t="b">
        <f t="shared" ref="P676:P677" ca="1" si="75">IFERROR(__xludf.DUMMYFUNCTION("REGEXMATCH(L676,""(?i)Java"")"),TRUE)</f>
        <v>1</v>
      </c>
      <c r="Q676" s="5"/>
      <c r="R676" s="5"/>
      <c r="S676" s="5"/>
      <c r="T676" s="5"/>
      <c r="U676" s="5"/>
      <c r="V676" s="5"/>
      <c r="W676" s="5"/>
      <c r="X676" s="5"/>
      <c r="Y676" s="5"/>
      <c r="Z676" s="5"/>
      <c r="AA676" s="5"/>
      <c r="AB676" s="5"/>
      <c r="AC676" s="5"/>
      <c r="AD676" s="5"/>
      <c r="AE676" s="5"/>
    </row>
    <row r="677" spans="1:31" ht="21" customHeight="1">
      <c r="A677" s="5" t="s">
        <v>11830</v>
      </c>
      <c r="B677" s="5" t="s">
        <v>11833</v>
      </c>
      <c r="C677" s="5" t="s">
        <v>27</v>
      </c>
      <c r="D677" s="5" t="s">
        <v>80</v>
      </c>
      <c r="E677" s="5" t="s">
        <v>45</v>
      </c>
      <c r="F677" s="7">
        <v>10</v>
      </c>
      <c r="G677" s="7">
        <v>20</v>
      </c>
      <c r="H677" s="5" t="s">
        <v>144</v>
      </c>
      <c r="I677" s="5" t="s">
        <v>125</v>
      </c>
      <c r="J677" s="5" t="s">
        <v>11835</v>
      </c>
      <c r="K677" s="5" t="s">
        <v>11836</v>
      </c>
      <c r="L677" s="5" t="s">
        <v>11837</v>
      </c>
      <c r="M677" s="5" t="s">
        <v>37</v>
      </c>
      <c r="N677" s="5" t="s">
        <v>237</v>
      </c>
      <c r="O677" s="5" t="b">
        <f t="shared" ca="1" si="0"/>
        <v>1</v>
      </c>
      <c r="P677" s="5" t="b">
        <f t="shared" ca="1" si="75"/>
        <v>1</v>
      </c>
      <c r="Q677" s="5"/>
      <c r="R677" s="5"/>
      <c r="S677" s="5"/>
      <c r="T677" s="5"/>
      <c r="U677" s="5"/>
      <c r="V677" s="5"/>
      <c r="W677" s="5"/>
      <c r="X677" s="5"/>
      <c r="Y677" s="5"/>
      <c r="Z677" s="5"/>
      <c r="AA677" s="5"/>
      <c r="AB677" s="5"/>
      <c r="AC677" s="5"/>
      <c r="AD677" s="5"/>
      <c r="AE677" s="5"/>
    </row>
    <row r="678" spans="1:31" ht="21" customHeight="1">
      <c r="A678" s="5" t="s">
        <v>12331</v>
      </c>
      <c r="B678" s="5" t="s">
        <v>12332</v>
      </c>
      <c r="C678" s="5" t="s">
        <v>27</v>
      </c>
      <c r="D678" s="5" t="s">
        <v>80</v>
      </c>
      <c r="E678" s="5" t="s">
        <v>45</v>
      </c>
      <c r="F678" s="7">
        <v>10</v>
      </c>
      <c r="G678" s="7">
        <v>15</v>
      </c>
      <c r="H678" s="5" t="s">
        <v>56</v>
      </c>
      <c r="I678" s="9" t="s">
        <v>24</v>
      </c>
      <c r="J678" s="5" t="s">
        <v>48</v>
      </c>
      <c r="K678" s="5" t="s">
        <v>12333</v>
      </c>
      <c r="L678" s="5" t="s">
        <v>12334</v>
      </c>
      <c r="M678" s="5" t="s">
        <v>167</v>
      </c>
      <c r="N678" s="5" t="s">
        <v>55</v>
      </c>
      <c r="O678" s="5" t="b">
        <f t="shared" ca="1" si="0"/>
        <v>1</v>
      </c>
      <c r="P678" s="5"/>
      <c r="Q678" s="5"/>
      <c r="R678" s="5"/>
      <c r="S678" s="5"/>
      <c r="T678" s="5"/>
      <c r="U678" s="5"/>
      <c r="V678" s="5"/>
      <c r="W678" s="5"/>
      <c r="X678" s="5"/>
      <c r="Y678" s="5"/>
      <c r="Z678" s="5"/>
      <c r="AA678" s="5"/>
      <c r="AB678" s="5"/>
      <c r="AC678" s="5"/>
      <c r="AD678" s="5"/>
      <c r="AE678" s="5"/>
    </row>
    <row r="679" spans="1:31" ht="21" customHeight="1">
      <c r="A679" s="5" t="s">
        <v>396</v>
      </c>
      <c r="B679" s="5" t="s">
        <v>11712</v>
      </c>
      <c r="C679" s="5" t="s">
        <v>27</v>
      </c>
      <c r="D679" s="5" t="s">
        <v>80</v>
      </c>
      <c r="E679" s="5" t="s">
        <v>45</v>
      </c>
      <c r="F679" s="7">
        <v>10</v>
      </c>
      <c r="G679" s="7">
        <v>15</v>
      </c>
      <c r="H679" s="5" t="s">
        <v>56</v>
      </c>
      <c r="I679" s="9" t="s">
        <v>24</v>
      </c>
      <c r="J679" s="5" t="s">
        <v>126</v>
      </c>
      <c r="K679" s="5" t="s">
        <v>11929</v>
      </c>
      <c r="L679" s="5" t="s">
        <v>11931</v>
      </c>
      <c r="M679" s="5" t="s">
        <v>167</v>
      </c>
      <c r="N679" s="5" t="s">
        <v>55</v>
      </c>
      <c r="O679" s="5" t="b">
        <f t="shared" ca="1" si="0"/>
        <v>1</v>
      </c>
      <c r="P679" s="5" t="b">
        <f t="shared" ref="P679:P682" ca="1" si="76">IFERROR(__xludf.DUMMYFUNCTION("REGEXMATCH(L679,""(?i)Java"")"),TRUE)</f>
        <v>1</v>
      </c>
      <c r="Q679" s="5"/>
      <c r="R679" s="5"/>
      <c r="S679" s="5"/>
      <c r="T679" s="5"/>
      <c r="U679" s="5"/>
      <c r="V679" s="5"/>
      <c r="W679" s="5"/>
      <c r="X679" s="5"/>
      <c r="Y679" s="5"/>
      <c r="Z679" s="5"/>
      <c r="AA679" s="5"/>
      <c r="AB679" s="5"/>
      <c r="AC679" s="5"/>
      <c r="AD679" s="5"/>
      <c r="AE679" s="5"/>
    </row>
    <row r="680" spans="1:31" ht="21" customHeight="1">
      <c r="A680" s="5" t="s">
        <v>1457</v>
      </c>
      <c r="B680" s="5" t="s">
        <v>11950</v>
      </c>
      <c r="C680" s="5" t="s">
        <v>27</v>
      </c>
      <c r="D680" s="5" t="s">
        <v>80</v>
      </c>
      <c r="E680" s="5" t="s">
        <v>45</v>
      </c>
      <c r="F680" s="7">
        <v>10</v>
      </c>
      <c r="G680" s="7">
        <v>15</v>
      </c>
      <c r="H680" s="5" t="s">
        <v>56</v>
      </c>
      <c r="I680" s="5" t="s">
        <v>66</v>
      </c>
      <c r="J680" s="5" t="s">
        <v>161</v>
      </c>
      <c r="K680" s="5" t="s">
        <v>11951</v>
      </c>
      <c r="L680" s="5" t="s">
        <v>11953</v>
      </c>
      <c r="M680" s="5" t="s">
        <v>42</v>
      </c>
      <c r="N680" s="5" t="s">
        <v>237</v>
      </c>
      <c r="O680" s="5" t="b">
        <f t="shared" ca="1" si="0"/>
        <v>1</v>
      </c>
      <c r="P680" s="5" t="b">
        <f t="shared" ca="1" si="76"/>
        <v>1</v>
      </c>
      <c r="Q680" s="5"/>
      <c r="R680" s="5"/>
      <c r="S680" s="5"/>
      <c r="T680" s="5"/>
      <c r="U680" s="5"/>
      <c r="V680" s="5"/>
      <c r="W680" s="5"/>
      <c r="X680" s="5"/>
      <c r="Y680" s="5"/>
      <c r="Z680" s="5"/>
      <c r="AA680" s="5"/>
      <c r="AB680" s="5"/>
      <c r="AC680" s="5"/>
      <c r="AD680" s="5"/>
      <c r="AE680" s="5"/>
    </row>
    <row r="681" spans="1:31" ht="21" customHeight="1">
      <c r="A681" s="5" t="s">
        <v>12348</v>
      </c>
      <c r="B681" s="5" t="s">
        <v>3416</v>
      </c>
      <c r="C681" s="5" t="s">
        <v>27</v>
      </c>
      <c r="D681" s="5" t="s">
        <v>80</v>
      </c>
      <c r="E681" s="5" t="s">
        <v>45</v>
      </c>
      <c r="F681" s="7">
        <v>10</v>
      </c>
      <c r="G681" s="7">
        <v>25</v>
      </c>
      <c r="H681" s="5" t="s">
        <v>2463</v>
      </c>
      <c r="I681" s="5" t="s">
        <v>66</v>
      </c>
      <c r="J681" s="5" t="s">
        <v>2745</v>
      </c>
      <c r="K681" s="5" t="s">
        <v>3418</v>
      </c>
      <c r="L681" s="5" t="s">
        <v>12349</v>
      </c>
      <c r="M681" s="5" t="s">
        <v>167</v>
      </c>
      <c r="N681" s="5" t="s">
        <v>237</v>
      </c>
      <c r="O681" s="5" t="b">
        <f t="shared" ca="1" si="0"/>
        <v>1</v>
      </c>
      <c r="P681" s="5" t="b">
        <f t="shared" ca="1" si="76"/>
        <v>1</v>
      </c>
      <c r="Q681" s="5"/>
      <c r="R681" s="5"/>
      <c r="S681" s="5"/>
      <c r="T681" s="5"/>
      <c r="U681" s="5"/>
      <c r="V681" s="5"/>
      <c r="W681" s="5"/>
      <c r="X681" s="5"/>
      <c r="Y681" s="5"/>
      <c r="Z681" s="5"/>
      <c r="AA681" s="5"/>
      <c r="AB681" s="5"/>
      <c r="AC681" s="5"/>
      <c r="AD681" s="5"/>
      <c r="AE681" s="5"/>
    </row>
    <row r="682" spans="1:31" ht="21" customHeight="1">
      <c r="A682" s="5" t="s">
        <v>11432</v>
      </c>
      <c r="B682" s="5" t="s">
        <v>2744</v>
      </c>
      <c r="C682" s="5" t="s">
        <v>27</v>
      </c>
      <c r="D682" s="5" t="s">
        <v>266</v>
      </c>
      <c r="E682" s="5" t="s">
        <v>45</v>
      </c>
      <c r="F682" s="7">
        <v>10</v>
      </c>
      <c r="G682" s="7">
        <v>15</v>
      </c>
      <c r="H682" s="5" t="s">
        <v>56</v>
      </c>
      <c r="I682" s="5" t="s">
        <v>108</v>
      </c>
      <c r="J682" s="5" t="s">
        <v>598</v>
      </c>
      <c r="K682" s="5" t="s">
        <v>11433</v>
      </c>
      <c r="L682" s="5" t="s">
        <v>11434</v>
      </c>
      <c r="M682" s="5" t="s">
        <v>37</v>
      </c>
      <c r="N682" s="5" t="s">
        <v>55</v>
      </c>
      <c r="O682" s="5" t="b">
        <f t="shared" ca="1" si="0"/>
        <v>1</v>
      </c>
      <c r="P682" s="5" t="b">
        <f t="shared" ca="1" si="76"/>
        <v>1</v>
      </c>
      <c r="Q682" s="5"/>
      <c r="R682" s="5"/>
      <c r="S682" s="5"/>
      <c r="T682" s="5"/>
      <c r="U682" s="5"/>
      <c r="V682" s="5"/>
      <c r="W682" s="5"/>
      <c r="X682" s="5"/>
      <c r="Y682" s="5"/>
      <c r="Z682" s="5"/>
      <c r="AA682" s="5"/>
      <c r="AB682" s="5"/>
      <c r="AC682" s="5"/>
      <c r="AD682" s="5"/>
      <c r="AE682" s="5"/>
    </row>
    <row r="683" spans="1:31" ht="21" customHeight="1">
      <c r="A683" s="5" t="s">
        <v>7050</v>
      </c>
      <c r="B683" s="5" t="s">
        <v>12360</v>
      </c>
      <c r="C683" s="5" t="s">
        <v>27</v>
      </c>
      <c r="D683" s="5" t="s">
        <v>266</v>
      </c>
      <c r="E683" s="5" t="s">
        <v>45</v>
      </c>
      <c r="F683" s="7">
        <v>10</v>
      </c>
      <c r="G683" s="7">
        <v>15</v>
      </c>
      <c r="H683" s="5" t="s">
        <v>56</v>
      </c>
      <c r="I683" s="5" t="s">
        <v>108</v>
      </c>
      <c r="J683" s="5" t="s">
        <v>110</v>
      </c>
      <c r="K683" s="5" t="s">
        <v>4802</v>
      </c>
      <c r="L683" s="5" t="s">
        <v>12362</v>
      </c>
      <c r="M683" s="5" t="s">
        <v>100</v>
      </c>
      <c r="N683" s="5" t="s">
        <v>55</v>
      </c>
      <c r="O683" s="5" t="b">
        <f t="shared" ca="1" si="0"/>
        <v>1</v>
      </c>
      <c r="P683" s="5"/>
      <c r="Q683" s="5"/>
      <c r="R683" s="5"/>
      <c r="S683" s="5"/>
      <c r="T683" s="5"/>
      <c r="U683" s="5"/>
      <c r="V683" s="5"/>
      <c r="W683" s="5"/>
      <c r="X683" s="5"/>
      <c r="Y683" s="5"/>
      <c r="Z683" s="5"/>
      <c r="AA683" s="5"/>
      <c r="AB683" s="5"/>
      <c r="AC683" s="5"/>
      <c r="AD683" s="5"/>
      <c r="AE683" s="5"/>
    </row>
    <row r="684" spans="1:31" ht="21" customHeight="1">
      <c r="A684" s="5" t="s">
        <v>4285</v>
      </c>
      <c r="B684" s="5" t="s">
        <v>1132</v>
      </c>
      <c r="C684" s="5" t="s">
        <v>27</v>
      </c>
      <c r="D684" s="5" t="s">
        <v>1084</v>
      </c>
      <c r="E684" s="5" t="s">
        <v>45</v>
      </c>
      <c r="F684" s="7">
        <v>10</v>
      </c>
      <c r="G684" s="7">
        <v>15</v>
      </c>
      <c r="H684" s="5" t="s">
        <v>56</v>
      </c>
      <c r="I684" s="5" t="s">
        <v>31</v>
      </c>
      <c r="J684" s="5" t="s">
        <v>608</v>
      </c>
      <c r="K684" s="5" t="s">
        <v>1135</v>
      </c>
      <c r="L684" s="5" t="s">
        <v>12365</v>
      </c>
      <c r="M684" s="5" t="s">
        <v>53</v>
      </c>
      <c r="N684" s="5" t="s">
        <v>55</v>
      </c>
      <c r="O684" s="5" t="b">
        <f t="shared" ca="1" si="0"/>
        <v>1</v>
      </c>
      <c r="P684" s="5"/>
      <c r="Q684" s="5"/>
      <c r="R684" s="5"/>
      <c r="S684" s="5"/>
      <c r="T684" s="5"/>
      <c r="U684" s="5"/>
      <c r="V684" s="5"/>
      <c r="W684" s="5"/>
      <c r="X684" s="5"/>
      <c r="Y684" s="5"/>
      <c r="Z684" s="5"/>
      <c r="AA684" s="5"/>
      <c r="AB684" s="5"/>
      <c r="AC684" s="5"/>
      <c r="AD684" s="5"/>
      <c r="AE684" s="5"/>
    </row>
    <row r="685" spans="1:31" ht="21" customHeight="1">
      <c r="A685" s="5" t="s">
        <v>10438</v>
      </c>
      <c r="B685" s="5" t="s">
        <v>11467</v>
      </c>
      <c r="C685" s="5" t="s">
        <v>27</v>
      </c>
      <c r="D685" s="5" t="s">
        <v>119</v>
      </c>
      <c r="E685" s="5" t="s">
        <v>45</v>
      </c>
      <c r="F685" s="7">
        <v>10</v>
      </c>
      <c r="G685" s="7">
        <v>20</v>
      </c>
      <c r="H685" s="5" t="s">
        <v>144</v>
      </c>
      <c r="I685" s="5" t="s">
        <v>66</v>
      </c>
      <c r="J685" s="5" t="s">
        <v>7531</v>
      </c>
      <c r="K685" s="5" t="s">
        <v>11471</v>
      </c>
      <c r="L685" s="5" t="s">
        <v>11472</v>
      </c>
      <c r="M685" s="5" t="s">
        <v>37</v>
      </c>
      <c r="N685" s="5" t="s">
        <v>55</v>
      </c>
      <c r="O685" s="5" t="b">
        <f t="shared" ca="1" si="0"/>
        <v>1</v>
      </c>
      <c r="P685" s="5" t="b">
        <f ca="1">IFERROR(__xludf.DUMMYFUNCTION("REGEXMATCH(L685,""(?i)Java"")"),TRUE)</f>
        <v>1</v>
      </c>
      <c r="Q685" s="5"/>
      <c r="R685" s="5"/>
      <c r="S685" s="5"/>
      <c r="T685" s="5"/>
      <c r="U685" s="5"/>
      <c r="V685" s="5"/>
      <c r="W685" s="5"/>
      <c r="X685" s="5"/>
      <c r="Y685" s="5"/>
      <c r="Z685" s="5"/>
      <c r="AA685" s="5"/>
      <c r="AB685" s="5"/>
      <c r="AC685" s="5"/>
      <c r="AD685" s="5"/>
      <c r="AE685" s="5"/>
    </row>
    <row r="686" spans="1:31" ht="21" customHeight="1">
      <c r="A686" s="5" t="s">
        <v>12375</v>
      </c>
      <c r="B686" s="5" t="s">
        <v>12376</v>
      </c>
      <c r="C686" s="5" t="s">
        <v>27</v>
      </c>
      <c r="D686" s="5" t="s">
        <v>119</v>
      </c>
      <c r="E686" s="5" t="s">
        <v>45</v>
      </c>
      <c r="F686" s="7">
        <v>10</v>
      </c>
      <c r="G686" s="7">
        <v>20</v>
      </c>
      <c r="H686" s="5" t="s">
        <v>144</v>
      </c>
      <c r="I686" s="5" t="s">
        <v>125</v>
      </c>
      <c r="J686" s="5" t="s">
        <v>382</v>
      </c>
      <c r="K686" s="5" t="s">
        <v>12377</v>
      </c>
      <c r="L686" s="9" t="s">
        <v>47</v>
      </c>
      <c r="M686" s="5" t="s">
        <v>42</v>
      </c>
      <c r="N686" s="5" t="s">
        <v>237</v>
      </c>
      <c r="O686" s="5" t="b">
        <f t="shared" ca="1" si="0"/>
        <v>1</v>
      </c>
      <c r="P686" s="9"/>
      <c r="Q686" s="5"/>
      <c r="R686" s="5"/>
      <c r="S686" s="5"/>
      <c r="T686" s="5"/>
      <c r="U686" s="5"/>
      <c r="V686" s="5"/>
      <c r="W686" s="5"/>
      <c r="X686" s="5"/>
      <c r="Y686" s="5"/>
      <c r="Z686" s="5"/>
      <c r="AA686" s="5"/>
      <c r="AB686" s="5"/>
      <c r="AC686" s="5"/>
      <c r="AD686" s="5"/>
      <c r="AE686" s="5"/>
    </row>
    <row r="687" spans="1:31" ht="21" customHeight="1">
      <c r="A687" s="5" t="s">
        <v>11936</v>
      </c>
      <c r="B687" s="5" t="s">
        <v>11937</v>
      </c>
      <c r="C687" s="5" t="s">
        <v>27</v>
      </c>
      <c r="D687" s="5" t="s">
        <v>119</v>
      </c>
      <c r="E687" s="5" t="s">
        <v>45</v>
      </c>
      <c r="F687" s="7">
        <v>10</v>
      </c>
      <c r="G687" s="7">
        <v>15</v>
      </c>
      <c r="H687" s="5" t="s">
        <v>56</v>
      </c>
      <c r="I687" s="5" t="s">
        <v>108</v>
      </c>
      <c r="J687" s="5" t="s">
        <v>57</v>
      </c>
      <c r="K687" s="5" t="s">
        <v>11942</v>
      </c>
      <c r="L687" s="5" t="s">
        <v>11943</v>
      </c>
      <c r="M687" s="5" t="s">
        <v>100</v>
      </c>
      <c r="N687" s="5" t="s">
        <v>271</v>
      </c>
      <c r="O687" s="5" t="b">
        <f t="shared" ca="1" si="0"/>
        <v>1</v>
      </c>
      <c r="P687" s="5" t="b">
        <f ca="1">IFERROR(__xludf.DUMMYFUNCTION("REGEXMATCH(L687,""(?i)Java"")"),TRUE)</f>
        <v>1</v>
      </c>
      <c r="Q687" s="5"/>
      <c r="R687" s="5"/>
      <c r="S687" s="5"/>
      <c r="T687" s="5"/>
      <c r="U687" s="5"/>
      <c r="V687" s="5"/>
      <c r="W687" s="5"/>
      <c r="X687" s="5"/>
      <c r="Y687" s="5"/>
      <c r="Z687" s="5"/>
      <c r="AA687" s="5"/>
      <c r="AB687" s="5"/>
      <c r="AC687" s="5"/>
      <c r="AD687" s="5"/>
      <c r="AE687" s="5"/>
    </row>
    <row r="688" spans="1:31" ht="21" customHeight="1">
      <c r="A688" s="5" t="s">
        <v>277</v>
      </c>
      <c r="B688" s="5" t="s">
        <v>11243</v>
      </c>
      <c r="C688" s="5" t="s">
        <v>27</v>
      </c>
      <c r="D688" s="12" t="s">
        <v>47</v>
      </c>
      <c r="E688" s="5" t="s">
        <v>45</v>
      </c>
      <c r="F688" s="7">
        <v>10</v>
      </c>
      <c r="G688" s="7">
        <v>15</v>
      </c>
      <c r="H688" s="5" t="s">
        <v>56</v>
      </c>
      <c r="I688" s="5" t="s">
        <v>31</v>
      </c>
      <c r="J688" s="5" t="s">
        <v>11246</v>
      </c>
      <c r="K688" s="5" t="s">
        <v>11247</v>
      </c>
      <c r="L688" s="5" t="s">
        <v>11248</v>
      </c>
      <c r="M688" s="5" t="s">
        <v>648</v>
      </c>
      <c r="N688" s="5" t="s">
        <v>38</v>
      </c>
      <c r="O688" s="5" t="b">
        <f t="shared" ca="1" si="0"/>
        <v>1</v>
      </c>
      <c r="P688" s="5"/>
      <c r="Q688" s="5"/>
      <c r="R688" s="5"/>
      <c r="S688" s="5"/>
      <c r="T688" s="5"/>
      <c r="U688" s="5"/>
      <c r="V688" s="5"/>
      <c r="W688" s="5"/>
      <c r="X688" s="5"/>
      <c r="Y688" s="5"/>
      <c r="Z688" s="5"/>
      <c r="AA688" s="5"/>
      <c r="AB688" s="5"/>
      <c r="AC688" s="5"/>
      <c r="AD688" s="5"/>
      <c r="AE688" s="5"/>
    </row>
    <row r="689" spans="1:31" ht="21" customHeight="1">
      <c r="A689" s="5" t="s">
        <v>10836</v>
      </c>
      <c r="B689" s="5" t="s">
        <v>2376</v>
      </c>
      <c r="C689" s="5" t="s">
        <v>27</v>
      </c>
      <c r="D689" s="12" t="s">
        <v>47</v>
      </c>
      <c r="E689" s="5" t="s">
        <v>45</v>
      </c>
      <c r="F689" s="7">
        <v>10</v>
      </c>
      <c r="G689" s="7">
        <v>20</v>
      </c>
      <c r="H689" s="5" t="s">
        <v>144</v>
      </c>
      <c r="I689" s="5" t="s">
        <v>66</v>
      </c>
      <c r="J689" s="5" t="s">
        <v>2378</v>
      </c>
      <c r="K689" s="5" t="s">
        <v>10837</v>
      </c>
      <c r="L689" s="5" t="s">
        <v>10838</v>
      </c>
      <c r="M689" s="5" t="s">
        <v>37</v>
      </c>
      <c r="N689" s="5" t="s">
        <v>55</v>
      </c>
      <c r="O689" s="5" t="b">
        <f t="shared" ca="1" si="0"/>
        <v>1</v>
      </c>
      <c r="P689" s="5"/>
      <c r="Q689" s="5"/>
      <c r="R689" s="5"/>
      <c r="S689" s="5"/>
      <c r="T689" s="5"/>
      <c r="U689" s="5"/>
      <c r="V689" s="5"/>
      <c r="W689" s="5"/>
      <c r="X689" s="5"/>
      <c r="Y689" s="5"/>
      <c r="Z689" s="5"/>
      <c r="AA689" s="5"/>
      <c r="AB689" s="5"/>
      <c r="AC689" s="5"/>
      <c r="AD689" s="5"/>
      <c r="AE689" s="5"/>
    </row>
    <row r="690" spans="1:31" ht="21" customHeight="1">
      <c r="A690" s="5" t="s">
        <v>10878</v>
      </c>
      <c r="B690" s="5" t="s">
        <v>10879</v>
      </c>
      <c r="C690" s="5" t="s">
        <v>27</v>
      </c>
      <c r="D690" s="12" t="s">
        <v>47</v>
      </c>
      <c r="E690" s="5" t="s">
        <v>29</v>
      </c>
      <c r="F690" s="7">
        <v>10</v>
      </c>
      <c r="G690" s="7">
        <v>15</v>
      </c>
      <c r="H690" s="5" t="s">
        <v>56</v>
      </c>
      <c r="I690" s="5" t="s">
        <v>31</v>
      </c>
      <c r="J690" s="5" t="s">
        <v>942</v>
      </c>
      <c r="K690" s="5" t="s">
        <v>6958</v>
      </c>
      <c r="L690" s="9" t="s">
        <v>47</v>
      </c>
      <c r="M690" s="5" t="s">
        <v>53</v>
      </c>
      <c r="N690" s="5" t="s">
        <v>55</v>
      </c>
      <c r="O690" s="5" t="b">
        <f t="shared" ca="1" si="0"/>
        <v>1</v>
      </c>
      <c r="P690" s="9"/>
      <c r="Q690" s="5"/>
      <c r="R690" s="5"/>
      <c r="S690" s="5"/>
      <c r="T690" s="5"/>
      <c r="U690" s="5"/>
      <c r="V690" s="5"/>
      <c r="W690" s="5"/>
      <c r="X690" s="5"/>
      <c r="Y690" s="5"/>
      <c r="Z690" s="5"/>
      <c r="AA690" s="5"/>
      <c r="AB690" s="5"/>
      <c r="AC690" s="5"/>
      <c r="AD690" s="5"/>
      <c r="AE690" s="5"/>
    </row>
    <row r="691" spans="1:31" ht="21" customHeight="1">
      <c r="A691" s="5" t="s">
        <v>2893</v>
      </c>
      <c r="B691" s="5" t="s">
        <v>10901</v>
      </c>
      <c r="C691" s="5" t="s">
        <v>27</v>
      </c>
      <c r="D691" s="12" t="s">
        <v>47</v>
      </c>
      <c r="E691" s="5" t="s">
        <v>45</v>
      </c>
      <c r="F691" s="7">
        <v>10</v>
      </c>
      <c r="G691" s="7">
        <v>18</v>
      </c>
      <c r="H691" s="5" t="s">
        <v>964</v>
      </c>
      <c r="I691" s="5" t="s">
        <v>125</v>
      </c>
      <c r="J691" s="5" t="s">
        <v>1662</v>
      </c>
      <c r="K691" s="5" t="s">
        <v>10903</v>
      </c>
      <c r="L691" s="5" t="s">
        <v>10905</v>
      </c>
      <c r="M691" s="5" t="s">
        <v>37</v>
      </c>
      <c r="N691" s="5" t="s">
        <v>44</v>
      </c>
      <c r="O691" s="5" t="b">
        <f t="shared" ca="1" si="0"/>
        <v>1</v>
      </c>
      <c r="P691" s="5"/>
      <c r="Q691" s="5"/>
      <c r="R691" s="5"/>
      <c r="S691" s="5"/>
      <c r="T691" s="5"/>
      <c r="U691" s="5"/>
      <c r="V691" s="5"/>
      <c r="W691" s="5"/>
      <c r="X691" s="5"/>
      <c r="Y691" s="5"/>
      <c r="Z691" s="5"/>
      <c r="AA691" s="5"/>
      <c r="AB691" s="5"/>
      <c r="AC691" s="5"/>
      <c r="AD691" s="5"/>
      <c r="AE691" s="5"/>
    </row>
    <row r="692" spans="1:31" ht="21" customHeight="1">
      <c r="A692" s="5" t="s">
        <v>12398</v>
      </c>
      <c r="B692" s="5" t="s">
        <v>12399</v>
      </c>
      <c r="C692" s="5" t="s">
        <v>27</v>
      </c>
      <c r="D692" s="12" t="s">
        <v>47</v>
      </c>
      <c r="E692" s="5" t="s">
        <v>45</v>
      </c>
      <c r="F692" s="7">
        <v>10</v>
      </c>
      <c r="G692" s="7">
        <v>15</v>
      </c>
      <c r="H692" s="5" t="s">
        <v>56</v>
      </c>
      <c r="I692" s="5" t="s">
        <v>31</v>
      </c>
      <c r="J692" s="5" t="s">
        <v>1619</v>
      </c>
      <c r="K692" s="5" t="s">
        <v>12400</v>
      </c>
      <c r="L692" s="5" t="s">
        <v>12401</v>
      </c>
      <c r="M692" s="5" t="s">
        <v>37</v>
      </c>
      <c r="N692" s="5" t="s">
        <v>55</v>
      </c>
      <c r="O692" s="5" t="b">
        <f t="shared" ca="1" si="0"/>
        <v>1</v>
      </c>
      <c r="P692" s="5"/>
      <c r="Q692" s="5"/>
      <c r="R692" s="5"/>
      <c r="S692" s="5"/>
      <c r="T692" s="5"/>
      <c r="U692" s="5"/>
      <c r="V692" s="5"/>
      <c r="W692" s="5"/>
      <c r="X692" s="5"/>
      <c r="Y692" s="5"/>
      <c r="Z692" s="5"/>
      <c r="AA692" s="5"/>
      <c r="AB692" s="5"/>
      <c r="AC692" s="5"/>
      <c r="AD692" s="5"/>
      <c r="AE692" s="5"/>
    </row>
    <row r="693" spans="1:31" ht="21" customHeight="1">
      <c r="A693" s="5" t="s">
        <v>277</v>
      </c>
      <c r="B693" s="5" t="s">
        <v>2757</v>
      </c>
      <c r="C693" s="5" t="s">
        <v>27</v>
      </c>
      <c r="D693" s="12" t="s">
        <v>47</v>
      </c>
      <c r="E693" s="5" t="s">
        <v>45</v>
      </c>
      <c r="F693" s="7">
        <v>10</v>
      </c>
      <c r="G693" s="7">
        <v>20</v>
      </c>
      <c r="H693" s="5" t="s">
        <v>144</v>
      </c>
      <c r="I693" s="5" t="s">
        <v>108</v>
      </c>
      <c r="J693" s="5" t="s">
        <v>430</v>
      </c>
      <c r="K693" s="5" t="s">
        <v>11346</v>
      </c>
      <c r="L693" s="5" t="s">
        <v>11347</v>
      </c>
      <c r="M693" s="5" t="s">
        <v>167</v>
      </c>
      <c r="N693" s="5" t="s">
        <v>44</v>
      </c>
      <c r="O693" s="5" t="b">
        <f t="shared" ca="1" si="0"/>
        <v>1</v>
      </c>
      <c r="P693" s="5"/>
      <c r="Q693" s="5"/>
      <c r="R693" s="5"/>
      <c r="S693" s="5"/>
      <c r="T693" s="5"/>
      <c r="U693" s="5"/>
      <c r="V693" s="5"/>
      <c r="W693" s="5"/>
      <c r="X693" s="5"/>
      <c r="Y693" s="5"/>
      <c r="Z693" s="5"/>
      <c r="AA693" s="5"/>
      <c r="AB693" s="5"/>
      <c r="AC693" s="5"/>
      <c r="AD693" s="5"/>
      <c r="AE693" s="5"/>
    </row>
    <row r="694" spans="1:31" ht="21" customHeight="1">
      <c r="A694" s="5" t="s">
        <v>9385</v>
      </c>
      <c r="B694" s="5" t="s">
        <v>11011</v>
      </c>
      <c r="C694" s="5" t="s">
        <v>27</v>
      </c>
      <c r="D694" s="12" t="s">
        <v>47</v>
      </c>
      <c r="E694" s="5" t="s">
        <v>45</v>
      </c>
      <c r="F694" s="7">
        <v>10</v>
      </c>
      <c r="G694" s="7">
        <v>15</v>
      </c>
      <c r="H694" s="5" t="s">
        <v>56</v>
      </c>
      <c r="I694" s="5" t="s">
        <v>125</v>
      </c>
      <c r="J694" s="5" t="s">
        <v>663</v>
      </c>
      <c r="K694" s="5" t="s">
        <v>5028</v>
      </c>
      <c r="L694" s="5" t="s">
        <v>11012</v>
      </c>
      <c r="M694" s="5" t="s">
        <v>53</v>
      </c>
      <c r="N694" s="5" t="s">
        <v>55</v>
      </c>
      <c r="O694" s="5" t="b">
        <f t="shared" ca="1" si="0"/>
        <v>1</v>
      </c>
      <c r="P694" s="5"/>
      <c r="Q694" s="5"/>
      <c r="R694" s="5"/>
      <c r="S694" s="5"/>
      <c r="T694" s="5"/>
      <c r="U694" s="5"/>
      <c r="V694" s="5"/>
      <c r="W694" s="5"/>
      <c r="X694" s="5"/>
      <c r="Y694" s="5"/>
      <c r="Z694" s="5"/>
      <c r="AA694" s="5"/>
      <c r="AB694" s="5"/>
      <c r="AC694" s="5"/>
      <c r="AD694" s="5"/>
      <c r="AE694" s="5"/>
    </row>
    <row r="695" spans="1:31" ht="21" customHeight="1">
      <c r="A695" s="5" t="s">
        <v>11046</v>
      </c>
      <c r="B695" s="5" t="s">
        <v>11047</v>
      </c>
      <c r="C695" s="5" t="s">
        <v>27</v>
      </c>
      <c r="D695" s="12" t="s">
        <v>47</v>
      </c>
      <c r="E695" s="5" t="s">
        <v>45</v>
      </c>
      <c r="F695" s="7">
        <v>10</v>
      </c>
      <c r="G695" s="7">
        <v>15</v>
      </c>
      <c r="H695" s="5" t="s">
        <v>56</v>
      </c>
      <c r="I695" s="5" t="s">
        <v>31</v>
      </c>
      <c r="J695" s="5" t="s">
        <v>516</v>
      </c>
      <c r="K695" s="9" t="s">
        <v>47</v>
      </c>
      <c r="L695" s="5" t="s">
        <v>11048</v>
      </c>
      <c r="M695" s="5" t="s">
        <v>167</v>
      </c>
      <c r="N695" s="5" t="s">
        <v>55</v>
      </c>
      <c r="O695" s="5" t="b">
        <f t="shared" ca="1" si="0"/>
        <v>1</v>
      </c>
      <c r="P695" s="5" t="b">
        <f ca="1">IFERROR(__xludf.DUMMYFUNCTION("REGEXMATCH(L695,""(?i)Java"")"),TRUE)</f>
        <v>1</v>
      </c>
      <c r="Q695" s="5"/>
      <c r="R695" s="5"/>
      <c r="S695" s="5"/>
      <c r="T695" s="5"/>
      <c r="U695" s="5"/>
      <c r="V695" s="5"/>
      <c r="W695" s="5"/>
      <c r="X695" s="5"/>
      <c r="Y695" s="5"/>
      <c r="Z695" s="5"/>
      <c r="AA695" s="5"/>
      <c r="AB695" s="5"/>
      <c r="AC695" s="5"/>
      <c r="AD695" s="5"/>
      <c r="AE695" s="5"/>
    </row>
    <row r="696" spans="1:31" ht="21" customHeight="1">
      <c r="A696" s="5" t="s">
        <v>12417</v>
      </c>
      <c r="B696" s="5" t="s">
        <v>3290</v>
      </c>
      <c r="C696" s="5" t="s">
        <v>27</v>
      </c>
      <c r="D696" s="12" t="s">
        <v>47</v>
      </c>
      <c r="E696" s="5" t="s">
        <v>45</v>
      </c>
      <c r="F696" s="7">
        <v>10</v>
      </c>
      <c r="G696" s="7">
        <v>20</v>
      </c>
      <c r="H696" s="5" t="s">
        <v>144</v>
      </c>
      <c r="I696" s="5" t="s">
        <v>108</v>
      </c>
      <c r="J696" s="5" t="s">
        <v>110</v>
      </c>
      <c r="K696" s="5" t="s">
        <v>12418</v>
      </c>
      <c r="L696" s="5" t="s">
        <v>12419</v>
      </c>
      <c r="M696" s="5" t="s">
        <v>53</v>
      </c>
      <c r="N696" s="5" t="s">
        <v>405</v>
      </c>
      <c r="O696" s="5" t="b">
        <f t="shared" ca="1" si="0"/>
        <v>1</v>
      </c>
      <c r="P696" s="5"/>
      <c r="Q696" s="5"/>
      <c r="R696" s="5"/>
      <c r="S696" s="5"/>
      <c r="T696" s="5"/>
      <c r="U696" s="5"/>
      <c r="V696" s="5"/>
      <c r="W696" s="5"/>
      <c r="X696" s="5"/>
      <c r="Y696" s="5"/>
      <c r="Z696" s="5"/>
      <c r="AA696" s="5"/>
      <c r="AB696" s="5"/>
      <c r="AC696" s="5"/>
      <c r="AD696" s="5"/>
      <c r="AE696" s="5"/>
    </row>
    <row r="697" spans="1:31" ht="21" customHeight="1">
      <c r="A697" s="5" t="s">
        <v>277</v>
      </c>
      <c r="B697" s="5" t="s">
        <v>11854</v>
      </c>
      <c r="C697" s="5" t="s">
        <v>27</v>
      </c>
      <c r="D697" s="12" t="s">
        <v>47</v>
      </c>
      <c r="E697" s="5" t="s">
        <v>45</v>
      </c>
      <c r="F697" s="7">
        <v>10</v>
      </c>
      <c r="G697" s="7">
        <v>15</v>
      </c>
      <c r="H697" s="5" t="s">
        <v>56</v>
      </c>
      <c r="I697" s="5" t="s">
        <v>31</v>
      </c>
      <c r="J697" s="5" t="s">
        <v>76</v>
      </c>
      <c r="K697" s="9" t="s">
        <v>47</v>
      </c>
      <c r="L697" s="5" t="s">
        <v>11855</v>
      </c>
      <c r="M697" s="5" t="s">
        <v>37</v>
      </c>
      <c r="N697" s="5" t="s">
        <v>55</v>
      </c>
      <c r="O697" s="5" t="b">
        <f t="shared" ca="1" si="0"/>
        <v>1</v>
      </c>
      <c r="P697" s="5"/>
      <c r="Q697" s="5"/>
      <c r="R697" s="5"/>
      <c r="S697" s="5"/>
      <c r="T697" s="5"/>
      <c r="U697" s="5"/>
      <c r="V697" s="5"/>
      <c r="W697" s="5"/>
      <c r="X697" s="5"/>
      <c r="Y697" s="5"/>
      <c r="Z697" s="5"/>
      <c r="AA697" s="5"/>
      <c r="AB697" s="5"/>
      <c r="AC697" s="5"/>
      <c r="AD697" s="5"/>
      <c r="AE697" s="5"/>
    </row>
    <row r="698" spans="1:31" ht="21" customHeight="1">
      <c r="A698" s="5" t="s">
        <v>139</v>
      </c>
      <c r="B698" s="5" t="s">
        <v>141</v>
      </c>
      <c r="C698" s="5" t="s">
        <v>27</v>
      </c>
      <c r="D698" s="12" t="s">
        <v>47</v>
      </c>
      <c r="E698" s="5" t="s">
        <v>45</v>
      </c>
      <c r="F698" s="7">
        <v>10</v>
      </c>
      <c r="G698" s="7">
        <v>20</v>
      </c>
      <c r="H698" s="5" t="s">
        <v>144</v>
      </c>
      <c r="I698" s="5" t="s">
        <v>108</v>
      </c>
      <c r="J698" s="5" t="s">
        <v>145</v>
      </c>
      <c r="K698" s="5" t="s">
        <v>147</v>
      </c>
      <c r="L698" s="5" t="s">
        <v>148</v>
      </c>
      <c r="M698" s="5" t="s">
        <v>100</v>
      </c>
      <c r="N698" s="5" t="s">
        <v>55</v>
      </c>
      <c r="O698" s="5" t="b">
        <f t="shared" ca="1" si="0"/>
        <v>1</v>
      </c>
      <c r="P698" s="5" t="b">
        <f t="shared" ref="P698:P699" ca="1" si="77">IFERROR(__xludf.DUMMYFUNCTION("REGEXMATCH(L698,""(?i)Java"")"),TRUE)</f>
        <v>1</v>
      </c>
      <c r="Q698" s="5"/>
      <c r="R698" s="5"/>
      <c r="S698" s="5"/>
      <c r="T698" s="5"/>
      <c r="U698" s="5"/>
      <c r="V698" s="5"/>
      <c r="W698" s="5"/>
      <c r="X698" s="5"/>
      <c r="Y698" s="5"/>
      <c r="Z698" s="5"/>
      <c r="AA698" s="5"/>
      <c r="AB698" s="5"/>
      <c r="AC698" s="5"/>
      <c r="AD698" s="5"/>
      <c r="AE698" s="5"/>
    </row>
    <row r="699" spans="1:31" ht="21" customHeight="1">
      <c r="A699" s="5" t="s">
        <v>396</v>
      </c>
      <c r="B699" s="5" t="s">
        <v>3323</v>
      </c>
      <c r="C699" s="5" t="s">
        <v>27</v>
      </c>
      <c r="D699" s="12" t="s">
        <v>47</v>
      </c>
      <c r="E699" s="5" t="s">
        <v>29</v>
      </c>
      <c r="F699" s="7">
        <v>10</v>
      </c>
      <c r="G699" s="7">
        <v>20</v>
      </c>
      <c r="H699" s="5" t="s">
        <v>144</v>
      </c>
      <c r="I699" s="5" t="s">
        <v>66</v>
      </c>
      <c r="J699" s="5" t="s">
        <v>110</v>
      </c>
      <c r="K699" s="9" t="s">
        <v>47</v>
      </c>
      <c r="L699" s="5" t="s">
        <v>11444</v>
      </c>
      <c r="M699" s="5" t="s">
        <v>37</v>
      </c>
      <c r="N699" s="5" t="s">
        <v>237</v>
      </c>
      <c r="O699" s="5" t="b">
        <f t="shared" ca="1" si="0"/>
        <v>1</v>
      </c>
      <c r="P699" s="5" t="b">
        <f t="shared" ca="1" si="77"/>
        <v>1</v>
      </c>
      <c r="Q699" s="5"/>
      <c r="R699" s="5"/>
      <c r="S699" s="5"/>
      <c r="T699" s="5"/>
      <c r="U699" s="5"/>
      <c r="V699" s="5"/>
      <c r="W699" s="5"/>
      <c r="X699" s="5"/>
      <c r="Y699" s="5"/>
      <c r="Z699" s="5"/>
      <c r="AA699" s="5"/>
      <c r="AB699" s="5"/>
      <c r="AC699" s="5"/>
      <c r="AD699" s="5"/>
      <c r="AE699" s="5"/>
    </row>
    <row r="700" spans="1:31" ht="21" customHeight="1">
      <c r="A700" s="5" t="s">
        <v>7050</v>
      </c>
      <c r="B700" s="5" t="s">
        <v>12048</v>
      </c>
      <c r="C700" s="5" t="s">
        <v>27</v>
      </c>
      <c r="D700" s="12" t="s">
        <v>47</v>
      </c>
      <c r="E700" s="5" t="s">
        <v>45</v>
      </c>
      <c r="F700" s="7">
        <v>10</v>
      </c>
      <c r="G700" s="7">
        <v>15</v>
      </c>
      <c r="H700" s="5" t="s">
        <v>56</v>
      </c>
      <c r="I700" s="5" t="s">
        <v>108</v>
      </c>
      <c r="J700" s="5" t="s">
        <v>663</v>
      </c>
      <c r="K700" s="5" t="s">
        <v>12049</v>
      </c>
      <c r="L700" s="5" t="s">
        <v>12050</v>
      </c>
      <c r="M700" s="5" t="s">
        <v>53</v>
      </c>
      <c r="N700" s="5" t="s">
        <v>55</v>
      </c>
      <c r="O700" s="5" t="b">
        <f t="shared" ca="1" si="0"/>
        <v>1</v>
      </c>
      <c r="P700" s="5"/>
      <c r="Q700" s="5"/>
      <c r="R700" s="5"/>
      <c r="S700" s="5"/>
      <c r="T700" s="5"/>
      <c r="U700" s="5"/>
      <c r="V700" s="5"/>
      <c r="W700" s="5"/>
      <c r="X700" s="5"/>
      <c r="Y700" s="5"/>
      <c r="Z700" s="5"/>
      <c r="AA700" s="5"/>
      <c r="AB700" s="5"/>
      <c r="AC700" s="5"/>
      <c r="AD700" s="5"/>
      <c r="AE700" s="5"/>
    </row>
    <row r="701" spans="1:31" ht="21" customHeight="1">
      <c r="A701" s="5" t="s">
        <v>277</v>
      </c>
      <c r="B701" s="5" t="s">
        <v>303</v>
      </c>
      <c r="C701" s="5" t="s">
        <v>27</v>
      </c>
      <c r="D701" s="12" t="s">
        <v>47</v>
      </c>
      <c r="E701" s="5" t="s">
        <v>45</v>
      </c>
      <c r="F701" s="7">
        <v>10</v>
      </c>
      <c r="G701" s="7">
        <v>15</v>
      </c>
      <c r="H701" s="5" t="s">
        <v>56</v>
      </c>
      <c r="I701" s="5" t="s">
        <v>31</v>
      </c>
      <c r="J701" s="5" t="s">
        <v>306</v>
      </c>
      <c r="K701" s="5" t="s">
        <v>307</v>
      </c>
      <c r="L701" s="5" t="s">
        <v>12065</v>
      </c>
      <c r="M701" s="5" t="s">
        <v>37</v>
      </c>
      <c r="N701" s="5" t="s">
        <v>55</v>
      </c>
      <c r="O701" s="5" t="b">
        <f t="shared" ca="1" si="0"/>
        <v>1</v>
      </c>
      <c r="P701" s="5"/>
      <c r="Q701" s="5"/>
      <c r="R701" s="5"/>
      <c r="S701" s="5"/>
      <c r="T701" s="5"/>
      <c r="U701" s="5"/>
      <c r="V701" s="5"/>
      <c r="W701" s="5"/>
      <c r="X701" s="5"/>
      <c r="Y701" s="5"/>
      <c r="Z701" s="5"/>
      <c r="AA701" s="5"/>
      <c r="AB701" s="5"/>
      <c r="AC701" s="5"/>
      <c r="AD701" s="5"/>
      <c r="AE701" s="5"/>
    </row>
    <row r="702" spans="1:31" ht="21" customHeight="1">
      <c r="A702" s="5" t="s">
        <v>277</v>
      </c>
      <c r="B702" s="5" t="s">
        <v>12445</v>
      </c>
      <c r="C702" s="5" t="s">
        <v>27</v>
      </c>
      <c r="D702" s="12" t="s">
        <v>47</v>
      </c>
      <c r="E702" s="5" t="s">
        <v>45</v>
      </c>
      <c r="F702" s="7">
        <v>10</v>
      </c>
      <c r="G702" s="7">
        <v>15</v>
      </c>
      <c r="H702" s="5" t="s">
        <v>56</v>
      </c>
      <c r="I702" s="5" t="s">
        <v>125</v>
      </c>
      <c r="J702" s="5" t="s">
        <v>516</v>
      </c>
      <c r="K702" s="5" t="s">
        <v>2049</v>
      </c>
      <c r="L702" s="5" t="s">
        <v>12447</v>
      </c>
      <c r="M702" s="5" t="s">
        <v>100</v>
      </c>
      <c r="N702" s="5" t="s">
        <v>55</v>
      </c>
      <c r="O702" s="5" t="b">
        <f t="shared" ca="1" si="0"/>
        <v>1</v>
      </c>
      <c r="P702" s="5"/>
      <c r="Q702" s="5"/>
      <c r="R702" s="5"/>
      <c r="S702" s="5"/>
      <c r="T702" s="5"/>
      <c r="U702" s="5"/>
      <c r="V702" s="5"/>
      <c r="W702" s="5"/>
      <c r="X702" s="5"/>
      <c r="Y702" s="5"/>
      <c r="Z702" s="5"/>
      <c r="AA702" s="5"/>
      <c r="AB702" s="5"/>
      <c r="AC702" s="5"/>
      <c r="AD702" s="5"/>
      <c r="AE702" s="5"/>
    </row>
    <row r="703" spans="1:31" ht="21" customHeight="1">
      <c r="A703" s="5" t="s">
        <v>3523</v>
      </c>
      <c r="B703" s="5" t="s">
        <v>12454</v>
      </c>
      <c r="C703" s="5" t="s">
        <v>27</v>
      </c>
      <c r="D703" s="12" t="s">
        <v>47</v>
      </c>
      <c r="E703" s="5" t="s">
        <v>29</v>
      </c>
      <c r="F703" s="7">
        <v>10</v>
      </c>
      <c r="G703" s="7">
        <v>16</v>
      </c>
      <c r="H703" s="5" t="s">
        <v>2314</v>
      </c>
      <c r="I703" s="5" t="s">
        <v>108</v>
      </c>
      <c r="J703" s="5" t="s">
        <v>32</v>
      </c>
      <c r="K703" s="5" t="s">
        <v>12455</v>
      </c>
      <c r="L703" s="9" t="s">
        <v>47</v>
      </c>
      <c r="M703" s="5" t="s">
        <v>42</v>
      </c>
      <c r="N703" s="5" t="s">
        <v>38</v>
      </c>
      <c r="O703" s="5" t="b">
        <f t="shared" ca="1" si="0"/>
        <v>1</v>
      </c>
      <c r="P703" s="9"/>
      <c r="Q703" s="5"/>
      <c r="R703" s="5"/>
      <c r="S703" s="5"/>
      <c r="T703" s="5"/>
      <c r="U703" s="5"/>
      <c r="V703" s="5"/>
      <c r="W703" s="5"/>
      <c r="X703" s="5"/>
      <c r="Y703" s="5"/>
      <c r="Z703" s="5"/>
      <c r="AA703" s="5"/>
      <c r="AB703" s="5"/>
      <c r="AC703" s="5"/>
      <c r="AD703" s="5"/>
      <c r="AE703" s="5"/>
    </row>
    <row r="704" spans="1:31" ht="21" customHeight="1">
      <c r="A704" s="5" t="s">
        <v>713</v>
      </c>
      <c r="B704" s="5" t="s">
        <v>12458</v>
      </c>
      <c r="C704" s="5" t="s">
        <v>27</v>
      </c>
      <c r="D704" s="12" t="s">
        <v>47</v>
      </c>
      <c r="E704" s="5" t="s">
        <v>45</v>
      </c>
      <c r="F704" s="7">
        <v>10</v>
      </c>
      <c r="G704" s="7">
        <v>25</v>
      </c>
      <c r="H704" s="5" t="s">
        <v>2463</v>
      </c>
      <c r="I704" s="5" t="s">
        <v>108</v>
      </c>
      <c r="J704" s="5" t="s">
        <v>57</v>
      </c>
      <c r="K704" s="5" t="s">
        <v>12460</v>
      </c>
      <c r="L704" s="5" t="s">
        <v>12461</v>
      </c>
      <c r="M704" s="5" t="s">
        <v>100</v>
      </c>
      <c r="N704" s="5" t="s">
        <v>405</v>
      </c>
      <c r="O704" s="5" t="b">
        <f t="shared" ca="1" si="0"/>
        <v>1</v>
      </c>
      <c r="P704" s="5"/>
      <c r="Q704" s="5"/>
      <c r="R704" s="5"/>
      <c r="S704" s="5"/>
      <c r="T704" s="5"/>
      <c r="U704" s="5"/>
      <c r="V704" s="5"/>
      <c r="W704" s="5"/>
      <c r="X704" s="5"/>
      <c r="Y704" s="5"/>
      <c r="Z704" s="5"/>
      <c r="AA704" s="5"/>
      <c r="AB704" s="5"/>
      <c r="AC704" s="5"/>
      <c r="AD704" s="5"/>
      <c r="AE704" s="5"/>
    </row>
    <row r="705" spans="1:31" ht="21" customHeight="1">
      <c r="A705" s="5" t="s">
        <v>12463</v>
      </c>
      <c r="B705" s="5" t="s">
        <v>2999</v>
      </c>
      <c r="C705" s="5" t="s">
        <v>27</v>
      </c>
      <c r="D705" s="12" t="s">
        <v>47</v>
      </c>
      <c r="E705" s="5" t="s">
        <v>29</v>
      </c>
      <c r="F705" s="7">
        <v>10</v>
      </c>
      <c r="G705" s="7">
        <v>15</v>
      </c>
      <c r="H705" s="5" t="s">
        <v>56</v>
      </c>
      <c r="I705" s="5" t="s">
        <v>108</v>
      </c>
      <c r="J705" s="5" t="s">
        <v>57</v>
      </c>
      <c r="K705" s="5" t="s">
        <v>12465</v>
      </c>
      <c r="L705" s="5" t="s">
        <v>12466</v>
      </c>
      <c r="M705" s="5" t="s">
        <v>37</v>
      </c>
      <c r="N705" s="5" t="s">
        <v>55</v>
      </c>
      <c r="O705" s="5" t="b">
        <f t="shared" ca="1" si="0"/>
        <v>1</v>
      </c>
      <c r="P705" s="5"/>
      <c r="Q705" s="5"/>
      <c r="R705" s="5"/>
      <c r="S705" s="5"/>
      <c r="T705" s="5"/>
      <c r="U705" s="5"/>
      <c r="V705" s="5"/>
      <c r="W705" s="5"/>
      <c r="X705" s="5"/>
      <c r="Y705" s="5"/>
      <c r="Z705" s="5"/>
      <c r="AA705" s="5"/>
      <c r="AB705" s="5"/>
      <c r="AC705" s="5"/>
      <c r="AD705" s="5"/>
      <c r="AE705" s="5"/>
    </row>
    <row r="706" spans="1:31" ht="21" customHeight="1">
      <c r="A706" s="5" t="s">
        <v>3523</v>
      </c>
      <c r="B706" s="5" t="s">
        <v>12471</v>
      </c>
      <c r="C706" s="5" t="s">
        <v>27</v>
      </c>
      <c r="D706" s="12" t="s">
        <v>47</v>
      </c>
      <c r="E706" s="5" t="s">
        <v>45</v>
      </c>
      <c r="F706" s="7">
        <v>10</v>
      </c>
      <c r="G706" s="7">
        <v>20</v>
      </c>
      <c r="H706" s="5" t="s">
        <v>144</v>
      </c>
      <c r="I706" s="5" t="s">
        <v>108</v>
      </c>
      <c r="J706" s="5" t="s">
        <v>7903</v>
      </c>
      <c r="K706" s="5" t="s">
        <v>381</v>
      </c>
      <c r="L706" s="5" t="s">
        <v>12472</v>
      </c>
      <c r="M706" s="5" t="s">
        <v>37</v>
      </c>
      <c r="N706" s="5" t="s">
        <v>405</v>
      </c>
      <c r="O706" s="5" t="b">
        <f t="shared" ca="1" si="0"/>
        <v>1</v>
      </c>
      <c r="P706" s="5"/>
      <c r="Q706" s="5"/>
      <c r="R706" s="5"/>
      <c r="S706" s="5"/>
      <c r="T706" s="5"/>
      <c r="U706" s="5"/>
      <c r="V706" s="5"/>
      <c r="W706" s="5"/>
      <c r="X706" s="5"/>
      <c r="Y706" s="5"/>
      <c r="Z706" s="5"/>
      <c r="AA706" s="5"/>
      <c r="AB706" s="5"/>
      <c r="AC706" s="5"/>
      <c r="AD706" s="5"/>
      <c r="AE706" s="5"/>
    </row>
    <row r="707" spans="1:31" ht="21" customHeight="1">
      <c r="A707" s="5" t="s">
        <v>248</v>
      </c>
      <c r="B707" s="5" t="s">
        <v>11707</v>
      </c>
      <c r="C707" s="5" t="s">
        <v>27</v>
      </c>
      <c r="D707" s="12" t="s">
        <v>47</v>
      </c>
      <c r="E707" s="5" t="s">
        <v>45</v>
      </c>
      <c r="F707" s="7">
        <v>10</v>
      </c>
      <c r="G707" s="7">
        <v>16</v>
      </c>
      <c r="H707" s="5" t="s">
        <v>2314</v>
      </c>
      <c r="I707" s="5" t="s">
        <v>108</v>
      </c>
      <c r="J707" s="5" t="s">
        <v>2303</v>
      </c>
      <c r="K707" s="5" t="s">
        <v>11710</v>
      </c>
      <c r="L707" s="5" t="s">
        <v>11711</v>
      </c>
      <c r="M707" s="5" t="s">
        <v>167</v>
      </c>
      <c r="N707" s="5" t="s">
        <v>55</v>
      </c>
      <c r="O707" s="5" t="b">
        <f t="shared" ca="1" si="0"/>
        <v>1</v>
      </c>
      <c r="P707" s="5" t="b">
        <f t="shared" ref="P707:P709" ca="1" si="78">IFERROR(__xludf.DUMMYFUNCTION("REGEXMATCH(L707,""(?i)Java"")"),TRUE)</f>
        <v>1</v>
      </c>
      <c r="Q707" s="5"/>
      <c r="R707" s="5"/>
      <c r="S707" s="5"/>
      <c r="T707" s="5"/>
      <c r="U707" s="5"/>
      <c r="V707" s="5"/>
      <c r="W707" s="5"/>
      <c r="X707" s="5"/>
      <c r="Y707" s="5"/>
      <c r="Z707" s="5"/>
      <c r="AA707" s="5"/>
      <c r="AB707" s="5"/>
      <c r="AC707" s="5"/>
      <c r="AD707" s="5"/>
      <c r="AE707" s="5"/>
    </row>
    <row r="708" spans="1:31" ht="21" customHeight="1">
      <c r="A708" s="5" t="s">
        <v>11811</v>
      </c>
      <c r="B708" s="5" t="s">
        <v>11812</v>
      </c>
      <c r="C708" s="5" t="s">
        <v>27</v>
      </c>
      <c r="D708" s="12" t="s">
        <v>47</v>
      </c>
      <c r="E708" s="5" t="s">
        <v>29</v>
      </c>
      <c r="F708" s="7">
        <v>10</v>
      </c>
      <c r="G708" s="7">
        <v>20</v>
      </c>
      <c r="H708" s="5" t="s">
        <v>144</v>
      </c>
      <c r="I708" s="5" t="s">
        <v>108</v>
      </c>
      <c r="J708" s="5" t="s">
        <v>161</v>
      </c>
      <c r="K708" s="5" t="s">
        <v>381</v>
      </c>
      <c r="L708" s="5" t="s">
        <v>11813</v>
      </c>
      <c r="M708" s="5" t="s">
        <v>53</v>
      </c>
      <c r="N708" s="5" t="s">
        <v>38</v>
      </c>
      <c r="O708" s="5" t="b">
        <f t="shared" ca="1" si="0"/>
        <v>1</v>
      </c>
      <c r="P708" s="5" t="b">
        <f t="shared" ca="1" si="78"/>
        <v>1</v>
      </c>
      <c r="Q708" s="5"/>
      <c r="R708" s="5"/>
      <c r="S708" s="5"/>
      <c r="T708" s="5"/>
      <c r="U708" s="5"/>
      <c r="V708" s="5"/>
      <c r="W708" s="5"/>
      <c r="X708" s="5"/>
      <c r="Y708" s="5"/>
      <c r="Z708" s="5"/>
      <c r="AA708" s="5"/>
      <c r="AB708" s="5"/>
      <c r="AC708" s="5"/>
      <c r="AD708" s="5"/>
      <c r="AE708" s="5"/>
    </row>
    <row r="709" spans="1:31" ht="21" customHeight="1">
      <c r="A709" s="5" t="s">
        <v>248</v>
      </c>
      <c r="B709" s="5" t="s">
        <v>11892</v>
      </c>
      <c r="C709" s="5" t="s">
        <v>27</v>
      </c>
      <c r="D709" s="12" t="s">
        <v>47</v>
      </c>
      <c r="E709" s="5" t="s">
        <v>45</v>
      </c>
      <c r="F709" s="7">
        <v>10</v>
      </c>
      <c r="G709" s="7">
        <v>15</v>
      </c>
      <c r="H709" s="5" t="s">
        <v>56</v>
      </c>
      <c r="I709" s="5" t="s">
        <v>31</v>
      </c>
      <c r="J709" s="5" t="s">
        <v>5977</v>
      </c>
      <c r="K709" s="5" t="s">
        <v>11893</v>
      </c>
      <c r="L709" s="5" t="s">
        <v>11894</v>
      </c>
      <c r="M709" s="5" t="s">
        <v>167</v>
      </c>
      <c r="N709" s="5" t="s">
        <v>38</v>
      </c>
      <c r="O709" s="5" t="b">
        <f t="shared" ca="1" si="0"/>
        <v>1</v>
      </c>
      <c r="P709" s="5" t="b">
        <f t="shared" ca="1" si="78"/>
        <v>1</v>
      </c>
      <c r="Q709" s="5"/>
      <c r="R709" s="5"/>
      <c r="S709" s="5"/>
      <c r="T709" s="5"/>
      <c r="U709" s="5"/>
      <c r="V709" s="5"/>
      <c r="W709" s="5"/>
      <c r="X709" s="5"/>
      <c r="Y709" s="5"/>
      <c r="Z709" s="5"/>
      <c r="AA709" s="5"/>
      <c r="AB709" s="5"/>
      <c r="AC709" s="5"/>
      <c r="AD709" s="5"/>
      <c r="AE709" s="5"/>
    </row>
    <row r="710" spans="1:31" ht="21" customHeight="1">
      <c r="A710" s="5" t="s">
        <v>277</v>
      </c>
      <c r="B710" s="5" t="s">
        <v>12493</v>
      </c>
      <c r="C710" s="5" t="s">
        <v>27</v>
      </c>
      <c r="D710" s="12" t="s">
        <v>47</v>
      </c>
      <c r="E710" s="5" t="s">
        <v>29</v>
      </c>
      <c r="F710" s="7">
        <v>10</v>
      </c>
      <c r="G710" s="7">
        <v>15</v>
      </c>
      <c r="H710" s="5" t="s">
        <v>56</v>
      </c>
      <c r="I710" s="5" t="s">
        <v>31</v>
      </c>
      <c r="J710" s="5" t="s">
        <v>4577</v>
      </c>
      <c r="K710" s="5" t="s">
        <v>12495</v>
      </c>
      <c r="L710" s="5" t="s">
        <v>12496</v>
      </c>
      <c r="M710" s="5" t="s">
        <v>37</v>
      </c>
      <c r="N710" s="5" t="s">
        <v>405</v>
      </c>
      <c r="O710" s="5" t="b">
        <f t="shared" ca="1" si="0"/>
        <v>1</v>
      </c>
      <c r="P710" s="5"/>
      <c r="Q710" s="5"/>
      <c r="R710" s="5"/>
      <c r="S710" s="5"/>
      <c r="T710" s="5"/>
      <c r="U710" s="5"/>
      <c r="V710" s="5"/>
      <c r="W710" s="5"/>
      <c r="X710" s="5"/>
      <c r="Y710" s="5"/>
      <c r="Z710" s="5"/>
      <c r="AA710" s="5"/>
      <c r="AB710" s="5"/>
      <c r="AC710" s="5"/>
      <c r="AD710" s="5"/>
      <c r="AE710" s="5"/>
    </row>
    <row r="711" spans="1:31" ht="21" customHeight="1">
      <c r="A711" s="5" t="s">
        <v>12499</v>
      </c>
      <c r="B711" s="5" t="s">
        <v>3896</v>
      </c>
      <c r="C711" s="5" t="s">
        <v>27</v>
      </c>
      <c r="D711" s="12" t="s">
        <v>47</v>
      </c>
      <c r="E711" s="5" t="s">
        <v>29</v>
      </c>
      <c r="F711" s="7">
        <v>10</v>
      </c>
      <c r="G711" s="7">
        <v>15</v>
      </c>
      <c r="H711" s="5" t="s">
        <v>56</v>
      </c>
      <c r="I711" s="5" t="s">
        <v>108</v>
      </c>
      <c r="J711" s="5" t="s">
        <v>57</v>
      </c>
      <c r="K711" s="9" t="s">
        <v>47</v>
      </c>
      <c r="L711" s="5" t="s">
        <v>12502</v>
      </c>
      <c r="M711" s="5" t="s">
        <v>53</v>
      </c>
      <c r="N711" s="5" t="s">
        <v>405</v>
      </c>
      <c r="O711" s="5" t="b">
        <f t="shared" ca="1" si="0"/>
        <v>1</v>
      </c>
      <c r="P711" s="5"/>
      <c r="Q711" s="5"/>
      <c r="R711" s="5"/>
      <c r="S711" s="5"/>
      <c r="T711" s="5"/>
      <c r="U711" s="5"/>
      <c r="V711" s="5"/>
      <c r="W711" s="5"/>
      <c r="X711" s="5"/>
      <c r="Y711" s="5"/>
      <c r="Z711" s="5"/>
      <c r="AA711" s="5"/>
      <c r="AB711" s="5"/>
      <c r="AC711" s="5"/>
      <c r="AD711" s="5"/>
      <c r="AE711" s="5"/>
    </row>
    <row r="712" spans="1:31" ht="21" customHeight="1">
      <c r="A712" s="5" t="s">
        <v>2665</v>
      </c>
      <c r="B712" s="5" t="s">
        <v>10467</v>
      </c>
      <c r="C712" s="5" t="s">
        <v>27</v>
      </c>
      <c r="D712" s="12" t="s">
        <v>47</v>
      </c>
      <c r="E712" s="5" t="s">
        <v>45</v>
      </c>
      <c r="F712" s="7">
        <v>10</v>
      </c>
      <c r="G712" s="7">
        <v>15</v>
      </c>
      <c r="H712" s="5" t="s">
        <v>56</v>
      </c>
      <c r="I712" s="5" t="s">
        <v>108</v>
      </c>
      <c r="J712" s="5" t="s">
        <v>161</v>
      </c>
      <c r="K712" s="5" t="s">
        <v>11972</v>
      </c>
      <c r="L712" s="5" t="s">
        <v>11973</v>
      </c>
      <c r="M712" s="5" t="s">
        <v>53</v>
      </c>
      <c r="N712" s="5" t="s">
        <v>55</v>
      </c>
      <c r="O712" s="5" t="b">
        <f t="shared" ca="1" si="0"/>
        <v>1</v>
      </c>
      <c r="P712" s="5" t="b">
        <f t="shared" ref="P712:P715" ca="1" si="79">IFERROR(__xludf.DUMMYFUNCTION("REGEXMATCH(L712,""(?i)Java"")"),TRUE)</f>
        <v>1</v>
      </c>
      <c r="Q712" s="5"/>
      <c r="R712" s="5"/>
      <c r="S712" s="5"/>
      <c r="T712" s="5"/>
      <c r="U712" s="5"/>
      <c r="V712" s="5"/>
      <c r="W712" s="5"/>
      <c r="X712" s="5"/>
      <c r="Y712" s="5"/>
      <c r="Z712" s="5"/>
      <c r="AA712" s="5"/>
      <c r="AB712" s="5"/>
      <c r="AC712" s="5"/>
      <c r="AD712" s="5"/>
      <c r="AE712" s="5"/>
    </row>
    <row r="713" spans="1:31" ht="21" customHeight="1">
      <c r="A713" s="5" t="s">
        <v>248</v>
      </c>
      <c r="B713" s="5" t="s">
        <v>12001</v>
      </c>
      <c r="C713" s="5" t="s">
        <v>27</v>
      </c>
      <c r="D713" s="12" t="s">
        <v>47</v>
      </c>
      <c r="E713" s="5" t="s">
        <v>45</v>
      </c>
      <c r="F713" s="7">
        <v>10</v>
      </c>
      <c r="G713" s="7">
        <v>15</v>
      </c>
      <c r="H713" s="5" t="s">
        <v>56</v>
      </c>
      <c r="I713" s="5" t="s">
        <v>31</v>
      </c>
      <c r="J713" s="5" t="s">
        <v>5977</v>
      </c>
      <c r="K713" s="5" t="s">
        <v>12002</v>
      </c>
      <c r="L713" s="5" t="s">
        <v>11894</v>
      </c>
      <c r="M713" s="5" t="s">
        <v>167</v>
      </c>
      <c r="N713" s="5" t="s">
        <v>55</v>
      </c>
      <c r="O713" s="5" t="b">
        <f t="shared" ca="1" si="0"/>
        <v>1</v>
      </c>
      <c r="P713" s="5" t="b">
        <f t="shared" ca="1" si="79"/>
        <v>1</v>
      </c>
      <c r="Q713" s="5"/>
      <c r="R713" s="5"/>
      <c r="S713" s="5"/>
      <c r="T713" s="5"/>
      <c r="U713" s="5"/>
      <c r="V713" s="5"/>
      <c r="W713" s="5"/>
      <c r="X713" s="5"/>
      <c r="Y713" s="5"/>
      <c r="Z713" s="5"/>
      <c r="AA713" s="5"/>
      <c r="AB713" s="5"/>
      <c r="AC713" s="5"/>
      <c r="AD713" s="5"/>
      <c r="AE713" s="5"/>
    </row>
    <row r="714" spans="1:31" ht="21" customHeight="1">
      <c r="A714" s="5" t="s">
        <v>1820</v>
      </c>
      <c r="B714" s="5" t="s">
        <v>12094</v>
      </c>
      <c r="C714" s="5" t="s">
        <v>27</v>
      </c>
      <c r="D714" s="12" t="s">
        <v>47</v>
      </c>
      <c r="E714" s="5" t="s">
        <v>45</v>
      </c>
      <c r="F714" s="7">
        <v>10</v>
      </c>
      <c r="G714" s="7">
        <v>15</v>
      </c>
      <c r="H714" s="5" t="s">
        <v>56</v>
      </c>
      <c r="I714" s="9" t="s">
        <v>24</v>
      </c>
      <c r="J714" s="5" t="s">
        <v>110</v>
      </c>
      <c r="K714" s="5" t="s">
        <v>12095</v>
      </c>
      <c r="L714" s="5" t="s">
        <v>12096</v>
      </c>
      <c r="M714" s="5" t="s">
        <v>53</v>
      </c>
      <c r="N714" s="5" t="s">
        <v>405</v>
      </c>
      <c r="O714" s="5" t="b">
        <f t="shared" ca="1" si="0"/>
        <v>1</v>
      </c>
      <c r="P714" s="5" t="b">
        <f t="shared" ca="1" si="79"/>
        <v>1</v>
      </c>
      <c r="Q714" s="5"/>
      <c r="R714" s="5"/>
      <c r="S714" s="5"/>
      <c r="T714" s="5"/>
      <c r="U714" s="5"/>
      <c r="V714" s="5"/>
      <c r="W714" s="5"/>
      <c r="X714" s="5"/>
      <c r="Y714" s="5"/>
      <c r="Z714" s="5"/>
      <c r="AA714" s="5"/>
      <c r="AB714" s="5"/>
      <c r="AC714" s="5"/>
      <c r="AD714" s="5"/>
      <c r="AE714" s="5"/>
    </row>
    <row r="715" spans="1:31" ht="21" customHeight="1">
      <c r="A715" s="5" t="s">
        <v>10427</v>
      </c>
      <c r="B715" s="5" t="s">
        <v>12108</v>
      </c>
      <c r="C715" s="5" t="s">
        <v>27</v>
      </c>
      <c r="D715" s="12" t="s">
        <v>47</v>
      </c>
      <c r="E715" s="5" t="s">
        <v>45</v>
      </c>
      <c r="F715" s="7">
        <v>10</v>
      </c>
      <c r="G715" s="7">
        <v>15</v>
      </c>
      <c r="H715" s="5" t="s">
        <v>56</v>
      </c>
      <c r="I715" s="5" t="s">
        <v>31</v>
      </c>
      <c r="J715" s="5" t="s">
        <v>76</v>
      </c>
      <c r="K715" s="5" t="s">
        <v>12111</v>
      </c>
      <c r="L715" s="5" t="s">
        <v>12112</v>
      </c>
      <c r="M715" s="5" t="s">
        <v>37</v>
      </c>
      <c r="N715" s="5" t="s">
        <v>38</v>
      </c>
      <c r="O715" s="5" t="b">
        <f t="shared" ca="1" si="0"/>
        <v>1</v>
      </c>
      <c r="P715" s="5" t="b">
        <f t="shared" ca="1" si="79"/>
        <v>1</v>
      </c>
      <c r="Q715" s="5"/>
      <c r="R715" s="5"/>
      <c r="S715" s="5"/>
      <c r="T715" s="5"/>
      <c r="U715" s="5"/>
      <c r="V715" s="5"/>
      <c r="W715" s="5"/>
      <c r="X715" s="5"/>
      <c r="Y715" s="5"/>
      <c r="Z715" s="5"/>
      <c r="AA715" s="5"/>
      <c r="AB715" s="5"/>
      <c r="AC715" s="5"/>
      <c r="AD715" s="5"/>
      <c r="AE715" s="5"/>
    </row>
    <row r="716" spans="1:31" ht="21" customHeight="1">
      <c r="A716" s="5" t="s">
        <v>9990</v>
      </c>
      <c r="B716" s="5" t="s">
        <v>2046</v>
      </c>
      <c r="C716" s="5" t="s">
        <v>27</v>
      </c>
      <c r="D716" s="12" t="s">
        <v>47</v>
      </c>
      <c r="E716" s="5" t="s">
        <v>45</v>
      </c>
      <c r="F716" s="7">
        <v>10</v>
      </c>
      <c r="G716" s="7">
        <v>20</v>
      </c>
      <c r="H716" s="5" t="s">
        <v>144</v>
      </c>
      <c r="I716" s="5" t="s">
        <v>108</v>
      </c>
      <c r="J716" s="5" t="s">
        <v>516</v>
      </c>
      <c r="K716" s="5" t="s">
        <v>2049</v>
      </c>
      <c r="L716" s="5" t="s">
        <v>12535</v>
      </c>
      <c r="M716" s="5" t="s">
        <v>100</v>
      </c>
      <c r="N716" s="5" t="s">
        <v>44</v>
      </c>
      <c r="O716" s="5" t="b">
        <f t="shared" ca="1" si="0"/>
        <v>1</v>
      </c>
      <c r="P716" s="5"/>
      <c r="Q716" s="5"/>
      <c r="R716" s="5"/>
      <c r="S716" s="5"/>
      <c r="T716" s="5"/>
      <c r="U716" s="5"/>
      <c r="V716" s="5"/>
      <c r="W716" s="5"/>
      <c r="X716" s="5"/>
      <c r="Y716" s="5"/>
      <c r="Z716" s="5"/>
      <c r="AA716" s="5"/>
      <c r="AB716" s="5"/>
      <c r="AC716" s="5"/>
      <c r="AD716" s="5"/>
      <c r="AE716" s="5"/>
    </row>
    <row r="717" spans="1:31" ht="21" customHeight="1">
      <c r="A717" s="5" t="s">
        <v>277</v>
      </c>
      <c r="B717" s="5" t="s">
        <v>769</v>
      </c>
      <c r="C717" s="5" t="s">
        <v>27</v>
      </c>
      <c r="D717" s="12" t="s">
        <v>47</v>
      </c>
      <c r="E717" s="5" t="s">
        <v>45</v>
      </c>
      <c r="F717" s="7">
        <v>10</v>
      </c>
      <c r="G717" s="7">
        <v>15</v>
      </c>
      <c r="H717" s="5" t="s">
        <v>56</v>
      </c>
      <c r="I717" s="5" t="s">
        <v>108</v>
      </c>
      <c r="J717" s="5" t="s">
        <v>624</v>
      </c>
      <c r="K717" s="5" t="s">
        <v>12538</v>
      </c>
      <c r="L717" s="5" t="s">
        <v>12539</v>
      </c>
      <c r="M717" s="5" t="s">
        <v>42</v>
      </c>
      <c r="N717" s="5" t="s">
        <v>237</v>
      </c>
      <c r="O717" s="5" t="b">
        <f t="shared" ca="1" si="0"/>
        <v>1</v>
      </c>
      <c r="P717" s="5"/>
      <c r="Q717" s="5"/>
      <c r="R717" s="5"/>
      <c r="S717" s="5"/>
      <c r="T717" s="5"/>
      <c r="U717" s="5"/>
      <c r="V717" s="5"/>
      <c r="W717" s="5"/>
      <c r="X717" s="5"/>
      <c r="Y717" s="5"/>
      <c r="Z717" s="5"/>
      <c r="AA717" s="5"/>
      <c r="AB717" s="5"/>
      <c r="AC717" s="5"/>
      <c r="AD717" s="5"/>
      <c r="AE717" s="5"/>
    </row>
    <row r="718" spans="1:31" ht="21" customHeight="1">
      <c r="A718" s="5" t="s">
        <v>277</v>
      </c>
      <c r="B718" s="5" t="s">
        <v>9913</v>
      </c>
      <c r="C718" s="5" t="s">
        <v>27</v>
      </c>
      <c r="D718" s="12" t="s">
        <v>47</v>
      </c>
      <c r="E718" s="5" t="s">
        <v>45</v>
      </c>
      <c r="F718" s="7">
        <v>10</v>
      </c>
      <c r="G718" s="7">
        <v>15</v>
      </c>
      <c r="H718" s="5" t="s">
        <v>56</v>
      </c>
      <c r="I718" s="5" t="s">
        <v>31</v>
      </c>
      <c r="J718" s="5" t="s">
        <v>110</v>
      </c>
      <c r="K718" s="5" t="s">
        <v>12545</v>
      </c>
      <c r="L718" s="9" t="s">
        <v>47</v>
      </c>
      <c r="M718" s="5" t="s">
        <v>42</v>
      </c>
      <c r="N718" s="5" t="s">
        <v>237</v>
      </c>
      <c r="O718" s="5" t="b">
        <f t="shared" ca="1" si="0"/>
        <v>1</v>
      </c>
      <c r="P718" s="9"/>
      <c r="Q718" s="5"/>
      <c r="R718" s="5"/>
      <c r="S718" s="5"/>
      <c r="T718" s="5"/>
      <c r="U718" s="5"/>
      <c r="V718" s="5"/>
      <c r="W718" s="5"/>
      <c r="X718" s="5"/>
      <c r="Y718" s="5"/>
      <c r="Z718" s="5"/>
      <c r="AA718" s="5"/>
      <c r="AB718" s="5"/>
      <c r="AC718" s="5"/>
      <c r="AD718" s="5"/>
      <c r="AE718" s="5"/>
    </row>
    <row r="719" spans="1:31" ht="21" customHeight="1">
      <c r="A719" s="5" t="s">
        <v>12549</v>
      </c>
      <c r="B719" s="5" t="s">
        <v>12550</v>
      </c>
      <c r="C719" s="5" t="s">
        <v>27</v>
      </c>
      <c r="D719" s="12" t="s">
        <v>47</v>
      </c>
      <c r="E719" s="5" t="s">
        <v>45</v>
      </c>
      <c r="F719" s="7">
        <v>10</v>
      </c>
      <c r="G719" s="7">
        <v>25</v>
      </c>
      <c r="H719" s="5" t="s">
        <v>2463</v>
      </c>
      <c r="I719" s="5" t="s">
        <v>108</v>
      </c>
      <c r="J719" s="5" t="s">
        <v>126</v>
      </c>
      <c r="K719" s="5" t="s">
        <v>12551</v>
      </c>
      <c r="L719" s="9" t="s">
        <v>47</v>
      </c>
      <c r="M719" s="5" t="s">
        <v>53</v>
      </c>
      <c r="N719" s="5" t="s">
        <v>89</v>
      </c>
      <c r="O719" s="5" t="b">
        <f t="shared" ca="1" si="0"/>
        <v>1</v>
      </c>
      <c r="P719" s="9"/>
      <c r="Q719" s="5"/>
      <c r="R719" s="5"/>
      <c r="S719" s="5"/>
      <c r="T719" s="5"/>
      <c r="U719" s="5"/>
      <c r="V719" s="5"/>
      <c r="W719" s="5"/>
      <c r="X719" s="5"/>
      <c r="Y719" s="5"/>
      <c r="Z719" s="5"/>
      <c r="AA719" s="5"/>
      <c r="AB719" s="5"/>
      <c r="AC719" s="5"/>
      <c r="AD719" s="5"/>
      <c r="AE719" s="5"/>
    </row>
    <row r="720" spans="1:31" ht="21" customHeight="1">
      <c r="A720" s="5" t="s">
        <v>12556</v>
      </c>
      <c r="B720" s="5" t="s">
        <v>12557</v>
      </c>
      <c r="C720" s="5" t="s">
        <v>27</v>
      </c>
      <c r="D720" s="12" t="s">
        <v>47</v>
      </c>
      <c r="E720" s="5" t="s">
        <v>29</v>
      </c>
      <c r="F720" s="7">
        <v>10</v>
      </c>
      <c r="G720" s="7">
        <v>15</v>
      </c>
      <c r="H720" s="5" t="s">
        <v>56</v>
      </c>
      <c r="I720" s="5" t="s">
        <v>108</v>
      </c>
      <c r="J720" s="5" t="s">
        <v>57</v>
      </c>
      <c r="K720" s="9" t="s">
        <v>47</v>
      </c>
      <c r="L720" s="5" t="s">
        <v>12558</v>
      </c>
      <c r="M720" s="5" t="s">
        <v>53</v>
      </c>
      <c r="N720" s="5" t="s">
        <v>405</v>
      </c>
      <c r="O720" s="5" t="b">
        <f t="shared" ca="1" si="0"/>
        <v>1</v>
      </c>
      <c r="P720" s="5"/>
      <c r="Q720" s="5"/>
      <c r="R720" s="5"/>
      <c r="S720" s="5"/>
      <c r="T720" s="5"/>
      <c r="U720" s="5"/>
      <c r="V720" s="5"/>
      <c r="W720" s="5"/>
      <c r="X720" s="5"/>
      <c r="Y720" s="5"/>
      <c r="Z720" s="5"/>
      <c r="AA720" s="5"/>
      <c r="AB720" s="5"/>
      <c r="AC720" s="5"/>
      <c r="AD720" s="5"/>
      <c r="AE720" s="5"/>
    </row>
    <row r="721" spans="1:31" ht="21" customHeight="1">
      <c r="A721" s="5" t="s">
        <v>277</v>
      </c>
      <c r="B721" s="5" t="s">
        <v>7713</v>
      </c>
      <c r="C721" s="5" t="s">
        <v>27</v>
      </c>
      <c r="D721" s="12" t="s">
        <v>47</v>
      </c>
      <c r="E721" s="5" t="s">
        <v>45</v>
      </c>
      <c r="F721" s="7">
        <v>10</v>
      </c>
      <c r="G721" s="7">
        <v>15</v>
      </c>
      <c r="H721" s="5" t="s">
        <v>56</v>
      </c>
      <c r="I721" s="5" t="s">
        <v>125</v>
      </c>
      <c r="J721" s="5" t="s">
        <v>57</v>
      </c>
      <c r="K721" s="5" t="s">
        <v>12563</v>
      </c>
      <c r="L721" s="5" t="s">
        <v>12564</v>
      </c>
      <c r="M721" s="5" t="s">
        <v>37</v>
      </c>
      <c r="N721" s="5" t="s">
        <v>55</v>
      </c>
      <c r="O721" s="5" t="b">
        <f t="shared" ca="1" si="0"/>
        <v>1</v>
      </c>
      <c r="P721" s="5"/>
      <c r="Q721" s="5"/>
      <c r="R721" s="5"/>
      <c r="S721" s="5"/>
      <c r="T721" s="5"/>
      <c r="U721" s="5"/>
      <c r="V721" s="5"/>
      <c r="W721" s="5"/>
      <c r="X721" s="5"/>
      <c r="Y721" s="5"/>
      <c r="Z721" s="5"/>
      <c r="AA721" s="5"/>
      <c r="AB721" s="5"/>
      <c r="AC721" s="5"/>
      <c r="AD721" s="5"/>
      <c r="AE721" s="5"/>
    </row>
    <row r="722" spans="1:31" ht="21" customHeight="1">
      <c r="A722" s="5" t="s">
        <v>12572</v>
      </c>
      <c r="B722" s="5" t="s">
        <v>12573</v>
      </c>
      <c r="C722" s="5" t="s">
        <v>20</v>
      </c>
      <c r="D722" s="5" t="s">
        <v>1527</v>
      </c>
      <c r="E722" s="5" t="s">
        <v>45</v>
      </c>
      <c r="F722" s="7">
        <v>10</v>
      </c>
      <c r="G722" s="7">
        <v>15</v>
      </c>
      <c r="H722" s="5" t="s">
        <v>56</v>
      </c>
      <c r="I722" s="5" t="s">
        <v>66</v>
      </c>
      <c r="J722" s="5" t="s">
        <v>2067</v>
      </c>
      <c r="K722" s="5" t="s">
        <v>12576</v>
      </c>
      <c r="L722" s="5" t="s">
        <v>12577</v>
      </c>
      <c r="M722" s="5" t="s">
        <v>167</v>
      </c>
      <c r="N722" s="5" t="s">
        <v>55</v>
      </c>
      <c r="O722" s="5" t="b">
        <f t="shared" ca="1" si="0"/>
        <v>1</v>
      </c>
      <c r="P722" s="5"/>
      <c r="Q722" s="5"/>
      <c r="R722" s="5"/>
      <c r="S722" s="5"/>
      <c r="T722" s="5"/>
      <c r="U722" s="5"/>
      <c r="V722" s="5"/>
      <c r="W722" s="5"/>
      <c r="X722" s="5"/>
      <c r="Y722" s="5"/>
      <c r="Z722" s="5"/>
      <c r="AA722" s="5"/>
      <c r="AB722" s="5"/>
      <c r="AC722" s="5"/>
      <c r="AD722" s="5"/>
      <c r="AE722" s="5"/>
    </row>
    <row r="723" spans="1:31" ht="21" customHeight="1">
      <c r="A723" s="5" t="s">
        <v>7050</v>
      </c>
      <c r="B723" s="5" t="s">
        <v>11251</v>
      </c>
      <c r="C723" s="5" t="s">
        <v>20</v>
      </c>
      <c r="D723" s="5" t="s">
        <v>296</v>
      </c>
      <c r="E723" s="5" t="s">
        <v>45</v>
      </c>
      <c r="F723" s="7">
        <v>10</v>
      </c>
      <c r="G723" s="7">
        <v>20</v>
      </c>
      <c r="H723" s="5" t="s">
        <v>144</v>
      </c>
      <c r="I723" s="5" t="s">
        <v>108</v>
      </c>
      <c r="J723" s="5" t="s">
        <v>1053</v>
      </c>
      <c r="K723" s="5" t="s">
        <v>12582</v>
      </c>
      <c r="L723" s="5" t="s">
        <v>12583</v>
      </c>
      <c r="M723" s="5" t="s">
        <v>42</v>
      </c>
      <c r="N723" s="5" t="s">
        <v>55</v>
      </c>
      <c r="O723" s="5" t="b">
        <f t="shared" ca="1" si="0"/>
        <v>1</v>
      </c>
      <c r="P723" s="5"/>
      <c r="Q723" s="5"/>
      <c r="R723" s="5"/>
      <c r="S723" s="5"/>
      <c r="T723" s="5"/>
      <c r="U723" s="5"/>
      <c r="V723" s="5"/>
      <c r="W723" s="5"/>
      <c r="X723" s="5"/>
      <c r="Y723" s="5"/>
      <c r="Z723" s="5"/>
      <c r="AA723" s="5"/>
      <c r="AB723" s="5"/>
      <c r="AC723" s="5"/>
      <c r="AD723" s="5"/>
      <c r="AE723" s="5"/>
    </row>
    <row r="724" spans="1:31" ht="21" customHeight="1">
      <c r="A724" s="5" t="s">
        <v>277</v>
      </c>
      <c r="B724" s="5" t="s">
        <v>11297</v>
      </c>
      <c r="C724" s="5" t="s">
        <v>20</v>
      </c>
      <c r="D724" s="5" t="s">
        <v>296</v>
      </c>
      <c r="E724" s="5" t="s">
        <v>29</v>
      </c>
      <c r="F724" s="7">
        <v>10</v>
      </c>
      <c r="G724" s="7">
        <v>15</v>
      </c>
      <c r="H724" s="5" t="s">
        <v>56</v>
      </c>
      <c r="I724" s="5" t="s">
        <v>108</v>
      </c>
      <c r="J724" s="5" t="s">
        <v>706</v>
      </c>
      <c r="K724" s="5" t="s">
        <v>11298</v>
      </c>
      <c r="L724" s="5" t="s">
        <v>11299</v>
      </c>
      <c r="M724" s="5" t="s">
        <v>37</v>
      </c>
      <c r="N724" s="5" t="s">
        <v>55</v>
      </c>
      <c r="O724" s="5" t="b">
        <f t="shared" ca="1" si="0"/>
        <v>1</v>
      </c>
      <c r="P724" s="5"/>
      <c r="Q724" s="5"/>
      <c r="R724" s="5"/>
      <c r="S724" s="5"/>
      <c r="T724" s="5"/>
      <c r="U724" s="5"/>
      <c r="V724" s="5"/>
      <c r="W724" s="5"/>
      <c r="X724" s="5"/>
      <c r="Y724" s="5"/>
      <c r="Z724" s="5"/>
      <c r="AA724" s="5"/>
      <c r="AB724" s="5"/>
      <c r="AC724" s="5"/>
      <c r="AD724" s="5"/>
      <c r="AE724" s="5"/>
    </row>
    <row r="725" spans="1:31" ht="21" customHeight="1">
      <c r="A725" s="5" t="s">
        <v>12593</v>
      </c>
      <c r="B725" s="5" t="s">
        <v>7556</v>
      </c>
      <c r="C725" s="5" t="s">
        <v>20</v>
      </c>
      <c r="D725" s="5" t="s">
        <v>296</v>
      </c>
      <c r="E725" s="5" t="s">
        <v>45</v>
      </c>
      <c r="F725" s="7">
        <v>10</v>
      </c>
      <c r="G725" s="7">
        <v>15</v>
      </c>
      <c r="H725" s="5" t="s">
        <v>56</v>
      </c>
      <c r="I725" s="5" t="s">
        <v>108</v>
      </c>
      <c r="J725" s="5" t="s">
        <v>110</v>
      </c>
      <c r="K725" s="5" t="s">
        <v>12596</v>
      </c>
      <c r="L725" s="5" t="s">
        <v>12597</v>
      </c>
      <c r="M725" s="5" t="s">
        <v>37</v>
      </c>
      <c r="N725" s="5" t="s">
        <v>55</v>
      </c>
      <c r="O725" s="5" t="b">
        <f t="shared" ca="1" si="0"/>
        <v>1</v>
      </c>
      <c r="P725" s="5"/>
      <c r="Q725" s="5"/>
      <c r="R725" s="5"/>
      <c r="S725" s="5"/>
      <c r="T725" s="5"/>
      <c r="U725" s="5"/>
      <c r="V725" s="5"/>
      <c r="W725" s="5"/>
      <c r="X725" s="5"/>
      <c r="Y725" s="5"/>
      <c r="Z725" s="5"/>
      <c r="AA725" s="5"/>
      <c r="AB725" s="5"/>
      <c r="AC725" s="5"/>
      <c r="AD725" s="5"/>
      <c r="AE725" s="5"/>
    </row>
    <row r="726" spans="1:31" ht="21" customHeight="1">
      <c r="A726" s="5" t="s">
        <v>277</v>
      </c>
      <c r="B726" s="5" t="s">
        <v>11251</v>
      </c>
      <c r="C726" s="5" t="s">
        <v>20</v>
      </c>
      <c r="D726" s="5" t="s">
        <v>296</v>
      </c>
      <c r="E726" s="5" t="s">
        <v>45</v>
      </c>
      <c r="F726" s="7">
        <v>10</v>
      </c>
      <c r="G726" s="7">
        <v>18</v>
      </c>
      <c r="H726" s="5" t="s">
        <v>964</v>
      </c>
      <c r="I726" s="5" t="s">
        <v>108</v>
      </c>
      <c r="J726" s="5" t="s">
        <v>1053</v>
      </c>
      <c r="K726" s="9" t="s">
        <v>47</v>
      </c>
      <c r="L726" s="5" t="s">
        <v>11255</v>
      </c>
      <c r="M726" s="5" t="s">
        <v>42</v>
      </c>
      <c r="N726" s="5" t="s">
        <v>55</v>
      </c>
      <c r="O726" s="5" t="b">
        <f t="shared" ca="1" si="0"/>
        <v>1</v>
      </c>
      <c r="P726" s="5"/>
      <c r="Q726" s="5"/>
      <c r="R726" s="5"/>
      <c r="S726" s="5"/>
      <c r="T726" s="5"/>
      <c r="U726" s="5"/>
      <c r="V726" s="5"/>
      <c r="W726" s="5"/>
      <c r="X726" s="5"/>
      <c r="Y726" s="5"/>
      <c r="Z726" s="5"/>
      <c r="AA726" s="5"/>
      <c r="AB726" s="5"/>
      <c r="AC726" s="5"/>
      <c r="AD726" s="5"/>
      <c r="AE726" s="5"/>
    </row>
    <row r="727" spans="1:31" ht="21" customHeight="1">
      <c r="A727" s="5" t="s">
        <v>11806</v>
      </c>
      <c r="B727" s="5" t="s">
        <v>2793</v>
      </c>
      <c r="C727" s="5" t="s">
        <v>20</v>
      </c>
      <c r="D727" s="5" t="s">
        <v>296</v>
      </c>
      <c r="E727" s="5" t="s">
        <v>45</v>
      </c>
      <c r="F727" s="7">
        <v>10</v>
      </c>
      <c r="G727" s="7">
        <v>15</v>
      </c>
      <c r="H727" s="5" t="s">
        <v>56</v>
      </c>
      <c r="I727" s="5" t="s">
        <v>31</v>
      </c>
      <c r="J727" s="5" t="s">
        <v>2797</v>
      </c>
      <c r="K727" s="5" t="s">
        <v>2798</v>
      </c>
      <c r="L727" s="5" t="s">
        <v>11807</v>
      </c>
      <c r="M727" s="5" t="s">
        <v>42</v>
      </c>
      <c r="N727" s="5" t="s">
        <v>44</v>
      </c>
      <c r="O727" s="5" t="b">
        <f t="shared" ca="1" si="0"/>
        <v>1</v>
      </c>
      <c r="P727" s="5" t="b">
        <f ca="1">IFERROR(__xludf.DUMMYFUNCTION("REGEXMATCH(L727,""(?i)Java"")"),TRUE)</f>
        <v>1</v>
      </c>
      <c r="Q727" s="5"/>
      <c r="R727" s="5"/>
      <c r="S727" s="5"/>
      <c r="T727" s="5"/>
      <c r="U727" s="5"/>
      <c r="V727" s="5"/>
      <c r="W727" s="5"/>
      <c r="X727" s="5"/>
      <c r="Y727" s="5"/>
      <c r="Z727" s="5"/>
      <c r="AA727" s="5"/>
      <c r="AB727" s="5"/>
      <c r="AC727" s="5"/>
      <c r="AD727" s="5"/>
      <c r="AE727" s="5"/>
    </row>
    <row r="728" spans="1:31" ht="21" customHeight="1">
      <c r="A728" s="5" t="s">
        <v>12609</v>
      </c>
      <c r="B728" s="5" t="s">
        <v>5722</v>
      </c>
      <c r="C728" s="5" t="s">
        <v>20</v>
      </c>
      <c r="D728" s="5" t="s">
        <v>296</v>
      </c>
      <c r="E728" s="5" t="s">
        <v>45</v>
      </c>
      <c r="F728" s="7">
        <v>10</v>
      </c>
      <c r="G728" s="7">
        <v>20</v>
      </c>
      <c r="H728" s="5" t="s">
        <v>144</v>
      </c>
      <c r="I728" s="5" t="s">
        <v>31</v>
      </c>
      <c r="J728" s="5" t="s">
        <v>576</v>
      </c>
      <c r="K728" s="5" t="s">
        <v>12610</v>
      </c>
      <c r="L728" s="5" t="s">
        <v>12611</v>
      </c>
      <c r="M728" s="5" t="s">
        <v>42</v>
      </c>
      <c r="N728" s="5" t="s">
        <v>44</v>
      </c>
      <c r="O728" s="5" t="b">
        <f t="shared" ca="1" si="0"/>
        <v>1</v>
      </c>
      <c r="P728" s="5"/>
      <c r="Q728" s="5"/>
      <c r="R728" s="5"/>
      <c r="S728" s="5"/>
      <c r="T728" s="5"/>
      <c r="U728" s="5"/>
      <c r="V728" s="5"/>
      <c r="W728" s="5"/>
      <c r="X728" s="5"/>
      <c r="Y728" s="5"/>
      <c r="Z728" s="5"/>
      <c r="AA728" s="5"/>
      <c r="AB728" s="5"/>
      <c r="AC728" s="5"/>
      <c r="AD728" s="5"/>
      <c r="AE728" s="5"/>
    </row>
    <row r="729" spans="1:31" ht="21" customHeight="1">
      <c r="A729" s="5" t="s">
        <v>12617</v>
      </c>
      <c r="B729" s="5" t="s">
        <v>5231</v>
      </c>
      <c r="C729" s="5" t="s">
        <v>20</v>
      </c>
      <c r="D729" s="5" t="s">
        <v>21</v>
      </c>
      <c r="E729" s="5" t="s">
        <v>45</v>
      </c>
      <c r="F729" s="7">
        <v>10</v>
      </c>
      <c r="G729" s="7">
        <v>15</v>
      </c>
      <c r="H729" s="5" t="s">
        <v>56</v>
      </c>
      <c r="I729" s="5" t="s">
        <v>108</v>
      </c>
      <c r="J729" s="5" t="s">
        <v>48</v>
      </c>
      <c r="K729" s="5" t="s">
        <v>5233</v>
      </c>
      <c r="L729" s="5" t="s">
        <v>12620</v>
      </c>
      <c r="M729" s="5" t="s">
        <v>42</v>
      </c>
      <c r="N729" s="5" t="s">
        <v>38</v>
      </c>
      <c r="O729" s="5" t="b">
        <f t="shared" ca="1" si="0"/>
        <v>1</v>
      </c>
      <c r="P729" s="5"/>
      <c r="Q729" s="5"/>
      <c r="R729" s="5"/>
      <c r="S729" s="5"/>
      <c r="T729" s="5"/>
      <c r="U729" s="5"/>
      <c r="V729" s="5"/>
      <c r="W729" s="5"/>
      <c r="X729" s="5"/>
      <c r="Y729" s="5"/>
      <c r="Z729" s="5"/>
      <c r="AA729" s="5"/>
      <c r="AB729" s="5"/>
      <c r="AC729" s="5"/>
      <c r="AD729" s="5"/>
      <c r="AE729" s="5"/>
    </row>
    <row r="730" spans="1:31" ht="21" customHeight="1">
      <c r="A730" s="5" t="s">
        <v>11089</v>
      </c>
      <c r="B730" s="5" t="s">
        <v>11090</v>
      </c>
      <c r="C730" s="5" t="s">
        <v>20</v>
      </c>
      <c r="D730" s="5" t="s">
        <v>21</v>
      </c>
      <c r="E730" s="5" t="s">
        <v>45</v>
      </c>
      <c r="F730" s="7">
        <v>10</v>
      </c>
      <c r="G730" s="7">
        <v>20</v>
      </c>
      <c r="H730" s="5" t="s">
        <v>144</v>
      </c>
      <c r="I730" s="5" t="s">
        <v>108</v>
      </c>
      <c r="J730" s="5" t="s">
        <v>1550</v>
      </c>
      <c r="K730" s="5" t="s">
        <v>11093</v>
      </c>
      <c r="L730" s="5" t="s">
        <v>11094</v>
      </c>
      <c r="M730" s="5" t="s">
        <v>53</v>
      </c>
      <c r="N730" s="5" t="s">
        <v>55</v>
      </c>
      <c r="O730" s="5" t="b">
        <f t="shared" ca="1" si="0"/>
        <v>1</v>
      </c>
      <c r="P730" s="5"/>
      <c r="Q730" s="5"/>
      <c r="R730" s="5"/>
      <c r="S730" s="5"/>
      <c r="T730" s="5"/>
      <c r="U730" s="5"/>
      <c r="V730" s="5"/>
      <c r="W730" s="5"/>
      <c r="X730" s="5"/>
      <c r="Y730" s="5"/>
      <c r="Z730" s="5"/>
      <c r="AA730" s="5"/>
      <c r="AB730" s="5"/>
      <c r="AC730" s="5"/>
      <c r="AD730" s="5"/>
      <c r="AE730" s="5"/>
    </row>
    <row r="731" spans="1:31" ht="21" customHeight="1">
      <c r="A731" s="5" t="s">
        <v>277</v>
      </c>
      <c r="B731" s="5" t="s">
        <v>2600</v>
      </c>
      <c r="C731" s="5" t="s">
        <v>20</v>
      </c>
      <c r="D731" s="5" t="s">
        <v>21</v>
      </c>
      <c r="E731" s="5" t="s">
        <v>45</v>
      </c>
      <c r="F731" s="7">
        <v>10</v>
      </c>
      <c r="G731" s="7">
        <v>15</v>
      </c>
      <c r="H731" s="5" t="s">
        <v>56</v>
      </c>
      <c r="I731" s="5" t="s">
        <v>31</v>
      </c>
      <c r="J731" s="5" t="s">
        <v>81</v>
      </c>
      <c r="K731" s="5" t="s">
        <v>2603</v>
      </c>
      <c r="L731" s="5" t="s">
        <v>12628</v>
      </c>
      <c r="M731" s="5" t="s">
        <v>167</v>
      </c>
      <c r="N731" s="5" t="s">
        <v>44</v>
      </c>
      <c r="O731" s="5" t="b">
        <f t="shared" ca="1" si="0"/>
        <v>1</v>
      </c>
      <c r="P731" s="5"/>
      <c r="Q731" s="5"/>
      <c r="R731" s="5"/>
      <c r="S731" s="5"/>
      <c r="T731" s="5"/>
      <c r="U731" s="5"/>
      <c r="V731" s="5"/>
      <c r="W731" s="5"/>
      <c r="X731" s="5"/>
      <c r="Y731" s="5"/>
      <c r="Z731" s="5"/>
      <c r="AA731" s="5"/>
      <c r="AB731" s="5"/>
      <c r="AC731" s="5"/>
      <c r="AD731" s="5"/>
      <c r="AE731" s="5"/>
    </row>
    <row r="732" spans="1:31" ht="21" customHeight="1">
      <c r="A732" s="5" t="s">
        <v>396</v>
      </c>
      <c r="B732" s="5" t="s">
        <v>3372</v>
      </c>
      <c r="C732" s="5" t="s">
        <v>20</v>
      </c>
      <c r="D732" s="5" t="s">
        <v>21</v>
      </c>
      <c r="E732" s="5" t="s">
        <v>29</v>
      </c>
      <c r="F732" s="7">
        <v>10</v>
      </c>
      <c r="G732" s="7">
        <v>15</v>
      </c>
      <c r="H732" s="5" t="s">
        <v>56</v>
      </c>
      <c r="I732" s="5" t="s">
        <v>108</v>
      </c>
      <c r="J732" s="5" t="s">
        <v>2520</v>
      </c>
      <c r="K732" s="5" t="s">
        <v>3373</v>
      </c>
      <c r="L732" s="5" t="s">
        <v>11198</v>
      </c>
      <c r="M732" s="5" t="s">
        <v>53</v>
      </c>
      <c r="N732" s="5" t="s">
        <v>55</v>
      </c>
      <c r="O732" s="5" t="b">
        <f t="shared" ca="1" si="0"/>
        <v>1</v>
      </c>
      <c r="P732" s="5" t="b">
        <f ca="1">IFERROR(__xludf.DUMMYFUNCTION("REGEXMATCH(L732,""(?i)Java"")"),TRUE)</f>
        <v>1</v>
      </c>
      <c r="Q732" s="5"/>
      <c r="R732" s="5"/>
      <c r="S732" s="5"/>
      <c r="T732" s="5"/>
      <c r="U732" s="5"/>
      <c r="V732" s="5"/>
      <c r="W732" s="5"/>
      <c r="X732" s="5"/>
      <c r="Y732" s="5"/>
      <c r="Z732" s="5"/>
      <c r="AA732" s="5"/>
      <c r="AB732" s="5"/>
      <c r="AC732" s="5"/>
      <c r="AD732" s="5"/>
      <c r="AE732" s="5"/>
    </row>
    <row r="733" spans="1:31" ht="21" customHeight="1">
      <c r="A733" s="5" t="s">
        <v>9385</v>
      </c>
      <c r="B733" s="5" t="s">
        <v>11601</v>
      </c>
      <c r="C733" s="5" t="s">
        <v>20</v>
      </c>
      <c r="D733" s="5" t="s">
        <v>21</v>
      </c>
      <c r="E733" s="5" t="s">
        <v>45</v>
      </c>
      <c r="F733" s="7">
        <v>10</v>
      </c>
      <c r="G733" s="7">
        <v>15</v>
      </c>
      <c r="H733" s="5" t="s">
        <v>56</v>
      </c>
      <c r="I733" s="5" t="s">
        <v>31</v>
      </c>
      <c r="J733" s="5" t="s">
        <v>110</v>
      </c>
      <c r="K733" s="9" t="s">
        <v>47</v>
      </c>
      <c r="L733" s="5" t="s">
        <v>11604</v>
      </c>
      <c r="M733" s="5" t="s">
        <v>53</v>
      </c>
      <c r="N733" s="5" t="s">
        <v>55</v>
      </c>
      <c r="O733" s="5" t="b">
        <f t="shared" ca="1" si="0"/>
        <v>1</v>
      </c>
      <c r="P733" s="5"/>
      <c r="Q733" s="5"/>
      <c r="R733" s="5"/>
      <c r="S733" s="5"/>
      <c r="T733" s="5"/>
      <c r="U733" s="5"/>
      <c r="V733" s="5"/>
      <c r="W733" s="5"/>
      <c r="X733" s="5"/>
      <c r="Y733" s="5"/>
      <c r="Z733" s="5"/>
      <c r="AA733" s="5"/>
      <c r="AB733" s="5"/>
      <c r="AC733" s="5"/>
      <c r="AD733" s="5"/>
      <c r="AE733" s="5"/>
    </row>
    <row r="734" spans="1:31" ht="21" customHeight="1">
      <c r="A734" s="5" t="s">
        <v>277</v>
      </c>
      <c r="B734" s="5" t="s">
        <v>12638</v>
      </c>
      <c r="C734" s="5" t="s">
        <v>20</v>
      </c>
      <c r="D734" s="5" t="s">
        <v>21</v>
      </c>
      <c r="E734" s="5" t="s">
        <v>45</v>
      </c>
      <c r="F734" s="7">
        <v>10</v>
      </c>
      <c r="G734" s="7">
        <v>15</v>
      </c>
      <c r="H734" s="5" t="s">
        <v>56</v>
      </c>
      <c r="I734" s="5" t="s">
        <v>108</v>
      </c>
      <c r="J734" s="5" t="s">
        <v>516</v>
      </c>
      <c r="K734" s="9" t="s">
        <v>47</v>
      </c>
      <c r="L734" s="5" t="s">
        <v>12641</v>
      </c>
      <c r="M734" s="5" t="s">
        <v>37</v>
      </c>
      <c r="N734" s="5" t="s">
        <v>55</v>
      </c>
      <c r="O734" s="5" t="b">
        <f t="shared" ca="1" si="0"/>
        <v>1</v>
      </c>
      <c r="P734" s="5"/>
      <c r="Q734" s="5"/>
      <c r="R734" s="5"/>
      <c r="S734" s="5"/>
      <c r="T734" s="5"/>
      <c r="U734" s="5"/>
      <c r="V734" s="5"/>
      <c r="W734" s="5"/>
      <c r="X734" s="5"/>
      <c r="Y734" s="5"/>
      <c r="Z734" s="5"/>
      <c r="AA734" s="5"/>
      <c r="AB734" s="5"/>
      <c r="AC734" s="5"/>
      <c r="AD734" s="5"/>
      <c r="AE734" s="5"/>
    </row>
    <row r="735" spans="1:31" ht="21" customHeight="1">
      <c r="A735" s="5" t="s">
        <v>3523</v>
      </c>
      <c r="B735" s="5" t="s">
        <v>2786</v>
      </c>
      <c r="C735" s="5" t="s">
        <v>20</v>
      </c>
      <c r="D735" s="5" t="s">
        <v>21</v>
      </c>
      <c r="E735" s="5" t="s">
        <v>45</v>
      </c>
      <c r="F735" s="7">
        <v>10</v>
      </c>
      <c r="G735" s="7">
        <v>15</v>
      </c>
      <c r="H735" s="5" t="s">
        <v>56</v>
      </c>
      <c r="I735" s="5" t="s">
        <v>108</v>
      </c>
      <c r="J735" s="5" t="s">
        <v>444</v>
      </c>
      <c r="K735" s="9" t="s">
        <v>47</v>
      </c>
      <c r="L735" s="5" t="s">
        <v>12642</v>
      </c>
      <c r="M735" s="5" t="s">
        <v>42</v>
      </c>
      <c r="N735" s="5" t="s">
        <v>55</v>
      </c>
      <c r="O735" s="5" t="b">
        <f t="shared" ca="1" si="0"/>
        <v>1</v>
      </c>
      <c r="P735" s="5"/>
      <c r="Q735" s="5"/>
      <c r="R735" s="5"/>
      <c r="S735" s="5"/>
      <c r="T735" s="5"/>
      <c r="U735" s="5"/>
      <c r="V735" s="5"/>
      <c r="W735" s="5"/>
      <c r="X735" s="5"/>
      <c r="Y735" s="5"/>
      <c r="Z735" s="5"/>
      <c r="AA735" s="5"/>
      <c r="AB735" s="5"/>
      <c r="AC735" s="5"/>
      <c r="AD735" s="5"/>
      <c r="AE735" s="5"/>
    </row>
    <row r="736" spans="1:31" ht="21" customHeight="1">
      <c r="A736" s="5" t="s">
        <v>396</v>
      </c>
      <c r="B736" s="5" t="s">
        <v>11128</v>
      </c>
      <c r="C736" s="5" t="s">
        <v>20</v>
      </c>
      <c r="D736" s="5" t="s">
        <v>21</v>
      </c>
      <c r="E736" s="5" t="s">
        <v>45</v>
      </c>
      <c r="F736" s="7">
        <v>10</v>
      </c>
      <c r="G736" s="7">
        <v>20</v>
      </c>
      <c r="H736" s="5" t="s">
        <v>144</v>
      </c>
      <c r="I736" s="9" t="s">
        <v>24</v>
      </c>
      <c r="J736" s="5" t="s">
        <v>57</v>
      </c>
      <c r="K736" s="5" t="s">
        <v>2254</v>
      </c>
      <c r="L736" s="5" t="s">
        <v>11129</v>
      </c>
      <c r="M736" s="5" t="s">
        <v>100</v>
      </c>
      <c r="N736" s="5" t="s">
        <v>55</v>
      </c>
      <c r="O736" s="5" t="b">
        <f t="shared" ca="1" si="0"/>
        <v>1</v>
      </c>
      <c r="P736" s="5" t="b">
        <f t="shared" ref="P736:P737" ca="1" si="80">IFERROR(__xludf.DUMMYFUNCTION("REGEXMATCH(L736,""(?i)Java"")"),TRUE)</f>
        <v>1</v>
      </c>
      <c r="Q736" s="5"/>
      <c r="R736" s="5"/>
      <c r="S736" s="5"/>
      <c r="T736" s="5"/>
      <c r="U736" s="5"/>
      <c r="V736" s="5"/>
      <c r="W736" s="5"/>
      <c r="X736" s="5"/>
      <c r="Y736" s="5"/>
      <c r="Z736" s="5"/>
      <c r="AA736" s="5"/>
      <c r="AB736" s="5"/>
      <c r="AC736" s="5"/>
      <c r="AD736" s="5"/>
      <c r="AE736" s="5"/>
    </row>
    <row r="737" spans="1:31" ht="21" customHeight="1">
      <c r="A737" s="5" t="s">
        <v>7332</v>
      </c>
      <c r="B737" s="5" t="s">
        <v>11294</v>
      </c>
      <c r="C737" s="5" t="s">
        <v>20</v>
      </c>
      <c r="D737" s="5" t="s">
        <v>21</v>
      </c>
      <c r="E737" s="5" t="s">
        <v>45</v>
      </c>
      <c r="F737" s="7">
        <v>10</v>
      </c>
      <c r="G737" s="7">
        <v>19</v>
      </c>
      <c r="H737" s="5" t="s">
        <v>2928</v>
      </c>
      <c r="I737" s="5" t="s">
        <v>66</v>
      </c>
      <c r="J737" s="5" t="s">
        <v>57</v>
      </c>
      <c r="K737" s="5" t="s">
        <v>11295</v>
      </c>
      <c r="L737" s="5" t="s">
        <v>11296</v>
      </c>
      <c r="M737" s="5" t="s">
        <v>53</v>
      </c>
      <c r="N737" s="5" t="s">
        <v>271</v>
      </c>
      <c r="O737" s="5" t="b">
        <f t="shared" ca="1" si="0"/>
        <v>1</v>
      </c>
      <c r="P737" s="5" t="b">
        <f t="shared" ca="1" si="80"/>
        <v>1</v>
      </c>
      <c r="Q737" s="5"/>
      <c r="R737" s="5"/>
      <c r="S737" s="5"/>
      <c r="T737" s="5"/>
      <c r="U737" s="5"/>
      <c r="V737" s="5"/>
      <c r="W737" s="5"/>
      <c r="X737" s="5"/>
      <c r="Y737" s="5"/>
      <c r="Z737" s="5"/>
      <c r="AA737" s="5"/>
      <c r="AB737" s="5"/>
      <c r="AC737" s="5"/>
      <c r="AD737" s="5"/>
      <c r="AE737" s="5"/>
    </row>
    <row r="738" spans="1:31" ht="21" customHeight="1">
      <c r="A738" s="5" t="s">
        <v>12420</v>
      </c>
      <c r="B738" s="5" t="s">
        <v>12421</v>
      </c>
      <c r="C738" s="5" t="s">
        <v>27</v>
      </c>
      <c r="D738" s="5" t="s">
        <v>212</v>
      </c>
      <c r="E738" s="5" t="s">
        <v>45</v>
      </c>
      <c r="F738" s="11">
        <v>10</v>
      </c>
      <c r="G738" s="11">
        <v>15</v>
      </c>
      <c r="H738" s="13" t="s">
        <v>12422</v>
      </c>
      <c r="I738" s="5" t="s">
        <v>31</v>
      </c>
      <c r="J738" s="5" t="s">
        <v>817</v>
      </c>
      <c r="K738" s="5" t="s">
        <v>12423</v>
      </c>
      <c r="L738" s="5" t="s">
        <v>12424</v>
      </c>
      <c r="M738" s="5" t="s">
        <v>167</v>
      </c>
      <c r="N738" s="5" t="s">
        <v>38</v>
      </c>
      <c r="O738" s="5" t="b">
        <f t="shared" ca="1" si="0"/>
        <v>1</v>
      </c>
      <c r="P738" s="5"/>
      <c r="Q738" s="5"/>
      <c r="R738" s="5"/>
      <c r="S738" s="5"/>
      <c r="T738" s="5"/>
      <c r="U738" s="5"/>
      <c r="V738" s="5"/>
      <c r="W738" s="5"/>
      <c r="X738" s="5"/>
      <c r="Y738" s="5"/>
      <c r="Z738" s="5"/>
      <c r="AA738" s="5"/>
      <c r="AB738" s="5"/>
      <c r="AC738" s="5"/>
      <c r="AD738" s="5"/>
      <c r="AE738" s="5"/>
    </row>
    <row r="739" spans="1:31" ht="21" customHeight="1">
      <c r="A739" s="5" t="s">
        <v>12117</v>
      </c>
      <c r="B739" s="5" t="s">
        <v>12118</v>
      </c>
      <c r="C739" s="5" t="s">
        <v>20</v>
      </c>
      <c r="D739" s="5" t="s">
        <v>21</v>
      </c>
      <c r="E739" s="5" t="s">
        <v>45</v>
      </c>
      <c r="F739" s="7">
        <v>10</v>
      </c>
      <c r="G739" s="7">
        <v>15</v>
      </c>
      <c r="H739" s="5" t="s">
        <v>56</v>
      </c>
      <c r="I739" s="5" t="s">
        <v>108</v>
      </c>
      <c r="J739" s="5" t="s">
        <v>57</v>
      </c>
      <c r="K739" s="5" t="s">
        <v>12120</v>
      </c>
      <c r="L739" s="5" t="s">
        <v>12121</v>
      </c>
      <c r="M739" s="5" t="s">
        <v>53</v>
      </c>
      <c r="N739" s="5" t="s">
        <v>405</v>
      </c>
      <c r="O739" s="5" t="b">
        <f t="shared" ca="1" si="0"/>
        <v>1</v>
      </c>
      <c r="P739" s="5"/>
      <c r="Q739" s="5"/>
      <c r="R739" s="5"/>
      <c r="S739" s="5"/>
      <c r="T739" s="5"/>
      <c r="U739" s="5"/>
      <c r="V739" s="5"/>
      <c r="W739" s="5"/>
      <c r="X739" s="5"/>
      <c r="Y739" s="5"/>
      <c r="Z739" s="5"/>
      <c r="AA739" s="5"/>
      <c r="AB739" s="5"/>
      <c r="AC739" s="5"/>
      <c r="AD739" s="5"/>
      <c r="AE739" s="5"/>
    </row>
    <row r="740" spans="1:31" ht="21" customHeight="1">
      <c r="A740" s="5" t="s">
        <v>12653</v>
      </c>
      <c r="B740" s="5" t="s">
        <v>4751</v>
      </c>
      <c r="C740" s="5" t="s">
        <v>20</v>
      </c>
      <c r="D740" s="5" t="s">
        <v>21</v>
      </c>
      <c r="E740" s="5" t="s">
        <v>29</v>
      </c>
      <c r="F740" s="7">
        <v>10</v>
      </c>
      <c r="G740" s="7">
        <v>15</v>
      </c>
      <c r="H740" s="5" t="s">
        <v>56</v>
      </c>
      <c r="I740" s="5" t="s">
        <v>108</v>
      </c>
      <c r="J740" s="5" t="s">
        <v>57</v>
      </c>
      <c r="K740" s="5" t="s">
        <v>4754</v>
      </c>
      <c r="L740" s="5" t="s">
        <v>12657</v>
      </c>
      <c r="M740" s="5" t="s">
        <v>53</v>
      </c>
      <c r="N740" s="5" t="s">
        <v>55</v>
      </c>
      <c r="O740" s="5" t="b">
        <f t="shared" ca="1" si="0"/>
        <v>1</v>
      </c>
      <c r="P740" s="5"/>
      <c r="Q740" s="5"/>
      <c r="R740" s="5"/>
      <c r="S740" s="5"/>
      <c r="T740" s="5"/>
      <c r="U740" s="5"/>
      <c r="V740" s="5"/>
      <c r="W740" s="5"/>
      <c r="X740" s="5"/>
      <c r="Y740" s="5"/>
      <c r="Z740" s="5"/>
      <c r="AA740" s="5"/>
      <c r="AB740" s="5"/>
      <c r="AC740" s="5"/>
      <c r="AD740" s="5"/>
      <c r="AE740" s="5"/>
    </row>
    <row r="741" spans="1:31" ht="21" customHeight="1">
      <c r="A741" s="5" t="s">
        <v>11756</v>
      </c>
      <c r="B741" s="5" t="s">
        <v>6090</v>
      </c>
      <c r="C741" s="5" t="s">
        <v>20</v>
      </c>
      <c r="D741" s="5" t="s">
        <v>21</v>
      </c>
      <c r="E741" s="5" t="s">
        <v>45</v>
      </c>
      <c r="F741" s="7">
        <v>10</v>
      </c>
      <c r="G741" s="7">
        <v>18</v>
      </c>
      <c r="H741" s="5" t="s">
        <v>964</v>
      </c>
      <c r="I741" s="5" t="s">
        <v>108</v>
      </c>
      <c r="J741" s="5" t="s">
        <v>57</v>
      </c>
      <c r="K741" s="5" t="s">
        <v>11757</v>
      </c>
      <c r="L741" s="5" t="s">
        <v>11758</v>
      </c>
      <c r="M741" s="5" t="s">
        <v>37</v>
      </c>
      <c r="N741" s="5" t="s">
        <v>55</v>
      </c>
      <c r="O741" s="5" t="b">
        <f t="shared" ca="1" si="0"/>
        <v>1</v>
      </c>
      <c r="P741" s="5" t="b">
        <f t="shared" ref="P741:P743" ca="1" si="81">IFERROR(__xludf.DUMMYFUNCTION("REGEXMATCH(L741,""(?i)Java"")"),TRUE)</f>
        <v>1</v>
      </c>
      <c r="Q741" s="5"/>
      <c r="R741" s="5"/>
      <c r="S741" s="5"/>
      <c r="T741" s="5"/>
      <c r="U741" s="5"/>
      <c r="V741" s="5"/>
      <c r="W741" s="5"/>
      <c r="X741" s="5"/>
      <c r="Y741" s="5"/>
      <c r="Z741" s="5"/>
      <c r="AA741" s="5"/>
      <c r="AB741" s="5"/>
      <c r="AC741" s="5"/>
      <c r="AD741" s="5"/>
      <c r="AE741" s="5"/>
    </row>
    <row r="742" spans="1:31" ht="21" customHeight="1">
      <c r="A742" s="5" t="s">
        <v>2440</v>
      </c>
      <c r="B742" s="5" t="s">
        <v>5545</v>
      </c>
      <c r="C742" s="5" t="s">
        <v>20</v>
      </c>
      <c r="D742" s="5" t="s">
        <v>21</v>
      </c>
      <c r="E742" s="5" t="s">
        <v>45</v>
      </c>
      <c r="F742" s="7">
        <v>10</v>
      </c>
      <c r="G742" s="7">
        <v>15</v>
      </c>
      <c r="H742" s="5" t="s">
        <v>56</v>
      </c>
      <c r="I742" s="5" t="s">
        <v>31</v>
      </c>
      <c r="J742" s="5" t="s">
        <v>57</v>
      </c>
      <c r="K742" s="5" t="s">
        <v>5548</v>
      </c>
      <c r="L742" s="5" t="s">
        <v>5552</v>
      </c>
      <c r="M742" s="5" t="s">
        <v>53</v>
      </c>
      <c r="N742" s="5" t="s">
        <v>89</v>
      </c>
      <c r="O742" s="5" t="b">
        <f t="shared" ca="1" si="0"/>
        <v>1</v>
      </c>
      <c r="P742" s="5" t="b">
        <f t="shared" ca="1" si="81"/>
        <v>1</v>
      </c>
      <c r="Q742" s="5"/>
      <c r="R742" s="5"/>
      <c r="S742" s="5"/>
      <c r="T742" s="5"/>
      <c r="U742" s="5"/>
      <c r="V742" s="5"/>
      <c r="W742" s="5"/>
      <c r="X742" s="5"/>
      <c r="Y742" s="5"/>
      <c r="Z742" s="5"/>
      <c r="AA742" s="5"/>
      <c r="AB742" s="5"/>
      <c r="AC742" s="5"/>
      <c r="AD742" s="5"/>
      <c r="AE742" s="5"/>
    </row>
    <row r="743" spans="1:31" ht="21" customHeight="1">
      <c r="A743" s="5" t="s">
        <v>12667</v>
      </c>
      <c r="B743" s="5" t="s">
        <v>12668</v>
      </c>
      <c r="C743" s="5" t="s">
        <v>20</v>
      </c>
      <c r="D743" s="5" t="s">
        <v>21</v>
      </c>
      <c r="E743" s="5" t="s">
        <v>45</v>
      </c>
      <c r="F743" s="7">
        <v>10</v>
      </c>
      <c r="G743" s="7">
        <v>22</v>
      </c>
      <c r="H743" s="5" t="s">
        <v>12669</v>
      </c>
      <c r="I743" s="5" t="s">
        <v>108</v>
      </c>
      <c r="J743" s="5" t="s">
        <v>57</v>
      </c>
      <c r="K743" s="5" t="s">
        <v>12670</v>
      </c>
      <c r="L743" s="5" t="s">
        <v>12671</v>
      </c>
      <c r="M743" s="5" t="s">
        <v>100</v>
      </c>
      <c r="N743" s="5" t="s">
        <v>55</v>
      </c>
      <c r="O743" s="5" t="b">
        <f t="shared" ca="1" si="0"/>
        <v>1</v>
      </c>
      <c r="P743" s="5" t="b">
        <f t="shared" ca="1" si="81"/>
        <v>1</v>
      </c>
      <c r="Q743" s="5"/>
      <c r="R743" s="5"/>
      <c r="S743" s="5"/>
      <c r="T743" s="5"/>
      <c r="U743" s="5"/>
      <c r="V743" s="5"/>
      <c r="W743" s="5"/>
      <c r="X743" s="5"/>
      <c r="Y743" s="5"/>
      <c r="Z743" s="5"/>
      <c r="AA743" s="5"/>
      <c r="AB743" s="5"/>
      <c r="AC743" s="5"/>
      <c r="AD743" s="5"/>
      <c r="AE743" s="5"/>
    </row>
    <row r="744" spans="1:31" ht="21" customHeight="1">
      <c r="A744" s="5" t="s">
        <v>277</v>
      </c>
      <c r="B744" s="5" t="s">
        <v>12676</v>
      </c>
      <c r="C744" s="5" t="s">
        <v>20</v>
      </c>
      <c r="D744" s="5" t="s">
        <v>21</v>
      </c>
      <c r="E744" s="5" t="s">
        <v>45</v>
      </c>
      <c r="F744" s="7">
        <v>10</v>
      </c>
      <c r="G744" s="7">
        <v>15</v>
      </c>
      <c r="H744" s="5" t="s">
        <v>56</v>
      </c>
      <c r="I744" s="5" t="s">
        <v>31</v>
      </c>
      <c r="J744" s="5" t="s">
        <v>117</v>
      </c>
      <c r="K744" s="9" t="s">
        <v>47</v>
      </c>
      <c r="L744" s="5" t="s">
        <v>12678</v>
      </c>
      <c r="M744" s="5" t="s">
        <v>100</v>
      </c>
      <c r="N744" s="5" t="s">
        <v>55</v>
      </c>
      <c r="O744" s="5" t="b">
        <f t="shared" ca="1" si="0"/>
        <v>1</v>
      </c>
      <c r="P744" s="5"/>
      <c r="Q744" s="5"/>
      <c r="R744" s="5"/>
      <c r="S744" s="5"/>
      <c r="T744" s="5"/>
      <c r="U744" s="5"/>
      <c r="V744" s="5"/>
      <c r="W744" s="5"/>
      <c r="X744" s="5"/>
      <c r="Y744" s="5"/>
      <c r="Z744" s="5"/>
      <c r="AA744" s="5"/>
      <c r="AB744" s="5"/>
      <c r="AC744" s="5"/>
      <c r="AD744" s="5"/>
      <c r="AE744" s="5"/>
    </row>
    <row r="745" spans="1:31" ht="21" customHeight="1">
      <c r="A745" s="5" t="s">
        <v>12679</v>
      </c>
      <c r="B745" s="5" t="s">
        <v>2063</v>
      </c>
      <c r="C745" s="5" t="s">
        <v>20</v>
      </c>
      <c r="D745" s="5" t="s">
        <v>21</v>
      </c>
      <c r="E745" s="5" t="s">
        <v>45</v>
      </c>
      <c r="F745" s="7">
        <v>10</v>
      </c>
      <c r="G745" s="7">
        <v>20</v>
      </c>
      <c r="H745" s="5" t="s">
        <v>144</v>
      </c>
      <c r="I745" s="5" t="s">
        <v>108</v>
      </c>
      <c r="J745" s="5" t="s">
        <v>76</v>
      </c>
      <c r="K745" s="5" t="s">
        <v>12680</v>
      </c>
      <c r="L745" s="5" t="s">
        <v>12681</v>
      </c>
      <c r="M745" s="5" t="s">
        <v>167</v>
      </c>
      <c r="N745" s="5" t="s">
        <v>237</v>
      </c>
      <c r="O745" s="5" t="b">
        <f t="shared" ca="1" si="0"/>
        <v>1</v>
      </c>
      <c r="P745" s="5"/>
      <c r="Q745" s="5"/>
      <c r="R745" s="5"/>
      <c r="S745" s="5"/>
      <c r="T745" s="5"/>
      <c r="U745" s="5"/>
      <c r="V745" s="5"/>
      <c r="W745" s="5"/>
      <c r="X745" s="5"/>
      <c r="Y745" s="5"/>
      <c r="Z745" s="5"/>
      <c r="AA745" s="5"/>
      <c r="AB745" s="5"/>
      <c r="AC745" s="5"/>
      <c r="AD745" s="5"/>
      <c r="AE745" s="5"/>
    </row>
    <row r="746" spans="1:31" ht="21" customHeight="1">
      <c r="A746" s="5" t="s">
        <v>277</v>
      </c>
      <c r="B746" s="5" t="s">
        <v>1583</v>
      </c>
      <c r="C746" s="5" t="s">
        <v>27</v>
      </c>
      <c r="D746" s="5" t="s">
        <v>85</v>
      </c>
      <c r="E746" s="5" t="s">
        <v>45</v>
      </c>
      <c r="F746" s="11">
        <v>10</v>
      </c>
      <c r="G746" s="11">
        <v>20</v>
      </c>
      <c r="H746" s="13" t="s">
        <v>2529</v>
      </c>
      <c r="I746" s="5" t="s">
        <v>31</v>
      </c>
      <c r="J746" s="5" t="s">
        <v>48</v>
      </c>
      <c r="K746" s="5" t="s">
        <v>12686</v>
      </c>
      <c r="L746" s="5" t="s">
        <v>12688</v>
      </c>
      <c r="M746" s="5" t="s">
        <v>100</v>
      </c>
      <c r="N746" s="5" t="s">
        <v>271</v>
      </c>
      <c r="O746" s="5" t="b">
        <f t="shared" ca="1" si="0"/>
        <v>1</v>
      </c>
      <c r="P746" s="5"/>
      <c r="Q746" s="5"/>
      <c r="R746" s="5"/>
      <c r="S746" s="5"/>
      <c r="T746" s="5"/>
      <c r="U746" s="5"/>
      <c r="V746" s="5"/>
      <c r="W746" s="5"/>
      <c r="X746" s="5"/>
      <c r="Y746" s="5"/>
      <c r="Z746" s="5"/>
      <c r="AA746" s="5"/>
      <c r="AB746" s="5"/>
      <c r="AC746" s="5"/>
      <c r="AD746" s="5"/>
      <c r="AE746" s="5"/>
    </row>
    <row r="747" spans="1:31" ht="21" customHeight="1">
      <c r="A747" s="5" t="s">
        <v>277</v>
      </c>
      <c r="B747" s="5" t="s">
        <v>3169</v>
      </c>
      <c r="C747" s="5" t="s">
        <v>20</v>
      </c>
      <c r="D747" s="5" t="s">
        <v>21</v>
      </c>
      <c r="E747" s="5" t="s">
        <v>45</v>
      </c>
      <c r="F747" s="7">
        <v>10</v>
      </c>
      <c r="G747" s="7">
        <v>12</v>
      </c>
      <c r="H747" s="5" t="s">
        <v>360</v>
      </c>
      <c r="I747" s="5" t="s">
        <v>31</v>
      </c>
      <c r="J747" s="5" t="s">
        <v>57</v>
      </c>
      <c r="K747" s="5" t="s">
        <v>3171</v>
      </c>
      <c r="L747" s="5" t="s">
        <v>12689</v>
      </c>
      <c r="M747" s="5" t="s">
        <v>53</v>
      </c>
      <c r="N747" s="5" t="s">
        <v>55</v>
      </c>
      <c r="O747" s="5" t="b">
        <f t="shared" ca="1" si="0"/>
        <v>1</v>
      </c>
      <c r="P747" s="5"/>
      <c r="Q747" s="5"/>
      <c r="R747" s="5"/>
      <c r="S747" s="5"/>
      <c r="T747" s="5"/>
      <c r="U747" s="5"/>
      <c r="V747" s="5"/>
      <c r="W747" s="5"/>
      <c r="X747" s="5"/>
      <c r="Y747" s="5"/>
      <c r="Z747" s="5"/>
      <c r="AA747" s="5"/>
      <c r="AB747" s="5"/>
      <c r="AC747" s="5"/>
      <c r="AD747" s="5"/>
      <c r="AE747" s="5"/>
    </row>
    <row r="748" spans="1:31" ht="21" customHeight="1">
      <c r="A748" s="5" t="s">
        <v>11267</v>
      </c>
      <c r="B748" s="5" t="s">
        <v>11268</v>
      </c>
      <c r="C748" s="5" t="s">
        <v>27</v>
      </c>
      <c r="D748" s="5" t="s">
        <v>290</v>
      </c>
      <c r="E748" s="5" t="s">
        <v>29</v>
      </c>
      <c r="F748" s="11">
        <v>10</v>
      </c>
      <c r="G748" s="11">
        <v>13</v>
      </c>
      <c r="H748" s="13" t="s">
        <v>8872</v>
      </c>
      <c r="I748" s="5" t="s">
        <v>125</v>
      </c>
      <c r="J748" s="5" t="s">
        <v>291</v>
      </c>
      <c r="K748" s="5" t="s">
        <v>11270</v>
      </c>
      <c r="L748" s="5" t="s">
        <v>11272</v>
      </c>
      <c r="M748" s="5" t="s">
        <v>37</v>
      </c>
      <c r="N748" s="5" t="s">
        <v>405</v>
      </c>
      <c r="O748" s="5" t="b">
        <f t="shared" ca="1" si="0"/>
        <v>1</v>
      </c>
      <c r="P748" s="5" t="b">
        <f ca="1">IFERROR(__xludf.DUMMYFUNCTION("REGEXMATCH(L748,""(?i)Java"")"),TRUE)</f>
        <v>1</v>
      </c>
      <c r="Q748" s="5"/>
      <c r="R748" s="5"/>
      <c r="S748" s="5"/>
      <c r="T748" s="5"/>
      <c r="U748" s="5"/>
      <c r="V748" s="5"/>
      <c r="W748" s="5"/>
      <c r="X748" s="5"/>
      <c r="Y748" s="5"/>
      <c r="Z748" s="5"/>
      <c r="AA748" s="5"/>
      <c r="AB748" s="5"/>
      <c r="AC748" s="5"/>
      <c r="AD748" s="5"/>
      <c r="AE748" s="5"/>
    </row>
    <row r="749" spans="1:31" ht="21" customHeight="1">
      <c r="A749" s="5" t="s">
        <v>3523</v>
      </c>
      <c r="B749" s="5" t="s">
        <v>12700</v>
      </c>
      <c r="C749" s="5" t="s">
        <v>20</v>
      </c>
      <c r="D749" s="5" t="s">
        <v>1173</v>
      </c>
      <c r="E749" s="5" t="s">
        <v>45</v>
      </c>
      <c r="F749" s="7">
        <v>10</v>
      </c>
      <c r="G749" s="7">
        <v>15</v>
      </c>
      <c r="H749" s="5" t="s">
        <v>56</v>
      </c>
      <c r="I749" s="5" t="s">
        <v>108</v>
      </c>
      <c r="J749" s="5" t="s">
        <v>48</v>
      </c>
      <c r="K749" s="5" t="s">
        <v>12704</v>
      </c>
      <c r="L749" s="5" t="s">
        <v>12705</v>
      </c>
      <c r="M749" s="5" t="s">
        <v>37</v>
      </c>
      <c r="N749" s="5" t="s">
        <v>55</v>
      </c>
      <c r="O749" s="5" t="b">
        <f t="shared" ca="1" si="0"/>
        <v>1</v>
      </c>
      <c r="P749" s="5"/>
      <c r="Q749" s="5"/>
      <c r="R749" s="5"/>
      <c r="S749" s="5"/>
      <c r="T749" s="5"/>
      <c r="U749" s="5"/>
      <c r="V749" s="5"/>
      <c r="W749" s="5"/>
      <c r="X749" s="5"/>
      <c r="Y749" s="5"/>
      <c r="Z749" s="5"/>
      <c r="AA749" s="5"/>
      <c r="AB749" s="5"/>
      <c r="AC749" s="5"/>
      <c r="AD749" s="5"/>
      <c r="AE749" s="5"/>
    </row>
    <row r="750" spans="1:31" ht="21" customHeight="1">
      <c r="A750" s="5" t="s">
        <v>12712</v>
      </c>
      <c r="B750" s="5" t="s">
        <v>12713</v>
      </c>
      <c r="C750" s="5" t="s">
        <v>20</v>
      </c>
      <c r="D750" s="5" t="s">
        <v>1173</v>
      </c>
      <c r="E750" s="5" t="s">
        <v>45</v>
      </c>
      <c r="F750" s="7">
        <v>10</v>
      </c>
      <c r="G750" s="7">
        <v>15</v>
      </c>
      <c r="H750" s="5" t="s">
        <v>56</v>
      </c>
      <c r="I750" s="5" t="s">
        <v>31</v>
      </c>
      <c r="J750" s="5" t="s">
        <v>1053</v>
      </c>
      <c r="K750" s="5" t="s">
        <v>12716</v>
      </c>
      <c r="L750" s="5" t="s">
        <v>12717</v>
      </c>
      <c r="M750" s="5" t="s">
        <v>42</v>
      </c>
      <c r="N750" s="5" t="s">
        <v>237</v>
      </c>
      <c r="O750" s="5" t="b">
        <f t="shared" ca="1" si="0"/>
        <v>1</v>
      </c>
      <c r="P750" s="5"/>
      <c r="Q750" s="5"/>
      <c r="R750" s="5"/>
      <c r="S750" s="5"/>
      <c r="T750" s="5"/>
      <c r="U750" s="5"/>
      <c r="V750" s="5"/>
      <c r="W750" s="5"/>
      <c r="X750" s="5"/>
      <c r="Y750" s="5"/>
      <c r="Z750" s="5"/>
      <c r="AA750" s="5"/>
      <c r="AB750" s="5"/>
      <c r="AC750" s="5"/>
      <c r="AD750" s="5"/>
      <c r="AE750" s="5"/>
    </row>
    <row r="751" spans="1:31" ht="21" customHeight="1">
      <c r="A751" s="5" t="s">
        <v>5413</v>
      </c>
      <c r="B751" s="5" t="s">
        <v>5414</v>
      </c>
      <c r="C751" s="5" t="s">
        <v>20</v>
      </c>
      <c r="D751" s="5" t="s">
        <v>1173</v>
      </c>
      <c r="E751" s="5" t="s">
        <v>29</v>
      </c>
      <c r="F751" s="7">
        <v>10</v>
      </c>
      <c r="G751" s="7">
        <v>15</v>
      </c>
      <c r="H751" s="5" t="s">
        <v>56</v>
      </c>
      <c r="I751" s="5" t="s">
        <v>108</v>
      </c>
      <c r="J751" s="5" t="s">
        <v>2567</v>
      </c>
      <c r="K751" s="5" t="s">
        <v>5415</v>
      </c>
      <c r="L751" s="5" t="s">
        <v>5417</v>
      </c>
      <c r="M751" s="5" t="s">
        <v>37</v>
      </c>
      <c r="N751" s="5" t="s">
        <v>55</v>
      </c>
      <c r="O751" s="5" t="b">
        <f t="shared" ca="1" si="0"/>
        <v>1</v>
      </c>
      <c r="P751" s="5" t="b">
        <f t="shared" ref="P751:P752" ca="1" si="82">IFERROR(__xludf.DUMMYFUNCTION("REGEXMATCH(L751,""(?i)Java"")"),TRUE)</f>
        <v>1</v>
      </c>
      <c r="Q751" s="5"/>
      <c r="R751" s="5"/>
      <c r="S751" s="5"/>
      <c r="T751" s="5"/>
      <c r="U751" s="5"/>
      <c r="V751" s="5"/>
      <c r="W751" s="5"/>
      <c r="X751" s="5"/>
      <c r="Y751" s="5"/>
      <c r="Z751" s="5"/>
      <c r="AA751" s="5"/>
      <c r="AB751" s="5"/>
      <c r="AC751" s="5"/>
      <c r="AD751" s="5"/>
      <c r="AE751" s="5"/>
    </row>
    <row r="752" spans="1:31" ht="21" customHeight="1">
      <c r="A752" s="5" t="s">
        <v>396</v>
      </c>
      <c r="B752" s="5" t="s">
        <v>11025</v>
      </c>
      <c r="C752" s="5" t="s">
        <v>20</v>
      </c>
      <c r="D752" s="5" t="s">
        <v>1173</v>
      </c>
      <c r="E752" s="5" t="s">
        <v>45</v>
      </c>
      <c r="F752" s="7">
        <v>10</v>
      </c>
      <c r="G752" s="7">
        <v>15</v>
      </c>
      <c r="H752" s="5" t="s">
        <v>56</v>
      </c>
      <c r="I752" s="5" t="s">
        <v>66</v>
      </c>
      <c r="J752" s="5" t="s">
        <v>117</v>
      </c>
      <c r="K752" s="5" t="s">
        <v>11026</v>
      </c>
      <c r="L752" s="5" t="s">
        <v>11027</v>
      </c>
      <c r="M752" s="5" t="s">
        <v>37</v>
      </c>
      <c r="N752" s="5" t="s">
        <v>55</v>
      </c>
      <c r="O752" s="5" t="b">
        <f t="shared" ca="1" si="0"/>
        <v>1</v>
      </c>
      <c r="P752" s="5" t="b">
        <f t="shared" ca="1" si="82"/>
        <v>1</v>
      </c>
      <c r="Q752" s="5"/>
      <c r="R752" s="5"/>
      <c r="S752" s="5"/>
      <c r="T752" s="5"/>
      <c r="U752" s="5"/>
      <c r="V752" s="5"/>
      <c r="W752" s="5"/>
      <c r="X752" s="5"/>
      <c r="Y752" s="5"/>
      <c r="Z752" s="5"/>
      <c r="AA752" s="5"/>
      <c r="AB752" s="5"/>
      <c r="AC752" s="5"/>
      <c r="AD752" s="5"/>
      <c r="AE752" s="5"/>
    </row>
    <row r="753" spans="1:31" ht="21" customHeight="1">
      <c r="A753" s="5" t="s">
        <v>12740</v>
      </c>
      <c r="B753" s="5" t="s">
        <v>12742</v>
      </c>
      <c r="C753" s="5" t="s">
        <v>20</v>
      </c>
      <c r="D753" s="5" t="s">
        <v>1173</v>
      </c>
      <c r="E753" s="5" t="s">
        <v>45</v>
      </c>
      <c r="F753" s="7">
        <v>10</v>
      </c>
      <c r="G753" s="7">
        <v>15</v>
      </c>
      <c r="H753" s="5" t="s">
        <v>56</v>
      </c>
      <c r="I753" s="5" t="s">
        <v>108</v>
      </c>
      <c r="J753" s="5" t="s">
        <v>57</v>
      </c>
      <c r="K753" s="5" t="s">
        <v>12743</v>
      </c>
      <c r="L753" s="5" t="s">
        <v>12746</v>
      </c>
      <c r="M753" s="5" t="s">
        <v>37</v>
      </c>
      <c r="N753" s="5" t="s">
        <v>55</v>
      </c>
      <c r="O753" s="5" t="b">
        <f t="shared" ca="1" si="0"/>
        <v>1</v>
      </c>
      <c r="P753" s="5"/>
      <c r="Q753" s="5"/>
      <c r="R753" s="5"/>
      <c r="S753" s="5"/>
      <c r="T753" s="5"/>
      <c r="U753" s="5"/>
      <c r="V753" s="5"/>
      <c r="W753" s="5"/>
      <c r="X753" s="5"/>
      <c r="Y753" s="5"/>
      <c r="Z753" s="5"/>
      <c r="AA753" s="5"/>
      <c r="AB753" s="5"/>
      <c r="AC753" s="5"/>
      <c r="AD753" s="5"/>
      <c r="AE753" s="5"/>
    </row>
    <row r="754" spans="1:31" ht="21" customHeight="1">
      <c r="A754" s="5" t="s">
        <v>713</v>
      </c>
      <c r="B754" s="5" t="s">
        <v>8229</v>
      </c>
      <c r="C754" s="5" t="s">
        <v>20</v>
      </c>
      <c r="D754" s="5" t="s">
        <v>1173</v>
      </c>
      <c r="E754" s="5" t="s">
        <v>45</v>
      </c>
      <c r="F754" s="7">
        <v>10</v>
      </c>
      <c r="G754" s="7">
        <v>15</v>
      </c>
      <c r="H754" s="5" t="s">
        <v>56</v>
      </c>
      <c r="I754" s="5" t="s">
        <v>108</v>
      </c>
      <c r="J754" s="5" t="s">
        <v>57</v>
      </c>
      <c r="K754" s="5" t="s">
        <v>12752</v>
      </c>
      <c r="L754" s="5" t="s">
        <v>12753</v>
      </c>
      <c r="M754" s="5" t="s">
        <v>42</v>
      </c>
      <c r="N754" s="5" t="s">
        <v>237</v>
      </c>
      <c r="O754" s="5" t="b">
        <f t="shared" ca="1" si="0"/>
        <v>1</v>
      </c>
      <c r="P754" s="5"/>
      <c r="Q754" s="5"/>
      <c r="R754" s="5"/>
      <c r="S754" s="5"/>
      <c r="T754" s="5"/>
      <c r="U754" s="5"/>
      <c r="V754" s="5"/>
      <c r="W754" s="5"/>
      <c r="X754" s="5"/>
      <c r="Y754" s="5"/>
      <c r="Z754" s="5"/>
      <c r="AA754" s="5"/>
      <c r="AB754" s="5"/>
      <c r="AC754" s="5"/>
      <c r="AD754" s="5"/>
      <c r="AE754" s="5"/>
    </row>
    <row r="755" spans="1:31" ht="21" customHeight="1">
      <c r="A755" s="5" t="s">
        <v>11447</v>
      </c>
      <c r="B755" s="5" t="s">
        <v>11448</v>
      </c>
      <c r="C755" s="5" t="s">
        <v>20</v>
      </c>
      <c r="D755" s="5" t="s">
        <v>1173</v>
      </c>
      <c r="E755" s="5" t="s">
        <v>45</v>
      </c>
      <c r="F755" s="7">
        <v>10</v>
      </c>
      <c r="G755" s="7">
        <v>20</v>
      </c>
      <c r="H755" s="5" t="s">
        <v>144</v>
      </c>
      <c r="I755" s="5" t="s">
        <v>125</v>
      </c>
      <c r="J755" s="5" t="s">
        <v>2067</v>
      </c>
      <c r="K755" s="5" t="s">
        <v>11449</v>
      </c>
      <c r="L755" s="5" t="s">
        <v>11450</v>
      </c>
      <c r="M755" s="5" t="s">
        <v>53</v>
      </c>
      <c r="N755" s="5" t="s">
        <v>55</v>
      </c>
      <c r="O755" s="5" t="b">
        <f t="shared" ca="1" si="0"/>
        <v>1</v>
      </c>
      <c r="P755" s="5" t="b">
        <f ca="1">IFERROR(__xludf.DUMMYFUNCTION("REGEXMATCH(L755,""(?i)Java"")"),TRUE)</f>
        <v>1</v>
      </c>
      <c r="Q755" s="5"/>
      <c r="R755" s="5"/>
      <c r="S755" s="5"/>
      <c r="T755" s="5"/>
      <c r="U755" s="5"/>
      <c r="V755" s="5"/>
      <c r="W755" s="5"/>
      <c r="X755" s="5"/>
      <c r="Y755" s="5"/>
      <c r="Z755" s="5"/>
      <c r="AA755" s="5"/>
      <c r="AB755" s="5"/>
      <c r="AC755" s="5"/>
      <c r="AD755" s="5"/>
      <c r="AE755" s="5"/>
    </row>
    <row r="756" spans="1:31" ht="21" customHeight="1">
      <c r="A756" s="5" t="s">
        <v>277</v>
      </c>
      <c r="B756" s="5" t="s">
        <v>5582</v>
      </c>
      <c r="C756" s="5" t="s">
        <v>20</v>
      </c>
      <c r="D756" s="5" t="s">
        <v>1173</v>
      </c>
      <c r="E756" s="5" t="s">
        <v>29</v>
      </c>
      <c r="F756" s="7">
        <v>10</v>
      </c>
      <c r="G756" s="7">
        <v>15</v>
      </c>
      <c r="H756" s="5" t="s">
        <v>56</v>
      </c>
      <c r="I756" s="5" t="s">
        <v>125</v>
      </c>
      <c r="J756" s="5" t="s">
        <v>5584</v>
      </c>
      <c r="K756" s="9" t="s">
        <v>47</v>
      </c>
      <c r="L756" s="5" t="s">
        <v>12768</v>
      </c>
      <c r="M756" s="5" t="s">
        <v>37</v>
      </c>
      <c r="N756" s="5" t="s">
        <v>55</v>
      </c>
      <c r="O756" s="5" t="b">
        <f t="shared" ca="1" si="0"/>
        <v>1</v>
      </c>
      <c r="P756" s="5"/>
      <c r="Q756" s="5"/>
      <c r="R756" s="5"/>
      <c r="S756" s="5"/>
      <c r="T756" s="5"/>
      <c r="U756" s="5"/>
      <c r="V756" s="5"/>
      <c r="W756" s="5"/>
      <c r="X756" s="5"/>
      <c r="Y756" s="5"/>
      <c r="Z756" s="5"/>
      <c r="AA756" s="5"/>
      <c r="AB756" s="5"/>
      <c r="AC756" s="5"/>
      <c r="AD756" s="5"/>
      <c r="AE756" s="5"/>
    </row>
    <row r="757" spans="1:31" ht="21" customHeight="1">
      <c r="A757" s="5" t="s">
        <v>12772</v>
      </c>
      <c r="B757" s="5" t="s">
        <v>5222</v>
      </c>
      <c r="C757" s="5" t="s">
        <v>20</v>
      </c>
      <c r="D757" s="5" t="s">
        <v>1173</v>
      </c>
      <c r="E757" s="5" t="s">
        <v>45</v>
      </c>
      <c r="F757" s="7">
        <v>10</v>
      </c>
      <c r="G757" s="7">
        <v>15</v>
      </c>
      <c r="H757" s="5" t="s">
        <v>56</v>
      </c>
      <c r="I757" s="5" t="s">
        <v>31</v>
      </c>
      <c r="J757" s="5" t="s">
        <v>126</v>
      </c>
      <c r="K757" s="5" t="s">
        <v>12774</v>
      </c>
      <c r="L757" s="5" t="s">
        <v>12775</v>
      </c>
      <c r="M757" s="5" t="s">
        <v>167</v>
      </c>
      <c r="N757" s="5" t="s">
        <v>237</v>
      </c>
      <c r="O757" s="5" t="b">
        <f t="shared" ca="1" si="0"/>
        <v>1</v>
      </c>
      <c r="P757" s="5"/>
      <c r="Q757" s="5"/>
      <c r="R757" s="5"/>
      <c r="S757" s="5"/>
      <c r="T757" s="5"/>
      <c r="U757" s="5"/>
      <c r="V757" s="5"/>
      <c r="W757" s="5"/>
      <c r="X757" s="5"/>
      <c r="Y757" s="5"/>
      <c r="Z757" s="5"/>
      <c r="AA757" s="5"/>
      <c r="AB757" s="5"/>
      <c r="AC757" s="5"/>
      <c r="AD757" s="5"/>
      <c r="AE757" s="5"/>
    </row>
    <row r="758" spans="1:31" ht="21" customHeight="1">
      <c r="A758" s="5" t="s">
        <v>277</v>
      </c>
      <c r="B758" s="5" t="s">
        <v>12777</v>
      </c>
      <c r="C758" s="5" t="s">
        <v>20</v>
      </c>
      <c r="D758" s="5" t="s">
        <v>1173</v>
      </c>
      <c r="E758" s="5" t="s">
        <v>45</v>
      </c>
      <c r="F758" s="7">
        <v>10</v>
      </c>
      <c r="G758" s="7">
        <v>15</v>
      </c>
      <c r="H758" s="5" t="s">
        <v>56</v>
      </c>
      <c r="I758" s="5" t="s">
        <v>108</v>
      </c>
      <c r="J758" s="5" t="s">
        <v>76</v>
      </c>
      <c r="K758" s="9" t="s">
        <v>47</v>
      </c>
      <c r="L758" s="5" t="s">
        <v>12780</v>
      </c>
      <c r="M758" s="5" t="s">
        <v>100</v>
      </c>
      <c r="N758" s="5" t="s">
        <v>55</v>
      </c>
      <c r="O758" s="5" t="b">
        <f t="shared" ca="1" si="0"/>
        <v>1</v>
      </c>
      <c r="P758" s="5"/>
      <c r="Q758" s="5"/>
      <c r="R758" s="5"/>
      <c r="S758" s="5"/>
      <c r="T758" s="5"/>
      <c r="U758" s="5"/>
      <c r="V758" s="5"/>
      <c r="W758" s="5"/>
      <c r="X758" s="5"/>
      <c r="Y758" s="5"/>
      <c r="Z758" s="5"/>
      <c r="AA758" s="5"/>
      <c r="AB758" s="5"/>
      <c r="AC758" s="5"/>
      <c r="AD758" s="5"/>
      <c r="AE758" s="5"/>
    </row>
    <row r="759" spans="1:31" ht="21" customHeight="1">
      <c r="A759" s="5" t="s">
        <v>277</v>
      </c>
      <c r="B759" s="5" t="s">
        <v>12781</v>
      </c>
      <c r="C759" s="5" t="s">
        <v>20</v>
      </c>
      <c r="D759" s="5" t="s">
        <v>1173</v>
      </c>
      <c r="E759" s="5" t="s">
        <v>45</v>
      </c>
      <c r="F759" s="7">
        <v>10</v>
      </c>
      <c r="G759" s="7">
        <v>15</v>
      </c>
      <c r="H759" s="5" t="s">
        <v>56</v>
      </c>
      <c r="I759" s="5" t="s">
        <v>66</v>
      </c>
      <c r="J759" s="5" t="s">
        <v>2915</v>
      </c>
      <c r="K759" s="5" t="s">
        <v>12783</v>
      </c>
      <c r="L759" s="5" t="s">
        <v>12784</v>
      </c>
      <c r="M759" s="5" t="s">
        <v>42</v>
      </c>
      <c r="N759" s="5" t="s">
        <v>89</v>
      </c>
      <c r="O759" s="5" t="b">
        <f t="shared" ca="1" si="0"/>
        <v>1</v>
      </c>
      <c r="P759" s="5"/>
      <c r="Q759" s="5"/>
      <c r="R759" s="5"/>
      <c r="S759" s="5"/>
      <c r="T759" s="5"/>
      <c r="U759" s="5"/>
      <c r="V759" s="5"/>
      <c r="W759" s="5"/>
      <c r="X759" s="5"/>
      <c r="Y759" s="5"/>
      <c r="Z759" s="5"/>
      <c r="AA759" s="5"/>
      <c r="AB759" s="5"/>
      <c r="AC759" s="5"/>
      <c r="AD759" s="5"/>
      <c r="AE759" s="5"/>
    </row>
    <row r="760" spans="1:31" ht="21" customHeight="1">
      <c r="A760" s="5" t="s">
        <v>277</v>
      </c>
      <c r="B760" s="5" t="s">
        <v>12787</v>
      </c>
      <c r="C760" s="5" t="s">
        <v>20</v>
      </c>
      <c r="D760" s="5" t="s">
        <v>1173</v>
      </c>
      <c r="E760" s="5" t="s">
        <v>45</v>
      </c>
      <c r="F760" s="7">
        <v>10</v>
      </c>
      <c r="G760" s="7">
        <v>15</v>
      </c>
      <c r="H760" s="5" t="s">
        <v>56</v>
      </c>
      <c r="I760" s="5" t="s">
        <v>31</v>
      </c>
      <c r="J760" s="5" t="s">
        <v>284</v>
      </c>
      <c r="K760" s="5" t="s">
        <v>12788</v>
      </c>
      <c r="L760" s="5" t="s">
        <v>12790</v>
      </c>
      <c r="M760" s="5" t="s">
        <v>167</v>
      </c>
      <c r="N760" s="5" t="s">
        <v>237</v>
      </c>
      <c r="O760" s="5" t="b">
        <f t="shared" ca="1" si="0"/>
        <v>1</v>
      </c>
      <c r="P760" s="5"/>
      <c r="Q760" s="5"/>
      <c r="R760" s="5"/>
      <c r="S760" s="5"/>
      <c r="T760" s="5"/>
      <c r="U760" s="5"/>
      <c r="V760" s="5"/>
      <c r="W760" s="5"/>
      <c r="X760" s="5"/>
      <c r="Y760" s="5"/>
      <c r="Z760" s="5"/>
      <c r="AA760" s="5"/>
      <c r="AB760" s="5"/>
      <c r="AC760" s="5"/>
      <c r="AD760" s="5"/>
      <c r="AE760" s="5"/>
    </row>
    <row r="761" spans="1:31" ht="21" customHeight="1">
      <c r="A761" s="5" t="s">
        <v>12409</v>
      </c>
      <c r="B761" s="5" t="s">
        <v>12410</v>
      </c>
      <c r="C761" s="5" t="s">
        <v>20</v>
      </c>
      <c r="D761" s="5" t="s">
        <v>1173</v>
      </c>
      <c r="E761" s="5" t="s">
        <v>45</v>
      </c>
      <c r="F761" s="7">
        <v>10</v>
      </c>
      <c r="G761" s="7">
        <v>20</v>
      </c>
      <c r="H761" s="5" t="s">
        <v>144</v>
      </c>
      <c r="I761" s="5" t="s">
        <v>66</v>
      </c>
      <c r="J761" s="5" t="s">
        <v>906</v>
      </c>
      <c r="K761" s="5" t="s">
        <v>12411</v>
      </c>
      <c r="L761" s="5" t="s">
        <v>12412</v>
      </c>
      <c r="M761" s="5" t="s">
        <v>167</v>
      </c>
      <c r="N761" s="5" t="s">
        <v>237</v>
      </c>
      <c r="O761" s="5" t="b">
        <f t="shared" ca="1" si="0"/>
        <v>1</v>
      </c>
      <c r="P761" s="5"/>
      <c r="Q761" s="5"/>
      <c r="R761" s="5"/>
      <c r="S761" s="5"/>
      <c r="T761" s="5"/>
      <c r="U761" s="5"/>
      <c r="V761" s="5"/>
      <c r="W761" s="5"/>
      <c r="X761" s="5"/>
      <c r="Y761" s="5"/>
      <c r="Z761" s="5"/>
      <c r="AA761" s="5"/>
      <c r="AB761" s="5"/>
      <c r="AC761" s="5"/>
      <c r="AD761" s="5"/>
      <c r="AE761" s="5"/>
    </row>
    <row r="762" spans="1:31" ht="21" customHeight="1">
      <c r="A762" s="5" t="s">
        <v>3523</v>
      </c>
      <c r="B762" s="5" t="s">
        <v>11202</v>
      </c>
      <c r="C762" s="5" t="s">
        <v>20</v>
      </c>
      <c r="D762" s="5" t="s">
        <v>1616</v>
      </c>
      <c r="E762" s="5" t="s">
        <v>29</v>
      </c>
      <c r="F762" s="7">
        <v>10</v>
      </c>
      <c r="G762" s="7">
        <v>15</v>
      </c>
      <c r="H762" s="5" t="s">
        <v>56</v>
      </c>
      <c r="I762" s="5" t="s">
        <v>108</v>
      </c>
      <c r="J762" s="5" t="s">
        <v>145</v>
      </c>
      <c r="K762" s="5" t="s">
        <v>1027</v>
      </c>
      <c r="L762" s="5" t="s">
        <v>12798</v>
      </c>
      <c r="M762" s="5" t="s">
        <v>53</v>
      </c>
      <c r="N762" s="5" t="s">
        <v>55</v>
      </c>
      <c r="O762" s="5" t="b">
        <f t="shared" ca="1" si="0"/>
        <v>1</v>
      </c>
      <c r="P762" s="5"/>
      <c r="Q762" s="5"/>
      <c r="R762" s="5"/>
      <c r="S762" s="5"/>
      <c r="T762" s="5"/>
      <c r="U762" s="5"/>
      <c r="V762" s="5"/>
      <c r="W762" s="5"/>
      <c r="X762" s="5"/>
      <c r="Y762" s="5"/>
      <c r="Z762" s="5"/>
      <c r="AA762" s="5"/>
      <c r="AB762" s="5"/>
      <c r="AC762" s="5"/>
      <c r="AD762" s="5"/>
      <c r="AE762" s="5"/>
    </row>
    <row r="763" spans="1:31" ht="21" customHeight="1">
      <c r="A763" s="5" t="s">
        <v>7050</v>
      </c>
      <c r="B763" s="5" t="s">
        <v>5576</v>
      </c>
      <c r="C763" s="5" t="s">
        <v>20</v>
      </c>
      <c r="D763" s="5" t="s">
        <v>1616</v>
      </c>
      <c r="E763" s="5" t="s">
        <v>45</v>
      </c>
      <c r="F763" s="7">
        <v>10</v>
      </c>
      <c r="G763" s="7">
        <v>20</v>
      </c>
      <c r="H763" s="5" t="s">
        <v>144</v>
      </c>
      <c r="I763" s="5" t="s">
        <v>66</v>
      </c>
      <c r="J763" s="5" t="s">
        <v>319</v>
      </c>
      <c r="K763" s="5" t="s">
        <v>5578</v>
      </c>
      <c r="L763" s="5" t="s">
        <v>12086</v>
      </c>
      <c r="M763" s="5" t="s">
        <v>53</v>
      </c>
      <c r="N763" s="5" t="s">
        <v>55</v>
      </c>
      <c r="O763" s="5" t="b">
        <f t="shared" ca="1" si="0"/>
        <v>1</v>
      </c>
      <c r="P763" s="5"/>
      <c r="Q763" s="5"/>
      <c r="R763" s="5"/>
      <c r="S763" s="5"/>
      <c r="T763" s="5"/>
      <c r="U763" s="5"/>
      <c r="V763" s="5"/>
      <c r="W763" s="5"/>
      <c r="X763" s="5"/>
      <c r="Y763" s="5"/>
      <c r="Z763" s="5"/>
      <c r="AA763" s="5"/>
      <c r="AB763" s="5"/>
      <c r="AC763" s="5"/>
      <c r="AD763" s="5"/>
      <c r="AE763" s="5"/>
    </row>
    <row r="764" spans="1:31" ht="21" customHeight="1">
      <c r="A764" s="5" t="s">
        <v>10938</v>
      </c>
      <c r="B764" s="5" t="s">
        <v>5506</v>
      </c>
      <c r="C764" s="5" t="s">
        <v>20</v>
      </c>
      <c r="D764" s="5" t="s">
        <v>5094</v>
      </c>
      <c r="E764" s="5" t="s">
        <v>45</v>
      </c>
      <c r="F764" s="7">
        <v>10</v>
      </c>
      <c r="G764" s="7">
        <v>15</v>
      </c>
      <c r="H764" s="5" t="s">
        <v>56</v>
      </c>
      <c r="I764" s="5" t="s">
        <v>31</v>
      </c>
      <c r="J764" s="5" t="s">
        <v>57</v>
      </c>
      <c r="K764" s="5" t="s">
        <v>5509</v>
      </c>
      <c r="L764" s="5" t="s">
        <v>10939</v>
      </c>
      <c r="M764" s="5" t="s">
        <v>37</v>
      </c>
      <c r="N764" s="5" t="s">
        <v>44</v>
      </c>
      <c r="O764" s="5" t="b">
        <f t="shared" ca="1" si="0"/>
        <v>1</v>
      </c>
      <c r="P764" s="5" t="b">
        <f ca="1">IFERROR(__xludf.DUMMYFUNCTION("REGEXMATCH(L764,""(?i)Java"")"),TRUE)</f>
        <v>1</v>
      </c>
      <c r="Q764" s="5"/>
      <c r="R764" s="5"/>
      <c r="S764" s="5"/>
      <c r="T764" s="5"/>
      <c r="U764" s="5"/>
      <c r="V764" s="5"/>
      <c r="W764" s="5"/>
      <c r="X764" s="5"/>
      <c r="Y764" s="5"/>
      <c r="Z764" s="5"/>
      <c r="AA764" s="5"/>
      <c r="AB764" s="5"/>
      <c r="AC764" s="5"/>
      <c r="AD764" s="5"/>
      <c r="AE764" s="5"/>
    </row>
    <row r="765" spans="1:31" ht="21" customHeight="1">
      <c r="A765" s="5" t="s">
        <v>277</v>
      </c>
      <c r="B765" s="5" t="s">
        <v>11388</v>
      </c>
      <c r="C765" s="5" t="s">
        <v>20</v>
      </c>
      <c r="D765" s="5" t="s">
        <v>2637</v>
      </c>
      <c r="E765" s="5" t="s">
        <v>45</v>
      </c>
      <c r="F765" s="7">
        <v>10</v>
      </c>
      <c r="G765" s="7">
        <v>15</v>
      </c>
      <c r="H765" s="5" t="s">
        <v>56</v>
      </c>
      <c r="I765" s="5" t="s">
        <v>31</v>
      </c>
      <c r="J765" s="5" t="s">
        <v>633</v>
      </c>
      <c r="K765" s="9" t="s">
        <v>47</v>
      </c>
      <c r="L765" s="5" t="s">
        <v>11391</v>
      </c>
      <c r="M765" s="5" t="s">
        <v>37</v>
      </c>
      <c r="N765" s="5" t="s">
        <v>55</v>
      </c>
      <c r="O765" s="5" t="b">
        <f t="shared" ca="1" si="0"/>
        <v>1</v>
      </c>
      <c r="P765" s="5"/>
      <c r="Q765" s="5"/>
      <c r="R765" s="5"/>
      <c r="S765" s="5"/>
      <c r="T765" s="5"/>
      <c r="U765" s="5"/>
      <c r="V765" s="5"/>
      <c r="W765" s="5"/>
      <c r="X765" s="5"/>
      <c r="Y765" s="5"/>
      <c r="Z765" s="5"/>
      <c r="AA765" s="5"/>
      <c r="AB765" s="5"/>
      <c r="AC765" s="5"/>
      <c r="AD765" s="5"/>
      <c r="AE765" s="5"/>
    </row>
    <row r="766" spans="1:31" ht="21" customHeight="1">
      <c r="A766" s="5" t="s">
        <v>12814</v>
      </c>
      <c r="B766" s="5" t="s">
        <v>3830</v>
      </c>
      <c r="C766" s="5" t="s">
        <v>20</v>
      </c>
      <c r="D766" s="5" t="s">
        <v>3833</v>
      </c>
      <c r="E766" s="5" t="s">
        <v>45</v>
      </c>
      <c r="F766" s="7">
        <v>10</v>
      </c>
      <c r="G766" s="7">
        <v>15</v>
      </c>
      <c r="H766" s="5" t="s">
        <v>56</v>
      </c>
      <c r="I766" s="5" t="s">
        <v>108</v>
      </c>
      <c r="J766" s="5" t="s">
        <v>48</v>
      </c>
      <c r="K766" s="5" t="s">
        <v>3834</v>
      </c>
      <c r="L766" s="5" t="s">
        <v>12816</v>
      </c>
      <c r="M766" s="5" t="s">
        <v>37</v>
      </c>
      <c r="N766" s="5" t="s">
        <v>55</v>
      </c>
      <c r="O766" s="5" t="b">
        <f t="shared" ca="1" si="0"/>
        <v>1</v>
      </c>
      <c r="P766" s="5"/>
      <c r="Q766" s="5"/>
      <c r="R766" s="5"/>
      <c r="S766" s="5"/>
      <c r="T766" s="5"/>
      <c r="U766" s="5"/>
      <c r="V766" s="5"/>
      <c r="W766" s="5"/>
      <c r="X766" s="5"/>
      <c r="Y766" s="5"/>
      <c r="Z766" s="5"/>
      <c r="AA766" s="5"/>
      <c r="AB766" s="5"/>
      <c r="AC766" s="5"/>
      <c r="AD766" s="5"/>
      <c r="AE766" s="5"/>
    </row>
    <row r="767" spans="1:31" ht="21" customHeight="1">
      <c r="A767" s="5" t="s">
        <v>4698</v>
      </c>
      <c r="B767" s="5" t="s">
        <v>4699</v>
      </c>
      <c r="C767" s="5" t="s">
        <v>20</v>
      </c>
      <c r="D767" s="5" t="s">
        <v>3833</v>
      </c>
      <c r="E767" s="5" t="s">
        <v>45</v>
      </c>
      <c r="F767" s="7">
        <v>10</v>
      </c>
      <c r="G767" s="7">
        <v>15</v>
      </c>
      <c r="H767" s="5" t="s">
        <v>56</v>
      </c>
      <c r="I767" s="5" t="s">
        <v>125</v>
      </c>
      <c r="J767" s="5" t="s">
        <v>252</v>
      </c>
      <c r="K767" s="5" t="s">
        <v>4700</v>
      </c>
      <c r="L767" s="5" t="s">
        <v>4702</v>
      </c>
      <c r="M767" s="5" t="s">
        <v>167</v>
      </c>
      <c r="N767" s="5" t="s">
        <v>55</v>
      </c>
      <c r="O767" s="5" t="b">
        <f t="shared" ca="1" si="0"/>
        <v>1</v>
      </c>
      <c r="P767" s="5" t="b">
        <f ca="1">IFERROR(__xludf.DUMMYFUNCTION("REGEXMATCH(L767,""(?i)Java"")"),TRUE)</f>
        <v>1</v>
      </c>
      <c r="Q767" s="5"/>
      <c r="R767" s="5"/>
      <c r="S767" s="5"/>
      <c r="T767" s="5"/>
      <c r="U767" s="5"/>
      <c r="V767" s="5"/>
      <c r="W767" s="5"/>
      <c r="X767" s="5"/>
      <c r="Y767" s="5"/>
      <c r="Z767" s="5"/>
      <c r="AA767" s="5"/>
      <c r="AB767" s="5"/>
      <c r="AC767" s="5"/>
      <c r="AD767" s="5"/>
      <c r="AE767" s="5"/>
    </row>
    <row r="768" spans="1:31" ht="21" customHeight="1">
      <c r="A768" s="5" t="s">
        <v>12826</v>
      </c>
      <c r="B768" s="5" t="s">
        <v>12827</v>
      </c>
      <c r="C768" s="5" t="s">
        <v>20</v>
      </c>
      <c r="D768" s="12" t="s">
        <v>47</v>
      </c>
      <c r="E768" s="5" t="s">
        <v>45</v>
      </c>
      <c r="F768" s="7">
        <v>10</v>
      </c>
      <c r="G768" s="7">
        <v>20</v>
      </c>
      <c r="H768" s="5" t="s">
        <v>144</v>
      </c>
      <c r="I768" s="5" t="s">
        <v>108</v>
      </c>
      <c r="J768" s="5" t="s">
        <v>252</v>
      </c>
      <c r="K768" s="5" t="s">
        <v>12829</v>
      </c>
      <c r="L768" s="5" t="s">
        <v>12830</v>
      </c>
      <c r="M768" s="5" t="s">
        <v>648</v>
      </c>
      <c r="N768" s="5" t="s">
        <v>237</v>
      </c>
      <c r="O768" s="5" t="b">
        <f t="shared" ca="1" si="0"/>
        <v>1</v>
      </c>
      <c r="P768" s="5"/>
      <c r="Q768" s="5"/>
      <c r="R768" s="5"/>
      <c r="S768" s="5"/>
      <c r="T768" s="5"/>
      <c r="U768" s="5"/>
      <c r="V768" s="5"/>
      <c r="W768" s="5"/>
      <c r="X768" s="5"/>
      <c r="Y768" s="5"/>
      <c r="Z768" s="5"/>
      <c r="AA768" s="5"/>
      <c r="AB768" s="5"/>
      <c r="AC768" s="5"/>
      <c r="AD768" s="5"/>
      <c r="AE768" s="5"/>
    </row>
    <row r="769" spans="1:31" ht="21" customHeight="1">
      <c r="A769" s="5" t="s">
        <v>12836</v>
      </c>
      <c r="B769" s="5" t="s">
        <v>12837</v>
      </c>
      <c r="C769" s="5" t="s">
        <v>20</v>
      </c>
      <c r="D769" s="12" t="s">
        <v>47</v>
      </c>
      <c r="E769" s="5" t="s">
        <v>45</v>
      </c>
      <c r="F769" s="7">
        <v>10</v>
      </c>
      <c r="G769" s="7">
        <v>20</v>
      </c>
      <c r="H769" s="5" t="s">
        <v>144</v>
      </c>
      <c r="I769" s="5" t="s">
        <v>66</v>
      </c>
      <c r="J769" s="5" t="s">
        <v>117</v>
      </c>
      <c r="K769" s="5" t="s">
        <v>12838</v>
      </c>
      <c r="L769" s="5" t="s">
        <v>12839</v>
      </c>
      <c r="M769" s="5" t="s">
        <v>37</v>
      </c>
      <c r="N769" s="5" t="s">
        <v>55</v>
      </c>
      <c r="O769" s="5" t="b">
        <f t="shared" ca="1" si="0"/>
        <v>1</v>
      </c>
      <c r="P769" s="5"/>
      <c r="Q769" s="5"/>
      <c r="R769" s="5"/>
      <c r="S769" s="5"/>
      <c r="T769" s="5"/>
      <c r="U769" s="5"/>
      <c r="V769" s="5"/>
      <c r="W769" s="5"/>
      <c r="X769" s="5"/>
      <c r="Y769" s="5"/>
      <c r="Z769" s="5"/>
      <c r="AA769" s="5"/>
      <c r="AB769" s="5"/>
      <c r="AC769" s="5"/>
      <c r="AD769" s="5"/>
      <c r="AE769" s="5"/>
    </row>
    <row r="770" spans="1:31" ht="21" customHeight="1">
      <c r="A770" s="5" t="s">
        <v>12840</v>
      </c>
      <c r="B770" s="5" t="s">
        <v>12841</v>
      </c>
      <c r="C770" s="5" t="s">
        <v>20</v>
      </c>
      <c r="D770" s="12" t="s">
        <v>47</v>
      </c>
      <c r="E770" s="5" t="s">
        <v>45</v>
      </c>
      <c r="F770" s="7">
        <v>10</v>
      </c>
      <c r="G770" s="7">
        <v>20</v>
      </c>
      <c r="H770" s="5" t="s">
        <v>144</v>
      </c>
      <c r="I770" s="5" t="s">
        <v>108</v>
      </c>
      <c r="J770" s="5" t="s">
        <v>906</v>
      </c>
      <c r="K770" s="5" t="s">
        <v>12845</v>
      </c>
      <c r="L770" s="5" t="s">
        <v>12847</v>
      </c>
      <c r="M770" s="5" t="s">
        <v>53</v>
      </c>
      <c r="N770" s="5" t="s">
        <v>55</v>
      </c>
      <c r="O770" s="5" t="b">
        <f t="shared" ca="1" si="0"/>
        <v>1</v>
      </c>
      <c r="P770" s="5" t="b">
        <f ca="1">IFERROR(__xludf.DUMMYFUNCTION("REGEXMATCH(L770,""(?i)Java"")"),TRUE)</f>
        <v>1</v>
      </c>
      <c r="Q770" s="5"/>
      <c r="R770" s="5"/>
      <c r="S770" s="5"/>
      <c r="T770" s="5"/>
      <c r="U770" s="5"/>
      <c r="V770" s="5"/>
      <c r="W770" s="5"/>
      <c r="X770" s="5"/>
      <c r="Y770" s="5"/>
      <c r="Z770" s="5"/>
      <c r="AA770" s="5"/>
      <c r="AB770" s="5"/>
      <c r="AC770" s="5"/>
      <c r="AD770" s="5"/>
      <c r="AE770" s="5"/>
    </row>
    <row r="771" spans="1:31" ht="21" customHeight="1">
      <c r="A771" s="5" t="s">
        <v>713</v>
      </c>
      <c r="B771" s="5" t="s">
        <v>11751</v>
      </c>
      <c r="C771" s="5" t="s">
        <v>20</v>
      </c>
      <c r="D771" s="12" t="s">
        <v>47</v>
      </c>
      <c r="E771" s="5" t="s">
        <v>45</v>
      </c>
      <c r="F771" s="7">
        <v>10</v>
      </c>
      <c r="G771" s="7">
        <v>20</v>
      </c>
      <c r="H771" s="5" t="s">
        <v>144</v>
      </c>
      <c r="I771" s="5" t="s">
        <v>108</v>
      </c>
      <c r="J771" s="5" t="s">
        <v>48</v>
      </c>
      <c r="K771" s="5" t="s">
        <v>11752</v>
      </c>
      <c r="L771" s="5" t="s">
        <v>11753</v>
      </c>
      <c r="M771" s="5" t="s">
        <v>37</v>
      </c>
      <c r="N771" s="5" t="s">
        <v>55</v>
      </c>
      <c r="O771" s="5" t="b">
        <f t="shared" ca="1" si="0"/>
        <v>1</v>
      </c>
      <c r="P771" s="5"/>
      <c r="Q771" s="5"/>
      <c r="R771" s="5"/>
      <c r="S771" s="5"/>
      <c r="T771" s="5"/>
      <c r="U771" s="5"/>
      <c r="V771" s="5"/>
      <c r="W771" s="5"/>
      <c r="X771" s="5"/>
      <c r="Y771" s="5"/>
      <c r="Z771" s="5"/>
      <c r="AA771" s="5"/>
      <c r="AB771" s="5"/>
      <c r="AC771" s="5"/>
      <c r="AD771" s="5"/>
      <c r="AE771" s="5"/>
    </row>
    <row r="772" spans="1:31" ht="21" customHeight="1">
      <c r="A772" s="5" t="s">
        <v>6919</v>
      </c>
      <c r="B772" s="5" t="s">
        <v>2708</v>
      </c>
      <c r="C772" s="5" t="s">
        <v>20</v>
      </c>
      <c r="D772" s="12" t="s">
        <v>47</v>
      </c>
      <c r="E772" s="5" t="s">
        <v>45</v>
      </c>
      <c r="F772" s="7">
        <v>10</v>
      </c>
      <c r="G772" s="7">
        <v>15</v>
      </c>
      <c r="H772" s="5" t="s">
        <v>56</v>
      </c>
      <c r="I772" s="5" t="s">
        <v>108</v>
      </c>
      <c r="J772" s="5" t="s">
        <v>906</v>
      </c>
      <c r="K772" s="5" t="s">
        <v>12859</v>
      </c>
      <c r="L772" s="5" t="s">
        <v>12860</v>
      </c>
      <c r="M772" s="5" t="s">
        <v>53</v>
      </c>
      <c r="N772" s="5" t="s">
        <v>55</v>
      </c>
      <c r="O772" s="5" t="b">
        <f t="shared" ca="1" si="0"/>
        <v>1</v>
      </c>
      <c r="P772" s="5"/>
      <c r="Q772" s="5"/>
      <c r="R772" s="5"/>
      <c r="S772" s="5"/>
      <c r="T772" s="5"/>
      <c r="U772" s="5"/>
      <c r="V772" s="5"/>
      <c r="W772" s="5"/>
      <c r="X772" s="5"/>
      <c r="Y772" s="5"/>
      <c r="Z772" s="5"/>
      <c r="AA772" s="5"/>
      <c r="AB772" s="5"/>
      <c r="AC772" s="5"/>
      <c r="AD772" s="5"/>
      <c r="AE772" s="5"/>
    </row>
    <row r="773" spans="1:31" ht="21" customHeight="1">
      <c r="A773" s="5" t="s">
        <v>277</v>
      </c>
      <c r="B773" s="5" t="s">
        <v>12867</v>
      </c>
      <c r="C773" s="5" t="s">
        <v>20</v>
      </c>
      <c r="D773" s="12" t="s">
        <v>47</v>
      </c>
      <c r="E773" s="5" t="s">
        <v>45</v>
      </c>
      <c r="F773" s="7">
        <v>10</v>
      </c>
      <c r="G773" s="7">
        <v>15</v>
      </c>
      <c r="H773" s="5" t="s">
        <v>56</v>
      </c>
      <c r="I773" s="5" t="s">
        <v>108</v>
      </c>
      <c r="J773" s="5" t="s">
        <v>48</v>
      </c>
      <c r="K773" s="5" t="s">
        <v>12869</v>
      </c>
      <c r="L773" s="5" t="s">
        <v>12870</v>
      </c>
      <c r="M773" s="5" t="s">
        <v>37</v>
      </c>
      <c r="N773" s="5" t="s">
        <v>55</v>
      </c>
      <c r="O773" s="5" t="b">
        <f t="shared" ca="1" si="0"/>
        <v>1</v>
      </c>
      <c r="P773" s="5"/>
      <c r="Q773" s="5"/>
      <c r="R773" s="5"/>
      <c r="S773" s="5"/>
      <c r="T773" s="5"/>
      <c r="U773" s="5"/>
      <c r="V773" s="5"/>
      <c r="W773" s="5"/>
      <c r="X773" s="5"/>
      <c r="Y773" s="5"/>
      <c r="Z773" s="5"/>
      <c r="AA773" s="5"/>
      <c r="AB773" s="5"/>
      <c r="AC773" s="5"/>
      <c r="AD773" s="5"/>
      <c r="AE773" s="5"/>
    </row>
    <row r="774" spans="1:31" ht="21" customHeight="1">
      <c r="A774" s="5" t="s">
        <v>12876</v>
      </c>
      <c r="B774" s="5" t="s">
        <v>12877</v>
      </c>
      <c r="C774" s="5" t="s">
        <v>20</v>
      </c>
      <c r="D774" s="12" t="s">
        <v>47</v>
      </c>
      <c r="E774" s="5" t="s">
        <v>45</v>
      </c>
      <c r="F774" s="7">
        <v>10</v>
      </c>
      <c r="G774" s="7">
        <v>15</v>
      </c>
      <c r="H774" s="5" t="s">
        <v>56</v>
      </c>
      <c r="I774" s="5" t="s">
        <v>66</v>
      </c>
      <c r="J774" s="5" t="s">
        <v>57</v>
      </c>
      <c r="K774" s="9" t="s">
        <v>47</v>
      </c>
      <c r="L774" s="9" t="s">
        <v>47</v>
      </c>
      <c r="M774" s="5" t="s">
        <v>37</v>
      </c>
      <c r="N774" s="5" t="s">
        <v>55</v>
      </c>
      <c r="O774" s="5" t="b">
        <f t="shared" ca="1" si="0"/>
        <v>1</v>
      </c>
      <c r="P774" s="9"/>
      <c r="Q774" s="5"/>
      <c r="R774" s="5"/>
      <c r="S774" s="5"/>
      <c r="T774" s="5"/>
      <c r="U774" s="5"/>
      <c r="V774" s="5"/>
      <c r="W774" s="5"/>
      <c r="X774" s="5"/>
      <c r="Y774" s="5"/>
      <c r="Z774" s="5"/>
      <c r="AA774" s="5"/>
      <c r="AB774" s="5"/>
      <c r="AC774" s="5"/>
      <c r="AD774" s="5"/>
      <c r="AE774" s="5"/>
    </row>
    <row r="775" spans="1:31" ht="21" customHeight="1">
      <c r="A775" s="5" t="s">
        <v>11518</v>
      </c>
      <c r="B775" s="5" t="s">
        <v>11519</v>
      </c>
      <c r="C775" s="5" t="s">
        <v>20</v>
      </c>
      <c r="D775" s="12" t="s">
        <v>47</v>
      </c>
      <c r="E775" s="5" t="s">
        <v>45</v>
      </c>
      <c r="F775" s="7">
        <v>10</v>
      </c>
      <c r="G775" s="7">
        <v>15</v>
      </c>
      <c r="H775" s="5" t="s">
        <v>56</v>
      </c>
      <c r="I775" s="5" t="s">
        <v>125</v>
      </c>
      <c r="J775" s="5" t="s">
        <v>57</v>
      </c>
      <c r="K775" s="5" t="s">
        <v>11521</v>
      </c>
      <c r="L775" s="5" t="s">
        <v>11522</v>
      </c>
      <c r="M775" s="5" t="s">
        <v>100</v>
      </c>
      <c r="N775" s="5" t="s">
        <v>55</v>
      </c>
      <c r="O775" s="5" t="b">
        <f t="shared" ca="1" si="0"/>
        <v>1</v>
      </c>
      <c r="P775" s="5" t="b">
        <f t="shared" ref="P775:P776" ca="1" si="83">IFERROR(__xludf.DUMMYFUNCTION("REGEXMATCH(L775,""(?i)Java"")"),TRUE)</f>
        <v>1</v>
      </c>
      <c r="Q775" s="5"/>
      <c r="R775" s="5"/>
      <c r="S775" s="5"/>
      <c r="T775" s="5"/>
      <c r="U775" s="5"/>
      <c r="V775" s="5"/>
      <c r="W775" s="5"/>
      <c r="X775" s="5"/>
      <c r="Y775" s="5"/>
      <c r="Z775" s="5"/>
      <c r="AA775" s="5"/>
      <c r="AB775" s="5"/>
      <c r="AC775" s="5"/>
      <c r="AD775" s="5"/>
      <c r="AE775" s="5"/>
    </row>
    <row r="776" spans="1:31" ht="21" customHeight="1">
      <c r="A776" s="5" t="s">
        <v>11867</v>
      </c>
      <c r="B776" s="5" t="s">
        <v>11868</v>
      </c>
      <c r="C776" s="5" t="s">
        <v>20</v>
      </c>
      <c r="D776" s="12" t="s">
        <v>47</v>
      </c>
      <c r="E776" s="5" t="s">
        <v>45</v>
      </c>
      <c r="F776" s="7">
        <v>10</v>
      </c>
      <c r="G776" s="7">
        <v>15</v>
      </c>
      <c r="H776" s="5" t="s">
        <v>56</v>
      </c>
      <c r="I776" s="5" t="s">
        <v>108</v>
      </c>
      <c r="J776" s="5" t="s">
        <v>110</v>
      </c>
      <c r="K776" s="5" t="s">
        <v>11871</v>
      </c>
      <c r="L776" s="5" t="s">
        <v>11873</v>
      </c>
      <c r="M776" s="5" t="s">
        <v>42</v>
      </c>
      <c r="N776" s="5" t="s">
        <v>237</v>
      </c>
      <c r="O776" s="5" t="b">
        <f t="shared" ca="1" si="0"/>
        <v>1</v>
      </c>
      <c r="P776" s="5" t="b">
        <f t="shared" ca="1" si="83"/>
        <v>1</v>
      </c>
      <c r="Q776" s="5"/>
      <c r="R776" s="5"/>
      <c r="S776" s="5"/>
      <c r="T776" s="5"/>
      <c r="U776" s="5"/>
      <c r="V776" s="5"/>
      <c r="W776" s="5"/>
      <c r="X776" s="5"/>
      <c r="Y776" s="5"/>
      <c r="Z776" s="5"/>
      <c r="AA776" s="5"/>
      <c r="AB776" s="5"/>
      <c r="AC776" s="5"/>
      <c r="AD776" s="5"/>
      <c r="AE776" s="5"/>
    </row>
    <row r="777" spans="1:31" ht="21" customHeight="1">
      <c r="A777" s="5" t="s">
        <v>12894</v>
      </c>
      <c r="B777" s="5" t="s">
        <v>12895</v>
      </c>
      <c r="C777" s="5" t="s">
        <v>20</v>
      </c>
      <c r="D777" s="12" t="s">
        <v>47</v>
      </c>
      <c r="E777" s="5" t="s">
        <v>45</v>
      </c>
      <c r="F777" s="7">
        <v>10</v>
      </c>
      <c r="G777" s="7">
        <v>15</v>
      </c>
      <c r="H777" s="5" t="s">
        <v>56</v>
      </c>
      <c r="I777" s="5" t="s">
        <v>31</v>
      </c>
      <c r="J777" s="5" t="s">
        <v>76</v>
      </c>
      <c r="K777" s="5" t="s">
        <v>12896</v>
      </c>
      <c r="L777" s="5" t="s">
        <v>12897</v>
      </c>
      <c r="M777" s="5" t="s">
        <v>53</v>
      </c>
      <c r="N777" s="5" t="s">
        <v>55</v>
      </c>
      <c r="O777" s="5" t="b">
        <f t="shared" ca="1" si="0"/>
        <v>1</v>
      </c>
      <c r="P777" s="5"/>
      <c r="Q777" s="5"/>
      <c r="R777" s="5"/>
      <c r="S777" s="5"/>
      <c r="T777" s="5"/>
      <c r="U777" s="5"/>
      <c r="V777" s="5"/>
      <c r="W777" s="5"/>
      <c r="X777" s="5"/>
      <c r="Y777" s="5"/>
      <c r="Z777" s="5"/>
      <c r="AA777" s="5"/>
      <c r="AB777" s="5"/>
      <c r="AC777" s="5"/>
      <c r="AD777" s="5"/>
      <c r="AE777" s="5"/>
    </row>
    <row r="778" spans="1:31" ht="21" customHeight="1">
      <c r="A778" s="5" t="s">
        <v>12898</v>
      </c>
      <c r="B778" s="5" t="s">
        <v>12899</v>
      </c>
      <c r="C778" s="5" t="s">
        <v>20</v>
      </c>
      <c r="D778" s="12" t="s">
        <v>47</v>
      </c>
      <c r="E778" s="5" t="s">
        <v>45</v>
      </c>
      <c r="F778" s="7">
        <v>10</v>
      </c>
      <c r="G778" s="7">
        <v>20</v>
      </c>
      <c r="H778" s="5" t="s">
        <v>144</v>
      </c>
      <c r="I778" s="5" t="s">
        <v>31</v>
      </c>
      <c r="J778" s="5" t="s">
        <v>273</v>
      </c>
      <c r="K778" s="5" t="s">
        <v>12900</v>
      </c>
      <c r="L778" s="5" t="s">
        <v>12901</v>
      </c>
      <c r="M778" s="5" t="s">
        <v>42</v>
      </c>
      <c r="N778" s="5" t="s">
        <v>55</v>
      </c>
      <c r="O778" s="5" t="b">
        <f t="shared" ca="1" si="0"/>
        <v>1</v>
      </c>
      <c r="P778" s="5"/>
      <c r="Q778" s="5"/>
      <c r="R778" s="5"/>
      <c r="S778" s="5"/>
      <c r="T778" s="5"/>
      <c r="U778" s="5"/>
      <c r="V778" s="5"/>
      <c r="W778" s="5"/>
      <c r="X778" s="5"/>
      <c r="Y778" s="5"/>
      <c r="Z778" s="5"/>
      <c r="AA778" s="5"/>
      <c r="AB778" s="5"/>
      <c r="AC778" s="5"/>
      <c r="AD778" s="5"/>
      <c r="AE778" s="5"/>
    </row>
    <row r="779" spans="1:31" ht="21" customHeight="1">
      <c r="A779" s="5" t="s">
        <v>12904</v>
      </c>
      <c r="B779" s="5" t="s">
        <v>9554</v>
      </c>
      <c r="C779" s="5" t="s">
        <v>20</v>
      </c>
      <c r="D779" s="12" t="s">
        <v>47</v>
      </c>
      <c r="E779" s="5" t="s">
        <v>29</v>
      </c>
      <c r="F779" s="7">
        <v>10</v>
      </c>
      <c r="G779" s="7">
        <v>15</v>
      </c>
      <c r="H779" s="5" t="s">
        <v>56</v>
      </c>
      <c r="I779" s="5" t="s">
        <v>108</v>
      </c>
      <c r="J779" s="5" t="s">
        <v>252</v>
      </c>
      <c r="K779" s="5" t="s">
        <v>626</v>
      </c>
      <c r="L779" s="5" t="s">
        <v>12905</v>
      </c>
      <c r="M779" s="5" t="s">
        <v>53</v>
      </c>
      <c r="N779" s="5" t="s">
        <v>55</v>
      </c>
      <c r="O779" s="5" t="b">
        <f t="shared" ca="1" si="0"/>
        <v>1</v>
      </c>
      <c r="P779" s="5"/>
      <c r="Q779" s="5"/>
      <c r="R779" s="5"/>
      <c r="S779" s="5"/>
      <c r="T779" s="5"/>
      <c r="U779" s="5"/>
      <c r="V779" s="5"/>
      <c r="W779" s="5"/>
      <c r="X779" s="5"/>
      <c r="Y779" s="5"/>
      <c r="Z779" s="5"/>
      <c r="AA779" s="5"/>
      <c r="AB779" s="5"/>
      <c r="AC779" s="5"/>
      <c r="AD779" s="5"/>
      <c r="AE779" s="5"/>
    </row>
    <row r="780" spans="1:31" ht="21" customHeight="1">
      <c r="A780" s="5" t="s">
        <v>1457</v>
      </c>
      <c r="B780" s="5" t="s">
        <v>12023</v>
      </c>
      <c r="C780" s="5" t="s">
        <v>20</v>
      </c>
      <c r="D780" s="12" t="s">
        <v>47</v>
      </c>
      <c r="E780" s="5" t="s">
        <v>45</v>
      </c>
      <c r="F780" s="7">
        <v>10</v>
      </c>
      <c r="G780" s="7">
        <v>20</v>
      </c>
      <c r="H780" s="5" t="s">
        <v>144</v>
      </c>
      <c r="I780" s="5" t="s">
        <v>31</v>
      </c>
      <c r="J780" s="5" t="s">
        <v>48</v>
      </c>
      <c r="K780" s="5" t="s">
        <v>12024</v>
      </c>
      <c r="L780" s="5" t="s">
        <v>12025</v>
      </c>
      <c r="M780" s="5" t="s">
        <v>37</v>
      </c>
      <c r="N780" s="5" t="s">
        <v>55</v>
      </c>
      <c r="O780" s="5" t="b">
        <f t="shared" ca="1" si="0"/>
        <v>1</v>
      </c>
      <c r="P780" s="5" t="b">
        <f t="shared" ref="P780:P782" ca="1" si="84">IFERROR(__xludf.DUMMYFUNCTION("REGEXMATCH(L780,""(?i)Java"")"),TRUE)</f>
        <v>1</v>
      </c>
      <c r="Q780" s="5"/>
      <c r="R780" s="5"/>
      <c r="S780" s="5"/>
      <c r="T780" s="5"/>
      <c r="U780" s="5"/>
      <c r="V780" s="5"/>
      <c r="W780" s="5"/>
      <c r="X780" s="5"/>
      <c r="Y780" s="5"/>
      <c r="Z780" s="5"/>
      <c r="AA780" s="5"/>
      <c r="AB780" s="5"/>
      <c r="AC780" s="5"/>
      <c r="AD780" s="5"/>
      <c r="AE780" s="5"/>
    </row>
    <row r="781" spans="1:31" ht="21" customHeight="1">
      <c r="A781" s="5" t="s">
        <v>11083</v>
      </c>
      <c r="B781" s="5" t="s">
        <v>5331</v>
      </c>
      <c r="C781" s="5" t="s">
        <v>41</v>
      </c>
      <c r="D781" s="5" t="s">
        <v>169</v>
      </c>
      <c r="E781" s="5" t="s">
        <v>45</v>
      </c>
      <c r="F781" s="7">
        <v>10</v>
      </c>
      <c r="G781" s="7">
        <v>30</v>
      </c>
      <c r="H781" s="5" t="s">
        <v>2866</v>
      </c>
      <c r="I781" s="5" t="s">
        <v>66</v>
      </c>
      <c r="J781" s="5" t="s">
        <v>57</v>
      </c>
      <c r="K781" s="5" t="s">
        <v>1596</v>
      </c>
      <c r="L781" s="5" t="s">
        <v>11085</v>
      </c>
      <c r="M781" s="5" t="s">
        <v>37</v>
      </c>
      <c r="N781" s="5" t="s">
        <v>55</v>
      </c>
      <c r="O781" s="5" t="b">
        <f t="shared" ca="1" si="0"/>
        <v>1</v>
      </c>
      <c r="P781" s="5" t="b">
        <f t="shared" ca="1" si="84"/>
        <v>1</v>
      </c>
      <c r="Q781" s="5"/>
      <c r="R781" s="5"/>
      <c r="S781" s="5"/>
      <c r="T781" s="5"/>
      <c r="U781" s="5"/>
      <c r="V781" s="5"/>
      <c r="W781" s="5"/>
      <c r="X781" s="5"/>
      <c r="Y781" s="5"/>
      <c r="Z781" s="5"/>
      <c r="AA781" s="5"/>
      <c r="AB781" s="5"/>
      <c r="AC781" s="5"/>
      <c r="AD781" s="5"/>
      <c r="AE781" s="5"/>
    </row>
    <row r="782" spans="1:31" ht="21" customHeight="1">
      <c r="A782" s="5" t="s">
        <v>1457</v>
      </c>
      <c r="B782" s="5" t="s">
        <v>12103</v>
      </c>
      <c r="C782" s="5" t="s">
        <v>41</v>
      </c>
      <c r="D782" s="5" t="s">
        <v>169</v>
      </c>
      <c r="E782" s="5" t="s">
        <v>29</v>
      </c>
      <c r="F782" s="7">
        <v>10</v>
      </c>
      <c r="G782" s="7">
        <v>15</v>
      </c>
      <c r="H782" s="5" t="s">
        <v>56</v>
      </c>
      <c r="I782" s="9" t="s">
        <v>24</v>
      </c>
      <c r="J782" s="5" t="s">
        <v>633</v>
      </c>
      <c r="K782" s="9" t="s">
        <v>47</v>
      </c>
      <c r="L782" s="5" t="s">
        <v>12104</v>
      </c>
      <c r="M782" s="5" t="s">
        <v>167</v>
      </c>
      <c r="N782" s="5" t="s">
        <v>55</v>
      </c>
      <c r="O782" s="5" t="b">
        <f t="shared" ca="1" si="0"/>
        <v>1</v>
      </c>
      <c r="P782" s="5" t="b">
        <f t="shared" ca="1" si="84"/>
        <v>1</v>
      </c>
      <c r="Q782" s="5"/>
      <c r="R782" s="5"/>
      <c r="S782" s="5"/>
      <c r="T782" s="5"/>
      <c r="U782" s="5"/>
      <c r="V782" s="5"/>
      <c r="W782" s="5"/>
      <c r="X782" s="5"/>
      <c r="Y782" s="5"/>
      <c r="Z782" s="5"/>
      <c r="AA782" s="5"/>
      <c r="AB782" s="5"/>
      <c r="AC782" s="5"/>
      <c r="AD782" s="5"/>
      <c r="AE782" s="5"/>
    </row>
    <row r="783" spans="1:31" ht="21" customHeight="1">
      <c r="A783" s="5" t="s">
        <v>277</v>
      </c>
      <c r="B783" s="5" t="s">
        <v>12924</v>
      </c>
      <c r="C783" s="5" t="s">
        <v>41</v>
      </c>
      <c r="D783" s="5" t="s">
        <v>169</v>
      </c>
      <c r="E783" s="5" t="s">
        <v>45</v>
      </c>
      <c r="F783" s="7">
        <v>10</v>
      </c>
      <c r="G783" s="7">
        <v>15</v>
      </c>
      <c r="H783" s="5" t="s">
        <v>56</v>
      </c>
      <c r="I783" s="5" t="s">
        <v>108</v>
      </c>
      <c r="J783" s="5" t="s">
        <v>57</v>
      </c>
      <c r="K783" s="5" t="s">
        <v>12927</v>
      </c>
      <c r="L783" s="5" t="s">
        <v>12928</v>
      </c>
      <c r="M783" s="5" t="s">
        <v>37</v>
      </c>
      <c r="N783" s="5" t="s">
        <v>44</v>
      </c>
      <c r="O783" s="5" t="b">
        <f t="shared" ca="1" si="0"/>
        <v>1</v>
      </c>
      <c r="P783" s="5"/>
      <c r="Q783" s="5"/>
      <c r="R783" s="5"/>
      <c r="S783" s="5"/>
      <c r="T783" s="5"/>
      <c r="U783" s="5"/>
      <c r="V783" s="5"/>
      <c r="W783" s="5"/>
      <c r="X783" s="5"/>
      <c r="Y783" s="5"/>
      <c r="Z783" s="5"/>
      <c r="AA783" s="5"/>
      <c r="AB783" s="5"/>
      <c r="AC783" s="5"/>
      <c r="AD783" s="5"/>
      <c r="AE783" s="5"/>
    </row>
    <row r="784" spans="1:31" ht="21" customHeight="1">
      <c r="A784" s="5" t="s">
        <v>12930</v>
      </c>
      <c r="B784" s="5" t="s">
        <v>12931</v>
      </c>
      <c r="C784" s="5" t="s">
        <v>41</v>
      </c>
      <c r="D784" s="5" t="s">
        <v>169</v>
      </c>
      <c r="E784" s="5" t="s">
        <v>45</v>
      </c>
      <c r="F784" s="7">
        <v>10</v>
      </c>
      <c r="G784" s="7">
        <v>15</v>
      </c>
      <c r="H784" s="5" t="s">
        <v>56</v>
      </c>
      <c r="I784" s="5" t="s">
        <v>108</v>
      </c>
      <c r="J784" s="5" t="s">
        <v>11899</v>
      </c>
      <c r="K784" s="5" t="s">
        <v>12933</v>
      </c>
      <c r="L784" s="5" t="s">
        <v>12936</v>
      </c>
      <c r="M784" s="5" t="s">
        <v>53</v>
      </c>
      <c r="N784" s="5" t="s">
        <v>55</v>
      </c>
      <c r="O784" s="5" t="b">
        <f t="shared" ca="1" si="0"/>
        <v>1</v>
      </c>
      <c r="P784" s="5"/>
      <c r="Q784" s="5"/>
      <c r="R784" s="5"/>
      <c r="S784" s="5"/>
      <c r="T784" s="5"/>
      <c r="U784" s="5"/>
      <c r="V784" s="5"/>
      <c r="W784" s="5"/>
      <c r="X784" s="5"/>
      <c r="Y784" s="5"/>
      <c r="Z784" s="5"/>
      <c r="AA784" s="5"/>
      <c r="AB784" s="5"/>
      <c r="AC784" s="5"/>
      <c r="AD784" s="5"/>
      <c r="AE784" s="5"/>
    </row>
    <row r="785" spans="1:31" ht="21" customHeight="1">
      <c r="A785" s="5" t="s">
        <v>11355</v>
      </c>
      <c r="B785" s="5" t="s">
        <v>11356</v>
      </c>
      <c r="C785" s="5" t="s">
        <v>41</v>
      </c>
      <c r="D785" s="5" t="s">
        <v>874</v>
      </c>
      <c r="E785" s="5" t="s">
        <v>45</v>
      </c>
      <c r="F785" s="7">
        <v>10</v>
      </c>
      <c r="G785" s="7">
        <v>11</v>
      </c>
      <c r="H785" s="5" t="s">
        <v>11357</v>
      </c>
      <c r="I785" s="5" t="s">
        <v>31</v>
      </c>
      <c r="J785" s="5" t="s">
        <v>110</v>
      </c>
      <c r="K785" s="5" t="s">
        <v>11358</v>
      </c>
      <c r="L785" s="5" t="s">
        <v>11359</v>
      </c>
      <c r="M785" s="5" t="s">
        <v>53</v>
      </c>
      <c r="N785" s="5" t="s">
        <v>38</v>
      </c>
      <c r="O785" s="5" t="b">
        <f t="shared" ca="1" si="0"/>
        <v>1</v>
      </c>
      <c r="P785" s="5"/>
      <c r="Q785" s="5"/>
      <c r="R785" s="5"/>
      <c r="S785" s="5"/>
      <c r="T785" s="5"/>
      <c r="U785" s="5"/>
      <c r="V785" s="5"/>
      <c r="W785" s="5"/>
      <c r="X785" s="5"/>
      <c r="Y785" s="5"/>
      <c r="Z785" s="5"/>
      <c r="AA785" s="5"/>
      <c r="AB785" s="5"/>
      <c r="AC785" s="5"/>
      <c r="AD785" s="5"/>
      <c r="AE785" s="5"/>
    </row>
    <row r="786" spans="1:31" ht="21" customHeight="1">
      <c r="A786" s="5" t="s">
        <v>248</v>
      </c>
      <c r="B786" s="5" t="s">
        <v>11331</v>
      </c>
      <c r="C786" s="5" t="s">
        <v>41</v>
      </c>
      <c r="D786" s="5" t="s">
        <v>874</v>
      </c>
      <c r="E786" s="5" t="s">
        <v>29</v>
      </c>
      <c r="F786" s="7">
        <v>10</v>
      </c>
      <c r="G786" s="7">
        <v>15</v>
      </c>
      <c r="H786" s="5" t="s">
        <v>56</v>
      </c>
      <c r="I786" s="9" t="s">
        <v>24</v>
      </c>
      <c r="J786" s="5" t="s">
        <v>11304</v>
      </c>
      <c r="K786" s="5" t="s">
        <v>11332</v>
      </c>
      <c r="L786" s="5" t="s">
        <v>11333</v>
      </c>
      <c r="M786" s="5" t="s">
        <v>53</v>
      </c>
      <c r="N786" s="5" t="s">
        <v>55</v>
      </c>
      <c r="O786" s="5" t="b">
        <f t="shared" ca="1" si="0"/>
        <v>1</v>
      </c>
      <c r="P786" s="5" t="b">
        <f ca="1">IFERROR(__xludf.DUMMYFUNCTION("REGEXMATCH(L786,""(?i)Java"")"),TRUE)</f>
        <v>1</v>
      </c>
      <c r="Q786" s="5"/>
      <c r="R786" s="5"/>
      <c r="S786" s="5"/>
      <c r="T786" s="5"/>
      <c r="U786" s="5"/>
      <c r="V786" s="5"/>
      <c r="W786" s="5"/>
      <c r="X786" s="5"/>
      <c r="Y786" s="5"/>
      <c r="Z786" s="5"/>
      <c r="AA786" s="5"/>
      <c r="AB786" s="5"/>
      <c r="AC786" s="5"/>
      <c r="AD786" s="5"/>
      <c r="AE786" s="5"/>
    </row>
    <row r="787" spans="1:31" ht="21" customHeight="1">
      <c r="A787" s="5" t="s">
        <v>277</v>
      </c>
      <c r="B787" s="5" t="s">
        <v>12953</v>
      </c>
      <c r="C787" s="5" t="s">
        <v>41</v>
      </c>
      <c r="D787" s="5" t="s">
        <v>874</v>
      </c>
      <c r="E787" s="5" t="s">
        <v>29</v>
      </c>
      <c r="F787" s="7">
        <v>10</v>
      </c>
      <c r="G787" s="7">
        <v>15</v>
      </c>
      <c r="H787" s="5" t="s">
        <v>56</v>
      </c>
      <c r="I787" s="9" t="s">
        <v>24</v>
      </c>
      <c r="J787" s="5" t="s">
        <v>906</v>
      </c>
      <c r="K787" s="5" t="s">
        <v>10593</v>
      </c>
      <c r="L787" s="9" t="s">
        <v>47</v>
      </c>
      <c r="M787" s="5" t="s">
        <v>53</v>
      </c>
      <c r="N787" s="5" t="s">
        <v>38</v>
      </c>
      <c r="O787" s="5" t="b">
        <f t="shared" ca="1" si="0"/>
        <v>1</v>
      </c>
      <c r="P787" s="9"/>
      <c r="Q787" s="5"/>
      <c r="R787" s="5"/>
      <c r="S787" s="5"/>
      <c r="T787" s="5"/>
      <c r="U787" s="5"/>
      <c r="V787" s="5"/>
      <c r="W787" s="5"/>
      <c r="X787" s="5"/>
      <c r="Y787" s="5"/>
      <c r="Z787" s="5"/>
      <c r="AA787" s="5"/>
      <c r="AB787" s="5"/>
      <c r="AC787" s="5"/>
      <c r="AD787" s="5"/>
      <c r="AE787" s="5"/>
    </row>
    <row r="788" spans="1:31" ht="21" customHeight="1">
      <c r="A788" s="5" t="s">
        <v>3523</v>
      </c>
      <c r="B788" s="5" t="s">
        <v>12956</v>
      </c>
      <c r="C788" s="5" t="s">
        <v>41</v>
      </c>
      <c r="D788" s="5" t="s">
        <v>874</v>
      </c>
      <c r="E788" s="5" t="s">
        <v>29</v>
      </c>
      <c r="F788" s="7">
        <v>10</v>
      </c>
      <c r="G788" s="7">
        <v>15</v>
      </c>
      <c r="H788" s="5" t="s">
        <v>56</v>
      </c>
      <c r="I788" s="5" t="s">
        <v>108</v>
      </c>
      <c r="J788" s="5" t="s">
        <v>48</v>
      </c>
      <c r="K788" s="5" t="s">
        <v>12957</v>
      </c>
      <c r="L788" s="5" t="s">
        <v>12958</v>
      </c>
      <c r="M788" s="5" t="s">
        <v>37</v>
      </c>
      <c r="N788" s="5" t="s">
        <v>55</v>
      </c>
      <c r="O788" s="5" t="b">
        <f t="shared" ca="1" si="0"/>
        <v>1</v>
      </c>
      <c r="P788" s="5"/>
      <c r="Q788" s="5"/>
      <c r="R788" s="5"/>
      <c r="S788" s="5"/>
      <c r="T788" s="5"/>
      <c r="U788" s="5"/>
      <c r="V788" s="5"/>
      <c r="W788" s="5"/>
      <c r="X788" s="5"/>
      <c r="Y788" s="5"/>
      <c r="Z788" s="5"/>
      <c r="AA788" s="5"/>
      <c r="AB788" s="5"/>
      <c r="AC788" s="5"/>
      <c r="AD788" s="5"/>
      <c r="AE788" s="5"/>
    </row>
    <row r="789" spans="1:31" ht="21" customHeight="1">
      <c r="A789" s="5" t="s">
        <v>11917</v>
      </c>
      <c r="B789" s="5" t="s">
        <v>11918</v>
      </c>
      <c r="C789" s="5" t="s">
        <v>41</v>
      </c>
      <c r="D789" s="5" t="s">
        <v>874</v>
      </c>
      <c r="E789" s="5" t="s">
        <v>45</v>
      </c>
      <c r="F789" s="7">
        <v>10</v>
      </c>
      <c r="G789" s="7">
        <v>20</v>
      </c>
      <c r="H789" s="5" t="s">
        <v>144</v>
      </c>
      <c r="I789" s="5" t="s">
        <v>108</v>
      </c>
      <c r="J789" s="5" t="s">
        <v>11919</v>
      </c>
      <c r="K789" s="5" t="s">
        <v>11920</v>
      </c>
      <c r="L789" s="5" t="s">
        <v>11921</v>
      </c>
      <c r="M789" s="5" t="s">
        <v>53</v>
      </c>
      <c r="N789" s="5" t="s">
        <v>55</v>
      </c>
      <c r="O789" s="5" t="b">
        <f t="shared" ca="1" si="0"/>
        <v>1</v>
      </c>
      <c r="P789" s="5" t="b">
        <f ca="1">IFERROR(__xludf.DUMMYFUNCTION("REGEXMATCH(L789,""(?i)Java"")"),TRUE)</f>
        <v>1</v>
      </c>
      <c r="Q789" s="5"/>
      <c r="R789" s="5"/>
      <c r="S789" s="5"/>
      <c r="T789" s="5"/>
      <c r="U789" s="5"/>
      <c r="V789" s="5"/>
      <c r="W789" s="5"/>
      <c r="X789" s="5"/>
      <c r="Y789" s="5"/>
      <c r="Z789" s="5"/>
      <c r="AA789" s="5"/>
      <c r="AB789" s="5"/>
      <c r="AC789" s="5"/>
      <c r="AD789" s="5"/>
      <c r="AE789" s="5"/>
    </row>
    <row r="790" spans="1:31" ht="21" customHeight="1">
      <c r="A790" s="5" t="s">
        <v>7050</v>
      </c>
      <c r="B790" s="5" t="s">
        <v>12971</v>
      </c>
      <c r="C790" s="5" t="s">
        <v>41</v>
      </c>
      <c r="D790" s="5" t="s">
        <v>874</v>
      </c>
      <c r="E790" s="5" t="s">
        <v>29</v>
      </c>
      <c r="F790" s="7">
        <v>10</v>
      </c>
      <c r="G790" s="7">
        <v>15</v>
      </c>
      <c r="H790" s="5" t="s">
        <v>56</v>
      </c>
      <c r="I790" s="5" t="s">
        <v>108</v>
      </c>
      <c r="J790" s="5" t="s">
        <v>12973</v>
      </c>
      <c r="K790" s="9" t="s">
        <v>47</v>
      </c>
      <c r="L790" s="5" t="s">
        <v>12974</v>
      </c>
      <c r="M790" s="5" t="s">
        <v>53</v>
      </c>
      <c r="N790" s="5" t="s">
        <v>55</v>
      </c>
      <c r="O790" s="5" t="b">
        <f t="shared" ca="1" si="0"/>
        <v>1</v>
      </c>
      <c r="P790" s="5"/>
      <c r="Q790" s="5"/>
      <c r="R790" s="5"/>
      <c r="S790" s="5"/>
      <c r="T790" s="5"/>
      <c r="U790" s="5"/>
      <c r="V790" s="5"/>
      <c r="W790" s="5"/>
      <c r="X790" s="5"/>
      <c r="Y790" s="5"/>
      <c r="Z790" s="5"/>
      <c r="AA790" s="5"/>
      <c r="AB790" s="5"/>
      <c r="AC790" s="5"/>
      <c r="AD790" s="5"/>
      <c r="AE790" s="5"/>
    </row>
    <row r="791" spans="1:31" ht="21" customHeight="1">
      <c r="A791" s="5" t="s">
        <v>7050</v>
      </c>
      <c r="B791" s="5" t="s">
        <v>12439</v>
      </c>
      <c r="C791" s="5" t="s">
        <v>41</v>
      </c>
      <c r="D791" s="5" t="s">
        <v>874</v>
      </c>
      <c r="E791" s="5" t="s">
        <v>29</v>
      </c>
      <c r="F791" s="7">
        <v>10</v>
      </c>
      <c r="G791" s="7">
        <v>20</v>
      </c>
      <c r="H791" s="5" t="s">
        <v>144</v>
      </c>
      <c r="I791" s="5" t="s">
        <v>108</v>
      </c>
      <c r="J791" s="5" t="s">
        <v>76</v>
      </c>
      <c r="K791" s="5" t="s">
        <v>12441</v>
      </c>
      <c r="L791" s="5" t="s">
        <v>12444</v>
      </c>
      <c r="M791" s="5" t="s">
        <v>37</v>
      </c>
      <c r="N791" s="5" t="s">
        <v>38</v>
      </c>
      <c r="O791" s="5" t="b">
        <f t="shared" ca="1" si="0"/>
        <v>1</v>
      </c>
      <c r="P791" s="5"/>
      <c r="Q791" s="5"/>
      <c r="R791" s="5"/>
      <c r="S791" s="5"/>
      <c r="T791" s="5"/>
      <c r="U791" s="5"/>
      <c r="V791" s="5"/>
      <c r="W791" s="5"/>
      <c r="X791" s="5"/>
      <c r="Y791" s="5"/>
      <c r="Z791" s="5"/>
      <c r="AA791" s="5"/>
      <c r="AB791" s="5"/>
      <c r="AC791" s="5"/>
      <c r="AD791" s="5"/>
      <c r="AE791" s="5"/>
    </row>
    <row r="792" spans="1:31" ht="21" customHeight="1">
      <c r="A792" s="5" t="s">
        <v>12984</v>
      </c>
      <c r="B792" s="5" t="s">
        <v>12985</v>
      </c>
      <c r="C792" s="5" t="s">
        <v>41</v>
      </c>
      <c r="D792" s="5" t="s">
        <v>874</v>
      </c>
      <c r="E792" s="5" t="s">
        <v>29</v>
      </c>
      <c r="F792" s="7">
        <v>10</v>
      </c>
      <c r="G792" s="7">
        <v>15</v>
      </c>
      <c r="H792" s="5" t="s">
        <v>56</v>
      </c>
      <c r="I792" s="9" t="s">
        <v>24</v>
      </c>
      <c r="J792" s="5" t="s">
        <v>117</v>
      </c>
      <c r="K792" s="5" t="s">
        <v>12986</v>
      </c>
      <c r="L792" s="5" t="s">
        <v>5680</v>
      </c>
      <c r="M792" s="5" t="s">
        <v>37</v>
      </c>
      <c r="N792" s="5" t="s">
        <v>44</v>
      </c>
      <c r="O792" s="5" t="b">
        <f t="shared" ca="1" si="0"/>
        <v>1</v>
      </c>
      <c r="P792" s="5"/>
      <c r="Q792" s="5"/>
      <c r="R792" s="5"/>
      <c r="S792" s="5"/>
      <c r="T792" s="5"/>
      <c r="U792" s="5"/>
      <c r="V792" s="5"/>
      <c r="W792" s="5"/>
      <c r="X792" s="5"/>
      <c r="Y792" s="5"/>
      <c r="Z792" s="5"/>
      <c r="AA792" s="5"/>
      <c r="AB792" s="5"/>
      <c r="AC792" s="5"/>
      <c r="AD792" s="5"/>
      <c r="AE792" s="5"/>
    </row>
    <row r="793" spans="1:31" ht="21" customHeight="1">
      <c r="A793" s="5" t="s">
        <v>1457</v>
      </c>
      <c r="B793" s="5" t="s">
        <v>3382</v>
      </c>
      <c r="C793" s="5" t="s">
        <v>41</v>
      </c>
      <c r="D793" s="5" t="s">
        <v>874</v>
      </c>
      <c r="E793" s="5" t="s">
        <v>29</v>
      </c>
      <c r="F793" s="7">
        <v>10</v>
      </c>
      <c r="G793" s="7">
        <v>15</v>
      </c>
      <c r="H793" s="5" t="s">
        <v>56</v>
      </c>
      <c r="I793" s="5" t="s">
        <v>108</v>
      </c>
      <c r="J793" s="5" t="s">
        <v>3385</v>
      </c>
      <c r="K793" s="5" t="s">
        <v>12992</v>
      </c>
      <c r="L793" s="5" t="s">
        <v>12993</v>
      </c>
      <c r="M793" s="5" t="s">
        <v>37</v>
      </c>
      <c r="N793" s="5" t="s">
        <v>55</v>
      </c>
      <c r="O793" s="5" t="b">
        <f t="shared" ca="1" si="0"/>
        <v>1</v>
      </c>
      <c r="P793" s="5" t="b">
        <f ca="1">IFERROR(__xludf.DUMMYFUNCTION("REGEXMATCH(L793,""(?i)Java"")"),TRUE)</f>
        <v>1</v>
      </c>
      <c r="Q793" s="5"/>
      <c r="R793" s="5"/>
      <c r="S793" s="5"/>
      <c r="T793" s="5"/>
      <c r="U793" s="5"/>
      <c r="V793" s="5"/>
      <c r="W793" s="5"/>
      <c r="X793" s="5"/>
      <c r="Y793" s="5"/>
      <c r="Z793" s="5"/>
      <c r="AA793" s="5"/>
      <c r="AB793" s="5"/>
      <c r="AC793" s="5"/>
      <c r="AD793" s="5"/>
      <c r="AE793" s="5"/>
    </row>
    <row r="794" spans="1:31" ht="21" customHeight="1">
      <c r="A794" s="5" t="s">
        <v>7050</v>
      </c>
      <c r="B794" s="5" t="s">
        <v>11654</v>
      </c>
      <c r="C794" s="5" t="s">
        <v>41</v>
      </c>
      <c r="D794" s="5" t="s">
        <v>448</v>
      </c>
      <c r="E794" s="5" t="s">
        <v>45</v>
      </c>
      <c r="F794" s="7">
        <v>10</v>
      </c>
      <c r="G794" s="7">
        <v>15</v>
      </c>
      <c r="H794" s="5" t="s">
        <v>56</v>
      </c>
      <c r="I794" s="9" t="s">
        <v>24</v>
      </c>
      <c r="J794" s="5" t="s">
        <v>187</v>
      </c>
      <c r="K794" s="5" t="s">
        <v>12999</v>
      </c>
      <c r="L794" s="5" t="s">
        <v>13000</v>
      </c>
      <c r="M794" s="5" t="s">
        <v>53</v>
      </c>
      <c r="N794" s="5" t="s">
        <v>55</v>
      </c>
      <c r="O794" s="5" t="b">
        <f t="shared" ca="1" si="0"/>
        <v>1</v>
      </c>
      <c r="P794" s="5"/>
      <c r="Q794" s="5"/>
      <c r="R794" s="5"/>
      <c r="S794" s="5"/>
      <c r="T794" s="5"/>
      <c r="U794" s="5"/>
      <c r="V794" s="5"/>
      <c r="W794" s="5"/>
      <c r="X794" s="5"/>
      <c r="Y794" s="5"/>
      <c r="Z794" s="5"/>
      <c r="AA794" s="5"/>
      <c r="AB794" s="5"/>
      <c r="AC794" s="5"/>
      <c r="AD794" s="5"/>
      <c r="AE794" s="5"/>
    </row>
    <row r="795" spans="1:31" ht="21" customHeight="1">
      <c r="A795" s="5" t="s">
        <v>11719</v>
      </c>
      <c r="B795" s="5" t="s">
        <v>7363</v>
      </c>
      <c r="C795" s="5" t="s">
        <v>41</v>
      </c>
      <c r="D795" s="5" t="s">
        <v>448</v>
      </c>
      <c r="E795" s="5" t="s">
        <v>29</v>
      </c>
      <c r="F795" s="7">
        <v>10</v>
      </c>
      <c r="G795" s="7">
        <v>15</v>
      </c>
      <c r="H795" s="5" t="s">
        <v>56</v>
      </c>
      <c r="I795" s="5" t="s">
        <v>31</v>
      </c>
      <c r="J795" s="5" t="s">
        <v>76</v>
      </c>
      <c r="K795" s="9" t="s">
        <v>47</v>
      </c>
      <c r="L795" s="5" t="s">
        <v>13007</v>
      </c>
      <c r="M795" s="5" t="s">
        <v>53</v>
      </c>
      <c r="N795" s="5" t="s">
        <v>55</v>
      </c>
      <c r="O795" s="5" t="b">
        <f t="shared" ca="1" si="0"/>
        <v>1</v>
      </c>
      <c r="P795" s="5" t="b">
        <f t="shared" ref="P795:P797" ca="1" si="85">IFERROR(__xludf.DUMMYFUNCTION("REGEXMATCH(L795,""(?i)Java"")"),TRUE)</f>
        <v>1</v>
      </c>
      <c r="Q795" s="5"/>
      <c r="R795" s="5"/>
      <c r="S795" s="5"/>
      <c r="T795" s="5"/>
      <c r="U795" s="5"/>
      <c r="V795" s="5"/>
      <c r="W795" s="5"/>
      <c r="X795" s="5"/>
      <c r="Y795" s="5"/>
      <c r="Z795" s="5"/>
      <c r="AA795" s="5"/>
      <c r="AB795" s="5"/>
      <c r="AC795" s="5"/>
      <c r="AD795" s="5"/>
      <c r="AE795" s="5"/>
    </row>
    <row r="796" spans="1:31" ht="21" customHeight="1">
      <c r="A796" s="5" t="s">
        <v>2660</v>
      </c>
      <c r="B796" s="5" t="s">
        <v>11185</v>
      </c>
      <c r="C796" s="5" t="s">
        <v>41</v>
      </c>
      <c r="D796" s="5" t="s">
        <v>43</v>
      </c>
      <c r="E796" s="5" t="s">
        <v>29</v>
      </c>
      <c r="F796" s="7">
        <v>10</v>
      </c>
      <c r="G796" s="7">
        <v>15</v>
      </c>
      <c r="H796" s="5" t="s">
        <v>56</v>
      </c>
      <c r="I796" s="5" t="s">
        <v>108</v>
      </c>
      <c r="J796" s="5" t="s">
        <v>430</v>
      </c>
      <c r="K796" s="9" t="s">
        <v>47</v>
      </c>
      <c r="L796" s="5" t="s">
        <v>11187</v>
      </c>
      <c r="M796" s="5" t="s">
        <v>100</v>
      </c>
      <c r="N796" s="5" t="s">
        <v>55</v>
      </c>
      <c r="O796" s="5" t="b">
        <f t="shared" ca="1" si="0"/>
        <v>1</v>
      </c>
      <c r="P796" s="5" t="b">
        <f t="shared" ca="1" si="85"/>
        <v>1</v>
      </c>
      <c r="Q796" s="5"/>
      <c r="R796" s="5"/>
      <c r="S796" s="5"/>
      <c r="T796" s="5"/>
      <c r="U796" s="5"/>
      <c r="V796" s="5"/>
      <c r="W796" s="5"/>
      <c r="X796" s="5"/>
      <c r="Y796" s="5"/>
      <c r="Z796" s="5"/>
      <c r="AA796" s="5"/>
      <c r="AB796" s="5"/>
      <c r="AC796" s="5"/>
      <c r="AD796" s="5"/>
      <c r="AE796" s="5"/>
    </row>
    <row r="797" spans="1:31" ht="21" customHeight="1">
      <c r="A797" s="5" t="s">
        <v>11000</v>
      </c>
      <c r="B797" s="5" t="s">
        <v>956</v>
      </c>
      <c r="C797" s="5" t="s">
        <v>41</v>
      </c>
      <c r="D797" s="5" t="s">
        <v>43</v>
      </c>
      <c r="E797" s="5" t="s">
        <v>45</v>
      </c>
      <c r="F797" s="7">
        <v>10</v>
      </c>
      <c r="G797" s="7">
        <v>15</v>
      </c>
      <c r="H797" s="5" t="s">
        <v>56</v>
      </c>
      <c r="I797" s="5" t="s">
        <v>66</v>
      </c>
      <c r="J797" s="5" t="s">
        <v>110</v>
      </c>
      <c r="K797" s="5" t="s">
        <v>958</v>
      </c>
      <c r="L797" s="5" t="s">
        <v>11005</v>
      </c>
      <c r="M797" s="5" t="s">
        <v>53</v>
      </c>
      <c r="N797" s="5" t="s">
        <v>55</v>
      </c>
      <c r="O797" s="5" t="b">
        <f t="shared" ca="1" si="0"/>
        <v>1</v>
      </c>
      <c r="P797" s="5" t="b">
        <f t="shared" ca="1" si="85"/>
        <v>1</v>
      </c>
      <c r="Q797" s="5"/>
      <c r="R797" s="5"/>
      <c r="S797" s="5"/>
      <c r="T797" s="5"/>
      <c r="U797" s="5"/>
      <c r="V797" s="5"/>
      <c r="W797" s="5"/>
      <c r="X797" s="5"/>
      <c r="Y797" s="5"/>
      <c r="Z797" s="5"/>
      <c r="AA797" s="5"/>
      <c r="AB797" s="5"/>
      <c r="AC797" s="5"/>
      <c r="AD797" s="5"/>
      <c r="AE797" s="5"/>
    </row>
    <row r="798" spans="1:31" ht="21" customHeight="1">
      <c r="A798" s="5" t="s">
        <v>7050</v>
      </c>
      <c r="B798" s="5" t="s">
        <v>7773</v>
      </c>
      <c r="C798" s="5" t="s">
        <v>41</v>
      </c>
      <c r="D798" s="5" t="s">
        <v>43</v>
      </c>
      <c r="E798" s="5" t="s">
        <v>29</v>
      </c>
      <c r="F798" s="7">
        <v>10</v>
      </c>
      <c r="G798" s="7">
        <v>12</v>
      </c>
      <c r="H798" s="5" t="s">
        <v>360</v>
      </c>
      <c r="I798" s="5" t="s">
        <v>108</v>
      </c>
      <c r="J798" s="5" t="s">
        <v>6242</v>
      </c>
      <c r="K798" s="5" t="s">
        <v>11397</v>
      </c>
      <c r="L798" s="5" t="s">
        <v>11399</v>
      </c>
      <c r="M798" s="5" t="s">
        <v>37</v>
      </c>
      <c r="N798" s="5" t="s">
        <v>55</v>
      </c>
      <c r="O798" s="5" t="b">
        <f t="shared" ca="1" si="0"/>
        <v>1</v>
      </c>
      <c r="P798" s="5"/>
      <c r="Q798" s="5"/>
      <c r="R798" s="5"/>
      <c r="S798" s="5"/>
      <c r="T798" s="5"/>
      <c r="U798" s="5"/>
      <c r="V798" s="5"/>
      <c r="W798" s="5"/>
      <c r="X798" s="5"/>
      <c r="Y798" s="5"/>
      <c r="Z798" s="5"/>
      <c r="AA798" s="5"/>
      <c r="AB798" s="5"/>
      <c r="AC798" s="5"/>
      <c r="AD798" s="5"/>
      <c r="AE798" s="5"/>
    </row>
    <row r="799" spans="1:31" ht="21" customHeight="1">
      <c r="A799" s="5" t="s">
        <v>277</v>
      </c>
      <c r="B799" s="5" t="s">
        <v>13025</v>
      </c>
      <c r="C799" s="5" t="s">
        <v>41</v>
      </c>
      <c r="D799" s="5" t="s">
        <v>43</v>
      </c>
      <c r="E799" s="5" t="s">
        <v>45</v>
      </c>
      <c r="F799" s="7">
        <v>10</v>
      </c>
      <c r="G799" s="7">
        <v>15</v>
      </c>
      <c r="H799" s="5" t="s">
        <v>56</v>
      </c>
      <c r="I799" s="5" t="s">
        <v>108</v>
      </c>
      <c r="J799" s="5" t="s">
        <v>76</v>
      </c>
      <c r="K799" s="5" t="s">
        <v>13027</v>
      </c>
      <c r="L799" s="5" t="s">
        <v>13028</v>
      </c>
      <c r="M799" s="5" t="s">
        <v>37</v>
      </c>
      <c r="N799" s="5" t="s">
        <v>55</v>
      </c>
      <c r="O799" s="5" t="b">
        <f t="shared" ca="1" si="0"/>
        <v>1</v>
      </c>
      <c r="P799" s="5"/>
      <c r="Q799" s="5"/>
      <c r="R799" s="5"/>
      <c r="S799" s="5"/>
      <c r="T799" s="5"/>
      <c r="U799" s="5"/>
      <c r="V799" s="5"/>
      <c r="W799" s="5"/>
      <c r="X799" s="5"/>
      <c r="Y799" s="5"/>
      <c r="Z799" s="5"/>
      <c r="AA799" s="5"/>
      <c r="AB799" s="5"/>
      <c r="AC799" s="5"/>
      <c r="AD799" s="5"/>
      <c r="AE799" s="5"/>
    </row>
    <row r="800" spans="1:31" ht="21" customHeight="1">
      <c r="A800" s="5" t="s">
        <v>1457</v>
      </c>
      <c r="B800" s="5" t="s">
        <v>11624</v>
      </c>
      <c r="C800" s="5" t="s">
        <v>41</v>
      </c>
      <c r="D800" s="5" t="s">
        <v>43</v>
      </c>
      <c r="E800" s="5" t="s">
        <v>95</v>
      </c>
      <c r="F800" s="7">
        <v>10</v>
      </c>
      <c r="G800" s="7">
        <v>15</v>
      </c>
      <c r="H800" s="5" t="s">
        <v>56</v>
      </c>
      <c r="I800" s="5" t="s">
        <v>108</v>
      </c>
      <c r="J800" s="5" t="s">
        <v>3655</v>
      </c>
      <c r="K800" s="5" t="s">
        <v>11626</v>
      </c>
      <c r="L800" s="5" t="s">
        <v>11627</v>
      </c>
      <c r="M800" s="5" t="s">
        <v>37</v>
      </c>
      <c r="N800" s="5" t="s">
        <v>405</v>
      </c>
      <c r="O800" s="5" t="b">
        <f t="shared" ca="1" si="0"/>
        <v>1</v>
      </c>
      <c r="P800" s="5" t="b">
        <f t="shared" ref="P800:P802" ca="1" si="86">IFERROR(__xludf.DUMMYFUNCTION("REGEXMATCH(L800,""(?i)Java"")"),TRUE)</f>
        <v>1</v>
      </c>
      <c r="Q800" s="5"/>
      <c r="R800" s="5"/>
      <c r="S800" s="5"/>
      <c r="T800" s="5"/>
      <c r="U800" s="5"/>
      <c r="V800" s="5"/>
      <c r="W800" s="5"/>
      <c r="X800" s="5"/>
      <c r="Y800" s="5"/>
      <c r="Z800" s="5"/>
      <c r="AA800" s="5"/>
      <c r="AB800" s="5"/>
      <c r="AC800" s="5"/>
      <c r="AD800" s="5"/>
      <c r="AE800" s="5"/>
    </row>
    <row r="801" spans="1:31" ht="21" customHeight="1">
      <c r="A801" s="5" t="s">
        <v>11697</v>
      </c>
      <c r="B801" s="5" t="s">
        <v>6948</v>
      </c>
      <c r="C801" s="5" t="s">
        <v>41</v>
      </c>
      <c r="D801" s="5" t="s">
        <v>43</v>
      </c>
      <c r="E801" s="5" t="s">
        <v>95</v>
      </c>
      <c r="F801" s="7">
        <v>10</v>
      </c>
      <c r="G801" s="7">
        <v>15</v>
      </c>
      <c r="H801" s="5" t="s">
        <v>56</v>
      </c>
      <c r="I801" s="5" t="s">
        <v>31</v>
      </c>
      <c r="J801" s="5" t="s">
        <v>817</v>
      </c>
      <c r="K801" s="9" t="s">
        <v>47</v>
      </c>
      <c r="L801" s="5" t="s">
        <v>11700</v>
      </c>
      <c r="M801" s="5" t="s">
        <v>167</v>
      </c>
      <c r="N801" s="5" t="s">
        <v>55</v>
      </c>
      <c r="O801" s="5" t="b">
        <f t="shared" ca="1" si="0"/>
        <v>1</v>
      </c>
      <c r="P801" s="5" t="b">
        <f t="shared" ca="1" si="86"/>
        <v>1</v>
      </c>
      <c r="Q801" s="5"/>
      <c r="R801" s="5"/>
      <c r="S801" s="5"/>
      <c r="T801" s="5"/>
      <c r="U801" s="5"/>
      <c r="V801" s="5"/>
      <c r="W801" s="5"/>
      <c r="X801" s="5"/>
      <c r="Y801" s="5"/>
      <c r="Z801" s="5"/>
      <c r="AA801" s="5"/>
      <c r="AB801" s="5"/>
      <c r="AC801" s="5"/>
      <c r="AD801" s="5"/>
      <c r="AE801" s="5"/>
    </row>
    <row r="802" spans="1:31" ht="21" customHeight="1">
      <c r="A802" s="5" t="s">
        <v>11776</v>
      </c>
      <c r="B802" s="5" t="s">
        <v>11777</v>
      </c>
      <c r="C802" s="5" t="s">
        <v>41</v>
      </c>
      <c r="D802" s="5" t="s">
        <v>43</v>
      </c>
      <c r="E802" s="5" t="s">
        <v>45</v>
      </c>
      <c r="F802" s="7">
        <v>10</v>
      </c>
      <c r="G802" s="7">
        <v>20</v>
      </c>
      <c r="H802" s="5" t="s">
        <v>144</v>
      </c>
      <c r="I802" s="5" t="s">
        <v>108</v>
      </c>
      <c r="J802" s="5" t="s">
        <v>11778</v>
      </c>
      <c r="K802" s="5" t="s">
        <v>11780</v>
      </c>
      <c r="L802" s="5" t="s">
        <v>11781</v>
      </c>
      <c r="M802" s="5" t="s">
        <v>42</v>
      </c>
      <c r="N802" s="5" t="s">
        <v>1117</v>
      </c>
      <c r="O802" s="5" t="b">
        <f t="shared" ca="1" si="0"/>
        <v>1</v>
      </c>
      <c r="P802" s="5" t="b">
        <f t="shared" ca="1" si="86"/>
        <v>1</v>
      </c>
      <c r="Q802" s="5"/>
      <c r="R802" s="5"/>
      <c r="S802" s="5"/>
      <c r="T802" s="5"/>
      <c r="U802" s="5"/>
      <c r="V802" s="5"/>
      <c r="W802" s="5"/>
      <c r="X802" s="5"/>
      <c r="Y802" s="5"/>
      <c r="Z802" s="5"/>
      <c r="AA802" s="5"/>
      <c r="AB802" s="5"/>
      <c r="AC802" s="5"/>
      <c r="AD802" s="5"/>
      <c r="AE802" s="5"/>
    </row>
    <row r="803" spans="1:31" ht="21" customHeight="1">
      <c r="A803" s="5" t="s">
        <v>10562</v>
      </c>
      <c r="B803" s="5" t="s">
        <v>13050</v>
      </c>
      <c r="C803" s="5" t="s">
        <v>41</v>
      </c>
      <c r="D803" s="5" t="s">
        <v>43</v>
      </c>
      <c r="E803" s="5" t="s">
        <v>29</v>
      </c>
      <c r="F803" s="7">
        <v>10</v>
      </c>
      <c r="G803" s="7">
        <v>16</v>
      </c>
      <c r="H803" s="5" t="s">
        <v>2314</v>
      </c>
      <c r="I803" s="5" t="s">
        <v>108</v>
      </c>
      <c r="J803" s="5" t="s">
        <v>633</v>
      </c>
      <c r="K803" s="9" t="s">
        <v>47</v>
      </c>
      <c r="L803" s="5" t="s">
        <v>13052</v>
      </c>
      <c r="M803" s="5" t="s">
        <v>167</v>
      </c>
      <c r="N803" s="5" t="s">
        <v>237</v>
      </c>
      <c r="O803" s="5" t="b">
        <f t="shared" ca="1" si="0"/>
        <v>1</v>
      </c>
      <c r="P803" s="5"/>
      <c r="Q803" s="5"/>
      <c r="R803" s="5"/>
      <c r="S803" s="5"/>
      <c r="T803" s="5"/>
      <c r="U803" s="5"/>
      <c r="V803" s="5"/>
      <c r="W803" s="5"/>
      <c r="X803" s="5"/>
      <c r="Y803" s="5"/>
      <c r="Z803" s="5"/>
      <c r="AA803" s="5"/>
      <c r="AB803" s="5"/>
      <c r="AC803" s="5"/>
      <c r="AD803" s="5"/>
      <c r="AE803" s="5"/>
    </row>
    <row r="804" spans="1:31" ht="21" customHeight="1">
      <c r="A804" s="5" t="s">
        <v>3402</v>
      </c>
      <c r="B804" s="5" t="s">
        <v>10877</v>
      </c>
      <c r="C804" s="5" t="s">
        <v>41</v>
      </c>
      <c r="D804" s="5" t="s">
        <v>43</v>
      </c>
      <c r="E804" s="5" t="s">
        <v>45</v>
      </c>
      <c r="F804" s="7">
        <v>10</v>
      </c>
      <c r="G804" s="7">
        <v>15</v>
      </c>
      <c r="H804" s="5" t="s">
        <v>56</v>
      </c>
      <c r="I804" s="5" t="s">
        <v>108</v>
      </c>
      <c r="J804" s="5" t="s">
        <v>444</v>
      </c>
      <c r="K804" s="5" t="s">
        <v>11016</v>
      </c>
      <c r="L804" s="5" t="s">
        <v>13059</v>
      </c>
      <c r="M804" s="5" t="s">
        <v>42</v>
      </c>
      <c r="N804" s="5" t="s">
        <v>55</v>
      </c>
      <c r="O804" s="5" t="b">
        <f t="shared" ca="1" si="0"/>
        <v>1</v>
      </c>
      <c r="P804" s="5" t="b">
        <f ca="1">IFERROR(__xludf.DUMMYFUNCTION("REGEXMATCH(L804,""(?i)Java"")"),TRUE)</f>
        <v>1</v>
      </c>
      <c r="Q804" s="5"/>
      <c r="R804" s="5"/>
      <c r="S804" s="5"/>
      <c r="T804" s="5"/>
      <c r="U804" s="5"/>
      <c r="V804" s="5"/>
      <c r="W804" s="5"/>
      <c r="X804" s="5"/>
      <c r="Y804" s="5"/>
      <c r="Z804" s="5"/>
      <c r="AA804" s="5"/>
      <c r="AB804" s="5"/>
      <c r="AC804" s="5"/>
      <c r="AD804" s="5"/>
      <c r="AE804" s="5"/>
    </row>
    <row r="805" spans="1:31" ht="21" customHeight="1">
      <c r="A805" s="5" t="s">
        <v>7050</v>
      </c>
      <c r="B805" s="5" t="s">
        <v>13067</v>
      </c>
      <c r="C805" s="5" t="s">
        <v>41</v>
      </c>
      <c r="D805" s="5" t="s">
        <v>43</v>
      </c>
      <c r="E805" s="5" t="s">
        <v>45</v>
      </c>
      <c r="F805" s="7">
        <v>10</v>
      </c>
      <c r="G805" s="7">
        <v>16</v>
      </c>
      <c r="H805" s="5" t="s">
        <v>2314</v>
      </c>
      <c r="I805" s="5" t="s">
        <v>108</v>
      </c>
      <c r="J805" s="5" t="s">
        <v>2724</v>
      </c>
      <c r="K805" s="5" t="s">
        <v>13068</v>
      </c>
      <c r="L805" s="5" t="s">
        <v>13069</v>
      </c>
      <c r="M805" s="5" t="s">
        <v>37</v>
      </c>
      <c r="N805" s="5" t="s">
        <v>237</v>
      </c>
      <c r="O805" s="5" t="b">
        <f t="shared" ca="1" si="0"/>
        <v>1</v>
      </c>
      <c r="P805" s="5"/>
      <c r="Q805" s="5"/>
      <c r="R805" s="5"/>
      <c r="S805" s="5"/>
      <c r="T805" s="5"/>
      <c r="U805" s="5"/>
      <c r="V805" s="5"/>
      <c r="W805" s="5"/>
      <c r="X805" s="5"/>
      <c r="Y805" s="5"/>
      <c r="Z805" s="5"/>
      <c r="AA805" s="5"/>
      <c r="AB805" s="5"/>
      <c r="AC805" s="5"/>
      <c r="AD805" s="5"/>
      <c r="AE805" s="5"/>
    </row>
    <row r="806" spans="1:31" ht="21" customHeight="1">
      <c r="A806" s="5" t="s">
        <v>10829</v>
      </c>
      <c r="B806" s="5" t="s">
        <v>10830</v>
      </c>
      <c r="C806" s="5" t="s">
        <v>41</v>
      </c>
      <c r="D806" s="5" t="s">
        <v>114</v>
      </c>
      <c r="E806" s="5" t="s">
        <v>45</v>
      </c>
      <c r="F806" s="7">
        <v>10</v>
      </c>
      <c r="G806" s="7">
        <v>15</v>
      </c>
      <c r="H806" s="5" t="s">
        <v>56</v>
      </c>
      <c r="I806" s="5" t="s">
        <v>108</v>
      </c>
      <c r="J806" s="5" t="s">
        <v>76</v>
      </c>
      <c r="K806" s="5" t="s">
        <v>1960</v>
      </c>
      <c r="L806" s="5" t="s">
        <v>10833</v>
      </c>
      <c r="M806" s="5" t="s">
        <v>100</v>
      </c>
      <c r="N806" s="5" t="s">
        <v>55</v>
      </c>
      <c r="O806" s="5" t="b">
        <f t="shared" ca="1" si="0"/>
        <v>1</v>
      </c>
      <c r="P806" s="5"/>
      <c r="Q806" s="5"/>
      <c r="R806" s="5"/>
      <c r="S806" s="5"/>
      <c r="T806" s="5"/>
      <c r="U806" s="5"/>
      <c r="V806" s="5"/>
      <c r="W806" s="5"/>
      <c r="X806" s="5"/>
      <c r="Y806" s="5"/>
      <c r="Z806" s="5"/>
      <c r="AA806" s="5"/>
      <c r="AB806" s="5"/>
      <c r="AC806" s="5"/>
      <c r="AD806" s="5"/>
      <c r="AE806" s="5"/>
    </row>
    <row r="807" spans="1:31" ht="21" customHeight="1">
      <c r="A807" s="5" t="s">
        <v>277</v>
      </c>
      <c r="B807" s="5" t="s">
        <v>10955</v>
      </c>
      <c r="C807" s="5" t="s">
        <v>41</v>
      </c>
      <c r="D807" s="5" t="s">
        <v>114</v>
      </c>
      <c r="E807" s="5" t="s">
        <v>45</v>
      </c>
      <c r="F807" s="7">
        <v>10</v>
      </c>
      <c r="G807" s="7">
        <v>18</v>
      </c>
      <c r="H807" s="5" t="s">
        <v>964</v>
      </c>
      <c r="I807" s="5" t="s">
        <v>31</v>
      </c>
      <c r="J807" s="5" t="s">
        <v>252</v>
      </c>
      <c r="K807" s="5" t="s">
        <v>5861</v>
      </c>
      <c r="L807" s="5" t="s">
        <v>13077</v>
      </c>
      <c r="M807" s="5" t="s">
        <v>37</v>
      </c>
      <c r="N807" s="5" t="s">
        <v>55</v>
      </c>
      <c r="O807" s="5" t="b">
        <f t="shared" ca="1" si="0"/>
        <v>1</v>
      </c>
      <c r="P807" s="5"/>
      <c r="Q807" s="5"/>
      <c r="R807" s="5"/>
      <c r="S807" s="5"/>
      <c r="T807" s="5"/>
      <c r="U807" s="5"/>
      <c r="V807" s="5"/>
      <c r="W807" s="5"/>
      <c r="X807" s="5"/>
      <c r="Y807" s="5"/>
      <c r="Z807" s="5"/>
      <c r="AA807" s="5"/>
      <c r="AB807" s="5"/>
      <c r="AC807" s="5"/>
      <c r="AD807" s="5"/>
      <c r="AE807" s="5"/>
    </row>
    <row r="808" spans="1:31" ht="21" customHeight="1">
      <c r="A808" s="5" t="s">
        <v>3523</v>
      </c>
      <c r="B808" s="5" t="s">
        <v>11178</v>
      </c>
      <c r="C808" s="5" t="s">
        <v>41</v>
      </c>
      <c r="D808" s="5" t="s">
        <v>114</v>
      </c>
      <c r="E808" s="5" t="s">
        <v>45</v>
      </c>
      <c r="F808" s="7">
        <v>10</v>
      </c>
      <c r="G808" s="7">
        <v>15</v>
      </c>
      <c r="H808" s="5" t="s">
        <v>56</v>
      </c>
      <c r="I808" s="5" t="s">
        <v>108</v>
      </c>
      <c r="J808" s="5" t="s">
        <v>430</v>
      </c>
      <c r="K808" s="9" t="s">
        <v>47</v>
      </c>
      <c r="L808" s="5" t="s">
        <v>11180</v>
      </c>
      <c r="M808" s="5" t="s">
        <v>42</v>
      </c>
      <c r="N808" s="5" t="s">
        <v>44</v>
      </c>
      <c r="O808" s="5" t="b">
        <f t="shared" ca="1" si="0"/>
        <v>1</v>
      </c>
      <c r="P808" s="5"/>
      <c r="Q808" s="5"/>
      <c r="R808" s="5"/>
      <c r="S808" s="5"/>
      <c r="T808" s="5"/>
      <c r="U808" s="5"/>
      <c r="V808" s="5"/>
      <c r="W808" s="5"/>
      <c r="X808" s="5"/>
      <c r="Y808" s="5"/>
      <c r="Z808" s="5"/>
      <c r="AA808" s="5"/>
      <c r="AB808" s="5"/>
      <c r="AC808" s="5"/>
      <c r="AD808" s="5"/>
      <c r="AE808" s="5"/>
    </row>
    <row r="809" spans="1:31" ht="21" customHeight="1">
      <c r="A809" s="5" t="s">
        <v>1457</v>
      </c>
      <c r="B809" s="5" t="s">
        <v>7529</v>
      </c>
      <c r="C809" s="5" t="s">
        <v>41</v>
      </c>
      <c r="D809" s="5" t="s">
        <v>114</v>
      </c>
      <c r="E809" s="5" t="s">
        <v>45</v>
      </c>
      <c r="F809" s="7">
        <v>10</v>
      </c>
      <c r="G809" s="7">
        <v>15</v>
      </c>
      <c r="H809" s="5" t="s">
        <v>56</v>
      </c>
      <c r="I809" s="5" t="s">
        <v>31</v>
      </c>
      <c r="J809" s="5" t="s">
        <v>7531</v>
      </c>
      <c r="K809" s="9" t="s">
        <v>47</v>
      </c>
      <c r="L809" s="5" t="s">
        <v>11354</v>
      </c>
      <c r="M809" s="5" t="s">
        <v>37</v>
      </c>
      <c r="N809" s="5" t="s">
        <v>55</v>
      </c>
      <c r="O809" s="5" t="b">
        <f t="shared" ca="1" si="0"/>
        <v>1</v>
      </c>
      <c r="P809" s="5" t="b">
        <f ca="1">IFERROR(__xludf.DUMMYFUNCTION("REGEXMATCH(L809,""(?i)Java"")"),TRUE)</f>
        <v>1</v>
      </c>
      <c r="Q809" s="5"/>
      <c r="R809" s="5"/>
      <c r="S809" s="5"/>
      <c r="T809" s="5"/>
      <c r="U809" s="5"/>
      <c r="V809" s="5"/>
      <c r="W809" s="5"/>
      <c r="X809" s="5"/>
      <c r="Y809" s="5"/>
      <c r="Z809" s="5"/>
      <c r="AA809" s="5"/>
      <c r="AB809" s="5"/>
      <c r="AC809" s="5"/>
      <c r="AD809" s="5"/>
      <c r="AE809" s="5"/>
    </row>
    <row r="810" spans="1:31" ht="21" customHeight="1">
      <c r="A810" s="5" t="s">
        <v>277</v>
      </c>
      <c r="B810" s="5" t="s">
        <v>12076</v>
      </c>
      <c r="C810" s="5" t="s">
        <v>41</v>
      </c>
      <c r="D810" s="5" t="s">
        <v>114</v>
      </c>
      <c r="E810" s="5" t="s">
        <v>45</v>
      </c>
      <c r="F810" s="7">
        <v>10</v>
      </c>
      <c r="G810" s="7">
        <v>20</v>
      </c>
      <c r="H810" s="5" t="s">
        <v>144</v>
      </c>
      <c r="I810" s="5" t="s">
        <v>108</v>
      </c>
      <c r="J810" s="5" t="s">
        <v>134</v>
      </c>
      <c r="K810" s="5" t="s">
        <v>12077</v>
      </c>
      <c r="L810" s="5" t="s">
        <v>13089</v>
      </c>
      <c r="M810" s="5" t="s">
        <v>53</v>
      </c>
      <c r="N810" s="5" t="s">
        <v>405</v>
      </c>
      <c r="O810" s="5" t="b">
        <f t="shared" ca="1" si="0"/>
        <v>1</v>
      </c>
      <c r="P810" s="5"/>
      <c r="Q810" s="5"/>
      <c r="R810" s="5"/>
      <c r="S810" s="5"/>
      <c r="T810" s="5"/>
      <c r="U810" s="5"/>
      <c r="V810" s="5"/>
      <c r="W810" s="5"/>
      <c r="X810" s="5"/>
      <c r="Y810" s="5"/>
      <c r="Z810" s="5"/>
      <c r="AA810" s="5"/>
      <c r="AB810" s="5"/>
      <c r="AC810" s="5"/>
      <c r="AD810" s="5"/>
      <c r="AE810" s="5"/>
    </row>
    <row r="811" spans="1:31" ht="21" customHeight="1">
      <c r="A811" s="5" t="s">
        <v>13092</v>
      </c>
      <c r="B811" s="5" t="s">
        <v>13094</v>
      </c>
      <c r="C811" s="5" t="s">
        <v>41</v>
      </c>
      <c r="D811" s="5" t="s">
        <v>114</v>
      </c>
      <c r="E811" s="5" t="s">
        <v>29</v>
      </c>
      <c r="F811" s="7">
        <v>10</v>
      </c>
      <c r="G811" s="7">
        <v>15</v>
      </c>
      <c r="H811" s="5" t="s">
        <v>56</v>
      </c>
      <c r="I811" s="5" t="s">
        <v>31</v>
      </c>
      <c r="J811" s="5" t="s">
        <v>947</v>
      </c>
      <c r="K811" s="9" t="s">
        <v>47</v>
      </c>
      <c r="L811" s="5" t="s">
        <v>13095</v>
      </c>
      <c r="M811" s="5" t="s">
        <v>37</v>
      </c>
      <c r="N811" s="5" t="s">
        <v>55</v>
      </c>
      <c r="O811" s="5" t="b">
        <f t="shared" ca="1" si="0"/>
        <v>1</v>
      </c>
      <c r="P811" s="5"/>
      <c r="Q811" s="5"/>
      <c r="R811" s="5"/>
      <c r="S811" s="5"/>
      <c r="T811" s="5"/>
      <c r="U811" s="5"/>
      <c r="V811" s="5"/>
      <c r="W811" s="5"/>
      <c r="X811" s="5"/>
      <c r="Y811" s="5"/>
      <c r="Z811" s="5"/>
      <c r="AA811" s="5"/>
      <c r="AB811" s="5"/>
      <c r="AC811" s="5"/>
      <c r="AD811" s="5"/>
      <c r="AE811" s="5"/>
    </row>
    <row r="812" spans="1:31" ht="21" customHeight="1">
      <c r="A812" s="5" t="s">
        <v>2808</v>
      </c>
      <c r="B812" s="5" t="s">
        <v>7256</v>
      </c>
      <c r="C812" s="5" t="s">
        <v>41</v>
      </c>
      <c r="D812" s="5" t="s">
        <v>114</v>
      </c>
      <c r="E812" s="5" t="s">
        <v>29</v>
      </c>
      <c r="F812" s="7">
        <v>10</v>
      </c>
      <c r="G812" s="7">
        <v>15</v>
      </c>
      <c r="H812" s="5" t="s">
        <v>56</v>
      </c>
      <c r="I812" s="5" t="s">
        <v>31</v>
      </c>
      <c r="J812" s="5" t="s">
        <v>110</v>
      </c>
      <c r="K812" s="5" t="s">
        <v>7259</v>
      </c>
      <c r="L812" s="5" t="s">
        <v>7260</v>
      </c>
      <c r="M812" s="5" t="s">
        <v>53</v>
      </c>
      <c r="N812" s="5" t="s">
        <v>55</v>
      </c>
      <c r="O812" s="5" t="b">
        <f t="shared" ca="1" si="0"/>
        <v>1</v>
      </c>
      <c r="P812" s="5" t="b">
        <f t="shared" ref="P812:P814" ca="1" si="87">IFERROR(__xludf.DUMMYFUNCTION("REGEXMATCH(L812,""(?i)Java"")"),TRUE)</f>
        <v>1</v>
      </c>
      <c r="Q812" s="5"/>
      <c r="R812" s="5"/>
      <c r="S812" s="5"/>
      <c r="T812" s="5"/>
      <c r="U812" s="5"/>
      <c r="V812" s="5"/>
      <c r="W812" s="5"/>
      <c r="X812" s="5"/>
      <c r="Y812" s="5"/>
      <c r="Z812" s="5"/>
      <c r="AA812" s="5"/>
      <c r="AB812" s="5"/>
      <c r="AC812" s="5"/>
      <c r="AD812" s="5"/>
      <c r="AE812" s="5"/>
    </row>
    <row r="813" spans="1:31" ht="21" customHeight="1">
      <c r="A813" s="5" t="s">
        <v>7322</v>
      </c>
      <c r="B813" s="5" t="s">
        <v>7323</v>
      </c>
      <c r="C813" s="5" t="s">
        <v>41</v>
      </c>
      <c r="D813" s="5" t="s">
        <v>114</v>
      </c>
      <c r="E813" s="5" t="s">
        <v>45</v>
      </c>
      <c r="F813" s="7">
        <v>10</v>
      </c>
      <c r="G813" s="7">
        <v>30</v>
      </c>
      <c r="H813" s="5" t="s">
        <v>2866</v>
      </c>
      <c r="I813" s="5" t="s">
        <v>108</v>
      </c>
      <c r="J813" s="5" t="s">
        <v>57</v>
      </c>
      <c r="K813" s="5" t="s">
        <v>7324</v>
      </c>
      <c r="L813" s="5" t="s">
        <v>7325</v>
      </c>
      <c r="M813" s="5" t="s">
        <v>37</v>
      </c>
      <c r="N813" s="5" t="s">
        <v>55</v>
      </c>
      <c r="O813" s="5" t="b">
        <f t="shared" ca="1" si="0"/>
        <v>1</v>
      </c>
      <c r="P813" s="5" t="b">
        <f t="shared" ca="1" si="87"/>
        <v>1</v>
      </c>
      <c r="Q813" s="5"/>
      <c r="R813" s="5"/>
      <c r="S813" s="5"/>
      <c r="T813" s="5"/>
      <c r="U813" s="5"/>
      <c r="V813" s="5"/>
      <c r="W813" s="5"/>
      <c r="X813" s="5"/>
      <c r="Y813" s="5"/>
      <c r="Z813" s="5"/>
      <c r="AA813" s="5"/>
      <c r="AB813" s="5"/>
      <c r="AC813" s="5"/>
      <c r="AD813" s="5"/>
      <c r="AE813" s="5"/>
    </row>
    <row r="814" spans="1:31" ht="21" customHeight="1">
      <c r="A814" s="5" t="s">
        <v>11685</v>
      </c>
      <c r="B814" s="5" t="s">
        <v>11686</v>
      </c>
      <c r="C814" s="5" t="s">
        <v>41</v>
      </c>
      <c r="D814" s="5" t="s">
        <v>114</v>
      </c>
      <c r="E814" s="5" t="s">
        <v>45</v>
      </c>
      <c r="F814" s="7">
        <v>10</v>
      </c>
      <c r="G814" s="7">
        <v>15</v>
      </c>
      <c r="H814" s="5" t="s">
        <v>56</v>
      </c>
      <c r="I814" s="5" t="s">
        <v>125</v>
      </c>
      <c r="J814" s="5" t="s">
        <v>430</v>
      </c>
      <c r="K814" s="5" t="s">
        <v>561</v>
      </c>
      <c r="L814" s="5" t="s">
        <v>11689</v>
      </c>
      <c r="M814" s="5" t="s">
        <v>53</v>
      </c>
      <c r="N814" s="5" t="s">
        <v>55</v>
      </c>
      <c r="O814" s="5" t="b">
        <f t="shared" ca="1" si="0"/>
        <v>1</v>
      </c>
      <c r="P814" s="5" t="b">
        <f t="shared" ca="1" si="87"/>
        <v>1</v>
      </c>
      <c r="Q814" s="5"/>
      <c r="R814" s="5"/>
      <c r="S814" s="5"/>
      <c r="T814" s="5"/>
      <c r="U814" s="5"/>
      <c r="V814" s="5"/>
      <c r="W814" s="5"/>
      <c r="X814" s="5"/>
      <c r="Y814" s="5"/>
      <c r="Z814" s="5"/>
      <c r="AA814" s="5"/>
      <c r="AB814" s="5"/>
      <c r="AC814" s="5"/>
      <c r="AD814" s="5"/>
      <c r="AE814" s="5"/>
    </row>
    <row r="815" spans="1:31" ht="21" customHeight="1">
      <c r="A815" s="5" t="s">
        <v>277</v>
      </c>
      <c r="B815" s="5" t="s">
        <v>13116</v>
      </c>
      <c r="C815" s="5" t="s">
        <v>41</v>
      </c>
      <c r="D815" s="5" t="s">
        <v>114</v>
      </c>
      <c r="E815" s="5" t="s">
        <v>45</v>
      </c>
      <c r="F815" s="7">
        <v>10</v>
      </c>
      <c r="G815" s="7">
        <v>20</v>
      </c>
      <c r="H815" s="5" t="s">
        <v>144</v>
      </c>
      <c r="I815" s="5" t="s">
        <v>31</v>
      </c>
      <c r="J815" s="5" t="s">
        <v>13117</v>
      </c>
      <c r="K815" s="5" t="s">
        <v>13118</v>
      </c>
      <c r="L815" s="5" t="s">
        <v>13119</v>
      </c>
      <c r="M815" s="5" t="s">
        <v>167</v>
      </c>
      <c r="N815" s="5" t="s">
        <v>55</v>
      </c>
      <c r="O815" s="5" t="b">
        <f t="shared" ca="1" si="0"/>
        <v>1</v>
      </c>
      <c r="P815" s="5"/>
      <c r="Q815" s="5"/>
      <c r="R815" s="5"/>
      <c r="S815" s="5"/>
      <c r="T815" s="5"/>
      <c r="U815" s="5"/>
      <c r="V815" s="5"/>
      <c r="W815" s="5"/>
      <c r="X815" s="5"/>
      <c r="Y815" s="5"/>
      <c r="Z815" s="5"/>
      <c r="AA815" s="5"/>
      <c r="AB815" s="5"/>
      <c r="AC815" s="5"/>
      <c r="AD815" s="5"/>
      <c r="AE815" s="5"/>
    </row>
    <row r="816" spans="1:31" ht="21" customHeight="1">
      <c r="A816" s="5" t="s">
        <v>13124</v>
      </c>
      <c r="B816" s="5" t="s">
        <v>13125</v>
      </c>
      <c r="C816" s="5" t="s">
        <v>41</v>
      </c>
      <c r="D816" s="5" t="s">
        <v>114</v>
      </c>
      <c r="E816" s="5" t="s">
        <v>45</v>
      </c>
      <c r="F816" s="7">
        <v>10</v>
      </c>
      <c r="G816" s="7">
        <v>15</v>
      </c>
      <c r="H816" s="5" t="s">
        <v>56</v>
      </c>
      <c r="I816" s="5" t="s">
        <v>108</v>
      </c>
      <c r="J816" s="5" t="s">
        <v>245</v>
      </c>
      <c r="K816" s="9" t="s">
        <v>47</v>
      </c>
      <c r="L816" s="5" t="s">
        <v>13126</v>
      </c>
      <c r="M816" s="5" t="s">
        <v>37</v>
      </c>
      <c r="N816" s="5" t="s">
        <v>55</v>
      </c>
      <c r="O816" s="5" t="b">
        <f t="shared" ca="1" si="0"/>
        <v>1</v>
      </c>
      <c r="P816" s="5"/>
      <c r="Q816" s="5"/>
      <c r="R816" s="5"/>
      <c r="S816" s="5"/>
      <c r="T816" s="5"/>
      <c r="U816" s="5"/>
      <c r="V816" s="5"/>
      <c r="W816" s="5"/>
      <c r="X816" s="5"/>
      <c r="Y816" s="5"/>
      <c r="Z816" s="5"/>
      <c r="AA816" s="5"/>
      <c r="AB816" s="5"/>
      <c r="AC816" s="5"/>
      <c r="AD816" s="5"/>
      <c r="AE816" s="5"/>
    </row>
    <row r="817" spans="1:31" ht="21" customHeight="1">
      <c r="A817" s="5" t="s">
        <v>1457</v>
      </c>
      <c r="B817" s="5" t="s">
        <v>12076</v>
      </c>
      <c r="C817" s="5" t="s">
        <v>41</v>
      </c>
      <c r="D817" s="5" t="s">
        <v>114</v>
      </c>
      <c r="E817" s="5" t="s">
        <v>45</v>
      </c>
      <c r="F817" s="7">
        <v>10</v>
      </c>
      <c r="G817" s="7">
        <v>20</v>
      </c>
      <c r="H817" s="5" t="s">
        <v>144</v>
      </c>
      <c r="I817" s="5" t="s">
        <v>108</v>
      </c>
      <c r="J817" s="5" t="s">
        <v>134</v>
      </c>
      <c r="K817" s="5" t="s">
        <v>12077</v>
      </c>
      <c r="L817" s="5" t="s">
        <v>12078</v>
      </c>
      <c r="M817" s="5" t="s">
        <v>53</v>
      </c>
      <c r="N817" s="5" t="s">
        <v>405</v>
      </c>
      <c r="O817" s="5" t="b">
        <f t="shared" ca="1" si="0"/>
        <v>1</v>
      </c>
      <c r="P817" s="5" t="b">
        <f ca="1">IFERROR(__xludf.DUMMYFUNCTION("REGEXMATCH(L817,""(?i)Java"")"),TRUE)</f>
        <v>1</v>
      </c>
      <c r="Q817" s="5"/>
      <c r="R817" s="5"/>
      <c r="S817" s="5"/>
      <c r="T817" s="5"/>
      <c r="U817" s="5"/>
      <c r="V817" s="5"/>
      <c r="W817" s="5"/>
      <c r="X817" s="5"/>
      <c r="Y817" s="5"/>
      <c r="Z817" s="5"/>
      <c r="AA817" s="5"/>
      <c r="AB817" s="5"/>
      <c r="AC817" s="5"/>
      <c r="AD817" s="5"/>
      <c r="AE817" s="5"/>
    </row>
    <row r="818" spans="1:31" ht="21" customHeight="1">
      <c r="A818" s="5" t="s">
        <v>277</v>
      </c>
      <c r="B818" s="5" t="s">
        <v>12939</v>
      </c>
      <c r="C818" s="5" t="s">
        <v>41</v>
      </c>
      <c r="D818" s="5" t="s">
        <v>114</v>
      </c>
      <c r="E818" s="5" t="s">
        <v>45</v>
      </c>
      <c r="F818" s="7">
        <v>10</v>
      </c>
      <c r="G818" s="7">
        <v>15</v>
      </c>
      <c r="H818" s="5" t="s">
        <v>56</v>
      </c>
      <c r="I818" s="5" t="s">
        <v>108</v>
      </c>
      <c r="J818" s="5" t="s">
        <v>686</v>
      </c>
      <c r="K818" s="5" t="s">
        <v>12940</v>
      </c>
      <c r="L818" s="5" t="s">
        <v>12941</v>
      </c>
      <c r="M818" s="5" t="s">
        <v>100</v>
      </c>
      <c r="N818" s="5" t="s">
        <v>55</v>
      </c>
      <c r="O818" s="5" t="b">
        <f t="shared" ca="1" si="0"/>
        <v>1</v>
      </c>
      <c r="P818" s="5"/>
      <c r="Q818" s="5"/>
      <c r="R818" s="5"/>
      <c r="S818" s="5"/>
      <c r="T818" s="5"/>
      <c r="U818" s="5"/>
      <c r="V818" s="5"/>
      <c r="W818" s="5"/>
      <c r="X818" s="5"/>
      <c r="Y818" s="5"/>
      <c r="Z818" s="5"/>
      <c r="AA818" s="5"/>
      <c r="AB818" s="5"/>
      <c r="AC818" s="5"/>
      <c r="AD818" s="5"/>
      <c r="AE818" s="5"/>
    </row>
    <row r="819" spans="1:31" ht="21" customHeight="1">
      <c r="A819" s="5" t="s">
        <v>277</v>
      </c>
      <c r="B819" s="5" t="s">
        <v>13142</v>
      </c>
      <c r="C819" s="5" t="s">
        <v>41</v>
      </c>
      <c r="D819" s="5" t="s">
        <v>94</v>
      </c>
      <c r="E819" s="5" t="s">
        <v>45</v>
      </c>
      <c r="F819" s="7">
        <v>10</v>
      </c>
      <c r="G819" s="7">
        <v>15</v>
      </c>
      <c r="H819" s="5" t="s">
        <v>56</v>
      </c>
      <c r="I819" s="5" t="s">
        <v>108</v>
      </c>
      <c r="J819" s="5" t="s">
        <v>6296</v>
      </c>
      <c r="K819" s="5" t="s">
        <v>610</v>
      </c>
      <c r="L819" s="5" t="s">
        <v>13145</v>
      </c>
      <c r="M819" s="5" t="s">
        <v>53</v>
      </c>
      <c r="N819" s="5" t="s">
        <v>55</v>
      </c>
      <c r="O819" s="5" t="b">
        <f t="shared" ca="1" si="0"/>
        <v>1</v>
      </c>
      <c r="P819" s="5"/>
      <c r="Q819" s="5"/>
      <c r="R819" s="5"/>
      <c r="S819" s="5"/>
      <c r="T819" s="5"/>
      <c r="U819" s="5"/>
      <c r="V819" s="5"/>
      <c r="W819" s="5"/>
      <c r="X819" s="5"/>
      <c r="Y819" s="5"/>
      <c r="Z819" s="5"/>
      <c r="AA819" s="5"/>
      <c r="AB819" s="5"/>
      <c r="AC819" s="5"/>
      <c r="AD819" s="5"/>
      <c r="AE819" s="5"/>
    </row>
    <row r="820" spans="1:31" ht="21" customHeight="1">
      <c r="A820" s="5" t="s">
        <v>10858</v>
      </c>
      <c r="B820" s="5" t="s">
        <v>10859</v>
      </c>
      <c r="C820" s="5" t="s">
        <v>41</v>
      </c>
      <c r="D820" s="5" t="s">
        <v>94</v>
      </c>
      <c r="E820" s="5" t="s">
        <v>45</v>
      </c>
      <c r="F820" s="7">
        <v>10</v>
      </c>
      <c r="G820" s="7">
        <v>15</v>
      </c>
      <c r="H820" s="5" t="s">
        <v>56</v>
      </c>
      <c r="I820" s="5" t="s">
        <v>108</v>
      </c>
      <c r="J820" s="5" t="s">
        <v>117</v>
      </c>
      <c r="K820" s="5" t="s">
        <v>10860</v>
      </c>
      <c r="L820" s="5" t="s">
        <v>10861</v>
      </c>
      <c r="M820" s="5" t="s">
        <v>53</v>
      </c>
      <c r="N820" s="5" t="s">
        <v>237</v>
      </c>
      <c r="O820" s="5" t="b">
        <f t="shared" ca="1" si="0"/>
        <v>1</v>
      </c>
      <c r="P820" s="5"/>
      <c r="Q820" s="5"/>
      <c r="R820" s="5"/>
      <c r="S820" s="5"/>
      <c r="T820" s="5"/>
      <c r="U820" s="5"/>
      <c r="V820" s="5"/>
      <c r="W820" s="5"/>
      <c r="X820" s="5"/>
      <c r="Y820" s="5"/>
      <c r="Z820" s="5"/>
      <c r="AA820" s="5"/>
      <c r="AB820" s="5"/>
      <c r="AC820" s="5"/>
      <c r="AD820" s="5"/>
      <c r="AE820" s="5"/>
    </row>
    <row r="821" spans="1:31" ht="21" customHeight="1">
      <c r="A821" s="5" t="s">
        <v>10171</v>
      </c>
      <c r="B821" s="5" t="s">
        <v>5912</v>
      </c>
      <c r="C821" s="5" t="s">
        <v>41</v>
      </c>
      <c r="D821" s="5" t="s">
        <v>94</v>
      </c>
      <c r="E821" s="5" t="s">
        <v>29</v>
      </c>
      <c r="F821" s="7">
        <v>10</v>
      </c>
      <c r="G821" s="7">
        <v>18</v>
      </c>
      <c r="H821" s="5" t="s">
        <v>964</v>
      </c>
      <c r="I821" s="5" t="s">
        <v>108</v>
      </c>
      <c r="J821" s="5" t="s">
        <v>2303</v>
      </c>
      <c r="K821" s="5" t="s">
        <v>13151</v>
      </c>
      <c r="L821" s="5" t="s">
        <v>13153</v>
      </c>
      <c r="M821" s="5" t="s">
        <v>37</v>
      </c>
      <c r="N821" s="5" t="s">
        <v>55</v>
      </c>
      <c r="O821" s="5" t="b">
        <f t="shared" ca="1" si="0"/>
        <v>1</v>
      </c>
      <c r="P821" s="5"/>
      <c r="Q821" s="5"/>
      <c r="R821" s="5"/>
      <c r="S821" s="5"/>
      <c r="T821" s="5"/>
      <c r="U821" s="5"/>
      <c r="V821" s="5"/>
      <c r="W821" s="5"/>
      <c r="X821" s="5"/>
      <c r="Y821" s="5"/>
      <c r="Z821" s="5"/>
      <c r="AA821" s="5"/>
      <c r="AB821" s="5"/>
      <c r="AC821" s="5"/>
      <c r="AD821" s="5"/>
      <c r="AE821" s="5"/>
    </row>
    <row r="822" spans="1:31" ht="21" customHeight="1">
      <c r="A822" s="5" t="s">
        <v>13164</v>
      </c>
      <c r="B822" s="5" t="s">
        <v>13165</v>
      </c>
      <c r="C822" s="5" t="s">
        <v>41</v>
      </c>
      <c r="D822" s="5" t="s">
        <v>94</v>
      </c>
      <c r="E822" s="5" t="s">
        <v>45</v>
      </c>
      <c r="F822" s="7">
        <v>10</v>
      </c>
      <c r="G822" s="7">
        <v>15</v>
      </c>
      <c r="H822" s="5" t="s">
        <v>56</v>
      </c>
      <c r="I822" s="5" t="s">
        <v>108</v>
      </c>
      <c r="J822" s="5" t="s">
        <v>663</v>
      </c>
      <c r="K822" s="5" t="s">
        <v>834</v>
      </c>
      <c r="L822" s="5" t="s">
        <v>13169</v>
      </c>
      <c r="M822" s="5" t="s">
        <v>37</v>
      </c>
      <c r="N822" s="5" t="s">
        <v>55</v>
      </c>
      <c r="O822" s="5" t="b">
        <f t="shared" ca="1" si="0"/>
        <v>1</v>
      </c>
      <c r="P822" s="5"/>
      <c r="Q822" s="5"/>
      <c r="R822" s="5"/>
      <c r="S822" s="5"/>
      <c r="T822" s="5"/>
      <c r="U822" s="5"/>
      <c r="V822" s="5"/>
      <c r="W822" s="5"/>
      <c r="X822" s="5"/>
      <c r="Y822" s="5"/>
      <c r="Z822" s="5"/>
      <c r="AA822" s="5"/>
      <c r="AB822" s="5"/>
      <c r="AC822" s="5"/>
      <c r="AD822" s="5"/>
      <c r="AE822" s="5"/>
    </row>
    <row r="823" spans="1:31" ht="21" customHeight="1">
      <c r="A823" s="5" t="s">
        <v>11260</v>
      </c>
      <c r="B823" s="5" t="s">
        <v>11261</v>
      </c>
      <c r="C823" s="5" t="s">
        <v>41</v>
      </c>
      <c r="D823" s="5" t="s">
        <v>94</v>
      </c>
      <c r="E823" s="5" t="s">
        <v>45</v>
      </c>
      <c r="F823" s="7">
        <v>10</v>
      </c>
      <c r="G823" s="7">
        <v>15</v>
      </c>
      <c r="H823" s="5" t="s">
        <v>56</v>
      </c>
      <c r="I823" s="5" t="s">
        <v>108</v>
      </c>
      <c r="J823" s="5" t="s">
        <v>134</v>
      </c>
      <c r="K823" s="5" t="s">
        <v>11262</v>
      </c>
      <c r="L823" s="5" t="s">
        <v>11263</v>
      </c>
      <c r="M823" s="5" t="s">
        <v>37</v>
      </c>
      <c r="N823" s="5" t="s">
        <v>55</v>
      </c>
      <c r="O823" s="5" t="b">
        <f t="shared" ca="1" si="0"/>
        <v>1</v>
      </c>
      <c r="P823" s="5"/>
      <c r="Q823" s="5"/>
      <c r="R823" s="5"/>
      <c r="S823" s="5"/>
      <c r="T823" s="5"/>
      <c r="U823" s="5"/>
      <c r="V823" s="5"/>
      <c r="W823" s="5"/>
      <c r="X823" s="5"/>
      <c r="Y823" s="5"/>
      <c r="Z823" s="5"/>
      <c r="AA823" s="5"/>
      <c r="AB823" s="5"/>
      <c r="AC823" s="5"/>
      <c r="AD823" s="5"/>
      <c r="AE823" s="5"/>
    </row>
    <row r="824" spans="1:31" ht="21" customHeight="1">
      <c r="A824" s="5" t="s">
        <v>13176</v>
      </c>
      <c r="B824" s="5" t="s">
        <v>13177</v>
      </c>
      <c r="C824" s="5" t="s">
        <v>41</v>
      </c>
      <c r="D824" s="5" t="s">
        <v>94</v>
      </c>
      <c r="E824" s="5" t="s">
        <v>45</v>
      </c>
      <c r="F824" s="7">
        <v>10</v>
      </c>
      <c r="G824" s="7">
        <v>15</v>
      </c>
      <c r="H824" s="5" t="s">
        <v>56</v>
      </c>
      <c r="I824" s="5" t="s">
        <v>108</v>
      </c>
      <c r="J824" s="5" t="s">
        <v>48</v>
      </c>
      <c r="K824" s="5" t="s">
        <v>6949</v>
      </c>
      <c r="L824" s="5" t="s">
        <v>13178</v>
      </c>
      <c r="M824" s="5" t="s">
        <v>167</v>
      </c>
      <c r="N824" s="5" t="s">
        <v>44</v>
      </c>
      <c r="O824" s="5" t="b">
        <f t="shared" ca="1" si="0"/>
        <v>1</v>
      </c>
      <c r="P824" s="5"/>
      <c r="Q824" s="5"/>
      <c r="R824" s="5"/>
      <c r="S824" s="5"/>
      <c r="T824" s="5"/>
      <c r="U824" s="5"/>
      <c r="V824" s="5"/>
      <c r="W824" s="5"/>
      <c r="X824" s="5"/>
      <c r="Y824" s="5"/>
      <c r="Z824" s="5"/>
      <c r="AA824" s="5"/>
      <c r="AB824" s="5"/>
      <c r="AC824" s="5"/>
      <c r="AD824" s="5"/>
      <c r="AE824" s="5"/>
    </row>
    <row r="825" spans="1:31" ht="21" customHeight="1">
      <c r="A825" s="5" t="s">
        <v>13182</v>
      </c>
      <c r="B825" s="5" t="s">
        <v>13184</v>
      </c>
      <c r="C825" s="5" t="s">
        <v>41</v>
      </c>
      <c r="D825" s="5" t="s">
        <v>94</v>
      </c>
      <c r="E825" s="5" t="s">
        <v>45</v>
      </c>
      <c r="F825" s="7">
        <v>10</v>
      </c>
      <c r="G825" s="7">
        <v>15</v>
      </c>
      <c r="H825" s="5" t="s">
        <v>56</v>
      </c>
      <c r="I825" s="5" t="s">
        <v>108</v>
      </c>
      <c r="J825" s="5" t="s">
        <v>57</v>
      </c>
      <c r="K825" s="5" t="s">
        <v>13186</v>
      </c>
      <c r="L825" s="5" t="s">
        <v>13187</v>
      </c>
      <c r="M825" s="5" t="s">
        <v>100</v>
      </c>
      <c r="N825" s="5" t="s">
        <v>271</v>
      </c>
      <c r="O825" s="5" t="b">
        <f t="shared" ca="1" si="0"/>
        <v>1</v>
      </c>
      <c r="P825" s="5"/>
      <c r="Q825" s="5"/>
      <c r="R825" s="5"/>
      <c r="S825" s="5"/>
      <c r="T825" s="5"/>
      <c r="U825" s="5"/>
      <c r="V825" s="5"/>
      <c r="W825" s="5"/>
      <c r="X825" s="5"/>
      <c r="Y825" s="5"/>
      <c r="Z825" s="5"/>
      <c r="AA825" s="5"/>
      <c r="AB825" s="5"/>
      <c r="AC825" s="5"/>
      <c r="AD825" s="5"/>
      <c r="AE825" s="5"/>
    </row>
    <row r="826" spans="1:31" ht="21" customHeight="1">
      <c r="A826" s="5" t="s">
        <v>3153</v>
      </c>
      <c r="B826" s="5" t="s">
        <v>11194</v>
      </c>
      <c r="C826" s="5" t="s">
        <v>41</v>
      </c>
      <c r="D826" s="5" t="s">
        <v>94</v>
      </c>
      <c r="E826" s="5" t="s">
        <v>29</v>
      </c>
      <c r="F826" s="7">
        <v>10</v>
      </c>
      <c r="G826" s="7">
        <v>12</v>
      </c>
      <c r="H826" s="5" t="s">
        <v>360</v>
      </c>
      <c r="I826" s="5" t="s">
        <v>108</v>
      </c>
      <c r="J826" s="5" t="s">
        <v>117</v>
      </c>
      <c r="K826" s="5" t="s">
        <v>1012</v>
      </c>
      <c r="L826" s="5" t="s">
        <v>11195</v>
      </c>
      <c r="M826" s="5" t="s">
        <v>53</v>
      </c>
      <c r="N826" s="5" t="s">
        <v>55</v>
      </c>
      <c r="O826" s="5" t="b">
        <f t="shared" ca="1" si="0"/>
        <v>1</v>
      </c>
      <c r="P826" s="5"/>
      <c r="Q826" s="5"/>
      <c r="R826" s="5"/>
      <c r="S826" s="5"/>
      <c r="T826" s="5"/>
      <c r="U826" s="5"/>
      <c r="V826" s="5"/>
      <c r="W826" s="5"/>
      <c r="X826" s="5"/>
      <c r="Y826" s="5"/>
      <c r="Z826" s="5"/>
      <c r="AA826" s="5"/>
      <c r="AB826" s="5"/>
      <c r="AC826" s="5"/>
      <c r="AD826" s="5"/>
      <c r="AE826" s="5"/>
    </row>
    <row r="827" spans="1:31" ht="21" customHeight="1">
      <c r="A827" s="5" t="s">
        <v>13191</v>
      </c>
      <c r="B827" s="5" t="s">
        <v>7133</v>
      </c>
      <c r="C827" s="5" t="s">
        <v>41</v>
      </c>
      <c r="D827" s="5" t="s">
        <v>94</v>
      </c>
      <c r="E827" s="5" t="s">
        <v>29</v>
      </c>
      <c r="F827" s="7">
        <v>10</v>
      </c>
      <c r="G827" s="7">
        <v>20</v>
      </c>
      <c r="H827" s="5" t="s">
        <v>144</v>
      </c>
      <c r="I827" s="5" t="s">
        <v>31</v>
      </c>
      <c r="J827" s="5" t="s">
        <v>57</v>
      </c>
      <c r="K827" s="5" t="s">
        <v>7135</v>
      </c>
      <c r="L827" s="5" t="s">
        <v>13193</v>
      </c>
      <c r="M827" s="5" t="s">
        <v>100</v>
      </c>
      <c r="N827" s="5" t="s">
        <v>55</v>
      </c>
      <c r="O827" s="5" t="b">
        <f t="shared" ca="1" si="0"/>
        <v>1</v>
      </c>
      <c r="P827" s="5"/>
      <c r="Q827" s="5"/>
      <c r="R827" s="5"/>
      <c r="S827" s="5"/>
      <c r="T827" s="5"/>
      <c r="U827" s="5"/>
      <c r="V827" s="5"/>
      <c r="W827" s="5"/>
      <c r="X827" s="5"/>
      <c r="Y827" s="5"/>
      <c r="Z827" s="5"/>
      <c r="AA827" s="5"/>
      <c r="AB827" s="5"/>
      <c r="AC827" s="5"/>
      <c r="AD827" s="5"/>
      <c r="AE827" s="5"/>
    </row>
    <row r="828" spans="1:31" ht="21" customHeight="1">
      <c r="A828" s="5" t="s">
        <v>10906</v>
      </c>
      <c r="B828" s="5" t="s">
        <v>10907</v>
      </c>
      <c r="C828" s="5" t="s">
        <v>41</v>
      </c>
      <c r="D828" s="5" t="s">
        <v>94</v>
      </c>
      <c r="E828" s="5" t="s">
        <v>45</v>
      </c>
      <c r="F828" s="7">
        <v>10</v>
      </c>
      <c r="G828" s="7">
        <v>15</v>
      </c>
      <c r="H828" s="5" t="s">
        <v>56</v>
      </c>
      <c r="I828" s="5" t="s">
        <v>125</v>
      </c>
      <c r="J828" s="5" t="s">
        <v>117</v>
      </c>
      <c r="K828" s="9" t="s">
        <v>47</v>
      </c>
      <c r="L828" s="5" t="s">
        <v>10908</v>
      </c>
      <c r="M828" s="5" t="s">
        <v>37</v>
      </c>
      <c r="N828" s="5" t="s">
        <v>55</v>
      </c>
      <c r="O828" s="5" t="b">
        <f t="shared" ca="1" si="0"/>
        <v>1</v>
      </c>
      <c r="P828" s="5" t="b">
        <f t="shared" ref="P828:P830" ca="1" si="88">IFERROR(__xludf.DUMMYFUNCTION("REGEXMATCH(L828,""(?i)Java"")"),TRUE)</f>
        <v>1</v>
      </c>
      <c r="Q828" s="5"/>
      <c r="R828" s="5"/>
      <c r="S828" s="5"/>
      <c r="T828" s="5"/>
      <c r="U828" s="5"/>
      <c r="V828" s="5"/>
      <c r="W828" s="5"/>
      <c r="X828" s="5"/>
      <c r="Y828" s="5"/>
      <c r="Z828" s="5"/>
      <c r="AA828" s="5"/>
      <c r="AB828" s="5"/>
      <c r="AC828" s="5"/>
      <c r="AD828" s="5"/>
      <c r="AE828" s="5"/>
    </row>
    <row r="829" spans="1:31" ht="21" customHeight="1">
      <c r="A829" s="5" t="s">
        <v>248</v>
      </c>
      <c r="B829" s="5" t="s">
        <v>1669</v>
      </c>
      <c r="C829" s="5" t="s">
        <v>41</v>
      </c>
      <c r="D829" s="5" t="s">
        <v>94</v>
      </c>
      <c r="E829" s="5" t="s">
        <v>29</v>
      </c>
      <c r="F829" s="7">
        <v>10</v>
      </c>
      <c r="G829" s="7">
        <v>15</v>
      </c>
      <c r="H829" s="5" t="s">
        <v>56</v>
      </c>
      <c r="I829" s="5" t="s">
        <v>31</v>
      </c>
      <c r="J829" s="5" t="s">
        <v>106</v>
      </c>
      <c r="K829" s="5" t="s">
        <v>13203</v>
      </c>
      <c r="L829" s="5" t="s">
        <v>13204</v>
      </c>
      <c r="M829" s="5" t="s">
        <v>37</v>
      </c>
      <c r="N829" s="5" t="s">
        <v>237</v>
      </c>
      <c r="O829" s="5" t="b">
        <f t="shared" ca="1" si="0"/>
        <v>1</v>
      </c>
      <c r="P829" s="5" t="b">
        <f t="shared" ca="1" si="88"/>
        <v>1</v>
      </c>
      <c r="Q829" s="5"/>
      <c r="R829" s="5"/>
      <c r="S829" s="5"/>
      <c r="T829" s="5"/>
      <c r="U829" s="5"/>
      <c r="V829" s="5"/>
      <c r="W829" s="5"/>
      <c r="X829" s="5"/>
      <c r="Y829" s="5"/>
      <c r="Z829" s="5"/>
      <c r="AA829" s="5"/>
      <c r="AB829" s="5"/>
      <c r="AC829" s="5"/>
      <c r="AD829" s="5"/>
      <c r="AE829" s="5"/>
    </row>
    <row r="830" spans="1:31" ht="21" customHeight="1">
      <c r="A830" s="5" t="s">
        <v>5730</v>
      </c>
      <c r="B830" s="5" t="s">
        <v>11058</v>
      </c>
      <c r="C830" s="5" t="s">
        <v>41</v>
      </c>
      <c r="D830" s="5" t="s">
        <v>94</v>
      </c>
      <c r="E830" s="5" t="s">
        <v>29</v>
      </c>
      <c r="F830" s="7">
        <v>10</v>
      </c>
      <c r="G830" s="7">
        <v>20</v>
      </c>
      <c r="H830" s="5" t="s">
        <v>144</v>
      </c>
      <c r="I830" s="5" t="s">
        <v>31</v>
      </c>
      <c r="J830" s="5" t="s">
        <v>947</v>
      </c>
      <c r="K830" s="9" t="s">
        <v>47</v>
      </c>
      <c r="L830" s="5" t="s">
        <v>11061</v>
      </c>
      <c r="M830" s="5" t="s">
        <v>53</v>
      </c>
      <c r="N830" s="5" t="s">
        <v>55</v>
      </c>
      <c r="O830" s="5" t="b">
        <f t="shared" ca="1" si="0"/>
        <v>1</v>
      </c>
      <c r="P830" s="5" t="b">
        <f t="shared" ca="1" si="88"/>
        <v>1</v>
      </c>
      <c r="Q830" s="5"/>
      <c r="R830" s="5"/>
      <c r="S830" s="5"/>
      <c r="T830" s="5"/>
      <c r="U830" s="5"/>
      <c r="V830" s="5"/>
      <c r="W830" s="5"/>
      <c r="X830" s="5"/>
      <c r="Y830" s="5"/>
      <c r="Z830" s="5"/>
      <c r="AA830" s="5"/>
      <c r="AB830" s="5"/>
      <c r="AC830" s="5"/>
      <c r="AD830" s="5"/>
      <c r="AE830" s="5"/>
    </row>
    <row r="831" spans="1:31" ht="21" customHeight="1">
      <c r="A831" s="5" t="s">
        <v>10562</v>
      </c>
      <c r="B831" s="5" t="s">
        <v>13215</v>
      </c>
      <c r="C831" s="5" t="s">
        <v>41</v>
      </c>
      <c r="D831" s="5" t="s">
        <v>94</v>
      </c>
      <c r="E831" s="5" t="s">
        <v>45</v>
      </c>
      <c r="F831" s="7">
        <v>10</v>
      </c>
      <c r="G831" s="7">
        <v>20</v>
      </c>
      <c r="H831" s="5" t="s">
        <v>144</v>
      </c>
      <c r="I831" s="5" t="s">
        <v>31</v>
      </c>
      <c r="J831" s="5" t="s">
        <v>161</v>
      </c>
      <c r="K831" s="5" t="s">
        <v>13216</v>
      </c>
      <c r="L831" s="5" t="s">
        <v>13217</v>
      </c>
      <c r="M831" s="5" t="s">
        <v>37</v>
      </c>
      <c r="N831" s="5" t="s">
        <v>237</v>
      </c>
      <c r="O831" s="5" t="b">
        <f t="shared" ca="1" si="0"/>
        <v>1</v>
      </c>
      <c r="P831" s="5"/>
      <c r="Q831" s="5"/>
      <c r="R831" s="5"/>
      <c r="S831" s="5"/>
      <c r="T831" s="5"/>
      <c r="U831" s="5"/>
      <c r="V831" s="5"/>
      <c r="W831" s="5"/>
      <c r="X831" s="5"/>
      <c r="Y831" s="5"/>
      <c r="Z831" s="5"/>
      <c r="AA831" s="5"/>
      <c r="AB831" s="5"/>
      <c r="AC831" s="5"/>
      <c r="AD831" s="5"/>
      <c r="AE831" s="5"/>
    </row>
    <row r="832" spans="1:31" ht="21" customHeight="1">
      <c r="A832" s="5" t="s">
        <v>10107</v>
      </c>
      <c r="B832" s="5" t="s">
        <v>3995</v>
      </c>
      <c r="C832" s="5" t="s">
        <v>41</v>
      </c>
      <c r="D832" s="5" t="s">
        <v>94</v>
      </c>
      <c r="E832" s="5" t="s">
        <v>29</v>
      </c>
      <c r="F832" s="7">
        <v>10</v>
      </c>
      <c r="G832" s="7">
        <v>15</v>
      </c>
      <c r="H832" s="5" t="s">
        <v>56</v>
      </c>
      <c r="I832" s="5" t="s">
        <v>108</v>
      </c>
      <c r="J832" s="5" t="s">
        <v>273</v>
      </c>
      <c r="K832" s="5" t="s">
        <v>13220</v>
      </c>
      <c r="L832" s="5" t="s">
        <v>13221</v>
      </c>
      <c r="M832" s="5" t="s">
        <v>53</v>
      </c>
      <c r="N832" s="5" t="s">
        <v>55</v>
      </c>
      <c r="O832" s="5" t="b">
        <f t="shared" ca="1" si="0"/>
        <v>1</v>
      </c>
      <c r="P832" s="5"/>
      <c r="Q832" s="5"/>
      <c r="R832" s="5"/>
      <c r="S832" s="5"/>
      <c r="T832" s="5"/>
      <c r="U832" s="5"/>
      <c r="V832" s="5"/>
      <c r="W832" s="5"/>
      <c r="X832" s="5"/>
      <c r="Y832" s="5"/>
      <c r="Z832" s="5"/>
      <c r="AA832" s="5"/>
      <c r="AB832" s="5"/>
      <c r="AC832" s="5"/>
      <c r="AD832" s="5"/>
      <c r="AE832" s="5"/>
    </row>
    <row r="833" spans="1:31" ht="21" customHeight="1">
      <c r="A833" s="5" t="s">
        <v>3523</v>
      </c>
      <c r="B833" s="5" t="s">
        <v>11727</v>
      </c>
      <c r="C833" s="5" t="s">
        <v>41</v>
      </c>
      <c r="D833" s="5" t="s">
        <v>94</v>
      </c>
      <c r="E833" s="5" t="s">
        <v>45</v>
      </c>
      <c r="F833" s="7">
        <v>10</v>
      </c>
      <c r="G833" s="7">
        <v>15</v>
      </c>
      <c r="H833" s="5" t="s">
        <v>56</v>
      </c>
      <c r="I833" s="5" t="s">
        <v>108</v>
      </c>
      <c r="J833" s="5" t="s">
        <v>126</v>
      </c>
      <c r="K833" s="5" t="s">
        <v>11728</v>
      </c>
      <c r="L833" s="5" t="s">
        <v>11729</v>
      </c>
      <c r="M833" s="5" t="s">
        <v>167</v>
      </c>
      <c r="N833" s="5" t="s">
        <v>55</v>
      </c>
      <c r="O833" s="5" t="b">
        <f t="shared" ca="1" si="0"/>
        <v>1</v>
      </c>
      <c r="P833" s="5"/>
      <c r="Q833" s="5"/>
      <c r="R833" s="5"/>
      <c r="S833" s="5"/>
      <c r="T833" s="5"/>
      <c r="U833" s="5"/>
      <c r="V833" s="5"/>
      <c r="W833" s="5"/>
      <c r="X833" s="5"/>
      <c r="Y833" s="5"/>
      <c r="Z833" s="5"/>
      <c r="AA833" s="5"/>
      <c r="AB833" s="5"/>
      <c r="AC833" s="5"/>
      <c r="AD833" s="5"/>
      <c r="AE833" s="5"/>
    </row>
    <row r="834" spans="1:31" ht="21" customHeight="1">
      <c r="A834" s="5" t="s">
        <v>13231</v>
      </c>
      <c r="B834" s="5" t="s">
        <v>7314</v>
      </c>
      <c r="C834" s="5" t="s">
        <v>41</v>
      </c>
      <c r="D834" s="5" t="s">
        <v>94</v>
      </c>
      <c r="E834" s="5" t="s">
        <v>29</v>
      </c>
      <c r="F834" s="7">
        <v>10</v>
      </c>
      <c r="G834" s="7">
        <v>20</v>
      </c>
      <c r="H834" s="5" t="s">
        <v>144</v>
      </c>
      <c r="I834" s="5" t="s">
        <v>125</v>
      </c>
      <c r="J834" s="5" t="s">
        <v>106</v>
      </c>
      <c r="K834" s="5" t="s">
        <v>7319</v>
      </c>
      <c r="L834" s="5" t="s">
        <v>13234</v>
      </c>
      <c r="M834" s="5" t="s">
        <v>53</v>
      </c>
      <c r="N834" s="5" t="s">
        <v>55</v>
      </c>
      <c r="O834" s="5" t="b">
        <f t="shared" ca="1" si="0"/>
        <v>1</v>
      </c>
      <c r="P834" s="5"/>
      <c r="Q834" s="5"/>
      <c r="R834" s="5"/>
      <c r="S834" s="5"/>
      <c r="T834" s="5"/>
      <c r="U834" s="5"/>
      <c r="V834" s="5"/>
      <c r="W834" s="5"/>
      <c r="X834" s="5"/>
      <c r="Y834" s="5"/>
      <c r="Z834" s="5"/>
      <c r="AA834" s="5"/>
      <c r="AB834" s="5"/>
      <c r="AC834" s="5"/>
      <c r="AD834" s="5"/>
      <c r="AE834" s="5"/>
    </row>
    <row r="835" spans="1:31" ht="21" customHeight="1">
      <c r="A835" s="5" t="s">
        <v>13240</v>
      </c>
      <c r="B835" s="5" t="s">
        <v>3214</v>
      </c>
      <c r="C835" s="5" t="s">
        <v>41</v>
      </c>
      <c r="D835" s="5" t="s">
        <v>94</v>
      </c>
      <c r="E835" s="5" t="s">
        <v>45</v>
      </c>
      <c r="F835" s="7">
        <v>10</v>
      </c>
      <c r="G835" s="7">
        <v>18</v>
      </c>
      <c r="H835" s="5" t="s">
        <v>964</v>
      </c>
      <c r="I835" s="5" t="s">
        <v>31</v>
      </c>
      <c r="J835" s="5" t="s">
        <v>1075</v>
      </c>
      <c r="K835" s="5" t="s">
        <v>13241</v>
      </c>
      <c r="L835" s="5" t="s">
        <v>13242</v>
      </c>
      <c r="M835" s="5" t="s">
        <v>1599</v>
      </c>
      <c r="N835" s="5" t="s">
        <v>237</v>
      </c>
      <c r="O835" s="5" t="b">
        <f t="shared" ca="1" si="0"/>
        <v>1</v>
      </c>
      <c r="P835" s="5"/>
      <c r="Q835" s="5"/>
      <c r="R835" s="5"/>
      <c r="S835" s="5"/>
      <c r="T835" s="5"/>
      <c r="U835" s="5"/>
      <c r="V835" s="5"/>
      <c r="W835" s="5"/>
      <c r="X835" s="5"/>
      <c r="Y835" s="5"/>
      <c r="Z835" s="5"/>
      <c r="AA835" s="5"/>
      <c r="AB835" s="5"/>
      <c r="AC835" s="5"/>
      <c r="AD835" s="5"/>
      <c r="AE835" s="5"/>
    </row>
    <row r="836" spans="1:31" ht="21" customHeight="1">
      <c r="A836" s="5" t="s">
        <v>11762</v>
      </c>
      <c r="B836" s="5" t="s">
        <v>11763</v>
      </c>
      <c r="C836" s="5" t="s">
        <v>41</v>
      </c>
      <c r="D836" s="5" t="s">
        <v>94</v>
      </c>
      <c r="E836" s="5" t="s">
        <v>45</v>
      </c>
      <c r="F836" s="7">
        <v>10</v>
      </c>
      <c r="G836" s="7">
        <v>20</v>
      </c>
      <c r="H836" s="5" t="s">
        <v>144</v>
      </c>
      <c r="I836" s="5" t="s">
        <v>31</v>
      </c>
      <c r="J836" s="5" t="s">
        <v>48</v>
      </c>
      <c r="K836" s="5" t="s">
        <v>8384</v>
      </c>
      <c r="L836" s="5" t="s">
        <v>11764</v>
      </c>
      <c r="M836" s="5" t="s">
        <v>53</v>
      </c>
      <c r="N836" s="5" t="s">
        <v>55</v>
      </c>
      <c r="O836" s="5" t="b">
        <f t="shared" ca="1" si="0"/>
        <v>1</v>
      </c>
      <c r="P836" s="5"/>
      <c r="Q836" s="5"/>
      <c r="R836" s="5"/>
      <c r="S836" s="5"/>
      <c r="T836" s="5"/>
      <c r="U836" s="5"/>
      <c r="V836" s="5"/>
      <c r="W836" s="5"/>
      <c r="X836" s="5"/>
      <c r="Y836" s="5"/>
      <c r="Z836" s="5"/>
      <c r="AA836" s="5"/>
      <c r="AB836" s="5"/>
      <c r="AC836" s="5"/>
      <c r="AD836" s="5"/>
      <c r="AE836" s="5"/>
    </row>
    <row r="837" spans="1:31" ht="21" customHeight="1">
      <c r="A837" s="5" t="s">
        <v>277</v>
      </c>
      <c r="B837" s="5" t="s">
        <v>7228</v>
      </c>
      <c r="C837" s="5" t="s">
        <v>41</v>
      </c>
      <c r="D837" s="5" t="s">
        <v>94</v>
      </c>
      <c r="E837" s="5" t="s">
        <v>29</v>
      </c>
      <c r="F837" s="7">
        <v>10</v>
      </c>
      <c r="G837" s="7">
        <v>15</v>
      </c>
      <c r="H837" s="5" t="s">
        <v>56</v>
      </c>
      <c r="I837" s="5" t="s">
        <v>66</v>
      </c>
      <c r="J837" s="5" t="s">
        <v>57</v>
      </c>
      <c r="K837" s="5" t="s">
        <v>13253</v>
      </c>
      <c r="L837" s="5" t="s">
        <v>13254</v>
      </c>
      <c r="M837" s="5" t="s">
        <v>100</v>
      </c>
      <c r="N837" s="5" t="s">
        <v>55</v>
      </c>
      <c r="O837" s="5" t="b">
        <f t="shared" ca="1" si="0"/>
        <v>1</v>
      </c>
      <c r="P837" s="5"/>
      <c r="Q837" s="5"/>
      <c r="R837" s="5"/>
      <c r="S837" s="5"/>
      <c r="T837" s="5"/>
      <c r="U837" s="5"/>
      <c r="V837" s="5"/>
      <c r="W837" s="5"/>
      <c r="X837" s="5"/>
      <c r="Y837" s="5"/>
      <c r="Z837" s="5"/>
      <c r="AA837" s="5"/>
      <c r="AB837" s="5"/>
      <c r="AC837" s="5"/>
      <c r="AD837" s="5"/>
      <c r="AE837" s="5"/>
    </row>
    <row r="838" spans="1:31" ht="21" customHeight="1">
      <c r="A838" s="5" t="s">
        <v>13261</v>
      </c>
      <c r="B838" s="5" t="s">
        <v>3355</v>
      </c>
      <c r="C838" s="5" t="s">
        <v>41</v>
      </c>
      <c r="D838" s="5" t="s">
        <v>94</v>
      </c>
      <c r="E838" s="5" t="s">
        <v>29</v>
      </c>
      <c r="F838" s="7">
        <v>10</v>
      </c>
      <c r="G838" s="7">
        <v>15</v>
      </c>
      <c r="H838" s="5" t="s">
        <v>56</v>
      </c>
      <c r="I838" s="5" t="s">
        <v>108</v>
      </c>
      <c r="J838" s="5" t="s">
        <v>444</v>
      </c>
      <c r="K838" s="9" t="s">
        <v>47</v>
      </c>
      <c r="L838" s="5" t="s">
        <v>13264</v>
      </c>
      <c r="M838" s="5" t="s">
        <v>53</v>
      </c>
      <c r="N838" s="5" t="s">
        <v>55</v>
      </c>
      <c r="O838" s="5" t="b">
        <f t="shared" ca="1" si="0"/>
        <v>1</v>
      </c>
      <c r="P838" s="5"/>
      <c r="Q838" s="5"/>
      <c r="R838" s="5"/>
      <c r="S838" s="5"/>
      <c r="T838" s="5"/>
      <c r="U838" s="5"/>
      <c r="V838" s="5"/>
      <c r="W838" s="5"/>
      <c r="X838" s="5"/>
      <c r="Y838" s="5"/>
      <c r="Z838" s="5"/>
      <c r="AA838" s="5"/>
      <c r="AB838" s="5"/>
      <c r="AC838" s="5"/>
      <c r="AD838" s="5"/>
      <c r="AE838" s="5"/>
    </row>
    <row r="839" spans="1:31" ht="21" customHeight="1">
      <c r="A839" s="5" t="s">
        <v>1457</v>
      </c>
      <c r="B839" s="5" t="s">
        <v>11315</v>
      </c>
      <c r="C839" s="5" t="s">
        <v>41</v>
      </c>
      <c r="D839" s="5" t="s">
        <v>94</v>
      </c>
      <c r="E839" s="5" t="s">
        <v>29</v>
      </c>
      <c r="F839" s="7">
        <v>10</v>
      </c>
      <c r="G839" s="7">
        <v>15</v>
      </c>
      <c r="H839" s="5" t="s">
        <v>56</v>
      </c>
      <c r="I839" s="9" t="s">
        <v>24</v>
      </c>
      <c r="J839" s="5" t="s">
        <v>57</v>
      </c>
      <c r="K839" s="5" t="s">
        <v>11316</v>
      </c>
      <c r="L839" s="5" t="s">
        <v>11317</v>
      </c>
      <c r="M839" s="5" t="s">
        <v>37</v>
      </c>
      <c r="N839" s="5" t="s">
        <v>55</v>
      </c>
      <c r="O839" s="5" t="b">
        <f t="shared" ca="1" si="0"/>
        <v>1</v>
      </c>
      <c r="P839" s="5" t="b">
        <f t="shared" ref="P839:P841" ca="1" si="89">IFERROR(__xludf.DUMMYFUNCTION("REGEXMATCH(L839,""(?i)Java"")"),TRUE)</f>
        <v>1</v>
      </c>
      <c r="Q839" s="5"/>
      <c r="R839" s="5"/>
      <c r="S839" s="5"/>
      <c r="T839" s="5"/>
      <c r="U839" s="5"/>
      <c r="V839" s="5"/>
      <c r="W839" s="5"/>
      <c r="X839" s="5"/>
      <c r="Y839" s="5"/>
      <c r="Z839" s="5"/>
      <c r="AA839" s="5"/>
      <c r="AB839" s="5"/>
      <c r="AC839" s="5"/>
      <c r="AD839" s="5"/>
      <c r="AE839" s="5"/>
    </row>
    <row r="840" spans="1:31" ht="21" customHeight="1">
      <c r="A840" s="5" t="s">
        <v>396</v>
      </c>
      <c r="B840" s="5" t="s">
        <v>11375</v>
      </c>
      <c r="C840" s="5" t="s">
        <v>41</v>
      </c>
      <c r="D840" s="5" t="s">
        <v>94</v>
      </c>
      <c r="E840" s="5" t="s">
        <v>45</v>
      </c>
      <c r="F840" s="7">
        <v>10</v>
      </c>
      <c r="G840" s="7">
        <v>20</v>
      </c>
      <c r="H840" s="5" t="s">
        <v>144</v>
      </c>
      <c r="I840" s="5" t="s">
        <v>108</v>
      </c>
      <c r="J840" s="5" t="s">
        <v>110</v>
      </c>
      <c r="K840" s="5" t="s">
        <v>11377</v>
      </c>
      <c r="L840" s="5" t="s">
        <v>11379</v>
      </c>
      <c r="M840" s="5" t="s">
        <v>53</v>
      </c>
      <c r="N840" s="5" t="s">
        <v>55</v>
      </c>
      <c r="O840" s="5" t="b">
        <f t="shared" ca="1" si="0"/>
        <v>1</v>
      </c>
      <c r="P840" s="5" t="b">
        <f t="shared" ca="1" si="89"/>
        <v>1</v>
      </c>
      <c r="Q840" s="5"/>
      <c r="R840" s="5"/>
      <c r="S840" s="5"/>
      <c r="T840" s="5"/>
      <c r="U840" s="5"/>
      <c r="V840" s="5"/>
      <c r="W840" s="5"/>
      <c r="X840" s="5"/>
      <c r="Y840" s="5"/>
      <c r="Z840" s="5"/>
      <c r="AA840" s="5"/>
      <c r="AB840" s="5"/>
      <c r="AC840" s="5"/>
      <c r="AD840" s="5"/>
      <c r="AE840" s="5"/>
    </row>
    <row r="841" spans="1:31" ht="21" customHeight="1">
      <c r="A841" s="5" t="s">
        <v>396</v>
      </c>
      <c r="B841" s="5" t="s">
        <v>11407</v>
      </c>
      <c r="C841" s="5" t="s">
        <v>41</v>
      </c>
      <c r="D841" s="5" t="s">
        <v>94</v>
      </c>
      <c r="E841" s="5" t="s">
        <v>45</v>
      </c>
      <c r="F841" s="7">
        <v>10</v>
      </c>
      <c r="G841" s="7">
        <v>15</v>
      </c>
      <c r="H841" s="5" t="s">
        <v>56</v>
      </c>
      <c r="I841" s="5" t="s">
        <v>108</v>
      </c>
      <c r="J841" s="5" t="s">
        <v>76</v>
      </c>
      <c r="K841" s="5" t="s">
        <v>11410</v>
      </c>
      <c r="L841" s="5" t="s">
        <v>11413</v>
      </c>
      <c r="M841" s="5" t="s">
        <v>53</v>
      </c>
      <c r="N841" s="5" t="s">
        <v>55</v>
      </c>
      <c r="O841" s="5" t="b">
        <f t="shared" ca="1" si="0"/>
        <v>1</v>
      </c>
      <c r="P841" s="5" t="b">
        <f t="shared" ca="1" si="89"/>
        <v>1</v>
      </c>
      <c r="Q841" s="5"/>
      <c r="R841" s="5"/>
      <c r="S841" s="5"/>
      <c r="T841" s="5"/>
      <c r="U841" s="5"/>
      <c r="V841" s="5"/>
      <c r="W841" s="5"/>
      <c r="X841" s="5"/>
      <c r="Y841" s="5"/>
      <c r="Z841" s="5"/>
      <c r="AA841" s="5"/>
      <c r="AB841" s="5"/>
      <c r="AC841" s="5"/>
      <c r="AD841" s="5"/>
      <c r="AE841" s="5"/>
    </row>
    <row r="842" spans="1:31" ht="21" customHeight="1">
      <c r="A842" s="5" t="s">
        <v>277</v>
      </c>
      <c r="B842" s="5" t="s">
        <v>13300</v>
      </c>
      <c r="C842" s="5" t="s">
        <v>41</v>
      </c>
      <c r="D842" s="5" t="s">
        <v>94</v>
      </c>
      <c r="E842" s="5" t="s">
        <v>45</v>
      </c>
      <c r="F842" s="7">
        <v>10</v>
      </c>
      <c r="G842" s="7">
        <v>23</v>
      </c>
      <c r="H842" s="5" t="s">
        <v>13302</v>
      </c>
      <c r="I842" s="5" t="s">
        <v>66</v>
      </c>
      <c r="J842" s="5" t="s">
        <v>126</v>
      </c>
      <c r="K842" s="5" t="s">
        <v>13305</v>
      </c>
      <c r="L842" s="5" t="s">
        <v>13306</v>
      </c>
      <c r="M842" s="5" t="s">
        <v>37</v>
      </c>
      <c r="N842" s="5" t="s">
        <v>55</v>
      </c>
      <c r="O842" s="5" t="b">
        <f t="shared" ca="1" si="0"/>
        <v>1</v>
      </c>
      <c r="P842" s="5"/>
      <c r="Q842" s="5"/>
      <c r="R842" s="5"/>
      <c r="S842" s="5"/>
      <c r="T842" s="5"/>
      <c r="U842" s="5"/>
      <c r="V842" s="5"/>
      <c r="W842" s="5"/>
      <c r="X842" s="5"/>
      <c r="Y842" s="5"/>
      <c r="Z842" s="5"/>
      <c r="AA842" s="5"/>
      <c r="AB842" s="5"/>
      <c r="AC842" s="5"/>
      <c r="AD842" s="5"/>
      <c r="AE842" s="5"/>
    </row>
    <row r="843" spans="1:31" ht="21" customHeight="1">
      <c r="A843" s="5" t="s">
        <v>7050</v>
      </c>
      <c r="B843" s="5" t="s">
        <v>13307</v>
      </c>
      <c r="C843" s="5" t="s">
        <v>41</v>
      </c>
      <c r="D843" s="5" t="s">
        <v>94</v>
      </c>
      <c r="E843" s="5" t="s">
        <v>29</v>
      </c>
      <c r="F843" s="7">
        <v>10</v>
      </c>
      <c r="G843" s="7">
        <v>15</v>
      </c>
      <c r="H843" s="5" t="s">
        <v>56</v>
      </c>
      <c r="I843" s="5" t="s">
        <v>108</v>
      </c>
      <c r="J843" s="5" t="s">
        <v>2303</v>
      </c>
      <c r="K843" s="5" t="s">
        <v>13309</v>
      </c>
      <c r="L843" s="5" t="s">
        <v>13312</v>
      </c>
      <c r="M843" s="5" t="s">
        <v>53</v>
      </c>
      <c r="N843" s="5" t="s">
        <v>55</v>
      </c>
      <c r="O843" s="5" t="b">
        <f t="shared" ca="1" si="0"/>
        <v>1</v>
      </c>
      <c r="P843" s="5"/>
      <c r="Q843" s="5"/>
      <c r="R843" s="5"/>
      <c r="S843" s="5"/>
      <c r="T843" s="5"/>
      <c r="U843" s="5"/>
      <c r="V843" s="5"/>
      <c r="W843" s="5"/>
      <c r="X843" s="5"/>
      <c r="Y843" s="5"/>
      <c r="Z843" s="5"/>
      <c r="AA843" s="5"/>
      <c r="AB843" s="5"/>
      <c r="AC843" s="5"/>
      <c r="AD843" s="5"/>
      <c r="AE843" s="5"/>
    </row>
    <row r="844" spans="1:31" ht="21" customHeight="1">
      <c r="A844" s="5" t="s">
        <v>277</v>
      </c>
      <c r="B844" s="5" t="s">
        <v>6362</v>
      </c>
      <c r="C844" s="5" t="s">
        <v>41</v>
      </c>
      <c r="D844" s="5" t="s">
        <v>94</v>
      </c>
      <c r="E844" s="5" t="s">
        <v>1341</v>
      </c>
      <c r="F844" s="7">
        <v>10</v>
      </c>
      <c r="G844" s="7">
        <v>20</v>
      </c>
      <c r="H844" s="5" t="s">
        <v>144</v>
      </c>
      <c r="I844" s="5" t="s">
        <v>108</v>
      </c>
      <c r="J844" s="5" t="s">
        <v>57</v>
      </c>
      <c r="K844" s="5" t="s">
        <v>13317</v>
      </c>
      <c r="L844" s="5" t="s">
        <v>13318</v>
      </c>
      <c r="M844" s="5" t="s">
        <v>37</v>
      </c>
      <c r="N844" s="5" t="s">
        <v>55</v>
      </c>
      <c r="O844" s="5" t="b">
        <f t="shared" ca="1" si="0"/>
        <v>1</v>
      </c>
      <c r="P844" s="5"/>
      <c r="Q844" s="5"/>
      <c r="R844" s="5"/>
      <c r="S844" s="5"/>
      <c r="T844" s="5"/>
      <c r="U844" s="5"/>
      <c r="V844" s="5"/>
      <c r="W844" s="5"/>
      <c r="X844" s="5"/>
      <c r="Y844" s="5"/>
      <c r="Z844" s="5"/>
      <c r="AA844" s="5"/>
      <c r="AB844" s="5"/>
      <c r="AC844" s="5"/>
      <c r="AD844" s="5"/>
      <c r="AE844" s="5"/>
    </row>
    <row r="845" spans="1:31" ht="21" customHeight="1">
      <c r="A845" s="5" t="s">
        <v>13323</v>
      </c>
      <c r="B845" s="5" t="s">
        <v>7419</v>
      </c>
      <c r="C845" s="5" t="s">
        <v>41</v>
      </c>
      <c r="D845" s="5" t="s">
        <v>94</v>
      </c>
      <c r="E845" s="5" t="s">
        <v>45</v>
      </c>
      <c r="F845" s="7">
        <v>10</v>
      </c>
      <c r="G845" s="7">
        <v>20</v>
      </c>
      <c r="H845" s="5" t="s">
        <v>144</v>
      </c>
      <c r="I845" s="5" t="s">
        <v>66</v>
      </c>
      <c r="J845" s="5" t="s">
        <v>48</v>
      </c>
      <c r="K845" s="5" t="s">
        <v>7420</v>
      </c>
      <c r="L845" s="5" t="s">
        <v>13325</v>
      </c>
      <c r="M845" s="5" t="s">
        <v>42</v>
      </c>
      <c r="N845" s="5" t="s">
        <v>55</v>
      </c>
      <c r="O845" s="5" t="b">
        <f t="shared" ca="1" si="0"/>
        <v>1</v>
      </c>
      <c r="P845" s="5"/>
      <c r="Q845" s="5"/>
      <c r="R845" s="5"/>
      <c r="S845" s="5"/>
      <c r="T845" s="5"/>
      <c r="U845" s="5"/>
      <c r="V845" s="5"/>
      <c r="W845" s="5"/>
      <c r="X845" s="5"/>
      <c r="Y845" s="5"/>
      <c r="Z845" s="5"/>
      <c r="AA845" s="5"/>
      <c r="AB845" s="5"/>
      <c r="AC845" s="5"/>
      <c r="AD845" s="5"/>
      <c r="AE845" s="5"/>
    </row>
    <row r="846" spans="1:31" ht="21" customHeight="1">
      <c r="A846" s="5" t="s">
        <v>7757</v>
      </c>
      <c r="B846" s="5" t="s">
        <v>12145</v>
      </c>
      <c r="C846" s="5" t="s">
        <v>41</v>
      </c>
      <c r="D846" s="5" t="s">
        <v>94</v>
      </c>
      <c r="E846" s="5" t="s">
        <v>29</v>
      </c>
      <c r="F846" s="7">
        <v>10</v>
      </c>
      <c r="G846" s="7">
        <v>15</v>
      </c>
      <c r="H846" s="5" t="s">
        <v>56</v>
      </c>
      <c r="I846" s="5" t="s">
        <v>31</v>
      </c>
      <c r="J846" s="5" t="s">
        <v>117</v>
      </c>
      <c r="K846" s="5" t="s">
        <v>13329</v>
      </c>
      <c r="L846" s="5" t="s">
        <v>13330</v>
      </c>
      <c r="M846" s="5" t="s">
        <v>53</v>
      </c>
      <c r="N846" s="5" t="s">
        <v>55</v>
      </c>
      <c r="O846" s="5" t="b">
        <f t="shared" ca="1" si="0"/>
        <v>1</v>
      </c>
      <c r="P846" s="5"/>
      <c r="Q846" s="5"/>
      <c r="R846" s="5"/>
      <c r="S846" s="5"/>
      <c r="T846" s="5"/>
      <c r="U846" s="5"/>
      <c r="V846" s="5"/>
      <c r="W846" s="5"/>
      <c r="X846" s="5"/>
      <c r="Y846" s="5"/>
      <c r="Z846" s="5"/>
      <c r="AA846" s="5"/>
      <c r="AB846" s="5"/>
      <c r="AC846" s="5"/>
      <c r="AD846" s="5"/>
      <c r="AE846" s="5"/>
    </row>
    <row r="847" spans="1:31" ht="21" customHeight="1">
      <c r="A847" s="5" t="s">
        <v>13335</v>
      </c>
      <c r="B847" s="5" t="s">
        <v>7507</v>
      </c>
      <c r="C847" s="5" t="s">
        <v>41</v>
      </c>
      <c r="D847" s="5" t="s">
        <v>94</v>
      </c>
      <c r="E847" s="5" t="s">
        <v>45</v>
      </c>
      <c r="F847" s="7">
        <v>10</v>
      </c>
      <c r="G847" s="7">
        <v>15</v>
      </c>
      <c r="H847" s="5" t="s">
        <v>56</v>
      </c>
      <c r="I847" s="5" t="s">
        <v>31</v>
      </c>
      <c r="J847" s="5" t="s">
        <v>87</v>
      </c>
      <c r="K847" s="5" t="s">
        <v>13336</v>
      </c>
      <c r="L847" s="5" t="s">
        <v>13337</v>
      </c>
      <c r="M847" s="5" t="s">
        <v>37</v>
      </c>
      <c r="N847" s="5" t="s">
        <v>55</v>
      </c>
      <c r="O847" s="5" t="b">
        <f t="shared" ca="1" si="0"/>
        <v>1</v>
      </c>
      <c r="P847" s="5"/>
      <c r="Q847" s="5"/>
      <c r="R847" s="5"/>
      <c r="S847" s="5"/>
      <c r="T847" s="5"/>
      <c r="U847" s="5"/>
      <c r="V847" s="5"/>
      <c r="W847" s="5"/>
      <c r="X847" s="5"/>
      <c r="Y847" s="5"/>
      <c r="Z847" s="5"/>
      <c r="AA847" s="5"/>
      <c r="AB847" s="5"/>
      <c r="AC847" s="5"/>
      <c r="AD847" s="5"/>
      <c r="AE847" s="5"/>
    </row>
    <row r="848" spans="1:31" ht="21" customHeight="1">
      <c r="A848" s="5" t="s">
        <v>11673</v>
      </c>
      <c r="B848" s="5" t="s">
        <v>3878</v>
      </c>
      <c r="C848" s="5" t="s">
        <v>41</v>
      </c>
      <c r="D848" s="5" t="s">
        <v>94</v>
      </c>
      <c r="E848" s="5" t="s">
        <v>45</v>
      </c>
      <c r="F848" s="7">
        <v>10</v>
      </c>
      <c r="G848" s="7">
        <v>20</v>
      </c>
      <c r="H848" s="5" t="s">
        <v>144</v>
      </c>
      <c r="I848" s="5" t="s">
        <v>31</v>
      </c>
      <c r="J848" s="5" t="s">
        <v>57</v>
      </c>
      <c r="K848" s="5" t="s">
        <v>11674</v>
      </c>
      <c r="L848" s="5" t="s">
        <v>11675</v>
      </c>
      <c r="M848" s="5" t="s">
        <v>37</v>
      </c>
      <c r="N848" s="5" t="s">
        <v>55</v>
      </c>
      <c r="O848" s="5" t="b">
        <f t="shared" ca="1" si="0"/>
        <v>1</v>
      </c>
      <c r="P848" s="5" t="b">
        <f t="shared" ref="P848:P850" ca="1" si="90">IFERROR(__xludf.DUMMYFUNCTION("REGEXMATCH(L848,""(?i)Java"")"),TRUE)</f>
        <v>1</v>
      </c>
      <c r="Q848" s="5"/>
      <c r="R848" s="5"/>
      <c r="S848" s="5"/>
      <c r="T848" s="5"/>
      <c r="U848" s="5"/>
      <c r="V848" s="5"/>
      <c r="W848" s="5"/>
      <c r="X848" s="5"/>
      <c r="Y848" s="5"/>
      <c r="Z848" s="5"/>
      <c r="AA848" s="5"/>
      <c r="AB848" s="5"/>
      <c r="AC848" s="5"/>
      <c r="AD848" s="5"/>
      <c r="AE848" s="5"/>
    </row>
    <row r="849" spans="1:31" ht="21" customHeight="1">
      <c r="A849" s="5" t="s">
        <v>11613</v>
      </c>
      <c r="B849" s="5" t="s">
        <v>10410</v>
      </c>
      <c r="C849" s="5" t="s">
        <v>41</v>
      </c>
      <c r="D849" s="5" t="s">
        <v>94</v>
      </c>
      <c r="E849" s="5" t="s">
        <v>29</v>
      </c>
      <c r="F849" s="7">
        <v>10</v>
      </c>
      <c r="G849" s="7">
        <v>15</v>
      </c>
      <c r="H849" s="5" t="s">
        <v>56</v>
      </c>
      <c r="I849" s="5" t="s">
        <v>108</v>
      </c>
      <c r="J849" s="5" t="s">
        <v>117</v>
      </c>
      <c r="K849" s="9" t="s">
        <v>47</v>
      </c>
      <c r="L849" s="5" t="s">
        <v>11614</v>
      </c>
      <c r="M849" s="5" t="s">
        <v>53</v>
      </c>
      <c r="N849" s="5" t="s">
        <v>55</v>
      </c>
      <c r="O849" s="5" t="b">
        <f t="shared" ca="1" si="0"/>
        <v>1</v>
      </c>
      <c r="P849" s="5" t="b">
        <f t="shared" ca="1" si="90"/>
        <v>1</v>
      </c>
      <c r="Q849" s="5"/>
      <c r="R849" s="5"/>
      <c r="S849" s="5"/>
      <c r="T849" s="5"/>
      <c r="U849" s="5"/>
      <c r="V849" s="5"/>
      <c r="W849" s="5"/>
      <c r="X849" s="5"/>
      <c r="Y849" s="5"/>
      <c r="Z849" s="5"/>
      <c r="AA849" s="5"/>
      <c r="AB849" s="5"/>
      <c r="AC849" s="5"/>
      <c r="AD849" s="5"/>
      <c r="AE849" s="5"/>
    </row>
    <row r="850" spans="1:31" ht="21" customHeight="1">
      <c r="A850" s="5" t="s">
        <v>2601</v>
      </c>
      <c r="B850" s="5" t="s">
        <v>4781</v>
      </c>
      <c r="C850" s="5" t="s">
        <v>41</v>
      </c>
      <c r="D850" s="5" t="s">
        <v>94</v>
      </c>
      <c r="E850" s="5" t="s">
        <v>29</v>
      </c>
      <c r="F850" s="7">
        <v>10</v>
      </c>
      <c r="G850" s="7">
        <v>15</v>
      </c>
      <c r="H850" s="5" t="s">
        <v>56</v>
      </c>
      <c r="I850" s="5" t="s">
        <v>66</v>
      </c>
      <c r="J850" s="5" t="s">
        <v>57</v>
      </c>
      <c r="K850" s="5" t="s">
        <v>11734</v>
      </c>
      <c r="L850" s="5" t="s">
        <v>11737</v>
      </c>
      <c r="M850" s="5" t="s">
        <v>53</v>
      </c>
      <c r="N850" s="5" t="s">
        <v>55</v>
      </c>
      <c r="O850" s="5" t="b">
        <f t="shared" ca="1" si="0"/>
        <v>1</v>
      </c>
      <c r="P850" s="5" t="b">
        <f t="shared" ca="1" si="90"/>
        <v>1</v>
      </c>
      <c r="Q850" s="5"/>
      <c r="R850" s="5"/>
      <c r="S850" s="5"/>
      <c r="T850" s="5"/>
      <c r="U850" s="5"/>
      <c r="V850" s="5"/>
      <c r="W850" s="5"/>
      <c r="X850" s="5"/>
      <c r="Y850" s="5"/>
      <c r="Z850" s="5"/>
      <c r="AA850" s="5"/>
      <c r="AB850" s="5"/>
      <c r="AC850" s="5"/>
      <c r="AD850" s="5"/>
      <c r="AE850" s="5"/>
    </row>
    <row r="851" spans="1:31" ht="21" customHeight="1">
      <c r="A851" s="5" t="s">
        <v>13354</v>
      </c>
      <c r="B851" s="5" t="s">
        <v>3355</v>
      </c>
      <c r="C851" s="5" t="s">
        <v>41</v>
      </c>
      <c r="D851" s="5" t="s">
        <v>94</v>
      </c>
      <c r="E851" s="5" t="s">
        <v>45</v>
      </c>
      <c r="F851" s="7">
        <v>10</v>
      </c>
      <c r="G851" s="7">
        <v>15</v>
      </c>
      <c r="H851" s="5" t="s">
        <v>56</v>
      </c>
      <c r="I851" s="5" t="s">
        <v>108</v>
      </c>
      <c r="J851" s="5" t="s">
        <v>284</v>
      </c>
      <c r="K851" s="5" t="s">
        <v>13355</v>
      </c>
      <c r="L851" s="5" t="s">
        <v>13356</v>
      </c>
      <c r="M851" s="5" t="s">
        <v>53</v>
      </c>
      <c r="N851" s="5" t="s">
        <v>55</v>
      </c>
      <c r="O851" s="5" t="b">
        <f t="shared" ca="1" si="0"/>
        <v>1</v>
      </c>
      <c r="P851" s="5"/>
      <c r="Q851" s="5"/>
      <c r="R851" s="5"/>
      <c r="S851" s="5"/>
      <c r="T851" s="5"/>
      <c r="U851" s="5"/>
      <c r="V851" s="5"/>
      <c r="W851" s="5"/>
      <c r="X851" s="5"/>
      <c r="Y851" s="5"/>
      <c r="Z851" s="5"/>
      <c r="AA851" s="5"/>
      <c r="AB851" s="5"/>
      <c r="AC851" s="5"/>
      <c r="AD851" s="5"/>
      <c r="AE851" s="5"/>
    </row>
    <row r="852" spans="1:31" ht="21" customHeight="1">
      <c r="A852" s="5" t="s">
        <v>12984</v>
      </c>
      <c r="B852" s="5" t="s">
        <v>13361</v>
      </c>
      <c r="C852" s="5" t="s">
        <v>41</v>
      </c>
      <c r="D852" s="5" t="s">
        <v>94</v>
      </c>
      <c r="E852" s="5" t="s">
        <v>45</v>
      </c>
      <c r="F852" s="7">
        <v>10</v>
      </c>
      <c r="G852" s="7">
        <v>20</v>
      </c>
      <c r="H852" s="5" t="s">
        <v>144</v>
      </c>
      <c r="I852" s="5" t="s">
        <v>108</v>
      </c>
      <c r="J852" s="5" t="s">
        <v>1053</v>
      </c>
      <c r="K852" s="5" t="s">
        <v>13362</v>
      </c>
      <c r="L852" s="5" t="s">
        <v>13363</v>
      </c>
      <c r="M852" s="5" t="s">
        <v>53</v>
      </c>
      <c r="N852" s="5" t="s">
        <v>55</v>
      </c>
      <c r="O852" s="5" t="b">
        <f t="shared" ca="1" si="0"/>
        <v>1</v>
      </c>
      <c r="P852" s="5"/>
      <c r="Q852" s="5"/>
      <c r="R852" s="5"/>
      <c r="S852" s="5"/>
      <c r="T852" s="5"/>
      <c r="U852" s="5"/>
      <c r="V852" s="5"/>
      <c r="W852" s="5"/>
      <c r="X852" s="5"/>
      <c r="Y852" s="5"/>
      <c r="Z852" s="5"/>
      <c r="AA852" s="5"/>
      <c r="AB852" s="5"/>
      <c r="AC852" s="5"/>
      <c r="AD852" s="5"/>
      <c r="AE852" s="5"/>
    </row>
    <row r="853" spans="1:31" ht="21" customHeight="1">
      <c r="A853" s="5" t="s">
        <v>13364</v>
      </c>
      <c r="B853" s="5" t="s">
        <v>4481</v>
      </c>
      <c r="C853" s="5" t="s">
        <v>41</v>
      </c>
      <c r="D853" s="5" t="s">
        <v>94</v>
      </c>
      <c r="E853" s="5" t="s">
        <v>45</v>
      </c>
      <c r="F853" s="7">
        <v>10</v>
      </c>
      <c r="G853" s="7">
        <v>14</v>
      </c>
      <c r="H853" s="5" t="s">
        <v>3589</v>
      </c>
      <c r="I853" s="5" t="s">
        <v>31</v>
      </c>
      <c r="J853" s="5" t="s">
        <v>479</v>
      </c>
      <c r="K853" s="5" t="s">
        <v>13365</v>
      </c>
      <c r="L853" s="5" t="s">
        <v>13366</v>
      </c>
      <c r="M853" s="5" t="s">
        <v>37</v>
      </c>
      <c r="N853" s="5" t="s">
        <v>55</v>
      </c>
      <c r="O853" s="5" t="b">
        <f t="shared" ca="1" si="0"/>
        <v>1</v>
      </c>
      <c r="P853" s="5"/>
      <c r="Q853" s="5"/>
      <c r="R853" s="5"/>
      <c r="S853" s="5"/>
      <c r="T853" s="5"/>
      <c r="U853" s="5"/>
      <c r="V853" s="5"/>
      <c r="W853" s="5"/>
      <c r="X853" s="5"/>
      <c r="Y853" s="5"/>
      <c r="Z853" s="5"/>
      <c r="AA853" s="5"/>
      <c r="AB853" s="5"/>
      <c r="AC853" s="5"/>
      <c r="AD853" s="5"/>
      <c r="AE853" s="5"/>
    </row>
    <row r="854" spans="1:31" ht="21" customHeight="1">
      <c r="A854" s="5" t="s">
        <v>277</v>
      </c>
      <c r="B854" s="5" t="s">
        <v>12235</v>
      </c>
      <c r="C854" s="5" t="s">
        <v>41</v>
      </c>
      <c r="D854" s="5" t="s">
        <v>94</v>
      </c>
      <c r="E854" s="5" t="s">
        <v>29</v>
      </c>
      <c r="F854" s="7">
        <v>10</v>
      </c>
      <c r="G854" s="7">
        <v>15</v>
      </c>
      <c r="H854" s="5" t="s">
        <v>56</v>
      </c>
      <c r="I854" s="5" t="s">
        <v>108</v>
      </c>
      <c r="J854" s="5" t="s">
        <v>48</v>
      </c>
      <c r="K854" s="5" t="s">
        <v>12236</v>
      </c>
      <c r="L854" s="5" t="s">
        <v>12237</v>
      </c>
      <c r="M854" s="5" t="s">
        <v>53</v>
      </c>
      <c r="N854" s="5" t="s">
        <v>55</v>
      </c>
      <c r="O854" s="5" t="b">
        <f t="shared" ca="1" si="0"/>
        <v>1</v>
      </c>
      <c r="P854" s="5"/>
      <c r="Q854" s="5"/>
      <c r="R854" s="5"/>
      <c r="S854" s="5"/>
      <c r="T854" s="5"/>
      <c r="U854" s="5"/>
      <c r="V854" s="5"/>
      <c r="W854" s="5"/>
      <c r="X854" s="5"/>
      <c r="Y854" s="5"/>
      <c r="Z854" s="5"/>
      <c r="AA854" s="5"/>
      <c r="AB854" s="5"/>
      <c r="AC854" s="5"/>
      <c r="AD854" s="5"/>
      <c r="AE854" s="5"/>
    </row>
    <row r="855" spans="1:31" ht="21" customHeight="1">
      <c r="A855" s="5" t="s">
        <v>3523</v>
      </c>
      <c r="B855" s="5" t="s">
        <v>13373</v>
      </c>
      <c r="C855" s="5" t="s">
        <v>41</v>
      </c>
      <c r="D855" s="5" t="s">
        <v>94</v>
      </c>
      <c r="E855" s="5" t="s">
        <v>45</v>
      </c>
      <c r="F855" s="7">
        <v>10</v>
      </c>
      <c r="G855" s="7">
        <v>15</v>
      </c>
      <c r="H855" s="5" t="s">
        <v>56</v>
      </c>
      <c r="I855" s="5" t="s">
        <v>108</v>
      </c>
      <c r="J855" s="5" t="s">
        <v>48</v>
      </c>
      <c r="K855" s="5" t="s">
        <v>13374</v>
      </c>
      <c r="L855" s="5" t="s">
        <v>13375</v>
      </c>
      <c r="M855" s="5" t="s">
        <v>100</v>
      </c>
      <c r="N855" s="5" t="s">
        <v>55</v>
      </c>
      <c r="O855" s="5" t="b">
        <f t="shared" ca="1" si="0"/>
        <v>1</v>
      </c>
      <c r="P855" s="5"/>
      <c r="Q855" s="5"/>
      <c r="R855" s="5"/>
      <c r="S855" s="5"/>
      <c r="T855" s="5"/>
      <c r="U855" s="5"/>
      <c r="V855" s="5"/>
      <c r="W855" s="5"/>
      <c r="X855" s="5"/>
      <c r="Y855" s="5"/>
      <c r="Z855" s="5"/>
      <c r="AA855" s="5"/>
      <c r="AB855" s="5"/>
      <c r="AC855" s="5"/>
      <c r="AD855" s="5"/>
      <c r="AE855" s="5"/>
    </row>
    <row r="856" spans="1:31" ht="21" customHeight="1">
      <c r="A856" s="5" t="s">
        <v>13378</v>
      </c>
      <c r="B856" s="5" t="s">
        <v>12403</v>
      </c>
      <c r="C856" s="5" t="s">
        <v>41</v>
      </c>
      <c r="D856" s="5" t="s">
        <v>94</v>
      </c>
      <c r="E856" s="5" t="s">
        <v>45</v>
      </c>
      <c r="F856" s="7">
        <v>10</v>
      </c>
      <c r="G856" s="7">
        <v>15</v>
      </c>
      <c r="H856" s="5" t="s">
        <v>56</v>
      </c>
      <c r="I856" s="5" t="s">
        <v>108</v>
      </c>
      <c r="J856" s="5" t="s">
        <v>48</v>
      </c>
      <c r="K856" s="5" t="s">
        <v>13381</v>
      </c>
      <c r="L856" s="5" t="s">
        <v>13382</v>
      </c>
      <c r="M856" s="5" t="s">
        <v>53</v>
      </c>
      <c r="N856" s="5" t="s">
        <v>44</v>
      </c>
      <c r="O856" s="5" t="b">
        <f t="shared" ca="1" si="0"/>
        <v>1</v>
      </c>
      <c r="P856" s="5"/>
      <c r="Q856" s="5"/>
      <c r="R856" s="5"/>
      <c r="S856" s="5"/>
      <c r="T856" s="5"/>
      <c r="U856" s="5"/>
      <c r="V856" s="5"/>
      <c r="W856" s="5"/>
      <c r="X856" s="5"/>
      <c r="Y856" s="5"/>
      <c r="Z856" s="5"/>
      <c r="AA856" s="5"/>
      <c r="AB856" s="5"/>
      <c r="AC856" s="5"/>
      <c r="AD856" s="5"/>
      <c r="AE856" s="5"/>
    </row>
    <row r="857" spans="1:31" ht="21" customHeight="1">
      <c r="A857" s="5" t="s">
        <v>6919</v>
      </c>
      <c r="B857" s="5" t="s">
        <v>12690</v>
      </c>
      <c r="C857" s="5" t="s">
        <v>41</v>
      </c>
      <c r="D857" s="5" t="s">
        <v>94</v>
      </c>
      <c r="E857" s="5" t="s">
        <v>45</v>
      </c>
      <c r="F857" s="7">
        <v>10</v>
      </c>
      <c r="G857" s="7">
        <v>15</v>
      </c>
      <c r="H857" s="5" t="s">
        <v>56</v>
      </c>
      <c r="I857" s="5" t="s">
        <v>66</v>
      </c>
      <c r="J857" s="5" t="s">
        <v>624</v>
      </c>
      <c r="K857" s="5" t="s">
        <v>13388</v>
      </c>
      <c r="L857" s="9" t="s">
        <v>47</v>
      </c>
      <c r="M857" s="5" t="s">
        <v>53</v>
      </c>
      <c r="N857" s="5" t="s">
        <v>44</v>
      </c>
      <c r="O857" s="5" t="b">
        <f t="shared" ca="1" si="0"/>
        <v>1</v>
      </c>
      <c r="P857" s="9"/>
      <c r="Q857" s="5"/>
      <c r="R857" s="5"/>
      <c r="S857" s="5"/>
      <c r="T857" s="5"/>
      <c r="U857" s="5"/>
      <c r="V857" s="5"/>
      <c r="W857" s="5"/>
      <c r="X857" s="5"/>
      <c r="Y857" s="5"/>
      <c r="Z857" s="5"/>
      <c r="AA857" s="5"/>
      <c r="AB857" s="5"/>
      <c r="AC857" s="5"/>
      <c r="AD857" s="5"/>
      <c r="AE857" s="5"/>
    </row>
    <row r="858" spans="1:31" ht="21" customHeight="1">
      <c r="A858" s="5" t="s">
        <v>7418</v>
      </c>
      <c r="B858" s="5" t="s">
        <v>7419</v>
      </c>
      <c r="C858" s="5" t="s">
        <v>41</v>
      </c>
      <c r="D858" s="5" t="s">
        <v>94</v>
      </c>
      <c r="E858" s="5" t="s">
        <v>45</v>
      </c>
      <c r="F858" s="7">
        <v>10</v>
      </c>
      <c r="G858" s="7">
        <v>18</v>
      </c>
      <c r="H858" s="5" t="s">
        <v>964</v>
      </c>
      <c r="I858" s="5" t="s">
        <v>66</v>
      </c>
      <c r="J858" s="5" t="s">
        <v>48</v>
      </c>
      <c r="K858" s="5" t="s">
        <v>7420</v>
      </c>
      <c r="L858" s="5" t="s">
        <v>7421</v>
      </c>
      <c r="M858" s="5" t="s">
        <v>42</v>
      </c>
      <c r="N858" s="5" t="s">
        <v>55</v>
      </c>
      <c r="O858" s="5" t="b">
        <f t="shared" ca="1" si="0"/>
        <v>1</v>
      </c>
      <c r="P858" s="5" t="b">
        <f t="shared" ref="P858:P864" ca="1" si="91">IFERROR(__xludf.DUMMYFUNCTION("REGEXMATCH(L858,""(?i)Java"")"),TRUE)</f>
        <v>1</v>
      </c>
      <c r="Q858" s="5"/>
      <c r="R858" s="5"/>
      <c r="S858" s="5"/>
      <c r="T858" s="5"/>
      <c r="U858" s="5"/>
      <c r="V858" s="5"/>
      <c r="W858" s="5"/>
      <c r="X858" s="5"/>
      <c r="Y858" s="5"/>
      <c r="Z858" s="5"/>
      <c r="AA858" s="5"/>
      <c r="AB858" s="5"/>
      <c r="AC858" s="5"/>
      <c r="AD858" s="5"/>
      <c r="AE858" s="5"/>
    </row>
    <row r="859" spans="1:31" ht="21" customHeight="1">
      <c r="A859" s="5" t="s">
        <v>396</v>
      </c>
      <c r="B859" s="5" t="s">
        <v>12145</v>
      </c>
      <c r="C859" s="5" t="s">
        <v>41</v>
      </c>
      <c r="D859" s="5" t="s">
        <v>94</v>
      </c>
      <c r="E859" s="5" t="s">
        <v>29</v>
      </c>
      <c r="F859" s="7">
        <v>10</v>
      </c>
      <c r="G859" s="7">
        <v>15</v>
      </c>
      <c r="H859" s="5" t="s">
        <v>56</v>
      </c>
      <c r="I859" s="5" t="s">
        <v>31</v>
      </c>
      <c r="J859" s="5" t="s">
        <v>117</v>
      </c>
      <c r="K859" s="5" t="s">
        <v>12148</v>
      </c>
      <c r="L859" s="5" t="s">
        <v>12149</v>
      </c>
      <c r="M859" s="5" t="s">
        <v>53</v>
      </c>
      <c r="N859" s="5" t="s">
        <v>55</v>
      </c>
      <c r="O859" s="5" t="b">
        <f t="shared" ca="1" si="0"/>
        <v>1</v>
      </c>
      <c r="P859" s="5" t="b">
        <f t="shared" ca="1" si="91"/>
        <v>1</v>
      </c>
      <c r="Q859" s="5"/>
      <c r="R859" s="5"/>
      <c r="S859" s="5"/>
      <c r="T859" s="5"/>
      <c r="U859" s="5"/>
      <c r="V859" s="5"/>
      <c r="W859" s="5"/>
      <c r="X859" s="5"/>
      <c r="Y859" s="5"/>
      <c r="Z859" s="5"/>
      <c r="AA859" s="5"/>
      <c r="AB859" s="5"/>
      <c r="AC859" s="5"/>
      <c r="AD859" s="5"/>
      <c r="AE859" s="5"/>
    </row>
    <row r="860" spans="1:31" ht="21" customHeight="1">
      <c r="A860" s="5" t="s">
        <v>396</v>
      </c>
      <c r="B860" s="5" t="s">
        <v>12177</v>
      </c>
      <c r="C860" s="5" t="s">
        <v>41</v>
      </c>
      <c r="D860" s="5" t="s">
        <v>94</v>
      </c>
      <c r="E860" s="5" t="s">
        <v>45</v>
      </c>
      <c r="F860" s="7">
        <v>10</v>
      </c>
      <c r="G860" s="7">
        <v>15</v>
      </c>
      <c r="H860" s="5" t="s">
        <v>56</v>
      </c>
      <c r="I860" s="5" t="s">
        <v>31</v>
      </c>
      <c r="J860" s="5" t="s">
        <v>4617</v>
      </c>
      <c r="K860" s="5" t="s">
        <v>12178</v>
      </c>
      <c r="L860" s="5" t="s">
        <v>12179</v>
      </c>
      <c r="M860" s="5" t="s">
        <v>167</v>
      </c>
      <c r="N860" s="5" t="s">
        <v>55</v>
      </c>
      <c r="O860" s="5" t="b">
        <f t="shared" ca="1" si="0"/>
        <v>1</v>
      </c>
      <c r="P860" s="5" t="b">
        <f t="shared" ca="1" si="91"/>
        <v>1</v>
      </c>
      <c r="Q860" s="5"/>
      <c r="R860" s="5"/>
      <c r="S860" s="5"/>
      <c r="T860" s="5"/>
      <c r="U860" s="5"/>
      <c r="V860" s="5"/>
      <c r="W860" s="5"/>
      <c r="X860" s="5"/>
      <c r="Y860" s="5"/>
      <c r="Z860" s="5"/>
      <c r="AA860" s="5"/>
      <c r="AB860" s="5"/>
      <c r="AC860" s="5"/>
      <c r="AD860" s="5"/>
      <c r="AE860" s="5"/>
    </row>
    <row r="861" spans="1:31" ht="21" customHeight="1">
      <c r="A861" s="5" t="s">
        <v>9870</v>
      </c>
      <c r="B861" s="5" t="s">
        <v>11096</v>
      </c>
      <c r="C861" s="5" t="s">
        <v>41</v>
      </c>
      <c r="D861" s="5" t="s">
        <v>94</v>
      </c>
      <c r="E861" s="5" t="s">
        <v>45</v>
      </c>
      <c r="F861" s="7">
        <v>10</v>
      </c>
      <c r="G861" s="7">
        <v>15</v>
      </c>
      <c r="H861" s="5" t="s">
        <v>56</v>
      </c>
      <c r="I861" s="9" t="s">
        <v>24</v>
      </c>
      <c r="J861" s="5" t="s">
        <v>4191</v>
      </c>
      <c r="K861" s="5" t="s">
        <v>12172</v>
      </c>
      <c r="L861" s="5" t="s">
        <v>12173</v>
      </c>
      <c r="M861" s="5" t="s">
        <v>53</v>
      </c>
      <c r="N861" s="5" t="s">
        <v>55</v>
      </c>
      <c r="O861" s="5" t="b">
        <f t="shared" ca="1" si="0"/>
        <v>1</v>
      </c>
      <c r="P861" s="5" t="b">
        <f t="shared" ca="1" si="91"/>
        <v>1</v>
      </c>
      <c r="Q861" s="5"/>
      <c r="R861" s="5"/>
      <c r="S861" s="5"/>
      <c r="T861" s="5"/>
      <c r="U861" s="5"/>
      <c r="V861" s="5"/>
      <c r="W861" s="5"/>
      <c r="X861" s="5"/>
      <c r="Y861" s="5"/>
      <c r="Z861" s="5"/>
      <c r="AA861" s="5"/>
      <c r="AB861" s="5"/>
      <c r="AC861" s="5"/>
      <c r="AD861" s="5"/>
      <c r="AE861" s="5"/>
    </row>
    <row r="862" spans="1:31" ht="21" customHeight="1">
      <c r="A862" s="5" t="s">
        <v>8523</v>
      </c>
      <c r="B862" s="5" t="s">
        <v>12190</v>
      </c>
      <c r="C862" s="5" t="s">
        <v>41</v>
      </c>
      <c r="D862" s="5" t="s">
        <v>94</v>
      </c>
      <c r="E862" s="5" t="s">
        <v>45</v>
      </c>
      <c r="F862" s="7">
        <v>10</v>
      </c>
      <c r="G862" s="7">
        <v>15</v>
      </c>
      <c r="H862" s="5" t="s">
        <v>56</v>
      </c>
      <c r="I862" s="5" t="s">
        <v>108</v>
      </c>
      <c r="J862" s="5" t="s">
        <v>48</v>
      </c>
      <c r="K862" s="5" t="s">
        <v>12193</v>
      </c>
      <c r="L862" s="5" t="s">
        <v>12196</v>
      </c>
      <c r="M862" s="5" t="s">
        <v>53</v>
      </c>
      <c r="N862" s="5" t="s">
        <v>55</v>
      </c>
      <c r="O862" s="5" t="b">
        <f t="shared" ca="1" si="0"/>
        <v>1</v>
      </c>
      <c r="P862" s="5" t="b">
        <f t="shared" ca="1" si="91"/>
        <v>1</v>
      </c>
      <c r="Q862" s="5"/>
      <c r="R862" s="5"/>
      <c r="S862" s="5"/>
      <c r="T862" s="5"/>
      <c r="U862" s="5"/>
      <c r="V862" s="5"/>
      <c r="W862" s="5"/>
      <c r="X862" s="5"/>
      <c r="Y862" s="5"/>
      <c r="Z862" s="5"/>
      <c r="AA862" s="5"/>
      <c r="AB862" s="5"/>
      <c r="AC862" s="5"/>
      <c r="AD862" s="5"/>
      <c r="AE862" s="5"/>
    </row>
    <row r="863" spans="1:31" ht="21" customHeight="1">
      <c r="A863" s="5" t="s">
        <v>12226</v>
      </c>
      <c r="B863" s="5" t="s">
        <v>12228</v>
      </c>
      <c r="C863" s="5" t="s">
        <v>41</v>
      </c>
      <c r="D863" s="5" t="s">
        <v>94</v>
      </c>
      <c r="E863" s="5" t="s">
        <v>29</v>
      </c>
      <c r="F863" s="7">
        <v>10</v>
      </c>
      <c r="G863" s="7">
        <v>15</v>
      </c>
      <c r="H863" s="5" t="s">
        <v>56</v>
      </c>
      <c r="I863" s="5" t="s">
        <v>31</v>
      </c>
      <c r="J863" s="5" t="s">
        <v>110</v>
      </c>
      <c r="K863" s="5" t="s">
        <v>12230</v>
      </c>
      <c r="L863" s="5" t="s">
        <v>12231</v>
      </c>
      <c r="M863" s="5" t="s">
        <v>53</v>
      </c>
      <c r="N863" s="5" t="s">
        <v>55</v>
      </c>
      <c r="O863" s="5" t="b">
        <f t="shared" ca="1" si="0"/>
        <v>1</v>
      </c>
      <c r="P863" s="5" t="b">
        <f t="shared" ca="1" si="91"/>
        <v>1</v>
      </c>
      <c r="Q863" s="5"/>
      <c r="R863" s="5"/>
      <c r="S863" s="5"/>
      <c r="T863" s="5"/>
      <c r="U863" s="5"/>
      <c r="V863" s="5"/>
      <c r="W863" s="5"/>
      <c r="X863" s="5"/>
      <c r="Y863" s="5"/>
      <c r="Z863" s="5"/>
      <c r="AA863" s="5"/>
      <c r="AB863" s="5"/>
      <c r="AC863" s="5"/>
      <c r="AD863" s="5"/>
      <c r="AE863" s="5"/>
    </row>
    <row r="864" spans="1:31" ht="21" customHeight="1">
      <c r="A864" s="5" t="s">
        <v>10757</v>
      </c>
      <c r="B864" s="5" t="s">
        <v>13415</v>
      </c>
      <c r="C864" s="5" t="s">
        <v>41</v>
      </c>
      <c r="D864" s="5" t="s">
        <v>94</v>
      </c>
      <c r="E864" s="5" t="s">
        <v>29</v>
      </c>
      <c r="F864" s="7">
        <v>10</v>
      </c>
      <c r="G864" s="7">
        <v>15</v>
      </c>
      <c r="H864" s="5" t="s">
        <v>56</v>
      </c>
      <c r="I864" s="9" t="s">
        <v>24</v>
      </c>
      <c r="J864" s="5" t="s">
        <v>13416</v>
      </c>
      <c r="K864" s="5" t="s">
        <v>13417</v>
      </c>
      <c r="L864" s="5" t="s">
        <v>13418</v>
      </c>
      <c r="M864" s="5" t="s">
        <v>37</v>
      </c>
      <c r="N864" s="5" t="s">
        <v>55</v>
      </c>
      <c r="O864" s="5" t="b">
        <f t="shared" ca="1" si="0"/>
        <v>1</v>
      </c>
      <c r="P864" s="5" t="b">
        <f t="shared" ca="1" si="91"/>
        <v>1</v>
      </c>
      <c r="Q864" s="5"/>
      <c r="R864" s="5"/>
      <c r="S864" s="5"/>
      <c r="T864" s="5"/>
      <c r="U864" s="5"/>
      <c r="V864" s="5"/>
      <c r="W864" s="5"/>
      <c r="X864" s="5"/>
      <c r="Y864" s="5"/>
      <c r="Z864" s="5"/>
      <c r="AA864" s="5"/>
      <c r="AB864" s="5"/>
      <c r="AC864" s="5"/>
      <c r="AD864" s="5"/>
      <c r="AE864" s="5"/>
    </row>
    <row r="865" spans="1:31" ht="21" customHeight="1">
      <c r="A865" s="5" t="s">
        <v>277</v>
      </c>
      <c r="B865" s="5" t="s">
        <v>12828</v>
      </c>
      <c r="C865" s="5" t="s">
        <v>41</v>
      </c>
      <c r="D865" s="5" t="s">
        <v>94</v>
      </c>
      <c r="E865" s="5" t="s">
        <v>45</v>
      </c>
      <c r="F865" s="7">
        <v>10</v>
      </c>
      <c r="G865" s="7">
        <v>15</v>
      </c>
      <c r="H865" s="5" t="s">
        <v>56</v>
      </c>
      <c r="I865" s="5" t="s">
        <v>108</v>
      </c>
      <c r="J865" s="5" t="s">
        <v>110</v>
      </c>
      <c r="K865" s="5" t="s">
        <v>12831</v>
      </c>
      <c r="L865" s="5" t="s">
        <v>12832</v>
      </c>
      <c r="M865" s="5" t="s">
        <v>100</v>
      </c>
      <c r="N865" s="5" t="s">
        <v>55</v>
      </c>
      <c r="O865" s="5" t="b">
        <f t="shared" ca="1" si="0"/>
        <v>1</v>
      </c>
      <c r="P865" s="5"/>
      <c r="Q865" s="5"/>
      <c r="R865" s="5"/>
      <c r="S865" s="5"/>
      <c r="T865" s="5"/>
      <c r="U865" s="5"/>
      <c r="V865" s="5"/>
      <c r="W865" s="5"/>
      <c r="X865" s="5"/>
      <c r="Y865" s="5"/>
      <c r="Z865" s="5"/>
      <c r="AA865" s="5"/>
      <c r="AB865" s="5"/>
      <c r="AC865" s="5"/>
      <c r="AD865" s="5"/>
      <c r="AE865" s="5"/>
    </row>
    <row r="866" spans="1:31" ht="21" customHeight="1">
      <c r="A866" s="5" t="s">
        <v>11995</v>
      </c>
      <c r="B866" s="5" t="s">
        <v>13425</v>
      </c>
      <c r="C866" s="5" t="s">
        <v>41</v>
      </c>
      <c r="D866" s="5" t="s">
        <v>94</v>
      </c>
      <c r="E866" s="5" t="s">
        <v>29</v>
      </c>
      <c r="F866" s="7">
        <v>10</v>
      </c>
      <c r="G866" s="7">
        <v>20</v>
      </c>
      <c r="H866" s="5" t="s">
        <v>144</v>
      </c>
      <c r="I866" s="5" t="s">
        <v>108</v>
      </c>
      <c r="J866" s="5" t="s">
        <v>57</v>
      </c>
      <c r="K866" s="5" t="s">
        <v>13426</v>
      </c>
      <c r="L866" s="5" t="s">
        <v>13427</v>
      </c>
      <c r="M866" s="5" t="s">
        <v>100</v>
      </c>
      <c r="N866" s="5" t="s">
        <v>271</v>
      </c>
      <c r="O866" s="5" t="b">
        <f t="shared" ca="1" si="0"/>
        <v>1</v>
      </c>
      <c r="P866" s="5"/>
      <c r="Q866" s="5"/>
      <c r="R866" s="5"/>
      <c r="S866" s="5"/>
      <c r="T866" s="5"/>
      <c r="U866" s="5"/>
      <c r="V866" s="5"/>
      <c r="W866" s="5"/>
      <c r="X866" s="5"/>
      <c r="Y866" s="5"/>
      <c r="Z866" s="5"/>
      <c r="AA866" s="5"/>
      <c r="AB866" s="5"/>
      <c r="AC866" s="5"/>
      <c r="AD866" s="5"/>
      <c r="AE866" s="5"/>
    </row>
    <row r="867" spans="1:31" ht="21" customHeight="1">
      <c r="A867" s="5" t="s">
        <v>13431</v>
      </c>
      <c r="B867" s="5" t="s">
        <v>13432</v>
      </c>
      <c r="C867" s="5" t="s">
        <v>41</v>
      </c>
      <c r="D867" s="5" t="s">
        <v>94</v>
      </c>
      <c r="E867" s="5" t="s">
        <v>45</v>
      </c>
      <c r="F867" s="7">
        <v>10</v>
      </c>
      <c r="G867" s="7">
        <v>20</v>
      </c>
      <c r="H867" s="5" t="s">
        <v>144</v>
      </c>
      <c r="I867" s="5" t="s">
        <v>125</v>
      </c>
      <c r="J867" s="5" t="s">
        <v>1283</v>
      </c>
      <c r="K867" s="9" t="s">
        <v>47</v>
      </c>
      <c r="L867" s="5" t="s">
        <v>13436</v>
      </c>
      <c r="M867" s="5" t="s">
        <v>42</v>
      </c>
      <c r="N867" s="5" t="s">
        <v>237</v>
      </c>
      <c r="O867" s="5" t="b">
        <f t="shared" ca="1" si="0"/>
        <v>1</v>
      </c>
      <c r="P867" s="5"/>
      <c r="Q867" s="5"/>
      <c r="R867" s="5"/>
      <c r="S867" s="5"/>
      <c r="T867" s="5"/>
      <c r="U867" s="5"/>
      <c r="V867" s="5"/>
      <c r="W867" s="5"/>
      <c r="X867" s="5"/>
      <c r="Y867" s="5"/>
      <c r="Z867" s="5"/>
      <c r="AA867" s="5"/>
      <c r="AB867" s="5"/>
      <c r="AC867" s="5"/>
      <c r="AD867" s="5"/>
      <c r="AE867" s="5"/>
    </row>
    <row r="868" spans="1:31" ht="21" customHeight="1">
      <c r="A868" s="5" t="s">
        <v>3523</v>
      </c>
      <c r="B868" s="5" t="s">
        <v>2014</v>
      </c>
      <c r="C868" s="5" t="s">
        <v>41</v>
      </c>
      <c r="D868" s="5" t="s">
        <v>94</v>
      </c>
      <c r="E868" s="5" t="s">
        <v>45</v>
      </c>
      <c r="F868" s="7">
        <v>10</v>
      </c>
      <c r="G868" s="7">
        <v>15</v>
      </c>
      <c r="H868" s="5" t="s">
        <v>56</v>
      </c>
      <c r="I868" s="5" t="s">
        <v>108</v>
      </c>
      <c r="J868" s="5" t="s">
        <v>1505</v>
      </c>
      <c r="K868" s="5" t="s">
        <v>13442</v>
      </c>
      <c r="L868" s="5" t="s">
        <v>13443</v>
      </c>
      <c r="M868" s="5" t="s">
        <v>100</v>
      </c>
      <c r="N868" s="5" t="s">
        <v>55</v>
      </c>
      <c r="O868" s="5" t="b">
        <f t="shared" ca="1" si="0"/>
        <v>1</v>
      </c>
      <c r="P868" s="5"/>
      <c r="Q868" s="5"/>
      <c r="R868" s="5"/>
      <c r="S868" s="5"/>
      <c r="T868" s="5"/>
      <c r="U868" s="5"/>
      <c r="V868" s="5"/>
      <c r="W868" s="5"/>
      <c r="X868" s="5"/>
      <c r="Y868" s="5"/>
      <c r="Z868" s="5"/>
      <c r="AA868" s="5"/>
      <c r="AB868" s="5"/>
      <c r="AC868" s="5"/>
      <c r="AD868" s="5"/>
      <c r="AE868" s="5"/>
    </row>
    <row r="869" spans="1:31" ht="21" customHeight="1">
      <c r="A869" s="5" t="s">
        <v>7050</v>
      </c>
      <c r="B869" s="5" t="s">
        <v>5731</v>
      </c>
      <c r="C869" s="5" t="s">
        <v>41</v>
      </c>
      <c r="D869" s="5" t="s">
        <v>94</v>
      </c>
      <c r="E869" s="5" t="s">
        <v>45</v>
      </c>
      <c r="F869" s="7">
        <v>10</v>
      </c>
      <c r="G869" s="7">
        <v>15</v>
      </c>
      <c r="H869" s="5" t="s">
        <v>56</v>
      </c>
      <c r="I869" s="5" t="s">
        <v>66</v>
      </c>
      <c r="J869" s="5" t="s">
        <v>57</v>
      </c>
      <c r="K869" s="5" t="s">
        <v>13451</v>
      </c>
      <c r="L869" s="5" t="s">
        <v>13452</v>
      </c>
      <c r="M869" s="5" t="s">
        <v>53</v>
      </c>
      <c r="N869" s="5" t="s">
        <v>55</v>
      </c>
      <c r="O869" s="5" t="b">
        <f t="shared" ca="1" si="0"/>
        <v>1</v>
      </c>
      <c r="P869" s="5"/>
      <c r="Q869" s="5"/>
      <c r="R869" s="5"/>
      <c r="S869" s="5"/>
      <c r="T869" s="5"/>
      <c r="U869" s="5"/>
      <c r="V869" s="5"/>
      <c r="W869" s="5"/>
      <c r="X869" s="5"/>
      <c r="Y869" s="5"/>
      <c r="Z869" s="5"/>
      <c r="AA869" s="5"/>
      <c r="AB869" s="5"/>
      <c r="AC869" s="5"/>
      <c r="AD869" s="5"/>
      <c r="AE869" s="5"/>
    </row>
    <row r="870" spans="1:31" ht="21" customHeight="1">
      <c r="A870" s="5" t="s">
        <v>13457</v>
      </c>
      <c r="B870" s="5" t="s">
        <v>13458</v>
      </c>
      <c r="C870" s="5" t="s">
        <v>41</v>
      </c>
      <c r="D870" s="5" t="s">
        <v>94</v>
      </c>
      <c r="E870" s="5" t="s">
        <v>29</v>
      </c>
      <c r="F870" s="7">
        <v>10</v>
      </c>
      <c r="G870" s="7">
        <v>15</v>
      </c>
      <c r="H870" s="5" t="s">
        <v>56</v>
      </c>
      <c r="I870" s="5" t="s">
        <v>108</v>
      </c>
      <c r="J870" s="5" t="s">
        <v>1439</v>
      </c>
      <c r="K870" s="5" t="s">
        <v>13459</v>
      </c>
      <c r="L870" s="5" t="s">
        <v>13460</v>
      </c>
      <c r="M870" s="5" t="s">
        <v>53</v>
      </c>
      <c r="N870" s="5" t="s">
        <v>55</v>
      </c>
      <c r="O870" s="5" t="b">
        <f t="shared" ca="1" si="0"/>
        <v>1</v>
      </c>
      <c r="P870" s="5"/>
      <c r="Q870" s="5"/>
      <c r="R870" s="5"/>
      <c r="S870" s="5"/>
      <c r="T870" s="5"/>
      <c r="U870" s="5"/>
      <c r="V870" s="5"/>
      <c r="W870" s="5"/>
      <c r="X870" s="5"/>
      <c r="Y870" s="5"/>
      <c r="Z870" s="5"/>
      <c r="AA870" s="5"/>
      <c r="AB870" s="5"/>
      <c r="AC870" s="5"/>
      <c r="AD870" s="5"/>
      <c r="AE870" s="5"/>
    </row>
    <row r="871" spans="1:31" ht="21" customHeight="1">
      <c r="A871" s="5" t="s">
        <v>277</v>
      </c>
      <c r="B871" s="5" t="s">
        <v>6597</v>
      </c>
      <c r="C871" s="5" t="s">
        <v>41</v>
      </c>
      <c r="D871" s="5" t="s">
        <v>94</v>
      </c>
      <c r="E871" s="5" t="s">
        <v>29</v>
      </c>
      <c r="F871" s="7">
        <v>10</v>
      </c>
      <c r="G871" s="7">
        <v>18</v>
      </c>
      <c r="H871" s="5" t="s">
        <v>964</v>
      </c>
      <c r="I871" s="5" t="s">
        <v>108</v>
      </c>
      <c r="J871" s="5" t="s">
        <v>76</v>
      </c>
      <c r="K871" s="5" t="s">
        <v>12912</v>
      </c>
      <c r="L871" s="5" t="s">
        <v>12913</v>
      </c>
      <c r="M871" s="5" t="s">
        <v>37</v>
      </c>
      <c r="N871" s="5" t="s">
        <v>55</v>
      </c>
      <c r="O871" s="5" t="b">
        <f t="shared" ca="1" si="0"/>
        <v>1</v>
      </c>
      <c r="P871" s="5"/>
      <c r="Q871" s="5"/>
      <c r="R871" s="5"/>
      <c r="S871" s="5"/>
      <c r="T871" s="5"/>
      <c r="U871" s="5"/>
      <c r="V871" s="5"/>
      <c r="W871" s="5"/>
      <c r="X871" s="5"/>
      <c r="Y871" s="5"/>
      <c r="Z871" s="5"/>
      <c r="AA871" s="5"/>
      <c r="AB871" s="5"/>
      <c r="AC871" s="5"/>
      <c r="AD871" s="5"/>
      <c r="AE871" s="5"/>
    </row>
    <row r="872" spans="1:31" ht="21" customHeight="1">
      <c r="A872" s="5" t="s">
        <v>7050</v>
      </c>
      <c r="B872" s="5" t="s">
        <v>7153</v>
      </c>
      <c r="C872" s="5" t="s">
        <v>41</v>
      </c>
      <c r="D872" s="5" t="s">
        <v>94</v>
      </c>
      <c r="E872" s="5" t="s">
        <v>29</v>
      </c>
      <c r="F872" s="7">
        <v>10</v>
      </c>
      <c r="G872" s="7">
        <v>15</v>
      </c>
      <c r="H872" s="5" t="s">
        <v>56</v>
      </c>
      <c r="I872" s="5" t="s">
        <v>66</v>
      </c>
      <c r="J872" s="5" t="s">
        <v>48</v>
      </c>
      <c r="K872" s="9" t="s">
        <v>47</v>
      </c>
      <c r="L872" s="5" t="s">
        <v>13472</v>
      </c>
      <c r="M872" s="5" t="s">
        <v>100</v>
      </c>
      <c r="N872" s="5" t="s">
        <v>55</v>
      </c>
      <c r="O872" s="5" t="b">
        <f t="shared" ca="1" si="0"/>
        <v>1</v>
      </c>
      <c r="P872" s="5"/>
      <c r="Q872" s="5"/>
      <c r="R872" s="5"/>
      <c r="S872" s="5"/>
      <c r="T872" s="5"/>
      <c r="U872" s="5"/>
      <c r="V872" s="5"/>
      <c r="W872" s="5"/>
      <c r="X872" s="5"/>
      <c r="Y872" s="5"/>
      <c r="Z872" s="5"/>
      <c r="AA872" s="5"/>
      <c r="AB872" s="5"/>
      <c r="AC872" s="5"/>
      <c r="AD872" s="5"/>
      <c r="AE872" s="5"/>
    </row>
    <row r="873" spans="1:31" ht="21" customHeight="1">
      <c r="A873" s="5" t="s">
        <v>2985</v>
      </c>
      <c r="B873" s="5" t="s">
        <v>11792</v>
      </c>
      <c r="C873" s="5" t="s">
        <v>41</v>
      </c>
      <c r="D873" s="5" t="s">
        <v>5935</v>
      </c>
      <c r="E873" s="5" t="s">
        <v>45</v>
      </c>
      <c r="F873" s="7">
        <v>10</v>
      </c>
      <c r="G873" s="7">
        <v>15</v>
      </c>
      <c r="H873" s="5" t="s">
        <v>56</v>
      </c>
      <c r="I873" s="5" t="s">
        <v>66</v>
      </c>
      <c r="J873" s="5" t="s">
        <v>68</v>
      </c>
      <c r="K873" s="5" t="s">
        <v>11795</v>
      </c>
      <c r="L873" s="5" t="s">
        <v>11796</v>
      </c>
      <c r="M873" s="5" t="s">
        <v>53</v>
      </c>
      <c r="N873" s="5" t="s">
        <v>55</v>
      </c>
      <c r="O873" s="5" t="b">
        <f t="shared" ca="1" si="0"/>
        <v>1</v>
      </c>
      <c r="P873" s="5" t="b">
        <f ca="1">IFERROR(__xludf.DUMMYFUNCTION("REGEXMATCH(L873,""(?i)Java"")"),TRUE)</f>
        <v>1</v>
      </c>
      <c r="Q873" s="5"/>
      <c r="R873" s="5"/>
      <c r="S873" s="5"/>
      <c r="T873" s="5"/>
      <c r="U873" s="5"/>
      <c r="V873" s="5"/>
      <c r="W873" s="5"/>
      <c r="X873" s="5"/>
      <c r="Y873" s="5"/>
      <c r="Z873" s="5"/>
      <c r="AA873" s="5"/>
      <c r="AB873" s="5"/>
      <c r="AC873" s="5"/>
      <c r="AD873" s="5"/>
      <c r="AE873" s="5"/>
    </row>
    <row r="874" spans="1:31" ht="21" customHeight="1">
      <c r="A874" s="5" t="s">
        <v>277</v>
      </c>
      <c r="B874" s="5" t="s">
        <v>7061</v>
      </c>
      <c r="C874" s="5" t="s">
        <v>41</v>
      </c>
      <c r="D874" s="12" t="s">
        <v>47</v>
      </c>
      <c r="E874" s="5" t="s">
        <v>29</v>
      </c>
      <c r="F874" s="7">
        <v>10</v>
      </c>
      <c r="G874" s="7">
        <v>15</v>
      </c>
      <c r="H874" s="5" t="s">
        <v>56</v>
      </c>
      <c r="I874" s="5" t="s">
        <v>108</v>
      </c>
      <c r="J874" s="5" t="s">
        <v>187</v>
      </c>
      <c r="K874" s="5" t="s">
        <v>13486</v>
      </c>
      <c r="L874" s="5" t="s">
        <v>13489</v>
      </c>
      <c r="M874" s="5" t="s">
        <v>167</v>
      </c>
      <c r="N874" s="5" t="s">
        <v>55</v>
      </c>
      <c r="O874" s="5" t="b">
        <f t="shared" ca="1" si="0"/>
        <v>1</v>
      </c>
      <c r="P874" s="5"/>
      <c r="Q874" s="5"/>
      <c r="R874" s="5"/>
      <c r="S874" s="5"/>
      <c r="T874" s="5"/>
      <c r="U874" s="5"/>
      <c r="V874" s="5"/>
      <c r="W874" s="5"/>
      <c r="X874" s="5"/>
      <c r="Y874" s="5"/>
      <c r="Z874" s="5"/>
      <c r="AA874" s="5"/>
      <c r="AB874" s="5"/>
      <c r="AC874" s="5"/>
      <c r="AD874" s="5"/>
      <c r="AE874" s="5"/>
    </row>
    <row r="875" spans="1:31" ht="21" customHeight="1">
      <c r="A875" s="5" t="s">
        <v>7177</v>
      </c>
      <c r="B875" s="5" t="s">
        <v>10955</v>
      </c>
      <c r="C875" s="5" t="s">
        <v>41</v>
      </c>
      <c r="D875" s="12" t="s">
        <v>47</v>
      </c>
      <c r="E875" s="5" t="s">
        <v>45</v>
      </c>
      <c r="F875" s="7">
        <v>10</v>
      </c>
      <c r="G875" s="7">
        <v>15</v>
      </c>
      <c r="H875" s="5" t="s">
        <v>56</v>
      </c>
      <c r="I875" s="5" t="s">
        <v>125</v>
      </c>
      <c r="J875" s="5" t="s">
        <v>252</v>
      </c>
      <c r="K875" s="5" t="s">
        <v>5861</v>
      </c>
      <c r="L875" s="5" t="s">
        <v>10958</v>
      </c>
      <c r="M875" s="5" t="s">
        <v>37</v>
      </c>
      <c r="N875" s="5" t="s">
        <v>55</v>
      </c>
      <c r="O875" s="5" t="b">
        <f t="shared" ca="1" si="0"/>
        <v>1</v>
      </c>
      <c r="P875" s="5" t="b">
        <f t="shared" ref="P875:P878" ca="1" si="92">IFERROR(__xludf.DUMMYFUNCTION("REGEXMATCH(L875,""(?i)Java"")"),TRUE)</f>
        <v>1</v>
      </c>
      <c r="Q875" s="5"/>
      <c r="R875" s="5"/>
      <c r="S875" s="5"/>
      <c r="T875" s="5"/>
      <c r="U875" s="5"/>
      <c r="V875" s="5"/>
      <c r="W875" s="5"/>
      <c r="X875" s="5"/>
      <c r="Y875" s="5"/>
      <c r="Z875" s="5"/>
      <c r="AA875" s="5"/>
      <c r="AB875" s="5"/>
      <c r="AC875" s="5"/>
      <c r="AD875" s="5"/>
      <c r="AE875" s="5"/>
    </row>
    <row r="876" spans="1:31" ht="21" customHeight="1">
      <c r="A876" s="5" t="s">
        <v>1457</v>
      </c>
      <c r="B876" s="5" t="s">
        <v>7061</v>
      </c>
      <c r="C876" s="5" t="s">
        <v>41</v>
      </c>
      <c r="D876" s="12" t="s">
        <v>47</v>
      </c>
      <c r="E876" s="5" t="s">
        <v>29</v>
      </c>
      <c r="F876" s="7">
        <v>10</v>
      </c>
      <c r="G876" s="7">
        <v>20</v>
      </c>
      <c r="H876" s="5" t="s">
        <v>144</v>
      </c>
      <c r="I876" s="5" t="s">
        <v>108</v>
      </c>
      <c r="J876" s="5" t="s">
        <v>187</v>
      </c>
      <c r="K876" s="5" t="s">
        <v>11074</v>
      </c>
      <c r="L876" s="5" t="s">
        <v>11075</v>
      </c>
      <c r="M876" s="5" t="s">
        <v>167</v>
      </c>
      <c r="N876" s="5" t="s">
        <v>55</v>
      </c>
      <c r="O876" s="5" t="b">
        <f t="shared" ca="1" si="0"/>
        <v>1</v>
      </c>
      <c r="P876" s="5" t="b">
        <f t="shared" ca="1" si="92"/>
        <v>1</v>
      </c>
      <c r="Q876" s="5"/>
      <c r="R876" s="5"/>
      <c r="S876" s="5"/>
      <c r="T876" s="5"/>
      <c r="U876" s="5"/>
      <c r="V876" s="5"/>
      <c r="W876" s="5"/>
      <c r="X876" s="5"/>
      <c r="Y876" s="5"/>
      <c r="Z876" s="5"/>
      <c r="AA876" s="5"/>
      <c r="AB876" s="5"/>
      <c r="AC876" s="5"/>
      <c r="AD876" s="5"/>
      <c r="AE876" s="5"/>
    </row>
    <row r="877" spans="1:31" ht="21" customHeight="1">
      <c r="A877" s="5" t="s">
        <v>7053</v>
      </c>
      <c r="B877" s="5" t="s">
        <v>7054</v>
      </c>
      <c r="C877" s="5" t="s">
        <v>41</v>
      </c>
      <c r="D877" s="12" t="s">
        <v>47</v>
      </c>
      <c r="E877" s="5" t="s">
        <v>29</v>
      </c>
      <c r="F877" s="7">
        <v>10</v>
      </c>
      <c r="G877" s="7">
        <v>20</v>
      </c>
      <c r="H877" s="5" t="s">
        <v>144</v>
      </c>
      <c r="I877" s="5" t="s">
        <v>108</v>
      </c>
      <c r="J877" s="5" t="s">
        <v>161</v>
      </c>
      <c r="K877" s="5" t="s">
        <v>7058</v>
      </c>
      <c r="L877" s="5" t="s">
        <v>7060</v>
      </c>
      <c r="M877" s="5" t="s">
        <v>53</v>
      </c>
      <c r="N877" s="5" t="s">
        <v>55</v>
      </c>
      <c r="O877" s="5" t="b">
        <f t="shared" ca="1" si="0"/>
        <v>1</v>
      </c>
      <c r="P877" s="5" t="b">
        <f t="shared" ca="1" si="92"/>
        <v>1</v>
      </c>
      <c r="Q877" s="5"/>
      <c r="R877" s="5"/>
      <c r="S877" s="5"/>
      <c r="T877" s="5"/>
      <c r="U877" s="5"/>
      <c r="V877" s="5"/>
      <c r="W877" s="5"/>
      <c r="X877" s="5"/>
      <c r="Y877" s="5"/>
      <c r="Z877" s="5"/>
      <c r="AA877" s="5"/>
      <c r="AB877" s="5"/>
      <c r="AC877" s="5"/>
      <c r="AD877" s="5"/>
      <c r="AE877" s="5"/>
    </row>
    <row r="878" spans="1:31" ht="21" customHeight="1">
      <c r="A878" s="5" t="s">
        <v>3317</v>
      </c>
      <c r="B878" s="5" t="s">
        <v>11232</v>
      </c>
      <c r="C878" s="5" t="s">
        <v>41</v>
      </c>
      <c r="D878" s="12" t="s">
        <v>47</v>
      </c>
      <c r="E878" s="5" t="s">
        <v>29</v>
      </c>
      <c r="F878" s="7">
        <v>10</v>
      </c>
      <c r="G878" s="7">
        <v>18</v>
      </c>
      <c r="H878" s="5" t="s">
        <v>964</v>
      </c>
      <c r="I878" s="5" t="s">
        <v>31</v>
      </c>
      <c r="J878" s="5" t="s">
        <v>2797</v>
      </c>
      <c r="K878" s="5" t="s">
        <v>11233</v>
      </c>
      <c r="L878" s="5" t="s">
        <v>11234</v>
      </c>
      <c r="M878" s="5" t="s">
        <v>53</v>
      </c>
      <c r="N878" s="5" t="s">
        <v>55</v>
      </c>
      <c r="O878" s="5" t="b">
        <f t="shared" ca="1" si="0"/>
        <v>1</v>
      </c>
      <c r="P878" s="5" t="b">
        <f t="shared" ca="1" si="92"/>
        <v>1</v>
      </c>
      <c r="Q878" s="5"/>
      <c r="R878" s="5"/>
      <c r="S878" s="5"/>
      <c r="T878" s="5"/>
      <c r="U878" s="5"/>
      <c r="V878" s="5"/>
      <c r="W878" s="5"/>
      <c r="X878" s="5"/>
      <c r="Y878" s="5"/>
      <c r="Z878" s="5"/>
      <c r="AA878" s="5"/>
      <c r="AB878" s="5"/>
      <c r="AC878" s="5"/>
      <c r="AD878" s="5"/>
      <c r="AE878" s="5"/>
    </row>
    <row r="879" spans="1:31" ht="21" customHeight="1">
      <c r="A879" s="5" t="s">
        <v>3523</v>
      </c>
      <c r="B879" s="5" t="s">
        <v>11439</v>
      </c>
      <c r="C879" s="5" t="s">
        <v>41</v>
      </c>
      <c r="D879" s="12" t="s">
        <v>47</v>
      </c>
      <c r="E879" s="5" t="s">
        <v>45</v>
      </c>
      <c r="F879" s="7">
        <v>10</v>
      </c>
      <c r="G879" s="7">
        <v>20</v>
      </c>
      <c r="H879" s="5" t="s">
        <v>144</v>
      </c>
      <c r="I879" s="5" t="s">
        <v>66</v>
      </c>
      <c r="J879" s="5" t="s">
        <v>267</v>
      </c>
      <c r="K879" s="5" t="s">
        <v>11441</v>
      </c>
      <c r="L879" s="5" t="s">
        <v>11442</v>
      </c>
      <c r="M879" s="5" t="s">
        <v>42</v>
      </c>
      <c r="N879" s="5" t="s">
        <v>55</v>
      </c>
      <c r="O879" s="5" t="b">
        <f t="shared" ca="1" si="0"/>
        <v>1</v>
      </c>
      <c r="P879" s="5"/>
      <c r="Q879" s="5"/>
      <c r="R879" s="5"/>
      <c r="S879" s="5"/>
      <c r="T879" s="5"/>
      <c r="U879" s="5"/>
      <c r="V879" s="5"/>
      <c r="W879" s="5"/>
      <c r="X879" s="5"/>
      <c r="Y879" s="5"/>
      <c r="Z879" s="5"/>
      <c r="AA879" s="5"/>
      <c r="AB879" s="5"/>
      <c r="AC879" s="5"/>
      <c r="AD879" s="5"/>
      <c r="AE879" s="5"/>
    </row>
    <row r="880" spans="1:31" ht="21" customHeight="1">
      <c r="A880" s="5" t="s">
        <v>13524</v>
      </c>
      <c r="B880" s="5" t="s">
        <v>5362</v>
      </c>
      <c r="C880" s="5" t="s">
        <v>41</v>
      </c>
      <c r="D880" s="12" t="s">
        <v>47</v>
      </c>
      <c r="E880" s="5" t="s">
        <v>45</v>
      </c>
      <c r="F880" s="7">
        <v>10</v>
      </c>
      <c r="G880" s="7">
        <v>15</v>
      </c>
      <c r="H880" s="5" t="s">
        <v>56</v>
      </c>
      <c r="I880" s="5" t="s">
        <v>108</v>
      </c>
      <c r="J880" s="5" t="s">
        <v>942</v>
      </c>
      <c r="K880" s="5" t="s">
        <v>5369</v>
      </c>
      <c r="L880" s="5" t="s">
        <v>13525</v>
      </c>
      <c r="M880" s="5" t="s">
        <v>37</v>
      </c>
      <c r="N880" s="5" t="s">
        <v>55</v>
      </c>
      <c r="O880" s="5" t="b">
        <f t="shared" ca="1" si="0"/>
        <v>1</v>
      </c>
      <c r="P880" s="5"/>
      <c r="Q880" s="5"/>
      <c r="R880" s="5"/>
      <c r="S880" s="5"/>
      <c r="T880" s="5"/>
      <c r="U880" s="5"/>
      <c r="V880" s="5"/>
      <c r="W880" s="5"/>
      <c r="X880" s="5"/>
      <c r="Y880" s="5"/>
      <c r="Z880" s="5"/>
      <c r="AA880" s="5"/>
      <c r="AB880" s="5"/>
      <c r="AC880" s="5"/>
      <c r="AD880" s="5"/>
      <c r="AE880" s="5"/>
    </row>
    <row r="881" spans="1:31" ht="21" customHeight="1">
      <c r="A881" s="5" t="s">
        <v>13528</v>
      </c>
      <c r="B881" s="5" t="s">
        <v>2793</v>
      </c>
      <c r="C881" s="5" t="s">
        <v>41</v>
      </c>
      <c r="D881" s="12" t="s">
        <v>47</v>
      </c>
      <c r="E881" s="5" t="s">
        <v>45</v>
      </c>
      <c r="F881" s="7">
        <v>10</v>
      </c>
      <c r="G881" s="7">
        <v>15</v>
      </c>
      <c r="H881" s="5" t="s">
        <v>56</v>
      </c>
      <c r="I881" s="5" t="s">
        <v>108</v>
      </c>
      <c r="J881" s="5" t="s">
        <v>2797</v>
      </c>
      <c r="K881" s="5" t="s">
        <v>2798</v>
      </c>
      <c r="L881" s="5" t="s">
        <v>13531</v>
      </c>
      <c r="M881" s="5" t="s">
        <v>42</v>
      </c>
      <c r="N881" s="5" t="s">
        <v>44</v>
      </c>
      <c r="O881" s="5" t="b">
        <f t="shared" ca="1" si="0"/>
        <v>1</v>
      </c>
      <c r="P881" s="5"/>
      <c r="Q881" s="5"/>
      <c r="R881" s="5"/>
      <c r="S881" s="5"/>
      <c r="T881" s="5"/>
      <c r="U881" s="5"/>
      <c r="V881" s="5"/>
      <c r="W881" s="5"/>
      <c r="X881" s="5"/>
      <c r="Y881" s="5"/>
      <c r="Z881" s="5"/>
      <c r="AA881" s="5"/>
      <c r="AB881" s="5"/>
      <c r="AC881" s="5"/>
      <c r="AD881" s="5"/>
      <c r="AE881" s="5"/>
    </row>
    <row r="882" spans="1:31" ht="21" customHeight="1">
      <c r="A882" s="5" t="s">
        <v>1457</v>
      </c>
      <c r="B882" s="5" t="s">
        <v>11157</v>
      </c>
      <c r="C882" s="5" t="s">
        <v>41</v>
      </c>
      <c r="D882" s="12" t="s">
        <v>47</v>
      </c>
      <c r="E882" s="5" t="s">
        <v>45</v>
      </c>
      <c r="F882" s="7">
        <v>10</v>
      </c>
      <c r="G882" s="7">
        <v>15</v>
      </c>
      <c r="H882" s="5" t="s">
        <v>56</v>
      </c>
      <c r="I882" s="5" t="s">
        <v>108</v>
      </c>
      <c r="J882" s="5" t="s">
        <v>273</v>
      </c>
      <c r="K882" s="5" t="s">
        <v>6126</v>
      </c>
      <c r="L882" s="5" t="s">
        <v>11160</v>
      </c>
      <c r="M882" s="5" t="s">
        <v>53</v>
      </c>
      <c r="N882" s="5" t="s">
        <v>55</v>
      </c>
      <c r="O882" s="5" t="b">
        <f t="shared" ca="1" si="0"/>
        <v>1</v>
      </c>
      <c r="P882" s="5" t="b">
        <f t="shared" ref="P882:P883" ca="1" si="93">IFERROR(__xludf.DUMMYFUNCTION("REGEXMATCH(L882,""(?i)Java"")"),TRUE)</f>
        <v>1</v>
      </c>
      <c r="Q882" s="5"/>
      <c r="R882" s="5"/>
      <c r="S882" s="5"/>
      <c r="T882" s="5"/>
      <c r="U882" s="5"/>
      <c r="V882" s="5"/>
      <c r="W882" s="5"/>
      <c r="X882" s="5"/>
      <c r="Y882" s="5"/>
      <c r="Z882" s="5"/>
      <c r="AA882" s="5"/>
      <c r="AB882" s="5"/>
      <c r="AC882" s="5"/>
      <c r="AD882" s="5"/>
      <c r="AE882" s="5"/>
    </row>
    <row r="883" spans="1:31" ht="21" customHeight="1">
      <c r="A883" s="5" t="s">
        <v>11879</v>
      </c>
      <c r="B883" s="5" t="s">
        <v>7512</v>
      </c>
      <c r="C883" s="5" t="s">
        <v>41</v>
      </c>
      <c r="D883" s="12" t="s">
        <v>47</v>
      </c>
      <c r="E883" s="5" t="s">
        <v>45</v>
      </c>
      <c r="F883" s="7">
        <v>10</v>
      </c>
      <c r="G883" s="7">
        <v>15</v>
      </c>
      <c r="H883" s="5" t="s">
        <v>56</v>
      </c>
      <c r="I883" s="5" t="s">
        <v>31</v>
      </c>
      <c r="J883" s="5" t="s">
        <v>1424</v>
      </c>
      <c r="K883" s="5" t="s">
        <v>11881</v>
      </c>
      <c r="L883" s="5" t="s">
        <v>11883</v>
      </c>
      <c r="M883" s="5" t="s">
        <v>53</v>
      </c>
      <c r="N883" s="5" t="s">
        <v>55</v>
      </c>
      <c r="O883" s="5" t="b">
        <f t="shared" ca="1" si="0"/>
        <v>1</v>
      </c>
      <c r="P883" s="5" t="b">
        <f t="shared" ca="1" si="93"/>
        <v>1</v>
      </c>
      <c r="Q883" s="5"/>
      <c r="R883" s="5"/>
      <c r="S883" s="5"/>
      <c r="T883" s="5"/>
      <c r="U883" s="5"/>
      <c r="V883" s="5"/>
      <c r="W883" s="5"/>
      <c r="X883" s="5"/>
      <c r="Y883" s="5"/>
      <c r="Z883" s="5"/>
      <c r="AA883" s="5"/>
      <c r="AB883" s="5"/>
      <c r="AC883" s="5"/>
      <c r="AD883" s="5"/>
      <c r="AE883" s="5"/>
    </row>
    <row r="884" spans="1:31" ht="21" customHeight="1">
      <c r="A884" s="5" t="s">
        <v>7050</v>
      </c>
      <c r="B884" s="5" t="s">
        <v>2841</v>
      </c>
      <c r="C884" s="5" t="s">
        <v>41</v>
      </c>
      <c r="D884" s="12" t="s">
        <v>47</v>
      </c>
      <c r="E884" s="5" t="s">
        <v>29</v>
      </c>
      <c r="F884" s="7">
        <v>10</v>
      </c>
      <c r="G884" s="7">
        <v>15</v>
      </c>
      <c r="H884" s="5" t="s">
        <v>56</v>
      </c>
      <c r="I884" s="9" t="s">
        <v>24</v>
      </c>
      <c r="J884" s="5" t="s">
        <v>2844</v>
      </c>
      <c r="K884" s="5" t="s">
        <v>13546</v>
      </c>
      <c r="L884" s="5" t="s">
        <v>13547</v>
      </c>
      <c r="M884" s="5" t="s">
        <v>53</v>
      </c>
      <c r="N884" s="5" t="s">
        <v>55</v>
      </c>
      <c r="O884" s="5" t="b">
        <f t="shared" ca="1" si="0"/>
        <v>1</v>
      </c>
      <c r="P884" s="5"/>
      <c r="Q884" s="5"/>
      <c r="R884" s="5"/>
      <c r="S884" s="5"/>
      <c r="T884" s="5"/>
      <c r="U884" s="5"/>
      <c r="V884" s="5"/>
      <c r="W884" s="5"/>
      <c r="X884" s="5"/>
      <c r="Y884" s="5"/>
      <c r="Z884" s="5"/>
      <c r="AA884" s="5"/>
      <c r="AB884" s="5"/>
      <c r="AC884" s="5"/>
      <c r="AD884" s="5"/>
      <c r="AE884" s="5"/>
    </row>
    <row r="885" spans="1:31" ht="21" customHeight="1">
      <c r="A885" s="5" t="s">
        <v>277</v>
      </c>
      <c r="B885" s="5" t="s">
        <v>13552</v>
      </c>
      <c r="C885" s="5" t="s">
        <v>41</v>
      </c>
      <c r="D885" s="12" t="s">
        <v>47</v>
      </c>
      <c r="E885" s="5" t="s">
        <v>45</v>
      </c>
      <c r="F885" s="7">
        <v>10</v>
      </c>
      <c r="G885" s="7">
        <v>15</v>
      </c>
      <c r="H885" s="5" t="s">
        <v>56</v>
      </c>
      <c r="I885" s="5" t="s">
        <v>108</v>
      </c>
      <c r="J885" s="5" t="s">
        <v>57</v>
      </c>
      <c r="K885" s="9" t="s">
        <v>47</v>
      </c>
      <c r="L885" s="5" t="s">
        <v>13555</v>
      </c>
      <c r="M885" s="5" t="s">
        <v>100</v>
      </c>
      <c r="N885" s="5" t="s">
        <v>55</v>
      </c>
      <c r="O885" s="5" t="b">
        <f t="shared" ca="1" si="0"/>
        <v>1</v>
      </c>
      <c r="P885" s="5"/>
      <c r="Q885" s="5"/>
      <c r="R885" s="5"/>
      <c r="S885" s="5"/>
      <c r="T885" s="5"/>
      <c r="U885" s="5"/>
      <c r="V885" s="5"/>
      <c r="W885" s="5"/>
      <c r="X885" s="5"/>
      <c r="Y885" s="5"/>
      <c r="Z885" s="5"/>
      <c r="AA885" s="5"/>
      <c r="AB885" s="5"/>
      <c r="AC885" s="5"/>
      <c r="AD885" s="5"/>
      <c r="AE885" s="5"/>
    </row>
    <row r="886" spans="1:31" ht="21" customHeight="1">
      <c r="A886" s="5" t="s">
        <v>277</v>
      </c>
      <c r="B886" s="5" t="s">
        <v>12015</v>
      </c>
      <c r="C886" s="5" t="s">
        <v>41</v>
      </c>
      <c r="D886" s="12" t="s">
        <v>47</v>
      </c>
      <c r="E886" s="5" t="s">
        <v>45</v>
      </c>
      <c r="F886" s="7">
        <v>10</v>
      </c>
      <c r="G886" s="7">
        <v>20</v>
      </c>
      <c r="H886" s="5" t="s">
        <v>144</v>
      </c>
      <c r="I886" s="5" t="s">
        <v>31</v>
      </c>
      <c r="J886" s="5" t="s">
        <v>57</v>
      </c>
      <c r="K886" s="5" t="s">
        <v>12016</v>
      </c>
      <c r="L886" s="5" t="s">
        <v>12017</v>
      </c>
      <c r="M886" s="5" t="s">
        <v>100</v>
      </c>
      <c r="N886" s="5" t="s">
        <v>55</v>
      </c>
      <c r="O886" s="5" t="b">
        <f t="shared" ca="1" si="0"/>
        <v>1</v>
      </c>
      <c r="P886" s="5"/>
      <c r="Q886" s="5"/>
      <c r="R886" s="5"/>
      <c r="S886" s="5"/>
      <c r="T886" s="5"/>
      <c r="U886" s="5"/>
      <c r="V886" s="5"/>
      <c r="W886" s="5"/>
      <c r="X886" s="5"/>
      <c r="Y886" s="5"/>
      <c r="Z886" s="5"/>
      <c r="AA886" s="5"/>
      <c r="AB886" s="5"/>
      <c r="AC886" s="5"/>
      <c r="AD886" s="5"/>
      <c r="AE886" s="5"/>
    </row>
    <row r="887" spans="1:31" ht="21" customHeight="1">
      <c r="A887" s="5" t="s">
        <v>277</v>
      </c>
      <c r="B887" s="5" t="s">
        <v>7475</v>
      </c>
      <c r="C887" s="5" t="s">
        <v>41</v>
      </c>
      <c r="D887" s="12" t="s">
        <v>47</v>
      </c>
      <c r="E887" s="5" t="s">
        <v>45</v>
      </c>
      <c r="F887" s="7">
        <v>10</v>
      </c>
      <c r="G887" s="7">
        <v>20</v>
      </c>
      <c r="H887" s="5" t="s">
        <v>144</v>
      </c>
      <c r="I887" s="5" t="s">
        <v>31</v>
      </c>
      <c r="J887" s="5" t="s">
        <v>883</v>
      </c>
      <c r="K887" s="5" t="s">
        <v>13564</v>
      </c>
      <c r="L887" s="5" t="s">
        <v>13566</v>
      </c>
      <c r="M887" s="5" t="s">
        <v>100</v>
      </c>
      <c r="N887" s="5" t="s">
        <v>55</v>
      </c>
      <c r="O887" s="5" t="b">
        <f t="shared" ca="1" si="0"/>
        <v>1</v>
      </c>
      <c r="P887" s="5"/>
      <c r="Q887" s="5"/>
      <c r="R887" s="5"/>
      <c r="S887" s="5"/>
      <c r="T887" s="5"/>
      <c r="U887" s="5"/>
      <c r="V887" s="5"/>
      <c r="W887" s="5"/>
      <c r="X887" s="5"/>
      <c r="Y887" s="5"/>
      <c r="Z887" s="5"/>
      <c r="AA887" s="5"/>
      <c r="AB887" s="5"/>
      <c r="AC887" s="5"/>
      <c r="AD887" s="5"/>
      <c r="AE887" s="5"/>
    </row>
    <row r="888" spans="1:31" ht="21" customHeight="1">
      <c r="A888" s="5" t="s">
        <v>13524</v>
      </c>
      <c r="B888" s="5" t="s">
        <v>13572</v>
      </c>
      <c r="C888" s="5" t="s">
        <v>41</v>
      </c>
      <c r="D888" s="12" t="s">
        <v>47</v>
      </c>
      <c r="E888" s="5" t="s">
        <v>29</v>
      </c>
      <c r="F888" s="7">
        <v>10</v>
      </c>
      <c r="G888" s="7">
        <v>15</v>
      </c>
      <c r="H888" s="5" t="s">
        <v>56</v>
      </c>
      <c r="I888" s="9" t="s">
        <v>24</v>
      </c>
      <c r="J888" s="5" t="s">
        <v>824</v>
      </c>
      <c r="K888" s="5" t="s">
        <v>13573</v>
      </c>
      <c r="L888" s="5" t="s">
        <v>13574</v>
      </c>
      <c r="M888" s="5" t="s">
        <v>53</v>
      </c>
      <c r="N888" s="5" t="s">
        <v>89</v>
      </c>
      <c r="O888" s="5" t="b">
        <f t="shared" ca="1" si="0"/>
        <v>1</v>
      </c>
      <c r="P888" s="5"/>
      <c r="Q888" s="5"/>
      <c r="R888" s="5"/>
      <c r="S888" s="5"/>
      <c r="T888" s="5"/>
      <c r="U888" s="5"/>
      <c r="V888" s="5"/>
      <c r="W888" s="5"/>
      <c r="X888" s="5"/>
      <c r="Y888" s="5"/>
      <c r="Z888" s="5"/>
      <c r="AA888" s="5"/>
      <c r="AB888" s="5"/>
      <c r="AC888" s="5"/>
      <c r="AD888" s="5"/>
      <c r="AE888" s="5"/>
    </row>
    <row r="889" spans="1:31" ht="21" customHeight="1">
      <c r="A889" s="5" t="s">
        <v>1457</v>
      </c>
      <c r="B889" s="5" t="s">
        <v>6201</v>
      </c>
      <c r="C889" s="5" t="s">
        <v>41</v>
      </c>
      <c r="D889" s="12" t="s">
        <v>47</v>
      </c>
      <c r="E889" s="5" t="s">
        <v>29</v>
      </c>
      <c r="F889" s="7">
        <v>10</v>
      </c>
      <c r="G889" s="7">
        <v>15</v>
      </c>
      <c r="H889" s="5" t="s">
        <v>56</v>
      </c>
      <c r="I889" s="5" t="s">
        <v>125</v>
      </c>
      <c r="J889" s="5" t="s">
        <v>48</v>
      </c>
      <c r="K889" s="5" t="s">
        <v>11657</v>
      </c>
      <c r="L889" s="5" t="s">
        <v>11658</v>
      </c>
      <c r="M889" s="5" t="s">
        <v>53</v>
      </c>
      <c r="N889" s="5" t="s">
        <v>55</v>
      </c>
      <c r="O889" s="5" t="b">
        <f t="shared" ca="1" si="0"/>
        <v>1</v>
      </c>
      <c r="P889" s="5" t="b">
        <f t="shared" ref="P889:P891" ca="1" si="94">IFERROR(__xludf.DUMMYFUNCTION("REGEXMATCH(L889,""(?i)Java"")"),TRUE)</f>
        <v>1</v>
      </c>
      <c r="Q889" s="5"/>
      <c r="R889" s="5"/>
      <c r="S889" s="5"/>
      <c r="T889" s="5"/>
      <c r="U889" s="5"/>
      <c r="V889" s="5"/>
      <c r="W889" s="5"/>
      <c r="X889" s="5"/>
      <c r="Y889" s="5"/>
      <c r="Z889" s="5"/>
      <c r="AA889" s="5"/>
      <c r="AB889" s="5"/>
      <c r="AC889" s="5"/>
      <c r="AD889" s="5"/>
      <c r="AE889" s="5"/>
    </row>
    <row r="890" spans="1:31" ht="21" customHeight="1">
      <c r="A890" s="5" t="s">
        <v>2440</v>
      </c>
      <c r="B890" s="5" t="s">
        <v>11741</v>
      </c>
      <c r="C890" s="5" t="s">
        <v>41</v>
      </c>
      <c r="D890" s="12" t="s">
        <v>47</v>
      </c>
      <c r="E890" s="5" t="s">
        <v>45</v>
      </c>
      <c r="F890" s="7">
        <v>10</v>
      </c>
      <c r="G890" s="7">
        <v>12</v>
      </c>
      <c r="H890" s="5" t="s">
        <v>360</v>
      </c>
      <c r="I890" s="5" t="s">
        <v>31</v>
      </c>
      <c r="J890" s="5" t="s">
        <v>4617</v>
      </c>
      <c r="K890" s="5" t="s">
        <v>11742</v>
      </c>
      <c r="L890" s="5" t="s">
        <v>11743</v>
      </c>
      <c r="M890" s="5" t="s">
        <v>42</v>
      </c>
      <c r="N890" s="5" t="s">
        <v>237</v>
      </c>
      <c r="O890" s="5" t="b">
        <f t="shared" ca="1" si="0"/>
        <v>1</v>
      </c>
      <c r="P890" s="5" t="b">
        <f t="shared" ca="1" si="94"/>
        <v>1</v>
      </c>
      <c r="Q890" s="5"/>
      <c r="R890" s="5"/>
      <c r="S890" s="5"/>
      <c r="T890" s="5"/>
      <c r="U890" s="5"/>
      <c r="V890" s="5"/>
      <c r="W890" s="5"/>
      <c r="X890" s="5"/>
      <c r="Y890" s="5"/>
      <c r="Z890" s="5"/>
      <c r="AA890" s="5"/>
      <c r="AB890" s="5"/>
      <c r="AC890" s="5"/>
      <c r="AD890" s="5"/>
      <c r="AE890" s="5"/>
    </row>
    <row r="891" spans="1:31" ht="21" customHeight="1">
      <c r="A891" s="5" t="s">
        <v>2440</v>
      </c>
      <c r="B891" s="5" t="s">
        <v>11217</v>
      </c>
      <c r="C891" s="5" t="s">
        <v>41</v>
      </c>
      <c r="D891" s="12" t="s">
        <v>47</v>
      </c>
      <c r="E891" s="5" t="s">
        <v>45</v>
      </c>
      <c r="F891" s="7">
        <v>10</v>
      </c>
      <c r="G891" s="7">
        <v>20</v>
      </c>
      <c r="H891" s="5" t="s">
        <v>144</v>
      </c>
      <c r="I891" s="5" t="s">
        <v>31</v>
      </c>
      <c r="J891" s="5" t="s">
        <v>57</v>
      </c>
      <c r="K891" s="5" t="s">
        <v>11220</v>
      </c>
      <c r="L891" s="5" t="s">
        <v>11862</v>
      </c>
      <c r="M891" s="5" t="s">
        <v>37</v>
      </c>
      <c r="N891" s="5" t="s">
        <v>55</v>
      </c>
      <c r="O891" s="5" t="b">
        <f t="shared" ca="1" si="0"/>
        <v>1</v>
      </c>
      <c r="P891" s="5" t="b">
        <f t="shared" ca="1" si="94"/>
        <v>1</v>
      </c>
      <c r="Q891" s="5"/>
      <c r="R891" s="5"/>
      <c r="S891" s="5"/>
      <c r="T891" s="5"/>
      <c r="U891" s="5"/>
      <c r="V891" s="5"/>
      <c r="W891" s="5"/>
      <c r="X891" s="5"/>
      <c r="Y891" s="5"/>
      <c r="Z891" s="5"/>
      <c r="AA891" s="5"/>
      <c r="AB891" s="5"/>
      <c r="AC891" s="5"/>
      <c r="AD891" s="5"/>
      <c r="AE891" s="5"/>
    </row>
    <row r="892" spans="1:31" ht="21" customHeight="1">
      <c r="A892" s="5" t="s">
        <v>3523</v>
      </c>
      <c r="B892" s="5" t="s">
        <v>9598</v>
      </c>
      <c r="C892" s="5" t="s">
        <v>41</v>
      </c>
      <c r="D892" s="12" t="s">
        <v>47</v>
      </c>
      <c r="E892" s="5" t="s">
        <v>29</v>
      </c>
      <c r="F892" s="7">
        <v>10</v>
      </c>
      <c r="G892" s="7">
        <v>15</v>
      </c>
      <c r="H892" s="5" t="s">
        <v>56</v>
      </c>
      <c r="I892" s="9" t="s">
        <v>24</v>
      </c>
      <c r="J892" s="5" t="s">
        <v>999</v>
      </c>
      <c r="K892" s="5" t="s">
        <v>9599</v>
      </c>
      <c r="L892" s="5" t="s">
        <v>13588</v>
      </c>
      <c r="M892" s="5" t="s">
        <v>53</v>
      </c>
      <c r="N892" s="5" t="s">
        <v>55</v>
      </c>
      <c r="O892" s="5" t="b">
        <f t="shared" ca="1" si="0"/>
        <v>1</v>
      </c>
      <c r="P892" s="5"/>
      <c r="Q892" s="5"/>
      <c r="R892" s="5"/>
      <c r="S892" s="5"/>
      <c r="T892" s="5"/>
      <c r="U892" s="5"/>
      <c r="V892" s="5"/>
      <c r="W892" s="5"/>
      <c r="X892" s="5"/>
      <c r="Y892" s="5"/>
      <c r="Z892" s="5"/>
      <c r="AA892" s="5"/>
      <c r="AB892" s="5"/>
      <c r="AC892" s="5"/>
      <c r="AD892" s="5"/>
      <c r="AE892" s="5"/>
    </row>
    <row r="893" spans="1:31" ht="21" customHeight="1">
      <c r="A893" s="5" t="s">
        <v>12139</v>
      </c>
      <c r="B893" s="5" t="s">
        <v>7381</v>
      </c>
      <c r="C893" s="5" t="s">
        <v>41</v>
      </c>
      <c r="D893" s="12" t="s">
        <v>47</v>
      </c>
      <c r="E893" s="5" t="s">
        <v>29</v>
      </c>
      <c r="F893" s="7">
        <v>10</v>
      </c>
      <c r="G893" s="7">
        <v>15</v>
      </c>
      <c r="H893" s="5" t="s">
        <v>56</v>
      </c>
      <c r="I893" s="5" t="s">
        <v>108</v>
      </c>
      <c r="J893" s="5" t="s">
        <v>7382</v>
      </c>
      <c r="K893" s="5" t="s">
        <v>7383</v>
      </c>
      <c r="L893" s="5" t="s">
        <v>12142</v>
      </c>
      <c r="M893" s="5" t="s">
        <v>53</v>
      </c>
      <c r="N893" s="5" t="s">
        <v>405</v>
      </c>
      <c r="O893" s="5" t="b">
        <f t="shared" ca="1" si="0"/>
        <v>1</v>
      </c>
      <c r="P893" s="5" t="b">
        <f t="shared" ref="P893:P894" ca="1" si="95">IFERROR(__xludf.DUMMYFUNCTION("REGEXMATCH(L893,""(?i)Java"")"),TRUE)</f>
        <v>1</v>
      </c>
      <c r="Q893" s="5"/>
      <c r="R893" s="5"/>
      <c r="S893" s="5"/>
      <c r="T893" s="5"/>
      <c r="U893" s="5"/>
      <c r="V893" s="5"/>
      <c r="W893" s="5"/>
      <c r="X893" s="5"/>
      <c r="Y893" s="5"/>
      <c r="Z893" s="5"/>
      <c r="AA893" s="5"/>
      <c r="AB893" s="5"/>
      <c r="AC893" s="5"/>
      <c r="AD893" s="5"/>
      <c r="AE893" s="5"/>
    </row>
    <row r="894" spans="1:31" ht="21" customHeight="1">
      <c r="A894" s="5" t="s">
        <v>13594</v>
      </c>
      <c r="B894" s="5" t="s">
        <v>13595</v>
      </c>
      <c r="C894" s="5" t="s">
        <v>41</v>
      </c>
      <c r="D894" s="12" t="s">
        <v>47</v>
      </c>
      <c r="E894" s="5" t="s">
        <v>45</v>
      </c>
      <c r="F894" s="7">
        <v>10</v>
      </c>
      <c r="G894" s="7">
        <v>15</v>
      </c>
      <c r="H894" s="5" t="s">
        <v>56</v>
      </c>
      <c r="I894" s="9" t="s">
        <v>24</v>
      </c>
      <c r="J894" s="5" t="s">
        <v>57</v>
      </c>
      <c r="K894" s="5" t="s">
        <v>13598</v>
      </c>
      <c r="L894" s="5" t="s">
        <v>13599</v>
      </c>
      <c r="M894" s="5" t="s">
        <v>1599</v>
      </c>
      <c r="N894" s="5" t="s">
        <v>89</v>
      </c>
      <c r="O894" s="5" t="b">
        <f t="shared" ca="1" si="0"/>
        <v>1</v>
      </c>
      <c r="P894" s="5" t="b">
        <f t="shared" ca="1" si="95"/>
        <v>1</v>
      </c>
      <c r="Q894" s="5"/>
      <c r="R894" s="5"/>
      <c r="S894" s="5"/>
      <c r="T894" s="5"/>
      <c r="U894" s="5"/>
      <c r="V894" s="5"/>
      <c r="W894" s="5"/>
      <c r="X894" s="5"/>
      <c r="Y894" s="5"/>
      <c r="Z894" s="5"/>
      <c r="AA894" s="5"/>
      <c r="AB894" s="5"/>
      <c r="AC894" s="5"/>
      <c r="AD894" s="5"/>
      <c r="AE894" s="5"/>
    </row>
    <row r="895" spans="1:31" ht="21" customHeight="1">
      <c r="A895" s="5" t="s">
        <v>12872</v>
      </c>
      <c r="B895" s="5" t="s">
        <v>12873</v>
      </c>
      <c r="C895" s="5" t="s">
        <v>41</v>
      </c>
      <c r="D895" s="12" t="s">
        <v>47</v>
      </c>
      <c r="E895" s="5" t="s">
        <v>45</v>
      </c>
      <c r="F895" s="7">
        <v>10</v>
      </c>
      <c r="G895" s="7">
        <v>16</v>
      </c>
      <c r="H895" s="5" t="s">
        <v>2314</v>
      </c>
      <c r="I895" s="5" t="s">
        <v>108</v>
      </c>
      <c r="J895" s="5" t="s">
        <v>48</v>
      </c>
      <c r="K895" s="5" t="s">
        <v>12874</v>
      </c>
      <c r="L895" s="5" t="s">
        <v>12875</v>
      </c>
      <c r="M895" s="5" t="s">
        <v>53</v>
      </c>
      <c r="N895" s="5" t="s">
        <v>55</v>
      </c>
      <c r="O895" s="5" t="b">
        <f t="shared" ca="1" si="0"/>
        <v>1</v>
      </c>
      <c r="P895" s="5"/>
      <c r="Q895" s="5"/>
      <c r="R895" s="5"/>
      <c r="S895" s="5"/>
      <c r="T895" s="5"/>
      <c r="U895" s="5"/>
      <c r="V895" s="5"/>
      <c r="W895" s="5"/>
      <c r="X895" s="5"/>
      <c r="Y895" s="5"/>
      <c r="Z895" s="5"/>
      <c r="AA895" s="5"/>
      <c r="AB895" s="5"/>
      <c r="AC895" s="5"/>
      <c r="AD895" s="5"/>
      <c r="AE895" s="5"/>
    </row>
    <row r="896" spans="1:31" ht="21" customHeight="1">
      <c r="A896" s="5" t="s">
        <v>13609</v>
      </c>
      <c r="B896" s="5" t="s">
        <v>13610</v>
      </c>
      <c r="C896" s="5" t="s">
        <v>41</v>
      </c>
      <c r="D896" s="12" t="s">
        <v>47</v>
      </c>
      <c r="E896" s="5" t="s">
        <v>45</v>
      </c>
      <c r="F896" s="7">
        <v>10</v>
      </c>
      <c r="G896" s="7">
        <v>15</v>
      </c>
      <c r="H896" s="5" t="s">
        <v>56</v>
      </c>
      <c r="I896" s="5" t="s">
        <v>108</v>
      </c>
      <c r="J896" s="5" t="s">
        <v>110</v>
      </c>
      <c r="K896" s="9" t="s">
        <v>47</v>
      </c>
      <c r="L896" s="5" t="s">
        <v>13611</v>
      </c>
      <c r="M896" s="5" t="s">
        <v>42</v>
      </c>
      <c r="N896" s="5" t="s">
        <v>237</v>
      </c>
      <c r="O896" s="5" t="b">
        <f t="shared" ca="1" si="0"/>
        <v>1</v>
      </c>
      <c r="P896" s="5"/>
      <c r="Q896" s="5"/>
      <c r="R896" s="5"/>
      <c r="S896" s="5"/>
      <c r="T896" s="5"/>
      <c r="U896" s="5"/>
      <c r="V896" s="5"/>
      <c r="W896" s="5"/>
      <c r="X896" s="5"/>
      <c r="Y896" s="5"/>
      <c r="Z896" s="5"/>
      <c r="AA896" s="5"/>
      <c r="AB896" s="5"/>
      <c r="AC896" s="5"/>
      <c r="AD896" s="5"/>
      <c r="AE896" s="5"/>
    </row>
    <row r="897" spans="1:31" ht="21" customHeight="1">
      <c r="A897" s="5" t="s">
        <v>277</v>
      </c>
      <c r="B897" s="5" t="s">
        <v>13613</v>
      </c>
      <c r="C897" s="5" t="s">
        <v>41</v>
      </c>
      <c r="D897" s="12" t="s">
        <v>47</v>
      </c>
      <c r="E897" s="5" t="s">
        <v>45</v>
      </c>
      <c r="F897" s="7">
        <v>10</v>
      </c>
      <c r="G897" s="7">
        <v>16</v>
      </c>
      <c r="H897" s="5" t="s">
        <v>2314</v>
      </c>
      <c r="I897" s="5" t="s">
        <v>108</v>
      </c>
      <c r="J897" s="5" t="s">
        <v>76</v>
      </c>
      <c r="K897" s="5" t="s">
        <v>13614</v>
      </c>
      <c r="L897" s="5" t="s">
        <v>13615</v>
      </c>
      <c r="M897" s="5" t="s">
        <v>53</v>
      </c>
      <c r="N897" s="5" t="s">
        <v>55</v>
      </c>
      <c r="O897" s="5" t="b">
        <f t="shared" ca="1" si="0"/>
        <v>1</v>
      </c>
      <c r="P897" s="5"/>
      <c r="Q897" s="5"/>
      <c r="R897" s="5"/>
      <c r="S897" s="5"/>
      <c r="T897" s="5"/>
      <c r="U897" s="5"/>
      <c r="V897" s="5"/>
      <c r="W897" s="5"/>
      <c r="X897" s="5"/>
      <c r="Y897" s="5"/>
      <c r="Z897" s="5"/>
      <c r="AA897" s="5"/>
      <c r="AB897" s="5"/>
      <c r="AC897" s="5"/>
      <c r="AD897" s="5"/>
      <c r="AE897" s="5"/>
    </row>
    <row r="898" spans="1:31" ht="21" customHeight="1">
      <c r="A898" s="5" t="s">
        <v>396</v>
      </c>
      <c r="B898" s="5" t="s">
        <v>13617</v>
      </c>
      <c r="C898" s="5" t="s">
        <v>170</v>
      </c>
      <c r="D898" s="5" t="s">
        <v>171</v>
      </c>
      <c r="E898" s="5" t="s">
        <v>29</v>
      </c>
      <c r="F898" s="7">
        <v>10</v>
      </c>
      <c r="G898" s="7">
        <v>15</v>
      </c>
      <c r="H898" s="5" t="s">
        <v>56</v>
      </c>
      <c r="I898" s="5" t="s">
        <v>125</v>
      </c>
      <c r="J898" s="5" t="s">
        <v>117</v>
      </c>
      <c r="K898" s="5" t="s">
        <v>13618</v>
      </c>
      <c r="L898" s="5" t="s">
        <v>13619</v>
      </c>
      <c r="M898" s="5" t="s">
        <v>53</v>
      </c>
      <c r="N898" s="5" t="s">
        <v>89</v>
      </c>
      <c r="O898" s="5" t="b">
        <f t="shared" ca="1" si="0"/>
        <v>1</v>
      </c>
      <c r="P898" s="5" t="b">
        <f ca="1">IFERROR(__xludf.DUMMYFUNCTION("REGEXMATCH(L898,""(?i)Java"")"),TRUE)</f>
        <v>1</v>
      </c>
      <c r="Q898" s="5"/>
      <c r="R898" s="5"/>
      <c r="S898" s="5"/>
      <c r="T898" s="5"/>
      <c r="U898" s="5"/>
      <c r="V898" s="5"/>
      <c r="W898" s="5"/>
      <c r="X898" s="5"/>
      <c r="Y898" s="5"/>
      <c r="Z898" s="5"/>
      <c r="AA898" s="5"/>
      <c r="AB898" s="5"/>
      <c r="AC898" s="5"/>
      <c r="AD898" s="5"/>
      <c r="AE898" s="5"/>
    </row>
    <row r="899" spans="1:31" ht="21" customHeight="1">
      <c r="A899" s="5" t="s">
        <v>277</v>
      </c>
      <c r="B899" s="5" t="s">
        <v>13622</v>
      </c>
      <c r="C899" s="5" t="s">
        <v>170</v>
      </c>
      <c r="D899" s="5" t="s">
        <v>171</v>
      </c>
      <c r="E899" s="5" t="s">
        <v>45</v>
      </c>
      <c r="F899" s="7">
        <v>10</v>
      </c>
      <c r="G899" s="7">
        <v>30</v>
      </c>
      <c r="H899" s="5" t="s">
        <v>2866</v>
      </c>
      <c r="I899" s="5" t="s">
        <v>108</v>
      </c>
      <c r="J899" s="5" t="s">
        <v>306</v>
      </c>
      <c r="K899" s="5" t="s">
        <v>13623</v>
      </c>
      <c r="L899" s="5" t="s">
        <v>13624</v>
      </c>
      <c r="M899" s="5" t="s">
        <v>53</v>
      </c>
      <c r="N899" s="5" t="s">
        <v>55</v>
      </c>
      <c r="O899" s="5" t="b">
        <f t="shared" ca="1" si="0"/>
        <v>1</v>
      </c>
      <c r="P899" s="5"/>
      <c r="Q899" s="5"/>
      <c r="R899" s="5"/>
      <c r="S899" s="5"/>
      <c r="T899" s="5"/>
      <c r="U899" s="5"/>
      <c r="V899" s="5"/>
      <c r="W899" s="5"/>
      <c r="X899" s="5"/>
      <c r="Y899" s="5"/>
      <c r="Z899" s="5"/>
      <c r="AA899" s="5"/>
      <c r="AB899" s="5"/>
      <c r="AC899" s="5"/>
      <c r="AD899" s="5"/>
      <c r="AE899" s="5"/>
    </row>
    <row r="900" spans="1:31" ht="21" customHeight="1">
      <c r="A900" s="5" t="s">
        <v>277</v>
      </c>
      <c r="B900" s="5" t="s">
        <v>13632</v>
      </c>
      <c r="C900" s="5" t="s">
        <v>170</v>
      </c>
      <c r="D900" s="5" t="s">
        <v>171</v>
      </c>
      <c r="E900" s="5" t="s">
        <v>29</v>
      </c>
      <c r="F900" s="7">
        <v>10</v>
      </c>
      <c r="G900" s="7">
        <v>15</v>
      </c>
      <c r="H900" s="5" t="s">
        <v>56</v>
      </c>
      <c r="I900" s="5" t="s">
        <v>108</v>
      </c>
      <c r="J900" s="5" t="s">
        <v>32</v>
      </c>
      <c r="K900" s="5" t="s">
        <v>13633</v>
      </c>
      <c r="L900" s="5" t="s">
        <v>13634</v>
      </c>
      <c r="M900" s="5" t="s">
        <v>53</v>
      </c>
      <c r="N900" s="5" t="s">
        <v>55</v>
      </c>
      <c r="O900" s="5" t="b">
        <f t="shared" ca="1" si="0"/>
        <v>1</v>
      </c>
      <c r="P900" s="5"/>
      <c r="Q900" s="5"/>
      <c r="R900" s="5"/>
      <c r="S900" s="5"/>
      <c r="T900" s="5"/>
      <c r="U900" s="5"/>
      <c r="V900" s="5"/>
      <c r="W900" s="5"/>
      <c r="X900" s="5"/>
      <c r="Y900" s="5"/>
      <c r="Z900" s="5"/>
      <c r="AA900" s="5"/>
      <c r="AB900" s="5"/>
      <c r="AC900" s="5"/>
      <c r="AD900" s="5"/>
      <c r="AE900" s="5"/>
    </row>
    <row r="901" spans="1:31" ht="21" customHeight="1">
      <c r="A901" s="5" t="s">
        <v>13635</v>
      </c>
      <c r="B901" s="5" t="s">
        <v>8423</v>
      </c>
      <c r="C901" s="5" t="s">
        <v>170</v>
      </c>
      <c r="D901" s="5" t="s">
        <v>171</v>
      </c>
      <c r="E901" s="5" t="s">
        <v>29</v>
      </c>
      <c r="F901" s="7">
        <v>10</v>
      </c>
      <c r="G901" s="7">
        <v>15</v>
      </c>
      <c r="H901" s="5" t="s">
        <v>56</v>
      </c>
      <c r="I901" s="5" t="s">
        <v>108</v>
      </c>
      <c r="J901" s="5" t="s">
        <v>87</v>
      </c>
      <c r="K901" s="5" t="s">
        <v>13640</v>
      </c>
      <c r="L901" s="5" t="s">
        <v>13641</v>
      </c>
      <c r="M901" s="5" t="s">
        <v>53</v>
      </c>
      <c r="N901" s="5" t="s">
        <v>55</v>
      </c>
      <c r="O901" s="5" t="b">
        <f t="shared" ca="1" si="0"/>
        <v>1</v>
      </c>
      <c r="P901" s="5"/>
      <c r="Q901" s="5"/>
      <c r="R901" s="5"/>
      <c r="S901" s="5"/>
      <c r="T901" s="5"/>
      <c r="U901" s="5"/>
      <c r="V901" s="5"/>
      <c r="W901" s="5"/>
      <c r="X901" s="5"/>
      <c r="Y901" s="5"/>
      <c r="Z901" s="5"/>
      <c r="AA901" s="5"/>
      <c r="AB901" s="5"/>
      <c r="AC901" s="5"/>
      <c r="AD901" s="5"/>
      <c r="AE901" s="5"/>
    </row>
    <row r="902" spans="1:31" ht="21" customHeight="1">
      <c r="A902" s="5" t="s">
        <v>277</v>
      </c>
      <c r="B902" s="5" t="s">
        <v>13645</v>
      </c>
      <c r="C902" s="5" t="s">
        <v>170</v>
      </c>
      <c r="D902" s="5" t="s">
        <v>171</v>
      </c>
      <c r="E902" s="5" t="s">
        <v>45</v>
      </c>
      <c r="F902" s="7">
        <v>10</v>
      </c>
      <c r="G902" s="7">
        <v>15</v>
      </c>
      <c r="H902" s="5" t="s">
        <v>56</v>
      </c>
      <c r="I902" s="5" t="s">
        <v>108</v>
      </c>
      <c r="J902" s="5" t="s">
        <v>1953</v>
      </c>
      <c r="K902" s="5" t="s">
        <v>13646</v>
      </c>
      <c r="L902" s="5" t="s">
        <v>13647</v>
      </c>
      <c r="M902" s="5" t="s">
        <v>37</v>
      </c>
      <c r="N902" s="5" t="s">
        <v>55</v>
      </c>
      <c r="O902" s="5" t="b">
        <f t="shared" ca="1" si="0"/>
        <v>1</v>
      </c>
      <c r="P902" s="5"/>
      <c r="Q902" s="5"/>
      <c r="R902" s="5"/>
      <c r="S902" s="5"/>
      <c r="T902" s="5"/>
      <c r="U902" s="5"/>
      <c r="V902" s="5"/>
      <c r="W902" s="5"/>
      <c r="X902" s="5"/>
      <c r="Y902" s="5"/>
      <c r="Z902" s="5"/>
      <c r="AA902" s="5"/>
      <c r="AB902" s="5"/>
      <c r="AC902" s="5"/>
      <c r="AD902" s="5"/>
      <c r="AE902" s="5"/>
    </row>
    <row r="903" spans="1:31" ht="21" customHeight="1">
      <c r="A903" s="5" t="s">
        <v>7050</v>
      </c>
      <c r="B903" s="5" t="s">
        <v>7134</v>
      </c>
      <c r="C903" s="5" t="s">
        <v>170</v>
      </c>
      <c r="D903" s="5" t="s">
        <v>435</v>
      </c>
      <c r="E903" s="5" t="s">
        <v>29</v>
      </c>
      <c r="F903" s="7">
        <v>10</v>
      </c>
      <c r="G903" s="7">
        <v>15</v>
      </c>
      <c r="H903" s="5" t="s">
        <v>56</v>
      </c>
      <c r="I903" s="5" t="s">
        <v>31</v>
      </c>
      <c r="J903" s="5" t="s">
        <v>110</v>
      </c>
      <c r="K903" s="5" t="s">
        <v>13651</v>
      </c>
      <c r="L903" s="5" t="s">
        <v>13652</v>
      </c>
      <c r="M903" s="5" t="s">
        <v>53</v>
      </c>
      <c r="N903" s="5" t="s">
        <v>55</v>
      </c>
      <c r="O903" s="5" t="b">
        <f t="shared" ca="1" si="0"/>
        <v>1</v>
      </c>
      <c r="P903" s="5"/>
      <c r="Q903" s="5"/>
      <c r="R903" s="5"/>
      <c r="S903" s="5"/>
      <c r="T903" s="5"/>
      <c r="U903" s="5"/>
      <c r="V903" s="5"/>
      <c r="W903" s="5"/>
      <c r="X903" s="5"/>
      <c r="Y903" s="5"/>
      <c r="Z903" s="5"/>
      <c r="AA903" s="5"/>
      <c r="AB903" s="5"/>
      <c r="AC903" s="5"/>
      <c r="AD903" s="5"/>
      <c r="AE903" s="5"/>
    </row>
    <row r="904" spans="1:31" ht="21" customHeight="1">
      <c r="A904" s="5" t="s">
        <v>13653</v>
      </c>
      <c r="B904" s="5" t="s">
        <v>8578</v>
      </c>
      <c r="C904" s="5" t="s">
        <v>170</v>
      </c>
      <c r="D904" s="5" t="s">
        <v>435</v>
      </c>
      <c r="E904" s="5" t="s">
        <v>29</v>
      </c>
      <c r="F904" s="7">
        <v>10</v>
      </c>
      <c r="G904" s="7">
        <v>20</v>
      </c>
      <c r="H904" s="5" t="s">
        <v>144</v>
      </c>
      <c r="I904" s="5" t="s">
        <v>108</v>
      </c>
      <c r="J904" s="5" t="s">
        <v>57</v>
      </c>
      <c r="K904" s="5" t="s">
        <v>8579</v>
      </c>
      <c r="L904" s="5" t="s">
        <v>13654</v>
      </c>
      <c r="M904" s="5" t="s">
        <v>53</v>
      </c>
      <c r="N904" s="5" t="s">
        <v>55</v>
      </c>
      <c r="O904" s="5" t="b">
        <f t="shared" ca="1" si="0"/>
        <v>1</v>
      </c>
      <c r="P904" s="5" t="b">
        <f t="shared" ref="P904:P906" ca="1" si="96">IFERROR(__xludf.DUMMYFUNCTION("REGEXMATCH(L904,""(?i)Java"")"),TRUE)</f>
        <v>1</v>
      </c>
      <c r="Q904" s="5"/>
      <c r="R904" s="5"/>
      <c r="S904" s="5"/>
      <c r="T904" s="5"/>
      <c r="U904" s="5"/>
      <c r="V904" s="5"/>
      <c r="W904" s="5"/>
      <c r="X904" s="5"/>
      <c r="Y904" s="5"/>
      <c r="Z904" s="5"/>
      <c r="AA904" s="5"/>
      <c r="AB904" s="5"/>
      <c r="AC904" s="5"/>
      <c r="AD904" s="5"/>
      <c r="AE904" s="5"/>
    </row>
    <row r="905" spans="1:31" ht="21" customHeight="1">
      <c r="A905" s="5" t="s">
        <v>396</v>
      </c>
      <c r="B905" s="5" t="s">
        <v>11141</v>
      </c>
      <c r="C905" s="5" t="s">
        <v>170</v>
      </c>
      <c r="D905" s="5" t="s">
        <v>435</v>
      </c>
      <c r="E905" s="5" t="s">
        <v>45</v>
      </c>
      <c r="F905" s="7">
        <v>10</v>
      </c>
      <c r="G905" s="7">
        <v>15</v>
      </c>
      <c r="H905" s="5" t="s">
        <v>56</v>
      </c>
      <c r="I905" s="5" t="s">
        <v>31</v>
      </c>
      <c r="J905" s="5" t="s">
        <v>68</v>
      </c>
      <c r="K905" s="5" t="s">
        <v>11142</v>
      </c>
      <c r="L905" s="5" t="s">
        <v>11143</v>
      </c>
      <c r="M905" s="5" t="s">
        <v>167</v>
      </c>
      <c r="N905" s="5" t="s">
        <v>55</v>
      </c>
      <c r="O905" s="5" t="b">
        <f t="shared" ca="1" si="0"/>
        <v>1</v>
      </c>
      <c r="P905" s="5" t="b">
        <f t="shared" ca="1" si="96"/>
        <v>1</v>
      </c>
      <c r="Q905" s="5"/>
      <c r="R905" s="5"/>
      <c r="S905" s="5"/>
      <c r="T905" s="5"/>
      <c r="U905" s="5"/>
      <c r="V905" s="5"/>
      <c r="W905" s="5"/>
      <c r="X905" s="5"/>
      <c r="Y905" s="5"/>
      <c r="Z905" s="5"/>
      <c r="AA905" s="5"/>
      <c r="AB905" s="5"/>
      <c r="AC905" s="5"/>
      <c r="AD905" s="5"/>
      <c r="AE905" s="5"/>
    </row>
    <row r="906" spans="1:31" ht="21" customHeight="1">
      <c r="A906" s="5" t="s">
        <v>396</v>
      </c>
      <c r="B906" s="5" t="s">
        <v>11120</v>
      </c>
      <c r="C906" s="5" t="s">
        <v>170</v>
      </c>
      <c r="D906" s="5" t="s">
        <v>435</v>
      </c>
      <c r="E906" s="5" t="s">
        <v>29</v>
      </c>
      <c r="F906" s="7">
        <v>10</v>
      </c>
      <c r="G906" s="7">
        <v>15</v>
      </c>
      <c r="H906" s="5" t="s">
        <v>56</v>
      </c>
      <c r="I906" s="5" t="s">
        <v>108</v>
      </c>
      <c r="J906" s="5" t="s">
        <v>57</v>
      </c>
      <c r="K906" s="5" t="s">
        <v>11123</v>
      </c>
      <c r="L906" s="5" t="s">
        <v>11124</v>
      </c>
      <c r="M906" s="5" t="s">
        <v>37</v>
      </c>
      <c r="N906" s="5" t="s">
        <v>38</v>
      </c>
      <c r="O906" s="5" t="b">
        <f t="shared" ca="1" si="0"/>
        <v>1</v>
      </c>
      <c r="P906" s="5" t="b">
        <f t="shared" ca="1" si="96"/>
        <v>1</v>
      </c>
      <c r="Q906" s="5"/>
      <c r="R906" s="5"/>
      <c r="S906" s="5"/>
      <c r="T906" s="5"/>
      <c r="U906" s="5"/>
      <c r="V906" s="5"/>
      <c r="W906" s="5"/>
      <c r="X906" s="5"/>
      <c r="Y906" s="5"/>
      <c r="Z906" s="5"/>
      <c r="AA906" s="5"/>
      <c r="AB906" s="5"/>
      <c r="AC906" s="5"/>
      <c r="AD906" s="5"/>
      <c r="AE906" s="5"/>
    </row>
    <row r="907" spans="1:31" ht="21" customHeight="1">
      <c r="A907" s="5" t="s">
        <v>12213</v>
      </c>
      <c r="B907" s="5" t="s">
        <v>12215</v>
      </c>
      <c r="C907" s="5" t="s">
        <v>170</v>
      </c>
      <c r="D907" s="5" t="s">
        <v>435</v>
      </c>
      <c r="E907" s="5" t="s">
        <v>45</v>
      </c>
      <c r="F907" s="7">
        <v>10</v>
      </c>
      <c r="G907" s="7">
        <v>15</v>
      </c>
      <c r="H907" s="5" t="s">
        <v>56</v>
      </c>
      <c r="I907" s="5" t="s">
        <v>66</v>
      </c>
      <c r="J907" s="5" t="s">
        <v>430</v>
      </c>
      <c r="K907" s="5" t="s">
        <v>12218</v>
      </c>
      <c r="L907" s="5" t="s">
        <v>12220</v>
      </c>
      <c r="M907" s="5" t="s">
        <v>53</v>
      </c>
      <c r="N907" s="5" t="s">
        <v>38</v>
      </c>
      <c r="O907" s="5" t="b">
        <f t="shared" ca="1" si="0"/>
        <v>1</v>
      </c>
      <c r="P907" s="5"/>
      <c r="Q907" s="5"/>
      <c r="R907" s="5"/>
      <c r="S907" s="5"/>
      <c r="T907" s="5"/>
      <c r="U907" s="5"/>
      <c r="V907" s="5"/>
      <c r="W907" s="5"/>
      <c r="X907" s="5"/>
      <c r="Y907" s="5"/>
      <c r="Z907" s="5"/>
      <c r="AA907" s="5"/>
      <c r="AB907" s="5"/>
      <c r="AC907" s="5"/>
      <c r="AD907" s="5"/>
      <c r="AE907" s="5"/>
    </row>
    <row r="908" spans="1:31" ht="21" customHeight="1">
      <c r="A908" s="5" t="s">
        <v>277</v>
      </c>
      <c r="B908" s="5" t="s">
        <v>13671</v>
      </c>
      <c r="C908" s="5" t="s">
        <v>170</v>
      </c>
      <c r="D908" s="5" t="s">
        <v>435</v>
      </c>
      <c r="E908" s="5" t="s">
        <v>45</v>
      </c>
      <c r="F908" s="7">
        <v>10</v>
      </c>
      <c r="G908" s="7">
        <v>20</v>
      </c>
      <c r="H908" s="5" t="s">
        <v>144</v>
      </c>
      <c r="I908" s="5" t="s">
        <v>108</v>
      </c>
      <c r="J908" s="5" t="s">
        <v>134</v>
      </c>
      <c r="K908" s="5" t="s">
        <v>2488</v>
      </c>
      <c r="L908" s="5" t="s">
        <v>13672</v>
      </c>
      <c r="M908" s="5" t="s">
        <v>42</v>
      </c>
      <c r="N908" s="5" t="s">
        <v>55</v>
      </c>
      <c r="O908" s="5" t="b">
        <f t="shared" ca="1" si="0"/>
        <v>1</v>
      </c>
      <c r="P908" s="5"/>
      <c r="Q908" s="5"/>
      <c r="R908" s="5"/>
      <c r="S908" s="5"/>
      <c r="T908" s="5"/>
      <c r="U908" s="5"/>
      <c r="V908" s="5"/>
      <c r="W908" s="5"/>
      <c r="X908" s="5"/>
      <c r="Y908" s="5"/>
      <c r="Z908" s="5"/>
      <c r="AA908" s="5"/>
      <c r="AB908" s="5"/>
      <c r="AC908" s="5"/>
      <c r="AD908" s="5"/>
      <c r="AE908" s="5"/>
    </row>
    <row r="909" spans="1:31" ht="21" customHeight="1">
      <c r="A909" s="5" t="s">
        <v>11906</v>
      </c>
      <c r="B909" s="5" t="s">
        <v>11907</v>
      </c>
      <c r="C909" s="5" t="s">
        <v>170</v>
      </c>
      <c r="D909" s="5" t="s">
        <v>435</v>
      </c>
      <c r="E909" s="5" t="s">
        <v>29</v>
      </c>
      <c r="F909" s="7">
        <v>10</v>
      </c>
      <c r="G909" s="7">
        <v>20</v>
      </c>
      <c r="H909" s="5" t="s">
        <v>144</v>
      </c>
      <c r="I909" s="5" t="s">
        <v>31</v>
      </c>
      <c r="J909" s="5" t="s">
        <v>1047</v>
      </c>
      <c r="K909" s="5" t="s">
        <v>381</v>
      </c>
      <c r="L909" s="5" t="s">
        <v>11910</v>
      </c>
      <c r="M909" s="5" t="s">
        <v>37</v>
      </c>
      <c r="N909" s="5" t="s">
        <v>55</v>
      </c>
      <c r="O909" s="5" t="b">
        <f t="shared" ca="1" si="0"/>
        <v>1</v>
      </c>
      <c r="P909" s="5" t="b">
        <f ca="1">IFERROR(__xludf.DUMMYFUNCTION("REGEXMATCH(L909,""(?i)Java"")"),TRUE)</f>
        <v>1</v>
      </c>
      <c r="Q909" s="5"/>
      <c r="R909" s="5"/>
      <c r="S909" s="5"/>
      <c r="T909" s="5"/>
      <c r="U909" s="5"/>
      <c r="V909" s="5"/>
      <c r="W909" s="5"/>
      <c r="X909" s="5"/>
      <c r="Y909" s="5"/>
      <c r="Z909" s="5"/>
      <c r="AA909" s="5"/>
      <c r="AB909" s="5"/>
      <c r="AC909" s="5"/>
      <c r="AD909" s="5"/>
      <c r="AE909" s="5"/>
    </row>
    <row r="910" spans="1:31" ht="21" customHeight="1">
      <c r="A910" s="5" t="s">
        <v>277</v>
      </c>
      <c r="B910" s="5" t="s">
        <v>13681</v>
      </c>
      <c r="C910" s="5" t="s">
        <v>170</v>
      </c>
      <c r="D910" s="5" t="s">
        <v>435</v>
      </c>
      <c r="E910" s="5" t="s">
        <v>29</v>
      </c>
      <c r="F910" s="7">
        <v>10</v>
      </c>
      <c r="G910" s="7">
        <v>12</v>
      </c>
      <c r="H910" s="5" t="s">
        <v>360</v>
      </c>
      <c r="I910" s="5" t="s">
        <v>108</v>
      </c>
      <c r="J910" s="5" t="s">
        <v>126</v>
      </c>
      <c r="K910" s="5" t="s">
        <v>13683</v>
      </c>
      <c r="L910" s="9" t="s">
        <v>47</v>
      </c>
      <c r="M910" s="5" t="s">
        <v>37</v>
      </c>
      <c r="N910" s="5" t="s">
        <v>55</v>
      </c>
      <c r="O910" s="5" t="b">
        <f t="shared" ca="1" si="0"/>
        <v>1</v>
      </c>
      <c r="P910" s="9"/>
      <c r="Q910" s="5"/>
      <c r="R910" s="5"/>
      <c r="S910" s="5"/>
      <c r="T910" s="5"/>
      <c r="U910" s="5"/>
      <c r="V910" s="5"/>
      <c r="W910" s="5"/>
      <c r="X910" s="5"/>
      <c r="Y910" s="5"/>
      <c r="Z910" s="5"/>
      <c r="AA910" s="5"/>
      <c r="AB910" s="5"/>
      <c r="AC910" s="5"/>
      <c r="AD910" s="5"/>
      <c r="AE910" s="5"/>
    </row>
    <row r="911" spans="1:31" ht="21" customHeight="1">
      <c r="A911" s="5" t="s">
        <v>2893</v>
      </c>
      <c r="B911" s="5" t="s">
        <v>10847</v>
      </c>
      <c r="C911" s="5" t="s">
        <v>170</v>
      </c>
      <c r="D911" s="5" t="s">
        <v>1759</v>
      </c>
      <c r="E911" s="5" t="s">
        <v>29</v>
      </c>
      <c r="F911" s="7">
        <v>10</v>
      </c>
      <c r="G911" s="7">
        <v>15</v>
      </c>
      <c r="H911" s="5" t="s">
        <v>56</v>
      </c>
      <c r="I911" s="5" t="s">
        <v>66</v>
      </c>
      <c r="J911" s="5" t="s">
        <v>110</v>
      </c>
      <c r="K911" s="5" t="s">
        <v>10848</v>
      </c>
      <c r="L911" s="5" t="s">
        <v>10849</v>
      </c>
      <c r="M911" s="5" t="s">
        <v>53</v>
      </c>
      <c r="N911" s="5" t="s">
        <v>55</v>
      </c>
      <c r="O911" s="5" t="b">
        <f t="shared" ca="1" si="0"/>
        <v>1</v>
      </c>
      <c r="P911" s="5"/>
      <c r="Q911" s="5"/>
      <c r="R911" s="5"/>
      <c r="S911" s="5"/>
      <c r="T911" s="5"/>
      <c r="U911" s="5"/>
      <c r="V911" s="5"/>
      <c r="W911" s="5"/>
      <c r="X911" s="5"/>
      <c r="Y911" s="5"/>
      <c r="Z911" s="5"/>
      <c r="AA911" s="5"/>
      <c r="AB911" s="5"/>
      <c r="AC911" s="5"/>
      <c r="AD911" s="5"/>
      <c r="AE911" s="5"/>
    </row>
    <row r="912" spans="1:31" ht="21" customHeight="1">
      <c r="A912" s="5" t="s">
        <v>12917</v>
      </c>
      <c r="B912" s="5" t="s">
        <v>13690</v>
      </c>
      <c r="C912" s="5" t="s">
        <v>170</v>
      </c>
      <c r="D912" s="5" t="s">
        <v>1759</v>
      </c>
      <c r="E912" s="5" t="s">
        <v>45</v>
      </c>
      <c r="F912" s="7">
        <v>10</v>
      </c>
      <c r="G912" s="7">
        <v>18</v>
      </c>
      <c r="H912" s="5" t="s">
        <v>964</v>
      </c>
      <c r="I912" s="5" t="s">
        <v>108</v>
      </c>
      <c r="J912" s="5" t="s">
        <v>76</v>
      </c>
      <c r="K912" s="5" t="s">
        <v>13691</v>
      </c>
      <c r="L912" s="5" t="s">
        <v>13692</v>
      </c>
      <c r="M912" s="5" t="s">
        <v>53</v>
      </c>
      <c r="N912" s="5" t="s">
        <v>271</v>
      </c>
      <c r="O912" s="5" t="b">
        <f t="shared" ca="1" si="0"/>
        <v>1</v>
      </c>
      <c r="P912" s="5"/>
      <c r="Q912" s="5"/>
      <c r="R912" s="5"/>
      <c r="S912" s="5"/>
      <c r="T912" s="5"/>
      <c r="U912" s="5"/>
      <c r="V912" s="5"/>
      <c r="W912" s="5"/>
      <c r="X912" s="5"/>
      <c r="Y912" s="5"/>
      <c r="Z912" s="5"/>
      <c r="AA912" s="5"/>
      <c r="AB912" s="5"/>
      <c r="AC912" s="5"/>
      <c r="AD912" s="5"/>
      <c r="AE912" s="5"/>
    </row>
    <row r="913" spans="1:31" ht="21" customHeight="1">
      <c r="A913" s="5" t="s">
        <v>277</v>
      </c>
      <c r="B913" s="5" t="s">
        <v>4228</v>
      </c>
      <c r="C913" s="5" t="s">
        <v>170</v>
      </c>
      <c r="D913" s="5" t="s">
        <v>1759</v>
      </c>
      <c r="E913" s="5" t="s">
        <v>29</v>
      </c>
      <c r="F913" s="7">
        <v>10</v>
      </c>
      <c r="G913" s="7">
        <v>15</v>
      </c>
      <c r="H913" s="5" t="s">
        <v>56</v>
      </c>
      <c r="I913" s="5" t="s">
        <v>108</v>
      </c>
      <c r="J913" s="5" t="s">
        <v>48</v>
      </c>
      <c r="K913" s="5" t="s">
        <v>13697</v>
      </c>
      <c r="L913" s="5" t="s">
        <v>13698</v>
      </c>
      <c r="M913" s="5" t="s">
        <v>1599</v>
      </c>
      <c r="N913" s="5" t="s">
        <v>38</v>
      </c>
      <c r="O913" s="5" t="b">
        <f t="shared" ca="1" si="0"/>
        <v>1</v>
      </c>
      <c r="P913" s="5"/>
      <c r="Q913" s="5"/>
      <c r="R913" s="5"/>
      <c r="S913" s="5"/>
      <c r="T913" s="5"/>
      <c r="U913" s="5"/>
      <c r="V913" s="5"/>
      <c r="W913" s="5"/>
      <c r="X913" s="5"/>
      <c r="Y913" s="5"/>
      <c r="Z913" s="5"/>
      <c r="AA913" s="5"/>
      <c r="AB913" s="5"/>
      <c r="AC913" s="5"/>
      <c r="AD913" s="5"/>
      <c r="AE913" s="5"/>
    </row>
    <row r="914" spans="1:31" ht="21" customHeight="1">
      <c r="A914" s="5" t="s">
        <v>7050</v>
      </c>
      <c r="B914" s="5" t="s">
        <v>13700</v>
      </c>
      <c r="C914" s="5" t="s">
        <v>170</v>
      </c>
      <c r="D914" s="5" t="s">
        <v>1759</v>
      </c>
      <c r="E914" s="5" t="s">
        <v>45</v>
      </c>
      <c r="F914" s="7">
        <v>10</v>
      </c>
      <c r="G914" s="7">
        <v>15</v>
      </c>
      <c r="H914" s="5" t="s">
        <v>56</v>
      </c>
      <c r="I914" s="5" t="s">
        <v>108</v>
      </c>
      <c r="J914" s="5" t="s">
        <v>5354</v>
      </c>
      <c r="K914" s="5" t="s">
        <v>13701</v>
      </c>
      <c r="L914" s="5" t="s">
        <v>13703</v>
      </c>
      <c r="M914" s="5" t="s">
        <v>42</v>
      </c>
      <c r="N914" s="5" t="s">
        <v>55</v>
      </c>
      <c r="O914" s="5" t="b">
        <f t="shared" ca="1" si="0"/>
        <v>1</v>
      </c>
      <c r="P914" s="5"/>
      <c r="Q914" s="5"/>
      <c r="R914" s="5"/>
      <c r="S914" s="5"/>
      <c r="T914" s="5"/>
      <c r="U914" s="5"/>
      <c r="V914" s="5"/>
      <c r="W914" s="5"/>
      <c r="X914" s="5"/>
      <c r="Y914" s="5"/>
      <c r="Z914" s="5"/>
      <c r="AA914" s="5"/>
      <c r="AB914" s="5"/>
      <c r="AC914" s="5"/>
      <c r="AD914" s="5"/>
      <c r="AE914" s="5"/>
    </row>
    <row r="915" spans="1:31" ht="21" customHeight="1">
      <c r="A915" s="5" t="s">
        <v>396</v>
      </c>
      <c r="B915" s="5" t="s">
        <v>11782</v>
      </c>
      <c r="C915" s="5" t="s">
        <v>170</v>
      </c>
      <c r="D915" s="5" t="s">
        <v>1759</v>
      </c>
      <c r="E915" s="5" t="s">
        <v>45</v>
      </c>
      <c r="F915" s="7">
        <v>10</v>
      </c>
      <c r="G915" s="7">
        <v>18</v>
      </c>
      <c r="H915" s="5" t="s">
        <v>964</v>
      </c>
      <c r="I915" s="5" t="s">
        <v>108</v>
      </c>
      <c r="J915" s="5" t="s">
        <v>11783</v>
      </c>
      <c r="K915" s="5" t="s">
        <v>11784</v>
      </c>
      <c r="L915" s="5" t="s">
        <v>11785</v>
      </c>
      <c r="M915" s="5" t="s">
        <v>1599</v>
      </c>
      <c r="N915" s="5" t="s">
        <v>55</v>
      </c>
      <c r="O915" s="5" t="b">
        <f t="shared" ca="1" si="0"/>
        <v>1</v>
      </c>
      <c r="P915" s="5" t="b">
        <f ca="1">IFERROR(__xludf.DUMMYFUNCTION("REGEXMATCH(L915,""(?i)Java"")"),TRUE)</f>
        <v>1</v>
      </c>
      <c r="Q915" s="5"/>
      <c r="R915" s="5"/>
      <c r="S915" s="5"/>
      <c r="T915" s="5"/>
      <c r="U915" s="5"/>
      <c r="V915" s="5"/>
      <c r="W915" s="5"/>
      <c r="X915" s="5"/>
      <c r="Y915" s="5"/>
      <c r="Z915" s="5"/>
      <c r="AA915" s="5"/>
      <c r="AB915" s="5"/>
      <c r="AC915" s="5"/>
      <c r="AD915" s="5"/>
      <c r="AE915" s="5"/>
    </row>
    <row r="916" spans="1:31" ht="21" customHeight="1">
      <c r="A916" s="5" t="s">
        <v>13709</v>
      </c>
      <c r="B916" s="5" t="s">
        <v>13711</v>
      </c>
      <c r="C916" s="5" t="s">
        <v>170</v>
      </c>
      <c r="D916" s="5" t="s">
        <v>1759</v>
      </c>
      <c r="E916" s="5" t="s">
        <v>29</v>
      </c>
      <c r="F916" s="7">
        <v>10</v>
      </c>
      <c r="G916" s="7">
        <v>25</v>
      </c>
      <c r="H916" s="5" t="s">
        <v>2463</v>
      </c>
      <c r="I916" s="5" t="s">
        <v>66</v>
      </c>
      <c r="J916" s="5" t="s">
        <v>2015</v>
      </c>
      <c r="K916" s="5" t="s">
        <v>381</v>
      </c>
      <c r="L916" s="5" t="s">
        <v>13715</v>
      </c>
      <c r="M916" s="5" t="s">
        <v>53</v>
      </c>
      <c r="N916" s="5" t="s">
        <v>55</v>
      </c>
      <c r="O916" s="5" t="b">
        <f t="shared" ca="1" si="0"/>
        <v>1</v>
      </c>
      <c r="P916" s="5"/>
      <c r="Q916" s="5"/>
      <c r="R916" s="5"/>
      <c r="S916" s="5"/>
      <c r="T916" s="5"/>
      <c r="U916" s="5"/>
      <c r="V916" s="5"/>
      <c r="W916" s="5"/>
      <c r="X916" s="5"/>
      <c r="Y916" s="5"/>
      <c r="Z916" s="5"/>
      <c r="AA916" s="5"/>
      <c r="AB916" s="5"/>
      <c r="AC916" s="5"/>
      <c r="AD916" s="5"/>
      <c r="AE916" s="5"/>
    </row>
    <row r="917" spans="1:31" ht="21" customHeight="1">
      <c r="A917" s="5" t="s">
        <v>3523</v>
      </c>
      <c r="B917" s="5" t="s">
        <v>6921</v>
      </c>
      <c r="C917" s="5" t="s">
        <v>170</v>
      </c>
      <c r="D917" s="5" t="s">
        <v>378</v>
      </c>
      <c r="E917" s="5" t="s">
        <v>45</v>
      </c>
      <c r="F917" s="7">
        <v>10</v>
      </c>
      <c r="G917" s="7">
        <v>18</v>
      </c>
      <c r="H917" s="5" t="s">
        <v>964</v>
      </c>
      <c r="I917" s="5" t="s">
        <v>108</v>
      </c>
      <c r="J917" s="5" t="s">
        <v>57</v>
      </c>
      <c r="K917" s="5" t="s">
        <v>6922</v>
      </c>
      <c r="L917" s="5" t="s">
        <v>13723</v>
      </c>
      <c r="M917" s="5" t="s">
        <v>37</v>
      </c>
      <c r="N917" s="5" t="s">
        <v>55</v>
      </c>
      <c r="O917" s="5" t="b">
        <f t="shared" ca="1" si="0"/>
        <v>1</v>
      </c>
      <c r="P917" s="5"/>
      <c r="Q917" s="5"/>
      <c r="R917" s="5"/>
      <c r="S917" s="5"/>
      <c r="T917" s="5"/>
      <c r="U917" s="5"/>
      <c r="V917" s="5"/>
      <c r="W917" s="5"/>
      <c r="X917" s="5"/>
      <c r="Y917" s="5"/>
      <c r="Z917" s="5"/>
      <c r="AA917" s="5"/>
      <c r="AB917" s="5"/>
      <c r="AC917" s="5"/>
      <c r="AD917" s="5"/>
      <c r="AE917" s="5"/>
    </row>
    <row r="918" spans="1:31" ht="21" customHeight="1">
      <c r="A918" s="5" t="s">
        <v>13725</v>
      </c>
      <c r="B918" s="5" t="s">
        <v>10567</v>
      </c>
      <c r="C918" s="5" t="s">
        <v>170</v>
      </c>
      <c r="D918" s="5" t="s">
        <v>378</v>
      </c>
      <c r="E918" s="5" t="s">
        <v>45</v>
      </c>
      <c r="F918" s="7">
        <v>10</v>
      </c>
      <c r="G918" s="7">
        <v>17</v>
      </c>
      <c r="H918" s="5" t="s">
        <v>4014</v>
      </c>
      <c r="I918" s="5" t="s">
        <v>108</v>
      </c>
      <c r="J918" s="5" t="s">
        <v>57</v>
      </c>
      <c r="K918" s="5" t="s">
        <v>13727</v>
      </c>
      <c r="L918" s="5" t="s">
        <v>13728</v>
      </c>
      <c r="M918" s="5" t="s">
        <v>53</v>
      </c>
      <c r="N918" s="5" t="s">
        <v>55</v>
      </c>
      <c r="O918" s="5" t="b">
        <f t="shared" ca="1" si="0"/>
        <v>1</v>
      </c>
      <c r="P918" s="5"/>
      <c r="Q918" s="5"/>
      <c r="R918" s="5"/>
      <c r="S918" s="5"/>
      <c r="T918" s="5"/>
      <c r="U918" s="5"/>
      <c r="V918" s="5"/>
      <c r="W918" s="5"/>
      <c r="X918" s="5"/>
      <c r="Y918" s="5"/>
      <c r="Z918" s="5"/>
      <c r="AA918" s="5"/>
      <c r="AB918" s="5"/>
      <c r="AC918" s="5"/>
      <c r="AD918" s="5"/>
      <c r="AE918" s="5"/>
    </row>
    <row r="919" spans="1:31" ht="21" customHeight="1">
      <c r="A919" s="5" t="s">
        <v>13734</v>
      </c>
      <c r="B919" s="5" t="s">
        <v>13735</v>
      </c>
      <c r="C919" s="5" t="s">
        <v>170</v>
      </c>
      <c r="D919" s="5" t="s">
        <v>378</v>
      </c>
      <c r="E919" s="5" t="s">
        <v>45</v>
      </c>
      <c r="F919" s="7">
        <v>10</v>
      </c>
      <c r="G919" s="7">
        <v>15</v>
      </c>
      <c r="H919" s="5" t="s">
        <v>56</v>
      </c>
      <c r="I919" s="5" t="s">
        <v>108</v>
      </c>
      <c r="J919" s="5" t="s">
        <v>686</v>
      </c>
      <c r="K919" s="9" t="s">
        <v>47</v>
      </c>
      <c r="L919" s="5" t="s">
        <v>13736</v>
      </c>
      <c r="M919" s="5" t="s">
        <v>100</v>
      </c>
      <c r="N919" s="5" t="s">
        <v>55</v>
      </c>
      <c r="O919" s="5" t="b">
        <f t="shared" ca="1" si="0"/>
        <v>1</v>
      </c>
      <c r="P919" s="5"/>
      <c r="Q919" s="5"/>
      <c r="R919" s="5"/>
      <c r="S919" s="5"/>
      <c r="T919" s="5"/>
      <c r="U919" s="5"/>
      <c r="V919" s="5"/>
      <c r="W919" s="5"/>
      <c r="X919" s="5"/>
      <c r="Y919" s="5"/>
      <c r="Z919" s="5"/>
      <c r="AA919" s="5"/>
      <c r="AB919" s="5"/>
      <c r="AC919" s="5"/>
      <c r="AD919" s="5"/>
      <c r="AE919" s="5"/>
    </row>
    <row r="920" spans="1:31" ht="21" customHeight="1">
      <c r="A920" s="5" t="s">
        <v>277</v>
      </c>
      <c r="B920" s="5" t="s">
        <v>13738</v>
      </c>
      <c r="C920" s="5" t="s">
        <v>170</v>
      </c>
      <c r="D920" s="5" t="s">
        <v>378</v>
      </c>
      <c r="E920" s="5" t="s">
        <v>45</v>
      </c>
      <c r="F920" s="7">
        <v>10</v>
      </c>
      <c r="G920" s="7">
        <v>15</v>
      </c>
      <c r="H920" s="5" t="s">
        <v>56</v>
      </c>
      <c r="I920" s="5" t="s">
        <v>108</v>
      </c>
      <c r="J920" s="5" t="s">
        <v>844</v>
      </c>
      <c r="K920" s="5" t="s">
        <v>381</v>
      </c>
      <c r="L920" s="5" t="s">
        <v>13740</v>
      </c>
      <c r="M920" s="5" t="s">
        <v>53</v>
      </c>
      <c r="N920" s="5" t="s">
        <v>55</v>
      </c>
      <c r="O920" s="5" t="b">
        <f t="shared" ca="1" si="0"/>
        <v>1</v>
      </c>
      <c r="P920" s="5"/>
      <c r="Q920" s="5"/>
      <c r="R920" s="5"/>
      <c r="S920" s="5"/>
      <c r="T920" s="5"/>
      <c r="U920" s="5"/>
      <c r="V920" s="5"/>
      <c r="W920" s="5"/>
      <c r="X920" s="5"/>
      <c r="Y920" s="5"/>
      <c r="Z920" s="5"/>
      <c r="AA920" s="5"/>
      <c r="AB920" s="5"/>
      <c r="AC920" s="5"/>
      <c r="AD920" s="5"/>
      <c r="AE920" s="5"/>
    </row>
    <row r="921" spans="1:31" ht="21" customHeight="1">
      <c r="A921" s="5" t="s">
        <v>11168</v>
      </c>
      <c r="B921" s="5" t="s">
        <v>11169</v>
      </c>
      <c r="C921" s="5" t="s">
        <v>170</v>
      </c>
      <c r="D921" s="5" t="s">
        <v>378</v>
      </c>
      <c r="E921" s="5" t="s">
        <v>45</v>
      </c>
      <c r="F921" s="7">
        <v>10</v>
      </c>
      <c r="G921" s="7">
        <v>20</v>
      </c>
      <c r="H921" s="5" t="s">
        <v>144</v>
      </c>
      <c r="I921" s="5" t="s">
        <v>108</v>
      </c>
      <c r="J921" s="5" t="s">
        <v>110</v>
      </c>
      <c r="K921" s="5" t="s">
        <v>11170</v>
      </c>
      <c r="L921" s="5" t="s">
        <v>11171</v>
      </c>
      <c r="M921" s="5" t="s">
        <v>42</v>
      </c>
      <c r="N921" s="5" t="s">
        <v>237</v>
      </c>
      <c r="O921" s="5" t="b">
        <f t="shared" ca="1" si="0"/>
        <v>1</v>
      </c>
      <c r="P921" s="5"/>
      <c r="Q921" s="5"/>
      <c r="R921" s="5"/>
      <c r="S921" s="5"/>
      <c r="T921" s="5"/>
      <c r="U921" s="5"/>
      <c r="V921" s="5"/>
      <c r="W921" s="5"/>
      <c r="X921" s="5"/>
      <c r="Y921" s="5"/>
      <c r="Z921" s="5"/>
      <c r="AA921" s="5"/>
      <c r="AB921" s="5"/>
      <c r="AC921" s="5"/>
      <c r="AD921" s="5"/>
      <c r="AE921" s="5"/>
    </row>
    <row r="922" spans="1:31" ht="21" customHeight="1">
      <c r="A922" s="5" t="s">
        <v>277</v>
      </c>
      <c r="B922" s="5" t="s">
        <v>13747</v>
      </c>
      <c r="C922" s="5" t="s">
        <v>170</v>
      </c>
      <c r="D922" s="5" t="s">
        <v>378</v>
      </c>
      <c r="E922" s="5" t="s">
        <v>29</v>
      </c>
      <c r="F922" s="7">
        <v>10</v>
      </c>
      <c r="G922" s="7">
        <v>20</v>
      </c>
      <c r="H922" s="5" t="s">
        <v>144</v>
      </c>
      <c r="I922" s="5" t="s">
        <v>66</v>
      </c>
      <c r="J922" s="5" t="s">
        <v>644</v>
      </c>
      <c r="K922" s="5" t="s">
        <v>13748</v>
      </c>
      <c r="L922" s="5" t="s">
        <v>13750</v>
      </c>
      <c r="M922" s="5" t="s">
        <v>53</v>
      </c>
      <c r="N922" s="5" t="s">
        <v>55</v>
      </c>
      <c r="O922" s="5" t="b">
        <f t="shared" ca="1" si="0"/>
        <v>1</v>
      </c>
      <c r="P922" s="5"/>
      <c r="Q922" s="5"/>
      <c r="R922" s="5"/>
      <c r="S922" s="5"/>
      <c r="T922" s="5"/>
      <c r="U922" s="5"/>
      <c r="V922" s="5"/>
      <c r="W922" s="5"/>
      <c r="X922" s="5"/>
      <c r="Y922" s="5"/>
      <c r="Z922" s="5"/>
      <c r="AA922" s="5"/>
      <c r="AB922" s="5"/>
      <c r="AC922" s="5"/>
      <c r="AD922" s="5"/>
      <c r="AE922" s="5"/>
    </row>
    <row r="923" spans="1:31" ht="21" customHeight="1">
      <c r="A923" s="5" t="s">
        <v>13752</v>
      </c>
      <c r="B923" s="5" t="s">
        <v>10987</v>
      </c>
      <c r="C923" s="5" t="s">
        <v>170</v>
      </c>
      <c r="D923" s="5" t="s">
        <v>378</v>
      </c>
      <c r="E923" s="5" t="s">
        <v>45</v>
      </c>
      <c r="F923" s="7">
        <v>10</v>
      </c>
      <c r="G923" s="7">
        <v>18</v>
      </c>
      <c r="H923" s="5" t="s">
        <v>964</v>
      </c>
      <c r="I923" s="5" t="s">
        <v>108</v>
      </c>
      <c r="J923" s="5" t="s">
        <v>57</v>
      </c>
      <c r="K923" s="5" t="s">
        <v>10990</v>
      </c>
      <c r="L923" s="9" t="s">
        <v>47</v>
      </c>
      <c r="M923" s="5" t="s">
        <v>53</v>
      </c>
      <c r="N923" s="5" t="s">
        <v>55</v>
      </c>
      <c r="O923" s="5" t="b">
        <f t="shared" ca="1" si="0"/>
        <v>1</v>
      </c>
      <c r="P923" s="9"/>
      <c r="Q923" s="5"/>
      <c r="R923" s="5"/>
      <c r="S923" s="5"/>
      <c r="T923" s="5"/>
      <c r="U923" s="5"/>
      <c r="V923" s="5"/>
      <c r="W923" s="5"/>
      <c r="X923" s="5"/>
      <c r="Y923" s="5"/>
      <c r="Z923" s="5"/>
      <c r="AA923" s="5"/>
      <c r="AB923" s="5"/>
      <c r="AC923" s="5"/>
      <c r="AD923" s="5"/>
      <c r="AE923" s="5"/>
    </row>
    <row r="924" spans="1:31" ht="21" customHeight="1">
      <c r="A924" s="5" t="s">
        <v>3523</v>
      </c>
      <c r="B924" s="5" t="s">
        <v>8053</v>
      </c>
      <c r="C924" s="5" t="s">
        <v>170</v>
      </c>
      <c r="D924" s="5" t="s">
        <v>378</v>
      </c>
      <c r="E924" s="5" t="s">
        <v>45</v>
      </c>
      <c r="F924" s="7">
        <v>10</v>
      </c>
      <c r="G924" s="7">
        <v>15</v>
      </c>
      <c r="H924" s="5" t="s">
        <v>56</v>
      </c>
      <c r="I924" s="5" t="s">
        <v>108</v>
      </c>
      <c r="J924" s="5" t="s">
        <v>57</v>
      </c>
      <c r="K924" s="5" t="s">
        <v>13754</v>
      </c>
      <c r="L924" s="5" t="s">
        <v>13755</v>
      </c>
      <c r="M924" s="5" t="s">
        <v>37</v>
      </c>
      <c r="N924" s="5" t="s">
        <v>55</v>
      </c>
      <c r="O924" s="5" t="b">
        <f t="shared" ca="1" si="0"/>
        <v>1</v>
      </c>
      <c r="P924" s="5"/>
      <c r="Q924" s="5"/>
      <c r="R924" s="5"/>
      <c r="S924" s="5"/>
      <c r="T924" s="5"/>
      <c r="U924" s="5"/>
      <c r="V924" s="5"/>
      <c r="W924" s="5"/>
      <c r="X924" s="5"/>
      <c r="Y924" s="5"/>
      <c r="Z924" s="5"/>
      <c r="AA924" s="5"/>
      <c r="AB924" s="5"/>
      <c r="AC924" s="5"/>
      <c r="AD924" s="5"/>
      <c r="AE924" s="5"/>
    </row>
    <row r="925" spans="1:31" ht="21" customHeight="1">
      <c r="A925" s="5" t="s">
        <v>13757</v>
      </c>
      <c r="B925" s="5" t="s">
        <v>5685</v>
      </c>
      <c r="C925" s="5" t="s">
        <v>170</v>
      </c>
      <c r="D925" s="5" t="s">
        <v>378</v>
      </c>
      <c r="E925" s="5" t="s">
        <v>45</v>
      </c>
      <c r="F925" s="7">
        <v>10</v>
      </c>
      <c r="G925" s="7">
        <v>15</v>
      </c>
      <c r="H925" s="5" t="s">
        <v>56</v>
      </c>
      <c r="I925" s="5" t="s">
        <v>125</v>
      </c>
      <c r="J925" s="5" t="s">
        <v>57</v>
      </c>
      <c r="K925" s="5" t="s">
        <v>9032</v>
      </c>
      <c r="L925" s="5" t="s">
        <v>13758</v>
      </c>
      <c r="M925" s="5" t="s">
        <v>167</v>
      </c>
      <c r="N925" s="5" t="s">
        <v>44</v>
      </c>
      <c r="O925" s="5" t="b">
        <f t="shared" ca="1" si="0"/>
        <v>1</v>
      </c>
      <c r="P925" s="5" t="b">
        <f t="shared" ref="P925:P931" ca="1" si="97">IFERROR(__xludf.DUMMYFUNCTION("REGEXMATCH(L925,""(?i)Java"")"),TRUE)</f>
        <v>1</v>
      </c>
      <c r="Q925" s="5"/>
      <c r="R925" s="5"/>
      <c r="S925" s="5"/>
      <c r="T925" s="5"/>
      <c r="U925" s="5"/>
      <c r="V925" s="5"/>
      <c r="W925" s="5"/>
      <c r="X925" s="5"/>
      <c r="Y925" s="5"/>
      <c r="Z925" s="5"/>
      <c r="AA925" s="5"/>
      <c r="AB925" s="5"/>
      <c r="AC925" s="5"/>
      <c r="AD925" s="5"/>
      <c r="AE925" s="5"/>
    </row>
    <row r="926" spans="1:31" ht="21" customHeight="1">
      <c r="A926" s="5" t="s">
        <v>784</v>
      </c>
      <c r="B926" s="5" t="s">
        <v>2574</v>
      </c>
      <c r="C926" s="5" t="s">
        <v>170</v>
      </c>
      <c r="D926" s="5" t="s">
        <v>378</v>
      </c>
      <c r="E926" s="5" t="s">
        <v>45</v>
      </c>
      <c r="F926" s="7">
        <v>10</v>
      </c>
      <c r="G926" s="7">
        <v>20</v>
      </c>
      <c r="H926" s="5" t="s">
        <v>144</v>
      </c>
      <c r="I926" s="5" t="s">
        <v>31</v>
      </c>
      <c r="J926" s="5" t="s">
        <v>76</v>
      </c>
      <c r="K926" s="5" t="s">
        <v>2575</v>
      </c>
      <c r="L926" s="5" t="s">
        <v>8749</v>
      </c>
      <c r="M926" s="5" t="s">
        <v>37</v>
      </c>
      <c r="N926" s="5" t="s">
        <v>55</v>
      </c>
      <c r="O926" s="5" t="b">
        <f t="shared" ca="1" si="0"/>
        <v>1</v>
      </c>
      <c r="P926" s="5" t="b">
        <f t="shared" ca="1" si="97"/>
        <v>1</v>
      </c>
      <c r="Q926" s="5"/>
      <c r="R926" s="5"/>
      <c r="S926" s="5"/>
      <c r="T926" s="5"/>
      <c r="U926" s="5"/>
      <c r="V926" s="5"/>
      <c r="W926" s="5"/>
      <c r="X926" s="5"/>
      <c r="Y926" s="5"/>
      <c r="Z926" s="5"/>
      <c r="AA926" s="5"/>
      <c r="AB926" s="5"/>
      <c r="AC926" s="5"/>
      <c r="AD926" s="5"/>
      <c r="AE926" s="5"/>
    </row>
    <row r="927" spans="1:31" ht="21" customHeight="1">
      <c r="A927" s="5" t="s">
        <v>784</v>
      </c>
      <c r="B927" s="5" t="s">
        <v>8716</v>
      </c>
      <c r="C927" s="5" t="s">
        <v>170</v>
      </c>
      <c r="D927" s="5" t="s">
        <v>378</v>
      </c>
      <c r="E927" s="5" t="s">
        <v>29</v>
      </c>
      <c r="F927" s="7">
        <v>10</v>
      </c>
      <c r="G927" s="7">
        <v>15</v>
      </c>
      <c r="H927" s="5" t="s">
        <v>56</v>
      </c>
      <c r="I927" s="5" t="s">
        <v>108</v>
      </c>
      <c r="J927" s="5" t="s">
        <v>32</v>
      </c>
      <c r="K927" s="5" t="s">
        <v>8718</v>
      </c>
      <c r="L927" s="5" t="s">
        <v>8720</v>
      </c>
      <c r="M927" s="5" t="s">
        <v>42</v>
      </c>
      <c r="N927" s="5" t="s">
        <v>55</v>
      </c>
      <c r="O927" s="5" t="b">
        <f t="shared" ca="1" si="0"/>
        <v>1</v>
      </c>
      <c r="P927" s="5" t="b">
        <f t="shared" ca="1" si="97"/>
        <v>1</v>
      </c>
      <c r="Q927" s="5"/>
      <c r="R927" s="5"/>
      <c r="S927" s="5"/>
      <c r="T927" s="5"/>
      <c r="U927" s="5"/>
      <c r="V927" s="5"/>
      <c r="W927" s="5"/>
      <c r="X927" s="5"/>
      <c r="Y927" s="5"/>
      <c r="Z927" s="5"/>
      <c r="AA927" s="5"/>
      <c r="AB927" s="5"/>
      <c r="AC927" s="5"/>
      <c r="AD927" s="5"/>
      <c r="AE927" s="5"/>
    </row>
    <row r="928" spans="1:31" ht="21" customHeight="1">
      <c r="A928" s="5" t="s">
        <v>396</v>
      </c>
      <c r="B928" s="5" t="s">
        <v>10964</v>
      </c>
      <c r="C928" s="5" t="s">
        <v>170</v>
      </c>
      <c r="D928" s="5" t="s">
        <v>378</v>
      </c>
      <c r="E928" s="5" t="s">
        <v>29</v>
      </c>
      <c r="F928" s="7">
        <v>10</v>
      </c>
      <c r="G928" s="7">
        <v>16</v>
      </c>
      <c r="H928" s="5" t="s">
        <v>2314</v>
      </c>
      <c r="I928" s="5" t="s">
        <v>108</v>
      </c>
      <c r="J928" s="5" t="s">
        <v>57</v>
      </c>
      <c r="K928" s="9" t="s">
        <v>47</v>
      </c>
      <c r="L928" s="5" t="s">
        <v>10968</v>
      </c>
      <c r="M928" s="5" t="s">
        <v>167</v>
      </c>
      <c r="N928" s="5" t="s">
        <v>55</v>
      </c>
      <c r="O928" s="5" t="b">
        <f t="shared" ca="1" si="0"/>
        <v>1</v>
      </c>
      <c r="P928" s="5" t="b">
        <f t="shared" ca="1" si="97"/>
        <v>1</v>
      </c>
      <c r="Q928" s="5"/>
      <c r="R928" s="5"/>
      <c r="S928" s="5"/>
      <c r="T928" s="5"/>
      <c r="U928" s="5"/>
      <c r="V928" s="5"/>
      <c r="W928" s="5"/>
      <c r="X928" s="5"/>
      <c r="Y928" s="5"/>
      <c r="Z928" s="5"/>
      <c r="AA928" s="5"/>
      <c r="AB928" s="5"/>
      <c r="AC928" s="5"/>
      <c r="AD928" s="5"/>
      <c r="AE928" s="5"/>
    </row>
    <row r="929" spans="1:31" ht="21" customHeight="1">
      <c r="A929" s="5" t="s">
        <v>10986</v>
      </c>
      <c r="B929" s="5" t="s">
        <v>10987</v>
      </c>
      <c r="C929" s="5" t="s">
        <v>170</v>
      </c>
      <c r="D929" s="5" t="s">
        <v>378</v>
      </c>
      <c r="E929" s="5" t="s">
        <v>45</v>
      </c>
      <c r="F929" s="7">
        <v>10</v>
      </c>
      <c r="G929" s="7">
        <v>18</v>
      </c>
      <c r="H929" s="5" t="s">
        <v>964</v>
      </c>
      <c r="I929" s="5" t="s">
        <v>108</v>
      </c>
      <c r="J929" s="5" t="s">
        <v>57</v>
      </c>
      <c r="K929" s="5" t="s">
        <v>10990</v>
      </c>
      <c r="L929" s="5" t="s">
        <v>10991</v>
      </c>
      <c r="M929" s="5" t="s">
        <v>53</v>
      </c>
      <c r="N929" s="5" t="s">
        <v>55</v>
      </c>
      <c r="O929" s="5" t="b">
        <f t="shared" ca="1" si="0"/>
        <v>1</v>
      </c>
      <c r="P929" s="5" t="b">
        <f t="shared" ca="1" si="97"/>
        <v>1</v>
      </c>
      <c r="Q929" s="5"/>
      <c r="R929" s="5"/>
      <c r="S929" s="5"/>
      <c r="T929" s="5"/>
      <c r="U929" s="5"/>
      <c r="V929" s="5"/>
      <c r="W929" s="5"/>
      <c r="X929" s="5"/>
      <c r="Y929" s="5"/>
      <c r="Z929" s="5"/>
      <c r="AA929" s="5"/>
      <c r="AB929" s="5"/>
      <c r="AC929" s="5"/>
      <c r="AD929" s="5"/>
      <c r="AE929" s="5"/>
    </row>
    <row r="930" spans="1:31" ht="21" customHeight="1">
      <c r="A930" s="5" t="s">
        <v>396</v>
      </c>
      <c r="B930" s="5" t="s">
        <v>11228</v>
      </c>
      <c r="C930" s="5" t="s">
        <v>170</v>
      </c>
      <c r="D930" s="5" t="s">
        <v>378</v>
      </c>
      <c r="E930" s="5" t="s">
        <v>29</v>
      </c>
      <c r="F930" s="7">
        <v>10</v>
      </c>
      <c r="G930" s="7">
        <v>15</v>
      </c>
      <c r="H930" s="5" t="s">
        <v>56</v>
      </c>
      <c r="I930" s="5" t="s">
        <v>108</v>
      </c>
      <c r="J930" s="5" t="s">
        <v>76</v>
      </c>
      <c r="K930" s="5" t="s">
        <v>381</v>
      </c>
      <c r="L930" s="5" t="s">
        <v>11229</v>
      </c>
      <c r="M930" s="5" t="s">
        <v>37</v>
      </c>
      <c r="N930" s="5" t="s">
        <v>55</v>
      </c>
      <c r="O930" s="5" t="b">
        <f t="shared" ca="1" si="0"/>
        <v>1</v>
      </c>
      <c r="P930" s="5" t="b">
        <f t="shared" ca="1" si="97"/>
        <v>1</v>
      </c>
      <c r="Q930" s="5"/>
      <c r="R930" s="5"/>
      <c r="S930" s="5"/>
      <c r="T930" s="5"/>
      <c r="U930" s="5"/>
      <c r="V930" s="5"/>
      <c r="W930" s="5"/>
      <c r="X930" s="5"/>
      <c r="Y930" s="5"/>
      <c r="Z930" s="5"/>
      <c r="AA930" s="5"/>
      <c r="AB930" s="5"/>
      <c r="AC930" s="5"/>
      <c r="AD930" s="5"/>
      <c r="AE930" s="5"/>
    </row>
    <row r="931" spans="1:31" ht="21" customHeight="1">
      <c r="A931" s="5" t="s">
        <v>11218</v>
      </c>
      <c r="B931" s="5" t="s">
        <v>11219</v>
      </c>
      <c r="C931" s="5" t="s">
        <v>170</v>
      </c>
      <c r="D931" s="5" t="s">
        <v>378</v>
      </c>
      <c r="E931" s="5" t="s">
        <v>45</v>
      </c>
      <c r="F931" s="7">
        <v>10</v>
      </c>
      <c r="G931" s="7">
        <v>18</v>
      </c>
      <c r="H931" s="5" t="s">
        <v>964</v>
      </c>
      <c r="I931" s="5" t="s">
        <v>108</v>
      </c>
      <c r="J931" s="5" t="s">
        <v>686</v>
      </c>
      <c r="K931" s="5" t="s">
        <v>1782</v>
      </c>
      <c r="L931" s="5" t="s">
        <v>11221</v>
      </c>
      <c r="M931" s="5" t="s">
        <v>53</v>
      </c>
      <c r="N931" s="5" t="s">
        <v>55</v>
      </c>
      <c r="O931" s="5" t="b">
        <f t="shared" ca="1" si="0"/>
        <v>1</v>
      </c>
      <c r="P931" s="5" t="b">
        <f t="shared" ca="1" si="97"/>
        <v>1</v>
      </c>
      <c r="Q931" s="5"/>
      <c r="R931" s="5"/>
      <c r="S931" s="5"/>
      <c r="T931" s="5"/>
      <c r="U931" s="5"/>
      <c r="V931" s="5"/>
      <c r="W931" s="5"/>
      <c r="X931" s="5"/>
      <c r="Y931" s="5"/>
      <c r="Z931" s="5"/>
      <c r="AA931" s="5"/>
      <c r="AB931" s="5"/>
      <c r="AC931" s="5"/>
      <c r="AD931" s="5"/>
      <c r="AE931" s="5"/>
    </row>
    <row r="932" spans="1:31" ht="21" customHeight="1">
      <c r="A932" s="5" t="s">
        <v>277</v>
      </c>
      <c r="B932" s="5" t="s">
        <v>11400</v>
      </c>
      <c r="C932" s="5" t="s">
        <v>170</v>
      </c>
      <c r="D932" s="5" t="s">
        <v>378</v>
      </c>
      <c r="E932" s="5" t="s">
        <v>45</v>
      </c>
      <c r="F932" s="7">
        <v>10</v>
      </c>
      <c r="G932" s="7">
        <v>15</v>
      </c>
      <c r="H932" s="5" t="s">
        <v>56</v>
      </c>
      <c r="I932" s="5" t="s">
        <v>108</v>
      </c>
      <c r="J932" s="5" t="s">
        <v>110</v>
      </c>
      <c r="K932" s="5" t="s">
        <v>11175</v>
      </c>
      <c r="L932" s="5" t="s">
        <v>11403</v>
      </c>
      <c r="M932" s="5" t="s">
        <v>37</v>
      </c>
      <c r="N932" s="5" t="s">
        <v>55</v>
      </c>
      <c r="O932" s="5" t="b">
        <f t="shared" ca="1" si="0"/>
        <v>1</v>
      </c>
      <c r="P932" s="5"/>
      <c r="Q932" s="5"/>
      <c r="R932" s="5"/>
      <c r="S932" s="5"/>
      <c r="T932" s="5"/>
      <c r="U932" s="5"/>
      <c r="V932" s="5"/>
      <c r="W932" s="5"/>
      <c r="X932" s="5"/>
      <c r="Y932" s="5"/>
      <c r="Z932" s="5"/>
      <c r="AA932" s="5"/>
      <c r="AB932" s="5"/>
      <c r="AC932" s="5"/>
      <c r="AD932" s="5"/>
      <c r="AE932" s="5"/>
    </row>
    <row r="933" spans="1:31" ht="21" customHeight="1">
      <c r="A933" s="5" t="s">
        <v>11163</v>
      </c>
      <c r="B933" s="5" t="s">
        <v>11164</v>
      </c>
      <c r="C933" s="5" t="s">
        <v>170</v>
      </c>
      <c r="D933" s="5" t="s">
        <v>378</v>
      </c>
      <c r="E933" s="5" t="s">
        <v>45</v>
      </c>
      <c r="F933" s="7">
        <v>10</v>
      </c>
      <c r="G933" s="7">
        <v>15</v>
      </c>
      <c r="H933" s="5" t="s">
        <v>56</v>
      </c>
      <c r="I933" s="5" t="s">
        <v>31</v>
      </c>
      <c r="J933" s="5" t="s">
        <v>11165</v>
      </c>
      <c r="K933" s="5" t="s">
        <v>11166</v>
      </c>
      <c r="L933" s="5" t="s">
        <v>11167</v>
      </c>
      <c r="M933" s="5" t="s">
        <v>167</v>
      </c>
      <c r="N933" s="5" t="s">
        <v>55</v>
      </c>
      <c r="O933" s="5" t="b">
        <f t="shared" ca="1" si="0"/>
        <v>1</v>
      </c>
      <c r="P933" s="5" t="b">
        <f t="shared" ref="P933:P934" ca="1" si="98">IFERROR(__xludf.DUMMYFUNCTION("REGEXMATCH(L933,""(?i)Java"")"),TRUE)</f>
        <v>1</v>
      </c>
      <c r="Q933" s="5"/>
      <c r="R933" s="5"/>
      <c r="S933" s="5"/>
      <c r="T933" s="5"/>
      <c r="U933" s="5"/>
      <c r="V933" s="5"/>
      <c r="W933" s="5"/>
      <c r="X933" s="5"/>
      <c r="Y933" s="5"/>
      <c r="Z933" s="5"/>
      <c r="AA933" s="5"/>
      <c r="AB933" s="5"/>
      <c r="AC933" s="5"/>
      <c r="AD933" s="5"/>
      <c r="AE933" s="5"/>
    </row>
    <row r="934" spans="1:31" ht="21" customHeight="1">
      <c r="A934" s="5" t="s">
        <v>8811</v>
      </c>
      <c r="B934" s="5" t="s">
        <v>8812</v>
      </c>
      <c r="C934" s="5" t="s">
        <v>170</v>
      </c>
      <c r="D934" s="5" t="s">
        <v>378</v>
      </c>
      <c r="E934" s="5" t="s">
        <v>45</v>
      </c>
      <c r="F934" s="7">
        <v>10</v>
      </c>
      <c r="G934" s="7">
        <v>18</v>
      </c>
      <c r="H934" s="5" t="s">
        <v>964</v>
      </c>
      <c r="I934" s="5" t="s">
        <v>31</v>
      </c>
      <c r="J934" s="5" t="s">
        <v>76</v>
      </c>
      <c r="K934" s="5" t="s">
        <v>3503</v>
      </c>
      <c r="L934" s="5" t="s">
        <v>8814</v>
      </c>
      <c r="M934" s="5" t="s">
        <v>53</v>
      </c>
      <c r="N934" s="5" t="s">
        <v>55</v>
      </c>
      <c r="O934" s="5" t="b">
        <f t="shared" ca="1" si="0"/>
        <v>1</v>
      </c>
      <c r="P934" s="5" t="b">
        <f t="shared" ca="1" si="98"/>
        <v>1</v>
      </c>
      <c r="Q934" s="5"/>
      <c r="R934" s="5"/>
      <c r="S934" s="5"/>
      <c r="T934" s="5"/>
      <c r="U934" s="5"/>
      <c r="V934" s="5"/>
      <c r="W934" s="5"/>
      <c r="X934" s="5"/>
      <c r="Y934" s="5"/>
      <c r="Z934" s="5"/>
      <c r="AA934" s="5"/>
      <c r="AB934" s="5"/>
      <c r="AC934" s="5"/>
      <c r="AD934" s="5"/>
      <c r="AE934" s="5"/>
    </row>
    <row r="935" spans="1:31" ht="21" customHeight="1">
      <c r="A935" s="5" t="s">
        <v>277</v>
      </c>
      <c r="B935" s="5" t="s">
        <v>9284</v>
      </c>
      <c r="C935" s="5" t="s">
        <v>170</v>
      </c>
      <c r="D935" s="5" t="s">
        <v>378</v>
      </c>
      <c r="E935" s="5" t="s">
        <v>45</v>
      </c>
      <c r="F935" s="7">
        <v>10</v>
      </c>
      <c r="G935" s="7">
        <v>15</v>
      </c>
      <c r="H935" s="5" t="s">
        <v>56</v>
      </c>
      <c r="I935" s="5" t="s">
        <v>108</v>
      </c>
      <c r="J935" s="5" t="s">
        <v>57</v>
      </c>
      <c r="K935" s="5" t="s">
        <v>13789</v>
      </c>
      <c r="L935" s="5" t="s">
        <v>13790</v>
      </c>
      <c r="M935" s="5" t="s">
        <v>37</v>
      </c>
      <c r="N935" s="5" t="s">
        <v>55</v>
      </c>
      <c r="O935" s="5" t="b">
        <f t="shared" ca="1" si="0"/>
        <v>1</v>
      </c>
      <c r="P935" s="5"/>
      <c r="Q935" s="5"/>
      <c r="R935" s="5"/>
      <c r="S935" s="5"/>
      <c r="T935" s="5"/>
      <c r="U935" s="5"/>
      <c r="V935" s="5"/>
      <c r="W935" s="5"/>
      <c r="X935" s="5"/>
      <c r="Y935" s="5"/>
      <c r="Z935" s="5"/>
      <c r="AA935" s="5"/>
      <c r="AB935" s="5"/>
      <c r="AC935" s="5"/>
      <c r="AD935" s="5"/>
      <c r="AE935" s="5"/>
    </row>
    <row r="936" spans="1:31" ht="21" customHeight="1">
      <c r="A936" s="5" t="s">
        <v>11671</v>
      </c>
      <c r="B936" s="5" t="s">
        <v>7948</v>
      </c>
      <c r="C936" s="5" t="s">
        <v>170</v>
      </c>
      <c r="D936" s="5" t="s">
        <v>378</v>
      </c>
      <c r="E936" s="5" t="s">
        <v>45</v>
      </c>
      <c r="F936" s="7">
        <v>10</v>
      </c>
      <c r="G936" s="7">
        <v>15</v>
      </c>
      <c r="H936" s="5" t="s">
        <v>56</v>
      </c>
      <c r="I936" s="5" t="s">
        <v>108</v>
      </c>
      <c r="J936" s="5" t="s">
        <v>68</v>
      </c>
      <c r="K936" s="9" t="s">
        <v>47</v>
      </c>
      <c r="L936" s="5" t="s">
        <v>11672</v>
      </c>
      <c r="M936" s="5" t="s">
        <v>167</v>
      </c>
      <c r="N936" s="5" t="s">
        <v>55</v>
      </c>
      <c r="O936" s="5" t="b">
        <f t="shared" ca="1" si="0"/>
        <v>1</v>
      </c>
      <c r="P936" s="5" t="b">
        <f t="shared" ref="P936:P938" ca="1" si="99">IFERROR(__xludf.DUMMYFUNCTION("REGEXMATCH(L936,""(?i)Java"")"),TRUE)</f>
        <v>1</v>
      </c>
      <c r="Q936" s="5"/>
      <c r="R936" s="5"/>
      <c r="S936" s="5"/>
      <c r="T936" s="5"/>
      <c r="U936" s="5"/>
      <c r="V936" s="5"/>
      <c r="W936" s="5"/>
      <c r="X936" s="5"/>
      <c r="Y936" s="5"/>
      <c r="Z936" s="5"/>
      <c r="AA936" s="5"/>
      <c r="AB936" s="5"/>
      <c r="AC936" s="5"/>
      <c r="AD936" s="5"/>
      <c r="AE936" s="5"/>
    </row>
    <row r="937" spans="1:31" ht="21" customHeight="1">
      <c r="A937" s="5" t="s">
        <v>396</v>
      </c>
      <c r="B937" s="5" t="s">
        <v>11897</v>
      </c>
      <c r="C937" s="5" t="s">
        <v>170</v>
      </c>
      <c r="D937" s="5" t="s">
        <v>378</v>
      </c>
      <c r="E937" s="5" t="s">
        <v>45</v>
      </c>
      <c r="F937" s="7">
        <v>10</v>
      </c>
      <c r="G937" s="7">
        <v>15</v>
      </c>
      <c r="H937" s="5" t="s">
        <v>56</v>
      </c>
      <c r="I937" s="5" t="s">
        <v>108</v>
      </c>
      <c r="J937" s="5" t="s">
        <v>11899</v>
      </c>
      <c r="K937" s="5" t="s">
        <v>11900</v>
      </c>
      <c r="L937" s="5" t="s">
        <v>11901</v>
      </c>
      <c r="M937" s="5" t="s">
        <v>53</v>
      </c>
      <c r="N937" s="5" t="s">
        <v>55</v>
      </c>
      <c r="O937" s="5" t="b">
        <f t="shared" ca="1" si="0"/>
        <v>1</v>
      </c>
      <c r="P937" s="5" t="b">
        <f t="shared" ca="1" si="99"/>
        <v>1</v>
      </c>
      <c r="Q937" s="5"/>
      <c r="R937" s="5"/>
      <c r="S937" s="5"/>
      <c r="T937" s="5"/>
      <c r="U937" s="5"/>
      <c r="V937" s="5"/>
      <c r="W937" s="5"/>
      <c r="X937" s="5"/>
      <c r="Y937" s="5"/>
      <c r="Z937" s="5"/>
      <c r="AA937" s="5"/>
      <c r="AB937" s="5"/>
      <c r="AC937" s="5"/>
      <c r="AD937" s="5"/>
      <c r="AE937" s="5"/>
    </row>
    <row r="938" spans="1:31" ht="21" customHeight="1">
      <c r="A938" s="5" t="s">
        <v>8933</v>
      </c>
      <c r="B938" s="5" t="s">
        <v>8935</v>
      </c>
      <c r="C938" s="5" t="s">
        <v>170</v>
      </c>
      <c r="D938" s="5" t="s">
        <v>378</v>
      </c>
      <c r="E938" s="5" t="s">
        <v>45</v>
      </c>
      <c r="F938" s="7">
        <v>10</v>
      </c>
      <c r="G938" s="7">
        <v>25</v>
      </c>
      <c r="H938" s="5" t="s">
        <v>2463</v>
      </c>
      <c r="I938" s="5" t="s">
        <v>31</v>
      </c>
      <c r="J938" s="5" t="s">
        <v>1270</v>
      </c>
      <c r="K938" s="5" t="s">
        <v>8936</v>
      </c>
      <c r="L938" s="5" t="s">
        <v>8937</v>
      </c>
      <c r="M938" s="5" t="s">
        <v>167</v>
      </c>
      <c r="N938" s="5" t="s">
        <v>405</v>
      </c>
      <c r="O938" s="5" t="b">
        <f t="shared" ca="1" si="0"/>
        <v>1</v>
      </c>
      <c r="P938" s="5" t="b">
        <f t="shared" ca="1" si="99"/>
        <v>1</v>
      </c>
      <c r="Q938" s="5"/>
      <c r="R938" s="5"/>
      <c r="S938" s="5"/>
      <c r="T938" s="5"/>
      <c r="U938" s="5"/>
      <c r="V938" s="5"/>
      <c r="W938" s="5"/>
      <c r="X938" s="5"/>
      <c r="Y938" s="5"/>
      <c r="Z938" s="5"/>
      <c r="AA938" s="5"/>
      <c r="AB938" s="5"/>
      <c r="AC938" s="5"/>
      <c r="AD938" s="5"/>
      <c r="AE938" s="5"/>
    </row>
    <row r="939" spans="1:31" ht="21" customHeight="1">
      <c r="A939" s="5" t="s">
        <v>277</v>
      </c>
      <c r="B939" s="5" t="s">
        <v>3782</v>
      </c>
      <c r="C939" s="5" t="s">
        <v>170</v>
      </c>
      <c r="D939" s="5" t="s">
        <v>378</v>
      </c>
      <c r="E939" s="5" t="s">
        <v>29</v>
      </c>
      <c r="F939" s="7">
        <v>10</v>
      </c>
      <c r="G939" s="7">
        <v>15</v>
      </c>
      <c r="H939" s="5" t="s">
        <v>56</v>
      </c>
      <c r="I939" s="9" t="s">
        <v>24</v>
      </c>
      <c r="J939" s="5" t="s">
        <v>57</v>
      </c>
      <c r="K939" s="5" t="s">
        <v>13804</v>
      </c>
      <c r="L939" s="5" t="s">
        <v>13805</v>
      </c>
      <c r="M939" s="5" t="s">
        <v>37</v>
      </c>
      <c r="N939" s="5" t="s">
        <v>55</v>
      </c>
      <c r="O939" s="5" t="b">
        <f t="shared" ca="1" si="0"/>
        <v>1</v>
      </c>
      <c r="P939" s="5"/>
      <c r="Q939" s="5"/>
      <c r="R939" s="5"/>
      <c r="S939" s="5"/>
      <c r="T939" s="5"/>
      <c r="U939" s="5"/>
      <c r="V939" s="5"/>
      <c r="W939" s="5"/>
      <c r="X939" s="5"/>
      <c r="Y939" s="5"/>
      <c r="Z939" s="5"/>
      <c r="AA939" s="5"/>
      <c r="AB939" s="5"/>
      <c r="AC939" s="5"/>
      <c r="AD939" s="5"/>
      <c r="AE939" s="5"/>
    </row>
    <row r="940" spans="1:31" ht="21" customHeight="1">
      <c r="A940" s="5" t="s">
        <v>277</v>
      </c>
      <c r="B940" s="5" t="s">
        <v>13809</v>
      </c>
      <c r="C940" s="5" t="s">
        <v>170</v>
      </c>
      <c r="D940" s="5" t="s">
        <v>378</v>
      </c>
      <c r="E940" s="5" t="s">
        <v>45</v>
      </c>
      <c r="F940" s="7">
        <v>10</v>
      </c>
      <c r="G940" s="7">
        <v>20</v>
      </c>
      <c r="H940" s="5" t="s">
        <v>144</v>
      </c>
      <c r="I940" s="5" t="s">
        <v>108</v>
      </c>
      <c r="J940" s="5" t="s">
        <v>48</v>
      </c>
      <c r="K940" s="5" t="s">
        <v>924</v>
      </c>
      <c r="L940" s="5" t="s">
        <v>13810</v>
      </c>
      <c r="M940" s="5" t="s">
        <v>37</v>
      </c>
      <c r="N940" s="5" t="s">
        <v>55</v>
      </c>
      <c r="O940" s="5" t="b">
        <f t="shared" ca="1" si="0"/>
        <v>1</v>
      </c>
      <c r="P940" s="5"/>
      <c r="Q940" s="5"/>
      <c r="R940" s="5"/>
      <c r="S940" s="5"/>
      <c r="T940" s="5"/>
      <c r="U940" s="5"/>
      <c r="V940" s="5"/>
      <c r="W940" s="5"/>
      <c r="X940" s="5"/>
      <c r="Y940" s="5"/>
      <c r="Z940" s="5"/>
      <c r="AA940" s="5"/>
      <c r="AB940" s="5"/>
      <c r="AC940" s="5"/>
      <c r="AD940" s="5"/>
      <c r="AE940" s="5"/>
    </row>
    <row r="941" spans="1:31" ht="21" customHeight="1">
      <c r="A941" s="5" t="s">
        <v>277</v>
      </c>
      <c r="B941" s="5" t="s">
        <v>2988</v>
      </c>
      <c r="C941" s="5" t="s">
        <v>170</v>
      </c>
      <c r="D941" s="5" t="s">
        <v>378</v>
      </c>
      <c r="E941" s="5" t="s">
        <v>45</v>
      </c>
      <c r="F941" s="7">
        <v>10</v>
      </c>
      <c r="G941" s="7">
        <v>15</v>
      </c>
      <c r="H941" s="5" t="s">
        <v>56</v>
      </c>
      <c r="I941" s="5" t="s">
        <v>125</v>
      </c>
      <c r="J941" s="5" t="s">
        <v>57</v>
      </c>
      <c r="K941" s="5" t="s">
        <v>13812</v>
      </c>
      <c r="L941" s="5" t="s">
        <v>13813</v>
      </c>
      <c r="M941" s="5" t="s">
        <v>53</v>
      </c>
      <c r="N941" s="5" t="s">
        <v>237</v>
      </c>
      <c r="O941" s="5" t="b">
        <f t="shared" ca="1" si="0"/>
        <v>1</v>
      </c>
      <c r="P941" s="5"/>
      <c r="Q941" s="5"/>
      <c r="R941" s="5"/>
      <c r="S941" s="5"/>
      <c r="T941" s="5"/>
      <c r="U941" s="5"/>
      <c r="V941" s="5"/>
      <c r="W941" s="5"/>
      <c r="X941" s="5"/>
      <c r="Y941" s="5"/>
      <c r="Z941" s="5"/>
      <c r="AA941" s="5"/>
      <c r="AB941" s="5"/>
      <c r="AC941" s="5"/>
      <c r="AD941" s="5"/>
      <c r="AE941" s="5"/>
    </row>
    <row r="942" spans="1:31" ht="21" customHeight="1">
      <c r="A942" s="5" t="s">
        <v>277</v>
      </c>
      <c r="B942" s="5" t="s">
        <v>13815</v>
      </c>
      <c r="C942" s="5" t="s">
        <v>170</v>
      </c>
      <c r="D942" s="5" t="s">
        <v>378</v>
      </c>
      <c r="E942" s="5" t="s">
        <v>29</v>
      </c>
      <c r="F942" s="7">
        <v>10</v>
      </c>
      <c r="G942" s="7">
        <v>12</v>
      </c>
      <c r="H942" s="5" t="s">
        <v>360</v>
      </c>
      <c r="I942" s="5" t="s">
        <v>108</v>
      </c>
      <c r="J942" s="5" t="s">
        <v>134</v>
      </c>
      <c r="K942" s="5" t="s">
        <v>13816</v>
      </c>
      <c r="L942" s="5" t="s">
        <v>13817</v>
      </c>
      <c r="M942" s="5" t="s">
        <v>53</v>
      </c>
      <c r="N942" s="5" t="s">
        <v>237</v>
      </c>
      <c r="O942" s="5" t="b">
        <f t="shared" ca="1" si="0"/>
        <v>1</v>
      </c>
      <c r="P942" s="5"/>
      <c r="Q942" s="5"/>
      <c r="R942" s="5"/>
      <c r="S942" s="5"/>
      <c r="T942" s="5"/>
      <c r="U942" s="5"/>
      <c r="V942" s="5"/>
      <c r="W942" s="5"/>
      <c r="X942" s="5"/>
      <c r="Y942" s="5"/>
      <c r="Z942" s="5"/>
      <c r="AA942" s="5"/>
      <c r="AB942" s="5"/>
      <c r="AC942" s="5"/>
      <c r="AD942" s="5"/>
      <c r="AE942" s="5"/>
    </row>
    <row r="943" spans="1:31" ht="21" customHeight="1">
      <c r="A943" s="5" t="s">
        <v>277</v>
      </c>
      <c r="B943" s="5" t="s">
        <v>6090</v>
      </c>
      <c r="C943" s="5" t="s">
        <v>170</v>
      </c>
      <c r="D943" s="5" t="s">
        <v>378</v>
      </c>
      <c r="E943" s="5" t="s">
        <v>45</v>
      </c>
      <c r="F943" s="7">
        <v>10</v>
      </c>
      <c r="G943" s="7">
        <v>15</v>
      </c>
      <c r="H943" s="5" t="s">
        <v>56</v>
      </c>
      <c r="I943" s="5" t="s">
        <v>108</v>
      </c>
      <c r="J943" s="5" t="s">
        <v>57</v>
      </c>
      <c r="K943" s="9" t="s">
        <v>47</v>
      </c>
      <c r="L943" s="5" t="s">
        <v>13818</v>
      </c>
      <c r="M943" s="5" t="s">
        <v>37</v>
      </c>
      <c r="N943" s="5" t="s">
        <v>55</v>
      </c>
      <c r="O943" s="5" t="b">
        <f t="shared" ca="1" si="0"/>
        <v>1</v>
      </c>
      <c r="P943" s="5"/>
      <c r="Q943" s="5"/>
      <c r="R943" s="5"/>
      <c r="S943" s="5"/>
      <c r="T943" s="5"/>
      <c r="U943" s="5"/>
      <c r="V943" s="5"/>
      <c r="W943" s="5"/>
      <c r="X943" s="5"/>
      <c r="Y943" s="5"/>
      <c r="Z943" s="5"/>
      <c r="AA943" s="5"/>
      <c r="AB943" s="5"/>
      <c r="AC943" s="5"/>
      <c r="AD943" s="5"/>
      <c r="AE943" s="5"/>
    </row>
    <row r="944" spans="1:31" ht="21" customHeight="1">
      <c r="A944" s="5" t="s">
        <v>277</v>
      </c>
      <c r="B944" s="5" t="s">
        <v>13824</v>
      </c>
      <c r="C944" s="5" t="s">
        <v>170</v>
      </c>
      <c r="D944" s="5" t="s">
        <v>342</v>
      </c>
      <c r="E944" s="5" t="s">
        <v>45</v>
      </c>
      <c r="F944" s="7">
        <v>10</v>
      </c>
      <c r="G944" s="7">
        <v>13</v>
      </c>
      <c r="H944" s="5" t="s">
        <v>1661</v>
      </c>
      <c r="I944" s="5" t="s">
        <v>108</v>
      </c>
      <c r="J944" s="5" t="s">
        <v>10286</v>
      </c>
      <c r="K944" s="5" t="s">
        <v>13826</v>
      </c>
      <c r="L944" s="5" t="s">
        <v>13827</v>
      </c>
      <c r="M944" s="5" t="s">
        <v>42</v>
      </c>
      <c r="N944" s="5" t="s">
        <v>405</v>
      </c>
      <c r="O944" s="5" t="b">
        <f t="shared" ca="1" si="0"/>
        <v>1</v>
      </c>
      <c r="P944" s="5"/>
      <c r="Q944" s="5"/>
      <c r="R944" s="5"/>
      <c r="S944" s="5"/>
      <c r="T944" s="5"/>
      <c r="U944" s="5"/>
      <c r="V944" s="5"/>
      <c r="W944" s="5"/>
      <c r="X944" s="5"/>
      <c r="Y944" s="5"/>
      <c r="Z944" s="5"/>
      <c r="AA944" s="5"/>
      <c r="AB944" s="5"/>
      <c r="AC944" s="5"/>
      <c r="AD944" s="5"/>
      <c r="AE944" s="5"/>
    </row>
    <row r="945" spans="1:31" ht="21" customHeight="1">
      <c r="A945" s="5" t="s">
        <v>9837</v>
      </c>
      <c r="B945" s="5" t="s">
        <v>11102</v>
      </c>
      <c r="C945" s="5" t="s">
        <v>170</v>
      </c>
      <c r="D945" s="5" t="s">
        <v>342</v>
      </c>
      <c r="E945" s="5" t="s">
        <v>29</v>
      </c>
      <c r="F945" s="7">
        <v>10</v>
      </c>
      <c r="G945" s="7">
        <v>20</v>
      </c>
      <c r="H945" s="5" t="s">
        <v>144</v>
      </c>
      <c r="I945" s="5" t="s">
        <v>31</v>
      </c>
      <c r="J945" s="5" t="s">
        <v>57</v>
      </c>
      <c r="K945" s="9" t="s">
        <v>47</v>
      </c>
      <c r="L945" s="5" t="s">
        <v>11104</v>
      </c>
      <c r="M945" s="5" t="s">
        <v>37</v>
      </c>
      <c r="N945" s="5" t="s">
        <v>55</v>
      </c>
      <c r="O945" s="5" t="b">
        <f t="shared" ca="1" si="0"/>
        <v>1</v>
      </c>
      <c r="P945" s="5" t="b">
        <f ca="1">IFERROR(__xludf.DUMMYFUNCTION("REGEXMATCH(L945,""(?i)Java"")"),TRUE)</f>
        <v>1</v>
      </c>
      <c r="Q945" s="5"/>
      <c r="R945" s="5"/>
      <c r="S945" s="5"/>
      <c r="T945" s="5"/>
      <c r="U945" s="5"/>
      <c r="V945" s="5"/>
      <c r="W945" s="5"/>
      <c r="X945" s="5"/>
      <c r="Y945" s="5"/>
      <c r="Z945" s="5"/>
      <c r="AA945" s="5"/>
      <c r="AB945" s="5"/>
      <c r="AC945" s="5"/>
      <c r="AD945" s="5"/>
      <c r="AE945" s="5"/>
    </row>
    <row r="946" spans="1:31" ht="21" customHeight="1">
      <c r="A946" s="5" t="s">
        <v>277</v>
      </c>
      <c r="B946" s="5" t="s">
        <v>11821</v>
      </c>
      <c r="C946" s="5" t="s">
        <v>170</v>
      </c>
      <c r="D946" s="5" t="s">
        <v>342</v>
      </c>
      <c r="E946" s="5" t="s">
        <v>29</v>
      </c>
      <c r="F946" s="7">
        <v>10</v>
      </c>
      <c r="G946" s="7">
        <v>15</v>
      </c>
      <c r="H946" s="5" t="s">
        <v>56</v>
      </c>
      <c r="I946" s="5" t="s">
        <v>108</v>
      </c>
      <c r="J946" s="5" t="s">
        <v>57</v>
      </c>
      <c r="K946" s="5" t="s">
        <v>11823</v>
      </c>
      <c r="L946" s="5" t="s">
        <v>11824</v>
      </c>
      <c r="M946" s="5" t="s">
        <v>100</v>
      </c>
      <c r="N946" s="5" t="s">
        <v>55</v>
      </c>
      <c r="O946" s="5" t="b">
        <f t="shared" ca="1" si="0"/>
        <v>1</v>
      </c>
      <c r="P946" s="5"/>
      <c r="Q946" s="5"/>
      <c r="R946" s="5"/>
      <c r="S946" s="5"/>
      <c r="T946" s="5"/>
      <c r="U946" s="5"/>
      <c r="V946" s="5"/>
      <c r="W946" s="5"/>
      <c r="X946" s="5"/>
      <c r="Y946" s="5"/>
      <c r="Z946" s="5"/>
      <c r="AA946" s="5"/>
      <c r="AB946" s="5"/>
      <c r="AC946" s="5"/>
      <c r="AD946" s="5"/>
      <c r="AE946" s="5"/>
    </row>
    <row r="947" spans="1:31" ht="21" customHeight="1">
      <c r="A947" s="5" t="s">
        <v>277</v>
      </c>
      <c r="B947" s="5" t="s">
        <v>13832</v>
      </c>
      <c r="C947" s="5" t="s">
        <v>170</v>
      </c>
      <c r="D947" s="5" t="s">
        <v>342</v>
      </c>
      <c r="E947" s="5" t="s">
        <v>29</v>
      </c>
      <c r="F947" s="7">
        <v>10</v>
      </c>
      <c r="G947" s="7">
        <v>15</v>
      </c>
      <c r="H947" s="5" t="s">
        <v>56</v>
      </c>
      <c r="I947" s="5" t="s">
        <v>108</v>
      </c>
      <c r="J947" s="5" t="s">
        <v>68</v>
      </c>
      <c r="K947" s="5" t="s">
        <v>13833</v>
      </c>
      <c r="L947" s="5" t="s">
        <v>13834</v>
      </c>
      <c r="M947" s="5" t="s">
        <v>53</v>
      </c>
      <c r="N947" s="5" t="s">
        <v>55</v>
      </c>
      <c r="O947" s="5" t="b">
        <f t="shared" ca="1" si="0"/>
        <v>1</v>
      </c>
      <c r="P947" s="5"/>
      <c r="Q947" s="5"/>
      <c r="R947" s="5"/>
      <c r="S947" s="5"/>
      <c r="T947" s="5"/>
      <c r="U947" s="5"/>
      <c r="V947" s="5"/>
      <c r="W947" s="5"/>
      <c r="X947" s="5"/>
      <c r="Y947" s="5"/>
      <c r="Z947" s="5"/>
      <c r="AA947" s="5"/>
      <c r="AB947" s="5"/>
      <c r="AC947" s="5"/>
      <c r="AD947" s="5"/>
      <c r="AE947" s="5"/>
    </row>
    <row r="948" spans="1:31" ht="21" customHeight="1">
      <c r="A948" s="5" t="s">
        <v>13843</v>
      </c>
      <c r="B948" s="5" t="s">
        <v>13844</v>
      </c>
      <c r="C948" s="5" t="s">
        <v>170</v>
      </c>
      <c r="D948" s="5" t="s">
        <v>342</v>
      </c>
      <c r="E948" s="5" t="s">
        <v>45</v>
      </c>
      <c r="F948" s="7">
        <v>10</v>
      </c>
      <c r="G948" s="7">
        <v>30</v>
      </c>
      <c r="H948" s="5" t="s">
        <v>2866</v>
      </c>
      <c r="I948" s="5" t="s">
        <v>31</v>
      </c>
      <c r="J948" s="5" t="s">
        <v>110</v>
      </c>
      <c r="K948" s="5" t="s">
        <v>13845</v>
      </c>
      <c r="L948" s="5" t="s">
        <v>13846</v>
      </c>
      <c r="M948" s="5" t="s">
        <v>100</v>
      </c>
      <c r="N948" s="5" t="s">
        <v>55</v>
      </c>
      <c r="O948" s="5" t="b">
        <f t="shared" ca="1" si="0"/>
        <v>1</v>
      </c>
      <c r="P948" s="5"/>
      <c r="Q948" s="5"/>
      <c r="R948" s="5"/>
      <c r="S948" s="5"/>
      <c r="T948" s="5"/>
      <c r="U948" s="5"/>
      <c r="V948" s="5"/>
      <c r="W948" s="5"/>
      <c r="X948" s="5"/>
      <c r="Y948" s="5"/>
      <c r="Z948" s="5"/>
      <c r="AA948" s="5"/>
      <c r="AB948" s="5"/>
      <c r="AC948" s="5"/>
      <c r="AD948" s="5"/>
      <c r="AE948" s="5"/>
    </row>
    <row r="949" spans="1:31" ht="21" customHeight="1">
      <c r="A949" s="5" t="s">
        <v>396</v>
      </c>
      <c r="B949" s="5" t="s">
        <v>11584</v>
      </c>
      <c r="C949" s="5" t="s">
        <v>170</v>
      </c>
      <c r="D949" s="5" t="s">
        <v>342</v>
      </c>
      <c r="E949" s="5" t="s">
        <v>45</v>
      </c>
      <c r="F949" s="7">
        <v>10</v>
      </c>
      <c r="G949" s="7">
        <v>15</v>
      </c>
      <c r="H949" s="5" t="s">
        <v>56</v>
      </c>
      <c r="I949" s="5" t="s">
        <v>108</v>
      </c>
      <c r="J949" s="5" t="s">
        <v>2015</v>
      </c>
      <c r="K949" s="5" t="s">
        <v>58</v>
      </c>
      <c r="L949" s="5" t="s">
        <v>11586</v>
      </c>
      <c r="M949" s="5" t="s">
        <v>100</v>
      </c>
      <c r="N949" s="5" t="s">
        <v>55</v>
      </c>
      <c r="O949" s="5" t="b">
        <f t="shared" ca="1" si="0"/>
        <v>1</v>
      </c>
      <c r="P949" s="5" t="b">
        <f t="shared" ref="P949:P952" ca="1" si="100">IFERROR(__xludf.DUMMYFUNCTION("REGEXMATCH(L949,""(?i)Java"")"),TRUE)</f>
        <v>1</v>
      </c>
      <c r="Q949" s="5"/>
      <c r="R949" s="5"/>
      <c r="S949" s="5"/>
      <c r="T949" s="5"/>
      <c r="U949" s="5"/>
      <c r="V949" s="5"/>
      <c r="W949" s="5"/>
      <c r="X949" s="5"/>
      <c r="Y949" s="5"/>
      <c r="Z949" s="5"/>
      <c r="AA949" s="5"/>
      <c r="AB949" s="5"/>
      <c r="AC949" s="5"/>
      <c r="AD949" s="5"/>
      <c r="AE949" s="5"/>
    </row>
    <row r="950" spans="1:31" ht="21" customHeight="1">
      <c r="A950" s="5" t="s">
        <v>3997</v>
      </c>
      <c r="B950" s="5" t="s">
        <v>11609</v>
      </c>
      <c r="C950" s="5" t="s">
        <v>170</v>
      </c>
      <c r="D950" s="5" t="s">
        <v>342</v>
      </c>
      <c r="E950" s="5" t="s">
        <v>29</v>
      </c>
      <c r="F950" s="7">
        <v>10</v>
      </c>
      <c r="G950" s="7">
        <v>15</v>
      </c>
      <c r="H950" s="5" t="s">
        <v>56</v>
      </c>
      <c r="I950" s="5" t="s">
        <v>31</v>
      </c>
      <c r="J950" s="5" t="s">
        <v>187</v>
      </c>
      <c r="K950" s="5" t="s">
        <v>11610</v>
      </c>
      <c r="L950" s="5" t="s">
        <v>11611</v>
      </c>
      <c r="M950" s="5" t="s">
        <v>53</v>
      </c>
      <c r="N950" s="5" t="s">
        <v>55</v>
      </c>
      <c r="O950" s="5" t="b">
        <f t="shared" ca="1" si="0"/>
        <v>1</v>
      </c>
      <c r="P950" s="5" t="b">
        <f t="shared" ca="1" si="100"/>
        <v>1</v>
      </c>
      <c r="Q950" s="5"/>
      <c r="R950" s="5"/>
      <c r="S950" s="5"/>
      <c r="T950" s="5"/>
      <c r="U950" s="5"/>
      <c r="V950" s="5"/>
      <c r="W950" s="5"/>
      <c r="X950" s="5"/>
      <c r="Y950" s="5"/>
      <c r="Z950" s="5"/>
      <c r="AA950" s="5"/>
      <c r="AB950" s="5"/>
      <c r="AC950" s="5"/>
      <c r="AD950" s="5"/>
      <c r="AE950" s="5"/>
    </row>
    <row r="951" spans="1:31" ht="21" customHeight="1">
      <c r="A951" s="5" t="s">
        <v>248</v>
      </c>
      <c r="B951" s="5" t="s">
        <v>11644</v>
      </c>
      <c r="C951" s="5" t="s">
        <v>170</v>
      </c>
      <c r="D951" s="5" t="s">
        <v>342</v>
      </c>
      <c r="E951" s="5" t="s">
        <v>29</v>
      </c>
      <c r="F951" s="7">
        <v>10</v>
      </c>
      <c r="G951" s="7">
        <v>15</v>
      </c>
      <c r="H951" s="5" t="s">
        <v>56</v>
      </c>
      <c r="I951" s="5" t="s">
        <v>108</v>
      </c>
      <c r="J951" s="5" t="s">
        <v>117</v>
      </c>
      <c r="K951" s="5" t="s">
        <v>11645</v>
      </c>
      <c r="L951" s="5" t="s">
        <v>11646</v>
      </c>
      <c r="M951" s="5" t="s">
        <v>53</v>
      </c>
      <c r="N951" s="5" t="s">
        <v>55</v>
      </c>
      <c r="O951" s="5" t="b">
        <f t="shared" ca="1" si="0"/>
        <v>1</v>
      </c>
      <c r="P951" s="5" t="b">
        <f t="shared" ca="1" si="100"/>
        <v>1</v>
      </c>
      <c r="Q951" s="5"/>
      <c r="R951" s="5"/>
      <c r="S951" s="5"/>
      <c r="T951" s="5"/>
      <c r="U951" s="5"/>
      <c r="V951" s="5"/>
      <c r="W951" s="5"/>
      <c r="X951" s="5"/>
      <c r="Y951" s="5"/>
      <c r="Z951" s="5"/>
      <c r="AA951" s="5"/>
      <c r="AB951" s="5"/>
      <c r="AC951" s="5"/>
      <c r="AD951" s="5"/>
      <c r="AE951" s="5"/>
    </row>
    <row r="952" spans="1:31" ht="21" customHeight="1">
      <c r="A952" s="5" t="s">
        <v>396</v>
      </c>
      <c r="B952" s="5" t="s">
        <v>12056</v>
      </c>
      <c r="C952" s="5" t="s">
        <v>170</v>
      </c>
      <c r="D952" s="5" t="s">
        <v>342</v>
      </c>
      <c r="E952" s="5" t="s">
        <v>45</v>
      </c>
      <c r="F952" s="7">
        <v>10</v>
      </c>
      <c r="G952" s="7">
        <v>15</v>
      </c>
      <c r="H952" s="5" t="s">
        <v>56</v>
      </c>
      <c r="I952" s="5" t="s">
        <v>108</v>
      </c>
      <c r="J952" s="5" t="s">
        <v>7531</v>
      </c>
      <c r="K952" s="5" t="s">
        <v>12057</v>
      </c>
      <c r="L952" s="5" t="s">
        <v>12058</v>
      </c>
      <c r="M952" s="5" t="s">
        <v>53</v>
      </c>
      <c r="N952" s="5" t="s">
        <v>55</v>
      </c>
      <c r="O952" s="5" t="b">
        <f t="shared" ca="1" si="0"/>
        <v>1</v>
      </c>
      <c r="P952" s="5" t="b">
        <f t="shared" ca="1" si="100"/>
        <v>1</v>
      </c>
      <c r="Q952" s="5"/>
      <c r="R952" s="5"/>
      <c r="S952" s="5"/>
      <c r="T952" s="5"/>
      <c r="U952" s="5"/>
      <c r="V952" s="5"/>
      <c r="W952" s="5"/>
      <c r="X952" s="5"/>
      <c r="Y952" s="5"/>
      <c r="Z952" s="5"/>
      <c r="AA952" s="5"/>
      <c r="AB952" s="5"/>
      <c r="AC952" s="5"/>
      <c r="AD952" s="5"/>
      <c r="AE952" s="5"/>
    </row>
    <row r="953" spans="1:31" ht="21" customHeight="1">
      <c r="A953" s="5" t="s">
        <v>12734</v>
      </c>
      <c r="B953" s="5" t="s">
        <v>9221</v>
      </c>
      <c r="C953" s="5" t="s">
        <v>170</v>
      </c>
      <c r="D953" s="5" t="s">
        <v>342</v>
      </c>
      <c r="E953" s="5" t="s">
        <v>45</v>
      </c>
      <c r="F953" s="7">
        <v>10</v>
      </c>
      <c r="G953" s="7">
        <v>15</v>
      </c>
      <c r="H953" s="5" t="s">
        <v>56</v>
      </c>
      <c r="I953" s="5" t="s">
        <v>108</v>
      </c>
      <c r="J953" s="5" t="s">
        <v>68</v>
      </c>
      <c r="K953" s="5" t="s">
        <v>12735</v>
      </c>
      <c r="L953" s="5" t="s">
        <v>12736</v>
      </c>
      <c r="M953" s="5" t="s">
        <v>648</v>
      </c>
      <c r="N953" s="5" t="s">
        <v>405</v>
      </c>
      <c r="O953" s="5" t="b">
        <f t="shared" ca="1" si="0"/>
        <v>1</v>
      </c>
      <c r="P953" s="5"/>
      <c r="Q953" s="5"/>
      <c r="R953" s="5"/>
      <c r="S953" s="5"/>
      <c r="T953" s="5"/>
      <c r="U953" s="5"/>
      <c r="V953" s="5"/>
      <c r="W953" s="5"/>
      <c r="X953" s="5"/>
      <c r="Y953" s="5"/>
      <c r="Z953" s="5"/>
      <c r="AA953" s="5"/>
      <c r="AB953" s="5"/>
      <c r="AC953" s="5"/>
      <c r="AD953" s="5"/>
      <c r="AE953" s="5"/>
    </row>
    <row r="954" spans="1:31" ht="21" customHeight="1">
      <c r="A954" s="5" t="s">
        <v>277</v>
      </c>
      <c r="B954" s="5" t="s">
        <v>13878</v>
      </c>
      <c r="C954" s="5" t="s">
        <v>170</v>
      </c>
      <c r="D954" s="5" t="s">
        <v>342</v>
      </c>
      <c r="E954" s="5" t="s">
        <v>29</v>
      </c>
      <c r="F954" s="7">
        <v>10</v>
      </c>
      <c r="G954" s="7">
        <v>20</v>
      </c>
      <c r="H954" s="5" t="s">
        <v>144</v>
      </c>
      <c r="I954" s="5" t="s">
        <v>108</v>
      </c>
      <c r="J954" s="5" t="s">
        <v>13879</v>
      </c>
      <c r="K954" s="5" t="s">
        <v>13880</v>
      </c>
      <c r="L954" s="5" t="s">
        <v>13881</v>
      </c>
      <c r="M954" s="5" t="s">
        <v>53</v>
      </c>
      <c r="N954" s="5" t="s">
        <v>405</v>
      </c>
      <c r="O954" s="5" t="b">
        <f t="shared" ca="1" si="0"/>
        <v>1</v>
      </c>
      <c r="P954" s="5"/>
      <c r="Q954" s="5"/>
      <c r="R954" s="5"/>
      <c r="S954" s="5"/>
      <c r="T954" s="5"/>
      <c r="U954" s="5"/>
      <c r="V954" s="5"/>
      <c r="W954" s="5"/>
      <c r="X954" s="5"/>
      <c r="Y954" s="5"/>
      <c r="Z954" s="5"/>
      <c r="AA954" s="5"/>
      <c r="AB954" s="5"/>
      <c r="AC954" s="5"/>
      <c r="AD954" s="5"/>
      <c r="AE954" s="5"/>
    </row>
    <row r="955" spans="1:31" ht="21" customHeight="1">
      <c r="A955" s="5" t="s">
        <v>13884</v>
      </c>
      <c r="B955" s="5" t="s">
        <v>1687</v>
      </c>
      <c r="C955" s="5" t="s">
        <v>170</v>
      </c>
      <c r="D955" s="5" t="s">
        <v>390</v>
      </c>
      <c r="E955" s="5" t="s">
        <v>29</v>
      </c>
      <c r="F955" s="7">
        <v>10</v>
      </c>
      <c r="G955" s="7">
        <v>15</v>
      </c>
      <c r="H955" s="5" t="s">
        <v>56</v>
      </c>
      <c r="I955" s="5" t="s">
        <v>108</v>
      </c>
      <c r="J955" s="5" t="s">
        <v>57</v>
      </c>
      <c r="K955" s="5" t="s">
        <v>1691</v>
      </c>
      <c r="L955" s="9" t="s">
        <v>47</v>
      </c>
      <c r="M955" s="5" t="s">
        <v>42</v>
      </c>
      <c r="N955" s="5" t="s">
        <v>405</v>
      </c>
      <c r="O955" s="5" t="b">
        <f t="shared" ca="1" si="0"/>
        <v>1</v>
      </c>
      <c r="P955" s="9"/>
      <c r="Q955" s="5"/>
      <c r="R955" s="5"/>
      <c r="S955" s="5"/>
      <c r="T955" s="5"/>
      <c r="U955" s="5"/>
      <c r="V955" s="5"/>
      <c r="W955" s="5"/>
      <c r="X955" s="5"/>
      <c r="Y955" s="5"/>
      <c r="Z955" s="5"/>
      <c r="AA955" s="5"/>
      <c r="AB955" s="5"/>
      <c r="AC955" s="5"/>
      <c r="AD955" s="5"/>
      <c r="AE955" s="5"/>
    </row>
    <row r="956" spans="1:31" ht="21" customHeight="1">
      <c r="A956" s="5" t="s">
        <v>13892</v>
      </c>
      <c r="B956" s="5" t="s">
        <v>13893</v>
      </c>
      <c r="C956" s="5" t="s">
        <v>170</v>
      </c>
      <c r="D956" s="5" t="s">
        <v>390</v>
      </c>
      <c r="E956" s="5" t="s">
        <v>45</v>
      </c>
      <c r="F956" s="7">
        <v>10</v>
      </c>
      <c r="G956" s="7">
        <v>15</v>
      </c>
      <c r="H956" s="5" t="s">
        <v>56</v>
      </c>
      <c r="I956" s="5" t="s">
        <v>108</v>
      </c>
      <c r="J956" s="5" t="s">
        <v>48</v>
      </c>
      <c r="K956" s="5" t="s">
        <v>13894</v>
      </c>
      <c r="L956" s="5" t="s">
        <v>13895</v>
      </c>
      <c r="M956" s="5" t="s">
        <v>37</v>
      </c>
      <c r="N956" s="5" t="s">
        <v>55</v>
      </c>
      <c r="O956" s="5" t="b">
        <f t="shared" ca="1" si="0"/>
        <v>1</v>
      </c>
      <c r="P956" s="5"/>
      <c r="Q956" s="5"/>
      <c r="R956" s="5"/>
      <c r="S956" s="5"/>
      <c r="T956" s="5"/>
      <c r="U956" s="5"/>
      <c r="V956" s="5"/>
      <c r="W956" s="5"/>
      <c r="X956" s="5"/>
      <c r="Y956" s="5"/>
      <c r="Z956" s="5"/>
      <c r="AA956" s="5"/>
      <c r="AB956" s="5"/>
      <c r="AC956" s="5"/>
      <c r="AD956" s="5"/>
      <c r="AE956" s="5"/>
    </row>
    <row r="957" spans="1:31" ht="21" customHeight="1">
      <c r="A957" s="5" t="s">
        <v>2893</v>
      </c>
      <c r="B957" s="5" t="s">
        <v>10844</v>
      </c>
      <c r="C957" s="5" t="s">
        <v>170</v>
      </c>
      <c r="D957" s="5" t="s">
        <v>390</v>
      </c>
      <c r="E957" s="5" t="s">
        <v>45</v>
      </c>
      <c r="F957" s="7">
        <v>10</v>
      </c>
      <c r="G957" s="7">
        <v>18</v>
      </c>
      <c r="H957" s="5" t="s">
        <v>964</v>
      </c>
      <c r="I957" s="5" t="s">
        <v>108</v>
      </c>
      <c r="J957" s="5" t="s">
        <v>57</v>
      </c>
      <c r="K957" s="5" t="s">
        <v>10845</v>
      </c>
      <c r="L957" s="5" t="s">
        <v>10846</v>
      </c>
      <c r="M957" s="5" t="s">
        <v>53</v>
      </c>
      <c r="N957" s="5" t="s">
        <v>55</v>
      </c>
      <c r="O957" s="5" t="b">
        <f t="shared" ca="1" si="0"/>
        <v>1</v>
      </c>
      <c r="P957" s="5"/>
      <c r="Q957" s="5"/>
      <c r="R957" s="5"/>
      <c r="S957" s="5"/>
      <c r="T957" s="5"/>
      <c r="U957" s="5"/>
      <c r="V957" s="5"/>
      <c r="W957" s="5"/>
      <c r="X957" s="5"/>
      <c r="Y957" s="5"/>
      <c r="Z957" s="5"/>
      <c r="AA957" s="5"/>
      <c r="AB957" s="5"/>
      <c r="AC957" s="5"/>
      <c r="AD957" s="5"/>
      <c r="AE957" s="5"/>
    </row>
    <row r="958" spans="1:31" ht="21" customHeight="1">
      <c r="A958" s="5" t="s">
        <v>10888</v>
      </c>
      <c r="B958" s="5" t="s">
        <v>10889</v>
      </c>
      <c r="C958" s="5" t="s">
        <v>170</v>
      </c>
      <c r="D958" s="5" t="s">
        <v>390</v>
      </c>
      <c r="E958" s="5" t="s">
        <v>45</v>
      </c>
      <c r="F958" s="7">
        <v>10</v>
      </c>
      <c r="G958" s="7">
        <v>25</v>
      </c>
      <c r="H958" s="5" t="s">
        <v>2463</v>
      </c>
      <c r="I958" s="5" t="s">
        <v>108</v>
      </c>
      <c r="J958" s="5" t="s">
        <v>883</v>
      </c>
      <c r="K958" s="5" t="s">
        <v>10890</v>
      </c>
      <c r="L958" s="5" t="s">
        <v>10891</v>
      </c>
      <c r="M958" s="5" t="s">
        <v>37</v>
      </c>
      <c r="N958" s="5" t="s">
        <v>55</v>
      </c>
      <c r="O958" s="5" t="b">
        <f t="shared" ca="1" si="0"/>
        <v>1</v>
      </c>
      <c r="P958" s="5"/>
      <c r="Q958" s="5"/>
      <c r="R958" s="5"/>
      <c r="S958" s="5"/>
      <c r="T958" s="5"/>
      <c r="U958" s="5"/>
      <c r="V958" s="5"/>
      <c r="W958" s="5"/>
      <c r="X958" s="5"/>
      <c r="Y958" s="5"/>
      <c r="Z958" s="5"/>
      <c r="AA958" s="5"/>
      <c r="AB958" s="5"/>
      <c r="AC958" s="5"/>
      <c r="AD958" s="5"/>
      <c r="AE958" s="5"/>
    </row>
    <row r="959" spans="1:31" ht="21" customHeight="1">
      <c r="A959" s="5" t="s">
        <v>277</v>
      </c>
      <c r="B959" s="5" t="s">
        <v>10950</v>
      </c>
      <c r="C959" s="5" t="s">
        <v>170</v>
      </c>
      <c r="D959" s="5" t="s">
        <v>390</v>
      </c>
      <c r="E959" s="5" t="s">
        <v>45</v>
      </c>
      <c r="F959" s="7">
        <v>10</v>
      </c>
      <c r="G959" s="7">
        <v>16</v>
      </c>
      <c r="H959" s="5" t="s">
        <v>2314</v>
      </c>
      <c r="I959" s="5" t="s">
        <v>108</v>
      </c>
      <c r="J959" s="5" t="s">
        <v>6217</v>
      </c>
      <c r="K959" s="5" t="s">
        <v>10951</v>
      </c>
      <c r="L959" s="5" t="s">
        <v>10952</v>
      </c>
      <c r="M959" s="5" t="s">
        <v>37</v>
      </c>
      <c r="N959" s="5" t="s">
        <v>55</v>
      </c>
      <c r="O959" s="5" t="b">
        <f t="shared" ca="1" si="0"/>
        <v>1</v>
      </c>
      <c r="P959" s="5"/>
      <c r="Q959" s="5"/>
      <c r="R959" s="5"/>
      <c r="S959" s="5"/>
      <c r="T959" s="5"/>
      <c r="U959" s="5"/>
      <c r="V959" s="5"/>
      <c r="W959" s="5"/>
      <c r="X959" s="5"/>
      <c r="Y959" s="5"/>
      <c r="Z959" s="5"/>
      <c r="AA959" s="5"/>
      <c r="AB959" s="5"/>
      <c r="AC959" s="5"/>
      <c r="AD959" s="5"/>
      <c r="AE959" s="5"/>
    </row>
    <row r="960" spans="1:31" ht="21" customHeight="1">
      <c r="A960" s="5" t="s">
        <v>277</v>
      </c>
      <c r="B960" s="5" t="s">
        <v>10742</v>
      </c>
      <c r="C960" s="5" t="s">
        <v>170</v>
      </c>
      <c r="D960" s="5" t="s">
        <v>390</v>
      </c>
      <c r="E960" s="5" t="s">
        <v>29</v>
      </c>
      <c r="F960" s="7">
        <v>10</v>
      </c>
      <c r="G960" s="7">
        <v>15</v>
      </c>
      <c r="H960" s="5" t="s">
        <v>56</v>
      </c>
      <c r="I960" s="5" t="s">
        <v>108</v>
      </c>
      <c r="J960" s="5" t="s">
        <v>57</v>
      </c>
      <c r="K960" s="5" t="s">
        <v>10743</v>
      </c>
      <c r="L960" s="5" t="s">
        <v>13916</v>
      </c>
      <c r="M960" s="5" t="s">
        <v>100</v>
      </c>
      <c r="N960" s="5" t="s">
        <v>55</v>
      </c>
      <c r="O960" s="5" t="b">
        <f t="shared" ca="1" si="0"/>
        <v>1</v>
      </c>
      <c r="P960" s="5"/>
      <c r="Q960" s="5"/>
      <c r="R960" s="5"/>
      <c r="S960" s="5"/>
      <c r="T960" s="5"/>
      <c r="U960" s="5"/>
      <c r="V960" s="5"/>
      <c r="W960" s="5"/>
      <c r="X960" s="5"/>
      <c r="Y960" s="5"/>
      <c r="Z960" s="5"/>
      <c r="AA960" s="5"/>
      <c r="AB960" s="5"/>
      <c r="AC960" s="5"/>
      <c r="AD960" s="5"/>
      <c r="AE960" s="5"/>
    </row>
    <row r="961" spans="1:31" ht="21" customHeight="1">
      <c r="A961" s="5" t="s">
        <v>277</v>
      </c>
      <c r="B961" s="5" t="s">
        <v>2917</v>
      </c>
      <c r="C961" s="5" t="s">
        <v>170</v>
      </c>
      <c r="D961" s="5" t="s">
        <v>390</v>
      </c>
      <c r="E961" s="5" t="s">
        <v>29</v>
      </c>
      <c r="F961" s="7">
        <v>10</v>
      </c>
      <c r="G961" s="7">
        <v>15</v>
      </c>
      <c r="H961" s="5" t="s">
        <v>56</v>
      </c>
      <c r="I961" s="5" t="s">
        <v>108</v>
      </c>
      <c r="J961" s="5" t="s">
        <v>2067</v>
      </c>
      <c r="K961" s="9" t="s">
        <v>47</v>
      </c>
      <c r="L961" s="5" t="s">
        <v>13919</v>
      </c>
      <c r="M961" s="5" t="s">
        <v>42</v>
      </c>
      <c r="N961" s="5" t="s">
        <v>55</v>
      </c>
      <c r="O961" s="5" t="b">
        <f t="shared" ca="1" si="0"/>
        <v>1</v>
      </c>
      <c r="P961" s="5"/>
      <c r="Q961" s="5"/>
      <c r="R961" s="5"/>
      <c r="S961" s="5"/>
      <c r="T961" s="5"/>
      <c r="U961" s="5"/>
      <c r="V961" s="5"/>
      <c r="W961" s="5"/>
      <c r="X961" s="5"/>
      <c r="Y961" s="5"/>
      <c r="Z961" s="5"/>
      <c r="AA961" s="5"/>
      <c r="AB961" s="5"/>
      <c r="AC961" s="5"/>
      <c r="AD961" s="5"/>
      <c r="AE961" s="5"/>
    </row>
    <row r="962" spans="1:31" ht="21" customHeight="1">
      <c r="A962" s="5" t="s">
        <v>277</v>
      </c>
      <c r="B962" s="5" t="s">
        <v>13923</v>
      </c>
      <c r="C962" s="5" t="s">
        <v>170</v>
      </c>
      <c r="D962" s="5" t="s">
        <v>390</v>
      </c>
      <c r="E962" s="5" t="s">
        <v>45</v>
      </c>
      <c r="F962" s="7">
        <v>10</v>
      </c>
      <c r="G962" s="7">
        <v>15</v>
      </c>
      <c r="H962" s="5" t="s">
        <v>56</v>
      </c>
      <c r="I962" s="5" t="s">
        <v>108</v>
      </c>
      <c r="J962" s="5" t="s">
        <v>117</v>
      </c>
      <c r="K962" s="5" t="s">
        <v>13924</v>
      </c>
      <c r="L962" s="5" t="s">
        <v>13925</v>
      </c>
      <c r="M962" s="5" t="s">
        <v>100</v>
      </c>
      <c r="N962" s="5" t="s">
        <v>55</v>
      </c>
      <c r="O962" s="5" t="b">
        <f t="shared" ca="1" si="0"/>
        <v>1</v>
      </c>
      <c r="P962" s="5"/>
      <c r="Q962" s="5"/>
      <c r="R962" s="5"/>
      <c r="S962" s="5"/>
      <c r="T962" s="5"/>
      <c r="U962" s="5"/>
      <c r="V962" s="5"/>
      <c r="W962" s="5"/>
      <c r="X962" s="5"/>
      <c r="Y962" s="5"/>
      <c r="Z962" s="5"/>
      <c r="AA962" s="5"/>
      <c r="AB962" s="5"/>
      <c r="AC962" s="5"/>
      <c r="AD962" s="5"/>
      <c r="AE962" s="5"/>
    </row>
    <row r="963" spans="1:31" ht="21" customHeight="1">
      <c r="A963" s="5" t="s">
        <v>5314</v>
      </c>
      <c r="B963" s="5" t="s">
        <v>10935</v>
      </c>
      <c r="C963" s="5" t="s">
        <v>170</v>
      </c>
      <c r="D963" s="5" t="s">
        <v>390</v>
      </c>
      <c r="E963" s="5" t="s">
        <v>45</v>
      </c>
      <c r="F963" s="7">
        <v>10</v>
      </c>
      <c r="G963" s="7">
        <v>20</v>
      </c>
      <c r="H963" s="5" t="s">
        <v>144</v>
      </c>
      <c r="I963" s="5" t="s">
        <v>108</v>
      </c>
      <c r="J963" s="5" t="s">
        <v>68</v>
      </c>
      <c r="K963" s="5" t="s">
        <v>10936</v>
      </c>
      <c r="L963" s="5" t="s">
        <v>10937</v>
      </c>
      <c r="M963" s="5" t="s">
        <v>1599</v>
      </c>
      <c r="N963" s="5" t="s">
        <v>55</v>
      </c>
      <c r="O963" s="5" t="b">
        <f t="shared" ca="1" si="0"/>
        <v>1</v>
      </c>
      <c r="P963" s="5" t="b">
        <f t="shared" ref="P963:P965" ca="1" si="101">IFERROR(__xludf.DUMMYFUNCTION("REGEXMATCH(L963,""(?i)Java"")"),TRUE)</f>
        <v>1</v>
      </c>
      <c r="Q963" s="5"/>
      <c r="R963" s="5"/>
      <c r="S963" s="5"/>
      <c r="T963" s="5"/>
      <c r="U963" s="5"/>
      <c r="V963" s="5"/>
      <c r="W963" s="5"/>
      <c r="X963" s="5"/>
      <c r="Y963" s="5"/>
      <c r="Z963" s="5"/>
      <c r="AA963" s="5"/>
      <c r="AB963" s="5"/>
      <c r="AC963" s="5"/>
      <c r="AD963" s="5"/>
      <c r="AE963" s="5"/>
    </row>
    <row r="964" spans="1:31" ht="21" customHeight="1">
      <c r="A964" s="5" t="s">
        <v>8727</v>
      </c>
      <c r="B964" s="5" t="s">
        <v>8728</v>
      </c>
      <c r="C964" s="5" t="s">
        <v>170</v>
      </c>
      <c r="D964" s="5" t="s">
        <v>390</v>
      </c>
      <c r="E964" s="5" t="s">
        <v>45</v>
      </c>
      <c r="F964" s="7">
        <v>10</v>
      </c>
      <c r="G964" s="7">
        <v>20</v>
      </c>
      <c r="H964" s="5" t="s">
        <v>144</v>
      </c>
      <c r="I964" s="5" t="s">
        <v>108</v>
      </c>
      <c r="J964" s="5" t="s">
        <v>252</v>
      </c>
      <c r="K964" s="5" t="s">
        <v>8729</v>
      </c>
      <c r="L964" s="5" t="s">
        <v>8730</v>
      </c>
      <c r="M964" s="5" t="s">
        <v>100</v>
      </c>
      <c r="N964" s="5" t="s">
        <v>55</v>
      </c>
      <c r="O964" s="5" t="b">
        <f t="shared" ca="1" si="0"/>
        <v>1</v>
      </c>
      <c r="P964" s="5" t="b">
        <f t="shared" ca="1" si="101"/>
        <v>1</v>
      </c>
      <c r="Q964" s="5"/>
      <c r="R964" s="5"/>
      <c r="S964" s="5"/>
      <c r="T964" s="5"/>
      <c r="U964" s="5"/>
      <c r="V964" s="5"/>
      <c r="W964" s="5"/>
      <c r="X964" s="5"/>
      <c r="Y964" s="5"/>
      <c r="Z964" s="5"/>
      <c r="AA964" s="5"/>
      <c r="AB964" s="5"/>
      <c r="AC964" s="5"/>
      <c r="AD964" s="5"/>
      <c r="AE964" s="5"/>
    </row>
    <row r="965" spans="1:31" ht="21" customHeight="1">
      <c r="A965" s="5" t="s">
        <v>3317</v>
      </c>
      <c r="B965" s="5" t="s">
        <v>11068</v>
      </c>
      <c r="C965" s="5" t="s">
        <v>170</v>
      </c>
      <c r="D965" s="5" t="s">
        <v>390</v>
      </c>
      <c r="E965" s="5" t="s">
        <v>29</v>
      </c>
      <c r="F965" s="7">
        <v>10</v>
      </c>
      <c r="G965" s="7">
        <v>16</v>
      </c>
      <c r="H965" s="5" t="s">
        <v>2314</v>
      </c>
      <c r="I965" s="5" t="s">
        <v>108</v>
      </c>
      <c r="J965" s="5" t="s">
        <v>252</v>
      </c>
      <c r="K965" s="5" t="s">
        <v>11069</v>
      </c>
      <c r="L965" s="5" t="s">
        <v>11070</v>
      </c>
      <c r="M965" s="5" t="s">
        <v>37</v>
      </c>
      <c r="N965" s="5" t="s">
        <v>55</v>
      </c>
      <c r="O965" s="5" t="b">
        <f t="shared" ca="1" si="0"/>
        <v>1</v>
      </c>
      <c r="P965" s="5" t="b">
        <f t="shared" ca="1" si="101"/>
        <v>1</v>
      </c>
      <c r="Q965" s="5"/>
      <c r="R965" s="5"/>
      <c r="S965" s="5"/>
      <c r="T965" s="5"/>
      <c r="U965" s="5"/>
      <c r="V965" s="5"/>
      <c r="W965" s="5"/>
      <c r="X965" s="5"/>
      <c r="Y965" s="5"/>
      <c r="Z965" s="5"/>
      <c r="AA965" s="5"/>
      <c r="AB965" s="5"/>
      <c r="AC965" s="5"/>
      <c r="AD965" s="5"/>
      <c r="AE965" s="5"/>
    </row>
    <row r="966" spans="1:31" ht="21" customHeight="1">
      <c r="A966" s="5" t="s">
        <v>277</v>
      </c>
      <c r="B966" s="5" t="s">
        <v>11566</v>
      </c>
      <c r="C966" s="5" t="s">
        <v>170</v>
      </c>
      <c r="D966" s="5" t="s">
        <v>390</v>
      </c>
      <c r="E966" s="5" t="s">
        <v>45</v>
      </c>
      <c r="F966" s="7">
        <v>10</v>
      </c>
      <c r="G966" s="7">
        <v>15</v>
      </c>
      <c r="H966" s="5" t="s">
        <v>56</v>
      </c>
      <c r="I966" s="5" t="s">
        <v>108</v>
      </c>
      <c r="J966" s="5" t="s">
        <v>57</v>
      </c>
      <c r="K966" s="5" t="s">
        <v>11570</v>
      </c>
      <c r="L966" s="5" t="s">
        <v>11572</v>
      </c>
      <c r="M966" s="5" t="s">
        <v>37</v>
      </c>
      <c r="N966" s="5" t="s">
        <v>55</v>
      </c>
      <c r="O966" s="5" t="b">
        <f t="shared" ca="1" si="0"/>
        <v>1</v>
      </c>
      <c r="P966" s="5"/>
      <c r="Q966" s="5"/>
      <c r="R966" s="5"/>
      <c r="S966" s="5"/>
      <c r="T966" s="5"/>
      <c r="U966" s="5"/>
      <c r="V966" s="5"/>
      <c r="W966" s="5"/>
      <c r="X966" s="5"/>
      <c r="Y966" s="5"/>
      <c r="Z966" s="5"/>
      <c r="AA966" s="5"/>
      <c r="AB966" s="5"/>
      <c r="AC966" s="5"/>
      <c r="AD966" s="5"/>
      <c r="AE966" s="5"/>
    </row>
    <row r="967" spans="1:31" ht="21" customHeight="1">
      <c r="A967" s="5" t="s">
        <v>277</v>
      </c>
      <c r="B967" s="5" t="s">
        <v>3685</v>
      </c>
      <c r="C967" s="5" t="s">
        <v>170</v>
      </c>
      <c r="D967" s="5" t="s">
        <v>390</v>
      </c>
      <c r="E967" s="5" t="s">
        <v>29</v>
      </c>
      <c r="F967" s="7">
        <v>10</v>
      </c>
      <c r="G967" s="7">
        <v>15</v>
      </c>
      <c r="H967" s="5" t="s">
        <v>56</v>
      </c>
      <c r="I967" s="5" t="s">
        <v>108</v>
      </c>
      <c r="J967" s="5" t="s">
        <v>430</v>
      </c>
      <c r="K967" s="5" t="s">
        <v>11536</v>
      </c>
      <c r="L967" s="5" t="s">
        <v>11537</v>
      </c>
      <c r="M967" s="5" t="s">
        <v>53</v>
      </c>
      <c r="N967" s="5" t="s">
        <v>55</v>
      </c>
      <c r="O967" s="5" t="b">
        <f t="shared" ca="1" si="0"/>
        <v>1</v>
      </c>
      <c r="P967" s="5"/>
      <c r="Q967" s="5"/>
      <c r="R967" s="5"/>
      <c r="S967" s="5"/>
      <c r="T967" s="5"/>
      <c r="U967" s="5"/>
      <c r="V967" s="5"/>
      <c r="W967" s="5"/>
      <c r="X967" s="5"/>
      <c r="Y967" s="5"/>
      <c r="Z967" s="5"/>
      <c r="AA967" s="5"/>
      <c r="AB967" s="5"/>
      <c r="AC967" s="5"/>
      <c r="AD967" s="5"/>
      <c r="AE967" s="5"/>
    </row>
    <row r="968" spans="1:31" ht="21" customHeight="1">
      <c r="A968" s="5" t="s">
        <v>277</v>
      </c>
      <c r="B968" s="5" t="s">
        <v>11616</v>
      </c>
      <c r="C968" s="5" t="s">
        <v>170</v>
      </c>
      <c r="D968" s="5" t="s">
        <v>390</v>
      </c>
      <c r="E968" s="5" t="s">
        <v>45</v>
      </c>
      <c r="F968" s="7">
        <v>10</v>
      </c>
      <c r="G968" s="7">
        <v>20</v>
      </c>
      <c r="H968" s="5" t="s">
        <v>144</v>
      </c>
      <c r="I968" s="5" t="s">
        <v>108</v>
      </c>
      <c r="J968" s="5" t="s">
        <v>57</v>
      </c>
      <c r="K968" s="5" t="s">
        <v>11619</v>
      </c>
      <c r="L968" s="5" t="s">
        <v>13952</v>
      </c>
      <c r="M968" s="5" t="s">
        <v>53</v>
      </c>
      <c r="N968" s="5" t="s">
        <v>55</v>
      </c>
      <c r="O968" s="5" t="b">
        <f t="shared" ca="1" si="0"/>
        <v>1</v>
      </c>
      <c r="P968" s="5"/>
      <c r="Q968" s="5"/>
      <c r="R968" s="5"/>
      <c r="S968" s="5"/>
      <c r="T968" s="5"/>
      <c r="U968" s="5"/>
      <c r="V968" s="5"/>
      <c r="W968" s="5"/>
      <c r="X968" s="5"/>
      <c r="Y968" s="5"/>
      <c r="Z968" s="5"/>
      <c r="AA968" s="5"/>
      <c r="AB968" s="5"/>
      <c r="AC968" s="5"/>
      <c r="AD968" s="5"/>
      <c r="AE968" s="5"/>
    </row>
    <row r="969" spans="1:31" ht="21" customHeight="1">
      <c r="A969" s="5" t="s">
        <v>13953</v>
      </c>
      <c r="B969" s="5" t="s">
        <v>13954</v>
      </c>
      <c r="C969" s="5" t="s">
        <v>170</v>
      </c>
      <c r="D969" s="5" t="s">
        <v>390</v>
      </c>
      <c r="E969" s="5" t="s">
        <v>45</v>
      </c>
      <c r="F969" s="7">
        <v>10</v>
      </c>
      <c r="G969" s="7">
        <v>15</v>
      </c>
      <c r="H969" s="5" t="s">
        <v>56</v>
      </c>
      <c r="I969" s="5" t="s">
        <v>108</v>
      </c>
      <c r="J969" s="5" t="s">
        <v>4920</v>
      </c>
      <c r="K969" s="5" t="s">
        <v>2488</v>
      </c>
      <c r="L969" s="5" t="s">
        <v>13955</v>
      </c>
      <c r="M969" s="5" t="s">
        <v>53</v>
      </c>
      <c r="N969" s="5" t="s">
        <v>55</v>
      </c>
      <c r="O969" s="5" t="b">
        <f t="shared" ca="1" si="0"/>
        <v>1</v>
      </c>
      <c r="P969" s="5"/>
      <c r="Q969" s="5"/>
      <c r="R969" s="5"/>
      <c r="S969" s="5"/>
      <c r="T969" s="5"/>
      <c r="U969" s="5"/>
      <c r="V969" s="5"/>
      <c r="W969" s="5"/>
      <c r="X969" s="5"/>
      <c r="Y969" s="5"/>
      <c r="Z969" s="5"/>
      <c r="AA969" s="5"/>
      <c r="AB969" s="5"/>
      <c r="AC969" s="5"/>
      <c r="AD969" s="5"/>
      <c r="AE969" s="5"/>
    </row>
    <row r="970" spans="1:31" ht="21" customHeight="1">
      <c r="A970" s="5" t="s">
        <v>277</v>
      </c>
      <c r="B970" s="5" t="s">
        <v>13960</v>
      </c>
      <c r="C970" s="5" t="s">
        <v>170</v>
      </c>
      <c r="D970" s="5" t="s">
        <v>390</v>
      </c>
      <c r="E970" s="5" t="s">
        <v>45</v>
      </c>
      <c r="F970" s="7">
        <v>10</v>
      </c>
      <c r="G970" s="7">
        <v>18</v>
      </c>
      <c r="H970" s="5" t="s">
        <v>964</v>
      </c>
      <c r="I970" s="5" t="s">
        <v>31</v>
      </c>
      <c r="J970" s="5" t="s">
        <v>1283</v>
      </c>
      <c r="K970" s="5" t="s">
        <v>13962</v>
      </c>
      <c r="L970" s="5" t="s">
        <v>13963</v>
      </c>
      <c r="M970" s="5" t="s">
        <v>53</v>
      </c>
      <c r="N970" s="5" t="s">
        <v>55</v>
      </c>
      <c r="O970" s="5" t="b">
        <f t="shared" ca="1" si="0"/>
        <v>1</v>
      </c>
      <c r="P970" s="5"/>
      <c r="Q970" s="5"/>
      <c r="R970" s="5"/>
      <c r="S970" s="5"/>
      <c r="T970" s="5"/>
      <c r="U970" s="5"/>
      <c r="V970" s="5"/>
      <c r="W970" s="5"/>
      <c r="X970" s="5"/>
      <c r="Y970" s="5"/>
      <c r="Z970" s="5"/>
      <c r="AA970" s="5"/>
      <c r="AB970" s="5"/>
      <c r="AC970" s="5"/>
      <c r="AD970" s="5"/>
      <c r="AE970" s="5"/>
    </row>
    <row r="971" spans="1:31" ht="21" customHeight="1">
      <c r="A971" s="5" t="s">
        <v>277</v>
      </c>
      <c r="B971" s="5" t="s">
        <v>13964</v>
      </c>
      <c r="C971" s="5" t="s">
        <v>170</v>
      </c>
      <c r="D971" s="5" t="s">
        <v>390</v>
      </c>
      <c r="E971" s="5" t="s">
        <v>45</v>
      </c>
      <c r="F971" s="7">
        <v>10</v>
      </c>
      <c r="G971" s="7">
        <v>15</v>
      </c>
      <c r="H971" s="5" t="s">
        <v>56</v>
      </c>
      <c r="I971" s="5" t="s">
        <v>31</v>
      </c>
      <c r="J971" s="5" t="s">
        <v>624</v>
      </c>
      <c r="K971" s="5" t="s">
        <v>13965</v>
      </c>
      <c r="L971" s="5" t="s">
        <v>13966</v>
      </c>
      <c r="M971" s="5" t="s">
        <v>37</v>
      </c>
      <c r="N971" s="5" t="s">
        <v>55</v>
      </c>
      <c r="O971" s="5" t="b">
        <f t="shared" ca="1" si="0"/>
        <v>1</v>
      </c>
      <c r="P971" s="5"/>
      <c r="Q971" s="5"/>
      <c r="R971" s="5"/>
      <c r="S971" s="5"/>
      <c r="T971" s="5"/>
      <c r="U971" s="5"/>
      <c r="V971" s="5"/>
      <c r="W971" s="5"/>
      <c r="X971" s="5"/>
      <c r="Y971" s="5"/>
      <c r="Z971" s="5"/>
      <c r="AA971" s="5"/>
      <c r="AB971" s="5"/>
      <c r="AC971" s="5"/>
      <c r="AD971" s="5"/>
      <c r="AE971" s="5"/>
    </row>
    <row r="972" spans="1:31" ht="21" customHeight="1">
      <c r="A972" s="5" t="s">
        <v>248</v>
      </c>
      <c r="B972" s="5" t="s">
        <v>11131</v>
      </c>
      <c r="C972" s="5" t="s">
        <v>170</v>
      </c>
      <c r="D972" s="5" t="s">
        <v>390</v>
      </c>
      <c r="E972" s="5" t="s">
        <v>45</v>
      </c>
      <c r="F972" s="7">
        <v>10</v>
      </c>
      <c r="G972" s="7">
        <v>16</v>
      </c>
      <c r="H972" s="5" t="s">
        <v>2314</v>
      </c>
      <c r="I972" s="5" t="s">
        <v>108</v>
      </c>
      <c r="J972" s="5" t="s">
        <v>57</v>
      </c>
      <c r="K972" s="5" t="s">
        <v>11133</v>
      </c>
      <c r="L972" s="5" t="s">
        <v>11135</v>
      </c>
      <c r="M972" s="5" t="s">
        <v>37</v>
      </c>
      <c r="N972" s="5" t="s">
        <v>55</v>
      </c>
      <c r="O972" s="5" t="b">
        <f t="shared" ca="1" si="0"/>
        <v>1</v>
      </c>
      <c r="P972" s="5" t="b">
        <f t="shared" ref="P972:P975" ca="1" si="102">IFERROR(__xludf.DUMMYFUNCTION("REGEXMATCH(L972,""(?i)Java"")"),TRUE)</f>
        <v>1</v>
      </c>
      <c r="Q972" s="5"/>
      <c r="R972" s="5"/>
      <c r="S972" s="5"/>
      <c r="T972" s="5"/>
      <c r="U972" s="5"/>
      <c r="V972" s="5"/>
      <c r="W972" s="5"/>
      <c r="X972" s="5"/>
      <c r="Y972" s="5"/>
      <c r="Z972" s="5"/>
      <c r="AA972" s="5"/>
      <c r="AB972" s="5"/>
      <c r="AC972" s="5"/>
      <c r="AD972" s="5"/>
      <c r="AE972" s="5"/>
    </row>
    <row r="973" spans="1:31" ht="21" customHeight="1">
      <c r="A973" s="5" t="s">
        <v>11300</v>
      </c>
      <c r="B973" s="5" t="s">
        <v>11301</v>
      </c>
      <c r="C973" s="5" t="s">
        <v>170</v>
      </c>
      <c r="D973" s="5" t="s">
        <v>390</v>
      </c>
      <c r="E973" s="5" t="s">
        <v>29</v>
      </c>
      <c r="F973" s="7">
        <v>10</v>
      </c>
      <c r="G973" s="7">
        <v>20</v>
      </c>
      <c r="H973" s="5" t="s">
        <v>144</v>
      </c>
      <c r="I973" s="5" t="s">
        <v>108</v>
      </c>
      <c r="J973" s="5" t="s">
        <v>516</v>
      </c>
      <c r="K973" s="5" t="s">
        <v>8875</v>
      </c>
      <c r="L973" s="5" t="s">
        <v>11302</v>
      </c>
      <c r="M973" s="5" t="s">
        <v>167</v>
      </c>
      <c r="N973" s="5" t="s">
        <v>55</v>
      </c>
      <c r="O973" s="5" t="b">
        <f t="shared" ca="1" si="0"/>
        <v>1</v>
      </c>
      <c r="P973" s="5" t="b">
        <f t="shared" ca="1" si="102"/>
        <v>1</v>
      </c>
      <c r="Q973" s="5"/>
      <c r="R973" s="5"/>
      <c r="S973" s="5"/>
      <c r="T973" s="5"/>
      <c r="U973" s="5"/>
      <c r="V973" s="5"/>
      <c r="W973" s="5"/>
      <c r="X973" s="5"/>
      <c r="Y973" s="5"/>
      <c r="Z973" s="5"/>
      <c r="AA973" s="5"/>
      <c r="AB973" s="5"/>
      <c r="AC973" s="5"/>
      <c r="AD973" s="5"/>
      <c r="AE973" s="5"/>
    </row>
    <row r="974" spans="1:31" ht="21" customHeight="1">
      <c r="A974" s="5" t="s">
        <v>11416</v>
      </c>
      <c r="B974" s="5" t="s">
        <v>8830</v>
      </c>
      <c r="C974" s="5" t="s">
        <v>170</v>
      </c>
      <c r="D974" s="5" t="s">
        <v>390</v>
      </c>
      <c r="E974" s="5" t="s">
        <v>29</v>
      </c>
      <c r="F974" s="7">
        <v>10</v>
      </c>
      <c r="G974" s="7">
        <v>25</v>
      </c>
      <c r="H974" s="5" t="s">
        <v>2463</v>
      </c>
      <c r="I974" s="5" t="s">
        <v>125</v>
      </c>
      <c r="J974" s="5" t="s">
        <v>117</v>
      </c>
      <c r="K974" s="5" t="s">
        <v>11418</v>
      </c>
      <c r="L974" s="5" t="s">
        <v>11419</v>
      </c>
      <c r="M974" s="5" t="s">
        <v>37</v>
      </c>
      <c r="N974" s="5" t="s">
        <v>55</v>
      </c>
      <c r="O974" s="5" t="b">
        <f t="shared" ca="1" si="0"/>
        <v>1</v>
      </c>
      <c r="P974" s="5" t="b">
        <f t="shared" ca="1" si="102"/>
        <v>1</v>
      </c>
      <c r="Q974" s="5"/>
      <c r="R974" s="5"/>
      <c r="S974" s="5"/>
      <c r="T974" s="5"/>
      <c r="U974" s="5"/>
      <c r="V974" s="5"/>
      <c r="W974" s="5"/>
      <c r="X974" s="5"/>
      <c r="Y974" s="5"/>
      <c r="Z974" s="5"/>
      <c r="AA974" s="5"/>
      <c r="AB974" s="5"/>
      <c r="AC974" s="5"/>
      <c r="AD974" s="5"/>
      <c r="AE974" s="5"/>
    </row>
    <row r="975" spans="1:31" ht="21" customHeight="1">
      <c r="A975" s="5" t="s">
        <v>2766</v>
      </c>
      <c r="B975" s="5" t="s">
        <v>2768</v>
      </c>
      <c r="C975" s="5" t="s">
        <v>170</v>
      </c>
      <c r="D975" s="5" t="s">
        <v>390</v>
      </c>
      <c r="E975" s="5" t="s">
        <v>45</v>
      </c>
      <c r="F975" s="7">
        <v>10</v>
      </c>
      <c r="G975" s="7">
        <v>40</v>
      </c>
      <c r="H975" s="5" t="s">
        <v>2621</v>
      </c>
      <c r="I975" s="5" t="s">
        <v>31</v>
      </c>
      <c r="J975" s="5" t="s">
        <v>811</v>
      </c>
      <c r="K975" s="9" t="s">
        <v>47</v>
      </c>
      <c r="L975" s="5" t="s">
        <v>2772</v>
      </c>
      <c r="M975" s="5" t="s">
        <v>100</v>
      </c>
      <c r="N975" s="5" t="s">
        <v>55</v>
      </c>
      <c r="O975" s="5" t="b">
        <f t="shared" ca="1" si="0"/>
        <v>1</v>
      </c>
      <c r="P975" s="5" t="b">
        <f t="shared" ca="1" si="102"/>
        <v>1</v>
      </c>
      <c r="Q975" s="5"/>
      <c r="R975" s="5"/>
      <c r="S975" s="5"/>
      <c r="T975" s="5"/>
      <c r="U975" s="5"/>
      <c r="V975" s="5"/>
      <c r="W975" s="5"/>
      <c r="X975" s="5"/>
      <c r="Y975" s="5"/>
      <c r="Z975" s="5"/>
      <c r="AA975" s="5"/>
      <c r="AB975" s="5"/>
      <c r="AC975" s="5"/>
      <c r="AD975" s="5"/>
      <c r="AE975" s="5"/>
    </row>
    <row r="976" spans="1:31" ht="21" customHeight="1">
      <c r="A976" s="5" t="s">
        <v>7757</v>
      </c>
      <c r="B976" s="5" t="s">
        <v>13981</v>
      </c>
      <c r="C976" s="5" t="s">
        <v>170</v>
      </c>
      <c r="D976" s="5" t="s">
        <v>390</v>
      </c>
      <c r="E976" s="5" t="s">
        <v>45</v>
      </c>
      <c r="F976" s="7">
        <v>10</v>
      </c>
      <c r="G976" s="7">
        <v>20</v>
      </c>
      <c r="H976" s="5" t="s">
        <v>144</v>
      </c>
      <c r="I976" s="5" t="s">
        <v>31</v>
      </c>
      <c r="J976" s="5" t="s">
        <v>224</v>
      </c>
      <c r="K976" s="5" t="s">
        <v>13984</v>
      </c>
      <c r="L976" s="5" t="s">
        <v>13985</v>
      </c>
      <c r="M976" s="5" t="s">
        <v>53</v>
      </c>
      <c r="N976" s="5" t="s">
        <v>55</v>
      </c>
      <c r="O976" s="5" t="b">
        <f t="shared" ca="1" si="0"/>
        <v>1</v>
      </c>
      <c r="P976" s="5"/>
      <c r="Q976" s="5"/>
      <c r="R976" s="5"/>
      <c r="S976" s="5"/>
      <c r="T976" s="5"/>
      <c r="U976" s="5"/>
      <c r="V976" s="5"/>
      <c r="W976" s="5"/>
      <c r="X976" s="5"/>
      <c r="Y976" s="5"/>
      <c r="Z976" s="5"/>
      <c r="AA976" s="5"/>
      <c r="AB976" s="5"/>
      <c r="AC976" s="5"/>
      <c r="AD976" s="5"/>
      <c r="AE976" s="5"/>
    </row>
    <row r="977" spans="1:31" ht="21" customHeight="1">
      <c r="A977" s="5" t="s">
        <v>277</v>
      </c>
      <c r="B977" s="5" t="s">
        <v>13986</v>
      </c>
      <c r="C977" s="5" t="s">
        <v>170</v>
      </c>
      <c r="D977" s="5" t="s">
        <v>390</v>
      </c>
      <c r="E977" s="5" t="s">
        <v>45</v>
      </c>
      <c r="F977" s="7">
        <v>10</v>
      </c>
      <c r="G977" s="7">
        <v>15</v>
      </c>
      <c r="H977" s="5" t="s">
        <v>56</v>
      </c>
      <c r="I977" s="5" t="s">
        <v>108</v>
      </c>
      <c r="J977" s="5" t="s">
        <v>13987</v>
      </c>
      <c r="K977" s="5" t="s">
        <v>13989</v>
      </c>
      <c r="L977" s="5" t="s">
        <v>13990</v>
      </c>
      <c r="M977" s="5" t="s">
        <v>53</v>
      </c>
      <c r="N977" s="5" t="s">
        <v>1179</v>
      </c>
      <c r="O977" s="5" t="b">
        <f t="shared" ca="1" si="0"/>
        <v>1</v>
      </c>
      <c r="P977" s="5"/>
      <c r="Q977" s="5"/>
      <c r="R977" s="5"/>
      <c r="S977" s="5"/>
      <c r="T977" s="5"/>
      <c r="U977" s="5"/>
      <c r="V977" s="5"/>
      <c r="W977" s="5"/>
      <c r="X977" s="5"/>
      <c r="Y977" s="5"/>
      <c r="Z977" s="5"/>
      <c r="AA977" s="5"/>
      <c r="AB977" s="5"/>
      <c r="AC977" s="5"/>
      <c r="AD977" s="5"/>
      <c r="AE977" s="5"/>
    </row>
    <row r="978" spans="1:31" ht="21" customHeight="1">
      <c r="A978" s="5" t="s">
        <v>277</v>
      </c>
      <c r="B978" s="5" t="s">
        <v>11122</v>
      </c>
      <c r="C978" s="5" t="s">
        <v>170</v>
      </c>
      <c r="D978" s="5" t="s">
        <v>390</v>
      </c>
      <c r="E978" s="5" t="s">
        <v>45</v>
      </c>
      <c r="F978" s="7">
        <v>10</v>
      </c>
      <c r="G978" s="7">
        <v>15</v>
      </c>
      <c r="H978" s="5" t="s">
        <v>56</v>
      </c>
      <c r="I978" s="5" t="s">
        <v>108</v>
      </c>
      <c r="J978" s="5" t="s">
        <v>87</v>
      </c>
      <c r="K978" s="5" t="s">
        <v>688</v>
      </c>
      <c r="L978" s="5" t="s">
        <v>11971</v>
      </c>
      <c r="M978" s="5" t="s">
        <v>37</v>
      </c>
      <c r="N978" s="5" t="s">
        <v>55</v>
      </c>
      <c r="O978" s="5" t="b">
        <f t="shared" ca="1" si="0"/>
        <v>1</v>
      </c>
      <c r="P978" s="5"/>
      <c r="Q978" s="5"/>
      <c r="R978" s="5"/>
      <c r="S978" s="5"/>
      <c r="T978" s="5"/>
      <c r="U978" s="5"/>
      <c r="V978" s="5"/>
      <c r="W978" s="5"/>
      <c r="X978" s="5"/>
      <c r="Y978" s="5"/>
      <c r="Z978" s="5"/>
      <c r="AA978" s="5"/>
      <c r="AB978" s="5"/>
      <c r="AC978" s="5"/>
      <c r="AD978" s="5"/>
      <c r="AE978" s="5"/>
    </row>
    <row r="979" spans="1:31" ht="21" customHeight="1">
      <c r="A979" s="5" t="s">
        <v>277</v>
      </c>
      <c r="B979" s="5" t="s">
        <v>14001</v>
      </c>
      <c r="C979" s="5" t="s">
        <v>170</v>
      </c>
      <c r="D979" s="5" t="s">
        <v>390</v>
      </c>
      <c r="E979" s="5" t="s">
        <v>45</v>
      </c>
      <c r="F979" s="7">
        <v>10</v>
      </c>
      <c r="G979" s="7">
        <v>15</v>
      </c>
      <c r="H979" s="5" t="s">
        <v>56</v>
      </c>
      <c r="I979" s="5" t="s">
        <v>108</v>
      </c>
      <c r="J979" s="5" t="s">
        <v>57</v>
      </c>
      <c r="K979" s="5" t="s">
        <v>14005</v>
      </c>
      <c r="L979" s="5" t="s">
        <v>14006</v>
      </c>
      <c r="M979" s="5" t="s">
        <v>53</v>
      </c>
      <c r="N979" s="5" t="s">
        <v>55</v>
      </c>
      <c r="O979" s="5" t="b">
        <f t="shared" ca="1" si="0"/>
        <v>1</v>
      </c>
      <c r="P979" s="5"/>
      <c r="Q979" s="5"/>
      <c r="R979" s="5"/>
      <c r="S979" s="5"/>
      <c r="T979" s="5"/>
      <c r="U979" s="5"/>
      <c r="V979" s="5"/>
      <c r="W979" s="5"/>
      <c r="X979" s="5"/>
      <c r="Y979" s="5"/>
      <c r="Z979" s="5"/>
      <c r="AA979" s="5"/>
      <c r="AB979" s="5"/>
      <c r="AC979" s="5"/>
      <c r="AD979" s="5"/>
      <c r="AE979" s="5"/>
    </row>
    <row r="980" spans="1:31" ht="21" customHeight="1">
      <c r="A980" s="5" t="s">
        <v>11490</v>
      </c>
      <c r="B980" s="5" t="s">
        <v>11492</v>
      </c>
      <c r="C980" s="5" t="s">
        <v>170</v>
      </c>
      <c r="D980" s="5" t="s">
        <v>390</v>
      </c>
      <c r="E980" s="5" t="s">
        <v>45</v>
      </c>
      <c r="F980" s="7">
        <v>10</v>
      </c>
      <c r="G980" s="7">
        <v>15</v>
      </c>
      <c r="H980" s="5" t="s">
        <v>56</v>
      </c>
      <c r="I980" s="5" t="s">
        <v>125</v>
      </c>
      <c r="J980" s="5" t="s">
        <v>117</v>
      </c>
      <c r="K980" s="5" t="s">
        <v>11493</v>
      </c>
      <c r="L980" s="5" t="s">
        <v>11494</v>
      </c>
      <c r="M980" s="5" t="s">
        <v>100</v>
      </c>
      <c r="N980" s="5" t="s">
        <v>55</v>
      </c>
      <c r="O980" s="5" t="b">
        <f t="shared" ca="1" si="0"/>
        <v>1</v>
      </c>
      <c r="P980" s="5" t="b">
        <f t="shared" ref="P980:P981" ca="1" si="103">IFERROR(__xludf.DUMMYFUNCTION("REGEXMATCH(L980,""(?i)Java"")"),TRUE)</f>
        <v>1</v>
      </c>
      <c r="Q980" s="5"/>
      <c r="R980" s="5"/>
      <c r="S980" s="5"/>
      <c r="T980" s="5"/>
      <c r="U980" s="5"/>
      <c r="V980" s="5"/>
      <c r="W980" s="5"/>
      <c r="X980" s="5"/>
      <c r="Y980" s="5"/>
      <c r="Z980" s="5"/>
      <c r="AA980" s="5"/>
      <c r="AB980" s="5"/>
      <c r="AC980" s="5"/>
      <c r="AD980" s="5"/>
      <c r="AE980" s="5"/>
    </row>
    <row r="981" spans="1:31" ht="21" customHeight="1">
      <c r="A981" s="5" t="s">
        <v>1457</v>
      </c>
      <c r="B981" s="5" t="s">
        <v>11616</v>
      </c>
      <c r="C981" s="5" t="s">
        <v>170</v>
      </c>
      <c r="D981" s="5" t="s">
        <v>390</v>
      </c>
      <c r="E981" s="5" t="s">
        <v>29</v>
      </c>
      <c r="F981" s="7">
        <v>10</v>
      </c>
      <c r="G981" s="7">
        <v>15</v>
      </c>
      <c r="H981" s="5" t="s">
        <v>56</v>
      </c>
      <c r="I981" s="5" t="s">
        <v>31</v>
      </c>
      <c r="J981" s="5" t="s">
        <v>57</v>
      </c>
      <c r="K981" s="5" t="s">
        <v>11619</v>
      </c>
      <c r="L981" s="5" t="s">
        <v>11620</v>
      </c>
      <c r="M981" s="5" t="s">
        <v>53</v>
      </c>
      <c r="N981" s="5" t="s">
        <v>55</v>
      </c>
      <c r="O981" s="5" t="b">
        <f t="shared" ca="1" si="0"/>
        <v>1</v>
      </c>
      <c r="P981" s="5" t="b">
        <f t="shared" ca="1" si="103"/>
        <v>1</v>
      </c>
      <c r="Q981" s="5"/>
      <c r="R981" s="5"/>
      <c r="S981" s="5"/>
      <c r="T981" s="5"/>
      <c r="U981" s="5"/>
      <c r="V981" s="5"/>
      <c r="W981" s="5"/>
      <c r="X981" s="5"/>
      <c r="Y981" s="5"/>
      <c r="Z981" s="5"/>
      <c r="AA981" s="5"/>
      <c r="AB981" s="5"/>
      <c r="AC981" s="5"/>
      <c r="AD981" s="5"/>
      <c r="AE981" s="5"/>
    </row>
    <row r="982" spans="1:31" ht="21" customHeight="1">
      <c r="A982" s="5" t="s">
        <v>14021</v>
      </c>
      <c r="B982" s="5" t="s">
        <v>14022</v>
      </c>
      <c r="C982" s="5" t="s">
        <v>170</v>
      </c>
      <c r="D982" s="5" t="s">
        <v>390</v>
      </c>
      <c r="E982" s="5" t="s">
        <v>29</v>
      </c>
      <c r="F982" s="7">
        <v>10</v>
      </c>
      <c r="G982" s="7">
        <v>15</v>
      </c>
      <c r="H982" s="5" t="s">
        <v>56</v>
      </c>
      <c r="I982" s="9" t="s">
        <v>24</v>
      </c>
      <c r="J982" s="5" t="s">
        <v>4546</v>
      </c>
      <c r="K982" s="5" t="s">
        <v>14024</v>
      </c>
      <c r="L982" s="5" t="s">
        <v>14025</v>
      </c>
      <c r="M982" s="5" t="s">
        <v>53</v>
      </c>
      <c r="N982" s="5" t="s">
        <v>55</v>
      </c>
      <c r="O982" s="5" t="b">
        <f t="shared" ca="1" si="0"/>
        <v>1</v>
      </c>
      <c r="P982" s="5"/>
      <c r="Q982" s="5"/>
      <c r="R982" s="5"/>
      <c r="S982" s="5"/>
      <c r="T982" s="5"/>
      <c r="U982" s="5"/>
      <c r="V982" s="5"/>
      <c r="W982" s="5"/>
      <c r="X982" s="5"/>
      <c r="Y982" s="5"/>
      <c r="Z982" s="5"/>
      <c r="AA982" s="5"/>
      <c r="AB982" s="5"/>
      <c r="AC982" s="5"/>
      <c r="AD982" s="5"/>
      <c r="AE982" s="5"/>
    </row>
    <row r="983" spans="1:31" ht="21" customHeight="1">
      <c r="A983" s="5" t="s">
        <v>14027</v>
      </c>
      <c r="B983" s="5" t="s">
        <v>14028</v>
      </c>
      <c r="C983" s="5" t="s">
        <v>170</v>
      </c>
      <c r="D983" s="5" t="s">
        <v>390</v>
      </c>
      <c r="E983" s="5" t="s">
        <v>45</v>
      </c>
      <c r="F983" s="7">
        <v>10</v>
      </c>
      <c r="G983" s="7">
        <v>16</v>
      </c>
      <c r="H983" s="5" t="s">
        <v>2314</v>
      </c>
      <c r="I983" s="5" t="s">
        <v>108</v>
      </c>
      <c r="J983" s="5" t="s">
        <v>2103</v>
      </c>
      <c r="K983" s="5" t="s">
        <v>14029</v>
      </c>
      <c r="L983" s="5" t="s">
        <v>14030</v>
      </c>
      <c r="M983" s="5" t="s">
        <v>37</v>
      </c>
      <c r="N983" s="5" t="s">
        <v>55</v>
      </c>
      <c r="O983" s="5" t="b">
        <f t="shared" ca="1" si="0"/>
        <v>1</v>
      </c>
      <c r="P983" s="5"/>
      <c r="Q983" s="5"/>
      <c r="R983" s="5"/>
      <c r="S983" s="5"/>
      <c r="T983" s="5"/>
      <c r="U983" s="5"/>
      <c r="V983" s="5"/>
      <c r="W983" s="5"/>
      <c r="X983" s="5"/>
      <c r="Y983" s="5"/>
      <c r="Z983" s="5"/>
      <c r="AA983" s="5"/>
      <c r="AB983" s="5"/>
      <c r="AC983" s="5"/>
      <c r="AD983" s="5"/>
      <c r="AE983" s="5"/>
    </row>
    <row r="984" spans="1:31" ht="21" customHeight="1">
      <c r="A984" s="5" t="s">
        <v>277</v>
      </c>
      <c r="B984" s="5" t="s">
        <v>14035</v>
      </c>
      <c r="C984" s="5" t="s">
        <v>170</v>
      </c>
      <c r="D984" s="5" t="s">
        <v>390</v>
      </c>
      <c r="E984" s="5" t="s">
        <v>45</v>
      </c>
      <c r="F984" s="7">
        <v>10</v>
      </c>
      <c r="G984" s="7">
        <v>16</v>
      </c>
      <c r="H984" s="5" t="s">
        <v>2314</v>
      </c>
      <c r="I984" s="5" t="s">
        <v>108</v>
      </c>
      <c r="J984" s="5" t="s">
        <v>7141</v>
      </c>
      <c r="K984" s="5" t="s">
        <v>14036</v>
      </c>
      <c r="L984" s="5" t="s">
        <v>14037</v>
      </c>
      <c r="M984" s="5" t="s">
        <v>42</v>
      </c>
      <c r="N984" s="5" t="s">
        <v>55</v>
      </c>
      <c r="O984" s="5" t="b">
        <f t="shared" ca="1" si="0"/>
        <v>1</v>
      </c>
      <c r="P984" s="5"/>
      <c r="Q984" s="5"/>
      <c r="R984" s="5"/>
      <c r="S984" s="5"/>
      <c r="T984" s="5"/>
      <c r="U984" s="5"/>
      <c r="V984" s="5"/>
      <c r="W984" s="5"/>
      <c r="X984" s="5"/>
      <c r="Y984" s="5"/>
      <c r="Z984" s="5"/>
      <c r="AA984" s="5"/>
      <c r="AB984" s="5"/>
      <c r="AC984" s="5"/>
      <c r="AD984" s="5"/>
      <c r="AE984" s="5"/>
    </row>
    <row r="985" spans="1:31" ht="21" customHeight="1">
      <c r="A985" s="5" t="s">
        <v>277</v>
      </c>
      <c r="B985" s="5" t="s">
        <v>14043</v>
      </c>
      <c r="C985" s="5" t="s">
        <v>170</v>
      </c>
      <c r="D985" s="5" t="s">
        <v>390</v>
      </c>
      <c r="E985" s="5" t="s">
        <v>45</v>
      </c>
      <c r="F985" s="7">
        <v>10</v>
      </c>
      <c r="G985" s="7">
        <v>15</v>
      </c>
      <c r="H985" s="5" t="s">
        <v>56</v>
      </c>
      <c r="I985" s="5" t="s">
        <v>108</v>
      </c>
      <c r="J985" s="5" t="s">
        <v>32</v>
      </c>
      <c r="K985" s="5" t="s">
        <v>14044</v>
      </c>
      <c r="L985" s="5" t="s">
        <v>14046</v>
      </c>
      <c r="M985" s="5" t="s">
        <v>167</v>
      </c>
      <c r="N985" s="5" t="s">
        <v>55</v>
      </c>
      <c r="O985" s="5" t="b">
        <f t="shared" ca="1" si="0"/>
        <v>1</v>
      </c>
      <c r="P985" s="5"/>
      <c r="Q985" s="5"/>
      <c r="R985" s="5"/>
      <c r="S985" s="5"/>
      <c r="T985" s="5"/>
      <c r="U985" s="5"/>
      <c r="V985" s="5"/>
      <c r="W985" s="5"/>
      <c r="X985" s="5"/>
      <c r="Y985" s="5"/>
      <c r="Z985" s="5"/>
      <c r="AA985" s="5"/>
      <c r="AB985" s="5"/>
      <c r="AC985" s="5"/>
      <c r="AD985" s="5"/>
      <c r="AE985" s="5"/>
    </row>
    <row r="986" spans="1:31" ht="21" customHeight="1">
      <c r="A986" s="5" t="s">
        <v>14051</v>
      </c>
      <c r="B986" s="5" t="s">
        <v>10716</v>
      </c>
      <c r="C986" s="5" t="s">
        <v>170</v>
      </c>
      <c r="D986" s="5" t="s">
        <v>390</v>
      </c>
      <c r="E986" s="5" t="s">
        <v>45</v>
      </c>
      <c r="F986" s="7">
        <v>10</v>
      </c>
      <c r="G986" s="7">
        <v>20</v>
      </c>
      <c r="H986" s="5" t="s">
        <v>144</v>
      </c>
      <c r="I986" s="5" t="s">
        <v>31</v>
      </c>
      <c r="J986" s="5" t="s">
        <v>1075</v>
      </c>
      <c r="K986" s="5" t="s">
        <v>14052</v>
      </c>
      <c r="L986" s="5" t="s">
        <v>14053</v>
      </c>
      <c r="M986" s="5" t="s">
        <v>37</v>
      </c>
      <c r="N986" s="5" t="s">
        <v>55</v>
      </c>
      <c r="O986" s="5" t="b">
        <f t="shared" ca="1" si="0"/>
        <v>1</v>
      </c>
      <c r="P986" s="5"/>
      <c r="Q986" s="5"/>
      <c r="R986" s="5"/>
      <c r="S986" s="5"/>
      <c r="T986" s="5"/>
      <c r="U986" s="5"/>
      <c r="V986" s="5"/>
      <c r="W986" s="5"/>
      <c r="X986" s="5"/>
      <c r="Y986" s="5"/>
      <c r="Z986" s="5"/>
      <c r="AA986" s="5"/>
      <c r="AB986" s="5"/>
      <c r="AC986" s="5"/>
      <c r="AD986" s="5"/>
      <c r="AE986" s="5"/>
    </row>
    <row r="987" spans="1:31" ht="21" customHeight="1">
      <c r="A987" s="5" t="s">
        <v>277</v>
      </c>
      <c r="B987" s="5" t="s">
        <v>12721</v>
      </c>
      <c r="C987" s="5" t="s">
        <v>170</v>
      </c>
      <c r="D987" s="5" t="s">
        <v>390</v>
      </c>
      <c r="E987" s="5" t="s">
        <v>29</v>
      </c>
      <c r="F987" s="7">
        <v>10</v>
      </c>
      <c r="G987" s="7">
        <v>13</v>
      </c>
      <c r="H987" s="5" t="s">
        <v>1661</v>
      </c>
      <c r="I987" s="5" t="s">
        <v>31</v>
      </c>
      <c r="J987" s="5" t="s">
        <v>76</v>
      </c>
      <c r="K987" s="5" t="s">
        <v>12723</v>
      </c>
      <c r="L987" s="5" t="s">
        <v>14057</v>
      </c>
      <c r="M987" s="5" t="s">
        <v>53</v>
      </c>
      <c r="N987" s="5" t="s">
        <v>55</v>
      </c>
      <c r="O987" s="5" t="b">
        <f t="shared" ca="1" si="0"/>
        <v>1</v>
      </c>
      <c r="P987" s="5"/>
      <c r="Q987" s="5"/>
      <c r="R987" s="5"/>
      <c r="S987" s="5"/>
      <c r="T987" s="5"/>
      <c r="U987" s="5"/>
      <c r="V987" s="5"/>
      <c r="W987" s="5"/>
      <c r="X987" s="5"/>
      <c r="Y987" s="5"/>
      <c r="Z987" s="5"/>
      <c r="AA987" s="5"/>
      <c r="AB987" s="5"/>
      <c r="AC987" s="5"/>
      <c r="AD987" s="5"/>
      <c r="AE987" s="5"/>
    </row>
    <row r="988" spans="1:31" ht="21" customHeight="1">
      <c r="A988" s="5" t="s">
        <v>14059</v>
      </c>
      <c r="B988" s="5" t="s">
        <v>14060</v>
      </c>
      <c r="C988" s="5" t="s">
        <v>170</v>
      </c>
      <c r="D988" s="5" t="s">
        <v>390</v>
      </c>
      <c r="E988" s="5" t="s">
        <v>45</v>
      </c>
      <c r="F988" s="7">
        <v>10</v>
      </c>
      <c r="G988" s="7">
        <v>15</v>
      </c>
      <c r="H988" s="5" t="s">
        <v>56</v>
      </c>
      <c r="I988" s="9" t="s">
        <v>24</v>
      </c>
      <c r="J988" s="5" t="s">
        <v>48</v>
      </c>
      <c r="K988" s="5" t="s">
        <v>727</v>
      </c>
      <c r="L988" s="5" t="s">
        <v>14063</v>
      </c>
      <c r="M988" s="5" t="s">
        <v>42</v>
      </c>
      <c r="N988" s="5" t="s">
        <v>237</v>
      </c>
      <c r="O988" s="5" t="b">
        <f t="shared" ca="1" si="0"/>
        <v>1</v>
      </c>
      <c r="P988" s="5"/>
      <c r="Q988" s="5"/>
      <c r="R988" s="5"/>
      <c r="S988" s="5"/>
      <c r="T988" s="5"/>
      <c r="U988" s="5"/>
      <c r="V988" s="5"/>
      <c r="W988" s="5"/>
      <c r="X988" s="5"/>
      <c r="Y988" s="5"/>
      <c r="Z988" s="5"/>
      <c r="AA988" s="5"/>
      <c r="AB988" s="5"/>
      <c r="AC988" s="5"/>
      <c r="AD988" s="5"/>
      <c r="AE988" s="5"/>
    </row>
    <row r="989" spans="1:31" ht="21" customHeight="1">
      <c r="A989" s="5" t="s">
        <v>4047</v>
      </c>
      <c r="B989" s="5" t="s">
        <v>12153</v>
      </c>
      <c r="C989" s="5" t="s">
        <v>170</v>
      </c>
      <c r="D989" s="5" t="s">
        <v>390</v>
      </c>
      <c r="E989" s="5" t="s">
        <v>45</v>
      </c>
      <c r="F989" s="7">
        <v>10</v>
      </c>
      <c r="G989" s="7">
        <v>20</v>
      </c>
      <c r="H989" s="5" t="s">
        <v>144</v>
      </c>
      <c r="I989" s="5" t="s">
        <v>31</v>
      </c>
      <c r="J989" s="5" t="s">
        <v>76</v>
      </c>
      <c r="K989" s="5" t="s">
        <v>12154</v>
      </c>
      <c r="L989" s="5" t="s">
        <v>12155</v>
      </c>
      <c r="M989" s="5" t="s">
        <v>53</v>
      </c>
      <c r="N989" s="5" t="s">
        <v>55</v>
      </c>
      <c r="O989" s="5" t="b">
        <f t="shared" ca="1" si="0"/>
        <v>1</v>
      </c>
      <c r="P989" s="5" t="b">
        <f ca="1">IFERROR(__xludf.DUMMYFUNCTION("REGEXMATCH(L989,""(?i)Java"")"),TRUE)</f>
        <v>1</v>
      </c>
      <c r="Q989" s="5"/>
      <c r="R989" s="5"/>
      <c r="S989" s="5"/>
      <c r="T989" s="5"/>
      <c r="U989" s="5"/>
      <c r="V989" s="5"/>
      <c r="W989" s="5"/>
      <c r="X989" s="5"/>
      <c r="Y989" s="5"/>
      <c r="Z989" s="5"/>
      <c r="AA989" s="5"/>
      <c r="AB989" s="5"/>
      <c r="AC989" s="5"/>
      <c r="AD989" s="5"/>
      <c r="AE989" s="5"/>
    </row>
    <row r="990" spans="1:31" ht="21" customHeight="1">
      <c r="A990" s="5" t="s">
        <v>12917</v>
      </c>
      <c r="B990" s="5" t="s">
        <v>12918</v>
      </c>
      <c r="C990" s="5" t="s">
        <v>170</v>
      </c>
      <c r="D990" s="5" t="s">
        <v>390</v>
      </c>
      <c r="E990" s="5" t="s">
        <v>29</v>
      </c>
      <c r="F990" s="7">
        <v>10</v>
      </c>
      <c r="G990" s="7">
        <v>17</v>
      </c>
      <c r="H990" s="5" t="s">
        <v>4014</v>
      </c>
      <c r="I990" s="5" t="s">
        <v>108</v>
      </c>
      <c r="J990" s="5" t="s">
        <v>117</v>
      </c>
      <c r="K990" s="5" t="s">
        <v>12919</v>
      </c>
      <c r="L990" s="5" t="s">
        <v>12920</v>
      </c>
      <c r="M990" s="5" t="s">
        <v>53</v>
      </c>
      <c r="N990" s="5" t="s">
        <v>55</v>
      </c>
      <c r="O990" s="5" t="b">
        <f t="shared" ca="1" si="0"/>
        <v>1</v>
      </c>
      <c r="P990" s="5"/>
      <c r="Q990" s="5"/>
      <c r="R990" s="5"/>
      <c r="S990" s="5"/>
      <c r="T990" s="5"/>
      <c r="U990" s="5"/>
      <c r="V990" s="5"/>
      <c r="W990" s="5"/>
      <c r="X990" s="5"/>
      <c r="Y990" s="5"/>
      <c r="Z990" s="5"/>
      <c r="AA990" s="5"/>
      <c r="AB990" s="5"/>
      <c r="AC990" s="5"/>
      <c r="AD990" s="5"/>
      <c r="AE990" s="5"/>
    </row>
    <row r="991" spans="1:31" ht="21" customHeight="1">
      <c r="A991" s="5" t="s">
        <v>13364</v>
      </c>
      <c r="B991" s="5" t="s">
        <v>1020</v>
      </c>
      <c r="C991" s="5" t="s">
        <v>170</v>
      </c>
      <c r="D991" s="5" t="s">
        <v>390</v>
      </c>
      <c r="E991" s="5" t="s">
        <v>45</v>
      </c>
      <c r="F991" s="7">
        <v>10</v>
      </c>
      <c r="G991" s="7">
        <v>20</v>
      </c>
      <c r="H991" s="5" t="s">
        <v>144</v>
      </c>
      <c r="I991" s="5" t="s">
        <v>66</v>
      </c>
      <c r="J991" s="5" t="s">
        <v>57</v>
      </c>
      <c r="K991" s="5" t="s">
        <v>1024</v>
      </c>
      <c r="L991" s="9" t="s">
        <v>47</v>
      </c>
      <c r="M991" s="5" t="s">
        <v>53</v>
      </c>
      <c r="N991" s="5" t="s">
        <v>55</v>
      </c>
      <c r="O991" s="5" t="b">
        <f t="shared" ca="1" si="0"/>
        <v>1</v>
      </c>
      <c r="P991" s="9"/>
      <c r="Q991" s="5"/>
      <c r="R991" s="5"/>
      <c r="S991" s="5"/>
      <c r="T991" s="5"/>
      <c r="U991" s="5"/>
      <c r="V991" s="5"/>
      <c r="W991" s="5"/>
      <c r="X991" s="5"/>
      <c r="Y991" s="5"/>
      <c r="Z991" s="5"/>
      <c r="AA991" s="5"/>
      <c r="AB991" s="5"/>
      <c r="AC991" s="5"/>
      <c r="AD991" s="5"/>
      <c r="AE991" s="5"/>
    </row>
    <row r="992" spans="1:31" ht="21" customHeight="1">
      <c r="A992" s="5" t="s">
        <v>10868</v>
      </c>
      <c r="B992" s="5" t="s">
        <v>10870</v>
      </c>
      <c r="C992" s="5" t="s">
        <v>170</v>
      </c>
      <c r="D992" s="12" t="s">
        <v>47</v>
      </c>
      <c r="E992" s="5" t="s">
        <v>45</v>
      </c>
      <c r="F992" s="7">
        <v>10</v>
      </c>
      <c r="G992" s="7">
        <v>20</v>
      </c>
      <c r="H992" s="5" t="s">
        <v>144</v>
      </c>
      <c r="I992" s="5" t="s">
        <v>31</v>
      </c>
      <c r="J992" s="5" t="s">
        <v>1105</v>
      </c>
      <c r="K992" s="5" t="s">
        <v>10871</v>
      </c>
      <c r="L992" s="9" t="s">
        <v>47</v>
      </c>
      <c r="M992" s="5" t="s">
        <v>100</v>
      </c>
      <c r="N992" s="5" t="s">
        <v>405</v>
      </c>
      <c r="O992" s="5" t="b">
        <f t="shared" ca="1" si="0"/>
        <v>1</v>
      </c>
      <c r="P992" s="9"/>
      <c r="Q992" s="5"/>
      <c r="R992" s="5"/>
      <c r="S992" s="5"/>
      <c r="T992" s="5"/>
      <c r="U992" s="5"/>
      <c r="V992" s="5"/>
      <c r="W992" s="5"/>
      <c r="X992" s="5"/>
      <c r="Y992" s="5"/>
      <c r="Z992" s="5"/>
      <c r="AA992" s="5"/>
      <c r="AB992" s="5"/>
      <c r="AC992" s="5"/>
      <c r="AD992" s="5"/>
      <c r="AE992" s="5"/>
    </row>
    <row r="993" spans="1:31" ht="21" customHeight="1">
      <c r="A993" s="5" t="s">
        <v>277</v>
      </c>
      <c r="B993" s="5" t="s">
        <v>11033</v>
      </c>
      <c r="C993" s="5" t="s">
        <v>170</v>
      </c>
      <c r="D993" s="12" t="s">
        <v>47</v>
      </c>
      <c r="E993" s="5" t="s">
        <v>29</v>
      </c>
      <c r="F993" s="7">
        <v>10</v>
      </c>
      <c r="G993" s="7">
        <v>20</v>
      </c>
      <c r="H993" s="5" t="s">
        <v>144</v>
      </c>
      <c r="I993" s="5" t="s">
        <v>31</v>
      </c>
      <c r="J993" s="5" t="s">
        <v>110</v>
      </c>
      <c r="K993" s="5" t="s">
        <v>11034</v>
      </c>
      <c r="L993" s="5" t="s">
        <v>11035</v>
      </c>
      <c r="M993" s="5" t="s">
        <v>53</v>
      </c>
      <c r="N993" s="5" t="s">
        <v>55</v>
      </c>
      <c r="O993" s="5" t="b">
        <f t="shared" ca="1" si="0"/>
        <v>1</v>
      </c>
      <c r="P993" s="5"/>
      <c r="Q993" s="5"/>
      <c r="R993" s="5"/>
      <c r="S993" s="5"/>
      <c r="T993" s="5"/>
      <c r="U993" s="5"/>
      <c r="V993" s="5"/>
      <c r="W993" s="5"/>
      <c r="X993" s="5"/>
      <c r="Y993" s="5"/>
      <c r="Z993" s="5"/>
      <c r="AA993" s="5"/>
      <c r="AB993" s="5"/>
      <c r="AC993" s="5"/>
      <c r="AD993" s="5"/>
      <c r="AE993" s="5"/>
    </row>
    <row r="994" spans="1:31" ht="21" customHeight="1">
      <c r="A994" s="5" t="s">
        <v>713</v>
      </c>
      <c r="B994" s="5" t="s">
        <v>11338</v>
      </c>
      <c r="C994" s="5" t="s">
        <v>170</v>
      </c>
      <c r="D994" s="12" t="s">
        <v>47</v>
      </c>
      <c r="E994" s="5" t="s">
        <v>45</v>
      </c>
      <c r="F994" s="7">
        <v>10</v>
      </c>
      <c r="G994" s="7">
        <v>20</v>
      </c>
      <c r="H994" s="5" t="s">
        <v>144</v>
      </c>
      <c r="I994" s="5" t="s">
        <v>108</v>
      </c>
      <c r="J994" s="5" t="s">
        <v>76</v>
      </c>
      <c r="K994" s="5" t="s">
        <v>8576</v>
      </c>
      <c r="L994" s="5" t="s">
        <v>14091</v>
      </c>
      <c r="M994" s="9" t="s">
        <v>47</v>
      </c>
      <c r="N994" s="5" t="s">
        <v>55</v>
      </c>
      <c r="O994" s="5" t="b">
        <f t="shared" ca="1" si="0"/>
        <v>1</v>
      </c>
      <c r="P994" s="5"/>
      <c r="Q994" s="5"/>
      <c r="R994" s="5"/>
      <c r="S994" s="5"/>
      <c r="T994" s="5"/>
      <c r="U994" s="5"/>
      <c r="V994" s="5"/>
      <c r="W994" s="5"/>
      <c r="X994" s="5"/>
      <c r="Y994" s="5"/>
      <c r="Z994" s="5"/>
      <c r="AA994" s="5"/>
      <c r="AB994" s="5"/>
      <c r="AC994" s="5"/>
      <c r="AD994" s="5"/>
      <c r="AE994" s="5"/>
    </row>
    <row r="995" spans="1:31" ht="21" customHeight="1">
      <c r="A995" s="5" t="s">
        <v>14095</v>
      </c>
      <c r="B995" s="5" t="s">
        <v>14096</v>
      </c>
      <c r="C995" s="5" t="s">
        <v>170</v>
      </c>
      <c r="D995" s="12" t="s">
        <v>47</v>
      </c>
      <c r="E995" s="5" t="s">
        <v>45</v>
      </c>
      <c r="F995" s="7">
        <v>10</v>
      </c>
      <c r="G995" s="7">
        <v>18</v>
      </c>
      <c r="H995" s="5" t="s">
        <v>964</v>
      </c>
      <c r="I995" s="5" t="s">
        <v>108</v>
      </c>
      <c r="J995" s="5" t="s">
        <v>2103</v>
      </c>
      <c r="K995" s="5" t="s">
        <v>14099</v>
      </c>
      <c r="L995" s="5" t="s">
        <v>14100</v>
      </c>
      <c r="M995" s="5" t="s">
        <v>42</v>
      </c>
      <c r="N995" s="5" t="s">
        <v>55</v>
      </c>
      <c r="O995" s="5" t="b">
        <f t="shared" ca="1" si="0"/>
        <v>1</v>
      </c>
      <c r="P995" s="5" t="b">
        <f t="shared" ref="P995:P996" ca="1" si="104">IFERROR(__xludf.DUMMYFUNCTION("REGEXMATCH(L995,""(?i)Java"")"),TRUE)</f>
        <v>1</v>
      </c>
      <c r="Q995" s="5"/>
      <c r="R995" s="5"/>
      <c r="S995" s="5"/>
      <c r="T995" s="5"/>
      <c r="U995" s="5"/>
      <c r="V995" s="5"/>
      <c r="W995" s="5"/>
      <c r="X995" s="5"/>
      <c r="Y995" s="5"/>
      <c r="Z995" s="5"/>
      <c r="AA995" s="5"/>
      <c r="AB995" s="5"/>
      <c r="AC995" s="5"/>
      <c r="AD995" s="5"/>
      <c r="AE995" s="5"/>
    </row>
    <row r="996" spans="1:31" ht="21" customHeight="1">
      <c r="A996" s="5" t="s">
        <v>765</v>
      </c>
      <c r="B996" s="5" t="s">
        <v>11039</v>
      </c>
      <c r="C996" s="5" t="s">
        <v>170</v>
      </c>
      <c r="D996" s="12" t="s">
        <v>47</v>
      </c>
      <c r="E996" s="5" t="s">
        <v>45</v>
      </c>
      <c r="F996" s="7">
        <v>10</v>
      </c>
      <c r="G996" s="7">
        <v>15</v>
      </c>
      <c r="H996" s="5" t="s">
        <v>56</v>
      </c>
      <c r="I996" s="5" t="s">
        <v>108</v>
      </c>
      <c r="J996" s="5" t="s">
        <v>2587</v>
      </c>
      <c r="K996" s="5" t="s">
        <v>11040</v>
      </c>
      <c r="L996" s="5" t="s">
        <v>11041</v>
      </c>
      <c r="M996" s="5" t="s">
        <v>37</v>
      </c>
      <c r="N996" s="5" t="s">
        <v>55</v>
      </c>
      <c r="O996" s="5" t="b">
        <f t="shared" ca="1" si="0"/>
        <v>1</v>
      </c>
      <c r="P996" s="5" t="b">
        <f t="shared" ca="1" si="104"/>
        <v>1</v>
      </c>
      <c r="Q996" s="5"/>
      <c r="R996" s="5"/>
      <c r="S996" s="5"/>
      <c r="T996" s="5"/>
      <c r="U996" s="5"/>
      <c r="V996" s="5"/>
      <c r="W996" s="5"/>
      <c r="X996" s="5"/>
      <c r="Y996" s="5"/>
      <c r="Z996" s="5"/>
      <c r="AA996" s="5"/>
      <c r="AB996" s="5"/>
      <c r="AC996" s="5"/>
      <c r="AD996" s="5"/>
      <c r="AE996" s="5"/>
    </row>
    <row r="997" spans="1:31" ht="21" customHeight="1">
      <c r="A997" s="5" t="s">
        <v>277</v>
      </c>
      <c r="B997" s="5" t="s">
        <v>11575</v>
      </c>
      <c r="C997" s="5" t="s">
        <v>170</v>
      </c>
      <c r="D997" s="12" t="s">
        <v>47</v>
      </c>
      <c r="E997" s="5" t="s">
        <v>45</v>
      </c>
      <c r="F997" s="7">
        <v>10</v>
      </c>
      <c r="G997" s="7">
        <v>15</v>
      </c>
      <c r="H997" s="5" t="s">
        <v>56</v>
      </c>
      <c r="I997" s="5" t="s">
        <v>108</v>
      </c>
      <c r="J997" s="5" t="s">
        <v>412</v>
      </c>
      <c r="K997" s="5" t="s">
        <v>11578</v>
      </c>
      <c r="L997" s="5" t="s">
        <v>11572</v>
      </c>
      <c r="M997" s="5" t="s">
        <v>53</v>
      </c>
      <c r="N997" s="5" t="s">
        <v>55</v>
      </c>
      <c r="O997" s="5" t="b">
        <f t="shared" ca="1" si="0"/>
        <v>1</v>
      </c>
      <c r="P997" s="5"/>
      <c r="Q997" s="5"/>
      <c r="R997" s="5"/>
      <c r="S997" s="5"/>
      <c r="T997" s="5"/>
      <c r="U997" s="5"/>
      <c r="V997" s="5"/>
      <c r="W997" s="5"/>
      <c r="X997" s="5"/>
      <c r="Y997" s="5"/>
      <c r="Z997" s="5"/>
      <c r="AA997" s="5"/>
      <c r="AB997" s="5"/>
      <c r="AC997" s="5"/>
      <c r="AD997" s="5"/>
      <c r="AE997" s="5"/>
    </row>
    <row r="998" spans="1:31" ht="21" customHeight="1">
      <c r="A998" s="5" t="s">
        <v>14114</v>
      </c>
      <c r="B998" s="5" t="s">
        <v>14117</v>
      </c>
      <c r="C998" s="5" t="s">
        <v>170</v>
      </c>
      <c r="D998" s="12" t="s">
        <v>47</v>
      </c>
      <c r="E998" s="5" t="s">
        <v>29</v>
      </c>
      <c r="F998" s="7">
        <v>10</v>
      </c>
      <c r="G998" s="7">
        <v>15</v>
      </c>
      <c r="H998" s="5" t="s">
        <v>56</v>
      </c>
      <c r="I998" s="5" t="s">
        <v>108</v>
      </c>
      <c r="J998" s="5" t="s">
        <v>3347</v>
      </c>
      <c r="K998" s="5" t="s">
        <v>14120</v>
      </c>
      <c r="L998" s="5" t="s">
        <v>14121</v>
      </c>
      <c r="M998" s="5" t="s">
        <v>42</v>
      </c>
      <c r="N998" s="5" t="s">
        <v>55</v>
      </c>
      <c r="O998" s="5" t="b">
        <f t="shared" ca="1" si="0"/>
        <v>1</v>
      </c>
      <c r="P998" s="5"/>
      <c r="Q998" s="5"/>
      <c r="R998" s="5"/>
      <c r="S998" s="5"/>
      <c r="T998" s="5"/>
      <c r="U998" s="5"/>
      <c r="V998" s="5"/>
      <c r="W998" s="5"/>
      <c r="X998" s="5"/>
      <c r="Y998" s="5"/>
      <c r="Z998" s="5"/>
      <c r="AA998" s="5"/>
      <c r="AB998" s="5"/>
      <c r="AC998" s="5"/>
      <c r="AD998" s="5"/>
      <c r="AE998" s="5"/>
    </row>
    <row r="999" spans="1:31" ht="21" customHeight="1">
      <c r="A999" s="5" t="s">
        <v>11865</v>
      </c>
      <c r="B999" s="5" t="s">
        <v>14124</v>
      </c>
      <c r="C999" s="5" t="s">
        <v>170</v>
      </c>
      <c r="D999" s="12" t="s">
        <v>47</v>
      </c>
      <c r="E999" s="5" t="s">
        <v>45</v>
      </c>
      <c r="F999" s="7">
        <v>10</v>
      </c>
      <c r="G999" s="7">
        <v>15</v>
      </c>
      <c r="H999" s="5" t="s">
        <v>56</v>
      </c>
      <c r="I999" s="5" t="s">
        <v>108</v>
      </c>
      <c r="J999" s="5" t="s">
        <v>134</v>
      </c>
      <c r="K999" s="5" t="s">
        <v>14125</v>
      </c>
      <c r="L999" s="5" t="s">
        <v>14126</v>
      </c>
      <c r="M999" s="5" t="s">
        <v>100</v>
      </c>
      <c r="N999" s="5" t="s">
        <v>55</v>
      </c>
      <c r="O999" s="5" t="b">
        <f t="shared" ca="1" si="0"/>
        <v>1</v>
      </c>
      <c r="P999" s="5"/>
      <c r="Q999" s="5"/>
      <c r="R999" s="5"/>
      <c r="S999" s="5"/>
      <c r="T999" s="5"/>
      <c r="U999" s="5"/>
      <c r="V999" s="5"/>
      <c r="W999" s="5"/>
      <c r="X999" s="5"/>
      <c r="Y999" s="5"/>
      <c r="Z999" s="5"/>
      <c r="AA999" s="5"/>
      <c r="AB999" s="5"/>
      <c r="AC999" s="5"/>
      <c r="AD999" s="5"/>
      <c r="AE999" s="5"/>
    </row>
    <row r="1000" spans="1:31" ht="21" customHeight="1">
      <c r="A1000" s="5" t="s">
        <v>11280</v>
      </c>
      <c r="B1000" s="5" t="s">
        <v>11281</v>
      </c>
      <c r="C1000" s="5" t="s">
        <v>170</v>
      </c>
      <c r="D1000" s="12" t="s">
        <v>47</v>
      </c>
      <c r="E1000" s="5" t="s">
        <v>29</v>
      </c>
      <c r="F1000" s="7">
        <v>10</v>
      </c>
      <c r="G1000" s="7">
        <v>18</v>
      </c>
      <c r="H1000" s="5" t="s">
        <v>964</v>
      </c>
      <c r="I1000" s="9" t="s">
        <v>24</v>
      </c>
      <c r="J1000" s="5" t="s">
        <v>76</v>
      </c>
      <c r="K1000" s="5" t="s">
        <v>11283</v>
      </c>
      <c r="L1000" s="5" t="s">
        <v>11284</v>
      </c>
      <c r="M1000" s="5" t="s">
        <v>37</v>
      </c>
      <c r="N1000" s="5" t="s">
        <v>55</v>
      </c>
      <c r="O1000" s="5" t="b">
        <f t="shared" ca="1" si="0"/>
        <v>1</v>
      </c>
      <c r="P1000" s="5" t="b">
        <f t="shared" ref="P1000:P1003" ca="1" si="105">IFERROR(__xludf.DUMMYFUNCTION("REGEXMATCH(L1000,""(?i)Java"")"),TRUE)</f>
        <v>1</v>
      </c>
      <c r="Q1000" s="5"/>
      <c r="R1000" s="5"/>
      <c r="S1000" s="5"/>
      <c r="T1000" s="5"/>
      <c r="U1000" s="5"/>
      <c r="V1000" s="5"/>
      <c r="W1000" s="5"/>
      <c r="X1000" s="5"/>
      <c r="Y1000" s="5"/>
      <c r="Z1000" s="5"/>
      <c r="AA1000" s="5"/>
      <c r="AB1000" s="5"/>
      <c r="AC1000" s="5"/>
      <c r="AD1000" s="5"/>
      <c r="AE1000" s="5"/>
    </row>
    <row r="1001" spans="1:31" ht="21" customHeight="1">
      <c r="A1001" s="5" t="s">
        <v>3213</v>
      </c>
      <c r="B1001" s="5" t="s">
        <v>11338</v>
      </c>
      <c r="C1001" s="5" t="s">
        <v>170</v>
      </c>
      <c r="D1001" s="12" t="s">
        <v>47</v>
      </c>
      <c r="E1001" s="5" t="s">
        <v>45</v>
      </c>
      <c r="F1001" s="7">
        <v>10</v>
      </c>
      <c r="G1001" s="7">
        <v>20</v>
      </c>
      <c r="H1001" s="5" t="s">
        <v>144</v>
      </c>
      <c r="I1001" s="5" t="s">
        <v>108</v>
      </c>
      <c r="J1001" s="5" t="s">
        <v>76</v>
      </c>
      <c r="K1001" s="5" t="s">
        <v>8576</v>
      </c>
      <c r="L1001" s="5" t="s">
        <v>11341</v>
      </c>
      <c r="M1001" s="9" t="s">
        <v>47</v>
      </c>
      <c r="N1001" s="5" t="s">
        <v>55</v>
      </c>
      <c r="O1001" s="5" t="b">
        <f t="shared" ca="1" si="0"/>
        <v>1</v>
      </c>
      <c r="P1001" s="5" t="b">
        <f t="shared" ca="1" si="105"/>
        <v>1</v>
      </c>
      <c r="Q1001" s="5"/>
      <c r="R1001" s="5"/>
      <c r="S1001" s="5"/>
      <c r="T1001" s="5"/>
      <c r="U1001" s="5"/>
      <c r="V1001" s="5"/>
      <c r="W1001" s="5"/>
      <c r="X1001" s="5"/>
      <c r="Y1001" s="5"/>
      <c r="Z1001" s="5"/>
      <c r="AA1001" s="5"/>
      <c r="AB1001" s="5"/>
      <c r="AC1001" s="5"/>
      <c r="AD1001" s="5"/>
      <c r="AE1001" s="5"/>
    </row>
    <row r="1002" spans="1:31" ht="21" customHeight="1">
      <c r="A1002" s="5" t="s">
        <v>1457</v>
      </c>
      <c r="B1002" s="5" t="s">
        <v>11309</v>
      </c>
      <c r="C1002" s="5" t="s">
        <v>170</v>
      </c>
      <c r="D1002" s="12" t="s">
        <v>47</v>
      </c>
      <c r="E1002" s="5" t="s">
        <v>45</v>
      </c>
      <c r="F1002" s="7">
        <v>10</v>
      </c>
      <c r="G1002" s="7">
        <v>15</v>
      </c>
      <c r="H1002" s="5" t="s">
        <v>56</v>
      </c>
      <c r="I1002" s="5" t="s">
        <v>108</v>
      </c>
      <c r="J1002" s="5" t="s">
        <v>4546</v>
      </c>
      <c r="K1002" s="5" t="s">
        <v>1285</v>
      </c>
      <c r="L1002" s="5" t="s">
        <v>11313</v>
      </c>
      <c r="M1002" s="5" t="s">
        <v>53</v>
      </c>
      <c r="N1002" s="5" t="s">
        <v>55</v>
      </c>
      <c r="O1002" s="5" t="b">
        <f t="shared" ca="1" si="0"/>
        <v>1</v>
      </c>
      <c r="P1002" s="5" t="b">
        <f t="shared" ca="1" si="105"/>
        <v>1</v>
      </c>
      <c r="Q1002" s="5"/>
      <c r="R1002" s="5"/>
      <c r="S1002" s="5"/>
      <c r="T1002" s="5"/>
      <c r="U1002" s="5"/>
      <c r="V1002" s="5"/>
      <c r="W1002" s="5"/>
      <c r="X1002" s="5"/>
      <c r="Y1002" s="5"/>
      <c r="Z1002" s="5"/>
      <c r="AA1002" s="5"/>
      <c r="AB1002" s="5"/>
      <c r="AC1002" s="5"/>
      <c r="AD1002" s="5"/>
      <c r="AE1002" s="5"/>
    </row>
    <row r="1003" spans="1:31" ht="21" customHeight="1">
      <c r="A1003" s="5" t="s">
        <v>11425</v>
      </c>
      <c r="B1003" s="5" t="s">
        <v>11426</v>
      </c>
      <c r="C1003" s="5" t="s">
        <v>170</v>
      </c>
      <c r="D1003" s="12" t="s">
        <v>47</v>
      </c>
      <c r="E1003" s="5" t="s">
        <v>45</v>
      </c>
      <c r="F1003" s="7">
        <v>10</v>
      </c>
      <c r="G1003" s="7">
        <v>20</v>
      </c>
      <c r="H1003" s="5" t="s">
        <v>144</v>
      </c>
      <c r="I1003" s="5" t="s">
        <v>108</v>
      </c>
      <c r="J1003" s="5" t="s">
        <v>686</v>
      </c>
      <c r="K1003" s="5" t="s">
        <v>11427</v>
      </c>
      <c r="L1003" s="5" t="s">
        <v>11429</v>
      </c>
      <c r="M1003" s="5" t="s">
        <v>100</v>
      </c>
      <c r="N1003" s="5" t="s">
        <v>55</v>
      </c>
      <c r="O1003" s="5" t="b">
        <f t="shared" ca="1" si="0"/>
        <v>1</v>
      </c>
      <c r="P1003" s="5" t="b">
        <f t="shared" ca="1" si="105"/>
        <v>1</v>
      </c>
      <c r="Q1003" s="5"/>
      <c r="R1003" s="5"/>
      <c r="S1003" s="5"/>
      <c r="T1003" s="5"/>
      <c r="U1003" s="5"/>
      <c r="V1003" s="5"/>
      <c r="W1003" s="5"/>
      <c r="X1003" s="5"/>
      <c r="Y1003" s="5"/>
      <c r="Z1003" s="5"/>
      <c r="AA1003" s="5"/>
      <c r="AB1003" s="5"/>
      <c r="AC1003" s="5"/>
      <c r="AD1003" s="5"/>
      <c r="AE1003" s="5"/>
    </row>
    <row r="1004" spans="1:31" ht="21" customHeight="1">
      <c r="A1004" s="5" t="s">
        <v>7050</v>
      </c>
      <c r="B1004" s="5" t="s">
        <v>14151</v>
      </c>
      <c r="C1004" s="5" t="s">
        <v>170</v>
      </c>
      <c r="D1004" s="12" t="s">
        <v>47</v>
      </c>
      <c r="E1004" s="5" t="s">
        <v>45</v>
      </c>
      <c r="F1004" s="7">
        <v>10</v>
      </c>
      <c r="G1004" s="7">
        <v>20</v>
      </c>
      <c r="H1004" s="5" t="s">
        <v>144</v>
      </c>
      <c r="I1004" s="5" t="s">
        <v>66</v>
      </c>
      <c r="J1004" s="5" t="s">
        <v>110</v>
      </c>
      <c r="K1004" s="5" t="s">
        <v>14152</v>
      </c>
      <c r="L1004" s="5" t="s">
        <v>14153</v>
      </c>
      <c r="M1004" s="5" t="s">
        <v>53</v>
      </c>
      <c r="N1004" s="5" t="s">
        <v>55</v>
      </c>
      <c r="O1004" s="5" t="b">
        <f t="shared" ca="1" si="0"/>
        <v>1</v>
      </c>
      <c r="P1004" s="5"/>
      <c r="Q1004" s="5"/>
      <c r="R1004" s="5"/>
      <c r="S1004" s="5"/>
      <c r="T1004" s="5"/>
      <c r="U1004" s="5"/>
      <c r="V1004" s="5"/>
      <c r="W1004" s="5"/>
      <c r="X1004" s="5"/>
      <c r="Y1004" s="5"/>
      <c r="Z1004" s="5"/>
      <c r="AA1004" s="5"/>
      <c r="AB1004" s="5"/>
      <c r="AC1004" s="5"/>
      <c r="AD1004" s="5"/>
      <c r="AE1004" s="5"/>
    </row>
    <row r="1005" spans="1:31" ht="21" customHeight="1">
      <c r="A1005" s="5" t="s">
        <v>12201</v>
      </c>
      <c r="B1005" s="5" t="s">
        <v>12202</v>
      </c>
      <c r="C1005" s="5" t="s">
        <v>170</v>
      </c>
      <c r="D1005" s="12" t="s">
        <v>47</v>
      </c>
      <c r="E1005" s="5" t="s">
        <v>45</v>
      </c>
      <c r="F1005" s="7">
        <v>10</v>
      </c>
      <c r="G1005" s="7">
        <v>15</v>
      </c>
      <c r="H1005" s="5" t="s">
        <v>56</v>
      </c>
      <c r="I1005" s="5" t="s">
        <v>108</v>
      </c>
      <c r="J1005" s="5" t="s">
        <v>213</v>
      </c>
      <c r="K1005" s="5" t="s">
        <v>12203</v>
      </c>
      <c r="L1005" s="5" t="s">
        <v>12204</v>
      </c>
      <c r="M1005" s="5" t="s">
        <v>167</v>
      </c>
      <c r="N1005" s="5" t="s">
        <v>55</v>
      </c>
      <c r="O1005" s="5" t="b">
        <f t="shared" ca="1" si="0"/>
        <v>1</v>
      </c>
      <c r="P1005" s="5"/>
      <c r="Q1005" s="5"/>
      <c r="R1005" s="5"/>
      <c r="S1005" s="5"/>
      <c r="T1005" s="5"/>
      <c r="U1005" s="5"/>
      <c r="V1005" s="5"/>
      <c r="W1005" s="5"/>
      <c r="X1005" s="5"/>
      <c r="Y1005" s="5"/>
      <c r="Z1005" s="5"/>
      <c r="AA1005" s="5"/>
      <c r="AB1005" s="5"/>
      <c r="AC1005" s="5"/>
      <c r="AD1005" s="5"/>
      <c r="AE1005" s="5"/>
    </row>
    <row r="1006" spans="1:31" ht="21" customHeight="1">
      <c r="A1006" s="5" t="s">
        <v>14158</v>
      </c>
      <c r="B1006" s="5" t="s">
        <v>14159</v>
      </c>
      <c r="C1006" s="5" t="s">
        <v>170</v>
      </c>
      <c r="D1006" s="12" t="s">
        <v>47</v>
      </c>
      <c r="E1006" s="5" t="s">
        <v>45</v>
      </c>
      <c r="F1006" s="7">
        <v>10</v>
      </c>
      <c r="G1006" s="7">
        <v>15</v>
      </c>
      <c r="H1006" s="5" t="s">
        <v>56</v>
      </c>
      <c r="I1006" s="5" t="s">
        <v>108</v>
      </c>
      <c r="J1006" s="5" t="s">
        <v>3552</v>
      </c>
      <c r="K1006" s="5" t="s">
        <v>14161</v>
      </c>
      <c r="L1006" s="5" t="s">
        <v>14162</v>
      </c>
      <c r="M1006" s="5" t="s">
        <v>37</v>
      </c>
      <c r="N1006" s="5" t="s">
        <v>55</v>
      </c>
      <c r="O1006" s="5" t="b">
        <f t="shared" ca="1" si="0"/>
        <v>1</v>
      </c>
      <c r="P1006" s="5"/>
      <c r="Q1006" s="5"/>
      <c r="R1006" s="5"/>
      <c r="S1006" s="5"/>
      <c r="T1006" s="5"/>
      <c r="U1006" s="5"/>
      <c r="V1006" s="5"/>
      <c r="W1006" s="5"/>
      <c r="X1006" s="5"/>
      <c r="Y1006" s="5"/>
      <c r="Z1006" s="5"/>
      <c r="AA1006" s="5"/>
      <c r="AB1006" s="5"/>
      <c r="AC1006" s="5"/>
      <c r="AD1006" s="5"/>
      <c r="AE1006" s="5"/>
    </row>
    <row r="1007" spans="1:31" ht="21" customHeight="1">
      <c r="A1007" s="5" t="s">
        <v>277</v>
      </c>
      <c r="B1007" s="5" t="s">
        <v>2960</v>
      </c>
      <c r="C1007" s="5" t="s">
        <v>170</v>
      </c>
      <c r="D1007" s="12" t="s">
        <v>47</v>
      </c>
      <c r="E1007" s="5" t="s">
        <v>29</v>
      </c>
      <c r="F1007" s="7">
        <v>10</v>
      </c>
      <c r="G1007" s="7">
        <v>15</v>
      </c>
      <c r="H1007" s="5" t="s">
        <v>56</v>
      </c>
      <c r="I1007" s="5" t="s">
        <v>108</v>
      </c>
      <c r="J1007" s="5" t="s">
        <v>883</v>
      </c>
      <c r="K1007" s="5" t="s">
        <v>2962</v>
      </c>
      <c r="L1007" s="5" t="s">
        <v>14169</v>
      </c>
      <c r="M1007" s="5" t="s">
        <v>37</v>
      </c>
      <c r="N1007" s="5" t="s">
        <v>55</v>
      </c>
      <c r="O1007" s="5" t="b">
        <f t="shared" ca="1" si="0"/>
        <v>1</v>
      </c>
      <c r="P1007" s="5"/>
      <c r="Q1007" s="5"/>
      <c r="R1007" s="5"/>
      <c r="S1007" s="5"/>
      <c r="T1007" s="5"/>
      <c r="U1007" s="5"/>
      <c r="V1007" s="5"/>
      <c r="W1007" s="5"/>
      <c r="X1007" s="5"/>
      <c r="Y1007" s="5"/>
      <c r="Z1007" s="5"/>
      <c r="AA1007" s="5"/>
      <c r="AB1007" s="5"/>
      <c r="AC1007" s="5"/>
      <c r="AD1007" s="5"/>
      <c r="AE1007" s="5"/>
    </row>
    <row r="1008" spans="1:31" ht="21" customHeight="1">
      <c r="A1008" s="5" t="s">
        <v>277</v>
      </c>
      <c r="B1008" s="5" t="s">
        <v>9201</v>
      </c>
      <c r="C1008" s="5" t="s">
        <v>170</v>
      </c>
      <c r="D1008" s="12" t="s">
        <v>47</v>
      </c>
      <c r="E1008" s="5" t="s">
        <v>45</v>
      </c>
      <c r="F1008" s="7">
        <v>10</v>
      </c>
      <c r="G1008" s="7">
        <v>20</v>
      </c>
      <c r="H1008" s="5" t="s">
        <v>144</v>
      </c>
      <c r="I1008" s="5" t="s">
        <v>66</v>
      </c>
      <c r="J1008" s="5" t="s">
        <v>48</v>
      </c>
      <c r="K1008" s="5" t="s">
        <v>6060</v>
      </c>
      <c r="L1008" s="5" t="s">
        <v>14177</v>
      </c>
      <c r="M1008" s="5" t="s">
        <v>37</v>
      </c>
      <c r="N1008" s="5" t="s">
        <v>44</v>
      </c>
      <c r="O1008" s="5" t="b">
        <f t="shared" ca="1" si="0"/>
        <v>1</v>
      </c>
      <c r="P1008" s="5"/>
      <c r="Q1008" s="5"/>
      <c r="R1008" s="5"/>
      <c r="S1008" s="5"/>
      <c r="T1008" s="5"/>
      <c r="U1008" s="5"/>
      <c r="V1008" s="5"/>
      <c r="W1008" s="5"/>
      <c r="X1008" s="5"/>
      <c r="Y1008" s="5"/>
      <c r="Z1008" s="5"/>
      <c r="AA1008" s="5"/>
      <c r="AB1008" s="5"/>
      <c r="AC1008" s="5"/>
      <c r="AD1008" s="5"/>
      <c r="AE1008" s="5"/>
    </row>
    <row r="1009" spans="1:31" ht="21" customHeight="1">
      <c r="A1009" s="5" t="s">
        <v>11977</v>
      </c>
      <c r="B1009" s="5" t="s">
        <v>11979</v>
      </c>
      <c r="C1009" s="5" t="s">
        <v>170</v>
      </c>
      <c r="D1009" s="12" t="s">
        <v>47</v>
      </c>
      <c r="E1009" s="5" t="s">
        <v>45</v>
      </c>
      <c r="F1009" s="7">
        <v>10</v>
      </c>
      <c r="G1009" s="7">
        <v>20</v>
      </c>
      <c r="H1009" s="5" t="s">
        <v>144</v>
      </c>
      <c r="I1009" s="5" t="s">
        <v>31</v>
      </c>
      <c r="J1009" s="5" t="s">
        <v>252</v>
      </c>
      <c r="K1009" s="9" t="s">
        <v>47</v>
      </c>
      <c r="L1009" s="5" t="s">
        <v>11985</v>
      </c>
      <c r="M1009" s="5" t="s">
        <v>42</v>
      </c>
      <c r="N1009" s="5" t="s">
        <v>237</v>
      </c>
      <c r="O1009" s="5" t="b">
        <f t="shared" ca="1" si="0"/>
        <v>1</v>
      </c>
      <c r="P1009" s="5" t="b">
        <f t="shared" ref="P1009:P1011" ca="1" si="106">IFERROR(__xludf.DUMMYFUNCTION("REGEXMATCH(L1009,""(?i)Java"")"),TRUE)</f>
        <v>1</v>
      </c>
      <c r="Q1009" s="5"/>
      <c r="R1009" s="5"/>
      <c r="S1009" s="5"/>
      <c r="T1009" s="5"/>
      <c r="U1009" s="5"/>
      <c r="V1009" s="5"/>
      <c r="W1009" s="5"/>
      <c r="X1009" s="5"/>
      <c r="Y1009" s="5"/>
      <c r="Z1009" s="5"/>
      <c r="AA1009" s="5"/>
      <c r="AB1009" s="5"/>
      <c r="AC1009" s="5"/>
      <c r="AD1009" s="5"/>
      <c r="AE1009" s="5"/>
    </row>
    <row r="1010" spans="1:31" ht="21" customHeight="1">
      <c r="A1010" s="5" t="s">
        <v>396</v>
      </c>
      <c r="B1010" s="5" t="s">
        <v>11992</v>
      </c>
      <c r="C1010" s="5" t="s">
        <v>170</v>
      </c>
      <c r="D1010" s="12" t="s">
        <v>47</v>
      </c>
      <c r="E1010" s="5" t="s">
        <v>29</v>
      </c>
      <c r="F1010" s="7">
        <v>10</v>
      </c>
      <c r="G1010" s="7">
        <v>20</v>
      </c>
      <c r="H1010" s="5" t="s">
        <v>144</v>
      </c>
      <c r="I1010" s="5" t="s">
        <v>31</v>
      </c>
      <c r="J1010" s="5" t="s">
        <v>1270</v>
      </c>
      <c r="K1010" s="5" t="s">
        <v>11993</v>
      </c>
      <c r="L1010" s="5" t="s">
        <v>11994</v>
      </c>
      <c r="M1010" s="5" t="s">
        <v>53</v>
      </c>
      <c r="N1010" s="9" t="s">
        <v>47</v>
      </c>
      <c r="O1010" s="5" t="b">
        <f t="shared" ca="1" si="0"/>
        <v>1</v>
      </c>
      <c r="P1010" s="5" t="b">
        <f t="shared" ca="1" si="106"/>
        <v>1</v>
      </c>
      <c r="Q1010" s="5"/>
      <c r="R1010" s="5"/>
      <c r="S1010" s="5"/>
      <c r="T1010" s="5"/>
      <c r="U1010" s="5"/>
      <c r="V1010" s="5"/>
      <c r="W1010" s="5"/>
      <c r="X1010" s="5"/>
      <c r="Y1010" s="5"/>
      <c r="Z1010" s="5"/>
      <c r="AA1010" s="5"/>
      <c r="AB1010" s="5"/>
      <c r="AC1010" s="5"/>
      <c r="AD1010" s="5"/>
      <c r="AE1010" s="5"/>
    </row>
    <row r="1011" spans="1:31" ht="21" customHeight="1">
      <c r="A1011" s="5" t="s">
        <v>12242</v>
      </c>
      <c r="B1011" s="5" t="s">
        <v>12243</v>
      </c>
      <c r="C1011" s="5" t="s">
        <v>170</v>
      </c>
      <c r="D1011" s="12" t="s">
        <v>47</v>
      </c>
      <c r="E1011" s="5" t="s">
        <v>45</v>
      </c>
      <c r="F1011" s="7">
        <v>10</v>
      </c>
      <c r="G1011" s="7">
        <v>20</v>
      </c>
      <c r="H1011" s="5" t="s">
        <v>144</v>
      </c>
      <c r="I1011" s="5" t="s">
        <v>31</v>
      </c>
      <c r="J1011" s="5" t="s">
        <v>57</v>
      </c>
      <c r="K1011" s="9" t="s">
        <v>47</v>
      </c>
      <c r="L1011" s="5" t="s">
        <v>12244</v>
      </c>
      <c r="M1011" s="5" t="s">
        <v>100</v>
      </c>
      <c r="N1011" s="5" t="s">
        <v>55</v>
      </c>
      <c r="O1011" s="5" t="b">
        <f t="shared" ca="1" si="0"/>
        <v>1</v>
      </c>
      <c r="P1011" s="5" t="b">
        <f t="shared" ca="1" si="106"/>
        <v>1</v>
      </c>
      <c r="Q1011" s="5"/>
      <c r="R1011" s="5"/>
      <c r="S1011" s="5"/>
      <c r="T1011" s="5"/>
      <c r="U1011" s="5"/>
      <c r="V1011" s="5"/>
      <c r="W1011" s="5"/>
      <c r="X1011" s="5"/>
      <c r="Y1011" s="5"/>
      <c r="Z1011" s="5"/>
      <c r="AA1011" s="5"/>
      <c r="AB1011" s="5"/>
      <c r="AC1011" s="5"/>
      <c r="AD1011" s="5"/>
      <c r="AE1011" s="5"/>
    </row>
    <row r="1012" spans="1:31" ht="21" customHeight="1">
      <c r="A1012" s="5" t="s">
        <v>277</v>
      </c>
      <c r="B1012" s="5" t="s">
        <v>14205</v>
      </c>
      <c r="C1012" s="5" t="s">
        <v>27</v>
      </c>
      <c r="D1012" s="5" t="s">
        <v>212</v>
      </c>
      <c r="E1012" s="5" t="s">
        <v>29</v>
      </c>
      <c r="F1012" s="7">
        <v>11</v>
      </c>
      <c r="G1012" s="7">
        <v>21</v>
      </c>
      <c r="H1012" s="5" t="s">
        <v>13940</v>
      </c>
      <c r="I1012" s="5" t="s">
        <v>108</v>
      </c>
      <c r="J1012" s="5" t="s">
        <v>224</v>
      </c>
      <c r="K1012" s="5" t="s">
        <v>14206</v>
      </c>
      <c r="L1012" s="5" t="s">
        <v>14208</v>
      </c>
      <c r="M1012" s="5" t="s">
        <v>167</v>
      </c>
      <c r="N1012" s="5" t="s">
        <v>89</v>
      </c>
      <c r="O1012" s="5" t="b">
        <f t="shared" ca="1" si="0"/>
        <v>1</v>
      </c>
      <c r="P1012" s="5"/>
      <c r="Q1012" s="5"/>
      <c r="R1012" s="5"/>
      <c r="S1012" s="5"/>
      <c r="T1012" s="5"/>
      <c r="U1012" s="5"/>
      <c r="V1012" s="5"/>
      <c r="W1012" s="5"/>
      <c r="X1012" s="5"/>
      <c r="Y1012" s="5"/>
      <c r="Z1012" s="5"/>
      <c r="AA1012" s="5"/>
      <c r="AB1012" s="5"/>
      <c r="AC1012" s="5"/>
      <c r="AD1012" s="5"/>
      <c r="AE1012" s="5"/>
    </row>
    <row r="1013" spans="1:31" ht="21" customHeight="1">
      <c r="A1013" s="5" t="s">
        <v>13904</v>
      </c>
      <c r="B1013" s="5" t="s">
        <v>4938</v>
      </c>
      <c r="C1013" s="5" t="s">
        <v>20</v>
      </c>
      <c r="D1013" s="5" t="s">
        <v>21</v>
      </c>
      <c r="E1013" s="5" t="s">
        <v>45</v>
      </c>
      <c r="F1013" s="7">
        <v>11</v>
      </c>
      <c r="G1013" s="7">
        <v>16</v>
      </c>
      <c r="H1013" s="5" t="s">
        <v>1811</v>
      </c>
      <c r="I1013" s="5" t="s">
        <v>108</v>
      </c>
      <c r="J1013" s="5" t="s">
        <v>57</v>
      </c>
      <c r="K1013" s="5" t="s">
        <v>13905</v>
      </c>
      <c r="L1013" s="5" t="s">
        <v>13906</v>
      </c>
      <c r="M1013" s="5" t="s">
        <v>100</v>
      </c>
      <c r="N1013" s="5" t="s">
        <v>89</v>
      </c>
      <c r="O1013" s="5" t="b">
        <f t="shared" ca="1" si="0"/>
        <v>1</v>
      </c>
      <c r="P1013" s="5" t="b">
        <f ca="1">IFERROR(__xludf.DUMMYFUNCTION("REGEXMATCH(L1013,""(?i)Java"")"),TRUE)</f>
        <v>1</v>
      </c>
      <c r="Q1013" s="5"/>
      <c r="R1013" s="5"/>
      <c r="S1013" s="5"/>
      <c r="T1013" s="5"/>
      <c r="U1013" s="5"/>
      <c r="V1013" s="5"/>
      <c r="W1013" s="5"/>
      <c r="X1013" s="5"/>
      <c r="Y1013" s="5"/>
      <c r="Z1013" s="5"/>
      <c r="AA1013" s="5"/>
      <c r="AB1013" s="5"/>
      <c r="AC1013" s="5"/>
      <c r="AD1013" s="5"/>
      <c r="AE1013" s="5"/>
    </row>
    <row r="1014" spans="1:31" ht="21" customHeight="1">
      <c r="A1014" s="5" t="s">
        <v>7050</v>
      </c>
      <c r="B1014" s="5" t="s">
        <v>14222</v>
      </c>
      <c r="C1014" s="5" t="s">
        <v>41</v>
      </c>
      <c r="D1014" s="5" t="s">
        <v>874</v>
      </c>
      <c r="E1014" s="5" t="s">
        <v>45</v>
      </c>
      <c r="F1014" s="11">
        <v>11</v>
      </c>
      <c r="G1014" s="11">
        <v>21</v>
      </c>
      <c r="H1014" s="13" t="s">
        <v>14223</v>
      </c>
      <c r="I1014" s="5" t="s">
        <v>108</v>
      </c>
      <c r="J1014" s="5" t="s">
        <v>145</v>
      </c>
      <c r="K1014" s="5" t="s">
        <v>14224</v>
      </c>
      <c r="L1014" s="5" t="s">
        <v>14227</v>
      </c>
      <c r="M1014" s="5" t="s">
        <v>53</v>
      </c>
      <c r="N1014" s="5" t="s">
        <v>55</v>
      </c>
      <c r="O1014" s="5" t="b">
        <f t="shared" ca="1" si="0"/>
        <v>1</v>
      </c>
      <c r="P1014" s="5"/>
      <c r="Q1014" s="5"/>
      <c r="R1014" s="5"/>
      <c r="S1014" s="5"/>
      <c r="T1014" s="5"/>
      <c r="U1014" s="5"/>
      <c r="V1014" s="5"/>
      <c r="W1014" s="5"/>
      <c r="X1014" s="5"/>
      <c r="Y1014" s="5"/>
      <c r="Z1014" s="5"/>
      <c r="AA1014" s="5"/>
      <c r="AB1014" s="5"/>
      <c r="AC1014" s="5"/>
      <c r="AD1014" s="5"/>
      <c r="AE1014" s="5"/>
    </row>
    <row r="1015" spans="1:31" ht="21" customHeight="1">
      <c r="A1015" s="5" t="s">
        <v>13910</v>
      </c>
      <c r="B1015" s="5" t="s">
        <v>13911</v>
      </c>
      <c r="C1015" s="5" t="s">
        <v>20</v>
      </c>
      <c r="D1015" s="5" t="s">
        <v>3833</v>
      </c>
      <c r="E1015" s="5" t="s">
        <v>29</v>
      </c>
      <c r="F1015" s="7">
        <v>11</v>
      </c>
      <c r="G1015" s="7">
        <v>13</v>
      </c>
      <c r="H1015" s="5" t="s">
        <v>13912</v>
      </c>
      <c r="I1015" s="5" t="s">
        <v>108</v>
      </c>
      <c r="J1015" s="5" t="s">
        <v>284</v>
      </c>
      <c r="K1015" s="9" t="s">
        <v>47</v>
      </c>
      <c r="L1015" s="5" t="s">
        <v>13914</v>
      </c>
      <c r="M1015" s="5" t="s">
        <v>53</v>
      </c>
      <c r="N1015" s="5" t="s">
        <v>55</v>
      </c>
      <c r="O1015" s="5" t="b">
        <f t="shared" ca="1" si="0"/>
        <v>1</v>
      </c>
      <c r="P1015" s="5"/>
      <c r="Q1015" s="5"/>
      <c r="R1015" s="5"/>
      <c r="S1015" s="5"/>
      <c r="T1015" s="5"/>
      <c r="U1015" s="5"/>
      <c r="V1015" s="5"/>
      <c r="W1015" s="5"/>
      <c r="X1015" s="5"/>
      <c r="Y1015" s="5"/>
      <c r="Z1015" s="5"/>
      <c r="AA1015" s="5"/>
      <c r="AB1015" s="5"/>
      <c r="AC1015" s="5"/>
      <c r="AD1015" s="5"/>
      <c r="AE1015" s="5"/>
    </row>
    <row r="1016" spans="1:31" ht="21" customHeight="1">
      <c r="A1016" s="5" t="s">
        <v>14233</v>
      </c>
      <c r="B1016" s="5" t="s">
        <v>14234</v>
      </c>
      <c r="C1016" s="5" t="s">
        <v>41</v>
      </c>
      <c r="D1016" s="5" t="s">
        <v>94</v>
      </c>
      <c r="E1016" s="5" t="s">
        <v>29</v>
      </c>
      <c r="F1016" s="7">
        <v>11</v>
      </c>
      <c r="G1016" s="7">
        <v>15</v>
      </c>
      <c r="H1016" s="5" t="s">
        <v>1905</v>
      </c>
      <c r="I1016" s="5" t="s">
        <v>66</v>
      </c>
      <c r="J1016" s="5" t="s">
        <v>57</v>
      </c>
      <c r="K1016" s="5" t="s">
        <v>2820</v>
      </c>
      <c r="L1016" s="5" t="s">
        <v>14237</v>
      </c>
      <c r="M1016" s="5" t="s">
        <v>100</v>
      </c>
      <c r="N1016" s="5" t="s">
        <v>55</v>
      </c>
      <c r="O1016" s="5" t="b">
        <f t="shared" ca="1" si="0"/>
        <v>1</v>
      </c>
      <c r="P1016" s="5"/>
      <c r="Q1016" s="5"/>
      <c r="R1016" s="5"/>
      <c r="S1016" s="5"/>
      <c r="T1016" s="5"/>
      <c r="U1016" s="5"/>
      <c r="V1016" s="5"/>
      <c r="W1016" s="5"/>
      <c r="X1016" s="5"/>
      <c r="Y1016" s="5"/>
      <c r="Z1016" s="5"/>
      <c r="AA1016" s="5"/>
      <c r="AB1016" s="5"/>
      <c r="AC1016" s="5"/>
      <c r="AD1016" s="5"/>
      <c r="AE1016" s="5"/>
    </row>
    <row r="1017" spans="1:31" ht="21" customHeight="1">
      <c r="A1017" s="5" t="s">
        <v>13164</v>
      </c>
      <c r="B1017" s="5" t="s">
        <v>13932</v>
      </c>
      <c r="C1017" s="5" t="s">
        <v>41</v>
      </c>
      <c r="D1017" s="12" t="s">
        <v>47</v>
      </c>
      <c r="E1017" s="5" t="s">
        <v>29</v>
      </c>
      <c r="F1017" s="7">
        <v>11</v>
      </c>
      <c r="G1017" s="7">
        <v>22</v>
      </c>
      <c r="H1017" s="5" t="s">
        <v>14241</v>
      </c>
      <c r="I1017" s="5" t="s">
        <v>108</v>
      </c>
      <c r="J1017" s="5" t="s">
        <v>947</v>
      </c>
      <c r="K1017" s="5" t="s">
        <v>14242</v>
      </c>
      <c r="L1017" s="5" t="s">
        <v>14244</v>
      </c>
      <c r="M1017" s="5" t="s">
        <v>37</v>
      </c>
      <c r="N1017" s="5" t="s">
        <v>55</v>
      </c>
      <c r="O1017" s="5" t="b">
        <f t="shared" ca="1" si="0"/>
        <v>1</v>
      </c>
      <c r="P1017" s="5"/>
      <c r="Q1017" s="5"/>
      <c r="R1017" s="5"/>
      <c r="S1017" s="5"/>
      <c r="T1017" s="5"/>
      <c r="U1017" s="5"/>
      <c r="V1017" s="5"/>
      <c r="W1017" s="5"/>
      <c r="X1017" s="5"/>
      <c r="Y1017" s="5"/>
      <c r="Z1017" s="5"/>
      <c r="AA1017" s="5"/>
      <c r="AB1017" s="5"/>
      <c r="AC1017" s="5"/>
      <c r="AD1017" s="5"/>
      <c r="AE1017" s="5"/>
    </row>
    <row r="1018" spans="1:31" ht="21" customHeight="1">
      <c r="A1018" s="5" t="s">
        <v>14247</v>
      </c>
      <c r="B1018" s="5" t="s">
        <v>7948</v>
      </c>
      <c r="C1018" s="5" t="s">
        <v>170</v>
      </c>
      <c r="D1018" s="5" t="s">
        <v>378</v>
      </c>
      <c r="E1018" s="5" t="s">
        <v>45</v>
      </c>
      <c r="F1018" s="7">
        <v>11</v>
      </c>
      <c r="G1018" s="7">
        <v>17</v>
      </c>
      <c r="H1018" s="5" t="s">
        <v>4068</v>
      </c>
      <c r="I1018" s="5" t="s">
        <v>108</v>
      </c>
      <c r="J1018" s="5" t="s">
        <v>68</v>
      </c>
      <c r="K1018" s="5" t="s">
        <v>7949</v>
      </c>
      <c r="L1018" s="5" t="s">
        <v>14249</v>
      </c>
      <c r="M1018" s="5" t="s">
        <v>167</v>
      </c>
      <c r="N1018" s="5" t="s">
        <v>55</v>
      </c>
      <c r="O1018" s="5" t="b">
        <f t="shared" ca="1" si="0"/>
        <v>1</v>
      </c>
      <c r="P1018" s="5"/>
      <c r="Q1018" s="5"/>
      <c r="R1018" s="5"/>
      <c r="S1018" s="5"/>
      <c r="T1018" s="5"/>
      <c r="U1018" s="5"/>
      <c r="V1018" s="5"/>
      <c r="W1018" s="5"/>
      <c r="X1018" s="5"/>
      <c r="Y1018" s="5"/>
      <c r="Z1018" s="5"/>
      <c r="AA1018" s="5"/>
      <c r="AB1018" s="5"/>
      <c r="AC1018" s="5"/>
      <c r="AD1018" s="5"/>
      <c r="AE1018" s="5"/>
    </row>
    <row r="1019" spans="1:31" ht="21" customHeight="1">
      <c r="A1019" s="5" t="s">
        <v>277</v>
      </c>
      <c r="B1019" s="5" t="s">
        <v>1786</v>
      </c>
      <c r="C1019" s="5" t="s">
        <v>170</v>
      </c>
      <c r="D1019" s="5" t="s">
        <v>390</v>
      </c>
      <c r="E1019" s="5" t="s">
        <v>29</v>
      </c>
      <c r="F1019" s="7">
        <v>11</v>
      </c>
      <c r="G1019" s="7">
        <v>18</v>
      </c>
      <c r="H1019" s="5" t="s">
        <v>14251</v>
      </c>
      <c r="I1019" s="5" t="s">
        <v>108</v>
      </c>
      <c r="J1019" s="5" t="s">
        <v>252</v>
      </c>
      <c r="K1019" s="5" t="s">
        <v>11323</v>
      </c>
      <c r="L1019" s="5" t="s">
        <v>14252</v>
      </c>
      <c r="M1019" s="5" t="s">
        <v>42</v>
      </c>
      <c r="N1019" s="5" t="s">
        <v>38</v>
      </c>
      <c r="O1019" s="5" t="b">
        <f t="shared" ca="1" si="0"/>
        <v>1</v>
      </c>
      <c r="P1019" s="5"/>
      <c r="Q1019" s="5"/>
      <c r="R1019" s="5"/>
      <c r="S1019" s="5"/>
      <c r="T1019" s="5"/>
      <c r="U1019" s="5"/>
      <c r="V1019" s="5"/>
      <c r="W1019" s="5"/>
      <c r="X1019" s="5"/>
      <c r="Y1019" s="5"/>
      <c r="Z1019" s="5"/>
      <c r="AA1019" s="5"/>
      <c r="AB1019" s="5"/>
      <c r="AC1019" s="5"/>
      <c r="AD1019" s="5"/>
      <c r="AE1019" s="5"/>
    </row>
    <row r="1020" spans="1:31" ht="21" customHeight="1">
      <c r="A1020" s="5" t="s">
        <v>396</v>
      </c>
      <c r="B1020" s="5" t="s">
        <v>1786</v>
      </c>
      <c r="C1020" s="5" t="s">
        <v>170</v>
      </c>
      <c r="D1020" s="5" t="s">
        <v>390</v>
      </c>
      <c r="E1020" s="5" t="s">
        <v>29</v>
      </c>
      <c r="F1020" s="7">
        <v>11</v>
      </c>
      <c r="G1020" s="7">
        <v>18</v>
      </c>
      <c r="H1020" s="5" t="s">
        <v>14251</v>
      </c>
      <c r="I1020" s="5" t="s">
        <v>31</v>
      </c>
      <c r="J1020" s="5" t="s">
        <v>252</v>
      </c>
      <c r="K1020" s="5" t="s">
        <v>11323</v>
      </c>
      <c r="L1020" s="5" t="s">
        <v>14260</v>
      </c>
      <c r="M1020" s="5" t="s">
        <v>42</v>
      </c>
      <c r="N1020" s="5" t="s">
        <v>38</v>
      </c>
      <c r="O1020" s="5" t="b">
        <f t="shared" ca="1" si="0"/>
        <v>1</v>
      </c>
      <c r="P1020" s="5" t="b">
        <f ca="1">IFERROR(__xludf.DUMMYFUNCTION("REGEXMATCH(L1020,""(?i)Java"")"),TRUE)</f>
        <v>1</v>
      </c>
      <c r="Q1020" s="5"/>
      <c r="R1020" s="5"/>
      <c r="S1020" s="5"/>
      <c r="T1020" s="5"/>
      <c r="U1020" s="5"/>
      <c r="V1020" s="5"/>
      <c r="W1020" s="5"/>
      <c r="X1020" s="5"/>
      <c r="Y1020" s="5"/>
      <c r="Z1020" s="5"/>
      <c r="AA1020" s="5"/>
      <c r="AB1020" s="5"/>
      <c r="AC1020" s="5"/>
      <c r="AD1020" s="5"/>
      <c r="AE1020" s="5"/>
    </row>
    <row r="1021" spans="1:31" ht="21" customHeight="1">
      <c r="A1021" s="5" t="s">
        <v>277</v>
      </c>
      <c r="B1021" s="5" t="s">
        <v>14263</v>
      </c>
      <c r="C1021" s="5" t="s">
        <v>170</v>
      </c>
      <c r="D1021" s="5" t="s">
        <v>390</v>
      </c>
      <c r="E1021" s="5" t="s">
        <v>29</v>
      </c>
      <c r="F1021" s="7">
        <v>11</v>
      </c>
      <c r="G1021" s="7">
        <v>15</v>
      </c>
      <c r="H1021" s="5" t="s">
        <v>1905</v>
      </c>
      <c r="I1021" s="5" t="s">
        <v>31</v>
      </c>
      <c r="J1021" s="5" t="s">
        <v>57</v>
      </c>
      <c r="K1021" s="9" t="s">
        <v>47</v>
      </c>
      <c r="L1021" s="5" t="s">
        <v>14266</v>
      </c>
      <c r="M1021" s="5" t="s">
        <v>100</v>
      </c>
      <c r="N1021" s="5" t="s">
        <v>55</v>
      </c>
      <c r="O1021" s="5" t="b">
        <f t="shared" ca="1" si="0"/>
        <v>1</v>
      </c>
      <c r="P1021" s="5"/>
      <c r="Q1021" s="5"/>
      <c r="R1021" s="5"/>
      <c r="S1021" s="5"/>
      <c r="T1021" s="5"/>
      <c r="U1021" s="5"/>
      <c r="V1021" s="5"/>
      <c r="W1021" s="5"/>
      <c r="X1021" s="5"/>
      <c r="Y1021" s="5"/>
      <c r="Z1021" s="5"/>
      <c r="AA1021" s="5"/>
      <c r="AB1021" s="5"/>
      <c r="AC1021" s="5"/>
      <c r="AD1021" s="5"/>
      <c r="AE1021" s="5"/>
    </row>
    <row r="1022" spans="1:31" ht="21" customHeight="1">
      <c r="A1022" s="5" t="s">
        <v>4022</v>
      </c>
      <c r="B1022" s="5" t="s">
        <v>14269</v>
      </c>
      <c r="C1022" s="5" t="s">
        <v>27</v>
      </c>
      <c r="D1022" s="5" t="s">
        <v>54</v>
      </c>
      <c r="E1022" s="5" t="s">
        <v>45</v>
      </c>
      <c r="F1022" s="7">
        <v>12</v>
      </c>
      <c r="G1022" s="7">
        <v>15</v>
      </c>
      <c r="H1022" s="5" t="s">
        <v>1136</v>
      </c>
      <c r="I1022" s="5" t="s">
        <v>31</v>
      </c>
      <c r="J1022" s="5" t="s">
        <v>11265</v>
      </c>
      <c r="K1022" s="9" t="s">
        <v>47</v>
      </c>
      <c r="L1022" s="5" t="s">
        <v>14271</v>
      </c>
      <c r="M1022" s="5" t="s">
        <v>100</v>
      </c>
      <c r="N1022" s="5" t="s">
        <v>55</v>
      </c>
      <c r="O1022" s="5" t="b">
        <f t="shared" ca="1" si="0"/>
        <v>1</v>
      </c>
      <c r="P1022" s="5"/>
      <c r="Q1022" s="5"/>
      <c r="R1022" s="5"/>
      <c r="S1022" s="5"/>
      <c r="T1022" s="5"/>
      <c r="U1022" s="5"/>
      <c r="V1022" s="5"/>
      <c r="W1022" s="5"/>
      <c r="X1022" s="5"/>
      <c r="Y1022" s="5"/>
      <c r="Z1022" s="5"/>
      <c r="AA1022" s="5"/>
      <c r="AB1022" s="5"/>
      <c r="AC1022" s="5"/>
      <c r="AD1022" s="5"/>
      <c r="AE1022" s="5"/>
    </row>
    <row r="1023" spans="1:31" ht="21" customHeight="1">
      <c r="A1023" s="5" t="s">
        <v>10562</v>
      </c>
      <c r="B1023" s="5" t="s">
        <v>14274</v>
      </c>
      <c r="C1023" s="5" t="s">
        <v>27</v>
      </c>
      <c r="D1023" s="5" t="s">
        <v>54</v>
      </c>
      <c r="E1023" s="5" t="s">
        <v>45</v>
      </c>
      <c r="F1023" s="7">
        <v>12</v>
      </c>
      <c r="G1023" s="7">
        <v>22</v>
      </c>
      <c r="H1023" s="5" t="s">
        <v>4645</v>
      </c>
      <c r="I1023" s="5" t="s">
        <v>108</v>
      </c>
      <c r="J1023" s="5" t="s">
        <v>57</v>
      </c>
      <c r="K1023" s="9" t="s">
        <v>47</v>
      </c>
      <c r="L1023" s="5" t="s">
        <v>14276</v>
      </c>
      <c r="M1023" s="9" t="s">
        <v>47</v>
      </c>
      <c r="N1023" s="5" t="s">
        <v>55</v>
      </c>
      <c r="O1023" s="5" t="b">
        <f t="shared" ca="1" si="0"/>
        <v>1</v>
      </c>
      <c r="P1023" s="5"/>
      <c r="Q1023" s="5"/>
      <c r="R1023" s="5"/>
      <c r="S1023" s="5"/>
      <c r="T1023" s="5"/>
      <c r="U1023" s="5"/>
      <c r="V1023" s="5"/>
      <c r="W1023" s="5"/>
      <c r="X1023" s="5"/>
      <c r="Y1023" s="5"/>
      <c r="Z1023" s="5"/>
      <c r="AA1023" s="5"/>
      <c r="AB1023" s="5"/>
      <c r="AC1023" s="5"/>
      <c r="AD1023" s="5"/>
      <c r="AE1023" s="5"/>
    </row>
    <row r="1024" spans="1:31" ht="21" customHeight="1">
      <c r="A1024" s="5" t="s">
        <v>14175</v>
      </c>
      <c r="B1024" s="5" t="s">
        <v>14176</v>
      </c>
      <c r="C1024" s="5" t="s">
        <v>27</v>
      </c>
      <c r="D1024" s="5" t="s">
        <v>54</v>
      </c>
      <c r="E1024" s="5" t="s">
        <v>45</v>
      </c>
      <c r="F1024" s="7">
        <v>12</v>
      </c>
      <c r="G1024" s="7">
        <v>18</v>
      </c>
      <c r="H1024" s="5" t="s">
        <v>510</v>
      </c>
      <c r="I1024" s="5" t="s">
        <v>66</v>
      </c>
      <c r="J1024" s="5" t="s">
        <v>117</v>
      </c>
      <c r="K1024" s="5" t="s">
        <v>14178</v>
      </c>
      <c r="L1024" s="5" t="s">
        <v>14179</v>
      </c>
      <c r="M1024" s="5" t="s">
        <v>100</v>
      </c>
      <c r="N1024" s="5" t="s">
        <v>55</v>
      </c>
      <c r="O1024" s="5" t="b">
        <f t="shared" ca="1" si="0"/>
        <v>1</v>
      </c>
      <c r="P1024" s="5" t="b">
        <f t="shared" ref="P1024:P1025" ca="1" si="107">IFERROR(__xludf.DUMMYFUNCTION("REGEXMATCH(L1024,""(?i)Java"")"),TRUE)</f>
        <v>1</v>
      </c>
      <c r="Q1024" s="5"/>
      <c r="R1024" s="5"/>
      <c r="S1024" s="5"/>
      <c r="T1024" s="5"/>
      <c r="U1024" s="5"/>
      <c r="V1024" s="5"/>
      <c r="W1024" s="5"/>
      <c r="X1024" s="5"/>
      <c r="Y1024" s="5"/>
      <c r="Z1024" s="5"/>
      <c r="AA1024" s="5"/>
      <c r="AB1024" s="5"/>
      <c r="AC1024" s="5"/>
      <c r="AD1024" s="5"/>
      <c r="AE1024" s="5"/>
    </row>
    <row r="1025" spans="1:31" ht="21" customHeight="1">
      <c r="A1025" s="5" t="s">
        <v>396</v>
      </c>
      <c r="B1025" s="5" t="s">
        <v>4258</v>
      </c>
      <c r="C1025" s="5" t="s">
        <v>27</v>
      </c>
      <c r="D1025" s="5" t="s">
        <v>54</v>
      </c>
      <c r="E1025" s="5" t="s">
        <v>29</v>
      </c>
      <c r="F1025" s="7">
        <v>12</v>
      </c>
      <c r="G1025" s="7">
        <v>18</v>
      </c>
      <c r="H1025" s="5" t="s">
        <v>510</v>
      </c>
      <c r="I1025" s="5" t="s">
        <v>108</v>
      </c>
      <c r="J1025" s="5" t="s">
        <v>48</v>
      </c>
      <c r="K1025" s="9" t="s">
        <v>47</v>
      </c>
      <c r="L1025" s="5" t="s">
        <v>14286</v>
      </c>
      <c r="M1025" s="5" t="s">
        <v>37</v>
      </c>
      <c r="N1025" s="5" t="s">
        <v>405</v>
      </c>
      <c r="O1025" s="5" t="b">
        <f t="shared" ca="1" si="0"/>
        <v>1</v>
      </c>
      <c r="P1025" s="5" t="b">
        <f t="shared" ca="1" si="107"/>
        <v>1</v>
      </c>
      <c r="Q1025" s="5"/>
      <c r="R1025" s="5"/>
      <c r="S1025" s="5"/>
      <c r="T1025" s="5"/>
      <c r="U1025" s="5"/>
      <c r="V1025" s="5"/>
      <c r="W1025" s="5"/>
      <c r="X1025" s="5"/>
      <c r="Y1025" s="5"/>
      <c r="Z1025" s="5"/>
      <c r="AA1025" s="5"/>
      <c r="AB1025" s="5"/>
      <c r="AC1025" s="5"/>
      <c r="AD1025" s="5"/>
      <c r="AE1025" s="5"/>
    </row>
    <row r="1026" spans="1:31" ht="21" customHeight="1">
      <c r="A1026" s="5" t="s">
        <v>14291</v>
      </c>
      <c r="B1026" s="5" t="s">
        <v>14292</v>
      </c>
      <c r="C1026" s="5" t="s">
        <v>27</v>
      </c>
      <c r="D1026" s="5" t="s">
        <v>75</v>
      </c>
      <c r="E1026" s="5" t="s">
        <v>45</v>
      </c>
      <c r="F1026" s="7">
        <v>12</v>
      </c>
      <c r="G1026" s="7">
        <v>16</v>
      </c>
      <c r="H1026" s="5" t="s">
        <v>232</v>
      </c>
      <c r="I1026" s="5" t="s">
        <v>31</v>
      </c>
      <c r="J1026" s="5" t="s">
        <v>14293</v>
      </c>
      <c r="K1026" s="5" t="s">
        <v>14294</v>
      </c>
      <c r="L1026" s="5" t="s">
        <v>14295</v>
      </c>
      <c r="M1026" s="5" t="s">
        <v>53</v>
      </c>
      <c r="N1026" s="5" t="s">
        <v>55</v>
      </c>
      <c r="O1026" s="5" t="b">
        <f t="shared" ca="1" si="0"/>
        <v>1</v>
      </c>
      <c r="P1026" s="5"/>
      <c r="Q1026" s="5"/>
      <c r="R1026" s="5"/>
      <c r="S1026" s="5"/>
      <c r="T1026" s="5"/>
      <c r="U1026" s="5"/>
      <c r="V1026" s="5"/>
      <c r="W1026" s="5"/>
      <c r="X1026" s="5"/>
      <c r="Y1026" s="5"/>
      <c r="Z1026" s="5"/>
      <c r="AA1026" s="5"/>
      <c r="AB1026" s="5"/>
      <c r="AC1026" s="5"/>
      <c r="AD1026" s="5"/>
      <c r="AE1026" s="5"/>
    </row>
    <row r="1027" spans="1:31" ht="21" customHeight="1">
      <c r="A1027" s="5" t="s">
        <v>14225</v>
      </c>
      <c r="B1027" s="5" t="s">
        <v>14226</v>
      </c>
      <c r="C1027" s="5" t="s">
        <v>27</v>
      </c>
      <c r="D1027" s="5" t="s">
        <v>28</v>
      </c>
      <c r="E1027" s="5" t="s">
        <v>45</v>
      </c>
      <c r="F1027" s="7">
        <v>12</v>
      </c>
      <c r="G1027" s="7">
        <v>18</v>
      </c>
      <c r="H1027" s="5" t="s">
        <v>510</v>
      </c>
      <c r="I1027" s="5" t="s">
        <v>108</v>
      </c>
      <c r="J1027" s="5" t="s">
        <v>5808</v>
      </c>
      <c r="K1027" s="5" t="s">
        <v>14228</v>
      </c>
      <c r="L1027" s="5" t="s">
        <v>14229</v>
      </c>
      <c r="M1027" s="5" t="s">
        <v>53</v>
      </c>
      <c r="N1027" s="5" t="s">
        <v>271</v>
      </c>
      <c r="O1027" s="5" t="b">
        <f t="shared" ca="1" si="0"/>
        <v>1</v>
      </c>
      <c r="P1027" s="5" t="b">
        <f ca="1">IFERROR(__xludf.DUMMYFUNCTION("REGEXMATCH(L1027,""(?i)Java"")"),TRUE)</f>
        <v>1</v>
      </c>
      <c r="Q1027" s="5"/>
      <c r="R1027" s="5"/>
      <c r="S1027" s="5"/>
      <c r="T1027" s="5"/>
      <c r="U1027" s="5"/>
      <c r="V1027" s="5"/>
      <c r="W1027" s="5"/>
      <c r="X1027" s="5"/>
      <c r="Y1027" s="5"/>
      <c r="Z1027" s="5"/>
      <c r="AA1027" s="5"/>
      <c r="AB1027" s="5"/>
      <c r="AC1027" s="5"/>
      <c r="AD1027" s="5"/>
      <c r="AE1027" s="5"/>
    </row>
    <row r="1028" spans="1:31" ht="21" customHeight="1">
      <c r="A1028" s="5" t="s">
        <v>277</v>
      </c>
      <c r="B1028" s="5" t="s">
        <v>14304</v>
      </c>
      <c r="C1028" s="5" t="s">
        <v>27</v>
      </c>
      <c r="D1028" s="5" t="s">
        <v>212</v>
      </c>
      <c r="E1028" s="5" t="s">
        <v>45</v>
      </c>
      <c r="F1028" s="7">
        <v>12</v>
      </c>
      <c r="G1028" s="7">
        <v>20</v>
      </c>
      <c r="H1028" s="5" t="s">
        <v>201</v>
      </c>
      <c r="I1028" s="5" t="s">
        <v>108</v>
      </c>
      <c r="J1028" s="5" t="s">
        <v>76</v>
      </c>
      <c r="K1028" s="5" t="s">
        <v>14305</v>
      </c>
      <c r="L1028" s="5" t="s">
        <v>14306</v>
      </c>
      <c r="M1028" s="5" t="s">
        <v>53</v>
      </c>
      <c r="N1028" s="5" t="s">
        <v>55</v>
      </c>
      <c r="O1028" s="5" t="b">
        <f t="shared" ca="1" si="0"/>
        <v>1</v>
      </c>
      <c r="P1028" s="5"/>
      <c r="Q1028" s="5"/>
      <c r="R1028" s="5"/>
      <c r="S1028" s="5"/>
      <c r="T1028" s="5"/>
      <c r="U1028" s="5"/>
      <c r="V1028" s="5"/>
      <c r="W1028" s="5"/>
      <c r="X1028" s="5"/>
      <c r="Y1028" s="5"/>
      <c r="Z1028" s="5"/>
      <c r="AA1028" s="5"/>
      <c r="AB1028" s="5"/>
      <c r="AC1028" s="5"/>
      <c r="AD1028" s="5"/>
      <c r="AE1028" s="5"/>
    </row>
    <row r="1029" spans="1:31" ht="21" customHeight="1">
      <c r="A1029" s="5" t="s">
        <v>14308</v>
      </c>
      <c r="B1029" s="5" t="s">
        <v>6558</v>
      </c>
      <c r="C1029" s="5" t="s">
        <v>27</v>
      </c>
      <c r="D1029" s="5" t="s">
        <v>212</v>
      </c>
      <c r="E1029" s="5" t="s">
        <v>45</v>
      </c>
      <c r="F1029" s="7">
        <v>12</v>
      </c>
      <c r="G1029" s="7">
        <v>20</v>
      </c>
      <c r="H1029" s="5" t="s">
        <v>201</v>
      </c>
      <c r="I1029" s="5" t="s">
        <v>66</v>
      </c>
      <c r="J1029" s="5" t="s">
        <v>110</v>
      </c>
      <c r="K1029" s="5" t="s">
        <v>5045</v>
      </c>
      <c r="L1029" s="5" t="s">
        <v>14313</v>
      </c>
      <c r="M1029" s="5" t="s">
        <v>100</v>
      </c>
      <c r="N1029" s="5" t="s">
        <v>55</v>
      </c>
      <c r="O1029" s="5" t="b">
        <f t="shared" ca="1" si="0"/>
        <v>1</v>
      </c>
      <c r="P1029" s="5"/>
      <c r="Q1029" s="5"/>
      <c r="R1029" s="5"/>
      <c r="S1029" s="5"/>
      <c r="T1029" s="5"/>
      <c r="U1029" s="5"/>
      <c r="V1029" s="5"/>
      <c r="W1029" s="5"/>
      <c r="X1029" s="5"/>
      <c r="Y1029" s="5"/>
      <c r="Z1029" s="5"/>
      <c r="AA1029" s="5"/>
      <c r="AB1029" s="5"/>
      <c r="AC1029" s="5"/>
      <c r="AD1029" s="5"/>
      <c r="AE1029" s="5"/>
    </row>
    <row r="1030" spans="1:31" ht="21" customHeight="1">
      <c r="A1030" s="5" t="s">
        <v>277</v>
      </c>
      <c r="B1030" s="5" t="s">
        <v>3406</v>
      </c>
      <c r="C1030" s="5" t="s">
        <v>27</v>
      </c>
      <c r="D1030" s="5" t="s">
        <v>212</v>
      </c>
      <c r="E1030" s="5" t="s">
        <v>29</v>
      </c>
      <c r="F1030" s="7">
        <v>12</v>
      </c>
      <c r="G1030" s="7">
        <v>16</v>
      </c>
      <c r="H1030" s="5" t="s">
        <v>232</v>
      </c>
      <c r="I1030" s="5" t="s">
        <v>108</v>
      </c>
      <c r="J1030" s="5" t="s">
        <v>110</v>
      </c>
      <c r="K1030" s="5" t="s">
        <v>14183</v>
      </c>
      <c r="L1030" s="5" t="s">
        <v>14184</v>
      </c>
      <c r="M1030" s="5" t="s">
        <v>42</v>
      </c>
      <c r="N1030" s="5" t="s">
        <v>55</v>
      </c>
      <c r="O1030" s="5" t="b">
        <f t="shared" ca="1" si="0"/>
        <v>1</v>
      </c>
      <c r="P1030" s="5"/>
      <c r="Q1030" s="5"/>
      <c r="R1030" s="5"/>
      <c r="S1030" s="5"/>
      <c r="T1030" s="5"/>
      <c r="U1030" s="5"/>
      <c r="V1030" s="5"/>
      <c r="W1030" s="5"/>
      <c r="X1030" s="5"/>
      <c r="Y1030" s="5"/>
      <c r="Z1030" s="5"/>
      <c r="AA1030" s="5"/>
      <c r="AB1030" s="5"/>
      <c r="AC1030" s="5"/>
      <c r="AD1030" s="5"/>
      <c r="AE1030" s="5"/>
    </row>
    <row r="1031" spans="1:31" ht="21" customHeight="1">
      <c r="A1031" s="5" t="s">
        <v>14186</v>
      </c>
      <c r="B1031" s="5" t="s">
        <v>14187</v>
      </c>
      <c r="C1031" s="5" t="s">
        <v>27</v>
      </c>
      <c r="D1031" s="5" t="s">
        <v>212</v>
      </c>
      <c r="E1031" s="5" t="s">
        <v>45</v>
      </c>
      <c r="F1031" s="7">
        <v>12</v>
      </c>
      <c r="G1031" s="7">
        <v>16</v>
      </c>
      <c r="H1031" s="5" t="s">
        <v>232</v>
      </c>
      <c r="I1031" s="5" t="s">
        <v>66</v>
      </c>
      <c r="J1031" s="5" t="s">
        <v>32</v>
      </c>
      <c r="K1031" s="5" t="s">
        <v>1731</v>
      </c>
      <c r="L1031" s="5" t="s">
        <v>14188</v>
      </c>
      <c r="M1031" s="5" t="s">
        <v>37</v>
      </c>
      <c r="N1031" s="5" t="s">
        <v>55</v>
      </c>
      <c r="O1031" s="5" t="b">
        <f t="shared" ca="1" si="0"/>
        <v>1</v>
      </c>
      <c r="P1031" s="5" t="b">
        <f ca="1">IFERROR(__xludf.DUMMYFUNCTION("REGEXMATCH(L1031,""(?i)Java"")"),TRUE)</f>
        <v>1</v>
      </c>
      <c r="Q1031" s="5"/>
      <c r="R1031" s="5"/>
      <c r="S1031" s="5"/>
      <c r="T1031" s="5"/>
      <c r="U1031" s="5"/>
      <c r="V1031" s="5"/>
      <c r="W1031" s="5"/>
      <c r="X1031" s="5"/>
      <c r="Y1031" s="5"/>
      <c r="Z1031" s="5"/>
      <c r="AA1031" s="5"/>
      <c r="AB1031" s="5"/>
      <c r="AC1031" s="5"/>
      <c r="AD1031" s="5"/>
      <c r="AE1031" s="5"/>
    </row>
    <row r="1032" spans="1:31" ht="21" customHeight="1">
      <c r="A1032" s="5" t="s">
        <v>277</v>
      </c>
      <c r="B1032" s="5" t="s">
        <v>14075</v>
      </c>
      <c r="C1032" s="5" t="s">
        <v>27</v>
      </c>
      <c r="D1032" s="5" t="s">
        <v>199</v>
      </c>
      <c r="E1032" s="5" t="s">
        <v>29</v>
      </c>
      <c r="F1032" s="7">
        <v>12</v>
      </c>
      <c r="G1032" s="7">
        <v>20</v>
      </c>
      <c r="H1032" s="5" t="s">
        <v>201</v>
      </c>
      <c r="I1032" s="5" t="s">
        <v>108</v>
      </c>
      <c r="J1032" s="5" t="s">
        <v>3347</v>
      </c>
      <c r="K1032" s="5" t="s">
        <v>14076</v>
      </c>
      <c r="L1032" s="5" t="s">
        <v>14077</v>
      </c>
      <c r="M1032" s="5" t="s">
        <v>42</v>
      </c>
      <c r="N1032" s="5" t="s">
        <v>38</v>
      </c>
      <c r="O1032" s="5" t="b">
        <f t="shared" ca="1" si="0"/>
        <v>1</v>
      </c>
      <c r="P1032" s="5"/>
      <c r="Q1032" s="5"/>
      <c r="R1032" s="5"/>
      <c r="S1032" s="5"/>
      <c r="T1032" s="5"/>
      <c r="U1032" s="5"/>
      <c r="V1032" s="5"/>
      <c r="W1032" s="5"/>
      <c r="X1032" s="5"/>
      <c r="Y1032" s="5"/>
      <c r="Z1032" s="5"/>
      <c r="AA1032" s="5"/>
      <c r="AB1032" s="5"/>
      <c r="AC1032" s="5"/>
      <c r="AD1032" s="5"/>
      <c r="AE1032" s="5"/>
    </row>
    <row r="1033" spans="1:31" ht="21" customHeight="1">
      <c r="A1033" s="5" t="s">
        <v>14330</v>
      </c>
      <c r="B1033" s="5" t="s">
        <v>14331</v>
      </c>
      <c r="C1033" s="5" t="s">
        <v>27</v>
      </c>
      <c r="D1033" s="5" t="s">
        <v>199</v>
      </c>
      <c r="E1033" s="5" t="s">
        <v>45</v>
      </c>
      <c r="F1033" s="7">
        <v>12</v>
      </c>
      <c r="G1033" s="7">
        <v>18</v>
      </c>
      <c r="H1033" s="5" t="s">
        <v>510</v>
      </c>
      <c r="I1033" s="5" t="s">
        <v>108</v>
      </c>
      <c r="J1033" s="5" t="s">
        <v>48</v>
      </c>
      <c r="K1033" s="5" t="s">
        <v>3503</v>
      </c>
      <c r="L1033" s="9" t="s">
        <v>47</v>
      </c>
      <c r="M1033" s="5" t="s">
        <v>53</v>
      </c>
      <c r="N1033" s="5" t="s">
        <v>55</v>
      </c>
      <c r="O1033" s="5" t="b">
        <f t="shared" ca="1" si="0"/>
        <v>1</v>
      </c>
      <c r="P1033" s="9"/>
      <c r="Q1033" s="5"/>
      <c r="R1033" s="5"/>
      <c r="S1033" s="5"/>
      <c r="T1033" s="5"/>
      <c r="U1033" s="5"/>
      <c r="V1033" s="5"/>
      <c r="W1033" s="5"/>
      <c r="X1033" s="5"/>
      <c r="Y1033" s="5"/>
      <c r="Z1033" s="5"/>
      <c r="AA1033" s="5"/>
      <c r="AB1033" s="5"/>
      <c r="AC1033" s="5"/>
      <c r="AD1033" s="5"/>
      <c r="AE1033" s="5"/>
    </row>
    <row r="1034" spans="1:31" ht="21" customHeight="1">
      <c r="A1034" s="5" t="s">
        <v>277</v>
      </c>
      <c r="B1034" s="5" t="s">
        <v>14336</v>
      </c>
      <c r="C1034" s="5" t="s">
        <v>27</v>
      </c>
      <c r="D1034" s="5" t="s">
        <v>850</v>
      </c>
      <c r="E1034" s="5" t="s">
        <v>45</v>
      </c>
      <c r="F1034" s="7">
        <v>12</v>
      </c>
      <c r="G1034" s="7">
        <v>18</v>
      </c>
      <c r="H1034" s="5" t="s">
        <v>510</v>
      </c>
      <c r="I1034" s="5" t="s">
        <v>108</v>
      </c>
      <c r="J1034" s="5" t="s">
        <v>817</v>
      </c>
      <c r="K1034" s="5" t="s">
        <v>14339</v>
      </c>
      <c r="L1034" s="5" t="s">
        <v>14340</v>
      </c>
      <c r="M1034" s="5" t="s">
        <v>42</v>
      </c>
      <c r="N1034" s="5" t="s">
        <v>38</v>
      </c>
      <c r="O1034" s="5" t="b">
        <f t="shared" ca="1" si="0"/>
        <v>1</v>
      </c>
      <c r="P1034" s="5"/>
      <c r="Q1034" s="5"/>
      <c r="R1034" s="5"/>
      <c r="S1034" s="5"/>
      <c r="T1034" s="5"/>
      <c r="U1034" s="5"/>
      <c r="V1034" s="5"/>
      <c r="W1034" s="5"/>
      <c r="X1034" s="5"/>
      <c r="Y1034" s="5"/>
      <c r="Z1034" s="5"/>
      <c r="AA1034" s="5"/>
      <c r="AB1034" s="5"/>
      <c r="AC1034" s="5"/>
      <c r="AD1034" s="5"/>
      <c r="AE1034" s="5"/>
    </row>
    <row r="1035" spans="1:31" ht="21" customHeight="1">
      <c r="A1035" s="5" t="s">
        <v>14344</v>
      </c>
      <c r="B1035" s="5" t="s">
        <v>14345</v>
      </c>
      <c r="C1035" s="5" t="s">
        <v>27</v>
      </c>
      <c r="D1035" s="5" t="s">
        <v>85</v>
      </c>
      <c r="E1035" s="5" t="s">
        <v>45</v>
      </c>
      <c r="F1035" s="7">
        <v>12</v>
      </c>
      <c r="G1035" s="7">
        <v>18</v>
      </c>
      <c r="H1035" s="5" t="s">
        <v>510</v>
      </c>
      <c r="I1035" s="5" t="s">
        <v>108</v>
      </c>
      <c r="J1035" s="5" t="s">
        <v>117</v>
      </c>
      <c r="K1035" s="5" t="s">
        <v>14346</v>
      </c>
      <c r="L1035" s="5" t="s">
        <v>14348</v>
      </c>
      <c r="M1035" s="5" t="s">
        <v>53</v>
      </c>
      <c r="N1035" s="5" t="s">
        <v>55</v>
      </c>
      <c r="O1035" s="5" t="b">
        <f t="shared" ca="1" si="0"/>
        <v>1</v>
      </c>
      <c r="P1035" s="5"/>
      <c r="Q1035" s="5"/>
      <c r="R1035" s="5"/>
      <c r="S1035" s="5"/>
      <c r="T1035" s="5"/>
      <c r="U1035" s="5"/>
      <c r="V1035" s="5"/>
      <c r="W1035" s="5"/>
      <c r="X1035" s="5"/>
      <c r="Y1035" s="5"/>
      <c r="Z1035" s="5"/>
      <c r="AA1035" s="5"/>
      <c r="AB1035" s="5"/>
      <c r="AC1035" s="5"/>
      <c r="AD1035" s="5"/>
      <c r="AE1035" s="5"/>
    </row>
    <row r="1036" spans="1:31" ht="21" customHeight="1">
      <c r="A1036" s="5" t="s">
        <v>277</v>
      </c>
      <c r="B1036" s="5" t="s">
        <v>13048</v>
      </c>
      <c r="C1036" s="5" t="s">
        <v>27</v>
      </c>
      <c r="D1036" s="5" t="s">
        <v>85</v>
      </c>
      <c r="E1036" s="5" t="s">
        <v>45</v>
      </c>
      <c r="F1036" s="7">
        <v>12</v>
      </c>
      <c r="G1036" s="7">
        <v>20</v>
      </c>
      <c r="H1036" s="5" t="s">
        <v>201</v>
      </c>
      <c r="I1036" s="5" t="s">
        <v>31</v>
      </c>
      <c r="J1036" s="5" t="s">
        <v>117</v>
      </c>
      <c r="K1036" s="9" t="s">
        <v>47</v>
      </c>
      <c r="L1036" s="5" t="s">
        <v>14352</v>
      </c>
      <c r="M1036" s="5" t="s">
        <v>37</v>
      </c>
      <c r="N1036" s="5" t="s">
        <v>55</v>
      </c>
      <c r="O1036" s="5" t="b">
        <f t="shared" ca="1" si="0"/>
        <v>1</v>
      </c>
      <c r="P1036" s="5"/>
      <c r="Q1036" s="5"/>
      <c r="R1036" s="5"/>
      <c r="S1036" s="5"/>
      <c r="T1036" s="5"/>
      <c r="U1036" s="5"/>
      <c r="V1036" s="5"/>
      <c r="W1036" s="5"/>
      <c r="X1036" s="5"/>
      <c r="Y1036" s="5"/>
      <c r="Z1036" s="5"/>
      <c r="AA1036" s="5"/>
      <c r="AB1036" s="5"/>
      <c r="AC1036" s="5"/>
      <c r="AD1036" s="5"/>
      <c r="AE1036" s="5"/>
    </row>
    <row r="1037" spans="1:31" ht="21" customHeight="1">
      <c r="A1037" s="5" t="s">
        <v>14191</v>
      </c>
      <c r="B1037" s="5" t="s">
        <v>14192</v>
      </c>
      <c r="C1037" s="5" t="s">
        <v>27</v>
      </c>
      <c r="D1037" s="5" t="s">
        <v>85</v>
      </c>
      <c r="E1037" s="5" t="s">
        <v>45</v>
      </c>
      <c r="F1037" s="7">
        <v>12</v>
      </c>
      <c r="G1037" s="7">
        <v>20</v>
      </c>
      <c r="H1037" s="5" t="s">
        <v>201</v>
      </c>
      <c r="I1037" s="5" t="s">
        <v>31</v>
      </c>
      <c r="J1037" s="5" t="s">
        <v>14194</v>
      </c>
      <c r="K1037" s="5" t="s">
        <v>14195</v>
      </c>
      <c r="L1037" s="5" t="s">
        <v>14197</v>
      </c>
      <c r="M1037" s="5" t="s">
        <v>100</v>
      </c>
      <c r="N1037" s="5" t="s">
        <v>55</v>
      </c>
      <c r="O1037" s="5" t="b">
        <f t="shared" ca="1" si="0"/>
        <v>1</v>
      </c>
      <c r="P1037" s="5" t="b">
        <f ca="1">IFERROR(__xludf.DUMMYFUNCTION("REGEXMATCH(L1037,""(?i)Java"")"),TRUE)</f>
        <v>1</v>
      </c>
      <c r="Q1037" s="5"/>
      <c r="R1037" s="5"/>
      <c r="S1037" s="5"/>
      <c r="T1037" s="5"/>
      <c r="U1037" s="5"/>
      <c r="V1037" s="5"/>
      <c r="W1037" s="5"/>
      <c r="X1037" s="5"/>
      <c r="Y1037" s="5"/>
      <c r="Z1037" s="5"/>
      <c r="AA1037" s="5"/>
      <c r="AB1037" s="5"/>
      <c r="AC1037" s="5"/>
      <c r="AD1037" s="5"/>
      <c r="AE1037" s="5"/>
    </row>
    <row r="1038" spans="1:31" ht="21" customHeight="1">
      <c r="A1038" s="5" t="s">
        <v>3523</v>
      </c>
      <c r="B1038" s="5" t="s">
        <v>14365</v>
      </c>
      <c r="C1038" s="5" t="s">
        <v>27</v>
      </c>
      <c r="D1038" s="5" t="s">
        <v>85</v>
      </c>
      <c r="E1038" s="5" t="s">
        <v>45</v>
      </c>
      <c r="F1038" s="7">
        <v>12</v>
      </c>
      <c r="G1038" s="7">
        <v>18</v>
      </c>
      <c r="H1038" s="5" t="s">
        <v>510</v>
      </c>
      <c r="I1038" s="5" t="s">
        <v>108</v>
      </c>
      <c r="J1038" s="5" t="s">
        <v>57</v>
      </c>
      <c r="K1038" s="5" t="s">
        <v>14367</v>
      </c>
      <c r="L1038" s="5" t="s">
        <v>14368</v>
      </c>
      <c r="M1038" s="5" t="s">
        <v>53</v>
      </c>
      <c r="N1038" s="5" t="s">
        <v>55</v>
      </c>
      <c r="O1038" s="5" t="b">
        <f t="shared" ca="1" si="0"/>
        <v>1</v>
      </c>
      <c r="P1038" s="5"/>
      <c r="Q1038" s="5"/>
      <c r="R1038" s="5"/>
      <c r="S1038" s="5"/>
      <c r="T1038" s="5"/>
      <c r="U1038" s="5"/>
      <c r="V1038" s="5"/>
      <c r="W1038" s="5"/>
      <c r="X1038" s="5"/>
      <c r="Y1038" s="5"/>
      <c r="Z1038" s="5"/>
      <c r="AA1038" s="5"/>
      <c r="AB1038" s="5"/>
      <c r="AC1038" s="5"/>
      <c r="AD1038" s="5"/>
      <c r="AE1038" s="5"/>
    </row>
    <row r="1039" spans="1:31" ht="21" customHeight="1">
      <c r="A1039" s="5" t="s">
        <v>10562</v>
      </c>
      <c r="B1039" s="5" t="s">
        <v>3569</v>
      </c>
      <c r="C1039" s="5" t="s">
        <v>27</v>
      </c>
      <c r="D1039" s="5" t="s">
        <v>575</v>
      </c>
      <c r="E1039" s="5" t="s">
        <v>45</v>
      </c>
      <c r="F1039" s="7">
        <v>12</v>
      </c>
      <c r="G1039" s="7">
        <v>25</v>
      </c>
      <c r="H1039" s="5" t="s">
        <v>3306</v>
      </c>
      <c r="I1039" s="5" t="s">
        <v>66</v>
      </c>
      <c r="J1039" s="5" t="s">
        <v>126</v>
      </c>
      <c r="K1039" s="5" t="s">
        <v>14372</v>
      </c>
      <c r="L1039" s="5" t="s">
        <v>14373</v>
      </c>
      <c r="M1039" s="5" t="s">
        <v>37</v>
      </c>
      <c r="N1039" s="5" t="s">
        <v>237</v>
      </c>
      <c r="O1039" s="5" t="b">
        <f t="shared" ca="1" si="0"/>
        <v>1</v>
      </c>
      <c r="P1039" s="5"/>
      <c r="Q1039" s="5"/>
      <c r="R1039" s="5"/>
      <c r="S1039" s="5"/>
      <c r="T1039" s="5"/>
      <c r="U1039" s="5"/>
      <c r="V1039" s="5"/>
      <c r="W1039" s="5"/>
      <c r="X1039" s="5"/>
      <c r="Y1039" s="5"/>
      <c r="Z1039" s="5"/>
      <c r="AA1039" s="5"/>
      <c r="AB1039" s="5"/>
      <c r="AC1039" s="5"/>
      <c r="AD1039" s="5"/>
      <c r="AE1039" s="5"/>
    </row>
    <row r="1040" spans="1:31" ht="21" customHeight="1">
      <c r="A1040" s="5" t="s">
        <v>3523</v>
      </c>
      <c r="B1040" s="5" t="s">
        <v>951</v>
      </c>
      <c r="C1040" s="5" t="s">
        <v>27</v>
      </c>
      <c r="D1040" s="5" t="s">
        <v>575</v>
      </c>
      <c r="E1040" s="5" t="s">
        <v>45</v>
      </c>
      <c r="F1040" s="7">
        <v>12</v>
      </c>
      <c r="G1040" s="7">
        <v>16</v>
      </c>
      <c r="H1040" s="5" t="s">
        <v>232</v>
      </c>
      <c r="I1040" s="5" t="s">
        <v>108</v>
      </c>
      <c r="J1040" s="5" t="s">
        <v>273</v>
      </c>
      <c r="K1040" s="5" t="s">
        <v>953</v>
      </c>
      <c r="L1040" s="5" t="s">
        <v>14378</v>
      </c>
      <c r="M1040" s="5" t="s">
        <v>100</v>
      </c>
      <c r="N1040" s="5" t="s">
        <v>55</v>
      </c>
      <c r="O1040" s="5" t="b">
        <f t="shared" ca="1" si="0"/>
        <v>1</v>
      </c>
      <c r="P1040" s="5"/>
      <c r="Q1040" s="5"/>
      <c r="R1040" s="5"/>
      <c r="S1040" s="5"/>
      <c r="T1040" s="5"/>
      <c r="U1040" s="5"/>
      <c r="V1040" s="5"/>
      <c r="W1040" s="5"/>
      <c r="X1040" s="5"/>
      <c r="Y1040" s="5"/>
      <c r="Z1040" s="5"/>
      <c r="AA1040" s="5"/>
      <c r="AB1040" s="5"/>
      <c r="AC1040" s="5"/>
      <c r="AD1040" s="5"/>
      <c r="AE1040" s="5"/>
    </row>
    <row r="1041" spans="1:31" ht="21" customHeight="1">
      <c r="A1041" s="5" t="s">
        <v>1457</v>
      </c>
      <c r="B1041" s="5" t="s">
        <v>14011</v>
      </c>
      <c r="C1041" s="5" t="s">
        <v>27</v>
      </c>
      <c r="D1041" s="5" t="s">
        <v>575</v>
      </c>
      <c r="E1041" s="5" t="s">
        <v>45</v>
      </c>
      <c r="F1041" s="7">
        <v>12</v>
      </c>
      <c r="G1041" s="7">
        <v>18</v>
      </c>
      <c r="H1041" s="5" t="s">
        <v>510</v>
      </c>
      <c r="I1041" s="5" t="s">
        <v>31</v>
      </c>
      <c r="J1041" s="5" t="s">
        <v>906</v>
      </c>
      <c r="K1041" s="5" t="s">
        <v>14012</v>
      </c>
      <c r="L1041" s="5" t="s">
        <v>14013</v>
      </c>
      <c r="M1041" s="5" t="s">
        <v>53</v>
      </c>
      <c r="N1041" s="5" t="s">
        <v>237</v>
      </c>
      <c r="O1041" s="5" t="b">
        <f t="shared" ca="1" si="0"/>
        <v>1</v>
      </c>
      <c r="P1041" s="5" t="b">
        <f ca="1">IFERROR(__xludf.DUMMYFUNCTION("REGEXMATCH(L1041,""(?i)Java"")"),TRUE)</f>
        <v>1</v>
      </c>
      <c r="Q1041" s="5"/>
      <c r="R1041" s="5"/>
      <c r="S1041" s="5"/>
      <c r="T1041" s="5"/>
      <c r="U1041" s="5"/>
      <c r="V1041" s="5"/>
      <c r="W1041" s="5"/>
      <c r="X1041" s="5"/>
      <c r="Y1041" s="5"/>
      <c r="Z1041" s="5"/>
      <c r="AA1041" s="5"/>
      <c r="AB1041" s="5"/>
      <c r="AC1041" s="5"/>
      <c r="AD1041" s="5"/>
      <c r="AE1041" s="5"/>
    </row>
    <row r="1042" spans="1:31" ht="21" customHeight="1">
      <c r="A1042" s="5" t="s">
        <v>277</v>
      </c>
      <c r="B1042" s="5" t="s">
        <v>14217</v>
      </c>
      <c r="C1042" s="5" t="s">
        <v>27</v>
      </c>
      <c r="D1042" s="5" t="s">
        <v>575</v>
      </c>
      <c r="E1042" s="5" t="s">
        <v>45</v>
      </c>
      <c r="F1042" s="7">
        <v>12</v>
      </c>
      <c r="G1042" s="7">
        <v>24</v>
      </c>
      <c r="H1042" s="5" t="s">
        <v>1486</v>
      </c>
      <c r="I1042" s="5" t="s">
        <v>108</v>
      </c>
      <c r="J1042" s="5" t="s">
        <v>161</v>
      </c>
      <c r="K1042" s="5" t="s">
        <v>1960</v>
      </c>
      <c r="L1042" s="5" t="s">
        <v>14387</v>
      </c>
      <c r="M1042" s="5" t="s">
        <v>100</v>
      </c>
      <c r="N1042" s="5" t="s">
        <v>55</v>
      </c>
      <c r="O1042" s="5" t="b">
        <f t="shared" ca="1" si="0"/>
        <v>1</v>
      </c>
      <c r="P1042" s="5"/>
      <c r="Q1042" s="5"/>
      <c r="R1042" s="5"/>
      <c r="S1042" s="5"/>
      <c r="T1042" s="5"/>
      <c r="U1042" s="5"/>
      <c r="V1042" s="5"/>
      <c r="W1042" s="5"/>
      <c r="X1042" s="5"/>
      <c r="Y1042" s="5"/>
      <c r="Z1042" s="5"/>
      <c r="AA1042" s="5"/>
      <c r="AB1042" s="5"/>
      <c r="AC1042" s="5"/>
      <c r="AD1042" s="5"/>
      <c r="AE1042" s="5"/>
    </row>
    <row r="1043" spans="1:31" ht="21" customHeight="1">
      <c r="A1043" s="5" t="s">
        <v>396</v>
      </c>
      <c r="B1043" s="5" t="s">
        <v>14217</v>
      </c>
      <c r="C1043" s="5" t="s">
        <v>27</v>
      </c>
      <c r="D1043" s="5" t="s">
        <v>575</v>
      </c>
      <c r="E1043" s="5" t="s">
        <v>45</v>
      </c>
      <c r="F1043" s="7">
        <v>12</v>
      </c>
      <c r="G1043" s="7">
        <v>24</v>
      </c>
      <c r="H1043" s="5" t="s">
        <v>1486</v>
      </c>
      <c r="I1043" s="5" t="s">
        <v>108</v>
      </c>
      <c r="J1043" s="5" t="s">
        <v>161</v>
      </c>
      <c r="K1043" s="5" t="s">
        <v>1960</v>
      </c>
      <c r="L1043" s="5" t="s">
        <v>14219</v>
      </c>
      <c r="M1043" s="5" t="s">
        <v>100</v>
      </c>
      <c r="N1043" s="5" t="s">
        <v>55</v>
      </c>
      <c r="O1043" s="5" t="b">
        <f t="shared" ca="1" si="0"/>
        <v>1</v>
      </c>
      <c r="P1043" s="5" t="b">
        <f ca="1">IFERROR(__xludf.DUMMYFUNCTION("REGEXMATCH(L1043,""(?i)Java"")"),TRUE)</f>
        <v>1</v>
      </c>
      <c r="Q1043" s="5"/>
      <c r="R1043" s="5"/>
      <c r="S1043" s="5"/>
      <c r="T1043" s="5"/>
      <c r="U1043" s="5"/>
      <c r="V1043" s="5"/>
      <c r="W1043" s="5"/>
      <c r="X1043" s="5"/>
      <c r="Y1043" s="5"/>
      <c r="Z1043" s="5"/>
      <c r="AA1043" s="5"/>
      <c r="AB1043" s="5"/>
      <c r="AC1043" s="5"/>
      <c r="AD1043" s="5"/>
      <c r="AE1043" s="5"/>
    </row>
    <row r="1044" spans="1:31" ht="21" customHeight="1">
      <c r="A1044" s="5" t="s">
        <v>277</v>
      </c>
      <c r="B1044" s="5" t="s">
        <v>701</v>
      </c>
      <c r="C1044" s="5" t="s">
        <v>27</v>
      </c>
      <c r="D1044" s="5" t="s">
        <v>575</v>
      </c>
      <c r="E1044" s="5" t="s">
        <v>45</v>
      </c>
      <c r="F1044" s="7">
        <v>12</v>
      </c>
      <c r="G1044" s="7">
        <v>22</v>
      </c>
      <c r="H1044" s="5" t="s">
        <v>4645</v>
      </c>
      <c r="I1044" s="5" t="s">
        <v>108</v>
      </c>
      <c r="J1044" s="5" t="s">
        <v>57</v>
      </c>
      <c r="K1044" s="5" t="s">
        <v>704</v>
      </c>
      <c r="L1044" s="5" t="s">
        <v>14335</v>
      </c>
      <c r="M1044" s="5" t="s">
        <v>100</v>
      </c>
      <c r="N1044" s="5" t="s">
        <v>405</v>
      </c>
      <c r="O1044" s="5" t="b">
        <f t="shared" ca="1" si="0"/>
        <v>1</v>
      </c>
      <c r="P1044" s="5"/>
      <c r="Q1044" s="5"/>
      <c r="R1044" s="5"/>
      <c r="S1044" s="5"/>
      <c r="T1044" s="5"/>
      <c r="U1044" s="5"/>
      <c r="V1044" s="5"/>
      <c r="W1044" s="5"/>
      <c r="X1044" s="5"/>
      <c r="Y1044" s="5"/>
      <c r="Z1044" s="5"/>
      <c r="AA1044" s="5"/>
      <c r="AB1044" s="5"/>
      <c r="AC1044" s="5"/>
      <c r="AD1044" s="5"/>
      <c r="AE1044" s="5"/>
    </row>
    <row r="1045" spans="1:31" ht="21" customHeight="1">
      <c r="A1045" s="5" t="s">
        <v>277</v>
      </c>
      <c r="B1045" s="5" t="s">
        <v>5068</v>
      </c>
      <c r="C1045" s="5" t="s">
        <v>27</v>
      </c>
      <c r="D1045" s="5" t="s">
        <v>80</v>
      </c>
      <c r="E1045" s="5" t="s">
        <v>45</v>
      </c>
      <c r="F1045" s="7">
        <v>12</v>
      </c>
      <c r="G1045" s="7">
        <v>20</v>
      </c>
      <c r="H1045" s="5" t="s">
        <v>201</v>
      </c>
      <c r="I1045" s="5" t="s">
        <v>108</v>
      </c>
      <c r="J1045" s="5" t="s">
        <v>537</v>
      </c>
      <c r="K1045" s="5" t="s">
        <v>14401</v>
      </c>
      <c r="L1045" s="5" t="s">
        <v>14402</v>
      </c>
      <c r="M1045" s="5" t="s">
        <v>37</v>
      </c>
      <c r="N1045" s="5" t="s">
        <v>237</v>
      </c>
      <c r="O1045" s="5" t="b">
        <f t="shared" ca="1" si="0"/>
        <v>1</v>
      </c>
      <c r="P1045" s="5"/>
      <c r="Q1045" s="5"/>
      <c r="R1045" s="5"/>
      <c r="S1045" s="5"/>
      <c r="T1045" s="5"/>
      <c r="U1045" s="5"/>
      <c r="V1045" s="5"/>
      <c r="W1045" s="5"/>
      <c r="X1045" s="5"/>
      <c r="Y1045" s="5"/>
      <c r="Z1045" s="5"/>
      <c r="AA1045" s="5"/>
      <c r="AB1045" s="5"/>
      <c r="AC1045" s="5"/>
      <c r="AD1045" s="5"/>
      <c r="AE1045" s="5"/>
    </row>
    <row r="1046" spans="1:31" ht="21" customHeight="1">
      <c r="A1046" s="5" t="s">
        <v>14023</v>
      </c>
      <c r="B1046" s="5" t="s">
        <v>4532</v>
      </c>
      <c r="C1046" s="5" t="s">
        <v>27</v>
      </c>
      <c r="D1046" s="5" t="s">
        <v>80</v>
      </c>
      <c r="E1046" s="5" t="s">
        <v>45</v>
      </c>
      <c r="F1046" s="7">
        <v>12</v>
      </c>
      <c r="G1046" s="7">
        <v>18</v>
      </c>
      <c r="H1046" s="5" t="s">
        <v>510</v>
      </c>
      <c r="I1046" s="5" t="s">
        <v>108</v>
      </c>
      <c r="J1046" s="5" t="s">
        <v>252</v>
      </c>
      <c r="K1046" s="5" t="s">
        <v>754</v>
      </c>
      <c r="L1046" s="5" t="s">
        <v>14026</v>
      </c>
      <c r="M1046" s="5" t="s">
        <v>37</v>
      </c>
      <c r="N1046" s="5" t="s">
        <v>55</v>
      </c>
      <c r="O1046" s="5" t="b">
        <f t="shared" ca="1" si="0"/>
        <v>1</v>
      </c>
      <c r="P1046" s="5" t="b">
        <f ca="1">IFERROR(__xludf.DUMMYFUNCTION("REGEXMATCH(L1046,""(?i)Java"")"),TRUE)</f>
        <v>1</v>
      </c>
      <c r="Q1046" s="5"/>
      <c r="R1046" s="5"/>
      <c r="S1046" s="5"/>
      <c r="T1046" s="5"/>
      <c r="U1046" s="5"/>
      <c r="V1046" s="5"/>
      <c r="W1046" s="5"/>
      <c r="X1046" s="5"/>
      <c r="Y1046" s="5"/>
      <c r="Z1046" s="5"/>
      <c r="AA1046" s="5"/>
      <c r="AB1046" s="5"/>
      <c r="AC1046" s="5"/>
      <c r="AD1046" s="5"/>
      <c r="AE1046" s="5"/>
    </row>
    <row r="1047" spans="1:31" ht="21" customHeight="1">
      <c r="A1047" s="5" t="s">
        <v>7050</v>
      </c>
      <c r="B1047" s="5" t="s">
        <v>14410</v>
      </c>
      <c r="C1047" s="5" t="s">
        <v>27</v>
      </c>
      <c r="D1047" s="5" t="s">
        <v>80</v>
      </c>
      <c r="E1047" s="5" t="s">
        <v>45</v>
      </c>
      <c r="F1047" s="7">
        <v>12</v>
      </c>
      <c r="G1047" s="7">
        <v>25</v>
      </c>
      <c r="H1047" s="5" t="s">
        <v>3306</v>
      </c>
      <c r="I1047" s="5" t="s">
        <v>66</v>
      </c>
      <c r="J1047" s="5" t="s">
        <v>14412</v>
      </c>
      <c r="K1047" s="5" t="s">
        <v>14415</v>
      </c>
      <c r="L1047" s="5" t="s">
        <v>14417</v>
      </c>
      <c r="M1047" s="5" t="s">
        <v>53</v>
      </c>
      <c r="N1047" s="5" t="s">
        <v>237</v>
      </c>
      <c r="O1047" s="5" t="b">
        <f t="shared" ca="1" si="0"/>
        <v>1</v>
      </c>
      <c r="P1047" s="5"/>
      <c r="Q1047" s="5"/>
      <c r="R1047" s="5"/>
      <c r="S1047" s="5"/>
      <c r="T1047" s="5"/>
      <c r="U1047" s="5"/>
      <c r="V1047" s="5"/>
      <c r="W1047" s="5"/>
      <c r="X1047" s="5"/>
      <c r="Y1047" s="5"/>
      <c r="Z1047" s="5"/>
      <c r="AA1047" s="5"/>
      <c r="AB1047" s="5"/>
      <c r="AC1047" s="5"/>
      <c r="AD1047" s="5"/>
      <c r="AE1047" s="5"/>
    </row>
    <row r="1048" spans="1:31" ht="21" customHeight="1">
      <c r="A1048" s="5" t="s">
        <v>14083</v>
      </c>
      <c r="B1048" s="5" t="s">
        <v>14084</v>
      </c>
      <c r="C1048" s="5" t="s">
        <v>27</v>
      </c>
      <c r="D1048" s="5" t="s">
        <v>80</v>
      </c>
      <c r="E1048" s="5" t="s">
        <v>29</v>
      </c>
      <c r="F1048" s="7">
        <v>12</v>
      </c>
      <c r="G1048" s="7">
        <v>20</v>
      </c>
      <c r="H1048" s="5" t="s">
        <v>201</v>
      </c>
      <c r="I1048" s="5" t="s">
        <v>108</v>
      </c>
      <c r="J1048" s="5" t="s">
        <v>110</v>
      </c>
      <c r="K1048" s="5" t="s">
        <v>14085</v>
      </c>
      <c r="L1048" s="5" t="s">
        <v>14087</v>
      </c>
      <c r="M1048" s="5" t="s">
        <v>100</v>
      </c>
      <c r="N1048" s="5" t="s">
        <v>55</v>
      </c>
      <c r="O1048" s="5" t="b">
        <f t="shared" ca="1" si="0"/>
        <v>1</v>
      </c>
      <c r="P1048" s="5" t="b">
        <f t="shared" ref="P1048:P1049" ca="1" si="108">IFERROR(__xludf.DUMMYFUNCTION("REGEXMATCH(L1048,""(?i)Java"")"),TRUE)</f>
        <v>1</v>
      </c>
      <c r="Q1048" s="5"/>
      <c r="R1048" s="5"/>
      <c r="S1048" s="5"/>
      <c r="T1048" s="5"/>
      <c r="U1048" s="5"/>
      <c r="V1048" s="5"/>
      <c r="W1048" s="5"/>
      <c r="X1048" s="5"/>
      <c r="Y1048" s="5"/>
      <c r="Z1048" s="5"/>
      <c r="AA1048" s="5"/>
      <c r="AB1048" s="5"/>
      <c r="AC1048" s="5"/>
      <c r="AD1048" s="5"/>
      <c r="AE1048" s="5"/>
    </row>
    <row r="1049" spans="1:31" ht="21" customHeight="1">
      <c r="A1049" s="5" t="s">
        <v>13979</v>
      </c>
      <c r="B1049" s="5" t="s">
        <v>13980</v>
      </c>
      <c r="C1049" s="5" t="s">
        <v>27</v>
      </c>
      <c r="D1049" s="5" t="s">
        <v>266</v>
      </c>
      <c r="E1049" s="5" t="s">
        <v>29</v>
      </c>
      <c r="F1049" s="7">
        <v>12</v>
      </c>
      <c r="G1049" s="7">
        <v>20</v>
      </c>
      <c r="H1049" s="5" t="s">
        <v>201</v>
      </c>
      <c r="I1049" s="5" t="s">
        <v>108</v>
      </c>
      <c r="J1049" s="5" t="s">
        <v>106</v>
      </c>
      <c r="K1049" s="5" t="s">
        <v>13982</v>
      </c>
      <c r="L1049" s="5" t="s">
        <v>13983</v>
      </c>
      <c r="M1049" s="5" t="s">
        <v>53</v>
      </c>
      <c r="N1049" s="5" t="s">
        <v>55</v>
      </c>
      <c r="O1049" s="5" t="b">
        <f t="shared" ca="1" si="0"/>
        <v>1</v>
      </c>
      <c r="P1049" s="5" t="b">
        <f t="shared" ca="1" si="108"/>
        <v>1</v>
      </c>
      <c r="Q1049" s="5"/>
      <c r="R1049" s="5"/>
      <c r="S1049" s="5"/>
      <c r="T1049" s="5"/>
      <c r="U1049" s="5"/>
      <c r="V1049" s="5"/>
      <c r="W1049" s="5"/>
      <c r="X1049" s="5"/>
      <c r="Y1049" s="5"/>
      <c r="Z1049" s="5"/>
      <c r="AA1049" s="5"/>
      <c r="AB1049" s="5"/>
      <c r="AC1049" s="5"/>
      <c r="AD1049" s="5"/>
      <c r="AE1049" s="5"/>
    </row>
    <row r="1050" spans="1:31" ht="21" customHeight="1">
      <c r="A1050" s="5" t="s">
        <v>277</v>
      </c>
      <c r="B1050" s="5" t="s">
        <v>14435</v>
      </c>
      <c r="C1050" s="5" t="s">
        <v>27</v>
      </c>
      <c r="D1050" s="5" t="s">
        <v>266</v>
      </c>
      <c r="E1050" s="5" t="s">
        <v>29</v>
      </c>
      <c r="F1050" s="7">
        <v>12</v>
      </c>
      <c r="G1050" s="7">
        <v>15</v>
      </c>
      <c r="H1050" s="5" t="s">
        <v>1136</v>
      </c>
      <c r="I1050" s="5" t="s">
        <v>108</v>
      </c>
      <c r="J1050" s="5" t="s">
        <v>161</v>
      </c>
      <c r="K1050" s="5" t="s">
        <v>14437</v>
      </c>
      <c r="L1050" s="5" t="s">
        <v>14438</v>
      </c>
      <c r="M1050" s="5" t="s">
        <v>100</v>
      </c>
      <c r="N1050" s="5" t="s">
        <v>55</v>
      </c>
      <c r="O1050" s="5" t="b">
        <f t="shared" ca="1" si="0"/>
        <v>1</v>
      </c>
      <c r="P1050" s="5"/>
      <c r="Q1050" s="5"/>
      <c r="R1050" s="5"/>
      <c r="S1050" s="5"/>
      <c r="T1050" s="5"/>
      <c r="U1050" s="5"/>
      <c r="V1050" s="5"/>
      <c r="W1050" s="5"/>
      <c r="X1050" s="5"/>
      <c r="Y1050" s="5"/>
      <c r="Z1050" s="5"/>
      <c r="AA1050" s="5"/>
      <c r="AB1050" s="5"/>
      <c r="AC1050" s="5"/>
      <c r="AD1050" s="5"/>
      <c r="AE1050" s="5"/>
    </row>
    <row r="1051" spans="1:31" ht="21" customHeight="1">
      <c r="A1051" s="5" t="s">
        <v>396</v>
      </c>
      <c r="B1051" s="5" t="s">
        <v>12360</v>
      </c>
      <c r="C1051" s="5" t="s">
        <v>27</v>
      </c>
      <c r="D1051" s="5" t="s">
        <v>266</v>
      </c>
      <c r="E1051" s="5" t="s">
        <v>45</v>
      </c>
      <c r="F1051" s="7">
        <v>12</v>
      </c>
      <c r="G1051" s="7">
        <v>18</v>
      </c>
      <c r="H1051" s="5" t="s">
        <v>510</v>
      </c>
      <c r="I1051" s="5" t="s">
        <v>66</v>
      </c>
      <c r="J1051" s="5" t="s">
        <v>110</v>
      </c>
      <c r="K1051" s="5" t="s">
        <v>4802</v>
      </c>
      <c r="L1051" s="5" t="s">
        <v>14261</v>
      </c>
      <c r="M1051" s="5" t="s">
        <v>100</v>
      </c>
      <c r="N1051" s="5" t="s">
        <v>55</v>
      </c>
      <c r="O1051" s="5" t="b">
        <f t="shared" ca="1" si="0"/>
        <v>1</v>
      </c>
      <c r="P1051" s="5" t="b">
        <f ca="1">IFERROR(__xludf.DUMMYFUNCTION("REGEXMATCH(L1051,""(?i)Java"")"),TRUE)</f>
        <v>1</v>
      </c>
      <c r="Q1051" s="5"/>
      <c r="R1051" s="5"/>
      <c r="S1051" s="5"/>
      <c r="T1051" s="5"/>
      <c r="U1051" s="5"/>
      <c r="V1051" s="5"/>
      <c r="W1051" s="5"/>
      <c r="X1051" s="5"/>
      <c r="Y1051" s="5"/>
      <c r="Z1051" s="5"/>
      <c r="AA1051" s="5"/>
      <c r="AB1051" s="5"/>
      <c r="AC1051" s="5"/>
      <c r="AD1051" s="5"/>
      <c r="AE1051" s="5"/>
    </row>
    <row r="1052" spans="1:31" ht="21" customHeight="1">
      <c r="A1052" s="5" t="s">
        <v>14446</v>
      </c>
      <c r="B1052" s="5" t="s">
        <v>14447</v>
      </c>
      <c r="C1052" s="5" t="s">
        <v>27</v>
      </c>
      <c r="D1052" s="5" t="s">
        <v>266</v>
      </c>
      <c r="E1052" s="5" t="s">
        <v>45</v>
      </c>
      <c r="F1052" s="7">
        <v>12</v>
      </c>
      <c r="G1052" s="7">
        <v>20</v>
      </c>
      <c r="H1052" s="5" t="s">
        <v>201</v>
      </c>
      <c r="I1052" s="9" t="s">
        <v>24</v>
      </c>
      <c r="J1052" s="5" t="s">
        <v>117</v>
      </c>
      <c r="K1052" s="5" t="s">
        <v>1960</v>
      </c>
      <c r="L1052" s="5" t="s">
        <v>14450</v>
      </c>
      <c r="M1052" s="5" t="s">
        <v>53</v>
      </c>
      <c r="N1052" s="5" t="s">
        <v>55</v>
      </c>
      <c r="O1052" s="5" t="b">
        <f t="shared" ca="1" si="0"/>
        <v>1</v>
      </c>
      <c r="P1052" s="5"/>
      <c r="Q1052" s="5"/>
      <c r="R1052" s="5"/>
      <c r="S1052" s="5"/>
      <c r="T1052" s="5"/>
      <c r="U1052" s="5"/>
      <c r="V1052" s="5"/>
      <c r="W1052" s="5"/>
      <c r="X1052" s="5"/>
      <c r="Y1052" s="5"/>
      <c r="Z1052" s="5"/>
      <c r="AA1052" s="5"/>
      <c r="AB1052" s="5"/>
      <c r="AC1052" s="5"/>
      <c r="AD1052" s="5"/>
      <c r="AE1052" s="5"/>
    </row>
    <row r="1053" spans="1:31" ht="21" customHeight="1">
      <c r="A1053" s="5" t="s">
        <v>9983</v>
      </c>
      <c r="B1053" s="5" t="s">
        <v>118</v>
      </c>
      <c r="C1053" s="5" t="s">
        <v>27</v>
      </c>
      <c r="D1053" s="5" t="s">
        <v>119</v>
      </c>
      <c r="E1053" s="5" t="s">
        <v>45</v>
      </c>
      <c r="F1053" s="7">
        <v>12</v>
      </c>
      <c r="G1053" s="7">
        <v>19</v>
      </c>
      <c r="H1053" s="5" t="s">
        <v>13972</v>
      </c>
      <c r="I1053" s="5" t="s">
        <v>108</v>
      </c>
      <c r="J1053" s="5" t="s">
        <v>57</v>
      </c>
      <c r="K1053" s="5" t="s">
        <v>124</v>
      </c>
      <c r="L1053" s="5" t="s">
        <v>13973</v>
      </c>
      <c r="M1053" s="5" t="s">
        <v>100</v>
      </c>
      <c r="N1053" s="5" t="s">
        <v>89</v>
      </c>
      <c r="O1053" s="5" t="b">
        <f t="shared" ca="1" si="0"/>
        <v>1</v>
      </c>
      <c r="P1053" s="5" t="b">
        <f ca="1">IFERROR(__xludf.DUMMYFUNCTION("REGEXMATCH(L1053,""(?i)Java"")"),TRUE)</f>
        <v>1</v>
      </c>
      <c r="Q1053" s="5"/>
      <c r="R1053" s="5"/>
      <c r="S1053" s="5"/>
      <c r="T1053" s="5"/>
      <c r="U1053" s="5"/>
      <c r="V1053" s="5"/>
      <c r="W1053" s="5"/>
      <c r="X1053" s="5"/>
      <c r="Y1053" s="5"/>
      <c r="Z1053" s="5"/>
      <c r="AA1053" s="5"/>
      <c r="AB1053" s="5"/>
      <c r="AC1053" s="5"/>
      <c r="AD1053" s="5"/>
      <c r="AE1053" s="5"/>
    </row>
    <row r="1054" spans="1:31" ht="21" customHeight="1">
      <c r="A1054" s="5" t="s">
        <v>7050</v>
      </c>
      <c r="B1054" s="5" t="s">
        <v>11937</v>
      </c>
      <c r="C1054" s="5" t="s">
        <v>27</v>
      </c>
      <c r="D1054" s="5" t="s">
        <v>119</v>
      </c>
      <c r="E1054" s="5" t="s">
        <v>45</v>
      </c>
      <c r="F1054" s="7">
        <v>12</v>
      </c>
      <c r="G1054" s="7">
        <v>15</v>
      </c>
      <c r="H1054" s="5" t="s">
        <v>1136</v>
      </c>
      <c r="I1054" s="5" t="s">
        <v>108</v>
      </c>
      <c r="J1054" s="5" t="s">
        <v>57</v>
      </c>
      <c r="K1054" s="5" t="s">
        <v>11942</v>
      </c>
      <c r="L1054" s="5" t="s">
        <v>14459</v>
      </c>
      <c r="M1054" s="5" t="s">
        <v>100</v>
      </c>
      <c r="N1054" s="5" t="s">
        <v>271</v>
      </c>
      <c r="O1054" s="5" t="b">
        <f t="shared" ca="1" si="0"/>
        <v>1</v>
      </c>
      <c r="P1054" s="5"/>
      <c r="Q1054" s="5"/>
      <c r="R1054" s="5"/>
      <c r="S1054" s="5"/>
      <c r="T1054" s="5"/>
      <c r="U1054" s="5"/>
      <c r="V1054" s="5"/>
      <c r="W1054" s="5"/>
      <c r="X1054" s="5"/>
      <c r="Y1054" s="5"/>
      <c r="Z1054" s="5"/>
      <c r="AA1054" s="5"/>
      <c r="AB1054" s="5"/>
      <c r="AC1054" s="5"/>
      <c r="AD1054" s="5"/>
      <c r="AE1054" s="5"/>
    </row>
    <row r="1055" spans="1:31" ht="21" customHeight="1">
      <c r="A1055" s="5" t="s">
        <v>713</v>
      </c>
      <c r="B1055" s="5" t="s">
        <v>14463</v>
      </c>
      <c r="C1055" s="5" t="s">
        <v>27</v>
      </c>
      <c r="D1055" s="12" t="s">
        <v>47</v>
      </c>
      <c r="E1055" s="5" t="s">
        <v>45</v>
      </c>
      <c r="F1055" s="7">
        <v>12</v>
      </c>
      <c r="G1055" s="7">
        <v>18</v>
      </c>
      <c r="H1055" s="5" t="s">
        <v>510</v>
      </c>
      <c r="I1055" s="5" t="s">
        <v>108</v>
      </c>
      <c r="J1055" s="5" t="s">
        <v>57</v>
      </c>
      <c r="K1055" s="5" t="s">
        <v>14464</v>
      </c>
      <c r="L1055" s="5" t="s">
        <v>14465</v>
      </c>
      <c r="M1055" s="5" t="s">
        <v>53</v>
      </c>
      <c r="N1055" s="5" t="s">
        <v>44</v>
      </c>
      <c r="O1055" s="5" t="b">
        <f t="shared" ca="1" si="0"/>
        <v>1</v>
      </c>
      <c r="P1055" s="5"/>
      <c r="Q1055" s="5"/>
      <c r="R1055" s="5"/>
      <c r="S1055" s="5"/>
      <c r="T1055" s="5"/>
      <c r="U1055" s="5"/>
      <c r="V1055" s="5"/>
      <c r="W1055" s="5"/>
      <c r="X1055" s="5"/>
      <c r="Y1055" s="5"/>
      <c r="Z1055" s="5"/>
      <c r="AA1055" s="5"/>
      <c r="AB1055" s="5"/>
      <c r="AC1055" s="5"/>
      <c r="AD1055" s="5"/>
      <c r="AE1055" s="5"/>
    </row>
    <row r="1056" spans="1:31" ht="21" customHeight="1">
      <c r="A1056" s="5" t="s">
        <v>1457</v>
      </c>
      <c r="B1056" s="5" t="s">
        <v>14054</v>
      </c>
      <c r="C1056" s="5" t="s">
        <v>27</v>
      </c>
      <c r="D1056" s="12" t="s">
        <v>47</v>
      </c>
      <c r="E1056" s="5" t="s">
        <v>29</v>
      </c>
      <c r="F1056" s="7">
        <v>12</v>
      </c>
      <c r="G1056" s="7">
        <v>20</v>
      </c>
      <c r="H1056" s="5" t="s">
        <v>201</v>
      </c>
      <c r="I1056" s="5" t="s">
        <v>108</v>
      </c>
      <c r="J1056" s="5" t="s">
        <v>14055</v>
      </c>
      <c r="K1056" s="9" t="s">
        <v>47</v>
      </c>
      <c r="L1056" s="5" t="s">
        <v>14056</v>
      </c>
      <c r="M1056" s="5" t="s">
        <v>53</v>
      </c>
      <c r="N1056" s="5" t="s">
        <v>55</v>
      </c>
      <c r="O1056" s="5" t="b">
        <f t="shared" ca="1" si="0"/>
        <v>1</v>
      </c>
      <c r="P1056" s="5" t="b">
        <f ca="1">IFERROR(__xludf.DUMMYFUNCTION("REGEXMATCH(L1056,""(?i)Java"")"),TRUE)</f>
        <v>1</v>
      </c>
      <c r="Q1056" s="5"/>
      <c r="R1056" s="5"/>
      <c r="S1056" s="5"/>
      <c r="T1056" s="5"/>
      <c r="U1056" s="5"/>
      <c r="V1056" s="5"/>
      <c r="W1056" s="5"/>
      <c r="X1056" s="5"/>
      <c r="Y1056" s="5"/>
      <c r="Z1056" s="5"/>
      <c r="AA1056" s="5"/>
      <c r="AB1056" s="5"/>
      <c r="AC1056" s="5"/>
      <c r="AD1056" s="5"/>
      <c r="AE1056" s="5"/>
    </row>
    <row r="1057" spans="1:31" ht="21" customHeight="1">
      <c r="A1057" s="5" t="s">
        <v>14470</v>
      </c>
      <c r="B1057" s="5" t="s">
        <v>14472</v>
      </c>
      <c r="C1057" s="5" t="s">
        <v>27</v>
      </c>
      <c r="D1057" s="12" t="s">
        <v>47</v>
      </c>
      <c r="E1057" s="5" t="s">
        <v>45</v>
      </c>
      <c r="F1057" s="7">
        <v>12</v>
      </c>
      <c r="G1057" s="7">
        <v>15</v>
      </c>
      <c r="H1057" s="5" t="s">
        <v>1136</v>
      </c>
      <c r="I1057" s="5" t="s">
        <v>108</v>
      </c>
      <c r="J1057" s="5" t="s">
        <v>126</v>
      </c>
      <c r="K1057" s="5" t="s">
        <v>14473</v>
      </c>
      <c r="L1057" s="5" t="s">
        <v>14474</v>
      </c>
      <c r="M1057" s="5" t="s">
        <v>53</v>
      </c>
      <c r="N1057" s="5" t="s">
        <v>38</v>
      </c>
      <c r="O1057" s="5" t="b">
        <f t="shared" ca="1" si="0"/>
        <v>1</v>
      </c>
      <c r="P1057" s="5"/>
      <c r="Q1057" s="5"/>
      <c r="R1057" s="5"/>
      <c r="S1057" s="5"/>
      <c r="T1057" s="5"/>
      <c r="U1057" s="5"/>
      <c r="V1057" s="5"/>
      <c r="W1057" s="5"/>
      <c r="X1057" s="5"/>
      <c r="Y1057" s="5"/>
      <c r="Z1057" s="5"/>
      <c r="AA1057" s="5"/>
      <c r="AB1057" s="5"/>
      <c r="AC1057" s="5"/>
      <c r="AD1057" s="5"/>
      <c r="AE1057" s="5"/>
    </row>
    <row r="1058" spans="1:31" ht="21" customHeight="1">
      <c r="A1058" s="5" t="s">
        <v>14475</v>
      </c>
      <c r="B1058" s="5" t="s">
        <v>3055</v>
      </c>
      <c r="C1058" s="5" t="s">
        <v>27</v>
      </c>
      <c r="D1058" s="12" t="s">
        <v>47</v>
      </c>
      <c r="E1058" s="5" t="s">
        <v>29</v>
      </c>
      <c r="F1058" s="7">
        <v>12</v>
      </c>
      <c r="G1058" s="7">
        <v>20</v>
      </c>
      <c r="H1058" s="5" t="s">
        <v>201</v>
      </c>
      <c r="I1058" s="5" t="s">
        <v>108</v>
      </c>
      <c r="J1058" s="5" t="s">
        <v>106</v>
      </c>
      <c r="K1058" s="5" t="s">
        <v>14476</v>
      </c>
      <c r="L1058" s="5" t="s">
        <v>14477</v>
      </c>
      <c r="M1058" s="5" t="s">
        <v>37</v>
      </c>
      <c r="N1058" s="5" t="s">
        <v>237</v>
      </c>
      <c r="O1058" s="5" t="b">
        <f t="shared" ca="1" si="0"/>
        <v>1</v>
      </c>
      <c r="P1058" s="5"/>
      <c r="Q1058" s="5"/>
      <c r="R1058" s="5"/>
      <c r="S1058" s="5"/>
      <c r="T1058" s="5"/>
      <c r="U1058" s="5"/>
      <c r="V1058" s="5"/>
      <c r="W1058" s="5"/>
      <c r="X1058" s="5"/>
      <c r="Y1058" s="5"/>
      <c r="Z1058" s="5"/>
      <c r="AA1058" s="5"/>
      <c r="AB1058" s="5"/>
      <c r="AC1058" s="5"/>
      <c r="AD1058" s="5"/>
      <c r="AE1058" s="5"/>
    </row>
    <row r="1059" spans="1:31" ht="21" customHeight="1">
      <c r="A1059" s="5" t="s">
        <v>12031</v>
      </c>
      <c r="B1059" s="5" t="s">
        <v>14280</v>
      </c>
      <c r="C1059" s="5" t="s">
        <v>27</v>
      </c>
      <c r="D1059" s="12" t="s">
        <v>47</v>
      </c>
      <c r="E1059" s="5" t="s">
        <v>45</v>
      </c>
      <c r="F1059" s="7">
        <v>12</v>
      </c>
      <c r="G1059" s="7">
        <v>18</v>
      </c>
      <c r="H1059" s="5" t="s">
        <v>510</v>
      </c>
      <c r="I1059" s="5" t="s">
        <v>108</v>
      </c>
      <c r="J1059" s="5" t="s">
        <v>134</v>
      </c>
      <c r="K1059" s="5" t="s">
        <v>8116</v>
      </c>
      <c r="L1059" s="5" t="s">
        <v>14282</v>
      </c>
      <c r="M1059" s="5" t="s">
        <v>53</v>
      </c>
      <c r="N1059" s="5" t="s">
        <v>55</v>
      </c>
      <c r="O1059" s="5" t="b">
        <f t="shared" ca="1" si="0"/>
        <v>1</v>
      </c>
      <c r="P1059" s="5"/>
      <c r="Q1059" s="5"/>
      <c r="R1059" s="5"/>
      <c r="S1059" s="5"/>
      <c r="T1059" s="5"/>
      <c r="U1059" s="5"/>
      <c r="V1059" s="5"/>
      <c r="W1059" s="5"/>
      <c r="X1059" s="5"/>
      <c r="Y1059" s="5"/>
      <c r="Z1059" s="5"/>
      <c r="AA1059" s="5"/>
      <c r="AB1059" s="5"/>
      <c r="AC1059" s="5"/>
      <c r="AD1059" s="5"/>
      <c r="AE1059" s="5"/>
    </row>
    <row r="1060" spans="1:31" ht="21" customHeight="1">
      <c r="A1060" s="5" t="s">
        <v>14487</v>
      </c>
      <c r="B1060" s="5" t="s">
        <v>14488</v>
      </c>
      <c r="C1060" s="5" t="s">
        <v>27</v>
      </c>
      <c r="D1060" s="12" t="s">
        <v>47</v>
      </c>
      <c r="E1060" s="5" t="s">
        <v>29</v>
      </c>
      <c r="F1060" s="7">
        <v>12</v>
      </c>
      <c r="G1060" s="7">
        <v>20</v>
      </c>
      <c r="H1060" s="5" t="s">
        <v>201</v>
      </c>
      <c r="I1060" s="5" t="s">
        <v>31</v>
      </c>
      <c r="J1060" s="5" t="s">
        <v>76</v>
      </c>
      <c r="K1060" s="5" t="s">
        <v>14489</v>
      </c>
      <c r="L1060" s="9" t="s">
        <v>47</v>
      </c>
      <c r="M1060" s="5" t="s">
        <v>42</v>
      </c>
      <c r="N1060" s="5" t="s">
        <v>237</v>
      </c>
      <c r="O1060" s="5" t="b">
        <f t="shared" ca="1" si="0"/>
        <v>1</v>
      </c>
      <c r="P1060" s="9"/>
      <c r="Q1060" s="5"/>
      <c r="R1060" s="5"/>
      <c r="S1060" s="5"/>
      <c r="T1060" s="5"/>
      <c r="U1060" s="5"/>
      <c r="V1060" s="5"/>
      <c r="W1060" s="5"/>
      <c r="X1060" s="5"/>
      <c r="Y1060" s="5"/>
      <c r="Z1060" s="5"/>
      <c r="AA1060" s="5"/>
      <c r="AB1060" s="5"/>
      <c r="AC1060" s="5"/>
      <c r="AD1060" s="5"/>
      <c r="AE1060" s="5"/>
    </row>
    <row r="1061" spans="1:31" ht="21" customHeight="1">
      <c r="A1061" s="5" t="s">
        <v>7050</v>
      </c>
      <c r="B1061" s="5" t="s">
        <v>14491</v>
      </c>
      <c r="C1061" s="5" t="s">
        <v>27</v>
      </c>
      <c r="D1061" s="12" t="s">
        <v>47</v>
      </c>
      <c r="E1061" s="5" t="s">
        <v>29</v>
      </c>
      <c r="F1061" s="7">
        <v>12</v>
      </c>
      <c r="G1061" s="7">
        <v>20</v>
      </c>
      <c r="H1061" s="5" t="s">
        <v>201</v>
      </c>
      <c r="I1061" s="5" t="s">
        <v>66</v>
      </c>
      <c r="J1061" s="5" t="s">
        <v>48</v>
      </c>
      <c r="K1061" s="5" t="s">
        <v>14494</v>
      </c>
      <c r="L1061" s="5" t="s">
        <v>14496</v>
      </c>
      <c r="M1061" s="5" t="s">
        <v>100</v>
      </c>
      <c r="N1061" s="5" t="s">
        <v>55</v>
      </c>
      <c r="O1061" s="5" t="b">
        <f t="shared" ca="1" si="0"/>
        <v>1</v>
      </c>
      <c r="P1061" s="5"/>
      <c r="Q1061" s="5"/>
      <c r="R1061" s="5"/>
      <c r="S1061" s="5"/>
      <c r="T1061" s="5"/>
      <c r="U1061" s="5"/>
      <c r="V1061" s="5"/>
      <c r="W1061" s="5"/>
      <c r="X1061" s="5"/>
      <c r="Y1061" s="5"/>
      <c r="Z1061" s="5"/>
      <c r="AA1061" s="5"/>
      <c r="AB1061" s="5"/>
      <c r="AC1061" s="5"/>
      <c r="AD1061" s="5"/>
      <c r="AE1061" s="5"/>
    </row>
    <row r="1062" spans="1:31" ht="21" customHeight="1">
      <c r="A1062" s="5" t="s">
        <v>7757</v>
      </c>
      <c r="B1062" s="5" t="s">
        <v>14354</v>
      </c>
      <c r="C1062" s="5" t="s">
        <v>27</v>
      </c>
      <c r="D1062" s="12" t="s">
        <v>47</v>
      </c>
      <c r="E1062" s="5" t="s">
        <v>45</v>
      </c>
      <c r="F1062" s="7">
        <v>12</v>
      </c>
      <c r="G1062" s="7">
        <v>20</v>
      </c>
      <c r="H1062" s="5" t="s">
        <v>201</v>
      </c>
      <c r="I1062" s="5" t="s">
        <v>108</v>
      </c>
      <c r="J1062" s="5" t="s">
        <v>4427</v>
      </c>
      <c r="K1062" s="5" t="s">
        <v>14500</v>
      </c>
      <c r="L1062" s="5" t="s">
        <v>14501</v>
      </c>
      <c r="M1062" s="5" t="s">
        <v>42</v>
      </c>
      <c r="N1062" s="5" t="s">
        <v>237</v>
      </c>
      <c r="O1062" s="5" t="b">
        <f t="shared" ca="1" si="0"/>
        <v>1</v>
      </c>
      <c r="P1062" s="5"/>
      <c r="Q1062" s="5"/>
      <c r="R1062" s="5"/>
      <c r="S1062" s="5"/>
      <c r="T1062" s="5"/>
      <c r="U1062" s="5"/>
      <c r="V1062" s="5"/>
      <c r="W1062" s="5"/>
      <c r="X1062" s="5"/>
      <c r="Y1062" s="5"/>
      <c r="Z1062" s="5"/>
      <c r="AA1062" s="5"/>
      <c r="AB1062" s="5"/>
      <c r="AC1062" s="5"/>
      <c r="AD1062" s="5"/>
      <c r="AE1062" s="5"/>
    </row>
    <row r="1063" spans="1:31" ht="21" customHeight="1">
      <c r="A1063" s="5" t="s">
        <v>12917</v>
      </c>
      <c r="B1063" s="5" t="s">
        <v>14140</v>
      </c>
      <c r="C1063" s="5" t="s">
        <v>27</v>
      </c>
      <c r="D1063" s="12" t="s">
        <v>47</v>
      </c>
      <c r="E1063" s="5" t="s">
        <v>45</v>
      </c>
      <c r="F1063" s="7">
        <v>12</v>
      </c>
      <c r="G1063" s="7">
        <v>15</v>
      </c>
      <c r="H1063" s="5" t="s">
        <v>1136</v>
      </c>
      <c r="I1063" s="5" t="s">
        <v>108</v>
      </c>
      <c r="J1063" s="5" t="s">
        <v>14141</v>
      </c>
      <c r="K1063" s="5" t="s">
        <v>14142</v>
      </c>
      <c r="L1063" s="5" t="s">
        <v>14505</v>
      </c>
      <c r="M1063" s="5" t="s">
        <v>37</v>
      </c>
      <c r="N1063" s="5" t="s">
        <v>55</v>
      </c>
      <c r="O1063" s="5" t="b">
        <f t="shared" ca="1" si="0"/>
        <v>1</v>
      </c>
      <c r="P1063" s="5"/>
      <c r="Q1063" s="5"/>
      <c r="R1063" s="5"/>
      <c r="S1063" s="5"/>
      <c r="T1063" s="5"/>
      <c r="U1063" s="5"/>
      <c r="V1063" s="5"/>
      <c r="W1063" s="5"/>
      <c r="X1063" s="5"/>
      <c r="Y1063" s="5"/>
      <c r="Z1063" s="5"/>
      <c r="AA1063" s="5"/>
      <c r="AB1063" s="5"/>
      <c r="AC1063" s="5"/>
      <c r="AD1063" s="5"/>
      <c r="AE1063" s="5"/>
    </row>
    <row r="1064" spans="1:31" ht="21" customHeight="1">
      <c r="A1064" s="5" t="s">
        <v>277</v>
      </c>
      <c r="B1064" s="5" t="s">
        <v>3123</v>
      </c>
      <c r="C1064" s="5" t="s">
        <v>20</v>
      </c>
      <c r="D1064" s="5" t="s">
        <v>296</v>
      </c>
      <c r="E1064" s="5" t="s">
        <v>45</v>
      </c>
      <c r="F1064" s="7">
        <v>12</v>
      </c>
      <c r="G1064" s="7">
        <v>16</v>
      </c>
      <c r="H1064" s="5" t="s">
        <v>232</v>
      </c>
      <c r="I1064" s="5" t="s">
        <v>108</v>
      </c>
      <c r="J1064" s="5" t="s">
        <v>117</v>
      </c>
      <c r="K1064" s="5" t="s">
        <v>3127</v>
      </c>
      <c r="L1064" s="9" t="s">
        <v>47</v>
      </c>
      <c r="M1064" s="5" t="s">
        <v>37</v>
      </c>
      <c r="N1064" s="5" t="s">
        <v>55</v>
      </c>
      <c r="O1064" s="5" t="b">
        <f t="shared" ca="1" si="0"/>
        <v>1</v>
      </c>
      <c r="P1064" s="9"/>
      <c r="Q1064" s="5"/>
      <c r="R1064" s="5"/>
      <c r="S1064" s="5"/>
      <c r="T1064" s="5"/>
      <c r="U1064" s="5"/>
      <c r="V1064" s="5"/>
      <c r="W1064" s="5"/>
      <c r="X1064" s="5"/>
      <c r="Y1064" s="5"/>
      <c r="Z1064" s="5"/>
      <c r="AA1064" s="5"/>
      <c r="AB1064" s="5"/>
      <c r="AC1064" s="5"/>
      <c r="AD1064" s="5"/>
      <c r="AE1064" s="5"/>
    </row>
    <row r="1065" spans="1:31" ht="21" customHeight="1">
      <c r="A1065" s="5" t="s">
        <v>7050</v>
      </c>
      <c r="B1065" s="5" t="s">
        <v>12853</v>
      </c>
      <c r="C1065" s="5" t="s">
        <v>20</v>
      </c>
      <c r="D1065" s="5" t="s">
        <v>2874</v>
      </c>
      <c r="E1065" s="5" t="s">
        <v>45</v>
      </c>
      <c r="F1065" s="7">
        <v>12</v>
      </c>
      <c r="G1065" s="7">
        <v>18</v>
      </c>
      <c r="H1065" s="5" t="s">
        <v>510</v>
      </c>
      <c r="I1065" s="5" t="s">
        <v>108</v>
      </c>
      <c r="J1065" s="5" t="s">
        <v>273</v>
      </c>
      <c r="K1065" s="5" t="s">
        <v>12854</v>
      </c>
      <c r="L1065" s="5" t="s">
        <v>14513</v>
      </c>
      <c r="M1065" s="5" t="s">
        <v>167</v>
      </c>
      <c r="N1065" s="5" t="s">
        <v>89</v>
      </c>
      <c r="O1065" s="5" t="b">
        <f t="shared" ca="1" si="0"/>
        <v>1</v>
      </c>
      <c r="P1065" s="5"/>
      <c r="Q1065" s="5"/>
      <c r="R1065" s="5"/>
      <c r="S1065" s="5"/>
      <c r="T1065" s="5"/>
      <c r="U1065" s="5"/>
      <c r="V1065" s="5"/>
      <c r="W1065" s="5"/>
      <c r="X1065" s="5"/>
      <c r="Y1065" s="5"/>
      <c r="Z1065" s="5"/>
      <c r="AA1065" s="5"/>
      <c r="AB1065" s="5"/>
      <c r="AC1065" s="5"/>
      <c r="AD1065" s="5"/>
      <c r="AE1065" s="5"/>
    </row>
    <row r="1066" spans="1:31" ht="21" customHeight="1">
      <c r="A1066" s="5" t="s">
        <v>13994</v>
      </c>
      <c r="B1066" s="5" t="s">
        <v>13996</v>
      </c>
      <c r="C1066" s="5" t="s">
        <v>20</v>
      </c>
      <c r="D1066" s="5" t="s">
        <v>21</v>
      </c>
      <c r="E1066" s="5" t="s">
        <v>45</v>
      </c>
      <c r="F1066" s="7">
        <v>12</v>
      </c>
      <c r="G1066" s="7">
        <v>18</v>
      </c>
      <c r="H1066" s="5" t="s">
        <v>510</v>
      </c>
      <c r="I1066" s="5" t="s">
        <v>108</v>
      </c>
      <c r="J1066" s="5" t="s">
        <v>57</v>
      </c>
      <c r="K1066" s="5" t="s">
        <v>13998</v>
      </c>
      <c r="L1066" s="5" t="s">
        <v>13999</v>
      </c>
      <c r="M1066" s="5" t="s">
        <v>53</v>
      </c>
      <c r="N1066" s="5" t="s">
        <v>55</v>
      </c>
      <c r="O1066" s="5" t="b">
        <f t="shared" ca="1" si="0"/>
        <v>1</v>
      </c>
      <c r="P1066" s="5" t="b">
        <f ca="1">IFERROR(__xludf.DUMMYFUNCTION("REGEXMATCH(L1066,""(?i)Java"")"),TRUE)</f>
        <v>1</v>
      </c>
      <c r="Q1066" s="5"/>
      <c r="R1066" s="5"/>
      <c r="S1066" s="5"/>
      <c r="T1066" s="5"/>
      <c r="U1066" s="5"/>
      <c r="V1066" s="5"/>
      <c r="W1066" s="5"/>
      <c r="X1066" s="5"/>
      <c r="Y1066" s="5"/>
      <c r="Z1066" s="5"/>
      <c r="AA1066" s="5"/>
      <c r="AB1066" s="5"/>
      <c r="AC1066" s="5"/>
      <c r="AD1066" s="5"/>
      <c r="AE1066" s="5"/>
    </row>
    <row r="1067" spans="1:31" ht="21" customHeight="1">
      <c r="A1067" s="5" t="s">
        <v>14527</v>
      </c>
      <c r="B1067" s="5" t="s">
        <v>14528</v>
      </c>
      <c r="C1067" s="5" t="s">
        <v>20</v>
      </c>
      <c r="D1067" s="5" t="s">
        <v>21</v>
      </c>
      <c r="E1067" s="5" t="s">
        <v>45</v>
      </c>
      <c r="F1067" s="7">
        <v>12</v>
      </c>
      <c r="G1067" s="7">
        <v>20</v>
      </c>
      <c r="H1067" s="5" t="s">
        <v>201</v>
      </c>
      <c r="I1067" s="5" t="s">
        <v>108</v>
      </c>
      <c r="J1067" s="5" t="s">
        <v>516</v>
      </c>
      <c r="K1067" s="9" t="s">
        <v>47</v>
      </c>
      <c r="L1067" s="5" t="s">
        <v>14529</v>
      </c>
      <c r="M1067" s="5" t="s">
        <v>53</v>
      </c>
      <c r="N1067" s="5" t="s">
        <v>44</v>
      </c>
      <c r="O1067" s="5" t="b">
        <f t="shared" ca="1" si="0"/>
        <v>1</v>
      </c>
      <c r="P1067" s="5"/>
      <c r="Q1067" s="5"/>
      <c r="R1067" s="5"/>
      <c r="S1067" s="5"/>
      <c r="T1067" s="5"/>
      <c r="U1067" s="5"/>
      <c r="V1067" s="5"/>
      <c r="W1067" s="5"/>
      <c r="X1067" s="5"/>
      <c r="Y1067" s="5"/>
      <c r="Z1067" s="5"/>
      <c r="AA1067" s="5"/>
      <c r="AB1067" s="5"/>
      <c r="AC1067" s="5"/>
      <c r="AD1067" s="5"/>
      <c r="AE1067" s="5"/>
    </row>
    <row r="1068" spans="1:31" ht="21" customHeight="1">
      <c r="A1068" s="5" t="s">
        <v>14239</v>
      </c>
      <c r="B1068" s="5" t="s">
        <v>14240</v>
      </c>
      <c r="C1068" s="5" t="s">
        <v>20</v>
      </c>
      <c r="D1068" s="5" t="s">
        <v>21</v>
      </c>
      <c r="E1068" s="5" t="s">
        <v>29</v>
      </c>
      <c r="F1068" s="7">
        <v>12</v>
      </c>
      <c r="G1068" s="7">
        <v>18</v>
      </c>
      <c r="H1068" s="5" t="s">
        <v>510</v>
      </c>
      <c r="I1068" s="5" t="s">
        <v>108</v>
      </c>
      <c r="J1068" s="5" t="s">
        <v>273</v>
      </c>
      <c r="K1068" s="5" t="s">
        <v>307</v>
      </c>
      <c r="L1068" s="5" t="s">
        <v>14245</v>
      </c>
      <c r="M1068" s="5" t="s">
        <v>53</v>
      </c>
      <c r="N1068" s="5" t="s">
        <v>55</v>
      </c>
      <c r="O1068" s="5" t="b">
        <f t="shared" ca="1" si="0"/>
        <v>1</v>
      </c>
      <c r="P1068" s="5"/>
      <c r="Q1068" s="5"/>
      <c r="R1068" s="5"/>
      <c r="S1068" s="5"/>
      <c r="T1068" s="5"/>
      <c r="U1068" s="5"/>
      <c r="V1068" s="5"/>
      <c r="W1068" s="5"/>
      <c r="X1068" s="5"/>
      <c r="Y1068" s="5"/>
      <c r="Z1068" s="5"/>
      <c r="AA1068" s="5"/>
      <c r="AB1068" s="5"/>
      <c r="AC1068" s="5"/>
      <c r="AD1068" s="5"/>
      <c r="AE1068" s="5"/>
    </row>
    <row r="1069" spans="1:31" ht="21" customHeight="1">
      <c r="A1069" s="5" t="s">
        <v>3523</v>
      </c>
      <c r="B1069" s="5" t="s">
        <v>14248</v>
      </c>
      <c r="C1069" s="5" t="s">
        <v>20</v>
      </c>
      <c r="D1069" s="5" t="s">
        <v>21</v>
      </c>
      <c r="E1069" s="5" t="s">
        <v>45</v>
      </c>
      <c r="F1069" s="7">
        <v>12</v>
      </c>
      <c r="G1069" s="7">
        <v>17</v>
      </c>
      <c r="H1069" s="5" t="s">
        <v>941</v>
      </c>
      <c r="I1069" s="5" t="s">
        <v>108</v>
      </c>
      <c r="J1069" s="5" t="s">
        <v>6273</v>
      </c>
      <c r="K1069" s="5" t="s">
        <v>1506</v>
      </c>
      <c r="L1069" s="5" t="s">
        <v>14250</v>
      </c>
      <c r="M1069" s="5" t="s">
        <v>100</v>
      </c>
      <c r="N1069" s="5" t="s">
        <v>55</v>
      </c>
      <c r="O1069" s="5" t="b">
        <f t="shared" ca="1" si="0"/>
        <v>1</v>
      </c>
      <c r="P1069" s="5"/>
      <c r="Q1069" s="5"/>
      <c r="R1069" s="5"/>
      <c r="S1069" s="5"/>
      <c r="T1069" s="5"/>
      <c r="U1069" s="5"/>
      <c r="V1069" s="5"/>
      <c r="W1069" s="5"/>
      <c r="X1069" s="5"/>
      <c r="Y1069" s="5"/>
      <c r="Z1069" s="5"/>
      <c r="AA1069" s="5"/>
      <c r="AB1069" s="5"/>
      <c r="AC1069" s="5"/>
      <c r="AD1069" s="5"/>
      <c r="AE1069" s="5"/>
    </row>
    <row r="1070" spans="1:31" ht="21" customHeight="1">
      <c r="A1070" s="5" t="s">
        <v>14389</v>
      </c>
      <c r="B1070" s="5" t="s">
        <v>4013</v>
      </c>
      <c r="C1070" s="5" t="s">
        <v>20</v>
      </c>
      <c r="D1070" s="5" t="s">
        <v>21</v>
      </c>
      <c r="E1070" s="5" t="s">
        <v>45</v>
      </c>
      <c r="F1070" s="7">
        <v>12</v>
      </c>
      <c r="G1070" s="7">
        <v>18</v>
      </c>
      <c r="H1070" s="5" t="s">
        <v>510</v>
      </c>
      <c r="I1070" s="5" t="s">
        <v>108</v>
      </c>
      <c r="J1070" s="5" t="s">
        <v>4015</v>
      </c>
      <c r="K1070" s="9" t="s">
        <v>47</v>
      </c>
      <c r="L1070" s="5" t="s">
        <v>14393</v>
      </c>
      <c r="M1070" s="5" t="s">
        <v>167</v>
      </c>
      <c r="N1070" s="5" t="s">
        <v>405</v>
      </c>
      <c r="O1070" s="5" t="b">
        <f t="shared" ca="1" si="0"/>
        <v>1</v>
      </c>
      <c r="P1070" s="5"/>
      <c r="Q1070" s="5"/>
      <c r="R1070" s="5"/>
      <c r="S1070" s="5"/>
      <c r="T1070" s="5"/>
      <c r="U1070" s="5"/>
      <c r="V1070" s="5"/>
      <c r="W1070" s="5"/>
      <c r="X1070" s="5"/>
      <c r="Y1070" s="5"/>
      <c r="Z1070" s="5"/>
      <c r="AA1070" s="5"/>
      <c r="AB1070" s="5"/>
      <c r="AC1070" s="5"/>
      <c r="AD1070" s="5"/>
      <c r="AE1070" s="5"/>
    </row>
    <row r="1071" spans="1:31" ht="21" customHeight="1">
      <c r="A1071" s="5" t="s">
        <v>14198</v>
      </c>
      <c r="B1071" s="5" t="s">
        <v>14199</v>
      </c>
      <c r="C1071" s="5" t="s">
        <v>20</v>
      </c>
      <c r="D1071" s="5" t="s">
        <v>1173</v>
      </c>
      <c r="E1071" s="5" t="s">
        <v>45</v>
      </c>
      <c r="F1071" s="7">
        <v>12</v>
      </c>
      <c r="G1071" s="7">
        <v>18</v>
      </c>
      <c r="H1071" s="5" t="s">
        <v>510</v>
      </c>
      <c r="I1071" s="5" t="s">
        <v>66</v>
      </c>
      <c r="J1071" s="5" t="s">
        <v>76</v>
      </c>
      <c r="K1071" s="5" t="s">
        <v>14200</v>
      </c>
      <c r="L1071" s="5" t="s">
        <v>14201</v>
      </c>
      <c r="M1071" s="5" t="s">
        <v>167</v>
      </c>
      <c r="N1071" s="5" t="s">
        <v>405</v>
      </c>
      <c r="O1071" s="5" t="b">
        <f t="shared" ca="1" si="0"/>
        <v>1</v>
      </c>
      <c r="P1071" s="5" t="b">
        <f ca="1">IFERROR(__xludf.DUMMYFUNCTION("REGEXMATCH(L1071,""(?i)Java"")"),TRUE)</f>
        <v>1</v>
      </c>
      <c r="Q1071" s="5"/>
      <c r="R1071" s="5"/>
      <c r="S1071" s="5"/>
      <c r="T1071" s="5"/>
      <c r="U1071" s="5"/>
      <c r="V1071" s="5"/>
      <c r="W1071" s="5"/>
      <c r="X1071" s="5"/>
      <c r="Y1071" s="5"/>
      <c r="Z1071" s="5"/>
      <c r="AA1071" s="5"/>
      <c r="AB1071" s="5"/>
      <c r="AC1071" s="5"/>
      <c r="AD1071" s="5"/>
      <c r="AE1071" s="5"/>
    </row>
    <row r="1072" spans="1:31" ht="21" customHeight="1">
      <c r="A1072" s="5" t="s">
        <v>7050</v>
      </c>
      <c r="B1072" s="5" t="s">
        <v>14090</v>
      </c>
      <c r="C1072" s="5" t="s">
        <v>20</v>
      </c>
      <c r="D1072" s="5" t="s">
        <v>1616</v>
      </c>
      <c r="E1072" s="5" t="s">
        <v>45</v>
      </c>
      <c r="F1072" s="7">
        <v>12</v>
      </c>
      <c r="G1072" s="7">
        <v>20</v>
      </c>
      <c r="H1072" s="5" t="s">
        <v>201</v>
      </c>
      <c r="I1072" s="5" t="s">
        <v>108</v>
      </c>
      <c r="J1072" s="5" t="s">
        <v>48</v>
      </c>
      <c r="K1072" s="5" t="s">
        <v>14092</v>
      </c>
      <c r="L1072" s="5" t="s">
        <v>14093</v>
      </c>
      <c r="M1072" s="5" t="s">
        <v>53</v>
      </c>
      <c r="N1072" s="5" t="s">
        <v>55</v>
      </c>
      <c r="O1072" s="5" t="b">
        <f t="shared" ca="1" si="0"/>
        <v>1</v>
      </c>
      <c r="P1072" s="5"/>
      <c r="Q1072" s="5"/>
      <c r="R1072" s="5"/>
      <c r="S1072" s="5"/>
      <c r="T1072" s="5"/>
      <c r="U1072" s="5"/>
      <c r="V1072" s="5"/>
      <c r="W1072" s="5"/>
      <c r="X1072" s="5"/>
      <c r="Y1072" s="5"/>
      <c r="Z1072" s="5"/>
      <c r="AA1072" s="5"/>
      <c r="AB1072" s="5"/>
      <c r="AC1072" s="5"/>
      <c r="AD1072" s="5"/>
      <c r="AE1072" s="5"/>
    </row>
    <row r="1073" spans="1:31" ht="21" customHeight="1">
      <c r="A1073" s="5" t="s">
        <v>10984</v>
      </c>
      <c r="B1073" s="5" t="s">
        <v>5430</v>
      </c>
      <c r="C1073" s="5" t="s">
        <v>20</v>
      </c>
      <c r="D1073" s="5" t="s">
        <v>2283</v>
      </c>
      <c r="E1073" s="5" t="s">
        <v>45</v>
      </c>
      <c r="F1073" s="7">
        <v>12</v>
      </c>
      <c r="G1073" s="7">
        <v>20</v>
      </c>
      <c r="H1073" s="5" t="s">
        <v>201</v>
      </c>
      <c r="I1073" s="5" t="s">
        <v>31</v>
      </c>
      <c r="J1073" s="5" t="s">
        <v>224</v>
      </c>
      <c r="K1073" s="5" t="s">
        <v>6519</v>
      </c>
      <c r="L1073" s="5" t="s">
        <v>14558</v>
      </c>
      <c r="M1073" s="5" t="s">
        <v>37</v>
      </c>
      <c r="N1073" s="5" t="s">
        <v>44</v>
      </c>
      <c r="O1073" s="5" t="b">
        <f t="shared" ca="1" si="0"/>
        <v>1</v>
      </c>
      <c r="P1073" s="5"/>
      <c r="Q1073" s="5"/>
      <c r="R1073" s="5"/>
      <c r="S1073" s="5"/>
      <c r="T1073" s="5"/>
      <c r="U1073" s="5"/>
      <c r="V1073" s="5"/>
      <c r="W1073" s="5"/>
      <c r="X1073" s="5"/>
      <c r="Y1073" s="5"/>
      <c r="Z1073" s="5"/>
      <c r="AA1073" s="5"/>
      <c r="AB1073" s="5"/>
      <c r="AC1073" s="5"/>
      <c r="AD1073" s="5"/>
      <c r="AE1073" s="5"/>
    </row>
    <row r="1074" spans="1:31" ht="21" customHeight="1">
      <c r="A1074" s="5" t="s">
        <v>13967</v>
      </c>
      <c r="B1074" s="5" t="s">
        <v>13969</v>
      </c>
      <c r="C1074" s="5" t="s">
        <v>20</v>
      </c>
      <c r="D1074" s="5" t="s">
        <v>3833</v>
      </c>
      <c r="E1074" s="5" t="s">
        <v>45</v>
      </c>
      <c r="F1074" s="7">
        <v>12</v>
      </c>
      <c r="G1074" s="7">
        <v>24</v>
      </c>
      <c r="H1074" s="5" t="s">
        <v>1486</v>
      </c>
      <c r="I1074" s="9" t="s">
        <v>24</v>
      </c>
      <c r="J1074" s="5" t="s">
        <v>224</v>
      </c>
      <c r="K1074" s="9" t="s">
        <v>47</v>
      </c>
      <c r="L1074" s="5" t="s">
        <v>13971</v>
      </c>
      <c r="M1074" s="5" t="s">
        <v>53</v>
      </c>
      <c r="N1074" s="5" t="s">
        <v>55</v>
      </c>
      <c r="O1074" s="5" t="b">
        <f t="shared" ca="1" si="0"/>
        <v>1</v>
      </c>
      <c r="P1074" s="5"/>
      <c r="Q1074" s="5"/>
      <c r="R1074" s="5"/>
      <c r="S1074" s="5"/>
      <c r="T1074" s="5"/>
      <c r="U1074" s="5"/>
      <c r="V1074" s="5"/>
      <c r="W1074" s="5"/>
      <c r="X1074" s="5"/>
      <c r="Y1074" s="5"/>
      <c r="Z1074" s="5"/>
      <c r="AA1074" s="5"/>
      <c r="AB1074" s="5"/>
      <c r="AC1074" s="5"/>
      <c r="AD1074" s="5"/>
      <c r="AE1074" s="5"/>
    </row>
    <row r="1075" spans="1:31" ht="21" customHeight="1">
      <c r="A1075" s="5" t="s">
        <v>14212</v>
      </c>
      <c r="B1075" s="5" t="s">
        <v>14213</v>
      </c>
      <c r="C1075" s="5" t="s">
        <v>20</v>
      </c>
      <c r="D1075" s="5" t="s">
        <v>3833</v>
      </c>
      <c r="E1075" s="5" t="s">
        <v>45</v>
      </c>
      <c r="F1075" s="7">
        <v>12</v>
      </c>
      <c r="G1075" s="7">
        <v>20</v>
      </c>
      <c r="H1075" s="5" t="s">
        <v>201</v>
      </c>
      <c r="I1075" s="5" t="s">
        <v>66</v>
      </c>
      <c r="J1075" s="5" t="s">
        <v>2273</v>
      </c>
      <c r="K1075" s="5" t="s">
        <v>14215</v>
      </c>
      <c r="L1075" s="5" t="s">
        <v>14216</v>
      </c>
      <c r="M1075" s="5" t="s">
        <v>53</v>
      </c>
      <c r="N1075" s="5" t="s">
        <v>55</v>
      </c>
      <c r="O1075" s="5" t="b">
        <f t="shared" ca="1" si="0"/>
        <v>1</v>
      </c>
      <c r="P1075" s="5" t="b">
        <f ca="1">IFERROR(__xludf.DUMMYFUNCTION("REGEXMATCH(L1075,""(?i)Java"")"),TRUE)</f>
        <v>1</v>
      </c>
      <c r="Q1075" s="5"/>
      <c r="R1075" s="5"/>
      <c r="S1075" s="5"/>
      <c r="T1075" s="5"/>
      <c r="U1075" s="5"/>
      <c r="V1075" s="5"/>
      <c r="W1075" s="5"/>
      <c r="X1075" s="5"/>
      <c r="Y1075" s="5"/>
      <c r="Z1075" s="5"/>
      <c r="AA1075" s="5"/>
      <c r="AB1075" s="5"/>
      <c r="AC1075" s="5"/>
      <c r="AD1075" s="5"/>
      <c r="AE1075" s="5"/>
    </row>
    <row r="1076" spans="1:31" ht="21" customHeight="1">
      <c r="A1076" s="5" t="s">
        <v>7050</v>
      </c>
      <c r="B1076" s="5" t="s">
        <v>14109</v>
      </c>
      <c r="C1076" s="5" t="s">
        <v>41</v>
      </c>
      <c r="D1076" s="5" t="s">
        <v>94</v>
      </c>
      <c r="E1076" s="5" t="s">
        <v>45</v>
      </c>
      <c r="F1076" s="11">
        <v>12</v>
      </c>
      <c r="G1076" s="11">
        <v>25</v>
      </c>
      <c r="H1076" s="13" t="s">
        <v>133</v>
      </c>
      <c r="I1076" s="5" t="s">
        <v>108</v>
      </c>
      <c r="J1076" s="5" t="s">
        <v>1145</v>
      </c>
      <c r="K1076" s="5" t="s">
        <v>6519</v>
      </c>
      <c r="L1076" s="5" t="s">
        <v>14110</v>
      </c>
      <c r="M1076" s="5" t="s">
        <v>167</v>
      </c>
      <c r="N1076" s="5" t="s">
        <v>405</v>
      </c>
      <c r="O1076" s="5" t="b">
        <f t="shared" ca="1" si="0"/>
        <v>1</v>
      </c>
      <c r="P1076" s="5"/>
      <c r="Q1076" s="5"/>
      <c r="R1076" s="5"/>
      <c r="S1076" s="5"/>
      <c r="T1076" s="5"/>
      <c r="U1076" s="5"/>
      <c r="V1076" s="5"/>
      <c r="W1076" s="5"/>
      <c r="X1076" s="5"/>
      <c r="Y1076" s="5"/>
      <c r="Z1076" s="5"/>
      <c r="AA1076" s="5"/>
      <c r="AB1076" s="5"/>
      <c r="AC1076" s="5"/>
      <c r="AD1076" s="5"/>
      <c r="AE1076" s="5"/>
    </row>
    <row r="1077" spans="1:31" ht="21" customHeight="1">
      <c r="A1077" s="5" t="s">
        <v>3523</v>
      </c>
      <c r="B1077" s="5" t="s">
        <v>14578</v>
      </c>
      <c r="C1077" s="5" t="s">
        <v>170</v>
      </c>
      <c r="D1077" s="5" t="s">
        <v>390</v>
      </c>
      <c r="E1077" s="5" t="s">
        <v>45</v>
      </c>
      <c r="F1077" s="11">
        <v>12</v>
      </c>
      <c r="G1077" s="11">
        <v>16</v>
      </c>
      <c r="H1077" s="13" t="s">
        <v>14580</v>
      </c>
      <c r="I1077" s="5" t="s">
        <v>108</v>
      </c>
      <c r="J1077" s="5" t="s">
        <v>2872</v>
      </c>
      <c r="K1077" s="5" t="s">
        <v>14581</v>
      </c>
      <c r="L1077" s="5" t="s">
        <v>14582</v>
      </c>
      <c r="M1077" s="5" t="s">
        <v>37</v>
      </c>
      <c r="N1077" s="5" t="s">
        <v>55</v>
      </c>
      <c r="O1077" s="5" t="b">
        <f t="shared" ca="1" si="0"/>
        <v>1</v>
      </c>
      <c r="P1077" s="5"/>
      <c r="Q1077" s="5"/>
      <c r="R1077" s="5"/>
      <c r="S1077" s="5"/>
      <c r="T1077" s="5"/>
      <c r="U1077" s="5"/>
      <c r="V1077" s="5"/>
      <c r="W1077" s="5"/>
      <c r="X1077" s="5"/>
      <c r="Y1077" s="5"/>
      <c r="Z1077" s="5"/>
      <c r="AA1077" s="5"/>
      <c r="AB1077" s="5"/>
      <c r="AC1077" s="5"/>
      <c r="AD1077" s="5"/>
      <c r="AE1077" s="5"/>
    </row>
    <row r="1078" spans="1:31" ht="21" customHeight="1">
      <c r="A1078" s="5" t="s">
        <v>7050</v>
      </c>
      <c r="B1078" s="5" t="s">
        <v>14207</v>
      </c>
      <c r="C1078" s="5" t="s">
        <v>20</v>
      </c>
      <c r="D1078" s="12" t="s">
        <v>47</v>
      </c>
      <c r="E1078" s="5" t="s">
        <v>45</v>
      </c>
      <c r="F1078" s="7">
        <v>12</v>
      </c>
      <c r="G1078" s="7">
        <v>18</v>
      </c>
      <c r="H1078" s="5" t="s">
        <v>510</v>
      </c>
      <c r="I1078" s="5" t="s">
        <v>66</v>
      </c>
      <c r="J1078" s="5" t="s">
        <v>57</v>
      </c>
      <c r="K1078" s="5" t="s">
        <v>14209</v>
      </c>
      <c r="L1078" s="5" t="s">
        <v>14210</v>
      </c>
      <c r="M1078" s="5" t="s">
        <v>37</v>
      </c>
      <c r="N1078" s="5" t="s">
        <v>237</v>
      </c>
      <c r="O1078" s="5" t="b">
        <f t="shared" ca="1" si="0"/>
        <v>1</v>
      </c>
      <c r="P1078" s="5"/>
      <c r="Q1078" s="5"/>
      <c r="R1078" s="5"/>
      <c r="S1078" s="5"/>
      <c r="T1078" s="5"/>
      <c r="U1078" s="5"/>
      <c r="V1078" s="5"/>
      <c r="W1078" s="5"/>
      <c r="X1078" s="5"/>
      <c r="Y1078" s="5"/>
      <c r="Z1078" s="5"/>
      <c r="AA1078" s="5"/>
      <c r="AB1078" s="5"/>
      <c r="AC1078" s="5"/>
      <c r="AD1078" s="5"/>
      <c r="AE1078" s="5"/>
    </row>
    <row r="1079" spans="1:31" ht="21" customHeight="1">
      <c r="A1079" s="5" t="s">
        <v>14160</v>
      </c>
      <c r="B1079" s="5" t="s">
        <v>5499</v>
      </c>
      <c r="C1079" s="5" t="s">
        <v>20</v>
      </c>
      <c r="D1079" s="12" t="s">
        <v>47</v>
      </c>
      <c r="E1079" s="5" t="s">
        <v>29</v>
      </c>
      <c r="F1079" s="7">
        <v>12</v>
      </c>
      <c r="G1079" s="7">
        <v>23</v>
      </c>
      <c r="H1079" s="5" t="s">
        <v>4762</v>
      </c>
      <c r="I1079" s="5" t="s">
        <v>66</v>
      </c>
      <c r="J1079" s="5" t="s">
        <v>110</v>
      </c>
      <c r="K1079" s="9" t="s">
        <v>47</v>
      </c>
      <c r="L1079" s="5" t="s">
        <v>14163</v>
      </c>
      <c r="M1079" s="5" t="s">
        <v>648</v>
      </c>
      <c r="N1079" s="5" t="s">
        <v>237</v>
      </c>
      <c r="O1079" s="5" t="b">
        <f t="shared" ca="1" si="0"/>
        <v>1</v>
      </c>
      <c r="P1079" s="5" t="b">
        <f ca="1">IFERROR(__xludf.DUMMYFUNCTION("REGEXMATCH(L1079,""(?i)Java"")"),TRUE)</f>
        <v>1</v>
      </c>
      <c r="Q1079" s="5"/>
      <c r="R1079" s="5"/>
      <c r="S1079" s="5"/>
      <c r="T1079" s="5"/>
      <c r="U1079" s="5"/>
      <c r="V1079" s="5"/>
      <c r="W1079" s="5"/>
      <c r="X1079" s="5"/>
      <c r="Y1079" s="5"/>
      <c r="Z1079" s="5"/>
      <c r="AA1079" s="5"/>
      <c r="AB1079" s="5"/>
      <c r="AC1079" s="5"/>
      <c r="AD1079" s="5"/>
      <c r="AE1079" s="5"/>
    </row>
    <row r="1080" spans="1:31" ht="21" customHeight="1">
      <c r="A1080" s="5" t="s">
        <v>14602</v>
      </c>
      <c r="B1080" s="5" t="s">
        <v>10737</v>
      </c>
      <c r="C1080" s="5" t="s">
        <v>41</v>
      </c>
      <c r="D1080" s="5" t="s">
        <v>169</v>
      </c>
      <c r="E1080" s="5" t="s">
        <v>29</v>
      </c>
      <c r="F1080" s="7">
        <v>12</v>
      </c>
      <c r="G1080" s="7">
        <v>18</v>
      </c>
      <c r="H1080" s="5" t="s">
        <v>510</v>
      </c>
      <c r="I1080" s="5" t="s">
        <v>1690</v>
      </c>
      <c r="J1080" s="5" t="s">
        <v>57</v>
      </c>
      <c r="K1080" s="5" t="s">
        <v>1960</v>
      </c>
      <c r="L1080" s="5" t="s">
        <v>14604</v>
      </c>
      <c r="M1080" s="5" t="s">
        <v>53</v>
      </c>
      <c r="N1080" s="5" t="s">
        <v>55</v>
      </c>
      <c r="O1080" s="5" t="b">
        <f t="shared" ca="1" si="0"/>
        <v>1</v>
      </c>
      <c r="P1080" s="5"/>
      <c r="Q1080" s="5"/>
      <c r="R1080" s="5"/>
      <c r="S1080" s="5"/>
      <c r="T1080" s="5"/>
      <c r="U1080" s="5"/>
      <c r="V1080" s="5"/>
      <c r="W1080" s="5"/>
      <c r="X1080" s="5"/>
      <c r="Y1080" s="5"/>
      <c r="Z1080" s="5"/>
      <c r="AA1080" s="5"/>
      <c r="AB1080" s="5"/>
      <c r="AC1080" s="5"/>
      <c r="AD1080" s="5"/>
      <c r="AE1080" s="5"/>
    </row>
    <row r="1081" spans="1:31" ht="21" customHeight="1">
      <c r="A1081" s="5" t="s">
        <v>14607</v>
      </c>
      <c r="B1081" s="5" t="s">
        <v>14609</v>
      </c>
      <c r="C1081" s="5" t="s">
        <v>41</v>
      </c>
      <c r="D1081" s="5" t="s">
        <v>874</v>
      </c>
      <c r="E1081" s="5" t="s">
        <v>45</v>
      </c>
      <c r="F1081" s="7">
        <v>12</v>
      </c>
      <c r="G1081" s="7">
        <v>20</v>
      </c>
      <c r="H1081" s="5" t="s">
        <v>201</v>
      </c>
      <c r="I1081" s="9" t="s">
        <v>24</v>
      </c>
      <c r="J1081" s="5" t="s">
        <v>57</v>
      </c>
      <c r="K1081" s="5" t="s">
        <v>14610</v>
      </c>
      <c r="L1081" s="5" t="s">
        <v>14611</v>
      </c>
      <c r="M1081" s="5" t="s">
        <v>37</v>
      </c>
      <c r="N1081" s="5" t="s">
        <v>55</v>
      </c>
      <c r="O1081" s="5" t="b">
        <f t="shared" ca="1" si="0"/>
        <v>1</v>
      </c>
      <c r="P1081" s="5"/>
      <c r="Q1081" s="5"/>
      <c r="R1081" s="5"/>
      <c r="S1081" s="5"/>
      <c r="T1081" s="5"/>
      <c r="U1081" s="5"/>
      <c r="V1081" s="5"/>
      <c r="W1081" s="5"/>
      <c r="X1081" s="5"/>
      <c r="Y1081" s="5"/>
      <c r="Z1081" s="5"/>
      <c r="AA1081" s="5"/>
      <c r="AB1081" s="5"/>
      <c r="AC1081" s="5"/>
      <c r="AD1081" s="5"/>
      <c r="AE1081" s="5"/>
    </row>
    <row r="1082" spans="1:31" ht="21" customHeight="1">
      <c r="A1082" s="5" t="s">
        <v>11000</v>
      </c>
      <c r="B1082" s="5" t="s">
        <v>13988</v>
      </c>
      <c r="C1082" s="5" t="s">
        <v>41</v>
      </c>
      <c r="D1082" s="5" t="s">
        <v>874</v>
      </c>
      <c r="E1082" s="5" t="s">
        <v>45</v>
      </c>
      <c r="F1082" s="7">
        <v>12</v>
      </c>
      <c r="G1082" s="7">
        <v>20</v>
      </c>
      <c r="H1082" s="5" t="s">
        <v>201</v>
      </c>
      <c r="I1082" s="5" t="s">
        <v>66</v>
      </c>
      <c r="J1082" s="5" t="s">
        <v>2067</v>
      </c>
      <c r="K1082" s="5" t="s">
        <v>13991</v>
      </c>
      <c r="L1082" s="5" t="s">
        <v>13992</v>
      </c>
      <c r="M1082" s="5" t="s">
        <v>53</v>
      </c>
      <c r="N1082" s="5" t="s">
        <v>55</v>
      </c>
      <c r="O1082" s="5" t="b">
        <f t="shared" ca="1" si="0"/>
        <v>1</v>
      </c>
      <c r="P1082" s="5" t="b">
        <f ca="1">IFERROR(__xludf.DUMMYFUNCTION("REGEXMATCH(L1082,""(?i)Java"")"),TRUE)</f>
        <v>1</v>
      </c>
      <c r="Q1082" s="5"/>
      <c r="R1082" s="5"/>
      <c r="S1082" s="5"/>
      <c r="T1082" s="5"/>
      <c r="U1082" s="5"/>
      <c r="V1082" s="5"/>
      <c r="W1082" s="5"/>
      <c r="X1082" s="5"/>
      <c r="Y1082" s="5"/>
      <c r="Z1082" s="5"/>
      <c r="AA1082" s="5"/>
      <c r="AB1082" s="5"/>
      <c r="AC1082" s="5"/>
      <c r="AD1082" s="5"/>
      <c r="AE1082" s="5"/>
    </row>
    <row r="1083" spans="1:31" ht="21" customHeight="1">
      <c r="A1083" s="5" t="s">
        <v>14620</v>
      </c>
      <c r="B1083" s="5" t="s">
        <v>6914</v>
      </c>
      <c r="C1083" s="5" t="s">
        <v>41</v>
      </c>
      <c r="D1083" s="5" t="s">
        <v>874</v>
      </c>
      <c r="E1083" s="5" t="s">
        <v>45</v>
      </c>
      <c r="F1083" s="7">
        <v>12</v>
      </c>
      <c r="G1083" s="7">
        <v>15</v>
      </c>
      <c r="H1083" s="5" t="s">
        <v>1136</v>
      </c>
      <c r="I1083" s="5" t="s">
        <v>66</v>
      </c>
      <c r="J1083" s="5" t="s">
        <v>3320</v>
      </c>
      <c r="K1083" s="5" t="s">
        <v>6916</v>
      </c>
      <c r="L1083" s="5" t="s">
        <v>14623</v>
      </c>
      <c r="M1083" s="5" t="s">
        <v>100</v>
      </c>
      <c r="N1083" s="5" t="s">
        <v>55</v>
      </c>
      <c r="O1083" s="5" t="b">
        <f t="shared" ca="1" si="0"/>
        <v>1</v>
      </c>
      <c r="P1083" s="5"/>
      <c r="Q1083" s="5"/>
      <c r="R1083" s="5"/>
      <c r="S1083" s="5"/>
      <c r="T1083" s="5"/>
      <c r="U1083" s="5"/>
      <c r="V1083" s="5"/>
      <c r="W1083" s="5"/>
      <c r="X1083" s="5"/>
      <c r="Y1083" s="5"/>
      <c r="Z1083" s="5"/>
      <c r="AA1083" s="5"/>
      <c r="AB1083" s="5"/>
      <c r="AC1083" s="5"/>
      <c r="AD1083" s="5"/>
      <c r="AE1083" s="5"/>
    </row>
    <row r="1084" spans="1:31" ht="21" customHeight="1">
      <c r="A1084" s="5" t="s">
        <v>7050</v>
      </c>
      <c r="B1084" s="5" t="s">
        <v>14127</v>
      </c>
      <c r="C1084" s="5" t="s">
        <v>41</v>
      </c>
      <c r="D1084" s="5" t="s">
        <v>448</v>
      </c>
      <c r="E1084" s="5" t="s">
        <v>45</v>
      </c>
      <c r="F1084" s="7">
        <v>12</v>
      </c>
      <c r="G1084" s="7">
        <v>20</v>
      </c>
      <c r="H1084" s="5" t="s">
        <v>201</v>
      </c>
      <c r="I1084" s="9" t="s">
        <v>24</v>
      </c>
      <c r="J1084" s="5" t="s">
        <v>2745</v>
      </c>
      <c r="K1084" s="5" t="s">
        <v>3579</v>
      </c>
      <c r="L1084" s="5" t="s">
        <v>14629</v>
      </c>
      <c r="M1084" s="5" t="s">
        <v>37</v>
      </c>
      <c r="N1084" s="5" t="s">
        <v>55</v>
      </c>
      <c r="O1084" s="5" t="b">
        <f t="shared" ca="1" si="0"/>
        <v>1</v>
      </c>
      <c r="P1084" s="5"/>
      <c r="Q1084" s="5"/>
      <c r="R1084" s="5"/>
      <c r="S1084" s="5"/>
      <c r="T1084" s="5"/>
      <c r="U1084" s="5"/>
      <c r="V1084" s="5"/>
      <c r="W1084" s="5"/>
      <c r="X1084" s="5"/>
      <c r="Y1084" s="5"/>
      <c r="Z1084" s="5"/>
      <c r="AA1084" s="5"/>
      <c r="AB1084" s="5"/>
      <c r="AC1084" s="5"/>
      <c r="AD1084" s="5"/>
      <c r="AE1084" s="5"/>
    </row>
    <row r="1085" spans="1:31" ht="21" customHeight="1">
      <c r="A1085" s="5" t="s">
        <v>7050</v>
      </c>
      <c r="B1085" s="5" t="s">
        <v>14633</v>
      </c>
      <c r="C1085" s="5" t="s">
        <v>41</v>
      </c>
      <c r="D1085" s="5" t="s">
        <v>448</v>
      </c>
      <c r="E1085" s="5" t="s">
        <v>45</v>
      </c>
      <c r="F1085" s="7">
        <v>12</v>
      </c>
      <c r="G1085" s="7">
        <v>20</v>
      </c>
      <c r="H1085" s="5" t="s">
        <v>201</v>
      </c>
      <c r="I1085" s="5" t="s">
        <v>31</v>
      </c>
      <c r="J1085" s="5" t="s">
        <v>32</v>
      </c>
      <c r="K1085" s="5" t="s">
        <v>14634</v>
      </c>
      <c r="L1085" s="5" t="s">
        <v>14635</v>
      </c>
      <c r="M1085" s="5" t="s">
        <v>42</v>
      </c>
      <c r="N1085" s="5" t="s">
        <v>55</v>
      </c>
      <c r="O1085" s="5" t="b">
        <f t="shared" ca="1" si="0"/>
        <v>1</v>
      </c>
      <c r="P1085" s="5"/>
      <c r="Q1085" s="5"/>
      <c r="R1085" s="5"/>
      <c r="S1085" s="5"/>
      <c r="T1085" s="5"/>
      <c r="U1085" s="5"/>
      <c r="V1085" s="5"/>
      <c r="W1085" s="5"/>
      <c r="X1085" s="5"/>
      <c r="Y1085" s="5"/>
      <c r="Z1085" s="5"/>
      <c r="AA1085" s="5"/>
      <c r="AB1085" s="5"/>
      <c r="AC1085" s="5"/>
      <c r="AD1085" s="5"/>
      <c r="AE1085" s="5"/>
    </row>
    <row r="1086" spans="1:31" ht="21" customHeight="1">
      <c r="A1086" s="5" t="s">
        <v>277</v>
      </c>
      <c r="B1086" s="5" t="s">
        <v>14270</v>
      </c>
      <c r="C1086" s="5" t="s">
        <v>41</v>
      </c>
      <c r="D1086" s="5" t="s">
        <v>114</v>
      </c>
      <c r="E1086" s="5" t="s">
        <v>45</v>
      </c>
      <c r="F1086" s="7">
        <v>12</v>
      </c>
      <c r="G1086" s="7">
        <v>20</v>
      </c>
      <c r="H1086" s="5" t="s">
        <v>201</v>
      </c>
      <c r="I1086" s="5" t="s">
        <v>108</v>
      </c>
      <c r="J1086" s="5" t="s">
        <v>48</v>
      </c>
      <c r="K1086" s="9" t="s">
        <v>47</v>
      </c>
      <c r="L1086" s="5" t="s">
        <v>14643</v>
      </c>
      <c r="M1086" s="5" t="s">
        <v>53</v>
      </c>
      <c r="N1086" s="5" t="s">
        <v>55</v>
      </c>
      <c r="O1086" s="5" t="b">
        <f t="shared" ca="1" si="0"/>
        <v>1</v>
      </c>
      <c r="P1086" s="5"/>
      <c r="Q1086" s="5"/>
      <c r="R1086" s="5"/>
      <c r="S1086" s="5"/>
      <c r="T1086" s="5"/>
      <c r="U1086" s="5"/>
      <c r="V1086" s="5"/>
      <c r="W1086" s="5"/>
      <c r="X1086" s="5"/>
      <c r="Y1086" s="5"/>
      <c r="Z1086" s="5"/>
      <c r="AA1086" s="5"/>
      <c r="AB1086" s="5"/>
      <c r="AC1086" s="5"/>
      <c r="AD1086" s="5"/>
      <c r="AE1086" s="5"/>
    </row>
    <row r="1087" spans="1:31" ht="21" customHeight="1">
      <c r="A1087" s="5" t="s">
        <v>277</v>
      </c>
      <c r="B1087" s="5" t="s">
        <v>14649</v>
      </c>
      <c r="C1087" s="5" t="s">
        <v>41</v>
      </c>
      <c r="D1087" s="5" t="s">
        <v>114</v>
      </c>
      <c r="E1087" s="5" t="s">
        <v>45</v>
      </c>
      <c r="F1087" s="7">
        <v>12</v>
      </c>
      <c r="G1087" s="7">
        <v>20</v>
      </c>
      <c r="H1087" s="5" t="s">
        <v>201</v>
      </c>
      <c r="I1087" s="5" t="s">
        <v>108</v>
      </c>
      <c r="J1087" s="5" t="s">
        <v>48</v>
      </c>
      <c r="K1087" s="5" t="s">
        <v>14650</v>
      </c>
      <c r="L1087" s="5" t="s">
        <v>14651</v>
      </c>
      <c r="M1087" s="5" t="s">
        <v>37</v>
      </c>
      <c r="N1087" s="5" t="s">
        <v>55</v>
      </c>
      <c r="O1087" s="5" t="b">
        <f t="shared" ca="1" si="0"/>
        <v>1</v>
      </c>
      <c r="P1087" s="5"/>
      <c r="Q1087" s="5"/>
      <c r="R1087" s="5"/>
      <c r="S1087" s="5"/>
      <c r="T1087" s="5"/>
      <c r="U1087" s="5"/>
      <c r="V1087" s="5"/>
      <c r="W1087" s="5"/>
      <c r="X1087" s="5"/>
      <c r="Y1087" s="5"/>
      <c r="Z1087" s="5"/>
      <c r="AA1087" s="5"/>
      <c r="AB1087" s="5"/>
      <c r="AC1087" s="5"/>
      <c r="AD1087" s="5"/>
      <c r="AE1087" s="5"/>
    </row>
    <row r="1088" spans="1:31" ht="21" customHeight="1">
      <c r="A1088" s="5" t="s">
        <v>1457</v>
      </c>
      <c r="B1088" s="5" t="s">
        <v>14270</v>
      </c>
      <c r="C1088" s="5" t="s">
        <v>41</v>
      </c>
      <c r="D1088" s="5" t="s">
        <v>114</v>
      </c>
      <c r="E1088" s="5" t="s">
        <v>45</v>
      </c>
      <c r="F1088" s="7">
        <v>12</v>
      </c>
      <c r="G1088" s="7">
        <v>20</v>
      </c>
      <c r="H1088" s="5" t="s">
        <v>201</v>
      </c>
      <c r="I1088" s="5" t="s">
        <v>108</v>
      </c>
      <c r="J1088" s="5" t="s">
        <v>48</v>
      </c>
      <c r="K1088" s="9" t="s">
        <v>47</v>
      </c>
      <c r="L1088" s="5" t="s">
        <v>14272</v>
      </c>
      <c r="M1088" s="5" t="s">
        <v>53</v>
      </c>
      <c r="N1088" s="5" t="s">
        <v>55</v>
      </c>
      <c r="O1088" s="5" t="b">
        <f t="shared" ca="1" si="0"/>
        <v>1</v>
      </c>
      <c r="P1088" s="5" t="b">
        <f t="shared" ref="P1088:P1089" ca="1" si="109">IFERROR(__xludf.DUMMYFUNCTION("REGEXMATCH(L1088,""(?i)Java"")"),TRUE)</f>
        <v>1</v>
      </c>
      <c r="Q1088" s="5"/>
      <c r="R1088" s="5"/>
      <c r="S1088" s="5"/>
      <c r="T1088" s="5"/>
      <c r="U1088" s="5"/>
      <c r="V1088" s="5"/>
      <c r="W1088" s="5"/>
      <c r="X1088" s="5"/>
      <c r="Y1088" s="5"/>
      <c r="Z1088" s="5"/>
      <c r="AA1088" s="5"/>
      <c r="AB1088" s="5"/>
      <c r="AC1088" s="5"/>
      <c r="AD1088" s="5"/>
      <c r="AE1088" s="5"/>
    </row>
    <row r="1089" spans="1:31" ht="21" customHeight="1">
      <c r="A1089" s="5" t="s">
        <v>4668</v>
      </c>
      <c r="B1089" s="5" t="s">
        <v>10453</v>
      </c>
      <c r="C1089" s="5" t="s">
        <v>41</v>
      </c>
      <c r="D1089" s="5" t="s">
        <v>114</v>
      </c>
      <c r="E1089" s="5" t="s">
        <v>29</v>
      </c>
      <c r="F1089" s="7">
        <v>12</v>
      </c>
      <c r="G1089" s="7">
        <v>18</v>
      </c>
      <c r="H1089" s="5" t="s">
        <v>510</v>
      </c>
      <c r="I1089" s="5" t="s">
        <v>66</v>
      </c>
      <c r="J1089" s="5" t="s">
        <v>10454</v>
      </c>
      <c r="K1089" s="5" t="s">
        <v>10455</v>
      </c>
      <c r="L1089" s="5" t="s">
        <v>14277</v>
      </c>
      <c r="M1089" s="5" t="s">
        <v>167</v>
      </c>
      <c r="N1089" s="5" t="s">
        <v>55</v>
      </c>
      <c r="O1089" s="5" t="b">
        <f t="shared" ca="1" si="0"/>
        <v>1</v>
      </c>
      <c r="P1089" s="5" t="b">
        <f t="shared" ca="1" si="109"/>
        <v>1</v>
      </c>
      <c r="Q1089" s="5"/>
      <c r="R1089" s="5"/>
      <c r="S1089" s="5"/>
      <c r="T1089" s="5"/>
      <c r="U1089" s="5"/>
      <c r="V1089" s="5"/>
      <c r="W1089" s="5"/>
      <c r="X1089" s="5"/>
      <c r="Y1089" s="5"/>
      <c r="Z1089" s="5"/>
      <c r="AA1089" s="5"/>
      <c r="AB1089" s="5"/>
      <c r="AC1089" s="5"/>
      <c r="AD1089" s="5"/>
      <c r="AE1089" s="5"/>
    </row>
    <row r="1090" spans="1:31" ht="21" customHeight="1">
      <c r="A1090" s="5" t="s">
        <v>14664</v>
      </c>
      <c r="B1090" s="5" t="s">
        <v>7127</v>
      </c>
      <c r="C1090" s="5" t="s">
        <v>41</v>
      </c>
      <c r="D1090" s="5" t="s">
        <v>94</v>
      </c>
      <c r="E1090" s="5" t="s">
        <v>45</v>
      </c>
      <c r="F1090" s="7">
        <v>12</v>
      </c>
      <c r="G1090" s="7">
        <v>20</v>
      </c>
      <c r="H1090" s="5" t="s">
        <v>201</v>
      </c>
      <c r="I1090" s="5" t="s">
        <v>108</v>
      </c>
      <c r="J1090" s="5" t="s">
        <v>624</v>
      </c>
      <c r="K1090" s="5" t="s">
        <v>10304</v>
      </c>
      <c r="L1090" s="5" t="s">
        <v>14668</v>
      </c>
      <c r="M1090" s="5" t="s">
        <v>42</v>
      </c>
      <c r="N1090" s="5" t="s">
        <v>44</v>
      </c>
      <c r="O1090" s="5" t="b">
        <f t="shared" ca="1" si="0"/>
        <v>1</v>
      </c>
      <c r="P1090" s="5"/>
      <c r="Q1090" s="5"/>
      <c r="R1090" s="5"/>
      <c r="S1090" s="5"/>
      <c r="T1090" s="5"/>
      <c r="U1090" s="5"/>
      <c r="V1090" s="5"/>
      <c r="W1090" s="5"/>
      <c r="X1090" s="5"/>
      <c r="Y1090" s="5"/>
      <c r="Z1090" s="5"/>
      <c r="AA1090" s="5"/>
      <c r="AB1090" s="5"/>
      <c r="AC1090" s="5"/>
      <c r="AD1090" s="5"/>
      <c r="AE1090" s="5"/>
    </row>
    <row r="1091" spans="1:31" ht="21" customHeight="1">
      <c r="A1091" s="5" t="s">
        <v>7050</v>
      </c>
      <c r="B1091" s="5" t="s">
        <v>5146</v>
      </c>
      <c r="C1091" s="5" t="s">
        <v>41</v>
      </c>
      <c r="D1091" s="5" t="s">
        <v>94</v>
      </c>
      <c r="E1091" s="5" t="s">
        <v>29</v>
      </c>
      <c r="F1091" s="7">
        <v>12</v>
      </c>
      <c r="G1091" s="7">
        <v>30</v>
      </c>
      <c r="H1091" s="5" t="s">
        <v>1868</v>
      </c>
      <c r="I1091" s="5" t="s">
        <v>66</v>
      </c>
      <c r="J1091" s="5" t="s">
        <v>3933</v>
      </c>
      <c r="K1091" s="5" t="s">
        <v>14014</v>
      </c>
      <c r="L1091" s="5" t="s">
        <v>14016</v>
      </c>
      <c r="M1091" s="5" t="s">
        <v>53</v>
      </c>
      <c r="N1091" s="5" t="s">
        <v>55</v>
      </c>
      <c r="O1091" s="5" t="b">
        <f t="shared" ca="1" si="0"/>
        <v>1</v>
      </c>
      <c r="P1091" s="5"/>
      <c r="Q1091" s="5"/>
      <c r="R1091" s="5"/>
      <c r="S1091" s="5"/>
      <c r="T1091" s="5"/>
      <c r="U1091" s="5"/>
      <c r="V1091" s="5"/>
      <c r="W1091" s="5"/>
      <c r="X1091" s="5"/>
      <c r="Y1091" s="5"/>
      <c r="Z1091" s="5"/>
      <c r="AA1091" s="5"/>
      <c r="AB1091" s="5"/>
      <c r="AC1091" s="5"/>
      <c r="AD1091" s="5"/>
      <c r="AE1091" s="5"/>
    </row>
    <row r="1092" spans="1:31" ht="21" customHeight="1">
      <c r="A1092" s="5" t="s">
        <v>14675</v>
      </c>
      <c r="B1092" s="5" t="s">
        <v>5146</v>
      </c>
      <c r="C1092" s="5" t="s">
        <v>41</v>
      </c>
      <c r="D1092" s="5" t="s">
        <v>94</v>
      </c>
      <c r="E1092" s="5" t="s">
        <v>45</v>
      </c>
      <c r="F1092" s="7">
        <v>12</v>
      </c>
      <c r="G1092" s="7">
        <v>30</v>
      </c>
      <c r="H1092" s="5" t="s">
        <v>1868</v>
      </c>
      <c r="I1092" s="5" t="s">
        <v>66</v>
      </c>
      <c r="J1092" s="5" t="s">
        <v>3933</v>
      </c>
      <c r="K1092" s="5" t="s">
        <v>5153</v>
      </c>
      <c r="L1092" s="5" t="s">
        <v>14678</v>
      </c>
      <c r="M1092" s="5" t="s">
        <v>53</v>
      </c>
      <c r="N1092" s="5" t="s">
        <v>55</v>
      </c>
      <c r="O1092" s="5" t="b">
        <f t="shared" ca="1" si="0"/>
        <v>1</v>
      </c>
      <c r="P1092" s="5" t="b">
        <f t="shared" ref="P1092:P1094" ca="1" si="110">IFERROR(__xludf.DUMMYFUNCTION("REGEXMATCH(L1092,""(?i)Java"")"),TRUE)</f>
        <v>1</v>
      </c>
      <c r="Q1092" s="5"/>
      <c r="R1092" s="5"/>
      <c r="S1092" s="5"/>
      <c r="T1092" s="5"/>
      <c r="U1092" s="5"/>
      <c r="V1092" s="5"/>
      <c r="W1092" s="5"/>
      <c r="X1092" s="5"/>
      <c r="Y1092" s="5"/>
      <c r="Z1092" s="5"/>
      <c r="AA1092" s="5"/>
      <c r="AB1092" s="5"/>
      <c r="AC1092" s="5"/>
      <c r="AD1092" s="5"/>
      <c r="AE1092" s="5"/>
    </row>
    <row r="1093" spans="1:31" ht="21" customHeight="1">
      <c r="A1093" s="5" t="s">
        <v>396</v>
      </c>
      <c r="B1093" s="5" t="s">
        <v>7525</v>
      </c>
      <c r="C1093" s="5" t="s">
        <v>41</v>
      </c>
      <c r="D1093" s="5" t="s">
        <v>94</v>
      </c>
      <c r="E1093" s="5" t="s">
        <v>45</v>
      </c>
      <c r="F1093" s="7">
        <v>12</v>
      </c>
      <c r="G1093" s="7">
        <v>20</v>
      </c>
      <c r="H1093" s="5" t="s">
        <v>201</v>
      </c>
      <c r="I1093" s="5" t="s">
        <v>108</v>
      </c>
      <c r="J1093" s="5" t="s">
        <v>57</v>
      </c>
      <c r="K1093" s="5" t="s">
        <v>14685</v>
      </c>
      <c r="L1093" s="5" t="s">
        <v>14686</v>
      </c>
      <c r="M1093" s="5" t="s">
        <v>53</v>
      </c>
      <c r="N1093" s="5" t="s">
        <v>55</v>
      </c>
      <c r="O1093" s="5" t="b">
        <f t="shared" ca="1" si="0"/>
        <v>1</v>
      </c>
      <c r="P1093" s="5" t="b">
        <f t="shared" ca="1" si="110"/>
        <v>1</v>
      </c>
      <c r="Q1093" s="5"/>
      <c r="R1093" s="5"/>
      <c r="S1093" s="5"/>
      <c r="T1093" s="5"/>
      <c r="U1093" s="5"/>
      <c r="V1093" s="5"/>
      <c r="W1093" s="5"/>
      <c r="X1093" s="5"/>
      <c r="Y1093" s="5"/>
      <c r="Z1093" s="5"/>
      <c r="AA1093" s="5"/>
      <c r="AB1093" s="5"/>
      <c r="AC1093" s="5"/>
      <c r="AD1093" s="5"/>
      <c r="AE1093" s="5"/>
    </row>
    <row r="1094" spans="1:31" ht="21" customHeight="1">
      <c r="A1094" s="5" t="s">
        <v>14031</v>
      </c>
      <c r="B1094" s="5" t="s">
        <v>14032</v>
      </c>
      <c r="C1094" s="5" t="s">
        <v>41</v>
      </c>
      <c r="D1094" s="5" t="s">
        <v>94</v>
      </c>
      <c r="E1094" s="5" t="s">
        <v>45</v>
      </c>
      <c r="F1094" s="7">
        <v>12</v>
      </c>
      <c r="G1094" s="7">
        <v>25</v>
      </c>
      <c r="H1094" s="5" t="s">
        <v>3306</v>
      </c>
      <c r="I1094" s="5" t="s">
        <v>108</v>
      </c>
      <c r="J1094" s="5" t="s">
        <v>81</v>
      </c>
      <c r="K1094" s="5" t="s">
        <v>14033</v>
      </c>
      <c r="L1094" s="5" t="s">
        <v>14034</v>
      </c>
      <c r="M1094" s="5" t="s">
        <v>53</v>
      </c>
      <c r="N1094" s="5" t="s">
        <v>55</v>
      </c>
      <c r="O1094" s="5" t="b">
        <f t="shared" ca="1" si="0"/>
        <v>1</v>
      </c>
      <c r="P1094" s="5" t="b">
        <f t="shared" ca="1" si="110"/>
        <v>1</v>
      </c>
      <c r="Q1094" s="5"/>
      <c r="R1094" s="5"/>
      <c r="S1094" s="5"/>
      <c r="T1094" s="5"/>
      <c r="U1094" s="5"/>
      <c r="V1094" s="5"/>
      <c r="W1094" s="5"/>
      <c r="X1094" s="5"/>
      <c r="Y1094" s="5"/>
      <c r="Z1094" s="5"/>
      <c r="AA1094" s="5"/>
      <c r="AB1094" s="5"/>
      <c r="AC1094" s="5"/>
      <c r="AD1094" s="5"/>
      <c r="AE1094" s="5"/>
    </row>
    <row r="1095" spans="1:31" ht="21" customHeight="1">
      <c r="A1095" s="5" t="s">
        <v>277</v>
      </c>
      <c r="B1095" s="5" t="s">
        <v>10709</v>
      </c>
      <c r="C1095" s="5" t="s">
        <v>41</v>
      </c>
      <c r="D1095" s="5" t="s">
        <v>94</v>
      </c>
      <c r="E1095" s="5" t="s">
        <v>45</v>
      </c>
      <c r="F1095" s="7">
        <v>12</v>
      </c>
      <c r="G1095" s="7">
        <v>20</v>
      </c>
      <c r="H1095" s="5" t="s">
        <v>201</v>
      </c>
      <c r="I1095" s="5" t="s">
        <v>66</v>
      </c>
      <c r="J1095" s="5" t="s">
        <v>907</v>
      </c>
      <c r="K1095" s="5" t="s">
        <v>14137</v>
      </c>
      <c r="L1095" s="5" t="s">
        <v>14697</v>
      </c>
      <c r="M1095" s="5" t="s">
        <v>53</v>
      </c>
      <c r="N1095" s="5" t="s">
        <v>55</v>
      </c>
      <c r="O1095" s="5" t="b">
        <f t="shared" ca="1" si="0"/>
        <v>1</v>
      </c>
      <c r="P1095" s="5"/>
      <c r="Q1095" s="5"/>
      <c r="R1095" s="5"/>
      <c r="S1095" s="5"/>
      <c r="T1095" s="5"/>
      <c r="U1095" s="5"/>
      <c r="V1095" s="5"/>
      <c r="W1095" s="5"/>
      <c r="X1095" s="5"/>
      <c r="Y1095" s="5"/>
      <c r="Z1095" s="5"/>
      <c r="AA1095" s="5"/>
      <c r="AB1095" s="5"/>
      <c r="AC1095" s="5"/>
      <c r="AD1095" s="5"/>
      <c r="AE1095" s="5"/>
    </row>
    <row r="1096" spans="1:31" ht="21" customHeight="1">
      <c r="A1096" s="5" t="s">
        <v>7050</v>
      </c>
      <c r="B1096" s="5" t="s">
        <v>14144</v>
      </c>
      <c r="C1096" s="5" t="s">
        <v>41</v>
      </c>
      <c r="D1096" s="5" t="s">
        <v>94</v>
      </c>
      <c r="E1096" s="5" t="s">
        <v>45</v>
      </c>
      <c r="F1096" s="7">
        <v>12</v>
      </c>
      <c r="G1096" s="7">
        <v>16</v>
      </c>
      <c r="H1096" s="5" t="s">
        <v>232</v>
      </c>
      <c r="I1096" s="5" t="s">
        <v>108</v>
      </c>
      <c r="J1096" s="5" t="s">
        <v>134</v>
      </c>
      <c r="K1096" s="5" t="s">
        <v>14145</v>
      </c>
      <c r="L1096" s="5" t="s">
        <v>14148</v>
      </c>
      <c r="M1096" s="5" t="s">
        <v>53</v>
      </c>
      <c r="N1096" s="5" t="s">
        <v>55</v>
      </c>
      <c r="O1096" s="5" t="b">
        <f t="shared" ca="1" si="0"/>
        <v>1</v>
      </c>
      <c r="P1096" s="5"/>
      <c r="Q1096" s="5"/>
      <c r="R1096" s="5"/>
      <c r="S1096" s="5"/>
      <c r="T1096" s="5"/>
      <c r="U1096" s="5"/>
      <c r="V1096" s="5"/>
      <c r="W1096" s="5"/>
      <c r="X1096" s="5"/>
      <c r="Y1096" s="5"/>
      <c r="Z1096" s="5"/>
      <c r="AA1096" s="5"/>
      <c r="AB1096" s="5"/>
      <c r="AC1096" s="5"/>
      <c r="AD1096" s="5"/>
      <c r="AE1096" s="5"/>
    </row>
    <row r="1097" spans="1:31" ht="21" customHeight="1">
      <c r="A1097" s="5" t="s">
        <v>7050</v>
      </c>
      <c r="B1097" s="5" t="s">
        <v>14703</v>
      </c>
      <c r="C1097" s="5" t="s">
        <v>41</v>
      </c>
      <c r="D1097" s="5" t="s">
        <v>94</v>
      </c>
      <c r="E1097" s="5" t="s">
        <v>29</v>
      </c>
      <c r="F1097" s="7">
        <v>12</v>
      </c>
      <c r="G1097" s="7">
        <v>20</v>
      </c>
      <c r="H1097" s="5" t="s">
        <v>201</v>
      </c>
      <c r="I1097" s="5" t="s">
        <v>66</v>
      </c>
      <c r="J1097" s="5" t="s">
        <v>48</v>
      </c>
      <c r="K1097" s="5" t="s">
        <v>14706</v>
      </c>
      <c r="L1097" s="5" t="s">
        <v>14708</v>
      </c>
      <c r="M1097" s="5" t="s">
        <v>37</v>
      </c>
      <c r="N1097" s="5" t="s">
        <v>55</v>
      </c>
      <c r="O1097" s="5" t="b">
        <f t="shared" ca="1" si="0"/>
        <v>1</v>
      </c>
      <c r="P1097" s="5"/>
      <c r="Q1097" s="5"/>
      <c r="R1097" s="5"/>
      <c r="S1097" s="5"/>
      <c r="T1097" s="5"/>
      <c r="U1097" s="5"/>
      <c r="V1097" s="5"/>
      <c r="W1097" s="5"/>
      <c r="X1097" s="5"/>
      <c r="Y1097" s="5"/>
      <c r="Z1097" s="5"/>
      <c r="AA1097" s="5"/>
      <c r="AB1097" s="5"/>
      <c r="AC1097" s="5"/>
      <c r="AD1097" s="5"/>
      <c r="AE1097" s="5"/>
    </row>
    <row r="1098" spans="1:31" ht="21" customHeight="1">
      <c r="A1098" s="5" t="s">
        <v>14018</v>
      </c>
      <c r="B1098" s="5" t="s">
        <v>1786</v>
      </c>
      <c r="C1098" s="5" t="s">
        <v>41</v>
      </c>
      <c r="D1098" s="5" t="s">
        <v>94</v>
      </c>
      <c r="E1098" s="5" t="s">
        <v>29</v>
      </c>
      <c r="F1098" s="7">
        <v>12</v>
      </c>
      <c r="G1098" s="7">
        <v>15</v>
      </c>
      <c r="H1098" s="5" t="s">
        <v>1136</v>
      </c>
      <c r="I1098" s="5" t="s">
        <v>108</v>
      </c>
      <c r="J1098" s="5" t="s">
        <v>48</v>
      </c>
      <c r="K1098" s="5" t="s">
        <v>6422</v>
      </c>
      <c r="L1098" s="5" t="s">
        <v>14019</v>
      </c>
      <c r="M1098" s="5" t="s">
        <v>42</v>
      </c>
      <c r="N1098" s="5" t="s">
        <v>38</v>
      </c>
      <c r="O1098" s="5" t="b">
        <f t="shared" ca="1" si="0"/>
        <v>1</v>
      </c>
      <c r="P1098" s="5" t="b">
        <f ca="1">IFERROR(__xludf.DUMMYFUNCTION("REGEXMATCH(L1098,""(?i)Java"")"),TRUE)</f>
        <v>1</v>
      </c>
      <c r="Q1098" s="5"/>
      <c r="R1098" s="5"/>
      <c r="S1098" s="5"/>
      <c r="T1098" s="5"/>
      <c r="U1098" s="5"/>
      <c r="V1098" s="5"/>
      <c r="W1098" s="5"/>
      <c r="X1098" s="5"/>
      <c r="Y1098" s="5"/>
      <c r="Z1098" s="5"/>
      <c r="AA1098" s="5"/>
      <c r="AB1098" s="5"/>
      <c r="AC1098" s="5"/>
      <c r="AD1098" s="5"/>
      <c r="AE1098" s="5"/>
    </row>
    <row r="1099" spans="1:31" ht="21" customHeight="1">
      <c r="A1099" s="5" t="s">
        <v>12201</v>
      </c>
      <c r="B1099" s="5" t="s">
        <v>14716</v>
      </c>
      <c r="C1099" s="5" t="s">
        <v>41</v>
      </c>
      <c r="D1099" s="5" t="s">
        <v>94</v>
      </c>
      <c r="E1099" s="5" t="s">
        <v>45</v>
      </c>
      <c r="F1099" s="7">
        <v>12</v>
      </c>
      <c r="G1099" s="7">
        <v>18</v>
      </c>
      <c r="H1099" s="5" t="s">
        <v>510</v>
      </c>
      <c r="I1099" s="5" t="s">
        <v>66</v>
      </c>
      <c r="J1099" s="5" t="s">
        <v>117</v>
      </c>
      <c r="K1099" s="5" t="s">
        <v>14720</v>
      </c>
      <c r="L1099" s="5" t="s">
        <v>14721</v>
      </c>
      <c r="M1099" s="5" t="s">
        <v>37</v>
      </c>
      <c r="N1099" s="5" t="s">
        <v>55</v>
      </c>
      <c r="O1099" s="5" t="b">
        <f t="shared" ca="1" si="0"/>
        <v>1</v>
      </c>
      <c r="P1099" s="5"/>
      <c r="Q1099" s="5"/>
      <c r="R1099" s="5"/>
      <c r="S1099" s="5"/>
      <c r="T1099" s="5"/>
      <c r="U1099" s="5"/>
      <c r="V1099" s="5"/>
      <c r="W1099" s="5"/>
      <c r="X1099" s="5"/>
      <c r="Y1099" s="5"/>
      <c r="Z1099" s="5"/>
      <c r="AA1099" s="5"/>
      <c r="AB1099" s="5"/>
      <c r="AC1099" s="5"/>
      <c r="AD1099" s="5"/>
      <c r="AE1099" s="5"/>
    </row>
    <row r="1100" spans="1:31" ht="21" customHeight="1">
      <c r="A1100" s="5" t="s">
        <v>10279</v>
      </c>
      <c r="B1100" s="5" t="s">
        <v>14235</v>
      </c>
      <c r="C1100" s="5" t="s">
        <v>41</v>
      </c>
      <c r="D1100" s="5" t="s">
        <v>94</v>
      </c>
      <c r="E1100" s="5" t="s">
        <v>45</v>
      </c>
      <c r="F1100" s="7">
        <v>12</v>
      </c>
      <c r="G1100" s="7">
        <v>17</v>
      </c>
      <c r="H1100" s="5" t="s">
        <v>941</v>
      </c>
      <c r="I1100" s="5" t="s">
        <v>108</v>
      </c>
      <c r="J1100" s="5" t="s">
        <v>110</v>
      </c>
      <c r="K1100" s="5" t="s">
        <v>14724</v>
      </c>
      <c r="L1100" s="5" t="s">
        <v>14725</v>
      </c>
      <c r="M1100" s="5" t="s">
        <v>53</v>
      </c>
      <c r="N1100" s="5" t="s">
        <v>55</v>
      </c>
      <c r="O1100" s="5" t="b">
        <f t="shared" ca="1" si="0"/>
        <v>1</v>
      </c>
      <c r="P1100" s="5"/>
      <c r="Q1100" s="5"/>
      <c r="R1100" s="5"/>
      <c r="S1100" s="5"/>
      <c r="T1100" s="5"/>
      <c r="U1100" s="5"/>
      <c r="V1100" s="5"/>
      <c r="W1100" s="5"/>
      <c r="X1100" s="5"/>
      <c r="Y1100" s="5"/>
      <c r="Z1100" s="5"/>
      <c r="AA1100" s="5"/>
      <c r="AB1100" s="5"/>
      <c r="AC1100" s="5"/>
      <c r="AD1100" s="5"/>
      <c r="AE1100" s="5"/>
    </row>
    <row r="1101" spans="1:31" ht="21" customHeight="1">
      <c r="A1101" s="5" t="s">
        <v>277</v>
      </c>
      <c r="B1101" s="5" t="s">
        <v>14729</v>
      </c>
      <c r="C1101" s="5" t="s">
        <v>41</v>
      </c>
      <c r="D1101" s="5" t="s">
        <v>94</v>
      </c>
      <c r="E1101" s="5" t="s">
        <v>29</v>
      </c>
      <c r="F1101" s="7">
        <v>12</v>
      </c>
      <c r="G1101" s="7">
        <v>18</v>
      </c>
      <c r="H1101" s="5" t="s">
        <v>510</v>
      </c>
      <c r="I1101" s="5" t="s">
        <v>108</v>
      </c>
      <c r="J1101" s="5" t="s">
        <v>2760</v>
      </c>
      <c r="K1101" s="5" t="s">
        <v>14732</v>
      </c>
      <c r="L1101" s="5" t="s">
        <v>14733</v>
      </c>
      <c r="M1101" s="5" t="s">
        <v>53</v>
      </c>
      <c r="N1101" s="5" t="s">
        <v>55</v>
      </c>
      <c r="O1101" s="5" t="b">
        <f t="shared" ca="1" si="0"/>
        <v>1</v>
      </c>
      <c r="P1101" s="5"/>
      <c r="Q1101" s="5"/>
      <c r="R1101" s="5"/>
      <c r="S1101" s="5"/>
      <c r="T1101" s="5"/>
      <c r="U1101" s="5"/>
      <c r="V1101" s="5"/>
      <c r="W1101" s="5"/>
      <c r="X1101" s="5"/>
      <c r="Y1101" s="5"/>
      <c r="Z1101" s="5"/>
      <c r="AA1101" s="5"/>
      <c r="AB1101" s="5"/>
      <c r="AC1101" s="5"/>
      <c r="AD1101" s="5"/>
      <c r="AE1101" s="5"/>
    </row>
    <row r="1102" spans="1:31" ht="21" customHeight="1">
      <c r="A1102" s="5" t="s">
        <v>14154</v>
      </c>
      <c r="B1102" s="5" t="s">
        <v>14155</v>
      </c>
      <c r="C1102" s="5" t="s">
        <v>41</v>
      </c>
      <c r="D1102" s="5" t="s">
        <v>94</v>
      </c>
      <c r="E1102" s="5" t="s">
        <v>29</v>
      </c>
      <c r="F1102" s="7">
        <v>12</v>
      </c>
      <c r="G1102" s="7">
        <v>20</v>
      </c>
      <c r="H1102" s="5" t="s">
        <v>201</v>
      </c>
      <c r="I1102" s="5" t="s">
        <v>108</v>
      </c>
      <c r="J1102" s="5" t="s">
        <v>999</v>
      </c>
      <c r="K1102" s="5" t="s">
        <v>14156</v>
      </c>
      <c r="L1102" s="5" t="s">
        <v>14157</v>
      </c>
      <c r="M1102" s="5" t="s">
        <v>53</v>
      </c>
      <c r="N1102" s="5" t="s">
        <v>55</v>
      </c>
      <c r="O1102" s="5" t="b">
        <f t="shared" ca="1" si="0"/>
        <v>1</v>
      </c>
      <c r="P1102" s="5" t="b">
        <f ca="1">IFERROR(__xludf.DUMMYFUNCTION("REGEXMATCH(L1102,""(?i)Java"")"),TRUE)</f>
        <v>1</v>
      </c>
      <c r="Q1102" s="5"/>
      <c r="R1102" s="5"/>
      <c r="S1102" s="5"/>
      <c r="T1102" s="5"/>
      <c r="U1102" s="5"/>
      <c r="V1102" s="5"/>
      <c r="W1102" s="5"/>
      <c r="X1102" s="5"/>
      <c r="Y1102" s="5"/>
      <c r="Z1102" s="5"/>
      <c r="AA1102" s="5"/>
      <c r="AB1102" s="5"/>
      <c r="AC1102" s="5"/>
      <c r="AD1102" s="5"/>
      <c r="AE1102" s="5"/>
    </row>
    <row r="1103" spans="1:31" ht="21" customHeight="1">
      <c r="A1103" s="5" t="s">
        <v>10562</v>
      </c>
      <c r="B1103" s="5" t="s">
        <v>9740</v>
      </c>
      <c r="C1103" s="5" t="s">
        <v>41</v>
      </c>
      <c r="D1103" s="5" t="s">
        <v>94</v>
      </c>
      <c r="E1103" s="5" t="s">
        <v>45</v>
      </c>
      <c r="F1103" s="7">
        <v>12</v>
      </c>
      <c r="G1103" s="7">
        <v>20</v>
      </c>
      <c r="H1103" s="5" t="s">
        <v>201</v>
      </c>
      <c r="I1103" s="5" t="s">
        <v>108</v>
      </c>
      <c r="J1103" s="5" t="s">
        <v>1953</v>
      </c>
      <c r="K1103" s="5" t="s">
        <v>14741</v>
      </c>
      <c r="L1103" s="5" t="s">
        <v>14743</v>
      </c>
      <c r="M1103" s="5" t="s">
        <v>37</v>
      </c>
      <c r="N1103" s="5" t="s">
        <v>55</v>
      </c>
      <c r="O1103" s="5" t="b">
        <f t="shared" ca="1" si="0"/>
        <v>1</v>
      </c>
      <c r="P1103" s="5"/>
      <c r="Q1103" s="5"/>
      <c r="R1103" s="5"/>
      <c r="S1103" s="5"/>
      <c r="T1103" s="5"/>
      <c r="U1103" s="5"/>
      <c r="V1103" s="5"/>
      <c r="W1103" s="5"/>
      <c r="X1103" s="5"/>
      <c r="Y1103" s="5"/>
      <c r="Z1103" s="5"/>
      <c r="AA1103" s="5"/>
      <c r="AB1103" s="5"/>
      <c r="AC1103" s="5"/>
      <c r="AD1103" s="5"/>
      <c r="AE1103" s="5"/>
    </row>
    <row r="1104" spans="1:31" ht="21" customHeight="1">
      <c r="A1104" s="5" t="s">
        <v>396</v>
      </c>
      <c r="B1104" s="5" t="s">
        <v>14235</v>
      </c>
      <c r="C1104" s="5" t="s">
        <v>41</v>
      </c>
      <c r="D1104" s="5" t="s">
        <v>94</v>
      </c>
      <c r="E1104" s="5" t="s">
        <v>45</v>
      </c>
      <c r="F1104" s="7">
        <v>12</v>
      </c>
      <c r="G1104" s="7">
        <v>16</v>
      </c>
      <c r="H1104" s="5" t="s">
        <v>232</v>
      </c>
      <c r="I1104" s="5" t="s">
        <v>108</v>
      </c>
      <c r="J1104" s="5" t="s">
        <v>110</v>
      </c>
      <c r="K1104" s="5" t="s">
        <v>14236</v>
      </c>
      <c r="L1104" s="5" t="s">
        <v>14238</v>
      </c>
      <c r="M1104" s="5" t="s">
        <v>53</v>
      </c>
      <c r="N1104" s="5" t="s">
        <v>55</v>
      </c>
      <c r="O1104" s="5" t="b">
        <f t="shared" ca="1" si="0"/>
        <v>1</v>
      </c>
      <c r="P1104" s="5" t="b">
        <f t="shared" ref="P1104:P1105" ca="1" si="111">IFERROR(__xludf.DUMMYFUNCTION("REGEXMATCH(L1104,""(?i)Java"")"),TRUE)</f>
        <v>1</v>
      </c>
      <c r="Q1104" s="5"/>
      <c r="R1104" s="5"/>
      <c r="S1104" s="5"/>
      <c r="T1104" s="5"/>
      <c r="U1104" s="5"/>
      <c r="V1104" s="5"/>
      <c r="W1104" s="5"/>
      <c r="X1104" s="5"/>
      <c r="Y1104" s="5"/>
      <c r="Z1104" s="5"/>
      <c r="AA1104" s="5"/>
      <c r="AB1104" s="5"/>
      <c r="AC1104" s="5"/>
      <c r="AD1104" s="5"/>
      <c r="AE1104" s="5"/>
    </row>
    <row r="1105" spans="1:31" ht="21" customHeight="1">
      <c r="A1105" s="5" t="s">
        <v>14253</v>
      </c>
      <c r="B1105" s="5" t="s">
        <v>5896</v>
      </c>
      <c r="C1105" s="5" t="s">
        <v>41</v>
      </c>
      <c r="D1105" s="5" t="s">
        <v>94</v>
      </c>
      <c r="E1105" s="5" t="s">
        <v>29</v>
      </c>
      <c r="F1105" s="7">
        <v>12</v>
      </c>
      <c r="G1105" s="7">
        <v>17</v>
      </c>
      <c r="H1105" s="5" t="s">
        <v>941</v>
      </c>
      <c r="I1105" s="5" t="s">
        <v>66</v>
      </c>
      <c r="J1105" s="5" t="s">
        <v>57</v>
      </c>
      <c r="K1105" s="5" t="s">
        <v>14254</v>
      </c>
      <c r="L1105" s="5" t="s">
        <v>14255</v>
      </c>
      <c r="M1105" s="5" t="s">
        <v>53</v>
      </c>
      <c r="N1105" s="5" t="s">
        <v>55</v>
      </c>
      <c r="O1105" s="5" t="b">
        <f t="shared" ca="1" si="0"/>
        <v>1</v>
      </c>
      <c r="P1105" s="5" t="b">
        <f t="shared" ca="1" si="111"/>
        <v>1</v>
      </c>
      <c r="Q1105" s="5"/>
      <c r="R1105" s="5"/>
      <c r="S1105" s="5"/>
      <c r="T1105" s="5"/>
      <c r="U1105" s="5"/>
      <c r="V1105" s="5"/>
      <c r="W1105" s="5"/>
      <c r="X1105" s="5"/>
      <c r="Y1105" s="5"/>
      <c r="Z1105" s="5"/>
      <c r="AA1105" s="5"/>
      <c r="AB1105" s="5"/>
      <c r="AC1105" s="5"/>
      <c r="AD1105" s="5"/>
      <c r="AE1105" s="5"/>
    </row>
    <row r="1106" spans="1:31" ht="21" customHeight="1">
      <c r="A1106" s="5" t="s">
        <v>14103</v>
      </c>
      <c r="B1106" s="5" t="s">
        <v>1545</v>
      </c>
      <c r="C1106" s="5" t="s">
        <v>41</v>
      </c>
      <c r="D1106" s="5" t="s">
        <v>1546</v>
      </c>
      <c r="E1106" s="5" t="s">
        <v>45</v>
      </c>
      <c r="F1106" s="7">
        <v>12</v>
      </c>
      <c r="G1106" s="7">
        <v>20</v>
      </c>
      <c r="H1106" s="5" t="s">
        <v>201</v>
      </c>
      <c r="I1106" s="9" t="s">
        <v>24</v>
      </c>
      <c r="J1106" s="5" t="s">
        <v>57</v>
      </c>
      <c r="K1106" s="5" t="s">
        <v>14104</v>
      </c>
      <c r="L1106" s="5" t="s">
        <v>14105</v>
      </c>
      <c r="M1106" s="5" t="s">
        <v>37</v>
      </c>
      <c r="N1106" s="5" t="s">
        <v>1117</v>
      </c>
      <c r="O1106" s="5" t="b">
        <f t="shared" ca="1" si="0"/>
        <v>1</v>
      </c>
      <c r="P1106" s="5"/>
      <c r="Q1106" s="5"/>
      <c r="R1106" s="5"/>
      <c r="S1106" s="5"/>
      <c r="T1106" s="5"/>
      <c r="U1106" s="5"/>
      <c r="V1106" s="5"/>
      <c r="W1106" s="5"/>
      <c r="X1106" s="5"/>
      <c r="Y1106" s="5"/>
      <c r="Z1106" s="5"/>
      <c r="AA1106" s="5"/>
      <c r="AB1106" s="5"/>
      <c r="AC1106" s="5"/>
      <c r="AD1106" s="5"/>
      <c r="AE1106" s="5"/>
    </row>
    <row r="1107" spans="1:31" ht="21" customHeight="1">
      <c r="A1107" s="5" t="s">
        <v>14767</v>
      </c>
      <c r="B1107" s="5" t="s">
        <v>6237</v>
      </c>
      <c r="C1107" s="5" t="s">
        <v>41</v>
      </c>
      <c r="D1107" s="12" t="s">
        <v>47</v>
      </c>
      <c r="E1107" s="5" t="s">
        <v>45</v>
      </c>
      <c r="F1107" s="7">
        <v>12</v>
      </c>
      <c r="G1107" s="7">
        <v>17</v>
      </c>
      <c r="H1107" s="5" t="s">
        <v>941</v>
      </c>
      <c r="I1107" s="5" t="s">
        <v>108</v>
      </c>
      <c r="J1107" s="5" t="s">
        <v>117</v>
      </c>
      <c r="K1107" s="5" t="s">
        <v>14768</v>
      </c>
      <c r="L1107" s="5" t="s">
        <v>14771</v>
      </c>
      <c r="M1107" s="5" t="s">
        <v>167</v>
      </c>
      <c r="N1107" s="5" t="s">
        <v>237</v>
      </c>
      <c r="O1107" s="5" t="b">
        <f t="shared" ca="1" si="0"/>
        <v>1</v>
      </c>
      <c r="P1107" s="5"/>
      <c r="Q1107" s="5"/>
      <c r="R1107" s="5"/>
      <c r="S1107" s="5"/>
      <c r="T1107" s="5"/>
      <c r="U1107" s="5"/>
      <c r="V1107" s="5"/>
      <c r="W1107" s="5"/>
      <c r="X1107" s="5"/>
      <c r="Y1107" s="5"/>
      <c r="Z1107" s="5"/>
      <c r="AA1107" s="5"/>
      <c r="AB1107" s="5"/>
      <c r="AC1107" s="5"/>
      <c r="AD1107" s="5"/>
      <c r="AE1107" s="5"/>
    </row>
    <row r="1108" spans="1:31" ht="21" customHeight="1">
      <c r="A1108" s="5" t="s">
        <v>7050</v>
      </c>
      <c r="B1108" s="5" t="s">
        <v>8294</v>
      </c>
      <c r="C1108" s="5" t="s">
        <v>41</v>
      </c>
      <c r="D1108" s="12" t="s">
        <v>47</v>
      </c>
      <c r="E1108" s="5" t="s">
        <v>45</v>
      </c>
      <c r="F1108" s="7">
        <v>12</v>
      </c>
      <c r="G1108" s="7">
        <v>16</v>
      </c>
      <c r="H1108" s="5" t="s">
        <v>232</v>
      </c>
      <c r="I1108" s="5" t="s">
        <v>108</v>
      </c>
      <c r="J1108" s="5" t="s">
        <v>2426</v>
      </c>
      <c r="K1108" s="5" t="s">
        <v>14780</v>
      </c>
      <c r="L1108" s="5" t="s">
        <v>14781</v>
      </c>
      <c r="M1108" s="5" t="s">
        <v>53</v>
      </c>
      <c r="N1108" s="5" t="s">
        <v>55</v>
      </c>
      <c r="O1108" s="5" t="b">
        <f t="shared" ca="1" si="0"/>
        <v>1</v>
      </c>
      <c r="P1108" s="5"/>
      <c r="Q1108" s="5"/>
      <c r="R1108" s="5"/>
      <c r="S1108" s="5"/>
      <c r="T1108" s="5"/>
      <c r="U1108" s="5"/>
      <c r="V1108" s="5"/>
      <c r="W1108" s="5"/>
      <c r="X1108" s="5"/>
      <c r="Y1108" s="5"/>
      <c r="Z1108" s="5"/>
      <c r="AA1108" s="5"/>
      <c r="AB1108" s="5"/>
      <c r="AC1108" s="5"/>
      <c r="AD1108" s="5"/>
      <c r="AE1108" s="5"/>
    </row>
    <row r="1109" spans="1:31" ht="21" customHeight="1">
      <c r="A1109" s="5" t="s">
        <v>11988</v>
      </c>
      <c r="B1109" s="5" t="s">
        <v>14786</v>
      </c>
      <c r="C1109" s="5" t="s">
        <v>41</v>
      </c>
      <c r="D1109" s="12" t="s">
        <v>47</v>
      </c>
      <c r="E1109" s="5" t="s">
        <v>45</v>
      </c>
      <c r="F1109" s="7">
        <v>12</v>
      </c>
      <c r="G1109" s="7">
        <v>16</v>
      </c>
      <c r="H1109" s="5" t="s">
        <v>232</v>
      </c>
      <c r="I1109" s="9" t="s">
        <v>24</v>
      </c>
      <c r="J1109" s="5" t="s">
        <v>57</v>
      </c>
      <c r="K1109" s="5" t="s">
        <v>8548</v>
      </c>
      <c r="L1109" s="5" t="s">
        <v>14789</v>
      </c>
      <c r="M1109" s="5" t="s">
        <v>53</v>
      </c>
      <c r="N1109" s="5" t="s">
        <v>55</v>
      </c>
      <c r="O1109" s="5" t="b">
        <f t="shared" ca="1" si="0"/>
        <v>1</v>
      </c>
      <c r="P1109" s="5"/>
      <c r="Q1109" s="5"/>
      <c r="R1109" s="5"/>
      <c r="S1109" s="5"/>
      <c r="T1109" s="5"/>
      <c r="U1109" s="5"/>
      <c r="V1109" s="5"/>
      <c r="W1109" s="5"/>
      <c r="X1109" s="5"/>
      <c r="Y1109" s="5"/>
      <c r="Z1109" s="5"/>
      <c r="AA1109" s="5"/>
      <c r="AB1109" s="5"/>
      <c r="AC1109" s="5"/>
      <c r="AD1109" s="5"/>
      <c r="AE1109" s="5"/>
    </row>
    <row r="1110" spans="1:31" ht="21" customHeight="1">
      <c r="A1110" s="5" t="s">
        <v>7050</v>
      </c>
      <c r="B1110" s="5" t="s">
        <v>14792</v>
      </c>
      <c r="C1110" s="5" t="s">
        <v>41</v>
      </c>
      <c r="D1110" s="12" t="s">
        <v>47</v>
      </c>
      <c r="E1110" s="5" t="s">
        <v>45</v>
      </c>
      <c r="F1110" s="7">
        <v>12</v>
      </c>
      <c r="G1110" s="7">
        <v>20</v>
      </c>
      <c r="H1110" s="5" t="s">
        <v>201</v>
      </c>
      <c r="I1110" s="5" t="s">
        <v>31</v>
      </c>
      <c r="J1110" s="5" t="s">
        <v>145</v>
      </c>
      <c r="K1110" s="5" t="s">
        <v>14793</v>
      </c>
      <c r="L1110" s="5" t="s">
        <v>14794</v>
      </c>
      <c r="M1110" s="5" t="s">
        <v>37</v>
      </c>
      <c r="N1110" s="5" t="s">
        <v>44</v>
      </c>
      <c r="O1110" s="5" t="b">
        <f t="shared" ca="1" si="0"/>
        <v>1</v>
      </c>
      <c r="P1110" s="5"/>
      <c r="Q1110" s="5"/>
      <c r="R1110" s="5"/>
      <c r="S1110" s="5"/>
      <c r="T1110" s="5"/>
      <c r="U1110" s="5"/>
      <c r="V1110" s="5"/>
      <c r="W1110" s="5"/>
      <c r="X1110" s="5"/>
      <c r="Y1110" s="5"/>
      <c r="Z1110" s="5"/>
      <c r="AA1110" s="5"/>
      <c r="AB1110" s="5"/>
      <c r="AC1110" s="5"/>
      <c r="AD1110" s="5"/>
      <c r="AE1110" s="5"/>
    </row>
    <row r="1111" spans="1:31" ht="21" customHeight="1">
      <c r="A1111" s="5" t="s">
        <v>1531</v>
      </c>
      <c r="B1111" s="5" t="s">
        <v>7490</v>
      </c>
      <c r="C1111" s="5" t="s">
        <v>41</v>
      </c>
      <c r="D1111" s="12" t="s">
        <v>47</v>
      </c>
      <c r="E1111" s="5" t="s">
        <v>29</v>
      </c>
      <c r="F1111" s="7">
        <v>12</v>
      </c>
      <c r="G1111" s="7">
        <v>22</v>
      </c>
      <c r="H1111" s="5" t="s">
        <v>4645</v>
      </c>
      <c r="I1111" s="5" t="s">
        <v>108</v>
      </c>
      <c r="J1111" s="5" t="s">
        <v>947</v>
      </c>
      <c r="K1111" s="5" t="s">
        <v>7491</v>
      </c>
      <c r="L1111" s="5" t="s">
        <v>14798</v>
      </c>
      <c r="M1111" s="5" t="s">
        <v>37</v>
      </c>
      <c r="N1111" s="5" t="s">
        <v>55</v>
      </c>
      <c r="O1111" s="5" t="b">
        <f t="shared" ca="1" si="0"/>
        <v>1</v>
      </c>
      <c r="P1111" s="5"/>
      <c r="Q1111" s="5"/>
      <c r="R1111" s="5"/>
      <c r="S1111" s="5"/>
      <c r="T1111" s="5"/>
      <c r="U1111" s="5"/>
      <c r="V1111" s="5"/>
      <c r="W1111" s="5"/>
      <c r="X1111" s="5"/>
      <c r="Y1111" s="5"/>
      <c r="Z1111" s="5"/>
      <c r="AA1111" s="5"/>
      <c r="AB1111" s="5"/>
      <c r="AC1111" s="5"/>
      <c r="AD1111" s="5"/>
      <c r="AE1111" s="5"/>
    </row>
    <row r="1112" spans="1:31" ht="21" customHeight="1">
      <c r="A1112" s="5" t="s">
        <v>10171</v>
      </c>
      <c r="B1112" s="5" t="s">
        <v>1561</v>
      </c>
      <c r="C1112" s="5" t="s">
        <v>170</v>
      </c>
      <c r="D1112" s="5" t="s">
        <v>171</v>
      </c>
      <c r="E1112" s="5" t="s">
        <v>29</v>
      </c>
      <c r="F1112" s="7">
        <v>12</v>
      </c>
      <c r="G1112" s="7">
        <v>20</v>
      </c>
      <c r="H1112" s="5" t="s">
        <v>201</v>
      </c>
      <c r="I1112" s="5" t="s">
        <v>66</v>
      </c>
      <c r="J1112" s="5" t="s">
        <v>68</v>
      </c>
      <c r="K1112" s="5" t="s">
        <v>14804</v>
      </c>
      <c r="L1112" s="5" t="s">
        <v>14805</v>
      </c>
      <c r="M1112" s="5" t="s">
        <v>37</v>
      </c>
      <c r="N1112" s="5" t="s">
        <v>55</v>
      </c>
      <c r="O1112" s="5" t="b">
        <f t="shared" ca="1" si="0"/>
        <v>1</v>
      </c>
      <c r="P1112" s="5"/>
      <c r="Q1112" s="5"/>
      <c r="R1112" s="5"/>
      <c r="S1112" s="5"/>
      <c r="T1112" s="5"/>
      <c r="U1112" s="5"/>
      <c r="V1112" s="5"/>
      <c r="W1112" s="5"/>
      <c r="X1112" s="5"/>
      <c r="Y1112" s="5"/>
      <c r="Z1112" s="5"/>
      <c r="AA1112" s="5"/>
      <c r="AB1112" s="5"/>
      <c r="AC1112" s="5"/>
      <c r="AD1112" s="5"/>
      <c r="AE1112" s="5"/>
    </row>
    <row r="1113" spans="1:31" ht="21" customHeight="1">
      <c r="A1113" s="5" t="s">
        <v>14081</v>
      </c>
      <c r="B1113" s="5" t="s">
        <v>13681</v>
      </c>
      <c r="C1113" s="5" t="s">
        <v>170</v>
      </c>
      <c r="D1113" s="5" t="s">
        <v>435</v>
      </c>
      <c r="E1113" s="5" t="s">
        <v>29</v>
      </c>
      <c r="F1113" s="7">
        <v>12</v>
      </c>
      <c r="G1113" s="7">
        <v>25</v>
      </c>
      <c r="H1113" s="5" t="s">
        <v>3306</v>
      </c>
      <c r="I1113" s="5" t="s">
        <v>125</v>
      </c>
      <c r="J1113" s="5" t="s">
        <v>126</v>
      </c>
      <c r="K1113" s="5" t="s">
        <v>13683</v>
      </c>
      <c r="L1113" s="5" t="s">
        <v>14082</v>
      </c>
      <c r="M1113" s="5" t="s">
        <v>37</v>
      </c>
      <c r="N1113" s="5" t="s">
        <v>55</v>
      </c>
      <c r="O1113" s="5" t="b">
        <f t="shared" ca="1" si="0"/>
        <v>1</v>
      </c>
      <c r="P1113" s="5" t="b">
        <f t="shared" ref="P1113:P1115" ca="1" si="112">IFERROR(__xludf.DUMMYFUNCTION("REGEXMATCH(L1113,""(?i)Java"")"),TRUE)</f>
        <v>1</v>
      </c>
      <c r="Q1113" s="5"/>
      <c r="R1113" s="5"/>
      <c r="S1113" s="5"/>
      <c r="T1113" s="5"/>
      <c r="U1113" s="5"/>
      <c r="V1113" s="5"/>
      <c r="W1113" s="5"/>
      <c r="X1113" s="5"/>
      <c r="Y1113" s="5"/>
      <c r="Z1113" s="5"/>
      <c r="AA1113" s="5"/>
      <c r="AB1113" s="5"/>
      <c r="AC1113" s="5"/>
      <c r="AD1113" s="5"/>
      <c r="AE1113" s="5"/>
    </row>
    <row r="1114" spans="1:31" ht="21" customHeight="1">
      <c r="A1114" s="5" t="s">
        <v>12935</v>
      </c>
      <c r="B1114" s="5" t="s">
        <v>14262</v>
      </c>
      <c r="C1114" s="5" t="s">
        <v>170</v>
      </c>
      <c r="D1114" s="5" t="s">
        <v>1759</v>
      </c>
      <c r="E1114" s="5" t="s">
        <v>29</v>
      </c>
      <c r="F1114" s="7">
        <v>12</v>
      </c>
      <c r="G1114" s="7">
        <v>18</v>
      </c>
      <c r="H1114" s="5" t="s">
        <v>510</v>
      </c>
      <c r="I1114" s="5" t="s">
        <v>66</v>
      </c>
      <c r="J1114" s="5" t="s">
        <v>48</v>
      </c>
      <c r="K1114" s="5" t="s">
        <v>14264</v>
      </c>
      <c r="L1114" s="5" t="s">
        <v>14267</v>
      </c>
      <c r="M1114" s="5" t="s">
        <v>53</v>
      </c>
      <c r="N1114" s="5" t="s">
        <v>55</v>
      </c>
      <c r="O1114" s="5" t="b">
        <f t="shared" ca="1" si="0"/>
        <v>1</v>
      </c>
      <c r="P1114" s="5" t="b">
        <f t="shared" ca="1" si="112"/>
        <v>1</v>
      </c>
      <c r="Q1114" s="5"/>
      <c r="R1114" s="5"/>
      <c r="S1114" s="5"/>
      <c r="T1114" s="5"/>
      <c r="U1114" s="5"/>
      <c r="V1114" s="5"/>
      <c r="W1114" s="5"/>
      <c r="X1114" s="5"/>
      <c r="Y1114" s="5"/>
      <c r="Z1114" s="5"/>
      <c r="AA1114" s="5"/>
      <c r="AB1114" s="5"/>
      <c r="AC1114" s="5"/>
      <c r="AD1114" s="5"/>
      <c r="AE1114" s="5"/>
    </row>
    <row r="1115" spans="1:31" ht="21" customHeight="1">
      <c r="A1115" s="5" t="s">
        <v>3213</v>
      </c>
      <c r="B1115" s="5" t="s">
        <v>14130</v>
      </c>
      <c r="C1115" s="5" t="s">
        <v>170</v>
      </c>
      <c r="D1115" s="5" t="s">
        <v>378</v>
      </c>
      <c r="E1115" s="5" t="s">
        <v>29</v>
      </c>
      <c r="F1115" s="7">
        <v>12</v>
      </c>
      <c r="G1115" s="7">
        <v>22</v>
      </c>
      <c r="H1115" s="5" t="s">
        <v>4645</v>
      </c>
      <c r="I1115" s="5" t="s">
        <v>31</v>
      </c>
      <c r="J1115" s="5" t="s">
        <v>117</v>
      </c>
      <c r="K1115" s="5" t="s">
        <v>14133</v>
      </c>
      <c r="L1115" s="5" t="s">
        <v>14134</v>
      </c>
      <c r="M1115" s="5" t="s">
        <v>53</v>
      </c>
      <c r="N1115" s="5" t="s">
        <v>55</v>
      </c>
      <c r="O1115" s="5" t="b">
        <f t="shared" ca="1" si="0"/>
        <v>1</v>
      </c>
      <c r="P1115" s="5" t="b">
        <f t="shared" ca="1" si="112"/>
        <v>1</v>
      </c>
      <c r="Q1115" s="5"/>
      <c r="R1115" s="5"/>
      <c r="S1115" s="5"/>
      <c r="T1115" s="5"/>
      <c r="U1115" s="5"/>
      <c r="V1115" s="5"/>
      <c r="W1115" s="5"/>
      <c r="X1115" s="5"/>
      <c r="Y1115" s="5"/>
      <c r="Z1115" s="5"/>
      <c r="AA1115" s="5"/>
      <c r="AB1115" s="5"/>
      <c r="AC1115" s="5"/>
      <c r="AD1115" s="5"/>
      <c r="AE1115" s="5"/>
    </row>
    <row r="1116" spans="1:31" ht="21" customHeight="1">
      <c r="A1116" s="5" t="s">
        <v>14038</v>
      </c>
      <c r="B1116" s="5" t="s">
        <v>14039</v>
      </c>
      <c r="C1116" s="5" t="s">
        <v>170</v>
      </c>
      <c r="D1116" s="5" t="s">
        <v>342</v>
      </c>
      <c r="E1116" s="5" t="s">
        <v>45</v>
      </c>
      <c r="F1116" s="7">
        <v>12</v>
      </c>
      <c r="G1116" s="7">
        <v>25</v>
      </c>
      <c r="H1116" s="5" t="s">
        <v>3306</v>
      </c>
      <c r="I1116" s="5" t="s">
        <v>125</v>
      </c>
      <c r="J1116" s="5" t="s">
        <v>14040</v>
      </c>
      <c r="K1116" s="5" t="s">
        <v>14041</v>
      </c>
      <c r="L1116" s="5" t="s">
        <v>14042</v>
      </c>
      <c r="M1116" s="5" t="s">
        <v>53</v>
      </c>
      <c r="N1116" s="5" t="s">
        <v>55</v>
      </c>
      <c r="O1116" s="5" t="b">
        <f t="shared" ca="1" si="0"/>
        <v>1</v>
      </c>
      <c r="P1116" s="5"/>
      <c r="Q1116" s="5"/>
      <c r="R1116" s="5"/>
      <c r="S1116" s="5"/>
      <c r="T1116" s="5"/>
      <c r="U1116" s="5"/>
      <c r="V1116" s="5"/>
      <c r="W1116" s="5"/>
      <c r="X1116" s="5"/>
      <c r="Y1116" s="5"/>
      <c r="Z1116" s="5"/>
      <c r="AA1116" s="5"/>
      <c r="AB1116" s="5"/>
      <c r="AC1116" s="5"/>
      <c r="AD1116" s="5"/>
      <c r="AE1116" s="5"/>
    </row>
    <row r="1117" spans="1:31" ht="21" customHeight="1">
      <c r="A1117" s="5" t="s">
        <v>277</v>
      </c>
      <c r="B1117" s="5" t="s">
        <v>14098</v>
      </c>
      <c r="C1117" s="5" t="s">
        <v>170</v>
      </c>
      <c r="D1117" s="5" t="s">
        <v>342</v>
      </c>
      <c r="E1117" s="5" t="s">
        <v>45</v>
      </c>
      <c r="F1117" s="7">
        <v>12</v>
      </c>
      <c r="G1117" s="7">
        <v>18</v>
      </c>
      <c r="H1117" s="5" t="s">
        <v>510</v>
      </c>
      <c r="I1117" s="9" t="s">
        <v>24</v>
      </c>
      <c r="J1117" s="5" t="s">
        <v>10883</v>
      </c>
      <c r="K1117" s="5" t="s">
        <v>14101</v>
      </c>
      <c r="L1117" s="5" t="s">
        <v>14102</v>
      </c>
      <c r="M1117" s="5" t="s">
        <v>53</v>
      </c>
      <c r="N1117" s="5" t="s">
        <v>38</v>
      </c>
      <c r="O1117" s="5" t="b">
        <f t="shared" ca="1" si="0"/>
        <v>1</v>
      </c>
      <c r="P1117" s="5"/>
      <c r="Q1117" s="5"/>
      <c r="R1117" s="5"/>
      <c r="S1117" s="5"/>
      <c r="T1117" s="5"/>
      <c r="U1117" s="5"/>
      <c r="V1117" s="5"/>
      <c r="W1117" s="5"/>
      <c r="X1117" s="5"/>
      <c r="Y1117" s="5"/>
      <c r="Z1117" s="5"/>
      <c r="AA1117" s="5"/>
      <c r="AB1117" s="5"/>
      <c r="AC1117" s="5"/>
      <c r="AD1117" s="5"/>
      <c r="AE1117" s="5"/>
    </row>
    <row r="1118" spans="1:31" ht="21" customHeight="1">
      <c r="A1118" s="5" t="s">
        <v>11995</v>
      </c>
      <c r="B1118" s="5" t="s">
        <v>14296</v>
      </c>
      <c r="C1118" s="5" t="s">
        <v>170</v>
      </c>
      <c r="D1118" s="5" t="s">
        <v>342</v>
      </c>
      <c r="E1118" s="5" t="s">
        <v>45</v>
      </c>
      <c r="F1118" s="7">
        <v>12</v>
      </c>
      <c r="G1118" s="7">
        <v>17</v>
      </c>
      <c r="H1118" s="5" t="s">
        <v>941</v>
      </c>
      <c r="I1118" s="5" t="s">
        <v>108</v>
      </c>
      <c r="J1118" s="5" t="s">
        <v>14297</v>
      </c>
      <c r="K1118" s="5" t="s">
        <v>14298</v>
      </c>
      <c r="L1118" s="5" t="s">
        <v>14299</v>
      </c>
      <c r="M1118" s="5" t="s">
        <v>42</v>
      </c>
      <c r="N1118" s="5" t="s">
        <v>237</v>
      </c>
      <c r="O1118" s="5" t="b">
        <f t="shared" ca="1" si="0"/>
        <v>1</v>
      </c>
      <c r="P1118" s="5"/>
      <c r="Q1118" s="5"/>
      <c r="R1118" s="5"/>
      <c r="S1118" s="5"/>
      <c r="T1118" s="5"/>
      <c r="U1118" s="5"/>
      <c r="V1118" s="5"/>
      <c r="W1118" s="5"/>
      <c r="X1118" s="5"/>
      <c r="Y1118" s="5"/>
      <c r="Z1118" s="5"/>
      <c r="AA1118" s="5"/>
      <c r="AB1118" s="5"/>
      <c r="AC1118" s="5"/>
      <c r="AD1118" s="5"/>
      <c r="AE1118" s="5"/>
    </row>
    <row r="1119" spans="1:31" ht="21" customHeight="1">
      <c r="A1119" s="5" t="s">
        <v>14837</v>
      </c>
      <c r="B1119" s="5" t="s">
        <v>14571</v>
      </c>
      <c r="C1119" s="5" t="s">
        <v>170</v>
      </c>
      <c r="D1119" s="5" t="s">
        <v>390</v>
      </c>
      <c r="E1119" s="5" t="s">
        <v>29</v>
      </c>
      <c r="F1119" s="7">
        <v>12</v>
      </c>
      <c r="G1119" s="7">
        <v>15</v>
      </c>
      <c r="H1119" s="5" t="s">
        <v>1136</v>
      </c>
      <c r="I1119" s="5" t="s">
        <v>108</v>
      </c>
      <c r="J1119" s="5" t="s">
        <v>57</v>
      </c>
      <c r="K1119" s="9" t="s">
        <v>47</v>
      </c>
      <c r="L1119" s="5" t="s">
        <v>14840</v>
      </c>
      <c r="M1119" s="5" t="s">
        <v>42</v>
      </c>
      <c r="N1119" s="5" t="s">
        <v>237</v>
      </c>
      <c r="O1119" s="5" t="b">
        <f t="shared" ca="1" si="0"/>
        <v>1</v>
      </c>
      <c r="P1119" s="5"/>
      <c r="Q1119" s="5"/>
      <c r="R1119" s="5"/>
      <c r="S1119" s="5"/>
      <c r="T1119" s="5"/>
      <c r="U1119" s="5"/>
      <c r="V1119" s="5"/>
      <c r="W1119" s="5"/>
      <c r="X1119" s="5"/>
      <c r="Y1119" s="5"/>
      <c r="Z1119" s="5"/>
      <c r="AA1119" s="5"/>
      <c r="AB1119" s="5"/>
      <c r="AC1119" s="5"/>
      <c r="AD1119" s="5"/>
      <c r="AE1119" s="5"/>
    </row>
    <row r="1120" spans="1:31" ht="21" customHeight="1">
      <c r="A1120" s="5" t="s">
        <v>13957</v>
      </c>
      <c r="B1120" s="5" t="s">
        <v>1687</v>
      </c>
      <c r="C1120" s="5" t="s">
        <v>170</v>
      </c>
      <c r="D1120" s="5" t="s">
        <v>390</v>
      </c>
      <c r="E1120" s="5" t="s">
        <v>29</v>
      </c>
      <c r="F1120" s="7">
        <v>12</v>
      </c>
      <c r="G1120" s="7">
        <v>22</v>
      </c>
      <c r="H1120" s="5" t="s">
        <v>4645</v>
      </c>
      <c r="I1120" s="5" t="s">
        <v>1690</v>
      </c>
      <c r="J1120" s="5" t="s">
        <v>57</v>
      </c>
      <c r="K1120" s="5" t="s">
        <v>13959</v>
      </c>
      <c r="L1120" s="5" t="s">
        <v>13961</v>
      </c>
      <c r="M1120" s="5" t="s">
        <v>42</v>
      </c>
      <c r="N1120" s="5" t="s">
        <v>405</v>
      </c>
      <c r="O1120" s="5" t="b">
        <f t="shared" ca="1" si="0"/>
        <v>1</v>
      </c>
      <c r="P1120" s="5"/>
      <c r="Q1120" s="5"/>
      <c r="R1120" s="5"/>
      <c r="S1120" s="5"/>
      <c r="T1120" s="5"/>
      <c r="U1120" s="5"/>
      <c r="V1120" s="5"/>
      <c r="W1120" s="5"/>
      <c r="X1120" s="5"/>
      <c r="Y1120" s="5"/>
      <c r="Z1120" s="5"/>
      <c r="AA1120" s="5"/>
      <c r="AB1120" s="5"/>
      <c r="AC1120" s="5"/>
      <c r="AD1120" s="5"/>
      <c r="AE1120" s="5"/>
    </row>
    <row r="1121" spans="1:31" ht="21" customHeight="1">
      <c r="A1121" s="5" t="s">
        <v>14845</v>
      </c>
      <c r="B1121" s="5" t="s">
        <v>14846</v>
      </c>
      <c r="C1121" s="5" t="s">
        <v>170</v>
      </c>
      <c r="D1121" s="5" t="s">
        <v>390</v>
      </c>
      <c r="E1121" s="5" t="s">
        <v>29</v>
      </c>
      <c r="F1121" s="7">
        <v>12</v>
      </c>
      <c r="G1121" s="7">
        <v>15</v>
      </c>
      <c r="H1121" s="5" t="s">
        <v>1136</v>
      </c>
      <c r="I1121" s="5" t="s">
        <v>108</v>
      </c>
      <c r="J1121" s="5" t="s">
        <v>87</v>
      </c>
      <c r="K1121" s="5" t="s">
        <v>14849</v>
      </c>
      <c r="L1121" s="5" t="s">
        <v>14851</v>
      </c>
      <c r="M1121" s="5" t="s">
        <v>53</v>
      </c>
      <c r="N1121" s="5" t="s">
        <v>55</v>
      </c>
      <c r="O1121" s="5" t="b">
        <f t="shared" ca="1" si="0"/>
        <v>1</v>
      </c>
      <c r="P1121" s="5"/>
      <c r="Q1121" s="5"/>
      <c r="R1121" s="5"/>
      <c r="S1121" s="5"/>
      <c r="T1121" s="5"/>
      <c r="U1121" s="5"/>
      <c r="V1121" s="5"/>
      <c r="W1121" s="5"/>
      <c r="X1121" s="5"/>
      <c r="Y1121" s="5"/>
      <c r="Z1121" s="5"/>
      <c r="AA1121" s="5"/>
      <c r="AB1121" s="5"/>
      <c r="AC1121" s="5"/>
      <c r="AD1121" s="5"/>
      <c r="AE1121" s="5"/>
    </row>
    <row r="1122" spans="1:31" ht="21" customHeight="1">
      <c r="A1122" s="5" t="s">
        <v>277</v>
      </c>
      <c r="B1122" s="5" t="s">
        <v>14855</v>
      </c>
      <c r="C1122" s="5" t="s">
        <v>170</v>
      </c>
      <c r="D1122" s="5" t="s">
        <v>390</v>
      </c>
      <c r="E1122" s="5" t="s">
        <v>45</v>
      </c>
      <c r="F1122" s="7">
        <v>12</v>
      </c>
      <c r="G1122" s="7">
        <v>20</v>
      </c>
      <c r="H1122" s="5" t="s">
        <v>201</v>
      </c>
      <c r="I1122" s="5" t="s">
        <v>66</v>
      </c>
      <c r="J1122" s="5" t="s">
        <v>906</v>
      </c>
      <c r="K1122" s="5" t="s">
        <v>14858</v>
      </c>
      <c r="L1122" s="5" t="s">
        <v>14859</v>
      </c>
      <c r="M1122" s="5" t="s">
        <v>53</v>
      </c>
      <c r="N1122" s="5" t="s">
        <v>44</v>
      </c>
      <c r="O1122" s="5" t="b">
        <f t="shared" ca="1" si="0"/>
        <v>1</v>
      </c>
      <c r="P1122" s="5"/>
      <c r="Q1122" s="5"/>
      <c r="R1122" s="5"/>
      <c r="S1122" s="5"/>
      <c r="T1122" s="5"/>
      <c r="U1122" s="5"/>
      <c r="V1122" s="5"/>
      <c r="W1122" s="5"/>
      <c r="X1122" s="5"/>
      <c r="Y1122" s="5"/>
      <c r="Z1122" s="5"/>
      <c r="AA1122" s="5"/>
      <c r="AB1122" s="5"/>
      <c r="AC1122" s="5"/>
      <c r="AD1122" s="5"/>
      <c r="AE1122" s="5"/>
    </row>
    <row r="1123" spans="1:31" ht="21" customHeight="1">
      <c r="A1123" s="5" t="s">
        <v>277</v>
      </c>
      <c r="B1123" s="5" t="s">
        <v>10935</v>
      </c>
      <c r="C1123" s="5" t="s">
        <v>170</v>
      </c>
      <c r="D1123" s="5" t="s">
        <v>390</v>
      </c>
      <c r="E1123" s="5" t="s">
        <v>45</v>
      </c>
      <c r="F1123" s="7">
        <v>12</v>
      </c>
      <c r="G1123" s="7">
        <v>18</v>
      </c>
      <c r="H1123" s="5" t="s">
        <v>510</v>
      </c>
      <c r="I1123" s="5" t="s">
        <v>108</v>
      </c>
      <c r="J1123" s="5" t="s">
        <v>68</v>
      </c>
      <c r="K1123" s="5" t="s">
        <v>10936</v>
      </c>
      <c r="L1123" s="5" t="s">
        <v>14862</v>
      </c>
      <c r="M1123" s="5" t="s">
        <v>1599</v>
      </c>
      <c r="N1123" s="5" t="s">
        <v>55</v>
      </c>
      <c r="O1123" s="5" t="b">
        <f t="shared" ca="1" si="0"/>
        <v>1</v>
      </c>
      <c r="P1123" s="5"/>
      <c r="Q1123" s="5"/>
      <c r="R1123" s="5"/>
      <c r="S1123" s="5"/>
      <c r="T1123" s="5"/>
      <c r="U1123" s="5"/>
      <c r="V1123" s="5"/>
      <c r="W1123" s="5"/>
      <c r="X1123" s="5"/>
      <c r="Y1123" s="5"/>
      <c r="Z1123" s="5"/>
      <c r="AA1123" s="5"/>
      <c r="AB1123" s="5"/>
      <c r="AC1123" s="5"/>
      <c r="AD1123" s="5"/>
      <c r="AE1123" s="5"/>
    </row>
    <row r="1124" spans="1:31" ht="21" customHeight="1">
      <c r="A1124" s="5" t="s">
        <v>14865</v>
      </c>
      <c r="B1124" s="5" t="s">
        <v>5162</v>
      </c>
      <c r="C1124" s="5" t="s">
        <v>170</v>
      </c>
      <c r="D1124" s="5" t="s">
        <v>390</v>
      </c>
      <c r="E1124" s="5" t="s">
        <v>45</v>
      </c>
      <c r="F1124" s="7">
        <v>12</v>
      </c>
      <c r="G1124" s="7">
        <v>18</v>
      </c>
      <c r="H1124" s="5" t="s">
        <v>510</v>
      </c>
      <c r="I1124" s="5" t="s">
        <v>108</v>
      </c>
      <c r="J1124" s="5" t="s">
        <v>252</v>
      </c>
      <c r="K1124" s="9" t="s">
        <v>47</v>
      </c>
      <c r="L1124" s="5" t="s">
        <v>14866</v>
      </c>
      <c r="M1124" s="5" t="s">
        <v>53</v>
      </c>
      <c r="N1124" s="5" t="s">
        <v>55</v>
      </c>
      <c r="O1124" s="5" t="b">
        <f t="shared" ca="1" si="0"/>
        <v>1</v>
      </c>
      <c r="P1124" s="5"/>
      <c r="Q1124" s="5"/>
      <c r="R1124" s="5"/>
      <c r="S1124" s="5"/>
      <c r="T1124" s="5"/>
      <c r="U1124" s="5"/>
      <c r="V1124" s="5"/>
      <c r="W1124" s="5"/>
      <c r="X1124" s="5"/>
      <c r="Y1124" s="5"/>
      <c r="Z1124" s="5"/>
      <c r="AA1124" s="5"/>
      <c r="AB1124" s="5"/>
      <c r="AC1124" s="5"/>
      <c r="AD1124" s="5"/>
      <c r="AE1124" s="5"/>
    </row>
    <row r="1125" spans="1:31" ht="21" customHeight="1">
      <c r="A1125" s="5" t="s">
        <v>1457</v>
      </c>
      <c r="B1125" s="5" t="s">
        <v>14004</v>
      </c>
      <c r="C1125" s="5" t="s">
        <v>170</v>
      </c>
      <c r="D1125" s="5" t="s">
        <v>390</v>
      </c>
      <c r="E1125" s="5" t="s">
        <v>45</v>
      </c>
      <c r="F1125" s="7">
        <v>12</v>
      </c>
      <c r="G1125" s="7">
        <v>15</v>
      </c>
      <c r="H1125" s="5" t="s">
        <v>1136</v>
      </c>
      <c r="I1125" s="5" t="s">
        <v>108</v>
      </c>
      <c r="J1125" s="5" t="s">
        <v>117</v>
      </c>
      <c r="K1125" s="5" t="s">
        <v>14007</v>
      </c>
      <c r="L1125" s="5" t="s">
        <v>14008</v>
      </c>
      <c r="M1125" s="5" t="s">
        <v>37</v>
      </c>
      <c r="N1125" s="5" t="s">
        <v>405</v>
      </c>
      <c r="O1125" s="5" t="b">
        <f t="shared" ca="1" si="0"/>
        <v>1</v>
      </c>
      <c r="P1125" s="5" t="b">
        <f ca="1">IFERROR(__xludf.DUMMYFUNCTION("REGEXMATCH(L1125,""(?i)Java"")"),TRUE)</f>
        <v>1</v>
      </c>
      <c r="Q1125" s="5"/>
      <c r="R1125" s="5"/>
      <c r="S1125" s="5"/>
      <c r="T1125" s="5"/>
      <c r="U1125" s="5"/>
      <c r="V1125" s="5"/>
      <c r="W1125" s="5"/>
      <c r="X1125" s="5"/>
      <c r="Y1125" s="5"/>
      <c r="Z1125" s="5"/>
      <c r="AA1125" s="5"/>
      <c r="AB1125" s="5"/>
      <c r="AC1125" s="5"/>
      <c r="AD1125" s="5"/>
      <c r="AE1125" s="5"/>
    </row>
    <row r="1126" spans="1:31" ht="21" customHeight="1">
      <c r="A1126" s="5" t="s">
        <v>13240</v>
      </c>
      <c r="B1126" s="5" t="s">
        <v>11661</v>
      </c>
      <c r="C1126" s="5" t="s">
        <v>170</v>
      </c>
      <c r="D1126" s="5" t="s">
        <v>390</v>
      </c>
      <c r="E1126" s="5" t="s">
        <v>29</v>
      </c>
      <c r="F1126" s="7">
        <v>12</v>
      </c>
      <c r="G1126" s="7">
        <v>18</v>
      </c>
      <c r="H1126" s="5" t="s">
        <v>510</v>
      </c>
      <c r="I1126" s="5" t="s">
        <v>108</v>
      </c>
      <c r="J1126" s="5" t="s">
        <v>4427</v>
      </c>
      <c r="K1126" s="9" t="s">
        <v>47</v>
      </c>
      <c r="L1126" s="5" t="s">
        <v>14896</v>
      </c>
      <c r="M1126" s="5" t="s">
        <v>37</v>
      </c>
      <c r="N1126" s="5" t="s">
        <v>237</v>
      </c>
      <c r="O1126" s="5" t="b">
        <f t="shared" ca="1" si="0"/>
        <v>1</v>
      </c>
      <c r="P1126" s="5"/>
      <c r="Q1126" s="5"/>
      <c r="R1126" s="5"/>
      <c r="S1126" s="5"/>
      <c r="T1126" s="5"/>
      <c r="U1126" s="5"/>
      <c r="V1126" s="5"/>
      <c r="W1126" s="5"/>
      <c r="X1126" s="5"/>
      <c r="Y1126" s="5"/>
      <c r="Z1126" s="5"/>
      <c r="AA1126" s="5"/>
      <c r="AB1126" s="5"/>
      <c r="AC1126" s="5"/>
      <c r="AD1126" s="5"/>
      <c r="AE1126" s="5"/>
    </row>
    <row r="1127" spans="1:31" ht="21" customHeight="1">
      <c r="A1127" s="5" t="s">
        <v>277</v>
      </c>
      <c r="B1127" s="5" t="s">
        <v>2728</v>
      </c>
      <c r="C1127" s="5" t="s">
        <v>170</v>
      </c>
      <c r="D1127" s="5" t="s">
        <v>390</v>
      </c>
      <c r="E1127" s="5" t="s">
        <v>29</v>
      </c>
      <c r="F1127" s="7">
        <v>12</v>
      </c>
      <c r="G1127" s="7">
        <v>20</v>
      </c>
      <c r="H1127" s="5" t="s">
        <v>201</v>
      </c>
      <c r="I1127" s="5" t="s">
        <v>108</v>
      </c>
      <c r="J1127" s="5" t="s">
        <v>48</v>
      </c>
      <c r="K1127" s="5" t="s">
        <v>2730</v>
      </c>
      <c r="L1127" s="5" t="s">
        <v>14900</v>
      </c>
      <c r="M1127" s="5" t="s">
        <v>53</v>
      </c>
      <c r="N1127" s="5" t="s">
        <v>405</v>
      </c>
      <c r="O1127" s="5" t="b">
        <f t="shared" ca="1" si="0"/>
        <v>1</v>
      </c>
      <c r="P1127" s="5"/>
      <c r="Q1127" s="5"/>
      <c r="R1127" s="5"/>
      <c r="S1127" s="5"/>
      <c r="T1127" s="5"/>
      <c r="U1127" s="5"/>
      <c r="V1127" s="5"/>
      <c r="W1127" s="5"/>
      <c r="X1127" s="5"/>
      <c r="Y1127" s="5"/>
      <c r="Z1127" s="5"/>
      <c r="AA1127" s="5"/>
      <c r="AB1127" s="5"/>
      <c r="AC1127" s="5"/>
      <c r="AD1127" s="5"/>
      <c r="AE1127" s="5"/>
    </row>
    <row r="1128" spans="1:31" ht="21" customHeight="1">
      <c r="A1128" s="5" t="s">
        <v>14068</v>
      </c>
      <c r="B1128" s="5" t="s">
        <v>14069</v>
      </c>
      <c r="C1128" s="5" t="s">
        <v>170</v>
      </c>
      <c r="D1128" s="5" t="s">
        <v>390</v>
      </c>
      <c r="E1128" s="5" t="s">
        <v>29</v>
      </c>
      <c r="F1128" s="7">
        <v>12</v>
      </c>
      <c r="G1128" s="7">
        <v>15</v>
      </c>
      <c r="H1128" s="5" t="s">
        <v>1136</v>
      </c>
      <c r="I1128" s="5" t="s">
        <v>108</v>
      </c>
      <c r="J1128" s="5" t="s">
        <v>907</v>
      </c>
      <c r="K1128" s="5" t="s">
        <v>14070</v>
      </c>
      <c r="L1128" s="5" t="s">
        <v>14071</v>
      </c>
      <c r="M1128" s="5" t="s">
        <v>100</v>
      </c>
      <c r="N1128" s="5" t="s">
        <v>55</v>
      </c>
      <c r="O1128" s="5" t="b">
        <f t="shared" ca="1" si="0"/>
        <v>1</v>
      </c>
      <c r="P1128" s="5" t="b">
        <f t="shared" ref="P1128:P1132" ca="1" si="113">IFERROR(__xludf.DUMMYFUNCTION("REGEXMATCH(L1128,""(?i)Java"")"),TRUE)</f>
        <v>1</v>
      </c>
      <c r="Q1128" s="5"/>
      <c r="R1128" s="5"/>
      <c r="S1128" s="5"/>
      <c r="T1128" s="5"/>
      <c r="U1128" s="5"/>
      <c r="V1128" s="5"/>
      <c r="W1128" s="5"/>
      <c r="X1128" s="5"/>
      <c r="Y1128" s="5"/>
      <c r="Z1128" s="5"/>
      <c r="AA1128" s="5"/>
      <c r="AB1128" s="5"/>
      <c r="AC1128" s="5"/>
      <c r="AD1128" s="5"/>
      <c r="AE1128" s="5"/>
    </row>
    <row r="1129" spans="1:31" ht="21" customHeight="1">
      <c r="A1129" s="5" t="s">
        <v>14167</v>
      </c>
      <c r="B1129" s="5" t="s">
        <v>14168</v>
      </c>
      <c r="C1129" s="5" t="s">
        <v>170</v>
      </c>
      <c r="D1129" s="5" t="s">
        <v>390</v>
      </c>
      <c r="E1129" s="5" t="s">
        <v>45</v>
      </c>
      <c r="F1129" s="7">
        <v>12</v>
      </c>
      <c r="G1129" s="7">
        <v>16</v>
      </c>
      <c r="H1129" s="5" t="s">
        <v>232</v>
      </c>
      <c r="I1129" s="5" t="s">
        <v>108</v>
      </c>
      <c r="J1129" s="5" t="s">
        <v>516</v>
      </c>
      <c r="K1129" s="5" t="s">
        <v>14170</v>
      </c>
      <c r="L1129" s="5" t="s">
        <v>14172</v>
      </c>
      <c r="M1129" s="5" t="s">
        <v>37</v>
      </c>
      <c r="N1129" s="5" t="s">
        <v>55</v>
      </c>
      <c r="O1129" s="5" t="b">
        <f t="shared" ca="1" si="0"/>
        <v>1</v>
      </c>
      <c r="P1129" s="5" t="b">
        <f t="shared" ca="1" si="113"/>
        <v>1</v>
      </c>
      <c r="Q1129" s="5"/>
      <c r="R1129" s="5"/>
      <c r="S1129" s="5"/>
      <c r="T1129" s="5"/>
      <c r="U1129" s="5"/>
      <c r="V1129" s="5"/>
      <c r="W1129" s="5"/>
      <c r="X1129" s="5"/>
      <c r="Y1129" s="5"/>
      <c r="Z1129" s="5"/>
      <c r="AA1129" s="5"/>
      <c r="AB1129" s="5"/>
      <c r="AC1129" s="5"/>
      <c r="AD1129" s="5"/>
      <c r="AE1129" s="5"/>
    </row>
    <row r="1130" spans="1:31" ht="21" customHeight="1">
      <c r="A1130" s="5" t="s">
        <v>14230</v>
      </c>
      <c r="B1130" s="5" t="s">
        <v>8968</v>
      </c>
      <c r="C1130" s="5" t="s">
        <v>170</v>
      </c>
      <c r="D1130" s="5" t="s">
        <v>390</v>
      </c>
      <c r="E1130" s="5" t="s">
        <v>29</v>
      </c>
      <c r="F1130" s="7">
        <v>12</v>
      </c>
      <c r="G1130" s="7">
        <v>18</v>
      </c>
      <c r="H1130" s="5" t="s">
        <v>510</v>
      </c>
      <c r="I1130" s="5" t="s">
        <v>31</v>
      </c>
      <c r="J1130" s="5" t="s">
        <v>315</v>
      </c>
      <c r="K1130" s="5" t="s">
        <v>13939</v>
      </c>
      <c r="L1130" s="5" t="s">
        <v>14231</v>
      </c>
      <c r="M1130" s="5" t="s">
        <v>100</v>
      </c>
      <c r="N1130" s="5" t="s">
        <v>55</v>
      </c>
      <c r="O1130" s="5" t="b">
        <f t="shared" ca="1" si="0"/>
        <v>1</v>
      </c>
      <c r="P1130" s="5" t="b">
        <f t="shared" ca="1" si="113"/>
        <v>1</v>
      </c>
      <c r="Q1130" s="5"/>
      <c r="R1130" s="5"/>
      <c r="S1130" s="5"/>
      <c r="T1130" s="5"/>
      <c r="U1130" s="5"/>
      <c r="V1130" s="5"/>
      <c r="W1130" s="5"/>
      <c r="X1130" s="5"/>
      <c r="Y1130" s="5"/>
      <c r="Z1130" s="5"/>
      <c r="AA1130" s="5"/>
      <c r="AB1130" s="5"/>
      <c r="AC1130" s="5"/>
      <c r="AD1130" s="5"/>
      <c r="AE1130" s="5"/>
    </row>
    <row r="1131" spans="1:31" ht="21" customHeight="1">
      <c r="A1131" s="5" t="s">
        <v>3916</v>
      </c>
      <c r="B1131" s="5" t="s">
        <v>14924</v>
      </c>
      <c r="C1131" s="5" t="s">
        <v>170</v>
      </c>
      <c r="D1131" s="12" t="s">
        <v>47</v>
      </c>
      <c r="E1131" s="5" t="s">
        <v>45</v>
      </c>
      <c r="F1131" s="7">
        <v>12</v>
      </c>
      <c r="G1131" s="7">
        <v>17</v>
      </c>
      <c r="H1131" s="5" t="s">
        <v>941</v>
      </c>
      <c r="I1131" s="5" t="s">
        <v>108</v>
      </c>
      <c r="J1131" s="5" t="s">
        <v>6154</v>
      </c>
      <c r="K1131" s="5" t="s">
        <v>14926</v>
      </c>
      <c r="L1131" s="5" t="s">
        <v>14928</v>
      </c>
      <c r="M1131" s="5" t="s">
        <v>167</v>
      </c>
      <c r="N1131" s="5" t="s">
        <v>38</v>
      </c>
      <c r="O1131" s="5" t="b">
        <f t="shared" ca="1" si="0"/>
        <v>1</v>
      </c>
      <c r="P1131" s="5" t="b">
        <f t="shared" ca="1" si="113"/>
        <v>1</v>
      </c>
      <c r="Q1131" s="5"/>
      <c r="R1131" s="5"/>
      <c r="S1131" s="5"/>
      <c r="T1131" s="5"/>
      <c r="U1131" s="5"/>
      <c r="V1131" s="5"/>
      <c r="W1131" s="5"/>
      <c r="X1131" s="5"/>
      <c r="Y1131" s="5"/>
      <c r="Z1131" s="5"/>
      <c r="AA1131" s="5"/>
      <c r="AB1131" s="5"/>
      <c r="AC1131" s="5"/>
      <c r="AD1131" s="5"/>
      <c r="AE1131" s="5"/>
    </row>
    <row r="1132" spans="1:31" ht="21" customHeight="1">
      <c r="A1132" s="5" t="s">
        <v>9556</v>
      </c>
      <c r="B1132" s="5" t="s">
        <v>14585</v>
      </c>
      <c r="C1132" s="5" t="s">
        <v>27</v>
      </c>
      <c r="D1132" s="5" t="s">
        <v>75</v>
      </c>
      <c r="E1132" s="5" t="s">
        <v>45</v>
      </c>
      <c r="F1132" s="7">
        <v>13</v>
      </c>
      <c r="G1132" s="7">
        <v>25</v>
      </c>
      <c r="H1132" s="5" t="s">
        <v>1127</v>
      </c>
      <c r="I1132" s="5" t="s">
        <v>66</v>
      </c>
      <c r="J1132" s="5" t="s">
        <v>1270</v>
      </c>
      <c r="K1132" s="9" t="s">
        <v>47</v>
      </c>
      <c r="L1132" s="5" t="s">
        <v>14588</v>
      </c>
      <c r="M1132" s="5" t="s">
        <v>100</v>
      </c>
      <c r="N1132" s="5" t="s">
        <v>55</v>
      </c>
      <c r="O1132" s="5" t="b">
        <f t="shared" ca="1" si="0"/>
        <v>1</v>
      </c>
      <c r="P1132" s="5" t="b">
        <f t="shared" ca="1" si="113"/>
        <v>1</v>
      </c>
      <c r="Q1132" s="5"/>
      <c r="R1132" s="5"/>
      <c r="S1132" s="5"/>
      <c r="T1132" s="5"/>
      <c r="U1132" s="5"/>
      <c r="V1132" s="5"/>
      <c r="W1132" s="5"/>
      <c r="X1132" s="5"/>
      <c r="Y1132" s="5"/>
      <c r="Z1132" s="5"/>
      <c r="AA1132" s="5"/>
      <c r="AB1132" s="5"/>
      <c r="AC1132" s="5"/>
      <c r="AD1132" s="5"/>
      <c r="AE1132" s="5"/>
    </row>
    <row r="1133" spans="1:31" ht="21" customHeight="1">
      <c r="A1133" s="5" t="s">
        <v>277</v>
      </c>
      <c r="B1133" s="5" t="s">
        <v>4066</v>
      </c>
      <c r="C1133" s="5" t="s">
        <v>27</v>
      </c>
      <c r="D1133" s="5" t="s">
        <v>75</v>
      </c>
      <c r="E1133" s="5" t="s">
        <v>45</v>
      </c>
      <c r="F1133" s="7">
        <v>13</v>
      </c>
      <c r="G1133" s="7">
        <v>19</v>
      </c>
      <c r="H1133" s="5" t="s">
        <v>14940</v>
      </c>
      <c r="I1133" s="5" t="s">
        <v>108</v>
      </c>
      <c r="J1133" s="5" t="s">
        <v>110</v>
      </c>
      <c r="K1133" s="5" t="s">
        <v>14407</v>
      </c>
      <c r="L1133" s="5" t="s">
        <v>14943</v>
      </c>
      <c r="M1133" s="5" t="s">
        <v>37</v>
      </c>
      <c r="N1133" s="5" t="s">
        <v>55</v>
      </c>
      <c r="O1133" s="5" t="b">
        <f t="shared" ca="1" si="0"/>
        <v>1</v>
      </c>
      <c r="P1133" s="5"/>
      <c r="Q1133" s="5"/>
      <c r="R1133" s="5"/>
      <c r="S1133" s="5"/>
      <c r="T1133" s="5"/>
      <c r="U1133" s="5"/>
      <c r="V1133" s="5"/>
      <c r="W1133" s="5"/>
      <c r="X1133" s="5"/>
      <c r="Y1133" s="5"/>
      <c r="Z1133" s="5"/>
      <c r="AA1133" s="5"/>
      <c r="AB1133" s="5"/>
      <c r="AC1133" s="5"/>
      <c r="AD1133" s="5"/>
      <c r="AE1133" s="5"/>
    </row>
    <row r="1134" spans="1:31" ht="21" customHeight="1">
      <c r="A1134" s="5" t="s">
        <v>1457</v>
      </c>
      <c r="B1134" s="5" t="s">
        <v>14552</v>
      </c>
      <c r="C1134" s="5" t="s">
        <v>27</v>
      </c>
      <c r="D1134" s="5" t="s">
        <v>850</v>
      </c>
      <c r="E1134" s="5" t="s">
        <v>45</v>
      </c>
      <c r="F1134" s="7">
        <v>13</v>
      </c>
      <c r="G1134" s="7">
        <v>18</v>
      </c>
      <c r="H1134" s="5" t="s">
        <v>1444</v>
      </c>
      <c r="I1134" s="5" t="s">
        <v>31</v>
      </c>
      <c r="J1134" s="5" t="s">
        <v>57</v>
      </c>
      <c r="K1134" s="5" t="s">
        <v>14553</v>
      </c>
      <c r="L1134" s="5" t="s">
        <v>14554</v>
      </c>
      <c r="M1134" s="5" t="s">
        <v>42</v>
      </c>
      <c r="N1134" s="5" t="s">
        <v>55</v>
      </c>
      <c r="O1134" s="5" t="b">
        <f t="shared" ca="1" si="0"/>
        <v>1</v>
      </c>
      <c r="P1134" s="5" t="b">
        <f t="shared" ref="P1134:P1135" ca="1" si="114">IFERROR(__xludf.DUMMYFUNCTION("REGEXMATCH(L1134,""(?i)Java"")"),TRUE)</f>
        <v>1</v>
      </c>
      <c r="Q1134" s="5"/>
      <c r="R1134" s="5"/>
      <c r="S1134" s="5"/>
      <c r="T1134" s="5"/>
      <c r="U1134" s="5"/>
      <c r="V1134" s="5"/>
      <c r="W1134" s="5"/>
      <c r="X1134" s="5"/>
      <c r="Y1134" s="5"/>
      <c r="Z1134" s="5"/>
      <c r="AA1134" s="5"/>
      <c r="AB1134" s="5"/>
      <c r="AC1134" s="5"/>
      <c r="AD1134" s="5"/>
      <c r="AE1134" s="5"/>
    </row>
    <row r="1135" spans="1:31" ht="21" customHeight="1">
      <c r="A1135" s="5" t="s">
        <v>14954</v>
      </c>
      <c r="B1135" s="5" t="s">
        <v>14955</v>
      </c>
      <c r="C1135" s="5" t="s">
        <v>27</v>
      </c>
      <c r="D1135" s="5" t="s">
        <v>850</v>
      </c>
      <c r="E1135" s="5" t="s">
        <v>29</v>
      </c>
      <c r="F1135" s="7">
        <v>13</v>
      </c>
      <c r="G1135" s="7">
        <v>15</v>
      </c>
      <c r="H1135" s="5" t="s">
        <v>2945</v>
      </c>
      <c r="I1135" s="9" t="s">
        <v>24</v>
      </c>
      <c r="J1135" s="5" t="s">
        <v>48</v>
      </c>
      <c r="K1135" s="5" t="s">
        <v>14956</v>
      </c>
      <c r="L1135" s="5" t="s">
        <v>14957</v>
      </c>
      <c r="M1135" s="5" t="s">
        <v>53</v>
      </c>
      <c r="N1135" s="5" t="s">
        <v>55</v>
      </c>
      <c r="O1135" s="5" t="b">
        <f t="shared" ca="1" si="0"/>
        <v>1</v>
      </c>
      <c r="P1135" s="5" t="b">
        <f t="shared" ca="1" si="114"/>
        <v>1</v>
      </c>
      <c r="Q1135" s="5"/>
      <c r="R1135" s="5"/>
      <c r="S1135" s="5"/>
      <c r="T1135" s="5"/>
      <c r="U1135" s="5"/>
      <c r="V1135" s="5"/>
      <c r="W1135" s="5"/>
      <c r="X1135" s="5"/>
      <c r="Y1135" s="5"/>
      <c r="Z1135" s="5"/>
      <c r="AA1135" s="5"/>
      <c r="AB1135" s="5"/>
      <c r="AC1135" s="5"/>
      <c r="AD1135" s="5"/>
      <c r="AE1135" s="5"/>
    </row>
    <row r="1136" spans="1:31" ht="21" customHeight="1">
      <c r="A1136" s="5" t="s">
        <v>7050</v>
      </c>
      <c r="B1136" s="5" t="s">
        <v>14963</v>
      </c>
      <c r="C1136" s="5" t="s">
        <v>27</v>
      </c>
      <c r="D1136" s="5" t="s">
        <v>85</v>
      </c>
      <c r="E1136" s="5" t="s">
        <v>45</v>
      </c>
      <c r="F1136" s="7">
        <v>13</v>
      </c>
      <c r="G1136" s="7">
        <v>18</v>
      </c>
      <c r="H1136" s="5" t="s">
        <v>1444</v>
      </c>
      <c r="I1136" s="5" t="s">
        <v>108</v>
      </c>
      <c r="J1136" s="5" t="s">
        <v>117</v>
      </c>
      <c r="K1136" s="5" t="s">
        <v>14964</v>
      </c>
      <c r="L1136" s="5" t="s">
        <v>14965</v>
      </c>
      <c r="M1136" s="5" t="s">
        <v>37</v>
      </c>
      <c r="N1136" s="5" t="s">
        <v>55</v>
      </c>
      <c r="O1136" s="5" t="b">
        <f t="shared" ca="1" si="0"/>
        <v>1</v>
      </c>
      <c r="P1136" s="5"/>
      <c r="Q1136" s="5"/>
      <c r="R1136" s="5"/>
      <c r="S1136" s="5"/>
      <c r="T1136" s="5"/>
      <c r="U1136" s="5"/>
      <c r="V1136" s="5"/>
      <c r="W1136" s="5"/>
      <c r="X1136" s="5"/>
      <c r="Y1136" s="5"/>
      <c r="Z1136" s="5"/>
      <c r="AA1136" s="5"/>
      <c r="AB1136" s="5"/>
      <c r="AC1136" s="5"/>
      <c r="AD1136" s="5"/>
      <c r="AE1136" s="5"/>
    </row>
    <row r="1137" spans="1:31" ht="21" customHeight="1">
      <c r="A1137" s="5" t="s">
        <v>1457</v>
      </c>
      <c r="B1137" s="5" t="s">
        <v>14274</v>
      </c>
      <c r="C1137" s="5" t="s">
        <v>27</v>
      </c>
      <c r="D1137" s="5" t="s">
        <v>119</v>
      </c>
      <c r="E1137" s="5" t="s">
        <v>45</v>
      </c>
      <c r="F1137" s="7">
        <v>13</v>
      </c>
      <c r="G1137" s="7">
        <v>22</v>
      </c>
      <c r="H1137" s="5" t="s">
        <v>4979</v>
      </c>
      <c r="I1137" s="5" t="s">
        <v>66</v>
      </c>
      <c r="J1137" s="5" t="s">
        <v>57</v>
      </c>
      <c r="K1137" s="9" t="s">
        <v>47</v>
      </c>
      <c r="L1137" s="5" t="s">
        <v>14975</v>
      </c>
      <c r="M1137" s="9" t="s">
        <v>47</v>
      </c>
      <c r="N1137" s="5" t="s">
        <v>55</v>
      </c>
      <c r="O1137" s="5" t="b">
        <f t="shared" ca="1" si="0"/>
        <v>1</v>
      </c>
      <c r="P1137" s="5" t="b">
        <f t="shared" ref="P1137:P1138" ca="1" si="115">IFERROR(__xludf.DUMMYFUNCTION("REGEXMATCH(L1137,""(?i)Java"")"),TRUE)</f>
        <v>1</v>
      </c>
      <c r="Q1137" s="5"/>
      <c r="R1137" s="5"/>
      <c r="S1137" s="5"/>
      <c r="T1137" s="5"/>
      <c r="U1137" s="5"/>
      <c r="V1137" s="5"/>
      <c r="W1137" s="5"/>
      <c r="X1137" s="5"/>
      <c r="Y1137" s="5"/>
      <c r="Z1137" s="5"/>
      <c r="AA1137" s="5"/>
      <c r="AB1137" s="5"/>
      <c r="AC1137" s="5"/>
      <c r="AD1137" s="5"/>
      <c r="AE1137" s="5"/>
    </row>
    <row r="1138" spans="1:31" ht="21" customHeight="1">
      <c r="A1138" s="5" t="s">
        <v>14576</v>
      </c>
      <c r="B1138" s="5" t="s">
        <v>1903</v>
      </c>
      <c r="C1138" s="5" t="s">
        <v>27</v>
      </c>
      <c r="D1138" s="12" t="s">
        <v>47</v>
      </c>
      <c r="E1138" s="5" t="s">
        <v>45</v>
      </c>
      <c r="F1138" s="7">
        <v>13</v>
      </c>
      <c r="G1138" s="7">
        <v>15</v>
      </c>
      <c r="H1138" s="5" t="s">
        <v>2945</v>
      </c>
      <c r="I1138" s="5" t="s">
        <v>125</v>
      </c>
      <c r="J1138" s="5" t="s">
        <v>57</v>
      </c>
      <c r="K1138" s="5" t="s">
        <v>1906</v>
      </c>
      <c r="L1138" s="5" t="s">
        <v>14577</v>
      </c>
      <c r="M1138" s="5" t="s">
        <v>648</v>
      </c>
      <c r="N1138" s="5" t="s">
        <v>38</v>
      </c>
      <c r="O1138" s="5" t="b">
        <f t="shared" ca="1" si="0"/>
        <v>1</v>
      </c>
      <c r="P1138" s="5" t="b">
        <f t="shared" ca="1" si="115"/>
        <v>1</v>
      </c>
      <c r="Q1138" s="5"/>
      <c r="R1138" s="5"/>
      <c r="S1138" s="5"/>
      <c r="T1138" s="5"/>
      <c r="U1138" s="5"/>
      <c r="V1138" s="5"/>
      <c r="W1138" s="5"/>
      <c r="X1138" s="5"/>
      <c r="Y1138" s="5"/>
      <c r="Z1138" s="5"/>
      <c r="AA1138" s="5"/>
      <c r="AB1138" s="5"/>
      <c r="AC1138" s="5"/>
      <c r="AD1138" s="5"/>
      <c r="AE1138" s="5"/>
    </row>
    <row r="1139" spans="1:31" ht="21" customHeight="1">
      <c r="A1139" s="5" t="s">
        <v>277</v>
      </c>
      <c r="B1139" s="5" t="s">
        <v>3740</v>
      </c>
      <c r="C1139" s="5" t="s">
        <v>27</v>
      </c>
      <c r="D1139" s="12" t="s">
        <v>47</v>
      </c>
      <c r="E1139" s="5" t="s">
        <v>29</v>
      </c>
      <c r="F1139" s="7">
        <v>13</v>
      </c>
      <c r="G1139" s="7">
        <v>22</v>
      </c>
      <c r="H1139" s="5" t="s">
        <v>4979</v>
      </c>
      <c r="I1139" s="5" t="s">
        <v>66</v>
      </c>
      <c r="J1139" s="5" t="s">
        <v>57</v>
      </c>
      <c r="K1139" s="5" t="s">
        <v>2109</v>
      </c>
      <c r="L1139" s="5" t="s">
        <v>14990</v>
      </c>
      <c r="M1139" s="5" t="s">
        <v>53</v>
      </c>
      <c r="N1139" s="5" t="s">
        <v>55</v>
      </c>
      <c r="O1139" s="5" t="b">
        <f t="shared" ca="1" si="0"/>
        <v>1</v>
      </c>
      <c r="P1139" s="5"/>
      <c r="Q1139" s="5"/>
      <c r="R1139" s="5"/>
      <c r="S1139" s="5"/>
      <c r="T1139" s="5"/>
      <c r="U1139" s="5"/>
      <c r="V1139" s="5"/>
      <c r="W1139" s="5"/>
      <c r="X1139" s="5"/>
      <c r="Y1139" s="5"/>
      <c r="Z1139" s="5"/>
      <c r="AA1139" s="5"/>
      <c r="AB1139" s="5"/>
      <c r="AC1139" s="5"/>
      <c r="AD1139" s="5"/>
      <c r="AE1139" s="5"/>
    </row>
    <row r="1140" spans="1:31" ht="21" customHeight="1">
      <c r="A1140" s="5" t="s">
        <v>14994</v>
      </c>
      <c r="B1140" s="5" t="s">
        <v>3428</v>
      </c>
      <c r="C1140" s="5" t="s">
        <v>20</v>
      </c>
      <c r="D1140" s="5" t="s">
        <v>21</v>
      </c>
      <c r="E1140" s="5" t="s">
        <v>29</v>
      </c>
      <c r="F1140" s="7">
        <v>13</v>
      </c>
      <c r="G1140" s="7">
        <v>18</v>
      </c>
      <c r="H1140" s="5" t="s">
        <v>1444</v>
      </c>
      <c r="I1140" s="5" t="s">
        <v>66</v>
      </c>
      <c r="J1140" s="5" t="s">
        <v>57</v>
      </c>
      <c r="K1140" s="5" t="s">
        <v>3429</v>
      </c>
      <c r="L1140" s="5" t="s">
        <v>14996</v>
      </c>
      <c r="M1140" s="5" t="s">
        <v>42</v>
      </c>
      <c r="N1140" s="5" t="s">
        <v>237</v>
      </c>
      <c r="O1140" s="5" t="b">
        <f t="shared" ca="1" si="0"/>
        <v>1</v>
      </c>
      <c r="P1140" s="5"/>
      <c r="Q1140" s="5"/>
      <c r="R1140" s="5"/>
      <c r="S1140" s="5"/>
      <c r="T1140" s="5"/>
      <c r="U1140" s="5"/>
      <c r="V1140" s="5"/>
      <c r="W1140" s="5"/>
      <c r="X1140" s="5"/>
      <c r="Y1140" s="5"/>
      <c r="Z1140" s="5"/>
      <c r="AA1140" s="5"/>
      <c r="AB1140" s="5"/>
      <c r="AC1140" s="5"/>
      <c r="AD1140" s="5"/>
      <c r="AE1140" s="5"/>
    </row>
    <row r="1141" spans="1:31" ht="21" customHeight="1">
      <c r="A1141" s="5" t="s">
        <v>7050</v>
      </c>
      <c r="B1141" s="5" t="s">
        <v>11128</v>
      </c>
      <c r="C1141" s="5" t="s">
        <v>20</v>
      </c>
      <c r="D1141" s="5" t="s">
        <v>21</v>
      </c>
      <c r="E1141" s="5" t="s">
        <v>45</v>
      </c>
      <c r="F1141" s="7">
        <v>13</v>
      </c>
      <c r="G1141" s="7">
        <v>22</v>
      </c>
      <c r="H1141" s="5" t="s">
        <v>4979</v>
      </c>
      <c r="I1141" s="5" t="s">
        <v>108</v>
      </c>
      <c r="J1141" s="5" t="s">
        <v>57</v>
      </c>
      <c r="K1141" s="5" t="s">
        <v>2254</v>
      </c>
      <c r="L1141" s="5" t="s">
        <v>15004</v>
      </c>
      <c r="M1141" s="5" t="s">
        <v>100</v>
      </c>
      <c r="N1141" s="5" t="s">
        <v>55</v>
      </c>
      <c r="O1141" s="5" t="b">
        <f t="shared" ca="1" si="0"/>
        <v>1</v>
      </c>
      <c r="P1141" s="5"/>
      <c r="Q1141" s="5"/>
      <c r="R1141" s="5"/>
      <c r="S1141" s="5"/>
      <c r="T1141" s="5"/>
      <c r="U1141" s="5"/>
      <c r="V1141" s="5"/>
      <c r="W1141" s="5"/>
      <c r="X1141" s="5"/>
      <c r="Y1141" s="5"/>
      <c r="Z1141" s="5"/>
      <c r="AA1141" s="5"/>
      <c r="AB1141" s="5"/>
      <c r="AC1141" s="5"/>
      <c r="AD1141" s="5"/>
      <c r="AE1141" s="5"/>
    </row>
    <row r="1142" spans="1:31" ht="21" customHeight="1">
      <c r="A1142" s="5" t="s">
        <v>396</v>
      </c>
      <c r="B1142" s="5" t="s">
        <v>14566</v>
      </c>
      <c r="C1142" s="5" t="s">
        <v>20</v>
      </c>
      <c r="D1142" s="5" t="s">
        <v>1173</v>
      </c>
      <c r="E1142" s="5" t="s">
        <v>45</v>
      </c>
      <c r="F1142" s="7">
        <v>13</v>
      </c>
      <c r="G1142" s="7">
        <v>16</v>
      </c>
      <c r="H1142" s="5" t="s">
        <v>5847</v>
      </c>
      <c r="I1142" s="5" t="s">
        <v>108</v>
      </c>
      <c r="J1142" s="5" t="s">
        <v>48</v>
      </c>
      <c r="K1142" s="9" t="s">
        <v>47</v>
      </c>
      <c r="L1142" s="5" t="s">
        <v>14568</v>
      </c>
      <c r="M1142" s="5" t="s">
        <v>42</v>
      </c>
      <c r="N1142" s="5" t="s">
        <v>55</v>
      </c>
      <c r="O1142" s="5" t="b">
        <f t="shared" ca="1" si="0"/>
        <v>1</v>
      </c>
      <c r="P1142" s="5" t="b">
        <f ca="1">IFERROR(__xludf.DUMMYFUNCTION("REGEXMATCH(L1142,""(?i)Java"")"),TRUE)</f>
        <v>1</v>
      </c>
      <c r="Q1142" s="5"/>
      <c r="R1142" s="5"/>
      <c r="S1142" s="5"/>
      <c r="T1142" s="5"/>
      <c r="U1142" s="5"/>
      <c r="V1142" s="5"/>
      <c r="W1142" s="5"/>
      <c r="X1142" s="5"/>
      <c r="Y1142" s="5"/>
      <c r="Z1142" s="5"/>
      <c r="AA1142" s="5"/>
      <c r="AB1142" s="5"/>
      <c r="AC1142" s="5"/>
      <c r="AD1142" s="5"/>
      <c r="AE1142" s="5"/>
    </row>
    <row r="1143" spans="1:31" ht="21" customHeight="1">
      <c r="A1143" s="5" t="s">
        <v>14795</v>
      </c>
      <c r="B1143" s="5" t="s">
        <v>11025</v>
      </c>
      <c r="C1143" s="5" t="s">
        <v>20</v>
      </c>
      <c r="D1143" s="12" t="s">
        <v>47</v>
      </c>
      <c r="E1143" s="5" t="s">
        <v>45</v>
      </c>
      <c r="F1143" s="7">
        <v>13</v>
      </c>
      <c r="G1143" s="7">
        <v>25</v>
      </c>
      <c r="H1143" s="5" t="s">
        <v>1127</v>
      </c>
      <c r="I1143" s="5" t="s">
        <v>31</v>
      </c>
      <c r="J1143" s="5" t="s">
        <v>117</v>
      </c>
      <c r="K1143" s="5" t="s">
        <v>15021</v>
      </c>
      <c r="L1143" s="5" t="s">
        <v>15022</v>
      </c>
      <c r="M1143" s="5" t="s">
        <v>37</v>
      </c>
      <c r="N1143" s="5" t="s">
        <v>55</v>
      </c>
      <c r="O1143" s="5" t="b">
        <f t="shared" ca="1" si="0"/>
        <v>1</v>
      </c>
      <c r="P1143" s="5"/>
      <c r="Q1143" s="5"/>
      <c r="R1143" s="5"/>
      <c r="S1143" s="5"/>
      <c r="T1143" s="5"/>
      <c r="U1143" s="5"/>
      <c r="V1143" s="5"/>
      <c r="W1143" s="5"/>
      <c r="X1143" s="5"/>
      <c r="Y1143" s="5"/>
      <c r="Z1143" s="5"/>
      <c r="AA1143" s="5"/>
      <c r="AB1143" s="5"/>
      <c r="AC1143" s="5"/>
      <c r="AD1143" s="5"/>
      <c r="AE1143" s="5"/>
    </row>
    <row r="1144" spans="1:31" ht="21" customHeight="1">
      <c r="A1144" s="5" t="s">
        <v>15031</v>
      </c>
      <c r="B1144" s="5" t="s">
        <v>3683</v>
      </c>
      <c r="C1144" s="5" t="s">
        <v>27</v>
      </c>
      <c r="D1144" s="5" t="s">
        <v>85</v>
      </c>
      <c r="E1144" s="5" t="s">
        <v>29</v>
      </c>
      <c r="F1144" s="11">
        <v>13</v>
      </c>
      <c r="G1144" s="11">
        <v>25</v>
      </c>
      <c r="H1144" s="13" t="s">
        <v>592</v>
      </c>
      <c r="I1144" s="5" t="s">
        <v>108</v>
      </c>
      <c r="J1144" s="5" t="s">
        <v>57</v>
      </c>
      <c r="K1144" s="5" t="s">
        <v>15032</v>
      </c>
      <c r="L1144" s="5" t="s">
        <v>15033</v>
      </c>
      <c r="M1144" s="5" t="s">
        <v>53</v>
      </c>
      <c r="N1144" s="5" t="s">
        <v>55</v>
      </c>
      <c r="O1144" s="5" t="b">
        <f t="shared" ca="1" si="0"/>
        <v>1</v>
      </c>
      <c r="P1144" s="5"/>
      <c r="Q1144" s="5"/>
      <c r="R1144" s="5"/>
      <c r="S1144" s="5"/>
      <c r="T1144" s="5"/>
      <c r="U1144" s="5"/>
      <c r="V1144" s="5"/>
      <c r="W1144" s="5"/>
      <c r="X1144" s="5"/>
      <c r="Y1144" s="5"/>
      <c r="Z1144" s="5"/>
      <c r="AA1144" s="5"/>
      <c r="AB1144" s="5"/>
      <c r="AC1144" s="5"/>
      <c r="AD1144" s="5"/>
      <c r="AE1144" s="5"/>
    </row>
    <row r="1145" spans="1:31" ht="21" customHeight="1">
      <c r="A1145" s="5" t="s">
        <v>14661</v>
      </c>
      <c r="B1145" s="5" t="s">
        <v>6501</v>
      </c>
      <c r="C1145" s="5" t="s">
        <v>27</v>
      </c>
      <c r="D1145" s="5" t="s">
        <v>85</v>
      </c>
      <c r="E1145" s="5" t="s">
        <v>29</v>
      </c>
      <c r="F1145" s="11">
        <v>13</v>
      </c>
      <c r="G1145" s="11">
        <v>17</v>
      </c>
      <c r="H1145" s="13" t="s">
        <v>429</v>
      </c>
      <c r="I1145" s="9" t="s">
        <v>24</v>
      </c>
      <c r="J1145" s="5" t="s">
        <v>57</v>
      </c>
      <c r="K1145" s="5" t="s">
        <v>14662</v>
      </c>
      <c r="L1145" s="5" t="s">
        <v>14663</v>
      </c>
      <c r="M1145" s="5" t="s">
        <v>53</v>
      </c>
      <c r="N1145" s="5" t="s">
        <v>405</v>
      </c>
      <c r="O1145" s="5" t="b">
        <f t="shared" ca="1" si="0"/>
        <v>1</v>
      </c>
      <c r="P1145" s="5"/>
      <c r="Q1145" s="5"/>
      <c r="R1145" s="5"/>
      <c r="S1145" s="5"/>
      <c r="T1145" s="5"/>
      <c r="U1145" s="5"/>
      <c r="V1145" s="5"/>
      <c r="W1145" s="5"/>
      <c r="X1145" s="5"/>
      <c r="Y1145" s="5"/>
      <c r="Z1145" s="5"/>
      <c r="AA1145" s="5"/>
      <c r="AB1145" s="5"/>
      <c r="AC1145" s="5"/>
      <c r="AD1145" s="5"/>
      <c r="AE1145" s="5"/>
    </row>
    <row r="1146" spans="1:31" ht="21" customHeight="1">
      <c r="A1146" s="5" t="s">
        <v>396</v>
      </c>
      <c r="B1146" s="5" t="s">
        <v>14590</v>
      </c>
      <c r="C1146" s="5" t="s">
        <v>27</v>
      </c>
      <c r="D1146" s="5" t="s">
        <v>575</v>
      </c>
      <c r="E1146" s="5" t="s">
        <v>45</v>
      </c>
      <c r="F1146" s="11">
        <v>13</v>
      </c>
      <c r="G1146" s="11">
        <v>17</v>
      </c>
      <c r="H1146" s="13" t="s">
        <v>429</v>
      </c>
      <c r="I1146" s="5" t="s">
        <v>31</v>
      </c>
      <c r="J1146" s="5" t="s">
        <v>204</v>
      </c>
      <c r="K1146" s="5" t="s">
        <v>14591</v>
      </c>
      <c r="L1146" s="5" t="s">
        <v>14592</v>
      </c>
      <c r="M1146" s="5" t="s">
        <v>53</v>
      </c>
      <c r="N1146" s="5" t="s">
        <v>55</v>
      </c>
      <c r="O1146" s="5" t="b">
        <f t="shared" ca="1" si="0"/>
        <v>1</v>
      </c>
      <c r="P1146" s="5" t="b">
        <f t="shared" ref="P1146:P1147" ca="1" si="116">IFERROR(__xludf.DUMMYFUNCTION("REGEXMATCH(L1146,""(?i)Java"")"),TRUE)</f>
        <v>1</v>
      </c>
      <c r="Q1146" s="5"/>
      <c r="R1146" s="5"/>
      <c r="S1146" s="5"/>
      <c r="T1146" s="5"/>
      <c r="U1146" s="5"/>
      <c r="V1146" s="5"/>
      <c r="W1146" s="5"/>
      <c r="X1146" s="5"/>
      <c r="Y1146" s="5"/>
      <c r="Z1146" s="5"/>
      <c r="AA1146" s="5"/>
      <c r="AB1146" s="5"/>
      <c r="AC1146" s="5"/>
      <c r="AD1146" s="5"/>
      <c r="AE1146" s="5"/>
    </row>
    <row r="1147" spans="1:31" ht="21" customHeight="1">
      <c r="A1147" s="5" t="s">
        <v>2808</v>
      </c>
      <c r="B1147" s="5" t="s">
        <v>91</v>
      </c>
      <c r="C1147" s="5" t="s">
        <v>27</v>
      </c>
      <c r="D1147" s="12" t="s">
        <v>47</v>
      </c>
      <c r="E1147" s="5" t="s">
        <v>45</v>
      </c>
      <c r="F1147" s="11">
        <v>13</v>
      </c>
      <c r="G1147" s="11">
        <v>17</v>
      </c>
      <c r="H1147" s="13" t="s">
        <v>429</v>
      </c>
      <c r="I1147" s="5" t="s">
        <v>31</v>
      </c>
      <c r="J1147" s="5" t="s">
        <v>57</v>
      </c>
      <c r="K1147" s="5" t="s">
        <v>97</v>
      </c>
      <c r="L1147" s="5" t="s">
        <v>14584</v>
      </c>
      <c r="M1147" s="5" t="s">
        <v>53</v>
      </c>
      <c r="N1147" s="5" t="s">
        <v>55</v>
      </c>
      <c r="O1147" s="5" t="b">
        <f t="shared" ca="1" si="0"/>
        <v>1</v>
      </c>
      <c r="P1147" s="5" t="b">
        <f t="shared" ca="1" si="116"/>
        <v>1</v>
      </c>
      <c r="Q1147" s="5"/>
      <c r="R1147" s="5"/>
      <c r="S1147" s="5"/>
      <c r="T1147" s="5"/>
      <c r="U1147" s="5"/>
      <c r="V1147" s="5"/>
      <c r="W1147" s="5"/>
      <c r="X1147" s="5"/>
      <c r="Y1147" s="5"/>
      <c r="Z1147" s="5"/>
      <c r="AA1147" s="5"/>
      <c r="AB1147" s="5"/>
      <c r="AC1147" s="5"/>
      <c r="AD1147" s="5"/>
      <c r="AE1147" s="5"/>
    </row>
    <row r="1148" spans="1:31" ht="21" customHeight="1">
      <c r="A1148" s="5" t="s">
        <v>15050</v>
      </c>
      <c r="B1148" s="5" t="s">
        <v>15051</v>
      </c>
      <c r="C1148" s="5" t="s">
        <v>27</v>
      </c>
      <c r="D1148" s="12" t="s">
        <v>47</v>
      </c>
      <c r="E1148" s="5" t="s">
        <v>45</v>
      </c>
      <c r="F1148" s="11">
        <v>13</v>
      </c>
      <c r="G1148" s="11">
        <v>21</v>
      </c>
      <c r="H1148" s="13" t="s">
        <v>4919</v>
      </c>
      <c r="I1148" s="5" t="s">
        <v>108</v>
      </c>
      <c r="J1148" s="5" t="s">
        <v>57</v>
      </c>
      <c r="K1148" s="5" t="s">
        <v>15052</v>
      </c>
      <c r="L1148" s="5" t="s">
        <v>15053</v>
      </c>
      <c r="M1148" s="5" t="s">
        <v>53</v>
      </c>
      <c r="N1148" s="5" t="s">
        <v>55</v>
      </c>
      <c r="O1148" s="5" t="b">
        <f t="shared" ca="1" si="0"/>
        <v>1</v>
      </c>
      <c r="P1148" s="5"/>
      <c r="Q1148" s="5"/>
      <c r="R1148" s="5"/>
      <c r="S1148" s="5"/>
      <c r="T1148" s="5"/>
      <c r="U1148" s="5"/>
      <c r="V1148" s="5"/>
      <c r="W1148" s="5"/>
      <c r="X1148" s="5"/>
      <c r="Y1148" s="5"/>
      <c r="Z1148" s="5"/>
      <c r="AA1148" s="5"/>
      <c r="AB1148" s="5"/>
      <c r="AC1148" s="5"/>
      <c r="AD1148" s="5"/>
      <c r="AE1148" s="5"/>
    </row>
    <row r="1149" spans="1:31" ht="21" customHeight="1">
      <c r="A1149" s="5" t="s">
        <v>1710</v>
      </c>
      <c r="B1149" s="5" t="s">
        <v>3078</v>
      </c>
      <c r="C1149" s="5" t="s">
        <v>27</v>
      </c>
      <c r="D1149" s="12" t="s">
        <v>47</v>
      </c>
      <c r="E1149" s="5" t="s">
        <v>45</v>
      </c>
      <c r="F1149" s="11">
        <v>13</v>
      </c>
      <c r="G1149" s="11">
        <v>25</v>
      </c>
      <c r="H1149" s="13" t="s">
        <v>592</v>
      </c>
      <c r="I1149" s="5" t="s">
        <v>31</v>
      </c>
      <c r="J1149" s="5" t="s">
        <v>3081</v>
      </c>
      <c r="K1149" s="5" t="s">
        <v>14631</v>
      </c>
      <c r="L1149" s="5" t="s">
        <v>14632</v>
      </c>
      <c r="M1149" s="5" t="s">
        <v>53</v>
      </c>
      <c r="N1149" s="5" t="s">
        <v>38</v>
      </c>
      <c r="O1149" s="5" t="b">
        <f t="shared" ca="1" si="0"/>
        <v>1</v>
      </c>
      <c r="P1149" s="5" t="b">
        <f t="shared" ref="P1149:P1150" ca="1" si="117">IFERROR(__xludf.DUMMYFUNCTION("REGEXMATCH(L1149,""(?i)Java"")"),TRUE)</f>
        <v>1</v>
      </c>
      <c r="Q1149" s="5"/>
      <c r="R1149" s="5"/>
      <c r="S1149" s="5"/>
      <c r="T1149" s="5"/>
      <c r="U1149" s="5"/>
      <c r="V1149" s="5"/>
      <c r="W1149" s="5"/>
      <c r="X1149" s="5"/>
      <c r="Y1149" s="5"/>
      <c r="Z1149" s="5"/>
      <c r="AA1149" s="5"/>
      <c r="AB1149" s="5"/>
      <c r="AC1149" s="5"/>
      <c r="AD1149" s="5"/>
      <c r="AE1149" s="5"/>
    </row>
    <row r="1150" spans="1:31" ht="21" customHeight="1">
      <c r="A1150" s="5" t="s">
        <v>1457</v>
      </c>
      <c r="B1150" s="5" t="s">
        <v>14655</v>
      </c>
      <c r="C1150" s="5" t="s">
        <v>41</v>
      </c>
      <c r="D1150" s="5" t="s">
        <v>375</v>
      </c>
      <c r="E1150" s="5" t="s">
        <v>29</v>
      </c>
      <c r="F1150" s="7">
        <v>13</v>
      </c>
      <c r="G1150" s="7">
        <v>20</v>
      </c>
      <c r="H1150" s="5" t="s">
        <v>2677</v>
      </c>
      <c r="I1150" s="5" t="s">
        <v>108</v>
      </c>
      <c r="J1150" s="5" t="s">
        <v>117</v>
      </c>
      <c r="K1150" s="5" t="s">
        <v>14656</v>
      </c>
      <c r="L1150" s="5" t="s">
        <v>14657</v>
      </c>
      <c r="M1150" s="5" t="s">
        <v>167</v>
      </c>
      <c r="N1150" s="5" t="s">
        <v>55</v>
      </c>
      <c r="O1150" s="5" t="b">
        <f t="shared" ca="1" si="0"/>
        <v>1</v>
      </c>
      <c r="P1150" s="5" t="b">
        <f t="shared" ca="1" si="117"/>
        <v>1</v>
      </c>
      <c r="Q1150" s="5"/>
      <c r="R1150" s="5"/>
      <c r="S1150" s="5"/>
      <c r="T1150" s="5"/>
      <c r="U1150" s="5"/>
      <c r="V1150" s="5"/>
      <c r="W1150" s="5"/>
      <c r="X1150" s="5"/>
      <c r="Y1150" s="5"/>
      <c r="Z1150" s="5"/>
      <c r="AA1150" s="5"/>
      <c r="AB1150" s="5"/>
      <c r="AC1150" s="5"/>
      <c r="AD1150" s="5"/>
      <c r="AE1150" s="5"/>
    </row>
    <row r="1151" spans="1:31" ht="21" customHeight="1">
      <c r="A1151" s="5" t="s">
        <v>15071</v>
      </c>
      <c r="B1151" s="5" t="s">
        <v>15072</v>
      </c>
      <c r="C1151" s="5" t="s">
        <v>41</v>
      </c>
      <c r="D1151" s="5" t="s">
        <v>448</v>
      </c>
      <c r="E1151" s="5" t="s">
        <v>29</v>
      </c>
      <c r="F1151" s="7">
        <v>13</v>
      </c>
      <c r="G1151" s="7">
        <v>20</v>
      </c>
      <c r="H1151" s="5" t="s">
        <v>2677</v>
      </c>
      <c r="I1151" s="5" t="s">
        <v>108</v>
      </c>
      <c r="J1151" s="5" t="s">
        <v>117</v>
      </c>
      <c r="K1151" s="5" t="s">
        <v>15073</v>
      </c>
      <c r="L1151" s="5" t="s">
        <v>15075</v>
      </c>
      <c r="M1151" s="5" t="s">
        <v>37</v>
      </c>
      <c r="N1151" s="5" t="s">
        <v>55</v>
      </c>
      <c r="O1151" s="5" t="b">
        <f t="shared" ca="1" si="0"/>
        <v>1</v>
      </c>
      <c r="P1151" s="5"/>
      <c r="Q1151" s="5"/>
      <c r="R1151" s="5"/>
      <c r="S1151" s="5"/>
      <c r="T1151" s="5"/>
      <c r="U1151" s="5"/>
      <c r="V1151" s="5"/>
      <c r="W1151" s="5"/>
      <c r="X1151" s="5"/>
      <c r="Y1151" s="5"/>
      <c r="Z1151" s="5"/>
      <c r="AA1151" s="5"/>
      <c r="AB1151" s="5"/>
      <c r="AC1151" s="5"/>
      <c r="AD1151" s="5"/>
      <c r="AE1151" s="5"/>
    </row>
    <row r="1152" spans="1:31" ht="21" customHeight="1">
      <c r="A1152" s="5" t="s">
        <v>277</v>
      </c>
      <c r="B1152" s="5" t="s">
        <v>5691</v>
      </c>
      <c r="C1152" s="5" t="s">
        <v>20</v>
      </c>
      <c r="D1152" s="5" t="s">
        <v>21</v>
      </c>
      <c r="E1152" s="5" t="s">
        <v>29</v>
      </c>
      <c r="F1152" s="11">
        <v>13</v>
      </c>
      <c r="G1152" s="11">
        <v>17</v>
      </c>
      <c r="H1152" s="13" t="s">
        <v>429</v>
      </c>
      <c r="I1152" s="5" t="s">
        <v>108</v>
      </c>
      <c r="J1152" s="5" t="s">
        <v>1075</v>
      </c>
      <c r="K1152" s="5" t="s">
        <v>3553</v>
      </c>
      <c r="L1152" s="5" t="s">
        <v>15082</v>
      </c>
      <c r="M1152" s="5" t="s">
        <v>100</v>
      </c>
      <c r="N1152" s="5" t="s">
        <v>55</v>
      </c>
      <c r="O1152" s="5" t="b">
        <f t="shared" ca="1" si="0"/>
        <v>1</v>
      </c>
      <c r="P1152" s="5"/>
      <c r="Q1152" s="5"/>
      <c r="R1152" s="5"/>
      <c r="S1152" s="5"/>
      <c r="T1152" s="5"/>
      <c r="U1152" s="5"/>
      <c r="V1152" s="5"/>
      <c r="W1152" s="5"/>
      <c r="X1152" s="5"/>
      <c r="Y1152" s="5"/>
      <c r="Z1152" s="5"/>
      <c r="AA1152" s="5"/>
      <c r="AB1152" s="5"/>
      <c r="AC1152" s="5"/>
      <c r="AD1152" s="5"/>
      <c r="AE1152" s="5"/>
    </row>
    <row r="1153" spans="1:31" ht="21" customHeight="1">
      <c r="A1153" s="5" t="s">
        <v>7050</v>
      </c>
      <c r="B1153" s="5" t="s">
        <v>15087</v>
      </c>
      <c r="C1153" s="5" t="s">
        <v>41</v>
      </c>
      <c r="D1153" s="5" t="s">
        <v>94</v>
      </c>
      <c r="E1153" s="5" t="s">
        <v>45</v>
      </c>
      <c r="F1153" s="7">
        <v>13</v>
      </c>
      <c r="G1153" s="7">
        <v>18</v>
      </c>
      <c r="H1153" s="5" t="s">
        <v>1444</v>
      </c>
      <c r="I1153" s="5" t="s">
        <v>66</v>
      </c>
      <c r="J1153" s="5" t="s">
        <v>252</v>
      </c>
      <c r="K1153" s="5" t="s">
        <v>15088</v>
      </c>
      <c r="L1153" s="5" t="s">
        <v>15089</v>
      </c>
      <c r="M1153" s="5" t="s">
        <v>167</v>
      </c>
      <c r="N1153" s="5" t="s">
        <v>44</v>
      </c>
      <c r="O1153" s="5" t="b">
        <f t="shared" ca="1" si="0"/>
        <v>1</v>
      </c>
      <c r="P1153" s="5"/>
      <c r="Q1153" s="5"/>
      <c r="R1153" s="5"/>
      <c r="S1153" s="5"/>
      <c r="T1153" s="5"/>
      <c r="U1153" s="5"/>
      <c r="V1153" s="5"/>
      <c r="W1153" s="5"/>
      <c r="X1153" s="5"/>
      <c r="Y1153" s="5"/>
      <c r="Z1153" s="5"/>
      <c r="AA1153" s="5"/>
      <c r="AB1153" s="5"/>
      <c r="AC1153" s="5"/>
      <c r="AD1153" s="5"/>
      <c r="AE1153" s="5"/>
    </row>
    <row r="1154" spans="1:31" ht="21" customHeight="1">
      <c r="A1154" s="5" t="s">
        <v>13994</v>
      </c>
      <c r="B1154" s="5" t="s">
        <v>14596</v>
      </c>
      <c r="C1154" s="5" t="s">
        <v>41</v>
      </c>
      <c r="D1154" s="5" t="s">
        <v>874</v>
      </c>
      <c r="E1154" s="5" t="s">
        <v>45</v>
      </c>
      <c r="F1154" s="11">
        <v>13</v>
      </c>
      <c r="G1154" s="11">
        <v>17</v>
      </c>
      <c r="H1154" s="13" t="s">
        <v>429</v>
      </c>
      <c r="I1154" s="5" t="s">
        <v>108</v>
      </c>
      <c r="J1154" s="5" t="s">
        <v>48</v>
      </c>
      <c r="K1154" s="5" t="s">
        <v>14597</v>
      </c>
      <c r="L1154" s="5" t="s">
        <v>14598</v>
      </c>
      <c r="M1154" s="5" t="s">
        <v>167</v>
      </c>
      <c r="N1154" s="5" t="s">
        <v>237</v>
      </c>
      <c r="O1154" s="5" t="b">
        <f t="shared" ca="1" si="0"/>
        <v>1</v>
      </c>
      <c r="P1154" s="5" t="b">
        <f ca="1">IFERROR(__xludf.DUMMYFUNCTION("REGEXMATCH(L1154,""(?i)Java"")"),TRUE)</f>
        <v>1</v>
      </c>
      <c r="Q1154" s="5"/>
      <c r="R1154" s="5"/>
      <c r="S1154" s="5"/>
      <c r="T1154" s="5"/>
      <c r="U1154" s="5"/>
      <c r="V1154" s="5"/>
      <c r="W1154" s="5"/>
      <c r="X1154" s="5"/>
      <c r="Y1154" s="5"/>
      <c r="Z1154" s="5"/>
      <c r="AA1154" s="5"/>
      <c r="AB1154" s="5"/>
      <c r="AC1154" s="5"/>
      <c r="AD1154" s="5"/>
      <c r="AE1154" s="5"/>
    </row>
    <row r="1155" spans="1:31" ht="21" customHeight="1">
      <c r="A1155" s="5" t="s">
        <v>7050</v>
      </c>
      <c r="B1155" s="5" t="s">
        <v>9425</v>
      </c>
      <c r="C1155" s="5" t="s">
        <v>41</v>
      </c>
      <c r="D1155" s="5" t="s">
        <v>94</v>
      </c>
      <c r="E1155" s="5" t="s">
        <v>29</v>
      </c>
      <c r="F1155" s="11">
        <v>13</v>
      </c>
      <c r="G1155" s="11">
        <v>17</v>
      </c>
      <c r="H1155" s="13" t="s">
        <v>429</v>
      </c>
      <c r="I1155" s="5" t="s">
        <v>108</v>
      </c>
      <c r="J1155" s="5" t="s">
        <v>57</v>
      </c>
      <c r="K1155" s="5" t="s">
        <v>9429</v>
      </c>
      <c r="L1155" s="5" t="s">
        <v>15103</v>
      </c>
      <c r="M1155" s="5" t="s">
        <v>100</v>
      </c>
      <c r="N1155" s="5" t="s">
        <v>55</v>
      </c>
      <c r="O1155" s="5" t="b">
        <f t="shared" ca="1" si="0"/>
        <v>1</v>
      </c>
      <c r="P1155" s="5"/>
      <c r="Q1155" s="5"/>
      <c r="R1155" s="5"/>
      <c r="S1155" s="5"/>
      <c r="T1155" s="5"/>
      <c r="U1155" s="5"/>
      <c r="V1155" s="5"/>
      <c r="W1155" s="5"/>
      <c r="X1155" s="5"/>
      <c r="Y1155" s="5"/>
      <c r="Z1155" s="5"/>
      <c r="AA1155" s="5"/>
      <c r="AB1155" s="5"/>
      <c r="AC1155" s="5"/>
      <c r="AD1155" s="5"/>
      <c r="AE1155" s="5"/>
    </row>
    <row r="1156" spans="1:31" ht="21" customHeight="1">
      <c r="A1156" s="5" t="s">
        <v>15110</v>
      </c>
      <c r="B1156" s="5" t="s">
        <v>15111</v>
      </c>
      <c r="C1156" s="5" t="s">
        <v>41</v>
      </c>
      <c r="D1156" s="12" t="s">
        <v>47</v>
      </c>
      <c r="E1156" s="5" t="s">
        <v>45</v>
      </c>
      <c r="F1156" s="11">
        <v>13</v>
      </c>
      <c r="G1156" s="11">
        <v>17</v>
      </c>
      <c r="H1156" s="13" t="s">
        <v>429</v>
      </c>
      <c r="I1156" s="5" t="s">
        <v>66</v>
      </c>
      <c r="J1156" s="5" t="s">
        <v>48</v>
      </c>
      <c r="K1156" s="5" t="s">
        <v>15112</v>
      </c>
      <c r="L1156" s="5" t="s">
        <v>15113</v>
      </c>
      <c r="M1156" s="5" t="s">
        <v>42</v>
      </c>
      <c r="N1156" s="5" t="s">
        <v>38</v>
      </c>
      <c r="O1156" s="5" t="b">
        <f t="shared" ca="1" si="0"/>
        <v>1</v>
      </c>
      <c r="P1156" s="5"/>
      <c r="Q1156" s="5"/>
      <c r="R1156" s="5"/>
      <c r="S1156" s="5"/>
      <c r="T1156" s="5"/>
      <c r="U1156" s="5"/>
      <c r="V1156" s="5"/>
      <c r="W1156" s="5"/>
      <c r="X1156" s="5"/>
      <c r="Y1156" s="5"/>
      <c r="Z1156" s="5"/>
      <c r="AA1156" s="5"/>
      <c r="AB1156" s="5"/>
      <c r="AC1156" s="5"/>
      <c r="AD1156" s="5"/>
      <c r="AE1156" s="5"/>
    </row>
    <row r="1157" spans="1:31" ht="21" customHeight="1">
      <c r="A1157" s="5" t="s">
        <v>7050</v>
      </c>
      <c r="B1157" s="5" t="s">
        <v>15116</v>
      </c>
      <c r="C1157" s="5" t="s">
        <v>41</v>
      </c>
      <c r="D1157" s="12" t="s">
        <v>47</v>
      </c>
      <c r="E1157" s="5" t="s">
        <v>29</v>
      </c>
      <c r="F1157" s="11">
        <v>13</v>
      </c>
      <c r="G1157" s="11">
        <v>17</v>
      </c>
      <c r="H1157" s="13" t="s">
        <v>429</v>
      </c>
      <c r="I1157" s="9" t="s">
        <v>24</v>
      </c>
      <c r="J1157" s="5" t="s">
        <v>110</v>
      </c>
      <c r="K1157" s="5" t="s">
        <v>15117</v>
      </c>
      <c r="L1157" s="5" t="s">
        <v>15119</v>
      </c>
      <c r="M1157" s="5" t="s">
        <v>37</v>
      </c>
      <c r="N1157" s="5" t="s">
        <v>55</v>
      </c>
      <c r="O1157" s="5" t="b">
        <f t="shared" ca="1" si="0"/>
        <v>1</v>
      </c>
      <c r="P1157" s="5"/>
      <c r="Q1157" s="5"/>
      <c r="R1157" s="5"/>
      <c r="S1157" s="5"/>
      <c r="T1157" s="5"/>
      <c r="U1157" s="5"/>
      <c r="V1157" s="5"/>
      <c r="W1157" s="5"/>
      <c r="X1157" s="5"/>
      <c r="Y1157" s="5"/>
      <c r="Z1157" s="5"/>
      <c r="AA1157" s="5"/>
      <c r="AB1157" s="5"/>
      <c r="AC1157" s="5"/>
      <c r="AD1157" s="5"/>
      <c r="AE1157" s="5"/>
    </row>
    <row r="1158" spans="1:31" ht="21" customHeight="1">
      <c r="A1158" s="5" t="s">
        <v>2665</v>
      </c>
      <c r="B1158" s="5" t="s">
        <v>14639</v>
      </c>
      <c r="C1158" s="5" t="s">
        <v>170</v>
      </c>
      <c r="D1158" s="5" t="s">
        <v>171</v>
      </c>
      <c r="E1158" s="5" t="s">
        <v>45</v>
      </c>
      <c r="F1158" s="11">
        <v>13</v>
      </c>
      <c r="G1158" s="11">
        <v>17</v>
      </c>
      <c r="H1158" s="13" t="s">
        <v>429</v>
      </c>
      <c r="I1158" s="5" t="s">
        <v>108</v>
      </c>
      <c r="J1158" s="5" t="s">
        <v>2197</v>
      </c>
      <c r="K1158" s="5" t="s">
        <v>14641</v>
      </c>
      <c r="L1158" s="5" t="s">
        <v>14642</v>
      </c>
      <c r="M1158" s="5" t="s">
        <v>648</v>
      </c>
      <c r="N1158" s="5" t="s">
        <v>55</v>
      </c>
      <c r="O1158" s="5" t="b">
        <f t="shared" ca="1" si="0"/>
        <v>1</v>
      </c>
      <c r="P1158" s="5" t="b">
        <f ca="1">IFERROR(__xludf.DUMMYFUNCTION("REGEXMATCH(L1158,""(?i)Java"")"),TRUE)</f>
        <v>1</v>
      </c>
      <c r="Q1158" s="5"/>
      <c r="R1158" s="5"/>
      <c r="S1158" s="5"/>
      <c r="T1158" s="5"/>
      <c r="U1158" s="5"/>
      <c r="V1158" s="5"/>
      <c r="W1158" s="5"/>
      <c r="X1158" s="5"/>
      <c r="Y1158" s="5"/>
      <c r="Z1158" s="5"/>
      <c r="AA1158" s="5"/>
      <c r="AB1158" s="5"/>
      <c r="AC1158" s="5"/>
      <c r="AD1158" s="5"/>
      <c r="AE1158" s="5"/>
    </row>
    <row r="1159" spans="1:31" ht="21" customHeight="1">
      <c r="A1159" s="5" t="s">
        <v>7050</v>
      </c>
      <c r="B1159" s="5" t="s">
        <v>12683</v>
      </c>
      <c r="C1159" s="5" t="s">
        <v>41</v>
      </c>
      <c r="D1159" s="5" t="s">
        <v>94</v>
      </c>
      <c r="E1159" s="5" t="s">
        <v>45</v>
      </c>
      <c r="F1159" s="7">
        <v>13</v>
      </c>
      <c r="G1159" s="7">
        <v>15</v>
      </c>
      <c r="H1159" s="5" t="s">
        <v>2945</v>
      </c>
      <c r="I1159" s="5" t="s">
        <v>66</v>
      </c>
      <c r="J1159" s="5" t="s">
        <v>110</v>
      </c>
      <c r="K1159" s="5" t="s">
        <v>12685</v>
      </c>
      <c r="L1159" s="5" t="s">
        <v>15138</v>
      </c>
      <c r="M1159" s="5" t="s">
        <v>53</v>
      </c>
      <c r="N1159" s="5" t="s">
        <v>55</v>
      </c>
      <c r="O1159" s="5" t="b">
        <f t="shared" ca="1" si="0"/>
        <v>1</v>
      </c>
      <c r="P1159" s="5"/>
      <c r="Q1159" s="5"/>
      <c r="R1159" s="5"/>
      <c r="S1159" s="5"/>
      <c r="T1159" s="5"/>
      <c r="U1159" s="5"/>
      <c r="V1159" s="5"/>
      <c r="W1159" s="5"/>
      <c r="X1159" s="5"/>
      <c r="Y1159" s="5"/>
      <c r="Z1159" s="5"/>
      <c r="AA1159" s="5"/>
      <c r="AB1159" s="5"/>
      <c r="AC1159" s="5"/>
      <c r="AD1159" s="5"/>
      <c r="AE1159" s="5"/>
    </row>
    <row r="1160" spans="1:31" ht="21" customHeight="1">
      <c r="A1160" s="5" t="s">
        <v>15141</v>
      </c>
      <c r="B1160" s="5" t="s">
        <v>11690</v>
      </c>
      <c r="C1160" s="5" t="s">
        <v>41</v>
      </c>
      <c r="D1160" s="12" t="s">
        <v>47</v>
      </c>
      <c r="E1160" s="5" t="s">
        <v>45</v>
      </c>
      <c r="F1160" s="7">
        <v>13</v>
      </c>
      <c r="G1160" s="7">
        <v>18</v>
      </c>
      <c r="H1160" s="5" t="s">
        <v>1444</v>
      </c>
      <c r="I1160" s="5" t="s">
        <v>66</v>
      </c>
      <c r="J1160" s="5" t="s">
        <v>76</v>
      </c>
      <c r="K1160" s="5" t="s">
        <v>15144</v>
      </c>
      <c r="L1160" s="9" t="s">
        <v>47</v>
      </c>
      <c r="M1160" s="5" t="s">
        <v>37</v>
      </c>
      <c r="N1160" s="5" t="s">
        <v>55</v>
      </c>
      <c r="O1160" s="5" t="b">
        <f t="shared" ca="1" si="0"/>
        <v>1</v>
      </c>
      <c r="P1160" s="9"/>
      <c r="Q1160" s="5"/>
      <c r="R1160" s="5"/>
      <c r="S1160" s="5"/>
      <c r="T1160" s="5"/>
      <c r="U1160" s="5"/>
      <c r="V1160" s="5"/>
      <c r="W1160" s="5"/>
      <c r="X1160" s="5"/>
      <c r="Y1160" s="5"/>
      <c r="Z1160" s="5"/>
      <c r="AA1160" s="5"/>
      <c r="AB1160" s="5"/>
      <c r="AC1160" s="5"/>
      <c r="AD1160" s="5"/>
      <c r="AE1160" s="5"/>
    </row>
    <row r="1161" spans="1:31" ht="21" customHeight="1">
      <c r="A1161" s="5" t="s">
        <v>14601</v>
      </c>
      <c r="B1161" s="5" t="s">
        <v>650</v>
      </c>
      <c r="C1161" s="5" t="s">
        <v>41</v>
      </c>
      <c r="D1161" s="12" t="s">
        <v>47</v>
      </c>
      <c r="E1161" s="5" t="s">
        <v>45</v>
      </c>
      <c r="F1161" s="7">
        <v>13</v>
      </c>
      <c r="G1161" s="7">
        <v>20</v>
      </c>
      <c r="H1161" s="5" t="s">
        <v>2677</v>
      </c>
      <c r="I1161" s="9" t="s">
        <v>24</v>
      </c>
      <c r="J1161" s="5" t="s">
        <v>57</v>
      </c>
      <c r="K1161" s="9" t="s">
        <v>47</v>
      </c>
      <c r="L1161" s="5" t="s">
        <v>14603</v>
      </c>
      <c r="M1161" s="5" t="s">
        <v>42</v>
      </c>
      <c r="N1161" s="5" t="s">
        <v>89</v>
      </c>
      <c r="O1161" s="5" t="b">
        <f t="shared" ca="1" si="0"/>
        <v>1</v>
      </c>
      <c r="P1161" s="5" t="b">
        <f t="shared" ref="P1161:P1163" ca="1" si="118">IFERROR(__xludf.DUMMYFUNCTION("REGEXMATCH(L1161,""(?i)Java"")"),TRUE)</f>
        <v>1</v>
      </c>
      <c r="Q1161" s="5"/>
      <c r="R1161" s="5"/>
      <c r="S1161" s="5"/>
      <c r="T1161" s="5"/>
      <c r="U1161" s="5"/>
      <c r="V1161" s="5"/>
      <c r="W1161" s="5"/>
      <c r="X1161" s="5"/>
      <c r="Y1161" s="5"/>
      <c r="Z1161" s="5"/>
      <c r="AA1161" s="5"/>
      <c r="AB1161" s="5"/>
      <c r="AC1161" s="5"/>
      <c r="AD1161" s="5"/>
      <c r="AE1161" s="5"/>
    </row>
    <row r="1162" spans="1:31" ht="21" customHeight="1">
      <c r="A1162" s="5" t="s">
        <v>8832</v>
      </c>
      <c r="B1162" s="5" t="s">
        <v>8833</v>
      </c>
      <c r="C1162" s="5" t="s">
        <v>170</v>
      </c>
      <c r="D1162" s="5" t="s">
        <v>171</v>
      </c>
      <c r="E1162" s="5" t="s">
        <v>29</v>
      </c>
      <c r="F1162" s="7">
        <v>13</v>
      </c>
      <c r="G1162" s="7">
        <v>20</v>
      </c>
      <c r="H1162" s="5" t="s">
        <v>2677</v>
      </c>
      <c r="I1162" s="5" t="s">
        <v>108</v>
      </c>
      <c r="J1162" s="5" t="s">
        <v>57</v>
      </c>
      <c r="K1162" s="5" t="s">
        <v>8834</v>
      </c>
      <c r="L1162" s="5" t="s">
        <v>8835</v>
      </c>
      <c r="M1162" s="5" t="s">
        <v>37</v>
      </c>
      <c r="N1162" s="5" t="s">
        <v>55</v>
      </c>
      <c r="O1162" s="5" t="b">
        <f t="shared" ca="1" si="0"/>
        <v>1</v>
      </c>
      <c r="P1162" s="5" t="b">
        <f t="shared" ca="1" si="118"/>
        <v>1</v>
      </c>
      <c r="Q1162" s="5"/>
      <c r="R1162" s="5"/>
      <c r="S1162" s="5"/>
      <c r="T1162" s="5"/>
      <c r="U1162" s="5"/>
      <c r="V1162" s="5"/>
      <c r="W1162" s="5"/>
      <c r="X1162" s="5"/>
      <c r="Y1162" s="5"/>
      <c r="Z1162" s="5"/>
      <c r="AA1162" s="5"/>
      <c r="AB1162" s="5"/>
      <c r="AC1162" s="5"/>
      <c r="AD1162" s="5"/>
      <c r="AE1162" s="5"/>
    </row>
    <row r="1163" spans="1:31" ht="21" customHeight="1">
      <c r="A1163" s="5" t="s">
        <v>11538</v>
      </c>
      <c r="B1163" s="5" t="s">
        <v>14624</v>
      </c>
      <c r="C1163" s="5" t="s">
        <v>170</v>
      </c>
      <c r="D1163" s="5" t="s">
        <v>171</v>
      </c>
      <c r="E1163" s="5" t="s">
        <v>29</v>
      </c>
      <c r="F1163" s="7">
        <v>13</v>
      </c>
      <c r="G1163" s="7">
        <v>20</v>
      </c>
      <c r="H1163" s="5" t="s">
        <v>2677</v>
      </c>
      <c r="I1163" s="5" t="s">
        <v>66</v>
      </c>
      <c r="J1163" s="5" t="s">
        <v>224</v>
      </c>
      <c r="K1163" s="5" t="s">
        <v>14625</v>
      </c>
      <c r="L1163" s="5" t="s">
        <v>14626</v>
      </c>
      <c r="M1163" s="5" t="s">
        <v>37</v>
      </c>
      <c r="N1163" s="5" t="s">
        <v>55</v>
      </c>
      <c r="O1163" s="5" t="b">
        <f t="shared" ca="1" si="0"/>
        <v>1</v>
      </c>
      <c r="P1163" s="5" t="b">
        <f t="shared" ca="1" si="118"/>
        <v>1</v>
      </c>
      <c r="Q1163" s="5"/>
      <c r="R1163" s="5"/>
      <c r="S1163" s="5"/>
      <c r="T1163" s="5"/>
      <c r="U1163" s="5"/>
      <c r="V1163" s="5"/>
      <c r="W1163" s="5"/>
      <c r="X1163" s="5"/>
      <c r="Y1163" s="5"/>
      <c r="Z1163" s="5"/>
      <c r="AA1163" s="5"/>
      <c r="AB1163" s="5"/>
      <c r="AC1163" s="5"/>
      <c r="AD1163" s="5"/>
      <c r="AE1163" s="5"/>
    </row>
    <row r="1164" spans="1:31" ht="21" customHeight="1">
      <c r="A1164" s="5" t="s">
        <v>277</v>
      </c>
      <c r="B1164" s="5" t="s">
        <v>12449</v>
      </c>
      <c r="C1164" s="5" t="s">
        <v>170</v>
      </c>
      <c r="D1164" s="5" t="s">
        <v>171</v>
      </c>
      <c r="E1164" s="5" t="s">
        <v>45</v>
      </c>
      <c r="F1164" s="7">
        <v>13</v>
      </c>
      <c r="G1164" s="7">
        <v>18</v>
      </c>
      <c r="H1164" s="5" t="s">
        <v>1444</v>
      </c>
      <c r="I1164" s="5" t="s">
        <v>108</v>
      </c>
      <c r="J1164" s="5" t="s">
        <v>12451</v>
      </c>
      <c r="K1164" s="5" t="s">
        <v>12452</v>
      </c>
      <c r="L1164" s="5" t="s">
        <v>15174</v>
      </c>
      <c r="M1164" s="5" t="s">
        <v>53</v>
      </c>
      <c r="N1164" s="5" t="s">
        <v>55</v>
      </c>
      <c r="O1164" s="5" t="b">
        <f t="shared" ca="1" si="0"/>
        <v>1</v>
      </c>
      <c r="P1164" s="5"/>
      <c r="Q1164" s="5"/>
      <c r="R1164" s="5"/>
      <c r="S1164" s="5"/>
      <c r="T1164" s="5"/>
      <c r="U1164" s="5"/>
      <c r="V1164" s="5"/>
      <c r="W1164" s="5"/>
      <c r="X1164" s="5"/>
      <c r="Y1164" s="5"/>
      <c r="Z1164" s="5"/>
      <c r="AA1164" s="5"/>
      <c r="AB1164" s="5"/>
      <c r="AC1164" s="5"/>
      <c r="AD1164" s="5"/>
      <c r="AE1164" s="5"/>
    </row>
    <row r="1165" spans="1:31" ht="21" customHeight="1">
      <c r="A1165" s="5" t="s">
        <v>12490</v>
      </c>
      <c r="B1165" s="5" t="s">
        <v>5450</v>
      </c>
      <c r="C1165" s="5" t="s">
        <v>170</v>
      </c>
      <c r="D1165" s="5" t="s">
        <v>435</v>
      </c>
      <c r="E1165" s="5" t="s">
        <v>45</v>
      </c>
      <c r="F1165" s="7">
        <v>13</v>
      </c>
      <c r="G1165" s="7">
        <v>18</v>
      </c>
      <c r="H1165" s="5" t="s">
        <v>1444</v>
      </c>
      <c r="I1165" s="5" t="s">
        <v>108</v>
      </c>
      <c r="J1165" s="5" t="s">
        <v>516</v>
      </c>
      <c r="K1165" s="5" t="s">
        <v>5453</v>
      </c>
      <c r="L1165" s="5" t="s">
        <v>14653</v>
      </c>
      <c r="M1165" s="5" t="s">
        <v>53</v>
      </c>
      <c r="N1165" s="5" t="s">
        <v>55</v>
      </c>
      <c r="O1165" s="5" t="b">
        <f t="shared" ca="1" si="0"/>
        <v>1</v>
      </c>
      <c r="P1165" s="5" t="b">
        <f ca="1">IFERROR(__xludf.DUMMYFUNCTION("REGEXMATCH(L1165,""(?i)Java"")"),TRUE)</f>
        <v>1</v>
      </c>
      <c r="Q1165" s="5"/>
      <c r="R1165" s="5"/>
      <c r="S1165" s="5"/>
      <c r="T1165" s="5"/>
      <c r="U1165" s="5"/>
      <c r="V1165" s="5"/>
      <c r="W1165" s="5"/>
      <c r="X1165" s="5"/>
      <c r="Y1165" s="5"/>
      <c r="Z1165" s="5"/>
      <c r="AA1165" s="5"/>
      <c r="AB1165" s="5"/>
      <c r="AC1165" s="5"/>
      <c r="AD1165" s="5"/>
      <c r="AE1165" s="5"/>
    </row>
    <row r="1166" spans="1:31" ht="21" customHeight="1">
      <c r="A1166" s="5" t="s">
        <v>15188</v>
      </c>
      <c r="B1166" s="5" t="s">
        <v>15189</v>
      </c>
      <c r="C1166" s="5" t="s">
        <v>170</v>
      </c>
      <c r="D1166" s="5" t="s">
        <v>342</v>
      </c>
      <c r="E1166" s="5" t="s">
        <v>45</v>
      </c>
      <c r="F1166" s="7">
        <v>13</v>
      </c>
      <c r="G1166" s="7">
        <v>25</v>
      </c>
      <c r="H1166" s="5" t="s">
        <v>1127</v>
      </c>
      <c r="I1166" s="5" t="s">
        <v>66</v>
      </c>
      <c r="J1166" s="5" t="s">
        <v>76</v>
      </c>
      <c r="K1166" s="5" t="s">
        <v>15190</v>
      </c>
      <c r="L1166" s="5" t="s">
        <v>15191</v>
      </c>
      <c r="M1166" s="5" t="s">
        <v>53</v>
      </c>
      <c r="N1166" s="5" t="s">
        <v>55</v>
      </c>
      <c r="O1166" s="5" t="b">
        <f t="shared" ca="1" si="0"/>
        <v>1</v>
      </c>
      <c r="P1166" s="5"/>
      <c r="Q1166" s="5"/>
      <c r="R1166" s="5"/>
      <c r="S1166" s="5"/>
      <c r="T1166" s="5"/>
      <c r="U1166" s="5"/>
      <c r="V1166" s="5"/>
      <c r="W1166" s="5"/>
      <c r="X1166" s="5"/>
      <c r="Y1166" s="5"/>
      <c r="Z1166" s="5"/>
      <c r="AA1166" s="5"/>
      <c r="AB1166" s="5"/>
      <c r="AC1166" s="5"/>
      <c r="AD1166" s="5"/>
      <c r="AE1166" s="5"/>
    </row>
    <row r="1167" spans="1:31" ht="21" customHeight="1">
      <c r="A1167" s="5" t="s">
        <v>15195</v>
      </c>
      <c r="B1167" s="5" t="s">
        <v>15196</v>
      </c>
      <c r="C1167" s="5" t="s">
        <v>170</v>
      </c>
      <c r="D1167" s="5" t="s">
        <v>390</v>
      </c>
      <c r="E1167" s="5" t="s">
        <v>45</v>
      </c>
      <c r="F1167" s="7">
        <v>13</v>
      </c>
      <c r="G1167" s="7">
        <v>18</v>
      </c>
      <c r="H1167" s="5" t="s">
        <v>1444</v>
      </c>
      <c r="I1167" s="5" t="s">
        <v>108</v>
      </c>
      <c r="J1167" s="5" t="s">
        <v>3108</v>
      </c>
      <c r="K1167" s="5" t="s">
        <v>15197</v>
      </c>
      <c r="L1167" s="5" t="s">
        <v>15199</v>
      </c>
      <c r="M1167" s="5" t="s">
        <v>167</v>
      </c>
      <c r="N1167" s="5" t="s">
        <v>55</v>
      </c>
      <c r="O1167" s="5" t="b">
        <f t="shared" ca="1" si="0"/>
        <v>1</v>
      </c>
      <c r="P1167" s="5"/>
      <c r="Q1167" s="5"/>
      <c r="R1167" s="5"/>
      <c r="S1167" s="5"/>
      <c r="T1167" s="5"/>
      <c r="U1167" s="5"/>
      <c r="V1167" s="5"/>
      <c r="W1167" s="5"/>
      <c r="X1167" s="5"/>
      <c r="Y1167" s="5"/>
      <c r="Z1167" s="5"/>
      <c r="AA1167" s="5"/>
      <c r="AB1167" s="5"/>
      <c r="AC1167" s="5"/>
      <c r="AD1167" s="5"/>
      <c r="AE1167" s="5"/>
    </row>
    <row r="1168" spans="1:31" ht="21" customHeight="1">
      <c r="A1168" s="5" t="s">
        <v>14570</v>
      </c>
      <c r="B1168" s="5" t="s">
        <v>14571</v>
      </c>
      <c r="C1168" s="5" t="s">
        <v>170</v>
      </c>
      <c r="D1168" s="5" t="s">
        <v>390</v>
      </c>
      <c r="E1168" s="5" t="s">
        <v>29</v>
      </c>
      <c r="F1168" s="7">
        <v>13</v>
      </c>
      <c r="G1168" s="7">
        <v>14</v>
      </c>
      <c r="H1168" s="5" t="s">
        <v>14572</v>
      </c>
      <c r="I1168" s="9" t="s">
        <v>24</v>
      </c>
      <c r="J1168" s="5" t="s">
        <v>57</v>
      </c>
      <c r="K1168" s="9" t="s">
        <v>47</v>
      </c>
      <c r="L1168" s="5" t="s">
        <v>14573</v>
      </c>
      <c r="M1168" s="5" t="s">
        <v>42</v>
      </c>
      <c r="N1168" s="5" t="s">
        <v>237</v>
      </c>
      <c r="O1168" s="5" t="b">
        <f t="shared" ca="1" si="0"/>
        <v>1</v>
      </c>
      <c r="P1168" s="5" t="b">
        <f ca="1">IFERROR(__xludf.DUMMYFUNCTION("REGEXMATCH(L1168,""(?i)Java"")"),TRUE)</f>
        <v>1</v>
      </c>
      <c r="Q1168" s="5"/>
      <c r="R1168" s="5"/>
      <c r="S1168" s="5"/>
      <c r="T1168" s="5"/>
      <c r="U1168" s="5"/>
      <c r="V1168" s="5"/>
      <c r="W1168" s="5"/>
      <c r="X1168" s="5"/>
      <c r="Y1168" s="5"/>
      <c r="Z1168" s="5"/>
      <c r="AA1168" s="5"/>
      <c r="AB1168" s="5"/>
      <c r="AC1168" s="5"/>
      <c r="AD1168" s="5"/>
      <c r="AE1168" s="5"/>
    </row>
    <row r="1169" spans="1:31" ht="21" customHeight="1">
      <c r="A1169" s="5" t="s">
        <v>10723</v>
      </c>
      <c r="B1169" s="5" t="s">
        <v>15212</v>
      </c>
      <c r="C1169" s="5" t="s">
        <v>170</v>
      </c>
      <c r="D1169" s="5" t="s">
        <v>390</v>
      </c>
      <c r="E1169" s="5" t="s">
        <v>29</v>
      </c>
      <c r="F1169" s="7">
        <v>13</v>
      </c>
      <c r="G1169" s="7">
        <v>20</v>
      </c>
      <c r="H1169" s="5" t="s">
        <v>2677</v>
      </c>
      <c r="I1169" s="5" t="s">
        <v>108</v>
      </c>
      <c r="J1169" s="5" t="s">
        <v>315</v>
      </c>
      <c r="K1169" s="5" t="s">
        <v>15214</v>
      </c>
      <c r="L1169" s="5" t="s">
        <v>15216</v>
      </c>
      <c r="M1169" s="5" t="s">
        <v>100</v>
      </c>
      <c r="N1169" s="5" t="s">
        <v>38</v>
      </c>
      <c r="O1169" s="5" t="b">
        <f t="shared" ca="1" si="0"/>
        <v>1</v>
      </c>
      <c r="P1169" s="5"/>
      <c r="Q1169" s="5"/>
      <c r="R1169" s="5"/>
      <c r="S1169" s="5"/>
      <c r="T1169" s="5"/>
      <c r="U1169" s="5"/>
      <c r="V1169" s="5"/>
      <c r="W1169" s="5"/>
      <c r="X1169" s="5"/>
      <c r="Y1169" s="5"/>
      <c r="Z1169" s="5"/>
      <c r="AA1169" s="5"/>
      <c r="AB1169" s="5"/>
      <c r="AC1169" s="5"/>
      <c r="AD1169" s="5"/>
      <c r="AE1169" s="5"/>
    </row>
    <row r="1170" spans="1:31" ht="21" customHeight="1">
      <c r="A1170" s="5" t="s">
        <v>277</v>
      </c>
      <c r="B1170" s="5" t="s">
        <v>15217</v>
      </c>
      <c r="C1170" s="5" t="s">
        <v>170</v>
      </c>
      <c r="D1170" s="5" t="s">
        <v>390</v>
      </c>
      <c r="E1170" s="5" t="s">
        <v>45</v>
      </c>
      <c r="F1170" s="7">
        <v>13</v>
      </c>
      <c r="G1170" s="7">
        <v>20</v>
      </c>
      <c r="H1170" s="5" t="s">
        <v>2677</v>
      </c>
      <c r="I1170" s="5" t="s">
        <v>66</v>
      </c>
      <c r="J1170" s="5" t="s">
        <v>187</v>
      </c>
      <c r="K1170" s="5" t="s">
        <v>15218</v>
      </c>
      <c r="L1170" s="5" t="s">
        <v>15220</v>
      </c>
      <c r="M1170" s="5" t="s">
        <v>37</v>
      </c>
      <c r="N1170" s="5" t="s">
        <v>55</v>
      </c>
      <c r="O1170" s="5" t="b">
        <f t="shared" ca="1" si="0"/>
        <v>1</v>
      </c>
      <c r="P1170" s="5"/>
      <c r="Q1170" s="5"/>
      <c r="R1170" s="5"/>
      <c r="S1170" s="5"/>
      <c r="T1170" s="5"/>
      <c r="U1170" s="5"/>
      <c r="V1170" s="5"/>
      <c r="W1170" s="5"/>
      <c r="X1170" s="5"/>
      <c r="Y1170" s="5"/>
      <c r="Z1170" s="5"/>
      <c r="AA1170" s="5"/>
      <c r="AB1170" s="5"/>
      <c r="AC1170" s="5"/>
      <c r="AD1170" s="5"/>
      <c r="AE1170" s="5"/>
    </row>
    <row r="1171" spans="1:31" ht="21" customHeight="1">
      <c r="A1171" s="5" t="s">
        <v>784</v>
      </c>
      <c r="B1171" s="5" t="s">
        <v>8874</v>
      </c>
      <c r="C1171" s="5" t="s">
        <v>170</v>
      </c>
      <c r="D1171" s="5" t="s">
        <v>390</v>
      </c>
      <c r="E1171" s="5" t="s">
        <v>29</v>
      </c>
      <c r="F1171" s="7">
        <v>13</v>
      </c>
      <c r="G1171" s="7">
        <v>16</v>
      </c>
      <c r="H1171" s="5" t="s">
        <v>5847</v>
      </c>
      <c r="I1171" s="5" t="s">
        <v>108</v>
      </c>
      <c r="J1171" s="5" t="s">
        <v>76</v>
      </c>
      <c r="K1171" s="5" t="s">
        <v>8875</v>
      </c>
      <c r="L1171" s="5" t="s">
        <v>8876</v>
      </c>
      <c r="M1171" s="5" t="s">
        <v>37</v>
      </c>
      <c r="N1171" s="5" t="s">
        <v>237</v>
      </c>
      <c r="O1171" s="5" t="b">
        <f t="shared" ca="1" si="0"/>
        <v>1</v>
      </c>
      <c r="P1171" s="5" t="b">
        <f ca="1">IFERROR(__xludf.DUMMYFUNCTION("REGEXMATCH(L1171,""(?i)Java"")"),TRUE)</f>
        <v>1</v>
      </c>
      <c r="Q1171" s="5"/>
      <c r="R1171" s="5"/>
      <c r="S1171" s="5"/>
      <c r="T1171" s="5"/>
      <c r="U1171" s="5"/>
      <c r="V1171" s="5"/>
      <c r="W1171" s="5"/>
      <c r="X1171" s="5"/>
      <c r="Y1171" s="5"/>
      <c r="Z1171" s="5"/>
      <c r="AA1171" s="5"/>
      <c r="AB1171" s="5"/>
      <c r="AC1171" s="5"/>
      <c r="AD1171" s="5"/>
      <c r="AE1171" s="5"/>
    </row>
    <row r="1172" spans="1:31" ht="21" customHeight="1">
      <c r="A1172" s="5" t="s">
        <v>15229</v>
      </c>
      <c r="B1172" s="5" t="s">
        <v>14616</v>
      </c>
      <c r="C1172" s="5" t="s">
        <v>170</v>
      </c>
      <c r="D1172" s="12" t="s">
        <v>47</v>
      </c>
      <c r="E1172" s="5" t="s">
        <v>45</v>
      </c>
      <c r="F1172" s="7">
        <v>13</v>
      </c>
      <c r="G1172" s="7">
        <v>25</v>
      </c>
      <c r="H1172" s="5" t="s">
        <v>1127</v>
      </c>
      <c r="I1172" s="5" t="s">
        <v>66</v>
      </c>
      <c r="J1172" s="5" t="s">
        <v>576</v>
      </c>
      <c r="K1172" s="5" t="s">
        <v>15231</v>
      </c>
      <c r="L1172" s="5" t="s">
        <v>15232</v>
      </c>
      <c r="M1172" s="5" t="s">
        <v>167</v>
      </c>
      <c r="N1172" s="5" t="s">
        <v>55</v>
      </c>
      <c r="O1172" s="5" t="b">
        <f t="shared" ca="1" si="0"/>
        <v>1</v>
      </c>
      <c r="P1172" s="5"/>
      <c r="Q1172" s="5"/>
      <c r="R1172" s="5"/>
      <c r="S1172" s="5"/>
      <c r="T1172" s="5"/>
      <c r="U1172" s="5"/>
      <c r="V1172" s="5"/>
      <c r="W1172" s="5"/>
      <c r="X1172" s="5"/>
      <c r="Y1172" s="5"/>
      <c r="Z1172" s="5"/>
      <c r="AA1172" s="5"/>
      <c r="AB1172" s="5"/>
      <c r="AC1172" s="5"/>
      <c r="AD1172" s="5"/>
      <c r="AE1172" s="5"/>
    </row>
    <row r="1173" spans="1:31" ht="21" customHeight="1">
      <c r="A1173" s="5" t="s">
        <v>14615</v>
      </c>
      <c r="B1173" s="5" t="s">
        <v>14616</v>
      </c>
      <c r="C1173" s="5" t="s">
        <v>170</v>
      </c>
      <c r="D1173" s="12" t="s">
        <v>47</v>
      </c>
      <c r="E1173" s="5" t="s">
        <v>45</v>
      </c>
      <c r="F1173" s="7">
        <v>13</v>
      </c>
      <c r="G1173" s="7">
        <v>25</v>
      </c>
      <c r="H1173" s="5" t="s">
        <v>1127</v>
      </c>
      <c r="I1173" s="5" t="s">
        <v>108</v>
      </c>
      <c r="J1173" s="5" t="s">
        <v>576</v>
      </c>
      <c r="K1173" s="5" t="s">
        <v>14617</v>
      </c>
      <c r="L1173" s="5" t="s">
        <v>14619</v>
      </c>
      <c r="M1173" s="5" t="s">
        <v>167</v>
      </c>
      <c r="N1173" s="5" t="s">
        <v>55</v>
      </c>
      <c r="O1173" s="5" t="b">
        <f t="shared" ca="1" si="0"/>
        <v>1</v>
      </c>
      <c r="P1173" s="5" t="b">
        <f ca="1">IFERROR(__xludf.DUMMYFUNCTION("REGEXMATCH(L1173,""(?i)Java"")"),TRUE)</f>
        <v>1</v>
      </c>
      <c r="Q1173" s="5"/>
      <c r="R1173" s="5"/>
      <c r="S1173" s="5"/>
      <c r="T1173" s="5"/>
      <c r="U1173" s="5"/>
      <c r="V1173" s="5"/>
      <c r="W1173" s="5"/>
      <c r="X1173" s="5"/>
      <c r="Y1173" s="5"/>
      <c r="Z1173" s="5"/>
      <c r="AA1173" s="5"/>
      <c r="AB1173" s="5"/>
      <c r="AC1173" s="5"/>
      <c r="AD1173" s="5"/>
      <c r="AE1173" s="5"/>
    </row>
    <row r="1174" spans="1:31" ht="21" customHeight="1">
      <c r="A1174" s="5" t="s">
        <v>277</v>
      </c>
      <c r="B1174" s="5" t="s">
        <v>15246</v>
      </c>
      <c r="C1174" s="5" t="s">
        <v>170</v>
      </c>
      <c r="D1174" s="12" t="s">
        <v>47</v>
      </c>
      <c r="E1174" s="5" t="s">
        <v>45</v>
      </c>
      <c r="F1174" s="7">
        <v>13</v>
      </c>
      <c r="G1174" s="7">
        <v>20</v>
      </c>
      <c r="H1174" s="5" t="s">
        <v>2677</v>
      </c>
      <c r="I1174" s="5" t="s">
        <v>66</v>
      </c>
      <c r="J1174" s="5" t="s">
        <v>3108</v>
      </c>
      <c r="K1174" s="5" t="s">
        <v>15248</v>
      </c>
      <c r="L1174" s="5" t="s">
        <v>15249</v>
      </c>
      <c r="M1174" s="5" t="s">
        <v>37</v>
      </c>
      <c r="N1174" s="5" t="s">
        <v>55</v>
      </c>
      <c r="O1174" s="5" t="b">
        <f t="shared" ca="1" si="0"/>
        <v>1</v>
      </c>
      <c r="P1174" s="5"/>
      <c r="Q1174" s="5"/>
      <c r="R1174" s="5"/>
      <c r="S1174" s="5"/>
      <c r="T1174" s="5"/>
      <c r="U1174" s="5"/>
      <c r="V1174" s="5"/>
      <c r="W1174" s="5"/>
      <c r="X1174" s="5"/>
      <c r="Y1174" s="5"/>
      <c r="Z1174" s="5"/>
      <c r="AA1174" s="5"/>
      <c r="AB1174" s="5"/>
      <c r="AC1174" s="5"/>
      <c r="AD1174" s="5"/>
      <c r="AE1174" s="5"/>
    </row>
    <row r="1175" spans="1:31" ht="21" customHeight="1">
      <c r="A1175" s="5" t="s">
        <v>277</v>
      </c>
      <c r="B1175" s="5" t="s">
        <v>6845</v>
      </c>
      <c r="C1175" s="5" t="s">
        <v>27</v>
      </c>
      <c r="D1175" s="5" t="s">
        <v>54</v>
      </c>
      <c r="E1175" s="5" t="s">
        <v>45</v>
      </c>
      <c r="F1175" s="7">
        <v>14</v>
      </c>
      <c r="G1175" s="7">
        <v>25</v>
      </c>
      <c r="H1175" s="5" t="s">
        <v>14871</v>
      </c>
      <c r="I1175" s="5" t="s">
        <v>108</v>
      </c>
      <c r="J1175" s="5" t="s">
        <v>57</v>
      </c>
      <c r="K1175" s="5" t="s">
        <v>2371</v>
      </c>
      <c r="L1175" s="5" t="s">
        <v>15255</v>
      </c>
      <c r="M1175" s="5" t="s">
        <v>42</v>
      </c>
      <c r="N1175" s="5" t="s">
        <v>55</v>
      </c>
      <c r="O1175" s="5" t="b">
        <f t="shared" ca="1" si="0"/>
        <v>1</v>
      </c>
      <c r="P1175" s="5"/>
      <c r="Q1175" s="5"/>
      <c r="R1175" s="5"/>
      <c r="S1175" s="5"/>
      <c r="T1175" s="5"/>
      <c r="U1175" s="5"/>
      <c r="V1175" s="5"/>
      <c r="W1175" s="5"/>
      <c r="X1175" s="5"/>
      <c r="Y1175" s="5"/>
      <c r="Z1175" s="5"/>
      <c r="AA1175" s="5"/>
      <c r="AB1175" s="5"/>
      <c r="AC1175" s="5"/>
      <c r="AD1175" s="5"/>
      <c r="AE1175" s="5"/>
    </row>
    <row r="1176" spans="1:31" ht="21" customHeight="1">
      <c r="A1176" s="5" t="s">
        <v>14827</v>
      </c>
      <c r="B1176" s="5" t="s">
        <v>14828</v>
      </c>
      <c r="C1176" s="5" t="s">
        <v>27</v>
      </c>
      <c r="D1176" s="5" t="s">
        <v>54</v>
      </c>
      <c r="E1176" s="5" t="s">
        <v>45</v>
      </c>
      <c r="F1176" s="7">
        <v>14</v>
      </c>
      <c r="G1176" s="7">
        <v>28</v>
      </c>
      <c r="H1176" s="5" t="s">
        <v>5070</v>
      </c>
      <c r="I1176" s="5" t="s">
        <v>66</v>
      </c>
      <c r="J1176" s="5" t="s">
        <v>382</v>
      </c>
      <c r="K1176" s="5" t="s">
        <v>14830</v>
      </c>
      <c r="L1176" s="5" t="s">
        <v>14831</v>
      </c>
      <c r="M1176" s="5" t="s">
        <v>167</v>
      </c>
      <c r="N1176" s="5" t="s">
        <v>38</v>
      </c>
      <c r="O1176" s="5" t="b">
        <f t="shared" ca="1" si="0"/>
        <v>1</v>
      </c>
      <c r="P1176" s="5" t="b">
        <f t="shared" ref="P1176:P1177" ca="1" si="119">IFERROR(__xludf.DUMMYFUNCTION("REGEXMATCH(L1176,""(?i)Java"")"),TRUE)</f>
        <v>1</v>
      </c>
      <c r="Q1176" s="5"/>
      <c r="R1176" s="5"/>
      <c r="S1176" s="5"/>
      <c r="T1176" s="5"/>
      <c r="U1176" s="5"/>
      <c r="V1176" s="5"/>
      <c r="W1176" s="5"/>
      <c r="X1176" s="5"/>
      <c r="Y1176" s="5"/>
      <c r="Z1176" s="5"/>
      <c r="AA1176" s="5"/>
      <c r="AB1176" s="5"/>
      <c r="AC1176" s="5"/>
      <c r="AD1176" s="5"/>
      <c r="AE1176" s="5"/>
    </row>
    <row r="1177" spans="1:31" ht="21" customHeight="1">
      <c r="A1177" s="5" t="s">
        <v>5121</v>
      </c>
      <c r="B1177" s="5" t="s">
        <v>14129</v>
      </c>
      <c r="C1177" s="5" t="s">
        <v>27</v>
      </c>
      <c r="D1177" s="5" t="s">
        <v>80</v>
      </c>
      <c r="E1177" s="5" t="s">
        <v>45</v>
      </c>
      <c r="F1177" s="7">
        <v>14</v>
      </c>
      <c r="G1177" s="7">
        <v>20</v>
      </c>
      <c r="H1177" s="5" t="s">
        <v>1289</v>
      </c>
      <c r="I1177" s="5" t="s">
        <v>108</v>
      </c>
      <c r="J1177" s="5" t="s">
        <v>1505</v>
      </c>
      <c r="K1177" s="5" t="s">
        <v>14131</v>
      </c>
      <c r="L1177" s="5" t="s">
        <v>14819</v>
      </c>
      <c r="M1177" s="5" t="s">
        <v>53</v>
      </c>
      <c r="N1177" s="5" t="s">
        <v>271</v>
      </c>
      <c r="O1177" s="5" t="b">
        <f t="shared" ca="1" si="0"/>
        <v>1</v>
      </c>
      <c r="P1177" s="5" t="b">
        <f t="shared" ca="1" si="119"/>
        <v>1</v>
      </c>
      <c r="Q1177" s="5"/>
      <c r="R1177" s="5"/>
      <c r="S1177" s="5"/>
      <c r="T1177" s="5"/>
      <c r="U1177" s="5"/>
      <c r="V1177" s="5"/>
      <c r="W1177" s="5"/>
      <c r="X1177" s="5"/>
      <c r="Y1177" s="5"/>
      <c r="Z1177" s="5"/>
      <c r="AA1177" s="5"/>
      <c r="AB1177" s="5"/>
      <c r="AC1177" s="5"/>
      <c r="AD1177" s="5"/>
      <c r="AE1177" s="5"/>
    </row>
    <row r="1178" spans="1:31" ht="21" customHeight="1">
      <c r="A1178" s="5" t="s">
        <v>14869</v>
      </c>
      <c r="B1178" s="5" t="s">
        <v>14870</v>
      </c>
      <c r="C1178" s="5" t="s">
        <v>27</v>
      </c>
      <c r="D1178" s="5" t="s">
        <v>80</v>
      </c>
      <c r="E1178" s="5" t="s">
        <v>45</v>
      </c>
      <c r="F1178" s="7">
        <v>14</v>
      </c>
      <c r="G1178" s="7">
        <v>25</v>
      </c>
      <c r="H1178" s="5" t="s">
        <v>14871</v>
      </c>
      <c r="I1178" s="5" t="s">
        <v>31</v>
      </c>
      <c r="J1178" s="5" t="s">
        <v>161</v>
      </c>
      <c r="K1178" s="5" t="s">
        <v>14872</v>
      </c>
      <c r="L1178" s="5" t="s">
        <v>14873</v>
      </c>
      <c r="M1178" s="5" t="s">
        <v>53</v>
      </c>
      <c r="N1178" s="5" t="s">
        <v>55</v>
      </c>
      <c r="O1178" s="5" t="b">
        <f t="shared" ca="1" si="0"/>
        <v>1</v>
      </c>
      <c r="P1178" s="5"/>
      <c r="Q1178" s="5"/>
      <c r="R1178" s="5"/>
      <c r="S1178" s="5"/>
      <c r="T1178" s="5"/>
      <c r="U1178" s="5"/>
      <c r="V1178" s="5"/>
      <c r="W1178" s="5"/>
      <c r="X1178" s="5"/>
      <c r="Y1178" s="5"/>
      <c r="Z1178" s="5"/>
      <c r="AA1178" s="5"/>
      <c r="AB1178" s="5"/>
      <c r="AC1178" s="5"/>
      <c r="AD1178" s="5"/>
      <c r="AE1178" s="5"/>
    </row>
    <row r="1179" spans="1:31" ht="21" customHeight="1">
      <c r="A1179" s="5" t="s">
        <v>5314</v>
      </c>
      <c r="B1179" s="5" t="s">
        <v>14285</v>
      </c>
      <c r="C1179" s="5" t="s">
        <v>27</v>
      </c>
      <c r="D1179" s="5" t="s">
        <v>119</v>
      </c>
      <c r="E1179" s="5" t="s">
        <v>45</v>
      </c>
      <c r="F1179" s="7">
        <v>14</v>
      </c>
      <c r="G1179" s="7">
        <v>18</v>
      </c>
      <c r="H1179" s="5" t="s">
        <v>3346</v>
      </c>
      <c r="I1179" s="5" t="s">
        <v>66</v>
      </c>
      <c r="J1179" s="5" t="s">
        <v>76</v>
      </c>
      <c r="K1179" s="5" t="s">
        <v>14838</v>
      </c>
      <c r="L1179" s="5" t="s">
        <v>14839</v>
      </c>
      <c r="M1179" s="5" t="s">
        <v>37</v>
      </c>
      <c r="N1179" s="5" t="s">
        <v>55</v>
      </c>
      <c r="O1179" s="5" t="b">
        <f t="shared" ca="1" si="0"/>
        <v>1</v>
      </c>
      <c r="P1179" s="5" t="b">
        <f ca="1">IFERROR(__xludf.DUMMYFUNCTION("REGEXMATCH(L1179,""(?i)Java"")"),TRUE)</f>
        <v>1</v>
      </c>
      <c r="Q1179" s="5"/>
      <c r="R1179" s="5"/>
      <c r="S1179" s="5"/>
      <c r="T1179" s="5"/>
      <c r="U1179" s="5"/>
      <c r="V1179" s="5"/>
      <c r="W1179" s="5"/>
      <c r="X1179" s="5"/>
      <c r="Y1179" s="5"/>
      <c r="Z1179" s="5"/>
      <c r="AA1179" s="5"/>
      <c r="AB1179" s="5"/>
      <c r="AC1179" s="5"/>
      <c r="AD1179" s="5"/>
      <c r="AE1179" s="5"/>
    </row>
    <row r="1180" spans="1:31" ht="21" customHeight="1">
      <c r="A1180" s="5" t="s">
        <v>11988</v>
      </c>
      <c r="B1180" s="5" t="s">
        <v>14880</v>
      </c>
      <c r="C1180" s="5" t="s">
        <v>27</v>
      </c>
      <c r="D1180" s="12" t="s">
        <v>47</v>
      </c>
      <c r="E1180" s="5" t="s">
        <v>29</v>
      </c>
      <c r="F1180" s="7">
        <v>14</v>
      </c>
      <c r="G1180" s="7">
        <v>18</v>
      </c>
      <c r="H1180" s="5" t="s">
        <v>3346</v>
      </c>
      <c r="I1180" s="5" t="s">
        <v>108</v>
      </c>
      <c r="J1180" s="5" t="s">
        <v>2197</v>
      </c>
      <c r="K1180" s="5" t="s">
        <v>14881</v>
      </c>
      <c r="L1180" s="5" t="s">
        <v>15281</v>
      </c>
      <c r="M1180" s="5" t="s">
        <v>648</v>
      </c>
      <c r="N1180" s="5" t="s">
        <v>405</v>
      </c>
      <c r="O1180" s="5" t="b">
        <f t="shared" ca="1" si="0"/>
        <v>1</v>
      </c>
      <c r="P1180" s="5"/>
      <c r="Q1180" s="5"/>
      <c r="R1180" s="5"/>
      <c r="S1180" s="5"/>
      <c r="T1180" s="5"/>
      <c r="U1180" s="5"/>
      <c r="V1180" s="5"/>
      <c r="W1180" s="5"/>
      <c r="X1180" s="5"/>
      <c r="Y1180" s="5"/>
      <c r="Z1180" s="5"/>
      <c r="AA1180" s="5"/>
      <c r="AB1180" s="5"/>
      <c r="AC1180" s="5"/>
      <c r="AD1180" s="5"/>
      <c r="AE1180" s="5"/>
    </row>
    <row r="1181" spans="1:31" ht="21" customHeight="1">
      <c r="A1181" s="5" t="s">
        <v>7050</v>
      </c>
      <c r="B1181" s="5" t="s">
        <v>4237</v>
      </c>
      <c r="C1181" s="5" t="s">
        <v>20</v>
      </c>
      <c r="D1181" s="5" t="s">
        <v>296</v>
      </c>
      <c r="E1181" s="5" t="s">
        <v>45</v>
      </c>
      <c r="F1181" s="7">
        <v>14</v>
      </c>
      <c r="G1181" s="7">
        <v>28</v>
      </c>
      <c r="H1181" s="5" t="s">
        <v>5070</v>
      </c>
      <c r="I1181" s="9" t="s">
        <v>24</v>
      </c>
      <c r="J1181" s="5" t="s">
        <v>1105</v>
      </c>
      <c r="K1181" s="9" t="s">
        <v>47</v>
      </c>
      <c r="L1181" s="5" t="s">
        <v>14844</v>
      </c>
      <c r="M1181" s="5" t="s">
        <v>42</v>
      </c>
      <c r="N1181" s="5" t="s">
        <v>55</v>
      </c>
      <c r="O1181" s="5" t="b">
        <f t="shared" ca="1" si="0"/>
        <v>1</v>
      </c>
      <c r="P1181" s="5"/>
      <c r="Q1181" s="5"/>
      <c r="R1181" s="5"/>
      <c r="S1181" s="5"/>
      <c r="T1181" s="5"/>
      <c r="U1181" s="5"/>
      <c r="V1181" s="5"/>
      <c r="W1181" s="5"/>
      <c r="X1181" s="5"/>
      <c r="Y1181" s="5"/>
      <c r="Z1181" s="5"/>
      <c r="AA1181" s="5"/>
      <c r="AB1181" s="5"/>
      <c r="AC1181" s="5"/>
      <c r="AD1181" s="5"/>
      <c r="AE1181" s="5"/>
    </row>
    <row r="1182" spans="1:31" ht="21" customHeight="1">
      <c r="A1182" s="5" t="s">
        <v>7050</v>
      </c>
      <c r="B1182" s="5" t="s">
        <v>7286</v>
      </c>
      <c r="C1182" s="5" t="s">
        <v>41</v>
      </c>
      <c r="D1182" s="5" t="s">
        <v>94</v>
      </c>
      <c r="E1182" s="5" t="s">
        <v>45</v>
      </c>
      <c r="F1182" s="7">
        <v>14</v>
      </c>
      <c r="G1182" s="7">
        <v>20</v>
      </c>
      <c r="H1182" s="5" t="s">
        <v>1289</v>
      </c>
      <c r="I1182" s="5" t="s">
        <v>66</v>
      </c>
      <c r="J1182" s="5" t="s">
        <v>267</v>
      </c>
      <c r="K1182" s="5" t="s">
        <v>15292</v>
      </c>
      <c r="L1182" s="5" t="s">
        <v>15293</v>
      </c>
      <c r="M1182" s="5" t="s">
        <v>37</v>
      </c>
      <c r="N1182" s="5" t="s">
        <v>55</v>
      </c>
      <c r="O1182" s="5" t="b">
        <f t="shared" ca="1" si="0"/>
        <v>1</v>
      </c>
      <c r="P1182" s="5"/>
      <c r="Q1182" s="5"/>
      <c r="R1182" s="5"/>
      <c r="S1182" s="5"/>
      <c r="T1182" s="5"/>
      <c r="U1182" s="5"/>
      <c r="V1182" s="5"/>
      <c r="W1182" s="5"/>
      <c r="X1182" s="5"/>
      <c r="Y1182" s="5"/>
      <c r="Z1182" s="5"/>
      <c r="AA1182" s="5"/>
      <c r="AB1182" s="5"/>
      <c r="AC1182" s="5"/>
      <c r="AD1182" s="5"/>
      <c r="AE1182" s="5"/>
    </row>
    <row r="1183" spans="1:31" ht="21" customHeight="1">
      <c r="A1183" s="5" t="s">
        <v>7050</v>
      </c>
      <c r="B1183" s="5" t="s">
        <v>15298</v>
      </c>
      <c r="C1183" s="5" t="s">
        <v>41</v>
      </c>
      <c r="D1183" s="5" t="s">
        <v>94</v>
      </c>
      <c r="E1183" s="5" t="s">
        <v>29</v>
      </c>
      <c r="F1183" s="7">
        <v>14</v>
      </c>
      <c r="G1183" s="7">
        <v>16</v>
      </c>
      <c r="H1183" s="5" t="s">
        <v>14815</v>
      </c>
      <c r="I1183" s="5" t="s">
        <v>66</v>
      </c>
      <c r="J1183" s="5" t="s">
        <v>110</v>
      </c>
      <c r="K1183" s="5" t="s">
        <v>15300</v>
      </c>
      <c r="L1183" s="5" t="s">
        <v>15302</v>
      </c>
      <c r="M1183" s="5" t="s">
        <v>37</v>
      </c>
      <c r="N1183" s="5" t="s">
        <v>55</v>
      </c>
      <c r="O1183" s="5" t="b">
        <f t="shared" ca="1" si="0"/>
        <v>1</v>
      </c>
      <c r="P1183" s="5"/>
      <c r="Q1183" s="5"/>
      <c r="R1183" s="5"/>
      <c r="S1183" s="5"/>
      <c r="T1183" s="5"/>
      <c r="U1183" s="5"/>
      <c r="V1183" s="5"/>
      <c r="W1183" s="5"/>
      <c r="X1183" s="5"/>
      <c r="Y1183" s="5"/>
      <c r="Z1183" s="5"/>
      <c r="AA1183" s="5"/>
      <c r="AB1183" s="5"/>
      <c r="AC1183" s="5"/>
      <c r="AD1183" s="5"/>
      <c r="AE1183" s="5"/>
    </row>
    <row r="1184" spans="1:31" ht="21" customHeight="1">
      <c r="A1184" s="5" t="s">
        <v>14823</v>
      </c>
      <c r="B1184" s="5" t="s">
        <v>5053</v>
      </c>
      <c r="C1184" s="5" t="s">
        <v>41</v>
      </c>
      <c r="D1184" s="5" t="s">
        <v>94</v>
      </c>
      <c r="E1184" s="5" t="s">
        <v>29</v>
      </c>
      <c r="F1184" s="7">
        <v>14</v>
      </c>
      <c r="G1184" s="7">
        <v>22</v>
      </c>
      <c r="H1184" s="5" t="s">
        <v>2020</v>
      </c>
      <c r="I1184" s="5" t="s">
        <v>66</v>
      </c>
      <c r="J1184" s="5" t="s">
        <v>110</v>
      </c>
      <c r="K1184" s="5" t="s">
        <v>14825</v>
      </c>
      <c r="L1184" s="5" t="s">
        <v>14826</v>
      </c>
      <c r="M1184" s="5" t="s">
        <v>53</v>
      </c>
      <c r="N1184" s="5" t="s">
        <v>55</v>
      </c>
      <c r="O1184" s="5" t="b">
        <f t="shared" ca="1" si="0"/>
        <v>1</v>
      </c>
      <c r="P1184" s="5" t="b">
        <f ca="1">IFERROR(__xludf.DUMMYFUNCTION("REGEXMATCH(L1184,""(?i)Java"")"),TRUE)</f>
        <v>1</v>
      </c>
      <c r="Q1184" s="5"/>
      <c r="R1184" s="5"/>
      <c r="S1184" s="5"/>
      <c r="T1184" s="5"/>
      <c r="U1184" s="5"/>
      <c r="V1184" s="5"/>
      <c r="W1184" s="5"/>
      <c r="X1184" s="5"/>
      <c r="Y1184" s="5"/>
      <c r="Z1184" s="5"/>
      <c r="AA1184" s="5"/>
      <c r="AB1184" s="5"/>
      <c r="AC1184" s="5"/>
      <c r="AD1184" s="5"/>
      <c r="AE1184" s="5"/>
    </row>
    <row r="1185" spans="1:31" ht="21" customHeight="1">
      <c r="A1185" s="5" t="s">
        <v>7050</v>
      </c>
      <c r="B1185" s="5" t="s">
        <v>10573</v>
      </c>
      <c r="C1185" s="5" t="s">
        <v>41</v>
      </c>
      <c r="D1185" s="12" t="s">
        <v>47</v>
      </c>
      <c r="E1185" s="5" t="s">
        <v>45</v>
      </c>
      <c r="F1185" s="7">
        <v>14</v>
      </c>
      <c r="G1185" s="7">
        <v>20</v>
      </c>
      <c r="H1185" s="5" t="s">
        <v>1289</v>
      </c>
      <c r="I1185" s="5" t="s">
        <v>66</v>
      </c>
      <c r="J1185" s="5" t="s">
        <v>48</v>
      </c>
      <c r="K1185" s="5" t="s">
        <v>10574</v>
      </c>
      <c r="L1185" s="9" t="s">
        <v>47</v>
      </c>
      <c r="M1185" s="5" t="s">
        <v>167</v>
      </c>
      <c r="N1185" s="5" t="s">
        <v>89</v>
      </c>
      <c r="O1185" s="5" t="b">
        <f t="shared" ca="1" si="0"/>
        <v>1</v>
      </c>
      <c r="P1185" s="9"/>
      <c r="Q1185" s="5"/>
      <c r="R1185" s="5"/>
      <c r="S1185" s="5"/>
      <c r="T1185" s="5"/>
      <c r="U1185" s="5"/>
      <c r="V1185" s="5"/>
      <c r="W1185" s="5"/>
      <c r="X1185" s="5"/>
      <c r="Y1185" s="5"/>
      <c r="Z1185" s="5"/>
      <c r="AA1185" s="5"/>
      <c r="AB1185" s="5"/>
      <c r="AC1185" s="5"/>
      <c r="AD1185" s="5"/>
      <c r="AE1185" s="5"/>
    </row>
    <row r="1186" spans="1:31" ht="21" customHeight="1">
      <c r="A1186" s="5" t="s">
        <v>14808</v>
      </c>
      <c r="B1186" s="5" t="s">
        <v>8712</v>
      </c>
      <c r="C1186" s="5" t="s">
        <v>170</v>
      </c>
      <c r="D1186" s="5" t="s">
        <v>342</v>
      </c>
      <c r="E1186" s="5" t="s">
        <v>29</v>
      </c>
      <c r="F1186" s="7">
        <v>14</v>
      </c>
      <c r="G1186" s="7">
        <v>18</v>
      </c>
      <c r="H1186" s="5" t="s">
        <v>3346</v>
      </c>
      <c r="I1186" s="5" t="s">
        <v>108</v>
      </c>
      <c r="J1186" s="5" t="s">
        <v>117</v>
      </c>
      <c r="K1186" s="5" t="s">
        <v>14810</v>
      </c>
      <c r="L1186" s="5" t="s">
        <v>14811</v>
      </c>
      <c r="M1186" s="5" t="s">
        <v>53</v>
      </c>
      <c r="N1186" s="5" t="s">
        <v>55</v>
      </c>
      <c r="O1186" s="5" t="b">
        <f t="shared" ca="1" si="0"/>
        <v>1</v>
      </c>
      <c r="P1186" s="5"/>
      <c r="Q1186" s="5"/>
      <c r="R1186" s="5"/>
      <c r="S1186" s="5"/>
      <c r="T1186" s="5"/>
      <c r="U1186" s="5"/>
      <c r="V1186" s="5"/>
      <c r="W1186" s="5"/>
      <c r="X1186" s="5"/>
      <c r="Y1186" s="5"/>
      <c r="Z1186" s="5"/>
      <c r="AA1186" s="5"/>
      <c r="AB1186" s="5"/>
      <c r="AC1186" s="5"/>
      <c r="AD1186" s="5"/>
      <c r="AE1186" s="5"/>
    </row>
    <row r="1187" spans="1:31" ht="21" customHeight="1">
      <c r="A1187" s="5" t="s">
        <v>12370</v>
      </c>
      <c r="B1187" s="5" t="s">
        <v>14814</v>
      </c>
      <c r="C1187" s="5" t="s">
        <v>170</v>
      </c>
      <c r="D1187" s="5" t="s">
        <v>390</v>
      </c>
      <c r="E1187" s="5" t="s">
        <v>45</v>
      </c>
      <c r="F1187" s="7">
        <v>14</v>
      </c>
      <c r="G1187" s="7">
        <v>16</v>
      </c>
      <c r="H1187" s="5" t="s">
        <v>14815</v>
      </c>
      <c r="I1187" s="5" t="s">
        <v>108</v>
      </c>
      <c r="J1187" s="5" t="s">
        <v>76</v>
      </c>
      <c r="K1187" s="9" t="s">
        <v>47</v>
      </c>
      <c r="L1187" s="5" t="s">
        <v>14816</v>
      </c>
      <c r="M1187" s="5" t="s">
        <v>37</v>
      </c>
      <c r="N1187" s="5" t="s">
        <v>55</v>
      </c>
      <c r="O1187" s="5" t="b">
        <f t="shared" ca="1" si="0"/>
        <v>1</v>
      </c>
      <c r="P1187" s="5" t="b">
        <f ca="1">IFERROR(__xludf.DUMMYFUNCTION("REGEXMATCH(L1187,""(?i)Java"")"),TRUE)</f>
        <v>1</v>
      </c>
      <c r="Q1187" s="5"/>
      <c r="R1187" s="5"/>
      <c r="S1187" s="5"/>
      <c r="T1187" s="5"/>
      <c r="U1187" s="5"/>
      <c r="V1187" s="5"/>
      <c r="W1187" s="5"/>
      <c r="X1187" s="5"/>
      <c r="Y1187" s="5"/>
      <c r="Z1187" s="5"/>
      <c r="AA1187" s="5"/>
      <c r="AB1187" s="5"/>
      <c r="AC1187" s="5"/>
      <c r="AD1187" s="5"/>
      <c r="AE1187" s="5"/>
    </row>
    <row r="1188" spans="1:31" ht="21" customHeight="1">
      <c r="A1188" s="5" t="s">
        <v>14905</v>
      </c>
      <c r="B1188" s="5" t="s">
        <v>14906</v>
      </c>
      <c r="C1188" s="5" t="s">
        <v>27</v>
      </c>
      <c r="D1188" s="5" t="s">
        <v>54</v>
      </c>
      <c r="E1188" s="5" t="s">
        <v>29</v>
      </c>
      <c r="F1188" s="7">
        <v>15</v>
      </c>
      <c r="G1188" s="7">
        <v>20</v>
      </c>
      <c r="H1188" s="5" t="s">
        <v>493</v>
      </c>
      <c r="I1188" s="9" t="s">
        <v>24</v>
      </c>
      <c r="J1188" s="5" t="s">
        <v>942</v>
      </c>
      <c r="K1188" s="5" t="s">
        <v>14908</v>
      </c>
      <c r="L1188" s="5" t="s">
        <v>14909</v>
      </c>
      <c r="M1188" s="5" t="s">
        <v>53</v>
      </c>
      <c r="N1188" s="5" t="s">
        <v>55</v>
      </c>
      <c r="O1188" s="5" t="b">
        <f t="shared" ca="1" si="0"/>
        <v>1</v>
      </c>
      <c r="P1188" s="5"/>
      <c r="Q1188" s="5"/>
      <c r="R1188" s="5"/>
      <c r="S1188" s="5"/>
      <c r="T1188" s="5"/>
      <c r="U1188" s="5"/>
      <c r="V1188" s="5"/>
      <c r="W1188" s="5"/>
      <c r="X1188" s="5"/>
      <c r="Y1188" s="5"/>
      <c r="Z1188" s="5"/>
      <c r="AA1188" s="5"/>
      <c r="AB1188" s="5"/>
      <c r="AC1188" s="5"/>
      <c r="AD1188" s="5"/>
      <c r="AE1188" s="5"/>
    </row>
    <row r="1189" spans="1:31" ht="21" customHeight="1">
      <c r="A1189" s="5" t="s">
        <v>12201</v>
      </c>
      <c r="B1189" s="5" t="s">
        <v>15005</v>
      </c>
      <c r="C1189" s="5" t="s">
        <v>27</v>
      </c>
      <c r="D1189" s="5" t="s">
        <v>54</v>
      </c>
      <c r="E1189" s="5" t="s">
        <v>45</v>
      </c>
      <c r="F1189" s="7">
        <v>15</v>
      </c>
      <c r="G1189" s="7">
        <v>30</v>
      </c>
      <c r="H1189" s="5" t="s">
        <v>2134</v>
      </c>
      <c r="I1189" s="5" t="s">
        <v>108</v>
      </c>
      <c r="J1189" s="5" t="s">
        <v>48</v>
      </c>
      <c r="K1189" s="5" t="s">
        <v>1001</v>
      </c>
      <c r="L1189" s="5" t="s">
        <v>15006</v>
      </c>
      <c r="M1189" s="5" t="s">
        <v>100</v>
      </c>
      <c r="N1189" s="5" t="s">
        <v>38</v>
      </c>
      <c r="O1189" s="5" t="b">
        <f t="shared" ca="1" si="0"/>
        <v>1</v>
      </c>
      <c r="P1189" s="5"/>
      <c r="Q1189" s="5"/>
      <c r="R1189" s="5"/>
      <c r="S1189" s="5"/>
      <c r="T1189" s="5"/>
      <c r="U1189" s="5"/>
      <c r="V1189" s="5"/>
      <c r="W1189" s="5"/>
      <c r="X1189" s="5"/>
      <c r="Y1189" s="5"/>
      <c r="Z1189" s="5"/>
      <c r="AA1189" s="5"/>
      <c r="AB1189" s="5"/>
      <c r="AC1189" s="5"/>
      <c r="AD1189" s="5"/>
      <c r="AE1189" s="5"/>
    </row>
    <row r="1190" spans="1:31" ht="21" customHeight="1">
      <c r="A1190" s="5" t="s">
        <v>2440</v>
      </c>
      <c r="B1190" s="5" t="s">
        <v>15165</v>
      </c>
      <c r="C1190" s="5" t="s">
        <v>27</v>
      </c>
      <c r="D1190" s="5" t="s">
        <v>54</v>
      </c>
      <c r="E1190" s="5" t="s">
        <v>29</v>
      </c>
      <c r="F1190" s="7">
        <v>15</v>
      </c>
      <c r="G1190" s="7">
        <v>20</v>
      </c>
      <c r="H1190" s="5" t="s">
        <v>493</v>
      </c>
      <c r="I1190" s="5" t="s">
        <v>108</v>
      </c>
      <c r="J1190" s="5" t="s">
        <v>1270</v>
      </c>
      <c r="K1190" s="5" t="s">
        <v>15168</v>
      </c>
      <c r="L1190" s="5" t="s">
        <v>15169</v>
      </c>
      <c r="M1190" s="5" t="s">
        <v>53</v>
      </c>
      <c r="N1190" s="5" t="s">
        <v>55</v>
      </c>
      <c r="O1190" s="5" t="b">
        <f t="shared" ca="1" si="0"/>
        <v>1</v>
      </c>
      <c r="P1190" s="5" t="b">
        <f t="shared" ref="P1190:P1191" ca="1" si="120">IFERROR(__xludf.DUMMYFUNCTION("REGEXMATCH(L1190,""(?i)Java"")"),TRUE)</f>
        <v>1</v>
      </c>
      <c r="Q1190" s="5"/>
      <c r="R1190" s="5"/>
      <c r="S1190" s="5"/>
      <c r="T1190" s="5"/>
      <c r="U1190" s="5"/>
      <c r="V1190" s="5"/>
      <c r="W1190" s="5"/>
      <c r="X1190" s="5"/>
      <c r="Y1190" s="5"/>
      <c r="Z1190" s="5"/>
      <c r="AA1190" s="5"/>
      <c r="AB1190" s="5"/>
      <c r="AC1190" s="5"/>
      <c r="AD1190" s="5"/>
      <c r="AE1190" s="5"/>
    </row>
    <row r="1191" spans="1:31" ht="21" customHeight="1">
      <c r="A1191" s="5" t="s">
        <v>3537</v>
      </c>
      <c r="B1191" s="5" t="s">
        <v>15038</v>
      </c>
      <c r="C1191" s="5" t="s">
        <v>27</v>
      </c>
      <c r="D1191" s="5" t="s">
        <v>54</v>
      </c>
      <c r="E1191" s="5" t="s">
        <v>45</v>
      </c>
      <c r="F1191" s="7">
        <v>15</v>
      </c>
      <c r="G1191" s="7">
        <v>23</v>
      </c>
      <c r="H1191" s="5" t="s">
        <v>6162</v>
      </c>
      <c r="I1191" s="5" t="s">
        <v>108</v>
      </c>
      <c r="J1191" s="5" t="s">
        <v>13117</v>
      </c>
      <c r="K1191" s="5" t="s">
        <v>15039</v>
      </c>
      <c r="L1191" s="5" t="s">
        <v>15041</v>
      </c>
      <c r="M1191" s="5" t="s">
        <v>42</v>
      </c>
      <c r="N1191" s="5" t="s">
        <v>55</v>
      </c>
      <c r="O1191" s="5" t="b">
        <f t="shared" ca="1" si="0"/>
        <v>1</v>
      </c>
      <c r="P1191" s="5" t="b">
        <f t="shared" ca="1" si="120"/>
        <v>1</v>
      </c>
      <c r="Q1191" s="5"/>
      <c r="R1191" s="5"/>
      <c r="S1191" s="5"/>
      <c r="T1191" s="5"/>
      <c r="U1191" s="5"/>
      <c r="V1191" s="5"/>
      <c r="W1191" s="5"/>
      <c r="X1191" s="5"/>
      <c r="Y1191" s="5"/>
      <c r="Z1191" s="5"/>
      <c r="AA1191" s="5"/>
      <c r="AB1191" s="5"/>
      <c r="AC1191" s="5"/>
      <c r="AD1191" s="5"/>
      <c r="AE1191" s="5"/>
    </row>
    <row r="1192" spans="1:31" ht="21" customHeight="1">
      <c r="A1192" s="5" t="s">
        <v>15341</v>
      </c>
      <c r="B1192" s="5" t="s">
        <v>15342</v>
      </c>
      <c r="C1192" s="5" t="s">
        <v>27</v>
      </c>
      <c r="D1192" s="5" t="s">
        <v>54</v>
      </c>
      <c r="E1192" s="5" t="s">
        <v>45</v>
      </c>
      <c r="F1192" s="7">
        <v>15</v>
      </c>
      <c r="G1192" s="7">
        <v>20</v>
      </c>
      <c r="H1192" s="5" t="s">
        <v>493</v>
      </c>
      <c r="I1192" s="9" t="s">
        <v>24</v>
      </c>
      <c r="J1192" s="5" t="s">
        <v>15343</v>
      </c>
      <c r="K1192" s="5" t="s">
        <v>15344</v>
      </c>
      <c r="L1192" s="5" t="s">
        <v>15345</v>
      </c>
      <c r="M1192" s="5" t="s">
        <v>53</v>
      </c>
      <c r="N1192" s="5" t="s">
        <v>405</v>
      </c>
      <c r="O1192" s="5" t="b">
        <f t="shared" ca="1" si="0"/>
        <v>1</v>
      </c>
      <c r="P1192" s="5"/>
      <c r="Q1192" s="5"/>
      <c r="R1192" s="5"/>
      <c r="S1192" s="5"/>
      <c r="T1192" s="5"/>
      <c r="U1192" s="5"/>
      <c r="V1192" s="5"/>
      <c r="W1192" s="5"/>
      <c r="X1192" s="5"/>
      <c r="Y1192" s="5"/>
      <c r="Z1192" s="5"/>
      <c r="AA1192" s="5"/>
      <c r="AB1192" s="5"/>
      <c r="AC1192" s="5"/>
      <c r="AD1192" s="5"/>
      <c r="AE1192" s="5"/>
    </row>
    <row r="1193" spans="1:31" ht="21" customHeight="1">
      <c r="A1193" s="5" t="s">
        <v>7050</v>
      </c>
      <c r="B1193" s="5" t="s">
        <v>15374</v>
      </c>
      <c r="C1193" s="5" t="s">
        <v>27</v>
      </c>
      <c r="D1193" s="5" t="s">
        <v>54</v>
      </c>
      <c r="E1193" s="5" t="s">
        <v>29</v>
      </c>
      <c r="F1193" s="7">
        <v>15</v>
      </c>
      <c r="G1193" s="7">
        <v>25</v>
      </c>
      <c r="H1193" s="5" t="s">
        <v>151</v>
      </c>
      <c r="I1193" s="5" t="s">
        <v>66</v>
      </c>
      <c r="J1193" s="5" t="s">
        <v>444</v>
      </c>
      <c r="K1193" s="9" t="s">
        <v>47</v>
      </c>
      <c r="L1193" s="5" t="s">
        <v>15377</v>
      </c>
      <c r="M1193" s="5" t="s">
        <v>100</v>
      </c>
      <c r="N1193" s="5" t="s">
        <v>55</v>
      </c>
      <c r="O1193" s="5" t="b">
        <f t="shared" ca="1" si="0"/>
        <v>1</v>
      </c>
      <c r="P1193" s="5"/>
      <c r="Q1193" s="5"/>
      <c r="R1193" s="5"/>
      <c r="S1193" s="5"/>
      <c r="T1193" s="5"/>
      <c r="U1193" s="5"/>
      <c r="V1193" s="5"/>
      <c r="W1193" s="5"/>
      <c r="X1193" s="5"/>
      <c r="Y1193" s="5"/>
      <c r="Z1193" s="5"/>
      <c r="AA1193" s="5"/>
      <c r="AB1193" s="5"/>
      <c r="AC1193" s="5"/>
      <c r="AD1193" s="5"/>
      <c r="AE1193" s="5"/>
    </row>
    <row r="1194" spans="1:31" ht="21" customHeight="1">
      <c r="A1194" s="5" t="s">
        <v>277</v>
      </c>
      <c r="B1194" s="5" t="s">
        <v>3423</v>
      </c>
      <c r="C1194" s="5" t="s">
        <v>27</v>
      </c>
      <c r="D1194" s="5" t="s">
        <v>54</v>
      </c>
      <c r="E1194" s="5" t="s">
        <v>29</v>
      </c>
      <c r="F1194" s="7">
        <v>15</v>
      </c>
      <c r="G1194" s="7">
        <v>20</v>
      </c>
      <c r="H1194" s="5" t="s">
        <v>493</v>
      </c>
      <c r="I1194" s="5" t="s">
        <v>108</v>
      </c>
      <c r="J1194" s="5" t="s">
        <v>844</v>
      </c>
      <c r="K1194" s="5" t="s">
        <v>7607</v>
      </c>
      <c r="L1194" s="5" t="s">
        <v>15383</v>
      </c>
      <c r="M1194" s="5" t="s">
        <v>53</v>
      </c>
      <c r="N1194" s="5" t="s">
        <v>55</v>
      </c>
      <c r="O1194" s="5" t="b">
        <f t="shared" ca="1" si="0"/>
        <v>1</v>
      </c>
      <c r="P1194" s="5"/>
      <c r="Q1194" s="5"/>
      <c r="R1194" s="5"/>
      <c r="S1194" s="5"/>
      <c r="T1194" s="5"/>
      <c r="U1194" s="5"/>
      <c r="V1194" s="5"/>
      <c r="W1194" s="5"/>
      <c r="X1194" s="5"/>
      <c r="Y1194" s="5"/>
      <c r="Z1194" s="5"/>
      <c r="AA1194" s="5"/>
      <c r="AB1194" s="5"/>
      <c r="AC1194" s="5"/>
      <c r="AD1194" s="5"/>
      <c r="AE1194" s="5"/>
    </row>
    <row r="1195" spans="1:31" ht="21" customHeight="1">
      <c r="A1195" s="5" t="s">
        <v>15389</v>
      </c>
      <c r="B1195" s="5" t="s">
        <v>15390</v>
      </c>
      <c r="C1195" s="5" t="s">
        <v>27</v>
      </c>
      <c r="D1195" s="5" t="s">
        <v>54</v>
      </c>
      <c r="E1195" s="5" t="s">
        <v>29</v>
      </c>
      <c r="F1195" s="7">
        <v>15</v>
      </c>
      <c r="G1195" s="7">
        <v>20</v>
      </c>
      <c r="H1195" s="5" t="s">
        <v>493</v>
      </c>
      <c r="I1195" s="5" t="s">
        <v>108</v>
      </c>
      <c r="J1195" s="5" t="s">
        <v>6524</v>
      </c>
      <c r="K1195" s="9" t="s">
        <v>47</v>
      </c>
      <c r="L1195" s="5" t="s">
        <v>15391</v>
      </c>
      <c r="M1195" s="5" t="s">
        <v>167</v>
      </c>
      <c r="N1195" s="5" t="s">
        <v>55</v>
      </c>
      <c r="O1195" s="5" t="b">
        <f t="shared" ca="1" si="0"/>
        <v>1</v>
      </c>
      <c r="P1195" s="5"/>
      <c r="Q1195" s="5"/>
      <c r="R1195" s="5"/>
      <c r="S1195" s="5"/>
      <c r="T1195" s="5"/>
      <c r="U1195" s="5"/>
      <c r="V1195" s="5"/>
      <c r="W1195" s="5"/>
      <c r="X1195" s="5"/>
      <c r="Y1195" s="5"/>
      <c r="Z1195" s="5"/>
      <c r="AA1195" s="5"/>
      <c r="AB1195" s="5"/>
      <c r="AC1195" s="5"/>
      <c r="AD1195" s="5"/>
      <c r="AE1195" s="5"/>
    </row>
    <row r="1196" spans="1:31" ht="21" customHeight="1">
      <c r="A1196" s="5" t="s">
        <v>7050</v>
      </c>
      <c r="B1196" s="5" t="s">
        <v>15398</v>
      </c>
      <c r="C1196" s="5" t="s">
        <v>27</v>
      </c>
      <c r="D1196" s="5" t="s">
        <v>54</v>
      </c>
      <c r="E1196" s="5" t="s">
        <v>45</v>
      </c>
      <c r="F1196" s="7">
        <v>15</v>
      </c>
      <c r="G1196" s="7">
        <v>20</v>
      </c>
      <c r="H1196" s="5" t="s">
        <v>493</v>
      </c>
      <c r="I1196" s="5" t="s">
        <v>108</v>
      </c>
      <c r="J1196" s="5" t="s">
        <v>15400</v>
      </c>
      <c r="K1196" s="5" t="s">
        <v>11890</v>
      </c>
      <c r="L1196" s="5" t="s">
        <v>15402</v>
      </c>
      <c r="M1196" s="5" t="s">
        <v>53</v>
      </c>
      <c r="N1196" s="5" t="s">
        <v>38</v>
      </c>
      <c r="O1196" s="5" t="b">
        <f t="shared" ca="1" si="0"/>
        <v>1</v>
      </c>
      <c r="P1196" s="5"/>
      <c r="Q1196" s="5"/>
      <c r="R1196" s="5"/>
      <c r="S1196" s="5"/>
      <c r="T1196" s="5"/>
      <c r="U1196" s="5"/>
      <c r="V1196" s="5"/>
      <c r="W1196" s="5"/>
      <c r="X1196" s="5"/>
      <c r="Y1196" s="5"/>
      <c r="Z1196" s="5"/>
      <c r="AA1196" s="5"/>
      <c r="AB1196" s="5"/>
      <c r="AC1196" s="5"/>
      <c r="AD1196" s="5"/>
      <c r="AE1196" s="5"/>
    </row>
    <row r="1197" spans="1:31" ht="21" customHeight="1">
      <c r="A1197" s="5" t="s">
        <v>7050</v>
      </c>
      <c r="B1197" s="5" t="s">
        <v>15143</v>
      </c>
      <c r="C1197" s="5" t="s">
        <v>27</v>
      </c>
      <c r="D1197" s="5" t="s">
        <v>75</v>
      </c>
      <c r="E1197" s="5" t="s">
        <v>45</v>
      </c>
      <c r="F1197" s="7">
        <v>15</v>
      </c>
      <c r="G1197" s="7">
        <v>20</v>
      </c>
      <c r="H1197" s="5" t="s">
        <v>493</v>
      </c>
      <c r="I1197" s="5" t="s">
        <v>66</v>
      </c>
      <c r="J1197" s="5" t="s">
        <v>624</v>
      </c>
      <c r="K1197" s="5" t="s">
        <v>15145</v>
      </c>
      <c r="L1197" s="5" t="s">
        <v>15410</v>
      </c>
      <c r="M1197" s="5" t="s">
        <v>100</v>
      </c>
      <c r="N1197" s="5" t="s">
        <v>1117</v>
      </c>
      <c r="O1197" s="5" t="b">
        <f t="shared" ca="1" si="0"/>
        <v>1</v>
      </c>
      <c r="P1197" s="5"/>
      <c r="Q1197" s="5"/>
      <c r="R1197" s="5"/>
      <c r="S1197" s="5"/>
      <c r="T1197" s="5"/>
      <c r="U1197" s="5"/>
      <c r="V1197" s="5"/>
      <c r="W1197" s="5"/>
      <c r="X1197" s="5"/>
      <c r="Y1197" s="5"/>
      <c r="Z1197" s="5"/>
      <c r="AA1197" s="5"/>
      <c r="AB1197" s="5"/>
      <c r="AC1197" s="5"/>
      <c r="AD1197" s="5"/>
      <c r="AE1197" s="5"/>
    </row>
    <row r="1198" spans="1:31" ht="21" customHeight="1">
      <c r="A1198" s="5" t="s">
        <v>15414</v>
      </c>
      <c r="B1198" s="5" t="s">
        <v>15415</v>
      </c>
      <c r="C1198" s="5" t="s">
        <v>27</v>
      </c>
      <c r="D1198" s="5" t="s">
        <v>75</v>
      </c>
      <c r="E1198" s="5" t="s">
        <v>29</v>
      </c>
      <c r="F1198" s="7">
        <v>15</v>
      </c>
      <c r="G1198" s="7">
        <v>20</v>
      </c>
      <c r="H1198" s="5" t="s">
        <v>493</v>
      </c>
      <c r="I1198" s="5" t="s">
        <v>108</v>
      </c>
      <c r="J1198" s="5" t="s">
        <v>2067</v>
      </c>
      <c r="K1198" s="5" t="s">
        <v>15416</v>
      </c>
      <c r="L1198" s="5" t="s">
        <v>15417</v>
      </c>
      <c r="M1198" s="5" t="s">
        <v>53</v>
      </c>
      <c r="N1198" s="5" t="s">
        <v>38</v>
      </c>
      <c r="O1198" s="5" t="b">
        <f t="shared" ca="1" si="0"/>
        <v>1</v>
      </c>
      <c r="P1198" s="5"/>
      <c r="Q1198" s="5"/>
      <c r="R1198" s="5"/>
      <c r="S1198" s="5"/>
      <c r="T1198" s="5"/>
      <c r="U1198" s="5"/>
      <c r="V1198" s="5"/>
      <c r="W1198" s="5"/>
      <c r="X1198" s="5"/>
      <c r="Y1198" s="5"/>
      <c r="Z1198" s="5"/>
      <c r="AA1198" s="5"/>
      <c r="AB1198" s="5"/>
      <c r="AC1198" s="5"/>
      <c r="AD1198" s="5"/>
      <c r="AE1198" s="5"/>
    </row>
    <row r="1199" spans="1:31" ht="21" customHeight="1">
      <c r="A1199" s="5" t="s">
        <v>15136</v>
      </c>
      <c r="B1199" s="5" t="s">
        <v>3345</v>
      </c>
      <c r="C1199" s="5" t="s">
        <v>27</v>
      </c>
      <c r="D1199" s="5" t="s">
        <v>75</v>
      </c>
      <c r="E1199" s="5" t="s">
        <v>29</v>
      </c>
      <c r="F1199" s="7">
        <v>15</v>
      </c>
      <c r="G1199" s="7">
        <v>20</v>
      </c>
      <c r="H1199" s="5" t="s">
        <v>493</v>
      </c>
      <c r="I1199" s="5" t="s">
        <v>1690</v>
      </c>
      <c r="J1199" s="5" t="s">
        <v>3347</v>
      </c>
      <c r="K1199" s="5" t="s">
        <v>15139</v>
      </c>
      <c r="L1199" s="5" t="s">
        <v>15140</v>
      </c>
      <c r="M1199" s="5" t="s">
        <v>42</v>
      </c>
      <c r="N1199" s="5" t="s">
        <v>89</v>
      </c>
      <c r="O1199" s="5" t="b">
        <f t="shared" ca="1" si="0"/>
        <v>1</v>
      </c>
      <c r="P1199" s="5" t="b">
        <f t="shared" ref="P1199:P1200" ca="1" si="121">IFERROR(__xludf.DUMMYFUNCTION("REGEXMATCH(L1199,""(?i)Java"")"),TRUE)</f>
        <v>1</v>
      </c>
      <c r="Q1199" s="5"/>
      <c r="R1199" s="5"/>
      <c r="S1199" s="5"/>
      <c r="T1199" s="5"/>
      <c r="U1199" s="5"/>
      <c r="V1199" s="5"/>
      <c r="W1199" s="5"/>
      <c r="X1199" s="5"/>
      <c r="Y1199" s="5"/>
      <c r="Z1199" s="5"/>
      <c r="AA1199" s="5"/>
      <c r="AB1199" s="5"/>
      <c r="AC1199" s="5"/>
      <c r="AD1199" s="5"/>
      <c r="AE1199" s="5"/>
    </row>
    <row r="1200" spans="1:31" ht="21" customHeight="1">
      <c r="A1200" s="5" t="s">
        <v>396</v>
      </c>
      <c r="B1200" s="5" t="s">
        <v>3007</v>
      </c>
      <c r="C1200" s="5" t="s">
        <v>27</v>
      </c>
      <c r="D1200" s="5" t="s">
        <v>75</v>
      </c>
      <c r="E1200" s="5" t="s">
        <v>45</v>
      </c>
      <c r="F1200" s="7">
        <v>15</v>
      </c>
      <c r="G1200" s="7">
        <v>25</v>
      </c>
      <c r="H1200" s="5" t="s">
        <v>151</v>
      </c>
      <c r="I1200" s="5" t="s">
        <v>66</v>
      </c>
      <c r="J1200" s="5" t="s">
        <v>586</v>
      </c>
      <c r="K1200" s="5" t="s">
        <v>15430</v>
      </c>
      <c r="L1200" s="5" t="s">
        <v>15433</v>
      </c>
      <c r="M1200" s="5" t="s">
        <v>53</v>
      </c>
      <c r="N1200" s="5" t="s">
        <v>44</v>
      </c>
      <c r="O1200" s="5" t="b">
        <f t="shared" ca="1" si="0"/>
        <v>1</v>
      </c>
      <c r="P1200" s="5" t="b">
        <f t="shared" ca="1" si="121"/>
        <v>1</v>
      </c>
      <c r="Q1200" s="5"/>
      <c r="R1200" s="5"/>
      <c r="S1200" s="5"/>
      <c r="T1200" s="5"/>
      <c r="U1200" s="5"/>
      <c r="V1200" s="5"/>
      <c r="W1200" s="5"/>
      <c r="X1200" s="5"/>
      <c r="Y1200" s="5"/>
      <c r="Z1200" s="5"/>
      <c r="AA1200" s="5"/>
      <c r="AB1200" s="5"/>
      <c r="AC1200" s="5"/>
      <c r="AD1200" s="5"/>
      <c r="AE1200" s="5"/>
    </row>
    <row r="1201" spans="1:31" ht="21" customHeight="1">
      <c r="A1201" s="5" t="s">
        <v>713</v>
      </c>
      <c r="B1201" s="5" t="s">
        <v>15439</v>
      </c>
      <c r="C1201" s="5" t="s">
        <v>27</v>
      </c>
      <c r="D1201" s="5" t="s">
        <v>75</v>
      </c>
      <c r="E1201" s="5" t="s">
        <v>45</v>
      </c>
      <c r="F1201" s="7">
        <v>15</v>
      </c>
      <c r="G1201" s="7">
        <v>20</v>
      </c>
      <c r="H1201" s="5" t="s">
        <v>493</v>
      </c>
      <c r="I1201" s="5" t="s">
        <v>108</v>
      </c>
      <c r="J1201" s="5" t="s">
        <v>1230</v>
      </c>
      <c r="K1201" s="5" t="s">
        <v>15440</v>
      </c>
      <c r="L1201" s="5" t="s">
        <v>15441</v>
      </c>
      <c r="M1201" s="5" t="s">
        <v>1599</v>
      </c>
      <c r="N1201" s="5" t="s">
        <v>405</v>
      </c>
      <c r="O1201" s="5" t="b">
        <f t="shared" ca="1" si="0"/>
        <v>1</v>
      </c>
      <c r="P1201" s="5"/>
      <c r="Q1201" s="5"/>
      <c r="R1201" s="5"/>
      <c r="S1201" s="5"/>
      <c r="T1201" s="5"/>
      <c r="U1201" s="5"/>
      <c r="V1201" s="5"/>
      <c r="W1201" s="5"/>
      <c r="X1201" s="5"/>
      <c r="Y1201" s="5"/>
      <c r="Z1201" s="5"/>
      <c r="AA1201" s="5"/>
      <c r="AB1201" s="5"/>
      <c r="AC1201" s="5"/>
      <c r="AD1201" s="5"/>
      <c r="AE1201" s="5"/>
    </row>
    <row r="1202" spans="1:31" ht="21" customHeight="1">
      <c r="A1202" s="5" t="s">
        <v>4631</v>
      </c>
      <c r="B1202" s="5" t="s">
        <v>15126</v>
      </c>
      <c r="C1202" s="5" t="s">
        <v>27</v>
      </c>
      <c r="D1202" s="5" t="s">
        <v>28</v>
      </c>
      <c r="E1202" s="5" t="s">
        <v>45</v>
      </c>
      <c r="F1202" s="7">
        <v>15</v>
      </c>
      <c r="G1202" s="7">
        <v>25</v>
      </c>
      <c r="H1202" s="5" t="s">
        <v>151</v>
      </c>
      <c r="I1202" s="5" t="s">
        <v>108</v>
      </c>
      <c r="J1202" s="5" t="s">
        <v>134</v>
      </c>
      <c r="K1202" s="5" t="s">
        <v>15130</v>
      </c>
      <c r="L1202" s="5" t="s">
        <v>15445</v>
      </c>
      <c r="M1202" s="9" t="s">
        <v>47</v>
      </c>
      <c r="N1202" s="5" t="s">
        <v>237</v>
      </c>
      <c r="O1202" s="5" t="b">
        <f t="shared" ca="1" si="0"/>
        <v>1</v>
      </c>
      <c r="P1202" s="5"/>
      <c r="Q1202" s="5"/>
      <c r="R1202" s="5"/>
      <c r="S1202" s="5"/>
      <c r="T1202" s="5"/>
      <c r="U1202" s="5"/>
      <c r="V1202" s="5"/>
      <c r="W1202" s="5"/>
      <c r="X1202" s="5"/>
      <c r="Y1202" s="5"/>
      <c r="Z1202" s="5"/>
      <c r="AA1202" s="5"/>
      <c r="AB1202" s="5"/>
      <c r="AC1202" s="5"/>
      <c r="AD1202" s="5"/>
      <c r="AE1202" s="5"/>
    </row>
    <row r="1203" spans="1:31" ht="21" customHeight="1">
      <c r="A1203" s="5" t="s">
        <v>15448</v>
      </c>
      <c r="B1203" s="5" t="s">
        <v>14226</v>
      </c>
      <c r="C1203" s="5" t="s">
        <v>27</v>
      </c>
      <c r="D1203" s="5" t="s">
        <v>28</v>
      </c>
      <c r="E1203" s="5" t="s">
        <v>45</v>
      </c>
      <c r="F1203" s="7">
        <v>15</v>
      </c>
      <c r="G1203" s="7">
        <v>20</v>
      </c>
      <c r="H1203" s="5" t="s">
        <v>493</v>
      </c>
      <c r="I1203" s="5" t="s">
        <v>108</v>
      </c>
      <c r="J1203" s="5" t="s">
        <v>5808</v>
      </c>
      <c r="K1203" s="5" t="s">
        <v>14228</v>
      </c>
      <c r="L1203" s="5" t="s">
        <v>15449</v>
      </c>
      <c r="M1203" s="5" t="s">
        <v>53</v>
      </c>
      <c r="N1203" s="5" t="s">
        <v>271</v>
      </c>
      <c r="O1203" s="5" t="b">
        <f t="shared" ca="1" si="0"/>
        <v>1</v>
      </c>
      <c r="P1203" s="5"/>
      <c r="Q1203" s="5"/>
      <c r="R1203" s="5"/>
      <c r="S1203" s="5"/>
      <c r="T1203" s="5"/>
      <c r="U1203" s="5"/>
      <c r="V1203" s="5"/>
      <c r="W1203" s="5"/>
      <c r="X1203" s="5"/>
      <c r="Y1203" s="5"/>
      <c r="Z1203" s="5"/>
      <c r="AA1203" s="5"/>
      <c r="AB1203" s="5"/>
      <c r="AC1203" s="5"/>
      <c r="AD1203" s="5"/>
      <c r="AE1203" s="5"/>
    </row>
    <row r="1204" spans="1:31" ht="21" customHeight="1">
      <c r="A1204" s="5" t="s">
        <v>7050</v>
      </c>
      <c r="B1204" s="5" t="s">
        <v>3451</v>
      </c>
      <c r="C1204" s="5" t="s">
        <v>27</v>
      </c>
      <c r="D1204" s="5" t="s">
        <v>28</v>
      </c>
      <c r="E1204" s="5" t="s">
        <v>45</v>
      </c>
      <c r="F1204" s="7">
        <v>15</v>
      </c>
      <c r="G1204" s="7">
        <v>25</v>
      </c>
      <c r="H1204" s="5" t="s">
        <v>151</v>
      </c>
      <c r="I1204" s="5" t="s">
        <v>66</v>
      </c>
      <c r="J1204" s="5" t="s">
        <v>32</v>
      </c>
      <c r="K1204" s="5" t="s">
        <v>15451</v>
      </c>
      <c r="L1204" s="5" t="s">
        <v>15453</v>
      </c>
      <c r="M1204" s="5" t="s">
        <v>167</v>
      </c>
      <c r="N1204" s="5" t="s">
        <v>55</v>
      </c>
      <c r="O1204" s="5" t="b">
        <f t="shared" ca="1" si="0"/>
        <v>1</v>
      </c>
      <c r="P1204" s="5"/>
      <c r="Q1204" s="5"/>
      <c r="R1204" s="5"/>
      <c r="S1204" s="5"/>
      <c r="T1204" s="5"/>
      <c r="U1204" s="5"/>
      <c r="V1204" s="5"/>
      <c r="W1204" s="5"/>
      <c r="X1204" s="5"/>
      <c r="Y1204" s="5"/>
      <c r="Z1204" s="5"/>
      <c r="AA1204" s="5"/>
      <c r="AB1204" s="5"/>
      <c r="AC1204" s="5"/>
      <c r="AD1204" s="5"/>
      <c r="AE1204" s="5"/>
    </row>
    <row r="1205" spans="1:31" ht="21" customHeight="1">
      <c r="A1205" s="5" t="s">
        <v>277</v>
      </c>
      <c r="B1205" s="5" t="s">
        <v>15456</v>
      </c>
      <c r="C1205" s="5" t="s">
        <v>27</v>
      </c>
      <c r="D1205" s="5" t="s">
        <v>28</v>
      </c>
      <c r="E1205" s="5" t="s">
        <v>45</v>
      </c>
      <c r="F1205" s="7">
        <v>15</v>
      </c>
      <c r="G1205" s="7">
        <v>20</v>
      </c>
      <c r="H1205" s="5" t="s">
        <v>493</v>
      </c>
      <c r="I1205" s="5" t="s">
        <v>31</v>
      </c>
      <c r="J1205" s="5" t="s">
        <v>76</v>
      </c>
      <c r="K1205" s="5" t="s">
        <v>15458</v>
      </c>
      <c r="L1205" s="5" t="s">
        <v>15459</v>
      </c>
      <c r="M1205" s="5" t="s">
        <v>37</v>
      </c>
      <c r="N1205" s="5" t="s">
        <v>55</v>
      </c>
      <c r="O1205" s="5" t="b">
        <f t="shared" ca="1" si="0"/>
        <v>1</v>
      </c>
      <c r="P1205" s="5"/>
      <c r="Q1205" s="5"/>
      <c r="R1205" s="5"/>
      <c r="S1205" s="5"/>
      <c r="T1205" s="5"/>
      <c r="U1205" s="5"/>
      <c r="V1205" s="5"/>
      <c r="W1205" s="5"/>
      <c r="X1205" s="5"/>
      <c r="Y1205" s="5"/>
      <c r="Z1205" s="5"/>
      <c r="AA1205" s="5"/>
      <c r="AB1205" s="5"/>
      <c r="AC1205" s="5"/>
      <c r="AD1205" s="5"/>
      <c r="AE1205" s="5"/>
    </row>
    <row r="1206" spans="1:31" ht="21" customHeight="1">
      <c r="A1206" s="5" t="s">
        <v>277</v>
      </c>
      <c r="B1206" s="5" t="s">
        <v>15177</v>
      </c>
      <c r="C1206" s="5" t="s">
        <v>27</v>
      </c>
      <c r="D1206" s="5" t="s">
        <v>212</v>
      </c>
      <c r="E1206" s="5" t="s">
        <v>29</v>
      </c>
      <c r="F1206" s="7">
        <v>15</v>
      </c>
      <c r="G1206" s="7">
        <v>20</v>
      </c>
      <c r="H1206" s="5" t="s">
        <v>493</v>
      </c>
      <c r="I1206" s="5" t="s">
        <v>108</v>
      </c>
      <c r="J1206" s="5" t="s">
        <v>57</v>
      </c>
      <c r="K1206" s="5" t="s">
        <v>15178</v>
      </c>
      <c r="L1206" s="5" t="s">
        <v>15179</v>
      </c>
      <c r="M1206" s="5" t="s">
        <v>100</v>
      </c>
      <c r="N1206" s="5" t="s">
        <v>55</v>
      </c>
      <c r="O1206" s="5" t="b">
        <f t="shared" ca="1" si="0"/>
        <v>1</v>
      </c>
      <c r="P1206" s="5"/>
      <c r="Q1206" s="5"/>
      <c r="R1206" s="5"/>
      <c r="S1206" s="5"/>
      <c r="T1206" s="5"/>
      <c r="U1206" s="5"/>
      <c r="V1206" s="5"/>
      <c r="W1206" s="5"/>
      <c r="X1206" s="5"/>
      <c r="Y1206" s="5"/>
      <c r="Z1206" s="5"/>
      <c r="AA1206" s="5"/>
      <c r="AB1206" s="5"/>
      <c r="AC1206" s="5"/>
      <c r="AD1206" s="5"/>
      <c r="AE1206" s="5"/>
    </row>
    <row r="1207" spans="1:31" ht="21" customHeight="1">
      <c r="A1207" s="5" t="s">
        <v>15463</v>
      </c>
      <c r="B1207" s="5" t="s">
        <v>12922</v>
      </c>
      <c r="C1207" s="5" t="s">
        <v>27</v>
      </c>
      <c r="D1207" s="5" t="s">
        <v>212</v>
      </c>
      <c r="E1207" s="5" t="s">
        <v>45</v>
      </c>
      <c r="F1207" s="7">
        <v>15</v>
      </c>
      <c r="G1207" s="7">
        <v>25</v>
      </c>
      <c r="H1207" s="5" t="s">
        <v>151</v>
      </c>
      <c r="I1207" s="5" t="s">
        <v>108</v>
      </c>
      <c r="J1207" s="5" t="s">
        <v>10047</v>
      </c>
      <c r="K1207" s="5" t="s">
        <v>15465</v>
      </c>
      <c r="L1207" s="5" t="s">
        <v>15466</v>
      </c>
      <c r="M1207" s="5" t="s">
        <v>37</v>
      </c>
      <c r="N1207" s="5" t="s">
        <v>405</v>
      </c>
      <c r="O1207" s="5" t="b">
        <f t="shared" ca="1" si="0"/>
        <v>1</v>
      </c>
      <c r="P1207" s="5"/>
      <c r="Q1207" s="5"/>
      <c r="R1207" s="5"/>
      <c r="S1207" s="5"/>
      <c r="T1207" s="5"/>
      <c r="U1207" s="5"/>
      <c r="V1207" s="5"/>
      <c r="W1207" s="5"/>
      <c r="X1207" s="5"/>
      <c r="Y1207" s="5"/>
      <c r="Z1207" s="5"/>
      <c r="AA1207" s="5"/>
      <c r="AB1207" s="5"/>
      <c r="AC1207" s="5"/>
      <c r="AD1207" s="5"/>
      <c r="AE1207" s="5"/>
    </row>
    <row r="1208" spans="1:31" ht="21" customHeight="1">
      <c r="A1208" s="5" t="s">
        <v>15157</v>
      </c>
      <c r="B1208" s="5" t="s">
        <v>6011</v>
      </c>
      <c r="C1208" s="5" t="s">
        <v>27</v>
      </c>
      <c r="D1208" s="5" t="s">
        <v>212</v>
      </c>
      <c r="E1208" s="5" t="s">
        <v>45</v>
      </c>
      <c r="F1208" s="7">
        <v>15</v>
      </c>
      <c r="G1208" s="7">
        <v>25</v>
      </c>
      <c r="H1208" s="5" t="s">
        <v>151</v>
      </c>
      <c r="I1208" s="5" t="s">
        <v>108</v>
      </c>
      <c r="J1208" s="5" t="s">
        <v>57</v>
      </c>
      <c r="K1208" s="5" t="s">
        <v>15159</v>
      </c>
      <c r="L1208" s="5" t="s">
        <v>15162</v>
      </c>
      <c r="M1208" s="5" t="s">
        <v>42</v>
      </c>
      <c r="N1208" s="5" t="s">
        <v>237</v>
      </c>
      <c r="O1208" s="5" t="b">
        <f t="shared" ca="1" si="0"/>
        <v>1</v>
      </c>
      <c r="P1208" s="5"/>
      <c r="Q1208" s="5"/>
      <c r="R1208" s="5"/>
      <c r="S1208" s="5"/>
      <c r="T1208" s="5"/>
      <c r="U1208" s="5"/>
      <c r="V1208" s="5"/>
      <c r="W1208" s="5"/>
      <c r="X1208" s="5"/>
      <c r="Y1208" s="5"/>
      <c r="Z1208" s="5"/>
      <c r="AA1208" s="5"/>
      <c r="AB1208" s="5"/>
      <c r="AC1208" s="5"/>
      <c r="AD1208" s="5"/>
      <c r="AE1208" s="5"/>
    </row>
    <row r="1209" spans="1:31" ht="21" customHeight="1">
      <c r="A1209" s="5" t="s">
        <v>8665</v>
      </c>
      <c r="B1209" s="5" t="s">
        <v>15034</v>
      </c>
      <c r="C1209" s="5" t="s">
        <v>27</v>
      </c>
      <c r="D1209" s="5" t="s">
        <v>212</v>
      </c>
      <c r="E1209" s="5" t="s">
        <v>45</v>
      </c>
      <c r="F1209" s="7">
        <v>15</v>
      </c>
      <c r="G1209" s="7">
        <v>25</v>
      </c>
      <c r="H1209" s="5" t="s">
        <v>151</v>
      </c>
      <c r="I1209" s="5" t="s">
        <v>108</v>
      </c>
      <c r="J1209" s="5" t="s">
        <v>15035</v>
      </c>
      <c r="K1209" s="5" t="s">
        <v>15036</v>
      </c>
      <c r="L1209" s="5" t="s">
        <v>15474</v>
      </c>
      <c r="M1209" s="5" t="s">
        <v>167</v>
      </c>
      <c r="N1209" s="5" t="s">
        <v>55</v>
      </c>
      <c r="O1209" s="5" t="b">
        <f t="shared" ca="1" si="0"/>
        <v>1</v>
      </c>
      <c r="P1209" s="5"/>
      <c r="Q1209" s="5"/>
      <c r="R1209" s="5"/>
      <c r="S1209" s="5"/>
      <c r="T1209" s="5"/>
      <c r="U1209" s="5"/>
      <c r="V1209" s="5"/>
      <c r="W1209" s="5"/>
      <c r="X1209" s="5"/>
      <c r="Y1209" s="5"/>
      <c r="Z1209" s="5"/>
      <c r="AA1209" s="5"/>
      <c r="AB1209" s="5"/>
      <c r="AC1209" s="5"/>
      <c r="AD1209" s="5"/>
      <c r="AE1209" s="5"/>
    </row>
    <row r="1210" spans="1:31" ht="21" customHeight="1">
      <c r="A1210" s="5" t="s">
        <v>7619</v>
      </c>
      <c r="B1210" s="5" t="s">
        <v>15034</v>
      </c>
      <c r="C1210" s="5" t="s">
        <v>27</v>
      </c>
      <c r="D1210" s="5" t="s">
        <v>212</v>
      </c>
      <c r="E1210" s="5" t="s">
        <v>45</v>
      </c>
      <c r="F1210" s="7">
        <v>15</v>
      </c>
      <c r="G1210" s="7">
        <v>25</v>
      </c>
      <c r="H1210" s="5" t="s">
        <v>151</v>
      </c>
      <c r="I1210" s="5" t="s">
        <v>108</v>
      </c>
      <c r="J1210" s="5" t="s">
        <v>15035</v>
      </c>
      <c r="K1210" s="5" t="s">
        <v>15036</v>
      </c>
      <c r="L1210" s="5" t="s">
        <v>15037</v>
      </c>
      <c r="M1210" s="5" t="s">
        <v>167</v>
      </c>
      <c r="N1210" s="5" t="s">
        <v>55</v>
      </c>
      <c r="O1210" s="5" t="b">
        <f t="shared" ca="1" si="0"/>
        <v>1</v>
      </c>
      <c r="P1210" s="5" t="b">
        <f ca="1">IFERROR(__xludf.DUMMYFUNCTION("REGEXMATCH(L1210,""(?i)Java"")"),TRUE)</f>
        <v>1</v>
      </c>
      <c r="Q1210" s="5"/>
      <c r="R1210" s="5"/>
      <c r="S1210" s="5"/>
      <c r="T1210" s="5"/>
      <c r="U1210" s="5"/>
      <c r="V1210" s="5"/>
      <c r="W1210" s="5"/>
      <c r="X1210" s="5"/>
      <c r="Y1210" s="5"/>
      <c r="Z1210" s="5"/>
      <c r="AA1210" s="5"/>
      <c r="AB1210" s="5"/>
      <c r="AC1210" s="5"/>
      <c r="AD1210" s="5"/>
      <c r="AE1210" s="5"/>
    </row>
    <row r="1211" spans="1:31" ht="21" customHeight="1">
      <c r="A1211" s="5" t="s">
        <v>15485</v>
      </c>
      <c r="B1211" s="5" t="s">
        <v>15486</v>
      </c>
      <c r="C1211" s="5" t="s">
        <v>27</v>
      </c>
      <c r="D1211" s="5" t="s">
        <v>212</v>
      </c>
      <c r="E1211" s="5" t="s">
        <v>45</v>
      </c>
      <c r="F1211" s="7">
        <v>15</v>
      </c>
      <c r="G1211" s="7">
        <v>20</v>
      </c>
      <c r="H1211" s="5" t="s">
        <v>493</v>
      </c>
      <c r="I1211" s="5" t="s">
        <v>108</v>
      </c>
      <c r="J1211" s="5" t="s">
        <v>824</v>
      </c>
      <c r="K1211" s="5" t="s">
        <v>381</v>
      </c>
      <c r="L1211" s="5" t="s">
        <v>15489</v>
      </c>
      <c r="M1211" s="5" t="s">
        <v>53</v>
      </c>
      <c r="N1211" s="5" t="s">
        <v>55</v>
      </c>
      <c r="O1211" s="5" t="b">
        <f t="shared" ca="1" si="0"/>
        <v>1</v>
      </c>
      <c r="P1211" s="5"/>
      <c r="Q1211" s="5"/>
      <c r="R1211" s="5"/>
      <c r="S1211" s="5"/>
      <c r="T1211" s="5"/>
      <c r="U1211" s="5"/>
      <c r="V1211" s="5"/>
      <c r="W1211" s="5"/>
      <c r="X1211" s="5"/>
      <c r="Y1211" s="5"/>
      <c r="Z1211" s="5"/>
      <c r="AA1211" s="5"/>
      <c r="AB1211" s="5"/>
      <c r="AC1211" s="5"/>
      <c r="AD1211" s="5"/>
      <c r="AE1211" s="5"/>
    </row>
    <row r="1212" spans="1:31" ht="21" customHeight="1">
      <c r="A1212" s="5" t="s">
        <v>15490</v>
      </c>
      <c r="B1212" s="5" t="s">
        <v>15491</v>
      </c>
      <c r="C1212" s="5" t="s">
        <v>27</v>
      </c>
      <c r="D1212" s="5" t="s">
        <v>212</v>
      </c>
      <c r="E1212" s="5" t="s">
        <v>45</v>
      </c>
      <c r="F1212" s="7">
        <v>15</v>
      </c>
      <c r="G1212" s="7">
        <v>25</v>
      </c>
      <c r="H1212" s="5" t="s">
        <v>151</v>
      </c>
      <c r="I1212" s="5" t="s">
        <v>108</v>
      </c>
      <c r="J1212" s="5" t="s">
        <v>947</v>
      </c>
      <c r="K1212" s="5" t="s">
        <v>15493</v>
      </c>
      <c r="L1212" s="9" t="s">
        <v>47</v>
      </c>
      <c r="M1212" s="5" t="s">
        <v>100</v>
      </c>
      <c r="N1212" s="5" t="s">
        <v>38</v>
      </c>
      <c r="O1212" s="5" t="b">
        <f t="shared" ca="1" si="0"/>
        <v>1</v>
      </c>
      <c r="P1212" s="9"/>
      <c r="Q1212" s="5"/>
      <c r="R1212" s="5"/>
      <c r="S1212" s="5"/>
      <c r="T1212" s="5"/>
      <c r="U1212" s="5"/>
      <c r="V1212" s="5"/>
      <c r="W1212" s="5"/>
      <c r="X1212" s="5"/>
      <c r="Y1212" s="5"/>
      <c r="Z1212" s="5"/>
      <c r="AA1212" s="5"/>
      <c r="AB1212" s="5"/>
      <c r="AC1212" s="5"/>
      <c r="AD1212" s="5"/>
      <c r="AE1212" s="5"/>
    </row>
    <row r="1213" spans="1:31" ht="21" customHeight="1">
      <c r="A1213" s="5" t="s">
        <v>10562</v>
      </c>
      <c r="B1213" s="5" t="s">
        <v>15499</v>
      </c>
      <c r="C1213" s="5" t="s">
        <v>27</v>
      </c>
      <c r="D1213" s="5" t="s">
        <v>212</v>
      </c>
      <c r="E1213" s="5" t="s">
        <v>29</v>
      </c>
      <c r="F1213" s="7">
        <v>15</v>
      </c>
      <c r="G1213" s="7">
        <v>20</v>
      </c>
      <c r="H1213" s="5" t="s">
        <v>493</v>
      </c>
      <c r="I1213" s="5" t="s">
        <v>108</v>
      </c>
      <c r="J1213" s="5" t="s">
        <v>13314</v>
      </c>
      <c r="K1213" s="5" t="s">
        <v>15501</v>
      </c>
      <c r="L1213" s="5" t="s">
        <v>15502</v>
      </c>
      <c r="M1213" s="5" t="s">
        <v>42</v>
      </c>
      <c r="N1213" s="5" t="s">
        <v>55</v>
      </c>
      <c r="O1213" s="5" t="b">
        <f t="shared" ca="1" si="0"/>
        <v>1</v>
      </c>
      <c r="P1213" s="5"/>
      <c r="Q1213" s="5"/>
      <c r="R1213" s="5"/>
      <c r="S1213" s="5"/>
      <c r="T1213" s="5"/>
      <c r="U1213" s="5"/>
      <c r="V1213" s="5"/>
      <c r="W1213" s="5"/>
      <c r="X1213" s="5"/>
      <c r="Y1213" s="5"/>
      <c r="Z1213" s="5"/>
      <c r="AA1213" s="5"/>
      <c r="AB1213" s="5"/>
      <c r="AC1213" s="5"/>
      <c r="AD1213" s="5"/>
      <c r="AE1213" s="5"/>
    </row>
    <row r="1214" spans="1:31" ht="21" customHeight="1">
      <c r="A1214" s="5" t="s">
        <v>277</v>
      </c>
      <c r="B1214" s="5" t="s">
        <v>15508</v>
      </c>
      <c r="C1214" s="5" t="s">
        <v>27</v>
      </c>
      <c r="D1214" s="5" t="s">
        <v>212</v>
      </c>
      <c r="E1214" s="5" t="s">
        <v>29</v>
      </c>
      <c r="F1214" s="7">
        <v>15</v>
      </c>
      <c r="G1214" s="7">
        <v>20</v>
      </c>
      <c r="H1214" s="5" t="s">
        <v>493</v>
      </c>
      <c r="I1214" s="5" t="s">
        <v>108</v>
      </c>
      <c r="J1214" s="5" t="s">
        <v>1662</v>
      </c>
      <c r="K1214" s="5" t="s">
        <v>15511</v>
      </c>
      <c r="L1214" s="5" t="s">
        <v>15512</v>
      </c>
      <c r="M1214" s="5" t="s">
        <v>167</v>
      </c>
      <c r="N1214" s="5" t="s">
        <v>55</v>
      </c>
      <c r="O1214" s="5" t="b">
        <f t="shared" ca="1" si="0"/>
        <v>1</v>
      </c>
      <c r="P1214" s="5"/>
      <c r="Q1214" s="5"/>
      <c r="R1214" s="5"/>
      <c r="S1214" s="5"/>
      <c r="T1214" s="5"/>
      <c r="U1214" s="5"/>
      <c r="V1214" s="5"/>
      <c r="W1214" s="5"/>
      <c r="X1214" s="5"/>
      <c r="Y1214" s="5"/>
      <c r="Z1214" s="5"/>
      <c r="AA1214" s="5"/>
      <c r="AB1214" s="5"/>
      <c r="AC1214" s="5"/>
      <c r="AD1214" s="5"/>
      <c r="AE1214" s="5"/>
    </row>
    <row r="1215" spans="1:31" ht="21" customHeight="1">
      <c r="A1215" s="5" t="s">
        <v>13240</v>
      </c>
      <c r="B1215" s="5" t="s">
        <v>15515</v>
      </c>
      <c r="C1215" s="5" t="s">
        <v>27</v>
      </c>
      <c r="D1215" s="5" t="s">
        <v>212</v>
      </c>
      <c r="E1215" s="5" t="s">
        <v>45</v>
      </c>
      <c r="F1215" s="7">
        <v>15</v>
      </c>
      <c r="G1215" s="7">
        <v>25</v>
      </c>
      <c r="H1215" s="5" t="s">
        <v>151</v>
      </c>
      <c r="I1215" s="5" t="s">
        <v>66</v>
      </c>
      <c r="J1215" s="5" t="s">
        <v>110</v>
      </c>
      <c r="K1215" s="5" t="s">
        <v>15517</v>
      </c>
      <c r="L1215" s="5" t="s">
        <v>15518</v>
      </c>
      <c r="M1215" s="5" t="s">
        <v>100</v>
      </c>
      <c r="N1215" s="5" t="s">
        <v>55</v>
      </c>
      <c r="O1215" s="5" t="b">
        <f t="shared" ca="1" si="0"/>
        <v>1</v>
      </c>
      <c r="P1215" s="5"/>
      <c r="Q1215" s="5"/>
      <c r="R1215" s="5"/>
      <c r="S1215" s="5"/>
      <c r="T1215" s="5"/>
      <c r="U1215" s="5"/>
      <c r="V1215" s="5"/>
      <c r="W1215" s="5"/>
      <c r="X1215" s="5"/>
      <c r="Y1215" s="5"/>
      <c r="Z1215" s="5"/>
      <c r="AA1215" s="5"/>
      <c r="AB1215" s="5"/>
      <c r="AC1215" s="5"/>
      <c r="AD1215" s="5"/>
      <c r="AE1215" s="5"/>
    </row>
    <row r="1216" spans="1:31" ht="21" customHeight="1">
      <c r="A1216" s="5" t="s">
        <v>15523</v>
      </c>
      <c r="B1216" s="5" t="s">
        <v>5518</v>
      </c>
      <c r="C1216" s="5" t="s">
        <v>27</v>
      </c>
      <c r="D1216" s="5" t="s">
        <v>212</v>
      </c>
      <c r="E1216" s="5" t="s">
        <v>45</v>
      </c>
      <c r="F1216" s="7">
        <v>15</v>
      </c>
      <c r="G1216" s="7">
        <v>20</v>
      </c>
      <c r="H1216" s="5" t="s">
        <v>493</v>
      </c>
      <c r="I1216" s="5" t="s">
        <v>108</v>
      </c>
      <c r="J1216" s="5" t="s">
        <v>5520</v>
      </c>
      <c r="K1216" s="5" t="s">
        <v>381</v>
      </c>
      <c r="L1216" s="5" t="s">
        <v>15524</v>
      </c>
      <c r="M1216" s="5" t="s">
        <v>53</v>
      </c>
      <c r="N1216" s="5" t="s">
        <v>405</v>
      </c>
      <c r="O1216" s="5" t="b">
        <f t="shared" ca="1" si="0"/>
        <v>1</v>
      </c>
      <c r="P1216" s="5"/>
      <c r="Q1216" s="5"/>
      <c r="R1216" s="5"/>
      <c r="S1216" s="5"/>
      <c r="T1216" s="5"/>
      <c r="U1216" s="5"/>
      <c r="V1216" s="5"/>
      <c r="W1216" s="5"/>
      <c r="X1216" s="5"/>
      <c r="Y1216" s="5"/>
      <c r="Z1216" s="5"/>
      <c r="AA1216" s="5"/>
      <c r="AB1216" s="5"/>
      <c r="AC1216" s="5"/>
      <c r="AD1216" s="5"/>
      <c r="AE1216" s="5"/>
    </row>
    <row r="1217" spans="1:31" ht="21" customHeight="1">
      <c r="A1217" s="5" t="s">
        <v>7050</v>
      </c>
      <c r="B1217" s="5" t="s">
        <v>15528</v>
      </c>
      <c r="C1217" s="5" t="s">
        <v>27</v>
      </c>
      <c r="D1217" s="5" t="s">
        <v>212</v>
      </c>
      <c r="E1217" s="5" t="s">
        <v>29</v>
      </c>
      <c r="F1217" s="7">
        <v>15</v>
      </c>
      <c r="G1217" s="7">
        <v>25</v>
      </c>
      <c r="H1217" s="5" t="s">
        <v>151</v>
      </c>
      <c r="I1217" s="5" t="s">
        <v>108</v>
      </c>
      <c r="J1217" s="5" t="s">
        <v>57</v>
      </c>
      <c r="K1217" s="5" t="s">
        <v>15530</v>
      </c>
      <c r="L1217" s="5" t="s">
        <v>15531</v>
      </c>
      <c r="M1217" s="5" t="s">
        <v>53</v>
      </c>
      <c r="N1217" s="5" t="s">
        <v>55</v>
      </c>
      <c r="O1217" s="5" t="b">
        <f t="shared" ca="1" si="0"/>
        <v>1</v>
      </c>
      <c r="P1217" s="5"/>
      <c r="Q1217" s="5"/>
      <c r="R1217" s="5"/>
      <c r="S1217" s="5"/>
      <c r="T1217" s="5"/>
      <c r="U1217" s="5"/>
      <c r="V1217" s="5"/>
      <c r="W1217" s="5"/>
      <c r="X1217" s="5"/>
      <c r="Y1217" s="5"/>
      <c r="Z1217" s="5"/>
      <c r="AA1217" s="5"/>
      <c r="AB1217" s="5"/>
      <c r="AC1217" s="5"/>
      <c r="AD1217" s="5"/>
      <c r="AE1217" s="5"/>
    </row>
    <row r="1218" spans="1:31" ht="21" customHeight="1">
      <c r="A1218" s="5" t="s">
        <v>15534</v>
      </c>
      <c r="B1218" s="5" t="s">
        <v>15535</v>
      </c>
      <c r="C1218" s="5" t="s">
        <v>27</v>
      </c>
      <c r="D1218" s="5" t="s">
        <v>212</v>
      </c>
      <c r="E1218" s="5" t="s">
        <v>45</v>
      </c>
      <c r="F1218" s="7">
        <v>15</v>
      </c>
      <c r="G1218" s="7">
        <v>30</v>
      </c>
      <c r="H1218" s="5" t="s">
        <v>2134</v>
      </c>
      <c r="I1218" s="9" t="s">
        <v>24</v>
      </c>
      <c r="J1218" s="5" t="s">
        <v>57</v>
      </c>
      <c r="K1218" s="5" t="s">
        <v>15536</v>
      </c>
      <c r="L1218" s="5" t="s">
        <v>15537</v>
      </c>
      <c r="M1218" s="5" t="s">
        <v>167</v>
      </c>
      <c r="N1218" s="5" t="s">
        <v>55</v>
      </c>
      <c r="O1218" s="5" t="b">
        <f t="shared" ca="1" si="0"/>
        <v>1</v>
      </c>
      <c r="P1218" s="5"/>
      <c r="Q1218" s="5"/>
      <c r="R1218" s="5"/>
      <c r="S1218" s="5"/>
      <c r="T1218" s="5"/>
      <c r="U1218" s="5"/>
      <c r="V1218" s="5"/>
      <c r="W1218" s="5"/>
      <c r="X1218" s="5"/>
      <c r="Y1218" s="5"/>
      <c r="Z1218" s="5"/>
      <c r="AA1218" s="5"/>
      <c r="AB1218" s="5"/>
      <c r="AC1218" s="5"/>
      <c r="AD1218" s="5"/>
      <c r="AE1218" s="5"/>
    </row>
    <row r="1219" spans="1:31" ht="21" customHeight="1">
      <c r="A1219" s="5" t="s">
        <v>277</v>
      </c>
      <c r="B1219" s="5" t="s">
        <v>1722</v>
      </c>
      <c r="C1219" s="5" t="s">
        <v>27</v>
      </c>
      <c r="D1219" s="5" t="s">
        <v>199</v>
      </c>
      <c r="E1219" s="5" t="s">
        <v>45</v>
      </c>
      <c r="F1219" s="7">
        <v>15</v>
      </c>
      <c r="G1219" s="7">
        <v>20</v>
      </c>
      <c r="H1219" s="5" t="s">
        <v>493</v>
      </c>
      <c r="I1219" s="5" t="s">
        <v>108</v>
      </c>
      <c r="J1219" s="5" t="s">
        <v>48</v>
      </c>
      <c r="K1219" s="5" t="s">
        <v>1724</v>
      </c>
      <c r="L1219" s="5" t="s">
        <v>15542</v>
      </c>
      <c r="M1219" s="5" t="s">
        <v>42</v>
      </c>
      <c r="N1219" s="5" t="s">
        <v>55</v>
      </c>
      <c r="O1219" s="5" t="b">
        <f t="shared" ca="1" si="0"/>
        <v>1</v>
      </c>
      <c r="P1219" s="5"/>
      <c r="Q1219" s="5"/>
      <c r="R1219" s="5"/>
      <c r="S1219" s="5"/>
      <c r="T1219" s="5"/>
      <c r="U1219" s="5"/>
      <c r="V1219" s="5"/>
      <c r="W1219" s="5"/>
      <c r="X1219" s="5"/>
      <c r="Y1219" s="5"/>
      <c r="Z1219" s="5"/>
      <c r="AA1219" s="5"/>
      <c r="AB1219" s="5"/>
      <c r="AC1219" s="5"/>
      <c r="AD1219" s="5"/>
      <c r="AE1219" s="5"/>
    </row>
    <row r="1220" spans="1:31" ht="21" customHeight="1">
      <c r="A1220" s="5" t="s">
        <v>13364</v>
      </c>
      <c r="B1220" s="5" t="s">
        <v>15543</v>
      </c>
      <c r="C1220" s="5" t="s">
        <v>27</v>
      </c>
      <c r="D1220" s="5" t="s">
        <v>199</v>
      </c>
      <c r="E1220" s="5" t="s">
        <v>29</v>
      </c>
      <c r="F1220" s="7">
        <v>15</v>
      </c>
      <c r="G1220" s="7">
        <v>20</v>
      </c>
      <c r="H1220" s="5" t="s">
        <v>493</v>
      </c>
      <c r="I1220" s="5" t="s">
        <v>66</v>
      </c>
      <c r="J1220" s="5" t="s">
        <v>2106</v>
      </c>
      <c r="K1220" s="9" t="s">
        <v>47</v>
      </c>
      <c r="L1220" s="5" t="s">
        <v>15545</v>
      </c>
      <c r="M1220" s="5" t="s">
        <v>42</v>
      </c>
      <c r="N1220" s="5" t="s">
        <v>405</v>
      </c>
      <c r="O1220" s="5" t="b">
        <f t="shared" ca="1" si="0"/>
        <v>1</v>
      </c>
      <c r="P1220" s="5"/>
      <c r="Q1220" s="5"/>
      <c r="R1220" s="5"/>
      <c r="S1220" s="5"/>
      <c r="T1220" s="5"/>
      <c r="U1220" s="5"/>
      <c r="V1220" s="5"/>
      <c r="W1220" s="5"/>
      <c r="X1220" s="5"/>
      <c r="Y1220" s="5"/>
      <c r="Z1220" s="5"/>
      <c r="AA1220" s="5"/>
      <c r="AB1220" s="5"/>
      <c r="AC1220" s="5"/>
      <c r="AD1220" s="5"/>
      <c r="AE1220" s="5"/>
    </row>
    <row r="1221" spans="1:31" ht="21" customHeight="1">
      <c r="A1221" s="5" t="s">
        <v>1457</v>
      </c>
      <c r="B1221" s="5" t="s">
        <v>15148</v>
      </c>
      <c r="C1221" s="5" t="s">
        <v>27</v>
      </c>
      <c r="D1221" s="5" t="s">
        <v>199</v>
      </c>
      <c r="E1221" s="5" t="s">
        <v>45</v>
      </c>
      <c r="F1221" s="7">
        <v>15</v>
      </c>
      <c r="G1221" s="7">
        <v>20</v>
      </c>
      <c r="H1221" s="5" t="s">
        <v>493</v>
      </c>
      <c r="I1221" s="5" t="s">
        <v>31</v>
      </c>
      <c r="J1221" s="5" t="s">
        <v>942</v>
      </c>
      <c r="K1221" s="5" t="s">
        <v>15149</v>
      </c>
      <c r="L1221" s="5" t="s">
        <v>15150</v>
      </c>
      <c r="M1221" s="5" t="s">
        <v>167</v>
      </c>
      <c r="N1221" s="5" t="s">
        <v>55</v>
      </c>
      <c r="O1221" s="5" t="b">
        <f t="shared" ca="1" si="0"/>
        <v>1</v>
      </c>
      <c r="P1221" s="5" t="b">
        <f t="shared" ref="P1221:P1222" ca="1" si="122">IFERROR(__xludf.DUMMYFUNCTION("REGEXMATCH(L1221,""(?i)Java"")"),TRUE)</f>
        <v>1</v>
      </c>
      <c r="Q1221" s="5"/>
      <c r="R1221" s="5"/>
      <c r="S1221" s="5"/>
      <c r="T1221" s="5"/>
      <c r="U1221" s="5"/>
      <c r="V1221" s="5"/>
      <c r="W1221" s="5"/>
      <c r="X1221" s="5"/>
      <c r="Y1221" s="5"/>
      <c r="Z1221" s="5"/>
      <c r="AA1221" s="5"/>
      <c r="AB1221" s="5"/>
      <c r="AC1221" s="5"/>
      <c r="AD1221" s="5"/>
      <c r="AE1221" s="5"/>
    </row>
    <row r="1222" spans="1:31" ht="21" customHeight="1">
      <c r="A1222" s="5" t="s">
        <v>396</v>
      </c>
      <c r="B1222" s="5" t="s">
        <v>12516</v>
      </c>
      <c r="C1222" s="5" t="s">
        <v>27</v>
      </c>
      <c r="D1222" s="5" t="s">
        <v>199</v>
      </c>
      <c r="E1222" s="5" t="s">
        <v>45</v>
      </c>
      <c r="F1222" s="7">
        <v>15</v>
      </c>
      <c r="G1222" s="7">
        <v>20</v>
      </c>
      <c r="H1222" s="5" t="s">
        <v>493</v>
      </c>
      <c r="I1222" s="5" t="s">
        <v>108</v>
      </c>
      <c r="J1222" s="5" t="s">
        <v>444</v>
      </c>
      <c r="K1222" s="5" t="s">
        <v>15047</v>
      </c>
      <c r="L1222" s="5" t="s">
        <v>15048</v>
      </c>
      <c r="M1222" s="5" t="s">
        <v>167</v>
      </c>
      <c r="N1222" s="5" t="s">
        <v>55</v>
      </c>
      <c r="O1222" s="5" t="b">
        <f t="shared" ca="1" si="0"/>
        <v>1</v>
      </c>
      <c r="P1222" s="5" t="b">
        <f t="shared" ca="1" si="122"/>
        <v>1</v>
      </c>
      <c r="Q1222" s="5"/>
      <c r="R1222" s="5"/>
      <c r="S1222" s="5"/>
      <c r="T1222" s="5"/>
      <c r="U1222" s="5"/>
      <c r="V1222" s="5"/>
      <c r="W1222" s="5"/>
      <c r="X1222" s="5"/>
      <c r="Y1222" s="5"/>
      <c r="Z1222" s="5"/>
      <c r="AA1222" s="5"/>
      <c r="AB1222" s="5"/>
      <c r="AC1222" s="5"/>
      <c r="AD1222" s="5"/>
      <c r="AE1222" s="5"/>
    </row>
    <row r="1223" spans="1:31" ht="21" customHeight="1">
      <c r="A1223" s="5" t="s">
        <v>13240</v>
      </c>
      <c r="B1223" s="5" t="s">
        <v>6699</v>
      </c>
      <c r="C1223" s="5" t="s">
        <v>27</v>
      </c>
      <c r="D1223" s="5" t="s">
        <v>199</v>
      </c>
      <c r="E1223" s="5" t="s">
        <v>45</v>
      </c>
      <c r="F1223" s="7">
        <v>15</v>
      </c>
      <c r="G1223" s="7">
        <v>25</v>
      </c>
      <c r="H1223" s="5" t="s">
        <v>151</v>
      </c>
      <c r="I1223" s="5" t="s">
        <v>108</v>
      </c>
      <c r="J1223" s="5" t="s">
        <v>1026</v>
      </c>
      <c r="K1223" s="5" t="s">
        <v>15561</v>
      </c>
      <c r="L1223" s="5" t="s">
        <v>15562</v>
      </c>
      <c r="M1223" s="5" t="s">
        <v>100</v>
      </c>
      <c r="N1223" s="5" t="s">
        <v>271</v>
      </c>
      <c r="O1223" s="5" t="b">
        <f t="shared" ca="1" si="0"/>
        <v>1</v>
      </c>
      <c r="P1223" s="5"/>
      <c r="Q1223" s="5"/>
      <c r="R1223" s="5"/>
      <c r="S1223" s="5"/>
      <c r="T1223" s="5"/>
      <c r="U1223" s="5"/>
      <c r="V1223" s="5"/>
      <c r="W1223" s="5"/>
      <c r="X1223" s="5"/>
      <c r="Y1223" s="5"/>
      <c r="Z1223" s="5"/>
      <c r="AA1223" s="5"/>
      <c r="AB1223" s="5"/>
      <c r="AC1223" s="5"/>
      <c r="AD1223" s="5"/>
      <c r="AE1223" s="5"/>
    </row>
    <row r="1224" spans="1:31" ht="21" customHeight="1">
      <c r="A1224" s="5" t="s">
        <v>2732</v>
      </c>
      <c r="B1224" s="5" t="s">
        <v>2733</v>
      </c>
      <c r="C1224" s="5" t="s">
        <v>27</v>
      </c>
      <c r="D1224" s="5" t="s">
        <v>199</v>
      </c>
      <c r="E1224" s="5" t="s">
        <v>45</v>
      </c>
      <c r="F1224" s="7">
        <v>15</v>
      </c>
      <c r="G1224" s="7">
        <v>25</v>
      </c>
      <c r="H1224" s="5" t="s">
        <v>151</v>
      </c>
      <c r="I1224" s="5" t="s">
        <v>66</v>
      </c>
      <c r="J1224" s="5" t="s">
        <v>57</v>
      </c>
      <c r="K1224" s="9" t="s">
        <v>47</v>
      </c>
      <c r="L1224" s="5" t="s">
        <v>2734</v>
      </c>
      <c r="M1224" s="5" t="s">
        <v>100</v>
      </c>
      <c r="N1224" s="5" t="s">
        <v>38</v>
      </c>
      <c r="O1224" s="5" t="b">
        <f t="shared" ca="1" si="0"/>
        <v>1</v>
      </c>
      <c r="P1224" s="5" t="b">
        <f ca="1">IFERROR(__xludf.DUMMYFUNCTION("REGEXMATCH(L1224,""(?i)Java"")"),TRUE)</f>
        <v>1</v>
      </c>
      <c r="Q1224" s="5"/>
      <c r="R1224" s="5"/>
      <c r="S1224" s="5"/>
      <c r="T1224" s="5"/>
      <c r="U1224" s="5"/>
      <c r="V1224" s="5"/>
      <c r="W1224" s="5"/>
      <c r="X1224" s="5"/>
      <c r="Y1224" s="5"/>
      <c r="Z1224" s="5"/>
      <c r="AA1224" s="5"/>
      <c r="AB1224" s="5"/>
      <c r="AC1224" s="5"/>
      <c r="AD1224" s="5"/>
      <c r="AE1224" s="5"/>
    </row>
    <row r="1225" spans="1:31" ht="21" customHeight="1">
      <c r="A1225" s="5" t="s">
        <v>15572</v>
      </c>
      <c r="B1225" s="5" t="s">
        <v>14852</v>
      </c>
      <c r="C1225" s="5" t="s">
        <v>27</v>
      </c>
      <c r="D1225" s="5" t="s">
        <v>199</v>
      </c>
      <c r="E1225" s="5" t="s">
        <v>45</v>
      </c>
      <c r="F1225" s="7">
        <v>15</v>
      </c>
      <c r="G1225" s="7">
        <v>25</v>
      </c>
      <c r="H1225" s="5" t="s">
        <v>151</v>
      </c>
      <c r="I1225" s="5" t="s">
        <v>66</v>
      </c>
      <c r="J1225" s="5" t="s">
        <v>2106</v>
      </c>
      <c r="K1225" s="5" t="s">
        <v>14854</v>
      </c>
      <c r="L1225" s="5" t="s">
        <v>15574</v>
      </c>
      <c r="M1225" s="5" t="s">
        <v>37</v>
      </c>
      <c r="N1225" s="5" t="s">
        <v>55</v>
      </c>
      <c r="O1225" s="5" t="b">
        <f t="shared" ca="1" si="0"/>
        <v>1</v>
      </c>
      <c r="P1225" s="5"/>
      <c r="Q1225" s="5"/>
      <c r="R1225" s="5"/>
      <c r="S1225" s="5"/>
      <c r="T1225" s="5"/>
      <c r="U1225" s="5"/>
      <c r="V1225" s="5"/>
      <c r="W1225" s="5"/>
      <c r="X1225" s="5"/>
      <c r="Y1225" s="5"/>
      <c r="Z1225" s="5"/>
      <c r="AA1225" s="5"/>
      <c r="AB1225" s="5"/>
      <c r="AC1225" s="5"/>
      <c r="AD1225" s="5"/>
      <c r="AE1225" s="5"/>
    </row>
    <row r="1226" spans="1:31" ht="21" customHeight="1">
      <c r="A1226" s="5" t="s">
        <v>15572</v>
      </c>
      <c r="B1226" s="5" t="s">
        <v>3776</v>
      </c>
      <c r="C1226" s="5" t="s">
        <v>27</v>
      </c>
      <c r="D1226" s="5" t="s">
        <v>199</v>
      </c>
      <c r="E1226" s="5" t="s">
        <v>45</v>
      </c>
      <c r="F1226" s="7">
        <v>15</v>
      </c>
      <c r="G1226" s="7">
        <v>25</v>
      </c>
      <c r="H1226" s="5" t="s">
        <v>151</v>
      </c>
      <c r="I1226" s="5" t="s">
        <v>66</v>
      </c>
      <c r="J1226" s="5" t="s">
        <v>2106</v>
      </c>
      <c r="K1226" s="5" t="s">
        <v>3778</v>
      </c>
      <c r="L1226" s="5" t="s">
        <v>15578</v>
      </c>
      <c r="M1226" s="5" t="s">
        <v>37</v>
      </c>
      <c r="N1226" s="5" t="s">
        <v>55</v>
      </c>
      <c r="O1226" s="5" t="b">
        <f t="shared" ca="1" si="0"/>
        <v>1</v>
      </c>
      <c r="P1226" s="5"/>
      <c r="Q1226" s="5"/>
      <c r="R1226" s="5"/>
      <c r="S1226" s="5"/>
      <c r="T1226" s="5"/>
      <c r="U1226" s="5"/>
      <c r="V1226" s="5"/>
      <c r="W1226" s="5"/>
      <c r="X1226" s="5"/>
      <c r="Y1226" s="5"/>
      <c r="Z1226" s="5"/>
      <c r="AA1226" s="5"/>
      <c r="AB1226" s="5"/>
      <c r="AC1226" s="5"/>
      <c r="AD1226" s="5"/>
      <c r="AE1226" s="5"/>
    </row>
    <row r="1227" spans="1:31" ht="21" customHeight="1">
      <c r="A1227" s="5" t="s">
        <v>277</v>
      </c>
      <c r="B1227" s="5" t="s">
        <v>15582</v>
      </c>
      <c r="C1227" s="5" t="s">
        <v>27</v>
      </c>
      <c r="D1227" s="5" t="s">
        <v>199</v>
      </c>
      <c r="E1227" s="5" t="s">
        <v>45</v>
      </c>
      <c r="F1227" s="7">
        <v>15</v>
      </c>
      <c r="G1227" s="7">
        <v>20</v>
      </c>
      <c r="H1227" s="5" t="s">
        <v>493</v>
      </c>
      <c r="I1227" s="5" t="s">
        <v>108</v>
      </c>
      <c r="J1227" s="5" t="s">
        <v>5512</v>
      </c>
      <c r="K1227" s="9" t="s">
        <v>47</v>
      </c>
      <c r="L1227" s="5" t="s">
        <v>15583</v>
      </c>
      <c r="M1227" s="5" t="s">
        <v>100</v>
      </c>
      <c r="N1227" s="5" t="s">
        <v>38</v>
      </c>
      <c r="O1227" s="5" t="b">
        <f t="shared" ca="1" si="0"/>
        <v>1</v>
      </c>
      <c r="P1227" s="5"/>
      <c r="Q1227" s="5"/>
      <c r="R1227" s="5"/>
      <c r="S1227" s="5"/>
      <c r="T1227" s="5"/>
      <c r="U1227" s="5"/>
      <c r="V1227" s="5"/>
      <c r="W1227" s="5"/>
      <c r="X1227" s="5"/>
      <c r="Y1227" s="5"/>
      <c r="Z1227" s="5"/>
      <c r="AA1227" s="5"/>
      <c r="AB1227" s="5"/>
      <c r="AC1227" s="5"/>
      <c r="AD1227" s="5"/>
      <c r="AE1227" s="5"/>
    </row>
    <row r="1228" spans="1:31" ht="21" customHeight="1">
      <c r="A1228" s="5" t="s">
        <v>277</v>
      </c>
      <c r="B1228" s="5" t="s">
        <v>15532</v>
      </c>
      <c r="C1228" s="5" t="s">
        <v>27</v>
      </c>
      <c r="D1228" s="5" t="s">
        <v>850</v>
      </c>
      <c r="E1228" s="5" t="s">
        <v>45</v>
      </c>
      <c r="F1228" s="7">
        <v>15</v>
      </c>
      <c r="G1228" s="7">
        <v>25</v>
      </c>
      <c r="H1228" s="5" t="s">
        <v>151</v>
      </c>
      <c r="I1228" s="5" t="s">
        <v>108</v>
      </c>
      <c r="J1228" s="5" t="s">
        <v>57</v>
      </c>
      <c r="K1228" s="9" t="s">
        <v>47</v>
      </c>
      <c r="L1228" s="5" t="s">
        <v>15533</v>
      </c>
      <c r="M1228" s="5" t="s">
        <v>100</v>
      </c>
      <c r="N1228" s="5" t="s">
        <v>55</v>
      </c>
      <c r="O1228" s="5" t="b">
        <f t="shared" ca="1" si="0"/>
        <v>1</v>
      </c>
      <c r="P1228" s="5"/>
      <c r="Q1228" s="5"/>
      <c r="R1228" s="5"/>
      <c r="S1228" s="5"/>
      <c r="T1228" s="5"/>
      <c r="U1228" s="5"/>
      <c r="V1228" s="5"/>
      <c r="W1228" s="5"/>
      <c r="X1228" s="5"/>
      <c r="Y1228" s="5"/>
      <c r="Z1228" s="5"/>
      <c r="AA1228" s="5"/>
      <c r="AB1228" s="5"/>
      <c r="AC1228" s="5"/>
      <c r="AD1228" s="5"/>
      <c r="AE1228" s="5"/>
    </row>
    <row r="1229" spans="1:31" ht="21" customHeight="1">
      <c r="A1229" s="5" t="s">
        <v>7050</v>
      </c>
      <c r="B1229" s="5" t="s">
        <v>15592</v>
      </c>
      <c r="C1229" s="5" t="s">
        <v>27</v>
      </c>
      <c r="D1229" s="5" t="s">
        <v>850</v>
      </c>
      <c r="E1229" s="5" t="s">
        <v>45</v>
      </c>
      <c r="F1229" s="7">
        <v>15</v>
      </c>
      <c r="G1229" s="7">
        <v>25</v>
      </c>
      <c r="H1229" s="5" t="s">
        <v>151</v>
      </c>
      <c r="I1229" s="5" t="s">
        <v>66</v>
      </c>
      <c r="J1229" s="5" t="s">
        <v>48</v>
      </c>
      <c r="K1229" s="5" t="s">
        <v>15593</v>
      </c>
      <c r="L1229" s="5" t="s">
        <v>15594</v>
      </c>
      <c r="M1229" s="5" t="s">
        <v>37</v>
      </c>
      <c r="N1229" s="5" t="s">
        <v>405</v>
      </c>
      <c r="O1229" s="5" t="b">
        <f t="shared" ca="1" si="0"/>
        <v>1</v>
      </c>
      <c r="P1229" s="5"/>
      <c r="Q1229" s="5"/>
      <c r="R1229" s="5"/>
      <c r="S1229" s="5"/>
      <c r="T1229" s="5"/>
      <c r="U1229" s="5"/>
      <c r="V1229" s="5"/>
      <c r="W1229" s="5"/>
      <c r="X1229" s="5"/>
      <c r="Y1229" s="5"/>
      <c r="Z1229" s="5"/>
      <c r="AA1229" s="5"/>
      <c r="AB1229" s="5"/>
      <c r="AC1229" s="5"/>
      <c r="AD1229" s="5"/>
      <c r="AE1229" s="5"/>
    </row>
    <row r="1230" spans="1:31" ht="21" customHeight="1">
      <c r="A1230" s="5" t="s">
        <v>14922</v>
      </c>
      <c r="B1230" s="5" t="s">
        <v>14923</v>
      </c>
      <c r="C1230" s="5" t="s">
        <v>27</v>
      </c>
      <c r="D1230" s="5" t="s">
        <v>85</v>
      </c>
      <c r="E1230" s="5" t="s">
        <v>45</v>
      </c>
      <c r="F1230" s="7">
        <v>15</v>
      </c>
      <c r="G1230" s="7">
        <v>30</v>
      </c>
      <c r="H1230" s="5" t="s">
        <v>2134</v>
      </c>
      <c r="I1230" s="5" t="s">
        <v>108</v>
      </c>
      <c r="J1230" s="5" t="s">
        <v>2426</v>
      </c>
      <c r="K1230" s="5" t="s">
        <v>14925</v>
      </c>
      <c r="L1230" s="5" t="s">
        <v>14927</v>
      </c>
      <c r="M1230" s="5" t="s">
        <v>37</v>
      </c>
      <c r="N1230" s="5" t="s">
        <v>237</v>
      </c>
      <c r="O1230" s="5" t="b">
        <f t="shared" ca="1" si="0"/>
        <v>1</v>
      </c>
      <c r="P1230" s="5"/>
      <c r="Q1230" s="5"/>
      <c r="R1230" s="5"/>
      <c r="S1230" s="5"/>
      <c r="T1230" s="5"/>
      <c r="U1230" s="5"/>
      <c r="V1230" s="5"/>
      <c r="W1230" s="5"/>
      <c r="X1230" s="5"/>
      <c r="Y1230" s="5"/>
      <c r="Z1230" s="5"/>
      <c r="AA1230" s="5"/>
      <c r="AB1230" s="5"/>
      <c r="AC1230" s="5"/>
      <c r="AD1230" s="5"/>
      <c r="AE1230" s="5"/>
    </row>
    <row r="1231" spans="1:31" ht="21" customHeight="1">
      <c r="A1231" s="5" t="s">
        <v>7050</v>
      </c>
      <c r="B1231" s="5" t="s">
        <v>5218</v>
      </c>
      <c r="C1231" s="5" t="s">
        <v>27</v>
      </c>
      <c r="D1231" s="5" t="s">
        <v>85</v>
      </c>
      <c r="E1231" s="5" t="s">
        <v>45</v>
      </c>
      <c r="F1231" s="7">
        <v>15</v>
      </c>
      <c r="G1231" s="7">
        <v>25</v>
      </c>
      <c r="H1231" s="5" t="s">
        <v>151</v>
      </c>
      <c r="I1231" s="5" t="s">
        <v>108</v>
      </c>
      <c r="J1231" s="5" t="s">
        <v>134</v>
      </c>
      <c r="K1231" s="5" t="s">
        <v>5220</v>
      </c>
      <c r="L1231" s="5" t="s">
        <v>15606</v>
      </c>
      <c r="M1231" s="5" t="s">
        <v>42</v>
      </c>
      <c r="N1231" s="5" t="s">
        <v>237</v>
      </c>
      <c r="O1231" s="5" t="b">
        <f t="shared" ca="1" si="0"/>
        <v>1</v>
      </c>
      <c r="P1231" s="5"/>
      <c r="Q1231" s="5"/>
      <c r="R1231" s="5"/>
      <c r="S1231" s="5"/>
      <c r="T1231" s="5"/>
      <c r="U1231" s="5"/>
      <c r="V1231" s="5"/>
      <c r="W1231" s="5"/>
      <c r="X1231" s="5"/>
      <c r="Y1231" s="5"/>
      <c r="Z1231" s="5"/>
      <c r="AA1231" s="5"/>
      <c r="AB1231" s="5"/>
      <c r="AC1231" s="5"/>
      <c r="AD1231" s="5"/>
      <c r="AE1231" s="5"/>
    </row>
    <row r="1232" spans="1:31" ht="21" customHeight="1">
      <c r="A1232" s="5" t="s">
        <v>10562</v>
      </c>
      <c r="B1232" s="5" t="s">
        <v>5664</v>
      </c>
      <c r="C1232" s="5" t="s">
        <v>27</v>
      </c>
      <c r="D1232" s="5" t="s">
        <v>85</v>
      </c>
      <c r="E1232" s="5" t="s">
        <v>45</v>
      </c>
      <c r="F1232" s="7">
        <v>15</v>
      </c>
      <c r="G1232" s="7">
        <v>25</v>
      </c>
      <c r="H1232" s="5" t="s">
        <v>151</v>
      </c>
      <c r="I1232" s="5" t="s">
        <v>66</v>
      </c>
      <c r="J1232" s="5" t="s">
        <v>126</v>
      </c>
      <c r="K1232" s="9" t="s">
        <v>47</v>
      </c>
      <c r="L1232" s="5" t="s">
        <v>15609</v>
      </c>
      <c r="M1232" s="5" t="s">
        <v>167</v>
      </c>
      <c r="N1232" s="5" t="s">
        <v>237</v>
      </c>
      <c r="O1232" s="5" t="b">
        <f t="shared" ca="1" si="0"/>
        <v>1</v>
      </c>
      <c r="P1232" s="5"/>
      <c r="Q1232" s="5"/>
      <c r="R1232" s="5"/>
      <c r="S1232" s="5"/>
      <c r="T1232" s="5"/>
      <c r="U1232" s="5"/>
      <c r="V1232" s="5"/>
      <c r="W1232" s="5"/>
      <c r="X1232" s="5"/>
      <c r="Y1232" s="5"/>
      <c r="Z1232" s="5"/>
      <c r="AA1232" s="5"/>
      <c r="AB1232" s="5"/>
      <c r="AC1232" s="5"/>
      <c r="AD1232" s="5"/>
      <c r="AE1232" s="5"/>
    </row>
    <row r="1233" spans="1:31" ht="21" customHeight="1">
      <c r="A1233" s="5" t="s">
        <v>10562</v>
      </c>
      <c r="B1233" s="5" t="s">
        <v>15614</v>
      </c>
      <c r="C1233" s="5" t="s">
        <v>27</v>
      </c>
      <c r="D1233" s="5" t="s">
        <v>85</v>
      </c>
      <c r="E1233" s="5" t="s">
        <v>45</v>
      </c>
      <c r="F1233" s="7">
        <v>15</v>
      </c>
      <c r="G1233" s="7">
        <v>30</v>
      </c>
      <c r="H1233" s="5" t="s">
        <v>2134</v>
      </c>
      <c r="I1233" s="5" t="s">
        <v>108</v>
      </c>
      <c r="J1233" s="5" t="s">
        <v>2303</v>
      </c>
      <c r="K1233" s="5" t="s">
        <v>15615</v>
      </c>
      <c r="L1233" s="5" t="s">
        <v>15616</v>
      </c>
      <c r="M1233" s="5" t="s">
        <v>53</v>
      </c>
      <c r="N1233" s="5" t="s">
        <v>55</v>
      </c>
      <c r="O1233" s="5" t="b">
        <f t="shared" ca="1" si="0"/>
        <v>1</v>
      </c>
      <c r="P1233" s="5"/>
      <c r="Q1233" s="5"/>
      <c r="R1233" s="5"/>
      <c r="S1233" s="5"/>
      <c r="T1233" s="5"/>
      <c r="U1233" s="5"/>
      <c r="V1233" s="5"/>
      <c r="W1233" s="5"/>
      <c r="X1233" s="5"/>
      <c r="Y1233" s="5"/>
      <c r="Z1233" s="5"/>
      <c r="AA1233" s="5"/>
      <c r="AB1233" s="5"/>
      <c r="AC1233" s="5"/>
      <c r="AD1233" s="5"/>
      <c r="AE1233" s="5"/>
    </row>
    <row r="1234" spans="1:31" ht="21" customHeight="1">
      <c r="A1234" s="5" t="s">
        <v>277</v>
      </c>
      <c r="B1234" s="5" t="s">
        <v>15620</v>
      </c>
      <c r="C1234" s="5" t="s">
        <v>27</v>
      </c>
      <c r="D1234" s="5" t="s">
        <v>85</v>
      </c>
      <c r="E1234" s="5" t="s">
        <v>45</v>
      </c>
      <c r="F1234" s="7">
        <v>15</v>
      </c>
      <c r="G1234" s="7">
        <v>20</v>
      </c>
      <c r="H1234" s="5" t="s">
        <v>493</v>
      </c>
      <c r="I1234" s="5" t="s">
        <v>108</v>
      </c>
      <c r="J1234" s="5" t="s">
        <v>1953</v>
      </c>
      <c r="K1234" s="5" t="s">
        <v>2089</v>
      </c>
      <c r="L1234" s="5" t="s">
        <v>15621</v>
      </c>
      <c r="M1234" s="5" t="s">
        <v>100</v>
      </c>
      <c r="N1234" s="5" t="s">
        <v>55</v>
      </c>
      <c r="O1234" s="5" t="b">
        <f t="shared" ca="1" si="0"/>
        <v>1</v>
      </c>
      <c r="P1234" s="5"/>
      <c r="Q1234" s="5"/>
      <c r="R1234" s="5"/>
      <c r="S1234" s="5"/>
      <c r="T1234" s="5"/>
      <c r="U1234" s="5"/>
      <c r="V1234" s="5"/>
      <c r="W1234" s="5"/>
      <c r="X1234" s="5"/>
      <c r="Y1234" s="5"/>
      <c r="Z1234" s="5"/>
      <c r="AA1234" s="5"/>
      <c r="AB1234" s="5"/>
      <c r="AC1234" s="5"/>
      <c r="AD1234" s="5"/>
      <c r="AE1234" s="5"/>
    </row>
    <row r="1235" spans="1:31" ht="21" customHeight="1">
      <c r="A1235" s="5" t="s">
        <v>1710</v>
      </c>
      <c r="B1235" s="5" t="s">
        <v>13048</v>
      </c>
      <c r="C1235" s="5" t="s">
        <v>27</v>
      </c>
      <c r="D1235" s="5" t="s">
        <v>85</v>
      </c>
      <c r="E1235" s="5" t="s">
        <v>29</v>
      </c>
      <c r="F1235" s="7">
        <v>15</v>
      </c>
      <c r="G1235" s="7">
        <v>18</v>
      </c>
      <c r="H1235" s="5" t="s">
        <v>5228</v>
      </c>
      <c r="I1235" s="5" t="s">
        <v>108</v>
      </c>
      <c r="J1235" s="5" t="s">
        <v>117</v>
      </c>
      <c r="K1235" s="9" t="s">
        <v>47</v>
      </c>
      <c r="L1235" s="5" t="s">
        <v>8983</v>
      </c>
      <c r="M1235" s="5" t="s">
        <v>37</v>
      </c>
      <c r="N1235" s="5" t="s">
        <v>55</v>
      </c>
      <c r="O1235" s="5" t="b">
        <f t="shared" ca="1" si="0"/>
        <v>1</v>
      </c>
      <c r="P1235" s="5" t="b">
        <f t="shared" ref="P1235:P1236" ca="1" si="123">IFERROR(__xludf.DUMMYFUNCTION("REGEXMATCH(L1235,""(?i)Java"")"),TRUE)</f>
        <v>1</v>
      </c>
      <c r="Q1235" s="5"/>
      <c r="R1235" s="5"/>
      <c r="S1235" s="5"/>
      <c r="T1235" s="5"/>
      <c r="U1235" s="5"/>
      <c r="V1235" s="5"/>
      <c r="W1235" s="5"/>
      <c r="X1235" s="5"/>
      <c r="Y1235" s="5"/>
      <c r="Z1235" s="5"/>
      <c r="AA1235" s="5"/>
      <c r="AB1235" s="5"/>
      <c r="AC1235" s="5"/>
      <c r="AD1235" s="5"/>
      <c r="AE1235" s="5"/>
    </row>
    <row r="1236" spans="1:31" ht="21" customHeight="1">
      <c r="A1236" s="5" t="s">
        <v>1710</v>
      </c>
      <c r="B1236" s="5" t="s">
        <v>15347</v>
      </c>
      <c r="C1236" s="5" t="s">
        <v>27</v>
      </c>
      <c r="D1236" s="5" t="s">
        <v>85</v>
      </c>
      <c r="E1236" s="5" t="s">
        <v>29</v>
      </c>
      <c r="F1236" s="7">
        <v>15</v>
      </c>
      <c r="G1236" s="7">
        <v>18</v>
      </c>
      <c r="H1236" s="5" t="s">
        <v>5228</v>
      </c>
      <c r="I1236" s="5" t="s">
        <v>108</v>
      </c>
      <c r="J1236" s="5" t="s">
        <v>1437</v>
      </c>
      <c r="K1236" s="9" t="s">
        <v>47</v>
      </c>
      <c r="L1236" s="5" t="s">
        <v>8983</v>
      </c>
      <c r="M1236" s="5" t="s">
        <v>37</v>
      </c>
      <c r="N1236" s="5" t="s">
        <v>55</v>
      </c>
      <c r="O1236" s="5" t="b">
        <f t="shared" ca="1" si="0"/>
        <v>1</v>
      </c>
      <c r="P1236" s="5" t="b">
        <f t="shared" ca="1" si="123"/>
        <v>1</v>
      </c>
      <c r="Q1236" s="5"/>
      <c r="R1236" s="5"/>
      <c r="S1236" s="5"/>
      <c r="T1236" s="5"/>
      <c r="U1236" s="5"/>
      <c r="V1236" s="5"/>
      <c r="W1236" s="5"/>
      <c r="X1236" s="5"/>
      <c r="Y1236" s="5"/>
      <c r="Z1236" s="5"/>
      <c r="AA1236" s="5"/>
      <c r="AB1236" s="5"/>
      <c r="AC1236" s="5"/>
      <c r="AD1236" s="5"/>
      <c r="AE1236" s="5"/>
    </row>
    <row r="1237" spans="1:31" ht="21" customHeight="1">
      <c r="A1237" s="5" t="s">
        <v>4631</v>
      </c>
      <c r="B1237" s="5" t="s">
        <v>15634</v>
      </c>
      <c r="C1237" s="5" t="s">
        <v>27</v>
      </c>
      <c r="D1237" s="5" t="s">
        <v>85</v>
      </c>
      <c r="E1237" s="5" t="s">
        <v>45</v>
      </c>
      <c r="F1237" s="7">
        <v>15</v>
      </c>
      <c r="G1237" s="7">
        <v>25</v>
      </c>
      <c r="H1237" s="5" t="s">
        <v>151</v>
      </c>
      <c r="I1237" s="5" t="s">
        <v>108</v>
      </c>
      <c r="J1237" s="5" t="s">
        <v>57</v>
      </c>
      <c r="K1237" s="5" t="s">
        <v>15636</v>
      </c>
      <c r="L1237" s="5" t="s">
        <v>15637</v>
      </c>
      <c r="M1237" s="5" t="s">
        <v>53</v>
      </c>
      <c r="N1237" s="5" t="s">
        <v>55</v>
      </c>
      <c r="O1237" s="5" t="b">
        <f t="shared" ca="1" si="0"/>
        <v>1</v>
      </c>
      <c r="P1237" s="5"/>
      <c r="Q1237" s="5"/>
      <c r="R1237" s="5"/>
      <c r="S1237" s="5"/>
      <c r="T1237" s="5"/>
      <c r="U1237" s="5"/>
      <c r="V1237" s="5"/>
      <c r="W1237" s="5"/>
      <c r="X1237" s="5"/>
      <c r="Y1237" s="5"/>
      <c r="Z1237" s="5"/>
      <c r="AA1237" s="5"/>
      <c r="AB1237" s="5"/>
      <c r="AC1237" s="5"/>
      <c r="AD1237" s="5"/>
      <c r="AE1237" s="5"/>
    </row>
    <row r="1238" spans="1:31" ht="21" customHeight="1">
      <c r="A1238" s="5" t="s">
        <v>15640</v>
      </c>
      <c r="B1238" s="5" t="s">
        <v>15641</v>
      </c>
      <c r="C1238" s="5" t="s">
        <v>27</v>
      </c>
      <c r="D1238" s="5" t="s">
        <v>85</v>
      </c>
      <c r="E1238" s="5" t="s">
        <v>45</v>
      </c>
      <c r="F1238" s="7">
        <v>15</v>
      </c>
      <c r="G1238" s="7">
        <v>20</v>
      </c>
      <c r="H1238" s="5" t="s">
        <v>493</v>
      </c>
      <c r="I1238" s="5" t="s">
        <v>108</v>
      </c>
      <c r="J1238" s="5" t="s">
        <v>134</v>
      </c>
      <c r="K1238" s="9" t="s">
        <v>47</v>
      </c>
      <c r="L1238" s="5" t="s">
        <v>15643</v>
      </c>
      <c r="M1238" s="5" t="s">
        <v>167</v>
      </c>
      <c r="N1238" s="5" t="s">
        <v>55</v>
      </c>
      <c r="O1238" s="5" t="b">
        <f t="shared" ca="1" si="0"/>
        <v>1</v>
      </c>
      <c r="P1238" s="5"/>
      <c r="Q1238" s="5"/>
      <c r="R1238" s="5"/>
      <c r="S1238" s="5"/>
      <c r="T1238" s="5"/>
      <c r="U1238" s="5"/>
      <c r="V1238" s="5"/>
      <c r="W1238" s="5"/>
      <c r="X1238" s="5"/>
      <c r="Y1238" s="5"/>
      <c r="Z1238" s="5"/>
      <c r="AA1238" s="5"/>
      <c r="AB1238" s="5"/>
      <c r="AC1238" s="5"/>
      <c r="AD1238" s="5"/>
      <c r="AE1238" s="5"/>
    </row>
    <row r="1239" spans="1:31" ht="21" customHeight="1">
      <c r="A1239" s="5" t="s">
        <v>7050</v>
      </c>
      <c r="B1239" s="5" t="s">
        <v>15644</v>
      </c>
      <c r="C1239" s="5" t="s">
        <v>27</v>
      </c>
      <c r="D1239" s="5" t="s">
        <v>85</v>
      </c>
      <c r="E1239" s="5" t="s">
        <v>45</v>
      </c>
      <c r="F1239" s="7">
        <v>15</v>
      </c>
      <c r="G1239" s="7">
        <v>20</v>
      </c>
      <c r="H1239" s="5" t="s">
        <v>493</v>
      </c>
      <c r="I1239" s="5" t="s">
        <v>108</v>
      </c>
      <c r="J1239" s="5" t="s">
        <v>9218</v>
      </c>
      <c r="K1239" s="5" t="s">
        <v>15645</v>
      </c>
      <c r="L1239" s="5" t="s">
        <v>15646</v>
      </c>
      <c r="M1239" s="5" t="s">
        <v>37</v>
      </c>
      <c r="N1239" s="5" t="s">
        <v>271</v>
      </c>
      <c r="O1239" s="5" t="b">
        <f t="shared" ca="1" si="0"/>
        <v>1</v>
      </c>
      <c r="P1239" s="5"/>
      <c r="Q1239" s="5"/>
      <c r="R1239" s="5"/>
      <c r="S1239" s="5"/>
      <c r="T1239" s="5"/>
      <c r="U1239" s="5"/>
      <c r="V1239" s="5"/>
      <c r="W1239" s="5"/>
      <c r="X1239" s="5"/>
      <c r="Y1239" s="5"/>
      <c r="Z1239" s="5"/>
      <c r="AA1239" s="5"/>
      <c r="AB1239" s="5"/>
      <c r="AC1239" s="5"/>
      <c r="AD1239" s="5"/>
      <c r="AE1239" s="5"/>
    </row>
    <row r="1240" spans="1:31" ht="21" customHeight="1">
      <c r="A1240" s="5" t="s">
        <v>13763</v>
      </c>
      <c r="B1240" s="5" t="s">
        <v>15653</v>
      </c>
      <c r="C1240" s="5" t="s">
        <v>27</v>
      </c>
      <c r="D1240" s="5" t="s">
        <v>85</v>
      </c>
      <c r="E1240" s="5" t="s">
        <v>29</v>
      </c>
      <c r="F1240" s="7">
        <v>15</v>
      </c>
      <c r="G1240" s="7">
        <v>18</v>
      </c>
      <c r="H1240" s="5" t="s">
        <v>5228</v>
      </c>
      <c r="I1240" s="5" t="s">
        <v>108</v>
      </c>
      <c r="J1240" s="5" t="s">
        <v>110</v>
      </c>
      <c r="K1240" s="5" t="s">
        <v>7567</v>
      </c>
      <c r="L1240" s="5" t="s">
        <v>15654</v>
      </c>
      <c r="M1240" s="5" t="s">
        <v>37</v>
      </c>
      <c r="N1240" s="5" t="s">
        <v>237</v>
      </c>
      <c r="O1240" s="5" t="b">
        <f t="shared" ca="1" si="0"/>
        <v>1</v>
      </c>
      <c r="P1240" s="5"/>
      <c r="Q1240" s="5"/>
      <c r="R1240" s="5"/>
      <c r="S1240" s="5"/>
      <c r="T1240" s="5"/>
      <c r="U1240" s="5"/>
      <c r="V1240" s="5"/>
      <c r="W1240" s="5"/>
      <c r="X1240" s="5"/>
      <c r="Y1240" s="5"/>
      <c r="Z1240" s="5"/>
      <c r="AA1240" s="5"/>
      <c r="AB1240" s="5"/>
      <c r="AC1240" s="5"/>
      <c r="AD1240" s="5"/>
      <c r="AE1240" s="5"/>
    </row>
    <row r="1241" spans="1:31" ht="21" customHeight="1">
      <c r="A1241" s="5" t="s">
        <v>277</v>
      </c>
      <c r="B1241" s="5" t="s">
        <v>5082</v>
      </c>
      <c r="C1241" s="5" t="s">
        <v>27</v>
      </c>
      <c r="D1241" s="5" t="s">
        <v>85</v>
      </c>
      <c r="E1241" s="5" t="s">
        <v>29</v>
      </c>
      <c r="F1241" s="7">
        <v>15</v>
      </c>
      <c r="G1241" s="7">
        <v>20</v>
      </c>
      <c r="H1241" s="5" t="s">
        <v>493</v>
      </c>
      <c r="I1241" s="5" t="s">
        <v>66</v>
      </c>
      <c r="J1241" s="5" t="s">
        <v>76</v>
      </c>
      <c r="K1241" s="5" t="s">
        <v>5958</v>
      </c>
      <c r="L1241" s="5" t="s">
        <v>15660</v>
      </c>
      <c r="M1241" s="5" t="s">
        <v>37</v>
      </c>
      <c r="N1241" s="5" t="s">
        <v>55</v>
      </c>
      <c r="O1241" s="5" t="b">
        <f t="shared" ca="1" si="0"/>
        <v>1</v>
      </c>
      <c r="P1241" s="5"/>
      <c r="Q1241" s="5"/>
      <c r="R1241" s="5"/>
      <c r="S1241" s="5"/>
      <c r="T1241" s="5"/>
      <c r="U1241" s="5"/>
      <c r="V1241" s="5"/>
      <c r="W1241" s="5"/>
      <c r="X1241" s="5"/>
      <c r="Y1241" s="5"/>
      <c r="Z1241" s="5"/>
      <c r="AA1241" s="5"/>
      <c r="AB1241" s="5"/>
      <c r="AC1241" s="5"/>
      <c r="AD1241" s="5"/>
      <c r="AE1241" s="5"/>
    </row>
    <row r="1242" spans="1:31" ht="21" customHeight="1">
      <c r="A1242" s="5" t="s">
        <v>277</v>
      </c>
      <c r="B1242" s="5" t="s">
        <v>15665</v>
      </c>
      <c r="C1242" s="5" t="s">
        <v>27</v>
      </c>
      <c r="D1242" s="5" t="s">
        <v>85</v>
      </c>
      <c r="E1242" s="5" t="s">
        <v>45</v>
      </c>
      <c r="F1242" s="7">
        <v>15</v>
      </c>
      <c r="G1242" s="7">
        <v>20</v>
      </c>
      <c r="H1242" s="5" t="s">
        <v>493</v>
      </c>
      <c r="I1242" s="5" t="s">
        <v>31</v>
      </c>
      <c r="J1242" s="5" t="s">
        <v>8123</v>
      </c>
      <c r="K1242" s="5" t="s">
        <v>15667</v>
      </c>
      <c r="L1242" s="5" t="s">
        <v>15668</v>
      </c>
      <c r="M1242" s="5" t="s">
        <v>42</v>
      </c>
      <c r="N1242" s="5" t="s">
        <v>55</v>
      </c>
      <c r="O1242" s="5" t="b">
        <f t="shared" ca="1" si="0"/>
        <v>1</v>
      </c>
      <c r="P1242" s="5"/>
      <c r="Q1242" s="5"/>
      <c r="R1242" s="5"/>
      <c r="S1242" s="5"/>
      <c r="T1242" s="5"/>
      <c r="U1242" s="5"/>
      <c r="V1242" s="5"/>
      <c r="W1242" s="5"/>
      <c r="X1242" s="5"/>
      <c r="Y1242" s="5"/>
      <c r="Z1242" s="5"/>
      <c r="AA1242" s="5"/>
      <c r="AB1242" s="5"/>
      <c r="AC1242" s="5"/>
      <c r="AD1242" s="5"/>
      <c r="AE1242" s="5"/>
    </row>
    <row r="1243" spans="1:31" ht="21" customHeight="1">
      <c r="A1243" s="5" t="s">
        <v>2901</v>
      </c>
      <c r="B1243" s="5" t="s">
        <v>2902</v>
      </c>
      <c r="C1243" s="5" t="s">
        <v>27</v>
      </c>
      <c r="D1243" s="5" t="s">
        <v>85</v>
      </c>
      <c r="E1243" s="5" t="s">
        <v>45</v>
      </c>
      <c r="F1243" s="7">
        <v>15</v>
      </c>
      <c r="G1243" s="7">
        <v>25</v>
      </c>
      <c r="H1243" s="5" t="s">
        <v>151</v>
      </c>
      <c r="I1243" s="5" t="s">
        <v>66</v>
      </c>
      <c r="J1243" s="5" t="s">
        <v>2903</v>
      </c>
      <c r="K1243" s="5" t="s">
        <v>2904</v>
      </c>
      <c r="L1243" s="5" t="s">
        <v>2905</v>
      </c>
      <c r="M1243" s="5" t="s">
        <v>53</v>
      </c>
      <c r="N1243" s="5" t="s">
        <v>55</v>
      </c>
      <c r="O1243" s="5" t="b">
        <f t="shared" ca="1" si="0"/>
        <v>1</v>
      </c>
      <c r="P1243" s="5" t="b">
        <f t="shared" ref="P1243:P1244" ca="1" si="124">IFERROR(__xludf.DUMMYFUNCTION("REGEXMATCH(L1243,""(?i)Java"")"),TRUE)</f>
        <v>1</v>
      </c>
      <c r="Q1243" s="5"/>
      <c r="R1243" s="5"/>
      <c r="S1243" s="5"/>
      <c r="T1243" s="5"/>
      <c r="U1243" s="5"/>
      <c r="V1243" s="5"/>
      <c r="W1243" s="5"/>
      <c r="X1243" s="5"/>
      <c r="Y1243" s="5"/>
      <c r="Z1243" s="5"/>
      <c r="AA1243" s="5"/>
      <c r="AB1243" s="5"/>
      <c r="AC1243" s="5"/>
      <c r="AD1243" s="5"/>
      <c r="AE1243" s="5"/>
    </row>
    <row r="1244" spans="1:31" ht="21" customHeight="1">
      <c r="A1244" s="5" t="s">
        <v>15495</v>
      </c>
      <c r="B1244" s="5" t="s">
        <v>15496</v>
      </c>
      <c r="C1244" s="5" t="s">
        <v>27</v>
      </c>
      <c r="D1244" s="5" t="s">
        <v>85</v>
      </c>
      <c r="E1244" s="5" t="s">
        <v>45</v>
      </c>
      <c r="F1244" s="7">
        <v>15</v>
      </c>
      <c r="G1244" s="7">
        <v>20</v>
      </c>
      <c r="H1244" s="5" t="s">
        <v>493</v>
      </c>
      <c r="I1244" s="5" t="s">
        <v>66</v>
      </c>
      <c r="J1244" s="5" t="s">
        <v>516</v>
      </c>
      <c r="K1244" s="5" t="s">
        <v>15497</v>
      </c>
      <c r="L1244" s="5" t="s">
        <v>15498</v>
      </c>
      <c r="M1244" s="5" t="s">
        <v>53</v>
      </c>
      <c r="N1244" s="5" t="s">
        <v>55</v>
      </c>
      <c r="O1244" s="5" t="b">
        <f t="shared" ca="1" si="0"/>
        <v>1</v>
      </c>
      <c r="P1244" s="5" t="b">
        <f t="shared" ca="1" si="124"/>
        <v>1</v>
      </c>
      <c r="Q1244" s="5"/>
      <c r="R1244" s="5"/>
      <c r="S1244" s="5"/>
      <c r="T1244" s="5"/>
      <c r="U1244" s="5"/>
      <c r="V1244" s="5"/>
      <c r="W1244" s="5"/>
      <c r="X1244" s="5"/>
      <c r="Y1244" s="5"/>
      <c r="Z1244" s="5"/>
      <c r="AA1244" s="5"/>
      <c r="AB1244" s="5"/>
      <c r="AC1244" s="5"/>
      <c r="AD1244" s="5"/>
      <c r="AE1244" s="5"/>
    </row>
    <row r="1245" spans="1:31" ht="21" customHeight="1">
      <c r="A1245" s="5" t="s">
        <v>3523</v>
      </c>
      <c r="B1245" s="5" t="s">
        <v>15684</v>
      </c>
      <c r="C1245" s="5" t="s">
        <v>27</v>
      </c>
      <c r="D1245" s="5" t="s">
        <v>85</v>
      </c>
      <c r="E1245" s="5" t="s">
        <v>29</v>
      </c>
      <c r="F1245" s="7">
        <v>15</v>
      </c>
      <c r="G1245" s="7">
        <v>25</v>
      </c>
      <c r="H1245" s="5" t="s">
        <v>151</v>
      </c>
      <c r="I1245" s="5" t="s">
        <v>108</v>
      </c>
      <c r="J1245" s="5" t="s">
        <v>134</v>
      </c>
      <c r="K1245" s="5" t="s">
        <v>15685</v>
      </c>
      <c r="L1245" s="9" t="s">
        <v>47</v>
      </c>
      <c r="M1245" s="5" t="s">
        <v>167</v>
      </c>
      <c r="N1245" s="5" t="s">
        <v>55</v>
      </c>
      <c r="O1245" s="5" t="b">
        <f t="shared" ca="1" si="0"/>
        <v>1</v>
      </c>
      <c r="P1245" s="9"/>
      <c r="Q1245" s="5"/>
      <c r="R1245" s="5"/>
      <c r="S1245" s="5"/>
      <c r="T1245" s="5"/>
      <c r="U1245" s="5"/>
      <c r="V1245" s="5"/>
      <c r="W1245" s="5"/>
      <c r="X1245" s="5"/>
      <c r="Y1245" s="5"/>
      <c r="Z1245" s="5"/>
      <c r="AA1245" s="5"/>
      <c r="AB1245" s="5"/>
      <c r="AC1245" s="5"/>
      <c r="AD1245" s="5"/>
      <c r="AE1245" s="5"/>
    </row>
    <row r="1246" spans="1:31" ht="21" customHeight="1">
      <c r="A1246" s="5" t="s">
        <v>7050</v>
      </c>
      <c r="B1246" s="5" t="s">
        <v>15689</v>
      </c>
      <c r="C1246" s="5" t="s">
        <v>27</v>
      </c>
      <c r="D1246" s="5" t="s">
        <v>85</v>
      </c>
      <c r="E1246" s="5" t="s">
        <v>45</v>
      </c>
      <c r="F1246" s="7">
        <v>15</v>
      </c>
      <c r="G1246" s="7">
        <v>20</v>
      </c>
      <c r="H1246" s="5" t="s">
        <v>493</v>
      </c>
      <c r="I1246" s="5" t="s">
        <v>66</v>
      </c>
      <c r="J1246" s="5" t="s">
        <v>57</v>
      </c>
      <c r="K1246" s="5" t="s">
        <v>1816</v>
      </c>
      <c r="L1246" s="5" t="s">
        <v>15695</v>
      </c>
      <c r="M1246" s="5" t="s">
        <v>53</v>
      </c>
      <c r="N1246" s="5" t="s">
        <v>55</v>
      </c>
      <c r="O1246" s="5" t="b">
        <f t="shared" ca="1" si="0"/>
        <v>1</v>
      </c>
      <c r="P1246" s="5"/>
      <c r="Q1246" s="5"/>
      <c r="R1246" s="5"/>
      <c r="S1246" s="5"/>
      <c r="T1246" s="5"/>
      <c r="U1246" s="5"/>
      <c r="V1246" s="5"/>
      <c r="W1246" s="5"/>
      <c r="X1246" s="5"/>
      <c r="Y1246" s="5"/>
      <c r="Z1246" s="5"/>
      <c r="AA1246" s="5"/>
      <c r="AB1246" s="5"/>
      <c r="AC1246" s="5"/>
      <c r="AD1246" s="5"/>
      <c r="AE1246" s="5"/>
    </row>
    <row r="1247" spans="1:31" ht="21" customHeight="1">
      <c r="A1247" s="5" t="s">
        <v>15696</v>
      </c>
      <c r="B1247" s="5" t="s">
        <v>15697</v>
      </c>
      <c r="C1247" s="5" t="s">
        <v>27</v>
      </c>
      <c r="D1247" s="5" t="s">
        <v>85</v>
      </c>
      <c r="E1247" s="5" t="s">
        <v>45</v>
      </c>
      <c r="F1247" s="7">
        <v>15</v>
      </c>
      <c r="G1247" s="7">
        <v>25</v>
      </c>
      <c r="H1247" s="5" t="s">
        <v>151</v>
      </c>
      <c r="I1247" s="5" t="s">
        <v>31</v>
      </c>
      <c r="J1247" s="5" t="s">
        <v>134</v>
      </c>
      <c r="K1247" s="5" t="s">
        <v>15699</v>
      </c>
      <c r="L1247" s="5" t="s">
        <v>15702</v>
      </c>
      <c r="M1247" s="5" t="s">
        <v>42</v>
      </c>
      <c r="N1247" s="5" t="s">
        <v>237</v>
      </c>
      <c r="O1247" s="5" t="b">
        <f t="shared" ca="1" si="0"/>
        <v>1</v>
      </c>
      <c r="P1247" s="5" t="b">
        <f t="shared" ref="P1247:P1248" ca="1" si="125">IFERROR(__xludf.DUMMYFUNCTION("REGEXMATCH(L1247,""(?i)Java"")"),TRUE)</f>
        <v>1</v>
      </c>
      <c r="Q1247" s="5"/>
      <c r="R1247" s="5"/>
      <c r="S1247" s="5"/>
      <c r="T1247" s="5"/>
      <c r="U1247" s="5"/>
      <c r="V1247" s="5"/>
      <c r="W1247" s="5"/>
      <c r="X1247" s="5"/>
      <c r="Y1247" s="5"/>
      <c r="Z1247" s="5"/>
      <c r="AA1247" s="5"/>
      <c r="AB1247" s="5"/>
      <c r="AC1247" s="5"/>
      <c r="AD1247" s="5"/>
      <c r="AE1247" s="5"/>
    </row>
    <row r="1248" spans="1:31" ht="21" customHeight="1">
      <c r="A1248" s="5" t="s">
        <v>396</v>
      </c>
      <c r="B1248" s="5" t="s">
        <v>15247</v>
      </c>
      <c r="C1248" s="5" t="s">
        <v>27</v>
      </c>
      <c r="D1248" s="5" t="s">
        <v>290</v>
      </c>
      <c r="E1248" s="5" t="s">
        <v>45</v>
      </c>
      <c r="F1248" s="7">
        <v>15</v>
      </c>
      <c r="G1248" s="7">
        <v>20</v>
      </c>
      <c r="H1248" s="5" t="s">
        <v>493</v>
      </c>
      <c r="I1248" s="5" t="s">
        <v>108</v>
      </c>
      <c r="J1248" s="5" t="s">
        <v>110</v>
      </c>
      <c r="K1248" s="5" t="s">
        <v>599</v>
      </c>
      <c r="L1248" s="5" t="s">
        <v>15250</v>
      </c>
      <c r="M1248" s="5" t="s">
        <v>53</v>
      </c>
      <c r="N1248" s="5" t="s">
        <v>55</v>
      </c>
      <c r="O1248" s="5" t="b">
        <f t="shared" ca="1" si="0"/>
        <v>1</v>
      </c>
      <c r="P1248" s="5" t="b">
        <f t="shared" ca="1" si="125"/>
        <v>1</v>
      </c>
      <c r="Q1248" s="5"/>
      <c r="R1248" s="5"/>
      <c r="S1248" s="5"/>
      <c r="T1248" s="5"/>
      <c r="U1248" s="5"/>
      <c r="V1248" s="5"/>
      <c r="W1248" s="5"/>
      <c r="X1248" s="5"/>
      <c r="Y1248" s="5"/>
      <c r="Z1248" s="5"/>
      <c r="AA1248" s="5"/>
      <c r="AB1248" s="5"/>
      <c r="AC1248" s="5"/>
      <c r="AD1248" s="5"/>
      <c r="AE1248" s="5"/>
    </row>
    <row r="1249" spans="1:31" ht="21" customHeight="1">
      <c r="A1249" s="5" t="s">
        <v>2893</v>
      </c>
      <c r="B1249" s="5" t="s">
        <v>14919</v>
      </c>
      <c r="C1249" s="5" t="s">
        <v>27</v>
      </c>
      <c r="D1249" s="5" t="s">
        <v>575</v>
      </c>
      <c r="E1249" s="5" t="s">
        <v>45</v>
      </c>
      <c r="F1249" s="7">
        <v>15</v>
      </c>
      <c r="G1249" s="7">
        <v>25</v>
      </c>
      <c r="H1249" s="5" t="s">
        <v>151</v>
      </c>
      <c r="I1249" s="5" t="s">
        <v>31</v>
      </c>
      <c r="J1249" s="5" t="s">
        <v>586</v>
      </c>
      <c r="K1249" s="9" t="s">
        <v>47</v>
      </c>
      <c r="L1249" s="5" t="s">
        <v>14920</v>
      </c>
      <c r="M1249" s="5" t="s">
        <v>167</v>
      </c>
      <c r="N1249" s="5" t="s">
        <v>55</v>
      </c>
      <c r="O1249" s="5" t="b">
        <f t="shared" ca="1" si="0"/>
        <v>1</v>
      </c>
      <c r="P1249" s="5"/>
      <c r="Q1249" s="5"/>
      <c r="R1249" s="5"/>
      <c r="S1249" s="5"/>
      <c r="T1249" s="5"/>
      <c r="U1249" s="5"/>
      <c r="V1249" s="5"/>
      <c r="W1249" s="5"/>
      <c r="X1249" s="5"/>
      <c r="Y1249" s="5"/>
      <c r="Z1249" s="5"/>
      <c r="AA1249" s="5"/>
      <c r="AB1249" s="5"/>
      <c r="AC1249" s="5"/>
      <c r="AD1249" s="5"/>
      <c r="AE1249" s="5"/>
    </row>
    <row r="1250" spans="1:31" ht="21" customHeight="1">
      <c r="A1250" s="5" t="s">
        <v>15142</v>
      </c>
      <c r="B1250" s="5" t="s">
        <v>15143</v>
      </c>
      <c r="C1250" s="5" t="s">
        <v>27</v>
      </c>
      <c r="D1250" s="5" t="s">
        <v>575</v>
      </c>
      <c r="E1250" s="5" t="s">
        <v>45</v>
      </c>
      <c r="F1250" s="7">
        <v>15</v>
      </c>
      <c r="G1250" s="7">
        <v>20</v>
      </c>
      <c r="H1250" s="5" t="s">
        <v>493</v>
      </c>
      <c r="I1250" s="5" t="s">
        <v>31</v>
      </c>
      <c r="J1250" s="5" t="s">
        <v>624</v>
      </c>
      <c r="K1250" s="5" t="s">
        <v>15145</v>
      </c>
      <c r="L1250" s="5" t="s">
        <v>15146</v>
      </c>
      <c r="M1250" s="5" t="s">
        <v>100</v>
      </c>
      <c r="N1250" s="5" t="s">
        <v>1117</v>
      </c>
      <c r="O1250" s="5" t="b">
        <f t="shared" ca="1" si="0"/>
        <v>1</v>
      </c>
      <c r="P1250" s="5" t="b">
        <f t="shared" ref="P1250:P1252" ca="1" si="126">IFERROR(__xludf.DUMMYFUNCTION("REGEXMATCH(L1250,""(?i)Java"")"),TRUE)</f>
        <v>1</v>
      </c>
      <c r="Q1250" s="5"/>
      <c r="R1250" s="5"/>
      <c r="S1250" s="5"/>
      <c r="T1250" s="5"/>
      <c r="U1250" s="5"/>
      <c r="V1250" s="5"/>
      <c r="W1250" s="5"/>
      <c r="X1250" s="5"/>
      <c r="Y1250" s="5"/>
      <c r="Z1250" s="5"/>
      <c r="AA1250" s="5"/>
      <c r="AB1250" s="5"/>
      <c r="AC1250" s="5"/>
      <c r="AD1250" s="5"/>
      <c r="AE1250" s="5"/>
    </row>
    <row r="1251" spans="1:31" ht="21" customHeight="1">
      <c r="A1251" s="5" t="s">
        <v>3183</v>
      </c>
      <c r="B1251" s="5" t="s">
        <v>11568</v>
      </c>
      <c r="C1251" s="5" t="s">
        <v>27</v>
      </c>
      <c r="D1251" s="5" t="s">
        <v>575</v>
      </c>
      <c r="E1251" s="5" t="s">
        <v>29</v>
      </c>
      <c r="F1251" s="7">
        <v>15</v>
      </c>
      <c r="G1251" s="7">
        <v>20</v>
      </c>
      <c r="H1251" s="5" t="s">
        <v>493</v>
      </c>
      <c r="I1251" s="5" t="s">
        <v>108</v>
      </c>
      <c r="J1251" s="5" t="s">
        <v>273</v>
      </c>
      <c r="K1251" s="5" t="s">
        <v>11571</v>
      </c>
      <c r="L1251" s="5" t="s">
        <v>15219</v>
      </c>
      <c r="M1251" s="5" t="s">
        <v>100</v>
      </c>
      <c r="N1251" s="5" t="s">
        <v>55</v>
      </c>
      <c r="O1251" s="5" t="b">
        <f t="shared" ca="1" si="0"/>
        <v>1</v>
      </c>
      <c r="P1251" s="5" t="b">
        <f t="shared" ca="1" si="126"/>
        <v>1</v>
      </c>
      <c r="Q1251" s="5"/>
      <c r="R1251" s="5"/>
      <c r="S1251" s="5"/>
      <c r="T1251" s="5"/>
      <c r="U1251" s="5"/>
      <c r="V1251" s="5"/>
      <c r="W1251" s="5"/>
      <c r="X1251" s="5"/>
      <c r="Y1251" s="5"/>
      <c r="Z1251" s="5"/>
      <c r="AA1251" s="5"/>
      <c r="AB1251" s="5"/>
      <c r="AC1251" s="5"/>
      <c r="AD1251" s="5"/>
      <c r="AE1251" s="5"/>
    </row>
    <row r="1252" spans="1:31" ht="21" customHeight="1">
      <c r="A1252" s="5" t="s">
        <v>765</v>
      </c>
      <c r="B1252" s="5" t="s">
        <v>15320</v>
      </c>
      <c r="C1252" s="5" t="s">
        <v>27</v>
      </c>
      <c r="D1252" s="5" t="s">
        <v>575</v>
      </c>
      <c r="E1252" s="5" t="s">
        <v>29</v>
      </c>
      <c r="F1252" s="7">
        <v>15</v>
      </c>
      <c r="G1252" s="7">
        <v>21</v>
      </c>
      <c r="H1252" s="5" t="s">
        <v>15322</v>
      </c>
      <c r="I1252" s="5" t="s">
        <v>108</v>
      </c>
      <c r="J1252" s="5" t="s">
        <v>15324</v>
      </c>
      <c r="K1252" s="5" t="s">
        <v>15325</v>
      </c>
      <c r="L1252" s="5" t="s">
        <v>15326</v>
      </c>
      <c r="M1252" s="5" t="s">
        <v>100</v>
      </c>
      <c r="N1252" s="5" t="s">
        <v>55</v>
      </c>
      <c r="O1252" s="5" t="b">
        <f t="shared" ca="1" si="0"/>
        <v>1</v>
      </c>
      <c r="P1252" s="5" t="b">
        <f t="shared" ca="1" si="126"/>
        <v>1</v>
      </c>
      <c r="Q1252" s="5"/>
      <c r="R1252" s="5"/>
      <c r="S1252" s="5"/>
      <c r="T1252" s="5"/>
      <c r="U1252" s="5"/>
      <c r="V1252" s="5"/>
      <c r="W1252" s="5"/>
      <c r="X1252" s="5"/>
      <c r="Y1252" s="5"/>
      <c r="Z1252" s="5"/>
      <c r="AA1252" s="5"/>
      <c r="AB1252" s="5"/>
      <c r="AC1252" s="5"/>
      <c r="AD1252" s="5"/>
      <c r="AE1252" s="5"/>
    </row>
    <row r="1253" spans="1:31" ht="21" customHeight="1">
      <c r="A1253" s="5" t="s">
        <v>15739</v>
      </c>
      <c r="B1253" s="5" t="s">
        <v>15740</v>
      </c>
      <c r="C1253" s="5" t="s">
        <v>27</v>
      </c>
      <c r="D1253" s="5" t="s">
        <v>575</v>
      </c>
      <c r="E1253" s="5" t="s">
        <v>45</v>
      </c>
      <c r="F1253" s="7">
        <v>15</v>
      </c>
      <c r="G1253" s="7">
        <v>30</v>
      </c>
      <c r="H1253" s="5" t="s">
        <v>2134</v>
      </c>
      <c r="I1253" s="5" t="s">
        <v>108</v>
      </c>
      <c r="J1253" s="5" t="s">
        <v>48</v>
      </c>
      <c r="K1253" s="5" t="s">
        <v>15741</v>
      </c>
      <c r="L1253" s="5" t="s">
        <v>15742</v>
      </c>
      <c r="M1253" s="5" t="s">
        <v>100</v>
      </c>
      <c r="N1253" s="5" t="s">
        <v>271</v>
      </c>
      <c r="O1253" s="5" t="b">
        <f t="shared" ca="1" si="0"/>
        <v>1</v>
      </c>
      <c r="P1253" s="5"/>
      <c r="Q1253" s="5"/>
      <c r="R1253" s="5"/>
      <c r="S1253" s="5"/>
      <c r="T1253" s="5"/>
      <c r="U1253" s="5"/>
      <c r="V1253" s="5"/>
      <c r="W1253" s="5"/>
      <c r="X1253" s="5"/>
      <c r="Y1253" s="5"/>
      <c r="Z1253" s="5"/>
      <c r="AA1253" s="5"/>
      <c r="AB1253" s="5"/>
      <c r="AC1253" s="5"/>
      <c r="AD1253" s="5"/>
      <c r="AE1253" s="5"/>
    </row>
    <row r="1254" spans="1:31" ht="21" customHeight="1">
      <c r="A1254" s="5" t="s">
        <v>15747</v>
      </c>
      <c r="B1254" s="5" t="s">
        <v>12950</v>
      </c>
      <c r="C1254" s="5" t="s">
        <v>27</v>
      </c>
      <c r="D1254" s="5" t="s">
        <v>575</v>
      </c>
      <c r="E1254" s="5" t="s">
        <v>45</v>
      </c>
      <c r="F1254" s="7">
        <v>15</v>
      </c>
      <c r="G1254" s="7">
        <v>30</v>
      </c>
      <c r="H1254" s="5" t="s">
        <v>2134</v>
      </c>
      <c r="I1254" s="5" t="s">
        <v>66</v>
      </c>
      <c r="J1254" s="5" t="s">
        <v>134</v>
      </c>
      <c r="K1254" s="5" t="s">
        <v>12951</v>
      </c>
      <c r="L1254" s="5" t="s">
        <v>15748</v>
      </c>
      <c r="M1254" s="5" t="s">
        <v>42</v>
      </c>
      <c r="N1254" s="5" t="s">
        <v>237</v>
      </c>
      <c r="O1254" s="5" t="b">
        <f t="shared" ca="1" si="0"/>
        <v>1</v>
      </c>
      <c r="P1254" s="5"/>
      <c r="Q1254" s="5"/>
      <c r="R1254" s="5"/>
      <c r="S1254" s="5"/>
      <c r="T1254" s="5"/>
      <c r="U1254" s="5"/>
      <c r="V1254" s="5"/>
      <c r="W1254" s="5"/>
      <c r="X1254" s="5"/>
      <c r="Y1254" s="5"/>
      <c r="Z1254" s="5"/>
      <c r="AA1254" s="5"/>
      <c r="AB1254" s="5"/>
      <c r="AC1254" s="5"/>
      <c r="AD1254" s="5"/>
      <c r="AE1254" s="5"/>
    </row>
    <row r="1255" spans="1:31" ht="21" customHeight="1">
      <c r="A1255" s="5" t="s">
        <v>15183</v>
      </c>
      <c r="B1255" s="5" t="s">
        <v>15184</v>
      </c>
      <c r="C1255" s="5" t="s">
        <v>27</v>
      </c>
      <c r="D1255" s="5" t="s">
        <v>105</v>
      </c>
      <c r="E1255" s="5" t="s">
        <v>29</v>
      </c>
      <c r="F1255" s="7">
        <v>15</v>
      </c>
      <c r="G1255" s="7">
        <v>20</v>
      </c>
      <c r="H1255" s="5" t="s">
        <v>493</v>
      </c>
      <c r="I1255" s="5" t="s">
        <v>108</v>
      </c>
      <c r="J1255" s="5" t="s">
        <v>57</v>
      </c>
      <c r="K1255" s="5" t="s">
        <v>15186</v>
      </c>
      <c r="L1255" s="5" t="s">
        <v>15187</v>
      </c>
      <c r="M1255" s="5" t="s">
        <v>53</v>
      </c>
      <c r="N1255" s="5" t="s">
        <v>55</v>
      </c>
      <c r="O1255" s="5" t="b">
        <f t="shared" ca="1" si="0"/>
        <v>1</v>
      </c>
      <c r="P1255" s="5"/>
      <c r="Q1255" s="5"/>
      <c r="R1255" s="5"/>
      <c r="S1255" s="5"/>
      <c r="T1255" s="5"/>
      <c r="U1255" s="5"/>
      <c r="V1255" s="5"/>
      <c r="W1255" s="5"/>
      <c r="X1255" s="5"/>
      <c r="Y1255" s="5"/>
      <c r="Z1255" s="5"/>
      <c r="AA1255" s="5"/>
      <c r="AB1255" s="5"/>
      <c r="AC1255" s="5"/>
      <c r="AD1255" s="5"/>
      <c r="AE1255" s="5"/>
    </row>
    <row r="1256" spans="1:31" ht="21" customHeight="1">
      <c r="A1256" s="5" t="s">
        <v>7050</v>
      </c>
      <c r="B1256" s="5" t="s">
        <v>15044</v>
      </c>
      <c r="C1256" s="5" t="s">
        <v>27</v>
      </c>
      <c r="D1256" s="5" t="s">
        <v>105</v>
      </c>
      <c r="E1256" s="5" t="s">
        <v>45</v>
      </c>
      <c r="F1256" s="7">
        <v>15</v>
      </c>
      <c r="G1256" s="7">
        <v>25</v>
      </c>
      <c r="H1256" s="5" t="s">
        <v>151</v>
      </c>
      <c r="I1256" s="5" t="s">
        <v>66</v>
      </c>
      <c r="J1256" s="5" t="s">
        <v>516</v>
      </c>
      <c r="K1256" s="5" t="s">
        <v>5406</v>
      </c>
      <c r="L1256" s="5" t="s">
        <v>15755</v>
      </c>
      <c r="M1256" s="5" t="s">
        <v>167</v>
      </c>
      <c r="N1256" s="5" t="s">
        <v>237</v>
      </c>
      <c r="O1256" s="5" t="b">
        <f t="shared" ca="1" si="0"/>
        <v>1</v>
      </c>
      <c r="P1256" s="5"/>
      <c r="Q1256" s="5"/>
      <c r="R1256" s="5"/>
      <c r="S1256" s="5"/>
      <c r="T1256" s="5"/>
      <c r="U1256" s="5"/>
      <c r="V1256" s="5"/>
      <c r="W1256" s="5"/>
      <c r="X1256" s="5"/>
      <c r="Y1256" s="5"/>
      <c r="Z1256" s="5"/>
      <c r="AA1256" s="5"/>
      <c r="AB1256" s="5"/>
      <c r="AC1256" s="5"/>
      <c r="AD1256" s="5"/>
      <c r="AE1256" s="5"/>
    </row>
    <row r="1257" spans="1:31" ht="21" customHeight="1">
      <c r="A1257" s="5" t="s">
        <v>4022</v>
      </c>
      <c r="B1257" s="5" t="s">
        <v>15044</v>
      </c>
      <c r="C1257" s="5" t="s">
        <v>27</v>
      </c>
      <c r="D1257" s="5" t="s">
        <v>105</v>
      </c>
      <c r="E1257" s="5" t="s">
        <v>45</v>
      </c>
      <c r="F1257" s="7">
        <v>15</v>
      </c>
      <c r="G1257" s="7">
        <v>22</v>
      </c>
      <c r="H1257" s="5" t="s">
        <v>5164</v>
      </c>
      <c r="I1257" s="5" t="s">
        <v>66</v>
      </c>
      <c r="J1257" s="5" t="s">
        <v>516</v>
      </c>
      <c r="K1257" s="5" t="s">
        <v>5406</v>
      </c>
      <c r="L1257" s="5" t="s">
        <v>15045</v>
      </c>
      <c r="M1257" s="5" t="s">
        <v>167</v>
      </c>
      <c r="N1257" s="5" t="s">
        <v>237</v>
      </c>
      <c r="O1257" s="5" t="b">
        <f t="shared" ca="1" si="0"/>
        <v>1</v>
      </c>
      <c r="P1257" s="5"/>
      <c r="Q1257" s="5"/>
      <c r="R1257" s="5"/>
      <c r="S1257" s="5"/>
      <c r="T1257" s="5"/>
      <c r="U1257" s="5"/>
      <c r="V1257" s="5"/>
      <c r="W1257" s="5"/>
      <c r="X1257" s="5"/>
      <c r="Y1257" s="5"/>
      <c r="Z1257" s="5"/>
      <c r="AA1257" s="5"/>
      <c r="AB1257" s="5"/>
      <c r="AC1257" s="5"/>
      <c r="AD1257" s="5"/>
      <c r="AE1257" s="5"/>
    </row>
    <row r="1258" spans="1:31" ht="21" customHeight="1">
      <c r="A1258" s="5" t="s">
        <v>15761</v>
      </c>
      <c r="B1258" s="5" t="s">
        <v>1778</v>
      </c>
      <c r="C1258" s="5" t="s">
        <v>27</v>
      </c>
      <c r="D1258" s="5" t="s">
        <v>105</v>
      </c>
      <c r="E1258" s="5" t="s">
        <v>45</v>
      </c>
      <c r="F1258" s="7">
        <v>15</v>
      </c>
      <c r="G1258" s="7">
        <v>22</v>
      </c>
      <c r="H1258" s="5" t="s">
        <v>5164</v>
      </c>
      <c r="I1258" s="5" t="s">
        <v>108</v>
      </c>
      <c r="J1258" s="5" t="s">
        <v>273</v>
      </c>
      <c r="K1258" s="5" t="s">
        <v>1782</v>
      </c>
      <c r="L1258" s="5" t="s">
        <v>15764</v>
      </c>
      <c r="M1258" s="5" t="s">
        <v>53</v>
      </c>
      <c r="N1258" s="5" t="s">
        <v>55</v>
      </c>
      <c r="O1258" s="5" t="b">
        <f t="shared" ca="1" si="0"/>
        <v>1</v>
      </c>
      <c r="P1258" s="5"/>
      <c r="Q1258" s="5"/>
      <c r="R1258" s="5"/>
      <c r="S1258" s="5"/>
      <c r="T1258" s="5"/>
      <c r="U1258" s="5"/>
      <c r="V1258" s="5"/>
      <c r="W1258" s="5"/>
      <c r="X1258" s="5"/>
      <c r="Y1258" s="5"/>
      <c r="Z1258" s="5"/>
      <c r="AA1258" s="5"/>
      <c r="AB1258" s="5"/>
      <c r="AC1258" s="5"/>
      <c r="AD1258" s="5"/>
      <c r="AE1258" s="5"/>
    </row>
    <row r="1259" spans="1:31" ht="21" customHeight="1">
      <c r="A1259" s="5" t="s">
        <v>4022</v>
      </c>
      <c r="B1259" s="5" t="s">
        <v>3873</v>
      </c>
      <c r="C1259" s="5" t="s">
        <v>27</v>
      </c>
      <c r="D1259" s="5" t="s">
        <v>105</v>
      </c>
      <c r="E1259" s="5" t="s">
        <v>45</v>
      </c>
      <c r="F1259" s="7">
        <v>15</v>
      </c>
      <c r="G1259" s="7">
        <v>22</v>
      </c>
      <c r="H1259" s="5" t="s">
        <v>5164</v>
      </c>
      <c r="I1259" s="5" t="s">
        <v>66</v>
      </c>
      <c r="J1259" s="5" t="s">
        <v>48</v>
      </c>
      <c r="K1259" s="5" t="s">
        <v>3876</v>
      </c>
      <c r="L1259" s="5" t="s">
        <v>15767</v>
      </c>
      <c r="M1259" s="5" t="s">
        <v>42</v>
      </c>
      <c r="N1259" s="5" t="s">
        <v>55</v>
      </c>
      <c r="O1259" s="5" t="b">
        <f t="shared" ca="1" si="0"/>
        <v>1</v>
      </c>
      <c r="P1259" s="5"/>
      <c r="Q1259" s="5"/>
      <c r="R1259" s="5"/>
      <c r="S1259" s="5"/>
      <c r="T1259" s="5"/>
      <c r="U1259" s="5"/>
      <c r="V1259" s="5"/>
      <c r="W1259" s="5"/>
      <c r="X1259" s="5"/>
      <c r="Y1259" s="5"/>
      <c r="Z1259" s="5"/>
      <c r="AA1259" s="5"/>
      <c r="AB1259" s="5"/>
      <c r="AC1259" s="5"/>
      <c r="AD1259" s="5"/>
      <c r="AE1259" s="5"/>
    </row>
    <row r="1260" spans="1:31" ht="21" customHeight="1">
      <c r="A1260" s="5" t="s">
        <v>3523</v>
      </c>
      <c r="B1260" s="5" t="s">
        <v>15769</v>
      </c>
      <c r="C1260" s="5" t="s">
        <v>27</v>
      </c>
      <c r="D1260" s="5" t="s">
        <v>105</v>
      </c>
      <c r="E1260" s="5" t="s">
        <v>29</v>
      </c>
      <c r="F1260" s="7">
        <v>15</v>
      </c>
      <c r="G1260" s="7">
        <v>20</v>
      </c>
      <c r="H1260" s="5" t="s">
        <v>493</v>
      </c>
      <c r="I1260" s="5" t="s">
        <v>108</v>
      </c>
      <c r="J1260" s="5" t="s">
        <v>76</v>
      </c>
      <c r="K1260" s="5" t="s">
        <v>15773</v>
      </c>
      <c r="L1260" s="5" t="s">
        <v>15774</v>
      </c>
      <c r="M1260" s="5" t="s">
        <v>53</v>
      </c>
      <c r="N1260" s="5" t="s">
        <v>55</v>
      </c>
      <c r="O1260" s="5" t="b">
        <f t="shared" ca="1" si="0"/>
        <v>1</v>
      </c>
      <c r="P1260" s="5"/>
      <c r="Q1260" s="5"/>
      <c r="R1260" s="5"/>
      <c r="S1260" s="5"/>
      <c r="T1260" s="5"/>
      <c r="U1260" s="5"/>
      <c r="V1260" s="5"/>
      <c r="W1260" s="5"/>
      <c r="X1260" s="5"/>
      <c r="Y1260" s="5"/>
      <c r="Z1260" s="5"/>
      <c r="AA1260" s="5"/>
      <c r="AB1260" s="5"/>
      <c r="AC1260" s="5"/>
      <c r="AD1260" s="5"/>
      <c r="AE1260" s="5"/>
    </row>
    <row r="1261" spans="1:31" ht="21" customHeight="1">
      <c r="A1261" s="5" t="s">
        <v>10562</v>
      </c>
      <c r="B1261" s="5" t="s">
        <v>9823</v>
      </c>
      <c r="C1261" s="5" t="s">
        <v>27</v>
      </c>
      <c r="D1261" s="5" t="s">
        <v>105</v>
      </c>
      <c r="E1261" s="5" t="s">
        <v>45</v>
      </c>
      <c r="F1261" s="7">
        <v>15</v>
      </c>
      <c r="G1261" s="7">
        <v>25</v>
      </c>
      <c r="H1261" s="5" t="s">
        <v>151</v>
      </c>
      <c r="I1261" s="5" t="s">
        <v>108</v>
      </c>
      <c r="J1261" s="5" t="s">
        <v>57</v>
      </c>
      <c r="K1261" s="5" t="s">
        <v>15776</v>
      </c>
      <c r="L1261" s="5" t="s">
        <v>15777</v>
      </c>
      <c r="M1261" s="5" t="s">
        <v>100</v>
      </c>
      <c r="N1261" s="5" t="s">
        <v>55</v>
      </c>
      <c r="O1261" s="5" t="b">
        <f t="shared" ca="1" si="0"/>
        <v>1</v>
      </c>
      <c r="P1261" s="5"/>
      <c r="Q1261" s="5"/>
      <c r="R1261" s="5"/>
      <c r="S1261" s="5"/>
      <c r="T1261" s="5"/>
      <c r="U1261" s="5"/>
      <c r="V1261" s="5"/>
      <c r="W1261" s="5"/>
      <c r="X1261" s="5"/>
      <c r="Y1261" s="5"/>
      <c r="Z1261" s="5"/>
      <c r="AA1261" s="5"/>
      <c r="AB1261" s="5"/>
      <c r="AC1261" s="5"/>
      <c r="AD1261" s="5"/>
      <c r="AE1261" s="5"/>
    </row>
    <row r="1262" spans="1:31" ht="21" customHeight="1">
      <c r="A1262" s="5" t="s">
        <v>4631</v>
      </c>
      <c r="B1262" s="5" t="s">
        <v>14084</v>
      </c>
      <c r="C1262" s="5" t="s">
        <v>27</v>
      </c>
      <c r="D1262" s="5" t="s">
        <v>105</v>
      </c>
      <c r="E1262" s="5" t="s">
        <v>29</v>
      </c>
      <c r="F1262" s="7">
        <v>15</v>
      </c>
      <c r="G1262" s="7">
        <v>30</v>
      </c>
      <c r="H1262" s="5" t="s">
        <v>2134</v>
      </c>
      <c r="I1262" s="5" t="s">
        <v>66</v>
      </c>
      <c r="J1262" s="5" t="s">
        <v>110</v>
      </c>
      <c r="K1262" s="5" t="s">
        <v>14085</v>
      </c>
      <c r="L1262" s="5" t="s">
        <v>15781</v>
      </c>
      <c r="M1262" s="5" t="s">
        <v>100</v>
      </c>
      <c r="N1262" s="5" t="s">
        <v>55</v>
      </c>
      <c r="O1262" s="5" t="b">
        <f t="shared" ca="1" si="0"/>
        <v>1</v>
      </c>
      <c r="P1262" s="5"/>
      <c r="Q1262" s="5"/>
      <c r="R1262" s="5"/>
      <c r="S1262" s="5"/>
      <c r="T1262" s="5"/>
      <c r="U1262" s="5"/>
      <c r="V1262" s="5"/>
      <c r="W1262" s="5"/>
      <c r="X1262" s="5"/>
      <c r="Y1262" s="5"/>
      <c r="Z1262" s="5"/>
      <c r="AA1262" s="5"/>
      <c r="AB1262" s="5"/>
      <c r="AC1262" s="5"/>
      <c r="AD1262" s="5"/>
      <c r="AE1262" s="5"/>
    </row>
    <row r="1263" spans="1:31" ht="21" customHeight="1">
      <c r="A1263" s="5" t="s">
        <v>277</v>
      </c>
      <c r="B1263" s="5" t="s">
        <v>15782</v>
      </c>
      <c r="C1263" s="5" t="s">
        <v>27</v>
      </c>
      <c r="D1263" s="5" t="s">
        <v>80</v>
      </c>
      <c r="E1263" s="5" t="s">
        <v>45</v>
      </c>
      <c r="F1263" s="7">
        <v>15</v>
      </c>
      <c r="G1263" s="7">
        <v>30</v>
      </c>
      <c r="H1263" s="5" t="s">
        <v>2134</v>
      </c>
      <c r="I1263" s="5" t="s">
        <v>108</v>
      </c>
      <c r="J1263" s="5" t="s">
        <v>76</v>
      </c>
      <c r="K1263" s="5" t="s">
        <v>15784</v>
      </c>
      <c r="L1263" s="5" t="s">
        <v>15785</v>
      </c>
      <c r="M1263" s="5" t="s">
        <v>167</v>
      </c>
      <c r="N1263" s="5" t="s">
        <v>38</v>
      </c>
      <c r="O1263" s="5" t="b">
        <f t="shared" ca="1" si="0"/>
        <v>1</v>
      </c>
      <c r="P1263" s="5"/>
      <c r="Q1263" s="5"/>
      <c r="R1263" s="5"/>
      <c r="S1263" s="5"/>
      <c r="T1263" s="5"/>
      <c r="U1263" s="5"/>
      <c r="V1263" s="5"/>
      <c r="W1263" s="5"/>
      <c r="X1263" s="5"/>
      <c r="Y1263" s="5"/>
      <c r="Z1263" s="5"/>
      <c r="AA1263" s="5"/>
      <c r="AB1263" s="5"/>
      <c r="AC1263" s="5"/>
      <c r="AD1263" s="5"/>
      <c r="AE1263" s="5"/>
    </row>
    <row r="1264" spans="1:31" ht="21" customHeight="1">
      <c r="A1264" s="5" t="s">
        <v>15794</v>
      </c>
      <c r="B1264" s="5" t="s">
        <v>15795</v>
      </c>
      <c r="C1264" s="5" t="s">
        <v>27</v>
      </c>
      <c r="D1264" s="5" t="s">
        <v>80</v>
      </c>
      <c r="E1264" s="5" t="s">
        <v>45</v>
      </c>
      <c r="F1264" s="7">
        <v>15</v>
      </c>
      <c r="G1264" s="7">
        <v>30</v>
      </c>
      <c r="H1264" s="5" t="s">
        <v>2134</v>
      </c>
      <c r="I1264" s="5" t="s">
        <v>31</v>
      </c>
      <c r="J1264" s="5" t="s">
        <v>315</v>
      </c>
      <c r="K1264" s="5" t="s">
        <v>15796</v>
      </c>
      <c r="L1264" s="9" t="s">
        <v>47</v>
      </c>
      <c r="M1264" s="5" t="s">
        <v>37</v>
      </c>
      <c r="N1264" s="5" t="s">
        <v>55</v>
      </c>
      <c r="O1264" s="5" t="b">
        <f t="shared" ca="1" si="0"/>
        <v>1</v>
      </c>
      <c r="P1264" s="9"/>
      <c r="Q1264" s="5"/>
      <c r="R1264" s="5"/>
      <c r="S1264" s="5"/>
      <c r="T1264" s="5"/>
      <c r="U1264" s="5"/>
      <c r="V1264" s="5"/>
      <c r="W1264" s="5"/>
      <c r="X1264" s="5"/>
      <c r="Y1264" s="5"/>
      <c r="Z1264" s="5"/>
      <c r="AA1264" s="5"/>
      <c r="AB1264" s="5"/>
      <c r="AC1264" s="5"/>
      <c r="AD1264" s="5"/>
      <c r="AE1264" s="5"/>
    </row>
    <row r="1265" spans="1:31" ht="21" customHeight="1">
      <c r="A1265" s="5" t="s">
        <v>3523</v>
      </c>
      <c r="B1265" s="5" t="s">
        <v>14997</v>
      </c>
      <c r="C1265" s="5" t="s">
        <v>27</v>
      </c>
      <c r="D1265" s="5" t="s">
        <v>80</v>
      </c>
      <c r="E1265" s="5" t="s">
        <v>29</v>
      </c>
      <c r="F1265" s="7">
        <v>15</v>
      </c>
      <c r="G1265" s="7">
        <v>20</v>
      </c>
      <c r="H1265" s="5" t="s">
        <v>493</v>
      </c>
      <c r="I1265" s="5" t="s">
        <v>108</v>
      </c>
      <c r="J1265" s="5" t="s">
        <v>10910</v>
      </c>
      <c r="K1265" s="5" t="s">
        <v>14998</v>
      </c>
      <c r="L1265" s="5" t="s">
        <v>15001</v>
      </c>
      <c r="M1265" s="5" t="s">
        <v>53</v>
      </c>
      <c r="N1265" s="5" t="s">
        <v>55</v>
      </c>
      <c r="O1265" s="5" t="b">
        <f t="shared" ca="1" si="0"/>
        <v>1</v>
      </c>
      <c r="P1265" s="5"/>
      <c r="Q1265" s="5"/>
      <c r="R1265" s="5"/>
      <c r="S1265" s="5"/>
      <c r="T1265" s="5"/>
      <c r="U1265" s="5"/>
      <c r="V1265" s="5"/>
      <c r="W1265" s="5"/>
      <c r="X1265" s="5"/>
      <c r="Y1265" s="5"/>
      <c r="Z1265" s="5"/>
      <c r="AA1265" s="5"/>
      <c r="AB1265" s="5"/>
      <c r="AC1265" s="5"/>
      <c r="AD1265" s="5"/>
      <c r="AE1265" s="5"/>
    </row>
    <row r="1266" spans="1:31" ht="21" customHeight="1">
      <c r="A1266" s="5" t="s">
        <v>14897</v>
      </c>
      <c r="B1266" s="5" t="s">
        <v>14898</v>
      </c>
      <c r="C1266" s="5" t="s">
        <v>27</v>
      </c>
      <c r="D1266" s="5" t="s">
        <v>80</v>
      </c>
      <c r="E1266" s="5" t="s">
        <v>45</v>
      </c>
      <c r="F1266" s="7">
        <v>15</v>
      </c>
      <c r="G1266" s="7">
        <v>20</v>
      </c>
      <c r="H1266" s="5" t="s">
        <v>493</v>
      </c>
      <c r="I1266" s="5" t="s">
        <v>108</v>
      </c>
      <c r="J1266" s="5" t="s">
        <v>2426</v>
      </c>
      <c r="K1266" s="5" t="s">
        <v>14899</v>
      </c>
      <c r="L1266" s="5" t="s">
        <v>14901</v>
      </c>
      <c r="M1266" s="5" t="s">
        <v>167</v>
      </c>
      <c r="N1266" s="5" t="s">
        <v>237</v>
      </c>
      <c r="O1266" s="5" t="b">
        <f t="shared" ca="1" si="0"/>
        <v>1</v>
      </c>
      <c r="P1266" s="5"/>
      <c r="Q1266" s="5"/>
      <c r="R1266" s="5"/>
      <c r="S1266" s="5"/>
      <c r="T1266" s="5"/>
      <c r="U1266" s="5"/>
      <c r="V1266" s="5"/>
      <c r="W1266" s="5"/>
      <c r="X1266" s="5"/>
      <c r="Y1266" s="5"/>
      <c r="Z1266" s="5"/>
      <c r="AA1266" s="5"/>
      <c r="AB1266" s="5"/>
      <c r="AC1266" s="5"/>
      <c r="AD1266" s="5"/>
      <c r="AE1266" s="5"/>
    </row>
    <row r="1267" spans="1:31" ht="21" customHeight="1">
      <c r="A1267" s="5" t="s">
        <v>7050</v>
      </c>
      <c r="B1267" s="5" t="s">
        <v>15799</v>
      </c>
      <c r="C1267" s="5" t="s">
        <v>27</v>
      </c>
      <c r="D1267" s="5" t="s">
        <v>80</v>
      </c>
      <c r="E1267" s="5" t="s">
        <v>45</v>
      </c>
      <c r="F1267" s="7">
        <v>15</v>
      </c>
      <c r="G1267" s="7">
        <v>20</v>
      </c>
      <c r="H1267" s="5" t="s">
        <v>493</v>
      </c>
      <c r="I1267" s="5" t="s">
        <v>108</v>
      </c>
      <c r="J1267" s="5" t="s">
        <v>57</v>
      </c>
      <c r="K1267" s="5" t="s">
        <v>15800</v>
      </c>
      <c r="L1267" s="5" t="s">
        <v>15801</v>
      </c>
      <c r="M1267" s="5" t="s">
        <v>37</v>
      </c>
      <c r="N1267" s="5" t="s">
        <v>55</v>
      </c>
      <c r="O1267" s="5" t="b">
        <f t="shared" ca="1" si="0"/>
        <v>1</v>
      </c>
      <c r="P1267" s="5"/>
      <c r="Q1267" s="5"/>
      <c r="R1267" s="5"/>
      <c r="S1267" s="5"/>
      <c r="T1267" s="5"/>
      <c r="U1267" s="5"/>
      <c r="V1267" s="5"/>
      <c r="W1267" s="5"/>
      <c r="X1267" s="5"/>
      <c r="Y1267" s="5"/>
      <c r="Z1267" s="5"/>
      <c r="AA1267" s="5"/>
      <c r="AB1267" s="5"/>
      <c r="AC1267" s="5"/>
      <c r="AD1267" s="5"/>
      <c r="AE1267" s="5"/>
    </row>
    <row r="1268" spans="1:31" ht="21" customHeight="1">
      <c r="A1268" s="5" t="s">
        <v>15805</v>
      </c>
      <c r="B1268" s="5" t="s">
        <v>15808</v>
      </c>
      <c r="C1268" s="5" t="s">
        <v>27</v>
      </c>
      <c r="D1268" s="5" t="s">
        <v>80</v>
      </c>
      <c r="E1268" s="5" t="s">
        <v>45</v>
      </c>
      <c r="F1268" s="7">
        <v>15</v>
      </c>
      <c r="G1268" s="7">
        <v>20</v>
      </c>
      <c r="H1268" s="5" t="s">
        <v>493</v>
      </c>
      <c r="I1268" s="5" t="s">
        <v>108</v>
      </c>
      <c r="J1268" s="5" t="s">
        <v>273</v>
      </c>
      <c r="K1268" s="9" t="s">
        <v>47</v>
      </c>
      <c r="L1268" s="5" t="s">
        <v>15810</v>
      </c>
      <c r="M1268" s="5" t="s">
        <v>167</v>
      </c>
      <c r="N1268" s="5" t="s">
        <v>38</v>
      </c>
      <c r="O1268" s="5" t="b">
        <f t="shared" ca="1" si="0"/>
        <v>1</v>
      </c>
      <c r="P1268" s="5"/>
      <c r="Q1268" s="5"/>
      <c r="R1268" s="5"/>
      <c r="S1268" s="5"/>
      <c r="T1268" s="5"/>
      <c r="U1268" s="5"/>
      <c r="V1268" s="5"/>
      <c r="W1268" s="5"/>
      <c r="X1268" s="5"/>
      <c r="Y1268" s="5"/>
      <c r="Z1268" s="5"/>
      <c r="AA1268" s="5"/>
      <c r="AB1268" s="5"/>
      <c r="AC1268" s="5"/>
      <c r="AD1268" s="5"/>
      <c r="AE1268" s="5"/>
    </row>
    <row r="1269" spans="1:31" ht="21" customHeight="1">
      <c r="A1269" s="5" t="s">
        <v>7050</v>
      </c>
      <c r="B1269" s="5" t="s">
        <v>4082</v>
      </c>
      <c r="C1269" s="5" t="s">
        <v>27</v>
      </c>
      <c r="D1269" s="5" t="s">
        <v>80</v>
      </c>
      <c r="E1269" s="5" t="s">
        <v>45</v>
      </c>
      <c r="F1269" s="7">
        <v>15</v>
      </c>
      <c r="G1269" s="7">
        <v>25</v>
      </c>
      <c r="H1269" s="5" t="s">
        <v>151</v>
      </c>
      <c r="I1269" s="5" t="s">
        <v>108</v>
      </c>
      <c r="J1269" s="5" t="s">
        <v>1619</v>
      </c>
      <c r="K1269" s="5" t="s">
        <v>15074</v>
      </c>
      <c r="L1269" s="5" t="s">
        <v>15076</v>
      </c>
      <c r="M1269" s="5" t="s">
        <v>53</v>
      </c>
      <c r="N1269" s="5" t="s">
        <v>55</v>
      </c>
      <c r="O1269" s="5" t="b">
        <f t="shared" ca="1" si="0"/>
        <v>1</v>
      </c>
      <c r="P1269" s="5"/>
      <c r="Q1269" s="5"/>
      <c r="R1269" s="5"/>
      <c r="S1269" s="5"/>
      <c r="T1269" s="5"/>
      <c r="U1269" s="5"/>
      <c r="V1269" s="5"/>
      <c r="W1269" s="5"/>
      <c r="X1269" s="5"/>
      <c r="Y1269" s="5"/>
      <c r="Z1269" s="5"/>
      <c r="AA1269" s="5"/>
      <c r="AB1269" s="5"/>
      <c r="AC1269" s="5"/>
      <c r="AD1269" s="5"/>
      <c r="AE1269" s="5"/>
    </row>
    <row r="1270" spans="1:31" ht="21" customHeight="1">
      <c r="A1270" s="5" t="s">
        <v>15818</v>
      </c>
      <c r="B1270" s="5" t="s">
        <v>15268</v>
      </c>
      <c r="C1270" s="5" t="s">
        <v>27</v>
      </c>
      <c r="D1270" s="5" t="s">
        <v>80</v>
      </c>
      <c r="E1270" s="5" t="s">
        <v>45</v>
      </c>
      <c r="F1270" s="7">
        <v>15</v>
      </c>
      <c r="G1270" s="7">
        <v>20</v>
      </c>
      <c r="H1270" s="5" t="s">
        <v>493</v>
      </c>
      <c r="I1270" s="5" t="s">
        <v>108</v>
      </c>
      <c r="J1270" s="5" t="s">
        <v>161</v>
      </c>
      <c r="K1270" s="5" t="s">
        <v>1012</v>
      </c>
      <c r="L1270" s="5" t="s">
        <v>15819</v>
      </c>
      <c r="M1270" s="5" t="s">
        <v>167</v>
      </c>
      <c r="N1270" s="5" t="s">
        <v>55</v>
      </c>
      <c r="O1270" s="5" t="b">
        <f t="shared" ca="1" si="0"/>
        <v>1</v>
      </c>
      <c r="P1270" s="5"/>
      <c r="Q1270" s="5"/>
      <c r="R1270" s="5"/>
      <c r="S1270" s="5"/>
      <c r="T1270" s="5"/>
      <c r="U1270" s="5"/>
      <c r="V1270" s="5"/>
      <c r="W1270" s="5"/>
      <c r="X1270" s="5"/>
      <c r="Y1270" s="5"/>
      <c r="Z1270" s="5"/>
      <c r="AA1270" s="5"/>
      <c r="AB1270" s="5"/>
      <c r="AC1270" s="5"/>
      <c r="AD1270" s="5"/>
      <c r="AE1270" s="5"/>
    </row>
    <row r="1271" spans="1:31" ht="21" customHeight="1">
      <c r="A1271" s="5" t="s">
        <v>15423</v>
      </c>
      <c r="B1271" s="5" t="s">
        <v>15795</v>
      </c>
      <c r="C1271" s="5" t="s">
        <v>27</v>
      </c>
      <c r="D1271" s="5" t="s">
        <v>80</v>
      </c>
      <c r="E1271" s="5" t="s">
        <v>45</v>
      </c>
      <c r="F1271" s="7">
        <v>15</v>
      </c>
      <c r="G1271" s="7">
        <v>30</v>
      </c>
      <c r="H1271" s="5" t="s">
        <v>2134</v>
      </c>
      <c r="I1271" s="5" t="s">
        <v>31</v>
      </c>
      <c r="J1271" s="5" t="s">
        <v>315</v>
      </c>
      <c r="K1271" s="5" t="s">
        <v>15796</v>
      </c>
      <c r="L1271" s="5" t="s">
        <v>15825</v>
      </c>
      <c r="M1271" s="5" t="s">
        <v>37</v>
      </c>
      <c r="N1271" s="5" t="s">
        <v>55</v>
      </c>
      <c r="O1271" s="5" t="b">
        <f t="shared" ca="1" si="0"/>
        <v>1</v>
      </c>
      <c r="P1271" s="5" t="b">
        <f t="shared" ref="P1271:P1272" ca="1" si="127">IFERROR(__xludf.DUMMYFUNCTION("REGEXMATCH(L1271,""(?i)Java"")"),TRUE)</f>
        <v>1</v>
      </c>
      <c r="Q1271" s="5"/>
      <c r="R1271" s="5"/>
      <c r="S1271" s="5"/>
      <c r="T1271" s="5"/>
      <c r="U1271" s="5"/>
      <c r="V1271" s="5"/>
      <c r="W1271" s="5"/>
      <c r="X1271" s="5"/>
      <c r="Y1271" s="5"/>
      <c r="Z1271" s="5"/>
      <c r="AA1271" s="5"/>
      <c r="AB1271" s="5"/>
      <c r="AC1271" s="5"/>
      <c r="AD1271" s="5"/>
      <c r="AE1271" s="5"/>
    </row>
    <row r="1272" spans="1:31" ht="21" customHeight="1">
      <c r="A1272" s="5" t="s">
        <v>1457</v>
      </c>
      <c r="B1272" s="5" t="s">
        <v>15782</v>
      </c>
      <c r="C1272" s="5" t="s">
        <v>27</v>
      </c>
      <c r="D1272" s="5" t="s">
        <v>80</v>
      </c>
      <c r="E1272" s="5" t="s">
        <v>45</v>
      </c>
      <c r="F1272" s="7">
        <v>15</v>
      </c>
      <c r="G1272" s="7">
        <v>25</v>
      </c>
      <c r="H1272" s="5" t="s">
        <v>151</v>
      </c>
      <c r="I1272" s="5" t="s">
        <v>108</v>
      </c>
      <c r="J1272" s="5" t="s">
        <v>76</v>
      </c>
      <c r="K1272" s="5" t="s">
        <v>15784</v>
      </c>
      <c r="L1272" s="5" t="s">
        <v>15828</v>
      </c>
      <c r="M1272" s="5" t="s">
        <v>167</v>
      </c>
      <c r="N1272" s="5" t="s">
        <v>38</v>
      </c>
      <c r="O1272" s="5" t="b">
        <f t="shared" ca="1" si="0"/>
        <v>1</v>
      </c>
      <c r="P1272" s="5" t="b">
        <f t="shared" ca="1" si="127"/>
        <v>1</v>
      </c>
      <c r="Q1272" s="5"/>
      <c r="R1272" s="5"/>
      <c r="S1272" s="5"/>
      <c r="T1272" s="5"/>
      <c r="U1272" s="5"/>
      <c r="V1272" s="5"/>
      <c r="W1272" s="5"/>
      <c r="X1272" s="5"/>
      <c r="Y1272" s="5"/>
      <c r="Z1272" s="5"/>
      <c r="AA1272" s="5"/>
      <c r="AB1272" s="5"/>
      <c r="AC1272" s="5"/>
      <c r="AD1272" s="5"/>
      <c r="AE1272" s="5"/>
    </row>
    <row r="1273" spans="1:31" ht="21" customHeight="1">
      <c r="A1273" s="5" t="s">
        <v>3523</v>
      </c>
      <c r="B1273" s="5" t="s">
        <v>15436</v>
      </c>
      <c r="C1273" s="5" t="s">
        <v>27</v>
      </c>
      <c r="D1273" s="5" t="s">
        <v>80</v>
      </c>
      <c r="E1273" s="5" t="s">
        <v>45</v>
      </c>
      <c r="F1273" s="7">
        <v>15</v>
      </c>
      <c r="G1273" s="7">
        <v>20</v>
      </c>
      <c r="H1273" s="5" t="s">
        <v>493</v>
      </c>
      <c r="I1273" s="5" t="s">
        <v>108</v>
      </c>
      <c r="J1273" s="5" t="s">
        <v>2426</v>
      </c>
      <c r="K1273" s="5" t="s">
        <v>15437</v>
      </c>
      <c r="L1273" s="5" t="s">
        <v>15438</v>
      </c>
      <c r="M1273" s="5" t="s">
        <v>37</v>
      </c>
      <c r="N1273" s="5" t="s">
        <v>55</v>
      </c>
      <c r="O1273" s="5" t="b">
        <f t="shared" ca="1" si="0"/>
        <v>1</v>
      </c>
      <c r="P1273" s="5"/>
      <c r="Q1273" s="5"/>
      <c r="R1273" s="5"/>
      <c r="S1273" s="5"/>
      <c r="T1273" s="5"/>
      <c r="U1273" s="5"/>
      <c r="V1273" s="5"/>
      <c r="W1273" s="5"/>
      <c r="X1273" s="5"/>
      <c r="Y1273" s="5"/>
      <c r="Z1273" s="5"/>
      <c r="AA1273" s="5"/>
      <c r="AB1273" s="5"/>
      <c r="AC1273" s="5"/>
      <c r="AD1273" s="5"/>
      <c r="AE1273" s="5"/>
    </row>
    <row r="1274" spans="1:31" ht="21" customHeight="1">
      <c r="A1274" s="5" t="s">
        <v>277</v>
      </c>
      <c r="B1274" s="5" t="s">
        <v>3323</v>
      </c>
      <c r="C1274" s="5" t="s">
        <v>27</v>
      </c>
      <c r="D1274" s="5" t="s">
        <v>80</v>
      </c>
      <c r="E1274" s="5" t="s">
        <v>45</v>
      </c>
      <c r="F1274" s="7">
        <v>15</v>
      </c>
      <c r="G1274" s="7">
        <v>20</v>
      </c>
      <c r="H1274" s="5" t="s">
        <v>493</v>
      </c>
      <c r="I1274" s="5" t="s">
        <v>108</v>
      </c>
      <c r="J1274" s="5" t="s">
        <v>110</v>
      </c>
      <c r="K1274" s="5" t="s">
        <v>15838</v>
      </c>
      <c r="L1274" s="5" t="s">
        <v>15839</v>
      </c>
      <c r="M1274" s="5" t="s">
        <v>37</v>
      </c>
      <c r="N1274" s="5" t="s">
        <v>237</v>
      </c>
      <c r="O1274" s="5" t="b">
        <f t="shared" ca="1" si="0"/>
        <v>1</v>
      </c>
      <c r="P1274" s="5"/>
      <c r="Q1274" s="5"/>
      <c r="R1274" s="5"/>
      <c r="S1274" s="5"/>
      <c r="T1274" s="5"/>
      <c r="U1274" s="5"/>
      <c r="V1274" s="5"/>
      <c r="W1274" s="5"/>
      <c r="X1274" s="5"/>
      <c r="Y1274" s="5"/>
      <c r="Z1274" s="5"/>
      <c r="AA1274" s="5"/>
      <c r="AB1274" s="5"/>
      <c r="AC1274" s="5"/>
      <c r="AD1274" s="5"/>
      <c r="AE1274" s="5"/>
    </row>
    <row r="1275" spans="1:31" ht="21" customHeight="1">
      <c r="A1275" s="5" t="s">
        <v>4334</v>
      </c>
      <c r="B1275" s="5" t="s">
        <v>15192</v>
      </c>
      <c r="C1275" s="5" t="s">
        <v>27</v>
      </c>
      <c r="D1275" s="5" t="s">
        <v>80</v>
      </c>
      <c r="E1275" s="5" t="s">
        <v>45</v>
      </c>
      <c r="F1275" s="7">
        <v>15</v>
      </c>
      <c r="G1275" s="7">
        <v>20</v>
      </c>
      <c r="H1275" s="5" t="s">
        <v>493</v>
      </c>
      <c r="I1275" s="5" t="s">
        <v>108</v>
      </c>
      <c r="J1275" s="5" t="s">
        <v>57</v>
      </c>
      <c r="K1275" s="9" t="s">
        <v>47</v>
      </c>
      <c r="L1275" s="5" t="s">
        <v>15193</v>
      </c>
      <c r="M1275" s="5" t="s">
        <v>53</v>
      </c>
      <c r="N1275" s="5" t="s">
        <v>55</v>
      </c>
      <c r="O1275" s="5" t="b">
        <f t="shared" ca="1" si="0"/>
        <v>1</v>
      </c>
      <c r="P1275" s="5" t="b">
        <f t="shared" ref="P1275:P1280" ca="1" si="128">IFERROR(__xludf.DUMMYFUNCTION("REGEXMATCH(L1275,""(?i)Java"")"),TRUE)</f>
        <v>1</v>
      </c>
      <c r="Q1275" s="5"/>
      <c r="R1275" s="5"/>
      <c r="S1275" s="5"/>
      <c r="T1275" s="5"/>
      <c r="U1275" s="5"/>
      <c r="V1275" s="5"/>
      <c r="W1275" s="5"/>
      <c r="X1275" s="5"/>
      <c r="Y1275" s="5"/>
      <c r="Z1275" s="5"/>
      <c r="AA1275" s="5"/>
      <c r="AB1275" s="5"/>
      <c r="AC1275" s="5"/>
      <c r="AD1275" s="5"/>
      <c r="AE1275" s="5"/>
    </row>
    <row r="1276" spans="1:31" ht="21" customHeight="1">
      <c r="A1276" s="5" t="s">
        <v>7132</v>
      </c>
      <c r="B1276" s="5" t="s">
        <v>15227</v>
      </c>
      <c r="C1276" s="5" t="s">
        <v>27</v>
      </c>
      <c r="D1276" s="5" t="s">
        <v>80</v>
      </c>
      <c r="E1276" s="5" t="s">
        <v>45</v>
      </c>
      <c r="F1276" s="7">
        <v>15</v>
      </c>
      <c r="G1276" s="7">
        <v>25</v>
      </c>
      <c r="H1276" s="5" t="s">
        <v>151</v>
      </c>
      <c r="I1276" s="5" t="s">
        <v>108</v>
      </c>
      <c r="J1276" s="5" t="s">
        <v>161</v>
      </c>
      <c r="K1276" s="5" t="s">
        <v>15228</v>
      </c>
      <c r="L1276" s="5" t="s">
        <v>15230</v>
      </c>
      <c r="M1276" s="5" t="s">
        <v>53</v>
      </c>
      <c r="N1276" s="5" t="s">
        <v>55</v>
      </c>
      <c r="O1276" s="5" t="b">
        <f t="shared" ca="1" si="0"/>
        <v>1</v>
      </c>
      <c r="P1276" s="5" t="b">
        <f t="shared" ca="1" si="128"/>
        <v>1</v>
      </c>
      <c r="Q1276" s="5"/>
      <c r="R1276" s="5"/>
      <c r="S1276" s="5"/>
      <c r="T1276" s="5"/>
      <c r="U1276" s="5"/>
      <c r="V1276" s="5"/>
      <c r="W1276" s="5"/>
      <c r="X1276" s="5"/>
      <c r="Y1276" s="5"/>
      <c r="Z1276" s="5"/>
      <c r="AA1276" s="5"/>
      <c r="AB1276" s="5"/>
      <c r="AC1276" s="5"/>
      <c r="AD1276" s="5"/>
      <c r="AE1276" s="5"/>
    </row>
    <row r="1277" spans="1:31" ht="21" customHeight="1">
      <c r="A1277" s="5" t="s">
        <v>396</v>
      </c>
      <c r="B1277" s="5" t="s">
        <v>15268</v>
      </c>
      <c r="C1277" s="5" t="s">
        <v>27</v>
      </c>
      <c r="D1277" s="5" t="s">
        <v>80</v>
      </c>
      <c r="E1277" s="5" t="s">
        <v>45</v>
      </c>
      <c r="F1277" s="7">
        <v>15</v>
      </c>
      <c r="G1277" s="7">
        <v>20</v>
      </c>
      <c r="H1277" s="5" t="s">
        <v>493</v>
      </c>
      <c r="I1277" s="5" t="s">
        <v>108</v>
      </c>
      <c r="J1277" s="5" t="s">
        <v>161</v>
      </c>
      <c r="K1277" s="5" t="s">
        <v>1012</v>
      </c>
      <c r="L1277" s="5" t="s">
        <v>15270</v>
      </c>
      <c r="M1277" s="5" t="s">
        <v>167</v>
      </c>
      <c r="N1277" s="5" t="s">
        <v>55</v>
      </c>
      <c r="O1277" s="5" t="b">
        <f t="shared" ca="1" si="0"/>
        <v>1</v>
      </c>
      <c r="P1277" s="5" t="b">
        <f t="shared" ca="1" si="128"/>
        <v>1</v>
      </c>
      <c r="Q1277" s="5"/>
      <c r="R1277" s="5"/>
      <c r="S1277" s="5"/>
      <c r="T1277" s="5"/>
      <c r="U1277" s="5"/>
      <c r="V1277" s="5"/>
      <c r="W1277" s="5"/>
      <c r="X1277" s="5"/>
      <c r="Y1277" s="5"/>
      <c r="Z1277" s="5"/>
      <c r="AA1277" s="5"/>
      <c r="AB1277" s="5"/>
      <c r="AC1277" s="5"/>
      <c r="AD1277" s="5"/>
      <c r="AE1277" s="5"/>
    </row>
    <row r="1278" spans="1:31" ht="21" customHeight="1">
      <c r="A1278" s="5" t="s">
        <v>2700</v>
      </c>
      <c r="B1278" s="5" t="s">
        <v>2701</v>
      </c>
      <c r="C1278" s="5" t="s">
        <v>27</v>
      </c>
      <c r="D1278" s="5" t="s">
        <v>80</v>
      </c>
      <c r="E1278" s="5" t="s">
        <v>45</v>
      </c>
      <c r="F1278" s="7">
        <v>15</v>
      </c>
      <c r="G1278" s="7">
        <v>24</v>
      </c>
      <c r="H1278" s="5" t="s">
        <v>2704</v>
      </c>
      <c r="I1278" s="5" t="s">
        <v>108</v>
      </c>
      <c r="J1278" s="5" t="s">
        <v>2705</v>
      </c>
      <c r="K1278" s="5" t="s">
        <v>2706</v>
      </c>
      <c r="L1278" s="5" t="s">
        <v>2709</v>
      </c>
      <c r="M1278" s="5" t="s">
        <v>42</v>
      </c>
      <c r="N1278" s="5" t="s">
        <v>89</v>
      </c>
      <c r="O1278" s="5" t="b">
        <f t="shared" ca="1" si="0"/>
        <v>1</v>
      </c>
      <c r="P1278" s="5" t="b">
        <f t="shared" ca="1" si="128"/>
        <v>1</v>
      </c>
      <c r="Q1278" s="5"/>
      <c r="R1278" s="5"/>
      <c r="S1278" s="5"/>
      <c r="T1278" s="5"/>
      <c r="U1278" s="5"/>
      <c r="V1278" s="5"/>
      <c r="W1278" s="5"/>
      <c r="X1278" s="5"/>
      <c r="Y1278" s="5"/>
      <c r="Z1278" s="5"/>
      <c r="AA1278" s="5"/>
      <c r="AB1278" s="5"/>
      <c r="AC1278" s="5"/>
      <c r="AD1278" s="5"/>
      <c r="AE1278" s="5"/>
    </row>
    <row r="1279" spans="1:31" ht="21" customHeight="1">
      <c r="A1279" s="5" t="s">
        <v>1457</v>
      </c>
      <c r="B1279" s="5" t="s">
        <v>15274</v>
      </c>
      <c r="C1279" s="5" t="s">
        <v>27</v>
      </c>
      <c r="D1279" s="5" t="s">
        <v>80</v>
      </c>
      <c r="E1279" s="5" t="s">
        <v>45</v>
      </c>
      <c r="F1279" s="7">
        <v>15</v>
      </c>
      <c r="G1279" s="7">
        <v>20</v>
      </c>
      <c r="H1279" s="5" t="s">
        <v>493</v>
      </c>
      <c r="I1279" s="5" t="s">
        <v>108</v>
      </c>
      <c r="J1279" s="5" t="s">
        <v>76</v>
      </c>
      <c r="K1279" s="5" t="s">
        <v>2371</v>
      </c>
      <c r="L1279" s="5" t="s">
        <v>15276</v>
      </c>
      <c r="M1279" s="5" t="s">
        <v>37</v>
      </c>
      <c r="N1279" s="5" t="s">
        <v>55</v>
      </c>
      <c r="O1279" s="5" t="b">
        <f t="shared" ca="1" si="0"/>
        <v>1</v>
      </c>
      <c r="P1279" s="5" t="b">
        <f t="shared" ca="1" si="128"/>
        <v>1</v>
      </c>
      <c r="Q1279" s="5"/>
      <c r="R1279" s="5"/>
      <c r="S1279" s="5"/>
      <c r="T1279" s="5"/>
      <c r="U1279" s="5"/>
      <c r="V1279" s="5"/>
      <c r="W1279" s="5"/>
      <c r="X1279" s="5"/>
      <c r="Y1279" s="5"/>
      <c r="Z1279" s="5"/>
      <c r="AA1279" s="5"/>
      <c r="AB1279" s="5"/>
      <c r="AC1279" s="5"/>
      <c r="AD1279" s="5"/>
      <c r="AE1279" s="5"/>
    </row>
    <row r="1280" spans="1:31" ht="21" customHeight="1">
      <c r="A1280" s="5" t="s">
        <v>15278</v>
      </c>
      <c r="B1280" s="5" t="s">
        <v>6693</v>
      </c>
      <c r="C1280" s="5" t="s">
        <v>27</v>
      </c>
      <c r="D1280" s="5" t="s">
        <v>80</v>
      </c>
      <c r="E1280" s="5" t="s">
        <v>45</v>
      </c>
      <c r="F1280" s="7">
        <v>15</v>
      </c>
      <c r="G1280" s="7">
        <v>25</v>
      </c>
      <c r="H1280" s="5" t="s">
        <v>151</v>
      </c>
      <c r="I1280" s="5" t="s">
        <v>108</v>
      </c>
      <c r="J1280" s="5" t="s">
        <v>145</v>
      </c>
      <c r="K1280" s="5" t="s">
        <v>6695</v>
      </c>
      <c r="L1280" s="5" t="s">
        <v>15280</v>
      </c>
      <c r="M1280" s="5" t="s">
        <v>53</v>
      </c>
      <c r="N1280" s="5" t="s">
        <v>55</v>
      </c>
      <c r="O1280" s="5" t="b">
        <f t="shared" ca="1" si="0"/>
        <v>1</v>
      </c>
      <c r="P1280" s="5" t="b">
        <f t="shared" ca="1" si="128"/>
        <v>1</v>
      </c>
      <c r="Q1280" s="5"/>
      <c r="R1280" s="5"/>
      <c r="S1280" s="5"/>
      <c r="T1280" s="5"/>
      <c r="U1280" s="5"/>
      <c r="V1280" s="5"/>
      <c r="W1280" s="5"/>
      <c r="X1280" s="5"/>
      <c r="Y1280" s="5"/>
      <c r="Z1280" s="5"/>
      <c r="AA1280" s="5"/>
      <c r="AB1280" s="5"/>
      <c r="AC1280" s="5"/>
      <c r="AD1280" s="5"/>
      <c r="AE1280" s="5"/>
    </row>
    <row r="1281" spans="1:31" ht="21" customHeight="1">
      <c r="A1281" s="5" t="s">
        <v>13231</v>
      </c>
      <c r="B1281" s="5" t="s">
        <v>15869</v>
      </c>
      <c r="C1281" s="5" t="s">
        <v>27</v>
      </c>
      <c r="D1281" s="5" t="s">
        <v>80</v>
      </c>
      <c r="E1281" s="5" t="s">
        <v>45</v>
      </c>
      <c r="F1281" s="7">
        <v>15</v>
      </c>
      <c r="G1281" s="7">
        <v>28</v>
      </c>
      <c r="H1281" s="5" t="s">
        <v>652</v>
      </c>
      <c r="I1281" s="5" t="s">
        <v>108</v>
      </c>
      <c r="J1281" s="5" t="s">
        <v>106</v>
      </c>
      <c r="K1281" s="5" t="s">
        <v>15871</v>
      </c>
      <c r="L1281" s="5" t="s">
        <v>15872</v>
      </c>
      <c r="M1281" s="5" t="s">
        <v>53</v>
      </c>
      <c r="N1281" s="5" t="s">
        <v>55</v>
      </c>
      <c r="O1281" s="5" t="b">
        <f t="shared" ca="1" si="0"/>
        <v>1</v>
      </c>
      <c r="P1281" s="5"/>
      <c r="Q1281" s="5"/>
      <c r="R1281" s="5"/>
      <c r="S1281" s="5"/>
      <c r="T1281" s="5"/>
      <c r="U1281" s="5"/>
      <c r="V1281" s="5"/>
      <c r="W1281" s="5"/>
      <c r="X1281" s="5"/>
      <c r="Y1281" s="5"/>
      <c r="Z1281" s="5"/>
      <c r="AA1281" s="5"/>
      <c r="AB1281" s="5"/>
      <c r="AC1281" s="5"/>
      <c r="AD1281" s="5"/>
      <c r="AE1281" s="5"/>
    </row>
    <row r="1282" spans="1:31" ht="21" customHeight="1">
      <c r="A1282" s="5" t="s">
        <v>277</v>
      </c>
      <c r="B1282" s="5" t="s">
        <v>15227</v>
      </c>
      <c r="C1282" s="5" t="s">
        <v>27</v>
      </c>
      <c r="D1282" s="5" t="s">
        <v>80</v>
      </c>
      <c r="E1282" s="5" t="s">
        <v>29</v>
      </c>
      <c r="F1282" s="7">
        <v>15</v>
      </c>
      <c r="G1282" s="7">
        <v>25</v>
      </c>
      <c r="H1282" s="5" t="s">
        <v>151</v>
      </c>
      <c r="I1282" s="5" t="s">
        <v>108</v>
      </c>
      <c r="J1282" s="5" t="s">
        <v>161</v>
      </c>
      <c r="K1282" s="5" t="s">
        <v>15228</v>
      </c>
      <c r="L1282" s="5" t="s">
        <v>15874</v>
      </c>
      <c r="M1282" s="5" t="s">
        <v>53</v>
      </c>
      <c r="N1282" s="5" t="s">
        <v>55</v>
      </c>
      <c r="O1282" s="5" t="b">
        <f t="shared" ca="1" si="0"/>
        <v>1</v>
      </c>
      <c r="P1282" s="5"/>
      <c r="Q1282" s="5"/>
      <c r="R1282" s="5"/>
      <c r="S1282" s="5"/>
      <c r="T1282" s="5"/>
      <c r="U1282" s="5"/>
      <c r="V1282" s="5"/>
      <c r="W1282" s="5"/>
      <c r="X1282" s="5"/>
      <c r="Y1282" s="5"/>
      <c r="Z1282" s="5"/>
      <c r="AA1282" s="5"/>
      <c r="AB1282" s="5"/>
      <c r="AC1282" s="5"/>
      <c r="AD1282" s="5"/>
      <c r="AE1282" s="5"/>
    </row>
    <row r="1283" spans="1:31" ht="21" customHeight="1">
      <c r="A1283" s="5" t="s">
        <v>7050</v>
      </c>
      <c r="B1283" s="5" t="s">
        <v>15878</v>
      </c>
      <c r="C1283" s="5" t="s">
        <v>27</v>
      </c>
      <c r="D1283" s="5" t="s">
        <v>80</v>
      </c>
      <c r="E1283" s="5" t="s">
        <v>45</v>
      </c>
      <c r="F1283" s="7">
        <v>15</v>
      </c>
      <c r="G1283" s="7">
        <v>20</v>
      </c>
      <c r="H1283" s="5" t="s">
        <v>493</v>
      </c>
      <c r="I1283" s="5" t="s">
        <v>66</v>
      </c>
      <c r="J1283" s="5" t="s">
        <v>110</v>
      </c>
      <c r="K1283" s="5" t="s">
        <v>15881</v>
      </c>
      <c r="L1283" s="5" t="s">
        <v>15882</v>
      </c>
      <c r="M1283" s="5" t="s">
        <v>53</v>
      </c>
      <c r="N1283" s="5" t="s">
        <v>89</v>
      </c>
      <c r="O1283" s="5" t="b">
        <f t="shared" ca="1" si="0"/>
        <v>1</v>
      </c>
      <c r="P1283" s="5"/>
      <c r="Q1283" s="5"/>
      <c r="R1283" s="5"/>
      <c r="S1283" s="5"/>
      <c r="T1283" s="5"/>
      <c r="U1283" s="5"/>
      <c r="V1283" s="5"/>
      <c r="W1283" s="5"/>
      <c r="X1283" s="5"/>
      <c r="Y1283" s="5"/>
      <c r="Z1283" s="5"/>
      <c r="AA1283" s="5"/>
      <c r="AB1283" s="5"/>
      <c r="AC1283" s="5"/>
      <c r="AD1283" s="5"/>
      <c r="AE1283" s="5"/>
    </row>
    <row r="1284" spans="1:31" ht="21" customHeight="1">
      <c r="A1284" s="5" t="s">
        <v>13763</v>
      </c>
      <c r="B1284" s="5" t="s">
        <v>12019</v>
      </c>
      <c r="C1284" s="5" t="s">
        <v>27</v>
      </c>
      <c r="D1284" s="5" t="s">
        <v>80</v>
      </c>
      <c r="E1284" s="5" t="s">
        <v>29</v>
      </c>
      <c r="F1284" s="7">
        <v>15</v>
      </c>
      <c r="G1284" s="7">
        <v>20</v>
      </c>
      <c r="H1284" s="5" t="s">
        <v>493</v>
      </c>
      <c r="I1284" s="5" t="s">
        <v>66</v>
      </c>
      <c r="J1284" s="5" t="s">
        <v>1423</v>
      </c>
      <c r="K1284" s="5" t="s">
        <v>15889</v>
      </c>
      <c r="L1284" s="9" t="s">
        <v>47</v>
      </c>
      <c r="M1284" s="5" t="s">
        <v>100</v>
      </c>
      <c r="N1284" s="5" t="s">
        <v>55</v>
      </c>
      <c r="O1284" s="5" t="b">
        <f t="shared" ca="1" si="0"/>
        <v>1</v>
      </c>
      <c r="P1284" s="9"/>
      <c r="Q1284" s="5"/>
      <c r="R1284" s="5"/>
      <c r="S1284" s="5"/>
      <c r="T1284" s="5"/>
      <c r="U1284" s="5"/>
      <c r="V1284" s="5"/>
      <c r="W1284" s="5"/>
      <c r="X1284" s="5"/>
      <c r="Y1284" s="5"/>
      <c r="Z1284" s="5"/>
      <c r="AA1284" s="5"/>
      <c r="AB1284" s="5"/>
      <c r="AC1284" s="5"/>
      <c r="AD1284" s="5"/>
      <c r="AE1284" s="5"/>
    </row>
    <row r="1285" spans="1:31" ht="21" customHeight="1">
      <c r="A1285" s="5" t="s">
        <v>10757</v>
      </c>
      <c r="B1285" s="5" t="s">
        <v>15396</v>
      </c>
      <c r="C1285" s="5" t="s">
        <v>27</v>
      </c>
      <c r="D1285" s="5" t="s">
        <v>80</v>
      </c>
      <c r="E1285" s="5" t="s">
        <v>29</v>
      </c>
      <c r="F1285" s="7">
        <v>15</v>
      </c>
      <c r="G1285" s="7">
        <v>20</v>
      </c>
      <c r="H1285" s="5" t="s">
        <v>493</v>
      </c>
      <c r="I1285" s="5" t="s">
        <v>108</v>
      </c>
      <c r="J1285" s="5" t="s">
        <v>76</v>
      </c>
      <c r="K1285" s="5" t="s">
        <v>15399</v>
      </c>
      <c r="L1285" s="5" t="s">
        <v>15401</v>
      </c>
      <c r="M1285" s="5" t="s">
        <v>100</v>
      </c>
      <c r="N1285" s="5" t="s">
        <v>55</v>
      </c>
      <c r="O1285" s="5" t="b">
        <f t="shared" ca="1" si="0"/>
        <v>1</v>
      </c>
      <c r="P1285" s="5" t="b">
        <f t="shared" ref="P1285:P1286" ca="1" si="129">IFERROR(__xludf.DUMMYFUNCTION("REGEXMATCH(L1285,""(?i)Java"")"),TRUE)</f>
        <v>1</v>
      </c>
      <c r="Q1285" s="5"/>
      <c r="R1285" s="5"/>
      <c r="S1285" s="5"/>
      <c r="T1285" s="5"/>
      <c r="U1285" s="5"/>
      <c r="V1285" s="5"/>
      <c r="W1285" s="5"/>
      <c r="X1285" s="5"/>
      <c r="Y1285" s="5"/>
      <c r="Z1285" s="5"/>
      <c r="AA1285" s="5"/>
      <c r="AB1285" s="5"/>
      <c r="AC1285" s="5"/>
      <c r="AD1285" s="5"/>
      <c r="AE1285" s="5"/>
    </row>
    <row r="1286" spans="1:31" ht="21" customHeight="1">
      <c r="A1286" s="5" t="s">
        <v>15423</v>
      </c>
      <c r="B1286" s="5" t="s">
        <v>15424</v>
      </c>
      <c r="C1286" s="5" t="s">
        <v>27</v>
      </c>
      <c r="D1286" s="5" t="s">
        <v>80</v>
      </c>
      <c r="E1286" s="5" t="s">
        <v>45</v>
      </c>
      <c r="F1286" s="7">
        <v>15</v>
      </c>
      <c r="G1286" s="7">
        <v>30</v>
      </c>
      <c r="H1286" s="5" t="s">
        <v>2134</v>
      </c>
      <c r="I1286" s="5" t="s">
        <v>31</v>
      </c>
      <c r="J1286" s="5" t="s">
        <v>87</v>
      </c>
      <c r="K1286" s="5" t="s">
        <v>15425</v>
      </c>
      <c r="L1286" s="5" t="s">
        <v>15426</v>
      </c>
      <c r="M1286" s="5" t="s">
        <v>53</v>
      </c>
      <c r="N1286" s="5" t="s">
        <v>55</v>
      </c>
      <c r="O1286" s="5" t="b">
        <f t="shared" ca="1" si="0"/>
        <v>1</v>
      </c>
      <c r="P1286" s="5" t="b">
        <f t="shared" ca="1" si="129"/>
        <v>1</v>
      </c>
      <c r="Q1286" s="5"/>
      <c r="R1286" s="5"/>
      <c r="S1286" s="5"/>
      <c r="T1286" s="5"/>
      <c r="U1286" s="5"/>
      <c r="V1286" s="5"/>
      <c r="W1286" s="5"/>
      <c r="X1286" s="5"/>
      <c r="Y1286" s="5"/>
      <c r="Z1286" s="5"/>
      <c r="AA1286" s="5"/>
      <c r="AB1286" s="5"/>
      <c r="AC1286" s="5"/>
      <c r="AD1286" s="5"/>
      <c r="AE1286" s="5"/>
    </row>
    <row r="1287" spans="1:31" ht="21" customHeight="1">
      <c r="A1287" s="5" t="s">
        <v>15899</v>
      </c>
      <c r="B1287" s="5" t="s">
        <v>15900</v>
      </c>
      <c r="C1287" s="5" t="s">
        <v>27</v>
      </c>
      <c r="D1287" s="5" t="s">
        <v>80</v>
      </c>
      <c r="E1287" s="5" t="s">
        <v>45</v>
      </c>
      <c r="F1287" s="7">
        <v>15</v>
      </c>
      <c r="G1287" s="7">
        <v>40</v>
      </c>
      <c r="H1287" s="5" t="s">
        <v>6225</v>
      </c>
      <c r="I1287" s="5" t="s">
        <v>66</v>
      </c>
      <c r="J1287" s="5" t="s">
        <v>2067</v>
      </c>
      <c r="K1287" s="5" t="s">
        <v>15901</v>
      </c>
      <c r="L1287" s="5" t="s">
        <v>15904</v>
      </c>
      <c r="M1287" s="5" t="s">
        <v>53</v>
      </c>
      <c r="N1287" s="5" t="s">
        <v>55</v>
      </c>
      <c r="O1287" s="5" t="b">
        <f t="shared" ca="1" si="0"/>
        <v>1</v>
      </c>
      <c r="P1287" s="5"/>
      <c r="Q1287" s="5"/>
      <c r="R1287" s="5"/>
      <c r="S1287" s="5"/>
      <c r="T1287" s="5"/>
      <c r="U1287" s="5"/>
      <c r="V1287" s="5"/>
      <c r="W1287" s="5"/>
      <c r="X1287" s="5"/>
      <c r="Y1287" s="5"/>
      <c r="Z1287" s="5"/>
      <c r="AA1287" s="5"/>
      <c r="AB1287" s="5"/>
      <c r="AC1287" s="5"/>
      <c r="AD1287" s="5"/>
      <c r="AE1287" s="5"/>
    </row>
    <row r="1288" spans="1:31" ht="21" customHeight="1">
      <c r="A1288" s="5" t="s">
        <v>7050</v>
      </c>
      <c r="B1288" s="5" t="s">
        <v>15906</v>
      </c>
      <c r="C1288" s="5" t="s">
        <v>27</v>
      </c>
      <c r="D1288" s="5" t="s">
        <v>80</v>
      </c>
      <c r="E1288" s="5" t="s">
        <v>29</v>
      </c>
      <c r="F1288" s="7">
        <v>15</v>
      </c>
      <c r="G1288" s="7">
        <v>20</v>
      </c>
      <c r="H1288" s="5" t="s">
        <v>493</v>
      </c>
      <c r="I1288" s="5" t="s">
        <v>108</v>
      </c>
      <c r="J1288" s="5" t="s">
        <v>444</v>
      </c>
      <c r="K1288" s="5" t="s">
        <v>321</v>
      </c>
      <c r="L1288" s="5" t="s">
        <v>15907</v>
      </c>
      <c r="M1288" s="5" t="s">
        <v>42</v>
      </c>
      <c r="N1288" s="5" t="s">
        <v>237</v>
      </c>
      <c r="O1288" s="5" t="b">
        <f t="shared" ca="1" si="0"/>
        <v>1</v>
      </c>
      <c r="P1288" s="5"/>
      <c r="Q1288" s="5"/>
      <c r="R1288" s="5"/>
      <c r="S1288" s="5"/>
      <c r="T1288" s="5"/>
      <c r="U1288" s="5"/>
      <c r="V1288" s="5"/>
      <c r="W1288" s="5"/>
      <c r="X1288" s="5"/>
      <c r="Y1288" s="5"/>
      <c r="Z1288" s="5"/>
      <c r="AA1288" s="5"/>
      <c r="AB1288" s="5"/>
      <c r="AC1288" s="5"/>
      <c r="AD1288" s="5"/>
      <c r="AE1288" s="5"/>
    </row>
    <row r="1289" spans="1:31" ht="21" customHeight="1">
      <c r="A1289" s="5" t="s">
        <v>15570</v>
      </c>
      <c r="B1289" s="5" t="s">
        <v>15571</v>
      </c>
      <c r="C1289" s="5" t="s">
        <v>27</v>
      </c>
      <c r="D1289" s="5" t="s">
        <v>80</v>
      </c>
      <c r="E1289" s="5" t="s">
        <v>45</v>
      </c>
      <c r="F1289" s="7">
        <v>15</v>
      </c>
      <c r="G1289" s="7">
        <v>20</v>
      </c>
      <c r="H1289" s="5" t="s">
        <v>493</v>
      </c>
      <c r="I1289" s="5" t="s">
        <v>108</v>
      </c>
      <c r="J1289" s="5" t="s">
        <v>947</v>
      </c>
      <c r="K1289" s="5" t="s">
        <v>3089</v>
      </c>
      <c r="L1289" s="5" t="s">
        <v>15573</v>
      </c>
      <c r="M1289" s="5" t="s">
        <v>53</v>
      </c>
      <c r="N1289" s="5" t="s">
        <v>55</v>
      </c>
      <c r="O1289" s="5" t="b">
        <f t="shared" ca="1" si="0"/>
        <v>1</v>
      </c>
      <c r="P1289" s="5" t="b">
        <f t="shared" ref="P1289:P1290" ca="1" si="130">IFERROR(__xludf.DUMMYFUNCTION("REGEXMATCH(L1289,""(?i)Java"")"),TRUE)</f>
        <v>1</v>
      </c>
      <c r="Q1289" s="5"/>
      <c r="R1289" s="5"/>
      <c r="S1289" s="5"/>
      <c r="T1289" s="5"/>
      <c r="U1289" s="5"/>
      <c r="V1289" s="5"/>
      <c r="W1289" s="5"/>
      <c r="X1289" s="5"/>
      <c r="Y1289" s="5"/>
      <c r="Z1289" s="5"/>
      <c r="AA1289" s="5"/>
      <c r="AB1289" s="5"/>
      <c r="AC1289" s="5"/>
      <c r="AD1289" s="5"/>
      <c r="AE1289" s="5"/>
    </row>
    <row r="1290" spans="1:31" ht="21" customHeight="1">
      <c r="A1290" s="5" t="s">
        <v>15595</v>
      </c>
      <c r="B1290" s="5" t="s">
        <v>15597</v>
      </c>
      <c r="C1290" s="5" t="s">
        <v>27</v>
      </c>
      <c r="D1290" s="5" t="s">
        <v>80</v>
      </c>
      <c r="E1290" s="5" t="s">
        <v>45</v>
      </c>
      <c r="F1290" s="7">
        <v>15</v>
      </c>
      <c r="G1290" s="7">
        <v>20</v>
      </c>
      <c r="H1290" s="5" t="s">
        <v>493</v>
      </c>
      <c r="I1290" s="5" t="s">
        <v>108</v>
      </c>
      <c r="J1290" s="5" t="s">
        <v>412</v>
      </c>
      <c r="K1290" s="9" t="s">
        <v>47</v>
      </c>
      <c r="L1290" s="5" t="s">
        <v>15599</v>
      </c>
      <c r="M1290" s="5" t="s">
        <v>37</v>
      </c>
      <c r="N1290" s="5" t="s">
        <v>89</v>
      </c>
      <c r="O1290" s="5" t="b">
        <f t="shared" ca="1" si="0"/>
        <v>1</v>
      </c>
      <c r="P1290" s="5" t="b">
        <f t="shared" ca="1" si="130"/>
        <v>1</v>
      </c>
      <c r="Q1290" s="5"/>
      <c r="R1290" s="5"/>
      <c r="S1290" s="5"/>
      <c r="T1290" s="5"/>
      <c r="U1290" s="5"/>
      <c r="V1290" s="5"/>
      <c r="W1290" s="5"/>
      <c r="X1290" s="5"/>
      <c r="Y1290" s="5"/>
      <c r="Z1290" s="5"/>
      <c r="AA1290" s="5"/>
      <c r="AB1290" s="5"/>
      <c r="AC1290" s="5"/>
      <c r="AD1290" s="5"/>
      <c r="AE1290" s="5"/>
    </row>
    <row r="1291" spans="1:31" ht="21" customHeight="1">
      <c r="A1291" s="5" t="s">
        <v>10130</v>
      </c>
      <c r="B1291" s="5" t="s">
        <v>15647</v>
      </c>
      <c r="C1291" s="5" t="s">
        <v>27</v>
      </c>
      <c r="D1291" s="5" t="s">
        <v>80</v>
      </c>
      <c r="E1291" s="5" t="s">
        <v>45</v>
      </c>
      <c r="F1291" s="7">
        <v>15</v>
      </c>
      <c r="G1291" s="7">
        <v>25</v>
      </c>
      <c r="H1291" s="5" t="s">
        <v>151</v>
      </c>
      <c r="I1291" s="5" t="s">
        <v>108</v>
      </c>
      <c r="J1291" s="5" t="s">
        <v>48</v>
      </c>
      <c r="K1291" s="5" t="s">
        <v>15649</v>
      </c>
      <c r="L1291" s="5" t="s">
        <v>15650</v>
      </c>
      <c r="M1291" s="5" t="s">
        <v>53</v>
      </c>
      <c r="N1291" s="5" t="s">
        <v>55</v>
      </c>
      <c r="O1291" s="5" t="b">
        <f t="shared" ca="1" si="0"/>
        <v>1</v>
      </c>
      <c r="P1291" s="5"/>
      <c r="Q1291" s="5"/>
      <c r="R1291" s="5"/>
      <c r="S1291" s="5"/>
      <c r="T1291" s="5"/>
      <c r="U1291" s="5"/>
      <c r="V1291" s="5"/>
      <c r="W1291" s="5"/>
      <c r="X1291" s="5"/>
      <c r="Y1291" s="5"/>
      <c r="Z1291" s="5"/>
      <c r="AA1291" s="5"/>
      <c r="AB1291" s="5"/>
      <c r="AC1291" s="5"/>
      <c r="AD1291" s="5"/>
      <c r="AE1291" s="5"/>
    </row>
    <row r="1292" spans="1:31" ht="21" customHeight="1">
      <c r="A1292" s="5" t="s">
        <v>4668</v>
      </c>
      <c r="B1292" s="5" t="s">
        <v>15663</v>
      </c>
      <c r="C1292" s="5" t="s">
        <v>27</v>
      </c>
      <c r="D1292" s="5" t="s">
        <v>80</v>
      </c>
      <c r="E1292" s="5" t="s">
        <v>29</v>
      </c>
      <c r="F1292" s="7">
        <v>15</v>
      </c>
      <c r="G1292" s="7">
        <v>20</v>
      </c>
      <c r="H1292" s="5" t="s">
        <v>493</v>
      </c>
      <c r="I1292" s="5" t="s">
        <v>108</v>
      </c>
      <c r="J1292" s="5" t="s">
        <v>537</v>
      </c>
      <c r="K1292" s="5" t="s">
        <v>15664</v>
      </c>
      <c r="L1292" s="5" t="s">
        <v>15666</v>
      </c>
      <c r="M1292" s="5" t="s">
        <v>37</v>
      </c>
      <c r="N1292" s="5" t="s">
        <v>44</v>
      </c>
      <c r="O1292" s="5" t="b">
        <f t="shared" ca="1" si="0"/>
        <v>1</v>
      </c>
      <c r="P1292" s="5" t="b">
        <f ca="1">IFERROR(__xludf.DUMMYFUNCTION("REGEXMATCH(L1292,""(?i)Java"")"),TRUE)</f>
        <v>1</v>
      </c>
      <c r="Q1292" s="5"/>
      <c r="R1292" s="5"/>
      <c r="S1292" s="5"/>
      <c r="T1292" s="5"/>
      <c r="U1292" s="5"/>
      <c r="V1292" s="5"/>
      <c r="W1292" s="5"/>
      <c r="X1292" s="5"/>
      <c r="Y1292" s="5"/>
      <c r="Z1292" s="5"/>
      <c r="AA1292" s="5"/>
      <c r="AB1292" s="5"/>
      <c r="AC1292" s="5"/>
      <c r="AD1292" s="5"/>
      <c r="AE1292" s="5"/>
    </row>
    <row r="1293" spans="1:31" ht="21" customHeight="1">
      <c r="A1293" s="5" t="s">
        <v>15908</v>
      </c>
      <c r="B1293" s="5" t="s">
        <v>15909</v>
      </c>
      <c r="C1293" s="5" t="s">
        <v>27</v>
      </c>
      <c r="D1293" s="5" t="s">
        <v>80</v>
      </c>
      <c r="E1293" s="5" t="s">
        <v>45</v>
      </c>
      <c r="F1293" s="7">
        <v>15</v>
      </c>
      <c r="G1293" s="7">
        <v>30</v>
      </c>
      <c r="H1293" s="5" t="s">
        <v>2134</v>
      </c>
      <c r="I1293" s="5" t="s">
        <v>31</v>
      </c>
      <c r="J1293" s="5" t="s">
        <v>999</v>
      </c>
      <c r="K1293" s="5" t="s">
        <v>15911</v>
      </c>
      <c r="L1293" s="5" t="s">
        <v>15912</v>
      </c>
      <c r="M1293" s="5" t="s">
        <v>53</v>
      </c>
      <c r="N1293" s="5" t="s">
        <v>38</v>
      </c>
      <c r="O1293" s="5" t="b">
        <f t="shared" ca="1" si="0"/>
        <v>1</v>
      </c>
      <c r="P1293" s="5"/>
      <c r="Q1293" s="5"/>
      <c r="R1293" s="5"/>
      <c r="S1293" s="5"/>
      <c r="T1293" s="5"/>
      <c r="U1293" s="5"/>
      <c r="V1293" s="5"/>
      <c r="W1293" s="5"/>
      <c r="X1293" s="5"/>
      <c r="Y1293" s="5"/>
      <c r="Z1293" s="5"/>
      <c r="AA1293" s="5"/>
      <c r="AB1293" s="5"/>
      <c r="AC1293" s="5"/>
      <c r="AD1293" s="5"/>
      <c r="AE1293" s="5"/>
    </row>
    <row r="1294" spans="1:31" ht="21" customHeight="1">
      <c r="A1294" s="5" t="s">
        <v>15406</v>
      </c>
      <c r="B1294" s="5" t="s">
        <v>15407</v>
      </c>
      <c r="C1294" s="5" t="s">
        <v>27</v>
      </c>
      <c r="D1294" s="5" t="s">
        <v>266</v>
      </c>
      <c r="E1294" s="5" t="s">
        <v>29</v>
      </c>
      <c r="F1294" s="7">
        <v>15</v>
      </c>
      <c r="G1294" s="7">
        <v>25</v>
      </c>
      <c r="H1294" s="5" t="s">
        <v>151</v>
      </c>
      <c r="I1294" s="5" t="s">
        <v>66</v>
      </c>
      <c r="J1294" s="5" t="s">
        <v>76</v>
      </c>
      <c r="K1294" s="5" t="s">
        <v>15411</v>
      </c>
      <c r="L1294" s="5" t="s">
        <v>15412</v>
      </c>
      <c r="M1294" s="5" t="s">
        <v>37</v>
      </c>
      <c r="N1294" s="5" t="s">
        <v>55</v>
      </c>
      <c r="O1294" s="5" t="b">
        <f t="shared" ca="1" si="0"/>
        <v>1</v>
      </c>
      <c r="P1294" s="5"/>
      <c r="Q1294" s="5"/>
      <c r="R1294" s="5"/>
      <c r="S1294" s="5"/>
      <c r="T1294" s="5"/>
      <c r="U1294" s="5"/>
      <c r="V1294" s="5"/>
      <c r="W1294" s="5"/>
      <c r="X1294" s="5"/>
      <c r="Y1294" s="5"/>
      <c r="Z1294" s="5"/>
      <c r="AA1294" s="5"/>
      <c r="AB1294" s="5"/>
      <c r="AC1294" s="5"/>
      <c r="AD1294" s="5"/>
      <c r="AE1294" s="5"/>
    </row>
    <row r="1295" spans="1:31" ht="21" customHeight="1">
      <c r="A1295" s="5" t="s">
        <v>15123</v>
      </c>
      <c r="B1295" s="5" t="s">
        <v>1086</v>
      </c>
      <c r="C1295" s="5" t="s">
        <v>27</v>
      </c>
      <c r="D1295" s="5" t="s">
        <v>266</v>
      </c>
      <c r="E1295" s="5" t="s">
        <v>45</v>
      </c>
      <c r="F1295" s="7">
        <v>15</v>
      </c>
      <c r="G1295" s="7">
        <v>24</v>
      </c>
      <c r="H1295" s="5" t="s">
        <v>2704</v>
      </c>
      <c r="I1295" s="5" t="s">
        <v>108</v>
      </c>
      <c r="J1295" s="5" t="s">
        <v>117</v>
      </c>
      <c r="K1295" s="5" t="s">
        <v>1089</v>
      </c>
      <c r="L1295" s="5" t="s">
        <v>15124</v>
      </c>
      <c r="M1295" s="5" t="s">
        <v>37</v>
      </c>
      <c r="N1295" s="5" t="s">
        <v>55</v>
      </c>
      <c r="O1295" s="5" t="b">
        <f t="shared" ca="1" si="0"/>
        <v>1</v>
      </c>
      <c r="P1295" s="5" t="b">
        <f t="shared" ref="P1295:P1298" ca="1" si="131">IFERROR(__xludf.DUMMYFUNCTION("REGEXMATCH(L1295,""(?i)Java"")"),TRUE)</f>
        <v>1</v>
      </c>
      <c r="Q1295" s="5"/>
      <c r="R1295" s="5"/>
      <c r="S1295" s="5"/>
      <c r="T1295" s="5"/>
      <c r="U1295" s="5"/>
      <c r="V1295" s="5"/>
      <c r="W1295" s="5"/>
      <c r="X1295" s="5"/>
      <c r="Y1295" s="5"/>
      <c r="Z1295" s="5"/>
      <c r="AA1295" s="5"/>
      <c r="AB1295" s="5"/>
      <c r="AC1295" s="5"/>
      <c r="AD1295" s="5"/>
      <c r="AE1295" s="5"/>
    </row>
    <row r="1296" spans="1:31" ht="21" customHeight="1">
      <c r="A1296" s="5" t="s">
        <v>784</v>
      </c>
      <c r="B1296" s="5" t="s">
        <v>2869</v>
      </c>
      <c r="C1296" s="5" t="s">
        <v>27</v>
      </c>
      <c r="D1296" s="5" t="s">
        <v>266</v>
      </c>
      <c r="E1296" s="5" t="s">
        <v>45</v>
      </c>
      <c r="F1296" s="7">
        <v>15</v>
      </c>
      <c r="G1296" s="7">
        <v>20</v>
      </c>
      <c r="H1296" s="5" t="s">
        <v>493</v>
      </c>
      <c r="I1296" s="5" t="s">
        <v>108</v>
      </c>
      <c r="J1296" s="5" t="s">
        <v>2872</v>
      </c>
      <c r="K1296" s="5" t="s">
        <v>2873</v>
      </c>
      <c r="L1296" s="5" t="s">
        <v>2876</v>
      </c>
      <c r="M1296" s="5" t="s">
        <v>100</v>
      </c>
      <c r="N1296" s="5" t="s">
        <v>38</v>
      </c>
      <c r="O1296" s="5" t="b">
        <f t="shared" ca="1" si="0"/>
        <v>1</v>
      </c>
      <c r="P1296" s="5" t="b">
        <f t="shared" ca="1" si="131"/>
        <v>1</v>
      </c>
      <c r="Q1296" s="5"/>
      <c r="R1296" s="5"/>
      <c r="S1296" s="5"/>
      <c r="T1296" s="5"/>
      <c r="U1296" s="5"/>
      <c r="V1296" s="5"/>
      <c r="W1296" s="5"/>
      <c r="X1296" s="5"/>
      <c r="Y1296" s="5"/>
      <c r="Z1296" s="5"/>
      <c r="AA1296" s="5"/>
      <c r="AB1296" s="5"/>
      <c r="AC1296" s="5"/>
      <c r="AD1296" s="5"/>
      <c r="AE1296" s="5"/>
    </row>
    <row r="1297" spans="1:31" ht="21" customHeight="1">
      <c r="A1297" s="5" t="s">
        <v>2674</v>
      </c>
      <c r="B1297" s="5" t="s">
        <v>265</v>
      </c>
      <c r="C1297" s="5" t="s">
        <v>27</v>
      </c>
      <c r="D1297" s="5" t="s">
        <v>266</v>
      </c>
      <c r="E1297" s="5" t="s">
        <v>29</v>
      </c>
      <c r="F1297" s="7">
        <v>15</v>
      </c>
      <c r="G1297" s="7">
        <v>25</v>
      </c>
      <c r="H1297" s="5" t="s">
        <v>151</v>
      </c>
      <c r="I1297" s="9" t="s">
        <v>24</v>
      </c>
      <c r="J1297" s="5" t="s">
        <v>267</v>
      </c>
      <c r="K1297" s="5" t="s">
        <v>15446</v>
      </c>
      <c r="L1297" s="5" t="s">
        <v>15447</v>
      </c>
      <c r="M1297" s="5" t="s">
        <v>100</v>
      </c>
      <c r="N1297" s="5" t="s">
        <v>271</v>
      </c>
      <c r="O1297" s="5" t="b">
        <f t="shared" ca="1" si="0"/>
        <v>1</v>
      </c>
      <c r="P1297" s="5" t="b">
        <f t="shared" ca="1" si="131"/>
        <v>1</v>
      </c>
      <c r="Q1297" s="5"/>
      <c r="R1297" s="5"/>
      <c r="S1297" s="5"/>
      <c r="T1297" s="5"/>
      <c r="U1297" s="5"/>
      <c r="V1297" s="5"/>
      <c r="W1297" s="5"/>
      <c r="X1297" s="5"/>
      <c r="Y1297" s="5"/>
      <c r="Z1297" s="5"/>
      <c r="AA1297" s="5"/>
      <c r="AB1297" s="5"/>
      <c r="AC1297" s="5"/>
      <c r="AD1297" s="5"/>
      <c r="AE1297" s="5"/>
    </row>
    <row r="1298" spans="1:31" ht="21" customHeight="1">
      <c r="A1298" s="5" t="s">
        <v>15123</v>
      </c>
      <c r="B1298" s="5" t="s">
        <v>1115</v>
      </c>
      <c r="C1298" s="5" t="s">
        <v>27</v>
      </c>
      <c r="D1298" s="5" t="s">
        <v>266</v>
      </c>
      <c r="E1298" s="5" t="s">
        <v>45</v>
      </c>
      <c r="F1298" s="7">
        <v>15</v>
      </c>
      <c r="G1298" s="7">
        <v>24</v>
      </c>
      <c r="H1298" s="5" t="s">
        <v>2704</v>
      </c>
      <c r="I1298" s="5" t="s">
        <v>31</v>
      </c>
      <c r="J1298" s="5" t="s">
        <v>117</v>
      </c>
      <c r="K1298" s="5" t="s">
        <v>15487</v>
      </c>
      <c r="L1298" s="5" t="s">
        <v>15488</v>
      </c>
      <c r="M1298" s="5" t="s">
        <v>37</v>
      </c>
      <c r="N1298" s="5" t="s">
        <v>38</v>
      </c>
      <c r="O1298" s="5" t="b">
        <f t="shared" ca="1" si="0"/>
        <v>1</v>
      </c>
      <c r="P1298" s="5" t="b">
        <f t="shared" ca="1" si="131"/>
        <v>1</v>
      </c>
      <c r="Q1298" s="5"/>
      <c r="R1298" s="5"/>
      <c r="S1298" s="5"/>
      <c r="T1298" s="5"/>
      <c r="U1298" s="5"/>
      <c r="V1298" s="5"/>
      <c r="W1298" s="5"/>
      <c r="X1298" s="5"/>
      <c r="Y1298" s="5"/>
      <c r="Z1298" s="5"/>
      <c r="AA1298" s="5"/>
      <c r="AB1298" s="5"/>
      <c r="AC1298" s="5"/>
      <c r="AD1298" s="5"/>
      <c r="AE1298" s="5"/>
    </row>
    <row r="1299" spans="1:31" ht="21" customHeight="1">
      <c r="A1299" s="5" t="s">
        <v>3523</v>
      </c>
      <c r="B1299" s="5" t="s">
        <v>12636</v>
      </c>
      <c r="C1299" s="5" t="s">
        <v>27</v>
      </c>
      <c r="D1299" s="5" t="s">
        <v>266</v>
      </c>
      <c r="E1299" s="5" t="s">
        <v>45</v>
      </c>
      <c r="F1299" s="7">
        <v>15</v>
      </c>
      <c r="G1299" s="7">
        <v>20</v>
      </c>
      <c r="H1299" s="5" t="s">
        <v>493</v>
      </c>
      <c r="I1299" s="5" t="s">
        <v>108</v>
      </c>
      <c r="J1299" s="5" t="s">
        <v>32</v>
      </c>
      <c r="K1299" s="5" t="s">
        <v>12639</v>
      </c>
      <c r="L1299" s="5" t="s">
        <v>15978</v>
      </c>
      <c r="M1299" s="5" t="s">
        <v>53</v>
      </c>
      <c r="N1299" s="5" t="s">
        <v>55</v>
      </c>
      <c r="O1299" s="5" t="b">
        <f t="shared" ca="1" si="0"/>
        <v>1</v>
      </c>
      <c r="P1299" s="5"/>
      <c r="Q1299" s="5"/>
      <c r="R1299" s="5"/>
      <c r="S1299" s="5"/>
      <c r="T1299" s="5"/>
      <c r="U1299" s="5"/>
      <c r="V1299" s="5"/>
      <c r="W1299" s="5"/>
      <c r="X1299" s="5"/>
      <c r="Y1299" s="5"/>
      <c r="Z1299" s="5"/>
      <c r="AA1299" s="5"/>
      <c r="AB1299" s="5"/>
      <c r="AC1299" s="5"/>
      <c r="AD1299" s="5"/>
      <c r="AE1299" s="5"/>
    </row>
    <row r="1300" spans="1:31" ht="21" customHeight="1">
      <c r="A1300" s="5" t="s">
        <v>367</v>
      </c>
      <c r="B1300" s="5" t="s">
        <v>368</v>
      </c>
      <c r="C1300" s="5" t="s">
        <v>27</v>
      </c>
      <c r="D1300" s="5" t="s">
        <v>266</v>
      </c>
      <c r="E1300" s="5" t="s">
        <v>29</v>
      </c>
      <c r="F1300" s="7">
        <v>15</v>
      </c>
      <c r="G1300" s="7">
        <v>25</v>
      </c>
      <c r="H1300" s="5" t="s">
        <v>151</v>
      </c>
      <c r="I1300" s="5" t="s">
        <v>66</v>
      </c>
      <c r="J1300" s="5" t="s">
        <v>370</v>
      </c>
      <c r="K1300" s="9" t="s">
        <v>47</v>
      </c>
      <c r="L1300" s="5" t="s">
        <v>374</v>
      </c>
      <c r="M1300" s="5" t="s">
        <v>37</v>
      </c>
      <c r="N1300" s="5" t="s">
        <v>55</v>
      </c>
      <c r="O1300" s="5" t="b">
        <f t="shared" ca="1" si="0"/>
        <v>1</v>
      </c>
      <c r="P1300" s="5" t="b">
        <f ca="1">IFERROR(__xludf.DUMMYFUNCTION("REGEXMATCH(L1300,""(?i)Java"")"),TRUE)</f>
        <v>1</v>
      </c>
      <c r="Q1300" s="5"/>
      <c r="R1300" s="5"/>
      <c r="S1300" s="5"/>
      <c r="T1300" s="5"/>
      <c r="U1300" s="5"/>
      <c r="V1300" s="5"/>
      <c r="W1300" s="5"/>
      <c r="X1300" s="5"/>
      <c r="Y1300" s="5"/>
      <c r="Z1300" s="5"/>
      <c r="AA1300" s="5"/>
      <c r="AB1300" s="5"/>
      <c r="AC1300" s="5"/>
      <c r="AD1300" s="5"/>
      <c r="AE1300" s="5"/>
    </row>
    <row r="1301" spans="1:31" ht="21" customHeight="1">
      <c r="A1301" s="5" t="s">
        <v>7050</v>
      </c>
      <c r="B1301" s="5" t="s">
        <v>15989</v>
      </c>
      <c r="C1301" s="5" t="s">
        <v>27</v>
      </c>
      <c r="D1301" s="5" t="s">
        <v>1084</v>
      </c>
      <c r="E1301" s="5" t="s">
        <v>45</v>
      </c>
      <c r="F1301" s="7">
        <v>15</v>
      </c>
      <c r="G1301" s="7">
        <v>25</v>
      </c>
      <c r="H1301" s="5" t="s">
        <v>151</v>
      </c>
      <c r="I1301" s="5" t="s">
        <v>66</v>
      </c>
      <c r="J1301" s="5" t="s">
        <v>817</v>
      </c>
      <c r="K1301" s="5" t="s">
        <v>15993</v>
      </c>
      <c r="L1301" s="5" t="s">
        <v>15994</v>
      </c>
      <c r="M1301" s="5" t="s">
        <v>167</v>
      </c>
      <c r="N1301" s="5" t="s">
        <v>55</v>
      </c>
      <c r="O1301" s="5" t="b">
        <f t="shared" ca="1" si="0"/>
        <v>1</v>
      </c>
      <c r="P1301" s="5"/>
      <c r="Q1301" s="5"/>
      <c r="R1301" s="5"/>
      <c r="S1301" s="5"/>
      <c r="T1301" s="5"/>
      <c r="U1301" s="5"/>
      <c r="V1301" s="5"/>
      <c r="W1301" s="5"/>
      <c r="X1301" s="5"/>
      <c r="Y1301" s="5"/>
      <c r="Z1301" s="5"/>
      <c r="AA1301" s="5"/>
      <c r="AB1301" s="5"/>
      <c r="AC1301" s="5"/>
      <c r="AD1301" s="5"/>
      <c r="AE1301" s="5"/>
    </row>
    <row r="1302" spans="1:31" ht="21" customHeight="1">
      <c r="A1302" s="5" t="s">
        <v>7050</v>
      </c>
      <c r="B1302" s="5" t="s">
        <v>15999</v>
      </c>
      <c r="C1302" s="5" t="s">
        <v>27</v>
      </c>
      <c r="D1302" s="5" t="s">
        <v>119</v>
      </c>
      <c r="E1302" s="5" t="s">
        <v>45</v>
      </c>
      <c r="F1302" s="7">
        <v>15</v>
      </c>
      <c r="G1302" s="7">
        <v>30</v>
      </c>
      <c r="H1302" s="5" t="s">
        <v>2134</v>
      </c>
      <c r="I1302" s="5" t="s">
        <v>66</v>
      </c>
      <c r="J1302" s="5" t="s">
        <v>2273</v>
      </c>
      <c r="K1302" s="9" t="s">
        <v>47</v>
      </c>
      <c r="L1302" s="5" t="s">
        <v>16002</v>
      </c>
      <c r="M1302" s="5" t="s">
        <v>648</v>
      </c>
      <c r="N1302" s="5" t="s">
        <v>237</v>
      </c>
      <c r="O1302" s="5" t="b">
        <f t="shared" ca="1" si="0"/>
        <v>1</v>
      </c>
      <c r="P1302" s="5"/>
      <c r="Q1302" s="5"/>
      <c r="R1302" s="5"/>
      <c r="S1302" s="5"/>
      <c r="T1302" s="5"/>
      <c r="U1302" s="5"/>
      <c r="V1302" s="5"/>
      <c r="W1302" s="5"/>
      <c r="X1302" s="5"/>
      <c r="Y1302" s="5"/>
      <c r="Z1302" s="5"/>
      <c r="AA1302" s="5"/>
      <c r="AB1302" s="5"/>
      <c r="AC1302" s="5"/>
      <c r="AD1302" s="5"/>
      <c r="AE1302" s="5"/>
    </row>
    <row r="1303" spans="1:31" ht="21" customHeight="1">
      <c r="A1303" s="5" t="s">
        <v>7050</v>
      </c>
      <c r="B1303" s="5" t="s">
        <v>11467</v>
      </c>
      <c r="C1303" s="5" t="s">
        <v>27</v>
      </c>
      <c r="D1303" s="5" t="s">
        <v>119</v>
      </c>
      <c r="E1303" s="5" t="s">
        <v>45</v>
      </c>
      <c r="F1303" s="7">
        <v>15</v>
      </c>
      <c r="G1303" s="7">
        <v>35</v>
      </c>
      <c r="H1303" s="5" t="s">
        <v>3454</v>
      </c>
      <c r="I1303" s="5" t="s">
        <v>66</v>
      </c>
      <c r="J1303" s="5" t="s">
        <v>7531</v>
      </c>
      <c r="K1303" s="5" t="s">
        <v>16008</v>
      </c>
      <c r="L1303" s="5" t="s">
        <v>16009</v>
      </c>
      <c r="M1303" s="5" t="s">
        <v>37</v>
      </c>
      <c r="N1303" s="5" t="s">
        <v>55</v>
      </c>
      <c r="O1303" s="5" t="b">
        <f t="shared" ca="1" si="0"/>
        <v>1</v>
      </c>
      <c r="P1303" s="5"/>
      <c r="Q1303" s="5"/>
      <c r="R1303" s="5"/>
      <c r="S1303" s="5"/>
      <c r="T1303" s="5"/>
      <c r="U1303" s="5"/>
      <c r="V1303" s="5"/>
      <c r="W1303" s="5"/>
      <c r="X1303" s="5"/>
      <c r="Y1303" s="5"/>
      <c r="Z1303" s="5"/>
      <c r="AA1303" s="5"/>
      <c r="AB1303" s="5"/>
      <c r="AC1303" s="5"/>
      <c r="AD1303" s="5"/>
      <c r="AE1303" s="5"/>
    </row>
    <row r="1304" spans="1:31" ht="21" customHeight="1">
      <c r="A1304" s="5" t="s">
        <v>9642</v>
      </c>
      <c r="B1304" s="5" t="s">
        <v>15505</v>
      </c>
      <c r="C1304" s="5" t="s">
        <v>27</v>
      </c>
      <c r="D1304" s="5" t="s">
        <v>119</v>
      </c>
      <c r="E1304" s="5" t="s">
        <v>45</v>
      </c>
      <c r="F1304" s="7">
        <v>15</v>
      </c>
      <c r="G1304" s="7">
        <v>25</v>
      </c>
      <c r="H1304" s="5" t="s">
        <v>151</v>
      </c>
      <c r="I1304" s="5" t="s">
        <v>108</v>
      </c>
      <c r="J1304" s="5" t="s">
        <v>2103</v>
      </c>
      <c r="K1304" s="5" t="s">
        <v>16016</v>
      </c>
      <c r="L1304" s="5" t="s">
        <v>16017</v>
      </c>
      <c r="M1304" s="5" t="s">
        <v>42</v>
      </c>
      <c r="N1304" s="5" t="s">
        <v>55</v>
      </c>
      <c r="O1304" s="5" t="b">
        <f t="shared" ca="1" si="0"/>
        <v>1</v>
      </c>
      <c r="P1304" s="5"/>
      <c r="Q1304" s="5"/>
      <c r="R1304" s="5"/>
      <c r="S1304" s="5"/>
      <c r="T1304" s="5"/>
      <c r="U1304" s="5"/>
      <c r="V1304" s="5"/>
      <c r="W1304" s="5"/>
      <c r="X1304" s="5"/>
      <c r="Y1304" s="5"/>
      <c r="Z1304" s="5"/>
      <c r="AA1304" s="5"/>
      <c r="AB1304" s="5"/>
      <c r="AC1304" s="5"/>
      <c r="AD1304" s="5"/>
      <c r="AE1304" s="5"/>
    </row>
    <row r="1305" spans="1:31" ht="21" customHeight="1">
      <c r="A1305" s="5" t="s">
        <v>4668</v>
      </c>
      <c r="B1305" s="5" t="s">
        <v>15478</v>
      </c>
      <c r="C1305" s="5" t="s">
        <v>27</v>
      </c>
      <c r="D1305" s="5" t="s">
        <v>119</v>
      </c>
      <c r="E1305" s="5" t="s">
        <v>29</v>
      </c>
      <c r="F1305" s="7">
        <v>15</v>
      </c>
      <c r="G1305" s="7">
        <v>30</v>
      </c>
      <c r="H1305" s="5" t="s">
        <v>2134</v>
      </c>
      <c r="I1305" s="9" t="s">
        <v>24</v>
      </c>
      <c r="J1305" s="5" t="s">
        <v>76</v>
      </c>
      <c r="K1305" s="5" t="s">
        <v>15480</v>
      </c>
      <c r="L1305" s="5" t="s">
        <v>15481</v>
      </c>
      <c r="M1305" s="5" t="s">
        <v>53</v>
      </c>
      <c r="N1305" s="5" t="s">
        <v>55</v>
      </c>
      <c r="O1305" s="5" t="b">
        <f t="shared" ca="1" si="0"/>
        <v>1</v>
      </c>
      <c r="P1305" s="5" t="b">
        <f t="shared" ref="P1305:P1306" ca="1" si="132">IFERROR(__xludf.DUMMYFUNCTION("REGEXMATCH(L1305,""(?i)Java"")"),TRUE)</f>
        <v>1</v>
      </c>
      <c r="Q1305" s="5"/>
      <c r="R1305" s="5"/>
      <c r="S1305" s="5"/>
      <c r="T1305" s="5"/>
      <c r="U1305" s="5"/>
      <c r="V1305" s="5"/>
      <c r="W1305" s="5"/>
      <c r="X1305" s="5"/>
      <c r="Y1305" s="5"/>
      <c r="Z1305" s="5"/>
      <c r="AA1305" s="5"/>
      <c r="AB1305" s="5"/>
      <c r="AC1305" s="5"/>
      <c r="AD1305" s="5"/>
      <c r="AE1305" s="5"/>
    </row>
    <row r="1306" spans="1:31" ht="21" customHeight="1">
      <c r="A1306" s="5" t="s">
        <v>396</v>
      </c>
      <c r="B1306" s="5" t="s">
        <v>15505</v>
      </c>
      <c r="C1306" s="5" t="s">
        <v>27</v>
      </c>
      <c r="D1306" s="5" t="s">
        <v>119</v>
      </c>
      <c r="E1306" s="5" t="s">
        <v>45</v>
      </c>
      <c r="F1306" s="7">
        <v>15</v>
      </c>
      <c r="G1306" s="7">
        <v>25</v>
      </c>
      <c r="H1306" s="5" t="s">
        <v>151</v>
      </c>
      <c r="I1306" s="5" t="s">
        <v>108</v>
      </c>
      <c r="J1306" s="5" t="s">
        <v>2103</v>
      </c>
      <c r="K1306" s="5" t="s">
        <v>15506</v>
      </c>
      <c r="L1306" s="5" t="s">
        <v>15507</v>
      </c>
      <c r="M1306" s="5" t="s">
        <v>42</v>
      </c>
      <c r="N1306" s="5" t="s">
        <v>55</v>
      </c>
      <c r="O1306" s="5" t="b">
        <f t="shared" ca="1" si="0"/>
        <v>1</v>
      </c>
      <c r="P1306" s="5" t="b">
        <f t="shared" ca="1" si="132"/>
        <v>1</v>
      </c>
      <c r="Q1306" s="5"/>
      <c r="R1306" s="5"/>
      <c r="S1306" s="5"/>
      <c r="T1306" s="5"/>
      <c r="U1306" s="5"/>
      <c r="V1306" s="5"/>
      <c r="W1306" s="5"/>
      <c r="X1306" s="5"/>
      <c r="Y1306" s="5"/>
      <c r="Z1306" s="5"/>
      <c r="AA1306" s="5"/>
      <c r="AB1306" s="5"/>
      <c r="AC1306" s="5"/>
      <c r="AD1306" s="5"/>
      <c r="AE1306" s="5"/>
    </row>
    <row r="1307" spans="1:31" ht="21" customHeight="1">
      <c r="A1307" s="5" t="s">
        <v>277</v>
      </c>
      <c r="B1307" s="5" t="s">
        <v>16037</v>
      </c>
      <c r="C1307" s="5" t="s">
        <v>27</v>
      </c>
      <c r="D1307" s="12" t="s">
        <v>47</v>
      </c>
      <c r="E1307" s="5" t="s">
        <v>29</v>
      </c>
      <c r="F1307" s="7">
        <v>15</v>
      </c>
      <c r="G1307" s="7">
        <v>20</v>
      </c>
      <c r="H1307" s="5" t="s">
        <v>493</v>
      </c>
      <c r="I1307" s="5" t="s">
        <v>108</v>
      </c>
      <c r="J1307" s="5" t="s">
        <v>16041</v>
      </c>
      <c r="K1307" s="5" t="s">
        <v>16042</v>
      </c>
      <c r="L1307" s="5" t="s">
        <v>16043</v>
      </c>
      <c r="M1307" s="5" t="s">
        <v>100</v>
      </c>
      <c r="N1307" s="5" t="s">
        <v>89</v>
      </c>
      <c r="O1307" s="5" t="b">
        <f t="shared" ca="1" si="0"/>
        <v>1</v>
      </c>
      <c r="P1307" s="5"/>
      <c r="Q1307" s="5"/>
      <c r="R1307" s="5"/>
      <c r="S1307" s="5"/>
      <c r="T1307" s="5"/>
      <c r="U1307" s="5"/>
      <c r="V1307" s="5"/>
      <c r="W1307" s="5"/>
      <c r="X1307" s="5"/>
      <c r="Y1307" s="5"/>
      <c r="Z1307" s="5"/>
      <c r="AA1307" s="5"/>
      <c r="AB1307" s="5"/>
      <c r="AC1307" s="5"/>
      <c r="AD1307" s="5"/>
      <c r="AE1307" s="5"/>
    </row>
    <row r="1308" spans="1:31" ht="21" customHeight="1">
      <c r="A1308" s="5" t="s">
        <v>16045</v>
      </c>
      <c r="B1308" s="5" t="s">
        <v>16046</v>
      </c>
      <c r="C1308" s="5" t="s">
        <v>27</v>
      </c>
      <c r="D1308" s="12" t="s">
        <v>47</v>
      </c>
      <c r="E1308" s="5" t="s">
        <v>45</v>
      </c>
      <c r="F1308" s="7">
        <v>15</v>
      </c>
      <c r="G1308" s="7">
        <v>30</v>
      </c>
      <c r="H1308" s="5" t="s">
        <v>2134</v>
      </c>
      <c r="I1308" s="5" t="s">
        <v>108</v>
      </c>
      <c r="J1308" s="5" t="s">
        <v>110</v>
      </c>
      <c r="K1308" s="9" t="s">
        <v>47</v>
      </c>
      <c r="L1308" s="5" t="s">
        <v>16051</v>
      </c>
      <c r="M1308" s="5" t="s">
        <v>37</v>
      </c>
      <c r="N1308" s="5" t="s">
        <v>55</v>
      </c>
      <c r="O1308" s="5" t="b">
        <f t="shared" ca="1" si="0"/>
        <v>1</v>
      </c>
      <c r="P1308" s="5"/>
      <c r="Q1308" s="5"/>
      <c r="R1308" s="5"/>
      <c r="S1308" s="5"/>
      <c r="T1308" s="5"/>
      <c r="U1308" s="5"/>
      <c r="V1308" s="5"/>
      <c r="W1308" s="5"/>
      <c r="X1308" s="5"/>
      <c r="Y1308" s="5"/>
      <c r="Z1308" s="5"/>
      <c r="AA1308" s="5"/>
      <c r="AB1308" s="5"/>
      <c r="AC1308" s="5"/>
      <c r="AD1308" s="5"/>
      <c r="AE1308" s="5"/>
    </row>
    <row r="1309" spans="1:31" ht="21" customHeight="1">
      <c r="A1309" s="5" t="s">
        <v>7050</v>
      </c>
      <c r="B1309" s="5" t="s">
        <v>13014</v>
      </c>
      <c r="C1309" s="5" t="s">
        <v>27</v>
      </c>
      <c r="D1309" s="12" t="s">
        <v>47</v>
      </c>
      <c r="E1309" s="5" t="s">
        <v>45</v>
      </c>
      <c r="F1309" s="7">
        <v>15</v>
      </c>
      <c r="G1309" s="7">
        <v>30</v>
      </c>
      <c r="H1309" s="5" t="s">
        <v>2134</v>
      </c>
      <c r="I1309" s="5" t="s">
        <v>66</v>
      </c>
      <c r="J1309" s="5" t="s">
        <v>117</v>
      </c>
      <c r="K1309" s="5" t="s">
        <v>13017</v>
      </c>
      <c r="L1309" s="5" t="s">
        <v>16056</v>
      </c>
      <c r="M1309" s="5" t="s">
        <v>37</v>
      </c>
      <c r="N1309" s="5" t="s">
        <v>55</v>
      </c>
      <c r="O1309" s="5" t="b">
        <f t="shared" ca="1" si="0"/>
        <v>1</v>
      </c>
      <c r="P1309" s="5"/>
      <c r="Q1309" s="5"/>
      <c r="R1309" s="5"/>
      <c r="S1309" s="5"/>
      <c r="T1309" s="5"/>
      <c r="U1309" s="5"/>
      <c r="V1309" s="5"/>
      <c r="W1309" s="5"/>
      <c r="X1309" s="5"/>
      <c r="Y1309" s="5"/>
      <c r="Z1309" s="5"/>
      <c r="AA1309" s="5"/>
      <c r="AB1309" s="5"/>
      <c r="AC1309" s="5"/>
      <c r="AD1309" s="5"/>
      <c r="AE1309" s="5"/>
    </row>
    <row r="1310" spans="1:31" ht="21" customHeight="1">
      <c r="A1310" s="5" t="s">
        <v>277</v>
      </c>
      <c r="B1310" s="5" t="s">
        <v>11727</v>
      </c>
      <c r="C1310" s="5" t="s">
        <v>27</v>
      </c>
      <c r="D1310" s="12" t="s">
        <v>47</v>
      </c>
      <c r="E1310" s="5" t="s">
        <v>45</v>
      </c>
      <c r="F1310" s="7">
        <v>15</v>
      </c>
      <c r="G1310" s="7">
        <v>20</v>
      </c>
      <c r="H1310" s="5" t="s">
        <v>493</v>
      </c>
      <c r="I1310" s="5" t="s">
        <v>66</v>
      </c>
      <c r="J1310" s="5" t="s">
        <v>161</v>
      </c>
      <c r="K1310" s="5" t="s">
        <v>16061</v>
      </c>
      <c r="L1310" s="5" t="s">
        <v>16063</v>
      </c>
      <c r="M1310" s="5" t="s">
        <v>167</v>
      </c>
      <c r="N1310" s="5" t="s">
        <v>55</v>
      </c>
      <c r="O1310" s="5" t="b">
        <f t="shared" ca="1" si="0"/>
        <v>1</v>
      </c>
      <c r="P1310" s="5"/>
      <c r="Q1310" s="5"/>
      <c r="R1310" s="5"/>
      <c r="S1310" s="5"/>
      <c r="T1310" s="5"/>
      <c r="U1310" s="5"/>
      <c r="V1310" s="5"/>
      <c r="W1310" s="5"/>
      <c r="X1310" s="5"/>
      <c r="Y1310" s="5"/>
      <c r="Z1310" s="5"/>
      <c r="AA1310" s="5"/>
      <c r="AB1310" s="5"/>
      <c r="AC1310" s="5"/>
      <c r="AD1310" s="5"/>
      <c r="AE1310" s="5"/>
    </row>
    <row r="1311" spans="1:31" ht="21" customHeight="1">
      <c r="A1311" s="5" t="s">
        <v>7050</v>
      </c>
      <c r="B1311" s="5" t="s">
        <v>16069</v>
      </c>
      <c r="C1311" s="5" t="s">
        <v>27</v>
      </c>
      <c r="D1311" s="12" t="s">
        <v>47</v>
      </c>
      <c r="E1311" s="5" t="s">
        <v>45</v>
      </c>
      <c r="F1311" s="7">
        <v>15</v>
      </c>
      <c r="G1311" s="7">
        <v>25</v>
      </c>
      <c r="H1311" s="5" t="s">
        <v>151</v>
      </c>
      <c r="I1311" s="5" t="s">
        <v>108</v>
      </c>
      <c r="J1311" s="5" t="s">
        <v>110</v>
      </c>
      <c r="K1311" s="5" t="s">
        <v>16072</v>
      </c>
      <c r="L1311" s="9" t="s">
        <v>47</v>
      </c>
      <c r="M1311" s="5" t="s">
        <v>37</v>
      </c>
      <c r="N1311" s="5" t="s">
        <v>55</v>
      </c>
      <c r="O1311" s="5" t="b">
        <f t="shared" ca="1" si="0"/>
        <v>1</v>
      </c>
      <c r="P1311" s="9"/>
      <c r="Q1311" s="5"/>
      <c r="R1311" s="5"/>
      <c r="S1311" s="5"/>
      <c r="T1311" s="5"/>
      <c r="U1311" s="5"/>
      <c r="V1311" s="5"/>
      <c r="W1311" s="5"/>
      <c r="X1311" s="5"/>
      <c r="Y1311" s="5"/>
      <c r="Z1311" s="5"/>
      <c r="AA1311" s="5"/>
      <c r="AB1311" s="5"/>
      <c r="AC1311" s="5"/>
      <c r="AD1311" s="5"/>
      <c r="AE1311" s="5"/>
    </row>
    <row r="1312" spans="1:31" ht="21" customHeight="1">
      <c r="A1312" s="5" t="s">
        <v>3523</v>
      </c>
      <c r="B1312" s="5" t="s">
        <v>16075</v>
      </c>
      <c r="C1312" s="5" t="s">
        <v>27</v>
      </c>
      <c r="D1312" s="12" t="s">
        <v>47</v>
      </c>
      <c r="E1312" s="5" t="s">
        <v>29</v>
      </c>
      <c r="F1312" s="7">
        <v>15</v>
      </c>
      <c r="G1312" s="7">
        <v>18</v>
      </c>
      <c r="H1312" s="5" t="s">
        <v>5228</v>
      </c>
      <c r="I1312" s="5" t="s">
        <v>108</v>
      </c>
      <c r="J1312" s="5" t="s">
        <v>48</v>
      </c>
      <c r="K1312" s="5" t="s">
        <v>16076</v>
      </c>
      <c r="L1312" s="5" t="s">
        <v>16078</v>
      </c>
      <c r="M1312" s="5" t="s">
        <v>648</v>
      </c>
      <c r="N1312" s="5" t="s">
        <v>237</v>
      </c>
      <c r="O1312" s="5" t="b">
        <f t="shared" ca="1" si="0"/>
        <v>1</v>
      </c>
      <c r="P1312" s="5"/>
      <c r="Q1312" s="5"/>
      <c r="R1312" s="5"/>
      <c r="S1312" s="5"/>
      <c r="T1312" s="5"/>
      <c r="U1312" s="5"/>
      <c r="V1312" s="5"/>
      <c r="W1312" s="5"/>
      <c r="X1312" s="5"/>
      <c r="Y1312" s="5"/>
      <c r="Z1312" s="5"/>
      <c r="AA1312" s="5"/>
      <c r="AB1312" s="5"/>
      <c r="AC1312" s="5"/>
      <c r="AD1312" s="5"/>
      <c r="AE1312" s="5"/>
    </row>
    <row r="1313" spans="1:31" ht="21" customHeight="1">
      <c r="A1313" s="5" t="s">
        <v>12667</v>
      </c>
      <c r="B1313" s="5" t="s">
        <v>14472</v>
      </c>
      <c r="C1313" s="5" t="s">
        <v>27</v>
      </c>
      <c r="D1313" s="12" t="s">
        <v>47</v>
      </c>
      <c r="E1313" s="5" t="s">
        <v>29</v>
      </c>
      <c r="F1313" s="7">
        <v>15</v>
      </c>
      <c r="G1313" s="7">
        <v>18</v>
      </c>
      <c r="H1313" s="5" t="s">
        <v>5228</v>
      </c>
      <c r="I1313" s="5" t="s">
        <v>108</v>
      </c>
      <c r="J1313" s="5" t="s">
        <v>126</v>
      </c>
      <c r="K1313" s="5" t="s">
        <v>15317</v>
      </c>
      <c r="L1313" s="5" t="s">
        <v>15318</v>
      </c>
      <c r="M1313" s="5" t="s">
        <v>53</v>
      </c>
      <c r="N1313" s="5" t="s">
        <v>38</v>
      </c>
      <c r="O1313" s="5" t="b">
        <f t="shared" ca="1" si="0"/>
        <v>1</v>
      </c>
      <c r="P1313" s="5" t="b">
        <f t="shared" ref="P1313:P1314" ca="1" si="133">IFERROR(__xludf.DUMMYFUNCTION("REGEXMATCH(L1313,""(?i)Java"")"),TRUE)</f>
        <v>1</v>
      </c>
      <c r="Q1313" s="5"/>
      <c r="R1313" s="5"/>
      <c r="S1313" s="5"/>
      <c r="T1313" s="5"/>
      <c r="U1313" s="5"/>
      <c r="V1313" s="5"/>
      <c r="W1313" s="5"/>
      <c r="X1313" s="5"/>
      <c r="Y1313" s="5"/>
      <c r="Z1313" s="5"/>
      <c r="AA1313" s="5"/>
      <c r="AB1313" s="5"/>
      <c r="AC1313" s="5"/>
      <c r="AD1313" s="5"/>
      <c r="AE1313" s="5"/>
    </row>
    <row r="1314" spans="1:31" ht="21" customHeight="1">
      <c r="A1314" s="5" t="s">
        <v>15350</v>
      </c>
      <c r="B1314" s="5" t="s">
        <v>15352</v>
      </c>
      <c r="C1314" s="5" t="s">
        <v>27</v>
      </c>
      <c r="D1314" s="12" t="s">
        <v>47</v>
      </c>
      <c r="E1314" s="5" t="s">
        <v>45</v>
      </c>
      <c r="F1314" s="7">
        <v>15</v>
      </c>
      <c r="G1314" s="7">
        <v>30</v>
      </c>
      <c r="H1314" s="5" t="s">
        <v>2134</v>
      </c>
      <c r="I1314" s="5" t="s">
        <v>66</v>
      </c>
      <c r="J1314" s="5" t="s">
        <v>76</v>
      </c>
      <c r="K1314" s="5" t="s">
        <v>15354</v>
      </c>
      <c r="L1314" s="5" t="s">
        <v>15355</v>
      </c>
      <c r="M1314" s="5" t="s">
        <v>167</v>
      </c>
      <c r="N1314" s="5" t="s">
        <v>55</v>
      </c>
      <c r="O1314" s="5" t="b">
        <f t="shared" ca="1" si="0"/>
        <v>1</v>
      </c>
      <c r="P1314" s="5" t="b">
        <f t="shared" ca="1" si="133"/>
        <v>1</v>
      </c>
      <c r="Q1314" s="5"/>
      <c r="R1314" s="5"/>
      <c r="S1314" s="5"/>
      <c r="T1314" s="5"/>
      <c r="U1314" s="5"/>
      <c r="V1314" s="5"/>
      <c r="W1314" s="5"/>
      <c r="X1314" s="5"/>
      <c r="Y1314" s="5"/>
      <c r="Z1314" s="5"/>
      <c r="AA1314" s="5"/>
      <c r="AB1314" s="5"/>
      <c r="AC1314" s="5"/>
      <c r="AD1314" s="5"/>
      <c r="AE1314" s="5"/>
    </row>
    <row r="1315" spans="1:31" ht="21" customHeight="1">
      <c r="A1315" s="5" t="s">
        <v>277</v>
      </c>
      <c r="B1315" s="5" t="s">
        <v>12094</v>
      </c>
      <c r="C1315" s="5" t="s">
        <v>27</v>
      </c>
      <c r="D1315" s="12" t="s">
        <v>47</v>
      </c>
      <c r="E1315" s="5" t="s">
        <v>45</v>
      </c>
      <c r="F1315" s="7">
        <v>15</v>
      </c>
      <c r="G1315" s="7">
        <v>18</v>
      </c>
      <c r="H1315" s="5" t="s">
        <v>5228</v>
      </c>
      <c r="I1315" s="5" t="s">
        <v>108</v>
      </c>
      <c r="J1315" s="5" t="s">
        <v>110</v>
      </c>
      <c r="K1315" s="5" t="s">
        <v>16093</v>
      </c>
      <c r="L1315" s="5" t="s">
        <v>16094</v>
      </c>
      <c r="M1315" s="5" t="s">
        <v>53</v>
      </c>
      <c r="N1315" s="5" t="s">
        <v>405</v>
      </c>
      <c r="O1315" s="5" t="b">
        <f t="shared" ca="1" si="0"/>
        <v>1</v>
      </c>
      <c r="P1315" s="5"/>
      <c r="Q1315" s="5"/>
      <c r="R1315" s="5"/>
      <c r="S1315" s="5"/>
      <c r="T1315" s="5"/>
      <c r="U1315" s="5"/>
      <c r="V1315" s="5"/>
      <c r="W1315" s="5"/>
      <c r="X1315" s="5"/>
      <c r="Y1315" s="5"/>
      <c r="Z1315" s="5"/>
      <c r="AA1315" s="5"/>
      <c r="AB1315" s="5"/>
      <c r="AC1315" s="5"/>
      <c r="AD1315" s="5"/>
      <c r="AE1315" s="5"/>
    </row>
    <row r="1316" spans="1:31" ht="21" customHeight="1">
      <c r="A1316" s="5" t="s">
        <v>7050</v>
      </c>
      <c r="B1316" s="5" t="s">
        <v>16098</v>
      </c>
      <c r="C1316" s="5" t="s">
        <v>27</v>
      </c>
      <c r="D1316" s="12" t="s">
        <v>47</v>
      </c>
      <c r="E1316" s="5" t="s">
        <v>45</v>
      </c>
      <c r="F1316" s="7">
        <v>15</v>
      </c>
      <c r="G1316" s="7">
        <v>25</v>
      </c>
      <c r="H1316" s="5" t="s">
        <v>151</v>
      </c>
      <c r="I1316" s="9" t="s">
        <v>24</v>
      </c>
      <c r="J1316" s="5" t="s">
        <v>1283</v>
      </c>
      <c r="K1316" s="9" t="s">
        <v>47</v>
      </c>
      <c r="L1316" s="5" t="s">
        <v>16102</v>
      </c>
      <c r="M1316" s="5" t="s">
        <v>37</v>
      </c>
      <c r="N1316" s="5" t="s">
        <v>55</v>
      </c>
      <c r="O1316" s="5" t="b">
        <f t="shared" ca="1" si="0"/>
        <v>1</v>
      </c>
      <c r="P1316" s="5"/>
      <c r="Q1316" s="5"/>
      <c r="R1316" s="5"/>
      <c r="S1316" s="5"/>
      <c r="T1316" s="5"/>
      <c r="U1316" s="5"/>
      <c r="V1316" s="5"/>
      <c r="W1316" s="5"/>
      <c r="X1316" s="5"/>
      <c r="Y1316" s="5"/>
      <c r="Z1316" s="5"/>
      <c r="AA1316" s="5"/>
      <c r="AB1316" s="5"/>
      <c r="AC1316" s="5"/>
      <c r="AD1316" s="5"/>
      <c r="AE1316" s="5"/>
    </row>
    <row r="1317" spans="1:31" ht="21" customHeight="1">
      <c r="A1317" s="5" t="s">
        <v>16106</v>
      </c>
      <c r="B1317" s="5" t="s">
        <v>3178</v>
      </c>
      <c r="C1317" s="5" t="s">
        <v>27</v>
      </c>
      <c r="D1317" s="12" t="s">
        <v>47</v>
      </c>
      <c r="E1317" s="5" t="s">
        <v>29</v>
      </c>
      <c r="F1317" s="7">
        <v>15</v>
      </c>
      <c r="G1317" s="7">
        <v>25</v>
      </c>
      <c r="H1317" s="5" t="s">
        <v>151</v>
      </c>
      <c r="I1317" s="5" t="s">
        <v>108</v>
      </c>
      <c r="J1317" s="5" t="s">
        <v>48</v>
      </c>
      <c r="K1317" s="5" t="s">
        <v>3180</v>
      </c>
      <c r="L1317" s="5" t="s">
        <v>16107</v>
      </c>
      <c r="M1317" s="5" t="s">
        <v>100</v>
      </c>
      <c r="N1317" s="5" t="s">
        <v>55</v>
      </c>
      <c r="O1317" s="5" t="b">
        <f t="shared" ca="1" si="0"/>
        <v>1</v>
      </c>
      <c r="P1317" s="5"/>
      <c r="Q1317" s="5"/>
      <c r="R1317" s="5"/>
      <c r="S1317" s="5"/>
      <c r="T1317" s="5"/>
      <c r="U1317" s="5"/>
      <c r="V1317" s="5"/>
      <c r="W1317" s="5"/>
      <c r="X1317" s="5"/>
      <c r="Y1317" s="5"/>
      <c r="Z1317" s="5"/>
      <c r="AA1317" s="5"/>
      <c r="AB1317" s="5"/>
      <c r="AC1317" s="5"/>
      <c r="AD1317" s="5"/>
      <c r="AE1317" s="5"/>
    </row>
    <row r="1318" spans="1:31" ht="21" customHeight="1">
      <c r="A1318" s="5" t="s">
        <v>16113</v>
      </c>
      <c r="B1318" s="5" t="s">
        <v>16114</v>
      </c>
      <c r="C1318" s="5" t="s">
        <v>27</v>
      </c>
      <c r="D1318" s="12" t="s">
        <v>47</v>
      </c>
      <c r="E1318" s="5" t="s">
        <v>45</v>
      </c>
      <c r="F1318" s="7">
        <v>15</v>
      </c>
      <c r="G1318" s="7">
        <v>30</v>
      </c>
      <c r="H1318" s="5" t="s">
        <v>2134</v>
      </c>
      <c r="I1318" s="5" t="s">
        <v>108</v>
      </c>
      <c r="J1318" s="5" t="s">
        <v>4577</v>
      </c>
      <c r="K1318" s="5" t="s">
        <v>16116</v>
      </c>
      <c r="L1318" s="5" t="s">
        <v>16117</v>
      </c>
      <c r="M1318" s="5" t="s">
        <v>37</v>
      </c>
      <c r="N1318" s="5" t="s">
        <v>55</v>
      </c>
      <c r="O1318" s="5" t="b">
        <f t="shared" ca="1" si="0"/>
        <v>1</v>
      </c>
      <c r="P1318" s="5"/>
      <c r="Q1318" s="5"/>
      <c r="R1318" s="5"/>
      <c r="S1318" s="5"/>
      <c r="T1318" s="5"/>
      <c r="U1318" s="5"/>
      <c r="V1318" s="5"/>
      <c r="W1318" s="5"/>
      <c r="X1318" s="5"/>
      <c r="Y1318" s="5"/>
      <c r="Z1318" s="5"/>
      <c r="AA1318" s="5"/>
      <c r="AB1318" s="5"/>
      <c r="AC1318" s="5"/>
      <c r="AD1318" s="5"/>
      <c r="AE1318" s="5"/>
    </row>
    <row r="1319" spans="1:31" ht="21" customHeight="1">
      <c r="A1319" s="5" t="s">
        <v>15384</v>
      </c>
      <c r="B1319" s="5" t="s">
        <v>2923</v>
      </c>
      <c r="C1319" s="5" t="s">
        <v>27</v>
      </c>
      <c r="D1319" s="12" t="s">
        <v>47</v>
      </c>
      <c r="E1319" s="5" t="s">
        <v>45</v>
      </c>
      <c r="F1319" s="7">
        <v>15</v>
      </c>
      <c r="G1319" s="7">
        <v>25</v>
      </c>
      <c r="H1319" s="5" t="s">
        <v>151</v>
      </c>
      <c r="I1319" s="5" t="s">
        <v>108</v>
      </c>
      <c r="J1319" s="5" t="s">
        <v>2924</v>
      </c>
      <c r="K1319" s="5" t="s">
        <v>2925</v>
      </c>
      <c r="L1319" s="5" t="s">
        <v>15387</v>
      </c>
      <c r="M1319" s="5" t="s">
        <v>37</v>
      </c>
      <c r="N1319" s="5" t="s">
        <v>405</v>
      </c>
      <c r="O1319" s="5" t="b">
        <f t="shared" ca="1" si="0"/>
        <v>1</v>
      </c>
      <c r="P1319" s="5" t="b">
        <f ca="1">IFERROR(__xludf.DUMMYFUNCTION("REGEXMATCH(L1319,""(?i)Java"")"),TRUE)</f>
        <v>1</v>
      </c>
      <c r="Q1319" s="5"/>
      <c r="R1319" s="5"/>
      <c r="S1319" s="5"/>
      <c r="T1319" s="5"/>
      <c r="U1319" s="5"/>
      <c r="V1319" s="5"/>
      <c r="W1319" s="5"/>
      <c r="X1319" s="5"/>
      <c r="Y1319" s="5"/>
      <c r="Z1319" s="5"/>
      <c r="AA1319" s="5"/>
      <c r="AB1319" s="5"/>
      <c r="AC1319" s="5"/>
      <c r="AD1319" s="5"/>
      <c r="AE1319" s="5"/>
    </row>
    <row r="1320" spans="1:31" ht="21" customHeight="1">
      <c r="A1320" s="5" t="s">
        <v>16127</v>
      </c>
      <c r="B1320" s="5" t="s">
        <v>12248</v>
      </c>
      <c r="C1320" s="5" t="s">
        <v>27</v>
      </c>
      <c r="D1320" s="12" t="s">
        <v>47</v>
      </c>
      <c r="E1320" s="5" t="s">
        <v>45</v>
      </c>
      <c r="F1320" s="7">
        <v>15</v>
      </c>
      <c r="G1320" s="7">
        <v>20</v>
      </c>
      <c r="H1320" s="5" t="s">
        <v>493</v>
      </c>
      <c r="I1320" s="5" t="s">
        <v>108</v>
      </c>
      <c r="J1320" s="5" t="s">
        <v>57</v>
      </c>
      <c r="K1320" s="5" t="s">
        <v>12251</v>
      </c>
      <c r="L1320" s="5" t="s">
        <v>16132</v>
      </c>
      <c r="M1320" s="5" t="s">
        <v>100</v>
      </c>
      <c r="N1320" s="5" t="s">
        <v>38</v>
      </c>
      <c r="O1320" s="5" t="b">
        <f t="shared" ca="1" si="0"/>
        <v>1</v>
      </c>
      <c r="P1320" s="5"/>
      <c r="Q1320" s="5"/>
      <c r="R1320" s="5"/>
      <c r="S1320" s="5"/>
      <c r="T1320" s="5"/>
      <c r="U1320" s="5"/>
      <c r="V1320" s="5"/>
      <c r="W1320" s="5"/>
      <c r="X1320" s="5"/>
      <c r="Y1320" s="5"/>
      <c r="Z1320" s="5"/>
      <c r="AA1320" s="5"/>
      <c r="AB1320" s="5"/>
      <c r="AC1320" s="5"/>
      <c r="AD1320" s="5"/>
      <c r="AE1320" s="5"/>
    </row>
    <row r="1321" spans="1:31" ht="21" customHeight="1">
      <c r="A1321" s="5" t="s">
        <v>10562</v>
      </c>
      <c r="B1321" s="5" t="s">
        <v>16135</v>
      </c>
      <c r="C1321" s="5" t="s">
        <v>27</v>
      </c>
      <c r="D1321" s="12" t="s">
        <v>47</v>
      </c>
      <c r="E1321" s="5" t="s">
        <v>45</v>
      </c>
      <c r="F1321" s="7">
        <v>15</v>
      </c>
      <c r="G1321" s="7">
        <v>20</v>
      </c>
      <c r="H1321" s="5" t="s">
        <v>493</v>
      </c>
      <c r="I1321" s="5" t="s">
        <v>66</v>
      </c>
      <c r="J1321" s="5" t="s">
        <v>57</v>
      </c>
      <c r="K1321" s="5" t="s">
        <v>16137</v>
      </c>
      <c r="L1321" s="5" t="s">
        <v>16139</v>
      </c>
      <c r="M1321" s="5" t="s">
        <v>167</v>
      </c>
      <c r="N1321" s="5" t="s">
        <v>405</v>
      </c>
      <c r="O1321" s="5" t="b">
        <f t="shared" ca="1" si="0"/>
        <v>1</v>
      </c>
      <c r="P1321" s="5"/>
      <c r="Q1321" s="5"/>
      <c r="R1321" s="5"/>
      <c r="S1321" s="5"/>
      <c r="T1321" s="5"/>
      <c r="U1321" s="5"/>
      <c r="V1321" s="5"/>
      <c r="W1321" s="5"/>
      <c r="X1321" s="5"/>
      <c r="Y1321" s="5"/>
      <c r="Z1321" s="5"/>
      <c r="AA1321" s="5"/>
      <c r="AB1321" s="5"/>
      <c r="AC1321" s="5"/>
      <c r="AD1321" s="5"/>
      <c r="AE1321" s="5"/>
    </row>
    <row r="1322" spans="1:31" ht="21" customHeight="1">
      <c r="A1322" s="5" t="s">
        <v>4631</v>
      </c>
      <c r="B1322" s="5" t="s">
        <v>16143</v>
      </c>
      <c r="C1322" s="5" t="s">
        <v>27</v>
      </c>
      <c r="D1322" s="12" t="s">
        <v>47</v>
      </c>
      <c r="E1322" s="5" t="s">
        <v>45</v>
      </c>
      <c r="F1322" s="7">
        <v>15</v>
      </c>
      <c r="G1322" s="7">
        <v>20</v>
      </c>
      <c r="H1322" s="5" t="s">
        <v>493</v>
      </c>
      <c r="I1322" s="5" t="s">
        <v>66</v>
      </c>
      <c r="J1322" s="5" t="s">
        <v>4577</v>
      </c>
      <c r="K1322" s="5" t="s">
        <v>16145</v>
      </c>
      <c r="L1322" s="5" t="s">
        <v>16146</v>
      </c>
      <c r="M1322" s="5" t="s">
        <v>37</v>
      </c>
      <c r="N1322" s="5" t="s">
        <v>55</v>
      </c>
      <c r="O1322" s="5" t="b">
        <f t="shared" ca="1" si="0"/>
        <v>1</v>
      </c>
      <c r="P1322" s="5"/>
      <c r="Q1322" s="5"/>
      <c r="R1322" s="5"/>
      <c r="S1322" s="5"/>
      <c r="T1322" s="5"/>
      <c r="U1322" s="5"/>
      <c r="V1322" s="5"/>
      <c r="W1322" s="5"/>
      <c r="X1322" s="5"/>
      <c r="Y1322" s="5"/>
      <c r="Z1322" s="5"/>
      <c r="AA1322" s="5"/>
      <c r="AB1322" s="5"/>
      <c r="AC1322" s="5"/>
      <c r="AD1322" s="5"/>
      <c r="AE1322" s="5"/>
    </row>
    <row r="1323" spans="1:31" ht="21" customHeight="1">
      <c r="A1323" s="5" t="s">
        <v>7050</v>
      </c>
      <c r="B1323" s="5" t="s">
        <v>16152</v>
      </c>
      <c r="C1323" s="5" t="s">
        <v>27</v>
      </c>
      <c r="D1323" s="12" t="s">
        <v>47</v>
      </c>
      <c r="E1323" s="5" t="s">
        <v>45</v>
      </c>
      <c r="F1323" s="7">
        <v>15</v>
      </c>
      <c r="G1323" s="7">
        <v>20</v>
      </c>
      <c r="H1323" s="5" t="s">
        <v>493</v>
      </c>
      <c r="I1323" s="5" t="s">
        <v>108</v>
      </c>
      <c r="J1323" s="5" t="s">
        <v>68</v>
      </c>
      <c r="K1323" s="5" t="s">
        <v>16153</v>
      </c>
      <c r="L1323" s="5" t="s">
        <v>16154</v>
      </c>
      <c r="M1323" s="5" t="s">
        <v>100</v>
      </c>
      <c r="N1323" s="5" t="s">
        <v>55</v>
      </c>
      <c r="O1323" s="5" t="b">
        <f t="shared" ca="1" si="0"/>
        <v>1</v>
      </c>
      <c r="P1323" s="5"/>
      <c r="Q1323" s="5"/>
      <c r="R1323" s="5"/>
      <c r="S1323" s="5"/>
      <c r="T1323" s="5"/>
      <c r="U1323" s="5"/>
      <c r="V1323" s="5"/>
      <c r="W1323" s="5"/>
      <c r="X1323" s="5"/>
      <c r="Y1323" s="5"/>
      <c r="Z1323" s="5"/>
      <c r="AA1323" s="5"/>
      <c r="AB1323" s="5"/>
      <c r="AC1323" s="5"/>
      <c r="AD1323" s="5"/>
      <c r="AE1323" s="5"/>
    </row>
    <row r="1324" spans="1:31" ht="21" customHeight="1">
      <c r="A1324" s="5" t="s">
        <v>16159</v>
      </c>
      <c r="B1324" s="5" t="s">
        <v>15788</v>
      </c>
      <c r="C1324" s="5" t="s">
        <v>27</v>
      </c>
      <c r="D1324" s="12" t="s">
        <v>47</v>
      </c>
      <c r="E1324" s="5" t="s">
        <v>45</v>
      </c>
      <c r="F1324" s="7">
        <v>15</v>
      </c>
      <c r="G1324" s="7">
        <v>20</v>
      </c>
      <c r="H1324" s="5" t="s">
        <v>493</v>
      </c>
      <c r="I1324" s="5" t="s">
        <v>108</v>
      </c>
      <c r="J1324" s="5" t="s">
        <v>15789</v>
      </c>
      <c r="K1324" s="9" t="s">
        <v>47</v>
      </c>
      <c r="L1324" s="5" t="s">
        <v>16160</v>
      </c>
      <c r="M1324" s="5" t="s">
        <v>167</v>
      </c>
      <c r="N1324" s="5" t="s">
        <v>55</v>
      </c>
      <c r="O1324" s="5" t="b">
        <f t="shared" ca="1" si="0"/>
        <v>1</v>
      </c>
      <c r="P1324" s="5"/>
      <c r="Q1324" s="5"/>
      <c r="R1324" s="5"/>
      <c r="S1324" s="5"/>
      <c r="T1324" s="5"/>
      <c r="U1324" s="5"/>
      <c r="V1324" s="5"/>
      <c r="W1324" s="5"/>
      <c r="X1324" s="5"/>
      <c r="Y1324" s="5"/>
      <c r="Z1324" s="5"/>
      <c r="AA1324" s="5"/>
      <c r="AB1324" s="5"/>
      <c r="AC1324" s="5"/>
      <c r="AD1324" s="5"/>
      <c r="AE1324" s="5"/>
    </row>
    <row r="1325" spans="1:31" ht="21" customHeight="1">
      <c r="A1325" s="5" t="s">
        <v>7050</v>
      </c>
      <c r="B1325" s="5" t="s">
        <v>16166</v>
      </c>
      <c r="C1325" s="5" t="s">
        <v>27</v>
      </c>
      <c r="D1325" s="12" t="s">
        <v>47</v>
      </c>
      <c r="E1325" s="5" t="s">
        <v>45</v>
      </c>
      <c r="F1325" s="7">
        <v>15</v>
      </c>
      <c r="G1325" s="7">
        <v>20</v>
      </c>
      <c r="H1325" s="5" t="s">
        <v>493</v>
      </c>
      <c r="I1325" s="5" t="s">
        <v>66</v>
      </c>
      <c r="J1325" s="5" t="s">
        <v>110</v>
      </c>
      <c r="K1325" s="5" t="s">
        <v>415</v>
      </c>
      <c r="L1325" s="5" t="s">
        <v>16171</v>
      </c>
      <c r="M1325" s="5" t="s">
        <v>53</v>
      </c>
      <c r="N1325" s="5" t="s">
        <v>55</v>
      </c>
      <c r="O1325" s="5" t="b">
        <f t="shared" ca="1" si="0"/>
        <v>1</v>
      </c>
      <c r="P1325" s="5"/>
      <c r="Q1325" s="5"/>
      <c r="R1325" s="5"/>
      <c r="S1325" s="5"/>
      <c r="T1325" s="5"/>
      <c r="U1325" s="5"/>
      <c r="V1325" s="5"/>
      <c r="W1325" s="5"/>
      <c r="X1325" s="5"/>
      <c r="Y1325" s="5"/>
      <c r="Z1325" s="5"/>
      <c r="AA1325" s="5"/>
      <c r="AB1325" s="5"/>
      <c r="AC1325" s="5"/>
      <c r="AD1325" s="5"/>
      <c r="AE1325" s="5"/>
    </row>
    <row r="1326" spans="1:31" ht="21" customHeight="1">
      <c r="A1326" s="5" t="s">
        <v>2601</v>
      </c>
      <c r="B1326" s="5" t="s">
        <v>3178</v>
      </c>
      <c r="C1326" s="5" t="s">
        <v>27</v>
      </c>
      <c r="D1326" s="12" t="s">
        <v>47</v>
      </c>
      <c r="E1326" s="5" t="s">
        <v>29</v>
      </c>
      <c r="F1326" s="7">
        <v>15</v>
      </c>
      <c r="G1326" s="7">
        <v>25</v>
      </c>
      <c r="H1326" s="5" t="s">
        <v>151</v>
      </c>
      <c r="I1326" s="5" t="s">
        <v>66</v>
      </c>
      <c r="J1326" s="5" t="s">
        <v>48</v>
      </c>
      <c r="K1326" s="5" t="s">
        <v>3180</v>
      </c>
      <c r="L1326" s="5" t="s">
        <v>3181</v>
      </c>
      <c r="M1326" s="5" t="s">
        <v>100</v>
      </c>
      <c r="N1326" s="5" t="s">
        <v>55</v>
      </c>
      <c r="O1326" s="5" t="b">
        <f t="shared" ca="1" si="0"/>
        <v>1</v>
      </c>
      <c r="P1326" s="5" t="b">
        <f t="shared" ref="P1326:P1327" ca="1" si="134">IFERROR(__xludf.DUMMYFUNCTION("REGEXMATCH(L1326,""(?i)Java"")"),TRUE)</f>
        <v>1</v>
      </c>
      <c r="Q1326" s="5"/>
      <c r="R1326" s="5"/>
      <c r="S1326" s="5"/>
      <c r="T1326" s="5"/>
      <c r="U1326" s="5"/>
      <c r="V1326" s="5"/>
      <c r="W1326" s="5"/>
      <c r="X1326" s="5"/>
      <c r="Y1326" s="5"/>
      <c r="Z1326" s="5"/>
      <c r="AA1326" s="5"/>
      <c r="AB1326" s="5"/>
      <c r="AC1326" s="5"/>
      <c r="AD1326" s="5"/>
      <c r="AE1326" s="5"/>
    </row>
    <row r="1327" spans="1:31" ht="21" customHeight="1">
      <c r="A1327" s="5" t="s">
        <v>16183</v>
      </c>
      <c r="B1327" s="5" t="s">
        <v>12471</v>
      </c>
      <c r="C1327" s="5" t="s">
        <v>27</v>
      </c>
      <c r="D1327" s="12" t="s">
        <v>47</v>
      </c>
      <c r="E1327" s="5" t="s">
        <v>45</v>
      </c>
      <c r="F1327" s="7">
        <v>15</v>
      </c>
      <c r="G1327" s="7">
        <v>22</v>
      </c>
      <c r="H1327" s="5" t="s">
        <v>5164</v>
      </c>
      <c r="I1327" s="5" t="s">
        <v>66</v>
      </c>
      <c r="J1327" s="5" t="s">
        <v>7903</v>
      </c>
      <c r="K1327" s="5" t="s">
        <v>16184</v>
      </c>
      <c r="L1327" s="5" t="s">
        <v>16185</v>
      </c>
      <c r="M1327" s="5" t="s">
        <v>37</v>
      </c>
      <c r="N1327" s="5" t="s">
        <v>405</v>
      </c>
      <c r="O1327" s="5" t="b">
        <f t="shared" ca="1" si="0"/>
        <v>1</v>
      </c>
      <c r="P1327" s="5" t="b">
        <f t="shared" ca="1" si="134"/>
        <v>1</v>
      </c>
      <c r="Q1327" s="5"/>
      <c r="R1327" s="5"/>
      <c r="S1327" s="5"/>
      <c r="T1327" s="5"/>
      <c r="U1327" s="5"/>
      <c r="V1327" s="5"/>
      <c r="W1327" s="5"/>
      <c r="X1327" s="5"/>
      <c r="Y1327" s="5"/>
      <c r="Z1327" s="5"/>
      <c r="AA1327" s="5"/>
      <c r="AB1327" s="5"/>
      <c r="AC1327" s="5"/>
      <c r="AD1327" s="5"/>
      <c r="AE1327" s="5"/>
    </row>
    <row r="1328" spans="1:31" ht="21" customHeight="1">
      <c r="A1328" s="5" t="s">
        <v>16189</v>
      </c>
      <c r="B1328" s="5" t="s">
        <v>3999</v>
      </c>
      <c r="C1328" s="5" t="s">
        <v>27</v>
      </c>
      <c r="D1328" s="12" t="s">
        <v>47</v>
      </c>
      <c r="E1328" s="5" t="s">
        <v>45</v>
      </c>
      <c r="F1328" s="7">
        <v>15</v>
      </c>
      <c r="G1328" s="7">
        <v>20</v>
      </c>
      <c r="H1328" s="5" t="s">
        <v>493</v>
      </c>
      <c r="I1328" s="5" t="s">
        <v>108</v>
      </c>
      <c r="J1328" s="5" t="s">
        <v>999</v>
      </c>
      <c r="K1328" s="5" t="s">
        <v>16190</v>
      </c>
      <c r="L1328" s="5" t="s">
        <v>16191</v>
      </c>
      <c r="M1328" s="5" t="s">
        <v>167</v>
      </c>
      <c r="N1328" s="5" t="s">
        <v>55</v>
      </c>
      <c r="O1328" s="5" t="b">
        <f t="shared" ca="1" si="0"/>
        <v>1</v>
      </c>
      <c r="P1328" s="5"/>
      <c r="Q1328" s="5"/>
      <c r="R1328" s="5"/>
      <c r="S1328" s="5"/>
      <c r="T1328" s="5"/>
      <c r="U1328" s="5"/>
      <c r="V1328" s="5"/>
      <c r="W1328" s="5"/>
      <c r="X1328" s="5"/>
      <c r="Y1328" s="5"/>
      <c r="Z1328" s="5"/>
      <c r="AA1328" s="5"/>
      <c r="AB1328" s="5"/>
      <c r="AC1328" s="5"/>
      <c r="AD1328" s="5"/>
      <c r="AE1328" s="5"/>
    </row>
    <row r="1329" spans="1:31" ht="21" customHeight="1">
      <c r="A1329" s="5" t="s">
        <v>2893</v>
      </c>
      <c r="B1329" s="5" t="s">
        <v>14934</v>
      </c>
      <c r="C1329" s="5" t="s">
        <v>20</v>
      </c>
      <c r="D1329" s="5" t="s">
        <v>296</v>
      </c>
      <c r="E1329" s="5" t="s">
        <v>45</v>
      </c>
      <c r="F1329" s="7">
        <v>15</v>
      </c>
      <c r="G1329" s="7">
        <v>25</v>
      </c>
      <c r="H1329" s="5" t="s">
        <v>151</v>
      </c>
      <c r="I1329" s="5" t="s">
        <v>66</v>
      </c>
      <c r="J1329" s="5" t="s">
        <v>942</v>
      </c>
      <c r="K1329" s="5" t="s">
        <v>14935</v>
      </c>
      <c r="L1329" s="5" t="s">
        <v>14936</v>
      </c>
      <c r="M1329" s="5" t="s">
        <v>167</v>
      </c>
      <c r="N1329" s="5" t="s">
        <v>38</v>
      </c>
      <c r="O1329" s="5" t="b">
        <f t="shared" ca="1" si="0"/>
        <v>1</v>
      </c>
      <c r="P1329" s="5"/>
      <c r="Q1329" s="5"/>
      <c r="R1329" s="5"/>
      <c r="S1329" s="5"/>
      <c r="T1329" s="5"/>
      <c r="U1329" s="5"/>
      <c r="V1329" s="5"/>
      <c r="W1329" s="5"/>
      <c r="X1329" s="5"/>
      <c r="Y1329" s="5"/>
      <c r="Z1329" s="5"/>
      <c r="AA1329" s="5"/>
      <c r="AB1329" s="5"/>
      <c r="AC1329" s="5"/>
      <c r="AD1329" s="5"/>
      <c r="AE1329" s="5"/>
    </row>
    <row r="1330" spans="1:31" ht="21" customHeight="1">
      <c r="A1330" s="5" t="s">
        <v>16198</v>
      </c>
      <c r="B1330" s="5" t="s">
        <v>3071</v>
      </c>
      <c r="C1330" s="5" t="s">
        <v>20</v>
      </c>
      <c r="D1330" s="5" t="s">
        <v>296</v>
      </c>
      <c r="E1330" s="5" t="s">
        <v>45</v>
      </c>
      <c r="F1330" s="7">
        <v>15</v>
      </c>
      <c r="G1330" s="7">
        <v>25</v>
      </c>
      <c r="H1330" s="5" t="s">
        <v>151</v>
      </c>
      <c r="I1330" s="5" t="s">
        <v>108</v>
      </c>
      <c r="J1330" s="5" t="s">
        <v>57</v>
      </c>
      <c r="K1330" s="5" t="s">
        <v>3076</v>
      </c>
      <c r="L1330" s="5" t="s">
        <v>16199</v>
      </c>
      <c r="M1330" s="5" t="s">
        <v>37</v>
      </c>
      <c r="N1330" s="5" t="s">
        <v>237</v>
      </c>
      <c r="O1330" s="5" t="b">
        <f t="shared" ca="1" si="0"/>
        <v>1</v>
      </c>
      <c r="P1330" s="5"/>
      <c r="Q1330" s="5"/>
      <c r="R1330" s="5"/>
      <c r="S1330" s="5"/>
      <c r="T1330" s="5"/>
      <c r="U1330" s="5"/>
      <c r="V1330" s="5"/>
      <c r="W1330" s="5"/>
      <c r="X1330" s="5"/>
      <c r="Y1330" s="5"/>
      <c r="Z1330" s="5"/>
      <c r="AA1330" s="5"/>
      <c r="AB1330" s="5"/>
      <c r="AC1330" s="5"/>
      <c r="AD1330" s="5"/>
      <c r="AE1330" s="5"/>
    </row>
    <row r="1331" spans="1:31" ht="21" customHeight="1">
      <c r="A1331" s="5" t="s">
        <v>277</v>
      </c>
      <c r="B1331" s="5" t="s">
        <v>16204</v>
      </c>
      <c r="C1331" s="5" t="s">
        <v>20</v>
      </c>
      <c r="D1331" s="5" t="s">
        <v>2874</v>
      </c>
      <c r="E1331" s="5" t="s">
        <v>45</v>
      </c>
      <c r="F1331" s="7">
        <v>15</v>
      </c>
      <c r="G1331" s="7">
        <v>30</v>
      </c>
      <c r="H1331" s="5" t="s">
        <v>2134</v>
      </c>
      <c r="I1331" s="5" t="s">
        <v>108</v>
      </c>
      <c r="J1331" s="5" t="s">
        <v>48</v>
      </c>
      <c r="K1331" s="9" t="s">
        <v>47</v>
      </c>
      <c r="L1331" s="5" t="s">
        <v>16206</v>
      </c>
      <c r="M1331" s="5" t="s">
        <v>37</v>
      </c>
      <c r="N1331" s="5" t="s">
        <v>44</v>
      </c>
      <c r="O1331" s="5" t="b">
        <f t="shared" ca="1" si="0"/>
        <v>1</v>
      </c>
      <c r="P1331" s="5"/>
      <c r="Q1331" s="5"/>
      <c r="R1331" s="5"/>
      <c r="S1331" s="5"/>
      <c r="T1331" s="5"/>
      <c r="U1331" s="5"/>
      <c r="V1331" s="5"/>
      <c r="W1331" s="5"/>
      <c r="X1331" s="5"/>
      <c r="Y1331" s="5"/>
      <c r="Z1331" s="5"/>
      <c r="AA1331" s="5"/>
      <c r="AB1331" s="5"/>
      <c r="AC1331" s="5"/>
      <c r="AD1331" s="5"/>
      <c r="AE1331" s="5"/>
    </row>
    <row r="1332" spans="1:31" ht="21" customHeight="1">
      <c r="A1332" s="5" t="s">
        <v>2893</v>
      </c>
      <c r="B1332" s="5" t="s">
        <v>14912</v>
      </c>
      <c r="C1332" s="5" t="s">
        <v>20</v>
      </c>
      <c r="D1332" s="5" t="s">
        <v>21</v>
      </c>
      <c r="E1332" s="5" t="s">
        <v>45</v>
      </c>
      <c r="F1332" s="7">
        <v>15</v>
      </c>
      <c r="G1332" s="7">
        <v>30</v>
      </c>
      <c r="H1332" s="5" t="s">
        <v>2134</v>
      </c>
      <c r="I1332" s="5" t="s">
        <v>31</v>
      </c>
      <c r="J1332" s="5" t="s">
        <v>252</v>
      </c>
      <c r="K1332" s="5" t="s">
        <v>14914</v>
      </c>
      <c r="L1332" s="5" t="s">
        <v>14915</v>
      </c>
      <c r="M1332" s="5" t="s">
        <v>53</v>
      </c>
      <c r="N1332" s="5" t="s">
        <v>55</v>
      </c>
      <c r="O1332" s="5" t="b">
        <f t="shared" ca="1" si="0"/>
        <v>1</v>
      </c>
      <c r="P1332" s="5"/>
      <c r="Q1332" s="5"/>
      <c r="R1332" s="5"/>
      <c r="S1332" s="5"/>
      <c r="T1332" s="5"/>
      <c r="U1332" s="5"/>
      <c r="V1332" s="5"/>
      <c r="W1332" s="5"/>
      <c r="X1332" s="5"/>
      <c r="Y1332" s="5"/>
      <c r="Z1332" s="5"/>
      <c r="AA1332" s="5"/>
      <c r="AB1332" s="5"/>
      <c r="AC1332" s="5"/>
      <c r="AD1332" s="5"/>
      <c r="AE1332" s="5"/>
    </row>
    <row r="1333" spans="1:31" ht="21" customHeight="1">
      <c r="A1333" s="5" t="s">
        <v>7050</v>
      </c>
      <c r="B1333" s="5" t="s">
        <v>16213</v>
      </c>
      <c r="C1333" s="5" t="s">
        <v>20</v>
      </c>
      <c r="D1333" s="5" t="s">
        <v>21</v>
      </c>
      <c r="E1333" s="5" t="s">
        <v>29</v>
      </c>
      <c r="F1333" s="7">
        <v>15</v>
      </c>
      <c r="G1333" s="7">
        <v>25</v>
      </c>
      <c r="H1333" s="5" t="s">
        <v>151</v>
      </c>
      <c r="I1333" s="5" t="s">
        <v>66</v>
      </c>
      <c r="J1333" s="5" t="s">
        <v>110</v>
      </c>
      <c r="K1333" s="5" t="s">
        <v>16214</v>
      </c>
      <c r="L1333" s="5" t="s">
        <v>16215</v>
      </c>
      <c r="M1333" s="5" t="s">
        <v>37</v>
      </c>
      <c r="N1333" s="5" t="s">
        <v>55</v>
      </c>
      <c r="O1333" s="5" t="b">
        <f t="shared" ca="1" si="0"/>
        <v>1</v>
      </c>
      <c r="P1333" s="5"/>
      <c r="Q1333" s="5"/>
      <c r="R1333" s="5"/>
      <c r="S1333" s="5"/>
      <c r="T1333" s="5"/>
      <c r="U1333" s="5"/>
      <c r="V1333" s="5"/>
      <c r="W1333" s="5"/>
      <c r="X1333" s="5"/>
      <c r="Y1333" s="5"/>
      <c r="Z1333" s="5"/>
      <c r="AA1333" s="5"/>
      <c r="AB1333" s="5"/>
      <c r="AC1333" s="5"/>
      <c r="AD1333" s="5"/>
      <c r="AE1333" s="5"/>
    </row>
    <row r="1334" spans="1:31" ht="21" customHeight="1">
      <c r="A1334" s="5" t="s">
        <v>10562</v>
      </c>
      <c r="B1334" s="5" t="s">
        <v>9751</v>
      </c>
      <c r="C1334" s="5" t="s">
        <v>20</v>
      </c>
      <c r="D1334" s="5" t="s">
        <v>21</v>
      </c>
      <c r="E1334" s="5" t="s">
        <v>45</v>
      </c>
      <c r="F1334" s="7">
        <v>15</v>
      </c>
      <c r="G1334" s="7">
        <v>25</v>
      </c>
      <c r="H1334" s="5" t="s">
        <v>151</v>
      </c>
      <c r="I1334" s="5" t="s">
        <v>1690</v>
      </c>
      <c r="J1334" s="5" t="s">
        <v>48</v>
      </c>
      <c r="K1334" s="5" t="s">
        <v>16222</v>
      </c>
      <c r="L1334" s="5" t="s">
        <v>16223</v>
      </c>
      <c r="M1334" s="5" t="s">
        <v>648</v>
      </c>
      <c r="N1334" s="5" t="s">
        <v>237</v>
      </c>
      <c r="O1334" s="5" t="b">
        <f t="shared" ca="1" si="0"/>
        <v>1</v>
      </c>
      <c r="P1334" s="5"/>
      <c r="Q1334" s="5"/>
      <c r="R1334" s="5"/>
      <c r="S1334" s="5"/>
      <c r="T1334" s="5"/>
      <c r="U1334" s="5"/>
      <c r="V1334" s="5"/>
      <c r="W1334" s="5"/>
      <c r="X1334" s="5"/>
      <c r="Y1334" s="5"/>
      <c r="Z1334" s="5"/>
      <c r="AA1334" s="5"/>
      <c r="AB1334" s="5"/>
      <c r="AC1334" s="5"/>
      <c r="AD1334" s="5"/>
      <c r="AE1334" s="5"/>
    </row>
    <row r="1335" spans="1:31" ht="21" customHeight="1">
      <c r="A1335" s="5" t="s">
        <v>5436</v>
      </c>
      <c r="B1335" s="5" t="s">
        <v>5437</v>
      </c>
      <c r="C1335" s="5" t="s">
        <v>20</v>
      </c>
      <c r="D1335" s="5" t="s">
        <v>21</v>
      </c>
      <c r="E1335" s="5" t="s">
        <v>29</v>
      </c>
      <c r="F1335" s="7">
        <v>15</v>
      </c>
      <c r="G1335" s="7">
        <v>20</v>
      </c>
      <c r="H1335" s="5" t="s">
        <v>493</v>
      </c>
      <c r="I1335" s="5" t="s">
        <v>108</v>
      </c>
      <c r="J1335" s="5" t="s">
        <v>76</v>
      </c>
      <c r="K1335" s="9" t="s">
        <v>47</v>
      </c>
      <c r="L1335" s="5" t="s">
        <v>5439</v>
      </c>
      <c r="M1335" s="5" t="s">
        <v>53</v>
      </c>
      <c r="N1335" s="5" t="s">
        <v>55</v>
      </c>
      <c r="O1335" s="5" t="b">
        <f t="shared" ca="1" si="0"/>
        <v>1</v>
      </c>
      <c r="P1335" s="5" t="b">
        <f ca="1">IFERROR(__xludf.DUMMYFUNCTION("REGEXMATCH(L1335,""(?i)Java"")"),TRUE)</f>
        <v>1</v>
      </c>
      <c r="Q1335" s="5"/>
      <c r="R1335" s="5"/>
      <c r="S1335" s="5"/>
      <c r="T1335" s="5"/>
      <c r="U1335" s="5"/>
      <c r="V1335" s="5"/>
      <c r="W1335" s="5"/>
      <c r="X1335" s="5"/>
      <c r="Y1335" s="5"/>
      <c r="Z1335" s="5"/>
      <c r="AA1335" s="5"/>
      <c r="AB1335" s="5"/>
      <c r="AC1335" s="5"/>
      <c r="AD1335" s="5"/>
      <c r="AE1335" s="5"/>
    </row>
    <row r="1336" spans="1:31" ht="21" customHeight="1">
      <c r="A1336" s="5" t="s">
        <v>277</v>
      </c>
      <c r="B1336" s="5" t="s">
        <v>16237</v>
      </c>
      <c r="C1336" s="5" t="s">
        <v>20</v>
      </c>
      <c r="D1336" s="5" t="s">
        <v>21</v>
      </c>
      <c r="E1336" s="5" t="s">
        <v>45</v>
      </c>
      <c r="F1336" s="7">
        <v>15</v>
      </c>
      <c r="G1336" s="7">
        <v>20</v>
      </c>
      <c r="H1336" s="5" t="s">
        <v>493</v>
      </c>
      <c r="I1336" s="5" t="s">
        <v>108</v>
      </c>
      <c r="J1336" s="5" t="s">
        <v>516</v>
      </c>
      <c r="K1336" s="5" t="s">
        <v>16238</v>
      </c>
      <c r="L1336" s="9" t="s">
        <v>47</v>
      </c>
      <c r="M1336" s="5" t="s">
        <v>53</v>
      </c>
      <c r="N1336" s="5" t="s">
        <v>55</v>
      </c>
      <c r="O1336" s="5" t="b">
        <f t="shared" ca="1" si="0"/>
        <v>1</v>
      </c>
      <c r="P1336" s="9"/>
      <c r="Q1336" s="5"/>
      <c r="R1336" s="5"/>
      <c r="S1336" s="5"/>
      <c r="T1336" s="5"/>
      <c r="U1336" s="5"/>
      <c r="V1336" s="5"/>
      <c r="W1336" s="5"/>
      <c r="X1336" s="5"/>
      <c r="Y1336" s="5"/>
      <c r="Z1336" s="5"/>
      <c r="AA1336" s="5"/>
      <c r="AB1336" s="5"/>
      <c r="AC1336" s="5"/>
      <c r="AD1336" s="5"/>
      <c r="AE1336" s="5"/>
    </row>
    <row r="1337" spans="1:31" ht="21" customHeight="1">
      <c r="A1337" s="5" t="s">
        <v>16243</v>
      </c>
      <c r="B1337" s="5" t="s">
        <v>6437</v>
      </c>
      <c r="C1337" s="5" t="s">
        <v>20</v>
      </c>
      <c r="D1337" s="5" t="s">
        <v>21</v>
      </c>
      <c r="E1337" s="5" t="s">
        <v>919</v>
      </c>
      <c r="F1337" s="7">
        <v>15</v>
      </c>
      <c r="G1337" s="7">
        <v>30</v>
      </c>
      <c r="H1337" s="5" t="s">
        <v>2134</v>
      </c>
      <c r="I1337" s="5" t="s">
        <v>31</v>
      </c>
      <c r="J1337" s="5" t="s">
        <v>76</v>
      </c>
      <c r="K1337" s="9" t="s">
        <v>47</v>
      </c>
      <c r="L1337" s="5" t="s">
        <v>16245</v>
      </c>
      <c r="M1337" s="5" t="s">
        <v>167</v>
      </c>
      <c r="N1337" s="5" t="s">
        <v>89</v>
      </c>
      <c r="O1337" s="5" t="b">
        <f t="shared" ca="1" si="0"/>
        <v>1</v>
      </c>
      <c r="P1337" s="5"/>
      <c r="Q1337" s="5"/>
      <c r="R1337" s="5"/>
      <c r="S1337" s="5"/>
      <c r="T1337" s="5"/>
      <c r="U1337" s="5"/>
      <c r="V1337" s="5"/>
      <c r="W1337" s="5"/>
      <c r="X1337" s="5"/>
      <c r="Y1337" s="5"/>
      <c r="Z1337" s="5"/>
      <c r="AA1337" s="5"/>
      <c r="AB1337" s="5"/>
      <c r="AC1337" s="5"/>
      <c r="AD1337" s="5"/>
      <c r="AE1337" s="5"/>
    </row>
    <row r="1338" spans="1:31" ht="21" customHeight="1">
      <c r="A1338" s="5" t="s">
        <v>1457</v>
      </c>
      <c r="B1338" s="5" t="s">
        <v>15525</v>
      </c>
      <c r="C1338" s="5" t="s">
        <v>20</v>
      </c>
      <c r="D1338" s="5" t="s">
        <v>21</v>
      </c>
      <c r="E1338" s="5" t="s">
        <v>45</v>
      </c>
      <c r="F1338" s="7">
        <v>15</v>
      </c>
      <c r="G1338" s="7">
        <v>20</v>
      </c>
      <c r="H1338" s="5" t="s">
        <v>493</v>
      </c>
      <c r="I1338" s="5" t="s">
        <v>108</v>
      </c>
      <c r="J1338" s="5" t="s">
        <v>48</v>
      </c>
      <c r="K1338" s="5" t="s">
        <v>2776</v>
      </c>
      <c r="L1338" s="5" t="s">
        <v>15526</v>
      </c>
      <c r="M1338" s="5" t="s">
        <v>100</v>
      </c>
      <c r="N1338" s="5" t="s">
        <v>55</v>
      </c>
      <c r="O1338" s="5" t="b">
        <f t="shared" ca="1" si="0"/>
        <v>1</v>
      </c>
      <c r="P1338" s="5" t="b">
        <f ca="1">IFERROR(__xludf.DUMMYFUNCTION("REGEXMATCH(L1338,""(?i)Java"")"),TRUE)</f>
        <v>1</v>
      </c>
      <c r="Q1338" s="5"/>
      <c r="R1338" s="5"/>
      <c r="S1338" s="5"/>
      <c r="T1338" s="5"/>
      <c r="U1338" s="5"/>
      <c r="V1338" s="5"/>
      <c r="W1338" s="5"/>
      <c r="X1338" s="5"/>
      <c r="Y1338" s="5"/>
      <c r="Z1338" s="5"/>
      <c r="AA1338" s="5"/>
      <c r="AB1338" s="5"/>
      <c r="AC1338" s="5"/>
      <c r="AD1338" s="5"/>
      <c r="AE1338" s="5"/>
    </row>
    <row r="1339" spans="1:31" ht="21" customHeight="1">
      <c r="A1339" s="5" t="s">
        <v>277</v>
      </c>
      <c r="B1339" s="5" t="s">
        <v>13926</v>
      </c>
      <c r="C1339" s="5" t="s">
        <v>20</v>
      </c>
      <c r="D1339" s="5" t="s">
        <v>21</v>
      </c>
      <c r="E1339" s="5" t="s">
        <v>45</v>
      </c>
      <c r="F1339" s="7">
        <v>15</v>
      </c>
      <c r="G1339" s="7">
        <v>30</v>
      </c>
      <c r="H1339" s="5" t="s">
        <v>2134</v>
      </c>
      <c r="I1339" s="5" t="s">
        <v>66</v>
      </c>
      <c r="J1339" s="5" t="s">
        <v>1105</v>
      </c>
      <c r="K1339" s="5" t="s">
        <v>16253</v>
      </c>
      <c r="L1339" s="5" t="s">
        <v>16255</v>
      </c>
      <c r="M1339" s="5" t="s">
        <v>53</v>
      </c>
      <c r="N1339" s="5" t="s">
        <v>55</v>
      </c>
      <c r="O1339" s="5" t="b">
        <f t="shared" ca="1" si="0"/>
        <v>1</v>
      </c>
      <c r="P1339" s="5"/>
      <c r="Q1339" s="5"/>
      <c r="R1339" s="5"/>
      <c r="S1339" s="5"/>
      <c r="T1339" s="5"/>
      <c r="U1339" s="5"/>
      <c r="V1339" s="5"/>
      <c r="W1339" s="5"/>
      <c r="X1339" s="5"/>
      <c r="Y1339" s="5"/>
      <c r="Z1339" s="5"/>
      <c r="AA1339" s="5"/>
      <c r="AB1339" s="5"/>
      <c r="AC1339" s="5"/>
      <c r="AD1339" s="5"/>
      <c r="AE1339" s="5"/>
    </row>
    <row r="1340" spans="1:31" ht="21" customHeight="1">
      <c r="A1340" s="5" t="s">
        <v>14937</v>
      </c>
      <c r="B1340" s="5" t="s">
        <v>14938</v>
      </c>
      <c r="C1340" s="5" t="s">
        <v>20</v>
      </c>
      <c r="D1340" s="5" t="s">
        <v>1173</v>
      </c>
      <c r="E1340" s="5" t="s">
        <v>45</v>
      </c>
      <c r="F1340" s="7">
        <v>15</v>
      </c>
      <c r="G1340" s="7">
        <v>20</v>
      </c>
      <c r="H1340" s="5" t="s">
        <v>493</v>
      </c>
      <c r="I1340" s="5" t="s">
        <v>31</v>
      </c>
      <c r="J1340" s="5" t="s">
        <v>57</v>
      </c>
      <c r="K1340" s="9" t="s">
        <v>47</v>
      </c>
      <c r="L1340" s="5" t="s">
        <v>14939</v>
      </c>
      <c r="M1340" s="5" t="s">
        <v>53</v>
      </c>
      <c r="N1340" s="5" t="s">
        <v>55</v>
      </c>
      <c r="O1340" s="5" t="b">
        <f t="shared" ca="1" si="0"/>
        <v>1</v>
      </c>
      <c r="P1340" s="5"/>
      <c r="Q1340" s="5"/>
      <c r="R1340" s="5"/>
      <c r="S1340" s="5"/>
      <c r="T1340" s="5"/>
      <c r="U1340" s="5"/>
      <c r="V1340" s="5"/>
      <c r="W1340" s="5"/>
      <c r="X1340" s="5"/>
      <c r="Y1340" s="5"/>
      <c r="Z1340" s="5"/>
      <c r="AA1340" s="5"/>
      <c r="AB1340" s="5"/>
      <c r="AC1340" s="5"/>
      <c r="AD1340" s="5"/>
      <c r="AE1340" s="5"/>
    </row>
    <row r="1341" spans="1:31" ht="21" customHeight="1">
      <c r="A1341" s="5" t="s">
        <v>16264</v>
      </c>
      <c r="B1341" s="5" t="s">
        <v>1879</v>
      </c>
      <c r="C1341" s="5" t="s">
        <v>20</v>
      </c>
      <c r="D1341" s="5" t="s">
        <v>1173</v>
      </c>
      <c r="E1341" s="5" t="s">
        <v>45</v>
      </c>
      <c r="F1341" s="7">
        <v>15</v>
      </c>
      <c r="G1341" s="7">
        <v>20</v>
      </c>
      <c r="H1341" s="5" t="s">
        <v>493</v>
      </c>
      <c r="I1341" s="5" t="s">
        <v>108</v>
      </c>
      <c r="J1341" s="5" t="s">
        <v>1741</v>
      </c>
      <c r="K1341" s="5" t="s">
        <v>16267</v>
      </c>
      <c r="L1341" s="5" t="s">
        <v>16268</v>
      </c>
      <c r="M1341" s="5" t="s">
        <v>53</v>
      </c>
      <c r="N1341" s="5" t="s">
        <v>405</v>
      </c>
      <c r="O1341" s="5" t="b">
        <f t="shared" ca="1" si="0"/>
        <v>1</v>
      </c>
      <c r="P1341" s="5"/>
      <c r="Q1341" s="5"/>
      <c r="R1341" s="5"/>
      <c r="S1341" s="5"/>
      <c r="T1341" s="5"/>
      <c r="U1341" s="5"/>
      <c r="V1341" s="5"/>
      <c r="W1341" s="5"/>
      <c r="X1341" s="5"/>
      <c r="Y1341" s="5"/>
      <c r="Z1341" s="5"/>
      <c r="AA1341" s="5"/>
      <c r="AB1341" s="5"/>
      <c r="AC1341" s="5"/>
      <c r="AD1341" s="5"/>
      <c r="AE1341" s="5"/>
    </row>
    <row r="1342" spans="1:31" ht="21" customHeight="1">
      <c r="A1342" s="5" t="s">
        <v>4285</v>
      </c>
      <c r="B1342" s="5" t="s">
        <v>16269</v>
      </c>
      <c r="C1342" s="5" t="s">
        <v>20</v>
      </c>
      <c r="D1342" s="5" t="s">
        <v>1173</v>
      </c>
      <c r="E1342" s="5" t="s">
        <v>45</v>
      </c>
      <c r="F1342" s="7">
        <v>15</v>
      </c>
      <c r="G1342" s="7">
        <v>25</v>
      </c>
      <c r="H1342" s="5" t="s">
        <v>151</v>
      </c>
      <c r="I1342" s="5" t="s">
        <v>66</v>
      </c>
      <c r="J1342" s="5" t="s">
        <v>430</v>
      </c>
      <c r="K1342" s="5" t="s">
        <v>16271</v>
      </c>
      <c r="L1342" s="5" t="s">
        <v>16272</v>
      </c>
      <c r="M1342" s="5" t="s">
        <v>53</v>
      </c>
      <c r="N1342" s="5" t="s">
        <v>55</v>
      </c>
      <c r="O1342" s="5" t="b">
        <f t="shared" ca="1" si="0"/>
        <v>1</v>
      </c>
      <c r="P1342" s="5"/>
      <c r="Q1342" s="5"/>
      <c r="R1342" s="5"/>
      <c r="S1342" s="5"/>
      <c r="T1342" s="5"/>
      <c r="U1342" s="5"/>
      <c r="V1342" s="5"/>
      <c r="W1342" s="5"/>
      <c r="X1342" s="5"/>
      <c r="Y1342" s="5"/>
      <c r="Z1342" s="5"/>
      <c r="AA1342" s="5"/>
      <c r="AB1342" s="5"/>
      <c r="AC1342" s="5"/>
      <c r="AD1342" s="5"/>
      <c r="AE1342" s="5"/>
    </row>
    <row r="1343" spans="1:31" ht="21" customHeight="1">
      <c r="A1343" s="5" t="s">
        <v>15090</v>
      </c>
      <c r="B1343" s="5" t="s">
        <v>15091</v>
      </c>
      <c r="C1343" s="5" t="s">
        <v>20</v>
      </c>
      <c r="D1343" s="5" t="s">
        <v>1173</v>
      </c>
      <c r="E1343" s="5" t="s">
        <v>45</v>
      </c>
      <c r="F1343" s="7">
        <v>15</v>
      </c>
      <c r="G1343" s="7">
        <v>20</v>
      </c>
      <c r="H1343" s="5" t="s">
        <v>493</v>
      </c>
      <c r="I1343" s="5" t="s">
        <v>31</v>
      </c>
      <c r="J1343" s="5" t="s">
        <v>117</v>
      </c>
      <c r="K1343" s="5" t="s">
        <v>15093</v>
      </c>
      <c r="L1343" s="5" t="s">
        <v>15094</v>
      </c>
      <c r="M1343" s="5" t="s">
        <v>100</v>
      </c>
      <c r="N1343" s="5" t="s">
        <v>55</v>
      </c>
      <c r="O1343" s="5" t="b">
        <f t="shared" ca="1" si="0"/>
        <v>1</v>
      </c>
      <c r="P1343" s="5" t="b">
        <f ca="1">IFERROR(__xludf.DUMMYFUNCTION("REGEXMATCH(L1343,""(?i)Java"")"),TRUE)</f>
        <v>1</v>
      </c>
      <c r="Q1343" s="5"/>
      <c r="R1343" s="5"/>
      <c r="S1343" s="5"/>
      <c r="T1343" s="5"/>
      <c r="U1343" s="5"/>
      <c r="V1343" s="5"/>
      <c r="W1343" s="5"/>
      <c r="X1343" s="5"/>
      <c r="Y1343" s="5"/>
      <c r="Z1343" s="5"/>
      <c r="AA1343" s="5"/>
      <c r="AB1343" s="5"/>
      <c r="AC1343" s="5"/>
      <c r="AD1343" s="5"/>
      <c r="AE1343" s="5"/>
    </row>
    <row r="1344" spans="1:31" ht="21" customHeight="1">
      <c r="A1344" s="5" t="s">
        <v>277</v>
      </c>
      <c r="B1344" s="5" t="s">
        <v>16281</v>
      </c>
      <c r="C1344" s="5" t="s">
        <v>20</v>
      </c>
      <c r="D1344" s="5" t="s">
        <v>1173</v>
      </c>
      <c r="E1344" s="5" t="s">
        <v>29</v>
      </c>
      <c r="F1344" s="7">
        <v>15</v>
      </c>
      <c r="G1344" s="7">
        <v>30</v>
      </c>
      <c r="H1344" s="5" t="s">
        <v>2134</v>
      </c>
      <c r="I1344" s="5" t="s">
        <v>66</v>
      </c>
      <c r="J1344" s="5" t="s">
        <v>942</v>
      </c>
      <c r="K1344" s="5" t="s">
        <v>16283</v>
      </c>
      <c r="L1344" s="5" t="s">
        <v>16284</v>
      </c>
      <c r="M1344" s="5" t="s">
        <v>37</v>
      </c>
      <c r="N1344" s="5" t="s">
        <v>55</v>
      </c>
      <c r="O1344" s="5" t="b">
        <f t="shared" ca="1" si="0"/>
        <v>1</v>
      </c>
      <c r="P1344" s="5"/>
      <c r="Q1344" s="5"/>
      <c r="R1344" s="5"/>
      <c r="S1344" s="5"/>
      <c r="T1344" s="5"/>
      <c r="U1344" s="5"/>
      <c r="V1344" s="5"/>
      <c r="W1344" s="5"/>
      <c r="X1344" s="5"/>
      <c r="Y1344" s="5"/>
      <c r="Z1344" s="5"/>
      <c r="AA1344" s="5"/>
      <c r="AB1344" s="5"/>
      <c r="AC1344" s="5"/>
      <c r="AD1344" s="5"/>
      <c r="AE1344" s="5"/>
    </row>
    <row r="1345" spans="1:31" ht="21" customHeight="1">
      <c r="A1345" s="5" t="s">
        <v>1457</v>
      </c>
      <c r="B1345" s="5" t="s">
        <v>15538</v>
      </c>
      <c r="C1345" s="5" t="s">
        <v>20</v>
      </c>
      <c r="D1345" s="5" t="s">
        <v>1173</v>
      </c>
      <c r="E1345" s="5" t="s">
        <v>45</v>
      </c>
      <c r="F1345" s="7">
        <v>15</v>
      </c>
      <c r="G1345" s="7">
        <v>22</v>
      </c>
      <c r="H1345" s="5" t="s">
        <v>5164</v>
      </c>
      <c r="I1345" s="5" t="s">
        <v>31</v>
      </c>
      <c r="J1345" s="5" t="s">
        <v>117</v>
      </c>
      <c r="K1345" s="9" t="s">
        <v>47</v>
      </c>
      <c r="L1345" s="5" t="s">
        <v>15541</v>
      </c>
      <c r="M1345" s="5" t="s">
        <v>100</v>
      </c>
      <c r="N1345" s="5" t="s">
        <v>55</v>
      </c>
      <c r="O1345" s="5" t="b">
        <f t="shared" ca="1" si="0"/>
        <v>1</v>
      </c>
      <c r="P1345" s="5" t="b">
        <f ca="1">IFERROR(__xludf.DUMMYFUNCTION("REGEXMATCH(L1345,""(?i)Java"")"),TRUE)</f>
        <v>1</v>
      </c>
      <c r="Q1345" s="5"/>
      <c r="R1345" s="5"/>
      <c r="S1345" s="5"/>
      <c r="T1345" s="5"/>
      <c r="U1345" s="5"/>
      <c r="V1345" s="5"/>
      <c r="W1345" s="5"/>
      <c r="X1345" s="5"/>
      <c r="Y1345" s="5"/>
      <c r="Z1345" s="5"/>
      <c r="AA1345" s="5"/>
      <c r="AB1345" s="5"/>
      <c r="AC1345" s="5"/>
      <c r="AD1345" s="5"/>
      <c r="AE1345" s="5"/>
    </row>
    <row r="1346" spans="1:31" ht="21" customHeight="1">
      <c r="A1346" s="5" t="s">
        <v>7050</v>
      </c>
      <c r="B1346" s="5" t="s">
        <v>16292</v>
      </c>
      <c r="C1346" s="5" t="s">
        <v>20</v>
      </c>
      <c r="D1346" s="5" t="s">
        <v>1173</v>
      </c>
      <c r="E1346" s="5" t="s">
        <v>45</v>
      </c>
      <c r="F1346" s="7">
        <v>15</v>
      </c>
      <c r="G1346" s="7">
        <v>20</v>
      </c>
      <c r="H1346" s="5" t="s">
        <v>493</v>
      </c>
      <c r="I1346" s="5" t="s">
        <v>108</v>
      </c>
      <c r="J1346" s="5" t="s">
        <v>117</v>
      </c>
      <c r="K1346" s="5" t="s">
        <v>16297</v>
      </c>
      <c r="L1346" s="5" t="s">
        <v>16298</v>
      </c>
      <c r="M1346" s="5" t="s">
        <v>100</v>
      </c>
      <c r="N1346" s="5" t="s">
        <v>55</v>
      </c>
      <c r="O1346" s="5" t="b">
        <f t="shared" ca="1" si="0"/>
        <v>1</v>
      </c>
      <c r="P1346" s="5"/>
      <c r="Q1346" s="5"/>
      <c r="R1346" s="5"/>
      <c r="S1346" s="5"/>
      <c r="T1346" s="5"/>
      <c r="U1346" s="5"/>
      <c r="V1346" s="5"/>
      <c r="W1346" s="5"/>
      <c r="X1346" s="5"/>
      <c r="Y1346" s="5"/>
      <c r="Z1346" s="5"/>
      <c r="AA1346" s="5"/>
      <c r="AB1346" s="5"/>
      <c r="AC1346" s="5"/>
      <c r="AD1346" s="5"/>
      <c r="AE1346" s="5"/>
    </row>
    <row r="1347" spans="1:31" ht="21" customHeight="1">
      <c r="A1347" s="5" t="s">
        <v>16300</v>
      </c>
      <c r="B1347" s="5" t="s">
        <v>16301</v>
      </c>
      <c r="C1347" s="5" t="s">
        <v>20</v>
      </c>
      <c r="D1347" s="5" t="s">
        <v>1173</v>
      </c>
      <c r="E1347" s="5" t="s">
        <v>45</v>
      </c>
      <c r="F1347" s="7">
        <v>15</v>
      </c>
      <c r="G1347" s="7">
        <v>23</v>
      </c>
      <c r="H1347" s="5" t="s">
        <v>6162</v>
      </c>
      <c r="I1347" s="5" t="s">
        <v>108</v>
      </c>
      <c r="J1347" s="5" t="s">
        <v>942</v>
      </c>
      <c r="K1347" s="5" t="s">
        <v>16303</v>
      </c>
      <c r="L1347" s="5" t="s">
        <v>16304</v>
      </c>
      <c r="M1347" s="5" t="s">
        <v>100</v>
      </c>
      <c r="N1347" s="5" t="s">
        <v>55</v>
      </c>
      <c r="O1347" s="5" t="b">
        <f t="shared" ca="1" si="0"/>
        <v>1</v>
      </c>
      <c r="P1347" s="5"/>
      <c r="Q1347" s="5"/>
      <c r="R1347" s="5"/>
      <c r="S1347" s="5"/>
      <c r="T1347" s="5"/>
      <c r="U1347" s="5"/>
      <c r="V1347" s="5"/>
      <c r="W1347" s="5"/>
      <c r="X1347" s="5"/>
      <c r="Y1347" s="5"/>
      <c r="Z1347" s="5"/>
      <c r="AA1347" s="5"/>
      <c r="AB1347" s="5"/>
      <c r="AC1347" s="5"/>
      <c r="AD1347" s="5"/>
      <c r="AE1347" s="5"/>
    </row>
    <row r="1348" spans="1:31" ht="21" customHeight="1">
      <c r="A1348" s="5" t="s">
        <v>277</v>
      </c>
      <c r="B1348" s="5" t="s">
        <v>16305</v>
      </c>
      <c r="C1348" s="5" t="s">
        <v>20</v>
      </c>
      <c r="D1348" s="5" t="s">
        <v>1173</v>
      </c>
      <c r="E1348" s="5" t="s">
        <v>45</v>
      </c>
      <c r="F1348" s="7">
        <v>15</v>
      </c>
      <c r="G1348" s="7">
        <v>20</v>
      </c>
      <c r="H1348" s="5" t="s">
        <v>493</v>
      </c>
      <c r="I1348" s="5" t="s">
        <v>108</v>
      </c>
      <c r="J1348" s="5" t="s">
        <v>1098</v>
      </c>
      <c r="K1348" s="5" t="s">
        <v>16307</v>
      </c>
      <c r="L1348" s="5" t="s">
        <v>16308</v>
      </c>
      <c r="M1348" s="5" t="s">
        <v>53</v>
      </c>
      <c r="N1348" s="5" t="s">
        <v>55</v>
      </c>
      <c r="O1348" s="5" t="b">
        <f t="shared" ca="1" si="0"/>
        <v>1</v>
      </c>
      <c r="P1348" s="5"/>
      <c r="Q1348" s="5"/>
      <c r="R1348" s="5"/>
      <c r="S1348" s="5"/>
      <c r="T1348" s="5"/>
      <c r="U1348" s="5"/>
      <c r="V1348" s="5"/>
      <c r="W1348" s="5"/>
      <c r="X1348" s="5"/>
      <c r="Y1348" s="5"/>
      <c r="Z1348" s="5"/>
      <c r="AA1348" s="5"/>
      <c r="AB1348" s="5"/>
      <c r="AC1348" s="5"/>
      <c r="AD1348" s="5"/>
      <c r="AE1348" s="5"/>
    </row>
    <row r="1349" spans="1:31" ht="21" customHeight="1">
      <c r="A1349" s="5" t="s">
        <v>15586</v>
      </c>
      <c r="B1349" s="5" t="s">
        <v>15587</v>
      </c>
      <c r="C1349" s="5" t="s">
        <v>20</v>
      </c>
      <c r="D1349" s="5" t="s">
        <v>1173</v>
      </c>
      <c r="E1349" s="5" t="s">
        <v>45</v>
      </c>
      <c r="F1349" s="7">
        <v>15</v>
      </c>
      <c r="G1349" s="7">
        <v>20</v>
      </c>
      <c r="H1349" s="5" t="s">
        <v>493</v>
      </c>
      <c r="I1349" s="5" t="s">
        <v>108</v>
      </c>
      <c r="J1349" s="5" t="s">
        <v>110</v>
      </c>
      <c r="K1349" s="5" t="s">
        <v>15590</v>
      </c>
      <c r="L1349" s="5" t="s">
        <v>15591</v>
      </c>
      <c r="M1349" s="5" t="s">
        <v>167</v>
      </c>
      <c r="N1349" s="5" t="s">
        <v>55</v>
      </c>
      <c r="O1349" s="5" t="b">
        <f t="shared" ca="1" si="0"/>
        <v>1</v>
      </c>
      <c r="P1349" s="5" t="b">
        <f t="shared" ref="P1349:P1350" ca="1" si="135">IFERROR(__xludf.DUMMYFUNCTION("REGEXMATCH(L1349,""(?i)Java"")"),TRUE)</f>
        <v>1</v>
      </c>
      <c r="Q1349" s="5"/>
      <c r="R1349" s="5"/>
      <c r="S1349" s="5"/>
      <c r="T1349" s="5"/>
      <c r="U1349" s="5"/>
      <c r="V1349" s="5"/>
      <c r="W1349" s="5"/>
      <c r="X1349" s="5"/>
      <c r="Y1349" s="5"/>
      <c r="Z1349" s="5"/>
      <c r="AA1349" s="5"/>
      <c r="AB1349" s="5"/>
      <c r="AC1349" s="5"/>
      <c r="AD1349" s="5"/>
      <c r="AE1349" s="5"/>
    </row>
    <row r="1350" spans="1:31" ht="21" customHeight="1">
      <c r="A1350" s="5" t="s">
        <v>10231</v>
      </c>
      <c r="B1350" s="5" t="s">
        <v>15655</v>
      </c>
      <c r="C1350" s="5" t="s">
        <v>20</v>
      </c>
      <c r="D1350" s="5" t="s">
        <v>1173</v>
      </c>
      <c r="E1350" s="5" t="s">
        <v>45</v>
      </c>
      <c r="F1350" s="7">
        <v>15</v>
      </c>
      <c r="G1350" s="7">
        <v>20</v>
      </c>
      <c r="H1350" s="5" t="s">
        <v>493</v>
      </c>
      <c r="I1350" s="5" t="s">
        <v>108</v>
      </c>
      <c r="J1350" s="5" t="s">
        <v>76</v>
      </c>
      <c r="K1350" s="5" t="s">
        <v>15656</v>
      </c>
      <c r="L1350" s="5" t="s">
        <v>15657</v>
      </c>
      <c r="M1350" s="5" t="s">
        <v>100</v>
      </c>
      <c r="N1350" s="5" t="s">
        <v>55</v>
      </c>
      <c r="O1350" s="5" t="b">
        <f t="shared" ca="1" si="0"/>
        <v>1</v>
      </c>
      <c r="P1350" s="5" t="b">
        <f t="shared" ca="1" si="135"/>
        <v>1</v>
      </c>
      <c r="Q1350" s="5"/>
      <c r="R1350" s="5"/>
      <c r="S1350" s="5"/>
      <c r="T1350" s="5"/>
      <c r="U1350" s="5"/>
      <c r="V1350" s="5"/>
      <c r="W1350" s="5"/>
      <c r="X1350" s="5"/>
      <c r="Y1350" s="5"/>
      <c r="Z1350" s="5"/>
      <c r="AA1350" s="5"/>
      <c r="AB1350" s="5"/>
      <c r="AC1350" s="5"/>
      <c r="AD1350" s="5"/>
      <c r="AE1350" s="5"/>
    </row>
    <row r="1351" spans="1:31" ht="21" customHeight="1">
      <c r="A1351" s="5" t="s">
        <v>277</v>
      </c>
      <c r="B1351" s="5" t="s">
        <v>16322</v>
      </c>
      <c r="C1351" s="5" t="s">
        <v>20</v>
      </c>
      <c r="D1351" s="5" t="s">
        <v>1173</v>
      </c>
      <c r="E1351" s="5" t="s">
        <v>45</v>
      </c>
      <c r="F1351" s="7">
        <v>15</v>
      </c>
      <c r="G1351" s="7">
        <v>25</v>
      </c>
      <c r="H1351" s="5" t="s">
        <v>151</v>
      </c>
      <c r="I1351" s="5" t="s">
        <v>108</v>
      </c>
      <c r="J1351" s="5" t="s">
        <v>16323</v>
      </c>
      <c r="K1351" s="5" t="s">
        <v>16324</v>
      </c>
      <c r="L1351" s="9" t="s">
        <v>47</v>
      </c>
      <c r="M1351" s="5" t="s">
        <v>167</v>
      </c>
      <c r="N1351" s="5" t="s">
        <v>405</v>
      </c>
      <c r="O1351" s="5" t="b">
        <f t="shared" ca="1" si="0"/>
        <v>1</v>
      </c>
      <c r="P1351" s="9"/>
      <c r="Q1351" s="5"/>
      <c r="R1351" s="5"/>
      <c r="S1351" s="5"/>
      <c r="T1351" s="5"/>
      <c r="U1351" s="5"/>
      <c r="V1351" s="5"/>
      <c r="W1351" s="5"/>
      <c r="X1351" s="5"/>
      <c r="Y1351" s="5"/>
      <c r="Z1351" s="5"/>
      <c r="AA1351" s="5"/>
      <c r="AB1351" s="5"/>
      <c r="AC1351" s="5"/>
      <c r="AD1351" s="5"/>
      <c r="AE1351" s="5"/>
    </row>
    <row r="1352" spans="1:31" ht="21" customHeight="1">
      <c r="A1352" s="5" t="s">
        <v>16328</v>
      </c>
      <c r="B1352" s="5" t="s">
        <v>5506</v>
      </c>
      <c r="C1352" s="5" t="s">
        <v>20</v>
      </c>
      <c r="D1352" s="5" t="s">
        <v>5094</v>
      </c>
      <c r="E1352" s="5" t="s">
        <v>29</v>
      </c>
      <c r="F1352" s="7">
        <v>15</v>
      </c>
      <c r="G1352" s="7">
        <v>20</v>
      </c>
      <c r="H1352" s="5" t="s">
        <v>493</v>
      </c>
      <c r="I1352" s="5" t="s">
        <v>108</v>
      </c>
      <c r="J1352" s="5" t="s">
        <v>57</v>
      </c>
      <c r="K1352" s="5" t="s">
        <v>5509</v>
      </c>
      <c r="L1352" s="5" t="s">
        <v>16330</v>
      </c>
      <c r="M1352" s="5" t="s">
        <v>37</v>
      </c>
      <c r="N1352" s="5" t="s">
        <v>44</v>
      </c>
      <c r="O1352" s="5" t="b">
        <f t="shared" ca="1" si="0"/>
        <v>1</v>
      </c>
      <c r="P1352" s="5"/>
      <c r="Q1352" s="5"/>
      <c r="R1352" s="5"/>
      <c r="S1352" s="5"/>
      <c r="T1352" s="5"/>
      <c r="U1352" s="5"/>
      <c r="V1352" s="5"/>
      <c r="W1352" s="5"/>
      <c r="X1352" s="5"/>
      <c r="Y1352" s="5"/>
      <c r="Z1352" s="5"/>
      <c r="AA1352" s="5"/>
      <c r="AB1352" s="5"/>
      <c r="AC1352" s="5"/>
      <c r="AD1352" s="5"/>
      <c r="AE1352" s="5"/>
    </row>
    <row r="1353" spans="1:31" ht="21" customHeight="1">
      <c r="A1353" s="5" t="s">
        <v>277</v>
      </c>
      <c r="B1353" s="5" t="s">
        <v>16332</v>
      </c>
      <c r="C1353" s="5" t="s">
        <v>20</v>
      </c>
      <c r="D1353" s="5" t="s">
        <v>2283</v>
      </c>
      <c r="E1353" s="5" t="s">
        <v>29</v>
      </c>
      <c r="F1353" s="7">
        <v>15</v>
      </c>
      <c r="G1353" s="7">
        <v>20</v>
      </c>
      <c r="H1353" s="5" t="s">
        <v>493</v>
      </c>
      <c r="I1353" s="5" t="s">
        <v>108</v>
      </c>
      <c r="J1353" s="5" t="s">
        <v>1741</v>
      </c>
      <c r="K1353" s="9" t="s">
        <v>47</v>
      </c>
      <c r="L1353" s="5" t="s">
        <v>16334</v>
      </c>
      <c r="M1353" s="5" t="s">
        <v>37</v>
      </c>
      <c r="N1353" s="5" t="s">
        <v>55</v>
      </c>
      <c r="O1353" s="5" t="b">
        <f t="shared" ca="1" si="0"/>
        <v>1</v>
      </c>
      <c r="P1353" s="5"/>
      <c r="Q1353" s="5"/>
      <c r="R1353" s="5"/>
      <c r="S1353" s="5"/>
      <c r="T1353" s="5"/>
      <c r="U1353" s="5"/>
      <c r="V1353" s="5"/>
      <c r="W1353" s="5"/>
      <c r="X1353" s="5"/>
      <c r="Y1353" s="5"/>
      <c r="Z1353" s="5"/>
      <c r="AA1353" s="5"/>
      <c r="AB1353" s="5"/>
      <c r="AC1353" s="5"/>
      <c r="AD1353" s="5"/>
      <c r="AE1353" s="5"/>
    </row>
    <row r="1354" spans="1:31" ht="21" customHeight="1">
      <c r="A1354" s="5" t="s">
        <v>7050</v>
      </c>
      <c r="B1354" s="5" t="s">
        <v>10674</v>
      </c>
      <c r="C1354" s="5" t="s">
        <v>20</v>
      </c>
      <c r="D1354" s="5" t="s">
        <v>3833</v>
      </c>
      <c r="E1354" s="5" t="s">
        <v>45</v>
      </c>
      <c r="F1354" s="7">
        <v>15</v>
      </c>
      <c r="G1354" s="7">
        <v>20</v>
      </c>
      <c r="H1354" s="5" t="s">
        <v>493</v>
      </c>
      <c r="I1354" s="5" t="s">
        <v>66</v>
      </c>
      <c r="J1354" s="5" t="s">
        <v>110</v>
      </c>
      <c r="K1354" s="5" t="s">
        <v>2371</v>
      </c>
      <c r="L1354" s="5" t="s">
        <v>16340</v>
      </c>
      <c r="M1354" s="5" t="s">
        <v>53</v>
      </c>
      <c r="N1354" s="5" t="s">
        <v>44</v>
      </c>
      <c r="O1354" s="5" t="b">
        <f t="shared" ca="1" si="0"/>
        <v>1</v>
      </c>
      <c r="P1354" s="5"/>
      <c r="Q1354" s="5"/>
      <c r="R1354" s="5"/>
      <c r="S1354" s="5"/>
      <c r="T1354" s="5"/>
      <c r="U1354" s="5"/>
      <c r="V1354" s="5"/>
      <c r="W1354" s="5"/>
      <c r="X1354" s="5"/>
      <c r="Y1354" s="5"/>
      <c r="Z1354" s="5"/>
      <c r="AA1354" s="5"/>
      <c r="AB1354" s="5"/>
      <c r="AC1354" s="5"/>
      <c r="AD1354" s="5"/>
      <c r="AE1354" s="5"/>
    </row>
    <row r="1355" spans="1:31" ht="21" customHeight="1">
      <c r="A1355" s="5" t="s">
        <v>16343</v>
      </c>
      <c r="B1355" s="5" t="s">
        <v>15555</v>
      </c>
      <c r="C1355" s="5" t="s">
        <v>20</v>
      </c>
      <c r="D1355" s="5" t="s">
        <v>3833</v>
      </c>
      <c r="E1355" s="5" t="s">
        <v>45</v>
      </c>
      <c r="F1355" s="7">
        <v>15</v>
      </c>
      <c r="G1355" s="7">
        <v>20</v>
      </c>
      <c r="H1355" s="5" t="s">
        <v>493</v>
      </c>
      <c r="I1355" s="5" t="s">
        <v>108</v>
      </c>
      <c r="J1355" s="5" t="s">
        <v>942</v>
      </c>
      <c r="K1355" s="5" t="s">
        <v>15557</v>
      </c>
      <c r="L1355" s="5" t="s">
        <v>16346</v>
      </c>
      <c r="M1355" s="5" t="s">
        <v>53</v>
      </c>
      <c r="N1355" s="5" t="s">
        <v>55</v>
      </c>
      <c r="O1355" s="5" t="b">
        <f t="shared" ca="1" si="0"/>
        <v>1</v>
      </c>
      <c r="P1355" s="5"/>
      <c r="Q1355" s="5"/>
      <c r="R1355" s="5"/>
      <c r="S1355" s="5"/>
      <c r="T1355" s="5"/>
      <c r="U1355" s="5"/>
      <c r="V1355" s="5"/>
      <c r="W1355" s="5"/>
      <c r="X1355" s="5"/>
      <c r="Y1355" s="5"/>
      <c r="Z1355" s="5"/>
      <c r="AA1355" s="5"/>
      <c r="AB1355" s="5"/>
      <c r="AC1355" s="5"/>
      <c r="AD1355" s="5"/>
      <c r="AE1355" s="5"/>
    </row>
    <row r="1356" spans="1:31" ht="21" customHeight="1">
      <c r="A1356" s="5" t="s">
        <v>765</v>
      </c>
      <c r="B1356" s="5" t="s">
        <v>15555</v>
      </c>
      <c r="C1356" s="5" t="s">
        <v>20</v>
      </c>
      <c r="D1356" s="5" t="s">
        <v>3833</v>
      </c>
      <c r="E1356" s="5" t="s">
        <v>29</v>
      </c>
      <c r="F1356" s="7">
        <v>15</v>
      </c>
      <c r="G1356" s="7">
        <v>20</v>
      </c>
      <c r="H1356" s="5" t="s">
        <v>493</v>
      </c>
      <c r="I1356" s="5" t="s">
        <v>108</v>
      </c>
      <c r="J1356" s="5" t="s">
        <v>942</v>
      </c>
      <c r="K1356" s="5" t="s">
        <v>15557</v>
      </c>
      <c r="L1356" s="5" t="s">
        <v>15558</v>
      </c>
      <c r="M1356" s="5" t="s">
        <v>53</v>
      </c>
      <c r="N1356" s="5" t="s">
        <v>55</v>
      </c>
      <c r="O1356" s="5" t="b">
        <f t="shared" ca="1" si="0"/>
        <v>1</v>
      </c>
      <c r="P1356" s="5" t="b">
        <f ca="1">IFERROR(__xludf.DUMMYFUNCTION("REGEXMATCH(L1356,""(?i)Java"")"),TRUE)</f>
        <v>1</v>
      </c>
      <c r="Q1356" s="5"/>
      <c r="R1356" s="5"/>
      <c r="S1356" s="5"/>
      <c r="T1356" s="5"/>
      <c r="U1356" s="5"/>
      <c r="V1356" s="5"/>
      <c r="W1356" s="5"/>
      <c r="X1356" s="5"/>
      <c r="Y1356" s="5"/>
      <c r="Z1356" s="5"/>
      <c r="AA1356" s="5"/>
      <c r="AB1356" s="5"/>
      <c r="AC1356" s="5"/>
      <c r="AD1356" s="5"/>
      <c r="AE1356" s="5"/>
    </row>
    <row r="1357" spans="1:31" ht="21" customHeight="1">
      <c r="A1357" s="5" t="s">
        <v>14330</v>
      </c>
      <c r="B1357" s="5" t="s">
        <v>15263</v>
      </c>
      <c r="C1357" s="5" t="s">
        <v>20</v>
      </c>
      <c r="D1357" s="12" t="s">
        <v>47</v>
      </c>
      <c r="E1357" s="5" t="s">
        <v>45</v>
      </c>
      <c r="F1357" s="7">
        <v>15</v>
      </c>
      <c r="G1357" s="7">
        <v>30</v>
      </c>
      <c r="H1357" s="5" t="s">
        <v>2134</v>
      </c>
      <c r="I1357" s="5" t="s">
        <v>66</v>
      </c>
      <c r="J1357" s="5" t="s">
        <v>76</v>
      </c>
      <c r="K1357" s="5" t="s">
        <v>15264</v>
      </c>
      <c r="L1357" s="5" t="s">
        <v>15267</v>
      </c>
      <c r="M1357" s="5" t="s">
        <v>42</v>
      </c>
      <c r="N1357" s="5" t="s">
        <v>55</v>
      </c>
      <c r="O1357" s="5" t="b">
        <f t="shared" ca="1" si="0"/>
        <v>1</v>
      </c>
      <c r="P1357" s="5"/>
      <c r="Q1357" s="5"/>
      <c r="R1357" s="5"/>
      <c r="S1357" s="5"/>
      <c r="T1357" s="5"/>
      <c r="U1357" s="5"/>
      <c r="V1357" s="5"/>
      <c r="W1357" s="5"/>
      <c r="X1357" s="5"/>
      <c r="Y1357" s="5"/>
      <c r="Z1357" s="5"/>
      <c r="AA1357" s="5"/>
      <c r="AB1357" s="5"/>
      <c r="AC1357" s="5"/>
      <c r="AD1357" s="5"/>
      <c r="AE1357" s="5"/>
    </row>
    <row r="1358" spans="1:31" ht="21" customHeight="1">
      <c r="A1358" s="5" t="s">
        <v>2674</v>
      </c>
      <c r="B1358" s="5" t="s">
        <v>15081</v>
      </c>
      <c r="C1358" s="5" t="s">
        <v>20</v>
      </c>
      <c r="D1358" s="12" t="s">
        <v>47</v>
      </c>
      <c r="E1358" s="5" t="s">
        <v>45</v>
      </c>
      <c r="F1358" s="7">
        <v>15</v>
      </c>
      <c r="G1358" s="7">
        <v>20</v>
      </c>
      <c r="H1358" s="5" t="s">
        <v>493</v>
      </c>
      <c r="I1358" s="5" t="s">
        <v>108</v>
      </c>
      <c r="J1358" s="5" t="s">
        <v>10642</v>
      </c>
      <c r="K1358" s="5" t="s">
        <v>15083</v>
      </c>
      <c r="L1358" s="5" t="s">
        <v>15084</v>
      </c>
      <c r="M1358" s="5" t="s">
        <v>53</v>
      </c>
      <c r="N1358" s="5" t="s">
        <v>405</v>
      </c>
      <c r="O1358" s="5" t="b">
        <f t="shared" ca="1" si="0"/>
        <v>1</v>
      </c>
      <c r="P1358" s="5" t="b">
        <f ca="1">IFERROR(__xludf.DUMMYFUNCTION("REGEXMATCH(L1358,""(?i)Java"")"),TRUE)</f>
        <v>1</v>
      </c>
      <c r="Q1358" s="5"/>
      <c r="R1358" s="5"/>
      <c r="S1358" s="5"/>
      <c r="T1358" s="5"/>
      <c r="U1358" s="5"/>
      <c r="V1358" s="5"/>
      <c r="W1358" s="5"/>
      <c r="X1358" s="5"/>
      <c r="Y1358" s="5"/>
      <c r="Z1358" s="5"/>
      <c r="AA1358" s="5"/>
      <c r="AB1358" s="5"/>
      <c r="AC1358" s="5"/>
      <c r="AD1358" s="5"/>
      <c r="AE1358" s="5"/>
    </row>
    <row r="1359" spans="1:31" ht="21" customHeight="1">
      <c r="A1359" s="5" t="s">
        <v>11988</v>
      </c>
      <c r="B1359" s="5" t="s">
        <v>16366</v>
      </c>
      <c r="C1359" s="5" t="s">
        <v>20</v>
      </c>
      <c r="D1359" s="12" t="s">
        <v>47</v>
      </c>
      <c r="E1359" s="5" t="s">
        <v>45</v>
      </c>
      <c r="F1359" s="7">
        <v>15</v>
      </c>
      <c r="G1359" s="7">
        <v>20</v>
      </c>
      <c r="H1359" s="5" t="s">
        <v>493</v>
      </c>
      <c r="I1359" s="5" t="s">
        <v>66</v>
      </c>
      <c r="J1359" s="5" t="s">
        <v>110</v>
      </c>
      <c r="K1359" s="5" t="s">
        <v>16370</v>
      </c>
      <c r="L1359" s="5" t="s">
        <v>16371</v>
      </c>
      <c r="M1359" s="5" t="s">
        <v>37</v>
      </c>
      <c r="N1359" s="5" t="s">
        <v>55</v>
      </c>
      <c r="O1359" s="5" t="b">
        <f t="shared" ca="1" si="0"/>
        <v>1</v>
      </c>
      <c r="P1359" s="5"/>
      <c r="Q1359" s="5"/>
      <c r="R1359" s="5"/>
      <c r="S1359" s="5"/>
      <c r="T1359" s="5"/>
      <c r="U1359" s="5"/>
      <c r="V1359" s="5"/>
      <c r="W1359" s="5"/>
      <c r="X1359" s="5"/>
      <c r="Y1359" s="5"/>
      <c r="Z1359" s="5"/>
      <c r="AA1359" s="5"/>
      <c r="AB1359" s="5"/>
      <c r="AC1359" s="5"/>
      <c r="AD1359" s="5"/>
      <c r="AE1359" s="5"/>
    </row>
    <row r="1360" spans="1:31" ht="21" customHeight="1">
      <c r="A1360" s="5" t="s">
        <v>15127</v>
      </c>
      <c r="B1360" s="5" t="s">
        <v>15128</v>
      </c>
      <c r="C1360" s="5" t="s">
        <v>20</v>
      </c>
      <c r="D1360" s="12" t="s">
        <v>47</v>
      </c>
      <c r="E1360" s="5" t="s">
        <v>45</v>
      </c>
      <c r="F1360" s="7">
        <v>15</v>
      </c>
      <c r="G1360" s="7">
        <v>20</v>
      </c>
      <c r="H1360" s="5" t="s">
        <v>493</v>
      </c>
      <c r="I1360" s="5" t="s">
        <v>108</v>
      </c>
      <c r="J1360" s="5" t="s">
        <v>15129</v>
      </c>
      <c r="K1360" s="5" t="s">
        <v>15132</v>
      </c>
      <c r="L1360" s="5" t="s">
        <v>15133</v>
      </c>
      <c r="M1360" s="5" t="s">
        <v>42</v>
      </c>
      <c r="N1360" s="5" t="s">
        <v>55</v>
      </c>
      <c r="O1360" s="5" t="b">
        <f t="shared" ca="1" si="0"/>
        <v>1</v>
      </c>
      <c r="P1360" s="5" t="b">
        <f t="shared" ref="P1360:P1361" ca="1" si="136">IFERROR(__xludf.DUMMYFUNCTION("REGEXMATCH(L1360,""(?i)Java"")"),TRUE)</f>
        <v>1</v>
      </c>
      <c r="Q1360" s="5"/>
      <c r="R1360" s="5"/>
      <c r="S1360" s="5"/>
      <c r="T1360" s="5"/>
      <c r="U1360" s="5"/>
      <c r="V1360" s="5"/>
      <c r="W1360" s="5"/>
      <c r="X1360" s="5"/>
      <c r="Y1360" s="5"/>
      <c r="Z1360" s="5"/>
      <c r="AA1360" s="5"/>
      <c r="AB1360" s="5"/>
      <c r="AC1360" s="5"/>
      <c r="AD1360" s="5"/>
      <c r="AE1360" s="5"/>
    </row>
    <row r="1361" spans="1:31" ht="21" customHeight="1">
      <c r="A1361" s="5" t="s">
        <v>5488</v>
      </c>
      <c r="B1361" s="5" t="s">
        <v>5489</v>
      </c>
      <c r="C1361" s="5" t="s">
        <v>20</v>
      </c>
      <c r="D1361" s="12" t="s">
        <v>47</v>
      </c>
      <c r="E1361" s="5" t="s">
        <v>45</v>
      </c>
      <c r="F1361" s="7">
        <v>15</v>
      </c>
      <c r="G1361" s="7">
        <v>20</v>
      </c>
      <c r="H1361" s="5" t="s">
        <v>493</v>
      </c>
      <c r="I1361" s="5" t="s">
        <v>66</v>
      </c>
      <c r="J1361" s="5" t="s">
        <v>68</v>
      </c>
      <c r="K1361" s="5" t="s">
        <v>5492</v>
      </c>
      <c r="L1361" s="5" t="s">
        <v>5495</v>
      </c>
      <c r="M1361" s="5" t="s">
        <v>167</v>
      </c>
      <c r="N1361" s="5" t="s">
        <v>89</v>
      </c>
      <c r="O1361" s="5" t="b">
        <f t="shared" ca="1" si="0"/>
        <v>1</v>
      </c>
      <c r="P1361" s="5" t="b">
        <f t="shared" ca="1" si="136"/>
        <v>1</v>
      </c>
      <c r="Q1361" s="5"/>
      <c r="R1361" s="5"/>
      <c r="S1361" s="5"/>
      <c r="T1361" s="5"/>
      <c r="U1361" s="5"/>
      <c r="V1361" s="5"/>
      <c r="W1361" s="5"/>
      <c r="X1361" s="5"/>
      <c r="Y1361" s="5"/>
      <c r="Z1361" s="5"/>
      <c r="AA1361" s="5"/>
      <c r="AB1361" s="5"/>
      <c r="AC1361" s="5"/>
      <c r="AD1361" s="5"/>
      <c r="AE1361" s="5"/>
    </row>
    <row r="1362" spans="1:31" ht="21" customHeight="1">
      <c r="A1362" s="5" t="s">
        <v>16391</v>
      </c>
      <c r="B1362" s="5" t="s">
        <v>15128</v>
      </c>
      <c r="C1362" s="5" t="s">
        <v>20</v>
      </c>
      <c r="D1362" s="12" t="s">
        <v>47</v>
      </c>
      <c r="E1362" s="5" t="s">
        <v>45</v>
      </c>
      <c r="F1362" s="7">
        <v>15</v>
      </c>
      <c r="G1362" s="7">
        <v>20</v>
      </c>
      <c r="H1362" s="5" t="s">
        <v>493</v>
      </c>
      <c r="I1362" s="5" t="s">
        <v>108</v>
      </c>
      <c r="J1362" s="5" t="s">
        <v>15129</v>
      </c>
      <c r="K1362" s="5" t="s">
        <v>16393</v>
      </c>
      <c r="L1362" s="5" t="s">
        <v>16394</v>
      </c>
      <c r="M1362" s="5" t="s">
        <v>42</v>
      </c>
      <c r="N1362" s="5" t="s">
        <v>55</v>
      </c>
      <c r="O1362" s="5" t="b">
        <f t="shared" ca="1" si="0"/>
        <v>1</v>
      </c>
      <c r="P1362" s="5"/>
      <c r="Q1362" s="5"/>
      <c r="R1362" s="5"/>
      <c r="S1362" s="5"/>
      <c r="T1362" s="5"/>
      <c r="U1362" s="5"/>
      <c r="V1362" s="5"/>
      <c r="W1362" s="5"/>
      <c r="X1362" s="5"/>
      <c r="Y1362" s="5"/>
      <c r="Z1362" s="5"/>
      <c r="AA1362" s="5"/>
      <c r="AB1362" s="5"/>
      <c r="AC1362" s="5"/>
      <c r="AD1362" s="5"/>
      <c r="AE1362" s="5"/>
    </row>
    <row r="1363" spans="1:31" ht="21" customHeight="1">
      <c r="A1363" s="5" t="s">
        <v>10107</v>
      </c>
      <c r="B1363" s="5" t="s">
        <v>6798</v>
      </c>
      <c r="C1363" s="5" t="s">
        <v>20</v>
      </c>
      <c r="D1363" s="12" t="s">
        <v>47</v>
      </c>
      <c r="E1363" s="5" t="s">
        <v>45</v>
      </c>
      <c r="F1363" s="7">
        <v>15</v>
      </c>
      <c r="G1363" s="7">
        <v>25</v>
      </c>
      <c r="H1363" s="5" t="s">
        <v>151</v>
      </c>
      <c r="I1363" s="5" t="s">
        <v>108</v>
      </c>
      <c r="J1363" s="5" t="s">
        <v>1770</v>
      </c>
      <c r="K1363" s="5" t="s">
        <v>16403</v>
      </c>
      <c r="L1363" s="5" t="s">
        <v>16404</v>
      </c>
      <c r="M1363" s="5" t="s">
        <v>37</v>
      </c>
      <c r="N1363" s="5" t="s">
        <v>405</v>
      </c>
      <c r="O1363" s="5" t="b">
        <f t="shared" ca="1" si="0"/>
        <v>1</v>
      </c>
      <c r="P1363" s="5"/>
      <c r="Q1363" s="5"/>
      <c r="R1363" s="5"/>
      <c r="S1363" s="5"/>
      <c r="T1363" s="5"/>
      <c r="U1363" s="5"/>
      <c r="V1363" s="5"/>
      <c r="W1363" s="5"/>
      <c r="X1363" s="5"/>
      <c r="Y1363" s="5"/>
      <c r="Z1363" s="5"/>
      <c r="AA1363" s="5"/>
      <c r="AB1363" s="5"/>
      <c r="AC1363" s="5"/>
      <c r="AD1363" s="5"/>
      <c r="AE1363" s="5"/>
    </row>
    <row r="1364" spans="1:31" ht="21" customHeight="1">
      <c r="A1364" s="5" t="s">
        <v>16408</v>
      </c>
      <c r="B1364" s="5" t="s">
        <v>16409</v>
      </c>
      <c r="C1364" s="5" t="s">
        <v>20</v>
      </c>
      <c r="D1364" s="12" t="s">
        <v>47</v>
      </c>
      <c r="E1364" s="5" t="s">
        <v>45</v>
      </c>
      <c r="F1364" s="7">
        <v>15</v>
      </c>
      <c r="G1364" s="7">
        <v>20</v>
      </c>
      <c r="H1364" s="5" t="s">
        <v>493</v>
      </c>
      <c r="I1364" s="5" t="s">
        <v>108</v>
      </c>
      <c r="J1364" s="5" t="s">
        <v>16411</v>
      </c>
      <c r="K1364" s="5" t="s">
        <v>16412</v>
      </c>
      <c r="L1364" s="5" t="s">
        <v>16413</v>
      </c>
      <c r="M1364" s="5" t="s">
        <v>42</v>
      </c>
      <c r="N1364" s="5" t="s">
        <v>44</v>
      </c>
      <c r="O1364" s="5" t="b">
        <f t="shared" ca="1" si="0"/>
        <v>1</v>
      </c>
      <c r="P1364" s="5"/>
      <c r="Q1364" s="5"/>
      <c r="R1364" s="5"/>
      <c r="S1364" s="5"/>
      <c r="T1364" s="5"/>
      <c r="U1364" s="5"/>
      <c r="V1364" s="5"/>
      <c r="W1364" s="5"/>
      <c r="X1364" s="5"/>
      <c r="Y1364" s="5"/>
      <c r="Z1364" s="5"/>
      <c r="AA1364" s="5"/>
      <c r="AB1364" s="5"/>
      <c r="AC1364" s="5"/>
      <c r="AD1364" s="5"/>
      <c r="AE1364" s="5"/>
    </row>
    <row r="1365" spans="1:31" ht="21" customHeight="1">
      <c r="A1365" s="5" t="s">
        <v>7050</v>
      </c>
      <c r="B1365" s="5" t="s">
        <v>4789</v>
      </c>
      <c r="C1365" s="5" t="s">
        <v>20</v>
      </c>
      <c r="D1365" s="12" t="s">
        <v>47</v>
      </c>
      <c r="E1365" s="5" t="s">
        <v>45</v>
      </c>
      <c r="F1365" s="7">
        <v>15</v>
      </c>
      <c r="G1365" s="7">
        <v>25</v>
      </c>
      <c r="H1365" s="5" t="s">
        <v>151</v>
      </c>
      <c r="I1365" s="5" t="s">
        <v>108</v>
      </c>
      <c r="J1365" s="5" t="s">
        <v>3889</v>
      </c>
      <c r="K1365" s="5" t="s">
        <v>15814</v>
      </c>
      <c r="L1365" s="5" t="s">
        <v>15816</v>
      </c>
      <c r="M1365" s="5" t="s">
        <v>37</v>
      </c>
      <c r="N1365" s="5" t="s">
        <v>55</v>
      </c>
      <c r="O1365" s="5" t="b">
        <f t="shared" ca="1" si="0"/>
        <v>1</v>
      </c>
      <c r="P1365" s="5"/>
      <c r="Q1365" s="5"/>
      <c r="R1365" s="5"/>
      <c r="S1365" s="5"/>
      <c r="T1365" s="5"/>
      <c r="U1365" s="5"/>
      <c r="V1365" s="5"/>
      <c r="W1365" s="5"/>
      <c r="X1365" s="5"/>
      <c r="Y1365" s="5"/>
      <c r="Z1365" s="5"/>
      <c r="AA1365" s="5"/>
      <c r="AB1365" s="5"/>
      <c r="AC1365" s="5"/>
      <c r="AD1365" s="5"/>
      <c r="AE1365" s="5"/>
    </row>
    <row r="1366" spans="1:31" ht="21" customHeight="1">
      <c r="A1366" s="5" t="s">
        <v>4668</v>
      </c>
      <c r="B1366" s="5" t="s">
        <v>15633</v>
      </c>
      <c r="C1366" s="5" t="s">
        <v>20</v>
      </c>
      <c r="D1366" s="12" t="s">
        <v>47</v>
      </c>
      <c r="E1366" s="5" t="s">
        <v>45</v>
      </c>
      <c r="F1366" s="7">
        <v>15</v>
      </c>
      <c r="G1366" s="7">
        <v>30</v>
      </c>
      <c r="H1366" s="5" t="s">
        <v>2134</v>
      </c>
      <c r="I1366" s="5" t="s">
        <v>108</v>
      </c>
      <c r="J1366" s="5" t="s">
        <v>117</v>
      </c>
      <c r="K1366" s="9" t="s">
        <v>47</v>
      </c>
      <c r="L1366" s="5" t="s">
        <v>15635</v>
      </c>
      <c r="M1366" s="5" t="s">
        <v>167</v>
      </c>
      <c r="N1366" s="5" t="s">
        <v>55</v>
      </c>
      <c r="O1366" s="5" t="b">
        <f t="shared" ca="1" si="0"/>
        <v>1</v>
      </c>
      <c r="P1366" s="5" t="b">
        <f ca="1">IFERROR(__xludf.DUMMYFUNCTION("REGEXMATCH(L1366,""(?i)Java"")"),TRUE)</f>
        <v>1</v>
      </c>
      <c r="Q1366" s="5"/>
      <c r="R1366" s="5"/>
      <c r="S1366" s="5"/>
      <c r="T1366" s="5"/>
      <c r="U1366" s="5"/>
      <c r="V1366" s="5"/>
      <c r="W1366" s="5"/>
      <c r="X1366" s="5"/>
      <c r="Y1366" s="5"/>
      <c r="Z1366" s="5"/>
      <c r="AA1366" s="5"/>
      <c r="AB1366" s="5"/>
      <c r="AC1366" s="5"/>
      <c r="AD1366" s="5"/>
      <c r="AE1366" s="5"/>
    </row>
    <row r="1367" spans="1:31" ht="21" customHeight="1">
      <c r="A1367" s="5" t="s">
        <v>16424</v>
      </c>
      <c r="B1367" s="5" t="s">
        <v>12745</v>
      </c>
      <c r="C1367" s="5" t="s">
        <v>20</v>
      </c>
      <c r="D1367" s="12" t="s">
        <v>47</v>
      </c>
      <c r="E1367" s="5" t="s">
        <v>45</v>
      </c>
      <c r="F1367" s="7">
        <v>15</v>
      </c>
      <c r="G1367" s="7">
        <v>25</v>
      </c>
      <c r="H1367" s="5" t="s">
        <v>151</v>
      </c>
      <c r="I1367" s="5" t="s">
        <v>66</v>
      </c>
      <c r="J1367" s="5" t="s">
        <v>110</v>
      </c>
      <c r="K1367" s="5" t="s">
        <v>16429</v>
      </c>
      <c r="L1367" s="5" t="s">
        <v>16431</v>
      </c>
      <c r="M1367" s="5" t="s">
        <v>37</v>
      </c>
      <c r="N1367" s="5" t="s">
        <v>55</v>
      </c>
      <c r="O1367" s="5" t="b">
        <f t="shared" ca="1" si="0"/>
        <v>1</v>
      </c>
      <c r="P1367" s="5"/>
      <c r="Q1367" s="5"/>
      <c r="R1367" s="5"/>
      <c r="S1367" s="5"/>
      <c r="T1367" s="5"/>
      <c r="U1367" s="5"/>
      <c r="V1367" s="5"/>
      <c r="W1367" s="5"/>
      <c r="X1367" s="5"/>
      <c r="Y1367" s="5"/>
      <c r="Z1367" s="5"/>
      <c r="AA1367" s="5"/>
      <c r="AB1367" s="5"/>
      <c r="AC1367" s="5"/>
      <c r="AD1367" s="5"/>
      <c r="AE1367" s="5"/>
    </row>
    <row r="1368" spans="1:31" ht="21" customHeight="1">
      <c r="A1368" s="5" t="s">
        <v>16434</v>
      </c>
      <c r="B1368" s="5" t="s">
        <v>16435</v>
      </c>
      <c r="C1368" s="5" t="s">
        <v>20</v>
      </c>
      <c r="D1368" s="12" t="s">
        <v>47</v>
      </c>
      <c r="E1368" s="5" t="s">
        <v>45</v>
      </c>
      <c r="F1368" s="7">
        <v>15</v>
      </c>
      <c r="G1368" s="7">
        <v>30</v>
      </c>
      <c r="H1368" s="5" t="s">
        <v>2134</v>
      </c>
      <c r="I1368" s="5" t="s">
        <v>66</v>
      </c>
      <c r="J1368" s="5" t="s">
        <v>34</v>
      </c>
      <c r="K1368" s="5" t="s">
        <v>5024</v>
      </c>
      <c r="L1368" s="5" t="s">
        <v>16437</v>
      </c>
      <c r="M1368" s="5" t="s">
        <v>37</v>
      </c>
      <c r="N1368" s="5" t="s">
        <v>55</v>
      </c>
      <c r="O1368" s="5" t="b">
        <f t="shared" ca="1" si="0"/>
        <v>1</v>
      </c>
      <c r="P1368" s="5"/>
      <c r="Q1368" s="5"/>
      <c r="R1368" s="5"/>
      <c r="S1368" s="5"/>
      <c r="T1368" s="5"/>
      <c r="U1368" s="5"/>
      <c r="V1368" s="5"/>
      <c r="W1368" s="5"/>
      <c r="X1368" s="5"/>
      <c r="Y1368" s="5"/>
      <c r="Z1368" s="5"/>
      <c r="AA1368" s="5"/>
      <c r="AB1368" s="5"/>
      <c r="AC1368" s="5"/>
      <c r="AD1368" s="5"/>
      <c r="AE1368" s="5"/>
    </row>
    <row r="1369" spans="1:31" ht="21" customHeight="1">
      <c r="A1369" s="5" t="s">
        <v>16442</v>
      </c>
      <c r="B1369" s="5" t="s">
        <v>16443</v>
      </c>
      <c r="C1369" s="5" t="s">
        <v>20</v>
      </c>
      <c r="D1369" s="12" t="s">
        <v>47</v>
      </c>
      <c r="E1369" s="5" t="s">
        <v>45</v>
      </c>
      <c r="F1369" s="7">
        <v>15</v>
      </c>
      <c r="G1369" s="7">
        <v>25</v>
      </c>
      <c r="H1369" s="5" t="s">
        <v>151</v>
      </c>
      <c r="I1369" s="5" t="s">
        <v>108</v>
      </c>
      <c r="J1369" s="5" t="s">
        <v>48</v>
      </c>
      <c r="K1369" s="5" t="s">
        <v>16444</v>
      </c>
      <c r="L1369" s="9" t="s">
        <v>47</v>
      </c>
      <c r="M1369" s="5" t="s">
        <v>53</v>
      </c>
      <c r="N1369" s="5" t="s">
        <v>38</v>
      </c>
      <c r="O1369" s="5" t="b">
        <f t="shared" ca="1" si="0"/>
        <v>1</v>
      </c>
      <c r="P1369" s="9"/>
      <c r="Q1369" s="5"/>
      <c r="R1369" s="5"/>
      <c r="S1369" s="5"/>
      <c r="T1369" s="5"/>
      <c r="U1369" s="5"/>
      <c r="V1369" s="5"/>
      <c r="W1369" s="5"/>
      <c r="X1369" s="5"/>
      <c r="Y1369" s="5"/>
      <c r="Z1369" s="5"/>
      <c r="AA1369" s="5"/>
      <c r="AB1369" s="5"/>
      <c r="AC1369" s="5"/>
      <c r="AD1369" s="5"/>
      <c r="AE1369" s="5"/>
    </row>
    <row r="1370" spans="1:31" ht="21" customHeight="1">
      <c r="A1370" s="5" t="s">
        <v>7050</v>
      </c>
      <c r="B1370" s="5" t="s">
        <v>16453</v>
      </c>
      <c r="C1370" s="5" t="s">
        <v>41</v>
      </c>
      <c r="D1370" s="5" t="s">
        <v>169</v>
      </c>
      <c r="E1370" s="5" t="s">
        <v>29</v>
      </c>
      <c r="F1370" s="7">
        <v>15</v>
      </c>
      <c r="G1370" s="7">
        <v>25</v>
      </c>
      <c r="H1370" s="5" t="s">
        <v>151</v>
      </c>
      <c r="I1370" s="5" t="s">
        <v>66</v>
      </c>
      <c r="J1370" s="5" t="s">
        <v>1439</v>
      </c>
      <c r="K1370" s="5" t="s">
        <v>16454</v>
      </c>
      <c r="L1370" s="5" t="s">
        <v>16455</v>
      </c>
      <c r="M1370" s="5" t="s">
        <v>167</v>
      </c>
      <c r="N1370" s="5" t="s">
        <v>55</v>
      </c>
      <c r="O1370" s="5" t="b">
        <f t="shared" ca="1" si="0"/>
        <v>1</v>
      </c>
      <c r="P1370" s="5"/>
      <c r="Q1370" s="5"/>
      <c r="R1370" s="5"/>
      <c r="S1370" s="5"/>
      <c r="T1370" s="5"/>
      <c r="U1370" s="5"/>
      <c r="V1370" s="5"/>
      <c r="W1370" s="5"/>
      <c r="X1370" s="5"/>
      <c r="Y1370" s="5"/>
      <c r="Z1370" s="5"/>
      <c r="AA1370" s="5"/>
      <c r="AB1370" s="5"/>
      <c r="AC1370" s="5"/>
      <c r="AD1370" s="5"/>
      <c r="AE1370" s="5"/>
    </row>
    <row r="1371" spans="1:31" ht="21" customHeight="1">
      <c r="A1371" s="5" t="s">
        <v>3767</v>
      </c>
      <c r="B1371" s="5" t="s">
        <v>10758</v>
      </c>
      <c r="C1371" s="5" t="s">
        <v>41</v>
      </c>
      <c r="D1371" s="5" t="s">
        <v>169</v>
      </c>
      <c r="E1371" s="5" t="s">
        <v>29</v>
      </c>
      <c r="F1371" s="7">
        <v>15</v>
      </c>
      <c r="G1371" s="7">
        <v>20</v>
      </c>
      <c r="H1371" s="5" t="s">
        <v>493</v>
      </c>
      <c r="I1371" s="5" t="s">
        <v>66</v>
      </c>
      <c r="J1371" s="5" t="s">
        <v>110</v>
      </c>
      <c r="K1371" s="5" t="s">
        <v>15114</v>
      </c>
      <c r="L1371" s="5" t="s">
        <v>15115</v>
      </c>
      <c r="M1371" s="5" t="s">
        <v>53</v>
      </c>
      <c r="N1371" s="5" t="s">
        <v>55</v>
      </c>
      <c r="O1371" s="5" t="b">
        <f t="shared" ca="1" si="0"/>
        <v>1</v>
      </c>
      <c r="P1371" s="5" t="b">
        <f ca="1">IFERROR(__xludf.DUMMYFUNCTION("REGEXMATCH(L1371,""(?i)Java"")"),TRUE)</f>
        <v>1</v>
      </c>
      <c r="Q1371" s="5"/>
      <c r="R1371" s="5"/>
      <c r="S1371" s="5"/>
      <c r="T1371" s="5"/>
      <c r="U1371" s="5"/>
      <c r="V1371" s="5"/>
      <c r="W1371" s="5"/>
      <c r="X1371" s="5"/>
      <c r="Y1371" s="5"/>
      <c r="Z1371" s="5"/>
      <c r="AA1371" s="5"/>
      <c r="AB1371" s="5"/>
      <c r="AC1371" s="5"/>
      <c r="AD1371" s="5"/>
      <c r="AE1371" s="5"/>
    </row>
    <row r="1372" spans="1:31" ht="21" customHeight="1">
      <c r="A1372" s="5" t="s">
        <v>7050</v>
      </c>
      <c r="B1372" s="5" t="s">
        <v>6717</v>
      </c>
      <c r="C1372" s="5" t="s">
        <v>41</v>
      </c>
      <c r="D1372" s="5" t="s">
        <v>169</v>
      </c>
      <c r="E1372" s="5" t="s">
        <v>45</v>
      </c>
      <c r="F1372" s="7">
        <v>15</v>
      </c>
      <c r="G1372" s="7">
        <v>25</v>
      </c>
      <c r="H1372" s="5" t="s">
        <v>151</v>
      </c>
      <c r="I1372" s="5" t="s">
        <v>66</v>
      </c>
      <c r="J1372" s="5" t="s">
        <v>252</v>
      </c>
      <c r="K1372" s="5" t="s">
        <v>6718</v>
      </c>
      <c r="L1372" s="5" t="s">
        <v>16470</v>
      </c>
      <c r="M1372" s="5" t="s">
        <v>53</v>
      </c>
      <c r="N1372" s="5" t="s">
        <v>44</v>
      </c>
      <c r="O1372" s="5" t="b">
        <f t="shared" ca="1" si="0"/>
        <v>1</v>
      </c>
      <c r="P1372" s="5"/>
      <c r="Q1372" s="5"/>
      <c r="R1372" s="5"/>
      <c r="S1372" s="5"/>
      <c r="T1372" s="5"/>
      <c r="U1372" s="5"/>
      <c r="V1372" s="5"/>
      <c r="W1372" s="5"/>
      <c r="X1372" s="5"/>
      <c r="Y1372" s="5"/>
      <c r="Z1372" s="5"/>
      <c r="AA1372" s="5"/>
      <c r="AB1372" s="5"/>
      <c r="AC1372" s="5"/>
      <c r="AD1372" s="5"/>
      <c r="AE1372" s="5"/>
    </row>
    <row r="1373" spans="1:31" ht="21" customHeight="1">
      <c r="A1373" s="5" t="s">
        <v>14330</v>
      </c>
      <c r="B1373" s="5" t="s">
        <v>1375</v>
      </c>
      <c r="C1373" s="5" t="s">
        <v>41</v>
      </c>
      <c r="D1373" s="5" t="s">
        <v>169</v>
      </c>
      <c r="E1373" s="5" t="s">
        <v>45</v>
      </c>
      <c r="F1373" s="7">
        <v>15</v>
      </c>
      <c r="G1373" s="7">
        <v>25</v>
      </c>
      <c r="H1373" s="5" t="s">
        <v>151</v>
      </c>
      <c r="I1373" s="5" t="s">
        <v>66</v>
      </c>
      <c r="J1373" s="5" t="s">
        <v>57</v>
      </c>
      <c r="K1373" s="5" t="s">
        <v>7567</v>
      </c>
      <c r="L1373" s="5" t="s">
        <v>16474</v>
      </c>
      <c r="M1373" s="5" t="s">
        <v>53</v>
      </c>
      <c r="N1373" s="5" t="s">
        <v>55</v>
      </c>
      <c r="O1373" s="5" t="b">
        <f t="shared" ca="1" si="0"/>
        <v>1</v>
      </c>
      <c r="P1373" s="5"/>
      <c r="Q1373" s="5"/>
      <c r="R1373" s="5"/>
      <c r="S1373" s="5"/>
      <c r="T1373" s="5"/>
      <c r="U1373" s="5"/>
      <c r="V1373" s="5"/>
      <c r="W1373" s="5"/>
      <c r="X1373" s="5"/>
      <c r="Y1373" s="5"/>
      <c r="Z1373" s="5"/>
      <c r="AA1373" s="5"/>
      <c r="AB1373" s="5"/>
      <c r="AC1373" s="5"/>
      <c r="AD1373" s="5"/>
      <c r="AE1373" s="5"/>
    </row>
    <row r="1374" spans="1:31" ht="21" customHeight="1">
      <c r="A1374" s="5" t="s">
        <v>277</v>
      </c>
      <c r="B1374" s="5" t="s">
        <v>15724</v>
      </c>
      <c r="C1374" s="5" t="s">
        <v>41</v>
      </c>
      <c r="D1374" s="5" t="s">
        <v>169</v>
      </c>
      <c r="E1374" s="5" t="s">
        <v>45</v>
      </c>
      <c r="F1374" s="7">
        <v>15</v>
      </c>
      <c r="G1374" s="7">
        <v>30</v>
      </c>
      <c r="H1374" s="5" t="s">
        <v>2134</v>
      </c>
      <c r="I1374" s="5" t="s">
        <v>108</v>
      </c>
      <c r="J1374" s="5" t="s">
        <v>14194</v>
      </c>
      <c r="K1374" s="5" t="s">
        <v>15725</v>
      </c>
      <c r="L1374" s="5" t="s">
        <v>16479</v>
      </c>
      <c r="M1374" s="5" t="s">
        <v>100</v>
      </c>
      <c r="N1374" s="5" t="s">
        <v>55</v>
      </c>
      <c r="O1374" s="5" t="b">
        <f t="shared" ca="1" si="0"/>
        <v>1</v>
      </c>
      <c r="P1374" s="5"/>
      <c r="Q1374" s="5"/>
      <c r="R1374" s="5"/>
      <c r="S1374" s="5"/>
      <c r="T1374" s="5"/>
      <c r="U1374" s="5"/>
      <c r="V1374" s="5"/>
      <c r="W1374" s="5"/>
      <c r="X1374" s="5"/>
      <c r="Y1374" s="5"/>
      <c r="Z1374" s="5"/>
      <c r="AA1374" s="5"/>
      <c r="AB1374" s="5"/>
      <c r="AC1374" s="5"/>
      <c r="AD1374" s="5"/>
      <c r="AE1374" s="5"/>
    </row>
    <row r="1375" spans="1:31" ht="21" customHeight="1">
      <c r="A1375" s="5" t="s">
        <v>14330</v>
      </c>
      <c r="B1375" s="5" t="s">
        <v>16482</v>
      </c>
      <c r="C1375" s="5" t="s">
        <v>41</v>
      </c>
      <c r="D1375" s="5" t="s">
        <v>169</v>
      </c>
      <c r="E1375" s="5" t="s">
        <v>45</v>
      </c>
      <c r="F1375" s="7">
        <v>15</v>
      </c>
      <c r="G1375" s="7">
        <v>30</v>
      </c>
      <c r="H1375" s="5" t="s">
        <v>2134</v>
      </c>
      <c r="I1375" s="5" t="s">
        <v>66</v>
      </c>
      <c r="J1375" s="5" t="s">
        <v>2303</v>
      </c>
      <c r="K1375" s="5" t="s">
        <v>16483</v>
      </c>
      <c r="L1375" s="5" t="s">
        <v>16487</v>
      </c>
      <c r="M1375" s="5" t="s">
        <v>42</v>
      </c>
      <c r="N1375" s="5" t="s">
        <v>55</v>
      </c>
      <c r="O1375" s="5" t="b">
        <f t="shared" ca="1" si="0"/>
        <v>1</v>
      </c>
      <c r="P1375" s="5"/>
      <c r="Q1375" s="5"/>
      <c r="R1375" s="5"/>
      <c r="S1375" s="5"/>
      <c r="T1375" s="5"/>
      <c r="U1375" s="5"/>
      <c r="V1375" s="5"/>
      <c r="W1375" s="5"/>
      <c r="X1375" s="5"/>
      <c r="Y1375" s="5"/>
      <c r="Z1375" s="5"/>
      <c r="AA1375" s="5"/>
      <c r="AB1375" s="5"/>
      <c r="AC1375" s="5"/>
      <c r="AD1375" s="5"/>
      <c r="AE1375" s="5"/>
    </row>
    <row r="1376" spans="1:31" ht="21" customHeight="1">
      <c r="A1376" s="5" t="s">
        <v>15669</v>
      </c>
      <c r="B1376" s="5" t="s">
        <v>4311</v>
      </c>
      <c r="C1376" s="5" t="s">
        <v>41</v>
      </c>
      <c r="D1376" s="5" t="s">
        <v>169</v>
      </c>
      <c r="E1376" s="5" t="s">
        <v>29</v>
      </c>
      <c r="F1376" s="7">
        <v>15</v>
      </c>
      <c r="G1376" s="7">
        <v>20</v>
      </c>
      <c r="H1376" s="5" t="s">
        <v>493</v>
      </c>
      <c r="I1376" s="5" t="s">
        <v>108</v>
      </c>
      <c r="J1376" s="5" t="s">
        <v>117</v>
      </c>
      <c r="K1376" s="5" t="s">
        <v>15670</v>
      </c>
      <c r="L1376" s="5" t="s">
        <v>15671</v>
      </c>
      <c r="M1376" s="5" t="s">
        <v>37</v>
      </c>
      <c r="N1376" s="5" t="s">
        <v>55</v>
      </c>
      <c r="O1376" s="5" t="b">
        <f t="shared" ca="1" si="0"/>
        <v>1</v>
      </c>
      <c r="P1376" s="5" t="b">
        <f ca="1">IFERROR(__xludf.DUMMYFUNCTION("REGEXMATCH(L1376,""(?i)Java"")"),TRUE)</f>
        <v>1</v>
      </c>
      <c r="Q1376" s="5"/>
      <c r="R1376" s="5"/>
      <c r="S1376" s="5"/>
      <c r="T1376" s="5"/>
      <c r="U1376" s="5"/>
      <c r="V1376" s="5"/>
      <c r="W1376" s="5"/>
      <c r="X1376" s="5"/>
      <c r="Y1376" s="5"/>
      <c r="Z1376" s="5"/>
      <c r="AA1376" s="5"/>
      <c r="AB1376" s="5"/>
      <c r="AC1376" s="5"/>
      <c r="AD1376" s="5"/>
      <c r="AE1376" s="5"/>
    </row>
    <row r="1377" spans="1:31" ht="21" customHeight="1">
      <c r="A1377" s="5" t="s">
        <v>15802</v>
      </c>
      <c r="B1377" s="5" t="s">
        <v>15803</v>
      </c>
      <c r="C1377" s="5" t="s">
        <v>41</v>
      </c>
      <c r="D1377" s="5" t="s">
        <v>375</v>
      </c>
      <c r="E1377" s="5" t="s">
        <v>29</v>
      </c>
      <c r="F1377" s="7">
        <v>15</v>
      </c>
      <c r="G1377" s="7">
        <v>20</v>
      </c>
      <c r="H1377" s="5" t="s">
        <v>493</v>
      </c>
      <c r="I1377" s="5" t="s">
        <v>66</v>
      </c>
      <c r="J1377" s="5" t="s">
        <v>444</v>
      </c>
      <c r="K1377" s="5" t="s">
        <v>15807</v>
      </c>
      <c r="L1377" s="5" t="s">
        <v>15809</v>
      </c>
      <c r="M1377" s="5" t="s">
        <v>53</v>
      </c>
      <c r="N1377" s="5" t="s">
        <v>55</v>
      </c>
      <c r="O1377" s="5" t="b">
        <f t="shared" ca="1" si="0"/>
        <v>1</v>
      </c>
      <c r="P1377" s="5"/>
      <c r="Q1377" s="5"/>
      <c r="R1377" s="5"/>
      <c r="S1377" s="5"/>
      <c r="T1377" s="5"/>
      <c r="U1377" s="5"/>
      <c r="V1377" s="5"/>
      <c r="W1377" s="5"/>
      <c r="X1377" s="5"/>
      <c r="Y1377" s="5"/>
      <c r="Z1377" s="5"/>
      <c r="AA1377" s="5"/>
      <c r="AB1377" s="5"/>
      <c r="AC1377" s="5"/>
      <c r="AD1377" s="5"/>
      <c r="AE1377" s="5"/>
    </row>
    <row r="1378" spans="1:31" ht="21" customHeight="1">
      <c r="A1378" s="5" t="s">
        <v>15240</v>
      </c>
      <c r="B1378" s="5" t="s">
        <v>15241</v>
      </c>
      <c r="C1378" s="5" t="s">
        <v>41</v>
      </c>
      <c r="D1378" s="5" t="s">
        <v>2462</v>
      </c>
      <c r="E1378" s="5" t="s">
        <v>45</v>
      </c>
      <c r="F1378" s="7">
        <v>15</v>
      </c>
      <c r="G1378" s="7">
        <v>22</v>
      </c>
      <c r="H1378" s="5" t="s">
        <v>5164</v>
      </c>
      <c r="I1378" s="5" t="s">
        <v>66</v>
      </c>
      <c r="J1378" s="5" t="s">
        <v>3552</v>
      </c>
      <c r="K1378" s="5" t="s">
        <v>15242</v>
      </c>
      <c r="L1378" s="5" t="s">
        <v>15243</v>
      </c>
      <c r="M1378" s="5" t="s">
        <v>37</v>
      </c>
      <c r="N1378" s="5" t="s">
        <v>55</v>
      </c>
      <c r="O1378" s="5" t="b">
        <f t="shared" ca="1" si="0"/>
        <v>1</v>
      </c>
      <c r="P1378" s="5"/>
      <c r="Q1378" s="5"/>
      <c r="R1378" s="5"/>
      <c r="S1378" s="5"/>
      <c r="T1378" s="5"/>
      <c r="U1378" s="5"/>
      <c r="V1378" s="5"/>
      <c r="W1378" s="5"/>
      <c r="X1378" s="5"/>
      <c r="Y1378" s="5"/>
      <c r="Z1378" s="5"/>
      <c r="AA1378" s="5"/>
      <c r="AB1378" s="5"/>
      <c r="AC1378" s="5"/>
      <c r="AD1378" s="5"/>
      <c r="AE1378" s="5"/>
    </row>
    <row r="1379" spans="1:31" ht="21" customHeight="1">
      <c r="A1379" s="5" t="s">
        <v>277</v>
      </c>
      <c r="B1379" s="5" t="s">
        <v>16507</v>
      </c>
      <c r="C1379" s="5" t="s">
        <v>41</v>
      </c>
      <c r="D1379" s="5" t="s">
        <v>448</v>
      </c>
      <c r="E1379" s="5" t="s">
        <v>45</v>
      </c>
      <c r="F1379" s="7">
        <v>15</v>
      </c>
      <c r="G1379" s="7">
        <v>20</v>
      </c>
      <c r="H1379" s="5" t="s">
        <v>493</v>
      </c>
      <c r="I1379" s="9" t="s">
        <v>24</v>
      </c>
      <c r="J1379" s="5" t="s">
        <v>1471</v>
      </c>
      <c r="K1379" s="5" t="s">
        <v>16508</v>
      </c>
      <c r="L1379" s="5" t="s">
        <v>16509</v>
      </c>
      <c r="M1379" s="9" t="s">
        <v>47</v>
      </c>
      <c r="N1379" s="5" t="s">
        <v>55</v>
      </c>
      <c r="O1379" s="5" t="b">
        <f t="shared" ca="1" si="0"/>
        <v>1</v>
      </c>
      <c r="P1379" s="5"/>
      <c r="Q1379" s="5"/>
      <c r="R1379" s="5"/>
      <c r="S1379" s="5"/>
      <c r="T1379" s="5"/>
      <c r="U1379" s="5"/>
      <c r="V1379" s="5"/>
      <c r="W1379" s="5"/>
      <c r="X1379" s="5"/>
      <c r="Y1379" s="5"/>
      <c r="Z1379" s="5"/>
      <c r="AA1379" s="5"/>
      <c r="AB1379" s="5"/>
      <c r="AC1379" s="5"/>
      <c r="AD1379" s="5"/>
      <c r="AE1379" s="5"/>
    </row>
    <row r="1380" spans="1:31" ht="21" customHeight="1">
      <c r="A1380" s="5" t="s">
        <v>277</v>
      </c>
      <c r="B1380" s="5" t="s">
        <v>15549</v>
      </c>
      <c r="C1380" s="5" t="s">
        <v>41</v>
      </c>
      <c r="D1380" s="5" t="s">
        <v>448</v>
      </c>
      <c r="E1380" s="5" t="s">
        <v>29</v>
      </c>
      <c r="F1380" s="7">
        <v>15</v>
      </c>
      <c r="G1380" s="7">
        <v>20</v>
      </c>
      <c r="H1380" s="5" t="s">
        <v>493</v>
      </c>
      <c r="I1380" s="5" t="s">
        <v>108</v>
      </c>
      <c r="J1380" s="5" t="s">
        <v>57</v>
      </c>
      <c r="K1380" s="5" t="s">
        <v>15550</v>
      </c>
      <c r="L1380" s="5" t="s">
        <v>16510</v>
      </c>
      <c r="M1380" s="5" t="s">
        <v>100</v>
      </c>
      <c r="N1380" s="5" t="s">
        <v>55</v>
      </c>
      <c r="O1380" s="5" t="b">
        <f t="shared" ca="1" si="0"/>
        <v>1</v>
      </c>
      <c r="P1380" s="5"/>
      <c r="Q1380" s="5"/>
      <c r="R1380" s="5"/>
      <c r="S1380" s="5"/>
      <c r="T1380" s="5"/>
      <c r="U1380" s="5"/>
      <c r="V1380" s="5"/>
      <c r="W1380" s="5"/>
      <c r="X1380" s="5"/>
      <c r="Y1380" s="5"/>
      <c r="Z1380" s="5"/>
      <c r="AA1380" s="5"/>
      <c r="AB1380" s="5"/>
      <c r="AC1380" s="5"/>
      <c r="AD1380" s="5"/>
      <c r="AE1380" s="5"/>
    </row>
    <row r="1381" spans="1:31" ht="21" customHeight="1">
      <c r="A1381" s="5" t="s">
        <v>16546</v>
      </c>
      <c r="B1381" s="5" t="s">
        <v>956</v>
      </c>
      <c r="C1381" s="5" t="s">
        <v>41</v>
      </c>
      <c r="D1381" s="5" t="s">
        <v>43</v>
      </c>
      <c r="E1381" s="5" t="s">
        <v>45</v>
      </c>
      <c r="F1381" s="7">
        <v>15</v>
      </c>
      <c r="G1381" s="7">
        <v>25</v>
      </c>
      <c r="H1381" s="5" t="s">
        <v>151</v>
      </c>
      <c r="I1381" s="5" t="s">
        <v>108</v>
      </c>
      <c r="J1381" s="5" t="s">
        <v>110</v>
      </c>
      <c r="K1381" s="5" t="s">
        <v>958</v>
      </c>
      <c r="L1381" s="5" t="s">
        <v>16547</v>
      </c>
      <c r="M1381" s="5" t="s">
        <v>53</v>
      </c>
      <c r="N1381" s="5" t="s">
        <v>55</v>
      </c>
      <c r="O1381" s="5" t="b">
        <f t="shared" ca="1" si="0"/>
        <v>1</v>
      </c>
      <c r="P1381" s="5"/>
      <c r="Q1381" s="5"/>
      <c r="R1381" s="5"/>
      <c r="S1381" s="5"/>
      <c r="T1381" s="5"/>
      <c r="U1381" s="5"/>
      <c r="V1381" s="5"/>
      <c r="W1381" s="5"/>
      <c r="X1381" s="5"/>
      <c r="Y1381" s="5"/>
      <c r="Z1381" s="5"/>
      <c r="AA1381" s="5"/>
      <c r="AB1381" s="5"/>
      <c r="AC1381" s="5"/>
      <c r="AD1381" s="5"/>
      <c r="AE1381" s="5"/>
    </row>
    <row r="1382" spans="1:31" ht="21" customHeight="1">
      <c r="A1382" s="5" t="s">
        <v>16554</v>
      </c>
      <c r="B1382" s="5" t="s">
        <v>12806</v>
      </c>
      <c r="C1382" s="5" t="s">
        <v>41</v>
      </c>
      <c r="D1382" s="5" t="s">
        <v>43</v>
      </c>
      <c r="E1382" s="5" t="s">
        <v>29</v>
      </c>
      <c r="F1382" s="7">
        <v>15</v>
      </c>
      <c r="G1382" s="7">
        <v>20</v>
      </c>
      <c r="H1382" s="5" t="s">
        <v>493</v>
      </c>
      <c r="I1382" s="5" t="s">
        <v>66</v>
      </c>
      <c r="J1382" s="5" t="s">
        <v>110</v>
      </c>
      <c r="K1382" s="5" t="s">
        <v>16555</v>
      </c>
      <c r="L1382" s="5" t="s">
        <v>16556</v>
      </c>
      <c r="M1382" s="5" t="s">
        <v>53</v>
      </c>
      <c r="N1382" s="5" t="s">
        <v>55</v>
      </c>
      <c r="O1382" s="5" t="b">
        <f t="shared" ca="1" si="0"/>
        <v>1</v>
      </c>
      <c r="P1382" s="5"/>
      <c r="Q1382" s="5"/>
      <c r="R1382" s="5"/>
      <c r="S1382" s="5"/>
      <c r="T1382" s="5"/>
      <c r="U1382" s="5"/>
      <c r="V1382" s="5"/>
      <c r="W1382" s="5"/>
      <c r="X1382" s="5"/>
      <c r="Y1382" s="5"/>
      <c r="Z1382" s="5"/>
      <c r="AA1382" s="5"/>
      <c r="AB1382" s="5"/>
      <c r="AC1382" s="5"/>
      <c r="AD1382" s="5"/>
      <c r="AE1382" s="5"/>
    </row>
    <row r="1383" spans="1:31" ht="21" customHeight="1">
      <c r="A1383" s="5" t="s">
        <v>7050</v>
      </c>
      <c r="B1383" s="5" t="s">
        <v>16481</v>
      </c>
      <c r="C1383" s="5" t="s">
        <v>41</v>
      </c>
      <c r="D1383" s="5" t="s">
        <v>43</v>
      </c>
      <c r="E1383" s="5" t="s">
        <v>45</v>
      </c>
      <c r="F1383" s="7">
        <v>15</v>
      </c>
      <c r="G1383" s="7">
        <v>20</v>
      </c>
      <c r="H1383" s="5" t="s">
        <v>493</v>
      </c>
      <c r="I1383" s="5" t="s">
        <v>108</v>
      </c>
      <c r="J1383" s="5" t="s">
        <v>57</v>
      </c>
      <c r="K1383" s="5" t="s">
        <v>16484</v>
      </c>
      <c r="L1383" s="5" t="s">
        <v>16557</v>
      </c>
      <c r="M1383" s="5" t="s">
        <v>167</v>
      </c>
      <c r="N1383" s="5" t="s">
        <v>55</v>
      </c>
      <c r="O1383" s="5" t="b">
        <f t="shared" ca="1" si="0"/>
        <v>1</v>
      </c>
      <c r="P1383" s="5"/>
      <c r="Q1383" s="5"/>
      <c r="R1383" s="5"/>
      <c r="S1383" s="5"/>
      <c r="T1383" s="5"/>
      <c r="U1383" s="5"/>
      <c r="V1383" s="5"/>
      <c r="W1383" s="5"/>
      <c r="X1383" s="5"/>
      <c r="Y1383" s="5"/>
      <c r="Z1383" s="5"/>
      <c r="AA1383" s="5"/>
      <c r="AB1383" s="5"/>
      <c r="AC1383" s="5"/>
      <c r="AD1383" s="5"/>
      <c r="AE1383" s="5"/>
    </row>
    <row r="1384" spans="1:31" ht="21" customHeight="1">
      <c r="A1384" s="5" t="s">
        <v>11680</v>
      </c>
      <c r="B1384" s="5" t="s">
        <v>14164</v>
      </c>
      <c r="C1384" s="5" t="s">
        <v>41</v>
      </c>
      <c r="D1384" s="5" t="s">
        <v>43</v>
      </c>
      <c r="E1384" s="5" t="s">
        <v>29</v>
      </c>
      <c r="F1384" s="7">
        <v>15</v>
      </c>
      <c r="G1384" s="7">
        <v>20</v>
      </c>
      <c r="H1384" s="5" t="s">
        <v>493</v>
      </c>
      <c r="I1384" s="5" t="s">
        <v>108</v>
      </c>
      <c r="J1384" s="5" t="s">
        <v>470</v>
      </c>
      <c r="K1384" s="5" t="s">
        <v>16559</v>
      </c>
      <c r="L1384" s="5" t="s">
        <v>16560</v>
      </c>
      <c r="M1384" s="5" t="s">
        <v>37</v>
      </c>
      <c r="N1384" s="5" t="s">
        <v>55</v>
      </c>
      <c r="O1384" s="5" t="b">
        <f t="shared" ca="1" si="0"/>
        <v>1</v>
      </c>
      <c r="P1384" s="5"/>
      <c r="Q1384" s="5"/>
      <c r="R1384" s="5"/>
      <c r="S1384" s="5"/>
      <c r="T1384" s="5"/>
      <c r="U1384" s="5"/>
      <c r="V1384" s="5"/>
      <c r="W1384" s="5"/>
      <c r="X1384" s="5"/>
      <c r="Y1384" s="5"/>
      <c r="Z1384" s="5"/>
      <c r="AA1384" s="5"/>
      <c r="AB1384" s="5"/>
      <c r="AC1384" s="5"/>
      <c r="AD1384" s="5"/>
      <c r="AE1384" s="5"/>
    </row>
    <row r="1385" spans="1:31" ht="21" customHeight="1">
      <c r="A1385" s="5" t="s">
        <v>7050</v>
      </c>
      <c r="B1385" s="5" t="s">
        <v>11777</v>
      </c>
      <c r="C1385" s="5" t="s">
        <v>41</v>
      </c>
      <c r="D1385" s="5" t="s">
        <v>43</v>
      </c>
      <c r="E1385" s="5" t="s">
        <v>45</v>
      </c>
      <c r="F1385" s="7">
        <v>15</v>
      </c>
      <c r="G1385" s="7">
        <v>20</v>
      </c>
      <c r="H1385" s="5" t="s">
        <v>493</v>
      </c>
      <c r="I1385" s="5" t="s">
        <v>66</v>
      </c>
      <c r="J1385" s="5" t="s">
        <v>11778</v>
      </c>
      <c r="K1385" s="5" t="s">
        <v>16564</v>
      </c>
      <c r="L1385" s="5" t="s">
        <v>16565</v>
      </c>
      <c r="M1385" s="5" t="s">
        <v>42</v>
      </c>
      <c r="N1385" s="5" t="s">
        <v>1117</v>
      </c>
      <c r="O1385" s="5" t="b">
        <f t="shared" ca="1" si="0"/>
        <v>1</v>
      </c>
      <c r="P1385" s="5"/>
      <c r="Q1385" s="5"/>
      <c r="R1385" s="5"/>
      <c r="S1385" s="5"/>
      <c r="T1385" s="5"/>
      <c r="U1385" s="5"/>
      <c r="V1385" s="5"/>
      <c r="W1385" s="5"/>
      <c r="X1385" s="5"/>
      <c r="Y1385" s="5"/>
      <c r="Z1385" s="5"/>
      <c r="AA1385" s="5"/>
      <c r="AB1385" s="5"/>
      <c r="AC1385" s="5"/>
      <c r="AD1385" s="5"/>
      <c r="AE1385" s="5"/>
    </row>
    <row r="1386" spans="1:31" ht="21" customHeight="1">
      <c r="A1386" s="5" t="s">
        <v>7050</v>
      </c>
      <c r="B1386" s="5" t="s">
        <v>7425</v>
      </c>
      <c r="C1386" s="5" t="s">
        <v>41</v>
      </c>
      <c r="D1386" s="5" t="s">
        <v>43</v>
      </c>
      <c r="E1386" s="5" t="s">
        <v>29</v>
      </c>
      <c r="F1386" s="7">
        <v>15</v>
      </c>
      <c r="G1386" s="7">
        <v>20</v>
      </c>
      <c r="H1386" s="5" t="s">
        <v>493</v>
      </c>
      <c r="I1386" s="5" t="s">
        <v>108</v>
      </c>
      <c r="J1386" s="5" t="s">
        <v>57</v>
      </c>
      <c r="K1386" s="9" t="s">
        <v>47</v>
      </c>
      <c r="L1386" s="5" t="s">
        <v>16570</v>
      </c>
      <c r="M1386" s="5" t="s">
        <v>100</v>
      </c>
      <c r="N1386" s="5" t="s">
        <v>55</v>
      </c>
      <c r="O1386" s="5" t="b">
        <f t="shared" ca="1" si="0"/>
        <v>1</v>
      </c>
      <c r="P1386" s="5"/>
      <c r="Q1386" s="5"/>
      <c r="R1386" s="5"/>
      <c r="S1386" s="5"/>
      <c r="T1386" s="5"/>
      <c r="U1386" s="5"/>
      <c r="V1386" s="5"/>
      <c r="W1386" s="5"/>
      <c r="X1386" s="5"/>
      <c r="Y1386" s="5"/>
      <c r="Z1386" s="5"/>
      <c r="AA1386" s="5"/>
      <c r="AB1386" s="5"/>
      <c r="AC1386" s="5"/>
      <c r="AD1386" s="5"/>
      <c r="AE1386" s="5"/>
    </row>
    <row r="1387" spans="1:31" ht="21" customHeight="1">
      <c r="A1387" s="5" t="s">
        <v>7050</v>
      </c>
      <c r="B1387" s="5" t="s">
        <v>14426</v>
      </c>
      <c r="C1387" s="5" t="s">
        <v>41</v>
      </c>
      <c r="D1387" s="5" t="s">
        <v>43</v>
      </c>
      <c r="E1387" s="5" t="s">
        <v>45</v>
      </c>
      <c r="F1387" s="7">
        <v>15</v>
      </c>
      <c r="G1387" s="7">
        <v>25</v>
      </c>
      <c r="H1387" s="5" t="s">
        <v>151</v>
      </c>
      <c r="I1387" s="5" t="s">
        <v>108</v>
      </c>
      <c r="J1387" s="5" t="s">
        <v>4427</v>
      </c>
      <c r="K1387" s="5" t="s">
        <v>16575</v>
      </c>
      <c r="L1387" s="5" t="s">
        <v>16576</v>
      </c>
      <c r="M1387" s="5" t="s">
        <v>37</v>
      </c>
      <c r="N1387" s="5" t="s">
        <v>55</v>
      </c>
      <c r="O1387" s="5" t="b">
        <f t="shared" ca="1" si="0"/>
        <v>1</v>
      </c>
      <c r="P1387" s="5"/>
      <c r="Q1387" s="5"/>
      <c r="R1387" s="5"/>
      <c r="S1387" s="5"/>
      <c r="T1387" s="5"/>
      <c r="U1387" s="5"/>
      <c r="V1387" s="5"/>
      <c r="W1387" s="5"/>
      <c r="X1387" s="5"/>
      <c r="Y1387" s="5"/>
      <c r="Z1387" s="5"/>
      <c r="AA1387" s="5"/>
      <c r="AB1387" s="5"/>
      <c r="AC1387" s="5"/>
      <c r="AD1387" s="5"/>
      <c r="AE1387" s="5"/>
    </row>
    <row r="1388" spans="1:31" ht="21" customHeight="1">
      <c r="A1388" s="5" t="s">
        <v>7485</v>
      </c>
      <c r="B1388" s="5" t="s">
        <v>9307</v>
      </c>
      <c r="C1388" s="5" t="s">
        <v>41</v>
      </c>
      <c r="D1388" s="5" t="s">
        <v>114</v>
      </c>
      <c r="E1388" s="5" t="s">
        <v>45</v>
      </c>
      <c r="F1388" s="7">
        <v>15</v>
      </c>
      <c r="G1388" s="7">
        <v>30</v>
      </c>
      <c r="H1388" s="5" t="s">
        <v>2134</v>
      </c>
      <c r="I1388" s="5" t="s">
        <v>66</v>
      </c>
      <c r="J1388" s="5" t="s">
        <v>110</v>
      </c>
      <c r="K1388" s="5" t="s">
        <v>9312</v>
      </c>
      <c r="L1388" s="5" t="s">
        <v>16581</v>
      </c>
      <c r="M1388" s="5" t="s">
        <v>53</v>
      </c>
      <c r="N1388" s="5" t="s">
        <v>55</v>
      </c>
      <c r="O1388" s="5" t="b">
        <f t="shared" ca="1" si="0"/>
        <v>1</v>
      </c>
      <c r="P1388" s="5"/>
      <c r="Q1388" s="5"/>
      <c r="R1388" s="5"/>
      <c r="S1388" s="5"/>
      <c r="T1388" s="5"/>
      <c r="U1388" s="5"/>
      <c r="V1388" s="5"/>
      <c r="W1388" s="5"/>
      <c r="X1388" s="5"/>
      <c r="Y1388" s="5"/>
      <c r="Z1388" s="5"/>
      <c r="AA1388" s="5"/>
      <c r="AB1388" s="5"/>
      <c r="AC1388" s="5"/>
      <c r="AD1388" s="5"/>
      <c r="AE1388" s="5"/>
    </row>
    <row r="1389" spans="1:31" ht="21" customHeight="1">
      <c r="A1389" s="5" t="s">
        <v>13164</v>
      </c>
      <c r="B1389" s="5" t="s">
        <v>16585</v>
      </c>
      <c r="C1389" s="5" t="s">
        <v>41</v>
      </c>
      <c r="D1389" s="5" t="s">
        <v>114</v>
      </c>
      <c r="E1389" s="5" t="s">
        <v>45</v>
      </c>
      <c r="F1389" s="7">
        <v>15</v>
      </c>
      <c r="G1389" s="7">
        <v>30</v>
      </c>
      <c r="H1389" s="5" t="s">
        <v>2134</v>
      </c>
      <c r="I1389" s="5" t="s">
        <v>66</v>
      </c>
      <c r="J1389" s="5" t="s">
        <v>117</v>
      </c>
      <c r="K1389" s="5" t="s">
        <v>16586</v>
      </c>
      <c r="L1389" s="5" t="s">
        <v>16587</v>
      </c>
      <c r="M1389" s="5" t="s">
        <v>37</v>
      </c>
      <c r="N1389" s="5" t="s">
        <v>55</v>
      </c>
      <c r="O1389" s="5" t="b">
        <f t="shared" ca="1" si="0"/>
        <v>1</v>
      </c>
      <c r="P1389" s="5"/>
      <c r="Q1389" s="5"/>
      <c r="R1389" s="5"/>
      <c r="S1389" s="5"/>
      <c r="T1389" s="5"/>
      <c r="U1389" s="5"/>
      <c r="V1389" s="5"/>
      <c r="W1389" s="5"/>
      <c r="X1389" s="5"/>
      <c r="Y1389" s="5"/>
      <c r="Z1389" s="5"/>
      <c r="AA1389" s="5"/>
      <c r="AB1389" s="5"/>
      <c r="AC1389" s="5"/>
      <c r="AD1389" s="5"/>
      <c r="AE1389" s="5"/>
    </row>
    <row r="1390" spans="1:31" ht="21" customHeight="1">
      <c r="A1390" s="5" t="s">
        <v>14988</v>
      </c>
      <c r="B1390" s="5" t="s">
        <v>14989</v>
      </c>
      <c r="C1390" s="5" t="s">
        <v>41</v>
      </c>
      <c r="D1390" s="5" t="s">
        <v>114</v>
      </c>
      <c r="E1390" s="5" t="s">
        <v>45</v>
      </c>
      <c r="F1390" s="7">
        <v>15</v>
      </c>
      <c r="G1390" s="7">
        <v>25</v>
      </c>
      <c r="H1390" s="5" t="s">
        <v>151</v>
      </c>
      <c r="I1390" s="5" t="s">
        <v>108</v>
      </c>
      <c r="J1390" s="5" t="s">
        <v>48</v>
      </c>
      <c r="K1390" s="5" t="s">
        <v>6975</v>
      </c>
      <c r="L1390" s="5" t="s">
        <v>14992</v>
      </c>
      <c r="M1390" s="5" t="s">
        <v>100</v>
      </c>
      <c r="N1390" s="5" t="s">
        <v>55</v>
      </c>
      <c r="O1390" s="5" t="b">
        <f t="shared" ca="1" si="0"/>
        <v>1</v>
      </c>
      <c r="P1390" s="5" t="b">
        <f ca="1">IFERROR(__xludf.DUMMYFUNCTION("REGEXMATCH(L1390,""(?i)Java"")"),TRUE)</f>
        <v>1</v>
      </c>
      <c r="Q1390" s="5"/>
      <c r="R1390" s="5"/>
      <c r="S1390" s="5"/>
      <c r="T1390" s="5"/>
      <c r="U1390" s="5"/>
      <c r="V1390" s="5"/>
      <c r="W1390" s="5"/>
      <c r="X1390" s="5"/>
      <c r="Y1390" s="5"/>
      <c r="Z1390" s="5"/>
      <c r="AA1390" s="5"/>
      <c r="AB1390" s="5"/>
      <c r="AC1390" s="5"/>
      <c r="AD1390" s="5"/>
      <c r="AE1390" s="5"/>
    </row>
    <row r="1391" spans="1:31" ht="21" customHeight="1">
      <c r="A1391" s="5" t="s">
        <v>16595</v>
      </c>
      <c r="B1391" s="5" t="s">
        <v>16596</v>
      </c>
      <c r="C1391" s="5" t="s">
        <v>41</v>
      </c>
      <c r="D1391" s="5" t="s">
        <v>114</v>
      </c>
      <c r="E1391" s="5" t="s">
        <v>29</v>
      </c>
      <c r="F1391" s="7">
        <v>15</v>
      </c>
      <c r="G1391" s="7">
        <v>30</v>
      </c>
      <c r="H1391" s="5" t="s">
        <v>2134</v>
      </c>
      <c r="I1391" s="5" t="s">
        <v>66</v>
      </c>
      <c r="J1391" s="5" t="s">
        <v>686</v>
      </c>
      <c r="K1391" s="5" t="s">
        <v>16597</v>
      </c>
      <c r="L1391" s="5" t="s">
        <v>16598</v>
      </c>
      <c r="M1391" s="5" t="s">
        <v>37</v>
      </c>
      <c r="N1391" s="5" t="s">
        <v>55</v>
      </c>
      <c r="O1391" s="5" t="b">
        <f t="shared" ca="1" si="0"/>
        <v>1</v>
      </c>
      <c r="P1391" s="5"/>
      <c r="Q1391" s="5"/>
      <c r="R1391" s="5"/>
      <c r="S1391" s="5"/>
      <c r="T1391" s="5"/>
      <c r="U1391" s="5"/>
      <c r="V1391" s="5"/>
      <c r="W1391" s="5"/>
      <c r="X1391" s="5"/>
      <c r="Y1391" s="5"/>
      <c r="Z1391" s="5"/>
      <c r="AA1391" s="5"/>
      <c r="AB1391" s="5"/>
      <c r="AC1391" s="5"/>
      <c r="AD1391" s="5"/>
      <c r="AE1391" s="5"/>
    </row>
    <row r="1392" spans="1:31" ht="21" customHeight="1">
      <c r="A1392" s="5" t="s">
        <v>15198</v>
      </c>
      <c r="B1392" s="5" t="s">
        <v>15200</v>
      </c>
      <c r="C1392" s="5" t="s">
        <v>41</v>
      </c>
      <c r="D1392" s="5" t="s">
        <v>114</v>
      </c>
      <c r="E1392" s="5" t="s">
        <v>29</v>
      </c>
      <c r="F1392" s="7">
        <v>15</v>
      </c>
      <c r="G1392" s="7">
        <v>20</v>
      </c>
      <c r="H1392" s="5" t="s">
        <v>493</v>
      </c>
      <c r="I1392" s="5" t="s">
        <v>108</v>
      </c>
      <c r="J1392" s="5" t="s">
        <v>1145</v>
      </c>
      <c r="K1392" s="5" t="s">
        <v>15201</v>
      </c>
      <c r="L1392" s="5" t="s">
        <v>15202</v>
      </c>
      <c r="M1392" s="5" t="s">
        <v>37</v>
      </c>
      <c r="N1392" s="5" t="s">
        <v>55</v>
      </c>
      <c r="O1392" s="5" t="b">
        <f t="shared" ca="1" si="0"/>
        <v>1</v>
      </c>
      <c r="P1392" s="5" t="b">
        <f ca="1">IFERROR(__xludf.DUMMYFUNCTION("REGEXMATCH(L1392,""(?i)Java"")"),TRUE)</f>
        <v>1</v>
      </c>
      <c r="Q1392" s="5"/>
      <c r="R1392" s="5"/>
      <c r="S1392" s="5"/>
      <c r="T1392" s="5"/>
      <c r="U1392" s="5"/>
      <c r="V1392" s="5"/>
      <c r="W1392" s="5"/>
      <c r="X1392" s="5"/>
      <c r="Y1392" s="5"/>
      <c r="Z1392" s="5"/>
      <c r="AA1392" s="5"/>
      <c r="AB1392" s="5"/>
      <c r="AC1392" s="5"/>
      <c r="AD1392" s="5"/>
      <c r="AE1392" s="5"/>
    </row>
    <row r="1393" spans="1:31" ht="21" customHeight="1">
      <c r="A1393" s="5" t="s">
        <v>16608</v>
      </c>
      <c r="B1393" s="5" t="s">
        <v>12908</v>
      </c>
      <c r="C1393" s="5" t="s">
        <v>41</v>
      </c>
      <c r="D1393" s="5" t="s">
        <v>114</v>
      </c>
      <c r="E1393" s="5" t="s">
        <v>45</v>
      </c>
      <c r="F1393" s="7">
        <v>15</v>
      </c>
      <c r="G1393" s="7">
        <v>20</v>
      </c>
      <c r="H1393" s="5" t="s">
        <v>493</v>
      </c>
      <c r="I1393" s="5" t="s">
        <v>66</v>
      </c>
      <c r="J1393" s="5" t="s">
        <v>48</v>
      </c>
      <c r="K1393" s="5" t="s">
        <v>12909</v>
      </c>
      <c r="L1393" s="5" t="s">
        <v>16610</v>
      </c>
      <c r="M1393" s="5" t="s">
        <v>42</v>
      </c>
      <c r="N1393" s="5" t="s">
        <v>55</v>
      </c>
      <c r="O1393" s="5" t="b">
        <f t="shared" ca="1" si="0"/>
        <v>1</v>
      </c>
      <c r="P1393" s="5"/>
      <c r="Q1393" s="5"/>
      <c r="R1393" s="5"/>
      <c r="S1393" s="5"/>
      <c r="T1393" s="5"/>
      <c r="U1393" s="5"/>
      <c r="V1393" s="5"/>
      <c r="W1393" s="5"/>
      <c r="X1393" s="5"/>
      <c r="Y1393" s="5"/>
      <c r="Z1393" s="5"/>
      <c r="AA1393" s="5"/>
      <c r="AB1393" s="5"/>
      <c r="AC1393" s="5"/>
      <c r="AD1393" s="5"/>
      <c r="AE1393" s="5"/>
    </row>
    <row r="1394" spans="1:31" ht="21" customHeight="1">
      <c r="A1394" s="5" t="s">
        <v>16613</v>
      </c>
      <c r="B1394" s="5" t="s">
        <v>16615</v>
      </c>
      <c r="C1394" s="5" t="s">
        <v>41</v>
      </c>
      <c r="D1394" s="5" t="s">
        <v>94</v>
      </c>
      <c r="E1394" s="5" t="s">
        <v>45</v>
      </c>
      <c r="F1394" s="7">
        <v>15</v>
      </c>
      <c r="G1394" s="7">
        <v>22</v>
      </c>
      <c r="H1394" s="5" t="s">
        <v>5164</v>
      </c>
      <c r="I1394" s="5" t="s">
        <v>66</v>
      </c>
      <c r="J1394" s="5" t="s">
        <v>110</v>
      </c>
      <c r="K1394" s="5" t="s">
        <v>16616</v>
      </c>
      <c r="L1394" s="5" t="s">
        <v>16617</v>
      </c>
      <c r="M1394" s="5" t="s">
        <v>42</v>
      </c>
      <c r="N1394" s="5" t="s">
        <v>55</v>
      </c>
      <c r="O1394" s="5" t="b">
        <f t="shared" ca="1" si="0"/>
        <v>1</v>
      </c>
      <c r="P1394" s="5"/>
      <c r="Q1394" s="5"/>
      <c r="R1394" s="5"/>
      <c r="S1394" s="5"/>
      <c r="T1394" s="5"/>
      <c r="U1394" s="5"/>
      <c r="V1394" s="5"/>
      <c r="W1394" s="5"/>
      <c r="X1394" s="5"/>
      <c r="Y1394" s="5"/>
      <c r="Z1394" s="5"/>
      <c r="AA1394" s="5"/>
      <c r="AB1394" s="5"/>
      <c r="AC1394" s="5"/>
      <c r="AD1394" s="5"/>
      <c r="AE1394" s="5"/>
    </row>
    <row r="1395" spans="1:31" ht="21" customHeight="1">
      <c r="A1395" s="5" t="s">
        <v>7050</v>
      </c>
      <c r="B1395" s="5" t="s">
        <v>4720</v>
      </c>
      <c r="C1395" s="5" t="s">
        <v>41</v>
      </c>
      <c r="D1395" s="5" t="s">
        <v>94</v>
      </c>
      <c r="E1395" s="5" t="s">
        <v>45</v>
      </c>
      <c r="F1395" s="7">
        <v>15</v>
      </c>
      <c r="G1395" s="7">
        <v>20</v>
      </c>
      <c r="H1395" s="5" t="s">
        <v>493</v>
      </c>
      <c r="I1395" s="5" t="s">
        <v>66</v>
      </c>
      <c r="J1395" s="5" t="s">
        <v>57</v>
      </c>
      <c r="K1395" s="5" t="s">
        <v>16622</v>
      </c>
      <c r="L1395" s="5" t="s">
        <v>16624</v>
      </c>
      <c r="M1395" s="5" t="s">
        <v>100</v>
      </c>
      <c r="N1395" s="5" t="s">
        <v>55</v>
      </c>
      <c r="O1395" s="5" t="b">
        <f t="shared" ca="1" si="0"/>
        <v>1</v>
      </c>
      <c r="P1395" s="5"/>
      <c r="Q1395" s="5"/>
      <c r="R1395" s="5"/>
      <c r="S1395" s="5"/>
      <c r="T1395" s="5"/>
      <c r="U1395" s="5"/>
      <c r="V1395" s="5"/>
      <c r="W1395" s="5"/>
      <c r="X1395" s="5"/>
      <c r="Y1395" s="5"/>
      <c r="Z1395" s="5"/>
      <c r="AA1395" s="5"/>
      <c r="AB1395" s="5"/>
      <c r="AC1395" s="5"/>
      <c r="AD1395" s="5"/>
      <c r="AE1395" s="5"/>
    </row>
    <row r="1396" spans="1:31" ht="21" customHeight="1">
      <c r="A1396" s="5" t="s">
        <v>16628</v>
      </c>
      <c r="B1396" s="5" t="s">
        <v>16629</v>
      </c>
      <c r="C1396" s="5" t="s">
        <v>41</v>
      </c>
      <c r="D1396" s="5" t="s">
        <v>94</v>
      </c>
      <c r="E1396" s="5" t="s">
        <v>45</v>
      </c>
      <c r="F1396" s="7">
        <v>15</v>
      </c>
      <c r="G1396" s="7">
        <v>30</v>
      </c>
      <c r="H1396" s="5" t="s">
        <v>2134</v>
      </c>
      <c r="I1396" s="5" t="s">
        <v>108</v>
      </c>
      <c r="J1396" s="5" t="s">
        <v>252</v>
      </c>
      <c r="K1396" s="9" t="s">
        <v>47</v>
      </c>
      <c r="L1396" s="5" t="s">
        <v>16631</v>
      </c>
      <c r="M1396" s="5" t="s">
        <v>53</v>
      </c>
      <c r="N1396" s="5" t="s">
        <v>55</v>
      </c>
      <c r="O1396" s="5" t="b">
        <f t="shared" ca="1" si="0"/>
        <v>1</v>
      </c>
      <c r="P1396" s="5"/>
      <c r="Q1396" s="5"/>
      <c r="R1396" s="5"/>
      <c r="S1396" s="5"/>
      <c r="T1396" s="5"/>
      <c r="U1396" s="5"/>
      <c r="V1396" s="5"/>
      <c r="W1396" s="5"/>
      <c r="X1396" s="5"/>
      <c r="Y1396" s="5"/>
      <c r="Z1396" s="5"/>
      <c r="AA1396" s="5"/>
      <c r="AB1396" s="5"/>
      <c r="AC1396" s="5"/>
      <c r="AD1396" s="5"/>
      <c r="AE1396" s="5"/>
    </row>
    <row r="1397" spans="1:31" ht="21" customHeight="1">
      <c r="A1397" s="5" t="s">
        <v>7050</v>
      </c>
      <c r="B1397" s="5" t="s">
        <v>5179</v>
      </c>
      <c r="C1397" s="5" t="s">
        <v>41</v>
      </c>
      <c r="D1397" s="5" t="s">
        <v>94</v>
      </c>
      <c r="E1397" s="5" t="s">
        <v>45</v>
      </c>
      <c r="F1397" s="7">
        <v>15</v>
      </c>
      <c r="G1397" s="7">
        <v>30</v>
      </c>
      <c r="H1397" s="5" t="s">
        <v>2134</v>
      </c>
      <c r="I1397" s="5" t="s">
        <v>1690</v>
      </c>
      <c r="J1397" s="5" t="s">
        <v>57</v>
      </c>
      <c r="K1397" s="5" t="s">
        <v>16632</v>
      </c>
      <c r="L1397" s="5" t="s">
        <v>16635</v>
      </c>
      <c r="M1397" s="5" t="s">
        <v>167</v>
      </c>
      <c r="N1397" s="5" t="s">
        <v>55</v>
      </c>
      <c r="O1397" s="5" t="b">
        <f t="shared" ca="1" si="0"/>
        <v>1</v>
      </c>
      <c r="P1397" s="5"/>
      <c r="Q1397" s="5"/>
      <c r="R1397" s="5"/>
      <c r="S1397" s="5"/>
      <c r="T1397" s="5"/>
      <c r="U1397" s="5"/>
      <c r="V1397" s="5"/>
      <c r="W1397" s="5"/>
      <c r="X1397" s="5"/>
      <c r="Y1397" s="5"/>
      <c r="Z1397" s="5"/>
      <c r="AA1397" s="5"/>
      <c r="AB1397" s="5"/>
      <c r="AC1397" s="5"/>
      <c r="AD1397" s="5"/>
      <c r="AE1397" s="5"/>
    </row>
    <row r="1398" spans="1:31" ht="21" customHeight="1">
      <c r="A1398" s="5" t="s">
        <v>277</v>
      </c>
      <c r="B1398" s="5" t="s">
        <v>3435</v>
      </c>
      <c r="C1398" s="5" t="s">
        <v>41</v>
      </c>
      <c r="D1398" s="5" t="s">
        <v>94</v>
      </c>
      <c r="E1398" s="5" t="s">
        <v>45</v>
      </c>
      <c r="F1398" s="7">
        <v>15</v>
      </c>
      <c r="G1398" s="7">
        <v>20</v>
      </c>
      <c r="H1398" s="5" t="s">
        <v>493</v>
      </c>
      <c r="I1398" s="5" t="s">
        <v>108</v>
      </c>
      <c r="J1398" s="5" t="s">
        <v>76</v>
      </c>
      <c r="K1398" s="5" t="s">
        <v>16640</v>
      </c>
      <c r="L1398" s="5" t="s">
        <v>16641</v>
      </c>
      <c r="M1398" s="5" t="s">
        <v>53</v>
      </c>
      <c r="N1398" s="5" t="s">
        <v>55</v>
      </c>
      <c r="O1398" s="5" t="b">
        <f t="shared" ca="1" si="0"/>
        <v>1</v>
      </c>
      <c r="P1398" s="5"/>
      <c r="Q1398" s="5"/>
      <c r="R1398" s="5"/>
      <c r="S1398" s="5"/>
      <c r="T1398" s="5"/>
      <c r="U1398" s="5"/>
      <c r="V1398" s="5"/>
      <c r="W1398" s="5"/>
      <c r="X1398" s="5"/>
      <c r="Y1398" s="5"/>
      <c r="Z1398" s="5"/>
      <c r="AA1398" s="5"/>
      <c r="AB1398" s="5"/>
      <c r="AC1398" s="5"/>
      <c r="AD1398" s="5"/>
      <c r="AE1398" s="5"/>
    </row>
    <row r="1399" spans="1:31" ht="21" customHeight="1">
      <c r="A1399" s="5" t="s">
        <v>16647</v>
      </c>
      <c r="B1399" s="5" t="s">
        <v>2528</v>
      </c>
      <c r="C1399" s="5" t="s">
        <v>41</v>
      </c>
      <c r="D1399" s="5" t="s">
        <v>94</v>
      </c>
      <c r="E1399" s="5" t="s">
        <v>45</v>
      </c>
      <c r="F1399" s="7">
        <v>15</v>
      </c>
      <c r="G1399" s="7">
        <v>25</v>
      </c>
      <c r="H1399" s="5" t="s">
        <v>151</v>
      </c>
      <c r="I1399" s="5" t="s">
        <v>66</v>
      </c>
      <c r="J1399" s="5" t="s">
        <v>686</v>
      </c>
      <c r="K1399" s="5" t="s">
        <v>6723</v>
      </c>
      <c r="L1399" s="5" t="s">
        <v>16649</v>
      </c>
      <c r="M1399" s="5" t="s">
        <v>37</v>
      </c>
      <c r="N1399" s="5" t="s">
        <v>44</v>
      </c>
      <c r="O1399" s="5" t="b">
        <f t="shared" ca="1" si="0"/>
        <v>1</v>
      </c>
      <c r="P1399" s="5"/>
      <c r="Q1399" s="5"/>
      <c r="R1399" s="5"/>
      <c r="S1399" s="5"/>
      <c r="T1399" s="5"/>
      <c r="U1399" s="5"/>
      <c r="V1399" s="5"/>
      <c r="W1399" s="5"/>
      <c r="X1399" s="5"/>
      <c r="Y1399" s="5"/>
      <c r="Z1399" s="5"/>
      <c r="AA1399" s="5"/>
      <c r="AB1399" s="5"/>
      <c r="AC1399" s="5"/>
      <c r="AD1399" s="5"/>
      <c r="AE1399" s="5"/>
    </row>
    <row r="1400" spans="1:31" ht="21" customHeight="1">
      <c r="A1400" s="5" t="s">
        <v>16653</v>
      </c>
      <c r="B1400" s="5" t="s">
        <v>6015</v>
      </c>
      <c r="C1400" s="5" t="s">
        <v>41</v>
      </c>
      <c r="D1400" s="5" t="s">
        <v>94</v>
      </c>
      <c r="E1400" s="5" t="s">
        <v>45</v>
      </c>
      <c r="F1400" s="7">
        <v>15</v>
      </c>
      <c r="G1400" s="7">
        <v>20</v>
      </c>
      <c r="H1400" s="5" t="s">
        <v>493</v>
      </c>
      <c r="I1400" s="5" t="s">
        <v>66</v>
      </c>
      <c r="J1400" s="5" t="s">
        <v>57</v>
      </c>
      <c r="K1400" s="5" t="s">
        <v>561</v>
      </c>
      <c r="L1400" s="9" t="s">
        <v>47</v>
      </c>
      <c r="M1400" s="5" t="s">
        <v>167</v>
      </c>
      <c r="N1400" s="5" t="s">
        <v>38</v>
      </c>
      <c r="O1400" s="5" t="b">
        <f t="shared" ca="1" si="0"/>
        <v>1</v>
      </c>
      <c r="P1400" s="9"/>
      <c r="Q1400" s="5"/>
      <c r="R1400" s="5"/>
      <c r="S1400" s="5"/>
      <c r="T1400" s="5"/>
      <c r="U1400" s="5"/>
      <c r="V1400" s="5"/>
      <c r="W1400" s="5"/>
      <c r="X1400" s="5"/>
      <c r="Y1400" s="5"/>
      <c r="Z1400" s="5"/>
      <c r="AA1400" s="5"/>
      <c r="AB1400" s="5"/>
      <c r="AC1400" s="5"/>
      <c r="AD1400" s="5"/>
      <c r="AE1400" s="5"/>
    </row>
    <row r="1401" spans="1:31" ht="21" customHeight="1">
      <c r="A1401" s="5" t="s">
        <v>16655</v>
      </c>
      <c r="B1401" s="5" t="s">
        <v>16656</v>
      </c>
      <c r="C1401" s="5" t="s">
        <v>41</v>
      </c>
      <c r="D1401" s="5" t="s">
        <v>94</v>
      </c>
      <c r="E1401" s="5" t="s">
        <v>45</v>
      </c>
      <c r="F1401" s="7">
        <v>15</v>
      </c>
      <c r="G1401" s="7">
        <v>30</v>
      </c>
      <c r="H1401" s="5" t="s">
        <v>2134</v>
      </c>
      <c r="I1401" s="5" t="s">
        <v>108</v>
      </c>
      <c r="J1401" s="5" t="s">
        <v>48</v>
      </c>
      <c r="K1401" s="5" t="s">
        <v>8192</v>
      </c>
      <c r="L1401" s="5" t="s">
        <v>16658</v>
      </c>
      <c r="M1401" s="5" t="s">
        <v>37</v>
      </c>
      <c r="N1401" s="5" t="s">
        <v>55</v>
      </c>
      <c r="O1401" s="5" t="b">
        <f t="shared" ca="1" si="0"/>
        <v>1</v>
      </c>
      <c r="P1401" s="5"/>
      <c r="Q1401" s="5"/>
      <c r="R1401" s="5"/>
      <c r="S1401" s="5"/>
      <c r="T1401" s="5"/>
      <c r="U1401" s="5"/>
      <c r="V1401" s="5"/>
      <c r="W1401" s="5"/>
      <c r="X1401" s="5"/>
      <c r="Y1401" s="5"/>
      <c r="Z1401" s="5"/>
      <c r="AA1401" s="5"/>
      <c r="AB1401" s="5"/>
      <c r="AC1401" s="5"/>
      <c r="AD1401" s="5"/>
      <c r="AE1401" s="5"/>
    </row>
    <row r="1402" spans="1:31" ht="21" customHeight="1">
      <c r="A1402" s="5" t="s">
        <v>4047</v>
      </c>
      <c r="B1402" s="5" t="s">
        <v>15224</v>
      </c>
      <c r="C1402" s="5" t="s">
        <v>41</v>
      </c>
      <c r="D1402" s="5" t="s">
        <v>94</v>
      </c>
      <c r="E1402" s="5" t="s">
        <v>45</v>
      </c>
      <c r="F1402" s="7">
        <v>15</v>
      </c>
      <c r="G1402" s="7">
        <v>25</v>
      </c>
      <c r="H1402" s="5" t="s">
        <v>151</v>
      </c>
      <c r="I1402" s="5" t="s">
        <v>66</v>
      </c>
      <c r="J1402" s="5" t="s">
        <v>117</v>
      </c>
      <c r="K1402" s="9" t="s">
        <v>47</v>
      </c>
      <c r="L1402" s="5" t="s">
        <v>15225</v>
      </c>
      <c r="M1402" s="5" t="s">
        <v>53</v>
      </c>
      <c r="N1402" s="5" t="s">
        <v>55</v>
      </c>
      <c r="O1402" s="5" t="b">
        <f t="shared" ca="1" si="0"/>
        <v>1</v>
      </c>
      <c r="P1402" s="5" t="b">
        <f t="shared" ref="P1402:P1405" ca="1" si="137">IFERROR(__xludf.DUMMYFUNCTION("REGEXMATCH(L1402,""(?i)Java"")"),TRUE)</f>
        <v>1</v>
      </c>
      <c r="Q1402" s="5"/>
      <c r="R1402" s="5"/>
      <c r="S1402" s="5"/>
      <c r="T1402" s="5"/>
      <c r="U1402" s="5"/>
      <c r="V1402" s="5"/>
      <c r="W1402" s="5"/>
      <c r="X1402" s="5"/>
      <c r="Y1402" s="5"/>
      <c r="Z1402" s="5"/>
      <c r="AA1402" s="5"/>
      <c r="AB1402" s="5"/>
      <c r="AC1402" s="5"/>
      <c r="AD1402" s="5"/>
      <c r="AE1402" s="5"/>
    </row>
    <row r="1403" spans="1:31" ht="21" customHeight="1">
      <c r="A1403" s="5" t="s">
        <v>15213</v>
      </c>
      <c r="B1403" s="5" t="s">
        <v>5179</v>
      </c>
      <c r="C1403" s="5" t="s">
        <v>41</v>
      </c>
      <c r="D1403" s="5" t="s">
        <v>94</v>
      </c>
      <c r="E1403" s="5" t="s">
        <v>45</v>
      </c>
      <c r="F1403" s="7">
        <v>15</v>
      </c>
      <c r="G1403" s="7">
        <v>20</v>
      </c>
      <c r="H1403" s="5" t="s">
        <v>493</v>
      </c>
      <c r="I1403" s="5" t="s">
        <v>66</v>
      </c>
      <c r="J1403" s="5" t="s">
        <v>57</v>
      </c>
      <c r="K1403" s="5" t="s">
        <v>5184</v>
      </c>
      <c r="L1403" s="5" t="s">
        <v>15215</v>
      </c>
      <c r="M1403" s="5" t="s">
        <v>167</v>
      </c>
      <c r="N1403" s="5" t="s">
        <v>55</v>
      </c>
      <c r="O1403" s="5" t="b">
        <f t="shared" ca="1" si="0"/>
        <v>1</v>
      </c>
      <c r="P1403" s="5" t="b">
        <f t="shared" ca="1" si="137"/>
        <v>1</v>
      </c>
      <c r="Q1403" s="5"/>
      <c r="R1403" s="5"/>
      <c r="S1403" s="5"/>
      <c r="T1403" s="5"/>
      <c r="U1403" s="5"/>
      <c r="V1403" s="5"/>
      <c r="W1403" s="5"/>
      <c r="X1403" s="5"/>
      <c r="Y1403" s="5"/>
      <c r="Z1403" s="5"/>
      <c r="AA1403" s="5"/>
      <c r="AB1403" s="5"/>
      <c r="AC1403" s="5"/>
      <c r="AD1403" s="5"/>
      <c r="AE1403" s="5"/>
    </row>
    <row r="1404" spans="1:31" ht="21" customHeight="1">
      <c r="A1404" s="5" t="s">
        <v>15299</v>
      </c>
      <c r="B1404" s="5" t="s">
        <v>7173</v>
      </c>
      <c r="C1404" s="5" t="s">
        <v>41</v>
      </c>
      <c r="D1404" s="5" t="s">
        <v>94</v>
      </c>
      <c r="E1404" s="5" t="s">
        <v>45</v>
      </c>
      <c r="F1404" s="7">
        <v>15</v>
      </c>
      <c r="G1404" s="7">
        <v>20</v>
      </c>
      <c r="H1404" s="5" t="s">
        <v>493</v>
      </c>
      <c r="I1404" s="5" t="s">
        <v>108</v>
      </c>
      <c r="J1404" s="5" t="s">
        <v>382</v>
      </c>
      <c r="K1404" s="5" t="s">
        <v>15301</v>
      </c>
      <c r="L1404" s="5" t="s">
        <v>15303</v>
      </c>
      <c r="M1404" s="5" t="s">
        <v>167</v>
      </c>
      <c r="N1404" s="5" t="s">
        <v>55</v>
      </c>
      <c r="O1404" s="5" t="b">
        <f t="shared" ca="1" si="0"/>
        <v>1</v>
      </c>
      <c r="P1404" s="5" t="b">
        <f t="shared" ca="1" si="137"/>
        <v>1</v>
      </c>
      <c r="Q1404" s="5"/>
      <c r="R1404" s="5"/>
      <c r="S1404" s="5"/>
      <c r="T1404" s="5"/>
      <c r="U1404" s="5"/>
      <c r="V1404" s="5"/>
      <c r="W1404" s="5"/>
      <c r="X1404" s="5"/>
      <c r="Y1404" s="5"/>
      <c r="Z1404" s="5"/>
      <c r="AA1404" s="5"/>
      <c r="AB1404" s="5"/>
      <c r="AC1404" s="5"/>
      <c r="AD1404" s="5"/>
      <c r="AE1404" s="5"/>
    </row>
    <row r="1405" spans="1:31" ht="21" customHeight="1">
      <c r="A1405" s="5" t="s">
        <v>15368</v>
      </c>
      <c r="B1405" s="5" t="s">
        <v>15369</v>
      </c>
      <c r="C1405" s="5" t="s">
        <v>41</v>
      </c>
      <c r="D1405" s="5" t="s">
        <v>94</v>
      </c>
      <c r="E1405" s="5" t="s">
        <v>29</v>
      </c>
      <c r="F1405" s="7">
        <v>15</v>
      </c>
      <c r="G1405" s="7">
        <v>20</v>
      </c>
      <c r="H1405" s="5" t="s">
        <v>493</v>
      </c>
      <c r="I1405" s="5" t="s">
        <v>125</v>
      </c>
      <c r="J1405" s="5" t="s">
        <v>444</v>
      </c>
      <c r="K1405" s="5" t="s">
        <v>15370</v>
      </c>
      <c r="L1405" s="5" t="s">
        <v>15371</v>
      </c>
      <c r="M1405" s="5" t="s">
        <v>37</v>
      </c>
      <c r="N1405" s="5" t="s">
        <v>55</v>
      </c>
      <c r="O1405" s="5" t="b">
        <f t="shared" ca="1" si="0"/>
        <v>1</v>
      </c>
      <c r="P1405" s="5" t="b">
        <f t="shared" ca="1" si="137"/>
        <v>1</v>
      </c>
      <c r="Q1405" s="5"/>
      <c r="R1405" s="5"/>
      <c r="S1405" s="5"/>
      <c r="T1405" s="5"/>
      <c r="U1405" s="5"/>
      <c r="V1405" s="5"/>
      <c r="W1405" s="5"/>
      <c r="X1405" s="5"/>
      <c r="Y1405" s="5"/>
      <c r="Z1405" s="5"/>
      <c r="AA1405" s="5"/>
      <c r="AB1405" s="5"/>
      <c r="AC1405" s="5"/>
      <c r="AD1405" s="5"/>
      <c r="AE1405" s="5"/>
    </row>
    <row r="1406" spans="1:31" ht="21" customHeight="1">
      <c r="A1406" s="5" t="s">
        <v>7050</v>
      </c>
      <c r="B1406" s="5" t="s">
        <v>15618</v>
      </c>
      <c r="C1406" s="5" t="s">
        <v>41</v>
      </c>
      <c r="D1406" s="5" t="s">
        <v>94</v>
      </c>
      <c r="E1406" s="5" t="s">
        <v>29</v>
      </c>
      <c r="F1406" s="7">
        <v>15</v>
      </c>
      <c r="G1406" s="7">
        <v>20</v>
      </c>
      <c r="H1406" s="5" t="s">
        <v>493</v>
      </c>
      <c r="I1406" s="5" t="s">
        <v>66</v>
      </c>
      <c r="J1406" s="5" t="s">
        <v>161</v>
      </c>
      <c r="K1406" s="5" t="s">
        <v>12545</v>
      </c>
      <c r="L1406" s="5" t="s">
        <v>15619</v>
      </c>
      <c r="M1406" s="5" t="s">
        <v>53</v>
      </c>
      <c r="N1406" s="5" t="s">
        <v>405</v>
      </c>
      <c r="O1406" s="5" t="b">
        <f t="shared" ca="1" si="0"/>
        <v>1</v>
      </c>
      <c r="P1406" s="5"/>
      <c r="Q1406" s="5"/>
      <c r="R1406" s="5"/>
      <c r="S1406" s="5"/>
      <c r="T1406" s="5"/>
      <c r="U1406" s="5"/>
      <c r="V1406" s="5"/>
      <c r="W1406" s="5"/>
      <c r="X1406" s="5"/>
      <c r="Y1406" s="5"/>
      <c r="Z1406" s="5"/>
      <c r="AA1406" s="5"/>
      <c r="AB1406" s="5"/>
      <c r="AC1406" s="5"/>
      <c r="AD1406" s="5"/>
      <c r="AE1406" s="5"/>
    </row>
    <row r="1407" spans="1:31" ht="21" customHeight="1">
      <c r="A1407" s="5" t="s">
        <v>16673</v>
      </c>
      <c r="B1407" s="5" t="s">
        <v>7486</v>
      </c>
      <c r="C1407" s="5" t="s">
        <v>41</v>
      </c>
      <c r="D1407" s="5" t="s">
        <v>94</v>
      </c>
      <c r="E1407" s="5" t="s">
        <v>45</v>
      </c>
      <c r="F1407" s="7">
        <v>15</v>
      </c>
      <c r="G1407" s="7">
        <v>20</v>
      </c>
      <c r="H1407" s="5" t="s">
        <v>493</v>
      </c>
      <c r="I1407" s="5" t="s">
        <v>66</v>
      </c>
      <c r="J1407" s="5" t="s">
        <v>76</v>
      </c>
      <c r="K1407" s="5" t="s">
        <v>16675</v>
      </c>
      <c r="L1407" s="5" t="s">
        <v>16677</v>
      </c>
      <c r="M1407" s="5" t="s">
        <v>53</v>
      </c>
      <c r="N1407" s="5" t="s">
        <v>55</v>
      </c>
      <c r="O1407" s="5" t="b">
        <f t="shared" ca="1" si="0"/>
        <v>1</v>
      </c>
      <c r="P1407" s="5"/>
      <c r="Q1407" s="5"/>
      <c r="R1407" s="5"/>
      <c r="S1407" s="5"/>
      <c r="T1407" s="5"/>
      <c r="U1407" s="5"/>
      <c r="V1407" s="5"/>
      <c r="W1407" s="5"/>
      <c r="X1407" s="5"/>
      <c r="Y1407" s="5"/>
      <c r="Z1407" s="5"/>
      <c r="AA1407" s="5"/>
      <c r="AB1407" s="5"/>
      <c r="AC1407" s="5"/>
      <c r="AD1407" s="5"/>
      <c r="AE1407" s="5"/>
    </row>
    <row r="1408" spans="1:31" ht="21" customHeight="1">
      <c r="A1408" s="5" t="s">
        <v>2808</v>
      </c>
      <c r="B1408" s="5" t="s">
        <v>7286</v>
      </c>
      <c r="C1408" s="5" t="s">
        <v>41</v>
      </c>
      <c r="D1408" s="5" t="s">
        <v>94</v>
      </c>
      <c r="E1408" s="5" t="s">
        <v>45</v>
      </c>
      <c r="F1408" s="7">
        <v>15</v>
      </c>
      <c r="G1408" s="7">
        <v>20</v>
      </c>
      <c r="H1408" s="5" t="s">
        <v>493</v>
      </c>
      <c r="I1408" s="5" t="s">
        <v>66</v>
      </c>
      <c r="J1408" s="5" t="s">
        <v>267</v>
      </c>
      <c r="K1408" s="5" t="s">
        <v>7287</v>
      </c>
      <c r="L1408" s="5" t="s">
        <v>7290</v>
      </c>
      <c r="M1408" s="5" t="s">
        <v>37</v>
      </c>
      <c r="N1408" s="5" t="s">
        <v>55</v>
      </c>
      <c r="O1408" s="5" t="b">
        <f t="shared" ca="1" si="0"/>
        <v>1</v>
      </c>
      <c r="P1408" s="5" t="b">
        <f ca="1">IFERROR(__xludf.DUMMYFUNCTION("REGEXMATCH(L1408,""(?i)Java"")"),TRUE)</f>
        <v>1</v>
      </c>
      <c r="Q1408" s="5"/>
      <c r="R1408" s="5"/>
      <c r="S1408" s="5"/>
      <c r="T1408" s="5"/>
      <c r="U1408" s="5"/>
      <c r="V1408" s="5"/>
      <c r="W1408" s="5"/>
      <c r="X1408" s="5"/>
      <c r="Y1408" s="5"/>
      <c r="Z1408" s="5"/>
      <c r="AA1408" s="5"/>
      <c r="AB1408" s="5"/>
      <c r="AC1408" s="5"/>
      <c r="AD1408" s="5"/>
      <c r="AE1408" s="5"/>
    </row>
    <row r="1409" spans="1:31" ht="21" customHeight="1">
      <c r="A1409" s="5" t="s">
        <v>277</v>
      </c>
      <c r="B1409" s="5" t="s">
        <v>15549</v>
      </c>
      <c r="C1409" s="5" t="s">
        <v>41</v>
      </c>
      <c r="D1409" s="5" t="s">
        <v>94</v>
      </c>
      <c r="E1409" s="5" t="s">
        <v>29</v>
      </c>
      <c r="F1409" s="7">
        <v>15</v>
      </c>
      <c r="G1409" s="7">
        <v>20</v>
      </c>
      <c r="H1409" s="5" t="s">
        <v>493</v>
      </c>
      <c r="I1409" s="5" t="s">
        <v>66</v>
      </c>
      <c r="J1409" s="5" t="s">
        <v>57</v>
      </c>
      <c r="K1409" s="5" t="s">
        <v>15550</v>
      </c>
      <c r="L1409" s="5" t="s">
        <v>15551</v>
      </c>
      <c r="M1409" s="5" t="s">
        <v>100</v>
      </c>
      <c r="N1409" s="5" t="s">
        <v>55</v>
      </c>
      <c r="O1409" s="5" t="b">
        <f t="shared" ca="1" si="0"/>
        <v>1</v>
      </c>
      <c r="P1409" s="5"/>
      <c r="Q1409" s="5"/>
      <c r="R1409" s="5"/>
      <c r="S1409" s="5"/>
      <c r="T1409" s="5"/>
      <c r="U1409" s="5"/>
      <c r="V1409" s="5"/>
      <c r="W1409" s="5"/>
      <c r="X1409" s="5"/>
      <c r="Y1409" s="5"/>
      <c r="Z1409" s="5"/>
      <c r="AA1409" s="5"/>
      <c r="AB1409" s="5"/>
      <c r="AC1409" s="5"/>
      <c r="AD1409" s="5"/>
      <c r="AE1409" s="5"/>
    </row>
    <row r="1410" spans="1:31" ht="21" customHeight="1">
      <c r="A1410" s="5" t="s">
        <v>4668</v>
      </c>
      <c r="B1410" s="5" t="s">
        <v>15298</v>
      </c>
      <c r="C1410" s="5" t="s">
        <v>41</v>
      </c>
      <c r="D1410" s="5" t="s">
        <v>94</v>
      </c>
      <c r="E1410" s="5" t="s">
        <v>29</v>
      </c>
      <c r="F1410" s="7">
        <v>15</v>
      </c>
      <c r="G1410" s="7">
        <v>20</v>
      </c>
      <c r="H1410" s="5" t="s">
        <v>493</v>
      </c>
      <c r="I1410" s="5" t="s">
        <v>66</v>
      </c>
      <c r="J1410" s="5" t="s">
        <v>110</v>
      </c>
      <c r="K1410" s="5" t="s">
        <v>15565</v>
      </c>
      <c r="L1410" s="5" t="s">
        <v>15566</v>
      </c>
      <c r="M1410" s="5" t="s">
        <v>37</v>
      </c>
      <c r="N1410" s="5" t="s">
        <v>55</v>
      </c>
      <c r="O1410" s="5" t="b">
        <f t="shared" ca="1" si="0"/>
        <v>1</v>
      </c>
      <c r="P1410" s="5" t="b">
        <f ca="1">IFERROR(__xludf.DUMMYFUNCTION("REGEXMATCH(L1410,""(?i)Java"")"),TRUE)</f>
        <v>1</v>
      </c>
      <c r="Q1410" s="5"/>
      <c r="R1410" s="5"/>
      <c r="S1410" s="5"/>
      <c r="T1410" s="5"/>
      <c r="U1410" s="5"/>
      <c r="V1410" s="5"/>
      <c r="W1410" s="5"/>
      <c r="X1410" s="5"/>
      <c r="Y1410" s="5"/>
      <c r="Z1410" s="5"/>
      <c r="AA1410" s="5"/>
      <c r="AB1410" s="5"/>
      <c r="AC1410" s="5"/>
      <c r="AD1410" s="5"/>
      <c r="AE1410" s="5"/>
    </row>
    <row r="1411" spans="1:31" ht="21" customHeight="1">
      <c r="A1411" s="5" t="s">
        <v>11988</v>
      </c>
      <c r="B1411" s="5" t="s">
        <v>7600</v>
      </c>
      <c r="C1411" s="5" t="s">
        <v>41</v>
      </c>
      <c r="D1411" s="5" t="s">
        <v>94</v>
      </c>
      <c r="E1411" s="5" t="s">
        <v>45</v>
      </c>
      <c r="F1411" s="7">
        <v>15</v>
      </c>
      <c r="G1411" s="7">
        <v>25</v>
      </c>
      <c r="H1411" s="5" t="s">
        <v>151</v>
      </c>
      <c r="I1411" s="5" t="s">
        <v>66</v>
      </c>
      <c r="J1411" s="5" t="s">
        <v>76</v>
      </c>
      <c r="K1411" s="5" t="s">
        <v>381</v>
      </c>
      <c r="L1411" s="5" t="s">
        <v>16692</v>
      </c>
      <c r="M1411" s="5" t="s">
        <v>37</v>
      </c>
      <c r="N1411" s="5" t="s">
        <v>55</v>
      </c>
      <c r="O1411" s="5" t="b">
        <f t="shared" ca="1" si="0"/>
        <v>1</v>
      </c>
      <c r="P1411" s="5"/>
      <c r="Q1411" s="5"/>
      <c r="R1411" s="5"/>
      <c r="S1411" s="5"/>
      <c r="T1411" s="5"/>
      <c r="U1411" s="5"/>
      <c r="V1411" s="5"/>
      <c r="W1411" s="5"/>
      <c r="X1411" s="5"/>
      <c r="Y1411" s="5"/>
      <c r="Z1411" s="5"/>
      <c r="AA1411" s="5"/>
      <c r="AB1411" s="5"/>
      <c r="AC1411" s="5"/>
      <c r="AD1411" s="5"/>
      <c r="AE1411" s="5"/>
    </row>
    <row r="1412" spans="1:31" ht="21" customHeight="1">
      <c r="A1412" s="5" t="s">
        <v>10562</v>
      </c>
      <c r="B1412" s="5" t="s">
        <v>14867</v>
      </c>
      <c r="C1412" s="5" t="s">
        <v>41</v>
      </c>
      <c r="D1412" s="5" t="s">
        <v>94</v>
      </c>
      <c r="E1412" s="5" t="s">
        <v>45</v>
      </c>
      <c r="F1412" s="7">
        <v>15</v>
      </c>
      <c r="G1412" s="7">
        <v>18</v>
      </c>
      <c r="H1412" s="5" t="s">
        <v>5228</v>
      </c>
      <c r="I1412" s="5" t="s">
        <v>66</v>
      </c>
      <c r="J1412" s="5" t="s">
        <v>57</v>
      </c>
      <c r="K1412" s="5" t="s">
        <v>14868</v>
      </c>
      <c r="L1412" s="5" t="s">
        <v>16699</v>
      </c>
      <c r="M1412" s="5" t="s">
        <v>53</v>
      </c>
      <c r="N1412" s="5" t="s">
        <v>55</v>
      </c>
      <c r="O1412" s="5" t="b">
        <f t="shared" ca="1" si="0"/>
        <v>1</v>
      </c>
      <c r="P1412" s="5"/>
      <c r="Q1412" s="5"/>
      <c r="R1412" s="5"/>
      <c r="S1412" s="5"/>
      <c r="T1412" s="5"/>
      <c r="U1412" s="5"/>
      <c r="V1412" s="5"/>
      <c r="W1412" s="5"/>
      <c r="X1412" s="5"/>
      <c r="Y1412" s="5"/>
      <c r="Z1412" s="5"/>
      <c r="AA1412" s="5"/>
      <c r="AB1412" s="5"/>
      <c r="AC1412" s="5"/>
      <c r="AD1412" s="5"/>
      <c r="AE1412" s="5"/>
    </row>
    <row r="1413" spans="1:31" ht="21" customHeight="1">
      <c r="A1413" s="5" t="s">
        <v>396</v>
      </c>
      <c r="B1413" s="5" t="s">
        <v>15610</v>
      </c>
      <c r="C1413" s="5" t="s">
        <v>41</v>
      </c>
      <c r="D1413" s="5" t="s">
        <v>94</v>
      </c>
      <c r="E1413" s="5" t="s">
        <v>45</v>
      </c>
      <c r="F1413" s="7">
        <v>15</v>
      </c>
      <c r="G1413" s="7">
        <v>30</v>
      </c>
      <c r="H1413" s="5" t="s">
        <v>2134</v>
      </c>
      <c r="I1413" s="9" t="s">
        <v>24</v>
      </c>
      <c r="J1413" s="5" t="s">
        <v>76</v>
      </c>
      <c r="K1413" s="5" t="s">
        <v>15611</v>
      </c>
      <c r="L1413" s="5" t="s">
        <v>15612</v>
      </c>
      <c r="M1413" s="5" t="s">
        <v>53</v>
      </c>
      <c r="N1413" s="5" t="s">
        <v>55</v>
      </c>
      <c r="O1413" s="5" t="b">
        <f t="shared" ca="1" si="0"/>
        <v>1</v>
      </c>
      <c r="P1413" s="5" t="b">
        <f ca="1">IFERROR(__xludf.DUMMYFUNCTION("REGEXMATCH(L1413,""(?i)Java"")"),TRUE)</f>
        <v>1</v>
      </c>
      <c r="Q1413" s="5"/>
      <c r="R1413" s="5"/>
      <c r="S1413" s="5"/>
      <c r="T1413" s="5"/>
      <c r="U1413" s="5"/>
      <c r="V1413" s="5"/>
      <c r="W1413" s="5"/>
      <c r="X1413" s="5"/>
      <c r="Y1413" s="5"/>
      <c r="Z1413" s="5"/>
      <c r="AA1413" s="5"/>
      <c r="AB1413" s="5"/>
      <c r="AC1413" s="5"/>
      <c r="AD1413" s="5"/>
      <c r="AE1413" s="5"/>
    </row>
    <row r="1414" spans="1:31" ht="21" customHeight="1">
      <c r="A1414" s="5" t="s">
        <v>7050</v>
      </c>
      <c r="B1414" s="5" t="s">
        <v>16706</v>
      </c>
      <c r="C1414" s="5" t="s">
        <v>20</v>
      </c>
      <c r="D1414" s="12" t="s">
        <v>47</v>
      </c>
      <c r="E1414" s="5" t="s">
        <v>45</v>
      </c>
      <c r="F1414" s="11">
        <v>15</v>
      </c>
      <c r="G1414" s="11">
        <v>29</v>
      </c>
      <c r="H1414" s="13" t="s">
        <v>16707</v>
      </c>
      <c r="I1414" s="5" t="s">
        <v>66</v>
      </c>
      <c r="J1414" s="5" t="s">
        <v>68</v>
      </c>
      <c r="K1414" s="5" t="s">
        <v>16708</v>
      </c>
      <c r="L1414" s="5" t="s">
        <v>16709</v>
      </c>
      <c r="M1414" s="5" t="s">
        <v>167</v>
      </c>
      <c r="N1414" s="5" t="s">
        <v>405</v>
      </c>
      <c r="O1414" s="5" t="b">
        <f t="shared" ca="1" si="0"/>
        <v>1</v>
      </c>
      <c r="P1414" s="5"/>
      <c r="Q1414" s="5"/>
      <c r="R1414" s="5"/>
      <c r="S1414" s="5"/>
      <c r="T1414" s="5"/>
      <c r="U1414" s="5"/>
      <c r="V1414" s="5"/>
      <c r="W1414" s="5"/>
      <c r="X1414" s="5"/>
      <c r="Y1414" s="5"/>
      <c r="Z1414" s="5"/>
      <c r="AA1414" s="5"/>
      <c r="AB1414" s="5"/>
      <c r="AC1414" s="5"/>
      <c r="AD1414" s="5"/>
      <c r="AE1414" s="5"/>
    </row>
    <row r="1415" spans="1:31" ht="21" customHeight="1">
      <c r="A1415" s="5" t="s">
        <v>7050</v>
      </c>
      <c r="B1415" s="5" t="s">
        <v>9831</v>
      </c>
      <c r="C1415" s="5" t="s">
        <v>41</v>
      </c>
      <c r="D1415" s="5" t="s">
        <v>94</v>
      </c>
      <c r="E1415" s="5" t="s">
        <v>45</v>
      </c>
      <c r="F1415" s="7">
        <v>15</v>
      </c>
      <c r="G1415" s="7">
        <v>25</v>
      </c>
      <c r="H1415" s="5" t="s">
        <v>151</v>
      </c>
      <c r="I1415" s="5" t="s">
        <v>108</v>
      </c>
      <c r="J1415" s="5" t="s">
        <v>315</v>
      </c>
      <c r="K1415" s="5" t="s">
        <v>16714</v>
      </c>
      <c r="L1415" s="5" t="s">
        <v>16715</v>
      </c>
      <c r="M1415" s="5" t="s">
        <v>53</v>
      </c>
      <c r="N1415" s="5" t="s">
        <v>55</v>
      </c>
      <c r="O1415" s="5" t="b">
        <f t="shared" ca="1" si="0"/>
        <v>1</v>
      </c>
      <c r="P1415" s="5"/>
      <c r="Q1415" s="5"/>
      <c r="R1415" s="5"/>
      <c r="S1415" s="5"/>
      <c r="T1415" s="5"/>
      <c r="U1415" s="5"/>
      <c r="V1415" s="5"/>
      <c r="W1415" s="5"/>
      <c r="X1415" s="5"/>
      <c r="Y1415" s="5"/>
      <c r="Z1415" s="5"/>
      <c r="AA1415" s="5"/>
      <c r="AB1415" s="5"/>
      <c r="AC1415" s="5"/>
      <c r="AD1415" s="5"/>
      <c r="AE1415" s="5"/>
    </row>
    <row r="1416" spans="1:31" ht="21" customHeight="1">
      <c r="A1416" s="5" t="s">
        <v>7050</v>
      </c>
      <c r="B1416" s="5" t="s">
        <v>12988</v>
      </c>
      <c r="C1416" s="5" t="s">
        <v>41</v>
      </c>
      <c r="D1416" s="5" t="s">
        <v>94</v>
      </c>
      <c r="E1416" s="5" t="s">
        <v>29</v>
      </c>
      <c r="F1416" s="7">
        <v>15</v>
      </c>
      <c r="G1416" s="7">
        <v>24</v>
      </c>
      <c r="H1416" s="5" t="s">
        <v>2704</v>
      </c>
      <c r="I1416" s="5" t="s">
        <v>66</v>
      </c>
      <c r="J1416" s="5" t="s">
        <v>1619</v>
      </c>
      <c r="K1416" s="5" t="s">
        <v>12989</v>
      </c>
      <c r="L1416" s="5" t="s">
        <v>16721</v>
      </c>
      <c r="M1416" s="5" t="s">
        <v>53</v>
      </c>
      <c r="N1416" s="5" t="s">
        <v>55</v>
      </c>
      <c r="O1416" s="5" t="b">
        <f t="shared" ca="1" si="0"/>
        <v>1</v>
      </c>
      <c r="P1416" s="5"/>
      <c r="Q1416" s="5"/>
      <c r="R1416" s="5"/>
      <c r="S1416" s="5"/>
      <c r="T1416" s="5"/>
      <c r="U1416" s="5"/>
      <c r="V1416" s="5"/>
      <c r="W1416" s="5"/>
      <c r="X1416" s="5"/>
      <c r="Y1416" s="5"/>
      <c r="Z1416" s="5"/>
      <c r="AA1416" s="5"/>
      <c r="AB1416" s="5"/>
      <c r="AC1416" s="5"/>
      <c r="AD1416" s="5"/>
      <c r="AE1416" s="5"/>
    </row>
    <row r="1417" spans="1:31" ht="21" customHeight="1">
      <c r="A1417" s="5" t="s">
        <v>277</v>
      </c>
      <c r="B1417" s="5" t="s">
        <v>16724</v>
      </c>
      <c r="C1417" s="5" t="s">
        <v>41</v>
      </c>
      <c r="D1417" s="5" t="s">
        <v>94</v>
      </c>
      <c r="E1417" s="5" t="s">
        <v>45</v>
      </c>
      <c r="F1417" s="7">
        <v>15</v>
      </c>
      <c r="G1417" s="7">
        <v>20</v>
      </c>
      <c r="H1417" s="5" t="s">
        <v>493</v>
      </c>
      <c r="I1417" s="5" t="s">
        <v>108</v>
      </c>
      <c r="J1417" s="5" t="s">
        <v>1505</v>
      </c>
      <c r="K1417" s="9" t="s">
        <v>47</v>
      </c>
      <c r="L1417" s="5" t="s">
        <v>16727</v>
      </c>
      <c r="M1417" s="5" t="s">
        <v>1599</v>
      </c>
      <c r="N1417" s="5" t="s">
        <v>237</v>
      </c>
      <c r="O1417" s="5" t="b">
        <f t="shared" ca="1" si="0"/>
        <v>1</v>
      </c>
      <c r="P1417" s="5"/>
      <c r="Q1417" s="5"/>
      <c r="R1417" s="5"/>
      <c r="S1417" s="5"/>
      <c r="T1417" s="5"/>
      <c r="U1417" s="5"/>
      <c r="V1417" s="5"/>
      <c r="W1417" s="5"/>
      <c r="X1417" s="5"/>
      <c r="Y1417" s="5"/>
      <c r="Z1417" s="5"/>
      <c r="AA1417" s="5"/>
      <c r="AB1417" s="5"/>
      <c r="AC1417" s="5"/>
      <c r="AD1417" s="5"/>
      <c r="AE1417" s="5"/>
    </row>
    <row r="1418" spans="1:31" ht="21" customHeight="1">
      <c r="A1418" s="5" t="s">
        <v>16731</v>
      </c>
      <c r="B1418" s="5" t="s">
        <v>16732</v>
      </c>
      <c r="C1418" s="5" t="s">
        <v>41</v>
      </c>
      <c r="D1418" s="5" t="s">
        <v>94</v>
      </c>
      <c r="E1418" s="5" t="s">
        <v>29</v>
      </c>
      <c r="F1418" s="7">
        <v>15</v>
      </c>
      <c r="G1418" s="7">
        <v>25</v>
      </c>
      <c r="H1418" s="5" t="s">
        <v>151</v>
      </c>
      <c r="I1418" s="5" t="s">
        <v>108</v>
      </c>
      <c r="J1418" s="5" t="s">
        <v>110</v>
      </c>
      <c r="K1418" s="9" t="s">
        <v>47</v>
      </c>
      <c r="L1418" s="5" t="s">
        <v>16733</v>
      </c>
      <c r="M1418" s="5" t="s">
        <v>100</v>
      </c>
      <c r="N1418" s="5" t="s">
        <v>55</v>
      </c>
      <c r="O1418" s="5" t="b">
        <f t="shared" ca="1" si="0"/>
        <v>1</v>
      </c>
      <c r="P1418" s="5"/>
      <c r="Q1418" s="5"/>
      <c r="R1418" s="5"/>
      <c r="S1418" s="5"/>
      <c r="T1418" s="5"/>
      <c r="U1418" s="5"/>
      <c r="V1418" s="5"/>
      <c r="W1418" s="5"/>
      <c r="X1418" s="5"/>
      <c r="Y1418" s="5"/>
      <c r="Z1418" s="5"/>
      <c r="AA1418" s="5"/>
      <c r="AB1418" s="5"/>
      <c r="AC1418" s="5"/>
      <c r="AD1418" s="5"/>
      <c r="AE1418" s="5"/>
    </row>
    <row r="1419" spans="1:31" ht="21" customHeight="1">
      <c r="A1419" s="5" t="s">
        <v>277</v>
      </c>
      <c r="B1419" s="5" t="s">
        <v>16738</v>
      </c>
      <c r="C1419" s="5" t="s">
        <v>41</v>
      </c>
      <c r="D1419" s="5" t="s">
        <v>94</v>
      </c>
      <c r="E1419" s="5" t="s">
        <v>45</v>
      </c>
      <c r="F1419" s="11">
        <v>15</v>
      </c>
      <c r="G1419" s="11">
        <v>18</v>
      </c>
      <c r="H1419" s="13" t="s">
        <v>16740</v>
      </c>
      <c r="I1419" s="9" t="s">
        <v>24</v>
      </c>
      <c r="J1419" s="5" t="s">
        <v>117</v>
      </c>
      <c r="K1419" s="5" t="s">
        <v>16743</v>
      </c>
      <c r="L1419" s="5" t="s">
        <v>16744</v>
      </c>
      <c r="M1419" s="5" t="s">
        <v>53</v>
      </c>
      <c r="N1419" s="5" t="s">
        <v>44</v>
      </c>
      <c r="O1419" s="5" t="b">
        <f t="shared" ca="1" si="0"/>
        <v>1</v>
      </c>
      <c r="P1419" s="5"/>
      <c r="Q1419" s="5"/>
      <c r="R1419" s="5"/>
      <c r="S1419" s="5"/>
      <c r="T1419" s="5"/>
      <c r="U1419" s="5"/>
      <c r="V1419" s="5"/>
      <c r="W1419" s="5"/>
      <c r="X1419" s="5"/>
      <c r="Y1419" s="5"/>
      <c r="Z1419" s="5"/>
      <c r="AA1419" s="5"/>
      <c r="AB1419" s="5"/>
      <c r="AC1419" s="5"/>
      <c r="AD1419" s="5"/>
      <c r="AE1419" s="5"/>
    </row>
    <row r="1420" spans="1:31" ht="21" customHeight="1">
      <c r="A1420" s="5" t="s">
        <v>7050</v>
      </c>
      <c r="B1420" s="5" t="s">
        <v>16745</v>
      </c>
      <c r="C1420" s="5" t="s">
        <v>41</v>
      </c>
      <c r="D1420" s="5" t="s">
        <v>94</v>
      </c>
      <c r="E1420" s="5" t="s">
        <v>45</v>
      </c>
      <c r="F1420" s="11">
        <v>15</v>
      </c>
      <c r="G1420" s="11">
        <v>21</v>
      </c>
      <c r="H1420" s="13" t="s">
        <v>16746</v>
      </c>
      <c r="I1420" s="5" t="s">
        <v>108</v>
      </c>
      <c r="J1420" s="5" t="s">
        <v>1283</v>
      </c>
      <c r="K1420" s="5" t="s">
        <v>16749</v>
      </c>
      <c r="L1420" s="5" t="s">
        <v>16750</v>
      </c>
      <c r="M1420" s="5" t="s">
        <v>42</v>
      </c>
      <c r="N1420" s="5" t="s">
        <v>55</v>
      </c>
      <c r="O1420" s="5" t="b">
        <f t="shared" ca="1" si="0"/>
        <v>1</v>
      </c>
      <c r="P1420" s="5"/>
      <c r="Q1420" s="5"/>
      <c r="R1420" s="5"/>
      <c r="S1420" s="5"/>
      <c r="T1420" s="5"/>
      <c r="U1420" s="5"/>
      <c r="V1420" s="5"/>
      <c r="W1420" s="5"/>
      <c r="X1420" s="5"/>
      <c r="Y1420" s="5"/>
      <c r="Z1420" s="5"/>
      <c r="AA1420" s="5"/>
      <c r="AB1420" s="5"/>
      <c r="AC1420" s="5"/>
      <c r="AD1420" s="5"/>
      <c r="AE1420" s="5"/>
    </row>
    <row r="1421" spans="1:31" ht="21" customHeight="1">
      <c r="A1421" s="5" t="s">
        <v>15291</v>
      </c>
      <c r="B1421" s="5" t="s">
        <v>9523</v>
      </c>
      <c r="C1421" s="5" t="s">
        <v>41</v>
      </c>
      <c r="D1421" s="12" t="s">
        <v>47</v>
      </c>
      <c r="E1421" s="5" t="s">
        <v>45</v>
      </c>
      <c r="F1421" s="7">
        <v>15</v>
      </c>
      <c r="G1421" s="7">
        <v>22</v>
      </c>
      <c r="H1421" s="5" t="s">
        <v>5164</v>
      </c>
      <c r="I1421" s="5" t="s">
        <v>66</v>
      </c>
      <c r="J1421" s="5" t="s">
        <v>48</v>
      </c>
      <c r="K1421" s="5" t="s">
        <v>15294</v>
      </c>
      <c r="L1421" s="5" t="s">
        <v>15295</v>
      </c>
      <c r="M1421" s="5" t="s">
        <v>37</v>
      </c>
      <c r="N1421" s="5" t="s">
        <v>405</v>
      </c>
      <c r="O1421" s="5" t="b">
        <f t="shared" ca="1" si="0"/>
        <v>1</v>
      </c>
      <c r="P1421" s="5" t="b">
        <f t="shared" ref="P1421:P1422" ca="1" si="138">IFERROR(__xludf.DUMMYFUNCTION("REGEXMATCH(L1421,""(?i)Java"")"),TRUE)</f>
        <v>1</v>
      </c>
      <c r="Q1421" s="5"/>
      <c r="R1421" s="5"/>
      <c r="S1421" s="5"/>
      <c r="T1421" s="5"/>
      <c r="U1421" s="5"/>
      <c r="V1421" s="5"/>
      <c r="W1421" s="5"/>
      <c r="X1421" s="5"/>
      <c r="Y1421" s="5"/>
      <c r="Z1421" s="5"/>
      <c r="AA1421" s="5"/>
      <c r="AB1421" s="5"/>
      <c r="AC1421" s="5"/>
      <c r="AD1421" s="5"/>
      <c r="AE1421" s="5"/>
    </row>
    <row r="1422" spans="1:31" ht="21" customHeight="1">
      <c r="A1422" s="5" t="s">
        <v>3767</v>
      </c>
      <c r="B1422" s="5" t="s">
        <v>14786</v>
      </c>
      <c r="C1422" s="5" t="s">
        <v>41</v>
      </c>
      <c r="D1422" s="12" t="s">
        <v>47</v>
      </c>
      <c r="E1422" s="5" t="s">
        <v>45</v>
      </c>
      <c r="F1422" s="7">
        <v>15</v>
      </c>
      <c r="G1422" s="7">
        <v>30</v>
      </c>
      <c r="H1422" s="5" t="s">
        <v>2134</v>
      </c>
      <c r="I1422" s="5" t="s">
        <v>66</v>
      </c>
      <c r="J1422" s="5" t="s">
        <v>57</v>
      </c>
      <c r="K1422" s="5" t="s">
        <v>15363</v>
      </c>
      <c r="L1422" s="5" t="s">
        <v>15364</v>
      </c>
      <c r="M1422" s="5" t="s">
        <v>53</v>
      </c>
      <c r="N1422" s="5" t="s">
        <v>55</v>
      </c>
      <c r="O1422" s="5" t="b">
        <f t="shared" ca="1" si="0"/>
        <v>1</v>
      </c>
      <c r="P1422" s="5" t="b">
        <f t="shared" ca="1" si="138"/>
        <v>1</v>
      </c>
      <c r="Q1422" s="5"/>
      <c r="R1422" s="5"/>
      <c r="S1422" s="5"/>
      <c r="T1422" s="5"/>
      <c r="U1422" s="5"/>
      <c r="V1422" s="5"/>
      <c r="W1422" s="5"/>
      <c r="X1422" s="5"/>
      <c r="Y1422" s="5"/>
      <c r="Z1422" s="5"/>
      <c r="AA1422" s="5"/>
      <c r="AB1422" s="5"/>
      <c r="AC1422" s="5"/>
      <c r="AD1422" s="5"/>
      <c r="AE1422" s="5"/>
    </row>
    <row r="1423" spans="1:31" ht="21" customHeight="1">
      <c r="A1423" s="5" t="s">
        <v>16771</v>
      </c>
      <c r="B1423" s="5" t="s">
        <v>16772</v>
      </c>
      <c r="C1423" s="5" t="s">
        <v>41</v>
      </c>
      <c r="D1423" s="12" t="s">
        <v>47</v>
      </c>
      <c r="E1423" s="5" t="s">
        <v>45</v>
      </c>
      <c r="F1423" s="7">
        <v>15</v>
      </c>
      <c r="G1423" s="7">
        <v>20</v>
      </c>
      <c r="H1423" s="5" t="s">
        <v>493</v>
      </c>
      <c r="I1423" s="5" t="s">
        <v>31</v>
      </c>
      <c r="J1423" s="5" t="s">
        <v>9354</v>
      </c>
      <c r="K1423" s="5" t="s">
        <v>16774</v>
      </c>
      <c r="L1423" s="5" t="s">
        <v>16775</v>
      </c>
      <c r="M1423" s="5" t="s">
        <v>100</v>
      </c>
      <c r="N1423" s="5" t="s">
        <v>55</v>
      </c>
      <c r="O1423" s="5" t="b">
        <f t="shared" ca="1" si="0"/>
        <v>1</v>
      </c>
      <c r="P1423" s="5"/>
      <c r="Q1423" s="5"/>
      <c r="R1423" s="5"/>
      <c r="S1423" s="5"/>
      <c r="T1423" s="5"/>
      <c r="U1423" s="5"/>
      <c r="V1423" s="5"/>
      <c r="W1423" s="5"/>
      <c r="X1423" s="5"/>
      <c r="Y1423" s="5"/>
      <c r="Z1423" s="5"/>
      <c r="AA1423" s="5"/>
      <c r="AB1423" s="5"/>
      <c r="AC1423" s="5"/>
      <c r="AD1423" s="5"/>
      <c r="AE1423" s="5"/>
    </row>
    <row r="1424" spans="1:31" ht="21" customHeight="1">
      <c r="A1424" s="5" t="s">
        <v>7050</v>
      </c>
      <c r="B1424" s="5" t="s">
        <v>15681</v>
      </c>
      <c r="C1424" s="5" t="s">
        <v>41</v>
      </c>
      <c r="D1424" s="12" t="s">
        <v>47</v>
      </c>
      <c r="E1424" s="5" t="s">
        <v>45</v>
      </c>
      <c r="F1424" s="7">
        <v>15</v>
      </c>
      <c r="G1424" s="7">
        <v>20</v>
      </c>
      <c r="H1424" s="5" t="s">
        <v>493</v>
      </c>
      <c r="I1424" s="9" t="s">
        <v>24</v>
      </c>
      <c r="J1424" s="5" t="s">
        <v>4617</v>
      </c>
      <c r="K1424" s="9" t="s">
        <v>47</v>
      </c>
      <c r="L1424" s="5" t="s">
        <v>15683</v>
      </c>
      <c r="M1424" s="5" t="s">
        <v>53</v>
      </c>
      <c r="N1424" s="5" t="s">
        <v>55</v>
      </c>
      <c r="O1424" s="5" t="b">
        <f t="shared" ca="1" si="0"/>
        <v>1</v>
      </c>
      <c r="P1424" s="5"/>
      <c r="Q1424" s="5"/>
      <c r="R1424" s="5"/>
      <c r="S1424" s="5"/>
      <c r="T1424" s="5"/>
      <c r="U1424" s="5"/>
      <c r="V1424" s="5"/>
      <c r="W1424" s="5"/>
      <c r="X1424" s="5"/>
      <c r="Y1424" s="5"/>
      <c r="Z1424" s="5"/>
      <c r="AA1424" s="5"/>
      <c r="AB1424" s="5"/>
      <c r="AC1424" s="5"/>
      <c r="AD1424" s="5"/>
      <c r="AE1424" s="5"/>
    </row>
    <row r="1425" spans="1:31" ht="21" customHeight="1">
      <c r="A1425" s="5" t="s">
        <v>15687</v>
      </c>
      <c r="B1425" s="5" t="s">
        <v>15688</v>
      </c>
      <c r="C1425" s="5" t="s">
        <v>41</v>
      </c>
      <c r="D1425" s="12" t="s">
        <v>47</v>
      </c>
      <c r="E1425" s="5" t="s">
        <v>45</v>
      </c>
      <c r="F1425" s="7">
        <v>15</v>
      </c>
      <c r="G1425" s="7">
        <v>20</v>
      </c>
      <c r="H1425" s="5" t="s">
        <v>493</v>
      </c>
      <c r="I1425" s="5" t="s">
        <v>66</v>
      </c>
      <c r="J1425" s="5" t="s">
        <v>403</v>
      </c>
      <c r="K1425" s="5" t="s">
        <v>15693</v>
      </c>
      <c r="L1425" s="5" t="s">
        <v>15694</v>
      </c>
      <c r="M1425" s="5" t="s">
        <v>53</v>
      </c>
      <c r="N1425" s="5" t="s">
        <v>55</v>
      </c>
      <c r="O1425" s="5" t="b">
        <f t="shared" ca="1" si="0"/>
        <v>1</v>
      </c>
      <c r="P1425" s="5"/>
      <c r="Q1425" s="5"/>
      <c r="R1425" s="5"/>
      <c r="S1425" s="5"/>
      <c r="T1425" s="5"/>
      <c r="U1425" s="5"/>
      <c r="V1425" s="5"/>
      <c r="W1425" s="5"/>
      <c r="X1425" s="5"/>
      <c r="Y1425" s="5"/>
      <c r="Z1425" s="5"/>
      <c r="AA1425" s="5"/>
      <c r="AB1425" s="5"/>
      <c r="AC1425" s="5"/>
      <c r="AD1425" s="5"/>
      <c r="AE1425" s="5"/>
    </row>
    <row r="1426" spans="1:31" ht="21" customHeight="1">
      <c r="A1426" s="5" t="s">
        <v>16647</v>
      </c>
      <c r="B1426" s="5" t="s">
        <v>7653</v>
      </c>
      <c r="C1426" s="5" t="s">
        <v>41</v>
      </c>
      <c r="D1426" s="12" t="s">
        <v>47</v>
      </c>
      <c r="E1426" s="5" t="s">
        <v>45</v>
      </c>
      <c r="F1426" s="7">
        <v>15</v>
      </c>
      <c r="G1426" s="7">
        <v>25</v>
      </c>
      <c r="H1426" s="5" t="s">
        <v>151</v>
      </c>
      <c r="I1426" s="5" t="s">
        <v>66</v>
      </c>
      <c r="J1426" s="5" t="s">
        <v>273</v>
      </c>
      <c r="K1426" s="5" t="s">
        <v>16786</v>
      </c>
      <c r="L1426" s="5" t="s">
        <v>16788</v>
      </c>
      <c r="M1426" s="5" t="s">
        <v>53</v>
      </c>
      <c r="N1426" s="5" t="s">
        <v>55</v>
      </c>
      <c r="O1426" s="5" t="b">
        <f t="shared" ca="1" si="0"/>
        <v>1</v>
      </c>
      <c r="P1426" s="5"/>
      <c r="Q1426" s="5"/>
      <c r="R1426" s="5"/>
      <c r="S1426" s="5"/>
      <c r="T1426" s="5"/>
      <c r="U1426" s="5"/>
      <c r="V1426" s="5"/>
      <c r="W1426" s="5"/>
      <c r="X1426" s="5"/>
      <c r="Y1426" s="5"/>
      <c r="Z1426" s="5"/>
      <c r="AA1426" s="5"/>
      <c r="AB1426" s="5"/>
      <c r="AC1426" s="5"/>
      <c r="AD1426" s="5"/>
      <c r="AE1426" s="5"/>
    </row>
    <row r="1427" spans="1:31" ht="21" customHeight="1">
      <c r="A1427" s="5" t="s">
        <v>7050</v>
      </c>
      <c r="B1427" s="5" t="s">
        <v>16793</v>
      </c>
      <c r="C1427" s="5" t="s">
        <v>41</v>
      </c>
      <c r="D1427" s="12" t="s">
        <v>47</v>
      </c>
      <c r="E1427" s="5" t="s">
        <v>45</v>
      </c>
      <c r="F1427" s="7">
        <v>15</v>
      </c>
      <c r="G1427" s="7">
        <v>25</v>
      </c>
      <c r="H1427" s="5" t="s">
        <v>151</v>
      </c>
      <c r="I1427" s="5" t="s">
        <v>66</v>
      </c>
      <c r="J1427" s="5" t="s">
        <v>947</v>
      </c>
      <c r="K1427" s="5" t="s">
        <v>12957</v>
      </c>
      <c r="L1427" s="5" t="s">
        <v>16795</v>
      </c>
      <c r="M1427" s="5" t="s">
        <v>167</v>
      </c>
      <c r="N1427" s="5" t="s">
        <v>237</v>
      </c>
      <c r="O1427" s="5" t="b">
        <f t="shared" ca="1" si="0"/>
        <v>1</v>
      </c>
      <c r="P1427" s="5"/>
      <c r="Q1427" s="5"/>
      <c r="R1427" s="5"/>
      <c r="S1427" s="5"/>
      <c r="T1427" s="5"/>
      <c r="U1427" s="5"/>
      <c r="V1427" s="5"/>
      <c r="W1427" s="5"/>
      <c r="X1427" s="5"/>
      <c r="Y1427" s="5"/>
      <c r="Z1427" s="5"/>
      <c r="AA1427" s="5"/>
      <c r="AB1427" s="5"/>
      <c r="AC1427" s="5"/>
      <c r="AD1427" s="5"/>
      <c r="AE1427" s="5"/>
    </row>
    <row r="1428" spans="1:31" ht="21" customHeight="1">
      <c r="A1428" s="5" t="s">
        <v>14981</v>
      </c>
      <c r="B1428" s="5" t="s">
        <v>14983</v>
      </c>
      <c r="C1428" s="5" t="s">
        <v>170</v>
      </c>
      <c r="D1428" s="5" t="s">
        <v>171</v>
      </c>
      <c r="E1428" s="5" t="s">
        <v>29</v>
      </c>
      <c r="F1428" s="7">
        <v>15</v>
      </c>
      <c r="G1428" s="7">
        <v>20</v>
      </c>
      <c r="H1428" s="5" t="s">
        <v>493</v>
      </c>
      <c r="I1428" s="5" t="s">
        <v>1690</v>
      </c>
      <c r="J1428" s="5" t="s">
        <v>4234</v>
      </c>
      <c r="K1428" s="5" t="s">
        <v>14984</v>
      </c>
      <c r="L1428" s="5" t="s">
        <v>14985</v>
      </c>
      <c r="M1428" s="5" t="s">
        <v>37</v>
      </c>
      <c r="N1428" s="5" t="s">
        <v>55</v>
      </c>
      <c r="O1428" s="5" t="b">
        <f t="shared" ca="1" si="0"/>
        <v>1</v>
      </c>
      <c r="P1428" s="5"/>
      <c r="Q1428" s="5"/>
      <c r="R1428" s="5"/>
      <c r="S1428" s="5"/>
      <c r="T1428" s="5"/>
      <c r="U1428" s="5"/>
      <c r="V1428" s="5"/>
      <c r="W1428" s="5"/>
      <c r="X1428" s="5"/>
      <c r="Y1428" s="5"/>
      <c r="Z1428" s="5"/>
      <c r="AA1428" s="5"/>
      <c r="AB1428" s="5"/>
      <c r="AC1428" s="5"/>
      <c r="AD1428" s="5"/>
      <c r="AE1428" s="5"/>
    </row>
    <row r="1429" spans="1:31" ht="21" customHeight="1">
      <c r="A1429" s="5" t="s">
        <v>16804</v>
      </c>
      <c r="B1429" s="5" t="s">
        <v>15336</v>
      </c>
      <c r="C1429" s="5" t="s">
        <v>170</v>
      </c>
      <c r="D1429" s="5" t="s">
        <v>171</v>
      </c>
      <c r="E1429" s="5" t="s">
        <v>29</v>
      </c>
      <c r="F1429" s="7">
        <v>15</v>
      </c>
      <c r="G1429" s="7">
        <v>20</v>
      </c>
      <c r="H1429" s="5" t="s">
        <v>493</v>
      </c>
      <c r="I1429" s="5" t="s">
        <v>31</v>
      </c>
      <c r="J1429" s="5" t="s">
        <v>57</v>
      </c>
      <c r="K1429" s="5" t="s">
        <v>16805</v>
      </c>
      <c r="L1429" s="5" t="s">
        <v>16807</v>
      </c>
      <c r="M1429" s="5" t="s">
        <v>100</v>
      </c>
      <c r="N1429" s="5" t="s">
        <v>55</v>
      </c>
      <c r="O1429" s="5" t="b">
        <f t="shared" ca="1" si="0"/>
        <v>1</v>
      </c>
      <c r="P1429" s="5"/>
      <c r="Q1429" s="5"/>
      <c r="R1429" s="5"/>
      <c r="S1429" s="5"/>
      <c r="T1429" s="5"/>
      <c r="U1429" s="5"/>
      <c r="V1429" s="5"/>
      <c r="W1429" s="5"/>
      <c r="X1429" s="5"/>
      <c r="Y1429" s="5"/>
      <c r="Z1429" s="5"/>
      <c r="AA1429" s="5"/>
      <c r="AB1429" s="5"/>
      <c r="AC1429" s="5"/>
      <c r="AD1429" s="5"/>
      <c r="AE1429" s="5"/>
    </row>
    <row r="1430" spans="1:31" ht="21" customHeight="1">
      <c r="A1430" s="5" t="s">
        <v>15334</v>
      </c>
      <c r="B1430" s="5" t="s">
        <v>15336</v>
      </c>
      <c r="C1430" s="5" t="s">
        <v>170</v>
      </c>
      <c r="D1430" s="5" t="s">
        <v>171</v>
      </c>
      <c r="E1430" s="5" t="s">
        <v>45</v>
      </c>
      <c r="F1430" s="7">
        <v>15</v>
      </c>
      <c r="G1430" s="7">
        <v>20</v>
      </c>
      <c r="H1430" s="5" t="s">
        <v>493</v>
      </c>
      <c r="I1430" s="5" t="s">
        <v>108</v>
      </c>
      <c r="J1430" s="5" t="s">
        <v>57</v>
      </c>
      <c r="K1430" s="5" t="s">
        <v>4177</v>
      </c>
      <c r="L1430" s="5" t="s">
        <v>15339</v>
      </c>
      <c r="M1430" s="5" t="s">
        <v>100</v>
      </c>
      <c r="N1430" s="5" t="s">
        <v>55</v>
      </c>
      <c r="O1430" s="5" t="b">
        <f t="shared" ca="1" si="0"/>
        <v>1</v>
      </c>
      <c r="P1430" s="5" t="b">
        <f ca="1">IFERROR(__xludf.DUMMYFUNCTION("REGEXMATCH(L1430,""(?i)Java"")"),TRUE)</f>
        <v>1</v>
      </c>
      <c r="Q1430" s="5"/>
      <c r="R1430" s="5"/>
      <c r="S1430" s="5"/>
      <c r="T1430" s="5"/>
      <c r="U1430" s="5"/>
      <c r="V1430" s="5"/>
      <c r="W1430" s="5"/>
      <c r="X1430" s="5"/>
      <c r="Y1430" s="5"/>
      <c r="Z1430" s="5"/>
      <c r="AA1430" s="5"/>
      <c r="AB1430" s="5"/>
      <c r="AC1430" s="5"/>
      <c r="AD1430" s="5"/>
      <c r="AE1430" s="5"/>
    </row>
    <row r="1431" spans="1:31" ht="21" customHeight="1">
      <c r="A1431" s="5" t="s">
        <v>16821</v>
      </c>
      <c r="B1431" s="5" t="s">
        <v>16379</v>
      </c>
      <c r="C1431" s="5" t="s">
        <v>170</v>
      </c>
      <c r="D1431" s="5" t="s">
        <v>171</v>
      </c>
      <c r="E1431" s="5" t="s">
        <v>45</v>
      </c>
      <c r="F1431" s="7">
        <v>15</v>
      </c>
      <c r="G1431" s="7">
        <v>20</v>
      </c>
      <c r="H1431" s="5" t="s">
        <v>493</v>
      </c>
      <c r="I1431" s="5" t="s">
        <v>108</v>
      </c>
      <c r="J1431" s="5" t="s">
        <v>267</v>
      </c>
      <c r="K1431" s="5" t="s">
        <v>16823</v>
      </c>
      <c r="L1431" s="5" t="s">
        <v>16824</v>
      </c>
      <c r="M1431" s="5" t="s">
        <v>53</v>
      </c>
      <c r="N1431" s="5" t="s">
        <v>55</v>
      </c>
      <c r="O1431" s="5" t="b">
        <f t="shared" ca="1" si="0"/>
        <v>1</v>
      </c>
      <c r="P1431" s="5"/>
      <c r="Q1431" s="5"/>
      <c r="R1431" s="5"/>
      <c r="S1431" s="5"/>
      <c r="T1431" s="5"/>
      <c r="U1431" s="5"/>
      <c r="V1431" s="5"/>
      <c r="W1431" s="5"/>
      <c r="X1431" s="5"/>
      <c r="Y1431" s="5"/>
      <c r="Z1431" s="5"/>
      <c r="AA1431" s="5"/>
      <c r="AB1431" s="5"/>
      <c r="AC1431" s="5"/>
      <c r="AD1431" s="5"/>
      <c r="AE1431" s="5"/>
    </row>
    <row r="1432" spans="1:31" ht="21" customHeight="1">
      <c r="A1432" s="5" t="s">
        <v>277</v>
      </c>
      <c r="B1432" s="5" t="s">
        <v>8046</v>
      </c>
      <c r="C1432" s="5" t="s">
        <v>170</v>
      </c>
      <c r="D1432" s="5" t="s">
        <v>171</v>
      </c>
      <c r="E1432" s="5" t="s">
        <v>45</v>
      </c>
      <c r="F1432" s="7">
        <v>15</v>
      </c>
      <c r="G1432" s="7">
        <v>20</v>
      </c>
      <c r="H1432" s="5" t="s">
        <v>493</v>
      </c>
      <c r="I1432" s="5" t="s">
        <v>1690</v>
      </c>
      <c r="J1432" s="5" t="s">
        <v>6524</v>
      </c>
      <c r="K1432" s="5" t="s">
        <v>8047</v>
      </c>
      <c r="L1432" s="5" t="s">
        <v>16832</v>
      </c>
      <c r="M1432" s="5" t="s">
        <v>53</v>
      </c>
      <c r="N1432" s="5" t="s">
        <v>55</v>
      </c>
      <c r="O1432" s="5" t="b">
        <f t="shared" ca="1" si="0"/>
        <v>1</v>
      </c>
      <c r="P1432" s="5"/>
      <c r="Q1432" s="5"/>
      <c r="R1432" s="5"/>
      <c r="S1432" s="5"/>
      <c r="T1432" s="5"/>
      <c r="U1432" s="5"/>
      <c r="V1432" s="5"/>
      <c r="W1432" s="5"/>
      <c r="X1432" s="5"/>
      <c r="Y1432" s="5"/>
      <c r="Z1432" s="5"/>
      <c r="AA1432" s="5"/>
      <c r="AB1432" s="5"/>
      <c r="AC1432" s="5"/>
      <c r="AD1432" s="5"/>
      <c r="AE1432" s="5"/>
    </row>
    <row r="1433" spans="1:31" ht="21" customHeight="1">
      <c r="A1433" s="5" t="s">
        <v>7050</v>
      </c>
      <c r="B1433" s="5" t="s">
        <v>12468</v>
      </c>
      <c r="C1433" s="5" t="s">
        <v>170</v>
      </c>
      <c r="D1433" s="5" t="s">
        <v>171</v>
      </c>
      <c r="E1433" s="5" t="s">
        <v>45</v>
      </c>
      <c r="F1433" s="7">
        <v>15</v>
      </c>
      <c r="G1433" s="7">
        <v>25</v>
      </c>
      <c r="H1433" s="5" t="s">
        <v>151</v>
      </c>
      <c r="I1433" s="5" t="s">
        <v>1690</v>
      </c>
      <c r="J1433" s="5" t="s">
        <v>4234</v>
      </c>
      <c r="K1433" s="5" t="s">
        <v>16833</v>
      </c>
      <c r="L1433" s="5" t="s">
        <v>16834</v>
      </c>
      <c r="M1433" s="5" t="s">
        <v>167</v>
      </c>
      <c r="N1433" s="5" t="s">
        <v>55</v>
      </c>
      <c r="O1433" s="5" t="b">
        <f t="shared" ca="1" si="0"/>
        <v>1</v>
      </c>
      <c r="P1433" s="5"/>
      <c r="Q1433" s="5"/>
      <c r="R1433" s="5"/>
      <c r="S1433" s="5"/>
      <c r="T1433" s="5"/>
      <c r="U1433" s="5"/>
      <c r="V1433" s="5"/>
      <c r="W1433" s="5"/>
      <c r="X1433" s="5"/>
      <c r="Y1433" s="5"/>
      <c r="Z1433" s="5"/>
      <c r="AA1433" s="5"/>
      <c r="AB1433" s="5"/>
      <c r="AC1433" s="5"/>
      <c r="AD1433" s="5"/>
      <c r="AE1433" s="5"/>
    </row>
    <row r="1434" spans="1:31" ht="21" customHeight="1">
      <c r="A1434" s="5" t="s">
        <v>16840</v>
      </c>
      <c r="B1434" s="5" t="s">
        <v>16841</v>
      </c>
      <c r="C1434" s="5" t="s">
        <v>170</v>
      </c>
      <c r="D1434" s="5" t="s">
        <v>435</v>
      </c>
      <c r="E1434" s="5" t="s">
        <v>29</v>
      </c>
      <c r="F1434" s="7">
        <v>15</v>
      </c>
      <c r="G1434" s="7">
        <v>25</v>
      </c>
      <c r="H1434" s="5" t="s">
        <v>151</v>
      </c>
      <c r="I1434" s="5" t="s">
        <v>66</v>
      </c>
      <c r="J1434" s="5" t="s">
        <v>16842</v>
      </c>
      <c r="K1434" s="5" t="s">
        <v>16843</v>
      </c>
      <c r="L1434" s="5" t="s">
        <v>16844</v>
      </c>
      <c r="M1434" s="5" t="s">
        <v>37</v>
      </c>
      <c r="N1434" s="5" t="s">
        <v>55</v>
      </c>
      <c r="O1434" s="5" t="b">
        <f t="shared" ca="1" si="0"/>
        <v>1</v>
      </c>
      <c r="P1434" s="5"/>
      <c r="Q1434" s="5"/>
      <c r="R1434" s="5"/>
      <c r="S1434" s="5"/>
      <c r="T1434" s="5"/>
      <c r="U1434" s="5"/>
      <c r="V1434" s="5"/>
      <c r="W1434" s="5"/>
      <c r="X1434" s="5"/>
      <c r="Y1434" s="5"/>
      <c r="Z1434" s="5"/>
      <c r="AA1434" s="5"/>
      <c r="AB1434" s="5"/>
      <c r="AC1434" s="5"/>
      <c r="AD1434" s="5"/>
      <c r="AE1434" s="5"/>
    </row>
    <row r="1435" spans="1:31" ht="21" customHeight="1">
      <c r="A1435" s="5" t="s">
        <v>15009</v>
      </c>
      <c r="B1435" s="5" t="s">
        <v>15010</v>
      </c>
      <c r="C1435" s="5" t="s">
        <v>170</v>
      </c>
      <c r="D1435" s="5" t="s">
        <v>1759</v>
      </c>
      <c r="E1435" s="5" t="s">
        <v>45</v>
      </c>
      <c r="F1435" s="7">
        <v>15</v>
      </c>
      <c r="G1435" s="7">
        <v>20</v>
      </c>
      <c r="H1435" s="5" t="s">
        <v>493</v>
      </c>
      <c r="I1435" s="5" t="s">
        <v>108</v>
      </c>
      <c r="J1435" s="5" t="s">
        <v>32</v>
      </c>
      <c r="K1435" s="5" t="s">
        <v>15011</v>
      </c>
      <c r="L1435" s="5" t="s">
        <v>15012</v>
      </c>
      <c r="M1435" s="5" t="s">
        <v>37</v>
      </c>
      <c r="N1435" s="5" t="s">
        <v>55</v>
      </c>
      <c r="O1435" s="5" t="b">
        <f t="shared" ca="1" si="0"/>
        <v>1</v>
      </c>
      <c r="P1435" s="5"/>
      <c r="Q1435" s="5"/>
      <c r="R1435" s="5"/>
      <c r="S1435" s="5"/>
      <c r="T1435" s="5"/>
      <c r="U1435" s="5"/>
      <c r="V1435" s="5"/>
      <c r="W1435" s="5"/>
      <c r="X1435" s="5"/>
      <c r="Y1435" s="5"/>
      <c r="Z1435" s="5"/>
      <c r="AA1435" s="5"/>
      <c r="AB1435" s="5"/>
      <c r="AC1435" s="5"/>
      <c r="AD1435" s="5"/>
      <c r="AE1435" s="5"/>
    </row>
    <row r="1436" spans="1:31" ht="21" customHeight="1">
      <c r="A1436" s="5" t="s">
        <v>14823</v>
      </c>
      <c r="B1436" s="5" t="s">
        <v>15106</v>
      </c>
      <c r="C1436" s="5" t="s">
        <v>170</v>
      </c>
      <c r="D1436" s="5" t="s">
        <v>1759</v>
      </c>
      <c r="E1436" s="5" t="s">
        <v>45</v>
      </c>
      <c r="F1436" s="7">
        <v>15</v>
      </c>
      <c r="G1436" s="7">
        <v>20</v>
      </c>
      <c r="H1436" s="5" t="s">
        <v>493</v>
      </c>
      <c r="I1436" s="5" t="s">
        <v>66</v>
      </c>
      <c r="J1436" s="5" t="s">
        <v>57</v>
      </c>
      <c r="K1436" s="5" t="s">
        <v>1285</v>
      </c>
      <c r="L1436" s="5" t="s">
        <v>15109</v>
      </c>
      <c r="M1436" s="5" t="s">
        <v>53</v>
      </c>
      <c r="N1436" s="5" t="s">
        <v>271</v>
      </c>
      <c r="O1436" s="5" t="b">
        <f t="shared" ca="1" si="0"/>
        <v>1</v>
      </c>
      <c r="P1436" s="5" t="b">
        <f t="shared" ref="P1436:P1437" ca="1" si="139">IFERROR(__xludf.DUMMYFUNCTION("REGEXMATCH(L1436,""(?i)Java"")"),TRUE)</f>
        <v>1</v>
      </c>
      <c r="Q1436" s="5"/>
      <c r="R1436" s="5"/>
      <c r="S1436" s="5"/>
      <c r="T1436" s="5"/>
      <c r="U1436" s="5"/>
      <c r="V1436" s="5"/>
      <c r="W1436" s="5"/>
      <c r="X1436" s="5"/>
      <c r="Y1436" s="5"/>
      <c r="Z1436" s="5"/>
      <c r="AA1436" s="5"/>
      <c r="AB1436" s="5"/>
      <c r="AC1436" s="5"/>
      <c r="AD1436" s="5"/>
      <c r="AE1436" s="5"/>
    </row>
    <row r="1437" spans="1:31" ht="21" customHeight="1">
      <c r="A1437" s="5" t="s">
        <v>3317</v>
      </c>
      <c r="B1437" s="5" t="s">
        <v>15237</v>
      </c>
      <c r="C1437" s="5" t="s">
        <v>170</v>
      </c>
      <c r="D1437" s="5" t="s">
        <v>1759</v>
      </c>
      <c r="E1437" s="5" t="s">
        <v>45</v>
      </c>
      <c r="F1437" s="7">
        <v>15</v>
      </c>
      <c r="G1437" s="7">
        <v>20</v>
      </c>
      <c r="H1437" s="5" t="s">
        <v>493</v>
      </c>
      <c r="I1437" s="5" t="s">
        <v>66</v>
      </c>
      <c r="J1437" s="5" t="s">
        <v>811</v>
      </c>
      <c r="K1437" s="5" t="s">
        <v>15238</v>
      </c>
      <c r="L1437" s="5" t="s">
        <v>15239</v>
      </c>
      <c r="M1437" s="5" t="s">
        <v>53</v>
      </c>
      <c r="N1437" s="5" t="s">
        <v>55</v>
      </c>
      <c r="O1437" s="5" t="b">
        <f t="shared" ca="1" si="0"/>
        <v>1</v>
      </c>
      <c r="P1437" s="5" t="b">
        <f t="shared" ca="1" si="139"/>
        <v>1</v>
      </c>
      <c r="Q1437" s="5"/>
      <c r="R1437" s="5"/>
      <c r="S1437" s="5"/>
      <c r="T1437" s="5"/>
      <c r="U1437" s="5"/>
      <c r="V1437" s="5"/>
      <c r="W1437" s="5"/>
      <c r="X1437" s="5"/>
      <c r="Y1437" s="5"/>
      <c r="Z1437" s="5"/>
      <c r="AA1437" s="5"/>
      <c r="AB1437" s="5"/>
      <c r="AC1437" s="5"/>
      <c r="AD1437" s="5"/>
      <c r="AE1437" s="5"/>
    </row>
    <row r="1438" spans="1:31" ht="21" customHeight="1">
      <c r="A1438" s="5" t="s">
        <v>13240</v>
      </c>
      <c r="B1438" s="5" t="s">
        <v>16853</v>
      </c>
      <c r="C1438" s="5" t="s">
        <v>170</v>
      </c>
      <c r="D1438" s="5" t="s">
        <v>1759</v>
      </c>
      <c r="E1438" s="5" t="s">
        <v>29</v>
      </c>
      <c r="F1438" s="7">
        <v>15</v>
      </c>
      <c r="G1438" s="7">
        <v>22</v>
      </c>
      <c r="H1438" s="5" t="s">
        <v>5164</v>
      </c>
      <c r="I1438" s="9" t="s">
        <v>24</v>
      </c>
      <c r="J1438" s="5" t="s">
        <v>57</v>
      </c>
      <c r="K1438" s="9" t="s">
        <v>47</v>
      </c>
      <c r="L1438" s="5" t="s">
        <v>16854</v>
      </c>
      <c r="M1438" s="5" t="s">
        <v>53</v>
      </c>
      <c r="N1438" s="5" t="s">
        <v>55</v>
      </c>
      <c r="O1438" s="5" t="b">
        <f t="shared" ca="1" si="0"/>
        <v>1</v>
      </c>
      <c r="P1438" s="5"/>
      <c r="Q1438" s="5"/>
      <c r="R1438" s="5"/>
      <c r="S1438" s="5"/>
      <c r="T1438" s="5"/>
      <c r="U1438" s="5"/>
      <c r="V1438" s="5"/>
      <c r="W1438" s="5"/>
      <c r="X1438" s="5"/>
      <c r="Y1438" s="5"/>
      <c r="Z1438" s="5"/>
      <c r="AA1438" s="5"/>
      <c r="AB1438" s="5"/>
      <c r="AC1438" s="5"/>
      <c r="AD1438" s="5"/>
      <c r="AE1438" s="5"/>
    </row>
    <row r="1439" spans="1:31" ht="21" customHeight="1">
      <c r="A1439" s="5" t="s">
        <v>16856</v>
      </c>
      <c r="B1439" s="5" t="s">
        <v>16857</v>
      </c>
      <c r="C1439" s="5" t="s">
        <v>170</v>
      </c>
      <c r="D1439" s="5" t="s">
        <v>1759</v>
      </c>
      <c r="E1439" s="5" t="s">
        <v>45</v>
      </c>
      <c r="F1439" s="7">
        <v>15</v>
      </c>
      <c r="G1439" s="7">
        <v>25</v>
      </c>
      <c r="H1439" s="5" t="s">
        <v>151</v>
      </c>
      <c r="I1439" s="5" t="s">
        <v>66</v>
      </c>
      <c r="J1439" s="5" t="s">
        <v>4191</v>
      </c>
      <c r="K1439" s="5" t="s">
        <v>4267</v>
      </c>
      <c r="L1439" s="5" t="s">
        <v>16861</v>
      </c>
      <c r="M1439" s="5" t="s">
        <v>37</v>
      </c>
      <c r="N1439" s="5" t="s">
        <v>55</v>
      </c>
      <c r="O1439" s="5" t="b">
        <f t="shared" ca="1" si="0"/>
        <v>1</v>
      </c>
      <c r="P1439" s="5"/>
      <c r="Q1439" s="5"/>
      <c r="R1439" s="5"/>
      <c r="S1439" s="5"/>
      <c r="T1439" s="5"/>
      <c r="U1439" s="5"/>
      <c r="V1439" s="5"/>
      <c r="W1439" s="5"/>
      <c r="X1439" s="5"/>
      <c r="Y1439" s="5"/>
      <c r="Z1439" s="5"/>
      <c r="AA1439" s="5"/>
      <c r="AB1439" s="5"/>
      <c r="AC1439" s="5"/>
      <c r="AD1439" s="5"/>
      <c r="AE1439" s="5"/>
    </row>
    <row r="1440" spans="1:31" ht="21" customHeight="1">
      <c r="A1440" s="5" t="s">
        <v>15467</v>
      </c>
      <c r="B1440" s="5" t="s">
        <v>13690</v>
      </c>
      <c r="C1440" s="5" t="s">
        <v>170</v>
      </c>
      <c r="D1440" s="5" t="s">
        <v>1759</v>
      </c>
      <c r="E1440" s="5" t="s">
        <v>45</v>
      </c>
      <c r="F1440" s="7">
        <v>15</v>
      </c>
      <c r="G1440" s="7">
        <v>20</v>
      </c>
      <c r="H1440" s="5" t="s">
        <v>493</v>
      </c>
      <c r="I1440" s="5" t="s">
        <v>108</v>
      </c>
      <c r="J1440" s="5" t="s">
        <v>76</v>
      </c>
      <c r="K1440" s="5" t="s">
        <v>13691</v>
      </c>
      <c r="L1440" s="5" t="s">
        <v>15468</v>
      </c>
      <c r="M1440" s="5" t="s">
        <v>53</v>
      </c>
      <c r="N1440" s="5" t="s">
        <v>271</v>
      </c>
      <c r="O1440" s="5" t="b">
        <f t="shared" ca="1" si="0"/>
        <v>1</v>
      </c>
      <c r="P1440" s="5" t="b">
        <f ca="1">IFERROR(__xludf.DUMMYFUNCTION("REGEXMATCH(L1440,""(?i)Java"")"),TRUE)</f>
        <v>1</v>
      </c>
      <c r="Q1440" s="5"/>
      <c r="R1440" s="5"/>
      <c r="S1440" s="5"/>
      <c r="T1440" s="5"/>
      <c r="U1440" s="5"/>
      <c r="V1440" s="5"/>
      <c r="W1440" s="5"/>
      <c r="X1440" s="5"/>
      <c r="Y1440" s="5"/>
      <c r="Z1440" s="5"/>
      <c r="AA1440" s="5"/>
      <c r="AB1440" s="5"/>
      <c r="AC1440" s="5"/>
      <c r="AD1440" s="5"/>
      <c r="AE1440" s="5"/>
    </row>
    <row r="1441" spans="1:31" ht="21" customHeight="1">
      <c r="A1441" s="5" t="s">
        <v>7050</v>
      </c>
      <c r="B1441" s="5" t="s">
        <v>11219</v>
      </c>
      <c r="C1441" s="5" t="s">
        <v>170</v>
      </c>
      <c r="D1441" s="5" t="s">
        <v>378</v>
      </c>
      <c r="E1441" s="5" t="s">
        <v>45</v>
      </c>
      <c r="F1441" s="7">
        <v>15</v>
      </c>
      <c r="G1441" s="7">
        <v>30</v>
      </c>
      <c r="H1441" s="5" t="s">
        <v>2134</v>
      </c>
      <c r="I1441" s="5" t="s">
        <v>66</v>
      </c>
      <c r="J1441" s="5" t="s">
        <v>686</v>
      </c>
      <c r="K1441" s="5" t="s">
        <v>16870</v>
      </c>
      <c r="L1441" s="9" t="s">
        <v>47</v>
      </c>
      <c r="M1441" s="5" t="s">
        <v>53</v>
      </c>
      <c r="N1441" s="5" t="s">
        <v>55</v>
      </c>
      <c r="O1441" s="5" t="b">
        <f t="shared" ca="1" si="0"/>
        <v>1</v>
      </c>
      <c r="P1441" s="9"/>
      <c r="Q1441" s="5"/>
      <c r="R1441" s="5"/>
      <c r="S1441" s="5"/>
      <c r="T1441" s="5"/>
      <c r="U1441" s="5"/>
      <c r="V1441" s="5"/>
      <c r="W1441" s="5"/>
      <c r="X1441" s="5"/>
      <c r="Y1441" s="5"/>
      <c r="Z1441" s="5"/>
      <c r="AA1441" s="5"/>
      <c r="AB1441" s="5"/>
      <c r="AC1441" s="5"/>
      <c r="AD1441" s="5"/>
      <c r="AE1441" s="5"/>
    </row>
    <row r="1442" spans="1:31" ht="21" customHeight="1">
      <c r="A1442" s="5" t="s">
        <v>16871</v>
      </c>
      <c r="B1442" s="5" t="s">
        <v>11164</v>
      </c>
      <c r="C1442" s="5" t="s">
        <v>170</v>
      </c>
      <c r="D1442" s="5" t="s">
        <v>378</v>
      </c>
      <c r="E1442" s="5" t="s">
        <v>45</v>
      </c>
      <c r="F1442" s="7">
        <v>15</v>
      </c>
      <c r="G1442" s="7">
        <v>20</v>
      </c>
      <c r="H1442" s="5" t="s">
        <v>493</v>
      </c>
      <c r="I1442" s="5" t="s">
        <v>108</v>
      </c>
      <c r="J1442" s="5" t="s">
        <v>11165</v>
      </c>
      <c r="K1442" s="5" t="s">
        <v>16872</v>
      </c>
      <c r="L1442" s="5" t="s">
        <v>16873</v>
      </c>
      <c r="M1442" s="5" t="s">
        <v>167</v>
      </c>
      <c r="N1442" s="5" t="s">
        <v>55</v>
      </c>
      <c r="O1442" s="5" t="b">
        <f t="shared" ca="1" si="0"/>
        <v>1</v>
      </c>
      <c r="P1442" s="5"/>
      <c r="Q1442" s="5"/>
      <c r="R1442" s="5"/>
      <c r="S1442" s="5"/>
      <c r="T1442" s="5"/>
      <c r="U1442" s="5"/>
      <c r="V1442" s="5"/>
      <c r="W1442" s="5"/>
      <c r="X1442" s="5"/>
      <c r="Y1442" s="5"/>
      <c r="Z1442" s="5"/>
      <c r="AA1442" s="5"/>
      <c r="AB1442" s="5"/>
      <c r="AC1442" s="5"/>
      <c r="AD1442" s="5"/>
      <c r="AE1442" s="5"/>
    </row>
    <row r="1443" spans="1:31" ht="21" customHeight="1">
      <c r="A1443" s="5" t="s">
        <v>16880</v>
      </c>
      <c r="B1443" s="5" t="s">
        <v>15206</v>
      </c>
      <c r="C1443" s="5" t="s">
        <v>170</v>
      </c>
      <c r="D1443" s="5" t="s">
        <v>378</v>
      </c>
      <c r="E1443" s="5" t="s">
        <v>45</v>
      </c>
      <c r="F1443" s="7">
        <v>15</v>
      </c>
      <c r="G1443" s="7">
        <v>30</v>
      </c>
      <c r="H1443" s="5" t="s">
        <v>2134</v>
      </c>
      <c r="I1443" s="5" t="s">
        <v>31</v>
      </c>
      <c r="J1443" s="5" t="s">
        <v>403</v>
      </c>
      <c r="K1443" s="5" t="s">
        <v>15207</v>
      </c>
      <c r="L1443" s="5" t="s">
        <v>16882</v>
      </c>
      <c r="M1443" s="5" t="s">
        <v>167</v>
      </c>
      <c r="N1443" s="5" t="s">
        <v>55</v>
      </c>
      <c r="O1443" s="5" t="b">
        <f t="shared" ca="1" si="0"/>
        <v>1</v>
      </c>
      <c r="P1443" s="5"/>
      <c r="Q1443" s="5"/>
      <c r="R1443" s="5"/>
      <c r="S1443" s="5"/>
      <c r="T1443" s="5"/>
      <c r="U1443" s="5"/>
      <c r="V1443" s="5"/>
      <c r="W1443" s="5"/>
      <c r="X1443" s="5"/>
      <c r="Y1443" s="5"/>
      <c r="Z1443" s="5"/>
      <c r="AA1443" s="5"/>
      <c r="AB1443" s="5"/>
      <c r="AC1443" s="5"/>
      <c r="AD1443" s="5"/>
      <c r="AE1443" s="5"/>
    </row>
    <row r="1444" spans="1:31" ht="21" customHeight="1">
      <c r="A1444" s="5" t="s">
        <v>7050</v>
      </c>
      <c r="B1444" s="5" t="s">
        <v>16883</v>
      </c>
      <c r="C1444" s="5" t="s">
        <v>170</v>
      </c>
      <c r="D1444" s="5" t="s">
        <v>378</v>
      </c>
      <c r="E1444" s="5" t="s">
        <v>29</v>
      </c>
      <c r="F1444" s="7">
        <v>15</v>
      </c>
      <c r="G1444" s="7">
        <v>20</v>
      </c>
      <c r="H1444" s="5" t="s">
        <v>493</v>
      </c>
      <c r="I1444" s="5" t="s">
        <v>108</v>
      </c>
      <c r="J1444" s="5" t="s">
        <v>110</v>
      </c>
      <c r="K1444" s="5" t="s">
        <v>16884</v>
      </c>
      <c r="L1444" s="5" t="s">
        <v>16887</v>
      </c>
      <c r="M1444" s="5" t="s">
        <v>37</v>
      </c>
      <c r="N1444" s="5" t="s">
        <v>55</v>
      </c>
      <c r="O1444" s="5" t="b">
        <f t="shared" ca="1" si="0"/>
        <v>1</v>
      </c>
      <c r="P1444" s="5"/>
      <c r="Q1444" s="5"/>
      <c r="R1444" s="5"/>
      <c r="S1444" s="5"/>
      <c r="T1444" s="5"/>
      <c r="U1444" s="5"/>
      <c r="V1444" s="5"/>
      <c r="W1444" s="5"/>
      <c r="X1444" s="5"/>
      <c r="Y1444" s="5"/>
      <c r="Z1444" s="5"/>
      <c r="AA1444" s="5"/>
      <c r="AB1444" s="5"/>
      <c r="AC1444" s="5"/>
      <c r="AD1444" s="5"/>
      <c r="AE1444" s="5"/>
    </row>
    <row r="1445" spans="1:31" ht="21" customHeight="1">
      <c r="A1445" s="5" t="s">
        <v>7050</v>
      </c>
      <c r="B1445" s="5" t="s">
        <v>15284</v>
      </c>
      <c r="C1445" s="5" t="s">
        <v>170</v>
      </c>
      <c r="D1445" s="5" t="s">
        <v>378</v>
      </c>
      <c r="E1445" s="5" t="s">
        <v>45</v>
      </c>
      <c r="F1445" s="7">
        <v>15</v>
      </c>
      <c r="G1445" s="7">
        <v>20</v>
      </c>
      <c r="H1445" s="5" t="s">
        <v>493</v>
      </c>
      <c r="I1445" s="5" t="s">
        <v>66</v>
      </c>
      <c r="J1445" s="5" t="s">
        <v>224</v>
      </c>
      <c r="K1445" s="5" t="s">
        <v>15286</v>
      </c>
      <c r="L1445" s="5" t="s">
        <v>15287</v>
      </c>
      <c r="M1445" s="5" t="s">
        <v>100</v>
      </c>
      <c r="N1445" s="5" t="s">
        <v>55</v>
      </c>
      <c r="O1445" s="5" t="b">
        <f t="shared" ca="1" si="0"/>
        <v>1</v>
      </c>
      <c r="P1445" s="5"/>
      <c r="Q1445" s="5"/>
      <c r="R1445" s="5"/>
      <c r="S1445" s="5"/>
      <c r="T1445" s="5"/>
      <c r="U1445" s="5"/>
      <c r="V1445" s="5"/>
      <c r="W1445" s="5"/>
      <c r="X1445" s="5"/>
      <c r="Y1445" s="5"/>
      <c r="Z1445" s="5"/>
      <c r="AA1445" s="5"/>
      <c r="AB1445" s="5"/>
      <c r="AC1445" s="5"/>
      <c r="AD1445" s="5"/>
      <c r="AE1445" s="5"/>
    </row>
    <row r="1446" spans="1:31" ht="21" customHeight="1">
      <c r="A1446" s="5" t="s">
        <v>277</v>
      </c>
      <c r="B1446" s="5" t="s">
        <v>16001</v>
      </c>
      <c r="C1446" s="5" t="s">
        <v>170</v>
      </c>
      <c r="D1446" s="5" t="s">
        <v>378</v>
      </c>
      <c r="E1446" s="5" t="s">
        <v>45</v>
      </c>
      <c r="F1446" s="7">
        <v>15</v>
      </c>
      <c r="G1446" s="7">
        <v>25</v>
      </c>
      <c r="H1446" s="5" t="s">
        <v>151</v>
      </c>
      <c r="I1446" s="5" t="s">
        <v>108</v>
      </c>
      <c r="J1446" s="5" t="s">
        <v>57</v>
      </c>
      <c r="K1446" s="9" t="s">
        <v>47</v>
      </c>
      <c r="L1446" s="9" t="s">
        <v>47</v>
      </c>
      <c r="M1446" s="5" t="s">
        <v>42</v>
      </c>
      <c r="N1446" s="5" t="s">
        <v>55</v>
      </c>
      <c r="O1446" s="5" t="b">
        <f t="shared" ca="1" si="0"/>
        <v>1</v>
      </c>
      <c r="P1446" s="9"/>
      <c r="Q1446" s="5"/>
      <c r="R1446" s="5"/>
      <c r="S1446" s="5"/>
      <c r="T1446" s="5"/>
      <c r="U1446" s="5"/>
      <c r="V1446" s="5"/>
      <c r="W1446" s="5"/>
      <c r="X1446" s="5"/>
      <c r="Y1446" s="5"/>
      <c r="Z1446" s="5"/>
      <c r="AA1446" s="5"/>
      <c r="AB1446" s="5"/>
      <c r="AC1446" s="5"/>
      <c r="AD1446" s="5"/>
      <c r="AE1446" s="5"/>
    </row>
    <row r="1447" spans="1:31" ht="21" customHeight="1">
      <c r="A1447" s="5" t="s">
        <v>15205</v>
      </c>
      <c r="B1447" s="5" t="s">
        <v>15206</v>
      </c>
      <c r="C1447" s="5" t="s">
        <v>170</v>
      </c>
      <c r="D1447" s="5" t="s">
        <v>378</v>
      </c>
      <c r="E1447" s="5" t="s">
        <v>45</v>
      </c>
      <c r="F1447" s="7">
        <v>15</v>
      </c>
      <c r="G1447" s="7">
        <v>30</v>
      </c>
      <c r="H1447" s="5" t="s">
        <v>2134</v>
      </c>
      <c r="I1447" s="5" t="s">
        <v>31</v>
      </c>
      <c r="J1447" s="5" t="s">
        <v>403</v>
      </c>
      <c r="K1447" s="5" t="s">
        <v>15207</v>
      </c>
      <c r="L1447" s="5" t="s">
        <v>15208</v>
      </c>
      <c r="M1447" s="5" t="s">
        <v>167</v>
      </c>
      <c r="N1447" s="5" t="s">
        <v>55</v>
      </c>
      <c r="O1447" s="5" t="b">
        <f t="shared" ca="1" si="0"/>
        <v>1</v>
      </c>
      <c r="P1447" s="5" t="b">
        <f ca="1">IFERROR(__xludf.DUMMYFUNCTION("REGEXMATCH(L1447,""(?i)Java"")"),TRUE)</f>
        <v>1</v>
      </c>
      <c r="Q1447" s="5"/>
      <c r="R1447" s="5"/>
      <c r="S1447" s="5"/>
      <c r="T1447" s="5"/>
      <c r="U1447" s="5"/>
      <c r="V1447" s="5"/>
      <c r="W1447" s="5"/>
      <c r="X1447" s="5"/>
      <c r="Y1447" s="5"/>
      <c r="Z1447" s="5"/>
      <c r="AA1447" s="5"/>
      <c r="AB1447" s="5"/>
      <c r="AC1447" s="5"/>
      <c r="AD1447" s="5"/>
      <c r="AE1447" s="5"/>
    </row>
    <row r="1448" spans="1:31" ht="21" customHeight="1">
      <c r="A1448" s="5" t="s">
        <v>16906</v>
      </c>
      <c r="B1448" s="5" t="s">
        <v>15602</v>
      </c>
      <c r="C1448" s="5" t="s">
        <v>170</v>
      </c>
      <c r="D1448" s="5" t="s">
        <v>378</v>
      </c>
      <c r="E1448" s="5" t="s">
        <v>29</v>
      </c>
      <c r="F1448" s="7">
        <v>15</v>
      </c>
      <c r="G1448" s="7">
        <v>20</v>
      </c>
      <c r="H1448" s="5" t="s">
        <v>493</v>
      </c>
      <c r="I1448" s="9" t="s">
        <v>24</v>
      </c>
      <c r="J1448" s="5" t="s">
        <v>57</v>
      </c>
      <c r="K1448" s="5" t="s">
        <v>16907</v>
      </c>
      <c r="L1448" s="5" t="s">
        <v>16909</v>
      </c>
      <c r="M1448" s="5" t="s">
        <v>37</v>
      </c>
      <c r="N1448" s="5" t="s">
        <v>55</v>
      </c>
      <c r="O1448" s="5" t="b">
        <f t="shared" ca="1" si="0"/>
        <v>1</v>
      </c>
      <c r="P1448" s="5"/>
      <c r="Q1448" s="5"/>
      <c r="R1448" s="5"/>
      <c r="S1448" s="5"/>
      <c r="T1448" s="5"/>
      <c r="U1448" s="5"/>
      <c r="V1448" s="5"/>
      <c r="W1448" s="5"/>
      <c r="X1448" s="5"/>
      <c r="Y1448" s="5"/>
      <c r="Z1448" s="5"/>
      <c r="AA1448" s="5"/>
      <c r="AB1448" s="5"/>
      <c r="AC1448" s="5"/>
      <c r="AD1448" s="5"/>
      <c r="AE1448" s="5"/>
    </row>
    <row r="1449" spans="1:31" ht="21" customHeight="1">
      <c r="A1449" s="5" t="s">
        <v>5314</v>
      </c>
      <c r="B1449" s="5" t="s">
        <v>15516</v>
      </c>
      <c r="C1449" s="5" t="s">
        <v>170</v>
      </c>
      <c r="D1449" s="5" t="s">
        <v>378</v>
      </c>
      <c r="E1449" s="5" t="s">
        <v>45</v>
      </c>
      <c r="F1449" s="7">
        <v>15</v>
      </c>
      <c r="G1449" s="7">
        <v>20</v>
      </c>
      <c r="H1449" s="5" t="s">
        <v>493</v>
      </c>
      <c r="I1449" s="9" t="s">
        <v>24</v>
      </c>
      <c r="J1449" s="5" t="s">
        <v>10053</v>
      </c>
      <c r="K1449" s="5" t="s">
        <v>15519</v>
      </c>
      <c r="L1449" s="5" t="s">
        <v>15520</v>
      </c>
      <c r="M1449" s="5" t="s">
        <v>648</v>
      </c>
      <c r="N1449" s="5" t="s">
        <v>55</v>
      </c>
      <c r="O1449" s="5" t="b">
        <f t="shared" ca="1" si="0"/>
        <v>1</v>
      </c>
      <c r="P1449" s="5" t="b">
        <f t="shared" ref="P1449:P1450" ca="1" si="140">IFERROR(__xludf.DUMMYFUNCTION("REGEXMATCH(L1449,""(?i)Java"")"),TRUE)</f>
        <v>1</v>
      </c>
      <c r="Q1449" s="5"/>
      <c r="R1449" s="5"/>
      <c r="S1449" s="5"/>
      <c r="T1449" s="5"/>
      <c r="U1449" s="5"/>
      <c r="V1449" s="5"/>
      <c r="W1449" s="5"/>
      <c r="X1449" s="5"/>
      <c r="Y1449" s="5"/>
      <c r="Z1449" s="5"/>
      <c r="AA1449" s="5"/>
      <c r="AB1449" s="5"/>
      <c r="AC1449" s="5"/>
      <c r="AD1449" s="5"/>
      <c r="AE1449" s="5"/>
    </row>
    <row r="1450" spans="1:31" ht="21" customHeight="1">
      <c r="A1450" s="5" t="s">
        <v>15544</v>
      </c>
      <c r="B1450" s="5" t="s">
        <v>5082</v>
      </c>
      <c r="C1450" s="5" t="s">
        <v>170</v>
      </c>
      <c r="D1450" s="5" t="s">
        <v>378</v>
      </c>
      <c r="E1450" s="5" t="s">
        <v>29</v>
      </c>
      <c r="F1450" s="7">
        <v>15</v>
      </c>
      <c r="G1450" s="7">
        <v>18</v>
      </c>
      <c r="H1450" s="5" t="s">
        <v>5228</v>
      </c>
      <c r="I1450" s="5" t="s">
        <v>31</v>
      </c>
      <c r="J1450" s="5" t="s">
        <v>76</v>
      </c>
      <c r="K1450" s="5" t="s">
        <v>15546</v>
      </c>
      <c r="L1450" s="5" t="s">
        <v>15547</v>
      </c>
      <c r="M1450" s="5" t="s">
        <v>37</v>
      </c>
      <c r="N1450" s="5" t="s">
        <v>55</v>
      </c>
      <c r="O1450" s="5" t="b">
        <f t="shared" ca="1" si="0"/>
        <v>1</v>
      </c>
      <c r="P1450" s="5" t="b">
        <f t="shared" ca="1" si="140"/>
        <v>1</v>
      </c>
      <c r="Q1450" s="5"/>
      <c r="R1450" s="5"/>
      <c r="S1450" s="5"/>
      <c r="T1450" s="5"/>
      <c r="U1450" s="5"/>
      <c r="V1450" s="5"/>
      <c r="W1450" s="5"/>
      <c r="X1450" s="5"/>
      <c r="Y1450" s="5"/>
      <c r="Z1450" s="5"/>
      <c r="AA1450" s="5"/>
      <c r="AB1450" s="5"/>
      <c r="AC1450" s="5"/>
      <c r="AD1450" s="5"/>
      <c r="AE1450" s="5"/>
    </row>
    <row r="1451" spans="1:31" ht="21" customHeight="1">
      <c r="A1451" s="5" t="s">
        <v>7050</v>
      </c>
      <c r="B1451" s="5" t="s">
        <v>16925</v>
      </c>
      <c r="C1451" s="5" t="s">
        <v>170</v>
      </c>
      <c r="D1451" s="5" t="s">
        <v>378</v>
      </c>
      <c r="E1451" s="5" t="s">
        <v>45</v>
      </c>
      <c r="F1451" s="7">
        <v>15</v>
      </c>
      <c r="G1451" s="7">
        <v>30</v>
      </c>
      <c r="H1451" s="5" t="s">
        <v>2134</v>
      </c>
      <c r="I1451" s="5" t="s">
        <v>66</v>
      </c>
      <c r="J1451" s="5" t="s">
        <v>76</v>
      </c>
      <c r="K1451" s="9" t="s">
        <v>47</v>
      </c>
      <c r="L1451" s="5" t="s">
        <v>16926</v>
      </c>
      <c r="M1451" s="5" t="s">
        <v>53</v>
      </c>
      <c r="N1451" s="5" t="s">
        <v>55</v>
      </c>
      <c r="O1451" s="5" t="b">
        <f t="shared" ca="1" si="0"/>
        <v>1</v>
      </c>
      <c r="P1451" s="5"/>
      <c r="Q1451" s="5"/>
      <c r="R1451" s="5"/>
      <c r="S1451" s="5"/>
      <c r="T1451" s="5"/>
      <c r="U1451" s="5"/>
      <c r="V1451" s="5"/>
      <c r="W1451" s="5"/>
      <c r="X1451" s="5"/>
      <c r="Y1451" s="5"/>
      <c r="Z1451" s="5"/>
      <c r="AA1451" s="5"/>
      <c r="AB1451" s="5"/>
      <c r="AC1451" s="5"/>
      <c r="AD1451" s="5"/>
      <c r="AE1451" s="5"/>
    </row>
    <row r="1452" spans="1:31" ht="21" customHeight="1">
      <c r="A1452" s="5" t="s">
        <v>16933</v>
      </c>
      <c r="B1452" s="5" t="s">
        <v>16934</v>
      </c>
      <c r="C1452" s="5" t="s">
        <v>170</v>
      </c>
      <c r="D1452" s="5" t="s">
        <v>378</v>
      </c>
      <c r="E1452" s="5" t="s">
        <v>45</v>
      </c>
      <c r="F1452" s="7">
        <v>15</v>
      </c>
      <c r="G1452" s="7">
        <v>20</v>
      </c>
      <c r="H1452" s="5" t="s">
        <v>493</v>
      </c>
      <c r="I1452" s="5" t="s">
        <v>108</v>
      </c>
      <c r="J1452" s="5" t="s">
        <v>87</v>
      </c>
      <c r="K1452" s="5" t="s">
        <v>16935</v>
      </c>
      <c r="L1452" s="5" t="s">
        <v>16936</v>
      </c>
      <c r="M1452" s="5" t="s">
        <v>100</v>
      </c>
      <c r="N1452" s="5" t="s">
        <v>405</v>
      </c>
      <c r="O1452" s="5" t="b">
        <f t="shared" ca="1" si="0"/>
        <v>1</v>
      </c>
      <c r="P1452" s="5"/>
      <c r="Q1452" s="5"/>
      <c r="R1452" s="5"/>
      <c r="S1452" s="5"/>
      <c r="T1452" s="5"/>
      <c r="U1452" s="5"/>
      <c r="V1452" s="5"/>
      <c r="W1452" s="5"/>
      <c r="X1452" s="5"/>
      <c r="Y1452" s="5"/>
      <c r="Z1452" s="5"/>
      <c r="AA1452" s="5"/>
      <c r="AB1452" s="5"/>
      <c r="AC1452" s="5"/>
      <c r="AD1452" s="5"/>
      <c r="AE1452" s="5"/>
    </row>
    <row r="1453" spans="1:31" ht="21" customHeight="1">
      <c r="A1453" s="5" t="s">
        <v>7050</v>
      </c>
      <c r="B1453" s="5" t="s">
        <v>12534</v>
      </c>
      <c r="C1453" s="5" t="s">
        <v>170</v>
      </c>
      <c r="D1453" s="5" t="s">
        <v>378</v>
      </c>
      <c r="E1453" s="5" t="s">
        <v>29</v>
      </c>
      <c r="F1453" s="7">
        <v>15</v>
      </c>
      <c r="G1453" s="7">
        <v>25</v>
      </c>
      <c r="H1453" s="5" t="s">
        <v>151</v>
      </c>
      <c r="I1453" s="5" t="s">
        <v>66</v>
      </c>
      <c r="J1453" s="5" t="s">
        <v>2724</v>
      </c>
      <c r="K1453" s="5" t="s">
        <v>16940</v>
      </c>
      <c r="L1453" s="5" t="s">
        <v>16941</v>
      </c>
      <c r="M1453" s="5" t="s">
        <v>37</v>
      </c>
      <c r="N1453" s="5" t="s">
        <v>55</v>
      </c>
      <c r="O1453" s="5" t="b">
        <f t="shared" ca="1" si="0"/>
        <v>1</v>
      </c>
      <c r="P1453" s="5"/>
      <c r="Q1453" s="5"/>
      <c r="R1453" s="5"/>
      <c r="S1453" s="5"/>
      <c r="T1453" s="5"/>
      <c r="U1453" s="5"/>
      <c r="V1453" s="5"/>
      <c r="W1453" s="5"/>
      <c r="X1453" s="5"/>
      <c r="Y1453" s="5"/>
      <c r="Z1453" s="5"/>
      <c r="AA1453" s="5"/>
      <c r="AB1453" s="5"/>
      <c r="AC1453" s="5"/>
      <c r="AD1453" s="5"/>
      <c r="AE1453" s="5"/>
    </row>
    <row r="1454" spans="1:31" ht="21" customHeight="1">
      <c r="A1454" s="5" t="s">
        <v>7050</v>
      </c>
      <c r="B1454" s="5" t="s">
        <v>16946</v>
      </c>
      <c r="C1454" s="5" t="s">
        <v>170</v>
      </c>
      <c r="D1454" s="5" t="s">
        <v>342</v>
      </c>
      <c r="E1454" s="5" t="s">
        <v>45</v>
      </c>
      <c r="F1454" s="7">
        <v>15</v>
      </c>
      <c r="G1454" s="7">
        <v>20</v>
      </c>
      <c r="H1454" s="5" t="s">
        <v>493</v>
      </c>
      <c r="I1454" s="5" t="s">
        <v>1690</v>
      </c>
      <c r="J1454" s="5" t="s">
        <v>134</v>
      </c>
      <c r="K1454" s="5" t="s">
        <v>16947</v>
      </c>
      <c r="L1454" s="5" t="s">
        <v>16948</v>
      </c>
      <c r="M1454" s="5" t="s">
        <v>53</v>
      </c>
      <c r="N1454" s="5" t="s">
        <v>237</v>
      </c>
      <c r="O1454" s="5" t="b">
        <f t="shared" ca="1" si="0"/>
        <v>1</v>
      </c>
      <c r="P1454" s="5"/>
      <c r="Q1454" s="5"/>
      <c r="R1454" s="5"/>
      <c r="S1454" s="5"/>
      <c r="T1454" s="5"/>
      <c r="U1454" s="5"/>
      <c r="V1454" s="5"/>
      <c r="W1454" s="5"/>
      <c r="X1454" s="5"/>
      <c r="Y1454" s="5"/>
      <c r="Z1454" s="5"/>
      <c r="AA1454" s="5"/>
      <c r="AB1454" s="5"/>
      <c r="AC1454" s="5"/>
      <c r="AD1454" s="5"/>
      <c r="AE1454" s="5"/>
    </row>
    <row r="1455" spans="1:31" ht="21" customHeight="1">
      <c r="A1455" s="5" t="s">
        <v>16956</v>
      </c>
      <c r="B1455" s="5" t="s">
        <v>16957</v>
      </c>
      <c r="C1455" s="5" t="s">
        <v>170</v>
      </c>
      <c r="D1455" s="5" t="s">
        <v>342</v>
      </c>
      <c r="E1455" s="5" t="s">
        <v>45</v>
      </c>
      <c r="F1455" s="7">
        <v>15</v>
      </c>
      <c r="G1455" s="7">
        <v>20</v>
      </c>
      <c r="H1455" s="5" t="s">
        <v>493</v>
      </c>
      <c r="I1455" s="5" t="s">
        <v>108</v>
      </c>
      <c r="J1455" s="5" t="s">
        <v>947</v>
      </c>
      <c r="K1455" s="5" t="s">
        <v>16958</v>
      </c>
      <c r="L1455" s="5" t="s">
        <v>16959</v>
      </c>
      <c r="M1455" s="5" t="s">
        <v>100</v>
      </c>
      <c r="N1455" s="5" t="s">
        <v>55</v>
      </c>
      <c r="O1455" s="5" t="b">
        <f t="shared" ca="1" si="0"/>
        <v>1</v>
      </c>
      <c r="P1455" s="5"/>
      <c r="Q1455" s="5"/>
      <c r="R1455" s="5"/>
      <c r="S1455" s="5"/>
      <c r="T1455" s="5"/>
      <c r="U1455" s="5"/>
      <c r="V1455" s="5"/>
      <c r="W1455" s="5"/>
      <c r="X1455" s="5"/>
      <c r="Y1455" s="5"/>
      <c r="Z1455" s="5"/>
      <c r="AA1455" s="5"/>
      <c r="AB1455" s="5"/>
      <c r="AC1455" s="5"/>
      <c r="AD1455" s="5"/>
      <c r="AE1455" s="5"/>
    </row>
    <row r="1456" spans="1:31" ht="21" customHeight="1">
      <c r="A1456" s="5" t="s">
        <v>2893</v>
      </c>
      <c r="B1456" s="5" t="s">
        <v>14947</v>
      </c>
      <c r="C1456" s="5" t="s">
        <v>170</v>
      </c>
      <c r="D1456" s="5" t="s">
        <v>390</v>
      </c>
      <c r="E1456" s="5" t="s">
        <v>45</v>
      </c>
      <c r="F1456" s="7">
        <v>15</v>
      </c>
      <c r="G1456" s="7">
        <v>20</v>
      </c>
      <c r="H1456" s="5" t="s">
        <v>493</v>
      </c>
      <c r="I1456" s="5" t="s">
        <v>66</v>
      </c>
      <c r="J1456" s="5" t="s">
        <v>48</v>
      </c>
      <c r="K1456" s="9" t="s">
        <v>47</v>
      </c>
      <c r="L1456" s="5" t="s">
        <v>14950</v>
      </c>
      <c r="M1456" s="5" t="s">
        <v>53</v>
      </c>
      <c r="N1456" s="5" t="s">
        <v>405</v>
      </c>
      <c r="O1456" s="5" t="b">
        <f t="shared" ca="1" si="0"/>
        <v>1</v>
      </c>
      <c r="P1456" s="5"/>
      <c r="Q1456" s="5"/>
      <c r="R1456" s="5"/>
      <c r="S1456" s="5"/>
      <c r="T1456" s="5"/>
      <c r="U1456" s="5"/>
      <c r="V1456" s="5"/>
      <c r="W1456" s="5"/>
      <c r="X1456" s="5"/>
      <c r="Y1456" s="5"/>
      <c r="Z1456" s="5"/>
      <c r="AA1456" s="5"/>
      <c r="AB1456" s="5"/>
      <c r="AC1456" s="5"/>
      <c r="AD1456" s="5"/>
      <c r="AE1456" s="5"/>
    </row>
    <row r="1457" spans="1:31" ht="21" customHeight="1">
      <c r="A1457" s="5" t="s">
        <v>713</v>
      </c>
      <c r="B1457" s="5" t="s">
        <v>15170</v>
      </c>
      <c r="C1457" s="5" t="s">
        <v>170</v>
      </c>
      <c r="D1457" s="5" t="s">
        <v>390</v>
      </c>
      <c r="E1457" s="5" t="s">
        <v>29</v>
      </c>
      <c r="F1457" s="7">
        <v>15</v>
      </c>
      <c r="G1457" s="7">
        <v>20</v>
      </c>
      <c r="H1457" s="5" t="s">
        <v>493</v>
      </c>
      <c r="I1457" s="5" t="s">
        <v>108</v>
      </c>
      <c r="J1457" s="5" t="s">
        <v>57</v>
      </c>
      <c r="K1457" s="5" t="s">
        <v>15172</v>
      </c>
      <c r="L1457" s="5" t="s">
        <v>15173</v>
      </c>
      <c r="M1457" s="5" t="s">
        <v>37</v>
      </c>
      <c r="N1457" s="5" t="s">
        <v>55</v>
      </c>
      <c r="O1457" s="5" t="b">
        <f t="shared" ca="1" si="0"/>
        <v>1</v>
      </c>
      <c r="P1457" s="5"/>
      <c r="Q1457" s="5"/>
      <c r="R1457" s="5"/>
      <c r="S1457" s="5"/>
      <c r="T1457" s="5"/>
      <c r="U1457" s="5"/>
      <c r="V1457" s="5"/>
      <c r="W1457" s="5"/>
      <c r="X1457" s="5"/>
      <c r="Y1457" s="5"/>
      <c r="Z1457" s="5"/>
      <c r="AA1457" s="5"/>
      <c r="AB1457" s="5"/>
      <c r="AC1457" s="5"/>
      <c r="AD1457" s="5"/>
      <c r="AE1457" s="5"/>
    </row>
    <row r="1458" spans="1:31" ht="21" customHeight="1">
      <c r="A1458" s="5" t="s">
        <v>15097</v>
      </c>
      <c r="B1458" s="5" t="s">
        <v>15098</v>
      </c>
      <c r="C1458" s="5" t="s">
        <v>170</v>
      </c>
      <c r="D1458" s="5" t="s">
        <v>390</v>
      </c>
      <c r="E1458" s="5" t="s">
        <v>45</v>
      </c>
      <c r="F1458" s="7">
        <v>15</v>
      </c>
      <c r="G1458" s="7">
        <v>25</v>
      </c>
      <c r="H1458" s="5" t="s">
        <v>151</v>
      </c>
      <c r="I1458" s="5" t="s">
        <v>66</v>
      </c>
      <c r="J1458" s="5" t="s">
        <v>11948</v>
      </c>
      <c r="K1458" s="5" t="s">
        <v>15099</v>
      </c>
      <c r="L1458" s="5" t="s">
        <v>15100</v>
      </c>
      <c r="M1458" s="5" t="s">
        <v>42</v>
      </c>
      <c r="N1458" s="5" t="s">
        <v>237</v>
      </c>
      <c r="O1458" s="5" t="b">
        <f t="shared" ca="1" si="0"/>
        <v>1</v>
      </c>
      <c r="P1458" s="5"/>
      <c r="Q1458" s="5"/>
      <c r="R1458" s="5"/>
      <c r="S1458" s="5"/>
      <c r="T1458" s="5"/>
      <c r="U1458" s="5"/>
      <c r="V1458" s="5"/>
      <c r="W1458" s="5"/>
      <c r="X1458" s="5"/>
      <c r="Y1458" s="5"/>
      <c r="Z1458" s="5"/>
      <c r="AA1458" s="5"/>
      <c r="AB1458" s="5"/>
      <c r="AC1458" s="5"/>
      <c r="AD1458" s="5"/>
      <c r="AE1458" s="5"/>
    </row>
    <row r="1459" spans="1:31" ht="21" customHeight="1">
      <c r="A1459" s="5" t="s">
        <v>16972</v>
      </c>
      <c r="B1459" s="5" t="s">
        <v>16973</v>
      </c>
      <c r="C1459" s="5" t="s">
        <v>170</v>
      </c>
      <c r="D1459" s="5" t="s">
        <v>390</v>
      </c>
      <c r="E1459" s="5" t="s">
        <v>45</v>
      </c>
      <c r="F1459" s="7">
        <v>15</v>
      </c>
      <c r="G1459" s="7">
        <v>20</v>
      </c>
      <c r="H1459" s="5" t="s">
        <v>493</v>
      </c>
      <c r="I1459" s="5" t="s">
        <v>125</v>
      </c>
      <c r="J1459" s="5" t="s">
        <v>161</v>
      </c>
      <c r="K1459" s="5" t="s">
        <v>9159</v>
      </c>
      <c r="L1459" s="5" t="s">
        <v>16975</v>
      </c>
      <c r="M1459" s="5" t="s">
        <v>37</v>
      </c>
      <c r="N1459" s="5" t="s">
        <v>38</v>
      </c>
      <c r="O1459" s="5" t="b">
        <f t="shared" ca="1" si="0"/>
        <v>1</v>
      </c>
      <c r="P1459" s="5"/>
      <c r="Q1459" s="5"/>
      <c r="R1459" s="5"/>
      <c r="S1459" s="5"/>
      <c r="T1459" s="5"/>
      <c r="U1459" s="5"/>
      <c r="V1459" s="5"/>
      <c r="W1459" s="5"/>
      <c r="X1459" s="5"/>
      <c r="Y1459" s="5"/>
      <c r="Z1459" s="5"/>
      <c r="AA1459" s="5"/>
      <c r="AB1459" s="5"/>
      <c r="AC1459" s="5"/>
      <c r="AD1459" s="5"/>
      <c r="AE1459" s="5"/>
    </row>
    <row r="1460" spans="1:31" ht="21" customHeight="1">
      <c r="A1460" s="5" t="s">
        <v>16976</v>
      </c>
      <c r="B1460" s="5" t="s">
        <v>16977</v>
      </c>
      <c r="C1460" s="5" t="s">
        <v>170</v>
      </c>
      <c r="D1460" s="5" t="s">
        <v>390</v>
      </c>
      <c r="E1460" s="5" t="s">
        <v>45</v>
      </c>
      <c r="F1460" s="7">
        <v>15</v>
      </c>
      <c r="G1460" s="7">
        <v>30</v>
      </c>
      <c r="H1460" s="5" t="s">
        <v>2134</v>
      </c>
      <c r="I1460" s="5" t="s">
        <v>66</v>
      </c>
      <c r="J1460" s="5" t="s">
        <v>110</v>
      </c>
      <c r="K1460" s="5" t="s">
        <v>16978</v>
      </c>
      <c r="L1460" s="5" t="s">
        <v>16979</v>
      </c>
      <c r="M1460" s="5" t="s">
        <v>53</v>
      </c>
      <c r="N1460" s="5" t="s">
        <v>55</v>
      </c>
      <c r="O1460" s="5" t="b">
        <f t="shared" ca="1" si="0"/>
        <v>1</v>
      </c>
      <c r="P1460" s="5"/>
      <c r="Q1460" s="5"/>
      <c r="R1460" s="5"/>
      <c r="S1460" s="5"/>
      <c r="T1460" s="5"/>
      <c r="U1460" s="5"/>
      <c r="V1460" s="5"/>
      <c r="W1460" s="5"/>
      <c r="X1460" s="5"/>
      <c r="Y1460" s="5"/>
      <c r="Z1460" s="5"/>
      <c r="AA1460" s="5"/>
      <c r="AB1460" s="5"/>
      <c r="AC1460" s="5"/>
      <c r="AD1460" s="5"/>
      <c r="AE1460" s="5"/>
    </row>
    <row r="1461" spans="1:31" ht="21" customHeight="1">
      <c r="A1461" s="5" t="s">
        <v>12201</v>
      </c>
      <c r="B1461" s="5" t="s">
        <v>16986</v>
      </c>
      <c r="C1461" s="5" t="s">
        <v>170</v>
      </c>
      <c r="D1461" s="5" t="s">
        <v>390</v>
      </c>
      <c r="E1461" s="5" t="s">
        <v>45</v>
      </c>
      <c r="F1461" s="7">
        <v>15</v>
      </c>
      <c r="G1461" s="7">
        <v>20</v>
      </c>
      <c r="H1461" s="5" t="s">
        <v>493</v>
      </c>
      <c r="I1461" s="5" t="s">
        <v>66</v>
      </c>
      <c r="J1461" s="5" t="s">
        <v>2067</v>
      </c>
      <c r="K1461" s="5" t="s">
        <v>16987</v>
      </c>
      <c r="L1461" s="5" t="s">
        <v>16988</v>
      </c>
      <c r="M1461" s="5" t="s">
        <v>37</v>
      </c>
      <c r="N1461" s="5" t="s">
        <v>55</v>
      </c>
      <c r="O1461" s="5" t="b">
        <f t="shared" ca="1" si="0"/>
        <v>1</v>
      </c>
      <c r="P1461" s="5"/>
      <c r="Q1461" s="5"/>
      <c r="R1461" s="5"/>
      <c r="S1461" s="5"/>
      <c r="T1461" s="5"/>
      <c r="U1461" s="5"/>
      <c r="V1461" s="5"/>
      <c r="W1461" s="5"/>
      <c r="X1461" s="5"/>
      <c r="Y1461" s="5"/>
      <c r="Z1461" s="5"/>
      <c r="AA1461" s="5"/>
      <c r="AB1461" s="5"/>
      <c r="AC1461" s="5"/>
      <c r="AD1461" s="5"/>
      <c r="AE1461" s="5"/>
    </row>
    <row r="1462" spans="1:31" ht="21" customHeight="1">
      <c r="A1462" s="5" t="s">
        <v>277</v>
      </c>
      <c r="B1462" s="5" t="s">
        <v>15015</v>
      </c>
      <c r="C1462" s="5" t="s">
        <v>170</v>
      </c>
      <c r="D1462" s="5" t="s">
        <v>390</v>
      </c>
      <c r="E1462" s="5" t="s">
        <v>29</v>
      </c>
      <c r="F1462" s="7">
        <v>15</v>
      </c>
      <c r="G1462" s="7">
        <v>20</v>
      </c>
      <c r="H1462" s="5" t="s">
        <v>493</v>
      </c>
      <c r="I1462" s="5" t="s">
        <v>108</v>
      </c>
      <c r="J1462" s="5" t="s">
        <v>802</v>
      </c>
      <c r="K1462" s="5" t="s">
        <v>688</v>
      </c>
      <c r="L1462" s="5" t="s">
        <v>15017</v>
      </c>
      <c r="M1462" s="5" t="s">
        <v>42</v>
      </c>
      <c r="N1462" s="5" t="s">
        <v>55</v>
      </c>
      <c r="O1462" s="5" t="b">
        <f t="shared" ca="1" si="0"/>
        <v>1</v>
      </c>
      <c r="P1462" s="5"/>
      <c r="Q1462" s="5"/>
      <c r="R1462" s="5"/>
      <c r="S1462" s="5"/>
      <c r="T1462" s="5"/>
      <c r="U1462" s="5"/>
      <c r="V1462" s="5"/>
      <c r="W1462" s="5"/>
      <c r="X1462" s="5"/>
      <c r="Y1462" s="5"/>
      <c r="Z1462" s="5"/>
      <c r="AA1462" s="5"/>
      <c r="AB1462" s="5"/>
      <c r="AC1462" s="5"/>
      <c r="AD1462" s="5"/>
      <c r="AE1462" s="5"/>
    </row>
    <row r="1463" spans="1:31" ht="21" customHeight="1">
      <c r="A1463" s="5" t="s">
        <v>10562</v>
      </c>
      <c r="B1463" s="5" t="s">
        <v>15154</v>
      </c>
      <c r="C1463" s="5" t="s">
        <v>170</v>
      </c>
      <c r="D1463" s="5" t="s">
        <v>390</v>
      </c>
      <c r="E1463" s="5" t="s">
        <v>29</v>
      </c>
      <c r="F1463" s="7">
        <v>15</v>
      </c>
      <c r="G1463" s="7">
        <v>20</v>
      </c>
      <c r="H1463" s="5" t="s">
        <v>493</v>
      </c>
      <c r="I1463" s="5" t="s">
        <v>66</v>
      </c>
      <c r="J1463" s="5" t="s">
        <v>117</v>
      </c>
      <c r="K1463" s="5" t="s">
        <v>15155</v>
      </c>
      <c r="L1463" s="5" t="s">
        <v>15156</v>
      </c>
      <c r="M1463" s="5" t="s">
        <v>37</v>
      </c>
      <c r="N1463" s="5" t="s">
        <v>55</v>
      </c>
      <c r="O1463" s="5" t="b">
        <f t="shared" ca="1" si="0"/>
        <v>1</v>
      </c>
      <c r="P1463" s="5"/>
      <c r="Q1463" s="5"/>
      <c r="R1463" s="5"/>
      <c r="S1463" s="5"/>
      <c r="T1463" s="5"/>
      <c r="U1463" s="5"/>
      <c r="V1463" s="5"/>
      <c r="W1463" s="5"/>
      <c r="X1463" s="5"/>
      <c r="Y1463" s="5"/>
      <c r="Z1463" s="5"/>
      <c r="AA1463" s="5"/>
      <c r="AB1463" s="5"/>
      <c r="AC1463" s="5"/>
      <c r="AD1463" s="5"/>
      <c r="AE1463" s="5"/>
    </row>
    <row r="1464" spans="1:31" ht="21" customHeight="1">
      <c r="A1464" s="5" t="s">
        <v>15025</v>
      </c>
      <c r="B1464" s="5" t="s">
        <v>15026</v>
      </c>
      <c r="C1464" s="5" t="s">
        <v>170</v>
      </c>
      <c r="D1464" s="5" t="s">
        <v>390</v>
      </c>
      <c r="E1464" s="5" t="s">
        <v>45</v>
      </c>
      <c r="F1464" s="7">
        <v>15</v>
      </c>
      <c r="G1464" s="7">
        <v>23</v>
      </c>
      <c r="H1464" s="5" t="s">
        <v>6162</v>
      </c>
      <c r="I1464" s="5" t="s">
        <v>66</v>
      </c>
      <c r="J1464" s="5" t="s">
        <v>57</v>
      </c>
      <c r="K1464" s="5" t="s">
        <v>15028</v>
      </c>
      <c r="L1464" s="5" t="s">
        <v>15030</v>
      </c>
      <c r="M1464" s="5" t="s">
        <v>53</v>
      </c>
      <c r="N1464" s="5" t="s">
        <v>55</v>
      </c>
      <c r="O1464" s="5" t="b">
        <f t="shared" ca="1" si="0"/>
        <v>1</v>
      </c>
      <c r="P1464" s="5"/>
      <c r="Q1464" s="5"/>
      <c r="R1464" s="5"/>
      <c r="S1464" s="5"/>
      <c r="T1464" s="5"/>
      <c r="U1464" s="5"/>
      <c r="V1464" s="5"/>
      <c r="W1464" s="5"/>
      <c r="X1464" s="5"/>
      <c r="Y1464" s="5"/>
      <c r="Z1464" s="5"/>
      <c r="AA1464" s="5"/>
      <c r="AB1464" s="5"/>
      <c r="AC1464" s="5"/>
      <c r="AD1464" s="5"/>
      <c r="AE1464" s="5"/>
    </row>
    <row r="1465" spans="1:31" ht="21" customHeight="1">
      <c r="A1465" s="5" t="s">
        <v>7050</v>
      </c>
      <c r="B1465" s="5" t="s">
        <v>11802</v>
      </c>
      <c r="C1465" s="5" t="s">
        <v>170</v>
      </c>
      <c r="D1465" s="5" t="s">
        <v>390</v>
      </c>
      <c r="E1465" s="5" t="s">
        <v>45</v>
      </c>
      <c r="F1465" s="7">
        <v>15</v>
      </c>
      <c r="G1465" s="7">
        <v>25</v>
      </c>
      <c r="H1465" s="5" t="s">
        <v>151</v>
      </c>
      <c r="I1465" s="5" t="s">
        <v>108</v>
      </c>
      <c r="J1465" s="5" t="s">
        <v>68</v>
      </c>
      <c r="K1465" s="5" t="s">
        <v>15258</v>
      </c>
      <c r="L1465" s="5" t="s">
        <v>15259</v>
      </c>
      <c r="M1465" s="5" t="s">
        <v>53</v>
      </c>
      <c r="N1465" s="5" t="s">
        <v>55</v>
      </c>
      <c r="O1465" s="5" t="b">
        <f t="shared" ca="1" si="0"/>
        <v>1</v>
      </c>
      <c r="P1465" s="5"/>
      <c r="Q1465" s="5"/>
      <c r="R1465" s="5"/>
      <c r="S1465" s="5"/>
      <c r="T1465" s="5"/>
      <c r="U1465" s="5"/>
      <c r="V1465" s="5"/>
      <c r="W1465" s="5"/>
      <c r="X1465" s="5"/>
      <c r="Y1465" s="5"/>
      <c r="Z1465" s="5"/>
      <c r="AA1465" s="5"/>
      <c r="AB1465" s="5"/>
      <c r="AC1465" s="5"/>
      <c r="AD1465" s="5"/>
      <c r="AE1465" s="5"/>
    </row>
    <row r="1466" spans="1:31" ht="21" customHeight="1">
      <c r="A1466" s="5" t="s">
        <v>7050</v>
      </c>
      <c r="B1466" s="5" t="s">
        <v>8049</v>
      </c>
      <c r="C1466" s="5" t="s">
        <v>170</v>
      </c>
      <c r="D1466" s="5" t="s">
        <v>390</v>
      </c>
      <c r="E1466" s="5" t="s">
        <v>45</v>
      </c>
      <c r="F1466" s="7">
        <v>15</v>
      </c>
      <c r="G1466" s="7">
        <v>20</v>
      </c>
      <c r="H1466" s="5" t="s">
        <v>493</v>
      </c>
      <c r="I1466" s="5" t="s">
        <v>108</v>
      </c>
      <c r="J1466" s="5" t="s">
        <v>57</v>
      </c>
      <c r="K1466" s="5" t="s">
        <v>8050</v>
      </c>
      <c r="L1466" s="5" t="s">
        <v>17007</v>
      </c>
      <c r="M1466" s="5" t="s">
        <v>100</v>
      </c>
      <c r="N1466" s="5" t="s">
        <v>55</v>
      </c>
      <c r="O1466" s="5" t="b">
        <f t="shared" ca="1" si="0"/>
        <v>1</v>
      </c>
      <c r="P1466" s="5"/>
      <c r="Q1466" s="5"/>
      <c r="R1466" s="5"/>
      <c r="S1466" s="5"/>
      <c r="T1466" s="5"/>
      <c r="U1466" s="5"/>
      <c r="V1466" s="5"/>
      <c r="W1466" s="5"/>
      <c r="X1466" s="5"/>
      <c r="Y1466" s="5"/>
      <c r="Z1466" s="5"/>
      <c r="AA1466" s="5"/>
      <c r="AB1466" s="5"/>
      <c r="AC1466" s="5"/>
      <c r="AD1466" s="5"/>
      <c r="AE1466" s="5"/>
    </row>
    <row r="1467" spans="1:31" ht="21" customHeight="1">
      <c r="A1467" s="5" t="s">
        <v>7050</v>
      </c>
      <c r="B1467" s="5" t="s">
        <v>17010</v>
      </c>
      <c r="C1467" s="5" t="s">
        <v>170</v>
      </c>
      <c r="D1467" s="5" t="s">
        <v>390</v>
      </c>
      <c r="E1467" s="5" t="s">
        <v>29</v>
      </c>
      <c r="F1467" s="7">
        <v>15</v>
      </c>
      <c r="G1467" s="7">
        <v>20</v>
      </c>
      <c r="H1467" s="5" t="s">
        <v>493</v>
      </c>
      <c r="I1467" s="5" t="s">
        <v>108</v>
      </c>
      <c r="J1467" s="5" t="s">
        <v>14293</v>
      </c>
      <c r="K1467" s="5" t="s">
        <v>17014</v>
      </c>
      <c r="L1467" s="5" t="s">
        <v>17015</v>
      </c>
      <c r="M1467" s="5" t="s">
        <v>167</v>
      </c>
      <c r="N1467" s="5" t="s">
        <v>55</v>
      </c>
      <c r="O1467" s="5" t="b">
        <f t="shared" ca="1" si="0"/>
        <v>1</v>
      </c>
      <c r="P1467" s="5"/>
      <c r="Q1467" s="5"/>
      <c r="R1467" s="5"/>
      <c r="S1467" s="5"/>
      <c r="T1467" s="5"/>
      <c r="U1467" s="5"/>
      <c r="V1467" s="5"/>
      <c r="W1467" s="5"/>
      <c r="X1467" s="5"/>
      <c r="Y1467" s="5"/>
      <c r="Z1467" s="5"/>
      <c r="AA1467" s="5"/>
      <c r="AB1467" s="5"/>
      <c r="AC1467" s="5"/>
      <c r="AD1467" s="5"/>
      <c r="AE1467" s="5"/>
    </row>
    <row r="1468" spans="1:31" ht="21" customHeight="1">
      <c r="A1468" s="5" t="s">
        <v>14958</v>
      </c>
      <c r="B1468" s="5" t="s">
        <v>4113</v>
      </c>
      <c r="C1468" s="5" t="s">
        <v>170</v>
      </c>
      <c r="D1468" s="5" t="s">
        <v>390</v>
      </c>
      <c r="E1468" s="5" t="s">
        <v>45</v>
      </c>
      <c r="F1468" s="7">
        <v>15</v>
      </c>
      <c r="G1468" s="7">
        <v>20</v>
      </c>
      <c r="H1468" s="5" t="s">
        <v>493</v>
      </c>
      <c r="I1468" s="5" t="s">
        <v>108</v>
      </c>
      <c r="J1468" s="5" t="s">
        <v>48</v>
      </c>
      <c r="K1468" s="5" t="s">
        <v>14961</v>
      </c>
      <c r="L1468" s="5" t="s">
        <v>14962</v>
      </c>
      <c r="M1468" s="5" t="s">
        <v>648</v>
      </c>
      <c r="N1468" s="5" t="s">
        <v>89</v>
      </c>
      <c r="O1468" s="5" t="b">
        <f t="shared" ca="1" si="0"/>
        <v>1</v>
      </c>
      <c r="P1468" s="5"/>
      <c r="Q1468" s="5"/>
      <c r="R1468" s="5"/>
      <c r="S1468" s="5"/>
      <c r="T1468" s="5"/>
      <c r="U1468" s="5"/>
      <c r="V1468" s="5"/>
      <c r="W1468" s="5"/>
      <c r="X1468" s="5"/>
      <c r="Y1468" s="5"/>
      <c r="Z1468" s="5"/>
      <c r="AA1468" s="5"/>
      <c r="AB1468" s="5"/>
      <c r="AC1468" s="5"/>
      <c r="AD1468" s="5"/>
      <c r="AE1468" s="5"/>
    </row>
    <row r="1469" spans="1:31" ht="21" customHeight="1">
      <c r="A1469" s="5" t="s">
        <v>4334</v>
      </c>
      <c r="B1469" s="5" t="s">
        <v>8693</v>
      </c>
      <c r="C1469" s="5" t="s">
        <v>170</v>
      </c>
      <c r="D1469" s="5" t="s">
        <v>390</v>
      </c>
      <c r="E1469" s="5" t="s">
        <v>45</v>
      </c>
      <c r="F1469" s="7">
        <v>15</v>
      </c>
      <c r="G1469" s="7">
        <v>25</v>
      </c>
      <c r="H1469" s="5" t="s">
        <v>151</v>
      </c>
      <c r="I1469" s="5" t="s">
        <v>108</v>
      </c>
      <c r="J1469" s="5" t="s">
        <v>8694</v>
      </c>
      <c r="K1469" s="5" t="s">
        <v>8695</v>
      </c>
      <c r="L1469" s="5" t="s">
        <v>17024</v>
      </c>
      <c r="M1469" s="5" t="s">
        <v>42</v>
      </c>
      <c r="N1469" s="5" t="s">
        <v>55</v>
      </c>
      <c r="O1469" s="5" t="b">
        <f t="shared" ca="1" si="0"/>
        <v>1</v>
      </c>
      <c r="P1469" s="5" t="b">
        <f ca="1">IFERROR(__xludf.DUMMYFUNCTION("REGEXMATCH(L1469,""(?i)Java"")"),TRUE)</f>
        <v>1</v>
      </c>
      <c r="Q1469" s="5"/>
      <c r="R1469" s="5"/>
      <c r="S1469" s="5"/>
      <c r="T1469" s="5"/>
      <c r="U1469" s="5"/>
      <c r="V1469" s="5"/>
      <c r="W1469" s="5"/>
      <c r="X1469" s="5"/>
      <c r="Y1469" s="5"/>
      <c r="Z1469" s="5"/>
      <c r="AA1469" s="5"/>
      <c r="AB1469" s="5"/>
      <c r="AC1469" s="5"/>
      <c r="AD1469" s="5"/>
      <c r="AE1469" s="5"/>
    </row>
    <row r="1470" spans="1:31" ht="21" customHeight="1">
      <c r="A1470" s="5" t="s">
        <v>277</v>
      </c>
      <c r="B1470" s="5" t="s">
        <v>17027</v>
      </c>
      <c r="C1470" s="5" t="s">
        <v>170</v>
      </c>
      <c r="D1470" s="5" t="s">
        <v>390</v>
      </c>
      <c r="E1470" s="5" t="s">
        <v>45</v>
      </c>
      <c r="F1470" s="7">
        <v>15</v>
      </c>
      <c r="G1470" s="7">
        <v>30</v>
      </c>
      <c r="H1470" s="5" t="s">
        <v>2134</v>
      </c>
      <c r="I1470" s="5" t="s">
        <v>66</v>
      </c>
      <c r="J1470" s="5" t="s">
        <v>76</v>
      </c>
      <c r="K1470" s="9" t="s">
        <v>47</v>
      </c>
      <c r="L1470" s="5" t="s">
        <v>17028</v>
      </c>
      <c r="M1470" s="5" t="s">
        <v>53</v>
      </c>
      <c r="N1470" s="5" t="s">
        <v>271</v>
      </c>
      <c r="O1470" s="5" t="b">
        <f t="shared" ca="1" si="0"/>
        <v>1</v>
      </c>
      <c r="P1470" s="5"/>
      <c r="Q1470" s="5"/>
      <c r="R1470" s="5"/>
      <c r="S1470" s="5"/>
      <c r="T1470" s="5"/>
      <c r="U1470" s="5"/>
      <c r="V1470" s="5"/>
      <c r="W1470" s="5"/>
      <c r="X1470" s="5"/>
      <c r="Y1470" s="5"/>
      <c r="Z1470" s="5"/>
      <c r="AA1470" s="5"/>
      <c r="AB1470" s="5"/>
      <c r="AC1470" s="5"/>
      <c r="AD1470" s="5"/>
      <c r="AE1470" s="5"/>
    </row>
    <row r="1471" spans="1:31" ht="21" customHeight="1">
      <c r="A1471" s="5" t="s">
        <v>7050</v>
      </c>
      <c r="B1471" s="5" t="s">
        <v>17033</v>
      </c>
      <c r="C1471" s="5" t="s">
        <v>170</v>
      </c>
      <c r="D1471" s="5" t="s">
        <v>390</v>
      </c>
      <c r="E1471" s="5" t="s">
        <v>45</v>
      </c>
      <c r="F1471" s="7">
        <v>15</v>
      </c>
      <c r="G1471" s="7">
        <v>20</v>
      </c>
      <c r="H1471" s="5" t="s">
        <v>493</v>
      </c>
      <c r="I1471" s="9" t="s">
        <v>24</v>
      </c>
      <c r="J1471" s="5" t="s">
        <v>252</v>
      </c>
      <c r="K1471" s="9" t="s">
        <v>47</v>
      </c>
      <c r="L1471" s="5" t="s">
        <v>17036</v>
      </c>
      <c r="M1471" s="5" t="s">
        <v>1599</v>
      </c>
      <c r="N1471" s="5" t="s">
        <v>55</v>
      </c>
      <c r="O1471" s="5" t="b">
        <f t="shared" ca="1" si="0"/>
        <v>1</v>
      </c>
      <c r="P1471" s="5"/>
      <c r="Q1471" s="5"/>
      <c r="R1471" s="5"/>
      <c r="S1471" s="5"/>
      <c r="T1471" s="5"/>
      <c r="U1471" s="5"/>
      <c r="V1471" s="5"/>
      <c r="W1471" s="5"/>
      <c r="X1471" s="5"/>
      <c r="Y1471" s="5"/>
      <c r="Z1471" s="5"/>
      <c r="AA1471" s="5"/>
      <c r="AB1471" s="5"/>
      <c r="AC1471" s="5"/>
      <c r="AD1471" s="5"/>
      <c r="AE1471" s="5"/>
    </row>
    <row r="1472" spans="1:31" ht="21" customHeight="1">
      <c r="A1472" s="5" t="s">
        <v>396</v>
      </c>
      <c r="B1472" s="5" t="s">
        <v>15309</v>
      </c>
      <c r="C1472" s="5" t="s">
        <v>170</v>
      </c>
      <c r="D1472" s="5" t="s">
        <v>390</v>
      </c>
      <c r="E1472" s="5" t="s">
        <v>45</v>
      </c>
      <c r="F1472" s="7">
        <v>15</v>
      </c>
      <c r="G1472" s="7">
        <v>20</v>
      </c>
      <c r="H1472" s="5" t="s">
        <v>493</v>
      </c>
      <c r="I1472" s="5" t="s">
        <v>66</v>
      </c>
      <c r="J1472" s="5" t="s">
        <v>4442</v>
      </c>
      <c r="K1472" s="5" t="s">
        <v>15312</v>
      </c>
      <c r="L1472" s="5" t="s">
        <v>15313</v>
      </c>
      <c r="M1472" s="5" t="s">
        <v>37</v>
      </c>
      <c r="N1472" s="5" t="s">
        <v>55</v>
      </c>
      <c r="O1472" s="5" t="b">
        <f t="shared" ca="1" si="0"/>
        <v>1</v>
      </c>
      <c r="P1472" s="5" t="b">
        <f t="shared" ref="P1472:P1473" ca="1" si="141">IFERROR(__xludf.DUMMYFUNCTION("REGEXMATCH(L1472,""(?i)Java"")"),TRUE)</f>
        <v>1</v>
      </c>
      <c r="Q1472" s="5"/>
      <c r="R1472" s="5"/>
      <c r="S1472" s="5"/>
      <c r="T1472" s="5"/>
      <c r="U1472" s="5"/>
      <c r="V1472" s="5"/>
      <c r="W1472" s="5"/>
      <c r="X1472" s="5"/>
      <c r="Y1472" s="5"/>
      <c r="Z1472" s="5"/>
      <c r="AA1472" s="5"/>
      <c r="AB1472" s="5"/>
      <c r="AC1472" s="5"/>
      <c r="AD1472" s="5"/>
      <c r="AE1472" s="5"/>
    </row>
    <row r="1473" spans="1:31" ht="21" customHeight="1">
      <c r="A1473" s="5" t="s">
        <v>15328</v>
      </c>
      <c r="B1473" s="5" t="s">
        <v>15329</v>
      </c>
      <c r="C1473" s="5" t="s">
        <v>170</v>
      </c>
      <c r="D1473" s="5" t="s">
        <v>390</v>
      </c>
      <c r="E1473" s="5" t="s">
        <v>29</v>
      </c>
      <c r="F1473" s="7">
        <v>15</v>
      </c>
      <c r="G1473" s="7">
        <v>25</v>
      </c>
      <c r="H1473" s="5" t="s">
        <v>151</v>
      </c>
      <c r="I1473" s="5" t="s">
        <v>108</v>
      </c>
      <c r="J1473" s="5" t="s">
        <v>106</v>
      </c>
      <c r="K1473" s="5" t="s">
        <v>15331</v>
      </c>
      <c r="L1473" s="5" t="s">
        <v>15333</v>
      </c>
      <c r="M1473" s="5" t="s">
        <v>648</v>
      </c>
      <c r="N1473" s="5" t="s">
        <v>89</v>
      </c>
      <c r="O1473" s="5" t="b">
        <f t="shared" ca="1" si="0"/>
        <v>1</v>
      </c>
      <c r="P1473" s="5" t="b">
        <f t="shared" ca="1" si="141"/>
        <v>1</v>
      </c>
      <c r="Q1473" s="5"/>
      <c r="R1473" s="5"/>
      <c r="S1473" s="5"/>
      <c r="T1473" s="5"/>
      <c r="U1473" s="5"/>
      <c r="V1473" s="5"/>
      <c r="W1473" s="5"/>
      <c r="X1473" s="5"/>
      <c r="Y1473" s="5"/>
      <c r="Z1473" s="5"/>
      <c r="AA1473" s="5"/>
      <c r="AB1473" s="5"/>
      <c r="AC1473" s="5"/>
      <c r="AD1473" s="5"/>
      <c r="AE1473" s="5"/>
    </row>
    <row r="1474" spans="1:31" ht="21" customHeight="1">
      <c r="A1474" s="5" t="s">
        <v>13164</v>
      </c>
      <c r="B1474" s="5" t="s">
        <v>17057</v>
      </c>
      <c r="C1474" s="5" t="s">
        <v>170</v>
      </c>
      <c r="D1474" s="5" t="s">
        <v>390</v>
      </c>
      <c r="E1474" s="5" t="s">
        <v>45</v>
      </c>
      <c r="F1474" s="7">
        <v>15</v>
      </c>
      <c r="G1474" s="7">
        <v>20</v>
      </c>
      <c r="H1474" s="5" t="s">
        <v>493</v>
      </c>
      <c r="I1474" s="5" t="s">
        <v>108</v>
      </c>
      <c r="J1474" s="5" t="s">
        <v>706</v>
      </c>
      <c r="K1474" s="5" t="s">
        <v>17059</v>
      </c>
      <c r="L1474" s="5" t="s">
        <v>17061</v>
      </c>
      <c r="M1474" s="5" t="s">
        <v>42</v>
      </c>
      <c r="N1474" s="5" t="s">
        <v>237</v>
      </c>
      <c r="O1474" s="5" t="b">
        <f t="shared" ca="1" si="0"/>
        <v>1</v>
      </c>
      <c r="P1474" s="5"/>
      <c r="Q1474" s="5"/>
      <c r="R1474" s="5"/>
      <c r="S1474" s="5"/>
      <c r="T1474" s="5"/>
      <c r="U1474" s="5"/>
      <c r="V1474" s="5"/>
      <c r="W1474" s="5"/>
      <c r="X1474" s="5"/>
      <c r="Y1474" s="5"/>
      <c r="Z1474" s="5"/>
      <c r="AA1474" s="5"/>
      <c r="AB1474" s="5"/>
      <c r="AC1474" s="5"/>
      <c r="AD1474" s="5"/>
      <c r="AE1474" s="5"/>
    </row>
    <row r="1475" spans="1:31" ht="21" customHeight="1">
      <c r="A1475" s="5" t="s">
        <v>17065</v>
      </c>
      <c r="B1475" s="5" t="s">
        <v>17066</v>
      </c>
      <c r="C1475" s="5" t="s">
        <v>170</v>
      </c>
      <c r="D1475" s="5" t="s">
        <v>390</v>
      </c>
      <c r="E1475" s="5" t="s">
        <v>45</v>
      </c>
      <c r="F1475" s="7">
        <v>15</v>
      </c>
      <c r="G1475" s="7">
        <v>20</v>
      </c>
      <c r="H1475" s="5" t="s">
        <v>493</v>
      </c>
      <c r="I1475" s="5" t="s">
        <v>66</v>
      </c>
      <c r="J1475" s="5" t="s">
        <v>844</v>
      </c>
      <c r="K1475" s="9" t="s">
        <v>47</v>
      </c>
      <c r="L1475" s="5" t="s">
        <v>17068</v>
      </c>
      <c r="M1475" s="5" t="s">
        <v>53</v>
      </c>
      <c r="N1475" s="5" t="s">
        <v>55</v>
      </c>
      <c r="O1475" s="5" t="b">
        <f t="shared" ca="1" si="0"/>
        <v>1</v>
      </c>
      <c r="P1475" s="5"/>
      <c r="Q1475" s="5"/>
      <c r="R1475" s="5"/>
      <c r="S1475" s="5"/>
      <c r="T1475" s="5"/>
      <c r="U1475" s="5"/>
      <c r="V1475" s="5"/>
      <c r="W1475" s="5"/>
      <c r="X1475" s="5"/>
      <c r="Y1475" s="5"/>
      <c r="Z1475" s="5"/>
      <c r="AA1475" s="5"/>
      <c r="AB1475" s="5"/>
      <c r="AC1475" s="5"/>
      <c r="AD1475" s="5"/>
      <c r="AE1475" s="5"/>
    </row>
    <row r="1476" spans="1:31" ht="21" customHeight="1">
      <c r="A1476" s="5" t="s">
        <v>7050</v>
      </c>
      <c r="B1476" s="5" t="s">
        <v>17069</v>
      </c>
      <c r="C1476" s="5" t="s">
        <v>170</v>
      </c>
      <c r="D1476" s="5" t="s">
        <v>390</v>
      </c>
      <c r="E1476" s="5" t="s">
        <v>45</v>
      </c>
      <c r="F1476" s="7">
        <v>15</v>
      </c>
      <c r="G1476" s="7">
        <v>20</v>
      </c>
      <c r="H1476" s="5" t="s">
        <v>493</v>
      </c>
      <c r="I1476" s="5" t="s">
        <v>66</v>
      </c>
      <c r="J1476" s="5" t="s">
        <v>4234</v>
      </c>
      <c r="K1476" s="9" t="s">
        <v>47</v>
      </c>
      <c r="L1476" s="5" t="s">
        <v>17072</v>
      </c>
      <c r="M1476" s="5" t="s">
        <v>53</v>
      </c>
      <c r="N1476" s="5" t="s">
        <v>55</v>
      </c>
      <c r="O1476" s="5" t="b">
        <f t="shared" ca="1" si="0"/>
        <v>1</v>
      </c>
      <c r="P1476" s="5"/>
      <c r="Q1476" s="5"/>
      <c r="R1476" s="5"/>
      <c r="S1476" s="5"/>
      <c r="T1476" s="5"/>
      <c r="U1476" s="5"/>
      <c r="V1476" s="5"/>
      <c r="W1476" s="5"/>
      <c r="X1476" s="5"/>
      <c r="Y1476" s="5"/>
      <c r="Z1476" s="5"/>
      <c r="AA1476" s="5"/>
      <c r="AB1476" s="5"/>
      <c r="AC1476" s="5"/>
      <c r="AD1476" s="5"/>
      <c r="AE1476" s="5"/>
    </row>
    <row r="1477" spans="1:31" ht="21" customHeight="1">
      <c r="A1477" s="5" t="s">
        <v>13182</v>
      </c>
      <c r="B1477" s="5" t="s">
        <v>17074</v>
      </c>
      <c r="C1477" s="5" t="s">
        <v>170</v>
      </c>
      <c r="D1477" s="5" t="s">
        <v>390</v>
      </c>
      <c r="E1477" s="5" t="s">
        <v>29</v>
      </c>
      <c r="F1477" s="7">
        <v>15</v>
      </c>
      <c r="G1477" s="7">
        <v>28</v>
      </c>
      <c r="H1477" s="5" t="s">
        <v>652</v>
      </c>
      <c r="I1477" s="5" t="s">
        <v>66</v>
      </c>
      <c r="J1477" s="5" t="s">
        <v>117</v>
      </c>
      <c r="K1477" s="5" t="s">
        <v>17075</v>
      </c>
      <c r="L1477" s="5" t="s">
        <v>17076</v>
      </c>
      <c r="M1477" s="5" t="s">
        <v>53</v>
      </c>
      <c r="N1477" s="5" t="s">
        <v>55</v>
      </c>
      <c r="O1477" s="5" t="b">
        <f t="shared" ca="1" si="0"/>
        <v>1</v>
      </c>
      <c r="P1477" s="5"/>
      <c r="Q1477" s="5"/>
      <c r="R1477" s="5"/>
      <c r="S1477" s="5"/>
      <c r="T1477" s="5"/>
      <c r="U1477" s="5"/>
      <c r="V1477" s="5"/>
      <c r="W1477" s="5"/>
      <c r="X1477" s="5"/>
      <c r="Y1477" s="5"/>
      <c r="Z1477" s="5"/>
      <c r="AA1477" s="5"/>
      <c r="AB1477" s="5"/>
      <c r="AC1477" s="5"/>
      <c r="AD1477" s="5"/>
      <c r="AE1477" s="5"/>
    </row>
    <row r="1478" spans="1:31" ht="21" customHeight="1">
      <c r="A1478" s="5" t="s">
        <v>277</v>
      </c>
      <c r="B1478" s="5" t="s">
        <v>3453</v>
      </c>
      <c r="C1478" s="5" t="s">
        <v>170</v>
      </c>
      <c r="D1478" s="5" t="s">
        <v>390</v>
      </c>
      <c r="E1478" s="5" t="s">
        <v>45</v>
      </c>
      <c r="F1478" s="7">
        <v>15</v>
      </c>
      <c r="G1478" s="7">
        <v>20</v>
      </c>
      <c r="H1478" s="5" t="s">
        <v>493</v>
      </c>
      <c r="I1478" s="5" t="s">
        <v>108</v>
      </c>
      <c r="J1478" s="5" t="s">
        <v>57</v>
      </c>
      <c r="K1478" s="5" t="s">
        <v>3456</v>
      </c>
      <c r="L1478" s="5" t="s">
        <v>17080</v>
      </c>
      <c r="M1478" s="5" t="s">
        <v>37</v>
      </c>
      <c r="N1478" s="5" t="s">
        <v>55</v>
      </c>
      <c r="O1478" s="5" t="b">
        <f t="shared" ca="1" si="0"/>
        <v>1</v>
      </c>
      <c r="P1478" s="5"/>
      <c r="Q1478" s="5"/>
      <c r="R1478" s="5"/>
      <c r="S1478" s="5"/>
      <c r="T1478" s="5"/>
      <c r="U1478" s="5"/>
      <c r="V1478" s="5"/>
      <c r="W1478" s="5"/>
      <c r="X1478" s="5"/>
      <c r="Y1478" s="5"/>
      <c r="Z1478" s="5"/>
      <c r="AA1478" s="5"/>
      <c r="AB1478" s="5"/>
      <c r="AC1478" s="5"/>
      <c r="AD1478" s="5"/>
      <c r="AE1478" s="5"/>
    </row>
    <row r="1479" spans="1:31" ht="21" customHeight="1">
      <c r="A1479" s="5" t="s">
        <v>1457</v>
      </c>
      <c r="B1479" s="5" t="s">
        <v>5838</v>
      </c>
      <c r="C1479" s="5" t="s">
        <v>170</v>
      </c>
      <c r="D1479" s="5" t="s">
        <v>390</v>
      </c>
      <c r="E1479" s="5" t="s">
        <v>29</v>
      </c>
      <c r="F1479" s="7">
        <v>15</v>
      </c>
      <c r="G1479" s="7">
        <v>20</v>
      </c>
      <c r="H1479" s="5" t="s">
        <v>493</v>
      </c>
      <c r="I1479" s="5" t="s">
        <v>31</v>
      </c>
      <c r="J1479" s="5" t="s">
        <v>5840</v>
      </c>
      <c r="K1479" s="5" t="s">
        <v>15418</v>
      </c>
      <c r="L1479" s="5" t="s">
        <v>15419</v>
      </c>
      <c r="M1479" s="5" t="s">
        <v>100</v>
      </c>
      <c r="N1479" s="5" t="s">
        <v>55</v>
      </c>
      <c r="O1479" s="5" t="b">
        <f t="shared" ca="1" si="0"/>
        <v>1</v>
      </c>
      <c r="P1479" s="5" t="b">
        <f t="shared" ref="P1479:P1480" ca="1" si="142">IFERROR(__xludf.DUMMYFUNCTION("REGEXMATCH(L1479,""(?i)Java"")"),TRUE)</f>
        <v>1</v>
      </c>
      <c r="Q1479" s="5"/>
      <c r="R1479" s="5"/>
      <c r="S1479" s="5"/>
      <c r="T1479" s="5"/>
      <c r="U1479" s="5"/>
      <c r="V1479" s="5"/>
      <c r="W1479" s="5"/>
      <c r="X1479" s="5"/>
      <c r="Y1479" s="5"/>
      <c r="Z1479" s="5"/>
      <c r="AA1479" s="5"/>
      <c r="AB1479" s="5"/>
      <c r="AC1479" s="5"/>
      <c r="AD1479" s="5"/>
      <c r="AE1479" s="5"/>
    </row>
    <row r="1480" spans="1:31" ht="21" customHeight="1">
      <c r="A1480" s="5" t="s">
        <v>8877</v>
      </c>
      <c r="B1480" s="5" t="s">
        <v>8878</v>
      </c>
      <c r="C1480" s="5" t="s">
        <v>170</v>
      </c>
      <c r="D1480" s="5" t="s">
        <v>390</v>
      </c>
      <c r="E1480" s="5" t="s">
        <v>29</v>
      </c>
      <c r="F1480" s="7">
        <v>15</v>
      </c>
      <c r="G1480" s="7">
        <v>30</v>
      </c>
      <c r="H1480" s="5" t="s">
        <v>2134</v>
      </c>
      <c r="I1480" s="5" t="s">
        <v>108</v>
      </c>
      <c r="J1480" s="5" t="s">
        <v>110</v>
      </c>
      <c r="K1480" s="5" t="s">
        <v>8879</v>
      </c>
      <c r="L1480" s="5" t="s">
        <v>8880</v>
      </c>
      <c r="M1480" s="5" t="s">
        <v>100</v>
      </c>
      <c r="N1480" s="5" t="s">
        <v>55</v>
      </c>
      <c r="O1480" s="5" t="b">
        <f t="shared" ca="1" si="0"/>
        <v>1</v>
      </c>
      <c r="P1480" s="5" t="b">
        <f t="shared" ca="1" si="142"/>
        <v>1</v>
      </c>
      <c r="Q1480" s="5"/>
      <c r="R1480" s="5"/>
      <c r="S1480" s="5"/>
      <c r="T1480" s="5"/>
      <c r="U1480" s="5"/>
      <c r="V1480" s="5"/>
      <c r="W1480" s="5"/>
      <c r="X1480" s="5"/>
      <c r="Y1480" s="5"/>
      <c r="Z1480" s="5"/>
      <c r="AA1480" s="5"/>
      <c r="AB1480" s="5"/>
      <c r="AC1480" s="5"/>
      <c r="AD1480" s="5"/>
      <c r="AE1480" s="5"/>
    </row>
    <row r="1481" spans="1:31" ht="21" customHeight="1">
      <c r="A1481" s="5" t="s">
        <v>10419</v>
      </c>
      <c r="B1481" s="5" t="s">
        <v>15471</v>
      </c>
      <c r="C1481" s="5" t="s">
        <v>170</v>
      </c>
      <c r="D1481" s="5" t="s">
        <v>390</v>
      </c>
      <c r="E1481" s="5" t="s">
        <v>45</v>
      </c>
      <c r="F1481" s="7">
        <v>15</v>
      </c>
      <c r="G1481" s="7">
        <v>28</v>
      </c>
      <c r="H1481" s="5" t="s">
        <v>652</v>
      </c>
      <c r="I1481" s="5" t="s">
        <v>108</v>
      </c>
      <c r="J1481" s="5" t="s">
        <v>110</v>
      </c>
      <c r="K1481" s="5" t="s">
        <v>15472</v>
      </c>
      <c r="L1481" s="5" t="s">
        <v>15473</v>
      </c>
      <c r="M1481" s="5" t="s">
        <v>100</v>
      </c>
      <c r="N1481" s="5" t="s">
        <v>55</v>
      </c>
      <c r="O1481" s="5" t="b">
        <f t="shared" ca="1" si="0"/>
        <v>1</v>
      </c>
      <c r="P1481" s="5"/>
      <c r="Q1481" s="5"/>
      <c r="R1481" s="5"/>
      <c r="S1481" s="5"/>
      <c r="T1481" s="5"/>
      <c r="U1481" s="5"/>
      <c r="V1481" s="5"/>
      <c r="W1481" s="5"/>
      <c r="X1481" s="5"/>
      <c r="Y1481" s="5"/>
      <c r="Z1481" s="5"/>
      <c r="AA1481" s="5"/>
      <c r="AB1481" s="5"/>
      <c r="AC1481" s="5"/>
      <c r="AD1481" s="5"/>
      <c r="AE1481" s="5"/>
    </row>
    <row r="1482" spans="1:31" ht="21" customHeight="1">
      <c r="A1482" s="5" t="s">
        <v>7050</v>
      </c>
      <c r="B1482" s="5" t="s">
        <v>17097</v>
      </c>
      <c r="C1482" s="5" t="s">
        <v>170</v>
      </c>
      <c r="D1482" s="5" t="s">
        <v>390</v>
      </c>
      <c r="E1482" s="5" t="s">
        <v>45</v>
      </c>
      <c r="F1482" s="7">
        <v>15</v>
      </c>
      <c r="G1482" s="7">
        <v>22</v>
      </c>
      <c r="H1482" s="5" t="s">
        <v>5164</v>
      </c>
      <c r="I1482" s="5" t="s">
        <v>66</v>
      </c>
      <c r="J1482" s="5" t="s">
        <v>11851</v>
      </c>
      <c r="K1482" s="5" t="s">
        <v>17100</v>
      </c>
      <c r="L1482" s="5" t="s">
        <v>17101</v>
      </c>
      <c r="M1482" s="5" t="s">
        <v>53</v>
      </c>
      <c r="N1482" s="5" t="s">
        <v>44</v>
      </c>
      <c r="O1482" s="5" t="b">
        <f t="shared" ca="1" si="0"/>
        <v>1</v>
      </c>
      <c r="P1482" s="5"/>
      <c r="Q1482" s="5"/>
      <c r="R1482" s="5"/>
      <c r="S1482" s="5"/>
      <c r="T1482" s="5"/>
      <c r="U1482" s="5"/>
      <c r="V1482" s="5"/>
      <c r="W1482" s="5"/>
      <c r="X1482" s="5"/>
      <c r="Y1482" s="5"/>
      <c r="Z1482" s="5"/>
      <c r="AA1482" s="5"/>
      <c r="AB1482" s="5"/>
      <c r="AC1482" s="5"/>
      <c r="AD1482" s="5"/>
      <c r="AE1482" s="5"/>
    </row>
    <row r="1483" spans="1:31" ht="21" customHeight="1">
      <c r="A1483" s="5" t="s">
        <v>1531</v>
      </c>
      <c r="B1483" s="5" t="s">
        <v>17107</v>
      </c>
      <c r="C1483" s="5" t="s">
        <v>170</v>
      </c>
      <c r="D1483" s="5" t="s">
        <v>390</v>
      </c>
      <c r="E1483" s="5" t="s">
        <v>45</v>
      </c>
      <c r="F1483" s="7">
        <v>15</v>
      </c>
      <c r="G1483" s="7">
        <v>25</v>
      </c>
      <c r="H1483" s="5" t="s">
        <v>151</v>
      </c>
      <c r="I1483" s="5" t="s">
        <v>108</v>
      </c>
      <c r="J1483" s="5" t="s">
        <v>134</v>
      </c>
      <c r="K1483" s="5" t="s">
        <v>17108</v>
      </c>
      <c r="L1483" s="5" t="s">
        <v>17109</v>
      </c>
      <c r="M1483" s="9" t="s">
        <v>47</v>
      </c>
      <c r="N1483" s="5" t="s">
        <v>55</v>
      </c>
      <c r="O1483" s="5" t="b">
        <f t="shared" ca="1" si="0"/>
        <v>1</v>
      </c>
      <c r="P1483" s="5"/>
      <c r="Q1483" s="5"/>
      <c r="R1483" s="5"/>
      <c r="S1483" s="5"/>
      <c r="T1483" s="5"/>
      <c r="U1483" s="5"/>
      <c r="V1483" s="5"/>
      <c r="W1483" s="5"/>
      <c r="X1483" s="5"/>
      <c r="Y1483" s="5"/>
      <c r="Z1483" s="5"/>
      <c r="AA1483" s="5"/>
      <c r="AB1483" s="5"/>
      <c r="AC1483" s="5"/>
      <c r="AD1483" s="5"/>
      <c r="AE1483" s="5"/>
    </row>
    <row r="1484" spans="1:31" ht="21" customHeight="1">
      <c r="A1484" s="5" t="s">
        <v>15601</v>
      </c>
      <c r="B1484" s="5" t="s">
        <v>15602</v>
      </c>
      <c r="C1484" s="5" t="s">
        <v>170</v>
      </c>
      <c r="D1484" s="5" t="s">
        <v>390</v>
      </c>
      <c r="E1484" s="5" t="s">
        <v>45</v>
      </c>
      <c r="F1484" s="7">
        <v>15</v>
      </c>
      <c r="G1484" s="7">
        <v>20</v>
      </c>
      <c r="H1484" s="5" t="s">
        <v>493</v>
      </c>
      <c r="I1484" s="5" t="s">
        <v>108</v>
      </c>
      <c r="J1484" s="5" t="s">
        <v>57</v>
      </c>
      <c r="K1484" s="5" t="s">
        <v>13789</v>
      </c>
      <c r="L1484" s="5" t="s">
        <v>15605</v>
      </c>
      <c r="M1484" s="5" t="s">
        <v>37</v>
      </c>
      <c r="N1484" s="5" t="s">
        <v>55</v>
      </c>
      <c r="O1484" s="5" t="b">
        <f t="shared" ca="1" si="0"/>
        <v>1</v>
      </c>
      <c r="P1484" s="5" t="b">
        <f t="shared" ref="P1484:P1485" ca="1" si="143">IFERROR(__xludf.DUMMYFUNCTION("REGEXMATCH(L1484,""(?i)Java"")"),TRUE)</f>
        <v>1</v>
      </c>
      <c r="Q1484" s="5"/>
      <c r="R1484" s="5"/>
      <c r="S1484" s="5"/>
      <c r="T1484" s="5"/>
      <c r="U1484" s="5"/>
      <c r="V1484" s="5"/>
      <c r="W1484" s="5"/>
      <c r="X1484" s="5"/>
      <c r="Y1484" s="5"/>
      <c r="Z1484" s="5"/>
      <c r="AA1484" s="5"/>
      <c r="AB1484" s="5"/>
      <c r="AC1484" s="5"/>
      <c r="AD1484" s="5"/>
      <c r="AE1484" s="5"/>
    </row>
    <row r="1485" spans="1:31" ht="21" customHeight="1">
      <c r="A1485" s="5" t="s">
        <v>15625</v>
      </c>
      <c r="B1485" s="5" t="s">
        <v>15626</v>
      </c>
      <c r="C1485" s="5" t="s">
        <v>170</v>
      </c>
      <c r="D1485" s="5" t="s">
        <v>390</v>
      </c>
      <c r="E1485" s="5" t="s">
        <v>45</v>
      </c>
      <c r="F1485" s="7">
        <v>15</v>
      </c>
      <c r="G1485" s="7">
        <v>20</v>
      </c>
      <c r="H1485" s="5" t="s">
        <v>493</v>
      </c>
      <c r="I1485" s="5" t="s">
        <v>66</v>
      </c>
      <c r="J1485" s="5" t="s">
        <v>117</v>
      </c>
      <c r="K1485" s="5" t="s">
        <v>15629</v>
      </c>
      <c r="L1485" s="5" t="s">
        <v>15630</v>
      </c>
      <c r="M1485" s="5" t="s">
        <v>53</v>
      </c>
      <c r="N1485" s="5" t="s">
        <v>55</v>
      </c>
      <c r="O1485" s="5" t="b">
        <f t="shared" ca="1" si="0"/>
        <v>1</v>
      </c>
      <c r="P1485" s="5" t="b">
        <f t="shared" ca="1" si="143"/>
        <v>1</v>
      </c>
      <c r="Q1485" s="5"/>
      <c r="R1485" s="5"/>
      <c r="S1485" s="5"/>
      <c r="T1485" s="5"/>
      <c r="U1485" s="5"/>
      <c r="V1485" s="5"/>
      <c r="W1485" s="5"/>
      <c r="X1485" s="5"/>
      <c r="Y1485" s="5"/>
      <c r="Z1485" s="5"/>
      <c r="AA1485" s="5"/>
      <c r="AB1485" s="5"/>
      <c r="AC1485" s="5"/>
      <c r="AD1485" s="5"/>
      <c r="AE1485" s="5"/>
    </row>
    <row r="1486" spans="1:31" ht="21" customHeight="1">
      <c r="A1486" s="5" t="s">
        <v>4285</v>
      </c>
      <c r="B1486" s="5" t="s">
        <v>17126</v>
      </c>
      <c r="C1486" s="5" t="s">
        <v>170</v>
      </c>
      <c r="D1486" s="5" t="s">
        <v>390</v>
      </c>
      <c r="E1486" s="5" t="s">
        <v>29</v>
      </c>
      <c r="F1486" s="7">
        <v>15</v>
      </c>
      <c r="G1486" s="7">
        <v>25</v>
      </c>
      <c r="H1486" s="5" t="s">
        <v>151</v>
      </c>
      <c r="I1486" s="5" t="s">
        <v>108</v>
      </c>
      <c r="J1486" s="5" t="s">
        <v>3700</v>
      </c>
      <c r="K1486" s="5" t="s">
        <v>17127</v>
      </c>
      <c r="L1486" s="5" t="s">
        <v>17128</v>
      </c>
      <c r="M1486" s="5" t="s">
        <v>53</v>
      </c>
      <c r="N1486" s="5" t="s">
        <v>55</v>
      </c>
      <c r="O1486" s="5" t="b">
        <f t="shared" ca="1" si="0"/>
        <v>1</v>
      </c>
      <c r="P1486" s="5"/>
      <c r="Q1486" s="5"/>
      <c r="R1486" s="5"/>
      <c r="S1486" s="5"/>
      <c r="T1486" s="5"/>
      <c r="U1486" s="5"/>
      <c r="V1486" s="5"/>
      <c r="W1486" s="5"/>
      <c r="X1486" s="5"/>
      <c r="Y1486" s="5"/>
      <c r="Z1486" s="5"/>
      <c r="AA1486" s="5"/>
      <c r="AB1486" s="5"/>
      <c r="AC1486" s="5"/>
      <c r="AD1486" s="5"/>
      <c r="AE1486" s="5"/>
    </row>
    <row r="1487" spans="1:31" ht="21" customHeight="1">
      <c r="A1487" s="5" t="s">
        <v>10171</v>
      </c>
      <c r="B1487" s="5" t="s">
        <v>17129</v>
      </c>
      <c r="C1487" s="5" t="s">
        <v>170</v>
      </c>
      <c r="D1487" s="5" t="s">
        <v>390</v>
      </c>
      <c r="E1487" s="5" t="s">
        <v>45</v>
      </c>
      <c r="F1487" s="7">
        <v>15</v>
      </c>
      <c r="G1487" s="7">
        <v>20</v>
      </c>
      <c r="H1487" s="5" t="s">
        <v>493</v>
      </c>
      <c r="I1487" s="5" t="s">
        <v>108</v>
      </c>
      <c r="J1487" s="5" t="s">
        <v>76</v>
      </c>
      <c r="K1487" s="5" t="s">
        <v>13468</v>
      </c>
      <c r="L1487" s="5" t="s">
        <v>17131</v>
      </c>
      <c r="M1487" s="5" t="s">
        <v>53</v>
      </c>
      <c r="N1487" s="5" t="s">
        <v>55</v>
      </c>
      <c r="O1487" s="5" t="b">
        <f t="shared" ca="1" si="0"/>
        <v>1</v>
      </c>
      <c r="P1487" s="5"/>
      <c r="Q1487" s="5"/>
      <c r="R1487" s="5"/>
      <c r="S1487" s="5"/>
      <c r="T1487" s="5"/>
      <c r="U1487" s="5"/>
      <c r="V1487" s="5"/>
      <c r="W1487" s="5"/>
      <c r="X1487" s="5"/>
      <c r="Y1487" s="5"/>
      <c r="Z1487" s="5"/>
      <c r="AA1487" s="5"/>
      <c r="AB1487" s="5"/>
      <c r="AC1487" s="5"/>
      <c r="AD1487" s="5"/>
      <c r="AE1487" s="5"/>
    </row>
    <row r="1488" spans="1:31" ht="21" customHeight="1">
      <c r="A1488" s="5" t="s">
        <v>13323</v>
      </c>
      <c r="B1488" s="5" t="s">
        <v>15853</v>
      </c>
      <c r="C1488" s="5" t="s">
        <v>170</v>
      </c>
      <c r="D1488" s="5" t="s">
        <v>390</v>
      </c>
      <c r="E1488" s="5" t="s">
        <v>45</v>
      </c>
      <c r="F1488" s="7">
        <v>15</v>
      </c>
      <c r="G1488" s="7">
        <v>20</v>
      </c>
      <c r="H1488" s="5" t="s">
        <v>493</v>
      </c>
      <c r="I1488" s="5" t="s">
        <v>66</v>
      </c>
      <c r="J1488" s="5" t="s">
        <v>273</v>
      </c>
      <c r="K1488" s="5" t="s">
        <v>15855</v>
      </c>
      <c r="L1488" s="5" t="s">
        <v>15856</v>
      </c>
      <c r="M1488" s="5" t="s">
        <v>37</v>
      </c>
      <c r="N1488" s="5" t="s">
        <v>55</v>
      </c>
      <c r="O1488" s="5" t="b">
        <f t="shared" ca="1" si="0"/>
        <v>1</v>
      </c>
      <c r="P1488" s="5"/>
      <c r="Q1488" s="5"/>
      <c r="R1488" s="5"/>
      <c r="S1488" s="5"/>
      <c r="T1488" s="5"/>
      <c r="U1488" s="5"/>
      <c r="V1488" s="5"/>
      <c r="W1488" s="5"/>
      <c r="X1488" s="5"/>
      <c r="Y1488" s="5"/>
      <c r="Z1488" s="5"/>
      <c r="AA1488" s="5"/>
      <c r="AB1488" s="5"/>
      <c r="AC1488" s="5"/>
      <c r="AD1488" s="5"/>
      <c r="AE1488" s="5"/>
    </row>
    <row r="1489" spans="1:31" ht="21" customHeight="1">
      <c r="A1489" s="5" t="s">
        <v>17135</v>
      </c>
      <c r="B1489" s="5" t="s">
        <v>17136</v>
      </c>
      <c r="C1489" s="5" t="s">
        <v>170</v>
      </c>
      <c r="D1489" s="5" t="s">
        <v>390</v>
      </c>
      <c r="E1489" s="5" t="s">
        <v>45</v>
      </c>
      <c r="F1489" s="7">
        <v>15</v>
      </c>
      <c r="G1489" s="7">
        <v>25</v>
      </c>
      <c r="H1489" s="5" t="s">
        <v>151</v>
      </c>
      <c r="I1489" s="5" t="s">
        <v>1690</v>
      </c>
      <c r="J1489" s="5" t="s">
        <v>68</v>
      </c>
      <c r="K1489" s="5" t="s">
        <v>17139</v>
      </c>
      <c r="L1489" s="5" t="s">
        <v>17140</v>
      </c>
      <c r="M1489" s="5" t="s">
        <v>42</v>
      </c>
      <c r="N1489" s="5" t="s">
        <v>55</v>
      </c>
      <c r="O1489" s="5" t="b">
        <f t="shared" ca="1" si="0"/>
        <v>1</v>
      </c>
      <c r="P1489" s="5"/>
      <c r="Q1489" s="5"/>
      <c r="R1489" s="5"/>
      <c r="S1489" s="5"/>
      <c r="T1489" s="5"/>
      <c r="U1489" s="5"/>
      <c r="V1489" s="5"/>
      <c r="W1489" s="5"/>
      <c r="X1489" s="5"/>
      <c r="Y1489" s="5"/>
      <c r="Z1489" s="5"/>
      <c r="AA1489" s="5"/>
      <c r="AB1489" s="5"/>
      <c r="AC1489" s="5"/>
      <c r="AD1489" s="5"/>
      <c r="AE1489" s="5"/>
    </row>
    <row r="1490" spans="1:31" ht="21" customHeight="1">
      <c r="A1490" s="5" t="s">
        <v>17141</v>
      </c>
      <c r="B1490" s="5" t="s">
        <v>13721</v>
      </c>
      <c r="C1490" s="5" t="s">
        <v>170</v>
      </c>
      <c r="D1490" s="12" t="s">
        <v>47</v>
      </c>
      <c r="E1490" s="5" t="s">
        <v>45</v>
      </c>
      <c r="F1490" s="7">
        <v>15</v>
      </c>
      <c r="G1490" s="7">
        <v>20</v>
      </c>
      <c r="H1490" s="5" t="s">
        <v>493</v>
      </c>
      <c r="I1490" s="5" t="s">
        <v>66</v>
      </c>
      <c r="J1490" s="5" t="s">
        <v>9956</v>
      </c>
      <c r="K1490" s="5" t="s">
        <v>13722</v>
      </c>
      <c r="L1490" s="5" t="s">
        <v>17142</v>
      </c>
      <c r="M1490" s="5" t="s">
        <v>1599</v>
      </c>
      <c r="N1490" s="5" t="s">
        <v>237</v>
      </c>
      <c r="O1490" s="5" t="b">
        <f t="shared" ca="1" si="0"/>
        <v>1</v>
      </c>
      <c r="P1490" s="5"/>
      <c r="Q1490" s="5"/>
      <c r="R1490" s="5"/>
      <c r="S1490" s="5"/>
      <c r="T1490" s="5"/>
      <c r="U1490" s="5"/>
      <c r="V1490" s="5"/>
      <c r="W1490" s="5"/>
      <c r="X1490" s="5"/>
      <c r="Y1490" s="5"/>
      <c r="Z1490" s="5"/>
      <c r="AA1490" s="5"/>
      <c r="AB1490" s="5"/>
      <c r="AC1490" s="5"/>
      <c r="AD1490" s="5"/>
      <c r="AE1490" s="5"/>
    </row>
    <row r="1491" spans="1:31" ht="21" customHeight="1">
      <c r="A1491" s="5" t="s">
        <v>14970</v>
      </c>
      <c r="B1491" s="5" t="s">
        <v>14971</v>
      </c>
      <c r="C1491" s="5" t="s">
        <v>170</v>
      </c>
      <c r="D1491" s="12" t="s">
        <v>47</v>
      </c>
      <c r="E1491" s="5" t="s">
        <v>45</v>
      </c>
      <c r="F1491" s="7">
        <v>15</v>
      </c>
      <c r="G1491" s="7">
        <v>20</v>
      </c>
      <c r="H1491" s="5" t="s">
        <v>493</v>
      </c>
      <c r="I1491" s="5" t="s">
        <v>108</v>
      </c>
      <c r="J1491" s="5" t="s">
        <v>110</v>
      </c>
      <c r="K1491" s="5" t="s">
        <v>14972</v>
      </c>
      <c r="L1491" s="5" t="s">
        <v>14976</v>
      </c>
      <c r="M1491" s="5" t="s">
        <v>100</v>
      </c>
      <c r="N1491" s="5" t="s">
        <v>55</v>
      </c>
      <c r="O1491" s="5" t="b">
        <f t="shared" ca="1" si="0"/>
        <v>1</v>
      </c>
      <c r="P1491" s="5"/>
      <c r="Q1491" s="5"/>
      <c r="R1491" s="5"/>
      <c r="S1491" s="5"/>
      <c r="T1491" s="5"/>
      <c r="U1491" s="5"/>
      <c r="V1491" s="5"/>
      <c r="W1491" s="5"/>
      <c r="X1491" s="5"/>
      <c r="Y1491" s="5"/>
      <c r="Z1491" s="5"/>
      <c r="AA1491" s="5"/>
      <c r="AB1491" s="5"/>
      <c r="AC1491" s="5"/>
      <c r="AD1491" s="5"/>
      <c r="AE1491" s="5"/>
    </row>
    <row r="1492" spans="1:31" ht="21" customHeight="1">
      <c r="A1492" s="5" t="s">
        <v>277</v>
      </c>
      <c r="B1492" s="5" t="s">
        <v>17143</v>
      </c>
      <c r="C1492" s="5" t="s">
        <v>170</v>
      </c>
      <c r="D1492" s="12" t="s">
        <v>47</v>
      </c>
      <c r="E1492" s="5" t="s">
        <v>45</v>
      </c>
      <c r="F1492" s="7">
        <v>15</v>
      </c>
      <c r="G1492" s="7">
        <v>20</v>
      </c>
      <c r="H1492" s="5" t="s">
        <v>493</v>
      </c>
      <c r="I1492" s="5" t="s">
        <v>108</v>
      </c>
      <c r="J1492" s="5" t="s">
        <v>110</v>
      </c>
      <c r="K1492" s="5" t="s">
        <v>17144</v>
      </c>
      <c r="L1492" s="5" t="s">
        <v>17145</v>
      </c>
      <c r="M1492" s="5" t="s">
        <v>37</v>
      </c>
      <c r="N1492" s="5" t="s">
        <v>38</v>
      </c>
      <c r="O1492" s="5" t="b">
        <f t="shared" ca="1" si="0"/>
        <v>1</v>
      </c>
      <c r="P1492" s="5"/>
      <c r="Q1492" s="5"/>
      <c r="R1492" s="5"/>
      <c r="S1492" s="5"/>
      <c r="T1492" s="5"/>
      <c r="U1492" s="5"/>
      <c r="V1492" s="5"/>
      <c r="W1492" s="5"/>
      <c r="X1492" s="5"/>
      <c r="Y1492" s="5"/>
      <c r="Z1492" s="5"/>
      <c r="AA1492" s="5"/>
      <c r="AB1492" s="5"/>
      <c r="AC1492" s="5"/>
      <c r="AD1492" s="5"/>
      <c r="AE1492" s="5"/>
    </row>
    <row r="1493" spans="1:31" ht="21" customHeight="1">
      <c r="A1493" s="5" t="s">
        <v>15455</v>
      </c>
      <c r="B1493" s="5" t="s">
        <v>5405</v>
      </c>
      <c r="C1493" s="5" t="s">
        <v>170</v>
      </c>
      <c r="D1493" s="12" t="s">
        <v>47</v>
      </c>
      <c r="E1493" s="5" t="s">
        <v>29</v>
      </c>
      <c r="F1493" s="7">
        <v>15</v>
      </c>
      <c r="G1493" s="7">
        <v>20</v>
      </c>
      <c r="H1493" s="5" t="s">
        <v>493</v>
      </c>
      <c r="I1493" s="5" t="s">
        <v>108</v>
      </c>
      <c r="J1493" s="5" t="s">
        <v>663</v>
      </c>
      <c r="K1493" s="5" t="s">
        <v>13508</v>
      </c>
      <c r="L1493" s="5" t="s">
        <v>15457</v>
      </c>
      <c r="M1493" s="5" t="s">
        <v>53</v>
      </c>
      <c r="N1493" s="5" t="s">
        <v>55</v>
      </c>
      <c r="O1493" s="5" t="b">
        <f t="shared" ca="1" si="0"/>
        <v>1</v>
      </c>
      <c r="P1493" s="5"/>
      <c r="Q1493" s="5"/>
      <c r="R1493" s="5"/>
      <c r="S1493" s="5"/>
      <c r="T1493" s="5"/>
      <c r="U1493" s="5"/>
      <c r="V1493" s="5"/>
      <c r="W1493" s="5"/>
      <c r="X1493" s="5"/>
      <c r="Y1493" s="5"/>
      <c r="Z1493" s="5"/>
      <c r="AA1493" s="5"/>
      <c r="AB1493" s="5"/>
      <c r="AC1493" s="5"/>
      <c r="AD1493" s="5"/>
      <c r="AE1493" s="5"/>
    </row>
    <row r="1494" spans="1:31" ht="21" customHeight="1">
      <c r="A1494" s="5" t="s">
        <v>7050</v>
      </c>
      <c r="B1494" s="5" t="s">
        <v>17147</v>
      </c>
      <c r="C1494" s="5" t="s">
        <v>170</v>
      </c>
      <c r="D1494" s="12" t="s">
        <v>47</v>
      </c>
      <c r="E1494" s="5" t="s">
        <v>29</v>
      </c>
      <c r="F1494" s="7">
        <v>15</v>
      </c>
      <c r="G1494" s="7">
        <v>25</v>
      </c>
      <c r="H1494" s="5" t="s">
        <v>151</v>
      </c>
      <c r="I1494" s="5" t="s">
        <v>108</v>
      </c>
      <c r="J1494" s="5" t="s">
        <v>17148</v>
      </c>
      <c r="K1494" s="5" t="s">
        <v>17149</v>
      </c>
      <c r="L1494" s="5" t="s">
        <v>17150</v>
      </c>
      <c r="M1494" s="5" t="s">
        <v>53</v>
      </c>
      <c r="N1494" s="5" t="s">
        <v>55</v>
      </c>
      <c r="O1494" s="5" t="b">
        <f t="shared" ca="1" si="0"/>
        <v>1</v>
      </c>
      <c r="P1494" s="5"/>
      <c r="Q1494" s="5"/>
      <c r="R1494" s="5"/>
      <c r="S1494" s="5"/>
      <c r="T1494" s="5"/>
      <c r="U1494" s="5"/>
      <c r="V1494" s="5"/>
      <c r="W1494" s="5"/>
      <c r="X1494" s="5"/>
      <c r="Y1494" s="5"/>
      <c r="Z1494" s="5"/>
      <c r="AA1494" s="5"/>
      <c r="AB1494" s="5"/>
      <c r="AC1494" s="5"/>
      <c r="AD1494" s="5"/>
      <c r="AE1494" s="5"/>
    </row>
    <row r="1495" spans="1:31" ht="21" customHeight="1">
      <c r="A1495" s="5" t="s">
        <v>9642</v>
      </c>
      <c r="B1495" s="5" t="s">
        <v>15707</v>
      </c>
      <c r="C1495" s="5" t="s">
        <v>170</v>
      </c>
      <c r="D1495" s="12" t="s">
        <v>47</v>
      </c>
      <c r="E1495" s="5" t="s">
        <v>45</v>
      </c>
      <c r="F1495" s="7">
        <v>15</v>
      </c>
      <c r="G1495" s="7">
        <v>30</v>
      </c>
      <c r="H1495" s="5" t="s">
        <v>2134</v>
      </c>
      <c r="I1495" s="5" t="s">
        <v>108</v>
      </c>
      <c r="J1495" s="5" t="s">
        <v>117</v>
      </c>
      <c r="K1495" s="5" t="s">
        <v>17153</v>
      </c>
      <c r="L1495" s="5" t="s">
        <v>17154</v>
      </c>
      <c r="M1495" s="5" t="s">
        <v>37</v>
      </c>
      <c r="N1495" s="5" t="s">
        <v>55</v>
      </c>
      <c r="O1495" s="5" t="b">
        <f t="shared" ca="1" si="0"/>
        <v>1</v>
      </c>
      <c r="P1495" s="5"/>
      <c r="Q1495" s="5"/>
      <c r="R1495" s="5"/>
      <c r="S1495" s="5"/>
      <c r="T1495" s="5"/>
      <c r="U1495" s="5"/>
      <c r="V1495" s="5"/>
      <c r="W1495" s="5"/>
      <c r="X1495" s="5"/>
      <c r="Y1495" s="5"/>
      <c r="Z1495" s="5"/>
      <c r="AA1495" s="5"/>
      <c r="AB1495" s="5"/>
      <c r="AC1495" s="5"/>
      <c r="AD1495" s="5"/>
      <c r="AE1495" s="5"/>
    </row>
    <row r="1496" spans="1:31" ht="21" customHeight="1">
      <c r="A1496" s="5" t="s">
        <v>713</v>
      </c>
      <c r="B1496" s="5" t="s">
        <v>5542</v>
      </c>
      <c r="C1496" s="5" t="s">
        <v>170</v>
      </c>
      <c r="D1496" s="12" t="s">
        <v>47</v>
      </c>
      <c r="E1496" s="5" t="s">
        <v>45</v>
      </c>
      <c r="F1496" s="7">
        <v>15</v>
      </c>
      <c r="G1496" s="7">
        <v>25</v>
      </c>
      <c r="H1496" s="5" t="s">
        <v>151</v>
      </c>
      <c r="I1496" s="5" t="s">
        <v>31</v>
      </c>
      <c r="J1496" s="5" t="s">
        <v>110</v>
      </c>
      <c r="K1496" s="5" t="s">
        <v>17155</v>
      </c>
      <c r="L1496" s="5" t="s">
        <v>17156</v>
      </c>
      <c r="M1496" s="5" t="s">
        <v>42</v>
      </c>
      <c r="N1496" s="5" t="s">
        <v>55</v>
      </c>
      <c r="O1496" s="5" t="b">
        <f t="shared" ca="1" si="0"/>
        <v>1</v>
      </c>
      <c r="P1496" s="5"/>
      <c r="Q1496" s="5"/>
      <c r="R1496" s="5"/>
      <c r="S1496" s="5"/>
      <c r="T1496" s="5"/>
      <c r="U1496" s="5"/>
      <c r="V1496" s="5"/>
      <c r="W1496" s="5"/>
      <c r="X1496" s="5"/>
      <c r="Y1496" s="5"/>
      <c r="Z1496" s="5"/>
      <c r="AA1496" s="5"/>
      <c r="AB1496" s="5"/>
      <c r="AC1496" s="5"/>
      <c r="AD1496" s="5"/>
      <c r="AE1496" s="5"/>
    </row>
    <row r="1497" spans="1:31" ht="21" customHeight="1">
      <c r="A1497" s="5" t="s">
        <v>17157</v>
      </c>
      <c r="B1497" s="5" t="s">
        <v>14310</v>
      </c>
      <c r="C1497" s="5" t="s">
        <v>170</v>
      </c>
      <c r="D1497" s="12" t="s">
        <v>47</v>
      </c>
      <c r="E1497" s="5" t="s">
        <v>29</v>
      </c>
      <c r="F1497" s="7">
        <v>15</v>
      </c>
      <c r="G1497" s="7">
        <v>20</v>
      </c>
      <c r="H1497" s="5" t="s">
        <v>493</v>
      </c>
      <c r="I1497" s="5" t="s">
        <v>125</v>
      </c>
      <c r="J1497" s="5" t="s">
        <v>106</v>
      </c>
      <c r="K1497" s="9" t="s">
        <v>47</v>
      </c>
      <c r="L1497" s="5" t="s">
        <v>17159</v>
      </c>
      <c r="M1497" s="5" t="s">
        <v>167</v>
      </c>
      <c r="N1497" s="5" t="s">
        <v>237</v>
      </c>
      <c r="O1497" s="5" t="b">
        <f t="shared" ca="1" si="0"/>
        <v>1</v>
      </c>
      <c r="P1497" s="5"/>
      <c r="Q1497" s="5"/>
      <c r="R1497" s="5"/>
      <c r="S1497" s="5"/>
      <c r="T1497" s="5"/>
      <c r="U1497" s="5"/>
      <c r="V1497" s="5"/>
      <c r="W1497" s="5"/>
      <c r="X1497" s="5"/>
      <c r="Y1497" s="5"/>
      <c r="Z1497" s="5"/>
      <c r="AA1497" s="5"/>
      <c r="AB1497" s="5"/>
      <c r="AC1497" s="5"/>
      <c r="AD1497" s="5"/>
      <c r="AE1497" s="5"/>
    </row>
    <row r="1498" spans="1:31" ht="21" customHeight="1">
      <c r="A1498" s="5" t="s">
        <v>7485</v>
      </c>
      <c r="B1498" s="5" t="s">
        <v>17161</v>
      </c>
      <c r="C1498" s="5" t="s">
        <v>170</v>
      </c>
      <c r="D1498" s="12" t="s">
        <v>47</v>
      </c>
      <c r="E1498" s="5" t="s">
        <v>29</v>
      </c>
      <c r="F1498" s="7">
        <v>15</v>
      </c>
      <c r="G1498" s="7">
        <v>25</v>
      </c>
      <c r="H1498" s="5" t="s">
        <v>151</v>
      </c>
      <c r="I1498" s="5" t="s">
        <v>66</v>
      </c>
      <c r="J1498" s="5" t="s">
        <v>17162</v>
      </c>
      <c r="K1498" s="5" t="s">
        <v>17163</v>
      </c>
      <c r="L1498" s="5" t="s">
        <v>17164</v>
      </c>
      <c r="M1498" s="5" t="s">
        <v>648</v>
      </c>
      <c r="N1498" s="5" t="s">
        <v>237</v>
      </c>
      <c r="O1498" s="5" t="b">
        <f t="shared" ca="1" si="0"/>
        <v>1</v>
      </c>
      <c r="P1498" s="5"/>
      <c r="Q1498" s="5"/>
      <c r="R1498" s="5"/>
      <c r="S1498" s="5"/>
      <c r="T1498" s="5"/>
      <c r="U1498" s="5"/>
      <c r="V1498" s="5"/>
      <c r="W1498" s="5"/>
      <c r="X1498" s="5"/>
      <c r="Y1498" s="5"/>
      <c r="Z1498" s="5"/>
      <c r="AA1498" s="5"/>
      <c r="AB1498" s="5"/>
      <c r="AC1498" s="5"/>
      <c r="AD1498" s="5"/>
      <c r="AE1498" s="5"/>
    </row>
    <row r="1499" spans="1:31" ht="21" customHeight="1">
      <c r="A1499" s="5" t="s">
        <v>277</v>
      </c>
      <c r="B1499" s="5" t="s">
        <v>17165</v>
      </c>
      <c r="C1499" s="5" t="s">
        <v>170</v>
      </c>
      <c r="D1499" s="12" t="s">
        <v>47</v>
      </c>
      <c r="E1499" s="5" t="s">
        <v>45</v>
      </c>
      <c r="F1499" s="7">
        <v>15</v>
      </c>
      <c r="G1499" s="7">
        <v>20</v>
      </c>
      <c r="H1499" s="5" t="s">
        <v>493</v>
      </c>
      <c r="I1499" s="5" t="s">
        <v>108</v>
      </c>
      <c r="J1499" s="5" t="s">
        <v>76</v>
      </c>
      <c r="K1499" s="5" t="s">
        <v>17167</v>
      </c>
      <c r="L1499" s="5" t="s">
        <v>17168</v>
      </c>
      <c r="M1499" s="5" t="s">
        <v>53</v>
      </c>
      <c r="N1499" s="5" t="s">
        <v>55</v>
      </c>
      <c r="O1499" s="5" t="b">
        <f t="shared" ca="1" si="0"/>
        <v>1</v>
      </c>
      <c r="P1499" s="5"/>
      <c r="Q1499" s="5"/>
      <c r="R1499" s="5"/>
      <c r="S1499" s="5"/>
      <c r="T1499" s="5"/>
      <c r="U1499" s="5"/>
      <c r="V1499" s="5"/>
      <c r="W1499" s="5"/>
      <c r="X1499" s="5"/>
      <c r="Y1499" s="5"/>
      <c r="Z1499" s="5"/>
      <c r="AA1499" s="5"/>
      <c r="AB1499" s="5"/>
      <c r="AC1499" s="5"/>
      <c r="AD1499" s="5"/>
      <c r="AE1499" s="5"/>
    </row>
    <row r="1500" spans="1:31" ht="21" customHeight="1">
      <c r="A1500" s="5" t="s">
        <v>7050</v>
      </c>
      <c r="B1500" s="5" t="s">
        <v>17170</v>
      </c>
      <c r="C1500" s="5" t="s">
        <v>170</v>
      </c>
      <c r="D1500" s="12" t="s">
        <v>47</v>
      </c>
      <c r="E1500" s="5" t="s">
        <v>45</v>
      </c>
      <c r="F1500" s="7">
        <v>15</v>
      </c>
      <c r="G1500" s="7">
        <v>23</v>
      </c>
      <c r="H1500" s="5" t="s">
        <v>6162</v>
      </c>
      <c r="I1500" s="5" t="s">
        <v>66</v>
      </c>
      <c r="J1500" s="5" t="s">
        <v>17171</v>
      </c>
      <c r="K1500" s="5" t="s">
        <v>17172</v>
      </c>
      <c r="L1500" s="5" t="s">
        <v>17174</v>
      </c>
      <c r="M1500" s="5" t="s">
        <v>37</v>
      </c>
      <c r="N1500" s="5" t="s">
        <v>55</v>
      </c>
      <c r="O1500" s="5" t="b">
        <f t="shared" ca="1" si="0"/>
        <v>1</v>
      </c>
      <c r="P1500" s="5"/>
      <c r="Q1500" s="5"/>
      <c r="R1500" s="5"/>
      <c r="S1500" s="5"/>
      <c r="T1500" s="5"/>
      <c r="U1500" s="5"/>
      <c r="V1500" s="5"/>
      <c r="W1500" s="5"/>
      <c r="X1500" s="5"/>
      <c r="Y1500" s="5"/>
      <c r="Z1500" s="5"/>
      <c r="AA1500" s="5"/>
      <c r="AB1500" s="5"/>
      <c r="AC1500" s="5"/>
      <c r="AD1500" s="5"/>
      <c r="AE1500" s="5"/>
    </row>
    <row r="1501" spans="1:31" ht="21" customHeight="1">
      <c r="A1501" s="5" t="s">
        <v>11988</v>
      </c>
      <c r="B1501" s="5" t="s">
        <v>16374</v>
      </c>
      <c r="C1501" s="5" t="s">
        <v>27</v>
      </c>
      <c r="D1501" s="5" t="s">
        <v>75</v>
      </c>
      <c r="E1501" s="5" t="s">
        <v>45</v>
      </c>
      <c r="F1501" s="7">
        <v>16</v>
      </c>
      <c r="G1501" s="7">
        <v>22</v>
      </c>
      <c r="H1501" s="5" t="s">
        <v>4259</v>
      </c>
      <c r="I1501" s="5" t="s">
        <v>66</v>
      </c>
      <c r="J1501" s="5" t="s">
        <v>16375</v>
      </c>
      <c r="K1501" s="5" t="s">
        <v>16376</v>
      </c>
      <c r="L1501" s="5" t="s">
        <v>16377</v>
      </c>
      <c r="M1501" s="5" t="s">
        <v>100</v>
      </c>
      <c r="N1501" s="5" t="s">
        <v>55</v>
      </c>
      <c r="O1501" s="5" t="b">
        <f t="shared" ca="1" si="0"/>
        <v>1</v>
      </c>
      <c r="P1501" s="5"/>
      <c r="Q1501" s="5"/>
      <c r="R1501" s="5"/>
      <c r="S1501" s="5"/>
      <c r="T1501" s="5"/>
      <c r="U1501" s="5"/>
      <c r="V1501" s="5"/>
      <c r="W1501" s="5"/>
      <c r="X1501" s="5"/>
      <c r="Y1501" s="5"/>
      <c r="Z1501" s="5"/>
      <c r="AA1501" s="5"/>
      <c r="AB1501" s="5"/>
      <c r="AC1501" s="5"/>
      <c r="AD1501" s="5"/>
      <c r="AE1501" s="5"/>
    </row>
    <row r="1502" spans="1:31" ht="21" customHeight="1">
      <c r="A1502" s="5" t="s">
        <v>16362</v>
      </c>
      <c r="B1502" s="5" t="s">
        <v>16363</v>
      </c>
      <c r="C1502" s="5" t="s">
        <v>27</v>
      </c>
      <c r="D1502" s="5" t="s">
        <v>212</v>
      </c>
      <c r="E1502" s="5" t="s">
        <v>45</v>
      </c>
      <c r="F1502" s="7">
        <v>16</v>
      </c>
      <c r="G1502" s="7">
        <v>20</v>
      </c>
      <c r="H1502" s="5" t="s">
        <v>16365</v>
      </c>
      <c r="I1502" s="5" t="s">
        <v>108</v>
      </c>
      <c r="J1502" s="5" t="s">
        <v>76</v>
      </c>
      <c r="K1502" s="5" t="s">
        <v>16368</v>
      </c>
      <c r="L1502" s="5" t="s">
        <v>16369</v>
      </c>
      <c r="M1502" s="5" t="s">
        <v>100</v>
      </c>
      <c r="N1502" s="5" t="s">
        <v>55</v>
      </c>
      <c r="O1502" s="5" t="b">
        <f t="shared" ca="1" si="0"/>
        <v>1</v>
      </c>
      <c r="P1502" s="5" t="b">
        <f ca="1">IFERROR(__xludf.DUMMYFUNCTION("REGEXMATCH(L1502,""(?i)Java"")"),TRUE)</f>
        <v>1</v>
      </c>
      <c r="Q1502" s="5"/>
      <c r="R1502" s="5"/>
      <c r="S1502" s="5"/>
      <c r="T1502" s="5"/>
      <c r="U1502" s="5"/>
      <c r="V1502" s="5"/>
      <c r="W1502" s="5"/>
      <c r="X1502" s="5"/>
      <c r="Y1502" s="5"/>
      <c r="Z1502" s="5"/>
      <c r="AA1502" s="5"/>
      <c r="AB1502" s="5"/>
      <c r="AC1502" s="5"/>
      <c r="AD1502" s="5"/>
      <c r="AE1502" s="5"/>
    </row>
    <row r="1503" spans="1:31" ht="21" customHeight="1">
      <c r="A1503" s="5" t="s">
        <v>11827</v>
      </c>
      <c r="B1503" s="5" t="s">
        <v>3549</v>
      </c>
      <c r="C1503" s="5" t="s">
        <v>27</v>
      </c>
      <c r="D1503" s="5" t="s">
        <v>85</v>
      </c>
      <c r="E1503" s="5" t="s">
        <v>45</v>
      </c>
      <c r="F1503" s="7">
        <v>16</v>
      </c>
      <c r="G1503" s="7">
        <v>20</v>
      </c>
      <c r="H1503" s="5" t="s">
        <v>16365</v>
      </c>
      <c r="I1503" s="5" t="s">
        <v>108</v>
      </c>
      <c r="J1503" s="5" t="s">
        <v>3552</v>
      </c>
      <c r="K1503" s="5" t="s">
        <v>17185</v>
      </c>
      <c r="L1503" s="5" t="s">
        <v>17186</v>
      </c>
      <c r="M1503" s="5" t="s">
        <v>53</v>
      </c>
      <c r="N1503" s="5" t="s">
        <v>55</v>
      </c>
      <c r="O1503" s="5" t="b">
        <f t="shared" ca="1" si="0"/>
        <v>1</v>
      </c>
      <c r="P1503" s="5"/>
      <c r="Q1503" s="5"/>
      <c r="R1503" s="5"/>
      <c r="S1503" s="5"/>
      <c r="T1503" s="5"/>
      <c r="U1503" s="5"/>
      <c r="V1503" s="5"/>
      <c r="W1503" s="5"/>
      <c r="X1503" s="5"/>
      <c r="Y1503" s="5"/>
      <c r="Z1503" s="5"/>
      <c r="AA1503" s="5"/>
      <c r="AB1503" s="5"/>
      <c r="AC1503" s="5"/>
      <c r="AD1503" s="5"/>
      <c r="AE1503" s="5"/>
    </row>
    <row r="1504" spans="1:31" ht="21" customHeight="1">
      <c r="A1504" s="5" t="s">
        <v>16405</v>
      </c>
      <c r="B1504" s="5" t="s">
        <v>3850</v>
      </c>
      <c r="C1504" s="5" t="s">
        <v>27</v>
      </c>
      <c r="D1504" s="5" t="s">
        <v>85</v>
      </c>
      <c r="E1504" s="5" t="s">
        <v>29</v>
      </c>
      <c r="F1504" s="7">
        <v>16</v>
      </c>
      <c r="G1504" s="7">
        <v>25</v>
      </c>
      <c r="H1504" s="5" t="s">
        <v>6488</v>
      </c>
      <c r="I1504" s="5" t="s">
        <v>66</v>
      </c>
      <c r="J1504" s="5" t="s">
        <v>57</v>
      </c>
      <c r="K1504" s="5" t="s">
        <v>16406</v>
      </c>
      <c r="L1504" s="5" t="s">
        <v>16407</v>
      </c>
      <c r="M1504" s="5" t="s">
        <v>37</v>
      </c>
      <c r="N1504" s="5" t="s">
        <v>55</v>
      </c>
      <c r="O1504" s="5" t="b">
        <f t="shared" ca="1" si="0"/>
        <v>1</v>
      </c>
      <c r="P1504" s="5"/>
      <c r="Q1504" s="5"/>
      <c r="R1504" s="5"/>
      <c r="S1504" s="5"/>
      <c r="T1504" s="5"/>
      <c r="U1504" s="5"/>
      <c r="V1504" s="5"/>
      <c r="W1504" s="5"/>
      <c r="X1504" s="5"/>
      <c r="Y1504" s="5"/>
      <c r="Z1504" s="5"/>
      <c r="AA1504" s="5"/>
      <c r="AB1504" s="5"/>
      <c r="AC1504" s="5"/>
      <c r="AD1504" s="5"/>
      <c r="AE1504" s="5"/>
    </row>
    <row r="1505" spans="1:31" ht="21" customHeight="1">
      <c r="A1505" s="5" t="s">
        <v>277</v>
      </c>
      <c r="B1505" s="5" t="s">
        <v>17191</v>
      </c>
      <c r="C1505" s="5" t="s">
        <v>20</v>
      </c>
      <c r="D1505" s="5" t="s">
        <v>1173</v>
      </c>
      <c r="E1505" s="5" t="s">
        <v>45</v>
      </c>
      <c r="F1505" s="7">
        <v>16</v>
      </c>
      <c r="G1505" s="7">
        <v>22</v>
      </c>
      <c r="H1505" s="5" t="s">
        <v>4259</v>
      </c>
      <c r="I1505" s="5" t="s">
        <v>66</v>
      </c>
      <c r="J1505" s="5" t="s">
        <v>2273</v>
      </c>
      <c r="K1505" s="9" t="s">
        <v>47</v>
      </c>
      <c r="L1505" s="5" t="s">
        <v>17193</v>
      </c>
      <c r="M1505" s="5" t="s">
        <v>53</v>
      </c>
      <c r="N1505" s="5" t="s">
        <v>55</v>
      </c>
      <c r="O1505" s="5" t="b">
        <f t="shared" ca="1" si="0"/>
        <v>1</v>
      </c>
      <c r="P1505" s="5"/>
      <c r="Q1505" s="5"/>
      <c r="R1505" s="5"/>
      <c r="S1505" s="5"/>
      <c r="T1505" s="5"/>
      <c r="U1505" s="5"/>
      <c r="V1505" s="5"/>
      <c r="W1505" s="5"/>
      <c r="X1505" s="5"/>
      <c r="Y1505" s="5"/>
      <c r="Z1505" s="5"/>
      <c r="AA1505" s="5"/>
      <c r="AB1505" s="5"/>
      <c r="AC1505" s="5"/>
      <c r="AD1505" s="5"/>
      <c r="AE1505" s="5"/>
    </row>
    <row r="1506" spans="1:31" ht="21" customHeight="1">
      <c r="A1506" s="5" t="s">
        <v>7050</v>
      </c>
      <c r="B1506" s="5" t="s">
        <v>17196</v>
      </c>
      <c r="C1506" s="5" t="s">
        <v>20</v>
      </c>
      <c r="D1506" s="5" t="s">
        <v>1173</v>
      </c>
      <c r="E1506" s="5" t="s">
        <v>29</v>
      </c>
      <c r="F1506" s="7">
        <v>16</v>
      </c>
      <c r="G1506" s="7">
        <v>25</v>
      </c>
      <c r="H1506" s="5" t="s">
        <v>6488</v>
      </c>
      <c r="I1506" s="5" t="s">
        <v>66</v>
      </c>
      <c r="J1506" s="5" t="s">
        <v>516</v>
      </c>
      <c r="K1506" s="9" t="s">
        <v>47</v>
      </c>
      <c r="L1506" s="5" t="s">
        <v>17197</v>
      </c>
      <c r="M1506" s="5" t="s">
        <v>100</v>
      </c>
      <c r="N1506" s="5" t="s">
        <v>55</v>
      </c>
      <c r="O1506" s="5" t="b">
        <f t="shared" ca="1" si="0"/>
        <v>1</v>
      </c>
      <c r="P1506" s="5"/>
      <c r="Q1506" s="5"/>
      <c r="R1506" s="5"/>
      <c r="S1506" s="5"/>
      <c r="T1506" s="5"/>
      <c r="U1506" s="5"/>
      <c r="V1506" s="5"/>
      <c r="W1506" s="5"/>
      <c r="X1506" s="5"/>
      <c r="Y1506" s="5"/>
      <c r="Z1506" s="5"/>
      <c r="AA1506" s="5"/>
      <c r="AB1506" s="5"/>
      <c r="AC1506" s="5"/>
      <c r="AD1506" s="5"/>
      <c r="AE1506" s="5"/>
    </row>
    <row r="1507" spans="1:31" ht="21" customHeight="1">
      <c r="A1507" s="5" t="s">
        <v>17199</v>
      </c>
      <c r="B1507" s="5" t="s">
        <v>13988</v>
      </c>
      <c r="C1507" s="5" t="s">
        <v>41</v>
      </c>
      <c r="D1507" s="5" t="s">
        <v>874</v>
      </c>
      <c r="E1507" s="5" t="s">
        <v>45</v>
      </c>
      <c r="F1507" s="7">
        <v>16</v>
      </c>
      <c r="G1507" s="7">
        <v>30</v>
      </c>
      <c r="H1507" s="5" t="s">
        <v>17200</v>
      </c>
      <c r="I1507" s="5" t="s">
        <v>66</v>
      </c>
      <c r="J1507" s="5" t="s">
        <v>2067</v>
      </c>
      <c r="K1507" s="5" t="s">
        <v>13991</v>
      </c>
      <c r="L1507" s="5" t="s">
        <v>17201</v>
      </c>
      <c r="M1507" s="5" t="s">
        <v>53</v>
      </c>
      <c r="N1507" s="5" t="s">
        <v>55</v>
      </c>
      <c r="O1507" s="5" t="b">
        <f t="shared" ca="1" si="0"/>
        <v>1</v>
      </c>
      <c r="P1507" s="5"/>
      <c r="Q1507" s="5"/>
      <c r="R1507" s="5"/>
      <c r="S1507" s="5"/>
      <c r="T1507" s="5"/>
      <c r="U1507" s="5"/>
      <c r="V1507" s="5"/>
      <c r="W1507" s="5"/>
      <c r="X1507" s="5"/>
      <c r="Y1507" s="5"/>
      <c r="Z1507" s="5"/>
      <c r="AA1507" s="5"/>
      <c r="AB1507" s="5"/>
      <c r="AC1507" s="5"/>
      <c r="AD1507" s="5"/>
      <c r="AE1507" s="5"/>
    </row>
    <row r="1508" spans="1:31" ht="21" customHeight="1">
      <c r="A1508" s="5" t="s">
        <v>277</v>
      </c>
      <c r="B1508" s="5" t="s">
        <v>16385</v>
      </c>
      <c r="C1508" s="5" t="s">
        <v>41</v>
      </c>
      <c r="D1508" s="5" t="s">
        <v>874</v>
      </c>
      <c r="E1508" s="5" t="s">
        <v>45</v>
      </c>
      <c r="F1508" s="7">
        <v>16</v>
      </c>
      <c r="G1508" s="7">
        <v>20</v>
      </c>
      <c r="H1508" s="5" t="s">
        <v>16365</v>
      </c>
      <c r="I1508" s="5" t="s">
        <v>66</v>
      </c>
      <c r="J1508" s="5" t="s">
        <v>110</v>
      </c>
      <c r="K1508" s="5" t="s">
        <v>16386</v>
      </c>
      <c r="L1508" s="5" t="s">
        <v>16388</v>
      </c>
      <c r="M1508" s="5" t="s">
        <v>42</v>
      </c>
      <c r="N1508" s="5" t="s">
        <v>237</v>
      </c>
      <c r="O1508" s="5" t="b">
        <f t="shared" ca="1" si="0"/>
        <v>1</v>
      </c>
      <c r="P1508" s="5"/>
      <c r="Q1508" s="5"/>
      <c r="R1508" s="5"/>
      <c r="S1508" s="5"/>
      <c r="T1508" s="5"/>
      <c r="U1508" s="5"/>
      <c r="V1508" s="5"/>
      <c r="W1508" s="5"/>
      <c r="X1508" s="5"/>
      <c r="Y1508" s="5"/>
      <c r="Z1508" s="5"/>
      <c r="AA1508" s="5"/>
      <c r="AB1508" s="5"/>
      <c r="AC1508" s="5"/>
      <c r="AD1508" s="5"/>
      <c r="AE1508" s="5"/>
    </row>
    <row r="1509" spans="1:31" ht="21" customHeight="1">
      <c r="A1509" s="5" t="s">
        <v>7050</v>
      </c>
      <c r="B1509" s="5" t="s">
        <v>17208</v>
      </c>
      <c r="C1509" s="5" t="s">
        <v>41</v>
      </c>
      <c r="D1509" s="5" t="s">
        <v>114</v>
      </c>
      <c r="E1509" s="5" t="s">
        <v>29</v>
      </c>
      <c r="F1509" s="7">
        <v>16</v>
      </c>
      <c r="G1509" s="7">
        <v>22</v>
      </c>
      <c r="H1509" s="5" t="s">
        <v>4259</v>
      </c>
      <c r="I1509" s="5" t="s">
        <v>66</v>
      </c>
      <c r="J1509" s="5" t="s">
        <v>57</v>
      </c>
      <c r="K1509" s="5" t="s">
        <v>17209</v>
      </c>
      <c r="L1509" s="5" t="s">
        <v>17211</v>
      </c>
      <c r="M1509" s="5" t="s">
        <v>53</v>
      </c>
      <c r="N1509" s="5" t="s">
        <v>55</v>
      </c>
      <c r="O1509" s="5" t="b">
        <f t="shared" ca="1" si="0"/>
        <v>1</v>
      </c>
      <c r="P1509" s="5"/>
      <c r="Q1509" s="5"/>
      <c r="R1509" s="5"/>
      <c r="S1509" s="5"/>
      <c r="T1509" s="5"/>
      <c r="U1509" s="5"/>
      <c r="V1509" s="5"/>
      <c r="W1509" s="5"/>
      <c r="X1509" s="5"/>
      <c r="Y1509" s="5"/>
      <c r="Z1509" s="5"/>
      <c r="AA1509" s="5"/>
      <c r="AB1509" s="5"/>
      <c r="AC1509" s="5"/>
      <c r="AD1509" s="5"/>
      <c r="AE1509" s="5"/>
    </row>
    <row r="1510" spans="1:31" ht="21" customHeight="1">
      <c r="A1510" s="5" t="s">
        <v>7050</v>
      </c>
      <c r="B1510" s="5" t="s">
        <v>17214</v>
      </c>
      <c r="C1510" s="5" t="s">
        <v>41</v>
      </c>
      <c r="D1510" s="5" t="s">
        <v>94</v>
      </c>
      <c r="E1510" s="5" t="s">
        <v>45</v>
      </c>
      <c r="F1510" s="7">
        <v>16</v>
      </c>
      <c r="G1510" s="7">
        <v>25</v>
      </c>
      <c r="H1510" s="5" t="s">
        <v>6488</v>
      </c>
      <c r="I1510" s="5" t="s">
        <v>66</v>
      </c>
      <c r="J1510" s="5" t="s">
        <v>6217</v>
      </c>
      <c r="K1510" s="5" t="s">
        <v>17215</v>
      </c>
      <c r="L1510" s="5" t="s">
        <v>17216</v>
      </c>
      <c r="M1510" s="5" t="s">
        <v>37</v>
      </c>
      <c r="N1510" s="5" t="s">
        <v>55</v>
      </c>
      <c r="O1510" s="5" t="b">
        <f t="shared" ca="1" si="0"/>
        <v>1</v>
      </c>
      <c r="P1510" s="5"/>
      <c r="Q1510" s="5"/>
      <c r="R1510" s="5"/>
      <c r="S1510" s="5"/>
      <c r="T1510" s="5"/>
      <c r="U1510" s="5"/>
      <c r="V1510" s="5"/>
      <c r="W1510" s="5"/>
      <c r="X1510" s="5"/>
      <c r="Y1510" s="5"/>
      <c r="Z1510" s="5"/>
      <c r="AA1510" s="5"/>
      <c r="AB1510" s="5"/>
      <c r="AC1510" s="5"/>
      <c r="AD1510" s="5"/>
      <c r="AE1510" s="5"/>
    </row>
    <row r="1511" spans="1:31" ht="21" customHeight="1">
      <c r="A1511" s="5" t="s">
        <v>277</v>
      </c>
      <c r="B1511" s="5" t="s">
        <v>16395</v>
      </c>
      <c r="C1511" s="5" t="s">
        <v>41</v>
      </c>
      <c r="D1511" s="5" t="s">
        <v>94</v>
      </c>
      <c r="E1511" s="5" t="s">
        <v>29</v>
      </c>
      <c r="F1511" s="7">
        <v>16</v>
      </c>
      <c r="G1511" s="7">
        <v>25</v>
      </c>
      <c r="H1511" s="5" t="s">
        <v>6488</v>
      </c>
      <c r="I1511" s="5" t="s">
        <v>108</v>
      </c>
      <c r="J1511" s="5" t="s">
        <v>87</v>
      </c>
      <c r="K1511" s="5" t="s">
        <v>16396</v>
      </c>
      <c r="L1511" s="5" t="s">
        <v>17219</v>
      </c>
      <c r="M1511" s="5" t="s">
        <v>53</v>
      </c>
      <c r="N1511" s="5" t="s">
        <v>55</v>
      </c>
      <c r="O1511" s="5" t="b">
        <f t="shared" ca="1" si="0"/>
        <v>1</v>
      </c>
      <c r="P1511" s="5"/>
      <c r="Q1511" s="5"/>
      <c r="R1511" s="5"/>
      <c r="S1511" s="5"/>
      <c r="T1511" s="5"/>
      <c r="U1511" s="5"/>
      <c r="V1511" s="5"/>
      <c r="W1511" s="5"/>
      <c r="X1511" s="5"/>
      <c r="Y1511" s="5"/>
      <c r="Z1511" s="5"/>
      <c r="AA1511" s="5"/>
      <c r="AB1511" s="5"/>
      <c r="AC1511" s="5"/>
      <c r="AD1511" s="5"/>
      <c r="AE1511" s="5"/>
    </row>
    <row r="1512" spans="1:31" ht="21" customHeight="1">
      <c r="A1512" s="5" t="s">
        <v>7757</v>
      </c>
      <c r="B1512" s="5" t="s">
        <v>3088</v>
      </c>
      <c r="C1512" s="5" t="s">
        <v>170</v>
      </c>
      <c r="D1512" s="5" t="s">
        <v>378</v>
      </c>
      <c r="E1512" s="5" t="s">
        <v>45</v>
      </c>
      <c r="F1512" s="7">
        <v>16</v>
      </c>
      <c r="G1512" s="7">
        <v>23</v>
      </c>
      <c r="H1512" s="5" t="s">
        <v>5386</v>
      </c>
      <c r="I1512" s="5" t="s">
        <v>108</v>
      </c>
      <c r="J1512" s="5" t="s">
        <v>126</v>
      </c>
      <c r="K1512" s="5" t="s">
        <v>1973</v>
      </c>
      <c r="L1512" s="5" t="s">
        <v>17221</v>
      </c>
      <c r="M1512" s="5" t="s">
        <v>167</v>
      </c>
      <c r="N1512" s="5" t="s">
        <v>44</v>
      </c>
      <c r="O1512" s="5" t="b">
        <f t="shared" ca="1" si="0"/>
        <v>1</v>
      </c>
      <c r="P1512" s="5"/>
      <c r="Q1512" s="5"/>
      <c r="R1512" s="5"/>
      <c r="S1512" s="5"/>
      <c r="T1512" s="5"/>
      <c r="U1512" s="5"/>
      <c r="V1512" s="5"/>
      <c r="W1512" s="5"/>
      <c r="X1512" s="5"/>
      <c r="Y1512" s="5"/>
      <c r="Z1512" s="5"/>
      <c r="AA1512" s="5"/>
      <c r="AB1512" s="5"/>
      <c r="AC1512" s="5"/>
      <c r="AD1512" s="5"/>
      <c r="AE1512" s="5"/>
    </row>
    <row r="1513" spans="1:31" ht="21" customHeight="1">
      <c r="A1513" s="5" t="s">
        <v>13164</v>
      </c>
      <c r="B1513" s="5" t="s">
        <v>17224</v>
      </c>
      <c r="C1513" s="5" t="s">
        <v>170</v>
      </c>
      <c r="D1513" s="5" t="s">
        <v>390</v>
      </c>
      <c r="E1513" s="5" t="s">
        <v>45</v>
      </c>
      <c r="F1513" s="7">
        <v>16</v>
      </c>
      <c r="G1513" s="7">
        <v>30</v>
      </c>
      <c r="H1513" s="5" t="s">
        <v>17200</v>
      </c>
      <c r="I1513" s="5" t="s">
        <v>66</v>
      </c>
      <c r="J1513" s="5" t="s">
        <v>686</v>
      </c>
      <c r="K1513" s="5" t="s">
        <v>17225</v>
      </c>
      <c r="L1513" s="5" t="s">
        <v>17226</v>
      </c>
      <c r="M1513" s="5" t="s">
        <v>100</v>
      </c>
      <c r="N1513" s="5" t="s">
        <v>55</v>
      </c>
      <c r="O1513" s="5" t="b">
        <f t="shared" ca="1" si="0"/>
        <v>1</v>
      </c>
      <c r="P1513" s="5"/>
      <c r="Q1513" s="5"/>
      <c r="R1513" s="5"/>
      <c r="S1513" s="5"/>
      <c r="T1513" s="5"/>
      <c r="U1513" s="5"/>
      <c r="V1513" s="5"/>
      <c r="W1513" s="5"/>
      <c r="X1513" s="5"/>
      <c r="Y1513" s="5"/>
      <c r="Z1513" s="5"/>
      <c r="AA1513" s="5"/>
      <c r="AB1513" s="5"/>
      <c r="AC1513" s="5"/>
      <c r="AD1513" s="5"/>
      <c r="AE1513" s="5"/>
    </row>
    <row r="1514" spans="1:31" ht="21" customHeight="1">
      <c r="A1514" s="5" t="s">
        <v>16378</v>
      </c>
      <c r="B1514" s="5" t="s">
        <v>16379</v>
      </c>
      <c r="C1514" s="5" t="s">
        <v>170</v>
      </c>
      <c r="D1514" s="5" t="s">
        <v>390</v>
      </c>
      <c r="E1514" s="5" t="s">
        <v>29</v>
      </c>
      <c r="F1514" s="7">
        <v>16</v>
      </c>
      <c r="G1514" s="7">
        <v>25</v>
      </c>
      <c r="H1514" s="5" t="s">
        <v>6488</v>
      </c>
      <c r="I1514" s="5" t="s">
        <v>66</v>
      </c>
      <c r="J1514" s="5" t="s">
        <v>267</v>
      </c>
      <c r="K1514" s="5" t="s">
        <v>16380</v>
      </c>
      <c r="L1514" s="5" t="s">
        <v>16382</v>
      </c>
      <c r="M1514" s="5" t="s">
        <v>53</v>
      </c>
      <c r="N1514" s="5" t="s">
        <v>55</v>
      </c>
      <c r="O1514" s="5" t="b">
        <f t="shared" ca="1" si="0"/>
        <v>1</v>
      </c>
      <c r="P1514" s="5" t="b">
        <f ca="1">IFERROR(__xludf.DUMMYFUNCTION("REGEXMATCH(L1514,""(?i)Java"")"),TRUE)</f>
        <v>1</v>
      </c>
      <c r="Q1514" s="5"/>
      <c r="R1514" s="5"/>
      <c r="S1514" s="5"/>
      <c r="T1514" s="5"/>
      <c r="U1514" s="5"/>
      <c r="V1514" s="5"/>
      <c r="W1514" s="5"/>
      <c r="X1514" s="5"/>
      <c r="Y1514" s="5"/>
      <c r="Z1514" s="5"/>
      <c r="AA1514" s="5"/>
      <c r="AB1514" s="5"/>
      <c r="AC1514" s="5"/>
      <c r="AD1514" s="5"/>
      <c r="AE1514" s="5"/>
    </row>
    <row r="1515" spans="1:31" ht="21" customHeight="1">
      <c r="A1515" s="5" t="s">
        <v>17231</v>
      </c>
      <c r="B1515" s="5" t="s">
        <v>2037</v>
      </c>
      <c r="C1515" s="5" t="s">
        <v>170</v>
      </c>
      <c r="D1515" s="5" t="s">
        <v>390</v>
      </c>
      <c r="E1515" s="5" t="s">
        <v>45</v>
      </c>
      <c r="F1515" s="7">
        <v>16</v>
      </c>
      <c r="G1515" s="7">
        <v>28</v>
      </c>
      <c r="H1515" s="5" t="s">
        <v>9471</v>
      </c>
      <c r="I1515" s="5" t="s">
        <v>66</v>
      </c>
      <c r="J1515" s="5" t="s">
        <v>110</v>
      </c>
      <c r="K1515" s="5" t="s">
        <v>17232</v>
      </c>
      <c r="L1515" s="5" t="s">
        <v>17233</v>
      </c>
      <c r="M1515" s="5" t="s">
        <v>37</v>
      </c>
      <c r="N1515" s="5" t="s">
        <v>55</v>
      </c>
      <c r="O1515" s="5" t="b">
        <f t="shared" ca="1" si="0"/>
        <v>1</v>
      </c>
      <c r="P1515" s="5"/>
      <c r="Q1515" s="5"/>
      <c r="R1515" s="5"/>
      <c r="S1515" s="5"/>
      <c r="T1515" s="5"/>
      <c r="U1515" s="5"/>
      <c r="V1515" s="5"/>
      <c r="W1515" s="5"/>
      <c r="X1515" s="5"/>
      <c r="Y1515" s="5"/>
      <c r="Z1515" s="5"/>
      <c r="AA1515" s="5"/>
      <c r="AB1515" s="5"/>
      <c r="AC1515" s="5"/>
      <c r="AD1515" s="5"/>
      <c r="AE1515" s="5"/>
    </row>
    <row r="1516" spans="1:31" ht="21" customHeight="1">
      <c r="A1516" s="5" t="s">
        <v>17234</v>
      </c>
      <c r="B1516" s="5" t="s">
        <v>8332</v>
      </c>
      <c r="C1516" s="5" t="s">
        <v>170</v>
      </c>
      <c r="D1516" s="5" t="s">
        <v>390</v>
      </c>
      <c r="E1516" s="5" t="s">
        <v>45</v>
      </c>
      <c r="F1516" s="7">
        <v>16</v>
      </c>
      <c r="G1516" s="7">
        <v>22</v>
      </c>
      <c r="H1516" s="5" t="s">
        <v>4259</v>
      </c>
      <c r="I1516" s="5" t="s">
        <v>66</v>
      </c>
      <c r="J1516" s="5" t="s">
        <v>48</v>
      </c>
      <c r="K1516" s="5" t="s">
        <v>17235</v>
      </c>
      <c r="L1516" s="5" t="s">
        <v>17236</v>
      </c>
      <c r="M1516" s="5" t="s">
        <v>53</v>
      </c>
      <c r="N1516" s="5" t="s">
        <v>55</v>
      </c>
      <c r="O1516" s="5" t="b">
        <f t="shared" ca="1" si="0"/>
        <v>1</v>
      </c>
      <c r="P1516" s="5"/>
      <c r="Q1516" s="5"/>
      <c r="R1516" s="5"/>
      <c r="S1516" s="5"/>
      <c r="T1516" s="5"/>
      <c r="U1516" s="5"/>
      <c r="V1516" s="5"/>
      <c r="W1516" s="5"/>
      <c r="X1516" s="5"/>
      <c r="Y1516" s="5"/>
      <c r="Z1516" s="5"/>
      <c r="AA1516" s="5"/>
      <c r="AB1516" s="5"/>
      <c r="AC1516" s="5"/>
      <c r="AD1516" s="5"/>
      <c r="AE1516" s="5"/>
    </row>
    <row r="1517" spans="1:31" ht="21" customHeight="1">
      <c r="A1517" s="5" t="s">
        <v>16425</v>
      </c>
      <c r="B1517" s="5" t="s">
        <v>15634</v>
      </c>
      <c r="C1517" s="5" t="s">
        <v>27</v>
      </c>
      <c r="D1517" s="5" t="s">
        <v>85</v>
      </c>
      <c r="E1517" s="5" t="s">
        <v>45</v>
      </c>
      <c r="F1517" s="7">
        <v>17</v>
      </c>
      <c r="G1517" s="7">
        <v>25</v>
      </c>
      <c r="H1517" s="5" t="s">
        <v>16428</v>
      </c>
      <c r="I1517" s="5" t="s">
        <v>1690</v>
      </c>
      <c r="J1517" s="5" t="s">
        <v>57</v>
      </c>
      <c r="K1517" s="5" t="s">
        <v>16430</v>
      </c>
      <c r="L1517" s="5" t="s">
        <v>16432</v>
      </c>
      <c r="M1517" s="5" t="s">
        <v>53</v>
      </c>
      <c r="N1517" s="5" t="s">
        <v>55</v>
      </c>
      <c r="O1517" s="5" t="b">
        <f t="shared" ca="1" si="0"/>
        <v>1</v>
      </c>
      <c r="P1517" s="5" t="b">
        <f ca="1">IFERROR(__xludf.DUMMYFUNCTION("REGEXMATCH(L1517,""(?i)Java"")"),TRUE)</f>
        <v>1</v>
      </c>
      <c r="Q1517" s="5"/>
      <c r="R1517" s="5"/>
      <c r="S1517" s="5"/>
      <c r="T1517" s="5"/>
      <c r="U1517" s="5"/>
      <c r="V1517" s="5"/>
      <c r="W1517" s="5"/>
      <c r="X1517" s="5"/>
      <c r="Y1517" s="5"/>
      <c r="Z1517" s="5"/>
      <c r="AA1517" s="5"/>
      <c r="AB1517" s="5"/>
      <c r="AC1517" s="5"/>
      <c r="AD1517" s="5"/>
      <c r="AE1517" s="5"/>
    </row>
    <row r="1518" spans="1:31" ht="21" customHeight="1">
      <c r="A1518" s="5" t="s">
        <v>17249</v>
      </c>
      <c r="B1518" s="5" t="s">
        <v>17250</v>
      </c>
      <c r="C1518" s="5" t="s">
        <v>27</v>
      </c>
      <c r="D1518" s="12" t="s">
        <v>47</v>
      </c>
      <c r="E1518" s="5" t="s">
        <v>29</v>
      </c>
      <c r="F1518" s="7">
        <v>17</v>
      </c>
      <c r="G1518" s="7">
        <v>25</v>
      </c>
      <c r="H1518" s="5" t="s">
        <v>16428</v>
      </c>
      <c r="I1518" s="5" t="s">
        <v>108</v>
      </c>
      <c r="J1518" s="5" t="s">
        <v>706</v>
      </c>
      <c r="K1518" s="5" t="s">
        <v>17251</v>
      </c>
      <c r="L1518" s="5" t="s">
        <v>17252</v>
      </c>
      <c r="M1518" s="5" t="s">
        <v>37</v>
      </c>
      <c r="N1518" s="5" t="s">
        <v>55</v>
      </c>
      <c r="O1518" s="5" t="b">
        <f t="shared" ca="1" si="0"/>
        <v>1</v>
      </c>
      <c r="P1518" s="5"/>
      <c r="Q1518" s="5"/>
      <c r="R1518" s="5"/>
      <c r="S1518" s="5"/>
      <c r="T1518" s="5"/>
      <c r="U1518" s="5"/>
      <c r="V1518" s="5"/>
      <c r="W1518" s="5"/>
      <c r="X1518" s="5"/>
      <c r="Y1518" s="5"/>
      <c r="Z1518" s="5"/>
      <c r="AA1518" s="5"/>
      <c r="AB1518" s="5"/>
      <c r="AC1518" s="5"/>
      <c r="AD1518" s="5"/>
      <c r="AE1518" s="5"/>
    </row>
    <row r="1519" spans="1:31" ht="21" customHeight="1">
      <c r="A1519" s="5" t="s">
        <v>7050</v>
      </c>
      <c r="B1519" s="5" t="s">
        <v>3793</v>
      </c>
      <c r="C1519" s="5" t="s">
        <v>27</v>
      </c>
      <c r="D1519" s="5" t="s">
        <v>75</v>
      </c>
      <c r="E1519" s="5" t="s">
        <v>45</v>
      </c>
      <c r="F1519" s="11">
        <v>17</v>
      </c>
      <c r="G1519" s="11">
        <v>25</v>
      </c>
      <c r="H1519" s="13" t="s">
        <v>1186</v>
      </c>
      <c r="I1519" s="5" t="s">
        <v>66</v>
      </c>
      <c r="J1519" s="5" t="s">
        <v>48</v>
      </c>
      <c r="K1519" s="5" t="s">
        <v>17254</v>
      </c>
      <c r="L1519" s="5" t="s">
        <v>17255</v>
      </c>
      <c r="M1519" s="5" t="s">
        <v>37</v>
      </c>
      <c r="N1519" s="5" t="s">
        <v>38</v>
      </c>
      <c r="O1519" s="5" t="b">
        <f t="shared" ca="1" si="0"/>
        <v>1</v>
      </c>
      <c r="P1519" s="5"/>
      <c r="Q1519" s="5"/>
      <c r="R1519" s="5"/>
      <c r="S1519" s="5"/>
      <c r="T1519" s="5"/>
      <c r="U1519" s="5"/>
      <c r="V1519" s="5"/>
      <c r="W1519" s="5"/>
      <c r="X1519" s="5"/>
      <c r="Y1519" s="5"/>
      <c r="Z1519" s="5"/>
      <c r="AA1519" s="5"/>
      <c r="AB1519" s="5"/>
      <c r="AC1519" s="5"/>
      <c r="AD1519" s="5"/>
      <c r="AE1519" s="5"/>
    </row>
    <row r="1520" spans="1:31" ht="21" customHeight="1">
      <c r="A1520" s="5" t="s">
        <v>16418</v>
      </c>
      <c r="B1520" s="5" t="s">
        <v>325</v>
      </c>
      <c r="C1520" s="5" t="s">
        <v>27</v>
      </c>
      <c r="D1520" s="5" t="s">
        <v>85</v>
      </c>
      <c r="E1520" s="5" t="s">
        <v>45</v>
      </c>
      <c r="F1520" s="11">
        <v>17</v>
      </c>
      <c r="G1520" s="11">
        <v>25</v>
      </c>
      <c r="H1520" s="13" t="s">
        <v>1186</v>
      </c>
      <c r="I1520" s="5" t="s">
        <v>108</v>
      </c>
      <c r="J1520" s="5" t="s">
        <v>48</v>
      </c>
      <c r="K1520" s="5" t="s">
        <v>16421</v>
      </c>
      <c r="L1520" s="5" t="s">
        <v>16422</v>
      </c>
      <c r="M1520" s="5" t="s">
        <v>53</v>
      </c>
      <c r="N1520" s="5" t="s">
        <v>55</v>
      </c>
      <c r="O1520" s="5" t="b">
        <f t="shared" ca="1" si="0"/>
        <v>1</v>
      </c>
      <c r="P1520" s="5" t="b">
        <f ca="1">IFERROR(__xludf.DUMMYFUNCTION("REGEXMATCH(L1520,""(?i)Java"")"),TRUE)</f>
        <v>1</v>
      </c>
      <c r="Q1520" s="5"/>
      <c r="R1520" s="5"/>
      <c r="S1520" s="5"/>
      <c r="T1520" s="5"/>
      <c r="U1520" s="5"/>
      <c r="V1520" s="5"/>
      <c r="W1520" s="5"/>
      <c r="X1520" s="5"/>
      <c r="Y1520" s="5"/>
      <c r="Z1520" s="5"/>
      <c r="AA1520" s="5"/>
      <c r="AB1520" s="5"/>
      <c r="AC1520" s="5"/>
      <c r="AD1520" s="5"/>
      <c r="AE1520" s="5"/>
    </row>
    <row r="1521" spans="1:31" ht="21" customHeight="1">
      <c r="A1521" s="5" t="s">
        <v>12917</v>
      </c>
      <c r="B1521" s="5" t="s">
        <v>17264</v>
      </c>
      <c r="C1521" s="5" t="s">
        <v>27</v>
      </c>
      <c r="D1521" s="5" t="s">
        <v>80</v>
      </c>
      <c r="E1521" s="5" t="s">
        <v>45</v>
      </c>
      <c r="F1521" s="11">
        <v>17</v>
      </c>
      <c r="G1521" s="11">
        <v>21</v>
      </c>
      <c r="H1521" s="13" t="s">
        <v>16415</v>
      </c>
      <c r="I1521" s="5" t="s">
        <v>108</v>
      </c>
      <c r="J1521" s="5" t="s">
        <v>663</v>
      </c>
      <c r="K1521" s="5" t="s">
        <v>17265</v>
      </c>
      <c r="L1521" s="5" t="s">
        <v>17266</v>
      </c>
      <c r="M1521" s="5" t="s">
        <v>167</v>
      </c>
      <c r="N1521" s="5" t="s">
        <v>55</v>
      </c>
      <c r="O1521" s="5" t="b">
        <f t="shared" ca="1" si="0"/>
        <v>1</v>
      </c>
      <c r="P1521" s="5"/>
      <c r="Q1521" s="5"/>
      <c r="R1521" s="5"/>
      <c r="S1521" s="5"/>
      <c r="T1521" s="5"/>
      <c r="U1521" s="5"/>
      <c r="V1521" s="5"/>
      <c r="W1521" s="5"/>
      <c r="X1521" s="5"/>
      <c r="Y1521" s="5"/>
      <c r="Z1521" s="5"/>
      <c r="AA1521" s="5"/>
      <c r="AB1521" s="5"/>
      <c r="AC1521" s="5"/>
      <c r="AD1521" s="5"/>
      <c r="AE1521" s="5"/>
    </row>
    <row r="1522" spans="1:31" ht="21" customHeight="1">
      <c r="A1522" s="5" t="s">
        <v>4022</v>
      </c>
      <c r="B1522" s="5" t="s">
        <v>16414</v>
      </c>
      <c r="C1522" s="5" t="s">
        <v>27</v>
      </c>
      <c r="D1522" s="12" t="s">
        <v>47</v>
      </c>
      <c r="E1522" s="5" t="s">
        <v>45</v>
      </c>
      <c r="F1522" s="11">
        <v>17</v>
      </c>
      <c r="G1522" s="11">
        <v>21</v>
      </c>
      <c r="H1522" s="13" t="s">
        <v>16415</v>
      </c>
      <c r="I1522" s="5" t="s">
        <v>66</v>
      </c>
      <c r="J1522" s="5" t="s">
        <v>48</v>
      </c>
      <c r="K1522" s="5" t="s">
        <v>834</v>
      </c>
      <c r="L1522" s="5" t="s">
        <v>16416</v>
      </c>
      <c r="M1522" s="5" t="s">
        <v>37</v>
      </c>
      <c r="N1522" s="5" t="s">
        <v>55</v>
      </c>
      <c r="O1522" s="5" t="b">
        <f t="shared" ca="1" si="0"/>
        <v>1</v>
      </c>
      <c r="P1522" s="5"/>
      <c r="Q1522" s="5"/>
      <c r="R1522" s="5"/>
      <c r="S1522" s="5"/>
      <c r="T1522" s="5"/>
      <c r="U1522" s="5"/>
      <c r="V1522" s="5"/>
      <c r="W1522" s="5"/>
      <c r="X1522" s="5"/>
      <c r="Y1522" s="5"/>
      <c r="Z1522" s="5"/>
      <c r="AA1522" s="5"/>
      <c r="AB1522" s="5"/>
      <c r="AC1522" s="5"/>
      <c r="AD1522" s="5"/>
      <c r="AE1522" s="5"/>
    </row>
    <row r="1523" spans="1:31" ht="21" customHeight="1">
      <c r="A1523" s="5" t="s">
        <v>12667</v>
      </c>
      <c r="B1523" s="5" t="s">
        <v>13292</v>
      </c>
      <c r="C1523" s="5" t="s">
        <v>27</v>
      </c>
      <c r="D1523" s="12" t="s">
        <v>47</v>
      </c>
      <c r="E1523" s="5" t="s">
        <v>45</v>
      </c>
      <c r="F1523" s="11">
        <v>17</v>
      </c>
      <c r="G1523" s="11">
        <v>25</v>
      </c>
      <c r="H1523" s="13" t="s">
        <v>1186</v>
      </c>
      <c r="I1523" s="5" t="s">
        <v>1690</v>
      </c>
      <c r="J1523" s="5" t="s">
        <v>117</v>
      </c>
      <c r="K1523" s="9" t="s">
        <v>47</v>
      </c>
      <c r="L1523" s="5" t="s">
        <v>16438</v>
      </c>
      <c r="M1523" s="5" t="s">
        <v>53</v>
      </c>
      <c r="N1523" s="5" t="s">
        <v>89</v>
      </c>
      <c r="O1523" s="5" t="b">
        <f t="shared" ca="1" si="0"/>
        <v>1</v>
      </c>
      <c r="P1523" s="5" t="b">
        <f ca="1">IFERROR(__xludf.DUMMYFUNCTION("REGEXMATCH(L1523,""(?i)Java"")"),TRUE)</f>
        <v>1</v>
      </c>
      <c r="Q1523" s="5"/>
      <c r="R1523" s="5"/>
      <c r="S1523" s="5"/>
      <c r="T1523" s="5"/>
      <c r="U1523" s="5"/>
      <c r="V1523" s="5"/>
      <c r="W1523" s="5"/>
      <c r="X1523" s="5"/>
      <c r="Y1523" s="5"/>
      <c r="Z1523" s="5"/>
      <c r="AA1523" s="5"/>
      <c r="AB1523" s="5"/>
      <c r="AC1523" s="5"/>
      <c r="AD1523" s="5"/>
      <c r="AE1523" s="5"/>
    </row>
    <row r="1524" spans="1:31" ht="21" customHeight="1">
      <c r="A1524" s="5" t="s">
        <v>4022</v>
      </c>
      <c r="B1524" s="5" t="s">
        <v>17281</v>
      </c>
      <c r="C1524" s="5" t="s">
        <v>41</v>
      </c>
      <c r="D1524" s="5" t="s">
        <v>43</v>
      </c>
      <c r="E1524" s="5" t="s">
        <v>29</v>
      </c>
      <c r="F1524" s="11">
        <v>17</v>
      </c>
      <c r="G1524" s="11">
        <v>25</v>
      </c>
      <c r="H1524" s="13" t="s">
        <v>1186</v>
      </c>
      <c r="I1524" s="5" t="s">
        <v>66</v>
      </c>
      <c r="J1524" s="5" t="s">
        <v>48</v>
      </c>
      <c r="K1524" s="5" t="s">
        <v>17282</v>
      </c>
      <c r="L1524" s="5" t="s">
        <v>17283</v>
      </c>
      <c r="M1524" s="5" t="s">
        <v>100</v>
      </c>
      <c r="N1524" s="5" t="s">
        <v>55</v>
      </c>
      <c r="O1524" s="5" t="b">
        <f t="shared" ca="1" si="0"/>
        <v>1</v>
      </c>
      <c r="P1524" s="5"/>
      <c r="Q1524" s="5"/>
      <c r="R1524" s="5"/>
      <c r="S1524" s="5"/>
      <c r="T1524" s="5"/>
      <c r="U1524" s="5"/>
      <c r="V1524" s="5"/>
      <c r="W1524" s="5"/>
      <c r="X1524" s="5"/>
      <c r="Y1524" s="5"/>
      <c r="Z1524" s="5"/>
      <c r="AA1524" s="5"/>
      <c r="AB1524" s="5"/>
      <c r="AC1524" s="5"/>
      <c r="AD1524" s="5"/>
      <c r="AE1524" s="5"/>
    </row>
    <row r="1525" spans="1:31" ht="21" customHeight="1">
      <c r="A1525" s="5" t="s">
        <v>16445</v>
      </c>
      <c r="B1525" s="5" t="s">
        <v>16446</v>
      </c>
      <c r="C1525" s="5" t="s">
        <v>170</v>
      </c>
      <c r="D1525" s="5" t="s">
        <v>378</v>
      </c>
      <c r="E1525" s="5" t="s">
        <v>45</v>
      </c>
      <c r="F1525" s="11">
        <v>17</v>
      </c>
      <c r="G1525" s="11">
        <v>25</v>
      </c>
      <c r="H1525" s="13" t="s">
        <v>1186</v>
      </c>
      <c r="I1525" s="5" t="s">
        <v>108</v>
      </c>
      <c r="J1525" s="5" t="s">
        <v>14717</v>
      </c>
      <c r="K1525" s="5" t="s">
        <v>16447</v>
      </c>
      <c r="L1525" s="5" t="s">
        <v>16448</v>
      </c>
      <c r="M1525" s="5" t="s">
        <v>37</v>
      </c>
      <c r="N1525" s="5" t="s">
        <v>89</v>
      </c>
      <c r="O1525" s="5" t="b">
        <f t="shared" ca="1" si="0"/>
        <v>1</v>
      </c>
      <c r="P1525" s="5"/>
      <c r="Q1525" s="5"/>
      <c r="R1525" s="5"/>
      <c r="S1525" s="5"/>
      <c r="T1525" s="5"/>
      <c r="U1525" s="5"/>
      <c r="V1525" s="5"/>
      <c r="W1525" s="5"/>
      <c r="X1525" s="5"/>
      <c r="Y1525" s="5"/>
      <c r="Z1525" s="5"/>
      <c r="AA1525" s="5"/>
      <c r="AB1525" s="5"/>
      <c r="AC1525" s="5"/>
      <c r="AD1525" s="5"/>
      <c r="AE1525" s="5"/>
    </row>
    <row r="1526" spans="1:31" ht="21" customHeight="1">
      <c r="A1526" s="5" t="s">
        <v>17296</v>
      </c>
      <c r="B1526" s="5" t="s">
        <v>9072</v>
      </c>
      <c r="C1526" s="5" t="s">
        <v>170</v>
      </c>
      <c r="D1526" s="12" t="s">
        <v>47</v>
      </c>
      <c r="E1526" s="5" t="s">
        <v>45</v>
      </c>
      <c r="F1526" s="11">
        <v>17</v>
      </c>
      <c r="G1526" s="11">
        <v>25</v>
      </c>
      <c r="H1526" s="13" t="s">
        <v>1186</v>
      </c>
      <c r="I1526" s="5" t="s">
        <v>108</v>
      </c>
      <c r="J1526" s="5" t="s">
        <v>48</v>
      </c>
      <c r="K1526" s="5" t="s">
        <v>17297</v>
      </c>
      <c r="L1526" s="5" t="s">
        <v>17298</v>
      </c>
      <c r="M1526" s="5" t="s">
        <v>167</v>
      </c>
      <c r="N1526" s="5" t="s">
        <v>55</v>
      </c>
      <c r="O1526" s="5" t="b">
        <f t="shared" ca="1" si="0"/>
        <v>1</v>
      </c>
      <c r="P1526" s="5" t="b">
        <f ca="1">IFERROR(__xludf.DUMMYFUNCTION("REGEXMATCH(L1526,""(?i)Java"")"),TRUE)</f>
        <v>1</v>
      </c>
      <c r="Q1526" s="5"/>
      <c r="R1526" s="5"/>
      <c r="S1526" s="5"/>
      <c r="T1526" s="5"/>
      <c r="U1526" s="5"/>
      <c r="V1526" s="5"/>
      <c r="W1526" s="5"/>
      <c r="X1526" s="5"/>
      <c r="Y1526" s="5"/>
      <c r="Z1526" s="5"/>
      <c r="AA1526" s="5"/>
      <c r="AB1526" s="5"/>
      <c r="AC1526" s="5"/>
      <c r="AD1526" s="5"/>
      <c r="AE1526" s="5"/>
    </row>
    <row r="1527" spans="1:31" ht="21" customHeight="1">
      <c r="A1527" s="5" t="s">
        <v>17302</v>
      </c>
      <c r="B1527" s="5" t="s">
        <v>9729</v>
      </c>
      <c r="C1527" s="5" t="s">
        <v>170</v>
      </c>
      <c r="D1527" s="5" t="s">
        <v>342</v>
      </c>
      <c r="E1527" s="5" t="s">
        <v>45</v>
      </c>
      <c r="F1527" s="7">
        <v>17</v>
      </c>
      <c r="G1527" s="7">
        <v>20</v>
      </c>
      <c r="H1527" s="5" t="s">
        <v>17303</v>
      </c>
      <c r="I1527" s="9" t="s">
        <v>24</v>
      </c>
      <c r="J1527" s="5" t="s">
        <v>110</v>
      </c>
      <c r="K1527" s="9" t="s">
        <v>47</v>
      </c>
      <c r="L1527" s="5" t="s">
        <v>17304</v>
      </c>
      <c r="M1527" s="5" t="s">
        <v>53</v>
      </c>
      <c r="N1527" s="5" t="s">
        <v>55</v>
      </c>
      <c r="O1527" s="5" t="b">
        <f t="shared" ca="1" si="0"/>
        <v>1</v>
      </c>
      <c r="P1527" s="5"/>
      <c r="Q1527" s="5"/>
      <c r="R1527" s="5"/>
      <c r="S1527" s="5"/>
      <c r="T1527" s="5"/>
      <c r="U1527" s="5"/>
      <c r="V1527" s="5"/>
      <c r="W1527" s="5"/>
      <c r="X1527" s="5"/>
      <c r="Y1527" s="5"/>
      <c r="Z1527" s="5"/>
      <c r="AA1527" s="5"/>
      <c r="AB1527" s="5"/>
      <c r="AC1527" s="5"/>
      <c r="AD1527" s="5"/>
      <c r="AE1527" s="5"/>
    </row>
    <row r="1528" spans="1:31" ht="21" customHeight="1">
      <c r="A1528" s="5" t="s">
        <v>16519</v>
      </c>
      <c r="B1528" s="5" t="s">
        <v>16520</v>
      </c>
      <c r="C1528" s="5" t="s">
        <v>27</v>
      </c>
      <c r="D1528" s="5" t="s">
        <v>54</v>
      </c>
      <c r="E1528" s="5" t="s">
        <v>45</v>
      </c>
      <c r="F1528" s="7">
        <v>18</v>
      </c>
      <c r="G1528" s="7">
        <v>25</v>
      </c>
      <c r="H1528" s="5" t="s">
        <v>2614</v>
      </c>
      <c r="I1528" s="5" t="s">
        <v>66</v>
      </c>
      <c r="J1528" s="5" t="s">
        <v>16521</v>
      </c>
      <c r="K1528" s="5" t="s">
        <v>16522</v>
      </c>
      <c r="L1528" s="5" t="s">
        <v>16523</v>
      </c>
      <c r="M1528" s="5" t="s">
        <v>37</v>
      </c>
      <c r="N1528" s="5" t="s">
        <v>55</v>
      </c>
      <c r="O1528" s="5" t="b">
        <f t="shared" ca="1" si="0"/>
        <v>1</v>
      </c>
      <c r="P1528" s="5"/>
      <c r="Q1528" s="5"/>
      <c r="R1528" s="5"/>
      <c r="S1528" s="5"/>
      <c r="T1528" s="5"/>
      <c r="U1528" s="5"/>
      <c r="V1528" s="5"/>
      <c r="W1528" s="5"/>
      <c r="X1528" s="5"/>
      <c r="Y1528" s="5"/>
      <c r="Z1528" s="5"/>
      <c r="AA1528" s="5"/>
      <c r="AB1528" s="5"/>
      <c r="AC1528" s="5"/>
      <c r="AD1528" s="5"/>
      <c r="AE1528" s="5"/>
    </row>
    <row r="1529" spans="1:31" ht="21" customHeight="1">
      <c r="A1529" s="5" t="s">
        <v>16490</v>
      </c>
      <c r="B1529" s="5" t="s">
        <v>16491</v>
      </c>
      <c r="C1529" s="5" t="s">
        <v>27</v>
      </c>
      <c r="D1529" s="5" t="s">
        <v>212</v>
      </c>
      <c r="E1529" s="5" t="s">
        <v>29</v>
      </c>
      <c r="F1529" s="7">
        <v>18</v>
      </c>
      <c r="G1529" s="7">
        <v>25</v>
      </c>
      <c r="H1529" s="5" t="s">
        <v>2614</v>
      </c>
      <c r="I1529" s="9" t="s">
        <v>24</v>
      </c>
      <c r="J1529" s="5" t="s">
        <v>252</v>
      </c>
      <c r="K1529" s="5" t="s">
        <v>16492</v>
      </c>
      <c r="L1529" s="5" t="s">
        <v>16494</v>
      </c>
      <c r="M1529" s="5" t="s">
        <v>37</v>
      </c>
      <c r="N1529" s="5" t="s">
        <v>55</v>
      </c>
      <c r="O1529" s="5" t="b">
        <f t="shared" ca="1" si="0"/>
        <v>1</v>
      </c>
      <c r="P1529" s="5" t="b">
        <f t="shared" ref="P1529:P1531" ca="1" si="144">IFERROR(__xludf.DUMMYFUNCTION("REGEXMATCH(L1529,""(?i)Java"")"),TRUE)</f>
        <v>1</v>
      </c>
      <c r="Q1529" s="5"/>
      <c r="R1529" s="5"/>
      <c r="S1529" s="5"/>
      <c r="T1529" s="5"/>
      <c r="U1529" s="5"/>
      <c r="V1529" s="5"/>
      <c r="W1529" s="5"/>
      <c r="X1529" s="5"/>
      <c r="Y1529" s="5"/>
      <c r="Z1529" s="5"/>
      <c r="AA1529" s="5"/>
      <c r="AB1529" s="5"/>
      <c r="AC1529" s="5"/>
      <c r="AD1529" s="5"/>
      <c r="AE1529" s="5"/>
    </row>
    <row r="1530" spans="1:31" ht="21" customHeight="1">
      <c r="A1530" s="5" t="s">
        <v>1457</v>
      </c>
      <c r="B1530" s="5" t="s">
        <v>16503</v>
      </c>
      <c r="C1530" s="5" t="s">
        <v>27</v>
      </c>
      <c r="D1530" s="5" t="s">
        <v>212</v>
      </c>
      <c r="E1530" s="5" t="s">
        <v>45</v>
      </c>
      <c r="F1530" s="7">
        <v>18</v>
      </c>
      <c r="G1530" s="7">
        <v>25</v>
      </c>
      <c r="H1530" s="5" t="s">
        <v>2614</v>
      </c>
      <c r="I1530" s="5" t="s">
        <v>66</v>
      </c>
      <c r="J1530" s="5" t="s">
        <v>516</v>
      </c>
      <c r="K1530" s="5" t="s">
        <v>16504</v>
      </c>
      <c r="L1530" s="5" t="s">
        <v>16505</v>
      </c>
      <c r="M1530" s="5" t="s">
        <v>37</v>
      </c>
      <c r="N1530" s="5" t="s">
        <v>405</v>
      </c>
      <c r="O1530" s="5" t="b">
        <f t="shared" ca="1" si="0"/>
        <v>1</v>
      </c>
      <c r="P1530" s="5" t="b">
        <f t="shared" ca="1" si="144"/>
        <v>1</v>
      </c>
      <c r="Q1530" s="5"/>
      <c r="R1530" s="5"/>
      <c r="S1530" s="5"/>
      <c r="T1530" s="5"/>
      <c r="U1530" s="5"/>
      <c r="V1530" s="5"/>
      <c r="W1530" s="5"/>
      <c r="X1530" s="5"/>
      <c r="Y1530" s="5"/>
      <c r="Z1530" s="5"/>
      <c r="AA1530" s="5"/>
      <c r="AB1530" s="5"/>
      <c r="AC1530" s="5"/>
      <c r="AD1530" s="5"/>
      <c r="AE1530" s="5"/>
    </row>
    <row r="1531" spans="1:31" ht="21" customHeight="1">
      <c r="A1531" s="5" t="s">
        <v>15291</v>
      </c>
      <c r="B1531" s="5" t="s">
        <v>16496</v>
      </c>
      <c r="C1531" s="5" t="s">
        <v>27</v>
      </c>
      <c r="D1531" s="5" t="s">
        <v>850</v>
      </c>
      <c r="E1531" s="5" t="s">
        <v>29</v>
      </c>
      <c r="F1531" s="7">
        <v>18</v>
      </c>
      <c r="G1531" s="7">
        <v>23</v>
      </c>
      <c r="H1531" s="5" t="s">
        <v>2349</v>
      </c>
      <c r="I1531" s="5" t="s">
        <v>66</v>
      </c>
      <c r="J1531" s="5" t="s">
        <v>117</v>
      </c>
      <c r="K1531" s="5" t="s">
        <v>16498</v>
      </c>
      <c r="L1531" s="5" t="s">
        <v>16500</v>
      </c>
      <c r="M1531" s="5" t="s">
        <v>42</v>
      </c>
      <c r="N1531" s="5" t="s">
        <v>55</v>
      </c>
      <c r="O1531" s="5" t="b">
        <f t="shared" ca="1" si="0"/>
        <v>1</v>
      </c>
      <c r="P1531" s="5" t="b">
        <f t="shared" ca="1" si="144"/>
        <v>1</v>
      </c>
      <c r="Q1531" s="5"/>
      <c r="R1531" s="5"/>
      <c r="S1531" s="5"/>
      <c r="T1531" s="5"/>
      <c r="U1531" s="5"/>
      <c r="V1531" s="5"/>
      <c r="W1531" s="5"/>
      <c r="X1531" s="5"/>
      <c r="Y1531" s="5"/>
      <c r="Z1531" s="5"/>
      <c r="AA1531" s="5"/>
      <c r="AB1531" s="5"/>
      <c r="AC1531" s="5"/>
      <c r="AD1531" s="5"/>
      <c r="AE1531" s="5"/>
    </row>
    <row r="1532" spans="1:31" ht="21" customHeight="1">
      <c r="A1532" s="5" t="s">
        <v>7050</v>
      </c>
      <c r="B1532" s="5" t="s">
        <v>4311</v>
      </c>
      <c r="C1532" s="5" t="s">
        <v>27</v>
      </c>
      <c r="D1532" s="5" t="s">
        <v>85</v>
      </c>
      <c r="E1532" s="5" t="s">
        <v>29</v>
      </c>
      <c r="F1532" s="7">
        <v>18</v>
      </c>
      <c r="G1532" s="7">
        <v>25</v>
      </c>
      <c r="H1532" s="5" t="s">
        <v>2614</v>
      </c>
      <c r="I1532" s="5" t="s">
        <v>66</v>
      </c>
      <c r="J1532" s="5" t="s">
        <v>117</v>
      </c>
      <c r="K1532" s="5" t="s">
        <v>17323</v>
      </c>
      <c r="L1532" s="5" t="s">
        <v>17324</v>
      </c>
      <c r="M1532" s="5" t="s">
        <v>37</v>
      </c>
      <c r="N1532" s="5" t="s">
        <v>55</v>
      </c>
      <c r="O1532" s="5" t="b">
        <f t="shared" ca="1" si="0"/>
        <v>1</v>
      </c>
      <c r="P1532" s="5"/>
      <c r="Q1532" s="5"/>
      <c r="R1532" s="5"/>
      <c r="S1532" s="5"/>
      <c r="T1532" s="5"/>
      <c r="U1532" s="5"/>
      <c r="V1532" s="5"/>
      <c r="W1532" s="5"/>
      <c r="X1532" s="5"/>
      <c r="Y1532" s="5"/>
      <c r="Z1532" s="5"/>
      <c r="AA1532" s="5"/>
      <c r="AB1532" s="5"/>
      <c r="AC1532" s="5"/>
      <c r="AD1532" s="5"/>
      <c r="AE1532" s="5"/>
    </row>
    <row r="1533" spans="1:31" ht="21" customHeight="1">
      <c r="A1533" s="5" t="s">
        <v>16526</v>
      </c>
      <c r="B1533" s="5" t="s">
        <v>15880</v>
      </c>
      <c r="C1533" s="5" t="s">
        <v>27</v>
      </c>
      <c r="D1533" s="5" t="s">
        <v>85</v>
      </c>
      <c r="E1533" s="5" t="s">
        <v>45</v>
      </c>
      <c r="F1533" s="7">
        <v>18</v>
      </c>
      <c r="G1533" s="7">
        <v>30</v>
      </c>
      <c r="H1533" s="5" t="s">
        <v>251</v>
      </c>
      <c r="I1533" s="5" t="s">
        <v>66</v>
      </c>
      <c r="J1533" s="5" t="s">
        <v>110</v>
      </c>
      <c r="K1533" s="5" t="s">
        <v>15883</v>
      </c>
      <c r="L1533" s="5" t="s">
        <v>16528</v>
      </c>
      <c r="M1533" s="5" t="s">
        <v>167</v>
      </c>
      <c r="N1533" s="5" t="s">
        <v>237</v>
      </c>
      <c r="O1533" s="5" t="b">
        <f t="shared" ca="1" si="0"/>
        <v>1</v>
      </c>
      <c r="P1533" s="5" t="b">
        <f ca="1">IFERROR(__xludf.DUMMYFUNCTION("REGEXMATCH(L1533,""(?i)Java"")"),TRUE)</f>
        <v>1</v>
      </c>
      <c r="Q1533" s="5"/>
      <c r="R1533" s="5"/>
      <c r="S1533" s="5"/>
      <c r="T1533" s="5"/>
      <c r="U1533" s="5"/>
      <c r="V1533" s="5"/>
      <c r="W1533" s="5"/>
      <c r="X1533" s="5"/>
      <c r="Y1533" s="5"/>
      <c r="Z1533" s="5"/>
      <c r="AA1533" s="5"/>
      <c r="AB1533" s="5"/>
      <c r="AC1533" s="5"/>
      <c r="AD1533" s="5"/>
      <c r="AE1533" s="5"/>
    </row>
    <row r="1534" spans="1:31" ht="21" customHeight="1">
      <c r="A1534" s="5" t="s">
        <v>7050</v>
      </c>
      <c r="B1534" s="5" t="s">
        <v>17330</v>
      </c>
      <c r="C1534" s="5" t="s">
        <v>27</v>
      </c>
      <c r="D1534" s="5" t="s">
        <v>575</v>
      </c>
      <c r="E1534" s="5" t="s">
        <v>45</v>
      </c>
      <c r="F1534" s="7">
        <v>18</v>
      </c>
      <c r="G1534" s="7">
        <v>25</v>
      </c>
      <c r="H1534" s="5" t="s">
        <v>2614</v>
      </c>
      <c r="I1534" s="9" t="s">
        <v>24</v>
      </c>
      <c r="J1534" s="5" t="s">
        <v>1098</v>
      </c>
      <c r="K1534" s="5" t="s">
        <v>17334</v>
      </c>
      <c r="L1534" s="5" t="s">
        <v>17335</v>
      </c>
      <c r="M1534" s="5" t="s">
        <v>53</v>
      </c>
      <c r="N1534" s="5" t="s">
        <v>55</v>
      </c>
      <c r="O1534" s="5" t="b">
        <f t="shared" ca="1" si="0"/>
        <v>1</v>
      </c>
      <c r="P1534" s="5"/>
      <c r="Q1534" s="5"/>
      <c r="R1534" s="5"/>
      <c r="S1534" s="5"/>
      <c r="T1534" s="5"/>
      <c r="U1534" s="5"/>
      <c r="V1534" s="5"/>
      <c r="W1534" s="5"/>
      <c r="X1534" s="5"/>
      <c r="Y1534" s="5"/>
      <c r="Z1534" s="5"/>
      <c r="AA1534" s="5"/>
      <c r="AB1534" s="5"/>
      <c r="AC1534" s="5"/>
      <c r="AD1534" s="5"/>
      <c r="AE1534" s="5"/>
    </row>
    <row r="1535" spans="1:31" ht="21" customHeight="1">
      <c r="A1535" s="5" t="s">
        <v>17336</v>
      </c>
      <c r="B1535" s="5" t="s">
        <v>15274</v>
      </c>
      <c r="C1535" s="5" t="s">
        <v>27</v>
      </c>
      <c r="D1535" s="5" t="s">
        <v>80</v>
      </c>
      <c r="E1535" s="5" t="s">
        <v>29</v>
      </c>
      <c r="F1535" s="7">
        <v>18</v>
      </c>
      <c r="G1535" s="7">
        <v>25</v>
      </c>
      <c r="H1535" s="5" t="s">
        <v>2614</v>
      </c>
      <c r="I1535" s="5" t="s">
        <v>66</v>
      </c>
      <c r="J1535" s="5" t="s">
        <v>76</v>
      </c>
      <c r="K1535" s="5" t="s">
        <v>15933</v>
      </c>
      <c r="L1535" s="5" t="s">
        <v>17339</v>
      </c>
      <c r="M1535" s="5" t="s">
        <v>37</v>
      </c>
      <c r="N1535" s="5" t="s">
        <v>55</v>
      </c>
      <c r="O1535" s="5" t="b">
        <f t="shared" ca="1" si="0"/>
        <v>1</v>
      </c>
      <c r="P1535" s="5"/>
      <c r="Q1535" s="5"/>
      <c r="R1535" s="5"/>
      <c r="S1535" s="5"/>
      <c r="T1535" s="5"/>
      <c r="U1535" s="5"/>
      <c r="V1535" s="5"/>
      <c r="W1535" s="5"/>
      <c r="X1535" s="5"/>
      <c r="Y1535" s="5"/>
      <c r="Z1535" s="5"/>
      <c r="AA1535" s="5"/>
      <c r="AB1535" s="5"/>
      <c r="AC1535" s="5"/>
      <c r="AD1535" s="5"/>
      <c r="AE1535" s="5"/>
    </row>
    <row r="1536" spans="1:31" ht="21" customHeight="1">
      <c r="A1536" s="5" t="s">
        <v>7050</v>
      </c>
      <c r="B1536" s="5" t="s">
        <v>17342</v>
      </c>
      <c r="C1536" s="5" t="s">
        <v>27</v>
      </c>
      <c r="D1536" s="5" t="s">
        <v>119</v>
      </c>
      <c r="E1536" s="5" t="s">
        <v>45</v>
      </c>
      <c r="F1536" s="7">
        <v>18</v>
      </c>
      <c r="G1536" s="7">
        <v>20</v>
      </c>
      <c r="H1536" s="5" t="s">
        <v>6647</v>
      </c>
      <c r="I1536" s="5" t="s">
        <v>66</v>
      </c>
      <c r="J1536" s="5" t="s">
        <v>576</v>
      </c>
      <c r="K1536" s="5" t="s">
        <v>17343</v>
      </c>
      <c r="L1536" s="5" t="s">
        <v>17344</v>
      </c>
      <c r="M1536" s="5" t="s">
        <v>53</v>
      </c>
      <c r="N1536" s="5" t="s">
        <v>55</v>
      </c>
      <c r="O1536" s="5" t="b">
        <f t="shared" ca="1" si="0"/>
        <v>1</v>
      </c>
      <c r="P1536" s="5"/>
      <c r="Q1536" s="5"/>
      <c r="R1536" s="5"/>
      <c r="S1536" s="5"/>
      <c r="T1536" s="5"/>
      <c r="U1536" s="5"/>
      <c r="V1536" s="5"/>
      <c r="W1536" s="5"/>
      <c r="X1536" s="5"/>
      <c r="Y1536" s="5"/>
      <c r="Z1536" s="5"/>
      <c r="AA1536" s="5"/>
      <c r="AB1536" s="5"/>
      <c r="AC1536" s="5"/>
      <c r="AD1536" s="5"/>
      <c r="AE1536" s="5"/>
    </row>
    <row r="1537" spans="1:31" ht="21" customHeight="1">
      <c r="A1537" s="5" t="s">
        <v>16480</v>
      </c>
      <c r="B1537" s="5" t="s">
        <v>3370</v>
      </c>
      <c r="C1537" s="5" t="s">
        <v>27</v>
      </c>
      <c r="D1537" s="12" t="s">
        <v>47</v>
      </c>
      <c r="E1537" s="5" t="s">
        <v>29</v>
      </c>
      <c r="F1537" s="7">
        <v>18</v>
      </c>
      <c r="G1537" s="7">
        <v>25</v>
      </c>
      <c r="H1537" s="5" t="s">
        <v>2614</v>
      </c>
      <c r="I1537" s="5" t="s">
        <v>66</v>
      </c>
      <c r="J1537" s="5" t="s">
        <v>2303</v>
      </c>
      <c r="K1537" s="5" t="s">
        <v>3374</v>
      </c>
      <c r="L1537" s="5" t="s">
        <v>16485</v>
      </c>
      <c r="M1537" s="5" t="s">
        <v>53</v>
      </c>
      <c r="N1537" s="5" t="s">
        <v>55</v>
      </c>
      <c r="O1537" s="5" t="b">
        <f t="shared" ca="1" si="0"/>
        <v>1</v>
      </c>
      <c r="P1537" s="5"/>
      <c r="Q1537" s="5"/>
      <c r="R1537" s="5"/>
      <c r="S1537" s="5"/>
      <c r="T1537" s="5"/>
      <c r="U1537" s="5"/>
      <c r="V1537" s="5"/>
      <c r="W1537" s="5"/>
      <c r="X1537" s="5"/>
      <c r="Y1537" s="5"/>
      <c r="Z1537" s="5"/>
      <c r="AA1537" s="5"/>
      <c r="AB1537" s="5"/>
      <c r="AC1537" s="5"/>
      <c r="AD1537" s="5"/>
      <c r="AE1537" s="5"/>
    </row>
    <row r="1538" spans="1:31" ht="21" customHeight="1">
      <c r="A1538" s="5" t="s">
        <v>7485</v>
      </c>
      <c r="B1538" s="5" t="s">
        <v>8424</v>
      </c>
      <c r="C1538" s="5" t="s">
        <v>27</v>
      </c>
      <c r="D1538" s="12" t="s">
        <v>47</v>
      </c>
      <c r="E1538" s="5" t="s">
        <v>29</v>
      </c>
      <c r="F1538" s="7">
        <v>18</v>
      </c>
      <c r="G1538" s="7">
        <v>25</v>
      </c>
      <c r="H1538" s="5" t="s">
        <v>2614</v>
      </c>
      <c r="I1538" s="5" t="s">
        <v>66</v>
      </c>
      <c r="J1538" s="5" t="s">
        <v>3320</v>
      </c>
      <c r="K1538" s="9" t="s">
        <v>47</v>
      </c>
      <c r="L1538" s="5" t="s">
        <v>17353</v>
      </c>
      <c r="M1538" s="5" t="s">
        <v>42</v>
      </c>
      <c r="N1538" s="5" t="s">
        <v>89</v>
      </c>
      <c r="O1538" s="5" t="b">
        <f t="shared" ca="1" si="0"/>
        <v>1</v>
      </c>
      <c r="P1538" s="5"/>
      <c r="Q1538" s="5"/>
      <c r="R1538" s="5"/>
      <c r="S1538" s="5"/>
      <c r="T1538" s="5"/>
      <c r="U1538" s="5"/>
      <c r="V1538" s="5"/>
      <c r="W1538" s="5"/>
      <c r="X1538" s="5"/>
      <c r="Y1538" s="5"/>
      <c r="Z1538" s="5"/>
      <c r="AA1538" s="5"/>
      <c r="AB1538" s="5"/>
      <c r="AC1538" s="5"/>
      <c r="AD1538" s="5"/>
      <c r="AE1538" s="5"/>
    </row>
    <row r="1539" spans="1:31" ht="21" customHeight="1">
      <c r="A1539" s="5" t="s">
        <v>13364</v>
      </c>
      <c r="B1539" s="5" t="s">
        <v>16529</v>
      </c>
      <c r="C1539" s="5" t="s">
        <v>20</v>
      </c>
      <c r="D1539" s="5" t="s">
        <v>296</v>
      </c>
      <c r="E1539" s="5" t="s">
        <v>29</v>
      </c>
      <c r="F1539" s="7">
        <v>18</v>
      </c>
      <c r="G1539" s="7">
        <v>30</v>
      </c>
      <c r="H1539" s="5" t="s">
        <v>251</v>
      </c>
      <c r="I1539" s="5" t="s">
        <v>66</v>
      </c>
      <c r="J1539" s="5" t="s">
        <v>624</v>
      </c>
      <c r="K1539" s="5" t="s">
        <v>16530</v>
      </c>
      <c r="L1539" s="5" t="s">
        <v>16532</v>
      </c>
      <c r="M1539" s="5" t="s">
        <v>167</v>
      </c>
      <c r="N1539" s="5" t="s">
        <v>55</v>
      </c>
      <c r="O1539" s="5" t="b">
        <f t="shared" ca="1" si="0"/>
        <v>1</v>
      </c>
      <c r="P1539" s="5"/>
      <c r="Q1539" s="5"/>
      <c r="R1539" s="5"/>
      <c r="S1539" s="5"/>
      <c r="T1539" s="5"/>
      <c r="U1539" s="5"/>
      <c r="V1539" s="5"/>
      <c r="W1539" s="5"/>
      <c r="X1539" s="5"/>
      <c r="Y1539" s="5"/>
      <c r="Z1539" s="5"/>
      <c r="AA1539" s="5"/>
      <c r="AB1539" s="5"/>
      <c r="AC1539" s="5"/>
      <c r="AD1539" s="5"/>
      <c r="AE1539" s="5"/>
    </row>
    <row r="1540" spans="1:31" ht="21" customHeight="1">
      <c r="A1540" s="5" t="s">
        <v>13364</v>
      </c>
      <c r="B1540" s="5" t="s">
        <v>13996</v>
      </c>
      <c r="C1540" s="5" t="s">
        <v>20</v>
      </c>
      <c r="D1540" s="5" t="s">
        <v>21</v>
      </c>
      <c r="E1540" s="5" t="s">
        <v>45</v>
      </c>
      <c r="F1540" s="7">
        <v>18</v>
      </c>
      <c r="G1540" s="7">
        <v>25</v>
      </c>
      <c r="H1540" s="5" t="s">
        <v>2614</v>
      </c>
      <c r="I1540" s="5" t="s">
        <v>66</v>
      </c>
      <c r="J1540" s="5" t="s">
        <v>57</v>
      </c>
      <c r="K1540" s="5" t="s">
        <v>13998</v>
      </c>
      <c r="L1540" s="5" t="s">
        <v>17360</v>
      </c>
      <c r="M1540" s="5" t="s">
        <v>53</v>
      </c>
      <c r="N1540" s="5" t="s">
        <v>55</v>
      </c>
      <c r="O1540" s="5" t="b">
        <f t="shared" ca="1" si="0"/>
        <v>1</v>
      </c>
      <c r="P1540" s="5"/>
      <c r="Q1540" s="5"/>
      <c r="R1540" s="5"/>
      <c r="S1540" s="5"/>
      <c r="T1540" s="5"/>
      <c r="U1540" s="5"/>
      <c r="V1540" s="5"/>
      <c r="W1540" s="5"/>
      <c r="X1540" s="5"/>
      <c r="Y1540" s="5"/>
      <c r="Z1540" s="5"/>
      <c r="AA1540" s="5"/>
      <c r="AB1540" s="5"/>
      <c r="AC1540" s="5"/>
      <c r="AD1540" s="5"/>
      <c r="AE1540" s="5"/>
    </row>
    <row r="1541" spans="1:31" ht="21" customHeight="1">
      <c r="A1541" s="5" t="s">
        <v>17362</v>
      </c>
      <c r="B1541" s="5" t="s">
        <v>17363</v>
      </c>
      <c r="C1541" s="5" t="s">
        <v>20</v>
      </c>
      <c r="D1541" s="5" t="s">
        <v>1173</v>
      </c>
      <c r="E1541" s="5" t="s">
        <v>45</v>
      </c>
      <c r="F1541" s="7">
        <v>18</v>
      </c>
      <c r="G1541" s="7">
        <v>25</v>
      </c>
      <c r="H1541" s="5" t="s">
        <v>2614</v>
      </c>
      <c r="I1541" s="5" t="s">
        <v>1690</v>
      </c>
      <c r="J1541" s="5" t="s">
        <v>48</v>
      </c>
      <c r="K1541" s="5" t="s">
        <v>17365</v>
      </c>
      <c r="L1541" s="5" t="s">
        <v>17366</v>
      </c>
      <c r="M1541" s="5" t="s">
        <v>42</v>
      </c>
      <c r="N1541" s="5" t="s">
        <v>44</v>
      </c>
      <c r="O1541" s="5" t="b">
        <f t="shared" ca="1" si="0"/>
        <v>1</v>
      </c>
      <c r="P1541" s="5"/>
      <c r="Q1541" s="5"/>
      <c r="R1541" s="5"/>
      <c r="S1541" s="5"/>
      <c r="T1541" s="5"/>
      <c r="U1541" s="5"/>
      <c r="V1541" s="5"/>
      <c r="W1541" s="5"/>
      <c r="X1541" s="5"/>
      <c r="Y1541" s="5"/>
      <c r="Z1541" s="5"/>
      <c r="AA1541" s="5"/>
      <c r="AB1541" s="5"/>
      <c r="AC1541" s="5"/>
      <c r="AD1541" s="5"/>
      <c r="AE1541" s="5"/>
    </row>
    <row r="1542" spans="1:31" ht="21" customHeight="1">
      <c r="A1542" s="5" t="s">
        <v>277</v>
      </c>
      <c r="B1542" s="5" t="s">
        <v>17368</v>
      </c>
      <c r="C1542" s="5" t="s">
        <v>20</v>
      </c>
      <c r="D1542" s="5" t="s">
        <v>1173</v>
      </c>
      <c r="E1542" s="5" t="s">
        <v>45</v>
      </c>
      <c r="F1542" s="7">
        <v>18</v>
      </c>
      <c r="G1542" s="7">
        <v>26</v>
      </c>
      <c r="H1542" s="5" t="s">
        <v>17369</v>
      </c>
      <c r="I1542" s="9" t="s">
        <v>24</v>
      </c>
      <c r="J1542" s="5" t="s">
        <v>1471</v>
      </c>
      <c r="K1542" s="5" t="s">
        <v>17370</v>
      </c>
      <c r="L1542" s="5" t="s">
        <v>17372</v>
      </c>
      <c r="M1542" s="5" t="s">
        <v>53</v>
      </c>
      <c r="N1542" s="5" t="s">
        <v>55</v>
      </c>
      <c r="O1542" s="5" t="b">
        <f t="shared" ca="1" si="0"/>
        <v>1</v>
      </c>
      <c r="P1542" s="5"/>
      <c r="Q1542" s="5"/>
      <c r="R1542" s="5"/>
      <c r="S1542" s="5"/>
      <c r="T1542" s="5"/>
      <c r="U1542" s="5"/>
      <c r="V1542" s="5"/>
      <c r="W1542" s="5"/>
      <c r="X1542" s="5"/>
      <c r="Y1542" s="5"/>
      <c r="Z1542" s="5"/>
      <c r="AA1542" s="5"/>
      <c r="AB1542" s="5"/>
      <c r="AC1542" s="5"/>
      <c r="AD1542" s="5"/>
      <c r="AE1542" s="5"/>
    </row>
    <row r="1543" spans="1:31" ht="21" customHeight="1">
      <c r="A1543" s="5" t="s">
        <v>17373</v>
      </c>
      <c r="B1543" s="5" t="s">
        <v>17374</v>
      </c>
      <c r="C1543" s="5" t="s">
        <v>41</v>
      </c>
      <c r="D1543" s="12" t="s">
        <v>47</v>
      </c>
      <c r="E1543" s="5" t="s">
        <v>45</v>
      </c>
      <c r="F1543" s="7">
        <v>18</v>
      </c>
      <c r="G1543" s="7">
        <v>24</v>
      </c>
      <c r="H1543" s="5" t="s">
        <v>17376</v>
      </c>
      <c r="I1543" s="5" t="s">
        <v>66</v>
      </c>
      <c r="J1543" s="5" t="s">
        <v>17377</v>
      </c>
      <c r="K1543" s="5" t="s">
        <v>17378</v>
      </c>
      <c r="L1543" s="5" t="s">
        <v>17379</v>
      </c>
      <c r="M1543" s="5" t="s">
        <v>37</v>
      </c>
      <c r="N1543" s="5" t="s">
        <v>405</v>
      </c>
      <c r="O1543" s="5" t="b">
        <f t="shared" ca="1" si="0"/>
        <v>1</v>
      </c>
      <c r="P1543" s="5"/>
      <c r="Q1543" s="5"/>
      <c r="R1543" s="5"/>
      <c r="S1543" s="5"/>
      <c r="T1543" s="5"/>
      <c r="U1543" s="5"/>
      <c r="V1543" s="5"/>
      <c r="W1543" s="5"/>
      <c r="X1543" s="5"/>
      <c r="Y1543" s="5"/>
      <c r="Z1543" s="5"/>
      <c r="AA1543" s="5"/>
      <c r="AB1543" s="5"/>
      <c r="AC1543" s="5"/>
      <c r="AD1543" s="5"/>
      <c r="AE1543" s="5"/>
    </row>
    <row r="1544" spans="1:31" ht="21" customHeight="1">
      <c r="A1544" s="5" t="s">
        <v>17380</v>
      </c>
      <c r="B1544" s="5" t="s">
        <v>17382</v>
      </c>
      <c r="C1544" s="5" t="s">
        <v>20</v>
      </c>
      <c r="D1544" s="5" t="s">
        <v>2283</v>
      </c>
      <c r="E1544" s="5" t="s">
        <v>45</v>
      </c>
      <c r="F1544" s="11">
        <v>18</v>
      </c>
      <c r="G1544" s="11">
        <v>28</v>
      </c>
      <c r="H1544" s="13" t="s">
        <v>17383</v>
      </c>
      <c r="I1544" s="9" t="s">
        <v>24</v>
      </c>
      <c r="J1544" s="5" t="s">
        <v>2426</v>
      </c>
      <c r="K1544" s="5" t="s">
        <v>17387</v>
      </c>
      <c r="L1544" s="5" t="s">
        <v>17388</v>
      </c>
      <c r="M1544" s="5" t="s">
        <v>42</v>
      </c>
      <c r="N1544" s="5" t="s">
        <v>405</v>
      </c>
      <c r="O1544" s="5" t="b">
        <f t="shared" ca="1" si="0"/>
        <v>1</v>
      </c>
      <c r="P1544" s="5"/>
      <c r="Q1544" s="5"/>
      <c r="R1544" s="5"/>
      <c r="S1544" s="5"/>
      <c r="T1544" s="5"/>
      <c r="U1544" s="5"/>
      <c r="V1544" s="5"/>
      <c r="W1544" s="5"/>
      <c r="X1544" s="5"/>
      <c r="Y1544" s="5"/>
      <c r="Z1544" s="5"/>
      <c r="AA1544" s="5"/>
      <c r="AB1544" s="5"/>
      <c r="AC1544" s="5"/>
      <c r="AD1544" s="5"/>
      <c r="AE1544" s="5"/>
    </row>
    <row r="1545" spans="1:31" ht="21" customHeight="1">
      <c r="A1545" s="5" t="s">
        <v>16477</v>
      </c>
      <c r="B1545" s="5" t="s">
        <v>9290</v>
      </c>
      <c r="C1545" s="5" t="s">
        <v>170</v>
      </c>
      <c r="D1545" s="5" t="s">
        <v>342</v>
      </c>
      <c r="E1545" s="5" t="s">
        <v>29</v>
      </c>
      <c r="F1545" s="7">
        <v>18</v>
      </c>
      <c r="G1545" s="7">
        <v>22</v>
      </c>
      <c r="H1545" s="5" t="s">
        <v>7016</v>
      </c>
      <c r="I1545" s="5" t="s">
        <v>66</v>
      </c>
      <c r="J1545" s="5" t="s">
        <v>824</v>
      </c>
      <c r="K1545" s="9" t="s">
        <v>47</v>
      </c>
      <c r="L1545" s="5" t="s">
        <v>16478</v>
      </c>
      <c r="M1545" s="5" t="s">
        <v>42</v>
      </c>
      <c r="N1545" s="5" t="s">
        <v>55</v>
      </c>
      <c r="O1545" s="5" t="b">
        <f t="shared" ca="1" si="0"/>
        <v>1</v>
      </c>
      <c r="P1545" s="5"/>
      <c r="Q1545" s="5"/>
      <c r="R1545" s="5"/>
      <c r="S1545" s="5"/>
      <c r="T1545" s="5"/>
      <c r="U1545" s="5"/>
      <c r="V1545" s="5"/>
      <c r="W1545" s="5"/>
      <c r="X1545" s="5"/>
      <c r="Y1545" s="5"/>
      <c r="Z1545" s="5"/>
      <c r="AA1545" s="5"/>
      <c r="AB1545" s="5"/>
      <c r="AC1545" s="5"/>
      <c r="AD1545" s="5"/>
      <c r="AE1545" s="5"/>
    </row>
    <row r="1546" spans="1:31" ht="21" customHeight="1">
      <c r="A1546" s="5" t="s">
        <v>17397</v>
      </c>
      <c r="B1546" s="5" t="s">
        <v>15471</v>
      </c>
      <c r="C1546" s="5" t="s">
        <v>170</v>
      </c>
      <c r="D1546" s="5" t="s">
        <v>390</v>
      </c>
      <c r="E1546" s="5" t="s">
        <v>45</v>
      </c>
      <c r="F1546" s="7">
        <v>18</v>
      </c>
      <c r="G1546" s="7">
        <v>35</v>
      </c>
      <c r="H1546" s="5" t="s">
        <v>6615</v>
      </c>
      <c r="I1546" s="5" t="s">
        <v>108</v>
      </c>
      <c r="J1546" s="5" t="s">
        <v>110</v>
      </c>
      <c r="K1546" s="5" t="s">
        <v>15472</v>
      </c>
      <c r="L1546" s="5" t="s">
        <v>17398</v>
      </c>
      <c r="M1546" s="5" t="s">
        <v>100</v>
      </c>
      <c r="N1546" s="5" t="s">
        <v>55</v>
      </c>
      <c r="O1546" s="5" t="b">
        <f t="shared" ca="1" si="0"/>
        <v>1</v>
      </c>
      <c r="P1546" s="5"/>
      <c r="Q1546" s="5"/>
      <c r="R1546" s="5"/>
      <c r="S1546" s="5"/>
      <c r="T1546" s="5"/>
      <c r="U1546" s="5"/>
      <c r="V1546" s="5"/>
      <c r="W1546" s="5"/>
      <c r="X1546" s="5"/>
      <c r="Y1546" s="5"/>
      <c r="Z1546" s="5"/>
      <c r="AA1546" s="5"/>
      <c r="AB1546" s="5"/>
      <c r="AC1546" s="5"/>
      <c r="AD1546" s="5"/>
      <c r="AE1546" s="5"/>
    </row>
    <row r="1547" spans="1:31" ht="21" customHeight="1">
      <c r="A1547" s="5" t="s">
        <v>17402</v>
      </c>
      <c r="B1547" s="5" t="s">
        <v>17404</v>
      </c>
      <c r="C1547" s="5" t="s">
        <v>170</v>
      </c>
      <c r="D1547" s="5" t="s">
        <v>390</v>
      </c>
      <c r="E1547" s="5" t="s">
        <v>45</v>
      </c>
      <c r="F1547" s="7">
        <v>18</v>
      </c>
      <c r="G1547" s="7">
        <v>22</v>
      </c>
      <c r="H1547" s="5" t="s">
        <v>7016</v>
      </c>
      <c r="I1547" s="5" t="s">
        <v>66</v>
      </c>
      <c r="J1547" s="5" t="s">
        <v>4577</v>
      </c>
      <c r="K1547" s="5" t="s">
        <v>17406</v>
      </c>
      <c r="L1547" s="5" t="s">
        <v>17408</v>
      </c>
      <c r="M1547" s="5" t="s">
        <v>37</v>
      </c>
      <c r="N1547" s="5" t="s">
        <v>55</v>
      </c>
      <c r="O1547" s="5" t="b">
        <f t="shared" ca="1" si="0"/>
        <v>1</v>
      </c>
      <c r="P1547" s="5"/>
      <c r="Q1547" s="5"/>
      <c r="R1547" s="5"/>
      <c r="S1547" s="5"/>
      <c r="T1547" s="5"/>
      <c r="U1547" s="5"/>
      <c r="V1547" s="5"/>
      <c r="W1547" s="5"/>
      <c r="X1547" s="5"/>
      <c r="Y1547" s="5"/>
      <c r="Z1547" s="5"/>
      <c r="AA1547" s="5"/>
      <c r="AB1547" s="5"/>
      <c r="AC1547" s="5"/>
      <c r="AD1547" s="5"/>
      <c r="AE1547" s="5"/>
    </row>
    <row r="1548" spans="1:31" ht="21" customHeight="1">
      <c r="A1548" s="5" t="s">
        <v>17410</v>
      </c>
      <c r="B1548" s="5" t="s">
        <v>14168</v>
      </c>
      <c r="C1548" s="5" t="s">
        <v>170</v>
      </c>
      <c r="D1548" s="5" t="s">
        <v>390</v>
      </c>
      <c r="E1548" s="5" t="s">
        <v>29</v>
      </c>
      <c r="F1548" s="7">
        <v>18</v>
      </c>
      <c r="G1548" s="7">
        <v>25</v>
      </c>
      <c r="H1548" s="5" t="s">
        <v>2614</v>
      </c>
      <c r="I1548" s="5" t="s">
        <v>66</v>
      </c>
      <c r="J1548" s="5" t="s">
        <v>516</v>
      </c>
      <c r="K1548" s="5" t="s">
        <v>14170</v>
      </c>
      <c r="L1548" s="5" t="s">
        <v>17411</v>
      </c>
      <c r="M1548" s="5" t="s">
        <v>37</v>
      </c>
      <c r="N1548" s="5" t="s">
        <v>55</v>
      </c>
      <c r="O1548" s="5" t="b">
        <f t="shared" ca="1" si="0"/>
        <v>1</v>
      </c>
      <c r="P1548" s="5"/>
      <c r="Q1548" s="5"/>
      <c r="R1548" s="5"/>
      <c r="S1548" s="5"/>
      <c r="T1548" s="5"/>
      <c r="U1548" s="5"/>
      <c r="V1548" s="5"/>
      <c r="W1548" s="5"/>
      <c r="X1548" s="5"/>
      <c r="Y1548" s="5"/>
      <c r="Z1548" s="5"/>
      <c r="AA1548" s="5"/>
      <c r="AB1548" s="5"/>
      <c r="AC1548" s="5"/>
      <c r="AD1548" s="5"/>
      <c r="AE1548" s="5"/>
    </row>
    <row r="1549" spans="1:31" ht="21" customHeight="1">
      <c r="A1549" s="5" t="s">
        <v>10562</v>
      </c>
      <c r="B1549" s="5" t="s">
        <v>15038</v>
      </c>
      <c r="C1549" s="5" t="s">
        <v>27</v>
      </c>
      <c r="D1549" s="5" t="s">
        <v>54</v>
      </c>
      <c r="E1549" s="5" t="s">
        <v>45</v>
      </c>
      <c r="F1549" s="7">
        <v>20</v>
      </c>
      <c r="G1549" s="7">
        <v>25</v>
      </c>
      <c r="H1549" s="5" t="s">
        <v>188</v>
      </c>
      <c r="I1549" s="5" t="s">
        <v>66</v>
      </c>
      <c r="J1549" s="5" t="s">
        <v>13117</v>
      </c>
      <c r="K1549" s="5" t="s">
        <v>15039</v>
      </c>
      <c r="L1549" s="5" t="s">
        <v>17414</v>
      </c>
      <c r="M1549" s="5" t="s">
        <v>42</v>
      </c>
      <c r="N1549" s="5" t="s">
        <v>55</v>
      </c>
      <c r="O1549" s="5" t="b">
        <f t="shared" ca="1" si="0"/>
        <v>1</v>
      </c>
      <c r="P1549" s="5"/>
      <c r="Q1549" s="5"/>
      <c r="R1549" s="5"/>
      <c r="S1549" s="5"/>
      <c r="T1549" s="5"/>
      <c r="U1549" s="5"/>
      <c r="V1549" s="5"/>
      <c r="W1549" s="5"/>
      <c r="X1549" s="5"/>
      <c r="Y1549" s="5"/>
      <c r="Z1549" s="5"/>
      <c r="AA1549" s="5"/>
      <c r="AB1549" s="5"/>
      <c r="AC1549" s="5"/>
      <c r="AD1549" s="5"/>
      <c r="AE1549" s="5"/>
    </row>
    <row r="1550" spans="1:31" ht="21" customHeight="1">
      <c r="A1550" s="5" t="s">
        <v>17417</v>
      </c>
      <c r="B1550" s="5" t="s">
        <v>17418</v>
      </c>
      <c r="C1550" s="5" t="s">
        <v>27</v>
      </c>
      <c r="D1550" s="5" t="s">
        <v>54</v>
      </c>
      <c r="E1550" s="5" t="s">
        <v>29</v>
      </c>
      <c r="F1550" s="7">
        <v>20</v>
      </c>
      <c r="G1550" s="7">
        <v>25</v>
      </c>
      <c r="H1550" s="5" t="s">
        <v>188</v>
      </c>
      <c r="I1550" s="5" t="s">
        <v>1690</v>
      </c>
      <c r="J1550" s="5" t="s">
        <v>57</v>
      </c>
      <c r="K1550" s="9" t="s">
        <v>47</v>
      </c>
      <c r="L1550" s="5" t="s">
        <v>17420</v>
      </c>
      <c r="M1550" s="5" t="s">
        <v>167</v>
      </c>
      <c r="N1550" s="5" t="s">
        <v>55</v>
      </c>
      <c r="O1550" s="5" t="b">
        <f t="shared" ca="1" si="0"/>
        <v>1</v>
      </c>
      <c r="P1550" s="5"/>
      <c r="Q1550" s="5"/>
      <c r="R1550" s="5"/>
      <c r="S1550" s="5"/>
      <c r="T1550" s="5"/>
      <c r="U1550" s="5"/>
      <c r="V1550" s="5"/>
      <c r="W1550" s="5"/>
      <c r="X1550" s="5"/>
      <c r="Y1550" s="5"/>
      <c r="Z1550" s="5"/>
      <c r="AA1550" s="5"/>
      <c r="AB1550" s="5"/>
      <c r="AC1550" s="5"/>
      <c r="AD1550" s="5"/>
      <c r="AE1550" s="5"/>
    </row>
    <row r="1551" spans="1:31" ht="21" customHeight="1">
      <c r="A1551" s="5" t="s">
        <v>3131</v>
      </c>
      <c r="B1551" s="5" t="s">
        <v>3132</v>
      </c>
      <c r="C1551" s="5" t="s">
        <v>27</v>
      </c>
      <c r="D1551" s="5" t="s">
        <v>54</v>
      </c>
      <c r="E1551" s="5" t="s">
        <v>29</v>
      </c>
      <c r="F1551" s="7">
        <v>20</v>
      </c>
      <c r="G1551" s="7">
        <v>25</v>
      </c>
      <c r="H1551" s="5" t="s">
        <v>188</v>
      </c>
      <c r="I1551" s="5" t="s">
        <v>66</v>
      </c>
      <c r="J1551" s="5" t="s">
        <v>2197</v>
      </c>
      <c r="K1551" s="5" t="s">
        <v>3133</v>
      </c>
      <c r="L1551" s="5" t="s">
        <v>3136</v>
      </c>
      <c r="M1551" s="5" t="s">
        <v>167</v>
      </c>
      <c r="N1551" s="5" t="s">
        <v>405</v>
      </c>
      <c r="O1551" s="5" t="b">
        <f t="shared" ca="1" si="0"/>
        <v>1</v>
      </c>
      <c r="P1551" s="5" t="b">
        <f t="shared" ref="P1551:P1552" ca="1" si="145">IFERROR(__xludf.DUMMYFUNCTION("REGEXMATCH(L1551,""(?i)Java"")"),TRUE)</f>
        <v>1</v>
      </c>
      <c r="Q1551" s="5"/>
      <c r="R1551" s="5"/>
      <c r="S1551" s="5"/>
      <c r="T1551" s="5"/>
      <c r="U1551" s="5"/>
      <c r="V1551" s="5"/>
      <c r="W1551" s="5"/>
      <c r="X1551" s="5"/>
      <c r="Y1551" s="5"/>
      <c r="Z1551" s="5"/>
      <c r="AA1551" s="5"/>
      <c r="AB1551" s="5"/>
      <c r="AC1551" s="5"/>
      <c r="AD1551" s="5"/>
      <c r="AE1551" s="5"/>
    </row>
    <row r="1552" spans="1:31" ht="21" customHeight="1">
      <c r="A1552" s="5" t="s">
        <v>17428</v>
      </c>
      <c r="B1552" s="5" t="s">
        <v>17430</v>
      </c>
      <c r="C1552" s="5" t="s">
        <v>27</v>
      </c>
      <c r="D1552" s="5" t="s">
        <v>54</v>
      </c>
      <c r="E1552" s="5" t="s">
        <v>45</v>
      </c>
      <c r="F1552" s="7">
        <v>20</v>
      </c>
      <c r="G1552" s="7">
        <v>40</v>
      </c>
      <c r="H1552" s="5" t="s">
        <v>2981</v>
      </c>
      <c r="I1552" s="5" t="s">
        <v>108</v>
      </c>
      <c r="J1552" s="5" t="s">
        <v>4920</v>
      </c>
      <c r="K1552" s="5" t="s">
        <v>17431</v>
      </c>
      <c r="L1552" s="5" t="s">
        <v>17432</v>
      </c>
      <c r="M1552" s="5" t="s">
        <v>100</v>
      </c>
      <c r="N1552" s="5" t="s">
        <v>55</v>
      </c>
      <c r="O1552" s="5" t="b">
        <f t="shared" ca="1" si="0"/>
        <v>1</v>
      </c>
      <c r="P1552" s="5" t="b">
        <f t="shared" ca="1" si="145"/>
        <v>1</v>
      </c>
      <c r="Q1552" s="5"/>
      <c r="R1552" s="5"/>
      <c r="S1552" s="5"/>
      <c r="T1552" s="5"/>
      <c r="U1552" s="5"/>
      <c r="V1552" s="5"/>
      <c r="W1552" s="5"/>
      <c r="X1552" s="5"/>
      <c r="Y1552" s="5"/>
      <c r="Z1552" s="5"/>
      <c r="AA1552" s="5"/>
      <c r="AB1552" s="5"/>
      <c r="AC1552" s="5"/>
      <c r="AD1552" s="5"/>
      <c r="AE1552" s="5"/>
    </row>
    <row r="1553" spans="1:31" ht="21" customHeight="1">
      <c r="A1553" s="5" t="s">
        <v>10279</v>
      </c>
      <c r="B1553" s="5" t="s">
        <v>17437</v>
      </c>
      <c r="C1553" s="5" t="s">
        <v>27</v>
      </c>
      <c r="D1553" s="5" t="s">
        <v>75</v>
      </c>
      <c r="E1553" s="5" t="s">
        <v>45</v>
      </c>
      <c r="F1553" s="7">
        <v>20</v>
      </c>
      <c r="G1553" s="7">
        <v>30</v>
      </c>
      <c r="H1553" s="5" t="s">
        <v>1088</v>
      </c>
      <c r="I1553" s="5" t="s">
        <v>108</v>
      </c>
      <c r="J1553" s="5" t="s">
        <v>1662</v>
      </c>
      <c r="K1553" s="5" t="s">
        <v>17438</v>
      </c>
      <c r="L1553" s="5" t="s">
        <v>17439</v>
      </c>
      <c r="M1553" s="5" t="s">
        <v>167</v>
      </c>
      <c r="N1553" s="5" t="s">
        <v>55</v>
      </c>
      <c r="O1553" s="5" t="b">
        <f t="shared" ca="1" si="0"/>
        <v>1</v>
      </c>
      <c r="P1553" s="5"/>
      <c r="Q1553" s="5"/>
      <c r="R1553" s="5"/>
      <c r="S1553" s="5"/>
      <c r="T1553" s="5"/>
      <c r="U1553" s="5"/>
      <c r="V1553" s="5"/>
      <c r="W1553" s="5"/>
      <c r="X1553" s="5"/>
      <c r="Y1553" s="5"/>
      <c r="Z1553" s="5"/>
      <c r="AA1553" s="5"/>
      <c r="AB1553" s="5"/>
      <c r="AC1553" s="5"/>
      <c r="AD1553" s="5"/>
      <c r="AE1553" s="5"/>
    </row>
    <row r="1554" spans="1:31" ht="21" customHeight="1">
      <c r="A1554" s="5" t="s">
        <v>17443</v>
      </c>
      <c r="B1554" s="5" t="s">
        <v>17445</v>
      </c>
      <c r="C1554" s="5" t="s">
        <v>27</v>
      </c>
      <c r="D1554" s="5" t="s">
        <v>75</v>
      </c>
      <c r="E1554" s="5" t="s">
        <v>45</v>
      </c>
      <c r="F1554" s="7">
        <v>20</v>
      </c>
      <c r="G1554" s="7">
        <v>25</v>
      </c>
      <c r="H1554" s="5" t="s">
        <v>188</v>
      </c>
      <c r="I1554" s="5" t="s">
        <v>66</v>
      </c>
      <c r="J1554" s="5" t="s">
        <v>48</v>
      </c>
      <c r="K1554" s="5" t="s">
        <v>17446</v>
      </c>
      <c r="L1554" s="5" t="s">
        <v>17447</v>
      </c>
      <c r="M1554" s="5" t="s">
        <v>167</v>
      </c>
      <c r="N1554" s="5" t="s">
        <v>405</v>
      </c>
      <c r="O1554" s="5" t="b">
        <f t="shared" ca="1" si="0"/>
        <v>1</v>
      </c>
      <c r="P1554" s="5"/>
      <c r="Q1554" s="5"/>
      <c r="R1554" s="5"/>
      <c r="S1554" s="5"/>
      <c r="T1554" s="5"/>
      <c r="U1554" s="5"/>
      <c r="V1554" s="5"/>
      <c r="W1554" s="5"/>
      <c r="X1554" s="5"/>
      <c r="Y1554" s="5"/>
      <c r="Z1554" s="5"/>
      <c r="AA1554" s="5"/>
      <c r="AB1554" s="5"/>
      <c r="AC1554" s="5"/>
      <c r="AD1554" s="5"/>
      <c r="AE1554" s="5"/>
    </row>
    <row r="1555" spans="1:31" ht="21" customHeight="1">
      <c r="A1555" s="5" t="s">
        <v>7050</v>
      </c>
      <c r="B1555" s="5" t="s">
        <v>17448</v>
      </c>
      <c r="C1555" s="5" t="s">
        <v>27</v>
      </c>
      <c r="D1555" s="5" t="s">
        <v>212</v>
      </c>
      <c r="E1555" s="5" t="s">
        <v>45</v>
      </c>
      <c r="F1555" s="7">
        <v>20</v>
      </c>
      <c r="G1555" s="7">
        <v>30</v>
      </c>
      <c r="H1555" s="5" t="s">
        <v>1088</v>
      </c>
      <c r="I1555" s="5" t="s">
        <v>66</v>
      </c>
      <c r="J1555" s="5" t="s">
        <v>1230</v>
      </c>
      <c r="K1555" s="5" t="s">
        <v>17449</v>
      </c>
      <c r="L1555" s="5" t="s">
        <v>17450</v>
      </c>
      <c r="M1555" s="5" t="s">
        <v>42</v>
      </c>
      <c r="N1555" s="5" t="s">
        <v>55</v>
      </c>
      <c r="O1555" s="5" t="b">
        <f t="shared" ca="1" si="0"/>
        <v>1</v>
      </c>
      <c r="P1555" s="5"/>
      <c r="Q1555" s="5"/>
      <c r="R1555" s="5"/>
      <c r="S1555" s="5"/>
      <c r="T1555" s="5"/>
      <c r="U1555" s="5"/>
      <c r="V1555" s="5"/>
      <c r="W1555" s="5"/>
      <c r="X1555" s="5"/>
      <c r="Y1555" s="5"/>
      <c r="Z1555" s="5"/>
      <c r="AA1555" s="5"/>
      <c r="AB1555" s="5"/>
      <c r="AC1555" s="5"/>
      <c r="AD1555" s="5"/>
      <c r="AE1555" s="5"/>
    </row>
    <row r="1556" spans="1:31" ht="21" customHeight="1">
      <c r="A1556" s="5" t="s">
        <v>17452</v>
      </c>
      <c r="B1556" s="5" t="s">
        <v>17453</v>
      </c>
      <c r="C1556" s="5" t="s">
        <v>27</v>
      </c>
      <c r="D1556" s="5" t="s">
        <v>212</v>
      </c>
      <c r="E1556" s="5" t="s">
        <v>45</v>
      </c>
      <c r="F1556" s="7">
        <v>20</v>
      </c>
      <c r="G1556" s="7">
        <v>25</v>
      </c>
      <c r="H1556" s="5" t="s">
        <v>188</v>
      </c>
      <c r="I1556" s="5" t="s">
        <v>108</v>
      </c>
      <c r="J1556" s="5" t="s">
        <v>76</v>
      </c>
      <c r="K1556" s="5" t="s">
        <v>17454</v>
      </c>
      <c r="L1556" s="5" t="s">
        <v>17456</v>
      </c>
      <c r="M1556" s="5" t="s">
        <v>42</v>
      </c>
      <c r="N1556" s="5" t="s">
        <v>405</v>
      </c>
      <c r="O1556" s="5" t="b">
        <f t="shared" ca="1" si="0"/>
        <v>1</v>
      </c>
      <c r="P1556" s="5"/>
      <c r="Q1556" s="5"/>
      <c r="R1556" s="5"/>
      <c r="S1556" s="5"/>
      <c r="T1556" s="5"/>
      <c r="U1556" s="5"/>
      <c r="V1556" s="5"/>
      <c r="W1556" s="5"/>
      <c r="X1556" s="5"/>
      <c r="Y1556" s="5"/>
      <c r="Z1556" s="5"/>
      <c r="AA1556" s="5"/>
      <c r="AB1556" s="5"/>
      <c r="AC1556" s="5"/>
      <c r="AD1556" s="5"/>
      <c r="AE1556" s="5"/>
    </row>
    <row r="1557" spans="1:31" ht="21" customHeight="1">
      <c r="A1557" s="5" t="s">
        <v>11000</v>
      </c>
      <c r="B1557" s="5" t="s">
        <v>15499</v>
      </c>
      <c r="C1557" s="5" t="s">
        <v>27</v>
      </c>
      <c r="D1557" s="5" t="s">
        <v>212</v>
      </c>
      <c r="E1557" s="5" t="s">
        <v>29</v>
      </c>
      <c r="F1557" s="7">
        <v>20</v>
      </c>
      <c r="G1557" s="7">
        <v>25</v>
      </c>
      <c r="H1557" s="5" t="s">
        <v>188</v>
      </c>
      <c r="I1557" s="5" t="s">
        <v>108</v>
      </c>
      <c r="J1557" s="5" t="s">
        <v>13314</v>
      </c>
      <c r="K1557" s="5" t="s">
        <v>4763</v>
      </c>
      <c r="L1557" s="5" t="s">
        <v>16669</v>
      </c>
      <c r="M1557" s="5" t="s">
        <v>42</v>
      </c>
      <c r="N1557" s="5" t="s">
        <v>55</v>
      </c>
      <c r="O1557" s="5" t="b">
        <f t="shared" ca="1" si="0"/>
        <v>1</v>
      </c>
      <c r="P1557" s="5" t="b">
        <f ca="1">IFERROR(__xludf.DUMMYFUNCTION("REGEXMATCH(L1557,""(?i)Java"")"),TRUE)</f>
        <v>1</v>
      </c>
      <c r="Q1557" s="5"/>
      <c r="R1557" s="5"/>
      <c r="S1557" s="5"/>
      <c r="T1557" s="5"/>
      <c r="U1557" s="5"/>
      <c r="V1557" s="5"/>
      <c r="W1557" s="5"/>
      <c r="X1557" s="5"/>
      <c r="Y1557" s="5"/>
      <c r="Z1557" s="5"/>
      <c r="AA1557" s="5"/>
      <c r="AB1557" s="5"/>
      <c r="AC1557" s="5"/>
      <c r="AD1557" s="5"/>
      <c r="AE1557" s="5"/>
    </row>
    <row r="1558" spans="1:31" ht="21" customHeight="1">
      <c r="A1558" s="5" t="s">
        <v>7485</v>
      </c>
      <c r="B1558" s="5" t="s">
        <v>3107</v>
      </c>
      <c r="C1558" s="5" t="s">
        <v>27</v>
      </c>
      <c r="D1558" s="5" t="s">
        <v>212</v>
      </c>
      <c r="E1558" s="5" t="s">
        <v>45</v>
      </c>
      <c r="F1558" s="7">
        <v>20</v>
      </c>
      <c r="G1558" s="7">
        <v>35</v>
      </c>
      <c r="H1558" s="5" t="s">
        <v>3289</v>
      </c>
      <c r="I1558" s="5" t="s">
        <v>66</v>
      </c>
      <c r="J1558" s="5" t="s">
        <v>110</v>
      </c>
      <c r="K1558" s="5" t="s">
        <v>3110</v>
      </c>
      <c r="L1558" s="5" t="s">
        <v>17461</v>
      </c>
      <c r="M1558" s="5" t="s">
        <v>53</v>
      </c>
      <c r="N1558" s="5" t="s">
        <v>271</v>
      </c>
      <c r="O1558" s="5" t="b">
        <f t="shared" ca="1" si="0"/>
        <v>1</v>
      </c>
      <c r="P1558" s="5"/>
      <c r="Q1558" s="5"/>
      <c r="R1558" s="5"/>
      <c r="S1558" s="5"/>
      <c r="T1558" s="5"/>
      <c r="U1558" s="5"/>
      <c r="V1558" s="5"/>
      <c r="W1558" s="5"/>
      <c r="X1558" s="5"/>
      <c r="Y1558" s="5"/>
      <c r="Z1558" s="5"/>
      <c r="AA1558" s="5"/>
      <c r="AB1558" s="5"/>
      <c r="AC1558" s="5"/>
      <c r="AD1558" s="5"/>
      <c r="AE1558" s="5"/>
    </row>
    <row r="1559" spans="1:31" ht="21" customHeight="1">
      <c r="A1559" s="5" t="s">
        <v>14186</v>
      </c>
      <c r="B1559" s="5" t="s">
        <v>16605</v>
      </c>
      <c r="C1559" s="5" t="s">
        <v>27</v>
      </c>
      <c r="D1559" s="5" t="s">
        <v>199</v>
      </c>
      <c r="E1559" s="5" t="s">
        <v>45</v>
      </c>
      <c r="F1559" s="7">
        <v>20</v>
      </c>
      <c r="G1559" s="7">
        <v>40</v>
      </c>
      <c r="H1559" s="5" t="s">
        <v>2981</v>
      </c>
      <c r="I1559" s="5" t="s">
        <v>108</v>
      </c>
      <c r="J1559" s="5" t="s">
        <v>117</v>
      </c>
      <c r="K1559" s="5" t="s">
        <v>1532</v>
      </c>
      <c r="L1559" s="5" t="s">
        <v>16607</v>
      </c>
      <c r="M1559" s="5" t="s">
        <v>42</v>
      </c>
      <c r="N1559" s="5" t="s">
        <v>38</v>
      </c>
      <c r="O1559" s="5" t="b">
        <f t="shared" ca="1" si="0"/>
        <v>1</v>
      </c>
      <c r="P1559" s="5" t="b">
        <f ca="1">IFERROR(__xludf.DUMMYFUNCTION("REGEXMATCH(L1559,""(?i)Java"")"),TRUE)</f>
        <v>1</v>
      </c>
      <c r="Q1559" s="5"/>
      <c r="R1559" s="5"/>
      <c r="S1559" s="5"/>
      <c r="T1559" s="5"/>
      <c r="U1559" s="5"/>
      <c r="V1559" s="5"/>
      <c r="W1559" s="5"/>
      <c r="X1559" s="5"/>
      <c r="Y1559" s="5"/>
      <c r="Z1559" s="5"/>
      <c r="AA1559" s="5"/>
      <c r="AB1559" s="5"/>
      <c r="AC1559" s="5"/>
      <c r="AD1559" s="5"/>
      <c r="AE1559" s="5"/>
    </row>
    <row r="1560" spans="1:31" ht="21" customHeight="1">
      <c r="A1560" s="5" t="s">
        <v>7485</v>
      </c>
      <c r="B1560" s="5" t="s">
        <v>17467</v>
      </c>
      <c r="C1560" s="5" t="s">
        <v>27</v>
      </c>
      <c r="D1560" s="5" t="s">
        <v>199</v>
      </c>
      <c r="E1560" s="5" t="s">
        <v>45</v>
      </c>
      <c r="F1560" s="7">
        <v>20</v>
      </c>
      <c r="G1560" s="7">
        <v>40</v>
      </c>
      <c r="H1560" s="5" t="s">
        <v>2981</v>
      </c>
      <c r="I1560" s="5" t="s">
        <v>108</v>
      </c>
      <c r="J1560" s="5" t="s">
        <v>110</v>
      </c>
      <c r="K1560" s="5" t="s">
        <v>17469</v>
      </c>
      <c r="L1560" s="5" t="s">
        <v>17470</v>
      </c>
      <c r="M1560" s="5" t="s">
        <v>53</v>
      </c>
      <c r="N1560" s="5" t="s">
        <v>55</v>
      </c>
      <c r="O1560" s="5" t="b">
        <f t="shared" ca="1" si="0"/>
        <v>1</v>
      </c>
      <c r="P1560" s="5"/>
      <c r="Q1560" s="5"/>
      <c r="R1560" s="5"/>
      <c r="S1560" s="5"/>
      <c r="T1560" s="5"/>
      <c r="U1560" s="5"/>
      <c r="V1560" s="5"/>
      <c r="W1560" s="5"/>
      <c r="X1560" s="5"/>
      <c r="Y1560" s="5"/>
      <c r="Z1560" s="5"/>
      <c r="AA1560" s="5"/>
      <c r="AB1560" s="5"/>
      <c r="AC1560" s="5"/>
      <c r="AD1560" s="5"/>
      <c r="AE1560" s="5"/>
    </row>
    <row r="1561" spans="1:31" ht="21" customHeight="1">
      <c r="A1561" s="5" t="s">
        <v>277</v>
      </c>
      <c r="B1561" s="5" t="s">
        <v>16496</v>
      </c>
      <c r="C1561" s="5" t="s">
        <v>27</v>
      </c>
      <c r="D1561" s="5" t="s">
        <v>850</v>
      </c>
      <c r="E1561" s="5" t="s">
        <v>45</v>
      </c>
      <c r="F1561" s="7">
        <v>20</v>
      </c>
      <c r="G1561" s="7">
        <v>30</v>
      </c>
      <c r="H1561" s="5" t="s">
        <v>1088</v>
      </c>
      <c r="I1561" s="5" t="s">
        <v>108</v>
      </c>
      <c r="J1561" s="5" t="s">
        <v>117</v>
      </c>
      <c r="K1561" s="5" t="s">
        <v>17474</v>
      </c>
      <c r="L1561" s="5" t="s">
        <v>17475</v>
      </c>
      <c r="M1561" s="5" t="s">
        <v>42</v>
      </c>
      <c r="N1561" s="5" t="s">
        <v>55</v>
      </c>
      <c r="O1561" s="5" t="b">
        <f t="shared" ca="1" si="0"/>
        <v>1</v>
      </c>
      <c r="P1561" s="5"/>
      <c r="Q1561" s="5"/>
      <c r="R1561" s="5"/>
      <c r="S1561" s="5"/>
      <c r="T1561" s="5"/>
      <c r="U1561" s="5"/>
      <c r="V1561" s="5"/>
      <c r="W1561" s="5"/>
      <c r="X1561" s="5"/>
      <c r="Y1561" s="5"/>
      <c r="Z1561" s="5"/>
      <c r="AA1561" s="5"/>
      <c r="AB1561" s="5"/>
      <c r="AC1561" s="5"/>
      <c r="AD1561" s="5"/>
      <c r="AE1561" s="5"/>
    </row>
    <row r="1562" spans="1:31" ht="21" customHeight="1">
      <c r="A1562" s="5" t="s">
        <v>17478</v>
      </c>
      <c r="B1562" s="5" t="s">
        <v>17479</v>
      </c>
      <c r="C1562" s="5" t="s">
        <v>27</v>
      </c>
      <c r="D1562" s="5" t="s">
        <v>85</v>
      </c>
      <c r="E1562" s="5" t="s">
        <v>45</v>
      </c>
      <c r="F1562" s="7">
        <v>20</v>
      </c>
      <c r="G1562" s="7">
        <v>40</v>
      </c>
      <c r="H1562" s="5" t="s">
        <v>2981</v>
      </c>
      <c r="I1562" s="5" t="s">
        <v>108</v>
      </c>
      <c r="J1562" s="5" t="s">
        <v>76</v>
      </c>
      <c r="K1562" s="5" t="s">
        <v>17482</v>
      </c>
      <c r="L1562" s="5" t="s">
        <v>17483</v>
      </c>
      <c r="M1562" s="5" t="s">
        <v>42</v>
      </c>
      <c r="N1562" s="5" t="s">
        <v>237</v>
      </c>
      <c r="O1562" s="5" t="b">
        <f t="shared" ca="1" si="0"/>
        <v>1</v>
      </c>
      <c r="P1562" s="5"/>
      <c r="Q1562" s="5"/>
      <c r="R1562" s="5"/>
      <c r="S1562" s="5"/>
      <c r="T1562" s="5"/>
      <c r="U1562" s="5"/>
      <c r="V1562" s="5"/>
      <c r="W1562" s="5"/>
      <c r="X1562" s="5"/>
      <c r="Y1562" s="5"/>
      <c r="Z1562" s="5"/>
      <c r="AA1562" s="5"/>
      <c r="AB1562" s="5"/>
      <c r="AC1562" s="5"/>
      <c r="AD1562" s="5"/>
      <c r="AE1562" s="5"/>
    </row>
    <row r="1563" spans="1:31" ht="21" customHeight="1">
      <c r="A1563" s="5" t="s">
        <v>16599</v>
      </c>
      <c r="B1563" s="5" t="s">
        <v>185</v>
      </c>
      <c r="C1563" s="5" t="s">
        <v>27</v>
      </c>
      <c r="D1563" s="5" t="s">
        <v>85</v>
      </c>
      <c r="E1563" s="5" t="s">
        <v>45</v>
      </c>
      <c r="F1563" s="7">
        <v>20</v>
      </c>
      <c r="G1563" s="7">
        <v>29</v>
      </c>
      <c r="H1563" s="5" t="s">
        <v>16600</v>
      </c>
      <c r="I1563" s="5" t="s">
        <v>108</v>
      </c>
      <c r="J1563" s="5" t="s">
        <v>76</v>
      </c>
      <c r="K1563" s="5" t="s">
        <v>16601</v>
      </c>
      <c r="L1563" s="5" t="s">
        <v>16602</v>
      </c>
      <c r="M1563" s="5" t="s">
        <v>37</v>
      </c>
      <c r="N1563" s="5" t="s">
        <v>55</v>
      </c>
      <c r="O1563" s="5" t="b">
        <f t="shared" ca="1" si="0"/>
        <v>1</v>
      </c>
      <c r="P1563" s="5"/>
      <c r="Q1563" s="5"/>
      <c r="R1563" s="5"/>
      <c r="S1563" s="5"/>
      <c r="T1563" s="5"/>
      <c r="U1563" s="5"/>
      <c r="V1563" s="5"/>
      <c r="W1563" s="5"/>
      <c r="X1563" s="5"/>
      <c r="Y1563" s="5"/>
      <c r="Z1563" s="5"/>
      <c r="AA1563" s="5"/>
      <c r="AB1563" s="5"/>
      <c r="AC1563" s="5"/>
      <c r="AD1563" s="5"/>
      <c r="AE1563" s="5"/>
    </row>
    <row r="1564" spans="1:31" ht="21" customHeight="1">
      <c r="A1564" s="5" t="s">
        <v>17490</v>
      </c>
      <c r="B1564" s="5" t="s">
        <v>4609</v>
      </c>
      <c r="C1564" s="5" t="s">
        <v>27</v>
      </c>
      <c r="D1564" s="5" t="s">
        <v>85</v>
      </c>
      <c r="E1564" s="5" t="s">
        <v>29</v>
      </c>
      <c r="F1564" s="7">
        <v>20</v>
      </c>
      <c r="G1564" s="7">
        <v>30</v>
      </c>
      <c r="H1564" s="5" t="s">
        <v>1088</v>
      </c>
      <c r="I1564" s="5" t="s">
        <v>66</v>
      </c>
      <c r="J1564" s="5" t="s">
        <v>4611</v>
      </c>
      <c r="K1564" s="5" t="s">
        <v>4612</v>
      </c>
      <c r="L1564" s="5" t="s">
        <v>17492</v>
      </c>
      <c r="M1564" s="5" t="s">
        <v>37</v>
      </c>
      <c r="N1564" s="5" t="s">
        <v>38</v>
      </c>
      <c r="O1564" s="5" t="b">
        <f t="shared" ca="1" si="0"/>
        <v>1</v>
      </c>
      <c r="P1564" s="5"/>
      <c r="Q1564" s="5"/>
      <c r="R1564" s="5"/>
      <c r="S1564" s="5"/>
      <c r="T1564" s="5"/>
      <c r="U1564" s="5"/>
      <c r="V1564" s="5"/>
      <c r="W1564" s="5"/>
      <c r="X1564" s="5"/>
      <c r="Y1564" s="5"/>
      <c r="Z1564" s="5"/>
      <c r="AA1564" s="5"/>
      <c r="AB1564" s="5"/>
      <c r="AC1564" s="5"/>
      <c r="AD1564" s="5"/>
      <c r="AE1564" s="5"/>
    </row>
    <row r="1565" spans="1:31" ht="21" customHeight="1">
      <c r="A1565" s="5" t="s">
        <v>7050</v>
      </c>
      <c r="B1565" s="5" t="s">
        <v>17493</v>
      </c>
      <c r="C1565" s="5" t="s">
        <v>27</v>
      </c>
      <c r="D1565" s="5" t="s">
        <v>85</v>
      </c>
      <c r="E1565" s="5" t="s">
        <v>45</v>
      </c>
      <c r="F1565" s="7">
        <v>20</v>
      </c>
      <c r="G1565" s="7">
        <v>30</v>
      </c>
      <c r="H1565" s="5" t="s">
        <v>1088</v>
      </c>
      <c r="I1565" s="5" t="s">
        <v>66</v>
      </c>
      <c r="J1565" s="5" t="s">
        <v>134</v>
      </c>
      <c r="K1565" s="5" t="s">
        <v>6064</v>
      </c>
      <c r="L1565" s="5" t="s">
        <v>17494</v>
      </c>
      <c r="M1565" s="5" t="s">
        <v>167</v>
      </c>
      <c r="N1565" s="5" t="s">
        <v>55</v>
      </c>
      <c r="O1565" s="5" t="b">
        <f t="shared" ca="1" si="0"/>
        <v>1</v>
      </c>
      <c r="P1565" s="5"/>
      <c r="Q1565" s="5"/>
      <c r="R1565" s="5"/>
      <c r="S1565" s="5"/>
      <c r="T1565" s="5"/>
      <c r="U1565" s="5"/>
      <c r="V1565" s="5"/>
      <c r="W1565" s="5"/>
      <c r="X1565" s="5"/>
      <c r="Y1565" s="5"/>
      <c r="Z1565" s="5"/>
      <c r="AA1565" s="5"/>
      <c r="AB1565" s="5"/>
      <c r="AC1565" s="5"/>
      <c r="AD1565" s="5"/>
      <c r="AE1565" s="5"/>
    </row>
    <row r="1566" spans="1:31" ht="21" customHeight="1">
      <c r="A1566" s="5" t="s">
        <v>9900</v>
      </c>
      <c r="B1566" s="5" t="s">
        <v>3805</v>
      </c>
      <c r="C1566" s="5" t="s">
        <v>27</v>
      </c>
      <c r="D1566" s="5" t="s">
        <v>85</v>
      </c>
      <c r="E1566" s="5" t="s">
        <v>45</v>
      </c>
      <c r="F1566" s="7">
        <v>20</v>
      </c>
      <c r="G1566" s="7">
        <v>25</v>
      </c>
      <c r="H1566" s="5" t="s">
        <v>188</v>
      </c>
      <c r="I1566" s="5" t="s">
        <v>108</v>
      </c>
      <c r="J1566" s="5" t="s">
        <v>57</v>
      </c>
      <c r="K1566" s="9" t="s">
        <v>47</v>
      </c>
      <c r="L1566" s="5" t="s">
        <v>17495</v>
      </c>
      <c r="M1566" s="5" t="s">
        <v>37</v>
      </c>
      <c r="N1566" s="5" t="s">
        <v>55</v>
      </c>
      <c r="O1566" s="5" t="b">
        <f t="shared" ca="1" si="0"/>
        <v>1</v>
      </c>
      <c r="P1566" s="5"/>
      <c r="Q1566" s="5"/>
      <c r="R1566" s="5"/>
      <c r="S1566" s="5"/>
      <c r="T1566" s="5"/>
      <c r="U1566" s="5"/>
      <c r="V1566" s="5"/>
      <c r="W1566" s="5"/>
      <c r="X1566" s="5"/>
      <c r="Y1566" s="5"/>
      <c r="Z1566" s="5"/>
      <c r="AA1566" s="5"/>
      <c r="AB1566" s="5"/>
      <c r="AC1566" s="5"/>
      <c r="AD1566" s="5"/>
      <c r="AE1566" s="5"/>
    </row>
    <row r="1567" spans="1:31" ht="21" customHeight="1">
      <c r="A1567" s="5" t="s">
        <v>16623</v>
      </c>
      <c r="B1567" s="5" t="s">
        <v>6622</v>
      </c>
      <c r="C1567" s="5" t="s">
        <v>27</v>
      </c>
      <c r="D1567" s="5" t="s">
        <v>85</v>
      </c>
      <c r="E1567" s="5" t="s">
        <v>45</v>
      </c>
      <c r="F1567" s="7">
        <v>20</v>
      </c>
      <c r="G1567" s="7">
        <v>35</v>
      </c>
      <c r="H1567" s="5" t="s">
        <v>3289</v>
      </c>
      <c r="I1567" s="5" t="s">
        <v>66</v>
      </c>
      <c r="J1567" s="5" t="s">
        <v>48</v>
      </c>
      <c r="K1567" s="5" t="s">
        <v>6625</v>
      </c>
      <c r="L1567" s="5" t="s">
        <v>16625</v>
      </c>
      <c r="M1567" s="5" t="s">
        <v>167</v>
      </c>
      <c r="N1567" s="5" t="s">
        <v>55</v>
      </c>
      <c r="O1567" s="5" t="b">
        <f t="shared" ca="1" si="0"/>
        <v>1</v>
      </c>
      <c r="P1567" s="5"/>
      <c r="Q1567" s="5"/>
      <c r="R1567" s="5"/>
      <c r="S1567" s="5"/>
      <c r="T1567" s="5"/>
      <c r="U1567" s="5"/>
      <c r="V1567" s="5"/>
      <c r="W1567" s="5"/>
      <c r="X1567" s="5"/>
      <c r="Y1567" s="5"/>
      <c r="Z1567" s="5"/>
      <c r="AA1567" s="5"/>
      <c r="AB1567" s="5"/>
      <c r="AC1567" s="5"/>
      <c r="AD1567" s="5"/>
      <c r="AE1567" s="5"/>
    </row>
    <row r="1568" spans="1:31" ht="21" customHeight="1">
      <c r="A1568" s="5" t="s">
        <v>17503</v>
      </c>
      <c r="B1568" s="5" t="s">
        <v>17504</v>
      </c>
      <c r="C1568" s="5" t="s">
        <v>27</v>
      </c>
      <c r="D1568" s="5" t="s">
        <v>85</v>
      </c>
      <c r="E1568" s="5" t="s">
        <v>45</v>
      </c>
      <c r="F1568" s="7">
        <v>20</v>
      </c>
      <c r="G1568" s="7">
        <v>30</v>
      </c>
      <c r="H1568" s="5" t="s">
        <v>1088</v>
      </c>
      <c r="I1568" s="5" t="s">
        <v>66</v>
      </c>
      <c r="J1568" s="5" t="s">
        <v>76</v>
      </c>
      <c r="K1568" s="5" t="s">
        <v>10462</v>
      </c>
      <c r="L1568" s="5" t="s">
        <v>17507</v>
      </c>
      <c r="M1568" s="5" t="s">
        <v>37</v>
      </c>
      <c r="N1568" s="5" t="s">
        <v>38</v>
      </c>
      <c r="O1568" s="5" t="b">
        <f t="shared" ca="1" si="0"/>
        <v>1</v>
      </c>
      <c r="P1568" s="5"/>
      <c r="Q1568" s="5"/>
      <c r="R1568" s="5"/>
      <c r="S1568" s="5"/>
      <c r="T1568" s="5"/>
      <c r="U1568" s="5"/>
      <c r="V1568" s="5"/>
      <c r="W1568" s="5"/>
      <c r="X1568" s="5"/>
      <c r="Y1568" s="5"/>
      <c r="Z1568" s="5"/>
      <c r="AA1568" s="5"/>
      <c r="AB1568" s="5"/>
      <c r="AC1568" s="5"/>
      <c r="AD1568" s="5"/>
      <c r="AE1568" s="5"/>
    </row>
    <row r="1569" spans="1:31" ht="21" customHeight="1">
      <c r="A1569" s="5" t="s">
        <v>17509</v>
      </c>
      <c r="B1569" s="5" t="s">
        <v>15347</v>
      </c>
      <c r="C1569" s="5" t="s">
        <v>27</v>
      </c>
      <c r="D1569" s="5" t="s">
        <v>85</v>
      </c>
      <c r="E1569" s="5" t="s">
        <v>45</v>
      </c>
      <c r="F1569" s="7">
        <v>20</v>
      </c>
      <c r="G1569" s="7">
        <v>25</v>
      </c>
      <c r="H1569" s="5" t="s">
        <v>188</v>
      </c>
      <c r="I1569" s="5" t="s">
        <v>66</v>
      </c>
      <c r="J1569" s="5" t="s">
        <v>1437</v>
      </c>
      <c r="K1569" s="9" t="s">
        <v>47</v>
      </c>
      <c r="L1569" s="5" t="s">
        <v>17516</v>
      </c>
      <c r="M1569" s="5" t="s">
        <v>37</v>
      </c>
      <c r="N1569" s="5" t="s">
        <v>55</v>
      </c>
      <c r="O1569" s="5" t="b">
        <f t="shared" ca="1" si="0"/>
        <v>1</v>
      </c>
      <c r="P1569" s="5"/>
      <c r="Q1569" s="5"/>
      <c r="R1569" s="5"/>
      <c r="S1569" s="5"/>
      <c r="T1569" s="5"/>
      <c r="U1569" s="5"/>
      <c r="V1569" s="5"/>
      <c r="W1569" s="5"/>
      <c r="X1569" s="5"/>
      <c r="Y1569" s="5"/>
      <c r="Z1569" s="5"/>
      <c r="AA1569" s="5"/>
      <c r="AB1569" s="5"/>
      <c r="AC1569" s="5"/>
      <c r="AD1569" s="5"/>
      <c r="AE1569" s="5"/>
    </row>
    <row r="1570" spans="1:31" ht="21" customHeight="1">
      <c r="A1570" s="5" t="s">
        <v>7617</v>
      </c>
      <c r="B1570" s="5" t="s">
        <v>17299</v>
      </c>
      <c r="C1570" s="5" t="s">
        <v>27</v>
      </c>
      <c r="D1570" s="5" t="s">
        <v>85</v>
      </c>
      <c r="E1570" s="5" t="s">
        <v>45</v>
      </c>
      <c r="F1570" s="7">
        <v>20</v>
      </c>
      <c r="G1570" s="7">
        <v>25</v>
      </c>
      <c r="H1570" s="5" t="s">
        <v>188</v>
      </c>
      <c r="I1570" s="5" t="s">
        <v>66</v>
      </c>
      <c r="J1570" s="5" t="s">
        <v>48</v>
      </c>
      <c r="K1570" s="5" t="s">
        <v>17522</v>
      </c>
      <c r="L1570" s="5" t="s">
        <v>17523</v>
      </c>
      <c r="M1570" s="5" t="s">
        <v>53</v>
      </c>
      <c r="N1570" s="5" t="s">
        <v>55</v>
      </c>
      <c r="O1570" s="5" t="b">
        <f t="shared" ca="1" si="0"/>
        <v>1</v>
      </c>
      <c r="P1570" s="5"/>
      <c r="Q1570" s="5"/>
      <c r="R1570" s="5"/>
      <c r="S1570" s="5"/>
      <c r="T1570" s="5"/>
      <c r="U1570" s="5"/>
      <c r="V1570" s="5"/>
      <c r="W1570" s="5"/>
      <c r="X1570" s="5"/>
      <c r="Y1570" s="5"/>
      <c r="Z1570" s="5"/>
      <c r="AA1570" s="5"/>
      <c r="AB1570" s="5"/>
      <c r="AC1570" s="5"/>
      <c r="AD1570" s="5"/>
      <c r="AE1570" s="5"/>
    </row>
    <row r="1571" spans="1:31" ht="21" customHeight="1">
      <c r="A1571" s="5" t="s">
        <v>16660</v>
      </c>
      <c r="B1571" s="5" t="s">
        <v>16661</v>
      </c>
      <c r="C1571" s="5" t="s">
        <v>27</v>
      </c>
      <c r="D1571" s="5" t="s">
        <v>85</v>
      </c>
      <c r="E1571" s="5" t="s">
        <v>45</v>
      </c>
      <c r="F1571" s="7">
        <v>20</v>
      </c>
      <c r="G1571" s="7">
        <v>25</v>
      </c>
      <c r="H1571" s="5" t="s">
        <v>188</v>
      </c>
      <c r="I1571" s="5" t="s">
        <v>108</v>
      </c>
      <c r="J1571" s="5" t="s">
        <v>57</v>
      </c>
      <c r="K1571" s="9" t="s">
        <v>47</v>
      </c>
      <c r="L1571" s="5" t="s">
        <v>16664</v>
      </c>
      <c r="M1571" s="5" t="s">
        <v>100</v>
      </c>
      <c r="N1571" s="5" t="s">
        <v>271</v>
      </c>
      <c r="O1571" s="5" t="b">
        <f t="shared" ca="1" si="0"/>
        <v>1</v>
      </c>
      <c r="P1571" s="5" t="b">
        <f ca="1">IFERROR(__xludf.DUMMYFUNCTION("REGEXMATCH(L1571,""(?i)Java"")"),TRUE)</f>
        <v>1</v>
      </c>
      <c r="Q1571" s="5"/>
      <c r="R1571" s="5"/>
      <c r="S1571" s="5"/>
      <c r="T1571" s="5"/>
      <c r="U1571" s="5"/>
      <c r="V1571" s="5"/>
      <c r="W1571" s="5"/>
      <c r="X1571" s="5"/>
      <c r="Y1571" s="5"/>
      <c r="Z1571" s="5"/>
      <c r="AA1571" s="5"/>
      <c r="AB1571" s="5"/>
      <c r="AC1571" s="5"/>
      <c r="AD1571" s="5"/>
      <c r="AE1571" s="5"/>
    </row>
    <row r="1572" spans="1:31" ht="21" customHeight="1">
      <c r="A1572" s="5" t="s">
        <v>17533</v>
      </c>
      <c r="B1572" s="5" t="s">
        <v>17534</v>
      </c>
      <c r="C1572" s="5" t="s">
        <v>27</v>
      </c>
      <c r="D1572" s="5" t="s">
        <v>85</v>
      </c>
      <c r="E1572" s="5" t="s">
        <v>45</v>
      </c>
      <c r="F1572" s="7">
        <v>20</v>
      </c>
      <c r="G1572" s="7">
        <v>30</v>
      </c>
      <c r="H1572" s="5" t="s">
        <v>1088</v>
      </c>
      <c r="I1572" s="5" t="s">
        <v>66</v>
      </c>
      <c r="J1572" s="5" t="s">
        <v>13901</v>
      </c>
      <c r="K1572" s="5" t="s">
        <v>17535</v>
      </c>
      <c r="L1572" s="5" t="s">
        <v>17536</v>
      </c>
      <c r="M1572" s="5" t="s">
        <v>42</v>
      </c>
      <c r="N1572" s="5" t="s">
        <v>55</v>
      </c>
      <c r="O1572" s="5" t="b">
        <f t="shared" ca="1" si="0"/>
        <v>1</v>
      </c>
      <c r="P1572" s="5"/>
      <c r="Q1572" s="5"/>
      <c r="R1572" s="5"/>
      <c r="S1572" s="5"/>
      <c r="T1572" s="5"/>
      <c r="U1572" s="5"/>
      <c r="V1572" s="5"/>
      <c r="W1572" s="5"/>
      <c r="X1572" s="5"/>
      <c r="Y1572" s="5"/>
      <c r="Z1572" s="5"/>
      <c r="AA1572" s="5"/>
      <c r="AB1572" s="5"/>
      <c r="AC1572" s="5"/>
      <c r="AD1572" s="5"/>
      <c r="AE1572" s="5"/>
    </row>
    <row r="1573" spans="1:31" ht="21" customHeight="1">
      <c r="A1573" s="5" t="s">
        <v>17539</v>
      </c>
      <c r="B1573" s="5" t="s">
        <v>17540</v>
      </c>
      <c r="C1573" s="5" t="s">
        <v>27</v>
      </c>
      <c r="D1573" s="5" t="s">
        <v>85</v>
      </c>
      <c r="E1573" s="5" t="s">
        <v>45</v>
      </c>
      <c r="F1573" s="7">
        <v>20</v>
      </c>
      <c r="G1573" s="7">
        <v>35</v>
      </c>
      <c r="H1573" s="5" t="s">
        <v>3289</v>
      </c>
      <c r="I1573" s="5" t="s">
        <v>66</v>
      </c>
      <c r="J1573" s="5" t="s">
        <v>57</v>
      </c>
      <c r="K1573" s="5" t="s">
        <v>17541</v>
      </c>
      <c r="L1573" s="5" t="s">
        <v>17542</v>
      </c>
      <c r="M1573" s="5" t="s">
        <v>167</v>
      </c>
      <c r="N1573" s="5" t="s">
        <v>237</v>
      </c>
      <c r="O1573" s="5" t="b">
        <f t="shared" ca="1" si="0"/>
        <v>1</v>
      </c>
      <c r="P1573" s="5"/>
      <c r="Q1573" s="5"/>
      <c r="R1573" s="5"/>
      <c r="S1573" s="5"/>
      <c r="T1573" s="5"/>
      <c r="U1573" s="5"/>
      <c r="V1573" s="5"/>
      <c r="W1573" s="5"/>
      <c r="X1573" s="5"/>
      <c r="Y1573" s="5"/>
      <c r="Z1573" s="5"/>
      <c r="AA1573" s="5"/>
      <c r="AB1573" s="5"/>
      <c r="AC1573" s="5"/>
      <c r="AD1573" s="5"/>
      <c r="AE1573" s="5"/>
    </row>
    <row r="1574" spans="1:31" ht="21" customHeight="1">
      <c r="A1574" s="5" t="s">
        <v>9900</v>
      </c>
      <c r="B1574" s="5" t="s">
        <v>17544</v>
      </c>
      <c r="C1574" s="5" t="s">
        <v>27</v>
      </c>
      <c r="D1574" s="5" t="s">
        <v>85</v>
      </c>
      <c r="E1574" s="5" t="s">
        <v>45</v>
      </c>
      <c r="F1574" s="7">
        <v>20</v>
      </c>
      <c r="G1574" s="7">
        <v>25</v>
      </c>
      <c r="H1574" s="5" t="s">
        <v>188</v>
      </c>
      <c r="I1574" s="5" t="s">
        <v>31</v>
      </c>
      <c r="J1574" s="5" t="s">
        <v>76</v>
      </c>
      <c r="K1574" s="5" t="s">
        <v>17545</v>
      </c>
      <c r="L1574" s="5" t="s">
        <v>17546</v>
      </c>
      <c r="M1574" s="5" t="s">
        <v>100</v>
      </c>
      <c r="N1574" s="5" t="s">
        <v>38</v>
      </c>
      <c r="O1574" s="5" t="b">
        <f t="shared" ca="1" si="0"/>
        <v>1</v>
      </c>
      <c r="P1574" s="5"/>
      <c r="Q1574" s="5"/>
      <c r="R1574" s="5"/>
      <c r="S1574" s="5"/>
      <c r="T1574" s="5"/>
      <c r="U1574" s="5"/>
      <c r="V1574" s="5"/>
      <c r="W1574" s="5"/>
      <c r="X1574" s="5"/>
      <c r="Y1574" s="5"/>
      <c r="Z1574" s="5"/>
      <c r="AA1574" s="5"/>
      <c r="AB1574" s="5"/>
      <c r="AC1574" s="5"/>
      <c r="AD1574" s="5"/>
      <c r="AE1574" s="5"/>
    </row>
    <row r="1575" spans="1:31" ht="21" customHeight="1">
      <c r="A1575" s="5" t="s">
        <v>2978</v>
      </c>
      <c r="B1575" s="5" t="s">
        <v>2980</v>
      </c>
      <c r="C1575" s="5" t="s">
        <v>27</v>
      </c>
      <c r="D1575" s="5" t="s">
        <v>85</v>
      </c>
      <c r="E1575" s="5" t="s">
        <v>45</v>
      </c>
      <c r="F1575" s="7">
        <v>20</v>
      </c>
      <c r="G1575" s="7">
        <v>40</v>
      </c>
      <c r="H1575" s="5" t="s">
        <v>2981</v>
      </c>
      <c r="I1575" s="5" t="s">
        <v>1690</v>
      </c>
      <c r="J1575" s="5" t="s">
        <v>117</v>
      </c>
      <c r="K1575" s="5" t="s">
        <v>2982</v>
      </c>
      <c r="L1575" s="5" t="s">
        <v>2984</v>
      </c>
      <c r="M1575" s="5" t="s">
        <v>37</v>
      </c>
      <c r="N1575" s="5" t="s">
        <v>38</v>
      </c>
      <c r="O1575" s="5" t="b">
        <f t="shared" ca="1" si="0"/>
        <v>1</v>
      </c>
      <c r="P1575" s="5" t="b">
        <f t="shared" ref="P1575:P1576" ca="1" si="146">IFERROR(__xludf.DUMMYFUNCTION("REGEXMATCH(L1575,""(?i)Java"")"),TRUE)</f>
        <v>1</v>
      </c>
      <c r="Q1575" s="5"/>
      <c r="R1575" s="5"/>
      <c r="S1575" s="5"/>
      <c r="T1575" s="5"/>
      <c r="U1575" s="5"/>
      <c r="V1575" s="5"/>
      <c r="W1575" s="5"/>
      <c r="X1575" s="5"/>
      <c r="Y1575" s="5"/>
      <c r="Z1575" s="5"/>
      <c r="AA1575" s="5"/>
      <c r="AB1575" s="5"/>
      <c r="AC1575" s="5"/>
      <c r="AD1575" s="5"/>
      <c r="AE1575" s="5"/>
    </row>
    <row r="1576" spans="1:31" ht="21" customHeight="1">
      <c r="A1576" s="5" t="s">
        <v>16674</v>
      </c>
      <c r="B1576" s="5" t="s">
        <v>16676</v>
      </c>
      <c r="C1576" s="5" t="s">
        <v>27</v>
      </c>
      <c r="D1576" s="5" t="s">
        <v>85</v>
      </c>
      <c r="E1576" s="5" t="s">
        <v>45</v>
      </c>
      <c r="F1576" s="7">
        <v>20</v>
      </c>
      <c r="G1576" s="7">
        <v>50</v>
      </c>
      <c r="H1576" s="5" t="s">
        <v>7036</v>
      </c>
      <c r="I1576" s="5" t="s">
        <v>66</v>
      </c>
      <c r="J1576" s="5" t="s">
        <v>16678</v>
      </c>
      <c r="K1576" s="5" t="s">
        <v>16679</v>
      </c>
      <c r="L1576" s="5" t="s">
        <v>16680</v>
      </c>
      <c r="M1576" s="5" t="s">
        <v>100</v>
      </c>
      <c r="N1576" s="5" t="s">
        <v>55</v>
      </c>
      <c r="O1576" s="5" t="b">
        <f t="shared" ca="1" si="0"/>
        <v>1</v>
      </c>
      <c r="P1576" s="5" t="b">
        <f t="shared" ca="1" si="146"/>
        <v>1</v>
      </c>
      <c r="Q1576" s="5"/>
      <c r="R1576" s="5"/>
      <c r="S1576" s="5"/>
      <c r="T1576" s="5"/>
      <c r="U1576" s="5"/>
      <c r="V1576" s="5"/>
      <c r="W1576" s="5"/>
      <c r="X1576" s="5"/>
      <c r="Y1576" s="5"/>
      <c r="Z1576" s="5"/>
      <c r="AA1576" s="5"/>
      <c r="AB1576" s="5"/>
      <c r="AC1576" s="5"/>
      <c r="AD1576" s="5"/>
      <c r="AE1576" s="5"/>
    </row>
    <row r="1577" spans="1:31" ht="21" customHeight="1">
      <c r="A1577" s="5" t="s">
        <v>4022</v>
      </c>
      <c r="B1577" s="5" t="s">
        <v>17554</v>
      </c>
      <c r="C1577" s="5" t="s">
        <v>27</v>
      </c>
      <c r="D1577" s="5" t="s">
        <v>85</v>
      </c>
      <c r="E1577" s="5" t="s">
        <v>29</v>
      </c>
      <c r="F1577" s="7">
        <v>20</v>
      </c>
      <c r="G1577" s="7">
        <v>25</v>
      </c>
      <c r="H1577" s="5" t="s">
        <v>188</v>
      </c>
      <c r="I1577" s="5" t="s">
        <v>108</v>
      </c>
      <c r="J1577" s="5" t="s">
        <v>2745</v>
      </c>
      <c r="K1577" s="5" t="s">
        <v>17556</v>
      </c>
      <c r="L1577" s="9" t="s">
        <v>47</v>
      </c>
      <c r="M1577" s="5" t="s">
        <v>37</v>
      </c>
      <c r="N1577" s="5" t="s">
        <v>55</v>
      </c>
      <c r="O1577" s="5" t="b">
        <f t="shared" ca="1" si="0"/>
        <v>1</v>
      </c>
      <c r="P1577" s="9"/>
      <c r="Q1577" s="5"/>
      <c r="R1577" s="5"/>
      <c r="S1577" s="5"/>
      <c r="T1577" s="5"/>
      <c r="U1577" s="5"/>
      <c r="V1577" s="5"/>
      <c r="W1577" s="5"/>
      <c r="X1577" s="5"/>
      <c r="Y1577" s="5"/>
      <c r="Z1577" s="5"/>
      <c r="AA1577" s="5"/>
      <c r="AB1577" s="5"/>
      <c r="AC1577" s="5"/>
      <c r="AD1577" s="5"/>
      <c r="AE1577" s="5"/>
    </row>
    <row r="1578" spans="1:31" ht="21" customHeight="1">
      <c r="A1578" s="5" t="s">
        <v>7050</v>
      </c>
      <c r="B1578" s="5" t="s">
        <v>15756</v>
      </c>
      <c r="C1578" s="5" t="s">
        <v>27</v>
      </c>
      <c r="D1578" s="5" t="s">
        <v>290</v>
      </c>
      <c r="E1578" s="5" t="s">
        <v>45</v>
      </c>
      <c r="F1578" s="7">
        <v>20</v>
      </c>
      <c r="G1578" s="7">
        <v>30</v>
      </c>
      <c r="H1578" s="5" t="s">
        <v>1088</v>
      </c>
      <c r="I1578" s="5" t="s">
        <v>66</v>
      </c>
      <c r="J1578" s="5" t="s">
        <v>1520</v>
      </c>
      <c r="K1578" s="5" t="s">
        <v>17559</v>
      </c>
      <c r="L1578" s="5" t="s">
        <v>17560</v>
      </c>
      <c r="M1578" s="5" t="s">
        <v>37</v>
      </c>
      <c r="N1578" s="5" t="s">
        <v>55</v>
      </c>
      <c r="O1578" s="5" t="b">
        <f t="shared" ca="1" si="0"/>
        <v>1</v>
      </c>
      <c r="P1578" s="5"/>
      <c r="Q1578" s="5"/>
      <c r="R1578" s="5"/>
      <c r="S1578" s="5"/>
      <c r="T1578" s="5"/>
      <c r="U1578" s="5"/>
      <c r="V1578" s="5"/>
      <c r="W1578" s="5"/>
      <c r="X1578" s="5"/>
      <c r="Y1578" s="5"/>
      <c r="Z1578" s="5"/>
      <c r="AA1578" s="5"/>
      <c r="AB1578" s="5"/>
      <c r="AC1578" s="5"/>
      <c r="AD1578" s="5"/>
      <c r="AE1578" s="5"/>
    </row>
    <row r="1579" spans="1:31" ht="21" customHeight="1">
      <c r="A1579" s="5" t="s">
        <v>2674</v>
      </c>
      <c r="B1579" s="5" t="s">
        <v>2534</v>
      </c>
      <c r="C1579" s="5" t="s">
        <v>27</v>
      </c>
      <c r="D1579" s="5" t="s">
        <v>575</v>
      </c>
      <c r="E1579" s="5" t="s">
        <v>45</v>
      </c>
      <c r="F1579" s="7">
        <v>20</v>
      </c>
      <c r="G1579" s="7">
        <v>25</v>
      </c>
      <c r="H1579" s="5" t="s">
        <v>188</v>
      </c>
      <c r="I1579" s="5" t="s">
        <v>66</v>
      </c>
      <c r="J1579" s="5" t="s">
        <v>2538</v>
      </c>
      <c r="K1579" s="5" t="s">
        <v>2539</v>
      </c>
      <c r="L1579" s="5" t="s">
        <v>16614</v>
      </c>
      <c r="M1579" s="5" t="s">
        <v>53</v>
      </c>
      <c r="N1579" s="5" t="s">
        <v>55</v>
      </c>
      <c r="O1579" s="5" t="b">
        <f t="shared" ca="1" si="0"/>
        <v>1</v>
      </c>
      <c r="P1579" s="5" t="b">
        <f ca="1">IFERROR(__xludf.DUMMYFUNCTION("REGEXMATCH(L1579,""(?i)Java"")"),TRUE)</f>
        <v>1</v>
      </c>
      <c r="Q1579" s="5"/>
      <c r="R1579" s="5"/>
      <c r="S1579" s="5"/>
      <c r="T1579" s="5"/>
      <c r="U1579" s="5"/>
      <c r="V1579" s="5"/>
      <c r="W1579" s="5"/>
      <c r="X1579" s="5"/>
      <c r="Y1579" s="5"/>
      <c r="Z1579" s="5"/>
      <c r="AA1579" s="5"/>
      <c r="AB1579" s="5"/>
      <c r="AC1579" s="5"/>
      <c r="AD1579" s="5"/>
      <c r="AE1579" s="5"/>
    </row>
    <row r="1580" spans="1:31" ht="21" customHeight="1">
      <c r="A1580" s="5" t="s">
        <v>17562</v>
      </c>
      <c r="B1580" s="5" t="s">
        <v>17563</v>
      </c>
      <c r="C1580" s="5" t="s">
        <v>27</v>
      </c>
      <c r="D1580" s="5" t="s">
        <v>575</v>
      </c>
      <c r="E1580" s="5" t="s">
        <v>45</v>
      </c>
      <c r="F1580" s="7">
        <v>20</v>
      </c>
      <c r="G1580" s="7">
        <v>30</v>
      </c>
      <c r="H1580" s="5" t="s">
        <v>1088</v>
      </c>
      <c r="I1580" s="5" t="s">
        <v>66</v>
      </c>
      <c r="J1580" s="5" t="s">
        <v>10994</v>
      </c>
      <c r="K1580" s="9" t="s">
        <v>47</v>
      </c>
      <c r="L1580" s="5" t="s">
        <v>17565</v>
      </c>
      <c r="M1580" s="5" t="s">
        <v>53</v>
      </c>
      <c r="N1580" s="5" t="s">
        <v>89</v>
      </c>
      <c r="O1580" s="5" t="b">
        <f t="shared" ca="1" si="0"/>
        <v>1</v>
      </c>
      <c r="P1580" s="5"/>
      <c r="Q1580" s="5"/>
      <c r="R1580" s="5"/>
      <c r="S1580" s="5"/>
      <c r="T1580" s="5"/>
      <c r="U1580" s="5"/>
      <c r="V1580" s="5"/>
      <c r="W1580" s="5"/>
      <c r="X1580" s="5"/>
      <c r="Y1580" s="5"/>
      <c r="Z1580" s="5"/>
      <c r="AA1580" s="5"/>
      <c r="AB1580" s="5"/>
      <c r="AC1580" s="5"/>
      <c r="AD1580" s="5"/>
      <c r="AE1580" s="5"/>
    </row>
    <row r="1581" spans="1:31" ht="21" customHeight="1">
      <c r="A1581" s="5" t="s">
        <v>13364</v>
      </c>
      <c r="B1581" s="5" t="s">
        <v>15945</v>
      </c>
      <c r="C1581" s="5" t="s">
        <v>27</v>
      </c>
      <c r="D1581" s="5" t="s">
        <v>575</v>
      </c>
      <c r="E1581" s="5" t="s">
        <v>45</v>
      </c>
      <c r="F1581" s="7">
        <v>20</v>
      </c>
      <c r="G1581" s="7">
        <v>30</v>
      </c>
      <c r="H1581" s="5" t="s">
        <v>1088</v>
      </c>
      <c r="I1581" s="5" t="s">
        <v>66</v>
      </c>
      <c r="J1581" s="5" t="s">
        <v>76</v>
      </c>
      <c r="K1581" s="5" t="s">
        <v>3579</v>
      </c>
      <c r="L1581" s="5" t="s">
        <v>17568</v>
      </c>
      <c r="M1581" s="5" t="s">
        <v>37</v>
      </c>
      <c r="N1581" s="5" t="s">
        <v>55</v>
      </c>
      <c r="O1581" s="5" t="b">
        <f t="shared" ca="1" si="0"/>
        <v>1</v>
      </c>
      <c r="P1581" s="5"/>
      <c r="Q1581" s="5"/>
      <c r="R1581" s="5"/>
      <c r="S1581" s="5"/>
      <c r="T1581" s="5"/>
      <c r="U1581" s="5"/>
      <c r="V1581" s="5"/>
      <c r="W1581" s="5"/>
      <c r="X1581" s="5"/>
      <c r="Y1581" s="5"/>
      <c r="Z1581" s="5"/>
      <c r="AA1581" s="5"/>
      <c r="AB1581" s="5"/>
      <c r="AC1581" s="5"/>
      <c r="AD1581" s="5"/>
      <c r="AE1581" s="5"/>
    </row>
    <row r="1582" spans="1:31" ht="21" customHeight="1">
      <c r="A1582" s="5" t="s">
        <v>7485</v>
      </c>
      <c r="B1582" s="5" t="s">
        <v>17574</v>
      </c>
      <c r="C1582" s="5" t="s">
        <v>27</v>
      </c>
      <c r="D1582" s="5" t="s">
        <v>80</v>
      </c>
      <c r="E1582" s="5" t="s">
        <v>45</v>
      </c>
      <c r="F1582" s="7">
        <v>20</v>
      </c>
      <c r="G1582" s="7">
        <v>30</v>
      </c>
      <c r="H1582" s="5" t="s">
        <v>1088</v>
      </c>
      <c r="I1582" s="5" t="s">
        <v>1690</v>
      </c>
      <c r="J1582" s="5" t="s">
        <v>4577</v>
      </c>
      <c r="K1582" s="5" t="s">
        <v>17575</v>
      </c>
      <c r="L1582" s="5" t="s">
        <v>17578</v>
      </c>
      <c r="M1582" s="5" t="s">
        <v>37</v>
      </c>
      <c r="N1582" s="5" t="s">
        <v>55</v>
      </c>
      <c r="O1582" s="5" t="b">
        <f t="shared" ca="1" si="0"/>
        <v>1</v>
      </c>
      <c r="P1582" s="5"/>
      <c r="Q1582" s="5"/>
      <c r="R1582" s="5"/>
      <c r="S1582" s="5"/>
      <c r="T1582" s="5"/>
      <c r="U1582" s="5"/>
      <c r="V1582" s="5"/>
      <c r="W1582" s="5"/>
      <c r="X1582" s="5"/>
      <c r="Y1582" s="5"/>
      <c r="Z1582" s="5"/>
      <c r="AA1582" s="5"/>
      <c r="AB1582" s="5"/>
      <c r="AC1582" s="5"/>
      <c r="AD1582" s="5"/>
      <c r="AE1582" s="5"/>
    </row>
    <row r="1583" spans="1:31" ht="21" customHeight="1">
      <c r="A1583" s="5" t="s">
        <v>17579</v>
      </c>
      <c r="B1583" s="5" t="s">
        <v>17581</v>
      </c>
      <c r="C1583" s="5" t="s">
        <v>27</v>
      </c>
      <c r="D1583" s="5" t="s">
        <v>80</v>
      </c>
      <c r="E1583" s="5" t="s">
        <v>45</v>
      </c>
      <c r="F1583" s="7">
        <v>20</v>
      </c>
      <c r="G1583" s="7">
        <v>30</v>
      </c>
      <c r="H1583" s="5" t="s">
        <v>1088</v>
      </c>
      <c r="I1583" s="5" t="s">
        <v>1690</v>
      </c>
      <c r="J1583" s="5" t="s">
        <v>57</v>
      </c>
      <c r="K1583" s="9" t="s">
        <v>47</v>
      </c>
      <c r="L1583" s="5" t="s">
        <v>17582</v>
      </c>
      <c r="M1583" s="5" t="s">
        <v>100</v>
      </c>
      <c r="N1583" s="5" t="s">
        <v>55</v>
      </c>
      <c r="O1583" s="5" t="b">
        <f t="shared" ca="1" si="0"/>
        <v>1</v>
      </c>
      <c r="P1583" s="5" t="b">
        <f ca="1">IFERROR(__xludf.DUMMYFUNCTION("REGEXMATCH(L1583,""(?i)Java"")"),TRUE)</f>
        <v>1</v>
      </c>
      <c r="Q1583" s="5"/>
      <c r="R1583" s="5"/>
      <c r="S1583" s="5"/>
      <c r="T1583" s="5"/>
      <c r="U1583" s="5"/>
      <c r="V1583" s="5"/>
      <c r="W1583" s="5"/>
      <c r="X1583" s="5"/>
      <c r="Y1583" s="5"/>
      <c r="Z1583" s="5"/>
      <c r="AA1583" s="5"/>
      <c r="AB1583" s="5"/>
      <c r="AC1583" s="5"/>
      <c r="AD1583" s="5"/>
      <c r="AE1583" s="5"/>
    </row>
    <row r="1584" spans="1:31" ht="21" customHeight="1">
      <c r="A1584" s="5" t="s">
        <v>17587</v>
      </c>
      <c r="B1584" s="5" t="s">
        <v>16726</v>
      </c>
      <c r="C1584" s="5" t="s">
        <v>27</v>
      </c>
      <c r="D1584" s="5" t="s">
        <v>80</v>
      </c>
      <c r="E1584" s="5" t="s">
        <v>45</v>
      </c>
      <c r="F1584" s="7">
        <v>20</v>
      </c>
      <c r="G1584" s="7">
        <v>40</v>
      </c>
      <c r="H1584" s="5" t="s">
        <v>2981</v>
      </c>
      <c r="I1584" s="5" t="s">
        <v>66</v>
      </c>
      <c r="J1584" s="5" t="s">
        <v>16729</v>
      </c>
      <c r="K1584" s="9" t="s">
        <v>47</v>
      </c>
      <c r="L1584" s="5" t="s">
        <v>17590</v>
      </c>
      <c r="M1584" s="5" t="s">
        <v>53</v>
      </c>
      <c r="N1584" s="5" t="s">
        <v>55</v>
      </c>
      <c r="O1584" s="5" t="b">
        <f t="shared" ca="1" si="0"/>
        <v>1</v>
      </c>
      <c r="P1584" s="5"/>
      <c r="Q1584" s="5"/>
      <c r="R1584" s="5"/>
      <c r="S1584" s="5"/>
      <c r="T1584" s="5"/>
      <c r="U1584" s="5"/>
      <c r="V1584" s="5"/>
      <c r="W1584" s="5"/>
      <c r="X1584" s="5"/>
      <c r="Y1584" s="5"/>
      <c r="Z1584" s="5"/>
      <c r="AA1584" s="5"/>
      <c r="AB1584" s="5"/>
      <c r="AC1584" s="5"/>
      <c r="AD1584" s="5"/>
      <c r="AE1584" s="5"/>
    </row>
    <row r="1585" spans="1:31" ht="21" customHeight="1">
      <c r="A1585" s="5" t="s">
        <v>7050</v>
      </c>
      <c r="B1585" s="5" t="s">
        <v>17594</v>
      </c>
      <c r="C1585" s="5" t="s">
        <v>27</v>
      </c>
      <c r="D1585" s="5" t="s">
        <v>80</v>
      </c>
      <c r="E1585" s="5" t="s">
        <v>45</v>
      </c>
      <c r="F1585" s="7">
        <v>20</v>
      </c>
      <c r="G1585" s="7">
        <v>30</v>
      </c>
      <c r="H1585" s="5" t="s">
        <v>1088</v>
      </c>
      <c r="I1585" s="5" t="s">
        <v>66</v>
      </c>
      <c r="J1585" s="5" t="s">
        <v>2426</v>
      </c>
      <c r="K1585" s="5" t="s">
        <v>526</v>
      </c>
      <c r="L1585" s="5" t="s">
        <v>17595</v>
      </c>
      <c r="M1585" s="5" t="s">
        <v>53</v>
      </c>
      <c r="N1585" s="5" t="s">
        <v>55</v>
      </c>
      <c r="O1585" s="5" t="b">
        <f t="shared" ca="1" si="0"/>
        <v>1</v>
      </c>
      <c r="P1585" s="5"/>
      <c r="Q1585" s="5"/>
      <c r="R1585" s="5"/>
      <c r="S1585" s="5"/>
      <c r="T1585" s="5"/>
      <c r="U1585" s="5"/>
      <c r="V1585" s="5"/>
      <c r="W1585" s="5"/>
      <c r="X1585" s="5"/>
      <c r="Y1585" s="5"/>
      <c r="Z1585" s="5"/>
      <c r="AA1585" s="5"/>
      <c r="AB1585" s="5"/>
      <c r="AC1585" s="5"/>
      <c r="AD1585" s="5"/>
      <c r="AE1585" s="5"/>
    </row>
    <row r="1586" spans="1:31" ht="21" customHeight="1">
      <c r="A1586" s="5" t="s">
        <v>4022</v>
      </c>
      <c r="B1586" s="5" t="s">
        <v>15647</v>
      </c>
      <c r="C1586" s="5" t="s">
        <v>27</v>
      </c>
      <c r="D1586" s="5" t="s">
        <v>80</v>
      </c>
      <c r="E1586" s="5" t="s">
        <v>45</v>
      </c>
      <c r="F1586" s="7">
        <v>20</v>
      </c>
      <c r="G1586" s="7">
        <v>25</v>
      </c>
      <c r="H1586" s="5" t="s">
        <v>188</v>
      </c>
      <c r="I1586" s="5" t="s">
        <v>66</v>
      </c>
      <c r="J1586" s="5" t="s">
        <v>48</v>
      </c>
      <c r="K1586" s="5" t="s">
        <v>17599</v>
      </c>
      <c r="L1586" s="5" t="s">
        <v>17600</v>
      </c>
      <c r="M1586" s="5" t="s">
        <v>53</v>
      </c>
      <c r="N1586" s="5" t="s">
        <v>55</v>
      </c>
      <c r="O1586" s="5" t="b">
        <f t="shared" ca="1" si="0"/>
        <v>1</v>
      </c>
      <c r="P1586" s="5"/>
      <c r="Q1586" s="5"/>
      <c r="R1586" s="5"/>
      <c r="S1586" s="5"/>
      <c r="T1586" s="5"/>
      <c r="U1586" s="5"/>
      <c r="V1586" s="5"/>
      <c r="W1586" s="5"/>
      <c r="X1586" s="5"/>
      <c r="Y1586" s="5"/>
      <c r="Z1586" s="5"/>
      <c r="AA1586" s="5"/>
      <c r="AB1586" s="5"/>
      <c r="AC1586" s="5"/>
      <c r="AD1586" s="5"/>
      <c r="AE1586" s="5"/>
    </row>
    <row r="1587" spans="1:31" ht="21" customHeight="1">
      <c r="A1587" s="5" t="s">
        <v>4631</v>
      </c>
      <c r="B1587" s="5" t="s">
        <v>16701</v>
      </c>
      <c r="C1587" s="5" t="s">
        <v>27</v>
      </c>
      <c r="D1587" s="5" t="s">
        <v>80</v>
      </c>
      <c r="E1587" s="5" t="s">
        <v>29</v>
      </c>
      <c r="F1587" s="7">
        <v>20</v>
      </c>
      <c r="G1587" s="7">
        <v>40</v>
      </c>
      <c r="H1587" s="5" t="s">
        <v>2981</v>
      </c>
      <c r="I1587" s="5" t="s">
        <v>66</v>
      </c>
      <c r="J1587" s="5" t="s">
        <v>110</v>
      </c>
      <c r="K1587" s="5" t="s">
        <v>17610</v>
      </c>
      <c r="L1587" s="5" t="s">
        <v>17611</v>
      </c>
      <c r="M1587" s="5" t="s">
        <v>37</v>
      </c>
      <c r="N1587" s="5" t="s">
        <v>55</v>
      </c>
      <c r="O1587" s="5" t="b">
        <f t="shared" ca="1" si="0"/>
        <v>1</v>
      </c>
      <c r="P1587" s="5"/>
      <c r="Q1587" s="5"/>
      <c r="R1587" s="5"/>
      <c r="S1587" s="5"/>
      <c r="T1587" s="5"/>
      <c r="U1587" s="5"/>
      <c r="V1587" s="5"/>
      <c r="W1587" s="5"/>
      <c r="X1587" s="5"/>
      <c r="Y1587" s="5"/>
      <c r="Z1587" s="5"/>
      <c r="AA1587" s="5"/>
      <c r="AB1587" s="5"/>
      <c r="AC1587" s="5"/>
      <c r="AD1587" s="5"/>
      <c r="AE1587" s="5"/>
    </row>
    <row r="1588" spans="1:31" ht="21" customHeight="1">
      <c r="A1588" s="5" t="s">
        <v>4631</v>
      </c>
      <c r="B1588" s="5" t="s">
        <v>17616</v>
      </c>
      <c r="C1588" s="5" t="s">
        <v>27</v>
      </c>
      <c r="D1588" s="5" t="s">
        <v>80</v>
      </c>
      <c r="E1588" s="5" t="s">
        <v>45</v>
      </c>
      <c r="F1588" s="7">
        <v>20</v>
      </c>
      <c r="G1588" s="7">
        <v>30</v>
      </c>
      <c r="H1588" s="5" t="s">
        <v>1088</v>
      </c>
      <c r="I1588" s="5" t="s">
        <v>1690</v>
      </c>
      <c r="J1588" s="5" t="s">
        <v>1439</v>
      </c>
      <c r="K1588" s="5" t="s">
        <v>17618</v>
      </c>
      <c r="L1588" s="9" t="s">
        <v>47</v>
      </c>
      <c r="M1588" s="5" t="s">
        <v>42</v>
      </c>
      <c r="N1588" s="5" t="s">
        <v>38</v>
      </c>
      <c r="O1588" s="5" t="b">
        <f t="shared" ca="1" si="0"/>
        <v>1</v>
      </c>
      <c r="P1588" s="9"/>
      <c r="Q1588" s="5"/>
      <c r="R1588" s="5"/>
      <c r="S1588" s="5"/>
      <c r="T1588" s="5"/>
      <c r="U1588" s="5"/>
      <c r="V1588" s="5"/>
      <c r="W1588" s="5"/>
      <c r="X1588" s="5"/>
      <c r="Y1588" s="5"/>
      <c r="Z1588" s="5"/>
      <c r="AA1588" s="5"/>
      <c r="AB1588" s="5"/>
      <c r="AC1588" s="5"/>
      <c r="AD1588" s="5"/>
      <c r="AE1588" s="5"/>
    </row>
    <row r="1589" spans="1:31" ht="21" customHeight="1">
      <c r="A1589" s="5" t="s">
        <v>7485</v>
      </c>
      <c r="B1589" s="5" t="s">
        <v>17621</v>
      </c>
      <c r="C1589" s="5" t="s">
        <v>27</v>
      </c>
      <c r="D1589" s="5" t="s">
        <v>80</v>
      </c>
      <c r="E1589" s="5" t="s">
        <v>29</v>
      </c>
      <c r="F1589" s="7">
        <v>20</v>
      </c>
      <c r="G1589" s="7">
        <v>30</v>
      </c>
      <c r="H1589" s="5" t="s">
        <v>1088</v>
      </c>
      <c r="I1589" s="5" t="s">
        <v>108</v>
      </c>
      <c r="J1589" s="5" t="s">
        <v>17623</v>
      </c>
      <c r="K1589" s="5" t="s">
        <v>17624</v>
      </c>
      <c r="L1589" s="5" t="s">
        <v>17626</v>
      </c>
      <c r="M1589" s="5" t="s">
        <v>53</v>
      </c>
      <c r="N1589" s="5" t="s">
        <v>405</v>
      </c>
      <c r="O1589" s="5" t="b">
        <f t="shared" ca="1" si="0"/>
        <v>1</v>
      </c>
      <c r="P1589" s="5"/>
      <c r="Q1589" s="5"/>
      <c r="R1589" s="5"/>
      <c r="S1589" s="5"/>
      <c r="T1589" s="5"/>
      <c r="U1589" s="5"/>
      <c r="V1589" s="5"/>
      <c r="W1589" s="5"/>
      <c r="X1589" s="5"/>
      <c r="Y1589" s="5"/>
      <c r="Z1589" s="5"/>
      <c r="AA1589" s="5"/>
      <c r="AB1589" s="5"/>
      <c r="AC1589" s="5"/>
      <c r="AD1589" s="5"/>
      <c r="AE1589" s="5"/>
    </row>
    <row r="1590" spans="1:31" ht="21" customHeight="1">
      <c r="A1590" s="5" t="s">
        <v>16700</v>
      </c>
      <c r="B1590" s="5" t="s">
        <v>16701</v>
      </c>
      <c r="C1590" s="5" t="s">
        <v>27</v>
      </c>
      <c r="D1590" s="5" t="s">
        <v>80</v>
      </c>
      <c r="E1590" s="5" t="s">
        <v>29</v>
      </c>
      <c r="F1590" s="7">
        <v>20</v>
      </c>
      <c r="G1590" s="7">
        <v>30</v>
      </c>
      <c r="H1590" s="5" t="s">
        <v>1088</v>
      </c>
      <c r="I1590" s="5" t="s">
        <v>66</v>
      </c>
      <c r="J1590" s="5" t="s">
        <v>110</v>
      </c>
      <c r="K1590" s="5" t="s">
        <v>1384</v>
      </c>
      <c r="L1590" s="5" t="s">
        <v>16703</v>
      </c>
      <c r="M1590" s="5" t="s">
        <v>37</v>
      </c>
      <c r="N1590" s="5" t="s">
        <v>55</v>
      </c>
      <c r="O1590" s="5" t="b">
        <f t="shared" ca="1" si="0"/>
        <v>1</v>
      </c>
      <c r="P1590" s="5" t="b">
        <f ca="1">IFERROR(__xludf.DUMMYFUNCTION("REGEXMATCH(L1590,""(?i)Java"")"),TRUE)</f>
        <v>1</v>
      </c>
      <c r="Q1590" s="5"/>
      <c r="R1590" s="5"/>
      <c r="S1590" s="5"/>
      <c r="T1590" s="5"/>
      <c r="U1590" s="5"/>
      <c r="V1590" s="5"/>
      <c r="W1590" s="5"/>
      <c r="X1590" s="5"/>
      <c r="Y1590" s="5"/>
      <c r="Z1590" s="5"/>
      <c r="AA1590" s="5"/>
      <c r="AB1590" s="5"/>
      <c r="AC1590" s="5"/>
      <c r="AD1590" s="5"/>
      <c r="AE1590" s="5"/>
    </row>
    <row r="1591" spans="1:31" ht="21" customHeight="1">
      <c r="A1591" s="5" t="s">
        <v>277</v>
      </c>
      <c r="B1591" s="5" t="s">
        <v>17636</v>
      </c>
      <c r="C1591" s="5" t="s">
        <v>27</v>
      </c>
      <c r="D1591" s="5" t="s">
        <v>80</v>
      </c>
      <c r="E1591" s="5" t="s">
        <v>45</v>
      </c>
      <c r="F1591" s="7">
        <v>20</v>
      </c>
      <c r="G1591" s="7">
        <v>35</v>
      </c>
      <c r="H1591" s="5" t="s">
        <v>3289</v>
      </c>
      <c r="I1591" s="5" t="s">
        <v>66</v>
      </c>
      <c r="J1591" s="5" t="s">
        <v>9218</v>
      </c>
      <c r="K1591" s="5" t="s">
        <v>17637</v>
      </c>
      <c r="L1591" s="5" t="s">
        <v>17638</v>
      </c>
      <c r="M1591" s="5" t="s">
        <v>37</v>
      </c>
      <c r="N1591" s="5" t="s">
        <v>55</v>
      </c>
      <c r="O1591" s="5" t="b">
        <f t="shared" ca="1" si="0"/>
        <v>1</v>
      </c>
      <c r="P1591" s="5"/>
      <c r="Q1591" s="5"/>
      <c r="R1591" s="5"/>
      <c r="S1591" s="5"/>
      <c r="T1591" s="5"/>
      <c r="U1591" s="5"/>
      <c r="V1591" s="5"/>
      <c r="W1591" s="5"/>
      <c r="X1591" s="5"/>
      <c r="Y1591" s="5"/>
      <c r="Z1591" s="5"/>
      <c r="AA1591" s="5"/>
      <c r="AB1591" s="5"/>
      <c r="AC1591" s="5"/>
      <c r="AD1591" s="5"/>
      <c r="AE1591" s="5"/>
    </row>
    <row r="1592" spans="1:31" ht="21" customHeight="1">
      <c r="A1592" s="5" t="s">
        <v>17539</v>
      </c>
      <c r="B1592" s="5" t="s">
        <v>265</v>
      </c>
      <c r="C1592" s="5" t="s">
        <v>27</v>
      </c>
      <c r="D1592" s="5" t="s">
        <v>266</v>
      </c>
      <c r="E1592" s="5" t="s">
        <v>45</v>
      </c>
      <c r="F1592" s="7">
        <v>20</v>
      </c>
      <c r="G1592" s="7">
        <v>25</v>
      </c>
      <c r="H1592" s="5" t="s">
        <v>188</v>
      </c>
      <c r="I1592" s="9" t="s">
        <v>24</v>
      </c>
      <c r="J1592" s="5" t="s">
        <v>267</v>
      </c>
      <c r="K1592" s="5" t="s">
        <v>15446</v>
      </c>
      <c r="L1592" s="5" t="s">
        <v>17647</v>
      </c>
      <c r="M1592" s="5" t="s">
        <v>100</v>
      </c>
      <c r="N1592" s="5" t="s">
        <v>271</v>
      </c>
      <c r="O1592" s="5" t="b">
        <f t="shared" ca="1" si="0"/>
        <v>1</v>
      </c>
      <c r="P1592" s="5"/>
      <c r="Q1592" s="5"/>
      <c r="R1592" s="5"/>
      <c r="S1592" s="5"/>
      <c r="T1592" s="5"/>
      <c r="U1592" s="5"/>
      <c r="V1592" s="5"/>
      <c r="W1592" s="5"/>
      <c r="X1592" s="5"/>
      <c r="Y1592" s="5"/>
      <c r="Z1592" s="5"/>
      <c r="AA1592" s="5"/>
      <c r="AB1592" s="5"/>
      <c r="AC1592" s="5"/>
      <c r="AD1592" s="5"/>
      <c r="AE1592" s="5"/>
    </row>
    <row r="1593" spans="1:31" ht="21" customHeight="1">
      <c r="A1593" s="5" t="s">
        <v>17653</v>
      </c>
      <c r="B1593" s="5" t="s">
        <v>17654</v>
      </c>
      <c r="C1593" s="5" t="s">
        <v>27</v>
      </c>
      <c r="D1593" s="5" t="s">
        <v>1084</v>
      </c>
      <c r="E1593" s="5" t="s">
        <v>45</v>
      </c>
      <c r="F1593" s="7">
        <v>20</v>
      </c>
      <c r="G1593" s="7">
        <v>30</v>
      </c>
      <c r="H1593" s="5" t="s">
        <v>1088</v>
      </c>
      <c r="I1593" s="5" t="s">
        <v>66</v>
      </c>
      <c r="J1593" s="5" t="s">
        <v>2520</v>
      </c>
      <c r="K1593" s="9" t="s">
        <v>47</v>
      </c>
      <c r="L1593" s="5" t="s">
        <v>17656</v>
      </c>
      <c r="M1593" s="5" t="s">
        <v>167</v>
      </c>
      <c r="N1593" s="5" t="s">
        <v>55</v>
      </c>
      <c r="O1593" s="5" t="b">
        <f t="shared" ca="1" si="0"/>
        <v>1</v>
      </c>
      <c r="P1593" s="5"/>
      <c r="Q1593" s="5"/>
      <c r="R1593" s="5"/>
      <c r="S1593" s="5"/>
      <c r="T1593" s="5"/>
      <c r="U1593" s="5"/>
      <c r="V1593" s="5"/>
      <c r="W1593" s="5"/>
      <c r="X1593" s="5"/>
      <c r="Y1593" s="5"/>
      <c r="Z1593" s="5"/>
      <c r="AA1593" s="5"/>
      <c r="AB1593" s="5"/>
      <c r="AC1593" s="5"/>
      <c r="AD1593" s="5"/>
      <c r="AE1593" s="5"/>
    </row>
    <row r="1594" spans="1:31" ht="21" customHeight="1">
      <c r="A1594" s="5" t="s">
        <v>16681</v>
      </c>
      <c r="B1594" s="5" t="s">
        <v>3352</v>
      </c>
      <c r="C1594" s="5" t="s">
        <v>27</v>
      </c>
      <c r="D1594" s="12" t="s">
        <v>47</v>
      </c>
      <c r="E1594" s="5" t="s">
        <v>29</v>
      </c>
      <c r="F1594" s="7">
        <v>20</v>
      </c>
      <c r="G1594" s="7">
        <v>25</v>
      </c>
      <c r="H1594" s="5" t="s">
        <v>188</v>
      </c>
      <c r="I1594" s="5" t="s">
        <v>108</v>
      </c>
      <c r="J1594" s="5" t="s">
        <v>999</v>
      </c>
      <c r="K1594" s="9" t="s">
        <v>47</v>
      </c>
      <c r="L1594" s="5" t="s">
        <v>16684</v>
      </c>
      <c r="M1594" s="5" t="s">
        <v>167</v>
      </c>
      <c r="N1594" s="9" t="s">
        <v>47</v>
      </c>
      <c r="O1594" s="5" t="b">
        <f t="shared" ca="1" si="0"/>
        <v>1</v>
      </c>
      <c r="P1594" s="5"/>
      <c r="Q1594" s="5"/>
      <c r="R1594" s="5"/>
      <c r="S1594" s="5"/>
      <c r="T1594" s="5"/>
      <c r="U1594" s="5"/>
      <c r="V1594" s="5"/>
      <c r="W1594" s="5"/>
      <c r="X1594" s="5"/>
      <c r="Y1594" s="5"/>
      <c r="Z1594" s="5"/>
      <c r="AA1594" s="5"/>
      <c r="AB1594" s="5"/>
      <c r="AC1594" s="5"/>
      <c r="AD1594" s="5"/>
      <c r="AE1594" s="5"/>
    </row>
    <row r="1595" spans="1:31" ht="21" customHeight="1">
      <c r="A1595" s="5" t="s">
        <v>17663</v>
      </c>
      <c r="B1595" s="5" t="s">
        <v>17664</v>
      </c>
      <c r="C1595" s="5" t="s">
        <v>20</v>
      </c>
      <c r="D1595" s="5" t="s">
        <v>21</v>
      </c>
      <c r="E1595" s="5" t="s">
        <v>45</v>
      </c>
      <c r="F1595" s="7">
        <v>20</v>
      </c>
      <c r="G1595" s="7">
        <v>25</v>
      </c>
      <c r="H1595" s="5" t="s">
        <v>188</v>
      </c>
      <c r="I1595" s="5" t="s">
        <v>108</v>
      </c>
      <c r="J1595" s="5" t="s">
        <v>76</v>
      </c>
      <c r="K1595" s="9" t="s">
        <v>47</v>
      </c>
      <c r="L1595" s="9" t="s">
        <v>47</v>
      </c>
      <c r="M1595" s="5" t="s">
        <v>648</v>
      </c>
      <c r="N1595" s="5" t="s">
        <v>405</v>
      </c>
      <c r="O1595" s="5" t="b">
        <f t="shared" ca="1" si="0"/>
        <v>1</v>
      </c>
      <c r="P1595" s="9"/>
      <c r="Q1595" s="5"/>
      <c r="R1595" s="5"/>
      <c r="S1595" s="5"/>
      <c r="T1595" s="5"/>
      <c r="U1595" s="5"/>
      <c r="V1595" s="5"/>
      <c r="W1595" s="5"/>
      <c r="X1595" s="5"/>
      <c r="Y1595" s="5"/>
      <c r="Z1595" s="5"/>
      <c r="AA1595" s="5"/>
      <c r="AB1595" s="5"/>
      <c r="AC1595" s="5"/>
      <c r="AD1595" s="5"/>
      <c r="AE1595" s="5"/>
    </row>
    <row r="1596" spans="1:31" ht="21" customHeight="1">
      <c r="A1596" s="5" t="s">
        <v>7050</v>
      </c>
      <c r="B1596" s="5" t="s">
        <v>16633</v>
      </c>
      <c r="C1596" s="5" t="s">
        <v>20</v>
      </c>
      <c r="D1596" s="5" t="s">
        <v>21</v>
      </c>
      <c r="E1596" s="5" t="s">
        <v>29</v>
      </c>
      <c r="F1596" s="7">
        <v>20</v>
      </c>
      <c r="G1596" s="7">
        <v>25</v>
      </c>
      <c r="H1596" s="5" t="s">
        <v>188</v>
      </c>
      <c r="I1596" s="5" t="s">
        <v>66</v>
      </c>
      <c r="J1596" s="5" t="s">
        <v>57</v>
      </c>
      <c r="K1596" s="5" t="s">
        <v>16636</v>
      </c>
      <c r="L1596" s="5" t="s">
        <v>16637</v>
      </c>
      <c r="M1596" s="5" t="s">
        <v>53</v>
      </c>
      <c r="N1596" s="5" t="s">
        <v>55</v>
      </c>
      <c r="O1596" s="5" t="b">
        <f t="shared" ca="1" si="0"/>
        <v>1</v>
      </c>
      <c r="P1596" s="5"/>
      <c r="Q1596" s="5"/>
      <c r="R1596" s="5"/>
      <c r="S1596" s="5"/>
      <c r="T1596" s="5"/>
      <c r="U1596" s="5"/>
      <c r="V1596" s="5"/>
      <c r="W1596" s="5"/>
      <c r="X1596" s="5"/>
      <c r="Y1596" s="5"/>
      <c r="Z1596" s="5"/>
      <c r="AA1596" s="5"/>
      <c r="AB1596" s="5"/>
      <c r="AC1596" s="5"/>
      <c r="AD1596" s="5"/>
      <c r="AE1596" s="5"/>
    </row>
    <row r="1597" spans="1:31" ht="21" customHeight="1">
      <c r="A1597" s="5" t="s">
        <v>16696</v>
      </c>
      <c r="B1597" s="5" t="s">
        <v>4751</v>
      </c>
      <c r="C1597" s="5" t="s">
        <v>20</v>
      </c>
      <c r="D1597" s="5" t="s">
        <v>21</v>
      </c>
      <c r="E1597" s="5" t="s">
        <v>45</v>
      </c>
      <c r="F1597" s="7">
        <v>20</v>
      </c>
      <c r="G1597" s="7">
        <v>25</v>
      </c>
      <c r="H1597" s="5" t="s">
        <v>188</v>
      </c>
      <c r="I1597" s="5" t="s">
        <v>66</v>
      </c>
      <c r="J1597" s="5" t="s">
        <v>57</v>
      </c>
      <c r="K1597" s="5" t="s">
        <v>225</v>
      </c>
      <c r="L1597" s="5" t="s">
        <v>16698</v>
      </c>
      <c r="M1597" s="5" t="s">
        <v>53</v>
      </c>
      <c r="N1597" s="5" t="s">
        <v>55</v>
      </c>
      <c r="O1597" s="5" t="b">
        <f t="shared" ca="1" si="0"/>
        <v>1</v>
      </c>
      <c r="P1597" s="5" t="b">
        <f ca="1">IFERROR(__xludf.DUMMYFUNCTION("REGEXMATCH(L1597,""(?i)Java"")"),TRUE)</f>
        <v>1</v>
      </c>
      <c r="Q1597" s="5"/>
      <c r="R1597" s="5"/>
      <c r="S1597" s="5"/>
      <c r="T1597" s="5"/>
      <c r="U1597" s="5"/>
      <c r="V1597" s="5"/>
      <c r="W1597" s="5"/>
      <c r="X1597" s="5"/>
      <c r="Y1597" s="5"/>
      <c r="Z1597" s="5"/>
      <c r="AA1597" s="5"/>
      <c r="AB1597" s="5"/>
      <c r="AC1597" s="5"/>
      <c r="AD1597" s="5"/>
      <c r="AE1597" s="5"/>
    </row>
    <row r="1598" spans="1:31" ht="21" customHeight="1">
      <c r="A1598" s="5" t="s">
        <v>7050</v>
      </c>
      <c r="B1598" s="5" t="s">
        <v>17685</v>
      </c>
      <c r="C1598" s="5" t="s">
        <v>20</v>
      </c>
      <c r="D1598" s="5" t="s">
        <v>21</v>
      </c>
      <c r="E1598" s="5" t="s">
        <v>45</v>
      </c>
      <c r="F1598" s="7">
        <v>20</v>
      </c>
      <c r="G1598" s="7">
        <v>30</v>
      </c>
      <c r="H1598" s="5" t="s">
        <v>1088</v>
      </c>
      <c r="I1598" s="5" t="s">
        <v>66</v>
      </c>
      <c r="J1598" s="5" t="s">
        <v>3528</v>
      </c>
      <c r="K1598" s="5" t="s">
        <v>17686</v>
      </c>
      <c r="L1598" s="5" t="s">
        <v>17687</v>
      </c>
      <c r="M1598" s="5" t="s">
        <v>37</v>
      </c>
      <c r="N1598" s="5" t="s">
        <v>55</v>
      </c>
      <c r="O1598" s="5" t="b">
        <f t="shared" ca="1" si="0"/>
        <v>1</v>
      </c>
      <c r="P1598" s="5"/>
      <c r="Q1598" s="5"/>
      <c r="R1598" s="5"/>
      <c r="S1598" s="5"/>
      <c r="T1598" s="5"/>
      <c r="U1598" s="5"/>
      <c r="V1598" s="5"/>
      <c r="W1598" s="5"/>
      <c r="X1598" s="5"/>
      <c r="Y1598" s="5"/>
      <c r="Z1598" s="5"/>
      <c r="AA1598" s="5"/>
      <c r="AB1598" s="5"/>
      <c r="AC1598" s="5"/>
      <c r="AD1598" s="5"/>
      <c r="AE1598" s="5"/>
    </row>
    <row r="1599" spans="1:31" ht="21" customHeight="1">
      <c r="A1599" s="5" t="s">
        <v>17688</v>
      </c>
      <c r="B1599" s="5" t="s">
        <v>17689</v>
      </c>
      <c r="C1599" s="5" t="s">
        <v>20</v>
      </c>
      <c r="D1599" s="5" t="s">
        <v>1173</v>
      </c>
      <c r="E1599" s="5" t="s">
        <v>45</v>
      </c>
      <c r="F1599" s="7">
        <v>20</v>
      </c>
      <c r="G1599" s="7">
        <v>30</v>
      </c>
      <c r="H1599" s="5" t="s">
        <v>1088</v>
      </c>
      <c r="I1599" s="5" t="s">
        <v>66</v>
      </c>
      <c r="J1599" s="5" t="s">
        <v>76</v>
      </c>
      <c r="K1599" s="5" t="s">
        <v>17691</v>
      </c>
      <c r="L1599" s="5" t="s">
        <v>17692</v>
      </c>
      <c r="M1599" s="5" t="s">
        <v>42</v>
      </c>
      <c r="N1599" s="5" t="s">
        <v>55</v>
      </c>
      <c r="O1599" s="5" t="b">
        <f t="shared" ca="1" si="0"/>
        <v>1</v>
      </c>
      <c r="P1599" s="5"/>
      <c r="Q1599" s="5"/>
      <c r="R1599" s="5"/>
      <c r="S1599" s="5"/>
      <c r="T1599" s="5"/>
      <c r="U1599" s="5"/>
      <c r="V1599" s="5"/>
      <c r="W1599" s="5"/>
      <c r="X1599" s="5"/>
      <c r="Y1599" s="5"/>
      <c r="Z1599" s="5"/>
      <c r="AA1599" s="5"/>
      <c r="AB1599" s="5"/>
      <c r="AC1599" s="5"/>
      <c r="AD1599" s="5"/>
      <c r="AE1599" s="5"/>
    </row>
    <row r="1600" spans="1:31" ht="21" customHeight="1">
      <c r="A1600" s="5" t="s">
        <v>277</v>
      </c>
      <c r="B1600" s="5" t="s">
        <v>13591</v>
      </c>
      <c r="C1600" s="5" t="s">
        <v>20</v>
      </c>
      <c r="D1600" s="12" t="s">
        <v>47</v>
      </c>
      <c r="E1600" s="5" t="s">
        <v>45</v>
      </c>
      <c r="F1600" s="7">
        <v>20</v>
      </c>
      <c r="G1600" s="7">
        <v>25</v>
      </c>
      <c r="H1600" s="5" t="s">
        <v>188</v>
      </c>
      <c r="I1600" s="5" t="s">
        <v>66</v>
      </c>
      <c r="J1600" s="5" t="s">
        <v>633</v>
      </c>
      <c r="K1600" s="9" t="s">
        <v>47</v>
      </c>
      <c r="L1600" s="5" t="s">
        <v>17694</v>
      </c>
      <c r="M1600" s="5" t="s">
        <v>42</v>
      </c>
      <c r="N1600" s="5" t="s">
        <v>55</v>
      </c>
      <c r="O1600" s="5" t="b">
        <f t="shared" ca="1" si="0"/>
        <v>1</v>
      </c>
      <c r="P1600" s="5"/>
      <c r="Q1600" s="5"/>
      <c r="R1600" s="5"/>
      <c r="S1600" s="5"/>
      <c r="T1600" s="5"/>
      <c r="U1600" s="5"/>
      <c r="V1600" s="5"/>
      <c r="W1600" s="5"/>
      <c r="X1600" s="5"/>
      <c r="Y1600" s="5"/>
      <c r="Z1600" s="5"/>
      <c r="AA1600" s="5"/>
      <c r="AB1600" s="5"/>
      <c r="AC1600" s="5"/>
      <c r="AD1600" s="5"/>
      <c r="AE1600" s="5"/>
    </row>
    <row r="1601" spans="1:31" ht="21" customHeight="1">
      <c r="A1601" s="5" t="s">
        <v>17699</v>
      </c>
      <c r="B1601" s="5" t="s">
        <v>12296</v>
      </c>
      <c r="C1601" s="5" t="s">
        <v>20</v>
      </c>
      <c r="D1601" s="12" t="s">
        <v>47</v>
      </c>
      <c r="E1601" s="5" t="s">
        <v>45</v>
      </c>
      <c r="F1601" s="7">
        <v>20</v>
      </c>
      <c r="G1601" s="7">
        <v>25</v>
      </c>
      <c r="H1601" s="5" t="s">
        <v>188</v>
      </c>
      <c r="I1601" s="5" t="s">
        <v>66</v>
      </c>
      <c r="J1601" s="5" t="s">
        <v>57</v>
      </c>
      <c r="K1601" s="5" t="s">
        <v>12297</v>
      </c>
      <c r="L1601" s="5" t="s">
        <v>17700</v>
      </c>
      <c r="M1601" s="5" t="s">
        <v>37</v>
      </c>
      <c r="N1601" s="5" t="s">
        <v>38</v>
      </c>
      <c r="O1601" s="5" t="b">
        <f t="shared" ca="1" si="0"/>
        <v>1</v>
      </c>
      <c r="P1601" s="5"/>
      <c r="Q1601" s="5"/>
      <c r="R1601" s="5"/>
      <c r="S1601" s="5"/>
      <c r="T1601" s="5"/>
      <c r="U1601" s="5"/>
      <c r="V1601" s="5"/>
      <c r="W1601" s="5"/>
      <c r="X1601" s="5"/>
      <c r="Y1601" s="5"/>
      <c r="Z1601" s="5"/>
      <c r="AA1601" s="5"/>
      <c r="AB1601" s="5"/>
      <c r="AC1601" s="5"/>
      <c r="AD1601" s="5"/>
      <c r="AE1601" s="5"/>
    </row>
    <row r="1602" spans="1:31" ht="21" customHeight="1">
      <c r="A1602" s="5" t="s">
        <v>7050</v>
      </c>
      <c r="B1602" s="5" t="s">
        <v>9714</v>
      </c>
      <c r="C1602" s="5" t="s">
        <v>20</v>
      </c>
      <c r="D1602" s="12" t="s">
        <v>47</v>
      </c>
      <c r="E1602" s="5" t="s">
        <v>45</v>
      </c>
      <c r="F1602" s="7">
        <v>20</v>
      </c>
      <c r="G1602" s="7">
        <v>25</v>
      </c>
      <c r="H1602" s="5" t="s">
        <v>188</v>
      </c>
      <c r="I1602" s="5" t="s">
        <v>66</v>
      </c>
      <c r="J1602" s="5" t="s">
        <v>57</v>
      </c>
      <c r="K1602" s="5" t="s">
        <v>9715</v>
      </c>
      <c r="L1602" s="9" t="s">
        <v>47</v>
      </c>
      <c r="M1602" s="5" t="s">
        <v>100</v>
      </c>
      <c r="N1602" s="5" t="s">
        <v>55</v>
      </c>
      <c r="O1602" s="5" t="b">
        <f t="shared" ca="1" si="0"/>
        <v>1</v>
      </c>
      <c r="P1602" s="9"/>
      <c r="Q1602" s="5"/>
      <c r="R1602" s="5"/>
      <c r="S1602" s="5"/>
      <c r="T1602" s="5"/>
      <c r="U1602" s="5"/>
      <c r="V1602" s="5"/>
      <c r="W1602" s="5"/>
      <c r="X1602" s="5"/>
      <c r="Y1602" s="5"/>
      <c r="Z1602" s="5"/>
      <c r="AA1602" s="5"/>
      <c r="AB1602" s="5"/>
      <c r="AC1602" s="5"/>
      <c r="AD1602" s="5"/>
      <c r="AE1602" s="5"/>
    </row>
    <row r="1603" spans="1:31" ht="21" customHeight="1">
      <c r="A1603" s="5" t="s">
        <v>16722</v>
      </c>
      <c r="B1603" s="5" t="s">
        <v>16723</v>
      </c>
      <c r="C1603" s="5" t="s">
        <v>41</v>
      </c>
      <c r="D1603" s="5" t="s">
        <v>43</v>
      </c>
      <c r="E1603" s="5" t="s">
        <v>29</v>
      </c>
      <c r="F1603" s="7">
        <v>20</v>
      </c>
      <c r="G1603" s="7">
        <v>30</v>
      </c>
      <c r="H1603" s="5" t="s">
        <v>1088</v>
      </c>
      <c r="I1603" s="5" t="s">
        <v>462</v>
      </c>
      <c r="J1603" s="5" t="s">
        <v>76</v>
      </c>
      <c r="K1603" s="5" t="s">
        <v>16725</v>
      </c>
      <c r="L1603" s="5" t="s">
        <v>16728</v>
      </c>
      <c r="M1603" s="5" t="s">
        <v>53</v>
      </c>
      <c r="N1603" s="5" t="s">
        <v>55</v>
      </c>
      <c r="O1603" s="5" t="b">
        <f t="shared" ca="1" si="0"/>
        <v>1</v>
      </c>
      <c r="P1603" s="5"/>
      <c r="Q1603" s="5"/>
      <c r="R1603" s="5"/>
      <c r="S1603" s="5"/>
      <c r="T1603" s="5"/>
      <c r="U1603" s="5"/>
      <c r="V1603" s="5"/>
      <c r="W1603" s="5"/>
      <c r="X1603" s="5"/>
      <c r="Y1603" s="5"/>
      <c r="Z1603" s="5"/>
      <c r="AA1603" s="5"/>
      <c r="AB1603" s="5"/>
      <c r="AC1603" s="5"/>
      <c r="AD1603" s="5"/>
      <c r="AE1603" s="5"/>
    </row>
    <row r="1604" spans="1:31" ht="21" customHeight="1">
      <c r="A1604" s="5" t="s">
        <v>7050</v>
      </c>
      <c r="B1604" s="5" t="s">
        <v>14334</v>
      </c>
      <c r="C1604" s="5" t="s">
        <v>41</v>
      </c>
      <c r="D1604" s="5" t="s">
        <v>114</v>
      </c>
      <c r="E1604" s="5" t="s">
        <v>45</v>
      </c>
      <c r="F1604" s="7">
        <v>20</v>
      </c>
      <c r="G1604" s="7">
        <v>40</v>
      </c>
      <c r="H1604" s="5" t="s">
        <v>2981</v>
      </c>
      <c r="I1604" s="5" t="s">
        <v>1690</v>
      </c>
      <c r="J1604" s="5" t="s">
        <v>76</v>
      </c>
      <c r="K1604" s="5" t="s">
        <v>14337</v>
      </c>
      <c r="L1604" s="5" t="s">
        <v>17706</v>
      </c>
      <c r="M1604" s="5" t="s">
        <v>53</v>
      </c>
      <c r="N1604" s="5" t="s">
        <v>55</v>
      </c>
      <c r="O1604" s="5" t="b">
        <f t="shared" ca="1" si="0"/>
        <v>1</v>
      </c>
      <c r="P1604" s="5"/>
      <c r="Q1604" s="5"/>
      <c r="R1604" s="5"/>
      <c r="S1604" s="5"/>
      <c r="T1604" s="5"/>
      <c r="U1604" s="5"/>
      <c r="V1604" s="5"/>
      <c r="W1604" s="5"/>
      <c r="X1604" s="5"/>
      <c r="Y1604" s="5"/>
      <c r="Z1604" s="5"/>
      <c r="AA1604" s="5"/>
      <c r="AB1604" s="5"/>
      <c r="AC1604" s="5"/>
      <c r="AD1604" s="5"/>
      <c r="AE1604" s="5"/>
    </row>
    <row r="1605" spans="1:31" ht="21" customHeight="1">
      <c r="A1605" s="5" t="s">
        <v>4631</v>
      </c>
      <c r="B1605" s="5" t="s">
        <v>15860</v>
      </c>
      <c r="C1605" s="5" t="s">
        <v>41</v>
      </c>
      <c r="D1605" s="5" t="s">
        <v>114</v>
      </c>
      <c r="E1605" s="5" t="s">
        <v>45</v>
      </c>
      <c r="F1605" s="7">
        <v>20</v>
      </c>
      <c r="G1605" s="7">
        <v>25</v>
      </c>
      <c r="H1605" s="5" t="s">
        <v>188</v>
      </c>
      <c r="I1605" s="5" t="s">
        <v>108</v>
      </c>
      <c r="J1605" s="5" t="s">
        <v>117</v>
      </c>
      <c r="K1605" s="5" t="s">
        <v>15863</v>
      </c>
      <c r="L1605" s="5" t="s">
        <v>17711</v>
      </c>
      <c r="M1605" s="5" t="s">
        <v>53</v>
      </c>
      <c r="N1605" s="5" t="s">
        <v>271</v>
      </c>
      <c r="O1605" s="5" t="b">
        <f t="shared" ca="1" si="0"/>
        <v>1</v>
      </c>
      <c r="P1605" s="5"/>
      <c r="Q1605" s="5"/>
      <c r="R1605" s="5"/>
      <c r="S1605" s="5"/>
      <c r="T1605" s="5"/>
      <c r="U1605" s="5"/>
      <c r="V1605" s="5"/>
      <c r="W1605" s="5"/>
      <c r="X1605" s="5"/>
      <c r="Y1605" s="5"/>
      <c r="Z1605" s="5"/>
      <c r="AA1605" s="5"/>
      <c r="AB1605" s="5"/>
      <c r="AC1605" s="5"/>
      <c r="AD1605" s="5"/>
      <c r="AE1605" s="5"/>
    </row>
    <row r="1606" spans="1:31" ht="21" customHeight="1">
      <c r="A1606" s="5" t="s">
        <v>17712</v>
      </c>
      <c r="B1606" s="5" t="s">
        <v>11172</v>
      </c>
      <c r="C1606" s="5" t="s">
        <v>41</v>
      </c>
      <c r="D1606" s="5" t="s">
        <v>94</v>
      </c>
      <c r="E1606" s="5" t="s">
        <v>45</v>
      </c>
      <c r="F1606" s="7">
        <v>20</v>
      </c>
      <c r="G1606" s="7">
        <v>30</v>
      </c>
      <c r="H1606" s="5" t="s">
        <v>1088</v>
      </c>
      <c r="I1606" s="9" t="s">
        <v>24</v>
      </c>
      <c r="J1606" s="5" t="s">
        <v>48</v>
      </c>
      <c r="K1606" s="5" t="s">
        <v>17715</v>
      </c>
      <c r="L1606" s="5" t="s">
        <v>17717</v>
      </c>
      <c r="M1606" s="5" t="s">
        <v>1599</v>
      </c>
      <c r="N1606" s="5" t="s">
        <v>405</v>
      </c>
      <c r="O1606" s="5" t="b">
        <f t="shared" ca="1" si="0"/>
        <v>1</v>
      </c>
      <c r="P1606" s="5"/>
      <c r="Q1606" s="5"/>
      <c r="R1606" s="5"/>
      <c r="S1606" s="5"/>
      <c r="T1606" s="5"/>
      <c r="U1606" s="5"/>
      <c r="V1606" s="5"/>
      <c r="W1606" s="5"/>
      <c r="X1606" s="5"/>
      <c r="Y1606" s="5"/>
      <c r="Z1606" s="5"/>
      <c r="AA1606" s="5"/>
      <c r="AB1606" s="5"/>
      <c r="AC1606" s="5"/>
      <c r="AD1606" s="5"/>
      <c r="AE1606" s="5"/>
    </row>
    <row r="1607" spans="1:31" ht="21" customHeight="1">
      <c r="A1607" s="5" t="s">
        <v>16654</v>
      </c>
      <c r="B1607" s="5" t="s">
        <v>5076</v>
      </c>
      <c r="C1607" s="5" t="s">
        <v>41</v>
      </c>
      <c r="D1607" s="5" t="s">
        <v>94</v>
      </c>
      <c r="E1607" s="5" t="s">
        <v>45</v>
      </c>
      <c r="F1607" s="7">
        <v>20</v>
      </c>
      <c r="G1607" s="7">
        <v>30</v>
      </c>
      <c r="H1607" s="5" t="s">
        <v>1088</v>
      </c>
      <c r="I1607" s="5" t="s">
        <v>108</v>
      </c>
      <c r="J1607" s="5" t="s">
        <v>57</v>
      </c>
      <c r="K1607" s="9" t="s">
        <v>47</v>
      </c>
      <c r="L1607" s="5" t="s">
        <v>16657</v>
      </c>
      <c r="M1607" s="5" t="s">
        <v>42</v>
      </c>
      <c r="N1607" s="5" t="s">
        <v>89</v>
      </c>
      <c r="O1607" s="5" t="b">
        <f t="shared" ca="1" si="0"/>
        <v>1</v>
      </c>
      <c r="P1607" s="5" t="b">
        <f ca="1">IFERROR(__xludf.DUMMYFUNCTION("REGEXMATCH(L1607,""(?i)Java"")"),TRUE)</f>
        <v>1</v>
      </c>
      <c r="Q1607" s="5"/>
      <c r="R1607" s="5"/>
      <c r="S1607" s="5"/>
      <c r="T1607" s="5"/>
      <c r="U1607" s="5"/>
      <c r="V1607" s="5"/>
      <c r="W1607" s="5"/>
      <c r="X1607" s="5"/>
      <c r="Y1607" s="5"/>
      <c r="Z1607" s="5"/>
      <c r="AA1607" s="5"/>
      <c r="AB1607" s="5"/>
      <c r="AC1607" s="5"/>
      <c r="AD1607" s="5"/>
      <c r="AE1607" s="5"/>
    </row>
    <row r="1608" spans="1:31" ht="21" customHeight="1">
      <c r="A1608" s="5" t="s">
        <v>17730</v>
      </c>
      <c r="B1608" s="5" t="s">
        <v>17731</v>
      </c>
      <c r="C1608" s="5" t="s">
        <v>41</v>
      </c>
      <c r="D1608" s="5" t="s">
        <v>94</v>
      </c>
      <c r="E1608" s="5" t="s">
        <v>45</v>
      </c>
      <c r="F1608" s="7">
        <v>20</v>
      </c>
      <c r="G1608" s="7">
        <v>30</v>
      </c>
      <c r="H1608" s="5" t="s">
        <v>1088</v>
      </c>
      <c r="I1608" s="5" t="s">
        <v>66</v>
      </c>
      <c r="J1608" s="5" t="s">
        <v>76</v>
      </c>
      <c r="K1608" s="5" t="s">
        <v>17734</v>
      </c>
      <c r="L1608" s="5" t="s">
        <v>17735</v>
      </c>
      <c r="M1608" s="5" t="s">
        <v>53</v>
      </c>
      <c r="N1608" s="5" t="s">
        <v>55</v>
      </c>
      <c r="O1608" s="5" t="b">
        <f t="shared" ca="1" si="0"/>
        <v>1</v>
      </c>
      <c r="P1608" s="5"/>
      <c r="Q1608" s="5"/>
      <c r="R1608" s="5"/>
      <c r="S1608" s="5"/>
      <c r="T1608" s="5"/>
      <c r="U1608" s="5"/>
      <c r="V1608" s="5"/>
      <c r="W1608" s="5"/>
      <c r="X1608" s="5"/>
      <c r="Y1608" s="5"/>
      <c r="Z1608" s="5"/>
      <c r="AA1608" s="5"/>
      <c r="AB1608" s="5"/>
      <c r="AC1608" s="5"/>
      <c r="AD1608" s="5"/>
      <c r="AE1608" s="5"/>
    </row>
    <row r="1609" spans="1:31" ht="21" customHeight="1">
      <c r="A1609" s="5" t="s">
        <v>17539</v>
      </c>
      <c r="B1609" s="5" t="s">
        <v>17739</v>
      </c>
      <c r="C1609" s="5" t="s">
        <v>41</v>
      </c>
      <c r="D1609" s="5" t="s">
        <v>94</v>
      </c>
      <c r="E1609" s="5" t="s">
        <v>45</v>
      </c>
      <c r="F1609" s="7">
        <v>20</v>
      </c>
      <c r="G1609" s="7">
        <v>25</v>
      </c>
      <c r="H1609" s="5" t="s">
        <v>188</v>
      </c>
      <c r="I1609" s="5" t="s">
        <v>1690</v>
      </c>
      <c r="J1609" s="5" t="s">
        <v>57</v>
      </c>
      <c r="K1609" s="5" t="s">
        <v>17740</v>
      </c>
      <c r="L1609" s="5" t="s">
        <v>17741</v>
      </c>
      <c r="M1609" s="5" t="s">
        <v>100</v>
      </c>
      <c r="N1609" s="5" t="s">
        <v>55</v>
      </c>
      <c r="O1609" s="5" t="b">
        <f t="shared" ca="1" si="0"/>
        <v>1</v>
      </c>
      <c r="P1609" s="5"/>
      <c r="Q1609" s="5"/>
      <c r="R1609" s="5"/>
      <c r="S1609" s="5"/>
      <c r="T1609" s="5"/>
      <c r="U1609" s="5"/>
      <c r="V1609" s="5"/>
      <c r="W1609" s="5"/>
      <c r="X1609" s="5"/>
      <c r="Y1609" s="5"/>
      <c r="Z1609" s="5"/>
      <c r="AA1609" s="5"/>
      <c r="AB1609" s="5"/>
      <c r="AC1609" s="5"/>
      <c r="AD1609" s="5"/>
      <c r="AE1609" s="5"/>
    </row>
    <row r="1610" spans="1:31" ht="21" customHeight="1">
      <c r="A1610" s="5" t="s">
        <v>17748</v>
      </c>
      <c r="B1610" s="5" t="s">
        <v>14828</v>
      </c>
      <c r="C1610" s="5" t="s">
        <v>41</v>
      </c>
      <c r="D1610" s="12" t="s">
        <v>47</v>
      </c>
      <c r="E1610" s="5" t="s">
        <v>45</v>
      </c>
      <c r="F1610" s="7">
        <v>20</v>
      </c>
      <c r="G1610" s="7">
        <v>40</v>
      </c>
      <c r="H1610" s="5" t="s">
        <v>2981</v>
      </c>
      <c r="I1610" s="5" t="s">
        <v>66</v>
      </c>
      <c r="J1610" s="5" t="s">
        <v>382</v>
      </c>
      <c r="K1610" s="5" t="s">
        <v>14830</v>
      </c>
      <c r="L1610" s="5" t="s">
        <v>17749</v>
      </c>
      <c r="M1610" s="5" t="s">
        <v>167</v>
      </c>
      <c r="N1610" s="5" t="s">
        <v>38</v>
      </c>
      <c r="O1610" s="5" t="b">
        <f t="shared" ca="1" si="0"/>
        <v>1</v>
      </c>
      <c r="P1610" s="5"/>
      <c r="Q1610" s="5"/>
      <c r="R1610" s="5"/>
      <c r="S1610" s="5"/>
      <c r="T1610" s="5"/>
      <c r="U1610" s="5"/>
      <c r="V1610" s="5"/>
      <c r="W1610" s="5"/>
      <c r="X1610" s="5"/>
      <c r="Y1610" s="5"/>
      <c r="Z1610" s="5"/>
      <c r="AA1610" s="5"/>
      <c r="AB1610" s="5"/>
      <c r="AC1610" s="5"/>
      <c r="AD1610" s="5"/>
      <c r="AE1610" s="5"/>
    </row>
    <row r="1611" spans="1:31" ht="21" customHeight="1">
      <c r="A1611" s="5" t="s">
        <v>17752</v>
      </c>
      <c r="B1611" s="5" t="s">
        <v>12278</v>
      </c>
      <c r="C1611" s="5" t="s">
        <v>41</v>
      </c>
      <c r="D1611" s="12" t="s">
        <v>47</v>
      </c>
      <c r="E1611" s="5" t="s">
        <v>45</v>
      </c>
      <c r="F1611" s="7">
        <v>20</v>
      </c>
      <c r="G1611" s="7">
        <v>25</v>
      </c>
      <c r="H1611" s="5" t="s">
        <v>188</v>
      </c>
      <c r="I1611" s="5" t="s">
        <v>66</v>
      </c>
      <c r="J1611" s="5" t="s">
        <v>110</v>
      </c>
      <c r="K1611" s="5" t="s">
        <v>381</v>
      </c>
      <c r="L1611" s="5" t="s">
        <v>17755</v>
      </c>
      <c r="M1611" s="5" t="s">
        <v>53</v>
      </c>
      <c r="N1611" s="5" t="s">
        <v>55</v>
      </c>
      <c r="O1611" s="5" t="b">
        <f t="shared" ca="1" si="0"/>
        <v>1</v>
      </c>
      <c r="P1611" s="5"/>
      <c r="Q1611" s="5"/>
      <c r="R1611" s="5"/>
      <c r="S1611" s="5"/>
      <c r="T1611" s="5"/>
      <c r="U1611" s="5"/>
      <c r="V1611" s="5"/>
      <c r="W1611" s="5"/>
      <c r="X1611" s="5"/>
      <c r="Y1611" s="5"/>
      <c r="Z1611" s="5"/>
      <c r="AA1611" s="5"/>
      <c r="AB1611" s="5"/>
      <c r="AC1611" s="5"/>
      <c r="AD1611" s="5"/>
      <c r="AE1611" s="5"/>
    </row>
    <row r="1612" spans="1:31" ht="21" customHeight="1">
      <c r="A1612" s="5" t="s">
        <v>4631</v>
      </c>
      <c r="B1612" s="5" t="s">
        <v>7648</v>
      </c>
      <c r="C1612" s="5" t="s">
        <v>41</v>
      </c>
      <c r="D1612" s="12" t="s">
        <v>47</v>
      </c>
      <c r="E1612" s="5" t="s">
        <v>45</v>
      </c>
      <c r="F1612" s="7">
        <v>20</v>
      </c>
      <c r="G1612" s="7">
        <v>25</v>
      </c>
      <c r="H1612" s="5" t="s">
        <v>188</v>
      </c>
      <c r="I1612" s="5" t="s">
        <v>66</v>
      </c>
      <c r="J1612" s="5" t="s">
        <v>57</v>
      </c>
      <c r="K1612" s="5" t="s">
        <v>12651</v>
      </c>
      <c r="L1612" s="5" t="s">
        <v>17760</v>
      </c>
      <c r="M1612" s="5" t="s">
        <v>53</v>
      </c>
      <c r="N1612" s="5" t="s">
        <v>55</v>
      </c>
      <c r="O1612" s="5" t="b">
        <f t="shared" ca="1" si="0"/>
        <v>1</v>
      </c>
      <c r="P1612" s="5"/>
      <c r="Q1612" s="5"/>
      <c r="R1612" s="5"/>
      <c r="S1612" s="5"/>
      <c r="T1612" s="5"/>
      <c r="U1612" s="5"/>
      <c r="V1612" s="5"/>
      <c r="W1612" s="5"/>
      <c r="X1612" s="5"/>
      <c r="Y1612" s="5"/>
      <c r="Z1612" s="5"/>
      <c r="AA1612" s="5"/>
      <c r="AB1612" s="5"/>
      <c r="AC1612" s="5"/>
      <c r="AD1612" s="5"/>
      <c r="AE1612" s="5"/>
    </row>
    <row r="1613" spans="1:31" ht="21" customHeight="1">
      <c r="A1613" s="5" t="s">
        <v>7050</v>
      </c>
      <c r="B1613" s="5" t="s">
        <v>17762</v>
      </c>
      <c r="C1613" s="5" t="s">
        <v>170</v>
      </c>
      <c r="D1613" s="5" t="s">
        <v>171</v>
      </c>
      <c r="E1613" s="5" t="s">
        <v>45</v>
      </c>
      <c r="F1613" s="7">
        <v>20</v>
      </c>
      <c r="G1613" s="7">
        <v>25</v>
      </c>
      <c r="H1613" s="5" t="s">
        <v>188</v>
      </c>
      <c r="I1613" s="5" t="s">
        <v>108</v>
      </c>
      <c r="J1613" s="5" t="s">
        <v>76</v>
      </c>
      <c r="K1613" s="5" t="s">
        <v>17765</v>
      </c>
      <c r="L1613" s="5" t="s">
        <v>17768</v>
      </c>
      <c r="M1613" s="5" t="s">
        <v>37</v>
      </c>
      <c r="N1613" s="5" t="s">
        <v>55</v>
      </c>
      <c r="O1613" s="5" t="b">
        <f t="shared" ca="1" si="0"/>
        <v>1</v>
      </c>
      <c r="P1613" s="5"/>
      <c r="Q1613" s="5"/>
      <c r="R1613" s="5"/>
      <c r="S1613" s="5"/>
      <c r="T1613" s="5"/>
      <c r="U1613" s="5"/>
      <c r="V1613" s="5"/>
      <c r="W1613" s="5"/>
      <c r="X1613" s="5"/>
      <c r="Y1613" s="5"/>
      <c r="Z1613" s="5"/>
      <c r="AA1613" s="5"/>
      <c r="AB1613" s="5"/>
      <c r="AC1613" s="5"/>
      <c r="AD1613" s="5"/>
      <c r="AE1613" s="5"/>
    </row>
    <row r="1614" spans="1:31" ht="21" customHeight="1">
      <c r="A1614" s="5" t="s">
        <v>7050</v>
      </c>
      <c r="B1614" s="5" t="s">
        <v>5534</v>
      </c>
      <c r="C1614" s="5" t="s">
        <v>170</v>
      </c>
      <c r="D1614" s="5" t="s">
        <v>435</v>
      </c>
      <c r="E1614" s="5" t="s">
        <v>45</v>
      </c>
      <c r="F1614" s="7">
        <v>20</v>
      </c>
      <c r="G1614" s="7">
        <v>40</v>
      </c>
      <c r="H1614" s="5" t="s">
        <v>2981</v>
      </c>
      <c r="I1614" s="5" t="s">
        <v>66</v>
      </c>
      <c r="J1614" s="5" t="s">
        <v>110</v>
      </c>
      <c r="K1614" s="5" t="s">
        <v>5537</v>
      </c>
      <c r="L1614" s="5" t="s">
        <v>17772</v>
      </c>
      <c r="M1614" s="5" t="s">
        <v>53</v>
      </c>
      <c r="N1614" s="5" t="s">
        <v>55</v>
      </c>
      <c r="O1614" s="5" t="b">
        <f t="shared" ca="1" si="0"/>
        <v>1</v>
      </c>
      <c r="P1614" s="5"/>
      <c r="Q1614" s="5"/>
      <c r="R1614" s="5"/>
      <c r="S1614" s="5"/>
      <c r="T1614" s="5"/>
      <c r="U1614" s="5"/>
      <c r="V1614" s="5"/>
      <c r="W1614" s="5"/>
      <c r="X1614" s="5"/>
      <c r="Y1614" s="5"/>
      <c r="Z1614" s="5"/>
      <c r="AA1614" s="5"/>
      <c r="AB1614" s="5"/>
      <c r="AC1614" s="5"/>
      <c r="AD1614" s="5"/>
      <c r="AE1614" s="5"/>
    </row>
    <row r="1615" spans="1:31" ht="21" customHeight="1">
      <c r="A1615" s="5" t="s">
        <v>7485</v>
      </c>
      <c r="B1615" s="5" t="s">
        <v>6740</v>
      </c>
      <c r="C1615" s="5" t="s">
        <v>170</v>
      </c>
      <c r="D1615" s="5" t="s">
        <v>378</v>
      </c>
      <c r="E1615" s="5" t="s">
        <v>29</v>
      </c>
      <c r="F1615" s="7">
        <v>20</v>
      </c>
      <c r="G1615" s="7">
        <v>25</v>
      </c>
      <c r="H1615" s="5" t="s">
        <v>188</v>
      </c>
      <c r="I1615" s="5" t="s">
        <v>66</v>
      </c>
      <c r="J1615" s="5" t="s">
        <v>117</v>
      </c>
      <c r="K1615" s="5" t="s">
        <v>17778</v>
      </c>
      <c r="L1615" s="5" t="s">
        <v>17779</v>
      </c>
      <c r="M1615" s="5" t="s">
        <v>53</v>
      </c>
      <c r="N1615" s="5" t="s">
        <v>55</v>
      </c>
      <c r="O1615" s="5" t="b">
        <f t="shared" ca="1" si="0"/>
        <v>1</v>
      </c>
      <c r="P1615" s="5"/>
      <c r="Q1615" s="5"/>
      <c r="R1615" s="5"/>
      <c r="S1615" s="5"/>
      <c r="T1615" s="5"/>
      <c r="U1615" s="5"/>
      <c r="V1615" s="5"/>
      <c r="W1615" s="5"/>
      <c r="X1615" s="5"/>
      <c r="Y1615" s="5"/>
      <c r="Z1615" s="5"/>
      <c r="AA1615" s="5"/>
      <c r="AB1615" s="5"/>
      <c r="AC1615" s="5"/>
      <c r="AD1615" s="5"/>
      <c r="AE1615" s="5"/>
    </row>
    <row r="1616" spans="1:31" ht="21" customHeight="1">
      <c r="A1616" s="5" t="s">
        <v>17783</v>
      </c>
      <c r="B1616" s="5" t="s">
        <v>17785</v>
      </c>
      <c r="C1616" s="5" t="s">
        <v>170</v>
      </c>
      <c r="D1616" s="5" t="s">
        <v>342</v>
      </c>
      <c r="E1616" s="5" t="s">
        <v>45</v>
      </c>
      <c r="F1616" s="7">
        <v>20</v>
      </c>
      <c r="G1616" s="7">
        <v>28</v>
      </c>
      <c r="H1616" s="5" t="s">
        <v>17786</v>
      </c>
      <c r="I1616" s="5" t="s">
        <v>66</v>
      </c>
      <c r="J1616" s="5" t="s">
        <v>32</v>
      </c>
      <c r="K1616" s="5" t="s">
        <v>17787</v>
      </c>
      <c r="L1616" s="5" t="s">
        <v>17788</v>
      </c>
      <c r="M1616" s="5" t="s">
        <v>1599</v>
      </c>
      <c r="N1616" s="5" t="s">
        <v>55</v>
      </c>
      <c r="O1616" s="5" t="b">
        <f t="shared" ca="1" si="0"/>
        <v>1</v>
      </c>
      <c r="P1616" s="5"/>
      <c r="Q1616" s="5"/>
      <c r="R1616" s="5"/>
      <c r="S1616" s="5"/>
      <c r="T1616" s="5"/>
      <c r="U1616" s="5"/>
      <c r="V1616" s="5"/>
      <c r="W1616" s="5"/>
      <c r="X1616" s="5"/>
      <c r="Y1616" s="5"/>
      <c r="Z1616" s="5"/>
      <c r="AA1616" s="5"/>
      <c r="AB1616" s="5"/>
      <c r="AC1616" s="5"/>
      <c r="AD1616" s="5"/>
      <c r="AE1616" s="5"/>
    </row>
    <row r="1617" spans="1:31" ht="21" customHeight="1">
      <c r="A1617" s="5" t="s">
        <v>17789</v>
      </c>
      <c r="B1617" s="5" t="s">
        <v>14359</v>
      </c>
      <c r="C1617" s="5" t="s">
        <v>170</v>
      </c>
      <c r="D1617" s="5" t="s">
        <v>342</v>
      </c>
      <c r="E1617" s="5" t="s">
        <v>45</v>
      </c>
      <c r="F1617" s="7">
        <v>20</v>
      </c>
      <c r="G1617" s="7">
        <v>30</v>
      </c>
      <c r="H1617" s="5" t="s">
        <v>1088</v>
      </c>
      <c r="I1617" s="5" t="s">
        <v>66</v>
      </c>
      <c r="J1617" s="5" t="s">
        <v>57</v>
      </c>
      <c r="K1617" s="5" t="s">
        <v>14361</v>
      </c>
      <c r="L1617" s="5" t="s">
        <v>17794</v>
      </c>
      <c r="M1617" s="9" t="s">
        <v>47</v>
      </c>
      <c r="N1617" s="5" t="s">
        <v>55</v>
      </c>
      <c r="O1617" s="5" t="b">
        <f t="shared" ca="1" si="0"/>
        <v>1</v>
      </c>
      <c r="P1617" s="5"/>
      <c r="Q1617" s="5"/>
      <c r="R1617" s="5"/>
      <c r="S1617" s="5"/>
      <c r="T1617" s="5"/>
      <c r="U1617" s="5"/>
      <c r="V1617" s="5"/>
      <c r="W1617" s="5"/>
      <c r="X1617" s="5"/>
      <c r="Y1617" s="5"/>
      <c r="Z1617" s="5"/>
      <c r="AA1617" s="5"/>
      <c r="AB1617" s="5"/>
      <c r="AC1617" s="5"/>
      <c r="AD1617" s="5"/>
      <c r="AE1617" s="5"/>
    </row>
    <row r="1618" spans="1:31" ht="21" customHeight="1">
      <c r="A1618" s="5" t="s">
        <v>7050</v>
      </c>
      <c r="B1618" s="5" t="s">
        <v>17798</v>
      </c>
      <c r="C1618" s="5" t="s">
        <v>170</v>
      </c>
      <c r="D1618" s="5" t="s">
        <v>390</v>
      </c>
      <c r="E1618" s="5" t="s">
        <v>45</v>
      </c>
      <c r="F1618" s="7">
        <v>20</v>
      </c>
      <c r="G1618" s="7">
        <v>30</v>
      </c>
      <c r="H1618" s="5" t="s">
        <v>1088</v>
      </c>
      <c r="I1618" s="5" t="s">
        <v>66</v>
      </c>
      <c r="J1618" s="5" t="s">
        <v>1953</v>
      </c>
      <c r="K1618" s="9" t="s">
        <v>47</v>
      </c>
      <c r="L1618" s="5" t="s">
        <v>17799</v>
      </c>
      <c r="M1618" s="5" t="s">
        <v>53</v>
      </c>
      <c r="N1618" s="5" t="s">
        <v>55</v>
      </c>
      <c r="O1618" s="5" t="b">
        <f t="shared" ca="1" si="0"/>
        <v>1</v>
      </c>
      <c r="P1618" s="5"/>
      <c r="Q1618" s="5"/>
      <c r="R1618" s="5"/>
      <c r="S1618" s="5"/>
      <c r="T1618" s="5"/>
      <c r="U1618" s="5"/>
      <c r="V1618" s="5"/>
      <c r="W1618" s="5"/>
      <c r="X1618" s="5"/>
      <c r="Y1618" s="5"/>
      <c r="Z1618" s="5"/>
      <c r="AA1618" s="5"/>
      <c r="AB1618" s="5"/>
      <c r="AC1618" s="5"/>
      <c r="AD1618" s="5"/>
      <c r="AE1618" s="5"/>
    </row>
    <row r="1619" spans="1:31" ht="21" customHeight="1">
      <c r="A1619" s="5" t="s">
        <v>14330</v>
      </c>
      <c r="B1619" s="5" t="s">
        <v>17804</v>
      </c>
      <c r="C1619" s="5" t="s">
        <v>170</v>
      </c>
      <c r="D1619" s="5" t="s">
        <v>390</v>
      </c>
      <c r="E1619" s="5" t="s">
        <v>45</v>
      </c>
      <c r="F1619" s="7">
        <v>20</v>
      </c>
      <c r="G1619" s="7">
        <v>30</v>
      </c>
      <c r="H1619" s="5" t="s">
        <v>1088</v>
      </c>
      <c r="I1619" s="5" t="s">
        <v>108</v>
      </c>
      <c r="J1619" s="5" t="s">
        <v>117</v>
      </c>
      <c r="K1619" s="5" t="s">
        <v>17805</v>
      </c>
      <c r="L1619" s="5" t="s">
        <v>17806</v>
      </c>
      <c r="M1619" s="5" t="s">
        <v>37</v>
      </c>
      <c r="N1619" s="5" t="s">
        <v>55</v>
      </c>
      <c r="O1619" s="5" t="b">
        <f t="shared" ca="1" si="0"/>
        <v>1</v>
      </c>
      <c r="P1619" s="5"/>
      <c r="Q1619" s="5"/>
      <c r="R1619" s="5"/>
      <c r="S1619" s="5"/>
      <c r="T1619" s="5"/>
      <c r="U1619" s="5"/>
      <c r="V1619" s="5"/>
      <c r="W1619" s="5"/>
      <c r="X1619" s="5"/>
      <c r="Y1619" s="5"/>
      <c r="Z1619" s="5"/>
      <c r="AA1619" s="5"/>
      <c r="AB1619" s="5"/>
      <c r="AC1619" s="5"/>
      <c r="AD1619" s="5"/>
      <c r="AE1619" s="5"/>
    </row>
    <row r="1620" spans="1:31" ht="21" customHeight="1">
      <c r="A1620" s="5" t="s">
        <v>277</v>
      </c>
      <c r="B1620" s="5" t="s">
        <v>15763</v>
      </c>
      <c r="C1620" s="5" t="s">
        <v>170</v>
      </c>
      <c r="D1620" s="5" t="s">
        <v>390</v>
      </c>
      <c r="E1620" s="5" t="s">
        <v>45</v>
      </c>
      <c r="F1620" s="7">
        <v>20</v>
      </c>
      <c r="G1620" s="7">
        <v>30</v>
      </c>
      <c r="H1620" s="5" t="s">
        <v>1088</v>
      </c>
      <c r="I1620" s="5" t="s">
        <v>108</v>
      </c>
      <c r="J1620" s="5" t="s">
        <v>134</v>
      </c>
      <c r="K1620" s="5" t="s">
        <v>15765</v>
      </c>
      <c r="L1620" s="5" t="s">
        <v>17813</v>
      </c>
      <c r="M1620" s="5" t="s">
        <v>1599</v>
      </c>
      <c r="N1620" s="5" t="s">
        <v>55</v>
      </c>
      <c r="O1620" s="5" t="b">
        <f t="shared" ca="1" si="0"/>
        <v>1</v>
      </c>
      <c r="P1620" s="5"/>
      <c r="Q1620" s="5"/>
      <c r="R1620" s="5"/>
      <c r="S1620" s="5"/>
      <c r="T1620" s="5"/>
      <c r="U1620" s="5"/>
      <c r="V1620" s="5"/>
      <c r="W1620" s="5"/>
      <c r="X1620" s="5"/>
      <c r="Y1620" s="5"/>
      <c r="Z1620" s="5"/>
      <c r="AA1620" s="5"/>
      <c r="AB1620" s="5"/>
      <c r="AC1620" s="5"/>
      <c r="AD1620" s="5"/>
      <c r="AE1620" s="5"/>
    </row>
    <row r="1621" spans="1:31" ht="21" customHeight="1">
      <c r="A1621" s="5" t="s">
        <v>7050</v>
      </c>
      <c r="B1621" s="5" t="s">
        <v>17814</v>
      </c>
      <c r="C1621" s="5" t="s">
        <v>170</v>
      </c>
      <c r="D1621" s="5" t="s">
        <v>390</v>
      </c>
      <c r="E1621" s="5" t="s">
        <v>45</v>
      </c>
      <c r="F1621" s="7">
        <v>20</v>
      </c>
      <c r="G1621" s="7">
        <v>30</v>
      </c>
      <c r="H1621" s="5" t="s">
        <v>1088</v>
      </c>
      <c r="I1621" s="5" t="s">
        <v>66</v>
      </c>
      <c r="J1621" s="5" t="s">
        <v>134</v>
      </c>
      <c r="K1621" s="5" t="s">
        <v>6536</v>
      </c>
      <c r="L1621" s="5" t="s">
        <v>17816</v>
      </c>
      <c r="M1621" s="5" t="s">
        <v>53</v>
      </c>
      <c r="N1621" s="5" t="s">
        <v>55</v>
      </c>
      <c r="O1621" s="5" t="b">
        <f t="shared" ca="1" si="0"/>
        <v>1</v>
      </c>
      <c r="P1621" s="5"/>
      <c r="Q1621" s="5"/>
      <c r="R1621" s="5"/>
      <c r="S1621" s="5"/>
      <c r="T1621" s="5"/>
      <c r="U1621" s="5"/>
      <c r="V1621" s="5"/>
      <c r="W1621" s="5"/>
      <c r="X1621" s="5"/>
      <c r="Y1621" s="5"/>
      <c r="Z1621" s="5"/>
      <c r="AA1621" s="5"/>
      <c r="AB1621" s="5"/>
      <c r="AC1621" s="5"/>
      <c r="AD1621" s="5"/>
      <c r="AE1621" s="5"/>
    </row>
    <row r="1622" spans="1:31" ht="21" customHeight="1">
      <c r="A1622" s="5" t="s">
        <v>7050</v>
      </c>
      <c r="B1622" s="5" t="s">
        <v>17822</v>
      </c>
      <c r="C1622" s="5" t="s">
        <v>170</v>
      </c>
      <c r="D1622" s="5" t="s">
        <v>390</v>
      </c>
      <c r="E1622" s="5" t="s">
        <v>29</v>
      </c>
      <c r="F1622" s="7">
        <v>20</v>
      </c>
      <c r="G1622" s="7">
        <v>35</v>
      </c>
      <c r="H1622" s="5" t="s">
        <v>3289</v>
      </c>
      <c r="I1622" s="5" t="s">
        <v>66</v>
      </c>
      <c r="J1622" s="5" t="s">
        <v>76</v>
      </c>
      <c r="K1622" s="5" t="s">
        <v>17823</v>
      </c>
      <c r="L1622" s="5" t="s">
        <v>17824</v>
      </c>
      <c r="M1622" s="5" t="s">
        <v>37</v>
      </c>
      <c r="N1622" s="5" t="s">
        <v>55</v>
      </c>
      <c r="O1622" s="5" t="b">
        <f t="shared" ca="1" si="0"/>
        <v>1</v>
      </c>
      <c r="P1622" s="5"/>
      <c r="Q1622" s="5"/>
      <c r="R1622" s="5"/>
      <c r="S1622" s="5"/>
      <c r="T1622" s="5"/>
      <c r="U1622" s="5"/>
      <c r="V1622" s="5"/>
      <c r="W1622" s="5"/>
      <c r="X1622" s="5"/>
      <c r="Y1622" s="5"/>
      <c r="Z1622" s="5"/>
      <c r="AA1622" s="5"/>
      <c r="AB1622" s="5"/>
      <c r="AC1622" s="5"/>
      <c r="AD1622" s="5"/>
      <c r="AE1622" s="5"/>
    </row>
    <row r="1623" spans="1:31" ht="21" customHeight="1">
      <c r="A1623" s="5" t="s">
        <v>396</v>
      </c>
      <c r="B1623" s="5" t="s">
        <v>16646</v>
      </c>
      <c r="C1623" s="5" t="s">
        <v>170</v>
      </c>
      <c r="D1623" s="5" t="s">
        <v>390</v>
      </c>
      <c r="E1623" s="5" t="s">
        <v>45</v>
      </c>
      <c r="F1623" s="7">
        <v>20</v>
      </c>
      <c r="G1623" s="7">
        <v>25</v>
      </c>
      <c r="H1623" s="5" t="s">
        <v>188</v>
      </c>
      <c r="I1623" s="5" t="s">
        <v>66</v>
      </c>
      <c r="J1623" s="5" t="s">
        <v>117</v>
      </c>
      <c r="K1623" s="5" t="s">
        <v>7466</v>
      </c>
      <c r="L1623" s="5" t="s">
        <v>16648</v>
      </c>
      <c r="M1623" s="5" t="s">
        <v>53</v>
      </c>
      <c r="N1623" s="5" t="s">
        <v>55</v>
      </c>
      <c r="O1623" s="5" t="b">
        <f t="shared" ca="1" si="0"/>
        <v>1</v>
      </c>
      <c r="P1623" s="5" t="b">
        <f ca="1">IFERROR(__xludf.DUMMYFUNCTION("REGEXMATCH(L1623,""(?i)Java"")"),TRUE)</f>
        <v>1</v>
      </c>
      <c r="Q1623" s="5"/>
      <c r="R1623" s="5"/>
      <c r="S1623" s="5"/>
      <c r="T1623" s="5"/>
      <c r="U1623" s="5"/>
      <c r="V1623" s="5"/>
      <c r="W1623" s="5"/>
      <c r="X1623" s="5"/>
      <c r="Y1623" s="5"/>
      <c r="Z1623" s="5"/>
      <c r="AA1623" s="5"/>
      <c r="AB1623" s="5"/>
      <c r="AC1623" s="5"/>
      <c r="AD1623" s="5"/>
      <c r="AE1623" s="5"/>
    </row>
    <row r="1624" spans="1:31" ht="21" customHeight="1">
      <c r="A1624" s="5" t="s">
        <v>17829</v>
      </c>
      <c r="B1624" s="5" t="s">
        <v>14316</v>
      </c>
      <c r="C1624" s="5" t="s">
        <v>170</v>
      </c>
      <c r="D1624" s="5" t="s">
        <v>390</v>
      </c>
      <c r="E1624" s="5" t="s">
        <v>45</v>
      </c>
      <c r="F1624" s="7">
        <v>20</v>
      </c>
      <c r="G1624" s="7">
        <v>30</v>
      </c>
      <c r="H1624" s="5" t="s">
        <v>1088</v>
      </c>
      <c r="I1624" s="5" t="s">
        <v>66</v>
      </c>
      <c r="J1624" s="5" t="s">
        <v>106</v>
      </c>
      <c r="K1624" s="5" t="s">
        <v>14317</v>
      </c>
      <c r="L1624" s="5" t="s">
        <v>17831</v>
      </c>
      <c r="M1624" s="5" t="s">
        <v>37</v>
      </c>
      <c r="N1624" s="5" t="s">
        <v>44</v>
      </c>
      <c r="O1624" s="5" t="b">
        <f t="shared" ca="1" si="0"/>
        <v>1</v>
      </c>
      <c r="P1624" s="5"/>
      <c r="Q1624" s="5"/>
      <c r="R1624" s="5"/>
      <c r="S1624" s="5"/>
      <c r="T1624" s="5"/>
      <c r="U1624" s="5"/>
      <c r="V1624" s="5"/>
      <c r="W1624" s="5"/>
      <c r="X1624" s="5"/>
      <c r="Y1624" s="5"/>
      <c r="Z1624" s="5"/>
      <c r="AA1624" s="5"/>
      <c r="AB1624" s="5"/>
      <c r="AC1624" s="5"/>
      <c r="AD1624" s="5"/>
      <c r="AE1624" s="5"/>
    </row>
    <row r="1625" spans="1:31" ht="21" customHeight="1">
      <c r="A1625" s="5" t="s">
        <v>7050</v>
      </c>
      <c r="B1625" s="5" t="s">
        <v>17832</v>
      </c>
      <c r="C1625" s="5" t="s">
        <v>170</v>
      </c>
      <c r="D1625" s="5" t="s">
        <v>390</v>
      </c>
      <c r="E1625" s="5" t="s">
        <v>45</v>
      </c>
      <c r="F1625" s="7">
        <v>20</v>
      </c>
      <c r="G1625" s="7">
        <v>25</v>
      </c>
      <c r="H1625" s="5" t="s">
        <v>188</v>
      </c>
      <c r="I1625" s="5" t="s">
        <v>66</v>
      </c>
      <c r="J1625" s="5" t="s">
        <v>706</v>
      </c>
      <c r="K1625" s="5" t="s">
        <v>17834</v>
      </c>
      <c r="L1625" s="9" t="s">
        <v>47</v>
      </c>
      <c r="M1625" s="5" t="s">
        <v>53</v>
      </c>
      <c r="N1625" s="5" t="s">
        <v>55</v>
      </c>
      <c r="O1625" s="5" t="b">
        <f t="shared" ca="1" si="0"/>
        <v>1</v>
      </c>
      <c r="P1625" s="9"/>
      <c r="Q1625" s="5"/>
      <c r="R1625" s="5"/>
      <c r="S1625" s="5"/>
      <c r="T1625" s="5"/>
      <c r="U1625" s="5"/>
      <c r="V1625" s="5"/>
      <c r="W1625" s="5"/>
      <c r="X1625" s="5"/>
      <c r="Y1625" s="5"/>
      <c r="Z1625" s="5"/>
      <c r="AA1625" s="5"/>
      <c r="AB1625" s="5"/>
      <c r="AC1625" s="5"/>
      <c r="AD1625" s="5"/>
      <c r="AE1625" s="5"/>
    </row>
    <row r="1626" spans="1:31" ht="21" customHeight="1">
      <c r="A1626" s="5" t="s">
        <v>17837</v>
      </c>
      <c r="B1626" s="5" t="s">
        <v>17838</v>
      </c>
      <c r="C1626" s="5" t="s">
        <v>170</v>
      </c>
      <c r="D1626" s="5" t="s">
        <v>390</v>
      </c>
      <c r="E1626" s="5" t="s">
        <v>45</v>
      </c>
      <c r="F1626" s="7">
        <v>20</v>
      </c>
      <c r="G1626" s="7">
        <v>35</v>
      </c>
      <c r="H1626" s="5" t="s">
        <v>3289</v>
      </c>
      <c r="I1626" s="5" t="s">
        <v>66</v>
      </c>
      <c r="J1626" s="5" t="s">
        <v>414</v>
      </c>
      <c r="K1626" s="9" t="s">
        <v>47</v>
      </c>
      <c r="L1626" s="5" t="s">
        <v>17841</v>
      </c>
      <c r="M1626" s="5" t="s">
        <v>37</v>
      </c>
      <c r="N1626" s="5" t="s">
        <v>55</v>
      </c>
      <c r="O1626" s="5" t="b">
        <f t="shared" ca="1" si="0"/>
        <v>1</v>
      </c>
      <c r="P1626" s="5"/>
      <c r="Q1626" s="5"/>
      <c r="R1626" s="5"/>
      <c r="S1626" s="5"/>
      <c r="T1626" s="5"/>
      <c r="U1626" s="5"/>
      <c r="V1626" s="5"/>
      <c r="W1626" s="5"/>
      <c r="X1626" s="5"/>
      <c r="Y1626" s="5"/>
      <c r="Z1626" s="5"/>
      <c r="AA1626" s="5"/>
      <c r="AB1626" s="5"/>
      <c r="AC1626" s="5"/>
      <c r="AD1626" s="5"/>
      <c r="AE1626" s="5"/>
    </row>
    <row r="1627" spans="1:31" ht="21" customHeight="1">
      <c r="A1627" s="5" t="s">
        <v>396</v>
      </c>
      <c r="B1627" s="5" t="s">
        <v>14001</v>
      </c>
      <c r="C1627" s="5" t="s">
        <v>170</v>
      </c>
      <c r="D1627" s="5" t="s">
        <v>390</v>
      </c>
      <c r="E1627" s="5" t="s">
        <v>45</v>
      </c>
      <c r="F1627" s="7">
        <v>20</v>
      </c>
      <c r="G1627" s="7">
        <v>30</v>
      </c>
      <c r="H1627" s="5" t="s">
        <v>1088</v>
      </c>
      <c r="I1627" s="5" t="s">
        <v>66</v>
      </c>
      <c r="J1627" s="5" t="s">
        <v>57</v>
      </c>
      <c r="K1627" s="5" t="s">
        <v>14005</v>
      </c>
      <c r="L1627" s="5" t="s">
        <v>16691</v>
      </c>
      <c r="M1627" s="5" t="s">
        <v>53</v>
      </c>
      <c r="N1627" s="5" t="s">
        <v>55</v>
      </c>
      <c r="O1627" s="5" t="b">
        <f t="shared" ca="1" si="0"/>
        <v>1</v>
      </c>
      <c r="P1627" s="5" t="b">
        <f ca="1">IFERROR(__xludf.DUMMYFUNCTION("REGEXMATCH(L1627,""(?i)Java"")"),TRUE)</f>
        <v>1</v>
      </c>
      <c r="Q1627" s="5"/>
      <c r="R1627" s="5"/>
      <c r="S1627" s="5"/>
      <c r="T1627" s="5"/>
      <c r="U1627" s="5"/>
      <c r="V1627" s="5"/>
      <c r="W1627" s="5"/>
      <c r="X1627" s="5"/>
      <c r="Y1627" s="5"/>
      <c r="Z1627" s="5"/>
      <c r="AA1627" s="5"/>
      <c r="AB1627" s="5"/>
      <c r="AC1627" s="5"/>
      <c r="AD1627" s="5"/>
      <c r="AE1627" s="5"/>
    </row>
    <row r="1628" spans="1:31" ht="21" customHeight="1">
      <c r="A1628" s="5" t="s">
        <v>7050</v>
      </c>
      <c r="B1628" s="5" t="s">
        <v>15844</v>
      </c>
      <c r="C1628" s="5" t="s">
        <v>170</v>
      </c>
      <c r="D1628" s="5" t="s">
        <v>390</v>
      </c>
      <c r="E1628" s="5" t="s">
        <v>45</v>
      </c>
      <c r="F1628" s="7">
        <v>20</v>
      </c>
      <c r="G1628" s="7">
        <v>30</v>
      </c>
      <c r="H1628" s="5" t="s">
        <v>1088</v>
      </c>
      <c r="I1628" s="5" t="s">
        <v>66</v>
      </c>
      <c r="J1628" s="5" t="s">
        <v>6700</v>
      </c>
      <c r="K1628" s="5" t="s">
        <v>8203</v>
      </c>
      <c r="L1628" s="5" t="s">
        <v>17848</v>
      </c>
      <c r="M1628" s="5" t="s">
        <v>53</v>
      </c>
      <c r="N1628" s="5" t="s">
        <v>55</v>
      </c>
      <c r="O1628" s="5" t="b">
        <f t="shared" ca="1" si="0"/>
        <v>1</v>
      </c>
      <c r="P1628" s="5"/>
      <c r="Q1628" s="5"/>
      <c r="R1628" s="5"/>
      <c r="S1628" s="5"/>
      <c r="T1628" s="5"/>
      <c r="U1628" s="5"/>
      <c r="V1628" s="5"/>
      <c r="W1628" s="5"/>
      <c r="X1628" s="5"/>
      <c r="Y1628" s="5"/>
      <c r="Z1628" s="5"/>
      <c r="AA1628" s="5"/>
      <c r="AB1628" s="5"/>
      <c r="AC1628" s="5"/>
      <c r="AD1628" s="5"/>
      <c r="AE1628" s="5"/>
    </row>
    <row r="1629" spans="1:31" ht="21" customHeight="1">
      <c r="A1629" s="5" t="s">
        <v>277</v>
      </c>
      <c r="B1629" s="5" t="s">
        <v>16781</v>
      </c>
      <c r="C1629" s="5" t="s">
        <v>170</v>
      </c>
      <c r="D1629" s="5" t="s">
        <v>390</v>
      </c>
      <c r="E1629" s="5" t="s">
        <v>45</v>
      </c>
      <c r="F1629" s="7">
        <v>20</v>
      </c>
      <c r="G1629" s="7">
        <v>25</v>
      </c>
      <c r="H1629" s="5" t="s">
        <v>188</v>
      </c>
      <c r="I1629" s="5" t="s">
        <v>31</v>
      </c>
      <c r="J1629" s="5" t="s">
        <v>57</v>
      </c>
      <c r="K1629" s="9" t="s">
        <v>47</v>
      </c>
      <c r="L1629" s="5" t="s">
        <v>17851</v>
      </c>
      <c r="M1629" s="5" t="s">
        <v>53</v>
      </c>
      <c r="N1629" s="5" t="s">
        <v>55</v>
      </c>
      <c r="O1629" s="5" t="b">
        <f t="shared" ca="1" si="0"/>
        <v>1</v>
      </c>
      <c r="P1629" s="5"/>
      <c r="Q1629" s="5"/>
      <c r="R1629" s="5"/>
      <c r="S1629" s="5"/>
      <c r="T1629" s="5"/>
      <c r="U1629" s="5"/>
      <c r="V1629" s="5"/>
      <c r="W1629" s="5"/>
      <c r="X1629" s="5"/>
      <c r="Y1629" s="5"/>
      <c r="Z1629" s="5"/>
      <c r="AA1629" s="5"/>
      <c r="AB1629" s="5"/>
      <c r="AC1629" s="5"/>
      <c r="AD1629" s="5"/>
      <c r="AE1629" s="5"/>
    </row>
    <row r="1630" spans="1:31" ht="21" customHeight="1">
      <c r="A1630" s="5" t="s">
        <v>4668</v>
      </c>
      <c r="B1630" s="5" t="s">
        <v>2584</v>
      </c>
      <c r="C1630" s="5" t="s">
        <v>27</v>
      </c>
      <c r="D1630" s="5" t="s">
        <v>212</v>
      </c>
      <c r="E1630" s="5" t="s">
        <v>45</v>
      </c>
      <c r="F1630" s="11">
        <v>21</v>
      </c>
      <c r="G1630" s="11">
        <v>29</v>
      </c>
      <c r="H1630" s="13" t="s">
        <v>2586</v>
      </c>
      <c r="I1630" s="5" t="s">
        <v>66</v>
      </c>
      <c r="J1630" s="5" t="s">
        <v>2587</v>
      </c>
      <c r="K1630" s="5" t="s">
        <v>16890</v>
      </c>
      <c r="L1630" s="5" t="s">
        <v>16891</v>
      </c>
      <c r="M1630" s="5" t="s">
        <v>37</v>
      </c>
      <c r="N1630" s="5" t="s">
        <v>55</v>
      </c>
      <c r="O1630" s="5" t="b">
        <f t="shared" ca="1" si="0"/>
        <v>1</v>
      </c>
      <c r="P1630" s="5" t="b">
        <f ca="1">IFERROR(__xludf.DUMMYFUNCTION("REGEXMATCH(L1630,""(?i)Java"")"),TRUE)</f>
        <v>1</v>
      </c>
      <c r="Q1630" s="5"/>
      <c r="R1630" s="5"/>
      <c r="S1630" s="5"/>
      <c r="T1630" s="5"/>
      <c r="U1630" s="5"/>
      <c r="V1630" s="5"/>
      <c r="W1630" s="5"/>
      <c r="X1630" s="5"/>
      <c r="Y1630" s="5"/>
      <c r="Z1630" s="5"/>
      <c r="AA1630" s="5"/>
      <c r="AB1630" s="5"/>
      <c r="AC1630" s="5"/>
      <c r="AD1630" s="5"/>
      <c r="AE1630" s="5"/>
    </row>
    <row r="1631" spans="1:31" ht="21" customHeight="1">
      <c r="A1631" s="5" t="s">
        <v>7050</v>
      </c>
      <c r="B1631" s="5" t="s">
        <v>16892</v>
      </c>
      <c r="C1631" s="5" t="s">
        <v>20</v>
      </c>
      <c r="D1631" s="5" t="s">
        <v>1173</v>
      </c>
      <c r="E1631" s="5" t="s">
        <v>45</v>
      </c>
      <c r="F1631" s="7">
        <v>23</v>
      </c>
      <c r="G1631" s="7">
        <v>35</v>
      </c>
      <c r="H1631" s="5" t="s">
        <v>16894</v>
      </c>
      <c r="I1631" s="5" t="s">
        <v>66</v>
      </c>
      <c r="J1631" s="5" t="s">
        <v>947</v>
      </c>
      <c r="K1631" s="5" t="s">
        <v>16895</v>
      </c>
      <c r="L1631" s="5" t="s">
        <v>16897</v>
      </c>
      <c r="M1631" s="5" t="s">
        <v>37</v>
      </c>
      <c r="N1631" s="5" t="s">
        <v>55</v>
      </c>
      <c r="O1631" s="5" t="b">
        <f t="shared" ca="1" si="0"/>
        <v>1</v>
      </c>
      <c r="P1631" s="5"/>
      <c r="Q1631" s="5"/>
      <c r="R1631" s="5"/>
      <c r="S1631" s="5"/>
      <c r="T1631" s="5"/>
      <c r="U1631" s="5"/>
      <c r="V1631" s="5"/>
      <c r="W1631" s="5"/>
      <c r="X1631" s="5"/>
      <c r="Y1631" s="5"/>
      <c r="Z1631" s="5"/>
      <c r="AA1631" s="5"/>
      <c r="AB1631" s="5"/>
      <c r="AC1631" s="5"/>
      <c r="AD1631" s="5"/>
      <c r="AE1631" s="5"/>
    </row>
    <row r="1632" spans="1:31" ht="21" customHeight="1">
      <c r="A1632" s="5" t="s">
        <v>7050</v>
      </c>
      <c r="B1632" s="5" t="s">
        <v>13461</v>
      </c>
      <c r="C1632" s="5" t="s">
        <v>41</v>
      </c>
      <c r="D1632" s="5" t="s">
        <v>94</v>
      </c>
      <c r="E1632" s="5" t="s">
        <v>45</v>
      </c>
      <c r="F1632" s="7">
        <v>23</v>
      </c>
      <c r="G1632" s="7">
        <v>30</v>
      </c>
      <c r="H1632" s="5" t="s">
        <v>17862</v>
      </c>
      <c r="I1632" s="5" t="s">
        <v>66</v>
      </c>
      <c r="J1632" s="5" t="s">
        <v>76</v>
      </c>
      <c r="K1632" s="5" t="s">
        <v>17864</v>
      </c>
      <c r="L1632" s="5" t="s">
        <v>17865</v>
      </c>
      <c r="M1632" s="5" t="s">
        <v>53</v>
      </c>
      <c r="N1632" s="5" t="s">
        <v>55</v>
      </c>
      <c r="O1632" s="5" t="b">
        <f t="shared" ca="1" si="0"/>
        <v>1</v>
      </c>
      <c r="P1632" s="5"/>
      <c r="Q1632" s="5"/>
      <c r="R1632" s="5"/>
      <c r="S1632" s="5"/>
      <c r="T1632" s="5"/>
      <c r="U1632" s="5"/>
      <c r="V1632" s="5"/>
      <c r="W1632" s="5"/>
      <c r="X1632" s="5"/>
      <c r="Y1632" s="5"/>
      <c r="Z1632" s="5"/>
      <c r="AA1632" s="5"/>
      <c r="AB1632" s="5"/>
      <c r="AC1632" s="5"/>
      <c r="AD1632" s="5"/>
      <c r="AE1632" s="5"/>
    </row>
    <row r="1633" spans="1:31" ht="21" customHeight="1">
      <c r="A1633" s="5" t="s">
        <v>7485</v>
      </c>
      <c r="B1633" s="5" t="s">
        <v>17866</v>
      </c>
      <c r="C1633" s="5" t="s">
        <v>27</v>
      </c>
      <c r="D1633" s="5" t="s">
        <v>75</v>
      </c>
      <c r="E1633" s="5" t="s">
        <v>45</v>
      </c>
      <c r="F1633" s="7">
        <v>25</v>
      </c>
      <c r="G1633" s="7">
        <v>35</v>
      </c>
      <c r="H1633" s="5" t="s">
        <v>2912</v>
      </c>
      <c r="I1633" s="5" t="s">
        <v>66</v>
      </c>
      <c r="J1633" s="5" t="s">
        <v>57</v>
      </c>
      <c r="K1633" s="5" t="s">
        <v>17867</v>
      </c>
      <c r="L1633" s="9" t="s">
        <v>47</v>
      </c>
      <c r="M1633" s="5" t="s">
        <v>37</v>
      </c>
      <c r="N1633" s="5" t="s">
        <v>55</v>
      </c>
      <c r="O1633" s="5" t="b">
        <f t="shared" ca="1" si="0"/>
        <v>1</v>
      </c>
      <c r="P1633" s="9"/>
      <c r="Q1633" s="5"/>
      <c r="R1633" s="5"/>
      <c r="S1633" s="5"/>
      <c r="T1633" s="5"/>
      <c r="U1633" s="5"/>
      <c r="V1633" s="5"/>
      <c r="W1633" s="5"/>
      <c r="X1633" s="5"/>
      <c r="Y1633" s="5"/>
      <c r="Z1633" s="5"/>
      <c r="AA1633" s="5"/>
      <c r="AB1633" s="5"/>
      <c r="AC1633" s="5"/>
      <c r="AD1633" s="5"/>
      <c r="AE1633" s="5"/>
    </row>
    <row r="1634" spans="1:31" ht="21" customHeight="1">
      <c r="A1634" s="5" t="s">
        <v>7050</v>
      </c>
      <c r="B1634" s="5" t="s">
        <v>15727</v>
      </c>
      <c r="C1634" s="5" t="s">
        <v>27</v>
      </c>
      <c r="D1634" s="5" t="s">
        <v>212</v>
      </c>
      <c r="E1634" s="5" t="s">
        <v>45</v>
      </c>
      <c r="F1634" s="7">
        <v>25</v>
      </c>
      <c r="G1634" s="7">
        <v>30</v>
      </c>
      <c r="H1634" s="5" t="s">
        <v>2537</v>
      </c>
      <c r="I1634" s="5" t="s">
        <v>1690</v>
      </c>
      <c r="J1634" s="5" t="s">
        <v>32</v>
      </c>
      <c r="K1634" s="5" t="s">
        <v>17871</v>
      </c>
      <c r="L1634" s="5" t="s">
        <v>17872</v>
      </c>
      <c r="M1634" s="5" t="s">
        <v>167</v>
      </c>
      <c r="N1634" s="5" t="s">
        <v>55</v>
      </c>
      <c r="O1634" s="5" t="b">
        <f t="shared" ca="1" si="0"/>
        <v>1</v>
      </c>
      <c r="P1634" s="5"/>
      <c r="Q1634" s="5"/>
      <c r="R1634" s="5"/>
      <c r="S1634" s="5"/>
      <c r="T1634" s="5"/>
      <c r="U1634" s="5"/>
      <c r="V1634" s="5"/>
      <c r="W1634" s="5"/>
      <c r="X1634" s="5"/>
      <c r="Y1634" s="5"/>
      <c r="Z1634" s="5"/>
      <c r="AA1634" s="5"/>
      <c r="AB1634" s="5"/>
      <c r="AC1634" s="5"/>
      <c r="AD1634" s="5"/>
      <c r="AE1634" s="5"/>
    </row>
    <row r="1635" spans="1:31" ht="21" customHeight="1">
      <c r="A1635" s="5" t="s">
        <v>4631</v>
      </c>
      <c r="B1635" s="5" t="s">
        <v>17874</v>
      </c>
      <c r="C1635" s="5" t="s">
        <v>27</v>
      </c>
      <c r="D1635" s="5" t="s">
        <v>199</v>
      </c>
      <c r="E1635" s="5" t="s">
        <v>45</v>
      </c>
      <c r="F1635" s="7">
        <v>25</v>
      </c>
      <c r="G1635" s="7">
        <v>40</v>
      </c>
      <c r="H1635" s="5" t="s">
        <v>7158</v>
      </c>
      <c r="I1635" s="5" t="s">
        <v>66</v>
      </c>
      <c r="J1635" s="5" t="s">
        <v>76</v>
      </c>
      <c r="K1635" s="5" t="s">
        <v>17877</v>
      </c>
      <c r="L1635" s="5" t="s">
        <v>17878</v>
      </c>
      <c r="M1635" s="5" t="s">
        <v>53</v>
      </c>
      <c r="N1635" s="5" t="s">
        <v>38</v>
      </c>
      <c r="O1635" s="5" t="b">
        <f t="shared" ca="1" si="0"/>
        <v>1</v>
      </c>
      <c r="P1635" s="5"/>
      <c r="Q1635" s="5"/>
      <c r="R1635" s="5"/>
      <c r="S1635" s="5"/>
      <c r="T1635" s="5"/>
      <c r="U1635" s="5"/>
      <c r="V1635" s="5"/>
      <c r="W1635" s="5"/>
      <c r="X1635" s="5"/>
      <c r="Y1635" s="5"/>
      <c r="Z1635" s="5"/>
      <c r="AA1635" s="5"/>
      <c r="AB1635" s="5"/>
      <c r="AC1635" s="5"/>
      <c r="AD1635" s="5"/>
      <c r="AE1635" s="5"/>
    </row>
    <row r="1636" spans="1:31" ht="21" customHeight="1">
      <c r="A1636" s="5" t="s">
        <v>17879</v>
      </c>
      <c r="B1636" s="5" t="s">
        <v>17880</v>
      </c>
      <c r="C1636" s="5" t="s">
        <v>27</v>
      </c>
      <c r="D1636" s="5" t="s">
        <v>85</v>
      </c>
      <c r="E1636" s="5" t="s">
        <v>29</v>
      </c>
      <c r="F1636" s="7">
        <v>25</v>
      </c>
      <c r="G1636" s="7">
        <v>40</v>
      </c>
      <c r="H1636" s="5" t="s">
        <v>7158</v>
      </c>
      <c r="I1636" s="5" t="s">
        <v>108</v>
      </c>
      <c r="J1636" s="5" t="s">
        <v>76</v>
      </c>
      <c r="K1636" s="5" t="s">
        <v>17881</v>
      </c>
      <c r="L1636" s="5" t="s">
        <v>17882</v>
      </c>
      <c r="M1636" s="5" t="s">
        <v>42</v>
      </c>
      <c r="N1636" s="5" t="s">
        <v>55</v>
      </c>
      <c r="O1636" s="5" t="b">
        <f t="shared" ca="1" si="0"/>
        <v>1</v>
      </c>
      <c r="P1636" s="5"/>
      <c r="Q1636" s="5"/>
      <c r="R1636" s="5"/>
      <c r="S1636" s="5"/>
      <c r="T1636" s="5"/>
      <c r="U1636" s="5"/>
      <c r="V1636" s="5"/>
      <c r="W1636" s="5"/>
      <c r="X1636" s="5"/>
      <c r="Y1636" s="5"/>
      <c r="Z1636" s="5"/>
      <c r="AA1636" s="5"/>
      <c r="AB1636" s="5"/>
      <c r="AC1636" s="5"/>
      <c r="AD1636" s="5"/>
      <c r="AE1636" s="5"/>
    </row>
    <row r="1637" spans="1:31" ht="21" customHeight="1">
      <c r="A1637" s="5" t="s">
        <v>277</v>
      </c>
      <c r="B1637" s="5" t="s">
        <v>16960</v>
      </c>
      <c r="C1637" s="5" t="s">
        <v>27</v>
      </c>
      <c r="D1637" s="5" t="s">
        <v>85</v>
      </c>
      <c r="E1637" s="5" t="s">
        <v>45</v>
      </c>
      <c r="F1637" s="7">
        <v>25</v>
      </c>
      <c r="G1637" s="7">
        <v>40</v>
      </c>
      <c r="H1637" s="5" t="s">
        <v>7158</v>
      </c>
      <c r="I1637" s="5" t="s">
        <v>108</v>
      </c>
      <c r="J1637" s="5" t="s">
        <v>1328</v>
      </c>
      <c r="K1637" s="5" t="s">
        <v>16962</v>
      </c>
      <c r="L1637" s="5" t="s">
        <v>16963</v>
      </c>
      <c r="M1637" s="5" t="s">
        <v>53</v>
      </c>
      <c r="N1637" s="5" t="s">
        <v>55</v>
      </c>
      <c r="O1637" s="5" t="b">
        <f t="shared" ca="1" si="0"/>
        <v>1</v>
      </c>
      <c r="P1637" s="5"/>
      <c r="Q1637" s="5"/>
      <c r="R1637" s="5"/>
      <c r="S1637" s="5"/>
      <c r="T1637" s="5"/>
      <c r="U1637" s="5"/>
      <c r="V1637" s="5"/>
      <c r="W1637" s="5"/>
      <c r="X1637" s="5"/>
      <c r="Y1637" s="5"/>
      <c r="Z1637" s="5"/>
      <c r="AA1637" s="5"/>
      <c r="AB1637" s="5"/>
      <c r="AC1637" s="5"/>
      <c r="AD1637" s="5"/>
      <c r="AE1637" s="5"/>
    </row>
    <row r="1638" spans="1:31" ht="21" customHeight="1">
      <c r="A1638" s="5" t="s">
        <v>17887</v>
      </c>
      <c r="B1638" s="5" t="s">
        <v>17888</v>
      </c>
      <c r="C1638" s="5" t="s">
        <v>27</v>
      </c>
      <c r="D1638" s="5" t="s">
        <v>85</v>
      </c>
      <c r="E1638" s="5" t="s">
        <v>45</v>
      </c>
      <c r="F1638" s="7">
        <v>25</v>
      </c>
      <c r="G1638" s="7">
        <v>35</v>
      </c>
      <c r="H1638" s="5" t="s">
        <v>2912</v>
      </c>
      <c r="I1638" s="9" t="s">
        <v>24</v>
      </c>
      <c r="J1638" s="5" t="s">
        <v>48</v>
      </c>
      <c r="K1638" s="9" t="s">
        <v>47</v>
      </c>
      <c r="L1638" s="5" t="s">
        <v>17891</v>
      </c>
      <c r="M1638" s="5" t="s">
        <v>1599</v>
      </c>
      <c r="N1638" s="5" t="s">
        <v>89</v>
      </c>
      <c r="O1638" s="5" t="b">
        <f t="shared" ca="1" si="0"/>
        <v>1</v>
      </c>
      <c r="P1638" s="5"/>
      <c r="Q1638" s="5"/>
      <c r="R1638" s="5"/>
      <c r="S1638" s="5"/>
      <c r="T1638" s="5"/>
      <c r="U1638" s="5"/>
      <c r="V1638" s="5"/>
      <c r="W1638" s="5"/>
      <c r="X1638" s="5"/>
      <c r="Y1638" s="5"/>
      <c r="Z1638" s="5"/>
      <c r="AA1638" s="5"/>
      <c r="AB1638" s="5"/>
      <c r="AC1638" s="5"/>
      <c r="AD1638" s="5"/>
      <c r="AE1638" s="5"/>
    </row>
    <row r="1639" spans="1:31" ht="21" customHeight="1">
      <c r="A1639" s="5" t="s">
        <v>16937</v>
      </c>
      <c r="B1639" s="5" t="s">
        <v>16938</v>
      </c>
      <c r="C1639" s="5" t="s">
        <v>27</v>
      </c>
      <c r="D1639" s="5" t="s">
        <v>85</v>
      </c>
      <c r="E1639" s="5" t="s">
        <v>45</v>
      </c>
      <c r="F1639" s="7">
        <v>25</v>
      </c>
      <c r="G1639" s="7">
        <v>30</v>
      </c>
      <c r="H1639" s="5" t="s">
        <v>2537</v>
      </c>
      <c r="I1639" s="5" t="s">
        <v>108</v>
      </c>
      <c r="J1639" s="5" t="s">
        <v>134</v>
      </c>
      <c r="K1639" s="9" t="s">
        <v>47</v>
      </c>
      <c r="L1639" s="5" t="s">
        <v>16939</v>
      </c>
      <c r="M1639" s="5" t="s">
        <v>42</v>
      </c>
      <c r="N1639" s="5" t="s">
        <v>55</v>
      </c>
      <c r="O1639" s="5" t="b">
        <f t="shared" ca="1" si="0"/>
        <v>1</v>
      </c>
      <c r="P1639" s="5" t="b">
        <f ca="1">IFERROR(__xludf.DUMMYFUNCTION("REGEXMATCH(L1639,""(?i)Java"")"),TRUE)</f>
        <v>1</v>
      </c>
      <c r="Q1639" s="5"/>
      <c r="R1639" s="5"/>
      <c r="S1639" s="5"/>
      <c r="T1639" s="5"/>
      <c r="U1639" s="5"/>
      <c r="V1639" s="5"/>
      <c r="W1639" s="5"/>
      <c r="X1639" s="5"/>
      <c r="Y1639" s="5"/>
      <c r="Z1639" s="5"/>
      <c r="AA1639" s="5"/>
      <c r="AB1639" s="5"/>
      <c r="AC1639" s="5"/>
      <c r="AD1639" s="5"/>
      <c r="AE1639" s="5"/>
    </row>
    <row r="1640" spans="1:31" ht="21" customHeight="1">
      <c r="A1640" s="5" t="s">
        <v>7050</v>
      </c>
      <c r="B1640" s="5" t="s">
        <v>3538</v>
      </c>
      <c r="C1640" s="5" t="s">
        <v>27</v>
      </c>
      <c r="D1640" s="5" t="s">
        <v>290</v>
      </c>
      <c r="E1640" s="5" t="s">
        <v>29</v>
      </c>
      <c r="F1640" s="7">
        <v>25</v>
      </c>
      <c r="G1640" s="7">
        <v>30</v>
      </c>
      <c r="H1640" s="5" t="s">
        <v>2537</v>
      </c>
      <c r="I1640" s="5" t="s">
        <v>66</v>
      </c>
      <c r="J1640" s="5" t="s">
        <v>3541</v>
      </c>
      <c r="K1640" s="5" t="s">
        <v>3542</v>
      </c>
      <c r="L1640" s="5" t="s">
        <v>17898</v>
      </c>
      <c r="M1640" s="5" t="s">
        <v>37</v>
      </c>
      <c r="N1640" s="5" t="s">
        <v>38</v>
      </c>
      <c r="O1640" s="5" t="b">
        <f t="shared" ca="1" si="0"/>
        <v>1</v>
      </c>
      <c r="P1640" s="5"/>
      <c r="Q1640" s="5"/>
      <c r="R1640" s="5"/>
      <c r="S1640" s="5"/>
      <c r="T1640" s="5"/>
      <c r="U1640" s="5"/>
      <c r="V1640" s="5"/>
      <c r="W1640" s="5"/>
      <c r="X1640" s="5"/>
      <c r="Y1640" s="5"/>
      <c r="Z1640" s="5"/>
      <c r="AA1640" s="5"/>
      <c r="AB1640" s="5"/>
      <c r="AC1640" s="5"/>
      <c r="AD1640" s="5"/>
      <c r="AE1640" s="5"/>
    </row>
    <row r="1641" spans="1:31" ht="21" customHeight="1">
      <c r="A1641" s="5" t="s">
        <v>17902</v>
      </c>
      <c r="B1641" s="5" t="s">
        <v>7586</v>
      </c>
      <c r="C1641" s="5" t="s">
        <v>27</v>
      </c>
      <c r="D1641" s="5" t="s">
        <v>105</v>
      </c>
      <c r="E1641" s="5" t="s">
        <v>45</v>
      </c>
      <c r="F1641" s="7">
        <v>25</v>
      </c>
      <c r="G1641" s="7">
        <v>35</v>
      </c>
      <c r="H1641" s="5" t="s">
        <v>2912</v>
      </c>
      <c r="I1641" s="5" t="s">
        <v>66</v>
      </c>
      <c r="J1641" s="5" t="s">
        <v>3385</v>
      </c>
      <c r="K1641" s="5" t="s">
        <v>1731</v>
      </c>
      <c r="L1641" s="5" t="s">
        <v>17903</v>
      </c>
      <c r="M1641" s="5" t="s">
        <v>37</v>
      </c>
      <c r="N1641" s="5" t="s">
        <v>89</v>
      </c>
      <c r="O1641" s="5" t="b">
        <f t="shared" ca="1" si="0"/>
        <v>1</v>
      </c>
      <c r="P1641" s="5"/>
      <c r="Q1641" s="5"/>
      <c r="R1641" s="5"/>
      <c r="S1641" s="5"/>
      <c r="T1641" s="5"/>
      <c r="U1641" s="5"/>
      <c r="V1641" s="5"/>
      <c r="W1641" s="5"/>
      <c r="X1641" s="5"/>
      <c r="Y1641" s="5"/>
      <c r="Z1641" s="5"/>
      <c r="AA1641" s="5"/>
      <c r="AB1641" s="5"/>
      <c r="AC1641" s="5"/>
      <c r="AD1641" s="5"/>
      <c r="AE1641" s="5"/>
    </row>
    <row r="1642" spans="1:31" ht="21" customHeight="1">
      <c r="A1642" s="5" t="s">
        <v>4022</v>
      </c>
      <c r="B1642" s="5" t="s">
        <v>17904</v>
      </c>
      <c r="C1642" s="5" t="s">
        <v>27</v>
      </c>
      <c r="D1642" s="5" t="s">
        <v>105</v>
      </c>
      <c r="E1642" s="5" t="s">
        <v>45</v>
      </c>
      <c r="F1642" s="7">
        <v>25</v>
      </c>
      <c r="G1642" s="7">
        <v>30</v>
      </c>
      <c r="H1642" s="5" t="s">
        <v>2537</v>
      </c>
      <c r="I1642" s="5" t="s">
        <v>66</v>
      </c>
      <c r="J1642" s="5" t="s">
        <v>126</v>
      </c>
      <c r="K1642" s="9" t="s">
        <v>47</v>
      </c>
      <c r="L1642" s="5" t="s">
        <v>17906</v>
      </c>
      <c r="M1642" s="5" t="s">
        <v>53</v>
      </c>
      <c r="N1642" s="5" t="s">
        <v>55</v>
      </c>
      <c r="O1642" s="5" t="b">
        <f t="shared" ca="1" si="0"/>
        <v>1</v>
      </c>
      <c r="P1642" s="5"/>
      <c r="Q1642" s="5"/>
      <c r="R1642" s="5"/>
      <c r="S1642" s="5"/>
      <c r="T1642" s="5"/>
      <c r="U1642" s="5"/>
      <c r="V1642" s="5"/>
      <c r="W1642" s="5"/>
      <c r="X1642" s="5"/>
      <c r="Y1642" s="5"/>
      <c r="Z1642" s="5"/>
      <c r="AA1642" s="5"/>
      <c r="AB1642" s="5"/>
      <c r="AC1642" s="5"/>
      <c r="AD1642" s="5"/>
      <c r="AE1642" s="5"/>
    </row>
    <row r="1643" spans="1:31" ht="21" customHeight="1">
      <c r="A1643" s="5" t="s">
        <v>17909</v>
      </c>
      <c r="B1643" s="5" t="s">
        <v>6693</v>
      </c>
      <c r="C1643" s="5" t="s">
        <v>27</v>
      </c>
      <c r="D1643" s="5" t="s">
        <v>80</v>
      </c>
      <c r="E1643" s="5" t="s">
        <v>45</v>
      </c>
      <c r="F1643" s="7">
        <v>25</v>
      </c>
      <c r="G1643" s="7">
        <v>35</v>
      </c>
      <c r="H1643" s="5" t="s">
        <v>2912</v>
      </c>
      <c r="I1643" s="5" t="s">
        <v>108</v>
      </c>
      <c r="J1643" s="5" t="s">
        <v>145</v>
      </c>
      <c r="K1643" s="5" t="s">
        <v>6695</v>
      </c>
      <c r="L1643" s="5" t="s">
        <v>17910</v>
      </c>
      <c r="M1643" s="5" t="s">
        <v>53</v>
      </c>
      <c r="N1643" s="5" t="s">
        <v>55</v>
      </c>
      <c r="O1643" s="5" t="b">
        <f t="shared" ca="1" si="0"/>
        <v>1</v>
      </c>
      <c r="P1643" s="5"/>
      <c r="Q1643" s="5"/>
      <c r="R1643" s="5"/>
      <c r="S1643" s="5"/>
      <c r="T1643" s="5"/>
      <c r="U1643" s="5"/>
      <c r="V1643" s="5"/>
      <c r="W1643" s="5"/>
      <c r="X1643" s="5"/>
      <c r="Y1643" s="5"/>
      <c r="Z1643" s="5"/>
      <c r="AA1643" s="5"/>
      <c r="AB1643" s="5"/>
      <c r="AC1643" s="5"/>
      <c r="AD1643" s="5"/>
      <c r="AE1643" s="5"/>
    </row>
    <row r="1644" spans="1:31" ht="21" customHeight="1">
      <c r="A1644" s="5" t="s">
        <v>16917</v>
      </c>
      <c r="B1644" s="5" t="s">
        <v>6614</v>
      </c>
      <c r="C1644" s="5" t="s">
        <v>27</v>
      </c>
      <c r="D1644" s="12" t="s">
        <v>47</v>
      </c>
      <c r="E1644" s="5" t="s">
        <v>45</v>
      </c>
      <c r="F1644" s="7">
        <v>25</v>
      </c>
      <c r="G1644" s="7">
        <v>50</v>
      </c>
      <c r="H1644" s="5" t="s">
        <v>7149</v>
      </c>
      <c r="I1644" s="5" t="s">
        <v>1690</v>
      </c>
      <c r="J1644" s="5" t="s">
        <v>117</v>
      </c>
      <c r="K1644" s="5" t="s">
        <v>16918</v>
      </c>
      <c r="L1644" s="5" t="s">
        <v>16919</v>
      </c>
      <c r="M1644" s="5" t="s">
        <v>37</v>
      </c>
      <c r="N1644" s="5" t="s">
        <v>89</v>
      </c>
      <c r="O1644" s="5" t="b">
        <f t="shared" ca="1" si="0"/>
        <v>1</v>
      </c>
      <c r="P1644" s="5" t="b">
        <f ca="1">IFERROR(__xludf.DUMMYFUNCTION("REGEXMATCH(L1644,""(?i)Java"")"),TRUE)</f>
        <v>1</v>
      </c>
      <c r="Q1644" s="5"/>
      <c r="R1644" s="5"/>
      <c r="S1644" s="5"/>
      <c r="T1644" s="5"/>
      <c r="U1644" s="5"/>
      <c r="V1644" s="5"/>
      <c r="W1644" s="5"/>
      <c r="X1644" s="5"/>
      <c r="Y1644" s="5"/>
      <c r="Z1644" s="5"/>
      <c r="AA1644" s="5"/>
      <c r="AB1644" s="5"/>
      <c r="AC1644" s="5"/>
      <c r="AD1644" s="5"/>
      <c r="AE1644" s="5"/>
    </row>
    <row r="1645" spans="1:31" ht="21" customHeight="1">
      <c r="A1645" s="5" t="s">
        <v>7050</v>
      </c>
      <c r="B1645" s="5" t="s">
        <v>17916</v>
      </c>
      <c r="C1645" s="5" t="s">
        <v>27</v>
      </c>
      <c r="D1645" s="12" t="s">
        <v>47</v>
      </c>
      <c r="E1645" s="5" t="s">
        <v>45</v>
      </c>
      <c r="F1645" s="7">
        <v>25</v>
      </c>
      <c r="G1645" s="7">
        <v>30</v>
      </c>
      <c r="H1645" s="5" t="s">
        <v>2537</v>
      </c>
      <c r="I1645" s="9" t="s">
        <v>24</v>
      </c>
      <c r="J1645" s="5" t="s">
        <v>382</v>
      </c>
      <c r="K1645" s="5" t="s">
        <v>17918</v>
      </c>
      <c r="L1645" s="5" t="s">
        <v>17919</v>
      </c>
      <c r="M1645" s="5" t="s">
        <v>167</v>
      </c>
      <c r="N1645" s="5" t="s">
        <v>55</v>
      </c>
      <c r="O1645" s="5" t="b">
        <f t="shared" ca="1" si="0"/>
        <v>1</v>
      </c>
      <c r="P1645" s="5"/>
      <c r="Q1645" s="5"/>
      <c r="R1645" s="5"/>
      <c r="S1645" s="5"/>
      <c r="T1645" s="5"/>
      <c r="U1645" s="5"/>
      <c r="V1645" s="5"/>
      <c r="W1645" s="5"/>
      <c r="X1645" s="5"/>
      <c r="Y1645" s="5"/>
      <c r="Z1645" s="5"/>
      <c r="AA1645" s="5"/>
      <c r="AB1645" s="5"/>
      <c r="AC1645" s="5"/>
      <c r="AD1645" s="5"/>
      <c r="AE1645" s="5"/>
    </row>
    <row r="1646" spans="1:31" ht="21" customHeight="1">
      <c r="A1646" s="5" t="s">
        <v>17921</v>
      </c>
      <c r="B1646" s="5" t="s">
        <v>3838</v>
      </c>
      <c r="C1646" s="5" t="s">
        <v>27</v>
      </c>
      <c r="D1646" s="12" t="s">
        <v>47</v>
      </c>
      <c r="E1646" s="5" t="s">
        <v>45</v>
      </c>
      <c r="F1646" s="7">
        <v>25</v>
      </c>
      <c r="G1646" s="7">
        <v>45</v>
      </c>
      <c r="H1646" s="5" t="s">
        <v>17922</v>
      </c>
      <c r="I1646" s="5" t="s">
        <v>108</v>
      </c>
      <c r="J1646" s="5" t="s">
        <v>942</v>
      </c>
      <c r="K1646" s="5" t="s">
        <v>17923</v>
      </c>
      <c r="L1646" s="9" t="s">
        <v>47</v>
      </c>
      <c r="M1646" s="5" t="s">
        <v>100</v>
      </c>
      <c r="N1646" s="5" t="s">
        <v>55</v>
      </c>
      <c r="O1646" s="5" t="b">
        <f t="shared" ca="1" si="0"/>
        <v>1</v>
      </c>
      <c r="P1646" s="9"/>
      <c r="Q1646" s="5"/>
      <c r="R1646" s="5"/>
      <c r="S1646" s="5"/>
      <c r="T1646" s="5"/>
      <c r="U1646" s="5"/>
      <c r="V1646" s="5"/>
      <c r="W1646" s="5"/>
      <c r="X1646" s="5"/>
      <c r="Y1646" s="5"/>
      <c r="Z1646" s="5"/>
      <c r="AA1646" s="5"/>
      <c r="AB1646" s="5"/>
      <c r="AC1646" s="5"/>
      <c r="AD1646" s="5"/>
      <c r="AE1646" s="5"/>
    </row>
    <row r="1647" spans="1:31" ht="21" customHeight="1">
      <c r="A1647" s="5" t="s">
        <v>7050</v>
      </c>
      <c r="B1647" s="5" t="s">
        <v>17925</v>
      </c>
      <c r="C1647" s="5" t="s">
        <v>20</v>
      </c>
      <c r="D1647" s="5" t="s">
        <v>296</v>
      </c>
      <c r="E1647" s="5" t="s">
        <v>45</v>
      </c>
      <c r="F1647" s="7">
        <v>25</v>
      </c>
      <c r="G1647" s="7">
        <v>30</v>
      </c>
      <c r="H1647" s="5" t="s">
        <v>2537</v>
      </c>
      <c r="I1647" s="5" t="s">
        <v>108</v>
      </c>
      <c r="J1647" s="5" t="s">
        <v>8779</v>
      </c>
      <c r="K1647" s="5" t="s">
        <v>17926</v>
      </c>
      <c r="L1647" s="9" t="s">
        <v>47</v>
      </c>
      <c r="M1647" s="5" t="s">
        <v>53</v>
      </c>
      <c r="N1647" s="5" t="s">
        <v>55</v>
      </c>
      <c r="O1647" s="5" t="b">
        <f t="shared" ca="1" si="0"/>
        <v>1</v>
      </c>
      <c r="P1647" s="9"/>
      <c r="Q1647" s="5"/>
      <c r="R1647" s="5"/>
      <c r="S1647" s="5"/>
      <c r="T1647" s="5"/>
      <c r="U1647" s="5"/>
      <c r="V1647" s="5"/>
      <c r="W1647" s="5"/>
      <c r="X1647" s="5"/>
      <c r="Y1647" s="5"/>
      <c r="Z1647" s="5"/>
      <c r="AA1647" s="5"/>
      <c r="AB1647" s="5"/>
      <c r="AC1647" s="5"/>
      <c r="AD1647" s="5"/>
      <c r="AE1647" s="5"/>
    </row>
    <row r="1648" spans="1:31" ht="21" customHeight="1">
      <c r="A1648" s="5" t="s">
        <v>17931</v>
      </c>
      <c r="B1648" s="5" t="s">
        <v>17932</v>
      </c>
      <c r="C1648" s="5" t="s">
        <v>20</v>
      </c>
      <c r="D1648" s="5" t="s">
        <v>21</v>
      </c>
      <c r="E1648" s="5" t="s">
        <v>45</v>
      </c>
      <c r="F1648" s="7">
        <v>25</v>
      </c>
      <c r="G1648" s="7">
        <v>30</v>
      </c>
      <c r="H1648" s="5" t="s">
        <v>2537</v>
      </c>
      <c r="I1648" s="5" t="s">
        <v>108</v>
      </c>
      <c r="J1648" s="5" t="s">
        <v>110</v>
      </c>
      <c r="K1648" s="5" t="s">
        <v>17933</v>
      </c>
      <c r="L1648" s="9" t="s">
        <v>47</v>
      </c>
      <c r="M1648" s="5" t="s">
        <v>53</v>
      </c>
      <c r="N1648" s="5" t="s">
        <v>55</v>
      </c>
      <c r="O1648" s="5" t="b">
        <f t="shared" ca="1" si="0"/>
        <v>1</v>
      </c>
      <c r="P1648" s="9"/>
      <c r="Q1648" s="5"/>
      <c r="R1648" s="5"/>
      <c r="S1648" s="5"/>
      <c r="T1648" s="5"/>
      <c r="U1648" s="5"/>
      <c r="V1648" s="5"/>
      <c r="W1648" s="5"/>
      <c r="X1648" s="5"/>
      <c r="Y1648" s="5"/>
      <c r="Z1648" s="5"/>
      <c r="AA1648" s="5"/>
      <c r="AB1648" s="5"/>
      <c r="AC1648" s="5"/>
      <c r="AD1648" s="5"/>
      <c r="AE1648" s="5"/>
    </row>
    <row r="1649" spans="1:31" ht="21" customHeight="1">
      <c r="A1649" s="5" t="s">
        <v>17934</v>
      </c>
      <c r="B1649" s="5" t="s">
        <v>7033</v>
      </c>
      <c r="C1649" s="5" t="s">
        <v>20</v>
      </c>
      <c r="D1649" s="5" t="s">
        <v>21</v>
      </c>
      <c r="E1649" s="5" t="s">
        <v>45</v>
      </c>
      <c r="F1649" s="7">
        <v>25</v>
      </c>
      <c r="G1649" s="7">
        <v>38</v>
      </c>
      <c r="H1649" s="5" t="s">
        <v>16982</v>
      </c>
      <c r="I1649" s="5" t="s">
        <v>66</v>
      </c>
      <c r="J1649" s="5" t="s">
        <v>76</v>
      </c>
      <c r="K1649" s="5" t="s">
        <v>10394</v>
      </c>
      <c r="L1649" s="5" t="s">
        <v>17935</v>
      </c>
      <c r="M1649" s="5" t="s">
        <v>42</v>
      </c>
      <c r="N1649" s="5" t="s">
        <v>405</v>
      </c>
      <c r="O1649" s="5" t="b">
        <f t="shared" ca="1" si="0"/>
        <v>1</v>
      </c>
      <c r="P1649" s="5"/>
      <c r="Q1649" s="5"/>
      <c r="R1649" s="5"/>
      <c r="S1649" s="5"/>
      <c r="T1649" s="5"/>
      <c r="U1649" s="5"/>
      <c r="V1649" s="5"/>
      <c r="W1649" s="5"/>
      <c r="X1649" s="5"/>
      <c r="Y1649" s="5"/>
      <c r="Z1649" s="5"/>
      <c r="AA1649" s="5"/>
      <c r="AB1649" s="5"/>
      <c r="AC1649" s="5"/>
      <c r="AD1649" s="5"/>
      <c r="AE1649" s="5"/>
    </row>
    <row r="1650" spans="1:31" ht="21" customHeight="1">
      <c r="A1650" s="5" t="s">
        <v>16981</v>
      </c>
      <c r="B1650" s="5" t="s">
        <v>7033</v>
      </c>
      <c r="C1650" s="5" t="s">
        <v>20</v>
      </c>
      <c r="D1650" s="5" t="s">
        <v>21</v>
      </c>
      <c r="E1650" s="5" t="s">
        <v>45</v>
      </c>
      <c r="F1650" s="7">
        <v>25</v>
      </c>
      <c r="G1650" s="7">
        <v>38</v>
      </c>
      <c r="H1650" s="5" t="s">
        <v>16982</v>
      </c>
      <c r="I1650" s="5" t="s">
        <v>66</v>
      </c>
      <c r="J1650" s="5" t="s">
        <v>76</v>
      </c>
      <c r="K1650" s="5" t="s">
        <v>10394</v>
      </c>
      <c r="L1650" s="5" t="s">
        <v>16984</v>
      </c>
      <c r="M1650" s="5" t="s">
        <v>42</v>
      </c>
      <c r="N1650" s="5" t="s">
        <v>405</v>
      </c>
      <c r="O1650" s="5" t="b">
        <f t="shared" ca="1" si="0"/>
        <v>1</v>
      </c>
      <c r="P1650" s="5" t="b">
        <f ca="1">IFERROR(__xludf.DUMMYFUNCTION("REGEXMATCH(L1650,""(?i)Java"")"),TRUE)</f>
        <v>1</v>
      </c>
      <c r="Q1650" s="5"/>
      <c r="R1650" s="5"/>
      <c r="S1650" s="5"/>
      <c r="T1650" s="5"/>
      <c r="U1650" s="5"/>
      <c r="V1650" s="5"/>
      <c r="W1650" s="5"/>
      <c r="X1650" s="5"/>
      <c r="Y1650" s="5"/>
      <c r="Z1650" s="5"/>
      <c r="AA1650" s="5"/>
      <c r="AB1650" s="5"/>
      <c r="AC1650" s="5"/>
      <c r="AD1650" s="5"/>
      <c r="AE1650" s="5"/>
    </row>
    <row r="1651" spans="1:31" ht="21" customHeight="1">
      <c r="A1651" s="5" t="s">
        <v>7485</v>
      </c>
      <c r="B1651" s="5" t="s">
        <v>17941</v>
      </c>
      <c r="C1651" s="5" t="s">
        <v>20</v>
      </c>
      <c r="D1651" s="5" t="s">
        <v>1173</v>
      </c>
      <c r="E1651" s="5" t="s">
        <v>45</v>
      </c>
      <c r="F1651" s="7">
        <v>25</v>
      </c>
      <c r="G1651" s="7">
        <v>30</v>
      </c>
      <c r="H1651" s="5" t="s">
        <v>2537</v>
      </c>
      <c r="I1651" s="5" t="s">
        <v>66</v>
      </c>
      <c r="J1651" s="5" t="s">
        <v>11851</v>
      </c>
      <c r="K1651" s="5" t="s">
        <v>1353</v>
      </c>
      <c r="L1651" s="5" t="s">
        <v>17943</v>
      </c>
      <c r="M1651" s="5" t="s">
        <v>100</v>
      </c>
      <c r="N1651" s="5" t="s">
        <v>55</v>
      </c>
      <c r="O1651" s="5" t="b">
        <f t="shared" ca="1" si="0"/>
        <v>1</v>
      </c>
      <c r="P1651" s="5"/>
      <c r="Q1651" s="5"/>
      <c r="R1651" s="5"/>
      <c r="S1651" s="5"/>
      <c r="T1651" s="5"/>
      <c r="U1651" s="5"/>
      <c r="V1651" s="5"/>
      <c r="W1651" s="5"/>
      <c r="X1651" s="5"/>
      <c r="Y1651" s="5"/>
      <c r="Z1651" s="5"/>
      <c r="AA1651" s="5"/>
      <c r="AB1651" s="5"/>
      <c r="AC1651" s="5"/>
      <c r="AD1651" s="5"/>
      <c r="AE1651" s="5"/>
    </row>
    <row r="1652" spans="1:31" ht="21" customHeight="1">
      <c r="A1652" s="5" t="s">
        <v>17945</v>
      </c>
      <c r="B1652" s="5" t="s">
        <v>17947</v>
      </c>
      <c r="C1652" s="5" t="s">
        <v>20</v>
      </c>
      <c r="D1652" s="5" t="s">
        <v>1173</v>
      </c>
      <c r="E1652" s="5" t="s">
        <v>45</v>
      </c>
      <c r="F1652" s="7">
        <v>25</v>
      </c>
      <c r="G1652" s="7">
        <v>50</v>
      </c>
      <c r="H1652" s="5" t="s">
        <v>7149</v>
      </c>
      <c r="I1652" s="5" t="s">
        <v>66</v>
      </c>
      <c r="J1652" s="5" t="s">
        <v>57</v>
      </c>
      <c r="K1652" s="9" t="s">
        <v>47</v>
      </c>
      <c r="L1652" s="5" t="s">
        <v>17948</v>
      </c>
      <c r="M1652" s="5" t="s">
        <v>53</v>
      </c>
      <c r="N1652" s="5" t="s">
        <v>55</v>
      </c>
      <c r="O1652" s="5" t="b">
        <f t="shared" ca="1" si="0"/>
        <v>1</v>
      </c>
      <c r="P1652" s="5"/>
      <c r="Q1652" s="5"/>
      <c r="R1652" s="5"/>
      <c r="S1652" s="5"/>
      <c r="T1652" s="5"/>
      <c r="U1652" s="5"/>
      <c r="V1652" s="5"/>
      <c r="W1652" s="5"/>
      <c r="X1652" s="5"/>
      <c r="Y1652" s="5"/>
      <c r="Z1652" s="5"/>
      <c r="AA1652" s="5"/>
      <c r="AB1652" s="5"/>
      <c r="AC1652" s="5"/>
      <c r="AD1652" s="5"/>
      <c r="AE1652" s="5"/>
    </row>
    <row r="1653" spans="1:31" ht="21" customHeight="1">
      <c r="A1653" s="5" t="s">
        <v>7050</v>
      </c>
      <c r="B1653" s="5" t="s">
        <v>5568</v>
      </c>
      <c r="C1653" s="5" t="s">
        <v>20</v>
      </c>
      <c r="D1653" s="5" t="s">
        <v>2283</v>
      </c>
      <c r="E1653" s="5" t="s">
        <v>45</v>
      </c>
      <c r="F1653" s="7">
        <v>25</v>
      </c>
      <c r="G1653" s="7">
        <v>30</v>
      </c>
      <c r="H1653" s="5" t="s">
        <v>2537</v>
      </c>
      <c r="I1653" s="5" t="s">
        <v>1690</v>
      </c>
      <c r="J1653" s="5" t="s">
        <v>883</v>
      </c>
      <c r="K1653" s="5" t="s">
        <v>17950</v>
      </c>
      <c r="L1653" s="5" t="s">
        <v>17951</v>
      </c>
      <c r="M1653" s="5" t="s">
        <v>167</v>
      </c>
      <c r="N1653" s="5" t="s">
        <v>55</v>
      </c>
      <c r="O1653" s="5" t="b">
        <f t="shared" ca="1" si="0"/>
        <v>1</v>
      </c>
      <c r="P1653" s="5"/>
      <c r="Q1653" s="5"/>
      <c r="R1653" s="5"/>
      <c r="S1653" s="5"/>
      <c r="T1653" s="5"/>
      <c r="U1653" s="5"/>
      <c r="V1653" s="5"/>
      <c r="W1653" s="5"/>
      <c r="X1653" s="5"/>
      <c r="Y1653" s="5"/>
      <c r="Z1653" s="5"/>
      <c r="AA1653" s="5"/>
      <c r="AB1653" s="5"/>
      <c r="AC1653" s="5"/>
      <c r="AD1653" s="5"/>
      <c r="AE1653" s="5"/>
    </row>
    <row r="1654" spans="1:31" ht="21" customHeight="1">
      <c r="A1654" s="5" t="s">
        <v>17953</v>
      </c>
      <c r="B1654" s="5" t="s">
        <v>17955</v>
      </c>
      <c r="C1654" s="5" t="s">
        <v>20</v>
      </c>
      <c r="D1654" s="5" t="s">
        <v>3833</v>
      </c>
      <c r="E1654" s="5" t="s">
        <v>45</v>
      </c>
      <c r="F1654" s="7">
        <v>25</v>
      </c>
      <c r="G1654" s="7">
        <v>30</v>
      </c>
      <c r="H1654" s="5" t="s">
        <v>2537</v>
      </c>
      <c r="I1654" s="9" t="s">
        <v>24</v>
      </c>
      <c r="J1654" s="5" t="s">
        <v>2303</v>
      </c>
      <c r="K1654" s="5" t="s">
        <v>17956</v>
      </c>
      <c r="L1654" s="5" t="s">
        <v>17959</v>
      </c>
      <c r="M1654" s="5" t="s">
        <v>1599</v>
      </c>
      <c r="N1654" s="5" t="s">
        <v>55</v>
      </c>
      <c r="O1654" s="5" t="b">
        <f t="shared" ca="1" si="0"/>
        <v>1</v>
      </c>
      <c r="P1654" s="5"/>
      <c r="Q1654" s="5"/>
      <c r="R1654" s="5"/>
      <c r="S1654" s="5"/>
      <c r="T1654" s="5"/>
      <c r="U1654" s="5"/>
      <c r="V1654" s="5"/>
      <c r="W1654" s="5"/>
      <c r="X1654" s="5"/>
      <c r="Y1654" s="5"/>
      <c r="Z1654" s="5"/>
      <c r="AA1654" s="5"/>
      <c r="AB1654" s="5"/>
      <c r="AC1654" s="5"/>
      <c r="AD1654" s="5"/>
      <c r="AE1654" s="5"/>
    </row>
    <row r="1655" spans="1:31" ht="21" customHeight="1">
      <c r="A1655" s="5" t="s">
        <v>7485</v>
      </c>
      <c r="B1655" s="5" t="s">
        <v>17962</v>
      </c>
      <c r="C1655" s="5" t="s">
        <v>20</v>
      </c>
      <c r="D1655" s="5" t="s">
        <v>3833</v>
      </c>
      <c r="E1655" s="5" t="s">
        <v>45</v>
      </c>
      <c r="F1655" s="7">
        <v>25</v>
      </c>
      <c r="G1655" s="7">
        <v>30</v>
      </c>
      <c r="H1655" s="5" t="s">
        <v>2537</v>
      </c>
      <c r="I1655" s="5" t="s">
        <v>66</v>
      </c>
      <c r="J1655" s="5" t="s">
        <v>273</v>
      </c>
      <c r="K1655" s="9" t="s">
        <v>47</v>
      </c>
      <c r="L1655" s="5" t="s">
        <v>17963</v>
      </c>
      <c r="M1655" s="5" t="s">
        <v>37</v>
      </c>
      <c r="N1655" s="5" t="s">
        <v>55</v>
      </c>
      <c r="O1655" s="5" t="b">
        <f t="shared" ca="1" si="0"/>
        <v>1</v>
      </c>
      <c r="P1655" s="5"/>
      <c r="Q1655" s="5"/>
      <c r="R1655" s="5"/>
      <c r="S1655" s="5"/>
      <c r="T1655" s="5"/>
      <c r="U1655" s="5"/>
      <c r="V1655" s="5"/>
      <c r="W1655" s="5"/>
      <c r="X1655" s="5"/>
      <c r="Y1655" s="5"/>
      <c r="Z1655" s="5"/>
      <c r="AA1655" s="5"/>
      <c r="AB1655" s="5"/>
      <c r="AC1655" s="5"/>
      <c r="AD1655" s="5"/>
      <c r="AE1655" s="5"/>
    </row>
    <row r="1656" spans="1:31" ht="21" customHeight="1">
      <c r="A1656" s="5" t="s">
        <v>8727</v>
      </c>
      <c r="B1656" s="5" t="s">
        <v>16943</v>
      </c>
      <c r="C1656" s="5" t="s">
        <v>41</v>
      </c>
      <c r="D1656" s="5" t="s">
        <v>874</v>
      </c>
      <c r="E1656" s="5" t="s">
        <v>45</v>
      </c>
      <c r="F1656" s="7">
        <v>25</v>
      </c>
      <c r="G1656" s="7">
        <v>35</v>
      </c>
      <c r="H1656" s="5" t="s">
        <v>2912</v>
      </c>
      <c r="I1656" s="5" t="s">
        <v>1690</v>
      </c>
      <c r="J1656" s="5" t="s">
        <v>117</v>
      </c>
      <c r="K1656" s="5" t="s">
        <v>16944</v>
      </c>
      <c r="L1656" s="5" t="s">
        <v>16945</v>
      </c>
      <c r="M1656" s="5" t="s">
        <v>42</v>
      </c>
      <c r="N1656" s="5" t="s">
        <v>237</v>
      </c>
      <c r="O1656" s="5" t="b">
        <f t="shared" ca="1" si="0"/>
        <v>1</v>
      </c>
      <c r="P1656" s="5" t="b">
        <f t="shared" ref="P1656:P1660" ca="1" si="147">IFERROR(__xludf.DUMMYFUNCTION("REGEXMATCH(L1656,""(?i)Java"")"),TRUE)</f>
        <v>1</v>
      </c>
      <c r="Q1656" s="5"/>
      <c r="R1656" s="5"/>
      <c r="S1656" s="5"/>
      <c r="T1656" s="5"/>
      <c r="U1656" s="5"/>
      <c r="V1656" s="5"/>
      <c r="W1656" s="5"/>
      <c r="X1656" s="5"/>
      <c r="Y1656" s="5"/>
      <c r="Z1656" s="5"/>
      <c r="AA1656" s="5"/>
      <c r="AB1656" s="5"/>
      <c r="AC1656" s="5"/>
      <c r="AD1656" s="5"/>
      <c r="AE1656" s="5"/>
    </row>
    <row r="1657" spans="1:31" ht="21" customHeight="1">
      <c r="A1657" s="5" t="s">
        <v>16927</v>
      </c>
      <c r="B1657" s="5" t="s">
        <v>16929</v>
      </c>
      <c r="C1657" s="5" t="s">
        <v>41</v>
      </c>
      <c r="D1657" s="12" t="s">
        <v>47</v>
      </c>
      <c r="E1657" s="5" t="s">
        <v>45</v>
      </c>
      <c r="F1657" s="7">
        <v>25</v>
      </c>
      <c r="G1657" s="7">
        <v>35</v>
      </c>
      <c r="H1657" s="5" t="s">
        <v>2912</v>
      </c>
      <c r="I1657" s="5" t="s">
        <v>66</v>
      </c>
      <c r="J1657" s="5" t="s">
        <v>57</v>
      </c>
      <c r="K1657" s="5" t="s">
        <v>16930</v>
      </c>
      <c r="L1657" s="5" t="s">
        <v>16931</v>
      </c>
      <c r="M1657" s="5" t="s">
        <v>42</v>
      </c>
      <c r="N1657" s="5" t="s">
        <v>89</v>
      </c>
      <c r="O1657" s="5" t="b">
        <f t="shared" ca="1" si="0"/>
        <v>1</v>
      </c>
      <c r="P1657" s="5" t="b">
        <f t="shared" ca="1" si="147"/>
        <v>1</v>
      </c>
      <c r="Q1657" s="5"/>
      <c r="R1657" s="5"/>
      <c r="S1657" s="5"/>
      <c r="T1657" s="5"/>
      <c r="U1657" s="5"/>
      <c r="V1657" s="5"/>
      <c r="W1657" s="5"/>
      <c r="X1657" s="5"/>
      <c r="Y1657" s="5"/>
      <c r="Z1657" s="5"/>
      <c r="AA1657" s="5"/>
      <c r="AB1657" s="5"/>
      <c r="AC1657" s="5"/>
      <c r="AD1657" s="5"/>
      <c r="AE1657" s="5"/>
    </row>
    <row r="1658" spans="1:31" ht="21" customHeight="1">
      <c r="A1658" s="5" t="s">
        <v>16911</v>
      </c>
      <c r="B1658" s="5" t="s">
        <v>16912</v>
      </c>
      <c r="C1658" s="5" t="s">
        <v>170</v>
      </c>
      <c r="D1658" s="5" t="s">
        <v>342</v>
      </c>
      <c r="E1658" s="5" t="s">
        <v>45</v>
      </c>
      <c r="F1658" s="7">
        <v>25</v>
      </c>
      <c r="G1658" s="7">
        <v>50</v>
      </c>
      <c r="H1658" s="5" t="s">
        <v>7149</v>
      </c>
      <c r="I1658" s="5" t="s">
        <v>66</v>
      </c>
      <c r="J1658" s="5" t="s">
        <v>76</v>
      </c>
      <c r="K1658" s="5" t="s">
        <v>16913</v>
      </c>
      <c r="L1658" s="5" t="s">
        <v>16914</v>
      </c>
      <c r="M1658" s="5" t="s">
        <v>1599</v>
      </c>
      <c r="N1658" s="5" t="s">
        <v>89</v>
      </c>
      <c r="O1658" s="5" t="b">
        <f t="shared" ca="1" si="0"/>
        <v>1</v>
      </c>
      <c r="P1658" s="5" t="b">
        <f t="shared" ca="1" si="147"/>
        <v>1</v>
      </c>
      <c r="Q1658" s="5"/>
      <c r="R1658" s="5"/>
      <c r="S1658" s="5"/>
      <c r="T1658" s="5"/>
      <c r="U1658" s="5"/>
      <c r="V1658" s="5"/>
      <c r="W1658" s="5"/>
      <c r="X1658" s="5"/>
      <c r="Y1658" s="5"/>
      <c r="Z1658" s="5"/>
      <c r="AA1658" s="5"/>
      <c r="AB1658" s="5"/>
      <c r="AC1658" s="5"/>
      <c r="AD1658" s="5"/>
      <c r="AE1658" s="5"/>
    </row>
    <row r="1659" spans="1:31" ht="21" customHeight="1">
      <c r="A1659" s="5" t="s">
        <v>16950</v>
      </c>
      <c r="B1659" s="5" t="s">
        <v>16951</v>
      </c>
      <c r="C1659" s="5" t="s">
        <v>170</v>
      </c>
      <c r="D1659" s="5" t="s">
        <v>342</v>
      </c>
      <c r="E1659" s="5" t="s">
        <v>45</v>
      </c>
      <c r="F1659" s="7">
        <v>25</v>
      </c>
      <c r="G1659" s="7">
        <v>30</v>
      </c>
      <c r="H1659" s="5" t="s">
        <v>2537</v>
      </c>
      <c r="I1659" s="5" t="s">
        <v>66</v>
      </c>
      <c r="J1659" s="5" t="s">
        <v>1505</v>
      </c>
      <c r="K1659" s="5" t="s">
        <v>16954</v>
      </c>
      <c r="L1659" s="5" t="s">
        <v>16955</v>
      </c>
      <c r="M1659" s="5" t="s">
        <v>37</v>
      </c>
      <c r="N1659" s="5" t="s">
        <v>55</v>
      </c>
      <c r="O1659" s="5" t="b">
        <f t="shared" ca="1" si="0"/>
        <v>1</v>
      </c>
      <c r="P1659" s="5" t="b">
        <f t="shared" ca="1" si="147"/>
        <v>1</v>
      </c>
      <c r="Q1659" s="5"/>
      <c r="R1659" s="5"/>
      <c r="S1659" s="5"/>
      <c r="T1659" s="5"/>
      <c r="U1659" s="5"/>
      <c r="V1659" s="5"/>
      <c r="W1659" s="5"/>
      <c r="X1659" s="5"/>
      <c r="Y1659" s="5"/>
      <c r="Z1659" s="5"/>
      <c r="AA1659" s="5"/>
      <c r="AB1659" s="5"/>
      <c r="AC1659" s="5"/>
      <c r="AD1659" s="5"/>
      <c r="AE1659" s="5"/>
    </row>
    <row r="1660" spans="1:31" ht="21" customHeight="1">
      <c r="A1660" s="5" t="s">
        <v>1457</v>
      </c>
      <c r="B1660" s="5" t="s">
        <v>7353</v>
      </c>
      <c r="C1660" s="5" t="s">
        <v>170</v>
      </c>
      <c r="D1660" s="5" t="s">
        <v>342</v>
      </c>
      <c r="E1660" s="5" t="s">
        <v>29</v>
      </c>
      <c r="F1660" s="7">
        <v>25</v>
      </c>
      <c r="G1660" s="7">
        <v>50</v>
      </c>
      <c r="H1660" s="5" t="s">
        <v>7149</v>
      </c>
      <c r="I1660" s="5" t="s">
        <v>31</v>
      </c>
      <c r="J1660" s="5" t="s">
        <v>57</v>
      </c>
      <c r="K1660" s="9" t="s">
        <v>47</v>
      </c>
      <c r="L1660" s="5" t="s">
        <v>16966</v>
      </c>
      <c r="M1660" s="5" t="s">
        <v>53</v>
      </c>
      <c r="N1660" s="5" t="s">
        <v>55</v>
      </c>
      <c r="O1660" s="5" t="b">
        <f t="shared" ca="1" si="0"/>
        <v>1</v>
      </c>
      <c r="P1660" s="5" t="b">
        <f t="shared" ca="1" si="147"/>
        <v>1</v>
      </c>
      <c r="Q1660" s="5"/>
      <c r="R1660" s="5"/>
      <c r="S1660" s="5"/>
      <c r="T1660" s="5"/>
      <c r="U1660" s="5"/>
      <c r="V1660" s="5"/>
      <c r="W1660" s="5"/>
      <c r="X1660" s="5"/>
      <c r="Y1660" s="5"/>
      <c r="Z1660" s="5"/>
      <c r="AA1660" s="5"/>
      <c r="AB1660" s="5"/>
      <c r="AC1660" s="5"/>
      <c r="AD1660" s="5"/>
      <c r="AE1660" s="5"/>
    </row>
    <row r="1661" spans="1:31" ht="21" customHeight="1">
      <c r="A1661" s="5" t="s">
        <v>16903</v>
      </c>
      <c r="B1661" s="5" t="s">
        <v>16904</v>
      </c>
      <c r="C1661" s="5" t="s">
        <v>170</v>
      </c>
      <c r="D1661" s="5" t="s">
        <v>390</v>
      </c>
      <c r="E1661" s="5" t="s">
        <v>45</v>
      </c>
      <c r="F1661" s="7">
        <v>25</v>
      </c>
      <c r="G1661" s="7">
        <v>50</v>
      </c>
      <c r="H1661" s="5" t="s">
        <v>7149</v>
      </c>
      <c r="I1661" s="5" t="s">
        <v>66</v>
      </c>
      <c r="J1661" s="5" t="s">
        <v>2924</v>
      </c>
      <c r="K1661" s="5" t="s">
        <v>16905</v>
      </c>
      <c r="L1661" s="5" t="s">
        <v>16908</v>
      </c>
      <c r="M1661" s="5" t="s">
        <v>37</v>
      </c>
      <c r="N1661" s="5" t="s">
        <v>55</v>
      </c>
      <c r="O1661" s="5" t="b">
        <f t="shared" ca="1" si="0"/>
        <v>1</v>
      </c>
      <c r="P1661" s="5"/>
      <c r="Q1661" s="5"/>
      <c r="R1661" s="5"/>
      <c r="S1661" s="5"/>
      <c r="T1661" s="5"/>
      <c r="U1661" s="5"/>
      <c r="V1661" s="5"/>
      <c r="W1661" s="5"/>
      <c r="X1661" s="5"/>
      <c r="Y1661" s="5"/>
      <c r="Z1661" s="5"/>
      <c r="AA1661" s="5"/>
      <c r="AB1661" s="5"/>
      <c r="AC1661" s="5"/>
      <c r="AD1661" s="5"/>
      <c r="AE1661" s="5"/>
    </row>
    <row r="1662" spans="1:31" ht="21" customHeight="1">
      <c r="A1662" s="5" t="s">
        <v>7485</v>
      </c>
      <c r="B1662" s="5" t="s">
        <v>15309</v>
      </c>
      <c r="C1662" s="5" t="s">
        <v>170</v>
      </c>
      <c r="D1662" s="5" t="s">
        <v>390</v>
      </c>
      <c r="E1662" s="5" t="s">
        <v>29</v>
      </c>
      <c r="F1662" s="7">
        <v>25</v>
      </c>
      <c r="G1662" s="7">
        <v>35</v>
      </c>
      <c r="H1662" s="5" t="s">
        <v>2912</v>
      </c>
      <c r="I1662" s="5" t="s">
        <v>66</v>
      </c>
      <c r="J1662" s="5" t="s">
        <v>4442</v>
      </c>
      <c r="K1662" s="5" t="s">
        <v>15312</v>
      </c>
      <c r="L1662" s="5" t="s">
        <v>17991</v>
      </c>
      <c r="M1662" s="5" t="s">
        <v>37</v>
      </c>
      <c r="N1662" s="5" t="s">
        <v>55</v>
      </c>
      <c r="O1662" s="5" t="b">
        <f t="shared" ca="1" si="0"/>
        <v>1</v>
      </c>
      <c r="P1662" s="5"/>
      <c r="Q1662" s="5"/>
      <c r="R1662" s="5"/>
      <c r="S1662" s="5"/>
      <c r="T1662" s="5"/>
      <c r="U1662" s="5"/>
      <c r="V1662" s="5"/>
      <c r="W1662" s="5"/>
      <c r="X1662" s="5"/>
      <c r="Y1662" s="5"/>
      <c r="Z1662" s="5"/>
      <c r="AA1662" s="5"/>
      <c r="AB1662" s="5"/>
      <c r="AC1662" s="5"/>
      <c r="AD1662" s="5"/>
      <c r="AE1662" s="5"/>
    </row>
    <row r="1663" spans="1:31" ht="21" customHeight="1">
      <c r="A1663" s="5" t="s">
        <v>7050</v>
      </c>
      <c r="B1663" s="5" t="s">
        <v>17998</v>
      </c>
      <c r="C1663" s="5" t="s">
        <v>27</v>
      </c>
      <c r="D1663" s="5" t="s">
        <v>266</v>
      </c>
      <c r="E1663" s="5" t="s">
        <v>45</v>
      </c>
      <c r="F1663" s="11">
        <v>25</v>
      </c>
      <c r="G1663" s="11">
        <v>33</v>
      </c>
      <c r="H1663" s="13" t="s">
        <v>327</v>
      </c>
      <c r="I1663" s="5" t="s">
        <v>66</v>
      </c>
      <c r="J1663" s="5" t="s">
        <v>1105</v>
      </c>
      <c r="K1663" s="5" t="s">
        <v>13522</v>
      </c>
      <c r="L1663" s="5" t="s">
        <v>17999</v>
      </c>
      <c r="M1663" s="5" t="s">
        <v>53</v>
      </c>
      <c r="N1663" s="5" t="s">
        <v>55</v>
      </c>
      <c r="O1663" s="5" t="b">
        <f t="shared" ca="1" si="0"/>
        <v>1</v>
      </c>
      <c r="P1663" s="5"/>
      <c r="Q1663" s="5"/>
      <c r="R1663" s="5"/>
      <c r="S1663" s="5"/>
      <c r="T1663" s="5"/>
      <c r="U1663" s="5"/>
      <c r="V1663" s="5"/>
      <c r="W1663" s="5"/>
      <c r="X1663" s="5"/>
      <c r="Y1663" s="5"/>
      <c r="Z1663" s="5"/>
      <c r="AA1663" s="5"/>
      <c r="AB1663" s="5"/>
      <c r="AC1663" s="5"/>
      <c r="AD1663" s="5"/>
      <c r="AE1663" s="5"/>
    </row>
    <row r="1664" spans="1:31" ht="21" customHeight="1">
      <c r="A1664" s="5" t="s">
        <v>18000</v>
      </c>
      <c r="B1664" s="5" t="s">
        <v>18001</v>
      </c>
      <c r="C1664" s="5" t="s">
        <v>41</v>
      </c>
      <c r="D1664" s="5" t="s">
        <v>169</v>
      </c>
      <c r="E1664" s="5" t="s">
        <v>45</v>
      </c>
      <c r="F1664" s="11">
        <v>25</v>
      </c>
      <c r="G1664" s="11">
        <v>42</v>
      </c>
      <c r="H1664" s="13" t="s">
        <v>1407</v>
      </c>
      <c r="I1664" s="5" t="s">
        <v>66</v>
      </c>
      <c r="J1664" s="5" t="s">
        <v>2751</v>
      </c>
      <c r="K1664" s="5" t="s">
        <v>18002</v>
      </c>
      <c r="L1664" s="5" t="s">
        <v>18005</v>
      </c>
      <c r="M1664" s="5" t="s">
        <v>167</v>
      </c>
      <c r="N1664" s="5" t="s">
        <v>55</v>
      </c>
      <c r="O1664" s="5" t="b">
        <f t="shared" ca="1" si="0"/>
        <v>1</v>
      </c>
      <c r="P1664" s="5"/>
      <c r="Q1664" s="5"/>
      <c r="R1664" s="5"/>
      <c r="S1664" s="5"/>
      <c r="T1664" s="5"/>
      <c r="U1664" s="5"/>
      <c r="V1664" s="5"/>
      <c r="W1664" s="5"/>
      <c r="X1664" s="5"/>
      <c r="Y1664" s="5"/>
      <c r="Z1664" s="5"/>
      <c r="AA1664" s="5"/>
      <c r="AB1664" s="5"/>
      <c r="AC1664" s="5"/>
      <c r="AD1664" s="5"/>
      <c r="AE1664" s="5"/>
    </row>
    <row r="1665" spans="1:31" ht="21" customHeight="1">
      <c r="A1665" s="5" t="s">
        <v>18011</v>
      </c>
      <c r="B1665" s="5" t="s">
        <v>16921</v>
      </c>
      <c r="C1665" s="5" t="s">
        <v>41</v>
      </c>
      <c r="D1665" s="12" t="s">
        <v>47</v>
      </c>
      <c r="E1665" s="5" t="s">
        <v>45</v>
      </c>
      <c r="F1665" s="11">
        <v>25</v>
      </c>
      <c r="G1665" s="11">
        <v>50</v>
      </c>
      <c r="H1665" s="13" t="s">
        <v>16922</v>
      </c>
      <c r="I1665" s="5" t="s">
        <v>66</v>
      </c>
      <c r="J1665" s="5" t="s">
        <v>57</v>
      </c>
      <c r="K1665" s="9" t="s">
        <v>47</v>
      </c>
      <c r="L1665" s="5" t="s">
        <v>18013</v>
      </c>
      <c r="M1665" s="5" t="s">
        <v>42</v>
      </c>
      <c r="N1665" s="5" t="s">
        <v>55</v>
      </c>
      <c r="O1665" s="5" t="b">
        <f t="shared" ca="1" si="0"/>
        <v>1</v>
      </c>
      <c r="P1665" s="5"/>
      <c r="Q1665" s="5"/>
      <c r="R1665" s="5"/>
      <c r="S1665" s="5"/>
      <c r="T1665" s="5"/>
      <c r="U1665" s="5"/>
      <c r="V1665" s="5"/>
      <c r="W1665" s="5"/>
      <c r="X1665" s="5"/>
      <c r="Y1665" s="5"/>
      <c r="Z1665" s="5"/>
      <c r="AA1665" s="5"/>
      <c r="AB1665" s="5"/>
      <c r="AC1665" s="5"/>
      <c r="AD1665" s="5"/>
      <c r="AE1665" s="5"/>
    </row>
    <row r="1666" spans="1:31" ht="21" customHeight="1">
      <c r="A1666" s="5" t="s">
        <v>16920</v>
      </c>
      <c r="B1666" s="5" t="s">
        <v>16921</v>
      </c>
      <c r="C1666" s="5" t="s">
        <v>41</v>
      </c>
      <c r="D1666" s="12" t="s">
        <v>47</v>
      </c>
      <c r="E1666" s="5" t="s">
        <v>45</v>
      </c>
      <c r="F1666" s="11">
        <v>25</v>
      </c>
      <c r="G1666" s="11">
        <v>50</v>
      </c>
      <c r="H1666" s="13" t="s">
        <v>16922</v>
      </c>
      <c r="I1666" s="5" t="s">
        <v>66</v>
      </c>
      <c r="J1666" s="5" t="s">
        <v>57</v>
      </c>
      <c r="K1666" s="9" t="s">
        <v>47</v>
      </c>
      <c r="L1666" s="5" t="s">
        <v>16924</v>
      </c>
      <c r="M1666" s="5" t="s">
        <v>42</v>
      </c>
      <c r="N1666" s="5" t="s">
        <v>55</v>
      </c>
      <c r="O1666" s="5" t="b">
        <f t="shared" ca="1" si="0"/>
        <v>1</v>
      </c>
      <c r="P1666" s="5" t="b">
        <f ca="1">IFERROR(__xludf.DUMMYFUNCTION("REGEXMATCH(L1666,""(?i)Java"")"),TRUE)</f>
        <v>1</v>
      </c>
      <c r="Q1666" s="5"/>
      <c r="R1666" s="5"/>
      <c r="S1666" s="5"/>
      <c r="T1666" s="5"/>
      <c r="U1666" s="5"/>
      <c r="V1666" s="5"/>
      <c r="W1666" s="5"/>
      <c r="X1666" s="5"/>
      <c r="Y1666" s="5"/>
      <c r="Z1666" s="5"/>
      <c r="AA1666" s="5"/>
      <c r="AB1666" s="5"/>
      <c r="AC1666" s="5"/>
      <c r="AD1666" s="5"/>
      <c r="AE1666" s="5"/>
    </row>
    <row r="1667" spans="1:31" ht="21" customHeight="1">
      <c r="A1667" s="5" t="s">
        <v>7050</v>
      </c>
      <c r="B1667" s="5" t="s">
        <v>18017</v>
      </c>
      <c r="C1667" s="5" t="s">
        <v>170</v>
      </c>
      <c r="D1667" s="12" t="s">
        <v>47</v>
      </c>
      <c r="E1667" s="5" t="s">
        <v>45</v>
      </c>
      <c r="F1667" s="7">
        <v>27</v>
      </c>
      <c r="G1667" s="7">
        <v>33</v>
      </c>
      <c r="H1667" s="5" t="s">
        <v>18021</v>
      </c>
      <c r="I1667" s="5" t="s">
        <v>66</v>
      </c>
      <c r="J1667" s="5" t="s">
        <v>161</v>
      </c>
      <c r="K1667" s="5" t="s">
        <v>18022</v>
      </c>
      <c r="L1667" s="5" t="s">
        <v>18024</v>
      </c>
      <c r="M1667" s="5" t="s">
        <v>167</v>
      </c>
      <c r="N1667" s="5" t="s">
        <v>55</v>
      </c>
      <c r="O1667" s="5" t="b">
        <f t="shared" ca="1" si="0"/>
        <v>1</v>
      </c>
      <c r="P1667" s="5"/>
      <c r="Q1667" s="5"/>
      <c r="R1667" s="5"/>
      <c r="S1667" s="5"/>
      <c r="T1667" s="5"/>
      <c r="U1667" s="5"/>
      <c r="V1667" s="5"/>
      <c r="W1667" s="5"/>
      <c r="X1667" s="5"/>
      <c r="Y1667" s="5"/>
      <c r="Z1667" s="5"/>
      <c r="AA1667" s="5"/>
      <c r="AB1667" s="5"/>
      <c r="AC1667" s="5"/>
      <c r="AD1667" s="5"/>
      <c r="AE1667" s="5"/>
    </row>
    <row r="1668" spans="1:31" ht="21" customHeight="1">
      <c r="A1668" s="5" t="s">
        <v>18026</v>
      </c>
      <c r="B1668" s="5" t="s">
        <v>17477</v>
      </c>
      <c r="C1668" s="5" t="s">
        <v>27</v>
      </c>
      <c r="D1668" s="5" t="s">
        <v>85</v>
      </c>
      <c r="E1668" s="5" t="s">
        <v>45</v>
      </c>
      <c r="F1668" s="7">
        <v>28</v>
      </c>
      <c r="G1668" s="7">
        <v>40</v>
      </c>
      <c r="H1668" s="5" t="s">
        <v>18029</v>
      </c>
      <c r="I1668" s="5" t="s">
        <v>66</v>
      </c>
      <c r="J1668" s="5" t="s">
        <v>117</v>
      </c>
      <c r="K1668" s="5" t="s">
        <v>18031</v>
      </c>
      <c r="L1668" s="5" t="s">
        <v>18033</v>
      </c>
      <c r="M1668" s="5" t="s">
        <v>167</v>
      </c>
      <c r="N1668" s="5" t="s">
        <v>237</v>
      </c>
      <c r="O1668" s="5" t="b">
        <f t="shared" ca="1" si="0"/>
        <v>1</v>
      </c>
      <c r="P1668" s="5"/>
      <c r="Q1668" s="5"/>
      <c r="R1668" s="5"/>
      <c r="S1668" s="5"/>
      <c r="T1668" s="5"/>
      <c r="U1668" s="5"/>
      <c r="V1668" s="5"/>
      <c r="W1668" s="5"/>
      <c r="X1668" s="5"/>
      <c r="Y1668" s="5"/>
      <c r="Z1668" s="5"/>
      <c r="AA1668" s="5"/>
      <c r="AB1668" s="5"/>
      <c r="AC1668" s="5"/>
      <c r="AD1668" s="5"/>
      <c r="AE1668" s="5"/>
    </row>
    <row r="1669" spans="1:31" ht="21" customHeight="1">
      <c r="A1669" s="5" t="s">
        <v>7485</v>
      </c>
      <c r="B1669" s="5" t="s">
        <v>4522</v>
      </c>
      <c r="C1669" s="5" t="s">
        <v>27</v>
      </c>
      <c r="D1669" s="5" t="s">
        <v>85</v>
      </c>
      <c r="E1669" s="5" t="s">
        <v>45</v>
      </c>
      <c r="F1669" s="7">
        <v>30</v>
      </c>
      <c r="G1669" s="7">
        <v>40</v>
      </c>
      <c r="H1669" s="5" t="s">
        <v>461</v>
      </c>
      <c r="I1669" s="5" t="s">
        <v>66</v>
      </c>
      <c r="J1669" s="5" t="s">
        <v>459</v>
      </c>
      <c r="K1669" s="5" t="s">
        <v>17081</v>
      </c>
      <c r="L1669" s="5" t="s">
        <v>17082</v>
      </c>
      <c r="M1669" s="5" t="s">
        <v>167</v>
      </c>
      <c r="N1669" s="5" t="s">
        <v>55</v>
      </c>
      <c r="O1669" s="5" t="b">
        <f t="shared" ca="1" si="0"/>
        <v>1</v>
      </c>
      <c r="P1669" s="5"/>
      <c r="Q1669" s="5"/>
      <c r="R1669" s="5"/>
      <c r="S1669" s="5"/>
      <c r="T1669" s="5"/>
      <c r="U1669" s="5"/>
      <c r="V1669" s="5"/>
      <c r="W1669" s="5"/>
      <c r="X1669" s="5"/>
      <c r="Y1669" s="5"/>
      <c r="Z1669" s="5"/>
      <c r="AA1669" s="5"/>
      <c r="AB1669" s="5"/>
      <c r="AC1669" s="5"/>
      <c r="AD1669" s="5"/>
      <c r="AE1669" s="5"/>
    </row>
    <row r="1670" spans="1:31" ht="21" customHeight="1">
      <c r="A1670" s="5" t="s">
        <v>18044</v>
      </c>
      <c r="B1670" s="5" t="s">
        <v>18045</v>
      </c>
      <c r="C1670" s="5" t="s">
        <v>27</v>
      </c>
      <c r="D1670" s="5" t="s">
        <v>85</v>
      </c>
      <c r="E1670" s="5" t="s">
        <v>45</v>
      </c>
      <c r="F1670" s="7">
        <v>30</v>
      </c>
      <c r="G1670" s="7">
        <v>40</v>
      </c>
      <c r="H1670" s="5" t="s">
        <v>461</v>
      </c>
      <c r="I1670" s="5" t="s">
        <v>66</v>
      </c>
      <c r="J1670" s="5" t="s">
        <v>18046</v>
      </c>
      <c r="K1670" s="5" t="s">
        <v>18047</v>
      </c>
      <c r="L1670" s="5" t="s">
        <v>18048</v>
      </c>
      <c r="M1670" s="5" t="s">
        <v>42</v>
      </c>
      <c r="N1670" s="5" t="s">
        <v>89</v>
      </c>
      <c r="O1670" s="5" t="b">
        <f t="shared" ca="1" si="0"/>
        <v>1</v>
      </c>
      <c r="P1670" s="5"/>
      <c r="Q1670" s="5"/>
      <c r="R1670" s="5"/>
      <c r="S1670" s="5"/>
      <c r="T1670" s="5"/>
      <c r="U1670" s="5"/>
      <c r="V1670" s="5"/>
      <c r="W1670" s="5"/>
      <c r="X1670" s="5"/>
      <c r="Y1670" s="5"/>
      <c r="Z1670" s="5"/>
      <c r="AA1670" s="5"/>
      <c r="AB1670" s="5"/>
      <c r="AC1670" s="5"/>
      <c r="AD1670" s="5"/>
      <c r="AE1670" s="5"/>
    </row>
    <row r="1671" spans="1:31" ht="21" customHeight="1">
      <c r="A1671" s="5" t="s">
        <v>17091</v>
      </c>
      <c r="B1671" s="5" t="s">
        <v>17092</v>
      </c>
      <c r="C1671" s="5" t="s">
        <v>27</v>
      </c>
      <c r="D1671" s="5" t="s">
        <v>85</v>
      </c>
      <c r="E1671" s="5" t="s">
        <v>45</v>
      </c>
      <c r="F1671" s="7">
        <v>30</v>
      </c>
      <c r="G1671" s="7">
        <v>40</v>
      </c>
      <c r="H1671" s="5" t="s">
        <v>461</v>
      </c>
      <c r="I1671" s="5" t="s">
        <v>66</v>
      </c>
      <c r="J1671" s="5" t="s">
        <v>315</v>
      </c>
      <c r="K1671" s="9" t="s">
        <v>47</v>
      </c>
      <c r="L1671" s="5" t="s">
        <v>17093</v>
      </c>
      <c r="M1671" s="5" t="s">
        <v>100</v>
      </c>
      <c r="N1671" s="5" t="s">
        <v>55</v>
      </c>
      <c r="O1671" s="5" t="b">
        <f t="shared" ca="1" si="0"/>
        <v>1</v>
      </c>
      <c r="P1671" s="5" t="b">
        <f ca="1">IFERROR(__xludf.DUMMYFUNCTION("REGEXMATCH(L1671,""(?i)Java"")"),TRUE)</f>
        <v>1</v>
      </c>
      <c r="Q1671" s="5"/>
      <c r="R1671" s="5"/>
      <c r="S1671" s="5"/>
      <c r="T1671" s="5"/>
      <c r="U1671" s="5"/>
      <c r="V1671" s="5"/>
      <c r="W1671" s="5"/>
      <c r="X1671" s="5"/>
      <c r="Y1671" s="5"/>
      <c r="Z1671" s="5"/>
      <c r="AA1671" s="5"/>
      <c r="AB1671" s="5"/>
      <c r="AC1671" s="5"/>
      <c r="AD1671" s="5"/>
      <c r="AE1671" s="5"/>
    </row>
    <row r="1672" spans="1:31" ht="21" customHeight="1">
      <c r="A1672" s="5" t="s">
        <v>18064</v>
      </c>
      <c r="B1672" s="5" t="s">
        <v>18065</v>
      </c>
      <c r="C1672" s="5" t="s">
        <v>27</v>
      </c>
      <c r="D1672" s="5" t="s">
        <v>290</v>
      </c>
      <c r="E1672" s="5" t="s">
        <v>45</v>
      </c>
      <c r="F1672" s="7">
        <v>30</v>
      </c>
      <c r="G1672" s="7">
        <v>50</v>
      </c>
      <c r="H1672" s="5" t="s">
        <v>4241</v>
      </c>
      <c r="I1672" s="5" t="s">
        <v>66</v>
      </c>
      <c r="J1672" s="5" t="s">
        <v>76</v>
      </c>
      <c r="K1672" s="5" t="s">
        <v>16809</v>
      </c>
      <c r="L1672" s="5" t="s">
        <v>18067</v>
      </c>
      <c r="M1672" s="5" t="s">
        <v>53</v>
      </c>
      <c r="N1672" s="5" t="s">
        <v>38</v>
      </c>
      <c r="O1672" s="5" t="b">
        <f t="shared" ca="1" si="0"/>
        <v>1</v>
      </c>
      <c r="P1672" s="5"/>
      <c r="Q1672" s="5"/>
      <c r="R1672" s="5"/>
      <c r="S1672" s="5"/>
      <c r="T1672" s="5"/>
      <c r="U1672" s="5"/>
      <c r="V1672" s="5"/>
      <c r="W1672" s="5"/>
      <c r="X1672" s="5"/>
      <c r="Y1672" s="5"/>
      <c r="Z1672" s="5"/>
      <c r="AA1672" s="5"/>
      <c r="AB1672" s="5"/>
      <c r="AC1672" s="5"/>
      <c r="AD1672" s="5"/>
      <c r="AE1672" s="5"/>
    </row>
    <row r="1673" spans="1:31" ht="21" customHeight="1">
      <c r="A1673" s="5" t="s">
        <v>18070</v>
      </c>
      <c r="B1673" s="5" t="s">
        <v>18072</v>
      </c>
      <c r="C1673" s="5" t="s">
        <v>27</v>
      </c>
      <c r="D1673" s="5" t="s">
        <v>575</v>
      </c>
      <c r="E1673" s="5" t="s">
        <v>45</v>
      </c>
      <c r="F1673" s="7">
        <v>30</v>
      </c>
      <c r="G1673" s="7">
        <v>40</v>
      </c>
      <c r="H1673" s="5" t="s">
        <v>461</v>
      </c>
      <c r="I1673" s="5" t="s">
        <v>66</v>
      </c>
      <c r="J1673" s="5" t="s">
        <v>2654</v>
      </c>
      <c r="K1673" s="5" t="s">
        <v>18074</v>
      </c>
      <c r="L1673" s="5" t="s">
        <v>18076</v>
      </c>
      <c r="M1673" s="5" t="s">
        <v>42</v>
      </c>
      <c r="N1673" s="5" t="s">
        <v>55</v>
      </c>
      <c r="O1673" s="5" t="b">
        <f t="shared" ca="1" si="0"/>
        <v>1</v>
      </c>
      <c r="P1673" s="5"/>
      <c r="Q1673" s="5"/>
      <c r="R1673" s="5"/>
      <c r="S1673" s="5"/>
      <c r="T1673" s="5"/>
      <c r="U1673" s="5"/>
      <c r="V1673" s="5"/>
      <c r="W1673" s="5"/>
      <c r="X1673" s="5"/>
      <c r="Y1673" s="5"/>
      <c r="Z1673" s="5"/>
      <c r="AA1673" s="5"/>
      <c r="AB1673" s="5"/>
      <c r="AC1673" s="5"/>
      <c r="AD1673" s="5"/>
      <c r="AE1673" s="5"/>
    </row>
    <row r="1674" spans="1:31" ht="21" customHeight="1">
      <c r="A1674" s="5" t="s">
        <v>17070</v>
      </c>
      <c r="B1674" s="5" t="s">
        <v>17071</v>
      </c>
      <c r="C1674" s="5" t="s">
        <v>27</v>
      </c>
      <c r="D1674" s="5" t="s">
        <v>105</v>
      </c>
      <c r="E1674" s="5" t="s">
        <v>29</v>
      </c>
      <c r="F1674" s="7">
        <v>30</v>
      </c>
      <c r="G1674" s="7">
        <v>50</v>
      </c>
      <c r="H1674" s="5" t="s">
        <v>4241</v>
      </c>
      <c r="I1674" s="5" t="s">
        <v>108</v>
      </c>
      <c r="J1674" s="5" t="s">
        <v>686</v>
      </c>
      <c r="K1674" s="9" t="s">
        <v>47</v>
      </c>
      <c r="L1674" s="5" t="s">
        <v>17073</v>
      </c>
      <c r="M1674" s="5" t="s">
        <v>100</v>
      </c>
      <c r="N1674" s="5" t="s">
        <v>55</v>
      </c>
      <c r="O1674" s="5" t="b">
        <f t="shared" ca="1" si="0"/>
        <v>1</v>
      </c>
      <c r="P1674" s="5"/>
      <c r="Q1674" s="5"/>
      <c r="R1674" s="5"/>
      <c r="S1674" s="5"/>
      <c r="T1674" s="5"/>
      <c r="U1674" s="5"/>
      <c r="V1674" s="5"/>
      <c r="W1674" s="5"/>
      <c r="X1674" s="5"/>
      <c r="Y1674" s="5"/>
      <c r="Z1674" s="5"/>
      <c r="AA1674" s="5"/>
      <c r="AB1674" s="5"/>
      <c r="AC1674" s="5"/>
      <c r="AD1674" s="5"/>
      <c r="AE1674" s="5"/>
    </row>
    <row r="1675" spans="1:31" ht="21" customHeight="1">
      <c r="A1675" s="5" t="s">
        <v>18083</v>
      </c>
      <c r="B1675" s="5" t="s">
        <v>18084</v>
      </c>
      <c r="C1675" s="5" t="s">
        <v>27</v>
      </c>
      <c r="D1675" s="5" t="s">
        <v>80</v>
      </c>
      <c r="E1675" s="5" t="s">
        <v>45</v>
      </c>
      <c r="F1675" s="7">
        <v>30</v>
      </c>
      <c r="G1675" s="7">
        <v>45</v>
      </c>
      <c r="H1675" s="5" t="s">
        <v>18085</v>
      </c>
      <c r="I1675" s="5" t="s">
        <v>1690</v>
      </c>
      <c r="J1675" s="5" t="s">
        <v>117</v>
      </c>
      <c r="K1675" s="9" t="s">
        <v>47</v>
      </c>
      <c r="L1675" s="5" t="s">
        <v>18086</v>
      </c>
      <c r="M1675" s="5" t="s">
        <v>42</v>
      </c>
      <c r="N1675" s="5" t="s">
        <v>55</v>
      </c>
      <c r="O1675" s="5" t="b">
        <f t="shared" ca="1" si="0"/>
        <v>1</v>
      </c>
      <c r="P1675" s="5"/>
      <c r="Q1675" s="5"/>
      <c r="R1675" s="5"/>
      <c r="S1675" s="5"/>
      <c r="T1675" s="5"/>
      <c r="U1675" s="5"/>
      <c r="V1675" s="5"/>
      <c r="W1675" s="5"/>
      <c r="X1675" s="5"/>
      <c r="Y1675" s="5"/>
      <c r="Z1675" s="5"/>
      <c r="AA1675" s="5"/>
      <c r="AB1675" s="5"/>
      <c r="AC1675" s="5"/>
      <c r="AD1675" s="5"/>
      <c r="AE1675" s="5"/>
    </row>
    <row r="1676" spans="1:31" ht="21" customHeight="1">
      <c r="A1676" s="5" t="s">
        <v>18089</v>
      </c>
      <c r="B1676" s="5" t="s">
        <v>18090</v>
      </c>
      <c r="C1676" s="5" t="s">
        <v>27</v>
      </c>
      <c r="D1676" s="5" t="s">
        <v>80</v>
      </c>
      <c r="E1676" s="5" t="s">
        <v>45</v>
      </c>
      <c r="F1676" s="7">
        <v>30</v>
      </c>
      <c r="G1676" s="7">
        <v>40</v>
      </c>
      <c r="H1676" s="5" t="s">
        <v>461</v>
      </c>
      <c r="I1676" s="5" t="s">
        <v>1690</v>
      </c>
      <c r="J1676" s="5" t="s">
        <v>12207</v>
      </c>
      <c r="K1676" s="5" t="s">
        <v>18091</v>
      </c>
      <c r="L1676" s="5" t="s">
        <v>18092</v>
      </c>
      <c r="M1676" s="5" t="s">
        <v>53</v>
      </c>
      <c r="N1676" s="5" t="s">
        <v>89</v>
      </c>
      <c r="O1676" s="5" t="b">
        <f t="shared" ca="1" si="0"/>
        <v>1</v>
      </c>
      <c r="P1676" s="5"/>
      <c r="Q1676" s="5"/>
      <c r="R1676" s="5"/>
      <c r="S1676" s="5"/>
      <c r="T1676" s="5"/>
      <c r="U1676" s="5"/>
      <c r="V1676" s="5"/>
      <c r="W1676" s="5"/>
      <c r="X1676" s="5"/>
      <c r="Y1676" s="5"/>
      <c r="Z1676" s="5"/>
      <c r="AA1676" s="5"/>
      <c r="AB1676" s="5"/>
      <c r="AC1676" s="5"/>
      <c r="AD1676" s="5"/>
      <c r="AE1676" s="5"/>
    </row>
    <row r="1677" spans="1:31" ht="21" customHeight="1">
      <c r="A1677" s="5" t="s">
        <v>17084</v>
      </c>
      <c r="B1677" s="5" t="s">
        <v>17085</v>
      </c>
      <c r="C1677" s="5" t="s">
        <v>27</v>
      </c>
      <c r="D1677" s="5" t="s">
        <v>119</v>
      </c>
      <c r="E1677" s="5" t="s">
        <v>29</v>
      </c>
      <c r="F1677" s="7">
        <v>30</v>
      </c>
      <c r="G1677" s="7">
        <v>50</v>
      </c>
      <c r="H1677" s="5" t="s">
        <v>4241</v>
      </c>
      <c r="I1677" s="5" t="s">
        <v>108</v>
      </c>
      <c r="J1677" s="5" t="s">
        <v>76</v>
      </c>
      <c r="K1677" s="5" t="s">
        <v>17086</v>
      </c>
      <c r="L1677" s="5" t="s">
        <v>17087</v>
      </c>
      <c r="M1677" s="5" t="s">
        <v>37</v>
      </c>
      <c r="N1677" s="5" t="s">
        <v>271</v>
      </c>
      <c r="O1677" s="5" t="b">
        <f t="shared" ca="1" si="0"/>
        <v>1</v>
      </c>
      <c r="P1677" s="5" t="b">
        <f ca="1">IFERROR(__xludf.DUMMYFUNCTION("REGEXMATCH(L1677,""(?i)Java"")"),TRUE)</f>
        <v>1</v>
      </c>
      <c r="Q1677" s="5"/>
      <c r="R1677" s="5"/>
      <c r="S1677" s="5"/>
      <c r="T1677" s="5"/>
      <c r="U1677" s="5"/>
      <c r="V1677" s="5"/>
      <c r="W1677" s="5"/>
      <c r="X1677" s="5"/>
      <c r="Y1677" s="5"/>
      <c r="Z1677" s="5"/>
      <c r="AA1677" s="5"/>
      <c r="AB1677" s="5"/>
      <c r="AC1677" s="5"/>
      <c r="AD1677" s="5"/>
      <c r="AE1677" s="5"/>
    </row>
    <row r="1678" spans="1:31" ht="21" customHeight="1">
      <c r="A1678" s="5" t="s">
        <v>7485</v>
      </c>
      <c r="B1678" s="5" t="s">
        <v>18099</v>
      </c>
      <c r="C1678" s="5" t="s">
        <v>27</v>
      </c>
      <c r="D1678" s="12" t="s">
        <v>47</v>
      </c>
      <c r="E1678" s="5" t="s">
        <v>45</v>
      </c>
      <c r="F1678" s="7">
        <v>30</v>
      </c>
      <c r="G1678" s="7">
        <v>40</v>
      </c>
      <c r="H1678" s="5" t="s">
        <v>461</v>
      </c>
      <c r="I1678" s="5" t="s">
        <v>1690</v>
      </c>
      <c r="J1678" s="5" t="s">
        <v>117</v>
      </c>
      <c r="K1678" s="5" t="s">
        <v>18100</v>
      </c>
      <c r="L1678" s="5" t="s">
        <v>18101</v>
      </c>
      <c r="M1678" s="5" t="s">
        <v>53</v>
      </c>
      <c r="N1678" s="5" t="s">
        <v>55</v>
      </c>
      <c r="O1678" s="5" t="b">
        <f t="shared" ca="1" si="0"/>
        <v>1</v>
      </c>
      <c r="P1678" s="5"/>
      <c r="Q1678" s="5"/>
      <c r="R1678" s="5"/>
      <c r="S1678" s="5"/>
      <c r="T1678" s="5"/>
      <c r="U1678" s="5"/>
      <c r="V1678" s="5"/>
      <c r="W1678" s="5"/>
      <c r="X1678" s="5"/>
      <c r="Y1678" s="5"/>
      <c r="Z1678" s="5"/>
      <c r="AA1678" s="5"/>
      <c r="AB1678" s="5"/>
      <c r="AC1678" s="5"/>
      <c r="AD1678" s="5"/>
      <c r="AE1678" s="5"/>
    </row>
    <row r="1679" spans="1:31" ht="21" customHeight="1">
      <c r="A1679" s="5" t="s">
        <v>7485</v>
      </c>
      <c r="B1679" s="5" t="s">
        <v>18105</v>
      </c>
      <c r="C1679" s="5" t="s">
        <v>27</v>
      </c>
      <c r="D1679" s="12" t="s">
        <v>47</v>
      </c>
      <c r="E1679" s="5" t="s">
        <v>45</v>
      </c>
      <c r="F1679" s="7">
        <v>30</v>
      </c>
      <c r="G1679" s="7">
        <v>40</v>
      </c>
      <c r="H1679" s="5" t="s">
        <v>461</v>
      </c>
      <c r="I1679" s="5" t="s">
        <v>66</v>
      </c>
      <c r="J1679" s="5" t="s">
        <v>412</v>
      </c>
      <c r="K1679" s="5" t="s">
        <v>14952</v>
      </c>
      <c r="L1679" s="5" t="s">
        <v>18107</v>
      </c>
      <c r="M1679" s="5" t="s">
        <v>37</v>
      </c>
      <c r="N1679" s="5" t="s">
        <v>55</v>
      </c>
      <c r="O1679" s="5" t="b">
        <f t="shared" ca="1" si="0"/>
        <v>1</v>
      </c>
      <c r="P1679" s="5"/>
      <c r="Q1679" s="5"/>
      <c r="R1679" s="5"/>
      <c r="S1679" s="5"/>
      <c r="T1679" s="5"/>
      <c r="U1679" s="5"/>
      <c r="V1679" s="5"/>
      <c r="W1679" s="5"/>
      <c r="X1679" s="5"/>
      <c r="Y1679" s="5"/>
      <c r="Z1679" s="5"/>
      <c r="AA1679" s="5"/>
      <c r="AB1679" s="5"/>
      <c r="AC1679" s="5"/>
      <c r="AD1679" s="5"/>
      <c r="AE1679" s="5"/>
    </row>
    <row r="1680" spans="1:31" ht="21" customHeight="1">
      <c r="A1680" s="5" t="s">
        <v>7485</v>
      </c>
      <c r="B1680" s="5" t="s">
        <v>18109</v>
      </c>
      <c r="C1680" s="5" t="s">
        <v>20</v>
      </c>
      <c r="D1680" s="5" t="s">
        <v>21</v>
      </c>
      <c r="E1680" s="5" t="s">
        <v>45</v>
      </c>
      <c r="F1680" s="7">
        <v>30</v>
      </c>
      <c r="G1680" s="7">
        <v>40</v>
      </c>
      <c r="H1680" s="5" t="s">
        <v>461</v>
      </c>
      <c r="I1680" s="5" t="s">
        <v>66</v>
      </c>
      <c r="J1680" s="5" t="s">
        <v>57</v>
      </c>
      <c r="K1680" s="5" t="s">
        <v>18113</v>
      </c>
      <c r="L1680" s="5" t="s">
        <v>18114</v>
      </c>
      <c r="M1680" s="5" t="s">
        <v>100</v>
      </c>
      <c r="N1680" s="5" t="s">
        <v>55</v>
      </c>
      <c r="O1680" s="5" t="b">
        <f t="shared" ca="1" si="0"/>
        <v>1</v>
      </c>
      <c r="P1680" s="5"/>
      <c r="Q1680" s="5"/>
      <c r="R1680" s="5"/>
      <c r="S1680" s="5"/>
      <c r="T1680" s="5"/>
      <c r="U1680" s="5"/>
      <c r="V1680" s="5"/>
      <c r="W1680" s="5"/>
      <c r="X1680" s="5"/>
      <c r="Y1680" s="5"/>
      <c r="Z1680" s="5"/>
      <c r="AA1680" s="5"/>
      <c r="AB1680" s="5"/>
      <c r="AC1680" s="5"/>
      <c r="AD1680" s="5"/>
      <c r="AE1680" s="5"/>
    </row>
    <row r="1681" spans="1:31" ht="21" customHeight="1">
      <c r="A1681" s="5" t="s">
        <v>18119</v>
      </c>
      <c r="B1681" s="5" t="s">
        <v>15091</v>
      </c>
      <c r="C1681" s="5" t="s">
        <v>20</v>
      </c>
      <c r="D1681" s="5" t="s">
        <v>1173</v>
      </c>
      <c r="E1681" s="5" t="s">
        <v>45</v>
      </c>
      <c r="F1681" s="7">
        <v>30</v>
      </c>
      <c r="G1681" s="7">
        <v>40</v>
      </c>
      <c r="H1681" s="5" t="s">
        <v>461</v>
      </c>
      <c r="I1681" s="5" t="s">
        <v>66</v>
      </c>
      <c r="J1681" s="5" t="s">
        <v>117</v>
      </c>
      <c r="K1681" s="5" t="s">
        <v>15093</v>
      </c>
      <c r="L1681" s="5" t="s">
        <v>18122</v>
      </c>
      <c r="M1681" s="5" t="s">
        <v>100</v>
      </c>
      <c r="N1681" s="5" t="s">
        <v>55</v>
      </c>
      <c r="O1681" s="5" t="b">
        <f t="shared" ca="1" si="0"/>
        <v>1</v>
      </c>
      <c r="P1681" s="5"/>
      <c r="Q1681" s="5"/>
      <c r="R1681" s="5"/>
      <c r="S1681" s="5"/>
      <c r="T1681" s="5"/>
      <c r="U1681" s="5"/>
      <c r="V1681" s="5"/>
      <c r="W1681" s="5"/>
      <c r="X1681" s="5"/>
      <c r="Y1681" s="5"/>
      <c r="Z1681" s="5"/>
      <c r="AA1681" s="5"/>
      <c r="AB1681" s="5"/>
      <c r="AC1681" s="5"/>
      <c r="AD1681" s="5"/>
      <c r="AE1681" s="5"/>
    </row>
    <row r="1682" spans="1:31" ht="21" customHeight="1">
      <c r="A1682" s="5" t="s">
        <v>18126</v>
      </c>
      <c r="B1682" s="5" t="s">
        <v>18127</v>
      </c>
      <c r="C1682" s="5" t="s">
        <v>20</v>
      </c>
      <c r="D1682" s="5" t="s">
        <v>1173</v>
      </c>
      <c r="E1682" s="5" t="s">
        <v>29</v>
      </c>
      <c r="F1682" s="7">
        <v>30</v>
      </c>
      <c r="G1682" s="7">
        <v>50</v>
      </c>
      <c r="H1682" s="5" t="s">
        <v>4241</v>
      </c>
      <c r="I1682" s="5" t="s">
        <v>1690</v>
      </c>
      <c r="J1682" s="5" t="s">
        <v>76</v>
      </c>
      <c r="K1682" s="9" t="s">
        <v>47</v>
      </c>
      <c r="L1682" s="5" t="s">
        <v>18129</v>
      </c>
      <c r="M1682" s="5" t="s">
        <v>1599</v>
      </c>
      <c r="N1682" s="5" t="s">
        <v>405</v>
      </c>
      <c r="O1682" s="5" t="b">
        <f t="shared" ca="1" si="0"/>
        <v>1</v>
      </c>
      <c r="P1682" s="5"/>
      <c r="Q1682" s="5"/>
      <c r="R1682" s="5"/>
      <c r="S1682" s="5"/>
      <c r="T1682" s="5"/>
      <c r="U1682" s="5"/>
      <c r="V1682" s="5"/>
      <c r="W1682" s="5"/>
      <c r="X1682" s="5"/>
      <c r="Y1682" s="5"/>
      <c r="Z1682" s="5"/>
      <c r="AA1682" s="5"/>
      <c r="AB1682" s="5"/>
      <c r="AC1682" s="5"/>
      <c r="AD1682" s="5"/>
      <c r="AE1682" s="5"/>
    </row>
    <row r="1683" spans="1:31" ht="21" customHeight="1">
      <c r="A1683" s="5" t="s">
        <v>17077</v>
      </c>
      <c r="B1683" s="5" t="s">
        <v>5276</v>
      </c>
      <c r="C1683" s="5" t="s">
        <v>20</v>
      </c>
      <c r="D1683" s="5" t="s">
        <v>2637</v>
      </c>
      <c r="E1683" s="5" t="s">
        <v>45</v>
      </c>
      <c r="F1683" s="7">
        <v>30</v>
      </c>
      <c r="G1683" s="7">
        <v>40</v>
      </c>
      <c r="H1683" s="5" t="s">
        <v>461</v>
      </c>
      <c r="I1683" s="5" t="s">
        <v>1690</v>
      </c>
      <c r="J1683" s="5" t="s">
        <v>594</v>
      </c>
      <c r="K1683" s="5" t="s">
        <v>17078</v>
      </c>
      <c r="L1683" s="5" t="s">
        <v>17079</v>
      </c>
      <c r="M1683" s="5" t="s">
        <v>648</v>
      </c>
      <c r="N1683" s="5" t="s">
        <v>405</v>
      </c>
      <c r="O1683" s="5" t="b">
        <f t="shared" ca="1" si="0"/>
        <v>1</v>
      </c>
      <c r="P1683" s="5"/>
      <c r="Q1683" s="5"/>
      <c r="R1683" s="5"/>
      <c r="S1683" s="5"/>
      <c r="T1683" s="5"/>
      <c r="U1683" s="5"/>
      <c r="V1683" s="5"/>
      <c r="W1683" s="5"/>
      <c r="X1683" s="5"/>
      <c r="Y1683" s="5"/>
      <c r="Z1683" s="5"/>
      <c r="AA1683" s="5"/>
      <c r="AB1683" s="5"/>
      <c r="AC1683" s="5"/>
      <c r="AD1683" s="5"/>
      <c r="AE1683" s="5"/>
    </row>
    <row r="1684" spans="1:31" ht="21" customHeight="1">
      <c r="A1684" s="5" t="s">
        <v>18134</v>
      </c>
      <c r="B1684" s="5" t="s">
        <v>5620</v>
      </c>
      <c r="C1684" s="5" t="s">
        <v>20</v>
      </c>
      <c r="D1684" s="12" t="s">
        <v>47</v>
      </c>
      <c r="E1684" s="5" t="s">
        <v>45</v>
      </c>
      <c r="F1684" s="7">
        <v>30</v>
      </c>
      <c r="G1684" s="7">
        <v>50</v>
      </c>
      <c r="H1684" s="5" t="s">
        <v>4241</v>
      </c>
      <c r="I1684" s="5" t="s">
        <v>108</v>
      </c>
      <c r="J1684" s="5" t="s">
        <v>117</v>
      </c>
      <c r="K1684" s="5" t="s">
        <v>18137</v>
      </c>
      <c r="L1684" s="9" t="s">
        <v>47</v>
      </c>
      <c r="M1684" s="5" t="s">
        <v>1599</v>
      </c>
      <c r="N1684" s="5" t="s">
        <v>55</v>
      </c>
      <c r="O1684" s="5" t="b">
        <f t="shared" ca="1" si="0"/>
        <v>1</v>
      </c>
      <c r="P1684" s="9"/>
      <c r="Q1684" s="5"/>
      <c r="R1684" s="5"/>
      <c r="S1684" s="5"/>
      <c r="T1684" s="5"/>
      <c r="U1684" s="5"/>
      <c r="V1684" s="5"/>
      <c r="W1684" s="5"/>
      <c r="X1684" s="5"/>
      <c r="Y1684" s="5"/>
      <c r="Z1684" s="5"/>
      <c r="AA1684" s="5"/>
      <c r="AB1684" s="5"/>
      <c r="AC1684" s="5"/>
      <c r="AD1684" s="5"/>
      <c r="AE1684" s="5"/>
    </row>
    <row r="1685" spans="1:31" ht="21" customHeight="1">
      <c r="A1685" s="5" t="s">
        <v>11186</v>
      </c>
      <c r="B1685" s="5" t="s">
        <v>6710</v>
      </c>
      <c r="C1685" s="5" t="s">
        <v>41</v>
      </c>
      <c r="D1685" s="5" t="s">
        <v>94</v>
      </c>
      <c r="E1685" s="5" t="s">
        <v>45</v>
      </c>
      <c r="F1685" s="7">
        <v>30</v>
      </c>
      <c r="G1685" s="7">
        <v>80</v>
      </c>
      <c r="H1685" s="5" t="s">
        <v>17088</v>
      </c>
      <c r="I1685" s="5" t="s">
        <v>66</v>
      </c>
      <c r="J1685" s="5" t="s">
        <v>68</v>
      </c>
      <c r="K1685" s="5" t="s">
        <v>17089</v>
      </c>
      <c r="L1685" s="5" t="s">
        <v>17090</v>
      </c>
      <c r="M1685" s="5" t="s">
        <v>167</v>
      </c>
      <c r="N1685" s="5" t="s">
        <v>55</v>
      </c>
      <c r="O1685" s="5" t="b">
        <f t="shared" ca="1" si="0"/>
        <v>1</v>
      </c>
      <c r="P1685" s="5" t="b">
        <f ca="1">IFERROR(__xludf.DUMMYFUNCTION("REGEXMATCH(L1685,""(?i)Java"")"),TRUE)</f>
        <v>1</v>
      </c>
      <c r="Q1685" s="5"/>
      <c r="R1685" s="5"/>
      <c r="S1685" s="5"/>
      <c r="T1685" s="5"/>
      <c r="U1685" s="5"/>
      <c r="V1685" s="5"/>
      <c r="W1685" s="5"/>
      <c r="X1685" s="5"/>
      <c r="Y1685" s="5"/>
      <c r="Z1685" s="5"/>
      <c r="AA1685" s="5"/>
      <c r="AB1685" s="5"/>
      <c r="AC1685" s="5"/>
      <c r="AD1685" s="5"/>
      <c r="AE1685" s="5"/>
    </row>
    <row r="1686" spans="1:31" ht="21" customHeight="1">
      <c r="A1686" s="5" t="s">
        <v>18142</v>
      </c>
      <c r="B1686" s="5" t="s">
        <v>18144</v>
      </c>
      <c r="C1686" s="5" t="s">
        <v>41</v>
      </c>
      <c r="D1686" s="12" t="s">
        <v>47</v>
      </c>
      <c r="E1686" s="5" t="s">
        <v>45</v>
      </c>
      <c r="F1686" s="7">
        <v>30</v>
      </c>
      <c r="G1686" s="7">
        <v>40</v>
      </c>
      <c r="H1686" s="5" t="s">
        <v>461</v>
      </c>
      <c r="I1686" s="5" t="s">
        <v>1690</v>
      </c>
      <c r="J1686" s="5" t="s">
        <v>273</v>
      </c>
      <c r="K1686" s="5" t="s">
        <v>18145</v>
      </c>
      <c r="L1686" s="5" t="s">
        <v>18146</v>
      </c>
      <c r="M1686" s="5" t="s">
        <v>37</v>
      </c>
      <c r="N1686" s="5" t="s">
        <v>38</v>
      </c>
      <c r="O1686" s="5" t="b">
        <f t="shared" ca="1" si="0"/>
        <v>1</v>
      </c>
      <c r="P1686" s="5"/>
      <c r="Q1686" s="5"/>
      <c r="R1686" s="5"/>
      <c r="S1686" s="5"/>
      <c r="T1686" s="5"/>
      <c r="U1686" s="5"/>
      <c r="V1686" s="5"/>
      <c r="W1686" s="5"/>
      <c r="X1686" s="5"/>
      <c r="Y1686" s="5"/>
      <c r="Z1686" s="5"/>
      <c r="AA1686" s="5"/>
      <c r="AB1686" s="5"/>
      <c r="AC1686" s="5"/>
      <c r="AD1686" s="5"/>
      <c r="AE1686" s="5"/>
    </row>
    <row r="1687" spans="1:31" ht="21" customHeight="1">
      <c r="A1687" s="5" t="s">
        <v>18148</v>
      </c>
      <c r="B1687" s="5" t="s">
        <v>18149</v>
      </c>
      <c r="C1687" s="5" t="s">
        <v>170</v>
      </c>
      <c r="D1687" s="5" t="s">
        <v>378</v>
      </c>
      <c r="E1687" s="5" t="s">
        <v>45</v>
      </c>
      <c r="F1687" s="7">
        <v>30</v>
      </c>
      <c r="G1687" s="7">
        <v>40</v>
      </c>
      <c r="H1687" s="5" t="s">
        <v>461</v>
      </c>
      <c r="I1687" s="5" t="s">
        <v>1690</v>
      </c>
      <c r="J1687" s="5" t="s">
        <v>1270</v>
      </c>
      <c r="K1687" s="5" t="s">
        <v>18150</v>
      </c>
      <c r="L1687" s="5" t="s">
        <v>18151</v>
      </c>
      <c r="M1687" s="5" t="s">
        <v>53</v>
      </c>
      <c r="N1687" s="5" t="s">
        <v>55</v>
      </c>
      <c r="O1687" s="5" t="b">
        <f t="shared" ca="1" si="0"/>
        <v>1</v>
      </c>
      <c r="P1687" s="5"/>
      <c r="Q1687" s="5"/>
      <c r="R1687" s="5"/>
      <c r="S1687" s="5"/>
      <c r="T1687" s="5"/>
      <c r="U1687" s="5"/>
      <c r="V1687" s="5"/>
      <c r="W1687" s="5"/>
      <c r="X1687" s="5"/>
      <c r="Y1687" s="5"/>
      <c r="Z1687" s="5"/>
      <c r="AA1687" s="5"/>
      <c r="AB1687" s="5"/>
      <c r="AC1687" s="5"/>
      <c r="AD1687" s="5"/>
      <c r="AE1687" s="5"/>
    </row>
    <row r="1688" spans="1:31" ht="21" customHeight="1">
      <c r="A1688" s="5" t="s">
        <v>7485</v>
      </c>
      <c r="B1688" s="5" t="s">
        <v>17104</v>
      </c>
      <c r="C1688" s="5" t="s">
        <v>170</v>
      </c>
      <c r="D1688" s="5" t="s">
        <v>378</v>
      </c>
      <c r="E1688" s="5" t="s">
        <v>45</v>
      </c>
      <c r="F1688" s="7">
        <v>30</v>
      </c>
      <c r="G1688" s="7">
        <v>50</v>
      </c>
      <c r="H1688" s="5" t="s">
        <v>4241</v>
      </c>
      <c r="I1688" s="5" t="s">
        <v>66</v>
      </c>
      <c r="J1688" s="5" t="s">
        <v>32</v>
      </c>
      <c r="K1688" s="5" t="s">
        <v>17105</v>
      </c>
      <c r="L1688" s="5" t="s">
        <v>17106</v>
      </c>
      <c r="M1688" s="5" t="s">
        <v>167</v>
      </c>
      <c r="N1688" s="5" t="s">
        <v>55</v>
      </c>
      <c r="O1688" s="5" t="b">
        <f t="shared" ca="1" si="0"/>
        <v>1</v>
      </c>
      <c r="P1688" s="5"/>
      <c r="Q1688" s="5"/>
      <c r="R1688" s="5"/>
      <c r="S1688" s="5"/>
      <c r="T1688" s="5"/>
      <c r="U1688" s="5"/>
      <c r="V1688" s="5"/>
      <c r="W1688" s="5"/>
      <c r="X1688" s="5"/>
      <c r="Y1688" s="5"/>
      <c r="Z1688" s="5"/>
      <c r="AA1688" s="5"/>
      <c r="AB1688" s="5"/>
      <c r="AC1688" s="5"/>
      <c r="AD1688" s="5"/>
      <c r="AE1688" s="5"/>
    </row>
    <row r="1689" spans="1:31" ht="21" customHeight="1">
      <c r="A1689" s="5" t="s">
        <v>2893</v>
      </c>
      <c r="B1689" s="5" t="s">
        <v>13809</v>
      </c>
      <c r="C1689" s="5" t="s">
        <v>170</v>
      </c>
      <c r="D1689" s="5" t="s">
        <v>390</v>
      </c>
      <c r="E1689" s="5" t="s">
        <v>45</v>
      </c>
      <c r="F1689" s="7">
        <v>30</v>
      </c>
      <c r="G1689" s="7">
        <v>40</v>
      </c>
      <c r="H1689" s="5" t="s">
        <v>461</v>
      </c>
      <c r="I1689" s="5" t="s">
        <v>108</v>
      </c>
      <c r="J1689" s="5" t="s">
        <v>48</v>
      </c>
      <c r="K1689" s="5" t="s">
        <v>17064</v>
      </c>
      <c r="L1689" s="5" t="s">
        <v>17067</v>
      </c>
      <c r="M1689" s="5" t="s">
        <v>37</v>
      </c>
      <c r="N1689" s="5" t="s">
        <v>55</v>
      </c>
      <c r="O1689" s="5" t="b">
        <f t="shared" ca="1" si="0"/>
        <v>1</v>
      </c>
      <c r="P1689" s="5"/>
      <c r="Q1689" s="5"/>
      <c r="R1689" s="5"/>
      <c r="S1689" s="5"/>
      <c r="T1689" s="5"/>
      <c r="U1689" s="5"/>
      <c r="V1689" s="5"/>
      <c r="W1689" s="5"/>
      <c r="X1689" s="5"/>
      <c r="Y1689" s="5"/>
      <c r="Z1689" s="5"/>
      <c r="AA1689" s="5"/>
      <c r="AB1689" s="5"/>
      <c r="AC1689" s="5"/>
      <c r="AD1689" s="5"/>
      <c r="AE1689" s="5"/>
    </row>
    <row r="1690" spans="1:31" ht="21" customHeight="1">
      <c r="A1690" s="5" t="s">
        <v>17119</v>
      </c>
      <c r="B1690" s="5" t="s">
        <v>17120</v>
      </c>
      <c r="C1690" s="5" t="s">
        <v>170</v>
      </c>
      <c r="D1690" s="12" t="s">
        <v>47</v>
      </c>
      <c r="E1690" s="5" t="s">
        <v>29</v>
      </c>
      <c r="F1690" s="7">
        <v>35</v>
      </c>
      <c r="G1690" s="7">
        <v>60</v>
      </c>
      <c r="H1690" s="5" t="s">
        <v>17121</v>
      </c>
      <c r="I1690" s="5" t="s">
        <v>66</v>
      </c>
      <c r="J1690" s="5" t="s">
        <v>76</v>
      </c>
      <c r="K1690" s="5" t="s">
        <v>17122</v>
      </c>
      <c r="L1690" s="5" t="s">
        <v>17123</v>
      </c>
      <c r="M1690" s="5" t="s">
        <v>53</v>
      </c>
      <c r="N1690" s="5" t="s">
        <v>55</v>
      </c>
      <c r="O1690" s="5" t="b">
        <f t="shared" ca="1" si="0"/>
        <v>1</v>
      </c>
      <c r="P1690" s="5" t="b">
        <f ca="1">IFERROR(__xludf.DUMMYFUNCTION("REGEXMATCH(L1690,""(?i)Java"")"),TRUE)</f>
        <v>1</v>
      </c>
      <c r="Q1690" s="5"/>
      <c r="R1690" s="5"/>
      <c r="S1690" s="5"/>
      <c r="T1690" s="5"/>
      <c r="U1690" s="5"/>
      <c r="V1690" s="5"/>
      <c r="W1690" s="5"/>
      <c r="X1690" s="5"/>
      <c r="Y1690" s="5"/>
      <c r="Z1690" s="5"/>
      <c r="AA1690" s="5"/>
      <c r="AB1690" s="5"/>
      <c r="AC1690" s="5"/>
      <c r="AD1690" s="5"/>
      <c r="AE1690" s="5"/>
    </row>
    <row r="1691" spans="1:31" ht="21" customHeight="1">
      <c r="A1691" s="5" t="s">
        <v>18163</v>
      </c>
      <c r="B1691" s="5" t="s">
        <v>18164</v>
      </c>
      <c r="C1691" s="5" t="s">
        <v>170</v>
      </c>
      <c r="D1691" s="12" t="s">
        <v>47</v>
      </c>
      <c r="E1691" s="5" t="s">
        <v>45</v>
      </c>
      <c r="F1691" s="7">
        <v>50</v>
      </c>
      <c r="G1691" s="7">
        <v>70</v>
      </c>
      <c r="H1691" s="5" t="s">
        <v>5693</v>
      </c>
      <c r="I1691" s="5" t="s">
        <v>108</v>
      </c>
      <c r="J1691" s="5" t="s">
        <v>18168</v>
      </c>
      <c r="K1691" s="5" t="s">
        <v>18169</v>
      </c>
      <c r="L1691" s="5" t="s">
        <v>18171</v>
      </c>
      <c r="M1691" s="5" t="s">
        <v>100</v>
      </c>
      <c r="N1691" s="5" t="s">
        <v>55</v>
      </c>
      <c r="O1691" s="5" t="b">
        <f t="shared" ca="1" si="0"/>
        <v>1</v>
      </c>
      <c r="P1691" s="5"/>
      <c r="Q1691" s="5"/>
      <c r="R1691" s="5"/>
      <c r="S1691" s="5"/>
      <c r="T1691" s="5"/>
      <c r="U1691" s="5"/>
      <c r="V1691" s="5"/>
      <c r="W1691" s="5"/>
      <c r="X1691" s="5"/>
      <c r="Y1691" s="5"/>
      <c r="Z1691" s="5"/>
      <c r="AA1691" s="5"/>
      <c r="AB1691" s="5"/>
      <c r="AC1691" s="5"/>
      <c r="AD1691" s="5"/>
      <c r="AE1691" s="5"/>
    </row>
    <row r="1692" spans="1:31" ht="21" customHeight="1">
      <c r="A1692" s="5" t="s">
        <v>18174</v>
      </c>
      <c r="B1692" s="5" t="s">
        <v>17120</v>
      </c>
      <c r="C1692" s="5" t="s">
        <v>170</v>
      </c>
      <c r="D1692" s="12" t="s">
        <v>47</v>
      </c>
      <c r="E1692" s="5" t="s">
        <v>45</v>
      </c>
      <c r="F1692" s="7">
        <v>55</v>
      </c>
      <c r="G1692" s="7">
        <v>95</v>
      </c>
      <c r="H1692" s="5" t="s">
        <v>18175</v>
      </c>
      <c r="I1692" s="5" t="s">
        <v>1690</v>
      </c>
      <c r="J1692" s="5" t="s">
        <v>76</v>
      </c>
      <c r="K1692" s="5" t="s">
        <v>17122</v>
      </c>
      <c r="L1692" s="5" t="s">
        <v>18176</v>
      </c>
      <c r="M1692" s="5" t="s">
        <v>53</v>
      </c>
      <c r="N1692" s="5" t="s">
        <v>55</v>
      </c>
      <c r="O1692" s="5" t="b">
        <f t="shared" ca="1" si="0"/>
        <v>1</v>
      </c>
      <c r="P1692" s="5"/>
      <c r="Q1692" s="5"/>
      <c r="R1692" s="5"/>
      <c r="S1692" s="5"/>
      <c r="T1692" s="5"/>
      <c r="U1692" s="5"/>
      <c r="V1692" s="5"/>
      <c r="W1692" s="5"/>
      <c r="X1692" s="5"/>
      <c r="Y1692" s="5"/>
      <c r="Z1692" s="5"/>
      <c r="AA1692" s="5"/>
      <c r="AB1692" s="5"/>
      <c r="AC1692" s="5"/>
      <c r="AD1692" s="5"/>
      <c r="AE1692" s="5"/>
    </row>
  </sheetData>
  <autoFilter ref="A1:AE1692" xr:uid="{00000000-0009-0000-0000-000003000000}"/>
  <conditionalFormatting sqref="F2:H1658 F1687:G1687 F1691:G1691">
    <cfRule type="containsText" dxfId="6" priority="1" stopIfTrue="1" operator="containsText" text="年">
      <formula>NOT(ISERROR(SEARCH(("年"),(F2))))</formula>
    </cfRule>
  </conditionalFormatting>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1706"/>
  <sheetViews>
    <sheetView workbookViewId="0"/>
  </sheetViews>
  <sheetFormatPr defaultColWidth="12.59765625" defaultRowHeight="15" customHeight="1"/>
  <cols>
    <col min="1" max="31" width="13.1328125" customWidth="1"/>
  </cols>
  <sheetData>
    <row r="1" spans="1:31" ht="21" customHeight="1">
      <c r="A1" s="1" t="s">
        <v>0</v>
      </c>
      <c r="B1" s="1" t="s">
        <v>1</v>
      </c>
      <c r="C1" s="2" t="s">
        <v>2</v>
      </c>
      <c r="D1" s="2" t="s">
        <v>3</v>
      </c>
      <c r="E1" s="2" t="s">
        <v>4</v>
      </c>
      <c r="F1" s="3" t="s">
        <v>5</v>
      </c>
      <c r="G1" s="3" t="s">
        <v>6</v>
      </c>
      <c r="H1" s="1" t="s">
        <v>7</v>
      </c>
      <c r="I1" s="2" t="s">
        <v>8</v>
      </c>
      <c r="J1" s="1" t="s">
        <v>9</v>
      </c>
      <c r="K1" s="1" t="s">
        <v>10</v>
      </c>
      <c r="L1" s="1" t="s">
        <v>11</v>
      </c>
      <c r="M1" s="1" t="s">
        <v>12</v>
      </c>
      <c r="N1" s="1" t="s">
        <v>13</v>
      </c>
      <c r="O1" s="3" t="s">
        <v>15</v>
      </c>
      <c r="P1" s="3" t="s">
        <v>16</v>
      </c>
      <c r="Q1" s="1"/>
      <c r="R1" s="1"/>
      <c r="S1" s="1"/>
      <c r="T1" s="1"/>
      <c r="U1" s="1"/>
      <c r="V1" s="1"/>
      <c r="W1" s="1"/>
      <c r="X1" s="1"/>
      <c r="Y1" s="1"/>
      <c r="Z1" s="1"/>
      <c r="AA1" s="1"/>
      <c r="AB1" s="1"/>
      <c r="AC1" s="1"/>
      <c r="AD1" s="1"/>
      <c r="AE1" s="1"/>
    </row>
    <row r="2" spans="1:31" ht="21" customHeight="1">
      <c r="A2" s="14" t="s">
        <v>9529</v>
      </c>
      <c r="B2" s="14" t="s">
        <v>9530</v>
      </c>
      <c r="C2" s="14" t="s">
        <v>41</v>
      </c>
      <c r="D2" s="14" t="s">
        <v>94</v>
      </c>
      <c r="E2" s="14" t="s">
        <v>45</v>
      </c>
      <c r="F2" s="15">
        <v>1</v>
      </c>
      <c r="G2" s="15">
        <v>2</v>
      </c>
      <c r="H2" s="14" t="s">
        <v>9532</v>
      </c>
      <c r="I2" s="14" t="s">
        <v>24</v>
      </c>
      <c r="J2" s="14" t="s">
        <v>134</v>
      </c>
      <c r="K2" s="16" t="s">
        <v>47</v>
      </c>
      <c r="L2" s="14" t="s">
        <v>9533</v>
      </c>
      <c r="M2" s="14" t="s">
        <v>100</v>
      </c>
      <c r="N2" s="14" t="s">
        <v>55</v>
      </c>
      <c r="O2" s="14" t="b">
        <f t="shared" ref="O2:O4" ca="1" si="0">IFERROR(__xludf.DUMMYFUNCTION("REGEXMATCH(A2,""(?i)PHP"")"),FALSE)</f>
        <v>0</v>
      </c>
      <c r="P2" s="14" t="b">
        <f t="shared" ref="P2:P4" ca="1" si="1">IFERROR(__xludf.DUMMYFUNCTION("REGEXMATCH(L2,""(?i)PHP"")"),FALSE)</f>
        <v>0</v>
      </c>
      <c r="Q2" s="5"/>
      <c r="R2" s="5"/>
      <c r="S2" s="5"/>
      <c r="T2" s="5"/>
      <c r="U2" s="5"/>
      <c r="V2" s="5"/>
      <c r="W2" s="5"/>
      <c r="X2" s="5"/>
      <c r="Y2" s="5"/>
      <c r="Z2" s="5"/>
      <c r="AA2" s="5"/>
      <c r="AB2" s="5"/>
      <c r="AC2" s="5"/>
      <c r="AD2" s="5"/>
      <c r="AE2" s="5"/>
    </row>
    <row r="3" spans="1:31" ht="21" customHeight="1">
      <c r="A3" s="14" t="s">
        <v>9540</v>
      </c>
      <c r="B3" s="14" t="s">
        <v>9541</v>
      </c>
      <c r="C3" s="14" t="s">
        <v>170</v>
      </c>
      <c r="D3" s="14" t="s">
        <v>390</v>
      </c>
      <c r="E3" s="14" t="s">
        <v>45</v>
      </c>
      <c r="F3" s="15">
        <v>1.5</v>
      </c>
      <c r="G3" s="15">
        <v>2</v>
      </c>
      <c r="H3" s="14" t="s">
        <v>23</v>
      </c>
      <c r="I3" s="14" t="s">
        <v>24</v>
      </c>
      <c r="J3" s="14" t="s">
        <v>57</v>
      </c>
      <c r="K3" s="16" t="s">
        <v>47</v>
      </c>
      <c r="L3" s="14" t="s">
        <v>9542</v>
      </c>
      <c r="M3" s="14" t="s">
        <v>53</v>
      </c>
      <c r="N3" s="14" t="s">
        <v>55</v>
      </c>
      <c r="O3" s="14" t="b">
        <f t="shared" ca="1" si="0"/>
        <v>0</v>
      </c>
      <c r="P3" s="14" t="b">
        <f t="shared" ca="1" si="1"/>
        <v>0</v>
      </c>
      <c r="Q3" s="5"/>
      <c r="R3" s="5"/>
      <c r="S3" s="5"/>
      <c r="T3" s="5"/>
      <c r="U3" s="5"/>
      <c r="V3" s="5"/>
      <c r="W3" s="5"/>
      <c r="X3" s="5"/>
      <c r="Y3" s="5"/>
      <c r="Z3" s="5"/>
      <c r="AA3" s="5"/>
      <c r="AB3" s="5"/>
      <c r="AC3" s="5"/>
      <c r="AD3" s="5"/>
      <c r="AE3" s="5"/>
    </row>
    <row r="4" spans="1:31" ht="21" customHeight="1">
      <c r="A4" s="14" t="s">
        <v>9545</v>
      </c>
      <c r="B4" s="14" t="s">
        <v>9546</v>
      </c>
      <c r="C4" s="14" t="s">
        <v>27</v>
      </c>
      <c r="D4" s="14" t="s">
        <v>85</v>
      </c>
      <c r="E4" s="14" t="s">
        <v>45</v>
      </c>
      <c r="F4" s="15">
        <v>2</v>
      </c>
      <c r="G4" s="15">
        <v>3</v>
      </c>
      <c r="H4" s="14" t="s">
        <v>115</v>
      </c>
      <c r="I4" s="14" t="s">
        <v>24</v>
      </c>
      <c r="J4" s="14" t="s">
        <v>134</v>
      </c>
      <c r="K4" s="14" t="s">
        <v>9547</v>
      </c>
      <c r="L4" s="14" t="s">
        <v>9548</v>
      </c>
      <c r="M4" s="14" t="s">
        <v>100</v>
      </c>
      <c r="N4" s="14" t="s">
        <v>55</v>
      </c>
      <c r="O4" s="14" t="b">
        <f t="shared" ca="1" si="0"/>
        <v>0</v>
      </c>
      <c r="P4" s="14" t="b">
        <f t="shared" ca="1" si="1"/>
        <v>0</v>
      </c>
      <c r="Q4" s="5"/>
      <c r="R4" s="5"/>
      <c r="S4" s="5"/>
      <c r="T4" s="5"/>
      <c r="U4" s="5"/>
      <c r="V4" s="5"/>
      <c r="W4" s="5"/>
      <c r="X4" s="5"/>
      <c r="Y4" s="5"/>
      <c r="Z4" s="5"/>
      <c r="AA4" s="5"/>
      <c r="AB4" s="5"/>
      <c r="AC4" s="5"/>
      <c r="AD4" s="5"/>
      <c r="AE4" s="5"/>
    </row>
    <row r="5" spans="1:31" ht="21" customHeight="1">
      <c r="A5" s="5" t="s">
        <v>163</v>
      </c>
      <c r="B5" s="5" t="s">
        <v>165</v>
      </c>
      <c r="C5" s="5" t="s">
        <v>41</v>
      </c>
      <c r="D5" s="5" t="s">
        <v>169</v>
      </c>
      <c r="E5" s="5" t="s">
        <v>29</v>
      </c>
      <c r="F5" s="7">
        <v>2</v>
      </c>
      <c r="G5" s="7">
        <v>3</v>
      </c>
      <c r="H5" s="5" t="s">
        <v>115</v>
      </c>
      <c r="I5" s="5" t="s">
        <v>24</v>
      </c>
      <c r="J5" s="5" t="s">
        <v>57</v>
      </c>
      <c r="K5" s="9" t="s">
        <v>47</v>
      </c>
      <c r="L5" s="5" t="s">
        <v>176</v>
      </c>
      <c r="M5" s="5" t="s">
        <v>37</v>
      </c>
      <c r="N5" s="5" t="s">
        <v>55</v>
      </c>
      <c r="O5" s="5" t="b">
        <f ca="1">IFERROR(__xludf.DUMMYFUNCTION("REGEXMATCH(A5,""PHP"")"),TRUE)</f>
        <v>1</v>
      </c>
      <c r="P5" s="5"/>
      <c r="Q5" s="5"/>
      <c r="R5" s="5"/>
      <c r="S5" s="5"/>
      <c r="T5" s="5"/>
      <c r="U5" s="5"/>
      <c r="V5" s="5"/>
      <c r="W5" s="5"/>
      <c r="X5" s="5"/>
      <c r="Y5" s="5"/>
      <c r="Z5" s="5"/>
      <c r="AA5" s="5"/>
      <c r="AB5" s="5"/>
      <c r="AC5" s="5"/>
      <c r="AD5" s="5"/>
      <c r="AE5" s="5"/>
    </row>
    <row r="6" spans="1:31" ht="21" customHeight="1">
      <c r="A6" s="14" t="s">
        <v>9556</v>
      </c>
      <c r="B6" s="14" t="s">
        <v>9557</v>
      </c>
      <c r="C6" s="14" t="s">
        <v>170</v>
      </c>
      <c r="D6" s="14" t="s">
        <v>390</v>
      </c>
      <c r="E6" s="14" t="s">
        <v>45</v>
      </c>
      <c r="F6" s="15">
        <v>3</v>
      </c>
      <c r="G6" s="15">
        <v>10</v>
      </c>
      <c r="H6" s="14" t="s">
        <v>8524</v>
      </c>
      <c r="I6" s="14" t="s">
        <v>125</v>
      </c>
      <c r="J6" s="14" t="s">
        <v>273</v>
      </c>
      <c r="K6" s="14" t="s">
        <v>9558</v>
      </c>
      <c r="L6" s="14" t="s">
        <v>9561</v>
      </c>
      <c r="M6" s="14" t="s">
        <v>53</v>
      </c>
      <c r="N6" s="14" t="s">
        <v>55</v>
      </c>
      <c r="O6" s="14" t="b">
        <f ca="1">IFERROR(__xludf.DUMMYFUNCTION("REGEXMATCH(A6,""(?i)PHP"")"),FALSE)</f>
        <v>0</v>
      </c>
      <c r="P6" s="14" t="b">
        <f ca="1">IFERROR(__xludf.DUMMYFUNCTION("REGEXMATCH(L6,""(?i)PHP"")"),FALSE)</f>
        <v>0</v>
      </c>
      <c r="Q6" s="5"/>
      <c r="R6" s="5"/>
      <c r="S6" s="5"/>
      <c r="T6" s="5"/>
      <c r="U6" s="5"/>
      <c r="V6" s="5"/>
      <c r="W6" s="5"/>
      <c r="X6" s="5"/>
      <c r="Y6" s="5"/>
      <c r="Z6" s="5"/>
      <c r="AA6" s="5"/>
      <c r="AB6" s="5"/>
      <c r="AC6" s="5"/>
      <c r="AD6" s="5"/>
      <c r="AE6" s="5"/>
    </row>
    <row r="7" spans="1:31" ht="21" customHeight="1">
      <c r="A7" s="5" t="s">
        <v>248</v>
      </c>
      <c r="B7" s="5" t="s">
        <v>249</v>
      </c>
      <c r="C7" s="5" t="s">
        <v>27</v>
      </c>
      <c r="D7" s="5" t="s">
        <v>199</v>
      </c>
      <c r="E7" s="5" t="s">
        <v>29</v>
      </c>
      <c r="F7" s="7">
        <v>3</v>
      </c>
      <c r="G7" s="7">
        <v>4.5</v>
      </c>
      <c r="H7" s="5" t="s">
        <v>64</v>
      </c>
      <c r="I7" s="5" t="s">
        <v>108</v>
      </c>
      <c r="J7" s="5" t="s">
        <v>110</v>
      </c>
      <c r="K7" s="5" t="s">
        <v>255</v>
      </c>
      <c r="L7" s="5" t="s">
        <v>258</v>
      </c>
      <c r="M7" s="5" t="s">
        <v>100</v>
      </c>
      <c r="N7" s="5" t="s">
        <v>55</v>
      </c>
      <c r="O7" s="5" t="b">
        <f t="shared" ref="O7:O11" ca="1" si="2">IFERROR(__xludf.DUMMYFUNCTION("REGEXMATCH(A7,""PHP"")"),TRUE)</f>
        <v>1</v>
      </c>
      <c r="P7" s="5"/>
      <c r="Q7" s="5"/>
      <c r="R7" s="5"/>
      <c r="S7" s="5"/>
      <c r="T7" s="5"/>
      <c r="U7" s="5"/>
      <c r="V7" s="5"/>
      <c r="W7" s="5"/>
      <c r="X7" s="5"/>
      <c r="Y7" s="5"/>
      <c r="Z7" s="5"/>
      <c r="AA7" s="5"/>
      <c r="AB7" s="5"/>
      <c r="AC7" s="5"/>
      <c r="AD7" s="5"/>
      <c r="AE7" s="5"/>
    </row>
    <row r="8" spans="1:31" ht="21" customHeight="1">
      <c r="A8" s="5" t="s">
        <v>9570</v>
      </c>
      <c r="B8" s="5" t="s">
        <v>2341</v>
      </c>
      <c r="C8" s="5" t="s">
        <v>41</v>
      </c>
      <c r="D8" s="5" t="s">
        <v>94</v>
      </c>
      <c r="E8" s="5" t="s">
        <v>29</v>
      </c>
      <c r="F8" s="7">
        <v>3</v>
      </c>
      <c r="G8" s="7">
        <v>5</v>
      </c>
      <c r="H8" s="5" t="s">
        <v>313</v>
      </c>
      <c r="I8" s="5" t="s">
        <v>24</v>
      </c>
      <c r="J8" s="5" t="s">
        <v>110</v>
      </c>
      <c r="K8" s="5" t="s">
        <v>9573</v>
      </c>
      <c r="L8" s="9" t="s">
        <v>47</v>
      </c>
      <c r="M8" s="5" t="s">
        <v>100</v>
      </c>
      <c r="N8" s="5" t="s">
        <v>55</v>
      </c>
      <c r="O8" s="5" t="b">
        <f t="shared" ca="1" si="2"/>
        <v>1</v>
      </c>
      <c r="P8" s="9"/>
      <c r="Q8" s="5"/>
      <c r="R8" s="5"/>
      <c r="S8" s="5"/>
      <c r="T8" s="5"/>
      <c r="U8" s="5"/>
      <c r="V8" s="5"/>
      <c r="W8" s="5"/>
      <c r="X8" s="5"/>
      <c r="Y8" s="5"/>
      <c r="Z8" s="5"/>
      <c r="AA8" s="5"/>
      <c r="AB8" s="5"/>
      <c r="AC8" s="5"/>
      <c r="AD8" s="5"/>
      <c r="AE8" s="5"/>
    </row>
    <row r="9" spans="1:31" ht="21" customHeight="1">
      <c r="A9" s="5" t="s">
        <v>248</v>
      </c>
      <c r="B9" s="5" t="s">
        <v>311</v>
      </c>
      <c r="C9" s="5" t="s">
        <v>41</v>
      </c>
      <c r="D9" s="5" t="s">
        <v>94</v>
      </c>
      <c r="E9" s="5" t="s">
        <v>29</v>
      </c>
      <c r="F9" s="7">
        <v>3</v>
      </c>
      <c r="G9" s="7">
        <v>5</v>
      </c>
      <c r="H9" s="5" t="s">
        <v>313</v>
      </c>
      <c r="I9" s="5" t="s">
        <v>125</v>
      </c>
      <c r="J9" s="5" t="s">
        <v>315</v>
      </c>
      <c r="K9" s="9" t="s">
        <v>47</v>
      </c>
      <c r="L9" s="5" t="s">
        <v>318</v>
      </c>
      <c r="M9" s="5" t="s">
        <v>53</v>
      </c>
      <c r="N9" s="5" t="s">
        <v>55</v>
      </c>
      <c r="O9" s="5" t="b">
        <f t="shared" ca="1" si="2"/>
        <v>1</v>
      </c>
      <c r="P9" s="5"/>
      <c r="Q9" s="5"/>
      <c r="R9" s="5"/>
      <c r="S9" s="5"/>
      <c r="T9" s="5"/>
      <c r="U9" s="5"/>
      <c r="V9" s="5"/>
      <c r="W9" s="5"/>
      <c r="X9" s="5"/>
      <c r="Y9" s="5"/>
      <c r="Z9" s="5"/>
      <c r="AA9" s="5"/>
      <c r="AB9" s="5"/>
      <c r="AC9" s="5"/>
      <c r="AD9" s="5"/>
      <c r="AE9" s="5"/>
    </row>
    <row r="10" spans="1:31" ht="21" customHeight="1">
      <c r="A10" s="5" t="s">
        <v>9580</v>
      </c>
      <c r="B10" s="5" t="s">
        <v>7659</v>
      </c>
      <c r="C10" s="5" t="s">
        <v>41</v>
      </c>
      <c r="D10" s="5" t="s">
        <v>47</v>
      </c>
      <c r="E10" s="5" t="s">
        <v>45</v>
      </c>
      <c r="F10" s="7">
        <v>3</v>
      </c>
      <c r="G10" s="7">
        <v>4.5</v>
      </c>
      <c r="H10" s="5" t="s">
        <v>64</v>
      </c>
      <c r="I10" s="5" t="s">
        <v>24</v>
      </c>
      <c r="J10" s="5" t="s">
        <v>106</v>
      </c>
      <c r="K10" s="5" t="s">
        <v>7660</v>
      </c>
      <c r="L10" s="5" t="s">
        <v>9581</v>
      </c>
      <c r="M10" s="5" t="s">
        <v>37</v>
      </c>
      <c r="N10" s="5" t="s">
        <v>237</v>
      </c>
      <c r="O10" s="5" t="b">
        <f t="shared" ca="1" si="2"/>
        <v>1</v>
      </c>
      <c r="P10" s="5"/>
      <c r="Q10" s="5"/>
      <c r="R10" s="5"/>
      <c r="S10" s="5"/>
      <c r="T10" s="5"/>
      <c r="U10" s="5"/>
      <c r="V10" s="5"/>
      <c r="W10" s="5"/>
      <c r="X10" s="5"/>
      <c r="Y10" s="5"/>
      <c r="Z10" s="5"/>
      <c r="AA10" s="5"/>
      <c r="AB10" s="5"/>
      <c r="AC10" s="5"/>
      <c r="AD10" s="5"/>
      <c r="AE10" s="5"/>
    </row>
    <row r="11" spans="1:31" ht="21" customHeight="1">
      <c r="A11" s="5" t="s">
        <v>9582</v>
      </c>
      <c r="B11" s="5" t="s">
        <v>93</v>
      </c>
      <c r="C11" s="5" t="s">
        <v>41</v>
      </c>
      <c r="D11" s="5" t="s">
        <v>94</v>
      </c>
      <c r="E11" s="5" t="s">
        <v>95</v>
      </c>
      <c r="F11" s="7">
        <v>3</v>
      </c>
      <c r="G11" s="7">
        <v>4.5</v>
      </c>
      <c r="H11" s="5" t="s">
        <v>64</v>
      </c>
      <c r="I11" s="5" t="s">
        <v>24</v>
      </c>
      <c r="J11" s="5" t="s">
        <v>57</v>
      </c>
      <c r="K11" s="9" t="s">
        <v>47</v>
      </c>
      <c r="L11" s="5" t="s">
        <v>9583</v>
      </c>
      <c r="M11" s="5" t="s">
        <v>100</v>
      </c>
      <c r="N11" s="5" t="s">
        <v>55</v>
      </c>
      <c r="O11" s="5" t="b">
        <f t="shared" ca="1" si="2"/>
        <v>1</v>
      </c>
      <c r="P11" s="5"/>
      <c r="Q11" s="5"/>
      <c r="R11" s="5"/>
      <c r="S11" s="5"/>
      <c r="T11" s="5"/>
      <c r="U11" s="5"/>
      <c r="V11" s="5"/>
      <c r="W11" s="5"/>
      <c r="X11" s="5"/>
      <c r="Y11" s="5"/>
      <c r="Z11" s="5"/>
      <c r="AA11" s="5"/>
      <c r="AB11" s="5"/>
      <c r="AC11" s="5"/>
      <c r="AD11" s="5"/>
      <c r="AE11" s="5"/>
    </row>
    <row r="12" spans="1:31" ht="21" customHeight="1">
      <c r="A12" s="5" t="s">
        <v>9585</v>
      </c>
      <c r="B12" s="5" t="s">
        <v>9586</v>
      </c>
      <c r="C12" s="5" t="s">
        <v>170</v>
      </c>
      <c r="D12" s="5" t="s">
        <v>390</v>
      </c>
      <c r="E12" s="5" t="s">
        <v>29</v>
      </c>
      <c r="F12" s="7">
        <v>3</v>
      </c>
      <c r="G12" s="7">
        <v>4.5</v>
      </c>
      <c r="H12" s="5" t="s">
        <v>64</v>
      </c>
      <c r="I12" s="5" t="s">
        <v>24</v>
      </c>
      <c r="J12" s="5" t="s">
        <v>57</v>
      </c>
      <c r="K12" s="5" t="s">
        <v>9589</v>
      </c>
      <c r="L12" s="5" t="s">
        <v>9591</v>
      </c>
      <c r="M12" s="5" t="s">
        <v>53</v>
      </c>
      <c r="N12" s="5" t="s">
        <v>55</v>
      </c>
      <c r="O12" s="5" t="b">
        <f t="shared" ref="O12:O13" ca="1" si="3">IFERROR(__xludf.DUMMYFUNCTION("REGEXMATCH(A12,""(?i)PHP"")"),TRUE)</f>
        <v>1</v>
      </c>
      <c r="P12" s="5" t="b">
        <f ca="1">IFERROR(__xludf.DUMMYFUNCTION("REGEXMATCH(L12,""PHP"")"),FALSE)</f>
        <v>0</v>
      </c>
      <c r="Q12" s="5"/>
      <c r="R12" s="5"/>
      <c r="S12" s="5"/>
      <c r="T12" s="5"/>
      <c r="U12" s="5"/>
      <c r="V12" s="5"/>
      <c r="W12" s="5"/>
      <c r="X12" s="5"/>
      <c r="Y12" s="5"/>
      <c r="Z12" s="5"/>
      <c r="AA12" s="5"/>
      <c r="AB12" s="5"/>
      <c r="AC12" s="5"/>
      <c r="AD12" s="5"/>
      <c r="AE12" s="5"/>
    </row>
    <row r="13" spans="1:31" ht="21" customHeight="1">
      <c r="A13" s="5" t="s">
        <v>9594</v>
      </c>
      <c r="B13" s="5" t="s">
        <v>9595</v>
      </c>
      <c r="C13" s="5" t="s">
        <v>41</v>
      </c>
      <c r="D13" s="5" t="s">
        <v>94</v>
      </c>
      <c r="E13" s="5" t="s">
        <v>45</v>
      </c>
      <c r="F13" s="7">
        <v>3</v>
      </c>
      <c r="G13" s="7">
        <v>5</v>
      </c>
      <c r="H13" s="5" t="s">
        <v>313</v>
      </c>
      <c r="I13" s="5" t="s">
        <v>24</v>
      </c>
      <c r="J13" s="5" t="s">
        <v>110</v>
      </c>
      <c r="K13" s="5" t="s">
        <v>5625</v>
      </c>
      <c r="L13" s="5" t="s">
        <v>9596</v>
      </c>
      <c r="M13" s="5" t="s">
        <v>53</v>
      </c>
      <c r="N13" s="5" t="s">
        <v>55</v>
      </c>
      <c r="O13" s="5" t="b">
        <f t="shared" ca="1" si="3"/>
        <v>1</v>
      </c>
      <c r="P13" s="5" t="b">
        <f ca="1">IFERROR(__xludf.DUMMYFUNCTION("REGEXMATCH(L13,""(?i)PHP"")"),TRUE)</f>
        <v>1</v>
      </c>
      <c r="Q13" s="5"/>
      <c r="R13" s="5"/>
      <c r="S13" s="5"/>
      <c r="T13" s="5"/>
      <c r="U13" s="5"/>
      <c r="V13" s="5"/>
      <c r="W13" s="5"/>
      <c r="X13" s="5"/>
      <c r="Y13" s="5"/>
      <c r="Z13" s="5"/>
      <c r="AA13" s="5"/>
      <c r="AB13" s="5"/>
      <c r="AC13" s="5"/>
      <c r="AD13" s="5"/>
      <c r="AE13" s="5"/>
    </row>
    <row r="14" spans="1:31" ht="21" customHeight="1">
      <c r="A14" s="5" t="s">
        <v>9602</v>
      </c>
      <c r="B14" s="5" t="s">
        <v>2173</v>
      </c>
      <c r="C14" s="5" t="s">
        <v>41</v>
      </c>
      <c r="D14" s="5" t="s">
        <v>114</v>
      </c>
      <c r="E14" s="5" t="s">
        <v>29</v>
      </c>
      <c r="F14" s="7">
        <v>3</v>
      </c>
      <c r="G14" s="7">
        <v>4.5</v>
      </c>
      <c r="H14" s="5" t="s">
        <v>64</v>
      </c>
      <c r="I14" s="5" t="s">
        <v>24</v>
      </c>
      <c r="J14" s="5" t="s">
        <v>1662</v>
      </c>
      <c r="K14" s="5" t="s">
        <v>9603</v>
      </c>
      <c r="L14" s="5" t="s">
        <v>9604</v>
      </c>
      <c r="M14" s="5" t="s">
        <v>100</v>
      </c>
      <c r="N14" s="5" t="s">
        <v>55</v>
      </c>
      <c r="O14" s="5" t="b">
        <f ca="1">IFERROR(__xludf.DUMMYFUNCTION("REGEXMATCH(A14,""PHP"")"),TRUE)</f>
        <v>1</v>
      </c>
      <c r="P14" s="5"/>
      <c r="Q14" s="5"/>
      <c r="R14" s="5"/>
      <c r="S14" s="5"/>
      <c r="T14" s="5"/>
      <c r="U14" s="5"/>
      <c r="V14" s="5"/>
      <c r="W14" s="5"/>
      <c r="X14" s="5"/>
      <c r="Y14" s="5"/>
      <c r="Z14" s="5"/>
      <c r="AA14" s="5"/>
      <c r="AB14" s="5"/>
      <c r="AC14" s="5"/>
      <c r="AD14" s="5"/>
      <c r="AE14" s="5"/>
    </row>
    <row r="15" spans="1:31" ht="21" customHeight="1">
      <c r="A15" s="14" t="s">
        <v>9607</v>
      </c>
      <c r="B15" s="14" t="s">
        <v>9609</v>
      </c>
      <c r="C15" s="14" t="s">
        <v>41</v>
      </c>
      <c r="D15" s="14" t="s">
        <v>94</v>
      </c>
      <c r="E15" s="14" t="s">
        <v>45</v>
      </c>
      <c r="F15" s="15">
        <v>3</v>
      </c>
      <c r="G15" s="15">
        <v>4.5</v>
      </c>
      <c r="H15" s="14" t="s">
        <v>64</v>
      </c>
      <c r="I15" s="14" t="s">
        <v>24</v>
      </c>
      <c r="J15" s="14" t="s">
        <v>947</v>
      </c>
      <c r="K15" s="14" t="s">
        <v>9611</v>
      </c>
      <c r="L15" s="14" t="s">
        <v>9612</v>
      </c>
      <c r="M15" s="14" t="s">
        <v>37</v>
      </c>
      <c r="N15" s="14" t="s">
        <v>55</v>
      </c>
      <c r="O15" s="14" t="b">
        <f ca="1">IFERROR(__xludf.DUMMYFUNCTION("REGEXMATCH(A15,""(?i)PHP"")"),FALSE)</f>
        <v>0</v>
      </c>
      <c r="P15" s="14" t="b">
        <f ca="1">IFERROR(__xludf.DUMMYFUNCTION("REGEXMATCH(L15,""(?i)PHP"")"),FALSE)</f>
        <v>0</v>
      </c>
      <c r="Q15" s="5"/>
      <c r="R15" s="5"/>
      <c r="S15" s="5"/>
      <c r="T15" s="5"/>
      <c r="U15" s="5"/>
      <c r="V15" s="5"/>
      <c r="W15" s="5"/>
      <c r="X15" s="5"/>
      <c r="Y15" s="5"/>
      <c r="Z15" s="5"/>
      <c r="AA15" s="5"/>
      <c r="AB15" s="5"/>
      <c r="AC15" s="5"/>
      <c r="AD15" s="5"/>
      <c r="AE15" s="5"/>
    </row>
    <row r="16" spans="1:31" ht="21" customHeight="1">
      <c r="A16" s="5" t="s">
        <v>248</v>
      </c>
      <c r="B16" s="5" t="s">
        <v>9616</v>
      </c>
      <c r="C16" s="5" t="s">
        <v>41</v>
      </c>
      <c r="D16" s="5" t="s">
        <v>94</v>
      </c>
      <c r="E16" s="5" t="s">
        <v>45</v>
      </c>
      <c r="F16" s="7">
        <v>3</v>
      </c>
      <c r="G16" s="7">
        <v>5</v>
      </c>
      <c r="H16" s="5" t="s">
        <v>313</v>
      </c>
      <c r="I16" s="5" t="s">
        <v>24</v>
      </c>
      <c r="J16" s="5" t="s">
        <v>106</v>
      </c>
      <c r="K16" s="5" t="s">
        <v>9617</v>
      </c>
      <c r="L16" s="5" t="s">
        <v>9619</v>
      </c>
      <c r="M16" s="5" t="s">
        <v>53</v>
      </c>
      <c r="N16" s="5" t="s">
        <v>55</v>
      </c>
      <c r="O16" s="5" t="b">
        <f ca="1">IFERROR(__xludf.DUMMYFUNCTION("REGEXMATCH(A16,""PHP"")"),TRUE)</f>
        <v>1</v>
      </c>
      <c r="P16" s="5"/>
      <c r="Q16" s="5"/>
      <c r="R16" s="5"/>
      <c r="S16" s="5"/>
      <c r="T16" s="5"/>
      <c r="U16" s="5"/>
      <c r="V16" s="5"/>
      <c r="W16" s="5"/>
      <c r="X16" s="5"/>
      <c r="Y16" s="5"/>
      <c r="Z16" s="5"/>
      <c r="AA16" s="5"/>
      <c r="AB16" s="5"/>
      <c r="AC16" s="5"/>
      <c r="AD16" s="5"/>
      <c r="AE16" s="5"/>
    </row>
    <row r="17" spans="1:31" ht="21" customHeight="1">
      <c r="A17" s="5" t="s">
        <v>9622</v>
      </c>
      <c r="B17" s="5" t="s">
        <v>9623</v>
      </c>
      <c r="C17" s="5" t="s">
        <v>27</v>
      </c>
      <c r="D17" s="5" t="s">
        <v>85</v>
      </c>
      <c r="E17" s="5" t="s">
        <v>29</v>
      </c>
      <c r="F17" s="7">
        <v>3</v>
      </c>
      <c r="G17" s="7">
        <v>4.5</v>
      </c>
      <c r="H17" s="5" t="s">
        <v>64</v>
      </c>
      <c r="I17" s="5" t="s">
        <v>24</v>
      </c>
      <c r="J17" s="5" t="s">
        <v>546</v>
      </c>
      <c r="K17" s="5" t="s">
        <v>9624</v>
      </c>
      <c r="L17" s="5" t="s">
        <v>9625</v>
      </c>
      <c r="M17" s="5" t="s">
        <v>53</v>
      </c>
      <c r="N17" s="5" t="s">
        <v>55</v>
      </c>
      <c r="O17" s="5" t="b">
        <f t="shared" ref="O17:O19" ca="1" si="4">IFERROR(__xludf.DUMMYFUNCTION("REGEXMATCH(A17,""(?i)PHP"")"),TRUE)</f>
        <v>1</v>
      </c>
      <c r="P17" s="5" t="b">
        <f ca="1">IFERROR(__xludf.DUMMYFUNCTION("REGEXMATCH(L17,""PHP"")"),FALSE)</f>
        <v>0</v>
      </c>
      <c r="Q17" s="5"/>
      <c r="R17" s="5"/>
      <c r="S17" s="5"/>
      <c r="T17" s="5"/>
      <c r="U17" s="5"/>
      <c r="V17" s="5"/>
      <c r="W17" s="5"/>
      <c r="X17" s="5"/>
      <c r="Y17" s="5"/>
      <c r="Z17" s="5"/>
      <c r="AA17" s="5"/>
      <c r="AB17" s="5"/>
      <c r="AC17" s="5"/>
      <c r="AD17" s="5"/>
      <c r="AE17" s="5"/>
    </row>
    <row r="18" spans="1:31" ht="21" customHeight="1">
      <c r="A18" s="14" t="s">
        <v>9630</v>
      </c>
      <c r="B18" s="14" t="s">
        <v>9631</v>
      </c>
      <c r="C18" s="14" t="s">
        <v>27</v>
      </c>
      <c r="D18" s="14" t="s">
        <v>80</v>
      </c>
      <c r="E18" s="14" t="s">
        <v>45</v>
      </c>
      <c r="F18" s="15">
        <v>3</v>
      </c>
      <c r="G18" s="15">
        <v>4.5</v>
      </c>
      <c r="H18" s="14" t="s">
        <v>64</v>
      </c>
      <c r="I18" s="14" t="s">
        <v>24</v>
      </c>
      <c r="J18" s="14" t="s">
        <v>484</v>
      </c>
      <c r="K18" s="16" t="s">
        <v>47</v>
      </c>
      <c r="L18" s="14" t="s">
        <v>9633</v>
      </c>
      <c r="M18" s="14" t="s">
        <v>53</v>
      </c>
      <c r="N18" s="14" t="s">
        <v>89</v>
      </c>
      <c r="O18" s="14" t="b">
        <f t="shared" ca="1" si="4"/>
        <v>1</v>
      </c>
      <c r="P18" s="14" t="b">
        <f t="shared" ref="P18:P19" ca="1" si="5">IFERROR(__xludf.DUMMYFUNCTION("REGEXMATCH(L18,""(?i)PHP"")"),FALSE)</f>
        <v>0</v>
      </c>
      <c r="Q18" s="5"/>
      <c r="R18" s="5"/>
      <c r="S18" s="5"/>
      <c r="T18" s="5"/>
      <c r="U18" s="5"/>
      <c r="V18" s="5"/>
      <c r="W18" s="5"/>
      <c r="X18" s="5"/>
      <c r="Y18" s="5"/>
      <c r="Z18" s="5"/>
      <c r="AA18" s="5"/>
      <c r="AB18" s="5"/>
      <c r="AC18" s="5"/>
      <c r="AD18" s="5"/>
      <c r="AE18" s="5"/>
    </row>
    <row r="19" spans="1:31" ht="21" customHeight="1">
      <c r="A19" s="14" t="s">
        <v>9640</v>
      </c>
      <c r="B19" s="14" t="s">
        <v>1632</v>
      </c>
      <c r="C19" s="14" t="s">
        <v>27</v>
      </c>
      <c r="D19" s="14" t="s">
        <v>105</v>
      </c>
      <c r="E19" s="14" t="s">
        <v>45</v>
      </c>
      <c r="F19" s="15">
        <v>3</v>
      </c>
      <c r="G19" s="15">
        <v>8</v>
      </c>
      <c r="H19" s="14" t="s">
        <v>9641</v>
      </c>
      <c r="I19" s="14" t="s">
        <v>24</v>
      </c>
      <c r="J19" s="14" t="s">
        <v>1505</v>
      </c>
      <c r="K19" s="16" t="s">
        <v>47</v>
      </c>
      <c r="L19" s="14" t="s">
        <v>9644</v>
      </c>
      <c r="M19" s="14" t="s">
        <v>53</v>
      </c>
      <c r="N19" s="14" t="s">
        <v>38</v>
      </c>
      <c r="O19" s="14" t="b">
        <f t="shared" ca="1" si="4"/>
        <v>1</v>
      </c>
      <c r="P19" s="14" t="b">
        <f t="shared" ca="1" si="5"/>
        <v>0</v>
      </c>
      <c r="Q19" s="5"/>
      <c r="R19" s="5"/>
      <c r="S19" s="5"/>
      <c r="T19" s="5"/>
      <c r="U19" s="5"/>
      <c r="V19" s="5"/>
      <c r="W19" s="5"/>
      <c r="X19" s="5"/>
      <c r="Y19" s="5"/>
      <c r="Z19" s="5"/>
      <c r="AA19" s="5"/>
      <c r="AB19" s="5"/>
      <c r="AC19" s="5"/>
      <c r="AD19" s="5"/>
      <c r="AE19" s="5"/>
    </row>
    <row r="20" spans="1:31" ht="21" customHeight="1">
      <c r="A20" s="5" t="s">
        <v>9647</v>
      </c>
      <c r="B20" s="5" t="s">
        <v>9648</v>
      </c>
      <c r="C20" s="5" t="s">
        <v>41</v>
      </c>
      <c r="D20" s="5" t="s">
        <v>43</v>
      </c>
      <c r="E20" s="5" t="s">
        <v>29</v>
      </c>
      <c r="F20" s="7">
        <v>3</v>
      </c>
      <c r="G20" s="7">
        <v>7</v>
      </c>
      <c r="H20" s="5" t="s">
        <v>9651</v>
      </c>
      <c r="I20" s="5" t="s">
        <v>24</v>
      </c>
      <c r="J20" s="5" t="s">
        <v>655</v>
      </c>
      <c r="K20" s="5" t="s">
        <v>9652</v>
      </c>
      <c r="L20" s="5" t="s">
        <v>9654</v>
      </c>
      <c r="M20" s="5" t="s">
        <v>37</v>
      </c>
      <c r="N20" s="5" t="s">
        <v>55</v>
      </c>
      <c r="O20" s="5" t="b">
        <f t="shared" ref="O20:O22" ca="1" si="6">IFERROR(__xludf.DUMMYFUNCTION("REGEXMATCH(A20,""PHP"")"),TRUE)</f>
        <v>1</v>
      </c>
      <c r="P20" s="5"/>
      <c r="Q20" s="5"/>
      <c r="R20" s="5"/>
      <c r="S20" s="5"/>
      <c r="T20" s="5"/>
      <c r="U20" s="5"/>
      <c r="V20" s="5"/>
      <c r="W20" s="5"/>
      <c r="X20" s="5"/>
      <c r="Y20" s="5"/>
      <c r="Z20" s="5"/>
      <c r="AA20" s="5"/>
      <c r="AB20" s="5"/>
      <c r="AC20" s="5"/>
      <c r="AD20" s="5"/>
      <c r="AE20" s="5"/>
    </row>
    <row r="21" spans="1:31" ht="21" customHeight="1">
      <c r="A21" s="5" t="s">
        <v>9656</v>
      </c>
      <c r="B21" s="5" t="s">
        <v>9657</v>
      </c>
      <c r="C21" s="5" t="s">
        <v>41</v>
      </c>
      <c r="D21" s="5" t="s">
        <v>47</v>
      </c>
      <c r="E21" s="5" t="s">
        <v>29</v>
      </c>
      <c r="F21" s="7">
        <v>3.5</v>
      </c>
      <c r="G21" s="7">
        <v>6</v>
      </c>
      <c r="H21" s="5" t="s">
        <v>9658</v>
      </c>
      <c r="I21" s="5" t="s">
        <v>31</v>
      </c>
      <c r="J21" s="5" t="s">
        <v>1270</v>
      </c>
      <c r="K21" s="5" t="s">
        <v>9659</v>
      </c>
      <c r="L21" s="5" t="s">
        <v>9660</v>
      </c>
      <c r="M21" s="5" t="s">
        <v>53</v>
      </c>
      <c r="N21" s="5" t="s">
        <v>405</v>
      </c>
      <c r="O21" s="5" t="b">
        <f t="shared" ca="1" si="6"/>
        <v>1</v>
      </c>
      <c r="P21" s="5"/>
      <c r="Q21" s="5"/>
      <c r="R21" s="5"/>
      <c r="S21" s="5"/>
      <c r="T21" s="5"/>
      <c r="U21" s="5"/>
      <c r="V21" s="5"/>
      <c r="W21" s="5"/>
      <c r="X21" s="5"/>
      <c r="Y21" s="5"/>
      <c r="Z21" s="5"/>
      <c r="AA21" s="5"/>
      <c r="AB21" s="5"/>
      <c r="AC21" s="5"/>
      <c r="AD21" s="5"/>
      <c r="AE21" s="5"/>
    </row>
    <row r="22" spans="1:31" ht="21" customHeight="1">
      <c r="A22" s="5" t="s">
        <v>9168</v>
      </c>
      <c r="B22" s="5" t="s">
        <v>9661</v>
      </c>
      <c r="C22" s="5" t="s">
        <v>41</v>
      </c>
      <c r="D22" s="5" t="s">
        <v>47</v>
      </c>
      <c r="E22" s="5" t="s">
        <v>45</v>
      </c>
      <c r="F22" s="7">
        <v>3.5</v>
      </c>
      <c r="G22" s="7">
        <v>8</v>
      </c>
      <c r="H22" s="5" t="s">
        <v>560</v>
      </c>
      <c r="I22" s="5" t="s">
        <v>125</v>
      </c>
      <c r="J22" s="5" t="s">
        <v>117</v>
      </c>
      <c r="K22" s="5" t="s">
        <v>9663</v>
      </c>
      <c r="L22" s="5" t="s">
        <v>9665</v>
      </c>
      <c r="M22" s="5" t="s">
        <v>53</v>
      </c>
      <c r="N22" s="5" t="s">
        <v>55</v>
      </c>
      <c r="O22" s="5" t="b">
        <f t="shared" ca="1" si="6"/>
        <v>1</v>
      </c>
      <c r="P22" s="5"/>
      <c r="Q22" s="5"/>
      <c r="R22" s="5"/>
      <c r="S22" s="5"/>
      <c r="T22" s="5"/>
      <c r="U22" s="5"/>
      <c r="V22" s="5"/>
      <c r="W22" s="5"/>
      <c r="X22" s="5"/>
      <c r="Y22" s="5"/>
      <c r="Z22" s="5"/>
      <c r="AA22" s="5"/>
      <c r="AB22" s="5"/>
      <c r="AC22" s="5"/>
      <c r="AD22" s="5"/>
      <c r="AE22" s="5"/>
    </row>
    <row r="23" spans="1:31" ht="21" customHeight="1">
      <c r="A23" s="14" t="s">
        <v>9670</v>
      </c>
      <c r="B23" s="14" t="s">
        <v>9672</v>
      </c>
      <c r="C23" s="14" t="s">
        <v>170</v>
      </c>
      <c r="D23" s="14" t="s">
        <v>435</v>
      </c>
      <c r="E23" s="14" t="s">
        <v>29</v>
      </c>
      <c r="F23" s="15">
        <v>4</v>
      </c>
      <c r="G23" s="15">
        <v>10</v>
      </c>
      <c r="H23" s="14" t="s">
        <v>186</v>
      </c>
      <c r="I23" s="14" t="s">
        <v>24</v>
      </c>
      <c r="J23" s="14" t="s">
        <v>1053</v>
      </c>
      <c r="K23" s="14" t="s">
        <v>9673</v>
      </c>
      <c r="L23" s="14" t="s">
        <v>9674</v>
      </c>
      <c r="M23" s="14" t="s">
        <v>53</v>
      </c>
      <c r="N23" s="14" t="s">
        <v>55</v>
      </c>
      <c r="O23" s="14" t="b">
        <f t="shared" ref="O23:O24" ca="1" si="7">IFERROR(__xludf.DUMMYFUNCTION("REGEXMATCH(A23,""(?i)PHP"")"),FALSE)</f>
        <v>0</v>
      </c>
      <c r="P23" s="14" t="b">
        <f ca="1">IFERROR(__xludf.DUMMYFUNCTION("REGEXMATCH(L23,""(?i)PHP"")"),FALSE)</f>
        <v>0</v>
      </c>
      <c r="Q23" s="5"/>
      <c r="R23" s="5"/>
      <c r="S23" s="5"/>
      <c r="T23" s="5"/>
      <c r="U23" s="5"/>
      <c r="V23" s="5"/>
      <c r="W23" s="5"/>
      <c r="X23" s="5"/>
      <c r="Y23" s="5"/>
      <c r="Z23" s="5"/>
      <c r="AA23" s="5"/>
      <c r="AB23" s="5"/>
      <c r="AC23" s="5"/>
      <c r="AD23" s="5"/>
      <c r="AE23" s="5"/>
    </row>
    <row r="24" spans="1:31" ht="21" customHeight="1">
      <c r="A24" s="5" t="s">
        <v>9676</v>
      </c>
      <c r="B24" s="5" t="s">
        <v>341</v>
      </c>
      <c r="C24" s="5" t="s">
        <v>170</v>
      </c>
      <c r="D24" s="5" t="s">
        <v>390</v>
      </c>
      <c r="E24" s="5" t="s">
        <v>651</v>
      </c>
      <c r="F24" s="7">
        <v>4</v>
      </c>
      <c r="G24" s="7">
        <v>6</v>
      </c>
      <c r="H24" s="5" t="s">
        <v>211</v>
      </c>
      <c r="I24" s="5" t="s">
        <v>24</v>
      </c>
      <c r="J24" s="5" t="s">
        <v>57</v>
      </c>
      <c r="K24" s="5" t="s">
        <v>9677</v>
      </c>
      <c r="L24" s="5" t="s">
        <v>9678</v>
      </c>
      <c r="M24" s="5" t="s">
        <v>100</v>
      </c>
      <c r="N24" s="5" t="s">
        <v>55</v>
      </c>
      <c r="O24" s="5" t="b">
        <f t="shared" ca="1" si="7"/>
        <v>0</v>
      </c>
      <c r="P24" s="5" t="b">
        <f ca="1">IFERROR(__xludf.DUMMYFUNCTION("REGEXMATCH(L24,""PHP"")"),TRUE)</f>
        <v>1</v>
      </c>
      <c r="Q24" s="5"/>
      <c r="R24" s="5"/>
      <c r="S24" s="5"/>
      <c r="T24" s="5"/>
      <c r="U24" s="5"/>
      <c r="V24" s="5"/>
      <c r="W24" s="5"/>
      <c r="X24" s="5"/>
      <c r="Y24" s="5"/>
      <c r="Z24" s="5"/>
      <c r="AA24" s="5"/>
      <c r="AB24" s="5"/>
      <c r="AC24" s="5"/>
      <c r="AD24" s="5"/>
      <c r="AE24" s="5"/>
    </row>
    <row r="25" spans="1:31" ht="21" customHeight="1">
      <c r="A25" s="5" t="s">
        <v>5586</v>
      </c>
      <c r="B25" s="5" t="s">
        <v>9680</v>
      </c>
      <c r="C25" s="5" t="s">
        <v>41</v>
      </c>
      <c r="D25" s="5" t="s">
        <v>94</v>
      </c>
      <c r="E25" s="5" t="s">
        <v>29</v>
      </c>
      <c r="F25" s="7">
        <v>4</v>
      </c>
      <c r="G25" s="7">
        <v>6</v>
      </c>
      <c r="H25" s="5" t="s">
        <v>211</v>
      </c>
      <c r="I25" s="5" t="s">
        <v>24</v>
      </c>
      <c r="J25" s="5" t="s">
        <v>4191</v>
      </c>
      <c r="K25" s="5" t="s">
        <v>9683</v>
      </c>
      <c r="L25" s="5" t="s">
        <v>9684</v>
      </c>
      <c r="M25" s="5" t="s">
        <v>100</v>
      </c>
      <c r="N25" s="5" t="s">
        <v>55</v>
      </c>
      <c r="O25" s="5" t="b">
        <f ca="1">IFERROR(__xludf.DUMMYFUNCTION("REGEXMATCH(A25,""PHP"")"),TRUE)</f>
        <v>1</v>
      </c>
      <c r="P25" s="5"/>
      <c r="Q25" s="5"/>
      <c r="R25" s="5"/>
      <c r="S25" s="5"/>
      <c r="T25" s="5"/>
      <c r="U25" s="5"/>
      <c r="V25" s="5"/>
      <c r="W25" s="5"/>
      <c r="X25" s="5"/>
      <c r="Y25" s="5"/>
      <c r="Z25" s="5"/>
      <c r="AA25" s="5"/>
      <c r="AB25" s="5"/>
      <c r="AC25" s="5"/>
      <c r="AD25" s="5"/>
      <c r="AE25" s="5"/>
    </row>
    <row r="26" spans="1:31" ht="21" customHeight="1">
      <c r="A26" s="14" t="s">
        <v>9685</v>
      </c>
      <c r="B26" s="14" t="s">
        <v>9686</v>
      </c>
      <c r="C26" s="14" t="s">
        <v>170</v>
      </c>
      <c r="D26" s="14" t="s">
        <v>390</v>
      </c>
      <c r="E26" s="14" t="s">
        <v>29</v>
      </c>
      <c r="F26" s="15">
        <v>4</v>
      </c>
      <c r="G26" s="15">
        <v>8</v>
      </c>
      <c r="H26" s="14" t="s">
        <v>223</v>
      </c>
      <c r="I26" s="14" t="s">
        <v>24</v>
      </c>
      <c r="J26" s="14" t="s">
        <v>224</v>
      </c>
      <c r="K26" s="14" t="s">
        <v>8008</v>
      </c>
      <c r="L26" s="16" t="s">
        <v>47</v>
      </c>
      <c r="M26" s="14" t="s">
        <v>53</v>
      </c>
      <c r="N26" s="14" t="s">
        <v>55</v>
      </c>
      <c r="O26" s="14" t="b">
        <f t="shared" ref="O26:O27" ca="1" si="8">IFERROR(__xludf.DUMMYFUNCTION("REGEXMATCH(A26,""(?i)PHP"")"),FALSE)</f>
        <v>0</v>
      </c>
      <c r="P26" s="14" t="b">
        <f ca="1">IFERROR(__xludf.DUMMYFUNCTION("REGEXMATCH(L26,""(?i)PHP"")"),FALSE)</f>
        <v>0</v>
      </c>
      <c r="Q26" s="5"/>
      <c r="R26" s="5"/>
      <c r="S26" s="5"/>
      <c r="T26" s="5"/>
      <c r="U26" s="5"/>
      <c r="V26" s="5"/>
      <c r="W26" s="5"/>
      <c r="X26" s="5"/>
      <c r="Y26" s="5"/>
      <c r="Z26" s="5"/>
      <c r="AA26" s="5"/>
      <c r="AB26" s="5"/>
      <c r="AC26" s="5"/>
      <c r="AD26" s="5"/>
      <c r="AE26" s="5"/>
    </row>
    <row r="27" spans="1:31" ht="21" customHeight="1">
      <c r="A27" s="5" t="s">
        <v>9690</v>
      </c>
      <c r="B27" s="5" t="s">
        <v>9691</v>
      </c>
      <c r="C27" s="5" t="s">
        <v>41</v>
      </c>
      <c r="D27" s="5" t="s">
        <v>448</v>
      </c>
      <c r="E27" s="5" t="s">
        <v>29</v>
      </c>
      <c r="F27" s="7">
        <v>4</v>
      </c>
      <c r="G27" s="7">
        <v>7</v>
      </c>
      <c r="H27" s="5" t="s">
        <v>816</v>
      </c>
      <c r="I27" s="5" t="s">
        <v>24</v>
      </c>
      <c r="J27" s="5" t="s">
        <v>6972</v>
      </c>
      <c r="K27" s="5" t="s">
        <v>9692</v>
      </c>
      <c r="L27" s="5" t="s">
        <v>9693</v>
      </c>
      <c r="M27" s="5" t="s">
        <v>167</v>
      </c>
      <c r="N27" s="5" t="s">
        <v>38</v>
      </c>
      <c r="O27" s="5" t="b">
        <f t="shared" ca="1" si="8"/>
        <v>0</v>
      </c>
      <c r="P27" s="5" t="b">
        <f ca="1">IFERROR(__xludf.DUMMYFUNCTION("REGEXMATCH(L27,""PHP"")"),TRUE)</f>
        <v>1</v>
      </c>
      <c r="Q27" s="5"/>
      <c r="R27" s="5"/>
      <c r="S27" s="5"/>
      <c r="T27" s="5"/>
      <c r="U27" s="5"/>
      <c r="V27" s="5"/>
      <c r="W27" s="5"/>
      <c r="X27" s="5"/>
      <c r="Y27" s="5"/>
      <c r="Z27" s="5"/>
      <c r="AA27" s="5"/>
      <c r="AB27" s="5"/>
      <c r="AC27" s="5"/>
      <c r="AD27" s="5"/>
      <c r="AE27" s="5"/>
    </row>
    <row r="28" spans="1:31" ht="21" customHeight="1">
      <c r="A28" s="5" t="s">
        <v>248</v>
      </c>
      <c r="B28" s="5" t="s">
        <v>9702</v>
      </c>
      <c r="C28" s="5" t="s">
        <v>170</v>
      </c>
      <c r="D28" s="5" t="s">
        <v>1759</v>
      </c>
      <c r="E28" s="5" t="s">
        <v>45</v>
      </c>
      <c r="F28" s="7">
        <v>4</v>
      </c>
      <c r="G28" s="7">
        <v>8</v>
      </c>
      <c r="H28" s="5" t="s">
        <v>223</v>
      </c>
      <c r="I28" s="5" t="s">
        <v>125</v>
      </c>
      <c r="J28" s="5" t="s">
        <v>32</v>
      </c>
      <c r="K28" s="5" t="s">
        <v>9703</v>
      </c>
      <c r="L28" s="5" t="s">
        <v>9704</v>
      </c>
      <c r="M28" s="5" t="s">
        <v>100</v>
      </c>
      <c r="N28" s="5" t="s">
        <v>55</v>
      </c>
      <c r="O28" s="5" t="b">
        <f t="shared" ref="O28:O30" ca="1" si="9">IFERROR(__xludf.DUMMYFUNCTION("REGEXMATCH(A28,""PHP"")"),TRUE)</f>
        <v>1</v>
      </c>
      <c r="P28" s="5"/>
      <c r="Q28" s="5"/>
      <c r="R28" s="5"/>
      <c r="S28" s="5"/>
      <c r="T28" s="5"/>
      <c r="U28" s="5"/>
      <c r="V28" s="5"/>
      <c r="W28" s="5"/>
      <c r="X28" s="5"/>
      <c r="Y28" s="5"/>
      <c r="Z28" s="5"/>
      <c r="AA28" s="5"/>
      <c r="AB28" s="5"/>
      <c r="AC28" s="5"/>
      <c r="AD28" s="5"/>
      <c r="AE28" s="5"/>
    </row>
    <row r="29" spans="1:31" ht="21" customHeight="1">
      <c r="A29" s="5" t="s">
        <v>248</v>
      </c>
      <c r="B29" s="5" t="s">
        <v>1023</v>
      </c>
      <c r="C29" s="5" t="s">
        <v>41</v>
      </c>
      <c r="D29" s="5" t="s">
        <v>94</v>
      </c>
      <c r="E29" s="5" t="s">
        <v>29</v>
      </c>
      <c r="F29" s="7">
        <v>4</v>
      </c>
      <c r="G29" s="7">
        <v>8</v>
      </c>
      <c r="H29" s="5" t="s">
        <v>223</v>
      </c>
      <c r="I29" s="5" t="s">
        <v>24</v>
      </c>
      <c r="J29" s="5" t="s">
        <v>1026</v>
      </c>
      <c r="K29" s="5" t="s">
        <v>1027</v>
      </c>
      <c r="L29" s="5" t="s">
        <v>9707</v>
      </c>
      <c r="M29" s="5" t="s">
        <v>100</v>
      </c>
      <c r="N29" s="5" t="s">
        <v>271</v>
      </c>
      <c r="O29" s="5" t="b">
        <f t="shared" ca="1" si="9"/>
        <v>1</v>
      </c>
      <c r="P29" s="5"/>
      <c r="Q29" s="5"/>
      <c r="R29" s="5"/>
      <c r="S29" s="5"/>
      <c r="T29" s="5"/>
      <c r="U29" s="5"/>
      <c r="V29" s="5"/>
      <c r="W29" s="5"/>
      <c r="X29" s="5"/>
      <c r="Y29" s="5"/>
      <c r="Z29" s="5"/>
      <c r="AA29" s="5"/>
      <c r="AB29" s="5"/>
      <c r="AC29" s="5"/>
      <c r="AD29" s="5"/>
      <c r="AE29" s="5"/>
    </row>
    <row r="30" spans="1:31" ht="21" customHeight="1">
      <c r="A30" s="5" t="s">
        <v>9710</v>
      </c>
      <c r="B30" s="5" t="s">
        <v>9711</v>
      </c>
      <c r="C30" s="5" t="s">
        <v>170</v>
      </c>
      <c r="D30" s="5" t="s">
        <v>390</v>
      </c>
      <c r="E30" s="5" t="s">
        <v>29</v>
      </c>
      <c r="F30" s="7">
        <v>4</v>
      </c>
      <c r="G30" s="7">
        <v>8</v>
      </c>
      <c r="H30" s="5" t="s">
        <v>223</v>
      </c>
      <c r="I30" s="5" t="s">
        <v>24</v>
      </c>
      <c r="J30" s="5" t="s">
        <v>57</v>
      </c>
      <c r="K30" s="5" t="s">
        <v>9712</v>
      </c>
      <c r="L30" s="5" t="s">
        <v>9713</v>
      </c>
      <c r="M30" s="5" t="s">
        <v>53</v>
      </c>
      <c r="N30" s="5" t="s">
        <v>55</v>
      </c>
      <c r="O30" s="5" t="b">
        <f t="shared" ca="1" si="9"/>
        <v>1</v>
      </c>
      <c r="P30" s="5"/>
      <c r="Q30" s="5"/>
      <c r="R30" s="5"/>
      <c r="S30" s="5"/>
      <c r="T30" s="5"/>
      <c r="U30" s="5"/>
      <c r="V30" s="5"/>
      <c r="W30" s="5"/>
      <c r="X30" s="5"/>
      <c r="Y30" s="5"/>
      <c r="Z30" s="5"/>
      <c r="AA30" s="5"/>
      <c r="AB30" s="5"/>
      <c r="AC30" s="5"/>
      <c r="AD30" s="5"/>
      <c r="AE30" s="5"/>
    </row>
    <row r="31" spans="1:31" ht="21" customHeight="1">
      <c r="A31" s="5" t="s">
        <v>987</v>
      </c>
      <c r="B31" s="5" t="s">
        <v>988</v>
      </c>
      <c r="C31" s="5" t="s">
        <v>41</v>
      </c>
      <c r="D31" s="5" t="s">
        <v>448</v>
      </c>
      <c r="E31" s="5" t="s">
        <v>95</v>
      </c>
      <c r="F31" s="7">
        <v>4</v>
      </c>
      <c r="G31" s="7">
        <v>8</v>
      </c>
      <c r="H31" s="5" t="s">
        <v>223</v>
      </c>
      <c r="I31" s="5" t="s">
        <v>24</v>
      </c>
      <c r="J31" s="5" t="s">
        <v>444</v>
      </c>
      <c r="K31" s="5" t="s">
        <v>998</v>
      </c>
      <c r="L31" s="5" t="s">
        <v>1000</v>
      </c>
      <c r="M31" s="5" t="s">
        <v>100</v>
      </c>
      <c r="N31" s="5" t="s">
        <v>55</v>
      </c>
      <c r="O31" s="5" t="b">
        <f t="shared" ref="O31:O36" ca="1" si="10">IFERROR(__xludf.DUMMYFUNCTION("REGEXMATCH(A31,""(?i)PHP"")"),TRUE)</f>
        <v>1</v>
      </c>
      <c r="P31" s="5" t="b">
        <f t="shared" ref="P31:P32" ca="1" si="11">IFERROR(__xludf.DUMMYFUNCTION("REGEXMATCH(L31,""PHP"")"),TRUE)</f>
        <v>1</v>
      </c>
      <c r="Q31" s="5"/>
      <c r="R31" s="5"/>
      <c r="S31" s="5"/>
      <c r="T31" s="5"/>
      <c r="U31" s="5"/>
      <c r="V31" s="5"/>
      <c r="W31" s="5"/>
      <c r="X31" s="5"/>
      <c r="Y31" s="5"/>
      <c r="Z31" s="5"/>
      <c r="AA31" s="5"/>
      <c r="AB31" s="5"/>
      <c r="AC31" s="5"/>
      <c r="AD31" s="5"/>
      <c r="AE31" s="5"/>
    </row>
    <row r="32" spans="1:31" ht="21" customHeight="1">
      <c r="A32" s="5" t="s">
        <v>9720</v>
      </c>
      <c r="B32" s="5" t="s">
        <v>9721</v>
      </c>
      <c r="C32" s="5" t="s">
        <v>41</v>
      </c>
      <c r="D32" s="5" t="s">
        <v>94</v>
      </c>
      <c r="E32" s="5" t="s">
        <v>29</v>
      </c>
      <c r="F32" s="7">
        <v>4</v>
      </c>
      <c r="G32" s="7">
        <v>5.9</v>
      </c>
      <c r="H32" s="5" t="s">
        <v>9723</v>
      </c>
      <c r="I32" s="5" t="s">
        <v>125</v>
      </c>
      <c r="J32" s="5" t="s">
        <v>76</v>
      </c>
      <c r="K32" s="5" t="s">
        <v>7654</v>
      </c>
      <c r="L32" s="9" t="s">
        <v>47</v>
      </c>
      <c r="M32" s="5" t="s">
        <v>37</v>
      </c>
      <c r="N32" s="5" t="s">
        <v>55</v>
      </c>
      <c r="O32" s="5" t="b">
        <f t="shared" ca="1" si="10"/>
        <v>1</v>
      </c>
      <c r="P32" s="5" t="b">
        <f t="shared" ca="1" si="11"/>
        <v>1</v>
      </c>
      <c r="Q32" s="5"/>
      <c r="R32" s="5"/>
      <c r="S32" s="5"/>
      <c r="T32" s="5"/>
      <c r="U32" s="5"/>
      <c r="V32" s="5"/>
      <c r="W32" s="5"/>
      <c r="X32" s="5"/>
      <c r="Y32" s="5"/>
      <c r="Z32" s="5"/>
      <c r="AA32" s="5"/>
      <c r="AB32" s="5"/>
      <c r="AC32" s="5"/>
      <c r="AD32" s="5"/>
      <c r="AE32" s="5"/>
    </row>
    <row r="33" spans="1:31" ht="21" customHeight="1">
      <c r="A33" s="14" t="s">
        <v>9725</v>
      </c>
      <c r="B33" s="14" t="s">
        <v>9726</v>
      </c>
      <c r="C33" s="14" t="s">
        <v>170</v>
      </c>
      <c r="D33" s="14" t="s">
        <v>390</v>
      </c>
      <c r="E33" s="14" t="s">
        <v>29</v>
      </c>
      <c r="F33" s="15">
        <v>4</v>
      </c>
      <c r="G33" s="15">
        <v>8.3000000000000007</v>
      </c>
      <c r="H33" s="14" t="s">
        <v>9727</v>
      </c>
      <c r="I33" s="14" t="s">
        <v>24</v>
      </c>
      <c r="J33" s="14" t="s">
        <v>802</v>
      </c>
      <c r="K33" s="16" t="s">
        <v>47</v>
      </c>
      <c r="L33" s="14" t="s">
        <v>9728</v>
      </c>
      <c r="M33" s="14" t="s">
        <v>100</v>
      </c>
      <c r="N33" s="14" t="s">
        <v>55</v>
      </c>
      <c r="O33" s="14" t="b">
        <f t="shared" ca="1" si="10"/>
        <v>1</v>
      </c>
      <c r="P33" s="14" t="b">
        <f t="shared" ref="P33:P36" ca="1" si="12">IFERROR(__xludf.DUMMYFUNCTION("REGEXMATCH(L33,""(?i)PHP"")"),FALSE)</f>
        <v>0</v>
      </c>
      <c r="Q33" s="5"/>
      <c r="R33" s="5"/>
      <c r="S33" s="5"/>
      <c r="T33" s="5"/>
      <c r="U33" s="5"/>
      <c r="V33" s="5"/>
      <c r="W33" s="5"/>
      <c r="X33" s="5"/>
      <c r="Y33" s="5"/>
      <c r="Z33" s="5"/>
      <c r="AA33" s="5"/>
      <c r="AB33" s="5"/>
      <c r="AC33" s="5"/>
      <c r="AD33" s="5"/>
      <c r="AE33" s="5"/>
    </row>
    <row r="34" spans="1:31" ht="21" customHeight="1">
      <c r="A34" s="14" t="s">
        <v>7030</v>
      </c>
      <c r="B34" s="14" t="s">
        <v>7031</v>
      </c>
      <c r="C34" s="14" t="s">
        <v>41</v>
      </c>
      <c r="D34" s="14" t="s">
        <v>94</v>
      </c>
      <c r="E34" s="14" t="s">
        <v>29</v>
      </c>
      <c r="F34" s="15">
        <v>4</v>
      </c>
      <c r="G34" s="15">
        <v>6</v>
      </c>
      <c r="H34" s="14" t="s">
        <v>211</v>
      </c>
      <c r="I34" s="14" t="s">
        <v>31</v>
      </c>
      <c r="J34" s="14" t="s">
        <v>947</v>
      </c>
      <c r="K34" s="14" t="s">
        <v>7034</v>
      </c>
      <c r="L34" s="14" t="s">
        <v>7035</v>
      </c>
      <c r="M34" s="14" t="s">
        <v>53</v>
      </c>
      <c r="N34" s="14" t="s">
        <v>55</v>
      </c>
      <c r="O34" s="14" t="b">
        <f t="shared" ca="1" si="10"/>
        <v>1</v>
      </c>
      <c r="P34" s="14" t="b">
        <f t="shared" ca="1" si="12"/>
        <v>0</v>
      </c>
      <c r="Q34" s="5"/>
      <c r="R34" s="5"/>
      <c r="S34" s="5"/>
      <c r="T34" s="5"/>
      <c r="U34" s="5"/>
      <c r="V34" s="5"/>
      <c r="W34" s="5"/>
      <c r="X34" s="5"/>
      <c r="Y34" s="5"/>
      <c r="Z34" s="5"/>
      <c r="AA34" s="5"/>
      <c r="AB34" s="5"/>
      <c r="AC34" s="5"/>
      <c r="AD34" s="5"/>
      <c r="AE34" s="5"/>
    </row>
    <row r="35" spans="1:31" ht="21" customHeight="1">
      <c r="A35" s="5" t="s">
        <v>396</v>
      </c>
      <c r="B35" s="5" t="s">
        <v>8049</v>
      </c>
      <c r="C35" s="5" t="s">
        <v>170</v>
      </c>
      <c r="D35" s="5" t="s">
        <v>390</v>
      </c>
      <c r="E35" s="5" t="s">
        <v>29</v>
      </c>
      <c r="F35" s="7">
        <v>4</v>
      </c>
      <c r="G35" s="7">
        <v>6</v>
      </c>
      <c r="H35" s="5" t="s">
        <v>211</v>
      </c>
      <c r="I35" s="5" t="s">
        <v>31</v>
      </c>
      <c r="J35" s="5" t="s">
        <v>57</v>
      </c>
      <c r="K35" s="5" t="s">
        <v>8050</v>
      </c>
      <c r="L35" s="5" t="s">
        <v>9734</v>
      </c>
      <c r="M35" s="5" t="s">
        <v>100</v>
      </c>
      <c r="N35" s="5" t="s">
        <v>55</v>
      </c>
      <c r="O35" s="5" t="b">
        <f t="shared" ca="1" si="10"/>
        <v>1</v>
      </c>
      <c r="P35" s="5" t="b">
        <f t="shared" ca="1" si="12"/>
        <v>0</v>
      </c>
      <c r="Q35" s="5"/>
      <c r="R35" s="5"/>
      <c r="S35" s="5"/>
      <c r="T35" s="5"/>
      <c r="U35" s="5"/>
      <c r="V35" s="5"/>
      <c r="W35" s="5"/>
      <c r="X35" s="5"/>
      <c r="Y35" s="5"/>
      <c r="Z35" s="5"/>
      <c r="AA35" s="5"/>
      <c r="AB35" s="5"/>
      <c r="AC35" s="5"/>
      <c r="AD35" s="5"/>
      <c r="AE35" s="5"/>
    </row>
    <row r="36" spans="1:31" ht="21" customHeight="1">
      <c r="A36" s="14" t="s">
        <v>736</v>
      </c>
      <c r="B36" s="14" t="s">
        <v>737</v>
      </c>
      <c r="C36" s="14" t="s">
        <v>27</v>
      </c>
      <c r="D36" s="14" t="s">
        <v>212</v>
      </c>
      <c r="E36" s="14" t="s">
        <v>45</v>
      </c>
      <c r="F36" s="15">
        <v>4</v>
      </c>
      <c r="G36" s="15">
        <v>6</v>
      </c>
      <c r="H36" s="14" t="s">
        <v>211</v>
      </c>
      <c r="I36" s="14" t="s">
        <v>24</v>
      </c>
      <c r="J36" s="14" t="s">
        <v>742</v>
      </c>
      <c r="K36" s="16" t="s">
        <v>47</v>
      </c>
      <c r="L36" s="14" t="s">
        <v>745</v>
      </c>
      <c r="M36" s="14" t="s">
        <v>53</v>
      </c>
      <c r="N36" s="14" t="s">
        <v>55</v>
      </c>
      <c r="O36" s="14" t="b">
        <f t="shared" ca="1" si="10"/>
        <v>1</v>
      </c>
      <c r="P36" s="14" t="b">
        <f t="shared" ca="1" si="12"/>
        <v>0</v>
      </c>
      <c r="Q36" s="5"/>
      <c r="R36" s="5"/>
      <c r="S36" s="5"/>
      <c r="T36" s="5"/>
      <c r="U36" s="5"/>
      <c r="V36" s="5"/>
      <c r="W36" s="5"/>
      <c r="X36" s="5"/>
      <c r="Y36" s="5"/>
      <c r="Z36" s="5"/>
      <c r="AA36" s="5"/>
      <c r="AB36" s="5"/>
      <c r="AC36" s="5"/>
      <c r="AD36" s="5"/>
      <c r="AE36" s="5"/>
    </row>
    <row r="37" spans="1:31" ht="21" customHeight="1">
      <c r="A37" s="5" t="s">
        <v>5586</v>
      </c>
      <c r="B37" s="5" t="s">
        <v>9743</v>
      </c>
      <c r="C37" s="5" t="s">
        <v>41</v>
      </c>
      <c r="D37" s="5" t="s">
        <v>114</v>
      </c>
      <c r="E37" s="5" t="s">
        <v>29</v>
      </c>
      <c r="F37" s="7">
        <v>4</v>
      </c>
      <c r="G37" s="7">
        <v>6</v>
      </c>
      <c r="H37" s="5" t="s">
        <v>211</v>
      </c>
      <c r="I37" s="5" t="s">
        <v>125</v>
      </c>
      <c r="J37" s="5" t="s">
        <v>1026</v>
      </c>
      <c r="K37" s="5" t="s">
        <v>9744</v>
      </c>
      <c r="L37" s="5" t="s">
        <v>9745</v>
      </c>
      <c r="M37" s="5" t="s">
        <v>53</v>
      </c>
      <c r="N37" s="5" t="s">
        <v>55</v>
      </c>
      <c r="O37" s="5" t="b">
        <f t="shared" ref="O37:O38" ca="1" si="13">IFERROR(__xludf.DUMMYFUNCTION("REGEXMATCH(A37,""PHP"")"),TRUE)</f>
        <v>1</v>
      </c>
      <c r="P37" s="5"/>
      <c r="Q37" s="5"/>
      <c r="R37" s="5"/>
      <c r="S37" s="5"/>
      <c r="T37" s="5"/>
      <c r="U37" s="5"/>
      <c r="V37" s="5"/>
      <c r="W37" s="5"/>
      <c r="X37" s="5"/>
      <c r="Y37" s="5"/>
      <c r="Z37" s="5"/>
      <c r="AA37" s="5"/>
      <c r="AB37" s="5"/>
      <c r="AC37" s="5"/>
      <c r="AD37" s="5"/>
      <c r="AE37" s="5"/>
    </row>
    <row r="38" spans="1:31" ht="21" customHeight="1">
      <c r="A38" s="5" t="s">
        <v>9748</v>
      </c>
      <c r="B38" s="5" t="s">
        <v>9749</v>
      </c>
      <c r="C38" s="5" t="s">
        <v>170</v>
      </c>
      <c r="D38" s="5" t="s">
        <v>435</v>
      </c>
      <c r="E38" s="5" t="s">
        <v>45</v>
      </c>
      <c r="F38" s="7">
        <v>4</v>
      </c>
      <c r="G38" s="7">
        <v>8</v>
      </c>
      <c r="H38" s="5" t="s">
        <v>223</v>
      </c>
      <c r="I38" s="5" t="s">
        <v>24</v>
      </c>
      <c r="J38" s="5" t="s">
        <v>554</v>
      </c>
      <c r="K38" s="9" t="s">
        <v>47</v>
      </c>
      <c r="L38" s="5" t="s">
        <v>9750</v>
      </c>
      <c r="M38" s="5" t="s">
        <v>37</v>
      </c>
      <c r="N38" s="5" t="s">
        <v>55</v>
      </c>
      <c r="O38" s="5" t="b">
        <f t="shared" ca="1" si="13"/>
        <v>1</v>
      </c>
      <c r="P38" s="5"/>
      <c r="Q38" s="5"/>
      <c r="R38" s="5"/>
      <c r="S38" s="5"/>
      <c r="T38" s="5"/>
      <c r="U38" s="5"/>
      <c r="V38" s="5"/>
      <c r="W38" s="5"/>
      <c r="X38" s="5"/>
      <c r="Y38" s="5"/>
      <c r="Z38" s="5"/>
      <c r="AA38" s="5"/>
      <c r="AB38" s="5"/>
      <c r="AC38" s="5"/>
      <c r="AD38" s="5"/>
      <c r="AE38" s="5"/>
    </row>
    <row r="39" spans="1:31" ht="21" customHeight="1">
      <c r="A39" s="14" t="s">
        <v>9752</v>
      </c>
      <c r="B39" s="14" t="s">
        <v>9753</v>
      </c>
      <c r="C39" s="14" t="s">
        <v>27</v>
      </c>
      <c r="D39" s="14" t="s">
        <v>199</v>
      </c>
      <c r="E39" s="14" t="s">
        <v>29</v>
      </c>
      <c r="F39" s="15">
        <v>4</v>
      </c>
      <c r="G39" s="15">
        <v>6</v>
      </c>
      <c r="H39" s="14" t="s">
        <v>211</v>
      </c>
      <c r="I39" s="14" t="s">
        <v>24</v>
      </c>
      <c r="J39" s="14" t="s">
        <v>76</v>
      </c>
      <c r="K39" s="14" t="s">
        <v>9756</v>
      </c>
      <c r="L39" s="14" t="s">
        <v>9758</v>
      </c>
      <c r="M39" s="14" t="s">
        <v>53</v>
      </c>
      <c r="N39" s="14" t="s">
        <v>38</v>
      </c>
      <c r="O39" s="14" t="b">
        <f t="shared" ref="O39:O40" ca="1" si="14">IFERROR(__xludf.DUMMYFUNCTION("REGEXMATCH(A39,""(?i)PHP"")"),FALSE)</f>
        <v>0</v>
      </c>
      <c r="P39" s="14" t="b">
        <f t="shared" ref="P39:P40" ca="1" si="15">IFERROR(__xludf.DUMMYFUNCTION("REGEXMATCH(L39,""(?i)PHP"")"),FALSE)</f>
        <v>0</v>
      </c>
      <c r="Q39" s="5"/>
      <c r="R39" s="5"/>
      <c r="S39" s="5"/>
      <c r="T39" s="5"/>
      <c r="U39" s="5"/>
      <c r="V39" s="5"/>
      <c r="W39" s="5"/>
      <c r="X39" s="5"/>
      <c r="Y39" s="5"/>
      <c r="Z39" s="5"/>
      <c r="AA39" s="5"/>
      <c r="AB39" s="5"/>
      <c r="AC39" s="5"/>
      <c r="AD39" s="5"/>
      <c r="AE39" s="5"/>
    </row>
    <row r="40" spans="1:31" ht="21" customHeight="1">
      <c r="A40" s="14" t="s">
        <v>2886</v>
      </c>
      <c r="B40" s="14" t="s">
        <v>8917</v>
      </c>
      <c r="C40" s="14" t="s">
        <v>170</v>
      </c>
      <c r="D40" s="14" t="s">
        <v>47</v>
      </c>
      <c r="E40" s="14" t="s">
        <v>29</v>
      </c>
      <c r="F40" s="15">
        <v>4</v>
      </c>
      <c r="G40" s="15">
        <v>6</v>
      </c>
      <c r="H40" s="14" t="s">
        <v>211</v>
      </c>
      <c r="I40" s="14" t="s">
        <v>24</v>
      </c>
      <c r="J40" s="14" t="s">
        <v>110</v>
      </c>
      <c r="K40" s="14" t="s">
        <v>9764</v>
      </c>
      <c r="L40" s="14" t="s">
        <v>9765</v>
      </c>
      <c r="M40" s="14" t="s">
        <v>53</v>
      </c>
      <c r="N40" s="14" t="s">
        <v>55</v>
      </c>
      <c r="O40" s="14" t="b">
        <f t="shared" ca="1" si="14"/>
        <v>0</v>
      </c>
      <c r="P40" s="14" t="b">
        <f t="shared" ca="1" si="15"/>
        <v>0</v>
      </c>
      <c r="Q40" s="5"/>
      <c r="R40" s="5"/>
      <c r="S40" s="5"/>
      <c r="T40" s="5"/>
      <c r="U40" s="5"/>
      <c r="V40" s="5"/>
      <c r="W40" s="5"/>
      <c r="X40" s="5"/>
      <c r="Y40" s="5"/>
      <c r="Z40" s="5"/>
      <c r="AA40" s="5"/>
      <c r="AB40" s="5"/>
      <c r="AC40" s="5"/>
      <c r="AD40" s="5"/>
      <c r="AE40" s="5"/>
    </row>
    <row r="41" spans="1:31" ht="21" customHeight="1">
      <c r="A41" s="5" t="s">
        <v>9768</v>
      </c>
      <c r="B41" s="5" t="s">
        <v>9769</v>
      </c>
      <c r="C41" s="5" t="s">
        <v>41</v>
      </c>
      <c r="D41" s="5" t="s">
        <v>43</v>
      </c>
      <c r="E41" s="5" t="s">
        <v>29</v>
      </c>
      <c r="F41" s="7">
        <v>4</v>
      </c>
      <c r="G41" s="7">
        <v>6</v>
      </c>
      <c r="H41" s="5" t="s">
        <v>211</v>
      </c>
      <c r="I41" s="5" t="s">
        <v>125</v>
      </c>
      <c r="J41" s="5" t="s">
        <v>76</v>
      </c>
      <c r="K41" s="5" t="s">
        <v>9771</v>
      </c>
      <c r="L41" s="5" t="s">
        <v>9772</v>
      </c>
      <c r="M41" s="5" t="s">
        <v>53</v>
      </c>
      <c r="N41" s="5" t="s">
        <v>55</v>
      </c>
      <c r="O41" s="5" t="b">
        <f ca="1">IFERROR(__xludf.DUMMYFUNCTION("REGEXMATCH(A41,""PHP"")"),TRUE)</f>
        <v>1</v>
      </c>
      <c r="P41" s="5"/>
      <c r="Q41" s="5"/>
      <c r="R41" s="5"/>
      <c r="S41" s="5"/>
      <c r="T41" s="5"/>
      <c r="U41" s="5"/>
      <c r="V41" s="5"/>
      <c r="W41" s="5"/>
      <c r="X41" s="5"/>
      <c r="Y41" s="5"/>
      <c r="Z41" s="5"/>
      <c r="AA41" s="5"/>
      <c r="AB41" s="5"/>
      <c r="AC41" s="5"/>
      <c r="AD41" s="5"/>
      <c r="AE41" s="5"/>
    </row>
    <row r="42" spans="1:31" ht="21" customHeight="1">
      <c r="A42" s="5" t="s">
        <v>9773</v>
      </c>
      <c r="B42" s="5" t="s">
        <v>9774</v>
      </c>
      <c r="C42" s="5" t="s">
        <v>170</v>
      </c>
      <c r="D42" s="5" t="s">
        <v>342</v>
      </c>
      <c r="E42" s="5" t="s">
        <v>29</v>
      </c>
      <c r="F42" s="7">
        <v>4</v>
      </c>
      <c r="G42" s="7">
        <v>7.5</v>
      </c>
      <c r="H42" s="5" t="s">
        <v>7726</v>
      </c>
      <c r="I42" s="5" t="s">
        <v>24</v>
      </c>
      <c r="J42" s="5" t="s">
        <v>81</v>
      </c>
      <c r="K42" s="5" t="s">
        <v>8008</v>
      </c>
      <c r="L42" s="5" t="s">
        <v>9775</v>
      </c>
      <c r="M42" s="5" t="s">
        <v>37</v>
      </c>
      <c r="N42" s="5" t="s">
        <v>55</v>
      </c>
      <c r="O42" s="5" t="b">
        <f t="shared" ref="O42:O44" ca="1" si="16">IFERROR(__xludf.DUMMYFUNCTION("REGEXMATCH(A42,""(?i)PHP"")"),TRUE)</f>
        <v>1</v>
      </c>
      <c r="P42" s="5" t="b">
        <f t="shared" ref="P42:P44" ca="1" si="17">IFERROR(__xludf.DUMMYFUNCTION("REGEXMATCH(L42,""PHP"")"),FALSE)</f>
        <v>0</v>
      </c>
      <c r="Q42" s="5"/>
      <c r="R42" s="5"/>
      <c r="S42" s="5"/>
      <c r="T42" s="5"/>
      <c r="U42" s="5"/>
      <c r="V42" s="5"/>
      <c r="W42" s="5"/>
      <c r="X42" s="5"/>
      <c r="Y42" s="5"/>
      <c r="Z42" s="5"/>
      <c r="AA42" s="5"/>
      <c r="AB42" s="5"/>
      <c r="AC42" s="5"/>
      <c r="AD42" s="5"/>
      <c r="AE42" s="5"/>
    </row>
    <row r="43" spans="1:31" ht="21" customHeight="1">
      <c r="A43" s="5" t="s">
        <v>9780</v>
      </c>
      <c r="B43" s="5" t="s">
        <v>8003</v>
      </c>
      <c r="C43" s="5" t="s">
        <v>170</v>
      </c>
      <c r="D43" s="5" t="s">
        <v>342</v>
      </c>
      <c r="E43" s="5" t="s">
        <v>29</v>
      </c>
      <c r="F43" s="7">
        <v>4</v>
      </c>
      <c r="G43" s="7">
        <v>8</v>
      </c>
      <c r="H43" s="5" t="s">
        <v>223</v>
      </c>
      <c r="I43" s="5" t="s">
        <v>24</v>
      </c>
      <c r="J43" s="5" t="s">
        <v>224</v>
      </c>
      <c r="K43" s="5" t="s">
        <v>8008</v>
      </c>
      <c r="L43" s="9" t="s">
        <v>47</v>
      </c>
      <c r="M43" s="5" t="s">
        <v>53</v>
      </c>
      <c r="N43" s="5" t="s">
        <v>55</v>
      </c>
      <c r="O43" s="5" t="b">
        <f t="shared" ca="1" si="16"/>
        <v>1</v>
      </c>
      <c r="P43" s="5" t="b">
        <f t="shared" ca="1" si="17"/>
        <v>0</v>
      </c>
      <c r="Q43" s="5"/>
      <c r="R43" s="5"/>
      <c r="S43" s="5"/>
      <c r="T43" s="5"/>
      <c r="U43" s="5"/>
      <c r="V43" s="5"/>
      <c r="W43" s="5"/>
      <c r="X43" s="5"/>
      <c r="Y43" s="5"/>
      <c r="Z43" s="5"/>
      <c r="AA43" s="5"/>
      <c r="AB43" s="5"/>
      <c r="AC43" s="5"/>
      <c r="AD43" s="5"/>
      <c r="AE43" s="5"/>
    </row>
    <row r="44" spans="1:31" ht="21" customHeight="1">
      <c r="A44" s="5" t="s">
        <v>9786</v>
      </c>
      <c r="B44" s="5" t="s">
        <v>9686</v>
      </c>
      <c r="C44" s="5" t="s">
        <v>170</v>
      </c>
      <c r="D44" s="5" t="s">
        <v>390</v>
      </c>
      <c r="E44" s="5" t="s">
        <v>29</v>
      </c>
      <c r="F44" s="7">
        <v>4</v>
      </c>
      <c r="G44" s="7">
        <v>8</v>
      </c>
      <c r="H44" s="5" t="s">
        <v>223</v>
      </c>
      <c r="I44" s="5" t="s">
        <v>24</v>
      </c>
      <c r="J44" s="5" t="s">
        <v>224</v>
      </c>
      <c r="K44" s="5" t="s">
        <v>8008</v>
      </c>
      <c r="L44" s="9" t="s">
        <v>47</v>
      </c>
      <c r="M44" s="5" t="s">
        <v>53</v>
      </c>
      <c r="N44" s="5" t="s">
        <v>55</v>
      </c>
      <c r="O44" s="5" t="b">
        <f t="shared" ca="1" si="16"/>
        <v>1</v>
      </c>
      <c r="P44" s="5" t="b">
        <f t="shared" ca="1" si="17"/>
        <v>0</v>
      </c>
      <c r="Q44" s="5"/>
      <c r="R44" s="5"/>
      <c r="S44" s="5"/>
      <c r="T44" s="5"/>
      <c r="U44" s="5"/>
      <c r="V44" s="5"/>
      <c r="W44" s="5"/>
      <c r="X44" s="5"/>
      <c r="Y44" s="5"/>
      <c r="Z44" s="5"/>
      <c r="AA44" s="5"/>
      <c r="AB44" s="5"/>
      <c r="AC44" s="5"/>
      <c r="AD44" s="5"/>
      <c r="AE44" s="5"/>
    </row>
    <row r="45" spans="1:31" ht="21" customHeight="1">
      <c r="A45" s="5" t="s">
        <v>248</v>
      </c>
      <c r="B45" s="5" t="s">
        <v>758</v>
      </c>
      <c r="C45" s="5" t="s">
        <v>170</v>
      </c>
      <c r="D45" s="5" t="s">
        <v>47</v>
      </c>
      <c r="E45" s="5" t="s">
        <v>45</v>
      </c>
      <c r="F45" s="7">
        <v>4</v>
      </c>
      <c r="G45" s="7">
        <v>6</v>
      </c>
      <c r="H45" s="5" t="s">
        <v>211</v>
      </c>
      <c r="I45" s="5" t="s">
        <v>24</v>
      </c>
      <c r="J45" s="5" t="s">
        <v>315</v>
      </c>
      <c r="K45" s="5" t="s">
        <v>381</v>
      </c>
      <c r="L45" s="5" t="s">
        <v>9791</v>
      </c>
      <c r="M45" s="5" t="s">
        <v>53</v>
      </c>
      <c r="N45" s="5" t="s">
        <v>55</v>
      </c>
      <c r="O45" s="5" t="b">
        <f ca="1">IFERROR(__xludf.DUMMYFUNCTION("REGEXMATCH(A45,""PHP"")"),TRUE)</f>
        <v>1</v>
      </c>
      <c r="P45" s="5"/>
      <c r="Q45" s="5"/>
      <c r="R45" s="5"/>
      <c r="S45" s="5"/>
      <c r="T45" s="5"/>
      <c r="U45" s="5"/>
      <c r="V45" s="5"/>
      <c r="W45" s="5"/>
      <c r="X45" s="5"/>
      <c r="Y45" s="5"/>
      <c r="Z45" s="5"/>
      <c r="AA45" s="5"/>
      <c r="AB45" s="5"/>
      <c r="AC45" s="5"/>
      <c r="AD45" s="5"/>
      <c r="AE45" s="5"/>
    </row>
    <row r="46" spans="1:31" ht="21" customHeight="1">
      <c r="A46" s="14" t="s">
        <v>9794</v>
      </c>
      <c r="B46" s="14" t="s">
        <v>7801</v>
      </c>
      <c r="C46" s="14" t="s">
        <v>170</v>
      </c>
      <c r="D46" s="14" t="s">
        <v>390</v>
      </c>
      <c r="E46" s="14" t="s">
        <v>29</v>
      </c>
      <c r="F46" s="15">
        <v>4.5</v>
      </c>
      <c r="G46" s="15">
        <v>6</v>
      </c>
      <c r="H46" s="14" t="s">
        <v>272</v>
      </c>
      <c r="I46" s="14" t="s">
        <v>24</v>
      </c>
      <c r="J46" s="14" t="s">
        <v>273</v>
      </c>
      <c r="K46" s="14" t="s">
        <v>9796</v>
      </c>
      <c r="L46" s="14" t="s">
        <v>9798</v>
      </c>
      <c r="M46" s="14" t="s">
        <v>53</v>
      </c>
      <c r="N46" s="14" t="s">
        <v>55</v>
      </c>
      <c r="O46" s="14" t="b">
        <f t="shared" ref="O46:O47" ca="1" si="18">IFERROR(__xludf.DUMMYFUNCTION("REGEXMATCH(A46,""(?i)PHP"")"),FALSE)</f>
        <v>0</v>
      </c>
      <c r="P46" s="14" t="b">
        <f t="shared" ref="P46:P47" ca="1" si="19">IFERROR(__xludf.DUMMYFUNCTION("REGEXMATCH(L46,""(?i)PHP"")"),FALSE)</f>
        <v>0</v>
      </c>
      <c r="Q46" s="5"/>
      <c r="R46" s="5"/>
      <c r="S46" s="5"/>
      <c r="T46" s="5"/>
      <c r="U46" s="5"/>
      <c r="V46" s="5"/>
      <c r="W46" s="5"/>
      <c r="X46" s="5"/>
      <c r="Y46" s="5"/>
      <c r="Z46" s="5"/>
      <c r="AA46" s="5"/>
      <c r="AB46" s="5"/>
      <c r="AC46" s="5"/>
      <c r="AD46" s="5"/>
      <c r="AE46" s="5"/>
    </row>
    <row r="47" spans="1:31" ht="21" customHeight="1">
      <c r="A47" s="14" t="s">
        <v>9802</v>
      </c>
      <c r="B47" s="14" t="s">
        <v>8017</v>
      </c>
      <c r="C47" s="14" t="s">
        <v>170</v>
      </c>
      <c r="D47" s="14" t="s">
        <v>47</v>
      </c>
      <c r="E47" s="14" t="s">
        <v>29</v>
      </c>
      <c r="F47" s="15">
        <v>4.5</v>
      </c>
      <c r="G47" s="15">
        <v>8</v>
      </c>
      <c r="H47" s="14" t="s">
        <v>1172</v>
      </c>
      <c r="I47" s="14" t="s">
        <v>24</v>
      </c>
      <c r="J47" s="14" t="s">
        <v>48</v>
      </c>
      <c r="K47" s="14" t="s">
        <v>8008</v>
      </c>
      <c r="L47" s="16" t="s">
        <v>47</v>
      </c>
      <c r="M47" s="14" t="s">
        <v>53</v>
      </c>
      <c r="N47" s="14" t="s">
        <v>55</v>
      </c>
      <c r="O47" s="14" t="b">
        <f t="shared" ca="1" si="18"/>
        <v>0</v>
      </c>
      <c r="P47" s="14" t="b">
        <f t="shared" ca="1" si="19"/>
        <v>0</v>
      </c>
      <c r="Q47" s="5"/>
      <c r="R47" s="5"/>
      <c r="S47" s="5"/>
      <c r="T47" s="5"/>
      <c r="U47" s="5"/>
      <c r="V47" s="5"/>
      <c r="W47" s="5"/>
      <c r="X47" s="5"/>
      <c r="Y47" s="5"/>
      <c r="Z47" s="5"/>
      <c r="AA47" s="5"/>
      <c r="AB47" s="5"/>
      <c r="AC47" s="5"/>
      <c r="AD47" s="5"/>
      <c r="AE47" s="5"/>
    </row>
    <row r="48" spans="1:31" ht="21" customHeight="1">
      <c r="A48" s="5" t="s">
        <v>1412</v>
      </c>
      <c r="B48" s="5" t="s">
        <v>1413</v>
      </c>
      <c r="C48" s="5" t="s">
        <v>170</v>
      </c>
      <c r="D48" s="5" t="s">
        <v>47</v>
      </c>
      <c r="E48" s="5" t="s">
        <v>45</v>
      </c>
      <c r="F48" s="7">
        <v>4.5</v>
      </c>
      <c r="G48" s="7">
        <v>6</v>
      </c>
      <c r="H48" s="5" t="s">
        <v>272</v>
      </c>
      <c r="I48" s="5" t="s">
        <v>24</v>
      </c>
      <c r="J48" s="5" t="s">
        <v>57</v>
      </c>
      <c r="K48" s="5" t="s">
        <v>1415</v>
      </c>
      <c r="L48" s="5" t="s">
        <v>1417</v>
      </c>
      <c r="M48" s="5" t="s">
        <v>37</v>
      </c>
      <c r="N48" s="5" t="s">
        <v>405</v>
      </c>
      <c r="O48" s="5" t="b">
        <f ca="1">IFERROR(__xludf.DUMMYFUNCTION("REGEXMATCH(A48,""PHP"")"),TRUE)</f>
        <v>1</v>
      </c>
      <c r="P48" s="5"/>
      <c r="Q48" s="5"/>
      <c r="R48" s="5"/>
      <c r="S48" s="5"/>
      <c r="T48" s="5"/>
      <c r="U48" s="5"/>
      <c r="V48" s="5"/>
      <c r="W48" s="5"/>
      <c r="X48" s="5"/>
      <c r="Y48" s="5"/>
      <c r="Z48" s="5"/>
      <c r="AA48" s="5"/>
      <c r="AB48" s="5"/>
      <c r="AC48" s="5"/>
      <c r="AD48" s="5"/>
      <c r="AE48" s="5"/>
    </row>
    <row r="49" spans="1:31" ht="21" customHeight="1">
      <c r="A49" s="5" t="s">
        <v>9806</v>
      </c>
      <c r="B49" s="5" t="s">
        <v>9807</v>
      </c>
      <c r="C49" s="5" t="s">
        <v>41</v>
      </c>
      <c r="D49" s="5" t="s">
        <v>375</v>
      </c>
      <c r="E49" s="5" t="s">
        <v>29</v>
      </c>
      <c r="F49" s="7">
        <v>4.5</v>
      </c>
      <c r="G49" s="7">
        <v>6</v>
      </c>
      <c r="H49" s="5" t="s">
        <v>272</v>
      </c>
      <c r="I49" s="5" t="s">
        <v>24</v>
      </c>
      <c r="J49" s="5" t="s">
        <v>9808</v>
      </c>
      <c r="K49" s="5" t="s">
        <v>9810</v>
      </c>
      <c r="L49" s="5" t="s">
        <v>9811</v>
      </c>
      <c r="M49" s="5" t="s">
        <v>100</v>
      </c>
      <c r="N49" s="5" t="s">
        <v>55</v>
      </c>
      <c r="O49" s="5" t="b">
        <f ca="1">IFERROR(__xludf.DUMMYFUNCTION("REGEXMATCH(A49,""(?i)PHP"")"),TRUE)</f>
        <v>1</v>
      </c>
      <c r="P49" s="5" t="b">
        <f ca="1">IFERROR(__xludf.DUMMYFUNCTION("REGEXMATCH(L49,""PHP"")"),TRUE)</f>
        <v>1</v>
      </c>
      <c r="Q49" s="5"/>
      <c r="R49" s="5"/>
      <c r="S49" s="5"/>
      <c r="T49" s="5"/>
      <c r="U49" s="5"/>
      <c r="V49" s="5"/>
      <c r="W49" s="5"/>
      <c r="X49" s="5"/>
      <c r="Y49" s="5"/>
      <c r="Z49" s="5"/>
      <c r="AA49" s="5"/>
      <c r="AB49" s="5"/>
      <c r="AC49" s="5"/>
      <c r="AD49" s="5"/>
      <c r="AE49" s="5"/>
    </row>
    <row r="50" spans="1:31" ht="21" customHeight="1">
      <c r="A50" s="5" t="s">
        <v>1265</v>
      </c>
      <c r="B50" s="5" t="s">
        <v>1266</v>
      </c>
      <c r="C50" s="5" t="s">
        <v>41</v>
      </c>
      <c r="D50" s="5" t="s">
        <v>47</v>
      </c>
      <c r="E50" s="5" t="s">
        <v>29</v>
      </c>
      <c r="F50" s="7">
        <v>4.5</v>
      </c>
      <c r="G50" s="7">
        <v>6</v>
      </c>
      <c r="H50" s="5" t="s">
        <v>272</v>
      </c>
      <c r="I50" s="5" t="s">
        <v>125</v>
      </c>
      <c r="J50" s="5" t="s">
        <v>1270</v>
      </c>
      <c r="K50" s="5" t="s">
        <v>1273</v>
      </c>
      <c r="L50" s="5" t="s">
        <v>1274</v>
      </c>
      <c r="M50" s="5" t="s">
        <v>100</v>
      </c>
      <c r="N50" s="5" t="s">
        <v>55</v>
      </c>
      <c r="O50" s="5" t="b">
        <f t="shared" ref="O50:O51" ca="1" si="20">IFERROR(__xludf.DUMMYFUNCTION("REGEXMATCH(A50,""PHP"")"),TRUE)</f>
        <v>1</v>
      </c>
      <c r="P50" s="5"/>
      <c r="Q50" s="5"/>
      <c r="R50" s="5"/>
      <c r="S50" s="5"/>
      <c r="T50" s="5"/>
      <c r="U50" s="5"/>
      <c r="V50" s="5"/>
      <c r="W50" s="5"/>
      <c r="X50" s="5"/>
      <c r="Y50" s="5"/>
      <c r="Z50" s="5"/>
      <c r="AA50" s="5"/>
      <c r="AB50" s="5"/>
      <c r="AC50" s="5"/>
      <c r="AD50" s="5"/>
      <c r="AE50" s="5"/>
    </row>
    <row r="51" spans="1:31" ht="21" customHeight="1">
      <c r="A51" s="5" t="s">
        <v>9817</v>
      </c>
      <c r="B51" s="5" t="s">
        <v>7922</v>
      </c>
      <c r="C51" s="5" t="s">
        <v>41</v>
      </c>
      <c r="D51" s="5" t="s">
        <v>94</v>
      </c>
      <c r="E51" s="5" t="s">
        <v>29</v>
      </c>
      <c r="F51" s="7">
        <v>4.5</v>
      </c>
      <c r="G51" s="7">
        <v>6</v>
      </c>
      <c r="H51" s="5" t="s">
        <v>272</v>
      </c>
      <c r="I51" s="5" t="s">
        <v>125</v>
      </c>
      <c r="J51" s="5" t="s">
        <v>3790</v>
      </c>
      <c r="K51" s="5" t="s">
        <v>7925</v>
      </c>
      <c r="L51" s="5" t="s">
        <v>9820</v>
      </c>
      <c r="M51" s="5" t="s">
        <v>53</v>
      </c>
      <c r="N51" s="5" t="s">
        <v>55</v>
      </c>
      <c r="O51" s="5" t="b">
        <f t="shared" ca="1" si="20"/>
        <v>1</v>
      </c>
      <c r="P51" s="5"/>
      <c r="Q51" s="5"/>
      <c r="R51" s="5"/>
      <c r="S51" s="5"/>
      <c r="T51" s="5"/>
      <c r="U51" s="5"/>
      <c r="V51" s="5"/>
      <c r="W51" s="5"/>
      <c r="X51" s="5"/>
      <c r="Y51" s="5"/>
      <c r="Z51" s="5"/>
      <c r="AA51" s="5"/>
      <c r="AB51" s="5"/>
      <c r="AC51" s="5"/>
      <c r="AD51" s="5"/>
      <c r="AE51" s="5"/>
    </row>
    <row r="52" spans="1:31" ht="21" customHeight="1">
      <c r="A52" s="14" t="s">
        <v>9821</v>
      </c>
      <c r="B52" s="14" t="s">
        <v>9774</v>
      </c>
      <c r="C52" s="14" t="s">
        <v>170</v>
      </c>
      <c r="D52" s="14" t="s">
        <v>342</v>
      </c>
      <c r="E52" s="14" t="s">
        <v>29</v>
      </c>
      <c r="F52" s="15">
        <v>4.5</v>
      </c>
      <c r="G52" s="15">
        <v>8</v>
      </c>
      <c r="H52" s="14" t="s">
        <v>1172</v>
      </c>
      <c r="I52" s="14" t="s">
        <v>24</v>
      </c>
      <c r="J52" s="14" t="s">
        <v>81</v>
      </c>
      <c r="K52" s="14" t="s">
        <v>8008</v>
      </c>
      <c r="L52" s="14" t="s">
        <v>9824</v>
      </c>
      <c r="M52" s="14" t="s">
        <v>37</v>
      </c>
      <c r="N52" s="14" t="s">
        <v>55</v>
      </c>
      <c r="O52" s="14" t="b">
        <f t="shared" ref="O52:O56" ca="1" si="21">IFERROR(__xludf.DUMMYFUNCTION("REGEXMATCH(A52,""(?i)PHP"")"),FALSE)</f>
        <v>0</v>
      </c>
      <c r="P52" s="14" t="b">
        <f t="shared" ref="P52:P54" ca="1" si="22">IFERROR(__xludf.DUMMYFUNCTION("REGEXMATCH(L52,""(?i)PHP"")"),FALSE)</f>
        <v>0</v>
      </c>
      <c r="Q52" s="5"/>
      <c r="R52" s="5"/>
      <c r="S52" s="5"/>
      <c r="T52" s="5"/>
      <c r="U52" s="5"/>
      <c r="V52" s="5"/>
      <c r="W52" s="5"/>
      <c r="X52" s="5"/>
      <c r="Y52" s="5"/>
      <c r="Z52" s="5"/>
      <c r="AA52" s="5"/>
      <c r="AB52" s="5"/>
      <c r="AC52" s="5"/>
      <c r="AD52" s="5"/>
      <c r="AE52" s="5"/>
    </row>
    <row r="53" spans="1:31" ht="21" customHeight="1">
      <c r="A53" s="14" t="s">
        <v>9802</v>
      </c>
      <c r="B53" s="14" t="s">
        <v>9827</v>
      </c>
      <c r="C53" s="14" t="s">
        <v>170</v>
      </c>
      <c r="D53" s="14" t="s">
        <v>390</v>
      </c>
      <c r="E53" s="14" t="s">
        <v>29</v>
      </c>
      <c r="F53" s="15">
        <v>4.5</v>
      </c>
      <c r="G53" s="15">
        <v>8</v>
      </c>
      <c r="H53" s="14" t="s">
        <v>1172</v>
      </c>
      <c r="I53" s="14" t="s">
        <v>24</v>
      </c>
      <c r="J53" s="14" t="s">
        <v>48</v>
      </c>
      <c r="K53" s="14" t="s">
        <v>8008</v>
      </c>
      <c r="L53" s="16" t="s">
        <v>47</v>
      </c>
      <c r="M53" s="14" t="s">
        <v>37</v>
      </c>
      <c r="N53" s="14" t="s">
        <v>55</v>
      </c>
      <c r="O53" s="14" t="b">
        <f t="shared" ca="1" si="21"/>
        <v>0</v>
      </c>
      <c r="P53" s="14" t="b">
        <f t="shared" ca="1" si="22"/>
        <v>0</v>
      </c>
      <c r="Q53" s="5"/>
      <c r="R53" s="5"/>
      <c r="S53" s="5"/>
      <c r="T53" s="5"/>
      <c r="U53" s="5"/>
      <c r="V53" s="5"/>
      <c r="W53" s="5"/>
      <c r="X53" s="5"/>
      <c r="Y53" s="5"/>
      <c r="Z53" s="5"/>
      <c r="AA53" s="5"/>
      <c r="AB53" s="5"/>
      <c r="AC53" s="5"/>
      <c r="AD53" s="5"/>
      <c r="AE53" s="5"/>
    </row>
    <row r="54" spans="1:31" ht="21" customHeight="1">
      <c r="A54" s="14" t="s">
        <v>9830</v>
      </c>
      <c r="B54" s="14" t="s">
        <v>8003</v>
      </c>
      <c r="C54" s="14" t="s">
        <v>170</v>
      </c>
      <c r="D54" s="14" t="s">
        <v>390</v>
      </c>
      <c r="E54" s="14" t="s">
        <v>29</v>
      </c>
      <c r="F54" s="15">
        <v>4.5</v>
      </c>
      <c r="G54" s="15">
        <v>6</v>
      </c>
      <c r="H54" s="14" t="s">
        <v>272</v>
      </c>
      <c r="I54" s="14" t="s">
        <v>24</v>
      </c>
      <c r="J54" s="14" t="s">
        <v>224</v>
      </c>
      <c r="K54" s="14" t="s">
        <v>8008</v>
      </c>
      <c r="L54" s="16" t="s">
        <v>47</v>
      </c>
      <c r="M54" s="14" t="s">
        <v>53</v>
      </c>
      <c r="N54" s="14" t="s">
        <v>55</v>
      </c>
      <c r="O54" s="14" t="b">
        <f t="shared" ca="1" si="21"/>
        <v>0</v>
      </c>
      <c r="P54" s="14" t="b">
        <f t="shared" ca="1" si="22"/>
        <v>0</v>
      </c>
      <c r="Q54" s="5"/>
      <c r="R54" s="5"/>
      <c r="S54" s="5"/>
      <c r="T54" s="5"/>
      <c r="U54" s="5"/>
      <c r="V54" s="5"/>
      <c r="W54" s="5"/>
      <c r="X54" s="5"/>
      <c r="Y54" s="5"/>
      <c r="Z54" s="5"/>
      <c r="AA54" s="5"/>
      <c r="AB54" s="5"/>
      <c r="AC54" s="5"/>
      <c r="AD54" s="5"/>
      <c r="AE54" s="5"/>
    </row>
    <row r="55" spans="1:31" ht="21" customHeight="1">
      <c r="A55" s="5" t="s">
        <v>987</v>
      </c>
      <c r="B55" s="5" t="s">
        <v>779</v>
      </c>
      <c r="C55" s="5" t="s">
        <v>27</v>
      </c>
      <c r="D55" s="5" t="s">
        <v>85</v>
      </c>
      <c r="E55" s="5" t="s">
        <v>29</v>
      </c>
      <c r="F55" s="7">
        <v>4.5</v>
      </c>
      <c r="G55" s="7">
        <v>6</v>
      </c>
      <c r="H55" s="5" t="s">
        <v>272</v>
      </c>
      <c r="I55" s="5" t="s">
        <v>24</v>
      </c>
      <c r="J55" s="5" t="s">
        <v>780</v>
      </c>
      <c r="K55" s="9" t="s">
        <v>47</v>
      </c>
      <c r="L55" s="5" t="s">
        <v>9834</v>
      </c>
      <c r="M55" s="5" t="s">
        <v>37</v>
      </c>
      <c r="N55" s="5" t="s">
        <v>55</v>
      </c>
      <c r="O55" s="5" t="b">
        <f t="shared" ca="1" si="21"/>
        <v>0</v>
      </c>
      <c r="P55" s="5" t="b">
        <f t="shared" ref="P55:P56" ca="1" si="23">IFERROR(__xludf.DUMMYFUNCTION("REGEXMATCH(L55,""PHP"")"),TRUE)</f>
        <v>1</v>
      </c>
      <c r="Q55" s="5"/>
      <c r="R55" s="5"/>
      <c r="S55" s="5"/>
      <c r="T55" s="5"/>
      <c r="U55" s="5"/>
      <c r="V55" s="5"/>
      <c r="W55" s="5"/>
      <c r="X55" s="5"/>
      <c r="Y55" s="5"/>
      <c r="Z55" s="5"/>
      <c r="AA55" s="5"/>
      <c r="AB55" s="5"/>
      <c r="AC55" s="5"/>
      <c r="AD55" s="5"/>
      <c r="AE55" s="5"/>
    </row>
    <row r="56" spans="1:31" ht="21" customHeight="1">
      <c r="A56" s="5" t="s">
        <v>9837</v>
      </c>
      <c r="B56" s="5" t="s">
        <v>9838</v>
      </c>
      <c r="C56" s="5" t="s">
        <v>41</v>
      </c>
      <c r="D56" s="5" t="s">
        <v>94</v>
      </c>
      <c r="E56" s="5" t="s">
        <v>29</v>
      </c>
      <c r="F56" s="7">
        <v>4.5</v>
      </c>
      <c r="G56" s="7">
        <v>8</v>
      </c>
      <c r="H56" s="5" t="s">
        <v>1172</v>
      </c>
      <c r="I56" s="5" t="s">
        <v>31</v>
      </c>
      <c r="J56" s="5" t="s">
        <v>76</v>
      </c>
      <c r="K56" s="9" t="s">
        <v>47</v>
      </c>
      <c r="L56" s="5" t="s">
        <v>9839</v>
      </c>
      <c r="M56" s="5" t="s">
        <v>100</v>
      </c>
      <c r="N56" s="5" t="s">
        <v>55</v>
      </c>
      <c r="O56" s="5" t="b">
        <f t="shared" ca="1" si="21"/>
        <v>0</v>
      </c>
      <c r="P56" s="5" t="b">
        <f t="shared" ca="1" si="23"/>
        <v>1</v>
      </c>
      <c r="Q56" s="5"/>
      <c r="R56" s="5"/>
      <c r="S56" s="5"/>
      <c r="T56" s="5"/>
      <c r="U56" s="5"/>
      <c r="V56" s="5"/>
      <c r="W56" s="5"/>
      <c r="X56" s="5"/>
      <c r="Y56" s="5"/>
      <c r="Z56" s="5"/>
      <c r="AA56" s="5"/>
      <c r="AB56" s="5"/>
      <c r="AC56" s="5"/>
      <c r="AD56" s="5"/>
      <c r="AE56" s="5"/>
    </row>
    <row r="57" spans="1:31" ht="21" customHeight="1">
      <c r="A57" s="5" t="s">
        <v>9845</v>
      </c>
      <c r="B57" s="5" t="s">
        <v>9846</v>
      </c>
      <c r="C57" s="5" t="s">
        <v>41</v>
      </c>
      <c r="D57" s="5" t="s">
        <v>47</v>
      </c>
      <c r="E57" s="5" t="s">
        <v>95</v>
      </c>
      <c r="F57" s="7">
        <v>4.5</v>
      </c>
      <c r="G57" s="7">
        <v>6.5</v>
      </c>
      <c r="H57" s="5" t="s">
        <v>9372</v>
      </c>
      <c r="I57" s="5" t="s">
        <v>125</v>
      </c>
      <c r="J57" s="5" t="s">
        <v>5840</v>
      </c>
      <c r="K57" s="5" t="s">
        <v>9848</v>
      </c>
      <c r="L57" s="5" t="s">
        <v>9849</v>
      </c>
      <c r="M57" s="5" t="s">
        <v>37</v>
      </c>
      <c r="N57" s="5" t="s">
        <v>55</v>
      </c>
      <c r="O57" s="5" t="b">
        <f ca="1">IFERROR(__xludf.DUMMYFUNCTION("REGEXMATCH(A57,""PHP"")"),TRUE)</f>
        <v>1</v>
      </c>
      <c r="P57" s="5"/>
      <c r="Q57" s="5"/>
      <c r="R57" s="5"/>
      <c r="S57" s="5"/>
      <c r="T57" s="5"/>
      <c r="U57" s="5"/>
      <c r="V57" s="5"/>
      <c r="W57" s="5"/>
      <c r="X57" s="5"/>
      <c r="Y57" s="5"/>
      <c r="Z57" s="5"/>
      <c r="AA57" s="5"/>
      <c r="AB57" s="5"/>
      <c r="AC57" s="5"/>
      <c r="AD57" s="5"/>
      <c r="AE57" s="5"/>
    </row>
    <row r="58" spans="1:31" ht="21" customHeight="1">
      <c r="A58" s="5" t="s">
        <v>9853</v>
      </c>
      <c r="B58" s="5" t="s">
        <v>9854</v>
      </c>
      <c r="C58" s="5" t="s">
        <v>170</v>
      </c>
      <c r="D58" s="5" t="s">
        <v>342</v>
      </c>
      <c r="E58" s="5" t="s">
        <v>651</v>
      </c>
      <c r="F58" s="7">
        <v>4.5</v>
      </c>
      <c r="G58" s="7">
        <v>6</v>
      </c>
      <c r="H58" s="5" t="s">
        <v>272</v>
      </c>
      <c r="I58" s="5" t="s">
        <v>24</v>
      </c>
      <c r="J58" s="5" t="s">
        <v>57</v>
      </c>
      <c r="K58" s="5" t="s">
        <v>9855</v>
      </c>
      <c r="L58" s="5" t="s">
        <v>9856</v>
      </c>
      <c r="M58" s="5" t="s">
        <v>53</v>
      </c>
      <c r="N58" s="5" t="s">
        <v>55</v>
      </c>
      <c r="O58" s="5" t="b">
        <f t="shared" ref="O58:O62" ca="1" si="24">IFERROR(__xludf.DUMMYFUNCTION("REGEXMATCH(A58,""(?i)PHP"")"),TRUE)</f>
        <v>1</v>
      </c>
      <c r="P58" s="5" t="b">
        <f ca="1">IFERROR(__xludf.DUMMYFUNCTION("REGEXMATCH(L58,""PHP"")"),FALSE)</f>
        <v>0</v>
      </c>
      <c r="Q58" s="5"/>
      <c r="R58" s="5"/>
      <c r="S58" s="5"/>
      <c r="T58" s="5"/>
      <c r="U58" s="5"/>
      <c r="V58" s="5"/>
      <c r="W58" s="5"/>
      <c r="X58" s="5"/>
      <c r="Y58" s="5"/>
      <c r="Z58" s="5"/>
      <c r="AA58" s="5"/>
      <c r="AB58" s="5"/>
      <c r="AC58" s="5"/>
      <c r="AD58" s="5"/>
      <c r="AE58" s="5"/>
    </row>
    <row r="59" spans="1:31" ht="21" customHeight="1">
      <c r="A59" s="14" t="s">
        <v>9860</v>
      </c>
      <c r="B59" s="14" t="s">
        <v>9861</v>
      </c>
      <c r="C59" s="14" t="s">
        <v>170</v>
      </c>
      <c r="D59" s="14" t="s">
        <v>390</v>
      </c>
      <c r="E59" s="14" t="s">
        <v>29</v>
      </c>
      <c r="F59" s="15">
        <v>4.5</v>
      </c>
      <c r="G59" s="15">
        <v>6</v>
      </c>
      <c r="H59" s="14" t="s">
        <v>272</v>
      </c>
      <c r="I59" s="14" t="s">
        <v>24</v>
      </c>
      <c r="J59" s="14" t="s">
        <v>57</v>
      </c>
      <c r="K59" s="16" t="s">
        <v>47</v>
      </c>
      <c r="L59" s="14" t="s">
        <v>9862</v>
      </c>
      <c r="M59" s="14" t="s">
        <v>53</v>
      </c>
      <c r="N59" s="14" t="s">
        <v>55</v>
      </c>
      <c r="O59" s="14" t="b">
        <f t="shared" ca="1" si="24"/>
        <v>1</v>
      </c>
      <c r="P59" s="14" t="b">
        <f t="shared" ref="P59:P62" ca="1" si="25">IFERROR(__xludf.DUMMYFUNCTION("REGEXMATCH(L59,""(?i)PHP"")"),FALSE)</f>
        <v>0</v>
      </c>
      <c r="Q59" s="5"/>
      <c r="R59" s="5"/>
      <c r="S59" s="5"/>
      <c r="T59" s="5"/>
      <c r="U59" s="5"/>
      <c r="V59" s="5"/>
      <c r="W59" s="5"/>
      <c r="X59" s="5"/>
      <c r="Y59" s="5"/>
      <c r="Z59" s="5"/>
      <c r="AA59" s="5"/>
      <c r="AB59" s="5"/>
      <c r="AC59" s="5"/>
      <c r="AD59" s="5"/>
      <c r="AE59" s="5"/>
    </row>
    <row r="60" spans="1:31" ht="21" customHeight="1">
      <c r="A60" s="5" t="s">
        <v>9864</v>
      </c>
      <c r="B60" s="5" t="s">
        <v>9865</v>
      </c>
      <c r="C60" s="5" t="s">
        <v>20</v>
      </c>
      <c r="D60" s="5" t="s">
        <v>1173</v>
      </c>
      <c r="E60" s="5" t="s">
        <v>45</v>
      </c>
      <c r="F60" s="7">
        <v>4.5</v>
      </c>
      <c r="G60" s="7">
        <v>6</v>
      </c>
      <c r="H60" s="5" t="s">
        <v>272</v>
      </c>
      <c r="I60" s="5" t="s">
        <v>125</v>
      </c>
      <c r="J60" s="5" t="s">
        <v>76</v>
      </c>
      <c r="K60" s="5" t="s">
        <v>9868</v>
      </c>
      <c r="L60" s="5" t="s">
        <v>9869</v>
      </c>
      <c r="M60" s="5" t="s">
        <v>53</v>
      </c>
      <c r="N60" s="5" t="s">
        <v>44</v>
      </c>
      <c r="O60" s="5" t="b">
        <f t="shared" ca="1" si="24"/>
        <v>1</v>
      </c>
      <c r="P60" s="5" t="b">
        <f t="shared" ca="1" si="25"/>
        <v>0</v>
      </c>
      <c r="Q60" s="5"/>
      <c r="R60" s="5"/>
      <c r="S60" s="5"/>
      <c r="T60" s="5"/>
      <c r="U60" s="5"/>
      <c r="V60" s="5"/>
      <c r="W60" s="5"/>
      <c r="X60" s="5"/>
      <c r="Y60" s="5"/>
      <c r="Z60" s="5"/>
      <c r="AA60" s="5"/>
      <c r="AB60" s="5"/>
      <c r="AC60" s="5"/>
      <c r="AD60" s="5"/>
      <c r="AE60" s="5"/>
    </row>
    <row r="61" spans="1:31" ht="21" customHeight="1">
      <c r="A61" s="5" t="s">
        <v>1148</v>
      </c>
      <c r="B61" s="5" t="s">
        <v>1149</v>
      </c>
      <c r="C61" s="5" t="s">
        <v>41</v>
      </c>
      <c r="D61" s="5" t="s">
        <v>47</v>
      </c>
      <c r="E61" s="5" t="s">
        <v>45</v>
      </c>
      <c r="F61" s="7">
        <v>4.5</v>
      </c>
      <c r="G61" s="7">
        <v>6</v>
      </c>
      <c r="H61" s="5" t="s">
        <v>272</v>
      </c>
      <c r="I61" s="5" t="s">
        <v>24</v>
      </c>
      <c r="J61" s="5" t="s">
        <v>1152</v>
      </c>
      <c r="K61" s="5" t="s">
        <v>1153</v>
      </c>
      <c r="L61" s="5" t="s">
        <v>1156</v>
      </c>
      <c r="M61" s="5" t="s">
        <v>37</v>
      </c>
      <c r="N61" s="5" t="s">
        <v>237</v>
      </c>
      <c r="O61" s="5" t="b">
        <f t="shared" ca="1" si="24"/>
        <v>1</v>
      </c>
      <c r="P61" s="5" t="b">
        <f t="shared" ca="1" si="25"/>
        <v>0</v>
      </c>
      <c r="Q61" s="5"/>
      <c r="R61" s="5"/>
      <c r="S61" s="5"/>
      <c r="T61" s="5"/>
      <c r="U61" s="5"/>
      <c r="V61" s="5"/>
      <c r="W61" s="5"/>
      <c r="X61" s="5"/>
      <c r="Y61" s="5"/>
      <c r="Z61" s="5"/>
      <c r="AA61" s="5"/>
      <c r="AB61" s="5"/>
      <c r="AC61" s="5"/>
      <c r="AD61" s="5"/>
      <c r="AE61" s="5"/>
    </row>
    <row r="62" spans="1:31" ht="21" customHeight="1">
      <c r="A62" s="14" t="s">
        <v>9876</v>
      </c>
      <c r="B62" s="14" t="s">
        <v>3805</v>
      </c>
      <c r="C62" s="14" t="s">
        <v>27</v>
      </c>
      <c r="D62" s="14" t="s">
        <v>85</v>
      </c>
      <c r="E62" s="14" t="s">
        <v>919</v>
      </c>
      <c r="F62" s="15">
        <v>4.5</v>
      </c>
      <c r="G62" s="15">
        <v>6</v>
      </c>
      <c r="H62" s="14" t="s">
        <v>272</v>
      </c>
      <c r="I62" s="14" t="s">
        <v>108</v>
      </c>
      <c r="J62" s="14" t="s">
        <v>57</v>
      </c>
      <c r="K62" s="16" t="s">
        <v>47</v>
      </c>
      <c r="L62" s="14" t="s">
        <v>9877</v>
      </c>
      <c r="M62" s="14" t="s">
        <v>37</v>
      </c>
      <c r="N62" s="14" t="s">
        <v>55</v>
      </c>
      <c r="O62" s="14" t="b">
        <f t="shared" ca="1" si="24"/>
        <v>1</v>
      </c>
      <c r="P62" s="14" t="b">
        <f t="shared" ca="1" si="25"/>
        <v>0</v>
      </c>
      <c r="Q62" s="5"/>
      <c r="R62" s="5"/>
      <c r="S62" s="5"/>
      <c r="T62" s="5"/>
      <c r="U62" s="5"/>
      <c r="V62" s="5"/>
      <c r="W62" s="5"/>
      <c r="X62" s="5"/>
      <c r="Y62" s="5"/>
      <c r="Z62" s="5"/>
      <c r="AA62" s="5"/>
      <c r="AB62" s="5"/>
      <c r="AC62" s="5"/>
      <c r="AD62" s="5"/>
      <c r="AE62" s="5"/>
    </row>
    <row r="63" spans="1:31" ht="21" customHeight="1">
      <c r="A63" s="5" t="s">
        <v>9878</v>
      </c>
      <c r="B63" s="5" t="s">
        <v>9879</v>
      </c>
      <c r="C63" s="5" t="s">
        <v>27</v>
      </c>
      <c r="D63" s="5" t="s">
        <v>212</v>
      </c>
      <c r="E63" s="5" t="s">
        <v>29</v>
      </c>
      <c r="F63" s="7">
        <v>4.5</v>
      </c>
      <c r="G63" s="7">
        <v>6</v>
      </c>
      <c r="H63" s="5" t="s">
        <v>272</v>
      </c>
      <c r="I63" s="5" t="s">
        <v>24</v>
      </c>
      <c r="J63" s="5" t="s">
        <v>9882</v>
      </c>
      <c r="K63" s="9" t="s">
        <v>47</v>
      </c>
      <c r="L63" s="5" t="s">
        <v>9884</v>
      </c>
      <c r="M63" s="5" t="s">
        <v>37</v>
      </c>
      <c r="N63" s="5" t="s">
        <v>55</v>
      </c>
      <c r="O63" s="5" t="b">
        <f t="shared" ref="O63:O65" ca="1" si="26">IFERROR(__xludf.DUMMYFUNCTION("REGEXMATCH(A63,""PHP"")"),TRUE)</f>
        <v>1</v>
      </c>
      <c r="P63" s="5"/>
      <c r="Q63" s="5"/>
      <c r="R63" s="5"/>
      <c r="S63" s="5"/>
      <c r="T63" s="5"/>
      <c r="U63" s="5"/>
      <c r="V63" s="5"/>
      <c r="W63" s="5"/>
      <c r="X63" s="5"/>
      <c r="Y63" s="5"/>
      <c r="Z63" s="5"/>
      <c r="AA63" s="5"/>
      <c r="AB63" s="5"/>
      <c r="AC63" s="5"/>
      <c r="AD63" s="5"/>
      <c r="AE63" s="5"/>
    </row>
    <row r="64" spans="1:31" ht="21" customHeight="1">
      <c r="A64" s="5" t="s">
        <v>9888</v>
      </c>
      <c r="B64" s="5" t="s">
        <v>332</v>
      </c>
      <c r="C64" s="5" t="s">
        <v>27</v>
      </c>
      <c r="D64" s="5" t="s">
        <v>85</v>
      </c>
      <c r="E64" s="5" t="s">
        <v>29</v>
      </c>
      <c r="F64" s="7">
        <v>4.5</v>
      </c>
      <c r="G64" s="7">
        <v>6</v>
      </c>
      <c r="H64" s="5" t="s">
        <v>272</v>
      </c>
      <c r="I64" s="5" t="s">
        <v>24</v>
      </c>
      <c r="J64" s="5" t="s">
        <v>334</v>
      </c>
      <c r="K64" s="5" t="s">
        <v>335</v>
      </c>
      <c r="L64" s="5" t="s">
        <v>9890</v>
      </c>
      <c r="M64" s="5" t="s">
        <v>167</v>
      </c>
      <c r="N64" s="5" t="s">
        <v>55</v>
      </c>
      <c r="O64" s="5" t="b">
        <f t="shared" ca="1" si="26"/>
        <v>1</v>
      </c>
      <c r="P64" s="5"/>
      <c r="Q64" s="5"/>
      <c r="R64" s="5"/>
      <c r="S64" s="5"/>
      <c r="T64" s="5"/>
      <c r="U64" s="5"/>
      <c r="V64" s="5"/>
      <c r="W64" s="5"/>
      <c r="X64" s="5"/>
      <c r="Y64" s="5"/>
      <c r="Z64" s="5"/>
      <c r="AA64" s="5"/>
      <c r="AB64" s="5"/>
      <c r="AC64" s="5"/>
      <c r="AD64" s="5"/>
      <c r="AE64" s="5"/>
    </row>
    <row r="65" spans="1:31" ht="21" customHeight="1">
      <c r="A65" s="5" t="s">
        <v>9895</v>
      </c>
      <c r="B65" s="5" t="s">
        <v>9896</v>
      </c>
      <c r="C65" s="5" t="s">
        <v>170</v>
      </c>
      <c r="D65" s="5" t="s">
        <v>435</v>
      </c>
      <c r="E65" s="5" t="s">
        <v>29</v>
      </c>
      <c r="F65" s="7">
        <v>4.5</v>
      </c>
      <c r="G65" s="7">
        <v>6</v>
      </c>
      <c r="H65" s="5" t="s">
        <v>272</v>
      </c>
      <c r="I65" s="5" t="s">
        <v>24</v>
      </c>
      <c r="J65" s="5" t="s">
        <v>362</v>
      </c>
      <c r="K65" s="5" t="s">
        <v>9898</v>
      </c>
      <c r="L65" s="5" t="s">
        <v>9899</v>
      </c>
      <c r="M65" s="5" t="s">
        <v>53</v>
      </c>
      <c r="N65" s="5" t="s">
        <v>38</v>
      </c>
      <c r="O65" s="5" t="b">
        <f t="shared" ca="1" si="26"/>
        <v>1</v>
      </c>
      <c r="P65" s="5"/>
      <c r="Q65" s="5"/>
      <c r="R65" s="5"/>
      <c r="S65" s="5"/>
      <c r="T65" s="5"/>
      <c r="U65" s="5"/>
      <c r="V65" s="5"/>
      <c r="W65" s="5"/>
      <c r="X65" s="5"/>
      <c r="Y65" s="5"/>
      <c r="Z65" s="5"/>
      <c r="AA65" s="5"/>
      <c r="AB65" s="5"/>
      <c r="AC65" s="5"/>
      <c r="AD65" s="5"/>
      <c r="AE65" s="5"/>
    </row>
    <row r="66" spans="1:31" ht="21" customHeight="1">
      <c r="A66" s="14" t="s">
        <v>9902</v>
      </c>
      <c r="B66" s="14" t="s">
        <v>9903</v>
      </c>
      <c r="C66" s="14" t="s">
        <v>41</v>
      </c>
      <c r="D66" s="14" t="s">
        <v>448</v>
      </c>
      <c r="E66" s="14" t="s">
        <v>45</v>
      </c>
      <c r="F66" s="15">
        <v>4.5</v>
      </c>
      <c r="G66" s="15">
        <v>9</v>
      </c>
      <c r="H66" s="14" t="s">
        <v>7913</v>
      </c>
      <c r="I66" s="14" t="s">
        <v>24</v>
      </c>
      <c r="J66" s="14" t="s">
        <v>484</v>
      </c>
      <c r="K66" s="14" t="s">
        <v>381</v>
      </c>
      <c r="L66" s="14" t="s">
        <v>9907</v>
      </c>
      <c r="M66" s="14" t="s">
        <v>37</v>
      </c>
      <c r="N66" s="14" t="s">
        <v>55</v>
      </c>
      <c r="O66" s="14" t="b">
        <f t="shared" ref="O66:O70" ca="1" si="27">IFERROR(__xludf.DUMMYFUNCTION("REGEXMATCH(A66,""(?i)PHP"")"),FALSE)</f>
        <v>0</v>
      </c>
      <c r="P66" s="14" t="b">
        <f t="shared" ref="P66:P69" ca="1" si="28">IFERROR(__xludf.DUMMYFUNCTION("REGEXMATCH(L66,""(?i)PHP"")"),FALSE)</f>
        <v>0</v>
      </c>
      <c r="Q66" s="5"/>
      <c r="R66" s="5"/>
      <c r="S66" s="5"/>
      <c r="T66" s="5"/>
      <c r="U66" s="5"/>
      <c r="V66" s="5"/>
      <c r="W66" s="5"/>
      <c r="X66" s="5"/>
      <c r="Y66" s="5"/>
      <c r="Z66" s="5"/>
      <c r="AA66" s="5"/>
      <c r="AB66" s="5"/>
      <c r="AC66" s="5"/>
      <c r="AD66" s="5"/>
      <c r="AE66" s="5"/>
    </row>
    <row r="67" spans="1:31" ht="21" customHeight="1">
      <c r="A67" s="14" t="s">
        <v>9914</v>
      </c>
      <c r="B67" s="14" t="s">
        <v>9915</v>
      </c>
      <c r="C67" s="14" t="s">
        <v>27</v>
      </c>
      <c r="D67" s="14" t="s">
        <v>199</v>
      </c>
      <c r="E67" s="14" t="s">
        <v>29</v>
      </c>
      <c r="F67" s="15">
        <v>4.5</v>
      </c>
      <c r="G67" s="15">
        <v>6</v>
      </c>
      <c r="H67" s="14" t="s">
        <v>272</v>
      </c>
      <c r="I67" s="14" t="s">
        <v>125</v>
      </c>
      <c r="J67" s="14" t="s">
        <v>3224</v>
      </c>
      <c r="K67" s="14" t="s">
        <v>9916</v>
      </c>
      <c r="L67" s="14" t="s">
        <v>9917</v>
      </c>
      <c r="M67" s="14" t="s">
        <v>100</v>
      </c>
      <c r="N67" s="14" t="s">
        <v>55</v>
      </c>
      <c r="O67" s="14" t="b">
        <f t="shared" ca="1" si="27"/>
        <v>0</v>
      </c>
      <c r="P67" s="14" t="b">
        <f t="shared" ca="1" si="28"/>
        <v>0</v>
      </c>
      <c r="Q67" s="5"/>
      <c r="R67" s="5"/>
      <c r="S67" s="5"/>
      <c r="T67" s="5"/>
      <c r="U67" s="5"/>
      <c r="V67" s="5"/>
      <c r="W67" s="5"/>
      <c r="X67" s="5"/>
      <c r="Y67" s="5"/>
      <c r="Z67" s="5"/>
      <c r="AA67" s="5"/>
      <c r="AB67" s="5"/>
      <c r="AC67" s="5"/>
      <c r="AD67" s="5"/>
      <c r="AE67" s="5"/>
    </row>
    <row r="68" spans="1:31" ht="21" customHeight="1">
      <c r="A68" s="14" t="s">
        <v>9918</v>
      </c>
      <c r="B68" s="14" t="s">
        <v>9919</v>
      </c>
      <c r="C68" s="14" t="s">
        <v>41</v>
      </c>
      <c r="D68" s="14" t="s">
        <v>94</v>
      </c>
      <c r="E68" s="14" t="s">
        <v>29</v>
      </c>
      <c r="F68" s="15">
        <v>4.5</v>
      </c>
      <c r="G68" s="15">
        <v>8</v>
      </c>
      <c r="H68" s="14" t="s">
        <v>1172</v>
      </c>
      <c r="I68" s="14" t="s">
        <v>24</v>
      </c>
      <c r="J68" s="14" t="s">
        <v>106</v>
      </c>
      <c r="K68" s="14" t="s">
        <v>9921</v>
      </c>
      <c r="L68" s="14" t="s">
        <v>9923</v>
      </c>
      <c r="M68" s="14" t="s">
        <v>53</v>
      </c>
      <c r="N68" s="14" t="s">
        <v>55</v>
      </c>
      <c r="O68" s="14" t="b">
        <f t="shared" ca="1" si="27"/>
        <v>0</v>
      </c>
      <c r="P68" s="14" t="b">
        <f t="shared" ca="1" si="28"/>
        <v>0</v>
      </c>
      <c r="Q68" s="5"/>
      <c r="R68" s="5"/>
      <c r="S68" s="5"/>
      <c r="T68" s="5"/>
      <c r="U68" s="5"/>
      <c r="V68" s="5"/>
      <c r="W68" s="5"/>
      <c r="X68" s="5"/>
      <c r="Y68" s="5"/>
      <c r="Z68" s="5"/>
      <c r="AA68" s="5"/>
      <c r="AB68" s="5"/>
      <c r="AC68" s="5"/>
      <c r="AD68" s="5"/>
      <c r="AE68" s="5"/>
    </row>
    <row r="69" spans="1:31" ht="21" customHeight="1">
      <c r="A69" s="14" t="s">
        <v>7521</v>
      </c>
      <c r="B69" s="14" t="s">
        <v>8507</v>
      </c>
      <c r="C69" s="14" t="s">
        <v>27</v>
      </c>
      <c r="D69" s="14" t="s">
        <v>75</v>
      </c>
      <c r="E69" s="14" t="s">
        <v>29</v>
      </c>
      <c r="F69" s="15">
        <v>4.5</v>
      </c>
      <c r="G69" s="15">
        <v>6</v>
      </c>
      <c r="H69" s="14" t="s">
        <v>272</v>
      </c>
      <c r="I69" s="14" t="s">
        <v>24</v>
      </c>
      <c r="J69" s="14" t="s">
        <v>117</v>
      </c>
      <c r="K69" s="14" t="s">
        <v>8509</v>
      </c>
      <c r="L69" s="14" t="s">
        <v>9929</v>
      </c>
      <c r="M69" s="14" t="s">
        <v>100</v>
      </c>
      <c r="N69" s="14" t="s">
        <v>55</v>
      </c>
      <c r="O69" s="14" t="b">
        <f t="shared" ca="1" si="27"/>
        <v>0</v>
      </c>
      <c r="P69" s="14" t="b">
        <f t="shared" ca="1" si="28"/>
        <v>0</v>
      </c>
      <c r="Q69" s="5"/>
      <c r="R69" s="5"/>
      <c r="S69" s="5"/>
      <c r="T69" s="5"/>
      <c r="U69" s="5"/>
      <c r="V69" s="5"/>
      <c r="W69" s="5"/>
      <c r="X69" s="5"/>
      <c r="Y69" s="5"/>
      <c r="Z69" s="5"/>
      <c r="AA69" s="5"/>
      <c r="AB69" s="5"/>
      <c r="AC69" s="5"/>
      <c r="AD69" s="5"/>
      <c r="AE69" s="5"/>
    </row>
    <row r="70" spans="1:31" ht="21" customHeight="1">
      <c r="A70" s="5" t="s">
        <v>987</v>
      </c>
      <c r="B70" s="5" t="s">
        <v>9930</v>
      </c>
      <c r="C70" s="5" t="s">
        <v>41</v>
      </c>
      <c r="D70" s="5" t="s">
        <v>47</v>
      </c>
      <c r="E70" s="5" t="s">
        <v>29</v>
      </c>
      <c r="F70" s="7">
        <v>4.5</v>
      </c>
      <c r="G70" s="7">
        <v>6</v>
      </c>
      <c r="H70" s="5" t="s">
        <v>272</v>
      </c>
      <c r="I70" s="5" t="s">
        <v>125</v>
      </c>
      <c r="J70" s="5" t="s">
        <v>999</v>
      </c>
      <c r="K70" s="5" t="s">
        <v>9933</v>
      </c>
      <c r="L70" s="5" t="s">
        <v>9935</v>
      </c>
      <c r="M70" s="5" t="s">
        <v>53</v>
      </c>
      <c r="N70" s="5" t="s">
        <v>55</v>
      </c>
      <c r="O70" s="5" t="b">
        <f t="shared" ca="1" si="27"/>
        <v>0</v>
      </c>
      <c r="P70" s="5" t="b">
        <f ca="1">IFERROR(__xludf.DUMMYFUNCTION("REGEXMATCH(L70,""PHP"")"),TRUE)</f>
        <v>1</v>
      </c>
      <c r="Q70" s="5"/>
      <c r="R70" s="5"/>
      <c r="S70" s="5"/>
      <c r="T70" s="5"/>
      <c r="U70" s="5"/>
      <c r="V70" s="5"/>
      <c r="W70" s="5"/>
      <c r="X70" s="5"/>
      <c r="Y70" s="5"/>
      <c r="Z70" s="5"/>
      <c r="AA70" s="5"/>
      <c r="AB70" s="5"/>
      <c r="AC70" s="5"/>
      <c r="AD70" s="5"/>
      <c r="AE70" s="5"/>
    </row>
    <row r="71" spans="1:31" ht="21" customHeight="1">
      <c r="A71" s="5" t="s">
        <v>9941</v>
      </c>
      <c r="B71" s="5" t="s">
        <v>9942</v>
      </c>
      <c r="C71" s="5" t="s">
        <v>170</v>
      </c>
      <c r="D71" s="5" t="s">
        <v>390</v>
      </c>
      <c r="E71" s="5" t="s">
        <v>29</v>
      </c>
      <c r="F71" s="7">
        <v>4.5</v>
      </c>
      <c r="G71" s="7">
        <v>8</v>
      </c>
      <c r="H71" s="5" t="s">
        <v>1172</v>
      </c>
      <c r="I71" s="5" t="s">
        <v>24</v>
      </c>
      <c r="J71" s="5" t="s">
        <v>1270</v>
      </c>
      <c r="K71" s="5" t="s">
        <v>9943</v>
      </c>
      <c r="L71" s="5" t="s">
        <v>9944</v>
      </c>
      <c r="M71" s="5" t="s">
        <v>53</v>
      </c>
      <c r="N71" s="5" t="s">
        <v>405</v>
      </c>
      <c r="O71" s="5" t="b">
        <f ca="1">IFERROR(__xludf.DUMMYFUNCTION("REGEXMATCH(A71,""PHP"")"),TRUE)</f>
        <v>1</v>
      </c>
      <c r="P71" s="5"/>
      <c r="Q71" s="5"/>
      <c r="R71" s="5"/>
      <c r="S71" s="5"/>
      <c r="T71" s="5"/>
      <c r="U71" s="5"/>
      <c r="V71" s="5"/>
      <c r="W71" s="5"/>
      <c r="X71" s="5"/>
      <c r="Y71" s="5"/>
      <c r="Z71" s="5"/>
      <c r="AA71" s="5"/>
      <c r="AB71" s="5"/>
      <c r="AC71" s="5"/>
      <c r="AD71" s="5"/>
      <c r="AE71" s="5"/>
    </row>
    <row r="72" spans="1:31" ht="21" customHeight="1">
      <c r="A72" s="5" t="s">
        <v>9948</v>
      </c>
      <c r="B72" s="5" t="s">
        <v>8017</v>
      </c>
      <c r="C72" s="5" t="s">
        <v>170</v>
      </c>
      <c r="D72" s="5" t="s">
        <v>47</v>
      </c>
      <c r="E72" s="5" t="s">
        <v>29</v>
      </c>
      <c r="F72" s="7">
        <v>4.5</v>
      </c>
      <c r="G72" s="7">
        <v>8</v>
      </c>
      <c r="H72" s="5" t="s">
        <v>1172</v>
      </c>
      <c r="I72" s="5" t="s">
        <v>24</v>
      </c>
      <c r="J72" s="5" t="s">
        <v>48</v>
      </c>
      <c r="K72" s="5" t="s">
        <v>8008</v>
      </c>
      <c r="L72" s="9" t="s">
        <v>47</v>
      </c>
      <c r="M72" s="5" t="s">
        <v>53</v>
      </c>
      <c r="N72" s="5" t="s">
        <v>55</v>
      </c>
      <c r="O72" s="5" t="b">
        <f t="shared" ref="O72:O73" ca="1" si="29">IFERROR(__xludf.DUMMYFUNCTION("REGEXMATCH(A72,""(?i)PHP"")"),TRUE)</f>
        <v>1</v>
      </c>
      <c r="P72" s="5" t="b">
        <f t="shared" ref="P72:P73" ca="1" si="30">IFERROR(__xludf.DUMMYFUNCTION("REGEXMATCH(L72,""PHP"")"),FALSE)</f>
        <v>0</v>
      </c>
      <c r="Q72" s="5"/>
      <c r="R72" s="5"/>
      <c r="S72" s="5"/>
      <c r="T72" s="5"/>
      <c r="U72" s="5"/>
      <c r="V72" s="5"/>
      <c r="W72" s="5"/>
      <c r="X72" s="5"/>
      <c r="Y72" s="5"/>
      <c r="Z72" s="5"/>
      <c r="AA72" s="5"/>
      <c r="AB72" s="5"/>
      <c r="AC72" s="5"/>
      <c r="AD72" s="5"/>
      <c r="AE72" s="5"/>
    </row>
    <row r="73" spans="1:31" ht="21" customHeight="1">
      <c r="A73" s="5" t="s">
        <v>9948</v>
      </c>
      <c r="B73" s="5" t="s">
        <v>9827</v>
      </c>
      <c r="C73" s="5" t="s">
        <v>170</v>
      </c>
      <c r="D73" s="5" t="s">
        <v>390</v>
      </c>
      <c r="E73" s="5" t="s">
        <v>29</v>
      </c>
      <c r="F73" s="7">
        <v>4.5</v>
      </c>
      <c r="G73" s="7">
        <v>8</v>
      </c>
      <c r="H73" s="5" t="s">
        <v>1172</v>
      </c>
      <c r="I73" s="5" t="s">
        <v>24</v>
      </c>
      <c r="J73" s="5" t="s">
        <v>48</v>
      </c>
      <c r="K73" s="5" t="s">
        <v>8008</v>
      </c>
      <c r="L73" s="9" t="s">
        <v>47</v>
      </c>
      <c r="M73" s="5" t="s">
        <v>37</v>
      </c>
      <c r="N73" s="5" t="s">
        <v>55</v>
      </c>
      <c r="O73" s="5" t="b">
        <f t="shared" ca="1" si="29"/>
        <v>1</v>
      </c>
      <c r="P73" s="5" t="b">
        <f t="shared" ca="1" si="30"/>
        <v>0</v>
      </c>
      <c r="Q73" s="5"/>
      <c r="R73" s="5"/>
      <c r="S73" s="5"/>
      <c r="T73" s="5"/>
      <c r="U73" s="5"/>
      <c r="V73" s="5"/>
      <c r="W73" s="5"/>
      <c r="X73" s="5"/>
      <c r="Y73" s="5"/>
      <c r="Z73" s="5"/>
      <c r="AA73" s="5"/>
      <c r="AB73" s="5"/>
      <c r="AC73" s="5"/>
      <c r="AD73" s="5"/>
      <c r="AE73" s="5"/>
    </row>
    <row r="74" spans="1:31" ht="21" customHeight="1">
      <c r="A74" s="5" t="s">
        <v>9168</v>
      </c>
      <c r="B74" s="5" t="s">
        <v>9960</v>
      </c>
      <c r="C74" s="5" t="s">
        <v>41</v>
      </c>
      <c r="D74" s="5" t="s">
        <v>448</v>
      </c>
      <c r="E74" s="5" t="s">
        <v>29</v>
      </c>
      <c r="F74" s="7">
        <v>4.5</v>
      </c>
      <c r="G74" s="7">
        <v>6</v>
      </c>
      <c r="H74" s="5" t="s">
        <v>272</v>
      </c>
      <c r="I74" s="5" t="s">
        <v>31</v>
      </c>
      <c r="J74" s="5" t="s">
        <v>4577</v>
      </c>
      <c r="K74" s="5" t="s">
        <v>9961</v>
      </c>
      <c r="L74" s="5" t="s">
        <v>9962</v>
      </c>
      <c r="M74" s="5" t="s">
        <v>37</v>
      </c>
      <c r="N74" s="5" t="s">
        <v>55</v>
      </c>
      <c r="O74" s="5" t="b">
        <f t="shared" ref="O74:O76" ca="1" si="31">IFERROR(__xludf.DUMMYFUNCTION("REGEXMATCH(A74,""PHP"")"),TRUE)</f>
        <v>1</v>
      </c>
      <c r="P74" s="5"/>
      <c r="Q74" s="5"/>
      <c r="R74" s="5"/>
      <c r="S74" s="5"/>
      <c r="T74" s="5"/>
      <c r="U74" s="5"/>
      <c r="V74" s="5"/>
      <c r="W74" s="5"/>
      <c r="X74" s="5"/>
      <c r="Y74" s="5"/>
      <c r="Z74" s="5"/>
      <c r="AA74" s="5"/>
      <c r="AB74" s="5"/>
      <c r="AC74" s="5"/>
      <c r="AD74" s="5"/>
      <c r="AE74" s="5"/>
    </row>
    <row r="75" spans="1:31" ht="21" customHeight="1">
      <c r="A75" s="5" t="s">
        <v>9168</v>
      </c>
      <c r="B75" s="5" t="s">
        <v>9963</v>
      </c>
      <c r="C75" s="5" t="s">
        <v>41</v>
      </c>
      <c r="D75" s="5" t="s">
        <v>47</v>
      </c>
      <c r="E75" s="5" t="s">
        <v>45</v>
      </c>
      <c r="F75" s="7">
        <v>4.5</v>
      </c>
      <c r="G75" s="7">
        <v>6</v>
      </c>
      <c r="H75" s="5" t="s">
        <v>272</v>
      </c>
      <c r="I75" s="5" t="s">
        <v>31</v>
      </c>
      <c r="J75" s="5" t="s">
        <v>161</v>
      </c>
      <c r="K75" s="5" t="s">
        <v>9964</v>
      </c>
      <c r="L75" s="5" t="s">
        <v>9965</v>
      </c>
      <c r="M75" s="5" t="s">
        <v>37</v>
      </c>
      <c r="N75" s="5" t="s">
        <v>55</v>
      </c>
      <c r="O75" s="5" t="b">
        <f t="shared" ca="1" si="31"/>
        <v>1</v>
      </c>
      <c r="P75" s="5"/>
      <c r="Q75" s="5"/>
      <c r="R75" s="5"/>
      <c r="S75" s="5"/>
      <c r="T75" s="5"/>
      <c r="U75" s="5"/>
      <c r="V75" s="5"/>
      <c r="W75" s="5"/>
      <c r="X75" s="5"/>
      <c r="Y75" s="5"/>
      <c r="Z75" s="5"/>
      <c r="AA75" s="5"/>
      <c r="AB75" s="5"/>
      <c r="AC75" s="5"/>
      <c r="AD75" s="5"/>
      <c r="AE75" s="5"/>
    </row>
    <row r="76" spans="1:31" ht="21" customHeight="1">
      <c r="A76" s="5" t="s">
        <v>248</v>
      </c>
      <c r="B76" s="5" t="s">
        <v>9969</v>
      </c>
      <c r="C76" s="5" t="s">
        <v>170</v>
      </c>
      <c r="D76" s="5" t="s">
        <v>378</v>
      </c>
      <c r="E76" s="5" t="s">
        <v>29</v>
      </c>
      <c r="F76" s="7">
        <v>4.5</v>
      </c>
      <c r="G76" s="7">
        <v>6</v>
      </c>
      <c r="H76" s="5" t="s">
        <v>272</v>
      </c>
      <c r="I76" s="5" t="s">
        <v>125</v>
      </c>
      <c r="J76" s="5" t="s">
        <v>134</v>
      </c>
      <c r="K76" s="5" t="s">
        <v>9970</v>
      </c>
      <c r="L76" s="5" t="s">
        <v>9971</v>
      </c>
      <c r="M76" s="5" t="s">
        <v>53</v>
      </c>
      <c r="N76" s="5" t="s">
        <v>55</v>
      </c>
      <c r="O76" s="5" t="b">
        <f t="shared" ca="1" si="31"/>
        <v>1</v>
      </c>
      <c r="P76" s="5"/>
      <c r="Q76" s="5"/>
      <c r="R76" s="5"/>
      <c r="S76" s="5"/>
      <c r="T76" s="5"/>
      <c r="U76" s="5"/>
      <c r="V76" s="5"/>
      <c r="W76" s="5"/>
      <c r="X76" s="5"/>
      <c r="Y76" s="5"/>
      <c r="Z76" s="5"/>
      <c r="AA76" s="5"/>
      <c r="AB76" s="5"/>
      <c r="AC76" s="5"/>
      <c r="AD76" s="5"/>
      <c r="AE76" s="5"/>
    </row>
    <row r="77" spans="1:31" ht="21" customHeight="1">
      <c r="A77" s="14" t="s">
        <v>420</v>
      </c>
      <c r="B77" s="14" t="s">
        <v>421</v>
      </c>
      <c r="C77" s="14" t="s">
        <v>20</v>
      </c>
      <c r="D77" s="14" t="s">
        <v>21</v>
      </c>
      <c r="E77" s="14" t="s">
        <v>45</v>
      </c>
      <c r="F77" s="15">
        <v>5</v>
      </c>
      <c r="G77" s="15">
        <v>15</v>
      </c>
      <c r="H77" s="14" t="s">
        <v>424</v>
      </c>
      <c r="I77" s="14" t="s">
        <v>24</v>
      </c>
      <c r="J77" s="14" t="s">
        <v>57</v>
      </c>
      <c r="K77" s="14" t="s">
        <v>425</v>
      </c>
      <c r="L77" s="14" t="s">
        <v>426</v>
      </c>
      <c r="M77" s="14" t="s">
        <v>53</v>
      </c>
      <c r="N77" s="14" t="s">
        <v>55</v>
      </c>
      <c r="O77" s="14" t="b">
        <f t="shared" ref="O77:O78" ca="1" si="32">IFERROR(__xludf.DUMMYFUNCTION("REGEXMATCH(A77,""(?i)PHP"")"),FALSE)</f>
        <v>0</v>
      </c>
      <c r="P77" s="14" t="b">
        <f t="shared" ref="P77:P78" ca="1" si="33">IFERROR(__xludf.DUMMYFUNCTION("REGEXMATCH(L77,""(?i)PHP"")"),FALSE)</f>
        <v>0</v>
      </c>
      <c r="Q77" s="5"/>
      <c r="R77" s="5"/>
      <c r="S77" s="5"/>
      <c r="T77" s="5"/>
      <c r="U77" s="5"/>
      <c r="V77" s="5"/>
      <c r="W77" s="5"/>
      <c r="X77" s="5"/>
      <c r="Y77" s="5"/>
      <c r="Z77" s="5"/>
      <c r="AA77" s="5"/>
      <c r="AB77" s="5"/>
      <c r="AC77" s="5"/>
      <c r="AD77" s="5"/>
      <c r="AE77" s="5"/>
    </row>
    <row r="78" spans="1:31" ht="21" customHeight="1">
      <c r="A78" s="14" t="s">
        <v>468</v>
      </c>
      <c r="B78" s="14" t="s">
        <v>469</v>
      </c>
      <c r="C78" s="14" t="s">
        <v>27</v>
      </c>
      <c r="D78" s="14" t="s">
        <v>85</v>
      </c>
      <c r="E78" s="14" t="s">
        <v>45</v>
      </c>
      <c r="F78" s="17">
        <v>5</v>
      </c>
      <c r="G78" s="17">
        <v>10</v>
      </c>
      <c r="H78" s="14" t="s">
        <v>487</v>
      </c>
      <c r="I78" s="14" t="s">
        <v>125</v>
      </c>
      <c r="J78" s="14" t="s">
        <v>48</v>
      </c>
      <c r="K78" s="14" t="s">
        <v>491</v>
      </c>
      <c r="L78" s="14" t="s">
        <v>492</v>
      </c>
      <c r="M78" s="14" t="s">
        <v>100</v>
      </c>
      <c r="N78" s="14" t="s">
        <v>55</v>
      </c>
      <c r="O78" s="14" t="b">
        <f t="shared" ca="1" si="32"/>
        <v>0</v>
      </c>
      <c r="P78" s="14" t="b">
        <f t="shared" ca="1" si="33"/>
        <v>0</v>
      </c>
      <c r="Q78" s="5"/>
      <c r="R78" s="5"/>
      <c r="S78" s="5"/>
      <c r="T78" s="5"/>
      <c r="U78" s="5"/>
      <c r="V78" s="5"/>
      <c r="W78" s="5"/>
      <c r="X78" s="5"/>
      <c r="Y78" s="5"/>
      <c r="Z78" s="5"/>
      <c r="AA78" s="5"/>
      <c r="AB78" s="5"/>
      <c r="AC78" s="5"/>
      <c r="AD78" s="5"/>
      <c r="AE78" s="5"/>
    </row>
    <row r="79" spans="1:31" ht="21" customHeight="1">
      <c r="A79" s="5" t="s">
        <v>1948</v>
      </c>
      <c r="B79" s="5" t="s">
        <v>1949</v>
      </c>
      <c r="C79" s="5" t="s">
        <v>41</v>
      </c>
      <c r="D79" s="5" t="s">
        <v>94</v>
      </c>
      <c r="E79" s="5" t="s">
        <v>29</v>
      </c>
      <c r="F79" s="7">
        <v>5</v>
      </c>
      <c r="G79" s="7">
        <v>12</v>
      </c>
      <c r="H79" s="5" t="s">
        <v>359</v>
      </c>
      <c r="I79" s="5" t="s">
        <v>125</v>
      </c>
      <c r="J79" s="5" t="s">
        <v>1953</v>
      </c>
      <c r="K79" s="5" t="s">
        <v>1955</v>
      </c>
      <c r="L79" s="5" t="s">
        <v>1957</v>
      </c>
      <c r="M79" s="5" t="s">
        <v>53</v>
      </c>
      <c r="N79" s="5" t="s">
        <v>55</v>
      </c>
      <c r="O79" s="5" t="b">
        <f t="shared" ref="O79:O81" ca="1" si="34">IFERROR(__xludf.DUMMYFUNCTION("REGEXMATCH(A79,""PHP"")"),TRUE)</f>
        <v>1</v>
      </c>
      <c r="P79" s="5"/>
      <c r="Q79" s="5"/>
      <c r="R79" s="5"/>
      <c r="S79" s="5"/>
      <c r="T79" s="5"/>
      <c r="U79" s="5"/>
      <c r="V79" s="5"/>
      <c r="W79" s="5"/>
      <c r="X79" s="5"/>
      <c r="Y79" s="5"/>
      <c r="Z79" s="5"/>
      <c r="AA79" s="5"/>
      <c r="AB79" s="5"/>
      <c r="AC79" s="5"/>
      <c r="AD79" s="5"/>
      <c r="AE79" s="5"/>
    </row>
    <row r="80" spans="1:31" ht="21" customHeight="1">
      <c r="A80" s="5" t="s">
        <v>3997</v>
      </c>
      <c r="B80" s="5" t="s">
        <v>9996</v>
      </c>
      <c r="C80" s="5" t="s">
        <v>41</v>
      </c>
      <c r="D80" s="5" t="s">
        <v>169</v>
      </c>
      <c r="E80" s="5" t="s">
        <v>29</v>
      </c>
      <c r="F80" s="7">
        <v>5</v>
      </c>
      <c r="G80" s="7">
        <v>10</v>
      </c>
      <c r="H80" s="5" t="s">
        <v>347</v>
      </c>
      <c r="I80" s="5" t="s">
        <v>24</v>
      </c>
      <c r="J80" s="5" t="s">
        <v>57</v>
      </c>
      <c r="K80" s="5" t="s">
        <v>9159</v>
      </c>
      <c r="L80" s="5" t="s">
        <v>9998</v>
      </c>
      <c r="M80" s="5" t="s">
        <v>100</v>
      </c>
      <c r="N80" s="5" t="s">
        <v>55</v>
      </c>
      <c r="O80" s="5" t="b">
        <f t="shared" ca="1" si="34"/>
        <v>1</v>
      </c>
      <c r="P80" s="5"/>
      <c r="Q80" s="5"/>
      <c r="R80" s="5"/>
      <c r="S80" s="5"/>
      <c r="T80" s="5"/>
      <c r="U80" s="5"/>
      <c r="V80" s="5"/>
      <c r="W80" s="5"/>
      <c r="X80" s="5"/>
      <c r="Y80" s="5"/>
      <c r="Z80" s="5"/>
      <c r="AA80" s="5"/>
      <c r="AB80" s="5"/>
      <c r="AC80" s="5"/>
      <c r="AD80" s="5"/>
      <c r="AE80" s="5"/>
    </row>
    <row r="81" spans="1:31" ht="21" customHeight="1">
      <c r="A81" s="5" t="s">
        <v>248</v>
      </c>
      <c r="B81" s="5" t="s">
        <v>10001</v>
      </c>
      <c r="C81" s="5" t="s">
        <v>41</v>
      </c>
      <c r="D81" s="5" t="s">
        <v>169</v>
      </c>
      <c r="E81" s="5" t="s">
        <v>45</v>
      </c>
      <c r="F81" s="7">
        <v>5</v>
      </c>
      <c r="G81" s="7">
        <v>10</v>
      </c>
      <c r="H81" s="5" t="s">
        <v>347</v>
      </c>
      <c r="I81" s="5" t="s">
        <v>24</v>
      </c>
      <c r="J81" s="5" t="s">
        <v>633</v>
      </c>
      <c r="K81" s="5" t="s">
        <v>10002</v>
      </c>
      <c r="L81" s="5" t="s">
        <v>10003</v>
      </c>
      <c r="M81" s="5" t="s">
        <v>37</v>
      </c>
      <c r="N81" s="5" t="s">
        <v>38</v>
      </c>
      <c r="O81" s="5" t="b">
        <f t="shared" ca="1" si="34"/>
        <v>1</v>
      </c>
      <c r="P81" s="5"/>
      <c r="Q81" s="5"/>
      <c r="R81" s="5"/>
      <c r="S81" s="5"/>
      <c r="T81" s="5"/>
      <c r="U81" s="5"/>
      <c r="V81" s="5"/>
      <c r="W81" s="5"/>
      <c r="X81" s="5"/>
      <c r="Y81" s="5"/>
      <c r="Z81" s="5"/>
      <c r="AA81" s="5"/>
      <c r="AB81" s="5"/>
      <c r="AC81" s="5"/>
      <c r="AD81" s="5"/>
      <c r="AE81" s="5"/>
    </row>
    <row r="82" spans="1:31" ht="21" customHeight="1">
      <c r="A82" s="14" t="s">
        <v>10010</v>
      </c>
      <c r="B82" s="14" t="s">
        <v>3574</v>
      </c>
      <c r="C82" s="14" t="s">
        <v>41</v>
      </c>
      <c r="D82" s="14" t="s">
        <v>114</v>
      </c>
      <c r="E82" s="14" t="s">
        <v>29</v>
      </c>
      <c r="F82" s="15">
        <v>5</v>
      </c>
      <c r="G82" s="15">
        <v>10</v>
      </c>
      <c r="H82" s="14" t="s">
        <v>347</v>
      </c>
      <c r="I82" s="14" t="s">
        <v>24</v>
      </c>
      <c r="J82" s="14" t="s">
        <v>117</v>
      </c>
      <c r="K82" s="14" t="s">
        <v>3579</v>
      </c>
      <c r="L82" s="14" t="s">
        <v>10011</v>
      </c>
      <c r="M82" s="14" t="s">
        <v>100</v>
      </c>
      <c r="N82" s="14" t="s">
        <v>55</v>
      </c>
      <c r="O82" s="14" t="b">
        <f t="shared" ref="O82:O84" ca="1" si="35">IFERROR(__xludf.DUMMYFUNCTION("REGEXMATCH(A82,""(?i)PHP"")"),FALSE)</f>
        <v>0</v>
      </c>
      <c r="P82" s="14" t="b">
        <f t="shared" ref="P82:P84" ca="1" si="36">IFERROR(__xludf.DUMMYFUNCTION("REGEXMATCH(L82,""(?i)PHP"")"),FALSE)</f>
        <v>0</v>
      </c>
      <c r="Q82" s="5"/>
      <c r="R82" s="5"/>
      <c r="S82" s="5"/>
      <c r="T82" s="5"/>
      <c r="U82" s="5"/>
      <c r="V82" s="5"/>
      <c r="W82" s="5"/>
      <c r="X82" s="5"/>
      <c r="Y82" s="5"/>
      <c r="Z82" s="5"/>
      <c r="AA82" s="5"/>
      <c r="AB82" s="5"/>
      <c r="AC82" s="5"/>
      <c r="AD82" s="5"/>
      <c r="AE82" s="5"/>
    </row>
    <row r="83" spans="1:31" ht="21" customHeight="1">
      <c r="A83" s="14" t="s">
        <v>10019</v>
      </c>
      <c r="B83" s="14" t="s">
        <v>10020</v>
      </c>
      <c r="C83" s="14" t="s">
        <v>41</v>
      </c>
      <c r="D83" s="14" t="s">
        <v>114</v>
      </c>
      <c r="E83" s="14" t="s">
        <v>45</v>
      </c>
      <c r="F83" s="15">
        <v>5</v>
      </c>
      <c r="G83" s="15">
        <v>15</v>
      </c>
      <c r="H83" s="14" t="s">
        <v>424</v>
      </c>
      <c r="I83" s="14" t="s">
        <v>108</v>
      </c>
      <c r="J83" s="14" t="s">
        <v>76</v>
      </c>
      <c r="K83" s="14" t="s">
        <v>10021</v>
      </c>
      <c r="L83" s="14" t="s">
        <v>10022</v>
      </c>
      <c r="M83" s="14" t="s">
        <v>100</v>
      </c>
      <c r="N83" s="14" t="s">
        <v>405</v>
      </c>
      <c r="O83" s="14" t="b">
        <f t="shared" ca="1" si="35"/>
        <v>0</v>
      </c>
      <c r="P83" s="14" t="b">
        <f t="shared" ca="1" si="36"/>
        <v>0</v>
      </c>
      <c r="Q83" s="5"/>
      <c r="R83" s="5"/>
      <c r="S83" s="5"/>
      <c r="T83" s="5"/>
      <c r="U83" s="5"/>
      <c r="V83" s="5"/>
      <c r="W83" s="5"/>
      <c r="X83" s="5"/>
      <c r="Y83" s="5"/>
      <c r="Z83" s="5"/>
      <c r="AA83" s="5"/>
      <c r="AB83" s="5"/>
      <c r="AC83" s="5"/>
      <c r="AD83" s="5"/>
      <c r="AE83" s="5"/>
    </row>
    <row r="84" spans="1:31" ht="21" customHeight="1">
      <c r="A84" s="14" t="s">
        <v>9556</v>
      </c>
      <c r="B84" s="14" t="s">
        <v>10025</v>
      </c>
      <c r="C84" s="14" t="s">
        <v>41</v>
      </c>
      <c r="D84" s="14" t="s">
        <v>47</v>
      </c>
      <c r="E84" s="14" t="s">
        <v>45</v>
      </c>
      <c r="F84" s="15">
        <v>5</v>
      </c>
      <c r="G84" s="15">
        <v>10</v>
      </c>
      <c r="H84" s="14" t="s">
        <v>347</v>
      </c>
      <c r="I84" s="14" t="s">
        <v>24</v>
      </c>
      <c r="J84" s="14" t="s">
        <v>10026</v>
      </c>
      <c r="K84" s="14" t="s">
        <v>10027</v>
      </c>
      <c r="L84" s="16" t="s">
        <v>47</v>
      </c>
      <c r="M84" s="14" t="s">
        <v>53</v>
      </c>
      <c r="N84" s="14" t="s">
        <v>55</v>
      </c>
      <c r="O84" s="14" t="b">
        <f t="shared" ca="1" si="35"/>
        <v>0</v>
      </c>
      <c r="P84" s="14" t="b">
        <f t="shared" ca="1" si="36"/>
        <v>0</v>
      </c>
      <c r="Q84" s="5"/>
      <c r="R84" s="5"/>
      <c r="S84" s="5"/>
      <c r="T84" s="5"/>
      <c r="U84" s="5"/>
      <c r="V84" s="5"/>
      <c r="W84" s="5"/>
      <c r="X84" s="5"/>
      <c r="Y84" s="5"/>
      <c r="Z84" s="5"/>
      <c r="AA84" s="5"/>
      <c r="AB84" s="5"/>
      <c r="AC84" s="5"/>
      <c r="AD84" s="5"/>
      <c r="AE84" s="5"/>
    </row>
    <row r="85" spans="1:31" ht="21" customHeight="1">
      <c r="A85" s="5" t="s">
        <v>10031</v>
      </c>
      <c r="B85" s="5" t="s">
        <v>10032</v>
      </c>
      <c r="C85" s="5" t="s">
        <v>170</v>
      </c>
      <c r="D85" s="5" t="s">
        <v>1475</v>
      </c>
      <c r="E85" s="5" t="s">
        <v>29</v>
      </c>
      <c r="F85" s="7">
        <v>5</v>
      </c>
      <c r="G85" s="7">
        <v>20</v>
      </c>
      <c r="H85" s="5" t="s">
        <v>1615</v>
      </c>
      <c r="I85" s="5" t="s">
        <v>31</v>
      </c>
      <c r="J85" s="5" t="s">
        <v>4427</v>
      </c>
      <c r="K85" s="5" t="s">
        <v>10033</v>
      </c>
      <c r="L85" s="5" t="s">
        <v>10034</v>
      </c>
      <c r="M85" s="5" t="s">
        <v>42</v>
      </c>
      <c r="N85" s="5" t="s">
        <v>89</v>
      </c>
      <c r="O85" s="5" t="b">
        <f ca="1">IFERROR(__xludf.DUMMYFUNCTION("REGEXMATCH(A85,""PHP"")"),TRUE)</f>
        <v>1</v>
      </c>
      <c r="P85" s="5"/>
      <c r="Q85" s="5"/>
      <c r="R85" s="5"/>
      <c r="S85" s="5"/>
      <c r="T85" s="5"/>
      <c r="U85" s="5"/>
      <c r="V85" s="5"/>
      <c r="W85" s="5"/>
      <c r="X85" s="5"/>
      <c r="Y85" s="5"/>
      <c r="Z85" s="5"/>
      <c r="AA85" s="5"/>
      <c r="AB85" s="5"/>
      <c r="AC85" s="5"/>
      <c r="AD85" s="5"/>
      <c r="AE85" s="5"/>
    </row>
    <row r="86" spans="1:31" ht="21" customHeight="1">
      <c r="A86" s="5" t="s">
        <v>10041</v>
      </c>
      <c r="B86" s="5" t="s">
        <v>10042</v>
      </c>
      <c r="C86" s="5" t="s">
        <v>41</v>
      </c>
      <c r="D86" s="5" t="s">
        <v>448</v>
      </c>
      <c r="E86" s="5" t="s">
        <v>29</v>
      </c>
      <c r="F86" s="7">
        <v>5</v>
      </c>
      <c r="G86" s="7">
        <v>10</v>
      </c>
      <c r="H86" s="5" t="s">
        <v>347</v>
      </c>
      <c r="I86" s="5" t="s">
        <v>31</v>
      </c>
      <c r="J86" s="5" t="s">
        <v>10043</v>
      </c>
      <c r="K86" s="5" t="s">
        <v>10044</v>
      </c>
      <c r="L86" s="5" t="s">
        <v>10045</v>
      </c>
      <c r="M86" s="5" t="s">
        <v>53</v>
      </c>
      <c r="N86" s="5" t="s">
        <v>55</v>
      </c>
      <c r="O86" s="5" t="b">
        <f ca="1">IFERROR(__xludf.DUMMYFUNCTION("REGEXMATCH(A86,""(?i)PHP"")"),TRUE)</f>
        <v>1</v>
      </c>
      <c r="P86" s="5" t="b">
        <f ca="1">IFERROR(__xludf.DUMMYFUNCTION("REGEXMATCH(L86,""PHP"")"),FALSE)</f>
        <v>0</v>
      </c>
      <c r="Q86" s="5"/>
      <c r="R86" s="5"/>
      <c r="S86" s="5"/>
      <c r="T86" s="5"/>
      <c r="U86" s="5"/>
      <c r="V86" s="5"/>
      <c r="W86" s="5"/>
      <c r="X86" s="5"/>
      <c r="Y86" s="5"/>
      <c r="Z86" s="5"/>
      <c r="AA86" s="5"/>
      <c r="AB86" s="5"/>
      <c r="AC86" s="5"/>
      <c r="AD86" s="5"/>
      <c r="AE86" s="5"/>
    </row>
    <row r="87" spans="1:31" ht="21" customHeight="1">
      <c r="A87" s="5" t="s">
        <v>10058</v>
      </c>
      <c r="B87" s="5" t="s">
        <v>10059</v>
      </c>
      <c r="C87" s="5" t="s">
        <v>41</v>
      </c>
      <c r="D87" s="5" t="s">
        <v>43</v>
      </c>
      <c r="E87" s="5" t="s">
        <v>29</v>
      </c>
      <c r="F87" s="7">
        <v>5</v>
      </c>
      <c r="G87" s="7">
        <v>15</v>
      </c>
      <c r="H87" s="5" t="s">
        <v>424</v>
      </c>
      <c r="I87" s="5" t="s">
        <v>24</v>
      </c>
      <c r="J87" s="5" t="s">
        <v>10060</v>
      </c>
      <c r="K87" s="5" t="s">
        <v>10061</v>
      </c>
      <c r="L87" s="5" t="s">
        <v>10062</v>
      </c>
      <c r="M87" s="5" t="s">
        <v>53</v>
      </c>
      <c r="N87" s="5" t="s">
        <v>55</v>
      </c>
      <c r="O87" s="5" t="b">
        <f t="shared" ref="O87:O89" ca="1" si="37">IFERROR(__xludf.DUMMYFUNCTION("REGEXMATCH(A87,""PHP"")"),TRUE)</f>
        <v>1</v>
      </c>
      <c r="P87" s="5"/>
      <c r="Q87" s="5"/>
      <c r="R87" s="5"/>
      <c r="S87" s="5"/>
      <c r="T87" s="5"/>
      <c r="U87" s="5"/>
      <c r="V87" s="5"/>
      <c r="W87" s="5"/>
      <c r="X87" s="5"/>
      <c r="Y87" s="5"/>
      <c r="Z87" s="5"/>
      <c r="AA87" s="5"/>
      <c r="AB87" s="5"/>
      <c r="AC87" s="5"/>
      <c r="AD87" s="5"/>
      <c r="AE87" s="5"/>
    </row>
    <row r="88" spans="1:31" ht="21" customHeight="1">
      <c r="A88" s="5" t="s">
        <v>248</v>
      </c>
      <c r="B88" s="5" t="s">
        <v>10063</v>
      </c>
      <c r="C88" s="5" t="s">
        <v>41</v>
      </c>
      <c r="D88" s="5" t="s">
        <v>43</v>
      </c>
      <c r="E88" s="5" t="s">
        <v>29</v>
      </c>
      <c r="F88" s="7">
        <v>5</v>
      </c>
      <c r="G88" s="7">
        <v>10</v>
      </c>
      <c r="H88" s="5" t="s">
        <v>347</v>
      </c>
      <c r="I88" s="5" t="s">
        <v>125</v>
      </c>
      <c r="J88" s="5" t="s">
        <v>76</v>
      </c>
      <c r="K88" s="5" t="s">
        <v>10064</v>
      </c>
      <c r="L88" s="5" t="s">
        <v>10065</v>
      </c>
      <c r="M88" s="5" t="s">
        <v>100</v>
      </c>
      <c r="N88" s="5" t="s">
        <v>55</v>
      </c>
      <c r="O88" s="5" t="b">
        <f t="shared" ca="1" si="37"/>
        <v>1</v>
      </c>
      <c r="P88" s="5"/>
      <c r="Q88" s="5"/>
      <c r="R88" s="5"/>
      <c r="S88" s="5"/>
      <c r="T88" s="5"/>
      <c r="U88" s="5"/>
      <c r="V88" s="5"/>
      <c r="W88" s="5"/>
      <c r="X88" s="5"/>
      <c r="Y88" s="5"/>
      <c r="Z88" s="5"/>
      <c r="AA88" s="5"/>
      <c r="AB88" s="5"/>
      <c r="AC88" s="5"/>
      <c r="AD88" s="5"/>
      <c r="AE88" s="5"/>
    </row>
    <row r="89" spans="1:31" ht="21" customHeight="1">
      <c r="A89" s="5" t="s">
        <v>248</v>
      </c>
      <c r="B89" s="5" t="s">
        <v>2207</v>
      </c>
      <c r="C89" s="5" t="s">
        <v>41</v>
      </c>
      <c r="D89" s="5" t="s">
        <v>448</v>
      </c>
      <c r="E89" s="5" t="s">
        <v>95</v>
      </c>
      <c r="F89" s="7">
        <v>5</v>
      </c>
      <c r="G89" s="7">
        <v>12</v>
      </c>
      <c r="H89" s="5" t="s">
        <v>359</v>
      </c>
      <c r="I89" s="5" t="s">
        <v>31</v>
      </c>
      <c r="J89" s="5" t="s">
        <v>780</v>
      </c>
      <c r="K89" s="5" t="s">
        <v>2209</v>
      </c>
      <c r="L89" s="5" t="s">
        <v>2211</v>
      </c>
      <c r="M89" s="5" t="s">
        <v>100</v>
      </c>
      <c r="N89" s="5" t="s">
        <v>55</v>
      </c>
      <c r="O89" s="5" t="b">
        <f t="shared" ca="1" si="37"/>
        <v>1</v>
      </c>
      <c r="P89" s="5"/>
      <c r="Q89" s="5"/>
      <c r="R89" s="5"/>
      <c r="S89" s="5"/>
      <c r="T89" s="5"/>
      <c r="U89" s="5"/>
      <c r="V89" s="5"/>
      <c r="W89" s="5"/>
      <c r="X89" s="5"/>
      <c r="Y89" s="5"/>
      <c r="Z89" s="5"/>
      <c r="AA89" s="5"/>
      <c r="AB89" s="5"/>
      <c r="AC89" s="5"/>
      <c r="AD89" s="5"/>
      <c r="AE89" s="5"/>
    </row>
    <row r="90" spans="1:31" ht="21" customHeight="1">
      <c r="A90" s="14" t="s">
        <v>9556</v>
      </c>
      <c r="B90" s="14" t="s">
        <v>10073</v>
      </c>
      <c r="C90" s="14" t="s">
        <v>41</v>
      </c>
      <c r="D90" s="14" t="s">
        <v>94</v>
      </c>
      <c r="E90" s="14" t="s">
        <v>45</v>
      </c>
      <c r="F90" s="15">
        <v>5</v>
      </c>
      <c r="G90" s="15">
        <v>10</v>
      </c>
      <c r="H90" s="14" t="s">
        <v>347</v>
      </c>
      <c r="I90" s="14" t="s">
        <v>125</v>
      </c>
      <c r="J90" s="14" t="s">
        <v>252</v>
      </c>
      <c r="K90" s="14" t="s">
        <v>10074</v>
      </c>
      <c r="L90" s="14" t="s">
        <v>10075</v>
      </c>
      <c r="M90" s="14" t="s">
        <v>53</v>
      </c>
      <c r="N90" s="14" t="s">
        <v>55</v>
      </c>
      <c r="O90" s="14" t="b">
        <f t="shared" ref="O90:O92" ca="1" si="38">IFERROR(__xludf.DUMMYFUNCTION("REGEXMATCH(A90,""(?i)PHP"")"),FALSE)</f>
        <v>0</v>
      </c>
      <c r="P90" s="14" t="b">
        <f t="shared" ref="P90:P92" ca="1" si="39">IFERROR(__xludf.DUMMYFUNCTION("REGEXMATCH(L90,""(?i)PHP"")"),FALSE)</f>
        <v>0</v>
      </c>
      <c r="Q90" s="5"/>
      <c r="R90" s="5"/>
      <c r="S90" s="5"/>
      <c r="T90" s="5"/>
      <c r="U90" s="5"/>
      <c r="V90" s="5"/>
      <c r="W90" s="5"/>
      <c r="X90" s="5"/>
      <c r="Y90" s="5"/>
      <c r="Z90" s="5"/>
      <c r="AA90" s="5"/>
      <c r="AB90" s="5"/>
      <c r="AC90" s="5"/>
      <c r="AD90" s="5"/>
      <c r="AE90" s="5"/>
    </row>
    <row r="91" spans="1:31" ht="21" customHeight="1">
      <c r="A91" s="14" t="s">
        <v>10082</v>
      </c>
      <c r="B91" s="14" t="s">
        <v>10085</v>
      </c>
      <c r="C91" s="14" t="s">
        <v>41</v>
      </c>
      <c r="D91" s="14" t="s">
        <v>94</v>
      </c>
      <c r="E91" s="14" t="s">
        <v>29</v>
      </c>
      <c r="F91" s="15">
        <v>5</v>
      </c>
      <c r="G91" s="15">
        <v>10</v>
      </c>
      <c r="H91" s="14" t="s">
        <v>347</v>
      </c>
      <c r="I91" s="14" t="s">
        <v>125</v>
      </c>
      <c r="J91" s="14" t="s">
        <v>48</v>
      </c>
      <c r="K91" s="14" t="s">
        <v>10088</v>
      </c>
      <c r="L91" s="14" t="s">
        <v>10089</v>
      </c>
      <c r="M91" s="14" t="s">
        <v>167</v>
      </c>
      <c r="N91" s="14" t="s">
        <v>44</v>
      </c>
      <c r="O91" s="14" t="b">
        <f t="shared" ca="1" si="38"/>
        <v>0</v>
      </c>
      <c r="P91" s="14" t="b">
        <f t="shared" ca="1" si="39"/>
        <v>0</v>
      </c>
      <c r="Q91" s="5"/>
      <c r="R91" s="5"/>
      <c r="S91" s="5"/>
      <c r="T91" s="5"/>
      <c r="U91" s="5"/>
      <c r="V91" s="5"/>
      <c r="W91" s="5"/>
      <c r="X91" s="5"/>
      <c r="Y91" s="5"/>
      <c r="Z91" s="5"/>
      <c r="AA91" s="5"/>
      <c r="AB91" s="5"/>
      <c r="AC91" s="5"/>
      <c r="AD91" s="5"/>
      <c r="AE91" s="5"/>
    </row>
    <row r="92" spans="1:31" ht="21" customHeight="1">
      <c r="A92" s="14" t="s">
        <v>10096</v>
      </c>
      <c r="B92" s="14" t="s">
        <v>1649</v>
      </c>
      <c r="C92" s="14" t="s">
        <v>20</v>
      </c>
      <c r="D92" s="14" t="s">
        <v>47</v>
      </c>
      <c r="E92" s="14" t="s">
        <v>29</v>
      </c>
      <c r="F92" s="17">
        <v>5</v>
      </c>
      <c r="G92" s="17">
        <v>10</v>
      </c>
      <c r="H92" s="14" t="s">
        <v>1653</v>
      </c>
      <c r="I92" s="14" t="s">
        <v>108</v>
      </c>
      <c r="J92" s="14" t="s">
        <v>48</v>
      </c>
      <c r="K92" s="14" t="s">
        <v>10097</v>
      </c>
      <c r="L92" s="14" t="s">
        <v>10098</v>
      </c>
      <c r="M92" s="14" t="s">
        <v>53</v>
      </c>
      <c r="N92" s="14" t="s">
        <v>55</v>
      </c>
      <c r="O92" s="14" t="b">
        <f t="shared" ca="1" si="38"/>
        <v>0</v>
      </c>
      <c r="P92" s="14" t="b">
        <f t="shared" ca="1" si="39"/>
        <v>0</v>
      </c>
      <c r="Q92" s="5"/>
      <c r="R92" s="5"/>
      <c r="S92" s="5"/>
      <c r="T92" s="5"/>
      <c r="U92" s="5"/>
      <c r="V92" s="5"/>
      <c r="W92" s="5"/>
      <c r="X92" s="5"/>
      <c r="Y92" s="5"/>
      <c r="Z92" s="5"/>
      <c r="AA92" s="5"/>
      <c r="AB92" s="5"/>
      <c r="AC92" s="5"/>
      <c r="AD92" s="5"/>
      <c r="AE92" s="5"/>
    </row>
    <row r="93" spans="1:31" ht="21" customHeight="1">
      <c r="A93" s="5" t="s">
        <v>10102</v>
      </c>
      <c r="B93" s="5" t="s">
        <v>10103</v>
      </c>
      <c r="C93" s="5" t="s">
        <v>41</v>
      </c>
      <c r="D93" s="5" t="s">
        <v>94</v>
      </c>
      <c r="E93" s="5" t="s">
        <v>45</v>
      </c>
      <c r="F93" s="7">
        <v>5</v>
      </c>
      <c r="G93" s="7">
        <v>10</v>
      </c>
      <c r="H93" s="5" t="s">
        <v>347</v>
      </c>
      <c r="I93" s="5" t="s">
        <v>125</v>
      </c>
      <c r="J93" s="5" t="s">
        <v>76</v>
      </c>
      <c r="K93" s="9" t="s">
        <v>47</v>
      </c>
      <c r="L93" s="5" t="s">
        <v>10109</v>
      </c>
      <c r="M93" s="5" t="s">
        <v>53</v>
      </c>
      <c r="N93" s="5" t="s">
        <v>271</v>
      </c>
      <c r="O93" s="5" t="b">
        <f t="shared" ref="O93:O96" ca="1" si="40">IFERROR(__xludf.DUMMYFUNCTION("REGEXMATCH(A93,""PHP"")"),TRUE)</f>
        <v>1</v>
      </c>
      <c r="P93" s="5"/>
      <c r="Q93" s="5"/>
      <c r="R93" s="5"/>
      <c r="S93" s="5"/>
      <c r="T93" s="5"/>
      <c r="U93" s="5"/>
      <c r="V93" s="5"/>
      <c r="W93" s="5"/>
      <c r="X93" s="5"/>
      <c r="Y93" s="5"/>
      <c r="Z93" s="5"/>
      <c r="AA93" s="5"/>
      <c r="AB93" s="5"/>
      <c r="AC93" s="5"/>
      <c r="AD93" s="5"/>
      <c r="AE93" s="5"/>
    </row>
    <row r="94" spans="1:31" ht="21" customHeight="1">
      <c r="A94" s="5" t="s">
        <v>248</v>
      </c>
      <c r="B94" s="5" t="s">
        <v>10114</v>
      </c>
      <c r="C94" s="5" t="s">
        <v>41</v>
      </c>
      <c r="D94" s="5" t="s">
        <v>169</v>
      </c>
      <c r="E94" s="5" t="s">
        <v>29</v>
      </c>
      <c r="F94" s="7">
        <v>5</v>
      </c>
      <c r="G94" s="7">
        <v>10</v>
      </c>
      <c r="H94" s="5" t="s">
        <v>347</v>
      </c>
      <c r="I94" s="5" t="s">
        <v>125</v>
      </c>
      <c r="J94" s="5" t="s">
        <v>2067</v>
      </c>
      <c r="K94" s="5" t="s">
        <v>10116</v>
      </c>
      <c r="L94" s="5" t="s">
        <v>10117</v>
      </c>
      <c r="M94" s="5" t="s">
        <v>53</v>
      </c>
      <c r="N94" s="5" t="s">
        <v>55</v>
      </c>
      <c r="O94" s="5" t="b">
        <f t="shared" ca="1" si="40"/>
        <v>1</v>
      </c>
      <c r="P94" s="5"/>
      <c r="Q94" s="5"/>
      <c r="R94" s="5"/>
      <c r="S94" s="5"/>
      <c r="T94" s="5"/>
      <c r="U94" s="5"/>
      <c r="V94" s="5"/>
      <c r="W94" s="5"/>
      <c r="X94" s="5"/>
      <c r="Y94" s="5"/>
      <c r="Z94" s="5"/>
      <c r="AA94" s="5"/>
      <c r="AB94" s="5"/>
      <c r="AC94" s="5"/>
      <c r="AD94" s="5"/>
      <c r="AE94" s="5"/>
    </row>
    <row r="95" spans="1:31" ht="21" customHeight="1">
      <c r="A95" s="5" t="s">
        <v>10122</v>
      </c>
      <c r="B95" s="5" t="s">
        <v>10124</v>
      </c>
      <c r="C95" s="5" t="s">
        <v>41</v>
      </c>
      <c r="D95" s="5" t="s">
        <v>114</v>
      </c>
      <c r="E95" s="5" t="s">
        <v>29</v>
      </c>
      <c r="F95" s="7">
        <v>5</v>
      </c>
      <c r="G95" s="7">
        <v>10</v>
      </c>
      <c r="H95" s="5" t="s">
        <v>347</v>
      </c>
      <c r="I95" s="5" t="s">
        <v>125</v>
      </c>
      <c r="J95" s="5" t="s">
        <v>76</v>
      </c>
      <c r="K95" s="5" t="s">
        <v>10125</v>
      </c>
      <c r="L95" s="5" t="s">
        <v>10126</v>
      </c>
      <c r="M95" s="5" t="s">
        <v>100</v>
      </c>
      <c r="N95" s="5" t="s">
        <v>55</v>
      </c>
      <c r="O95" s="5" t="b">
        <f t="shared" ca="1" si="40"/>
        <v>1</v>
      </c>
      <c r="P95" s="5"/>
      <c r="Q95" s="5"/>
      <c r="R95" s="5"/>
      <c r="S95" s="5"/>
      <c r="T95" s="5"/>
      <c r="U95" s="5"/>
      <c r="V95" s="5"/>
      <c r="W95" s="5"/>
      <c r="X95" s="5"/>
      <c r="Y95" s="5"/>
      <c r="Z95" s="5"/>
      <c r="AA95" s="5"/>
      <c r="AB95" s="5"/>
      <c r="AC95" s="5"/>
      <c r="AD95" s="5"/>
      <c r="AE95" s="5"/>
    </row>
    <row r="96" spans="1:31" ht="21" customHeight="1">
      <c r="A96" s="5" t="s">
        <v>248</v>
      </c>
      <c r="B96" s="5" t="s">
        <v>4756</v>
      </c>
      <c r="C96" s="5" t="s">
        <v>27</v>
      </c>
      <c r="D96" s="5" t="s">
        <v>290</v>
      </c>
      <c r="E96" s="5" t="s">
        <v>29</v>
      </c>
      <c r="F96" s="7">
        <v>5</v>
      </c>
      <c r="G96" s="7">
        <v>10</v>
      </c>
      <c r="H96" s="5" t="s">
        <v>347</v>
      </c>
      <c r="I96" s="5" t="s">
        <v>125</v>
      </c>
      <c r="J96" s="5" t="s">
        <v>117</v>
      </c>
      <c r="K96" s="9" t="s">
        <v>47</v>
      </c>
      <c r="L96" s="9" t="s">
        <v>47</v>
      </c>
      <c r="M96" s="5" t="s">
        <v>100</v>
      </c>
      <c r="N96" s="5" t="s">
        <v>55</v>
      </c>
      <c r="O96" s="5" t="b">
        <f t="shared" ca="1" si="40"/>
        <v>1</v>
      </c>
      <c r="P96" s="9"/>
      <c r="Q96" s="5"/>
      <c r="R96" s="5"/>
      <c r="S96" s="5"/>
      <c r="T96" s="5"/>
      <c r="U96" s="5"/>
      <c r="V96" s="5"/>
      <c r="W96" s="5"/>
      <c r="X96" s="5"/>
      <c r="Y96" s="5"/>
      <c r="Z96" s="5"/>
      <c r="AA96" s="5"/>
      <c r="AB96" s="5"/>
      <c r="AC96" s="5"/>
      <c r="AD96" s="5"/>
      <c r="AE96" s="5"/>
    </row>
    <row r="97" spans="1:31" ht="21" customHeight="1">
      <c r="A97" s="14" t="s">
        <v>10133</v>
      </c>
      <c r="B97" s="14" t="s">
        <v>10134</v>
      </c>
      <c r="C97" s="14" t="s">
        <v>41</v>
      </c>
      <c r="D97" s="14" t="s">
        <v>47</v>
      </c>
      <c r="E97" s="14" t="s">
        <v>29</v>
      </c>
      <c r="F97" s="15">
        <v>5</v>
      </c>
      <c r="G97" s="15">
        <v>15</v>
      </c>
      <c r="H97" s="14" t="s">
        <v>424</v>
      </c>
      <c r="I97" s="14" t="s">
        <v>108</v>
      </c>
      <c r="J97" s="14" t="s">
        <v>817</v>
      </c>
      <c r="K97" s="14" t="s">
        <v>10137</v>
      </c>
      <c r="L97" s="14" t="s">
        <v>10138</v>
      </c>
      <c r="M97" s="14" t="s">
        <v>53</v>
      </c>
      <c r="N97" s="14" t="s">
        <v>55</v>
      </c>
      <c r="O97" s="14" t="b">
        <f t="shared" ref="O97:O98" ca="1" si="41">IFERROR(__xludf.DUMMYFUNCTION("REGEXMATCH(A97,""(?i)PHP"")"),FALSE)</f>
        <v>0</v>
      </c>
      <c r="P97" s="14" t="b">
        <f t="shared" ref="P97:P98" ca="1" si="42">IFERROR(__xludf.DUMMYFUNCTION("REGEXMATCH(L97,""(?i)PHP"")"),FALSE)</f>
        <v>0</v>
      </c>
      <c r="Q97" s="5"/>
      <c r="R97" s="5"/>
      <c r="S97" s="5"/>
      <c r="T97" s="5"/>
      <c r="U97" s="5"/>
      <c r="V97" s="5"/>
      <c r="W97" s="5"/>
      <c r="X97" s="5"/>
      <c r="Y97" s="5"/>
      <c r="Z97" s="5"/>
      <c r="AA97" s="5"/>
      <c r="AB97" s="5"/>
      <c r="AC97" s="5"/>
      <c r="AD97" s="5"/>
      <c r="AE97" s="5"/>
    </row>
    <row r="98" spans="1:31" ht="21" customHeight="1">
      <c r="A98" s="14" t="s">
        <v>10143</v>
      </c>
      <c r="B98" s="14" t="s">
        <v>10144</v>
      </c>
      <c r="C98" s="14" t="s">
        <v>27</v>
      </c>
      <c r="D98" s="14" t="s">
        <v>85</v>
      </c>
      <c r="E98" s="14" t="s">
        <v>29</v>
      </c>
      <c r="F98" s="15">
        <v>5</v>
      </c>
      <c r="G98" s="15">
        <v>15</v>
      </c>
      <c r="H98" s="14" t="s">
        <v>424</v>
      </c>
      <c r="I98" s="14" t="s">
        <v>125</v>
      </c>
      <c r="J98" s="14" t="s">
        <v>1053</v>
      </c>
      <c r="K98" s="14" t="s">
        <v>626</v>
      </c>
      <c r="L98" s="14" t="s">
        <v>10146</v>
      </c>
      <c r="M98" s="14" t="s">
        <v>100</v>
      </c>
      <c r="N98" s="14" t="s">
        <v>55</v>
      </c>
      <c r="O98" s="14" t="b">
        <f t="shared" ca="1" si="41"/>
        <v>0</v>
      </c>
      <c r="P98" s="14" t="b">
        <f t="shared" ca="1" si="42"/>
        <v>0</v>
      </c>
      <c r="Q98" s="5"/>
      <c r="R98" s="5"/>
      <c r="S98" s="5"/>
      <c r="T98" s="5"/>
      <c r="U98" s="5"/>
      <c r="V98" s="5"/>
      <c r="W98" s="5"/>
      <c r="X98" s="5"/>
      <c r="Y98" s="5"/>
      <c r="Z98" s="5"/>
      <c r="AA98" s="5"/>
      <c r="AB98" s="5"/>
      <c r="AC98" s="5"/>
      <c r="AD98" s="5"/>
      <c r="AE98" s="5"/>
    </row>
    <row r="99" spans="1:31" ht="21" customHeight="1">
      <c r="A99" s="5" t="s">
        <v>10150</v>
      </c>
      <c r="B99" s="5" t="s">
        <v>10152</v>
      </c>
      <c r="C99" s="5" t="s">
        <v>41</v>
      </c>
      <c r="D99" s="5" t="s">
        <v>448</v>
      </c>
      <c r="E99" s="5" t="s">
        <v>29</v>
      </c>
      <c r="F99" s="7">
        <v>5</v>
      </c>
      <c r="G99" s="7">
        <v>15</v>
      </c>
      <c r="H99" s="5" t="s">
        <v>424</v>
      </c>
      <c r="I99" s="5" t="s">
        <v>125</v>
      </c>
      <c r="J99" s="5" t="s">
        <v>10154</v>
      </c>
      <c r="K99" s="5" t="s">
        <v>10155</v>
      </c>
      <c r="L99" s="5" t="s">
        <v>10156</v>
      </c>
      <c r="M99" s="5" t="s">
        <v>53</v>
      </c>
      <c r="N99" s="5" t="s">
        <v>55</v>
      </c>
      <c r="O99" s="5" t="b">
        <f t="shared" ref="O99:O100" ca="1" si="43">IFERROR(__xludf.DUMMYFUNCTION("REGEXMATCH(A99,""PHP"")"),TRUE)</f>
        <v>1</v>
      </c>
      <c r="P99" s="5"/>
      <c r="Q99" s="5"/>
      <c r="R99" s="5"/>
      <c r="S99" s="5"/>
      <c r="T99" s="5"/>
      <c r="U99" s="5"/>
      <c r="V99" s="5"/>
      <c r="W99" s="5"/>
      <c r="X99" s="5"/>
      <c r="Y99" s="5"/>
      <c r="Z99" s="5"/>
      <c r="AA99" s="5"/>
      <c r="AB99" s="5"/>
      <c r="AC99" s="5"/>
      <c r="AD99" s="5"/>
      <c r="AE99" s="5"/>
    </row>
    <row r="100" spans="1:31" ht="21" customHeight="1">
      <c r="A100" s="5" t="s">
        <v>1948</v>
      </c>
      <c r="B100" s="5" t="s">
        <v>10159</v>
      </c>
      <c r="C100" s="5" t="s">
        <v>27</v>
      </c>
      <c r="D100" s="5" t="s">
        <v>119</v>
      </c>
      <c r="E100" s="5" t="s">
        <v>29</v>
      </c>
      <c r="F100" s="7">
        <v>5</v>
      </c>
      <c r="G100" s="7">
        <v>20</v>
      </c>
      <c r="H100" s="5" t="s">
        <v>1615</v>
      </c>
      <c r="I100" s="5" t="s">
        <v>125</v>
      </c>
      <c r="J100" s="5" t="s">
        <v>48</v>
      </c>
      <c r="K100" s="5" t="s">
        <v>10161</v>
      </c>
      <c r="L100" s="5" t="s">
        <v>10162</v>
      </c>
      <c r="M100" s="5" t="s">
        <v>53</v>
      </c>
      <c r="N100" s="5" t="s">
        <v>55</v>
      </c>
      <c r="O100" s="5" t="b">
        <f t="shared" ca="1" si="43"/>
        <v>1</v>
      </c>
      <c r="P100" s="5"/>
      <c r="Q100" s="5"/>
      <c r="R100" s="5"/>
      <c r="S100" s="5"/>
      <c r="T100" s="5"/>
      <c r="U100" s="5"/>
      <c r="V100" s="5"/>
      <c r="W100" s="5"/>
      <c r="X100" s="5"/>
      <c r="Y100" s="5"/>
      <c r="Z100" s="5"/>
      <c r="AA100" s="5"/>
      <c r="AB100" s="5"/>
      <c r="AC100" s="5"/>
      <c r="AD100" s="5"/>
      <c r="AE100" s="5"/>
    </row>
    <row r="101" spans="1:31" ht="21" customHeight="1">
      <c r="A101" s="5" t="s">
        <v>10167</v>
      </c>
      <c r="B101" s="5" t="s">
        <v>10168</v>
      </c>
      <c r="C101" s="5" t="s">
        <v>41</v>
      </c>
      <c r="D101" s="5" t="s">
        <v>169</v>
      </c>
      <c r="E101" s="5" t="s">
        <v>29</v>
      </c>
      <c r="F101" s="7">
        <v>5</v>
      </c>
      <c r="G101" s="7">
        <v>10</v>
      </c>
      <c r="H101" s="5" t="s">
        <v>347</v>
      </c>
      <c r="I101" s="5" t="s">
        <v>125</v>
      </c>
      <c r="J101" s="5" t="s">
        <v>537</v>
      </c>
      <c r="K101" s="5" t="s">
        <v>10169</v>
      </c>
      <c r="L101" s="5" t="s">
        <v>10170</v>
      </c>
      <c r="M101" s="5" t="s">
        <v>53</v>
      </c>
      <c r="N101" s="5" t="s">
        <v>55</v>
      </c>
      <c r="O101" s="5" t="b">
        <f t="shared" ref="O101:O103" ca="1" si="44">IFERROR(__xludf.DUMMYFUNCTION("REGEXMATCH(A101,""(?i)PHP"")"),TRUE)</f>
        <v>1</v>
      </c>
      <c r="P101" s="5" t="b">
        <f t="shared" ref="P101:P102" ca="1" si="45">IFERROR(__xludf.DUMMYFUNCTION("REGEXMATCH(L101,""PHP"")"),TRUE)</f>
        <v>1</v>
      </c>
      <c r="Q101" s="5"/>
      <c r="R101" s="5"/>
      <c r="S101" s="5"/>
      <c r="T101" s="5"/>
      <c r="U101" s="5"/>
      <c r="V101" s="5"/>
      <c r="W101" s="5"/>
      <c r="X101" s="5"/>
      <c r="Y101" s="5"/>
      <c r="Z101" s="5"/>
      <c r="AA101" s="5"/>
      <c r="AB101" s="5"/>
      <c r="AC101" s="5"/>
      <c r="AD101" s="5"/>
      <c r="AE101" s="5"/>
    </row>
    <row r="102" spans="1:31" ht="21" customHeight="1">
      <c r="A102" s="5" t="s">
        <v>987</v>
      </c>
      <c r="B102" s="5" t="s">
        <v>10174</v>
      </c>
      <c r="C102" s="5" t="s">
        <v>27</v>
      </c>
      <c r="D102" s="5" t="s">
        <v>266</v>
      </c>
      <c r="E102" s="5" t="s">
        <v>29</v>
      </c>
      <c r="F102" s="18">
        <v>5</v>
      </c>
      <c r="G102" s="18">
        <v>7</v>
      </c>
      <c r="H102" s="5" t="s">
        <v>6821</v>
      </c>
      <c r="I102" s="5" t="s">
        <v>125</v>
      </c>
      <c r="J102" s="5" t="s">
        <v>999</v>
      </c>
      <c r="K102" s="9" t="s">
        <v>47</v>
      </c>
      <c r="L102" s="9" t="s">
        <v>47</v>
      </c>
      <c r="M102" s="5" t="s">
        <v>53</v>
      </c>
      <c r="N102" s="5" t="s">
        <v>55</v>
      </c>
      <c r="O102" s="5" t="b">
        <f t="shared" ca="1" si="44"/>
        <v>1</v>
      </c>
      <c r="P102" s="5" t="b">
        <f t="shared" ca="1" si="45"/>
        <v>1</v>
      </c>
      <c r="Q102" s="5"/>
      <c r="R102" s="5"/>
      <c r="S102" s="5"/>
      <c r="T102" s="5"/>
      <c r="U102" s="5"/>
      <c r="V102" s="5"/>
      <c r="W102" s="5"/>
      <c r="X102" s="5"/>
      <c r="Y102" s="5"/>
      <c r="Z102" s="5"/>
      <c r="AA102" s="5"/>
      <c r="AB102" s="5"/>
      <c r="AC102" s="5"/>
      <c r="AD102" s="5"/>
      <c r="AE102" s="5"/>
    </row>
    <row r="103" spans="1:31" ht="21" customHeight="1">
      <c r="A103" s="14" t="s">
        <v>10178</v>
      </c>
      <c r="B103" s="14" t="s">
        <v>10179</v>
      </c>
      <c r="C103" s="14" t="s">
        <v>41</v>
      </c>
      <c r="D103" s="14" t="s">
        <v>448</v>
      </c>
      <c r="E103" s="14" t="s">
        <v>29</v>
      </c>
      <c r="F103" s="15">
        <v>5</v>
      </c>
      <c r="G103" s="15">
        <v>8</v>
      </c>
      <c r="H103" s="14" t="s">
        <v>222</v>
      </c>
      <c r="I103" s="14" t="s">
        <v>125</v>
      </c>
      <c r="J103" s="14" t="s">
        <v>2705</v>
      </c>
      <c r="K103" s="14" t="s">
        <v>10180</v>
      </c>
      <c r="L103" s="14" t="s">
        <v>10181</v>
      </c>
      <c r="M103" s="14" t="s">
        <v>37</v>
      </c>
      <c r="N103" s="14" t="s">
        <v>55</v>
      </c>
      <c r="O103" s="14" t="b">
        <f t="shared" ca="1" si="44"/>
        <v>1</v>
      </c>
      <c r="P103" s="14" t="b">
        <f ca="1">IFERROR(__xludf.DUMMYFUNCTION("REGEXMATCH(L103,""(?i)PHP"")"),FALSE)</f>
        <v>0</v>
      </c>
      <c r="Q103" s="5"/>
      <c r="R103" s="5"/>
      <c r="S103" s="5"/>
      <c r="T103" s="5"/>
      <c r="U103" s="5"/>
      <c r="V103" s="5"/>
      <c r="W103" s="5"/>
      <c r="X103" s="5"/>
      <c r="Y103" s="5"/>
      <c r="Z103" s="5"/>
      <c r="AA103" s="5"/>
      <c r="AB103" s="5"/>
      <c r="AC103" s="5"/>
      <c r="AD103" s="5"/>
      <c r="AE103" s="5"/>
    </row>
    <row r="104" spans="1:31" ht="21" customHeight="1">
      <c r="A104" s="5" t="s">
        <v>248</v>
      </c>
      <c r="B104" s="5" t="s">
        <v>2410</v>
      </c>
      <c r="C104" s="5" t="s">
        <v>170</v>
      </c>
      <c r="D104" s="5" t="s">
        <v>342</v>
      </c>
      <c r="E104" s="5" t="s">
        <v>29</v>
      </c>
      <c r="F104" s="7">
        <v>5</v>
      </c>
      <c r="G104" s="7">
        <v>8</v>
      </c>
      <c r="H104" s="5" t="s">
        <v>222</v>
      </c>
      <c r="I104" s="5" t="s">
        <v>125</v>
      </c>
      <c r="J104" s="5" t="s">
        <v>2415</v>
      </c>
      <c r="K104" s="5" t="s">
        <v>2417</v>
      </c>
      <c r="L104" s="5" t="s">
        <v>2419</v>
      </c>
      <c r="M104" s="5" t="s">
        <v>100</v>
      </c>
      <c r="N104" s="5" t="s">
        <v>55</v>
      </c>
      <c r="O104" s="5" t="b">
        <f t="shared" ref="O104:O108" ca="1" si="46">IFERROR(__xludf.DUMMYFUNCTION("REGEXMATCH(A104,""PHP"")"),TRUE)</f>
        <v>1</v>
      </c>
      <c r="P104" s="5"/>
      <c r="Q104" s="5"/>
      <c r="R104" s="5"/>
      <c r="S104" s="5"/>
      <c r="T104" s="5"/>
      <c r="U104" s="5"/>
      <c r="V104" s="5"/>
      <c r="W104" s="5"/>
      <c r="X104" s="5"/>
      <c r="Y104" s="5"/>
      <c r="Z104" s="5"/>
      <c r="AA104" s="5"/>
      <c r="AB104" s="5"/>
      <c r="AC104" s="5"/>
      <c r="AD104" s="5"/>
      <c r="AE104" s="5"/>
    </row>
    <row r="105" spans="1:31" ht="21" customHeight="1">
      <c r="A105" s="5" t="s">
        <v>248</v>
      </c>
      <c r="B105" s="5" t="s">
        <v>10188</v>
      </c>
      <c r="C105" s="5" t="s">
        <v>41</v>
      </c>
      <c r="D105" s="5" t="s">
        <v>47</v>
      </c>
      <c r="E105" s="5" t="s">
        <v>45</v>
      </c>
      <c r="F105" s="7">
        <v>5</v>
      </c>
      <c r="G105" s="7">
        <v>9</v>
      </c>
      <c r="H105" s="5" t="s">
        <v>2344</v>
      </c>
      <c r="I105" s="5" t="s">
        <v>24</v>
      </c>
      <c r="J105" s="5" t="s">
        <v>947</v>
      </c>
      <c r="K105" s="5" t="s">
        <v>10189</v>
      </c>
      <c r="L105" s="5" t="s">
        <v>10190</v>
      </c>
      <c r="M105" s="5" t="s">
        <v>53</v>
      </c>
      <c r="N105" s="5" t="s">
        <v>55</v>
      </c>
      <c r="O105" s="5" t="b">
        <f t="shared" ca="1" si="46"/>
        <v>1</v>
      </c>
      <c r="P105" s="5"/>
      <c r="Q105" s="5"/>
      <c r="R105" s="5"/>
      <c r="S105" s="5"/>
      <c r="T105" s="5"/>
      <c r="U105" s="5"/>
      <c r="V105" s="5"/>
      <c r="W105" s="5"/>
      <c r="X105" s="5"/>
      <c r="Y105" s="5"/>
      <c r="Z105" s="5"/>
      <c r="AA105" s="5"/>
      <c r="AB105" s="5"/>
      <c r="AC105" s="5"/>
      <c r="AD105" s="5"/>
      <c r="AE105" s="5"/>
    </row>
    <row r="106" spans="1:31" ht="21" customHeight="1">
      <c r="A106" s="5" t="s">
        <v>248</v>
      </c>
      <c r="B106" s="5" t="s">
        <v>2432</v>
      </c>
      <c r="C106" s="5" t="s">
        <v>41</v>
      </c>
      <c r="D106" s="5" t="s">
        <v>448</v>
      </c>
      <c r="E106" s="5" t="s">
        <v>45</v>
      </c>
      <c r="F106" s="7">
        <v>5</v>
      </c>
      <c r="G106" s="7">
        <v>7</v>
      </c>
      <c r="H106" s="5" t="s">
        <v>684</v>
      </c>
      <c r="I106" s="5" t="s">
        <v>24</v>
      </c>
      <c r="J106" s="5" t="s">
        <v>1582</v>
      </c>
      <c r="K106" s="5" t="s">
        <v>2437</v>
      </c>
      <c r="L106" s="5" t="s">
        <v>2438</v>
      </c>
      <c r="M106" s="5" t="s">
        <v>53</v>
      </c>
      <c r="N106" s="5" t="s">
        <v>55</v>
      </c>
      <c r="O106" s="5" t="b">
        <f t="shared" ca="1" si="46"/>
        <v>1</v>
      </c>
      <c r="P106" s="5"/>
      <c r="Q106" s="5"/>
      <c r="R106" s="5"/>
      <c r="S106" s="5"/>
      <c r="T106" s="5"/>
      <c r="U106" s="5"/>
      <c r="V106" s="5"/>
      <c r="W106" s="5"/>
      <c r="X106" s="5"/>
      <c r="Y106" s="5"/>
      <c r="Z106" s="5"/>
      <c r="AA106" s="5"/>
      <c r="AB106" s="5"/>
      <c r="AC106" s="5"/>
      <c r="AD106" s="5"/>
      <c r="AE106" s="5"/>
    </row>
    <row r="107" spans="1:31" ht="21" customHeight="1">
      <c r="A107" s="5" t="s">
        <v>248</v>
      </c>
      <c r="B107" s="5" t="s">
        <v>2835</v>
      </c>
      <c r="C107" s="5" t="s">
        <v>41</v>
      </c>
      <c r="D107" s="5" t="s">
        <v>94</v>
      </c>
      <c r="E107" s="5" t="s">
        <v>45</v>
      </c>
      <c r="F107" s="7">
        <v>5</v>
      </c>
      <c r="G107" s="7">
        <v>9</v>
      </c>
      <c r="H107" s="5" t="s">
        <v>2344</v>
      </c>
      <c r="I107" s="5" t="s">
        <v>125</v>
      </c>
      <c r="J107" s="5" t="s">
        <v>76</v>
      </c>
      <c r="K107" s="5" t="s">
        <v>2838</v>
      </c>
      <c r="L107" s="5" t="s">
        <v>10195</v>
      </c>
      <c r="M107" s="5" t="s">
        <v>53</v>
      </c>
      <c r="N107" s="5" t="s">
        <v>55</v>
      </c>
      <c r="O107" s="5" t="b">
        <f t="shared" ca="1" si="46"/>
        <v>1</v>
      </c>
      <c r="P107" s="5"/>
      <c r="Q107" s="5"/>
      <c r="R107" s="5"/>
      <c r="S107" s="5"/>
      <c r="T107" s="5"/>
      <c r="U107" s="5"/>
      <c r="V107" s="5"/>
      <c r="W107" s="5"/>
      <c r="X107" s="5"/>
      <c r="Y107" s="5"/>
      <c r="Z107" s="5"/>
      <c r="AA107" s="5"/>
      <c r="AB107" s="5"/>
      <c r="AC107" s="5"/>
      <c r="AD107" s="5"/>
      <c r="AE107" s="5"/>
    </row>
    <row r="108" spans="1:31" ht="21" customHeight="1">
      <c r="A108" s="5" t="s">
        <v>10197</v>
      </c>
      <c r="B108" s="5" t="s">
        <v>10198</v>
      </c>
      <c r="C108" s="5" t="s">
        <v>41</v>
      </c>
      <c r="D108" s="5" t="s">
        <v>874</v>
      </c>
      <c r="E108" s="5" t="s">
        <v>45</v>
      </c>
      <c r="F108" s="7">
        <v>5</v>
      </c>
      <c r="G108" s="7">
        <v>9</v>
      </c>
      <c r="H108" s="5" t="s">
        <v>2344</v>
      </c>
      <c r="I108" s="5" t="s">
        <v>125</v>
      </c>
      <c r="J108" s="5" t="s">
        <v>110</v>
      </c>
      <c r="K108" s="5" t="s">
        <v>10200</v>
      </c>
      <c r="L108" s="9" t="s">
        <v>47</v>
      </c>
      <c r="M108" s="5" t="s">
        <v>53</v>
      </c>
      <c r="N108" s="5" t="s">
        <v>89</v>
      </c>
      <c r="O108" s="5" t="b">
        <f t="shared" ca="1" si="46"/>
        <v>1</v>
      </c>
      <c r="P108" s="9"/>
      <c r="Q108" s="5"/>
      <c r="R108" s="5"/>
      <c r="S108" s="5"/>
      <c r="T108" s="5"/>
      <c r="U108" s="5"/>
      <c r="V108" s="5"/>
      <c r="W108" s="5"/>
      <c r="X108" s="5"/>
      <c r="Y108" s="5"/>
      <c r="Z108" s="5"/>
      <c r="AA108" s="5"/>
      <c r="AB108" s="5"/>
      <c r="AC108" s="5"/>
      <c r="AD108" s="5"/>
      <c r="AE108" s="5"/>
    </row>
    <row r="109" spans="1:31" ht="21" customHeight="1">
      <c r="A109" s="5" t="s">
        <v>10203</v>
      </c>
      <c r="B109" s="5" t="s">
        <v>4164</v>
      </c>
      <c r="C109" s="5" t="s">
        <v>41</v>
      </c>
      <c r="D109" s="5" t="s">
        <v>94</v>
      </c>
      <c r="E109" s="5" t="s">
        <v>29</v>
      </c>
      <c r="F109" s="7">
        <v>5</v>
      </c>
      <c r="G109" s="7">
        <v>8</v>
      </c>
      <c r="H109" s="5" t="s">
        <v>222</v>
      </c>
      <c r="I109" s="5" t="s">
        <v>125</v>
      </c>
      <c r="J109" s="5" t="s">
        <v>2924</v>
      </c>
      <c r="K109" s="5" t="s">
        <v>10204</v>
      </c>
      <c r="L109" s="5" t="s">
        <v>10205</v>
      </c>
      <c r="M109" s="5" t="s">
        <v>37</v>
      </c>
      <c r="N109" s="5" t="s">
        <v>55</v>
      </c>
      <c r="O109" s="5" t="b">
        <f ca="1">IFERROR(__xludf.DUMMYFUNCTION("REGEXMATCH(A109,""(?i)PHP"")"),TRUE)</f>
        <v>1</v>
      </c>
      <c r="P109" s="5" t="b">
        <f ca="1">IFERROR(__xludf.DUMMYFUNCTION("REGEXMATCH(L109,""PHP"")"),FALSE)</f>
        <v>0</v>
      </c>
      <c r="Q109" s="5"/>
      <c r="R109" s="5"/>
      <c r="S109" s="5"/>
      <c r="T109" s="5"/>
      <c r="U109" s="5"/>
      <c r="V109" s="5"/>
      <c r="W109" s="5"/>
      <c r="X109" s="5"/>
      <c r="Y109" s="5"/>
      <c r="Z109" s="5"/>
      <c r="AA109" s="5"/>
      <c r="AB109" s="5"/>
      <c r="AC109" s="5"/>
      <c r="AD109" s="5"/>
      <c r="AE109" s="5"/>
    </row>
    <row r="110" spans="1:31" ht="21" customHeight="1">
      <c r="A110" s="5" t="s">
        <v>10208</v>
      </c>
      <c r="B110" s="5" t="s">
        <v>6050</v>
      </c>
      <c r="C110" s="5" t="s">
        <v>41</v>
      </c>
      <c r="D110" s="5" t="s">
        <v>169</v>
      </c>
      <c r="E110" s="5" t="s">
        <v>29</v>
      </c>
      <c r="F110" s="7">
        <v>5</v>
      </c>
      <c r="G110" s="7">
        <v>8</v>
      </c>
      <c r="H110" s="5" t="s">
        <v>222</v>
      </c>
      <c r="I110" s="5" t="s">
        <v>31</v>
      </c>
      <c r="J110" s="5" t="s">
        <v>48</v>
      </c>
      <c r="K110" s="5" t="s">
        <v>6053</v>
      </c>
      <c r="L110" s="5" t="s">
        <v>10210</v>
      </c>
      <c r="M110" s="5" t="s">
        <v>53</v>
      </c>
      <c r="N110" s="5" t="s">
        <v>38</v>
      </c>
      <c r="O110" s="5" t="b">
        <f t="shared" ref="O110:O113" ca="1" si="47">IFERROR(__xludf.DUMMYFUNCTION("REGEXMATCH(A110,""PHP"")"),TRUE)</f>
        <v>1</v>
      </c>
      <c r="P110" s="5"/>
      <c r="Q110" s="5"/>
      <c r="R110" s="5"/>
      <c r="S110" s="5"/>
      <c r="T110" s="5"/>
      <c r="U110" s="5"/>
      <c r="V110" s="5"/>
      <c r="W110" s="5"/>
      <c r="X110" s="5"/>
      <c r="Y110" s="5"/>
      <c r="Z110" s="5"/>
      <c r="AA110" s="5"/>
      <c r="AB110" s="5"/>
      <c r="AC110" s="5"/>
      <c r="AD110" s="5"/>
      <c r="AE110" s="5"/>
    </row>
    <row r="111" spans="1:31" ht="21" customHeight="1">
      <c r="A111" s="5" t="s">
        <v>10213</v>
      </c>
      <c r="B111" s="5" t="s">
        <v>10214</v>
      </c>
      <c r="C111" s="5" t="s">
        <v>27</v>
      </c>
      <c r="D111" s="5" t="s">
        <v>47</v>
      </c>
      <c r="E111" s="5" t="s">
        <v>29</v>
      </c>
      <c r="F111" s="7">
        <v>5</v>
      </c>
      <c r="G111" s="7">
        <v>7</v>
      </c>
      <c r="H111" s="5" t="s">
        <v>684</v>
      </c>
      <c r="I111" s="5" t="s">
        <v>125</v>
      </c>
      <c r="J111" s="5" t="s">
        <v>7293</v>
      </c>
      <c r="K111" s="5" t="s">
        <v>10217</v>
      </c>
      <c r="L111" s="5" t="s">
        <v>10218</v>
      </c>
      <c r="M111" s="5" t="s">
        <v>53</v>
      </c>
      <c r="N111" s="5" t="s">
        <v>89</v>
      </c>
      <c r="O111" s="5" t="b">
        <f t="shared" ca="1" si="47"/>
        <v>1</v>
      </c>
      <c r="P111" s="5"/>
      <c r="Q111" s="5"/>
      <c r="R111" s="5"/>
      <c r="S111" s="5"/>
      <c r="T111" s="5"/>
      <c r="U111" s="5"/>
      <c r="V111" s="5"/>
      <c r="W111" s="5"/>
      <c r="X111" s="5"/>
      <c r="Y111" s="5"/>
      <c r="Z111" s="5"/>
      <c r="AA111" s="5"/>
      <c r="AB111" s="5"/>
      <c r="AC111" s="5"/>
      <c r="AD111" s="5"/>
      <c r="AE111" s="5"/>
    </row>
    <row r="112" spans="1:31" ht="21" customHeight="1">
      <c r="A112" s="5" t="s">
        <v>1948</v>
      </c>
      <c r="B112" s="5" t="s">
        <v>10223</v>
      </c>
      <c r="C112" s="5" t="s">
        <v>41</v>
      </c>
      <c r="D112" s="5" t="s">
        <v>43</v>
      </c>
      <c r="E112" s="5" t="s">
        <v>29</v>
      </c>
      <c r="F112" s="7">
        <v>5</v>
      </c>
      <c r="G112" s="7">
        <v>8</v>
      </c>
      <c r="H112" s="5" t="s">
        <v>222</v>
      </c>
      <c r="I112" s="5" t="s">
        <v>125</v>
      </c>
      <c r="J112" s="5" t="s">
        <v>76</v>
      </c>
      <c r="K112" s="5" t="s">
        <v>10224</v>
      </c>
      <c r="L112" s="5" t="s">
        <v>10225</v>
      </c>
      <c r="M112" s="5" t="s">
        <v>100</v>
      </c>
      <c r="N112" s="5" t="s">
        <v>55</v>
      </c>
      <c r="O112" s="5" t="b">
        <f t="shared" ca="1" si="47"/>
        <v>1</v>
      </c>
      <c r="P112" s="5"/>
      <c r="Q112" s="5"/>
      <c r="R112" s="5"/>
      <c r="S112" s="5"/>
      <c r="T112" s="5"/>
      <c r="U112" s="5"/>
      <c r="V112" s="5"/>
      <c r="W112" s="5"/>
      <c r="X112" s="5"/>
      <c r="Y112" s="5"/>
      <c r="Z112" s="5"/>
      <c r="AA112" s="5"/>
      <c r="AB112" s="5"/>
      <c r="AC112" s="5"/>
      <c r="AD112" s="5"/>
      <c r="AE112" s="5"/>
    </row>
    <row r="113" spans="1:31" ht="21" customHeight="1">
      <c r="A113" s="5" t="s">
        <v>10226</v>
      </c>
      <c r="B113" s="5" t="s">
        <v>10227</v>
      </c>
      <c r="C113" s="5" t="s">
        <v>41</v>
      </c>
      <c r="D113" s="5" t="s">
        <v>448</v>
      </c>
      <c r="E113" s="5" t="s">
        <v>29</v>
      </c>
      <c r="F113" s="7">
        <v>5</v>
      </c>
      <c r="G113" s="7">
        <v>8</v>
      </c>
      <c r="H113" s="5" t="s">
        <v>222</v>
      </c>
      <c r="I113" s="5" t="s">
        <v>125</v>
      </c>
      <c r="J113" s="5" t="s">
        <v>470</v>
      </c>
      <c r="K113" s="5" t="s">
        <v>10228</v>
      </c>
      <c r="L113" s="9" t="s">
        <v>47</v>
      </c>
      <c r="M113" s="5" t="s">
        <v>42</v>
      </c>
      <c r="N113" s="5" t="s">
        <v>55</v>
      </c>
      <c r="O113" s="5" t="b">
        <f t="shared" ca="1" si="47"/>
        <v>1</v>
      </c>
      <c r="P113" s="9"/>
      <c r="Q113" s="5"/>
      <c r="R113" s="5"/>
      <c r="S113" s="5"/>
      <c r="T113" s="5"/>
      <c r="U113" s="5"/>
      <c r="V113" s="5"/>
      <c r="W113" s="5"/>
      <c r="X113" s="5"/>
      <c r="Y113" s="5"/>
      <c r="Z113" s="5"/>
      <c r="AA113" s="5"/>
      <c r="AB113" s="5"/>
      <c r="AC113" s="5"/>
      <c r="AD113" s="5"/>
      <c r="AE113" s="5"/>
    </row>
    <row r="114" spans="1:31" ht="21" customHeight="1">
      <c r="A114" s="14" t="s">
        <v>2886</v>
      </c>
      <c r="B114" s="14" t="s">
        <v>10229</v>
      </c>
      <c r="C114" s="14" t="s">
        <v>170</v>
      </c>
      <c r="D114" s="14" t="s">
        <v>342</v>
      </c>
      <c r="E114" s="14" t="s">
        <v>29</v>
      </c>
      <c r="F114" s="15">
        <v>5</v>
      </c>
      <c r="G114" s="15">
        <v>8</v>
      </c>
      <c r="H114" s="14" t="s">
        <v>222</v>
      </c>
      <c r="I114" s="14" t="s">
        <v>125</v>
      </c>
      <c r="J114" s="14" t="s">
        <v>57</v>
      </c>
      <c r="K114" s="14" t="s">
        <v>10230</v>
      </c>
      <c r="L114" s="14" t="s">
        <v>10233</v>
      </c>
      <c r="M114" s="14" t="s">
        <v>37</v>
      </c>
      <c r="N114" s="14" t="s">
        <v>55</v>
      </c>
      <c r="O114" s="14" t="b">
        <f t="shared" ref="O114:O117" ca="1" si="48">IFERROR(__xludf.DUMMYFUNCTION("REGEXMATCH(A114,""(?i)PHP"")"),FALSE)</f>
        <v>0</v>
      </c>
      <c r="P114" s="14" t="b">
        <f t="shared" ref="P114:P117" ca="1" si="49">IFERROR(__xludf.DUMMYFUNCTION("REGEXMATCH(L114,""(?i)PHP"")"),FALSE)</f>
        <v>0</v>
      </c>
      <c r="Q114" s="5"/>
      <c r="R114" s="5"/>
      <c r="S114" s="5"/>
      <c r="T114" s="5"/>
      <c r="U114" s="5"/>
      <c r="V114" s="5"/>
      <c r="W114" s="5"/>
      <c r="X114" s="5"/>
      <c r="Y114" s="5"/>
      <c r="Z114" s="5"/>
      <c r="AA114" s="5"/>
      <c r="AB114" s="5"/>
      <c r="AC114" s="5"/>
      <c r="AD114" s="5"/>
      <c r="AE114" s="5"/>
    </row>
    <row r="115" spans="1:31" ht="21" customHeight="1">
      <c r="A115" s="5" t="s">
        <v>2886</v>
      </c>
      <c r="B115" s="5" t="s">
        <v>4720</v>
      </c>
      <c r="C115" s="5" t="s">
        <v>41</v>
      </c>
      <c r="D115" s="5" t="s">
        <v>94</v>
      </c>
      <c r="E115" s="5" t="s">
        <v>29</v>
      </c>
      <c r="F115" s="7">
        <v>5</v>
      </c>
      <c r="G115" s="7">
        <v>8</v>
      </c>
      <c r="H115" s="5" t="s">
        <v>222</v>
      </c>
      <c r="I115" s="5" t="s">
        <v>31</v>
      </c>
      <c r="J115" s="5" t="s">
        <v>57</v>
      </c>
      <c r="K115" s="5" t="s">
        <v>381</v>
      </c>
      <c r="L115" s="5" t="s">
        <v>10237</v>
      </c>
      <c r="M115" s="5" t="s">
        <v>100</v>
      </c>
      <c r="N115" s="5" t="s">
        <v>55</v>
      </c>
      <c r="O115" s="5" t="b">
        <f t="shared" ca="1" si="48"/>
        <v>0</v>
      </c>
      <c r="P115" s="5" t="b">
        <f t="shared" ca="1" si="49"/>
        <v>0</v>
      </c>
      <c r="Q115" s="5"/>
      <c r="R115" s="5"/>
      <c r="S115" s="5"/>
      <c r="T115" s="5"/>
      <c r="U115" s="5"/>
      <c r="V115" s="5"/>
      <c r="W115" s="5"/>
      <c r="X115" s="5"/>
      <c r="Y115" s="5"/>
      <c r="Z115" s="5"/>
      <c r="AA115" s="5"/>
      <c r="AB115" s="5"/>
      <c r="AC115" s="5"/>
      <c r="AD115" s="5"/>
      <c r="AE115" s="5"/>
    </row>
    <row r="116" spans="1:31" ht="21" customHeight="1">
      <c r="A116" s="14" t="s">
        <v>9918</v>
      </c>
      <c r="B116" s="14" t="s">
        <v>7133</v>
      </c>
      <c r="C116" s="14" t="s">
        <v>41</v>
      </c>
      <c r="D116" s="14" t="s">
        <v>94</v>
      </c>
      <c r="E116" s="14" t="s">
        <v>29</v>
      </c>
      <c r="F116" s="15">
        <v>5</v>
      </c>
      <c r="G116" s="15">
        <v>8</v>
      </c>
      <c r="H116" s="14" t="s">
        <v>222</v>
      </c>
      <c r="I116" s="14" t="s">
        <v>24</v>
      </c>
      <c r="J116" s="14" t="s">
        <v>57</v>
      </c>
      <c r="K116" s="14" t="s">
        <v>7135</v>
      </c>
      <c r="L116" s="14" t="s">
        <v>10242</v>
      </c>
      <c r="M116" s="14" t="s">
        <v>100</v>
      </c>
      <c r="N116" s="14" t="s">
        <v>55</v>
      </c>
      <c r="O116" s="14" t="b">
        <f t="shared" ca="1" si="48"/>
        <v>0</v>
      </c>
      <c r="P116" s="14" t="b">
        <f t="shared" ca="1" si="49"/>
        <v>0</v>
      </c>
      <c r="Q116" s="5"/>
      <c r="R116" s="5"/>
      <c r="S116" s="5"/>
      <c r="T116" s="5"/>
      <c r="U116" s="5"/>
      <c r="V116" s="5"/>
      <c r="W116" s="5"/>
      <c r="X116" s="5"/>
      <c r="Y116" s="5"/>
      <c r="Z116" s="5"/>
      <c r="AA116" s="5"/>
      <c r="AB116" s="5"/>
      <c r="AC116" s="5"/>
      <c r="AD116" s="5"/>
      <c r="AE116" s="5"/>
    </row>
    <row r="117" spans="1:31" ht="21" customHeight="1">
      <c r="A117" s="14" t="s">
        <v>10246</v>
      </c>
      <c r="B117" s="14" t="s">
        <v>10247</v>
      </c>
      <c r="C117" s="14" t="s">
        <v>27</v>
      </c>
      <c r="D117" s="14" t="s">
        <v>47</v>
      </c>
      <c r="E117" s="14" t="s">
        <v>45</v>
      </c>
      <c r="F117" s="15">
        <v>5</v>
      </c>
      <c r="G117" s="15">
        <v>9</v>
      </c>
      <c r="H117" s="14" t="s">
        <v>2344</v>
      </c>
      <c r="I117" s="14" t="s">
        <v>24</v>
      </c>
      <c r="J117" s="14" t="s">
        <v>5354</v>
      </c>
      <c r="K117" s="14" t="s">
        <v>10248</v>
      </c>
      <c r="L117" s="14" t="s">
        <v>10249</v>
      </c>
      <c r="M117" s="14" t="s">
        <v>37</v>
      </c>
      <c r="N117" s="14" t="s">
        <v>55</v>
      </c>
      <c r="O117" s="14" t="b">
        <f t="shared" ca="1" si="48"/>
        <v>0</v>
      </c>
      <c r="P117" s="14" t="b">
        <f t="shared" ca="1" si="49"/>
        <v>0</v>
      </c>
      <c r="Q117" s="5"/>
      <c r="R117" s="5"/>
      <c r="S117" s="5"/>
      <c r="T117" s="5"/>
      <c r="U117" s="5"/>
      <c r="V117" s="5"/>
      <c r="W117" s="5"/>
      <c r="X117" s="5"/>
      <c r="Y117" s="5"/>
      <c r="Z117" s="5"/>
      <c r="AA117" s="5"/>
      <c r="AB117" s="5"/>
      <c r="AC117" s="5"/>
      <c r="AD117" s="5"/>
      <c r="AE117" s="5"/>
    </row>
    <row r="118" spans="1:31" ht="21" customHeight="1">
      <c r="A118" s="5" t="s">
        <v>248</v>
      </c>
      <c r="B118" s="5" t="s">
        <v>10250</v>
      </c>
      <c r="C118" s="5" t="s">
        <v>41</v>
      </c>
      <c r="D118" s="5" t="s">
        <v>43</v>
      </c>
      <c r="E118" s="5" t="s">
        <v>45</v>
      </c>
      <c r="F118" s="7">
        <v>5</v>
      </c>
      <c r="G118" s="7">
        <v>9</v>
      </c>
      <c r="H118" s="5" t="s">
        <v>2344</v>
      </c>
      <c r="I118" s="5" t="s">
        <v>125</v>
      </c>
      <c r="J118" s="5" t="s">
        <v>824</v>
      </c>
      <c r="K118" s="5" t="s">
        <v>10251</v>
      </c>
      <c r="L118" s="5" t="s">
        <v>10252</v>
      </c>
      <c r="M118" s="5" t="s">
        <v>167</v>
      </c>
      <c r="N118" s="5" t="s">
        <v>55</v>
      </c>
      <c r="O118" s="5" t="b">
        <f t="shared" ref="O118:O121" ca="1" si="50">IFERROR(__xludf.DUMMYFUNCTION("REGEXMATCH(A118,""PHP"")"),TRUE)</f>
        <v>1</v>
      </c>
      <c r="P118" s="5"/>
      <c r="Q118" s="5"/>
      <c r="R118" s="5"/>
      <c r="S118" s="5"/>
      <c r="T118" s="5"/>
      <c r="U118" s="5"/>
      <c r="V118" s="5"/>
      <c r="W118" s="5"/>
      <c r="X118" s="5"/>
      <c r="Y118" s="5"/>
      <c r="Z118" s="5"/>
      <c r="AA118" s="5"/>
      <c r="AB118" s="5"/>
      <c r="AC118" s="5"/>
      <c r="AD118" s="5"/>
      <c r="AE118" s="5"/>
    </row>
    <row r="119" spans="1:31" ht="21" customHeight="1">
      <c r="A119" s="5" t="s">
        <v>248</v>
      </c>
      <c r="B119" s="5" t="s">
        <v>6277</v>
      </c>
      <c r="C119" s="5" t="s">
        <v>41</v>
      </c>
      <c r="D119" s="5" t="s">
        <v>169</v>
      </c>
      <c r="E119" s="5" t="s">
        <v>29</v>
      </c>
      <c r="F119" s="7">
        <v>5</v>
      </c>
      <c r="G119" s="7">
        <v>8</v>
      </c>
      <c r="H119" s="5" t="s">
        <v>222</v>
      </c>
      <c r="I119" s="5" t="s">
        <v>125</v>
      </c>
      <c r="J119" s="5" t="s">
        <v>252</v>
      </c>
      <c r="K119" s="5" t="s">
        <v>10255</v>
      </c>
      <c r="L119" s="5" t="s">
        <v>10256</v>
      </c>
      <c r="M119" s="5" t="s">
        <v>37</v>
      </c>
      <c r="N119" s="5" t="s">
        <v>55</v>
      </c>
      <c r="O119" s="5" t="b">
        <f t="shared" ca="1" si="50"/>
        <v>1</v>
      </c>
      <c r="P119" s="5"/>
      <c r="Q119" s="5"/>
      <c r="R119" s="5"/>
      <c r="S119" s="5"/>
      <c r="T119" s="5"/>
      <c r="U119" s="5"/>
      <c r="V119" s="5"/>
      <c r="W119" s="5"/>
      <c r="X119" s="5"/>
      <c r="Y119" s="5"/>
      <c r="Z119" s="5"/>
      <c r="AA119" s="5"/>
      <c r="AB119" s="5"/>
      <c r="AC119" s="5"/>
      <c r="AD119" s="5"/>
      <c r="AE119" s="5"/>
    </row>
    <row r="120" spans="1:31" ht="21" customHeight="1">
      <c r="A120" s="5" t="s">
        <v>10259</v>
      </c>
      <c r="B120" s="5" t="s">
        <v>10260</v>
      </c>
      <c r="C120" s="5" t="s">
        <v>41</v>
      </c>
      <c r="D120" s="5" t="s">
        <v>94</v>
      </c>
      <c r="E120" s="5" t="s">
        <v>29</v>
      </c>
      <c r="F120" s="7">
        <v>5</v>
      </c>
      <c r="G120" s="7">
        <v>8</v>
      </c>
      <c r="H120" s="5" t="s">
        <v>222</v>
      </c>
      <c r="I120" s="5" t="s">
        <v>31</v>
      </c>
      <c r="J120" s="5" t="s">
        <v>10261</v>
      </c>
      <c r="K120" s="5" t="s">
        <v>10262</v>
      </c>
      <c r="L120" s="5" t="s">
        <v>10263</v>
      </c>
      <c r="M120" s="5" t="s">
        <v>53</v>
      </c>
      <c r="N120" s="5" t="s">
        <v>55</v>
      </c>
      <c r="O120" s="5" t="b">
        <f t="shared" ca="1" si="50"/>
        <v>1</v>
      </c>
      <c r="P120" s="5"/>
      <c r="Q120" s="5"/>
      <c r="R120" s="5"/>
      <c r="S120" s="5"/>
      <c r="T120" s="5"/>
      <c r="U120" s="5"/>
      <c r="V120" s="5"/>
      <c r="W120" s="5"/>
      <c r="X120" s="5"/>
      <c r="Y120" s="5"/>
      <c r="Z120" s="5"/>
      <c r="AA120" s="5"/>
      <c r="AB120" s="5"/>
      <c r="AC120" s="5"/>
      <c r="AD120" s="5"/>
      <c r="AE120" s="5"/>
    </row>
    <row r="121" spans="1:31" ht="21" customHeight="1">
      <c r="A121" s="5" t="s">
        <v>9168</v>
      </c>
      <c r="B121" s="5" t="s">
        <v>10264</v>
      </c>
      <c r="C121" s="5" t="s">
        <v>41</v>
      </c>
      <c r="D121" s="5" t="s">
        <v>874</v>
      </c>
      <c r="E121" s="5" t="s">
        <v>29</v>
      </c>
      <c r="F121" s="7">
        <v>5</v>
      </c>
      <c r="G121" s="7">
        <v>8</v>
      </c>
      <c r="H121" s="5" t="s">
        <v>222</v>
      </c>
      <c r="I121" s="5" t="s">
        <v>125</v>
      </c>
      <c r="J121" s="5" t="s">
        <v>10266</v>
      </c>
      <c r="K121" s="5" t="s">
        <v>10267</v>
      </c>
      <c r="L121" s="5" t="s">
        <v>10268</v>
      </c>
      <c r="M121" s="5" t="s">
        <v>37</v>
      </c>
      <c r="N121" s="5" t="s">
        <v>55</v>
      </c>
      <c r="O121" s="5" t="b">
        <f t="shared" ca="1" si="50"/>
        <v>1</v>
      </c>
      <c r="P121" s="5"/>
      <c r="Q121" s="5"/>
      <c r="R121" s="5"/>
      <c r="S121" s="5"/>
      <c r="T121" s="5"/>
      <c r="U121" s="5"/>
      <c r="V121" s="5"/>
      <c r="W121" s="5"/>
      <c r="X121" s="5"/>
      <c r="Y121" s="5"/>
      <c r="Z121" s="5"/>
      <c r="AA121" s="5"/>
      <c r="AB121" s="5"/>
      <c r="AC121" s="5"/>
      <c r="AD121" s="5"/>
      <c r="AE121" s="5"/>
    </row>
    <row r="122" spans="1:31" ht="21" customHeight="1">
      <c r="A122" s="5" t="s">
        <v>987</v>
      </c>
      <c r="B122" s="5" t="s">
        <v>10270</v>
      </c>
      <c r="C122" s="5" t="s">
        <v>41</v>
      </c>
      <c r="D122" s="5" t="s">
        <v>43</v>
      </c>
      <c r="E122" s="5" t="s">
        <v>45</v>
      </c>
      <c r="F122" s="7">
        <v>5</v>
      </c>
      <c r="G122" s="7">
        <v>7</v>
      </c>
      <c r="H122" s="5" t="s">
        <v>684</v>
      </c>
      <c r="I122" s="5" t="s">
        <v>125</v>
      </c>
      <c r="J122" s="5" t="s">
        <v>10271</v>
      </c>
      <c r="K122" s="5" t="s">
        <v>10272</v>
      </c>
      <c r="L122" s="5" t="s">
        <v>10273</v>
      </c>
      <c r="M122" s="5" t="s">
        <v>37</v>
      </c>
      <c r="N122" s="5" t="s">
        <v>55</v>
      </c>
      <c r="O122" s="5" t="b">
        <f ca="1">IFERROR(__xludf.DUMMYFUNCTION("REGEXMATCH(A122,""(?i)PHP"")"),TRUE)</f>
        <v>1</v>
      </c>
      <c r="P122" s="5" t="b">
        <f ca="1">IFERROR(__xludf.DUMMYFUNCTION("REGEXMATCH(L122,""PHP"")"),TRUE)</f>
        <v>1</v>
      </c>
      <c r="Q122" s="5"/>
      <c r="R122" s="5"/>
      <c r="S122" s="5"/>
      <c r="T122" s="5"/>
      <c r="U122" s="5"/>
      <c r="V122" s="5"/>
      <c r="W122" s="5"/>
      <c r="X122" s="5"/>
      <c r="Y122" s="5"/>
      <c r="Z122" s="5"/>
      <c r="AA122" s="5"/>
      <c r="AB122" s="5"/>
      <c r="AC122" s="5"/>
      <c r="AD122" s="5"/>
      <c r="AE122" s="5"/>
    </row>
    <row r="123" spans="1:31" ht="21" customHeight="1">
      <c r="A123" s="5" t="s">
        <v>248</v>
      </c>
      <c r="B123" s="5" t="s">
        <v>10281</v>
      </c>
      <c r="C123" s="5" t="s">
        <v>41</v>
      </c>
      <c r="D123" s="5" t="s">
        <v>94</v>
      </c>
      <c r="E123" s="5" t="s">
        <v>45</v>
      </c>
      <c r="F123" s="7">
        <v>5</v>
      </c>
      <c r="G123" s="7">
        <v>9</v>
      </c>
      <c r="H123" s="5" t="s">
        <v>2344</v>
      </c>
      <c r="I123" s="5" t="s">
        <v>125</v>
      </c>
      <c r="J123" s="5" t="s">
        <v>76</v>
      </c>
      <c r="K123" s="5" t="s">
        <v>10285</v>
      </c>
      <c r="L123" s="5" t="s">
        <v>10195</v>
      </c>
      <c r="M123" s="5" t="s">
        <v>53</v>
      </c>
      <c r="N123" s="5" t="s">
        <v>55</v>
      </c>
      <c r="O123" s="5" t="b">
        <f t="shared" ref="O123:O125" ca="1" si="51">IFERROR(__xludf.DUMMYFUNCTION("REGEXMATCH(A123,""PHP"")"),TRUE)</f>
        <v>1</v>
      </c>
      <c r="P123" s="5"/>
      <c r="Q123" s="5"/>
      <c r="R123" s="5"/>
      <c r="S123" s="5"/>
      <c r="T123" s="5"/>
      <c r="U123" s="5"/>
      <c r="V123" s="5"/>
      <c r="W123" s="5"/>
      <c r="X123" s="5"/>
      <c r="Y123" s="5"/>
      <c r="Z123" s="5"/>
      <c r="AA123" s="5"/>
      <c r="AB123" s="5"/>
      <c r="AC123" s="5"/>
      <c r="AD123" s="5"/>
      <c r="AE123" s="5"/>
    </row>
    <row r="124" spans="1:31" ht="21" customHeight="1">
      <c r="A124" s="5" t="s">
        <v>10289</v>
      </c>
      <c r="B124" s="5" t="s">
        <v>10290</v>
      </c>
      <c r="C124" s="5" t="s">
        <v>27</v>
      </c>
      <c r="D124" s="5" t="s">
        <v>1272</v>
      </c>
      <c r="E124" s="5" t="s">
        <v>45</v>
      </c>
      <c r="F124" s="7">
        <v>5</v>
      </c>
      <c r="G124" s="7">
        <v>8</v>
      </c>
      <c r="H124" s="5" t="s">
        <v>222</v>
      </c>
      <c r="I124" s="5" t="s">
        <v>125</v>
      </c>
      <c r="J124" s="5" t="s">
        <v>8123</v>
      </c>
      <c r="K124" s="5" t="s">
        <v>10291</v>
      </c>
      <c r="L124" s="5" t="s">
        <v>10292</v>
      </c>
      <c r="M124" s="5" t="s">
        <v>37</v>
      </c>
      <c r="N124" s="5" t="s">
        <v>55</v>
      </c>
      <c r="O124" s="5" t="b">
        <f t="shared" ca="1" si="51"/>
        <v>1</v>
      </c>
      <c r="P124" s="5"/>
      <c r="Q124" s="5"/>
      <c r="R124" s="5"/>
      <c r="S124" s="5"/>
      <c r="T124" s="5"/>
      <c r="U124" s="5"/>
      <c r="V124" s="5"/>
      <c r="W124" s="5"/>
      <c r="X124" s="5"/>
      <c r="Y124" s="5"/>
      <c r="Z124" s="5"/>
      <c r="AA124" s="5"/>
      <c r="AB124" s="5"/>
      <c r="AC124" s="5"/>
      <c r="AD124" s="5"/>
      <c r="AE124" s="5"/>
    </row>
    <row r="125" spans="1:31" ht="21" customHeight="1">
      <c r="A125" s="5" t="s">
        <v>9168</v>
      </c>
      <c r="B125" s="5" t="s">
        <v>10297</v>
      </c>
      <c r="C125" s="5" t="s">
        <v>41</v>
      </c>
      <c r="D125" s="5" t="s">
        <v>94</v>
      </c>
      <c r="E125" s="5" t="s">
        <v>29</v>
      </c>
      <c r="F125" s="7">
        <v>5.5</v>
      </c>
      <c r="G125" s="7">
        <v>6.5</v>
      </c>
      <c r="H125" s="5" t="s">
        <v>10298</v>
      </c>
      <c r="I125" s="5" t="s">
        <v>125</v>
      </c>
      <c r="J125" s="5" t="s">
        <v>10299</v>
      </c>
      <c r="K125" s="5" t="s">
        <v>10300</v>
      </c>
      <c r="L125" s="5" t="s">
        <v>10301</v>
      </c>
      <c r="M125" s="5" t="s">
        <v>53</v>
      </c>
      <c r="N125" s="5" t="s">
        <v>55</v>
      </c>
      <c r="O125" s="5" t="b">
        <f t="shared" ca="1" si="51"/>
        <v>1</v>
      </c>
      <c r="P125" s="5"/>
      <c r="Q125" s="5"/>
      <c r="R125" s="5"/>
      <c r="S125" s="5"/>
      <c r="T125" s="5"/>
      <c r="U125" s="5"/>
      <c r="V125" s="5"/>
      <c r="W125" s="5"/>
      <c r="X125" s="5"/>
      <c r="Y125" s="5"/>
      <c r="Z125" s="5"/>
      <c r="AA125" s="5"/>
      <c r="AB125" s="5"/>
      <c r="AC125" s="5"/>
      <c r="AD125" s="5"/>
      <c r="AE125" s="5"/>
    </row>
    <row r="126" spans="1:31" ht="21" customHeight="1">
      <c r="A126" s="14" t="s">
        <v>10303</v>
      </c>
      <c r="B126" s="14" t="s">
        <v>7127</v>
      </c>
      <c r="C126" s="14" t="s">
        <v>41</v>
      </c>
      <c r="D126" s="14" t="s">
        <v>94</v>
      </c>
      <c r="E126" s="14" t="s">
        <v>45</v>
      </c>
      <c r="F126" s="15">
        <v>5.5</v>
      </c>
      <c r="G126" s="15">
        <v>9</v>
      </c>
      <c r="H126" s="14" t="s">
        <v>525</v>
      </c>
      <c r="I126" s="14" t="s">
        <v>31</v>
      </c>
      <c r="J126" s="14" t="s">
        <v>624</v>
      </c>
      <c r="K126" s="14" t="s">
        <v>10304</v>
      </c>
      <c r="L126" s="14" t="s">
        <v>10305</v>
      </c>
      <c r="M126" s="14" t="s">
        <v>42</v>
      </c>
      <c r="N126" s="14" t="s">
        <v>44</v>
      </c>
      <c r="O126" s="14" t="b">
        <f t="shared" ref="O126:O127" ca="1" si="52">IFERROR(__xludf.DUMMYFUNCTION("REGEXMATCH(A126,""(?i)PHP"")"),FALSE)</f>
        <v>0</v>
      </c>
      <c r="P126" s="14" t="b">
        <f t="shared" ref="P126:P127" ca="1" si="53">IFERROR(__xludf.DUMMYFUNCTION("REGEXMATCH(L126,""(?i)PHP"")"),FALSE)</f>
        <v>0</v>
      </c>
      <c r="Q126" s="5"/>
      <c r="R126" s="5"/>
      <c r="S126" s="5"/>
      <c r="T126" s="5"/>
      <c r="U126" s="5"/>
      <c r="V126" s="5"/>
      <c r="W126" s="5"/>
      <c r="X126" s="5"/>
      <c r="Y126" s="5"/>
      <c r="Z126" s="5"/>
      <c r="AA126" s="5"/>
      <c r="AB126" s="5"/>
      <c r="AC126" s="5"/>
      <c r="AD126" s="5"/>
      <c r="AE126" s="5"/>
    </row>
    <row r="127" spans="1:31" ht="21" customHeight="1">
      <c r="A127" s="14" t="s">
        <v>10312</v>
      </c>
      <c r="B127" s="14" t="s">
        <v>10313</v>
      </c>
      <c r="C127" s="14" t="s">
        <v>170</v>
      </c>
      <c r="D127" s="14" t="s">
        <v>171</v>
      </c>
      <c r="E127" s="14" t="s">
        <v>29</v>
      </c>
      <c r="F127" s="15">
        <v>6</v>
      </c>
      <c r="G127" s="15">
        <v>10</v>
      </c>
      <c r="H127" s="14" t="s">
        <v>548</v>
      </c>
      <c r="I127" s="14" t="s">
        <v>31</v>
      </c>
      <c r="J127" s="14" t="s">
        <v>76</v>
      </c>
      <c r="K127" s="14" t="s">
        <v>10314</v>
      </c>
      <c r="L127" s="14" t="s">
        <v>10315</v>
      </c>
      <c r="M127" s="14" t="s">
        <v>53</v>
      </c>
      <c r="N127" s="14" t="s">
        <v>55</v>
      </c>
      <c r="O127" s="14" t="b">
        <f t="shared" ca="1" si="52"/>
        <v>0</v>
      </c>
      <c r="P127" s="14" t="b">
        <f t="shared" ca="1" si="53"/>
        <v>0</v>
      </c>
      <c r="Q127" s="5"/>
      <c r="R127" s="5"/>
      <c r="S127" s="5"/>
      <c r="T127" s="5"/>
      <c r="U127" s="5"/>
      <c r="V127" s="5"/>
      <c r="W127" s="5"/>
      <c r="X127" s="5"/>
      <c r="Y127" s="5"/>
      <c r="Z127" s="5"/>
      <c r="AA127" s="5"/>
      <c r="AB127" s="5"/>
      <c r="AC127" s="5"/>
      <c r="AD127" s="5"/>
      <c r="AE127" s="5"/>
    </row>
    <row r="128" spans="1:31" ht="21" customHeight="1">
      <c r="A128" s="5" t="s">
        <v>248</v>
      </c>
      <c r="B128" s="5" t="s">
        <v>10091</v>
      </c>
      <c r="C128" s="5" t="s">
        <v>27</v>
      </c>
      <c r="D128" s="5" t="s">
        <v>47</v>
      </c>
      <c r="E128" s="5" t="s">
        <v>45</v>
      </c>
      <c r="F128" s="7">
        <v>6</v>
      </c>
      <c r="G128" s="7">
        <v>15</v>
      </c>
      <c r="H128" s="5" t="s">
        <v>214</v>
      </c>
      <c r="I128" s="5" t="s">
        <v>31</v>
      </c>
      <c r="J128" s="5" t="s">
        <v>57</v>
      </c>
      <c r="K128" s="5" t="s">
        <v>2873</v>
      </c>
      <c r="L128" s="5" t="s">
        <v>10319</v>
      </c>
      <c r="M128" s="5" t="s">
        <v>53</v>
      </c>
      <c r="N128" s="5" t="s">
        <v>55</v>
      </c>
      <c r="O128" s="5" t="b">
        <f t="shared" ref="O128:O129" ca="1" si="54">IFERROR(__xludf.DUMMYFUNCTION("REGEXMATCH(A128,""PHP"")"),TRUE)</f>
        <v>1</v>
      </c>
      <c r="P128" s="5"/>
      <c r="Q128" s="5"/>
      <c r="R128" s="5"/>
      <c r="S128" s="5"/>
      <c r="T128" s="5"/>
      <c r="U128" s="5"/>
      <c r="V128" s="5"/>
      <c r="W128" s="5"/>
      <c r="X128" s="5"/>
      <c r="Y128" s="5"/>
      <c r="Z128" s="5"/>
      <c r="AA128" s="5"/>
      <c r="AB128" s="5"/>
      <c r="AC128" s="5"/>
      <c r="AD128" s="5"/>
      <c r="AE128" s="5"/>
    </row>
    <row r="129" spans="1:31" ht="21" customHeight="1">
      <c r="A129" s="5" t="s">
        <v>3035</v>
      </c>
      <c r="B129" s="5" t="s">
        <v>3036</v>
      </c>
      <c r="C129" s="5" t="s">
        <v>20</v>
      </c>
      <c r="D129" s="5" t="s">
        <v>21</v>
      </c>
      <c r="E129" s="5" t="s">
        <v>45</v>
      </c>
      <c r="F129" s="7">
        <v>6</v>
      </c>
      <c r="G129" s="7">
        <v>10</v>
      </c>
      <c r="H129" s="5" t="s">
        <v>548</v>
      </c>
      <c r="I129" s="5" t="s">
        <v>31</v>
      </c>
      <c r="J129" s="5" t="s">
        <v>76</v>
      </c>
      <c r="K129" s="5" t="s">
        <v>3039</v>
      </c>
      <c r="L129" s="5" t="s">
        <v>3042</v>
      </c>
      <c r="M129" s="5" t="s">
        <v>100</v>
      </c>
      <c r="N129" s="5" t="s">
        <v>55</v>
      </c>
      <c r="O129" s="5" t="b">
        <f t="shared" ca="1" si="54"/>
        <v>1</v>
      </c>
      <c r="P129" s="5"/>
      <c r="Q129" s="5"/>
      <c r="R129" s="5"/>
      <c r="S129" s="5"/>
      <c r="T129" s="5"/>
      <c r="U129" s="5"/>
      <c r="V129" s="5"/>
      <c r="W129" s="5"/>
      <c r="X129" s="5"/>
      <c r="Y129" s="5"/>
      <c r="Z129" s="5"/>
      <c r="AA129" s="5"/>
      <c r="AB129" s="5"/>
      <c r="AC129" s="5"/>
      <c r="AD129" s="5"/>
      <c r="AE129" s="5"/>
    </row>
    <row r="130" spans="1:31" ht="21" customHeight="1">
      <c r="A130" s="14" t="s">
        <v>9556</v>
      </c>
      <c r="B130" s="14" t="s">
        <v>10145</v>
      </c>
      <c r="C130" s="14" t="s">
        <v>27</v>
      </c>
      <c r="D130" s="14" t="s">
        <v>80</v>
      </c>
      <c r="E130" s="14" t="s">
        <v>29</v>
      </c>
      <c r="F130" s="15">
        <v>6</v>
      </c>
      <c r="G130" s="15">
        <v>12</v>
      </c>
      <c r="H130" s="14" t="s">
        <v>538</v>
      </c>
      <c r="I130" s="14" t="s">
        <v>125</v>
      </c>
      <c r="J130" s="14" t="s">
        <v>516</v>
      </c>
      <c r="K130" s="14" t="s">
        <v>1973</v>
      </c>
      <c r="L130" s="14" t="s">
        <v>10322</v>
      </c>
      <c r="M130" s="14" t="s">
        <v>167</v>
      </c>
      <c r="N130" s="14" t="s">
        <v>38</v>
      </c>
      <c r="O130" s="14" t="b">
        <f t="shared" ref="O130:O139" ca="1" si="55">IFERROR(__xludf.DUMMYFUNCTION("REGEXMATCH(A130,""(?i)PHP"")"),FALSE)</f>
        <v>0</v>
      </c>
      <c r="P130" s="14" t="b">
        <f t="shared" ref="P130:P139" ca="1" si="56">IFERROR(__xludf.DUMMYFUNCTION("REGEXMATCH(L130,""(?i)PHP"")"),FALSE)</f>
        <v>0</v>
      </c>
      <c r="Q130" s="5"/>
      <c r="R130" s="5"/>
      <c r="S130" s="5"/>
      <c r="T130" s="5"/>
      <c r="U130" s="5"/>
      <c r="V130" s="5"/>
      <c r="W130" s="5"/>
      <c r="X130" s="5"/>
      <c r="Y130" s="5"/>
      <c r="Z130" s="5"/>
      <c r="AA130" s="5"/>
      <c r="AB130" s="5"/>
      <c r="AC130" s="5"/>
      <c r="AD130" s="5"/>
      <c r="AE130" s="5"/>
    </row>
    <row r="131" spans="1:31" ht="21" customHeight="1">
      <c r="A131" s="14" t="s">
        <v>9556</v>
      </c>
      <c r="B131" s="14" t="s">
        <v>1722</v>
      </c>
      <c r="C131" s="14" t="s">
        <v>170</v>
      </c>
      <c r="D131" s="14" t="s">
        <v>378</v>
      </c>
      <c r="E131" s="14" t="s">
        <v>45</v>
      </c>
      <c r="F131" s="15">
        <v>6</v>
      </c>
      <c r="G131" s="15">
        <v>12</v>
      </c>
      <c r="H131" s="14" t="s">
        <v>538</v>
      </c>
      <c r="I131" s="14" t="s">
        <v>125</v>
      </c>
      <c r="J131" s="14" t="s">
        <v>48</v>
      </c>
      <c r="K131" s="14" t="s">
        <v>1724</v>
      </c>
      <c r="L131" s="14" t="s">
        <v>10324</v>
      </c>
      <c r="M131" s="14" t="s">
        <v>42</v>
      </c>
      <c r="N131" s="14" t="s">
        <v>55</v>
      </c>
      <c r="O131" s="14" t="b">
        <f t="shared" ca="1" si="55"/>
        <v>0</v>
      </c>
      <c r="P131" s="14" t="b">
        <f t="shared" ca="1" si="56"/>
        <v>0</v>
      </c>
      <c r="Q131" s="5"/>
      <c r="R131" s="5"/>
      <c r="S131" s="5"/>
      <c r="T131" s="5"/>
      <c r="U131" s="5"/>
      <c r="V131" s="5"/>
      <c r="W131" s="5"/>
      <c r="X131" s="5"/>
      <c r="Y131" s="5"/>
      <c r="Z131" s="5"/>
      <c r="AA131" s="5"/>
      <c r="AB131" s="5"/>
      <c r="AC131" s="5"/>
      <c r="AD131" s="5"/>
      <c r="AE131" s="5"/>
    </row>
    <row r="132" spans="1:31" ht="21" customHeight="1">
      <c r="A132" s="14" t="s">
        <v>10325</v>
      </c>
      <c r="B132" s="14" t="s">
        <v>821</v>
      </c>
      <c r="C132" s="14" t="s">
        <v>27</v>
      </c>
      <c r="D132" s="14" t="s">
        <v>80</v>
      </c>
      <c r="E132" s="14" t="s">
        <v>45</v>
      </c>
      <c r="F132" s="15">
        <v>6</v>
      </c>
      <c r="G132" s="15">
        <v>30</v>
      </c>
      <c r="H132" s="14" t="s">
        <v>823</v>
      </c>
      <c r="I132" s="14" t="s">
        <v>31</v>
      </c>
      <c r="J132" s="14" t="s">
        <v>824</v>
      </c>
      <c r="K132" s="14" t="s">
        <v>10328</v>
      </c>
      <c r="L132" s="14" t="s">
        <v>10329</v>
      </c>
      <c r="M132" s="14" t="s">
        <v>53</v>
      </c>
      <c r="N132" s="14" t="s">
        <v>55</v>
      </c>
      <c r="O132" s="14" t="b">
        <f t="shared" ca="1" si="55"/>
        <v>0</v>
      </c>
      <c r="P132" s="14" t="b">
        <f t="shared" ca="1" si="56"/>
        <v>0</v>
      </c>
      <c r="Q132" s="5"/>
      <c r="R132" s="5"/>
      <c r="S132" s="5"/>
      <c r="T132" s="5"/>
      <c r="U132" s="5"/>
      <c r="V132" s="5"/>
      <c r="W132" s="5"/>
      <c r="X132" s="5"/>
      <c r="Y132" s="5"/>
      <c r="Z132" s="5"/>
      <c r="AA132" s="5"/>
      <c r="AB132" s="5"/>
      <c r="AC132" s="5"/>
      <c r="AD132" s="5"/>
      <c r="AE132" s="5"/>
    </row>
    <row r="133" spans="1:31" ht="21" customHeight="1">
      <c r="A133" s="14" t="s">
        <v>10325</v>
      </c>
      <c r="B133" s="14" t="s">
        <v>10334</v>
      </c>
      <c r="C133" s="14" t="s">
        <v>27</v>
      </c>
      <c r="D133" s="14" t="s">
        <v>47</v>
      </c>
      <c r="E133" s="14" t="s">
        <v>45</v>
      </c>
      <c r="F133" s="15">
        <v>6</v>
      </c>
      <c r="G133" s="15">
        <v>20</v>
      </c>
      <c r="H133" s="14" t="s">
        <v>683</v>
      </c>
      <c r="I133" s="14" t="s">
        <v>31</v>
      </c>
      <c r="J133" s="14" t="s">
        <v>252</v>
      </c>
      <c r="K133" s="14" t="s">
        <v>4034</v>
      </c>
      <c r="L133" s="14" t="s">
        <v>10335</v>
      </c>
      <c r="M133" s="14" t="s">
        <v>100</v>
      </c>
      <c r="N133" s="14" t="s">
        <v>271</v>
      </c>
      <c r="O133" s="14" t="b">
        <f t="shared" ca="1" si="55"/>
        <v>0</v>
      </c>
      <c r="P133" s="14" t="b">
        <f t="shared" ca="1" si="56"/>
        <v>0</v>
      </c>
      <c r="Q133" s="5"/>
      <c r="R133" s="5"/>
      <c r="S133" s="5"/>
      <c r="T133" s="5"/>
      <c r="U133" s="5"/>
      <c r="V133" s="5"/>
      <c r="W133" s="5"/>
      <c r="X133" s="5"/>
      <c r="Y133" s="5"/>
      <c r="Z133" s="5"/>
      <c r="AA133" s="5"/>
      <c r="AB133" s="5"/>
      <c r="AC133" s="5"/>
      <c r="AD133" s="5"/>
      <c r="AE133" s="5"/>
    </row>
    <row r="134" spans="1:31" ht="21" customHeight="1">
      <c r="A134" s="14" t="s">
        <v>10010</v>
      </c>
      <c r="B134" s="14" t="s">
        <v>10342</v>
      </c>
      <c r="C134" s="14" t="s">
        <v>20</v>
      </c>
      <c r="D134" s="14" t="s">
        <v>47</v>
      </c>
      <c r="E134" s="14" t="s">
        <v>45</v>
      </c>
      <c r="F134" s="17">
        <v>6</v>
      </c>
      <c r="G134" s="17">
        <v>10</v>
      </c>
      <c r="H134" s="14" t="s">
        <v>4287</v>
      </c>
      <c r="I134" s="14" t="s">
        <v>31</v>
      </c>
      <c r="J134" s="14" t="s">
        <v>306</v>
      </c>
      <c r="K134" s="16" t="s">
        <v>47</v>
      </c>
      <c r="L134" s="14" t="s">
        <v>10345</v>
      </c>
      <c r="M134" s="14" t="s">
        <v>53</v>
      </c>
      <c r="N134" s="14" t="s">
        <v>55</v>
      </c>
      <c r="O134" s="14" t="b">
        <f t="shared" ca="1" si="55"/>
        <v>0</v>
      </c>
      <c r="P134" s="14" t="b">
        <f t="shared" ca="1" si="56"/>
        <v>0</v>
      </c>
      <c r="Q134" s="5"/>
      <c r="R134" s="5"/>
      <c r="S134" s="5"/>
      <c r="T134" s="5"/>
      <c r="U134" s="5"/>
      <c r="V134" s="5"/>
      <c r="W134" s="5"/>
      <c r="X134" s="5"/>
      <c r="Y134" s="5"/>
      <c r="Z134" s="5"/>
      <c r="AA134" s="5"/>
      <c r="AB134" s="5"/>
      <c r="AC134" s="5"/>
      <c r="AD134" s="5"/>
      <c r="AE134" s="5"/>
    </row>
    <row r="135" spans="1:31" ht="21" customHeight="1">
      <c r="A135" s="14" t="s">
        <v>10348</v>
      </c>
      <c r="B135" s="14" t="s">
        <v>10349</v>
      </c>
      <c r="C135" s="14" t="s">
        <v>27</v>
      </c>
      <c r="D135" s="14" t="s">
        <v>47</v>
      </c>
      <c r="E135" s="14" t="s">
        <v>45</v>
      </c>
      <c r="F135" s="15">
        <v>6</v>
      </c>
      <c r="G135" s="15">
        <v>16</v>
      </c>
      <c r="H135" s="14" t="s">
        <v>10350</v>
      </c>
      <c r="I135" s="14" t="s">
        <v>31</v>
      </c>
      <c r="J135" s="14" t="s">
        <v>117</v>
      </c>
      <c r="K135" s="14" t="s">
        <v>10351</v>
      </c>
      <c r="L135" s="14" t="s">
        <v>10352</v>
      </c>
      <c r="M135" s="14" t="s">
        <v>37</v>
      </c>
      <c r="N135" s="14" t="s">
        <v>271</v>
      </c>
      <c r="O135" s="14" t="b">
        <f t="shared" ca="1" si="55"/>
        <v>0</v>
      </c>
      <c r="P135" s="14" t="b">
        <f t="shared" ca="1" si="56"/>
        <v>0</v>
      </c>
      <c r="Q135" s="5"/>
      <c r="R135" s="5"/>
      <c r="S135" s="5"/>
      <c r="T135" s="5"/>
      <c r="U135" s="5"/>
      <c r="V135" s="5"/>
      <c r="W135" s="5"/>
      <c r="X135" s="5"/>
      <c r="Y135" s="5"/>
      <c r="Z135" s="5"/>
      <c r="AA135" s="5"/>
      <c r="AB135" s="5"/>
      <c r="AC135" s="5"/>
      <c r="AD135" s="5"/>
      <c r="AE135" s="5"/>
    </row>
    <row r="136" spans="1:31" ht="21" customHeight="1">
      <c r="A136" s="14" t="s">
        <v>9556</v>
      </c>
      <c r="B136" s="14" t="s">
        <v>8086</v>
      </c>
      <c r="C136" s="14" t="s">
        <v>27</v>
      </c>
      <c r="D136" s="14" t="s">
        <v>47</v>
      </c>
      <c r="E136" s="14" t="s">
        <v>29</v>
      </c>
      <c r="F136" s="15">
        <v>6</v>
      </c>
      <c r="G136" s="15">
        <v>10</v>
      </c>
      <c r="H136" s="14" t="s">
        <v>548</v>
      </c>
      <c r="I136" s="14" t="s">
        <v>125</v>
      </c>
      <c r="J136" s="14" t="s">
        <v>110</v>
      </c>
      <c r="K136" s="14" t="s">
        <v>10359</v>
      </c>
      <c r="L136" s="14" t="s">
        <v>10360</v>
      </c>
      <c r="M136" s="14" t="s">
        <v>100</v>
      </c>
      <c r="N136" s="14" t="s">
        <v>55</v>
      </c>
      <c r="O136" s="14" t="b">
        <f t="shared" ca="1" si="55"/>
        <v>0</v>
      </c>
      <c r="P136" s="14" t="b">
        <f t="shared" ca="1" si="56"/>
        <v>0</v>
      </c>
      <c r="Q136" s="5"/>
      <c r="R136" s="5"/>
      <c r="S136" s="5"/>
      <c r="T136" s="5"/>
      <c r="U136" s="5"/>
      <c r="V136" s="5"/>
      <c r="W136" s="5"/>
      <c r="X136" s="5"/>
      <c r="Y136" s="5"/>
      <c r="Z136" s="5"/>
      <c r="AA136" s="5"/>
      <c r="AB136" s="5"/>
      <c r="AC136" s="5"/>
      <c r="AD136" s="5"/>
      <c r="AE136" s="5"/>
    </row>
    <row r="137" spans="1:31" ht="21" customHeight="1">
      <c r="A137" s="14" t="s">
        <v>10364</v>
      </c>
      <c r="B137" s="14" t="s">
        <v>10365</v>
      </c>
      <c r="C137" s="14" t="s">
        <v>41</v>
      </c>
      <c r="D137" s="14" t="s">
        <v>114</v>
      </c>
      <c r="E137" s="14" t="s">
        <v>45</v>
      </c>
      <c r="F137" s="15">
        <v>6</v>
      </c>
      <c r="G137" s="15">
        <v>10</v>
      </c>
      <c r="H137" s="14" t="s">
        <v>548</v>
      </c>
      <c r="I137" s="14" t="s">
        <v>24</v>
      </c>
      <c r="J137" s="14" t="s">
        <v>110</v>
      </c>
      <c r="K137" s="14" t="s">
        <v>10366</v>
      </c>
      <c r="L137" s="14" t="s">
        <v>10367</v>
      </c>
      <c r="M137" s="14" t="s">
        <v>53</v>
      </c>
      <c r="N137" s="14" t="s">
        <v>55</v>
      </c>
      <c r="O137" s="14" t="b">
        <f t="shared" ca="1" si="55"/>
        <v>0</v>
      </c>
      <c r="P137" s="14" t="b">
        <f t="shared" ca="1" si="56"/>
        <v>0</v>
      </c>
      <c r="Q137" s="5"/>
      <c r="R137" s="5"/>
      <c r="S137" s="5"/>
      <c r="T137" s="5"/>
      <c r="U137" s="5"/>
      <c r="V137" s="5"/>
      <c r="W137" s="5"/>
      <c r="X137" s="5"/>
      <c r="Y137" s="5"/>
      <c r="Z137" s="5"/>
      <c r="AA137" s="5"/>
      <c r="AB137" s="5"/>
      <c r="AC137" s="5"/>
      <c r="AD137" s="5"/>
      <c r="AE137" s="5"/>
    </row>
    <row r="138" spans="1:31" ht="21" customHeight="1">
      <c r="A138" s="14" t="s">
        <v>9556</v>
      </c>
      <c r="B138" s="14" t="s">
        <v>10372</v>
      </c>
      <c r="C138" s="14" t="s">
        <v>170</v>
      </c>
      <c r="D138" s="14" t="s">
        <v>1759</v>
      </c>
      <c r="E138" s="14" t="s">
        <v>29</v>
      </c>
      <c r="F138" s="15">
        <v>6</v>
      </c>
      <c r="G138" s="15">
        <v>12</v>
      </c>
      <c r="H138" s="14" t="s">
        <v>538</v>
      </c>
      <c r="I138" s="14" t="s">
        <v>31</v>
      </c>
      <c r="J138" s="14" t="s">
        <v>947</v>
      </c>
      <c r="K138" s="14" t="s">
        <v>1351</v>
      </c>
      <c r="L138" s="14" t="s">
        <v>10373</v>
      </c>
      <c r="M138" s="14" t="s">
        <v>37</v>
      </c>
      <c r="N138" s="14" t="s">
        <v>55</v>
      </c>
      <c r="O138" s="14" t="b">
        <f t="shared" ca="1" si="55"/>
        <v>0</v>
      </c>
      <c r="P138" s="14" t="b">
        <f t="shared" ca="1" si="56"/>
        <v>0</v>
      </c>
      <c r="Q138" s="5"/>
      <c r="R138" s="5"/>
      <c r="S138" s="5"/>
      <c r="T138" s="5"/>
      <c r="U138" s="5"/>
      <c r="V138" s="5"/>
      <c r="W138" s="5"/>
      <c r="X138" s="5"/>
      <c r="Y138" s="5"/>
      <c r="Z138" s="5"/>
      <c r="AA138" s="5"/>
      <c r="AB138" s="5"/>
      <c r="AC138" s="5"/>
      <c r="AD138" s="5"/>
      <c r="AE138" s="5"/>
    </row>
    <row r="139" spans="1:31" ht="21" customHeight="1">
      <c r="A139" s="14" t="s">
        <v>10375</v>
      </c>
      <c r="B139" s="14" t="s">
        <v>10376</v>
      </c>
      <c r="C139" s="14" t="s">
        <v>41</v>
      </c>
      <c r="D139" s="14" t="s">
        <v>169</v>
      </c>
      <c r="E139" s="14" t="s">
        <v>45</v>
      </c>
      <c r="F139" s="15">
        <v>6</v>
      </c>
      <c r="G139" s="15">
        <v>12</v>
      </c>
      <c r="H139" s="14" t="s">
        <v>538</v>
      </c>
      <c r="I139" s="14" t="s">
        <v>31</v>
      </c>
      <c r="J139" s="14" t="s">
        <v>1556</v>
      </c>
      <c r="K139" s="14" t="s">
        <v>834</v>
      </c>
      <c r="L139" s="14" t="s">
        <v>10379</v>
      </c>
      <c r="M139" s="14" t="s">
        <v>100</v>
      </c>
      <c r="N139" s="14" t="s">
        <v>55</v>
      </c>
      <c r="O139" s="14" t="b">
        <f t="shared" ca="1" si="55"/>
        <v>0</v>
      </c>
      <c r="P139" s="14" t="b">
        <f t="shared" ca="1" si="56"/>
        <v>0</v>
      </c>
      <c r="Q139" s="5"/>
      <c r="R139" s="5"/>
      <c r="S139" s="5"/>
      <c r="T139" s="5"/>
      <c r="U139" s="5"/>
      <c r="V139" s="5"/>
      <c r="W139" s="5"/>
      <c r="X139" s="5"/>
      <c r="Y139" s="5"/>
      <c r="Z139" s="5"/>
      <c r="AA139" s="5"/>
      <c r="AB139" s="5"/>
      <c r="AC139" s="5"/>
      <c r="AD139" s="5"/>
      <c r="AE139" s="5"/>
    </row>
    <row r="140" spans="1:31" ht="21" customHeight="1">
      <c r="A140" s="5" t="s">
        <v>248</v>
      </c>
      <c r="B140" s="5" t="s">
        <v>10385</v>
      </c>
      <c r="C140" s="5" t="s">
        <v>170</v>
      </c>
      <c r="D140" s="5" t="s">
        <v>390</v>
      </c>
      <c r="E140" s="5" t="s">
        <v>29</v>
      </c>
      <c r="F140" s="7">
        <v>6</v>
      </c>
      <c r="G140" s="7">
        <v>10</v>
      </c>
      <c r="H140" s="5" t="s">
        <v>548</v>
      </c>
      <c r="I140" s="5" t="s">
        <v>31</v>
      </c>
      <c r="J140" s="5" t="s">
        <v>1098</v>
      </c>
      <c r="K140" s="5" t="s">
        <v>10388</v>
      </c>
      <c r="L140" s="5" t="s">
        <v>10390</v>
      </c>
      <c r="M140" s="5" t="s">
        <v>167</v>
      </c>
      <c r="N140" s="5" t="s">
        <v>55</v>
      </c>
      <c r="O140" s="5" t="b">
        <f t="shared" ref="O140:O141" ca="1" si="57">IFERROR(__xludf.DUMMYFUNCTION("REGEXMATCH(A140,""PHP"")"),TRUE)</f>
        <v>1</v>
      </c>
      <c r="P140" s="5"/>
      <c r="Q140" s="5"/>
      <c r="R140" s="5"/>
      <c r="S140" s="5"/>
      <c r="T140" s="5"/>
      <c r="U140" s="5"/>
      <c r="V140" s="5"/>
      <c r="W140" s="5"/>
      <c r="X140" s="5"/>
      <c r="Y140" s="5"/>
      <c r="Z140" s="5"/>
      <c r="AA140" s="5"/>
      <c r="AB140" s="5"/>
      <c r="AC140" s="5"/>
      <c r="AD140" s="5"/>
      <c r="AE140" s="5"/>
    </row>
    <row r="141" spans="1:31" ht="21" customHeight="1">
      <c r="A141" s="5" t="s">
        <v>3997</v>
      </c>
      <c r="B141" s="5" t="s">
        <v>3999</v>
      </c>
      <c r="C141" s="5" t="s">
        <v>20</v>
      </c>
      <c r="D141" s="5" t="s">
        <v>3833</v>
      </c>
      <c r="E141" s="5" t="s">
        <v>45</v>
      </c>
      <c r="F141" s="7">
        <v>6</v>
      </c>
      <c r="G141" s="7">
        <v>15</v>
      </c>
      <c r="H141" s="5" t="s">
        <v>214</v>
      </c>
      <c r="I141" s="5" t="s">
        <v>31</v>
      </c>
      <c r="J141" s="5" t="s">
        <v>999</v>
      </c>
      <c r="K141" s="5" t="s">
        <v>4002</v>
      </c>
      <c r="L141" s="5" t="s">
        <v>4004</v>
      </c>
      <c r="M141" s="5" t="s">
        <v>167</v>
      </c>
      <c r="N141" s="5" t="s">
        <v>55</v>
      </c>
      <c r="O141" s="5" t="b">
        <f t="shared" ca="1" si="57"/>
        <v>1</v>
      </c>
      <c r="P141" s="5"/>
      <c r="Q141" s="5"/>
      <c r="R141" s="5"/>
      <c r="S141" s="5"/>
      <c r="T141" s="5"/>
      <c r="U141" s="5"/>
      <c r="V141" s="5"/>
      <c r="W141" s="5"/>
      <c r="X141" s="5"/>
      <c r="Y141" s="5"/>
      <c r="Z141" s="5"/>
      <c r="AA141" s="5"/>
      <c r="AB141" s="5"/>
      <c r="AC141" s="5"/>
      <c r="AD141" s="5"/>
      <c r="AE141" s="5"/>
    </row>
    <row r="142" spans="1:31" ht="21" customHeight="1">
      <c r="A142" s="5" t="s">
        <v>3325</v>
      </c>
      <c r="B142" s="5" t="s">
        <v>3327</v>
      </c>
      <c r="C142" s="5" t="s">
        <v>41</v>
      </c>
      <c r="D142" s="5" t="s">
        <v>94</v>
      </c>
      <c r="E142" s="5" t="s">
        <v>29</v>
      </c>
      <c r="F142" s="7">
        <v>6</v>
      </c>
      <c r="G142" s="7">
        <v>10</v>
      </c>
      <c r="H142" s="5" t="s">
        <v>548</v>
      </c>
      <c r="I142" s="5" t="s">
        <v>24</v>
      </c>
      <c r="J142" s="5" t="s">
        <v>3331</v>
      </c>
      <c r="K142" s="5" t="s">
        <v>3332</v>
      </c>
      <c r="L142" s="5" t="s">
        <v>3333</v>
      </c>
      <c r="M142" s="5" t="s">
        <v>167</v>
      </c>
      <c r="N142" s="5" t="s">
        <v>55</v>
      </c>
      <c r="O142" s="5" t="b">
        <f ca="1">IFERROR(__xludf.DUMMYFUNCTION("REGEXMATCH(A142,""(?i)PHP"")"),TRUE)</f>
        <v>1</v>
      </c>
      <c r="P142" s="5" t="b">
        <f ca="1">IFERROR(__xludf.DUMMYFUNCTION("REGEXMATCH(L142,""PHP"")"),TRUE)</f>
        <v>1</v>
      </c>
      <c r="Q142" s="5"/>
      <c r="R142" s="5"/>
      <c r="S142" s="5"/>
      <c r="T142" s="5"/>
      <c r="U142" s="5"/>
      <c r="V142" s="5"/>
      <c r="W142" s="5"/>
      <c r="X142" s="5"/>
      <c r="Y142" s="5"/>
      <c r="Z142" s="5"/>
      <c r="AA142" s="5"/>
      <c r="AB142" s="5"/>
      <c r="AC142" s="5"/>
      <c r="AD142" s="5"/>
      <c r="AE142" s="5"/>
    </row>
    <row r="143" spans="1:31" ht="21" customHeight="1">
      <c r="A143" s="5" t="s">
        <v>248</v>
      </c>
      <c r="B143" s="5" t="s">
        <v>3462</v>
      </c>
      <c r="C143" s="5" t="s">
        <v>170</v>
      </c>
      <c r="D143" s="5" t="s">
        <v>1759</v>
      </c>
      <c r="E143" s="5" t="s">
        <v>29</v>
      </c>
      <c r="F143" s="7">
        <v>6</v>
      </c>
      <c r="G143" s="7">
        <v>12</v>
      </c>
      <c r="H143" s="5" t="s">
        <v>538</v>
      </c>
      <c r="I143" s="5" t="s">
        <v>108</v>
      </c>
      <c r="J143" s="5" t="s">
        <v>3468</v>
      </c>
      <c r="K143" s="5" t="s">
        <v>3469</v>
      </c>
      <c r="L143" s="5" t="s">
        <v>3470</v>
      </c>
      <c r="M143" s="5" t="s">
        <v>53</v>
      </c>
      <c r="N143" s="5" t="s">
        <v>55</v>
      </c>
      <c r="O143" s="5" t="b">
        <f t="shared" ref="O143:O145" ca="1" si="58">IFERROR(__xludf.DUMMYFUNCTION("REGEXMATCH(A143,""PHP"")"),TRUE)</f>
        <v>1</v>
      </c>
      <c r="P143" s="5"/>
      <c r="Q143" s="5"/>
      <c r="R143" s="5"/>
      <c r="S143" s="5"/>
      <c r="T143" s="5"/>
      <c r="U143" s="5"/>
      <c r="V143" s="5"/>
      <c r="W143" s="5"/>
      <c r="X143" s="5"/>
      <c r="Y143" s="5"/>
      <c r="Z143" s="5"/>
      <c r="AA143" s="5"/>
      <c r="AB143" s="5"/>
      <c r="AC143" s="5"/>
      <c r="AD143" s="5"/>
      <c r="AE143" s="5"/>
    </row>
    <row r="144" spans="1:31" ht="21" customHeight="1">
      <c r="A144" s="5" t="s">
        <v>248</v>
      </c>
      <c r="B144" s="5" t="s">
        <v>10403</v>
      </c>
      <c r="C144" s="5" t="s">
        <v>41</v>
      </c>
      <c r="D144" s="5" t="s">
        <v>94</v>
      </c>
      <c r="E144" s="5" t="s">
        <v>29</v>
      </c>
      <c r="F144" s="7">
        <v>6</v>
      </c>
      <c r="G144" s="7">
        <v>10</v>
      </c>
      <c r="H144" s="5" t="s">
        <v>548</v>
      </c>
      <c r="I144" s="5" t="s">
        <v>31</v>
      </c>
      <c r="J144" s="5" t="s">
        <v>76</v>
      </c>
      <c r="K144" s="5" t="s">
        <v>10404</v>
      </c>
      <c r="L144" s="5" t="s">
        <v>10405</v>
      </c>
      <c r="M144" s="5" t="s">
        <v>53</v>
      </c>
      <c r="N144" s="5" t="s">
        <v>55</v>
      </c>
      <c r="O144" s="5" t="b">
        <f t="shared" ca="1" si="58"/>
        <v>1</v>
      </c>
      <c r="P144" s="5"/>
      <c r="Q144" s="5"/>
      <c r="R144" s="5"/>
      <c r="S144" s="5"/>
      <c r="T144" s="5"/>
      <c r="U144" s="5"/>
      <c r="V144" s="5"/>
      <c r="W144" s="5"/>
      <c r="X144" s="5"/>
      <c r="Y144" s="5"/>
      <c r="Z144" s="5"/>
      <c r="AA144" s="5"/>
      <c r="AB144" s="5"/>
      <c r="AC144" s="5"/>
      <c r="AD144" s="5"/>
      <c r="AE144" s="5"/>
    </row>
    <row r="145" spans="1:31" ht="21" customHeight="1">
      <c r="A145" s="5" t="s">
        <v>10409</v>
      </c>
      <c r="B145" s="5" t="s">
        <v>10410</v>
      </c>
      <c r="C145" s="5" t="s">
        <v>41</v>
      </c>
      <c r="D145" s="5" t="s">
        <v>94</v>
      </c>
      <c r="E145" s="5" t="s">
        <v>29</v>
      </c>
      <c r="F145" s="7">
        <v>6</v>
      </c>
      <c r="G145" s="7">
        <v>10</v>
      </c>
      <c r="H145" s="5" t="s">
        <v>548</v>
      </c>
      <c r="I145" s="5" t="s">
        <v>31</v>
      </c>
      <c r="J145" s="5" t="s">
        <v>117</v>
      </c>
      <c r="K145" s="5" t="s">
        <v>10411</v>
      </c>
      <c r="L145" s="5" t="s">
        <v>10412</v>
      </c>
      <c r="M145" s="5" t="s">
        <v>53</v>
      </c>
      <c r="N145" s="5" t="s">
        <v>55</v>
      </c>
      <c r="O145" s="5" t="b">
        <f t="shared" ca="1" si="58"/>
        <v>1</v>
      </c>
      <c r="P145" s="5"/>
      <c r="Q145" s="5"/>
      <c r="R145" s="5"/>
      <c r="S145" s="5"/>
      <c r="T145" s="5"/>
      <c r="U145" s="5"/>
      <c r="V145" s="5"/>
      <c r="W145" s="5"/>
      <c r="X145" s="5"/>
      <c r="Y145" s="5"/>
      <c r="Z145" s="5"/>
      <c r="AA145" s="5"/>
      <c r="AB145" s="5"/>
      <c r="AC145" s="5"/>
      <c r="AD145" s="5"/>
      <c r="AE145" s="5"/>
    </row>
    <row r="146" spans="1:31" ht="21" customHeight="1">
      <c r="A146" s="14" t="s">
        <v>10413</v>
      </c>
      <c r="B146" s="14" t="s">
        <v>10415</v>
      </c>
      <c r="C146" s="14" t="s">
        <v>41</v>
      </c>
      <c r="D146" s="14" t="s">
        <v>94</v>
      </c>
      <c r="E146" s="14" t="s">
        <v>45</v>
      </c>
      <c r="F146" s="15">
        <v>6</v>
      </c>
      <c r="G146" s="15">
        <v>12</v>
      </c>
      <c r="H146" s="14" t="s">
        <v>538</v>
      </c>
      <c r="I146" s="14" t="s">
        <v>125</v>
      </c>
      <c r="J146" s="14" t="s">
        <v>5826</v>
      </c>
      <c r="K146" s="14" t="s">
        <v>10416</v>
      </c>
      <c r="L146" s="14" t="s">
        <v>10417</v>
      </c>
      <c r="M146" s="14" t="s">
        <v>42</v>
      </c>
      <c r="N146" s="14" t="s">
        <v>405</v>
      </c>
      <c r="O146" s="14" t="b">
        <f t="shared" ref="O146:O147" ca="1" si="59">IFERROR(__xludf.DUMMYFUNCTION("REGEXMATCH(A146,""(?i)PHP"")"),FALSE)</f>
        <v>0</v>
      </c>
      <c r="P146" s="14" t="b">
        <f t="shared" ref="P146:P147" ca="1" si="60">IFERROR(__xludf.DUMMYFUNCTION("REGEXMATCH(L146,""(?i)PHP"")"),FALSE)</f>
        <v>0</v>
      </c>
      <c r="Q146" s="5"/>
      <c r="R146" s="5"/>
      <c r="S146" s="5"/>
      <c r="T146" s="5"/>
      <c r="U146" s="5"/>
      <c r="V146" s="5"/>
      <c r="W146" s="5"/>
      <c r="X146" s="5"/>
      <c r="Y146" s="5"/>
      <c r="Z146" s="5"/>
      <c r="AA146" s="5"/>
      <c r="AB146" s="5"/>
      <c r="AC146" s="5"/>
      <c r="AD146" s="5"/>
      <c r="AE146" s="5"/>
    </row>
    <row r="147" spans="1:31" ht="21" customHeight="1">
      <c r="A147" s="14" t="s">
        <v>10424</v>
      </c>
      <c r="B147" s="14" t="s">
        <v>10425</v>
      </c>
      <c r="C147" s="14" t="s">
        <v>170</v>
      </c>
      <c r="D147" s="14" t="s">
        <v>390</v>
      </c>
      <c r="E147" s="14" t="s">
        <v>45</v>
      </c>
      <c r="F147" s="15">
        <v>6</v>
      </c>
      <c r="G147" s="15">
        <v>10</v>
      </c>
      <c r="H147" s="14" t="s">
        <v>548</v>
      </c>
      <c r="I147" s="14" t="s">
        <v>125</v>
      </c>
      <c r="J147" s="14" t="s">
        <v>284</v>
      </c>
      <c r="K147" s="14" t="s">
        <v>9538</v>
      </c>
      <c r="L147" s="14" t="s">
        <v>10426</v>
      </c>
      <c r="M147" s="14" t="s">
        <v>100</v>
      </c>
      <c r="N147" s="14" t="s">
        <v>55</v>
      </c>
      <c r="O147" s="14" t="b">
        <f t="shared" ca="1" si="59"/>
        <v>0</v>
      </c>
      <c r="P147" s="14" t="b">
        <f t="shared" ca="1" si="60"/>
        <v>0</v>
      </c>
      <c r="Q147" s="5"/>
      <c r="R147" s="5"/>
      <c r="S147" s="5"/>
      <c r="T147" s="5"/>
      <c r="U147" s="5"/>
      <c r="V147" s="5"/>
      <c r="W147" s="5"/>
      <c r="X147" s="5"/>
      <c r="Y147" s="5"/>
      <c r="Z147" s="5"/>
      <c r="AA147" s="5"/>
      <c r="AB147" s="5"/>
      <c r="AC147" s="5"/>
      <c r="AD147" s="5"/>
      <c r="AE147" s="5"/>
    </row>
    <row r="148" spans="1:31" ht="21" customHeight="1">
      <c r="A148" s="5" t="s">
        <v>10427</v>
      </c>
      <c r="B148" s="5" t="s">
        <v>3650</v>
      </c>
      <c r="C148" s="5" t="s">
        <v>41</v>
      </c>
      <c r="D148" s="5" t="s">
        <v>448</v>
      </c>
      <c r="E148" s="5" t="s">
        <v>29</v>
      </c>
      <c r="F148" s="7">
        <v>6</v>
      </c>
      <c r="G148" s="7">
        <v>10</v>
      </c>
      <c r="H148" s="5" t="s">
        <v>548</v>
      </c>
      <c r="I148" s="5" t="s">
        <v>31</v>
      </c>
      <c r="J148" s="5" t="s">
        <v>3655</v>
      </c>
      <c r="K148" s="5" t="s">
        <v>3656</v>
      </c>
      <c r="L148" s="5" t="s">
        <v>10428</v>
      </c>
      <c r="M148" s="5" t="s">
        <v>53</v>
      </c>
      <c r="N148" s="5" t="s">
        <v>55</v>
      </c>
      <c r="O148" s="5" t="b">
        <f t="shared" ref="O148:O151" ca="1" si="61">IFERROR(__xludf.DUMMYFUNCTION("REGEXMATCH(A148,""PHP"")"),TRUE)</f>
        <v>1</v>
      </c>
      <c r="P148" s="5"/>
      <c r="Q148" s="5"/>
      <c r="R148" s="5"/>
      <c r="S148" s="5"/>
      <c r="T148" s="5"/>
      <c r="U148" s="5"/>
      <c r="V148" s="5"/>
      <c r="W148" s="5"/>
      <c r="X148" s="5"/>
      <c r="Y148" s="5"/>
      <c r="Z148" s="5"/>
      <c r="AA148" s="5"/>
      <c r="AB148" s="5"/>
      <c r="AC148" s="5"/>
      <c r="AD148" s="5"/>
      <c r="AE148" s="5"/>
    </row>
    <row r="149" spans="1:31" ht="21" customHeight="1">
      <c r="A149" s="5" t="s">
        <v>248</v>
      </c>
      <c r="B149" s="5" t="s">
        <v>3611</v>
      </c>
      <c r="C149" s="5" t="s">
        <v>41</v>
      </c>
      <c r="D149" s="5" t="s">
        <v>448</v>
      </c>
      <c r="E149" s="5" t="s">
        <v>29</v>
      </c>
      <c r="F149" s="7">
        <v>6</v>
      </c>
      <c r="G149" s="7">
        <v>10</v>
      </c>
      <c r="H149" s="5" t="s">
        <v>548</v>
      </c>
      <c r="I149" s="5" t="s">
        <v>31</v>
      </c>
      <c r="J149" s="5" t="s">
        <v>76</v>
      </c>
      <c r="K149" s="5" t="s">
        <v>3612</v>
      </c>
      <c r="L149" s="5" t="s">
        <v>3613</v>
      </c>
      <c r="M149" s="5" t="s">
        <v>100</v>
      </c>
      <c r="N149" s="5" t="s">
        <v>55</v>
      </c>
      <c r="O149" s="5" t="b">
        <f t="shared" ca="1" si="61"/>
        <v>1</v>
      </c>
      <c r="P149" s="5"/>
      <c r="Q149" s="5"/>
      <c r="R149" s="5"/>
      <c r="S149" s="5"/>
      <c r="T149" s="5"/>
      <c r="U149" s="5"/>
      <c r="V149" s="5"/>
      <c r="W149" s="5"/>
      <c r="X149" s="5"/>
      <c r="Y149" s="5"/>
      <c r="Z149" s="5"/>
      <c r="AA149" s="5"/>
      <c r="AB149" s="5"/>
      <c r="AC149" s="5"/>
      <c r="AD149" s="5"/>
      <c r="AE149" s="5"/>
    </row>
    <row r="150" spans="1:31" ht="21" customHeight="1">
      <c r="A150" s="5" t="s">
        <v>9549</v>
      </c>
      <c r="B150" s="5" t="s">
        <v>9550</v>
      </c>
      <c r="C150" s="5" t="s">
        <v>170</v>
      </c>
      <c r="D150" s="5" t="s">
        <v>435</v>
      </c>
      <c r="E150" s="5" t="s">
        <v>29</v>
      </c>
      <c r="F150" s="7">
        <v>6</v>
      </c>
      <c r="G150" s="7">
        <v>10</v>
      </c>
      <c r="H150" s="5" t="s">
        <v>548</v>
      </c>
      <c r="I150" s="5" t="s">
        <v>31</v>
      </c>
      <c r="J150" s="5" t="s">
        <v>252</v>
      </c>
      <c r="K150" s="5" t="s">
        <v>9551</v>
      </c>
      <c r="L150" s="5" t="s">
        <v>9552</v>
      </c>
      <c r="M150" s="5" t="s">
        <v>37</v>
      </c>
      <c r="N150" s="5" t="s">
        <v>237</v>
      </c>
      <c r="O150" s="5" t="b">
        <f t="shared" ca="1" si="61"/>
        <v>1</v>
      </c>
      <c r="P150" s="5"/>
      <c r="Q150" s="5"/>
      <c r="R150" s="5"/>
      <c r="S150" s="5"/>
      <c r="T150" s="5"/>
      <c r="U150" s="5"/>
      <c r="V150" s="5"/>
      <c r="W150" s="5"/>
      <c r="X150" s="5"/>
      <c r="Y150" s="5"/>
      <c r="Z150" s="5"/>
      <c r="AA150" s="5"/>
      <c r="AB150" s="5"/>
      <c r="AC150" s="5"/>
      <c r="AD150" s="5"/>
      <c r="AE150" s="5"/>
    </row>
    <row r="151" spans="1:31" ht="21" customHeight="1">
      <c r="A151" s="5" t="s">
        <v>248</v>
      </c>
      <c r="B151" s="5" t="s">
        <v>5235</v>
      </c>
      <c r="C151" s="5" t="s">
        <v>41</v>
      </c>
      <c r="D151" s="5" t="s">
        <v>169</v>
      </c>
      <c r="E151" s="5" t="s">
        <v>29</v>
      </c>
      <c r="F151" s="7">
        <v>6</v>
      </c>
      <c r="G151" s="7">
        <v>10</v>
      </c>
      <c r="H151" s="5" t="s">
        <v>548</v>
      </c>
      <c r="I151" s="5" t="s">
        <v>125</v>
      </c>
      <c r="J151" s="5" t="s">
        <v>942</v>
      </c>
      <c r="K151" s="9" t="s">
        <v>47</v>
      </c>
      <c r="L151" s="5" t="s">
        <v>10447</v>
      </c>
      <c r="M151" s="5" t="s">
        <v>100</v>
      </c>
      <c r="N151" s="5" t="s">
        <v>55</v>
      </c>
      <c r="O151" s="5" t="b">
        <f t="shared" ca="1" si="61"/>
        <v>1</v>
      </c>
      <c r="P151" s="5"/>
      <c r="Q151" s="5"/>
      <c r="R151" s="5"/>
      <c r="S151" s="5"/>
      <c r="T151" s="5"/>
      <c r="U151" s="5"/>
      <c r="V151" s="5"/>
      <c r="W151" s="5"/>
      <c r="X151" s="5"/>
      <c r="Y151" s="5"/>
      <c r="Z151" s="5"/>
      <c r="AA151" s="5"/>
      <c r="AB151" s="5"/>
      <c r="AC151" s="5"/>
      <c r="AD151" s="5"/>
      <c r="AE151" s="5"/>
    </row>
    <row r="152" spans="1:31" ht="21" customHeight="1">
      <c r="A152" s="14" t="s">
        <v>9556</v>
      </c>
      <c r="B152" s="14" t="s">
        <v>10453</v>
      </c>
      <c r="C152" s="14" t="s">
        <v>41</v>
      </c>
      <c r="D152" s="14" t="s">
        <v>114</v>
      </c>
      <c r="E152" s="14" t="s">
        <v>29</v>
      </c>
      <c r="F152" s="15">
        <v>6</v>
      </c>
      <c r="G152" s="15">
        <v>12</v>
      </c>
      <c r="H152" s="14" t="s">
        <v>538</v>
      </c>
      <c r="I152" s="14" t="s">
        <v>31</v>
      </c>
      <c r="J152" s="14" t="s">
        <v>10454</v>
      </c>
      <c r="K152" s="14" t="s">
        <v>10455</v>
      </c>
      <c r="L152" s="14" t="s">
        <v>10456</v>
      </c>
      <c r="M152" s="14" t="s">
        <v>167</v>
      </c>
      <c r="N152" s="14" t="s">
        <v>55</v>
      </c>
      <c r="O152" s="14" t="b">
        <f ca="1">IFERROR(__xludf.DUMMYFUNCTION("REGEXMATCH(A152,""(?i)PHP"")"),FALSE)</f>
        <v>0</v>
      </c>
      <c r="P152" s="14" t="b">
        <f ca="1">IFERROR(__xludf.DUMMYFUNCTION("REGEXMATCH(L152,""(?i)PHP"")"),FALSE)</f>
        <v>0</v>
      </c>
      <c r="Q152" s="5"/>
      <c r="R152" s="5"/>
      <c r="S152" s="5"/>
      <c r="T152" s="5"/>
      <c r="U152" s="5"/>
      <c r="V152" s="5"/>
      <c r="W152" s="5"/>
      <c r="X152" s="5"/>
      <c r="Y152" s="5"/>
      <c r="Z152" s="5"/>
      <c r="AA152" s="5"/>
      <c r="AB152" s="5"/>
      <c r="AC152" s="5"/>
      <c r="AD152" s="5"/>
      <c r="AE152" s="5"/>
    </row>
    <row r="153" spans="1:31" ht="21" customHeight="1">
      <c r="A153" s="5" t="s">
        <v>9168</v>
      </c>
      <c r="B153" s="5" t="s">
        <v>7413</v>
      </c>
      <c r="C153" s="5" t="s">
        <v>41</v>
      </c>
      <c r="D153" s="5" t="s">
        <v>448</v>
      </c>
      <c r="E153" s="5" t="s">
        <v>29</v>
      </c>
      <c r="F153" s="7">
        <v>6</v>
      </c>
      <c r="G153" s="7">
        <v>10</v>
      </c>
      <c r="H153" s="5" t="s">
        <v>548</v>
      </c>
      <c r="I153" s="5" t="s">
        <v>125</v>
      </c>
      <c r="J153" s="5" t="s">
        <v>110</v>
      </c>
      <c r="K153" s="5" t="s">
        <v>10485</v>
      </c>
      <c r="L153" s="9" t="s">
        <v>47</v>
      </c>
      <c r="M153" s="5" t="s">
        <v>53</v>
      </c>
      <c r="N153" s="5" t="s">
        <v>55</v>
      </c>
      <c r="O153" s="5" t="b">
        <f t="shared" ref="O153:O157" ca="1" si="62">IFERROR(__xludf.DUMMYFUNCTION("REGEXMATCH(A153,""PHP"")"),TRUE)</f>
        <v>1</v>
      </c>
      <c r="P153" s="9"/>
      <c r="Q153" s="5"/>
      <c r="R153" s="5"/>
      <c r="S153" s="5"/>
      <c r="T153" s="5"/>
      <c r="U153" s="5"/>
      <c r="V153" s="5"/>
      <c r="W153" s="5"/>
      <c r="X153" s="5"/>
      <c r="Y153" s="5"/>
      <c r="Z153" s="5"/>
      <c r="AA153" s="5"/>
      <c r="AB153" s="5"/>
      <c r="AC153" s="5"/>
      <c r="AD153" s="5"/>
      <c r="AE153" s="5"/>
    </row>
    <row r="154" spans="1:31" ht="21" customHeight="1">
      <c r="A154" s="5" t="s">
        <v>248</v>
      </c>
      <c r="B154" s="5" t="s">
        <v>3595</v>
      </c>
      <c r="C154" s="5" t="s">
        <v>27</v>
      </c>
      <c r="D154" s="5" t="s">
        <v>105</v>
      </c>
      <c r="E154" s="5" t="s">
        <v>29</v>
      </c>
      <c r="F154" s="7">
        <v>6</v>
      </c>
      <c r="G154" s="7">
        <v>12</v>
      </c>
      <c r="H154" s="5" t="s">
        <v>538</v>
      </c>
      <c r="I154" s="5" t="s">
        <v>125</v>
      </c>
      <c r="J154" s="5" t="s">
        <v>87</v>
      </c>
      <c r="K154" s="5" t="s">
        <v>3599</v>
      </c>
      <c r="L154" s="5" t="s">
        <v>3601</v>
      </c>
      <c r="M154" s="5" t="s">
        <v>53</v>
      </c>
      <c r="N154" s="5" t="s">
        <v>55</v>
      </c>
      <c r="O154" s="5" t="b">
        <f t="shared" ca="1" si="62"/>
        <v>1</v>
      </c>
      <c r="P154" s="5"/>
      <c r="Q154" s="5"/>
      <c r="R154" s="5"/>
      <c r="S154" s="5"/>
      <c r="T154" s="5"/>
      <c r="U154" s="5"/>
      <c r="V154" s="5"/>
      <c r="W154" s="5"/>
      <c r="X154" s="5"/>
      <c r="Y154" s="5"/>
      <c r="Z154" s="5"/>
      <c r="AA154" s="5"/>
      <c r="AB154" s="5"/>
      <c r="AC154" s="5"/>
      <c r="AD154" s="5"/>
      <c r="AE154" s="5"/>
    </row>
    <row r="155" spans="1:31" ht="21" customHeight="1">
      <c r="A155" s="5" t="s">
        <v>248</v>
      </c>
      <c r="B155" s="5" t="s">
        <v>10492</v>
      </c>
      <c r="C155" s="5" t="s">
        <v>41</v>
      </c>
      <c r="D155" s="5" t="s">
        <v>94</v>
      </c>
      <c r="E155" s="5" t="s">
        <v>45</v>
      </c>
      <c r="F155" s="7">
        <v>6</v>
      </c>
      <c r="G155" s="7">
        <v>12</v>
      </c>
      <c r="H155" s="5" t="s">
        <v>538</v>
      </c>
      <c r="I155" s="5" t="s">
        <v>31</v>
      </c>
      <c r="J155" s="5" t="s">
        <v>10493</v>
      </c>
      <c r="K155" s="5" t="s">
        <v>10494</v>
      </c>
      <c r="L155" s="5" t="s">
        <v>10495</v>
      </c>
      <c r="M155" s="5" t="s">
        <v>167</v>
      </c>
      <c r="N155" s="5" t="s">
        <v>55</v>
      </c>
      <c r="O155" s="5" t="b">
        <f t="shared" ca="1" si="62"/>
        <v>1</v>
      </c>
      <c r="P155" s="5"/>
      <c r="Q155" s="5"/>
      <c r="R155" s="5"/>
      <c r="S155" s="5"/>
      <c r="T155" s="5"/>
      <c r="U155" s="5"/>
      <c r="V155" s="5"/>
      <c r="W155" s="5"/>
      <c r="X155" s="5"/>
      <c r="Y155" s="5"/>
      <c r="Z155" s="5"/>
      <c r="AA155" s="5"/>
      <c r="AB155" s="5"/>
      <c r="AC155" s="5"/>
      <c r="AD155" s="5"/>
      <c r="AE155" s="5"/>
    </row>
    <row r="156" spans="1:31" ht="21" customHeight="1">
      <c r="A156" s="5" t="s">
        <v>248</v>
      </c>
      <c r="B156" s="5" t="s">
        <v>10497</v>
      </c>
      <c r="C156" s="5" t="s">
        <v>41</v>
      </c>
      <c r="D156" s="5" t="s">
        <v>47</v>
      </c>
      <c r="E156" s="5" t="s">
        <v>29</v>
      </c>
      <c r="F156" s="7">
        <v>6</v>
      </c>
      <c r="G156" s="7">
        <v>10</v>
      </c>
      <c r="H156" s="5" t="s">
        <v>548</v>
      </c>
      <c r="I156" s="5" t="s">
        <v>31</v>
      </c>
      <c r="J156" s="5" t="s">
        <v>414</v>
      </c>
      <c r="K156" s="9" t="s">
        <v>47</v>
      </c>
      <c r="L156" s="5" t="s">
        <v>10498</v>
      </c>
      <c r="M156" s="5" t="s">
        <v>53</v>
      </c>
      <c r="N156" s="5" t="s">
        <v>55</v>
      </c>
      <c r="O156" s="5" t="b">
        <f t="shared" ca="1" si="62"/>
        <v>1</v>
      </c>
      <c r="P156" s="5"/>
      <c r="Q156" s="5"/>
      <c r="R156" s="5"/>
      <c r="S156" s="5"/>
      <c r="T156" s="5"/>
      <c r="U156" s="5"/>
      <c r="V156" s="5"/>
      <c r="W156" s="5"/>
      <c r="X156" s="5"/>
      <c r="Y156" s="5"/>
      <c r="Z156" s="5"/>
      <c r="AA156" s="5"/>
      <c r="AB156" s="5"/>
      <c r="AC156" s="5"/>
      <c r="AD156" s="5"/>
      <c r="AE156" s="5"/>
    </row>
    <row r="157" spans="1:31" ht="21" customHeight="1">
      <c r="A157" s="5" t="s">
        <v>10500</v>
      </c>
      <c r="B157" s="5" t="s">
        <v>10501</v>
      </c>
      <c r="C157" s="5" t="s">
        <v>170</v>
      </c>
      <c r="D157" s="5" t="s">
        <v>390</v>
      </c>
      <c r="E157" s="5" t="s">
        <v>29</v>
      </c>
      <c r="F157" s="7">
        <v>6</v>
      </c>
      <c r="G157" s="7">
        <v>10</v>
      </c>
      <c r="H157" s="5" t="s">
        <v>548</v>
      </c>
      <c r="I157" s="5" t="s">
        <v>31</v>
      </c>
      <c r="J157" s="5" t="s">
        <v>1145</v>
      </c>
      <c r="K157" s="5" t="s">
        <v>10502</v>
      </c>
      <c r="L157" s="5" t="s">
        <v>10503</v>
      </c>
      <c r="M157" s="5" t="s">
        <v>37</v>
      </c>
      <c r="N157" s="5" t="s">
        <v>55</v>
      </c>
      <c r="O157" s="5" t="b">
        <f t="shared" ca="1" si="62"/>
        <v>1</v>
      </c>
      <c r="P157" s="5"/>
      <c r="Q157" s="5"/>
      <c r="R157" s="5"/>
      <c r="S157" s="5"/>
      <c r="T157" s="5"/>
      <c r="U157" s="5"/>
      <c r="V157" s="5"/>
      <c r="W157" s="5"/>
      <c r="X157" s="5"/>
      <c r="Y157" s="5"/>
      <c r="Z157" s="5"/>
      <c r="AA157" s="5"/>
      <c r="AB157" s="5"/>
      <c r="AC157" s="5"/>
      <c r="AD157" s="5"/>
      <c r="AE157" s="5"/>
    </row>
    <row r="158" spans="1:31" ht="21" customHeight="1">
      <c r="A158" s="14" t="s">
        <v>10504</v>
      </c>
      <c r="B158" s="14" t="s">
        <v>10505</v>
      </c>
      <c r="C158" s="14" t="s">
        <v>41</v>
      </c>
      <c r="D158" s="14" t="s">
        <v>448</v>
      </c>
      <c r="E158" s="14" t="s">
        <v>29</v>
      </c>
      <c r="F158" s="15">
        <v>6</v>
      </c>
      <c r="G158" s="15">
        <v>10</v>
      </c>
      <c r="H158" s="14" t="s">
        <v>548</v>
      </c>
      <c r="I158" s="14" t="s">
        <v>31</v>
      </c>
      <c r="J158" s="14" t="s">
        <v>10506</v>
      </c>
      <c r="K158" s="16" t="s">
        <v>47</v>
      </c>
      <c r="L158" s="14" t="s">
        <v>10507</v>
      </c>
      <c r="M158" s="14" t="s">
        <v>53</v>
      </c>
      <c r="N158" s="14" t="s">
        <v>55</v>
      </c>
      <c r="O158" s="14" t="b">
        <f t="shared" ref="O158:O165" ca="1" si="63">IFERROR(__xludf.DUMMYFUNCTION("REGEXMATCH(A158,""(?i)PHP"")"),FALSE)</f>
        <v>0</v>
      </c>
      <c r="P158" s="14" t="b">
        <f t="shared" ref="P158:P165" ca="1" si="64">IFERROR(__xludf.DUMMYFUNCTION("REGEXMATCH(L158,""(?i)PHP"")"),FALSE)</f>
        <v>0</v>
      </c>
      <c r="Q158" s="5"/>
      <c r="R158" s="5"/>
      <c r="S158" s="5"/>
      <c r="T158" s="5"/>
      <c r="U158" s="5"/>
      <c r="V158" s="5"/>
      <c r="W158" s="5"/>
      <c r="X158" s="5"/>
      <c r="Y158" s="5"/>
      <c r="Z158" s="5"/>
      <c r="AA158" s="5"/>
      <c r="AB158" s="5"/>
      <c r="AC158" s="5"/>
      <c r="AD158" s="5"/>
      <c r="AE158" s="5"/>
    </row>
    <row r="159" spans="1:31" ht="21" customHeight="1">
      <c r="A159" s="14" t="s">
        <v>9556</v>
      </c>
      <c r="B159" s="14" t="s">
        <v>10511</v>
      </c>
      <c r="C159" s="14" t="s">
        <v>20</v>
      </c>
      <c r="D159" s="14" t="s">
        <v>21</v>
      </c>
      <c r="E159" s="14" t="s">
        <v>29</v>
      </c>
      <c r="F159" s="15">
        <v>6</v>
      </c>
      <c r="G159" s="15">
        <v>15</v>
      </c>
      <c r="H159" s="14" t="s">
        <v>214</v>
      </c>
      <c r="I159" s="14" t="s">
        <v>125</v>
      </c>
      <c r="J159" s="14" t="s">
        <v>48</v>
      </c>
      <c r="K159" s="14" t="s">
        <v>10513</v>
      </c>
      <c r="L159" s="14" t="s">
        <v>10515</v>
      </c>
      <c r="M159" s="14" t="s">
        <v>37</v>
      </c>
      <c r="N159" s="14" t="s">
        <v>55</v>
      </c>
      <c r="O159" s="14" t="b">
        <f t="shared" ca="1" si="63"/>
        <v>0</v>
      </c>
      <c r="P159" s="14" t="b">
        <f t="shared" ca="1" si="64"/>
        <v>0</v>
      </c>
      <c r="Q159" s="5"/>
      <c r="R159" s="5"/>
      <c r="S159" s="5"/>
      <c r="T159" s="5"/>
      <c r="U159" s="5"/>
      <c r="V159" s="5"/>
      <c r="W159" s="5"/>
      <c r="X159" s="5"/>
      <c r="Y159" s="5"/>
      <c r="Z159" s="5"/>
      <c r="AA159" s="5"/>
      <c r="AB159" s="5"/>
      <c r="AC159" s="5"/>
      <c r="AD159" s="5"/>
      <c r="AE159" s="5"/>
    </row>
    <row r="160" spans="1:31" ht="21" customHeight="1">
      <c r="A160" s="14" t="s">
        <v>9556</v>
      </c>
      <c r="B160" s="14" t="s">
        <v>10519</v>
      </c>
      <c r="C160" s="14" t="s">
        <v>41</v>
      </c>
      <c r="D160" s="14" t="s">
        <v>94</v>
      </c>
      <c r="E160" s="14" t="s">
        <v>29</v>
      </c>
      <c r="F160" s="15">
        <v>6</v>
      </c>
      <c r="G160" s="15">
        <v>12</v>
      </c>
      <c r="H160" s="14" t="s">
        <v>538</v>
      </c>
      <c r="I160" s="14" t="s">
        <v>31</v>
      </c>
      <c r="J160" s="14" t="s">
        <v>403</v>
      </c>
      <c r="K160" s="14" t="s">
        <v>10520</v>
      </c>
      <c r="L160" s="14" t="s">
        <v>10522</v>
      </c>
      <c r="M160" s="14" t="s">
        <v>100</v>
      </c>
      <c r="N160" s="14" t="s">
        <v>55</v>
      </c>
      <c r="O160" s="14" t="b">
        <f t="shared" ca="1" si="63"/>
        <v>0</v>
      </c>
      <c r="P160" s="14" t="b">
        <f t="shared" ca="1" si="64"/>
        <v>0</v>
      </c>
      <c r="Q160" s="5"/>
      <c r="R160" s="5"/>
      <c r="S160" s="5"/>
      <c r="T160" s="5"/>
      <c r="U160" s="5"/>
      <c r="V160" s="5"/>
      <c r="W160" s="5"/>
      <c r="X160" s="5"/>
      <c r="Y160" s="5"/>
      <c r="Z160" s="5"/>
      <c r="AA160" s="5"/>
      <c r="AB160" s="5"/>
      <c r="AC160" s="5"/>
      <c r="AD160" s="5"/>
      <c r="AE160" s="5"/>
    </row>
    <row r="161" spans="1:31" ht="21" customHeight="1">
      <c r="A161" s="14" t="s">
        <v>10527</v>
      </c>
      <c r="B161" s="14" t="s">
        <v>10528</v>
      </c>
      <c r="C161" s="14" t="s">
        <v>20</v>
      </c>
      <c r="D161" s="14" t="s">
        <v>21</v>
      </c>
      <c r="E161" s="14" t="s">
        <v>45</v>
      </c>
      <c r="F161" s="15">
        <v>6</v>
      </c>
      <c r="G161" s="15">
        <v>15</v>
      </c>
      <c r="H161" s="14" t="s">
        <v>214</v>
      </c>
      <c r="I161" s="14" t="s">
        <v>108</v>
      </c>
      <c r="J161" s="14" t="s">
        <v>444</v>
      </c>
      <c r="K161" s="14" t="s">
        <v>10529</v>
      </c>
      <c r="L161" s="14" t="s">
        <v>10530</v>
      </c>
      <c r="M161" s="14" t="s">
        <v>42</v>
      </c>
      <c r="N161" s="14" t="s">
        <v>237</v>
      </c>
      <c r="O161" s="14" t="b">
        <f t="shared" ca="1" si="63"/>
        <v>0</v>
      </c>
      <c r="P161" s="14" t="b">
        <f t="shared" ca="1" si="64"/>
        <v>0</v>
      </c>
      <c r="Q161" s="5"/>
      <c r="R161" s="5"/>
      <c r="S161" s="5"/>
      <c r="T161" s="5"/>
      <c r="U161" s="5"/>
      <c r="V161" s="5"/>
      <c r="W161" s="5"/>
      <c r="X161" s="5"/>
      <c r="Y161" s="5"/>
      <c r="Z161" s="5"/>
      <c r="AA161" s="5"/>
      <c r="AB161" s="5"/>
      <c r="AC161" s="5"/>
      <c r="AD161" s="5"/>
      <c r="AE161" s="5"/>
    </row>
    <row r="162" spans="1:31" ht="21" customHeight="1">
      <c r="A162" s="14" t="s">
        <v>10535</v>
      </c>
      <c r="B162" s="14" t="s">
        <v>10536</v>
      </c>
      <c r="C162" s="14" t="s">
        <v>41</v>
      </c>
      <c r="D162" s="14" t="s">
        <v>375</v>
      </c>
      <c r="E162" s="14" t="s">
        <v>29</v>
      </c>
      <c r="F162" s="15">
        <v>6</v>
      </c>
      <c r="G162" s="15">
        <v>12</v>
      </c>
      <c r="H162" s="14" t="s">
        <v>538</v>
      </c>
      <c r="I162" s="14" t="s">
        <v>125</v>
      </c>
      <c r="J162" s="14" t="s">
        <v>117</v>
      </c>
      <c r="K162" s="16" t="s">
        <v>47</v>
      </c>
      <c r="L162" s="14" t="s">
        <v>10537</v>
      </c>
      <c r="M162" s="14" t="s">
        <v>37</v>
      </c>
      <c r="N162" s="14" t="s">
        <v>55</v>
      </c>
      <c r="O162" s="14" t="b">
        <f t="shared" ca="1" si="63"/>
        <v>0</v>
      </c>
      <c r="P162" s="14" t="b">
        <f t="shared" ca="1" si="64"/>
        <v>0</v>
      </c>
      <c r="Q162" s="5"/>
      <c r="R162" s="5"/>
      <c r="S162" s="5"/>
      <c r="T162" s="5"/>
      <c r="U162" s="5"/>
      <c r="V162" s="5"/>
      <c r="W162" s="5"/>
      <c r="X162" s="5"/>
      <c r="Y162" s="5"/>
      <c r="Z162" s="5"/>
      <c r="AA162" s="5"/>
      <c r="AB162" s="5"/>
      <c r="AC162" s="5"/>
      <c r="AD162" s="5"/>
      <c r="AE162" s="5"/>
    </row>
    <row r="163" spans="1:31" ht="21" customHeight="1">
      <c r="A163" s="14" t="s">
        <v>10541</v>
      </c>
      <c r="B163" s="14" t="s">
        <v>10542</v>
      </c>
      <c r="C163" s="14" t="s">
        <v>27</v>
      </c>
      <c r="D163" s="14" t="s">
        <v>212</v>
      </c>
      <c r="E163" s="14" t="s">
        <v>45</v>
      </c>
      <c r="F163" s="15">
        <v>6</v>
      </c>
      <c r="G163" s="15">
        <v>15</v>
      </c>
      <c r="H163" s="14" t="s">
        <v>214</v>
      </c>
      <c r="I163" s="14" t="s">
        <v>31</v>
      </c>
      <c r="J163" s="14" t="s">
        <v>10543</v>
      </c>
      <c r="K163" s="14" t="s">
        <v>10544</v>
      </c>
      <c r="L163" s="14" t="s">
        <v>10545</v>
      </c>
      <c r="M163" s="14" t="s">
        <v>100</v>
      </c>
      <c r="N163" s="14" t="s">
        <v>55</v>
      </c>
      <c r="O163" s="14" t="b">
        <f t="shared" ca="1" si="63"/>
        <v>0</v>
      </c>
      <c r="P163" s="14" t="b">
        <f t="shared" ca="1" si="64"/>
        <v>0</v>
      </c>
      <c r="Q163" s="5"/>
      <c r="R163" s="5"/>
      <c r="S163" s="5"/>
      <c r="T163" s="5"/>
      <c r="U163" s="5"/>
      <c r="V163" s="5"/>
      <c r="W163" s="5"/>
      <c r="X163" s="5"/>
      <c r="Y163" s="5"/>
      <c r="Z163" s="5"/>
      <c r="AA163" s="5"/>
      <c r="AB163" s="5"/>
      <c r="AC163" s="5"/>
      <c r="AD163" s="5"/>
      <c r="AE163" s="5"/>
    </row>
    <row r="164" spans="1:31" ht="21" customHeight="1">
      <c r="A164" s="14" t="s">
        <v>9556</v>
      </c>
      <c r="B164" s="14" t="s">
        <v>10553</v>
      </c>
      <c r="C164" s="14" t="s">
        <v>41</v>
      </c>
      <c r="D164" s="14" t="s">
        <v>169</v>
      </c>
      <c r="E164" s="14" t="s">
        <v>45</v>
      </c>
      <c r="F164" s="15">
        <v>6</v>
      </c>
      <c r="G164" s="15">
        <v>15</v>
      </c>
      <c r="H164" s="14" t="s">
        <v>214</v>
      </c>
      <c r="I164" s="14" t="s">
        <v>31</v>
      </c>
      <c r="J164" s="14" t="s">
        <v>252</v>
      </c>
      <c r="K164" s="14" t="s">
        <v>10554</v>
      </c>
      <c r="L164" s="14" t="s">
        <v>10555</v>
      </c>
      <c r="M164" s="14" t="s">
        <v>37</v>
      </c>
      <c r="N164" s="14" t="s">
        <v>55</v>
      </c>
      <c r="O164" s="14" t="b">
        <f t="shared" ca="1" si="63"/>
        <v>0</v>
      </c>
      <c r="P164" s="14" t="b">
        <f t="shared" ca="1" si="64"/>
        <v>0</v>
      </c>
      <c r="Q164" s="5"/>
      <c r="R164" s="5"/>
      <c r="S164" s="5"/>
      <c r="T164" s="5"/>
      <c r="U164" s="5"/>
      <c r="V164" s="5"/>
      <c r="W164" s="5"/>
      <c r="X164" s="5"/>
      <c r="Y164" s="5"/>
      <c r="Z164" s="5"/>
      <c r="AA164" s="5"/>
      <c r="AB164" s="5"/>
      <c r="AC164" s="5"/>
      <c r="AD164" s="5"/>
      <c r="AE164" s="5"/>
    </row>
    <row r="165" spans="1:31" ht="21" customHeight="1">
      <c r="A165" s="14" t="s">
        <v>10559</v>
      </c>
      <c r="B165" s="14" t="s">
        <v>10560</v>
      </c>
      <c r="C165" s="14" t="s">
        <v>27</v>
      </c>
      <c r="D165" s="14" t="s">
        <v>47</v>
      </c>
      <c r="E165" s="14" t="s">
        <v>45</v>
      </c>
      <c r="F165" s="15">
        <v>6</v>
      </c>
      <c r="G165" s="15">
        <v>10</v>
      </c>
      <c r="H165" s="14" t="s">
        <v>548</v>
      </c>
      <c r="I165" s="14" t="s">
        <v>24</v>
      </c>
      <c r="J165" s="14" t="s">
        <v>10561</v>
      </c>
      <c r="K165" s="14" t="s">
        <v>10564</v>
      </c>
      <c r="L165" s="14" t="s">
        <v>10565</v>
      </c>
      <c r="M165" s="14" t="s">
        <v>1599</v>
      </c>
      <c r="N165" s="14" t="s">
        <v>89</v>
      </c>
      <c r="O165" s="14" t="b">
        <f t="shared" ca="1" si="63"/>
        <v>0</v>
      </c>
      <c r="P165" s="14" t="b">
        <f t="shared" ca="1" si="64"/>
        <v>0</v>
      </c>
      <c r="Q165" s="5"/>
      <c r="R165" s="5"/>
      <c r="S165" s="5"/>
      <c r="T165" s="5"/>
      <c r="U165" s="5"/>
      <c r="V165" s="5"/>
      <c r="W165" s="5"/>
      <c r="X165" s="5"/>
      <c r="Y165" s="5"/>
      <c r="Z165" s="5"/>
      <c r="AA165" s="5"/>
      <c r="AB165" s="5"/>
      <c r="AC165" s="5"/>
      <c r="AD165" s="5"/>
      <c r="AE165" s="5"/>
    </row>
    <row r="166" spans="1:31" ht="21" customHeight="1">
      <c r="A166" s="5" t="s">
        <v>248</v>
      </c>
      <c r="B166" s="5" t="s">
        <v>10570</v>
      </c>
      <c r="C166" s="5" t="s">
        <v>41</v>
      </c>
      <c r="D166" s="5" t="s">
        <v>94</v>
      </c>
      <c r="E166" s="5" t="s">
        <v>29</v>
      </c>
      <c r="F166" s="7">
        <v>6</v>
      </c>
      <c r="G166" s="7">
        <v>12</v>
      </c>
      <c r="H166" s="5" t="s">
        <v>538</v>
      </c>
      <c r="I166" s="5" t="s">
        <v>125</v>
      </c>
      <c r="J166" s="5" t="s">
        <v>4617</v>
      </c>
      <c r="K166" s="5" t="s">
        <v>10571</v>
      </c>
      <c r="L166" s="5" t="s">
        <v>10572</v>
      </c>
      <c r="M166" s="5" t="s">
        <v>53</v>
      </c>
      <c r="N166" s="5" t="s">
        <v>55</v>
      </c>
      <c r="O166" s="5" t="b">
        <f t="shared" ref="O166:O174" ca="1" si="65">IFERROR(__xludf.DUMMYFUNCTION("REGEXMATCH(A166,""PHP"")"),TRUE)</f>
        <v>1</v>
      </c>
      <c r="P166" s="5"/>
      <c r="Q166" s="5"/>
      <c r="R166" s="5"/>
      <c r="S166" s="5"/>
      <c r="T166" s="5"/>
      <c r="U166" s="5"/>
      <c r="V166" s="5"/>
      <c r="W166" s="5"/>
      <c r="X166" s="5"/>
      <c r="Y166" s="5"/>
      <c r="Z166" s="5"/>
      <c r="AA166" s="5"/>
      <c r="AB166" s="5"/>
      <c r="AC166" s="5"/>
      <c r="AD166" s="5"/>
      <c r="AE166" s="5"/>
    </row>
    <row r="167" spans="1:31" ht="21" customHeight="1">
      <c r="A167" s="5" t="s">
        <v>248</v>
      </c>
      <c r="B167" s="5" t="s">
        <v>10577</v>
      </c>
      <c r="C167" s="5" t="s">
        <v>41</v>
      </c>
      <c r="D167" s="5" t="s">
        <v>448</v>
      </c>
      <c r="E167" s="5" t="s">
        <v>29</v>
      </c>
      <c r="F167" s="7">
        <v>6</v>
      </c>
      <c r="G167" s="7">
        <v>10</v>
      </c>
      <c r="H167" s="5" t="s">
        <v>548</v>
      </c>
      <c r="I167" s="5" t="s">
        <v>31</v>
      </c>
      <c r="J167" s="5" t="s">
        <v>3655</v>
      </c>
      <c r="K167" s="5" t="s">
        <v>8192</v>
      </c>
      <c r="L167" s="5" t="s">
        <v>10578</v>
      </c>
      <c r="M167" s="5" t="s">
        <v>37</v>
      </c>
      <c r="N167" s="5" t="s">
        <v>89</v>
      </c>
      <c r="O167" s="5" t="b">
        <f t="shared" ca="1" si="65"/>
        <v>1</v>
      </c>
      <c r="P167" s="5"/>
      <c r="Q167" s="5"/>
      <c r="R167" s="5"/>
      <c r="S167" s="5"/>
      <c r="T167" s="5"/>
      <c r="U167" s="5"/>
      <c r="V167" s="5"/>
      <c r="W167" s="5"/>
      <c r="X167" s="5"/>
      <c r="Y167" s="5"/>
      <c r="Z167" s="5"/>
      <c r="AA167" s="5"/>
      <c r="AB167" s="5"/>
      <c r="AC167" s="5"/>
      <c r="AD167" s="5"/>
      <c r="AE167" s="5"/>
    </row>
    <row r="168" spans="1:31" ht="21" customHeight="1">
      <c r="A168" s="5" t="s">
        <v>248</v>
      </c>
      <c r="B168" s="5" t="s">
        <v>10580</v>
      </c>
      <c r="C168" s="5" t="s">
        <v>170</v>
      </c>
      <c r="D168" s="5" t="s">
        <v>390</v>
      </c>
      <c r="E168" s="5" t="s">
        <v>29</v>
      </c>
      <c r="F168" s="7">
        <v>6</v>
      </c>
      <c r="G168" s="7">
        <v>10</v>
      </c>
      <c r="H168" s="5" t="s">
        <v>548</v>
      </c>
      <c r="I168" s="5" t="s">
        <v>31</v>
      </c>
      <c r="J168" s="5" t="s">
        <v>68</v>
      </c>
      <c r="K168" s="5" t="s">
        <v>10581</v>
      </c>
      <c r="L168" s="5" t="s">
        <v>10582</v>
      </c>
      <c r="M168" s="5" t="s">
        <v>100</v>
      </c>
      <c r="N168" s="5" t="s">
        <v>55</v>
      </c>
      <c r="O168" s="5" t="b">
        <f t="shared" ca="1" si="65"/>
        <v>1</v>
      </c>
      <c r="P168" s="5"/>
      <c r="Q168" s="5"/>
      <c r="R168" s="5"/>
      <c r="S168" s="5"/>
      <c r="T168" s="5"/>
      <c r="U168" s="5"/>
      <c r="V168" s="5"/>
      <c r="W168" s="5"/>
      <c r="X168" s="5"/>
      <c r="Y168" s="5"/>
      <c r="Z168" s="5"/>
      <c r="AA168" s="5"/>
      <c r="AB168" s="5"/>
      <c r="AC168" s="5"/>
      <c r="AD168" s="5"/>
      <c r="AE168" s="5"/>
    </row>
    <row r="169" spans="1:31" ht="21" customHeight="1">
      <c r="A169" s="5" t="s">
        <v>248</v>
      </c>
      <c r="B169" s="5" t="s">
        <v>10586</v>
      </c>
      <c r="C169" s="5" t="s">
        <v>41</v>
      </c>
      <c r="D169" s="5" t="s">
        <v>94</v>
      </c>
      <c r="E169" s="5" t="s">
        <v>29</v>
      </c>
      <c r="F169" s="7">
        <v>6</v>
      </c>
      <c r="G169" s="7">
        <v>10</v>
      </c>
      <c r="H169" s="5" t="s">
        <v>548</v>
      </c>
      <c r="I169" s="5" t="s">
        <v>108</v>
      </c>
      <c r="J169" s="5" t="s">
        <v>252</v>
      </c>
      <c r="K169" s="5" t="s">
        <v>10590</v>
      </c>
      <c r="L169" s="9" t="s">
        <v>47</v>
      </c>
      <c r="M169" s="5" t="s">
        <v>37</v>
      </c>
      <c r="N169" s="5" t="s">
        <v>55</v>
      </c>
      <c r="O169" s="5" t="b">
        <f t="shared" ca="1" si="65"/>
        <v>1</v>
      </c>
      <c r="P169" s="9"/>
      <c r="Q169" s="5"/>
      <c r="R169" s="5"/>
      <c r="S169" s="5"/>
      <c r="T169" s="5"/>
      <c r="U169" s="5"/>
      <c r="V169" s="5"/>
      <c r="W169" s="5"/>
      <c r="X169" s="5"/>
      <c r="Y169" s="5"/>
      <c r="Z169" s="5"/>
      <c r="AA169" s="5"/>
      <c r="AB169" s="5"/>
      <c r="AC169" s="5"/>
      <c r="AD169" s="5"/>
      <c r="AE169" s="5"/>
    </row>
    <row r="170" spans="1:31" ht="21" customHeight="1">
      <c r="A170" s="5" t="s">
        <v>10591</v>
      </c>
      <c r="B170" s="5" t="s">
        <v>2063</v>
      </c>
      <c r="C170" s="5" t="s">
        <v>20</v>
      </c>
      <c r="D170" s="5" t="s">
        <v>21</v>
      </c>
      <c r="E170" s="5" t="s">
        <v>45</v>
      </c>
      <c r="F170" s="7">
        <v>6</v>
      </c>
      <c r="G170" s="7">
        <v>12</v>
      </c>
      <c r="H170" s="5" t="s">
        <v>538</v>
      </c>
      <c r="I170" s="5" t="s">
        <v>31</v>
      </c>
      <c r="J170" s="5" t="s">
        <v>76</v>
      </c>
      <c r="K170" s="5" t="s">
        <v>5645</v>
      </c>
      <c r="L170" s="5" t="s">
        <v>10592</v>
      </c>
      <c r="M170" s="5" t="s">
        <v>167</v>
      </c>
      <c r="N170" s="5" t="s">
        <v>237</v>
      </c>
      <c r="O170" s="5" t="b">
        <f t="shared" ca="1" si="65"/>
        <v>1</v>
      </c>
      <c r="P170" s="5"/>
      <c r="Q170" s="5"/>
      <c r="R170" s="5"/>
      <c r="S170" s="5"/>
      <c r="T170" s="5"/>
      <c r="U170" s="5"/>
      <c r="V170" s="5"/>
      <c r="W170" s="5"/>
      <c r="X170" s="5"/>
      <c r="Y170" s="5"/>
      <c r="Z170" s="5"/>
      <c r="AA170" s="5"/>
      <c r="AB170" s="5"/>
      <c r="AC170" s="5"/>
      <c r="AD170" s="5"/>
      <c r="AE170" s="5"/>
    </row>
    <row r="171" spans="1:31" ht="21" customHeight="1">
      <c r="A171" s="5" t="s">
        <v>248</v>
      </c>
      <c r="B171" s="5" t="s">
        <v>7068</v>
      </c>
      <c r="C171" s="5" t="s">
        <v>41</v>
      </c>
      <c r="D171" s="5" t="s">
        <v>874</v>
      </c>
      <c r="E171" s="5" t="s">
        <v>29</v>
      </c>
      <c r="F171" s="7">
        <v>6</v>
      </c>
      <c r="G171" s="7">
        <v>12</v>
      </c>
      <c r="H171" s="5" t="s">
        <v>538</v>
      </c>
      <c r="I171" s="5" t="s">
        <v>108</v>
      </c>
      <c r="J171" s="5" t="s">
        <v>1505</v>
      </c>
      <c r="K171" s="5" t="s">
        <v>10595</v>
      </c>
      <c r="L171" s="5" t="s">
        <v>10596</v>
      </c>
      <c r="M171" s="5" t="s">
        <v>42</v>
      </c>
      <c r="N171" s="5" t="s">
        <v>55</v>
      </c>
      <c r="O171" s="5" t="b">
        <f t="shared" ca="1" si="65"/>
        <v>1</v>
      </c>
      <c r="P171" s="5"/>
      <c r="Q171" s="5"/>
      <c r="R171" s="5"/>
      <c r="S171" s="5"/>
      <c r="T171" s="5"/>
      <c r="U171" s="5"/>
      <c r="V171" s="5"/>
      <c r="W171" s="5"/>
      <c r="X171" s="5"/>
      <c r="Y171" s="5"/>
      <c r="Z171" s="5"/>
      <c r="AA171" s="5"/>
      <c r="AB171" s="5"/>
      <c r="AC171" s="5"/>
      <c r="AD171" s="5"/>
      <c r="AE171" s="5"/>
    </row>
    <row r="172" spans="1:31" ht="21" customHeight="1">
      <c r="A172" s="5" t="s">
        <v>248</v>
      </c>
      <c r="B172" s="5" t="s">
        <v>7754</v>
      </c>
      <c r="C172" s="5" t="s">
        <v>41</v>
      </c>
      <c r="D172" s="5" t="s">
        <v>94</v>
      </c>
      <c r="E172" s="5" t="s">
        <v>45</v>
      </c>
      <c r="F172" s="7">
        <v>6</v>
      </c>
      <c r="G172" s="7">
        <v>14</v>
      </c>
      <c r="H172" s="5" t="s">
        <v>1995</v>
      </c>
      <c r="I172" s="5" t="s">
        <v>24</v>
      </c>
      <c r="J172" s="5" t="s">
        <v>315</v>
      </c>
      <c r="K172" s="5" t="s">
        <v>10598</v>
      </c>
      <c r="L172" s="5" t="s">
        <v>10599</v>
      </c>
      <c r="M172" s="5" t="s">
        <v>100</v>
      </c>
      <c r="N172" s="5" t="s">
        <v>55</v>
      </c>
      <c r="O172" s="5" t="b">
        <f t="shared" ca="1" si="65"/>
        <v>1</v>
      </c>
      <c r="P172" s="5"/>
      <c r="Q172" s="5"/>
      <c r="R172" s="5"/>
      <c r="S172" s="5"/>
      <c r="T172" s="5"/>
      <c r="U172" s="5"/>
      <c r="V172" s="5"/>
      <c r="W172" s="5"/>
      <c r="X172" s="5"/>
      <c r="Y172" s="5"/>
      <c r="Z172" s="5"/>
      <c r="AA172" s="5"/>
      <c r="AB172" s="5"/>
      <c r="AC172" s="5"/>
      <c r="AD172" s="5"/>
      <c r="AE172" s="5"/>
    </row>
    <row r="173" spans="1:31" ht="21" customHeight="1">
      <c r="A173" s="5" t="s">
        <v>10602</v>
      </c>
      <c r="B173" s="5" t="s">
        <v>10603</v>
      </c>
      <c r="C173" s="5" t="s">
        <v>170</v>
      </c>
      <c r="D173" s="5" t="s">
        <v>390</v>
      </c>
      <c r="E173" s="5" t="s">
        <v>29</v>
      </c>
      <c r="F173" s="7">
        <v>6</v>
      </c>
      <c r="G173" s="7">
        <v>10</v>
      </c>
      <c r="H173" s="5" t="s">
        <v>548</v>
      </c>
      <c r="I173" s="5" t="s">
        <v>31</v>
      </c>
      <c r="J173" s="5" t="s">
        <v>4577</v>
      </c>
      <c r="K173" s="5" t="s">
        <v>10604</v>
      </c>
      <c r="L173" s="5" t="s">
        <v>10605</v>
      </c>
      <c r="M173" s="5" t="s">
        <v>167</v>
      </c>
      <c r="N173" s="5" t="s">
        <v>55</v>
      </c>
      <c r="O173" s="5" t="b">
        <f t="shared" ca="1" si="65"/>
        <v>1</v>
      </c>
      <c r="P173" s="5"/>
      <c r="Q173" s="5"/>
      <c r="R173" s="5"/>
      <c r="S173" s="5"/>
      <c r="T173" s="5"/>
      <c r="U173" s="5"/>
      <c r="V173" s="5"/>
      <c r="W173" s="5"/>
      <c r="X173" s="5"/>
      <c r="Y173" s="5"/>
      <c r="Z173" s="5"/>
      <c r="AA173" s="5"/>
      <c r="AB173" s="5"/>
      <c r="AC173" s="5"/>
      <c r="AD173" s="5"/>
      <c r="AE173" s="5"/>
    </row>
    <row r="174" spans="1:31" ht="21" customHeight="1">
      <c r="A174" s="5" t="s">
        <v>10607</v>
      </c>
      <c r="B174" s="5" t="s">
        <v>10608</v>
      </c>
      <c r="C174" s="5" t="s">
        <v>41</v>
      </c>
      <c r="D174" s="5" t="s">
        <v>94</v>
      </c>
      <c r="E174" s="5" t="s">
        <v>29</v>
      </c>
      <c r="F174" s="7">
        <v>6</v>
      </c>
      <c r="G174" s="7">
        <v>12</v>
      </c>
      <c r="H174" s="5" t="s">
        <v>538</v>
      </c>
      <c r="I174" s="5" t="s">
        <v>125</v>
      </c>
      <c r="J174" s="5" t="s">
        <v>999</v>
      </c>
      <c r="K174" s="5" t="s">
        <v>10610</v>
      </c>
      <c r="L174" s="5" t="s">
        <v>10611</v>
      </c>
      <c r="M174" s="5" t="s">
        <v>53</v>
      </c>
      <c r="N174" s="5" t="s">
        <v>55</v>
      </c>
      <c r="O174" s="5" t="b">
        <f t="shared" ca="1" si="65"/>
        <v>1</v>
      </c>
      <c r="P174" s="5"/>
      <c r="Q174" s="5"/>
      <c r="R174" s="5"/>
      <c r="S174" s="5"/>
      <c r="T174" s="5"/>
      <c r="U174" s="5"/>
      <c r="V174" s="5"/>
      <c r="W174" s="5"/>
      <c r="X174" s="5"/>
      <c r="Y174" s="5"/>
      <c r="Z174" s="5"/>
      <c r="AA174" s="5"/>
      <c r="AB174" s="5"/>
      <c r="AC174" s="5"/>
      <c r="AD174" s="5"/>
      <c r="AE174" s="5"/>
    </row>
    <row r="175" spans="1:31" ht="21" customHeight="1">
      <c r="A175" s="14" t="s">
        <v>10612</v>
      </c>
      <c r="B175" s="14" t="s">
        <v>10613</v>
      </c>
      <c r="C175" s="14" t="s">
        <v>27</v>
      </c>
      <c r="D175" s="14" t="s">
        <v>85</v>
      </c>
      <c r="E175" s="14" t="s">
        <v>29</v>
      </c>
      <c r="F175" s="17">
        <v>6</v>
      </c>
      <c r="G175" s="17">
        <v>21</v>
      </c>
      <c r="H175" s="14" t="s">
        <v>10614</v>
      </c>
      <c r="I175" s="14" t="s">
        <v>125</v>
      </c>
      <c r="J175" s="14" t="s">
        <v>48</v>
      </c>
      <c r="K175" s="14" t="s">
        <v>10615</v>
      </c>
      <c r="L175" s="14" t="s">
        <v>10617</v>
      </c>
      <c r="M175" s="14" t="s">
        <v>100</v>
      </c>
      <c r="N175" s="14" t="s">
        <v>55</v>
      </c>
      <c r="O175" s="14" t="b">
        <f t="shared" ref="O175:O177" ca="1" si="66">IFERROR(__xludf.DUMMYFUNCTION("REGEXMATCH(A175,""(?i)PHP"")"),FALSE)</f>
        <v>0</v>
      </c>
      <c r="P175" s="14" t="b">
        <f t="shared" ref="P175:P177" ca="1" si="67">IFERROR(__xludf.DUMMYFUNCTION("REGEXMATCH(L175,""(?i)PHP"")"),FALSE)</f>
        <v>0</v>
      </c>
      <c r="Q175" s="5"/>
      <c r="R175" s="5"/>
      <c r="S175" s="5"/>
      <c r="T175" s="5"/>
      <c r="U175" s="5"/>
      <c r="V175" s="5"/>
      <c r="W175" s="5"/>
      <c r="X175" s="5"/>
      <c r="Y175" s="5"/>
      <c r="Z175" s="5"/>
      <c r="AA175" s="5"/>
      <c r="AB175" s="5"/>
      <c r="AC175" s="5"/>
      <c r="AD175" s="5"/>
      <c r="AE175" s="5"/>
    </row>
    <row r="176" spans="1:31" ht="21" customHeight="1">
      <c r="A176" s="5" t="s">
        <v>10621</v>
      </c>
      <c r="B176" s="5" t="s">
        <v>9952</v>
      </c>
      <c r="C176" s="5" t="s">
        <v>170</v>
      </c>
      <c r="D176" s="5" t="s">
        <v>378</v>
      </c>
      <c r="E176" s="5" t="s">
        <v>45</v>
      </c>
      <c r="F176" s="7">
        <v>6</v>
      </c>
      <c r="G176" s="7">
        <v>20</v>
      </c>
      <c r="H176" s="5" t="s">
        <v>683</v>
      </c>
      <c r="I176" s="5" t="s">
        <v>125</v>
      </c>
      <c r="J176" s="5" t="s">
        <v>252</v>
      </c>
      <c r="K176" s="5" t="s">
        <v>10623</v>
      </c>
      <c r="L176" s="5" t="s">
        <v>10626</v>
      </c>
      <c r="M176" s="5" t="s">
        <v>37</v>
      </c>
      <c r="N176" s="5" t="s">
        <v>237</v>
      </c>
      <c r="O176" s="5" t="b">
        <f t="shared" ca="1" si="66"/>
        <v>0</v>
      </c>
      <c r="P176" s="5" t="b">
        <f t="shared" ca="1" si="67"/>
        <v>0</v>
      </c>
      <c r="Q176" s="5"/>
      <c r="R176" s="5"/>
      <c r="S176" s="5"/>
      <c r="T176" s="5"/>
      <c r="U176" s="5"/>
      <c r="V176" s="5"/>
      <c r="W176" s="5"/>
      <c r="X176" s="5"/>
      <c r="Y176" s="5"/>
      <c r="Z176" s="5"/>
      <c r="AA176" s="5"/>
      <c r="AB176" s="5"/>
      <c r="AC176" s="5"/>
      <c r="AD176" s="5"/>
      <c r="AE176" s="5"/>
    </row>
    <row r="177" spans="1:31" ht="21" customHeight="1">
      <c r="A177" s="14" t="s">
        <v>2665</v>
      </c>
      <c r="B177" s="14" t="s">
        <v>10630</v>
      </c>
      <c r="C177" s="14" t="s">
        <v>27</v>
      </c>
      <c r="D177" s="14" t="s">
        <v>212</v>
      </c>
      <c r="E177" s="14" t="s">
        <v>29</v>
      </c>
      <c r="F177" s="15">
        <v>6</v>
      </c>
      <c r="G177" s="15">
        <v>12</v>
      </c>
      <c r="H177" s="14" t="s">
        <v>538</v>
      </c>
      <c r="I177" s="14" t="s">
        <v>125</v>
      </c>
      <c r="J177" s="14" t="s">
        <v>110</v>
      </c>
      <c r="K177" s="16" t="s">
        <v>47</v>
      </c>
      <c r="L177" s="14" t="s">
        <v>10633</v>
      </c>
      <c r="M177" s="14" t="s">
        <v>53</v>
      </c>
      <c r="N177" s="14" t="s">
        <v>55</v>
      </c>
      <c r="O177" s="14" t="b">
        <f t="shared" ca="1" si="66"/>
        <v>0</v>
      </c>
      <c r="P177" s="14" t="b">
        <f t="shared" ca="1" si="67"/>
        <v>0</v>
      </c>
      <c r="Q177" s="5"/>
      <c r="R177" s="5"/>
      <c r="S177" s="5"/>
      <c r="T177" s="5"/>
      <c r="U177" s="5"/>
      <c r="V177" s="5"/>
      <c r="W177" s="5"/>
      <c r="X177" s="5"/>
      <c r="Y177" s="5"/>
      <c r="Z177" s="5"/>
      <c r="AA177" s="5"/>
      <c r="AB177" s="5"/>
      <c r="AC177" s="5"/>
      <c r="AD177" s="5"/>
      <c r="AE177" s="5"/>
    </row>
    <row r="178" spans="1:31" ht="21" customHeight="1">
      <c r="A178" s="5" t="s">
        <v>248</v>
      </c>
      <c r="B178" s="5" t="s">
        <v>10638</v>
      </c>
      <c r="C178" s="5" t="s">
        <v>41</v>
      </c>
      <c r="D178" s="5" t="s">
        <v>874</v>
      </c>
      <c r="E178" s="5" t="s">
        <v>29</v>
      </c>
      <c r="F178" s="7">
        <v>6</v>
      </c>
      <c r="G178" s="7">
        <v>12</v>
      </c>
      <c r="H178" s="5" t="s">
        <v>538</v>
      </c>
      <c r="I178" s="5" t="s">
        <v>108</v>
      </c>
      <c r="J178" s="5" t="s">
        <v>76</v>
      </c>
      <c r="K178" s="9" t="s">
        <v>47</v>
      </c>
      <c r="L178" s="5" t="s">
        <v>10639</v>
      </c>
      <c r="M178" s="5" t="s">
        <v>100</v>
      </c>
      <c r="N178" s="5" t="s">
        <v>55</v>
      </c>
      <c r="O178" s="5" t="b">
        <f t="shared" ref="O178:O189" ca="1" si="68">IFERROR(__xludf.DUMMYFUNCTION("REGEXMATCH(A178,""PHP"")"),TRUE)</f>
        <v>1</v>
      </c>
      <c r="P178" s="5"/>
      <c r="Q178" s="5"/>
      <c r="R178" s="5"/>
      <c r="S178" s="5"/>
      <c r="T178" s="5"/>
      <c r="U178" s="5"/>
      <c r="V178" s="5"/>
      <c r="W178" s="5"/>
      <c r="X178" s="5"/>
      <c r="Y178" s="5"/>
      <c r="Z178" s="5"/>
      <c r="AA178" s="5"/>
      <c r="AB178" s="5"/>
      <c r="AC178" s="5"/>
      <c r="AD178" s="5"/>
      <c r="AE178" s="5"/>
    </row>
    <row r="179" spans="1:31" ht="21" customHeight="1">
      <c r="A179" s="5" t="s">
        <v>248</v>
      </c>
      <c r="B179" s="5" t="s">
        <v>3508</v>
      </c>
      <c r="C179" s="5" t="s">
        <v>20</v>
      </c>
      <c r="D179" s="5" t="s">
        <v>1616</v>
      </c>
      <c r="E179" s="5" t="s">
        <v>29</v>
      </c>
      <c r="F179" s="7">
        <v>6</v>
      </c>
      <c r="G179" s="7">
        <v>15</v>
      </c>
      <c r="H179" s="5" t="s">
        <v>214</v>
      </c>
      <c r="I179" s="5" t="s">
        <v>31</v>
      </c>
      <c r="J179" s="5" t="s">
        <v>110</v>
      </c>
      <c r="K179" s="9" t="s">
        <v>47</v>
      </c>
      <c r="L179" s="9" t="s">
        <v>47</v>
      </c>
      <c r="M179" s="5" t="s">
        <v>100</v>
      </c>
      <c r="N179" s="5" t="s">
        <v>55</v>
      </c>
      <c r="O179" s="5" t="b">
        <f t="shared" ca="1" si="68"/>
        <v>1</v>
      </c>
      <c r="P179" s="9"/>
      <c r="Q179" s="5"/>
      <c r="R179" s="5"/>
      <c r="S179" s="5"/>
      <c r="T179" s="5"/>
      <c r="U179" s="5"/>
      <c r="V179" s="5"/>
      <c r="W179" s="5"/>
      <c r="X179" s="5"/>
      <c r="Y179" s="5"/>
      <c r="Z179" s="5"/>
      <c r="AA179" s="5"/>
      <c r="AB179" s="5"/>
      <c r="AC179" s="5"/>
      <c r="AD179" s="5"/>
      <c r="AE179" s="5"/>
    </row>
    <row r="180" spans="1:31" ht="21" customHeight="1">
      <c r="A180" s="5" t="s">
        <v>10646</v>
      </c>
      <c r="B180" s="5" t="s">
        <v>10648</v>
      </c>
      <c r="C180" s="5" t="s">
        <v>170</v>
      </c>
      <c r="D180" s="5" t="s">
        <v>378</v>
      </c>
      <c r="E180" s="5" t="s">
        <v>29</v>
      </c>
      <c r="F180" s="7">
        <v>6</v>
      </c>
      <c r="G180" s="7">
        <v>12</v>
      </c>
      <c r="H180" s="5" t="s">
        <v>538</v>
      </c>
      <c r="I180" s="5" t="s">
        <v>125</v>
      </c>
      <c r="J180" s="5" t="s">
        <v>4234</v>
      </c>
      <c r="K180" s="5" t="s">
        <v>10650</v>
      </c>
      <c r="L180" s="5" t="s">
        <v>10651</v>
      </c>
      <c r="M180" s="5" t="s">
        <v>100</v>
      </c>
      <c r="N180" s="5" t="s">
        <v>55</v>
      </c>
      <c r="O180" s="5" t="b">
        <f t="shared" ca="1" si="68"/>
        <v>1</v>
      </c>
      <c r="P180" s="5"/>
      <c r="Q180" s="5"/>
      <c r="R180" s="5"/>
      <c r="S180" s="5"/>
      <c r="T180" s="5"/>
      <c r="U180" s="5"/>
      <c r="V180" s="5"/>
      <c r="W180" s="5"/>
      <c r="X180" s="5"/>
      <c r="Y180" s="5"/>
      <c r="Z180" s="5"/>
      <c r="AA180" s="5"/>
      <c r="AB180" s="5"/>
      <c r="AC180" s="5"/>
      <c r="AD180" s="5"/>
      <c r="AE180" s="5"/>
    </row>
    <row r="181" spans="1:31" ht="21" customHeight="1">
      <c r="A181" s="5" t="s">
        <v>248</v>
      </c>
      <c r="B181" s="5" t="s">
        <v>7251</v>
      </c>
      <c r="C181" s="5" t="s">
        <v>41</v>
      </c>
      <c r="D181" s="5" t="s">
        <v>94</v>
      </c>
      <c r="E181" s="5" t="s">
        <v>45</v>
      </c>
      <c r="F181" s="7">
        <v>6</v>
      </c>
      <c r="G181" s="7">
        <v>10</v>
      </c>
      <c r="H181" s="5" t="s">
        <v>548</v>
      </c>
      <c r="I181" s="5" t="s">
        <v>108</v>
      </c>
      <c r="J181" s="5" t="s">
        <v>76</v>
      </c>
      <c r="K181" s="5" t="s">
        <v>10652</v>
      </c>
      <c r="L181" s="5" t="s">
        <v>10653</v>
      </c>
      <c r="M181" s="5" t="s">
        <v>53</v>
      </c>
      <c r="N181" s="5" t="s">
        <v>55</v>
      </c>
      <c r="O181" s="5" t="b">
        <f t="shared" ca="1" si="68"/>
        <v>1</v>
      </c>
      <c r="P181" s="5"/>
      <c r="Q181" s="5"/>
      <c r="R181" s="5"/>
      <c r="S181" s="5"/>
      <c r="T181" s="5"/>
      <c r="U181" s="5"/>
      <c r="V181" s="5"/>
      <c r="W181" s="5"/>
      <c r="X181" s="5"/>
      <c r="Y181" s="5"/>
      <c r="Z181" s="5"/>
      <c r="AA181" s="5"/>
      <c r="AB181" s="5"/>
      <c r="AC181" s="5"/>
      <c r="AD181" s="5"/>
      <c r="AE181" s="5"/>
    </row>
    <row r="182" spans="1:31" ht="21" customHeight="1">
      <c r="A182" s="5" t="s">
        <v>248</v>
      </c>
      <c r="B182" s="5" t="s">
        <v>10655</v>
      </c>
      <c r="C182" s="5" t="s">
        <v>27</v>
      </c>
      <c r="D182" s="5" t="s">
        <v>80</v>
      </c>
      <c r="E182" s="5" t="s">
        <v>29</v>
      </c>
      <c r="F182" s="7">
        <v>6</v>
      </c>
      <c r="G182" s="7">
        <v>10</v>
      </c>
      <c r="H182" s="5" t="s">
        <v>548</v>
      </c>
      <c r="I182" s="5" t="s">
        <v>31</v>
      </c>
      <c r="J182" s="5" t="s">
        <v>742</v>
      </c>
      <c r="K182" s="9" t="s">
        <v>47</v>
      </c>
      <c r="L182" s="5" t="s">
        <v>10657</v>
      </c>
      <c r="M182" s="5" t="s">
        <v>100</v>
      </c>
      <c r="N182" s="5" t="s">
        <v>55</v>
      </c>
      <c r="O182" s="5" t="b">
        <f t="shared" ca="1" si="68"/>
        <v>1</v>
      </c>
      <c r="P182" s="5"/>
      <c r="Q182" s="5"/>
      <c r="R182" s="5"/>
      <c r="S182" s="5"/>
      <c r="T182" s="5"/>
      <c r="U182" s="5"/>
      <c r="V182" s="5"/>
      <c r="W182" s="5"/>
      <c r="X182" s="5"/>
      <c r="Y182" s="5"/>
      <c r="Z182" s="5"/>
      <c r="AA182" s="5"/>
      <c r="AB182" s="5"/>
      <c r="AC182" s="5"/>
      <c r="AD182" s="5"/>
      <c r="AE182" s="5"/>
    </row>
    <row r="183" spans="1:31" ht="21" customHeight="1">
      <c r="A183" s="5" t="s">
        <v>248</v>
      </c>
      <c r="B183" s="5" t="s">
        <v>10662</v>
      </c>
      <c r="C183" s="5" t="s">
        <v>41</v>
      </c>
      <c r="D183" s="5" t="s">
        <v>114</v>
      </c>
      <c r="E183" s="5" t="s">
        <v>29</v>
      </c>
      <c r="F183" s="7">
        <v>6</v>
      </c>
      <c r="G183" s="7">
        <v>10</v>
      </c>
      <c r="H183" s="5" t="s">
        <v>548</v>
      </c>
      <c r="I183" s="5" t="s">
        <v>31</v>
      </c>
      <c r="J183" s="5" t="s">
        <v>117</v>
      </c>
      <c r="K183" s="5" t="s">
        <v>10665</v>
      </c>
      <c r="L183" s="5" t="s">
        <v>10666</v>
      </c>
      <c r="M183" s="5" t="s">
        <v>100</v>
      </c>
      <c r="N183" s="5" t="s">
        <v>405</v>
      </c>
      <c r="O183" s="5" t="b">
        <f t="shared" ca="1" si="68"/>
        <v>1</v>
      </c>
      <c r="P183" s="5"/>
      <c r="Q183" s="5"/>
      <c r="R183" s="5"/>
      <c r="S183" s="5"/>
      <c r="T183" s="5"/>
      <c r="U183" s="5"/>
      <c r="V183" s="5"/>
      <c r="W183" s="5"/>
      <c r="X183" s="5"/>
      <c r="Y183" s="5"/>
      <c r="Z183" s="5"/>
      <c r="AA183" s="5"/>
      <c r="AB183" s="5"/>
      <c r="AC183" s="5"/>
      <c r="AD183" s="5"/>
      <c r="AE183" s="5"/>
    </row>
    <row r="184" spans="1:31" ht="21" customHeight="1">
      <c r="A184" s="5" t="s">
        <v>248</v>
      </c>
      <c r="B184" s="5" t="s">
        <v>10669</v>
      </c>
      <c r="C184" s="5" t="s">
        <v>41</v>
      </c>
      <c r="D184" s="5" t="s">
        <v>94</v>
      </c>
      <c r="E184" s="5" t="s">
        <v>29</v>
      </c>
      <c r="F184" s="7">
        <v>6</v>
      </c>
      <c r="G184" s="7">
        <v>12</v>
      </c>
      <c r="H184" s="5" t="s">
        <v>538</v>
      </c>
      <c r="I184" s="5" t="s">
        <v>125</v>
      </c>
      <c r="J184" s="5" t="s">
        <v>1026</v>
      </c>
      <c r="K184" s="5" t="s">
        <v>10670</v>
      </c>
      <c r="L184" s="5" t="s">
        <v>10671</v>
      </c>
      <c r="M184" s="5" t="s">
        <v>53</v>
      </c>
      <c r="N184" s="5" t="s">
        <v>237</v>
      </c>
      <c r="O184" s="5" t="b">
        <f t="shared" ca="1" si="68"/>
        <v>1</v>
      </c>
      <c r="P184" s="5"/>
      <c r="Q184" s="5"/>
      <c r="R184" s="5"/>
      <c r="S184" s="5"/>
      <c r="T184" s="5"/>
      <c r="U184" s="5"/>
      <c r="V184" s="5"/>
      <c r="W184" s="5"/>
      <c r="X184" s="5"/>
      <c r="Y184" s="5"/>
      <c r="Z184" s="5"/>
      <c r="AA184" s="5"/>
      <c r="AB184" s="5"/>
      <c r="AC184" s="5"/>
      <c r="AD184" s="5"/>
      <c r="AE184" s="5"/>
    </row>
    <row r="185" spans="1:31" ht="21" customHeight="1">
      <c r="A185" s="5" t="s">
        <v>248</v>
      </c>
      <c r="B185" s="5" t="s">
        <v>1922</v>
      </c>
      <c r="C185" s="5" t="s">
        <v>170</v>
      </c>
      <c r="D185" s="5" t="s">
        <v>378</v>
      </c>
      <c r="E185" s="5" t="s">
        <v>29</v>
      </c>
      <c r="F185" s="7">
        <v>6</v>
      </c>
      <c r="G185" s="7">
        <v>15</v>
      </c>
      <c r="H185" s="5" t="s">
        <v>214</v>
      </c>
      <c r="I185" s="5" t="s">
        <v>108</v>
      </c>
      <c r="J185" s="5" t="s">
        <v>1924</v>
      </c>
      <c r="K185" s="5" t="s">
        <v>10672</v>
      </c>
      <c r="L185" s="5" t="s">
        <v>10673</v>
      </c>
      <c r="M185" s="5" t="s">
        <v>53</v>
      </c>
      <c r="N185" s="5" t="s">
        <v>38</v>
      </c>
      <c r="O185" s="5" t="b">
        <f t="shared" ca="1" si="68"/>
        <v>1</v>
      </c>
      <c r="P185" s="5"/>
      <c r="Q185" s="5"/>
      <c r="R185" s="5"/>
      <c r="S185" s="5"/>
      <c r="T185" s="5"/>
      <c r="U185" s="5"/>
      <c r="V185" s="5"/>
      <c r="W185" s="5"/>
      <c r="X185" s="5"/>
      <c r="Y185" s="5"/>
      <c r="Z185" s="5"/>
      <c r="AA185" s="5"/>
      <c r="AB185" s="5"/>
      <c r="AC185" s="5"/>
      <c r="AD185" s="5"/>
      <c r="AE185" s="5"/>
    </row>
    <row r="186" spans="1:31" ht="21" customHeight="1">
      <c r="A186" s="5" t="s">
        <v>248</v>
      </c>
      <c r="B186" s="5" t="s">
        <v>10676</v>
      </c>
      <c r="C186" s="5" t="s">
        <v>170</v>
      </c>
      <c r="D186" s="5" t="s">
        <v>378</v>
      </c>
      <c r="E186" s="5" t="s">
        <v>29</v>
      </c>
      <c r="F186" s="7">
        <v>6</v>
      </c>
      <c r="G186" s="7">
        <v>10</v>
      </c>
      <c r="H186" s="5" t="s">
        <v>548</v>
      </c>
      <c r="I186" s="5" t="s">
        <v>125</v>
      </c>
      <c r="J186" s="5" t="s">
        <v>57</v>
      </c>
      <c r="K186" s="5" t="s">
        <v>6669</v>
      </c>
      <c r="L186" s="5" t="s">
        <v>10677</v>
      </c>
      <c r="M186" s="5" t="s">
        <v>100</v>
      </c>
      <c r="N186" s="5" t="s">
        <v>55</v>
      </c>
      <c r="O186" s="5" t="b">
        <f t="shared" ca="1" si="68"/>
        <v>1</v>
      </c>
      <c r="P186" s="5"/>
      <c r="Q186" s="5"/>
      <c r="R186" s="5"/>
      <c r="S186" s="5"/>
      <c r="T186" s="5"/>
      <c r="U186" s="5"/>
      <c r="V186" s="5"/>
      <c r="W186" s="5"/>
      <c r="X186" s="5"/>
      <c r="Y186" s="5"/>
      <c r="Z186" s="5"/>
      <c r="AA186" s="5"/>
      <c r="AB186" s="5"/>
      <c r="AC186" s="5"/>
      <c r="AD186" s="5"/>
      <c r="AE186" s="5"/>
    </row>
    <row r="187" spans="1:31" ht="21" customHeight="1">
      <c r="A187" s="5" t="s">
        <v>3997</v>
      </c>
      <c r="B187" s="5" t="s">
        <v>8187</v>
      </c>
      <c r="C187" s="5" t="s">
        <v>170</v>
      </c>
      <c r="D187" s="5" t="s">
        <v>1881</v>
      </c>
      <c r="E187" s="5" t="s">
        <v>45</v>
      </c>
      <c r="F187" s="7">
        <v>6</v>
      </c>
      <c r="G187" s="7">
        <v>12</v>
      </c>
      <c r="H187" s="5" t="s">
        <v>538</v>
      </c>
      <c r="I187" s="5" t="s">
        <v>31</v>
      </c>
      <c r="J187" s="5" t="s">
        <v>224</v>
      </c>
      <c r="K187" s="9" t="s">
        <v>47</v>
      </c>
      <c r="L187" s="5" t="s">
        <v>10681</v>
      </c>
      <c r="M187" s="5" t="s">
        <v>37</v>
      </c>
      <c r="N187" s="5" t="s">
        <v>55</v>
      </c>
      <c r="O187" s="5" t="b">
        <f t="shared" ca="1" si="68"/>
        <v>1</v>
      </c>
      <c r="P187" s="5"/>
      <c r="Q187" s="5"/>
      <c r="R187" s="5"/>
      <c r="S187" s="5"/>
      <c r="T187" s="5"/>
      <c r="U187" s="5"/>
      <c r="V187" s="5"/>
      <c r="W187" s="5"/>
      <c r="X187" s="5"/>
      <c r="Y187" s="5"/>
      <c r="Z187" s="5"/>
      <c r="AA187" s="5"/>
      <c r="AB187" s="5"/>
      <c r="AC187" s="5"/>
      <c r="AD187" s="5"/>
      <c r="AE187" s="5"/>
    </row>
    <row r="188" spans="1:31" ht="21" customHeight="1">
      <c r="A188" s="5" t="s">
        <v>248</v>
      </c>
      <c r="B188" s="5" t="s">
        <v>10686</v>
      </c>
      <c r="C188" s="5" t="s">
        <v>41</v>
      </c>
      <c r="D188" s="5" t="s">
        <v>94</v>
      </c>
      <c r="E188" s="5" t="s">
        <v>29</v>
      </c>
      <c r="F188" s="7">
        <v>6</v>
      </c>
      <c r="G188" s="7">
        <v>10</v>
      </c>
      <c r="H188" s="5" t="s">
        <v>548</v>
      </c>
      <c r="I188" s="5" t="s">
        <v>31</v>
      </c>
      <c r="J188" s="5" t="s">
        <v>906</v>
      </c>
      <c r="K188" s="5" t="s">
        <v>10689</v>
      </c>
      <c r="L188" s="5" t="s">
        <v>10691</v>
      </c>
      <c r="M188" s="5" t="s">
        <v>100</v>
      </c>
      <c r="N188" s="5" t="s">
        <v>55</v>
      </c>
      <c r="O188" s="5" t="b">
        <f t="shared" ca="1" si="68"/>
        <v>1</v>
      </c>
      <c r="P188" s="5"/>
      <c r="Q188" s="5"/>
      <c r="R188" s="5"/>
      <c r="S188" s="5"/>
      <c r="T188" s="5"/>
      <c r="U188" s="5"/>
      <c r="V188" s="5"/>
      <c r="W188" s="5"/>
      <c r="X188" s="5"/>
      <c r="Y188" s="5"/>
      <c r="Z188" s="5"/>
      <c r="AA188" s="5"/>
      <c r="AB188" s="5"/>
      <c r="AC188" s="5"/>
      <c r="AD188" s="5"/>
      <c r="AE188" s="5"/>
    </row>
    <row r="189" spans="1:31" ht="21" customHeight="1">
      <c r="A189" s="5" t="s">
        <v>248</v>
      </c>
      <c r="B189" s="5" t="s">
        <v>10692</v>
      </c>
      <c r="C189" s="5" t="s">
        <v>41</v>
      </c>
      <c r="D189" s="5" t="s">
        <v>47</v>
      </c>
      <c r="E189" s="5" t="s">
        <v>29</v>
      </c>
      <c r="F189" s="7">
        <v>6</v>
      </c>
      <c r="G189" s="7">
        <v>10</v>
      </c>
      <c r="H189" s="5" t="s">
        <v>548</v>
      </c>
      <c r="I189" s="5" t="s">
        <v>31</v>
      </c>
      <c r="J189" s="5" t="s">
        <v>10693</v>
      </c>
      <c r="K189" s="5" t="s">
        <v>10694</v>
      </c>
      <c r="L189" s="5" t="s">
        <v>10696</v>
      </c>
      <c r="M189" s="5" t="s">
        <v>53</v>
      </c>
      <c r="N189" s="5" t="s">
        <v>55</v>
      </c>
      <c r="O189" s="5" t="b">
        <f t="shared" ca="1" si="68"/>
        <v>1</v>
      </c>
      <c r="P189" s="5"/>
      <c r="Q189" s="5"/>
      <c r="R189" s="5"/>
      <c r="S189" s="5"/>
      <c r="T189" s="5"/>
      <c r="U189" s="5"/>
      <c r="V189" s="5"/>
      <c r="W189" s="5"/>
      <c r="X189" s="5"/>
      <c r="Y189" s="5"/>
      <c r="Z189" s="5"/>
      <c r="AA189" s="5"/>
      <c r="AB189" s="5"/>
      <c r="AC189" s="5"/>
      <c r="AD189" s="5"/>
      <c r="AE189" s="5"/>
    </row>
    <row r="190" spans="1:31" ht="21" customHeight="1">
      <c r="A190" s="14" t="s">
        <v>10699</v>
      </c>
      <c r="B190" s="14" t="s">
        <v>10700</v>
      </c>
      <c r="C190" s="14" t="s">
        <v>170</v>
      </c>
      <c r="D190" s="14" t="s">
        <v>390</v>
      </c>
      <c r="E190" s="14" t="s">
        <v>29</v>
      </c>
      <c r="F190" s="15">
        <v>6</v>
      </c>
      <c r="G190" s="15">
        <v>10</v>
      </c>
      <c r="H190" s="14" t="s">
        <v>548</v>
      </c>
      <c r="I190" s="14" t="s">
        <v>125</v>
      </c>
      <c r="J190" s="14" t="s">
        <v>3108</v>
      </c>
      <c r="K190" s="14" t="s">
        <v>10701</v>
      </c>
      <c r="L190" s="14" t="s">
        <v>10702</v>
      </c>
      <c r="M190" s="14" t="s">
        <v>53</v>
      </c>
      <c r="N190" s="14" t="s">
        <v>405</v>
      </c>
      <c r="O190" s="14" t="b">
        <f t="shared" ref="O190:O194" ca="1" si="69">IFERROR(__xludf.DUMMYFUNCTION("REGEXMATCH(A190,""(?i)PHP"")"),FALSE)</f>
        <v>0</v>
      </c>
      <c r="P190" s="14" t="b">
        <f t="shared" ref="P190:P194" ca="1" si="70">IFERROR(__xludf.DUMMYFUNCTION("REGEXMATCH(L190,""(?i)PHP"")"),FALSE)</f>
        <v>0</v>
      </c>
      <c r="Q190" s="5"/>
      <c r="R190" s="5"/>
      <c r="S190" s="5"/>
      <c r="T190" s="5"/>
      <c r="U190" s="5"/>
      <c r="V190" s="5"/>
      <c r="W190" s="5"/>
      <c r="X190" s="5"/>
      <c r="Y190" s="5"/>
      <c r="Z190" s="5"/>
      <c r="AA190" s="5"/>
      <c r="AB190" s="5"/>
      <c r="AC190" s="5"/>
      <c r="AD190" s="5"/>
      <c r="AE190" s="5"/>
    </row>
    <row r="191" spans="1:31" ht="21" customHeight="1">
      <c r="A191" s="14" t="s">
        <v>2886</v>
      </c>
      <c r="B191" s="14" t="s">
        <v>10709</v>
      </c>
      <c r="C191" s="14" t="s">
        <v>41</v>
      </c>
      <c r="D191" s="14" t="s">
        <v>94</v>
      </c>
      <c r="E191" s="14" t="s">
        <v>45</v>
      </c>
      <c r="F191" s="15">
        <v>6</v>
      </c>
      <c r="G191" s="15">
        <v>15</v>
      </c>
      <c r="H191" s="14" t="s">
        <v>214</v>
      </c>
      <c r="I191" s="14" t="s">
        <v>31</v>
      </c>
      <c r="J191" s="14" t="s">
        <v>907</v>
      </c>
      <c r="K191" s="14" t="s">
        <v>10711</v>
      </c>
      <c r="L191" s="14" t="s">
        <v>10712</v>
      </c>
      <c r="M191" s="14" t="s">
        <v>53</v>
      </c>
      <c r="N191" s="14" t="s">
        <v>55</v>
      </c>
      <c r="O191" s="14" t="b">
        <f t="shared" ca="1" si="69"/>
        <v>0</v>
      </c>
      <c r="P191" s="14" t="b">
        <f t="shared" ca="1" si="70"/>
        <v>0</v>
      </c>
      <c r="Q191" s="5"/>
      <c r="R191" s="5"/>
      <c r="S191" s="5"/>
      <c r="T191" s="5"/>
      <c r="U191" s="5"/>
      <c r="V191" s="5"/>
      <c r="W191" s="5"/>
      <c r="X191" s="5"/>
      <c r="Y191" s="5"/>
      <c r="Z191" s="5"/>
      <c r="AA191" s="5"/>
      <c r="AB191" s="5"/>
      <c r="AC191" s="5"/>
      <c r="AD191" s="5"/>
      <c r="AE191" s="5"/>
    </row>
    <row r="192" spans="1:31" ht="21" customHeight="1">
      <c r="A192" s="14" t="s">
        <v>10714</v>
      </c>
      <c r="B192" s="14" t="s">
        <v>8497</v>
      </c>
      <c r="C192" s="14" t="s">
        <v>27</v>
      </c>
      <c r="D192" s="14" t="s">
        <v>85</v>
      </c>
      <c r="E192" s="14" t="s">
        <v>29</v>
      </c>
      <c r="F192" s="15">
        <v>6</v>
      </c>
      <c r="G192" s="15">
        <v>10</v>
      </c>
      <c r="H192" s="14" t="s">
        <v>548</v>
      </c>
      <c r="I192" s="14" t="s">
        <v>31</v>
      </c>
      <c r="J192" s="14" t="s">
        <v>844</v>
      </c>
      <c r="K192" s="14" t="s">
        <v>8499</v>
      </c>
      <c r="L192" s="14" t="s">
        <v>10718</v>
      </c>
      <c r="M192" s="16" t="s">
        <v>47</v>
      </c>
      <c r="N192" s="14" t="s">
        <v>55</v>
      </c>
      <c r="O192" s="14" t="b">
        <f t="shared" ca="1" si="69"/>
        <v>0</v>
      </c>
      <c r="P192" s="14" t="b">
        <f t="shared" ca="1" si="70"/>
        <v>0</v>
      </c>
      <c r="Q192" s="5"/>
      <c r="R192" s="5"/>
      <c r="S192" s="5"/>
      <c r="T192" s="5"/>
      <c r="U192" s="5"/>
      <c r="V192" s="5"/>
      <c r="W192" s="5"/>
      <c r="X192" s="5"/>
      <c r="Y192" s="5"/>
      <c r="Z192" s="5"/>
      <c r="AA192" s="5"/>
      <c r="AB192" s="5"/>
      <c r="AC192" s="5"/>
      <c r="AD192" s="5"/>
      <c r="AE192" s="5"/>
    </row>
    <row r="193" spans="1:31" ht="21" customHeight="1">
      <c r="A193" s="14" t="s">
        <v>3093</v>
      </c>
      <c r="B193" s="14" t="s">
        <v>3094</v>
      </c>
      <c r="C193" s="14" t="s">
        <v>27</v>
      </c>
      <c r="D193" s="14" t="s">
        <v>199</v>
      </c>
      <c r="E193" s="14" t="s">
        <v>45</v>
      </c>
      <c r="F193" s="15">
        <v>6</v>
      </c>
      <c r="G193" s="15">
        <v>10</v>
      </c>
      <c r="H193" s="14" t="s">
        <v>548</v>
      </c>
      <c r="I193" s="14" t="s">
        <v>125</v>
      </c>
      <c r="J193" s="14" t="s">
        <v>499</v>
      </c>
      <c r="K193" s="14" t="s">
        <v>3100</v>
      </c>
      <c r="L193" s="14" t="s">
        <v>3103</v>
      </c>
      <c r="M193" s="14" t="s">
        <v>100</v>
      </c>
      <c r="N193" s="14" t="s">
        <v>55</v>
      </c>
      <c r="O193" s="14" t="b">
        <f t="shared" ca="1" si="69"/>
        <v>0</v>
      </c>
      <c r="P193" s="14" t="b">
        <f t="shared" ca="1" si="70"/>
        <v>0</v>
      </c>
      <c r="Q193" s="5"/>
      <c r="R193" s="5"/>
      <c r="S193" s="5"/>
      <c r="T193" s="5"/>
      <c r="U193" s="5"/>
      <c r="V193" s="5"/>
      <c r="W193" s="5"/>
      <c r="X193" s="5"/>
      <c r="Y193" s="5"/>
      <c r="Z193" s="5"/>
      <c r="AA193" s="5"/>
      <c r="AB193" s="5"/>
      <c r="AC193" s="5"/>
      <c r="AD193" s="5"/>
      <c r="AE193" s="5"/>
    </row>
    <row r="194" spans="1:31" ht="21" customHeight="1">
      <c r="A194" s="14" t="s">
        <v>10731</v>
      </c>
      <c r="B194" s="14" t="s">
        <v>8732</v>
      </c>
      <c r="C194" s="14" t="s">
        <v>170</v>
      </c>
      <c r="D194" s="14" t="s">
        <v>390</v>
      </c>
      <c r="E194" s="14" t="s">
        <v>29</v>
      </c>
      <c r="F194" s="15">
        <v>6</v>
      </c>
      <c r="G194" s="15">
        <v>12</v>
      </c>
      <c r="H194" s="14" t="s">
        <v>538</v>
      </c>
      <c r="I194" s="14" t="s">
        <v>125</v>
      </c>
      <c r="J194" s="14" t="s">
        <v>224</v>
      </c>
      <c r="K194" s="14" t="s">
        <v>10735</v>
      </c>
      <c r="L194" s="14" t="s">
        <v>10736</v>
      </c>
      <c r="M194" s="14" t="s">
        <v>37</v>
      </c>
      <c r="N194" s="14" t="s">
        <v>55</v>
      </c>
      <c r="O194" s="14" t="b">
        <f t="shared" ca="1" si="69"/>
        <v>0</v>
      </c>
      <c r="P194" s="14" t="b">
        <f t="shared" ca="1" si="70"/>
        <v>0</v>
      </c>
      <c r="Q194" s="5"/>
      <c r="R194" s="5"/>
      <c r="S194" s="5"/>
      <c r="T194" s="5"/>
      <c r="U194" s="5"/>
      <c r="V194" s="5"/>
      <c r="W194" s="5"/>
      <c r="X194" s="5"/>
      <c r="Y194" s="5"/>
      <c r="Z194" s="5"/>
      <c r="AA194" s="5"/>
      <c r="AB194" s="5"/>
      <c r="AC194" s="5"/>
      <c r="AD194" s="5"/>
      <c r="AE194" s="5"/>
    </row>
    <row r="195" spans="1:31" ht="21" customHeight="1">
      <c r="A195" s="5" t="s">
        <v>10738</v>
      </c>
      <c r="B195" s="5" t="s">
        <v>10739</v>
      </c>
      <c r="C195" s="5" t="s">
        <v>170</v>
      </c>
      <c r="D195" s="5" t="s">
        <v>47</v>
      </c>
      <c r="E195" s="5" t="s">
        <v>45</v>
      </c>
      <c r="F195" s="7">
        <v>6</v>
      </c>
      <c r="G195" s="7">
        <v>10</v>
      </c>
      <c r="H195" s="5" t="s">
        <v>548</v>
      </c>
      <c r="I195" s="5" t="s">
        <v>31</v>
      </c>
      <c r="J195" s="5" t="s">
        <v>134</v>
      </c>
      <c r="K195" s="5" t="s">
        <v>4894</v>
      </c>
      <c r="L195" s="5" t="s">
        <v>10741</v>
      </c>
      <c r="M195" s="5" t="s">
        <v>100</v>
      </c>
      <c r="N195" s="5" t="s">
        <v>55</v>
      </c>
      <c r="O195" s="5" t="b">
        <f t="shared" ref="O195:O200" ca="1" si="71">IFERROR(__xludf.DUMMYFUNCTION("REGEXMATCH(A195,""PHP"")"),TRUE)</f>
        <v>1</v>
      </c>
      <c r="P195" s="5"/>
      <c r="Q195" s="5"/>
      <c r="R195" s="5"/>
      <c r="S195" s="5"/>
      <c r="T195" s="5"/>
      <c r="U195" s="5"/>
      <c r="V195" s="5"/>
      <c r="W195" s="5"/>
      <c r="X195" s="5"/>
      <c r="Y195" s="5"/>
      <c r="Z195" s="5"/>
      <c r="AA195" s="5"/>
      <c r="AB195" s="5"/>
      <c r="AC195" s="5"/>
      <c r="AD195" s="5"/>
      <c r="AE195" s="5"/>
    </row>
    <row r="196" spans="1:31" ht="21" customHeight="1">
      <c r="A196" s="5" t="s">
        <v>248</v>
      </c>
      <c r="B196" s="5" t="s">
        <v>10744</v>
      </c>
      <c r="C196" s="5" t="s">
        <v>41</v>
      </c>
      <c r="D196" s="5" t="s">
        <v>448</v>
      </c>
      <c r="E196" s="5" t="s">
        <v>29</v>
      </c>
      <c r="F196" s="7">
        <v>6</v>
      </c>
      <c r="G196" s="7">
        <v>16</v>
      </c>
      <c r="H196" s="5" t="s">
        <v>10350</v>
      </c>
      <c r="I196" s="5" t="s">
        <v>31</v>
      </c>
      <c r="J196" s="5" t="s">
        <v>9218</v>
      </c>
      <c r="K196" s="5" t="s">
        <v>10745</v>
      </c>
      <c r="L196" s="5" t="s">
        <v>10746</v>
      </c>
      <c r="M196" s="5" t="s">
        <v>53</v>
      </c>
      <c r="N196" s="5" t="s">
        <v>55</v>
      </c>
      <c r="O196" s="5" t="b">
        <f t="shared" ca="1" si="71"/>
        <v>1</v>
      </c>
      <c r="P196" s="5"/>
      <c r="Q196" s="5"/>
      <c r="R196" s="5"/>
      <c r="S196" s="5"/>
      <c r="T196" s="5"/>
      <c r="U196" s="5"/>
      <c r="V196" s="5"/>
      <c r="W196" s="5"/>
      <c r="X196" s="5"/>
      <c r="Y196" s="5"/>
      <c r="Z196" s="5"/>
      <c r="AA196" s="5"/>
      <c r="AB196" s="5"/>
      <c r="AC196" s="5"/>
      <c r="AD196" s="5"/>
      <c r="AE196" s="5"/>
    </row>
    <row r="197" spans="1:31" ht="21" customHeight="1">
      <c r="A197" s="5" t="s">
        <v>248</v>
      </c>
      <c r="B197" s="5" t="s">
        <v>10747</v>
      </c>
      <c r="C197" s="5" t="s">
        <v>27</v>
      </c>
      <c r="D197" s="5" t="s">
        <v>290</v>
      </c>
      <c r="E197" s="5" t="s">
        <v>45</v>
      </c>
      <c r="F197" s="7">
        <v>6</v>
      </c>
      <c r="G197" s="7">
        <v>10</v>
      </c>
      <c r="H197" s="5" t="s">
        <v>548</v>
      </c>
      <c r="I197" s="5" t="s">
        <v>125</v>
      </c>
      <c r="J197" s="5" t="s">
        <v>6822</v>
      </c>
      <c r="K197" s="5" t="s">
        <v>10748</v>
      </c>
      <c r="L197" s="5" t="s">
        <v>10749</v>
      </c>
      <c r="M197" s="5" t="s">
        <v>100</v>
      </c>
      <c r="N197" s="5" t="s">
        <v>55</v>
      </c>
      <c r="O197" s="5" t="b">
        <f t="shared" ca="1" si="71"/>
        <v>1</v>
      </c>
      <c r="P197" s="5"/>
      <c r="Q197" s="5"/>
      <c r="R197" s="5"/>
      <c r="S197" s="5"/>
      <c r="T197" s="5"/>
      <c r="U197" s="5"/>
      <c r="V197" s="5"/>
      <c r="W197" s="5"/>
      <c r="X197" s="5"/>
      <c r="Y197" s="5"/>
      <c r="Z197" s="5"/>
      <c r="AA197" s="5"/>
      <c r="AB197" s="5"/>
      <c r="AC197" s="5"/>
      <c r="AD197" s="5"/>
      <c r="AE197" s="5"/>
    </row>
    <row r="198" spans="1:31" ht="21" customHeight="1">
      <c r="A198" s="5" t="s">
        <v>248</v>
      </c>
      <c r="B198" s="5" t="s">
        <v>183</v>
      </c>
      <c r="C198" s="5" t="s">
        <v>41</v>
      </c>
      <c r="D198" s="5" t="s">
        <v>43</v>
      </c>
      <c r="E198" s="5" t="s">
        <v>29</v>
      </c>
      <c r="F198" s="7">
        <v>6</v>
      </c>
      <c r="G198" s="7">
        <v>10</v>
      </c>
      <c r="H198" s="5" t="s">
        <v>548</v>
      </c>
      <c r="I198" s="5" t="s">
        <v>125</v>
      </c>
      <c r="J198" s="5" t="s">
        <v>187</v>
      </c>
      <c r="K198" s="5" t="s">
        <v>10753</v>
      </c>
      <c r="L198" s="5" t="s">
        <v>10754</v>
      </c>
      <c r="M198" s="5" t="s">
        <v>37</v>
      </c>
      <c r="N198" s="5" t="s">
        <v>55</v>
      </c>
      <c r="O198" s="5" t="b">
        <f t="shared" ca="1" si="71"/>
        <v>1</v>
      </c>
      <c r="P198" s="5"/>
      <c r="Q198" s="5"/>
      <c r="R198" s="5"/>
      <c r="S198" s="5"/>
      <c r="T198" s="5"/>
      <c r="U198" s="5"/>
      <c r="V198" s="5"/>
      <c r="W198" s="5"/>
      <c r="X198" s="5"/>
      <c r="Y198" s="5"/>
      <c r="Z198" s="5"/>
      <c r="AA198" s="5"/>
      <c r="AB198" s="5"/>
      <c r="AC198" s="5"/>
      <c r="AD198" s="5"/>
      <c r="AE198" s="5"/>
    </row>
    <row r="199" spans="1:31" ht="21" customHeight="1">
      <c r="A199" s="5" t="s">
        <v>10755</v>
      </c>
      <c r="B199" s="5" t="s">
        <v>10756</v>
      </c>
      <c r="C199" s="5" t="s">
        <v>170</v>
      </c>
      <c r="D199" s="5" t="s">
        <v>47</v>
      </c>
      <c r="E199" s="5" t="s">
        <v>45</v>
      </c>
      <c r="F199" s="7">
        <v>6</v>
      </c>
      <c r="G199" s="7">
        <v>10</v>
      </c>
      <c r="H199" s="5" t="s">
        <v>548</v>
      </c>
      <c r="I199" s="5" t="s">
        <v>125</v>
      </c>
      <c r="J199" s="5" t="s">
        <v>187</v>
      </c>
      <c r="K199" s="9" t="s">
        <v>47</v>
      </c>
      <c r="L199" s="5" t="s">
        <v>10759</v>
      </c>
      <c r="M199" s="5" t="s">
        <v>42</v>
      </c>
      <c r="N199" s="5" t="s">
        <v>55</v>
      </c>
      <c r="O199" s="5" t="b">
        <f t="shared" ca="1" si="71"/>
        <v>1</v>
      </c>
      <c r="P199" s="5"/>
      <c r="Q199" s="5"/>
      <c r="R199" s="5"/>
      <c r="S199" s="5"/>
      <c r="T199" s="5"/>
      <c r="U199" s="5"/>
      <c r="V199" s="5"/>
      <c r="W199" s="5"/>
      <c r="X199" s="5"/>
      <c r="Y199" s="5"/>
      <c r="Z199" s="5"/>
      <c r="AA199" s="5"/>
      <c r="AB199" s="5"/>
      <c r="AC199" s="5"/>
      <c r="AD199" s="5"/>
      <c r="AE199" s="5"/>
    </row>
    <row r="200" spans="1:31" ht="21" customHeight="1">
      <c r="A200" s="5" t="s">
        <v>10757</v>
      </c>
      <c r="B200" s="5" t="s">
        <v>10763</v>
      </c>
      <c r="C200" s="5" t="s">
        <v>20</v>
      </c>
      <c r="D200" s="5" t="s">
        <v>47</v>
      </c>
      <c r="E200" s="5" t="s">
        <v>29</v>
      </c>
      <c r="F200" s="7">
        <v>6</v>
      </c>
      <c r="G200" s="7">
        <v>15</v>
      </c>
      <c r="H200" s="5" t="s">
        <v>214</v>
      </c>
      <c r="I200" s="5" t="s">
        <v>31</v>
      </c>
      <c r="J200" s="5" t="s">
        <v>110</v>
      </c>
      <c r="K200" s="9" t="s">
        <v>47</v>
      </c>
      <c r="L200" s="5" t="s">
        <v>10765</v>
      </c>
      <c r="M200" s="5" t="s">
        <v>100</v>
      </c>
      <c r="N200" s="5" t="s">
        <v>55</v>
      </c>
      <c r="O200" s="5" t="b">
        <f t="shared" ca="1" si="71"/>
        <v>1</v>
      </c>
      <c r="P200" s="5"/>
      <c r="Q200" s="5"/>
      <c r="R200" s="5"/>
      <c r="S200" s="5"/>
      <c r="T200" s="5"/>
      <c r="U200" s="5"/>
      <c r="V200" s="5"/>
      <c r="W200" s="5"/>
      <c r="X200" s="5"/>
      <c r="Y200" s="5"/>
      <c r="Z200" s="5"/>
      <c r="AA200" s="5"/>
      <c r="AB200" s="5"/>
      <c r="AC200" s="5"/>
      <c r="AD200" s="5"/>
      <c r="AE200" s="5"/>
    </row>
    <row r="201" spans="1:31" ht="21" customHeight="1">
      <c r="A201" s="5" t="s">
        <v>10770</v>
      </c>
      <c r="B201" s="5" t="s">
        <v>10771</v>
      </c>
      <c r="C201" s="5" t="s">
        <v>170</v>
      </c>
      <c r="D201" s="5" t="s">
        <v>435</v>
      </c>
      <c r="E201" s="5" t="s">
        <v>45</v>
      </c>
      <c r="F201" s="7">
        <v>6</v>
      </c>
      <c r="G201" s="7">
        <v>12</v>
      </c>
      <c r="H201" s="5" t="s">
        <v>538</v>
      </c>
      <c r="I201" s="5" t="s">
        <v>108</v>
      </c>
      <c r="J201" s="5" t="s">
        <v>68</v>
      </c>
      <c r="K201" s="5" t="s">
        <v>10772</v>
      </c>
      <c r="L201" s="5" t="s">
        <v>10773</v>
      </c>
      <c r="M201" s="5" t="s">
        <v>37</v>
      </c>
      <c r="N201" s="5" t="s">
        <v>55</v>
      </c>
      <c r="O201" s="5" t="b">
        <f t="shared" ref="O201:O202" ca="1" si="72">IFERROR(__xludf.DUMMYFUNCTION("REGEXMATCH(A201,""(?i)PHP"")"),TRUE)</f>
        <v>1</v>
      </c>
      <c r="P201" s="5" t="b">
        <f t="shared" ref="P201:P202" ca="1" si="73">IFERROR(__xludf.DUMMYFUNCTION("REGEXMATCH(L201,""PHP"")"),TRUE)</f>
        <v>1</v>
      </c>
      <c r="Q201" s="5"/>
      <c r="R201" s="5"/>
      <c r="S201" s="5"/>
      <c r="T201" s="5"/>
      <c r="U201" s="5"/>
      <c r="V201" s="5"/>
      <c r="W201" s="5"/>
      <c r="X201" s="5"/>
      <c r="Y201" s="5"/>
      <c r="Z201" s="5"/>
      <c r="AA201" s="5"/>
      <c r="AB201" s="5"/>
      <c r="AC201" s="5"/>
      <c r="AD201" s="5"/>
      <c r="AE201" s="5"/>
    </row>
    <row r="202" spans="1:31" ht="21" customHeight="1">
      <c r="A202" s="5" t="s">
        <v>10784</v>
      </c>
      <c r="B202" s="5" t="s">
        <v>10786</v>
      </c>
      <c r="C202" s="5" t="s">
        <v>27</v>
      </c>
      <c r="D202" s="5" t="s">
        <v>199</v>
      </c>
      <c r="E202" s="5" t="s">
        <v>29</v>
      </c>
      <c r="F202" s="7">
        <v>6</v>
      </c>
      <c r="G202" s="7">
        <v>20</v>
      </c>
      <c r="H202" s="5" t="s">
        <v>683</v>
      </c>
      <c r="I202" s="5" t="s">
        <v>31</v>
      </c>
      <c r="J202" s="5" t="s">
        <v>999</v>
      </c>
      <c r="K202" s="5" t="s">
        <v>10789</v>
      </c>
      <c r="L202" s="5" t="s">
        <v>10790</v>
      </c>
      <c r="M202" s="5" t="s">
        <v>100</v>
      </c>
      <c r="N202" s="5" t="s">
        <v>55</v>
      </c>
      <c r="O202" s="5" t="b">
        <f t="shared" ca="1" si="72"/>
        <v>1</v>
      </c>
      <c r="P202" s="5" t="b">
        <f t="shared" ca="1" si="73"/>
        <v>1</v>
      </c>
      <c r="Q202" s="5"/>
      <c r="R202" s="5"/>
      <c r="S202" s="5"/>
      <c r="T202" s="5"/>
      <c r="U202" s="5"/>
      <c r="V202" s="5"/>
      <c r="W202" s="5"/>
      <c r="X202" s="5"/>
      <c r="Y202" s="5"/>
      <c r="Z202" s="5"/>
      <c r="AA202" s="5"/>
      <c r="AB202" s="5"/>
      <c r="AC202" s="5"/>
      <c r="AD202" s="5"/>
      <c r="AE202" s="5"/>
    </row>
    <row r="203" spans="1:31" ht="21" customHeight="1">
      <c r="A203" s="5" t="s">
        <v>248</v>
      </c>
      <c r="B203" s="5" t="s">
        <v>10794</v>
      </c>
      <c r="C203" s="5" t="s">
        <v>41</v>
      </c>
      <c r="D203" s="5" t="s">
        <v>114</v>
      </c>
      <c r="E203" s="5" t="s">
        <v>29</v>
      </c>
      <c r="F203" s="7">
        <v>6</v>
      </c>
      <c r="G203" s="7">
        <v>12</v>
      </c>
      <c r="H203" s="5" t="s">
        <v>538</v>
      </c>
      <c r="I203" s="5" t="s">
        <v>31</v>
      </c>
      <c r="J203" s="5" t="s">
        <v>516</v>
      </c>
      <c r="K203" s="5" t="s">
        <v>10795</v>
      </c>
      <c r="L203" s="5" t="s">
        <v>10796</v>
      </c>
      <c r="M203" s="5" t="s">
        <v>53</v>
      </c>
      <c r="N203" s="5" t="s">
        <v>55</v>
      </c>
      <c r="O203" s="5" t="b">
        <f t="shared" ref="O203:O208" ca="1" si="74">IFERROR(__xludf.DUMMYFUNCTION("REGEXMATCH(A203,""PHP"")"),TRUE)</f>
        <v>1</v>
      </c>
      <c r="P203" s="5"/>
      <c r="Q203" s="5"/>
      <c r="R203" s="5"/>
      <c r="S203" s="5"/>
      <c r="T203" s="5"/>
      <c r="U203" s="5"/>
      <c r="V203" s="5"/>
      <c r="W203" s="5"/>
      <c r="X203" s="5"/>
      <c r="Y203" s="5"/>
      <c r="Z203" s="5"/>
      <c r="AA203" s="5"/>
      <c r="AB203" s="5"/>
      <c r="AC203" s="5"/>
      <c r="AD203" s="5"/>
      <c r="AE203" s="5"/>
    </row>
    <row r="204" spans="1:31" ht="21" customHeight="1">
      <c r="A204" s="5" t="s">
        <v>10798</v>
      </c>
      <c r="B204" s="5" t="s">
        <v>10800</v>
      </c>
      <c r="C204" s="5" t="s">
        <v>27</v>
      </c>
      <c r="D204" s="5" t="s">
        <v>85</v>
      </c>
      <c r="E204" s="5" t="s">
        <v>45</v>
      </c>
      <c r="F204" s="7">
        <v>6</v>
      </c>
      <c r="G204" s="7">
        <v>12</v>
      </c>
      <c r="H204" s="5" t="s">
        <v>538</v>
      </c>
      <c r="I204" s="5" t="s">
        <v>108</v>
      </c>
      <c r="J204" s="5" t="s">
        <v>76</v>
      </c>
      <c r="K204" s="5" t="s">
        <v>10802</v>
      </c>
      <c r="L204" s="5" t="s">
        <v>10803</v>
      </c>
      <c r="M204" s="5" t="s">
        <v>53</v>
      </c>
      <c r="N204" s="5" t="s">
        <v>55</v>
      </c>
      <c r="O204" s="5" t="b">
        <f t="shared" ca="1" si="74"/>
        <v>1</v>
      </c>
      <c r="P204" s="5"/>
      <c r="Q204" s="5"/>
      <c r="R204" s="5"/>
      <c r="S204" s="5"/>
      <c r="T204" s="5"/>
      <c r="U204" s="5"/>
      <c r="V204" s="5"/>
      <c r="W204" s="5"/>
      <c r="X204" s="5"/>
      <c r="Y204" s="5"/>
      <c r="Z204" s="5"/>
      <c r="AA204" s="5"/>
      <c r="AB204" s="5"/>
      <c r="AC204" s="5"/>
      <c r="AD204" s="5"/>
      <c r="AE204" s="5"/>
    </row>
    <row r="205" spans="1:31" ht="21" customHeight="1">
      <c r="A205" s="5" t="s">
        <v>10808</v>
      </c>
      <c r="B205" s="5" t="s">
        <v>10809</v>
      </c>
      <c r="C205" s="5" t="s">
        <v>20</v>
      </c>
      <c r="D205" s="5" t="s">
        <v>21</v>
      </c>
      <c r="E205" s="5" t="s">
        <v>45</v>
      </c>
      <c r="F205" s="7">
        <v>6</v>
      </c>
      <c r="G205" s="7">
        <v>10</v>
      </c>
      <c r="H205" s="5" t="s">
        <v>548</v>
      </c>
      <c r="I205" s="5" t="s">
        <v>24</v>
      </c>
      <c r="J205" s="5" t="s">
        <v>883</v>
      </c>
      <c r="K205" s="5" t="s">
        <v>6060</v>
      </c>
      <c r="L205" s="5" t="s">
        <v>10812</v>
      </c>
      <c r="M205" s="5" t="s">
        <v>53</v>
      </c>
      <c r="N205" s="5" t="s">
        <v>55</v>
      </c>
      <c r="O205" s="5" t="b">
        <f t="shared" ca="1" si="74"/>
        <v>1</v>
      </c>
      <c r="P205" s="5"/>
      <c r="Q205" s="5"/>
      <c r="R205" s="5"/>
      <c r="S205" s="5"/>
      <c r="T205" s="5"/>
      <c r="U205" s="5"/>
      <c r="V205" s="5"/>
      <c r="W205" s="5"/>
      <c r="X205" s="5"/>
      <c r="Y205" s="5"/>
      <c r="Z205" s="5"/>
      <c r="AA205" s="5"/>
      <c r="AB205" s="5"/>
      <c r="AC205" s="5"/>
      <c r="AD205" s="5"/>
      <c r="AE205" s="5"/>
    </row>
    <row r="206" spans="1:31" ht="21" customHeight="1">
      <c r="A206" s="5" t="s">
        <v>10813</v>
      </c>
      <c r="B206" s="5" t="s">
        <v>10814</v>
      </c>
      <c r="C206" s="5" t="s">
        <v>41</v>
      </c>
      <c r="D206" s="5" t="s">
        <v>114</v>
      </c>
      <c r="E206" s="5" t="s">
        <v>45</v>
      </c>
      <c r="F206" s="7">
        <v>6</v>
      </c>
      <c r="G206" s="7">
        <v>8</v>
      </c>
      <c r="H206" s="5" t="s">
        <v>672</v>
      </c>
      <c r="I206" s="5" t="s">
        <v>24</v>
      </c>
      <c r="J206" s="5" t="s">
        <v>2924</v>
      </c>
      <c r="K206" s="5" t="s">
        <v>10816</v>
      </c>
      <c r="L206" s="9" t="s">
        <v>47</v>
      </c>
      <c r="M206" s="5" t="s">
        <v>53</v>
      </c>
      <c r="N206" s="5" t="s">
        <v>55</v>
      </c>
      <c r="O206" s="5" t="b">
        <f t="shared" ca="1" si="74"/>
        <v>1</v>
      </c>
      <c r="P206" s="9"/>
      <c r="Q206" s="5"/>
      <c r="R206" s="5"/>
      <c r="S206" s="5"/>
      <c r="T206" s="5"/>
      <c r="U206" s="5"/>
      <c r="V206" s="5"/>
      <c r="W206" s="5"/>
      <c r="X206" s="5"/>
      <c r="Y206" s="5"/>
      <c r="Z206" s="5"/>
      <c r="AA206" s="5"/>
      <c r="AB206" s="5"/>
      <c r="AC206" s="5"/>
      <c r="AD206" s="5"/>
      <c r="AE206" s="5"/>
    </row>
    <row r="207" spans="1:31" ht="21" customHeight="1">
      <c r="A207" s="5" t="s">
        <v>10822</v>
      </c>
      <c r="B207" s="5" t="s">
        <v>10823</v>
      </c>
      <c r="C207" s="5" t="s">
        <v>27</v>
      </c>
      <c r="D207" s="5" t="s">
        <v>80</v>
      </c>
      <c r="E207" s="5" t="s">
        <v>45</v>
      </c>
      <c r="F207" s="7">
        <v>6</v>
      </c>
      <c r="G207" s="7">
        <v>8</v>
      </c>
      <c r="H207" s="5" t="s">
        <v>672</v>
      </c>
      <c r="I207" s="5" t="s">
        <v>125</v>
      </c>
      <c r="J207" s="5" t="s">
        <v>110</v>
      </c>
      <c r="K207" s="5" t="s">
        <v>10825</v>
      </c>
      <c r="L207" s="5" t="s">
        <v>10827</v>
      </c>
      <c r="M207" s="5" t="s">
        <v>37</v>
      </c>
      <c r="N207" s="5" t="s">
        <v>55</v>
      </c>
      <c r="O207" s="5" t="b">
        <f t="shared" ca="1" si="74"/>
        <v>1</v>
      </c>
      <c r="P207" s="5"/>
      <c r="Q207" s="5"/>
      <c r="R207" s="5"/>
      <c r="S207" s="5"/>
      <c r="T207" s="5"/>
      <c r="U207" s="5"/>
      <c r="V207" s="5"/>
      <c r="W207" s="5"/>
      <c r="X207" s="5"/>
      <c r="Y207" s="5"/>
      <c r="Z207" s="5"/>
      <c r="AA207" s="5"/>
      <c r="AB207" s="5"/>
      <c r="AC207" s="5"/>
      <c r="AD207" s="5"/>
      <c r="AE207" s="5"/>
    </row>
    <row r="208" spans="1:31" ht="21" customHeight="1">
      <c r="A208" s="5" t="s">
        <v>4560</v>
      </c>
      <c r="B208" s="5" t="s">
        <v>4563</v>
      </c>
      <c r="C208" s="5" t="s">
        <v>41</v>
      </c>
      <c r="D208" s="5" t="s">
        <v>43</v>
      </c>
      <c r="E208" s="5" t="s">
        <v>29</v>
      </c>
      <c r="F208" s="7">
        <v>6</v>
      </c>
      <c r="G208" s="7">
        <v>8</v>
      </c>
      <c r="H208" s="5" t="s">
        <v>672</v>
      </c>
      <c r="I208" s="5" t="s">
        <v>125</v>
      </c>
      <c r="J208" s="5" t="s">
        <v>87</v>
      </c>
      <c r="K208" s="5" t="s">
        <v>4565</v>
      </c>
      <c r="L208" s="5" t="s">
        <v>4567</v>
      </c>
      <c r="M208" s="5" t="s">
        <v>53</v>
      </c>
      <c r="N208" s="5" t="s">
        <v>55</v>
      </c>
      <c r="O208" s="5" t="b">
        <f t="shared" ca="1" si="74"/>
        <v>1</v>
      </c>
      <c r="P208" s="5"/>
      <c r="Q208" s="5"/>
      <c r="R208" s="5"/>
      <c r="S208" s="5"/>
      <c r="T208" s="5"/>
      <c r="U208" s="5"/>
      <c r="V208" s="5"/>
      <c r="W208" s="5"/>
      <c r="X208" s="5"/>
      <c r="Y208" s="5"/>
      <c r="Z208" s="5"/>
      <c r="AA208" s="5"/>
      <c r="AB208" s="5"/>
      <c r="AC208" s="5"/>
      <c r="AD208" s="5"/>
      <c r="AE208" s="5"/>
    </row>
    <row r="209" spans="1:31" ht="21" customHeight="1">
      <c r="A209" s="14" t="s">
        <v>10839</v>
      </c>
      <c r="B209" s="14" t="s">
        <v>10840</v>
      </c>
      <c r="C209" s="14" t="s">
        <v>41</v>
      </c>
      <c r="D209" s="14" t="s">
        <v>169</v>
      </c>
      <c r="E209" s="14" t="s">
        <v>45</v>
      </c>
      <c r="F209" s="15">
        <v>6</v>
      </c>
      <c r="G209" s="15">
        <v>9</v>
      </c>
      <c r="H209" s="14" t="s">
        <v>3743</v>
      </c>
      <c r="I209" s="14" t="s">
        <v>108</v>
      </c>
      <c r="J209" s="14" t="s">
        <v>110</v>
      </c>
      <c r="K209" s="14" t="s">
        <v>10842</v>
      </c>
      <c r="L209" s="14" t="s">
        <v>10843</v>
      </c>
      <c r="M209" s="14" t="s">
        <v>37</v>
      </c>
      <c r="N209" s="14" t="s">
        <v>55</v>
      </c>
      <c r="O209" s="14" t="b">
        <f t="shared" ref="O209:O213" ca="1" si="75">IFERROR(__xludf.DUMMYFUNCTION("REGEXMATCH(A209,""(?i)PHP"")"),FALSE)</f>
        <v>0</v>
      </c>
      <c r="P209" s="14" t="b">
        <f t="shared" ref="P209:P213" ca="1" si="76">IFERROR(__xludf.DUMMYFUNCTION("REGEXMATCH(L209,""(?i)PHP"")"),FALSE)</f>
        <v>0</v>
      </c>
      <c r="Q209" s="5"/>
      <c r="R209" s="5"/>
      <c r="S209" s="5"/>
      <c r="T209" s="5"/>
      <c r="U209" s="5"/>
      <c r="V209" s="5"/>
      <c r="W209" s="5"/>
      <c r="X209" s="5"/>
      <c r="Y209" s="5"/>
      <c r="Z209" s="5"/>
      <c r="AA209" s="5"/>
      <c r="AB209" s="5"/>
      <c r="AC209" s="5"/>
      <c r="AD209" s="5"/>
      <c r="AE209" s="5"/>
    </row>
    <row r="210" spans="1:31" ht="21" customHeight="1">
      <c r="A210" s="14" t="s">
        <v>9556</v>
      </c>
      <c r="B210" s="14" t="s">
        <v>10850</v>
      </c>
      <c r="C210" s="14" t="s">
        <v>27</v>
      </c>
      <c r="D210" s="14" t="s">
        <v>266</v>
      </c>
      <c r="E210" s="14" t="s">
        <v>29</v>
      </c>
      <c r="F210" s="15">
        <v>6</v>
      </c>
      <c r="G210" s="15">
        <v>8</v>
      </c>
      <c r="H210" s="14" t="s">
        <v>672</v>
      </c>
      <c r="I210" s="14" t="s">
        <v>108</v>
      </c>
      <c r="J210" s="14" t="s">
        <v>57</v>
      </c>
      <c r="K210" s="14" t="s">
        <v>10851</v>
      </c>
      <c r="L210" s="14" t="s">
        <v>10852</v>
      </c>
      <c r="M210" s="14" t="s">
        <v>100</v>
      </c>
      <c r="N210" s="14" t="s">
        <v>55</v>
      </c>
      <c r="O210" s="14" t="b">
        <f t="shared" ca="1" si="75"/>
        <v>0</v>
      </c>
      <c r="P210" s="14" t="b">
        <f t="shared" ca="1" si="76"/>
        <v>0</v>
      </c>
      <c r="Q210" s="5"/>
      <c r="R210" s="5"/>
      <c r="S210" s="5"/>
      <c r="T210" s="5"/>
      <c r="U210" s="5"/>
      <c r="V210" s="5"/>
      <c r="W210" s="5"/>
      <c r="X210" s="5"/>
      <c r="Y210" s="5"/>
      <c r="Z210" s="5"/>
      <c r="AA210" s="5"/>
      <c r="AB210" s="5"/>
      <c r="AC210" s="5"/>
      <c r="AD210" s="5"/>
      <c r="AE210" s="5"/>
    </row>
    <row r="211" spans="1:31" ht="21" customHeight="1">
      <c r="A211" s="14" t="s">
        <v>10856</v>
      </c>
      <c r="B211" s="14" t="s">
        <v>1483</v>
      </c>
      <c r="C211" s="14" t="s">
        <v>41</v>
      </c>
      <c r="D211" s="14" t="s">
        <v>874</v>
      </c>
      <c r="E211" s="14" t="s">
        <v>29</v>
      </c>
      <c r="F211" s="15">
        <v>6</v>
      </c>
      <c r="G211" s="15">
        <v>8</v>
      </c>
      <c r="H211" s="14" t="s">
        <v>672</v>
      </c>
      <c r="I211" s="14" t="s">
        <v>31</v>
      </c>
      <c r="J211" s="14" t="s">
        <v>444</v>
      </c>
      <c r="K211" s="14" t="s">
        <v>1488</v>
      </c>
      <c r="L211" s="14" t="s">
        <v>10857</v>
      </c>
      <c r="M211" s="14" t="s">
        <v>53</v>
      </c>
      <c r="N211" s="14" t="s">
        <v>55</v>
      </c>
      <c r="O211" s="14" t="b">
        <f t="shared" ca="1" si="75"/>
        <v>0</v>
      </c>
      <c r="P211" s="14" t="b">
        <f t="shared" ca="1" si="76"/>
        <v>0</v>
      </c>
      <c r="Q211" s="5"/>
      <c r="R211" s="5"/>
      <c r="S211" s="5"/>
      <c r="T211" s="5"/>
      <c r="U211" s="5"/>
      <c r="V211" s="5"/>
      <c r="W211" s="5"/>
      <c r="X211" s="5"/>
      <c r="Y211" s="5"/>
      <c r="Z211" s="5"/>
      <c r="AA211" s="5"/>
      <c r="AB211" s="5"/>
      <c r="AC211" s="5"/>
      <c r="AD211" s="5"/>
      <c r="AE211" s="5"/>
    </row>
    <row r="212" spans="1:31" ht="21" customHeight="1">
      <c r="A212" s="14" t="s">
        <v>9556</v>
      </c>
      <c r="B212" s="14" t="s">
        <v>779</v>
      </c>
      <c r="C212" s="14" t="s">
        <v>27</v>
      </c>
      <c r="D212" s="14" t="s">
        <v>75</v>
      </c>
      <c r="E212" s="14" t="s">
        <v>29</v>
      </c>
      <c r="F212" s="15">
        <v>6</v>
      </c>
      <c r="G212" s="15">
        <v>8</v>
      </c>
      <c r="H212" s="14" t="s">
        <v>672</v>
      </c>
      <c r="I212" s="14" t="s">
        <v>24</v>
      </c>
      <c r="J212" s="14" t="s">
        <v>780</v>
      </c>
      <c r="K212" s="14" t="s">
        <v>5391</v>
      </c>
      <c r="L212" s="14" t="s">
        <v>10862</v>
      </c>
      <c r="M212" s="14" t="s">
        <v>37</v>
      </c>
      <c r="N212" s="14" t="s">
        <v>55</v>
      </c>
      <c r="O212" s="14" t="b">
        <f t="shared" ca="1" si="75"/>
        <v>0</v>
      </c>
      <c r="P212" s="14" t="b">
        <f t="shared" ca="1" si="76"/>
        <v>0</v>
      </c>
      <c r="Q212" s="5"/>
      <c r="R212" s="5"/>
      <c r="S212" s="5"/>
      <c r="T212" s="5"/>
      <c r="U212" s="5"/>
      <c r="V212" s="5"/>
      <c r="W212" s="5"/>
      <c r="X212" s="5"/>
      <c r="Y212" s="5"/>
      <c r="Z212" s="5"/>
      <c r="AA212" s="5"/>
      <c r="AB212" s="5"/>
      <c r="AC212" s="5"/>
      <c r="AD212" s="5"/>
      <c r="AE212" s="5"/>
    </row>
    <row r="213" spans="1:31" ht="21" customHeight="1">
      <c r="A213" s="14" t="s">
        <v>10867</v>
      </c>
      <c r="B213" s="14" t="s">
        <v>10869</v>
      </c>
      <c r="C213" s="14" t="s">
        <v>170</v>
      </c>
      <c r="D213" s="14" t="s">
        <v>378</v>
      </c>
      <c r="E213" s="14" t="s">
        <v>45</v>
      </c>
      <c r="F213" s="15">
        <v>6</v>
      </c>
      <c r="G213" s="15">
        <v>9</v>
      </c>
      <c r="H213" s="14" t="s">
        <v>3743</v>
      </c>
      <c r="I213" s="14" t="s">
        <v>125</v>
      </c>
      <c r="J213" s="14" t="s">
        <v>161</v>
      </c>
      <c r="K213" s="16" t="s">
        <v>47</v>
      </c>
      <c r="L213" s="16" t="s">
        <v>47</v>
      </c>
      <c r="M213" s="14" t="s">
        <v>100</v>
      </c>
      <c r="N213" s="14" t="s">
        <v>55</v>
      </c>
      <c r="O213" s="14" t="b">
        <f t="shared" ca="1" si="75"/>
        <v>0</v>
      </c>
      <c r="P213" s="14" t="b">
        <f t="shared" ca="1" si="76"/>
        <v>0</v>
      </c>
      <c r="Q213" s="5"/>
      <c r="R213" s="5"/>
      <c r="S213" s="5"/>
      <c r="T213" s="5"/>
      <c r="U213" s="5"/>
      <c r="V213" s="5"/>
      <c r="W213" s="5"/>
      <c r="X213" s="5"/>
      <c r="Y213" s="5"/>
      <c r="Z213" s="5"/>
      <c r="AA213" s="5"/>
      <c r="AB213" s="5"/>
      <c r="AC213" s="5"/>
      <c r="AD213" s="5"/>
      <c r="AE213" s="5"/>
    </row>
    <row r="214" spans="1:31" ht="21" customHeight="1">
      <c r="A214" s="5" t="s">
        <v>5586</v>
      </c>
      <c r="B214" s="5" t="s">
        <v>5587</v>
      </c>
      <c r="C214" s="5" t="s">
        <v>170</v>
      </c>
      <c r="D214" s="5" t="s">
        <v>47</v>
      </c>
      <c r="E214" s="5" t="s">
        <v>651</v>
      </c>
      <c r="F214" s="7">
        <v>6</v>
      </c>
      <c r="G214" s="7">
        <v>7</v>
      </c>
      <c r="H214" s="5" t="s">
        <v>5590</v>
      </c>
      <c r="I214" s="5" t="s">
        <v>31</v>
      </c>
      <c r="J214" s="5" t="s">
        <v>2106</v>
      </c>
      <c r="K214" s="5" t="s">
        <v>1960</v>
      </c>
      <c r="L214" s="5" t="s">
        <v>5591</v>
      </c>
      <c r="M214" s="5" t="s">
        <v>100</v>
      </c>
      <c r="N214" s="5" t="s">
        <v>405</v>
      </c>
      <c r="O214" s="5" t="b">
        <f t="shared" ref="O214:O228" ca="1" si="77">IFERROR(__xludf.DUMMYFUNCTION("REGEXMATCH(A214,""PHP"")"),TRUE)</f>
        <v>1</v>
      </c>
      <c r="P214" s="5"/>
      <c r="Q214" s="5"/>
      <c r="R214" s="5"/>
      <c r="S214" s="5"/>
      <c r="T214" s="5"/>
      <c r="U214" s="5"/>
      <c r="V214" s="5"/>
      <c r="W214" s="5"/>
      <c r="X214" s="5"/>
      <c r="Y214" s="5"/>
      <c r="Z214" s="5"/>
      <c r="AA214" s="5"/>
      <c r="AB214" s="5"/>
      <c r="AC214" s="5"/>
      <c r="AD214" s="5"/>
      <c r="AE214" s="5"/>
    </row>
    <row r="215" spans="1:31" ht="21" customHeight="1">
      <c r="A215" s="5" t="s">
        <v>248</v>
      </c>
      <c r="B215" s="5" t="s">
        <v>5711</v>
      </c>
      <c r="C215" s="5" t="s">
        <v>27</v>
      </c>
      <c r="D215" s="5" t="s">
        <v>850</v>
      </c>
      <c r="E215" s="5" t="s">
        <v>29</v>
      </c>
      <c r="F215" s="7">
        <v>6</v>
      </c>
      <c r="G215" s="7">
        <v>8</v>
      </c>
      <c r="H215" s="5" t="s">
        <v>672</v>
      </c>
      <c r="I215" s="5" t="s">
        <v>24</v>
      </c>
      <c r="J215" s="5" t="s">
        <v>76</v>
      </c>
      <c r="K215" s="5" t="s">
        <v>5715</v>
      </c>
      <c r="L215" s="5" t="s">
        <v>5717</v>
      </c>
      <c r="M215" s="5" t="s">
        <v>100</v>
      </c>
      <c r="N215" s="5" t="s">
        <v>55</v>
      </c>
      <c r="O215" s="5" t="b">
        <f t="shared" ca="1" si="77"/>
        <v>1</v>
      </c>
      <c r="P215" s="5"/>
      <c r="Q215" s="5"/>
      <c r="R215" s="5"/>
      <c r="S215" s="5"/>
      <c r="T215" s="5"/>
      <c r="U215" s="5"/>
      <c r="V215" s="5"/>
      <c r="W215" s="5"/>
      <c r="X215" s="5"/>
      <c r="Y215" s="5"/>
      <c r="Z215" s="5"/>
      <c r="AA215" s="5"/>
      <c r="AB215" s="5"/>
      <c r="AC215" s="5"/>
      <c r="AD215" s="5"/>
      <c r="AE215" s="5"/>
    </row>
    <row r="216" spans="1:31" ht="21" customHeight="1">
      <c r="A216" s="5" t="s">
        <v>4985</v>
      </c>
      <c r="B216" s="5" t="s">
        <v>4987</v>
      </c>
      <c r="C216" s="5" t="s">
        <v>41</v>
      </c>
      <c r="D216" s="5" t="s">
        <v>47</v>
      </c>
      <c r="E216" s="5" t="s">
        <v>45</v>
      </c>
      <c r="F216" s="7">
        <v>6</v>
      </c>
      <c r="G216" s="7">
        <v>8</v>
      </c>
      <c r="H216" s="5" t="s">
        <v>672</v>
      </c>
      <c r="I216" s="5" t="s">
        <v>125</v>
      </c>
      <c r="J216" s="5" t="s">
        <v>110</v>
      </c>
      <c r="K216" s="5" t="s">
        <v>4990</v>
      </c>
      <c r="L216" s="5" t="s">
        <v>4991</v>
      </c>
      <c r="M216" s="5" t="s">
        <v>37</v>
      </c>
      <c r="N216" s="5" t="s">
        <v>55</v>
      </c>
      <c r="O216" s="5" t="b">
        <f t="shared" ca="1" si="77"/>
        <v>1</v>
      </c>
      <c r="P216" s="5"/>
      <c r="Q216" s="5"/>
      <c r="R216" s="5"/>
      <c r="S216" s="5"/>
      <c r="T216" s="5"/>
      <c r="U216" s="5"/>
      <c r="V216" s="5"/>
      <c r="W216" s="5"/>
      <c r="X216" s="5"/>
      <c r="Y216" s="5"/>
      <c r="Z216" s="5"/>
      <c r="AA216" s="5"/>
      <c r="AB216" s="5"/>
      <c r="AC216" s="5"/>
      <c r="AD216" s="5"/>
      <c r="AE216" s="5"/>
    </row>
    <row r="217" spans="1:31" ht="21" customHeight="1">
      <c r="A217" s="5" t="s">
        <v>248</v>
      </c>
      <c r="B217" s="5" t="s">
        <v>10882</v>
      </c>
      <c r="C217" s="5" t="s">
        <v>20</v>
      </c>
      <c r="D217" s="5" t="s">
        <v>47</v>
      </c>
      <c r="E217" s="5" t="s">
        <v>45</v>
      </c>
      <c r="F217" s="7">
        <v>6</v>
      </c>
      <c r="G217" s="7">
        <v>8</v>
      </c>
      <c r="H217" s="5" t="s">
        <v>672</v>
      </c>
      <c r="I217" s="5" t="s">
        <v>125</v>
      </c>
      <c r="J217" s="5" t="s">
        <v>10883</v>
      </c>
      <c r="K217" s="5" t="s">
        <v>1001</v>
      </c>
      <c r="L217" s="5" t="s">
        <v>10884</v>
      </c>
      <c r="M217" s="5" t="s">
        <v>100</v>
      </c>
      <c r="N217" s="5" t="s">
        <v>55</v>
      </c>
      <c r="O217" s="5" t="b">
        <f t="shared" ca="1" si="77"/>
        <v>1</v>
      </c>
      <c r="P217" s="5"/>
      <c r="Q217" s="5"/>
      <c r="R217" s="5"/>
      <c r="S217" s="5"/>
      <c r="T217" s="5"/>
      <c r="U217" s="5"/>
      <c r="V217" s="5"/>
      <c r="W217" s="5"/>
      <c r="X217" s="5"/>
      <c r="Y217" s="5"/>
      <c r="Z217" s="5"/>
      <c r="AA217" s="5"/>
      <c r="AB217" s="5"/>
      <c r="AC217" s="5"/>
      <c r="AD217" s="5"/>
      <c r="AE217" s="5"/>
    </row>
    <row r="218" spans="1:31" ht="21" customHeight="1">
      <c r="A218" s="5" t="s">
        <v>9602</v>
      </c>
      <c r="B218" s="5" t="s">
        <v>3570</v>
      </c>
      <c r="C218" s="5" t="s">
        <v>41</v>
      </c>
      <c r="D218" s="5" t="s">
        <v>94</v>
      </c>
      <c r="E218" s="5" t="s">
        <v>29</v>
      </c>
      <c r="F218" s="7">
        <v>6</v>
      </c>
      <c r="G218" s="7">
        <v>8</v>
      </c>
      <c r="H218" s="5" t="s">
        <v>672</v>
      </c>
      <c r="I218" s="5" t="s">
        <v>24</v>
      </c>
      <c r="J218" s="5" t="s">
        <v>87</v>
      </c>
      <c r="K218" s="9" t="s">
        <v>47</v>
      </c>
      <c r="L218" s="5" t="s">
        <v>10887</v>
      </c>
      <c r="M218" s="5" t="s">
        <v>53</v>
      </c>
      <c r="N218" s="5" t="s">
        <v>55</v>
      </c>
      <c r="O218" s="5" t="b">
        <f t="shared" ca="1" si="77"/>
        <v>1</v>
      </c>
      <c r="P218" s="5"/>
      <c r="Q218" s="5"/>
      <c r="R218" s="5"/>
      <c r="S218" s="5"/>
      <c r="T218" s="5"/>
      <c r="U218" s="5"/>
      <c r="V218" s="5"/>
      <c r="W218" s="5"/>
      <c r="X218" s="5"/>
      <c r="Y218" s="5"/>
      <c r="Z218" s="5"/>
      <c r="AA218" s="5"/>
      <c r="AB218" s="5"/>
      <c r="AC218" s="5"/>
      <c r="AD218" s="5"/>
      <c r="AE218" s="5"/>
    </row>
    <row r="219" spans="1:31" ht="21" customHeight="1">
      <c r="A219" s="5" t="s">
        <v>10892</v>
      </c>
      <c r="B219" s="5" t="s">
        <v>10893</v>
      </c>
      <c r="C219" s="5" t="s">
        <v>170</v>
      </c>
      <c r="D219" s="5" t="s">
        <v>435</v>
      </c>
      <c r="E219" s="5" t="s">
        <v>29</v>
      </c>
      <c r="F219" s="7">
        <v>6</v>
      </c>
      <c r="G219" s="7">
        <v>8</v>
      </c>
      <c r="H219" s="5" t="s">
        <v>672</v>
      </c>
      <c r="I219" s="5" t="s">
        <v>125</v>
      </c>
      <c r="J219" s="5" t="s">
        <v>9218</v>
      </c>
      <c r="K219" s="5" t="s">
        <v>10894</v>
      </c>
      <c r="L219" s="5" t="s">
        <v>10895</v>
      </c>
      <c r="M219" s="5" t="s">
        <v>37</v>
      </c>
      <c r="N219" s="5" t="s">
        <v>89</v>
      </c>
      <c r="O219" s="5" t="b">
        <f t="shared" ca="1" si="77"/>
        <v>1</v>
      </c>
      <c r="P219" s="5"/>
      <c r="Q219" s="5"/>
      <c r="R219" s="5"/>
      <c r="S219" s="5"/>
      <c r="T219" s="5"/>
      <c r="U219" s="5"/>
      <c r="V219" s="5"/>
      <c r="W219" s="5"/>
      <c r="X219" s="5"/>
      <c r="Y219" s="5"/>
      <c r="Z219" s="5"/>
      <c r="AA219" s="5"/>
      <c r="AB219" s="5"/>
      <c r="AC219" s="5"/>
      <c r="AD219" s="5"/>
      <c r="AE219" s="5"/>
    </row>
    <row r="220" spans="1:31" ht="21" customHeight="1">
      <c r="A220" s="5" t="s">
        <v>248</v>
      </c>
      <c r="B220" s="5" t="s">
        <v>4918</v>
      </c>
      <c r="C220" s="5" t="s">
        <v>27</v>
      </c>
      <c r="D220" s="5" t="s">
        <v>85</v>
      </c>
      <c r="E220" s="5" t="s">
        <v>29</v>
      </c>
      <c r="F220" s="7">
        <v>6</v>
      </c>
      <c r="G220" s="7">
        <v>8</v>
      </c>
      <c r="H220" s="5" t="s">
        <v>672</v>
      </c>
      <c r="I220" s="5" t="s">
        <v>31</v>
      </c>
      <c r="J220" s="5" t="s">
        <v>4920</v>
      </c>
      <c r="K220" s="5" t="s">
        <v>4922</v>
      </c>
      <c r="L220" s="5" t="s">
        <v>4923</v>
      </c>
      <c r="M220" s="5" t="s">
        <v>53</v>
      </c>
      <c r="N220" s="5" t="s">
        <v>55</v>
      </c>
      <c r="O220" s="5" t="b">
        <f t="shared" ca="1" si="77"/>
        <v>1</v>
      </c>
      <c r="P220" s="5"/>
      <c r="Q220" s="5"/>
      <c r="R220" s="5"/>
      <c r="S220" s="5"/>
      <c r="T220" s="5"/>
      <c r="U220" s="5"/>
      <c r="V220" s="5"/>
      <c r="W220" s="5"/>
      <c r="X220" s="5"/>
      <c r="Y220" s="5"/>
      <c r="Z220" s="5"/>
      <c r="AA220" s="5"/>
      <c r="AB220" s="5"/>
      <c r="AC220" s="5"/>
      <c r="AD220" s="5"/>
      <c r="AE220" s="5"/>
    </row>
    <row r="221" spans="1:31" ht="21" customHeight="1">
      <c r="A221" s="5" t="s">
        <v>248</v>
      </c>
      <c r="B221" s="5" t="s">
        <v>10900</v>
      </c>
      <c r="C221" s="5" t="s">
        <v>41</v>
      </c>
      <c r="D221" s="5" t="s">
        <v>94</v>
      </c>
      <c r="E221" s="5" t="s">
        <v>29</v>
      </c>
      <c r="F221" s="7">
        <v>6</v>
      </c>
      <c r="G221" s="7">
        <v>8</v>
      </c>
      <c r="H221" s="5" t="s">
        <v>672</v>
      </c>
      <c r="I221" s="5" t="s">
        <v>125</v>
      </c>
      <c r="J221" s="5" t="s">
        <v>686</v>
      </c>
      <c r="K221" s="5" t="s">
        <v>10902</v>
      </c>
      <c r="L221" s="5" t="s">
        <v>10904</v>
      </c>
      <c r="M221" s="5" t="s">
        <v>53</v>
      </c>
      <c r="N221" s="5" t="s">
        <v>55</v>
      </c>
      <c r="O221" s="5" t="b">
        <f t="shared" ca="1" si="77"/>
        <v>1</v>
      </c>
      <c r="P221" s="5"/>
      <c r="Q221" s="5"/>
      <c r="R221" s="5"/>
      <c r="S221" s="5"/>
      <c r="T221" s="5"/>
      <c r="U221" s="5"/>
      <c r="V221" s="5"/>
      <c r="W221" s="5"/>
      <c r="X221" s="5"/>
      <c r="Y221" s="5"/>
      <c r="Z221" s="5"/>
      <c r="AA221" s="5"/>
      <c r="AB221" s="5"/>
      <c r="AC221" s="5"/>
      <c r="AD221" s="5"/>
      <c r="AE221" s="5"/>
    </row>
    <row r="222" spans="1:31" ht="21" customHeight="1">
      <c r="A222" s="5" t="s">
        <v>248</v>
      </c>
      <c r="B222" s="5" t="s">
        <v>4864</v>
      </c>
      <c r="C222" s="5" t="s">
        <v>41</v>
      </c>
      <c r="D222" s="5" t="s">
        <v>169</v>
      </c>
      <c r="E222" s="5" t="s">
        <v>29</v>
      </c>
      <c r="F222" s="7">
        <v>6</v>
      </c>
      <c r="G222" s="7">
        <v>8</v>
      </c>
      <c r="H222" s="5" t="s">
        <v>672</v>
      </c>
      <c r="I222" s="5" t="s">
        <v>125</v>
      </c>
      <c r="J222" s="5" t="s">
        <v>48</v>
      </c>
      <c r="K222" s="5" t="s">
        <v>4867</v>
      </c>
      <c r="L222" s="5" t="s">
        <v>4870</v>
      </c>
      <c r="M222" s="5" t="s">
        <v>53</v>
      </c>
      <c r="N222" s="5" t="s">
        <v>55</v>
      </c>
      <c r="O222" s="5" t="b">
        <f t="shared" ca="1" si="77"/>
        <v>1</v>
      </c>
      <c r="P222" s="5"/>
      <c r="Q222" s="5"/>
      <c r="R222" s="5"/>
      <c r="S222" s="5"/>
      <c r="T222" s="5"/>
      <c r="U222" s="5"/>
      <c r="V222" s="5"/>
      <c r="W222" s="5"/>
      <c r="X222" s="5"/>
      <c r="Y222" s="5"/>
      <c r="Z222" s="5"/>
      <c r="AA222" s="5"/>
      <c r="AB222" s="5"/>
      <c r="AC222" s="5"/>
      <c r="AD222" s="5"/>
      <c r="AE222" s="5"/>
    </row>
    <row r="223" spans="1:31" ht="21" customHeight="1">
      <c r="A223" s="5" t="s">
        <v>248</v>
      </c>
      <c r="B223" s="5" t="s">
        <v>1580</v>
      </c>
      <c r="C223" s="5" t="s">
        <v>41</v>
      </c>
      <c r="D223" s="5" t="s">
        <v>169</v>
      </c>
      <c r="E223" s="5" t="s">
        <v>45</v>
      </c>
      <c r="F223" s="7">
        <v>6</v>
      </c>
      <c r="G223" s="7">
        <v>8</v>
      </c>
      <c r="H223" s="5" t="s">
        <v>672</v>
      </c>
      <c r="I223" s="5" t="s">
        <v>24</v>
      </c>
      <c r="J223" s="5" t="s">
        <v>76</v>
      </c>
      <c r="K223" s="5" t="s">
        <v>1585</v>
      </c>
      <c r="L223" s="5" t="s">
        <v>10915</v>
      </c>
      <c r="M223" s="5" t="s">
        <v>167</v>
      </c>
      <c r="N223" s="5" t="s">
        <v>55</v>
      </c>
      <c r="O223" s="5" t="b">
        <f t="shared" ca="1" si="77"/>
        <v>1</v>
      </c>
      <c r="P223" s="5"/>
      <c r="Q223" s="5"/>
      <c r="R223" s="5"/>
      <c r="S223" s="5"/>
      <c r="T223" s="5"/>
      <c r="U223" s="5"/>
      <c r="V223" s="5"/>
      <c r="W223" s="5"/>
      <c r="X223" s="5"/>
      <c r="Y223" s="5"/>
      <c r="Z223" s="5"/>
      <c r="AA223" s="5"/>
      <c r="AB223" s="5"/>
      <c r="AC223" s="5"/>
      <c r="AD223" s="5"/>
      <c r="AE223" s="5"/>
    </row>
    <row r="224" spans="1:31" ht="21" customHeight="1">
      <c r="A224" s="5" t="s">
        <v>10918</v>
      </c>
      <c r="B224" s="5" t="s">
        <v>10919</v>
      </c>
      <c r="C224" s="5" t="s">
        <v>41</v>
      </c>
      <c r="D224" s="5" t="s">
        <v>874</v>
      </c>
      <c r="E224" s="5" t="s">
        <v>29</v>
      </c>
      <c r="F224" s="7">
        <v>6</v>
      </c>
      <c r="G224" s="7">
        <v>8</v>
      </c>
      <c r="H224" s="5" t="s">
        <v>672</v>
      </c>
      <c r="I224" s="5" t="s">
        <v>31</v>
      </c>
      <c r="J224" s="5" t="s">
        <v>76</v>
      </c>
      <c r="K224" s="5" t="s">
        <v>10920</v>
      </c>
      <c r="L224" s="5" t="s">
        <v>10921</v>
      </c>
      <c r="M224" s="5" t="s">
        <v>53</v>
      </c>
      <c r="N224" s="5" t="s">
        <v>55</v>
      </c>
      <c r="O224" s="5" t="b">
        <f t="shared" ca="1" si="77"/>
        <v>1</v>
      </c>
      <c r="P224" s="5"/>
      <c r="Q224" s="5"/>
      <c r="R224" s="5"/>
      <c r="S224" s="5"/>
      <c r="T224" s="5"/>
      <c r="U224" s="5"/>
      <c r="V224" s="5"/>
      <c r="W224" s="5"/>
      <c r="X224" s="5"/>
      <c r="Y224" s="5"/>
      <c r="Z224" s="5"/>
      <c r="AA224" s="5"/>
      <c r="AB224" s="5"/>
      <c r="AC224" s="5"/>
      <c r="AD224" s="5"/>
      <c r="AE224" s="5"/>
    </row>
    <row r="225" spans="1:31" ht="21" customHeight="1">
      <c r="A225" s="5" t="s">
        <v>248</v>
      </c>
      <c r="B225" s="5" t="s">
        <v>10922</v>
      </c>
      <c r="C225" s="5" t="s">
        <v>170</v>
      </c>
      <c r="D225" s="5" t="s">
        <v>1759</v>
      </c>
      <c r="E225" s="5" t="s">
        <v>29</v>
      </c>
      <c r="F225" s="7">
        <v>6</v>
      </c>
      <c r="G225" s="7">
        <v>8</v>
      </c>
      <c r="H225" s="5" t="s">
        <v>672</v>
      </c>
      <c r="I225" s="5" t="s">
        <v>125</v>
      </c>
      <c r="J225" s="5" t="s">
        <v>4920</v>
      </c>
      <c r="K225" s="5" t="s">
        <v>10923</v>
      </c>
      <c r="L225" s="5" t="s">
        <v>10924</v>
      </c>
      <c r="M225" s="5" t="s">
        <v>37</v>
      </c>
      <c r="N225" s="5" t="s">
        <v>55</v>
      </c>
      <c r="O225" s="5" t="b">
        <f t="shared" ca="1" si="77"/>
        <v>1</v>
      </c>
      <c r="P225" s="5"/>
      <c r="Q225" s="5"/>
      <c r="R225" s="5"/>
      <c r="S225" s="5"/>
      <c r="T225" s="5"/>
      <c r="U225" s="5"/>
      <c r="V225" s="5"/>
      <c r="W225" s="5"/>
      <c r="X225" s="5"/>
      <c r="Y225" s="5"/>
      <c r="Z225" s="5"/>
      <c r="AA225" s="5"/>
      <c r="AB225" s="5"/>
      <c r="AC225" s="5"/>
      <c r="AD225" s="5"/>
      <c r="AE225" s="5"/>
    </row>
    <row r="226" spans="1:31" ht="21" customHeight="1">
      <c r="A226" s="5" t="s">
        <v>248</v>
      </c>
      <c r="B226" s="5" t="s">
        <v>9203</v>
      </c>
      <c r="C226" s="5" t="s">
        <v>41</v>
      </c>
      <c r="D226" s="5" t="s">
        <v>448</v>
      </c>
      <c r="E226" s="5" t="s">
        <v>651</v>
      </c>
      <c r="F226" s="7">
        <v>6</v>
      </c>
      <c r="G226" s="7">
        <v>8</v>
      </c>
      <c r="H226" s="5" t="s">
        <v>672</v>
      </c>
      <c r="I226" s="5" t="s">
        <v>125</v>
      </c>
      <c r="J226" s="5" t="s">
        <v>2678</v>
      </c>
      <c r="K226" s="5" t="s">
        <v>9206</v>
      </c>
      <c r="L226" s="5" t="s">
        <v>9207</v>
      </c>
      <c r="M226" s="5" t="s">
        <v>100</v>
      </c>
      <c r="N226" s="5" t="s">
        <v>55</v>
      </c>
      <c r="O226" s="5" t="b">
        <f t="shared" ca="1" si="77"/>
        <v>1</v>
      </c>
      <c r="P226" s="5"/>
      <c r="Q226" s="5"/>
      <c r="R226" s="5"/>
      <c r="S226" s="5"/>
      <c r="T226" s="5"/>
      <c r="U226" s="5"/>
      <c r="V226" s="5"/>
      <c r="W226" s="5"/>
      <c r="X226" s="5"/>
      <c r="Y226" s="5"/>
      <c r="Z226" s="5"/>
      <c r="AA226" s="5"/>
      <c r="AB226" s="5"/>
      <c r="AC226" s="5"/>
      <c r="AD226" s="5"/>
      <c r="AE226" s="5"/>
    </row>
    <row r="227" spans="1:31" ht="21" customHeight="1">
      <c r="A227" s="5" t="s">
        <v>248</v>
      </c>
      <c r="B227" s="5" t="s">
        <v>5490</v>
      </c>
      <c r="C227" s="5" t="s">
        <v>41</v>
      </c>
      <c r="D227" s="5" t="s">
        <v>94</v>
      </c>
      <c r="E227" s="5" t="s">
        <v>29</v>
      </c>
      <c r="F227" s="7">
        <v>6</v>
      </c>
      <c r="G227" s="7">
        <v>8</v>
      </c>
      <c r="H227" s="5" t="s">
        <v>672</v>
      </c>
      <c r="I227" s="5" t="s">
        <v>31</v>
      </c>
      <c r="J227" s="5" t="s">
        <v>106</v>
      </c>
      <c r="K227" s="9" t="s">
        <v>47</v>
      </c>
      <c r="L227" s="5" t="s">
        <v>5494</v>
      </c>
      <c r="M227" s="5" t="s">
        <v>100</v>
      </c>
      <c r="N227" s="5" t="s">
        <v>271</v>
      </c>
      <c r="O227" s="5" t="b">
        <f t="shared" ca="1" si="77"/>
        <v>1</v>
      </c>
      <c r="P227" s="5"/>
      <c r="Q227" s="5"/>
      <c r="R227" s="5"/>
      <c r="S227" s="5"/>
      <c r="T227" s="5"/>
      <c r="U227" s="5"/>
      <c r="V227" s="5"/>
      <c r="W227" s="5"/>
      <c r="X227" s="5"/>
      <c r="Y227" s="5"/>
      <c r="Z227" s="5"/>
      <c r="AA227" s="5"/>
      <c r="AB227" s="5"/>
      <c r="AC227" s="5"/>
      <c r="AD227" s="5"/>
      <c r="AE227" s="5"/>
    </row>
    <row r="228" spans="1:31" ht="21" customHeight="1">
      <c r="A228" s="5" t="s">
        <v>248</v>
      </c>
      <c r="B228" s="5" t="s">
        <v>2940</v>
      </c>
      <c r="C228" s="5" t="s">
        <v>41</v>
      </c>
      <c r="D228" s="5" t="s">
        <v>169</v>
      </c>
      <c r="E228" s="5" t="s">
        <v>29</v>
      </c>
      <c r="F228" s="7">
        <v>6</v>
      </c>
      <c r="G228" s="7">
        <v>8</v>
      </c>
      <c r="H228" s="5" t="s">
        <v>672</v>
      </c>
      <c r="I228" s="5" t="s">
        <v>125</v>
      </c>
      <c r="J228" s="5" t="s">
        <v>68</v>
      </c>
      <c r="K228" s="5" t="s">
        <v>10941</v>
      </c>
      <c r="L228" s="5" t="s">
        <v>10942</v>
      </c>
      <c r="M228" s="5" t="s">
        <v>42</v>
      </c>
      <c r="N228" s="5" t="s">
        <v>55</v>
      </c>
      <c r="O228" s="5" t="b">
        <f t="shared" ca="1" si="77"/>
        <v>1</v>
      </c>
      <c r="P228" s="5"/>
      <c r="Q228" s="5"/>
      <c r="R228" s="5"/>
      <c r="S228" s="5"/>
      <c r="T228" s="5"/>
      <c r="U228" s="5"/>
      <c r="V228" s="5"/>
      <c r="W228" s="5"/>
      <c r="X228" s="5"/>
      <c r="Y228" s="5"/>
      <c r="Z228" s="5"/>
      <c r="AA228" s="5"/>
      <c r="AB228" s="5"/>
      <c r="AC228" s="5"/>
      <c r="AD228" s="5"/>
      <c r="AE228" s="5"/>
    </row>
    <row r="229" spans="1:31" ht="21" customHeight="1">
      <c r="A229" s="14" t="s">
        <v>9556</v>
      </c>
      <c r="B229" s="14" t="s">
        <v>10944</v>
      </c>
      <c r="C229" s="14" t="s">
        <v>27</v>
      </c>
      <c r="D229" s="14" t="s">
        <v>266</v>
      </c>
      <c r="E229" s="14" t="s">
        <v>45</v>
      </c>
      <c r="F229" s="15">
        <v>6</v>
      </c>
      <c r="G229" s="15">
        <v>8</v>
      </c>
      <c r="H229" s="14" t="s">
        <v>672</v>
      </c>
      <c r="I229" s="14" t="s">
        <v>125</v>
      </c>
      <c r="J229" s="14" t="s">
        <v>117</v>
      </c>
      <c r="K229" s="14" t="s">
        <v>10947</v>
      </c>
      <c r="L229" s="14" t="s">
        <v>10949</v>
      </c>
      <c r="M229" s="14" t="s">
        <v>100</v>
      </c>
      <c r="N229" s="14" t="s">
        <v>55</v>
      </c>
      <c r="O229" s="14" t="b">
        <f t="shared" ref="O229:O231" ca="1" si="78">IFERROR(__xludf.DUMMYFUNCTION("REGEXMATCH(A229,""(?i)PHP"")"),FALSE)</f>
        <v>0</v>
      </c>
      <c r="P229" s="14" t="b">
        <f t="shared" ref="P229:P231" ca="1" si="79">IFERROR(__xludf.DUMMYFUNCTION("REGEXMATCH(L229,""(?i)PHP"")"),FALSE)</f>
        <v>0</v>
      </c>
      <c r="Q229" s="5"/>
      <c r="R229" s="5"/>
      <c r="S229" s="5"/>
      <c r="T229" s="5"/>
      <c r="U229" s="5"/>
      <c r="V229" s="5"/>
      <c r="W229" s="5"/>
      <c r="X229" s="5"/>
      <c r="Y229" s="5"/>
      <c r="Z229" s="5"/>
      <c r="AA229" s="5"/>
      <c r="AB229" s="5"/>
      <c r="AC229" s="5"/>
      <c r="AD229" s="5"/>
      <c r="AE229" s="5"/>
    </row>
    <row r="230" spans="1:31" ht="21" customHeight="1">
      <c r="A230" s="14" t="s">
        <v>10953</v>
      </c>
      <c r="B230" s="14" t="s">
        <v>10954</v>
      </c>
      <c r="C230" s="14" t="s">
        <v>20</v>
      </c>
      <c r="D230" s="14" t="s">
        <v>3833</v>
      </c>
      <c r="E230" s="14" t="s">
        <v>919</v>
      </c>
      <c r="F230" s="15">
        <v>6</v>
      </c>
      <c r="G230" s="15">
        <v>8</v>
      </c>
      <c r="H230" s="14" t="s">
        <v>672</v>
      </c>
      <c r="I230" s="14" t="s">
        <v>24</v>
      </c>
      <c r="J230" s="14" t="s">
        <v>273</v>
      </c>
      <c r="K230" s="14" t="s">
        <v>10957</v>
      </c>
      <c r="L230" s="14" t="s">
        <v>10959</v>
      </c>
      <c r="M230" s="14" t="s">
        <v>37</v>
      </c>
      <c r="N230" s="14" t="s">
        <v>44</v>
      </c>
      <c r="O230" s="14" t="b">
        <f t="shared" ca="1" si="78"/>
        <v>0</v>
      </c>
      <c r="P230" s="14" t="b">
        <f t="shared" ca="1" si="79"/>
        <v>0</v>
      </c>
      <c r="Q230" s="5"/>
      <c r="R230" s="5"/>
      <c r="S230" s="5"/>
      <c r="T230" s="5"/>
      <c r="U230" s="5"/>
      <c r="V230" s="5"/>
      <c r="W230" s="5"/>
      <c r="X230" s="5"/>
      <c r="Y230" s="5"/>
      <c r="Z230" s="5"/>
      <c r="AA230" s="5"/>
      <c r="AB230" s="5"/>
      <c r="AC230" s="5"/>
      <c r="AD230" s="5"/>
      <c r="AE230" s="5"/>
    </row>
    <row r="231" spans="1:31" ht="21" customHeight="1">
      <c r="A231" s="14" t="s">
        <v>10963</v>
      </c>
      <c r="B231" s="14" t="s">
        <v>10965</v>
      </c>
      <c r="C231" s="14" t="s">
        <v>170</v>
      </c>
      <c r="D231" s="14" t="s">
        <v>378</v>
      </c>
      <c r="E231" s="14" t="s">
        <v>45</v>
      </c>
      <c r="F231" s="15">
        <v>6</v>
      </c>
      <c r="G231" s="15">
        <v>8</v>
      </c>
      <c r="H231" s="14" t="s">
        <v>672</v>
      </c>
      <c r="I231" s="14" t="s">
        <v>24</v>
      </c>
      <c r="J231" s="14" t="s">
        <v>252</v>
      </c>
      <c r="K231" s="14" t="s">
        <v>10967</v>
      </c>
      <c r="L231" s="14" t="s">
        <v>10969</v>
      </c>
      <c r="M231" s="14" t="s">
        <v>53</v>
      </c>
      <c r="N231" s="14" t="s">
        <v>405</v>
      </c>
      <c r="O231" s="14" t="b">
        <f t="shared" ca="1" si="78"/>
        <v>0</v>
      </c>
      <c r="P231" s="14" t="b">
        <f t="shared" ca="1" si="79"/>
        <v>0</v>
      </c>
      <c r="Q231" s="5"/>
      <c r="R231" s="5"/>
      <c r="S231" s="5"/>
      <c r="T231" s="5"/>
      <c r="U231" s="5"/>
      <c r="V231" s="5"/>
      <c r="W231" s="5"/>
      <c r="X231" s="5"/>
      <c r="Y231" s="5"/>
      <c r="Z231" s="5"/>
      <c r="AA231" s="5"/>
      <c r="AB231" s="5"/>
      <c r="AC231" s="5"/>
      <c r="AD231" s="5"/>
      <c r="AE231" s="5"/>
    </row>
    <row r="232" spans="1:31" ht="21" customHeight="1">
      <c r="A232" s="5" t="s">
        <v>248</v>
      </c>
      <c r="B232" s="5" t="s">
        <v>10975</v>
      </c>
      <c r="C232" s="5" t="s">
        <v>41</v>
      </c>
      <c r="D232" s="5" t="s">
        <v>94</v>
      </c>
      <c r="E232" s="5" t="s">
        <v>29</v>
      </c>
      <c r="F232" s="7">
        <v>6</v>
      </c>
      <c r="G232" s="7">
        <v>8</v>
      </c>
      <c r="H232" s="5" t="s">
        <v>672</v>
      </c>
      <c r="I232" s="5" t="s">
        <v>125</v>
      </c>
      <c r="J232" s="5" t="s">
        <v>2745</v>
      </c>
      <c r="K232" s="5" t="s">
        <v>10976</v>
      </c>
      <c r="L232" s="5" t="s">
        <v>10977</v>
      </c>
      <c r="M232" s="5" t="s">
        <v>53</v>
      </c>
      <c r="N232" s="5" t="s">
        <v>55</v>
      </c>
      <c r="O232" s="5" t="b">
        <f t="shared" ref="O232:O242" ca="1" si="80">IFERROR(__xludf.DUMMYFUNCTION("REGEXMATCH(A232,""PHP"")"),TRUE)</f>
        <v>1</v>
      </c>
      <c r="P232" s="5"/>
      <c r="Q232" s="5"/>
      <c r="R232" s="5"/>
      <c r="S232" s="5"/>
      <c r="T232" s="5"/>
      <c r="U232" s="5"/>
      <c r="V232" s="5"/>
      <c r="W232" s="5"/>
      <c r="X232" s="5"/>
      <c r="Y232" s="5"/>
      <c r="Z232" s="5"/>
      <c r="AA232" s="5"/>
      <c r="AB232" s="5"/>
      <c r="AC232" s="5"/>
      <c r="AD232" s="5"/>
      <c r="AE232" s="5"/>
    </row>
    <row r="233" spans="1:31" ht="21" customHeight="1">
      <c r="A233" s="5" t="s">
        <v>9168</v>
      </c>
      <c r="B233" s="5" t="s">
        <v>10981</v>
      </c>
      <c r="C233" s="5" t="s">
        <v>41</v>
      </c>
      <c r="D233" s="5" t="s">
        <v>874</v>
      </c>
      <c r="E233" s="5" t="s">
        <v>29</v>
      </c>
      <c r="F233" s="7">
        <v>6</v>
      </c>
      <c r="G233" s="7">
        <v>8</v>
      </c>
      <c r="H233" s="5" t="s">
        <v>672</v>
      </c>
      <c r="I233" s="5" t="s">
        <v>31</v>
      </c>
      <c r="J233" s="5" t="s">
        <v>76</v>
      </c>
      <c r="K233" s="5" t="s">
        <v>10982</v>
      </c>
      <c r="L233" s="5" t="s">
        <v>10983</v>
      </c>
      <c r="M233" s="5" t="s">
        <v>53</v>
      </c>
      <c r="N233" s="5" t="s">
        <v>38</v>
      </c>
      <c r="O233" s="5" t="b">
        <f t="shared" ca="1" si="80"/>
        <v>1</v>
      </c>
      <c r="P233" s="5"/>
      <c r="Q233" s="5"/>
      <c r="R233" s="5"/>
      <c r="S233" s="5"/>
      <c r="T233" s="5"/>
      <c r="U233" s="5"/>
      <c r="V233" s="5"/>
      <c r="W233" s="5"/>
      <c r="X233" s="5"/>
      <c r="Y233" s="5"/>
      <c r="Z233" s="5"/>
      <c r="AA233" s="5"/>
      <c r="AB233" s="5"/>
      <c r="AC233" s="5"/>
      <c r="AD233" s="5"/>
      <c r="AE233" s="5"/>
    </row>
    <row r="234" spans="1:31" ht="21" customHeight="1">
      <c r="A234" s="5" t="s">
        <v>10992</v>
      </c>
      <c r="B234" s="5" t="s">
        <v>10993</v>
      </c>
      <c r="C234" s="5" t="s">
        <v>27</v>
      </c>
      <c r="D234" s="5" t="s">
        <v>85</v>
      </c>
      <c r="E234" s="5" t="s">
        <v>29</v>
      </c>
      <c r="F234" s="7">
        <v>6</v>
      </c>
      <c r="G234" s="7">
        <v>8</v>
      </c>
      <c r="H234" s="5" t="s">
        <v>672</v>
      </c>
      <c r="I234" s="5" t="s">
        <v>31</v>
      </c>
      <c r="J234" s="5" t="s">
        <v>10994</v>
      </c>
      <c r="K234" s="5" t="s">
        <v>10995</v>
      </c>
      <c r="L234" s="5" t="s">
        <v>10996</v>
      </c>
      <c r="M234" s="5" t="s">
        <v>37</v>
      </c>
      <c r="N234" s="5" t="s">
        <v>55</v>
      </c>
      <c r="O234" s="5" t="b">
        <f t="shared" ca="1" si="80"/>
        <v>1</v>
      </c>
      <c r="P234" s="5"/>
      <c r="Q234" s="5"/>
      <c r="R234" s="5"/>
      <c r="S234" s="5"/>
      <c r="T234" s="5"/>
      <c r="U234" s="5"/>
      <c r="V234" s="5"/>
      <c r="W234" s="5"/>
      <c r="X234" s="5"/>
      <c r="Y234" s="5"/>
      <c r="Z234" s="5"/>
      <c r="AA234" s="5"/>
      <c r="AB234" s="5"/>
      <c r="AC234" s="5"/>
      <c r="AD234" s="5"/>
      <c r="AE234" s="5"/>
    </row>
    <row r="235" spans="1:31" ht="21" customHeight="1">
      <c r="A235" s="5" t="s">
        <v>11001</v>
      </c>
      <c r="B235" s="5" t="s">
        <v>11003</v>
      </c>
      <c r="C235" s="5" t="s">
        <v>41</v>
      </c>
      <c r="D235" s="5" t="s">
        <v>94</v>
      </c>
      <c r="E235" s="5" t="s">
        <v>29</v>
      </c>
      <c r="F235" s="7">
        <v>6</v>
      </c>
      <c r="G235" s="7">
        <v>8</v>
      </c>
      <c r="H235" s="5" t="s">
        <v>672</v>
      </c>
      <c r="I235" s="5" t="s">
        <v>31</v>
      </c>
      <c r="J235" s="5" t="s">
        <v>444</v>
      </c>
      <c r="K235" s="5" t="s">
        <v>11004</v>
      </c>
      <c r="L235" s="5" t="s">
        <v>11006</v>
      </c>
      <c r="M235" s="5" t="s">
        <v>53</v>
      </c>
      <c r="N235" s="5" t="s">
        <v>55</v>
      </c>
      <c r="O235" s="5" t="b">
        <f t="shared" ca="1" si="80"/>
        <v>1</v>
      </c>
      <c r="P235" s="5"/>
      <c r="Q235" s="5"/>
      <c r="R235" s="5"/>
      <c r="S235" s="5"/>
      <c r="T235" s="5"/>
      <c r="U235" s="5"/>
      <c r="V235" s="5"/>
      <c r="W235" s="5"/>
      <c r="X235" s="5"/>
      <c r="Y235" s="5"/>
      <c r="Z235" s="5"/>
      <c r="AA235" s="5"/>
      <c r="AB235" s="5"/>
      <c r="AC235" s="5"/>
      <c r="AD235" s="5"/>
      <c r="AE235" s="5"/>
    </row>
    <row r="236" spans="1:31" ht="21" customHeight="1">
      <c r="A236" s="5" t="s">
        <v>11008</v>
      </c>
      <c r="B236" s="5" t="s">
        <v>5841</v>
      </c>
      <c r="C236" s="5" t="s">
        <v>41</v>
      </c>
      <c r="D236" s="5" t="s">
        <v>375</v>
      </c>
      <c r="E236" s="5" t="s">
        <v>29</v>
      </c>
      <c r="F236" s="7">
        <v>6</v>
      </c>
      <c r="G236" s="7">
        <v>9</v>
      </c>
      <c r="H236" s="5" t="s">
        <v>3743</v>
      </c>
      <c r="I236" s="5" t="s">
        <v>24</v>
      </c>
      <c r="J236" s="5" t="s">
        <v>3347</v>
      </c>
      <c r="K236" s="5" t="s">
        <v>5846</v>
      </c>
      <c r="L236" s="5" t="s">
        <v>11010</v>
      </c>
      <c r="M236" s="5" t="s">
        <v>100</v>
      </c>
      <c r="N236" s="5" t="s">
        <v>405</v>
      </c>
      <c r="O236" s="5" t="b">
        <f t="shared" ca="1" si="80"/>
        <v>1</v>
      </c>
      <c r="P236" s="5"/>
      <c r="Q236" s="5"/>
      <c r="R236" s="5"/>
      <c r="S236" s="5"/>
      <c r="T236" s="5"/>
      <c r="U236" s="5"/>
      <c r="V236" s="5"/>
      <c r="W236" s="5"/>
      <c r="X236" s="5"/>
      <c r="Y236" s="5"/>
      <c r="Z236" s="5"/>
      <c r="AA236" s="5"/>
      <c r="AB236" s="5"/>
      <c r="AC236" s="5"/>
      <c r="AD236" s="5"/>
      <c r="AE236" s="5"/>
    </row>
    <row r="237" spans="1:31" ht="21" customHeight="1">
      <c r="A237" s="5" t="s">
        <v>248</v>
      </c>
      <c r="B237" s="5" t="s">
        <v>7834</v>
      </c>
      <c r="C237" s="5" t="s">
        <v>41</v>
      </c>
      <c r="D237" s="5" t="s">
        <v>43</v>
      </c>
      <c r="E237" s="5" t="s">
        <v>29</v>
      </c>
      <c r="F237" s="7">
        <v>6</v>
      </c>
      <c r="G237" s="7">
        <v>9</v>
      </c>
      <c r="H237" s="5" t="s">
        <v>3743</v>
      </c>
      <c r="I237" s="5" t="s">
        <v>31</v>
      </c>
      <c r="J237" s="5" t="s">
        <v>57</v>
      </c>
      <c r="K237" s="5" t="s">
        <v>11013</v>
      </c>
      <c r="L237" s="5" t="s">
        <v>11014</v>
      </c>
      <c r="M237" s="5" t="s">
        <v>37</v>
      </c>
      <c r="N237" s="5" t="s">
        <v>55</v>
      </c>
      <c r="O237" s="5" t="b">
        <f t="shared" ca="1" si="80"/>
        <v>1</v>
      </c>
      <c r="P237" s="5"/>
      <c r="Q237" s="5"/>
      <c r="R237" s="5"/>
      <c r="S237" s="5"/>
      <c r="T237" s="5"/>
      <c r="U237" s="5"/>
      <c r="V237" s="5"/>
      <c r="W237" s="5"/>
      <c r="X237" s="5"/>
      <c r="Y237" s="5"/>
      <c r="Z237" s="5"/>
      <c r="AA237" s="5"/>
      <c r="AB237" s="5"/>
      <c r="AC237" s="5"/>
      <c r="AD237" s="5"/>
      <c r="AE237" s="5"/>
    </row>
    <row r="238" spans="1:31" ht="21" customHeight="1">
      <c r="A238" s="5" t="s">
        <v>248</v>
      </c>
      <c r="B238" s="5" t="s">
        <v>11015</v>
      </c>
      <c r="C238" s="5" t="s">
        <v>41</v>
      </c>
      <c r="D238" s="5" t="s">
        <v>448</v>
      </c>
      <c r="E238" s="5" t="s">
        <v>1341</v>
      </c>
      <c r="F238" s="7">
        <v>6</v>
      </c>
      <c r="G238" s="7">
        <v>8</v>
      </c>
      <c r="H238" s="5" t="s">
        <v>672</v>
      </c>
      <c r="I238" s="5" t="s">
        <v>31</v>
      </c>
      <c r="J238" s="5" t="s">
        <v>817</v>
      </c>
      <c r="K238" s="5" t="s">
        <v>11016</v>
      </c>
      <c r="L238" s="5" t="s">
        <v>11017</v>
      </c>
      <c r="M238" s="5" t="s">
        <v>53</v>
      </c>
      <c r="N238" s="5" t="s">
        <v>55</v>
      </c>
      <c r="O238" s="5" t="b">
        <f t="shared" ca="1" si="80"/>
        <v>1</v>
      </c>
      <c r="P238" s="5"/>
      <c r="Q238" s="5"/>
      <c r="R238" s="5"/>
      <c r="S238" s="5"/>
      <c r="T238" s="5"/>
      <c r="U238" s="5"/>
      <c r="V238" s="5"/>
      <c r="W238" s="5"/>
      <c r="X238" s="5"/>
      <c r="Y238" s="5"/>
      <c r="Z238" s="5"/>
      <c r="AA238" s="5"/>
      <c r="AB238" s="5"/>
      <c r="AC238" s="5"/>
      <c r="AD238" s="5"/>
      <c r="AE238" s="5"/>
    </row>
    <row r="239" spans="1:31" ht="21" customHeight="1">
      <c r="A239" s="5" t="s">
        <v>248</v>
      </c>
      <c r="B239" s="5" t="s">
        <v>11018</v>
      </c>
      <c r="C239" s="5" t="s">
        <v>41</v>
      </c>
      <c r="D239" s="5" t="s">
        <v>169</v>
      </c>
      <c r="E239" s="5" t="s">
        <v>45</v>
      </c>
      <c r="F239" s="7">
        <v>6</v>
      </c>
      <c r="G239" s="7">
        <v>9</v>
      </c>
      <c r="H239" s="5" t="s">
        <v>3743</v>
      </c>
      <c r="I239" s="5" t="s">
        <v>125</v>
      </c>
      <c r="J239" s="5" t="s">
        <v>117</v>
      </c>
      <c r="K239" s="5" t="s">
        <v>11019</v>
      </c>
      <c r="L239" s="5" t="s">
        <v>11020</v>
      </c>
      <c r="M239" s="5" t="s">
        <v>37</v>
      </c>
      <c r="N239" s="5" t="s">
        <v>55</v>
      </c>
      <c r="O239" s="5" t="b">
        <f t="shared" ca="1" si="80"/>
        <v>1</v>
      </c>
      <c r="P239" s="5"/>
      <c r="Q239" s="5"/>
      <c r="R239" s="5"/>
      <c r="S239" s="5"/>
      <c r="T239" s="5"/>
      <c r="U239" s="5"/>
      <c r="V239" s="5"/>
      <c r="W239" s="5"/>
      <c r="X239" s="5"/>
      <c r="Y239" s="5"/>
      <c r="Z239" s="5"/>
      <c r="AA239" s="5"/>
      <c r="AB239" s="5"/>
      <c r="AC239" s="5"/>
      <c r="AD239" s="5"/>
      <c r="AE239" s="5"/>
    </row>
    <row r="240" spans="1:31" ht="21" customHeight="1">
      <c r="A240" s="5" t="s">
        <v>9888</v>
      </c>
      <c r="B240" s="5" t="s">
        <v>3237</v>
      </c>
      <c r="C240" s="5" t="s">
        <v>27</v>
      </c>
      <c r="D240" s="5" t="s">
        <v>75</v>
      </c>
      <c r="E240" s="5" t="s">
        <v>45</v>
      </c>
      <c r="F240" s="7">
        <v>6</v>
      </c>
      <c r="G240" s="7">
        <v>8</v>
      </c>
      <c r="H240" s="5" t="s">
        <v>672</v>
      </c>
      <c r="I240" s="5" t="s">
        <v>24</v>
      </c>
      <c r="J240" s="5" t="s">
        <v>110</v>
      </c>
      <c r="K240" s="5" t="s">
        <v>11021</v>
      </c>
      <c r="L240" s="5" t="s">
        <v>11022</v>
      </c>
      <c r="M240" s="5" t="s">
        <v>37</v>
      </c>
      <c r="N240" s="5" t="s">
        <v>38</v>
      </c>
      <c r="O240" s="5" t="b">
        <f t="shared" ca="1" si="80"/>
        <v>1</v>
      </c>
      <c r="P240" s="5"/>
      <c r="Q240" s="5"/>
      <c r="R240" s="5"/>
      <c r="S240" s="5"/>
      <c r="T240" s="5"/>
      <c r="U240" s="5"/>
      <c r="V240" s="5"/>
      <c r="W240" s="5"/>
      <c r="X240" s="5"/>
      <c r="Y240" s="5"/>
      <c r="Z240" s="5"/>
      <c r="AA240" s="5"/>
      <c r="AB240" s="5"/>
      <c r="AC240" s="5"/>
      <c r="AD240" s="5"/>
      <c r="AE240" s="5"/>
    </row>
    <row r="241" spans="1:31" ht="21" customHeight="1">
      <c r="A241" s="5" t="s">
        <v>248</v>
      </c>
      <c r="B241" s="5" t="s">
        <v>6172</v>
      </c>
      <c r="C241" s="5" t="s">
        <v>41</v>
      </c>
      <c r="D241" s="5" t="s">
        <v>874</v>
      </c>
      <c r="E241" s="5" t="s">
        <v>29</v>
      </c>
      <c r="F241" s="7">
        <v>6</v>
      </c>
      <c r="G241" s="7">
        <v>8</v>
      </c>
      <c r="H241" s="5" t="s">
        <v>672</v>
      </c>
      <c r="I241" s="5" t="s">
        <v>108</v>
      </c>
      <c r="J241" s="5" t="s">
        <v>1423</v>
      </c>
      <c r="K241" s="9" t="s">
        <v>47</v>
      </c>
      <c r="L241" s="5" t="s">
        <v>6176</v>
      </c>
      <c r="M241" s="5" t="s">
        <v>100</v>
      </c>
      <c r="N241" s="5" t="s">
        <v>55</v>
      </c>
      <c r="O241" s="5" t="b">
        <f t="shared" ca="1" si="80"/>
        <v>1</v>
      </c>
      <c r="P241" s="5"/>
      <c r="Q241" s="5"/>
      <c r="R241" s="5"/>
      <c r="S241" s="5"/>
      <c r="T241" s="5"/>
      <c r="U241" s="5"/>
      <c r="V241" s="5"/>
      <c r="W241" s="5"/>
      <c r="X241" s="5"/>
      <c r="Y241" s="5"/>
      <c r="Z241" s="5"/>
      <c r="AA241" s="5"/>
      <c r="AB241" s="5"/>
      <c r="AC241" s="5"/>
      <c r="AD241" s="5"/>
      <c r="AE241" s="5"/>
    </row>
    <row r="242" spans="1:31" ht="21" customHeight="1">
      <c r="A242" s="5" t="s">
        <v>9168</v>
      </c>
      <c r="B242" s="5" t="s">
        <v>11028</v>
      </c>
      <c r="C242" s="5" t="s">
        <v>41</v>
      </c>
      <c r="D242" s="5" t="s">
        <v>448</v>
      </c>
      <c r="E242" s="5" t="s">
        <v>29</v>
      </c>
      <c r="F242" s="7">
        <v>6</v>
      </c>
      <c r="G242" s="7">
        <v>8</v>
      </c>
      <c r="H242" s="5" t="s">
        <v>672</v>
      </c>
      <c r="I242" s="5" t="s">
        <v>31</v>
      </c>
      <c r="J242" s="5" t="s">
        <v>10266</v>
      </c>
      <c r="K242" s="5" t="s">
        <v>11030</v>
      </c>
      <c r="L242" s="5" t="s">
        <v>11031</v>
      </c>
      <c r="M242" s="5" t="s">
        <v>37</v>
      </c>
      <c r="N242" s="5" t="s">
        <v>55</v>
      </c>
      <c r="O242" s="5" t="b">
        <f t="shared" ca="1" si="80"/>
        <v>1</v>
      </c>
      <c r="P242" s="5"/>
      <c r="Q242" s="5"/>
      <c r="R242" s="5"/>
      <c r="S242" s="5"/>
      <c r="T242" s="5"/>
      <c r="U242" s="5"/>
      <c r="V242" s="5"/>
      <c r="W242" s="5"/>
      <c r="X242" s="5"/>
      <c r="Y242" s="5"/>
      <c r="Z242" s="5"/>
      <c r="AA242" s="5"/>
      <c r="AB242" s="5"/>
      <c r="AC242" s="5"/>
      <c r="AD242" s="5"/>
      <c r="AE242" s="5"/>
    </row>
    <row r="243" spans="1:31" ht="21" customHeight="1">
      <c r="A243" s="14" t="s">
        <v>11036</v>
      </c>
      <c r="B243" s="14" t="s">
        <v>11037</v>
      </c>
      <c r="C243" s="14" t="s">
        <v>27</v>
      </c>
      <c r="D243" s="14" t="s">
        <v>575</v>
      </c>
      <c r="E243" s="14" t="s">
        <v>45</v>
      </c>
      <c r="F243" s="15">
        <v>6</v>
      </c>
      <c r="G243" s="15">
        <v>8</v>
      </c>
      <c r="H243" s="14" t="s">
        <v>672</v>
      </c>
      <c r="I243" s="14" t="s">
        <v>125</v>
      </c>
      <c r="J243" s="14" t="s">
        <v>76</v>
      </c>
      <c r="K243" s="16" t="s">
        <v>47</v>
      </c>
      <c r="L243" s="14" t="s">
        <v>11038</v>
      </c>
      <c r="M243" s="14" t="s">
        <v>100</v>
      </c>
      <c r="N243" s="14" t="s">
        <v>55</v>
      </c>
      <c r="O243" s="14" t="b">
        <f t="shared" ref="O243:O244" ca="1" si="81">IFERROR(__xludf.DUMMYFUNCTION("REGEXMATCH(A243,""(?i)PHP"")"),FALSE)</f>
        <v>0</v>
      </c>
      <c r="P243" s="14" t="b">
        <f t="shared" ref="P243:P244" ca="1" si="82">IFERROR(__xludf.DUMMYFUNCTION("REGEXMATCH(L243,""(?i)PHP"")"),FALSE)</f>
        <v>0</v>
      </c>
      <c r="Q243" s="5"/>
      <c r="R243" s="5"/>
      <c r="S243" s="5"/>
      <c r="T243" s="5"/>
      <c r="U243" s="5"/>
      <c r="V243" s="5"/>
      <c r="W243" s="5"/>
      <c r="X243" s="5"/>
      <c r="Y243" s="5"/>
      <c r="Z243" s="5"/>
      <c r="AA243" s="5"/>
      <c r="AB243" s="5"/>
      <c r="AC243" s="5"/>
      <c r="AD243" s="5"/>
      <c r="AE243" s="5"/>
    </row>
    <row r="244" spans="1:31" ht="21" customHeight="1">
      <c r="A244" s="14" t="s">
        <v>2440</v>
      </c>
      <c r="B244" s="14" t="s">
        <v>4601</v>
      </c>
      <c r="C244" s="14" t="s">
        <v>170</v>
      </c>
      <c r="D244" s="14" t="s">
        <v>171</v>
      </c>
      <c r="E244" s="14" t="s">
        <v>45</v>
      </c>
      <c r="F244" s="15">
        <v>6</v>
      </c>
      <c r="G244" s="15">
        <v>8</v>
      </c>
      <c r="H244" s="14" t="s">
        <v>672</v>
      </c>
      <c r="I244" s="14" t="s">
        <v>108</v>
      </c>
      <c r="J244" s="14" t="s">
        <v>4603</v>
      </c>
      <c r="K244" s="14" t="s">
        <v>4604</v>
      </c>
      <c r="L244" s="14" t="s">
        <v>4607</v>
      </c>
      <c r="M244" s="14" t="s">
        <v>53</v>
      </c>
      <c r="N244" s="14" t="s">
        <v>405</v>
      </c>
      <c r="O244" s="14" t="b">
        <f t="shared" ca="1" si="81"/>
        <v>0</v>
      </c>
      <c r="P244" s="14" t="b">
        <f t="shared" ca="1" si="82"/>
        <v>0</v>
      </c>
      <c r="Q244" s="5"/>
      <c r="R244" s="5"/>
      <c r="S244" s="5"/>
      <c r="T244" s="5"/>
      <c r="U244" s="5"/>
      <c r="V244" s="5"/>
      <c r="W244" s="5"/>
      <c r="X244" s="5"/>
      <c r="Y244" s="5"/>
      <c r="Z244" s="5"/>
      <c r="AA244" s="5"/>
      <c r="AB244" s="5"/>
      <c r="AC244" s="5"/>
      <c r="AD244" s="5"/>
      <c r="AE244" s="5"/>
    </row>
    <row r="245" spans="1:31" ht="21" customHeight="1">
      <c r="A245" s="5" t="s">
        <v>11053</v>
      </c>
      <c r="B245" s="5" t="s">
        <v>11055</v>
      </c>
      <c r="C245" s="5" t="s">
        <v>41</v>
      </c>
      <c r="D245" s="5" t="s">
        <v>448</v>
      </c>
      <c r="E245" s="5" t="s">
        <v>29</v>
      </c>
      <c r="F245" s="7">
        <v>6</v>
      </c>
      <c r="G245" s="7">
        <v>8</v>
      </c>
      <c r="H245" s="5" t="s">
        <v>672</v>
      </c>
      <c r="I245" s="5" t="s">
        <v>125</v>
      </c>
      <c r="J245" s="5" t="s">
        <v>686</v>
      </c>
      <c r="K245" s="5" t="s">
        <v>11056</v>
      </c>
      <c r="L245" s="5" t="s">
        <v>11057</v>
      </c>
      <c r="M245" s="5" t="s">
        <v>100</v>
      </c>
      <c r="N245" s="5" t="s">
        <v>55</v>
      </c>
      <c r="O245" s="5" t="b">
        <f t="shared" ref="O245:O255" ca="1" si="83">IFERROR(__xludf.DUMMYFUNCTION("REGEXMATCH(A245,""PHP"")"),TRUE)</f>
        <v>1</v>
      </c>
      <c r="P245" s="5"/>
      <c r="Q245" s="5"/>
      <c r="R245" s="5"/>
      <c r="S245" s="5"/>
      <c r="T245" s="5"/>
      <c r="U245" s="5"/>
      <c r="V245" s="5"/>
      <c r="W245" s="5"/>
      <c r="X245" s="5"/>
      <c r="Y245" s="5"/>
      <c r="Z245" s="5"/>
      <c r="AA245" s="5"/>
      <c r="AB245" s="5"/>
      <c r="AC245" s="5"/>
      <c r="AD245" s="5"/>
      <c r="AE245" s="5"/>
    </row>
    <row r="246" spans="1:31" ht="21" customHeight="1">
      <c r="A246" s="5" t="s">
        <v>11059</v>
      </c>
      <c r="B246" s="5" t="s">
        <v>11060</v>
      </c>
      <c r="C246" s="5" t="s">
        <v>27</v>
      </c>
      <c r="D246" s="5" t="s">
        <v>47</v>
      </c>
      <c r="E246" s="5" t="s">
        <v>29</v>
      </c>
      <c r="F246" s="7">
        <v>6</v>
      </c>
      <c r="G246" s="7">
        <v>8</v>
      </c>
      <c r="H246" s="5" t="s">
        <v>672</v>
      </c>
      <c r="I246" s="5" t="s">
        <v>31</v>
      </c>
      <c r="J246" s="5" t="s">
        <v>4242</v>
      </c>
      <c r="K246" s="5" t="s">
        <v>11062</v>
      </c>
      <c r="L246" s="5" t="s">
        <v>11064</v>
      </c>
      <c r="M246" s="5" t="s">
        <v>37</v>
      </c>
      <c r="N246" s="5" t="s">
        <v>55</v>
      </c>
      <c r="O246" s="5" t="b">
        <f t="shared" ca="1" si="83"/>
        <v>1</v>
      </c>
      <c r="P246" s="5"/>
      <c r="Q246" s="5"/>
      <c r="R246" s="5"/>
      <c r="S246" s="5"/>
      <c r="T246" s="5"/>
      <c r="U246" s="5"/>
      <c r="V246" s="5"/>
      <c r="W246" s="5"/>
      <c r="X246" s="5"/>
      <c r="Y246" s="5"/>
      <c r="Z246" s="5"/>
      <c r="AA246" s="5"/>
      <c r="AB246" s="5"/>
      <c r="AC246" s="5"/>
      <c r="AD246" s="5"/>
      <c r="AE246" s="5"/>
    </row>
    <row r="247" spans="1:31" ht="21" customHeight="1">
      <c r="A247" s="5" t="s">
        <v>248</v>
      </c>
      <c r="B247" s="5" t="s">
        <v>11065</v>
      </c>
      <c r="C247" s="5" t="s">
        <v>27</v>
      </c>
      <c r="D247" s="5" t="s">
        <v>850</v>
      </c>
      <c r="E247" s="5" t="s">
        <v>45</v>
      </c>
      <c r="F247" s="7">
        <v>6</v>
      </c>
      <c r="G247" s="7">
        <v>8</v>
      </c>
      <c r="H247" s="5" t="s">
        <v>672</v>
      </c>
      <c r="I247" s="5" t="s">
        <v>31</v>
      </c>
      <c r="J247" s="5" t="s">
        <v>4920</v>
      </c>
      <c r="K247" s="5" t="s">
        <v>11066</v>
      </c>
      <c r="L247" s="5" t="s">
        <v>11067</v>
      </c>
      <c r="M247" s="5" t="s">
        <v>100</v>
      </c>
      <c r="N247" s="5" t="s">
        <v>55</v>
      </c>
      <c r="O247" s="5" t="b">
        <f t="shared" ca="1" si="83"/>
        <v>1</v>
      </c>
      <c r="P247" s="5"/>
      <c r="Q247" s="5"/>
      <c r="R247" s="5"/>
      <c r="S247" s="5"/>
      <c r="T247" s="5"/>
      <c r="U247" s="5"/>
      <c r="V247" s="5"/>
      <c r="W247" s="5"/>
      <c r="X247" s="5"/>
      <c r="Y247" s="5"/>
      <c r="Z247" s="5"/>
      <c r="AA247" s="5"/>
      <c r="AB247" s="5"/>
      <c r="AC247" s="5"/>
      <c r="AD247" s="5"/>
      <c r="AE247" s="5"/>
    </row>
    <row r="248" spans="1:31" ht="21" customHeight="1">
      <c r="A248" s="5" t="s">
        <v>248</v>
      </c>
      <c r="B248" s="5" t="s">
        <v>11071</v>
      </c>
      <c r="C248" s="5" t="s">
        <v>41</v>
      </c>
      <c r="D248" s="5" t="s">
        <v>47</v>
      </c>
      <c r="E248" s="5" t="s">
        <v>29</v>
      </c>
      <c r="F248" s="7">
        <v>6</v>
      </c>
      <c r="G248" s="7">
        <v>8</v>
      </c>
      <c r="H248" s="5" t="s">
        <v>672</v>
      </c>
      <c r="I248" s="5" t="s">
        <v>125</v>
      </c>
      <c r="J248" s="5" t="s">
        <v>10266</v>
      </c>
      <c r="K248" s="5" t="s">
        <v>11072</v>
      </c>
      <c r="L248" s="5" t="s">
        <v>11073</v>
      </c>
      <c r="M248" s="5" t="s">
        <v>648</v>
      </c>
      <c r="N248" s="5" t="s">
        <v>237</v>
      </c>
      <c r="O248" s="5" t="b">
        <f t="shared" ca="1" si="83"/>
        <v>1</v>
      </c>
      <c r="P248" s="5"/>
      <c r="Q248" s="5"/>
      <c r="R248" s="5"/>
      <c r="S248" s="5"/>
      <c r="T248" s="5"/>
      <c r="U248" s="5"/>
      <c r="V248" s="5"/>
      <c r="W248" s="5"/>
      <c r="X248" s="5"/>
      <c r="Y248" s="5"/>
      <c r="Z248" s="5"/>
      <c r="AA248" s="5"/>
      <c r="AB248" s="5"/>
      <c r="AC248" s="5"/>
      <c r="AD248" s="5"/>
      <c r="AE248" s="5"/>
    </row>
    <row r="249" spans="1:31" ht="21" customHeight="1">
      <c r="A249" s="5" t="s">
        <v>10757</v>
      </c>
      <c r="B249" s="5" t="s">
        <v>11076</v>
      </c>
      <c r="C249" s="5" t="s">
        <v>27</v>
      </c>
      <c r="D249" s="5" t="s">
        <v>266</v>
      </c>
      <c r="E249" s="5" t="s">
        <v>45</v>
      </c>
      <c r="F249" s="7">
        <v>6</v>
      </c>
      <c r="G249" s="7">
        <v>9</v>
      </c>
      <c r="H249" s="5" t="s">
        <v>3743</v>
      </c>
      <c r="I249" s="5" t="s">
        <v>24</v>
      </c>
      <c r="J249" s="5" t="s">
        <v>4687</v>
      </c>
      <c r="K249" s="9" t="s">
        <v>47</v>
      </c>
      <c r="L249" s="5" t="s">
        <v>11077</v>
      </c>
      <c r="M249" s="5" t="s">
        <v>100</v>
      </c>
      <c r="N249" s="5" t="s">
        <v>55</v>
      </c>
      <c r="O249" s="5" t="b">
        <f t="shared" ca="1" si="83"/>
        <v>1</v>
      </c>
      <c r="P249" s="5"/>
      <c r="Q249" s="5"/>
      <c r="R249" s="5"/>
      <c r="S249" s="5"/>
      <c r="T249" s="5"/>
      <c r="U249" s="5"/>
      <c r="V249" s="5"/>
      <c r="W249" s="5"/>
      <c r="X249" s="5"/>
      <c r="Y249" s="5"/>
      <c r="Z249" s="5"/>
      <c r="AA249" s="5"/>
      <c r="AB249" s="5"/>
      <c r="AC249" s="5"/>
      <c r="AD249" s="5"/>
      <c r="AE249" s="5"/>
    </row>
    <row r="250" spans="1:31" ht="21" customHeight="1">
      <c r="A250" s="5" t="s">
        <v>248</v>
      </c>
      <c r="B250" s="5" t="s">
        <v>11078</v>
      </c>
      <c r="C250" s="5" t="s">
        <v>27</v>
      </c>
      <c r="D250" s="5" t="s">
        <v>105</v>
      </c>
      <c r="E250" s="5" t="s">
        <v>45</v>
      </c>
      <c r="F250" s="7">
        <v>6</v>
      </c>
      <c r="G250" s="7">
        <v>7.5</v>
      </c>
      <c r="H250" s="5" t="s">
        <v>11080</v>
      </c>
      <c r="I250" s="5" t="s">
        <v>125</v>
      </c>
      <c r="J250" s="5" t="s">
        <v>999</v>
      </c>
      <c r="K250" s="5" t="s">
        <v>11081</v>
      </c>
      <c r="L250" s="5" t="s">
        <v>11082</v>
      </c>
      <c r="M250" s="5" t="s">
        <v>53</v>
      </c>
      <c r="N250" s="5" t="s">
        <v>55</v>
      </c>
      <c r="O250" s="5" t="b">
        <f t="shared" ca="1" si="83"/>
        <v>1</v>
      </c>
      <c r="P250" s="5"/>
      <c r="Q250" s="5"/>
      <c r="R250" s="5"/>
      <c r="S250" s="5"/>
      <c r="T250" s="5"/>
      <c r="U250" s="5"/>
      <c r="V250" s="5"/>
      <c r="W250" s="5"/>
      <c r="X250" s="5"/>
      <c r="Y250" s="5"/>
      <c r="Z250" s="5"/>
      <c r="AA250" s="5"/>
      <c r="AB250" s="5"/>
      <c r="AC250" s="5"/>
      <c r="AD250" s="5"/>
      <c r="AE250" s="5"/>
    </row>
    <row r="251" spans="1:31" ht="21" customHeight="1">
      <c r="A251" s="5" t="s">
        <v>248</v>
      </c>
      <c r="B251" s="5" t="s">
        <v>10844</v>
      </c>
      <c r="C251" s="5" t="s">
        <v>170</v>
      </c>
      <c r="D251" s="5" t="s">
        <v>390</v>
      </c>
      <c r="E251" s="5" t="s">
        <v>45</v>
      </c>
      <c r="F251" s="7">
        <v>6</v>
      </c>
      <c r="G251" s="7">
        <v>9</v>
      </c>
      <c r="H251" s="5" t="s">
        <v>3743</v>
      </c>
      <c r="I251" s="5" t="s">
        <v>31</v>
      </c>
      <c r="J251" s="5" t="s">
        <v>57</v>
      </c>
      <c r="K251" s="9" t="s">
        <v>47</v>
      </c>
      <c r="L251" s="5" t="s">
        <v>11086</v>
      </c>
      <c r="M251" s="5" t="s">
        <v>53</v>
      </c>
      <c r="N251" s="5" t="s">
        <v>55</v>
      </c>
      <c r="O251" s="5" t="b">
        <f t="shared" ca="1" si="83"/>
        <v>1</v>
      </c>
      <c r="P251" s="5"/>
      <c r="Q251" s="5"/>
      <c r="R251" s="5"/>
      <c r="S251" s="5"/>
      <c r="T251" s="5"/>
      <c r="U251" s="5"/>
      <c r="V251" s="5"/>
      <c r="W251" s="5"/>
      <c r="X251" s="5"/>
      <c r="Y251" s="5"/>
      <c r="Z251" s="5"/>
      <c r="AA251" s="5"/>
      <c r="AB251" s="5"/>
      <c r="AC251" s="5"/>
      <c r="AD251" s="5"/>
      <c r="AE251" s="5"/>
    </row>
    <row r="252" spans="1:31" ht="21" customHeight="1">
      <c r="A252" s="5" t="s">
        <v>248</v>
      </c>
      <c r="B252" s="5" t="s">
        <v>11088</v>
      </c>
      <c r="C252" s="5" t="s">
        <v>41</v>
      </c>
      <c r="D252" s="5" t="s">
        <v>874</v>
      </c>
      <c r="E252" s="5" t="s">
        <v>45</v>
      </c>
      <c r="F252" s="7">
        <v>6</v>
      </c>
      <c r="G252" s="7">
        <v>8</v>
      </c>
      <c r="H252" s="5" t="s">
        <v>672</v>
      </c>
      <c r="I252" s="5" t="s">
        <v>31</v>
      </c>
      <c r="J252" s="5" t="s">
        <v>382</v>
      </c>
      <c r="K252" s="5" t="s">
        <v>11091</v>
      </c>
      <c r="L252" s="5" t="s">
        <v>11092</v>
      </c>
      <c r="M252" s="5" t="s">
        <v>100</v>
      </c>
      <c r="N252" s="5" t="s">
        <v>55</v>
      </c>
      <c r="O252" s="5" t="b">
        <f t="shared" ca="1" si="83"/>
        <v>1</v>
      </c>
      <c r="P252" s="5"/>
      <c r="Q252" s="5"/>
      <c r="R252" s="5"/>
      <c r="S252" s="5"/>
      <c r="T252" s="5"/>
      <c r="U252" s="5"/>
      <c r="V252" s="5"/>
      <c r="W252" s="5"/>
      <c r="X252" s="5"/>
      <c r="Y252" s="5"/>
      <c r="Z252" s="5"/>
      <c r="AA252" s="5"/>
      <c r="AB252" s="5"/>
      <c r="AC252" s="5"/>
      <c r="AD252" s="5"/>
      <c r="AE252" s="5"/>
    </row>
    <row r="253" spans="1:31" ht="21" customHeight="1">
      <c r="A253" s="5" t="s">
        <v>11097</v>
      </c>
      <c r="B253" s="5" t="s">
        <v>8410</v>
      </c>
      <c r="C253" s="5" t="s">
        <v>27</v>
      </c>
      <c r="D253" s="5" t="s">
        <v>47</v>
      </c>
      <c r="E253" s="5" t="s">
        <v>29</v>
      </c>
      <c r="F253" s="7">
        <v>6</v>
      </c>
      <c r="G253" s="7">
        <v>8</v>
      </c>
      <c r="H253" s="5" t="s">
        <v>672</v>
      </c>
      <c r="I253" s="5" t="s">
        <v>125</v>
      </c>
      <c r="J253" s="5" t="s">
        <v>87</v>
      </c>
      <c r="K253" s="5" t="s">
        <v>11100</v>
      </c>
      <c r="L253" s="5" t="s">
        <v>11101</v>
      </c>
      <c r="M253" s="5" t="s">
        <v>37</v>
      </c>
      <c r="N253" s="5" t="s">
        <v>55</v>
      </c>
      <c r="O253" s="5" t="b">
        <f t="shared" ca="1" si="83"/>
        <v>1</v>
      </c>
      <c r="P253" s="5"/>
      <c r="Q253" s="5"/>
      <c r="R253" s="5"/>
      <c r="S253" s="5"/>
      <c r="T253" s="5"/>
      <c r="U253" s="5"/>
      <c r="V253" s="5"/>
      <c r="W253" s="5"/>
      <c r="X253" s="5"/>
      <c r="Y253" s="5"/>
      <c r="Z253" s="5"/>
      <c r="AA253" s="5"/>
      <c r="AB253" s="5"/>
      <c r="AC253" s="5"/>
      <c r="AD253" s="5"/>
      <c r="AE253" s="5"/>
    </row>
    <row r="254" spans="1:31" ht="21" customHeight="1">
      <c r="A254" s="5" t="s">
        <v>11105</v>
      </c>
      <c r="B254" s="5" t="s">
        <v>11106</v>
      </c>
      <c r="C254" s="5" t="s">
        <v>41</v>
      </c>
      <c r="D254" s="5" t="s">
        <v>43</v>
      </c>
      <c r="E254" s="5" t="s">
        <v>29</v>
      </c>
      <c r="F254" s="7">
        <v>6</v>
      </c>
      <c r="G254" s="7">
        <v>8</v>
      </c>
      <c r="H254" s="5" t="s">
        <v>672</v>
      </c>
      <c r="I254" s="5" t="s">
        <v>31</v>
      </c>
      <c r="J254" s="5" t="s">
        <v>11108</v>
      </c>
      <c r="K254" s="5" t="s">
        <v>11109</v>
      </c>
      <c r="L254" s="5" t="s">
        <v>11110</v>
      </c>
      <c r="M254" s="5" t="s">
        <v>100</v>
      </c>
      <c r="N254" s="5" t="s">
        <v>55</v>
      </c>
      <c r="O254" s="5" t="b">
        <f t="shared" ca="1" si="83"/>
        <v>1</v>
      </c>
      <c r="P254" s="5"/>
      <c r="Q254" s="5"/>
      <c r="R254" s="5"/>
      <c r="S254" s="5"/>
      <c r="T254" s="5"/>
      <c r="U254" s="5"/>
      <c r="V254" s="5"/>
      <c r="W254" s="5"/>
      <c r="X254" s="5"/>
      <c r="Y254" s="5"/>
      <c r="Z254" s="5"/>
      <c r="AA254" s="5"/>
      <c r="AB254" s="5"/>
      <c r="AC254" s="5"/>
      <c r="AD254" s="5"/>
      <c r="AE254" s="5"/>
    </row>
    <row r="255" spans="1:31" ht="21" customHeight="1">
      <c r="A255" s="5" t="s">
        <v>248</v>
      </c>
      <c r="B255" s="5" t="s">
        <v>11114</v>
      </c>
      <c r="C255" s="5" t="s">
        <v>41</v>
      </c>
      <c r="D255" s="5" t="s">
        <v>47</v>
      </c>
      <c r="E255" s="5" t="s">
        <v>45</v>
      </c>
      <c r="F255" s="7">
        <v>6</v>
      </c>
      <c r="G255" s="7">
        <v>8</v>
      </c>
      <c r="H255" s="5" t="s">
        <v>672</v>
      </c>
      <c r="I255" s="5" t="s">
        <v>24</v>
      </c>
      <c r="J255" s="5" t="s">
        <v>11116</v>
      </c>
      <c r="K255" s="5" t="s">
        <v>11117</v>
      </c>
      <c r="L255" s="5" t="s">
        <v>11118</v>
      </c>
      <c r="M255" s="5" t="s">
        <v>37</v>
      </c>
      <c r="N255" s="5" t="s">
        <v>55</v>
      </c>
      <c r="O255" s="5" t="b">
        <f t="shared" ca="1" si="83"/>
        <v>1</v>
      </c>
      <c r="P255" s="5"/>
      <c r="Q255" s="5"/>
      <c r="R255" s="5"/>
      <c r="S255" s="5"/>
      <c r="T255" s="5"/>
      <c r="U255" s="5"/>
      <c r="V255" s="5"/>
      <c r="W255" s="5"/>
      <c r="X255" s="5"/>
      <c r="Y255" s="5"/>
      <c r="Z255" s="5"/>
      <c r="AA255" s="5"/>
      <c r="AB255" s="5"/>
      <c r="AC255" s="5"/>
      <c r="AD255" s="5"/>
      <c r="AE255" s="5"/>
    </row>
    <row r="256" spans="1:31" ht="21" customHeight="1">
      <c r="A256" s="5" t="s">
        <v>11121</v>
      </c>
      <c r="B256" s="5" t="s">
        <v>11122</v>
      </c>
      <c r="C256" s="5" t="s">
        <v>170</v>
      </c>
      <c r="D256" s="5" t="s">
        <v>390</v>
      </c>
      <c r="E256" s="5" t="s">
        <v>45</v>
      </c>
      <c r="F256" s="7">
        <v>6</v>
      </c>
      <c r="G256" s="7">
        <v>8</v>
      </c>
      <c r="H256" s="5" t="s">
        <v>672</v>
      </c>
      <c r="I256" s="5" t="s">
        <v>24</v>
      </c>
      <c r="J256" s="5" t="s">
        <v>87</v>
      </c>
      <c r="K256" s="9" t="s">
        <v>47</v>
      </c>
      <c r="L256" s="5" t="s">
        <v>11127</v>
      </c>
      <c r="M256" s="5" t="s">
        <v>37</v>
      </c>
      <c r="N256" s="5" t="s">
        <v>55</v>
      </c>
      <c r="O256" s="5" t="b">
        <f t="shared" ref="O256:O257" ca="1" si="84">IFERROR(__xludf.DUMMYFUNCTION("REGEXMATCH(A256,""(?i)PHP"")"),TRUE)</f>
        <v>1</v>
      </c>
      <c r="P256" s="5" t="b">
        <f t="shared" ref="P256:P257" ca="1" si="85">IFERROR(__xludf.DUMMYFUNCTION("REGEXMATCH(L256,""PHP"")"),FALSE)</f>
        <v>0</v>
      </c>
      <c r="Q256" s="5"/>
      <c r="R256" s="5"/>
      <c r="S256" s="5"/>
      <c r="T256" s="5"/>
      <c r="U256" s="5"/>
      <c r="V256" s="5"/>
      <c r="W256" s="5"/>
      <c r="X256" s="5"/>
      <c r="Y256" s="5"/>
      <c r="Z256" s="5"/>
      <c r="AA256" s="5"/>
      <c r="AB256" s="5"/>
      <c r="AC256" s="5"/>
      <c r="AD256" s="5"/>
      <c r="AE256" s="5"/>
    </row>
    <row r="257" spans="1:31" ht="21" customHeight="1">
      <c r="A257" s="5" t="s">
        <v>11134</v>
      </c>
      <c r="B257" s="5" t="s">
        <v>11136</v>
      </c>
      <c r="C257" s="5" t="s">
        <v>41</v>
      </c>
      <c r="D257" s="5" t="s">
        <v>114</v>
      </c>
      <c r="E257" s="5" t="s">
        <v>29</v>
      </c>
      <c r="F257" s="7">
        <v>6</v>
      </c>
      <c r="G257" s="7">
        <v>8</v>
      </c>
      <c r="H257" s="5" t="s">
        <v>672</v>
      </c>
      <c r="I257" s="5" t="s">
        <v>108</v>
      </c>
      <c r="J257" s="5" t="s">
        <v>76</v>
      </c>
      <c r="K257" s="5" t="s">
        <v>11137</v>
      </c>
      <c r="L257" s="9" t="s">
        <v>47</v>
      </c>
      <c r="M257" s="5" t="s">
        <v>53</v>
      </c>
      <c r="N257" s="5" t="s">
        <v>55</v>
      </c>
      <c r="O257" s="5" t="b">
        <f t="shared" ca="1" si="84"/>
        <v>1</v>
      </c>
      <c r="P257" s="5" t="b">
        <f t="shared" ca="1" si="85"/>
        <v>0</v>
      </c>
      <c r="Q257" s="5"/>
      <c r="R257" s="5"/>
      <c r="S257" s="5"/>
      <c r="T257" s="5"/>
      <c r="U257" s="5"/>
      <c r="V257" s="5"/>
      <c r="W257" s="5"/>
      <c r="X257" s="5"/>
      <c r="Y257" s="5"/>
      <c r="Z257" s="5"/>
      <c r="AA257" s="5"/>
      <c r="AB257" s="5"/>
      <c r="AC257" s="5"/>
      <c r="AD257" s="5"/>
      <c r="AE257" s="5"/>
    </row>
    <row r="258" spans="1:31" ht="21" customHeight="1">
      <c r="A258" s="5" t="s">
        <v>248</v>
      </c>
      <c r="B258" s="5" t="s">
        <v>11144</v>
      </c>
      <c r="C258" s="5" t="s">
        <v>41</v>
      </c>
      <c r="D258" s="5" t="s">
        <v>94</v>
      </c>
      <c r="E258" s="5" t="s">
        <v>29</v>
      </c>
      <c r="F258" s="7">
        <v>6</v>
      </c>
      <c r="G258" s="7">
        <v>8</v>
      </c>
      <c r="H258" s="5" t="s">
        <v>672</v>
      </c>
      <c r="I258" s="5" t="s">
        <v>31</v>
      </c>
      <c r="J258" s="5" t="s">
        <v>76</v>
      </c>
      <c r="K258" s="5" t="s">
        <v>11145</v>
      </c>
      <c r="L258" s="5" t="s">
        <v>11146</v>
      </c>
      <c r="M258" s="5" t="s">
        <v>100</v>
      </c>
      <c r="N258" s="5" t="s">
        <v>55</v>
      </c>
      <c r="O258" s="5" t="b">
        <f t="shared" ref="O258:O259" ca="1" si="86">IFERROR(__xludf.DUMMYFUNCTION("REGEXMATCH(A258,""PHP"")"),TRUE)</f>
        <v>1</v>
      </c>
      <c r="P258" s="5"/>
      <c r="Q258" s="5"/>
      <c r="R258" s="5"/>
      <c r="S258" s="5"/>
      <c r="T258" s="5"/>
      <c r="U258" s="5"/>
      <c r="V258" s="5"/>
      <c r="W258" s="5"/>
      <c r="X258" s="5"/>
      <c r="Y258" s="5"/>
      <c r="Z258" s="5"/>
      <c r="AA258" s="5"/>
      <c r="AB258" s="5"/>
      <c r="AC258" s="5"/>
      <c r="AD258" s="5"/>
      <c r="AE258" s="5"/>
    </row>
    <row r="259" spans="1:31" ht="21" customHeight="1">
      <c r="A259" s="5" t="s">
        <v>11151</v>
      </c>
      <c r="B259" s="5" t="s">
        <v>11152</v>
      </c>
      <c r="C259" s="5" t="s">
        <v>170</v>
      </c>
      <c r="D259" s="5" t="s">
        <v>47</v>
      </c>
      <c r="E259" s="5" t="s">
        <v>29</v>
      </c>
      <c r="F259" s="7">
        <v>6</v>
      </c>
      <c r="G259" s="7">
        <v>8</v>
      </c>
      <c r="H259" s="5" t="s">
        <v>672</v>
      </c>
      <c r="I259" s="5" t="s">
        <v>24</v>
      </c>
      <c r="J259" s="5" t="s">
        <v>48</v>
      </c>
      <c r="K259" s="5" t="s">
        <v>11153</v>
      </c>
      <c r="L259" s="5" t="s">
        <v>11154</v>
      </c>
      <c r="M259" s="5" t="s">
        <v>53</v>
      </c>
      <c r="N259" s="5" t="s">
        <v>55</v>
      </c>
      <c r="O259" s="5" t="b">
        <f t="shared" ca="1" si="86"/>
        <v>1</v>
      </c>
      <c r="P259" s="5"/>
      <c r="Q259" s="5"/>
      <c r="R259" s="5"/>
      <c r="S259" s="5"/>
      <c r="T259" s="5"/>
      <c r="U259" s="5"/>
      <c r="V259" s="5"/>
      <c r="W259" s="5"/>
      <c r="X259" s="5"/>
      <c r="Y259" s="5"/>
      <c r="Z259" s="5"/>
      <c r="AA259" s="5"/>
      <c r="AB259" s="5"/>
      <c r="AC259" s="5"/>
      <c r="AD259" s="5"/>
      <c r="AE259" s="5"/>
    </row>
    <row r="260" spans="1:31" ht="21" customHeight="1">
      <c r="A260" s="14" t="s">
        <v>2665</v>
      </c>
      <c r="B260" s="14" t="s">
        <v>11158</v>
      </c>
      <c r="C260" s="14" t="s">
        <v>170</v>
      </c>
      <c r="D260" s="14" t="s">
        <v>435</v>
      </c>
      <c r="E260" s="14" t="s">
        <v>45</v>
      </c>
      <c r="F260" s="15">
        <v>6</v>
      </c>
      <c r="G260" s="15">
        <v>8</v>
      </c>
      <c r="H260" s="14" t="s">
        <v>672</v>
      </c>
      <c r="I260" s="14" t="s">
        <v>31</v>
      </c>
      <c r="J260" s="14" t="s">
        <v>2015</v>
      </c>
      <c r="K260" s="14" t="s">
        <v>1596</v>
      </c>
      <c r="L260" s="14" t="s">
        <v>11161</v>
      </c>
      <c r="M260" s="14" t="s">
        <v>37</v>
      </c>
      <c r="N260" s="14" t="s">
        <v>55</v>
      </c>
      <c r="O260" s="14" t="b">
        <f t="shared" ref="O260:O265" ca="1" si="87">IFERROR(__xludf.DUMMYFUNCTION("REGEXMATCH(A260,""(?i)PHP"")"),FALSE)</f>
        <v>0</v>
      </c>
      <c r="P260" s="14" t="b">
        <f t="shared" ref="P260:P265" ca="1" si="88">IFERROR(__xludf.DUMMYFUNCTION("REGEXMATCH(L260,""(?i)PHP"")"),FALSE)</f>
        <v>0</v>
      </c>
      <c r="Q260" s="5"/>
      <c r="R260" s="5"/>
      <c r="S260" s="5"/>
      <c r="T260" s="5"/>
      <c r="U260" s="5"/>
      <c r="V260" s="5"/>
      <c r="W260" s="5"/>
      <c r="X260" s="5"/>
      <c r="Y260" s="5"/>
      <c r="Z260" s="5"/>
      <c r="AA260" s="5"/>
      <c r="AB260" s="5"/>
      <c r="AC260" s="5"/>
      <c r="AD260" s="5"/>
      <c r="AE260" s="5"/>
    </row>
    <row r="261" spans="1:31" ht="21" customHeight="1">
      <c r="A261" s="5" t="s">
        <v>1457</v>
      </c>
      <c r="B261" s="5" t="s">
        <v>4703</v>
      </c>
      <c r="C261" s="5" t="s">
        <v>27</v>
      </c>
      <c r="D261" s="5" t="s">
        <v>80</v>
      </c>
      <c r="E261" s="5" t="s">
        <v>29</v>
      </c>
      <c r="F261" s="7">
        <v>6</v>
      </c>
      <c r="G261" s="7">
        <v>8</v>
      </c>
      <c r="H261" s="5" t="s">
        <v>672</v>
      </c>
      <c r="I261" s="5" t="s">
        <v>24</v>
      </c>
      <c r="J261" s="5" t="s">
        <v>76</v>
      </c>
      <c r="K261" s="5" t="s">
        <v>4707</v>
      </c>
      <c r="L261" s="5" t="s">
        <v>4709</v>
      </c>
      <c r="M261" s="5" t="s">
        <v>53</v>
      </c>
      <c r="N261" s="5" t="s">
        <v>55</v>
      </c>
      <c r="O261" s="5" t="b">
        <f t="shared" ca="1" si="87"/>
        <v>0</v>
      </c>
      <c r="P261" s="5" t="b">
        <f t="shared" ca="1" si="88"/>
        <v>0</v>
      </c>
      <c r="Q261" s="5"/>
      <c r="R261" s="5"/>
      <c r="S261" s="5"/>
      <c r="T261" s="5"/>
      <c r="U261" s="5"/>
      <c r="V261" s="5"/>
      <c r="W261" s="5"/>
      <c r="X261" s="5"/>
      <c r="Y261" s="5"/>
      <c r="Z261" s="5"/>
      <c r="AA261" s="5"/>
      <c r="AB261" s="5"/>
      <c r="AC261" s="5"/>
      <c r="AD261" s="5"/>
      <c r="AE261" s="5"/>
    </row>
    <row r="262" spans="1:31" ht="21" customHeight="1">
      <c r="A262" s="14" t="s">
        <v>7142</v>
      </c>
      <c r="B262" s="14" t="s">
        <v>7144</v>
      </c>
      <c r="C262" s="14" t="s">
        <v>41</v>
      </c>
      <c r="D262" s="14" t="s">
        <v>94</v>
      </c>
      <c r="E262" s="14" t="s">
        <v>29</v>
      </c>
      <c r="F262" s="15">
        <v>6</v>
      </c>
      <c r="G262" s="15">
        <v>8</v>
      </c>
      <c r="H262" s="14" t="s">
        <v>672</v>
      </c>
      <c r="I262" s="14" t="s">
        <v>125</v>
      </c>
      <c r="J262" s="14" t="s">
        <v>4191</v>
      </c>
      <c r="K262" s="14" t="s">
        <v>7146</v>
      </c>
      <c r="L262" s="14" t="s">
        <v>7147</v>
      </c>
      <c r="M262" s="14" t="s">
        <v>37</v>
      </c>
      <c r="N262" s="14" t="s">
        <v>55</v>
      </c>
      <c r="O262" s="14" t="b">
        <f t="shared" ca="1" si="87"/>
        <v>0</v>
      </c>
      <c r="P262" s="14" t="b">
        <f t="shared" ca="1" si="88"/>
        <v>0</v>
      </c>
      <c r="Q262" s="5"/>
      <c r="R262" s="5"/>
      <c r="S262" s="5"/>
      <c r="T262" s="5"/>
      <c r="U262" s="5"/>
      <c r="V262" s="5"/>
      <c r="W262" s="5"/>
      <c r="X262" s="5"/>
      <c r="Y262" s="5"/>
      <c r="Z262" s="5"/>
      <c r="AA262" s="5"/>
      <c r="AB262" s="5"/>
      <c r="AC262" s="5"/>
      <c r="AD262" s="5"/>
      <c r="AE262" s="5"/>
    </row>
    <row r="263" spans="1:31" ht="21" customHeight="1">
      <c r="A263" s="14" t="s">
        <v>11173</v>
      </c>
      <c r="B263" s="14" t="s">
        <v>11174</v>
      </c>
      <c r="C263" s="14" t="s">
        <v>27</v>
      </c>
      <c r="D263" s="14" t="s">
        <v>85</v>
      </c>
      <c r="E263" s="14" t="s">
        <v>95</v>
      </c>
      <c r="F263" s="15">
        <v>6</v>
      </c>
      <c r="G263" s="15">
        <v>8</v>
      </c>
      <c r="H263" s="14" t="s">
        <v>672</v>
      </c>
      <c r="I263" s="14" t="s">
        <v>125</v>
      </c>
      <c r="J263" s="14" t="s">
        <v>802</v>
      </c>
      <c r="K263" s="14" t="s">
        <v>11177</v>
      </c>
      <c r="L263" s="16" t="s">
        <v>47</v>
      </c>
      <c r="M263" s="14" t="s">
        <v>37</v>
      </c>
      <c r="N263" s="14" t="s">
        <v>55</v>
      </c>
      <c r="O263" s="14" t="b">
        <f t="shared" ca="1" si="87"/>
        <v>0</v>
      </c>
      <c r="P263" s="14" t="b">
        <f t="shared" ca="1" si="88"/>
        <v>0</v>
      </c>
      <c r="Q263" s="5"/>
      <c r="R263" s="5"/>
      <c r="S263" s="5"/>
      <c r="T263" s="5"/>
      <c r="U263" s="5"/>
      <c r="V263" s="5"/>
      <c r="W263" s="5"/>
      <c r="X263" s="5"/>
      <c r="Y263" s="5"/>
      <c r="Z263" s="5"/>
      <c r="AA263" s="5"/>
      <c r="AB263" s="5"/>
      <c r="AC263" s="5"/>
      <c r="AD263" s="5"/>
      <c r="AE263" s="5"/>
    </row>
    <row r="264" spans="1:31" ht="21" customHeight="1">
      <c r="A264" s="14" t="s">
        <v>2665</v>
      </c>
      <c r="B264" s="14" t="s">
        <v>11179</v>
      </c>
      <c r="C264" s="14" t="s">
        <v>41</v>
      </c>
      <c r="D264" s="14" t="s">
        <v>47</v>
      </c>
      <c r="E264" s="14" t="s">
        <v>45</v>
      </c>
      <c r="F264" s="15">
        <v>6</v>
      </c>
      <c r="G264" s="15">
        <v>9</v>
      </c>
      <c r="H264" s="14" t="s">
        <v>3743</v>
      </c>
      <c r="I264" s="14" t="s">
        <v>31</v>
      </c>
      <c r="J264" s="14" t="s">
        <v>537</v>
      </c>
      <c r="K264" s="14" t="s">
        <v>11182</v>
      </c>
      <c r="L264" s="14" t="s">
        <v>11183</v>
      </c>
      <c r="M264" s="14" t="s">
        <v>37</v>
      </c>
      <c r="N264" s="14" t="s">
        <v>237</v>
      </c>
      <c r="O264" s="14" t="b">
        <f t="shared" ca="1" si="87"/>
        <v>0</v>
      </c>
      <c r="P264" s="14" t="b">
        <f t="shared" ca="1" si="88"/>
        <v>0</v>
      </c>
      <c r="Q264" s="5"/>
      <c r="R264" s="5"/>
      <c r="S264" s="5"/>
      <c r="T264" s="5"/>
      <c r="U264" s="5"/>
      <c r="V264" s="5"/>
      <c r="W264" s="5"/>
      <c r="X264" s="5"/>
      <c r="Y264" s="5"/>
      <c r="Z264" s="5"/>
      <c r="AA264" s="5"/>
      <c r="AB264" s="5"/>
      <c r="AC264" s="5"/>
      <c r="AD264" s="5"/>
      <c r="AE264" s="5"/>
    </row>
    <row r="265" spans="1:31" ht="21" customHeight="1">
      <c r="A265" s="14" t="s">
        <v>11186</v>
      </c>
      <c r="B265" s="14" t="s">
        <v>11188</v>
      </c>
      <c r="C265" s="14" t="s">
        <v>20</v>
      </c>
      <c r="D265" s="14" t="s">
        <v>3833</v>
      </c>
      <c r="E265" s="14" t="s">
        <v>45</v>
      </c>
      <c r="F265" s="15">
        <v>6</v>
      </c>
      <c r="G265" s="15">
        <v>8</v>
      </c>
      <c r="H265" s="14" t="s">
        <v>672</v>
      </c>
      <c r="I265" s="14" t="s">
        <v>31</v>
      </c>
      <c r="J265" s="14" t="s">
        <v>1053</v>
      </c>
      <c r="K265" s="14" t="s">
        <v>11189</v>
      </c>
      <c r="L265" s="14" t="s">
        <v>11190</v>
      </c>
      <c r="M265" s="14" t="s">
        <v>53</v>
      </c>
      <c r="N265" s="14" t="s">
        <v>44</v>
      </c>
      <c r="O265" s="14" t="b">
        <f t="shared" ca="1" si="87"/>
        <v>0</v>
      </c>
      <c r="P265" s="14" t="b">
        <f t="shared" ca="1" si="88"/>
        <v>0</v>
      </c>
      <c r="Q265" s="5"/>
      <c r="R265" s="5"/>
      <c r="S265" s="5"/>
      <c r="T265" s="5"/>
      <c r="U265" s="5"/>
      <c r="V265" s="5"/>
      <c r="W265" s="5"/>
      <c r="X265" s="5"/>
      <c r="Y265" s="5"/>
      <c r="Z265" s="5"/>
      <c r="AA265" s="5"/>
      <c r="AB265" s="5"/>
      <c r="AC265" s="5"/>
      <c r="AD265" s="5"/>
      <c r="AE265" s="5"/>
    </row>
    <row r="266" spans="1:31" ht="21" customHeight="1">
      <c r="A266" s="5" t="s">
        <v>248</v>
      </c>
      <c r="B266" s="5" t="s">
        <v>11196</v>
      </c>
      <c r="C266" s="5" t="s">
        <v>27</v>
      </c>
      <c r="D266" s="5" t="s">
        <v>85</v>
      </c>
      <c r="E266" s="5" t="s">
        <v>29</v>
      </c>
      <c r="F266" s="7">
        <v>6</v>
      </c>
      <c r="G266" s="7">
        <v>8</v>
      </c>
      <c r="H266" s="5" t="s">
        <v>672</v>
      </c>
      <c r="I266" s="5" t="s">
        <v>125</v>
      </c>
      <c r="J266" s="5" t="s">
        <v>76</v>
      </c>
      <c r="K266" s="5" t="s">
        <v>225</v>
      </c>
      <c r="L266" s="5" t="s">
        <v>11197</v>
      </c>
      <c r="M266" s="5" t="s">
        <v>53</v>
      </c>
      <c r="N266" s="5" t="s">
        <v>38</v>
      </c>
      <c r="O266" s="5" t="b">
        <f t="shared" ref="O266:O275" ca="1" si="89">IFERROR(__xludf.DUMMYFUNCTION("REGEXMATCH(A266,""PHP"")"),TRUE)</f>
        <v>1</v>
      </c>
      <c r="P266" s="5"/>
      <c r="Q266" s="5"/>
      <c r="R266" s="5"/>
      <c r="S266" s="5"/>
      <c r="T266" s="5"/>
      <c r="U266" s="5"/>
      <c r="V266" s="5"/>
      <c r="W266" s="5"/>
      <c r="X266" s="5"/>
      <c r="Y266" s="5"/>
      <c r="Z266" s="5"/>
      <c r="AA266" s="5"/>
      <c r="AB266" s="5"/>
      <c r="AC266" s="5"/>
      <c r="AD266" s="5"/>
      <c r="AE266" s="5"/>
    </row>
    <row r="267" spans="1:31" ht="21" customHeight="1">
      <c r="A267" s="5" t="s">
        <v>248</v>
      </c>
      <c r="B267" s="5" t="s">
        <v>11199</v>
      </c>
      <c r="C267" s="5" t="s">
        <v>41</v>
      </c>
      <c r="D267" s="5" t="s">
        <v>94</v>
      </c>
      <c r="E267" s="5" t="s">
        <v>45</v>
      </c>
      <c r="F267" s="7">
        <v>6</v>
      </c>
      <c r="G267" s="7">
        <v>8</v>
      </c>
      <c r="H267" s="5" t="s">
        <v>672</v>
      </c>
      <c r="I267" s="5" t="s">
        <v>108</v>
      </c>
      <c r="J267" s="5" t="s">
        <v>1368</v>
      </c>
      <c r="K267" s="5" t="s">
        <v>11200</v>
      </c>
      <c r="L267" s="5" t="s">
        <v>11201</v>
      </c>
      <c r="M267" s="5" t="s">
        <v>53</v>
      </c>
      <c r="N267" s="5" t="s">
        <v>55</v>
      </c>
      <c r="O267" s="5" t="b">
        <f t="shared" ca="1" si="89"/>
        <v>1</v>
      </c>
      <c r="P267" s="5"/>
      <c r="Q267" s="5"/>
      <c r="R267" s="5"/>
      <c r="S267" s="5"/>
      <c r="T267" s="5"/>
      <c r="U267" s="5"/>
      <c r="V267" s="5"/>
      <c r="W267" s="5"/>
      <c r="X267" s="5"/>
      <c r="Y267" s="5"/>
      <c r="Z267" s="5"/>
      <c r="AA267" s="5"/>
      <c r="AB267" s="5"/>
      <c r="AC267" s="5"/>
      <c r="AD267" s="5"/>
      <c r="AE267" s="5"/>
    </row>
    <row r="268" spans="1:31" ht="21" customHeight="1">
      <c r="A268" s="5" t="s">
        <v>11205</v>
      </c>
      <c r="B268" s="5" t="s">
        <v>11206</v>
      </c>
      <c r="C268" s="5" t="s">
        <v>41</v>
      </c>
      <c r="D268" s="5" t="s">
        <v>94</v>
      </c>
      <c r="E268" s="5" t="s">
        <v>29</v>
      </c>
      <c r="F268" s="7">
        <v>6</v>
      </c>
      <c r="G268" s="7">
        <v>8</v>
      </c>
      <c r="H268" s="5" t="s">
        <v>672</v>
      </c>
      <c r="I268" s="5" t="s">
        <v>24</v>
      </c>
      <c r="J268" s="5" t="s">
        <v>537</v>
      </c>
      <c r="K268" s="5" t="s">
        <v>11207</v>
      </c>
      <c r="L268" s="5" t="s">
        <v>11208</v>
      </c>
      <c r="M268" s="5" t="s">
        <v>42</v>
      </c>
      <c r="N268" s="5" t="s">
        <v>55</v>
      </c>
      <c r="O268" s="5" t="b">
        <f t="shared" ca="1" si="89"/>
        <v>1</v>
      </c>
      <c r="P268" s="5"/>
      <c r="Q268" s="5"/>
      <c r="R268" s="5"/>
      <c r="S268" s="5"/>
      <c r="T268" s="5"/>
      <c r="U268" s="5"/>
      <c r="V268" s="5"/>
      <c r="W268" s="5"/>
      <c r="X268" s="5"/>
      <c r="Y268" s="5"/>
      <c r="Z268" s="5"/>
      <c r="AA268" s="5"/>
      <c r="AB268" s="5"/>
      <c r="AC268" s="5"/>
      <c r="AD268" s="5"/>
      <c r="AE268" s="5"/>
    </row>
    <row r="269" spans="1:31" ht="21" customHeight="1">
      <c r="A269" s="5" t="s">
        <v>9168</v>
      </c>
      <c r="B269" s="5" t="s">
        <v>11210</v>
      </c>
      <c r="C269" s="5" t="s">
        <v>41</v>
      </c>
      <c r="D269" s="5" t="s">
        <v>94</v>
      </c>
      <c r="E269" s="5" t="s">
        <v>45</v>
      </c>
      <c r="F269" s="7">
        <v>6</v>
      </c>
      <c r="G269" s="7">
        <v>8</v>
      </c>
      <c r="H269" s="5" t="s">
        <v>672</v>
      </c>
      <c r="I269" s="5" t="s">
        <v>125</v>
      </c>
      <c r="J269" s="5" t="s">
        <v>117</v>
      </c>
      <c r="K269" s="5" t="s">
        <v>11212</v>
      </c>
      <c r="L269" s="9" t="s">
        <v>47</v>
      </c>
      <c r="M269" s="5" t="s">
        <v>37</v>
      </c>
      <c r="N269" s="5" t="s">
        <v>55</v>
      </c>
      <c r="O269" s="5" t="b">
        <f t="shared" ca="1" si="89"/>
        <v>1</v>
      </c>
      <c r="P269" s="9"/>
      <c r="Q269" s="5"/>
      <c r="R269" s="5"/>
      <c r="S269" s="5"/>
      <c r="T269" s="5"/>
      <c r="U269" s="5"/>
      <c r="V269" s="5"/>
      <c r="W269" s="5"/>
      <c r="X269" s="5"/>
      <c r="Y269" s="5"/>
      <c r="Z269" s="5"/>
      <c r="AA269" s="5"/>
      <c r="AB269" s="5"/>
      <c r="AC269" s="5"/>
      <c r="AD269" s="5"/>
      <c r="AE269" s="5"/>
    </row>
    <row r="270" spans="1:31" ht="21" customHeight="1">
      <c r="A270" s="5" t="s">
        <v>11213</v>
      </c>
      <c r="B270" s="5" t="s">
        <v>11214</v>
      </c>
      <c r="C270" s="5" t="s">
        <v>41</v>
      </c>
      <c r="D270" s="5" t="s">
        <v>169</v>
      </c>
      <c r="E270" s="5" t="s">
        <v>45</v>
      </c>
      <c r="F270" s="7">
        <v>6</v>
      </c>
      <c r="G270" s="7">
        <v>8</v>
      </c>
      <c r="H270" s="5" t="s">
        <v>672</v>
      </c>
      <c r="I270" s="5" t="s">
        <v>125</v>
      </c>
      <c r="J270" s="5" t="s">
        <v>2897</v>
      </c>
      <c r="K270" s="5" t="s">
        <v>6508</v>
      </c>
      <c r="L270" s="5" t="s">
        <v>11216</v>
      </c>
      <c r="M270" s="5" t="s">
        <v>100</v>
      </c>
      <c r="N270" s="5" t="s">
        <v>55</v>
      </c>
      <c r="O270" s="5" t="b">
        <f t="shared" ca="1" si="89"/>
        <v>1</v>
      </c>
      <c r="P270" s="5"/>
      <c r="Q270" s="5"/>
      <c r="R270" s="5"/>
      <c r="S270" s="5"/>
      <c r="T270" s="5"/>
      <c r="U270" s="5"/>
      <c r="V270" s="5"/>
      <c r="W270" s="5"/>
      <c r="X270" s="5"/>
      <c r="Y270" s="5"/>
      <c r="Z270" s="5"/>
      <c r="AA270" s="5"/>
      <c r="AB270" s="5"/>
      <c r="AC270" s="5"/>
      <c r="AD270" s="5"/>
      <c r="AE270" s="5"/>
    </row>
    <row r="271" spans="1:31" ht="21" customHeight="1">
      <c r="A271" s="5" t="s">
        <v>11223</v>
      </c>
      <c r="B271" s="5" t="s">
        <v>11224</v>
      </c>
      <c r="C271" s="5" t="s">
        <v>41</v>
      </c>
      <c r="D271" s="5" t="s">
        <v>2462</v>
      </c>
      <c r="E271" s="5" t="s">
        <v>45</v>
      </c>
      <c r="F271" s="7">
        <v>6</v>
      </c>
      <c r="G271" s="7">
        <v>8</v>
      </c>
      <c r="H271" s="5" t="s">
        <v>672</v>
      </c>
      <c r="I271" s="5" t="s">
        <v>24</v>
      </c>
      <c r="J271" s="5" t="s">
        <v>76</v>
      </c>
      <c r="K271" s="5" t="s">
        <v>11225</v>
      </c>
      <c r="L271" s="5" t="s">
        <v>11226</v>
      </c>
      <c r="M271" s="5" t="s">
        <v>167</v>
      </c>
      <c r="N271" s="5" t="s">
        <v>38</v>
      </c>
      <c r="O271" s="5" t="b">
        <f t="shared" ca="1" si="89"/>
        <v>1</v>
      </c>
      <c r="P271" s="5"/>
      <c r="Q271" s="5"/>
      <c r="R271" s="5"/>
      <c r="S271" s="5"/>
      <c r="T271" s="5"/>
      <c r="U271" s="5"/>
      <c r="V271" s="5"/>
      <c r="W271" s="5"/>
      <c r="X271" s="5"/>
      <c r="Y271" s="5"/>
      <c r="Z271" s="5"/>
      <c r="AA271" s="5"/>
      <c r="AB271" s="5"/>
      <c r="AC271" s="5"/>
      <c r="AD271" s="5"/>
      <c r="AE271" s="5"/>
    </row>
    <row r="272" spans="1:31" ht="21" customHeight="1">
      <c r="A272" s="5" t="s">
        <v>248</v>
      </c>
      <c r="B272" s="5" t="s">
        <v>11230</v>
      </c>
      <c r="C272" s="5" t="s">
        <v>170</v>
      </c>
      <c r="D272" s="5" t="s">
        <v>342</v>
      </c>
      <c r="E272" s="5" t="s">
        <v>29</v>
      </c>
      <c r="F272" s="7">
        <v>6</v>
      </c>
      <c r="G272" s="7">
        <v>8</v>
      </c>
      <c r="H272" s="5" t="s">
        <v>672</v>
      </c>
      <c r="I272" s="5" t="s">
        <v>125</v>
      </c>
      <c r="J272" s="5" t="s">
        <v>187</v>
      </c>
      <c r="K272" s="5" t="s">
        <v>11231</v>
      </c>
      <c r="L272" s="9" t="s">
        <v>47</v>
      </c>
      <c r="M272" s="5" t="s">
        <v>37</v>
      </c>
      <c r="N272" s="5" t="s">
        <v>89</v>
      </c>
      <c r="O272" s="5" t="b">
        <f t="shared" ca="1" si="89"/>
        <v>1</v>
      </c>
      <c r="P272" s="9"/>
      <c r="Q272" s="5"/>
      <c r="R272" s="5"/>
      <c r="S272" s="5"/>
      <c r="T272" s="5"/>
      <c r="U272" s="5"/>
      <c r="V272" s="5"/>
      <c r="W272" s="5"/>
      <c r="X272" s="5"/>
      <c r="Y272" s="5"/>
      <c r="Z272" s="5"/>
      <c r="AA272" s="5"/>
      <c r="AB272" s="5"/>
      <c r="AC272" s="5"/>
      <c r="AD272" s="5"/>
      <c r="AE272" s="5"/>
    </row>
    <row r="273" spans="1:31" ht="21" customHeight="1">
      <c r="A273" s="5" t="s">
        <v>248</v>
      </c>
      <c r="B273" s="5" t="s">
        <v>11235</v>
      </c>
      <c r="C273" s="5" t="s">
        <v>41</v>
      </c>
      <c r="D273" s="5" t="s">
        <v>43</v>
      </c>
      <c r="E273" s="5" t="s">
        <v>45</v>
      </c>
      <c r="F273" s="7">
        <v>6</v>
      </c>
      <c r="G273" s="7">
        <v>8</v>
      </c>
      <c r="H273" s="5" t="s">
        <v>672</v>
      </c>
      <c r="I273" s="5" t="s">
        <v>31</v>
      </c>
      <c r="J273" s="5" t="s">
        <v>10266</v>
      </c>
      <c r="K273" s="5" t="s">
        <v>11236</v>
      </c>
      <c r="L273" s="5" t="s">
        <v>11237</v>
      </c>
      <c r="M273" s="5" t="s">
        <v>167</v>
      </c>
      <c r="N273" s="5" t="s">
        <v>237</v>
      </c>
      <c r="O273" s="5" t="b">
        <f t="shared" ca="1" si="89"/>
        <v>1</v>
      </c>
      <c r="P273" s="5"/>
      <c r="Q273" s="5"/>
      <c r="R273" s="5"/>
      <c r="S273" s="5"/>
      <c r="T273" s="5"/>
      <c r="U273" s="5"/>
      <c r="V273" s="5"/>
      <c r="W273" s="5"/>
      <c r="X273" s="5"/>
      <c r="Y273" s="5"/>
      <c r="Z273" s="5"/>
      <c r="AA273" s="5"/>
      <c r="AB273" s="5"/>
      <c r="AC273" s="5"/>
      <c r="AD273" s="5"/>
      <c r="AE273" s="5"/>
    </row>
    <row r="274" spans="1:31" ht="21" customHeight="1">
      <c r="A274" s="5" t="s">
        <v>3997</v>
      </c>
      <c r="B274" s="5" t="s">
        <v>11242</v>
      </c>
      <c r="C274" s="5" t="s">
        <v>170</v>
      </c>
      <c r="D274" s="5" t="s">
        <v>435</v>
      </c>
      <c r="E274" s="5" t="s">
        <v>29</v>
      </c>
      <c r="F274" s="7">
        <v>6</v>
      </c>
      <c r="G274" s="7">
        <v>8</v>
      </c>
      <c r="H274" s="5" t="s">
        <v>672</v>
      </c>
      <c r="I274" s="5" t="s">
        <v>31</v>
      </c>
      <c r="J274" s="5" t="s">
        <v>644</v>
      </c>
      <c r="K274" s="5" t="s">
        <v>11244</v>
      </c>
      <c r="L274" s="5" t="s">
        <v>11245</v>
      </c>
      <c r="M274" s="5" t="s">
        <v>53</v>
      </c>
      <c r="N274" s="5" t="s">
        <v>55</v>
      </c>
      <c r="O274" s="5" t="b">
        <f t="shared" ca="1" si="89"/>
        <v>1</v>
      </c>
      <c r="P274" s="5"/>
      <c r="Q274" s="5"/>
      <c r="R274" s="5"/>
      <c r="S274" s="5"/>
      <c r="T274" s="5"/>
      <c r="U274" s="5"/>
      <c r="V274" s="5"/>
      <c r="W274" s="5"/>
      <c r="X274" s="5"/>
      <c r="Y274" s="5"/>
      <c r="Z274" s="5"/>
      <c r="AA274" s="5"/>
      <c r="AB274" s="5"/>
      <c r="AC274" s="5"/>
      <c r="AD274" s="5"/>
      <c r="AE274" s="5"/>
    </row>
    <row r="275" spans="1:31" ht="21" customHeight="1">
      <c r="A275" s="5" t="s">
        <v>11249</v>
      </c>
      <c r="B275" s="5" t="s">
        <v>11250</v>
      </c>
      <c r="C275" s="5" t="s">
        <v>41</v>
      </c>
      <c r="D275" s="5" t="s">
        <v>94</v>
      </c>
      <c r="E275" s="5" t="s">
        <v>29</v>
      </c>
      <c r="F275" s="7">
        <v>6.3</v>
      </c>
      <c r="G275" s="7">
        <v>7.8</v>
      </c>
      <c r="H275" s="5" t="s">
        <v>11252</v>
      </c>
      <c r="I275" s="5" t="s">
        <v>31</v>
      </c>
      <c r="J275" s="5" t="s">
        <v>4577</v>
      </c>
      <c r="K275" s="5" t="s">
        <v>11254</v>
      </c>
      <c r="L275" s="5" t="s">
        <v>11256</v>
      </c>
      <c r="M275" s="5" t="s">
        <v>37</v>
      </c>
      <c r="N275" s="5" t="s">
        <v>55</v>
      </c>
      <c r="O275" s="5" t="b">
        <f t="shared" ca="1" si="89"/>
        <v>1</v>
      </c>
      <c r="P275" s="5"/>
      <c r="Q275" s="5"/>
      <c r="R275" s="5"/>
      <c r="S275" s="5"/>
      <c r="T275" s="5"/>
      <c r="U275" s="5"/>
      <c r="V275" s="5"/>
      <c r="W275" s="5"/>
      <c r="X275" s="5"/>
      <c r="Y275" s="5"/>
      <c r="Z275" s="5"/>
      <c r="AA275" s="5"/>
      <c r="AB275" s="5"/>
      <c r="AC275" s="5"/>
      <c r="AD275" s="5"/>
      <c r="AE275" s="5"/>
    </row>
    <row r="276" spans="1:31" ht="21" customHeight="1">
      <c r="A276" s="14" t="s">
        <v>2886</v>
      </c>
      <c r="B276" s="14" t="s">
        <v>6322</v>
      </c>
      <c r="C276" s="14" t="s">
        <v>170</v>
      </c>
      <c r="D276" s="14" t="s">
        <v>390</v>
      </c>
      <c r="E276" s="14" t="s">
        <v>45</v>
      </c>
      <c r="F276" s="15">
        <v>6.5</v>
      </c>
      <c r="G276" s="15">
        <v>8.5</v>
      </c>
      <c r="H276" s="14" t="s">
        <v>6325</v>
      </c>
      <c r="I276" s="14" t="s">
        <v>108</v>
      </c>
      <c r="J276" s="14" t="s">
        <v>403</v>
      </c>
      <c r="K276" s="14" t="s">
        <v>6327</v>
      </c>
      <c r="L276" s="14" t="s">
        <v>11259</v>
      </c>
      <c r="M276" s="14" t="s">
        <v>53</v>
      </c>
      <c r="N276" s="14" t="s">
        <v>38</v>
      </c>
      <c r="O276" s="14" t="b">
        <f t="shared" ref="O276:O279" ca="1" si="90">IFERROR(__xludf.DUMMYFUNCTION("REGEXMATCH(A276,""(?i)PHP"")"),FALSE)</f>
        <v>0</v>
      </c>
      <c r="P276" s="14" t="b">
        <f t="shared" ref="P276:P279" ca="1" si="91">IFERROR(__xludf.DUMMYFUNCTION("REGEXMATCH(L276,""(?i)PHP"")"),FALSE)</f>
        <v>0</v>
      </c>
      <c r="Q276" s="5"/>
      <c r="R276" s="5"/>
      <c r="S276" s="5"/>
      <c r="T276" s="5"/>
      <c r="U276" s="5"/>
      <c r="V276" s="5"/>
      <c r="W276" s="5"/>
      <c r="X276" s="5"/>
      <c r="Y276" s="5"/>
      <c r="Z276" s="5"/>
      <c r="AA276" s="5"/>
      <c r="AB276" s="5"/>
      <c r="AC276" s="5"/>
      <c r="AD276" s="5"/>
      <c r="AE276" s="5"/>
    </row>
    <row r="277" spans="1:31" ht="21" customHeight="1">
      <c r="A277" s="14" t="s">
        <v>10010</v>
      </c>
      <c r="B277" s="14" t="s">
        <v>1004</v>
      </c>
      <c r="C277" s="14" t="s">
        <v>170</v>
      </c>
      <c r="D277" s="14" t="s">
        <v>390</v>
      </c>
      <c r="E277" s="14" t="s">
        <v>45</v>
      </c>
      <c r="F277" s="15">
        <v>7</v>
      </c>
      <c r="G277" s="15">
        <v>13</v>
      </c>
      <c r="H277" s="14" t="s">
        <v>1005</v>
      </c>
      <c r="I277" s="14" t="s">
        <v>31</v>
      </c>
      <c r="J277" s="14" t="s">
        <v>663</v>
      </c>
      <c r="K277" s="14" t="s">
        <v>1006</v>
      </c>
      <c r="L277" s="14" t="s">
        <v>11271</v>
      </c>
      <c r="M277" s="14" t="s">
        <v>42</v>
      </c>
      <c r="N277" s="14" t="s">
        <v>237</v>
      </c>
      <c r="O277" s="14" t="b">
        <f t="shared" ca="1" si="90"/>
        <v>0</v>
      </c>
      <c r="P277" s="14" t="b">
        <f t="shared" ca="1" si="91"/>
        <v>0</v>
      </c>
      <c r="Q277" s="5"/>
      <c r="R277" s="5"/>
      <c r="S277" s="5"/>
      <c r="T277" s="5"/>
      <c r="U277" s="5"/>
      <c r="V277" s="5"/>
      <c r="W277" s="5"/>
      <c r="X277" s="5"/>
      <c r="Y277" s="5"/>
      <c r="Z277" s="5"/>
      <c r="AA277" s="5"/>
      <c r="AB277" s="5"/>
      <c r="AC277" s="5"/>
      <c r="AD277" s="5"/>
      <c r="AE277" s="5"/>
    </row>
    <row r="278" spans="1:31" ht="21" customHeight="1">
      <c r="A278" s="14" t="s">
        <v>9945</v>
      </c>
      <c r="B278" s="14" t="s">
        <v>9946</v>
      </c>
      <c r="C278" s="14" t="s">
        <v>170</v>
      </c>
      <c r="D278" s="14" t="s">
        <v>171</v>
      </c>
      <c r="E278" s="14" t="s">
        <v>29</v>
      </c>
      <c r="F278" s="15">
        <v>7</v>
      </c>
      <c r="G278" s="15">
        <v>11</v>
      </c>
      <c r="H278" s="14" t="s">
        <v>1017</v>
      </c>
      <c r="I278" s="14" t="s">
        <v>125</v>
      </c>
      <c r="J278" s="14" t="s">
        <v>76</v>
      </c>
      <c r="K278" s="14" t="s">
        <v>9947</v>
      </c>
      <c r="L278" s="14" t="s">
        <v>9949</v>
      </c>
      <c r="M278" s="14" t="s">
        <v>37</v>
      </c>
      <c r="N278" s="14" t="s">
        <v>55</v>
      </c>
      <c r="O278" s="14" t="b">
        <f t="shared" ca="1" si="90"/>
        <v>0</v>
      </c>
      <c r="P278" s="14" t="b">
        <f t="shared" ca="1" si="91"/>
        <v>0</v>
      </c>
      <c r="Q278" s="5"/>
      <c r="R278" s="5"/>
      <c r="S278" s="5"/>
      <c r="T278" s="5"/>
      <c r="U278" s="5"/>
      <c r="V278" s="5"/>
      <c r="W278" s="5"/>
      <c r="X278" s="5"/>
      <c r="Y278" s="5"/>
      <c r="Z278" s="5"/>
      <c r="AA278" s="5"/>
      <c r="AB278" s="5"/>
      <c r="AC278" s="5"/>
      <c r="AD278" s="5"/>
      <c r="AE278" s="5"/>
    </row>
    <row r="279" spans="1:31" ht="21" customHeight="1">
      <c r="A279" s="14" t="s">
        <v>11278</v>
      </c>
      <c r="B279" s="14" t="s">
        <v>7586</v>
      </c>
      <c r="C279" s="14" t="s">
        <v>27</v>
      </c>
      <c r="D279" s="14" t="s">
        <v>105</v>
      </c>
      <c r="E279" s="14" t="s">
        <v>45</v>
      </c>
      <c r="F279" s="15">
        <v>7</v>
      </c>
      <c r="G279" s="15">
        <v>15</v>
      </c>
      <c r="H279" s="14" t="s">
        <v>505</v>
      </c>
      <c r="I279" s="14" t="s">
        <v>108</v>
      </c>
      <c r="J279" s="14" t="s">
        <v>3385</v>
      </c>
      <c r="K279" s="14" t="s">
        <v>1731</v>
      </c>
      <c r="L279" s="14" t="s">
        <v>11279</v>
      </c>
      <c r="M279" s="14" t="s">
        <v>37</v>
      </c>
      <c r="N279" s="14" t="s">
        <v>89</v>
      </c>
      <c r="O279" s="14" t="b">
        <f t="shared" ca="1" si="90"/>
        <v>0</v>
      </c>
      <c r="P279" s="14" t="b">
        <f t="shared" ca="1" si="91"/>
        <v>0</v>
      </c>
      <c r="Q279" s="5"/>
      <c r="R279" s="5"/>
      <c r="S279" s="5"/>
      <c r="T279" s="5"/>
      <c r="U279" s="5"/>
      <c r="V279" s="5"/>
      <c r="W279" s="5"/>
      <c r="X279" s="5"/>
      <c r="Y279" s="5"/>
      <c r="Z279" s="5"/>
      <c r="AA279" s="5"/>
      <c r="AB279" s="5"/>
      <c r="AC279" s="5"/>
      <c r="AD279" s="5"/>
      <c r="AE279" s="5"/>
    </row>
    <row r="280" spans="1:31" ht="21" customHeight="1">
      <c r="A280" s="5" t="s">
        <v>3997</v>
      </c>
      <c r="B280" s="5" t="s">
        <v>11287</v>
      </c>
      <c r="C280" s="5" t="s">
        <v>170</v>
      </c>
      <c r="D280" s="5" t="s">
        <v>47</v>
      </c>
      <c r="E280" s="5" t="s">
        <v>45</v>
      </c>
      <c r="F280" s="7">
        <v>7</v>
      </c>
      <c r="G280" s="7">
        <v>12</v>
      </c>
      <c r="H280" s="5" t="s">
        <v>957</v>
      </c>
      <c r="I280" s="5" t="s">
        <v>108</v>
      </c>
      <c r="J280" s="5" t="s">
        <v>48</v>
      </c>
      <c r="K280" s="5" t="s">
        <v>1353</v>
      </c>
      <c r="L280" s="9" t="s">
        <v>47</v>
      </c>
      <c r="M280" s="5" t="s">
        <v>42</v>
      </c>
      <c r="N280" s="5" t="s">
        <v>237</v>
      </c>
      <c r="O280" s="5" t="b">
        <f ca="1">IFERROR(__xludf.DUMMYFUNCTION("REGEXMATCH(A280,""PHP"")"),TRUE)</f>
        <v>1</v>
      </c>
      <c r="P280" s="9"/>
      <c r="Q280" s="5"/>
      <c r="R280" s="5"/>
      <c r="S280" s="5"/>
      <c r="T280" s="5"/>
      <c r="U280" s="5"/>
      <c r="V280" s="5"/>
      <c r="W280" s="5"/>
      <c r="X280" s="5"/>
      <c r="Y280" s="5"/>
      <c r="Z280" s="5"/>
      <c r="AA280" s="5"/>
      <c r="AB280" s="5"/>
      <c r="AC280" s="5"/>
      <c r="AD280" s="5"/>
      <c r="AE280" s="5"/>
    </row>
    <row r="281" spans="1:31" ht="21" customHeight="1">
      <c r="A281" s="14" t="s">
        <v>11292</v>
      </c>
      <c r="B281" s="14" t="s">
        <v>1436</v>
      </c>
      <c r="C281" s="14" t="s">
        <v>27</v>
      </c>
      <c r="D281" s="14" t="s">
        <v>80</v>
      </c>
      <c r="E281" s="14" t="s">
        <v>45</v>
      </c>
      <c r="F281" s="15">
        <v>7</v>
      </c>
      <c r="G281" s="15">
        <v>12</v>
      </c>
      <c r="H281" s="14" t="s">
        <v>957</v>
      </c>
      <c r="I281" s="14" t="s">
        <v>24</v>
      </c>
      <c r="J281" s="14" t="s">
        <v>1439</v>
      </c>
      <c r="K281" s="16" t="s">
        <v>47</v>
      </c>
      <c r="L281" s="14" t="s">
        <v>11293</v>
      </c>
      <c r="M281" s="14" t="s">
        <v>53</v>
      </c>
      <c r="N281" s="14" t="s">
        <v>55</v>
      </c>
      <c r="O281" s="14" t="b">
        <f t="shared" ref="O281:O287" ca="1" si="92">IFERROR(__xludf.DUMMYFUNCTION("REGEXMATCH(A281,""(?i)PHP"")"),FALSE)</f>
        <v>0</v>
      </c>
      <c r="P281" s="14" t="b">
        <f t="shared" ref="P281:P287" ca="1" si="93">IFERROR(__xludf.DUMMYFUNCTION("REGEXMATCH(L281,""(?i)PHP"")"),FALSE)</f>
        <v>0</v>
      </c>
      <c r="Q281" s="5"/>
      <c r="R281" s="5"/>
      <c r="S281" s="5"/>
      <c r="T281" s="5"/>
      <c r="U281" s="5"/>
      <c r="V281" s="5"/>
      <c r="W281" s="5"/>
      <c r="X281" s="5"/>
      <c r="Y281" s="5"/>
      <c r="Z281" s="5"/>
      <c r="AA281" s="5"/>
      <c r="AB281" s="5"/>
      <c r="AC281" s="5"/>
      <c r="AD281" s="5"/>
      <c r="AE281" s="5"/>
    </row>
    <row r="282" spans="1:31" ht="21" customHeight="1">
      <c r="A282" s="14" t="s">
        <v>3643</v>
      </c>
      <c r="B282" s="14" t="s">
        <v>3644</v>
      </c>
      <c r="C282" s="14" t="s">
        <v>27</v>
      </c>
      <c r="D282" s="14" t="s">
        <v>85</v>
      </c>
      <c r="E282" s="14" t="s">
        <v>45</v>
      </c>
      <c r="F282" s="15">
        <v>7</v>
      </c>
      <c r="G282" s="15">
        <v>10</v>
      </c>
      <c r="H282" s="14" t="s">
        <v>979</v>
      </c>
      <c r="I282" s="14" t="s">
        <v>108</v>
      </c>
      <c r="J282" s="14" t="s">
        <v>598</v>
      </c>
      <c r="K282" s="14" t="s">
        <v>3646</v>
      </c>
      <c r="L282" s="14" t="s">
        <v>3647</v>
      </c>
      <c r="M282" s="14" t="s">
        <v>53</v>
      </c>
      <c r="N282" s="14" t="s">
        <v>55</v>
      </c>
      <c r="O282" s="14" t="b">
        <f t="shared" ca="1" si="92"/>
        <v>0</v>
      </c>
      <c r="P282" s="14" t="b">
        <f t="shared" ca="1" si="93"/>
        <v>0</v>
      </c>
      <c r="Q282" s="5"/>
      <c r="R282" s="5"/>
      <c r="S282" s="5"/>
      <c r="T282" s="5"/>
      <c r="U282" s="5"/>
      <c r="V282" s="5"/>
      <c r="W282" s="5"/>
      <c r="X282" s="5"/>
      <c r="Y282" s="5"/>
      <c r="Z282" s="5"/>
      <c r="AA282" s="5"/>
      <c r="AB282" s="5"/>
      <c r="AC282" s="5"/>
      <c r="AD282" s="5"/>
      <c r="AE282" s="5"/>
    </row>
    <row r="283" spans="1:31" ht="21" customHeight="1">
      <c r="A283" s="14" t="s">
        <v>9556</v>
      </c>
      <c r="B283" s="14" t="s">
        <v>11303</v>
      </c>
      <c r="C283" s="14" t="s">
        <v>27</v>
      </c>
      <c r="D283" s="14" t="s">
        <v>85</v>
      </c>
      <c r="E283" s="14" t="s">
        <v>45</v>
      </c>
      <c r="F283" s="15">
        <v>7</v>
      </c>
      <c r="G283" s="15">
        <v>14</v>
      </c>
      <c r="H283" s="14" t="s">
        <v>952</v>
      </c>
      <c r="I283" s="14" t="s">
        <v>108</v>
      </c>
      <c r="J283" s="14" t="s">
        <v>11304</v>
      </c>
      <c r="K283" s="14" t="s">
        <v>11305</v>
      </c>
      <c r="L283" s="14" t="s">
        <v>11306</v>
      </c>
      <c r="M283" s="14" t="s">
        <v>53</v>
      </c>
      <c r="N283" s="14" t="s">
        <v>55</v>
      </c>
      <c r="O283" s="14" t="b">
        <f t="shared" ca="1" si="92"/>
        <v>0</v>
      </c>
      <c r="P283" s="14" t="b">
        <f t="shared" ca="1" si="93"/>
        <v>0</v>
      </c>
      <c r="Q283" s="5"/>
      <c r="R283" s="5"/>
      <c r="S283" s="5"/>
      <c r="T283" s="5"/>
      <c r="U283" s="5"/>
      <c r="V283" s="5"/>
      <c r="W283" s="5"/>
      <c r="X283" s="5"/>
      <c r="Y283" s="5"/>
      <c r="Z283" s="5"/>
      <c r="AA283" s="5"/>
      <c r="AB283" s="5"/>
      <c r="AC283" s="5"/>
      <c r="AD283" s="5"/>
      <c r="AE283" s="5"/>
    </row>
    <row r="284" spans="1:31" ht="21" customHeight="1">
      <c r="A284" s="14" t="s">
        <v>9556</v>
      </c>
      <c r="B284" s="14" t="s">
        <v>11312</v>
      </c>
      <c r="C284" s="14" t="s">
        <v>41</v>
      </c>
      <c r="D284" s="14" t="s">
        <v>169</v>
      </c>
      <c r="E284" s="14" t="s">
        <v>29</v>
      </c>
      <c r="F284" s="15">
        <v>7</v>
      </c>
      <c r="G284" s="15">
        <v>10</v>
      </c>
      <c r="H284" s="14" t="s">
        <v>979</v>
      </c>
      <c r="I284" s="14" t="s">
        <v>125</v>
      </c>
      <c r="J284" s="14" t="s">
        <v>633</v>
      </c>
      <c r="K284" s="14" t="s">
        <v>7359</v>
      </c>
      <c r="L284" s="14" t="s">
        <v>11314</v>
      </c>
      <c r="M284" s="14" t="s">
        <v>37</v>
      </c>
      <c r="N284" s="14" t="s">
        <v>89</v>
      </c>
      <c r="O284" s="14" t="b">
        <f t="shared" ca="1" si="92"/>
        <v>0</v>
      </c>
      <c r="P284" s="14" t="b">
        <f t="shared" ca="1" si="93"/>
        <v>0</v>
      </c>
      <c r="Q284" s="5"/>
      <c r="R284" s="5"/>
      <c r="S284" s="5"/>
      <c r="T284" s="5"/>
      <c r="U284" s="5"/>
      <c r="V284" s="5"/>
      <c r="W284" s="5"/>
      <c r="X284" s="5"/>
      <c r="Y284" s="5"/>
      <c r="Z284" s="5"/>
      <c r="AA284" s="5"/>
      <c r="AB284" s="5"/>
      <c r="AC284" s="5"/>
      <c r="AD284" s="5"/>
      <c r="AE284" s="5"/>
    </row>
    <row r="285" spans="1:31" ht="21" customHeight="1">
      <c r="A285" s="14" t="s">
        <v>9556</v>
      </c>
      <c r="B285" s="14" t="s">
        <v>11318</v>
      </c>
      <c r="C285" s="14" t="s">
        <v>170</v>
      </c>
      <c r="D285" s="14" t="s">
        <v>47</v>
      </c>
      <c r="E285" s="14" t="s">
        <v>45</v>
      </c>
      <c r="F285" s="15">
        <v>7</v>
      </c>
      <c r="G285" s="15">
        <v>15</v>
      </c>
      <c r="H285" s="14" t="s">
        <v>505</v>
      </c>
      <c r="I285" s="14" t="s">
        <v>125</v>
      </c>
      <c r="J285" s="14" t="s">
        <v>414</v>
      </c>
      <c r="K285" s="14" t="s">
        <v>599</v>
      </c>
      <c r="L285" s="14" t="s">
        <v>11319</v>
      </c>
      <c r="M285" s="14" t="s">
        <v>37</v>
      </c>
      <c r="N285" s="14" t="s">
        <v>38</v>
      </c>
      <c r="O285" s="14" t="b">
        <f t="shared" ca="1" si="92"/>
        <v>0</v>
      </c>
      <c r="P285" s="14" t="b">
        <f t="shared" ca="1" si="93"/>
        <v>0</v>
      </c>
      <c r="Q285" s="5"/>
      <c r="R285" s="5"/>
      <c r="S285" s="5"/>
      <c r="T285" s="5"/>
      <c r="U285" s="5"/>
      <c r="V285" s="5"/>
      <c r="W285" s="5"/>
      <c r="X285" s="5"/>
      <c r="Y285" s="5"/>
      <c r="Z285" s="5"/>
      <c r="AA285" s="5"/>
      <c r="AB285" s="5"/>
      <c r="AC285" s="5"/>
      <c r="AD285" s="5"/>
      <c r="AE285" s="5"/>
    </row>
    <row r="286" spans="1:31" ht="21" customHeight="1">
      <c r="A286" s="14" t="s">
        <v>9556</v>
      </c>
      <c r="B286" s="14" t="s">
        <v>11324</v>
      </c>
      <c r="C286" s="14" t="s">
        <v>27</v>
      </c>
      <c r="D286" s="14" t="s">
        <v>85</v>
      </c>
      <c r="E286" s="14" t="s">
        <v>45</v>
      </c>
      <c r="F286" s="15">
        <v>7</v>
      </c>
      <c r="G286" s="15">
        <v>10</v>
      </c>
      <c r="H286" s="14" t="s">
        <v>979</v>
      </c>
      <c r="I286" s="14" t="s">
        <v>125</v>
      </c>
      <c r="J286" s="14" t="s">
        <v>110</v>
      </c>
      <c r="K286" s="14" t="s">
        <v>11326</v>
      </c>
      <c r="L286" s="14" t="s">
        <v>11327</v>
      </c>
      <c r="M286" s="14" t="s">
        <v>53</v>
      </c>
      <c r="N286" s="14" t="s">
        <v>55</v>
      </c>
      <c r="O286" s="14" t="b">
        <f t="shared" ca="1" si="92"/>
        <v>0</v>
      </c>
      <c r="P286" s="14" t="b">
        <f t="shared" ca="1" si="93"/>
        <v>0</v>
      </c>
      <c r="Q286" s="5"/>
      <c r="R286" s="5"/>
      <c r="S286" s="5"/>
      <c r="T286" s="5"/>
      <c r="U286" s="5"/>
      <c r="V286" s="5"/>
      <c r="W286" s="5"/>
      <c r="X286" s="5"/>
      <c r="Y286" s="5"/>
      <c r="Z286" s="5"/>
      <c r="AA286" s="5"/>
      <c r="AB286" s="5"/>
      <c r="AC286" s="5"/>
      <c r="AD286" s="5"/>
      <c r="AE286" s="5"/>
    </row>
    <row r="287" spans="1:31" ht="21" customHeight="1">
      <c r="A287" s="14" t="s">
        <v>10348</v>
      </c>
      <c r="B287" s="14" t="s">
        <v>11328</v>
      </c>
      <c r="C287" s="14" t="s">
        <v>27</v>
      </c>
      <c r="D287" s="14" t="s">
        <v>75</v>
      </c>
      <c r="E287" s="14" t="s">
        <v>45</v>
      </c>
      <c r="F287" s="15">
        <v>7</v>
      </c>
      <c r="G287" s="15">
        <v>12</v>
      </c>
      <c r="H287" s="14" t="s">
        <v>957</v>
      </c>
      <c r="I287" s="14" t="s">
        <v>108</v>
      </c>
      <c r="J287" s="14" t="s">
        <v>3191</v>
      </c>
      <c r="K287" s="14" t="s">
        <v>11329</v>
      </c>
      <c r="L287" s="14" t="s">
        <v>11330</v>
      </c>
      <c r="M287" s="14" t="s">
        <v>100</v>
      </c>
      <c r="N287" s="14" t="s">
        <v>55</v>
      </c>
      <c r="O287" s="14" t="b">
        <f t="shared" ca="1" si="92"/>
        <v>0</v>
      </c>
      <c r="P287" s="14" t="b">
        <f t="shared" ca="1" si="93"/>
        <v>0</v>
      </c>
      <c r="Q287" s="5"/>
      <c r="R287" s="5"/>
      <c r="S287" s="5"/>
      <c r="T287" s="5"/>
      <c r="U287" s="5"/>
      <c r="V287" s="5"/>
      <c r="W287" s="5"/>
      <c r="X287" s="5"/>
      <c r="Y287" s="5"/>
      <c r="Z287" s="5"/>
      <c r="AA287" s="5"/>
      <c r="AB287" s="5"/>
      <c r="AC287" s="5"/>
      <c r="AD287" s="5"/>
      <c r="AE287" s="5"/>
    </row>
    <row r="288" spans="1:31" ht="21" customHeight="1">
      <c r="A288" s="5" t="s">
        <v>3997</v>
      </c>
      <c r="B288" s="5" t="s">
        <v>11334</v>
      </c>
      <c r="C288" s="5" t="s">
        <v>170</v>
      </c>
      <c r="D288" s="5" t="s">
        <v>171</v>
      </c>
      <c r="E288" s="5" t="s">
        <v>29</v>
      </c>
      <c r="F288" s="7">
        <v>7</v>
      </c>
      <c r="G288" s="7">
        <v>10</v>
      </c>
      <c r="H288" s="5" t="s">
        <v>979</v>
      </c>
      <c r="I288" s="5" t="s">
        <v>125</v>
      </c>
      <c r="J288" s="5" t="s">
        <v>187</v>
      </c>
      <c r="K288" s="5" t="s">
        <v>11335</v>
      </c>
      <c r="L288" s="5" t="s">
        <v>11336</v>
      </c>
      <c r="M288" s="5" t="s">
        <v>37</v>
      </c>
      <c r="N288" s="5" t="s">
        <v>55</v>
      </c>
      <c r="O288" s="5" t="b">
        <f t="shared" ref="O288:O290" ca="1" si="94">IFERROR(__xludf.DUMMYFUNCTION("REGEXMATCH(A288,""PHP"")"),TRUE)</f>
        <v>1</v>
      </c>
      <c r="P288" s="5"/>
      <c r="Q288" s="5"/>
      <c r="R288" s="5"/>
      <c r="S288" s="5"/>
      <c r="T288" s="5"/>
      <c r="U288" s="5"/>
      <c r="V288" s="5"/>
      <c r="W288" s="5"/>
      <c r="X288" s="5"/>
      <c r="Y288" s="5"/>
      <c r="Z288" s="5"/>
      <c r="AA288" s="5"/>
      <c r="AB288" s="5"/>
      <c r="AC288" s="5"/>
      <c r="AD288" s="5"/>
      <c r="AE288" s="5"/>
    </row>
    <row r="289" spans="1:31" ht="21" customHeight="1">
      <c r="A289" s="5" t="s">
        <v>11340</v>
      </c>
      <c r="B289" s="5" t="s">
        <v>3378</v>
      </c>
      <c r="C289" s="5" t="s">
        <v>20</v>
      </c>
      <c r="D289" s="5" t="s">
        <v>21</v>
      </c>
      <c r="E289" s="5" t="s">
        <v>29</v>
      </c>
      <c r="F289" s="7">
        <v>7</v>
      </c>
      <c r="G289" s="7">
        <v>15</v>
      </c>
      <c r="H289" s="5" t="s">
        <v>505</v>
      </c>
      <c r="I289" s="5" t="s">
        <v>66</v>
      </c>
      <c r="J289" s="5" t="s">
        <v>1439</v>
      </c>
      <c r="K289" s="9" t="s">
        <v>47</v>
      </c>
      <c r="L289" s="5" t="s">
        <v>11343</v>
      </c>
      <c r="M289" s="5" t="s">
        <v>53</v>
      </c>
      <c r="N289" s="5" t="s">
        <v>44</v>
      </c>
      <c r="O289" s="5" t="b">
        <f t="shared" ca="1" si="94"/>
        <v>1</v>
      </c>
      <c r="P289" s="5"/>
      <c r="Q289" s="5"/>
      <c r="R289" s="5"/>
      <c r="S289" s="5"/>
      <c r="T289" s="5"/>
      <c r="U289" s="5"/>
      <c r="V289" s="5"/>
      <c r="W289" s="5"/>
      <c r="X289" s="5"/>
      <c r="Y289" s="5"/>
      <c r="Z289" s="5"/>
      <c r="AA289" s="5"/>
      <c r="AB289" s="5"/>
      <c r="AC289" s="5"/>
      <c r="AD289" s="5"/>
      <c r="AE289" s="5"/>
    </row>
    <row r="290" spans="1:31" ht="21" customHeight="1">
      <c r="A290" s="5" t="s">
        <v>248</v>
      </c>
      <c r="B290" s="5" t="s">
        <v>6666</v>
      </c>
      <c r="C290" s="5" t="s">
        <v>41</v>
      </c>
      <c r="D290" s="5" t="s">
        <v>874</v>
      </c>
      <c r="E290" s="5" t="s">
        <v>29</v>
      </c>
      <c r="F290" s="7">
        <v>7</v>
      </c>
      <c r="G290" s="7">
        <v>15</v>
      </c>
      <c r="H290" s="5" t="s">
        <v>505</v>
      </c>
      <c r="I290" s="5" t="s">
        <v>31</v>
      </c>
      <c r="J290" s="5" t="s">
        <v>2797</v>
      </c>
      <c r="K290" s="5" t="s">
        <v>6669</v>
      </c>
      <c r="L290" s="5" t="s">
        <v>6672</v>
      </c>
      <c r="M290" s="5" t="s">
        <v>53</v>
      </c>
      <c r="N290" s="5" t="s">
        <v>55</v>
      </c>
      <c r="O290" s="5" t="b">
        <f t="shared" ca="1" si="94"/>
        <v>1</v>
      </c>
      <c r="P290" s="5"/>
      <c r="Q290" s="5"/>
      <c r="R290" s="5"/>
      <c r="S290" s="5"/>
      <c r="T290" s="5"/>
      <c r="U290" s="5"/>
      <c r="V290" s="5"/>
      <c r="W290" s="5"/>
      <c r="X290" s="5"/>
      <c r="Y290" s="5"/>
      <c r="Z290" s="5"/>
      <c r="AA290" s="5"/>
      <c r="AB290" s="5"/>
      <c r="AC290" s="5"/>
      <c r="AD290" s="5"/>
      <c r="AE290" s="5"/>
    </row>
    <row r="291" spans="1:31" ht="21" customHeight="1">
      <c r="A291" s="5" t="s">
        <v>11349</v>
      </c>
      <c r="B291" s="5" t="s">
        <v>11350</v>
      </c>
      <c r="C291" s="5" t="s">
        <v>41</v>
      </c>
      <c r="D291" s="5" t="s">
        <v>47</v>
      </c>
      <c r="E291" s="5" t="s">
        <v>29</v>
      </c>
      <c r="F291" s="7">
        <v>7</v>
      </c>
      <c r="G291" s="7">
        <v>10</v>
      </c>
      <c r="H291" s="5" t="s">
        <v>979</v>
      </c>
      <c r="I291" s="5" t="s">
        <v>31</v>
      </c>
      <c r="J291" s="5" t="s">
        <v>9218</v>
      </c>
      <c r="K291" s="5" t="s">
        <v>11352</v>
      </c>
      <c r="L291" s="5" t="s">
        <v>11353</v>
      </c>
      <c r="M291" s="5" t="s">
        <v>53</v>
      </c>
      <c r="N291" s="5" t="s">
        <v>55</v>
      </c>
      <c r="O291" s="5" t="b">
        <f ca="1">IFERROR(__xludf.DUMMYFUNCTION("REGEXMATCH(A291,""(?i)PHP"")"),TRUE)</f>
        <v>1</v>
      </c>
      <c r="P291" s="5" t="b">
        <f ca="1">IFERROR(__xludf.DUMMYFUNCTION("REGEXMATCH(L291,""PHP"")"),TRUE)</f>
        <v>1</v>
      </c>
      <c r="Q291" s="5"/>
      <c r="R291" s="5"/>
      <c r="S291" s="5"/>
      <c r="T291" s="5"/>
      <c r="U291" s="5"/>
      <c r="V291" s="5"/>
      <c r="W291" s="5"/>
      <c r="X291" s="5"/>
      <c r="Y291" s="5"/>
      <c r="Z291" s="5"/>
      <c r="AA291" s="5"/>
      <c r="AB291" s="5"/>
      <c r="AC291" s="5"/>
      <c r="AD291" s="5"/>
      <c r="AE291" s="5"/>
    </row>
    <row r="292" spans="1:31" ht="21" customHeight="1">
      <c r="A292" s="5" t="s">
        <v>248</v>
      </c>
      <c r="B292" s="5" t="s">
        <v>11360</v>
      </c>
      <c r="C292" s="5" t="s">
        <v>41</v>
      </c>
      <c r="D292" s="5" t="s">
        <v>94</v>
      </c>
      <c r="E292" s="5" t="s">
        <v>29</v>
      </c>
      <c r="F292" s="7">
        <v>7</v>
      </c>
      <c r="G292" s="7">
        <v>10</v>
      </c>
      <c r="H292" s="5" t="s">
        <v>979</v>
      </c>
      <c r="I292" s="5" t="s">
        <v>108</v>
      </c>
      <c r="J292" s="5" t="s">
        <v>2745</v>
      </c>
      <c r="K292" s="5" t="s">
        <v>11361</v>
      </c>
      <c r="L292" s="5" t="s">
        <v>11362</v>
      </c>
      <c r="M292" s="5" t="s">
        <v>100</v>
      </c>
      <c r="N292" s="5" t="s">
        <v>55</v>
      </c>
      <c r="O292" s="5" t="b">
        <f t="shared" ref="O292:O296" ca="1" si="95">IFERROR(__xludf.DUMMYFUNCTION("REGEXMATCH(A292,""PHP"")"),TRUE)</f>
        <v>1</v>
      </c>
      <c r="P292" s="5"/>
      <c r="Q292" s="5"/>
      <c r="R292" s="5"/>
      <c r="S292" s="5"/>
      <c r="T292" s="5"/>
      <c r="U292" s="5"/>
      <c r="V292" s="5"/>
      <c r="W292" s="5"/>
      <c r="X292" s="5"/>
      <c r="Y292" s="5"/>
      <c r="Z292" s="5"/>
      <c r="AA292" s="5"/>
      <c r="AB292" s="5"/>
      <c r="AC292" s="5"/>
      <c r="AD292" s="5"/>
      <c r="AE292" s="5"/>
    </row>
    <row r="293" spans="1:31" ht="21" customHeight="1">
      <c r="A293" s="5" t="s">
        <v>248</v>
      </c>
      <c r="B293" s="5" t="s">
        <v>6968</v>
      </c>
      <c r="C293" s="5" t="s">
        <v>170</v>
      </c>
      <c r="D293" s="5" t="s">
        <v>435</v>
      </c>
      <c r="E293" s="5" t="s">
        <v>29</v>
      </c>
      <c r="F293" s="7">
        <v>7</v>
      </c>
      <c r="G293" s="7">
        <v>13</v>
      </c>
      <c r="H293" s="5" t="s">
        <v>1005</v>
      </c>
      <c r="I293" s="5" t="s">
        <v>125</v>
      </c>
      <c r="J293" s="5" t="s">
        <v>6972</v>
      </c>
      <c r="K293" s="9" t="s">
        <v>47</v>
      </c>
      <c r="L293" s="5" t="s">
        <v>11366</v>
      </c>
      <c r="M293" s="5" t="s">
        <v>37</v>
      </c>
      <c r="N293" s="5" t="s">
        <v>55</v>
      </c>
      <c r="O293" s="5" t="b">
        <f t="shared" ca="1" si="95"/>
        <v>1</v>
      </c>
      <c r="P293" s="5"/>
      <c r="Q293" s="5"/>
      <c r="R293" s="5"/>
      <c r="S293" s="5"/>
      <c r="T293" s="5"/>
      <c r="U293" s="5"/>
      <c r="V293" s="5"/>
      <c r="W293" s="5"/>
      <c r="X293" s="5"/>
      <c r="Y293" s="5"/>
      <c r="Z293" s="5"/>
      <c r="AA293" s="5"/>
      <c r="AB293" s="5"/>
      <c r="AC293" s="5"/>
      <c r="AD293" s="5"/>
      <c r="AE293" s="5"/>
    </row>
    <row r="294" spans="1:31" ht="21" customHeight="1">
      <c r="A294" s="5" t="s">
        <v>248</v>
      </c>
      <c r="B294" s="5" t="s">
        <v>6952</v>
      </c>
      <c r="C294" s="5" t="s">
        <v>170</v>
      </c>
      <c r="D294" s="5" t="s">
        <v>378</v>
      </c>
      <c r="E294" s="5" t="s">
        <v>29</v>
      </c>
      <c r="F294" s="7">
        <v>7</v>
      </c>
      <c r="G294" s="7">
        <v>12</v>
      </c>
      <c r="H294" s="5" t="s">
        <v>957</v>
      </c>
      <c r="I294" s="5" t="s">
        <v>108</v>
      </c>
      <c r="J294" s="5" t="s">
        <v>6953</v>
      </c>
      <c r="K294" s="5" t="s">
        <v>6955</v>
      </c>
      <c r="L294" s="5" t="s">
        <v>11369</v>
      </c>
      <c r="M294" s="5" t="s">
        <v>53</v>
      </c>
      <c r="N294" s="5" t="s">
        <v>55</v>
      </c>
      <c r="O294" s="5" t="b">
        <f t="shared" ca="1" si="95"/>
        <v>1</v>
      </c>
      <c r="P294" s="5"/>
      <c r="Q294" s="5"/>
      <c r="R294" s="5"/>
      <c r="S294" s="5"/>
      <c r="T294" s="5"/>
      <c r="U294" s="5"/>
      <c r="V294" s="5"/>
      <c r="W294" s="5"/>
      <c r="X294" s="5"/>
      <c r="Y294" s="5"/>
      <c r="Z294" s="5"/>
      <c r="AA294" s="5"/>
      <c r="AB294" s="5"/>
      <c r="AC294" s="5"/>
      <c r="AD294" s="5"/>
      <c r="AE294" s="5"/>
    </row>
    <row r="295" spans="1:31" ht="21" customHeight="1">
      <c r="A295" s="5" t="s">
        <v>11371</v>
      </c>
      <c r="B295" s="5" t="s">
        <v>11372</v>
      </c>
      <c r="C295" s="5" t="s">
        <v>41</v>
      </c>
      <c r="D295" s="5" t="s">
        <v>448</v>
      </c>
      <c r="E295" s="5" t="s">
        <v>29</v>
      </c>
      <c r="F295" s="7">
        <v>7</v>
      </c>
      <c r="G295" s="7">
        <v>10</v>
      </c>
      <c r="H295" s="5" t="s">
        <v>979</v>
      </c>
      <c r="I295" s="5" t="s">
        <v>31</v>
      </c>
      <c r="J295" s="5" t="s">
        <v>6972</v>
      </c>
      <c r="K295" s="5" t="s">
        <v>11373</v>
      </c>
      <c r="L295" s="5" t="s">
        <v>11374</v>
      </c>
      <c r="M295" s="5" t="s">
        <v>42</v>
      </c>
      <c r="N295" s="5" t="s">
        <v>237</v>
      </c>
      <c r="O295" s="5" t="b">
        <f t="shared" ca="1" si="95"/>
        <v>1</v>
      </c>
      <c r="P295" s="5"/>
      <c r="Q295" s="5"/>
      <c r="R295" s="5"/>
      <c r="S295" s="5"/>
      <c r="T295" s="5"/>
      <c r="U295" s="5"/>
      <c r="V295" s="5"/>
      <c r="W295" s="5"/>
      <c r="X295" s="5"/>
      <c r="Y295" s="5"/>
      <c r="Z295" s="5"/>
      <c r="AA295" s="5"/>
      <c r="AB295" s="5"/>
      <c r="AC295" s="5"/>
      <c r="AD295" s="5"/>
      <c r="AE295" s="5"/>
    </row>
    <row r="296" spans="1:31" ht="21" customHeight="1">
      <c r="A296" s="5" t="s">
        <v>11376</v>
      </c>
      <c r="B296" s="5" t="s">
        <v>11378</v>
      </c>
      <c r="C296" s="5" t="s">
        <v>27</v>
      </c>
      <c r="D296" s="5" t="s">
        <v>75</v>
      </c>
      <c r="E296" s="5" t="s">
        <v>45</v>
      </c>
      <c r="F296" s="7">
        <v>7</v>
      </c>
      <c r="G296" s="7">
        <v>12</v>
      </c>
      <c r="H296" s="5" t="s">
        <v>957</v>
      </c>
      <c r="I296" s="5" t="s">
        <v>108</v>
      </c>
      <c r="J296" s="5" t="s">
        <v>4234</v>
      </c>
      <c r="K296" s="5" t="s">
        <v>11380</v>
      </c>
      <c r="L296" s="5" t="s">
        <v>11381</v>
      </c>
      <c r="M296" s="5" t="s">
        <v>53</v>
      </c>
      <c r="N296" s="5" t="s">
        <v>89</v>
      </c>
      <c r="O296" s="5" t="b">
        <f t="shared" ca="1" si="95"/>
        <v>1</v>
      </c>
      <c r="P296" s="5"/>
      <c r="Q296" s="5"/>
      <c r="R296" s="5"/>
      <c r="S296" s="5"/>
      <c r="T296" s="5"/>
      <c r="U296" s="5"/>
      <c r="V296" s="5"/>
      <c r="W296" s="5"/>
      <c r="X296" s="5"/>
      <c r="Y296" s="5"/>
      <c r="Z296" s="5"/>
      <c r="AA296" s="5"/>
      <c r="AB296" s="5"/>
      <c r="AC296" s="5"/>
      <c r="AD296" s="5"/>
      <c r="AE296" s="5"/>
    </row>
    <row r="297" spans="1:31" ht="21" customHeight="1">
      <c r="A297" s="14" t="s">
        <v>9556</v>
      </c>
      <c r="B297" s="14" t="s">
        <v>11382</v>
      </c>
      <c r="C297" s="14" t="s">
        <v>20</v>
      </c>
      <c r="D297" s="14" t="s">
        <v>47</v>
      </c>
      <c r="E297" s="14" t="s">
        <v>45</v>
      </c>
      <c r="F297" s="15">
        <v>7</v>
      </c>
      <c r="G297" s="15">
        <v>20</v>
      </c>
      <c r="H297" s="14" t="s">
        <v>11383</v>
      </c>
      <c r="I297" s="14" t="s">
        <v>31</v>
      </c>
      <c r="J297" s="14" t="s">
        <v>48</v>
      </c>
      <c r="K297" s="14" t="s">
        <v>11386</v>
      </c>
      <c r="L297" s="14" t="s">
        <v>11387</v>
      </c>
      <c r="M297" s="14" t="s">
        <v>37</v>
      </c>
      <c r="N297" s="14" t="s">
        <v>55</v>
      </c>
      <c r="O297" s="14" t="b">
        <f t="shared" ref="O297:O298" ca="1" si="96">IFERROR(__xludf.DUMMYFUNCTION("REGEXMATCH(A297,""(?i)PHP"")"),FALSE)</f>
        <v>0</v>
      </c>
      <c r="P297" s="14" t="b">
        <f t="shared" ref="P297:P298" ca="1" si="97">IFERROR(__xludf.DUMMYFUNCTION("REGEXMATCH(L297,""(?i)PHP"")"),FALSE)</f>
        <v>0</v>
      </c>
      <c r="Q297" s="5"/>
      <c r="R297" s="5"/>
      <c r="S297" s="5"/>
      <c r="T297" s="5"/>
      <c r="U297" s="5"/>
      <c r="V297" s="5"/>
      <c r="W297" s="5"/>
      <c r="X297" s="5"/>
      <c r="Y297" s="5"/>
      <c r="Z297" s="5"/>
      <c r="AA297" s="5"/>
      <c r="AB297" s="5"/>
      <c r="AC297" s="5"/>
      <c r="AD297" s="5"/>
      <c r="AE297" s="5"/>
    </row>
    <row r="298" spans="1:31" ht="21" customHeight="1">
      <c r="A298" s="5" t="s">
        <v>11389</v>
      </c>
      <c r="B298" s="5" t="s">
        <v>11390</v>
      </c>
      <c r="C298" s="5" t="s">
        <v>170</v>
      </c>
      <c r="D298" s="5" t="s">
        <v>378</v>
      </c>
      <c r="E298" s="5" t="s">
        <v>45</v>
      </c>
      <c r="F298" s="7">
        <v>7</v>
      </c>
      <c r="G298" s="7">
        <v>15</v>
      </c>
      <c r="H298" s="5" t="s">
        <v>505</v>
      </c>
      <c r="I298" s="5" t="s">
        <v>125</v>
      </c>
      <c r="J298" s="5" t="s">
        <v>444</v>
      </c>
      <c r="K298" s="5" t="s">
        <v>11392</v>
      </c>
      <c r="L298" s="5" t="s">
        <v>11393</v>
      </c>
      <c r="M298" s="5" t="s">
        <v>42</v>
      </c>
      <c r="N298" s="5" t="s">
        <v>55</v>
      </c>
      <c r="O298" s="5" t="b">
        <f t="shared" ca="1" si="96"/>
        <v>0</v>
      </c>
      <c r="P298" s="5" t="b">
        <f t="shared" ca="1" si="97"/>
        <v>0</v>
      </c>
      <c r="Q298" s="5"/>
      <c r="R298" s="5"/>
      <c r="S298" s="5"/>
      <c r="T298" s="5"/>
      <c r="U298" s="5"/>
      <c r="V298" s="5"/>
      <c r="W298" s="5"/>
      <c r="X298" s="5"/>
      <c r="Y298" s="5"/>
      <c r="Z298" s="5"/>
      <c r="AA298" s="5"/>
      <c r="AB298" s="5"/>
      <c r="AC298" s="5"/>
      <c r="AD298" s="5"/>
      <c r="AE298" s="5"/>
    </row>
    <row r="299" spans="1:31" ht="21" customHeight="1">
      <c r="A299" s="5" t="s">
        <v>11394</v>
      </c>
      <c r="B299" s="5" t="s">
        <v>11395</v>
      </c>
      <c r="C299" s="5" t="s">
        <v>41</v>
      </c>
      <c r="D299" s="5" t="s">
        <v>94</v>
      </c>
      <c r="E299" s="5" t="s">
        <v>45</v>
      </c>
      <c r="F299" s="7">
        <v>7</v>
      </c>
      <c r="G299" s="7">
        <v>10</v>
      </c>
      <c r="H299" s="5" t="s">
        <v>979</v>
      </c>
      <c r="I299" s="5" t="s">
        <v>31</v>
      </c>
      <c r="J299" s="5" t="s">
        <v>444</v>
      </c>
      <c r="K299" s="5" t="s">
        <v>11396</v>
      </c>
      <c r="L299" s="5" t="s">
        <v>11398</v>
      </c>
      <c r="M299" s="5" t="s">
        <v>100</v>
      </c>
      <c r="N299" s="5" t="s">
        <v>55</v>
      </c>
      <c r="O299" s="5" t="b">
        <f t="shared" ref="O299:O305" ca="1" si="98">IFERROR(__xludf.DUMMYFUNCTION("REGEXMATCH(A299,""PHP"")"),TRUE)</f>
        <v>1</v>
      </c>
      <c r="P299" s="5"/>
      <c r="Q299" s="5"/>
      <c r="R299" s="5"/>
      <c r="S299" s="5"/>
      <c r="T299" s="5"/>
      <c r="U299" s="5"/>
      <c r="V299" s="5"/>
      <c r="W299" s="5"/>
      <c r="X299" s="5"/>
      <c r="Y299" s="5"/>
      <c r="Z299" s="5"/>
      <c r="AA299" s="5"/>
      <c r="AB299" s="5"/>
      <c r="AC299" s="5"/>
      <c r="AD299" s="5"/>
      <c r="AE299" s="5"/>
    </row>
    <row r="300" spans="1:31" ht="21" customHeight="1">
      <c r="A300" s="5" t="s">
        <v>248</v>
      </c>
      <c r="B300" s="5" t="s">
        <v>11401</v>
      </c>
      <c r="C300" s="5" t="s">
        <v>170</v>
      </c>
      <c r="D300" s="5" t="s">
        <v>390</v>
      </c>
      <c r="E300" s="5" t="s">
        <v>29</v>
      </c>
      <c r="F300" s="7">
        <v>7</v>
      </c>
      <c r="G300" s="7">
        <v>13</v>
      </c>
      <c r="H300" s="5" t="s">
        <v>1005</v>
      </c>
      <c r="I300" s="5" t="s">
        <v>66</v>
      </c>
      <c r="J300" s="5" t="s">
        <v>5020</v>
      </c>
      <c r="K300" s="5" t="s">
        <v>11402</v>
      </c>
      <c r="L300" s="5" t="s">
        <v>11404</v>
      </c>
      <c r="M300" s="5" t="s">
        <v>100</v>
      </c>
      <c r="N300" s="5" t="s">
        <v>55</v>
      </c>
      <c r="O300" s="5" t="b">
        <f t="shared" ca="1" si="98"/>
        <v>1</v>
      </c>
      <c r="P300" s="5"/>
      <c r="Q300" s="5"/>
      <c r="R300" s="5"/>
      <c r="S300" s="5"/>
      <c r="T300" s="5"/>
      <c r="U300" s="5"/>
      <c r="V300" s="5"/>
      <c r="W300" s="5"/>
      <c r="X300" s="5"/>
      <c r="Y300" s="5"/>
      <c r="Z300" s="5"/>
      <c r="AA300" s="5"/>
      <c r="AB300" s="5"/>
      <c r="AC300" s="5"/>
      <c r="AD300" s="5"/>
      <c r="AE300" s="5"/>
    </row>
    <row r="301" spans="1:31" ht="21" customHeight="1">
      <c r="A301" s="5" t="s">
        <v>11405</v>
      </c>
      <c r="B301" s="5" t="s">
        <v>11406</v>
      </c>
      <c r="C301" s="5" t="s">
        <v>170</v>
      </c>
      <c r="D301" s="5" t="s">
        <v>171</v>
      </c>
      <c r="E301" s="5" t="s">
        <v>29</v>
      </c>
      <c r="F301" s="7">
        <v>7</v>
      </c>
      <c r="G301" s="7">
        <v>12</v>
      </c>
      <c r="H301" s="5" t="s">
        <v>957</v>
      </c>
      <c r="I301" s="5" t="s">
        <v>31</v>
      </c>
      <c r="J301" s="5" t="s">
        <v>187</v>
      </c>
      <c r="K301" s="5" t="s">
        <v>11408</v>
      </c>
      <c r="L301" s="5" t="s">
        <v>11411</v>
      </c>
      <c r="M301" s="5" t="s">
        <v>37</v>
      </c>
      <c r="N301" s="5" t="s">
        <v>55</v>
      </c>
      <c r="O301" s="5" t="b">
        <f t="shared" ca="1" si="98"/>
        <v>1</v>
      </c>
      <c r="P301" s="5"/>
      <c r="Q301" s="5"/>
      <c r="R301" s="5"/>
      <c r="S301" s="5"/>
      <c r="T301" s="5"/>
      <c r="U301" s="5"/>
      <c r="V301" s="5"/>
      <c r="W301" s="5"/>
      <c r="X301" s="5"/>
      <c r="Y301" s="5"/>
      <c r="Z301" s="5"/>
      <c r="AA301" s="5"/>
      <c r="AB301" s="5"/>
      <c r="AC301" s="5"/>
      <c r="AD301" s="5"/>
      <c r="AE301" s="5"/>
    </row>
    <row r="302" spans="1:31" ht="21" customHeight="1">
      <c r="A302" s="5" t="s">
        <v>248</v>
      </c>
      <c r="B302" s="5" t="s">
        <v>7085</v>
      </c>
      <c r="C302" s="5" t="s">
        <v>41</v>
      </c>
      <c r="D302" s="5" t="s">
        <v>47</v>
      </c>
      <c r="E302" s="5" t="s">
        <v>29</v>
      </c>
      <c r="F302" s="7">
        <v>7</v>
      </c>
      <c r="G302" s="7">
        <v>14</v>
      </c>
      <c r="H302" s="5" t="s">
        <v>952</v>
      </c>
      <c r="I302" s="5" t="s">
        <v>31</v>
      </c>
      <c r="J302" s="5" t="s">
        <v>76</v>
      </c>
      <c r="K302" s="5" t="s">
        <v>7087</v>
      </c>
      <c r="L302" s="5" t="s">
        <v>7089</v>
      </c>
      <c r="M302" s="5" t="s">
        <v>53</v>
      </c>
      <c r="N302" s="5" t="s">
        <v>55</v>
      </c>
      <c r="O302" s="5" t="b">
        <f t="shared" ca="1" si="98"/>
        <v>1</v>
      </c>
      <c r="P302" s="5"/>
      <c r="Q302" s="5"/>
      <c r="R302" s="5"/>
      <c r="S302" s="5"/>
      <c r="T302" s="5"/>
      <c r="U302" s="5"/>
      <c r="V302" s="5"/>
      <c r="W302" s="5"/>
      <c r="X302" s="5"/>
      <c r="Y302" s="5"/>
      <c r="Z302" s="5"/>
      <c r="AA302" s="5"/>
      <c r="AB302" s="5"/>
      <c r="AC302" s="5"/>
      <c r="AD302" s="5"/>
      <c r="AE302" s="5"/>
    </row>
    <row r="303" spans="1:31" ht="21" customHeight="1">
      <c r="A303" s="5" t="s">
        <v>248</v>
      </c>
      <c r="B303" s="5" t="s">
        <v>4485</v>
      </c>
      <c r="C303" s="5" t="s">
        <v>27</v>
      </c>
      <c r="D303" s="5" t="s">
        <v>575</v>
      </c>
      <c r="E303" s="5" t="s">
        <v>29</v>
      </c>
      <c r="F303" s="7">
        <v>7</v>
      </c>
      <c r="G303" s="7">
        <v>15</v>
      </c>
      <c r="H303" s="5" t="s">
        <v>505</v>
      </c>
      <c r="I303" s="5" t="s">
        <v>31</v>
      </c>
      <c r="J303" s="5" t="s">
        <v>48</v>
      </c>
      <c r="K303" s="5" t="s">
        <v>381</v>
      </c>
      <c r="L303" s="5" t="s">
        <v>11421</v>
      </c>
      <c r="M303" s="5" t="s">
        <v>53</v>
      </c>
      <c r="N303" s="5" t="s">
        <v>55</v>
      </c>
      <c r="O303" s="5" t="b">
        <f t="shared" ca="1" si="98"/>
        <v>1</v>
      </c>
      <c r="P303" s="5"/>
      <c r="Q303" s="5"/>
      <c r="R303" s="5"/>
      <c r="S303" s="5"/>
      <c r="T303" s="5"/>
      <c r="U303" s="5"/>
      <c r="V303" s="5"/>
      <c r="W303" s="5"/>
      <c r="X303" s="5"/>
      <c r="Y303" s="5"/>
      <c r="Z303" s="5"/>
      <c r="AA303" s="5"/>
      <c r="AB303" s="5"/>
      <c r="AC303" s="5"/>
      <c r="AD303" s="5"/>
      <c r="AE303" s="5"/>
    </row>
    <row r="304" spans="1:31" ht="21" customHeight="1">
      <c r="A304" s="5" t="s">
        <v>7399</v>
      </c>
      <c r="B304" s="5" t="s">
        <v>7400</v>
      </c>
      <c r="C304" s="5" t="s">
        <v>41</v>
      </c>
      <c r="D304" s="5" t="s">
        <v>375</v>
      </c>
      <c r="E304" s="5" t="s">
        <v>29</v>
      </c>
      <c r="F304" s="7">
        <v>7</v>
      </c>
      <c r="G304" s="7">
        <v>10</v>
      </c>
      <c r="H304" s="5" t="s">
        <v>979</v>
      </c>
      <c r="I304" s="5" t="s">
        <v>24</v>
      </c>
      <c r="J304" s="5" t="s">
        <v>4234</v>
      </c>
      <c r="K304" s="5" t="s">
        <v>7402</v>
      </c>
      <c r="L304" s="5" t="s">
        <v>7404</v>
      </c>
      <c r="M304" s="5" t="s">
        <v>53</v>
      </c>
      <c r="N304" s="5" t="s">
        <v>405</v>
      </c>
      <c r="O304" s="5" t="b">
        <f t="shared" ca="1" si="98"/>
        <v>1</v>
      </c>
      <c r="P304" s="5"/>
      <c r="Q304" s="5"/>
      <c r="R304" s="5"/>
      <c r="S304" s="5"/>
      <c r="T304" s="5"/>
      <c r="U304" s="5"/>
      <c r="V304" s="5"/>
      <c r="W304" s="5"/>
      <c r="X304" s="5"/>
      <c r="Y304" s="5"/>
      <c r="Z304" s="5"/>
      <c r="AA304" s="5"/>
      <c r="AB304" s="5"/>
      <c r="AC304" s="5"/>
      <c r="AD304" s="5"/>
      <c r="AE304" s="5"/>
    </row>
    <row r="305" spans="1:31" ht="21" customHeight="1">
      <c r="A305" s="5" t="s">
        <v>11424</v>
      </c>
      <c r="B305" s="5" t="s">
        <v>7333</v>
      </c>
      <c r="C305" s="5" t="s">
        <v>170</v>
      </c>
      <c r="D305" s="5" t="s">
        <v>435</v>
      </c>
      <c r="E305" s="5" t="s">
        <v>29</v>
      </c>
      <c r="F305" s="7">
        <v>7</v>
      </c>
      <c r="G305" s="7">
        <v>12</v>
      </c>
      <c r="H305" s="5" t="s">
        <v>957</v>
      </c>
      <c r="I305" s="5" t="s">
        <v>108</v>
      </c>
      <c r="J305" s="5" t="s">
        <v>273</v>
      </c>
      <c r="K305" s="5" t="s">
        <v>7336</v>
      </c>
      <c r="L305" s="5" t="s">
        <v>11428</v>
      </c>
      <c r="M305" s="5" t="s">
        <v>100</v>
      </c>
      <c r="N305" s="5" t="s">
        <v>55</v>
      </c>
      <c r="O305" s="5" t="b">
        <f t="shared" ca="1" si="98"/>
        <v>1</v>
      </c>
      <c r="P305" s="5"/>
      <c r="Q305" s="5"/>
      <c r="R305" s="5"/>
      <c r="S305" s="5"/>
      <c r="T305" s="5"/>
      <c r="U305" s="5"/>
      <c r="V305" s="5"/>
      <c r="W305" s="5"/>
      <c r="X305" s="5"/>
      <c r="Y305" s="5"/>
      <c r="Z305" s="5"/>
      <c r="AA305" s="5"/>
      <c r="AB305" s="5"/>
      <c r="AC305" s="5"/>
      <c r="AD305" s="5"/>
      <c r="AE305" s="5"/>
    </row>
    <row r="306" spans="1:31" ht="21" customHeight="1">
      <c r="A306" s="14" t="s">
        <v>10839</v>
      </c>
      <c r="B306" s="14" t="s">
        <v>11430</v>
      </c>
      <c r="C306" s="14" t="s">
        <v>27</v>
      </c>
      <c r="D306" s="14" t="s">
        <v>85</v>
      </c>
      <c r="E306" s="14" t="s">
        <v>45</v>
      </c>
      <c r="F306" s="15">
        <v>7</v>
      </c>
      <c r="G306" s="15">
        <v>11</v>
      </c>
      <c r="H306" s="14" t="s">
        <v>1017</v>
      </c>
      <c r="I306" s="14" t="s">
        <v>125</v>
      </c>
      <c r="J306" s="14" t="s">
        <v>48</v>
      </c>
      <c r="K306" s="16" t="s">
        <v>47</v>
      </c>
      <c r="L306" s="14" t="s">
        <v>11431</v>
      </c>
      <c r="M306" s="14" t="s">
        <v>100</v>
      </c>
      <c r="N306" s="14" t="s">
        <v>271</v>
      </c>
      <c r="O306" s="14" t="b">
        <f t="shared" ref="O306:O309" ca="1" si="99">IFERROR(__xludf.DUMMYFUNCTION("REGEXMATCH(A306,""(?i)PHP"")"),FALSE)</f>
        <v>0</v>
      </c>
      <c r="P306" s="14" t="b">
        <f t="shared" ref="P306:P309" ca="1" si="100">IFERROR(__xludf.DUMMYFUNCTION("REGEXMATCH(L306,""(?i)PHP"")"),FALSE)</f>
        <v>0</v>
      </c>
      <c r="Q306" s="5"/>
      <c r="R306" s="5"/>
      <c r="S306" s="5"/>
      <c r="T306" s="5"/>
      <c r="U306" s="5"/>
      <c r="V306" s="5"/>
      <c r="W306" s="5"/>
      <c r="X306" s="5"/>
      <c r="Y306" s="5"/>
      <c r="Z306" s="5"/>
      <c r="AA306" s="5"/>
      <c r="AB306" s="5"/>
      <c r="AC306" s="5"/>
      <c r="AD306" s="5"/>
      <c r="AE306" s="5"/>
    </row>
    <row r="307" spans="1:31" ht="21" customHeight="1">
      <c r="A307" s="14" t="s">
        <v>10010</v>
      </c>
      <c r="B307" s="14" t="s">
        <v>11437</v>
      </c>
      <c r="C307" s="14" t="s">
        <v>20</v>
      </c>
      <c r="D307" s="14" t="s">
        <v>296</v>
      </c>
      <c r="E307" s="14" t="s">
        <v>45</v>
      </c>
      <c r="F307" s="15">
        <v>7</v>
      </c>
      <c r="G307" s="15">
        <v>14</v>
      </c>
      <c r="H307" s="14" t="s">
        <v>952</v>
      </c>
      <c r="I307" s="14" t="s">
        <v>31</v>
      </c>
      <c r="J307" s="14" t="s">
        <v>7010</v>
      </c>
      <c r="K307" s="14" t="s">
        <v>11438</v>
      </c>
      <c r="L307" s="14" t="s">
        <v>11440</v>
      </c>
      <c r="M307" s="14" t="s">
        <v>167</v>
      </c>
      <c r="N307" s="14" t="s">
        <v>44</v>
      </c>
      <c r="O307" s="14" t="b">
        <f t="shared" ca="1" si="99"/>
        <v>0</v>
      </c>
      <c r="P307" s="14" t="b">
        <f t="shared" ca="1" si="100"/>
        <v>0</v>
      </c>
      <c r="Q307" s="5"/>
      <c r="R307" s="5"/>
      <c r="S307" s="5"/>
      <c r="T307" s="5"/>
      <c r="U307" s="5"/>
      <c r="V307" s="5"/>
      <c r="W307" s="5"/>
      <c r="X307" s="5"/>
      <c r="Y307" s="5"/>
      <c r="Z307" s="5"/>
      <c r="AA307" s="5"/>
      <c r="AB307" s="5"/>
      <c r="AC307" s="5"/>
      <c r="AD307" s="5"/>
      <c r="AE307" s="5"/>
    </row>
    <row r="308" spans="1:31" ht="21" customHeight="1">
      <c r="A308" s="14" t="s">
        <v>9556</v>
      </c>
      <c r="B308" s="14" t="s">
        <v>6889</v>
      </c>
      <c r="C308" s="14" t="s">
        <v>41</v>
      </c>
      <c r="D308" s="14" t="s">
        <v>94</v>
      </c>
      <c r="E308" s="14" t="s">
        <v>29</v>
      </c>
      <c r="F308" s="15">
        <v>7</v>
      </c>
      <c r="G308" s="15">
        <v>14</v>
      </c>
      <c r="H308" s="14" t="s">
        <v>952</v>
      </c>
      <c r="I308" s="14" t="s">
        <v>31</v>
      </c>
      <c r="J308" s="14" t="s">
        <v>57</v>
      </c>
      <c r="K308" s="16" t="s">
        <v>47</v>
      </c>
      <c r="L308" s="14" t="s">
        <v>11443</v>
      </c>
      <c r="M308" s="14" t="s">
        <v>100</v>
      </c>
      <c r="N308" s="14" t="s">
        <v>55</v>
      </c>
      <c r="O308" s="14" t="b">
        <f t="shared" ca="1" si="99"/>
        <v>0</v>
      </c>
      <c r="P308" s="14" t="b">
        <f t="shared" ca="1" si="100"/>
        <v>0</v>
      </c>
      <c r="Q308" s="5"/>
      <c r="R308" s="5"/>
      <c r="S308" s="5"/>
      <c r="T308" s="5"/>
      <c r="U308" s="5"/>
      <c r="V308" s="5"/>
      <c r="W308" s="5"/>
      <c r="X308" s="5"/>
      <c r="Y308" s="5"/>
      <c r="Z308" s="5"/>
      <c r="AA308" s="5"/>
      <c r="AB308" s="5"/>
      <c r="AC308" s="5"/>
      <c r="AD308" s="5"/>
      <c r="AE308" s="5"/>
    </row>
    <row r="309" spans="1:31" ht="21" customHeight="1">
      <c r="A309" s="14" t="s">
        <v>2665</v>
      </c>
      <c r="B309" s="14" t="s">
        <v>10243</v>
      </c>
      <c r="C309" s="14" t="s">
        <v>20</v>
      </c>
      <c r="D309" s="14" t="s">
        <v>1173</v>
      </c>
      <c r="E309" s="14" t="s">
        <v>45</v>
      </c>
      <c r="F309" s="17">
        <v>7</v>
      </c>
      <c r="G309" s="17">
        <v>8</v>
      </c>
      <c r="H309" s="14" t="s">
        <v>1104</v>
      </c>
      <c r="I309" s="14" t="s">
        <v>31</v>
      </c>
      <c r="J309" s="14" t="s">
        <v>48</v>
      </c>
      <c r="K309" s="14" t="s">
        <v>11445</v>
      </c>
      <c r="L309" s="14" t="s">
        <v>11446</v>
      </c>
      <c r="M309" s="14" t="s">
        <v>53</v>
      </c>
      <c r="N309" s="14" t="s">
        <v>55</v>
      </c>
      <c r="O309" s="14" t="b">
        <f t="shared" ca="1" si="99"/>
        <v>0</v>
      </c>
      <c r="P309" s="14" t="b">
        <f t="shared" ca="1" si="100"/>
        <v>0</v>
      </c>
      <c r="Q309" s="5"/>
      <c r="R309" s="5"/>
      <c r="S309" s="5"/>
      <c r="T309" s="5"/>
      <c r="U309" s="5"/>
      <c r="V309" s="5"/>
      <c r="W309" s="5"/>
      <c r="X309" s="5"/>
      <c r="Y309" s="5"/>
      <c r="Z309" s="5"/>
      <c r="AA309" s="5"/>
      <c r="AB309" s="5"/>
      <c r="AC309" s="5"/>
      <c r="AD309" s="5"/>
      <c r="AE309" s="5"/>
    </row>
    <row r="310" spans="1:31" ht="21" customHeight="1">
      <c r="A310" s="5" t="s">
        <v>248</v>
      </c>
      <c r="B310" s="5" t="s">
        <v>11451</v>
      </c>
      <c r="C310" s="5" t="s">
        <v>41</v>
      </c>
      <c r="D310" s="5" t="s">
        <v>94</v>
      </c>
      <c r="E310" s="5" t="s">
        <v>29</v>
      </c>
      <c r="F310" s="7">
        <v>7</v>
      </c>
      <c r="G310" s="7">
        <v>15</v>
      </c>
      <c r="H310" s="5" t="s">
        <v>505</v>
      </c>
      <c r="I310" s="5" t="s">
        <v>108</v>
      </c>
      <c r="J310" s="5" t="s">
        <v>76</v>
      </c>
      <c r="K310" s="5" t="s">
        <v>11452</v>
      </c>
      <c r="L310" s="5" t="s">
        <v>11453</v>
      </c>
      <c r="M310" s="5" t="s">
        <v>37</v>
      </c>
      <c r="N310" s="5" t="s">
        <v>55</v>
      </c>
      <c r="O310" s="5" t="b">
        <f t="shared" ref="O310:O312" ca="1" si="101">IFERROR(__xludf.DUMMYFUNCTION("REGEXMATCH(A310,""PHP"")"),TRUE)</f>
        <v>1</v>
      </c>
      <c r="P310" s="5"/>
      <c r="Q310" s="5"/>
      <c r="R310" s="5"/>
      <c r="S310" s="5"/>
      <c r="T310" s="5"/>
      <c r="U310" s="5"/>
      <c r="V310" s="5"/>
      <c r="W310" s="5"/>
      <c r="X310" s="5"/>
      <c r="Y310" s="5"/>
      <c r="Z310" s="5"/>
      <c r="AA310" s="5"/>
      <c r="AB310" s="5"/>
      <c r="AC310" s="5"/>
      <c r="AD310" s="5"/>
      <c r="AE310" s="5"/>
    </row>
    <row r="311" spans="1:31" ht="21" customHeight="1">
      <c r="A311" s="5" t="s">
        <v>248</v>
      </c>
      <c r="B311" s="5" t="s">
        <v>11459</v>
      </c>
      <c r="C311" s="5" t="s">
        <v>170</v>
      </c>
      <c r="D311" s="5" t="s">
        <v>390</v>
      </c>
      <c r="E311" s="5" t="s">
        <v>29</v>
      </c>
      <c r="F311" s="7">
        <v>7</v>
      </c>
      <c r="G311" s="7">
        <v>15</v>
      </c>
      <c r="H311" s="5" t="s">
        <v>505</v>
      </c>
      <c r="I311" s="5" t="s">
        <v>31</v>
      </c>
      <c r="J311" s="5" t="s">
        <v>947</v>
      </c>
      <c r="K311" s="5" t="s">
        <v>11462</v>
      </c>
      <c r="L311" s="5" t="s">
        <v>11463</v>
      </c>
      <c r="M311" s="5" t="s">
        <v>100</v>
      </c>
      <c r="N311" s="5" t="s">
        <v>55</v>
      </c>
      <c r="O311" s="5" t="b">
        <f t="shared" ca="1" si="101"/>
        <v>1</v>
      </c>
      <c r="P311" s="5"/>
      <c r="Q311" s="5"/>
      <c r="R311" s="5"/>
      <c r="S311" s="5"/>
      <c r="T311" s="5"/>
      <c r="U311" s="5"/>
      <c r="V311" s="5"/>
      <c r="W311" s="5"/>
      <c r="X311" s="5"/>
      <c r="Y311" s="5"/>
      <c r="Z311" s="5"/>
      <c r="AA311" s="5"/>
      <c r="AB311" s="5"/>
      <c r="AC311" s="5"/>
      <c r="AD311" s="5"/>
      <c r="AE311" s="5"/>
    </row>
    <row r="312" spans="1:31" ht="21" customHeight="1">
      <c r="A312" s="5" t="s">
        <v>10427</v>
      </c>
      <c r="B312" s="5" t="s">
        <v>997</v>
      </c>
      <c r="C312" s="5" t="s">
        <v>27</v>
      </c>
      <c r="D312" s="5" t="s">
        <v>105</v>
      </c>
      <c r="E312" s="5" t="s">
        <v>45</v>
      </c>
      <c r="F312" s="7">
        <v>7</v>
      </c>
      <c r="G312" s="7">
        <v>12</v>
      </c>
      <c r="H312" s="5" t="s">
        <v>957</v>
      </c>
      <c r="I312" s="5" t="s">
        <v>108</v>
      </c>
      <c r="J312" s="5" t="s">
        <v>999</v>
      </c>
      <c r="K312" s="5" t="s">
        <v>1001</v>
      </c>
      <c r="L312" s="5" t="s">
        <v>11469</v>
      </c>
      <c r="M312" s="5" t="s">
        <v>100</v>
      </c>
      <c r="N312" s="5" t="s">
        <v>55</v>
      </c>
      <c r="O312" s="5" t="b">
        <f t="shared" ca="1" si="101"/>
        <v>1</v>
      </c>
      <c r="P312" s="5"/>
      <c r="Q312" s="5"/>
      <c r="R312" s="5"/>
      <c r="S312" s="5"/>
      <c r="T312" s="5"/>
      <c r="U312" s="5"/>
      <c r="V312" s="5"/>
      <c r="W312" s="5"/>
      <c r="X312" s="5"/>
      <c r="Y312" s="5"/>
      <c r="Z312" s="5"/>
      <c r="AA312" s="5"/>
      <c r="AB312" s="5"/>
      <c r="AC312" s="5"/>
      <c r="AD312" s="5"/>
      <c r="AE312" s="5"/>
    </row>
    <row r="313" spans="1:31" ht="21" customHeight="1">
      <c r="A313" s="14" t="s">
        <v>11473</v>
      </c>
      <c r="B313" s="14" t="s">
        <v>11474</v>
      </c>
      <c r="C313" s="14" t="s">
        <v>27</v>
      </c>
      <c r="D313" s="14" t="s">
        <v>850</v>
      </c>
      <c r="E313" s="14" t="s">
        <v>45</v>
      </c>
      <c r="F313" s="15">
        <v>7</v>
      </c>
      <c r="G313" s="15">
        <v>12</v>
      </c>
      <c r="H313" s="14" t="s">
        <v>957</v>
      </c>
      <c r="I313" s="14" t="s">
        <v>108</v>
      </c>
      <c r="J313" s="14" t="s">
        <v>110</v>
      </c>
      <c r="K313" s="14" t="s">
        <v>11476</v>
      </c>
      <c r="L313" s="14" t="s">
        <v>11477</v>
      </c>
      <c r="M313" s="14" t="s">
        <v>53</v>
      </c>
      <c r="N313" s="14" t="s">
        <v>55</v>
      </c>
      <c r="O313" s="14" t="b">
        <f t="shared" ref="O313:O320" ca="1" si="102">IFERROR(__xludf.DUMMYFUNCTION("REGEXMATCH(A313,""(?i)PHP"")"),FALSE)</f>
        <v>0</v>
      </c>
      <c r="P313" s="14" t="b">
        <f t="shared" ref="P313:P320" ca="1" si="103">IFERROR(__xludf.DUMMYFUNCTION("REGEXMATCH(L313,""(?i)PHP"")"),FALSE)</f>
        <v>0</v>
      </c>
      <c r="Q313" s="5"/>
      <c r="R313" s="5"/>
      <c r="S313" s="5"/>
      <c r="T313" s="5"/>
      <c r="U313" s="5"/>
      <c r="V313" s="5"/>
      <c r="W313" s="5"/>
      <c r="X313" s="5"/>
      <c r="Y313" s="5"/>
      <c r="Z313" s="5"/>
      <c r="AA313" s="5"/>
      <c r="AB313" s="5"/>
      <c r="AC313" s="5"/>
      <c r="AD313" s="5"/>
      <c r="AE313" s="5"/>
    </row>
    <row r="314" spans="1:31" ht="21" customHeight="1">
      <c r="A314" s="14" t="s">
        <v>11483</v>
      </c>
      <c r="B314" s="14" t="s">
        <v>876</v>
      </c>
      <c r="C314" s="14" t="s">
        <v>27</v>
      </c>
      <c r="D314" s="14" t="s">
        <v>85</v>
      </c>
      <c r="E314" s="14" t="s">
        <v>45</v>
      </c>
      <c r="F314" s="17">
        <v>7</v>
      </c>
      <c r="G314" s="17">
        <v>8</v>
      </c>
      <c r="H314" s="14" t="s">
        <v>1104</v>
      </c>
      <c r="I314" s="14" t="s">
        <v>24</v>
      </c>
      <c r="J314" s="14" t="s">
        <v>554</v>
      </c>
      <c r="K314" s="14" t="s">
        <v>11486</v>
      </c>
      <c r="L314" s="14" t="s">
        <v>11487</v>
      </c>
      <c r="M314" s="14" t="s">
        <v>53</v>
      </c>
      <c r="N314" s="14" t="s">
        <v>38</v>
      </c>
      <c r="O314" s="14" t="b">
        <f t="shared" ca="1" si="102"/>
        <v>0</v>
      </c>
      <c r="P314" s="14" t="b">
        <f t="shared" ca="1" si="103"/>
        <v>0</v>
      </c>
      <c r="Q314" s="5"/>
      <c r="R314" s="5"/>
      <c r="S314" s="5"/>
      <c r="T314" s="5"/>
      <c r="U314" s="5"/>
      <c r="V314" s="5"/>
      <c r="W314" s="5"/>
      <c r="X314" s="5"/>
      <c r="Y314" s="5"/>
      <c r="Z314" s="5"/>
      <c r="AA314" s="5"/>
      <c r="AB314" s="5"/>
      <c r="AC314" s="5"/>
      <c r="AD314" s="5"/>
      <c r="AE314" s="5"/>
    </row>
    <row r="315" spans="1:31" ht="21" customHeight="1">
      <c r="A315" s="14" t="s">
        <v>11488</v>
      </c>
      <c r="B315" s="14" t="s">
        <v>11489</v>
      </c>
      <c r="C315" s="14" t="s">
        <v>20</v>
      </c>
      <c r="D315" s="14" t="s">
        <v>2283</v>
      </c>
      <c r="E315" s="14" t="s">
        <v>45</v>
      </c>
      <c r="F315" s="15">
        <v>7</v>
      </c>
      <c r="G315" s="15">
        <v>15</v>
      </c>
      <c r="H315" s="14" t="s">
        <v>505</v>
      </c>
      <c r="I315" s="14" t="s">
        <v>125</v>
      </c>
      <c r="J315" s="14" t="s">
        <v>403</v>
      </c>
      <c r="K315" s="14" t="s">
        <v>6949</v>
      </c>
      <c r="L315" s="14" t="s">
        <v>11491</v>
      </c>
      <c r="M315" s="14" t="s">
        <v>100</v>
      </c>
      <c r="N315" s="14" t="s">
        <v>55</v>
      </c>
      <c r="O315" s="14" t="b">
        <f t="shared" ca="1" si="102"/>
        <v>0</v>
      </c>
      <c r="P315" s="14" t="b">
        <f t="shared" ca="1" si="103"/>
        <v>0</v>
      </c>
      <c r="Q315" s="5"/>
      <c r="R315" s="5"/>
      <c r="S315" s="5"/>
      <c r="T315" s="5"/>
      <c r="U315" s="5"/>
      <c r="V315" s="5"/>
      <c r="W315" s="5"/>
      <c r="X315" s="5"/>
      <c r="Y315" s="5"/>
      <c r="Z315" s="5"/>
      <c r="AA315" s="5"/>
      <c r="AB315" s="5"/>
      <c r="AC315" s="5"/>
      <c r="AD315" s="5"/>
      <c r="AE315" s="5"/>
    </row>
    <row r="316" spans="1:31" ht="21" customHeight="1">
      <c r="A316" s="14" t="s">
        <v>11495</v>
      </c>
      <c r="B316" s="14" t="s">
        <v>1150</v>
      </c>
      <c r="C316" s="14" t="s">
        <v>20</v>
      </c>
      <c r="D316" s="14" t="s">
        <v>21</v>
      </c>
      <c r="E316" s="14" t="s">
        <v>29</v>
      </c>
      <c r="F316" s="15">
        <v>7</v>
      </c>
      <c r="G316" s="15">
        <v>12</v>
      </c>
      <c r="H316" s="14" t="s">
        <v>957</v>
      </c>
      <c r="I316" s="14" t="s">
        <v>108</v>
      </c>
      <c r="J316" s="14" t="s">
        <v>48</v>
      </c>
      <c r="K316" s="14" t="s">
        <v>11497</v>
      </c>
      <c r="L316" s="16" t="s">
        <v>47</v>
      </c>
      <c r="M316" s="14" t="s">
        <v>53</v>
      </c>
      <c r="N316" s="14" t="s">
        <v>38</v>
      </c>
      <c r="O316" s="14" t="b">
        <f t="shared" ca="1" si="102"/>
        <v>0</v>
      </c>
      <c r="P316" s="14" t="b">
        <f t="shared" ca="1" si="103"/>
        <v>0</v>
      </c>
      <c r="Q316" s="5"/>
      <c r="R316" s="5"/>
      <c r="S316" s="5"/>
      <c r="T316" s="5"/>
      <c r="U316" s="5"/>
      <c r="V316" s="5"/>
      <c r="W316" s="5"/>
      <c r="X316" s="5"/>
      <c r="Y316" s="5"/>
      <c r="Z316" s="5"/>
      <c r="AA316" s="5"/>
      <c r="AB316" s="5"/>
      <c r="AC316" s="5"/>
      <c r="AD316" s="5"/>
      <c r="AE316" s="5"/>
    </row>
    <row r="317" spans="1:31" ht="21" customHeight="1">
      <c r="A317" s="5" t="s">
        <v>11501</v>
      </c>
      <c r="B317" s="5" t="s">
        <v>11502</v>
      </c>
      <c r="C317" s="5" t="s">
        <v>170</v>
      </c>
      <c r="D317" s="5" t="s">
        <v>378</v>
      </c>
      <c r="E317" s="5" t="s">
        <v>29</v>
      </c>
      <c r="F317" s="7">
        <v>7</v>
      </c>
      <c r="G317" s="7">
        <v>15</v>
      </c>
      <c r="H317" s="5" t="s">
        <v>505</v>
      </c>
      <c r="I317" s="5" t="s">
        <v>125</v>
      </c>
      <c r="J317" s="5" t="s">
        <v>1770</v>
      </c>
      <c r="K317" s="9" t="s">
        <v>47</v>
      </c>
      <c r="L317" s="5" t="s">
        <v>11504</v>
      </c>
      <c r="M317" s="5" t="s">
        <v>100</v>
      </c>
      <c r="N317" s="5" t="s">
        <v>55</v>
      </c>
      <c r="O317" s="5" t="b">
        <f t="shared" ca="1" si="102"/>
        <v>0</v>
      </c>
      <c r="P317" s="5" t="b">
        <f t="shared" ca="1" si="103"/>
        <v>0</v>
      </c>
      <c r="Q317" s="5"/>
      <c r="R317" s="5"/>
      <c r="S317" s="5"/>
      <c r="T317" s="5"/>
      <c r="U317" s="5"/>
      <c r="V317" s="5"/>
      <c r="W317" s="5"/>
      <c r="X317" s="5"/>
      <c r="Y317" s="5"/>
      <c r="Z317" s="5"/>
      <c r="AA317" s="5"/>
      <c r="AB317" s="5"/>
      <c r="AC317" s="5"/>
      <c r="AD317" s="5"/>
      <c r="AE317" s="5"/>
    </row>
    <row r="318" spans="1:31" ht="21" customHeight="1">
      <c r="A318" s="5" t="s">
        <v>10246</v>
      </c>
      <c r="B318" s="5" t="s">
        <v>11507</v>
      </c>
      <c r="C318" s="5" t="s">
        <v>170</v>
      </c>
      <c r="D318" s="5" t="s">
        <v>435</v>
      </c>
      <c r="E318" s="5" t="s">
        <v>45</v>
      </c>
      <c r="F318" s="7">
        <v>7</v>
      </c>
      <c r="G318" s="7">
        <v>10</v>
      </c>
      <c r="H318" s="5" t="s">
        <v>979</v>
      </c>
      <c r="I318" s="5" t="s">
        <v>31</v>
      </c>
      <c r="J318" s="5" t="s">
        <v>1152</v>
      </c>
      <c r="K318" s="5" t="s">
        <v>11510</v>
      </c>
      <c r="L318" s="5" t="s">
        <v>11511</v>
      </c>
      <c r="M318" s="5" t="s">
        <v>100</v>
      </c>
      <c r="N318" s="5" t="s">
        <v>55</v>
      </c>
      <c r="O318" s="5" t="b">
        <f t="shared" ca="1" si="102"/>
        <v>0</v>
      </c>
      <c r="P318" s="5" t="b">
        <f t="shared" ca="1" si="103"/>
        <v>0</v>
      </c>
      <c r="Q318" s="5"/>
      <c r="R318" s="5"/>
      <c r="S318" s="5"/>
      <c r="T318" s="5"/>
      <c r="U318" s="5"/>
      <c r="V318" s="5"/>
      <c r="W318" s="5"/>
      <c r="X318" s="5"/>
      <c r="Y318" s="5"/>
      <c r="Z318" s="5"/>
      <c r="AA318" s="5"/>
      <c r="AB318" s="5"/>
      <c r="AC318" s="5"/>
      <c r="AD318" s="5"/>
      <c r="AE318" s="5"/>
    </row>
    <row r="319" spans="1:31" ht="21" customHeight="1">
      <c r="A319" s="14" t="s">
        <v>2660</v>
      </c>
      <c r="B319" s="14" t="s">
        <v>11512</v>
      </c>
      <c r="C319" s="14" t="s">
        <v>170</v>
      </c>
      <c r="D319" s="14" t="s">
        <v>390</v>
      </c>
      <c r="E319" s="14" t="s">
        <v>45</v>
      </c>
      <c r="F319" s="15">
        <v>7</v>
      </c>
      <c r="G319" s="15">
        <v>20</v>
      </c>
      <c r="H319" s="14" t="s">
        <v>11383</v>
      </c>
      <c r="I319" s="14" t="s">
        <v>24</v>
      </c>
      <c r="J319" s="14" t="s">
        <v>883</v>
      </c>
      <c r="K319" s="14" t="s">
        <v>11514</v>
      </c>
      <c r="L319" s="14" t="s">
        <v>11515</v>
      </c>
      <c r="M319" s="14" t="s">
        <v>100</v>
      </c>
      <c r="N319" s="14" t="s">
        <v>89</v>
      </c>
      <c r="O319" s="14" t="b">
        <f t="shared" ca="1" si="102"/>
        <v>0</v>
      </c>
      <c r="P319" s="14" t="b">
        <f t="shared" ca="1" si="103"/>
        <v>0</v>
      </c>
      <c r="Q319" s="5"/>
      <c r="R319" s="5"/>
      <c r="S319" s="5"/>
      <c r="T319" s="5"/>
      <c r="U319" s="5"/>
      <c r="V319" s="5"/>
      <c r="W319" s="5"/>
      <c r="X319" s="5"/>
      <c r="Y319" s="5"/>
      <c r="Z319" s="5"/>
      <c r="AA319" s="5"/>
      <c r="AB319" s="5"/>
      <c r="AC319" s="5"/>
      <c r="AD319" s="5"/>
      <c r="AE319" s="5"/>
    </row>
    <row r="320" spans="1:31" ht="21" customHeight="1">
      <c r="A320" s="14" t="s">
        <v>2886</v>
      </c>
      <c r="B320" s="14" t="s">
        <v>11520</v>
      </c>
      <c r="C320" s="14" t="s">
        <v>27</v>
      </c>
      <c r="D320" s="14" t="s">
        <v>85</v>
      </c>
      <c r="E320" s="14" t="s">
        <v>29</v>
      </c>
      <c r="F320" s="15">
        <v>7</v>
      </c>
      <c r="G320" s="15">
        <v>10</v>
      </c>
      <c r="H320" s="14" t="s">
        <v>979</v>
      </c>
      <c r="I320" s="14" t="s">
        <v>108</v>
      </c>
      <c r="J320" s="14" t="s">
        <v>76</v>
      </c>
      <c r="K320" s="14" t="s">
        <v>11523</v>
      </c>
      <c r="L320" s="14" t="s">
        <v>11524</v>
      </c>
      <c r="M320" s="14" t="s">
        <v>167</v>
      </c>
      <c r="N320" s="14" t="s">
        <v>55</v>
      </c>
      <c r="O320" s="14" t="b">
        <f t="shared" ca="1" si="102"/>
        <v>0</v>
      </c>
      <c r="P320" s="14" t="b">
        <f t="shared" ca="1" si="103"/>
        <v>0</v>
      </c>
      <c r="Q320" s="5"/>
      <c r="R320" s="5"/>
      <c r="S320" s="5"/>
      <c r="T320" s="5"/>
      <c r="U320" s="5"/>
      <c r="V320" s="5"/>
      <c r="W320" s="5"/>
      <c r="X320" s="5"/>
      <c r="Y320" s="5"/>
      <c r="Z320" s="5"/>
      <c r="AA320" s="5"/>
      <c r="AB320" s="5"/>
      <c r="AC320" s="5"/>
      <c r="AD320" s="5"/>
      <c r="AE320" s="5"/>
    </row>
    <row r="321" spans="1:31" ht="21" customHeight="1">
      <c r="A321" s="5" t="s">
        <v>11527</v>
      </c>
      <c r="B321" s="5" t="s">
        <v>11529</v>
      </c>
      <c r="C321" s="5" t="s">
        <v>27</v>
      </c>
      <c r="D321" s="5" t="s">
        <v>290</v>
      </c>
      <c r="E321" s="5" t="s">
        <v>29</v>
      </c>
      <c r="F321" s="18">
        <v>7</v>
      </c>
      <c r="G321" s="18">
        <v>8</v>
      </c>
      <c r="H321" s="5" t="s">
        <v>1104</v>
      </c>
      <c r="I321" s="5" t="s">
        <v>125</v>
      </c>
      <c r="J321" s="5" t="s">
        <v>3108</v>
      </c>
      <c r="K321" s="9" t="s">
        <v>47</v>
      </c>
      <c r="L321" s="5" t="s">
        <v>11532</v>
      </c>
      <c r="M321" s="5" t="s">
        <v>53</v>
      </c>
      <c r="N321" s="5" t="s">
        <v>55</v>
      </c>
      <c r="O321" s="5" t="b">
        <f t="shared" ref="O321:O322" ca="1" si="104">IFERROR(__xludf.DUMMYFUNCTION("REGEXMATCH(A321,""PHP"")"),TRUE)</f>
        <v>1</v>
      </c>
      <c r="P321" s="5"/>
      <c r="Q321" s="5"/>
      <c r="R321" s="5"/>
      <c r="S321" s="5"/>
      <c r="T321" s="5"/>
      <c r="U321" s="5"/>
      <c r="V321" s="5"/>
      <c r="W321" s="5"/>
      <c r="X321" s="5"/>
      <c r="Y321" s="5"/>
      <c r="Z321" s="5"/>
      <c r="AA321" s="5"/>
      <c r="AB321" s="5"/>
      <c r="AC321" s="5"/>
      <c r="AD321" s="5"/>
      <c r="AE321" s="5"/>
    </row>
    <row r="322" spans="1:31" ht="21" customHeight="1">
      <c r="A322" s="5" t="s">
        <v>248</v>
      </c>
      <c r="B322" s="5" t="s">
        <v>11533</v>
      </c>
      <c r="C322" s="5" t="s">
        <v>41</v>
      </c>
      <c r="D322" s="5" t="s">
        <v>94</v>
      </c>
      <c r="E322" s="5" t="s">
        <v>29</v>
      </c>
      <c r="F322" s="7">
        <v>7</v>
      </c>
      <c r="G322" s="7">
        <v>14</v>
      </c>
      <c r="H322" s="5" t="s">
        <v>952</v>
      </c>
      <c r="I322" s="5" t="s">
        <v>125</v>
      </c>
      <c r="J322" s="5" t="s">
        <v>2303</v>
      </c>
      <c r="K322" s="5" t="s">
        <v>11534</v>
      </c>
      <c r="L322" s="5" t="s">
        <v>11535</v>
      </c>
      <c r="M322" s="5" t="s">
        <v>42</v>
      </c>
      <c r="N322" s="5" t="s">
        <v>55</v>
      </c>
      <c r="O322" s="5" t="b">
        <f t="shared" ca="1" si="104"/>
        <v>1</v>
      </c>
      <c r="P322" s="5"/>
      <c r="Q322" s="5"/>
      <c r="R322" s="5"/>
      <c r="S322" s="5"/>
      <c r="T322" s="5"/>
      <c r="U322" s="5"/>
      <c r="V322" s="5"/>
      <c r="W322" s="5"/>
      <c r="X322" s="5"/>
      <c r="Y322" s="5"/>
      <c r="Z322" s="5"/>
      <c r="AA322" s="5"/>
      <c r="AB322" s="5"/>
      <c r="AC322" s="5"/>
      <c r="AD322" s="5"/>
      <c r="AE322" s="5"/>
    </row>
    <row r="323" spans="1:31" ht="21" customHeight="1">
      <c r="A323" s="5" t="s">
        <v>11538</v>
      </c>
      <c r="B323" s="5" t="s">
        <v>11539</v>
      </c>
      <c r="C323" s="5" t="s">
        <v>41</v>
      </c>
      <c r="D323" s="5" t="s">
        <v>874</v>
      </c>
      <c r="E323" s="5" t="s">
        <v>29</v>
      </c>
      <c r="F323" s="7">
        <v>7</v>
      </c>
      <c r="G323" s="7">
        <v>12</v>
      </c>
      <c r="H323" s="5" t="s">
        <v>957</v>
      </c>
      <c r="I323" s="5" t="s">
        <v>31</v>
      </c>
      <c r="J323" s="5" t="s">
        <v>2680</v>
      </c>
      <c r="K323" s="5" t="s">
        <v>11540</v>
      </c>
      <c r="L323" s="5" t="s">
        <v>11541</v>
      </c>
      <c r="M323" s="5" t="s">
        <v>167</v>
      </c>
      <c r="N323" s="5" t="s">
        <v>55</v>
      </c>
      <c r="O323" s="5" t="b">
        <f ca="1">IFERROR(__xludf.DUMMYFUNCTION("REGEXMATCH(A323,""(?i)PHP"")"),TRUE)</f>
        <v>1</v>
      </c>
      <c r="P323" s="5" t="b">
        <f ca="1">IFERROR(__xludf.DUMMYFUNCTION("REGEXMATCH(L323,""PHP"")"),TRUE)</f>
        <v>1</v>
      </c>
      <c r="Q323" s="5"/>
      <c r="R323" s="5"/>
      <c r="S323" s="5"/>
      <c r="T323" s="5"/>
      <c r="U323" s="5"/>
      <c r="V323" s="5"/>
      <c r="W323" s="5"/>
      <c r="X323" s="5"/>
      <c r="Y323" s="5"/>
      <c r="Z323" s="5"/>
      <c r="AA323" s="5"/>
      <c r="AB323" s="5"/>
      <c r="AC323" s="5"/>
      <c r="AD323" s="5"/>
      <c r="AE323" s="5"/>
    </row>
    <row r="324" spans="1:31" ht="21" customHeight="1">
      <c r="A324" s="5" t="s">
        <v>248</v>
      </c>
      <c r="B324" s="5" t="s">
        <v>11548</v>
      </c>
      <c r="C324" s="5" t="s">
        <v>170</v>
      </c>
      <c r="D324" s="5" t="s">
        <v>171</v>
      </c>
      <c r="E324" s="5" t="s">
        <v>29</v>
      </c>
      <c r="F324" s="7">
        <v>7</v>
      </c>
      <c r="G324" s="7">
        <v>14</v>
      </c>
      <c r="H324" s="5" t="s">
        <v>952</v>
      </c>
      <c r="I324" s="5" t="s">
        <v>31</v>
      </c>
      <c r="J324" s="5" t="s">
        <v>76</v>
      </c>
      <c r="K324" s="5" t="s">
        <v>11549</v>
      </c>
      <c r="L324" s="5" t="s">
        <v>11550</v>
      </c>
      <c r="M324" s="5" t="s">
        <v>42</v>
      </c>
      <c r="N324" s="5" t="s">
        <v>55</v>
      </c>
      <c r="O324" s="5" t="b">
        <f t="shared" ref="O324:O329" ca="1" si="105">IFERROR(__xludf.DUMMYFUNCTION("REGEXMATCH(A324,""PHP"")"),TRUE)</f>
        <v>1</v>
      </c>
      <c r="P324" s="5"/>
      <c r="Q324" s="5"/>
      <c r="R324" s="5"/>
      <c r="S324" s="5"/>
      <c r="T324" s="5"/>
      <c r="U324" s="5"/>
      <c r="V324" s="5"/>
      <c r="W324" s="5"/>
      <c r="X324" s="5"/>
      <c r="Y324" s="5"/>
      <c r="Z324" s="5"/>
      <c r="AA324" s="5"/>
      <c r="AB324" s="5"/>
      <c r="AC324" s="5"/>
      <c r="AD324" s="5"/>
      <c r="AE324" s="5"/>
    </row>
    <row r="325" spans="1:31" ht="21" customHeight="1">
      <c r="A325" s="5" t="s">
        <v>248</v>
      </c>
      <c r="B325" s="5" t="s">
        <v>11554</v>
      </c>
      <c r="C325" s="5" t="s">
        <v>41</v>
      </c>
      <c r="D325" s="5" t="s">
        <v>2462</v>
      </c>
      <c r="E325" s="5" t="s">
        <v>45</v>
      </c>
      <c r="F325" s="7">
        <v>7</v>
      </c>
      <c r="G325" s="7">
        <v>10</v>
      </c>
      <c r="H325" s="5" t="s">
        <v>979</v>
      </c>
      <c r="I325" s="5" t="s">
        <v>31</v>
      </c>
      <c r="J325" s="5" t="s">
        <v>11555</v>
      </c>
      <c r="K325" s="5" t="s">
        <v>11556</v>
      </c>
      <c r="L325" s="5" t="s">
        <v>11557</v>
      </c>
      <c r="M325" s="5" t="s">
        <v>37</v>
      </c>
      <c r="N325" s="5" t="s">
        <v>55</v>
      </c>
      <c r="O325" s="5" t="b">
        <f t="shared" ca="1" si="105"/>
        <v>1</v>
      </c>
      <c r="P325" s="5"/>
      <c r="Q325" s="5"/>
      <c r="R325" s="5"/>
      <c r="S325" s="5"/>
      <c r="T325" s="5"/>
      <c r="U325" s="5"/>
      <c r="V325" s="5"/>
      <c r="W325" s="5"/>
      <c r="X325" s="5"/>
      <c r="Y325" s="5"/>
      <c r="Z325" s="5"/>
      <c r="AA325" s="5"/>
      <c r="AB325" s="5"/>
      <c r="AC325" s="5"/>
      <c r="AD325" s="5"/>
      <c r="AE325" s="5"/>
    </row>
    <row r="326" spans="1:31" ht="21" customHeight="1">
      <c r="A326" s="5" t="s">
        <v>3997</v>
      </c>
      <c r="B326" s="5" t="s">
        <v>11559</v>
      </c>
      <c r="C326" s="5" t="s">
        <v>41</v>
      </c>
      <c r="D326" s="5" t="s">
        <v>47</v>
      </c>
      <c r="E326" s="5" t="s">
        <v>29</v>
      </c>
      <c r="F326" s="7">
        <v>7</v>
      </c>
      <c r="G326" s="7">
        <v>10</v>
      </c>
      <c r="H326" s="5" t="s">
        <v>979</v>
      </c>
      <c r="I326" s="5" t="s">
        <v>125</v>
      </c>
      <c r="J326" s="5" t="s">
        <v>576</v>
      </c>
      <c r="K326" s="5" t="s">
        <v>11562</v>
      </c>
      <c r="L326" s="5" t="s">
        <v>11563</v>
      </c>
      <c r="M326" s="5" t="s">
        <v>37</v>
      </c>
      <c r="N326" s="5" t="s">
        <v>55</v>
      </c>
      <c r="O326" s="5" t="b">
        <f t="shared" ca="1" si="105"/>
        <v>1</v>
      </c>
      <c r="P326" s="5"/>
      <c r="Q326" s="5"/>
      <c r="R326" s="5"/>
      <c r="S326" s="5"/>
      <c r="T326" s="5"/>
      <c r="U326" s="5"/>
      <c r="V326" s="5"/>
      <c r="W326" s="5"/>
      <c r="X326" s="5"/>
      <c r="Y326" s="5"/>
      <c r="Z326" s="5"/>
      <c r="AA326" s="5"/>
      <c r="AB326" s="5"/>
      <c r="AC326" s="5"/>
      <c r="AD326" s="5"/>
      <c r="AE326" s="5"/>
    </row>
    <row r="327" spans="1:31" ht="21" customHeight="1">
      <c r="A327" s="5" t="s">
        <v>248</v>
      </c>
      <c r="B327" s="5" t="s">
        <v>11564</v>
      </c>
      <c r="C327" s="5" t="s">
        <v>170</v>
      </c>
      <c r="D327" s="5" t="s">
        <v>390</v>
      </c>
      <c r="E327" s="5" t="s">
        <v>45</v>
      </c>
      <c r="F327" s="7">
        <v>7</v>
      </c>
      <c r="G327" s="7">
        <v>12</v>
      </c>
      <c r="H327" s="5" t="s">
        <v>957</v>
      </c>
      <c r="I327" s="5" t="s">
        <v>125</v>
      </c>
      <c r="J327" s="5" t="s">
        <v>76</v>
      </c>
      <c r="K327" s="9" t="s">
        <v>47</v>
      </c>
      <c r="L327" s="5" t="s">
        <v>11565</v>
      </c>
      <c r="M327" s="5" t="s">
        <v>53</v>
      </c>
      <c r="N327" s="5" t="s">
        <v>55</v>
      </c>
      <c r="O327" s="5" t="b">
        <f t="shared" ca="1" si="105"/>
        <v>1</v>
      </c>
      <c r="P327" s="5"/>
      <c r="Q327" s="5"/>
      <c r="R327" s="5"/>
      <c r="S327" s="5"/>
      <c r="T327" s="5"/>
      <c r="U327" s="5"/>
      <c r="V327" s="5"/>
      <c r="W327" s="5"/>
      <c r="X327" s="5"/>
      <c r="Y327" s="5"/>
      <c r="Z327" s="5"/>
      <c r="AA327" s="5"/>
      <c r="AB327" s="5"/>
      <c r="AC327" s="5"/>
      <c r="AD327" s="5"/>
      <c r="AE327" s="5"/>
    </row>
    <row r="328" spans="1:31" ht="21" customHeight="1">
      <c r="A328" s="5" t="s">
        <v>10918</v>
      </c>
      <c r="B328" s="5" t="s">
        <v>11568</v>
      </c>
      <c r="C328" s="5" t="s">
        <v>27</v>
      </c>
      <c r="D328" s="5" t="s">
        <v>575</v>
      </c>
      <c r="E328" s="5" t="s">
        <v>95</v>
      </c>
      <c r="F328" s="7">
        <v>7</v>
      </c>
      <c r="G328" s="7">
        <v>10</v>
      </c>
      <c r="H328" s="5" t="s">
        <v>979</v>
      </c>
      <c r="I328" s="5" t="s">
        <v>125</v>
      </c>
      <c r="J328" s="5" t="s">
        <v>273</v>
      </c>
      <c r="K328" s="5" t="s">
        <v>11571</v>
      </c>
      <c r="L328" s="5" t="s">
        <v>11573</v>
      </c>
      <c r="M328" s="5" t="s">
        <v>100</v>
      </c>
      <c r="N328" s="5" t="s">
        <v>55</v>
      </c>
      <c r="O328" s="5" t="b">
        <f t="shared" ca="1" si="105"/>
        <v>1</v>
      </c>
      <c r="P328" s="5"/>
      <c r="Q328" s="5"/>
      <c r="R328" s="5"/>
      <c r="S328" s="5"/>
      <c r="T328" s="5"/>
      <c r="U328" s="5"/>
      <c r="V328" s="5"/>
      <c r="W328" s="5"/>
      <c r="X328" s="5"/>
      <c r="Y328" s="5"/>
      <c r="Z328" s="5"/>
      <c r="AA328" s="5"/>
      <c r="AB328" s="5"/>
      <c r="AC328" s="5"/>
      <c r="AD328" s="5"/>
      <c r="AE328" s="5"/>
    </row>
    <row r="329" spans="1:31" ht="21" customHeight="1">
      <c r="A329" s="5" t="s">
        <v>248</v>
      </c>
      <c r="B329" s="5" t="s">
        <v>11574</v>
      </c>
      <c r="C329" s="5" t="s">
        <v>41</v>
      </c>
      <c r="D329" s="5" t="s">
        <v>47</v>
      </c>
      <c r="E329" s="5" t="s">
        <v>45</v>
      </c>
      <c r="F329" s="7">
        <v>7</v>
      </c>
      <c r="G329" s="7">
        <v>14</v>
      </c>
      <c r="H329" s="5" t="s">
        <v>952</v>
      </c>
      <c r="I329" s="5" t="s">
        <v>31</v>
      </c>
      <c r="J329" s="5" t="s">
        <v>224</v>
      </c>
      <c r="K329" s="5" t="s">
        <v>11576</v>
      </c>
      <c r="L329" s="5" t="s">
        <v>11577</v>
      </c>
      <c r="M329" s="5" t="s">
        <v>42</v>
      </c>
      <c r="N329" s="5" t="s">
        <v>38</v>
      </c>
      <c r="O329" s="5" t="b">
        <f t="shared" ca="1" si="105"/>
        <v>1</v>
      </c>
      <c r="P329" s="5"/>
      <c r="Q329" s="5"/>
      <c r="R329" s="5"/>
      <c r="S329" s="5"/>
      <c r="T329" s="5"/>
      <c r="U329" s="5"/>
      <c r="V329" s="5"/>
      <c r="W329" s="5"/>
      <c r="X329" s="5"/>
      <c r="Y329" s="5"/>
      <c r="Z329" s="5"/>
      <c r="AA329" s="5"/>
      <c r="AB329" s="5"/>
      <c r="AC329" s="5"/>
      <c r="AD329" s="5"/>
      <c r="AE329" s="5"/>
    </row>
    <row r="330" spans="1:31" ht="21" customHeight="1">
      <c r="A330" s="14" t="s">
        <v>11579</v>
      </c>
      <c r="B330" s="14" t="s">
        <v>5620</v>
      </c>
      <c r="C330" s="14" t="s">
        <v>27</v>
      </c>
      <c r="D330" s="14" t="s">
        <v>47</v>
      </c>
      <c r="E330" s="14" t="s">
        <v>45</v>
      </c>
      <c r="F330" s="15">
        <v>7</v>
      </c>
      <c r="G330" s="15">
        <v>8</v>
      </c>
      <c r="H330" s="14" t="s">
        <v>4100</v>
      </c>
      <c r="I330" s="14" t="s">
        <v>24</v>
      </c>
      <c r="J330" s="14" t="s">
        <v>117</v>
      </c>
      <c r="K330" s="14" t="s">
        <v>11582</v>
      </c>
      <c r="L330" s="16" t="s">
        <v>47</v>
      </c>
      <c r="M330" s="14" t="s">
        <v>1599</v>
      </c>
      <c r="N330" s="14" t="s">
        <v>55</v>
      </c>
      <c r="O330" s="14" t="b">
        <f ca="1">IFERROR(__xludf.DUMMYFUNCTION("REGEXMATCH(A330,""(?i)PHP"")"),FALSE)</f>
        <v>0</v>
      </c>
      <c r="P330" s="14" t="b">
        <f ca="1">IFERROR(__xludf.DUMMYFUNCTION("REGEXMATCH(L330,""(?i)PHP"")"),FALSE)</f>
        <v>0</v>
      </c>
      <c r="Q330" s="5"/>
      <c r="R330" s="5"/>
      <c r="S330" s="5"/>
      <c r="T330" s="5"/>
      <c r="U330" s="5"/>
      <c r="V330" s="5"/>
      <c r="W330" s="5"/>
      <c r="X330" s="5"/>
      <c r="Y330" s="5"/>
      <c r="Z330" s="5"/>
      <c r="AA330" s="5"/>
      <c r="AB330" s="5"/>
      <c r="AC330" s="5"/>
      <c r="AD330" s="5"/>
      <c r="AE330" s="5"/>
    </row>
    <row r="331" spans="1:31" ht="21" customHeight="1">
      <c r="A331" s="5" t="s">
        <v>7569</v>
      </c>
      <c r="B331" s="5" t="s">
        <v>7570</v>
      </c>
      <c r="C331" s="5" t="s">
        <v>27</v>
      </c>
      <c r="D331" s="5" t="s">
        <v>47</v>
      </c>
      <c r="E331" s="5" t="s">
        <v>29</v>
      </c>
      <c r="F331" s="7">
        <v>7</v>
      </c>
      <c r="G331" s="7">
        <v>9</v>
      </c>
      <c r="H331" s="5" t="s">
        <v>7518</v>
      </c>
      <c r="I331" s="5" t="s">
        <v>125</v>
      </c>
      <c r="J331" s="5" t="s">
        <v>2745</v>
      </c>
      <c r="K331" s="5" t="s">
        <v>2794</v>
      </c>
      <c r="L331" s="5" t="s">
        <v>7575</v>
      </c>
      <c r="M331" s="5" t="s">
        <v>37</v>
      </c>
      <c r="N331" s="5" t="s">
        <v>55</v>
      </c>
      <c r="O331" s="5" t="b">
        <f ca="1">IFERROR(__xludf.DUMMYFUNCTION("REGEXMATCH(A331,""PHP"")"),TRUE)</f>
        <v>1</v>
      </c>
      <c r="P331" s="5"/>
      <c r="Q331" s="5"/>
      <c r="R331" s="5"/>
      <c r="S331" s="5"/>
      <c r="T331" s="5"/>
      <c r="U331" s="5"/>
      <c r="V331" s="5"/>
      <c r="W331" s="5"/>
      <c r="X331" s="5"/>
      <c r="Y331" s="5"/>
      <c r="Z331" s="5"/>
      <c r="AA331" s="5"/>
      <c r="AB331" s="5"/>
      <c r="AC331" s="5"/>
      <c r="AD331" s="5"/>
      <c r="AE331" s="5"/>
    </row>
    <row r="332" spans="1:31" ht="21" customHeight="1">
      <c r="A332" s="14" t="s">
        <v>11592</v>
      </c>
      <c r="B332" s="14" t="s">
        <v>11593</v>
      </c>
      <c r="C332" s="14" t="s">
        <v>41</v>
      </c>
      <c r="D332" s="14" t="s">
        <v>47</v>
      </c>
      <c r="E332" s="14" t="s">
        <v>29</v>
      </c>
      <c r="F332" s="15">
        <v>7</v>
      </c>
      <c r="G332" s="15">
        <v>9</v>
      </c>
      <c r="H332" s="14" t="s">
        <v>7518</v>
      </c>
      <c r="I332" s="14" t="s">
        <v>125</v>
      </c>
      <c r="J332" s="14" t="s">
        <v>106</v>
      </c>
      <c r="K332" s="14" t="s">
        <v>11596</v>
      </c>
      <c r="L332" s="14" t="s">
        <v>11598</v>
      </c>
      <c r="M332" s="14" t="s">
        <v>167</v>
      </c>
      <c r="N332" s="14" t="s">
        <v>237</v>
      </c>
      <c r="O332" s="14" t="b">
        <f ca="1">IFERROR(__xludf.DUMMYFUNCTION("REGEXMATCH(A332,""(?i)PHP"")"),FALSE)</f>
        <v>0</v>
      </c>
      <c r="P332" s="14" t="b">
        <f ca="1">IFERROR(__xludf.DUMMYFUNCTION("REGEXMATCH(L332,""(?i)PHP"")"),FALSE)</f>
        <v>0</v>
      </c>
      <c r="Q332" s="5"/>
      <c r="R332" s="5"/>
      <c r="S332" s="5"/>
      <c r="T332" s="5"/>
      <c r="U332" s="5"/>
      <c r="V332" s="5"/>
      <c r="W332" s="5"/>
      <c r="X332" s="5"/>
      <c r="Y332" s="5"/>
      <c r="Z332" s="5"/>
      <c r="AA332" s="5"/>
      <c r="AB332" s="5"/>
      <c r="AC332" s="5"/>
      <c r="AD332" s="5"/>
      <c r="AE332" s="5"/>
    </row>
    <row r="333" spans="1:31" ht="21" customHeight="1">
      <c r="A333" s="5" t="s">
        <v>11602</v>
      </c>
      <c r="B333" s="5" t="s">
        <v>11603</v>
      </c>
      <c r="C333" s="5" t="s">
        <v>170</v>
      </c>
      <c r="D333" s="5" t="s">
        <v>390</v>
      </c>
      <c r="E333" s="5" t="s">
        <v>45</v>
      </c>
      <c r="F333" s="7">
        <v>7</v>
      </c>
      <c r="G333" s="7">
        <v>9</v>
      </c>
      <c r="H333" s="5" t="s">
        <v>7518</v>
      </c>
      <c r="I333" s="5" t="s">
        <v>31</v>
      </c>
      <c r="J333" s="5" t="s">
        <v>76</v>
      </c>
      <c r="K333" s="9" t="s">
        <v>47</v>
      </c>
      <c r="L333" s="5" t="s">
        <v>11605</v>
      </c>
      <c r="M333" s="5" t="s">
        <v>53</v>
      </c>
      <c r="N333" s="5" t="s">
        <v>55</v>
      </c>
      <c r="O333" s="5" t="b">
        <f ca="1">IFERROR(__xludf.DUMMYFUNCTION("REGEXMATCH(A333,""PHP"")"),TRUE)</f>
        <v>1</v>
      </c>
      <c r="P333" s="5"/>
      <c r="Q333" s="5"/>
      <c r="R333" s="5"/>
      <c r="S333" s="5"/>
      <c r="T333" s="5"/>
      <c r="U333" s="5"/>
      <c r="V333" s="5"/>
      <c r="W333" s="5"/>
      <c r="X333" s="5"/>
      <c r="Y333" s="5"/>
      <c r="Z333" s="5"/>
      <c r="AA333" s="5"/>
      <c r="AB333" s="5"/>
      <c r="AC333" s="5"/>
      <c r="AD333" s="5"/>
      <c r="AE333" s="5"/>
    </row>
    <row r="334" spans="1:31" ht="21" customHeight="1">
      <c r="A334" s="14" t="s">
        <v>10010</v>
      </c>
      <c r="B334" s="14" t="s">
        <v>11606</v>
      </c>
      <c r="C334" s="14" t="s">
        <v>170</v>
      </c>
      <c r="D334" s="14" t="s">
        <v>171</v>
      </c>
      <c r="E334" s="14" t="s">
        <v>29</v>
      </c>
      <c r="F334" s="15">
        <v>7</v>
      </c>
      <c r="G334" s="15">
        <v>9</v>
      </c>
      <c r="H334" s="14" t="s">
        <v>7518</v>
      </c>
      <c r="I334" s="14" t="s">
        <v>125</v>
      </c>
      <c r="J334" s="14" t="s">
        <v>57</v>
      </c>
      <c r="K334" s="14" t="s">
        <v>11607</v>
      </c>
      <c r="L334" s="14" t="s">
        <v>11608</v>
      </c>
      <c r="M334" s="14" t="s">
        <v>53</v>
      </c>
      <c r="N334" s="14" t="s">
        <v>55</v>
      </c>
      <c r="O334" s="14" t="b">
        <f ca="1">IFERROR(__xludf.DUMMYFUNCTION("REGEXMATCH(A334,""(?i)PHP"")"),FALSE)</f>
        <v>0</v>
      </c>
      <c r="P334" s="14" t="b">
        <f ca="1">IFERROR(__xludf.DUMMYFUNCTION("REGEXMATCH(L334,""(?i)PHP"")"),FALSE)</f>
        <v>0</v>
      </c>
      <c r="Q334" s="5"/>
      <c r="R334" s="5"/>
      <c r="S334" s="5"/>
      <c r="T334" s="5"/>
      <c r="U334" s="5"/>
      <c r="V334" s="5"/>
      <c r="W334" s="5"/>
      <c r="X334" s="5"/>
      <c r="Y334" s="5"/>
      <c r="Z334" s="5"/>
      <c r="AA334" s="5"/>
      <c r="AB334" s="5"/>
      <c r="AC334" s="5"/>
      <c r="AD334" s="5"/>
      <c r="AE334" s="5"/>
    </row>
    <row r="335" spans="1:31" ht="21" customHeight="1">
      <c r="A335" s="5" t="s">
        <v>248</v>
      </c>
      <c r="B335" s="5" t="s">
        <v>8086</v>
      </c>
      <c r="C335" s="5" t="s">
        <v>27</v>
      </c>
      <c r="D335" s="5" t="s">
        <v>47</v>
      </c>
      <c r="E335" s="5" t="s">
        <v>45</v>
      </c>
      <c r="F335" s="7">
        <v>7</v>
      </c>
      <c r="G335" s="7">
        <v>9</v>
      </c>
      <c r="H335" s="5" t="s">
        <v>7518</v>
      </c>
      <c r="I335" s="5" t="s">
        <v>31</v>
      </c>
      <c r="J335" s="5" t="s">
        <v>110</v>
      </c>
      <c r="K335" s="5" t="s">
        <v>8090</v>
      </c>
      <c r="L335" s="5" t="s">
        <v>11612</v>
      </c>
      <c r="M335" s="5" t="s">
        <v>100</v>
      </c>
      <c r="N335" s="5" t="s">
        <v>55</v>
      </c>
      <c r="O335" s="5" t="b">
        <f t="shared" ref="O335:O337" ca="1" si="106">IFERROR(__xludf.DUMMYFUNCTION("REGEXMATCH(A335,""PHP"")"),TRUE)</f>
        <v>1</v>
      </c>
      <c r="P335" s="5"/>
      <c r="Q335" s="5"/>
      <c r="R335" s="5"/>
      <c r="S335" s="5"/>
      <c r="T335" s="5"/>
      <c r="U335" s="5"/>
      <c r="V335" s="5"/>
      <c r="W335" s="5"/>
      <c r="X335" s="5"/>
      <c r="Y335" s="5"/>
      <c r="Z335" s="5"/>
      <c r="AA335" s="5"/>
      <c r="AB335" s="5"/>
      <c r="AC335" s="5"/>
      <c r="AD335" s="5"/>
      <c r="AE335" s="5"/>
    </row>
    <row r="336" spans="1:31" ht="21" customHeight="1">
      <c r="A336" s="5" t="s">
        <v>248</v>
      </c>
      <c r="B336" s="5" t="s">
        <v>10869</v>
      </c>
      <c r="C336" s="5" t="s">
        <v>170</v>
      </c>
      <c r="D336" s="5" t="s">
        <v>378</v>
      </c>
      <c r="E336" s="5" t="s">
        <v>29</v>
      </c>
      <c r="F336" s="7">
        <v>7</v>
      </c>
      <c r="G336" s="7">
        <v>9</v>
      </c>
      <c r="H336" s="5" t="s">
        <v>7518</v>
      </c>
      <c r="I336" s="5" t="s">
        <v>31</v>
      </c>
      <c r="J336" s="5" t="s">
        <v>161</v>
      </c>
      <c r="K336" s="9" t="s">
        <v>47</v>
      </c>
      <c r="L336" s="5" t="s">
        <v>11615</v>
      </c>
      <c r="M336" s="5" t="s">
        <v>100</v>
      </c>
      <c r="N336" s="5" t="s">
        <v>55</v>
      </c>
      <c r="O336" s="5" t="b">
        <f t="shared" ca="1" si="106"/>
        <v>1</v>
      </c>
      <c r="P336" s="5"/>
      <c r="Q336" s="5"/>
      <c r="R336" s="5"/>
      <c r="S336" s="5"/>
      <c r="T336" s="5"/>
      <c r="U336" s="5"/>
      <c r="V336" s="5"/>
      <c r="W336" s="5"/>
      <c r="X336" s="5"/>
      <c r="Y336" s="5"/>
      <c r="Z336" s="5"/>
      <c r="AA336" s="5"/>
      <c r="AB336" s="5"/>
      <c r="AC336" s="5"/>
      <c r="AD336" s="5"/>
      <c r="AE336" s="5"/>
    </row>
    <row r="337" spans="1:31" ht="21" customHeight="1">
      <c r="A337" s="5" t="s">
        <v>11621</v>
      </c>
      <c r="B337" s="5" t="s">
        <v>11622</v>
      </c>
      <c r="C337" s="5" t="s">
        <v>27</v>
      </c>
      <c r="D337" s="5" t="s">
        <v>290</v>
      </c>
      <c r="E337" s="5" t="s">
        <v>45</v>
      </c>
      <c r="F337" s="7">
        <v>7</v>
      </c>
      <c r="G337" s="7">
        <v>9</v>
      </c>
      <c r="H337" s="5" t="s">
        <v>7518</v>
      </c>
      <c r="I337" s="5" t="s">
        <v>125</v>
      </c>
      <c r="J337" s="5" t="s">
        <v>76</v>
      </c>
      <c r="K337" s="9" t="s">
        <v>47</v>
      </c>
      <c r="L337" s="5" t="s">
        <v>11623</v>
      </c>
      <c r="M337" s="5" t="s">
        <v>53</v>
      </c>
      <c r="N337" s="5" t="s">
        <v>55</v>
      </c>
      <c r="O337" s="5" t="b">
        <f t="shared" ca="1" si="106"/>
        <v>1</v>
      </c>
      <c r="P337" s="5"/>
      <c r="Q337" s="5"/>
      <c r="R337" s="5"/>
      <c r="S337" s="5"/>
      <c r="T337" s="5"/>
      <c r="U337" s="5"/>
      <c r="V337" s="5"/>
      <c r="W337" s="5"/>
      <c r="X337" s="5"/>
      <c r="Y337" s="5"/>
      <c r="Z337" s="5"/>
      <c r="AA337" s="5"/>
      <c r="AB337" s="5"/>
      <c r="AC337" s="5"/>
      <c r="AD337" s="5"/>
      <c r="AE337" s="5"/>
    </row>
    <row r="338" spans="1:31" ht="21" customHeight="1">
      <c r="A338" s="14" t="s">
        <v>10325</v>
      </c>
      <c r="B338" s="14" t="s">
        <v>11625</v>
      </c>
      <c r="C338" s="14" t="s">
        <v>27</v>
      </c>
      <c r="D338" s="14" t="s">
        <v>85</v>
      </c>
      <c r="E338" s="14" t="s">
        <v>45</v>
      </c>
      <c r="F338" s="15">
        <v>8</v>
      </c>
      <c r="G338" s="15">
        <v>14</v>
      </c>
      <c r="H338" s="14" t="s">
        <v>1392</v>
      </c>
      <c r="I338" s="14" t="s">
        <v>31</v>
      </c>
      <c r="J338" s="14" t="s">
        <v>2797</v>
      </c>
      <c r="K338" s="14" t="s">
        <v>7002</v>
      </c>
      <c r="L338" s="14" t="s">
        <v>11628</v>
      </c>
      <c r="M338" s="14" t="s">
        <v>167</v>
      </c>
      <c r="N338" s="14" t="s">
        <v>55</v>
      </c>
      <c r="O338" s="14" t="b">
        <f t="shared" ref="O338:O342" ca="1" si="107">IFERROR(__xludf.DUMMYFUNCTION("REGEXMATCH(A338,""(?i)PHP"")"),FALSE)</f>
        <v>0</v>
      </c>
      <c r="P338" s="14" t="b">
        <f t="shared" ref="P338:P342" ca="1" si="108">IFERROR(__xludf.DUMMYFUNCTION("REGEXMATCH(L338,""(?i)PHP"")"),FALSE)</f>
        <v>0</v>
      </c>
      <c r="Q338" s="5"/>
      <c r="R338" s="5"/>
      <c r="S338" s="5"/>
      <c r="T338" s="5"/>
      <c r="U338" s="5"/>
      <c r="V338" s="5"/>
      <c r="W338" s="5"/>
      <c r="X338" s="5"/>
      <c r="Y338" s="5"/>
      <c r="Z338" s="5"/>
      <c r="AA338" s="5"/>
      <c r="AB338" s="5"/>
      <c r="AC338" s="5"/>
      <c r="AD338" s="5"/>
      <c r="AE338" s="5"/>
    </row>
    <row r="339" spans="1:31" ht="21" customHeight="1">
      <c r="A339" s="14" t="s">
        <v>9556</v>
      </c>
      <c r="B339" s="14" t="s">
        <v>1879</v>
      </c>
      <c r="C339" s="14" t="s">
        <v>170</v>
      </c>
      <c r="D339" s="14" t="s">
        <v>390</v>
      </c>
      <c r="E339" s="14" t="s">
        <v>29</v>
      </c>
      <c r="F339" s="15">
        <v>8</v>
      </c>
      <c r="G339" s="15">
        <v>15</v>
      </c>
      <c r="H339" s="14" t="s">
        <v>65</v>
      </c>
      <c r="I339" s="14" t="s">
        <v>31</v>
      </c>
      <c r="J339" s="14" t="s">
        <v>1741</v>
      </c>
      <c r="K339" s="14" t="s">
        <v>11633</v>
      </c>
      <c r="L339" s="14" t="s">
        <v>11634</v>
      </c>
      <c r="M339" s="14" t="s">
        <v>53</v>
      </c>
      <c r="N339" s="14" t="s">
        <v>405</v>
      </c>
      <c r="O339" s="14" t="b">
        <f t="shared" ca="1" si="107"/>
        <v>0</v>
      </c>
      <c r="P339" s="14" t="b">
        <f t="shared" ca="1" si="108"/>
        <v>0</v>
      </c>
      <c r="Q339" s="5"/>
      <c r="R339" s="5"/>
      <c r="S339" s="5"/>
      <c r="T339" s="5"/>
      <c r="U339" s="5"/>
      <c r="V339" s="5"/>
      <c r="W339" s="5"/>
      <c r="X339" s="5"/>
      <c r="Y339" s="5"/>
      <c r="Z339" s="5"/>
      <c r="AA339" s="5"/>
      <c r="AB339" s="5"/>
      <c r="AC339" s="5"/>
      <c r="AD339" s="5"/>
      <c r="AE339" s="5"/>
    </row>
    <row r="340" spans="1:31" ht="21" customHeight="1">
      <c r="A340" s="14" t="s">
        <v>11641</v>
      </c>
      <c r="B340" s="14" t="s">
        <v>11642</v>
      </c>
      <c r="C340" s="14" t="s">
        <v>27</v>
      </c>
      <c r="D340" s="14" t="s">
        <v>212</v>
      </c>
      <c r="E340" s="14" t="s">
        <v>45</v>
      </c>
      <c r="F340" s="15">
        <v>8</v>
      </c>
      <c r="G340" s="15">
        <v>10</v>
      </c>
      <c r="H340" s="14" t="s">
        <v>30</v>
      </c>
      <c r="I340" s="14" t="s">
        <v>31</v>
      </c>
      <c r="J340" s="14" t="s">
        <v>57</v>
      </c>
      <c r="K340" s="14" t="s">
        <v>5625</v>
      </c>
      <c r="L340" s="14" t="s">
        <v>11643</v>
      </c>
      <c r="M340" s="14" t="s">
        <v>100</v>
      </c>
      <c r="N340" s="14" t="s">
        <v>55</v>
      </c>
      <c r="O340" s="14" t="b">
        <f t="shared" ca="1" si="107"/>
        <v>0</v>
      </c>
      <c r="P340" s="14" t="b">
        <f t="shared" ca="1" si="108"/>
        <v>0</v>
      </c>
      <c r="Q340" s="5"/>
      <c r="R340" s="5"/>
      <c r="S340" s="5"/>
      <c r="T340" s="5"/>
      <c r="U340" s="5"/>
      <c r="V340" s="5"/>
      <c r="W340" s="5"/>
      <c r="X340" s="5"/>
      <c r="Y340" s="5"/>
      <c r="Z340" s="5"/>
      <c r="AA340" s="5"/>
      <c r="AB340" s="5"/>
      <c r="AC340" s="5"/>
      <c r="AD340" s="5"/>
      <c r="AE340" s="5"/>
    </row>
    <row r="341" spans="1:31" ht="21" customHeight="1">
      <c r="A341" s="14" t="s">
        <v>11647</v>
      </c>
      <c r="B341" s="14" t="s">
        <v>229</v>
      </c>
      <c r="C341" s="14" t="s">
        <v>27</v>
      </c>
      <c r="D341" s="14" t="s">
        <v>80</v>
      </c>
      <c r="E341" s="14" t="s">
        <v>919</v>
      </c>
      <c r="F341" s="15">
        <v>8</v>
      </c>
      <c r="G341" s="15">
        <v>12</v>
      </c>
      <c r="H341" s="14" t="s">
        <v>852</v>
      </c>
      <c r="I341" s="14" t="s">
        <v>24</v>
      </c>
      <c r="J341" s="14" t="s">
        <v>57</v>
      </c>
      <c r="K341" s="14" t="s">
        <v>233</v>
      </c>
      <c r="L341" s="14" t="s">
        <v>11648</v>
      </c>
      <c r="M341" s="14" t="s">
        <v>167</v>
      </c>
      <c r="N341" s="14" t="s">
        <v>237</v>
      </c>
      <c r="O341" s="14" t="b">
        <f t="shared" ca="1" si="107"/>
        <v>0</v>
      </c>
      <c r="P341" s="14" t="b">
        <f t="shared" ca="1" si="108"/>
        <v>0</v>
      </c>
      <c r="Q341" s="5"/>
      <c r="R341" s="5"/>
      <c r="S341" s="5"/>
      <c r="T341" s="5"/>
      <c r="U341" s="5"/>
      <c r="V341" s="5"/>
      <c r="W341" s="5"/>
      <c r="X341" s="5"/>
      <c r="Y341" s="5"/>
      <c r="Z341" s="5"/>
      <c r="AA341" s="5"/>
      <c r="AB341" s="5"/>
      <c r="AC341" s="5"/>
      <c r="AD341" s="5"/>
      <c r="AE341" s="5"/>
    </row>
    <row r="342" spans="1:31" ht="21" customHeight="1">
      <c r="A342" s="14" t="s">
        <v>10839</v>
      </c>
      <c r="B342" s="14" t="s">
        <v>11654</v>
      </c>
      <c r="C342" s="14" t="s">
        <v>41</v>
      </c>
      <c r="D342" s="14" t="s">
        <v>448</v>
      </c>
      <c r="E342" s="14" t="s">
        <v>29</v>
      </c>
      <c r="F342" s="15">
        <v>8</v>
      </c>
      <c r="G342" s="15">
        <v>15</v>
      </c>
      <c r="H342" s="14" t="s">
        <v>65</v>
      </c>
      <c r="I342" s="14" t="s">
        <v>24</v>
      </c>
      <c r="J342" s="14" t="s">
        <v>187</v>
      </c>
      <c r="K342" s="14" t="s">
        <v>11655</v>
      </c>
      <c r="L342" s="14" t="s">
        <v>11656</v>
      </c>
      <c r="M342" s="14" t="s">
        <v>53</v>
      </c>
      <c r="N342" s="14" t="s">
        <v>55</v>
      </c>
      <c r="O342" s="14" t="b">
        <f t="shared" ca="1" si="107"/>
        <v>0</v>
      </c>
      <c r="P342" s="14" t="b">
        <f t="shared" ca="1" si="108"/>
        <v>0</v>
      </c>
      <c r="Q342" s="5"/>
      <c r="R342" s="5"/>
      <c r="S342" s="5"/>
      <c r="T342" s="5"/>
      <c r="U342" s="5"/>
      <c r="V342" s="5"/>
      <c r="W342" s="5"/>
      <c r="X342" s="5"/>
      <c r="Y342" s="5"/>
      <c r="Z342" s="5"/>
      <c r="AA342" s="5"/>
      <c r="AB342" s="5"/>
      <c r="AC342" s="5"/>
      <c r="AD342" s="5"/>
      <c r="AE342" s="5"/>
    </row>
    <row r="343" spans="1:31" ht="21" customHeight="1">
      <c r="A343" s="5" t="s">
        <v>248</v>
      </c>
      <c r="B343" s="5" t="s">
        <v>7932</v>
      </c>
      <c r="C343" s="5" t="s">
        <v>20</v>
      </c>
      <c r="D343" s="5" t="s">
        <v>1173</v>
      </c>
      <c r="E343" s="5" t="s">
        <v>29</v>
      </c>
      <c r="F343" s="7">
        <v>8</v>
      </c>
      <c r="G343" s="7">
        <v>10</v>
      </c>
      <c r="H343" s="5" t="s">
        <v>30</v>
      </c>
      <c r="I343" s="5" t="s">
        <v>125</v>
      </c>
      <c r="J343" s="5" t="s">
        <v>117</v>
      </c>
      <c r="K343" s="5" t="s">
        <v>11660</v>
      </c>
      <c r="L343" s="5" t="s">
        <v>11662</v>
      </c>
      <c r="M343" s="5" t="s">
        <v>53</v>
      </c>
      <c r="N343" s="5" t="s">
        <v>55</v>
      </c>
      <c r="O343" s="5" t="b">
        <f t="shared" ref="O343:O344" ca="1" si="109">IFERROR(__xludf.DUMMYFUNCTION("REGEXMATCH(A343,""PHP"")"),TRUE)</f>
        <v>1</v>
      </c>
      <c r="P343" s="5"/>
      <c r="Q343" s="5"/>
      <c r="R343" s="5"/>
      <c r="S343" s="5"/>
      <c r="T343" s="5"/>
      <c r="U343" s="5"/>
      <c r="V343" s="5"/>
      <c r="W343" s="5"/>
      <c r="X343" s="5"/>
      <c r="Y343" s="5"/>
      <c r="Z343" s="5"/>
      <c r="AA343" s="5"/>
      <c r="AB343" s="5"/>
      <c r="AC343" s="5"/>
      <c r="AD343" s="5"/>
      <c r="AE343" s="5"/>
    </row>
    <row r="344" spans="1:31" ht="21" customHeight="1">
      <c r="A344" s="5" t="s">
        <v>11669</v>
      </c>
      <c r="B344" s="5" t="s">
        <v>7952</v>
      </c>
      <c r="C344" s="5" t="s">
        <v>41</v>
      </c>
      <c r="D344" s="5" t="s">
        <v>114</v>
      </c>
      <c r="E344" s="5" t="s">
        <v>45</v>
      </c>
      <c r="F344" s="7">
        <v>8</v>
      </c>
      <c r="G344" s="7">
        <v>12</v>
      </c>
      <c r="H344" s="5" t="s">
        <v>852</v>
      </c>
      <c r="I344" s="5" t="s">
        <v>125</v>
      </c>
      <c r="J344" s="5" t="s">
        <v>76</v>
      </c>
      <c r="K344" s="5" t="s">
        <v>415</v>
      </c>
      <c r="L344" s="5" t="s">
        <v>11670</v>
      </c>
      <c r="M344" s="5" t="s">
        <v>53</v>
      </c>
      <c r="N344" s="5" t="s">
        <v>55</v>
      </c>
      <c r="O344" s="5" t="b">
        <f t="shared" ca="1" si="109"/>
        <v>1</v>
      </c>
      <c r="P344" s="5"/>
      <c r="Q344" s="5"/>
      <c r="R344" s="5"/>
      <c r="S344" s="5"/>
      <c r="T344" s="5"/>
      <c r="U344" s="5"/>
      <c r="V344" s="5"/>
      <c r="W344" s="5"/>
      <c r="X344" s="5"/>
      <c r="Y344" s="5"/>
      <c r="Z344" s="5"/>
      <c r="AA344" s="5"/>
      <c r="AB344" s="5"/>
      <c r="AC344" s="5"/>
      <c r="AD344" s="5"/>
      <c r="AE344" s="5"/>
    </row>
    <row r="345" spans="1:31" ht="21" customHeight="1">
      <c r="A345" s="5" t="s">
        <v>8397</v>
      </c>
      <c r="B345" s="5" t="s">
        <v>8399</v>
      </c>
      <c r="C345" s="5" t="s">
        <v>170</v>
      </c>
      <c r="D345" s="5" t="s">
        <v>171</v>
      </c>
      <c r="E345" s="5" t="s">
        <v>45</v>
      </c>
      <c r="F345" s="7">
        <v>8</v>
      </c>
      <c r="G345" s="7">
        <v>16</v>
      </c>
      <c r="H345" s="5" t="s">
        <v>478</v>
      </c>
      <c r="I345" s="5" t="s">
        <v>125</v>
      </c>
      <c r="J345" s="5" t="s">
        <v>4234</v>
      </c>
      <c r="K345" s="5" t="s">
        <v>8401</v>
      </c>
      <c r="L345" s="5" t="s">
        <v>8403</v>
      </c>
      <c r="M345" s="5" t="s">
        <v>167</v>
      </c>
      <c r="N345" s="5" t="s">
        <v>55</v>
      </c>
      <c r="O345" s="5" t="b">
        <f ca="1">IFERROR(__xludf.DUMMYFUNCTION("REGEXMATCH(A345,""(?i)PHP"")"),TRUE)</f>
        <v>1</v>
      </c>
      <c r="P345" s="5" t="b">
        <f ca="1">IFERROR(__xludf.DUMMYFUNCTION("REGEXMATCH(L345,""PHP"")"),FALSE)</f>
        <v>0</v>
      </c>
      <c r="Q345" s="5"/>
      <c r="R345" s="5"/>
      <c r="S345" s="5"/>
      <c r="T345" s="5"/>
      <c r="U345" s="5"/>
      <c r="V345" s="5"/>
      <c r="W345" s="5"/>
      <c r="X345" s="5"/>
      <c r="Y345" s="5"/>
      <c r="Z345" s="5"/>
      <c r="AA345" s="5"/>
      <c r="AB345" s="5"/>
      <c r="AC345" s="5"/>
      <c r="AD345" s="5"/>
      <c r="AE345" s="5"/>
    </row>
    <row r="346" spans="1:31" ht="21" customHeight="1">
      <c r="A346" s="5" t="s">
        <v>248</v>
      </c>
      <c r="B346" s="5" t="s">
        <v>11676</v>
      </c>
      <c r="C346" s="5" t="s">
        <v>170</v>
      </c>
      <c r="D346" s="5" t="s">
        <v>378</v>
      </c>
      <c r="E346" s="5" t="s">
        <v>29</v>
      </c>
      <c r="F346" s="7">
        <v>8</v>
      </c>
      <c r="G346" s="7">
        <v>10</v>
      </c>
      <c r="H346" s="5" t="s">
        <v>30</v>
      </c>
      <c r="I346" s="5" t="s">
        <v>108</v>
      </c>
      <c r="J346" s="5" t="s">
        <v>942</v>
      </c>
      <c r="K346" s="5" t="s">
        <v>381</v>
      </c>
      <c r="L346" s="5" t="s">
        <v>11677</v>
      </c>
      <c r="M346" s="5" t="s">
        <v>100</v>
      </c>
      <c r="N346" s="5" t="s">
        <v>55</v>
      </c>
      <c r="O346" s="5" t="b">
        <f ca="1">IFERROR(__xludf.DUMMYFUNCTION("REGEXMATCH(A346,""PHP"")"),TRUE)</f>
        <v>1</v>
      </c>
      <c r="P346" s="5"/>
      <c r="Q346" s="5"/>
      <c r="R346" s="5"/>
      <c r="S346" s="5"/>
      <c r="T346" s="5"/>
      <c r="U346" s="5"/>
      <c r="V346" s="5"/>
      <c r="W346" s="5"/>
      <c r="X346" s="5"/>
      <c r="Y346" s="5"/>
      <c r="Z346" s="5"/>
      <c r="AA346" s="5"/>
      <c r="AB346" s="5"/>
      <c r="AC346" s="5"/>
      <c r="AD346" s="5"/>
      <c r="AE346" s="5"/>
    </row>
    <row r="347" spans="1:31" ht="21" customHeight="1">
      <c r="A347" s="14" t="s">
        <v>11678</v>
      </c>
      <c r="B347" s="14" t="s">
        <v>11679</v>
      </c>
      <c r="C347" s="14" t="s">
        <v>27</v>
      </c>
      <c r="D347" s="14" t="s">
        <v>212</v>
      </c>
      <c r="E347" s="14" t="s">
        <v>45</v>
      </c>
      <c r="F347" s="15">
        <v>8</v>
      </c>
      <c r="G347" s="15">
        <v>12</v>
      </c>
      <c r="H347" s="14" t="s">
        <v>852</v>
      </c>
      <c r="I347" s="14" t="s">
        <v>125</v>
      </c>
      <c r="J347" s="14" t="s">
        <v>11681</v>
      </c>
      <c r="K347" s="14" t="s">
        <v>11683</v>
      </c>
      <c r="L347" s="14" t="s">
        <v>11684</v>
      </c>
      <c r="M347" s="14" t="s">
        <v>53</v>
      </c>
      <c r="N347" s="14" t="s">
        <v>55</v>
      </c>
      <c r="O347" s="14" t="b">
        <f t="shared" ref="O347:O375" ca="1" si="110">IFERROR(__xludf.DUMMYFUNCTION("REGEXMATCH(A347,""(?i)PHP"")"),FALSE)</f>
        <v>0</v>
      </c>
      <c r="P347" s="14" t="b">
        <f t="shared" ref="P347:P375" ca="1" si="111">IFERROR(__xludf.DUMMYFUNCTION("REGEXMATCH(L347,""(?i)PHP"")"),FALSE)</f>
        <v>0</v>
      </c>
      <c r="Q347" s="5"/>
      <c r="R347" s="5"/>
      <c r="S347" s="5"/>
      <c r="T347" s="5"/>
      <c r="U347" s="5"/>
      <c r="V347" s="5"/>
      <c r="W347" s="5"/>
      <c r="X347" s="5"/>
      <c r="Y347" s="5"/>
      <c r="Z347" s="5"/>
      <c r="AA347" s="5"/>
      <c r="AB347" s="5"/>
      <c r="AC347" s="5"/>
      <c r="AD347" s="5"/>
      <c r="AE347" s="5"/>
    </row>
    <row r="348" spans="1:31" ht="21" customHeight="1">
      <c r="A348" s="14" t="s">
        <v>9556</v>
      </c>
      <c r="B348" s="14" t="s">
        <v>11691</v>
      </c>
      <c r="C348" s="14" t="s">
        <v>170</v>
      </c>
      <c r="D348" s="14" t="s">
        <v>390</v>
      </c>
      <c r="E348" s="14" t="s">
        <v>29</v>
      </c>
      <c r="F348" s="15">
        <v>8</v>
      </c>
      <c r="G348" s="15">
        <v>15</v>
      </c>
      <c r="H348" s="14" t="s">
        <v>65</v>
      </c>
      <c r="I348" s="14" t="s">
        <v>31</v>
      </c>
      <c r="J348" s="14" t="s">
        <v>663</v>
      </c>
      <c r="K348" s="14" t="s">
        <v>11693</v>
      </c>
      <c r="L348" s="14" t="s">
        <v>11694</v>
      </c>
      <c r="M348" s="14" t="s">
        <v>100</v>
      </c>
      <c r="N348" s="14" t="s">
        <v>55</v>
      </c>
      <c r="O348" s="14" t="b">
        <f t="shared" ca="1" si="110"/>
        <v>0</v>
      </c>
      <c r="P348" s="14" t="b">
        <f t="shared" ca="1" si="111"/>
        <v>0</v>
      </c>
      <c r="Q348" s="5"/>
      <c r="R348" s="5"/>
      <c r="S348" s="5"/>
      <c r="T348" s="5"/>
      <c r="U348" s="5"/>
      <c r="V348" s="5"/>
      <c r="W348" s="5"/>
      <c r="X348" s="5"/>
      <c r="Y348" s="5"/>
      <c r="Z348" s="5"/>
      <c r="AA348" s="5"/>
      <c r="AB348" s="5"/>
      <c r="AC348" s="5"/>
      <c r="AD348" s="5"/>
      <c r="AE348" s="5"/>
    </row>
    <row r="349" spans="1:31" ht="21" customHeight="1">
      <c r="A349" s="14" t="s">
        <v>11695</v>
      </c>
      <c r="B349" s="14" t="s">
        <v>8191</v>
      </c>
      <c r="C349" s="14" t="s">
        <v>170</v>
      </c>
      <c r="D349" s="14" t="s">
        <v>378</v>
      </c>
      <c r="E349" s="14" t="s">
        <v>45</v>
      </c>
      <c r="F349" s="15">
        <v>8</v>
      </c>
      <c r="G349" s="15">
        <v>12</v>
      </c>
      <c r="H349" s="14" t="s">
        <v>852</v>
      </c>
      <c r="I349" s="14" t="s">
        <v>108</v>
      </c>
      <c r="J349" s="14" t="s">
        <v>48</v>
      </c>
      <c r="K349" s="14" t="s">
        <v>8192</v>
      </c>
      <c r="L349" s="14" t="s">
        <v>11696</v>
      </c>
      <c r="M349" s="14" t="s">
        <v>53</v>
      </c>
      <c r="N349" s="14" t="s">
        <v>405</v>
      </c>
      <c r="O349" s="14" t="b">
        <f t="shared" ca="1" si="110"/>
        <v>0</v>
      </c>
      <c r="P349" s="14" t="b">
        <f t="shared" ca="1" si="111"/>
        <v>0</v>
      </c>
      <c r="Q349" s="5"/>
      <c r="R349" s="5"/>
      <c r="S349" s="5"/>
      <c r="T349" s="5"/>
      <c r="U349" s="5"/>
      <c r="V349" s="5"/>
      <c r="W349" s="5"/>
      <c r="X349" s="5"/>
      <c r="Y349" s="5"/>
      <c r="Z349" s="5"/>
      <c r="AA349" s="5"/>
      <c r="AB349" s="5"/>
      <c r="AC349" s="5"/>
      <c r="AD349" s="5"/>
      <c r="AE349" s="5"/>
    </row>
    <row r="350" spans="1:31" ht="21" customHeight="1">
      <c r="A350" s="14" t="s">
        <v>11699</v>
      </c>
      <c r="B350" s="14" t="s">
        <v>11701</v>
      </c>
      <c r="C350" s="14" t="s">
        <v>170</v>
      </c>
      <c r="D350" s="14" t="s">
        <v>390</v>
      </c>
      <c r="E350" s="14" t="s">
        <v>45</v>
      </c>
      <c r="F350" s="15">
        <v>8</v>
      </c>
      <c r="G350" s="15">
        <v>12</v>
      </c>
      <c r="H350" s="14" t="s">
        <v>852</v>
      </c>
      <c r="I350" s="14" t="s">
        <v>125</v>
      </c>
      <c r="J350" s="14" t="s">
        <v>1505</v>
      </c>
      <c r="K350" s="14" t="s">
        <v>11704</v>
      </c>
      <c r="L350" s="14" t="s">
        <v>11705</v>
      </c>
      <c r="M350" s="14" t="s">
        <v>37</v>
      </c>
      <c r="N350" s="14" t="s">
        <v>55</v>
      </c>
      <c r="O350" s="14" t="b">
        <f t="shared" ca="1" si="110"/>
        <v>0</v>
      </c>
      <c r="P350" s="14" t="b">
        <f t="shared" ca="1" si="111"/>
        <v>0</v>
      </c>
      <c r="Q350" s="5"/>
      <c r="R350" s="5"/>
      <c r="S350" s="5"/>
      <c r="T350" s="5"/>
      <c r="U350" s="5"/>
      <c r="V350" s="5"/>
      <c r="W350" s="5"/>
      <c r="X350" s="5"/>
      <c r="Y350" s="5"/>
      <c r="Z350" s="5"/>
      <c r="AA350" s="5"/>
      <c r="AB350" s="5"/>
      <c r="AC350" s="5"/>
      <c r="AD350" s="5"/>
      <c r="AE350" s="5"/>
    </row>
    <row r="351" spans="1:31" ht="21" customHeight="1">
      <c r="A351" s="14" t="s">
        <v>11706</v>
      </c>
      <c r="B351" s="14" t="s">
        <v>6144</v>
      </c>
      <c r="C351" s="14" t="s">
        <v>27</v>
      </c>
      <c r="D351" s="14" t="s">
        <v>85</v>
      </c>
      <c r="E351" s="14" t="s">
        <v>45</v>
      </c>
      <c r="F351" s="15">
        <v>8</v>
      </c>
      <c r="G351" s="15">
        <v>20</v>
      </c>
      <c r="H351" s="14" t="s">
        <v>178</v>
      </c>
      <c r="I351" s="14" t="s">
        <v>31</v>
      </c>
      <c r="J351" s="14" t="s">
        <v>126</v>
      </c>
      <c r="K351" s="14" t="s">
        <v>11708</v>
      </c>
      <c r="L351" s="14" t="s">
        <v>11709</v>
      </c>
      <c r="M351" s="14" t="s">
        <v>100</v>
      </c>
      <c r="N351" s="14" t="s">
        <v>55</v>
      </c>
      <c r="O351" s="14" t="b">
        <f t="shared" ca="1" si="110"/>
        <v>0</v>
      </c>
      <c r="P351" s="14" t="b">
        <f t="shared" ca="1" si="111"/>
        <v>0</v>
      </c>
      <c r="Q351" s="5"/>
      <c r="R351" s="5"/>
      <c r="S351" s="5"/>
      <c r="T351" s="5"/>
      <c r="U351" s="5"/>
      <c r="V351" s="5"/>
      <c r="W351" s="5"/>
      <c r="X351" s="5"/>
      <c r="Y351" s="5"/>
      <c r="Z351" s="5"/>
      <c r="AA351" s="5"/>
      <c r="AB351" s="5"/>
      <c r="AC351" s="5"/>
      <c r="AD351" s="5"/>
      <c r="AE351" s="5"/>
    </row>
    <row r="352" spans="1:31" ht="21" customHeight="1">
      <c r="A352" s="14" t="s">
        <v>11714</v>
      </c>
      <c r="B352" s="14" t="s">
        <v>11715</v>
      </c>
      <c r="C352" s="14" t="s">
        <v>27</v>
      </c>
      <c r="D352" s="14" t="s">
        <v>850</v>
      </c>
      <c r="E352" s="14" t="s">
        <v>45</v>
      </c>
      <c r="F352" s="15">
        <v>8</v>
      </c>
      <c r="G352" s="15">
        <v>20</v>
      </c>
      <c r="H352" s="14" t="s">
        <v>178</v>
      </c>
      <c r="I352" s="14" t="s">
        <v>108</v>
      </c>
      <c r="J352" s="14" t="s">
        <v>110</v>
      </c>
      <c r="K352" s="14" t="s">
        <v>11717</v>
      </c>
      <c r="L352" s="14" t="s">
        <v>11718</v>
      </c>
      <c r="M352" s="14" t="s">
        <v>100</v>
      </c>
      <c r="N352" s="14" t="s">
        <v>55</v>
      </c>
      <c r="O352" s="14" t="b">
        <f t="shared" ca="1" si="110"/>
        <v>0</v>
      </c>
      <c r="P352" s="14" t="b">
        <f t="shared" ca="1" si="111"/>
        <v>0</v>
      </c>
      <c r="Q352" s="5"/>
      <c r="R352" s="5"/>
      <c r="S352" s="5"/>
      <c r="T352" s="5"/>
      <c r="U352" s="5"/>
      <c r="V352" s="5"/>
      <c r="W352" s="5"/>
      <c r="X352" s="5"/>
      <c r="Y352" s="5"/>
      <c r="Z352" s="5"/>
      <c r="AA352" s="5"/>
      <c r="AB352" s="5"/>
      <c r="AC352" s="5"/>
      <c r="AD352" s="5"/>
      <c r="AE352" s="5"/>
    </row>
    <row r="353" spans="1:31" ht="21" customHeight="1">
      <c r="A353" s="14" t="s">
        <v>11724</v>
      </c>
      <c r="B353" s="14" t="s">
        <v>11725</v>
      </c>
      <c r="C353" s="14" t="s">
        <v>27</v>
      </c>
      <c r="D353" s="14" t="s">
        <v>85</v>
      </c>
      <c r="E353" s="14" t="s">
        <v>45</v>
      </c>
      <c r="F353" s="15">
        <v>8</v>
      </c>
      <c r="G353" s="15">
        <v>15</v>
      </c>
      <c r="H353" s="14" t="s">
        <v>65</v>
      </c>
      <c r="I353" s="14" t="s">
        <v>108</v>
      </c>
      <c r="J353" s="14" t="s">
        <v>134</v>
      </c>
      <c r="K353" s="14" t="s">
        <v>1001</v>
      </c>
      <c r="L353" s="14" t="s">
        <v>11726</v>
      </c>
      <c r="M353" s="14" t="s">
        <v>53</v>
      </c>
      <c r="N353" s="14" t="s">
        <v>55</v>
      </c>
      <c r="O353" s="14" t="b">
        <f t="shared" ca="1" si="110"/>
        <v>0</v>
      </c>
      <c r="P353" s="14" t="b">
        <f t="shared" ca="1" si="111"/>
        <v>0</v>
      </c>
      <c r="Q353" s="5"/>
      <c r="R353" s="5"/>
      <c r="S353" s="5"/>
      <c r="T353" s="5"/>
      <c r="U353" s="5"/>
      <c r="V353" s="5"/>
      <c r="W353" s="5"/>
      <c r="X353" s="5"/>
      <c r="Y353" s="5"/>
      <c r="Z353" s="5"/>
      <c r="AA353" s="5"/>
      <c r="AB353" s="5"/>
      <c r="AC353" s="5"/>
      <c r="AD353" s="5"/>
      <c r="AE353" s="5"/>
    </row>
    <row r="354" spans="1:31" ht="21" customHeight="1">
      <c r="A354" s="14" t="s">
        <v>9556</v>
      </c>
      <c r="B354" s="14" t="s">
        <v>11730</v>
      </c>
      <c r="C354" s="14" t="s">
        <v>170</v>
      </c>
      <c r="D354" s="14" t="s">
        <v>390</v>
      </c>
      <c r="E354" s="14" t="s">
        <v>45</v>
      </c>
      <c r="F354" s="15">
        <v>8</v>
      </c>
      <c r="G354" s="15">
        <v>15</v>
      </c>
      <c r="H354" s="14" t="s">
        <v>65</v>
      </c>
      <c r="I354" s="14" t="s">
        <v>31</v>
      </c>
      <c r="J354" s="14" t="s">
        <v>430</v>
      </c>
      <c r="K354" s="14" t="s">
        <v>11731</v>
      </c>
      <c r="L354" s="14" t="s">
        <v>11732</v>
      </c>
      <c r="M354" s="14" t="s">
        <v>648</v>
      </c>
      <c r="N354" s="14" t="s">
        <v>237</v>
      </c>
      <c r="O354" s="14" t="b">
        <f t="shared" ca="1" si="110"/>
        <v>0</v>
      </c>
      <c r="P354" s="14" t="b">
        <f t="shared" ca="1" si="111"/>
        <v>0</v>
      </c>
      <c r="Q354" s="5"/>
      <c r="R354" s="5"/>
      <c r="S354" s="5"/>
      <c r="T354" s="5"/>
      <c r="U354" s="5"/>
      <c r="V354" s="5"/>
      <c r="W354" s="5"/>
      <c r="X354" s="5"/>
      <c r="Y354" s="5"/>
      <c r="Z354" s="5"/>
      <c r="AA354" s="5"/>
      <c r="AB354" s="5"/>
      <c r="AC354" s="5"/>
      <c r="AD354" s="5"/>
      <c r="AE354" s="5"/>
    </row>
    <row r="355" spans="1:31" ht="21" customHeight="1">
      <c r="A355" s="14" t="s">
        <v>9556</v>
      </c>
      <c r="B355" s="14" t="s">
        <v>1786</v>
      </c>
      <c r="C355" s="14" t="s">
        <v>41</v>
      </c>
      <c r="D355" s="14" t="s">
        <v>94</v>
      </c>
      <c r="E355" s="14" t="s">
        <v>45</v>
      </c>
      <c r="F355" s="15">
        <v>8</v>
      </c>
      <c r="G355" s="15">
        <v>13</v>
      </c>
      <c r="H355" s="14" t="s">
        <v>107</v>
      </c>
      <c r="I355" s="14" t="s">
        <v>24</v>
      </c>
      <c r="J355" s="14" t="s">
        <v>48</v>
      </c>
      <c r="K355" s="14" t="s">
        <v>11735</v>
      </c>
      <c r="L355" s="14" t="s">
        <v>11736</v>
      </c>
      <c r="M355" s="14" t="s">
        <v>42</v>
      </c>
      <c r="N355" s="14" t="s">
        <v>38</v>
      </c>
      <c r="O355" s="14" t="b">
        <f t="shared" ca="1" si="110"/>
        <v>0</v>
      </c>
      <c r="P355" s="14" t="b">
        <f t="shared" ca="1" si="111"/>
        <v>0</v>
      </c>
      <c r="Q355" s="5"/>
      <c r="R355" s="5"/>
      <c r="S355" s="5"/>
      <c r="T355" s="5"/>
      <c r="U355" s="5"/>
      <c r="V355" s="5"/>
      <c r="W355" s="5"/>
      <c r="X355" s="5"/>
      <c r="Y355" s="5"/>
      <c r="Z355" s="5"/>
      <c r="AA355" s="5"/>
      <c r="AB355" s="5"/>
      <c r="AC355" s="5"/>
      <c r="AD355" s="5"/>
      <c r="AE355" s="5"/>
    </row>
    <row r="356" spans="1:31" ht="21" customHeight="1">
      <c r="A356" s="14" t="s">
        <v>11739</v>
      </c>
      <c r="B356" s="14" t="s">
        <v>9880</v>
      </c>
      <c r="C356" s="14" t="s">
        <v>20</v>
      </c>
      <c r="D356" s="14" t="s">
        <v>47</v>
      </c>
      <c r="E356" s="14" t="s">
        <v>29</v>
      </c>
      <c r="F356" s="15">
        <v>8</v>
      </c>
      <c r="G356" s="15">
        <v>15</v>
      </c>
      <c r="H356" s="14" t="s">
        <v>65</v>
      </c>
      <c r="I356" s="14" t="s">
        <v>108</v>
      </c>
      <c r="J356" s="14" t="s">
        <v>1053</v>
      </c>
      <c r="K356" s="14" t="s">
        <v>9881</v>
      </c>
      <c r="L356" s="14" t="s">
        <v>11740</v>
      </c>
      <c r="M356" s="14" t="s">
        <v>53</v>
      </c>
      <c r="N356" s="14" t="s">
        <v>55</v>
      </c>
      <c r="O356" s="14" t="b">
        <f t="shared" ca="1" si="110"/>
        <v>0</v>
      </c>
      <c r="P356" s="14" t="b">
        <f t="shared" ca="1" si="111"/>
        <v>0</v>
      </c>
      <c r="Q356" s="5"/>
      <c r="R356" s="5"/>
      <c r="S356" s="5"/>
      <c r="T356" s="5"/>
      <c r="U356" s="5"/>
      <c r="V356" s="5"/>
      <c r="W356" s="5"/>
      <c r="X356" s="5"/>
      <c r="Y356" s="5"/>
      <c r="Z356" s="5"/>
      <c r="AA356" s="5"/>
      <c r="AB356" s="5"/>
      <c r="AC356" s="5"/>
      <c r="AD356" s="5"/>
      <c r="AE356" s="5"/>
    </row>
    <row r="357" spans="1:31" ht="21" customHeight="1">
      <c r="A357" s="14" t="s">
        <v>11744</v>
      </c>
      <c r="B357" s="14" t="s">
        <v>11745</v>
      </c>
      <c r="C357" s="14" t="s">
        <v>27</v>
      </c>
      <c r="D357" s="14" t="s">
        <v>575</v>
      </c>
      <c r="E357" s="14" t="s">
        <v>29</v>
      </c>
      <c r="F357" s="15">
        <v>8</v>
      </c>
      <c r="G357" s="15">
        <v>15</v>
      </c>
      <c r="H357" s="14" t="s">
        <v>65</v>
      </c>
      <c r="I357" s="14" t="s">
        <v>108</v>
      </c>
      <c r="J357" s="14" t="s">
        <v>1423</v>
      </c>
      <c r="K357" s="14" t="s">
        <v>11747</v>
      </c>
      <c r="L357" s="14" t="s">
        <v>11750</v>
      </c>
      <c r="M357" s="14" t="s">
        <v>53</v>
      </c>
      <c r="N357" s="14" t="s">
        <v>38</v>
      </c>
      <c r="O357" s="14" t="b">
        <f t="shared" ca="1" si="110"/>
        <v>0</v>
      </c>
      <c r="P357" s="14" t="b">
        <f t="shared" ca="1" si="111"/>
        <v>0</v>
      </c>
      <c r="Q357" s="5"/>
      <c r="R357" s="5"/>
      <c r="S357" s="5"/>
      <c r="T357" s="5"/>
      <c r="U357" s="5"/>
      <c r="V357" s="5"/>
      <c r="W357" s="5"/>
      <c r="X357" s="5"/>
      <c r="Y357" s="5"/>
      <c r="Z357" s="5"/>
      <c r="AA357" s="5"/>
      <c r="AB357" s="5"/>
      <c r="AC357" s="5"/>
      <c r="AD357" s="5"/>
      <c r="AE357" s="5"/>
    </row>
    <row r="358" spans="1:31" ht="21" customHeight="1">
      <c r="A358" s="14" t="s">
        <v>11754</v>
      </c>
      <c r="B358" s="14" t="s">
        <v>2786</v>
      </c>
      <c r="C358" s="14" t="s">
        <v>20</v>
      </c>
      <c r="D358" s="14" t="s">
        <v>1173</v>
      </c>
      <c r="E358" s="14" t="s">
        <v>45</v>
      </c>
      <c r="F358" s="15">
        <v>8</v>
      </c>
      <c r="G358" s="15">
        <v>10</v>
      </c>
      <c r="H358" s="14" t="s">
        <v>30</v>
      </c>
      <c r="I358" s="14" t="s">
        <v>24</v>
      </c>
      <c r="J358" s="14" t="s">
        <v>444</v>
      </c>
      <c r="K358" s="16" t="s">
        <v>47</v>
      </c>
      <c r="L358" s="14" t="s">
        <v>11755</v>
      </c>
      <c r="M358" s="14" t="s">
        <v>42</v>
      </c>
      <c r="N358" s="14" t="s">
        <v>55</v>
      </c>
      <c r="O358" s="14" t="b">
        <f t="shared" ca="1" si="110"/>
        <v>0</v>
      </c>
      <c r="P358" s="14" t="b">
        <f t="shared" ca="1" si="111"/>
        <v>0</v>
      </c>
      <c r="Q358" s="5"/>
      <c r="R358" s="5"/>
      <c r="S358" s="5"/>
      <c r="T358" s="5"/>
      <c r="U358" s="5"/>
      <c r="V358" s="5"/>
      <c r="W358" s="5"/>
      <c r="X358" s="5"/>
      <c r="Y358" s="5"/>
      <c r="Z358" s="5"/>
      <c r="AA358" s="5"/>
      <c r="AB358" s="5"/>
      <c r="AC358" s="5"/>
      <c r="AD358" s="5"/>
      <c r="AE358" s="5"/>
    </row>
    <row r="359" spans="1:31" ht="21" customHeight="1">
      <c r="A359" s="14" t="s">
        <v>11759</v>
      </c>
      <c r="B359" s="14" t="s">
        <v>1545</v>
      </c>
      <c r="C359" s="14" t="s">
        <v>20</v>
      </c>
      <c r="D359" s="14" t="s">
        <v>1173</v>
      </c>
      <c r="E359" s="14" t="s">
        <v>45</v>
      </c>
      <c r="F359" s="15">
        <v>8</v>
      </c>
      <c r="G359" s="15">
        <v>16</v>
      </c>
      <c r="H359" s="14" t="s">
        <v>478</v>
      </c>
      <c r="I359" s="14" t="s">
        <v>108</v>
      </c>
      <c r="J359" s="14" t="s">
        <v>57</v>
      </c>
      <c r="K359" s="14" t="s">
        <v>11760</v>
      </c>
      <c r="L359" s="14" t="s">
        <v>11761</v>
      </c>
      <c r="M359" s="14" t="s">
        <v>37</v>
      </c>
      <c r="N359" s="14" t="s">
        <v>1117</v>
      </c>
      <c r="O359" s="14" t="b">
        <f t="shared" ca="1" si="110"/>
        <v>0</v>
      </c>
      <c r="P359" s="14" t="b">
        <f t="shared" ca="1" si="111"/>
        <v>0</v>
      </c>
      <c r="Q359" s="5"/>
      <c r="R359" s="5"/>
      <c r="S359" s="5"/>
      <c r="T359" s="5"/>
      <c r="U359" s="5"/>
      <c r="V359" s="5"/>
      <c r="W359" s="5"/>
      <c r="X359" s="5"/>
      <c r="Y359" s="5"/>
      <c r="Z359" s="5"/>
      <c r="AA359" s="5"/>
      <c r="AB359" s="5"/>
      <c r="AC359" s="5"/>
      <c r="AD359" s="5"/>
      <c r="AE359" s="5"/>
    </row>
    <row r="360" spans="1:31" ht="21" customHeight="1">
      <c r="A360" s="14" t="s">
        <v>9997</v>
      </c>
      <c r="B360" s="14" t="s">
        <v>3212</v>
      </c>
      <c r="C360" s="14" t="s">
        <v>170</v>
      </c>
      <c r="D360" s="14" t="s">
        <v>47</v>
      </c>
      <c r="E360" s="14" t="s">
        <v>29</v>
      </c>
      <c r="F360" s="15">
        <v>8</v>
      </c>
      <c r="G360" s="15">
        <v>20</v>
      </c>
      <c r="H360" s="14" t="s">
        <v>178</v>
      </c>
      <c r="I360" s="14" t="s">
        <v>108</v>
      </c>
      <c r="J360" s="14" t="s">
        <v>48</v>
      </c>
      <c r="K360" s="14" t="s">
        <v>9999</v>
      </c>
      <c r="L360" s="14" t="s">
        <v>10000</v>
      </c>
      <c r="M360" s="14" t="s">
        <v>53</v>
      </c>
      <c r="N360" s="14" t="s">
        <v>55</v>
      </c>
      <c r="O360" s="14" t="b">
        <f t="shared" ca="1" si="110"/>
        <v>0</v>
      </c>
      <c r="P360" s="14" t="b">
        <f t="shared" ca="1" si="111"/>
        <v>0</v>
      </c>
      <c r="Q360" s="5"/>
      <c r="R360" s="5"/>
      <c r="S360" s="5"/>
      <c r="T360" s="5"/>
      <c r="U360" s="5"/>
      <c r="V360" s="5"/>
      <c r="W360" s="5"/>
      <c r="X360" s="5"/>
      <c r="Y360" s="5"/>
      <c r="Z360" s="5"/>
      <c r="AA360" s="5"/>
      <c r="AB360" s="5"/>
      <c r="AC360" s="5"/>
      <c r="AD360" s="5"/>
      <c r="AE360" s="5"/>
    </row>
    <row r="361" spans="1:31" ht="21" customHeight="1">
      <c r="A361" s="14" t="s">
        <v>10010</v>
      </c>
      <c r="B361" s="14" t="s">
        <v>11773</v>
      </c>
      <c r="C361" s="14" t="s">
        <v>20</v>
      </c>
      <c r="D361" s="14" t="s">
        <v>296</v>
      </c>
      <c r="E361" s="14" t="s">
        <v>45</v>
      </c>
      <c r="F361" s="15">
        <v>8</v>
      </c>
      <c r="G361" s="15">
        <v>16</v>
      </c>
      <c r="H361" s="14" t="s">
        <v>478</v>
      </c>
      <c r="I361" s="14" t="s">
        <v>31</v>
      </c>
      <c r="J361" s="14" t="s">
        <v>126</v>
      </c>
      <c r="K361" s="16" t="s">
        <v>47</v>
      </c>
      <c r="L361" s="14" t="s">
        <v>11775</v>
      </c>
      <c r="M361" s="14" t="s">
        <v>53</v>
      </c>
      <c r="N361" s="14" t="s">
        <v>55</v>
      </c>
      <c r="O361" s="14" t="b">
        <f t="shared" ca="1" si="110"/>
        <v>0</v>
      </c>
      <c r="P361" s="14" t="b">
        <f t="shared" ca="1" si="111"/>
        <v>0</v>
      </c>
      <c r="Q361" s="5"/>
      <c r="R361" s="5"/>
      <c r="S361" s="5"/>
      <c r="T361" s="5"/>
      <c r="U361" s="5"/>
      <c r="V361" s="5"/>
      <c r="W361" s="5"/>
      <c r="X361" s="5"/>
      <c r="Y361" s="5"/>
      <c r="Z361" s="5"/>
      <c r="AA361" s="5"/>
      <c r="AB361" s="5"/>
      <c r="AC361" s="5"/>
      <c r="AD361" s="5"/>
      <c r="AE361" s="5"/>
    </row>
    <row r="362" spans="1:31" ht="21" customHeight="1">
      <c r="A362" s="14" t="s">
        <v>9556</v>
      </c>
      <c r="B362" s="14" t="s">
        <v>4814</v>
      </c>
      <c r="C362" s="14" t="s">
        <v>20</v>
      </c>
      <c r="D362" s="14" t="s">
        <v>3833</v>
      </c>
      <c r="E362" s="14" t="s">
        <v>29</v>
      </c>
      <c r="F362" s="15">
        <v>8</v>
      </c>
      <c r="G362" s="15">
        <v>15</v>
      </c>
      <c r="H362" s="14" t="s">
        <v>65</v>
      </c>
      <c r="I362" s="14" t="s">
        <v>108</v>
      </c>
      <c r="J362" s="14" t="s">
        <v>3552</v>
      </c>
      <c r="K362" s="14" t="s">
        <v>4815</v>
      </c>
      <c r="L362" s="14" t="s">
        <v>11779</v>
      </c>
      <c r="M362" s="14" t="s">
        <v>42</v>
      </c>
      <c r="N362" s="14" t="s">
        <v>237</v>
      </c>
      <c r="O362" s="14" t="b">
        <f t="shared" ca="1" si="110"/>
        <v>0</v>
      </c>
      <c r="P362" s="14" t="b">
        <f t="shared" ca="1" si="111"/>
        <v>0</v>
      </c>
      <c r="Q362" s="5"/>
      <c r="R362" s="5"/>
      <c r="S362" s="5"/>
      <c r="T362" s="5"/>
      <c r="U362" s="5"/>
      <c r="V362" s="5"/>
      <c r="W362" s="5"/>
      <c r="X362" s="5"/>
      <c r="Y362" s="5"/>
      <c r="Z362" s="5"/>
      <c r="AA362" s="5"/>
      <c r="AB362" s="5"/>
      <c r="AC362" s="5"/>
      <c r="AD362" s="5"/>
      <c r="AE362" s="5"/>
    </row>
    <row r="363" spans="1:31" ht="21" customHeight="1">
      <c r="A363" s="14" t="s">
        <v>11788</v>
      </c>
      <c r="B363" s="14" t="s">
        <v>11789</v>
      </c>
      <c r="C363" s="14" t="s">
        <v>170</v>
      </c>
      <c r="D363" s="14" t="s">
        <v>47</v>
      </c>
      <c r="E363" s="14" t="s">
        <v>29</v>
      </c>
      <c r="F363" s="15">
        <v>8</v>
      </c>
      <c r="G363" s="15">
        <v>10</v>
      </c>
      <c r="H363" s="14" t="s">
        <v>30</v>
      </c>
      <c r="I363" s="14" t="s">
        <v>31</v>
      </c>
      <c r="J363" s="14" t="s">
        <v>1877</v>
      </c>
      <c r="K363" s="14" t="s">
        <v>11790</v>
      </c>
      <c r="L363" s="14" t="s">
        <v>11791</v>
      </c>
      <c r="M363" s="14" t="s">
        <v>53</v>
      </c>
      <c r="N363" s="14" t="s">
        <v>38</v>
      </c>
      <c r="O363" s="14" t="b">
        <f t="shared" ca="1" si="110"/>
        <v>0</v>
      </c>
      <c r="P363" s="14" t="b">
        <f t="shared" ca="1" si="111"/>
        <v>0</v>
      </c>
      <c r="Q363" s="5"/>
      <c r="R363" s="5"/>
      <c r="S363" s="5"/>
      <c r="T363" s="5"/>
      <c r="U363" s="5"/>
      <c r="V363" s="5"/>
      <c r="W363" s="5"/>
      <c r="X363" s="5"/>
      <c r="Y363" s="5"/>
      <c r="Z363" s="5"/>
      <c r="AA363" s="5"/>
      <c r="AB363" s="5"/>
      <c r="AC363" s="5"/>
      <c r="AD363" s="5"/>
      <c r="AE363" s="5"/>
    </row>
    <row r="364" spans="1:31" ht="21" customHeight="1">
      <c r="A364" s="14" t="s">
        <v>11793</v>
      </c>
      <c r="B364" s="14" t="s">
        <v>11794</v>
      </c>
      <c r="C364" s="14" t="s">
        <v>170</v>
      </c>
      <c r="D364" s="14" t="s">
        <v>342</v>
      </c>
      <c r="E364" s="14" t="s">
        <v>45</v>
      </c>
      <c r="F364" s="15">
        <v>8</v>
      </c>
      <c r="G364" s="15">
        <v>12</v>
      </c>
      <c r="H364" s="14" t="s">
        <v>852</v>
      </c>
      <c r="I364" s="14" t="s">
        <v>24</v>
      </c>
      <c r="J364" s="14" t="s">
        <v>1505</v>
      </c>
      <c r="K364" s="14" t="s">
        <v>11797</v>
      </c>
      <c r="L364" s="14" t="s">
        <v>11798</v>
      </c>
      <c r="M364" s="14" t="s">
        <v>42</v>
      </c>
      <c r="N364" s="14" t="s">
        <v>55</v>
      </c>
      <c r="O364" s="14" t="b">
        <f t="shared" ca="1" si="110"/>
        <v>0</v>
      </c>
      <c r="P364" s="14" t="b">
        <f t="shared" ca="1" si="111"/>
        <v>0</v>
      </c>
      <c r="Q364" s="5"/>
      <c r="R364" s="5"/>
      <c r="S364" s="5"/>
      <c r="T364" s="5"/>
      <c r="U364" s="5"/>
      <c r="V364" s="5"/>
      <c r="W364" s="5"/>
      <c r="X364" s="5"/>
      <c r="Y364" s="5"/>
      <c r="Z364" s="5"/>
      <c r="AA364" s="5"/>
      <c r="AB364" s="5"/>
      <c r="AC364" s="5"/>
      <c r="AD364" s="5"/>
      <c r="AE364" s="5"/>
    </row>
    <row r="365" spans="1:31" ht="21" customHeight="1">
      <c r="A365" s="14" t="s">
        <v>9556</v>
      </c>
      <c r="B365" s="14" t="s">
        <v>11802</v>
      </c>
      <c r="C365" s="14" t="s">
        <v>27</v>
      </c>
      <c r="D365" s="14" t="s">
        <v>85</v>
      </c>
      <c r="E365" s="14" t="s">
        <v>45</v>
      </c>
      <c r="F365" s="15">
        <v>8</v>
      </c>
      <c r="G365" s="15">
        <v>16</v>
      </c>
      <c r="H365" s="14" t="s">
        <v>478</v>
      </c>
      <c r="I365" s="14" t="s">
        <v>108</v>
      </c>
      <c r="J365" s="14" t="s">
        <v>68</v>
      </c>
      <c r="K365" s="14" t="s">
        <v>11803</v>
      </c>
      <c r="L365" s="14" t="s">
        <v>11805</v>
      </c>
      <c r="M365" s="14" t="s">
        <v>53</v>
      </c>
      <c r="N365" s="14" t="s">
        <v>55</v>
      </c>
      <c r="O365" s="14" t="b">
        <f t="shared" ca="1" si="110"/>
        <v>0</v>
      </c>
      <c r="P365" s="14" t="b">
        <f t="shared" ca="1" si="111"/>
        <v>0</v>
      </c>
      <c r="Q365" s="5"/>
      <c r="R365" s="5"/>
      <c r="S365" s="5"/>
      <c r="T365" s="5"/>
      <c r="U365" s="5"/>
      <c r="V365" s="5"/>
      <c r="W365" s="5"/>
      <c r="X365" s="5"/>
      <c r="Y365" s="5"/>
      <c r="Z365" s="5"/>
      <c r="AA365" s="5"/>
      <c r="AB365" s="5"/>
      <c r="AC365" s="5"/>
      <c r="AD365" s="5"/>
      <c r="AE365" s="5"/>
    </row>
    <row r="366" spans="1:31" ht="21" customHeight="1">
      <c r="A366" s="14" t="s">
        <v>11808</v>
      </c>
      <c r="B366" s="14" t="s">
        <v>8122</v>
      </c>
      <c r="C366" s="14" t="s">
        <v>170</v>
      </c>
      <c r="D366" s="14" t="s">
        <v>378</v>
      </c>
      <c r="E366" s="14" t="s">
        <v>29</v>
      </c>
      <c r="F366" s="15">
        <v>8</v>
      </c>
      <c r="G366" s="15">
        <v>15</v>
      </c>
      <c r="H366" s="14" t="s">
        <v>65</v>
      </c>
      <c r="I366" s="14" t="s">
        <v>31</v>
      </c>
      <c r="J366" s="14" t="s">
        <v>8123</v>
      </c>
      <c r="K366" s="14" t="s">
        <v>11809</v>
      </c>
      <c r="L366" s="14" t="s">
        <v>11810</v>
      </c>
      <c r="M366" s="14" t="s">
        <v>100</v>
      </c>
      <c r="N366" s="14" t="s">
        <v>55</v>
      </c>
      <c r="O366" s="14" t="b">
        <f t="shared" ca="1" si="110"/>
        <v>0</v>
      </c>
      <c r="P366" s="14" t="b">
        <f t="shared" ca="1" si="111"/>
        <v>0</v>
      </c>
      <c r="Q366" s="5"/>
      <c r="R366" s="5"/>
      <c r="S366" s="5"/>
      <c r="T366" s="5"/>
      <c r="U366" s="5"/>
      <c r="V366" s="5"/>
      <c r="W366" s="5"/>
      <c r="X366" s="5"/>
      <c r="Y366" s="5"/>
      <c r="Z366" s="5"/>
      <c r="AA366" s="5"/>
      <c r="AB366" s="5"/>
      <c r="AC366" s="5"/>
      <c r="AD366" s="5"/>
      <c r="AE366" s="5"/>
    </row>
    <row r="367" spans="1:31" ht="21" customHeight="1">
      <c r="A367" s="14" t="s">
        <v>11814</v>
      </c>
      <c r="B367" s="14" t="s">
        <v>11815</v>
      </c>
      <c r="C367" s="14" t="s">
        <v>41</v>
      </c>
      <c r="D367" s="14" t="s">
        <v>47</v>
      </c>
      <c r="E367" s="14" t="s">
        <v>29</v>
      </c>
      <c r="F367" s="15">
        <v>8</v>
      </c>
      <c r="G367" s="15">
        <v>15</v>
      </c>
      <c r="H367" s="14" t="s">
        <v>65</v>
      </c>
      <c r="I367" s="14" t="s">
        <v>108</v>
      </c>
      <c r="J367" s="14" t="s">
        <v>48</v>
      </c>
      <c r="K367" s="14" t="s">
        <v>11816</v>
      </c>
      <c r="L367" s="14" t="s">
        <v>11817</v>
      </c>
      <c r="M367" s="14" t="s">
        <v>167</v>
      </c>
      <c r="N367" s="14" t="s">
        <v>237</v>
      </c>
      <c r="O367" s="14" t="b">
        <f t="shared" ca="1" si="110"/>
        <v>0</v>
      </c>
      <c r="P367" s="14" t="b">
        <f t="shared" ca="1" si="111"/>
        <v>0</v>
      </c>
      <c r="Q367" s="5"/>
      <c r="R367" s="5"/>
      <c r="S367" s="5"/>
      <c r="T367" s="5"/>
      <c r="U367" s="5"/>
      <c r="V367" s="5"/>
      <c r="W367" s="5"/>
      <c r="X367" s="5"/>
      <c r="Y367" s="5"/>
      <c r="Z367" s="5"/>
      <c r="AA367" s="5"/>
      <c r="AB367" s="5"/>
      <c r="AC367" s="5"/>
      <c r="AD367" s="5"/>
      <c r="AE367" s="5"/>
    </row>
    <row r="368" spans="1:31" ht="21" customHeight="1">
      <c r="A368" s="14" t="s">
        <v>10325</v>
      </c>
      <c r="B368" s="14" t="s">
        <v>11822</v>
      </c>
      <c r="C368" s="14" t="s">
        <v>170</v>
      </c>
      <c r="D368" s="14" t="s">
        <v>390</v>
      </c>
      <c r="E368" s="14" t="s">
        <v>45</v>
      </c>
      <c r="F368" s="15">
        <v>8</v>
      </c>
      <c r="G368" s="15">
        <v>15</v>
      </c>
      <c r="H368" s="14" t="s">
        <v>65</v>
      </c>
      <c r="I368" s="14" t="s">
        <v>108</v>
      </c>
      <c r="J368" s="14" t="s">
        <v>1075</v>
      </c>
      <c r="K368" s="14" t="s">
        <v>11825</v>
      </c>
      <c r="L368" s="14" t="s">
        <v>11826</v>
      </c>
      <c r="M368" s="14" t="s">
        <v>53</v>
      </c>
      <c r="N368" s="14" t="s">
        <v>55</v>
      </c>
      <c r="O368" s="14" t="b">
        <f t="shared" ca="1" si="110"/>
        <v>0</v>
      </c>
      <c r="P368" s="14" t="b">
        <f t="shared" ca="1" si="111"/>
        <v>0</v>
      </c>
      <c r="Q368" s="5"/>
      <c r="R368" s="5"/>
      <c r="S368" s="5"/>
      <c r="T368" s="5"/>
      <c r="U368" s="5"/>
      <c r="V368" s="5"/>
      <c r="W368" s="5"/>
      <c r="X368" s="5"/>
      <c r="Y368" s="5"/>
      <c r="Z368" s="5"/>
      <c r="AA368" s="5"/>
      <c r="AB368" s="5"/>
      <c r="AC368" s="5"/>
      <c r="AD368" s="5"/>
      <c r="AE368" s="5"/>
    </row>
    <row r="369" spans="1:31" ht="21" customHeight="1">
      <c r="A369" s="14" t="s">
        <v>9556</v>
      </c>
      <c r="B369" s="14" t="s">
        <v>10337</v>
      </c>
      <c r="C369" s="14" t="s">
        <v>41</v>
      </c>
      <c r="D369" s="14" t="s">
        <v>375</v>
      </c>
      <c r="E369" s="14" t="s">
        <v>29</v>
      </c>
      <c r="F369" s="15">
        <v>8</v>
      </c>
      <c r="G369" s="15">
        <v>10</v>
      </c>
      <c r="H369" s="14" t="s">
        <v>30</v>
      </c>
      <c r="I369" s="14" t="s">
        <v>31</v>
      </c>
      <c r="J369" s="14" t="s">
        <v>4234</v>
      </c>
      <c r="K369" s="14" t="s">
        <v>11829</v>
      </c>
      <c r="L369" s="14" t="s">
        <v>11832</v>
      </c>
      <c r="M369" s="14" t="s">
        <v>37</v>
      </c>
      <c r="N369" s="14" t="s">
        <v>55</v>
      </c>
      <c r="O369" s="14" t="b">
        <f t="shared" ca="1" si="110"/>
        <v>0</v>
      </c>
      <c r="P369" s="14" t="b">
        <f t="shared" ca="1" si="111"/>
        <v>0</v>
      </c>
      <c r="Q369" s="5"/>
      <c r="R369" s="5"/>
      <c r="S369" s="5"/>
      <c r="T369" s="5"/>
      <c r="U369" s="5"/>
      <c r="V369" s="5"/>
      <c r="W369" s="5"/>
      <c r="X369" s="5"/>
      <c r="Y369" s="5"/>
      <c r="Z369" s="5"/>
      <c r="AA369" s="5"/>
      <c r="AB369" s="5"/>
      <c r="AC369" s="5"/>
      <c r="AD369" s="5"/>
      <c r="AE369" s="5"/>
    </row>
    <row r="370" spans="1:31" ht="21" customHeight="1">
      <c r="A370" s="14" t="s">
        <v>9556</v>
      </c>
      <c r="B370" s="14" t="s">
        <v>11841</v>
      </c>
      <c r="C370" s="14" t="s">
        <v>41</v>
      </c>
      <c r="D370" s="14" t="s">
        <v>94</v>
      </c>
      <c r="E370" s="14" t="s">
        <v>45</v>
      </c>
      <c r="F370" s="15">
        <v>8</v>
      </c>
      <c r="G370" s="15">
        <v>12</v>
      </c>
      <c r="H370" s="14" t="s">
        <v>852</v>
      </c>
      <c r="I370" s="14" t="s">
        <v>31</v>
      </c>
      <c r="J370" s="14" t="s">
        <v>76</v>
      </c>
      <c r="K370" s="14" t="s">
        <v>11842</v>
      </c>
      <c r="L370" s="14" t="s">
        <v>11843</v>
      </c>
      <c r="M370" s="14" t="s">
        <v>53</v>
      </c>
      <c r="N370" s="14" t="s">
        <v>55</v>
      </c>
      <c r="O370" s="14" t="b">
        <f t="shared" ca="1" si="110"/>
        <v>0</v>
      </c>
      <c r="P370" s="14" t="b">
        <f t="shared" ca="1" si="111"/>
        <v>0</v>
      </c>
      <c r="Q370" s="5"/>
      <c r="R370" s="5"/>
      <c r="S370" s="5"/>
      <c r="T370" s="5"/>
      <c r="U370" s="5"/>
      <c r="V370" s="5"/>
      <c r="W370" s="5"/>
      <c r="X370" s="5"/>
      <c r="Y370" s="5"/>
      <c r="Z370" s="5"/>
      <c r="AA370" s="5"/>
      <c r="AB370" s="5"/>
      <c r="AC370" s="5"/>
      <c r="AD370" s="5"/>
      <c r="AE370" s="5"/>
    </row>
    <row r="371" spans="1:31" ht="21" customHeight="1">
      <c r="A371" s="14" t="s">
        <v>11849</v>
      </c>
      <c r="B371" s="14" t="s">
        <v>11850</v>
      </c>
      <c r="C371" s="14" t="s">
        <v>41</v>
      </c>
      <c r="D371" s="14" t="s">
        <v>114</v>
      </c>
      <c r="E371" s="14" t="s">
        <v>45</v>
      </c>
      <c r="F371" s="15">
        <v>8</v>
      </c>
      <c r="G371" s="15">
        <v>12</v>
      </c>
      <c r="H371" s="14" t="s">
        <v>852</v>
      </c>
      <c r="I371" s="14" t="s">
        <v>108</v>
      </c>
      <c r="J371" s="14" t="s">
        <v>11851</v>
      </c>
      <c r="K371" s="14" t="s">
        <v>11852</v>
      </c>
      <c r="L371" s="14" t="s">
        <v>11853</v>
      </c>
      <c r="M371" s="14" t="s">
        <v>53</v>
      </c>
      <c r="N371" s="14" t="s">
        <v>55</v>
      </c>
      <c r="O371" s="14" t="b">
        <f t="shared" ca="1" si="110"/>
        <v>0</v>
      </c>
      <c r="P371" s="14" t="b">
        <f t="shared" ca="1" si="111"/>
        <v>0</v>
      </c>
      <c r="Q371" s="5"/>
      <c r="R371" s="5"/>
      <c r="S371" s="5"/>
      <c r="T371" s="5"/>
      <c r="U371" s="5"/>
      <c r="V371" s="5"/>
      <c r="W371" s="5"/>
      <c r="X371" s="5"/>
      <c r="Y371" s="5"/>
      <c r="Z371" s="5"/>
      <c r="AA371" s="5"/>
      <c r="AB371" s="5"/>
      <c r="AC371" s="5"/>
      <c r="AD371" s="5"/>
      <c r="AE371" s="5"/>
    </row>
    <row r="372" spans="1:31" ht="21" customHeight="1">
      <c r="A372" s="14" t="s">
        <v>9556</v>
      </c>
      <c r="B372" s="14" t="s">
        <v>3508</v>
      </c>
      <c r="C372" s="14" t="s">
        <v>20</v>
      </c>
      <c r="D372" s="14" t="s">
        <v>1616</v>
      </c>
      <c r="E372" s="14" t="s">
        <v>29</v>
      </c>
      <c r="F372" s="15">
        <v>8</v>
      </c>
      <c r="G372" s="15">
        <v>12</v>
      </c>
      <c r="H372" s="14" t="s">
        <v>852</v>
      </c>
      <c r="I372" s="14" t="s">
        <v>108</v>
      </c>
      <c r="J372" s="14" t="s">
        <v>110</v>
      </c>
      <c r="K372" s="14" t="s">
        <v>11857</v>
      </c>
      <c r="L372" s="14" t="s">
        <v>11858</v>
      </c>
      <c r="M372" s="14" t="s">
        <v>100</v>
      </c>
      <c r="N372" s="14" t="s">
        <v>55</v>
      </c>
      <c r="O372" s="14" t="b">
        <f t="shared" ca="1" si="110"/>
        <v>0</v>
      </c>
      <c r="P372" s="14" t="b">
        <f t="shared" ca="1" si="111"/>
        <v>0</v>
      </c>
      <c r="Q372" s="5"/>
      <c r="R372" s="5"/>
      <c r="S372" s="5"/>
      <c r="T372" s="5"/>
      <c r="U372" s="5"/>
      <c r="V372" s="5"/>
      <c r="W372" s="5"/>
      <c r="X372" s="5"/>
      <c r="Y372" s="5"/>
      <c r="Z372" s="5"/>
      <c r="AA372" s="5"/>
      <c r="AB372" s="5"/>
      <c r="AC372" s="5"/>
      <c r="AD372" s="5"/>
      <c r="AE372" s="5"/>
    </row>
    <row r="373" spans="1:31" ht="21" customHeight="1">
      <c r="A373" s="14" t="s">
        <v>11861</v>
      </c>
      <c r="B373" s="14" t="s">
        <v>3830</v>
      </c>
      <c r="C373" s="14" t="s">
        <v>20</v>
      </c>
      <c r="D373" s="14" t="s">
        <v>3833</v>
      </c>
      <c r="E373" s="14" t="s">
        <v>45</v>
      </c>
      <c r="F373" s="15">
        <v>8</v>
      </c>
      <c r="G373" s="15">
        <v>15</v>
      </c>
      <c r="H373" s="14" t="s">
        <v>65</v>
      </c>
      <c r="I373" s="14" t="s">
        <v>24</v>
      </c>
      <c r="J373" s="14" t="s">
        <v>48</v>
      </c>
      <c r="K373" s="14" t="s">
        <v>11863</v>
      </c>
      <c r="L373" s="14" t="s">
        <v>11864</v>
      </c>
      <c r="M373" s="14" t="s">
        <v>37</v>
      </c>
      <c r="N373" s="14" t="s">
        <v>55</v>
      </c>
      <c r="O373" s="14" t="b">
        <f t="shared" ca="1" si="110"/>
        <v>0</v>
      </c>
      <c r="P373" s="14" t="b">
        <f t="shared" ca="1" si="111"/>
        <v>0</v>
      </c>
      <c r="Q373" s="5"/>
      <c r="R373" s="5"/>
      <c r="S373" s="5"/>
      <c r="T373" s="5"/>
      <c r="U373" s="5"/>
      <c r="V373" s="5"/>
      <c r="W373" s="5"/>
      <c r="X373" s="5"/>
      <c r="Y373" s="5"/>
      <c r="Z373" s="5"/>
      <c r="AA373" s="5"/>
      <c r="AB373" s="5"/>
      <c r="AC373" s="5"/>
      <c r="AD373" s="5"/>
      <c r="AE373" s="5"/>
    </row>
    <row r="374" spans="1:31" ht="21" customHeight="1">
      <c r="A374" s="14" t="s">
        <v>11869</v>
      </c>
      <c r="B374" s="14" t="s">
        <v>11870</v>
      </c>
      <c r="C374" s="14" t="s">
        <v>170</v>
      </c>
      <c r="D374" s="14" t="s">
        <v>435</v>
      </c>
      <c r="E374" s="14" t="s">
        <v>45</v>
      </c>
      <c r="F374" s="15">
        <v>8</v>
      </c>
      <c r="G374" s="15">
        <v>23</v>
      </c>
      <c r="H374" s="14" t="s">
        <v>11872</v>
      </c>
      <c r="I374" s="14" t="s">
        <v>125</v>
      </c>
      <c r="J374" s="14" t="s">
        <v>224</v>
      </c>
      <c r="K374" s="14" t="s">
        <v>11875</v>
      </c>
      <c r="L374" s="14" t="s">
        <v>11876</v>
      </c>
      <c r="M374" s="14" t="s">
        <v>1599</v>
      </c>
      <c r="N374" s="14" t="s">
        <v>405</v>
      </c>
      <c r="O374" s="14" t="b">
        <f t="shared" ca="1" si="110"/>
        <v>0</v>
      </c>
      <c r="P374" s="14" t="b">
        <f t="shared" ca="1" si="111"/>
        <v>0</v>
      </c>
      <c r="Q374" s="5"/>
      <c r="R374" s="5"/>
      <c r="S374" s="5"/>
      <c r="T374" s="5"/>
      <c r="U374" s="5"/>
      <c r="V374" s="5"/>
      <c r="W374" s="5"/>
      <c r="X374" s="5"/>
      <c r="Y374" s="5"/>
      <c r="Z374" s="5"/>
      <c r="AA374" s="5"/>
      <c r="AB374" s="5"/>
      <c r="AC374" s="5"/>
      <c r="AD374" s="5"/>
      <c r="AE374" s="5"/>
    </row>
    <row r="375" spans="1:31" ht="21" customHeight="1">
      <c r="A375" s="14" t="s">
        <v>9556</v>
      </c>
      <c r="B375" s="14" t="s">
        <v>11880</v>
      </c>
      <c r="C375" s="14" t="s">
        <v>41</v>
      </c>
      <c r="D375" s="14" t="s">
        <v>47</v>
      </c>
      <c r="E375" s="14" t="s">
        <v>29</v>
      </c>
      <c r="F375" s="15">
        <v>8</v>
      </c>
      <c r="G375" s="15">
        <v>15</v>
      </c>
      <c r="H375" s="14" t="s">
        <v>65</v>
      </c>
      <c r="I375" s="14" t="s">
        <v>31</v>
      </c>
      <c r="J375" s="14" t="s">
        <v>110</v>
      </c>
      <c r="K375" s="14" t="s">
        <v>11882</v>
      </c>
      <c r="L375" s="14" t="s">
        <v>11884</v>
      </c>
      <c r="M375" s="14" t="s">
        <v>53</v>
      </c>
      <c r="N375" s="14" t="s">
        <v>55</v>
      </c>
      <c r="O375" s="14" t="b">
        <f t="shared" ca="1" si="110"/>
        <v>0</v>
      </c>
      <c r="P375" s="14" t="b">
        <f t="shared" ca="1" si="111"/>
        <v>0</v>
      </c>
      <c r="Q375" s="5"/>
      <c r="R375" s="5"/>
      <c r="S375" s="5"/>
      <c r="T375" s="5"/>
      <c r="U375" s="5"/>
      <c r="V375" s="5"/>
      <c r="W375" s="5"/>
      <c r="X375" s="5"/>
      <c r="Y375" s="5"/>
      <c r="Z375" s="5"/>
      <c r="AA375" s="5"/>
      <c r="AB375" s="5"/>
      <c r="AC375" s="5"/>
      <c r="AD375" s="5"/>
      <c r="AE375" s="5"/>
    </row>
    <row r="376" spans="1:31" ht="21" customHeight="1">
      <c r="A376" s="5" t="s">
        <v>248</v>
      </c>
      <c r="B376" s="5" t="s">
        <v>8812</v>
      </c>
      <c r="C376" s="5" t="s">
        <v>170</v>
      </c>
      <c r="D376" s="5" t="s">
        <v>378</v>
      </c>
      <c r="E376" s="5" t="s">
        <v>29</v>
      </c>
      <c r="F376" s="7">
        <v>8</v>
      </c>
      <c r="G376" s="7">
        <v>11</v>
      </c>
      <c r="H376" s="5" t="s">
        <v>1465</v>
      </c>
      <c r="I376" s="5" t="s">
        <v>31</v>
      </c>
      <c r="J376" s="5" t="s">
        <v>76</v>
      </c>
      <c r="K376" s="5" t="s">
        <v>3503</v>
      </c>
      <c r="L376" s="5" t="s">
        <v>11889</v>
      </c>
      <c r="M376" s="5" t="s">
        <v>53</v>
      </c>
      <c r="N376" s="5" t="s">
        <v>55</v>
      </c>
      <c r="O376" s="5" t="b">
        <f t="shared" ref="O376:O384" ca="1" si="112">IFERROR(__xludf.DUMMYFUNCTION("REGEXMATCH(A376,""PHP"")"),TRUE)</f>
        <v>1</v>
      </c>
      <c r="P376" s="5"/>
      <c r="Q376" s="5"/>
      <c r="R376" s="5"/>
      <c r="S376" s="5"/>
      <c r="T376" s="5"/>
      <c r="U376" s="5"/>
      <c r="V376" s="5"/>
      <c r="W376" s="5"/>
      <c r="X376" s="5"/>
      <c r="Y376" s="5"/>
      <c r="Z376" s="5"/>
      <c r="AA376" s="5"/>
      <c r="AB376" s="5"/>
      <c r="AC376" s="5"/>
      <c r="AD376" s="5"/>
      <c r="AE376" s="5"/>
    </row>
    <row r="377" spans="1:31" ht="21" customHeight="1">
      <c r="A377" s="5" t="s">
        <v>9766</v>
      </c>
      <c r="B377" s="5" t="s">
        <v>9767</v>
      </c>
      <c r="C377" s="5" t="s">
        <v>170</v>
      </c>
      <c r="D377" s="5" t="s">
        <v>171</v>
      </c>
      <c r="E377" s="5" t="s">
        <v>29</v>
      </c>
      <c r="F377" s="7">
        <v>8</v>
      </c>
      <c r="G377" s="7">
        <v>15</v>
      </c>
      <c r="H377" s="5" t="s">
        <v>65</v>
      </c>
      <c r="I377" s="5" t="s">
        <v>125</v>
      </c>
      <c r="J377" s="5" t="s">
        <v>76</v>
      </c>
      <c r="K377" s="5" t="s">
        <v>7920</v>
      </c>
      <c r="L377" s="5" t="s">
        <v>9770</v>
      </c>
      <c r="M377" s="5" t="s">
        <v>100</v>
      </c>
      <c r="N377" s="5" t="s">
        <v>55</v>
      </c>
      <c r="O377" s="5" t="b">
        <f t="shared" ca="1" si="112"/>
        <v>1</v>
      </c>
      <c r="P377" s="5"/>
      <c r="Q377" s="5"/>
      <c r="R377" s="5"/>
      <c r="S377" s="5"/>
      <c r="T377" s="5"/>
      <c r="U377" s="5"/>
      <c r="V377" s="5"/>
      <c r="W377" s="5"/>
      <c r="X377" s="5"/>
      <c r="Y377" s="5"/>
      <c r="Z377" s="5"/>
      <c r="AA377" s="5"/>
      <c r="AB377" s="5"/>
      <c r="AC377" s="5"/>
      <c r="AD377" s="5"/>
      <c r="AE377" s="5"/>
    </row>
    <row r="378" spans="1:31" ht="21" customHeight="1">
      <c r="A378" s="5" t="s">
        <v>3997</v>
      </c>
      <c r="B378" s="5" t="s">
        <v>11895</v>
      </c>
      <c r="C378" s="5" t="s">
        <v>41</v>
      </c>
      <c r="D378" s="5" t="s">
        <v>94</v>
      </c>
      <c r="E378" s="5" t="s">
        <v>29</v>
      </c>
      <c r="F378" s="7">
        <v>8</v>
      </c>
      <c r="G378" s="7">
        <v>10</v>
      </c>
      <c r="H378" s="5" t="s">
        <v>30</v>
      </c>
      <c r="I378" s="5" t="s">
        <v>125</v>
      </c>
      <c r="J378" s="5" t="s">
        <v>6132</v>
      </c>
      <c r="K378" s="5" t="s">
        <v>11896</v>
      </c>
      <c r="L378" s="5" t="s">
        <v>11898</v>
      </c>
      <c r="M378" s="5" t="s">
        <v>53</v>
      </c>
      <c r="N378" s="5" t="s">
        <v>55</v>
      </c>
      <c r="O378" s="5" t="b">
        <f t="shared" ca="1" si="112"/>
        <v>1</v>
      </c>
      <c r="P378" s="5"/>
      <c r="Q378" s="5"/>
      <c r="R378" s="5"/>
      <c r="S378" s="5"/>
      <c r="T378" s="5"/>
      <c r="U378" s="5"/>
      <c r="V378" s="5"/>
      <c r="W378" s="5"/>
      <c r="X378" s="5"/>
      <c r="Y378" s="5"/>
      <c r="Z378" s="5"/>
      <c r="AA378" s="5"/>
      <c r="AB378" s="5"/>
      <c r="AC378" s="5"/>
      <c r="AD378" s="5"/>
      <c r="AE378" s="5"/>
    </row>
    <row r="379" spans="1:31" ht="21" customHeight="1">
      <c r="A379" s="5" t="s">
        <v>248</v>
      </c>
      <c r="B379" s="5" t="s">
        <v>2728</v>
      </c>
      <c r="C379" s="5" t="s">
        <v>170</v>
      </c>
      <c r="D379" s="5" t="s">
        <v>390</v>
      </c>
      <c r="E379" s="5" t="s">
        <v>29</v>
      </c>
      <c r="F379" s="7">
        <v>8</v>
      </c>
      <c r="G379" s="7">
        <v>25</v>
      </c>
      <c r="H379" s="5" t="s">
        <v>7163</v>
      </c>
      <c r="I379" s="5" t="s">
        <v>108</v>
      </c>
      <c r="J379" s="5" t="s">
        <v>48</v>
      </c>
      <c r="K379" s="5" t="s">
        <v>2730</v>
      </c>
      <c r="L379" s="5" t="s">
        <v>9053</v>
      </c>
      <c r="M379" s="5" t="s">
        <v>53</v>
      </c>
      <c r="N379" s="5" t="s">
        <v>405</v>
      </c>
      <c r="O379" s="5" t="b">
        <f t="shared" ca="1" si="112"/>
        <v>1</v>
      </c>
      <c r="P379" s="5"/>
      <c r="Q379" s="5"/>
      <c r="R379" s="5"/>
      <c r="S379" s="5"/>
      <c r="T379" s="5"/>
      <c r="U379" s="5"/>
      <c r="V379" s="5"/>
      <c r="W379" s="5"/>
      <c r="X379" s="5"/>
      <c r="Y379" s="5"/>
      <c r="Z379" s="5"/>
      <c r="AA379" s="5"/>
      <c r="AB379" s="5"/>
      <c r="AC379" s="5"/>
      <c r="AD379" s="5"/>
      <c r="AE379" s="5"/>
    </row>
    <row r="380" spans="1:31" ht="21" customHeight="1">
      <c r="A380" s="5" t="s">
        <v>248</v>
      </c>
      <c r="B380" s="5" t="s">
        <v>1213</v>
      </c>
      <c r="C380" s="5" t="s">
        <v>170</v>
      </c>
      <c r="D380" s="5" t="s">
        <v>435</v>
      </c>
      <c r="E380" s="5" t="s">
        <v>45</v>
      </c>
      <c r="F380" s="7">
        <v>8</v>
      </c>
      <c r="G380" s="7">
        <v>15</v>
      </c>
      <c r="H380" s="5" t="s">
        <v>65</v>
      </c>
      <c r="I380" s="5" t="s">
        <v>31</v>
      </c>
      <c r="J380" s="5" t="s">
        <v>68</v>
      </c>
      <c r="K380" s="5" t="s">
        <v>11911</v>
      </c>
      <c r="L380" s="5" t="s">
        <v>11912</v>
      </c>
      <c r="M380" s="5" t="s">
        <v>37</v>
      </c>
      <c r="N380" s="5" t="s">
        <v>55</v>
      </c>
      <c r="O380" s="5" t="b">
        <f t="shared" ca="1" si="112"/>
        <v>1</v>
      </c>
      <c r="P380" s="5"/>
      <c r="Q380" s="5"/>
      <c r="R380" s="5"/>
      <c r="S380" s="5"/>
      <c r="T380" s="5"/>
      <c r="U380" s="5"/>
      <c r="V380" s="5"/>
      <c r="W380" s="5"/>
      <c r="X380" s="5"/>
      <c r="Y380" s="5"/>
      <c r="Z380" s="5"/>
      <c r="AA380" s="5"/>
      <c r="AB380" s="5"/>
      <c r="AC380" s="5"/>
      <c r="AD380" s="5"/>
      <c r="AE380" s="5"/>
    </row>
    <row r="381" spans="1:31" ht="21" customHeight="1">
      <c r="A381" s="5" t="s">
        <v>11913</v>
      </c>
      <c r="B381" s="5" t="s">
        <v>11914</v>
      </c>
      <c r="C381" s="5" t="s">
        <v>170</v>
      </c>
      <c r="D381" s="5" t="s">
        <v>435</v>
      </c>
      <c r="E381" s="5" t="s">
        <v>29</v>
      </c>
      <c r="F381" s="7">
        <v>8</v>
      </c>
      <c r="G381" s="7">
        <v>10</v>
      </c>
      <c r="H381" s="5" t="s">
        <v>30</v>
      </c>
      <c r="I381" s="5" t="s">
        <v>108</v>
      </c>
      <c r="J381" s="5" t="s">
        <v>57</v>
      </c>
      <c r="K381" s="5" t="s">
        <v>11915</v>
      </c>
      <c r="L381" s="5" t="s">
        <v>11916</v>
      </c>
      <c r="M381" s="5" t="s">
        <v>42</v>
      </c>
      <c r="N381" s="5" t="s">
        <v>55</v>
      </c>
      <c r="O381" s="5" t="b">
        <f t="shared" ca="1" si="112"/>
        <v>1</v>
      </c>
      <c r="P381" s="5"/>
      <c r="Q381" s="5"/>
      <c r="R381" s="5"/>
      <c r="S381" s="5"/>
      <c r="T381" s="5"/>
      <c r="U381" s="5"/>
      <c r="V381" s="5"/>
      <c r="W381" s="5"/>
      <c r="X381" s="5"/>
      <c r="Y381" s="5"/>
      <c r="Z381" s="5"/>
      <c r="AA381" s="5"/>
      <c r="AB381" s="5"/>
      <c r="AC381" s="5"/>
      <c r="AD381" s="5"/>
      <c r="AE381" s="5"/>
    </row>
    <row r="382" spans="1:31" ht="21" customHeight="1">
      <c r="A382" s="5" t="s">
        <v>248</v>
      </c>
      <c r="B382" s="5" t="s">
        <v>10853</v>
      </c>
      <c r="C382" s="5" t="s">
        <v>41</v>
      </c>
      <c r="D382" s="5" t="s">
        <v>448</v>
      </c>
      <c r="E382" s="5" t="s">
        <v>29</v>
      </c>
      <c r="F382" s="7">
        <v>8</v>
      </c>
      <c r="G382" s="7">
        <v>11</v>
      </c>
      <c r="H382" s="5" t="s">
        <v>1465</v>
      </c>
      <c r="I382" s="5" t="s">
        <v>125</v>
      </c>
      <c r="J382" s="5" t="s">
        <v>117</v>
      </c>
      <c r="K382" s="5" t="s">
        <v>10854</v>
      </c>
      <c r="L382" s="5" t="s">
        <v>10855</v>
      </c>
      <c r="M382" s="5" t="s">
        <v>37</v>
      </c>
      <c r="N382" s="5" t="s">
        <v>55</v>
      </c>
      <c r="O382" s="5" t="b">
        <f t="shared" ca="1" si="112"/>
        <v>1</v>
      </c>
      <c r="P382" s="5"/>
      <c r="Q382" s="5"/>
      <c r="R382" s="5"/>
      <c r="S382" s="5"/>
      <c r="T382" s="5"/>
      <c r="U382" s="5"/>
      <c r="V382" s="5"/>
      <c r="W382" s="5"/>
      <c r="X382" s="5"/>
      <c r="Y382" s="5"/>
      <c r="Z382" s="5"/>
      <c r="AA382" s="5"/>
      <c r="AB382" s="5"/>
      <c r="AC382" s="5"/>
      <c r="AD382" s="5"/>
      <c r="AE382" s="5"/>
    </row>
    <row r="383" spans="1:31" ht="21" customHeight="1">
      <c r="A383" s="5" t="s">
        <v>10757</v>
      </c>
      <c r="B383" s="5" t="s">
        <v>11922</v>
      </c>
      <c r="C383" s="5" t="s">
        <v>41</v>
      </c>
      <c r="D383" s="5" t="s">
        <v>47</v>
      </c>
      <c r="E383" s="5" t="s">
        <v>29</v>
      </c>
      <c r="F383" s="7">
        <v>8</v>
      </c>
      <c r="G383" s="7">
        <v>10</v>
      </c>
      <c r="H383" s="5" t="s">
        <v>30</v>
      </c>
      <c r="I383" s="5" t="s">
        <v>31</v>
      </c>
      <c r="J383" s="5" t="s">
        <v>824</v>
      </c>
      <c r="K383" s="5" t="s">
        <v>11924</v>
      </c>
      <c r="L383" s="5" t="s">
        <v>11925</v>
      </c>
      <c r="M383" s="5" t="s">
        <v>53</v>
      </c>
      <c r="N383" s="5" t="s">
        <v>55</v>
      </c>
      <c r="O383" s="5" t="b">
        <f t="shared" ca="1" si="112"/>
        <v>1</v>
      </c>
      <c r="P383" s="5"/>
      <c r="Q383" s="5"/>
      <c r="R383" s="5"/>
      <c r="S383" s="5"/>
      <c r="T383" s="5"/>
      <c r="U383" s="5"/>
      <c r="V383" s="5"/>
      <c r="W383" s="5"/>
      <c r="X383" s="5"/>
      <c r="Y383" s="5"/>
      <c r="Z383" s="5"/>
      <c r="AA383" s="5"/>
      <c r="AB383" s="5"/>
      <c r="AC383" s="5"/>
      <c r="AD383" s="5"/>
      <c r="AE383" s="5"/>
    </row>
    <row r="384" spans="1:31" ht="21" customHeight="1">
      <c r="A384" s="5" t="s">
        <v>9168</v>
      </c>
      <c r="B384" s="5" t="s">
        <v>9169</v>
      </c>
      <c r="C384" s="5" t="s">
        <v>41</v>
      </c>
      <c r="D384" s="5" t="s">
        <v>94</v>
      </c>
      <c r="E384" s="5" t="s">
        <v>29</v>
      </c>
      <c r="F384" s="7">
        <v>8</v>
      </c>
      <c r="G384" s="7">
        <v>15</v>
      </c>
      <c r="H384" s="5" t="s">
        <v>65</v>
      </c>
      <c r="I384" s="5" t="s">
        <v>125</v>
      </c>
      <c r="J384" s="5" t="s">
        <v>134</v>
      </c>
      <c r="K384" s="5" t="s">
        <v>9172</v>
      </c>
      <c r="L384" s="5" t="s">
        <v>9175</v>
      </c>
      <c r="M384" s="5" t="s">
        <v>53</v>
      </c>
      <c r="N384" s="5" t="s">
        <v>55</v>
      </c>
      <c r="O384" s="5" t="b">
        <f t="shared" ca="1" si="112"/>
        <v>1</v>
      </c>
      <c r="P384" s="5"/>
      <c r="Q384" s="5"/>
      <c r="R384" s="5"/>
      <c r="S384" s="5"/>
      <c r="T384" s="5"/>
      <c r="U384" s="5"/>
      <c r="V384" s="5"/>
      <c r="W384" s="5"/>
      <c r="X384" s="5"/>
      <c r="Y384" s="5"/>
      <c r="Z384" s="5"/>
      <c r="AA384" s="5"/>
      <c r="AB384" s="5"/>
      <c r="AC384" s="5"/>
      <c r="AD384" s="5"/>
      <c r="AE384" s="5"/>
    </row>
    <row r="385" spans="1:31" ht="21" customHeight="1">
      <c r="A385" s="14" t="s">
        <v>9556</v>
      </c>
      <c r="B385" s="14" t="s">
        <v>2117</v>
      </c>
      <c r="C385" s="14" t="s">
        <v>170</v>
      </c>
      <c r="D385" s="14" t="s">
        <v>390</v>
      </c>
      <c r="E385" s="14" t="s">
        <v>29</v>
      </c>
      <c r="F385" s="15">
        <v>8</v>
      </c>
      <c r="G385" s="15">
        <v>12</v>
      </c>
      <c r="H385" s="14" t="s">
        <v>852</v>
      </c>
      <c r="I385" s="14" t="s">
        <v>125</v>
      </c>
      <c r="J385" s="14" t="s">
        <v>48</v>
      </c>
      <c r="K385" s="14" t="s">
        <v>11934</v>
      </c>
      <c r="L385" s="14" t="s">
        <v>11935</v>
      </c>
      <c r="M385" s="14" t="s">
        <v>42</v>
      </c>
      <c r="N385" s="14" t="s">
        <v>55</v>
      </c>
      <c r="O385" s="14" t="b">
        <f t="shared" ref="O385:O388" ca="1" si="113">IFERROR(__xludf.DUMMYFUNCTION("REGEXMATCH(A385,""(?i)PHP"")"),FALSE)</f>
        <v>0</v>
      </c>
      <c r="P385" s="14" t="b">
        <f t="shared" ref="P385:P386" ca="1" si="114">IFERROR(__xludf.DUMMYFUNCTION("REGEXMATCH(L385,""(?i)PHP"")"),FALSE)</f>
        <v>0</v>
      </c>
      <c r="Q385" s="5"/>
      <c r="R385" s="5"/>
      <c r="S385" s="5"/>
      <c r="T385" s="5"/>
      <c r="U385" s="5"/>
      <c r="V385" s="5"/>
      <c r="W385" s="5"/>
      <c r="X385" s="5"/>
      <c r="Y385" s="5"/>
      <c r="Z385" s="5"/>
      <c r="AA385" s="5"/>
      <c r="AB385" s="5"/>
      <c r="AC385" s="5"/>
      <c r="AD385" s="5"/>
      <c r="AE385" s="5"/>
    </row>
    <row r="386" spans="1:31" ht="21" customHeight="1">
      <c r="A386" s="14" t="s">
        <v>9556</v>
      </c>
      <c r="B386" s="14" t="s">
        <v>11947</v>
      </c>
      <c r="C386" s="14" t="s">
        <v>170</v>
      </c>
      <c r="D386" s="14" t="s">
        <v>390</v>
      </c>
      <c r="E386" s="14" t="s">
        <v>45</v>
      </c>
      <c r="F386" s="15">
        <v>8</v>
      </c>
      <c r="G386" s="15">
        <v>15</v>
      </c>
      <c r="H386" s="14" t="s">
        <v>65</v>
      </c>
      <c r="I386" s="14" t="s">
        <v>31</v>
      </c>
      <c r="J386" s="14" t="s">
        <v>11948</v>
      </c>
      <c r="K386" s="14" t="s">
        <v>11949</v>
      </c>
      <c r="L386" s="16" t="s">
        <v>47</v>
      </c>
      <c r="M386" s="14" t="s">
        <v>37</v>
      </c>
      <c r="N386" s="14" t="s">
        <v>55</v>
      </c>
      <c r="O386" s="14" t="b">
        <f t="shared" ca="1" si="113"/>
        <v>0</v>
      </c>
      <c r="P386" s="14" t="b">
        <f t="shared" ca="1" si="114"/>
        <v>0</v>
      </c>
      <c r="Q386" s="5"/>
      <c r="R386" s="5"/>
      <c r="S386" s="5"/>
      <c r="T386" s="5"/>
      <c r="U386" s="5"/>
      <c r="V386" s="5"/>
      <c r="W386" s="5"/>
      <c r="X386" s="5"/>
      <c r="Y386" s="5"/>
      <c r="Z386" s="5"/>
      <c r="AA386" s="5"/>
      <c r="AB386" s="5"/>
      <c r="AC386" s="5"/>
      <c r="AD386" s="5"/>
      <c r="AE386" s="5"/>
    </row>
    <row r="387" spans="1:31" ht="21" customHeight="1">
      <c r="A387" s="5" t="s">
        <v>11957</v>
      </c>
      <c r="B387" s="5" t="s">
        <v>11958</v>
      </c>
      <c r="C387" s="5" t="s">
        <v>41</v>
      </c>
      <c r="D387" s="5" t="s">
        <v>47</v>
      </c>
      <c r="E387" s="5" t="s">
        <v>29</v>
      </c>
      <c r="F387" s="7">
        <v>8</v>
      </c>
      <c r="G387" s="7">
        <v>10</v>
      </c>
      <c r="H387" s="5" t="s">
        <v>30</v>
      </c>
      <c r="I387" s="5" t="s">
        <v>31</v>
      </c>
      <c r="J387" s="5" t="s">
        <v>76</v>
      </c>
      <c r="K387" s="5" t="s">
        <v>11961</v>
      </c>
      <c r="L387" s="5" t="s">
        <v>11962</v>
      </c>
      <c r="M387" s="5" t="s">
        <v>53</v>
      </c>
      <c r="N387" s="5" t="s">
        <v>55</v>
      </c>
      <c r="O387" s="5" t="b">
        <f t="shared" ca="1" si="113"/>
        <v>0</v>
      </c>
      <c r="P387" s="5" t="b">
        <f ca="1">IFERROR(__xludf.DUMMYFUNCTION("REGEXMATCH(L387,""PHP"")"),TRUE)</f>
        <v>1</v>
      </c>
      <c r="Q387" s="5"/>
      <c r="R387" s="5"/>
      <c r="S387" s="5"/>
      <c r="T387" s="5"/>
      <c r="U387" s="5"/>
      <c r="V387" s="5"/>
      <c r="W387" s="5"/>
      <c r="X387" s="5"/>
      <c r="Y387" s="5"/>
      <c r="Z387" s="5"/>
      <c r="AA387" s="5"/>
      <c r="AB387" s="5"/>
      <c r="AC387" s="5"/>
      <c r="AD387" s="5"/>
      <c r="AE387" s="5"/>
    </row>
    <row r="388" spans="1:31" ht="21" customHeight="1">
      <c r="A388" s="14" t="s">
        <v>11967</v>
      </c>
      <c r="B388" s="14" t="s">
        <v>11968</v>
      </c>
      <c r="C388" s="14" t="s">
        <v>27</v>
      </c>
      <c r="D388" s="14" t="s">
        <v>85</v>
      </c>
      <c r="E388" s="14" t="s">
        <v>29</v>
      </c>
      <c r="F388" s="15">
        <v>8</v>
      </c>
      <c r="G388" s="15">
        <v>15</v>
      </c>
      <c r="H388" s="14" t="s">
        <v>65</v>
      </c>
      <c r="I388" s="14" t="s">
        <v>31</v>
      </c>
      <c r="J388" s="14" t="s">
        <v>6273</v>
      </c>
      <c r="K388" s="14" t="s">
        <v>11969</v>
      </c>
      <c r="L388" s="14" t="s">
        <v>11970</v>
      </c>
      <c r="M388" s="14" t="s">
        <v>37</v>
      </c>
      <c r="N388" s="14" t="s">
        <v>55</v>
      </c>
      <c r="O388" s="14" t="b">
        <f t="shared" ca="1" si="113"/>
        <v>0</v>
      </c>
      <c r="P388" s="14" t="b">
        <f ca="1">IFERROR(__xludf.DUMMYFUNCTION("REGEXMATCH(L388,""(?i)PHP"")"),FALSE)</f>
        <v>0</v>
      </c>
      <c r="Q388" s="5"/>
      <c r="R388" s="5"/>
      <c r="S388" s="5"/>
      <c r="T388" s="5"/>
      <c r="U388" s="5"/>
      <c r="V388" s="5"/>
      <c r="W388" s="5"/>
      <c r="X388" s="5"/>
      <c r="Y388" s="5"/>
      <c r="Z388" s="5"/>
      <c r="AA388" s="5"/>
      <c r="AB388" s="5"/>
      <c r="AC388" s="5"/>
      <c r="AD388" s="5"/>
      <c r="AE388" s="5"/>
    </row>
    <row r="389" spans="1:31" ht="21" customHeight="1">
      <c r="A389" s="5" t="s">
        <v>248</v>
      </c>
      <c r="B389" s="5" t="s">
        <v>8798</v>
      </c>
      <c r="C389" s="5" t="s">
        <v>20</v>
      </c>
      <c r="D389" s="5" t="s">
        <v>2283</v>
      </c>
      <c r="E389" s="5" t="s">
        <v>29</v>
      </c>
      <c r="F389" s="7">
        <v>8</v>
      </c>
      <c r="G389" s="7">
        <v>10</v>
      </c>
      <c r="H389" s="5" t="s">
        <v>30</v>
      </c>
      <c r="I389" s="5" t="s">
        <v>125</v>
      </c>
      <c r="J389" s="5" t="s">
        <v>2760</v>
      </c>
      <c r="K389" s="5" t="s">
        <v>871</v>
      </c>
      <c r="L389" s="5" t="s">
        <v>8799</v>
      </c>
      <c r="M389" s="5" t="s">
        <v>37</v>
      </c>
      <c r="N389" s="5" t="s">
        <v>55</v>
      </c>
      <c r="O389" s="5" t="b">
        <f t="shared" ref="O389:O393" ca="1" si="115">IFERROR(__xludf.DUMMYFUNCTION("REGEXMATCH(A389,""PHP"")"),TRUE)</f>
        <v>1</v>
      </c>
      <c r="P389" s="5"/>
      <c r="Q389" s="5"/>
      <c r="R389" s="5"/>
      <c r="S389" s="5"/>
      <c r="T389" s="5"/>
      <c r="U389" s="5"/>
      <c r="V389" s="5"/>
      <c r="W389" s="5"/>
      <c r="X389" s="5"/>
      <c r="Y389" s="5"/>
      <c r="Z389" s="5"/>
      <c r="AA389" s="5"/>
      <c r="AB389" s="5"/>
      <c r="AC389" s="5"/>
      <c r="AD389" s="5"/>
      <c r="AE389" s="5"/>
    </row>
    <row r="390" spans="1:31" ht="21" customHeight="1">
      <c r="A390" s="5" t="s">
        <v>10918</v>
      </c>
      <c r="B390" s="5" t="s">
        <v>7178</v>
      </c>
      <c r="C390" s="5" t="s">
        <v>41</v>
      </c>
      <c r="D390" s="5" t="s">
        <v>47</v>
      </c>
      <c r="E390" s="5" t="s">
        <v>29</v>
      </c>
      <c r="F390" s="7">
        <v>8</v>
      </c>
      <c r="G390" s="7">
        <v>15</v>
      </c>
      <c r="H390" s="5" t="s">
        <v>65</v>
      </c>
      <c r="I390" s="5" t="s">
        <v>24</v>
      </c>
      <c r="J390" s="5" t="s">
        <v>48</v>
      </c>
      <c r="K390" s="5" t="s">
        <v>5543</v>
      </c>
      <c r="L390" s="5" t="s">
        <v>11974</v>
      </c>
      <c r="M390" s="5" t="s">
        <v>37</v>
      </c>
      <c r="N390" s="5" t="s">
        <v>55</v>
      </c>
      <c r="O390" s="5" t="b">
        <f t="shared" ca="1" si="115"/>
        <v>1</v>
      </c>
      <c r="P390" s="5"/>
      <c r="Q390" s="5"/>
      <c r="R390" s="5"/>
      <c r="S390" s="5"/>
      <c r="T390" s="5"/>
      <c r="U390" s="5"/>
      <c r="V390" s="5"/>
      <c r="W390" s="5"/>
      <c r="X390" s="5"/>
      <c r="Y390" s="5"/>
      <c r="Z390" s="5"/>
      <c r="AA390" s="5"/>
      <c r="AB390" s="5"/>
      <c r="AC390" s="5"/>
      <c r="AD390" s="5"/>
      <c r="AE390" s="5"/>
    </row>
    <row r="391" spans="1:31" ht="21" customHeight="1">
      <c r="A391" s="5" t="s">
        <v>9168</v>
      </c>
      <c r="B391" s="5" t="s">
        <v>11975</v>
      </c>
      <c r="C391" s="5" t="s">
        <v>27</v>
      </c>
      <c r="D391" s="5" t="s">
        <v>47</v>
      </c>
      <c r="E391" s="5" t="s">
        <v>29</v>
      </c>
      <c r="F391" s="7">
        <v>8</v>
      </c>
      <c r="G391" s="7">
        <v>20</v>
      </c>
      <c r="H391" s="5" t="s">
        <v>178</v>
      </c>
      <c r="I391" s="5" t="s">
        <v>24</v>
      </c>
      <c r="J391" s="5" t="s">
        <v>11980</v>
      </c>
      <c r="K391" s="5" t="s">
        <v>11981</v>
      </c>
      <c r="L391" s="5" t="s">
        <v>11982</v>
      </c>
      <c r="M391" s="5" t="s">
        <v>37</v>
      </c>
      <c r="N391" s="5" t="s">
        <v>38</v>
      </c>
      <c r="O391" s="5" t="b">
        <f t="shared" ca="1" si="115"/>
        <v>1</v>
      </c>
      <c r="P391" s="5"/>
      <c r="Q391" s="5"/>
      <c r="R391" s="5"/>
      <c r="S391" s="5"/>
      <c r="T391" s="5"/>
      <c r="U391" s="5"/>
      <c r="V391" s="5"/>
      <c r="W391" s="5"/>
      <c r="X391" s="5"/>
      <c r="Y391" s="5"/>
      <c r="Z391" s="5"/>
      <c r="AA391" s="5"/>
      <c r="AB391" s="5"/>
      <c r="AC391" s="5"/>
      <c r="AD391" s="5"/>
      <c r="AE391" s="5"/>
    </row>
    <row r="392" spans="1:31" ht="21" customHeight="1">
      <c r="A392" s="5" t="s">
        <v>248</v>
      </c>
      <c r="B392" s="5" t="s">
        <v>11986</v>
      </c>
      <c r="C392" s="5" t="s">
        <v>170</v>
      </c>
      <c r="D392" s="5" t="s">
        <v>390</v>
      </c>
      <c r="E392" s="5" t="s">
        <v>29</v>
      </c>
      <c r="F392" s="7">
        <v>8</v>
      </c>
      <c r="G392" s="7">
        <v>16</v>
      </c>
      <c r="H392" s="5" t="s">
        <v>478</v>
      </c>
      <c r="I392" s="5" t="s">
        <v>108</v>
      </c>
      <c r="J392" s="5" t="s">
        <v>117</v>
      </c>
      <c r="K392" s="5" t="s">
        <v>5715</v>
      </c>
      <c r="L392" s="5" t="s">
        <v>11987</v>
      </c>
      <c r="M392" s="5" t="s">
        <v>53</v>
      </c>
      <c r="N392" s="5" t="s">
        <v>55</v>
      </c>
      <c r="O392" s="5" t="b">
        <f t="shared" ca="1" si="115"/>
        <v>1</v>
      </c>
      <c r="P392" s="5"/>
      <c r="Q392" s="5"/>
      <c r="R392" s="5"/>
      <c r="S392" s="5"/>
      <c r="T392" s="5"/>
      <c r="U392" s="5"/>
      <c r="V392" s="5"/>
      <c r="W392" s="5"/>
      <c r="X392" s="5"/>
      <c r="Y392" s="5"/>
      <c r="Z392" s="5"/>
      <c r="AA392" s="5"/>
      <c r="AB392" s="5"/>
      <c r="AC392" s="5"/>
      <c r="AD392" s="5"/>
      <c r="AE392" s="5"/>
    </row>
    <row r="393" spans="1:31" ht="21" customHeight="1">
      <c r="A393" s="5" t="s">
        <v>10757</v>
      </c>
      <c r="B393" s="5" t="s">
        <v>10859</v>
      </c>
      <c r="C393" s="5" t="s">
        <v>41</v>
      </c>
      <c r="D393" s="5" t="s">
        <v>94</v>
      </c>
      <c r="E393" s="5" t="s">
        <v>29</v>
      </c>
      <c r="F393" s="7">
        <v>8</v>
      </c>
      <c r="G393" s="7">
        <v>10</v>
      </c>
      <c r="H393" s="5" t="s">
        <v>30</v>
      </c>
      <c r="I393" s="5" t="s">
        <v>108</v>
      </c>
      <c r="J393" s="5" t="s">
        <v>117</v>
      </c>
      <c r="K393" s="5" t="s">
        <v>10860</v>
      </c>
      <c r="L393" s="5" t="s">
        <v>10960</v>
      </c>
      <c r="M393" s="5" t="s">
        <v>53</v>
      </c>
      <c r="N393" s="5" t="s">
        <v>237</v>
      </c>
      <c r="O393" s="5" t="b">
        <f t="shared" ca="1" si="115"/>
        <v>1</v>
      </c>
      <c r="P393" s="5"/>
      <c r="Q393" s="5"/>
      <c r="R393" s="5"/>
      <c r="S393" s="5"/>
      <c r="T393" s="5"/>
      <c r="U393" s="5"/>
      <c r="V393" s="5"/>
      <c r="W393" s="5"/>
      <c r="X393" s="5"/>
      <c r="Y393" s="5"/>
      <c r="Z393" s="5"/>
      <c r="AA393" s="5"/>
      <c r="AB393" s="5"/>
      <c r="AC393" s="5"/>
      <c r="AD393" s="5"/>
      <c r="AE393" s="5"/>
    </row>
    <row r="394" spans="1:31" ht="21" customHeight="1">
      <c r="A394" s="14" t="s">
        <v>11996</v>
      </c>
      <c r="B394" s="14" t="s">
        <v>11997</v>
      </c>
      <c r="C394" s="14" t="s">
        <v>27</v>
      </c>
      <c r="D394" s="14" t="s">
        <v>119</v>
      </c>
      <c r="E394" s="14" t="s">
        <v>29</v>
      </c>
      <c r="F394" s="15">
        <v>8</v>
      </c>
      <c r="G394" s="15">
        <v>10</v>
      </c>
      <c r="H394" s="14" t="s">
        <v>30</v>
      </c>
      <c r="I394" s="14" t="s">
        <v>31</v>
      </c>
      <c r="J394" s="14" t="s">
        <v>444</v>
      </c>
      <c r="K394" s="16" t="s">
        <v>47</v>
      </c>
      <c r="L394" s="14" t="s">
        <v>12000</v>
      </c>
      <c r="M394" s="14" t="s">
        <v>100</v>
      </c>
      <c r="N394" s="14" t="s">
        <v>55</v>
      </c>
      <c r="O394" s="14" t="b">
        <f ca="1">IFERROR(__xludf.DUMMYFUNCTION("REGEXMATCH(A394,""(?i)PHP"")"),FALSE)</f>
        <v>0</v>
      </c>
      <c r="P394" s="14" t="b">
        <f ca="1">IFERROR(__xludf.DUMMYFUNCTION("REGEXMATCH(L394,""(?i)PHP"")"),FALSE)</f>
        <v>0</v>
      </c>
      <c r="Q394" s="5"/>
      <c r="R394" s="5"/>
      <c r="S394" s="5"/>
      <c r="T394" s="5"/>
      <c r="U394" s="5"/>
      <c r="V394" s="5"/>
      <c r="W394" s="5"/>
      <c r="X394" s="5"/>
      <c r="Y394" s="5"/>
      <c r="Z394" s="5"/>
      <c r="AA394" s="5"/>
      <c r="AB394" s="5"/>
      <c r="AC394" s="5"/>
      <c r="AD394" s="5"/>
      <c r="AE394" s="5"/>
    </row>
    <row r="395" spans="1:31" ht="21" customHeight="1">
      <c r="A395" s="5" t="s">
        <v>248</v>
      </c>
      <c r="B395" s="5" t="s">
        <v>8435</v>
      </c>
      <c r="C395" s="5" t="s">
        <v>170</v>
      </c>
      <c r="D395" s="5" t="s">
        <v>390</v>
      </c>
      <c r="E395" s="5" t="s">
        <v>29</v>
      </c>
      <c r="F395" s="7">
        <v>8</v>
      </c>
      <c r="G395" s="7">
        <v>10</v>
      </c>
      <c r="H395" s="5" t="s">
        <v>30</v>
      </c>
      <c r="I395" s="5" t="s">
        <v>31</v>
      </c>
      <c r="J395" s="5" t="s">
        <v>117</v>
      </c>
      <c r="K395" s="5" t="s">
        <v>4894</v>
      </c>
      <c r="L395" s="5" t="s">
        <v>12007</v>
      </c>
      <c r="M395" s="5" t="s">
        <v>100</v>
      </c>
      <c r="N395" s="5" t="s">
        <v>55</v>
      </c>
      <c r="O395" s="5" t="b">
        <f t="shared" ref="O395:O400" ca="1" si="116">IFERROR(__xludf.DUMMYFUNCTION("REGEXMATCH(A395,""PHP"")"),TRUE)</f>
        <v>1</v>
      </c>
      <c r="P395" s="5"/>
      <c r="Q395" s="5"/>
      <c r="R395" s="5"/>
      <c r="S395" s="5"/>
      <c r="T395" s="5"/>
      <c r="U395" s="5"/>
      <c r="V395" s="5"/>
      <c r="W395" s="5"/>
      <c r="X395" s="5"/>
      <c r="Y395" s="5"/>
      <c r="Z395" s="5"/>
      <c r="AA395" s="5"/>
      <c r="AB395" s="5"/>
      <c r="AC395" s="5"/>
      <c r="AD395" s="5"/>
      <c r="AE395" s="5"/>
    </row>
    <row r="396" spans="1:31" ht="21" customHeight="1">
      <c r="A396" s="5" t="s">
        <v>12009</v>
      </c>
      <c r="B396" s="5" t="s">
        <v>12011</v>
      </c>
      <c r="C396" s="5" t="s">
        <v>27</v>
      </c>
      <c r="D396" s="5" t="s">
        <v>199</v>
      </c>
      <c r="E396" s="5" t="s">
        <v>29</v>
      </c>
      <c r="F396" s="7">
        <v>8</v>
      </c>
      <c r="G396" s="7">
        <v>10</v>
      </c>
      <c r="H396" s="5" t="s">
        <v>30</v>
      </c>
      <c r="I396" s="5" t="s">
        <v>31</v>
      </c>
      <c r="J396" s="5" t="s">
        <v>110</v>
      </c>
      <c r="K396" s="5" t="s">
        <v>12013</v>
      </c>
      <c r="L396" s="5" t="s">
        <v>12014</v>
      </c>
      <c r="M396" s="5" t="s">
        <v>100</v>
      </c>
      <c r="N396" s="5" t="s">
        <v>405</v>
      </c>
      <c r="O396" s="5" t="b">
        <f t="shared" ca="1" si="116"/>
        <v>1</v>
      </c>
      <c r="P396" s="5"/>
      <c r="Q396" s="5"/>
      <c r="R396" s="5"/>
      <c r="S396" s="5"/>
      <c r="T396" s="5"/>
      <c r="U396" s="5"/>
      <c r="V396" s="5"/>
      <c r="W396" s="5"/>
      <c r="X396" s="5"/>
      <c r="Y396" s="5"/>
      <c r="Z396" s="5"/>
      <c r="AA396" s="5"/>
      <c r="AB396" s="5"/>
      <c r="AC396" s="5"/>
      <c r="AD396" s="5"/>
      <c r="AE396" s="5"/>
    </row>
    <row r="397" spans="1:31" ht="21" customHeight="1">
      <c r="A397" s="5" t="s">
        <v>248</v>
      </c>
      <c r="B397" s="5" t="s">
        <v>9543</v>
      </c>
      <c r="C397" s="5" t="s">
        <v>27</v>
      </c>
      <c r="D397" s="5" t="s">
        <v>119</v>
      </c>
      <c r="E397" s="5" t="s">
        <v>29</v>
      </c>
      <c r="F397" s="7">
        <v>8</v>
      </c>
      <c r="G397" s="7">
        <v>10</v>
      </c>
      <c r="H397" s="5" t="s">
        <v>30</v>
      </c>
      <c r="I397" s="5" t="s">
        <v>31</v>
      </c>
      <c r="J397" s="5" t="s">
        <v>76</v>
      </c>
      <c r="K397" s="5" t="s">
        <v>3765</v>
      </c>
      <c r="L397" s="5" t="s">
        <v>12018</v>
      </c>
      <c r="M397" s="5" t="s">
        <v>100</v>
      </c>
      <c r="N397" s="5" t="s">
        <v>55</v>
      </c>
      <c r="O397" s="5" t="b">
        <f t="shared" ca="1" si="116"/>
        <v>1</v>
      </c>
      <c r="P397" s="5"/>
      <c r="Q397" s="5"/>
      <c r="R397" s="5"/>
      <c r="S397" s="5"/>
      <c r="T397" s="5"/>
      <c r="U397" s="5"/>
      <c r="V397" s="5"/>
      <c r="W397" s="5"/>
      <c r="X397" s="5"/>
      <c r="Y397" s="5"/>
      <c r="Z397" s="5"/>
      <c r="AA397" s="5"/>
      <c r="AB397" s="5"/>
      <c r="AC397" s="5"/>
      <c r="AD397" s="5"/>
      <c r="AE397" s="5"/>
    </row>
    <row r="398" spans="1:31" ht="21" customHeight="1">
      <c r="A398" s="5" t="s">
        <v>248</v>
      </c>
      <c r="B398" s="5" t="s">
        <v>12019</v>
      </c>
      <c r="C398" s="5" t="s">
        <v>27</v>
      </c>
      <c r="D398" s="5" t="s">
        <v>80</v>
      </c>
      <c r="E398" s="5" t="s">
        <v>29</v>
      </c>
      <c r="F398" s="7">
        <v>8</v>
      </c>
      <c r="G398" s="7">
        <v>12</v>
      </c>
      <c r="H398" s="5" t="s">
        <v>852</v>
      </c>
      <c r="I398" s="5" t="s">
        <v>31</v>
      </c>
      <c r="J398" s="5" t="s">
        <v>1423</v>
      </c>
      <c r="K398" s="5" t="s">
        <v>12020</v>
      </c>
      <c r="L398" s="9" t="s">
        <v>47</v>
      </c>
      <c r="M398" s="5" t="s">
        <v>100</v>
      </c>
      <c r="N398" s="5" t="s">
        <v>55</v>
      </c>
      <c r="O398" s="5" t="b">
        <f t="shared" ca="1" si="116"/>
        <v>1</v>
      </c>
      <c r="P398" s="9"/>
      <c r="Q398" s="5"/>
      <c r="R398" s="5"/>
      <c r="S398" s="5"/>
      <c r="T398" s="5"/>
      <c r="U398" s="5"/>
      <c r="V398" s="5"/>
      <c r="W398" s="5"/>
      <c r="X398" s="5"/>
      <c r="Y398" s="5"/>
      <c r="Z398" s="5"/>
      <c r="AA398" s="5"/>
      <c r="AB398" s="5"/>
      <c r="AC398" s="5"/>
      <c r="AD398" s="5"/>
      <c r="AE398" s="5"/>
    </row>
    <row r="399" spans="1:31" ht="21" customHeight="1">
      <c r="A399" s="5" t="s">
        <v>248</v>
      </c>
      <c r="B399" s="5" t="s">
        <v>11119</v>
      </c>
      <c r="C399" s="5" t="s">
        <v>41</v>
      </c>
      <c r="D399" s="5" t="s">
        <v>94</v>
      </c>
      <c r="E399" s="5" t="s">
        <v>29</v>
      </c>
      <c r="F399" s="7">
        <v>8</v>
      </c>
      <c r="G399" s="7">
        <v>12</v>
      </c>
      <c r="H399" s="5" t="s">
        <v>852</v>
      </c>
      <c r="I399" s="5" t="s">
        <v>31</v>
      </c>
      <c r="J399" s="5" t="s">
        <v>2745</v>
      </c>
      <c r="K399" s="5" t="s">
        <v>11125</v>
      </c>
      <c r="L399" s="5" t="s">
        <v>11126</v>
      </c>
      <c r="M399" s="5" t="s">
        <v>167</v>
      </c>
      <c r="N399" s="5" t="s">
        <v>55</v>
      </c>
      <c r="O399" s="5" t="b">
        <f t="shared" ca="1" si="116"/>
        <v>1</v>
      </c>
      <c r="P399" s="5"/>
      <c r="Q399" s="5"/>
      <c r="R399" s="5"/>
      <c r="S399" s="5"/>
      <c r="T399" s="5"/>
      <c r="U399" s="5"/>
      <c r="V399" s="5"/>
      <c r="W399" s="5"/>
      <c r="X399" s="5"/>
      <c r="Y399" s="5"/>
      <c r="Z399" s="5"/>
      <c r="AA399" s="5"/>
      <c r="AB399" s="5"/>
      <c r="AC399" s="5"/>
      <c r="AD399" s="5"/>
      <c r="AE399" s="5"/>
    </row>
    <row r="400" spans="1:31" ht="21" customHeight="1">
      <c r="A400" s="5" t="s">
        <v>12026</v>
      </c>
      <c r="B400" s="5" t="s">
        <v>12027</v>
      </c>
      <c r="C400" s="5" t="s">
        <v>170</v>
      </c>
      <c r="D400" s="5" t="s">
        <v>378</v>
      </c>
      <c r="E400" s="5" t="s">
        <v>29</v>
      </c>
      <c r="F400" s="7">
        <v>8</v>
      </c>
      <c r="G400" s="7">
        <v>10</v>
      </c>
      <c r="H400" s="5" t="s">
        <v>30</v>
      </c>
      <c r="I400" s="5" t="s">
        <v>125</v>
      </c>
      <c r="J400" s="5" t="s">
        <v>4577</v>
      </c>
      <c r="K400" s="5" t="s">
        <v>12028</v>
      </c>
      <c r="L400" s="5" t="s">
        <v>12029</v>
      </c>
      <c r="M400" s="5" t="s">
        <v>37</v>
      </c>
      <c r="N400" s="5" t="s">
        <v>405</v>
      </c>
      <c r="O400" s="5" t="b">
        <f t="shared" ca="1" si="116"/>
        <v>1</v>
      </c>
      <c r="P400" s="5"/>
      <c r="Q400" s="5"/>
      <c r="R400" s="5"/>
      <c r="S400" s="5"/>
      <c r="T400" s="5"/>
      <c r="U400" s="5"/>
      <c r="V400" s="5"/>
      <c r="W400" s="5"/>
      <c r="X400" s="5"/>
      <c r="Y400" s="5"/>
      <c r="Z400" s="5"/>
      <c r="AA400" s="5"/>
      <c r="AB400" s="5"/>
      <c r="AC400" s="5"/>
      <c r="AD400" s="5"/>
      <c r="AE400" s="5"/>
    </row>
    <row r="401" spans="1:31" ht="21" customHeight="1">
      <c r="A401" s="14" t="s">
        <v>9556</v>
      </c>
      <c r="B401" s="14" t="s">
        <v>12036</v>
      </c>
      <c r="C401" s="14" t="s">
        <v>41</v>
      </c>
      <c r="D401" s="14" t="s">
        <v>169</v>
      </c>
      <c r="E401" s="14" t="s">
        <v>45</v>
      </c>
      <c r="F401" s="15">
        <v>8</v>
      </c>
      <c r="G401" s="15">
        <v>13</v>
      </c>
      <c r="H401" s="14" t="s">
        <v>107</v>
      </c>
      <c r="I401" s="14" t="s">
        <v>31</v>
      </c>
      <c r="J401" s="14" t="s">
        <v>76</v>
      </c>
      <c r="K401" s="14" t="s">
        <v>12037</v>
      </c>
      <c r="L401" s="14" t="s">
        <v>12038</v>
      </c>
      <c r="M401" s="14" t="s">
        <v>37</v>
      </c>
      <c r="N401" s="14" t="s">
        <v>55</v>
      </c>
      <c r="O401" s="14" t="b">
        <f ca="1">IFERROR(__xludf.DUMMYFUNCTION("REGEXMATCH(A401,""(?i)PHP"")"),FALSE)</f>
        <v>0</v>
      </c>
      <c r="P401" s="14" t="b">
        <f ca="1">IFERROR(__xludf.DUMMYFUNCTION("REGEXMATCH(L401,""(?i)PHP"")"),FALSE)</f>
        <v>0</v>
      </c>
      <c r="Q401" s="5"/>
      <c r="R401" s="5"/>
      <c r="S401" s="5"/>
      <c r="T401" s="5"/>
      <c r="U401" s="5"/>
      <c r="V401" s="5"/>
      <c r="W401" s="5"/>
      <c r="X401" s="5"/>
      <c r="Y401" s="5"/>
      <c r="Z401" s="5"/>
      <c r="AA401" s="5"/>
      <c r="AB401" s="5"/>
      <c r="AC401" s="5"/>
      <c r="AD401" s="5"/>
      <c r="AE401" s="5"/>
    </row>
    <row r="402" spans="1:31" ht="21" customHeight="1">
      <c r="A402" s="5" t="s">
        <v>12045</v>
      </c>
      <c r="B402" s="5" t="s">
        <v>12046</v>
      </c>
      <c r="C402" s="5" t="s">
        <v>170</v>
      </c>
      <c r="D402" s="5" t="s">
        <v>47</v>
      </c>
      <c r="E402" s="5" t="s">
        <v>45</v>
      </c>
      <c r="F402" s="18">
        <v>8</v>
      </c>
      <c r="G402" s="18">
        <v>13</v>
      </c>
      <c r="H402" s="5" t="s">
        <v>1052</v>
      </c>
      <c r="I402" s="5" t="s">
        <v>108</v>
      </c>
      <c r="J402" s="5" t="s">
        <v>117</v>
      </c>
      <c r="K402" s="5" t="s">
        <v>561</v>
      </c>
      <c r="L402" s="9" t="s">
        <v>47</v>
      </c>
      <c r="M402" s="5" t="s">
        <v>100</v>
      </c>
      <c r="N402" s="5" t="s">
        <v>405</v>
      </c>
      <c r="O402" s="5" t="b">
        <f t="shared" ref="O402:O405" ca="1" si="117">IFERROR(__xludf.DUMMYFUNCTION("REGEXMATCH(A402,""PHP"")"),TRUE)</f>
        <v>1</v>
      </c>
      <c r="P402" s="9"/>
      <c r="Q402" s="5"/>
      <c r="R402" s="5"/>
      <c r="S402" s="5"/>
      <c r="T402" s="5"/>
      <c r="U402" s="5"/>
      <c r="V402" s="5"/>
      <c r="W402" s="5"/>
      <c r="X402" s="5"/>
      <c r="Y402" s="5"/>
      <c r="Z402" s="5"/>
      <c r="AA402" s="5"/>
      <c r="AB402" s="5"/>
      <c r="AC402" s="5"/>
      <c r="AD402" s="5"/>
      <c r="AE402" s="5"/>
    </row>
    <row r="403" spans="1:31" ht="21" customHeight="1">
      <c r="A403" s="5" t="s">
        <v>12053</v>
      </c>
      <c r="B403" s="5" t="s">
        <v>6816</v>
      </c>
      <c r="C403" s="5" t="s">
        <v>170</v>
      </c>
      <c r="D403" s="5" t="s">
        <v>378</v>
      </c>
      <c r="E403" s="5" t="s">
        <v>45</v>
      </c>
      <c r="F403" s="7">
        <v>8</v>
      </c>
      <c r="G403" s="7">
        <v>10</v>
      </c>
      <c r="H403" s="5" t="s">
        <v>30</v>
      </c>
      <c r="I403" s="5" t="s">
        <v>108</v>
      </c>
      <c r="J403" s="5" t="s">
        <v>6822</v>
      </c>
      <c r="K403" s="9" t="s">
        <v>47</v>
      </c>
      <c r="L403" s="5" t="s">
        <v>12055</v>
      </c>
      <c r="M403" s="5" t="s">
        <v>100</v>
      </c>
      <c r="N403" s="5" t="s">
        <v>55</v>
      </c>
      <c r="O403" s="5" t="b">
        <f t="shared" ca="1" si="117"/>
        <v>1</v>
      </c>
      <c r="P403" s="5"/>
      <c r="Q403" s="5"/>
      <c r="R403" s="5"/>
      <c r="S403" s="5"/>
      <c r="T403" s="5"/>
      <c r="U403" s="5"/>
      <c r="V403" s="5"/>
      <c r="W403" s="5"/>
      <c r="X403" s="5"/>
      <c r="Y403" s="5"/>
      <c r="Z403" s="5"/>
      <c r="AA403" s="5"/>
      <c r="AB403" s="5"/>
      <c r="AC403" s="5"/>
      <c r="AD403" s="5"/>
      <c r="AE403" s="5"/>
    </row>
    <row r="404" spans="1:31" ht="21" customHeight="1">
      <c r="A404" s="5" t="s">
        <v>5586</v>
      </c>
      <c r="B404" s="5" t="s">
        <v>12059</v>
      </c>
      <c r="C404" s="5" t="s">
        <v>41</v>
      </c>
      <c r="D404" s="5" t="s">
        <v>448</v>
      </c>
      <c r="E404" s="5" t="s">
        <v>29</v>
      </c>
      <c r="F404" s="7">
        <v>8</v>
      </c>
      <c r="G404" s="7">
        <v>12</v>
      </c>
      <c r="H404" s="5" t="s">
        <v>852</v>
      </c>
      <c r="I404" s="5" t="s">
        <v>24</v>
      </c>
      <c r="J404" s="5" t="s">
        <v>76</v>
      </c>
      <c r="K404" s="5" t="s">
        <v>12061</v>
      </c>
      <c r="L404" s="5" t="s">
        <v>12062</v>
      </c>
      <c r="M404" s="5" t="s">
        <v>53</v>
      </c>
      <c r="N404" s="5" t="s">
        <v>55</v>
      </c>
      <c r="O404" s="5" t="b">
        <f t="shared" ca="1" si="117"/>
        <v>1</v>
      </c>
      <c r="P404" s="5"/>
      <c r="Q404" s="5"/>
      <c r="R404" s="5"/>
      <c r="S404" s="5"/>
      <c r="T404" s="5"/>
      <c r="U404" s="5"/>
      <c r="V404" s="5"/>
      <c r="W404" s="5"/>
      <c r="X404" s="5"/>
      <c r="Y404" s="5"/>
      <c r="Z404" s="5"/>
      <c r="AA404" s="5"/>
      <c r="AB404" s="5"/>
      <c r="AC404" s="5"/>
      <c r="AD404" s="5"/>
      <c r="AE404" s="5"/>
    </row>
    <row r="405" spans="1:31" ht="21" customHeight="1">
      <c r="A405" s="5" t="s">
        <v>12063</v>
      </c>
      <c r="B405" s="5" t="s">
        <v>12064</v>
      </c>
      <c r="C405" s="5" t="s">
        <v>20</v>
      </c>
      <c r="D405" s="5" t="s">
        <v>47</v>
      </c>
      <c r="E405" s="5" t="s">
        <v>45</v>
      </c>
      <c r="F405" s="7">
        <v>8</v>
      </c>
      <c r="G405" s="7">
        <v>10</v>
      </c>
      <c r="H405" s="5" t="s">
        <v>30</v>
      </c>
      <c r="I405" s="5" t="s">
        <v>24</v>
      </c>
      <c r="J405" s="5" t="s">
        <v>4948</v>
      </c>
      <c r="K405" s="5" t="s">
        <v>12066</v>
      </c>
      <c r="L405" s="5" t="s">
        <v>12067</v>
      </c>
      <c r="M405" s="5" t="s">
        <v>100</v>
      </c>
      <c r="N405" s="5" t="s">
        <v>55</v>
      </c>
      <c r="O405" s="5" t="b">
        <f t="shared" ca="1" si="117"/>
        <v>1</v>
      </c>
      <c r="P405" s="5"/>
      <c r="Q405" s="5"/>
      <c r="R405" s="5"/>
      <c r="S405" s="5"/>
      <c r="T405" s="5"/>
      <c r="U405" s="5"/>
      <c r="V405" s="5"/>
      <c r="W405" s="5"/>
      <c r="X405" s="5"/>
      <c r="Y405" s="5"/>
      <c r="Z405" s="5"/>
      <c r="AA405" s="5"/>
      <c r="AB405" s="5"/>
      <c r="AC405" s="5"/>
      <c r="AD405" s="5"/>
      <c r="AE405" s="5"/>
    </row>
    <row r="406" spans="1:31" ht="21" customHeight="1">
      <c r="A406" s="5" t="s">
        <v>10203</v>
      </c>
      <c r="B406" s="5" t="s">
        <v>12068</v>
      </c>
      <c r="C406" s="5" t="s">
        <v>20</v>
      </c>
      <c r="D406" s="5" t="s">
        <v>21</v>
      </c>
      <c r="E406" s="5" t="s">
        <v>45</v>
      </c>
      <c r="F406" s="7">
        <v>8</v>
      </c>
      <c r="G406" s="7">
        <v>10</v>
      </c>
      <c r="H406" s="5" t="s">
        <v>30</v>
      </c>
      <c r="I406" s="5" t="s">
        <v>31</v>
      </c>
      <c r="J406" s="5" t="s">
        <v>1505</v>
      </c>
      <c r="K406" s="5" t="s">
        <v>12070</v>
      </c>
      <c r="L406" s="5" t="s">
        <v>12072</v>
      </c>
      <c r="M406" s="5" t="s">
        <v>100</v>
      </c>
      <c r="N406" s="5" t="s">
        <v>55</v>
      </c>
      <c r="O406" s="5" t="b">
        <f t="shared" ref="O406:O407" ca="1" si="118">IFERROR(__xludf.DUMMYFUNCTION("REGEXMATCH(A406,""(?i)PHP"")"),TRUE)</f>
        <v>1</v>
      </c>
      <c r="P406" s="5" t="b">
        <f t="shared" ref="P406:P407" ca="1" si="119">IFERROR(__xludf.DUMMYFUNCTION("REGEXMATCH(L406,""PHP"")"),TRUE)</f>
        <v>1</v>
      </c>
      <c r="Q406" s="5"/>
      <c r="R406" s="5"/>
      <c r="S406" s="5"/>
      <c r="T406" s="5"/>
      <c r="U406" s="5"/>
      <c r="V406" s="5"/>
      <c r="W406" s="5"/>
      <c r="X406" s="5"/>
      <c r="Y406" s="5"/>
      <c r="Z406" s="5"/>
      <c r="AA406" s="5"/>
      <c r="AB406" s="5"/>
      <c r="AC406" s="5"/>
      <c r="AD406" s="5"/>
      <c r="AE406" s="5"/>
    </row>
    <row r="407" spans="1:31" ht="21" customHeight="1">
      <c r="A407" s="5" t="s">
        <v>10863</v>
      </c>
      <c r="B407" s="5" t="s">
        <v>10864</v>
      </c>
      <c r="C407" s="5" t="s">
        <v>41</v>
      </c>
      <c r="D407" s="5" t="s">
        <v>448</v>
      </c>
      <c r="E407" s="5" t="s">
        <v>29</v>
      </c>
      <c r="F407" s="7">
        <v>8</v>
      </c>
      <c r="G407" s="7">
        <v>13</v>
      </c>
      <c r="H407" s="5" t="s">
        <v>107</v>
      </c>
      <c r="I407" s="5" t="s">
        <v>31</v>
      </c>
      <c r="J407" s="5" t="s">
        <v>4234</v>
      </c>
      <c r="K407" s="5" t="s">
        <v>10865</v>
      </c>
      <c r="L407" s="5" t="s">
        <v>10866</v>
      </c>
      <c r="M407" s="5" t="s">
        <v>100</v>
      </c>
      <c r="N407" s="5" t="s">
        <v>55</v>
      </c>
      <c r="O407" s="5" t="b">
        <f t="shared" ca="1" si="118"/>
        <v>1</v>
      </c>
      <c r="P407" s="5" t="b">
        <f t="shared" ca="1" si="119"/>
        <v>1</v>
      </c>
      <c r="Q407" s="5"/>
      <c r="R407" s="5"/>
      <c r="S407" s="5"/>
      <c r="T407" s="5"/>
      <c r="U407" s="5"/>
      <c r="V407" s="5"/>
      <c r="W407" s="5"/>
      <c r="X407" s="5"/>
      <c r="Y407" s="5"/>
      <c r="Z407" s="5"/>
      <c r="AA407" s="5"/>
      <c r="AB407" s="5"/>
      <c r="AC407" s="5"/>
      <c r="AD407" s="5"/>
      <c r="AE407" s="5"/>
    </row>
    <row r="408" spans="1:31" ht="21" customHeight="1">
      <c r="A408" s="5" t="s">
        <v>12079</v>
      </c>
      <c r="B408" s="5" t="s">
        <v>10764</v>
      </c>
      <c r="C408" s="5" t="s">
        <v>41</v>
      </c>
      <c r="D408" s="5" t="s">
        <v>169</v>
      </c>
      <c r="E408" s="5" t="s">
        <v>29</v>
      </c>
      <c r="F408" s="7">
        <v>8</v>
      </c>
      <c r="G408" s="7">
        <v>12</v>
      </c>
      <c r="H408" s="5" t="s">
        <v>852</v>
      </c>
      <c r="I408" s="5" t="s">
        <v>108</v>
      </c>
      <c r="J408" s="5" t="s">
        <v>110</v>
      </c>
      <c r="K408" s="5" t="s">
        <v>12084</v>
      </c>
      <c r="L408" s="5" t="s">
        <v>12085</v>
      </c>
      <c r="M408" s="5" t="s">
        <v>100</v>
      </c>
      <c r="N408" s="5" t="s">
        <v>55</v>
      </c>
      <c r="O408" s="5" t="b">
        <f t="shared" ref="O408:O414" ca="1" si="120">IFERROR(__xludf.DUMMYFUNCTION("REGEXMATCH(A408,""PHP"")"),TRUE)</f>
        <v>1</v>
      </c>
      <c r="P408" s="5"/>
      <c r="Q408" s="5"/>
      <c r="R408" s="5"/>
      <c r="S408" s="5"/>
      <c r="T408" s="5"/>
      <c r="U408" s="5"/>
      <c r="V408" s="5"/>
      <c r="W408" s="5"/>
      <c r="X408" s="5"/>
      <c r="Y408" s="5"/>
      <c r="Z408" s="5"/>
      <c r="AA408" s="5"/>
      <c r="AB408" s="5"/>
      <c r="AC408" s="5"/>
      <c r="AD408" s="5"/>
      <c r="AE408" s="5"/>
    </row>
    <row r="409" spans="1:31" ht="21" customHeight="1">
      <c r="A409" s="5" t="s">
        <v>248</v>
      </c>
      <c r="B409" s="5" t="s">
        <v>5518</v>
      </c>
      <c r="C409" s="5" t="s">
        <v>27</v>
      </c>
      <c r="D409" s="5" t="s">
        <v>212</v>
      </c>
      <c r="E409" s="5" t="s">
        <v>29</v>
      </c>
      <c r="F409" s="7">
        <v>8</v>
      </c>
      <c r="G409" s="7">
        <v>15</v>
      </c>
      <c r="H409" s="5" t="s">
        <v>65</v>
      </c>
      <c r="I409" s="5" t="s">
        <v>108</v>
      </c>
      <c r="J409" s="5" t="s">
        <v>5520</v>
      </c>
      <c r="K409" s="5" t="s">
        <v>381</v>
      </c>
      <c r="L409" s="5" t="s">
        <v>12087</v>
      </c>
      <c r="M409" s="5" t="s">
        <v>53</v>
      </c>
      <c r="N409" s="5" t="s">
        <v>405</v>
      </c>
      <c r="O409" s="5" t="b">
        <f t="shared" ca="1" si="120"/>
        <v>1</v>
      </c>
      <c r="P409" s="5"/>
      <c r="Q409" s="5"/>
      <c r="R409" s="5"/>
      <c r="S409" s="5"/>
      <c r="T409" s="5"/>
      <c r="U409" s="5"/>
      <c r="V409" s="5"/>
      <c r="W409" s="5"/>
      <c r="X409" s="5"/>
      <c r="Y409" s="5"/>
      <c r="Z409" s="5"/>
      <c r="AA409" s="5"/>
      <c r="AB409" s="5"/>
      <c r="AC409" s="5"/>
      <c r="AD409" s="5"/>
      <c r="AE409" s="5"/>
    </row>
    <row r="410" spans="1:31" ht="21" customHeight="1">
      <c r="A410" s="5" t="s">
        <v>248</v>
      </c>
      <c r="B410" s="5" t="s">
        <v>12092</v>
      </c>
      <c r="C410" s="5" t="s">
        <v>41</v>
      </c>
      <c r="D410" s="5" t="s">
        <v>94</v>
      </c>
      <c r="E410" s="5" t="s">
        <v>45</v>
      </c>
      <c r="F410" s="7">
        <v>8</v>
      </c>
      <c r="G410" s="7">
        <v>10</v>
      </c>
      <c r="H410" s="5" t="s">
        <v>30</v>
      </c>
      <c r="I410" s="5" t="s">
        <v>125</v>
      </c>
      <c r="J410" s="5" t="s">
        <v>947</v>
      </c>
      <c r="K410" s="9" t="s">
        <v>47</v>
      </c>
      <c r="L410" s="5" t="s">
        <v>12093</v>
      </c>
      <c r="M410" s="5" t="s">
        <v>100</v>
      </c>
      <c r="N410" s="5" t="s">
        <v>55</v>
      </c>
      <c r="O410" s="5" t="b">
        <f t="shared" ca="1" si="120"/>
        <v>1</v>
      </c>
      <c r="P410" s="5"/>
      <c r="Q410" s="5"/>
      <c r="R410" s="5"/>
      <c r="S410" s="5"/>
      <c r="T410" s="5"/>
      <c r="U410" s="5"/>
      <c r="V410" s="5"/>
      <c r="W410" s="5"/>
      <c r="X410" s="5"/>
      <c r="Y410" s="5"/>
      <c r="Z410" s="5"/>
      <c r="AA410" s="5"/>
      <c r="AB410" s="5"/>
      <c r="AC410" s="5"/>
      <c r="AD410" s="5"/>
      <c r="AE410" s="5"/>
    </row>
    <row r="411" spans="1:31" ht="21" customHeight="1">
      <c r="A411" s="5" t="s">
        <v>248</v>
      </c>
      <c r="B411" s="5" t="s">
        <v>9567</v>
      </c>
      <c r="C411" s="5" t="s">
        <v>41</v>
      </c>
      <c r="D411" s="5" t="s">
        <v>43</v>
      </c>
      <c r="E411" s="5" t="s">
        <v>29</v>
      </c>
      <c r="F411" s="7">
        <v>8</v>
      </c>
      <c r="G411" s="7">
        <v>15</v>
      </c>
      <c r="H411" s="5" t="s">
        <v>65</v>
      </c>
      <c r="I411" s="5" t="s">
        <v>31</v>
      </c>
      <c r="J411" s="5" t="s">
        <v>1520</v>
      </c>
      <c r="K411" s="5" t="s">
        <v>9568</v>
      </c>
      <c r="L411" s="5" t="s">
        <v>9569</v>
      </c>
      <c r="M411" s="5" t="s">
        <v>100</v>
      </c>
      <c r="N411" s="5" t="s">
        <v>55</v>
      </c>
      <c r="O411" s="5" t="b">
        <f t="shared" ca="1" si="120"/>
        <v>1</v>
      </c>
      <c r="P411" s="5"/>
      <c r="Q411" s="5"/>
      <c r="R411" s="5"/>
      <c r="S411" s="5"/>
      <c r="T411" s="5"/>
      <c r="U411" s="5"/>
      <c r="V411" s="5"/>
      <c r="W411" s="5"/>
      <c r="X411" s="5"/>
      <c r="Y411" s="5"/>
      <c r="Z411" s="5"/>
      <c r="AA411" s="5"/>
      <c r="AB411" s="5"/>
      <c r="AC411" s="5"/>
      <c r="AD411" s="5"/>
      <c r="AE411" s="5"/>
    </row>
    <row r="412" spans="1:31" ht="21" customHeight="1">
      <c r="A412" s="5" t="s">
        <v>1948</v>
      </c>
      <c r="B412" s="5" t="s">
        <v>12098</v>
      </c>
      <c r="C412" s="5" t="s">
        <v>170</v>
      </c>
      <c r="D412" s="5" t="s">
        <v>390</v>
      </c>
      <c r="E412" s="5" t="s">
        <v>29</v>
      </c>
      <c r="F412" s="7">
        <v>8</v>
      </c>
      <c r="G412" s="7">
        <v>10</v>
      </c>
      <c r="H412" s="5" t="s">
        <v>30</v>
      </c>
      <c r="I412" s="5" t="s">
        <v>125</v>
      </c>
      <c r="J412" s="5" t="s">
        <v>76</v>
      </c>
      <c r="K412" s="5" t="s">
        <v>3718</v>
      </c>
      <c r="L412" s="5" t="s">
        <v>12099</v>
      </c>
      <c r="M412" s="5" t="s">
        <v>53</v>
      </c>
      <c r="N412" s="5" t="s">
        <v>271</v>
      </c>
      <c r="O412" s="5" t="b">
        <f t="shared" ca="1" si="120"/>
        <v>1</v>
      </c>
      <c r="P412" s="5"/>
      <c r="Q412" s="5"/>
      <c r="R412" s="5"/>
      <c r="S412" s="5"/>
      <c r="T412" s="5"/>
      <c r="U412" s="5"/>
      <c r="V412" s="5"/>
      <c r="W412" s="5"/>
      <c r="X412" s="5"/>
      <c r="Y412" s="5"/>
      <c r="Z412" s="5"/>
      <c r="AA412" s="5"/>
      <c r="AB412" s="5"/>
      <c r="AC412" s="5"/>
      <c r="AD412" s="5"/>
      <c r="AE412" s="5"/>
    </row>
    <row r="413" spans="1:31" ht="21" customHeight="1">
      <c r="A413" s="5" t="s">
        <v>12101</v>
      </c>
      <c r="B413" s="5" t="s">
        <v>12102</v>
      </c>
      <c r="C413" s="5" t="s">
        <v>27</v>
      </c>
      <c r="D413" s="5" t="s">
        <v>105</v>
      </c>
      <c r="E413" s="5" t="s">
        <v>45</v>
      </c>
      <c r="F413" s="7">
        <v>8</v>
      </c>
      <c r="G413" s="7">
        <v>10</v>
      </c>
      <c r="H413" s="5" t="s">
        <v>30</v>
      </c>
      <c r="I413" s="5" t="s">
        <v>24</v>
      </c>
      <c r="J413" s="5" t="s">
        <v>187</v>
      </c>
      <c r="K413" s="5" t="s">
        <v>4877</v>
      </c>
      <c r="L413" s="9" t="s">
        <v>47</v>
      </c>
      <c r="M413" s="5" t="s">
        <v>53</v>
      </c>
      <c r="N413" s="5" t="s">
        <v>89</v>
      </c>
      <c r="O413" s="5" t="b">
        <f t="shared" ca="1" si="120"/>
        <v>1</v>
      </c>
      <c r="P413" s="9"/>
      <c r="Q413" s="5"/>
      <c r="R413" s="5"/>
      <c r="S413" s="5"/>
      <c r="T413" s="5"/>
      <c r="U413" s="5"/>
      <c r="V413" s="5"/>
      <c r="W413" s="5"/>
      <c r="X413" s="5"/>
      <c r="Y413" s="5"/>
      <c r="Z413" s="5"/>
      <c r="AA413" s="5"/>
      <c r="AB413" s="5"/>
      <c r="AC413" s="5"/>
      <c r="AD413" s="5"/>
      <c r="AE413" s="5"/>
    </row>
    <row r="414" spans="1:31" ht="21" customHeight="1">
      <c r="A414" s="5" t="s">
        <v>248</v>
      </c>
      <c r="B414" s="5" t="s">
        <v>9664</v>
      </c>
      <c r="C414" s="5" t="s">
        <v>27</v>
      </c>
      <c r="D414" s="5" t="s">
        <v>105</v>
      </c>
      <c r="E414" s="5" t="s">
        <v>29</v>
      </c>
      <c r="F414" s="7">
        <v>8</v>
      </c>
      <c r="G414" s="7">
        <v>10</v>
      </c>
      <c r="H414" s="5" t="s">
        <v>30</v>
      </c>
      <c r="I414" s="5" t="s">
        <v>108</v>
      </c>
      <c r="J414" s="5" t="s">
        <v>76</v>
      </c>
      <c r="K414" s="5" t="s">
        <v>9666</v>
      </c>
      <c r="L414" s="5" t="s">
        <v>12107</v>
      </c>
      <c r="M414" s="5" t="s">
        <v>53</v>
      </c>
      <c r="N414" s="5" t="s">
        <v>38</v>
      </c>
      <c r="O414" s="5" t="b">
        <f t="shared" ca="1" si="120"/>
        <v>1</v>
      </c>
      <c r="P414" s="5"/>
      <c r="Q414" s="5"/>
      <c r="R414" s="5"/>
      <c r="S414" s="5"/>
      <c r="T414" s="5"/>
      <c r="U414" s="5"/>
      <c r="V414" s="5"/>
      <c r="W414" s="5"/>
      <c r="X414" s="5"/>
      <c r="Y414" s="5"/>
      <c r="Z414" s="5"/>
      <c r="AA414" s="5"/>
      <c r="AB414" s="5"/>
      <c r="AC414" s="5"/>
      <c r="AD414" s="5"/>
      <c r="AE414" s="5"/>
    </row>
    <row r="415" spans="1:31" ht="21" customHeight="1">
      <c r="A415" s="14" t="s">
        <v>12110</v>
      </c>
      <c r="B415" s="14" t="s">
        <v>3428</v>
      </c>
      <c r="C415" s="14" t="s">
        <v>27</v>
      </c>
      <c r="D415" s="14" t="s">
        <v>85</v>
      </c>
      <c r="E415" s="14" t="s">
        <v>29</v>
      </c>
      <c r="F415" s="15">
        <v>8</v>
      </c>
      <c r="G415" s="15">
        <v>10</v>
      </c>
      <c r="H415" s="14" t="s">
        <v>30</v>
      </c>
      <c r="I415" s="14" t="s">
        <v>31</v>
      </c>
      <c r="J415" s="14" t="s">
        <v>57</v>
      </c>
      <c r="K415" s="14" t="s">
        <v>12114</v>
      </c>
      <c r="L415" s="14" t="s">
        <v>12116</v>
      </c>
      <c r="M415" s="14" t="s">
        <v>42</v>
      </c>
      <c r="N415" s="14" t="s">
        <v>237</v>
      </c>
      <c r="O415" s="14" t="b">
        <f t="shared" ref="O415:O442" ca="1" si="121">IFERROR(__xludf.DUMMYFUNCTION("REGEXMATCH(A415,""(?i)PHP"")"),FALSE)</f>
        <v>0</v>
      </c>
      <c r="P415" s="14" t="b">
        <f t="shared" ref="P415:P442" ca="1" si="122">IFERROR(__xludf.DUMMYFUNCTION("REGEXMATCH(L415,""(?i)PHP"")"),FALSE)</f>
        <v>0</v>
      </c>
      <c r="Q415" s="5"/>
      <c r="R415" s="5"/>
      <c r="S415" s="5"/>
      <c r="T415" s="5"/>
      <c r="U415" s="5"/>
      <c r="V415" s="5"/>
      <c r="W415" s="5"/>
      <c r="X415" s="5"/>
      <c r="Y415" s="5"/>
      <c r="Z415" s="5"/>
      <c r="AA415" s="5"/>
      <c r="AB415" s="5"/>
      <c r="AC415" s="5"/>
      <c r="AD415" s="5"/>
      <c r="AE415" s="5"/>
    </row>
    <row r="416" spans="1:31" ht="21" customHeight="1">
      <c r="A416" s="14" t="s">
        <v>12123</v>
      </c>
      <c r="B416" s="14" t="s">
        <v>12124</v>
      </c>
      <c r="C416" s="14" t="s">
        <v>20</v>
      </c>
      <c r="D416" s="14" t="s">
        <v>21</v>
      </c>
      <c r="E416" s="14" t="s">
        <v>45</v>
      </c>
      <c r="F416" s="17">
        <v>8</v>
      </c>
      <c r="G416" s="17">
        <v>13</v>
      </c>
      <c r="H416" s="14" t="s">
        <v>1052</v>
      </c>
      <c r="I416" s="14" t="s">
        <v>125</v>
      </c>
      <c r="J416" s="14" t="s">
        <v>297</v>
      </c>
      <c r="K416" s="14" t="s">
        <v>12125</v>
      </c>
      <c r="L416" s="14" t="s">
        <v>12126</v>
      </c>
      <c r="M416" s="14" t="s">
        <v>42</v>
      </c>
      <c r="N416" s="14" t="s">
        <v>44</v>
      </c>
      <c r="O416" s="14" t="b">
        <f t="shared" ca="1" si="121"/>
        <v>0</v>
      </c>
      <c r="P416" s="14" t="b">
        <f t="shared" ca="1" si="122"/>
        <v>0</v>
      </c>
      <c r="Q416" s="5"/>
      <c r="R416" s="5"/>
      <c r="S416" s="5"/>
      <c r="T416" s="5"/>
      <c r="U416" s="5"/>
      <c r="V416" s="5"/>
      <c r="W416" s="5"/>
      <c r="X416" s="5"/>
      <c r="Y416" s="5"/>
      <c r="Z416" s="5"/>
      <c r="AA416" s="5"/>
      <c r="AB416" s="5"/>
      <c r="AC416" s="5"/>
      <c r="AD416" s="5"/>
      <c r="AE416" s="5"/>
    </row>
    <row r="417" spans="1:31" ht="21" customHeight="1">
      <c r="A417" s="14" t="s">
        <v>12129</v>
      </c>
      <c r="B417" s="14" t="s">
        <v>5049</v>
      </c>
      <c r="C417" s="14" t="s">
        <v>20</v>
      </c>
      <c r="D417" s="14" t="s">
        <v>21</v>
      </c>
      <c r="E417" s="14" t="s">
        <v>45</v>
      </c>
      <c r="F417" s="15">
        <v>8</v>
      </c>
      <c r="G417" s="15">
        <v>10</v>
      </c>
      <c r="H417" s="14" t="s">
        <v>30</v>
      </c>
      <c r="I417" s="14" t="s">
        <v>125</v>
      </c>
      <c r="J417" s="14" t="s">
        <v>273</v>
      </c>
      <c r="K417" s="16" t="s">
        <v>47</v>
      </c>
      <c r="L417" s="14" t="s">
        <v>12132</v>
      </c>
      <c r="M417" s="14" t="s">
        <v>648</v>
      </c>
      <c r="N417" s="14" t="s">
        <v>1117</v>
      </c>
      <c r="O417" s="14" t="b">
        <f t="shared" ca="1" si="121"/>
        <v>0</v>
      </c>
      <c r="P417" s="14" t="b">
        <f t="shared" ca="1" si="122"/>
        <v>0</v>
      </c>
      <c r="Q417" s="5"/>
      <c r="R417" s="5"/>
      <c r="S417" s="5"/>
      <c r="T417" s="5"/>
      <c r="U417" s="5"/>
      <c r="V417" s="5"/>
      <c r="W417" s="5"/>
      <c r="X417" s="5"/>
      <c r="Y417" s="5"/>
      <c r="Z417" s="5"/>
      <c r="AA417" s="5"/>
      <c r="AB417" s="5"/>
      <c r="AC417" s="5"/>
      <c r="AD417" s="5"/>
      <c r="AE417" s="5"/>
    </row>
    <row r="418" spans="1:31" ht="21" customHeight="1">
      <c r="A418" s="14" t="s">
        <v>12137</v>
      </c>
      <c r="B418" s="14" t="s">
        <v>12138</v>
      </c>
      <c r="C418" s="14" t="s">
        <v>27</v>
      </c>
      <c r="D418" s="14" t="s">
        <v>575</v>
      </c>
      <c r="E418" s="14" t="s">
        <v>45</v>
      </c>
      <c r="F418" s="15">
        <v>8</v>
      </c>
      <c r="G418" s="15">
        <v>16</v>
      </c>
      <c r="H418" s="14" t="s">
        <v>478</v>
      </c>
      <c r="I418" s="14" t="s">
        <v>125</v>
      </c>
      <c r="J418" s="14" t="s">
        <v>686</v>
      </c>
      <c r="K418" s="14" t="s">
        <v>12140</v>
      </c>
      <c r="L418" s="14" t="s">
        <v>12141</v>
      </c>
      <c r="M418" s="14" t="s">
        <v>100</v>
      </c>
      <c r="N418" s="14" t="s">
        <v>271</v>
      </c>
      <c r="O418" s="14" t="b">
        <f t="shared" ca="1" si="121"/>
        <v>0</v>
      </c>
      <c r="P418" s="14" t="b">
        <f t="shared" ca="1" si="122"/>
        <v>0</v>
      </c>
      <c r="Q418" s="5"/>
      <c r="R418" s="5"/>
      <c r="S418" s="5"/>
      <c r="T418" s="5"/>
      <c r="U418" s="5"/>
      <c r="V418" s="5"/>
      <c r="W418" s="5"/>
      <c r="X418" s="5"/>
      <c r="Y418" s="5"/>
      <c r="Z418" s="5"/>
      <c r="AA418" s="5"/>
      <c r="AB418" s="5"/>
      <c r="AC418" s="5"/>
      <c r="AD418" s="5"/>
      <c r="AE418" s="5"/>
    </row>
    <row r="419" spans="1:31" ht="21" customHeight="1">
      <c r="A419" s="14" t="s">
        <v>9556</v>
      </c>
      <c r="B419" s="14" t="s">
        <v>12143</v>
      </c>
      <c r="C419" s="14" t="s">
        <v>20</v>
      </c>
      <c r="D419" s="14" t="s">
        <v>2637</v>
      </c>
      <c r="E419" s="14" t="s">
        <v>29</v>
      </c>
      <c r="F419" s="15">
        <v>8</v>
      </c>
      <c r="G419" s="15">
        <v>15</v>
      </c>
      <c r="H419" s="14" t="s">
        <v>65</v>
      </c>
      <c r="I419" s="14" t="s">
        <v>31</v>
      </c>
      <c r="J419" s="14" t="s">
        <v>633</v>
      </c>
      <c r="K419" s="16" t="s">
        <v>47</v>
      </c>
      <c r="L419" s="14" t="s">
        <v>12144</v>
      </c>
      <c r="M419" s="14" t="s">
        <v>37</v>
      </c>
      <c r="N419" s="14" t="s">
        <v>55</v>
      </c>
      <c r="O419" s="14" t="b">
        <f t="shared" ca="1" si="121"/>
        <v>0</v>
      </c>
      <c r="P419" s="14" t="b">
        <f t="shared" ca="1" si="122"/>
        <v>0</v>
      </c>
      <c r="Q419" s="5"/>
      <c r="R419" s="5"/>
      <c r="S419" s="5"/>
      <c r="T419" s="5"/>
      <c r="U419" s="5"/>
      <c r="V419" s="5"/>
      <c r="W419" s="5"/>
      <c r="X419" s="5"/>
      <c r="Y419" s="5"/>
      <c r="Z419" s="5"/>
      <c r="AA419" s="5"/>
      <c r="AB419" s="5"/>
      <c r="AC419" s="5"/>
      <c r="AD419" s="5"/>
      <c r="AE419" s="5"/>
    </row>
    <row r="420" spans="1:31" ht="21" customHeight="1">
      <c r="A420" s="14" t="s">
        <v>10178</v>
      </c>
      <c r="B420" s="14" t="s">
        <v>12146</v>
      </c>
      <c r="C420" s="14" t="s">
        <v>27</v>
      </c>
      <c r="D420" s="14" t="s">
        <v>105</v>
      </c>
      <c r="E420" s="14" t="s">
        <v>45</v>
      </c>
      <c r="F420" s="15">
        <v>8</v>
      </c>
      <c r="G420" s="15">
        <v>12</v>
      </c>
      <c r="H420" s="14" t="s">
        <v>852</v>
      </c>
      <c r="I420" s="14" t="s">
        <v>31</v>
      </c>
      <c r="J420" s="14" t="s">
        <v>48</v>
      </c>
      <c r="K420" s="14" t="s">
        <v>12151</v>
      </c>
      <c r="L420" s="14" t="s">
        <v>12152</v>
      </c>
      <c r="M420" s="14" t="s">
        <v>100</v>
      </c>
      <c r="N420" s="14" t="s">
        <v>55</v>
      </c>
      <c r="O420" s="14" t="b">
        <f t="shared" ca="1" si="121"/>
        <v>0</v>
      </c>
      <c r="P420" s="14" t="b">
        <f t="shared" ca="1" si="122"/>
        <v>0</v>
      </c>
      <c r="Q420" s="5"/>
      <c r="R420" s="5"/>
      <c r="S420" s="5"/>
      <c r="T420" s="5"/>
      <c r="U420" s="5"/>
      <c r="V420" s="5"/>
      <c r="W420" s="5"/>
      <c r="X420" s="5"/>
      <c r="Y420" s="5"/>
      <c r="Z420" s="5"/>
      <c r="AA420" s="5"/>
      <c r="AB420" s="5"/>
      <c r="AC420" s="5"/>
      <c r="AD420" s="5"/>
      <c r="AE420" s="5"/>
    </row>
    <row r="421" spans="1:31" ht="21" customHeight="1">
      <c r="A421" s="5" t="s">
        <v>9556</v>
      </c>
      <c r="B421" s="5" t="s">
        <v>12157</v>
      </c>
      <c r="C421" s="5" t="s">
        <v>27</v>
      </c>
      <c r="D421" s="5" t="s">
        <v>80</v>
      </c>
      <c r="E421" s="5" t="s">
        <v>45</v>
      </c>
      <c r="F421" s="7">
        <v>8</v>
      </c>
      <c r="G421" s="7">
        <v>10</v>
      </c>
      <c r="H421" s="5" t="s">
        <v>30</v>
      </c>
      <c r="I421" s="5" t="s">
        <v>108</v>
      </c>
      <c r="J421" s="5" t="s">
        <v>430</v>
      </c>
      <c r="K421" s="5" t="s">
        <v>381</v>
      </c>
      <c r="L421" s="5" t="s">
        <v>12159</v>
      </c>
      <c r="M421" s="5" t="s">
        <v>42</v>
      </c>
      <c r="N421" s="5" t="s">
        <v>237</v>
      </c>
      <c r="O421" s="5" t="b">
        <f t="shared" ca="1" si="121"/>
        <v>0</v>
      </c>
      <c r="P421" s="5" t="b">
        <f t="shared" ca="1" si="122"/>
        <v>0</v>
      </c>
      <c r="Q421" s="5"/>
      <c r="R421" s="5"/>
      <c r="S421" s="5"/>
      <c r="T421" s="5"/>
      <c r="U421" s="5"/>
      <c r="V421" s="5"/>
      <c r="W421" s="5"/>
      <c r="X421" s="5"/>
      <c r="Y421" s="5"/>
      <c r="Z421" s="5"/>
      <c r="AA421" s="5"/>
      <c r="AB421" s="5"/>
      <c r="AC421" s="5"/>
      <c r="AD421" s="5"/>
      <c r="AE421" s="5"/>
    </row>
    <row r="422" spans="1:31" ht="21" customHeight="1">
      <c r="A422" s="14" t="s">
        <v>12162</v>
      </c>
      <c r="B422" s="14" t="s">
        <v>12163</v>
      </c>
      <c r="C422" s="14" t="s">
        <v>41</v>
      </c>
      <c r="D422" s="14" t="s">
        <v>1546</v>
      </c>
      <c r="E422" s="14" t="s">
        <v>45</v>
      </c>
      <c r="F422" s="15">
        <v>8</v>
      </c>
      <c r="G422" s="15">
        <v>12</v>
      </c>
      <c r="H422" s="14" t="s">
        <v>852</v>
      </c>
      <c r="I422" s="14" t="s">
        <v>24</v>
      </c>
      <c r="J422" s="14" t="s">
        <v>117</v>
      </c>
      <c r="K422" s="14" t="s">
        <v>12164</v>
      </c>
      <c r="L422" s="14" t="s">
        <v>12165</v>
      </c>
      <c r="M422" s="14" t="s">
        <v>53</v>
      </c>
      <c r="N422" s="14" t="s">
        <v>89</v>
      </c>
      <c r="O422" s="14" t="b">
        <f t="shared" ca="1" si="121"/>
        <v>0</v>
      </c>
      <c r="P422" s="14" t="b">
        <f t="shared" ca="1" si="122"/>
        <v>0</v>
      </c>
      <c r="Q422" s="5"/>
      <c r="R422" s="5"/>
      <c r="S422" s="5"/>
      <c r="T422" s="5"/>
      <c r="U422" s="5"/>
      <c r="V422" s="5"/>
      <c r="W422" s="5"/>
      <c r="X422" s="5"/>
      <c r="Y422" s="5"/>
      <c r="Z422" s="5"/>
      <c r="AA422" s="5"/>
      <c r="AB422" s="5"/>
      <c r="AC422" s="5"/>
      <c r="AD422" s="5"/>
      <c r="AE422" s="5"/>
    </row>
    <row r="423" spans="1:31" ht="21" customHeight="1">
      <c r="A423" s="14" t="s">
        <v>9556</v>
      </c>
      <c r="B423" s="14" t="s">
        <v>12170</v>
      </c>
      <c r="C423" s="14" t="s">
        <v>170</v>
      </c>
      <c r="D423" s="14" t="s">
        <v>390</v>
      </c>
      <c r="E423" s="14" t="s">
        <v>29</v>
      </c>
      <c r="F423" s="15">
        <v>8</v>
      </c>
      <c r="G423" s="15">
        <v>10</v>
      </c>
      <c r="H423" s="14" t="s">
        <v>30</v>
      </c>
      <c r="I423" s="14" t="s">
        <v>31</v>
      </c>
      <c r="J423" s="14" t="s">
        <v>224</v>
      </c>
      <c r="K423" s="14" t="s">
        <v>1506</v>
      </c>
      <c r="L423" s="14" t="s">
        <v>12171</v>
      </c>
      <c r="M423" s="14" t="s">
        <v>53</v>
      </c>
      <c r="N423" s="14" t="s">
        <v>55</v>
      </c>
      <c r="O423" s="14" t="b">
        <f t="shared" ca="1" si="121"/>
        <v>0</v>
      </c>
      <c r="P423" s="14" t="b">
        <f t="shared" ca="1" si="122"/>
        <v>0</v>
      </c>
      <c r="Q423" s="5"/>
      <c r="R423" s="5"/>
      <c r="S423" s="5"/>
      <c r="T423" s="5"/>
      <c r="U423" s="5"/>
      <c r="V423" s="5"/>
      <c r="W423" s="5"/>
      <c r="X423" s="5"/>
      <c r="Y423" s="5"/>
      <c r="Z423" s="5"/>
      <c r="AA423" s="5"/>
      <c r="AB423" s="5"/>
      <c r="AC423" s="5"/>
      <c r="AD423" s="5"/>
      <c r="AE423" s="5"/>
    </row>
    <row r="424" spans="1:31" ht="21" customHeight="1">
      <c r="A424" s="14" t="s">
        <v>12174</v>
      </c>
      <c r="B424" s="14" t="s">
        <v>12175</v>
      </c>
      <c r="C424" s="14" t="s">
        <v>170</v>
      </c>
      <c r="D424" s="14" t="s">
        <v>435</v>
      </c>
      <c r="E424" s="14" t="s">
        <v>29</v>
      </c>
      <c r="F424" s="15">
        <v>8</v>
      </c>
      <c r="G424" s="15">
        <v>16</v>
      </c>
      <c r="H424" s="14" t="s">
        <v>478</v>
      </c>
      <c r="I424" s="14" t="s">
        <v>108</v>
      </c>
      <c r="J424" s="14" t="s">
        <v>252</v>
      </c>
      <c r="K424" s="14" t="s">
        <v>8548</v>
      </c>
      <c r="L424" s="14" t="s">
        <v>12176</v>
      </c>
      <c r="M424" s="14" t="s">
        <v>100</v>
      </c>
      <c r="N424" s="14" t="s">
        <v>55</v>
      </c>
      <c r="O424" s="14" t="b">
        <f t="shared" ca="1" si="121"/>
        <v>0</v>
      </c>
      <c r="P424" s="14" t="b">
        <f t="shared" ca="1" si="122"/>
        <v>0</v>
      </c>
      <c r="Q424" s="5"/>
      <c r="R424" s="5"/>
      <c r="S424" s="5"/>
      <c r="T424" s="5"/>
      <c r="U424" s="5"/>
      <c r="V424" s="5"/>
      <c r="W424" s="5"/>
      <c r="X424" s="5"/>
      <c r="Y424" s="5"/>
      <c r="Z424" s="5"/>
      <c r="AA424" s="5"/>
      <c r="AB424" s="5"/>
      <c r="AC424" s="5"/>
      <c r="AD424" s="5"/>
      <c r="AE424" s="5"/>
    </row>
    <row r="425" spans="1:31" ht="21" customHeight="1">
      <c r="A425" s="14" t="s">
        <v>12180</v>
      </c>
      <c r="B425" s="14" t="s">
        <v>12181</v>
      </c>
      <c r="C425" s="14" t="s">
        <v>27</v>
      </c>
      <c r="D425" s="14" t="s">
        <v>80</v>
      </c>
      <c r="E425" s="14" t="s">
        <v>45</v>
      </c>
      <c r="F425" s="15">
        <v>8</v>
      </c>
      <c r="G425" s="15">
        <v>15</v>
      </c>
      <c r="H425" s="14" t="s">
        <v>65</v>
      </c>
      <c r="I425" s="14" t="s">
        <v>24</v>
      </c>
      <c r="J425" s="14" t="s">
        <v>444</v>
      </c>
      <c r="K425" s="14" t="s">
        <v>12182</v>
      </c>
      <c r="L425" s="14" t="s">
        <v>12183</v>
      </c>
      <c r="M425" s="14" t="s">
        <v>167</v>
      </c>
      <c r="N425" s="14" t="s">
        <v>55</v>
      </c>
      <c r="O425" s="14" t="b">
        <f t="shared" ca="1" si="121"/>
        <v>0</v>
      </c>
      <c r="P425" s="14" t="b">
        <f t="shared" ca="1" si="122"/>
        <v>0</v>
      </c>
      <c r="Q425" s="5"/>
      <c r="R425" s="5"/>
      <c r="S425" s="5"/>
      <c r="T425" s="5"/>
      <c r="U425" s="5"/>
      <c r="V425" s="5"/>
      <c r="W425" s="5"/>
      <c r="X425" s="5"/>
      <c r="Y425" s="5"/>
      <c r="Z425" s="5"/>
      <c r="AA425" s="5"/>
      <c r="AB425" s="5"/>
      <c r="AC425" s="5"/>
      <c r="AD425" s="5"/>
      <c r="AE425" s="5"/>
    </row>
    <row r="426" spans="1:31" ht="21" customHeight="1">
      <c r="A426" s="14" t="s">
        <v>12184</v>
      </c>
      <c r="B426" s="14" t="s">
        <v>12185</v>
      </c>
      <c r="C426" s="14" t="s">
        <v>41</v>
      </c>
      <c r="D426" s="14" t="s">
        <v>448</v>
      </c>
      <c r="E426" s="14" t="s">
        <v>45</v>
      </c>
      <c r="F426" s="15">
        <v>8</v>
      </c>
      <c r="G426" s="15">
        <v>10</v>
      </c>
      <c r="H426" s="14" t="s">
        <v>30</v>
      </c>
      <c r="I426" s="14" t="s">
        <v>108</v>
      </c>
      <c r="J426" s="14" t="s">
        <v>3397</v>
      </c>
      <c r="K426" s="14" t="s">
        <v>12186</v>
      </c>
      <c r="L426" s="14" t="s">
        <v>12188</v>
      </c>
      <c r="M426" s="14" t="s">
        <v>42</v>
      </c>
      <c r="N426" s="14" t="s">
        <v>55</v>
      </c>
      <c r="O426" s="14" t="b">
        <f t="shared" ca="1" si="121"/>
        <v>0</v>
      </c>
      <c r="P426" s="14" t="b">
        <f t="shared" ca="1" si="122"/>
        <v>0</v>
      </c>
      <c r="Q426" s="5"/>
      <c r="R426" s="5"/>
      <c r="S426" s="5"/>
      <c r="T426" s="5"/>
      <c r="U426" s="5"/>
      <c r="V426" s="5"/>
      <c r="W426" s="5"/>
      <c r="X426" s="5"/>
      <c r="Y426" s="5"/>
      <c r="Z426" s="5"/>
      <c r="AA426" s="5"/>
      <c r="AB426" s="5"/>
      <c r="AC426" s="5"/>
      <c r="AD426" s="5"/>
      <c r="AE426" s="5"/>
    </row>
    <row r="427" spans="1:31" ht="21" customHeight="1">
      <c r="A427" s="14" t="s">
        <v>12191</v>
      </c>
      <c r="B427" s="14" t="s">
        <v>12192</v>
      </c>
      <c r="C427" s="14" t="s">
        <v>27</v>
      </c>
      <c r="D427" s="14" t="s">
        <v>85</v>
      </c>
      <c r="E427" s="14" t="s">
        <v>45</v>
      </c>
      <c r="F427" s="15">
        <v>8</v>
      </c>
      <c r="G427" s="15">
        <v>10</v>
      </c>
      <c r="H427" s="14" t="s">
        <v>30</v>
      </c>
      <c r="I427" s="14" t="s">
        <v>24</v>
      </c>
      <c r="J427" s="14" t="s">
        <v>2303</v>
      </c>
      <c r="K427" s="14" t="s">
        <v>12194</v>
      </c>
      <c r="L427" s="14" t="s">
        <v>12195</v>
      </c>
      <c r="M427" s="14" t="s">
        <v>167</v>
      </c>
      <c r="N427" s="14" t="s">
        <v>55</v>
      </c>
      <c r="O427" s="14" t="b">
        <f t="shared" ca="1" si="121"/>
        <v>0</v>
      </c>
      <c r="P427" s="14" t="b">
        <f t="shared" ca="1" si="122"/>
        <v>0</v>
      </c>
      <c r="Q427" s="5"/>
      <c r="R427" s="5"/>
      <c r="S427" s="5"/>
      <c r="T427" s="5"/>
      <c r="U427" s="5"/>
      <c r="V427" s="5"/>
      <c r="W427" s="5"/>
      <c r="X427" s="5"/>
      <c r="Y427" s="5"/>
      <c r="Z427" s="5"/>
      <c r="AA427" s="5"/>
      <c r="AB427" s="5"/>
      <c r="AC427" s="5"/>
      <c r="AD427" s="5"/>
      <c r="AE427" s="5"/>
    </row>
    <row r="428" spans="1:31" ht="21" customHeight="1">
      <c r="A428" s="14" t="s">
        <v>12197</v>
      </c>
      <c r="B428" s="14" t="s">
        <v>12198</v>
      </c>
      <c r="C428" s="14" t="s">
        <v>41</v>
      </c>
      <c r="D428" s="14" t="s">
        <v>94</v>
      </c>
      <c r="E428" s="14" t="s">
        <v>29</v>
      </c>
      <c r="F428" s="15">
        <v>8</v>
      </c>
      <c r="G428" s="15">
        <v>12</v>
      </c>
      <c r="H428" s="14" t="s">
        <v>852</v>
      </c>
      <c r="I428" s="14" t="s">
        <v>108</v>
      </c>
      <c r="J428" s="14" t="s">
        <v>110</v>
      </c>
      <c r="K428" s="14" t="s">
        <v>12199</v>
      </c>
      <c r="L428" s="14" t="s">
        <v>12200</v>
      </c>
      <c r="M428" s="14" t="s">
        <v>53</v>
      </c>
      <c r="N428" s="14" t="s">
        <v>55</v>
      </c>
      <c r="O428" s="14" t="b">
        <f t="shared" ca="1" si="121"/>
        <v>0</v>
      </c>
      <c r="P428" s="14" t="b">
        <f t="shared" ca="1" si="122"/>
        <v>0</v>
      </c>
      <c r="Q428" s="5"/>
      <c r="R428" s="5"/>
      <c r="S428" s="5"/>
      <c r="T428" s="5"/>
      <c r="U428" s="5"/>
      <c r="V428" s="5"/>
      <c r="W428" s="5"/>
      <c r="X428" s="5"/>
      <c r="Y428" s="5"/>
      <c r="Z428" s="5"/>
      <c r="AA428" s="5"/>
      <c r="AB428" s="5"/>
      <c r="AC428" s="5"/>
      <c r="AD428" s="5"/>
      <c r="AE428" s="5"/>
    </row>
    <row r="429" spans="1:31" ht="21" customHeight="1">
      <c r="A429" s="14" t="s">
        <v>12205</v>
      </c>
      <c r="B429" s="14" t="s">
        <v>12206</v>
      </c>
      <c r="C429" s="14" t="s">
        <v>41</v>
      </c>
      <c r="D429" s="14" t="s">
        <v>47</v>
      </c>
      <c r="E429" s="14" t="s">
        <v>45</v>
      </c>
      <c r="F429" s="17">
        <v>8</v>
      </c>
      <c r="G429" s="17">
        <v>13</v>
      </c>
      <c r="H429" s="14" t="s">
        <v>1052</v>
      </c>
      <c r="I429" s="14" t="s">
        <v>125</v>
      </c>
      <c r="J429" s="14" t="s">
        <v>12207</v>
      </c>
      <c r="K429" s="14" t="s">
        <v>12208</v>
      </c>
      <c r="L429" s="14" t="s">
        <v>12209</v>
      </c>
      <c r="M429" s="14" t="s">
        <v>167</v>
      </c>
      <c r="N429" s="14" t="s">
        <v>405</v>
      </c>
      <c r="O429" s="14" t="b">
        <f t="shared" ca="1" si="121"/>
        <v>0</v>
      </c>
      <c r="P429" s="14" t="b">
        <f t="shared" ca="1" si="122"/>
        <v>0</v>
      </c>
      <c r="Q429" s="5"/>
      <c r="R429" s="5"/>
      <c r="S429" s="5"/>
      <c r="T429" s="5"/>
      <c r="U429" s="5"/>
      <c r="V429" s="5"/>
      <c r="W429" s="5"/>
      <c r="X429" s="5"/>
      <c r="Y429" s="5"/>
      <c r="Z429" s="5"/>
      <c r="AA429" s="5"/>
      <c r="AB429" s="5"/>
      <c r="AC429" s="5"/>
      <c r="AD429" s="5"/>
      <c r="AE429" s="5"/>
    </row>
    <row r="430" spans="1:31" ht="21" customHeight="1">
      <c r="A430" s="14" t="s">
        <v>12212</v>
      </c>
      <c r="B430" s="14" t="s">
        <v>12214</v>
      </c>
      <c r="C430" s="14" t="s">
        <v>20</v>
      </c>
      <c r="D430" s="14" t="s">
        <v>1173</v>
      </c>
      <c r="E430" s="14" t="s">
        <v>29</v>
      </c>
      <c r="F430" s="15">
        <v>8</v>
      </c>
      <c r="G430" s="15">
        <v>12</v>
      </c>
      <c r="H430" s="14" t="s">
        <v>852</v>
      </c>
      <c r="I430" s="14" t="s">
        <v>31</v>
      </c>
      <c r="J430" s="14" t="s">
        <v>403</v>
      </c>
      <c r="K430" s="16" t="s">
        <v>47</v>
      </c>
      <c r="L430" s="14" t="s">
        <v>12219</v>
      </c>
      <c r="M430" s="14" t="s">
        <v>53</v>
      </c>
      <c r="N430" s="14" t="s">
        <v>55</v>
      </c>
      <c r="O430" s="14" t="b">
        <f t="shared" ca="1" si="121"/>
        <v>0</v>
      </c>
      <c r="P430" s="14" t="b">
        <f t="shared" ca="1" si="122"/>
        <v>0</v>
      </c>
      <c r="Q430" s="5"/>
      <c r="R430" s="5"/>
      <c r="S430" s="5"/>
      <c r="T430" s="5"/>
      <c r="U430" s="5"/>
      <c r="V430" s="5"/>
      <c r="W430" s="5"/>
      <c r="X430" s="5"/>
      <c r="Y430" s="5"/>
      <c r="Z430" s="5"/>
      <c r="AA430" s="5"/>
      <c r="AB430" s="5"/>
      <c r="AC430" s="5"/>
      <c r="AD430" s="5"/>
      <c r="AE430" s="5"/>
    </row>
    <row r="431" spans="1:31" ht="21" customHeight="1">
      <c r="A431" s="14" t="s">
        <v>9556</v>
      </c>
      <c r="B431" s="14" t="s">
        <v>12222</v>
      </c>
      <c r="C431" s="14" t="s">
        <v>170</v>
      </c>
      <c r="D431" s="14" t="s">
        <v>171</v>
      </c>
      <c r="E431" s="14" t="s">
        <v>29</v>
      </c>
      <c r="F431" s="15">
        <v>8</v>
      </c>
      <c r="G431" s="15">
        <v>14</v>
      </c>
      <c r="H431" s="14" t="s">
        <v>1392</v>
      </c>
      <c r="I431" s="14" t="s">
        <v>108</v>
      </c>
      <c r="J431" s="14" t="s">
        <v>76</v>
      </c>
      <c r="K431" s="14" t="s">
        <v>12224</v>
      </c>
      <c r="L431" s="14" t="s">
        <v>12225</v>
      </c>
      <c r="M431" s="14" t="s">
        <v>42</v>
      </c>
      <c r="N431" s="14" t="s">
        <v>55</v>
      </c>
      <c r="O431" s="14" t="b">
        <f t="shared" ca="1" si="121"/>
        <v>0</v>
      </c>
      <c r="P431" s="14" t="b">
        <f t="shared" ca="1" si="122"/>
        <v>0</v>
      </c>
      <c r="Q431" s="5"/>
      <c r="R431" s="5"/>
      <c r="S431" s="5"/>
      <c r="T431" s="5"/>
      <c r="U431" s="5"/>
      <c r="V431" s="5"/>
      <c r="W431" s="5"/>
      <c r="X431" s="5"/>
      <c r="Y431" s="5"/>
      <c r="Z431" s="5"/>
      <c r="AA431" s="5"/>
      <c r="AB431" s="5"/>
      <c r="AC431" s="5"/>
      <c r="AD431" s="5"/>
      <c r="AE431" s="5"/>
    </row>
    <row r="432" spans="1:31" ht="21" customHeight="1">
      <c r="A432" s="14" t="s">
        <v>9556</v>
      </c>
      <c r="B432" s="14" t="s">
        <v>12232</v>
      </c>
      <c r="C432" s="14" t="s">
        <v>41</v>
      </c>
      <c r="D432" s="14" t="s">
        <v>47</v>
      </c>
      <c r="E432" s="14" t="s">
        <v>45</v>
      </c>
      <c r="F432" s="15">
        <v>8</v>
      </c>
      <c r="G432" s="15">
        <v>12</v>
      </c>
      <c r="H432" s="14" t="s">
        <v>852</v>
      </c>
      <c r="I432" s="14" t="s">
        <v>31</v>
      </c>
      <c r="J432" s="14" t="s">
        <v>12233</v>
      </c>
      <c r="K432" s="14" t="s">
        <v>12234</v>
      </c>
      <c r="L432" s="14" t="s">
        <v>11843</v>
      </c>
      <c r="M432" s="14" t="s">
        <v>53</v>
      </c>
      <c r="N432" s="14" t="s">
        <v>405</v>
      </c>
      <c r="O432" s="14" t="b">
        <f t="shared" ca="1" si="121"/>
        <v>0</v>
      </c>
      <c r="P432" s="14" t="b">
        <f t="shared" ca="1" si="122"/>
        <v>0</v>
      </c>
      <c r="Q432" s="5"/>
      <c r="R432" s="5"/>
      <c r="S432" s="5"/>
      <c r="T432" s="5"/>
      <c r="U432" s="5"/>
      <c r="V432" s="5"/>
      <c r="W432" s="5"/>
      <c r="X432" s="5"/>
      <c r="Y432" s="5"/>
      <c r="Z432" s="5"/>
      <c r="AA432" s="5"/>
      <c r="AB432" s="5"/>
      <c r="AC432" s="5"/>
      <c r="AD432" s="5"/>
      <c r="AE432" s="5"/>
    </row>
    <row r="433" spans="1:31" ht="21" customHeight="1">
      <c r="A433" s="14" t="s">
        <v>12238</v>
      </c>
      <c r="B433" s="14" t="s">
        <v>12239</v>
      </c>
      <c r="C433" s="14" t="s">
        <v>27</v>
      </c>
      <c r="D433" s="14" t="s">
        <v>85</v>
      </c>
      <c r="E433" s="14" t="s">
        <v>45</v>
      </c>
      <c r="F433" s="15">
        <v>8</v>
      </c>
      <c r="G433" s="15">
        <v>12</v>
      </c>
      <c r="H433" s="14" t="s">
        <v>852</v>
      </c>
      <c r="I433" s="14" t="s">
        <v>108</v>
      </c>
      <c r="J433" s="14" t="s">
        <v>4611</v>
      </c>
      <c r="K433" s="14" t="s">
        <v>12240</v>
      </c>
      <c r="L433" s="14" t="s">
        <v>12241</v>
      </c>
      <c r="M433" s="14" t="s">
        <v>100</v>
      </c>
      <c r="N433" s="14" t="s">
        <v>44</v>
      </c>
      <c r="O433" s="14" t="b">
        <f t="shared" ca="1" si="121"/>
        <v>0</v>
      </c>
      <c r="P433" s="14" t="b">
        <f t="shared" ca="1" si="122"/>
        <v>0</v>
      </c>
      <c r="Q433" s="5"/>
      <c r="R433" s="5"/>
      <c r="S433" s="5"/>
      <c r="T433" s="5"/>
      <c r="U433" s="5"/>
      <c r="V433" s="5"/>
      <c r="W433" s="5"/>
      <c r="X433" s="5"/>
      <c r="Y433" s="5"/>
      <c r="Z433" s="5"/>
      <c r="AA433" s="5"/>
      <c r="AB433" s="5"/>
      <c r="AC433" s="5"/>
      <c r="AD433" s="5"/>
      <c r="AE433" s="5"/>
    </row>
    <row r="434" spans="1:31" ht="21" customHeight="1">
      <c r="A434" s="14" t="s">
        <v>12245</v>
      </c>
      <c r="B434" s="14" t="s">
        <v>12246</v>
      </c>
      <c r="C434" s="14" t="s">
        <v>20</v>
      </c>
      <c r="D434" s="14" t="s">
        <v>21</v>
      </c>
      <c r="E434" s="14" t="s">
        <v>45</v>
      </c>
      <c r="F434" s="17">
        <v>8</v>
      </c>
      <c r="G434" s="17">
        <v>13</v>
      </c>
      <c r="H434" s="14" t="s">
        <v>1052</v>
      </c>
      <c r="I434" s="14" t="s">
        <v>24</v>
      </c>
      <c r="J434" s="14" t="s">
        <v>444</v>
      </c>
      <c r="K434" s="14" t="s">
        <v>12249</v>
      </c>
      <c r="L434" s="14" t="s">
        <v>12250</v>
      </c>
      <c r="M434" s="14" t="s">
        <v>53</v>
      </c>
      <c r="N434" s="14" t="s">
        <v>55</v>
      </c>
      <c r="O434" s="14" t="b">
        <f t="shared" ca="1" si="121"/>
        <v>0</v>
      </c>
      <c r="P434" s="14" t="b">
        <f t="shared" ca="1" si="122"/>
        <v>0</v>
      </c>
      <c r="Q434" s="5"/>
      <c r="R434" s="5"/>
      <c r="S434" s="5"/>
      <c r="T434" s="5"/>
      <c r="U434" s="5"/>
      <c r="V434" s="5"/>
      <c r="W434" s="5"/>
      <c r="X434" s="5"/>
      <c r="Y434" s="5"/>
      <c r="Z434" s="5"/>
      <c r="AA434" s="5"/>
      <c r="AB434" s="5"/>
      <c r="AC434" s="5"/>
      <c r="AD434" s="5"/>
      <c r="AE434" s="5"/>
    </row>
    <row r="435" spans="1:31" ht="21" customHeight="1">
      <c r="A435" s="14" t="s">
        <v>12255</v>
      </c>
      <c r="B435" s="14" t="s">
        <v>12256</v>
      </c>
      <c r="C435" s="14" t="s">
        <v>170</v>
      </c>
      <c r="D435" s="14" t="s">
        <v>390</v>
      </c>
      <c r="E435" s="14" t="s">
        <v>45</v>
      </c>
      <c r="F435" s="15">
        <v>8</v>
      </c>
      <c r="G435" s="15">
        <v>16</v>
      </c>
      <c r="H435" s="14" t="s">
        <v>478</v>
      </c>
      <c r="I435" s="14" t="s">
        <v>125</v>
      </c>
      <c r="J435" s="14" t="s">
        <v>1505</v>
      </c>
      <c r="K435" s="16" t="s">
        <v>47</v>
      </c>
      <c r="L435" s="14" t="s">
        <v>12257</v>
      </c>
      <c r="M435" s="14" t="s">
        <v>37</v>
      </c>
      <c r="N435" s="14" t="s">
        <v>55</v>
      </c>
      <c r="O435" s="14" t="b">
        <f t="shared" ca="1" si="121"/>
        <v>0</v>
      </c>
      <c r="P435" s="14" t="b">
        <f t="shared" ca="1" si="122"/>
        <v>0</v>
      </c>
      <c r="Q435" s="5"/>
      <c r="R435" s="5"/>
      <c r="S435" s="5"/>
      <c r="T435" s="5"/>
      <c r="U435" s="5"/>
      <c r="V435" s="5"/>
      <c r="W435" s="5"/>
      <c r="X435" s="5"/>
      <c r="Y435" s="5"/>
      <c r="Z435" s="5"/>
      <c r="AA435" s="5"/>
      <c r="AB435" s="5"/>
      <c r="AC435" s="5"/>
      <c r="AD435" s="5"/>
      <c r="AE435" s="5"/>
    </row>
    <row r="436" spans="1:31" ht="21" customHeight="1">
      <c r="A436" s="14" t="s">
        <v>12258</v>
      </c>
      <c r="B436" s="14" t="s">
        <v>12259</v>
      </c>
      <c r="C436" s="14" t="s">
        <v>41</v>
      </c>
      <c r="D436" s="14" t="s">
        <v>47</v>
      </c>
      <c r="E436" s="14" t="s">
        <v>45</v>
      </c>
      <c r="F436" s="15">
        <v>8</v>
      </c>
      <c r="G436" s="15">
        <v>10</v>
      </c>
      <c r="H436" s="14" t="s">
        <v>30</v>
      </c>
      <c r="I436" s="14" t="s">
        <v>24</v>
      </c>
      <c r="J436" s="14" t="s">
        <v>444</v>
      </c>
      <c r="K436" s="14" t="s">
        <v>12260</v>
      </c>
      <c r="L436" s="14" t="s">
        <v>12261</v>
      </c>
      <c r="M436" s="14" t="s">
        <v>37</v>
      </c>
      <c r="N436" s="14" t="s">
        <v>55</v>
      </c>
      <c r="O436" s="14" t="b">
        <f t="shared" ca="1" si="121"/>
        <v>0</v>
      </c>
      <c r="P436" s="14" t="b">
        <f t="shared" ca="1" si="122"/>
        <v>0</v>
      </c>
      <c r="Q436" s="5"/>
      <c r="R436" s="5"/>
      <c r="S436" s="5"/>
      <c r="T436" s="5"/>
      <c r="U436" s="5"/>
      <c r="V436" s="5"/>
      <c r="W436" s="5"/>
      <c r="X436" s="5"/>
      <c r="Y436" s="5"/>
      <c r="Z436" s="5"/>
      <c r="AA436" s="5"/>
      <c r="AB436" s="5"/>
      <c r="AC436" s="5"/>
      <c r="AD436" s="5"/>
      <c r="AE436" s="5"/>
    </row>
    <row r="437" spans="1:31" ht="21" customHeight="1">
      <c r="A437" s="14" t="s">
        <v>9556</v>
      </c>
      <c r="B437" s="14" t="s">
        <v>12265</v>
      </c>
      <c r="C437" s="14" t="s">
        <v>170</v>
      </c>
      <c r="D437" s="14" t="s">
        <v>342</v>
      </c>
      <c r="E437" s="14" t="s">
        <v>29</v>
      </c>
      <c r="F437" s="15">
        <v>8</v>
      </c>
      <c r="G437" s="15">
        <v>10</v>
      </c>
      <c r="H437" s="14" t="s">
        <v>30</v>
      </c>
      <c r="I437" s="14" t="s">
        <v>125</v>
      </c>
      <c r="J437" s="14" t="s">
        <v>403</v>
      </c>
      <c r="K437" s="14" t="s">
        <v>300</v>
      </c>
      <c r="L437" s="14" t="s">
        <v>12268</v>
      </c>
      <c r="M437" s="14" t="s">
        <v>100</v>
      </c>
      <c r="N437" s="14" t="s">
        <v>55</v>
      </c>
      <c r="O437" s="14" t="b">
        <f t="shared" ca="1" si="121"/>
        <v>0</v>
      </c>
      <c r="P437" s="14" t="b">
        <f t="shared" ca="1" si="122"/>
        <v>0</v>
      </c>
      <c r="Q437" s="5"/>
      <c r="R437" s="5"/>
      <c r="S437" s="5"/>
      <c r="T437" s="5"/>
      <c r="U437" s="5"/>
      <c r="V437" s="5"/>
      <c r="W437" s="5"/>
      <c r="X437" s="5"/>
      <c r="Y437" s="5"/>
      <c r="Z437" s="5"/>
      <c r="AA437" s="5"/>
      <c r="AB437" s="5"/>
      <c r="AC437" s="5"/>
      <c r="AD437" s="5"/>
      <c r="AE437" s="5"/>
    </row>
    <row r="438" spans="1:31" ht="21" customHeight="1">
      <c r="A438" s="14" t="s">
        <v>12272</v>
      </c>
      <c r="B438" s="14" t="s">
        <v>12273</v>
      </c>
      <c r="C438" s="14" t="s">
        <v>27</v>
      </c>
      <c r="D438" s="14" t="s">
        <v>85</v>
      </c>
      <c r="E438" s="14" t="s">
        <v>919</v>
      </c>
      <c r="F438" s="15">
        <v>8</v>
      </c>
      <c r="G438" s="15">
        <v>15</v>
      </c>
      <c r="H438" s="14" t="s">
        <v>65</v>
      </c>
      <c r="I438" s="14" t="s">
        <v>125</v>
      </c>
      <c r="J438" s="14" t="s">
        <v>5354</v>
      </c>
      <c r="K438" s="14" t="s">
        <v>9843</v>
      </c>
      <c r="L438" s="14" t="s">
        <v>12275</v>
      </c>
      <c r="M438" s="14" t="s">
        <v>53</v>
      </c>
      <c r="N438" s="14" t="s">
        <v>38</v>
      </c>
      <c r="O438" s="14" t="b">
        <f t="shared" ca="1" si="121"/>
        <v>0</v>
      </c>
      <c r="P438" s="14" t="b">
        <f t="shared" ca="1" si="122"/>
        <v>0</v>
      </c>
      <c r="Q438" s="5"/>
      <c r="R438" s="5"/>
      <c r="S438" s="5"/>
      <c r="T438" s="5"/>
      <c r="U438" s="5"/>
      <c r="V438" s="5"/>
      <c r="W438" s="5"/>
      <c r="X438" s="5"/>
      <c r="Y438" s="5"/>
      <c r="Z438" s="5"/>
      <c r="AA438" s="5"/>
      <c r="AB438" s="5"/>
      <c r="AC438" s="5"/>
      <c r="AD438" s="5"/>
      <c r="AE438" s="5"/>
    </row>
    <row r="439" spans="1:31" ht="21" customHeight="1">
      <c r="A439" s="14" t="s">
        <v>9556</v>
      </c>
      <c r="B439" s="14" t="s">
        <v>12280</v>
      </c>
      <c r="C439" s="14" t="s">
        <v>27</v>
      </c>
      <c r="D439" s="14" t="s">
        <v>80</v>
      </c>
      <c r="E439" s="14" t="s">
        <v>45</v>
      </c>
      <c r="F439" s="15">
        <v>8</v>
      </c>
      <c r="G439" s="15">
        <v>15</v>
      </c>
      <c r="H439" s="14" t="s">
        <v>65</v>
      </c>
      <c r="I439" s="14" t="s">
        <v>24</v>
      </c>
      <c r="J439" s="14" t="s">
        <v>12281</v>
      </c>
      <c r="K439" s="14" t="s">
        <v>12282</v>
      </c>
      <c r="L439" s="14" t="s">
        <v>12283</v>
      </c>
      <c r="M439" s="14" t="s">
        <v>37</v>
      </c>
      <c r="N439" s="14" t="s">
        <v>44</v>
      </c>
      <c r="O439" s="14" t="b">
        <f t="shared" ca="1" si="121"/>
        <v>0</v>
      </c>
      <c r="P439" s="14" t="b">
        <f t="shared" ca="1" si="122"/>
        <v>0</v>
      </c>
      <c r="Q439" s="5"/>
      <c r="R439" s="5"/>
      <c r="S439" s="5"/>
      <c r="T439" s="5"/>
      <c r="U439" s="5"/>
      <c r="V439" s="5"/>
      <c r="W439" s="5"/>
      <c r="X439" s="5"/>
      <c r="Y439" s="5"/>
      <c r="Z439" s="5"/>
      <c r="AA439" s="5"/>
      <c r="AB439" s="5"/>
      <c r="AC439" s="5"/>
      <c r="AD439" s="5"/>
      <c r="AE439" s="5"/>
    </row>
    <row r="440" spans="1:31" ht="21" customHeight="1">
      <c r="A440" s="14" t="s">
        <v>9556</v>
      </c>
      <c r="B440" s="14" t="s">
        <v>12289</v>
      </c>
      <c r="C440" s="14" t="s">
        <v>170</v>
      </c>
      <c r="D440" s="14" t="s">
        <v>435</v>
      </c>
      <c r="E440" s="14" t="s">
        <v>29</v>
      </c>
      <c r="F440" s="15">
        <v>8</v>
      </c>
      <c r="G440" s="15">
        <v>12</v>
      </c>
      <c r="H440" s="14" t="s">
        <v>852</v>
      </c>
      <c r="I440" s="14" t="s">
        <v>24</v>
      </c>
      <c r="J440" s="14" t="s">
        <v>2587</v>
      </c>
      <c r="K440" s="16" t="s">
        <v>47</v>
      </c>
      <c r="L440" s="14" t="s">
        <v>12291</v>
      </c>
      <c r="M440" s="14" t="s">
        <v>100</v>
      </c>
      <c r="N440" s="14" t="s">
        <v>55</v>
      </c>
      <c r="O440" s="14" t="b">
        <f t="shared" ca="1" si="121"/>
        <v>0</v>
      </c>
      <c r="P440" s="14" t="b">
        <f t="shared" ca="1" si="122"/>
        <v>0</v>
      </c>
      <c r="Q440" s="5"/>
      <c r="R440" s="5"/>
      <c r="S440" s="5"/>
      <c r="T440" s="5"/>
      <c r="U440" s="5"/>
      <c r="V440" s="5"/>
      <c r="W440" s="5"/>
      <c r="X440" s="5"/>
      <c r="Y440" s="5"/>
      <c r="Z440" s="5"/>
      <c r="AA440" s="5"/>
      <c r="AB440" s="5"/>
      <c r="AC440" s="5"/>
      <c r="AD440" s="5"/>
      <c r="AE440" s="5"/>
    </row>
    <row r="441" spans="1:31" ht="21" customHeight="1">
      <c r="A441" s="14" t="s">
        <v>9556</v>
      </c>
      <c r="B441" s="14" t="s">
        <v>8481</v>
      </c>
      <c r="C441" s="14" t="s">
        <v>170</v>
      </c>
      <c r="D441" s="14" t="s">
        <v>390</v>
      </c>
      <c r="E441" s="14" t="s">
        <v>29</v>
      </c>
      <c r="F441" s="15">
        <v>8</v>
      </c>
      <c r="G441" s="15">
        <v>15</v>
      </c>
      <c r="H441" s="14" t="s">
        <v>65</v>
      </c>
      <c r="I441" s="14" t="s">
        <v>108</v>
      </c>
      <c r="J441" s="14" t="s">
        <v>57</v>
      </c>
      <c r="K441" s="14" t="s">
        <v>12294</v>
      </c>
      <c r="L441" s="14" t="s">
        <v>12295</v>
      </c>
      <c r="M441" s="14" t="s">
        <v>167</v>
      </c>
      <c r="N441" s="14" t="s">
        <v>55</v>
      </c>
      <c r="O441" s="14" t="b">
        <f t="shared" ca="1" si="121"/>
        <v>0</v>
      </c>
      <c r="P441" s="14" t="b">
        <f t="shared" ca="1" si="122"/>
        <v>0</v>
      </c>
      <c r="Q441" s="5"/>
      <c r="R441" s="5"/>
      <c r="S441" s="5"/>
      <c r="T441" s="5"/>
      <c r="U441" s="5"/>
      <c r="V441" s="5"/>
      <c r="W441" s="5"/>
      <c r="X441" s="5"/>
      <c r="Y441" s="5"/>
      <c r="Z441" s="5"/>
      <c r="AA441" s="5"/>
      <c r="AB441" s="5"/>
      <c r="AC441" s="5"/>
      <c r="AD441" s="5"/>
      <c r="AE441" s="5"/>
    </row>
    <row r="442" spans="1:31" ht="21" customHeight="1">
      <c r="A442" s="14" t="s">
        <v>11714</v>
      </c>
      <c r="B442" s="14" t="s">
        <v>12299</v>
      </c>
      <c r="C442" s="14" t="s">
        <v>20</v>
      </c>
      <c r="D442" s="14" t="s">
        <v>21</v>
      </c>
      <c r="E442" s="14" t="s">
        <v>45</v>
      </c>
      <c r="F442" s="17">
        <v>8</v>
      </c>
      <c r="G442" s="17">
        <v>17</v>
      </c>
      <c r="H442" s="14" t="s">
        <v>96</v>
      </c>
      <c r="I442" s="14" t="s">
        <v>24</v>
      </c>
      <c r="J442" s="14" t="s">
        <v>430</v>
      </c>
      <c r="K442" s="14" t="s">
        <v>12300</v>
      </c>
      <c r="L442" s="16" t="s">
        <v>47</v>
      </c>
      <c r="M442" s="14" t="s">
        <v>42</v>
      </c>
      <c r="N442" s="14" t="s">
        <v>55</v>
      </c>
      <c r="O442" s="14" t="b">
        <f t="shared" ca="1" si="121"/>
        <v>0</v>
      </c>
      <c r="P442" s="14" t="b">
        <f t="shared" ca="1" si="122"/>
        <v>0</v>
      </c>
      <c r="Q442" s="5"/>
      <c r="R442" s="5"/>
      <c r="S442" s="5"/>
      <c r="T442" s="5"/>
      <c r="U442" s="5"/>
      <c r="V442" s="5"/>
      <c r="W442" s="5"/>
      <c r="X442" s="5"/>
      <c r="Y442" s="5"/>
      <c r="Z442" s="5"/>
      <c r="AA442" s="5"/>
      <c r="AB442" s="5"/>
      <c r="AC442" s="5"/>
      <c r="AD442" s="5"/>
      <c r="AE442" s="5"/>
    </row>
    <row r="443" spans="1:31" ht="21" customHeight="1">
      <c r="A443" s="5" t="s">
        <v>10757</v>
      </c>
      <c r="B443" s="5" t="s">
        <v>12303</v>
      </c>
      <c r="C443" s="5" t="s">
        <v>41</v>
      </c>
      <c r="D443" s="5" t="s">
        <v>43</v>
      </c>
      <c r="E443" s="5" t="s">
        <v>29</v>
      </c>
      <c r="F443" s="7">
        <v>8</v>
      </c>
      <c r="G443" s="7">
        <v>10</v>
      </c>
      <c r="H443" s="5" t="s">
        <v>30</v>
      </c>
      <c r="I443" s="5" t="s">
        <v>108</v>
      </c>
      <c r="J443" s="5" t="s">
        <v>999</v>
      </c>
      <c r="K443" s="5" t="s">
        <v>12304</v>
      </c>
      <c r="L443" s="5" t="s">
        <v>12305</v>
      </c>
      <c r="M443" s="5" t="s">
        <v>53</v>
      </c>
      <c r="N443" s="5" t="s">
        <v>55</v>
      </c>
      <c r="O443" s="5" t="b">
        <f t="shared" ref="O443:O444" ca="1" si="123">IFERROR(__xludf.DUMMYFUNCTION("REGEXMATCH(A443,""PHP"")"),TRUE)</f>
        <v>1</v>
      </c>
      <c r="P443" s="5"/>
      <c r="Q443" s="5"/>
      <c r="R443" s="5"/>
      <c r="S443" s="5"/>
      <c r="T443" s="5"/>
      <c r="U443" s="5"/>
      <c r="V443" s="5"/>
      <c r="W443" s="5"/>
      <c r="X443" s="5"/>
      <c r="Y443" s="5"/>
      <c r="Z443" s="5"/>
      <c r="AA443" s="5"/>
      <c r="AB443" s="5"/>
      <c r="AC443" s="5"/>
      <c r="AD443" s="5"/>
      <c r="AE443" s="5"/>
    </row>
    <row r="444" spans="1:31" ht="21" customHeight="1">
      <c r="A444" s="5" t="s">
        <v>248</v>
      </c>
      <c r="B444" s="5" t="s">
        <v>12306</v>
      </c>
      <c r="C444" s="5" t="s">
        <v>170</v>
      </c>
      <c r="D444" s="5" t="s">
        <v>47</v>
      </c>
      <c r="E444" s="5" t="s">
        <v>45</v>
      </c>
      <c r="F444" s="7">
        <v>8</v>
      </c>
      <c r="G444" s="7">
        <v>15</v>
      </c>
      <c r="H444" s="5" t="s">
        <v>65</v>
      </c>
      <c r="I444" s="5" t="s">
        <v>31</v>
      </c>
      <c r="J444" s="5" t="s">
        <v>57</v>
      </c>
      <c r="K444" s="5" t="s">
        <v>12309</v>
      </c>
      <c r="L444" s="5" t="s">
        <v>12312</v>
      </c>
      <c r="M444" s="5" t="s">
        <v>100</v>
      </c>
      <c r="N444" s="5" t="s">
        <v>89</v>
      </c>
      <c r="O444" s="5" t="b">
        <f t="shared" ca="1" si="123"/>
        <v>1</v>
      </c>
      <c r="P444" s="5"/>
      <c r="Q444" s="5"/>
      <c r="R444" s="5"/>
      <c r="S444" s="5"/>
      <c r="T444" s="5"/>
      <c r="U444" s="5"/>
      <c r="V444" s="5"/>
      <c r="W444" s="5"/>
      <c r="X444" s="5"/>
      <c r="Y444" s="5"/>
      <c r="Z444" s="5"/>
      <c r="AA444" s="5"/>
      <c r="AB444" s="5"/>
      <c r="AC444" s="5"/>
      <c r="AD444" s="5"/>
      <c r="AE444" s="5"/>
    </row>
    <row r="445" spans="1:31" ht="21" customHeight="1">
      <c r="A445" s="14" t="s">
        <v>12314</v>
      </c>
      <c r="B445" s="14" t="s">
        <v>1903</v>
      </c>
      <c r="C445" s="14" t="s">
        <v>27</v>
      </c>
      <c r="D445" s="14" t="s">
        <v>47</v>
      </c>
      <c r="E445" s="14" t="s">
        <v>45</v>
      </c>
      <c r="F445" s="15">
        <v>8</v>
      </c>
      <c r="G445" s="15">
        <v>15</v>
      </c>
      <c r="H445" s="14" t="s">
        <v>65</v>
      </c>
      <c r="I445" s="14" t="s">
        <v>125</v>
      </c>
      <c r="J445" s="14" t="s">
        <v>57</v>
      </c>
      <c r="K445" s="14" t="s">
        <v>1906</v>
      </c>
      <c r="L445" s="14" t="s">
        <v>12318</v>
      </c>
      <c r="M445" s="14" t="s">
        <v>648</v>
      </c>
      <c r="N445" s="14" t="s">
        <v>38</v>
      </c>
      <c r="O445" s="14" t="b">
        <f ca="1">IFERROR(__xludf.DUMMYFUNCTION("REGEXMATCH(A445,""(?i)PHP"")"),FALSE)</f>
        <v>0</v>
      </c>
      <c r="P445" s="14" t="b">
        <f ca="1">IFERROR(__xludf.DUMMYFUNCTION("REGEXMATCH(L445,""(?i)PHP"")"),FALSE)</f>
        <v>0</v>
      </c>
      <c r="Q445" s="5"/>
      <c r="R445" s="5"/>
      <c r="S445" s="5"/>
      <c r="T445" s="5"/>
      <c r="U445" s="5"/>
      <c r="V445" s="5"/>
      <c r="W445" s="5"/>
      <c r="X445" s="5"/>
      <c r="Y445" s="5"/>
      <c r="Z445" s="5"/>
      <c r="AA445" s="5"/>
      <c r="AB445" s="5"/>
      <c r="AC445" s="5"/>
      <c r="AD445" s="5"/>
      <c r="AE445" s="5"/>
    </row>
    <row r="446" spans="1:31" ht="21" customHeight="1">
      <c r="A446" s="5" t="s">
        <v>248</v>
      </c>
      <c r="B446" s="5" t="s">
        <v>12323</v>
      </c>
      <c r="C446" s="5" t="s">
        <v>41</v>
      </c>
      <c r="D446" s="5" t="s">
        <v>47</v>
      </c>
      <c r="E446" s="5" t="s">
        <v>45</v>
      </c>
      <c r="F446" s="7">
        <v>8</v>
      </c>
      <c r="G446" s="7">
        <v>15</v>
      </c>
      <c r="H446" s="5" t="s">
        <v>65</v>
      </c>
      <c r="I446" s="5" t="s">
        <v>24</v>
      </c>
      <c r="J446" s="5" t="s">
        <v>999</v>
      </c>
      <c r="K446" s="5" t="s">
        <v>12326</v>
      </c>
      <c r="L446" s="5" t="s">
        <v>12327</v>
      </c>
      <c r="M446" s="5" t="s">
        <v>167</v>
      </c>
      <c r="N446" s="5" t="s">
        <v>55</v>
      </c>
      <c r="O446" s="5" t="b">
        <f t="shared" ref="O446:O451" ca="1" si="124">IFERROR(__xludf.DUMMYFUNCTION("REGEXMATCH(A446,""PHP"")"),TRUE)</f>
        <v>1</v>
      </c>
      <c r="P446" s="5"/>
      <c r="Q446" s="5"/>
      <c r="R446" s="5"/>
      <c r="S446" s="5"/>
      <c r="T446" s="5"/>
      <c r="U446" s="5"/>
      <c r="V446" s="5"/>
      <c r="W446" s="5"/>
      <c r="X446" s="5"/>
      <c r="Y446" s="5"/>
      <c r="Z446" s="5"/>
      <c r="AA446" s="5"/>
      <c r="AB446" s="5"/>
      <c r="AC446" s="5"/>
      <c r="AD446" s="5"/>
      <c r="AE446" s="5"/>
    </row>
    <row r="447" spans="1:31" ht="21" customHeight="1">
      <c r="A447" s="5" t="s">
        <v>10757</v>
      </c>
      <c r="B447" s="5" t="s">
        <v>12330</v>
      </c>
      <c r="C447" s="5" t="s">
        <v>170</v>
      </c>
      <c r="D447" s="5" t="s">
        <v>378</v>
      </c>
      <c r="E447" s="5" t="s">
        <v>45</v>
      </c>
      <c r="F447" s="18">
        <v>8</v>
      </c>
      <c r="G447" s="18">
        <v>13</v>
      </c>
      <c r="H447" s="5" t="s">
        <v>1052</v>
      </c>
      <c r="I447" s="5" t="s">
        <v>66</v>
      </c>
      <c r="J447" s="5" t="s">
        <v>224</v>
      </c>
      <c r="K447" s="9" t="s">
        <v>47</v>
      </c>
      <c r="L447" s="5" t="s">
        <v>12335</v>
      </c>
      <c r="M447" s="5" t="s">
        <v>100</v>
      </c>
      <c r="N447" s="5" t="s">
        <v>405</v>
      </c>
      <c r="O447" s="5" t="b">
        <f t="shared" ca="1" si="124"/>
        <v>1</v>
      </c>
      <c r="P447" s="5"/>
      <c r="Q447" s="5"/>
      <c r="R447" s="5"/>
      <c r="S447" s="5"/>
      <c r="T447" s="5"/>
      <c r="U447" s="5"/>
      <c r="V447" s="5"/>
      <c r="W447" s="5"/>
      <c r="X447" s="5"/>
      <c r="Y447" s="5"/>
      <c r="Z447" s="5"/>
      <c r="AA447" s="5"/>
      <c r="AB447" s="5"/>
      <c r="AC447" s="5"/>
      <c r="AD447" s="5"/>
      <c r="AE447" s="5"/>
    </row>
    <row r="448" spans="1:31" ht="21" customHeight="1">
      <c r="A448" s="5" t="s">
        <v>3997</v>
      </c>
      <c r="B448" s="5" t="s">
        <v>12338</v>
      </c>
      <c r="C448" s="5" t="s">
        <v>27</v>
      </c>
      <c r="D448" s="5" t="s">
        <v>212</v>
      </c>
      <c r="E448" s="5" t="s">
        <v>29</v>
      </c>
      <c r="F448" s="7">
        <v>8</v>
      </c>
      <c r="G448" s="7">
        <v>12</v>
      </c>
      <c r="H448" s="5" t="s">
        <v>852</v>
      </c>
      <c r="I448" s="5" t="s">
        <v>31</v>
      </c>
      <c r="J448" s="5" t="s">
        <v>12339</v>
      </c>
      <c r="K448" s="5" t="s">
        <v>12340</v>
      </c>
      <c r="L448" s="5" t="s">
        <v>12341</v>
      </c>
      <c r="M448" s="5" t="s">
        <v>100</v>
      </c>
      <c r="N448" s="5" t="s">
        <v>55</v>
      </c>
      <c r="O448" s="5" t="b">
        <f t="shared" ca="1" si="124"/>
        <v>1</v>
      </c>
      <c r="P448" s="5"/>
      <c r="Q448" s="5"/>
      <c r="R448" s="5"/>
      <c r="S448" s="5"/>
      <c r="T448" s="5"/>
      <c r="U448" s="5"/>
      <c r="V448" s="5"/>
      <c r="W448" s="5"/>
      <c r="X448" s="5"/>
      <c r="Y448" s="5"/>
      <c r="Z448" s="5"/>
      <c r="AA448" s="5"/>
      <c r="AB448" s="5"/>
      <c r="AC448" s="5"/>
      <c r="AD448" s="5"/>
      <c r="AE448" s="5"/>
    </row>
    <row r="449" spans="1:31" ht="21" customHeight="1">
      <c r="A449" s="5" t="s">
        <v>248</v>
      </c>
      <c r="B449" s="5" t="s">
        <v>231</v>
      </c>
      <c r="C449" s="5" t="s">
        <v>41</v>
      </c>
      <c r="D449" s="5" t="s">
        <v>94</v>
      </c>
      <c r="E449" s="5" t="s">
        <v>29</v>
      </c>
      <c r="F449" s="7">
        <v>8</v>
      </c>
      <c r="G449" s="7">
        <v>13</v>
      </c>
      <c r="H449" s="5" t="s">
        <v>107</v>
      </c>
      <c r="I449" s="5" t="s">
        <v>125</v>
      </c>
      <c r="J449" s="5" t="s">
        <v>106</v>
      </c>
      <c r="K449" s="5" t="s">
        <v>12342</v>
      </c>
      <c r="L449" s="5" t="s">
        <v>12344</v>
      </c>
      <c r="M449" s="5" t="s">
        <v>37</v>
      </c>
      <c r="N449" s="5" t="s">
        <v>55</v>
      </c>
      <c r="O449" s="5" t="b">
        <f t="shared" ca="1" si="124"/>
        <v>1</v>
      </c>
      <c r="P449" s="5"/>
      <c r="Q449" s="5"/>
      <c r="R449" s="5"/>
      <c r="S449" s="5"/>
      <c r="T449" s="5"/>
      <c r="U449" s="5"/>
      <c r="V449" s="5"/>
      <c r="W449" s="5"/>
      <c r="X449" s="5"/>
      <c r="Y449" s="5"/>
      <c r="Z449" s="5"/>
      <c r="AA449" s="5"/>
      <c r="AB449" s="5"/>
      <c r="AC449" s="5"/>
      <c r="AD449" s="5"/>
      <c r="AE449" s="5"/>
    </row>
    <row r="450" spans="1:31" ht="21" customHeight="1">
      <c r="A450" s="5" t="s">
        <v>248</v>
      </c>
      <c r="B450" s="5" t="s">
        <v>10422</v>
      </c>
      <c r="C450" s="5" t="s">
        <v>27</v>
      </c>
      <c r="D450" s="5" t="s">
        <v>80</v>
      </c>
      <c r="E450" s="5" t="s">
        <v>45</v>
      </c>
      <c r="F450" s="7">
        <v>8</v>
      </c>
      <c r="G450" s="7">
        <v>20</v>
      </c>
      <c r="H450" s="5" t="s">
        <v>178</v>
      </c>
      <c r="I450" s="5" t="s">
        <v>108</v>
      </c>
      <c r="J450" s="5" t="s">
        <v>3552</v>
      </c>
      <c r="K450" s="9" t="s">
        <v>47</v>
      </c>
      <c r="L450" s="5" t="s">
        <v>10423</v>
      </c>
      <c r="M450" s="5" t="s">
        <v>100</v>
      </c>
      <c r="N450" s="5" t="s">
        <v>55</v>
      </c>
      <c r="O450" s="5" t="b">
        <f t="shared" ca="1" si="124"/>
        <v>1</v>
      </c>
      <c r="P450" s="5"/>
      <c r="Q450" s="5"/>
      <c r="R450" s="5"/>
      <c r="S450" s="5"/>
      <c r="T450" s="5"/>
      <c r="U450" s="5"/>
      <c r="V450" s="5"/>
      <c r="W450" s="5"/>
      <c r="X450" s="5"/>
      <c r="Y450" s="5"/>
      <c r="Z450" s="5"/>
      <c r="AA450" s="5"/>
      <c r="AB450" s="5"/>
      <c r="AC450" s="5"/>
      <c r="AD450" s="5"/>
      <c r="AE450" s="5"/>
    </row>
    <row r="451" spans="1:31" ht="21" customHeight="1">
      <c r="A451" s="5" t="s">
        <v>12352</v>
      </c>
      <c r="B451" s="5" t="s">
        <v>12353</v>
      </c>
      <c r="C451" s="5" t="s">
        <v>41</v>
      </c>
      <c r="D451" s="5" t="s">
        <v>874</v>
      </c>
      <c r="E451" s="5" t="s">
        <v>45</v>
      </c>
      <c r="F451" s="7">
        <v>8</v>
      </c>
      <c r="G451" s="7">
        <v>15</v>
      </c>
      <c r="H451" s="5" t="s">
        <v>65</v>
      </c>
      <c r="I451" s="5" t="s">
        <v>108</v>
      </c>
      <c r="J451" s="5" t="s">
        <v>10266</v>
      </c>
      <c r="K451" s="5" t="s">
        <v>12354</v>
      </c>
      <c r="L451" s="5" t="s">
        <v>12355</v>
      </c>
      <c r="M451" s="5" t="s">
        <v>648</v>
      </c>
      <c r="N451" s="5" t="s">
        <v>55</v>
      </c>
      <c r="O451" s="5" t="b">
        <f t="shared" ca="1" si="124"/>
        <v>1</v>
      </c>
      <c r="P451" s="5"/>
      <c r="Q451" s="5"/>
      <c r="R451" s="5"/>
      <c r="S451" s="5"/>
      <c r="T451" s="5"/>
      <c r="U451" s="5"/>
      <c r="V451" s="5"/>
      <c r="W451" s="5"/>
      <c r="X451" s="5"/>
      <c r="Y451" s="5"/>
      <c r="Z451" s="5"/>
      <c r="AA451" s="5"/>
      <c r="AB451" s="5"/>
      <c r="AC451" s="5"/>
      <c r="AD451" s="5"/>
      <c r="AE451" s="5"/>
    </row>
    <row r="452" spans="1:31" ht="21" customHeight="1">
      <c r="A452" s="5" t="s">
        <v>12356</v>
      </c>
      <c r="B452" s="5" t="s">
        <v>12357</v>
      </c>
      <c r="C452" s="5" t="s">
        <v>41</v>
      </c>
      <c r="D452" s="5" t="s">
        <v>47</v>
      </c>
      <c r="E452" s="5" t="s">
        <v>29</v>
      </c>
      <c r="F452" s="7">
        <v>8</v>
      </c>
      <c r="G452" s="7">
        <v>12</v>
      </c>
      <c r="H452" s="5" t="s">
        <v>852</v>
      </c>
      <c r="I452" s="5" t="s">
        <v>31</v>
      </c>
      <c r="J452" s="5" t="s">
        <v>76</v>
      </c>
      <c r="K452" s="5" t="s">
        <v>12358</v>
      </c>
      <c r="L452" s="5" t="s">
        <v>12359</v>
      </c>
      <c r="M452" s="5" t="s">
        <v>53</v>
      </c>
      <c r="N452" s="5" t="s">
        <v>55</v>
      </c>
      <c r="O452" s="5" t="b">
        <f ca="1">IFERROR(__xludf.DUMMYFUNCTION("REGEXMATCH(A452,""(?i)PHP"")"),TRUE)</f>
        <v>1</v>
      </c>
      <c r="P452" s="5" t="b">
        <f ca="1">IFERROR(__xludf.DUMMYFUNCTION("REGEXMATCH(L452,""PHP"")"),FALSE)</f>
        <v>0</v>
      </c>
      <c r="Q452" s="5"/>
      <c r="R452" s="5"/>
      <c r="S452" s="5"/>
      <c r="T452" s="5"/>
      <c r="U452" s="5"/>
      <c r="V452" s="5"/>
      <c r="W452" s="5"/>
      <c r="X452" s="5"/>
      <c r="Y452" s="5"/>
      <c r="Z452" s="5"/>
      <c r="AA452" s="5"/>
      <c r="AB452" s="5"/>
      <c r="AC452" s="5"/>
      <c r="AD452" s="5"/>
      <c r="AE452" s="5"/>
    </row>
    <row r="453" spans="1:31" ht="21" customHeight="1">
      <c r="A453" s="5" t="s">
        <v>248</v>
      </c>
      <c r="B453" s="5" t="s">
        <v>12364</v>
      </c>
      <c r="C453" s="5" t="s">
        <v>170</v>
      </c>
      <c r="D453" s="5" t="s">
        <v>390</v>
      </c>
      <c r="E453" s="5" t="s">
        <v>45</v>
      </c>
      <c r="F453" s="7">
        <v>8</v>
      </c>
      <c r="G453" s="7">
        <v>15</v>
      </c>
      <c r="H453" s="5" t="s">
        <v>65</v>
      </c>
      <c r="I453" s="5" t="s">
        <v>31</v>
      </c>
      <c r="J453" s="5" t="s">
        <v>76</v>
      </c>
      <c r="K453" s="5" t="s">
        <v>12366</v>
      </c>
      <c r="L453" s="5" t="s">
        <v>12367</v>
      </c>
      <c r="M453" s="5" t="s">
        <v>100</v>
      </c>
      <c r="N453" s="5" t="s">
        <v>55</v>
      </c>
      <c r="O453" s="5" t="b">
        <f t="shared" ref="O453:O473" ca="1" si="125">IFERROR(__xludf.DUMMYFUNCTION("REGEXMATCH(A453,""PHP"")"),TRUE)</f>
        <v>1</v>
      </c>
      <c r="P453" s="5"/>
      <c r="Q453" s="5"/>
      <c r="R453" s="5"/>
      <c r="S453" s="5"/>
      <c r="T453" s="5"/>
      <c r="U453" s="5"/>
      <c r="V453" s="5"/>
      <c r="W453" s="5"/>
      <c r="X453" s="5"/>
      <c r="Y453" s="5"/>
      <c r="Z453" s="5"/>
      <c r="AA453" s="5"/>
      <c r="AB453" s="5"/>
      <c r="AC453" s="5"/>
      <c r="AD453" s="5"/>
      <c r="AE453" s="5"/>
    </row>
    <row r="454" spans="1:31" ht="21" customHeight="1">
      <c r="A454" s="5" t="s">
        <v>12370</v>
      </c>
      <c r="B454" s="5" t="s">
        <v>5933</v>
      </c>
      <c r="C454" s="5" t="s">
        <v>41</v>
      </c>
      <c r="D454" s="5" t="s">
        <v>94</v>
      </c>
      <c r="E454" s="5" t="s">
        <v>29</v>
      </c>
      <c r="F454" s="7">
        <v>8</v>
      </c>
      <c r="G454" s="7">
        <v>12</v>
      </c>
      <c r="H454" s="5" t="s">
        <v>852</v>
      </c>
      <c r="I454" s="5" t="s">
        <v>108</v>
      </c>
      <c r="J454" s="5" t="s">
        <v>5937</v>
      </c>
      <c r="K454" s="5" t="s">
        <v>5938</v>
      </c>
      <c r="L454" s="5" t="s">
        <v>12372</v>
      </c>
      <c r="M454" s="5" t="s">
        <v>1599</v>
      </c>
      <c r="N454" s="5" t="s">
        <v>237</v>
      </c>
      <c r="O454" s="5" t="b">
        <f t="shared" ca="1" si="125"/>
        <v>1</v>
      </c>
      <c r="P454" s="5"/>
      <c r="Q454" s="5"/>
      <c r="R454" s="5"/>
      <c r="S454" s="5"/>
      <c r="T454" s="5"/>
      <c r="U454" s="5"/>
      <c r="V454" s="5"/>
      <c r="W454" s="5"/>
      <c r="X454" s="5"/>
      <c r="Y454" s="5"/>
      <c r="Z454" s="5"/>
      <c r="AA454" s="5"/>
      <c r="AB454" s="5"/>
      <c r="AC454" s="5"/>
      <c r="AD454" s="5"/>
      <c r="AE454" s="5"/>
    </row>
    <row r="455" spans="1:31" ht="21" customHeight="1">
      <c r="A455" s="5" t="s">
        <v>248</v>
      </c>
      <c r="B455" s="5" t="s">
        <v>12373</v>
      </c>
      <c r="C455" s="5" t="s">
        <v>27</v>
      </c>
      <c r="D455" s="5" t="s">
        <v>47</v>
      </c>
      <c r="E455" s="5" t="s">
        <v>29</v>
      </c>
      <c r="F455" s="7">
        <v>8</v>
      </c>
      <c r="G455" s="7">
        <v>10</v>
      </c>
      <c r="H455" s="5" t="s">
        <v>30</v>
      </c>
      <c r="I455" s="5" t="s">
        <v>31</v>
      </c>
      <c r="J455" s="5" t="s">
        <v>187</v>
      </c>
      <c r="K455" s="5" t="s">
        <v>12374</v>
      </c>
      <c r="L455" s="9" t="s">
        <v>47</v>
      </c>
      <c r="M455" s="5" t="s">
        <v>53</v>
      </c>
      <c r="N455" s="5" t="s">
        <v>55</v>
      </c>
      <c r="O455" s="5" t="b">
        <f t="shared" ca="1" si="125"/>
        <v>1</v>
      </c>
      <c r="P455" s="9"/>
      <c r="Q455" s="5"/>
      <c r="R455" s="5"/>
      <c r="S455" s="5"/>
      <c r="T455" s="5"/>
      <c r="U455" s="5"/>
      <c r="V455" s="5"/>
      <c r="W455" s="5"/>
      <c r="X455" s="5"/>
      <c r="Y455" s="5"/>
      <c r="Z455" s="5"/>
      <c r="AA455" s="5"/>
      <c r="AB455" s="5"/>
      <c r="AC455" s="5"/>
      <c r="AD455" s="5"/>
      <c r="AE455" s="5"/>
    </row>
    <row r="456" spans="1:31" ht="21" customHeight="1">
      <c r="A456" s="5" t="s">
        <v>248</v>
      </c>
      <c r="B456" s="5" t="s">
        <v>12378</v>
      </c>
      <c r="C456" s="5" t="s">
        <v>41</v>
      </c>
      <c r="D456" s="5" t="s">
        <v>94</v>
      </c>
      <c r="E456" s="5" t="s">
        <v>29</v>
      </c>
      <c r="F456" s="7">
        <v>8</v>
      </c>
      <c r="G456" s="7">
        <v>12</v>
      </c>
      <c r="H456" s="5" t="s">
        <v>852</v>
      </c>
      <c r="I456" s="5" t="s">
        <v>108</v>
      </c>
      <c r="J456" s="5" t="s">
        <v>9277</v>
      </c>
      <c r="K456" s="5" t="s">
        <v>12379</v>
      </c>
      <c r="L456" s="5" t="s">
        <v>12380</v>
      </c>
      <c r="M456" s="5" t="s">
        <v>37</v>
      </c>
      <c r="N456" s="5" t="s">
        <v>405</v>
      </c>
      <c r="O456" s="5" t="b">
        <f t="shared" ca="1" si="125"/>
        <v>1</v>
      </c>
      <c r="P456" s="5"/>
      <c r="Q456" s="5"/>
      <c r="R456" s="5"/>
      <c r="S456" s="5"/>
      <c r="T456" s="5"/>
      <c r="U456" s="5"/>
      <c r="V456" s="5"/>
      <c r="W456" s="5"/>
      <c r="X456" s="5"/>
      <c r="Y456" s="5"/>
      <c r="Z456" s="5"/>
      <c r="AA456" s="5"/>
      <c r="AB456" s="5"/>
      <c r="AC456" s="5"/>
      <c r="AD456" s="5"/>
      <c r="AE456" s="5"/>
    </row>
    <row r="457" spans="1:31" ht="21" customHeight="1">
      <c r="A457" s="5" t="s">
        <v>248</v>
      </c>
      <c r="B457" s="5" t="s">
        <v>12385</v>
      </c>
      <c r="C457" s="5" t="s">
        <v>170</v>
      </c>
      <c r="D457" s="5" t="s">
        <v>390</v>
      </c>
      <c r="E457" s="5" t="s">
        <v>29</v>
      </c>
      <c r="F457" s="7">
        <v>8</v>
      </c>
      <c r="G457" s="7">
        <v>12</v>
      </c>
      <c r="H457" s="5" t="s">
        <v>852</v>
      </c>
      <c r="I457" s="5" t="s">
        <v>108</v>
      </c>
      <c r="J457" s="5" t="s">
        <v>110</v>
      </c>
      <c r="K457" s="5" t="s">
        <v>4793</v>
      </c>
      <c r="L457" s="5" t="s">
        <v>12386</v>
      </c>
      <c r="M457" s="5" t="s">
        <v>53</v>
      </c>
      <c r="N457" s="5" t="s">
        <v>55</v>
      </c>
      <c r="O457" s="5" t="b">
        <f t="shared" ca="1" si="125"/>
        <v>1</v>
      </c>
      <c r="P457" s="5"/>
      <c r="Q457" s="5"/>
      <c r="R457" s="5"/>
      <c r="S457" s="5"/>
      <c r="T457" s="5"/>
      <c r="U457" s="5"/>
      <c r="V457" s="5"/>
      <c r="W457" s="5"/>
      <c r="X457" s="5"/>
      <c r="Y457" s="5"/>
      <c r="Z457" s="5"/>
      <c r="AA457" s="5"/>
      <c r="AB457" s="5"/>
      <c r="AC457" s="5"/>
      <c r="AD457" s="5"/>
      <c r="AE457" s="5"/>
    </row>
    <row r="458" spans="1:31" ht="21" customHeight="1">
      <c r="A458" s="5" t="s">
        <v>12387</v>
      </c>
      <c r="B458" s="5" t="s">
        <v>12388</v>
      </c>
      <c r="C458" s="5" t="s">
        <v>20</v>
      </c>
      <c r="D458" s="5" t="s">
        <v>2283</v>
      </c>
      <c r="E458" s="5" t="s">
        <v>29</v>
      </c>
      <c r="F458" s="7">
        <v>8</v>
      </c>
      <c r="G458" s="7">
        <v>12</v>
      </c>
      <c r="H458" s="5" t="s">
        <v>852</v>
      </c>
      <c r="I458" s="5" t="s">
        <v>108</v>
      </c>
      <c r="J458" s="5" t="s">
        <v>2745</v>
      </c>
      <c r="K458" s="5" t="s">
        <v>12389</v>
      </c>
      <c r="L458" s="5" t="s">
        <v>12390</v>
      </c>
      <c r="M458" s="5" t="s">
        <v>53</v>
      </c>
      <c r="N458" s="5" t="s">
        <v>55</v>
      </c>
      <c r="O458" s="5" t="b">
        <f t="shared" ca="1" si="125"/>
        <v>1</v>
      </c>
      <c r="P458" s="5"/>
      <c r="Q458" s="5"/>
      <c r="R458" s="5"/>
      <c r="S458" s="5"/>
      <c r="T458" s="5"/>
      <c r="U458" s="5"/>
      <c r="V458" s="5"/>
      <c r="W458" s="5"/>
      <c r="X458" s="5"/>
      <c r="Y458" s="5"/>
      <c r="Z458" s="5"/>
      <c r="AA458" s="5"/>
      <c r="AB458" s="5"/>
      <c r="AC458" s="5"/>
      <c r="AD458" s="5"/>
      <c r="AE458" s="5"/>
    </row>
    <row r="459" spans="1:31" ht="21" customHeight="1">
      <c r="A459" s="5" t="s">
        <v>248</v>
      </c>
      <c r="B459" s="5" t="s">
        <v>8088</v>
      </c>
      <c r="C459" s="5" t="s">
        <v>170</v>
      </c>
      <c r="D459" s="5" t="s">
        <v>171</v>
      </c>
      <c r="E459" s="5" t="s">
        <v>45</v>
      </c>
      <c r="F459" s="7">
        <v>8</v>
      </c>
      <c r="G459" s="7">
        <v>15</v>
      </c>
      <c r="H459" s="5" t="s">
        <v>65</v>
      </c>
      <c r="I459" s="5" t="s">
        <v>31</v>
      </c>
      <c r="J459" s="5" t="s">
        <v>76</v>
      </c>
      <c r="K459" s="5" t="s">
        <v>8091</v>
      </c>
      <c r="L459" s="5" t="s">
        <v>12394</v>
      </c>
      <c r="M459" s="5" t="s">
        <v>53</v>
      </c>
      <c r="N459" s="5" t="s">
        <v>55</v>
      </c>
      <c r="O459" s="5" t="b">
        <f t="shared" ca="1" si="125"/>
        <v>1</v>
      </c>
      <c r="P459" s="5"/>
      <c r="Q459" s="5"/>
      <c r="R459" s="5"/>
      <c r="S459" s="5"/>
      <c r="T459" s="5"/>
      <c r="U459" s="5"/>
      <c r="V459" s="5"/>
      <c r="W459" s="5"/>
      <c r="X459" s="5"/>
      <c r="Y459" s="5"/>
      <c r="Z459" s="5"/>
      <c r="AA459" s="5"/>
      <c r="AB459" s="5"/>
      <c r="AC459" s="5"/>
      <c r="AD459" s="5"/>
      <c r="AE459" s="5"/>
    </row>
    <row r="460" spans="1:31" ht="21" customHeight="1">
      <c r="A460" s="5" t="s">
        <v>10235</v>
      </c>
      <c r="B460" s="5" t="s">
        <v>4434</v>
      </c>
      <c r="C460" s="5" t="s">
        <v>27</v>
      </c>
      <c r="D460" s="5" t="s">
        <v>47</v>
      </c>
      <c r="E460" s="5" t="s">
        <v>29</v>
      </c>
      <c r="F460" s="7">
        <v>8</v>
      </c>
      <c r="G460" s="7">
        <v>12</v>
      </c>
      <c r="H460" s="5" t="s">
        <v>852</v>
      </c>
      <c r="I460" s="5" t="s">
        <v>108</v>
      </c>
      <c r="J460" s="5" t="s">
        <v>633</v>
      </c>
      <c r="K460" s="5" t="s">
        <v>4435</v>
      </c>
      <c r="L460" s="5" t="s">
        <v>10236</v>
      </c>
      <c r="M460" s="5" t="s">
        <v>37</v>
      </c>
      <c r="N460" s="5" t="s">
        <v>55</v>
      </c>
      <c r="O460" s="5" t="b">
        <f t="shared" ca="1" si="125"/>
        <v>1</v>
      </c>
      <c r="P460" s="5"/>
      <c r="Q460" s="5"/>
      <c r="R460" s="5"/>
      <c r="S460" s="5"/>
      <c r="T460" s="5"/>
      <c r="U460" s="5"/>
      <c r="V460" s="5"/>
      <c r="W460" s="5"/>
      <c r="X460" s="5"/>
      <c r="Y460" s="5"/>
      <c r="Z460" s="5"/>
      <c r="AA460" s="5"/>
      <c r="AB460" s="5"/>
      <c r="AC460" s="5"/>
      <c r="AD460" s="5"/>
      <c r="AE460" s="5"/>
    </row>
    <row r="461" spans="1:31" ht="21" customHeight="1">
      <c r="A461" s="5" t="s">
        <v>248</v>
      </c>
      <c r="B461" s="5" t="s">
        <v>10191</v>
      </c>
      <c r="C461" s="5" t="s">
        <v>170</v>
      </c>
      <c r="D461" s="5" t="s">
        <v>435</v>
      </c>
      <c r="E461" s="5" t="s">
        <v>29</v>
      </c>
      <c r="F461" s="7">
        <v>8</v>
      </c>
      <c r="G461" s="7">
        <v>20</v>
      </c>
      <c r="H461" s="5" t="s">
        <v>178</v>
      </c>
      <c r="I461" s="5" t="s">
        <v>31</v>
      </c>
      <c r="J461" s="5" t="s">
        <v>817</v>
      </c>
      <c r="K461" s="5" t="s">
        <v>10192</v>
      </c>
      <c r="L461" s="5" t="s">
        <v>10193</v>
      </c>
      <c r="M461" s="5" t="s">
        <v>37</v>
      </c>
      <c r="N461" s="5" t="s">
        <v>55</v>
      </c>
      <c r="O461" s="5" t="b">
        <f t="shared" ca="1" si="125"/>
        <v>1</v>
      </c>
      <c r="P461" s="5"/>
      <c r="Q461" s="5"/>
      <c r="R461" s="5"/>
      <c r="S461" s="5"/>
      <c r="T461" s="5"/>
      <c r="U461" s="5"/>
      <c r="V461" s="5"/>
      <c r="W461" s="5"/>
      <c r="X461" s="5"/>
      <c r="Y461" s="5"/>
      <c r="Z461" s="5"/>
      <c r="AA461" s="5"/>
      <c r="AB461" s="5"/>
      <c r="AC461" s="5"/>
      <c r="AD461" s="5"/>
      <c r="AE461" s="5"/>
    </row>
    <row r="462" spans="1:31" ht="21" customHeight="1">
      <c r="A462" s="5" t="s">
        <v>248</v>
      </c>
      <c r="B462" s="5" t="s">
        <v>6067</v>
      </c>
      <c r="C462" s="5" t="s">
        <v>41</v>
      </c>
      <c r="D462" s="5" t="s">
        <v>94</v>
      </c>
      <c r="E462" s="5" t="s">
        <v>29</v>
      </c>
      <c r="F462" s="7">
        <v>8</v>
      </c>
      <c r="G462" s="7">
        <v>11</v>
      </c>
      <c r="H462" s="5" t="s">
        <v>1465</v>
      </c>
      <c r="I462" s="5" t="s">
        <v>125</v>
      </c>
      <c r="J462" s="5" t="s">
        <v>110</v>
      </c>
      <c r="K462" s="5" t="s">
        <v>6074</v>
      </c>
      <c r="L462" s="5" t="s">
        <v>12402</v>
      </c>
      <c r="M462" s="5" t="s">
        <v>100</v>
      </c>
      <c r="N462" s="5" t="s">
        <v>55</v>
      </c>
      <c r="O462" s="5" t="b">
        <f t="shared" ca="1" si="125"/>
        <v>1</v>
      </c>
      <c r="P462" s="5"/>
      <c r="Q462" s="5"/>
      <c r="R462" s="5"/>
      <c r="S462" s="5"/>
      <c r="T462" s="5"/>
      <c r="U462" s="5"/>
      <c r="V462" s="5"/>
      <c r="W462" s="5"/>
      <c r="X462" s="5"/>
      <c r="Y462" s="5"/>
      <c r="Z462" s="5"/>
      <c r="AA462" s="5"/>
      <c r="AB462" s="5"/>
      <c r="AC462" s="5"/>
      <c r="AD462" s="5"/>
      <c r="AE462" s="5"/>
    </row>
    <row r="463" spans="1:31" ht="21" customHeight="1">
      <c r="A463" s="5" t="s">
        <v>12405</v>
      </c>
      <c r="B463" s="5" t="s">
        <v>12406</v>
      </c>
      <c r="C463" s="5" t="s">
        <v>41</v>
      </c>
      <c r="D463" s="5" t="s">
        <v>94</v>
      </c>
      <c r="E463" s="5" t="s">
        <v>29</v>
      </c>
      <c r="F463" s="7">
        <v>8</v>
      </c>
      <c r="G463" s="7">
        <v>15</v>
      </c>
      <c r="H463" s="5" t="s">
        <v>65</v>
      </c>
      <c r="I463" s="5" t="s">
        <v>108</v>
      </c>
      <c r="J463" s="5" t="s">
        <v>110</v>
      </c>
      <c r="K463" s="5" t="s">
        <v>12407</v>
      </c>
      <c r="L463" s="5" t="s">
        <v>12408</v>
      </c>
      <c r="M463" s="5" t="s">
        <v>53</v>
      </c>
      <c r="N463" s="5" t="s">
        <v>55</v>
      </c>
      <c r="O463" s="5" t="b">
        <f t="shared" ca="1" si="125"/>
        <v>1</v>
      </c>
      <c r="P463" s="5"/>
      <c r="Q463" s="5"/>
      <c r="R463" s="5"/>
      <c r="S463" s="5"/>
      <c r="T463" s="5"/>
      <c r="U463" s="5"/>
      <c r="V463" s="5"/>
      <c r="W463" s="5"/>
      <c r="X463" s="5"/>
      <c r="Y463" s="5"/>
      <c r="Z463" s="5"/>
      <c r="AA463" s="5"/>
      <c r="AB463" s="5"/>
      <c r="AC463" s="5"/>
      <c r="AD463" s="5"/>
      <c r="AE463" s="5"/>
    </row>
    <row r="464" spans="1:31" ht="21" customHeight="1">
      <c r="A464" s="5" t="s">
        <v>10102</v>
      </c>
      <c r="B464" s="5" t="s">
        <v>9873</v>
      </c>
      <c r="C464" s="5" t="s">
        <v>27</v>
      </c>
      <c r="D464" s="5" t="s">
        <v>105</v>
      </c>
      <c r="E464" s="5" t="s">
        <v>45</v>
      </c>
      <c r="F464" s="7">
        <v>8</v>
      </c>
      <c r="G464" s="7">
        <v>11</v>
      </c>
      <c r="H464" s="5" t="s">
        <v>1465</v>
      </c>
      <c r="I464" s="5" t="s">
        <v>31</v>
      </c>
      <c r="J464" s="5" t="s">
        <v>1953</v>
      </c>
      <c r="K464" s="5" t="s">
        <v>9874</v>
      </c>
      <c r="L464" s="9" t="s">
        <v>47</v>
      </c>
      <c r="M464" s="5" t="s">
        <v>100</v>
      </c>
      <c r="N464" s="5" t="s">
        <v>55</v>
      </c>
      <c r="O464" s="5" t="b">
        <f t="shared" ca="1" si="125"/>
        <v>1</v>
      </c>
      <c r="P464" s="9"/>
      <c r="Q464" s="5"/>
      <c r="R464" s="5"/>
      <c r="S464" s="5"/>
      <c r="T464" s="5"/>
      <c r="U464" s="5"/>
      <c r="V464" s="5"/>
      <c r="W464" s="5"/>
      <c r="X464" s="5"/>
      <c r="Y464" s="5"/>
      <c r="Z464" s="5"/>
      <c r="AA464" s="5"/>
      <c r="AB464" s="5"/>
      <c r="AC464" s="5"/>
      <c r="AD464" s="5"/>
      <c r="AE464" s="5"/>
    </row>
    <row r="465" spans="1:31" ht="21" customHeight="1">
      <c r="A465" s="5" t="s">
        <v>248</v>
      </c>
      <c r="B465" s="5" t="s">
        <v>7701</v>
      </c>
      <c r="C465" s="5" t="s">
        <v>41</v>
      </c>
      <c r="D465" s="5" t="s">
        <v>94</v>
      </c>
      <c r="E465" s="5" t="s">
        <v>29</v>
      </c>
      <c r="F465" s="7">
        <v>8</v>
      </c>
      <c r="G465" s="7">
        <v>15</v>
      </c>
      <c r="H465" s="5" t="s">
        <v>65</v>
      </c>
      <c r="I465" s="5" t="s">
        <v>125</v>
      </c>
      <c r="J465" s="5" t="s">
        <v>87</v>
      </c>
      <c r="K465" s="5" t="s">
        <v>7703</v>
      </c>
      <c r="L465" s="5" t="s">
        <v>12413</v>
      </c>
      <c r="M465" s="5" t="s">
        <v>53</v>
      </c>
      <c r="N465" s="5" t="s">
        <v>55</v>
      </c>
      <c r="O465" s="5" t="b">
        <f t="shared" ca="1" si="125"/>
        <v>1</v>
      </c>
      <c r="P465" s="5"/>
      <c r="Q465" s="5"/>
      <c r="R465" s="5"/>
      <c r="S465" s="5"/>
      <c r="T465" s="5"/>
      <c r="U465" s="5"/>
      <c r="V465" s="5"/>
      <c r="W465" s="5"/>
      <c r="X465" s="5"/>
      <c r="Y465" s="5"/>
      <c r="Z465" s="5"/>
      <c r="AA465" s="5"/>
      <c r="AB465" s="5"/>
      <c r="AC465" s="5"/>
      <c r="AD465" s="5"/>
      <c r="AE465" s="5"/>
    </row>
    <row r="466" spans="1:31" ht="21" customHeight="1">
      <c r="A466" s="5" t="s">
        <v>10140</v>
      </c>
      <c r="B466" s="5" t="s">
        <v>10141</v>
      </c>
      <c r="C466" s="5" t="s">
        <v>27</v>
      </c>
      <c r="D466" s="5" t="s">
        <v>575</v>
      </c>
      <c r="E466" s="5" t="s">
        <v>29</v>
      </c>
      <c r="F466" s="7">
        <v>8</v>
      </c>
      <c r="G466" s="7">
        <v>12</v>
      </c>
      <c r="H466" s="5" t="s">
        <v>852</v>
      </c>
      <c r="I466" s="5" t="s">
        <v>125</v>
      </c>
      <c r="J466" s="5" t="s">
        <v>76</v>
      </c>
      <c r="K466" s="9" t="s">
        <v>47</v>
      </c>
      <c r="L466" s="5" t="s">
        <v>10142</v>
      </c>
      <c r="M466" s="5" t="s">
        <v>100</v>
      </c>
      <c r="N466" s="5" t="s">
        <v>55</v>
      </c>
      <c r="O466" s="5" t="b">
        <f t="shared" ca="1" si="125"/>
        <v>1</v>
      </c>
      <c r="P466" s="5"/>
      <c r="Q466" s="5"/>
      <c r="R466" s="5"/>
      <c r="S466" s="5"/>
      <c r="T466" s="5"/>
      <c r="U466" s="5"/>
      <c r="V466" s="5"/>
      <c r="W466" s="5"/>
      <c r="X466" s="5"/>
      <c r="Y466" s="5"/>
      <c r="Z466" s="5"/>
      <c r="AA466" s="5"/>
      <c r="AB466" s="5"/>
      <c r="AC466" s="5"/>
      <c r="AD466" s="5"/>
      <c r="AE466" s="5"/>
    </row>
    <row r="467" spans="1:31" ht="21" customHeight="1">
      <c r="A467" s="5" t="s">
        <v>248</v>
      </c>
      <c r="B467" s="5" t="s">
        <v>10257</v>
      </c>
      <c r="C467" s="5" t="s">
        <v>41</v>
      </c>
      <c r="D467" s="5" t="s">
        <v>94</v>
      </c>
      <c r="E467" s="5" t="s">
        <v>651</v>
      </c>
      <c r="F467" s="7">
        <v>8</v>
      </c>
      <c r="G467" s="7">
        <v>10</v>
      </c>
      <c r="H467" s="5" t="s">
        <v>30</v>
      </c>
      <c r="I467" s="5" t="s">
        <v>108</v>
      </c>
      <c r="J467" s="5" t="s">
        <v>315</v>
      </c>
      <c r="K467" s="5" t="s">
        <v>2873</v>
      </c>
      <c r="L467" s="5" t="s">
        <v>10258</v>
      </c>
      <c r="M467" s="5" t="s">
        <v>53</v>
      </c>
      <c r="N467" s="5" t="s">
        <v>55</v>
      </c>
      <c r="O467" s="5" t="b">
        <f t="shared" ca="1" si="125"/>
        <v>1</v>
      </c>
      <c r="P467" s="5"/>
      <c r="Q467" s="5"/>
      <c r="R467" s="5"/>
      <c r="S467" s="5"/>
      <c r="T467" s="5"/>
      <c r="U467" s="5"/>
      <c r="V467" s="5"/>
      <c r="W467" s="5"/>
      <c r="X467" s="5"/>
      <c r="Y467" s="5"/>
      <c r="Z467" s="5"/>
      <c r="AA467" s="5"/>
      <c r="AB467" s="5"/>
      <c r="AC467" s="5"/>
      <c r="AD467" s="5"/>
      <c r="AE467" s="5"/>
    </row>
    <row r="468" spans="1:31" ht="21" customHeight="1">
      <c r="A468" s="5" t="s">
        <v>248</v>
      </c>
      <c r="B468" s="5" t="s">
        <v>12425</v>
      </c>
      <c r="C468" s="5" t="s">
        <v>41</v>
      </c>
      <c r="D468" s="5" t="s">
        <v>47</v>
      </c>
      <c r="E468" s="5" t="s">
        <v>29</v>
      </c>
      <c r="F468" s="7">
        <v>8</v>
      </c>
      <c r="G468" s="7">
        <v>10</v>
      </c>
      <c r="H468" s="5" t="s">
        <v>30</v>
      </c>
      <c r="I468" s="5" t="s">
        <v>31</v>
      </c>
      <c r="J468" s="5" t="s">
        <v>2587</v>
      </c>
      <c r="K468" s="5" t="s">
        <v>12426</v>
      </c>
      <c r="L468" s="5" t="s">
        <v>12427</v>
      </c>
      <c r="M468" s="5" t="s">
        <v>167</v>
      </c>
      <c r="N468" s="5" t="s">
        <v>55</v>
      </c>
      <c r="O468" s="5" t="b">
        <f t="shared" ca="1" si="125"/>
        <v>1</v>
      </c>
      <c r="P468" s="5"/>
      <c r="Q468" s="5"/>
      <c r="R468" s="5"/>
      <c r="S468" s="5"/>
      <c r="T468" s="5"/>
      <c r="U468" s="5"/>
      <c r="V468" s="5"/>
      <c r="W468" s="5"/>
      <c r="X468" s="5"/>
      <c r="Y468" s="5"/>
      <c r="Z468" s="5"/>
      <c r="AA468" s="5"/>
      <c r="AB468" s="5"/>
      <c r="AC468" s="5"/>
      <c r="AD468" s="5"/>
      <c r="AE468" s="5"/>
    </row>
    <row r="469" spans="1:31" ht="21" customHeight="1">
      <c r="A469" s="5" t="s">
        <v>248</v>
      </c>
      <c r="B469" s="5" t="s">
        <v>12428</v>
      </c>
      <c r="C469" s="5" t="s">
        <v>41</v>
      </c>
      <c r="D469" s="5" t="s">
        <v>47</v>
      </c>
      <c r="E469" s="5" t="s">
        <v>29</v>
      </c>
      <c r="F469" s="7">
        <v>8</v>
      </c>
      <c r="G469" s="7">
        <v>10</v>
      </c>
      <c r="H469" s="5" t="s">
        <v>30</v>
      </c>
      <c r="I469" s="5" t="s">
        <v>125</v>
      </c>
      <c r="J469" s="5" t="s">
        <v>87</v>
      </c>
      <c r="K469" s="5" t="s">
        <v>12429</v>
      </c>
      <c r="L469" s="5" t="s">
        <v>12430</v>
      </c>
      <c r="M469" s="5" t="s">
        <v>53</v>
      </c>
      <c r="N469" s="5" t="s">
        <v>55</v>
      </c>
      <c r="O469" s="5" t="b">
        <f t="shared" ca="1" si="125"/>
        <v>1</v>
      </c>
      <c r="P469" s="5"/>
      <c r="Q469" s="5"/>
      <c r="R469" s="5"/>
      <c r="S469" s="5"/>
      <c r="T469" s="5"/>
      <c r="U469" s="5"/>
      <c r="V469" s="5"/>
      <c r="W469" s="5"/>
      <c r="X469" s="5"/>
      <c r="Y469" s="5"/>
      <c r="Z469" s="5"/>
      <c r="AA469" s="5"/>
      <c r="AB469" s="5"/>
      <c r="AC469" s="5"/>
      <c r="AD469" s="5"/>
      <c r="AE469" s="5"/>
    </row>
    <row r="470" spans="1:31" ht="21" customHeight="1">
      <c r="A470" s="5" t="s">
        <v>3997</v>
      </c>
      <c r="B470" s="5" t="s">
        <v>7101</v>
      </c>
      <c r="C470" s="5" t="s">
        <v>41</v>
      </c>
      <c r="D470" s="5" t="s">
        <v>874</v>
      </c>
      <c r="E470" s="5" t="s">
        <v>45</v>
      </c>
      <c r="F470" s="7">
        <v>8</v>
      </c>
      <c r="G470" s="7">
        <v>15</v>
      </c>
      <c r="H470" s="5" t="s">
        <v>65</v>
      </c>
      <c r="I470" s="5" t="s">
        <v>108</v>
      </c>
      <c r="J470" s="5" t="s">
        <v>76</v>
      </c>
      <c r="K470" s="5" t="s">
        <v>7106</v>
      </c>
      <c r="L470" s="5" t="s">
        <v>12431</v>
      </c>
      <c r="M470" s="5" t="s">
        <v>37</v>
      </c>
      <c r="N470" s="5" t="s">
        <v>55</v>
      </c>
      <c r="O470" s="5" t="b">
        <f t="shared" ca="1" si="125"/>
        <v>1</v>
      </c>
      <c r="P470" s="5"/>
      <c r="Q470" s="5"/>
      <c r="R470" s="5"/>
      <c r="S470" s="5"/>
      <c r="T470" s="5"/>
      <c r="U470" s="5"/>
      <c r="V470" s="5"/>
      <c r="W470" s="5"/>
      <c r="X470" s="5"/>
      <c r="Y470" s="5"/>
      <c r="Z470" s="5"/>
      <c r="AA470" s="5"/>
      <c r="AB470" s="5"/>
      <c r="AC470" s="5"/>
      <c r="AD470" s="5"/>
      <c r="AE470" s="5"/>
    </row>
    <row r="471" spans="1:31" ht="21" customHeight="1">
      <c r="A471" s="5" t="s">
        <v>9168</v>
      </c>
      <c r="B471" s="5" t="s">
        <v>12436</v>
      </c>
      <c r="C471" s="5" t="s">
        <v>41</v>
      </c>
      <c r="D471" s="5" t="s">
        <v>94</v>
      </c>
      <c r="E471" s="5" t="s">
        <v>29</v>
      </c>
      <c r="F471" s="7">
        <v>8</v>
      </c>
      <c r="G471" s="7">
        <v>20</v>
      </c>
      <c r="H471" s="5" t="s">
        <v>178</v>
      </c>
      <c r="I471" s="5" t="s">
        <v>24</v>
      </c>
      <c r="J471" s="5" t="s">
        <v>106</v>
      </c>
      <c r="K471" s="5" t="s">
        <v>12437</v>
      </c>
      <c r="L471" s="5" t="s">
        <v>12438</v>
      </c>
      <c r="M471" s="5" t="s">
        <v>53</v>
      </c>
      <c r="N471" s="5" t="s">
        <v>55</v>
      </c>
      <c r="O471" s="5" t="b">
        <f t="shared" ca="1" si="125"/>
        <v>1</v>
      </c>
      <c r="P471" s="5"/>
      <c r="Q471" s="5"/>
      <c r="R471" s="5"/>
      <c r="S471" s="5"/>
      <c r="T471" s="5"/>
      <c r="U471" s="5"/>
      <c r="V471" s="5"/>
      <c r="W471" s="5"/>
      <c r="X471" s="5"/>
      <c r="Y471" s="5"/>
      <c r="Z471" s="5"/>
      <c r="AA471" s="5"/>
      <c r="AB471" s="5"/>
      <c r="AC471" s="5"/>
      <c r="AD471" s="5"/>
      <c r="AE471" s="5"/>
    </row>
    <row r="472" spans="1:31" ht="21" customHeight="1">
      <c r="A472" s="5" t="s">
        <v>3997</v>
      </c>
      <c r="B472" s="5" t="s">
        <v>12440</v>
      </c>
      <c r="C472" s="5" t="s">
        <v>41</v>
      </c>
      <c r="D472" s="5" t="s">
        <v>94</v>
      </c>
      <c r="E472" s="5" t="s">
        <v>29</v>
      </c>
      <c r="F472" s="7">
        <v>8</v>
      </c>
      <c r="G472" s="7">
        <v>10</v>
      </c>
      <c r="H472" s="5" t="s">
        <v>30</v>
      </c>
      <c r="I472" s="5" t="s">
        <v>125</v>
      </c>
      <c r="J472" s="5" t="s">
        <v>12442</v>
      </c>
      <c r="K472" s="5" t="s">
        <v>12443</v>
      </c>
      <c r="L472" s="5" t="s">
        <v>11898</v>
      </c>
      <c r="M472" s="5" t="s">
        <v>53</v>
      </c>
      <c r="N472" s="5" t="s">
        <v>55</v>
      </c>
      <c r="O472" s="5" t="b">
        <f t="shared" ca="1" si="125"/>
        <v>1</v>
      </c>
      <c r="P472" s="5"/>
      <c r="Q472" s="5"/>
      <c r="R472" s="5"/>
      <c r="S472" s="5"/>
      <c r="T472" s="5"/>
      <c r="U472" s="5"/>
      <c r="V472" s="5"/>
      <c r="W472" s="5"/>
      <c r="X472" s="5"/>
      <c r="Y472" s="5"/>
      <c r="Z472" s="5"/>
      <c r="AA472" s="5"/>
      <c r="AB472" s="5"/>
      <c r="AC472" s="5"/>
      <c r="AD472" s="5"/>
      <c r="AE472" s="5"/>
    </row>
    <row r="473" spans="1:31" ht="21" customHeight="1">
      <c r="A473" s="5" t="s">
        <v>12446</v>
      </c>
      <c r="B473" s="5" t="s">
        <v>6467</v>
      </c>
      <c r="C473" s="5" t="s">
        <v>41</v>
      </c>
      <c r="D473" s="5" t="s">
        <v>47</v>
      </c>
      <c r="E473" s="5" t="s">
        <v>29</v>
      </c>
      <c r="F473" s="7">
        <v>8</v>
      </c>
      <c r="G473" s="7">
        <v>12</v>
      </c>
      <c r="H473" s="5" t="s">
        <v>852</v>
      </c>
      <c r="I473" s="5" t="s">
        <v>108</v>
      </c>
      <c r="J473" s="5" t="s">
        <v>2705</v>
      </c>
      <c r="K473" s="5" t="s">
        <v>12448</v>
      </c>
      <c r="L473" s="5" t="s">
        <v>12450</v>
      </c>
      <c r="M473" s="5" t="s">
        <v>37</v>
      </c>
      <c r="N473" s="5" t="s">
        <v>55</v>
      </c>
      <c r="O473" s="5" t="b">
        <f t="shared" ca="1" si="125"/>
        <v>1</v>
      </c>
      <c r="P473" s="5"/>
      <c r="Q473" s="5"/>
      <c r="R473" s="5"/>
      <c r="S473" s="5"/>
      <c r="T473" s="5"/>
      <c r="U473" s="5"/>
      <c r="V473" s="5"/>
      <c r="W473" s="5"/>
      <c r="X473" s="5"/>
      <c r="Y473" s="5"/>
      <c r="Z473" s="5"/>
      <c r="AA473" s="5"/>
      <c r="AB473" s="5"/>
      <c r="AC473" s="5"/>
      <c r="AD473" s="5"/>
      <c r="AE473" s="5"/>
    </row>
    <row r="474" spans="1:31" ht="21" customHeight="1">
      <c r="A474" s="5" t="s">
        <v>12456</v>
      </c>
      <c r="B474" s="5" t="s">
        <v>10067</v>
      </c>
      <c r="C474" s="5" t="s">
        <v>170</v>
      </c>
      <c r="D474" s="5" t="s">
        <v>1759</v>
      </c>
      <c r="E474" s="5" t="s">
        <v>29</v>
      </c>
      <c r="F474" s="7">
        <v>8</v>
      </c>
      <c r="G474" s="7">
        <v>15</v>
      </c>
      <c r="H474" s="5" t="s">
        <v>65</v>
      </c>
      <c r="I474" s="5" t="s">
        <v>108</v>
      </c>
      <c r="J474" s="5" t="s">
        <v>57</v>
      </c>
      <c r="K474" s="9" t="s">
        <v>47</v>
      </c>
      <c r="L474" s="5" t="s">
        <v>12457</v>
      </c>
      <c r="M474" s="5" t="s">
        <v>53</v>
      </c>
      <c r="N474" s="5" t="s">
        <v>55</v>
      </c>
      <c r="O474" s="5" t="b">
        <f ca="1">IFERROR(__xludf.DUMMYFUNCTION("REGEXMATCH(A474,""(?i)PHP"")"),TRUE)</f>
        <v>1</v>
      </c>
      <c r="P474" s="5" t="b">
        <f ca="1">IFERROR(__xludf.DUMMYFUNCTION("REGEXMATCH(L474,""PHP"")"),TRUE)</f>
        <v>1</v>
      </c>
      <c r="Q474" s="5"/>
      <c r="R474" s="5"/>
      <c r="S474" s="5"/>
      <c r="T474" s="5"/>
      <c r="U474" s="5"/>
      <c r="V474" s="5"/>
      <c r="W474" s="5"/>
      <c r="X474" s="5"/>
      <c r="Y474" s="5"/>
      <c r="Z474" s="5"/>
      <c r="AA474" s="5"/>
      <c r="AB474" s="5"/>
      <c r="AC474" s="5"/>
      <c r="AD474" s="5"/>
      <c r="AE474" s="5"/>
    </row>
    <row r="475" spans="1:31" ht="21" customHeight="1">
      <c r="A475" s="5" t="s">
        <v>12464</v>
      </c>
      <c r="B475" s="5" t="s">
        <v>7958</v>
      </c>
      <c r="C475" s="5" t="s">
        <v>170</v>
      </c>
      <c r="D475" s="5" t="s">
        <v>390</v>
      </c>
      <c r="E475" s="5" t="s">
        <v>45</v>
      </c>
      <c r="F475" s="7">
        <v>8</v>
      </c>
      <c r="G475" s="7">
        <v>13</v>
      </c>
      <c r="H475" s="5" t="s">
        <v>107</v>
      </c>
      <c r="I475" s="5" t="s">
        <v>31</v>
      </c>
      <c r="J475" s="5" t="s">
        <v>106</v>
      </c>
      <c r="K475" s="9" t="s">
        <v>47</v>
      </c>
      <c r="L475" s="5" t="s">
        <v>12467</v>
      </c>
      <c r="M475" s="5" t="s">
        <v>53</v>
      </c>
      <c r="N475" s="5" t="s">
        <v>55</v>
      </c>
      <c r="O475" s="5" t="b">
        <f t="shared" ref="O475:O482" ca="1" si="126">IFERROR(__xludf.DUMMYFUNCTION("REGEXMATCH(A475,""PHP"")"),TRUE)</f>
        <v>1</v>
      </c>
      <c r="P475" s="5"/>
      <c r="Q475" s="5"/>
      <c r="R475" s="5"/>
      <c r="S475" s="5"/>
      <c r="T475" s="5"/>
      <c r="U475" s="5"/>
      <c r="V475" s="5"/>
      <c r="W475" s="5"/>
      <c r="X475" s="5"/>
      <c r="Y475" s="5"/>
      <c r="Z475" s="5"/>
      <c r="AA475" s="5"/>
      <c r="AB475" s="5"/>
      <c r="AC475" s="5"/>
      <c r="AD475" s="5"/>
      <c r="AE475" s="5"/>
    </row>
    <row r="476" spans="1:31" ht="21" customHeight="1">
      <c r="A476" s="5" t="s">
        <v>248</v>
      </c>
      <c r="B476" s="5" t="s">
        <v>10330</v>
      </c>
      <c r="C476" s="5" t="s">
        <v>170</v>
      </c>
      <c r="D476" s="5" t="s">
        <v>390</v>
      </c>
      <c r="E476" s="5" t="s">
        <v>29</v>
      </c>
      <c r="F476" s="7">
        <v>8</v>
      </c>
      <c r="G476" s="7">
        <v>12</v>
      </c>
      <c r="H476" s="5" t="s">
        <v>852</v>
      </c>
      <c r="I476" s="5" t="s">
        <v>125</v>
      </c>
      <c r="J476" s="5" t="s">
        <v>2924</v>
      </c>
      <c r="K476" s="9" t="s">
        <v>47</v>
      </c>
      <c r="L476" s="5" t="s">
        <v>10333</v>
      </c>
      <c r="M476" s="5" t="s">
        <v>100</v>
      </c>
      <c r="N476" s="5" t="s">
        <v>55</v>
      </c>
      <c r="O476" s="5" t="b">
        <f t="shared" ca="1" si="126"/>
        <v>1</v>
      </c>
      <c r="P476" s="5"/>
      <c r="Q476" s="5"/>
      <c r="R476" s="5"/>
      <c r="S476" s="5"/>
      <c r="T476" s="5"/>
      <c r="U476" s="5"/>
      <c r="V476" s="5"/>
      <c r="W476" s="5"/>
      <c r="X476" s="5"/>
      <c r="Y476" s="5"/>
      <c r="Z476" s="5"/>
      <c r="AA476" s="5"/>
      <c r="AB476" s="5"/>
      <c r="AC476" s="5"/>
      <c r="AD476" s="5"/>
      <c r="AE476" s="5"/>
    </row>
    <row r="477" spans="1:31" ht="21" customHeight="1">
      <c r="A477" s="5" t="s">
        <v>248</v>
      </c>
      <c r="B477" s="5" t="s">
        <v>12473</v>
      </c>
      <c r="C477" s="5" t="s">
        <v>41</v>
      </c>
      <c r="D477" s="5" t="s">
        <v>1546</v>
      </c>
      <c r="E477" s="5" t="s">
        <v>29</v>
      </c>
      <c r="F477" s="7">
        <v>8</v>
      </c>
      <c r="G477" s="7">
        <v>11</v>
      </c>
      <c r="H477" s="5" t="s">
        <v>1465</v>
      </c>
      <c r="I477" s="5" t="s">
        <v>31</v>
      </c>
      <c r="J477" s="5" t="s">
        <v>12474</v>
      </c>
      <c r="K477" s="5" t="s">
        <v>12475</v>
      </c>
      <c r="L477" s="5" t="s">
        <v>12476</v>
      </c>
      <c r="M477" s="5" t="s">
        <v>1599</v>
      </c>
      <c r="N477" s="5" t="s">
        <v>55</v>
      </c>
      <c r="O477" s="5" t="b">
        <f t="shared" ca="1" si="126"/>
        <v>1</v>
      </c>
      <c r="P477" s="5"/>
      <c r="Q477" s="5"/>
      <c r="R477" s="5"/>
      <c r="S477" s="5"/>
      <c r="T477" s="5"/>
      <c r="U477" s="5"/>
      <c r="V477" s="5"/>
      <c r="W477" s="5"/>
      <c r="X477" s="5"/>
      <c r="Y477" s="5"/>
      <c r="Z477" s="5"/>
      <c r="AA477" s="5"/>
      <c r="AB477" s="5"/>
      <c r="AC477" s="5"/>
      <c r="AD477" s="5"/>
      <c r="AE477" s="5"/>
    </row>
    <row r="478" spans="1:31" ht="21" customHeight="1">
      <c r="A478" s="5" t="s">
        <v>248</v>
      </c>
      <c r="B478" s="5" t="s">
        <v>10353</v>
      </c>
      <c r="C478" s="5" t="s">
        <v>41</v>
      </c>
      <c r="D478" s="5" t="s">
        <v>448</v>
      </c>
      <c r="E478" s="5" t="s">
        <v>29</v>
      </c>
      <c r="F478" s="7">
        <v>8</v>
      </c>
      <c r="G478" s="7">
        <v>15</v>
      </c>
      <c r="H478" s="5" t="s">
        <v>65</v>
      </c>
      <c r="I478" s="5" t="s">
        <v>31</v>
      </c>
      <c r="J478" s="5" t="s">
        <v>110</v>
      </c>
      <c r="K478" s="5" t="s">
        <v>10355</v>
      </c>
      <c r="L478" s="5" t="s">
        <v>10356</v>
      </c>
      <c r="M478" s="5" t="s">
        <v>53</v>
      </c>
      <c r="N478" s="5" t="s">
        <v>55</v>
      </c>
      <c r="O478" s="5" t="b">
        <f t="shared" ca="1" si="126"/>
        <v>1</v>
      </c>
      <c r="P478" s="5"/>
      <c r="Q478" s="5"/>
      <c r="R478" s="5"/>
      <c r="S478" s="5"/>
      <c r="T478" s="5"/>
      <c r="U478" s="5"/>
      <c r="V478" s="5"/>
      <c r="W478" s="5"/>
      <c r="X478" s="5"/>
      <c r="Y478" s="5"/>
      <c r="Z478" s="5"/>
      <c r="AA478" s="5"/>
      <c r="AB478" s="5"/>
      <c r="AC478" s="5"/>
      <c r="AD478" s="5"/>
      <c r="AE478" s="5"/>
    </row>
    <row r="479" spans="1:31" ht="21" customHeight="1">
      <c r="A479" s="5" t="s">
        <v>248</v>
      </c>
      <c r="B479" s="5" t="s">
        <v>5679</v>
      </c>
      <c r="C479" s="5" t="s">
        <v>41</v>
      </c>
      <c r="D479" s="5" t="s">
        <v>94</v>
      </c>
      <c r="E479" s="5" t="s">
        <v>29</v>
      </c>
      <c r="F479" s="7">
        <v>8</v>
      </c>
      <c r="G479" s="7">
        <v>15</v>
      </c>
      <c r="H479" s="5" t="s">
        <v>65</v>
      </c>
      <c r="I479" s="5" t="s">
        <v>108</v>
      </c>
      <c r="J479" s="5" t="s">
        <v>5682</v>
      </c>
      <c r="K479" s="5" t="s">
        <v>12482</v>
      </c>
      <c r="L479" s="5" t="s">
        <v>12483</v>
      </c>
      <c r="M479" s="5" t="s">
        <v>37</v>
      </c>
      <c r="N479" s="5" t="s">
        <v>55</v>
      </c>
      <c r="O479" s="5" t="b">
        <f t="shared" ca="1" si="126"/>
        <v>1</v>
      </c>
      <c r="P479" s="5"/>
      <c r="Q479" s="5"/>
      <c r="R479" s="5"/>
      <c r="S479" s="5"/>
      <c r="T479" s="5"/>
      <c r="U479" s="5"/>
      <c r="V479" s="5"/>
      <c r="W479" s="5"/>
      <c r="X479" s="5"/>
      <c r="Y479" s="5"/>
      <c r="Z479" s="5"/>
      <c r="AA479" s="5"/>
      <c r="AB479" s="5"/>
      <c r="AC479" s="5"/>
      <c r="AD479" s="5"/>
      <c r="AE479" s="5"/>
    </row>
    <row r="480" spans="1:31" ht="21" customHeight="1">
      <c r="A480" s="5" t="s">
        <v>248</v>
      </c>
      <c r="B480" s="5" t="s">
        <v>7963</v>
      </c>
      <c r="C480" s="5" t="s">
        <v>170</v>
      </c>
      <c r="D480" s="5" t="s">
        <v>390</v>
      </c>
      <c r="E480" s="5" t="s">
        <v>45</v>
      </c>
      <c r="F480" s="7">
        <v>8</v>
      </c>
      <c r="G480" s="7">
        <v>15</v>
      </c>
      <c r="H480" s="5" t="s">
        <v>65</v>
      </c>
      <c r="I480" s="5" t="s">
        <v>31</v>
      </c>
      <c r="J480" s="5" t="s">
        <v>76</v>
      </c>
      <c r="K480" s="5" t="s">
        <v>7965</v>
      </c>
      <c r="L480" s="5" t="s">
        <v>12486</v>
      </c>
      <c r="M480" s="5" t="s">
        <v>53</v>
      </c>
      <c r="N480" s="5" t="s">
        <v>55</v>
      </c>
      <c r="O480" s="5" t="b">
        <f t="shared" ca="1" si="126"/>
        <v>1</v>
      </c>
      <c r="P480" s="5"/>
      <c r="Q480" s="5"/>
      <c r="R480" s="5"/>
      <c r="S480" s="5"/>
      <c r="T480" s="5"/>
      <c r="U480" s="5"/>
      <c r="V480" s="5"/>
      <c r="W480" s="5"/>
      <c r="X480" s="5"/>
      <c r="Y480" s="5"/>
      <c r="Z480" s="5"/>
      <c r="AA480" s="5"/>
      <c r="AB480" s="5"/>
      <c r="AC480" s="5"/>
      <c r="AD480" s="5"/>
      <c r="AE480" s="5"/>
    </row>
    <row r="481" spans="1:31" ht="21" customHeight="1">
      <c r="A481" s="5" t="s">
        <v>12490</v>
      </c>
      <c r="B481" s="5" t="s">
        <v>4616</v>
      </c>
      <c r="C481" s="5" t="s">
        <v>27</v>
      </c>
      <c r="D481" s="5" t="s">
        <v>54</v>
      </c>
      <c r="E481" s="5" t="s">
        <v>29</v>
      </c>
      <c r="F481" s="7">
        <v>8</v>
      </c>
      <c r="G481" s="7">
        <v>12</v>
      </c>
      <c r="H481" s="5" t="s">
        <v>852</v>
      </c>
      <c r="I481" s="5" t="s">
        <v>125</v>
      </c>
      <c r="J481" s="5" t="s">
        <v>3552</v>
      </c>
      <c r="K481" s="5" t="s">
        <v>12491</v>
      </c>
      <c r="L481" s="5" t="s">
        <v>12492</v>
      </c>
      <c r="M481" s="5" t="s">
        <v>37</v>
      </c>
      <c r="N481" s="5" t="s">
        <v>55</v>
      </c>
      <c r="O481" s="5" t="b">
        <f t="shared" ca="1" si="126"/>
        <v>1</v>
      </c>
      <c r="P481" s="5"/>
      <c r="Q481" s="5"/>
      <c r="R481" s="5"/>
      <c r="S481" s="5"/>
      <c r="T481" s="5"/>
      <c r="U481" s="5"/>
      <c r="V481" s="5"/>
      <c r="W481" s="5"/>
      <c r="X481" s="5"/>
      <c r="Y481" s="5"/>
      <c r="Z481" s="5"/>
      <c r="AA481" s="5"/>
      <c r="AB481" s="5"/>
      <c r="AC481" s="5"/>
      <c r="AD481" s="5"/>
      <c r="AE481" s="5"/>
    </row>
    <row r="482" spans="1:31" ht="21" customHeight="1">
      <c r="A482" s="5" t="s">
        <v>248</v>
      </c>
      <c r="B482" s="5" t="s">
        <v>10374</v>
      </c>
      <c r="C482" s="5" t="s">
        <v>27</v>
      </c>
      <c r="D482" s="5" t="s">
        <v>47</v>
      </c>
      <c r="E482" s="5" t="s">
        <v>45</v>
      </c>
      <c r="F482" s="7">
        <v>8</v>
      </c>
      <c r="G482" s="7">
        <v>10</v>
      </c>
      <c r="H482" s="5" t="s">
        <v>30</v>
      </c>
      <c r="I482" s="5" t="s">
        <v>31</v>
      </c>
      <c r="J482" s="5" t="s">
        <v>479</v>
      </c>
      <c r="K482" s="5" t="s">
        <v>10377</v>
      </c>
      <c r="L482" s="5" t="s">
        <v>10378</v>
      </c>
      <c r="M482" s="5" t="s">
        <v>37</v>
      </c>
      <c r="N482" s="5" t="s">
        <v>44</v>
      </c>
      <c r="O482" s="5" t="b">
        <f t="shared" ca="1" si="126"/>
        <v>1</v>
      </c>
      <c r="P482" s="5"/>
      <c r="Q482" s="5"/>
      <c r="R482" s="5"/>
      <c r="S482" s="5"/>
      <c r="T482" s="5"/>
      <c r="U482" s="5"/>
      <c r="V482" s="5"/>
      <c r="W482" s="5"/>
      <c r="X482" s="5"/>
      <c r="Y482" s="5"/>
      <c r="Z482" s="5"/>
      <c r="AA482" s="5"/>
      <c r="AB482" s="5"/>
      <c r="AC482" s="5"/>
      <c r="AD482" s="5"/>
      <c r="AE482" s="5"/>
    </row>
    <row r="483" spans="1:31" ht="21" customHeight="1">
      <c r="A483" s="14" t="s">
        <v>12500</v>
      </c>
      <c r="B483" s="14" t="s">
        <v>12501</v>
      </c>
      <c r="C483" s="14" t="s">
        <v>41</v>
      </c>
      <c r="D483" s="14" t="s">
        <v>43</v>
      </c>
      <c r="E483" s="14" t="s">
        <v>29</v>
      </c>
      <c r="F483" s="15">
        <v>8</v>
      </c>
      <c r="G483" s="15">
        <v>10</v>
      </c>
      <c r="H483" s="14" t="s">
        <v>30</v>
      </c>
      <c r="I483" s="14" t="s">
        <v>125</v>
      </c>
      <c r="J483" s="14" t="s">
        <v>1505</v>
      </c>
      <c r="K483" s="14" t="s">
        <v>1731</v>
      </c>
      <c r="L483" s="14" t="s">
        <v>12503</v>
      </c>
      <c r="M483" s="14" t="s">
        <v>53</v>
      </c>
      <c r="N483" s="14" t="s">
        <v>55</v>
      </c>
      <c r="O483" s="14" t="b">
        <f t="shared" ref="O483:O509" ca="1" si="127">IFERROR(__xludf.DUMMYFUNCTION("REGEXMATCH(A483,""(?i)PHP"")"),FALSE)</f>
        <v>0</v>
      </c>
      <c r="P483" s="14" t="b">
        <f t="shared" ref="P483:P509" ca="1" si="128">IFERROR(__xludf.DUMMYFUNCTION("REGEXMATCH(L483,""(?i)PHP"")"),FALSE)</f>
        <v>0</v>
      </c>
      <c r="Q483" s="5"/>
      <c r="R483" s="5"/>
      <c r="S483" s="5"/>
      <c r="T483" s="5"/>
      <c r="U483" s="5"/>
      <c r="V483" s="5"/>
      <c r="W483" s="5"/>
      <c r="X483" s="5"/>
      <c r="Y483" s="5"/>
      <c r="Z483" s="5"/>
      <c r="AA483" s="5"/>
      <c r="AB483" s="5"/>
      <c r="AC483" s="5"/>
      <c r="AD483" s="5"/>
      <c r="AE483" s="5"/>
    </row>
    <row r="484" spans="1:31" ht="21" customHeight="1">
      <c r="A484" s="14" t="s">
        <v>10010</v>
      </c>
      <c r="B484" s="14" t="s">
        <v>12507</v>
      </c>
      <c r="C484" s="14" t="s">
        <v>170</v>
      </c>
      <c r="D484" s="14" t="s">
        <v>47</v>
      </c>
      <c r="E484" s="14" t="s">
        <v>29</v>
      </c>
      <c r="F484" s="15">
        <v>8</v>
      </c>
      <c r="G484" s="15">
        <v>15</v>
      </c>
      <c r="H484" s="14" t="s">
        <v>65</v>
      </c>
      <c r="I484" s="14" t="s">
        <v>31</v>
      </c>
      <c r="J484" s="14" t="s">
        <v>516</v>
      </c>
      <c r="K484" s="14" t="s">
        <v>12508</v>
      </c>
      <c r="L484" s="14" t="s">
        <v>12509</v>
      </c>
      <c r="M484" s="14" t="s">
        <v>37</v>
      </c>
      <c r="N484" s="14" t="s">
        <v>55</v>
      </c>
      <c r="O484" s="14" t="b">
        <f t="shared" ca="1" si="127"/>
        <v>0</v>
      </c>
      <c r="P484" s="14" t="b">
        <f t="shared" ca="1" si="128"/>
        <v>0</v>
      </c>
      <c r="Q484" s="5"/>
      <c r="R484" s="5"/>
      <c r="S484" s="5"/>
      <c r="T484" s="5"/>
      <c r="U484" s="5"/>
      <c r="V484" s="5"/>
      <c r="W484" s="5"/>
      <c r="X484" s="5"/>
      <c r="Y484" s="5"/>
      <c r="Z484" s="5"/>
      <c r="AA484" s="5"/>
      <c r="AB484" s="5"/>
      <c r="AC484" s="5"/>
      <c r="AD484" s="5"/>
      <c r="AE484" s="5"/>
    </row>
    <row r="485" spans="1:31" ht="21" customHeight="1">
      <c r="A485" s="14" t="s">
        <v>12510</v>
      </c>
      <c r="B485" s="14" t="s">
        <v>12511</v>
      </c>
      <c r="C485" s="14" t="s">
        <v>27</v>
      </c>
      <c r="D485" s="14" t="s">
        <v>47</v>
      </c>
      <c r="E485" s="14" t="s">
        <v>45</v>
      </c>
      <c r="F485" s="15">
        <v>8</v>
      </c>
      <c r="G485" s="15">
        <v>10</v>
      </c>
      <c r="H485" s="14" t="s">
        <v>30</v>
      </c>
      <c r="I485" s="14" t="s">
        <v>31</v>
      </c>
      <c r="J485" s="14" t="s">
        <v>106</v>
      </c>
      <c r="K485" s="14" t="s">
        <v>12512</v>
      </c>
      <c r="L485" s="14" t="s">
        <v>12513</v>
      </c>
      <c r="M485" s="14" t="s">
        <v>37</v>
      </c>
      <c r="N485" s="14" t="s">
        <v>38</v>
      </c>
      <c r="O485" s="14" t="b">
        <f t="shared" ca="1" si="127"/>
        <v>0</v>
      </c>
      <c r="P485" s="14" t="b">
        <f t="shared" ca="1" si="128"/>
        <v>0</v>
      </c>
      <c r="Q485" s="5"/>
      <c r="R485" s="5"/>
      <c r="S485" s="5"/>
      <c r="T485" s="5"/>
      <c r="U485" s="5"/>
      <c r="V485" s="5"/>
      <c r="W485" s="5"/>
      <c r="X485" s="5"/>
      <c r="Y485" s="5"/>
      <c r="Z485" s="5"/>
      <c r="AA485" s="5"/>
      <c r="AB485" s="5"/>
      <c r="AC485" s="5"/>
      <c r="AD485" s="5"/>
      <c r="AE485" s="5"/>
    </row>
    <row r="486" spans="1:31" ht="21" customHeight="1">
      <c r="A486" s="14" t="s">
        <v>12515</v>
      </c>
      <c r="B486" s="14" t="s">
        <v>12516</v>
      </c>
      <c r="C486" s="14" t="s">
        <v>27</v>
      </c>
      <c r="D486" s="14" t="s">
        <v>199</v>
      </c>
      <c r="E486" s="14" t="s">
        <v>45</v>
      </c>
      <c r="F486" s="15">
        <v>8</v>
      </c>
      <c r="G486" s="15">
        <v>10</v>
      </c>
      <c r="H486" s="14" t="s">
        <v>30</v>
      </c>
      <c r="I486" s="14" t="s">
        <v>125</v>
      </c>
      <c r="J486" s="14" t="s">
        <v>444</v>
      </c>
      <c r="K486" s="14" t="s">
        <v>12517</v>
      </c>
      <c r="L486" s="14" t="s">
        <v>12518</v>
      </c>
      <c r="M486" s="14" t="s">
        <v>167</v>
      </c>
      <c r="N486" s="14" t="s">
        <v>55</v>
      </c>
      <c r="O486" s="14" t="b">
        <f t="shared" ca="1" si="127"/>
        <v>0</v>
      </c>
      <c r="P486" s="14" t="b">
        <f t="shared" ca="1" si="128"/>
        <v>0</v>
      </c>
      <c r="Q486" s="5"/>
      <c r="R486" s="5"/>
      <c r="S486" s="5"/>
      <c r="T486" s="5"/>
      <c r="U486" s="5"/>
      <c r="V486" s="5"/>
      <c r="W486" s="5"/>
      <c r="X486" s="5"/>
      <c r="Y486" s="5"/>
      <c r="Z486" s="5"/>
      <c r="AA486" s="5"/>
      <c r="AB486" s="5"/>
      <c r="AC486" s="5"/>
      <c r="AD486" s="5"/>
      <c r="AE486" s="5"/>
    </row>
    <row r="487" spans="1:31" ht="21" customHeight="1">
      <c r="A487" s="14" t="s">
        <v>9556</v>
      </c>
      <c r="B487" s="14" t="s">
        <v>12521</v>
      </c>
      <c r="C487" s="14" t="s">
        <v>20</v>
      </c>
      <c r="D487" s="14" t="s">
        <v>47</v>
      </c>
      <c r="E487" s="14" t="s">
        <v>45</v>
      </c>
      <c r="F487" s="15">
        <v>8</v>
      </c>
      <c r="G487" s="15">
        <v>10</v>
      </c>
      <c r="H487" s="14" t="s">
        <v>30</v>
      </c>
      <c r="I487" s="14" t="s">
        <v>31</v>
      </c>
      <c r="J487" s="14" t="s">
        <v>57</v>
      </c>
      <c r="K487" s="16" t="s">
        <v>47</v>
      </c>
      <c r="L487" s="14" t="s">
        <v>12522</v>
      </c>
      <c r="M487" s="14" t="s">
        <v>53</v>
      </c>
      <c r="N487" s="14" t="s">
        <v>38</v>
      </c>
      <c r="O487" s="14" t="b">
        <f t="shared" ca="1" si="127"/>
        <v>0</v>
      </c>
      <c r="P487" s="14" t="b">
        <f t="shared" ca="1" si="128"/>
        <v>0</v>
      </c>
      <c r="Q487" s="5"/>
      <c r="R487" s="5"/>
      <c r="S487" s="5"/>
      <c r="T487" s="5"/>
      <c r="U487" s="5"/>
      <c r="V487" s="5"/>
      <c r="W487" s="5"/>
      <c r="X487" s="5"/>
      <c r="Y487" s="5"/>
      <c r="Z487" s="5"/>
      <c r="AA487" s="5"/>
      <c r="AB487" s="5"/>
      <c r="AC487" s="5"/>
      <c r="AD487" s="5"/>
      <c r="AE487" s="5"/>
    </row>
    <row r="488" spans="1:31" ht="21" customHeight="1">
      <c r="A488" s="14" t="s">
        <v>12526</v>
      </c>
      <c r="B488" s="14" t="s">
        <v>12527</v>
      </c>
      <c r="C488" s="14" t="s">
        <v>20</v>
      </c>
      <c r="D488" s="14" t="s">
        <v>1173</v>
      </c>
      <c r="E488" s="14" t="s">
        <v>45</v>
      </c>
      <c r="F488" s="15">
        <v>8</v>
      </c>
      <c r="G488" s="15">
        <v>15</v>
      </c>
      <c r="H488" s="14" t="s">
        <v>65</v>
      </c>
      <c r="I488" s="14" t="s">
        <v>125</v>
      </c>
      <c r="J488" s="14" t="s">
        <v>126</v>
      </c>
      <c r="K488" s="16" t="s">
        <v>47</v>
      </c>
      <c r="L488" s="14" t="s">
        <v>12529</v>
      </c>
      <c r="M488" s="14" t="s">
        <v>100</v>
      </c>
      <c r="N488" s="14" t="s">
        <v>55</v>
      </c>
      <c r="O488" s="14" t="b">
        <f t="shared" ca="1" si="127"/>
        <v>0</v>
      </c>
      <c r="P488" s="14" t="b">
        <f t="shared" ca="1" si="128"/>
        <v>0</v>
      </c>
      <c r="Q488" s="5"/>
      <c r="R488" s="5"/>
      <c r="S488" s="5"/>
      <c r="T488" s="5"/>
      <c r="U488" s="5"/>
      <c r="V488" s="5"/>
      <c r="W488" s="5"/>
      <c r="X488" s="5"/>
      <c r="Y488" s="5"/>
      <c r="Z488" s="5"/>
      <c r="AA488" s="5"/>
      <c r="AB488" s="5"/>
      <c r="AC488" s="5"/>
      <c r="AD488" s="5"/>
      <c r="AE488" s="5"/>
    </row>
    <row r="489" spans="1:31" ht="21" customHeight="1">
      <c r="A489" s="14" t="s">
        <v>9556</v>
      </c>
      <c r="B489" s="14" t="s">
        <v>12530</v>
      </c>
      <c r="C489" s="14" t="s">
        <v>20</v>
      </c>
      <c r="D489" s="14" t="s">
        <v>2283</v>
      </c>
      <c r="E489" s="14" t="s">
        <v>45</v>
      </c>
      <c r="F489" s="15">
        <v>8</v>
      </c>
      <c r="G489" s="15">
        <v>16</v>
      </c>
      <c r="H489" s="14" t="s">
        <v>478</v>
      </c>
      <c r="I489" s="14" t="s">
        <v>31</v>
      </c>
      <c r="J489" s="14" t="s">
        <v>2724</v>
      </c>
      <c r="K489" s="14" t="s">
        <v>12531</v>
      </c>
      <c r="L489" s="14" t="s">
        <v>12533</v>
      </c>
      <c r="M489" s="14" t="s">
        <v>37</v>
      </c>
      <c r="N489" s="14" t="s">
        <v>55</v>
      </c>
      <c r="O489" s="14" t="b">
        <f t="shared" ca="1" si="127"/>
        <v>0</v>
      </c>
      <c r="P489" s="14" t="b">
        <f t="shared" ca="1" si="128"/>
        <v>0</v>
      </c>
      <c r="Q489" s="5"/>
      <c r="R489" s="5"/>
      <c r="S489" s="5"/>
      <c r="T489" s="5"/>
      <c r="U489" s="5"/>
      <c r="V489" s="5"/>
      <c r="W489" s="5"/>
      <c r="X489" s="5"/>
      <c r="Y489" s="5"/>
      <c r="Z489" s="5"/>
      <c r="AA489" s="5"/>
      <c r="AB489" s="5"/>
      <c r="AC489" s="5"/>
      <c r="AD489" s="5"/>
      <c r="AE489" s="5"/>
    </row>
    <row r="490" spans="1:31" ht="21" customHeight="1">
      <c r="A490" s="14" t="s">
        <v>9556</v>
      </c>
      <c r="B490" s="14" t="s">
        <v>12540</v>
      </c>
      <c r="C490" s="14" t="s">
        <v>20</v>
      </c>
      <c r="D490" s="14" t="s">
        <v>21</v>
      </c>
      <c r="E490" s="14" t="s">
        <v>45</v>
      </c>
      <c r="F490" s="15">
        <v>8</v>
      </c>
      <c r="G490" s="15">
        <v>12</v>
      </c>
      <c r="H490" s="14" t="s">
        <v>852</v>
      </c>
      <c r="I490" s="14" t="s">
        <v>31</v>
      </c>
      <c r="J490" s="14" t="s">
        <v>48</v>
      </c>
      <c r="K490" s="14" t="s">
        <v>12541</v>
      </c>
      <c r="L490" s="14" t="s">
        <v>12542</v>
      </c>
      <c r="M490" s="14" t="s">
        <v>100</v>
      </c>
      <c r="N490" s="14" t="s">
        <v>55</v>
      </c>
      <c r="O490" s="14" t="b">
        <f t="shared" ca="1" si="127"/>
        <v>0</v>
      </c>
      <c r="P490" s="14" t="b">
        <f t="shared" ca="1" si="128"/>
        <v>0</v>
      </c>
      <c r="Q490" s="5"/>
      <c r="R490" s="5"/>
      <c r="S490" s="5"/>
      <c r="T490" s="5"/>
      <c r="U490" s="5"/>
      <c r="V490" s="5"/>
      <c r="W490" s="5"/>
      <c r="X490" s="5"/>
      <c r="Y490" s="5"/>
      <c r="Z490" s="5"/>
      <c r="AA490" s="5"/>
      <c r="AB490" s="5"/>
      <c r="AC490" s="5"/>
      <c r="AD490" s="5"/>
      <c r="AE490" s="5"/>
    </row>
    <row r="491" spans="1:31" ht="21" customHeight="1">
      <c r="A491" s="14" t="s">
        <v>10010</v>
      </c>
      <c r="B491" s="14" t="s">
        <v>2085</v>
      </c>
      <c r="C491" s="14" t="s">
        <v>27</v>
      </c>
      <c r="D491" s="14" t="s">
        <v>85</v>
      </c>
      <c r="E491" s="14" t="s">
        <v>29</v>
      </c>
      <c r="F491" s="15">
        <v>8</v>
      </c>
      <c r="G491" s="15">
        <v>16</v>
      </c>
      <c r="H491" s="14" t="s">
        <v>478</v>
      </c>
      <c r="I491" s="14" t="s">
        <v>24</v>
      </c>
      <c r="J491" s="14" t="s">
        <v>48</v>
      </c>
      <c r="K491" s="14" t="s">
        <v>12547</v>
      </c>
      <c r="L491" s="14" t="s">
        <v>12548</v>
      </c>
      <c r="M491" s="14" t="s">
        <v>37</v>
      </c>
      <c r="N491" s="14" t="s">
        <v>38</v>
      </c>
      <c r="O491" s="14" t="b">
        <f t="shared" ca="1" si="127"/>
        <v>0</v>
      </c>
      <c r="P491" s="14" t="b">
        <f t="shared" ca="1" si="128"/>
        <v>0</v>
      </c>
      <c r="Q491" s="5"/>
      <c r="R491" s="5"/>
      <c r="S491" s="5"/>
      <c r="T491" s="5"/>
      <c r="U491" s="5"/>
      <c r="V491" s="5"/>
      <c r="W491" s="5"/>
      <c r="X491" s="5"/>
      <c r="Y491" s="5"/>
      <c r="Z491" s="5"/>
      <c r="AA491" s="5"/>
      <c r="AB491" s="5"/>
      <c r="AC491" s="5"/>
      <c r="AD491" s="5"/>
      <c r="AE491" s="5"/>
    </row>
    <row r="492" spans="1:31" ht="21" customHeight="1">
      <c r="A492" s="14" t="s">
        <v>12552</v>
      </c>
      <c r="B492" s="14" t="s">
        <v>1786</v>
      </c>
      <c r="C492" s="14" t="s">
        <v>170</v>
      </c>
      <c r="D492" s="14" t="s">
        <v>390</v>
      </c>
      <c r="E492" s="14" t="s">
        <v>651</v>
      </c>
      <c r="F492" s="15">
        <v>8</v>
      </c>
      <c r="G492" s="15">
        <v>11</v>
      </c>
      <c r="H492" s="14" t="s">
        <v>1465</v>
      </c>
      <c r="I492" s="14" t="s">
        <v>108</v>
      </c>
      <c r="J492" s="14" t="s">
        <v>252</v>
      </c>
      <c r="K492" s="14" t="s">
        <v>12553</v>
      </c>
      <c r="L492" s="14" t="s">
        <v>12555</v>
      </c>
      <c r="M492" s="14" t="s">
        <v>42</v>
      </c>
      <c r="N492" s="14" t="s">
        <v>38</v>
      </c>
      <c r="O492" s="14" t="b">
        <f t="shared" ca="1" si="127"/>
        <v>0</v>
      </c>
      <c r="P492" s="14" t="b">
        <f t="shared" ca="1" si="128"/>
        <v>0</v>
      </c>
      <c r="Q492" s="5"/>
      <c r="R492" s="5"/>
      <c r="S492" s="5"/>
      <c r="T492" s="5"/>
      <c r="U492" s="5"/>
      <c r="V492" s="5"/>
      <c r="W492" s="5"/>
      <c r="X492" s="5"/>
      <c r="Y492" s="5"/>
      <c r="Z492" s="5"/>
      <c r="AA492" s="5"/>
      <c r="AB492" s="5"/>
      <c r="AC492" s="5"/>
      <c r="AD492" s="5"/>
      <c r="AE492" s="5"/>
    </row>
    <row r="493" spans="1:31" ht="21" customHeight="1">
      <c r="A493" s="14" t="s">
        <v>12559</v>
      </c>
      <c r="B493" s="14" t="s">
        <v>12560</v>
      </c>
      <c r="C493" s="14" t="s">
        <v>20</v>
      </c>
      <c r="D493" s="14" t="s">
        <v>21</v>
      </c>
      <c r="E493" s="14" t="s">
        <v>45</v>
      </c>
      <c r="F493" s="15">
        <v>8</v>
      </c>
      <c r="G493" s="15">
        <v>10</v>
      </c>
      <c r="H493" s="14" t="s">
        <v>30</v>
      </c>
      <c r="I493" s="14" t="s">
        <v>24</v>
      </c>
      <c r="J493" s="14" t="s">
        <v>117</v>
      </c>
      <c r="K493" s="14" t="s">
        <v>12561</v>
      </c>
      <c r="L493" s="14" t="s">
        <v>12562</v>
      </c>
      <c r="M493" s="14" t="s">
        <v>42</v>
      </c>
      <c r="N493" s="14" t="s">
        <v>237</v>
      </c>
      <c r="O493" s="14" t="b">
        <f t="shared" ca="1" si="127"/>
        <v>0</v>
      </c>
      <c r="P493" s="14" t="b">
        <f t="shared" ca="1" si="128"/>
        <v>0</v>
      </c>
      <c r="Q493" s="5"/>
      <c r="R493" s="5"/>
      <c r="S493" s="5"/>
      <c r="T493" s="5"/>
      <c r="U493" s="5"/>
      <c r="V493" s="5"/>
      <c r="W493" s="5"/>
      <c r="X493" s="5"/>
      <c r="Y493" s="5"/>
      <c r="Z493" s="5"/>
      <c r="AA493" s="5"/>
      <c r="AB493" s="5"/>
      <c r="AC493" s="5"/>
      <c r="AD493" s="5"/>
      <c r="AE493" s="5"/>
    </row>
    <row r="494" spans="1:31" ht="21" customHeight="1">
      <c r="A494" s="14" t="s">
        <v>12569</v>
      </c>
      <c r="B494" s="14" t="s">
        <v>12570</v>
      </c>
      <c r="C494" s="14" t="s">
        <v>20</v>
      </c>
      <c r="D494" s="14" t="s">
        <v>12571</v>
      </c>
      <c r="E494" s="14" t="s">
        <v>29</v>
      </c>
      <c r="F494" s="15">
        <v>8</v>
      </c>
      <c r="G494" s="15">
        <v>20</v>
      </c>
      <c r="H494" s="14" t="s">
        <v>178</v>
      </c>
      <c r="I494" s="14" t="s">
        <v>125</v>
      </c>
      <c r="J494" s="14" t="s">
        <v>444</v>
      </c>
      <c r="K494" s="14" t="s">
        <v>12574</v>
      </c>
      <c r="L494" s="14" t="s">
        <v>12575</v>
      </c>
      <c r="M494" s="14" t="s">
        <v>53</v>
      </c>
      <c r="N494" s="14" t="s">
        <v>55</v>
      </c>
      <c r="O494" s="14" t="b">
        <f t="shared" ca="1" si="127"/>
        <v>0</v>
      </c>
      <c r="P494" s="14" t="b">
        <f t="shared" ca="1" si="128"/>
        <v>0</v>
      </c>
      <c r="Q494" s="5"/>
      <c r="R494" s="5"/>
      <c r="S494" s="5"/>
      <c r="T494" s="5"/>
      <c r="U494" s="5"/>
      <c r="V494" s="5"/>
      <c r="W494" s="5"/>
      <c r="X494" s="5"/>
      <c r="Y494" s="5"/>
      <c r="Z494" s="5"/>
      <c r="AA494" s="5"/>
      <c r="AB494" s="5"/>
      <c r="AC494" s="5"/>
      <c r="AD494" s="5"/>
      <c r="AE494" s="5"/>
    </row>
    <row r="495" spans="1:31" ht="21" customHeight="1">
      <c r="A495" s="14" t="s">
        <v>11967</v>
      </c>
      <c r="B495" s="14" t="s">
        <v>12580</v>
      </c>
      <c r="C495" s="14" t="s">
        <v>27</v>
      </c>
      <c r="D495" s="14" t="s">
        <v>85</v>
      </c>
      <c r="E495" s="14" t="s">
        <v>29</v>
      </c>
      <c r="F495" s="15">
        <v>8</v>
      </c>
      <c r="G495" s="15">
        <v>12</v>
      </c>
      <c r="H495" s="14" t="s">
        <v>852</v>
      </c>
      <c r="I495" s="14" t="s">
        <v>31</v>
      </c>
      <c r="J495" s="14" t="s">
        <v>1505</v>
      </c>
      <c r="K495" s="14" t="s">
        <v>12581</v>
      </c>
      <c r="L495" s="14" t="s">
        <v>11970</v>
      </c>
      <c r="M495" s="14" t="s">
        <v>37</v>
      </c>
      <c r="N495" s="14" t="s">
        <v>55</v>
      </c>
      <c r="O495" s="14" t="b">
        <f t="shared" ca="1" si="127"/>
        <v>0</v>
      </c>
      <c r="P495" s="14" t="b">
        <f t="shared" ca="1" si="128"/>
        <v>0</v>
      </c>
      <c r="Q495" s="5"/>
      <c r="R495" s="5"/>
      <c r="S495" s="5"/>
      <c r="T495" s="5"/>
      <c r="U495" s="5"/>
      <c r="V495" s="5"/>
      <c r="W495" s="5"/>
      <c r="X495" s="5"/>
      <c r="Y495" s="5"/>
      <c r="Z495" s="5"/>
      <c r="AA495" s="5"/>
      <c r="AB495" s="5"/>
      <c r="AC495" s="5"/>
      <c r="AD495" s="5"/>
      <c r="AE495" s="5"/>
    </row>
    <row r="496" spans="1:31" ht="21" customHeight="1">
      <c r="A496" s="14" t="s">
        <v>12585</v>
      </c>
      <c r="B496" s="14" t="s">
        <v>12586</v>
      </c>
      <c r="C496" s="14" t="s">
        <v>41</v>
      </c>
      <c r="D496" s="14" t="s">
        <v>169</v>
      </c>
      <c r="E496" s="14" t="s">
        <v>29</v>
      </c>
      <c r="F496" s="15">
        <v>8</v>
      </c>
      <c r="G496" s="15">
        <v>10</v>
      </c>
      <c r="H496" s="14" t="s">
        <v>30</v>
      </c>
      <c r="I496" s="14" t="s">
        <v>125</v>
      </c>
      <c r="J496" s="14" t="s">
        <v>444</v>
      </c>
      <c r="K496" s="14" t="s">
        <v>12589</v>
      </c>
      <c r="L496" s="14" t="s">
        <v>12590</v>
      </c>
      <c r="M496" s="14" t="s">
        <v>648</v>
      </c>
      <c r="N496" s="14" t="s">
        <v>237</v>
      </c>
      <c r="O496" s="14" t="b">
        <f t="shared" ca="1" si="127"/>
        <v>0</v>
      </c>
      <c r="P496" s="14" t="b">
        <f t="shared" ca="1" si="128"/>
        <v>0</v>
      </c>
      <c r="Q496" s="5"/>
      <c r="R496" s="5"/>
      <c r="S496" s="5"/>
      <c r="T496" s="5"/>
      <c r="U496" s="5"/>
      <c r="V496" s="5"/>
      <c r="W496" s="5"/>
      <c r="X496" s="5"/>
      <c r="Y496" s="5"/>
      <c r="Z496" s="5"/>
      <c r="AA496" s="5"/>
      <c r="AB496" s="5"/>
      <c r="AC496" s="5"/>
      <c r="AD496" s="5"/>
      <c r="AE496" s="5"/>
    </row>
    <row r="497" spans="1:31" ht="21" customHeight="1">
      <c r="A497" s="14" t="s">
        <v>12594</v>
      </c>
      <c r="B497" s="14" t="s">
        <v>12595</v>
      </c>
      <c r="C497" s="14" t="s">
        <v>27</v>
      </c>
      <c r="D497" s="14" t="s">
        <v>85</v>
      </c>
      <c r="E497" s="14" t="s">
        <v>45</v>
      </c>
      <c r="F497" s="15">
        <v>8</v>
      </c>
      <c r="G497" s="15">
        <v>16</v>
      </c>
      <c r="H497" s="14" t="s">
        <v>478</v>
      </c>
      <c r="I497" s="14" t="s">
        <v>24</v>
      </c>
      <c r="J497" s="14" t="s">
        <v>1439</v>
      </c>
      <c r="K497" s="14" t="s">
        <v>12599</v>
      </c>
      <c r="L497" s="14" t="s">
        <v>12601</v>
      </c>
      <c r="M497" s="14" t="s">
        <v>100</v>
      </c>
      <c r="N497" s="14" t="s">
        <v>55</v>
      </c>
      <c r="O497" s="14" t="b">
        <f t="shared" ca="1" si="127"/>
        <v>0</v>
      </c>
      <c r="P497" s="14" t="b">
        <f t="shared" ca="1" si="128"/>
        <v>0</v>
      </c>
      <c r="Q497" s="5"/>
      <c r="R497" s="5"/>
      <c r="S497" s="5"/>
      <c r="T497" s="5"/>
      <c r="U497" s="5"/>
      <c r="V497" s="5"/>
      <c r="W497" s="5"/>
      <c r="X497" s="5"/>
      <c r="Y497" s="5"/>
      <c r="Z497" s="5"/>
      <c r="AA497" s="5"/>
      <c r="AB497" s="5"/>
      <c r="AC497" s="5"/>
      <c r="AD497" s="5"/>
      <c r="AE497" s="5"/>
    </row>
    <row r="498" spans="1:31" ht="21" customHeight="1">
      <c r="A498" s="14" t="s">
        <v>12604</v>
      </c>
      <c r="B498" s="14" t="s">
        <v>12605</v>
      </c>
      <c r="C498" s="14" t="s">
        <v>170</v>
      </c>
      <c r="D498" s="14" t="s">
        <v>378</v>
      </c>
      <c r="E498" s="14" t="s">
        <v>45</v>
      </c>
      <c r="F498" s="15">
        <v>8</v>
      </c>
      <c r="G498" s="15">
        <v>14</v>
      </c>
      <c r="H498" s="14" t="s">
        <v>1392</v>
      </c>
      <c r="I498" s="14" t="s">
        <v>108</v>
      </c>
      <c r="J498" s="14" t="s">
        <v>844</v>
      </c>
      <c r="K498" s="14" t="s">
        <v>12607</v>
      </c>
      <c r="L498" s="14" t="s">
        <v>12608</v>
      </c>
      <c r="M498" s="14" t="s">
        <v>37</v>
      </c>
      <c r="N498" s="14" t="s">
        <v>55</v>
      </c>
      <c r="O498" s="14" t="b">
        <f t="shared" ca="1" si="127"/>
        <v>0</v>
      </c>
      <c r="P498" s="14" t="b">
        <f t="shared" ca="1" si="128"/>
        <v>0</v>
      </c>
      <c r="Q498" s="5"/>
      <c r="R498" s="5"/>
      <c r="S498" s="5"/>
      <c r="T498" s="5"/>
      <c r="U498" s="5"/>
      <c r="V498" s="5"/>
      <c r="W498" s="5"/>
      <c r="X498" s="5"/>
      <c r="Y498" s="5"/>
      <c r="Z498" s="5"/>
      <c r="AA498" s="5"/>
      <c r="AB498" s="5"/>
      <c r="AC498" s="5"/>
      <c r="AD498" s="5"/>
      <c r="AE498" s="5"/>
    </row>
    <row r="499" spans="1:31" ht="21" customHeight="1">
      <c r="A499" s="14" t="s">
        <v>9945</v>
      </c>
      <c r="B499" s="14" t="s">
        <v>12614</v>
      </c>
      <c r="C499" s="14" t="s">
        <v>170</v>
      </c>
      <c r="D499" s="14" t="s">
        <v>171</v>
      </c>
      <c r="E499" s="14" t="s">
        <v>45</v>
      </c>
      <c r="F499" s="15">
        <v>8</v>
      </c>
      <c r="G499" s="15">
        <v>15</v>
      </c>
      <c r="H499" s="14" t="s">
        <v>65</v>
      </c>
      <c r="I499" s="14" t="s">
        <v>31</v>
      </c>
      <c r="J499" s="14" t="s">
        <v>76</v>
      </c>
      <c r="K499" s="14" t="s">
        <v>12618</v>
      </c>
      <c r="L499" s="14" t="s">
        <v>12619</v>
      </c>
      <c r="M499" s="14" t="s">
        <v>42</v>
      </c>
      <c r="N499" s="14" t="s">
        <v>55</v>
      </c>
      <c r="O499" s="14" t="b">
        <f t="shared" ca="1" si="127"/>
        <v>0</v>
      </c>
      <c r="P499" s="14" t="b">
        <f t="shared" ca="1" si="128"/>
        <v>0</v>
      </c>
      <c r="Q499" s="5"/>
      <c r="R499" s="5"/>
      <c r="S499" s="5"/>
      <c r="T499" s="5"/>
      <c r="U499" s="5"/>
      <c r="V499" s="5"/>
      <c r="W499" s="5"/>
      <c r="X499" s="5"/>
      <c r="Y499" s="5"/>
      <c r="Z499" s="5"/>
      <c r="AA499" s="5"/>
      <c r="AB499" s="5"/>
      <c r="AC499" s="5"/>
      <c r="AD499" s="5"/>
      <c r="AE499" s="5"/>
    </row>
    <row r="500" spans="1:31" ht="21" customHeight="1">
      <c r="A500" s="14" t="s">
        <v>9556</v>
      </c>
      <c r="B500" s="14" t="s">
        <v>12625</v>
      </c>
      <c r="C500" s="14" t="s">
        <v>20</v>
      </c>
      <c r="D500" s="14" t="s">
        <v>47</v>
      </c>
      <c r="E500" s="14" t="s">
        <v>45</v>
      </c>
      <c r="F500" s="15">
        <v>8</v>
      </c>
      <c r="G500" s="15">
        <v>15</v>
      </c>
      <c r="H500" s="14" t="s">
        <v>65</v>
      </c>
      <c r="I500" s="14" t="s">
        <v>24</v>
      </c>
      <c r="J500" s="14" t="s">
        <v>430</v>
      </c>
      <c r="K500" s="14" t="s">
        <v>12626</v>
      </c>
      <c r="L500" s="14" t="s">
        <v>12627</v>
      </c>
      <c r="M500" s="14" t="s">
        <v>167</v>
      </c>
      <c r="N500" s="14" t="s">
        <v>44</v>
      </c>
      <c r="O500" s="14" t="b">
        <f t="shared" ca="1" si="127"/>
        <v>0</v>
      </c>
      <c r="P500" s="14" t="b">
        <f t="shared" ca="1" si="128"/>
        <v>0</v>
      </c>
      <c r="Q500" s="5"/>
      <c r="R500" s="5"/>
      <c r="S500" s="5"/>
      <c r="T500" s="5"/>
      <c r="U500" s="5"/>
      <c r="V500" s="5"/>
      <c r="W500" s="5"/>
      <c r="X500" s="5"/>
      <c r="Y500" s="5"/>
      <c r="Z500" s="5"/>
      <c r="AA500" s="5"/>
      <c r="AB500" s="5"/>
      <c r="AC500" s="5"/>
      <c r="AD500" s="5"/>
      <c r="AE500" s="5"/>
    </row>
    <row r="501" spans="1:31" ht="21" customHeight="1">
      <c r="A501" s="14" t="s">
        <v>25</v>
      </c>
      <c r="B501" s="14" t="s">
        <v>26</v>
      </c>
      <c r="C501" s="14" t="s">
        <v>27</v>
      </c>
      <c r="D501" s="14" t="s">
        <v>28</v>
      </c>
      <c r="E501" s="14" t="s">
        <v>29</v>
      </c>
      <c r="F501" s="15">
        <v>8</v>
      </c>
      <c r="G501" s="15">
        <v>10</v>
      </c>
      <c r="H501" s="14" t="s">
        <v>30</v>
      </c>
      <c r="I501" s="14" t="s">
        <v>31</v>
      </c>
      <c r="J501" s="14" t="s">
        <v>32</v>
      </c>
      <c r="K501" s="14" t="s">
        <v>33</v>
      </c>
      <c r="L501" s="14" t="s">
        <v>36</v>
      </c>
      <c r="M501" s="14" t="s">
        <v>37</v>
      </c>
      <c r="N501" s="14" t="s">
        <v>38</v>
      </c>
      <c r="O501" s="14" t="b">
        <f t="shared" ca="1" si="127"/>
        <v>0</v>
      </c>
      <c r="P501" s="14" t="b">
        <f t="shared" ca="1" si="128"/>
        <v>0</v>
      </c>
      <c r="Q501" s="5"/>
      <c r="R501" s="5"/>
      <c r="S501" s="5"/>
      <c r="T501" s="5"/>
      <c r="U501" s="5"/>
      <c r="V501" s="5"/>
      <c r="W501" s="5"/>
      <c r="X501" s="5"/>
      <c r="Y501" s="5"/>
      <c r="Z501" s="5"/>
      <c r="AA501" s="5"/>
      <c r="AB501" s="5"/>
      <c r="AC501" s="5"/>
      <c r="AD501" s="5"/>
      <c r="AE501" s="5"/>
    </row>
    <row r="502" spans="1:31" ht="21" customHeight="1">
      <c r="A502" s="14" t="s">
        <v>12633</v>
      </c>
      <c r="B502" s="14" t="s">
        <v>12634</v>
      </c>
      <c r="C502" s="14" t="s">
        <v>27</v>
      </c>
      <c r="D502" s="14" t="s">
        <v>290</v>
      </c>
      <c r="E502" s="14" t="s">
        <v>919</v>
      </c>
      <c r="F502" s="15">
        <v>8</v>
      </c>
      <c r="G502" s="15">
        <v>16</v>
      </c>
      <c r="H502" s="14" t="s">
        <v>478</v>
      </c>
      <c r="I502" s="14" t="s">
        <v>125</v>
      </c>
      <c r="J502" s="14" t="s">
        <v>68</v>
      </c>
      <c r="K502" s="14" t="s">
        <v>12635</v>
      </c>
      <c r="L502" s="14" t="s">
        <v>12637</v>
      </c>
      <c r="M502" s="14" t="s">
        <v>167</v>
      </c>
      <c r="N502" s="14" t="s">
        <v>89</v>
      </c>
      <c r="O502" s="14" t="b">
        <f t="shared" ca="1" si="127"/>
        <v>0</v>
      </c>
      <c r="P502" s="14" t="b">
        <f t="shared" ca="1" si="128"/>
        <v>0</v>
      </c>
      <c r="Q502" s="5"/>
      <c r="R502" s="5"/>
      <c r="S502" s="5"/>
      <c r="T502" s="5"/>
      <c r="U502" s="5"/>
      <c r="V502" s="5"/>
      <c r="W502" s="5"/>
      <c r="X502" s="5"/>
      <c r="Y502" s="5"/>
      <c r="Z502" s="5"/>
      <c r="AA502" s="5"/>
      <c r="AB502" s="5"/>
      <c r="AC502" s="5"/>
      <c r="AD502" s="5"/>
      <c r="AE502" s="5"/>
    </row>
    <row r="503" spans="1:31" ht="21" customHeight="1">
      <c r="A503" s="14" t="s">
        <v>12643</v>
      </c>
      <c r="B503" s="14" t="s">
        <v>12644</v>
      </c>
      <c r="C503" s="14" t="s">
        <v>27</v>
      </c>
      <c r="D503" s="14" t="s">
        <v>47</v>
      </c>
      <c r="E503" s="14" t="s">
        <v>45</v>
      </c>
      <c r="F503" s="17">
        <v>8</v>
      </c>
      <c r="G503" s="17">
        <v>17</v>
      </c>
      <c r="H503" s="14" t="s">
        <v>96</v>
      </c>
      <c r="I503" s="14" t="s">
        <v>125</v>
      </c>
      <c r="J503" s="14" t="s">
        <v>633</v>
      </c>
      <c r="K503" s="14" t="s">
        <v>2873</v>
      </c>
      <c r="L503" s="14" t="s">
        <v>12645</v>
      </c>
      <c r="M503" s="14" t="s">
        <v>167</v>
      </c>
      <c r="N503" s="14" t="s">
        <v>38</v>
      </c>
      <c r="O503" s="14" t="b">
        <f t="shared" ca="1" si="127"/>
        <v>0</v>
      </c>
      <c r="P503" s="14" t="b">
        <f t="shared" ca="1" si="128"/>
        <v>0</v>
      </c>
      <c r="Q503" s="5"/>
      <c r="R503" s="5"/>
      <c r="S503" s="5"/>
      <c r="T503" s="5"/>
      <c r="U503" s="5"/>
      <c r="V503" s="5"/>
      <c r="W503" s="5"/>
      <c r="X503" s="5"/>
      <c r="Y503" s="5"/>
      <c r="Z503" s="5"/>
      <c r="AA503" s="5"/>
      <c r="AB503" s="5"/>
      <c r="AC503" s="5"/>
      <c r="AD503" s="5"/>
      <c r="AE503" s="5"/>
    </row>
    <row r="504" spans="1:31" ht="21" customHeight="1">
      <c r="A504" s="14" t="s">
        <v>5592</v>
      </c>
      <c r="B504" s="14" t="s">
        <v>8690</v>
      </c>
      <c r="C504" s="14" t="s">
        <v>170</v>
      </c>
      <c r="D504" s="14" t="s">
        <v>47</v>
      </c>
      <c r="E504" s="14" t="s">
        <v>45</v>
      </c>
      <c r="F504" s="15">
        <v>8</v>
      </c>
      <c r="G504" s="15">
        <v>15</v>
      </c>
      <c r="H504" s="14" t="s">
        <v>65</v>
      </c>
      <c r="I504" s="14" t="s">
        <v>31</v>
      </c>
      <c r="J504" s="14" t="s">
        <v>644</v>
      </c>
      <c r="K504" s="14" t="s">
        <v>8691</v>
      </c>
      <c r="L504" s="14" t="s">
        <v>8692</v>
      </c>
      <c r="M504" s="14" t="s">
        <v>37</v>
      </c>
      <c r="N504" s="14" t="s">
        <v>55</v>
      </c>
      <c r="O504" s="14" t="b">
        <f t="shared" ca="1" si="127"/>
        <v>0</v>
      </c>
      <c r="P504" s="14" t="b">
        <f t="shared" ca="1" si="128"/>
        <v>0</v>
      </c>
      <c r="Q504" s="5"/>
      <c r="R504" s="5"/>
      <c r="S504" s="5"/>
      <c r="T504" s="5"/>
      <c r="U504" s="5"/>
      <c r="V504" s="5"/>
      <c r="W504" s="5"/>
      <c r="X504" s="5"/>
      <c r="Y504" s="5"/>
      <c r="Z504" s="5"/>
      <c r="AA504" s="5"/>
      <c r="AB504" s="5"/>
      <c r="AC504" s="5"/>
      <c r="AD504" s="5"/>
      <c r="AE504" s="5"/>
    </row>
    <row r="505" spans="1:31" ht="21" customHeight="1">
      <c r="A505" s="14" t="s">
        <v>8000</v>
      </c>
      <c r="B505" s="14" t="s">
        <v>8001</v>
      </c>
      <c r="C505" s="14" t="s">
        <v>41</v>
      </c>
      <c r="D505" s="14" t="s">
        <v>169</v>
      </c>
      <c r="E505" s="14" t="s">
        <v>29</v>
      </c>
      <c r="F505" s="15">
        <v>8</v>
      </c>
      <c r="G505" s="15">
        <v>15</v>
      </c>
      <c r="H505" s="14" t="s">
        <v>65</v>
      </c>
      <c r="I505" s="14" t="s">
        <v>108</v>
      </c>
      <c r="J505" s="14" t="s">
        <v>76</v>
      </c>
      <c r="K505" s="14" t="s">
        <v>8005</v>
      </c>
      <c r="L505" s="14" t="s">
        <v>8007</v>
      </c>
      <c r="M505" s="14" t="s">
        <v>53</v>
      </c>
      <c r="N505" s="14" t="s">
        <v>55</v>
      </c>
      <c r="O505" s="14" t="b">
        <f t="shared" ca="1" si="127"/>
        <v>0</v>
      </c>
      <c r="P505" s="14" t="b">
        <f t="shared" ca="1" si="128"/>
        <v>0</v>
      </c>
      <c r="Q505" s="5"/>
      <c r="R505" s="5"/>
      <c r="S505" s="5"/>
      <c r="T505" s="5"/>
      <c r="U505" s="5"/>
      <c r="V505" s="5"/>
      <c r="W505" s="5"/>
      <c r="X505" s="5"/>
      <c r="Y505" s="5"/>
      <c r="Z505" s="5"/>
      <c r="AA505" s="5"/>
      <c r="AB505" s="5"/>
      <c r="AC505" s="5"/>
      <c r="AD505" s="5"/>
      <c r="AE505" s="5"/>
    </row>
    <row r="506" spans="1:31" ht="21" customHeight="1">
      <c r="A506" s="14" t="s">
        <v>1095</v>
      </c>
      <c r="B506" s="14" t="s">
        <v>12650</v>
      </c>
      <c r="C506" s="14" t="s">
        <v>27</v>
      </c>
      <c r="D506" s="14" t="s">
        <v>266</v>
      </c>
      <c r="E506" s="14" t="s">
        <v>45</v>
      </c>
      <c r="F506" s="15">
        <v>8</v>
      </c>
      <c r="G506" s="15">
        <v>10</v>
      </c>
      <c r="H506" s="14" t="s">
        <v>30</v>
      </c>
      <c r="I506" s="14" t="s">
        <v>108</v>
      </c>
      <c r="J506" s="14" t="s">
        <v>12654</v>
      </c>
      <c r="K506" s="14" t="s">
        <v>12655</v>
      </c>
      <c r="L506" s="14" t="s">
        <v>12656</v>
      </c>
      <c r="M506" s="14" t="s">
        <v>53</v>
      </c>
      <c r="N506" s="14" t="s">
        <v>89</v>
      </c>
      <c r="O506" s="14" t="b">
        <f t="shared" ca="1" si="127"/>
        <v>0</v>
      </c>
      <c r="P506" s="14" t="b">
        <f t="shared" ca="1" si="128"/>
        <v>0</v>
      </c>
      <c r="Q506" s="5"/>
      <c r="R506" s="5"/>
      <c r="S506" s="5"/>
      <c r="T506" s="5"/>
      <c r="U506" s="5"/>
      <c r="V506" s="5"/>
      <c r="W506" s="5"/>
      <c r="X506" s="5"/>
      <c r="Y506" s="5"/>
      <c r="Z506" s="5"/>
      <c r="AA506" s="5"/>
      <c r="AB506" s="5"/>
      <c r="AC506" s="5"/>
      <c r="AD506" s="5"/>
      <c r="AE506" s="5"/>
    </row>
    <row r="507" spans="1:31" ht="21" customHeight="1">
      <c r="A507" s="14" t="s">
        <v>7521</v>
      </c>
      <c r="B507" s="14" t="s">
        <v>886</v>
      </c>
      <c r="C507" s="14" t="s">
        <v>27</v>
      </c>
      <c r="D507" s="14" t="s">
        <v>85</v>
      </c>
      <c r="E507" s="14" t="s">
        <v>45</v>
      </c>
      <c r="F507" s="15">
        <v>8</v>
      </c>
      <c r="G507" s="15">
        <v>12</v>
      </c>
      <c r="H507" s="14" t="s">
        <v>852</v>
      </c>
      <c r="I507" s="14" t="s">
        <v>31</v>
      </c>
      <c r="J507" s="14" t="s">
        <v>110</v>
      </c>
      <c r="K507" s="14" t="s">
        <v>381</v>
      </c>
      <c r="L507" s="14" t="s">
        <v>12661</v>
      </c>
      <c r="M507" s="14" t="s">
        <v>53</v>
      </c>
      <c r="N507" s="14" t="s">
        <v>271</v>
      </c>
      <c r="O507" s="14" t="b">
        <f t="shared" ca="1" si="127"/>
        <v>0</v>
      </c>
      <c r="P507" s="14" t="b">
        <f t="shared" ca="1" si="128"/>
        <v>0</v>
      </c>
      <c r="Q507" s="5"/>
      <c r="R507" s="5"/>
      <c r="S507" s="5"/>
      <c r="T507" s="5"/>
      <c r="U507" s="5"/>
      <c r="V507" s="5"/>
      <c r="W507" s="5"/>
      <c r="X507" s="5"/>
      <c r="Y507" s="5"/>
      <c r="Z507" s="5"/>
      <c r="AA507" s="5"/>
      <c r="AB507" s="5"/>
      <c r="AC507" s="5"/>
      <c r="AD507" s="5"/>
      <c r="AE507" s="5"/>
    </row>
    <row r="508" spans="1:31" ht="21" customHeight="1">
      <c r="A508" s="14" t="s">
        <v>12664</v>
      </c>
      <c r="B508" s="14" t="s">
        <v>10929</v>
      </c>
      <c r="C508" s="14" t="s">
        <v>27</v>
      </c>
      <c r="D508" s="14" t="s">
        <v>85</v>
      </c>
      <c r="E508" s="14" t="s">
        <v>45</v>
      </c>
      <c r="F508" s="15">
        <v>8</v>
      </c>
      <c r="G508" s="15">
        <v>10</v>
      </c>
      <c r="H508" s="14" t="s">
        <v>30</v>
      </c>
      <c r="I508" s="14" t="s">
        <v>24</v>
      </c>
      <c r="J508" s="14" t="s">
        <v>134</v>
      </c>
      <c r="K508" s="14" t="s">
        <v>7920</v>
      </c>
      <c r="L508" s="14" t="s">
        <v>12666</v>
      </c>
      <c r="M508" s="14" t="s">
        <v>167</v>
      </c>
      <c r="N508" s="14" t="s">
        <v>55</v>
      </c>
      <c r="O508" s="14" t="b">
        <f t="shared" ca="1" si="127"/>
        <v>0</v>
      </c>
      <c r="P508" s="14" t="b">
        <f t="shared" ca="1" si="128"/>
        <v>0</v>
      </c>
      <c r="Q508" s="5"/>
      <c r="R508" s="5"/>
      <c r="S508" s="5"/>
      <c r="T508" s="5"/>
      <c r="U508" s="5"/>
      <c r="V508" s="5"/>
      <c r="W508" s="5"/>
      <c r="X508" s="5"/>
      <c r="Y508" s="5"/>
      <c r="Z508" s="5"/>
      <c r="AA508" s="5"/>
      <c r="AB508" s="5"/>
      <c r="AC508" s="5"/>
      <c r="AD508" s="5"/>
      <c r="AE508" s="5"/>
    </row>
    <row r="509" spans="1:31" ht="21" customHeight="1">
      <c r="A509" s="14" t="s">
        <v>12673</v>
      </c>
      <c r="B509" s="14" t="s">
        <v>5162</v>
      </c>
      <c r="C509" s="14" t="s">
        <v>170</v>
      </c>
      <c r="D509" s="14" t="s">
        <v>390</v>
      </c>
      <c r="E509" s="14" t="s">
        <v>45</v>
      </c>
      <c r="F509" s="15">
        <v>8</v>
      </c>
      <c r="G509" s="15">
        <v>13</v>
      </c>
      <c r="H509" s="14" t="s">
        <v>107</v>
      </c>
      <c r="I509" s="14" t="s">
        <v>108</v>
      </c>
      <c r="J509" s="14" t="s">
        <v>252</v>
      </c>
      <c r="K509" s="16" t="s">
        <v>47</v>
      </c>
      <c r="L509" s="14" t="s">
        <v>12677</v>
      </c>
      <c r="M509" s="14" t="s">
        <v>53</v>
      </c>
      <c r="N509" s="14" t="s">
        <v>55</v>
      </c>
      <c r="O509" s="14" t="b">
        <f t="shared" ca="1" si="127"/>
        <v>0</v>
      </c>
      <c r="P509" s="14" t="b">
        <f t="shared" ca="1" si="128"/>
        <v>0</v>
      </c>
      <c r="Q509" s="5"/>
      <c r="R509" s="5"/>
      <c r="S509" s="5"/>
      <c r="T509" s="5"/>
      <c r="U509" s="5"/>
      <c r="V509" s="5"/>
      <c r="W509" s="5"/>
      <c r="X509" s="5"/>
      <c r="Y509" s="5"/>
      <c r="Z509" s="5"/>
      <c r="AA509" s="5"/>
      <c r="AB509" s="5"/>
      <c r="AC509" s="5"/>
      <c r="AD509" s="5"/>
      <c r="AE509" s="5"/>
    </row>
    <row r="510" spans="1:31" ht="21" customHeight="1">
      <c r="A510" s="5" t="s">
        <v>10427</v>
      </c>
      <c r="B510" s="5" t="s">
        <v>12682</v>
      </c>
      <c r="C510" s="5" t="s">
        <v>27</v>
      </c>
      <c r="D510" s="5" t="s">
        <v>80</v>
      </c>
      <c r="E510" s="5" t="s">
        <v>45</v>
      </c>
      <c r="F510" s="7">
        <v>8</v>
      </c>
      <c r="G510" s="7">
        <v>19</v>
      </c>
      <c r="H510" s="5" t="s">
        <v>6149</v>
      </c>
      <c r="I510" s="5" t="s">
        <v>108</v>
      </c>
      <c r="J510" s="5" t="s">
        <v>2924</v>
      </c>
      <c r="K510" s="9" t="s">
        <v>47</v>
      </c>
      <c r="L510" s="5" t="s">
        <v>12684</v>
      </c>
      <c r="M510" s="5" t="s">
        <v>37</v>
      </c>
      <c r="N510" s="5" t="s">
        <v>38</v>
      </c>
      <c r="O510" s="5" t="b">
        <f t="shared" ref="O510:O542" ca="1" si="129">IFERROR(__xludf.DUMMYFUNCTION("REGEXMATCH(A510,""PHP"")"),TRUE)</f>
        <v>1</v>
      </c>
      <c r="P510" s="5"/>
      <c r="Q510" s="5"/>
      <c r="R510" s="5"/>
      <c r="S510" s="5"/>
      <c r="T510" s="5"/>
      <c r="U510" s="5"/>
      <c r="V510" s="5"/>
      <c r="W510" s="5"/>
      <c r="X510" s="5"/>
      <c r="Y510" s="5"/>
      <c r="Z510" s="5"/>
      <c r="AA510" s="5"/>
      <c r="AB510" s="5"/>
      <c r="AC510" s="5"/>
      <c r="AD510" s="5"/>
      <c r="AE510" s="5"/>
    </row>
    <row r="511" spans="1:31" ht="21" customHeight="1">
      <c r="A511" s="5" t="s">
        <v>7569</v>
      </c>
      <c r="B511" s="5" t="s">
        <v>12692</v>
      </c>
      <c r="C511" s="5" t="s">
        <v>170</v>
      </c>
      <c r="D511" s="5" t="s">
        <v>342</v>
      </c>
      <c r="E511" s="5" t="s">
        <v>29</v>
      </c>
      <c r="F511" s="7">
        <v>8</v>
      </c>
      <c r="G511" s="7">
        <v>10</v>
      </c>
      <c r="H511" s="5" t="s">
        <v>30</v>
      </c>
      <c r="I511" s="5" t="s">
        <v>108</v>
      </c>
      <c r="J511" s="5" t="s">
        <v>32</v>
      </c>
      <c r="K511" s="5" t="s">
        <v>12694</v>
      </c>
      <c r="L511" s="5" t="s">
        <v>12695</v>
      </c>
      <c r="M511" s="5" t="s">
        <v>37</v>
      </c>
      <c r="N511" s="5" t="s">
        <v>405</v>
      </c>
      <c r="O511" s="5" t="b">
        <f t="shared" ca="1" si="129"/>
        <v>1</v>
      </c>
      <c r="P511" s="5"/>
      <c r="Q511" s="5"/>
      <c r="R511" s="5"/>
      <c r="S511" s="5"/>
      <c r="T511" s="5"/>
      <c r="U511" s="5"/>
      <c r="V511" s="5"/>
      <c r="W511" s="5"/>
      <c r="X511" s="5"/>
      <c r="Y511" s="5"/>
      <c r="Z511" s="5"/>
      <c r="AA511" s="5"/>
      <c r="AB511" s="5"/>
      <c r="AC511" s="5"/>
      <c r="AD511" s="5"/>
      <c r="AE511" s="5"/>
    </row>
    <row r="512" spans="1:31" ht="21" customHeight="1">
      <c r="A512" s="5" t="s">
        <v>248</v>
      </c>
      <c r="B512" s="5" t="s">
        <v>12699</v>
      </c>
      <c r="C512" s="5" t="s">
        <v>41</v>
      </c>
      <c r="D512" s="5" t="s">
        <v>874</v>
      </c>
      <c r="E512" s="5" t="s">
        <v>45</v>
      </c>
      <c r="F512" s="7">
        <v>8</v>
      </c>
      <c r="G512" s="7">
        <v>13</v>
      </c>
      <c r="H512" s="5" t="s">
        <v>107</v>
      </c>
      <c r="I512" s="5" t="s">
        <v>108</v>
      </c>
      <c r="J512" s="5" t="s">
        <v>12701</v>
      </c>
      <c r="K512" s="5" t="s">
        <v>12702</v>
      </c>
      <c r="L512" s="5" t="s">
        <v>12703</v>
      </c>
      <c r="M512" s="5" t="s">
        <v>100</v>
      </c>
      <c r="N512" s="5" t="s">
        <v>271</v>
      </c>
      <c r="O512" s="5" t="b">
        <f t="shared" ca="1" si="129"/>
        <v>1</v>
      </c>
      <c r="P512" s="5"/>
      <c r="Q512" s="5"/>
      <c r="R512" s="5"/>
      <c r="S512" s="5"/>
      <c r="T512" s="5"/>
      <c r="U512" s="5"/>
      <c r="V512" s="5"/>
      <c r="W512" s="5"/>
      <c r="X512" s="5"/>
      <c r="Y512" s="5"/>
      <c r="Z512" s="5"/>
      <c r="AA512" s="5"/>
      <c r="AB512" s="5"/>
      <c r="AC512" s="5"/>
      <c r="AD512" s="5"/>
      <c r="AE512" s="5"/>
    </row>
    <row r="513" spans="1:31" ht="21" customHeight="1">
      <c r="A513" s="5" t="s">
        <v>12710</v>
      </c>
      <c r="B513" s="5" t="s">
        <v>12711</v>
      </c>
      <c r="C513" s="5" t="s">
        <v>41</v>
      </c>
      <c r="D513" s="5" t="s">
        <v>94</v>
      </c>
      <c r="E513" s="5" t="s">
        <v>29</v>
      </c>
      <c r="F513" s="7">
        <v>8</v>
      </c>
      <c r="G513" s="7">
        <v>10</v>
      </c>
      <c r="H513" s="5" t="s">
        <v>30</v>
      </c>
      <c r="I513" s="5" t="s">
        <v>31</v>
      </c>
      <c r="J513" s="5" t="s">
        <v>106</v>
      </c>
      <c r="K513" s="5" t="s">
        <v>12714</v>
      </c>
      <c r="L513" s="5" t="s">
        <v>12715</v>
      </c>
      <c r="M513" s="5" t="s">
        <v>37</v>
      </c>
      <c r="N513" s="5" t="s">
        <v>55</v>
      </c>
      <c r="O513" s="5" t="b">
        <f t="shared" ca="1" si="129"/>
        <v>1</v>
      </c>
      <c r="P513" s="5"/>
      <c r="Q513" s="5"/>
      <c r="R513" s="5"/>
      <c r="S513" s="5"/>
      <c r="T513" s="5"/>
      <c r="U513" s="5"/>
      <c r="V513" s="5"/>
      <c r="W513" s="5"/>
      <c r="X513" s="5"/>
      <c r="Y513" s="5"/>
      <c r="Z513" s="5"/>
      <c r="AA513" s="5"/>
      <c r="AB513" s="5"/>
      <c r="AC513" s="5"/>
      <c r="AD513" s="5"/>
      <c r="AE513" s="5"/>
    </row>
    <row r="514" spans="1:31" ht="21" customHeight="1">
      <c r="A514" s="5" t="s">
        <v>10427</v>
      </c>
      <c r="B514" s="5" t="s">
        <v>12718</v>
      </c>
      <c r="C514" s="5" t="s">
        <v>41</v>
      </c>
      <c r="D514" s="5" t="s">
        <v>448</v>
      </c>
      <c r="E514" s="5" t="s">
        <v>29</v>
      </c>
      <c r="F514" s="7">
        <v>8</v>
      </c>
      <c r="G514" s="7">
        <v>10</v>
      </c>
      <c r="H514" s="5" t="s">
        <v>30</v>
      </c>
      <c r="I514" s="5" t="s">
        <v>31</v>
      </c>
      <c r="J514" s="5" t="s">
        <v>7882</v>
      </c>
      <c r="K514" s="5" t="s">
        <v>12719</v>
      </c>
      <c r="L514" s="5" t="s">
        <v>12720</v>
      </c>
      <c r="M514" s="5" t="s">
        <v>37</v>
      </c>
      <c r="N514" s="5" t="s">
        <v>55</v>
      </c>
      <c r="O514" s="5" t="b">
        <f t="shared" ca="1" si="129"/>
        <v>1</v>
      </c>
      <c r="P514" s="5"/>
      <c r="Q514" s="5"/>
      <c r="R514" s="5"/>
      <c r="S514" s="5"/>
      <c r="T514" s="5"/>
      <c r="U514" s="5"/>
      <c r="V514" s="5"/>
      <c r="W514" s="5"/>
      <c r="X514" s="5"/>
      <c r="Y514" s="5"/>
      <c r="Z514" s="5"/>
      <c r="AA514" s="5"/>
      <c r="AB514" s="5"/>
      <c r="AC514" s="5"/>
      <c r="AD514" s="5"/>
      <c r="AE514" s="5"/>
    </row>
    <row r="515" spans="1:31" ht="21" customHeight="1">
      <c r="A515" s="5" t="s">
        <v>248</v>
      </c>
      <c r="B515" s="5" t="s">
        <v>12725</v>
      </c>
      <c r="C515" s="5" t="s">
        <v>170</v>
      </c>
      <c r="D515" s="5" t="s">
        <v>390</v>
      </c>
      <c r="E515" s="5" t="s">
        <v>29</v>
      </c>
      <c r="F515" s="7">
        <v>8</v>
      </c>
      <c r="G515" s="7">
        <v>15</v>
      </c>
      <c r="H515" s="5" t="s">
        <v>65</v>
      </c>
      <c r="I515" s="5" t="s">
        <v>108</v>
      </c>
      <c r="J515" s="5" t="s">
        <v>12726</v>
      </c>
      <c r="K515" s="5" t="s">
        <v>3175</v>
      </c>
      <c r="L515" s="5" t="s">
        <v>12727</v>
      </c>
      <c r="M515" s="5" t="s">
        <v>100</v>
      </c>
      <c r="N515" s="5" t="s">
        <v>55</v>
      </c>
      <c r="O515" s="5" t="b">
        <f t="shared" ca="1" si="129"/>
        <v>1</v>
      </c>
      <c r="P515" s="5"/>
      <c r="Q515" s="5"/>
      <c r="R515" s="5"/>
      <c r="S515" s="5"/>
      <c r="T515" s="5"/>
      <c r="U515" s="5"/>
      <c r="V515" s="5"/>
      <c r="W515" s="5"/>
      <c r="X515" s="5"/>
      <c r="Y515" s="5"/>
      <c r="Z515" s="5"/>
      <c r="AA515" s="5"/>
      <c r="AB515" s="5"/>
      <c r="AC515" s="5"/>
      <c r="AD515" s="5"/>
      <c r="AE515" s="5"/>
    </row>
    <row r="516" spans="1:31" ht="21" customHeight="1">
      <c r="A516" s="5" t="s">
        <v>248</v>
      </c>
      <c r="B516" s="5" t="s">
        <v>12731</v>
      </c>
      <c r="C516" s="5" t="s">
        <v>41</v>
      </c>
      <c r="D516" s="5" t="s">
        <v>43</v>
      </c>
      <c r="E516" s="5" t="s">
        <v>45</v>
      </c>
      <c r="F516" s="7">
        <v>8</v>
      </c>
      <c r="G516" s="7">
        <v>10</v>
      </c>
      <c r="H516" s="5" t="s">
        <v>30</v>
      </c>
      <c r="I516" s="5" t="s">
        <v>125</v>
      </c>
      <c r="J516" s="5" t="s">
        <v>161</v>
      </c>
      <c r="K516" s="5" t="s">
        <v>12732</v>
      </c>
      <c r="L516" s="5" t="s">
        <v>12733</v>
      </c>
      <c r="M516" s="5" t="s">
        <v>53</v>
      </c>
      <c r="N516" s="5" t="s">
        <v>55</v>
      </c>
      <c r="O516" s="5" t="b">
        <f t="shared" ca="1" si="129"/>
        <v>1</v>
      </c>
      <c r="P516" s="5"/>
      <c r="Q516" s="5"/>
      <c r="R516" s="5"/>
      <c r="S516" s="5"/>
      <c r="T516" s="5"/>
      <c r="U516" s="5"/>
      <c r="V516" s="5"/>
      <c r="W516" s="5"/>
      <c r="X516" s="5"/>
      <c r="Y516" s="5"/>
      <c r="Z516" s="5"/>
      <c r="AA516" s="5"/>
      <c r="AB516" s="5"/>
      <c r="AC516" s="5"/>
      <c r="AD516" s="5"/>
      <c r="AE516" s="5"/>
    </row>
    <row r="517" spans="1:31" ht="21" customHeight="1">
      <c r="A517" s="5" t="s">
        <v>12737</v>
      </c>
      <c r="B517" s="5" t="s">
        <v>12738</v>
      </c>
      <c r="C517" s="5" t="s">
        <v>41</v>
      </c>
      <c r="D517" s="5" t="s">
        <v>94</v>
      </c>
      <c r="E517" s="5" t="s">
        <v>45</v>
      </c>
      <c r="F517" s="7">
        <v>8</v>
      </c>
      <c r="G517" s="7">
        <v>13</v>
      </c>
      <c r="H517" s="5" t="s">
        <v>107</v>
      </c>
      <c r="I517" s="5" t="s">
        <v>125</v>
      </c>
      <c r="J517" s="5" t="s">
        <v>947</v>
      </c>
      <c r="K517" s="5" t="s">
        <v>12739</v>
      </c>
      <c r="L517" s="5" t="s">
        <v>12741</v>
      </c>
      <c r="M517" s="5" t="s">
        <v>37</v>
      </c>
      <c r="N517" s="5" t="s">
        <v>55</v>
      </c>
      <c r="O517" s="5" t="b">
        <f t="shared" ca="1" si="129"/>
        <v>1</v>
      </c>
      <c r="P517" s="5"/>
      <c r="Q517" s="5"/>
      <c r="R517" s="5"/>
      <c r="S517" s="5"/>
      <c r="T517" s="5"/>
      <c r="U517" s="5"/>
      <c r="V517" s="5"/>
      <c r="W517" s="5"/>
      <c r="X517" s="5"/>
      <c r="Y517" s="5"/>
      <c r="Z517" s="5"/>
      <c r="AA517" s="5"/>
      <c r="AB517" s="5"/>
      <c r="AC517" s="5"/>
      <c r="AD517" s="5"/>
      <c r="AE517" s="5"/>
    </row>
    <row r="518" spans="1:31" ht="21" customHeight="1">
      <c r="A518" s="5" t="s">
        <v>10918</v>
      </c>
      <c r="B518" s="5" t="s">
        <v>12749</v>
      </c>
      <c r="C518" s="5" t="s">
        <v>27</v>
      </c>
      <c r="D518" s="5" t="s">
        <v>47</v>
      </c>
      <c r="E518" s="5" t="s">
        <v>29</v>
      </c>
      <c r="F518" s="7">
        <v>8</v>
      </c>
      <c r="G518" s="7">
        <v>10</v>
      </c>
      <c r="H518" s="5" t="s">
        <v>30</v>
      </c>
      <c r="I518" s="5" t="s">
        <v>31</v>
      </c>
      <c r="J518" s="5" t="s">
        <v>76</v>
      </c>
      <c r="K518" s="5" t="s">
        <v>12750</v>
      </c>
      <c r="L518" s="5" t="s">
        <v>12751</v>
      </c>
      <c r="M518" s="5" t="s">
        <v>53</v>
      </c>
      <c r="N518" s="5" t="s">
        <v>55</v>
      </c>
      <c r="O518" s="5" t="b">
        <f t="shared" ca="1" si="129"/>
        <v>1</v>
      </c>
      <c r="P518" s="5"/>
      <c r="Q518" s="5"/>
      <c r="R518" s="5"/>
      <c r="S518" s="5"/>
      <c r="T518" s="5"/>
      <c r="U518" s="5"/>
      <c r="V518" s="5"/>
      <c r="W518" s="5"/>
      <c r="X518" s="5"/>
      <c r="Y518" s="5"/>
      <c r="Z518" s="5"/>
      <c r="AA518" s="5"/>
      <c r="AB518" s="5"/>
      <c r="AC518" s="5"/>
      <c r="AD518" s="5"/>
      <c r="AE518" s="5"/>
    </row>
    <row r="519" spans="1:31" ht="21" customHeight="1">
      <c r="A519" s="5" t="s">
        <v>248</v>
      </c>
      <c r="B519" s="5" t="s">
        <v>12754</v>
      </c>
      <c r="C519" s="5" t="s">
        <v>41</v>
      </c>
      <c r="D519" s="5" t="s">
        <v>169</v>
      </c>
      <c r="E519" s="5" t="s">
        <v>29</v>
      </c>
      <c r="F519" s="7">
        <v>8</v>
      </c>
      <c r="G519" s="7">
        <v>10</v>
      </c>
      <c r="H519" s="5" t="s">
        <v>30</v>
      </c>
      <c r="I519" s="5" t="s">
        <v>125</v>
      </c>
      <c r="J519" s="5" t="s">
        <v>12755</v>
      </c>
      <c r="K519" s="5" t="s">
        <v>12756</v>
      </c>
      <c r="L519" s="5" t="s">
        <v>12757</v>
      </c>
      <c r="M519" s="5" t="s">
        <v>1599</v>
      </c>
      <c r="N519" s="5" t="s">
        <v>55</v>
      </c>
      <c r="O519" s="5" t="b">
        <f t="shared" ca="1" si="129"/>
        <v>1</v>
      </c>
      <c r="P519" s="5"/>
      <c r="Q519" s="5"/>
      <c r="R519" s="5"/>
      <c r="S519" s="5"/>
      <c r="T519" s="5"/>
      <c r="U519" s="5"/>
      <c r="V519" s="5"/>
      <c r="W519" s="5"/>
      <c r="X519" s="5"/>
      <c r="Y519" s="5"/>
      <c r="Z519" s="5"/>
      <c r="AA519" s="5"/>
      <c r="AB519" s="5"/>
      <c r="AC519" s="5"/>
      <c r="AD519" s="5"/>
      <c r="AE519" s="5"/>
    </row>
    <row r="520" spans="1:31" ht="21" customHeight="1">
      <c r="A520" s="5" t="s">
        <v>248</v>
      </c>
      <c r="B520" s="5" t="s">
        <v>6083</v>
      </c>
      <c r="C520" s="5" t="s">
        <v>170</v>
      </c>
      <c r="D520" s="5" t="s">
        <v>390</v>
      </c>
      <c r="E520" s="5" t="s">
        <v>45</v>
      </c>
      <c r="F520" s="7">
        <v>8</v>
      </c>
      <c r="G520" s="7">
        <v>15</v>
      </c>
      <c r="H520" s="5" t="s">
        <v>65</v>
      </c>
      <c r="I520" s="5" t="s">
        <v>31</v>
      </c>
      <c r="J520" s="5" t="s">
        <v>3224</v>
      </c>
      <c r="K520" s="5" t="s">
        <v>12762</v>
      </c>
      <c r="L520" s="5" t="s">
        <v>12763</v>
      </c>
      <c r="M520" s="5" t="s">
        <v>167</v>
      </c>
      <c r="N520" s="5" t="s">
        <v>55</v>
      </c>
      <c r="O520" s="5" t="b">
        <f t="shared" ca="1" si="129"/>
        <v>1</v>
      </c>
      <c r="P520" s="5"/>
      <c r="Q520" s="5"/>
      <c r="R520" s="5"/>
      <c r="S520" s="5"/>
      <c r="T520" s="5"/>
      <c r="U520" s="5"/>
      <c r="V520" s="5"/>
      <c r="W520" s="5"/>
      <c r="X520" s="5"/>
      <c r="Y520" s="5"/>
      <c r="Z520" s="5"/>
      <c r="AA520" s="5"/>
      <c r="AB520" s="5"/>
      <c r="AC520" s="5"/>
      <c r="AD520" s="5"/>
      <c r="AE520" s="5"/>
    </row>
    <row r="521" spans="1:31" ht="21" customHeight="1">
      <c r="A521" s="5" t="s">
        <v>12764</v>
      </c>
      <c r="B521" s="5" t="s">
        <v>12765</v>
      </c>
      <c r="C521" s="5" t="s">
        <v>170</v>
      </c>
      <c r="D521" s="5" t="s">
        <v>171</v>
      </c>
      <c r="E521" s="5" t="s">
        <v>45</v>
      </c>
      <c r="F521" s="7">
        <v>8</v>
      </c>
      <c r="G521" s="7">
        <v>10</v>
      </c>
      <c r="H521" s="5" t="s">
        <v>30</v>
      </c>
      <c r="I521" s="5" t="s">
        <v>31</v>
      </c>
      <c r="J521" s="5" t="s">
        <v>942</v>
      </c>
      <c r="K521" s="5" t="s">
        <v>12766</v>
      </c>
      <c r="L521" s="5" t="s">
        <v>12767</v>
      </c>
      <c r="M521" s="5" t="s">
        <v>53</v>
      </c>
      <c r="N521" s="5" t="s">
        <v>55</v>
      </c>
      <c r="O521" s="5" t="b">
        <f t="shared" ca="1" si="129"/>
        <v>1</v>
      </c>
      <c r="P521" s="5"/>
      <c r="Q521" s="5"/>
      <c r="R521" s="5"/>
      <c r="S521" s="5"/>
      <c r="T521" s="5"/>
      <c r="U521" s="5"/>
      <c r="V521" s="5"/>
      <c r="W521" s="5"/>
      <c r="X521" s="5"/>
      <c r="Y521" s="5"/>
      <c r="Z521" s="5"/>
      <c r="AA521" s="5"/>
      <c r="AB521" s="5"/>
      <c r="AC521" s="5"/>
      <c r="AD521" s="5"/>
      <c r="AE521" s="5"/>
    </row>
    <row r="522" spans="1:31" ht="21" customHeight="1">
      <c r="A522" s="5" t="s">
        <v>248</v>
      </c>
      <c r="B522" s="5" t="s">
        <v>11625</v>
      </c>
      <c r="C522" s="5" t="s">
        <v>27</v>
      </c>
      <c r="D522" s="5" t="s">
        <v>85</v>
      </c>
      <c r="E522" s="5" t="s">
        <v>45</v>
      </c>
      <c r="F522" s="7">
        <v>8</v>
      </c>
      <c r="G522" s="7">
        <v>18</v>
      </c>
      <c r="H522" s="5" t="s">
        <v>1310</v>
      </c>
      <c r="I522" s="5" t="s">
        <v>31</v>
      </c>
      <c r="J522" s="5" t="s">
        <v>2797</v>
      </c>
      <c r="K522" s="5" t="s">
        <v>2780</v>
      </c>
      <c r="L522" s="5" t="s">
        <v>12773</v>
      </c>
      <c r="M522" s="5" t="s">
        <v>167</v>
      </c>
      <c r="N522" s="5" t="s">
        <v>55</v>
      </c>
      <c r="O522" s="5" t="b">
        <f t="shared" ca="1" si="129"/>
        <v>1</v>
      </c>
      <c r="P522" s="5"/>
      <c r="Q522" s="5"/>
      <c r="R522" s="5"/>
      <c r="S522" s="5"/>
      <c r="T522" s="5"/>
      <c r="U522" s="5"/>
      <c r="V522" s="5"/>
      <c r="W522" s="5"/>
      <c r="X522" s="5"/>
      <c r="Y522" s="5"/>
      <c r="Z522" s="5"/>
      <c r="AA522" s="5"/>
      <c r="AB522" s="5"/>
      <c r="AC522" s="5"/>
      <c r="AD522" s="5"/>
      <c r="AE522" s="5"/>
    </row>
    <row r="523" spans="1:31" ht="21" customHeight="1">
      <c r="A523" s="5" t="s">
        <v>10427</v>
      </c>
      <c r="B523" s="5" t="s">
        <v>12776</v>
      </c>
      <c r="C523" s="5" t="s">
        <v>41</v>
      </c>
      <c r="D523" s="5" t="s">
        <v>43</v>
      </c>
      <c r="E523" s="5" t="s">
        <v>29</v>
      </c>
      <c r="F523" s="7">
        <v>8</v>
      </c>
      <c r="G523" s="7">
        <v>15</v>
      </c>
      <c r="H523" s="5" t="s">
        <v>65</v>
      </c>
      <c r="I523" s="5" t="s">
        <v>108</v>
      </c>
      <c r="J523" s="5" t="s">
        <v>76</v>
      </c>
      <c r="K523" s="5" t="s">
        <v>12778</v>
      </c>
      <c r="L523" s="5" t="s">
        <v>12779</v>
      </c>
      <c r="M523" s="5" t="s">
        <v>100</v>
      </c>
      <c r="N523" s="5" t="s">
        <v>55</v>
      </c>
      <c r="O523" s="5" t="b">
        <f t="shared" ca="1" si="129"/>
        <v>1</v>
      </c>
      <c r="P523" s="5"/>
      <c r="Q523" s="5"/>
      <c r="R523" s="5"/>
      <c r="S523" s="5"/>
      <c r="T523" s="5"/>
      <c r="U523" s="5"/>
      <c r="V523" s="5"/>
      <c r="W523" s="5"/>
      <c r="X523" s="5"/>
      <c r="Y523" s="5"/>
      <c r="Z523" s="5"/>
      <c r="AA523" s="5"/>
      <c r="AB523" s="5"/>
      <c r="AC523" s="5"/>
      <c r="AD523" s="5"/>
      <c r="AE523" s="5"/>
    </row>
    <row r="524" spans="1:31" ht="21" customHeight="1">
      <c r="A524" s="5" t="s">
        <v>248</v>
      </c>
      <c r="B524" s="5" t="s">
        <v>12782</v>
      </c>
      <c r="C524" s="5" t="s">
        <v>41</v>
      </c>
      <c r="D524" s="5" t="s">
        <v>94</v>
      </c>
      <c r="E524" s="5" t="s">
        <v>29</v>
      </c>
      <c r="F524" s="7">
        <v>8</v>
      </c>
      <c r="G524" s="7">
        <v>15</v>
      </c>
      <c r="H524" s="5" t="s">
        <v>65</v>
      </c>
      <c r="I524" s="5" t="s">
        <v>31</v>
      </c>
      <c r="J524" s="5" t="s">
        <v>76</v>
      </c>
      <c r="K524" s="5" t="s">
        <v>12785</v>
      </c>
      <c r="L524" s="5" t="s">
        <v>12786</v>
      </c>
      <c r="M524" s="5" t="s">
        <v>37</v>
      </c>
      <c r="N524" s="5" t="s">
        <v>55</v>
      </c>
      <c r="O524" s="5" t="b">
        <f t="shared" ca="1" si="129"/>
        <v>1</v>
      </c>
      <c r="P524" s="5"/>
      <c r="Q524" s="5"/>
      <c r="R524" s="5"/>
      <c r="S524" s="5"/>
      <c r="T524" s="5"/>
      <c r="U524" s="5"/>
      <c r="V524" s="5"/>
      <c r="W524" s="5"/>
      <c r="X524" s="5"/>
      <c r="Y524" s="5"/>
      <c r="Z524" s="5"/>
      <c r="AA524" s="5"/>
      <c r="AB524" s="5"/>
      <c r="AC524" s="5"/>
      <c r="AD524" s="5"/>
      <c r="AE524" s="5"/>
    </row>
    <row r="525" spans="1:31" ht="21" customHeight="1">
      <c r="A525" s="5" t="s">
        <v>248</v>
      </c>
      <c r="B525" s="5" t="s">
        <v>12789</v>
      </c>
      <c r="C525" s="5" t="s">
        <v>41</v>
      </c>
      <c r="D525" s="5" t="s">
        <v>47</v>
      </c>
      <c r="E525" s="5" t="s">
        <v>29</v>
      </c>
      <c r="F525" s="7">
        <v>8</v>
      </c>
      <c r="G525" s="7">
        <v>15</v>
      </c>
      <c r="H525" s="5" t="s">
        <v>65</v>
      </c>
      <c r="I525" s="5" t="s">
        <v>108</v>
      </c>
      <c r="J525" s="5" t="s">
        <v>76</v>
      </c>
      <c r="K525" s="5" t="s">
        <v>12791</v>
      </c>
      <c r="L525" s="5" t="s">
        <v>12792</v>
      </c>
      <c r="M525" s="5" t="s">
        <v>53</v>
      </c>
      <c r="N525" s="5" t="s">
        <v>55</v>
      </c>
      <c r="O525" s="5" t="b">
        <f t="shared" ca="1" si="129"/>
        <v>1</v>
      </c>
      <c r="P525" s="5"/>
      <c r="Q525" s="5"/>
      <c r="R525" s="5"/>
      <c r="S525" s="5"/>
      <c r="T525" s="5"/>
      <c r="U525" s="5"/>
      <c r="V525" s="5"/>
      <c r="W525" s="5"/>
      <c r="X525" s="5"/>
      <c r="Y525" s="5"/>
      <c r="Z525" s="5"/>
      <c r="AA525" s="5"/>
      <c r="AB525" s="5"/>
      <c r="AC525" s="5"/>
      <c r="AD525" s="5"/>
      <c r="AE525" s="5"/>
    </row>
    <row r="526" spans="1:31" ht="21" customHeight="1">
      <c r="A526" s="5" t="s">
        <v>248</v>
      </c>
      <c r="B526" s="5" t="s">
        <v>12793</v>
      </c>
      <c r="C526" s="5" t="s">
        <v>170</v>
      </c>
      <c r="D526" s="5" t="s">
        <v>378</v>
      </c>
      <c r="E526" s="5" t="s">
        <v>45</v>
      </c>
      <c r="F526" s="7">
        <v>8</v>
      </c>
      <c r="G526" s="7">
        <v>10</v>
      </c>
      <c r="H526" s="5" t="s">
        <v>30</v>
      </c>
      <c r="I526" s="5" t="s">
        <v>108</v>
      </c>
      <c r="J526" s="5" t="s">
        <v>87</v>
      </c>
      <c r="K526" s="5" t="s">
        <v>12795</v>
      </c>
      <c r="L526" s="5" t="s">
        <v>12796</v>
      </c>
      <c r="M526" s="5" t="s">
        <v>100</v>
      </c>
      <c r="N526" s="5" t="s">
        <v>55</v>
      </c>
      <c r="O526" s="5" t="b">
        <f t="shared" ca="1" si="129"/>
        <v>1</v>
      </c>
      <c r="P526" s="5"/>
      <c r="Q526" s="5"/>
      <c r="R526" s="5"/>
      <c r="S526" s="5"/>
      <c r="T526" s="5"/>
      <c r="U526" s="5"/>
      <c r="V526" s="5"/>
      <c r="W526" s="5"/>
      <c r="X526" s="5"/>
      <c r="Y526" s="5"/>
      <c r="Z526" s="5"/>
      <c r="AA526" s="5"/>
      <c r="AB526" s="5"/>
      <c r="AC526" s="5"/>
      <c r="AD526" s="5"/>
      <c r="AE526" s="5"/>
    </row>
    <row r="527" spans="1:31" ht="21" customHeight="1">
      <c r="A527" s="5" t="s">
        <v>248</v>
      </c>
      <c r="B527" s="5" t="s">
        <v>4814</v>
      </c>
      <c r="C527" s="5" t="s">
        <v>41</v>
      </c>
      <c r="D527" s="5" t="s">
        <v>47</v>
      </c>
      <c r="E527" s="5" t="s">
        <v>45</v>
      </c>
      <c r="F527" s="7">
        <v>8</v>
      </c>
      <c r="G527" s="7">
        <v>15</v>
      </c>
      <c r="H527" s="5" t="s">
        <v>65</v>
      </c>
      <c r="I527" s="5" t="s">
        <v>31</v>
      </c>
      <c r="J527" s="5" t="s">
        <v>3552</v>
      </c>
      <c r="K527" s="5" t="s">
        <v>12797</v>
      </c>
      <c r="L527" s="5" t="s">
        <v>12800</v>
      </c>
      <c r="M527" s="5" t="s">
        <v>42</v>
      </c>
      <c r="N527" s="5" t="s">
        <v>237</v>
      </c>
      <c r="O527" s="5" t="b">
        <f t="shared" ca="1" si="129"/>
        <v>1</v>
      </c>
      <c r="P527" s="5"/>
      <c r="Q527" s="5"/>
      <c r="R527" s="5"/>
      <c r="S527" s="5"/>
      <c r="T527" s="5"/>
      <c r="U527" s="5"/>
      <c r="V527" s="5"/>
      <c r="W527" s="5"/>
      <c r="X527" s="5"/>
      <c r="Y527" s="5"/>
      <c r="Z527" s="5"/>
      <c r="AA527" s="5"/>
      <c r="AB527" s="5"/>
      <c r="AC527" s="5"/>
      <c r="AD527" s="5"/>
      <c r="AE527" s="5"/>
    </row>
    <row r="528" spans="1:31" ht="21" customHeight="1">
      <c r="A528" s="5" t="s">
        <v>248</v>
      </c>
      <c r="B528" s="5" t="s">
        <v>12802</v>
      </c>
      <c r="C528" s="5" t="s">
        <v>170</v>
      </c>
      <c r="D528" s="5" t="s">
        <v>1759</v>
      </c>
      <c r="E528" s="5" t="s">
        <v>29</v>
      </c>
      <c r="F528" s="7">
        <v>8</v>
      </c>
      <c r="G528" s="7">
        <v>10</v>
      </c>
      <c r="H528" s="5" t="s">
        <v>30</v>
      </c>
      <c r="I528" s="5" t="s">
        <v>108</v>
      </c>
      <c r="J528" s="5" t="s">
        <v>3468</v>
      </c>
      <c r="K528" s="5" t="s">
        <v>12803</v>
      </c>
      <c r="L528" s="5" t="s">
        <v>12804</v>
      </c>
      <c r="M528" s="5" t="s">
        <v>167</v>
      </c>
      <c r="N528" s="5" t="s">
        <v>38</v>
      </c>
      <c r="O528" s="5" t="b">
        <f t="shared" ca="1" si="129"/>
        <v>1</v>
      </c>
      <c r="P528" s="5"/>
      <c r="Q528" s="5"/>
      <c r="R528" s="5"/>
      <c r="S528" s="5"/>
      <c r="T528" s="5"/>
      <c r="U528" s="5"/>
      <c r="V528" s="5"/>
      <c r="W528" s="5"/>
      <c r="X528" s="5"/>
      <c r="Y528" s="5"/>
      <c r="Z528" s="5"/>
      <c r="AA528" s="5"/>
      <c r="AB528" s="5"/>
      <c r="AC528" s="5"/>
      <c r="AD528" s="5"/>
      <c r="AE528" s="5"/>
    </row>
    <row r="529" spans="1:31" ht="21" customHeight="1">
      <c r="A529" s="5" t="s">
        <v>248</v>
      </c>
      <c r="B529" s="5" t="s">
        <v>12808</v>
      </c>
      <c r="C529" s="5" t="s">
        <v>27</v>
      </c>
      <c r="D529" s="5" t="s">
        <v>28</v>
      </c>
      <c r="E529" s="5" t="s">
        <v>29</v>
      </c>
      <c r="F529" s="7">
        <v>8</v>
      </c>
      <c r="G529" s="7">
        <v>12</v>
      </c>
      <c r="H529" s="5" t="s">
        <v>852</v>
      </c>
      <c r="I529" s="5" t="s">
        <v>31</v>
      </c>
      <c r="J529" s="5" t="s">
        <v>57</v>
      </c>
      <c r="K529" s="5" t="s">
        <v>12809</v>
      </c>
      <c r="L529" s="5" t="s">
        <v>12810</v>
      </c>
      <c r="M529" s="5" t="s">
        <v>53</v>
      </c>
      <c r="N529" s="5" t="s">
        <v>55</v>
      </c>
      <c r="O529" s="5" t="b">
        <f t="shared" ca="1" si="129"/>
        <v>1</v>
      </c>
      <c r="P529" s="5"/>
      <c r="Q529" s="5"/>
      <c r="R529" s="5"/>
      <c r="S529" s="5"/>
      <c r="T529" s="5"/>
      <c r="U529" s="5"/>
      <c r="V529" s="5"/>
      <c r="W529" s="5"/>
      <c r="X529" s="5"/>
      <c r="Y529" s="5"/>
      <c r="Z529" s="5"/>
      <c r="AA529" s="5"/>
      <c r="AB529" s="5"/>
      <c r="AC529" s="5"/>
      <c r="AD529" s="5"/>
      <c r="AE529" s="5"/>
    </row>
    <row r="530" spans="1:31" ht="21" customHeight="1">
      <c r="A530" s="5" t="s">
        <v>12811</v>
      </c>
      <c r="B530" s="5" t="s">
        <v>12812</v>
      </c>
      <c r="C530" s="5" t="s">
        <v>41</v>
      </c>
      <c r="D530" s="5" t="s">
        <v>94</v>
      </c>
      <c r="E530" s="5" t="s">
        <v>45</v>
      </c>
      <c r="F530" s="7">
        <v>8</v>
      </c>
      <c r="G530" s="7">
        <v>10</v>
      </c>
      <c r="H530" s="5" t="s">
        <v>30</v>
      </c>
      <c r="I530" s="5" t="s">
        <v>24</v>
      </c>
      <c r="J530" s="5" t="s">
        <v>947</v>
      </c>
      <c r="K530" s="9" t="s">
        <v>47</v>
      </c>
      <c r="L530" s="5" t="s">
        <v>12815</v>
      </c>
      <c r="M530" s="5" t="s">
        <v>37</v>
      </c>
      <c r="N530" s="5" t="s">
        <v>55</v>
      </c>
      <c r="O530" s="5" t="b">
        <f t="shared" ca="1" si="129"/>
        <v>1</v>
      </c>
      <c r="P530" s="5"/>
      <c r="Q530" s="5"/>
      <c r="R530" s="5"/>
      <c r="S530" s="5"/>
      <c r="T530" s="5"/>
      <c r="U530" s="5"/>
      <c r="V530" s="5"/>
      <c r="W530" s="5"/>
      <c r="X530" s="5"/>
      <c r="Y530" s="5"/>
      <c r="Z530" s="5"/>
      <c r="AA530" s="5"/>
      <c r="AB530" s="5"/>
      <c r="AC530" s="5"/>
      <c r="AD530" s="5"/>
      <c r="AE530" s="5"/>
    </row>
    <row r="531" spans="1:31" ht="21" customHeight="1">
      <c r="A531" s="5" t="s">
        <v>12818</v>
      </c>
      <c r="B531" s="5" t="s">
        <v>12819</v>
      </c>
      <c r="C531" s="5" t="s">
        <v>41</v>
      </c>
      <c r="D531" s="5" t="s">
        <v>874</v>
      </c>
      <c r="E531" s="5" t="s">
        <v>29</v>
      </c>
      <c r="F531" s="7">
        <v>8</v>
      </c>
      <c r="G531" s="7">
        <v>10</v>
      </c>
      <c r="H531" s="5" t="s">
        <v>30</v>
      </c>
      <c r="I531" s="5" t="s">
        <v>125</v>
      </c>
      <c r="J531" s="5" t="s">
        <v>76</v>
      </c>
      <c r="K531" s="5" t="s">
        <v>12820</v>
      </c>
      <c r="L531" s="5" t="s">
        <v>12821</v>
      </c>
      <c r="M531" s="5" t="s">
        <v>53</v>
      </c>
      <c r="N531" s="5" t="s">
        <v>55</v>
      </c>
      <c r="O531" s="5" t="b">
        <f t="shared" ca="1" si="129"/>
        <v>1</v>
      </c>
      <c r="P531" s="5"/>
      <c r="Q531" s="5"/>
      <c r="R531" s="5"/>
      <c r="S531" s="5"/>
      <c r="T531" s="5"/>
      <c r="U531" s="5"/>
      <c r="V531" s="5"/>
      <c r="W531" s="5"/>
      <c r="X531" s="5"/>
      <c r="Y531" s="5"/>
      <c r="Z531" s="5"/>
      <c r="AA531" s="5"/>
      <c r="AB531" s="5"/>
      <c r="AC531" s="5"/>
      <c r="AD531" s="5"/>
      <c r="AE531" s="5"/>
    </row>
    <row r="532" spans="1:31" ht="21" customHeight="1">
      <c r="A532" s="5" t="s">
        <v>12822</v>
      </c>
      <c r="B532" s="5" t="s">
        <v>12823</v>
      </c>
      <c r="C532" s="5" t="s">
        <v>170</v>
      </c>
      <c r="D532" s="5" t="s">
        <v>390</v>
      </c>
      <c r="E532" s="5" t="s">
        <v>29</v>
      </c>
      <c r="F532" s="7">
        <v>8</v>
      </c>
      <c r="G532" s="7">
        <v>10</v>
      </c>
      <c r="H532" s="5" t="s">
        <v>30</v>
      </c>
      <c r="I532" s="5" t="s">
        <v>31</v>
      </c>
      <c r="J532" s="5" t="s">
        <v>57</v>
      </c>
      <c r="K532" s="5" t="s">
        <v>12824</v>
      </c>
      <c r="L532" s="5" t="s">
        <v>12825</v>
      </c>
      <c r="M532" s="5" t="s">
        <v>53</v>
      </c>
      <c r="N532" s="5" t="s">
        <v>55</v>
      </c>
      <c r="O532" s="5" t="b">
        <f t="shared" ca="1" si="129"/>
        <v>1</v>
      </c>
      <c r="P532" s="5"/>
      <c r="Q532" s="5"/>
      <c r="R532" s="5"/>
      <c r="S532" s="5"/>
      <c r="T532" s="5"/>
      <c r="U532" s="5"/>
      <c r="V532" s="5"/>
      <c r="W532" s="5"/>
      <c r="X532" s="5"/>
      <c r="Y532" s="5"/>
      <c r="Z532" s="5"/>
      <c r="AA532" s="5"/>
      <c r="AB532" s="5"/>
      <c r="AC532" s="5"/>
      <c r="AD532" s="5"/>
      <c r="AE532" s="5"/>
    </row>
    <row r="533" spans="1:31" ht="21" customHeight="1">
      <c r="A533" s="5" t="s">
        <v>248</v>
      </c>
      <c r="B533" s="5" t="s">
        <v>12833</v>
      </c>
      <c r="C533" s="5" t="s">
        <v>170</v>
      </c>
      <c r="D533" s="5" t="s">
        <v>435</v>
      </c>
      <c r="E533" s="5" t="s">
        <v>29</v>
      </c>
      <c r="F533" s="7">
        <v>8</v>
      </c>
      <c r="G533" s="7">
        <v>10</v>
      </c>
      <c r="H533" s="5" t="s">
        <v>30</v>
      </c>
      <c r="I533" s="5" t="s">
        <v>31</v>
      </c>
      <c r="J533" s="5" t="s">
        <v>4191</v>
      </c>
      <c r="K533" s="5" t="s">
        <v>12834</v>
      </c>
      <c r="L533" s="5" t="s">
        <v>12835</v>
      </c>
      <c r="M533" s="5" t="s">
        <v>53</v>
      </c>
      <c r="N533" s="5" t="s">
        <v>55</v>
      </c>
      <c r="O533" s="5" t="b">
        <f t="shared" ca="1" si="129"/>
        <v>1</v>
      </c>
      <c r="P533" s="5"/>
      <c r="Q533" s="5"/>
      <c r="R533" s="5"/>
      <c r="S533" s="5"/>
      <c r="T533" s="5"/>
      <c r="U533" s="5"/>
      <c r="V533" s="5"/>
      <c r="W533" s="5"/>
      <c r="X533" s="5"/>
      <c r="Y533" s="5"/>
      <c r="Z533" s="5"/>
      <c r="AA533" s="5"/>
      <c r="AB533" s="5"/>
      <c r="AC533" s="5"/>
      <c r="AD533" s="5"/>
      <c r="AE533" s="5"/>
    </row>
    <row r="534" spans="1:31" ht="21" customHeight="1">
      <c r="A534" s="5" t="s">
        <v>9168</v>
      </c>
      <c r="B534" s="5" t="s">
        <v>12842</v>
      </c>
      <c r="C534" s="5" t="s">
        <v>170</v>
      </c>
      <c r="D534" s="5" t="s">
        <v>171</v>
      </c>
      <c r="E534" s="5" t="s">
        <v>29</v>
      </c>
      <c r="F534" s="7">
        <v>8</v>
      </c>
      <c r="G534" s="7">
        <v>10</v>
      </c>
      <c r="H534" s="5" t="s">
        <v>30</v>
      </c>
      <c r="I534" s="5" t="s">
        <v>31</v>
      </c>
      <c r="J534" s="5" t="s">
        <v>57</v>
      </c>
      <c r="K534" s="5" t="s">
        <v>12844</v>
      </c>
      <c r="L534" s="5" t="s">
        <v>12846</v>
      </c>
      <c r="M534" s="5" t="s">
        <v>100</v>
      </c>
      <c r="N534" s="5" t="s">
        <v>271</v>
      </c>
      <c r="O534" s="5" t="b">
        <f t="shared" ca="1" si="129"/>
        <v>1</v>
      </c>
      <c r="P534" s="5"/>
      <c r="Q534" s="5"/>
      <c r="R534" s="5"/>
      <c r="S534" s="5"/>
      <c r="T534" s="5"/>
      <c r="U534" s="5"/>
      <c r="V534" s="5"/>
      <c r="W534" s="5"/>
      <c r="X534" s="5"/>
      <c r="Y534" s="5"/>
      <c r="Z534" s="5"/>
      <c r="AA534" s="5"/>
      <c r="AB534" s="5"/>
      <c r="AC534" s="5"/>
      <c r="AD534" s="5"/>
      <c r="AE534" s="5"/>
    </row>
    <row r="535" spans="1:31" ht="21" customHeight="1">
      <c r="A535" s="5" t="s">
        <v>12850</v>
      </c>
      <c r="B535" s="5" t="s">
        <v>12851</v>
      </c>
      <c r="C535" s="5" t="s">
        <v>41</v>
      </c>
      <c r="D535" s="5" t="s">
        <v>47</v>
      </c>
      <c r="E535" s="5" t="s">
        <v>45</v>
      </c>
      <c r="F535" s="7">
        <v>8</v>
      </c>
      <c r="G535" s="7">
        <v>18</v>
      </c>
      <c r="H535" s="5" t="s">
        <v>1310</v>
      </c>
      <c r="I535" s="5" t="s">
        <v>31</v>
      </c>
      <c r="J535" s="5" t="s">
        <v>11778</v>
      </c>
      <c r="K535" s="5" t="s">
        <v>12852</v>
      </c>
      <c r="L535" s="9" t="s">
        <v>47</v>
      </c>
      <c r="M535" s="5" t="s">
        <v>42</v>
      </c>
      <c r="N535" s="5" t="s">
        <v>405</v>
      </c>
      <c r="O535" s="5" t="b">
        <f t="shared" ca="1" si="129"/>
        <v>1</v>
      </c>
      <c r="P535" s="9"/>
      <c r="Q535" s="5"/>
      <c r="R535" s="5"/>
      <c r="S535" s="5"/>
      <c r="T535" s="5"/>
      <c r="U535" s="5"/>
      <c r="V535" s="5"/>
      <c r="W535" s="5"/>
      <c r="X535" s="5"/>
      <c r="Y535" s="5"/>
      <c r="Z535" s="5"/>
      <c r="AA535" s="5"/>
      <c r="AB535" s="5"/>
      <c r="AC535" s="5"/>
      <c r="AD535" s="5"/>
      <c r="AE535" s="5"/>
    </row>
    <row r="536" spans="1:31" ht="21" customHeight="1">
      <c r="A536" s="5" t="s">
        <v>248</v>
      </c>
      <c r="B536" s="5" t="s">
        <v>12856</v>
      </c>
      <c r="C536" s="5" t="s">
        <v>41</v>
      </c>
      <c r="D536" s="5" t="s">
        <v>874</v>
      </c>
      <c r="E536" s="5" t="s">
        <v>29</v>
      </c>
      <c r="F536" s="7">
        <v>8</v>
      </c>
      <c r="G536" s="7">
        <v>12</v>
      </c>
      <c r="H536" s="5" t="s">
        <v>852</v>
      </c>
      <c r="I536" s="5" t="s">
        <v>108</v>
      </c>
      <c r="J536" s="5" t="s">
        <v>7832</v>
      </c>
      <c r="K536" s="5" t="s">
        <v>12857</v>
      </c>
      <c r="L536" s="5" t="s">
        <v>12858</v>
      </c>
      <c r="M536" s="5" t="s">
        <v>37</v>
      </c>
      <c r="N536" s="5" t="s">
        <v>55</v>
      </c>
      <c r="O536" s="5" t="b">
        <f t="shared" ca="1" si="129"/>
        <v>1</v>
      </c>
      <c r="P536" s="5"/>
      <c r="Q536" s="5"/>
      <c r="R536" s="5"/>
      <c r="S536" s="5"/>
      <c r="T536" s="5"/>
      <c r="U536" s="5"/>
      <c r="V536" s="5"/>
      <c r="W536" s="5"/>
      <c r="X536" s="5"/>
      <c r="Y536" s="5"/>
      <c r="Z536" s="5"/>
      <c r="AA536" s="5"/>
      <c r="AB536" s="5"/>
      <c r="AC536" s="5"/>
      <c r="AD536" s="5"/>
      <c r="AE536" s="5"/>
    </row>
    <row r="537" spans="1:31" ht="21" customHeight="1">
      <c r="A537" s="5" t="s">
        <v>3997</v>
      </c>
      <c r="B537" s="5" t="s">
        <v>12861</v>
      </c>
      <c r="C537" s="5" t="s">
        <v>27</v>
      </c>
      <c r="D537" s="5" t="s">
        <v>575</v>
      </c>
      <c r="E537" s="5" t="s">
        <v>29</v>
      </c>
      <c r="F537" s="7">
        <v>8</v>
      </c>
      <c r="G537" s="7">
        <v>12</v>
      </c>
      <c r="H537" s="5" t="s">
        <v>852</v>
      </c>
      <c r="I537" s="5" t="s">
        <v>31</v>
      </c>
      <c r="J537" s="5" t="s">
        <v>76</v>
      </c>
      <c r="K537" s="9" t="s">
        <v>47</v>
      </c>
      <c r="L537" s="5" t="s">
        <v>12863</v>
      </c>
      <c r="M537" s="5" t="s">
        <v>42</v>
      </c>
      <c r="N537" s="5" t="s">
        <v>44</v>
      </c>
      <c r="O537" s="5" t="b">
        <f t="shared" ca="1" si="129"/>
        <v>1</v>
      </c>
      <c r="P537" s="5"/>
      <c r="Q537" s="5"/>
      <c r="R537" s="5"/>
      <c r="S537" s="5"/>
      <c r="T537" s="5"/>
      <c r="U537" s="5"/>
      <c r="V537" s="5"/>
      <c r="W537" s="5"/>
      <c r="X537" s="5"/>
      <c r="Y537" s="5"/>
      <c r="Z537" s="5"/>
      <c r="AA537" s="5"/>
      <c r="AB537" s="5"/>
      <c r="AC537" s="5"/>
      <c r="AD537" s="5"/>
      <c r="AE537" s="5"/>
    </row>
    <row r="538" spans="1:31" ht="21" customHeight="1">
      <c r="A538" s="5" t="s">
        <v>10757</v>
      </c>
      <c r="B538" s="5" t="s">
        <v>12866</v>
      </c>
      <c r="C538" s="5" t="s">
        <v>170</v>
      </c>
      <c r="D538" s="5" t="s">
        <v>390</v>
      </c>
      <c r="E538" s="5" t="s">
        <v>29</v>
      </c>
      <c r="F538" s="7">
        <v>8</v>
      </c>
      <c r="G538" s="7">
        <v>15</v>
      </c>
      <c r="H538" s="5" t="s">
        <v>65</v>
      </c>
      <c r="I538" s="5" t="s">
        <v>31</v>
      </c>
      <c r="J538" s="5" t="s">
        <v>106</v>
      </c>
      <c r="K538" s="5" t="s">
        <v>12868</v>
      </c>
      <c r="L538" s="5" t="s">
        <v>12871</v>
      </c>
      <c r="M538" s="5" t="s">
        <v>53</v>
      </c>
      <c r="N538" s="5" t="s">
        <v>55</v>
      </c>
      <c r="O538" s="5" t="b">
        <f t="shared" ca="1" si="129"/>
        <v>1</v>
      </c>
      <c r="P538" s="5"/>
      <c r="Q538" s="5"/>
      <c r="R538" s="5"/>
      <c r="S538" s="5"/>
      <c r="T538" s="5"/>
      <c r="U538" s="5"/>
      <c r="V538" s="5"/>
      <c r="W538" s="5"/>
      <c r="X538" s="5"/>
      <c r="Y538" s="5"/>
      <c r="Z538" s="5"/>
      <c r="AA538" s="5"/>
      <c r="AB538" s="5"/>
      <c r="AC538" s="5"/>
      <c r="AD538" s="5"/>
      <c r="AE538" s="5"/>
    </row>
    <row r="539" spans="1:31" ht="21" customHeight="1">
      <c r="A539" s="5" t="s">
        <v>248</v>
      </c>
      <c r="B539" s="5" t="s">
        <v>12878</v>
      </c>
      <c r="C539" s="5" t="s">
        <v>27</v>
      </c>
      <c r="D539" s="5" t="s">
        <v>85</v>
      </c>
      <c r="E539" s="5" t="s">
        <v>29</v>
      </c>
      <c r="F539" s="7">
        <v>8</v>
      </c>
      <c r="G539" s="7">
        <v>12</v>
      </c>
      <c r="H539" s="5" t="s">
        <v>852</v>
      </c>
      <c r="I539" s="5" t="s">
        <v>108</v>
      </c>
      <c r="J539" s="5" t="s">
        <v>57</v>
      </c>
      <c r="K539" s="9" t="s">
        <v>47</v>
      </c>
      <c r="L539" s="9" t="s">
        <v>47</v>
      </c>
      <c r="M539" s="5" t="s">
        <v>100</v>
      </c>
      <c r="N539" s="5" t="s">
        <v>55</v>
      </c>
      <c r="O539" s="5" t="b">
        <f t="shared" ca="1" si="129"/>
        <v>1</v>
      </c>
      <c r="P539" s="9"/>
      <c r="Q539" s="5"/>
      <c r="R539" s="5"/>
      <c r="S539" s="5"/>
      <c r="T539" s="5"/>
      <c r="U539" s="5"/>
      <c r="V539" s="5"/>
      <c r="W539" s="5"/>
      <c r="X539" s="5"/>
      <c r="Y539" s="5"/>
      <c r="Z539" s="5"/>
      <c r="AA539" s="5"/>
      <c r="AB539" s="5"/>
      <c r="AC539" s="5"/>
      <c r="AD539" s="5"/>
      <c r="AE539" s="5"/>
    </row>
    <row r="540" spans="1:31" ht="21" customHeight="1">
      <c r="A540" s="5" t="s">
        <v>248</v>
      </c>
      <c r="B540" s="5" t="s">
        <v>12880</v>
      </c>
      <c r="C540" s="5" t="s">
        <v>170</v>
      </c>
      <c r="D540" s="5" t="s">
        <v>1759</v>
      </c>
      <c r="E540" s="5" t="s">
        <v>29</v>
      </c>
      <c r="F540" s="7">
        <v>8</v>
      </c>
      <c r="G540" s="7">
        <v>10</v>
      </c>
      <c r="H540" s="5" t="s">
        <v>30</v>
      </c>
      <c r="I540" s="5" t="s">
        <v>125</v>
      </c>
      <c r="J540" s="5" t="s">
        <v>2592</v>
      </c>
      <c r="K540" s="5" t="s">
        <v>12881</v>
      </c>
      <c r="L540" s="9" t="s">
        <v>47</v>
      </c>
      <c r="M540" s="5" t="s">
        <v>53</v>
      </c>
      <c r="N540" s="5" t="s">
        <v>55</v>
      </c>
      <c r="O540" s="5" t="b">
        <f t="shared" ca="1" si="129"/>
        <v>1</v>
      </c>
      <c r="P540" s="9"/>
      <c r="Q540" s="5"/>
      <c r="R540" s="5"/>
      <c r="S540" s="5"/>
      <c r="T540" s="5"/>
      <c r="U540" s="5"/>
      <c r="V540" s="5"/>
      <c r="W540" s="5"/>
      <c r="X540" s="5"/>
      <c r="Y540" s="5"/>
      <c r="Z540" s="5"/>
      <c r="AA540" s="5"/>
      <c r="AB540" s="5"/>
      <c r="AC540" s="5"/>
      <c r="AD540" s="5"/>
      <c r="AE540" s="5"/>
    </row>
    <row r="541" spans="1:31" ht="21" customHeight="1">
      <c r="A541" s="5" t="s">
        <v>248</v>
      </c>
      <c r="B541" s="5" t="s">
        <v>12884</v>
      </c>
      <c r="C541" s="5" t="s">
        <v>41</v>
      </c>
      <c r="D541" s="5" t="s">
        <v>43</v>
      </c>
      <c r="E541" s="5" t="s">
        <v>45</v>
      </c>
      <c r="F541" s="7">
        <v>8</v>
      </c>
      <c r="G541" s="7">
        <v>15</v>
      </c>
      <c r="H541" s="5" t="s">
        <v>65</v>
      </c>
      <c r="I541" s="5" t="s">
        <v>24</v>
      </c>
      <c r="J541" s="5" t="s">
        <v>686</v>
      </c>
      <c r="K541" s="5" t="s">
        <v>12886</v>
      </c>
      <c r="L541" s="5" t="s">
        <v>12887</v>
      </c>
      <c r="M541" s="5" t="s">
        <v>100</v>
      </c>
      <c r="N541" s="5" t="s">
        <v>55</v>
      </c>
      <c r="O541" s="5" t="b">
        <f t="shared" ca="1" si="129"/>
        <v>1</v>
      </c>
      <c r="P541" s="5"/>
      <c r="Q541" s="5"/>
      <c r="R541" s="5"/>
      <c r="S541" s="5"/>
      <c r="T541" s="5"/>
      <c r="U541" s="5"/>
      <c r="V541" s="5"/>
      <c r="W541" s="5"/>
      <c r="X541" s="5"/>
      <c r="Y541" s="5"/>
      <c r="Z541" s="5"/>
      <c r="AA541" s="5"/>
      <c r="AB541" s="5"/>
      <c r="AC541" s="5"/>
      <c r="AD541" s="5"/>
      <c r="AE541" s="5"/>
    </row>
    <row r="542" spans="1:31" ht="21" customHeight="1">
      <c r="A542" s="5" t="s">
        <v>3997</v>
      </c>
      <c r="B542" s="5" t="s">
        <v>12889</v>
      </c>
      <c r="C542" s="5" t="s">
        <v>41</v>
      </c>
      <c r="D542" s="5" t="s">
        <v>94</v>
      </c>
      <c r="E542" s="5" t="s">
        <v>29</v>
      </c>
      <c r="F542" s="7">
        <v>8</v>
      </c>
      <c r="G542" s="7">
        <v>15</v>
      </c>
      <c r="H542" s="5" t="s">
        <v>65</v>
      </c>
      <c r="I542" s="5" t="s">
        <v>66</v>
      </c>
      <c r="J542" s="5" t="s">
        <v>382</v>
      </c>
      <c r="K542" s="5" t="s">
        <v>12892</v>
      </c>
      <c r="L542" s="5" t="s">
        <v>12893</v>
      </c>
      <c r="M542" s="5" t="s">
        <v>37</v>
      </c>
      <c r="N542" s="5" t="s">
        <v>55</v>
      </c>
      <c r="O542" s="5" t="b">
        <f t="shared" ca="1" si="129"/>
        <v>1</v>
      </c>
      <c r="P542" s="5"/>
      <c r="Q542" s="5"/>
      <c r="R542" s="5"/>
      <c r="S542" s="5"/>
      <c r="T542" s="5"/>
      <c r="U542" s="5"/>
      <c r="V542" s="5"/>
      <c r="W542" s="5"/>
      <c r="X542" s="5"/>
      <c r="Y542" s="5"/>
      <c r="Z542" s="5"/>
      <c r="AA542" s="5"/>
      <c r="AB542" s="5"/>
      <c r="AC542" s="5"/>
      <c r="AD542" s="5"/>
      <c r="AE542" s="5"/>
    </row>
    <row r="543" spans="1:31" ht="21" customHeight="1">
      <c r="A543" s="5" t="s">
        <v>8165</v>
      </c>
      <c r="B543" s="5" t="s">
        <v>8167</v>
      </c>
      <c r="C543" s="5" t="s">
        <v>41</v>
      </c>
      <c r="D543" s="5" t="s">
        <v>114</v>
      </c>
      <c r="E543" s="5" t="s">
        <v>45</v>
      </c>
      <c r="F543" s="7">
        <v>8</v>
      </c>
      <c r="G543" s="7">
        <v>14</v>
      </c>
      <c r="H543" s="5" t="s">
        <v>1392</v>
      </c>
      <c r="I543" s="5" t="s">
        <v>31</v>
      </c>
      <c r="J543" s="5" t="s">
        <v>76</v>
      </c>
      <c r="K543" s="5" t="s">
        <v>8169</v>
      </c>
      <c r="L543" s="5" t="s">
        <v>8171</v>
      </c>
      <c r="M543" s="5" t="s">
        <v>167</v>
      </c>
      <c r="N543" s="5" t="s">
        <v>55</v>
      </c>
      <c r="O543" s="5" t="b">
        <f ca="1">IFERROR(__xludf.DUMMYFUNCTION("REGEXMATCH(A543,""(?i)PHP"")"),FALSE)</f>
        <v>0</v>
      </c>
      <c r="P543" s="5" t="b">
        <f ca="1">IFERROR(__xludf.DUMMYFUNCTION("REGEXMATCH(L543,""(?i)PHP"")"),TRUE)</f>
        <v>1</v>
      </c>
      <c r="Q543" s="5"/>
      <c r="R543" s="5"/>
      <c r="S543" s="5"/>
      <c r="T543" s="5"/>
      <c r="U543" s="5"/>
      <c r="V543" s="5"/>
      <c r="W543" s="5"/>
      <c r="X543" s="5"/>
      <c r="Y543" s="5"/>
      <c r="Z543" s="5"/>
      <c r="AA543" s="5"/>
      <c r="AB543" s="5"/>
      <c r="AC543" s="5"/>
      <c r="AD543" s="5"/>
      <c r="AE543" s="5"/>
    </row>
    <row r="544" spans="1:31" ht="21" customHeight="1">
      <c r="A544" s="5" t="s">
        <v>248</v>
      </c>
      <c r="B544" s="5" t="s">
        <v>3663</v>
      </c>
      <c r="C544" s="5" t="s">
        <v>170</v>
      </c>
      <c r="D544" s="5" t="s">
        <v>390</v>
      </c>
      <c r="E544" s="5" t="s">
        <v>29</v>
      </c>
      <c r="F544" s="7">
        <v>8</v>
      </c>
      <c r="G544" s="7">
        <v>11</v>
      </c>
      <c r="H544" s="5" t="s">
        <v>1465</v>
      </c>
      <c r="I544" s="5" t="s">
        <v>31</v>
      </c>
      <c r="J544" s="5" t="s">
        <v>57</v>
      </c>
      <c r="K544" s="9" t="s">
        <v>47</v>
      </c>
      <c r="L544" s="5" t="s">
        <v>12906</v>
      </c>
      <c r="M544" s="5" t="s">
        <v>1599</v>
      </c>
      <c r="N544" s="5" t="s">
        <v>55</v>
      </c>
      <c r="O544" s="5" t="b">
        <f t="shared" ref="O544:O545" ca="1" si="130">IFERROR(__xludf.DUMMYFUNCTION("REGEXMATCH(A544,""PHP"")"),TRUE)</f>
        <v>1</v>
      </c>
      <c r="P544" s="5"/>
      <c r="Q544" s="5"/>
      <c r="R544" s="5"/>
      <c r="S544" s="5"/>
      <c r="T544" s="5"/>
      <c r="U544" s="5"/>
      <c r="V544" s="5"/>
      <c r="W544" s="5"/>
      <c r="X544" s="5"/>
      <c r="Y544" s="5"/>
      <c r="Z544" s="5"/>
      <c r="AA544" s="5"/>
      <c r="AB544" s="5"/>
      <c r="AC544" s="5"/>
      <c r="AD544" s="5"/>
      <c r="AE544" s="5"/>
    </row>
    <row r="545" spans="1:31" ht="21" customHeight="1">
      <c r="A545" s="5" t="s">
        <v>248</v>
      </c>
      <c r="B545" s="5" t="s">
        <v>6019</v>
      </c>
      <c r="C545" s="5" t="s">
        <v>41</v>
      </c>
      <c r="D545" s="5" t="s">
        <v>94</v>
      </c>
      <c r="E545" s="5" t="s">
        <v>29</v>
      </c>
      <c r="F545" s="7">
        <v>8</v>
      </c>
      <c r="G545" s="7">
        <v>10</v>
      </c>
      <c r="H545" s="5" t="s">
        <v>30</v>
      </c>
      <c r="I545" s="5" t="s">
        <v>31</v>
      </c>
      <c r="J545" s="5" t="s">
        <v>76</v>
      </c>
      <c r="K545" s="5" t="s">
        <v>6022</v>
      </c>
      <c r="L545" s="5" t="s">
        <v>12911</v>
      </c>
      <c r="M545" s="5" t="s">
        <v>100</v>
      </c>
      <c r="N545" s="5" t="s">
        <v>55</v>
      </c>
      <c r="O545" s="5" t="b">
        <f t="shared" ca="1" si="130"/>
        <v>1</v>
      </c>
      <c r="P545" s="5"/>
      <c r="Q545" s="5"/>
      <c r="R545" s="5"/>
      <c r="S545" s="5"/>
      <c r="T545" s="5"/>
      <c r="U545" s="5"/>
      <c r="V545" s="5"/>
      <c r="W545" s="5"/>
      <c r="X545" s="5"/>
      <c r="Y545" s="5"/>
      <c r="Z545" s="5"/>
      <c r="AA545" s="5"/>
      <c r="AB545" s="5"/>
      <c r="AC545" s="5"/>
      <c r="AD545" s="5"/>
      <c r="AE545" s="5"/>
    </row>
    <row r="546" spans="1:31" ht="21" customHeight="1">
      <c r="A546" s="14" t="s">
        <v>12914</v>
      </c>
      <c r="B546" s="14" t="s">
        <v>12915</v>
      </c>
      <c r="C546" s="14" t="s">
        <v>20</v>
      </c>
      <c r="D546" s="14" t="s">
        <v>296</v>
      </c>
      <c r="E546" s="14" t="s">
        <v>45</v>
      </c>
      <c r="F546" s="15">
        <v>8</v>
      </c>
      <c r="G546" s="15">
        <v>15</v>
      </c>
      <c r="H546" s="14" t="s">
        <v>65</v>
      </c>
      <c r="I546" s="14" t="s">
        <v>31</v>
      </c>
      <c r="J546" s="14" t="s">
        <v>117</v>
      </c>
      <c r="K546" s="14" t="s">
        <v>12916</v>
      </c>
      <c r="L546" s="16" t="s">
        <v>47</v>
      </c>
      <c r="M546" s="14" t="s">
        <v>167</v>
      </c>
      <c r="N546" s="14" t="s">
        <v>44</v>
      </c>
      <c r="O546" s="14" t="b">
        <f ca="1">IFERROR(__xludf.DUMMYFUNCTION("REGEXMATCH(A546,""(?i)PHP"")"),FALSE)</f>
        <v>0</v>
      </c>
      <c r="P546" s="14" t="b">
        <f ca="1">IFERROR(__xludf.DUMMYFUNCTION("REGEXMATCH(L546,""(?i)PHP"")"),FALSE)</f>
        <v>0</v>
      </c>
      <c r="Q546" s="5"/>
      <c r="R546" s="5"/>
      <c r="S546" s="5"/>
      <c r="T546" s="5"/>
      <c r="U546" s="5"/>
      <c r="V546" s="5"/>
      <c r="W546" s="5"/>
      <c r="X546" s="5"/>
      <c r="Y546" s="5"/>
      <c r="Z546" s="5"/>
      <c r="AA546" s="5"/>
      <c r="AB546" s="5"/>
      <c r="AC546" s="5"/>
      <c r="AD546" s="5"/>
      <c r="AE546" s="5"/>
    </row>
    <row r="547" spans="1:31" ht="21" customHeight="1">
      <c r="A547" s="5" t="s">
        <v>248</v>
      </c>
      <c r="B547" s="5" t="s">
        <v>12921</v>
      </c>
      <c r="C547" s="5" t="s">
        <v>170</v>
      </c>
      <c r="D547" s="5" t="s">
        <v>390</v>
      </c>
      <c r="E547" s="5" t="s">
        <v>29</v>
      </c>
      <c r="F547" s="7">
        <v>8</v>
      </c>
      <c r="G547" s="7">
        <v>13</v>
      </c>
      <c r="H547" s="5" t="s">
        <v>107</v>
      </c>
      <c r="I547" s="5" t="s">
        <v>31</v>
      </c>
      <c r="J547" s="5" t="s">
        <v>187</v>
      </c>
      <c r="K547" s="5" t="s">
        <v>12923</v>
      </c>
      <c r="L547" s="5" t="s">
        <v>12925</v>
      </c>
      <c r="M547" s="5" t="s">
        <v>53</v>
      </c>
      <c r="N547" s="5" t="s">
        <v>55</v>
      </c>
      <c r="O547" s="5" t="b">
        <f t="shared" ref="O547:O549" ca="1" si="131">IFERROR(__xludf.DUMMYFUNCTION("REGEXMATCH(A547,""PHP"")"),TRUE)</f>
        <v>1</v>
      </c>
      <c r="P547" s="5"/>
      <c r="Q547" s="5"/>
      <c r="R547" s="5"/>
      <c r="S547" s="5"/>
      <c r="T547" s="5"/>
      <c r="U547" s="5"/>
      <c r="V547" s="5"/>
      <c r="W547" s="5"/>
      <c r="X547" s="5"/>
      <c r="Y547" s="5"/>
      <c r="Z547" s="5"/>
      <c r="AA547" s="5"/>
      <c r="AB547" s="5"/>
      <c r="AC547" s="5"/>
      <c r="AD547" s="5"/>
      <c r="AE547" s="5"/>
    </row>
    <row r="548" spans="1:31" ht="21" customHeight="1">
      <c r="A548" s="5" t="s">
        <v>248</v>
      </c>
      <c r="B548" s="5" t="s">
        <v>12929</v>
      </c>
      <c r="C548" s="5" t="s">
        <v>20</v>
      </c>
      <c r="D548" s="5" t="s">
        <v>1173</v>
      </c>
      <c r="E548" s="5" t="s">
        <v>29</v>
      </c>
      <c r="F548" s="7">
        <v>8</v>
      </c>
      <c r="G548" s="7">
        <v>12</v>
      </c>
      <c r="H548" s="5" t="s">
        <v>852</v>
      </c>
      <c r="I548" s="5" t="s">
        <v>31</v>
      </c>
      <c r="J548" s="5" t="s">
        <v>2745</v>
      </c>
      <c r="K548" s="5" t="s">
        <v>12932</v>
      </c>
      <c r="L548" s="5" t="s">
        <v>12934</v>
      </c>
      <c r="M548" s="5" t="s">
        <v>53</v>
      </c>
      <c r="N548" s="5" t="s">
        <v>55</v>
      </c>
      <c r="O548" s="5" t="b">
        <f t="shared" ca="1" si="131"/>
        <v>1</v>
      </c>
      <c r="P548" s="5"/>
      <c r="Q548" s="5"/>
      <c r="R548" s="5"/>
      <c r="S548" s="5"/>
      <c r="T548" s="5"/>
      <c r="U548" s="5"/>
      <c r="V548" s="5"/>
      <c r="W548" s="5"/>
      <c r="X548" s="5"/>
      <c r="Y548" s="5"/>
      <c r="Z548" s="5"/>
      <c r="AA548" s="5"/>
      <c r="AB548" s="5"/>
      <c r="AC548" s="5"/>
      <c r="AD548" s="5"/>
      <c r="AE548" s="5"/>
    </row>
    <row r="549" spans="1:31" ht="21" customHeight="1">
      <c r="A549" s="5" t="s">
        <v>12938</v>
      </c>
      <c r="B549" s="5" t="s">
        <v>4866</v>
      </c>
      <c r="C549" s="5" t="s">
        <v>27</v>
      </c>
      <c r="D549" s="5" t="s">
        <v>47</v>
      </c>
      <c r="E549" s="5" t="s">
        <v>29</v>
      </c>
      <c r="F549" s="7">
        <v>8</v>
      </c>
      <c r="G549" s="7">
        <v>12</v>
      </c>
      <c r="H549" s="5" t="s">
        <v>852</v>
      </c>
      <c r="I549" s="5" t="s">
        <v>24</v>
      </c>
      <c r="J549" s="5" t="s">
        <v>4869</v>
      </c>
      <c r="K549" s="5" t="s">
        <v>12071</v>
      </c>
      <c r="L549" s="9" t="s">
        <v>47</v>
      </c>
      <c r="M549" s="5" t="s">
        <v>37</v>
      </c>
      <c r="N549" s="5" t="s">
        <v>55</v>
      </c>
      <c r="O549" s="5" t="b">
        <f t="shared" ca="1" si="131"/>
        <v>1</v>
      </c>
      <c r="P549" s="9"/>
      <c r="Q549" s="5"/>
      <c r="R549" s="5"/>
      <c r="S549" s="5"/>
      <c r="T549" s="5"/>
      <c r="U549" s="5"/>
      <c r="V549" s="5"/>
      <c r="W549" s="5"/>
      <c r="X549" s="5"/>
      <c r="Y549" s="5"/>
      <c r="Z549" s="5"/>
      <c r="AA549" s="5"/>
      <c r="AB549" s="5"/>
      <c r="AC549" s="5"/>
      <c r="AD549" s="5"/>
      <c r="AE549" s="5"/>
    </row>
    <row r="550" spans="1:31" ht="21" customHeight="1">
      <c r="A550" s="14" t="s">
        <v>12942</v>
      </c>
      <c r="B550" s="14" t="s">
        <v>12943</v>
      </c>
      <c r="C550" s="14" t="s">
        <v>20</v>
      </c>
      <c r="D550" s="14" t="s">
        <v>47</v>
      </c>
      <c r="E550" s="14" t="s">
        <v>29</v>
      </c>
      <c r="F550" s="15">
        <v>8</v>
      </c>
      <c r="G550" s="15">
        <v>10</v>
      </c>
      <c r="H550" s="14" t="s">
        <v>30</v>
      </c>
      <c r="I550" s="14" t="s">
        <v>108</v>
      </c>
      <c r="J550" s="14" t="s">
        <v>48</v>
      </c>
      <c r="K550" s="14" t="s">
        <v>12944</v>
      </c>
      <c r="L550" s="14" t="s">
        <v>12945</v>
      </c>
      <c r="M550" s="14" t="s">
        <v>53</v>
      </c>
      <c r="N550" s="14" t="s">
        <v>55</v>
      </c>
      <c r="O550" s="14" t="b">
        <f t="shared" ref="O550:O576" ca="1" si="132">IFERROR(__xludf.DUMMYFUNCTION("REGEXMATCH(A550,""(?i)PHP"")"),FALSE)</f>
        <v>0</v>
      </c>
      <c r="P550" s="14" t="b">
        <f t="shared" ref="P550:P576" ca="1" si="133">IFERROR(__xludf.DUMMYFUNCTION("REGEXMATCH(L550,""(?i)PHP"")"),FALSE)</f>
        <v>0</v>
      </c>
      <c r="Q550" s="5"/>
      <c r="R550" s="5"/>
      <c r="S550" s="5"/>
      <c r="T550" s="5"/>
      <c r="U550" s="5"/>
      <c r="V550" s="5"/>
      <c r="W550" s="5"/>
      <c r="X550" s="5"/>
      <c r="Y550" s="5"/>
      <c r="Z550" s="5"/>
      <c r="AA550" s="5"/>
      <c r="AB550" s="5"/>
      <c r="AC550" s="5"/>
      <c r="AD550" s="5"/>
      <c r="AE550" s="5"/>
    </row>
    <row r="551" spans="1:31" ht="21" customHeight="1">
      <c r="A551" s="5" t="s">
        <v>396</v>
      </c>
      <c r="B551" s="5" t="s">
        <v>8215</v>
      </c>
      <c r="C551" s="5" t="s">
        <v>41</v>
      </c>
      <c r="D551" s="5" t="s">
        <v>169</v>
      </c>
      <c r="E551" s="5" t="s">
        <v>29</v>
      </c>
      <c r="F551" s="7">
        <v>8</v>
      </c>
      <c r="G551" s="7">
        <v>20</v>
      </c>
      <c r="H551" s="5" t="s">
        <v>178</v>
      </c>
      <c r="I551" s="5" t="s">
        <v>31</v>
      </c>
      <c r="J551" s="5" t="s">
        <v>537</v>
      </c>
      <c r="K551" s="5" t="s">
        <v>2023</v>
      </c>
      <c r="L551" s="5" t="s">
        <v>8217</v>
      </c>
      <c r="M551" s="5" t="s">
        <v>37</v>
      </c>
      <c r="N551" s="5" t="s">
        <v>55</v>
      </c>
      <c r="O551" s="5" t="b">
        <f t="shared" ca="1" si="132"/>
        <v>0</v>
      </c>
      <c r="P551" s="5" t="b">
        <f t="shared" ca="1" si="133"/>
        <v>0</v>
      </c>
      <c r="Q551" s="5"/>
      <c r="R551" s="5"/>
      <c r="S551" s="5"/>
      <c r="T551" s="5"/>
      <c r="U551" s="5"/>
      <c r="V551" s="5"/>
      <c r="W551" s="5"/>
      <c r="X551" s="5"/>
      <c r="Y551" s="5"/>
      <c r="Z551" s="5"/>
      <c r="AA551" s="5"/>
      <c r="AB551" s="5"/>
      <c r="AC551" s="5"/>
      <c r="AD551" s="5"/>
      <c r="AE551" s="5"/>
    </row>
    <row r="552" spans="1:31" ht="21" customHeight="1">
      <c r="A552" s="14" t="s">
        <v>7521</v>
      </c>
      <c r="B552" s="14" t="s">
        <v>2574</v>
      </c>
      <c r="C552" s="14" t="s">
        <v>170</v>
      </c>
      <c r="D552" s="14" t="s">
        <v>378</v>
      </c>
      <c r="E552" s="14" t="s">
        <v>29</v>
      </c>
      <c r="F552" s="15">
        <v>8</v>
      </c>
      <c r="G552" s="15">
        <v>12</v>
      </c>
      <c r="H552" s="14" t="s">
        <v>852</v>
      </c>
      <c r="I552" s="14" t="s">
        <v>108</v>
      </c>
      <c r="J552" s="14" t="s">
        <v>76</v>
      </c>
      <c r="K552" s="14" t="s">
        <v>2575</v>
      </c>
      <c r="L552" s="14" t="s">
        <v>12959</v>
      </c>
      <c r="M552" s="14" t="s">
        <v>37</v>
      </c>
      <c r="N552" s="14" t="s">
        <v>55</v>
      </c>
      <c r="O552" s="14" t="b">
        <f t="shared" ca="1" si="132"/>
        <v>0</v>
      </c>
      <c r="P552" s="14" t="b">
        <f t="shared" ca="1" si="133"/>
        <v>0</v>
      </c>
      <c r="Q552" s="5"/>
      <c r="R552" s="5"/>
      <c r="S552" s="5"/>
      <c r="T552" s="5"/>
      <c r="U552" s="5"/>
      <c r="V552" s="5"/>
      <c r="W552" s="5"/>
      <c r="X552" s="5"/>
      <c r="Y552" s="5"/>
      <c r="Z552" s="5"/>
      <c r="AA552" s="5"/>
      <c r="AB552" s="5"/>
      <c r="AC552" s="5"/>
      <c r="AD552" s="5"/>
      <c r="AE552" s="5"/>
    </row>
    <row r="553" spans="1:31" ht="21" customHeight="1">
      <c r="A553" s="14" t="s">
        <v>12964</v>
      </c>
      <c r="B553" s="14" t="s">
        <v>9751</v>
      </c>
      <c r="C553" s="14" t="s">
        <v>20</v>
      </c>
      <c r="D553" s="14" t="s">
        <v>47</v>
      </c>
      <c r="E553" s="14" t="s">
        <v>45</v>
      </c>
      <c r="F553" s="15">
        <v>8</v>
      </c>
      <c r="G553" s="15">
        <v>16</v>
      </c>
      <c r="H553" s="14" t="s">
        <v>478</v>
      </c>
      <c r="I553" s="14" t="s">
        <v>66</v>
      </c>
      <c r="J553" s="14" t="s">
        <v>48</v>
      </c>
      <c r="K553" s="14" t="s">
        <v>7128</v>
      </c>
      <c r="L553" s="14" t="s">
        <v>12965</v>
      </c>
      <c r="M553" s="14" t="s">
        <v>648</v>
      </c>
      <c r="N553" s="14" t="s">
        <v>237</v>
      </c>
      <c r="O553" s="14" t="b">
        <f t="shared" ca="1" si="132"/>
        <v>0</v>
      </c>
      <c r="P553" s="14" t="b">
        <f t="shared" ca="1" si="133"/>
        <v>0</v>
      </c>
      <c r="Q553" s="5"/>
      <c r="R553" s="5"/>
      <c r="S553" s="5"/>
      <c r="T553" s="5"/>
      <c r="U553" s="5"/>
      <c r="V553" s="5"/>
      <c r="W553" s="5"/>
      <c r="X553" s="5"/>
      <c r="Y553" s="5"/>
      <c r="Z553" s="5"/>
      <c r="AA553" s="5"/>
      <c r="AB553" s="5"/>
      <c r="AC553" s="5"/>
      <c r="AD553" s="5"/>
      <c r="AE553" s="5"/>
    </row>
    <row r="554" spans="1:31" ht="21" customHeight="1">
      <c r="A554" s="5" t="s">
        <v>12970</v>
      </c>
      <c r="B554" s="5" t="s">
        <v>8424</v>
      </c>
      <c r="C554" s="5" t="s">
        <v>27</v>
      </c>
      <c r="D554" s="5" t="s">
        <v>47</v>
      </c>
      <c r="E554" s="5" t="s">
        <v>29</v>
      </c>
      <c r="F554" s="7">
        <v>8</v>
      </c>
      <c r="G554" s="7">
        <v>15</v>
      </c>
      <c r="H554" s="5" t="s">
        <v>65</v>
      </c>
      <c r="I554" s="5" t="s">
        <v>31</v>
      </c>
      <c r="J554" s="5" t="s">
        <v>3320</v>
      </c>
      <c r="K554" s="9" t="s">
        <v>47</v>
      </c>
      <c r="L554" s="5" t="s">
        <v>12972</v>
      </c>
      <c r="M554" s="5" t="s">
        <v>42</v>
      </c>
      <c r="N554" s="5" t="s">
        <v>89</v>
      </c>
      <c r="O554" s="5" t="b">
        <f t="shared" ca="1" si="132"/>
        <v>0</v>
      </c>
      <c r="P554" s="5" t="b">
        <f t="shared" ca="1" si="133"/>
        <v>0</v>
      </c>
      <c r="Q554" s="5"/>
      <c r="R554" s="5"/>
      <c r="S554" s="5"/>
      <c r="T554" s="5"/>
      <c r="U554" s="5"/>
      <c r="V554" s="5"/>
      <c r="W554" s="5"/>
      <c r="X554" s="5"/>
      <c r="Y554" s="5"/>
      <c r="Z554" s="5"/>
      <c r="AA554" s="5"/>
      <c r="AB554" s="5"/>
      <c r="AC554" s="5"/>
      <c r="AD554" s="5"/>
      <c r="AE554" s="5"/>
    </row>
    <row r="555" spans="1:31" ht="21" customHeight="1">
      <c r="A555" s="14" t="s">
        <v>631</v>
      </c>
      <c r="B555" s="14" t="s">
        <v>1111</v>
      </c>
      <c r="C555" s="14" t="s">
        <v>41</v>
      </c>
      <c r="D555" s="14" t="s">
        <v>169</v>
      </c>
      <c r="E555" s="14" t="s">
        <v>45</v>
      </c>
      <c r="F555" s="17">
        <v>8</v>
      </c>
      <c r="G555" s="17">
        <v>12</v>
      </c>
      <c r="H555" s="14" t="s">
        <v>1113</v>
      </c>
      <c r="I555" s="14" t="s">
        <v>125</v>
      </c>
      <c r="J555" s="14" t="s">
        <v>633</v>
      </c>
      <c r="K555" s="14" t="s">
        <v>1114</v>
      </c>
      <c r="L555" s="14" t="s">
        <v>1116</v>
      </c>
      <c r="M555" s="14" t="s">
        <v>53</v>
      </c>
      <c r="N555" s="14" t="s">
        <v>1117</v>
      </c>
      <c r="O555" s="14" t="b">
        <f t="shared" ca="1" si="132"/>
        <v>0</v>
      </c>
      <c r="P555" s="14" t="b">
        <f t="shared" ca="1" si="133"/>
        <v>0</v>
      </c>
      <c r="Q555" s="5"/>
      <c r="R555" s="5"/>
      <c r="S555" s="5"/>
      <c r="T555" s="5"/>
      <c r="U555" s="5"/>
      <c r="V555" s="5"/>
      <c r="W555" s="5"/>
      <c r="X555" s="5"/>
      <c r="Y555" s="5"/>
      <c r="Z555" s="5"/>
      <c r="AA555" s="5"/>
      <c r="AB555" s="5"/>
      <c r="AC555" s="5"/>
      <c r="AD555" s="5"/>
      <c r="AE555" s="5"/>
    </row>
    <row r="556" spans="1:31" ht="21" customHeight="1">
      <c r="A556" s="14" t="s">
        <v>2665</v>
      </c>
      <c r="B556" s="14" t="s">
        <v>4513</v>
      </c>
      <c r="C556" s="14" t="s">
        <v>27</v>
      </c>
      <c r="D556" s="14" t="s">
        <v>119</v>
      </c>
      <c r="E556" s="14" t="s">
        <v>45</v>
      </c>
      <c r="F556" s="15">
        <v>8</v>
      </c>
      <c r="G556" s="15">
        <v>16</v>
      </c>
      <c r="H556" s="14" t="s">
        <v>478</v>
      </c>
      <c r="I556" s="14" t="s">
        <v>108</v>
      </c>
      <c r="J556" s="14" t="s">
        <v>4517</v>
      </c>
      <c r="K556" s="16" t="s">
        <v>47</v>
      </c>
      <c r="L556" s="14" t="s">
        <v>12990</v>
      </c>
      <c r="M556" s="14" t="s">
        <v>167</v>
      </c>
      <c r="N556" s="14" t="s">
        <v>89</v>
      </c>
      <c r="O556" s="14" t="b">
        <f t="shared" ca="1" si="132"/>
        <v>0</v>
      </c>
      <c r="P556" s="14" t="b">
        <f t="shared" ca="1" si="133"/>
        <v>0</v>
      </c>
      <c r="Q556" s="5"/>
      <c r="R556" s="5"/>
      <c r="S556" s="5"/>
      <c r="T556" s="5"/>
      <c r="U556" s="5"/>
      <c r="V556" s="5"/>
      <c r="W556" s="5"/>
      <c r="X556" s="5"/>
      <c r="Y556" s="5"/>
      <c r="Z556" s="5"/>
      <c r="AA556" s="5"/>
      <c r="AB556" s="5"/>
      <c r="AC556" s="5"/>
      <c r="AD556" s="5"/>
      <c r="AE556" s="5"/>
    </row>
    <row r="557" spans="1:31" ht="21" customHeight="1">
      <c r="A557" s="14" t="s">
        <v>12997</v>
      </c>
      <c r="B557" s="14" t="s">
        <v>4738</v>
      </c>
      <c r="C557" s="14" t="s">
        <v>27</v>
      </c>
      <c r="D557" s="14" t="s">
        <v>85</v>
      </c>
      <c r="E557" s="14" t="s">
        <v>45</v>
      </c>
      <c r="F557" s="15">
        <v>8</v>
      </c>
      <c r="G557" s="15">
        <v>10</v>
      </c>
      <c r="H557" s="14" t="s">
        <v>30</v>
      </c>
      <c r="I557" s="14" t="s">
        <v>125</v>
      </c>
      <c r="J557" s="14" t="s">
        <v>1270</v>
      </c>
      <c r="K557" s="14" t="s">
        <v>4742</v>
      </c>
      <c r="L557" s="14" t="s">
        <v>12998</v>
      </c>
      <c r="M557" s="14" t="s">
        <v>37</v>
      </c>
      <c r="N557" s="14" t="s">
        <v>55</v>
      </c>
      <c r="O557" s="14" t="b">
        <f t="shared" ca="1" si="132"/>
        <v>0</v>
      </c>
      <c r="P557" s="14" t="b">
        <f t="shared" ca="1" si="133"/>
        <v>0</v>
      </c>
      <c r="Q557" s="5"/>
      <c r="R557" s="5"/>
      <c r="S557" s="5"/>
      <c r="T557" s="5"/>
      <c r="U557" s="5"/>
      <c r="V557" s="5"/>
      <c r="W557" s="5"/>
      <c r="X557" s="5"/>
      <c r="Y557" s="5"/>
      <c r="Z557" s="5"/>
      <c r="AA557" s="5"/>
      <c r="AB557" s="5"/>
      <c r="AC557" s="5"/>
      <c r="AD557" s="5"/>
      <c r="AE557" s="5"/>
    </row>
    <row r="558" spans="1:31" ht="21" customHeight="1">
      <c r="A558" s="14" t="s">
        <v>13001</v>
      </c>
      <c r="B558" s="14" t="s">
        <v>5449</v>
      </c>
      <c r="C558" s="14" t="s">
        <v>20</v>
      </c>
      <c r="D558" s="14" t="s">
        <v>1173</v>
      </c>
      <c r="E558" s="14" t="s">
        <v>45</v>
      </c>
      <c r="F558" s="15">
        <v>8</v>
      </c>
      <c r="G558" s="15">
        <v>10</v>
      </c>
      <c r="H558" s="14" t="s">
        <v>30</v>
      </c>
      <c r="I558" s="14" t="s">
        <v>24</v>
      </c>
      <c r="J558" s="14" t="s">
        <v>2797</v>
      </c>
      <c r="K558" s="14" t="s">
        <v>13003</v>
      </c>
      <c r="L558" s="14" t="s">
        <v>13004</v>
      </c>
      <c r="M558" s="14" t="s">
        <v>42</v>
      </c>
      <c r="N558" s="14" t="s">
        <v>237</v>
      </c>
      <c r="O558" s="14" t="b">
        <f t="shared" ca="1" si="132"/>
        <v>0</v>
      </c>
      <c r="P558" s="14" t="b">
        <f t="shared" ca="1" si="133"/>
        <v>0</v>
      </c>
      <c r="Q558" s="5"/>
      <c r="R558" s="5"/>
      <c r="S558" s="5"/>
      <c r="T558" s="5"/>
      <c r="U558" s="5"/>
      <c r="V558" s="5"/>
      <c r="W558" s="5"/>
      <c r="X558" s="5"/>
      <c r="Y558" s="5"/>
      <c r="Z558" s="5"/>
      <c r="AA558" s="5"/>
      <c r="AB558" s="5"/>
      <c r="AC558" s="5"/>
      <c r="AD558" s="5"/>
      <c r="AE558" s="5"/>
    </row>
    <row r="559" spans="1:31" ht="21" customHeight="1">
      <c r="A559" s="14" t="s">
        <v>13008</v>
      </c>
      <c r="B559" s="14" t="s">
        <v>1218</v>
      </c>
      <c r="C559" s="14" t="s">
        <v>41</v>
      </c>
      <c r="D559" s="14" t="s">
        <v>169</v>
      </c>
      <c r="E559" s="14" t="s">
        <v>29</v>
      </c>
      <c r="F559" s="15">
        <v>8</v>
      </c>
      <c r="G559" s="15">
        <v>15</v>
      </c>
      <c r="H559" s="14" t="s">
        <v>65</v>
      </c>
      <c r="I559" s="14" t="s">
        <v>31</v>
      </c>
      <c r="J559" s="14" t="s">
        <v>57</v>
      </c>
      <c r="K559" s="16" t="s">
        <v>47</v>
      </c>
      <c r="L559" s="14" t="s">
        <v>13011</v>
      </c>
      <c r="M559" s="14" t="s">
        <v>100</v>
      </c>
      <c r="N559" s="14" t="s">
        <v>55</v>
      </c>
      <c r="O559" s="14" t="b">
        <f t="shared" ca="1" si="132"/>
        <v>0</v>
      </c>
      <c r="P559" s="14" t="b">
        <f t="shared" ca="1" si="133"/>
        <v>0</v>
      </c>
      <c r="Q559" s="5"/>
      <c r="R559" s="5"/>
      <c r="S559" s="5"/>
      <c r="T559" s="5"/>
      <c r="U559" s="5"/>
      <c r="V559" s="5"/>
      <c r="W559" s="5"/>
      <c r="X559" s="5"/>
      <c r="Y559" s="5"/>
      <c r="Z559" s="5"/>
      <c r="AA559" s="5"/>
      <c r="AB559" s="5"/>
      <c r="AC559" s="5"/>
      <c r="AD559" s="5"/>
      <c r="AE559" s="5"/>
    </row>
    <row r="560" spans="1:31" ht="21" customHeight="1">
      <c r="A560" s="5" t="s">
        <v>7521</v>
      </c>
      <c r="B560" s="5" t="s">
        <v>13014</v>
      </c>
      <c r="C560" s="5" t="s">
        <v>27</v>
      </c>
      <c r="D560" s="5" t="s">
        <v>47</v>
      </c>
      <c r="E560" s="5" t="s">
        <v>29</v>
      </c>
      <c r="F560" s="7">
        <v>8</v>
      </c>
      <c r="G560" s="7">
        <v>16</v>
      </c>
      <c r="H560" s="5" t="s">
        <v>478</v>
      </c>
      <c r="I560" s="5" t="s">
        <v>66</v>
      </c>
      <c r="J560" s="5" t="s">
        <v>117</v>
      </c>
      <c r="K560" s="5" t="s">
        <v>13017</v>
      </c>
      <c r="L560" s="5" t="s">
        <v>13018</v>
      </c>
      <c r="M560" s="5" t="s">
        <v>37</v>
      </c>
      <c r="N560" s="5" t="s">
        <v>55</v>
      </c>
      <c r="O560" s="5" t="b">
        <f t="shared" ca="1" si="132"/>
        <v>0</v>
      </c>
      <c r="P560" s="5" t="b">
        <f t="shared" ca="1" si="133"/>
        <v>0</v>
      </c>
      <c r="Q560" s="5"/>
      <c r="R560" s="5"/>
      <c r="S560" s="5"/>
      <c r="T560" s="5"/>
      <c r="U560" s="5"/>
      <c r="V560" s="5"/>
      <c r="W560" s="5"/>
      <c r="X560" s="5"/>
      <c r="Y560" s="5"/>
      <c r="Z560" s="5"/>
      <c r="AA560" s="5"/>
      <c r="AB560" s="5"/>
      <c r="AC560" s="5"/>
      <c r="AD560" s="5"/>
      <c r="AE560" s="5"/>
    </row>
    <row r="561" spans="1:31" ht="21" customHeight="1">
      <c r="A561" s="14" t="s">
        <v>13020</v>
      </c>
      <c r="B561" s="14" t="s">
        <v>13021</v>
      </c>
      <c r="C561" s="14" t="s">
        <v>27</v>
      </c>
      <c r="D561" s="14" t="s">
        <v>85</v>
      </c>
      <c r="E561" s="14" t="s">
        <v>919</v>
      </c>
      <c r="F561" s="15">
        <v>8</v>
      </c>
      <c r="G561" s="15">
        <v>15</v>
      </c>
      <c r="H561" s="14" t="s">
        <v>65</v>
      </c>
      <c r="I561" s="14" t="s">
        <v>31</v>
      </c>
      <c r="J561" s="14" t="s">
        <v>57</v>
      </c>
      <c r="K561" s="14" t="s">
        <v>13022</v>
      </c>
      <c r="L561" s="14" t="s">
        <v>13023</v>
      </c>
      <c r="M561" s="14" t="s">
        <v>53</v>
      </c>
      <c r="N561" s="14" t="s">
        <v>55</v>
      </c>
      <c r="O561" s="14" t="b">
        <f t="shared" ca="1" si="132"/>
        <v>0</v>
      </c>
      <c r="P561" s="14" t="b">
        <f t="shared" ca="1" si="133"/>
        <v>0</v>
      </c>
      <c r="Q561" s="5"/>
      <c r="R561" s="5"/>
      <c r="S561" s="5"/>
      <c r="T561" s="5"/>
      <c r="U561" s="5"/>
      <c r="V561" s="5"/>
      <c r="W561" s="5"/>
      <c r="X561" s="5"/>
      <c r="Y561" s="5"/>
      <c r="Z561" s="5"/>
      <c r="AA561" s="5"/>
      <c r="AB561" s="5"/>
      <c r="AC561" s="5"/>
      <c r="AD561" s="5"/>
      <c r="AE561" s="5"/>
    </row>
    <row r="562" spans="1:31" ht="21" customHeight="1">
      <c r="A562" s="5" t="s">
        <v>8534</v>
      </c>
      <c r="B562" s="5" t="s">
        <v>8535</v>
      </c>
      <c r="C562" s="5" t="s">
        <v>27</v>
      </c>
      <c r="D562" s="5" t="s">
        <v>85</v>
      </c>
      <c r="E562" s="5" t="s">
        <v>45</v>
      </c>
      <c r="F562" s="7">
        <v>8</v>
      </c>
      <c r="G562" s="7">
        <v>10</v>
      </c>
      <c r="H562" s="5" t="s">
        <v>30</v>
      </c>
      <c r="I562" s="5" t="s">
        <v>125</v>
      </c>
      <c r="J562" s="5" t="s">
        <v>4577</v>
      </c>
      <c r="K562" s="5" t="s">
        <v>8536</v>
      </c>
      <c r="L562" s="5" t="s">
        <v>8538</v>
      </c>
      <c r="M562" s="5" t="s">
        <v>37</v>
      </c>
      <c r="N562" s="5" t="s">
        <v>38</v>
      </c>
      <c r="O562" s="5" t="b">
        <f t="shared" ca="1" si="132"/>
        <v>0</v>
      </c>
      <c r="P562" s="5" t="b">
        <f t="shared" ca="1" si="133"/>
        <v>0</v>
      </c>
      <c r="Q562" s="5"/>
      <c r="R562" s="5"/>
      <c r="S562" s="5"/>
      <c r="T562" s="5"/>
      <c r="U562" s="5"/>
      <c r="V562" s="5"/>
      <c r="W562" s="5"/>
      <c r="X562" s="5"/>
      <c r="Y562" s="5"/>
      <c r="Z562" s="5"/>
      <c r="AA562" s="5"/>
      <c r="AB562" s="5"/>
      <c r="AC562" s="5"/>
      <c r="AD562" s="5"/>
      <c r="AE562" s="5"/>
    </row>
    <row r="563" spans="1:31" ht="21" customHeight="1">
      <c r="A563" s="14" t="s">
        <v>13029</v>
      </c>
      <c r="B563" s="14" t="s">
        <v>13030</v>
      </c>
      <c r="C563" s="14" t="s">
        <v>27</v>
      </c>
      <c r="D563" s="14" t="s">
        <v>199</v>
      </c>
      <c r="E563" s="14" t="s">
        <v>29</v>
      </c>
      <c r="F563" s="15">
        <v>8</v>
      </c>
      <c r="G563" s="15">
        <v>12</v>
      </c>
      <c r="H563" s="14" t="s">
        <v>852</v>
      </c>
      <c r="I563" s="14" t="s">
        <v>31</v>
      </c>
      <c r="J563" s="14" t="s">
        <v>1439</v>
      </c>
      <c r="K563" s="14" t="s">
        <v>13031</v>
      </c>
      <c r="L563" s="14" t="s">
        <v>13032</v>
      </c>
      <c r="M563" s="14" t="s">
        <v>100</v>
      </c>
      <c r="N563" s="14" t="s">
        <v>55</v>
      </c>
      <c r="O563" s="14" t="b">
        <f t="shared" ca="1" si="132"/>
        <v>0</v>
      </c>
      <c r="P563" s="14" t="b">
        <f t="shared" ca="1" si="133"/>
        <v>0</v>
      </c>
      <c r="Q563" s="5"/>
      <c r="R563" s="5"/>
      <c r="S563" s="5"/>
      <c r="T563" s="5"/>
      <c r="U563" s="5"/>
      <c r="V563" s="5"/>
      <c r="W563" s="5"/>
      <c r="X563" s="5"/>
      <c r="Y563" s="5"/>
      <c r="Z563" s="5"/>
      <c r="AA563" s="5"/>
      <c r="AB563" s="5"/>
      <c r="AC563" s="5"/>
      <c r="AD563" s="5"/>
      <c r="AE563" s="5"/>
    </row>
    <row r="564" spans="1:31" ht="21" customHeight="1">
      <c r="A564" s="14" t="s">
        <v>13036</v>
      </c>
      <c r="B564" s="14" t="s">
        <v>13037</v>
      </c>
      <c r="C564" s="14" t="s">
        <v>20</v>
      </c>
      <c r="D564" s="14" t="s">
        <v>47</v>
      </c>
      <c r="E564" s="14" t="s">
        <v>45</v>
      </c>
      <c r="F564" s="15">
        <v>8</v>
      </c>
      <c r="G564" s="15">
        <v>10</v>
      </c>
      <c r="H564" s="14" t="s">
        <v>30</v>
      </c>
      <c r="I564" s="14" t="s">
        <v>125</v>
      </c>
      <c r="J564" s="14" t="s">
        <v>10154</v>
      </c>
      <c r="K564" s="14" t="s">
        <v>13038</v>
      </c>
      <c r="L564" s="14" t="s">
        <v>13039</v>
      </c>
      <c r="M564" s="14" t="s">
        <v>53</v>
      </c>
      <c r="N564" s="14" t="s">
        <v>89</v>
      </c>
      <c r="O564" s="14" t="b">
        <f t="shared" ca="1" si="132"/>
        <v>0</v>
      </c>
      <c r="P564" s="14" t="b">
        <f t="shared" ca="1" si="133"/>
        <v>0</v>
      </c>
      <c r="Q564" s="5"/>
      <c r="R564" s="5"/>
      <c r="S564" s="5"/>
      <c r="T564" s="5"/>
      <c r="U564" s="5"/>
      <c r="V564" s="5"/>
      <c r="W564" s="5"/>
      <c r="X564" s="5"/>
      <c r="Y564" s="5"/>
      <c r="Z564" s="5"/>
      <c r="AA564" s="5"/>
      <c r="AB564" s="5"/>
      <c r="AC564" s="5"/>
      <c r="AD564" s="5"/>
      <c r="AE564" s="5"/>
    </row>
    <row r="565" spans="1:31" ht="21" customHeight="1">
      <c r="A565" s="5" t="s">
        <v>13042</v>
      </c>
      <c r="B565" s="5" t="s">
        <v>9920</v>
      </c>
      <c r="C565" s="5" t="s">
        <v>170</v>
      </c>
      <c r="D565" s="5" t="s">
        <v>378</v>
      </c>
      <c r="E565" s="5" t="s">
        <v>45</v>
      </c>
      <c r="F565" s="7">
        <v>8</v>
      </c>
      <c r="G565" s="7">
        <v>20</v>
      </c>
      <c r="H565" s="5" t="s">
        <v>178</v>
      </c>
      <c r="I565" s="5" t="s">
        <v>31</v>
      </c>
      <c r="J565" s="5" t="s">
        <v>252</v>
      </c>
      <c r="K565" s="5" t="s">
        <v>13043</v>
      </c>
      <c r="L565" s="5" t="s">
        <v>13044</v>
      </c>
      <c r="M565" s="5" t="s">
        <v>53</v>
      </c>
      <c r="N565" s="5" t="s">
        <v>55</v>
      </c>
      <c r="O565" s="5" t="b">
        <f t="shared" ca="1" si="132"/>
        <v>0</v>
      </c>
      <c r="P565" s="5" t="b">
        <f t="shared" ca="1" si="133"/>
        <v>0</v>
      </c>
      <c r="Q565" s="5"/>
      <c r="R565" s="5"/>
      <c r="S565" s="5"/>
      <c r="T565" s="5"/>
      <c r="U565" s="5"/>
      <c r="V565" s="5"/>
      <c r="W565" s="5"/>
      <c r="X565" s="5"/>
      <c r="Y565" s="5"/>
      <c r="Z565" s="5"/>
      <c r="AA565" s="5"/>
      <c r="AB565" s="5"/>
      <c r="AC565" s="5"/>
      <c r="AD565" s="5"/>
      <c r="AE565" s="5"/>
    </row>
    <row r="566" spans="1:31" ht="21" customHeight="1">
      <c r="A566" s="14" t="s">
        <v>2665</v>
      </c>
      <c r="B566" s="14" t="s">
        <v>8619</v>
      </c>
      <c r="C566" s="14" t="s">
        <v>170</v>
      </c>
      <c r="D566" s="14" t="s">
        <v>390</v>
      </c>
      <c r="E566" s="14" t="s">
        <v>45</v>
      </c>
      <c r="F566" s="15">
        <v>8</v>
      </c>
      <c r="G566" s="15">
        <v>10</v>
      </c>
      <c r="H566" s="14" t="s">
        <v>30</v>
      </c>
      <c r="I566" s="14" t="s">
        <v>108</v>
      </c>
      <c r="J566" s="14" t="s">
        <v>8620</v>
      </c>
      <c r="K566" s="14" t="s">
        <v>8622</v>
      </c>
      <c r="L566" s="14" t="s">
        <v>13047</v>
      </c>
      <c r="M566" s="14" t="s">
        <v>167</v>
      </c>
      <c r="N566" s="14" t="s">
        <v>89</v>
      </c>
      <c r="O566" s="14" t="b">
        <f t="shared" ca="1" si="132"/>
        <v>0</v>
      </c>
      <c r="P566" s="14" t="b">
        <f t="shared" ca="1" si="133"/>
        <v>0</v>
      </c>
      <c r="Q566" s="5"/>
      <c r="R566" s="5"/>
      <c r="S566" s="5"/>
      <c r="T566" s="5"/>
      <c r="U566" s="5"/>
      <c r="V566" s="5"/>
      <c r="W566" s="5"/>
      <c r="X566" s="5"/>
      <c r="Y566" s="5"/>
      <c r="Z566" s="5"/>
      <c r="AA566" s="5"/>
      <c r="AB566" s="5"/>
      <c r="AC566" s="5"/>
      <c r="AD566" s="5"/>
      <c r="AE566" s="5"/>
    </row>
    <row r="567" spans="1:31" ht="21" customHeight="1">
      <c r="A567" s="14" t="s">
        <v>2886</v>
      </c>
      <c r="B567" s="14" t="s">
        <v>13048</v>
      </c>
      <c r="C567" s="14" t="s">
        <v>27</v>
      </c>
      <c r="D567" s="14" t="s">
        <v>85</v>
      </c>
      <c r="E567" s="14" t="s">
        <v>29</v>
      </c>
      <c r="F567" s="15">
        <v>8</v>
      </c>
      <c r="G567" s="15">
        <v>10</v>
      </c>
      <c r="H567" s="14" t="s">
        <v>30</v>
      </c>
      <c r="I567" s="14" t="s">
        <v>31</v>
      </c>
      <c r="J567" s="14" t="s">
        <v>117</v>
      </c>
      <c r="K567" s="16" t="s">
        <v>47</v>
      </c>
      <c r="L567" s="14" t="s">
        <v>13049</v>
      </c>
      <c r="M567" s="14" t="s">
        <v>37</v>
      </c>
      <c r="N567" s="14" t="s">
        <v>55</v>
      </c>
      <c r="O567" s="14" t="b">
        <f t="shared" ca="1" si="132"/>
        <v>0</v>
      </c>
      <c r="P567" s="14" t="b">
        <f t="shared" ca="1" si="133"/>
        <v>0</v>
      </c>
      <c r="Q567" s="5"/>
      <c r="R567" s="5"/>
      <c r="S567" s="5"/>
      <c r="T567" s="5"/>
      <c r="U567" s="5"/>
      <c r="V567" s="5"/>
      <c r="W567" s="5"/>
      <c r="X567" s="5"/>
      <c r="Y567" s="5"/>
      <c r="Z567" s="5"/>
      <c r="AA567" s="5"/>
      <c r="AB567" s="5"/>
      <c r="AC567" s="5"/>
      <c r="AD567" s="5"/>
      <c r="AE567" s="5"/>
    </row>
    <row r="568" spans="1:31" ht="21" customHeight="1">
      <c r="A568" s="14" t="s">
        <v>13055</v>
      </c>
      <c r="B568" s="14" t="s">
        <v>13056</v>
      </c>
      <c r="C568" s="14" t="s">
        <v>170</v>
      </c>
      <c r="D568" s="14" t="s">
        <v>342</v>
      </c>
      <c r="E568" s="14" t="s">
        <v>45</v>
      </c>
      <c r="F568" s="15">
        <v>8</v>
      </c>
      <c r="G568" s="15">
        <v>12</v>
      </c>
      <c r="H568" s="14" t="s">
        <v>852</v>
      </c>
      <c r="I568" s="14" t="s">
        <v>31</v>
      </c>
      <c r="J568" s="14" t="s">
        <v>68</v>
      </c>
      <c r="K568" s="14" t="s">
        <v>13057</v>
      </c>
      <c r="L568" s="14" t="s">
        <v>13058</v>
      </c>
      <c r="M568" s="14" t="s">
        <v>37</v>
      </c>
      <c r="N568" s="14" t="s">
        <v>55</v>
      </c>
      <c r="O568" s="14" t="b">
        <f t="shared" ca="1" si="132"/>
        <v>0</v>
      </c>
      <c r="P568" s="14" t="b">
        <f t="shared" ca="1" si="133"/>
        <v>0</v>
      </c>
      <c r="Q568" s="5"/>
      <c r="R568" s="5"/>
      <c r="S568" s="5"/>
      <c r="T568" s="5"/>
      <c r="U568" s="5"/>
      <c r="V568" s="5"/>
      <c r="W568" s="5"/>
      <c r="X568" s="5"/>
      <c r="Y568" s="5"/>
      <c r="Z568" s="5"/>
      <c r="AA568" s="5"/>
      <c r="AB568" s="5"/>
      <c r="AC568" s="5"/>
      <c r="AD568" s="5"/>
      <c r="AE568" s="5"/>
    </row>
    <row r="569" spans="1:31" ht="21" customHeight="1">
      <c r="A569" s="14" t="s">
        <v>13060</v>
      </c>
      <c r="B569" s="14" t="s">
        <v>8830</v>
      </c>
      <c r="C569" s="14" t="s">
        <v>170</v>
      </c>
      <c r="D569" s="14" t="s">
        <v>390</v>
      </c>
      <c r="E569" s="14" t="s">
        <v>29</v>
      </c>
      <c r="F569" s="15">
        <v>8</v>
      </c>
      <c r="G569" s="15">
        <v>15</v>
      </c>
      <c r="H569" s="14" t="s">
        <v>65</v>
      </c>
      <c r="I569" s="14" t="s">
        <v>125</v>
      </c>
      <c r="J569" s="14" t="s">
        <v>117</v>
      </c>
      <c r="K569" s="14" t="s">
        <v>13064</v>
      </c>
      <c r="L569" s="14" t="s">
        <v>13065</v>
      </c>
      <c r="M569" s="14" t="s">
        <v>37</v>
      </c>
      <c r="N569" s="14" t="s">
        <v>55</v>
      </c>
      <c r="O569" s="14" t="b">
        <f t="shared" ca="1" si="132"/>
        <v>0</v>
      </c>
      <c r="P569" s="14" t="b">
        <f t="shared" ca="1" si="133"/>
        <v>0</v>
      </c>
      <c r="Q569" s="5"/>
      <c r="R569" s="5"/>
      <c r="S569" s="5"/>
      <c r="T569" s="5"/>
      <c r="U569" s="5"/>
      <c r="V569" s="5"/>
      <c r="W569" s="5"/>
      <c r="X569" s="5"/>
      <c r="Y569" s="5"/>
      <c r="Z569" s="5"/>
      <c r="AA569" s="5"/>
      <c r="AB569" s="5"/>
      <c r="AC569" s="5"/>
      <c r="AD569" s="5"/>
      <c r="AE569" s="5"/>
    </row>
    <row r="570" spans="1:31" ht="21" customHeight="1">
      <c r="A570" s="14" t="s">
        <v>8747</v>
      </c>
      <c r="B570" s="14" t="s">
        <v>8748</v>
      </c>
      <c r="C570" s="14" t="s">
        <v>27</v>
      </c>
      <c r="D570" s="14" t="s">
        <v>850</v>
      </c>
      <c r="E570" s="14" t="s">
        <v>45</v>
      </c>
      <c r="F570" s="15">
        <v>8</v>
      </c>
      <c r="G570" s="15">
        <v>10</v>
      </c>
      <c r="H570" s="14" t="s">
        <v>30</v>
      </c>
      <c r="I570" s="14" t="s">
        <v>31</v>
      </c>
      <c r="J570" s="14" t="s">
        <v>576</v>
      </c>
      <c r="K570" s="16" t="s">
        <v>47</v>
      </c>
      <c r="L570" s="16" t="s">
        <v>47</v>
      </c>
      <c r="M570" s="14" t="s">
        <v>53</v>
      </c>
      <c r="N570" s="14" t="s">
        <v>38</v>
      </c>
      <c r="O570" s="14" t="b">
        <f t="shared" ca="1" si="132"/>
        <v>0</v>
      </c>
      <c r="P570" s="14" t="b">
        <f t="shared" ca="1" si="133"/>
        <v>0</v>
      </c>
      <c r="Q570" s="5"/>
      <c r="R570" s="5"/>
      <c r="S570" s="5"/>
      <c r="T570" s="5"/>
      <c r="U570" s="5"/>
      <c r="V570" s="5"/>
      <c r="W570" s="5"/>
      <c r="X570" s="5"/>
      <c r="Y570" s="5"/>
      <c r="Z570" s="5"/>
      <c r="AA570" s="5"/>
      <c r="AB570" s="5"/>
      <c r="AC570" s="5"/>
      <c r="AD570" s="5"/>
      <c r="AE570" s="5"/>
    </row>
    <row r="571" spans="1:31" ht="21" customHeight="1">
      <c r="A571" s="14" t="s">
        <v>13020</v>
      </c>
      <c r="B571" s="14" t="s">
        <v>13072</v>
      </c>
      <c r="C571" s="14" t="s">
        <v>27</v>
      </c>
      <c r="D571" s="14" t="s">
        <v>80</v>
      </c>
      <c r="E571" s="14" t="s">
        <v>45</v>
      </c>
      <c r="F571" s="15">
        <v>8</v>
      </c>
      <c r="G571" s="15">
        <v>12</v>
      </c>
      <c r="H571" s="14" t="s">
        <v>852</v>
      </c>
      <c r="I571" s="14" t="s">
        <v>31</v>
      </c>
      <c r="J571" s="14" t="s">
        <v>4191</v>
      </c>
      <c r="K571" s="14" t="s">
        <v>13073</v>
      </c>
      <c r="L571" s="14" t="s">
        <v>13074</v>
      </c>
      <c r="M571" s="14" t="s">
        <v>37</v>
      </c>
      <c r="N571" s="14" t="s">
        <v>55</v>
      </c>
      <c r="O571" s="14" t="b">
        <f t="shared" ca="1" si="132"/>
        <v>0</v>
      </c>
      <c r="P571" s="14" t="b">
        <f t="shared" ca="1" si="133"/>
        <v>0</v>
      </c>
      <c r="Q571" s="5"/>
      <c r="R571" s="5"/>
      <c r="S571" s="5"/>
      <c r="T571" s="5"/>
      <c r="U571" s="5"/>
      <c r="V571" s="5"/>
      <c r="W571" s="5"/>
      <c r="X571" s="5"/>
      <c r="Y571" s="5"/>
      <c r="Z571" s="5"/>
      <c r="AA571" s="5"/>
      <c r="AB571" s="5"/>
      <c r="AC571" s="5"/>
      <c r="AD571" s="5"/>
      <c r="AE571" s="5"/>
    </row>
    <row r="572" spans="1:31" ht="21" customHeight="1">
      <c r="A572" s="14" t="s">
        <v>2886</v>
      </c>
      <c r="B572" s="14" t="s">
        <v>2887</v>
      </c>
      <c r="C572" s="14" t="s">
        <v>27</v>
      </c>
      <c r="D572" s="14" t="s">
        <v>290</v>
      </c>
      <c r="E572" s="14" t="s">
        <v>45</v>
      </c>
      <c r="F572" s="17">
        <v>8</v>
      </c>
      <c r="G572" s="17">
        <v>17</v>
      </c>
      <c r="H572" s="14" t="s">
        <v>96</v>
      </c>
      <c r="I572" s="14" t="s">
        <v>108</v>
      </c>
      <c r="J572" s="14" t="s">
        <v>1471</v>
      </c>
      <c r="K572" s="14" t="s">
        <v>2889</v>
      </c>
      <c r="L572" s="14" t="s">
        <v>2890</v>
      </c>
      <c r="M572" s="14" t="s">
        <v>37</v>
      </c>
      <c r="N572" s="14" t="s">
        <v>55</v>
      </c>
      <c r="O572" s="14" t="b">
        <f t="shared" ca="1" si="132"/>
        <v>0</v>
      </c>
      <c r="P572" s="14" t="b">
        <f t="shared" ca="1" si="133"/>
        <v>0</v>
      </c>
      <c r="Q572" s="5"/>
      <c r="R572" s="5"/>
      <c r="S572" s="5"/>
      <c r="T572" s="5"/>
      <c r="U572" s="5"/>
      <c r="V572" s="5"/>
      <c r="W572" s="5"/>
      <c r="X572" s="5"/>
      <c r="Y572" s="5"/>
      <c r="Z572" s="5"/>
      <c r="AA572" s="5"/>
      <c r="AB572" s="5"/>
      <c r="AC572" s="5"/>
      <c r="AD572" s="5"/>
      <c r="AE572" s="5"/>
    </row>
    <row r="573" spans="1:31" ht="21" customHeight="1">
      <c r="A573" s="14" t="s">
        <v>13078</v>
      </c>
      <c r="B573" s="14" t="s">
        <v>13079</v>
      </c>
      <c r="C573" s="14" t="s">
        <v>41</v>
      </c>
      <c r="D573" s="14" t="s">
        <v>47</v>
      </c>
      <c r="E573" s="14" t="s">
        <v>919</v>
      </c>
      <c r="F573" s="15">
        <v>8</v>
      </c>
      <c r="G573" s="15">
        <v>20</v>
      </c>
      <c r="H573" s="14" t="s">
        <v>178</v>
      </c>
      <c r="I573" s="14" t="s">
        <v>31</v>
      </c>
      <c r="J573" s="14" t="s">
        <v>48</v>
      </c>
      <c r="K573" s="14" t="s">
        <v>8116</v>
      </c>
      <c r="L573" s="14" t="s">
        <v>13082</v>
      </c>
      <c r="M573" s="14" t="s">
        <v>53</v>
      </c>
      <c r="N573" s="14" t="s">
        <v>55</v>
      </c>
      <c r="O573" s="14" t="b">
        <f t="shared" ca="1" si="132"/>
        <v>0</v>
      </c>
      <c r="P573" s="14" t="b">
        <f t="shared" ca="1" si="133"/>
        <v>0</v>
      </c>
      <c r="Q573" s="5"/>
      <c r="R573" s="5"/>
      <c r="S573" s="5"/>
      <c r="T573" s="5"/>
      <c r="U573" s="5"/>
      <c r="V573" s="5"/>
      <c r="W573" s="5"/>
      <c r="X573" s="5"/>
      <c r="Y573" s="5"/>
      <c r="Z573" s="5"/>
      <c r="AA573" s="5"/>
      <c r="AB573" s="5"/>
      <c r="AC573" s="5"/>
      <c r="AD573" s="5"/>
      <c r="AE573" s="5"/>
    </row>
    <row r="574" spans="1:31" ht="21" customHeight="1">
      <c r="A574" s="14" t="s">
        <v>13084</v>
      </c>
      <c r="B574" s="14" t="s">
        <v>13085</v>
      </c>
      <c r="C574" s="14" t="s">
        <v>170</v>
      </c>
      <c r="D574" s="14" t="s">
        <v>171</v>
      </c>
      <c r="E574" s="14" t="s">
        <v>29</v>
      </c>
      <c r="F574" s="15">
        <v>8</v>
      </c>
      <c r="G574" s="15">
        <v>12</v>
      </c>
      <c r="H574" s="14" t="s">
        <v>852</v>
      </c>
      <c r="I574" s="14" t="s">
        <v>125</v>
      </c>
      <c r="J574" s="14" t="s">
        <v>1270</v>
      </c>
      <c r="K574" s="14" t="s">
        <v>13086</v>
      </c>
      <c r="L574" s="14" t="s">
        <v>13088</v>
      </c>
      <c r="M574" s="14" t="s">
        <v>53</v>
      </c>
      <c r="N574" s="14" t="s">
        <v>55</v>
      </c>
      <c r="O574" s="14" t="b">
        <f t="shared" ca="1" si="132"/>
        <v>0</v>
      </c>
      <c r="P574" s="14" t="b">
        <f t="shared" ca="1" si="133"/>
        <v>0</v>
      </c>
      <c r="Q574" s="5"/>
      <c r="R574" s="5"/>
      <c r="S574" s="5"/>
      <c r="T574" s="5"/>
      <c r="U574" s="5"/>
      <c r="V574" s="5"/>
      <c r="W574" s="5"/>
      <c r="X574" s="5"/>
      <c r="Y574" s="5"/>
      <c r="Z574" s="5"/>
      <c r="AA574" s="5"/>
      <c r="AB574" s="5"/>
      <c r="AC574" s="5"/>
      <c r="AD574" s="5"/>
      <c r="AE574" s="5"/>
    </row>
    <row r="575" spans="1:31" ht="21" customHeight="1">
      <c r="A575" s="14" t="s">
        <v>7239</v>
      </c>
      <c r="B575" s="14" t="s">
        <v>7240</v>
      </c>
      <c r="C575" s="14" t="s">
        <v>41</v>
      </c>
      <c r="D575" s="14" t="s">
        <v>94</v>
      </c>
      <c r="E575" s="14" t="s">
        <v>29</v>
      </c>
      <c r="F575" s="15">
        <v>8</v>
      </c>
      <c r="G575" s="15">
        <v>13</v>
      </c>
      <c r="H575" s="14" t="s">
        <v>107</v>
      </c>
      <c r="I575" s="14" t="s">
        <v>108</v>
      </c>
      <c r="J575" s="14" t="s">
        <v>3655</v>
      </c>
      <c r="K575" s="14" t="s">
        <v>7244</v>
      </c>
      <c r="L575" s="14" t="s">
        <v>7245</v>
      </c>
      <c r="M575" s="14" t="s">
        <v>167</v>
      </c>
      <c r="N575" s="14" t="s">
        <v>55</v>
      </c>
      <c r="O575" s="14" t="b">
        <f t="shared" ca="1" si="132"/>
        <v>0</v>
      </c>
      <c r="P575" s="14" t="b">
        <f t="shared" ca="1" si="133"/>
        <v>0</v>
      </c>
      <c r="Q575" s="5"/>
      <c r="R575" s="5"/>
      <c r="S575" s="5"/>
      <c r="T575" s="5"/>
      <c r="U575" s="5"/>
      <c r="V575" s="5"/>
      <c r="W575" s="5"/>
      <c r="X575" s="5"/>
      <c r="Y575" s="5"/>
      <c r="Z575" s="5"/>
      <c r="AA575" s="5"/>
      <c r="AB575" s="5"/>
      <c r="AC575" s="5"/>
      <c r="AD575" s="5"/>
      <c r="AE575" s="5"/>
    </row>
    <row r="576" spans="1:31" ht="21" customHeight="1">
      <c r="A576" s="14" t="s">
        <v>10246</v>
      </c>
      <c r="B576" s="14" t="s">
        <v>13097</v>
      </c>
      <c r="C576" s="14" t="s">
        <v>41</v>
      </c>
      <c r="D576" s="14" t="s">
        <v>169</v>
      </c>
      <c r="E576" s="14" t="s">
        <v>45</v>
      </c>
      <c r="F576" s="15">
        <v>8</v>
      </c>
      <c r="G576" s="15">
        <v>15</v>
      </c>
      <c r="H576" s="14" t="s">
        <v>65</v>
      </c>
      <c r="I576" s="14" t="s">
        <v>31</v>
      </c>
      <c r="J576" s="14" t="s">
        <v>633</v>
      </c>
      <c r="K576" s="14" t="s">
        <v>13099</v>
      </c>
      <c r="L576" s="16" t="s">
        <v>47</v>
      </c>
      <c r="M576" s="14" t="s">
        <v>37</v>
      </c>
      <c r="N576" s="14" t="s">
        <v>55</v>
      </c>
      <c r="O576" s="14" t="b">
        <f t="shared" ca="1" si="132"/>
        <v>0</v>
      </c>
      <c r="P576" s="14" t="b">
        <f t="shared" ca="1" si="133"/>
        <v>0</v>
      </c>
      <c r="Q576" s="5"/>
      <c r="R576" s="5"/>
      <c r="S576" s="5"/>
      <c r="T576" s="5"/>
      <c r="U576" s="5"/>
      <c r="V576" s="5"/>
      <c r="W576" s="5"/>
      <c r="X576" s="5"/>
      <c r="Y576" s="5"/>
      <c r="Z576" s="5"/>
      <c r="AA576" s="5"/>
      <c r="AB576" s="5"/>
      <c r="AC576" s="5"/>
      <c r="AD576" s="5"/>
      <c r="AE576" s="5"/>
    </row>
    <row r="577" spans="1:31" ht="21" customHeight="1">
      <c r="A577" s="5" t="s">
        <v>13102</v>
      </c>
      <c r="B577" s="5" t="s">
        <v>13103</v>
      </c>
      <c r="C577" s="5" t="s">
        <v>170</v>
      </c>
      <c r="D577" s="5" t="s">
        <v>390</v>
      </c>
      <c r="E577" s="5" t="s">
        <v>45</v>
      </c>
      <c r="F577" s="7">
        <v>8</v>
      </c>
      <c r="G577" s="7">
        <v>15</v>
      </c>
      <c r="H577" s="5" t="s">
        <v>65</v>
      </c>
      <c r="I577" s="5" t="s">
        <v>31</v>
      </c>
      <c r="J577" s="5" t="s">
        <v>68</v>
      </c>
      <c r="K577" s="9" t="s">
        <v>47</v>
      </c>
      <c r="L577" s="5" t="s">
        <v>13105</v>
      </c>
      <c r="M577" s="5" t="s">
        <v>53</v>
      </c>
      <c r="N577" s="5" t="s">
        <v>55</v>
      </c>
      <c r="O577" s="5" t="b">
        <f t="shared" ref="O577:O587" ca="1" si="134">IFERROR(__xludf.DUMMYFUNCTION("REGEXMATCH(A577,""PHP"")"),TRUE)</f>
        <v>1</v>
      </c>
      <c r="P577" s="5"/>
      <c r="Q577" s="5"/>
      <c r="R577" s="5"/>
      <c r="S577" s="5"/>
      <c r="T577" s="5"/>
      <c r="U577" s="5"/>
      <c r="V577" s="5"/>
      <c r="W577" s="5"/>
      <c r="X577" s="5"/>
      <c r="Y577" s="5"/>
      <c r="Z577" s="5"/>
      <c r="AA577" s="5"/>
      <c r="AB577" s="5"/>
      <c r="AC577" s="5"/>
      <c r="AD577" s="5"/>
      <c r="AE577" s="5"/>
    </row>
    <row r="578" spans="1:31" ht="21" customHeight="1">
      <c r="A578" s="5" t="s">
        <v>248</v>
      </c>
      <c r="B578" s="5" t="s">
        <v>9679</v>
      </c>
      <c r="C578" s="5" t="s">
        <v>170</v>
      </c>
      <c r="D578" s="5" t="s">
        <v>390</v>
      </c>
      <c r="E578" s="5" t="s">
        <v>29</v>
      </c>
      <c r="F578" s="7">
        <v>8</v>
      </c>
      <c r="G578" s="7">
        <v>13</v>
      </c>
      <c r="H578" s="5" t="s">
        <v>107</v>
      </c>
      <c r="I578" s="5" t="s">
        <v>31</v>
      </c>
      <c r="J578" s="5" t="s">
        <v>444</v>
      </c>
      <c r="K578" s="5" t="s">
        <v>9681</v>
      </c>
      <c r="L578" s="5" t="s">
        <v>13109</v>
      </c>
      <c r="M578" s="5" t="s">
        <v>37</v>
      </c>
      <c r="N578" s="5" t="s">
        <v>55</v>
      </c>
      <c r="O578" s="5" t="b">
        <f t="shared" ca="1" si="134"/>
        <v>1</v>
      </c>
      <c r="P578" s="5"/>
      <c r="Q578" s="5"/>
      <c r="R578" s="5"/>
      <c r="S578" s="5"/>
      <c r="T578" s="5"/>
      <c r="U578" s="5"/>
      <c r="V578" s="5"/>
      <c r="W578" s="5"/>
      <c r="X578" s="5"/>
      <c r="Y578" s="5"/>
      <c r="Z578" s="5"/>
      <c r="AA578" s="5"/>
      <c r="AB578" s="5"/>
      <c r="AC578" s="5"/>
      <c r="AD578" s="5"/>
      <c r="AE578" s="5"/>
    </row>
    <row r="579" spans="1:31" ht="21" customHeight="1">
      <c r="A579" s="5" t="s">
        <v>248</v>
      </c>
      <c r="B579" s="5" t="s">
        <v>13112</v>
      </c>
      <c r="C579" s="5" t="s">
        <v>41</v>
      </c>
      <c r="D579" s="5" t="s">
        <v>94</v>
      </c>
      <c r="E579" s="5" t="s">
        <v>29</v>
      </c>
      <c r="F579" s="7">
        <v>8</v>
      </c>
      <c r="G579" s="7">
        <v>10</v>
      </c>
      <c r="H579" s="5" t="s">
        <v>30</v>
      </c>
      <c r="I579" s="5" t="s">
        <v>31</v>
      </c>
      <c r="J579" s="5" t="s">
        <v>76</v>
      </c>
      <c r="K579" s="5" t="s">
        <v>6949</v>
      </c>
      <c r="L579" s="5" t="s">
        <v>13115</v>
      </c>
      <c r="M579" s="5" t="s">
        <v>100</v>
      </c>
      <c r="N579" s="5" t="s">
        <v>55</v>
      </c>
      <c r="O579" s="5" t="b">
        <f t="shared" ca="1" si="134"/>
        <v>1</v>
      </c>
      <c r="P579" s="5"/>
      <c r="Q579" s="5"/>
      <c r="R579" s="5"/>
      <c r="S579" s="5"/>
      <c r="T579" s="5"/>
      <c r="U579" s="5"/>
      <c r="V579" s="5"/>
      <c r="W579" s="5"/>
      <c r="X579" s="5"/>
      <c r="Y579" s="5"/>
      <c r="Z579" s="5"/>
      <c r="AA579" s="5"/>
      <c r="AB579" s="5"/>
      <c r="AC579" s="5"/>
      <c r="AD579" s="5"/>
      <c r="AE579" s="5"/>
    </row>
    <row r="580" spans="1:31" ht="21" customHeight="1">
      <c r="A580" s="5" t="s">
        <v>13120</v>
      </c>
      <c r="B580" s="5" t="s">
        <v>13121</v>
      </c>
      <c r="C580" s="5" t="s">
        <v>20</v>
      </c>
      <c r="D580" s="5" t="s">
        <v>21</v>
      </c>
      <c r="E580" s="5" t="s">
        <v>45</v>
      </c>
      <c r="F580" s="7">
        <v>8</v>
      </c>
      <c r="G580" s="7">
        <v>15</v>
      </c>
      <c r="H580" s="5" t="s">
        <v>65</v>
      </c>
      <c r="I580" s="5" t="s">
        <v>31</v>
      </c>
      <c r="J580" s="5" t="s">
        <v>1770</v>
      </c>
      <c r="K580" s="5" t="s">
        <v>13122</v>
      </c>
      <c r="L580" s="5" t="s">
        <v>13123</v>
      </c>
      <c r="M580" s="5" t="s">
        <v>37</v>
      </c>
      <c r="N580" s="5" t="s">
        <v>237</v>
      </c>
      <c r="O580" s="5" t="b">
        <f t="shared" ca="1" si="134"/>
        <v>1</v>
      </c>
      <c r="P580" s="5"/>
      <c r="Q580" s="5"/>
      <c r="R580" s="5"/>
      <c r="S580" s="5"/>
      <c r="T580" s="5"/>
      <c r="U580" s="5"/>
      <c r="V580" s="5"/>
      <c r="W580" s="5"/>
      <c r="X580" s="5"/>
      <c r="Y580" s="5"/>
      <c r="Z580" s="5"/>
      <c r="AA580" s="5"/>
      <c r="AB580" s="5"/>
      <c r="AC580" s="5"/>
      <c r="AD580" s="5"/>
      <c r="AE580" s="5"/>
    </row>
    <row r="581" spans="1:31" ht="21" customHeight="1">
      <c r="A581" s="5" t="s">
        <v>13127</v>
      </c>
      <c r="B581" s="5" t="s">
        <v>13129</v>
      </c>
      <c r="C581" s="5" t="s">
        <v>41</v>
      </c>
      <c r="D581" s="5" t="s">
        <v>94</v>
      </c>
      <c r="E581" s="5" t="s">
        <v>29</v>
      </c>
      <c r="F581" s="7">
        <v>8</v>
      </c>
      <c r="G581" s="7">
        <v>10</v>
      </c>
      <c r="H581" s="5" t="s">
        <v>30</v>
      </c>
      <c r="I581" s="5" t="s">
        <v>108</v>
      </c>
      <c r="J581" s="5" t="s">
        <v>2544</v>
      </c>
      <c r="K581" s="5" t="s">
        <v>13130</v>
      </c>
      <c r="L581" s="5" t="s">
        <v>13131</v>
      </c>
      <c r="M581" s="5" t="s">
        <v>53</v>
      </c>
      <c r="N581" s="5" t="s">
        <v>55</v>
      </c>
      <c r="O581" s="5" t="b">
        <f t="shared" ca="1" si="134"/>
        <v>1</v>
      </c>
      <c r="P581" s="5"/>
      <c r="Q581" s="5"/>
      <c r="R581" s="5"/>
      <c r="S581" s="5"/>
      <c r="T581" s="5"/>
      <c r="U581" s="5"/>
      <c r="V581" s="5"/>
      <c r="W581" s="5"/>
      <c r="X581" s="5"/>
      <c r="Y581" s="5"/>
      <c r="Z581" s="5"/>
      <c r="AA581" s="5"/>
      <c r="AB581" s="5"/>
      <c r="AC581" s="5"/>
      <c r="AD581" s="5"/>
      <c r="AE581" s="5"/>
    </row>
    <row r="582" spans="1:31" ht="21" customHeight="1">
      <c r="A582" s="5" t="s">
        <v>13132</v>
      </c>
      <c r="B582" s="5" t="s">
        <v>8399</v>
      </c>
      <c r="C582" s="5" t="s">
        <v>170</v>
      </c>
      <c r="D582" s="5" t="s">
        <v>171</v>
      </c>
      <c r="E582" s="5" t="s">
        <v>45</v>
      </c>
      <c r="F582" s="7">
        <v>8</v>
      </c>
      <c r="G582" s="7">
        <v>15</v>
      </c>
      <c r="H582" s="5" t="s">
        <v>65</v>
      </c>
      <c r="I582" s="5" t="s">
        <v>125</v>
      </c>
      <c r="J582" s="5" t="s">
        <v>187</v>
      </c>
      <c r="K582" s="9" t="s">
        <v>47</v>
      </c>
      <c r="L582" s="5" t="s">
        <v>13135</v>
      </c>
      <c r="M582" s="5" t="s">
        <v>167</v>
      </c>
      <c r="N582" s="5" t="s">
        <v>55</v>
      </c>
      <c r="O582" s="5" t="b">
        <f t="shared" ca="1" si="134"/>
        <v>1</v>
      </c>
      <c r="P582" s="5"/>
      <c r="Q582" s="5"/>
      <c r="R582" s="5"/>
      <c r="S582" s="5"/>
      <c r="T582" s="5"/>
      <c r="U582" s="5"/>
      <c r="V582" s="5"/>
      <c r="W582" s="5"/>
      <c r="X582" s="5"/>
      <c r="Y582" s="5"/>
      <c r="Z582" s="5"/>
      <c r="AA582" s="5"/>
      <c r="AB582" s="5"/>
      <c r="AC582" s="5"/>
      <c r="AD582" s="5"/>
      <c r="AE582" s="5"/>
    </row>
    <row r="583" spans="1:31" ht="21" customHeight="1">
      <c r="A583" s="5" t="s">
        <v>248</v>
      </c>
      <c r="B583" s="5" t="s">
        <v>13137</v>
      </c>
      <c r="C583" s="5" t="s">
        <v>170</v>
      </c>
      <c r="D583" s="5" t="s">
        <v>435</v>
      </c>
      <c r="E583" s="5" t="s">
        <v>29</v>
      </c>
      <c r="F583" s="7">
        <v>8</v>
      </c>
      <c r="G583" s="7">
        <v>12</v>
      </c>
      <c r="H583" s="5" t="s">
        <v>852</v>
      </c>
      <c r="I583" s="5" t="s">
        <v>31</v>
      </c>
      <c r="J583" s="5" t="s">
        <v>13138</v>
      </c>
      <c r="K583" s="5" t="s">
        <v>13139</v>
      </c>
      <c r="L583" s="5" t="s">
        <v>13140</v>
      </c>
      <c r="M583" s="5" t="s">
        <v>53</v>
      </c>
      <c r="N583" s="5" t="s">
        <v>55</v>
      </c>
      <c r="O583" s="5" t="b">
        <f t="shared" ca="1" si="134"/>
        <v>1</v>
      </c>
      <c r="P583" s="5"/>
      <c r="Q583" s="5"/>
      <c r="R583" s="5"/>
      <c r="S583" s="5"/>
      <c r="T583" s="5"/>
      <c r="U583" s="5"/>
      <c r="V583" s="5"/>
      <c r="W583" s="5"/>
      <c r="X583" s="5"/>
      <c r="Y583" s="5"/>
      <c r="Z583" s="5"/>
      <c r="AA583" s="5"/>
      <c r="AB583" s="5"/>
      <c r="AC583" s="5"/>
      <c r="AD583" s="5"/>
      <c r="AE583" s="5"/>
    </row>
    <row r="584" spans="1:31" ht="21" customHeight="1">
      <c r="A584" s="5" t="s">
        <v>248</v>
      </c>
      <c r="B584" s="5" t="s">
        <v>13141</v>
      </c>
      <c r="C584" s="5" t="s">
        <v>170</v>
      </c>
      <c r="D584" s="5" t="s">
        <v>47</v>
      </c>
      <c r="E584" s="5" t="s">
        <v>45</v>
      </c>
      <c r="F584" s="7">
        <v>8</v>
      </c>
      <c r="G584" s="7">
        <v>10</v>
      </c>
      <c r="H584" s="5" t="s">
        <v>30</v>
      </c>
      <c r="I584" s="5" t="s">
        <v>24</v>
      </c>
      <c r="J584" s="5" t="s">
        <v>106</v>
      </c>
      <c r="K584" s="5" t="s">
        <v>13143</v>
      </c>
      <c r="L584" s="5" t="s">
        <v>13144</v>
      </c>
      <c r="M584" s="5" t="s">
        <v>37</v>
      </c>
      <c r="N584" s="5" t="s">
        <v>55</v>
      </c>
      <c r="O584" s="5" t="b">
        <f t="shared" ca="1" si="134"/>
        <v>1</v>
      </c>
      <c r="P584" s="5"/>
      <c r="Q584" s="5"/>
      <c r="R584" s="5"/>
      <c r="S584" s="5"/>
      <c r="T584" s="5"/>
      <c r="U584" s="5"/>
      <c r="V584" s="5"/>
      <c r="W584" s="5"/>
      <c r="X584" s="5"/>
      <c r="Y584" s="5"/>
      <c r="Z584" s="5"/>
      <c r="AA584" s="5"/>
      <c r="AB584" s="5"/>
      <c r="AC584" s="5"/>
      <c r="AD584" s="5"/>
      <c r="AE584" s="5"/>
    </row>
    <row r="585" spans="1:31" ht="21" customHeight="1">
      <c r="A585" s="5" t="s">
        <v>1948</v>
      </c>
      <c r="B585" s="5" t="s">
        <v>13146</v>
      </c>
      <c r="C585" s="5" t="s">
        <v>20</v>
      </c>
      <c r="D585" s="5" t="s">
        <v>1527</v>
      </c>
      <c r="E585" s="5" t="s">
        <v>29</v>
      </c>
      <c r="F585" s="7">
        <v>8</v>
      </c>
      <c r="G585" s="7">
        <v>10</v>
      </c>
      <c r="H585" s="5" t="s">
        <v>30</v>
      </c>
      <c r="I585" s="5" t="s">
        <v>24</v>
      </c>
      <c r="J585" s="5" t="s">
        <v>57</v>
      </c>
      <c r="K585" s="5" t="s">
        <v>13147</v>
      </c>
      <c r="L585" s="5" t="s">
        <v>13148</v>
      </c>
      <c r="M585" s="5" t="s">
        <v>37</v>
      </c>
      <c r="N585" s="5" t="s">
        <v>55</v>
      </c>
      <c r="O585" s="5" t="b">
        <f t="shared" ca="1" si="134"/>
        <v>1</v>
      </c>
      <c r="P585" s="5"/>
      <c r="Q585" s="5"/>
      <c r="R585" s="5"/>
      <c r="S585" s="5"/>
      <c r="T585" s="5"/>
      <c r="U585" s="5"/>
      <c r="V585" s="5"/>
      <c r="W585" s="5"/>
      <c r="X585" s="5"/>
      <c r="Y585" s="5"/>
      <c r="Z585" s="5"/>
      <c r="AA585" s="5"/>
      <c r="AB585" s="5"/>
      <c r="AC585" s="5"/>
      <c r="AD585" s="5"/>
      <c r="AE585" s="5"/>
    </row>
    <row r="586" spans="1:31" ht="21" customHeight="1">
      <c r="A586" s="5" t="s">
        <v>13149</v>
      </c>
      <c r="B586" s="5" t="s">
        <v>13150</v>
      </c>
      <c r="C586" s="5" t="s">
        <v>27</v>
      </c>
      <c r="D586" s="5" t="s">
        <v>850</v>
      </c>
      <c r="E586" s="5" t="s">
        <v>29</v>
      </c>
      <c r="F586" s="7">
        <v>8</v>
      </c>
      <c r="G586" s="7">
        <v>15</v>
      </c>
      <c r="H586" s="5" t="s">
        <v>65</v>
      </c>
      <c r="I586" s="5" t="s">
        <v>108</v>
      </c>
      <c r="J586" s="5" t="s">
        <v>4234</v>
      </c>
      <c r="K586" s="5" t="s">
        <v>13152</v>
      </c>
      <c r="L586" s="5" t="s">
        <v>13154</v>
      </c>
      <c r="M586" s="5" t="s">
        <v>53</v>
      </c>
      <c r="N586" s="5" t="s">
        <v>44</v>
      </c>
      <c r="O586" s="5" t="b">
        <f t="shared" ca="1" si="134"/>
        <v>1</v>
      </c>
      <c r="P586" s="5"/>
      <c r="Q586" s="5"/>
      <c r="R586" s="5"/>
      <c r="S586" s="5"/>
      <c r="T586" s="5"/>
      <c r="U586" s="5"/>
      <c r="V586" s="5"/>
      <c r="W586" s="5"/>
      <c r="X586" s="5"/>
      <c r="Y586" s="5"/>
      <c r="Z586" s="5"/>
      <c r="AA586" s="5"/>
      <c r="AB586" s="5"/>
      <c r="AC586" s="5"/>
      <c r="AD586" s="5"/>
      <c r="AE586" s="5"/>
    </row>
    <row r="587" spans="1:31" ht="21" customHeight="1">
      <c r="A587" s="5" t="s">
        <v>248</v>
      </c>
      <c r="B587" s="5" t="s">
        <v>13159</v>
      </c>
      <c r="C587" s="5" t="s">
        <v>41</v>
      </c>
      <c r="D587" s="5" t="s">
        <v>94</v>
      </c>
      <c r="E587" s="5" t="s">
        <v>45</v>
      </c>
      <c r="F587" s="7">
        <v>8</v>
      </c>
      <c r="G587" s="7">
        <v>15</v>
      </c>
      <c r="H587" s="5" t="s">
        <v>65</v>
      </c>
      <c r="I587" s="5" t="s">
        <v>31</v>
      </c>
      <c r="J587" s="5" t="s">
        <v>76</v>
      </c>
      <c r="K587" s="5" t="s">
        <v>13160</v>
      </c>
      <c r="L587" s="5" t="s">
        <v>13161</v>
      </c>
      <c r="M587" s="5" t="s">
        <v>53</v>
      </c>
      <c r="N587" s="5" t="s">
        <v>55</v>
      </c>
      <c r="O587" s="5" t="b">
        <f t="shared" ca="1" si="134"/>
        <v>1</v>
      </c>
      <c r="P587" s="5"/>
      <c r="Q587" s="5"/>
      <c r="R587" s="5"/>
      <c r="S587" s="5"/>
      <c r="T587" s="5"/>
      <c r="U587" s="5"/>
      <c r="V587" s="5"/>
      <c r="W587" s="5"/>
      <c r="X587" s="5"/>
      <c r="Y587" s="5"/>
      <c r="Z587" s="5"/>
      <c r="AA587" s="5"/>
      <c r="AB587" s="5"/>
      <c r="AC587" s="5"/>
      <c r="AD587" s="5"/>
      <c r="AE587" s="5"/>
    </row>
    <row r="588" spans="1:31" ht="21" customHeight="1">
      <c r="A588" s="5" t="s">
        <v>10203</v>
      </c>
      <c r="B588" s="5" t="s">
        <v>13162</v>
      </c>
      <c r="C588" s="5" t="s">
        <v>27</v>
      </c>
      <c r="D588" s="5" t="s">
        <v>80</v>
      </c>
      <c r="E588" s="5" t="s">
        <v>45</v>
      </c>
      <c r="F588" s="7">
        <v>8</v>
      </c>
      <c r="G588" s="7">
        <v>10</v>
      </c>
      <c r="H588" s="5" t="s">
        <v>30</v>
      </c>
      <c r="I588" s="5" t="s">
        <v>125</v>
      </c>
      <c r="J588" s="5" t="s">
        <v>110</v>
      </c>
      <c r="K588" s="5" t="s">
        <v>13166</v>
      </c>
      <c r="L588" s="5" t="s">
        <v>13168</v>
      </c>
      <c r="M588" s="5" t="s">
        <v>100</v>
      </c>
      <c r="N588" s="5" t="s">
        <v>55</v>
      </c>
      <c r="O588" s="5" t="b">
        <f ca="1">IFERROR(__xludf.DUMMYFUNCTION("REGEXMATCH(A588,""(?i)PHP"")"),TRUE)</f>
        <v>1</v>
      </c>
      <c r="P588" s="5" t="b">
        <f ca="1">IFERROR(__xludf.DUMMYFUNCTION("REGEXMATCH(L588,""PHP"")"),TRUE)</f>
        <v>1</v>
      </c>
      <c r="Q588" s="5"/>
      <c r="R588" s="5"/>
      <c r="S588" s="5"/>
      <c r="T588" s="5"/>
      <c r="U588" s="5"/>
      <c r="V588" s="5"/>
      <c r="W588" s="5"/>
      <c r="X588" s="5"/>
      <c r="Y588" s="5"/>
      <c r="Z588" s="5"/>
      <c r="AA588" s="5"/>
      <c r="AB588" s="5"/>
      <c r="AC588" s="5"/>
      <c r="AD588" s="5"/>
      <c r="AE588" s="5"/>
    </row>
    <row r="589" spans="1:31" ht="21" customHeight="1">
      <c r="A589" s="5" t="s">
        <v>12432</v>
      </c>
      <c r="B589" s="5" t="s">
        <v>13173</v>
      </c>
      <c r="C589" s="5" t="s">
        <v>27</v>
      </c>
      <c r="D589" s="5" t="s">
        <v>850</v>
      </c>
      <c r="E589" s="5" t="s">
        <v>29</v>
      </c>
      <c r="F589" s="7">
        <v>8</v>
      </c>
      <c r="G589" s="7">
        <v>10</v>
      </c>
      <c r="H589" s="5" t="s">
        <v>30</v>
      </c>
      <c r="I589" s="5" t="s">
        <v>66</v>
      </c>
      <c r="J589" s="5" t="s">
        <v>2303</v>
      </c>
      <c r="K589" s="5" t="s">
        <v>13174</v>
      </c>
      <c r="L589" s="5" t="s">
        <v>13175</v>
      </c>
      <c r="M589" s="9" t="s">
        <v>47</v>
      </c>
      <c r="N589" s="5" t="s">
        <v>55</v>
      </c>
      <c r="O589" s="5" t="b">
        <f t="shared" ref="O589:O591" ca="1" si="135">IFERROR(__xludf.DUMMYFUNCTION("REGEXMATCH(A589,""PHP"")"),TRUE)</f>
        <v>1</v>
      </c>
      <c r="P589" s="5"/>
      <c r="Q589" s="5"/>
      <c r="R589" s="5"/>
      <c r="S589" s="5"/>
      <c r="T589" s="5"/>
      <c r="U589" s="5"/>
      <c r="V589" s="5"/>
      <c r="W589" s="5"/>
      <c r="X589" s="5"/>
      <c r="Y589" s="5"/>
      <c r="Z589" s="5"/>
      <c r="AA589" s="5"/>
      <c r="AB589" s="5"/>
      <c r="AC589" s="5"/>
      <c r="AD589" s="5"/>
      <c r="AE589" s="5"/>
    </row>
    <row r="590" spans="1:31" ht="21" customHeight="1">
      <c r="A590" s="5" t="s">
        <v>11238</v>
      </c>
      <c r="B590" s="5" t="s">
        <v>4825</v>
      </c>
      <c r="C590" s="5" t="s">
        <v>170</v>
      </c>
      <c r="D590" s="5" t="s">
        <v>378</v>
      </c>
      <c r="E590" s="5" t="s">
        <v>29</v>
      </c>
      <c r="F590" s="7">
        <v>8</v>
      </c>
      <c r="G590" s="7">
        <v>12</v>
      </c>
      <c r="H590" s="5" t="s">
        <v>852</v>
      </c>
      <c r="I590" s="5" t="s">
        <v>31</v>
      </c>
      <c r="J590" s="5" t="s">
        <v>117</v>
      </c>
      <c r="K590" s="5" t="s">
        <v>4826</v>
      </c>
      <c r="L590" s="5" t="s">
        <v>13185</v>
      </c>
      <c r="M590" s="5" t="s">
        <v>37</v>
      </c>
      <c r="N590" s="5" t="s">
        <v>55</v>
      </c>
      <c r="O590" s="5" t="b">
        <f t="shared" ca="1" si="135"/>
        <v>1</v>
      </c>
      <c r="P590" s="5"/>
      <c r="Q590" s="5"/>
      <c r="R590" s="5"/>
      <c r="S590" s="5"/>
      <c r="T590" s="5"/>
      <c r="U590" s="5"/>
      <c r="V590" s="5"/>
      <c r="W590" s="5"/>
      <c r="X590" s="5"/>
      <c r="Y590" s="5"/>
      <c r="Z590" s="5"/>
      <c r="AA590" s="5"/>
      <c r="AB590" s="5"/>
      <c r="AC590" s="5"/>
      <c r="AD590" s="5"/>
      <c r="AE590" s="5"/>
    </row>
    <row r="591" spans="1:31" ht="21" customHeight="1">
      <c r="A591" s="5" t="s">
        <v>248</v>
      </c>
      <c r="B591" s="5" t="s">
        <v>13188</v>
      </c>
      <c r="C591" s="5" t="s">
        <v>170</v>
      </c>
      <c r="D591" s="5" t="s">
        <v>171</v>
      </c>
      <c r="E591" s="5" t="s">
        <v>29</v>
      </c>
      <c r="F591" s="7">
        <v>8</v>
      </c>
      <c r="G591" s="7">
        <v>10</v>
      </c>
      <c r="H591" s="5" t="s">
        <v>30</v>
      </c>
      <c r="I591" s="5" t="s">
        <v>31</v>
      </c>
      <c r="J591" s="5" t="s">
        <v>1505</v>
      </c>
      <c r="K591" s="5" t="s">
        <v>13189</v>
      </c>
      <c r="L591" s="5" t="s">
        <v>13190</v>
      </c>
      <c r="M591" s="5" t="s">
        <v>37</v>
      </c>
      <c r="N591" s="5" t="s">
        <v>55</v>
      </c>
      <c r="O591" s="5" t="b">
        <f t="shared" ca="1" si="135"/>
        <v>1</v>
      </c>
      <c r="P591" s="5"/>
      <c r="Q591" s="5"/>
      <c r="R591" s="5"/>
      <c r="S591" s="5"/>
      <c r="T591" s="5"/>
      <c r="U591" s="5"/>
      <c r="V591" s="5"/>
      <c r="W591" s="5"/>
      <c r="X591" s="5"/>
      <c r="Y591" s="5"/>
      <c r="Z591" s="5"/>
      <c r="AA591" s="5"/>
      <c r="AB591" s="5"/>
      <c r="AC591" s="5"/>
      <c r="AD591" s="5"/>
      <c r="AE591" s="5"/>
    </row>
    <row r="592" spans="1:31" ht="21" customHeight="1">
      <c r="A592" s="5" t="s">
        <v>13192</v>
      </c>
      <c r="B592" s="5" t="s">
        <v>13196</v>
      </c>
      <c r="C592" s="5" t="s">
        <v>41</v>
      </c>
      <c r="D592" s="5" t="s">
        <v>94</v>
      </c>
      <c r="E592" s="5" t="s">
        <v>29</v>
      </c>
      <c r="F592" s="7">
        <v>8</v>
      </c>
      <c r="G592" s="7">
        <v>10</v>
      </c>
      <c r="H592" s="5" t="s">
        <v>30</v>
      </c>
      <c r="I592" s="5" t="s">
        <v>31</v>
      </c>
      <c r="J592" s="5" t="s">
        <v>110</v>
      </c>
      <c r="K592" s="5" t="s">
        <v>13198</v>
      </c>
      <c r="L592" s="5" t="s">
        <v>13199</v>
      </c>
      <c r="M592" s="5" t="s">
        <v>100</v>
      </c>
      <c r="N592" s="5" t="s">
        <v>55</v>
      </c>
      <c r="O592" s="5" t="b">
        <f ca="1">IFERROR(__xludf.DUMMYFUNCTION("REGEXMATCH(A592,""(?i)PHP"")"),TRUE)</f>
        <v>1</v>
      </c>
      <c r="P592" s="5" t="b">
        <f ca="1">IFERROR(__xludf.DUMMYFUNCTION("REGEXMATCH(L592,""PHP"")"),TRUE)</f>
        <v>1</v>
      </c>
      <c r="Q592" s="5"/>
      <c r="R592" s="5"/>
      <c r="S592" s="5"/>
      <c r="T592" s="5"/>
      <c r="U592" s="5"/>
      <c r="V592" s="5"/>
      <c r="W592" s="5"/>
      <c r="X592" s="5"/>
      <c r="Y592" s="5"/>
      <c r="Z592" s="5"/>
      <c r="AA592" s="5"/>
      <c r="AB592" s="5"/>
      <c r="AC592" s="5"/>
      <c r="AD592" s="5"/>
      <c r="AE592" s="5"/>
    </row>
    <row r="593" spans="1:31" ht="21" customHeight="1">
      <c r="A593" s="5" t="s">
        <v>12352</v>
      </c>
      <c r="B593" s="5" t="s">
        <v>13202</v>
      </c>
      <c r="C593" s="5" t="s">
        <v>41</v>
      </c>
      <c r="D593" s="5" t="s">
        <v>874</v>
      </c>
      <c r="E593" s="5" t="s">
        <v>45</v>
      </c>
      <c r="F593" s="7">
        <v>8</v>
      </c>
      <c r="G593" s="7">
        <v>15</v>
      </c>
      <c r="H593" s="5" t="s">
        <v>65</v>
      </c>
      <c r="I593" s="5" t="s">
        <v>108</v>
      </c>
      <c r="J593" s="5" t="s">
        <v>117</v>
      </c>
      <c r="K593" s="5" t="s">
        <v>12354</v>
      </c>
      <c r="L593" s="5" t="s">
        <v>12355</v>
      </c>
      <c r="M593" s="5" t="s">
        <v>37</v>
      </c>
      <c r="N593" s="5" t="s">
        <v>55</v>
      </c>
      <c r="O593" s="5" t="b">
        <f t="shared" ref="O593:O612" ca="1" si="136">IFERROR(__xludf.DUMMYFUNCTION("REGEXMATCH(A593,""PHP"")"),TRUE)</f>
        <v>1</v>
      </c>
      <c r="P593" s="5"/>
      <c r="Q593" s="5"/>
      <c r="R593" s="5"/>
      <c r="S593" s="5"/>
      <c r="T593" s="5"/>
      <c r="U593" s="5"/>
      <c r="V593" s="5"/>
      <c r="W593" s="5"/>
      <c r="X593" s="5"/>
      <c r="Y593" s="5"/>
      <c r="Z593" s="5"/>
      <c r="AA593" s="5"/>
      <c r="AB593" s="5"/>
      <c r="AC593" s="5"/>
      <c r="AD593" s="5"/>
      <c r="AE593" s="5"/>
    </row>
    <row r="594" spans="1:31" ht="21" customHeight="1">
      <c r="A594" s="5" t="s">
        <v>13207</v>
      </c>
      <c r="B594" s="5" t="s">
        <v>13208</v>
      </c>
      <c r="C594" s="5" t="s">
        <v>41</v>
      </c>
      <c r="D594" s="5" t="s">
        <v>169</v>
      </c>
      <c r="E594" s="5" t="s">
        <v>29</v>
      </c>
      <c r="F594" s="7">
        <v>8</v>
      </c>
      <c r="G594" s="7">
        <v>16</v>
      </c>
      <c r="H594" s="5" t="s">
        <v>478</v>
      </c>
      <c r="I594" s="5" t="s">
        <v>125</v>
      </c>
      <c r="J594" s="5" t="s">
        <v>9354</v>
      </c>
      <c r="K594" s="5" t="s">
        <v>13211</v>
      </c>
      <c r="L594" s="5" t="s">
        <v>13212</v>
      </c>
      <c r="M594" s="5" t="s">
        <v>53</v>
      </c>
      <c r="N594" s="5" t="s">
        <v>55</v>
      </c>
      <c r="O594" s="5" t="b">
        <f t="shared" ca="1" si="136"/>
        <v>1</v>
      </c>
      <c r="P594" s="5"/>
      <c r="Q594" s="5"/>
      <c r="R594" s="5"/>
      <c r="S594" s="5"/>
      <c r="T594" s="5"/>
      <c r="U594" s="5"/>
      <c r="V594" s="5"/>
      <c r="W594" s="5"/>
      <c r="X594" s="5"/>
      <c r="Y594" s="5"/>
      <c r="Z594" s="5"/>
      <c r="AA594" s="5"/>
      <c r="AB594" s="5"/>
      <c r="AC594" s="5"/>
      <c r="AD594" s="5"/>
      <c r="AE594" s="5"/>
    </row>
    <row r="595" spans="1:31" ht="21" customHeight="1">
      <c r="A595" s="5" t="s">
        <v>248</v>
      </c>
      <c r="B595" s="5" t="s">
        <v>2210</v>
      </c>
      <c r="C595" s="5" t="s">
        <v>41</v>
      </c>
      <c r="D595" s="5" t="s">
        <v>2462</v>
      </c>
      <c r="E595" s="5" t="s">
        <v>45</v>
      </c>
      <c r="F595" s="7">
        <v>8</v>
      </c>
      <c r="G595" s="7">
        <v>12</v>
      </c>
      <c r="H595" s="5" t="s">
        <v>852</v>
      </c>
      <c r="I595" s="5" t="s">
        <v>31</v>
      </c>
      <c r="J595" s="5" t="s">
        <v>57</v>
      </c>
      <c r="K595" s="5" t="s">
        <v>7359</v>
      </c>
      <c r="L595" s="5" t="s">
        <v>13214</v>
      </c>
      <c r="M595" s="5" t="s">
        <v>42</v>
      </c>
      <c r="N595" s="5" t="s">
        <v>38</v>
      </c>
      <c r="O595" s="5" t="b">
        <f t="shared" ca="1" si="136"/>
        <v>1</v>
      </c>
      <c r="P595" s="5"/>
      <c r="Q595" s="5"/>
      <c r="R595" s="5"/>
      <c r="S595" s="5"/>
      <c r="T595" s="5"/>
      <c r="U595" s="5"/>
      <c r="V595" s="5"/>
      <c r="W595" s="5"/>
      <c r="X595" s="5"/>
      <c r="Y595" s="5"/>
      <c r="Z595" s="5"/>
      <c r="AA595" s="5"/>
      <c r="AB595" s="5"/>
      <c r="AC595" s="5"/>
      <c r="AD595" s="5"/>
      <c r="AE595" s="5"/>
    </row>
    <row r="596" spans="1:31" ht="21" customHeight="1">
      <c r="A596" s="5" t="s">
        <v>248</v>
      </c>
      <c r="B596" s="5" t="s">
        <v>13218</v>
      </c>
      <c r="C596" s="5" t="s">
        <v>170</v>
      </c>
      <c r="D596" s="5" t="s">
        <v>47</v>
      </c>
      <c r="E596" s="5" t="s">
        <v>45</v>
      </c>
      <c r="F596" s="7">
        <v>8</v>
      </c>
      <c r="G596" s="7">
        <v>15</v>
      </c>
      <c r="H596" s="5" t="s">
        <v>65</v>
      </c>
      <c r="I596" s="5" t="s">
        <v>31</v>
      </c>
      <c r="J596" s="5" t="s">
        <v>76</v>
      </c>
      <c r="K596" s="5" t="s">
        <v>688</v>
      </c>
      <c r="L596" s="5" t="s">
        <v>13219</v>
      </c>
      <c r="M596" s="5" t="s">
        <v>167</v>
      </c>
      <c r="N596" s="5" t="s">
        <v>55</v>
      </c>
      <c r="O596" s="5" t="b">
        <f t="shared" ca="1" si="136"/>
        <v>1</v>
      </c>
      <c r="P596" s="5"/>
      <c r="Q596" s="5"/>
      <c r="R596" s="5"/>
      <c r="S596" s="5"/>
      <c r="T596" s="5"/>
      <c r="U596" s="5"/>
      <c r="V596" s="5"/>
      <c r="W596" s="5"/>
      <c r="X596" s="5"/>
      <c r="Y596" s="5"/>
      <c r="Z596" s="5"/>
      <c r="AA596" s="5"/>
      <c r="AB596" s="5"/>
      <c r="AC596" s="5"/>
      <c r="AD596" s="5"/>
      <c r="AE596" s="5"/>
    </row>
    <row r="597" spans="1:31" ht="21" customHeight="1">
      <c r="A597" s="5" t="s">
        <v>13222</v>
      </c>
      <c r="B597" s="5" t="s">
        <v>13223</v>
      </c>
      <c r="C597" s="5" t="s">
        <v>41</v>
      </c>
      <c r="D597" s="5" t="s">
        <v>43</v>
      </c>
      <c r="E597" s="5" t="s">
        <v>29</v>
      </c>
      <c r="F597" s="7">
        <v>8</v>
      </c>
      <c r="G597" s="7">
        <v>15</v>
      </c>
      <c r="H597" s="5" t="s">
        <v>65</v>
      </c>
      <c r="I597" s="5" t="s">
        <v>66</v>
      </c>
      <c r="J597" s="5" t="s">
        <v>4234</v>
      </c>
      <c r="K597" s="5" t="s">
        <v>13224</v>
      </c>
      <c r="L597" s="5" t="s">
        <v>13225</v>
      </c>
      <c r="M597" s="5" t="s">
        <v>37</v>
      </c>
      <c r="N597" s="5" t="s">
        <v>405</v>
      </c>
      <c r="O597" s="5" t="b">
        <f t="shared" ca="1" si="136"/>
        <v>1</v>
      </c>
      <c r="P597" s="5"/>
      <c r="Q597" s="5"/>
      <c r="R597" s="5"/>
      <c r="S597" s="5"/>
      <c r="T597" s="5"/>
      <c r="U597" s="5"/>
      <c r="V597" s="5"/>
      <c r="W597" s="5"/>
      <c r="X597" s="5"/>
      <c r="Y597" s="5"/>
      <c r="Z597" s="5"/>
      <c r="AA597" s="5"/>
      <c r="AB597" s="5"/>
      <c r="AC597" s="5"/>
      <c r="AD597" s="5"/>
      <c r="AE597" s="5"/>
    </row>
    <row r="598" spans="1:31" ht="21" customHeight="1">
      <c r="A598" s="5" t="s">
        <v>13228</v>
      </c>
      <c r="B598" s="5" t="s">
        <v>13229</v>
      </c>
      <c r="C598" s="5" t="s">
        <v>20</v>
      </c>
      <c r="D598" s="5" t="s">
        <v>1173</v>
      </c>
      <c r="E598" s="5" t="s">
        <v>45</v>
      </c>
      <c r="F598" s="7">
        <v>8</v>
      </c>
      <c r="G598" s="7">
        <v>16</v>
      </c>
      <c r="H598" s="5" t="s">
        <v>478</v>
      </c>
      <c r="I598" s="5" t="s">
        <v>31</v>
      </c>
      <c r="J598" s="5" t="s">
        <v>576</v>
      </c>
      <c r="K598" s="5" t="s">
        <v>13230</v>
      </c>
      <c r="L598" s="5" t="s">
        <v>13232</v>
      </c>
      <c r="M598" s="5" t="s">
        <v>42</v>
      </c>
      <c r="N598" s="5" t="s">
        <v>237</v>
      </c>
      <c r="O598" s="5" t="b">
        <f t="shared" ca="1" si="136"/>
        <v>1</v>
      </c>
      <c r="P598" s="5"/>
      <c r="Q598" s="5"/>
      <c r="R598" s="5"/>
      <c r="S598" s="5"/>
      <c r="T598" s="5"/>
      <c r="U598" s="5"/>
      <c r="V598" s="5"/>
      <c r="W598" s="5"/>
      <c r="X598" s="5"/>
      <c r="Y598" s="5"/>
      <c r="Z598" s="5"/>
      <c r="AA598" s="5"/>
      <c r="AB598" s="5"/>
      <c r="AC598" s="5"/>
      <c r="AD598" s="5"/>
      <c r="AE598" s="5"/>
    </row>
    <row r="599" spans="1:31" ht="21" customHeight="1">
      <c r="A599" s="5" t="s">
        <v>248</v>
      </c>
      <c r="B599" s="5" t="s">
        <v>13237</v>
      </c>
      <c r="C599" s="5" t="s">
        <v>170</v>
      </c>
      <c r="D599" s="5" t="s">
        <v>342</v>
      </c>
      <c r="E599" s="5" t="s">
        <v>29</v>
      </c>
      <c r="F599" s="7">
        <v>8</v>
      </c>
      <c r="G599" s="7">
        <v>10</v>
      </c>
      <c r="H599" s="5" t="s">
        <v>30</v>
      </c>
      <c r="I599" s="5" t="s">
        <v>31</v>
      </c>
      <c r="J599" s="5" t="s">
        <v>2724</v>
      </c>
      <c r="K599" s="5" t="s">
        <v>13238</v>
      </c>
      <c r="L599" s="5" t="s">
        <v>13239</v>
      </c>
      <c r="M599" s="5" t="s">
        <v>37</v>
      </c>
      <c r="N599" s="5" t="s">
        <v>55</v>
      </c>
      <c r="O599" s="5" t="b">
        <f t="shared" ca="1" si="136"/>
        <v>1</v>
      </c>
      <c r="P599" s="5"/>
      <c r="Q599" s="5"/>
      <c r="R599" s="5"/>
      <c r="S599" s="5"/>
      <c r="T599" s="5"/>
      <c r="U599" s="5"/>
      <c r="V599" s="5"/>
      <c r="W599" s="5"/>
      <c r="X599" s="5"/>
      <c r="Y599" s="5"/>
      <c r="Z599" s="5"/>
      <c r="AA599" s="5"/>
      <c r="AB599" s="5"/>
      <c r="AC599" s="5"/>
      <c r="AD599" s="5"/>
      <c r="AE599" s="5"/>
    </row>
    <row r="600" spans="1:31" ht="21" customHeight="1">
      <c r="A600" s="5" t="s">
        <v>248</v>
      </c>
      <c r="B600" s="5" t="s">
        <v>2210</v>
      </c>
      <c r="C600" s="5" t="s">
        <v>41</v>
      </c>
      <c r="D600" s="5" t="s">
        <v>2462</v>
      </c>
      <c r="E600" s="5" t="s">
        <v>45</v>
      </c>
      <c r="F600" s="7">
        <v>8</v>
      </c>
      <c r="G600" s="7">
        <v>10</v>
      </c>
      <c r="H600" s="5" t="s">
        <v>30</v>
      </c>
      <c r="I600" s="5" t="s">
        <v>31</v>
      </c>
      <c r="J600" s="5" t="s">
        <v>110</v>
      </c>
      <c r="K600" s="5" t="s">
        <v>13246</v>
      </c>
      <c r="L600" s="9" t="s">
        <v>47</v>
      </c>
      <c r="M600" s="5" t="s">
        <v>42</v>
      </c>
      <c r="N600" s="5" t="s">
        <v>38</v>
      </c>
      <c r="O600" s="5" t="b">
        <f t="shared" ca="1" si="136"/>
        <v>1</v>
      </c>
      <c r="P600" s="9"/>
      <c r="Q600" s="5"/>
      <c r="R600" s="5"/>
      <c r="S600" s="5"/>
      <c r="T600" s="5"/>
      <c r="U600" s="5"/>
      <c r="V600" s="5"/>
      <c r="W600" s="5"/>
      <c r="X600" s="5"/>
      <c r="Y600" s="5"/>
      <c r="Z600" s="5"/>
      <c r="AA600" s="5"/>
      <c r="AB600" s="5"/>
      <c r="AC600" s="5"/>
      <c r="AD600" s="5"/>
      <c r="AE600" s="5"/>
    </row>
    <row r="601" spans="1:31" ht="21" customHeight="1">
      <c r="A601" s="5" t="s">
        <v>13247</v>
      </c>
      <c r="B601" s="5" t="s">
        <v>13248</v>
      </c>
      <c r="C601" s="5" t="s">
        <v>41</v>
      </c>
      <c r="D601" s="5" t="s">
        <v>94</v>
      </c>
      <c r="E601" s="5" t="s">
        <v>29</v>
      </c>
      <c r="F601" s="7">
        <v>8</v>
      </c>
      <c r="G601" s="7">
        <v>15</v>
      </c>
      <c r="H601" s="5" t="s">
        <v>65</v>
      </c>
      <c r="I601" s="5" t="s">
        <v>108</v>
      </c>
      <c r="J601" s="5" t="s">
        <v>947</v>
      </c>
      <c r="K601" s="5" t="s">
        <v>13251</v>
      </c>
      <c r="L601" s="5" t="s">
        <v>13252</v>
      </c>
      <c r="M601" s="5" t="s">
        <v>100</v>
      </c>
      <c r="N601" s="5" t="s">
        <v>55</v>
      </c>
      <c r="O601" s="5" t="b">
        <f t="shared" ca="1" si="136"/>
        <v>1</v>
      </c>
      <c r="P601" s="5"/>
      <c r="Q601" s="5"/>
      <c r="R601" s="5"/>
      <c r="S601" s="5"/>
      <c r="T601" s="5"/>
      <c r="U601" s="5"/>
      <c r="V601" s="5"/>
      <c r="W601" s="5"/>
      <c r="X601" s="5"/>
      <c r="Y601" s="5"/>
      <c r="Z601" s="5"/>
      <c r="AA601" s="5"/>
      <c r="AB601" s="5"/>
      <c r="AC601" s="5"/>
      <c r="AD601" s="5"/>
      <c r="AE601" s="5"/>
    </row>
    <row r="602" spans="1:31" ht="21" customHeight="1">
      <c r="A602" s="5" t="s">
        <v>13258</v>
      </c>
      <c r="B602" s="5" t="s">
        <v>13260</v>
      </c>
      <c r="C602" s="5" t="s">
        <v>27</v>
      </c>
      <c r="D602" s="5" t="s">
        <v>80</v>
      </c>
      <c r="E602" s="5" t="s">
        <v>29</v>
      </c>
      <c r="F602" s="7">
        <v>8</v>
      </c>
      <c r="G602" s="7">
        <v>10</v>
      </c>
      <c r="H602" s="5" t="s">
        <v>30</v>
      </c>
      <c r="I602" s="5" t="s">
        <v>31</v>
      </c>
      <c r="J602" s="5" t="s">
        <v>2067</v>
      </c>
      <c r="K602" s="5" t="s">
        <v>13262</v>
      </c>
      <c r="L602" s="5" t="s">
        <v>13263</v>
      </c>
      <c r="M602" s="5" t="s">
        <v>53</v>
      </c>
      <c r="N602" s="5" t="s">
        <v>55</v>
      </c>
      <c r="O602" s="5" t="b">
        <f t="shared" ca="1" si="136"/>
        <v>1</v>
      </c>
      <c r="P602" s="5"/>
      <c r="Q602" s="5"/>
      <c r="R602" s="5"/>
      <c r="S602" s="5"/>
      <c r="T602" s="5"/>
      <c r="U602" s="5"/>
      <c r="V602" s="5"/>
      <c r="W602" s="5"/>
      <c r="X602" s="5"/>
      <c r="Y602" s="5"/>
      <c r="Z602" s="5"/>
      <c r="AA602" s="5"/>
      <c r="AB602" s="5"/>
      <c r="AC602" s="5"/>
      <c r="AD602" s="5"/>
      <c r="AE602" s="5"/>
    </row>
    <row r="603" spans="1:31" ht="21" customHeight="1">
      <c r="A603" s="5" t="s">
        <v>248</v>
      </c>
      <c r="B603" s="5" t="s">
        <v>13268</v>
      </c>
      <c r="C603" s="5" t="s">
        <v>170</v>
      </c>
      <c r="D603" s="5" t="s">
        <v>378</v>
      </c>
      <c r="E603" s="5" t="s">
        <v>29</v>
      </c>
      <c r="F603" s="7">
        <v>8</v>
      </c>
      <c r="G603" s="7">
        <v>10</v>
      </c>
      <c r="H603" s="5" t="s">
        <v>30</v>
      </c>
      <c r="I603" s="5" t="s">
        <v>31</v>
      </c>
      <c r="J603" s="5" t="s">
        <v>1179</v>
      </c>
      <c r="K603" s="5" t="s">
        <v>13269</v>
      </c>
      <c r="L603" s="5" t="s">
        <v>13270</v>
      </c>
      <c r="M603" s="5" t="s">
        <v>100</v>
      </c>
      <c r="N603" s="5" t="s">
        <v>1179</v>
      </c>
      <c r="O603" s="5" t="b">
        <f t="shared" ca="1" si="136"/>
        <v>1</v>
      </c>
      <c r="P603" s="5"/>
      <c r="Q603" s="5"/>
      <c r="R603" s="5"/>
      <c r="S603" s="5"/>
      <c r="T603" s="5"/>
      <c r="U603" s="5"/>
      <c r="V603" s="5"/>
      <c r="W603" s="5"/>
      <c r="X603" s="5"/>
      <c r="Y603" s="5"/>
      <c r="Z603" s="5"/>
      <c r="AA603" s="5"/>
      <c r="AB603" s="5"/>
      <c r="AC603" s="5"/>
      <c r="AD603" s="5"/>
      <c r="AE603" s="5"/>
    </row>
    <row r="604" spans="1:31" ht="21" customHeight="1">
      <c r="A604" s="5" t="s">
        <v>13274</v>
      </c>
      <c r="B604" s="5" t="s">
        <v>13275</v>
      </c>
      <c r="C604" s="5" t="s">
        <v>20</v>
      </c>
      <c r="D604" s="5" t="s">
        <v>21</v>
      </c>
      <c r="E604" s="5" t="s">
        <v>45</v>
      </c>
      <c r="F604" s="7">
        <v>8</v>
      </c>
      <c r="G604" s="7">
        <v>20</v>
      </c>
      <c r="H604" s="5" t="s">
        <v>178</v>
      </c>
      <c r="I604" s="5" t="s">
        <v>108</v>
      </c>
      <c r="J604" s="5" t="s">
        <v>11851</v>
      </c>
      <c r="K604" s="5" t="s">
        <v>13278</v>
      </c>
      <c r="L604" s="5" t="s">
        <v>13279</v>
      </c>
      <c r="M604" s="5" t="s">
        <v>53</v>
      </c>
      <c r="N604" s="5" t="s">
        <v>55</v>
      </c>
      <c r="O604" s="5" t="b">
        <f t="shared" ca="1" si="136"/>
        <v>1</v>
      </c>
      <c r="P604" s="5"/>
      <c r="Q604" s="5"/>
      <c r="R604" s="5"/>
      <c r="S604" s="5"/>
      <c r="T604" s="5"/>
      <c r="U604" s="5"/>
      <c r="V604" s="5"/>
      <c r="W604" s="5"/>
      <c r="X604" s="5"/>
      <c r="Y604" s="5"/>
      <c r="Z604" s="5"/>
      <c r="AA604" s="5"/>
      <c r="AB604" s="5"/>
      <c r="AC604" s="5"/>
      <c r="AD604" s="5"/>
      <c r="AE604" s="5"/>
    </row>
    <row r="605" spans="1:31" ht="21" customHeight="1">
      <c r="A605" s="5" t="s">
        <v>248</v>
      </c>
      <c r="B605" s="5" t="s">
        <v>13282</v>
      </c>
      <c r="C605" s="5" t="s">
        <v>41</v>
      </c>
      <c r="D605" s="5" t="s">
        <v>47</v>
      </c>
      <c r="E605" s="5" t="s">
        <v>45</v>
      </c>
      <c r="F605" s="7">
        <v>8</v>
      </c>
      <c r="G605" s="7">
        <v>12</v>
      </c>
      <c r="H605" s="5" t="s">
        <v>852</v>
      </c>
      <c r="I605" s="5" t="s">
        <v>108</v>
      </c>
      <c r="J605" s="5" t="s">
        <v>1368</v>
      </c>
      <c r="K605" s="5" t="s">
        <v>13283</v>
      </c>
      <c r="L605" s="5" t="s">
        <v>13284</v>
      </c>
      <c r="M605" s="5" t="s">
        <v>167</v>
      </c>
      <c r="N605" s="5" t="s">
        <v>55</v>
      </c>
      <c r="O605" s="5" t="b">
        <f t="shared" ca="1" si="136"/>
        <v>1</v>
      </c>
      <c r="P605" s="5"/>
      <c r="Q605" s="5"/>
      <c r="R605" s="5"/>
      <c r="S605" s="5"/>
      <c r="T605" s="5"/>
      <c r="U605" s="5"/>
      <c r="V605" s="5"/>
      <c r="W605" s="5"/>
      <c r="X605" s="5"/>
      <c r="Y605" s="5"/>
      <c r="Z605" s="5"/>
      <c r="AA605" s="5"/>
      <c r="AB605" s="5"/>
      <c r="AC605" s="5"/>
      <c r="AD605" s="5"/>
      <c r="AE605" s="5"/>
    </row>
    <row r="606" spans="1:31" ht="21" customHeight="1">
      <c r="A606" s="5" t="s">
        <v>248</v>
      </c>
      <c r="B606" s="5" t="s">
        <v>13287</v>
      </c>
      <c r="C606" s="5" t="s">
        <v>41</v>
      </c>
      <c r="D606" s="5" t="s">
        <v>448</v>
      </c>
      <c r="E606" s="5" t="s">
        <v>45</v>
      </c>
      <c r="F606" s="7">
        <v>8</v>
      </c>
      <c r="G606" s="7">
        <v>10</v>
      </c>
      <c r="H606" s="5" t="s">
        <v>30</v>
      </c>
      <c r="I606" s="5" t="s">
        <v>108</v>
      </c>
      <c r="J606" s="5" t="s">
        <v>444</v>
      </c>
      <c r="K606" s="5" t="s">
        <v>13289</v>
      </c>
      <c r="L606" s="5" t="s">
        <v>13290</v>
      </c>
      <c r="M606" s="5" t="s">
        <v>42</v>
      </c>
      <c r="N606" s="5" t="s">
        <v>237</v>
      </c>
      <c r="O606" s="5" t="b">
        <f t="shared" ca="1" si="136"/>
        <v>1</v>
      </c>
      <c r="P606" s="5"/>
      <c r="Q606" s="5"/>
      <c r="R606" s="5"/>
      <c r="S606" s="5"/>
      <c r="T606" s="5"/>
      <c r="U606" s="5"/>
      <c r="V606" s="5"/>
      <c r="W606" s="5"/>
      <c r="X606" s="5"/>
      <c r="Y606" s="5"/>
      <c r="Z606" s="5"/>
      <c r="AA606" s="5"/>
      <c r="AB606" s="5"/>
      <c r="AC606" s="5"/>
      <c r="AD606" s="5"/>
      <c r="AE606" s="5"/>
    </row>
    <row r="607" spans="1:31" ht="21" customHeight="1">
      <c r="A607" s="5" t="s">
        <v>13291</v>
      </c>
      <c r="B607" s="5" t="s">
        <v>13292</v>
      </c>
      <c r="C607" s="5" t="s">
        <v>27</v>
      </c>
      <c r="D607" s="5" t="s">
        <v>54</v>
      </c>
      <c r="E607" s="5" t="s">
        <v>29</v>
      </c>
      <c r="F607" s="7">
        <v>8</v>
      </c>
      <c r="G607" s="7">
        <v>20</v>
      </c>
      <c r="H607" s="5" t="s">
        <v>178</v>
      </c>
      <c r="I607" s="5" t="s">
        <v>31</v>
      </c>
      <c r="J607" s="5" t="s">
        <v>117</v>
      </c>
      <c r="K607" s="5" t="s">
        <v>1960</v>
      </c>
      <c r="L607" s="5" t="s">
        <v>13293</v>
      </c>
      <c r="M607" s="5" t="s">
        <v>53</v>
      </c>
      <c r="N607" s="5" t="s">
        <v>89</v>
      </c>
      <c r="O607" s="5" t="b">
        <f t="shared" ca="1" si="136"/>
        <v>1</v>
      </c>
      <c r="P607" s="5"/>
      <c r="Q607" s="5"/>
      <c r="R607" s="5"/>
      <c r="S607" s="5"/>
      <c r="T607" s="5"/>
      <c r="U607" s="5"/>
      <c r="V607" s="5"/>
      <c r="W607" s="5"/>
      <c r="X607" s="5"/>
      <c r="Y607" s="5"/>
      <c r="Z607" s="5"/>
      <c r="AA607" s="5"/>
      <c r="AB607" s="5"/>
      <c r="AC607" s="5"/>
      <c r="AD607" s="5"/>
      <c r="AE607" s="5"/>
    </row>
    <row r="608" spans="1:31" ht="21" customHeight="1">
      <c r="A608" s="5" t="s">
        <v>13297</v>
      </c>
      <c r="B608" s="5" t="s">
        <v>13298</v>
      </c>
      <c r="C608" s="5" t="s">
        <v>20</v>
      </c>
      <c r="D608" s="5" t="s">
        <v>1173</v>
      </c>
      <c r="E608" s="5" t="s">
        <v>29</v>
      </c>
      <c r="F608" s="7">
        <v>8</v>
      </c>
      <c r="G608" s="7">
        <v>15</v>
      </c>
      <c r="H608" s="5" t="s">
        <v>65</v>
      </c>
      <c r="I608" s="5" t="s">
        <v>108</v>
      </c>
      <c r="J608" s="5" t="s">
        <v>1505</v>
      </c>
      <c r="K608" s="5" t="s">
        <v>13301</v>
      </c>
      <c r="L608" s="5" t="s">
        <v>13304</v>
      </c>
      <c r="M608" s="5" t="s">
        <v>37</v>
      </c>
      <c r="N608" s="5" t="s">
        <v>55</v>
      </c>
      <c r="O608" s="5" t="b">
        <f t="shared" ca="1" si="136"/>
        <v>1</v>
      </c>
      <c r="P608" s="5"/>
      <c r="Q608" s="5"/>
      <c r="R608" s="5"/>
      <c r="S608" s="5"/>
      <c r="T608" s="5"/>
      <c r="U608" s="5"/>
      <c r="V608" s="5"/>
      <c r="W608" s="5"/>
      <c r="X608" s="5"/>
      <c r="Y608" s="5"/>
      <c r="Z608" s="5"/>
      <c r="AA608" s="5"/>
      <c r="AB608" s="5"/>
      <c r="AC608" s="5"/>
      <c r="AD608" s="5"/>
      <c r="AE608" s="5"/>
    </row>
    <row r="609" spans="1:31" ht="21" customHeight="1">
      <c r="A609" s="5" t="s">
        <v>10427</v>
      </c>
      <c r="B609" s="5" t="s">
        <v>13308</v>
      </c>
      <c r="C609" s="5" t="s">
        <v>41</v>
      </c>
      <c r="D609" s="5" t="s">
        <v>169</v>
      </c>
      <c r="E609" s="5" t="s">
        <v>29</v>
      </c>
      <c r="F609" s="7">
        <v>8</v>
      </c>
      <c r="G609" s="7">
        <v>15</v>
      </c>
      <c r="H609" s="5" t="s">
        <v>65</v>
      </c>
      <c r="I609" s="5" t="s">
        <v>31</v>
      </c>
      <c r="J609" s="5" t="s">
        <v>633</v>
      </c>
      <c r="K609" s="5" t="s">
        <v>13311</v>
      </c>
      <c r="L609" s="5" t="s">
        <v>13313</v>
      </c>
      <c r="M609" s="5" t="s">
        <v>42</v>
      </c>
      <c r="N609" s="5" t="s">
        <v>55</v>
      </c>
      <c r="O609" s="5" t="b">
        <f t="shared" ca="1" si="136"/>
        <v>1</v>
      </c>
      <c r="P609" s="5"/>
      <c r="Q609" s="5"/>
      <c r="R609" s="5"/>
      <c r="S609" s="5"/>
      <c r="T609" s="5"/>
      <c r="U609" s="5"/>
      <c r="V609" s="5"/>
      <c r="W609" s="5"/>
      <c r="X609" s="5"/>
      <c r="Y609" s="5"/>
      <c r="Z609" s="5"/>
      <c r="AA609" s="5"/>
      <c r="AB609" s="5"/>
      <c r="AC609" s="5"/>
      <c r="AD609" s="5"/>
      <c r="AE609" s="5"/>
    </row>
    <row r="610" spans="1:31" ht="21" customHeight="1">
      <c r="A610" s="5" t="s">
        <v>3997</v>
      </c>
      <c r="B610" s="5" t="s">
        <v>7641</v>
      </c>
      <c r="C610" s="5" t="s">
        <v>41</v>
      </c>
      <c r="D610" s="5" t="s">
        <v>448</v>
      </c>
      <c r="E610" s="5" t="s">
        <v>95</v>
      </c>
      <c r="F610" s="7">
        <v>8</v>
      </c>
      <c r="G610" s="7">
        <v>15</v>
      </c>
      <c r="H610" s="5" t="s">
        <v>65</v>
      </c>
      <c r="I610" s="5" t="s">
        <v>108</v>
      </c>
      <c r="J610" s="5" t="s">
        <v>110</v>
      </c>
      <c r="K610" s="9" t="s">
        <v>47</v>
      </c>
      <c r="L610" s="5" t="s">
        <v>13321</v>
      </c>
      <c r="M610" s="5" t="s">
        <v>53</v>
      </c>
      <c r="N610" s="5" t="s">
        <v>55</v>
      </c>
      <c r="O610" s="5" t="b">
        <f t="shared" ca="1" si="136"/>
        <v>1</v>
      </c>
      <c r="P610" s="5"/>
      <c r="Q610" s="5"/>
      <c r="R610" s="5"/>
      <c r="S610" s="5"/>
      <c r="T610" s="5"/>
      <c r="U610" s="5"/>
      <c r="V610" s="5"/>
      <c r="W610" s="5"/>
      <c r="X610" s="5"/>
      <c r="Y610" s="5"/>
      <c r="Z610" s="5"/>
      <c r="AA610" s="5"/>
      <c r="AB610" s="5"/>
      <c r="AC610" s="5"/>
      <c r="AD610" s="5"/>
      <c r="AE610" s="5"/>
    </row>
    <row r="611" spans="1:31" ht="21" customHeight="1">
      <c r="A611" s="5" t="s">
        <v>248</v>
      </c>
      <c r="B611" s="5" t="s">
        <v>13324</v>
      </c>
      <c r="C611" s="5" t="s">
        <v>170</v>
      </c>
      <c r="D611" s="5" t="s">
        <v>47</v>
      </c>
      <c r="E611" s="5" t="s">
        <v>29</v>
      </c>
      <c r="F611" s="7">
        <v>8</v>
      </c>
      <c r="G611" s="7">
        <v>10</v>
      </c>
      <c r="H611" s="5" t="s">
        <v>30</v>
      </c>
      <c r="I611" s="5" t="s">
        <v>108</v>
      </c>
      <c r="J611" s="5" t="s">
        <v>57</v>
      </c>
      <c r="K611" s="5" t="s">
        <v>13326</v>
      </c>
      <c r="L611" s="5" t="s">
        <v>13328</v>
      </c>
      <c r="M611" s="5" t="s">
        <v>37</v>
      </c>
      <c r="N611" s="5" t="s">
        <v>44</v>
      </c>
      <c r="O611" s="5" t="b">
        <f t="shared" ca="1" si="136"/>
        <v>1</v>
      </c>
      <c r="P611" s="5"/>
      <c r="Q611" s="5"/>
      <c r="R611" s="5"/>
      <c r="S611" s="5"/>
      <c r="T611" s="5"/>
      <c r="U611" s="5"/>
      <c r="V611" s="5"/>
      <c r="W611" s="5"/>
      <c r="X611" s="5"/>
      <c r="Y611" s="5"/>
      <c r="Z611" s="5"/>
      <c r="AA611" s="5"/>
      <c r="AB611" s="5"/>
      <c r="AC611" s="5"/>
      <c r="AD611" s="5"/>
      <c r="AE611" s="5"/>
    </row>
    <row r="612" spans="1:31" ht="21" customHeight="1">
      <c r="A612" s="5" t="s">
        <v>248</v>
      </c>
      <c r="B612" s="5" t="s">
        <v>13331</v>
      </c>
      <c r="C612" s="5" t="s">
        <v>27</v>
      </c>
      <c r="D612" s="5" t="s">
        <v>212</v>
      </c>
      <c r="E612" s="5" t="s">
        <v>29</v>
      </c>
      <c r="F612" s="7">
        <v>8</v>
      </c>
      <c r="G612" s="7">
        <v>10</v>
      </c>
      <c r="H612" s="5" t="s">
        <v>30</v>
      </c>
      <c r="I612" s="5" t="s">
        <v>31</v>
      </c>
      <c r="J612" s="5" t="s">
        <v>4459</v>
      </c>
      <c r="K612" s="9" t="s">
        <v>47</v>
      </c>
      <c r="L612" s="5" t="s">
        <v>13332</v>
      </c>
      <c r="M612" s="5" t="s">
        <v>37</v>
      </c>
      <c r="N612" s="5" t="s">
        <v>55</v>
      </c>
      <c r="O612" s="5" t="b">
        <f t="shared" ca="1" si="136"/>
        <v>1</v>
      </c>
      <c r="P612" s="5"/>
      <c r="Q612" s="5"/>
      <c r="R612" s="5"/>
      <c r="S612" s="5"/>
      <c r="T612" s="5"/>
      <c r="U612" s="5"/>
      <c r="V612" s="5"/>
      <c r="W612" s="5"/>
      <c r="X612" s="5"/>
      <c r="Y612" s="5"/>
      <c r="Z612" s="5"/>
      <c r="AA612" s="5"/>
      <c r="AB612" s="5"/>
      <c r="AC612" s="5"/>
      <c r="AD612" s="5"/>
      <c r="AE612" s="5"/>
    </row>
    <row r="613" spans="1:31" ht="21" customHeight="1">
      <c r="A613" s="14" t="s">
        <v>13338</v>
      </c>
      <c r="B613" s="14" t="s">
        <v>7286</v>
      </c>
      <c r="C613" s="14" t="s">
        <v>41</v>
      </c>
      <c r="D613" s="14" t="s">
        <v>94</v>
      </c>
      <c r="E613" s="14" t="s">
        <v>29</v>
      </c>
      <c r="F613" s="15">
        <v>8</v>
      </c>
      <c r="G613" s="15">
        <v>10</v>
      </c>
      <c r="H613" s="14" t="s">
        <v>30</v>
      </c>
      <c r="I613" s="14" t="s">
        <v>31</v>
      </c>
      <c r="J613" s="14" t="s">
        <v>267</v>
      </c>
      <c r="K613" s="14" t="s">
        <v>13341</v>
      </c>
      <c r="L613" s="14" t="s">
        <v>13342</v>
      </c>
      <c r="M613" s="14" t="s">
        <v>37</v>
      </c>
      <c r="N613" s="14" t="s">
        <v>55</v>
      </c>
      <c r="O613" s="14" t="b">
        <f t="shared" ref="O613:O614" ca="1" si="137">IFERROR(__xludf.DUMMYFUNCTION("REGEXMATCH(A613,""(?i)PHP"")"),FALSE)</f>
        <v>0</v>
      </c>
      <c r="P613" s="14" t="b">
        <f t="shared" ref="P613:P614" ca="1" si="138">IFERROR(__xludf.DUMMYFUNCTION("REGEXMATCH(L613,""(?i)PHP"")"),FALSE)</f>
        <v>0</v>
      </c>
      <c r="Q613" s="5"/>
      <c r="R613" s="5"/>
      <c r="S613" s="5"/>
      <c r="T613" s="5"/>
      <c r="U613" s="5"/>
      <c r="V613" s="5"/>
      <c r="W613" s="5"/>
      <c r="X613" s="5"/>
      <c r="Y613" s="5"/>
      <c r="Z613" s="5"/>
      <c r="AA613" s="5"/>
      <c r="AB613" s="5"/>
      <c r="AC613" s="5"/>
      <c r="AD613" s="5"/>
      <c r="AE613" s="5"/>
    </row>
    <row r="614" spans="1:31" ht="21" customHeight="1">
      <c r="A614" s="14" t="s">
        <v>13345</v>
      </c>
      <c r="B614" s="14" t="s">
        <v>13346</v>
      </c>
      <c r="C614" s="14" t="s">
        <v>27</v>
      </c>
      <c r="D614" s="14" t="s">
        <v>199</v>
      </c>
      <c r="E614" s="14" t="s">
        <v>45</v>
      </c>
      <c r="F614" s="15">
        <v>8</v>
      </c>
      <c r="G614" s="15">
        <v>10</v>
      </c>
      <c r="H614" s="14" t="s">
        <v>30</v>
      </c>
      <c r="I614" s="14" t="s">
        <v>125</v>
      </c>
      <c r="J614" s="14" t="s">
        <v>13349</v>
      </c>
      <c r="K614" s="14" t="s">
        <v>1960</v>
      </c>
      <c r="L614" s="14" t="s">
        <v>13350</v>
      </c>
      <c r="M614" s="14" t="s">
        <v>53</v>
      </c>
      <c r="N614" s="14" t="s">
        <v>55</v>
      </c>
      <c r="O614" s="14" t="b">
        <f t="shared" ca="1" si="137"/>
        <v>0</v>
      </c>
      <c r="P614" s="14" t="b">
        <f t="shared" ca="1" si="138"/>
        <v>0</v>
      </c>
      <c r="Q614" s="5"/>
      <c r="R614" s="5"/>
      <c r="S614" s="5"/>
      <c r="T614" s="5"/>
      <c r="U614" s="5"/>
      <c r="V614" s="5"/>
      <c r="W614" s="5"/>
      <c r="X614" s="5"/>
      <c r="Y614" s="5"/>
      <c r="Z614" s="5"/>
      <c r="AA614" s="5"/>
      <c r="AB614" s="5"/>
      <c r="AC614" s="5"/>
      <c r="AD614" s="5"/>
      <c r="AE614" s="5"/>
    </row>
    <row r="615" spans="1:31" ht="21" customHeight="1">
      <c r="A615" s="5" t="s">
        <v>9168</v>
      </c>
      <c r="B615" s="5" t="s">
        <v>10584</v>
      </c>
      <c r="C615" s="5" t="s">
        <v>27</v>
      </c>
      <c r="D615" s="5" t="s">
        <v>85</v>
      </c>
      <c r="E615" s="5" t="s">
        <v>45</v>
      </c>
      <c r="F615" s="7">
        <v>9</v>
      </c>
      <c r="G615" s="7">
        <v>12</v>
      </c>
      <c r="H615" s="5" t="s">
        <v>1239</v>
      </c>
      <c r="I615" s="5" t="s">
        <v>31</v>
      </c>
      <c r="J615" s="5" t="s">
        <v>10587</v>
      </c>
      <c r="K615" s="5" t="s">
        <v>10588</v>
      </c>
      <c r="L615" s="5" t="s">
        <v>10589</v>
      </c>
      <c r="M615" s="5" t="s">
        <v>167</v>
      </c>
      <c r="N615" s="5" t="s">
        <v>55</v>
      </c>
      <c r="O615" s="5" t="b">
        <f ca="1">IFERROR(__xludf.DUMMYFUNCTION("REGEXMATCH(A615,""PHP"")"),TRUE)</f>
        <v>1</v>
      </c>
      <c r="P615" s="5"/>
      <c r="Q615" s="5"/>
      <c r="R615" s="5"/>
      <c r="S615" s="5"/>
      <c r="T615" s="5"/>
      <c r="U615" s="5"/>
      <c r="V615" s="5"/>
      <c r="W615" s="5"/>
      <c r="X615" s="5"/>
      <c r="Y615" s="5"/>
      <c r="Z615" s="5"/>
      <c r="AA615" s="5"/>
      <c r="AB615" s="5"/>
      <c r="AC615" s="5"/>
      <c r="AD615" s="5"/>
      <c r="AE615" s="5"/>
    </row>
    <row r="616" spans="1:31" ht="21" customHeight="1">
      <c r="A616" s="14" t="s">
        <v>13357</v>
      </c>
      <c r="B616" s="14" t="s">
        <v>11956</v>
      </c>
      <c r="C616" s="14" t="s">
        <v>27</v>
      </c>
      <c r="D616" s="14" t="s">
        <v>199</v>
      </c>
      <c r="E616" s="14" t="s">
        <v>29</v>
      </c>
      <c r="F616" s="15">
        <v>9</v>
      </c>
      <c r="G616" s="15">
        <v>15</v>
      </c>
      <c r="H616" s="14" t="s">
        <v>920</v>
      </c>
      <c r="I616" s="14" t="s">
        <v>31</v>
      </c>
      <c r="J616" s="14" t="s">
        <v>126</v>
      </c>
      <c r="K616" s="14" t="s">
        <v>4793</v>
      </c>
      <c r="L616" s="14" t="s">
        <v>13360</v>
      </c>
      <c r="M616" s="14" t="s">
        <v>53</v>
      </c>
      <c r="N616" s="14" t="s">
        <v>55</v>
      </c>
      <c r="O616" s="14" t="b">
        <f t="shared" ref="O616:O618" ca="1" si="139">IFERROR(__xludf.DUMMYFUNCTION("REGEXMATCH(A616,""(?i)PHP"")"),FALSE)</f>
        <v>0</v>
      </c>
      <c r="P616" s="14" t="b">
        <f t="shared" ref="P616:P618" ca="1" si="140">IFERROR(__xludf.DUMMYFUNCTION("REGEXMATCH(L616,""(?i)PHP"")"),FALSE)</f>
        <v>0</v>
      </c>
      <c r="Q616" s="5"/>
      <c r="R616" s="5"/>
      <c r="S616" s="5"/>
      <c r="T616" s="5"/>
      <c r="U616" s="5"/>
      <c r="V616" s="5"/>
      <c r="W616" s="5"/>
      <c r="X616" s="5"/>
      <c r="Y616" s="5"/>
      <c r="Z616" s="5"/>
      <c r="AA616" s="5"/>
      <c r="AB616" s="5"/>
      <c r="AC616" s="5"/>
      <c r="AD616" s="5"/>
      <c r="AE616" s="5"/>
    </row>
    <row r="617" spans="1:31" ht="21" customHeight="1">
      <c r="A617" s="14" t="s">
        <v>10839</v>
      </c>
      <c r="B617" s="14" t="s">
        <v>12789</v>
      </c>
      <c r="C617" s="14" t="s">
        <v>41</v>
      </c>
      <c r="D617" s="14" t="s">
        <v>94</v>
      </c>
      <c r="E617" s="14" t="s">
        <v>29</v>
      </c>
      <c r="F617" s="15">
        <v>9</v>
      </c>
      <c r="G617" s="15">
        <v>15</v>
      </c>
      <c r="H617" s="14" t="s">
        <v>920</v>
      </c>
      <c r="I617" s="14" t="s">
        <v>108</v>
      </c>
      <c r="J617" s="14" t="s">
        <v>76</v>
      </c>
      <c r="K617" s="14" t="s">
        <v>13371</v>
      </c>
      <c r="L617" s="14" t="s">
        <v>13372</v>
      </c>
      <c r="M617" s="14" t="s">
        <v>53</v>
      </c>
      <c r="N617" s="14" t="s">
        <v>55</v>
      </c>
      <c r="O617" s="14" t="b">
        <f t="shared" ca="1" si="139"/>
        <v>0</v>
      </c>
      <c r="P617" s="14" t="b">
        <f t="shared" ca="1" si="140"/>
        <v>0</v>
      </c>
      <c r="Q617" s="5"/>
      <c r="R617" s="5"/>
      <c r="S617" s="5"/>
      <c r="T617" s="5"/>
      <c r="U617" s="5"/>
      <c r="V617" s="5"/>
      <c r="W617" s="5"/>
      <c r="X617" s="5"/>
      <c r="Y617" s="5"/>
      <c r="Z617" s="5"/>
      <c r="AA617" s="5"/>
      <c r="AB617" s="5"/>
      <c r="AC617" s="5"/>
      <c r="AD617" s="5"/>
      <c r="AE617" s="5"/>
    </row>
    <row r="618" spans="1:31" ht="21" customHeight="1">
      <c r="A618" s="14" t="s">
        <v>9556</v>
      </c>
      <c r="B618" s="14" t="s">
        <v>10727</v>
      </c>
      <c r="C618" s="14" t="s">
        <v>41</v>
      </c>
      <c r="D618" s="14" t="s">
        <v>169</v>
      </c>
      <c r="E618" s="14" t="s">
        <v>29</v>
      </c>
      <c r="F618" s="15">
        <v>9</v>
      </c>
      <c r="G618" s="15">
        <v>15</v>
      </c>
      <c r="H618" s="14" t="s">
        <v>920</v>
      </c>
      <c r="I618" s="14" t="s">
        <v>125</v>
      </c>
      <c r="J618" s="14" t="s">
        <v>213</v>
      </c>
      <c r="K618" s="14" t="s">
        <v>10730</v>
      </c>
      <c r="L618" s="14" t="s">
        <v>10732</v>
      </c>
      <c r="M618" s="14" t="s">
        <v>53</v>
      </c>
      <c r="N618" s="14" t="s">
        <v>55</v>
      </c>
      <c r="O618" s="14" t="b">
        <f t="shared" ca="1" si="139"/>
        <v>0</v>
      </c>
      <c r="P618" s="14" t="b">
        <f t="shared" ca="1" si="140"/>
        <v>0</v>
      </c>
      <c r="Q618" s="5"/>
      <c r="R618" s="5"/>
      <c r="S618" s="5"/>
      <c r="T618" s="5"/>
      <c r="U618" s="5"/>
      <c r="V618" s="5"/>
      <c r="W618" s="5"/>
      <c r="X618" s="5"/>
      <c r="Y618" s="5"/>
      <c r="Z618" s="5"/>
      <c r="AA618" s="5"/>
      <c r="AB618" s="5"/>
      <c r="AC618" s="5"/>
      <c r="AD618" s="5"/>
      <c r="AE618" s="5"/>
    </row>
    <row r="619" spans="1:31" ht="21" customHeight="1">
      <c r="A619" s="5" t="s">
        <v>13383</v>
      </c>
      <c r="B619" s="5" t="s">
        <v>13384</v>
      </c>
      <c r="C619" s="5" t="s">
        <v>41</v>
      </c>
      <c r="D619" s="5" t="s">
        <v>94</v>
      </c>
      <c r="E619" s="5" t="s">
        <v>29</v>
      </c>
      <c r="F619" s="7">
        <v>9</v>
      </c>
      <c r="G619" s="7">
        <v>15</v>
      </c>
      <c r="H619" s="5" t="s">
        <v>920</v>
      </c>
      <c r="I619" s="5" t="s">
        <v>31</v>
      </c>
      <c r="J619" s="5" t="s">
        <v>13385</v>
      </c>
      <c r="K619" s="5" t="s">
        <v>13386</v>
      </c>
      <c r="L619" s="5" t="s">
        <v>13387</v>
      </c>
      <c r="M619" s="5" t="s">
        <v>42</v>
      </c>
      <c r="N619" s="5" t="s">
        <v>237</v>
      </c>
      <c r="O619" s="5" t="b">
        <f t="shared" ref="O619:O621" ca="1" si="141">IFERROR(__xludf.DUMMYFUNCTION("REGEXMATCH(A619,""PHP"")"),TRUE)</f>
        <v>1</v>
      </c>
      <c r="P619" s="5"/>
      <c r="Q619" s="5"/>
      <c r="R619" s="5"/>
      <c r="S619" s="5"/>
      <c r="T619" s="5"/>
      <c r="U619" s="5"/>
      <c r="V619" s="5"/>
      <c r="W619" s="5"/>
      <c r="X619" s="5"/>
      <c r="Y619" s="5"/>
      <c r="Z619" s="5"/>
      <c r="AA619" s="5"/>
      <c r="AB619" s="5"/>
      <c r="AC619" s="5"/>
      <c r="AD619" s="5"/>
      <c r="AE619" s="5"/>
    </row>
    <row r="620" spans="1:31" ht="21" customHeight="1">
      <c r="A620" s="5" t="s">
        <v>248</v>
      </c>
      <c r="B620" s="5" t="s">
        <v>12985</v>
      </c>
      <c r="C620" s="5" t="s">
        <v>41</v>
      </c>
      <c r="D620" s="5" t="s">
        <v>874</v>
      </c>
      <c r="E620" s="5" t="s">
        <v>29</v>
      </c>
      <c r="F620" s="7">
        <v>9</v>
      </c>
      <c r="G620" s="7">
        <v>13</v>
      </c>
      <c r="H620" s="5" t="s">
        <v>2439</v>
      </c>
      <c r="I620" s="5" t="s">
        <v>108</v>
      </c>
      <c r="J620" s="5" t="s">
        <v>117</v>
      </c>
      <c r="K620" s="5" t="s">
        <v>13392</v>
      </c>
      <c r="L620" s="5" t="s">
        <v>13393</v>
      </c>
      <c r="M620" s="5" t="s">
        <v>37</v>
      </c>
      <c r="N620" s="5" t="s">
        <v>44</v>
      </c>
      <c r="O620" s="5" t="b">
        <f t="shared" ca="1" si="141"/>
        <v>1</v>
      </c>
      <c r="P620" s="5"/>
      <c r="Q620" s="5"/>
      <c r="R620" s="5"/>
      <c r="S620" s="5"/>
      <c r="T620" s="5"/>
      <c r="U620" s="5"/>
      <c r="V620" s="5"/>
      <c r="W620" s="5"/>
      <c r="X620" s="5"/>
      <c r="Y620" s="5"/>
      <c r="Z620" s="5"/>
      <c r="AA620" s="5"/>
      <c r="AB620" s="5"/>
      <c r="AC620" s="5"/>
      <c r="AD620" s="5"/>
      <c r="AE620" s="5"/>
    </row>
    <row r="621" spans="1:31" ht="21" customHeight="1">
      <c r="A621" s="5" t="s">
        <v>12446</v>
      </c>
      <c r="B621" s="5" t="s">
        <v>13394</v>
      </c>
      <c r="C621" s="5" t="s">
        <v>41</v>
      </c>
      <c r="D621" s="5" t="s">
        <v>94</v>
      </c>
      <c r="E621" s="5" t="s">
        <v>45</v>
      </c>
      <c r="F621" s="7">
        <v>9</v>
      </c>
      <c r="G621" s="7">
        <v>12</v>
      </c>
      <c r="H621" s="5" t="s">
        <v>1239</v>
      </c>
      <c r="I621" s="5" t="s">
        <v>66</v>
      </c>
      <c r="J621" s="5" t="s">
        <v>48</v>
      </c>
      <c r="K621" s="5" t="s">
        <v>13395</v>
      </c>
      <c r="L621" s="5" t="s">
        <v>13396</v>
      </c>
      <c r="M621" s="5" t="s">
        <v>53</v>
      </c>
      <c r="N621" s="5" t="s">
        <v>55</v>
      </c>
      <c r="O621" s="5" t="b">
        <f t="shared" ca="1" si="141"/>
        <v>1</v>
      </c>
      <c r="P621" s="5"/>
      <c r="Q621" s="5"/>
      <c r="R621" s="5"/>
      <c r="S621" s="5"/>
      <c r="T621" s="5"/>
      <c r="U621" s="5"/>
      <c r="V621" s="5"/>
      <c r="W621" s="5"/>
      <c r="X621" s="5"/>
      <c r="Y621" s="5"/>
      <c r="Z621" s="5"/>
      <c r="AA621" s="5"/>
      <c r="AB621" s="5"/>
      <c r="AC621" s="5"/>
      <c r="AD621" s="5"/>
      <c r="AE621" s="5"/>
    </row>
    <row r="622" spans="1:31" ht="21" customHeight="1">
      <c r="A622" s="14" t="s">
        <v>11706</v>
      </c>
      <c r="B622" s="14" t="s">
        <v>13397</v>
      </c>
      <c r="C622" s="14" t="s">
        <v>27</v>
      </c>
      <c r="D622" s="14" t="s">
        <v>80</v>
      </c>
      <c r="E622" s="14" t="s">
        <v>29</v>
      </c>
      <c r="F622" s="15">
        <v>9</v>
      </c>
      <c r="G622" s="15">
        <v>13</v>
      </c>
      <c r="H622" s="14" t="s">
        <v>2439</v>
      </c>
      <c r="I622" s="14" t="s">
        <v>31</v>
      </c>
      <c r="J622" s="14" t="s">
        <v>516</v>
      </c>
      <c r="K622" s="14" t="s">
        <v>4267</v>
      </c>
      <c r="L622" s="14" t="s">
        <v>13398</v>
      </c>
      <c r="M622" s="14" t="s">
        <v>42</v>
      </c>
      <c r="N622" s="14" t="s">
        <v>55</v>
      </c>
      <c r="O622" s="14" t="b">
        <f t="shared" ref="O622:O625" ca="1" si="142">IFERROR(__xludf.DUMMYFUNCTION("REGEXMATCH(A622,""(?i)PHP"")"),FALSE)</f>
        <v>0</v>
      </c>
      <c r="P622" s="14" t="b">
        <f t="shared" ref="P622:P625" ca="1" si="143">IFERROR(__xludf.DUMMYFUNCTION("REGEXMATCH(L622,""(?i)PHP"")"),FALSE)</f>
        <v>0</v>
      </c>
      <c r="Q622" s="5"/>
      <c r="R622" s="5"/>
      <c r="S622" s="5"/>
      <c r="T622" s="5"/>
      <c r="U622" s="5"/>
      <c r="V622" s="5"/>
      <c r="W622" s="5"/>
      <c r="X622" s="5"/>
      <c r="Y622" s="5"/>
      <c r="Z622" s="5"/>
      <c r="AA622" s="5"/>
      <c r="AB622" s="5"/>
      <c r="AC622" s="5"/>
      <c r="AD622" s="5"/>
      <c r="AE622" s="5"/>
    </row>
    <row r="623" spans="1:31" ht="21" customHeight="1">
      <c r="A623" s="14" t="s">
        <v>9556</v>
      </c>
      <c r="B623" s="14" t="s">
        <v>13401</v>
      </c>
      <c r="C623" s="14" t="s">
        <v>27</v>
      </c>
      <c r="D623" s="14" t="s">
        <v>80</v>
      </c>
      <c r="E623" s="14" t="s">
        <v>45</v>
      </c>
      <c r="F623" s="15">
        <v>9</v>
      </c>
      <c r="G623" s="15">
        <v>14</v>
      </c>
      <c r="H623" s="14" t="s">
        <v>2476</v>
      </c>
      <c r="I623" s="14" t="s">
        <v>24</v>
      </c>
      <c r="J623" s="14" t="s">
        <v>126</v>
      </c>
      <c r="K623" s="14" t="s">
        <v>13402</v>
      </c>
      <c r="L623" s="14" t="s">
        <v>13403</v>
      </c>
      <c r="M623" s="14" t="s">
        <v>100</v>
      </c>
      <c r="N623" s="14" t="s">
        <v>55</v>
      </c>
      <c r="O623" s="14" t="b">
        <f t="shared" ca="1" si="142"/>
        <v>0</v>
      </c>
      <c r="P623" s="14" t="b">
        <f t="shared" ca="1" si="143"/>
        <v>0</v>
      </c>
      <c r="Q623" s="5"/>
      <c r="R623" s="5"/>
      <c r="S623" s="5"/>
      <c r="T623" s="5"/>
      <c r="U623" s="5"/>
      <c r="V623" s="5"/>
      <c r="W623" s="5"/>
      <c r="X623" s="5"/>
      <c r="Y623" s="5"/>
      <c r="Z623" s="5"/>
      <c r="AA623" s="5"/>
      <c r="AB623" s="5"/>
      <c r="AC623" s="5"/>
      <c r="AD623" s="5"/>
      <c r="AE623" s="5"/>
    </row>
    <row r="624" spans="1:31" ht="21" customHeight="1">
      <c r="A624" s="14" t="s">
        <v>13407</v>
      </c>
      <c r="B624" s="14" t="s">
        <v>13408</v>
      </c>
      <c r="C624" s="14" t="s">
        <v>41</v>
      </c>
      <c r="D624" s="14" t="s">
        <v>94</v>
      </c>
      <c r="E624" s="14" t="s">
        <v>45</v>
      </c>
      <c r="F624" s="15">
        <v>9</v>
      </c>
      <c r="G624" s="15">
        <v>13</v>
      </c>
      <c r="H624" s="14" t="s">
        <v>2439</v>
      </c>
      <c r="I624" s="14" t="s">
        <v>31</v>
      </c>
      <c r="J624" s="14" t="s">
        <v>126</v>
      </c>
      <c r="K624" s="14" t="s">
        <v>13409</v>
      </c>
      <c r="L624" s="16" t="s">
        <v>47</v>
      </c>
      <c r="M624" s="14" t="s">
        <v>100</v>
      </c>
      <c r="N624" s="14" t="s">
        <v>55</v>
      </c>
      <c r="O624" s="14" t="b">
        <f t="shared" ca="1" si="142"/>
        <v>0</v>
      </c>
      <c r="P624" s="14" t="b">
        <f t="shared" ca="1" si="143"/>
        <v>0</v>
      </c>
      <c r="Q624" s="5"/>
      <c r="R624" s="5"/>
      <c r="S624" s="5"/>
      <c r="T624" s="5"/>
      <c r="U624" s="5"/>
      <c r="V624" s="5"/>
      <c r="W624" s="5"/>
      <c r="X624" s="5"/>
      <c r="Y624" s="5"/>
      <c r="Z624" s="5"/>
      <c r="AA624" s="5"/>
      <c r="AB624" s="5"/>
      <c r="AC624" s="5"/>
      <c r="AD624" s="5"/>
      <c r="AE624" s="5"/>
    </row>
    <row r="625" spans="1:31" ht="21" customHeight="1">
      <c r="A625" s="14" t="s">
        <v>9556</v>
      </c>
      <c r="B625" s="14" t="s">
        <v>1818</v>
      </c>
      <c r="C625" s="14" t="s">
        <v>27</v>
      </c>
      <c r="D625" s="14" t="s">
        <v>85</v>
      </c>
      <c r="E625" s="14" t="s">
        <v>45</v>
      </c>
      <c r="F625" s="15">
        <v>9</v>
      </c>
      <c r="G625" s="15">
        <v>11</v>
      </c>
      <c r="H625" s="14" t="s">
        <v>1080</v>
      </c>
      <c r="I625" s="14" t="s">
        <v>31</v>
      </c>
      <c r="J625" s="14" t="s">
        <v>48</v>
      </c>
      <c r="K625" s="14" t="s">
        <v>754</v>
      </c>
      <c r="L625" s="14" t="s">
        <v>13412</v>
      </c>
      <c r="M625" s="14" t="s">
        <v>53</v>
      </c>
      <c r="N625" s="14" t="s">
        <v>55</v>
      </c>
      <c r="O625" s="14" t="b">
        <f t="shared" ca="1" si="142"/>
        <v>0</v>
      </c>
      <c r="P625" s="14" t="b">
        <f t="shared" ca="1" si="143"/>
        <v>0</v>
      </c>
      <c r="Q625" s="5"/>
      <c r="R625" s="5"/>
      <c r="S625" s="5"/>
      <c r="T625" s="5"/>
      <c r="U625" s="5"/>
      <c r="V625" s="5"/>
      <c r="W625" s="5"/>
      <c r="X625" s="5"/>
      <c r="Y625" s="5"/>
      <c r="Z625" s="5"/>
      <c r="AA625" s="5"/>
      <c r="AB625" s="5"/>
      <c r="AC625" s="5"/>
      <c r="AD625" s="5"/>
      <c r="AE625" s="5"/>
    </row>
    <row r="626" spans="1:31" ht="21" customHeight="1">
      <c r="A626" s="5" t="s">
        <v>10757</v>
      </c>
      <c r="B626" s="5" t="s">
        <v>4945</v>
      </c>
      <c r="C626" s="5" t="s">
        <v>170</v>
      </c>
      <c r="D626" s="5" t="s">
        <v>47</v>
      </c>
      <c r="E626" s="5" t="s">
        <v>29</v>
      </c>
      <c r="F626" s="7">
        <v>9</v>
      </c>
      <c r="G626" s="7">
        <v>18</v>
      </c>
      <c r="H626" s="5" t="s">
        <v>695</v>
      </c>
      <c r="I626" s="5" t="s">
        <v>108</v>
      </c>
      <c r="J626" s="5" t="s">
        <v>2426</v>
      </c>
      <c r="K626" s="5" t="s">
        <v>4950</v>
      </c>
      <c r="L626" s="5" t="s">
        <v>10761</v>
      </c>
      <c r="M626" s="5" t="s">
        <v>53</v>
      </c>
      <c r="N626" s="5" t="s">
        <v>55</v>
      </c>
      <c r="O626" s="5" t="b">
        <f t="shared" ref="O626:O628" ca="1" si="144">IFERROR(__xludf.DUMMYFUNCTION("REGEXMATCH(A626,""PHP"")"),TRUE)</f>
        <v>1</v>
      </c>
      <c r="P626" s="5"/>
      <c r="Q626" s="5"/>
      <c r="R626" s="5"/>
      <c r="S626" s="5"/>
      <c r="T626" s="5"/>
      <c r="U626" s="5"/>
      <c r="V626" s="5"/>
      <c r="W626" s="5"/>
      <c r="X626" s="5"/>
      <c r="Y626" s="5"/>
      <c r="Z626" s="5"/>
      <c r="AA626" s="5"/>
      <c r="AB626" s="5"/>
      <c r="AC626" s="5"/>
      <c r="AD626" s="5"/>
      <c r="AE626" s="5"/>
    </row>
    <row r="627" spans="1:31" ht="21" customHeight="1">
      <c r="A627" s="5" t="s">
        <v>248</v>
      </c>
      <c r="B627" s="5" t="s">
        <v>13419</v>
      </c>
      <c r="C627" s="5" t="s">
        <v>170</v>
      </c>
      <c r="D627" s="5" t="s">
        <v>47</v>
      </c>
      <c r="E627" s="5" t="s">
        <v>45</v>
      </c>
      <c r="F627" s="7">
        <v>9</v>
      </c>
      <c r="G627" s="7">
        <v>15</v>
      </c>
      <c r="H627" s="5" t="s">
        <v>920</v>
      </c>
      <c r="I627" s="5" t="s">
        <v>108</v>
      </c>
      <c r="J627" s="5" t="s">
        <v>13420</v>
      </c>
      <c r="K627" s="9" t="s">
        <v>47</v>
      </c>
      <c r="L627" s="5" t="s">
        <v>13421</v>
      </c>
      <c r="M627" s="5" t="s">
        <v>53</v>
      </c>
      <c r="N627" s="5" t="s">
        <v>55</v>
      </c>
      <c r="O627" s="5" t="b">
        <f t="shared" ca="1" si="144"/>
        <v>1</v>
      </c>
      <c r="P627" s="5"/>
      <c r="Q627" s="5"/>
      <c r="R627" s="5"/>
      <c r="S627" s="5"/>
      <c r="T627" s="5"/>
      <c r="U627" s="5"/>
      <c r="V627" s="5"/>
      <c r="W627" s="5"/>
      <c r="X627" s="5"/>
      <c r="Y627" s="5"/>
      <c r="Z627" s="5"/>
      <c r="AA627" s="5"/>
      <c r="AB627" s="5"/>
      <c r="AC627" s="5"/>
      <c r="AD627" s="5"/>
      <c r="AE627" s="5"/>
    </row>
    <row r="628" spans="1:31" ht="21" customHeight="1">
      <c r="A628" s="5" t="s">
        <v>10774</v>
      </c>
      <c r="B628" s="5" t="s">
        <v>10775</v>
      </c>
      <c r="C628" s="5" t="s">
        <v>41</v>
      </c>
      <c r="D628" s="5" t="s">
        <v>43</v>
      </c>
      <c r="E628" s="5" t="s">
        <v>29</v>
      </c>
      <c r="F628" s="7">
        <v>9</v>
      </c>
      <c r="G628" s="7">
        <v>12</v>
      </c>
      <c r="H628" s="5" t="s">
        <v>1239</v>
      </c>
      <c r="I628" s="5" t="s">
        <v>108</v>
      </c>
      <c r="J628" s="5" t="s">
        <v>4191</v>
      </c>
      <c r="K628" s="5" t="s">
        <v>10777</v>
      </c>
      <c r="L628" s="5" t="s">
        <v>10778</v>
      </c>
      <c r="M628" s="5" t="s">
        <v>100</v>
      </c>
      <c r="N628" s="5" t="s">
        <v>55</v>
      </c>
      <c r="O628" s="5" t="b">
        <f t="shared" ca="1" si="144"/>
        <v>1</v>
      </c>
      <c r="P628" s="5"/>
      <c r="Q628" s="5"/>
      <c r="R628" s="5"/>
      <c r="S628" s="5"/>
      <c r="T628" s="5"/>
      <c r="U628" s="5"/>
      <c r="V628" s="5"/>
      <c r="W628" s="5"/>
      <c r="X628" s="5"/>
      <c r="Y628" s="5"/>
      <c r="Z628" s="5"/>
      <c r="AA628" s="5"/>
      <c r="AB628" s="5"/>
      <c r="AC628" s="5"/>
      <c r="AD628" s="5"/>
      <c r="AE628" s="5"/>
    </row>
    <row r="629" spans="1:31" ht="21" customHeight="1">
      <c r="A629" s="14" t="s">
        <v>11739</v>
      </c>
      <c r="B629" s="14" t="s">
        <v>13428</v>
      </c>
      <c r="C629" s="14" t="s">
        <v>170</v>
      </c>
      <c r="D629" s="14" t="s">
        <v>378</v>
      </c>
      <c r="E629" s="14" t="s">
        <v>45</v>
      </c>
      <c r="F629" s="15">
        <v>9</v>
      </c>
      <c r="G629" s="15">
        <v>18</v>
      </c>
      <c r="H629" s="14" t="s">
        <v>695</v>
      </c>
      <c r="I629" s="14" t="s">
        <v>31</v>
      </c>
      <c r="J629" s="14" t="s">
        <v>76</v>
      </c>
      <c r="K629" s="14" t="s">
        <v>13429</v>
      </c>
      <c r="L629" s="14" t="s">
        <v>13430</v>
      </c>
      <c r="M629" s="14" t="s">
        <v>37</v>
      </c>
      <c r="N629" s="14" t="s">
        <v>55</v>
      </c>
      <c r="O629" s="14" t="b">
        <f t="shared" ref="O629:O630" ca="1" si="145">IFERROR(__xludf.DUMMYFUNCTION("REGEXMATCH(A629,""(?i)PHP"")"),FALSE)</f>
        <v>0</v>
      </c>
      <c r="P629" s="14" t="b">
        <f t="shared" ref="P629:P630" ca="1" si="146">IFERROR(__xludf.DUMMYFUNCTION("REGEXMATCH(L629,""(?i)PHP"")"),FALSE)</f>
        <v>0</v>
      </c>
      <c r="Q629" s="5"/>
      <c r="R629" s="5"/>
      <c r="S629" s="5"/>
      <c r="T629" s="5"/>
      <c r="U629" s="5"/>
      <c r="V629" s="5"/>
      <c r="W629" s="5"/>
      <c r="X629" s="5"/>
      <c r="Y629" s="5"/>
      <c r="Z629" s="5"/>
      <c r="AA629" s="5"/>
      <c r="AB629" s="5"/>
      <c r="AC629" s="5"/>
      <c r="AD629" s="5"/>
      <c r="AE629" s="5"/>
    </row>
    <row r="630" spans="1:31" ht="21" customHeight="1">
      <c r="A630" s="14" t="s">
        <v>13433</v>
      </c>
      <c r="B630" s="14" t="s">
        <v>13434</v>
      </c>
      <c r="C630" s="14" t="s">
        <v>27</v>
      </c>
      <c r="D630" s="14" t="s">
        <v>80</v>
      </c>
      <c r="E630" s="14" t="s">
        <v>45</v>
      </c>
      <c r="F630" s="15">
        <v>9</v>
      </c>
      <c r="G630" s="15">
        <v>15</v>
      </c>
      <c r="H630" s="14" t="s">
        <v>920</v>
      </c>
      <c r="I630" s="14" t="s">
        <v>31</v>
      </c>
      <c r="J630" s="14" t="s">
        <v>1230</v>
      </c>
      <c r="K630" s="14" t="s">
        <v>13435</v>
      </c>
      <c r="L630" s="14" t="s">
        <v>13437</v>
      </c>
      <c r="M630" s="14" t="s">
        <v>37</v>
      </c>
      <c r="N630" s="14" t="s">
        <v>89</v>
      </c>
      <c r="O630" s="14" t="b">
        <f t="shared" ca="1" si="145"/>
        <v>0</v>
      </c>
      <c r="P630" s="14" t="b">
        <f t="shared" ca="1" si="146"/>
        <v>0</v>
      </c>
      <c r="Q630" s="5"/>
      <c r="R630" s="5"/>
      <c r="S630" s="5"/>
      <c r="T630" s="5"/>
      <c r="U630" s="5"/>
      <c r="V630" s="5"/>
      <c r="W630" s="5"/>
      <c r="X630" s="5"/>
      <c r="Y630" s="5"/>
      <c r="Z630" s="5"/>
      <c r="AA630" s="5"/>
      <c r="AB630" s="5"/>
      <c r="AC630" s="5"/>
      <c r="AD630" s="5"/>
      <c r="AE630" s="5"/>
    </row>
    <row r="631" spans="1:31" ht="21" customHeight="1">
      <c r="A631" s="5" t="s">
        <v>13440</v>
      </c>
      <c r="B631" s="5" t="s">
        <v>13441</v>
      </c>
      <c r="C631" s="5" t="s">
        <v>170</v>
      </c>
      <c r="D631" s="5" t="s">
        <v>378</v>
      </c>
      <c r="E631" s="5" t="s">
        <v>29</v>
      </c>
      <c r="F631" s="7">
        <v>9</v>
      </c>
      <c r="G631" s="7">
        <v>12</v>
      </c>
      <c r="H631" s="5" t="s">
        <v>1239</v>
      </c>
      <c r="I631" s="5" t="s">
        <v>31</v>
      </c>
      <c r="J631" s="5" t="s">
        <v>1953</v>
      </c>
      <c r="K631" s="5" t="s">
        <v>13444</v>
      </c>
      <c r="L631" s="5" t="s">
        <v>13445</v>
      </c>
      <c r="M631" s="5" t="s">
        <v>53</v>
      </c>
      <c r="N631" s="5" t="s">
        <v>55</v>
      </c>
      <c r="O631" s="5" t="b">
        <f t="shared" ref="O631:O633" ca="1" si="147">IFERROR(__xludf.DUMMYFUNCTION("REGEXMATCH(A631,""PHP"")"),TRUE)</f>
        <v>1</v>
      </c>
      <c r="P631" s="5"/>
      <c r="Q631" s="5"/>
      <c r="R631" s="5"/>
      <c r="S631" s="5"/>
      <c r="T631" s="5"/>
      <c r="U631" s="5"/>
      <c r="V631" s="5"/>
      <c r="W631" s="5"/>
      <c r="X631" s="5"/>
      <c r="Y631" s="5"/>
      <c r="Z631" s="5"/>
      <c r="AA631" s="5"/>
      <c r="AB631" s="5"/>
      <c r="AC631" s="5"/>
      <c r="AD631" s="5"/>
      <c r="AE631" s="5"/>
    </row>
    <row r="632" spans="1:31" ht="21" customHeight="1">
      <c r="A632" s="5" t="s">
        <v>3997</v>
      </c>
      <c r="B632" s="5" t="s">
        <v>13446</v>
      </c>
      <c r="C632" s="5" t="s">
        <v>170</v>
      </c>
      <c r="D632" s="5" t="s">
        <v>390</v>
      </c>
      <c r="E632" s="5" t="s">
        <v>29</v>
      </c>
      <c r="F632" s="7">
        <v>9</v>
      </c>
      <c r="G632" s="7">
        <v>15</v>
      </c>
      <c r="H632" s="5" t="s">
        <v>920</v>
      </c>
      <c r="I632" s="5" t="s">
        <v>31</v>
      </c>
      <c r="J632" s="5" t="s">
        <v>76</v>
      </c>
      <c r="K632" s="5" t="s">
        <v>13447</v>
      </c>
      <c r="L632" s="5" t="s">
        <v>13449</v>
      </c>
      <c r="M632" s="5" t="s">
        <v>53</v>
      </c>
      <c r="N632" s="5" t="s">
        <v>55</v>
      </c>
      <c r="O632" s="5" t="b">
        <f t="shared" ca="1" si="147"/>
        <v>1</v>
      </c>
      <c r="P632" s="5"/>
      <c r="Q632" s="5"/>
      <c r="R632" s="5"/>
      <c r="S632" s="5"/>
      <c r="T632" s="5"/>
      <c r="U632" s="5"/>
      <c r="V632" s="5"/>
      <c r="W632" s="5"/>
      <c r="X632" s="5"/>
      <c r="Y632" s="5"/>
      <c r="Z632" s="5"/>
      <c r="AA632" s="5"/>
      <c r="AB632" s="5"/>
      <c r="AC632" s="5"/>
      <c r="AD632" s="5"/>
      <c r="AE632" s="5"/>
    </row>
    <row r="633" spans="1:31" ht="21" customHeight="1">
      <c r="A633" s="5" t="s">
        <v>248</v>
      </c>
      <c r="B633" s="5" t="s">
        <v>13455</v>
      </c>
      <c r="C633" s="5" t="s">
        <v>20</v>
      </c>
      <c r="D633" s="5" t="s">
        <v>21</v>
      </c>
      <c r="E633" s="5" t="s">
        <v>45</v>
      </c>
      <c r="F633" s="7">
        <v>9</v>
      </c>
      <c r="G633" s="7">
        <v>18</v>
      </c>
      <c r="H633" s="5" t="s">
        <v>695</v>
      </c>
      <c r="I633" s="5" t="s">
        <v>108</v>
      </c>
      <c r="J633" s="5" t="s">
        <v>110</v>
      </c>
      <c r="K633" s="5" t="s">
        <v>7058</v>
      </c>
      <c r="L633" s="5" t="s">
        <v>13456</v>
      </c>
      <c r="M633" s="5" t="s">
        <v>53</v>
      </c>
      <c r="N633" s="5" t="s">
        <v>55</v>
      </c>
      <c r="O633" s="5" t="b">
        <f t="shared" ca="1" si="147"/>
        <v>1</v>
      </c>
      <c r="P633" s="5"/>
      <c r="Q633" s="5"/>
      <c r="R633" s="5"/>
      <c r="S633" s="5"/>
      <c r="T633" s="5"/>
      <c r="U633" s="5"/>
      <c r="V633" s="5"/>
      <c r="W633" s="5"/>
      <c r="X633" s="5"/>
      <c r="Y633" s="5"/>
      <c r="Z633" s="5"/>
      <c r="AA633" s="5"/>
      <c r="AB633" s="5"/>
      <c r="AC633" s="5"/>
      <c r="AD633" s="5"/>
      <c r="AE633" s="5"/>
    </row>
    <row r="634" spans="1:31" ht="21" customHeight="1">
      <c r="A634" s="14" t="s">
        <v>2886</v>
      </c>
      <c r="B634" s="14" t="s">
        <v>13461</v>
      </c>
      <c r="C634" s="14" t="s">
        <v>41</v>
      </c>
      <c r="D634" s="14" t="s">
        <v>94</v>
      </c>
      <c r="E634" s="14" t="s">
        <v>45</v>
      </c>
      <c r="F634" s="15">
        <v>9</v>
      </c>
      <c r="G634" s="15">
        <v>14</v>
      </c>
      <c r="H634" s="14" t="s">
        <v>2476</v>
      </c>
      <c r="I634" s="14" t="s">
        <v>108</v>
      </c>
      <c r="J634" s="14" t="s">
        <v>76</v>
      </c>
      <c r="K634" s="14" t="s">
        <v>13462</v>
      </c>
      <c r="L634" s="14" t="s">
        <v>13463</v>
      </c>
      <c r="M634" s="14" t="s">
        <v>53</v>
      </c>
      <c r="N634" s="14" t="s">
        <v>55</v>
      </c>
      <c r="O634" s="14" t="b">
        <f t="shared" ref="O634:O636" ca="1" si="148">IFERROR(__xludf.DUMMYFUNCTION("REGEXMATCH(A634,""(?i)PHP"")"),FALSE)</f>
        <v>0</v>
      </c>
      <c r="P634" s="14" t="b">
        <f t="shared" ref="P634:P636" ca="1" si="149">IFERROR(__xludf.DUMMYFUNCTION("REGEXMATCH(L634,""(?i)PHP"")"),FALSE)</f>
        <v>0</v>
      </c>
      <c r="Q634" s="5"/>
      <c r="R634" s="5"/>
      <c r="S634" s="5"/>
      <c r="T634" s="5"/>
      <c r="U634" s="5"/>
      <c r="V634" s="5"/>
      <c r="W634" s="5"/>
      <c r="X634" s="5"/>
      <c r="Y634" s="5"/>
      <c r="Z634" s="5"/>
      <c r="AA634" s="5"/>
      <c r="AB634" s="5"/>
      <c r="AC634" s="5"/>
      <c r="AD634" s="5"/>
      <c r="AE634" s="5"/>
    </row>
    <row r="635" spans="1:31" ht="21" customHeight="1">
      <c r="A635" s="14" t="s">
        <v>7239</v>
      </c>
      <c r="B635" s="14" t="s">
        <v>13467</v>
      </c>
      <c r="C635" s="14" t="s">
        <v>41</v>
      </c>
      <c r="D635" s="14" t="s">
        <v>94</v>
      </c>
      <c r="E635" s="14" t="s">
        <v>45</v>
      </c>
      <c r="F635" s="15">
        <v>9</v>
      </c>
      <c r="G635" s="15">
        <v>15</v>
      </c>
      <c r="H635" s="14" t="s">
        <v>920</v>
      </c>
      <c r="I635" s="14" t="s">
        <v>31</v>
      </c>
      <c r="J635" s="14" t="s">
        <v>1770</v>
      </c>
      <c r="K635" s="14" t="s">
        <v>13468</v>
      </c>
      <c r="L635" s="14" t="s">
        <v>13469</v>
      </c>
      <c r="M635" s="14" t="s">
        <v>53</v>
      </c>
      <c r="N635" s="14" t="s">
        <v>405</v>
      </c>
      <c r="O635" s="14" t="b">
        <f t="shared" ca="1" si="148"/>
        <v>0</v>
      </c>
      <c r="P635" s="14" t="b">
        <f t="shared" ca="1" si="149"/>
        <v>0</v>
      </c>
      <c r="Q635" s="5"/>
      <c r="R635" s="5"/>
      <c r="S635" s="5"/>
      <c r="T635" s="5"/>
      <c r="U635" s="5"/>
      <c r="V635" s="5"/>
      <c r="W635" s="5"/>
      <c r="X635" s="5"/>
      <c r="Y635" s="5"/>
      <c r="Z635" s="5"/>
      <c r="AA635" s="5"/>
      <c r="AB635" s="5"/>
      <c r="AC635" s="5"/>
      <c r="AD635" s="5"/>
      <c r="AE635" s="5"/>
    </row>
    <row r="636" spans="1:31" ht="21" customHeight="1">
      <c r="A636" s="14" t="s">
        <v>1457</v>
      </c>
      <c r="B636" s="14" t="s">
        <v>10606</v>
      </c>
      <c r="C636" s="14" t="s">
        <v>27</v>
      </c>
      <c r="D636" s="14" t="s">
        <v>85</v>
      </c>
      <c r="E636" s="14" t="s">
        <v>45</v>
      </c>
      <c r="F636" s="15">
        <v>9</v>
      </c>
      <c r="G636" s="15">
        <v>14</v>
      </c>
      <c r="H636" s="14" t="s">
        <v>2476</v>
      </c>
      <c r="I636" s="14" t="s">
        <v>125</v>
      </c>
      <c r="J636" s="14" t="s">
        <v>516</v>
      </c>
      <c r="K636" s="14" t="s">
        <v>10609</v>
      </c>
      <c r="L636" s="16" t="s">
        <v>47</v>
      </c>
      <c r="M636" s="14" t="s">
        <v>53</v>
      </c>
      <c r="N636" s="14" t="s">
        <v>38</v>
      </c>
      <c r="O636" s="14" t="b">
        <f t="shared" ca="1" si="148"/>
        <v>0</v>
      </c>
      <c r="P636" s="14" t="b">
        <f t="shared" ca="1" si="149"/>
        <v>0</v>
      </c>
      <c r="Q636" s="5"/>
      <c r="R636" s="5"/>
      <c r="S636" s="5"/>
      <c r="T636" s="5"/>
      <c r="U636" s="5"/>
      <c r="V636" s="5"/>
      <c r="W636" s="5"/>
      <c r="X636" s="5"/>
      <c r="Y636" s="5"/>
      <c r="Z636" s="5"/>
      <c r="AA636" s="5"/>
      <c r="AB636" s="5"/>
      <c r="AC636" s="5"/>
      <c r="AD636" s="5"/>
      <c r="AE636" s="5"/>
    </row>
    <row r="637" spans="1:31" ht="21" customHeight="1">
      <c r="A637" s="5" t="s">
        <v>13475</v>
      </c>
      <c r="B637" s="5" t="s">
        <v>13477</v>
      </c>
      <c r="C637" s="5" t="s">
        <v>27</v>
      </c>
      <c r="D637" s="5" t="s">
        <v>105</v>
      </c>
      <c r="E637" s="5" t="s">
        <v>29</v>
      </c>
      <c r="F637" s="7">
        <v>9</v>
      </c>
      <c r="G637" s="7">
        <v>14</v>
      </c>
      <c r="H637" s="5" t="s">
        <v>2476</v>
      </c>
      <c r="I637" s="5" t="s">
        <v>108</v>
      </c>
      <c r="J637" s="5" t="s">
        <v>48</v>
      </c>
      <c r="K637" s="5" t="s">
        <v>13479</v>
      </c>
      <c r="L637" s="5" t="s">
        <v>13481</v>
      </c>
      <c r="M637" s="5" t="s">
        <v>100</v>
      </c>
      <c r="N637" s="5" t="s">
        <v>38</v>
      </c>
      <c r="O637" s="5" t="b">
        <f t="shared" ref="O637:O641" ca="1" si="150">IFERROR(__xludf.DUMMYFUNCTION("REGEXMATCH(A637,""PHP"")"),TRUE)</f>
        <v>1</v>
      </c>
      <c r="P637" s="5"/>
      <c r="Q637" s="5"/>
      <c r="R637" s="5"/>
      <c r="S637" s="5"/>
      <c r="T637" s="5"/>
      <c r="U637" s="5"/>
      <c r="V637" s="5"/>
      <c r="W637" s="5"/>
      <c r="X637" s="5"/>
      <c r="Y637" s="5"/>
      <c r="Z637" s="5"/>
      <c r="AA637" s="5"/>
      <c r="AB637" s="5"/>
      <c r="AC637" s="5"/>
      <c r="AD637" s="5"/>
      <c r="AE637" s="5"/>
    </row>
    <row r="638" spans="1:31" ht="21" customHeight="1">
      <c r="A638" s="5" t="s">
        <v>13482</v>
      </c>
      <c r="B638" s="5" t="s">
        <v>13483</v>
      </c>
      <c r="C638" s="5" t="s">
        <v>170</v>
      </c>
      <c r="D638" s="5" t="s">
        <v>378</v>
      </c>
      <c r="E638" s="5" t="s">
        <v>29</v>
      </c>
      <c r="F638" s="7">
        <v>9</v>
      </c>
      <c r="G638" s="7">
        <v>12</v>
      </c>
      <c r="H638" s="5" t="s">
        <v>1239</v>
      </c>
      <c r="I638" s="5" t="s">
        <v>125</v>
      </c>
      <c r="J638" s="5" t="s">
        <v>32</v>
      </c>
      <c r="K638" s="9" t="s">
        <v>47</v>
      </c>
      <c r="L638" s="5" t="s">
        <v>13484</v>
      </c>
      <c r="M638" s="5" t="s">
        <v>167</v>
      </c>
      <c r="N638" s="5" t="s">
        <v>38</v>
      </c>
      <c r="O638" s="5" t="b">
        <f t="shared" ca="1" si="150"/>
        <v>1</v>
      </c>
      <c r="P638" s="5"/>
      <c r="Q638" s="5"/>
      <c r="R638" s="5"/>
      <c r="S638" s="5"/>
      <c r="T638" s="5"/>
      <c r="U638" s="5"/>
      <c r="V638" s="5"/>
      <c r="W638" s="5"/>
      <c r="X638" s="5"/>
      <c r="Y638" s="5"/>
      <c r="Z638" s="5"/>
      <c r="AA638" s="5"/>
      <c r="AB638" s="5"/>
      <c r="AC638" s="5"/>
      <c r="AD638" s="5"/>
      <c r="AE638" s="5"/>
    </row>
    <row r="639" spans="1:31" ht="21" customHeight="1">
      <c r="A639" s="5" t="s">
        <v>248</v>
      </c>
      <c r="B639" s="5" t="s">
        <v>13488</v>
      </c>
      <c r="C639" s="5" t="s">
        <v>27</v>
      </c>
      <c r="D639" s="5" t="s">
        <v>80</v>
      </c>
      <c r="E639" s="5" t="s">
        <v>45</v>
      </c>
      <c r="F639" s="7">
        <v>9</v>
      </c>
      <c r="G639" s="7">
        <v>16</v>
      </c>
      <c r="H639" s="5" t="s">
        <v>2664</v>
      </c>
      <c r="I639" s="5" t="s">
        <v>24</v>
      </c>
      <c r="J639" s="5" t="s">
        <v>48</v>
      </c>
      <c r="K639" s="5" t="s">
        <v>13491</v>
      </c>
      <c r="L639" s="5" t="s">
        <v>13492</v>
      </c>
      <c r="M639" s="5" t="s">
        <v>167</v>
      </c>
      <c r="N639" s="5" t="s">
        <v>38</v>
      </c>
      <c r="O639" s="5" t="b">
        <f t="shared" ca="1" si="150"/>
        <v>1</v>
      </c>
      <c r="P639" s="5"/>
      <c r="Q639" s="5"/>
      <c r="R639" s="5"/>
      <c r="S639" s="5"/>
      <c r="T639" s="5"/>
      <c r="U639" s="5"/>
      <c r="V639" s="5"/>
      <c r="W639" s="5"/>
      <c r="X639" s="5"/>
      <c r="Y639" s="5"/>
      <c r="Z639" s="5"/>
      <c r="AA639" s="5"/>
      <c r="AB639" s="5"/>
      <c r="AC639" s="5"/>
      <c r="AD639" s="5"/>
      <c r="AE639" s="5"/>
    </row>
    <row r="640" spans="1:31" ht="21" customHeight="1">
      <c r="A640" s="5" t="s">
        <v>10757</v>
      </c>
      <c r="B640" s="5" t="s">
        <v>13495</v>
      </c>
      <c r="C640" s="5" t="s">
        <v>41</v>
      </c>
      <c r="D640" s="5" t="s">
        <v>94</v>
      </c>
      <c r="E640" s="5" t="s">
        <v>45</v>
      </c>
      <c r="F640" s="7">
        <v>9</v>
      </c>
      <c r="G640" s="7">
        <v>15</v>
      </c>
      <c r="H640" s="5" t="s">
        <v>920</v>
      </c>
      <c r="I640" s="5" t="s">
        <v>31</v>
      </c>
      <c r="J640" s="5" t="s">
        <v>2520</v>
      </c>
      <c r="K640" s="5" t="s">
        <v>13499</v>
      </c>
      <c r="L640" s="5" t="s">
        <v>13500</v>
      </c>
      <c r="M640" s="5" t="s">
        <v>53</v>
      </c>
      <c r="N640" s="5" t="s">
        <v>89</v>
      </c>
      <c r="O640" s="5" t="b">
        <f t="shared" ca="1" si="150"/>
        <v>1</v>
      </c>
      <c r="P640" s="5"/>
      <c r="Q640" s="5"/>
      <c r="R640" s="5"/>
      <c r="S640" s="5"/>
      <c r="T640" s="5"/>
      <c r="U640" s="5"/>
      <c r="V640" s="5"/>
      <c r="W640" s="5"/>
      <c r="X640" s="5"/>
      <c r="Y640" s="5"/>
      <c r="Z640" s="5"/>
      <c r="AA640" s="5"/>
      <c r="AB640" s="5"/>
      <c r="AC640" s="5"/>
      <c r="AD640" s="5"/>
      <c r="AE640" s="5"/>
    </row>
    <row r="641" spans="1:31" ht="21" customHeight="1">
      <c r="A641" s="5" t="s">
        <v>13501</v>
      </c>
      <c r="B641" s="5" t="s">
        <v>13502</v>
      </c>
      <c r="C641" s="5" t="s">
        <v>170</v>
      </c>
      <c r="D641" s="5" t="s">
        <v>378</v>
      </c>
      <c r="E641" s="5" t="s">
        <v>29</v>
      </c>
      <c r="F641" s="7">
        <v>9</v>
      </c>
      <c r="G641" s="7">
        <v>12</v>
      </c>
      <c r="H641" s="5" t="s">
        <v>1239</v>
      </c>
      <c r="I641" s="5" t="s">
        <v>31</v>
      </c>
      <c r="J641" s="5" t="s">
        <v>2106</v>
      </c>
      <c r="K641" s="5" t="s">
        <v>13503</v>
      </c>
      <c r="L641" s="5" t="s">
        <v>13504</v>
      </c>
      <c r="M641" s="5" t="s">
        <v>37</v>
      </c>
      <c r="N641" s="5" t="s">
        <v>55</v>
      </c>
      <c r="O641" s="5" t="b">
        <f t="shared" ca="1" si="150"/>
        <v>1</v>
      </c>
      <c r="P641" s="5"/>
      <c r="Q641" s="5"/>
      <c r="R641" s="5"/>
      <c r="S641" s="5"/>
      <c r="T641" s="5"/>
      <c r="U641" s="5"/>
      <c r="V641" s="5"/>
      <c r="W641" s="5"/>
      <c r="X641" s="5"/>
      <c r="Y641" s="5"/>
      <c r="Z641" s="5"/>
      <c r="AA641" s="5"/>
      <c r="AB641" s="5"/>
      <c r="AC641" s="5"/>
      <c r="AD641" s="5"/>
      <c r="AE641" s="5"/>
    </row>
    <row r="642" spans="1:31" ht="21" customHeight="1">
      <c r="A642" s="14" t="s">
        <v>2665</v>
      </c>
      <c r="B642" s="14" t="s">
        <v>5405</v>
      </c>
      <c r="C642" s="14" t="s">
        <v>170</v>
      </c>
      <c r="D642" s="14" t="s">
        <v>47</v>
      </c>
      <c r="E642" s="14" t="s">
        <v>29</v>
      </c>
      <c r="F642" s="15">
        <v>9</v>
      </c>
      <c r="G642" s="15">
        <v>12</v>
      </c>
      <c r="H642" s="14" t="s">
        <v>1239</v>
      </c>
      <c r="I642" s="14" t="s">
        <v>108</v>
      </c>
      <c r="J642" s="14" t="s">
        <v>663</v>
      </c>
      <c r="K642" s="14" t="s">
        <v>13508</v>
      </c>
      <c r="L642" s="14" t="s">
        <v>13509</v>
      </c>
      <c r="M642" s="14" t="s">
        <v>53</v>
      </c>
      <c r="N642" s="14" t="s">
        <v>55</v>
      </c>
      <c r="O642" s="14" t="b">
        <f t="shared" ref="O642:O652" ca="1" si="151">IFERROR(__xludf.DUMMYFUNCTION("REGEXMATCH(A642,""(?i)PHP"")"),FALSE)</f>
        <v>0</v>
      </c>
      <c r="P642" s="14" t="b">
        <f t="shared" ref="P642:P652" ca="1" si="152">IFERROR(__xludf.DUMMYFUNCTION("REGEXMATCH(L642,""(?i)PHP"")"),FALSE)</f>
        <v>0</v>
      </c>
      <c r="Q642" s="5"/>
      <c r="R642" s="5"/>
      <c r="S642" s="5"/>
      <c r="T642" s="5"/>
      <c r="U642" s="5"/>
      <c r="V642" s="5"/>
      <c r="W642" s="5"/>
      <c r="X642" s="5"/>
      <c r="Y642" s="5"/>
      <c r="Z642" s="5"/>
      <c r="AA642" s="5"/>
      <c r="AB642" s="5"/>
      <c r="AC642" s="5"/>
      <c r="AD642" s="5"/>
      <c r="AE642" s="5"/>
    </row>
    <row r="643" spans="1:31" ht="21" customHeight="1">
      <c r="A643" s="14" t="s">
        <v>9556</v>
      </c>
      <c r="B643" s="14" t="s">
        <v>7814</v>
      </c>
      <c r="C643" s="14" t="s">
        <v>41</v>
      </c>
      <c r="D643" s="14" t="s">
        <v>94</v>
      </c>
      <c r="E643" s="14" t="s">
        <v>29</v>
      </c>
      <c r="F643" s="15">
        <v>10</v>
      </c>
      <c r="G643" s="15">
        <v>15</v>
      </c>
      <c r="H643" s="14" t="s">
        <v>56</v>
      </c>
      <c r="I643" s="14" t="s">
        <v>31</v>
      </c>
      <c r="J643" s="14" t="s">
        <v>76</v>
      </c>
      <c r="K643" s="14" t="s">
        <v>13514</v>
      </c>
      <c r="L643" s="14" t="s">
        <v>13515</v>
      </c>
      <c r="M643" s="14" t="s">
        <v>53</v>
      </c>
      <c r="N643" s="14" t="s">
        <v>55</v>
      </c>
      <c r="O643" s="14" t="b">
        <f t="shared" ca="1" si="151"/>
        <v>0</v>
      </c>
      <c r="P643" s="14" t="b">
        <f t="shared" ca="1" si="152"/>
        <v>0</v>
      </c>
      <c r="Q643" s="5"/>
      <c r="R643" s="5"/>
      <c r="S643" s="5"/>
      <c r="T643" s="5"/>
      <c r="U643" s="5"/>
      <c r="V643" s="5"/>
      <c r="W643" s="5"/>
      <c r="X643" s="5"/>
      <c r="Y643" s="5"/>
      <c r="Z643" s="5"/>
      <c r="AA643" s="5"/>
      <c r="AB643" s="5"/>
      <c r="AC643" s="5"/>
      <c r="AD643" s="5"/>
      <c r="AE643" s="5"/>
    </row>
    <row r="644" spans="1:31" ht="21" customHeight="1">
      <c r="A644" s="14" t="s">
        <v>9556</v>
      </c>
      <c r="B644" s="14" t="s">
        <v>650</v>
      </c>
      <c r="C644" s="14" t="s">
        <v>27</v>
      </c>
      <c r="D644" s="14" t="s">
        <v>47</v>
      </c>
      <c r="E644" s="14" t="s">
        <v>45</v>
      </c>
      <c r="F644" s="15">
        <v>10</v>
      </c>
      <c r="G644" s="15">
        <v>18</v>
      </c>
      <c r="H644" s="14" t="s">
        <v>964</v>
      </c>
      <c r="I644" s="14" t="s">
        <v>108</v>
      </c>
      <c r="J644" s="14" t="s">
        <v>57</v>
      </c>
      <c r="K644" s="14" t="s">
        <v>653</v>
      </c>
      <c r="L644" s="14" t="s">
        <v>13516</v>
      </c>
      <c r="M644" s="14" t="s">
        <v>42</v>
      </c>
      <c r="N644" s="14" t="s">
        <v>89</v>
      </c>
      <c r="O644" s="14" t="b">
        <f t="shared" ca="1" si="151"/>
        <v>0</v>
      </c>
      <c r="P644" s="14" t="b">
        <f t="shared" ca="1" si="152"/>
        <v>0</v>
      </c>
      <c r="Q644" s="5"/>
      <c r="R644" s="5"/>
      <c r="S644" s="5"/>
      <c r="T644" s="5"/>
      <c r="U644" s="5"/>
      <c r="V644" s="5"/>
      <c r="W644" s="5"/>
      <c r="X644" s="5"/>
      <c r="Y644" s="5"/>
      <c r="Z644" s="5"/>
      <c r="AA644" s="5"/>
      <c r="AB644" s="5"/>
      <c r="AC644" s="5"/>
      <c r="AD644" s="5"/>
      <c r="AE644" s="5"/>
    </row>
    <row r="645" spans="1:31" ht="21" customHeight="1">
      <c r="A645" s="14" t="s">
        <v>9556</v>
      </c>
      <c r="B645" s="14" t="s">
        <v>7556</v>
      </c>
      <c r="C645" s="14" t="s">
        <v>20</v>
      </c>
      <c r="D645" s="14" t="s">
        <v>47</v>
      </c>
      <c r="E645" s="14" t="s">
        <v>29</v>
      </c>
      <c r="F645" s="15">
        <v>10</v>
      </c>
      <c r="G645" s="15">
        <v>15</v>
      </c>
      <c r="H645" s="14" t="s">
        <v>56</v>
      </c>
      <c r="I645" s="14" t="s">
        <v>31</v>
      </c>
      <c r="J645" s="14" t="s">
        <v>110</v>
      </c>
      <c r="K645" s="16" t="s">
        <v>47</v>
      </c>
      <c r="L645" s="14" t="s">
        <v>13517</v>
      </c>
      <c r="M645" s="14" t="s">
        <v>37</v>
      </c>
      <c r="N645" s="14" t="s">
        <v>55</v>
      </c>
      <c r="O645" s="14" t="b">
        <f t="shared" ca="1" si="151"/>
        <v>0</v>
      </c>
      <c r="P645" s="14" t="b">
        <f t="shared" ca="1" si="152"/>
        <v>0</v>
      </c>
      <c r="Q645" s="5"/>
      <c r="R645" s="5"/>
      <c r="S645" s="5"/>
      <c r="T645" s="5"/>
      <c r="U645" s="5"/>
      <c r="V645" s="5"/>
      <c r="W645" s="5"/>
      <c r="X645" s="5"/>
      <c r="Y645" s="5"/>
      <c r="Z645" s="5"/>
      <c r="AA645" s="5"/>
      <c r="AB645" s="5"/>
      <c r="AC645" s="5"/>
      <c r="AD645" s="5"/>
      <c r="AE645" s="5"/>
    </row>
    <row r="646" spans="1:31" ht="21" customHeight="1">
      <c r="A646" s="14" t="s">
        <v>13520</v>
      </c>
      <c r="B646" s="14" t="s">
        <v>13521</v>
      </c>
      <c r="C646" s="14" t="s">
        <v>170</v>
      </c>
      <c r="D646" s="14" t="s">
        <v>390</v>
      </c>
      <c r="E646" s="14" t="s">
        <v>45</v>
      </c>
      <c r="F646" s="15">
        <v>10</v>
      </c>
      <c r="G646" s="15">
        <v>15</v>
      </c>
      <c r="H646" s="14" t="s">
        <v>56</v>
      </c>
      <c r="I646" s="14" t="s">
        <v>108</v>
      </c>
      <c r="J646" s="14" t="s">
        <v>7882</v>
      </c>
      <c r="K646" s="14" t="s">
        <v>13522</v>
      </c>
      <c r="L646" s="14" t="s">
        <v>13523</v>
      </c>
      <c r="M646" s="14" t="s">
        <v>37</v>
      </c>
      <c r="N646" s="14" t="s">
        <v>55</v>
      </c>
      <c r="O646" s="14" t="b">
        <f t="shared" ca="1" si="151"/>
        <v>0</v>
      </c>
      <c r="P646" s="14" t="b">
        <f t="shared" ca="1" si="152"/>
        <v>0</v>
      </c>
      <c r="Q646" s="5"/>
      <c r="R646" s="5"/>
      <c r="S646" s="5"/>
      <c r="T646" s="5"/>
      <c r="U646" s="5"/>
      <c r="V646" s="5"/>
      <c r="W646" s="5"/>
      <c r="X646" s="5"/>
      <c r="Y646" s="5"/>
      <c r="Z646" s="5"/>
      <c r="AA646" s="5"/>
      <c r="AB646" s="5"/>
      <c r="AC646" s="5"/>
      <c r="AD646" s="5"/>
      <c r="AE646" s="5"/>
    </row>
    <row r="647" spans="1:31" ht="21" customHeight="1">
      <c r="A647" s="14" t="s">
        <v>10010</v>
      </c>
      <c r="B647" s="14" t="s">
        <v>13527</v>
      </c>
      <c r="C647" s="14" t="s">
        <v>27</v>
      </c>
      <c r="D647" s="14" t="s">
        <v>85</v>
      </c>
      <c r="E647" s="14" t="s">
        <v>45</v>
      </c>
      <c r="F647" s="15">
        <v>10</v>
      </c>
      <c r="G647" s="15">
        <v>20</v>
      </c>
      <c r="H647" s="14" t="s">
        <v>144</v>
      </c>
      <c r="I647" s="14" t="s">
        <v>31</v>
      </c>
      <c r="J647" s="14" t="s">
        <v>57</v>
      </c>
      <c r="K647" s="14" t="s">
        <v>13529</v>
      </c>
      <c r="L647" s="14" t="s">
        <v>13530</v>
      </c>
      <c r="M647" s="14" t="s">
        <v>100</v>
      </c>
      <c r="N647" s="14" t="s">
        <v>55</v>
      </c>
      <c r="O647" s="14" t="b">
        <f t="shared" ca="1" si="151"/>
        <v>0</v>
      </c>
      <c r="P647" s="14" t="b">
        <f t="shared" ca="1" si="152"/>
        <v>0</v>
      </c>
      <c r="Q647" s="5"/>
      <c r="R647" s="5"/>
      <c r="S647" s="5"/>
      <c r="T647" s="5"/>
      <c r="U647" s="5"/>
      <c r="V647" s="5"/>
      <c r="W647" s="5"/>
      <c r="X647" s="5"/>
      <c r="Y647" s="5"/>
      <c r="Z647" s="5"/>
      <c r="AA647" s="5"/>
      <c r="AB647" s="5"/>
      <c r="AC647" s="5"/>
      <c r="AD647" s="5"/>
      <c r="AE647" s="5"/>
    </row>
    <row r="648" spans="1:31" ht="21" customHeight="1">
      <c r="A648" s="14" t="s">
        <v>9556</v>
      </c>
      <c r="B648" s="14" t="s">
        <v>10901</v>
      </c>
      <c r="C648" s="14" t="s">
        <v>27</v>
      </c>
      <c r="D648" s="14" t="s">
        <v>47</v>
      </c>
      <c r="E648" s="14" t="s">
        <v>45</v>
      </c>
      <c r="F648" s="15">
        <v>10</v>
      </c>
      <c r="G648" s="15">
        <v>15</v>
      </c>
      <c r="H648" s="14" t="s">
        <v>56</v>
      </c>
      <c r="I648" s="14" t="s">
        <v>24</v>
      </c>
      <c r="J648" s="14" t="s">
        <v>1662</v>
      </c>
      <c r="K648" s="14" t="s">
        <v>10903</v>
      </c>
      <c r="L648" s="14" t="s">
        <v>13533</v>
      </c>
      <c r="M648" s="14" t="s">
        <v>37</v>
      </c>
      <c r="N648" s="14" t="s">
        <v>44</v>
      </c>
      <c r="O648" s="14" t="b">
        <f t="shared" ca="1" si="151"/>
        <v>0</v>
      </c>
      <c r="P648" s="14" t="b">
        <f t="shared" ca="1" si="152"/>
        <v>0</v>
      </c>
      <c r="Q648" s="5"/>
      <c r="R648" s="5"/>
      <c r="S648" s="5"/>
      <c r="T648" s="5"/>
      <c r="U648" s="5"/>
      <c r="V648" s="5"/>
      <c r="W648" s="5"/>
      <c r="X648" s="5"/>
      <c r="Y648" s="5"/>
      <c r="Z648" s="5"/>
      <c r="AA648" s="5"/>
      <c r="AB648" s="5"/>
      <c r="AC648" s="5"/>
      <c r="AD648" s="5"/>
      <c r="AE648" s="5"/>
    </row>
    <row r="649" spans="1:31" ht="21" customHeight="1">
      <c r="A649" s="14" t="s">
        <v>13536</v>
      </c>
      <c r="B649" s="14" t="s">
        <v>7948</v>
      </c>
      <c r="C649" s="14" t="s">
        <v>170</v>
      </c>
      <c r="D649" s="14" t="s">
        <v>390</v>
      </c>
      <c r="E649" s="14" t="s">
        <v>29</v>
      </c>
      <c r="F649" s="15">
        <v>10</v>
      </c>
      <c r="G649" s="15">
        <v>15</v>
      </c>
      <c r="H649" s="14" t="s">
        <v>56</v>
      </c>
      <c r="I649" s="14" t="s">
        <v>108</v>
      </c>
      <c r="J649" s="14" t="s">
        <v>68</v>
      </c>
      <c r="K649" s="14" t="s">
        <v>7949</v>
      </c>
      <c r="L649" s="14" t="s">
        <v>13539</v>
      </c>
      <c r="M649" s="14" t="s">
        <v>167</v>
      </c>
      <c r="N649" s="14" t="s">
        <v>55</v>
      </c>
      <c r="O649" s="14" t="b">
        <f t="shared" ca="1" si="151"/>
        <v>0</v>
      </c>
      <c r="P649" s="14" t="b">
        <f t="shared" ca="1" si="152"/>
        <v>0</v>
      </c>
      <c r="Q649" s="5"/>
      <c r="R649" s="5"/>
      <c r="S649" s="5"/>
      <c r="T649" s="5"/>
      <c r="U649" s="5"/>
      <c r="V649" s="5"/>
      <c r="W649" s="5"/>
      <c r="X649" s="5"/>
      <c r="Y649" s="5"/>
      <c r="Z649" s="5"/>
      <c r="AA649" s="5"/>
      <c r="AB649" s="5"/>
      <c r="AC649" s="5"/>
      <c r="AD649" s="5"/>
      <c r="AE649" s="5"/>
    </row>
    <row r="650" spans="1:31" ht="21" customHeight="1">
      <c r="A650" s="14" t="s">
        <v>13541</v>
      </c>
      <c r="B650" s="14" t="s">
        <v>2917</v>
      </c>
      <c r="C650" s="14" t="s">
        <v>170</v>
      </c>
      <c r="D650" s="14" t="s">
        <v>390</v>
      </c>
      <c r="E650" s="14" t="s">
        <v>29</v>
      </c>
      <c r="F650" s="15">
        <v>10</v>
      </c>
      <c r="G650" s="15">
        <v>15</v>
      </c>
      <c r="H650" s="14" t="s">
        <v>56</v>
      </c>
      <c r="I650" s="14" t="s">
        <v>31</v>
      </c>
      <c r="J650" s="14" t="s">
        <v>2067</v>
      </c>
      <c r="K650" s="14" t="s">
        <v>13544</v>
      </c>
      <c r="L650" s="14" t="s">
        <v>13545</v>
      </c>
      <c r="M650" s="14" t="s">
        <v>42</v>
      </c>
      <c r="N650" s="14" t="s">
        <v>55</v>
      </c>
      <c r="O650" s="14" t="b">
        <f t="shared" ca="1" si="151"/>
        <v>0</v>
      </c>
      <c r="P650" s="14" t="b">
        <f t="shared" ca="1" si="152"/>
        <v>0</v>
      </c>
      <c r="Q650" s="5"/>
      <c r="R650" s="5"/>
      <c r="S650" s="5"/>
      <c r="T650" s="5"/>
      <c r="U650" s="5"/>
      <c r="V650" s="5"/>
      <c r="W650" s="5"/>
      <c r="X650" s="5"/>
      <c r="Y650" s="5"/>
      <c r="Z650" s="5"/>
      <c r="AA650" s="5"/>
      <c r="AB650" s="5"/>
      <c r="AC650" s="5"/>
      <c r="AD650" s="5"/>
      <c r="AE650" s="5"/>
    </row>
    <row r="651" spans="1:31" ht="21" customHeight="1">
      <c r="A651" s="14" t="s">
        <v>11714</v>
      </c>
      <c r="B651" s="14" t="s">
        <v>5236</v>
      </c>
      <c r="C651" s="14" t="s">
        <v>27</v>
      </c>
      <c r="D651" s="14" t="s">
        <v>212</v>
      </c>
      <c r="E651" s="14" t="s">
        <v>29</v>
      </c>
      <c r="F651" s="15">
        <v>10</v>
      </c>
      <c r="G651" s="15">
        <v>20</v>
      </c>
      <c r="H651" s="14" t="s">
        <v>144</v>
      </c>
      <c r="I651" s="14" t="s">
        <v>31</v>
      </c>
      <c r="J651" s="14" t="s">
        <v>57</v>
      </c>
      <c r="K651" s="14" t="s">
        <v>13550</v>
      </c>
      <c r="L651" s="14" t="s">
        <v>13551</v>
      </c>
      <c r="M651" s="14" t="s">
        <v>53</v>
      </c>
      <c r="N651" s="14" t="s">
        <v>55</v>
      </c>
      <c r="O651" s="14" t="b">
        <f t="shared" ca="1" si="151"/>
        <v>0</v>
      </c>
      <c r="P651" s="14" t="b">
        <f t="shared" ca="1" si="152"/>
        <v>0</v>
      </c>
      <c r="Q651" s="5"/>
      <c r="R651" s="5"/>
      <c r="S651" s="5"/>
      <c r="T651" s="5"/>
      <c r="U651" s="5"/>
      <c r="V651" s="5"/>
      <c r="W651" s="5"/>
      <c r="X651" s="5"/>
      <c r="Y651" s="5"/>
      <c r="Z651" s="5"/>
      <c r="AA651" s="5"/>
      <c r="AB651" s="5"/>
      <c r="AC651" s="5"/>
      <c r="AD651" s="5"/>
      <c r="AE651" s="5"/>
    </row>
    <row r="652" spans="1:31" ht="21" customHeight="1">
      <c r="A652" s="14" t="s">
        <v>9556</v>
      </c>
      <c r="B652" s="14" t="s">
        <v>13556</v>
      </c>
      <c r="C652" s="14" t="s">
        <v>170</v>
      </c>
      <c r="D652" s="14" t="s">
        <v>435</v>
      </c>
      <c r="E652" s="14" t="s">
        <v>29</v>
      </c>
      <c r="F652" s="15">
        <v>10</v>
      </c>
      <c r="G652" s="15">
        <v>15</v>
      </c>
      <c r="H652" s="14" t="s">
        <v>56</v>
      </c>
      <c r="I652" s="14" t="s">
        <v>24</v>
      </c>
      <c r="J652" s="14" t="s">
        <v>57</v>
      </c>
      <c r="K652" s="14" t="s">
        <v>13557</v>
      </c>
      <c r="L652" s="14" t="s">
        <v>13558</v>
      </c>
      <c r="M652" s="14" t="s">
        <v>37</v>
      </c>
      <c r="N652" s="14" t="s">
        <v>55</v>
      </c>
      <c r="O652" s="14" t="b">
        <f t="shared" ca="1" si="151"/>
        <v>0</v>
      </c>
      <c r="P652" s="14" t="b">
        <f t="shared" ca="1" si="152"/>
        <v>0</v>
      </c>
      <c r="Q652" s="5"/>
      <c r="R652" s="5"/>
      <c r="S652" s="5"/>
      <c r="T652" s="5"/>
      <c r="U652" s="5"/>
      <c r="V652" s="5"/>
      <c r="W652" s="5"/>
      <c r="X652" s="5"/>
      <c r="Y652" s="5"/>
      <c r="Z652" s="5"/>
      <c r="AA652" s="5"/>
      <c r="AB652" s="5"/>
      <c r="AC652" s="5"/>
      <c r="AD652" s="5"/>
      <c r="AE652" s="5"/>
    </row>
    <row r="653" spans="1:31" ht="21" customHeight="1">
      <c r="A653" s="5" t="s">
        <v>13563</v>
      </c>
      <c r="B653" s="5" t="s">
        <v>13565</v>
      </c>
      <c r="C653" s="5" t="s">
        <v>27</v>
      </c>
      <c r="D653" s="5" t="s">
        <v>85</v>
      </c>
      <c r="E653" s="5" t="s">
        <v>45</v>
      </c>
      <c r="F653" s="7">
        <v>10</v>
      </c>
      <c r="G653" s="7">
        <v>15</v>
      </c>
      <c r="H653" s="5" t="s">
        <v>56</v>
      </c>
      <c r="I653" s="5" t="s">
        <v>31</v>
      </c>
      <c r="J653" s="5" t="s">
        <v>134</v>
      </c>
      <c r="K653" s="5" t="s">
        <v>13567</v>
      </c>
      <c r="L653" s="5" t="s">
        <v>13568</v>
      </c>
      <c r="M653" s="5" t="s">
        <v>100</v>
      </c>
      <c r="N653" s="5" t="s">
        <v>55</v>
      </c>
      <c r="O653" s="5" t="b">
        <f t="shared" ref="O653:O656" ca="1" si="153">IFERROR(__xludf.DUMMYFUNCTION("REGEXMATCH(A653,""PHP"")"),TRUE)</f>
        <v>1</v>
      </c>
      <c r="P653" s="5"/>
      <c r="Q653" s="5"/>
      <c r="R653" s="5"/>
      <c r="S653" s="5"/>
      <c r="T653" s="5"/>
      <c r="U653" s="5"/>
      <c r="V653" s="5"/>
      <c r="W653" s="5"/>
      <c r="X653" s="5"/>
      <c r="Y653" s="5"/>
      <c r="Z653" s="5"/>
      <c r="AA653" s="5"/>
      <c r="AB653" s="5"/>
      <c r="AC653" s="5"/>
      <c r="AD653" s="5"/>
      <c r="AE653" s="5"/>
    </row>
    <row r="654" spans="1:31" ht="21" customHeight="1">
      <c r="A654" s="5" t="s">
        <v>10757</v>
      </c>
      <c r="B654" s="5" t="s">
        <v>3549</v>
      </c>
      <c r="C654" s="5" t="s">
        <v>27</v>
      </c>
      <c r="D654" s="5" t="s">
        <v>85</v>
      </c>
      <c r="E654" s="5" t="s">
        <v>45</v>
      </c>
      <c r="F654" s="7">
        <v>10</v>
      </c>
      <c r="G654" s="7">
        <v>15</v>
      </c>
      <c r="H654" s="5" t="s">
        <v>56</v>
      </c>
      <c r="I654" s="5" t="s">
        <v>108</v>
      </c>
      <c r="J654" s="5" t="s">
        <v>3552</v>
      </c>
      <c r="K654" s="5" t="s">
        <v>3553</v>
      </c>
      <c r="L654" s="5" t="s">
        <v>13575</v>
      </c>
      <c r="M654" s="5" t="s">
        <v>53</v>
      </c>
      <c r="N654" s="5" t="s">
        <v>55</v>
      </c>
      <c r="O654" s="5" t="b">
        <f t="shared" ca="1" si="153"/>
        <v>1</v>
      </c>
      <c r="P654" s="5"/>
      <c r="Q654" s="5"/>
      <c r="R654" s="5"/>
      <c r="S654" s="5"/>
      <c r="T654" s="5"/>
      <c r="U654" s="5"/>
      <c r="V654" s="5"/>
      <c r="W654" s="5"/>
      <c r="X654" s="5"/>
      <c r="Y654" s="5"/>
      <c r="Z654" s="5"/>
      <c r="AA654" s="5"/>
      <c r="AB654" s="5"/>
      <c r="AC654" s="5"/>
      <c r="AD654" s="5"/>
      <c r="AE654" s="5"/>
    </row>
    <row r="655" spans="1:31" ht="21" customHeight="1">
      <c r="A655" s="5" t="s">
        <v>13578</v>
      </c>
      <c r="B655" s="5" t="s">
        <v>13464</v>
      </c>
      <c r="C655" s="5" t="s">
        <v>170</v>
      </c>
      <c r="D655" s="5" t="s">
        <v>47</v>
      </c>
      <c r="E655" s="5" t="s">
        <v>45</v>
      </c>
      <c r="F655" s="7">
        <v>10</v>
      </c>
      <c r="G655" s="7">
        <v>20</v>
      </c>
      <c r="H655" s="5" t="s">
        <v>144</v>
      </c>
      <c r="I655" s="5" t="s">
        <v>31</v>
      </c>
      <c r="J655" s="5" t="s">
        <v>110</v>
      </c>
      <c r="K655" s="5" t="s">
        <v>13580</v>
      </c>
      <c r="L655" s="5" t="s">
        <v>13581</v>
      </c>
      <c r="M655" s="5" t="s">
        <v>100</v>
      </c>
      <c r="N655" s="5" t="s">
        <v>55</v>
      </c>
      <c r="O655" s="5" t="b">
        <f t="shared" ca="1" si="153"/>
        <v>1</v>
      </c>
      <c r="P655" s="5"/>
      <c r="Q655" s="5"/>
      <c r="R655" s="5"/>
      <c r="S655" s="5"/>
      <c r="T655" s="5"/>
      <c r="U655" s="5"/>
      <c r="V655" s="5"/>
      <c r="W655" s="5"/>
      <c r="X655" s="5"/>
      <c r="Y655" s="5"/>
      <c r="Z655" s="5"/>
      <c r="AA655" s="5"/>
      <c r="AB655" s="5"/>
      <c r="AC655" s="5"/>
      <c r="AD655" s="5"/>
      <c r="AE655" s="5"/>
    </row>
    <row r="656" spans="1:31" ht="21" customHeight="1">
      <c r="A656" s="5" t="s">
        <v>10757</v>
      </c>
      <c r="B656" s="5" t="s">
        <v>3372</v>
      </c>
      <c r="C656" s="5" t="s">
        <v>20</v>
      </c>
      <c r="D656" s="5" t="s">
        <v>21</v>
      </c>
      <c r="E656" s="5" t="s">
        <v>29</v>
      </c>
      <c r="F656" s="7">
        <v>10</v>
      </c>
      <c r="G656" s="7">
        <v>15</v>
      </c>
      <c r="H656" s="5" t="s">
        <v>56</v>
      </c>
      <c r="I656" s="5" t="s">
        <v>108</v>
      </c>
      <c r="J656" s="5" t="s">
        <v>2520</v>
      </c>
      <c r="K656" s="5" t="s">
        <v>3373</v>
      </c>
      <c r="L656" s="5" t="s">
        <v>13583</v>
      </c>
      <c r="M656" s="5" t="s">
        <v>53</v>
      </c>
      <c r="N656" s="5" t="s">
        <v>55</v>
      </c>
      <c r="O656" s="5" t="b">
        <f t="shared" ca="1" si="153"/>
        <v>1</v>
      </c>
      <c r="P656" s="5"/>
      <c r="Q656" s="5"/>
      <c r="R656" s="5"/>
      <c r="S656" s="5"/>
      <c r="T656" s="5"/>
      <c r="U656" s="5"/>
      <c r="V656" s="5"/>
      <c r="W656" s="5"/>
      <c r="X656" s="5"/>
      <c r="Y656" s="5"/>
      <c r="Z656" s="5"/>
      <c r="AA656" s="5"/>
      <c r="AB656" s="5"/>
      <c r="AC656" s="5"/>
      <c r="AD656" s="5"/>
      <c r="AE656" s="5"/>
    </row>
    <row r="657" spans="1:31" ht="21" customHeight="1">
      <c r="A657" s="14" t="s">
        <v>9556</v>
      </c>
      <c r="B657" s="14" t="s">
        <v>10486</v>
      </c>
      <c r="C657" s="14" t="s">
        <v>27</v>
      </c>
      <c r="D657" s="14" t="s">
        <v>47</v>
      </c>
      <c r="E657" s="14" t="s">
        <v>29</v>
      </c>
      <c r="F657" s="15">
        <v>10</v>
      </c>
      <c r="G657" s="15">
        <v>15</v>
      </c>
      <c r="H657" s="14" t="s">
        <v>56</v>
      </c>
      <c r="I657" s="14" t="s">
        <v>31</v>
      </c>
      <c r="J657" s="14" t="s">
        <v>403</v>
      </c>
      <c r="K657" s="14" t="s">
        <v>10487</v>
      </c>
      <c r="L657" s="14" t="s">
        <v>13585</v>
      </c>
      <c r="M657" s="14" t="s">
        <v>53</v>
      </c>
      <c r="N657" s="14" t="s">
        <v>44</v>
      </c>
      <c r="O657" s="14" t="b">
        <f t="shared" ref="O657:O659" ca="1" si="154">IFERROR(__xludf.DUMMYFUNCTION("REGEXMATCH(A657,""(?i)PHP"")"),FALSE)</f>
        <v>0</v>
      </c>
      <c r="P657" s="14" t="b">
        <f t="shared" ref="P657:P659" ca="1" si="155">IFERROR(__xludf.DUMMYFUNCTION("REGEXMATCH(L657,""(?i)PHP"")"),FALSE)</f>
        <v>0</v>
      </c>
      <c r="Q657" s="5"/>
      <c r="R657" s="5"/>
      <c r="S657" s="5"/>
      <c r="T657" s="5"/>
      <c r="U657" s="5"/>
      <c r="V657" s="5"/>
      <c r="W657" s="5"/>
      <c r="X657" s="5"/>
      <c r="Y657" s="5"/>
      <c r="Z657" s="5"/>
      <c r="AA657" s="5"/>
      <c r="AB657" s="5"/>
      <c r="AC657" s="5"/>
      <c r="AD657" s="5"/>
      <c r="AE657" s="5"/>
    </row>
    <row r="658" spans="1:31" ht="21" customHeight="1">
      <c r="A658" s="14" t="s">
        <v>9556</v>
      </c>
      <c r="B658" s="14" t="s">
        <v>3423</v>
      </c>
      <c r="C658" s="14" t="s">
        <v>27</v>
      </c>
      <c r="D658" s="14" t="s">
        <v>75</v>
      </c>
      <c r="E658" s="14" t="s">
        <v>29</v>
      </c>
      <c r="F658" s="15">
        <v>10</v>
      </c>
      <c r="G658" s="15">
        <v>15</v>
      </c>
      <c r="H658" s="14" t="s">
        <v>56</v>
      </c>
      <c r="I658" s="14" t="s">
        <v>108</v>
      </c>
      <c r="J658" s="14" t="s">
        <v>844</v>
      </c>
      <c r="K658" s="14" t="s">
        <v>7607</v>
      </c>
      <c r="L658" s="14" t="s">
        <v>13589</v>
      </c>
      <c r="M658" s="14" t="s">
        <v>53</v>
      </c>
      <c r="N658" s="14" t="s">
        <v>55</v>
      </c>
      <c r="O658" s="14" t="b">
        <f t="shared" ca="1" si="154"/>
        <v>0</v>
      </c>
      <c r="P658" s="14" t="b">
        <f t="shared" ca="1" si="155"/>
        <v>0</v>
      </c>
      <c r="Q658" s="5"/>
      <c r="R658" s="5"/>
      <c r="S658" s="5"/>
      <c r="T658" s="5"/>
      <c r="U658" s="5"/>
      <c r="V658" s="5"/>
      <c r="W658" s="5"/>
      <c r="X658" s="5"/>
      <c r="Y658" s="5"/>
      <c r="Z658" s="5"/>
      <c r="AA658" s="5"/>
      <c r="AB658" s="5"/>
      <c r="AC658" s="5"/>
      <c r="AD658" s="5"/>
      <c r="AE658" s="5"/>
    </row>
    <row r="659" spans="1:31" ht="21" customHeight="1">
      <c r="A659" s="14" t="s">
        <v>10010</v>
      </c>
      <c r="B659" s="14" t="s">
        <v>13591</v>
      </c>
      <c r="C659" s="14" t="s">
        <v>27</v>
      </c>
      <c r="D659" s="14" t="s">
        <v>85</v>
      </c>
      <c r="E659" s="14" t="s">
        <v>45</v>
      </c>
      <c r="F659" s="15">
        <v>10</v>
      </c>
      <c r="G659" s="15">
        <v>15</v>
      </c>
      <c r="H659" s="14" t="s">
        <v>56</v>
      </c>
      <c r="I659" s="14" t="s">
        <v>125</v>
      </c>
      <c r="J659" s="14" t="s">
        <v>633</v>
      </c>
      <c r="K659" s="16" t="s">
        <v>47</v>
      </c>
      <c r="L659" s="14" t="s">
        <v>13592</v>
      </c>
      <c r="M659" s="14" t="s">
        <v>42</v>
      </c>
      <c r="N659" s="14" t="s">
        <v>55</v>
      </c>
      <c r="O659" s="14" t="b">
        <f t="shared" ca="1" si="154"/>
        <v>0</v>
      </c>
      <c r="P659" s="14" t="b">
        <f t="shared" ca="1" si="155"/>
        <v>0</v>
      </c>
      <c r="Q659" s="5"/>
      <c r="R659" s="5"/>
      <c r="S659" s="5"/>
      <c r="T659" s="5"/>
      <c r="U659" s="5"/>
      <c r="V659" s="5"/>
      <c r="W659" s="5"/>
      <c r="X659" s="5"/>
      <c r="Y659" s="5"/>
      <c r="Z659" s="5"/>
      <c r="AA659" s="5"/>
      <c r="AB659" s="5"/>
      <c r="AC659" s="5"/>
      <c r="AD659" s="5"/>
      <c r="AE659" s="5"/>
    </row>
    <row r="660" spans="1:31" ht="21" customHeight="1">
      <c r="A660" s="5" t="s">
        <v>248</v>
      </c>
      <c r="B660" s="5" t="s">
        <v>13600</v>
      </c>
      <c r="C660" s="5" t="s">
        <v>170</v>
      </c>
      <c r="D660" s="5" t="s">
        <v>390</v>
      </c>
      <c r="E660" s="5" t="s">
        <v>45</v>
      </c>
      <c r="F660" s="7">
        <v>10</v>
      </c>
      <c r="G660" s="7">
        <v>20</v>
      </c>
      <c r="H660" s="5" t="s">
        <v>144</v>
      </c>
      <c r="I660" s="5" t="s">
        <v>108</v>
      </c>
      <c r="J660" s="5" t="s">
        <v>2015</v>
      </c>
      <c r="K660" s="5" t="s">
        <v>11436</v>
      </c>
      <c r="L660" s="5" t="s">
        <v>13601</v>
      </c>
      <c r="M660" s="5" t="s">
        <v>53</v>
      </c>
      <c r="N660" s="5" t="s">
        <v>55</v>
      </c>
      <c r="O660" s="5" t="b">
        <f t="shared" ref="O660:O666" ca="1" si="156">IFERROR(__xludf.DUMMYFUNCTION("REGEXMATCH(A660,""PHP"")"),TRUE)</f>
        <v>1</v>
      </c>
      <c r="P660" s="5"/>
      <c r="Q660" s="5"/>
      <c r="R660" s="5"/>
      <c r="S660" s="5"/>
      <c r="T660" s="5"/>
      <c r="U660" s="5"/>
      <c r="V660" s="5"/>
      <c r="W660" s="5"/>
      <c r="X660" s="5"/>
      <c r="Y660" s="5"/>
      <c r="Z660" s="5"/>
      <c r="AA660" s="5"/>
      <c r="AB660" s="5"/>
      <c r="AC660" s="5"/>
      <c r="AD660" s="5"/>
      <c r="AE660" s="5"/>
    </row>
    <row r="661" spans="1:31" ht="21" customHeight="1">
      <c r="A661" s="5" t="s">
        <v>248</v>
      </c>
      <c r="B661" s="5" t="s">
        <v>10950</v>
      </c>
      <c r="C661" s="5" t="s">
        <v>170</v>
      </c>
      <c r="D661" s="5" t="s">
        <v>390</v>
      </c>
      <c r="E661" s="5" t="s">
        <v>45</v>
      </c>
      <c r="F661" s="7">
        <v>10</v>
      </c>
      <c r="G661" s="7">
        <v>18</v>
      </c>
      <c r="H661" s="5" t="s">
        <v>964</v>
      </c>
      <c r="I661" s="5" t="s">
        <v>66</v>
      </c>
      <c r="J661" s="5" t="s">
        <v>6217</v>
      </c>
      <c r="K661" s="5" t="s">
        <v>13607</v>
      </c>
      <c r="L661" s="5" t="s">
        <v>13608</v>
      </c>
      <c r="M661" s="5" t="s">
        <v>37</v>
      </c>
      <c r="N661" s="5" t="s">
        <v>55</v>
      </c>
      <c r="O661" s="5" t="b">
        <f t="shared" ca="1" si="156"/>
        <v>1</v>
      </c>
      <c r="P661" s="5"/>
      <c r="Q661" s="5"/>
      <c r="R661" s="5"/>
      <c r="S661" s="5"/>
      <c r="T661" s="5"/>
      <c r="U661" s="5"/>
      <c r="V661" s="5"/>
      <c r="W661" s="5"/>
      <c r="X661" s="5"/>
      <c r="Y661" s="5"/>
      <c r="Z661" s="5"/>
      <c r="AA661" s="5"/>
      <c r="AB661" s="5"/>
      <c r="AC661" s="5"/>
      <c r="AD661" s="5"/>
      <c r="AE661" s="5"/>
    </row>
    <row r="662" spans="1:31" ht="21" customHeight="1">
      <c r="A662" s="5" t="s">
        <v>10757</v>
      </c>
      <c r="B662" s="5" t="s">
        <v>3906</v>
      </c>
      <c r="C662" s="5" t="s">
        <v>41</v>
      </c>
      <c r="D662" s="5" t="s">
        <v>47</v>
      </c>
      <c r="E662" s="5" t="s">
        <v>29</v>
      </c>
      <c r="F662" s="7">
        <v>10</v>
      </c>
      <c r="G662" s="7">
        <v>15</v>
      </c>
      <c r="H662" s="5" t="s">
        <v>56</v>
      </c>
      <c r="I662" s="5" t="s">
        <v>66</v>
      </c>
      <c r="J662" s="5" t="s">
        <v>117</v>
      </c>
      <c r="K662" s="5" t="s">
        <v>3909</v>
      </c>
      <c r="L662" s="5" t="s">
        <v>13612</v>
      </c>
      <c r="M662" s="5" t="s">
        <v>167</v>
      </c>
      <c r="N662" s="5" t="s">
        <v>55</v>
      </c>
      <c r="O662" s="5" t="b">
        <f t="shared" ca="1" si="156"/>
        <v>1</v>
      </c>
      <c r="P662" s="5"/>
      <c r="Q662" s="5"/>
      <c r="R662" s="5"/>
      <c r="S662" s="5"/>
      <c r="T662" s="5"/>
      <c r="U662" s="5"/>
      <c r="V662" s="5"/>
      <c r="W662" s="5"/>
      <c r="X662" s="5"/>
      <c r="Y662" s="5"/>
      <c r="Z662" s="5"/>
      <c r="AA662" s="5"/>
      <c r="AB662" s="5"/>
      <c r="AC662" s="5"/>
      <c r="AD662" s="5"/>
      <c r="AE662" s="5"/>
    </row>
    <row r="663" spans="1:31" ht="21" customHeight="1">
      <c r="A663" s="5" t="s">
        <v>248</v>
      </c>
      <c r="B663" s="5" t="s">
        <v>1669</v>
      </c>
      <c r="C663" s="5" t="s">
        <v>41</v>
      </c>
      <c r="D663" s="5" t="s">
        <v>94</v>
      </c>
      <c r="E663" s="5" t="s">
        <v>29</v>
      </c>
      <c r="F663" s="7">
        <v>10</v>
      </c>
      <c r="G663" s="7">
        <v>15</v>
      </c>
      <c r="H663" s="5" t="s">
        <v>56</v>
      </c>
      <c r="I663" s="5" t="s">
        <v>31</v>
      </c>
      <c r="J663" s="5" t="s">
        <v>106</v>
      </c>
      <c r="K663" s="5" t="s">
        <v>13203</v>
      </c>
      <c r="L663" s="5" t="s">
        <v>13204</v>
      </c>
      <c r="M663" s="5" t="s">
        <v>37</v>
      </c>
      <c r="N663" s="5" t="s">
        <v>237</v>
      </c>
      <c r="O663" s="5" t="b">
        <f t="shared" ca="1" si="156"/>
        <v>1</v>
      </c>
      <c r="P663" s="5"/>
      <c r="Q663" s="5"/>
      <c r="R663" s="5"/>
      <c r="S663" s="5"/>
      <c r="T663" s="5"/>
      <c r="U663" s="5"/>
      <c r="V663" s="5"/>
      <c r="W663" s="5"/>
      <c r="X663" s="5"/>
      <c r="Y663" s="5"/>
      <c r="Z663" s="5"/>
      <c r="AA663" s="5"/>
      <c r="AB663" s="5"/>
      <c r="AC663" s="5"/>
      <c r="AD663" s="5"/>
      <c r="AE663" s="5"/>
    </row>
    <row r="664" spans="1:31" ht="21" customHeight="1">
      <c r="A664" s="5" t="s">
        <v>248</v>
      </c>
      <c r="B664" s="5" t="s">
        <v>11331</v>
      </c>
      <c r="C664" s="5" t="s">
        <v>41</v>
      </c>
      <c r="D664" s="5" t="s">
        <v>874</v>
      </c>
      <c r="E664" s="5" t="s">
        <v>29</v>
      </c>
      <c r="F664" s="7">
        <v>10</v>
      </c>
      <c r="G664" s="7">
        <v>15</v>
      </c>
      <c r="H664" s="5" t="s">
        <v>56</v>
      </c>
      <c r="I664" s="5" t="s">
        <v>24</v>
      </c>
      <c r="J664" s="5" t="s">
        <v>11304</v>
      </c>
      <c r="K664" s="5" t="s">
        <v>11332</v>
      </c>
      <c r="L664" s="5" t="s">
        <v>11333</v>
      </c>
      <c r="M664" s="5" t="s">
        <v>53</v>
      </c>
      <c r="N664" s="5" t="s">
        <v>55</v>
      </c>
      <c r="O664" s="5" t="b">
        <f t="shared" ca="1" si="156"/>
        <v>1</v>
      </c>
      <c r="P664" s="5"/>
      <c r="Q664" s="5"/>
      <c r="R664" s="5"/>
      <c r="S664" s="5"/>
      <c r="T664" s="5"/>
      <c r="U664" s="5"/>
      <c r="V664" s="5"/>
      <c r="W664" s="5"/>
      <c r="X664" s="5"/>
      <c r="Y664" s="5"/>
      <c r="Z664" s="5"/>
      <c r="AA664" s="5"/>
      <c r="AB664" s="5"/>
      <c r="AC664" s="5"/>
      <c r="AD664" s="5"/>
      <c r="AE664" s="5"/>
    </row>
    <row r="665" spans="1:31" ht="21" customHeight="1">
      <c r="A665" s="5" t="s">
        <v>248</v>
      </c>
      <c r="B665" s="5" t="s">
        <v>13626</v>
      </c>
      <c r="C665" s="5" t="s">
        <v>170</v>
      </c>
      <c r="D665" s="5" t="s">
        <v>390</v>
      </c>
      <c r="E665" s="5" t="s">
        <v>29</v>
      </c>
      <c r="F665" s="7">
        <v>10</v>
      </c>
      <c r="G665" s="7">
        <v>20</v>
      </c>
      <c r="H665" s="5" t="s">
        <v>144</v>
      </c>
      <c r="I665" s="5" t="s">
        <v>108</v>
      </c>
      <c r="J665" s="5" t="s">
        <v>76</v>
      </c>
      <c r="K665" s="5" t="s">
        <v>13629</v>
      </c>
      <c r="L665" s="5" t="s">
        <v>13631</v>
      </c>
      <c r="M665" s="5" t="s">
        <v>42</v>
      </c>
      <c r="N665" s="5" t="s">
        <v>55</v>
      </c>
      <c r="O665" s="5" t="b">
        <f t="shared" ca="1" si="156"/>
        <v>1</v>
      </c>
      <c r="P665" s="5"/>
      <c r="Q665" s="5"/>
      <c r="R665" s="5"/>
      <c r="S665" s="5"/>
      <c r="T665" s="5"/>
      <c r="U665" s="5"/>
      <c r="V665" s="5"/>
      <c r="W665" s="5"/>
      <c r="X665" s="5"/>
      <c r="Y665" s="5"/>
      <c r="Z665" s="5"/>
      <c r="AA665" s="5"/>
      <c r="AB665" s="5"/>
      <c r="AC665" s="5"/>
      <c r="AD665" s="5"/>
      <c r="AE665" s="5"/>
    </row>
    <row r="666" spans="1:31" ht="21" customHeight="1">
      <c r="A666" s="5" t="s">
        <v>10757</v>
      </c>
      <c r="B666" s="5" t="s">
        <v>4542</v>
      </c>
      <c r="C666" s="5" t="s">
        <v>41</v>
      </c>
      <c r="D666" s="5" t="s">
        <v>114</v>
      </c>
      <c r="E666" s="5" t="s">
        <v>45</v>
      </c>
      <c r="F666" s="7">
        <v>10</v>
      </c>
      <c r="G666" s="7">
        <v>15</v>
      </c>
      <c r="H666" s="5" t="s">
        <v>56</v>
      </c>
      <c r="I666" s="5" t="s">
        <v>66</v>
      </c>
      <c r="J666" s="5" t="s">
        <v>4546</v>
      </c>
      <c r="K666" s="5" t="s">
        <v>13636</v>
      </c>
      <c r="L666" s="5" t="s">
        <v>13637</v>
      </c>
      <c r="M666" s="5" t="s">
        <v>53</v>
      </c>
      <c r="N666" s="5" t="s">
        <v>55</v>
      </c>
      <c r="O666" s="5" t="b">
        <f t="shared" ca="1" si="156"/>
        <v>1</v>
      </c>
      <c r="P666" s="5"/>
      <c r="Q666" s="5"/>
      <c r="R666" s="5"/>
      <c r="S666" s="5"/>
      <c r="T666" s="5"/>
      <c r="U666" s="5"/>
      <c r="V666" s="5"/>
      <c r="W666" s="5"/>
      <c r="X666" s="5"/>
      <c r="Y666" s="5"/>
      <c r="Z666" s="5"/>
      <c r="AA666" s="5"/>
      <c r="AB666" s="5"/>
      <c r="AC666" s="5"/>
      <c r="AD666" s="5"/>
      <c r="AE666" s="5"/>
    </row>
    <row r="667" spans="1:31" ht="21" customHeight="1">
      <c r="A667" s="5" t="s">
        <v>9837</v>
      </c>
      <c r="B667" s="5" t="s">
        <v>11102</v>
      </c>
      <c r="C667" s="5" t="s">
        <v>170</v>
      </c>
      <c r="D667" s="5" t="s">
        <v>342</v>
      </c>
      <c r="E667" s="5" t="s">
        <v>29</v>
      </c>
      <c r="F667" s="7">
        <v>10</v>
      </c>
      <c r="G667" s="7">
        <v>20</v>
      </c>
      <c r="H667" s="5" t="s">
        <v>144</v>
      </c>
      <c r="I667" s="5" t="s">
        <v>31</v>
      </c>
      <c r="J667" s="5" t="s">
        <v>57</v>
      </c>
      <c r="K667" s="9" t="s">
        <v>47</v>
      </c>
      <c r="L667" s="5" t="s">
        <v>11104</v>
      </c>
      <c r="M667" s="5" t="s">
        <v>37</v>
      </c>
      <c r="N667" s="5" t="s">
        <v>55</v>
      </c>
      <c r="O667" s="5" t="b">
        <f ca="1">IFERROR(__xludf.DUMMYFUNCTION("REGEXMATCH(A667,""(?i)PHP"")"),TRUE)</f>
        <v>1</v>
      </c>
      <c r="P667" s="5" t="b">
        <f ca="1">IFERROR(__xludf.DUMMYFUNCTION("REGEXMATCH(L667,""PHP"")"),FALSE)</f>
        <v>0</v>
      </c>
      <c r="Q667" s="5"/>
      <c r="R667" s="5"/>
      <c r="S667" s="5"/>
      <c r="T667" s="5"/>
      <c r="U667" s="5"/>
      <c r="V667" s="5"/>
      <c r="W667" s="5"/>
      <c r="X667" s="5"/>
      <c r="Y667" s="5"/>
      <c r="Z667" s="5"/>
      <c r="AA667" s="5"/>
      <c r="AB667" s="5"/>
      <c r="AC667" s="5"/>
      <c r="AD667" s="5"/>
      <c r="AE667" s="5"/>
    </row>
    <row r="668" spans="1:31" ht="21" customHeight="1">
      <c r="A668" s="5" t="s">
        <v>248</v>
      </c>
      <c r="B668" s="5" t="s">
        <v>11131</v>
      </c>
      <c r="C668" s="5" t="s">
        <v>170</v>
      </c>
      <c r="D668" s="5" t="s">
        <v>390</v>
      </c>
      <c r="E668" s="5" t="s">
        <v>45</v>
      </c>
      <c r="F668" s="7">
        <v>10</v>
      </c>
      <c r="G668" s="7">
        <v>16</v>
      </c>
      <c r="H668" s="5" t="s">
        <v>2314</v>
      </c>
      <c r="I668" s="5" t="s">
        <v>108</v>
      </c>
      <c r="J668" s="5" t="s">
        <v>57</v>
      </c>
      <c r="K668" s="5" t="s">
        <v>11133</v>
      </c>
      <c r="L668" s="5" t="s">
        <v>11135</v>
      </c>
      <c r="M668" s="5" t="s">
        <v>37</v>
      </c>
      <c r="N668" s="5" t="s">
        <v>55</v>
      </c>
      <c r="O668" s="5" t="b">
        <f t="shared" ref="O668:O672" ca="1" si="157">IFERROR(__xludf.DUMMYFUNCTION("REGEXMATCH(A668,""PHP"")"),TRUE)</f>
        <v>1</v>
      </c>
      <c r="P668" s="5"/>
      <c r="Q668" s="5"/>
      <c r="R668" s="5"/>
      <c r="S668" s="5"/>
      <c r="T668" s="5"/>
      <c r="U668" s="5"/>
      <c r="V668" s="5"/>
      <c r="W668" s="5"/>
      <c r="X668" s="5"/>
      <c r="Y668" s="5"/>
      <c r="Z668" s="5"/>
      <c r="AA668" s="5"/>
      <c r="AB668" s="5"/>
      <c r="AC668" s="5"/>
      <c r="AD668" s="5"/>
      <c r="AE668" s="5"/>
    </row>
    <row r="669" spans="1:31" ht="21" customHeight="1">
      <c r="A669" s="5" t="s">
        <v>10757</v>
      </c>
      <c r="B669" s="5" t="s">
        <v>13655</v>
      </c>
      <c r="C669" s="5" t="s">
        <v>170</v>
      </c>
      <c r="D669" s="5" t="s">
        <v>390</v>
      </c>
      <c r="E669" s="5" t="s">
        <v>45</v>
      </c>
      <c r="F669" s="7">
        <v>10</v>
      </c>
      <c r="G669" s="7">
        <v>20</v>
      </c>
      <c r="H669" s="5" t="s">
        <v>144</v>
      </c>
      <c r="I669" s="5" t="s">
        <v>108</v>
      </c>
      <c r="J669" s="5" t="s">
        <v>2745</v>
      </c>
      <c r="K669" s="5" t="s">
        <v>13656</v>
      </c>
      <c r="L669" s="5" t="s">
        <v>13657</v>
      </c>
      <c r="M669" s="5" t="s">
        <v>53</v>
      </c>
      <c r="N669" s="5" t="s">
        <v>55</v>
      </c>
      <c r="O669" s="5" t="b">
        <f t="shared" ca="1" si="157"/>
        <v>1</v>
      </c>
      <c r="P669" s="5"/>
      <c r="Q669" s="5"/>
      <c r="R669" s="5"/>
      <c r="S669" s="5"/>
      <c r="T669" s="5"/>
      <c r="U669" s="5"/>
      <c r="V669" s="5"/>
      <c r="W669" s="5"/>
      <c r="X669" s="5"/>
      <c r="Y669" s="5"/>
      <c r="Z669" s="5"/>
      <c r="AA669" s="5"/>
      <c r="AB669" s="5"/>
      <c r="AC669" s="5"/>
      <c r="AD669" s="5"/>
      <c r="AE669" s="5"/>
    </row>
    <row r="670" spans="1:31" ht="21" customHeight="1">
      <c r="A670" s="5" t="s">
        <v>13659</v>
      </c>
      <c r="B670" s="5" t="s">
        <v>13660</v>
      </c>
      <c r="C670" s="5" t="s">
        <v>41</v>
      </c>
      <c r="D670" s="5" t="s">
        <v>94</v>
      </c>
      <c r="E670" s="5" t="s">
        <v>29</v>
      </c>
      <c r="F670" s="7">
        <v>10</v>
      </c>
      <c r="G670" s="7">
        <v>20</v>
      </c>
      <c r="H670" s="5" t="s">
        <v>144</v>
      </c>
      <c r="I670" s="5" t="s">
        <v>108</v>
      </c>
      <c r="J670" s="5" t="s">
        <v>76</v>
      </c>
      <c r="K670" s="5" t="s">
        <v>13661</v>
      </c>
      <c r="L670" s="5" t="s">
        <v>13662</v>
      </c>
      <c r="M670" s="5" t="s">
        <v>37</v>
      </c>
      <c r="N670" s="5" t="s">
        <v>55</v>
      </c>
      <c r="O670" s="5" t="b">
        <f t="shared" ca="1" si="157"/>
        <v>1</v>
      </c>
      <c r="P670" s="5"/>
      <c r="Q670" s="5"/>
      <c r="R670" s="5"/>
      <c r="S670" s="5"/>
      <c r="T670" s="5"/>
      <c r="U670" s="5"/>
      <c r="V670" s="5"/>
      <c r="W670" s="5"/>
      <c r="X670" s="5"/>
      <c r="Y670" s="5"/>
      <c r="Z670" s="5"/>
      <c r="AA670" s="5"/>
      <c r="AB670" s="5"/>
      <c r="AC670" s="5"/>
      <c r="AD670" s="5"/>
      <c r="AE670" s="5"/>
    </row>
    <row r="671" spans="1:31" ht="21" customHeight="1">
      <c r="A671" s="5" t="s">
        <v>248</v>
      </c>
      <c r="B671" s="5" t="s">
        <v>8366</v>
      </c>
      <c r="C671" s="5" t="s">
        <v>27</v>
      </c>
      <c r="D671" s="5" t="s">
        <v>212</v>
      </c>
      <c r="E671" s="5" t="s">
        <v>29</v>
      </c>
      <c r="F671" s="7">
        <v>10</v>
      </c>
      <c r="G671" s="7">
        <v>16</v>
      </c>
      <c r="H671" s="5" t="s">
        <v>2314</v>
      </c>
      <c r="I671" s="5" t="s">
        <v>125</v>
      </c>
      <c r="J671" s="5" t="s">
        <v>554</v>
      </c>
      <c r="K671" s="5" t="s">
        <v>13663</v>
      </c>
      <c r="L671" s="5" t="s">
        <v>13664</v>
      </c>
      <c r="M671" s="5" t="s">
        <v>53</v>
      </c>
      <c r="N671" s="5" t="s">
        <v>38</v>
      </c>
      <c r="O671" s="5" t="b">
        <f t="shared" ca="1" si="157"/>
        <v>1</v>
      </c>
      <c r="P671" s="5"/>
      <c r="Q671" s="5"/>
      <c r="R671" s="5"/>
      <c r="S671" s="5"/>
      <c r="T671" s="5"/>
      <c r="U671" s="5"/>
      <c r="V671" s="5"/>
      <c r="W671" s="5"/>
      <c r="X671" s="5"/>
      <c r="Y671" s="5"/>
      <c r="Z671" s="5"/>
      <c r="AA671" s="5"/>
      <c r="AB671" s="5"/>
      <c r="AC671" s="5"/>
      <c r="AD671" s="5"/>
      <c r="AE671" s="5"/>
    </row>
    <row r="672" spans="1:31" ht="21" customHeight="1">
      <c r="A672" s="5" t="s">
        <v>11238</v>
      </c>
      <c r="B672" s="5" t="s">
        <v>11239</v>
      </c>
      <c r="C672" s="5" t="s">
        <v>27</v>
      </c>
      <c r="D672" s="5" t="s">
        <v>80</v>
      </c>
      <c r="E672" s="5" t="s">
        <v>29</v>
      </c>
      <c r="F672" s="7">
        <v>10</v>
      </c>
      <c r="G672" s="7">
        <v>15</v>
      </c>
      <c r="H672" s="5" t="s">
        <v>56</v>
      </c>
      <c r="I672" s="5" t="s">
        <v>31</v>
      </c>
      <c r="J672" s="5" t="s">
        <v>2567</v>
      </c>
      <c r="K672" s="5" t="s">
        <v>11240</v>
      </c>
      <c r="L672" s="5" t="s">
        <v>11241</v>
      </c>
      <c r="M672" s="5" t="s">
        <v>37</v>
      </c>
      <c r="N672" s="5" t="s">
        <v>237</v>
      </c>
      <c r="O672" s="5" t="b">
        <f t="shared" ca="1" si="157"/>
        <v>1</v>
      </c>
      <c r="P672" s="5"/>
      <c r="Q672" s="5"/>
      <c r="R672" s="5"/>
      <c r="S672" s="5"/>
      <c r="T672" s="5"/>
      <c r="U672" s="5"/>
      <c r="V672" s="5"/>
      <c r="W672" s="5"/>
      <c r="X672" s="5"/>
      <c r="Y672" s="5"/>
      <c r="Z672" s="5"/>
      <c r="AA672" s="5"/>
      <c r="AB672" s="5"/>
      <c r="AC672" s="5"/>
      <c r="AD672" s="5"/>
      <c r="AE672" s="5"/>
    </row>
    <row r="673" spans="1:31" ht="21" customHeight="1">
      <c r="A673" s="14" t="s">
        <v>9556</v>
      </c>
      <c r="B673" s="14" t="s">
        <v>5534</v>
      </c>
      <c r="C673" s="14" t="s">
        <v>170</v>
      </c>
      <c r="D673" s="14" t="s">
        <v>435</v>
      </c>
      <c r="E673" s="14" t="s">
        <v>45</v>
      </c>
      <c r="F673" s="15">
        <v>10</v>
      </c>
      <c r="G673" s="15">
        <v>15</v>
      </c>
      <c r="H673" s="14" t="s">
        <v>56</v>
      </c>
      <c r="I673" s="14" t="s">
        <v>125</v>
      </c>
      <c r="J673" s="14" t="s">
        <v>110</v>
      </c>
      <c r="K673" s="14" t="s">
        <v>5537</v>
      </c>
      <c r="L673" s="14" t="s">
        <v>13670</v>
      </c>
      <c r="M673" s="14" t="s">
        <v>53</v>
      </c>
      <c r="N673" s="14" t="s">
        <v>55</v>
      </c>
      <c r="O673" s="14" t="b">
        <f t="shared" ref="O673:O702" ca="1" si="158">IFERROR(__xludf.DUMMYFUNCTION("REGEXMATCH(A673,""(?i)PHP"")"),FALSE)</f>
        <v>0</v>
      </c>
      <c r="P673" s="14" t="b">
        <f t="shared" ref="P673:P702" ca="1" si="159">IFERROR(__xludf.DUMMYFUNCTION("REGEXMATCH(L673,""(?i)PHP"")"),FALSE)</f>
        <v>0</v>
      </c>
      <c r="Q673" s="5"/>
      <c r="R673" s="5"/>
      <c r="S673" s="5"/>
      <c r="T673" s="5"/>
      <c r="U673" s="5"/>
      <c r="V673" s="5"/>
      <c r="W673" s="5"/>
      <c r="X673" s="5"/>
      <c r="Y673" s="5"/>
      <c r="Z673" s="5"/>
      <c r="AA673" s="5"/>
      <c r="AB673" s="5"/>
      <c r="AC673" s="5"/>
      <c r="AD673" s="5"/>
      <c r="AE673" s="5"/>
    </row>
    <row r="674" spans="1:31" ht="21" customHeight="1">
      <c r="A674" s="14" t="s">
        <v>13676</v>
      </c>
      <c r="B674" s="14" t="s">
        <v>13320</v>
      </c>
      <c r="C674" s="14" t="s">
        <v>20</v>
      </c>
      <c r="D674" s="14" t="s">
        <v>21</v>
      </c>
      <c r="E674" s="14" t="s">
        <v>45</v>
      </c>
      <c r="F674" s="15">
        <v>10</v>
      </c>
      <c r="G674" s="15">
        <v>20</v>
      </c>
      <c r="H674" s="14" t="s">
        <v>144</v>
      </c>
      <c r="I674" s="14" t="s">
        <v>31</v>
      </c>
      <c r="J674" s="14" t="s">
        <v>2303</v>
      </c>
      <c r="K674" s="16" t="s">
        <v>47</v>
      </c>
      <c r="L674" s="14" t="s">
        <v>13677</v>
      </c>
      <c r="M674" s="14" t="s">
        <v>37</v>
      </c>
      <c r="N674" s="14" t="s">
        <v>44</v>
      </c>
      <c r="O674" s="14" t="b">
        <f t="shared" ca="1" si="158"/>
        <v>0</v>
      </c>
      <c r="P674" s="14" t="b">
        <f t="shared" ca="1" si="159"/>
        <v>0</v>
      </c>
      <c r="Q674" s="5"/>
      <c r="R674" s="5"/>
      <c r="S674" s="5"/>
      <c r="T674" s="5"/>
      <c r="U674" s="5"/>
      <c r="V674" s="5"/>
      <c r="W674" s="5"/>
      <c r="X674" s="5"/>
      <c r="Y674" s="5"/>
      <c r="Z674" s="5"/>
      <c r="AA674" s="5"/>
      <c r="AB674" s="5"/>
      <c r="AC674" s="5"/>
      <c r="AD674" s="5"/>
      <c r="AE674" s="5"/>
    </row>
    <row r="675" spans="1:31" ht="21" customHeight="1">
      <c r="A675" s="5" t="s">
        <v>9556</v>
      </c>
      <c r="B675" s="5" t="s">
        <v>13680</v>
      </c>
      <c r="C675" s="5" t="s">
        <v>170</v>
      </c>
      <c r="D675" s="5" t="s">
        <v>390</v>
      </c>
      <c r="E675" s="5" t="s">
        <v>45</v>
      </c>
      <c r="F675" s="7">
        <v>10</v>
      </c>
      <c r="G675" s="7">
        <v>15</v>
      </c>
      <c r="H675" s="5" t="s">
        <v>56</v>
      </c>
      <c r="I675" s="5" t="s">
        <v>108</v>
      </c>
      <c r="J675" s="5" t="s">
        <v>76</v>
      </c>
      <c r="K675" s="5" t="s">
        <v>381</v>
      </c>
      <c r="L675" s="5" t="s">
        <v>13682</v>
      </c>
      <c r="M675" s="5" t="s">
        <v>53</v>
      </c>
      <c r="N675" s="5" t="s">
        <v>55</v>
      </c>
      <c r="O675" s="5" t="b">
        <f t="shared" ca="1" si="158"/>
        <v>0</v>
      </c>
      <c r="P675" s="5" t="b">
        <f t="shared" ca="1" si="159"/>
        <v>0</v>
      </c>
      <c r="Q675" s="5"/>
      <c r="R675" s="5"/>
      <c r="S675" s="5"/>
      <c r="T675" s="5"/>
      <c r="U675" s="5"/>
      <c r="V675" s="5"/>
      <c r="W675" s="5"/>
      <c r="X675" s="5"/>
      <c r="Y675" s="5"/>
      <c r="Z675" s="5"/>
      <c r="AA675" s="5"/>
      <c r="AB675" s="5"/>
      <c r="AC675" s="5"/>
      <c r="AD675" s="5"/>
      <c r="AE675" s="5"/>
    </row>
    <row r="676" spans="1:31" ht="21" customHeight="1">
      <c r="A676" s="14" t="s">
        <v>9556</v>
      </c>
      <c r="B676" s="14" t="s">
        <v>13684</v>
      </c>
      <c r="C676" s="14" t="s">
        <v>27</v>
      </c>
      <c r="D676" s="14" t="s">
        <v>85</v>
      </c>
      <c r="E676" s="14" t="s">
        <v>45</v>
      </c>
      <c r="F676" s="15">
        <v>10</v>
      </c>
      <c r="G676" s="15">
        <v>15</v>
      </c>
      <c r="H676" s="14" t="s">
        <v>56</v>
      </c>
      <c r="I676" s="14" t="s">
        <v>125</v>
      </c>
      <c r="J676" s="14" t="s">
        <v>134</v>
      </c>
      <c r="K676" s="14" t="s">
        <v>599</v>
      </c>
      <c r="L676" s="14" t="s">
        <v>13687</v>
      </c>
      <c r="M676" s="14" t="s">
        <v>100</v>
      </c>
      <c r="N676" s="14" t="s">
        <v>55</v>
      </c>
      <c r="O676" s="14" t="b">
        <f t="shared" ca="1" si="158"/>
        <v>0</v>
      </c>
      <c r="P676" s="14" t="b">
        <f t="shared" ca="1" si="159"/>
        <v>0</v>
      </c>
      <c r="Q676" s="5"/>
      <c r="R676" s="5"/>
      <c r="S676" s="5"/>
      <c r="T676" s="5"/>
      <c r="U676" s="5"/>
      <c r="V676" s="5"/>
      <c r="W676" s="5"/>
      <c r="X676" s="5"/>
      <c r="Y676" s="5"/>
      <c r="Z676" s="5"/>
      <c r="AA676" s="5"/>
      <c r="AB676" s="5"/>
      <c r="AC676" s="5"/>
      <c r="AD676" s="5"/>
      <c r="AE676" s="5"/>
    </row>
    <row r="677" spans="1:31" ht="21" customHeight="1">
      <c r="A677" s="14" t="s">
        <v>11714</v>
      </c>
      <c r="B677" s="14" t="s">
        <v>4118</v>
      </c>
      <c r="C677" s="14" t="s">
        <v>41</v>
      </c>
      <c r="D677" s="14" t="s">
        <v>47</v>
      </c>
      <c r="E677" s="14" t="s">
        <v>45</v>
      </c>
      <c r="F677" s="15">
        <v>10</v>
      </c>
      <c r="G677" s="15">
        <v>15</v>
      </c>
      <c r="H677" s="14" t="s">
        <v>56</v>
      </c>
      <c r="I677" s="14" t="s">
        <v>108</v>
      </c>
      <c r="J677" s="14" t="s">
        <v>2924</v>
      </c>
      <c r="K677" s="14" t="s">
        <v>13693</v>
      </c>
      <c r="L677" s="14" t="s">
        <v>13695</v>
      </c>
      <c r="M677" s="14" t="s">
        <v>37</v>
      </c>
      <c r="N677" s="14" t="s">
        <v>55</v>
      </c>
      <c r="O677" s="14" t="b">
        <f t="shared" ca="1" si="158"/>
        <v>0</v>
      </c>
      <c r="P677" s="14" t="b">
        <f t="shared" ca="1" si="159"/>
        <v>0</v>
      </c>
      <c r="Q677" s="5"/>
      <c r="R677" s="5"/>
      <c r="S677" s="5"/>
      <c r="T677" s="5"/>
      <c r="U677" s="5"/>
      <c r="V677" s="5"/>
      <c r="W677" s="5"/>
      <c r="X677" s="5"/>
      <c r="Y677" s="5"/>
      <c r="Z677" s="5"/>
      <c r="AA677" s="5"/>
      <c r="AB677" s="5"/>
      <c r="AC677" s="5"/>
      <c r="AD677" s="5"/>
      <c r="AE677" s="5"/>
    </row>
    <row r="678" spans="1:31" ht="21" customHeight="1">
      <c r="A678" s="14" t="s">
        <v>9556</v>
      </c>
      <c r="B678" s="14" t="s">
        <v>13699</v>
      </c>
      <c r="C678" s="14" t="s">
        <v>170</v>
      </c>
      <c r="D678" s="14" t="s">
        <v>390</v>
      </c>
      <c r="E678" s="14" t="s">
        <v>29</v>
      </c>
      <c r="F678" s="15">
        <v>10</v>
      </c>
      <c r="G678" s="15">
        <v>15</v>
      </c>
      <c r="H678" s="14" t="s">
        <v>56</v>
      </c>
      <c r="I678" s="14" t="s">
        <v>125</v>
      </c>
      <c r="J678" s="14" t="s">
        <v>76</v>
      </c>
      <c r="K678" s="14" t="s">
        <v>1636</v>
      </c>
      <c r="L678" s="14" t="s">
        <v>13702</v>
      </c>
      <c r="M678" s="14" t="s">
        <v>100</v>
      </c>
      <c r="N678" s="14" t="s">
        <v>55</v>
      </c>
      <c r="O678" s="14" t="b">
        <f t="shared" ca="1" si="158"/>
        <v>0</v>
      </c>
      <c r="P678" s="14" t="b">
        <f t="shared" ca="1" si="159"/>
        <v>0</v>
      </c>
      <c r="Q678" s="5"/>
      <c r="R678" s="5"/>
      <c r="S678" s="5"/>
      <c r="T678" s="5"/>
      <c r="U678" s="5"/>
      <c r="V678" s="5"/>
      <c r="W678" s="5"/>
      <c r="X678" s="5"/>
      <c r="Y678" s="5"/>
      <c r="Z678" s="5"/>
      <c r="AA678" s="5"/>
      <c r="AB678" s="5"/>
      <c r="AC678" s="5"/>
      <c r="AD678" s="5"/>
      <c r="AE678" s="5"/>
    </row>
    <row r="679" spans="1:31" ht="21" customHeight="1">
      <c r="A679" s="14" t="s">
        <v>11714</v>
      </c>
      <c r="B679" s="14" t="s">
        <v>3237</v>
      </c>
      <c r="C679" s="14" t="s">
        <v>27</v>
      </c>
      <c r="D679" s="14" t="s">
        <v>75</v>
      </c>
      <c r="E679" s="14" t="s">
        <v>45</v>
      </c>
      <c r="F679" s="15">
        <v>10</v>
      </c>
      <c r="G679" s="15">
        <v>18</v>
      </c>
      <c r="H679" s="14" t="s">
        <v>964</v>
      </c>
      <c r="I679" s="14" t="s">
        <v>125</v>
      </c>
      <c r="J679" s="14" t="s">
        <v>110</v>
      </c>
      <c r="K679" s="14" t="s">
        <v>11021</v>
      </c>
      <c r="L679" s="14" t="s">
        <v>13707</v>
      </c>
      <c r="M679" s="14" t="s">
        <v>37</v>
      </c>
      <c r="N679" s="14" t="s">
        <v>38</v>
      </c>
      <c r="O679" s="14" t="b">
        <f t="shared" ca="1" si="158"/>
        <v>0</v>
      </c>
      <c r="P679" s="14" t="b">
        <f t="shared" ca="1" si="159"/>
        <v>0</v>
      </c>
      <c r="Q679" s="5"/>
      <c r="R679" s="5"/>
      <c r="S679" s="5"/>
      <c r="T679" s="5"/>
      <c r="U679" s="5"/>
      <c r="V679" s="5"/>
      <c r="W679" s="5"/>
      <c r="X679" s="5"/>
      <c r="Y679" s="5"/>
      <c r="Z679" s="5"/>
      <c r="AA679" s="5"/>
      <c r="AB679" s="5"/>
      <c r="AC679" s="5"/>
      <c r="AD679" s="5"/>
      <c r="AE679" s="5"/>
    </row>
    <row r="680" spans="1:31" ht="21" customHeight="1">
      <c r="A680" s="14" t="s">
        <v>11714</v>
      </c>
      <c r="B680" s="14" t="s">
        <v>13710</v>
      </c>
      <c r="C680" s="14" t="s">
        <v>170</v>
      </c>
      <c r="D680" s="14" t="s">
        <v>378</v>
      </c>
      <c r="E680" s="14" t="s">
        <v>29</v>
      </c>
      <c r="F680" s="15">
        <v>10</v>
      </c>
      <c r="G680" s="15">
        <v>20</v>
      </c>
      <c r="H680" s="14" t="s">
        <v>144</v>
      </c>
      <c r="I680" s="14" t="s">
        <v>108</v>
      </c>
      <c r="J680" s="14" t="s">
        <v>76</v>
      </c>
      <c r="K680" s="14" t="s">
        <v>13712</v>
      </c>
      <c r="L680" s="14" t="s">
        <v>13714</v>
      </c>
      <c r="M680" s="14" t="s">
        <v>53</v>
      </c>
      <c r="N680" s="14" t="s">
        <v>55</v>
      </c>
      <c r="O680" s="14" t="b">
        <f t="shared" ca="1" si="158"/>
        <v>0</v>
      </c>
      <c r="P680" s="14" t="b">
        <f t="shared" ca="1" si="159"/>
        <v>0</v>
      </c>
      <c r="Q680" s="5"/>
      <c r="R680" s="5"/>
      <c r="S680" s="5"/>
      <c r="T680" s="5"/>
      <c r="U680" s="5"/>
      <c r="V680" s="5"/>
      <c r="W680" s="5"/>
      <c r="X680" s="5"/>
      <c r="Y680" s="5"/>
      <c r="Z680" s="5"/>
      <c r="AA680" s="5"/>
      <c r="AB680" s="5"/>
      <c r="AC680" s="5"/>
      <c r="AD680" s="5"/>
      <c r="AE680" s="5"/>
    </row>
    <row r="681" spans="1:31" ht="21" customHeight="1">
      <c r="A681" s="14" t="s">
        <v>13720</v>
      </c>
      <c r="B681" s="14" t="s">
        <v>13721</v>
      </c>
      <c r="C681" s="14" t="s">
        <v>170</v>
      </c>
      <c r="D681" s="14" t="s">
        <v>1881</v>
      </c>
      <c r="E681" s="14" t="s">
        <v>45</v>
      </c>
      <c r="F681" s="15">
        <v>10</v>
      </c>
      <c r="G681" s="15">
        <v>15</v>
      </c>
      <c r="H681" s="14" t="s">
        <v>56</v>
      </c>
      <c r="I681" s="14" t="s">
        <v>24</v>
      </c>
      <c r="J681" s="14" t="s">
        <v>9956</v>
      </c>
      <c r="K681" s="14" t="s">
        <v>13722</v>
      </c>
      <c r="L681" s="14" t="s">
        <v>13724</v>
      </c>
      <c r="M681" s="14" t="s">
        <v>1599</v>
      </c>
      <c r="N681" s="14" t="s">
        <v>237</v>
      </c>
      <c r="O681" s="14" t="b">
        <f t="shared" ca="1" si="158"/>
        <v>0</v>
      </c>
      <c r="P681" s="14" t="b">
        <f t="shared" ca="1" si="159"/>
        <v>0</v>
      </c>
      <c r="Q681" s="5"/>
      <c r="R681" s="5"/>
      <c r="S681" s="5"/>
      <c r="T681" s="5"/>
      <c r="U681" s="5"/>
      <c r="V681" s="5"/>
      <c r="W681" s="5"/>
      <c r="X681" s="5"/>
      <c r="Y681" s="5"/>
      <c r="Z681" s="5"/>
      <c r="AA681" s="5"/>
      <c r="AB681" s="5"/>
      <c r="AC681" s="5"/>
      <c r="AD681" s="5"/>
      <c r="AE681" s="5"/>
    </row>
    <row r="682" spans="1:31" ht="21" customHeight="1">
      <c r="A682" s="14" t="s">
        <v>9556</v>
      </c>
      <c r="B682" s="14" t="s">
        <v>13730</v>
      </c>
      <c r="C682" s="14" t="s">
        <v>170</v>
      </c>
      <c r="D682" s="14" t="s">
        <v>378</v>
      </c>
      <c r="E682" s="14" t="s">
        <v>45</v>
      </c>
      <c r="F682" s="15">
        <v>10</v>
      </c>
      <c r="G682" s="15">
        <v>20</v>
      </c>
      <c r="H682" s="14" t="s">
        <v>144</v>
      </c>
      <c r="I682" s="14" t="s">
        <v>31</v>
      </c>
      <c r="J682" s="14" t="s">
        <v>1471</v>
      </c>
      <c r="K682" s="14" t="s">
        <v>13732</v>
      </c>
      <c r="L682" s="14" t="s">
        <v>13733</v>
      </c>
      <c r="M682" s="14" t="s">
        <v>53</v>
      </c>
      <c r="N682" s="14" t="s">
        <v>405</v>
      </c>
      <c r="O682" s="14" t="b">
        <f t="shared" ca="1" si="158"/>
        <v>0</v>
      </c>
      <c r="P682" s="14" t="b">
        <f t="shared" ca="1" si="159"/>
        <v>0</v>
      </c>
      <c r="Q682" s="5"/>
      <c r="R682" s="5"/>
      <c r="S682" s="5"/>
      <c r="T682" s="5"/>
      <c r="U682" s="5"/>
      <c r="V682" s="5"/>
      <c r="W682" s="5"/>
      <c r="X682" s="5"/>
      <c r="Y682" s="5"/>
      <c r="Z682" s="5"/>
      <c r="AA682" s="5"/>
      <c r="AB682" s="5"/>
      <c r="AC682" s="5"/>
      <c r="AD682" s="5"/>
      <c r="AE682" s="5"/>
    </row>
    <row r="683" spans="1:31" ht="21" customHeight="1">
      <c r="A683" s="14" t="s">
        <v>9556</v>
      </c>
      <c r="B683" s="14" t="s">
        <v>7173</v>
      </c>
      <c r="C683" s="14" t="s">
        <v>41</v>
      </c>
      <c r="D683" s="14" t="s">
        <v>47</v>
      </c>
      <c r="E683" s="14" t="s">
        <v>45</v>
      </c>
      <c r="F683" s="15">
        <v>10</v>
      </c>
      <c r="G683" s="15">
        <v>18</v>
      </c>
      <c r="H683" s="14" t="s">
        <v>964</v>
      </c>
      <c r="I683" s="14" t="s">
        <v>125</v>
      </c>
      <c r="J683" s="14" t="s">
        <v>382</v>
      </c>
      <c r="K683" s="14" t="s">
        <v>13741</v>
      </c>
      <c r="L683" s="14" t="s">
        <v>13742</v>
      </c>
      <c r="M683" s="14" t="s">
        <v>167</v>
      </c>
      <c r="N683" s="14" t="s">
        <v>55</v>
      </c>
      <c r="O683" s="14" t="b">
        <f t="shared" ca="1" si="158"/>
        <v>0</v>
      </c>
      <c r="P683" s="14" t="b">
        <f t="shared" ca="1" si="159"/>
        <v>0</v>
      </c>
      <c r="Q683" s="5"/>
      <c r="R683" s="5"/>
      <c r="S683" s="5"/>
      <c r="T683" s="5"/>
      <c r="U683" s="5"/>
      <c r="V683" s="5"/>
      <c r="W683" s="5"/>
      <c r="X683" s="5"/>
      <c r="Y683" s="5"/>
      <c r="Z683" s="5"/>
      <c r="AA683" s="5"/>
      <c r="AB683" s="5"/>
      <c r="AC683" s="5"/>
      <c r="AD683" s="5"/>
      <c r="AE683" s="5"/>
    </row>
    <row r="684" spans="1:31" ht="21" customHeight="1">
      <c r="A684" s="14" t="s">
        <v>9556</v>
      </c>
      <c r="B684" s="14" t="s">
        <v>13743</v>
      </c>
      <c r="C684" s="14" t="s">
        <v>170</v>
      </c>
      <c r="D684" s="14" t="s">
        <v>378</v>
      </c>
      <c r="E684" s="14" t="s">
        <v>29</v>
      </c>
      <c r="F684" s="15">
        <v>10</v>
      </c>
      <c r="G684" s="15">
        <v>15</v>
      </c>
      <c r="H684" s="14" t="s">
        <v>56</v>
      </c>
      <c r="I684" s="14" t="s">
        <v>125</v>
      </c>
      <c r="J684" s="14" t="s">
        <v>906</v>
      </c>
      <c r="K684" s="14" t="s">
        <v>13744</v>
      </c>
      <c r="L684" s="14" t="s">
        <v>13745</v>
      </c>
      <c r="M684" s="14" t="s">
        <v>37</v>
      </c>
      <c r="N684" s="14" t="s">
        <v>55</v>
      </c>
      <c r="O684" s="14" t="b">
        <f t="shared" ca="1" si="158"/>
        <v>0</v>
      </c>
      <c r="P684" s="14" t="b">
        <f t="shared" ca="1" si="159"/>
        <v>0</v>
      </c>
      <c r="Q684" s="5"/>
      <c r="R684" s="5"/>
      <c r="S684" s="5"/>
      <c r="T684" s="5"/>
      <c r="U684" s="5"/>
      <c r="V684" s="5"/>
      <c r="W684" s="5"/>
      <c r="X684" s="5"/>
      <c r="Y684" s="5"/>
      <c r="Z684" s="5"/>
      <c r="AA684" s="5"/>
      <c r="AB684" s="5"/>
      <c r="AC684" s="5"/>
      <c r="AD684" s="5"/>
      <c r="AE684" s="5"/>
    </row>
    <row r="685" spans="1:31" ht="21" customHeight="1">
      <c r="A685" s="14" t="s">
        <v>9556</v>
      </c>
      <c r="B685" s="14" t="s">
        <v>13002</v>
      </c>
      <c r="C685" s="14" t="s">
        <v>27</v>
      </c>
      <c r="D685" s="14" t="s">
        <v>266</v>
      </c>
      <c r="E685" s="14" t="s">
        <v>45</v>
      </c>
      <c r="F685" s="15">
        <v>10</v>
      </c>
      <c r="G685" s="15">
        <v>15</v>
      </c>
      <c r="H685" s="14" t="s">
        <v>56</v>
      </c>
      <c r="I685" s="14" t="s">
        <v>125</v>
      </c>
      <c r="J685" s="14" t="s">
        <v>7141</v>
      </c>
      <c r="K685" s="14" t="s">
        <v>13005</v>
      </c>
      <c r="L685" s="14" t="s">
        <v>13006</v>
      </c>
      <c r="M685" s="14" t="s">
        <v>53</v>
      </c>
      <c r="N685" s="14" t="s">
        <v>55</v>
      </c>
      <c r="O685" s="14" t="b">
        <f t="shared" ca="1" si="158"/>
        <v>0</v>
      </c>
      <c r="P685" s="14" t="b">
        <f t="shared" ca="1" si="159"/>
        <v>0</v>
      </c>
      <c r="Q685" s="5"/>
      <c r="R685" s="5"/>
      <c r="S685" s="5"/>
      <c r="T685" s="5"/>
      <c r="U685" s="5"/>
      <c r="V685" s="5"/>
      <c r="W685" s="5"/>
      <c r="X685" s="5"/>
      <c r="Y685" s="5"/>
      <c r="Z685" s="5"/>
      <c r="AA685" s="5"/>
      <c r="AB685" s="5"/>
      <c r="AC685" s="5"/>
      <c r="AD685" s="5"/>
      <c r="AE685" s="5"/>
    </row>
    <row r="686" spans="1:31" ht="21" customHeight="1">
      <c r="A686" s="14" t="s">
        <v>9556</v>
      </c>
      <c r="B686" s="14" t="s">
        <v>13233</v>
      </c>
      <c r="C686" s="14" t="s">
        <v>27</v>
      </c>
      <c r="D686" s="14" t="s">
        <v>85</v>
      </c>
      <c r="E686" s="14" t="s">
        <v>45</v>
      </c>
      <c r="F686" s="15">
        <v>10</v>
      </c>
      <c r="G686" s="15">
        <v>15</v>
      </c>
      <c r="H686" s="14" t="s">
        <v>56</v>
      </c>
      <c r="I686" s="14" t="s">
        <v>108</v>
      </c>
      <c r="J686" s="14" t="s">
        <v>2520</v>
      </c>
      <c r="K686" s="14" t="s">
        <v>13235</v>
      </c>
      <c r="L686" s="14" t="s">
        <v>13236</v>
      </c>
      <c r="M686" s="14" t="s">
        <v>167</v>
      </c>
      <c r="N686" s="14" t="s">
        <v>237</v>
      </c>
      <c r="O686" s="14" t="b">
        <f t="shared" ca="1" si="158"/>
        <v>0</v>
      </c>
      <c r="P686" s="14" t="b">
        <f t="shared" ca="1" si="159"/>
        <v>0</v>
      </c>
      <c r="Q686" s="5"/>
      <c r="R686" s="5"/>
      <c r="S686" s="5"/>
      <c r="T686" s="5"/>
      <c r="U686" s="5"/>
      <c r="V686" s="5"/>
      <c r="W686" s="5"/>
      <c r="X686" s="5"/>
      <c r="Y686" s="5"/>
      <c r="Z686" s="5"/>
      <c r="AA686" s="5"/>
      <c r="AB686" s="5"/>
      <c r="AC686" s="5"/>
      <c r="AD686" s="5"/>
      <c r="AE686" s="5"/>
    </row>
    <row r="687" spans="1:31" ht="21" customHeight="1">
      <c r="A687" s="14" t="s">
        <v>13761</v>
      </c>
      <c r="B687" s="14" t="s">
        <v>13762</v>
      </c>
      <c r="C687" s="14" t="s">
        <v>41</v>
      </c>
      <c r="D687" s="14" t="s">
        <v>47</v>
      </c>
      <c r="E687" s="14" t="s">
        <v>29</v>
      </c>
      <c r="F687" s="15">
        <v>10</v>
      </c>
      <c r="G687" s="15">
        <v>15</v>
      </c>
      <c r="H687" s="14" t="s">
        <v>56</v>
      </c>
      <c r="I687" s="14" t="s">
        <v>108</v>
      </c>
      <c r="J687" s="14" t="s">
        <v>110</v>
      </c>
      <c r="K687" s="14" t="s">
        <v>12596</v>
      </c>
      <c r="L687" s="16" t="s">
        <v>47</v>
      </c>
      <c r="M687" s="14" t="s">
        <v>53</v>
      </c>
      <c r="N687" s="14" t="s">
        <v>55</v>
      </c>
      <c r="O687" s="14" t="b">
        <f t="shared" ca="1" si="158"/>
        <v>0</v>
      </c>
      <c r="P687" s="14" t="b">
        <f t="shared" ca="1" si="159"/>
        <v>0</v>
      </c>
      <c r="Q687" s="5"/>
      <c r="R687" s="5"/>
      <c r="S687" s="5"/>
      <c r="T687" s="5"/>
      <c r="U687" s="5"/>
      <c r="V687" s="5"/>
      <c r="W687" s="5"/>
      <c r="X687" s="5"/>
      <c r="Y687" s="5"/>
      <c r="Z687" s="5"/>
      <c r="AA687" s="5"/>
      <c r="AB687" s="5"/>
      <c r="AC687" s="5"/>
      <c r="AD687" s="5"/>
      <c r="AE687" s="5"/>
    </row>
    <row r="688" spans="1:31" ht="21" customHeight="1">
      <c r="A688" s="14" t="s">
        <v>3086</v>
      </c>
      <c r="B688" s="14" t="s">
        <v>3088</v>
      </c>
      <c r="C688" s="14" t="s">
        <v>170</v>
      </c>
      <c r="D688" s="14" t="s">
        <v>390</v>
      </c>
      <c r="E688" s="14" t="s">
        <v>45</v>
      </c>
      <c r="F688" s="15">
        <v>10</v>
      </c>
      <c r="G688" s="15">
        <v>15</v>
      </c>
      <c r="H688" s="14" t="s">
        <v>56</v>
      </c>
      <c r="I688" s="14" t="s">
        <v>31</v>
      </c>
      <c r="J688" s="14" t="s">
        <v>126</v>
      </c>
      <c r="K688" s="14" t="s">
        <v>3091</v>
      </c>
      <c r="L688" s="14" t="s">
        <v>3092</v>
      </c>
      <c r="M688" s="14" t="s">
        <v>167</v>
      </c>
      <c r="N688" s="14" t="s">
        <v>44</v>
      </c>
      <c r="O688" s="14" t="b">
        <f t="shared" ca="1" si="158"/>
        <v>0</v>
      </c>
      <c r="P688" s="14" t="b">
        <f t="shared" ca="1" si="159"/>
        <v>0</v>
      </c>
      <c r="Q688" s="5"/>
      <c r="R688" s="5"/>
      <c r="S688" s="5"/>
      <c r="T688" s="5"/>
      <c r="U688" s="5"/>
      <c r="V688" s="5"/>
      <c r="W688" s="5"/>
      <c r="X688" s="5"/>
      <c r="Y688" s="5"/>
      <c r="Z688" s="5"/>
      <c r="AA688" s="5"/>
      <c r="AB688" s="5"/>
      <c r="AC688" s="5"/>
      <c r="AD688" s="5"/>
      <c r="AE688" s="5"/>
    </row>
    <row r="689" spans="1:31" ht="21" customHeight="1">
      <c r="A689" s="14" t="s">
        <v>9556</v>
      </c>
      <c r="B689" s="14" t="s">
        <v>7100</v>
      </c>
      <c r="C689" s="14" t="s">
        <v>27</v>
      </c>
      <c r="D689" s="14" t="s">
        <v>85</v>
      </c>
      <c r="E689" s="14" t="s">
        <v>45</v>
      </c>
      <c r="F689" s="15">
        <v>10</v>
      </c>
      <c r="G689" s="15">
        <v>15</v>
      </c>
      <c r="H689" s="14" t="s">
        <v>56</v>
      </c>
      <c r="I689" s="14" t="s">
        <v>31</v>
      </c>
      <c r="J689" s="14" t="s">
        <v>663</v>
      </c>
      <c r="K689" s="14" t="s">
        <v>13769</v>
      </c>
      <c r="L689" s="14" t="s">
        <v>13770</v>
      </c>
      <c r="M689" s="14" t="s">
        <v>53</v>
      </c>
      <c r="N689" s="14" t="s">
        <v>271</v>
      </c>
      <c r="O689" s="14" t="b">
        <f t="shared" ca="1" si="158"/>
        <v>0</v>
      </c>
      <c r="P689" s="14" t="b">
        <f t="shared" ca="1" si="159"/>
        <v>0</v>
      </c>
      <c r="Q689" s="5"/>
      <c r="R689" s="5"/>
      <c r="S689" s="5"/>
      <c r="T689" s="5"/>
      <c r="U689" s="5"/>
      <c r="V689" s="5"/>
      <c r="W689" s="5"/>
      <c r="X689" s="5"/>
      <c r="Y689" s="5"/>
      <c r="Z689" s="5"/>
      <c r="AA689" s="5"/>
      <c r="AB689" s="5"/>
      <c r="AC689" s="5"/>
      <c r="AD689" s="5"/>
      <c r="AE689" s="5"/>
    </row>
    <row r="690" spans="1:31" ht="21" customHeight="1">
      <c r="A690" s="14" t="s">
        <v>9556</v>
      </c>
      <c r="B690" s="14" t="s">
        <v>13294</v>
      </c>
      <c r="C690" s="14" t="s">
        <v>170</v>
      </c>
      <c r="D690" s="14" t="s">
        <v>390</v>
      </c>
      <c r="E690" s="14" t="s">
        <v>45</v>
      </c>
      <c r="F690" s="15">
        <v>10</v>
      </c>
      <c r="G690" s="15">
        <v>15</v>
      </c>
      <c r="H690" s="14" t="s">
        <v>56</v>
      </c>
      <c r="I690" s="14" t="s">
        <v>31</v>
      </c>
      <c r="J690" s="14" t="s">
        <v>57</v>
      </c>
      <c r="K690" s="14" t="s">
        <v>13771</v>
      </c>
      <c r="L690" s="14" t="s">
        <v>13772</v>
      </c>
      <c r="M690" s="14" t="s">
        <v>37</v>
      </c>
      <c r="N690" s="14" t="s">
        <v>237</v>
      </c>
      <c r="O690" s="14" t="b">
        <f t="shared" ca="1" si="158"/>
        <v>0</v>
      </c>
      <c r="P690" s="14" t="b">
        <f t="shared" ca="1" si="159"/>
        <v>0</v>
      </c>
      <c r="Q690" s="5"/>
      <c r="R690" s="5"/>
      <c r="S690" s="5"/>
      <c r="T690" s="5"/>
      <c r="U690" s="5"/>
      <c r="V690" s="5"/>
      <c r="W690" s="5"/>
      <c r="X690" s="5"/>
      <c r="Y690" s="5"/>
      <c r="Z690" s="5"/>
      <c r="AA690" s="5"/>
      <c r="AB690" s="5"/>
      <c r="AC690" s="5"/>
      <c r="AD690" s="5"/>
      <c r="AE690" s="5"/>
    </row>
    <row r="691" spans="1:31" ht="21" customHeight="1">
      <c r="A691" s="14" t="s">
        <v>13777</v>
      </c>
      <c r="B691" s="14" t="s">
        <v>13778</v>
      </c>
      <c r="C691" s="14" t="s">
        <v>27</v>
      </c>
      <c r="D691" s="14" t="s">
        <v>85</v>
      </c>
      <c r="E691" s="14" t="s">
        <v>45</v>
      </c>
      <c r="F691" s="15">
        <v>10</v>
      </c>
      <c r="G691" s="15">
        <v>15</v>
      </c>
      <c r="H691" s="14" t="s">
        <v>56</v>
      </c>
      <c r="I691" s="14" t="s">
        <v>108</v>
      </c>
      <c r="J691" s="14" t="s">
        <v>48</v>
      </c>
      <c r="K691" s="16" t="s">
        <v>47</v>
      </c>
      <c r="L691" s="14" t="s">
        <v>13779</v>
      </c>
      <c r="M691" s="14" t="s">
        <v>37</v>
      </c>
      <c r="N691" s="14" t="s">
        <v>55</v>
      </c>
      <c r="O691" s="14" t="b">
        <f t="shared" ca="1" si="158"/>
        <v>0</v>
      </c>
      <c r="P691" s="14" t="b">
        <f t="shared" ca="1" si="159"/>
        <v>0</v>
      </c>
      <c r="Q691" s="5"/>
      <c r="R691" s="5"/>
      <c r="S691" s="5"/>
      <c r="T691" s="5"/>
      <c r="U691" s="5"/>
      <c r="V691" s="5"/>
      <c r="W691" s="5"/>
      <c r="X691" s="5"/>
      <c r="Y691" s="5"/>
      <c r="Z691" s="5"/>
      <c r="AA691" s="5"/>
      <c r="AB691" s="5"/>
      <c r="AC691" s="5"/>
      <c r="AD691" s="5"/>
      <c r="AE691" s="5"/>
    </row>
    <row r="692" spans="1:31" ht="21" customHeight="1">
      <c r="A692" s="14" t="s">
        <v>13784</v>
      </c>
      <c r="B692" s="14" t="s">
        <v>839</v>
      </c>
      <c r="C692" s="14" t="s">
        <v>27</v>
      </c>
      <c r="D692" s="14" t="s">
        <v>85</v>
      </c>
      <c r="E692" s="14" t="s">
        <v>45</v>
      </c>
      <c r="F692" s="15">
        <v>10</v>
      </c>
      <c r="G692" s="15">
        <v>15</v>
      </c>
      <c r="H692" s="14" t="s">
        <v>56</v>
      </c>
      <c r="I692" s="14" t="s">
        <v>108</v>
      </c>
      <c r="J692" s="14" t="s">
        <v>844</v>
      </c>
      <c r="K692" s="14" t="s">
        <v>845</v>
      </c>
      <c r="L692" s="16" t="s">
        <v>47</v>
      </c>
      <c r="M692" s="14" t="s">
        <v>37</v>
      </c>
      <c r="N692" s="14" t="s">
        <v>55</v>
      </c>
      <c r="O692" s="14" t="b">
        <f t="shared" ca="1" si="158"/>
        <v>0</v>
      </c>
      <c r="P692" s="14" t="b">
        <f t="shared" ca="1" si="159"/>
        <v>0</v>
      </c>
      <c r="Q692" s="5"/>
      <c r="R692" s="5"/>
      <c r="S692" s="5"/>
      <c r="T692" s="5"/>
      <c r="U692" s="5"/>
      <c r="V692" s="5"/>
      <c r="W692" s="5"/>
      <c r="X692" s="5"/>
      <c r="Y692" s="5"/>
      <c r="Z692" s="5"/>
      <c r="AA692" s="5"/>
      <c r="AB692" s="5"/>
      <c r="AC692" s="5"/>
      <c r="AD692" s="5"/>
      <c r="AE692" s="5"/>
    </row>
    <row r="693" spans="1:31" ht="21" customHeight="1">
      <c r="A693" s="14" t="s">
        <v>9945</v>
      </c>
      <c r="B693" s="14" t="s">
        <v>13788</v>
      </c>
      <c r="C693" s="14" t="s">
        <v>27</v>
      </c>
      <c r="D693" s="14" t="s">
        <v>47</v>
      </c>
      <c r="E693" s="14" t="s">
        <v>45</v>
      </c>
      <c r="F693" s="15">
        <v>10</v>
      </c>
      <c r="G693" s="15">
        <v>15</v>
      </c>
      <c r="H693" s="14" t="s">
        <v>56</v>
      </c>
      <c r="I693" s="14" t="s">
        <v>31</v>
      </c>
      <c r="J693" s="14" t="s">
        <v>126</v>
      </c>
      <c r="K693" s="14" t="s">
        <v>4736</v>
      </c>
      <c r="L693" s="14" t="s">
        <v>13791</v>
      </c>
      <c r="M693" s="14" t="s">
        <v>53</v>
      </c>
      <c r="N693" s="14" t="s">
        <v>55</v>
      </c>
      <c r="O693" s="14" t="b">
        <f t="shared" ca="1" si="158"/>
        <v>0</v>
      </c>
      <c r="P693" s="14" t="b">
        <f t="shared" ca="1" si="159"/>
        <v>0</v>
      </c>
      <c r="Q693" s="5"/>
      <c r="R693" s="5"/>
      <c r="S693" s="5"/>
      <c r="T693" s="5"/>
      <c r="U693" s="5"/>
      <c r="V693" s="5"/>
      <c r="W693" s="5"/>
      <c r="X693" s="5"/>
      <c r="Y693" s="5"/>
      <c r="Z693" s="5"/>
      <c r="AA693" s="5"/>
      <c r="AB693" s="5"/>
      <c r="AC693" s="5"/>
      <c r="AD693" s="5"/>
      <c r="AE693" s="5"/>
    </row>
    <row r="694" spans="1:31" ht="21" customHeight="1">
      <c r="A694" s="14" t="s">
        <v>13792</v>
      </c>
      <c r="B694" s="14" t="s">
        <v>4493</v>
      </c>
      <c r="C694" s="14" t="s">
        <v>27</v>
      </c>
      <c r="D694" s="14" t="s">
        <v>85</v>
      </c>
      <c r="E694" s="14" t="s">
        <v>45</v>
      </c>
      <c r="F694" s="15">
        <v>10</v>
      </c>
      <c r="G694" s="15">
        <v>15</v>
      </c>
      <c r="H694" s="14" t="s">
        <v>56</v>
      </c>
      <c r="I694" s="14" t="s">
        <v>108</v>
      </c>
      <c r="J694" s="14" t="s">
        <v>942</v>
      </c>
      <c r="K694" s="14" t="s">
        <v>924</v>
      </c>
      <c r="L694" s="14" t="s">
        <v>13793</v>
      </c>
      <c r="M694" s="14" t="s">
        <v>37</v>
      </c>
      <c r="N694" s="14" t="s">
        <v>55</v>
      </c>
      <c r="O694" s="14" t="b">
        <f t="shared" ca="1" si="158"/>
        <v>0</v>
      </c>
      <c r="P694" s="14" t="b">
        <f t="shared" ca="1" si="159"/>
        <v>0</v>
      </c>
      <c r="Q694" s="5"/>
      <c r="R694" s="5"/>
      <c r="S694" s="5"/>
      <c r="T694" s="5"/>
      <c r="U694" s="5"/>
      <c r="V694" s="5"/>
      <c r="W694" s="5"/>
      <c r="X694" s="5"/>
      <c r="Y694" s="5"/>
      <c r="Z694" s="5"/>
      <c r="AA694" s="5"/>
      <c r="AB694" s="5"/>
      <c r="AC694" s="5"/>
      <c r="AD694" s="5"/>
      <c r="AE694" s="5"/>
    </row>
    <row r="695" spans="1:31" ht="21" customHeight="1">
      <c r="A695" s="14" t="s">
        <v>13795</v>
      </c>
      <c r="B695" s="14" t="s">
        <v>13796</v>
      </c>
      <c r="C695" s="14" t="s">
        <v>27</v>
      </c>
      <c r="D695" s="14" t="s">
        <v>105</v>
      </c>
      <c r="E695" s="14" t="s">
        <v>45</v>
      </c>
      <c r="F695" s="15">
        <v>10</v>
      </c>
      <c r="G695" s="15">
        <v>15</v>
      </c>
      <c r="H695" s="14" t="s">
        <v>56</v>
      </c>
      <c r="I695" s="14" t="s">
        <v>108</v>
      </c>
      <c r="J695" s="14" t="s">
        <v>2844</v>
      </c>
      <c r="K695" s="14" t="s">
        <v>13798</v>
      </c>
      <c r="L695" s="14" t="s">
        <v>13799</v>
      </c>
      <c r="M695" s="14" t="s">
        <v>100</v>
      </c>
      <c r="N695" s="14" t="s">
        <v>55</v>
      </c>
      <c r="O695" s="14" t="b">
        <f t="shared" ca="1" si="158"/>
        <v>0</v>
      </c>
      <c r="P695" s="14" t="b">
        <f t="shared" ca="1" si="159"/>
        <v>0</v>
      </c>
      <c r="Q695" s="5"/>
      <c r="R695" s="5"/>
      <c r="S695" s="5"/>
      <c r="T695" s="5"/>
      <c r="U695" s="5"/>
      <c r="V695" s="5"/>
      <c r="W695" s="5"/>
      <c r="X695" s="5"/>
      <c r="Y695" s="5"/>
      <c r="Z695" s="5"/>
      <c r="AA695" s="5"/>
      <c r="AB695" s="5"/>
      <c r="AC695" s="5"/>
      <c r="AD695" s="5"/>
      <c r="AE695" s="5"/>
    </row>
    <row r="696" spans="1:31" ht="21" customHeight="1">
      <c r="A696" s="14" t="s">
        <v>9556</v>
      </c>
      <c r="B696" s="14" t="s">
        <v>8118</v>
      </c>
      <c r="C696" s="14" t="s">
        <v>170</v>
      </c>
      <c r="D696" s="14" t="s">
        <v>390</v>
      </c>
      <c r="E696" s="14" t="s">
        <v>45</v>
      </c>
      <c r="F696" s="15">
        <v>10</v>
      </c>
      <c r="G696" s="15">
        <v>15</v>
      </c>
      <c r="H696" s="14" t="s">
        <v>56</v>
      </c>
      <c r="I696" s="14" t="s">
        <v>31</v>
      </c>
      <c r="J696" s="14" t="s">
        <v>2520</v>
      </c>
      <c r="K696" s="14" t="s">
        <v>1208</v>
      </c>
      <c r="L696" s="14" t="s">
        <v>13803</v>
      </c>
      <c r="M696" s="14" t="s">
        <v>42</v>
      </c>
      <c r="N696" s="14" t="s">
        <v>38</v>
      </c>
      <c r="O696" s="14" t="b">
        <f t="shared" ca="1" si="158"/>
        <v>0</v>
      </c>
      <c r="P696" s="14" t="b">
        <f t="shared" ca="1" si="159"/>
        <v>0</v>
      </c>
      <c r="Q696" s="5"/>
      <c r="R696" s="5"/>
      <c r="S696" s="5"/>
      <c r="T696" s="5"/>
      <c r="U696" s="5"/>
      <c r="V696" s="5"/>
      <c r="W696" s="5"/>
      <c r="X696" s="5"/>
      <c r="Y696" s="5"/>
      <c r="Z696" s="5"/>
      <c r="AA696" s="5"/>
      <c r="AB696" s="5"/>
      <c r="AC696" s="5"/>
      <c r="AD696" s="5"/>
      <c r="AE696" s="5"/>
    </row>
    <row r="697" spans="1:31" ht="21" customHeight="1">
      <c r="A697" s="5" t="s">
        <v>9556</v>
      </c>
      <c r="B697" s="5" t="s">
        <v>13708</v>
      </c>
      <c r="C697" s="5" t="s">
        <v>27</v>
      </c>
      <c r="D697" s="5" t="s">
        <v>80</v>
      </c>
      <c r="E697" s="5" t="s">
        <v>45</v>
      </c>
      <c r="F697" s="7">
        <v>10</v>
      </c>
      <c r="G697" s="7">
        <v>15</v>
      </c>
      <c r="H697" s="5" t="s">
        <v>56</v>
      </c>
      <c r="I697" s="5" t="s">
        <v>108</v>
      </c>
      <c r="J697" s="5" t="s">
        <v>57</v>
      </c>
      <c r="K697" s="9" t="s">
        <v>47</v>
      </c>
      <c r="L697" s="5" t="s">
        <v>13713</v>
      </c>
      <c r="M697" s="5" t="s">
        <v>100</v>
      </c>
      <c r="N697" s="5" t="s">
        <v>55</v>
      </c>
      <c r="O697" s="5" t="b">
        <f t="shared" ca="1" si="158"/>
        <v>0</v>
      </c>
      <c r="P697" s="5" t="b">
        <f t="shared" ca="1" si="159"/>
        <v>0</v>
      </c>
      <c r="Q697" s="5"/>
      <c r="R697" s="5"/>
      <c r="S697" s="5"/>
      <c r="T697" s="5"/>
      <c r="U697" s="5"/>
      <c r="V697" s="5"/>
      <c r="W697" s="5"/>
      <c r="X697" s="5"/>
      <c r="Y697" s="5"/>
      <c r="Z697" s="5"/>
      <c r="AA697" s="5"/>
      <c r="AB697" s="5"/>
      <c r="AC697" s="5"/>
      <c r="AD697" s="5"/>
      <c r="AE697" s="5"/>
    </row>
    <row r="698" spans="1:31" ht="21" customHeight="1">
      <c r="A698" s="14" t="s">
        <v>9556</v>
      </c>
      <c r="B698" s="14" t="s">
        <v>3453</v>
      </c>
      <c r="C698" s="14" t="s">
        <v>170</v>
      </c>
      <c r="D698" s="14" t="s">
        <v>47</v>
      </c>
      <c r="E698" s="14" t="s">
        <v>45</v>
      </c>
      <c r="F698" s="15">
        <v>10</v>
      </c>
      <c r="G698" s="15">
        <v>15</v>
      </c>
      <c r="H698" s="14" t="s">
        <v>56</v>
      </c>
      <c r="I698" s="14" t="s">
        <v>125</v>
      </c>
      <c r="J698" s="14" t="s">
        <v>57</v>
      </c>
      <c r="K698" s="14" t="s">
        <v>2291</v>
      </c>
      <c r="L698" s="16" t="s">
        <v>47</v>
      </c>
      <c r="M698" s="14" t="s">
        <v>37</v>
      </c>
      <c r="N698" s="14" t="s">
        <v>55</v>
      </c>
      <c r="O698" s="14" t="b">
        <f t="shared" ca="1" si="158"/>
        <v>0</v>
      </c>
      <c r="P698" s="14" t="b">
        <f t="shared" ca="1" si="159"/>
        <v>0</v>
      </c>
      <c r="Q698" s="5"/>
      <c r="R698" s="5"/>
      <c r="S698" s="5"/>
      <c r="T698" s="5"/>
      <c r="U698" s="5"/>
      <c r="V698" s="5"/>
      <c r="W698" s="5"/>
      <c r="X698" s="5"/>
      <c r="Y698" s="5"/>
      <c r="Z698" s="5"/>
      <c r="AA698" s="5"/>
      <c r="AB698" s="5"/>
      <c r="AC698" s="5"/>
      <c r="AD698" s="5"/>
      <c r="AE698" s="5"/>
    </row>
    <row r="699" spans="1:31" ht="21" customHeight="1">
      <c r="A699" s="14" t="s">
        <v>13819</v>
      </c>
      <c r="B699" s="14" t="s">
        <v>5866</v>
      </c>
      <c r="C699" s="14" t="s">
        <v>27</v>
      </c>
      <c r="D699" s="14" t="s">
        <v>575</v>
      </c>
      <c r="E699" s="14" t="s">
        <v>45</v>
      </c>
      <c r="F699" s="15">
        <v>10</v>
      </c>
      <c r="G699" s="15">
        <v>20</v>
      </c>
      <c r="H699" s="14" t="s">
        <v>144</v>
      </c>
      <c r="I699" s="14" t="s">
        <v>108</v>
      </c>
      <c r="J699" s="14" t="s">
        <v>76</v>
      </c>
      <c r="K699" s="14" t="s">
        <v>11298</v>
      </c>
      <c r="L699" s="14" t="s">
        <v>13823</v>
      </c>
      <c r="M699" s="14" t="s">
        <v>42</v>
      </c>
      <c r="N699" s="14" t="s">
        <v>237</v>
      </c>
      <c r="O699" s="14" t="b">
        <f t="shared" ca="1" si="158"/>
        <v>0</v>
      </c>
      <c r="P699" s="14" t="b">
        <f t="shared" ca="1" si="159"/>
        <v>0</v>
      </c>
      <c r="Q699" s="5"/>
      <c r="R699" s="5"/>
      <c r="S699" s="5"/>
      <c r="T699" s="5"/>
      <c r="U699" s="5"/>
      <c r="V699" s="5"/>
      <c r="W699" s="5"/>
      <c r="X699" s="5"/>
      <c r="Y699" s="5"/>
      <c r="Z699" s="5"/>
      <c r="AA699" s="5"/>
      <c r="AB699" s="5"/>
      <c r="AC699" s="5"/>
      <c r="AD699" s="5"/>
      <c r="AE699" s="5"/>
    </row>
    <row r="700" spans="1:31" ht="21" customHeight="1">
      <c r="A700" s="14" t="s">
        <v>13828</v>
      </c>
      <c r="B700" s="14" t="s">
        <v>13774</v>
      </c>
      <c r="C700" s="14" t="s">
        <v>170</v>
      </c>
      <c r="D700" s="14" t="s">
        <v>47</v>
      </c>
      <c r="E700" s="14" t="s">
        <v>45</v>
      </c>
      <c r="F700" s="15">
        <v>10</v>
      </c>
      <c r="G700" s="15">
        <v>15</v>
      </c>
      <c r="H700" s="14" t="s">
        <v>56</v>
      </c>
      <c r="I700" s="14" t="s">
        <v>108</v>
      </c>
      <c r="J700" s="14" t="s">
        <v>8173</v>
      </c>
      <c r="K700" s="14" t="s">
        <v>834</v>
      </c>
      <c r="L700" s="14" t="s">
        <v>13829</v>
      </c>
      <c r="M700" s="14" t="s">
        <v>37</v>
      </c>
      <c r="N700" s="14" t="s">
        <v>237</v>
      </c>
      <c r="O700" s="14" t="b">
        <f t="shared" ca="1" si="158"/>
        <v>0</v>
      </c>
      <c r="P700" s="14" t="b">
        <f t="shared" ca="1" si="159"/>
        <v>0</v>
      </c>
      <c r="Q700" s="5"/>
      <c r="R700" s="5"/>
      <c r="S700" s="5"/>
      <c r="T700" s="5"/>
      <c r="U700" s="5"/>
      <c r="V700" s="5"/>
      <c r="W700" s="5"/>
      <c r="X700" s="5"/>
      <c r="Y700" s="5"/>
      <c r="Z700" s="5"/>
      <c r="AA700" s="5"/>
      <c r="AB700" s="5"/>
      <c r="AC700" s="5"/>
      <c r="AD700" s="5"/>
      <c r="AE700" s="5"/>
    </row>
    <row r="701" spans="1:31" ht="21" customHeight="1">
      <c r="A701" s="14" t="s">
        <v>9556</v>
      </c>
      <c r="B701" s="14" t="s">
        <v>5857</v>
      </c>
      <c r="C701" s="14" t="s">
        <v>27</v>
      </c>
      <c r="D701" s="14" t="s">
        <v>85</v>
      </c>
      <c r="E701" s="14" t="s">
        <v>45</v>
      </c>
      <c r="F701" s="15">
        <v>10</v>
      </c>
      <c r="G701" s="15">
        <v>25</v>
      </c>
      <c r="H701" s="14" t="s">
        <v>2463</v>
      </c>
      <c r="I701" s="14" t="s">
        <v>108</v>
      </c>
      <c r="J701" s="14" t="s">
        <v>554</v>
      </c>
      <c r="K701" s="14" t="s">
        <v>5861</v>
      </c>
      <c r="L701" s="14" t="s">
        <v>13831</v>
      </c>
      <c r="M701" s="14" t="s">
        <v>53</v>
      </c>
      <c r="N701" s="14" t="s">
        <v>405</v>
      </c>
      <c r="O701" s="14" t="b">
        <f t="shared" ca="1" si="158"/>
        <v>0</v>
      </c>
      <c r="P701" s="14" t="b">
        <f t="shared" ca="1" si="159"/>
        <v>0</v>
      </c>
      <c r="Q701" s="5"/>
      <c r="R701" s="5"/>
      <c r="S701" s="5"/>
      <c r="T701" s="5"/>
      <c r="U701" s="5"/>
      <c r="V701" s="5"/>
      <c r="W701" s="5"/>
      <c r="X701" s="5"/>
      <c r="Y701" s="5"/>
      <c r="Z701" s="5"/>
      <c r="AA701" s="5"/>
      <c r="AB701" s="5"/>
      <c r="AC701" s="5"/>
      <c r="AD701" s="5"/>
      <c r="AE701" s="5"/>
    </row>
    <row r="702" spans="1:31" ht="21" customHeight="1">
      <c r="A702" s="14" t="s">
        <v>13839</v>
      </c>
      <c r="B702" s="14" t="s">
        <v>13840</v>
      </c>
      <c r="C702" s="14" t="s">
        <v>41</v>
      </c>
      <c r="D702" s="14" t="s">
        <v>2462</v>
      </c>
      <c r="E702" s="14" t="s">
        <v>45</v>
      </c>
      <c r="F702" s="15">
        <v>10</v>
      </c>
      <c r="G702" s="15">
        <v>15</v>
      </c>
      <c r="H702" s="14" t="s">
        <v>56</v>
      </c>
      <c r="I702" s="14" t="s">
        <v>31</v>
      </c>
      <c r="J702" s="14" t="s">
        <v>1439</v>
      </c>
      <c r="K702" s="14" t="s">
        <v>13841</v>
      </c>
      <c r="L702" s="14" t="s">
        <v>13842</v>
      </c>
      <c r="M702" s="14" t="s">
        <v>37</v>
      </c>
      <c r="N702" s="14" t="s">
        <v>55</v>
      </c>
      <c r="O702" s="14" t="b">
        <f t="shared" ca="1" si="158"/>
        <v>0</v>
      </c>
      <c r="P702" s="14" t="b">
        <f t="shared" ca="1" si="159"/>
        <v>0</v>
      </c>
      <c r="Q702" s="5"/>
      <c r="R702" s="5"/>
      <c r="S702" s="5"/>
      <c r="T702" s="5"/>
      <c r="U702" s="5"/>
      <c r="V702" s="5"/>
      <c r="W702" s="5"/>
      <c r="X702" s="5"/>
      <c r="Y702" s="5"/>
      <c r="Z702" s="5"/>
      <c r="AA702" s="5"/>
      <c r="AB702" s="5"/>
      <c r="AC702" s="5"/>
      <c r="AD702" s="5"/>
      <c r="AE702" s="5"/>
    </row>
    <row r="703" spans="1:31" ht="21" customHeight="1">
      <c r="A703" s="5" t="s">
        <v>248</v>
      </c>
      <c r="B703" s="5" t="s">
        <v>12459</v>
      </c>
      <c r="C703" s="5" t="s">
        <v>27</v>
      </c>
      <c r="D703" s="5" t="s">
        <v>80</v>
      </c>
      <c r="E703" s="5" t="s">
        <v>29</v>
      </c>
      <c r="F703" s="7">
        <v>10</v>
      </c>
      <c r="G703" s="7">
        <v>15</v>
      </c>
      <c r="H703" s="5" t="s">
        <v>56</v>
      </c>
      <c r="I703" s="5" t="s">
        <v>31</v>
      </c>
      <c r="J703" s="5" t="s">
        <v>76</v>
      </c>
      <c r="K703" s="9" t="s">
        <v>47</v>
      </c>
      <c r="L703" s="5" t="s">
        <v>12462</v>
      </c>
      <c r="M703" s="5" t="s">
        <v>167</v>
      </c>
      <c r="N703" s="5" t="s">
        <v>405</v>
      </c>
      <c r="O703" s="5" t="b">
        <f ca="1">IFERROR(__xludf.DUMMYFUNCTION("REGEXMATCH(A703,""PHP"")"),TRUE)</f>
        <v>1</v>
      </c>
      <c r="P703" s="5"/>
      <c r="Q703" s="5"/>
      <c r="R703" s="5"/>
      <c r="S703" s="5"/>
      <c r="T703" s="5"/>
      <c r="U703" s="5"/>
      <c r="V703" s="5"/>
      <c r="W703" s="5"/>
      <c r="X703" s="5"/>
      <c r="Y703" s="5"/>
      <c r="Z703" s="5"/>
      <c r="AA703" s="5"/>
      <c r="AB703" s="5"/>
      <c r="AC703" s="5"/>
      <c r="AD703" s="5"/>
      <c r="AE703" s="5"/>
    </row>
    <row r="704" spans="1:31" ht="21" customHeight="1">
      <c r="A704" s="14" t="s">
        <v>9556</v>
      </c>
      <c r="B704" s="14" t="s">
        <v>13853</v>
      </c>
      <c r="C704" s="14" t="s">
        <v>27</v>
      </c>
      <c r="D704" s="14" t="s">
        <v>28</v>
      </c>
      <c r="E704" s="14" t="s">
        <v>45</v>
      </c>
      <c r="F704" s="15">
        <v>10</v>
      </c>
      <c r="G704" s="15">
        <v>15</v>
      </c>
      <c r="H704" s="14" t="s">
        <v>56</v>
      </c>
      <c r="I704" s="14" t="s">
        <v>31</v>
      </c>
      <c r="J704" s="14" t="s">
        <v>213</v>
      </c>
      <c r="K704" s="14" t="s">
        <v>13854</v>
      </c>
      <c r="L704" s="14" t="s">
        <v>13855</v>
      </c>
      <c r="M704" s="14" t="s">
        <v>37</v>
      </c>
      <c r="N704" s="14" t="s">
        <v>38</v>
      </c>
      <c r="O704" s="14" t="b">
        <f t="shared" ref="O704:O711" ca="1" si="160">IFERROR(__xludf.DUMMYFUNCTION("REGEXMATCH(A704,""(?i)PHP"")"),FALSE)</f>
        <v>0</v>
      </c>
      <c r="P704" s="14" t="b">
        <f t="shared" ref="P704:P711" ca="1" si="161">IFERROR(__xludf.DUMMYFUNCTION("REGEXMATCH(L704,""(?i)PHP"")"),FALSE)</f>
        <v>0</v>
      </c>
      <c r="Q704" s="5"/>
      <c r="R704" s="5"/>
      <c r="S704" s="5"/>
      <c r="T704" s="5"/>
      <c r="U704" s="5"/>
      <c r="V704" s="5"/>
      <c r="W704" s="5"/>
      <c r="X704" s="5"/>
      <c r="Y704" s="5"/>
      <c r="Z704" s="5"/>
      <c r="AA704" s="5"/>
      <c r="AB704" s="5"/>
      <c r="AC704" s="5"/>
      <c r="AD704" s="5"/>
      <c r="AE704" s="5"/>
    </row>
    <row r="705" spans="1:31" ht="21" customHeight="1">
      <c r="A705" s="14" t="s">
        <v>13859</v>
      </c>
      <c r="B705" s="14" t="s">
        <v>11251</v>
      </c>
      <c r="C705" s="14" t="s">
        <v>20</v>
      </c>
      <c r="D705" s="14" t="s">
        <v>21</v>
      </c>
      <c r="E705" s="14" t="s">
        <v>29</v>
      </c>
      <c r="F705" s="15">
        <v>10</v>
      </c>
      <c r="G705" s="15">
        <v>15</v>
      </c>
      <c r="H705" s="14" t="s">
        <v>56</v>
      </c>
      <c r="I705" s="14" t="s">
        <v>108</v>
      </c>
      <c r="J705" s="14" t="s">
        <v>1053</v>
      </c>
      <c r="K705" s="14" t="s">
        <v>11702</v>
      </c>
      <c r="L705" s="14" t="s">
        <v>13862</v>
      </c>
      <c r="M705" s="14" t="s">
        <v>42</v>
      </c>
      <c r="N705" s="14" t="s">
        <v>55</v>
      </c>
      <c r="O705" s="14" t="b">
        <f t="shared" ca="1" si="160"/>
        <v>0</v>
      </c>
      <c r="P705" s="14" t="b">
        <f t="shared" ca="1" si="161"/>
        <v>0</v>
      </c>
      <c r="Q705" s="5"/>
      <c r="R705" s="5"/>
      <c r="S705" s="5"/>
      <c r="T705" s="5"/>
      <c r="U705" s="5"/>
      <c r="V705" s="5"/>
      <c r="W705" s="5"/>
      <c r="X705" s="5"/>
      <c r="Y705" s="5"/>
      <c r="Z705" s="5"/>
      <c r="AA705" s="5"/>
      <c r="AB705" s="5"/>
      <c r="AC705" s="5"/>
      <c r="AD705" s="5"/>
      <c r="AE705" s="5"/>
    </row>
    <row r="706" spans="1:31" ht="21" customHeight="1">
      <c r="A706" s="14" t="s">
        <v>9556</v>
      </c>
      <c r="B706" s="14" t="s">
        <v>13864</v>
      </c>
      <c r="C706" s="14" t="s">
        <v>27</v>
      </c>
      <c r="D706" s="14" t="s">
        <v>199</v>
      </c>
      <c r="E706" s="14" t="s">
        <v>45</v>
      </c>
      <c r="F706" s="15">
        <v>10</v>
      </c>
      <c r="G706" s="15">
        <v>15</v>
      </c>
      <c r="H706" s="14" t="s">
        <v>56</v>
      </c>
      <c r="I706" s="14" t="s">
        <v>24</v>
      </c>
      <c r="J706" s="14" t="s">
        <v>2273</v>
      </c>
      <c r="K706" s="14" t="s">
        <v>4355</v>
      </c>
      <c r="L706" s="14" t="s">
        <v>13866</v>
      </c>
      <c r="M706" s="14" t="s">
        <v>37</v>
      </c>
      <c r="N706" s="14" t="s">
        <v>55</v>
      </c>
      <c r="O706" s="14" t="b">
        <f t="shared" ca="1" si="160"/>
        <v>0</v>
      </c>
      <c r="P706" s="14" t="b">
        <f t="shared" ca="1" si="161"/>
        <v>0</v>
      </c>
      <c r="Q706" s="5"/>
      <c r="R706" s="5"/>
      <c r="S706" s="5"/>
      <c r="T706" s="5"/>
      <c r="U706" s="5"/>
      <c r="V706" s="5"/>
      <c r="W706" s="5"/>
      <c r="X706" s="5"/>
      <c r="Y706" s="5"/>
      <c r="Z706" s="5"/>
      <c r="AA706" s="5"/>
      <c r="AB706" s="5"/>
      <c r="AC706" s="5"/>
      <c r="AD706" s="5"/>
      <c r="AE706" s="5"/>
    </row>
    <row r="707" spans="1:31" ht="21" customHeight="1">
      <c r="A707" s="14" t="s">
        <v>9556</v>
      </c>
      <c r="B707" s="14" t="s">
        <v>13867</v>
      </c>
      <c r="C707" s="14" t="s">
        <v>20</v>
      </c>
      <c r="D707" s="14" t="s">
        <v>47</v>
      </c>
      <c r="E707" s="14" t="s">
        <v>45</v>
      </c>
      <c r="F707" s="15">
        <v>10</v>
      </c>
      <c r="G707" s="15">
        <v>15</v>
      </c>
      <c r="H707" s="14" t="s">
        <v>56</v>
      </c>
      <c r="I707" s="14" t="s">
        <v>31</v>
      </c>
      <c r="J707" s="14" t="s">
        <v>110</v>
      </c>
      <c r="K707" s="14" t="s">
        <v>13869</v>
      </c>
      <c r="L707" s="14" t="s">
        <v>13870</v>
      </c>
      <c r="M707" s="14" t="s">
        <v>1599</v>
      </c>
      <c r="N707" s="14" t="s">
        <v>237</v>
      </c>
      <c r="O707" s="14" t="b">
        <f t="shared" ca="1" si="160"/>
        <v>0</v>
      </c>
      <c r="P707" s="14" t="b">
        <f t="shared" ca="1" si="161"/>
        <v>0</v>
      </c>
      <c r="Q707" s="5"/>
      <c r="R707" s="5"/>
      <c r="S707" s="5"/>
      <c r="T707" s="5"/>
      <c r="U707" s="5"/>
      <c r="V707" s="5"/>
      <c r="W707" s="5"/>
      <c r="X707" s="5"/>
      <c r="Y707" s="5"/>
      <c r="Z707" s="5"/>
      <c r="AA707" s="5"/>
      <c r="AB707" s="5"/>
      <c r="AC707" s="5"/>
      <c r="AD707" s="5"/>
      <c r="AE707" s="5"/>
    </row>
    <row r="708" spans="1:31" ht="21" customHeight="1">
      <c r="A708" s="14" t="s">
        <v>10325</v>
      </c>
      <c r="B708" s="14" t="s">
        <v>13873</v>
      </c>
      <c r="C708" s="14" t="s">
        <v>41</v>
      </c>
      <c r="D708" s="14" t="s">
        <v>94</v>
      </c>
      <c r="E708" s="14" t="s">
        <v>45</v>
      </c>
      <c r="F708" s="15">
        <v>10</v>
      </c>
      <c r="G708" s="15">
        <v>20</v>
      </c>
      <c r="H708" s="14" t="s">
        <v>144</v>
      </c>
      <c r="I708" s="14" t="s">
        <v>31</v>
      </c>
      <c r="J708" s="14" t="s">
        <v>48</v>
      </c>
      <c r="K708" s="14" t="s">
        <v>13339</v>
      </c>
      <c r="L708" s="14" t="s">
        <v>13874</v>
      </c>
      <c r="M708" s="14" t="s">
        <v>53</v>
      </c>
      <c r="N708" s="14" t="s">
        <v>55</v>
      </c>
      <c r="O708" s="14" t="b">
        <f t="shared" ca="1" si="160"/>
        <v>0</v>
      </c>
      <c r="P708" s="14" t="b">
        <f t="shared" ca="1" si="161"/>
        <v>0</v>
      </c>
      <c r="Q708" s="5"/>
      <c r="R708" s="5"/>
      <c r="S708" s="5"/>
      <c r="T708" s="5"/>
      <c r="U708" s="5"/>
      <c r="V708" s="5"/>
      <c r="W708" s="5"/>
      <c r="X708" s="5"/>
      <c r="Y708" s="5"/>
      <c r="Z708" s="5"/>
      <c r="AA708" s="5"/>
      <c r="AB708" s="5"/>
      <c r="AC708" s="5"/>
      <c r="AD708" s="5"/>
      <c r="AE708" s="5"/>
    </row>
    <row r="709" spans="1:31" ht="21" customHeight="1">
      <c r="A709" s="14" t="s">
        <v>9556</v>
      </c>
      <c r="B709" s="14" t="s">
        <v>3786</v>
      </c>
      <c r="C709" s="14" t="s">
        <v>170</v>
      </c>
      <c r="D709" s="14" t="s">
        <v>390</v>
      </c>
      <c r="E709" s="14" t="s">
        <v>29</v>
      </c>
      <c r="F709" s="15">
        <v>10</v>
      </c>
      <c r="G709" s="15">
        <v>20</v>
      </c>
      <c r="H709" s="14" t="s">
        <v>144</v>
      </c>
      <c r="I709" s="14" t="s">
        <v>108</v>
      </c>
      <c r="J709" s="14" t="s">
        <v>3790</v>
      </c>
      <c r="K709" s="14" t="s">
        <v>7625</v>
      </c>
      <c r="L709" s="14" t="s">
        <v>13885</v>
      </c>
      <c r="M709" s="14" t="s">
        <v>37</v>
      </c>
      <c r="N709" s="14" t="s">
        <v>55</v>
      </c>
      <c r="O709" s="14" t="b">
        <f t="shared" ca="1" si="160"/>
        <v>0</v>
      </c>
      <c r="P709" s="14" t="b">
        <f t="shared" ca="1" si="161"/>
        <v>0</v>
      </c>
      <c r="Q709" s="5"/>
      <c r="R709" s="5"/>
      <c r="S709" s="5"/>
      <c r="T709" s="5"/>
      <c r="U709" s="5"/>
      <c r="V709" s="5"/>
      <c r="W709" s="5"/>
      <c r="X709" s="5"/>
      <c r="Y709" s="5"/>
      <c r="Z709" s="5"/>
      <c r="AA709" s="5"/>
      <c r="AB709" s="5"/>
      <c r="AC709" s="5"/>
      <c r="AD709" s="5"/>
      <c r="AE709" s="5"/>
    </row>
    <row r="710" spans="1:31" ht="21" customHeight="1">
      <c r="A710" s="14" t="s">
        <v>9556</v>
      </c>
      <c r="B710" s="14" t="s">
        <v>13889</v>
      </c>
      <c r="C710" s="14" t="s">
        <v>20</v>
      </c>
      <c r="D710" s="14" t="s">
        <v>1616</v>
      </c>
      <c r="E710" s="14" t="s">
        <v>29</v>
      </c>
      <c r="F710" s="15">
        <v>10</v>
      </c>
      <c r="G710" s="15">
        <v>15</v>
      </c>
      <c r="H710" s="14" t="s">
        <v>56</v>
      </c>
      <c r="I710" s="14" t="s">
        <v>108</v>
      </c>
      <c r="J710" s="14" t="s">
        <v>284</v>
      </c>
      <c r="K710" s="14" t="s">
        <v>13890</v>
      </c>
      <c r="L710" s="14" t="s">
        <v>13891</v>
      </c>
      <c r="M710" s="14" t="s">
        <v>100</v>
      </c>
      <c r="N710" s="14" t="s">
        <v>55</v>
      </c>
      <c r="O710" s="14" t="b">
        <f t="shared" ca="1" si="160"/>
        <v>0</v>
      </c>
      <c r="P710" s="14" t="b">
        <f t="shared" ca="1" si="161"/>
        <v>0</v>
      </c>
      <c r="Q710" s="5"/>
      <c r="R710" s="5"/>
      <c r="S710" s="5"/>
      <c r="T710" s="5"/>
      <c r="U710" s="5"/>
      <c r="V710" s="5"/>
      <c r="W710" s="5"/>
      <c r="X710" s="5"/>
      <c r="Y710" s="5"/>
      <c r="Z710" s="5"/>
      <c r="AA710" s="5"/>
      <c r="AB710" s="5"/>
      <c r="AC710" s="5"/>
      <c r="AD710" s="5"/>
      <c r="AE710" s="5"/>
    </row>
    <row r="711" spans="1:31" ht="21" customHeight="1">
      <c r="A711" s="14" t="s">
        <v>13899</v>
      </c>
      <c r="B711" s="14" t="s">
        <v>13900</v>
      </c>
      <c r="C711" s="14" t="s">
        <v>27</v>
      </c>
      <c r="D711" s="14" t="s">
        <v>80</v>
      </c>
      <c r="E711" s="14" t="s">
        <v>45</v>
      </c>
      <c r="F711" s="15">
        <v>10</v>
      </c>
      <c r="G711" s="15">
        <v>15</v>
      </c>
      <c r="H711" s="14" t="s">
        <v>56</v>
      </c>
      <c r="I711" s="14" t="s">
        <v>108</v>
      </c>
      <c r="J711" s="14" t="s">
        <v>13901</v>
      </c>
      <c r="K711" s="14" t="s">
        <v>13902</v>
      </c>
      <c r="L711" s="14" t="s">
        <v>13903</v>
      </c>
      <c r="M711" s="14" t="s">
        <v>53</v>
      </c>
      <c r="N711" s="14" t="s">
        <v>55</v>
      </c>
      <c r="O711" s="14" t="b">
        <f t="shared" ca="1" si="160"/>
        <v>0</v>
      </c>
      <c r="P711" s="14" t="b">
        <f t="shared" ca="1" si="161"/>
        <v>0</v>
      </c>
      <c r="Q711" s="5"/>
      <c r="R711" s="5"/>
      <c r="S711" s="5"/>
      <c r="T711" s="5"/>
      <c r="U711" s="5"/>
      <c r="V711" s="5"/>
      <c r="W711" s="5"/>
      <c r="X711" s="5"/>
      <c r="Y711" s="5"/>
      <c r="Z711" s="5"/>
      <c r="AA711" s="5"/>
      <c r="AB711" s="5"/>
      <c r="AC711" s="5"/>
      <c r="AD711" s="5"/>
      <c r="AE711" s="5"/>
    </row>
    <row r="712" spans="1:31" ht="21" customHeight="1">
      <c r="A712" s="5" t="s">
        <v>248</v>
      </c>
      <c r="B712" s="5" t="s">
        <v>13907</v>
      </c>
      <c r="C712" s="5" t="s">
        <v>20</v>
      </c>
      <c r="D712" s="5" t="s">
        <v>47</v>
      </c>
      <c r="E712" s="5" t="s">
        <v>45</v>
      </c>
      <c r="F712" s="7">
        <v>10</v>
      </c>
      <c r="G712" s="7">
        <v>15</v>
      </c>
      <c r="H712" s="5" t="s">
        <v>56</v>
      </c>
      <c r="I712" s="5" t="s">
        <v>108</v>
      </c>
      <c r="J712" s="5" t="s">
        <v>134</v>
      </c>
      <c r="K712" s="5" t="s">
        <v>13908</v>
      </c>
      <c r="L712" s="5" t="s">
        <v>13909</v>
      </c>
      <c r="M712" s="5" t="s">
        <v>42</v>
      </c>
      <c r="N712" s="5" t="s">
        <v>44</v>
      </c>
      <c r="O712" s="5" t="b">
        <f t="shared" ref="O712:O713" ca="1" si="162">IFERROR(__xludf.DUMMYFUNCTION("REGEXMATCH(A712,""PHP"")"),TRUE)</f>
        <v>1</v>
      </c>
      <c r="P712" s="5"/>
      <c r="Q712" s="5"/>
      <c r="R712" s="5"/>
      <c r="S712" s="5"/>
      <c r="T712" s="5"/>
      <c r="U712" s="5"/>
      <c r="V712" s="5"/>
      <c r="W712" s="5"/>
      <c r="X712" s="5"/>
      <c r="Y712" s="5"/>
      <c r="Z712" s="5"/>
      <c r="AA712" s="5"/>
      <c r="AB712" s="5"/>
      <c r="AC712" s="5"/>
      <c r="AD712" s="5"/>
      <c r="AE712" s="5"/>
    </row>
    <row r="713" spans="1:31" ht="21" customHeight="1">
      <c r="A713" s="5" t="s">
        <v>248</v>
      </c>
      <c r="B713" s="5" t="s">
        <v>13913</v>
      </c>
      <c r="C713" s="5" t="s">
        <v>170</v>
      </c>
      <c r="D713" s="5" t="s">
        <v>435</v>
      </c>
      <c r="E713" s="5" t="s">
        <v>45</v>
      </c>
      <c r="F713" s="7">
        <v>10</v>
      </c>
      <c r="G713" s="7">
        <v>20</v>
      </c>
      <c r="H713" s="5" t="s">
        <v>144</v>
      </c>
      <c r="I713" s="5" t="s">
        <v>66</v>
      </c>
      <c r="J713" s="5" t="s">
        <v>76</v>
      </c>
      <c r="K713" s="5" t="s">
        <v>13915</v>
      </c>
      <c r="L713" s="5" t="s">
        <v>13917</v>
      </c>
      <c r="M713" s="5" t="s">
        <v>53</v>
      </c>
      <c r="N713" s="5" t="s">
        <v>55</v>
      </c>
      <c r="O713" s="5" t="b">
        <f t="shared" ca="1" si="162"/>
        <v>1</v>
      </c>
      <c r="P713" s="5"/>
      <c r="Q713" s="5"/>
      <c r="R713" s="5"/>
      <c r="S713" s="5"/>
      <c r="T713" s="5"/>
      <c r="U713" s="5"/>
      <c r="V713" s="5"/>
      <c r="W713" s="5"/>
      <c r="X713" s="5"/>
      <c r="Y713" s="5"/>
      <c r="Z713" s="5"/>
      <c r="AA713" s="5"/>
      <c r="AB713" s="5"/>
      <c r="AC713" s="5"/>
      <c r="AD713" s="5"/>
      <c r="AE713" s="5"/>
    </row>
    <row r="714" spans="1:31" ht="21" customHeight="1">
      <c r="A714" s="14" t="s">
        <v>10010</v>
      </c>
      <c r="B714" s="14" t="s">
        <v>13918</v>
      </c>
      <c r="C714" s="14" t="s">
        <v>170</v>
      </c>
      <c r="D714" s="14" t="s">
        <v>47</v>
      </c>
      <c r="E714" s="14" t="s">
        <v>45</v>
      </c>
      <c r="F714" s="15">
        <v>10</v>
      </c>
      <c r="G714" s="15">
        <v>20</v>
      </c>
      <c r="H714" s="14" t="s">
        <v>144</v>
      </c>
      <c r="I714" s="14" t="s">
        <v>31</v>
      </c>
      <c r="J714" s="14" t="s">
        <v>382</v>
      </c>
      <c r="K714" s="14" t="s">
        <v>13920</v>
      </c>
      <c r="L714" s="14" t="s">
        <v>13921</v>
      </c>
      <c r="M714" s="14" t="s">
        <v>42</v>
      </c>
      <c r="N714" s="14" t="s">
        <v>55</v>
      </c>
      <c r="O714" s="14" t="b">
        <f t="shared" ref="O714:O718" ca="1" si="163">IFERROR(__xludf.DUMMYFUNCTION("REGEXMATCH(A714,""(?i)PHP"")"),FALSE)</f>
        <v>0</v>
      </c>
      <c r="P714" s="14" t="b">
        <f t="shared" ref="P714:P718" ca="1" si="164">IFERROR(__xludf.DUMMYFUNCTION("REGEXMATCH(L714,""(?i)PHP"")"),FALSE)</f>
        <v>0</v>
      </c>
      <c r="Q714" s="5"/>
      <c r="R714" s="5"/>
      <c r="S714" s="5"/>
      <c r="T714" s="5"/>
      <c r="U714" s="5"/>
      <c r="V714" s="5"/>
      <c r="W714" s="5"/>
      <c r="X714" s="5"/>
      <c r="Y714" s="5"/>
      <c r="Z714" s="5"/>
      <c r="AA714" s="5"/>
      <c r="AB714" s="5"/>
      <c r="AC714" s="5"/>
      <c r="AD714" s="5"/>
      <c r="AE714" s="5"/>
    </row>
    <row r="715" spans="1:31" ht="21" customHeight="1">
      <c r="A715" s="14" t="s">
        <v>9556</v>
      </c>
      <c r="B715" s="14" t="s">
        <v>12032</v>
      </c>
      <c r="C715" s="14" t="s">
        <v>27</v>
      </c>
      <c r="D715" s="14" t="s">
        <v>85</v>
      </c>
      <c r="E715" s="14" t="s">
        <v>45</v>
      </c>
      <c r="F715" s="15">
        <v>10</v>
      </c>
      <c r="G715" s="15">
        <v>20</v>
      </c>
      <c r="H715" s="14" t="s">
        <v>144</v>
      </c>
      <c r="I715" s="14" t="s">
        <v>31</v>
      </c>
      <c r="J715" s="14" t="s">
        <v>110</v>
      </c>
      <c r="K715" s="14" t="s">
        <v>13929</v>
      </c>
      <c r="L715" s="14" t="s">
        <v>13930</v>
      </c>
      <c r="M715" s="14" t="s">
        <v>37</v>
      </c>
      <c r="N715" s="14" t="s">
        <v>55</v>
      </c>
      <c r="O715" s="14" t="b">
        <f t="shared" ca="1" si="163"/>
        <v>0</v>
      </c>
      <c r="P715" s="14" t="b">
        <f t="shared" ca="1" si="164"/>
        <v>0</v>
      </c>
      <c r="Q715" s="5"/>
      <c r="R715" s="5"/>
      <c r="S715" s="5"/>
      <c r="T715" s="5"/>
      <c r="U715" s="5"/>
      <c r="V715" s="5"/>
      <c r="W715" s="5"/>
      <c r="X715" s="5"/>
      <c r="Y715" s="5"/>
      <c r="Z715" s="5"/>
      <c r="AA715" s="5"/>
      <c r="AB715" s="5"/>
      <c r="AC715" s="5"/>
      <c r="AD715" s="5"/>
      <c r="AE715" s="5"/>
    </row>
    <row r="716" spans="1:31" ht="21" customHeight="1">
      <c r="A716" s="14" t="s">
        <v>13931</v>
      </c>
      <c r="B716" s="14" t="s">
        <v>13933</v>
      </c>
      <c r="C716" s="14" t="s">
        <v>27</v>
      </c>
      <c r="D716" s="14" t="s">
        <v>85</v>
      </c>
      <c r="E716" s="14" t="s">
        <v>29</v>
      </c>
      <c r="F716" s="15">
        <v>10</v>
      </c>
      <c r="G716" s="15">
        <v>15</v>
      </c>
      <c r="H716" s="14" t="s">
        <v>56</v>
      </c>
      <c r="I716" s="14" t="s">
        <v>31</v>
      </c>
      <c r="J716" s="14" t="s">
        <v>1953</v>
      </c>
      <c r="K716" s="14" t="s">
        <v>13935</v>
      </c>
      <c r="L716" s="14" t="s">
        <v>13937</v>
      </c>
      <c r="M716" s="14" t="s">
        <v>42</v>
      </c>
      <c r="N716" s="14" t="s">
        <v>405</v>
      </c>
      <c r="O716" s="14" t="b">
        <f t="shared" ca="1" si="163"/>
        <v>0</v>
      </c>
      <c r="P716" s="14" t="b">
        <f t="shared" ca="1" si="164"/>
        <v>0</v>
      </c>
      <c r="Q716" s="5"/>
      <c r="R716" s="5"/>
      <c r="S716" s="5"/>
      <c r="T716" s="5"/>
      <c r="U716" s="5"/>
      <c r="V716" s="5"/>
      <c r="W716" s="5"/>
      <c r="X716" s="5"/>
      <c r="Y716" s="5"/>
      <c r="Z716" s="5"/>
      <c r="AA716" s="5"/>
      <c r="AB716" s="5"/>
      <c r="AC716" s="5"/>
      <c r="AD716" s="5"/>
      <c r="AE716" s="5"/>
    </row>
    <row r="717" spans="1:31" ht="21" customHeight="1">
      <c r="A717" s="14" t="s">
        <v>9556</v>
      </c>
      <c r="B717" s="14" t="s">
        <v>2999</v>
      </c>
      <c r="C717" s="14" t="s">
        <v>170</v>
      </c>
      <c r="D717" s="14" t="s">
        <v>47</v>
      </c>
      <c r="E717" s="14" t="s">
        <v>29</v>
      </c>
      <c r="F717" s="15">
        <v>10</v>
      </c>
      <c r="G717" s="15">
        <v>15</v>
      </c>
      <c r="H717" s="14" t="s">
        <v>56</v>
      </c>
      <c r="I717" s="14" t="s">
        <v>108</v>
      </c>
      <c r="J717" s="14" t="s">
        <v>57</v>
      </c>
      <c r="K717" s="14" t="s">
        <v>13939</v>
      </c>
      <c r="L717" s="14" t="s">
        <v>13941</v>
      </c>
      <c r="M717" s="14" t="s">
        <v>37</v>
      </c>
      <c r="N717" s="14" t="s">
        <v>55</v>
      </c>
      <c r="O717" s="14" t="b">
        <f t="shared" ca="1" si="163"/>
        <v>0</v>
      </c>
      <c r="P717" s="14" t="b">
        <f t="shared" ca="1" si="164"/>
        <v>0</v>
      </c>
      <c r="Q717" s="5"/>
      <c r="R717" s="5"/>
      <c r="S717" s="5"/>
      <c r="T717" s="5"/>
      <c r="U717" s="5"/>
      <c r="V717" s="5"/>
      <c r="W717" s="5"/>
      <c r="X717" s="5"/>
      <c r="Y717" s="5"/>
      <c r="Z717" s="5"/>
      <c r="AA717" s="5"/>
      <c r="AB717" s="5"/>
      <c r="AC717" s="5"/>
      <c r="AD717" s="5"/>
      <c r="AE717" s="5"/>
    </row>
    <row r="718" spans="1:31" ht="21" customHeight="1">
      <c r="A718" s="14" t="s">
        <v>9556</v>
      </c>
      <c r="B718" s="14" t="s">
        <v>13944</v>
      </c>
      <c r="C718" s="14" t="s">
        <v>170</v>
      </c>
      <c r="D718" s="14" t="s">
        <v>47</v>
      </c>
      <c r="E718" s="14" t="s">
        <v>45</v>
      </c>
      <c r="F718" s="15">
        <v>10</v>
      </c>
      <c r="G718" s="15">
        <v>15</v>
      </c>
      <c r="H718" s="14" t="s">
        <v>56</v>
      </c>
      <c r="I718" s="14" t="s">
        <v>31</v>
      </c>
      <c r="J718" s="14" t="s">
        <v>117</v>
      </c>
      <c r="K718" s="14" t="s">
        <v>5734</v>
      </c>
      <c r="L718" s="14" t="s">
        <v>13946</v>
      </c>
      <c r="M718" s="14" t="s">
        <v>37</v>
      </c>
      <c r="N718" s="14" t="s">
        <v>55</v>
      </c>
      <c r="O718" s="14" t="b">
        <f t="shared" ca="1" si="163"/>
        <v>0</v>
      </c>
      <c r="P718" s="14" t="b">
        <f t="shared" ca="1" si="164"/>
        <v>0</v>
      </c>
      <c r="Q718" s="5"/>
      <c r="R718" s="5"/>
      <c r="S718" s="5"/>
      <c r="T718" s="5"/>
      <c r="U718" s="5"/>
      <c r="V718" s="5"/>
      <c r="W718" s="5"/>
      <c r="X718" s="5"/>
      <c r="Y718" s="5"/>
      <c r="Z718" s="5"/>
      <c r="AA718" s="5"/>
      <c r="AB718" s="5"/>
      <c r="AC718" s="5"/>
      <c r="AD718" s="5"/>
      <c r="AE718" s="5"/>
    </row>
    <row r="719" spans="1:31" ht="21" customHeight="1">
      <c r="A719" s="5" t="s">
        <v>12432</v>
      </c>
      <c r="B719" s="5" t="s">
        <v>12433</v>
      </c>
      <c r="C719" s="5" t="s">
        <v>27</v>
      </c>
      <c r="D719" s="5" t="s">
        <v>47</v>
      </c>
      <c r="E719" s="5" t="s">
        <v>45</v>
      </c>
      <c r="F719" s="7">
        <v>10</v>
      </c>
      <c r="G719" s="7">
        <v>19</v>
      </c>
      <c r="H719" s="5" t="s">
        <v>2928</v>
      </c>
      <c r="I719" s="5" t="s">
        <v>108</v>
      </c>
      <c r="J719" s="5" t="s">
        <v>1424</v>
      </c>
      <c r="K719" s="5" t="s">
        <v>12434</v>
      </c>
      <c r="L719" s="5" t="s">
        <v>12435</v>
      </c>
      <c r="M719" s="5" t="s">
        <v>53</v>
      </c>
      <c r="N719" s="5" t="s">
        <v>55</v>
      </c>
      <c r="O719" s="5" t="b">
        <f ca="1">IFERROR(__xludf.DUMMYFUNCTION("REGEXMATCH(A719,""PHP"")"),TRUE)</f>
        <v>1</v>
      </c>
      <c r="P719" s="5"/>
      <c r="Q719" s="5"/>
      <c r="R719" s="5"/>
      <c r="S719" s="5"/>
      <c r="T719" s="5"/>
      <c r="U719" s="5"/>
      <c r="V719" s="5"/>
      <c r="W719" s="5"/>
      <c r="X719" s="5"/>
      <c r="Y719" s="5"/>
      <c r="Z719" s="5"/>
      <c r="AA719" s="5"/>
      <c r="AB719" s="5"/>
      <c r="AC719" s="5"/>
      <c r="AD719" s="5"/>
      <c r="AE719" s="5"/>
    </row>
    <row r="720" spans="1:31" ht="21" customHeight="1">
      <c r="A720" s="14" t="s">
        <v>10325</v>
      </c>
      <c r="B720" s="14" t="s">
        <v>13956</v>
      </c>
      <c r="C720" s="14" t="s">
        <v>170</v>
      </c>
      <c r="D720" s="14" t="s">
        <v>390</v>
      </c>
      <c r="E720" s="14" t="s">
        <v>45</v>
      </c>
      <c r="F720" s="15">
        <v>10</v>
      </c>
      <c r="G720" s="15">
        <v>15</v>
      </c>
      <c r="H720" s="14" t="s">
        <v>56</v>
      </c>
      <c r="I720" s="14" t="s">
        <v>108</v>
      </c>
      <c r="J720" s="14" t="s">
        <v>57</v>
      </c>
      <c r="K720" s="16" t="s">
        <v>47</v>
      </c>
      <c r="L720" s="14" t="s">
        <v>13958</v>
      </c>
      <c r="M720" s="14" t="s">
        <v>100</v>
      </c>
      <c r="N720" s="14" t="s">
        <v>405</v>
      </c>
      <c r="O720" s="14" t="b">
        <f t="shared" ref="O720:O721" ca="1" si="165">IFERROR(__xludf.DUMMYFUNCTION("REGEXMATCH(A720,""(?i)PHP"")"),FALSE)</f>
        <v>0</v>
      </c>
      <c r="P720" s="14" t="b">
        <f t="shared" ref="P720:P721" ca="1" si="166">IFERROR(__xludf.DUMMYFUNCTION("REGEXMATCH(L720,""(?i)PHP"")"),FALSE)</f>
        <v>0</v>
      </c>
      <c r="Q720" s="5"/>
      <c r="R720" s="5"/>
      <c r="S720" s="5"/>
      <c r="T720" s="5"/>
      <c r="U720" s="5"/>
      <c r="V720" s="5"/>
      <c r="W720" s="5"/>
      <c r="X720" s="5"/>
      <c r="Y720" s="5"/>
      <c r="Z720" s="5"/>
      <c r="AA720" s="5"/>
      <c r="AB720" s="5"/>
      <c r="AC720" s="5"/>
      <c r="AD720" s="5"/>
      <c r="AE720" s="5"/>
    </row>
    <row r="721" spans="1:31" ht="21" customHeight="1">
      <c r="A721" s="14" t="s">
        <v>10010</v>
      </c>
      <c r="B721" s="14" t="s">
        <v>13968</v>
      </c>
      <c r="C721" s="14" t="s">
        <v>41</v>
      </c>
      <c r="D721" s="14" t="s">
        <v>47</v>
      </c>
      <c r="E721" s="14" t="s">
        <v>45</v>
      </c>
      <c r="F721" s="15">
        <v>10</v>
      </c>
      <c r="G721" s="15">
        <v>20</v>
      </c>
      <c r="H721" s="14" t="s">
        <v>144</v>
      </c>
      <c r="I721" s="14" t="s">
        <v>108</v>
      </c>
      <c r="J721" s="14" t="s">
        <v>2678</v>
      </c>
      <c r="K721" s="14" t="s">
        <v>381</v>
      </c>
      <c r="L721" s="14" t="s">
        <v>13970</v>
      </c>
      <c r="M721" s="14" t="s">
        <v>53</v>
      </c>
      <c r="N721" s="14" t="s">
        <v>405</v>
      </c>
      <c r="O721" s="14" t="b">
        <f t="shared" ca="1" si="165"/>
        <v>0</v>
      </c>
      <c r="P721" s="14" t="b">
        <f t="shared" ca="1" si="166"/>
        <v>0</v>
      </c>
      <c r="Q721" s="5"/>
      <c r="R721" s="5"/>
      <c r="S721" s="5"/>
      <c r="T721" s="5"/>
      <c r="U721" s="5"/>
      <c r="V721" s="5"/>
      <c r="W721" s="5"/>
      <c r="X721" s="5"/>
      <c r="Y721" s="5"/>
      <c r="Z721" s="5"/>
      <c r="AA721" s="5"/>
      <c r="AB721" s="5"/>
      <c r="AC721" s="5"/>
      <c r="AD721" s="5"/>
      <c r="AE721" s="5"/>
    </row>
    <row r="722" spans="1:31" ht="21" customHeight="1">
      <c r="A722" s="5" t="s">
        <v>12480</v>
      </c>
      <c r="B722" s="5" t="s">
        <v>12481</v>
      </c>
      <c r="C722" s="5" t="s">
        <v>41</v>
      </c>
      <c r="D722" s="5" t="s">
        <v>47</v>
      </c>
      <c r="E722" s="5" t="s">
        <v>29</v>
      </c>
      <c r="F722" s="7">
        <v>10</v>
      </c>
      <c r="G722" s="7">
        <v>15</v>
      </c>
      <c r="H722" s="5" t="s">
        <v>56</v>
      </c>
      <c r="I722" s="5" t="s">
        <v>108</v>
      </c>
      <c r="J722" s="5" t="s">
        <v>824</v>
      </c>
      <c r="K722" s="5" t="s">
        <v>12484</v>
      </c>
      <c r="L722" s="5" t="s">
        <v>12485</v>
      </c>
      <c r="M722" s="5" t="s">
        <v>53</v>
      </c>
      <c r="N722" s="5" t="s">
        <v>55</v>
      </c>
      <c r="O722" s="5" t="b">
        <f ca="1">IFERROR(__xludf.DUMMYFUNCTION("REGEXMATCH(A722,""PHP"")"),TRUE)</f>
        <v>1</v>
      </c>
      <c r="P722" s="5"/>
      <c r="Q722" s="5"/>
      <c r="R722" s="5"/>
      <c r="S722" s="5"/>
      <c r="T722" s="5"/>
      <c r="U722" s="5"/>
      <c r="V722" s="5"/>
      <c r="W722" s="5"/>
      <c r="X722" s="5"/>
      <c r="Y722" s="5"/>
      <c r="Z722" s="5"/>
      <c r="AA722" s="5"/>
      <c r="AB722" s="5"/>
      <c r="AC722" s="5"/>
      <c r="AD722" s="5"/>
      <c r="AE722" s="5"/>
    </row>
    <row r="723" spans="1:31" ht="21" customHeight="1">
      <c r="A723" s="14" t="s">
        <v>9556</v>
      </c>
      <c r="B723" s="14" t="s">
        <v>13974</v>
      </c>
      <c r="C723" s="14" t="s">
        <v>41</v>
      </c>
      <c r="D723" s="14" t="s">
        <v>94</v>
      </c>
      <c r="E723" s="14" t="s">
        <v>45</v>
      </c>
      <c r="F723" s="15">
        <v>10</v>
      </c>
      <c r="G723" s="15">
        <v>15</v>
      </c>
      <c r="H723" s="14" t="s">
        <v>56</v>
      </c>
      <c r="I723" s="14" t="s">
        <v>31</v>
      </c>
      <c r="J723" s="14" t="s">
        <v>444</v>
      </c>
      <c r="K723" s="14" t="s">
        <v>13975</v>
      </c>
      <c r="L723" s="16" t="s">
        <v>47</v>
      </c>
      <c r="M723" s="14" t="s">
        <v>37</v>
      </c>
      <c r="N723" s="14" t="s">
        <v>55</v>
      </c>
      <c r="O723" s="14" t="b">
        <f ca="1">IFERROR(__xludf.DUMMYFUNCTION("REGEXMATCH(A723,""(?i)PHP"")"),FALSE)</f>
        <v>0</v>
      </c>
      <c r="P723" s="14" t="b">
        <f ca="1">IFERROR(__xludf.DUMMYFUNCTION("REGEXMATCH(L723,""(?i)PHP"")"),FALSE)</f>
        <v>0</v>
      </c>
      <c r="Q723" s="5"/>
      <c r="R723" s="5"/>
      <c r="S723" s="5"/>
      <c r="T723" s="5"/>
      <c r="U723" s="5"/>
      <c r="V723" s="5"/>
      <c r="W723" s="5"/>
      <c r="X723" s="5"/>
      <c r="Y723" s="5"/>
      <c r="Z723" s="5"/>
      <c r="AA723" s="5"/>
      <c r="AB723" s="5"/>
      <c r="AC723" s="5"/>
      <c r="AD723" s="5"/>
      <c r="AE723" s="5"/>
    </row>
    <row r="724" spans="1:31" ht="21" customHeight="1">
      <c r="A724" s="5" t="s">
        <v>248</v>
      </c>
      <c r="B724" s="5" t="s">
        <v>11644</v>
      </c>
      <c r="C724" s="5" t="s">
        <v>170</v>
      </c>
      <c r="D724" s="5" t="s">
        <v>342</v>
      </c>
      <c r="E724" s="5" t="s">
        <v>29</v>
      </c>
      <c r="F724" s="7">
        <v>10</v>
      </c>
      <c r="G724" s="7">
        <v>15</v>
      </c>
      <c r="H724" s="5" t="s">
        <v>56</v>
      </c>
      <c r="I724" s="5" t="s">
        <v>108</v>
      </c>
      <c r="J724" s="5" t="s">
        <v>117</v>
      </c>
      <c r="K724" s="5" t="s">
        <v>11645</v>
      </c>
      <c r="L724" s="5" t="s">
        <v>11646</v>
      </c>
      <c r="M724" s="5" t="s">
        <v>53</v>
      </c>
      <c r="N724" s="5" t="s">
        <v>55</v>
      </c>
      <c r="O724" s="5" t="b">
        <f t="shared" ref="O724:O728" ca="1" si="167">IFERROR(__xludf.DUMMYFUNCTION("REGEXMATCH(A724,""PHP"")"),TRUE)</f>
        <v>1</v>
      </c>
      <c r="P724" s="5"/>
      <c r="Q724" s="5"/>
      <c r="R724" s="5"/>
      <c r="S724" s="5"/>
      <c r="T724" s="5"/>
      <c r="U724" s="5"/>
      <c r="V724" s="5"/>
      <c r="W724" s="5"/>
      <c r="X724" s="5"/>
      <c r="Y724" s="5"/>
      <c r="Z724" s="5"/>
      <c r="AA724" s="5"/>
      <c r="AB724" s="5"/>
      <c r="AC724" s="5"/>
      <c r="AD724" s="5"/>
      <c r="AE724" s="5"/>
    </row>
    <row r="725" spans="1:31" ht="21" customHeight="1">
      <c r="A725" s="5" t="s">
        <v>248</v>
      </c>
      <c r="B725" s="5" t="s">
        <v>11707</v>
      </c>
      <c r="C725" s="5" t="s">
        <v>27</v>
      </c>
      <c r="D725" s="5" t="s">
        <v>47</v>
      </c>
      <c r="E725" s="5" t="s">
        <v>45</v>
      </c>
      <c r="F725" s="7">
        <v>10</v>
      </c>
      <c r="G725" s="7">
        <v>16</v>
      </c>
      <c r="H725" s="5" t="s">
        <v>2314</v>
      </c>
      <c r="I725" s="5" t="s">
        <v>108</v>
      </c>
      <c r="J725" s="5" t="s">
        <v>2303</v>
      </c>
      <c r="K725" s="5" t="s">
        <v>11710</v>
      </c>
      <c r="L725" s="5" t="s">
        <v>11711</v>
      </c>
      <c r="M725" s="5" t="s">
        <v>167</v>
      </c>
      <c r="N725" s="5" t="s">
        <v>55</v>
      </c>
      <c r="O725" s="5" t="b">
        <f t="shared" ca="1" si="167"/>
        <v>1</v>
      </c>
      <c r="P725" s="5"/>
      <c r="Q725" s="5"/>
      <c r="R725" s="5"/>
      <c r="S725" s="5"/>
      <c r="T725" s="5"/>
      <c r="U725" s="5"/>
      <c r="V725" s="5"/>
      <c r="W725" s="5"/>
      <c r="X725" s="5"/>
      <c r="Y725" s="5"/>
      <c r="Z725" s="5"/>
      <c r="AA725" s="5"/>
      <c r="AB725" s="5"/>
      <c r="AC725" s="5"/>
      <c r="AD725" s="5"/>
      <c r="AE725" s="5"/>
    </row>
    <row r="726" spans="1:31" ht="21" customHeight="1">
      <c r="A726" s="5" t="s">
        <v>3997</v>
      </c>
      <c r="B726" s="5" t="s">
        <v>11609</v>
      </c>
      <c r="C726" s="5" t="s">
        <v>170</v>
      </c>
      <c r="D726" s="5" t="s">
        <v>342</v>
      </c>
      <c r="E726" s="5" t="s">
        <v>29</v>
      </c>
      <c r="F726" s="7">
        <v>10</v>
      </c>
      <c r="G726" s="7">
        <v>15</v>
      </c>
      <c r="H726" s="5" t="s">
        <v>56</v>
      </c>
      <c r="I726" s="5" t="s">
        <v>31</v>
      </c>
      <c r="J726" s="5" t="s">
        <v>187</v>
      </c>
      <c r="K726" s="5" t="s">
        <v>11610</v>
      </c>
      <c r="L726" s="5" t="s">
        <v>11611</v>
      </c>
      <c r="M726" s="5" t="s">
        <v>53</v>
      </c>
      <c r="N726" s="5" t="s">
        <v>55</v>
      </c>
      <c r="O726" s="5" t="b">
        <f t="shared" ca="1" si="167"/>
        <v>1</v>
      </c>
      <c r="P726" s="5"/>
      <c r="Q726" s="5"/>
      <c r="R726" s="5"/>
      <c r="S726" s="5"/>
      <c r="T726" s="5"/>
      <c r="U726" s="5"/>
      <c r="V726" s="5"/>
      <c r="W726" s="5"/>
      <c r="X726" s="5"/>
      <c r="Y726" s="5"/>
      <c r="Z726" s="5"/>
      <c r="AA726" s="5"/>
      <c r="AB726" s="5"/>
      <c r="AC726" s="5"/>
      <c r="AD726" s="5"/>
      <c r="AE726" s="5"/>
    </row>
    <row r="727" spans="1:31" ht="21" customHeight="1">
      <c r="A727" s="5" t="s">
        <v>10757</v>
      </c>
      <c r="B727" s="5" t="s">
        <v>13993</v>
      </c>
      <c r="C727" s="5" t="s">
        <v>170</v>
      </c>
      <c r="D727" s="5" t="s">
        <v>390</v>
      </c>
      <c r="E727" s="5" t="s">
        <v>45</v>
      </c>
      <c r="F727" s="7">
        <v>10</v>
      </c>
      <c r="G727" s="7">
        <v>20</v>
      </c>
      <c r="H727" s="5" t="s">
        <v>144</v>
      </c>
      <c r="I727" s="5" t="s">
        <v>1690</v>
      </c>
      <c r="J727" s="5" t="s">
        <v>76</v>
      </c>
      <c r="K727" s="5" t="s">
        <v>13995</v>
      </c>
      <c r="L727" s="5" t="s">
        <v>13997</v>
      </c>
      <c r="M727" s="5" t="s">
        <v>53</v>
      </c>
      <c r="N727" s="5" t="s">
        <v>55</v>
      </c>
      <c r="O727" s="5" t="b">
        <f t="shared" ca="1" si="167"/>
        <v>1</v>
      </c>
      <c r="P727" s="5"/>
      <c r="Q727" s="5"/>
      <c r="R727" s="5"/>
      <c r="S727" s="5"/>
      <c r="T727" s="5"/>
      <c r="U727" s="5"/>
      <c r="V727" s="5"/>
      <c r="W727" s="5"/>
      <c r="X727" s="5"/>
      <c r="Y727" s="5"/>
      <c r="Z727" s="5"/>
      <c r="AA727" s="5"/>
      <c r="AB727" s="5"/>
      <c r="AC727" s="5"/>
      <c r="AD727" s="5"/>
      <c r="AE727" s="5"/>
    </row>
    <row r="728" spans="1:31" ht="21" customHeight="1">
      <c r="A728" s="5" t="s">
        <v>14000</v>
      </c>
      <c r="B728" s="5" t="s">
        <v>606</v>
      </c>
      <c r="C728" s="5" t="s">
        <v>41</v>
      </c>
      <c r="D728" s="5" t="s">
        <v>43</v>
      </c>
      <c r="E728" s="5" t="s">
        <v>45</v>
      </c>
      <c r="F728" s="7">
        <v>10</v>
      </c>
      <c r="G728" s="7">
        <v>15</v>
      </c>
      <c r="H728" s="5" t="s">
        <v>56</v>
      </c>
      <c r="I728" s="5" t="s">
        <v>66</v>
      </c>
      <c r="J728" s="5" t="s">
        <v>608</v>
      </c>
      <c r="K728" s="5" t="s">
        <v>14002</v>
      </c>
      <c r="L728" s="5" t="s">
        <v>14003</v>
      </c>
      <c r="M728" s="5" t="s">
        <v>100</v>
      </c>
      <c r="N728" s="5" t="s">
        <v>55</v>
      </c>
      <c r="O728" s="5" t="b">
        <f t="shared" ca="1" si="167"/>
        <v>1</v>
      </c>
      <c r="P728" s="5"/>
      <c r="Q728" s="5"/>
      <c r="R728" s="5"/>
      <c r="S728" s="5"/>
      <c r="T728" s="5"/>
      <c r="U728" s="5"/>
      <c r="V728" s="5"/>
      <c r="W728" s="5"/>
      <c r="X728" s="5"/>
      <c r="Y728" s="5"/>
      <c r="Z728" s="5"/>
      <c r="AA728" s="5"/>
      <c r="AB728" s="5"/>
      <c r="AC728" s="5"/>
      <c r="AD728" s="5"/>
      <c r="AE728" s="5"/>
    </row>
    <row r="729" spans="1:31" ht="21" customHeight="1">
      <c r="A729" s="5" t="s">
        <v>10203</v>
      </c>
      <c r="B729" s="5" t="s">
        <v>7668</v>
      </c>
      <c r="C729" s="5" t="s">
        <v>41</v>
      </c>
      <c r="D729" s="5" t="s">
        <v>114</v>
      </c>
      <c r="E729" s="5" t="s">
        <v>45</v>
      </c>
      <c r="F729" s="7">
        <v>10</v>
      </c>
      <c r="G729" s="7">
        <v>20</v>
      </c>
      <c r="H729" s="5" t="s">
        <v>144</v>
      </c>
      <c r="I729" s="5" t="s">
        <v>31</v>
      </c>
      <c r="J729" s="5" t="s">
        <v>2544</v>
      </c>
      <c r="K729" s="5" t="s">
        <v>14009</v>
      </c>
      <c r="L729" s="5" t="s">
        <v>14010</v>
      </c>
      <c r="M729" s="5" t="s">
        <v>42</v>
      </c>
      <c r="N729" s="5" t="s">
        <v>55</v>
      </c>
      <c r="O729" s="5" t="b">
        <f ca="1">IFERROR(__xludf.DUMMYFUNCTION("REGEXMATCH(A729,""(?i)PHP"")"),TRUE)</f>
        <v>1</v>
      </c>
      <c r="P729" s="5" t="b">
        <f ca="1">IFERROR(__xludf.DUMMYFUNCTION("REGEXMATCH(L729,""PHP"")"),TRUE)</f>
        <v>1</v>
      </c>
      <c r="Q729" s="5"/>
      <c r="R729" s="5"/>
      <c r="S729" s="5"/>
      <c r="T729" s="5"/>
      <c r="U729" s="5"/>
      <c r="V729" s="5"/>
      <c r="W729" s="5"/>
      <c r="X729" s="5"/>
      <c r="Y729" s="5"/>
      <c r="Z729" s="5"/>
      <c r="AA729" s="5"/>
      <c r="AB729" s="5"/>
      <c r="AC729" s="5"/>
      <c r="AD729" s="5"/>
      <c r="AE729" s="5"/>
    </row>
    <row r="730" spans="1:31" ht="21" customHeight="1">
      <c r="A730" s="5" t="s">
        <v>248</v>
      </c>
      <c r="B730" s="5" t="s">
        <v>5593</v>
      </c>
      <c r="C730" s="5" t="s">
        <v>170</v>
      </c>
      <c r="D730" s="5" t="s">
        <v>435</v>
      </c>
      <c r="E730" s="5" t="s">
        <v>29</v>
      </c>
      <c r="F730" s="7">
        <v>10</v>
      </c>
      <c r="G730" s="7">
        <v>15</v>
      </c>
      <c r="H730" s="5" t="s">
        <v>56</v>
      </c>
      <c r="I730" s="5" t="s">
        <v>31</v>
      </c>
      <c r="J730" s="5" t="s">
        <v>686</v>
      </c>
      <c r="K730" s="5" t="s">
        <v>14015</v>
      </c>
      <c r="L730" s="5" t="s">
        <v>14017</v>
      </c>
      <c r="M730" s="5" t="s">
        <v>37</v>
      </c>
      <c r="N730" s="5" t="s">
        <v>55</v>
      </c>
      <c r="O730" s="5" t="b">
        <f t="shared" ref="O730:O741" ca="1" si="168">IFERROR(__xludf.DUMMYFUNCTION("REGEXMATCH(A730,""PHP"")"),TRUE)</f>
        <v>1</v>
      </c>
      <c r="P730" s="5"/>
      <c r="Q730" s="5"/>
      <c r="R730" s="5"/>
      <c r="S730" s="5"/>
      <c r="T730" s="5"/>
      <c r="U730" s="5"/>
      <c r="V730" s="5"/>
      <c r="W730" s="5"/>
      <c r="X730" s="5"/>
      <c r="Y730" s="5"/>
      <c r="Z730" s="5"/>
      <c r="AA730" s="5"/>
      <c r="AB730" s="5"/>
      <c r="AC730" s="5"/>
      <c r="AD730" s="5"/>
      <c r="AE730" s="5"/>
    </row>
    <row r="731" spans="1:31" ht="21" customHeight="1">
      <c r="A731" s="5" t="s">
        <v>12490</v>
      </c>
      <c r="B731" s="5" t="s">
        <v>1503</v>
      </c>
      <c r="C731" s="5" t="s">
        <v>41</v>
      </c>
      <c r="D731" s="5" t="s">
        <v>43</v>
      </c>
      <c r="E731" s="5" t="s">
        <v>45</v>
      </c>
      <c r="F731" s="7">
        <v>10</v>
      </c>
      <c r="G731" s="7">
        <v>18</v>
      </c>
      <c r="H731" s="5" t="s">
        <v>964</v>
      </c>
      <c r="I731" s="5" t="s">
        <v>125</v>
      </c>
      <c r="J731" s="5" t="s">
        <v>1505</v>
      </c>
      <c r="K731" s="5" t="s">
        <v>381</v>
      </c>
      <c r="L731" s="5" t="s">
        <v>14020</v>
      </c>
      <c r="M731" s="5" t="s">
        <v>37</v>
      </c>
      <c r="N731" s="5" t="s">
        <v>55</v>
      </c>
      <c r="O731" s="5" t="b">
        <f t="shared" ca="1" si="168"/>
        <v>1</v>
      </c>
      <c r="P731" s="5"/>
      <c r="Q731" s="5"/>
      <c r="R731" s="5"/>
      <c r="S731" s="5"/>
      <c r="T731" s="5"/>
      <c r="U731" s="5"/>
      <c r="V731" s="5"/>
      <c r="W731" s="5"/>
      <c r="X731" s="5"/>
      <c r="Y731" s="5"/>
      <c r="Z731" s="5"/>
      <c r="AA731" s="5"/>
      <c r="AB731" s="5"/>
      <c r="AC731" s="5"/>
      <c r="AD731" s="5"/>
      <c r="AE731" s="5"/>
    </row>
    <row r="732" spans="1:31" ht="21" customHeight="1">
      <c r="A732" s="5" t="s">
        <v>12813</v>
      </c>
      <c r="B732" s="5" t="s">
        <v>11715</v>
      </c>
      <c r="C732" s="5" t="s">
        <v>27</v>
      </c>
      <c r="D732" s="5" t="s">
        <v>850</v>
      </c>
      <c r="E732" s="5" t="s">
        <v>45</v>
      </c>
      <c r="F732" s="7">
        <v>10</v>
      </c>
      <c r="G732" s="7">
        <v>20</v>
      </c>
      <c r="H732" s="5" t="s">
        <v>144</v>
      </c>
      <c r="I732" s="5" t="s">
        <v>66</v>
      </c>
      <c r="J732" s="5" t="s">
        <v>110</v>
      </c>
      <c r="K732" s="5" t="s">
        <v>300</v>
      </c>
      <c r="L732" s="5" t="s">
        <v>12817</v>
      </c>
      <c r="M732" s="5" t="s">
        <v>100</v>
      </c>
      <c r="N732" s="5" t="s">
        <v>55</v>
      </c>
      <c r="O732" s="5" t="b">
        <f t="shared" ca="1" si="168"/>
        <v>1</v>
      </c>
      <c r="P732" s="5"/>
      <c r="Q732" s="5"/>
      <c r="R732" s="5"/>
      <c r="S732" s="5"/>
      <c r="T732" s="5"/>
      <c r="U732" s="5"/>
      <c r="V732" s="5"/>
      <c r="W732" s="5"/>
      <c r="X732" s="5"/>
      <c r="Y732" s="5"/>
      <c r="Z732" s="5"/>
      <c r="AA732" s="5"/>
      <c r="AB732" s="5"/>
      <c r="AC732" s="5"/>
      <c r="AD732" s="5"/>
      <c r="AE732" s="5"/>
    </row>
    <row r="733" spans="1:31" ht="21" customHeight="1">
      <c r="A733" s="5" t="s">
        <v>248</v>
      </c>
      <c r="B733" s="5" t="s">
        <v>12646</v>
      </c>
      <c r="C733" s="5" t="s">
        <v>170</v>
      </c>
      <c r="D733" s="5" t="s">
        <v>342</v>
      </c>
      <c r="E733" s="5" t="s">
        <v>29</v>
      </c>
      <c r="F733" s="7">
        <v>10</v>
      </c>
      <c r="G733" s="7">
        <v>15</v>
      </c>
      <c r="H733" s="5" t="s">
        <v>56</v>
      </c>
      <c r="I733" s="5" t="s">
        <v>31</v>
      </c>
      <c r="J733" s="5" t="s">
        <v>117</v>
      </c>
      <c r="K733" s="5" t="s">
        <v>12647</v>
      </c>
      <c r="L733" s="5" t="s">
        <v>12648</v>
      </c>
      <c r="M733" s="5" t="s">
        <v>53</v>
      </c>
      <c r="N733" s="5" t="s">
        <v>55</v>
      </c>
      <c r="O733" s="5" t="b">
        <f t="shared" ca="1" si="168"/>
        <v>1</v>
      </c>
      <c r="P733" s="5"/>
      <c r="Q733" s="5"/>
      <c r="R733" s="5"/>
      <c r="S733" s="5"/>
      <c r="T733" s="5"/>
      <c r="U733" s="5"/>
      <c r="V733" s="5"/>
      <c r="W733" s="5"/>
      <c r="X733" s="5"/>
      <c r="Y733" s="5"/>
      <c r="Z733" s="5"/>
      <c r="AA733" s="5"/>
      <c r="AB733" s="5"/>
      <c r="AC733" s="5"/>
      <c r="AD733" s="5"/>
      <c r="AE733" s="5"/>
    </row>
    <row r="734" spans="1:31" ht="21" customHeight="1">
      <c r="A734" s="5" t="s">
        <v>12523</v>
      </c>
      <c r="B734" s="5" t="s">
        <v>12524</v>
      </c>
      <c r="C734" s="5" t="s">
        <v>170</v>
      </c>
      <c r="D734" s="5" t="s">
        <v>171</v>
      </c>
      <c r="E734" s="5" t="s">
        <v>29</v>
      </c>
      <c r="F734" s="7">
        <v>10</v>
      </c>
      <c r="G734" s="7">
        <v>15</v>
      </c>
      <c r="H734" s="5" t="s">
        <v>56</v>
      </c>
      <c r="I734" s="5" t="s">
        <v>125</v>
      </c>
      <c r="J734" s="5" t="s">
        <v>117</v>
      </c>
      <c r="K734" s="5" t="s">
        <v>12525</v>
      </c>
      <c r="L734" s="5" t="s">
        <v>12528</v>
      </c>
      <c r="M734" s="5" t="s">
        <v>167</v>
      </c>
      <c r="N734" s="5" t="s">
        <v>55</v>
      </c>
      <c r="O734" s="5" t="b">
        <f t="shared" ca="1" si="168"/>
        <v>1</v>
      </c>
      <c r="P734" s="5"/>
      <c r="Q734" s="5"/>
      <c r="R734" s="5"/>
      <c r="S734" s="5"/>
      <c r="T734" s="5"/>
      <c r="U734" s="5"/>
      <c r="V734" s="5"/>
      <c r="W734" s="5"/>
      <c r="X734" s="5"/>
      <c r="Y734" s="5"/>
      <c r="Z734" s="5"/>
      <c r="AA734" s="5"/>
      <c r="AB734" s="5"/>
      <c r="AC734" s="5"/>
      <c r="AD734" s="5"/>
      <c r="AE734" s="5"/>
    </row>
    <row r="735" spans="1:31" ht="21" customHeight="1">
      <c r="A735" s="5" t="s">
        <v>10757</v>
      </c>
      <c r="B735" s="5" t="s">
        <v>10556</v>
      </c>
      <c r="C735" s="5" t="s">
        <v>27</v>
      </c>
      <c r="D735" s="5" t="s">
        <v>212</v>
      </c>
      <c r="E735" s="5" t="s">
        <v>29</v>
      </c>
      <c r="F735" s="7">
        <v>10</v>
      </c>
      <c r="G735" s="7">
        <v>15</v>
      </c>
      <c r="H735" s="5" t="s">
        <v>56</v>
      </c>
      <c r="I735" s="5" t="s">
        <v>66</v>
      </c>
      <c r="J735" s="5" t="s">
        <v>576</v>
      </c>
      <c r="K735" s="5" t="s">
        <v>14049</v>
      </c>
      <c r="L735" s="5" t="s">
        <v>14050</v>
      </c>
      <c r="M735" s="5" t="s">
        <v>53</v>
      </c>
      <c r="N735" s="5" t="s">
        <v>55</v>
      </c>
      <c r="O735" s="5" t="b">
        <f t="shared" ca="1" si="168"/>
        <v>1</v>
      </c>
      <c r="P735" s="5"/>
      <c r="Q735" s="5"/>
      <c r="R735" s="5"/>
      <c r="S735" s="5"/>
      <c r="T735" s="5"/>
      <c r="U735" s="5"/>
      <c r="V735" s="5"/>
      <c r="W735" s="5"/>
      <c r="X735" s="5"/>
      <c r="Y735" s="5"/>
      <c r="Z735" s="5"/>
      <c r="AA735" s="5"/>
      <c r="AB735" s="5"/>
      <c r="AC735" s="5"/>
      <c r="AD735" s="5"/>
      <c r="AE735" s="5"/>
    </row>
    <row r="736" spans="1:31" ht="21" customHeight="1">
      <c r="A736" s="5" t="s">
        <v>11806</v>
      </c>
      <c r="B736" s="5" t="s">
        <v>2793</v>
      </c>
      <c r="C736" s="5" t="s">
        <v>20</v>
      </c>
      <c r="D736" s="5" t="s">
        <v>296</v>
      </c>
      <c r="E736" s="5" t="s">
        <v>45</v>
      </c>
      <c r="F736" s="7">
        <v>10</v>
      </c>
      <c r="G736" s="7">
        <v>15</v>
      </c>
      <c r="H736" s="5" t="s">
        <v>56</v>
      </c>
      <c r="I736" s="5" t="s">
        <v>31</v>
      </c>
      <c r="J736" s="5" t="s">
        <v>2797</v>
      </c>
      <c r="K736" s="5" t="s">
        <v>2798</v>
      </c>
      <c r="L736" s="5" t="s">
        <v>11807</v>
      </c>
      <c r="M736" s="5" t="s">
        <v>42</v>
      </c>
      <c r="N736" s="5" t="s">
        <v>44</v>
      </c>
      <c r="O736" s="5" t="b">
        <f t="shared" ca="1" si="168"/>
        <v>1</v>
      </c>
      <c r="P736" s="5"/>
      <c r="Q736" s="5"/>
      <c r="R736" s="5"/>
      <c r="S736" s="5"/>
      <c r="T736" s="5"/>
      <c r="U736" s="5"/>
      <c r="V736" s="5"/>
      <c r="W736" s="5"/>
      <c r="X736" s="5"/>
      <c r="Y736" s="5"/>
      <c r="Z736" s="5"/>
      <c r="AA736" s="5"/>
      <c r="AB736" s="5"/>
      <c r="AC736" s="5"/>
      <c r="AD736" s="5"/>
      <c r="AE736" s="5"/>
    </row>
    <row r="737" spans="1:31" ht="21" customHeight="1">
      <c r="A737" s="5" t="s">
        <v>248</v>
      </c>
      <c r="B737" s="5" t="s">
        <v>11363</v>
      </c>
      <c r="C737" s="5" t="s">
        <v>27</v>
      </c>
      <c r="D737" s="5" t="s">
        <v>212</v>
      </c>
      <c r="E737" s="5" t="s">
        <v>45</v>
      </c>
      <c r="F737" s="7">
        <v>10</v>
      </c>
      <c r="G737" s="7">
        <v>20</v>
      </c>
      <c r="H737" s="5" t="s">
        <v>144</v>
      </c>
      <c r="I737" s="5" t="s">
        <v>108</v>
      </c>
      <c r="J737" s="5" t="s">
        <v>2067</v>
      </c>
      <c r="K737" s="5" t="s">
        <v>11364</v>
      </c>
      <c r="L737" s="5" t="s">
        <v>14058</v>
      </c>
      <c r="M737" s="5" t="s">
        <v>53</v>
      </c>
      <c r="N737" s="5" t="s">
        <v>55</v>
      </c>
      <c r="O737" s="5" t="b">
        <f t="shared" ca="1" si="168"/>
        <v>1</v>
      </c>
      <c r="P737" s="5"/>
      <c r="Q737" s="5"/>
      <c r="R737" s="5"/>
      <c r="S737" s="5"/>
      <c r="T737" s="5"/>
      <c r="U737" s="5"/>
      <c r="V737" s="5"/>
      <c r="W737" s="5"/>
      <c r="X737" s="5"/>
      <c r="Y737" s="5"/>
      <c r="Z737" s="5"/>
      <c r="AA737" s="5"/>
      <c r="AB737" s="5"/>
      <c r="AC737" s="5"/>
      <c r="AD737" s="5"/>
      <c r="AE737" s="5"/>
    </row>
    <row r="738" spans="1:31" ht="21" customHeight="1">
      <c r="A738" s="5" t="s">
        <v>10757</v>
      </c>
      <c r="B738" s="5" t="s">
        <v>14064</v>
      </c>
      <c r="C738" s="5" t="s">
        <v>41</v>
      </c>
      <c r="D738" s="5" t="s">
        <v>169</v>
      </c>
      <c r="E738" s="5" t="s">
        <v>45</v>
      </c>
      <c r="F738" s="7">
        <v>10</v>
      </c>
      <c r="G738" s="7">
        <v>30</v>
      </c>
      <c r="H738" s="5" t="s">
        <v>2866</v>
      </c>
      <c r="I738" s="5" t="s">
        <v>66</v>
      </c>
      <c r="J738" s="5" t="s">
        <v>57</v>
      </c>
      <c r="K738" s="9" t="s">
        <v>47</v>
      </c>
      <c r="L738" s="5" t="s">
        <v>14065</v>
      </c>
      <c r="M738" s="5" t="s">
        <v>37</v>
      </c>
      <c r="N738" s="5" t="s">
        <v>55</v>
      </c>
      <c r="O738" s="5" t="b">
        <f t="shared" ca="1" si="168"/>
        <v>1</v>
      </c>
      <c r="P738" s="5"/>
      <c r="Q738" s="5"/>
      <c r="R738" s="5"/>
      <c r="S738" s="5"/>
      <c r="T738" s="5"/>
      <c r="U738" s="5"/>
      <c r="V738" s="5"/>
      <c r="W738" s="5"/>
      <c r="X738" s="5"/>
      <c r="Y738" s="5"/>
      <c r="Z738" s="5"/>
      <c r="AA738" s="5"/>
      <c r="AB738" s="5"/>
      <c r="AC738" s="5"/>
      <c r="AD738" s="5"/>
      <c r="AE738" s="5"/>
    </row>
    <row r="739" spans="1:31" ht="21" customHeight="1">
      <c r="A739" s="5" t="s">
        <v>11917</v>
      </c>
      <c r="B739" s="5" t="s">
        <v>11918</v>
      </c>
      <c r="C739" s="5" t="s">
        <v>41</v>
      </c>
      <c r="D739" s="5" t="s">
        <v>874</v>
      </c>
      <c r="E739" s="5" t="s">
        <v>45</v>
      </c>
      <c r="F739" s="7">
        <v>10</v>
      </c>
      <c r="G739" s="7">
        <v>20</v>
      </c>
      <c r="H739" s="5" t="s">
        <v>144</v>
      </c>
      <c r="I739" s="5" t="s">
        <v>108</v>
      </c>
      <c r="J739" s="5" t="s">
        <v>11919</v>
      </c>
      <c r="K739" s="5" t="s">
        <v>11920</v>
      </c>
      <c r="L739" s="5" t="s">
        <v>11921</v>
      </c>
      <c r="M739" s="5" t="s">
        <v>53</v>
      </c>
      <c r="N739" s="5" t="s">
        <v>55</v>
      </c>
      <c r="O739" s="5" t="b">
        <f t="shared" ca="1" si="168"/>
        <v>1</v>
      </c>
      <c r="P739" s="5"/>
      <c r="Q739" s="5"/>
      <c r="R739" s="5"/>
      <c r="S739" s="5"/>
      <c r="T739" s="5"/>
      <c r="U739" s="5"/>
      <c r="V739" s="5"/>
      <c r="W739" s="5"/>
      <c r="X739" s="5"/>
      <c r="Y739" s="5"/>
      <c r="Z739" s="5"/>
      <c r="AA739" s="5"/>
      <c r="AB739" s="5"/>
      <c r="AC739" s="5"/>
      <c r="AD739" s="5"/>
      <c r="AE739" s="5"/>
    </row>
    <row r="740" spans="1:31" ht="21" customHeight="1">
      <c r="A740" s="5" t="s">
        <v>248</v>
      </c>
      <c r="B740" s="5" t="s">
        <v>11892</v>
      </c>
      <c r="C740" s="5" t="s">
        <v>27</v>
      </c>
      <c r="D740" s="5" t="s">
        <v>47</v>
      </c>
      <c r="E740" s="5" t="s">
        <v>45</v>
      </c>
      <c r="F740" s="7">
        <v>10</v>
      </c>
      <c r="G740" s="7">
        <v>15</v>
      </c>
      <c r="H740" s="5" t="s">
        <v>56</v>
      </c>
      <c r="I740" s="5" t="s">
        <v>31</v>
      </c>
      <c r="J740" s="5" t="s">
        <v>5977</v>
      </c>
      <c r="K740" s="5" t="s">
        <v>11893</v>
      </c>
      <c r="L740" s="5" t="s">
        <v>11894</v>
      </c>
      <c r="M740" s="5" t="s">
        <v>167</v>
      </c>
      <c r="N740" s="5" t="s">
        <v>38</v>
      </c>
      <c r="O740" s="5" t="b">
        <f t="shared" ca="1" si="168"/>
        <v>1</v>
      </c>
      <c r="P740" s="5"/>
      <c r="Q740" s="5"/>
      <c r="R740" s="5"/>
      <c r="S740" s="5"/>
      <c r="T740" s="5"/>
      <c r="U740" s="5"/>
      <c r="V740" s="5"/>
      <c r="W740" s="5"/>
      <c r="X740" s="5"/>
      <c r="Y740" s="5"/>
      <c r="Z740" s="5"/>
      <c r="AA740" s="5"/>
      <c r="AB740" s="5"/>
      <c r="AC740" s="5"/>
      <c r="AD740" s="5"/>
      <c r="AE740" s="5"/>
    </row>
    <row r="741" spans="1:31" ht="21" customHeight="1">
      <c r="A741" s="5" t="s">
        <v>14072</v>
      </c>
      <c r="B741" s="5" t="s">
        <v>12222</v>
      </c>
      <c r="C741" s="5" t="s">
        <v>170</v>
      </c>
      <c r="D741" s="5" t="s">
        <v>171</v>
      </c>
      <c r="E741" s="5" t="s">
        <v>29</v>
      </c>
      <c r="F741" s="7">
        <v>10</v>
      </c>
      <c r="G741" s="7">
        <v>15</v>
      </c>
      <c r="H741" s="5" t="s">
        <v>56</v>
      </c>
      <c r="I741" s="5" t="s">
        <v>108</v>
      </c>
      <c r="J741" s="5" t="s">
        <v>76</v>
      </c>
      <c r="K741" s="5" t="s">
        <v>14073</v>
      </c>
      <c r="L741" s="5" t="s">
        <v>14074</v>
      </c>
      <c r="M741" s="5" t="s">
        <v>42</v>
      </c>
      <c r="N741" s="5" t="s">
        <v>55</v>
      </c>
      <c r="O741" s="5" t="b">
        <f t="shared" ca="1" si="168"/>
        <v>1</v>
      </c>
      <c r="P741" s="5"/>
      <c r="Q741" s="5"/>
      <c r="R741" s="5"/>
      <c r="S741" s="5"/>
      <c r="T741" s="5"/>
      <c r="U741" s="5"/>
      <c r="V741" s="5"/>
      <c r="W741" s="5"/>
      <c r="X741" s="5"/>
      <c r="Y741" s="5"/>
      <c r="Z741" s="5"/>
      <c r="AA741" s="5"/>
      <c r="AB741" s="5"/>
      <c r="AC741" s="5"/>
      <c r="AD741" s="5"/>
      <c r="AE741" s="5"/>
    </row>
    <row r="742" spans="1:31" ht="21" customHeight="1">
      <c r="A742" s="14" t="s">
        <v>10325</v>
      </c>
      <c r="B742" s="14" t="s">
        <v>14078</v>
      </c>
      <c r="C742" s="14" t="s">
        <v>27</v>
      </c>
      <c r="D742" s="14" t="s">
        <v>80</v>
      </c>
      <c r="E742" s="14" t="s">
        <v>45</v>
      </c>
      <c r="F742" s="15">
        <v>10</v>
      </c>
      <c r="G742" s="15">
        <v>15</v>
      </c>
      <c r="H742" s="14" t="s">
        <v>56</v>
      </c>
      <c r="I742" s="14" t="s">
        <v>31</v>
      </c>
      <c r="J742" s="14" t="s">
        <v>3528</v>
      </c>
      <c r="K742" s="14" t="s">
        <v>14079</v>
      </c>
      <c r="L742" s="14" t="s">
        <v>14080</v>
      </c>
      <c r="M742" s="14" t="s">
        <v>100</v>
      </c>
      <c r="N742" s="14" t="s">
        <v>55</v>
      </c>
      <c r="O742" s="14" t="b">
        <f ca="1">IFERROR(__xludf.DUMMYFUNCTION("REGEXMATCH(A742,""(?i)PHP"")"),FALSE)</f>
        <v>0</v>
      </c>
      <c r="P742" s="14" t="b">
        <f ca="1">IFERROR(__xludf.DUMMYFUNCTION("REGEXMATCH(L742,""(?i)PHP"")"),FALSE)</f>
        <v>0</v>
      </c>
      <c r="Q742" s="5"/>
      <c r="R742" s="5"/>
      <c r="S742" s="5"/>
      <c r="T742" s="5"/>
      <c r="U742" s="5"/>
      <c r="V742" s="5"/>
      <c r="W742" s="5"/>
      <c r="X742" s="5"/>
      <c r="Y742" s="5"/>
      <c r="Z742" s="5"/>
      <c r="AA742" s="5"/>
      <c r="AB742" s="5"/>
      <c r="AC742" s="5"/>
      <c r="AD742" s="5"/>
      <c r="AE742" s="5"/>
    </row>
    <row r="743" spans="1:31" ht="21" customHeight="1">
      <c r="A743" s="5" t="s">
        <v>14086</v>
      </c>
      <c r="B743" s="5" t="s">
        <v>6631</v>
      </c>
      <c r="C743" s="5" t="s">
        <v>41</v>
      </c>
      <c r="D743" s="5" t="s">
        <v>94</v>
      </c>
      <c r="E743" s="5" t="s">
        <v>45</v>
      </c>
      <c r="F743" s="7">
        <v>10</v>
      </c>
      <c r="G743" s="7">
        <v>16</v>
      </c>
      <c r="H743" s="5" t="s">
        <v>2314</v>
      </c>
      <c r="I743" s="5" t="s">
        <v>108</v>
      </c>
      <c r="J743" s="5" t="s">
        <v>76</v>
      </c>
      <c r="K743" s="5" t="s">
        <v>14088</v>
      </c>
      <c r="L743" s="5" t="s">
        <v>14089</v>
      </c>
      <c r="M743" s="5" t="s">
        <v>53</v>
      </c>
      <c r="N743" s="5" t="s">
        <v>55</v>
      </c>
      <c r="O743" s="5" t="b">
        <f ca="1">IFERROR(__xludf.DUMMYFUNCTION("REGEXMATCH(A743,""PHP"")"),TRUE)</f>
        <v>1</v>
      </c>
      <c r="P743" s="5"/>
      <c r="Q743" s="5"/>
      <c r="R743" s="5"/>
      <c r="S743" s="5"/>
      <c r="T743" s="5"/>
      <c r="U743" s="5"/>
      <c r="V743" s="5"/>
      <c r="W743" s="5"/>
      <c r="X743" s="5"/>
      <c r="Y743" s="5"/>
      <c r="Z743" s="5"/>
      <c r="AA743" s="5"/>
      <c r="AB743" s="5"/>
      <c r="AC743" s="5"/>
      <c r="AD743" s="5"/>
      <c r="AE743" s="5"/>
    </row>
    <row r="744" spans="1:31" ht="21" customHeight="1">
      <c r="A744" s="14" t="s">
        <v>14094</v>
      </c>
      <c r="B744" s="14" t="s">
        <v>4090</v>
      </c>
      <c r="C744" s="14" t="s">
        <v>27</v>
      </c>
      <c r="D744" s="14" t="s">
        <v>47</v>
      </c>
      <c r="E744" s="14" t="s">
        <v>45</v>
      </c>
      <c r="F744" s="15">
        <v>10</v>
      </c>
      <c r="G744" s="15">
        <v>20</v>
      </c>
      <c r="H744" s="14" t="s">
        <v>144</v>
      </c>
      <c r="I744" s="14" t="s">
        <v>31</v>
      </c>
      <c r="J744" s="14" t="s">
        <v>117</v>
      </c>
      <c r="K744" s="14" t="s">
        <v>4091</v>
      </c>
      <c r="L744" s="14" t="s">
        <v>14097</v>
      </c>
      <c r="M744" s="14" t="s">
        <v>37</v>
      </c>
      <c r="N744" s="14" t="s">
        <v>237</v>
      </c>
      <c r="O744" s="14" t="b">
        <f ca="1">IFERROR(__xludf.DUMMYFUNCTION("REGEXMATCH(A744,""(?i)PHP"")"),FALSE)</f>
        <v>0</v>
      </c>
      <c r="P744" s="14" t="b">
        <f ca="1">IFERROR(__xludf.DUMMYFUNCTION("REGEXMATCH(L744,""(?i)PHP"")"),FALSE)</f>
        <v>0</v>
      </c>
      <c r="Q744" s="5"/>
      <c r="R744" s="5"/>
      <c r="S744" s="5"/>
      <c r="T744" s="5"/>
      <c r="U744" s="5"/>
      <c r="V744" s="5"/>
      <c r="W744" s="5"/>
      <c r="X744" s="5"/>
      <c r="Y744" s="5"/>
      <c r="Z744" s="5"/>
      <c r="AA744" s="5"/>
      <c r="AB744" s="5"/>
      <c r="AC744" s="5"/>
      <c r="AD744" s="5"/>
      <c r="AE744" s="5"/>
    </row>
    <row r="745" spans="1:31" ht="21" customHeight="1">
      <c r="A745" s="5" t="s">
        <v>248</v>
      </c>
      <c r="B745" s="5" t="s">
        <v>14106</v>
      </c>
      <c r="C745" s="5" t="s">
        <v>27</v>
      </c>
      <c r="D745" s="5" t="s">
        <v>212</v>
      </c>
      <c r="E745" s="5" t="s">
        <v>45</v>
      </c>
      <c r="F745" s="7">
        <v>10</v>
      </c>
      <c r="G745" s="7">
        <v>20</v>
      </c>
      <c r="H745" s="5" t="s">
        <v>144</v>
      </c>
      <c r="I745" s="5" t="s">
        <v>108</v>
      </c>
      <c r="J745" s="5" t="s">
        <v>2872</v>
      </c>
      <c r="K745" s="5" t="s">
        <v>14107</v>
      </c>
      <c r="L745" s="5" t="s">
        <v>14108</v>
      </c>
      <c r="M745" s="5" t="s">
        <v>37</v>
      </c>
      <c r="N745" s="5" t="s">
        <v>237</v>
      </c>
      <c r="O745" s="5" t="b">
        <f t="shared" ref="O745:O750" ca="1" si="169">IFERROR(__xludf.DUMMYFUNCTION("REGEXMATCH(A745,""PHP"")"),TRUE)</f>
        <v>1</v>
      </c>
      <c r="P745" s="5"/>
      <c r="Q745" s="5"/>
      <c r="R745" s="5"/>
      <c r="S745" s="5"/>
      <c r="T745" s="5"/>
      <c r="U745" s="5"/>
      <c r="V745" s="5"/>
      <c r="W745" s="5"/>
      <c r="X745" s="5"/>
      <c r="Y745" s="5"/>
      <c r="Z745" s="5"/>
      <c r="AA745" s="5"/>
      <c r="AB745" s="5"/>
      <c r="AC745" s="5"/>
      <c r="AD745" s="5"/>
      <c r="AE745" s="5"/>
    </row>
    <row r="746" spans="1:31" ht="21" customHeight="1">
      <c r="A746" s="5" t="s">
        <v>9656</v>
      </c>
      <c r="B746" s="5" t="s">
        <v>11500</v>
      </c>
      <c r="C746" s="5" t="s">
        <v>27</v>
      </c>
      <c r="D746" s="5" t="s">
        <v>75</v>
      </c>
      <c r="E746" s="5" t="s">
        <v>29</v>
      </c>
      <c r="F746" s="7">
        <v>10</v>
      </c>
      <c r="G746" s="7">
        <v>13</v>
      </c>
      <c r="H746" s="5" t="s">
        <v>1661</v>
      </c>
      <c r="I746" s="5" t="s">
        <v>125</v>
      </c>
      <c r="J746" s="5" t="s">
        <v>686</v>
      </c>
      <c r="K746" s="5" t="s">
        <v>11503</v>
      </c>
      <c r="L746" s="5" t="s">
        <v>14111</v>
      </c>
      <c r="M746" s="5" t="s">
        <v>100</v>
      </c>
      <c r="N746" s="5" t="s">
        <v>55</v>
      </c>
      <c r="O746" s="5" t="b">
        <f t="shared" ca="1" si="169"/>
        <v>1</v>
      </c>
      <c r="P746" s="5"/>
      <c r="Q746" s="5"/>
      <c r="R746" s="5"/>
      <c r="S746" s="5"/>
      <c r="T746" s="5"/>
      <c r="U746" s="5"/>
      <c r="V746" s="5"/>
      <c r="W746" s="5"/>
      <c r="X746" s="5"/>
      <c r="Y746" s="5"/>
      <c r="Z746" s="5"/>
      <c r="AA746" s="5"/>
      <c r="AB746" s="5"/>
      <c r="AC746" s="5"/>
      <c r="AD746" s="5"/>
      <c r="AE746" s="5"/>
    </row>
    <row r="747" spans="1:31" ht="21" customHeight="1">
      <c r="A747" s="5" t="s">
        <v>11059</v>
      </c>
      <c r="B747" s="5" t="s">
        <v>14112</v>
      </c>
      <c r="C747" s="5" t="s">
        <v>41</v>
      </c>
      <c r="D747" s="5" t="s">
        <v>43</v>
      </c>
      <c r="E747" s="5" t="s">
        <v>29</v>
      </c>
      <c r="F747" s="7">
        <v>10</v>
      </c>
      <c r="G747" s="7">
        <v>20</v>
      </c>
      <c r="H747" s="5" t="s">
        <v>144</v>
      </c>
      <c r="I747" s="5" t="s">
        <v>66</v>
      </c>
      <c r="J747" s="5" t="s">
        <v>470</v>
      </c>
      <c r="K747" s="5" t="s">
        <v>14113</v>
      </c>
      <c r="L747" s="5" t="s">
        <v>14115</v>
      </c>
      <c r="M747" s="5" t="s">
        <v>100</v>
      </c>
      <c r="N747" s="5" t="s">
        <v>55</v>
      </c>
      <c r="O747" s="5" t="b">
        <f t="shared" ca="1" si="169"/>
        <v>1</v>
      </c>
      <c r="P747" s="5"/>
      <c r="Q747" s="5"/>
      <c r="R747" s="5"/>
      <c r="S747" s="5"/>
      <c r="T747" s="5"/>
      <c r="U747" s="5"/>
      <c r="V747" s="5"/>
      <c r="W747" s="5"/>
      <c r="X747" s="5"/>
      <c r="Y747" s="5"/>
      <c r="Z747" s="5"/>
      <c r="AA747" s="5"/>
      <c r="AB747" s="5"/>
      <c r="AC747" s="5"/>
      <c r="AD747" s="5"/>
      <c r="AE747" s="5"/>
    </row>
    <row r="748" spans="1:31" ht="21" customHeight="1">
      <c r="A748" s="5" t="s">
        <v>10757</v>
      </c>
      <c r="B748" s="5" t="s">
        <v>3255</v>
      </c>
      <c r="C748" s="5" t="s">
        <v>41</v>
      </c>
      <c r="D748" s="5" t="s">
        <v>94</v>
      </c>
      <c r="E748" s="5" t="s">
        <v>45</v>
      </c>
      <c r="F748" s="7">
        <v>10</v>
      </c>
      <c r="G748" s="7">
        <v>15</v>
      </c>
      <c r="H748" s="5" t="s">
        <v>56</v>
      </c>
      <c r="I748" s="5" t="s">
        <v>31</v>
      </c>
      <c r="J748" s="5" t="s">
        <v>117</v>
      </c>
      <c r="K748" s="5" t="s">
        <v>14122</v>
      </c>
      <c r="L748" s="5" t="s">
        <v>14123</v>
      </c>
      <c r="M748" s="5" t="s">
        <v>100</v>
      </c>
      <c r="N748" s="5" t="s">
        <v>55</v>
      </c>
      <c r="O748" s="5" t="b">
        <f t="shared" ca="1" si="169"/>
        <v>1</v>
      </c>
      <c r="P748" s="5"/>
      <c r="Q748" s="5"/>
      <c r="R748" s="5"/>
      <c r="S748" s="5"/>
      <c r="T748" s="5"/>
      <c r="U748" s="5"/>
      <c r="V748" s="5"/>
      <c r="W748" s="5"/>
      <c r="X748" s="5"/>
      <c r="Y748" s="5"/>
      <c r="Z748" s="5"/>
      <c r="AA748" s="5"/>
      <c r="AB748" s="5"/>
      <c r="AC748" s="5"/>
      <c r="AD748" s="5"/>
      <c r="AE748" s="5"/>
    </row>
    <row r="749" spans="1:31" ht="21" customHeight="1">
      <c r="A749" s="5" t="s">
        <v>10757</v>
      </c>
      <c r="B749" s="5" t="s">
        <v>14127</v>
      </c>
      <c r="C749" s="5" t="s">
        <v>41</v>
      </c>
      <c r="D749" s="5" t="s">
        <v>448</v>
      </c>
      <c r="E749" s="5" t="s">
        <v>45</v>
      </c>
      <c r="F749" s="7">
        <v>10</v>
      </c>
      <c r="G749" s="7">
        <v>25</v>
      </c>
      <c r="H749" s="5" t="s">
        <v>2463</v>
      </c>
      <c r="I749" s="5" t="s">
        <v>24</v>
      </c>
      <c r="J749" s="5" t="s">
        <v>2745</v>
      </c>
      <c r="K749" s="5" t="s">
        <v>3579</v>
      </c>
      <c r="L749" s="5" t="s">
        <v>14128</v>
      </c>
      <c r="M749" s="5" t="s">
        <v>37</v>
      </c>
      <c r="N749" s="5" t="s">
        <v>55</v>
      </c>
      <c r="O749" s="5" t="b">
        <f t="shared" ca="1" si="169"/>
        <v>1</v>
      </c>
      <c r="P749" s="5"/>
      <c r="Q749" s="5"/>
      <c r="R749" s="5"/>
      <c r="S749" s="5"/>
      <c r="T749" s="5"/>
      <c r="U749" s="5"/>
      <c r="V749" s="5"/>
      <c r="W749" s="5"/>
      <c r="X749" s="5"/>
      <c r="Y749" s="5"/>
      <c r="Z749" s="5"/>
      <c r="AA749" s="5"/>
      <c r="AB749" s="5"/>
      <c r="AC749" s="5"/>
      <c r="AD749" s="5"/>
      <c r="AE749" s="5"/>
    </row>
    <row r="750" spans="1:31" ht="21" customHeight="1">
      <c r="A750" s="5" t="s">
        <v>248</v>
      </c>
      <c r="B750" s="5" t="s">
        <v>14129</v>
      </c>
      <c r="C750" s="5" t="s">
        <v>27</v>
      </c>
      <c r="D750" s="5" t="s">
        <v>80</v>
      </c>
      <c r="E750" s="5" t="s">
        <v>45</v>
      </c>
      <c r="F750" s="7">
        <v>10</v>
      </c>
      <c r="G750" s="7">
        <v>20</v>
      </c>
      <c r="H750" s="5" t="s">
        <v>144</v>
      </c>
      <c r="I750" s="5" t="s">
        <v>24</v>
      </c>
      <c r="J750" s="5" t="s">
        <v>1505</v>
      </c>
      <c r="K750" s="5" t="s">
        <v>14131</v>
      </c>
      <c r="L750" s="5" t="s">
        <v>14132</v>
      </c>
      <c r="M750" s="5" t="s">
        <v>53</v>
      </c>
      <c r="N750" s="5" t="s">
        <v>271</v>
      </c>
      <c r="O750" s="5" t="b">
        <f t="shared" ca="1" si="169"/>
        <v>1</v>
      </c>
      <c r="P750" s="5"/>
      <c r="Q750" s="5"/>
      <c r="R750" s="5"/>
      <c r="S750" s="5"/>
      <c r="T750" s="5"/>
      <c r="U750" s="5"/>
      <c r="V750" s="5"/>
      <c r="W750" s="5"/>
      <c r="X750" s="5"/>
      <c r="Y750" s="5"/>
      <c r="Z750" s="5"/>
      <c r="AA750" s="5"/>
      <c r="AB750" s="5"/>
      <c r="AC750" s="5"/>
      <c r="AD750" s="5"/>
      <c r="AE750" s="5"/>
    </row>
    <row r="751" spans="1:31" ht="21" customHeight="1">
      <c r="A751" s="14" t="s">
        <v>13541</v>
      </c>
      <c r="B751" s="14" t="s">
        <v>11239</v>
      </c>
      <c r="C751" s="14" t="s">
        <v>27</v>
      </c>
      <c r="D751" s="14" t="s">
        <v>80</v>
      </c>
      <c r="E751" s="14" t="s">
        <v>45</v>
      </c>
      <c r="F751" s="15">
        <v>10</v>
      </c>
      <c r="G751" s="15">
        <v>15</v>
      </c>
      <c r="H751" s="14" t="s">
        <v>56</v>
      </c>
      <c r="I751" s="14" t="s">
        <v>24</v>
      </c>
      <c r="J751" s="14" t="s">
        <v>2567</v>
      </c>
      <c r="K751" s="14" t="s">
        <v>14135</v>
      </c>
      <c r="L751" s="14" t="s">
        <v>14136</v>
      </c>
      <c r="M751" s="14" t="s">
        <v>37</v>
      </c>
      <c r="N751" s="14" t="s">
        <v>237</v>
      </c>
      <c r="O751" s="14" t="b">
        <f ca="1">IFERROR(__xludf.DUMMYFUNCTION("REGEXMATCH(A751,""(?i)PHP"")"),FALSE)</f>
        <v>0</v>
      </c>
      <c r="P751" s="14" t="b">
        <f ca="1">IFERROR(__xludf.DUMMYFUNCTION("REGEXMATCH(L751,""(?i)PHP"")"),FALSE)</f>
        <v>0</v>
      </c>
      <c r="Q751" s="5"/>
      <c r="R751" s="5"/>
      <c r="S751" s="5"/>
      <c r="T751" s="5"/>
      <c r="U751" s="5"/>
      <c r="V751" s="5"/>
      <c r="W751" s="5"/>
      <c r="X751" s="5"/>
      <c r="Y751" s="5"/>
      <c r="Z751" s="5"/>
      <c r="AA751" s="5"/>
      <c r="AB751" s="5"/>
      <c r="AC751" s="5"/>
      <c r="AD751" s="5"/>
      <c r="AE751" s="5"/>
    </row>
    <row r="752" spans="1:31" ht="21" customHeight="1">
      <c r="A752" s="5" t="s">
        <v>14139</v>
      </c>
      <c r="B752" s="5" t="s">
        <v>14140</v>
      </c>
      <c r="C752" s="5" t="s">
        <v>27</v>
      </c>
      <c r="D752" s="5" t="s">
        <v>47</v>
      </c>
      <c r="E752" s="5" t="s">
        <v>29</v>
      </c>
      <c r="F752" s="7">
        <v>10</v>
      </c>
      <c r="G752" s="7">
        <v>15</v>
      </c>
      <c r="H752" s="5" t="s">
        <v>56</v>
      </c>
      <c r="I752" s="5" t="s">
        <v>108</v>
      </c>
      <c r="J752" s="5" t="s">
        <v>14141</v>
      </c>
      <c r="K752" s="5" t="s">
        <v>14142</v>
      </c>
      <c r="L752" s="5" t="s">
        <v>14143</v>
      </c>
      <c r="M752" s="5" t="s">
        <v>37</v>
      </c>
      <c r="N752" s="5" t="s">
        <v>55</v>
      </c>
      <c r="O752" s="5" t="b">
        <f ca="1">IFERROR(__xludf.DUMMYFUNCTION("REGEXMATCH(A752,""PHP"")"),TRUE)</f>
        <v>1</v>
      </c>
      <c r="P752" s="5"/>
      <c r="Q752" s="5"/>
      <c r="R752" s="5"/>
      <c r="S752" s="5"/>
      <c r="T752" s="5"/>
      <c r="U752" s="5"/>
      <c r="V752" s="5"/>
      <c r="W752" s="5"/>
      <c r="X752" s="5"/>
      <c r="Y752" s="5"/>
      <c r="Z752" s="5"/>
      <c r="AA752" s="5"/>
      <c r="AB752" s="5"/>
      <c r="AC752" s="5"/>
      <c r="AD752" s="5"/>
      <c r="AE752" s="5"/>
    </row>
    <row r="753" spans="1:31" ht="21" customHeight="1">
      <c r="A753" s="14" t="s">
        <v>14146</v>
      </c>
      <c r="B753" s="14" t="s">
        <v>14147</v>
      </c>
      <c r="C753" s="14" t="s">
        <v>41</v>
      </c>
      <c r="D753" s="14" t="s">
        <v>94</v>
      </c>
      <c r="E753" s="14" t="s">
        <v>45</v>
      </c>
      <c r="F753" s="15">
        <v>10</v>
      </c>
      <c r="G753" s="15">
        <v>20</v>
      </c>
      <c r="H753" s="14" t="s">
        <v>144</v>
      </c>
      <c r="I753" s="14" t="s">
        <v>108</v>
      </c>
      <c r="J753" s="14" t="s">
        <v>1770</v>
      </c>
      <c r="K753" s="14" t="s">
        <v>14149</v>
      </c>
      <c r="L753" s="14" t="s">
        <v>14150</v>
      </c>
      <c r="M753" s="14" t="s">
        <v>37</v>
      </c>
      <c r="N753" s="14" t="s">
        <v>55</v>
      </c>
      <c r="O753" s="14" t="b">
        <f ca="1">IFERROR(__xludf.DUMMYFUNCTION("REGEXMATCH(A753,""(?i)PHP"")"),FALSE)</f>
        <v>0</v>
      </c>
      <c r="P753" s="14" t="b">
        <f ca="1">IFERROR(__xludf.DUMMYFUNCTION("REGEXMATCH(L753,""(?i)PHP"")"),FALSE)</f>
        <v>0</v>
      </c>
      <c r="Q753" s="5"/>
      <c r="R753" s="5"/>
      <c r="S753" s="5"/>
      <c r="T753" s="5"/>
      <c r="U753" s="5"/>
      <c r="V753" s="5"/>
      <c r="W753" s="5"/>
      <c r="X753" s="5"/>
      <c r="Y753" s="5"/>
      <c r="Z753" s="5"/>
      <c r="AA753" s="5"/>
      <c r="AB753" s="5"/>
      <c r="AC753" s="5"/>
      <c r="AD753" s="5"/>
      <c r="AE753" s="5"/>
    </row>
    <row r="754" spans="1:31" ht="21" customHeight="1">
      <c r="A754" s="5" t="s">
        <v>3997</v>
      </c>
      <c r="B754" s="5" t="s">
        <v>11456</v>
      </c>
      <c r="C754" s="5" t="s">
        <v>27</v>
      </c>
      <c r="D754" s="5" t="s">
        <v>212</v>
      </c>
      <c r="E754" s="5" t="s">
        <v>45</v>
      </c>
      <c r="F754" s="7">
        <v>10</v>
      </c>
      <c r="G754" s="7">
        <v>15</v>
      </c>
      <c r="H754" s="5" t="s">
        <v>56</v>
      </c>
      <c r="I754" s="5" t="s">
        <v>31</v>
      </c>
      <c r="J754" s="5" t="s">
        <v>117</v>
      </c>
      <c r="K754" s="9" t="s">
        <v>47</v>
      </c>
      <c r="L754" s="5" t="s">
        <v>11458</v>
      </c>
      <c r="M754" s="5" t="s">
        <v>53</v>
      </c>
      <c r="N754" s="5" t="s">
        <v>55</v>
      </c>
      <c r="O754" s="5" t="b">
        <f t="shared" ref="O754:O755" ca="1" si="170">IFERROR(__xludf.DUMMYFUNCTION("REGEXMATCH(A754,""PHP"")"),TRUE)</f>
        <v>1</v>
      </c>
      <c r="P754" s="5"/>
      <c r="Q754" s="5"/>
      <c r="R754" s="5"/>
      <c r="S754" s="5"/>
      <c r="T754" s="5"/>
      <c r="U754" s="5"/>
      <c r="V754" s="5"/>
      <c r="W754" s="5"/>
      <c r="X754" s="5"/>
      <c r="Y754" s="5"/>
      <c r="Z754" s="5"/>
      <c r="AA754" s="5"/>
      <c r="AB754" s="5"/>
      <c r="AC754" s="5"/>
      <c r="AD754" s="5"/>
      <c r="AE754" s="5"/>
    </row>
    <row r="755" spans="1:31" ht="21" customHeight="1">
      <c r="A755" s="5" t="s">
        <v>11059</v>
      </c>
      <c r="B755" s="5" t="s">
        <v>14164</v>
      </c>
      <c r="C755" s="5" t="s">
        <v>41</v>
      </c>
      <c r="D755" s="5" t="s">
        <v>43</v>
      </c>
      <c r="E755" s="5" t="s">
        <v>29</v>
      </c>
      <c r="F755" s="7">
        <v>10</v>
      </c>
      <c r="G755" s="7">
        <v>20</v>
      </c>
      <c r="H755" s="5" t="s">
        <v>144</v>
      </c>
      <c r="I755" s="5" t="s">
        <v>66</v>
      </c>
      <c r="J755" s="5" t="s">
        <v>470</v>
      </c>
      <c r="K755" s="5" t="s">
        <v>14165</v>
      </c>
      <c r="L755" s="5" t="s">
        <v>14166</v>
      </c>
      <c r="M755" s="5" t="s">
        <v>37</v>
      </c>
      <c r="N755" s="5" t="s">
        <v>55</v>
      </c>
      <c r="O755" s="5" t="b">
        <f t="shared" ca="1" si="170"/>
        <v>1</v>
      </c>
      <c r="P755" s="5"/>
      <c r="Q755" s="5"/>
      <c r="R755" s="5"/>
      <c r="S755" s="5"/>
      <c r="T755" s="5"/>
      <c r="U755" s="5"/>
      <c r="V755" s="5"/>
      <c r="W755" s="5"/>
      <c r="X755" s="5"/>
      <c r="Y755" s="5"/>
      <c r="Z755" s="5"/>
      <c r="AA755" s="5"/>
      <c r="AB755" s="5"/>
      <c r="AC755" s="5"/>
      <c r="AD755" s="5"/>
      <c r="AE755" s="5"/>
    </row>
    <row r="756" spans="1:31" ht="21" customHeight="1">
      <c r="A756" s="14" t="s">
        <v>10348</v>
      </c>
      <c r="B756" s="14" t="s">
        <v>14171</v>
      </c>
      <c r="C756" s="14" t="s">
        <v>27</v>
      </c>
      <c r="D756" s="14" t="s">
        <v>85</v>
      </c>
      <c r="E756" s="14" t="s">
        <v>45</v>
      </c>
      <c r="F756" s="15">
        <v>10</v>
      </c>
      <c r="G756" s="15">
        <v>20</v>
      </c>
      <c r="H756" s="14" t="s">
        <v>144</v>
      </c>
      <c r="I756" s="14" t="s">
        <v>24</v>
      </c>
      <c r="J756" s="14" t="s">
        <v>187</v>
      </c>
      <c r="K756" s="14" t="s">
        <v>14173</v>
      </c>
      <c r="L756" s="14" t="s">
        <v>14174</v>
      </c>
      <c r="M756" s="14" t="s">
        <v>53</v>
      </c>
      <c r="N756" s="14" t="s">
        <v>55</v>
      </c>
      <c r="O756" s="14" t="b">
        <f ca="1">IFERROR(__xludf.DUMMYFUNCTION("REGEXMATCH(A756,""(?i)PHP"")"),FALSE)</f>
        <v>0</v>
      </c>
      <c r="P756" s="14" t="b">
        <f ca="1">IFERROR(__xludf.DUMMYFUNCTION("REGEXMATCH(L756,""(?i)PHP"")"),FALSE)</f>
        <v>0</v>
      </c>
      <c r="Q756" s="5"/>
      <c r="R756" s="5"/>
      <c r="S756" s="5"/>
      <c r="T756" s="5"/>
      <c r="U756" s="5"/>
      <c r="V756" s="5"/>
      <c r="W756" s="5"/>
      <c r="X756" s="5"/>
      <c r="Y756" s="5"/>
      <c r="Z756" s="5"/>
      <c r="AA756" s="5"/>
      <c r="AB756" s="5"/>
      <c r="AC756" s="5"/>
      <c r="AD756" s="5"/>
      <c r="AE756" s="5"/>
    </row>
    <row r="757" spans="1:31" ht="21" customHeight="1">
      <c r="A757" s="5" t="s">
        <v>10757</v>
      </c>
      <c r="B757" s="5" t="s">
        <v>14180</v>
      </c>
      <c r="C757" s="5" t="s">
        <v>27</v>
      </c>
      <c r="D757" s="5" t="s">
        <v>85</v>
      </c>
      <c r="E757" s="5" t="s">
        <v>45</v>
      </c>
      <c r="F757" s="7">
        <v>10</v>
      </c>
      <c r="G757" s="7">
        <v>15</v>
      </c>
      <c r="H757" s="5" t="s">
        <v>56</v>
      </c>
      <c r="I757" s="5" t="s">
        <v>66</v>
      </c>
      <c r="J757" s="5" t="s">
        <v>1505</v>
      </c>
      <c r="K757" s="5" t="s">
        <v>14181</v>
      </c>
      <c r="L757" s="5" t="s">
        <v>14182</v>
      </c>
      <c r="M757" s="5" t="s">
        <v>53</v>
      </c>
      <c r="N757" s="5" t="s">
        <v>55</v>
      </c>
      <c r="O757" s="5" t="b">
        <f t="shared" ref="O757:O758" ca="1" si="171">IFERROR(__xludf.DUMMYFUNCTION("REGEXMATCH(A757,""PHP"")"),TRUE)</f>
        <v>1</v>
      </c>
      <c r="P757" s="5"/>
      <c r="Q757" s="5"/>
      <c r="R757" s="5"/>
      <c r="S757" s="5"/>
      <c r="T757" s="5"/>
      <c r="U757" s="5"/>
      <c r="V757" s="5"/>
      <c r="W757" s="5"/>
      <c r="X757" s="5"/>
      <c r="Y757" s="5"/>
      <c r="Z757" s="5"/>
      <c r="AA757" s="5"/>
      <c r="AB757" s="5"/>
      <c r="AC757" s="5"/>
      <c r="AD757" s="5"/>
      <c r="AE757" s="5"/>
    </row>
    <row r="758" spans="1:31" ht="21" customHeight="1">
      <c r="A758" s="5" t="s">
        <v>10757</v>
      </c>
      <c r="B758" s="5" t="s">
        <v>14185</v>
      </c>
      <c r="C758" s="5" t="s">
        <v>20</v>
      </c>
      <c r="D758" s="5" t="s">
        <v>2283</v>
      </c>
      <c r="E758" s="5" t="s">
        <v>45</v>
      </c>
      <c r="F758" s="7">
        <v>10</v>
      </c>
      <c r="G758" s="7">
        <v>15</v>
      </c>
      <c r="H758" s="5" t="s">
        <v>56</v>
      </c>
      <c r="I758" s="5" t="s">
        <v>108</v>
      </c>
      <c r="J758" s="5" t="s">
        <v>824</v>
      </c>
      <c r="K758" s="9" t="s">
        <v>47</v>
      </c>
      <c r="L758" s="9" t="s">
        <v>47</v>
      </c>
      <c r="M758" s="5" t="s">
        <v>53</v>
      </c>
      <c r="N758" s="5" t="s">
        <v>55</v>
      </c>
      <c r="O758" s="5" t="b">
        <f t="shared" ca="1" si="171"/>
        <v>1</v>
      </c>
      <c r="P758" s="9"/>
      <c r="Q758" s="5"/>
      <c r="R758" s="5"/>
      <c r="S758" s="5"/>
      <c r="T758" s="5"/>
      <c r="U758" s="5"/>
      <c r="V758" s="5"/>
      <c r="W758" s="5"/>
      <c r="X758" s="5"/>
      <c r="Y758" s="5"/>
      <c r="Z758" s="5"/>
      <c r="AA758" s="5"/>
      <c r="AB758" s="5"/>
      <c r="AC758" s="5"/>
      <c r="AD758" s="5"/>
      <c r="AE758" s="5"/>
    </row>
    <row r="759" spans="1:31" ht="21" customHeight="1">
      <c r="A759" s="14" t="s">
        <v>14189</v>
      </c>
      <c r="B759" s="14" t="s">
        <v>14190</v>
      </c>
      <c r="C759" s="14" t="s">
        <v>27</v>
      </c>
      <c r="D759" s="14" t="s">
        <v>266</v>
      </c>
      <c r="E759" s="14" t="s">
        <v>45</v>
      </c>
      <c r="F759" s="15">
        <v>10</v>
      </c>
      <c r="G759" s="15">
        <v>15</v>
      </c>
      <c r="H759" s="14" t="s">
        <v>56</v>
      </c>
      <c r="I759" s="14" t="s">
        <v>66</v>
      </c>
      <c r="J759" s="14" t="s">
        <v>516</v>
      </c>
      <c r="K759" s="14" t="s">
        <v>14193</v>
      </c>
      <c r="L759" s="14" t="s">
        <v>14196</v>
      </c>
      <c r="M759" s="14" t="s">
        <v>37</v>
      </c>
      <c r="N759" s="14" t="s">
        <v>55</v>
      </c>
      <c r="O759" s="14" t="b">
        <f t="shared" ref="O759:O761" ca="1" si="172">IFERROR(__xludf.DUMMYFUNCTION("REGEXMATCH(A759,""(?i)PHP"")"),FALSE)</f>
        <v>0</v>
      </c>
      <c r="P759" s="14" t="b">
        <f t="shared" ref="P759:P761" ca="1" si="173">IFERROR(__xludf.DUMMYFUNCTION("REGEXMATCH(L759,""(?i)PHP"")"),FALSE)</f>
        <v>0</v>
      </c>
      <c r="Q759" s="5"/>
      <c r="R759" s="5"/>
      <c r="S759" s="5"/>
      <c r="T759" s="5"/>
      <c r="U759" s="5"/>
      <c r="V759" s="5"/>
      <c r="W759" s="5"/>
      <c r="X759" s="5"/>
      <c r="Y759" s="5"/>
      <c r="Z759" s="5"/>
      <c r="AA759" s="5"/>
      <c r="AB759" s="5"/>
      <c r="AC759" s="5"/>
      <c r="AD759" s="5"/>
      <c r="AE759" s="5"/>
    </row>
    <row r="760" spans="1:31" ht="21" customHeight="1">
      <c r="A760" s="14" t="s">
        <v>9556</v>
      </c>
      <c r="B760" s="14" t="s">
        <v>14202</v>
      </c>
      <c r="C760" s="14" t="s">
        <v>170</v>
      </c>
      <c r="D760" s="14" t="s">
        <v>342</v>
      </c>
      <c r="E760" s="14" t="s">
        <v>45</v>
      </c>
      <c r="F760" s="15">
        <v>10</v>
      </c>
      <c r="G760" s="15">
        <v>18</v>
      </c>
      <c r="H760" s="14" t="s">
        <v>964</v>
      </c>
      <c r="I760" s="14" t="s">
        <v>108</v>
      </c>
      <c r="J760" s="14" t="s">
        <v>68</v>
      </c>
      <c r="K760" s="14" t="s">
        <v>14203</v>
      </c>
      <c r="L760" s="14" t="s">
        <v>14204</v>
      </c>
      <c r="M760" s="14" t="s">
        <v>42</v>
      </c>
      <c r="N760" s="14" t="s">
        <v>55</v>
      </c>
      <c r="O760" s="14" t="b">
        <f t="shared" ca="1" si="172"/>
        <v>0</v>
      </c>
      <c r="P760" s="14" t="b">
        <f t="shared" ca="1" si="173"/>
        <v>0</v>
      </c>
      <c r="Q760" s="5"/>
      <c r="R760" s="5"/>
      <c r="S760" s="5"/>
      <c r="T760" s="5"/>
      <c r="U760" s="5"/>
      <c r="V760" s="5"/>
      <c r="W760" s="5"/>
      <c r="X760" s="5"/>
      <c r="Y760" s="5"/>
      <c r="Z760" s="5"/>
      <c r="AA760" s="5"/>
      <c r="AB760" s="5"/>
      <c r="AC760" s="5"/>
      <c r="AD760" s="5"/>
      <c r="AE760" s="5"/>
    </row>
    <row r="761" spans="1:31" ht="21" customHeight="1">
      <c r="A761" s="14" t="s">
        <v>9556</v>
      </c>
      <c r="B761" s="14" t="s">
        <v>14211</v>
      </c>
      <c r="C761" s="14" t="s">
        <v>27</v>
      </c>
      <c r="D761" s="14" t="s">
        <v>85</v>
      </c>
      <c r="E761" s="14" t="s">
        <v>29</v>
      </c>
      <c r="F761" s="15">
        <v>10</v>
      </c>
      <c r="G761" s="15">
        <v>15</v>
      </c>
      <c r="H761" s="14" t="s">
        <v>56</v>
      </c>
      <c r="I761" s="14" t="s">
        <v>31</v>
      </c>
      <c r="J761" s="14" t="s">
        <v>57</v>
      </c>
      <c r="K761" s="16" t="s">
        <v>47</v>
      </c>
      <c r="L761" s="14" t="s">
        <v>14214</v>
      </c>
      <c r="M761" s="14" t="s">
        <v>167</v>
      </c>
      <c r="N761" s="14" t="s">
        <v>55</v>
      </c>
      <c r="O761" s="14" t="b">
        <f t="shared" ca="1" si="172"/>
        <v>0</v>
      </c>
      <c r="P761" s="14" t="b">
        <f t="shared" ca="1" si="173"/>
        <v>0</v>
      </c>
      <c r="Q761" s="5"/>
      <c r="R761" s="5"/>
      <c r="S761" s="5"/>
      <c r="T761" s="5"/>
      <c r="U761" s="5"/>
      <c r="V761" s="5"/>
      <c r="W761" s="5"/>
      <c r="X761" s="5"/>
      <c r="Y761" s="5"/>
      <c r="Z761" s="5"/>
      <c r="AA761" s="5"/>
      <c r="AB761" s="5"/>
      <c r="AC761" s="5"/>
      <c r="AD761" s="5"/>
      <c r="AE761" s="5"/>
    </row>
    <row r="762" spans="1:31" ht="21" customHeight="1">
      <c r="A762" s="5" t="s">
        <v>248</v>
      </c>
      <c r="B762" s="5" t="s">
        <v>14218</v>
      </c>
      <c r="C762" s="5" t="s">
        <v>27</v>
      </c>
      <c r="D762" s="5" t="s">
        <v>85</v>
      </c>
      <c r="E762" s="5" t="s">
        <v>29</v>
      </c>
      <c r="F762" s="7">
        <v>10</v>
      </c>
      <c r="G762" s="7">
        <v>15</v>
      </c>
      <c r="H762" s="5" t="s">
        <v>56</v>
      </c>
      <c r="I762" s="5" t="s">
        <v>125</v>
      </c>
      <c r="J762" s="5" t="s">
        <v>947</v>
      </c>
      <c r="K762" s="5" t="s">
        <v>14220</v>
      </c>
      <c r="L762" s="5" t="s">
        <v>14221</v>
      </c>
      <c r="M762" s="5" t="s">
        <v>37</v>
      </c>
      <c r="N762" s="5" t="s">
        <v>55</v>
      </c>
      <c r="O762" s="5" t="b">
        <f t="shared" ref="O762:O769" ca="1" si="174">IFERROR(__xludf.DUMMYFUNCTION("REGEXMATCH(A762,""PHP"")"),TRUE)</f>
        <v>1</v>
      </c>
      <c r="P762" s="5"/>
      <c r="Q762" s="5"/>
      <c r="R762" s="5"/>
      <c r="S762" s="5"/>
      <c r="T762" s="5"/>
      <c r="U762" s="5"/>
      <c r="V762" s="5"/>
      <c r="W762" s="5"/>
      <c r="X762" s="5"/>
      <c r="Y762" s="5"/>
      <c r="Z762" s="5"/>
      <c r="AA762" s="5"/>
      <c r="AB762" s="5"/>
      <c r="AC762" s="5"/>
      <c r="AD762" s="5"/>
      <c r="AE762" s="5"/>
    </row>
    <row r="763" spans="1:31" ht="21" customHeight="1">
      <c r="A763" s="5" t="s">
        <v>10757</v>
      </c>
      <c r="B763" s="5" t="s">
        <v>13415</v>
      </c>
      <c r="C763" s="5" t="s">
        <v>41</v>
      </c>
      <c r="D763" s="5" t="s">
        <v>94</v>
      </c>
      <c r="E763" s="5" t="s">
        <v>29</v>
      </c>
      <c r="F763" s="7">
        <v>10</v>
      </c>
      <c r="G763" s="7">
        <v>15</v>
      </c>
      <c r="H763" s="5" t="s">
        <v>56</v>
      </c>
      <c r="I763" s="5" t="s">
        <v>24</v>
      </c>
      <c r="J763" s="5" t="s">
        <v>13416</v>
      </c>
      <c r="K763" s="5" t="s">
        <v>13417</v>
      </c>
      <c r="L763" s="5" t="s">
        <v>13418</v>
      </c>
      <c r="M763" s="5" t="s">
        <v>37</v>
      </c>
      <c r="N763" s="5" t="s">
        <v>55</v>
      </c>
      <c r="O763" s="5" t="b">
        <f t="shared" ca="1" si="174"/>
        <v>1</v>
      </c>
      <c r="P763" s="5"/>
      <c r="Q763" s="5"/>
      <c r="R763" s="5"/>
      <c r="S763" s="5"/>
      <c r="T763" s="5"/>
      <c r="U763" s="5"/>
      <c r="V763" s="5"/>
      <c r="W763" s="5"/>
      <c r="X763" s="5"/>
      <c r="Y763" s="5"/>
      <c r="Z763" s="5"/>
      <c r="AA763" s="5"/>
      <c r="AB763" s="5"/>
      <c r="AC763" s="5"/>
      <c r="AD763" s="5"/>
      <c r="AE763" s="5"/>
    </row>
    <row r="764" spans="1:31" ht="21" customHeight="1">
      <c r="A764" s="5" t="s">
        <v>248</v>
      </c>
      <c r="B764" s="5" t="s">
        <v>12108</v>
      </c>
      <c r="C764" s="5" t="s">
        <v>27</v>
      </c>
      <c r="D764" s="5" t="s">
        <v>47</v>
      </c>
      <c r="E764" s="5" t="s">
        <v>45</v>
      </c>
      <c r="F764" s="7">
        <v>10</v>
      </c>
      <c r="G764" s="7">
        <v>15</v>
      </c>
      <c r="H764" s="5" t="s">
        <v>56</v>
      </c>
      <c r="I764" s="5" t="s">
        <v>24</v>
      </c>
      <c r="J764" s="5" t="s">
        <v>76</v>
      </c>
      <c r="K764" s="5" t="s">
        <v>3110</v>
      </c>
      <c r="L764" s="5" t="s">
        <v>14232</v>
      </c>
      <c r="M764" s="5" t="s">
        <v>37</v>
      </c>
      <c r="N764" s="5" t="s">
        <v>38</v>
      </c>
      <c r="O764" s="5" t="b">
        <f t="shared" ca="1" si="174"/>
        <v>1</v>
      </c>
      <c r="P764" s="5"/>
      <c r="Q764" s="5"/>
      <c r="R764" s="5"/>
      <c r="S764" s="5"/>
      <c r="T764" s="5"/>
      <c r="U764" s="5"/>
      <c r="V764" s="5"/>
      <c r="W764" s="5"/>
      <c r="X764" s="5"/>
      <c r="Y764" s="5"/>
      <c r="Z764" s="5"/>
      <c r="AA764" s="5"/>
      <c r="AB764" s="5"/>
      <c r="AC764" s="5"/>
      <c r="AD764" s="5"/>
      <c r="AE764" s="5"/>
    </row>
    <row r="765" spans="1:31" ht="21" customHeight="1">
      <c r="A765" s="5" t="s">
        <v>12226</v>
      </c>
      <c r="B765" s="5" t="s">
        <v>12228</v>
      </c>
      <c r="C765" s="5" t="s">
        <v>41</v>
      </c>
      <c r="D765" s="5" t="s">
        <v>94</v>
      </c>
      <c r="E765" s="5" t="s">
        <v>29</v>
      </c>
      <c r="F765" s="7">
        <v>10</v>
      </c>
      <c r="G765" s="7">
        <v>15</v>
      </c>
      <c r="H765" s="5" t="s">
        <v>56</v>
      </c>
      <c r="I765" s="5" t="s">
        <v>31</v>
      </c>
      <c r="J765" s="5" t="s">
        <v>110</v>
      </c>
      <c r="K765" s="5" t="s">
        <v>12230</v>
      </c>
      <c r="L765" s="5" t="s">
        <v>12231</v>
      </c>
      <c r="M765" s="5" t="s">
        <v>53</v>
      </c>
      <c r="N765" s="5" t="s">
        <v>55</v>
      </c>
      <c r="O765" s="5" t="b">
        <f t="shared" ca="1" si="174"/>
        <v>1</v>
      </c>
      <c r="P765" s="5"/>
      <c r="Q765" s="5"/>
      <c r="R765" s="5"/>
      <c r="S765" s="5"/>
      <c r="T765" s="5"/>
      <c r="U765" s="5"/>
      <c r="V765" s="5"/>
      <c r="W765" s="5"/>
      <c r="X765" s="5"/>
      <c r="Y765" s="5"/>
      <c r="Z765" s="5"/>
      <c r="AA765" s="5"/>
      <c r="AB765" s="5"/>
      <c r="AC765" s="5"/>
      <c r="AD765" s="5"/>
      <c r="AE765" s="5"/>
    </row>
    <row r="766" spans="1:31" ht="21" customHeight="1">
      <c r="A766" s="5" t="s">
        <v>14243</v>
      </c>
      <c r="B766" s="5" t="s">
        <v>6015</v>
      </c>
      <c r="C766" s="5" t="s">
        <v>41</v>
      </c>
      <c r="D766" s="5" t="s">
        <v>169</v>
      </c>
      <c r="E766" s="5" t="s">
        <v>29</v>
      </c>
      <c r="F766" s="7">
        <v>10</v>
      </c>
      <c r="G766" s="7">
        <v>15</v>
      </c>
      <c r="H766" s="5" t="s">
        <v>56</v>
      </c>
      <c r="I766" s="5" t="s">
        <v>66</v>
      </c>
      <c r="J766" s="5" t="s">
        <v>57</v>
      </c>
      <c r="K766" s="5" t="s">
        <v>6017</v>
      </c>
      <c r="L766" s="5" t="s">
        <v>14246</v>
      </c>
      <c r="M766" s="5" t="s">
        <v>167</v>
      </c>
      <c r="N766" s="5" t="s">
        <v>38</v>
      </c>
      <c r="O766" s="5" t="b">
        <f t="shared" ca="1" si="174"/>
        <v>1</v>
      </c>
      <c r="P766" s="5"/>
      <c r="Q766" s="5"/>
      <c r="R766" s="5"/>
      <c r="S766" s="5"/>
      <c r="T766" s="5"/>
      <c r="U766" s="5"/>
      <c r="V766" s="5"/>
      <c r="W766" s="5"/>
      <c r="X766" s="5"/>
      <c r="Y766" s="5"/>
      <c r="Z766" s="5"/>
      <c r="AA766" s="5"/>
      <c r="AB766" s="5"/>
      <c r="AC766" s="5"/>
      <c r="AD766" s="5"/>
      <c r="AE766" s="5"/>
    </row>
    <row r="767" spans="1:31" ht="21" customHeight="1">
      <c r="A767" s="5" t="s">
        <v>248</v>
      </c>
      <c r="B767" s="5" t="s">
        <v>3423</v>
      </c>
      <c r="C767" s="5" t="s">
        <v>27</v>
      </c>
      <c r="D767" s="5" t="s">
        <v>47</v>
      </c>
      <c r="E767" s="5" t="s">
        <v>45</v>
      </c>
      <c r="F767" s="7">
        <v>10</v>
      </c>
      <c r="G767" s="7">
        <v>15</v>
      </c>
      <c r="H767" s="5" t="s">
        <v>56</v>
      </c>
      <c r="I767" s="5" t="s">
        <v>108</v>
      </c>
      <c r="J767" s="5" t="s">
        <v>844</v>
      </c>
      <c r="K767" s="5" t="s">
        <v>7607</v>
      </c>
      <c r="L767" s="9" t="s">
        <v>47</v>
      </c>
      <c r="M767" s="5" t="s">
        <v>53</v>
      </c>
      <c r="N767" s="5" t="s">
        <v>55</v>
      </c>
      <c r="O767" s="5" t="b">
        <f t="shared" ca="1" si="174"/>
        <v>1</v>
      </c>
      <c r="P767" s="9"/>
      <c r="Q767" s="5"/>
      <c r="R767" s="5"/>
      <c r="S767" s="5"/>
      <c r="T767" s="5"/>
      <c r="U767" s="5"/>
      <c r="V767" s="5"/>
      <c r="W767" s="5"/>
      <c r="X767" s="5"/>
      <c r="Y767" s="5"/>
      <c r="Z767" s="5"/>
      <c r="AA767" s="5"/>
      <c r="AB767" s="5"/>
      <c r="AC767" s="5"/>
      <c r="AD767" s="5"/>
      <c r="AE767" s="5"/>
    </row>
    <row r="768" spans="1:31" ht="21" customHeight="1">
      <c r="A768" s="5" t="s">
        <v>248</v>
      </c>
      <c r="B768" s="5" t="s">
        <v>12001</v>
      </c>
      <c r="C768" s="5" t="s">
        <v>27</v>
      </c>
      <c r="D768" s="5" t="s">
        <v>47</v>
      </c>
      <c r="E768" s="5" t="s">
        <v>45</v>
      </c>
      <c r="F768" s="7">
        <v>10</v>
      </c>
      <c r="G768" s="7">
        <v>15</v>
      </c>
      <c r="H768" s="5" t="s">
        <v>56</v>
      </c>
      <c r="I768" s="5" t="s">
        <v>31</v>
      </c>
      <c r="J768" s="5" t="s">
        <v>5977</v>
      </c>
      <c r="K768" s="5" t="s">
        <v>12002</v>
      </c>
      <c r="L768" s="5" t="s">
        <v>11894</v>
      </c>
      <c r="M768" s="5" t="s">
        <v>167</v>
      </c>
      <c r="N768" s="5" t="s">
        <v>55</v>
      </c>
      <c r="O768" s="5" t="b">
        <f t="shared" ca="1" si="174"/>
        <v>1</v>
      </c>
      <c r="P768" s="5"/>
      <c r="Q768" s="5"/>
      <c r="R768" s="5"/>
      <c r="S768" s="5"/>
      <c r="T768" s="5"/>
      <c r="U768" s="5"/>
      <c r="V768" s="5"/>
      <c r="W768" s="5"/>
      <c r="X768" s="5"/>
      <c r="Y768" s="5"/>
      <c r="Z768" s="5"/>
      <c r="AA768" s="5"/>
      <c r="AB768" s="5"/>
      <c r="AC768" s="5"/>
      <c r="AD768" s="5"/>
      <c r="AE768" s="5"/>
    </row>
    <row r="769" spans="1:31" ht="21" customHeight="1">
      <c r="A769" s="5" t="s">
        <v>248</v>
      </c>
      <c r="B769" s="5" t="s">
        <v>12069</v>
      </c>
      <c r="C769" s="5" t="s">
        <v>27</v>
      </c>
      <c r="D769" s="5" t="s">
        <v>290</v>
      </c>
      <c r="E769" s="5" t="s">
        <v>29</v>
      </c>
      <c r="F769" s="7">
        <v>10</v>
      </c>
      <c r="G769" s="7">
        <v>15</v>
      </c>
      <c r="H769" s="5" t="s">
        <v>56</v>
      </c>
      <c r="I769" s="5" t="s">
        <v>31</v>
      </c>
      <c r="J769" s="5" t="s">
        <v>817</v>
      </c>
      <c r="K769" s="5" t="s">
        <v>12071</v>
      </c>
      <c r="L769" s="5" t="s">
        <v>12073</v>
      </c>
      <c r="M769" s="5" t="s">
        <v>37</v>
      </c>
      <c r="N769" s="5" t="s">
        <v>55</v>
      </c>
      <c r="O769" s="5" t="b">
        <f t="shared" ca="1" si="174"/>
        <v>1</v>
      </c>
      <c r="P769" s="5"/>
      <c r="Q769" s="5"/>
      <c r="R769" s="5"/>
      <c r="S769" s="5"/>
      <c r="T769" s="5"/>
      <c r="U769" s="5"/>
      <c r="V769" s="5"/>
      <c r="W769" s="5"/>
      <c r="X769" s="5"/>
      <c r="Y769" s="5"/>
      <c r="Z769" s="5"/>
      <c r="AA769" s="5"/>
      <c r="AB769" s="5"/>
      <c r="AC769" s="5"/>
      <c r="AD769" s="5"/>
      <c r="AE769" s="5"/>
    </row>
    <row r="770" spans="1:31" ht="21" customHeight="1">
      <c r="A770" s="14" t="s">
        <v>14256</v>
      </c>
      <c r="B770" s="14" t="s">
        <v>14257</v>
      </c>
      <c r="C770" s="14" t="s">
        <v>170</v>
      </c>
      <c r="D770" s="14" t="s">
        <v>390</v>
      </c>
      <c r="E770" s="14" t="s">
        <v>45</v>
      </c>
      <c r="F770" s="15">
        <v>10</v>
      </c>
      <c r="G770" s="15">
        <v>20</v>
      </c>
      <c r="H770" s="14" t="s">
        <v>144</v>
      </c>
      <c r="I770" s="14" t="s">
        <v>108</v>
      </c>
      <c r="J770" s="14" t="s">
        <v>1283</v>
      </c>
      <c r="K770" s="14" t="s">
        <v>14258</v>
      </c>
      <c r="L770" s="14" t="s">
        <v>14259</v>
      </c>
      <c r="M770" s="14" t="s">
        <v>167</v>
      </c>
      <c r="N770" s="14" t="s">
        <v>237</v>
      </c>
      <c r="O770" s="14" t="b">
        <f t="shared" ref="O770:O771" ca="1" si="175">IFERROR(__xludf.DUMMYFUNCTION("REGEXMATCH(A770,""(?i)PHP"")"),FALSE)</f>
        <v>0</v>
      </c>
      <c r="P770" s="14" t="b">
        <f t="shared" ref="P770:P771" ca="1" si="176">IFERROR(__xludf.DUMMYFUNCTION("REGEXMATCH(L770,""(?i)PHP"")"),FALSE)</f>
        <v>0</v>
      </c>
      <c r="Q770" s="5"/>
      <c r="R770" s="5"/>
      <c r="S770" s="5"/>
      <c r="T770" s="5"/>
      <c r="U770" s="5"/>
      <c r="V770" s="5"/>
      <c r="W770" s="5"/>
      <c r="X770" s="5"/>
      <c r="Y770" s="5"/>
      <c r="Z770" s="5"/>
      <c r="AA770" s="5"/>
      <c r="AB770" s="5"/>
      <c r="AC770" s="5"/>
      <c r="AD770" s="5"/>
      <c r="AE770" s="5"/>
    </row>
    <row r="771" spans="1:31" ht="21" customHeight="1">
      <c r="A771" s="14" t="s">
        <v>14265</v>
      </c>
      <c r="B771" s="14" t="s">
        <v>4456</v>
      </c>
      <c r="C771" s="14" t="s">
        <v>27</v>
      </c>
      <c r="D771" s="14" t="s">
        <v>47</v>
      </c>
      <c r="E771" s="14" t="s">
        <v>45</v>
      </c>
      <c r="F771" s="15">
        <v>10</v>
      </c>
      <c r="G771" s="15">
        <v>15</v>
      </c>
      <c r="H771" s="14" t="s">
        <v>56</v>
      </c>
      <c r="I771" s="14" t="s">
        <v>31</v>
      </c>
      <c r="J771" s="14" t="s">
        <v>4459</v>
      </c>
      <c r="K771" s="14" t="s">
        <v>9843</v>
      </c>
      <c r="L771" s="14" t="s">
        <v>14268</v>
      </c>
      <c r="M771" s="14" t="s">
        <v>53</v>
      </c>
      <c r="N771" s="14" t="s">
        <v>55</v>
      </c>
      <c r="O771" s="14" t="b">
        <f t="shared" ca="1" si="175"/>
        <v>0</v>
      </c>
      <c r="P771" s="14" t="b">
        <f t="shared" ca="1" si="176"/>
        <v>0</v>
      </c>
      <c r="Q771" s="5"/>
      <c r="R771" s="5"/>
      <c r="S771" s="5"/>
      <c r="T771" s="5"/>
      <c r="U771" s="5"/>
      <c r="V771" s="5"/>
      <c r="W771" s="5"/>
      <c r="X771" s="5"/>
      <c r="Y771" s="5"/>
      <c r="Z771" s="5"/>
      <c r="AA771" s="5"/>
      <c r="AB771" s="5"/>
      <c r="AC771" s="5"/>
      <c r="AD771" s="5"/>
      <c r="AE771" s="5"/>
    </row>
    <row r="772" spans="1:31" ht="21" customHeight="1">
      <c r="A772" s="5" t="s">
        <v>10757</v>
      </c>
      <c r="B772" s="5" t="s">
        <v>14273</v>
      </c>
      <c r="C772" s="5" t="s">
        <v>170</v>
      </c>
      <c r="D772" s="5" t="s">
        <v>378</v>
      </c>
      <c r="E772" s="5" t="s">
        <v>29</v>
      </c>
      <c r="F772" s="7">
        <v>10</v>
      </c>
      <c r="G772" s="7">
        <v>15</v>
      </c>
      <c r="H772" s="5" t="s">
        <v>56</v>
      </c>
      <c r="I772" s="5" t="s">
        <v>66</v>
      </c>
      <c r="J772" s="5" t="s">
        <v>110</v>
      </c>
      <c r="K772" s="5" t="s">
        <v>1703</v>
      </c>
      <c r="L772" s="5" t="s">
        <v>14275</v>
      </c>
      <c r="M772" s="5" t="s">
        <v>167</v>
      </c>
      <c r="N772" s="5" t="s">
        <v>237</v>
      </c>
      <c r="O772" s="5" t="b">
        <f ca="1">IFERROR(__xludf.DUMMYFUNCTION("REGEXMATCH(A772,""PHP"")"),TRUE)</f>
        <v>1</v>
      </c>
      <c r="P772" s="5"/>
      <c r="Q772" s="5"/>
      <c r="R772" s="5"/>
      <c r="S772" s="5"/>
      <c r="T772" s="5"/>
      <c r="U772" s="5"/>
      <c r="V772" s="5"/>
      <c r="W772" s="5"/>
      <c r="X772" s="5"/>
      <c r="Y772" s="5"/>
      <c r="Z772" s="5"/>
      <c r="AA772" s="5"/>
      <c r="AB772" s="5"/>
      <c r="AC772" s="5"/>
      <c r="AD772" s="5"/>
      <c r="AE772" s="5"/>
    </row>
    <row r="773" spans="1:31" ht="21" customHeight="1">
      <c r="A773" s="5" t="s">
        <v>14278</v>
      </c>
      <c r="B773" s="5" t="s">
        <v>7495</v>
      </c>
      <c r="C773" s="5" t="s">
        <v>41</v>
      </c>
      <c r="D773" s="5" t="s">
        <v>874</v>
      </c>
      <c r="E773" s="5" t="s">
        <v>29</v>
      </c>
      <c r="F773" s="7">
        <v>10</v>
      </c>
      <c r="G773" s="7">
        <v>15</v>
      </c>
      <c r="H773" s="5" t="s">
        <v>56</v>
      </c>
      <c r="I773" s="5" t="s">
        <v>108</v>
      </c>
      <c r="J773" s="5" t="s">
        <v>1505</v>
      </c>
      <c r="K773" s="5" t="s">
        <v>14279</v>
      </c>
      <c r="L773" s="5" t="s">
        <v>14281</v>
      </c>
      <c r="M773" s="5" t="s">
        <v>167</v>
      </c>
      <c r="N773" s="5" t="s">
        <v>55</v>
      </c>
      <c r="O773" s="5" t="b">
        <f ca="1">IFERROR(__xludf.DUMMYFUNCTION("REGEXMATCH(A773,""(?i)PHP"")"),TRUE)</f>
        <v>1</v>
      </c>
      <c r="P773" s="5" t="b">
        <f ca="1">IFERROR(__xludf.DUMMYFUNCTION("REGEXMATCH(L773,""PHP"")"),TRUE)</f>
        <v>1</v>
      </c>
      <c r="Q773" s="5"/>
      <c r="R773" s="5"/>
      <c r="S773" s="5"/>
      <c r="T773" s="5"/>
      <c r="U773" s="5"/>
      <c r="V773" s="5"/>
      <c r="W773" s="5"/>
      <c r="X773" s="5"/>
      <c r="Y773" s="5"/>
      <c r="Z773" s="5"/>
      <c r="AA773" s="5"/>
      <c r="AB773" s="5"/>
      <c r="AC773" s="5"/>
      <c r="AD773" s="5"/>
      <c r="AE773" s="5"/>
    </row>
    <row r="774" spans="1:31" ht="21" customHeight="1">
      <c r="A774" s="5" t="s">
        <v>248</v>
      </c>
      <c r="B774" s="5" t="s">
        <v>14285</v>
      </c>
      <c r="C774" s="5" t="s">
        <v>27</v>
      </c>
      <c r="D774" s="5" t="s">
        <v>119</v>
      </c>
      <c r="E774" s="5" t="s">
        <v>45</v>
      </c>
      <c r="F774" s="7">
        <v>10</v>
      </c>
      <c r="G774" s="7">
        <v>15</v>
      </c>
      <c r="H774" s="5" t="s">
        <v>56</v>
      </c>
      <c r="I774" s="5" t="s">
        <v>108</v>
      </c>
      <c r="J774" s="5" t="s">
        <v>76</v>
      </c>
      <c r="K774" s="5" t="s">
        <v>14287</v>
      </c>
      <c r="L774" s="5" t="s">
        <v>14288</v>
      </c>
      <c r="M774" s="5" t="s">
        <v>37</v>
      </c>
      <c r="N774" s="5" t="s">
        <v>55</v>
      </c>
      <c r="O774" s="5" t="b">
        <f t="shared" ref="O774:O775" ca="1" si="177">IFERROR(__xludf.DUMMYFUNCTION("REGEXMATCH(A774,""PHP"")"),TRUE)</f>
        <v>1</v>
      </c>
      <c r="P774" s="5"/>
      <c r="Q774" s="5"/>
      <c r="R774" s="5"/>
      <c r="S774" s="5"/>
      <c r="T774" s="5"/>
      <c r="U774" s="5"/>
      <c r="V774" s="5"/>
      <c r="W774" s="5"/>
      <c r="X774" s="5"/>
      <c r="Y774" s="5"/>
      <c r="Z774" s="5"/>
      <c r="AA774" s="5"/>
      <c r="AB774" s="5"/>
      <c r="AC774" s="5"/>
      <c r="AD774" s="5"/>
      <c r="AE774" s="5"/>
    </row>
    <row r="775" spans="1:31" ht="21" customHeight="1">
      <c r="A775" s="5" t="s">
        <v>14243</v>
      </c>
      <c r="B775" s="5" t="s">
        <v>9536</v>
      </c>
      <c r="C775" s="5" t="s">
        <v>170</v>
      </c>
      <c r="D775" s="5" t="s">
        <v>47</v>
      </c>
      <c r="E775" s="5" t="s">
        <v>29</v>
      </c>
      <c r="F775" s="7">
        <v>10</v>
      </c>
      <c r="G775" s="7">
        <v>25</v>
      </c>
      <c r="H775" s="5" t="s">
        <v>2463</v>
      </c>
      <c r="I775" s="5" t="s">
        <v>108</v>
      </c>
      <c r="J775" s="5" t="s">
        <v>9537</v>
      </c>
      <c r="K775" s="5" t="s">
        <v>14289</v>
      </c>
      <c r="L775" s="5" t="s">
        <v>14290</v>
      </c>
      <c r="M775" s="5" t="s">
        <v>37</v>
      </c>
      <c r="N775" s="5" t="s">
        <v>55</v>
      </c>
      <c r="O775" s="5" t="b">
        <f t="shared" ca="1" si="177"/>
        <v>1</v>
      </c>
      <c r="P775" s="5"/>
      <c r="Q775" s="5"/>
      <c r="R775" s="5"/>
      <c r="S775" s="5"/>
      <c r="T775" s="5"/>
      <c r="U775" s="5"/>
      <c r="V775" s="5"/>
      <c r="W775" s="5"/>
      <c r="X775" s="5"/>
      <c r="Y775" s="5"/>
      <c r="Z775" s="5"/>
      <c r="AA775" s="5"/>
      <c r="AB775" s="5"/>
      <c r="AC775" s="5"/>
      <c r="AD775" s="5"/>
      <c r="AE775" s="5"/>
    </row>
    <row r="776" spans="1:31" ht="21" customHeight="1">
      <c r="A776" s="5" t="s">
        <v>10203</v>
      </c>
      <c r="B776" s="5" t="s">
        <v>11928</v>
      </c>
      <c r="C776" s="5" t="s">
        <v>27</v>
      </c>
      <c r="D776" s="5" t="s">
        <v>212</v>
      </c>
      <c r="E776" s="5" t="s">
        <v>29</v>
      </c>
      <c r="F776" s="7">
        <v>10</v>
      </c>
      <c r="G776" s="7">
        <v>15</v>
      </c>
      <c r="H776" s="5" t="s">
        <v>56</v>
      </c>
      <c r="I776" s="5" t="s">
        <v>108</v>
      </c>
      <c r="J776" s="5" t="s">
        <v>11930</v>
      </c>
      <c r="K776" s="5" t="s">
        <v>6480</v>
      </c>
      <c r="L776" s="5" t="s">
        <v>11932</v>
      </c>
      <c r="M776" s="5" t="s">
        <v>53</v>
      </c>
      <c r="N776" s="5" t="s">
        <v>55</v>
      </c>
      <c r="O776" s="5" t="b">
        <f ca="1">IFERROR(__xludf.DUMMYFUNCTION("REGEXMATCH(A776,""(?i)PHP"")"),TRUE)</f>
        <v>1</v>
      </c>
      <c r="P776" s="5" t="b">
        <f ca="1">IFERROR(__xludf.DUMMYFUNCTION("REGEXMATCH(L776,""PHP"")"),TRUE)</f>
        <v>1</v>
      </c>
      <c r="Q776" s="5"/>
      <c r="R776" s="5"/>
      <c r="S776" s="5"/>
      <c r="T776" s="5"/>
      <c r="U776" s="5"/>
      <c r="V776" s="5"/>
      <c r="W776" s="5"/>
      <c r="X776" s="5"/>
      <c r="Y776" s="5"/>
      <c r="Z776" s="5"/>
      <c r="AA776" s="5"/>
      <c r="AB776" s="5"/>
      <c r="AC776" s="5"/>
      <c r="AD776" s="5"/>
      <c r="AE776" s="5"/>
    </row>
    <row r="777" spans="1:31" ht="21" customHeight="1">
      <c r="A777" s="5" t="s">
        <v>12381</v>
      </c>
      <c r="B777" s="5" t="s">
        <v>12382</v>
      </c>
      <c r="C777" s="5" t="s">
        <v>27</v>
      </c>
      <c r="D777" s="5" t="s">
        <v>80</v>
      </c>
      <c r="E777" s="5" t="s">
        <v>29</v>
      </c>
      <c r="F777" s="7">
        <v>10</v>
      </c>
      <c r="G777" s="7">
        <v>20</v>
      </c>
      <c r="H777" s="5" t="s">
        <v>144</v>
      </c>
      <c r="I777" s="5" t="s">
        <v>31</v>
      </c>
      <c r="J777" s="5" t="s">
        <v>811</v>
      </c>
      <c r="K777" s="5" t="s">
        <v>12383</v>
      </c>
      <c r="L777" s="5" t="s">
        <v>12384</v>
      </c>
      <c r="M777" s="5" t="s">
        <v>100</v>
      </c>
      <c r="N777" s="5" t="s">
        <v>55</v>
      </c>
      <c r="O777" s="5" t="b">
        <f ca="1">IFERROR(__xludf.DUMMYFUNCTION("REGEXMATCH(A777,""PHP"")"),TRUE)</f>
        <v>1</v>
      </c>
      <c r="P777" s="5"/>
      <c r="Q777" s="5"/>
      <c r="R777" s="5"/>
      <c r="S777" s="5"/>
      <c r="T777" s="5"/>
      <c r="U777" s="5"/>
      <c r="V777" s="5"/>
      <c r="W777" s="5"/>
      <c r="X777" s="5"/>
      <c r="Y777" s="5"/>
      <c r="Z777" s="5"/>
      <c r="AA777" s="5"/>
      <c r="AB777" s="5"/>
      <c r="AC777" s="5"/>
      <c r="AD777" s="5"/>
      <c r="AE777" s="5"/>
    </row>
    <row r="778" spans="1:31" ht="21" customHeight="1">
      <c r="A778" s="14" t="s">
        <v>9556</v>
      </c>
      <c r="B778" s="14" t="s">
        <v>14307</v>
      </c>
      <c r="C778" s="14" t="s">
        <v>27</v>
      </c>
      <c r="D778" s="14" t="s">
        <v>119</v>
      </c>
      <c r="E778" s="14" t="s">
        <v>45</v>
      </c>
      <c r="F778" s="15">
        <v>10</v>
      </c>
      <c r="G778" s="15">
        <v>15</v>
      </c>
      <c r="H778" s="14" t="s">
        <v>56</v>
      </c>
      <c r="I778" s="14" t="s">
        <v>31</v>
      </c>
      <c r="J778" s="14" t="s">
        <v>1840</v>
      </c>
      <c r="K778" s="14" t="s">
        <v>381</v>
      </c>
      <c r="L778" s="14" t="s">
        <v>14312</v>
      </c>
      <c r="M778" s="14" t="s">
        <v>100</v>
      </c>
      <c r="N778" s="14" t="s">
        <v>55</v>
      </c>
      <c r="O778" s="14" t="b">
        <f ca="1">IFERROR(__xludf.DUMMYFUNCTION("REGEXMATCH(A778,""(?i)PHP"")"),FALSE)</f>
        <v>0</v>
      </c>
      <c r="P778" s="14" t="b">
        <f ca="1">IFERROR(__xludf.DUMMYFUNCTION("REGEXMATCH(L778,""(?i)PHP"")"),FALSE)</f>
        <v>0</v>
      </c>
      <c r="Q778" s="5"/>
      <c r="R778" s="5"/>
      <c r="S778" s="5"/>
      <c r="T778" s="5"/>
      <c r="U778" s="5"/>
      <c r="V778" s="5"/>
      <c r="W778" s="5"/>
      <c r="X778" s="5"/>
      <c r="Y778" s="5"/>
      <c r="Z778" s="5"/>
      <c r="AA778" s="5"/>
      <c r="AB778" s="5"/>
      <c r="AC778" s="5"/>
      <c r="AD778" s="5"/>
      <c r="AE778" s="5"/>
    </row>
    <row r="779" spans="1:31" ht="21" customHeight="1">
      <c r="A779" s="5" t="s">
        <v>248</v>
      </c>
      <c r="B779" s="5" t="s">
        <v>14316</v>
      </c>
      <c r="C779" s="5" t="s">
        <v>170</v>
      </c>
      <c r="D779" s="5" t="s">
        <v>390</v>
      </c>
      <c r="E779" s="5" t="s">
        <v>45</v>
      </c>
      <c r="F779" s="7">
        <v>10</v>
      </c>
      <c r="G779" s="7">
        <v>15</v>
      </c>
      <c r="H779" s="5" t="s">
        <v>56</v>
      </c>
      <c r="I779" s="5" t="s">
        <v>66</v>
      </c>
      <c r="J779" s="5" t="s">
        <v>106</v>
      </c>
      <c r="K779" s="5" t="s">
        <v>14317</v>
      </c>
      <c r="L779" s="5" t="s">
        <v>14318</v>
      </c>
      <c r="M779" s="5" t="s">
        <v>37</v>
      </c>
      <c r="N779" s="5" t="s">
        <v>44</v>
      </c>
      <c r="O779" s="5" t="b">
        <f t="shared" ref="O779:O786" ca="1" si="178">IFERROR(__xludf.DUMMYFUNCTION("REGEXMATCH(A779,""PHP"")"),TRUE)</f>
        <v>1</v>
      </c>
      <c r="P779" s="5"/>
      <c r="Q779" s="5"/>
      <c r="R779" s="5"/>
      <c r="S779" s="5"/>
      <c r="T779" s="5"/>
      <c r="U779" s="5"/>
      <c r="V779" s="5"/>
      <c r="W779" s="5"/>
      <c r="X779" s="5"/>
      <c r="Y779" s="5"/>
      <c r="Z779" s="5"/>
      <c r="AA779" s="5"/>
      <c r="AB779" s="5"/>
      <c r="AC779" s="5"/>
      <c r="AD779" s="5"/>
      <c r="AE779" s="5"/>
    </row>
    <row r="780" spans="1:31" ht="21" customHeight="1">
      <c r="A780" s="5" t="s">
        <v>248</v>
      </c>
      <c r="B780" s="5" t="s">
        <v>7515</v>
      </c>
      <c r="C780" s="5" t="s">
        <v>27</v>
      </c>
      <c r="D780" s="5" t="s">
        <v>212</v>
      </c>
      <c r="E780" s="5" t="s">
        <v>45</v>
      </c>
      <c r="F780" s="7">
        <v>10</v>
      </c>
      <c r="G780" s="7">
        <v>13</v>
      </c>
      <c r="H780" s="5" t="s">
        <v>1661</v>
      </c>
      <c r="I780" s="5" t="s">
        <v>31</v>
      </c>
      <c r="J780" s="5" t="s">
        <v>76</v>
      </c>
      <c r="K780" s="5" t="s">
        <v>7516</v>
      </c>
      <c r="L780" s="5" t="s">
        <v>14320</v>
      </c>
      <c r="M780" s="5" t="s">
        <v>53</v>
      </c>
      <c r="N780" s="5" t="s">
        <v>55</v>
      </c>
      <c r="O780" s="5" t="b">
        <f t="shared" ca="1" si="178"/>
        <v>1</v>
      </c>
      <c r="P780" s="5"/>
      <c r="Q780" s="5"/>
      <c r="R780" s="5"/>
      <c r="S780" s="5"/>
      <c r="T780" s="5"/>
      <c r="U780" s="5"/>
      <c r="V780" s="5"/>
      <c r="W780" s="5"/>
      <c r="X780" s="5"/>
      <c r="Y780" s="5"/>
      <c r="Z780" s="5"/>
      <c r="AA780" s="5"/>
      <c r="AB780" s="5"/>
      <c r="AC780" s="5"/>
      <c r="AD780" s="5"/>
      <c r="AE780" s="5"/>
    </row>
    <row r="781" spans="1:31" ht="21" customHeight="1">
      <c r="A781" s="5" t="s">
        <v>1948</v>
      </c>
      <c r="B781" s="5" t="s">
        <v>14323</v>
      </c>
      <c r="C781" s="5" t="s">
        <v>170</v>
      </c>
      <c r="D781" s="5" t="s">
        <v>171</v>
      </c>
      <c r="E781" s="5" t="s">
        <v>29</v>
      </c>
      <c r="F781" s="7">
        <v>10</v>
      </c>
      <c r="G781" s="7">
        <v>19</v>
      </c>
      <c r="H781" s="5" t="s">
        <v>2928</v>
      </c>
      <c r="I781" s="5" t="s">
        <v>31</v>
      </c>
      <c r="J781" s="5" t="s">
        <v>14324</v>
      </c>
      <c r="K781" s="5" t="s">
        <v>14325</v>
      </c>
      <c r="L781" s="5" t="s">
        <v>14326</v>
      </c>
      <c r="M781" s="5" t="s">
        <v>37</v>
      </c>
      <c r="N781" s="5" t="s">
        <v>55</v>
      </c>
      <c r="O781" s="5" t="b">
        <f t="shared" ca="1" si="178"/>
        <v>1</v>
      </c>
      <c r="P781" s="5"/>
      <c r="Q781" s="5"/>
      <c r="R781" s="5"/>
      <c r="S781" s="5"/>
      <c r="T781" s="5"/>
      <c r="U781" s="5"/>
      <c r="V781" s="5"/>
      <c r="W781" s="5"/>
      <c r="X781" s="5"/>
      <c r="Y781" s="5"/>
      <c r="Z781" s="5"/>
      <c r="AA781" s="5"/>
      <c r="AB781" s="5"/>
      <c r="AC781" s="5"/>
      <c r="AD781" s="5"/>
      <c r="AE781" s="5"/>
    </row>
    <row r="782" spans="1:31" ht="21" customHeight="1">
      <c r="A782" s="5" t="s">
        <v>248</v>
      </c>
      <c r="B782" s="5" t="s">
        <v>14329</v>
      </c>
      <c r="C782" s="5" t="s">
        <v>20</v>
      </c>
      <c r="D782" s="5" t="s">
        <v>1173</v>
      </c>
      <c r="E782" s="5" t="s">
        <v>29</v>
      </c>
      <c r="F782" s="7">
        <v>10</v>
      </c>
      <c r="G782" s="7">
        <v>18</v>
      </c>
      <c r="H782" s="5" t="s">
        <v>964</v>
      </c>
      <c r="I782" s="5" t="s">
        <v>108</v>
      </c>
      <c r="J782" s="5" t="s">
        <v>110</v>
      </c>
      <c r="K782" s="5" t="s">
        <v>14332</v>
      </c>
      <c r="L782" s="5" t="s">
        <v>14333</v>
      </c>
      <c r="M782" s="5" t="s">
        <v>100</v>
      </c>
      <c r="N782" s="5" t="s">
        <v>55</v>
      </c>
      <c r="O782" s="5" t="b">
        <f t="shared" ca="1" si="178"/>
        <v>1</v>
      </c>
      <c r="P782" s="5"/>
      <c r="Q782" s="5"/>
      <c r="R782" s="5"/>
      <c r="S782" s="5"/>
      <c r="T782" s="5"/>
      <c r="U782" s="5"/>
      <c r="V782" s="5"/>
      <c r="W782" s="5"/>
      <c r="X782" s="5"/>
      <c r="Y782" s="5"/>
      <c r="Z782" s="5"/>
      <c r="AA782" s="5"/>
      <c r="AB782" s="5"/>
      <c r="AC782" s="5"/>
      <c r="AD782" s="5"/>
      <c r="AE782" s="5"/>
    </row>
    <row r="783" spans="1:31" ht="21" customHeight="1">
      <c r="A783" s="5" t="s">
        <v>248</v>
      </c>
      <c r="B783" s="5" t="s">
        <v>14334</v>
      </c>
      <c r="C783" s="5" t="s">
        <v>41</v>
      </c>
      <c r="D783" s="5" t="s">
        <v>114</v>
      </c>
      <c r="E783" s="5" t="s">
        <v>45</v>
      </c>
      <c r="F783" s="7">
        <v>10</v>
      </c>
      <c r="G783" s="7">
        <v>15</v>
      </c>
      <c r="H783" s="5" t="s">
        <v>56</v>
      </c>
      <c r="I783" s="5" t="s">
        <v>108</v>
      </c>
      <c r="J783" s="5" t="s">
        <v>76</v>
      </c>
      <c r="K783" s="5" t="s">
        <v>14337</v>
      </c>
      <c r="L783" s="5" t="s">
        <v>14338</v>
      </c>
      <c r="M783" s="5" t="s">
        <v>53</v>
      </c>
      <c r="N783" s="5" t="s">
        <v>55</v>
      </c>
      <c r="O783" s="5" t="b">
        <f t="shared" ca="1" si="178"/>
        <v>1</v>
      </c>
      <c r="P783" s="5"/>
      <c r="Q783" s="5"/>
      <c r="R783" s="5"/>
      <c r="S783" s="5"/>
      <c r="T783" s="5"/>
      <c r="U783" s="5"/>
      <c r="V783" s="5"/>
      <c r="W783" s="5"/>
      <c r="X783" s="5"/>
      <c r="Y783" s="5"/>
      <c r="Z783" s="5"/>
      <c r="AA783" s="5"/>
      <c r="AB783" s="5"/>
      <c r="AC783" s="5"/>
      <c r="AD783" s="5"/>
      <c r="AE783" s="5"/>
    </row>
    <row r="784" spans="1:31" ht="21" customHeight="1">
      <c r="A784" s="5" t="s">
        <v>14343</v>
      </c>
      <c r="B784" s="5" t="s">
        <v>11461</v>
      </c>
      <c r="C784" s="5" t="s">
        <v>170</v>
      </c>
      <c r="D784" s="5" t="s">
        <v>390</v>
      </c>
      <c r="E784" s="5" t="s">
        <v>45</v>
      </c>
      <c r="F784" s="7">
        <v>10</v>
      </c>
      <c r="G784" s="7">
        <v>25</v>
      </c>
      <c r="H784" s="5" t="s">
        <v>2463</v>
      </c>
      <c r="I784" s="5" t="s">
        <v>108</v>
      </c>
      <c r="J784" s="5" t="s">
        <v>76</v>
      </c>
      <c r="K784" s="5" t="s">
        <v>14347</v>
      </c>
      <c r="L784" s="9" t="s">
        <v>47</v>
      </c>
      <c r="M784" s="5" t="s">
        <v>53</v>
      </c>
      <c r="N784" s="5" t="s">
        <v>55</v>
      </c>
      <c r="O784" s="5" t="b">
        <f t="shared" ca="1" si="178"/>
        <v>1</v>
      </c>
      <c r="P784" s="9"/>
      <c r="Q784" s="5"/>
      <c r="R784" s="5"/>
      <c r="S784" s="5"/>
      <c r="T784" s="5"/>
      <c r="U784" s="5"/>
      <c r="V784" s="5"/>
      <c r="W784" s="5"/>
      <c r="X784" s="5"/>
      <c r="Y784" s="5"/>
      <c r="Z784" s="5"/>
      <c r="AA784" s="5"/>
      <c r="AB784" s="5"/>
      <c r="AC784" s="5"/>
      <c r="AD784" s="5"/>
      <c r="AE784" s="5"/>
    </row>
    <row r="785" spans="1:31" ht="21" customHeight="1">
      <c r="A785" s="5" t="s">
        <v>10918</v>
      </c>
      <c r="B785" s="5" t="s">
        <v>552</v>
      </c>
      <c r="C785" s="5" t="s">
        <v>27</v>
      </c>
      <c r="D785" s="5" t="s">
        <v>290</v>
      </c>
      <c r="E785" s="5" t="s">
        <v>45</v>
      </c>
      <c r="F785" s="7">
        <v>10</v>
      </c>
      <c r="G785" s="7">
        <v>15</v>
      </c>
      <c r="H785" s="5" t="s">
        <v>56</v>
      </c>
      <c r="I785" s="5" t="s">
        <v>31</v>
      </c>
      <c r="J785" s="5" t="s">
        <v>554</v>
      </c>
      <c r="K785" s="5" t="s">
        <v>14351</v>
      </c>
      <c r="L785" s="5" t="s">
        <v>14353</v>
      </c>
      <c r="M785" s="5" t="s">
        <v>37</v>
      </c>
      <c r="N785" s="5" t="s">
        <v>89</v>
      </c>
      <c r="O785" s="5" t="b">
        <f t="shared" ca="1" si="178"/>
        <v>1</v>
      </c>
      <c r="P785" s="5"/>
      <c r="Q785" s="5"/>
      <c r="R785" s="5"/>
      <c r="S785" s="5"/>
      <c r="T785" s="5"/>
      <c r="U785" s="5"/>
      <c r="V785" s="5"/>
      <c r="W785" s="5"/>
      <c r="X785" s="5"/>
      <c r="Y785" s="5"/>
      <c r="Z785" s="5"/>
      <c r="AA785" s="5"/>
      <c r="AB785" s="5"/>
      <c r="AC785" s="5"/>
      <c r="AD785" s="5"/>
      <c r="AE785" s="5"/>
    </row>
    <row r="786" spans="1:31" ht="21" customHeight="1">
      <c r="A786" s="5" t="s">
        <v>248</v>
      </c>
      <c r="B786" s="5" t="s">
        <v>6020</v>
      </c>
      <c r="C786" s="5" t="s">
        <v>41</v>
      </c>
      <c r="D786" s="5" t="s">
        <v>94</v>
      </c>
      <c r="E786" s="5" t="s">
        <v>45</v>
      </c>
      <c r="F786" s="7">
        <v>10</v>
      </c>
      <c r="G786" s="7">
        <v>15</v>
      </c>
      <c r="H786" s="5" t="s">
        <v>56</v>
      </c>
      <c r="I786" s="5" t="s">
        <v>108</v>
      </c>
      <c r="J786" s="5" t="s">
        <v>663</v>
      </c>
      <c r="K786" s="5" t="s">
        <v>14357</v>
      </c>
      <c r="L786" s="5" t="s">
        <v>14358</v>
      </c>
      <c r="M786" s="5" t="s">
        <v>167</v>
      </c>
      <c r="N786" s="5" t="s">
        <v>38</v>
      </c>
      <c r="O786" s="5" t="b">
        <f t="shared" ca="1" si="178"/>
        <v>1</v>
      </c>
      <c r="P786" s="5"/>
      <c r="Q786" s="5"/>
      <c r="R786" s="5"/>
      <c r="S786" s="5"/>
      <c r="T786" s="5"/>
      <c r="U786" s="5"/>
      <c r="V786" s="5"/>
      <c r="W786" s="5"/>
      <c r="X786" s="5"/>
      <c r="Y786" s="5"/>
      <c r="Z786" s="5"/>
      <c r="AA786" s="5"/>
      <c r="AB786" s="5"/>
      <c r="AC786" s="5"/>
      <c r="AD786" s="5"/>
      <c r="AE786" s="5"/>
    </row>
    <row r="787" spans="1:31" ht="21" customHeight="1">
      <c r="A787" s="14" t="s">
        <v>14360</v>
      </c>
      <c r="B787" s="14" t="s">
        <v>14362</v>
      </c>
      <c r="C787" s="14" t="s">
        <v>41</v>
      </c>
      <c r="D787" s="14" t="s">
        <v>94</v>
      </c>
      <c r="E787" s="14" t="s">
        <v>45</v>
      </c>
      <c r="F787" s="15">
        <v>10</v>
      </c>
      <c r="G787" s="15">
        <v>16</v>
      </c>
      <c r="H787" s="14" t="s">
        <v>2314</v>
      </c>
      <c r="I787" s="14" t="s">
        <v>31</v>
      </c>
      <c r="J787" s="14" t="s">
        <v>4234</v>
      </c>
      <c r="K787" s="14" t="s">
        <v>14364</v>
      </c>
      <c r="L787" s="14" t="s">
        <v>14366</v>
      </c>
      <c r="M787" s="14" t="s">
        <v>37</v>
      </c>
      <c r="N787" s="14" t="s">
        <v>55</v>
      </c>
      <c r="O787" s="14" t="b">
        <f t="shared" ref="O787:O827" ca="1" si="179">IFERROR(__xludf.DUMMYFUNCTION("REGEXMATCH(A787,""(?i)PHP"")"),FALSE)</f>
        <v>0</v>
      </c>
      <c r="P787" s="14" t="b">
        <f t="shared" ref="P787:P827" ca="1" si="180">IFERROR(__xludf.DUMMYFUNCTION("REGEXMATCH(L787,""(?i)PHP"")"),FALSE)</f>
        <v>0</v>
      </c>
      <c r="Q787" s="5"/>
      <c r="R787" s="5"/>
      <c r="S787" s="5"/>
      <c r="T787" s="5"/>
      <c r="U787" s="5"/>
      <c r="V787" s="5"/>
      <c r="W787" s="5"/>
      <c r="X787" s="5"/>
      <c r="Y787" s="5"/>
      <c r="Z787" s="5"/>
      <c r="AA787" s="5"/>
      <c r="AB787" s="5"/>
      <c r="AC787" s="5"/>
      <c r="AD787" s="5"/>
      <c r="AE787" s="5"/>
    </row>
    <row r="788" spans="1:31" ht="21" customHeight="1">
      <c r="A788" s="14" t="s">
        <v>9556</v>
      </c>
      <c r="B788" s="14" t="s">
        <v>14376</v>
      </c>
      <c r="C788" s="14" t="s">
        <v>27</v>
      </c>
      <c r="D788" s="14" t="s">
        <v>80</v>
      </c>
      <c r="E788" s="14" t="s">
        <v>45</v>
      </c>
      <c r="F788" s="15">
        <v>10</v>
      </c>
      <c r="G788" s="15">
        <v>12</v>
      </c>
      <c r="H788" s="14" t="s">
        <v>360</v>
      </c>
      <c r="I788" s="14" t="s">
        <v>24</v>
      </c>
      <c r="J788" s="14" t="s">
        <v>76</v>
      </c>
      <c r="K788" s="16" t="s">
        <v>47</v>
      </c>
      <c r="L788" s="16" t="s">
        <v>47</v>
      </c>
      <c r="M788" s="14" t="s">
        <v>53</v>
      </c>
      <c r="N788" s="14" t="s">
        <v>55</v>
      </c>
      <c r="O788" s="14" t="b">
        <f t="shared" ca="1" si="179"/>
        <v>0</v>
      </c>
      <c r="P788" s="14" t="b">
        <f t="shared" ca="1" si="180"/>
        <v>0</v>
      </c>
      <c r="Q788" s="5"/>
      <c r="R788" s="5"/>
      <c r="S788" s="5"/>
      <c r="T788" s="5"/>
      <c r="U788" s="5"/>
      <c r="V788" s="5"/>
      <c r="W788" s="5"/>
      <c r="X788" s="5"/>
      <c r="Y788" s="5"/>
      <c r="Z788" s="5"/>
      <c r="AA788" s="5"/>
      <c r="AB788" s="5"/>
      <c r="AC788" s="5"/>
      <c r="AD788" s="5"/>
      <c r="AE788" s="5"/>
    </row>
    <row r="789" spans="1:31" ht="21" customHeight="1">
      <c r="A789" s="14" t="s">
        <v>13795</v>
      </c>
      <c r="B789" s="14" t="s">
        <v>14380</v>
      </c>
      <c r="C789" s="14" t="s">
        <v>170</v>
      </c>
      <c r="D789" s="14" t="s">
        <v>390</v>
      </c>
      <c r="E789" s="14" t="s">
        <v>29</v>
      </c>
      <c r="F789" s="15">
        <v>10</v>
      </c>
      <c r="G789" s="15">
        <v>15</v>
      </c>
      <c r="H789" s="14" t="s">
        <v>56</v>
      </c>
      <c r="I789" s="14" t="s">
        <v>125</v>
      </c>
      <c r="J789" s="14" t="s">
        <v>947</v>
      </c>
      <c r="K789" s="14" t="s">
        <v>14383</v>
      </c>
      <c r="L789" s="14" t="s">
        <v>14384</v>
      </c>
      <c r="M789" s="14" t="s">
        <v>100</v>
      </c>
      <c r="N789" s="14" t="s">
        <v>55</v>
      </c>
      <c r="O789" s="14" t="b">
        <f t="shared" ca="1" si="179"/>
        <v>0</v>
      </c>
      <c r="P789" s="14" t="b">
        <f t="shared" ca="1" si="180"/>
        <v>0</v>
      </c>
      <c r="Q789" s="5"/>
      <c r="R789" s="5"/>
      <c r="S789" s="5"/>
      <c r="T789" s="5"/>
      <c r="U789" s="5"/>
      <c r="V789" s="5"/>
      <c r="W789" s="5"/>
      <c r="X789" s="5"/>
      <c r="Y789" s="5"/>
      <c r="Z789" s="5"/>
      <c r="AA789" s="5"/>
      <c r="AB789" s="5"/>
      <c r="AC789" s="5"/>
      <c r="AD789" s="5"/>
      <c r="AE789" s="5"/>
    </row>
    <row r="790" spans="1:31" ht="21" customHeight="1">
      <c r="A790" s="14" t="s">
        <v>14386</v>
      </c>
      <c r="B790" s="14" t="s">
        <v>14388</v>
      </c>
      <c r="C790" s="14" t="s">
        <v>41</v>
      </c>
      <c r="D790" s="14" t="s">
        <v>114</v>
      </c>
      <c r="E790" s="14" t="s">
        <v>45</v>
      </c>
      <c r="F790" s="15">
        <v>10</v>
      </c>
      <c r="G790" s="15">
        <v>15</v>
      </c>
      <c r="H790" s="14" t="s">
        <v>56</v>
      </c>
      <c r="I790" s="14" t="s">
        <v>108</v>
      </c>
      <c r="J790" s="14" t="s">
        <v>14390</v>
      </c>
      <c r="K790" s="14" t="s">
        <v>14391</v>
      </c>
      <c r="L790" s="14" t="s">
        <v>14392</v>
      </c>
      <c r="M790" s="14" t="s">
        <v>167</v>
      </c>
      <c r="N790" s="14" t="s">
        <v>55</v>
      </c>
      <c r="O790" s="14" t="b">
        <f t="shared" ca="1" si="179"/>
        <v>0</v>
      </c>
      <c r="P790" s="14" t="b">
        <f t="shared" ca="1" si="180"/>
        <v>0</v>
      </c>
      <c r="Q790" s="5"/>
      <c r="R790" s="5"/>
      <c r="S790" s="5"/>
      <c r="T790" s="5"/>
      <c r="U790" s="5"/>
      <c r="V790" s="5"/>
      <c r="W790" s="5"/>
      <c r="X790" s="5"/>
      <c r="Y790" s="5"/>
      <c r="Z790" s="5"/>
      <c r="AA790" s="5"/>
      <c r="AB790" s="5"/>
      <c r="AC790" s="5"/>
      <c r="AD790" s="5"/>
      <c r="AE790" s="5"/>
    </row>
    <row r="791" spans="1:31" ht="21" customHeight="1">
      <c r="A791" s="14" t="s">
        <v>9556</v>
      </c>
      <c r="B791" s="14" t="s">
        <v>14394</v>
      </c>
      <c r="C791" s="14" t="s">
        <v>27</v>
      </c>
      <c r="D791" s="14" t="s">
        <v>80</v>
      </c>
      <c r="E791" s="14" t="s">
        <v>45</v>
      </c>
      <c r="F791" s="15">
        <v>10</v>
      </c>
      <c r="G791" s="15">
        <v>15</v>
      </c>
      <c r="H791" s="14" t="s">
        <v>56</v>
      </c>
      <c r="I791" s="14" t="s">
        <v>31</v>
      </c>
      <c r="J791" s="14" t="s">
        <v>117</v>
      </c>
      <c r="K791" s="14" t="s">
        <v>11945</v>
      </c>
      <c r="L791" s="14" t="s">
        <v>14395</v>
      </c>
      <c r="M791" s="14" t="s">
        <v>167</v>
      </c>
      <c r="N791" s="14" t="s">
        <v>237</v>
      </c>
      <c r="O791" s="14" t="b">
        <f t="shared" ca="1" si="179"/>
        <v>0</v>
      </c>
      <c r="P791" s="14" t="b">
        <f t="shared" ca="1" si="180"/>
        <v>0</v>
      </c>
      <c r="Q791" s="5"/>
      <c r="R791" s="5"/>
      <c r="S791" s="5"/>
      <c r="T791" s="5"/>
      <c r="U791" s="5"/>
      <c r="V791" s="5"/>
      <c r="W791" s="5"/>
      <c r="X791" s="5"/>
      <c r="Y791" s="5"/>
      <c r="Z791" s="5"/>
      <c r="AA791" s="5"/>
      <c r="AB791" s="5"/>
      <c r="AC791" s="5"/>
      <c r="AD791" s="5"/>
      <c r="AE791" s="5"/>
    </row>
    <row r="792" spans="1:31" ht="21" customHeight="1">
      <c r="A792" s="14" t="s">
        <v>9556</v>
      </c>
      <c r="B792" s="14" t="s">
        <v>14396</v>
      </c>
      <c r="C792" s="14" t="s">
        <v>20</v>
      </c>
      <c r="D792" s="14" t="s">
        <v>21</v>
      </c>
      <c r="E792" s="14" t="s">
        <v>45</v>
      </c>
      <c r="F792" s="15">
        <v>10</v>
      </c>
      <c r="G792" s="15">
        <v>20</v>
      </c>
      <c r="H792" s="14" t="s">
        <v>144</v>
      </c>
      <c r="I792" s="14" t="s">
        <v>31</v>
      </c>
      <c r="J792" s="14" t="s">
        <v>48</v>
      </c>
      <c r="K792" s="14" t="s">
        <v>14397</v>
      </c>
      <c r="L792" s="14" t="s">
        <v>14398</v>
      </c>
      <c r="M792" s="14" t="s">
        <v>53</v>
      </c>
      <c r="N792" s="14" t="s">
        <v>55</v>
      </c>
      <c r="O792" s="14" t="b">
        <f t="shared" ca="1" si="179"/>
        <v>0</v>
      </c>
      <c r="P792" s="14" t="b">
        <f t="shared" ca="1" si="180"/>
        <v>0</v>
      </c>
      <c r="Q792" s="5"/>
      <c r="R792" s="5"/>
      <c r="S792" s="5"/>
      <c r="T792" s="5"/>
      <c r="U792" s="5"/>
      <c r="V792" s="5"/>
      <c r="W792" s="5"/>
      <c r="X792" s="5"/>
      <c r="Y792" s="5"/>
      <c r="Z792" s="5"/>
      <c r="AA792" s="5"/>
      <c r="AB792" s="5"/>
      <c r="AC792" s="5"/>
      <c r="AD792" s="5"/>
      <c r="AE792" s="5"/>
    </row>
    <row r="793" spans="1:31" ht="21" customHeight="1">
      <c r="A793" s="14" t="s">
        <v>14403</v>
      </c>
      <c r="B793" s="14" t="s">
        <v>14404</v>
      </c>
      <c r="C793" s="14" t="s">
        <v>27</v>
      </c>
      <c r="D793" s="14" t="s">
        <v>47</v>
      </c>
      <c r="E793" s="14" t="s">
        <v>45</v>
      </c>
      <c r="F793" s="15">
        <v>10</v>
      </c>
      <c r="G793" s="15">
        <v>15</v>
      </c>
      <c r="H793" s="14" t="s">
        <v>56</v>
      </c>
      <c r="I793" s="14" t="s">
        <v>125</v>
      </c>
      <c r="J793" s="14" t="s">
        <v>252</v>
      </c>
      <c r="K793" s="14" t="s">
        <v>14405</v>
      </c>
      <c r="L793" s="14" t="s">
        <v>14406</v>
      </c>
      <c r="M793" s="14" t="s">
        <v>37</v>
      </c>
      <c r="N793" s="14" t="s">
        <v>55</v>
      </c>
      <c r="O793" s="14" t="b">
        <f t="shared" ca="1" si="179"/>
        <v>0</v>
      </c>
      <c r="P793" s="14" t="b">
        <f t="shared" ca="1" si="180"/>
        <v>0</v>
      </c>
      <c r="Q793" s="5"/>
      <c r="R793" s="5"/>
      <c r="S793" s="5"/>
      <c r="T793" s="5"/>
      <c r="U793" s="5"/>
      <c r="V793" s="5"/>
      <c r="W793" s="5"/>
      <c r="X793" s="5"/>
      <c r="Y793" s="5"/>
      <c r="Z793" s="5"/>
      <c r="AA793" s="5"/>
      <c r="AB793" s="5"/>
      <c r="AC793" s="5"/>
      <c r="AD793" s="5"/>
      <c r="AE793" s="5"/>
    </row>
    <row r="794" spans="1:31" ht="21" customHeight="1">
      <c r="A794" s="14" t="s">
        <v>10325</v>
      </c>
      <c r="B794" s="14" t="s">
        <v>14411</v>
      </c>
      <c r="C794" s="14" t="s">
        <v>170</v>
      </c>
      <c r="D794" s="14" t="s">
        <v>390</v>
      </c>
      <c r="E794" s="14" t="s">
        <v>45</v>
      </c>
      <c r="F794" s="15">
        <v>10</v>
      </c>
      <c r="G794" s="15">
        <v>20</v>
      </c>
      <c r="H794" s="14" t="s">
        <v>144</v>
      </c>
      <c r="I794" s="14" t="s">
        <v>108</v>
      </c>
      <c r="J794" s="14" t="s">
        <v>4046</v>
      </c>
      <c r="K794" s="14" t="s">
        <v>14414</v>
      </c>
      <c r="L794" s="14" t="s">
        <v>14416</v>
      </c>
      <c r="M794" s="14" t="s">
        <v>37</v>
      </c>
      <c r="N794" s="14" t="s">
        <v>55</v>
      </c>
      <c r="O794" s="14" t="b">
        <f t="shared" ca="1" si="179"/>
        <v>0</v>
      </c>
      <c r="P794" s="14" t="b">
        <f t="shared" ca="1" si="180"/>
        <v>0</v>
      </c>
      <c r="Q794" s="5"/>
      <c r="R794" s="5"/>
      <c r="S794" s="5"/>
      <c r="T794" s="5"/>
      <c r="U794" s="5"/>
      <c r="V794" s="5"/>
      <c r="W794" s="5"/>
      <c r="X794" s="5"/>
      <c r="Y794" s="5"/>
      <c r="Z794" s="5"/>
      <c r="AA794" s="5"/>
      <c r="AB794" s="5"/>
      <c r="AC794" s="5"/>
      <c r="AD794" s="5"/>
      <c r="AE794" s="5"/>
    </row>
    <row r="795" spans="1:31" ht="21" customHeight="1">
      <c r="A795" s="14" t="s">
        <v>14421</v>
      </c>
      <c r="B795" s="14" t="s">
        <v>14422</v>
      </c>
      <c r="C795" s="14" t="s">
        <v>20</v>
      </c>
      <c r="D795" s="14" t="s">
        <v>47</v>
      </c>
      <c r="E795" s="14" t="s">
        <v>45</v>
      </c>
      <c r="F795" s="15">
        <v>10</v>
      </c>
      <c r="G795" s="15">
        <v>20</v>
      </c>
      <c r="H795" s="14" t="s">
        <v>144</v>
      </c>
      <c r="I795" s="14" t="s">
        <v>31</v>
      </c>
      <c r="J795" s="14" t="s">
        <v>2426</v>
      </c>
      <c r="K795" s="14" t="s">
        <v>14423</v>
      </c>
      <c r="L795" s="14" t="s">
        <v>14424</v>
      </c>
      <c r="M795" s="14" t="s">
        <v>37</v>
      </c>
      <c r="N795" s="14" t="s">
        <v>55</v>
      </c>
      <c r="O795" s="14" t="b">
        <f t="shared" ca="1" si="179"/>
        <v>0</v>
      </c>
      <c r="P795" s="14" t="b">
        <f t="shared" ca="1" si="180"/>
        <v>0</v>
      </c>
      <c r="Q795" s="5"/>
      <c r="R795" s="5"/>
      <c r="S795" s="5"/>
      <c r="T795" s="5"/>
      <c r="U795" s="5"/>
      <c r="V795" s="5"/>
      <c r="W795" s="5"/>
      <c r="X795" s="5"/>
      <c r="Y795" s="5"/>
      <c r="Z795" s="5"/>
      <c r="AA795" s="5"/>
      <c r="AB795" s="5"/>
      <c r="AC795" s="5"/>
      <c r="AD795" s="5"/>
      <c r="AE795" s="5"/>
    </row>
    <row r="796" spans="1:31" ht="21" customHeight="1">
      <c r="A796" s="14" t="s">
        <v>14429</v>
      </c>
      <c r="B796" s="14" t="s">
        <v>14430</v>
      </c>
      <c r="C796" s="14" t="s">
        <v>20</v>
      </c>
      <c r="D796" s="14" t="s">
        <v>21</v>
      </c>
      <c r="E796" s="14" t="s">
        <v>45</v>
      </c>
      <c r="F796" s="15">
        <v>10</v>
      </c>
      <c r="G796" s="15">
        <v>20</v>
      </c>
      <c r="H796" s="14" t="s">
        <v>144</v>
      </c>
      <c r="I796" s="14" t="s">
        <v>24</v>
      </c>
      <c r="J796" s="14" t="s">
        <v>906</v>
      </c>
      <c r="K796" s="14" t="s">
        <v>14432</v>
      </c>
      <c r="L796" s="14" t="s">
        <v>14433</v>
      </c>
      <c r="M796" s="14" t="s">
        <v>648</v>
      </c>
      <c r="N796" s="14" t="s">
        <v>237</v>
      </c>
      <c r="O796" s="14" t="b">
        <f t="shared" ca="1" si="179"/>
        <v>0</v>
      </c>
      <c r="P796" s="14" t="b">
        <f t="shared" ca="1" si="180"/>
        <v>0</v>
      </c>
      <c r="Q796" s="5"/>
      <c r="R796" s="5"/>
      <c r="S796" s="5"/>
      <c r="T796" s="5"/>
      <c r="U796" s="5"/>
      <c r="V796" s="5"/>
      <c r="W796" s="5"/>
      <c r="X796" s="5"/>
      <c r="Y796" s="5"/>
      <c r="Z796" s="5"/>
      <c r="AA796" s="5"/>
      <c r="AB796" s="5"/>
      <c r="AC796" s="5"/>
      <c r="AD796" s="5"/>
      <c r="AE796" s="5"/>
    </row>
    <row r="797" spans="1:31" ht="21" customHeight="1">
      <c r="A797" s="14" t="s">
        <v>9556</v>
      </c>
      <c r="B797" s="14" t="s">
        <v>14441</v>
      </c>
      <c r="C797" s="14" t="s">
        <v>170</v>
      </c>
      <c r="D797" s="14" t="s">
        <v>390</v>
      </c>
      <c r="E797" s="14" t="s">
        <v>29</v>
      </c>
      <c r="F797" s="15">
        <v>10</v>
      </c>
      <c r="G797" s="15">
        <v>20</v>
      </c>
      <c r="H797" s="14" t="s">
        <v>144</v>
      </c>
      <c r="I797" s="14" t="s">
        <v>31</v>
      </c>
      <c r="J797" s="14" t="s">
        <v>2067</v>
      </c>
      <c r="K797" s="14" t="s">
        <v>14442</v>
      </c>
      <c r="L797" s="14" t="s">
        <v>14443</v>
      </c>
      <c r="M797" s="14" t="s">
        <v>53</v>
      </c>
      <c r="N797" s="14" t="s">
        <v>55</v>
      </c>
      <c r="O797" s="14" t="b">
        <f t="shared" ca="1" si="179"/>
        <v>0</v>
      </c>
      <c r="P797" s="14" t="b">
        <f t="shared" ca="1" si="180"/>
        <v>0</v>
      </c>
      <c r="Q797" s="5"/>
      <c r="R797" s="5"/>
      <c r="S797" s="5"/>
      <c r="T797" s="5"/>
      <c r="U797" s="5"/>
      <c r="V797" s="5"/>
      <c r="W797" s="5"/>
      <c r="X797" s="5"/>
      <c r="Y797" s="5"/>
      <c r="Z797" s="5"/>
      <c r="AA797" s="5"/>
      <c r="AB797" s="5"/>
      <c r="AC797" s="5"/>
      <c r="AD797" s="5"/>
      <c r="AE797" s="5"/>
    </row>
    <row r="798" spans="1:31" ht="21" customHeight="1">
      <c r="A798" s="14" t="s">
        <v>9556</v>
      </c>
      <c r="B798" s="14" t="s">
        <v>3721</v>
      </c>
      <c r="C798" s="14" t="s">
        <v>170</v>
      </c>
      <c r="D798" s="14" t="s">
        <v>390</v>
      </c>
      <c r="E798" s="14" t="s">
        <v>45</v>
      </c>
      <c r="F798" s="15">
        <v>10</v>
      </c>
      <c r="G798" s="15">
        <v>16</v>
      </c>
      <c r="H798" s="14" t="s">
        <v>2314</v>
      </c>
      <c r="I798" s="14" t="s">
        <v>125</v>
      </c>
      <c r="J798" s="14" t="s">
        <v>76</v>
      </c>
      <c r="K798" s="14" t="s">
        <v>3723</v>
      </c>
      <c r="L798" s="14" t="s">
        <v>14448</v>
      </c>
      <c r="M798" s="14" t="s">
        <v>37</v>
      </c>
      <c r="N798" s="14" t="s">
        <v>55</v>
      </c>
      <c r="O798" s="14" t="b">
        <f t="shared" ca="1" si="179"/>
        <v>0</v>
      </c>
      <c r="P798" s="14" t="b">
        <f t="shared" ca="1" si="180"/>
        <v>0</v>
      </c>
      <c r="Q798" s="5"/>
      <c r="R798" s="5"/>
      <c r="S798" s="5"/>
      <c r="T798" s="5"/>
      <c r="U798" s="5"/>
      <c r="V798" s="5"/>
      <c r="W798" s="5"/>
      <c r="X798" s="5"/>
      <c r="Y798" s="5"/>
      <c r="Z798" s="5"/>
      <c r="AA798" s="5"/>
      <c r="AB798" s="5"/>
      <c r="AC798" s="5"/>
      <c r="AD798" s="5"/>
      <c r="AE798" s="5"/>
    </row>
    <row r="799" spans="1:31" ht="21" customHeight="1">
      <c r="A799" s="14" t="s">
        <v>14454</v>
      </c>
      <c r="B799" s="14" t="s">
        <v>14455</v>
      </c>
      <c r="C799" s="14" t="s">
        <v>20</v>
      </c>
      <c r="D799" s="14" t="s">
        <v>21</v>
      </c>
      <c r="E799" s="14" t="s">
        <v>45</v>
      </c>
      <c r="F799" s="15">
        <v>10</v>
      </c>
      <c r="G799" s="15">
        <v>15</v>
      </c>
      <c r="H799" s="14" t="s">
        <v>56</v>
      </c>
      <c r="I799" s="14" t="s">
        <v>24</v>
      </c>
      <c r="J799" s="14" t="s">
        <v>14456</v>
      </c>
      <c r="K799" s="16" t="s">
        <v>47</v>
      </c>
      <c r="L799" s="14" t="s">
        <v>14457</v>
      </c>
      <c r="M799" s="14" t="s">
        <v>42</v>
      </c>
      <c r="N799" s="14" t="s">
        <v>55</v>
      </c>
      <c r="O799" s="14" t="b">
        <f t="shared" ca="1" si="179"/>
        <v>0</v>
      </c>
      <c r="P799" s="14" t="b">
        <f t="shared" ca="1" si="180"/>
        <v>0</v>
      </c>
      <c r="Q799" s="5"/>
      <c r="R799" s="5"/>
      <c r="S799" s="5"/>
      <c r="T799" s="5"/>
      <c r="U799" s="5"/>
      <c r="V799" s="5"/>
      <c r="W799" s="5"/>
      <c r="X799" s="5"/>
      <c r="Y799" s="5"/>
      <c r="Z799" s="5"/>
      <c r="AA799" s="5"/>
      <c r="AB799" s="5"/>
      <c r="AC799" s="5"/>
      <c r="AD799" s="5"/>
      <c r="AE799" s="5"/>
    </row>
    <row r="800" spans="1:31" ht="21" customHeight="1">
      <c r="A800" s="5" t="s">
        <v>9556</v>
      </c>
      <c r="B800" s="5" t="s">
        <v>14458</v>
      </c>
      <c r="C800" s="5" t="s">
        <v>27</v>
      </c>
      <c r="D800" s="5" t="s">
        <v>85</v>
      </c>
      <c r="E800" s="5" t="s">
        <v>45</v>
      </c>
      <c r="F800" s="7">
        <v>10</v>
      </c>
      <c r="G800" s="7">
        <v>15</v>
      </c>
      <c r="H800" s="5" t="s">
        <v>56</v>
      </c>
      <c r="I800" s="5" t="s">
        <v>31</v>
      </c>
      <c r="J800" s="5" t="s">
        <v>110</v>
      </c>
      <c r="K800" s="5" t="s">
        <v>4267</v>
      </c>
      <c r="L800" s="5" t="s">
        <v>14460</v>
      </c>
      <c r="M800" s="5" t="s">
        <v>53</v>
      </c>
      <c r="N800" s="5" t="s">
        <v>55</v>
      </c>
      <c r="O800" s="5" t="b">
        <f t="shared" ca="1" si="179"/>
        <v>0</v>
      </c>
      <c r="P800" s="5" t="b">
        <f t="shared" ca="1" si="180"/>
        <v>0</v>
      </c>
      <c r="Q800" s="5"/>
      <c r="R800" s="5"/>
      <c r="S800" s="5"/>
      <c r="T800" s="5"/>
      <c r="U800" s="5"/>
      <c r="V800" s="5"/>
      <c r="W800" s="5"/>
      <c r="X800" s="5"/>
      <c r="Y800" s="5"/>
      <c r="Z800" s="5"/>
      <c r="AA800" s="5"/>
      <c r="AB800" s="5"/>
      <c r="AC800" s="5"/>
      <c r="AD800" s="5"/>
      <c r="AE800" s="5"/>
    </row>
    <row r="801" spans="1:31" ht="21" customHeight="1">
      <c r="A801" s="14" t="s">
        <v>9556</v>
      </c>
      <c r="B801" s="14" t="s">
        <v>14466</v>
      </c>
      <c r="C801" s="14" t="s">
        <v>27</v>
      </c>
      <c r="D801" s="14" t="s">
        <v>80</v>
      </c>
      <c r="E801" s="14" t="s">
        <v>45</v>
      </c>
      <c r="F801" s="15">
        <v>10</v>
      </c>
      <c r="G801" s="15">
        <v>15</v>
      </c>
      <c r="H801" s="14" t="s">
        <v>56</v>
      </c>
      <c r="I801" s="14" t="s">
        <v>125</v>
      </c>
      <c r="J801" s="14" t="s">
        <v>516</v>
      </c>
      <c r="K801" s="14" t="s">
        <v>14467</v>
      </c>
      <c r="L801" s="14" t="s">
        <v>14468</v>
      </c>
      <c r="M801" s="14" t="s">
        <v>100</v>
      </c>
      <c r="N801" s="14" t="s">
        <v>55</v>
      </c>
      <c r="O801" s="14" t="b">
        <f t="shared" ca="1" si="179"/>
        <v>0</v>
      </c>
      <c r="P801" s="14" t="b">
        <f t="shared" ca="1" si="180"/>
        <v>0</v>
      </c>
      <c r="Q801" s="5"/>
      <c r="R801" s="5"/>
      <c r="S801" s="5"/>
      <c r="T801" s="5"/>
      <c r="U801" s="5"/>
      <c r="V801" s="5"/>
      <c r="W801" s="5"/>
      <c r="X801" s="5"/>
      <c r="Y801" s="5"/>
      <c r="Z801" s="5"/>
      <c r="AA801" s="5"/>
      <c r="AB801" s="5"/>
      <c r="AC801" s="5"/>
      <c r="AD801" s="5"/>
      <c r="AE801" s="5"/>
    </row>
    <row r="802" spans="1:31" ht="21" customHeight="1">
      <c r="A802" s="14" t="s">
        <v>9556</v>
      </c>
      <c r="B802" s="14" t="s">
        <v>14471</v>
      </c>
      <c r="C802" s="14" t="s">
        <v>27</v>
      </c>
      <c r="D802" s="14" t="s">
        <v>575</v>
      </c>
      <c r="E802" s="14" t="s">
        <v>45</v>
      </c>
      <c r="F802" s="15">
        <v>10</v>
      </c>
      <c r="G802" s="15">
        <v>20</v>
      </c>
      <c r="H802" s="14" t="s">
        <v>144</v>
      </c>
      <c r="I802" s="14" t="s">
        <v>24</v>
      </c>
      <c r="J802" s="14" t="s">
        <v>110</v>
      </c>
      <c r="K802" s="16" t="s">
        <v>47</v>
      </c>
      <c r="L802" s="16" t="s">
        <v>47</v>
      </c>
      <c r="M802" s="14" t="s">
        <v>37</v>
      </c>
      <c r="N802" s="14" t="s">
        <v>55</v>
      </c>
      <c r="O802" s="14" t="b">
        <f t="shared" ca="1" si="179"/>
        <v>0</v>
      </c>
      <c r="P802" s="14" t="b">
        <f t="shared" ca="1" si="180"/>
        <v>0</v>
      </c>
      <c r="Q802" s="5"/>
      <c r="R802" s="5"/>
      <c r="S802" s="5"/>
      <c r="T802" s="5"/>
      <c r="U802" s="5"/>
      <c r="V802" s="5"/>
      <c r="W802" s="5"/>
      <c r="X802" s="5"/>
      <c r="Y802" s="5"/>
      <c r="Z802" s="5"/>
      <c r="AA802" s="5"/>
      <c r="AB802" s="5"/>
      <c r="AC802" s="5"/>
      <c r="AD802" s="5"/>
      <c r="AE802" s="5"/>
    </row>
    <row r="803" spans="1:31" ht="21" customHeight="1">
      <c r="A803" s="14" t="s">
        <v>9556</v>
      </c>
      <c r="B803" s="14" t="s">
        <v>14478</v>
      </c>
      <c r="C803" s="14" t="s">
        <v>27</v>
      </c>
      <c r="D803" s="14" t="s">
        <v>575</v>
      </c>
      <c r="E803" s="14" t="s">
        <v>45</v>
      </c>
      <c r="F803" s="15">
        <v>10</v>
      </c>
      <c r="G803" s="15">
        <v>20</v>
      </c>
      <c r="H803" s="14" t="s">
        <v>144</v>
      </c>
      <c r="I803" s="14" t="s">
        <v>31</v>
      </c>
      <c r="J803" s="14" t="s">
        <v>484</v>
      </c>
      <c r="K803" s="14" t="s">
        <v>14479</v>
      </c>
      <c r="L803" s="14" t="s">
        <v>14480</v>
      </c>
      <c r="M803" s="14" t="s">
        <v>37</v>
      </c>
      <c r="N803" s="14" t="s">
        <v>55</v>
      </c>
      <c r="O803" s="14" t="b">
        <f t="shared" ca="1" si="179"/>
        <v>0</v>
      </c>
      <c r="P803" s="14" t="b">
        <f t="shared" ca="1" si="180"/>
        <v>0</v>
      </c>
      <c r="Q803" s="5"/>
      <c r="R803" s="5"/>
      <c r="S803" s="5"/>
      <c r="T803" s="5"/>
      <c r="U803" s="5"/>
      <c r="V803" s="5"/>
      <c r="W803" s="5"/>
      <c r="X803" s="5"/>
      <c r="Y803" s="5"/>
      <c r="Z803" s="5"/>
      <c r="AA803" s="5"/>
      <c r="AB803" s="5"/>
      <c r="AC803" s="5"/>
      <c r="AD803" s="5"/>
      <c r="AE803" s="5"/>
    </row>
    <row r="804" spans="1:31" ht="21" customHeight="1">
      <c r="A804" s="14" t="s">
        <v>14484</v>
      </c>
      <c r="B804" s="14" t="s">
        <v>14485</v>
      </c>
      <c r="C804" s="14" t="s">
        <v>20</v>
      </c>
      <c r="D804" s="14" t="s">
        <v>2874</v>
      </c>
      <c r="E804" s="14" t="s">
        <v>29</v>
      </c>
      <c r="F804" s="15">
        <v>10</v>
      </c>
      <c r="G804" s="15">
        <v>15</v>
      </c>
      <c r="H804" s="14" t="s">
        <v>56</v>
      </c>
      <c r="I804" s="14" t="s">
        <v>108</v>
      </c>
      <c r="J804" s="14" t="s">
        <v>3552</v>
      </c>
      <c r="K804" s="16" t="s">
        <v>47</v>
      </c>
      <c r="L804" s="14" t="s">
        <v>14486</v>
      </c>
      <c r="M804" s="14" t="s">
        <v>53</v>
      </c>
      <c r="N804" s="14" t="s">
        <v>55</v>
      </c>
      <c r="O804" s="14" t="b">
        <f t="shared" ca="1" si="179"/>
        <v>0</v>
      </c>
      <c r="P804" s="14" t="b">
        <f t="shared" ca="1" si="180"/>
        <v>0</v>
      </c>
      <c r="Q804" s="5"/>
      <c r="R804" s="5"/>
      <c r="S804" s="5"/>
      <c r="T804" s="5"/>
      <c r="U804" s="5"/>
      <c r="V804" s="5"/>
      <c r="W804" s="5"/>
      <c r="X804" s="5"/>
      <c r="Y804" s="5"/>
      <c r="Z804" s="5"/>
      <c r="AA804" s="5"/>
      <c r="AB804" s="5"/>
      <c r="AC804" s="5"/>
      <c r="AD804" s="5"/>
      <c r="AE804" s="5"/>
    </row>
    <row r="805" spans="1:31" ht="21" customHeight="1">
      <c r="A805" s="14" t="s">
        <v>9556</v>
      </c>
      <c r="B805" s="14" t="s">
        <v>14493</v>
      </c>
      <c r="C805" s="14" t="s">
        <v>27</v>
      </c>
      <c r="D805" s="14" t="s">
        <v>47</v>
      </c>
      <c r="E805" s="14" t="s">
        <v>45</v>
      </c>
      <c r="F805" s="15">
        <v>10</v>
      </c>
      <c r="G805" s="15">
        <v>15</v>
      </c>
      <c r="H805" s="14" t="s">
        <v>56</v>
      </c>
      <c r="I805" s="14" t="s">
        <v>31</v>
      </c>
      <c r="J805" s="14" t="s">
        <v>110</v>
      </c>
      <c r="K805" s="14" t="s">
        <v>14498</v>
      </c>
      <c r="L805" s="14" t="s">
        <v>14499</v>
      </c>
      <c r="M805" s="14" t="s">
        <v>37</v>
      </c>
      <c r="N805" s="14" t="s">
        <v>55</v>
      </c>
      <c r="O805" s="14" t="b">
        <f t="shared" ca="1" si="179"/>
        <v>0</v>
      </c>
      <c r="P805" s="14" t="b">
        <f t="shared" ca="1" si="180"/>
        <v>0</v>
      </c>
      <c r="Q805" s="5"/>
      <c r="R805" s="5"/>
      <c r="S805" s="5"/>
      <c r="T805" s="5"/>
      <c r="U805" s="5"/>
      <c r="V805" s="5"/>
      <c r="W805" s="5"/>
      <c r="X805" s="5"/>
      <c r="Y805" s="5"/>
      <c r="Z805" s="5"/>
      <c r="AA805" s="5"/>
      <c r="AB805" s="5"/>
      <c r="AC805" s="5"/>
      <c r="AD805" s="5"/>
      <c r="AE805" s="5"/>
    </row>
    <row r="806" spans="1:31" ht="21" customHeight="1">
      <c r="A806" s="14" t="s">
        <v>10325</v>
      </c>
      <c r="B806" s="14" t="s">
        <v>14502</v>
      </c>
      <c r="C806" s="14" t="s">
        <v>170</v>
      </c>
      <c r="D806" s="14" t="s">
        <v>435</v>
      </c>
      <c r="E806" s="14" t="s">
        <v>919</v>
      </c>
      <c r="F806" s="15">
        <v>10</v>
      </c>
      <c r="G806" s="15">
        <v>15</v>
      </c>
      <c r="H806" s="14" t="s">
        <v>56</v>
      </c>
      <c r="I806" s="14" t="s">
        <v>125</v>
      </c>
      <c r="J806" s="14" t="s">
        <v>252</v>
      </c>
      <c r="K806" s="14" t="s">
        <v>14503</v>
      </c>
      <c r="L806" s="14" t="s">
        <v>14504</v>
      </c>
      <c r="M806" s="14" t="s">
        <v>53</v>
      </c>
      <c r="N806" s="14" t="s">
        <v>55</v>
      </c>
      <c r="O806" s="14" t="b">
        <f t="shared" ca="1" si="179"/>
        <v>0</v>
      </c>
      <c r="P806" s="14" t="b">
        <f t="shared" ca="1" si="180"/>
        <v>0</v>
      </c>
      <c r="Q806" s="5"/>
      <c r="R806" s="5"/>
      <c r="S806" s="5"/>
      <c r="T806" s="5"/>
      <c r="U806" s="5"/>
      <c r="V806" s="5"/>
      <c r="W806" s="5"/>
      <c r="X806" s="5"/>
      <c r="Y806" s="5"/>
      <c r="Z806" s="5"/>
      <c r="AA806" s="5"/>
      <c r="AB806" s="5"/>
      <c r="AC806" s="5"/>
      <c r="AD806" s="5"/>
      <c r="AE806" s="5"/>
    </row>
    <row r="807" spans="1:31" ht="21" customHeight="1">
      <c r="A807" s="5" t="s">
        <v>9556</v>
      </c>
      <c r="B807" s="5" t="s">
        <v>14508</v>
      </c>
      <c r="C807" s="5" t="s">
        <v>20</v>
      </c>
      <c r="D807" s="5" t="s">
        <v>21</v>
      </c>
      <c r="E807" s="5" t="s">
        <v>45</v>
      </c>
      <c r="F807" s="7">
        <v>10</v>
      </c>
      <c r="G807" s="7">
        <v>14</v>
      </c>
      <c r="H807" s="5" t="s">
        <v>3589</v>
      </c>
      <c r="I807" s="5" t="s">
        <v>125</v>
      </c>
      <c r="J807" s="5" t="s">
        <v>57</v>
      </c>
      <c r="K807" s="5" t="s">
        <v>1506</v>
      </c>
      <c r="L807" s="5" t="s">
        <v>14509</v>
      </c>
      <c r="M807" s="9" t="s">
        <v>47</v>
      </c>
      <c r="N807" s="5" t="s">
        <v>44</v>
      </c>
      <c r="O807" s="5" t="b">
        <f t="shared" ca="1" si="179"/>
        <v>0</v>
      </c>
      <c r="P807" s="5" t="b">
        <f t="shared" ca="1" si="180"/>
        <v>0</v>
      </c>
      <c r="Q807" s="5"/>
      <c r="R807" s="5"/>
      <c r="S807" s="5"/>
      <c r="T807" s="5"/>
      <c r="U807" s="5"/>
      <c r="V807" s="5"/>
      <c r="W807" s="5"/>
      <c r="X807" s="5"/>
      <c r="Y807" s="5"/>
      <c r="Z807" s="5"/>
      <c r="AA807" s="5"/>
      <c r="AB807" s="5"/>
      <c r="AC807" s="5"/>
      <c r="AD807" s="5"/>
      <c r="AE807" s="5"/>
    </row>
    <row r="808" spans="1:31" ht="21" customHeight="1">
      <c r="A808" s="14" t="s">
        <v>9556</v>
      </c>
      <c r="B808" s="14" t="s">
        <v>12008</v>
      </c>
      <c r="C808" s="14" t="s">
        <v>27</v>
      </c>
      <c r="D808" s="14" t="s">
        <v>105</v>
      </c>
      <c r="E808" s="14" t="s">
        <v>45</v>
      </c>
      <c r="F808" s="15">
        <v>10</v>
      </c>
      <c r="G808" s="15">
        <v>15</v>
      </c>
      <c r="H808" s="14" t="s">
        <v>56</v>
      </c>
      <c r="I808" s="14" t="s">
        <v>125</v>
      </c>
      <c r="J808" s="14" t="s">
        <v>11666</v>
      </c>
      <c r="K808" s="14" t="s">
        <v>12010</v>
      </c>
      <c r="L808" s="14" t="s">
        <v>14516</v>
      </c>
      <c r="M808" s="14" t="s">
        <v>37</v>
      </c>
      <c r="N808" s="14" t="s">
        <v>55</v>
      </c>
      <c r="O808" s="14" t="b">
        <f t="shared" ca="1" si="179"/>
        <v>0</v>
      </c>
      <c r="P808" s="14" t="b">
        <f t="shared" ca="1" si="180"/>
        <v>0</v>
      </c>
      <c r="Q808" s="5"/>
      <c r="R808" s="5"/>
      <c r="S808" s="5"/>
      <c r="T808" s="5"/>
      <c r="U808" s="5"/>
      <c r="V808" s="5"/>
      <c r="W808" s="5"/>
      <c r="X808" s="5"/>
      <c r="Y808" s="5"/>
      <c r="Z808" s="5"/>
      <c r="AA808" s="5"/>
      <c r="AB808" s="5"/>
      <c r="AC808" s="5"/>
      <c r="AD808" s="5"/>
      <c r="AE808" s="5"/>
    </row>
    <row r="809" spans="1:31" ht="21" customHeight="1">
      <c r="A809" s="14" t="s">
        <v>14521</v>
      </c>
      <c r="B809" s="14" t="s">
        <v>14522</v>
      </c>
      <c r="C809" s="14" t="s">
        <v>27</v>
      </c>
      <c r="D809" s="14" t="s">
        <v>199</v>
      </c>
      <c r="E809" s="14" t="s">
        <v>45</v>
      </c>
      <c r="F809" s="15">
        <v>10</v>
      </c>
      <c r="G809" s="15">
        <v>30</v>
      </c>
      <c r="H809" s="14" t="s">
        <v>2866</v>
      </c>
      <c r="I809" s="14" t="s">
        <v>108</v>
      </c>
      <c r="J809" s="14" t="s">
        <v>3655</v>
      </c>
      <c r="K809" s="16" t="s">
        <v>47</v>
      </c>
      <c r="L809" s="14" t="s">
        <v>14523</v>
      </c>
      <c r="M809" s="14" t="s">
        <v>100</v>
      </c>
      <c r="N809" s="14" t="s">
        <v>55</v>
      </c>
      <c r="O809" s="14" t="b">
        <f t="shared" ca="1" si="179"/>
        <v>0</v>
      </c>
      <c r="P809" s="14" t="b">
        <f t="shared" ca="1" si="180"/>
        <v>0</v>
      </c>
      <c r="Q809" s="5"/>
      <c r="R809" s="5"/>
      <c r="S809" s="5"/>
      <c r="T809" s="5"/>
      <c r="U809" s="5"/>
      <c r="V809" s="5"/>
      <c r="W809" s="5"/>
      <c r="X809" s="5"/>
      <c r="Y809" s="5"/>
      <c r="Z809" s="5"/>
      <c r="AA809" s="5"/>
      <c r="AB809" s="5"/>
      <c r="AC809" s="5"/>
      <c r="AD809" s="5"/>
      <c r="AE809" s="5"/>
    </row>
    <row r="810" spans="1:31" ht="21" customHeight="1">
      <c r="A810" s="14" t="s">
        <v>14530</v>
      </c>
      <c r="B810" s="14" t="s">
        <v>8573</v>
      </c>
      <c r="C810" s="14" t="s">
        <v>170</v>
      </c>
      <c r="D810" s="14" t="s">
        <v>47</v>
      </c>
      <c r="E810" s="14" t="s">
        <v>45</v>
      </c>
      <c r="F810" s="15">
        <v>10</v>
      </c>
      <c r="G810" s="15">
        <v>20</v>
      </c>
      <c r="H810" s="14" t="s">
        <v>144</v>
      </c>
      <c r="I810" s="14" t="s">
        <v>108</v>
      </c>
      <c r="J810" s="14" t="s">
        <v>110</v>
      </c>
      <c r="K810" s="14" t="s">
        <v>14531</v>
      </c>
      <c r="L810" s="14" t="s">
        <v>14532</v>
      </c>
      <c r="M810" s="14" t="s">
        <v>648</v>
      </c>
      <c r="N810" s="14" t="s">
        <v>405</v>
      </c>
      <c r="O810" s="14" t="b">
        <f t="shared" ca="1" si="179"/>
        <v>0</v>
      </c>
      <c r="P810" s="14" t="b">
        <f t="shared" ca="1" si="180"/>
        <v>0</v>
      </c>
      <c r="Q810" s="5"/>
      <c r="R810" s="5"/>
      <c r="S810" s="5"/>
      <c r="T810" s="5"/>
      <c r="U810" s="5"/>
      <c r="V810" s="5"/>
      <c r="W810" s="5"/>
      <c r="X810" s="5"/>
      <c r="Y810" s="5"/>
      <c r="Z810" s="5"/>
      <c r="AA810" s="5"/>
      <c r="AB810" s="5"/>
      <c r="AC810" s="5"/>
      <c r="AD810" s="5"/>
      <c r="AE810" s="5"/>
    </row>
    <row r="811" spans="1:31" ht="21" customHeight="1">
      <c r="A811" s="14" t="s">
        <v>9556</v>
      </c>
      <c r="B811" s="14" t="s">
        <v>2065</v>
      </c>
      <c r="C811" s="14" t="s">
        <v>27</v>
      </c>
      <c r="D811" s="14" t="s">
        <v>85</v>
      </c>
      <c r="E811" s="14" t="s">
        <v>45</v>
      </c>
      <c r="F811" s="15">
        <v>10</v>
      </c>
      <c r="G811" s="15">
        <v>15</v>
      </c>
      <c r="H811" s="14" t="s">
        <v>56</v>
      </c>
      <c r="I811" s="14" t="s">
        <v>108</v>
      </c>
      <c r="J811" s="14" t="s">
        <v>2067</v>
      </c>
      <c r="K811" s="14" t="s">
        <v>2069</v>
      </c>
      <c r="L811" s="14" t="s">
        <v>14537</v>
      </c>
      <c r="M811" s="14" t="s">
        <v>53</v>
      </c>
      <c r="N811" s="14" t="s">
        <v>271</v>
      </c>
      <c r="O811" s="14" t="b">
        <f t="shared" ca="1" si="179"/>
        <v>0</v>
      </c>
      <c r="P811" s="14" t="b">
        <f t="shared" ca="1" si="180"/>
        <v>0</v>
      </c>
      <c r="Q811" s="5"/>
      <c r="R811" s="5"/>
      <c r="S811" s="5"/>
      <c r="T811" s="5"/>
      <c r="U811" s="5"/>
      <c r="V811" s="5"/>
      <c r="W811" s="5"/>
      <c r="X811" s="5"/>
      <c r="Y811" s="5"/>
      <c r="Z811" s="5"/>
      <c r="AA811" s="5"/>
      <c r="AB811" s="5"/>
      <c r="AC811" s="5"/>
      <c r="AD811" s="5"/>
      <c r="AE811" s="5"/>
    </row>
    <row r="812" spans="1:31" ht="21" customHeight="1">
      <c r="A812" s="14" t="s">
        <v>14540</v>
      </c>
      <c r="B812" s="14" t="s">
        <v>14541</v>
      </c>
      <c r="C812" s="14" t="s">
        <v>170</v>
      </c>
      <c r="D812" s="14" t="s">
        <v>390</v>
      </c>
      <c r="E812" s="14" t="s">
        <v>29</v>
      </c>
      <c r="F812" s="15">
        <v>10</v>
      </c>
      <c r="G812" s="15">
        <v>25</v>
      </c>
      <c r="H812" s="14" t="s">
        <v>2463</v>
      </c>
      <c r="I812" s="14" t="s">
        <v>108</v>
      </c>
      <c r="J812" s="14" t="s">
        <v>117</v>
      </c>
      <c r="K812" s="14" t="s">
        <v>14542</v>
      </c>
      <c r="L812" s="14" t="s">
        <v>14543</v>
      </c>
      <c r="M812" s="14" t="s">
        <v>53</v>
      </c>
      <c r="N812" s="14" t="s">
        <v>55</v>
      </c>
      <c r="O812" s="14" t="b">
        <f t="shared" ca="1" si="179"/>
        <v>0</v>
      </c>
      <c r="P812" s="14" t="b">
        <f t="shared" ca="1" si="180"/>
        <v>0</v>
      </c>
      <c r="Q812" s="5"/>
      <c r="R812" s="5"/>
      <c r="S812" s="5"/>
      <c r="T812" s="5"/>
      <c r="U812" s="5"/>
      <c r="V812" s="5"/>
      <c r="W812" s="5"/>
      <c r="X812" s="5"/>
      <c r="Y812" s="5"/>
      <c r="Z812" s="5"/>
      <c r="AA812" s="5"/>
      <c r="AB812" s="5"/>
      <c r="AC812" s="5"/>
      <c r="AD812" s="5"/>
      <c r="AE812" s="5"/>
    </row>
    <row r="813" spans="1:31" ht="21" customHeight="1">
      <c r="A813" s="14" t="s">
        <v>9556</v>
      </c>
      <c r="B813" s="14" t="s">
        <v>14544</v>
      </c>
      <c r="C813" s="14" t="s">
        <v>27</v>
      </c>
      <c r="D813" s="14" t="s">
        <v>575</v>
      </c>
      <c r="E813" s="14" t="s">
        <v>45</v>
      </c>
      <c r="F813" s="15">
        <v>10</v>
      </c>
      <c r="G813" s="15">
        <v>20</v>
      </c>
      <c r="H813" s="14" t="s">
        <v>144</v>
      </c>
      <c r="I813" s="14" t="s">
        <v>108</v>
      </c>
      <c r="J813" s="14" t="s">
        <v>57</v>
      </c>
      <c r="K813" s="14" t="s">
        <v>14545</v>
      </c>
      <c r="L813" s="14" t="s">
        <v>14546</v>
      </c>
      <c r="M813" s="14" t="s">
        <v>53</v>
      </c>
      <c r="N813" s="14" t="s">
        <v>55</v>
      </c>
      <c r="O813" s="14" t="b">
        <f t="shared" ca="1" si="179"/>
        <v>0</v>
      </c>
      <c r="P813" s="14" t="b">
        <f t="shared" ca="1" si="180"/>
        <v>0</v>
      </c>
      <c r="Q813" s="5"/>
      <c r="R813" s="5"/>
      <c r="S813" s="5"/>
      <c r="T813" s="5"/>
      <c r="U813" s="5"/>
      <c r="V813" s="5"/>
      <c r="W813" s="5"/>
      <c r="X813" s="5"/>
      <c r="Y813" s="5"/>
      <c r="Z813" s="5"/>
      <c r="AA813" s="5"/>
      <c r="AB813" s="5"/>
      <c r="AC813" s="5"/>
      <c r="AD813" s="5"/>
      <c r="AE813" s="5"/>
    </row>
    <row r="814" spans="1:31" ht="21" customHeight="1">
      <c r="A814" s="14" t="s">
        <v>9556</v>
      </c>
      <c r="B814" s="14" t="s">
        <v>14550</v>
      </c>
      <c r="C814" s="14" t="s">
        <v>170</v>
      </c>
      <c r="D814" s="14" t="s">
        <v>390</v>
      </c>
      <c r="E814" s="14" t="s">
        <v>29</v>
      </c>
      <c r="F814" s="15">
        <v>10</v>
      </c>
      <c r="G814" s="15">
        <v>15</v>
      </c>
      <c r="H814" s="14" t="s">
        <v>56</v>
      </c>
      <c r="I814" s="14" t="s">
        <v>108</v>
      </c>
      <c r="J814" s="14" t="s">
        <v>57</v>
      </c>
      <c r="K814" s="14" t="s">
        <v>599</v>
      </c>
      <c r="L814" s="14" t="s">
        <v>14551</v>
      </c>
      <c r="M814" s="14" t="s">
        <v>53</v>
      </c>
      <c r="N814" s="14" t="s">
        <v>55</v>
      </c>
      <c r="O814" s="14" t="b">
        <f t="shared" ca="1" si="179"/>
        <v>0</v>
      </c>
      <c r="P814" s="14" t="b">
        <f t="shared" ca="1" si="180"/>
        <v>0</v>
      </c>
      <c r="Q814" s="5"/>
      <c r="R814" s="5"/>
      <c r="S814" s="5"/>
      <c r="T814" s="5"/>
      <c r="U814" s="5"/>
      <c r="V814" s="5"/>
      <c r="W814" s="5"/>
      <c r="X814" s="5"/>
      <c r="Y814" s="5"/>
      <c r="Z814" s="5"/>
      <c r="AA814" s="5"/>
      <c r="AB814" s="5"/>
      <c r="AC814" s="5"/>
      <c r="AD814" s="5"/>
      <c r="AE814" s="5"/>
    </row>
    <row r="815" spans="1:31" ht="21" customHeight="1">
      <c r="A815" s="14" t="s">
        <v>9556</v>
      </c>
      <c r="B815" s="14" t="s">
        <v>14555</v>
      </c>
      <c r="C815" s="14" t="s">
        <v>170</v>
      </c>
      <c r="D815" s="14" t="s">
        <v>390</v>
      </c>
      <c r="E815" s="14" t="s">
        <v>29</v>
      </c>
      <c r="F815" s="15">
        <v>10</v>
      </c>
      <c r="G815" s="15">
        <v>15</v>
      </c>
      <c r="H815" s="14" t="s">
        <v>56</v>
      </c>
      <c r="I815" s="14" t="s">
        <v>125</v>
      </c>
      <c r="J815" s="14" t="s">
        <v>76</v>
      </c>
      <c r="K815" s="14" t="s">
        <v>14556</v>
      </c>
      <c r="L815" s="14" t="s">
        <v>14557</v>
      </c>
      <c r="M815" s="14" t="s">
        <v>53</v>
      </c>
      <c r="N815" s="14" t="s">
        <v>55</v>
      </c>
      <c r="O815" s="14" t="b">
        <f t="shared" ca="1" si="179"/>
        <v>0</v>
      </c>
      <c r="P815" s="14" t="b">
        <f t="shared" ca="1" si="180"/>
        <v>0</v>
      </c>
      <c r="Q815" s="5"/>
      <c r="R815" s="5"/>
      <c r="S815" s="5"/>
      <c r="T815" s="5"/>
      <c r="U815" s="5"/>
      <c r="V815" s="5"/>
      <c r="W815" s="5"/>
      <c r="X815" s="5"/>
      <c r="Y815" s="5"/>
      <c r="Z815" s="5"/>
      <c r="AA815" s="5"/>
      <c r="AB815" s="5"/>
      <c r="AC815" s="5"/>
      <c r="AD815" s="5"/>
      <c r="AE815" s="5"/>
    </row>
    <row r="816" spans="1:31" ht="21" customHeight="1">
      <c r="A816" s="14" t="s">
        <v>14560</v>
      </c>
      <c r="B816" s="14" t="s">
        <v>14561</v>
      </c>
      <c r="C816" s="14" t="s">
        <v>170</v>
      </c>
      <c r="D816" s="14" t="s">
        <v>390</v>
      </c>
      <c r="E816" s="14" t="s">
        <v>45</v>
      </c>
      <c r="F816" s="15">
        <v>10</v>
      </c>
      <c r="G816" s="15">
        <v>25</v>
      </c>
      <c r="H816" s="14" t="s">
        <v>2463</v>
      </c>
      <c r="I816" s="14" t="s">
        <v>108</v>
      </c>
      <c r="J816" s="14" t="s">
        <v>252</v>
      </c>
      <c r="K816" s="14" t="s">
        <v>14563</v>
      </c>
      <c r="L816" s="14" t="s">
        <v>14564</v>
      </c>
      <c r="M816" s="14" t="s">
        <v>100</v>
      </c>
      <c r="N816" s="14" t="s">
        <v>55</v>
      </c>
      <c r="O816" s="14" t="b">
        <f t="shared" ca="1" si="179"/>
        <v>0</v>
      </c>
      <c r="P816" s="14" t="b">
        <f t="shared" ca="1" si="180"/>
        <v>0</v>
      </c>
      <c r="Q816" s="5"/>
      <c r="R816" s="5"/>
      <c r="S816" s="5"/>
      <c r="T816" s="5"/>
      <c r="U816" s="5"/>
      <c r="V816" s="5"/>
      <c r="W816" s="5"/>
      <c r="X816" s="5"/>
      <c r="Y816" s="5"/>
      <c r="Z816" s="5"/>
      <c r="AA816" s="5"/>
      <c r="AB816" s="5"/>
      <c r="AC816" s="5"/>
      <c r="AD816" s="5"/>
      <c r="AE816" s="5"/>
    </row>
    <row r="817" spans="1:31" ht="21" customHeight="1">
      <c r="A817" s="14" t="s">
        <v>14565</v>
      </c>
      <c r="B817" s="14" t="s">
        <v>14567</v>
      </c>
      <c r="C817" s="14" t="s">
        <v>27</v>
      </c>
      <c r="D817" s="14" t="s">
        <v>80</v>
      </c>
      <c r="E817" s="14" t="s">
        <v>29</v>
      </c>
      <c r="F817" s="15">
        <v>10</v>
      </c>
      <c r="G817" s="15">
        <v>15</v>
      </c>
      <c r="H817" s="14" t="s">
        <v>56</v>
      </c>
      <c r="I817" s="14" t="s">
        <v>31</v>
      </c>
      <c r="J817" s="14" t="s">
        <v>1026</v>
      </c>
      <c r="K817" s="16" t="s">
        <v>47</v>
      </c>
      <c r="L817" s="14" t="s">
        <v>14569</v>
      </c>
      <c r="M817" s="14" t="s">
        <v>37</v>
      </c>
      <c r="N817" s="14" t="s">
        <v>55</v>
      </c>
      <c r="O817" s="14" t="b">
        <f t="shared" ca="1" si="179"/>
        <v>0</v>
      </c>
      <c r="P817" s="14" t="b">
        <f t="shared" ca="1" si="180"/>
        <v>0</v>
      </c>
      <c r="Q817" s="5"/>
      <c r="R817" s="5"/>
      <c r="S817" s="5"/>
      <c r="T817" s="5"/>
      <c r="U817" s="5"/>
      <c r="V817" s="5"/>
      <c r="W817" s="5"/>
      <c r="X817" s="5"/>
      <c r="Y817" s="5"/>
      <c r="Z817" s="5"/>
      <c r="AA817" s="5"/>
      <c r="AB817" s="5"/>
      <c r="AC817" s="5"/>
      <c r="AD817" s="5"/>
      <c r="AE817" s="5"/>
    </row>
    <row r="818" spans="1:31" ht="21" customHeight="1">
      <c r="A818" s="14" t="s">
        <v>13520</v>
      </c>
      <c r="B818" s="14" t="s">
        <v>14574</v>
      </c>
      <c r="C818" s="14" t="s">
        <v>27</v>
      </c>
      <c r="D818" s="14" t="s">
        <v>199</v>
      </c>
      <c r="E818" s="14" t="s">
        <v>45</v>
      </c>
      <c r="F818" s="15">
        <v>10</v>
      </c>
      <c r="G818" s="15">
        <v>25</v>
      </c>
      <c r="H818" s="14" t="s">
        <v>2463</v>
      </c>
      <c r="I818" s="14" t="s">
        <v>24</v>
      </c>
      <c r="J818" s="14" t="s">
        <v>57</v>
      </c>
      <c r="K818" s="14" t="s">
        <v>381</v>
      </c>
      <c r="L818" s="14" t="s">
        <v>14575</v>
      </c>
      <c r="M818" s="14" t="s">
        <v>100</v>
      </c>
      <c r="N818" s="14" t="s">
        <v>55</v>
      </c>
      <c r="O818" s="14" t="b">
        <f t="shared" ca="1" si="179"/>
        <v>0</v>
      </c>
      <c r="P818" s="14" t="b">
        <f t="shared" ca="1" si="180"/>
        <v>0</v>
      </c>
      <c r="Q818" s="5"/>
      <c r="R818" s="5"/>
      <c r="S818" s="5"/>
      <c r="T818" s="5"/>
      <c r="U818" s="5"/>
      <c r="V818" s="5"/>
      <c r="W818" s="5"/>
      <c r="X818" s="5"/>
      <c r="Y818" s="5"/>
      <c r="Z818" s="5"/>
      <c r="AA818" s="5"/>
      <c r="AB818" s="5"/>
      <c r="AC818" s="5"/>
      <c r="AD818" s="5"/>
      <c r="AE818" s="5"/>
    </row>
    <row r="819" spans="1:31" ht="21" customHeight="1">
      <c r="A819" s="5" t="s">
        <v>9556</v>
      </c>
      <c r="B819" s="5" t="s">
        <v>14579</v>
      </c>
      <c r="C819" s="5" t="s">
        <v>27</v>
      </c>
      <c r="D819" s="5" t="s">
        <v>80</v>
      </c>
      <c r="E819" s="5" t="s">
        <v>45</v>
      </c>
      <c r="F819" s="7">
        <v>10</v>
      </c>
      <c r="G819" s="7">
        <v>15</v>
      </c>
      <c r="H819" s="5" t="s">
        <v>56</v>
      </c>
      <c r="I819" s="5" t="s">
        <v>31</v>
      </c>
      <c r="J819" s="5" t="s">
        <v>57</v>
      </c>
      <c r="K819" s="9" t="s">
        <v>47</v>
      </c>
      <c r="L819" s="5" t="s">
        <v>14583</v>
      </c>
      <c r="M819" s="5" t="s">
        <v>648</v>
      </c>
      <c r="N819" s="5" t="s">
        <v>237</v>
      </c>
      <c r="O819" s="5" t="b">
        <f t="shared" ca="1" si="179"/>
        <v>0</v>
      </c>
      <c r="P819" s="5" t="b">
        <f t="shared" ca="1" si="180"/>
        <v>0</v>
      </c>
      <c r="Q819" s="5"/>
      <c r="R819" s="5"/>
      <c r="S819" s="5"/>
      <c r="T819" s="5"/>
      <c r="U819" s="5"/>
      <c r="V819" s="5"/>
      <c r="W819" s="5"/>
      <c r="X819" s="5"/>
      <c r="Y819" s="5"/>
      <c r="Z819" s="5"/>
      <c r="AA819" s="5"/>
      <c r="AB819" s="5"/>
      <c r="AC819" s="5"/>
      <c r="AD819" s="5"/>
      <c r="AE819" s="5"/>
    </row>
    <row r="820" spans="1:31" ht="21" customHeight="1">
      <c r="A820" s="14" t="s">
        <v>14586</v>
      </c>
      <c r="B820" s="14" t="s">
        <v>14587</v>
      </c>
      <c r="C820" s="14" t="s">
        <v>20</v>
      </c>
      <c r="D820" s="14" t="s">
        <v>21</v>
      </c>
      <c r="E820" s="14" t="s">
        <v>45</v>
      </c>
      <c r="F820" s="15">
        <v>10</v>
      </c>
      <c r="G820" s="15">
        <v>15</v>
      </c>
      <c r="H820" s="14" t="s">
        <v>56</v>
      </c>
      <c r="I820" s="14" t="s">
        <v>125</v>
      </c>
      <c r="J820" s="14" t="s">
        <v>110</v>
      </c>
      <c r="K820" s="14" t="s">
        <v>11571</v>
      </c>
      <c r="L820" s="14" t="s">
        <v>14589</v>
      </c>
      <c r="M820" s="14" t="s">
        <v>53</v>
      </c>
      <c r="N820" s="14" t="s">
        <v>55</v>
      </c>
      <c r="O820" s="14" t="b">
        <f t="shared" ca="1" si="179"/>
        <v>0</v>
      </c>
      <c r="P820" s="14" t="b">
        <f t="shared" ca="1" si="180"/>
        <v>0</v>
      </c>
      <c r="Q820" s="5"/>
      <c r="R820" s="5"/>
      <c r="S820" s="5"/>
      <c r="T820" s="5"/>
      <c r="U820" s="5"/>
      <c r="V820" s="5"/>
      <c r="W820" s="5"/>
      <c r="X820" s="5"/>
      <c r="Y820" s="5"/>
      <c r="Z820" s="5"/>
      <c r="AA820" s="5"/>
      <c r="AB820" s="5"/>
      <c r="AC820" s="5"/>
      <c r="AD820" s="5"/>
      <c r="AE820" s="5"/>
    </row>
    <row r="821" spans="1:31" ht="21" customHeight="1">
      <c r="A821" s="14" t="s">
        <v>14593</v>
      </c>
      <c r="B821" s="14" t="s">
        <v>14594</v>
      </c>
      <c r="C821" s="14" t="s">
        <v>27</v>
      </c>
      <c r="D821" s="14" t="s">
        <v>212</v>
      </c>
      <c r="E821" s="14" t="s">
        <v>45</v>
      </c>
      <c r="F821" s="15">
        <v>10</v>
      </c>
      <c r="G821" s="15">
        <v>15</v>
      </c>
      <c r="H821" s="14" t="s">
        <v>56</v>
      </c>
      <c r="I821" s="14" t="s">
        <v>108</v>
      </c>
      <c r="J821" s="14" t="s">
        <v>57</v>
      </c>
      <c r="K821" s="16" t="s">
        <v>47</v>
      </c>
      <c r="L821" s="14" t="s">
        <v>14595</v>
      </c>
      <c r="M821" s="14" t="s">
        <v>1599</v>
      </c>
      <c r="N821" s="14" t="s">
        <v>55</v>
      </c>
      <c r="O821" s="14" t="b">
        <f t="shared" ca="1" si="179"/>
        <v>0</v>
      </c>
      <c r="P821" s="14" t="b">
        <f t="shared" ca="1" si="180"/>
        <v>0</v>
      </c>
      <c r="Q821" s="5"/>
      <c r="R821" s="5"/>
      <c r="S821" s="5"/>
      <c r="T821" s="5"/>
      <c r="U821" s="5"/>
      <c r="V821" s="5"/>
      <c r="W821" s="5"/>
      <c r="X821" s="5"/>
      <c r="Y821" s="5"/>
      <c r="Z821" s="5"/>
      <c r="AA821" s="5"/>
      <c r="AB821" s="5"/>
      <c r="AC821" s="5"/>
      <c r="AD821" s="5"/>
      <c r="AE821" s="5"/>
    </row>
    <row r="822" spans="1:31" ht="21" customHeight="1">
      <c r="A822" s="14" t="s">
        <v>14599</v>
      </c>
      <c r="B822" s="14" t="s">
        <v>6725</v>
      </c>
      <c r="C822" s="14" t="s">
        <v>27</v>
      </c>
      <c r="D822" s="14" t="s">
        <v>85</v>
      </c>
      <c r="E822" s="14" t="s">
        <v>45</v>
      </c>
      <c r="F822" s="15">
        <v>10</v>
      </c>
      <c r="G822" s="15">
        <v>15</v>
      </c>
      <c r="H822" s="14" t="s">
        <v>56</v>
      </c>
      <c r="I822" s="14" t="s">
        <v>108</v>
      </c>
      <c r="J822" s="14" t="s">
        <v>403</v>
      </c>
      <c r="K822" s="14" t="s">
        <v>1187</v>
      </c>
      <c r="L822" s="14" t="s">
        <v>14600</v>
      </c>
      <c r="M822" s="14" t="s">
        <v>648</v>
      </c>
      <c r="N822" s="14" t="s">
        <v>55</v>
      </c>
      <c r="O822" s="14" t="b">
        <f t="shared" ca="1" si="179"/>
        <v>0</v>
      </c>
      <c r="P822" s="14" t="b">
        <f t="shared" ca="1" si="180"/>
        <v>0</v>
      </c>
      <c r="Q822" s="5"/>
      <c r="R822" s="5"/>
      <c r="S822" s="5"/>
      <c r="T822" s="5"/>
      <c r="U822" s="5"/>
      <c r="V822" s="5"/>
      <c r="W822" s="5"/>
      <c r="X822" s="5"/>
      <c r="Y822" s="5"/>
      <c r="Z822" s="5"/>
      <c r="AA822" s="5"/>
      <c r="AB822" s="5"/>
      <c r="AC822" s="5"/>
      <c r="AD822" s="5"/>
      <c r="AE822" s="5"/>
    </row>
    <row r="823" spans="1:31" ht="21" customHeight="1">
      <c r="A823" s="14" t="s">
        <v>9556</v>
      </c>
      <c r="B823" s="14" t="s">
        <v>14605</v>
      </c>
      <c r="C823" s="14" t="s">
        <v>20</v>
      </c>
      <c r="D823" s="14" t="s">
        <v>21</v>
      </c>
      <c r="E823" s="14" t="s">
        <v>29</v>
      </c>
      <c r="F823" s="15">
        <v>10</v>
      </c>
      <c r="G823" s="15">
        <v>15</v>
      </c>
      <c r="H823" s="14" t="s">
        <v>56</v>
      </c>
      <c r="I823" s="14" t="s">
        <v>24</v>
      </c>
      <c r="J823" s="14" t="s">
        <v>1053</v>
      </c>
      <c r="K823" s="14" t="s">
        <v>14606</v>
      </c>
      <c r="L823" s="14" t="s">
        <v>14608</v>
      </c>
      <c r="M823" s="14" t="s">
        <v>42</v>
      </c>
      <c r="N823" s="14" t="s">
        <v>55</v>
      </c>
      <c r="O823" s="14" t="b">
        <f t="shared" ca="1" si="179"/>
        <v>0</v>
      </c>
      <c r="P823" s="14" t="b">
        <f t="shared" ca="1" si="180"/>
        <v>0</v>
      </c>
      <c r="Q823" s="5"/>
      <c r="R823" s="5"/>
      <c r="S823" s="5"/>
      <c r="T823" s="5"/>
      <c r="U823" s="5"/>
      <c r="V823" s="5"/>
      <c r="W823" s="5"/>
      <c r="X823" s="5"/>
      <c r="Y823" s="5"/>
      <c r="Z823" s="5"/>
      <c r="AA823" s="5"/>
      <c r="AB823" s="5"/>
      <c r="AC823" s="5"/>
      <c r="AD823" s="5"/>
      <c r="AE823" s="5"/>
    </row>
    <row r="824" spans="1:31" ht="21" customHeight="1">
      <c r="A824" s="14" t="s">
        <v>9556</v>
      </c>
      <c r="B824" s="14" t="s">
        <v>14612</v>
      </c>
      <c r="C824" s="14" t="s">
        <v>170</v>
      </c>
      <c r="D824" s="14" t="s">
        <v>390</v>
      </c>
      <c r="E824" s="14" t="s">
        <v>45</v>
      </c>
      <c r="F824" s="15">
        <v>10</v>
      </c>
      <c r="G824" s="15">
        <v>15</v>
      </c>
      <c r="H824" s="14" t="s">
        <v>56</v>
      </c>
      <c r="I824" s="14" t="s">
        <v>31</v>
      </c>
      <c r="J824" s="14" t="s">
        <v>110</v>
      </c>
      <c r="K824" s="14" t="s">
        <v>14613</v>
      </c>
      <c r="L824" s="14" t="s">
        <v>14614</v>
      </c>
      <c r="M824" s="14" t="s">
        <v>167</v>
      </c>
      <c r="N824" s="14" t="s">
        <v>55</v>
      </c>
      <c r="O824" s="14" t="b">
        <f t="shared" ca="1" si="179"/>
        <v>0</v>
      </c>
      <c r="P824" s="14" t="b">
        <f t="shared" ca="1" si="180"/>
        <v>0</v>
      </c>
      <c r="Q824" s="5"/>
      <c r="R824" s="5"/>
      <c r="S824" s="5"/>
      <c r="T824" s="5"/>
      <c r="U824" s="5"/>
      <c r="V824" s="5"/>
      <c r="W824" s="5"/>
      <c r="X824" s="5"/>
      <c r="Y824" s="5"/>
      <c r="Z824" s="5"/>
      <c r="AA824" s="5"/>
      <c r="AB824" s="5"/>
      <c r="AC824" s="5"/>
      <c r="AD824" s="5"/>
      <c r="AE824" s="5"/>
    </row>
    <row r="825" spans="1:31" ht="21" customHeight="1">
      <c r="A825" s="14" t="s">
        <v>9556</v>
      </c>
      <c r="B825" s="14" t="s">
        <v>14618</v>
      </c>
      <c r="C825" s="14" t="s">
        <v>20</v>
      </c>
      <c r="D825" s="14" t="s">
        <v>47</v>
      </c>
      <c r="E825" s="14" t="s">
        <v>45</v>
      </c>
      <c r="F825" s="15">
        <v>10</v>
      </c>
      <c r="G825" s="15">
        <v>15</v>
      </c>
      <c r="H825" s="14" t="s">
        <v>56</v>
      </c>
      <c r="I825" s="14" t="s">
        <v>108</v>
      </c>
      <c r="J825" s="14" t="s">
        <v>2520</v>
      </c>
      <c r="K825" s="14" t="s">
        <v>14621</v>
      </c>
      <c r="L825" s="14" t="s">
        <v>14622</v>
      </c>
      <c r="M825" s="14" t="s">
        <v>167</v>
      </c>
      <c r="N825" s="14" t="s">
        <v>1117</v>
      </c>
      <c r="O825" s="14" t="b">
        <f t="shared" ca="1" si="179"/>
        <v>0</v>
      </c>
      <c r="P825" s="14" t="b">
        <f t="shared" ca="1" si="180"/>
        <v>0</v>
      </c>
      <c r="Q825" s="5"/>
      <c r="R825" s="5"/>
      <c r="S825" s="5"/>
      <c r="T825" s="5"/>
      <c r="U825" s="5"/>
      <c r="V825" s="5"/>
      <c r="W825" s="5"/>
      <c r="X825" s="5"/>
      <c r="Y825" s="5"/>
      <c r="Z825" s="5"/>
      <c r="AA825" s="5"/>
      <c r="AB825" s="5"/>
      <c r="AC825" s="5"/>
      <c r="AD825" s="5"/>
      <c r="AE825" s="5"/>
    </row>
    <row r="826" spans="1:31" ht="21" customHeight="1">
      <c r="A826" s="14" t="s">
        <v>14627</v>
      </c>
      <c r="B826" s="14" t="s">
        <v>14628</v>
      </c>
      <c r="C826" s="14" t="s">
        <v>27</v>
      </c>
      <c r="D826" s="14" t="s">
        <v>290</v>
      </c>
      <c r="E826" s="14" t="s">
        <v>45</v>
      </c>
      <c r="F826" s="15">
        <v>10</v>
      </c>
      <c r="G826" s="15">
        <v>15</v>
      </c>
      <c r="H826" s="14" t="s">
        <v>56</v>
      </c>
      <c r="I826" s="14" t="s">
        <v>108</v>
      </c>
      <c r="J826" s="14" t="s">
        <v>1953</v>
      </c>
      <c r="K826" s="16" t="s">
        <v>47</v>
      </c>
      <c r="L826" s="14" t="s">
        <v>14630</v>
      </c>
      <c r="M826" s="14" t="s">
        <v>53</v>
      </c>
      <c r="N826" s="14" t="s">
        <v>55</v>
      </c>
      <c r="O826" s="14" t="b">
        <f t="shared" ca="1" si="179"/>
        <v>0</v>
      </c>
      <c r="P826" s="14" t="b">
        <f t="shared" ca="1" si="180"/>
        <v>0</v>
      </c>
      <c r="Q826" s="5"/>
      <c r="R826" s="5"/>
      <c r="S826" s="5"/>
      <c r="T826" s="5"/>
      <c r="U826" s="5"/>
      <c r="V826" s="5"/>
      <c r="W826" s="5"/>
      <c r="X826" s="5"/>
      <c r="Y826" s="5"/>
      <c r="Z826" s="5"/>
      <c r="AA826" s="5"/>
      <c r="AB826" s="5"/>
      <c r="AC826" s="5"/>
      <c r="AD826" s="5"/>
      <c r="AE826" s="5"/>
    </row>
    <row r="827" spans="1:31" ht="21" customHeight="1">
      <c r="A827" s="14" t="s">
        <v>14636</v>
      </c>
      <c r="B827" s="14" t="s">
        <v>14637</v>
      </c>
      <c r="C827" s="14" t="s">
        <v>27</v>
      </c>
      <c r="D827" s="14" t="s">
        <v>85</v>
      </c>
      <c r="E827" s="14" t="s">
        <v>45</v>
      </c>
      <c r="F827" s="15">
        <v>10</v>
      </c>
      <c r="G827" s="15">
        <v>20</v>
      </c>
      <c r="H827" s="14" t="s">
        <v>144</v>
      </c>
      <c r="I827" s="14" t="s">
        <v>24</v>
      </c>
      <c r="J827" s="14" t="s">
        <v>187</v>
      </c>
      <c r="K827" s="14" t="s">
        <v>14638</v>
      </c>
      <c r="L827" s="14" t="s">
        <v>14640</v>
      </c>
      <c r="M827" s="14" t="s">
        <v>42</v>
      </c>
      <c r="N827" s="14" t="s">
        <v>55</v>
      </c>
      <c r="O827" s="14" t="b">
        <f t="shared" ca="1" si="179"/>
        <v>0</v>
      </c>
      <c r="P827" s="14" t="b">
        <f t="shared" ca="1" si="180"/>
        <v>0</v>
      </c>
      <c r="Q827" s="5"/>
      <c r="R827" s="5"/>
      <c r="S827" s="5"/>
      <c r="T827" s="5"/>
      <c r="U827" s="5"/>
      <c r="V827" s="5"/>
      <c r="W827" s="5"/>
      <c r="X827" s="5"/>
      <c r="Y827" s="5"/>
      <c r="Z827" s="5"/>
      <c r="AA827" s="5"/>
      <c r="AB827" s="5"/>
      <c r="AC827" s="5"/>
      <c r="AD827" s="5"/>
      <c r="AE827" s="5"/>
    </row>
    <row r="828" spans="1:31" ht="21" customHeight="1">
      <c r="A828" s="5" t="s">
        <v>14644</v>
      </c>
      <c r="B828" s="5" t="s">
        <v>14646</v>
      </c>
      <c r="C828" s="5" t="s">
        <v>170</v>
      </c>
      <c r="D828" s="5" t="s">
        <v>390</v>
      </c>
      <c r="E828" s="5" t="s">
        <v>29</v>
      </c>
      <c r="F828" s="7">
        <v>10</v>
      </c>
      <c r="G828" s="7">
        <v>15</v>
      </c>
      <c r="H828" s="5" t="s">
        <v>56</v>
      </c>
      <c r="I828" s="5" t="s">
        <v>125</v>
      </c>
      <c r="J828" s="5" t="s">
        <v>76</v>
      </c>
      <c r="K828" s="5" t="s">
        <v>4177</v>
      </c>
      <c r="L828" s="5" t="s">
        <v>14648</v>
      </c>
      <c r="M828" s="5" t="s">
        <v>53</v>
      </c>
      <c r="N828" s="5" t="s">
        <v>271</v>
      </c>
      <c r="O828" s="5" t="b">
        <f ca="1">IFERROR(__xludf.DUMMYFUNCTION("REGEXMATCH(A828,""PHP"")"),TRUE)</f>
        <v>1</v>
      </c>
      <c r="P828" s="5"/>
      <c r="Q828" s="5"/>
      <c r="R828" s="5"/>
      <c r="S828" s="5"/>
      <c r="T828" s="5"/>
      <c r="U828" s="5"/>
      <c r="V828" s="5"/>
      <c r="W828" s="5"/>
      <c r="X828" s="5"/>
      <c r="Y828" s="5"/>
      <c r="Z828" s="5"/>
      <c r="AA828" s="5"/>
      <c r="AB828" s="5"/>
      <c r="AC828" s="5"/>
      <c r="AD828" s="5"/>
      <c r="AE828" s="5"/>
    </row>
    <row r="829" spans="1:31" ht="21" customHeight="1">
      <c r="A829" s="14" t="s">
        <v>9556</v>
      </c>
      <c r="B829" s="14" t="s">
        <v>14652</v>
      </c>
      <c r="C829" s="14" t="s">
        <v>27</v>
      </c>
      <c r="D829" s="14" t="s">
        <v>80</v>
      </c>
      <c r="E829" s="14" t="s">
        <v>29</v>
      </c>
      <c r="F829" s="15">
        <v>10</v>
      </c>
      <c r="G829" s="15">
        <v>15</v>
      </c>
      <c r="H829" s="14" t="s">
        <v>56</v>
      </c>
      <c r="I829" s="14" t="s">
        <v>31</v>
      </c>
      <c r="J829" s="14" t="s">
        <v>117</v>
      </c>
      <c r="K829" s="14" t="s">
        <v>2250</v>
      </c>
      <c r="L829" s="14" t="s">
        <v>14654</v>
      </c>
      <c r="M829" s="14" t="s">
        <v>100</v>
      </c>
      <c r="N829" s="14" t="s">
        <v>55</v>
      </c>
      <c r="O829" s="14" t="b">
        <f t="shared" ref="O829:O833" ca="1" si="181">IFERROR(__xludf.DUMMYFUNCTION("REGEXMATCH(A829,""(?i)PHP"")"),FALSE)</f>
        <v>0</v>
      </c>
      <c r="P829" s="14" t="b">
        <f t="shared" ref="P829:P833" ca="1" si="182">IFERROR(__xludf.DUMMYFUNCTION("REGEXMATCH(L829,""(?i)PHP"")"),FALSE)</f>
        <v>0</v>
      </c>
      <c r="Q829" s="5"/>
      <c r="R829" s="5"/>
      <c r="S829" s="5"/>
      <c r="T829" s="5"/>
      <c r="U829" s="5"/>
      <c r="V829" s="5"/>
      <c r="W829" s="5"/>
      <c r="X829" s="5"/>
      <c r="Y829" s="5"/>
      <c r="Z829" s="5"/>
      <c r="AA829" s="5"/>
      <c r="AB829" s="5"/>
      <c r="AC829" s="5"/>
      <c r="AD829" s="5"/>
      <c r="AE829" s="5"/>
    </row>
    <row r="830" spans="1:31" ht="21" customHeight="1">
      <c r="A830" s="14" t="s">
        <v>14658</v>
      </c>
      <c r="B830" s="14" t="s">
        <v>14659</v>
      </c>
      <c r="C830" s="14" t="s">
        <v>20</v>
      </c>
      <c r="D830" s="14" t="s">
        <v>21</v>
      </c>
      <c r="E830" s="14" t="s">
        <v>45</v>
      </c>
      <c r="F830" s="15">
        <v>10</v>
      </c>
      <c r="G830" s="15">
        <v>15</v>
      </c>
      <c r="H830" s="14" t="s">
        <v>56</v>
      </c>
      <c r="I830" s="14" t="s">
        <v>125</v>
      </c>
      <c r="J830" s="14" t="s">
        <v>6915</v>
      </c>
      <c r="K830" s="14" t="s">
        <v>1960</v>
      </c>
      <c r="L830" s="14" t="s">
        <v>14660</v>
      </c>
      <c r="M830" s="14" t="s">
        <v>100</v>
      </c>
      <c r="N830" s="14" t="s">
        <v>55</v>
      </c>
      <c r="O830" s="14" t="b">
        <f t="shared" ca="1" si="181"/>
        <v>0</v>
      </c>
      <c r="P830" s="14" t="b">
        <f t="shared" ca="1" si="182"/>
        <v>0</v>
      </c>
      <c r="Q830" s="5"/>
      <c r="R830" s="5"/>
      <c r="S830" s="5"/>
      <c r="T830" s="5"/>
      <c r="U830" s="5"/>
      <c r="V830" s="5"/>
      <c r="W830" s="5"/>
      <c r="X830" s="5"/>
      <c r="Y830" s="5"/>
      <c r="Z830" s="5"/>
      <c r="AA830" s="5"/>
      <c r="AB830" s="5"/>
      <c r="AC830" s="5"/>
      <c r="AD830" s="5"/>
      <c r="AE830" s="5"/>
    </row>
    <row r="831" spans="1:31" ht="21" customHeight="1">
      <c r="A831" s="14" t="s">
        <v>9556</v>
      </c>
      <c r="B831" s="14" t="s">
        <v>14665</v>
      </c>
      <c r="C831" s="14" t="s">
        <v>27</v>
      </c>
      <c r="D831" s="14" t="s">
        <v>47</v>
      </c>
      <c r="E831" s="14" t="s">
        <v>45</v>
      </c>
      <c r="F831" s="15">
        <v>10</v>
      </c>
      <c r="G831" s="15">
        <v>15</v>
      </c>
      <c r="H831" s="14" t="s">
        <v>56</v>
      </c>
      <c r="I831" s="14" t="s">
        <v>31</v>
      </c>
      <c r="J831" s="14" t="s">
        <v>48</v>
      </c>
      <c r="K831" s="14" t="s">
        <v>14666</v>
      </c>
      <c r="L831" s="14" t="s">
        <v>14667</v>
      </c>
      <c r="M831" s="14" t="s">
        <v>37</v>
      </c>
      <c r="N831" s="14" t="s">
        <v>55</v>
      </c>
      <c r="O831" s="14" t="b">
        <f t="shared" ca="1" si="181"/>
        <v>0</v>
      </c>
      <c r="P831" s="14" t="b">
        <f t="shared" ca="1" si="182"/>
        <v>0</v>
      </c>
      <c r="Q831" s="5"/>
      <c r="R831" s="5"/>
      <c r="S831" s="5"/>
      <c r="T831" s="5"/>
      <c r="U831" s="5"/>
      <c r="V831" s="5"/>
      <c r="W831" s="5"/>
      <c r="X831" s="5"/>
      <c r="Y831" s="5"/>
      <c r="Z831" s="5"/>
      <c r="AA831" s="5"/>
      <c r="AB831" s="5"/>
      <c r="AC831" s="5"/>
      <c r="AD831" s="5"/>
      <c r="AE831" s="5"/>
    </row>
    <row r="832" spans="1:31" ht="21" customHeight="1">
      <c r="A832" s="14" t="s">
        <v>11849</v>
      </c>
      <c r="B832" s="14" t="s">
        <v>14671</v>
      </c>
      <c r="C832" s="14" t="s">
        <v>27</v>
      </c>
      <c r="D832" s="14" t="s">
        <v>575</v>
      </c>
      <c r="E832" s="14" t="s">
        <v>45</v>
      </c>
      <c r="F832" s="15">
        <v>10</v>
      </c>
      <c r="G832" s="15">
        <v>20</v>
      </c>
      <c r="H832" s="14" t="s">
        <v>144</v>
      </c>
      <c r="I832" s="14" t="s">
        <v>108</v>
      </c>
      <c r="J832" s="14" t="s">
        <v>252</v>
      </c>
      <c r="K832" s="14" t="s">
        <v>14672</v>
      </c>
      <c r="L832" s="14" t="s">
        <v>14673</v>
      </c>
      <c r="M832" s="14" t="s">
        <v>100</v>
      </c>
      <c r="N832" s="14" t="s">
        <v>55</v>
      </c>
      <c r="O832" s="14" t="b">
        <f t="shared" ca="1" si="181"/>
        <v>0</v>
      </c>
      <c r="P832" s="14" t="b">
        <f t="shared" ca="1" si="182"/>
        <v>0</v>
      </c>
      <c r="Q832" s="5"/>
      <c r="R832" s="5"/>
      <c r="S832" s="5"/>
      <c r="T832" s="5"/>
      <c r="U832" s="5"/>
      <c r="V832" s="5"/>
      <c r="W832" s="5"/>
      <c r="X832" s="5"/>
      <c r="Y832" s="5"/>
      <c r="Z832" s="5"/>
      <c r="AA832" s="5"/>
      <c r="AB832" s="5"/>
      <c r="AC832" s="5"/>
      <c r="AD832" s="5"/>
      <c r="AE832" s="5"/>
    </row>
    <row r="833" spans="1:31" ht="21" customHeight="1">
      <c r="A833" s="14" t="s">
        <v>12569</v>
      </c>
      <c r="B833" s="14" t="s">
        <v>14674</v>
      </c>
      <c r="C833" s="14" t="s">
        <v>20</v>
      </c>
      <c r="D833" s="14" t="s">
        <v>21</v>
      </c>
      <c r="E833" s="14" t="s">
        <v>45</v>
      </c>
      <c r="F833" s="15">
        <v>10</v>
      </c>
      <c r="G833" s="15">
        <v>15</v>
      </c>
      <c r="H833" s="14" t="s">
        <v>56</v>
      </c>
      <c r="I833" s="14" t="s">
        <v>125</v>
      </c>
      <c r="J833" s="14" t="s">
        <v>444</v>
      </c>
      <c r="K833" s="14" t="s">
        <v>14677</v>
      </c>
      <c r="L833" s="14" t="s">
        <v>11755</v>
      </c>
      <c r="M833" s="14" t="s">
        <v>648</v>
      </c>
      <c r="N833" s="14" t="s">
        <v>237</v>
      </c>
      <c r="O833" s="14" t="b">
        <f t="shared" ca="1" si="181"/>
        <v>0</v>
      </c>
      <c r="P833" s="14" t="b">
        <f t="shared" ca="1" si="182"/>
        <v>0</v>
      </c>
      <c r="Q833" s="5"/>
      <c r="R833" s="5"/>
      <c r="S833" s="5"/>
      <c r="T833" s="5"/>
      <c r="U833" s="5"/>
      <c r="V833" s="5"/>
      <c r="W833" s="5"/>
      <c r="X833" s="5"/>
      <c r="Y833" s="5"/>
      <c r="Z833" s="5"/>
      <c r="AA833" s="5"/>
      <c r="AB833" s="5"/>
      <c r="AC833" s="5"/>
      <c r="AD833" s="5"/>
      <c r="AE833" s="5"/>
    </row>
    <row r="834" spans="1:31" ht="21" customHeight="1">
      <c r="A834" s="5" t="s">
        <v>248</v>
      </c>
      <c r="B834" s="5" t="s">
        <v>14679</v>
      </c>
      <c r="C834" s="5" t="s">
        <v>41</v>
      </c>
      <c r="D834" s="5" t="s">
        <v>94</v>
      </c>
      <c r="E834" s="5" t="s">
        <v>29</v>
      </c>
      <c r="F834" s="7">
        <v>10</v>
      </c>
      <c r="G834" s="7">
        <v>15</v>
      </c>
      <c r="H834" s="5" t="s">
        <v>56</v>
      </c>
      <c r="I834" s="5" t="s">
        <v>108</v>
      </c>
      <c r="J834" s="5" t="s">
        <v>947</v>
      </c>
      <c r="K834" s="5" t="s">
        <v>14681</v>
      </c>
      <c r="L834" s="5" t="s">
        <v>14682</v>
      </c>
      <c r="M834" s="5" t="s">
        <v>100</v>
      </c>
      <c r="N834" s="5" t="s">
        <v>271</v>
      </c>
      <c r="O834" s="5" t="b">
        <f t="shared" ref="O834:O866" ca="1" si="183">IFERROR(__xludf.DUMMYFUNCTION("REGEXMATCH(A834,""PHP"")"),TRUE)</f>
        <v>1</v>
      </c>
      <c r="P834" s="5"/>
      <c r="Q834" s="5"/>
      <c r="R834" s="5"/>
      <c r="S834" s="5"/>
      <c r="T834" s="5"/>
      <c r="U834" s="5"/>
      <c r="V834" s="5"/>
      <c r="W834" s="5"/>
      <c r="X834" s="5"/>
      <c r="Y834" s="5"/>
      <c r="Z834" s="5"/>
      <c r="AA834" s="5"/>
      <c r="AB834" s="5"/>
      <c r="AC834" s="5"/>
      <c r="AD834" s="5"/>
      <c r="AE834" s="5"/>
    </row>
    <row r="835" spans="1:31" ht="21" customHeight="1">
      <c r="A835" s="5" t="s">
        <v>10757</v>
      </c>
      <c r="B835" s="5" t="s">
        <v>14687</v>
      </c>
      <c r="C835" s="5" t="s">
        <v>41</v>
      </c>
      <c r="D835" s="5" t="s">
        <v>169</v>
      </c>
      <c r="E835" s="5" t="s">
        <v>45</v>
      </c>
      <c r="F835" s="7">
        <v>10</v>
      </c>
      <c r="G835" s="7">
        <v>15</v>
      </c>
      <c r="H835" s="5" t="s">
        <v>56</v>
      </c>
      <c r="I835" s="5" t="s">
        <v>66</v>
      </c>
      <c r="J835" s="5" t="s">
        <v>14688</v>
      </c>
      <c r="K835" s="5" t="s">
        <v>14689</v>
      </c>
      <c r="L835" s="5" t="s">
        <v>14690</v>
      </c>
      <c r="M835" s="5" t="s">
        <v>37</v>
      </c>
      <c r="N835" s="5" t="s">
        <v>44</v>
      </c>
      <c r="O835" s="5" t="b">
        <f t="shared" ca="1" si="183"/>
        <v>1</v>
      </c>
      <c r="P835" s="5"/>
      <c r="Q835" s="5"/>
      <c r="R835" s="5"/>
      <c r="S835" s="5"/>
      <c r="T835" s="5"/>
      <c r="U835" s="5"/>
      <c r="V835" s="5"/>
      <c r="W835" s="5"/>
      <c r="X835" s="5"/>
      <c r="Y835" s="5"/>
      <c r="Z835" s="5"/>
      <c r="AA835" s="5"/>
      <c r="AB835" s="5"/>
      <c r="AC835" s="5"/>
      <c r="AD835" s="5"/>
      <c r="AE835" s="5"/>
    </row>
    <row r="836" spans="1:31" ht="21" customHeight="1">
      <c r="A836" s="5" t="s">
        <v>248</v>
      </c>
      <c r="B836" s="5" t="s">
        <v>14693</v>
      </c>
      <c r="C836" s="5" t="s">
        <v>170</v>
      </c>
      <c r="D836" s="5" t="s">
        <v>435</v>
      </c>
      <c r="E836" s="5" t="s">
        <v>29</v>
      </c>
      <c r="F836" s="7">
        <v>10</v>
      </c>
      <c r="G836" s="7">
        <v>15</v>
      </c>
      <c r="H836" s="5" t="s">
        <v>56</v>
      </c>
      <c r="I836" s="5" t="s">
        <v>31</v>
      </c>
      <c r="J836" s="5" t="s">
        <v>161</v>
      </c>
      <c r="K836" s="9" t="s">
        <v>47</v>
      </c>
      <c r="L836" s="5" t="s">
        <v>14694</v>
      </c>
      <c r="M836" s="5" t="s">
        <v>37</v>
      </c>
      <c r="N836" s="5" t="s">
        <v>55</v>
      </c>
      <c r="O836" s="5" t="b">
        <f t="shared" ca="1" si="183"/>
        <v>1</v>
      </c>
      <c r="P836" s="5"/>
      <c r="Q836" s="5"/>
      <c r="R836" s="5"/>
      <c r="S836" s="5"/>
      <c r="T836" s="5"/>
      <c r="U836" s="5"/>
      <c r="V836" s="5"/>
      <c r="W836" s="5"/>
      <c r="X836" s="5"/>
      <c r="Y836" s="5"/>
      <c r="Z836" s="5"/>
      <c r="AA836" s="5"/>
      <c r="AB836" s="5"/>
      <c r="AC836" s="5"/>
      <c r="AD836" s="5"/>
      <c r="AE836" s="5"/>
    </row>
    <row r="837" spans="1:31" ht="21" customHeight="1">
      <c r="A837" s="5" t="s">
        <v>3997</v>
      </c>
      <c r="B837" s="5" t="s">
        <v>860</v>
      </c>
      <c r="C837" s="5" t="s">
        <v>20</v>
      </c>
      <c r="D837" s="5" t="s">
        <v>21</v>
      </c>
      <c r="E837" s="5" t="s">
        <v>45</v>
      </c>
      <c r="F837" s="7">
        <v>10</v>
      </c>
      <c r="G837" s="7">
        <v>15</v>
      </c>
      <c r="H837" s="5" t="s">
        <v>56</v>
      </c>
      <c r="I837" s="5" t="s">
        <v>108</v>
      </c>
      <c r="J837" s="5" t="s">
        <v>117</v>
      </c>
      <c r="K837" s="9" t="s">
        <v>47</v>
      </c>
      <c r="L837" s="5" t="s">
        <v>14700</v>
      </c>
      <c r="M837" s="5" t="s">
        <v>167</v>
      </c>
      <c r="N837" s="5" t="s">
        <v>89</v>
      </c>
      <c r="O837" s="5" t="b">
        <f t="shared" ca="1" si="183"/>
        <v>1</v>
      </c>
      <c r="P837" s="5"/>
      <c r="Q837" s="5"/>
      <c r="R837" s="5"/>
      <c r="S837" s="5"/>
      <c r="T837" s="5"/>
      <c r="U837" s="5"/>
      <c r="V837" s="5"/>
      <c r="W837" s="5"/>
      <c r="X837" s="5"/>
      <c r="Y837" s="5"/>
      <c r="Z837" s="5"/>
      <c r="AA837" s="5"/>
      <c r="AB837" s="5"/>
      <c r="AC837" s="5"/>
      <c r="AD837" s="5"/>
      <c r="AE837" s="5"/>
    </row>
    <row r="838" spans="1:31" ht="21" customHeight="1">
      <c r="A838" s="5" t="s">
        <v>248</v>
      </c>
      <c r="B838" s="5" t="s">
        <v>14701</v>
      </c>
      <c r="C838" s="5" t="s">
        <v>27</v>
      </c>
      <c r="D838" s="5" t="s">
        <v>47</v>
      </c>
      <c r="E838" s="5" t="s">
        <v>29</v>
      </c>
      <c r="F838" s="7">
        <v>10</v>
      </c>
      <c r="G838" s="7">
        <v>15</v>
      </c>
      <c r="H838" s="5" t="s">
        <v>56</v>
      </c>
      <c r="I838" s="5" t="s">
        <v>108</v>
      </c>
      <c r="J838" s="5" t="s">
        <v>87</v>
      </c>
      <c r="K838" s="9" t="s">
        <v>47</v>
      </c>
      <c r="L838" s="5" t="s">
        <v>14704</v>
      </c>
      <c r="M838" s="5" t="s">
        <v>53</v>
      </c>
      <c r="N838" s="5" t="s">
        <v>55</v>
      </c>
      <c r="O838" s="5" t="b">
        <f t="shared" ca="1" si="183"/>
        <v>1</v>
      </c>
      <c r="P838" s="5"/>
      <c r="Q838" s="5"/>
      <c r="R838" s="5"/>
      <c r="S838" s="5"/>
      <c r="T838" s="5"/>
      <c r="U838" s="5"/>
      <c r="V838" s="5"/>
      <c r="W838" s="5"/>
      <c r="X838" s="5"/>
      <c r="Y838" s="5"/>
      <c r="Z838" s="5"/>
      <c r="AA838" s="5"/>
      <c r="AB838" s="5"/>
      <c r="AC838" s="5"/>
      <c r="AD838" s="5"/>
      <c r="AE838" s="5"/>
    </row>
    <row r="839" spans="1:31" ht="21" customHeight="1">
      <c r="A839" s="5" t="s">
        <v>10757</v>
      </c>
      <c r="B839" s="5" t="s">
        <v>14709</v>
      </c>
      <c r="C839" s="5" t="s">
        <v>20</v>
      </c>
      <c r="D839" s="5" t="s">
        <v>1173</v>
      </c>
      <c r="E839" s="5" t="s">
        <v>45</v>
      </c>
      <c r="F839" s="7">
        <v>10</v>
      </c>
      <c r="G839" s="7">
        <v>15</v>
      </c>
      <c r="H839" s="5" t="s">
        <v>56</v>
      </c>
      <c r="I839" s="5" t="s">
        <v>108</v>
      </c>
      <c r="J839" s="5" t="s">
        <v>5971</v>
      </c>
      <c r="K839" s="5" t="s">
        <v>7202</v>
      </c>
      <c r="L839" s="5" t="s">
        <v>14711</v>
      </c>
      <c r="M839" s="5" t="s">
        <v>100</v>
      </c>
      <c r="N839" s="5" t="s">
        <v>55</v>
      </c>
      <c r="O839" s="5" t="b">
        <f t="shared" ca="1" si="183"/>
        <v>1</v>
      </c>
      <c r="P839" s="5"/>
      <c r="Q839" s="5"/>
      <c r="R839" s="5"/>
      <c r="S839" s="5"/>
      <c r="T839" s="5"/>
      <c r="U839" s="5"/>
      <c r="V839" s="5"/>
      <c r="W839" s="5"/>
      <c r="X839" s="5"/>
      <c r="Y839" s="5"/>
      <c r="Z839" s="5"/>
      <c r="AA839" s="5"/>
      <c r="AB839" s="5"/>
      <c r="AC839" s="5"/>
      <c r="AD839" s="5"/>
      <c r="AE839" s="5"/>
    </row>
    <row r="840" spans="1:31" ht="21" customHeight="1">
      <c r="A840" s="5" t="s">
        <v>248</v>
      </c>
      <c r="B840" s="5" t="s">
        <v>7207</v>
      </c>
      <c r="C840" s="5" t="s">
        <v>41</v>
      </c>
      <c r="D840" s="5" t="s">
        <v>94</v>
      </c>
      <c r="E840" s="5" t="s">
        <v>45</v>
      </c>
      <c r="F840" s="7">
        <v>10</v>
      </c>
      <c r="G840" s="7">
        <v>15</v>
      </c>
      <c r="H840" s="5" t="s">
        <v>56</v>
      </c>
      <c r="I840" s="5" t="s">
        <v>31</v>
      </c>
      <c r="J840" s="5" t="s">
        <v>87</v>
      </c>
      <c r="K840" s="9" t="s">
        <v>47</v>
      </c>
      <c r="L840" s="5" t="s">
        <v>14714</v>
      </c>
      <c r="M840" s="5" t="s">
        <v>53</v>
      </c>
      <c r="N840" s="5" t="s">
        <v>55</v>
      </c>
      <c r="O840" s="5" t="b">
        <f t="shared" ca="1" si="183"/>
        <v>1</v>
      </c>
      <c r="P840" s="5"/>
      <c r="Q840" s="5"/>
      <c r="R840" s="5"/>
      <c r="S840" s="5"/>
      <c r="T840" s="5"/>
      <c r="U840" s="5"/>
      <c r="V840" s="5"/>
      <c r="W840" s="5"/>
      <c r="X840" s="5"/>
      <c r="Y840" s="5"/>
      <c r="Z840" s="5"/>
      <c r="AA840" s="5"/>
      <c r="AB840" s="5"/>
      <c r="AC840" s="5"/>
      <c r="AD840" s="5"/>
      <c r="AE840" s="5"/>
    </row>
    <row r="841" spans="1:31" ht="21" customHeight="1">
      <c r="A841" s="5" t="s">
        <v>248</v>
      </c>
      <c r="B841" s="5" t="s">
        <v>14722</v>
      </c>
      <c r="C841" s="5" t="s">
        <v>41</v>
      </c>
      <c r="D841" s="5" t="s">
        <v>47</v>
      </c>
      <c r="E841" s="5" t="s">
        <v>29</v>
      </c>
      <c r="F841" s="7">
        <v>10</v>
      </c>
      <c r="G841" s="7">
        <v>15</v>
      </c>
      <c r="H841" s="5" t="s">
        <v>56</v>
      </c>
      <c r="I841" s="5" t="s">
        <v>108</v>
      </c>
      <c r="J841" s="5" t="s">
        <v>499</v>
      </c>
      <c r="K841" s="5" t="s">
        <v>8116</v>
      </c>
      <c r="L841" s="5" t="s">
        <v>14723</v>
      </c>
      <c r="M841" s="5" t="s">
        <v>100</v>
      </c>
      <c r="N841" s="5" t="s">
        <v>55</v>
      </c>
      <c r="O841" s="5" t="b">
        <f t="shared" ca="1" si="183"/>
        <v>1</v>
      </c>
      <c r="P841" s="5"/>
      <c r="Q841" s="5"/>
      <c r="R841" s="5"/>
      <c r="S841" s="5"/>
      <c r="T841" s="5"/>
      <c r="U841" s="5"/>
      <c r="V841" s="5"/>
      <c r="W841" s="5"/>
      <c r="X841" s="5"/>
      <c r="Y841" s="5"/>
      <c r="Z841" s="5"/>
      <c r="AA841" s="5"/>
      <c r="AB841" s="5"/>
      <c r="AC841" s="5"/>
      <c r="AD841" s="5"/>
      <c r="AE841" s="5"/>
    </row>
    <row r="842" spans="1:31" ht="21" customHeight="1">
      <c r="A842" s="5" t="s">
        <v>10757</v>
      </c>
      <c r="B842" s="5" t="s">
        <v>14726</v>
      </c>
      <c r="C842" s="5" t="s">
        <v>20</v>
      </c>
      <c r="D842" s="5" t="s">
        <v>3833</v>
      </c>
      <c r="E842" s="5" t="s">
        <v>45</v>
      </c>
      <c r="F842" s="7">
        <v>10</v>
      </c>
      <c r="G842" s="7">
        <v>15</v>
      </c>
      <c r="H842" s="5" t="s">
        <v>56</v>
      </c>
      <c r="I842" s="5" t="s">
        <v>108</v>
      </c>
      <c r="J842" s="5" t="s">
        <v>576</v>
      </c>
      <c r="K842" s="5" t="s">
        <v>14730</v>
      </c>
      <c r="L842" s="5" t="s">
        <v>14731</v>
      </c>
      <c r="M842" s="5" t="s">
        <v>100</v>
      </c>
      <c r="N842" s="5" t="s">
        <v>237</v>
      </c>
      <c r="O842" s="5" t="b">
        <f t="shared" ca="1" si="183"/>
        <v>1</v>
      </c>
      <c r="P842" s="5"/>
      <c r="Q842" s="5"/>
      <c r="R842" s="5"/>
      <c r="S842" s="5"/>
      <c r="T842" s="5"/>
      <c r="U842" s="5"/>
      <c r="V842" s="5"/>
      <c r="W842" s="5"/>
      <c r="X842" s="5"/>
      <c r="Y842" s="5"/>
      <c r="Z842" s="5"/>
      <c r="AA842" s="5"/>
      <c r="AB842" s="5"/>
      <c r="AC842" s="5"/>
      <c r="AD842" s="5"/>
      <c r="AE842" s="5"/>
    </row>
    <row r="843" spans="1:31" ht="21" customHeight="1">
      <c r="A843" s="5" t="s">
        <v>14735</v>
      </c>
      <c r="B843" s="5" t="s">
        <v>14736</v>
      </c>
      <c r="C843" s="5" t="s">
        <v>27</v>
      </c>
      <c r="D843" s="5" t="s">
        <v>850</v>
      </c>
      <c r="E843" s="5" t="s">
        <v>29</v>
      </c>
      <c r="F843" s="7">
        <v>10</v>
      </c>
      <c r="G843" s="7">
        <v>15</v>
      </c>
      <c r="H843" s="5" t="s">
        <v>56</v>
      </c>
      <c r="I843" s="5" t="s">
        <v>24</v>
      </c>
      <c r="J843" s="5" t="s">
        <v>57</v>
      </c>
      <c r="K843" s="5" t="s">
        <v>14739</v>
      </c>
      <c r="L843" s="5" t="s">
        <v>14740</v>
      </c>
      <c r="M843" s="5" t="s">
        <v>100</v>
      </c>
      <c r="N843" s="5" t="s">
        <v>55</v>
      </c>
      <c r="O843" s="5" t="b">
        <f t="shared" ca="1" si="183"/>
        <v>1</v>
      </c>
      <c r="P843" s="5"/>
      <c r="Q843" s="5"/>
      <c r="R843" s="5"/>
      <c r="S843" s="5"/>
      <c r="T843" s="5"/>
      <c r="U843" s="5"/>
      <c r="V843" s="5"/>
      <c r="W843" s="5"/>
      <c r="X843" s="5"/>
      <c r="Y843" s="5"/>
      <c r="Z843" s="5"/>
      <c r="AA843" s="5"/>
      <c r="AB843" s="5"/>
      <c r="AC843" s="5"/>
      <c r="AD843" s="5"/>
      <c r="AE843" s="5"/>
    </row>
    <row r="844" spans="1:31" ht="21" customHeight="1">
      <c r="A844" s="5" t="s">
        <v>14742</v>
      </c>
      <c r="B844" s="5" t="s">
        <v>14744</v>
      </c>
      <c r="C844" s="5" t="s">
        <v>170</v>
      </c>
      <c r="D844" s="5" t="s">
        <v>390</v>
      </c>
      <c r="E844" s="5" t="s">
        <v>29</v>
      </c>
      <c r="F844" s="7">
        <v>10</v>
      </c>
      <c r="G844" s="7">
        <v>20</v>
      </c>
      <c r="H844" s="5" t="s">
        <v>144</v>
      </c>
      <c r="I844" s="5" t="s">
        <v>108</v>
      </c>
      <c r="J844" s="5" t="s">
        <v>110</v>
      </c>
      <c r="K844" s="5" t="s">
        <v>3436</v>
      </c>
      <c r="L844" s="5" t="s">
        <v>14745</v>
      </c>
      <c r="M844" s="5" t="s">
        <v>53</v>
      </c>
      <c r="N844" s="5" t="s">
        <v>55</v>
      </c>
      <c r="O844" s="5" t="b">
        <f t="shared" ca="1" si="183"/>
        <v>1</v>
      </c>
      <c r="P844" s="5"/>
      <c r="Q844" s="5"/>
      <c r="R844" s="5"/>
      <c r="S844" s="5"/>
      <c r="T844" s="5"/>
      <c r="U844" s="5"/>
      <c r="V844" s="5"/>
      <c r="W844" s="5"/>
      <c r="X844" s="5"/>
      <c r="Y844" s="5"/>
      <c r="Z844" s="5"/>
      <c r="AA844" s="5"/>
      <c r="AB844" s="5"/>
      <c r="AC844" s="5"/>
      <c r="AD844" s="5"/>
      <c r="AE844" s="5"/>
    </row>
    <row r="845" spans="1:31" ht="21" customHeight="1">
      <c r="A845" s="5" t="s">
        <v>10757</v>
      </c>
      <c r="B845" s="5" t="s">
        <v>14747</v>
      </c>
      <c r="C845" s="5" t="s">
        <v>41</v>
      </c>
      <c r="D845" s="5" t="s">
        <v>94</v>
      </c>
      <c r="E845" s="5" t="s">
        <v>29</v>
      </c>
      <c r="F845" s="7">
        <v>10</v>
      </c>
      <c r="G845" s="7">
        <v>15</v>
      </c>
      <c r="H845" s="5" t="s">
        <v>56</v>
      </c>
      <c r="I845" s="5" t="s">
        <v>31</v>
      </c>
      <c r="J845" s="5" t="s">
        <v>187</v>
      </c>
      <c r="K845" s="5" t="s">
        <v>14749</v>
      </c>
      <c r="L845" s="5" t="s">
        <v>14750</v>
      </c>
      <c r="M845" s="5" t="s">
        <v>53</v>
      </c>
      <c r="N845" s="5" t="s">
        <v>55</v>
      </c>
      <c r="O845" s="5" t="b">
        <f t="shared" ca="1" si="183"/>
        <v>1</v>
      </c>
      <c r="P845" s="5"/>
      <c r="Q845" s="5"/>
      <c r="R845" s="5"/>
      <c r="S845" s="5"/>
      <c r="T845" s="5"/>
      <c r="U845" s="5"/>
      <c r="V845" s="5"/>
      <c r="W845" s="5"/>
      <c r="X845" s="5"/>
      <c r="Y845" s="5"/>
      <c r="Z845" s="5"/>
      <c r="AA845" s="5"/>
      <c r="AB845" s="5"/>
      <c r="AC845" s="5"/>
      <c r="AD845" s="5"/>
      <c r="AE845" s="5"/>
    </row>
    <row r="846" spans="1:31" ht="21" customHeight="1">
      <c r="A846" s="5" t="s">
        <v>3997</v>
      </c>
      <c r="B846" s="5" t="s">
        <v>14751</v>
      </c>
      <c r="C846" s="5" t="s">
        <v>170</v>
      </c>
      <c r="D846" s="5" t="s">
        <v>435</v>
      </c>
      <c r="E846" s="5" t="s">
        <v>29</v>
      </c>
      <c r="F846" s="7">
        <v>10</v>
      </c>
      <c r="G846" s="7">
        <v>15</v>
      </c>
      <c r="H846" s="5" t="s">
        <v>56</v>
      </c>
      <c r="I846" s="5" t="s">
        <v>31</v>
      </c>
      <c r="J846" s="5" t="s">
        <v>117</v>
      </c>
      <c r="K846" s="5" t="s">
        <v>14754</v>
      </c>
      <c r="L846" s="5" t="s">
        <v>14755</v>
      </c>
      <c r="M846" s="5" t="s">
        <v>100</v>
      </c>
      <c r="N846" s="5" t="s">
        <v>55</v>
      </c>
      <c r="O846" s="5" t="b">
        <f t="shared" ca="1" si="183"/>
        <v>1</v>
      </c>
      <c r="P846" s="5"/>
      <c r="Q846" s="5"/>
      <c r="R846" s="5"/>
      <c r="S846" s="5"/>
      <c r="T846" s="5"/>
      <c r="U846" s="5"/>
      <c r="V846" s="5"/>
      <c r="W846" s="5"/>
      <c r="X846" s="5"/>
      <c r="Y846" s="5"/>
      <c r="Z846" s="5"/>
      <c r="AA846" s="5"/>
      <c r="AB846" s="5"/>
      <c r="AC846" s="5"/>
      <c r="AD846" s="5"/>
      <c r="AE846" s="5"/>
    </row>
    <row r="847" spans="1:31" ht="21" customHeight="1">
      <c r="A847" s="5" t="s">
        <v>10757</v>
      </c>
      <c r="B847" s="5" t="s">
        <v>14758</v>
      </c>
      <c r="C847" s="5" t="s">
        <v>41</v>
      </c>
      <c r="D847" s="5" t="s">
        <v>43</v>
      </c>
      <c r="E847" s="5" t="s">
        <v>45</v>
      </c>
      <c r="F847" s="7">
        <v>10</v>
      </c>
      <c r="G847" s="7">
        <v>30</v>
      </c>
      <c r="H847" s="5" t="s">
        <v>2866</v>
      </c>
      <c r="I847" s="5" t="s">
        <v>108</v>
      </c>
      <c r="J847" s="5" t="s">
        <v>576</v>
      </c>
      <c r="K847" s="5" t="s">
        <v>14759</v>
      </c>
      <c r="L847" s="5" t="s">
        <v>14761</v>
      </c>
      <c r="M847" s="5" t="s">
        <v>53</v>
      </c>
      <c r="N847" s="5" t="s">
        <v>55</v>
      </c>
      <c r="O847" s="5" t="b">
        <f t="shared" ca="1" si="183"/>
        <v>1</v>
      </c>
      <c r="P847" s="5"/>
      <c r="Q847" s="5"/>
      <c r="R847" s="5"/>
      <c r="S847" s="5"/>
      <c r="T847" s="5"/>
      <c r="U847" s="5"/>
      <c r="V847" s="5"/>
      <c r="W847" s="5"/>
      <c r="X847" s="5"/>
      <c r="Y847" s="5"/>
      <c r="Z847" s="5"/>
      <c r="AA847" s="5"/>
      <c r="AB847" s="5"/>
      <c r="AC847" s="5"/>
      <c r="AD847" s="5"/>
      <c r="AE847" s="5"/>
    </row>
    <row r="848" spans="1:31" ht="21" customHeight="1">
      <c r="A848" s="5" t="s">
        <v>14763</v>
      </c>
      <c r="B848" s="5" t="s">
        <v>14764</v>
      </c>
      <c r="C848" s="5" t="s">
        <v>41</v>
      </c>
      <c r="D848" s="5" t="s">
        <v>47</v>
      </c>
      <c r="E848" s="5" t="s">
        <v>45</v>
      </c>
      <c r="F848" s="7">
        <v>10</v>
      </c>
      <c r="G848" s="7">
        <v>15</v>
      </c>
      <c r="H848" s="5" t="s">
        <v>56</v>
      </c>
      <c r="I848" s="5" t="s">
        <v>108</v>
      </c>
      <c r="J848" s="5" t="s">
        <v>4234</v>
      </c>
      <c r="K848" s="5" t="s">
        <v>14765</v>
      </c>
      <c r="L848" s="5" t="s">
        <v>14766</v>
      </c>
      <c r="M848" s="5" t="s">
        <v>37</v>
      </c>
      <c r="N848" s="5" t="s">
        <v>55</v>
      </c>
      <c r="O848" s="5" t="b">
        <f t="shared" ca="1" si="183"/>
        <v>1</v>
      </c>
      <c r="P848" s="5"/>
      <c r="Q848" s="5"/>
      <c r="R848" s="5"/>
      <c r="S848" s="5"/>
      <c r="T848" s="5"/>
      <c r="U848" s="5"/>
      <c r="V848" s="5"/>
      <c r="W848" s="5"/>
      <c r="X848" s="5"/>
      <c r="Y848" s="5"/>
      <c r="Z848" s="5"/>
      <c r="AA848" s="5"/>
      <c r="AB848" s="5"/>
      <c r="AC848" s="5"/>
      <c r="AD848" s="5"/>
      <c r="AE848" s="5"/>
    </row>
    <row r="849" spans="1:31" ht="21" customHeight="1">
      <c r="A849" s="5" t="s">
        <v>14772</v>
      </c>
      <c r="B849" s="5" t="s">
        <v>14773</v>
      </c>
      <c r="C849" s="5" t="s">
        <v>41</v>
      </c>
      <c r="D849" s="5" t="s">
        <v>94</v>
      </c>
      <c r="E849" s="5" t="s">
        <v>45</v>
      </c>
      <c r="F849" s="7">
        <v>10</v>
      </c>
      <c r="G849" s="7">
        <v>20</v>
      </c>
      <c r="H849" s="5" t="s">
        <v>144</v>
      </c>
      <c r="I849" s="5" t="s">
        <v>108</v>
      </c>
      <c r="J849" s="5" t="s">
        <v>117</v>
      </c>
      <c r="K849" s="5" t="s">
        <v>14774</v>
      </c>
      <c r="L849" s="5" t="s">
        <v>14775</v>
      </c>
      <c r="M849" s="5" t="s">
        <v>167</v>
      </c>
      <c r="N849" s="5" t="s">
        <v>55</v>
      </c>
      <c r="O849" s="5" t="b">
        <f t="shared" ca="1" si="183"/>
        <v>1</v>
      </c>
      <c r="P849" s="5"/>
      <c r="Q849" s="5"/>
      <c r="R849" s="5"/>
      <c r="S849" s="5"/>
      <c r="T849" s="5"/>
      <c r="U849" s="5"/>
      <c r="V849" s="5"/>
      <c r="W849" s="5"/>
      <c r="X849" s="5"/>
      <c r="Y849" s="5"/>
      <c r="Z849" s="5"/>
      <c r="AA849" s="5"/>
      <c r="AB849" s="5"/>
      <c r="AC849" s="5"/>
      <c r="AD849" s="5"/>
      <c r="AE849" s="5"/>
    </row>
    <row r="850" spans="1:31" ht="21" customHeight="1">
      <c r="A850" s="5" t="s">
        <v>14778</v>
      </c>
      <c r="B850" s="5" t="s">
        <v>14779</v>
      </c>
      <c r="C850" s="5" t="s">
        <v>27</v>
      </c>
      <c r="D850" s="5" t="s">
        <v>199</v>
      </c>
      <c r="E850" s="5" t="s">
        <v>45</v>
      </c>
      <c r="F850" s="18">
        <v>10</v>
      </c>
      <c r="G850" s="18">
        <v>21</v>
      </c>
      <c r="H850" s="5" t="s">
        <v>14782</v>
      </c>
      <c r="I850" s="5" t="s">
        <v>108</v>
      </c>
      <c r="J850" s="5" t="s">
        <v>6273</v>
      </c>
      <c r="K850" s="5" t="s">
        <v>14783</v>
      </c>
      <c r="L850" s="5" t="s">
        <v>14784</v>
      </c>
      <c r="M850" s="5" t="s">
        <v>100</v>
      </c>
      <c r="N850" s="5" t="s">
        <v>55</v>
      </c>
      <c r="O850" s="5" t="b">
        <f t="shared" ca="1" si="183"/>
        <v>1</v>
      </c>
      <c r="P850" s="5"/>
      <c r="Q850" s="5"/>
      <c r="R850" s="5"/>
      <c r="S850" s="5"/>
      <c r="T850" s="5"/>
      <c r="U850" s="5"/>
      <c r="V850" s="5"/>
      <c r="W850" s="5"/>
      <c r="X850" s="5"/>
      <c r="Y850" s="5"/>
      <c r="Z850" s="5"/>
      <c r="AA850" s="5"/>
      <c r="AB850" s="5"/>
      <c r="AC850" s="5"/>
      <c r="AD850" s="5"/>
      <c r="AE850" s="5"/>
    </row>
    <row r="851" spans="1:31" ht="21" customHeight="1">
      <c r="A851" s="5" t="s">
        <v>248</v>
      </c>
      <c r="B851" s="5" t="s">
        <v>14788</v>
      </c>
      <c r="C851" s="5" t="s">
        <v>41</v>
      </c>
      <c r="D851" s="5" t="s">
        <v>94</v>
      </c>
      <c r="E851" s="5" t="s">
        <v>29</v>
      </c>
      <c r="F851" s="7">
        <v>10</v>
      </c>
      <c r="G851" s="7">
        <v>13</v>
      </c>
      <c r="H851" s="5" t="s">
        <v>1661</v>
      </c>
      <c r="I851" s="5" t="s">
        <v>31</v>
      </c>
      <c r="J851" s="5" t="s">
        <v>576</v>
      </c>
      <c r="K851" s="5" t="s">
        <v>14790</v>
      </c>
      <c r="L851" s="5" t="s">
        <v>14791</v>
      </c>
      <c r="M851" s="5" t="s">
        <v>53</v>
      </c>
      <c r="N851" s="5" t="s">
        <v>55</v>
      </c>
      <c r="O851" s="5" t="b">
        <f t="shared" ca="1" si="183"/>
        <v>1</v>
      </c>
      <c r="P851" s="5"/>
      <c r="Q851" s="5"/>
      <c r="R851" s="5"/>
      <c r="S851" s="5"/>
      <c r="T851" s="5"/>
      <c r="U851" s="5"/>
      <c r="V851" s="5"/>
      <c r="W851" s="5"/>
      <c r="X851" s="5"/>
      <c r="Y851" s="5"/>
      <c r="Z851" s="5"/>
      <c r="AA851" s="5"/>
      <c r="AB851" s="5"/>
      <c r="AC851" s="5"/>
      <c r="AD851" s="5"/>
      <c r="AE851" s="5"/>
    </row>
    <row r="852" spans="1:31" ht="21" customHeight="1">
      <c r="A852" s="5" t="s">
        <v>248</v>
      </c>
      <c r="B852" s="5" t="s">
        <v>13785</v>
      </c>
      <c r="C852" s="5" t="s">
        <v>170</v>
      </c>
      <c r="D852" s="5" t="s">
        <v>47</v>
      </c>
      <c r="E852" s="5" t="s">
        <v>29</v>
      </c>
      <c r="F852" s="7">
        <v>10</v>
      </c>
      <c r="G852" s="7">
        <v>20</v>
      </c>
      <c r="H852" s="5" t="s">
        <v>144</v>
      </c>
      <c r="I852" s="5" t="s">
        <v>108</v>
      </c>
      <c r="J852" s="5" t="s">
        <v>2426</v>
      </c>
      <c r="K852" s="5" t="s">
        <v>13786</v>
      </c>
      <c r="L852" s="5" t="s">
        <v>13787</v>
      </c>
      <c r="M852" s="5" t="s">
        <v>37</v>
      </c>
      <c r="N852" s="5" t="s">
        <v>405</v>
      </c>
      <c r="O852" s="5" t="b">
        <f t="shared" ca="1" si="183"/>
        <v>1</v>
      </c>
      <c r="P852" s="5"/>
      <c r="Q852" s="5"/>
      <c r="R852" s="5"/>
      <c r="S852" s="5"/>
      <c r="T852" s="5"/>
      <c r="U852" s="5"/>
      <c r="V852" s="5"/>
      <c r="W852" s="5"/>
      <c r="X852" s="5"/>
      <c r="Y852" s="5"/>
      <c r="Z852" s="5"/>
      <c r="AA852" s="5"/>
      <c r="AB852" s="5"/>
      <c r="AC852" s="5"/>
      <c r="AD852" s="5"/>
      <c r="AE852" s="5"/>
    </row>
    <row r="853" spans="1:31" ht="21" customHeight="1">
      <c r="A853" s="5" t="s">
        <v>248</v>
      </c>
      <c r="B853" s="5" t="s">
        <v>13780</v>
      </c>
      <c r="C853" s="5" t="s">
        <v>27</v>
      </c>
      <c r="D853" s="5" t="s">
        <v>1084</v>
      </c>
      <c r="E853" s="5" t="s">
        <v>13781</v>
      </c>
      <c r="F853" s="7">
        <v>10</v>
      </c>
      <c r="G853" s="7">
        <v>15</v>
      </c>
      <c r="H853" s="5" t="s">
        <v>56</v>
      </c>
      <c r="I853" s="5" t="s">
        <v>31</v>
      </c>
      <c r="J853" s="5" t="s">
        <v>2378</v>
      </c>
      <c r="K853" s="5" t="s">
        <v>13782</v>
      </c>
      <c r="L853" s="5" t="s">
        <v>13783</v>
      </c>
      <c r="M853" s="5" t="s">
        <v>100</v>
      </c>
      <c r="N853" s="5" t="s">
        <v>55</v>
      </c>
      <c r="O853" s="5" t="b">
        <f t="shared" ca="1" si="183"/>
        <v>1</v>
      </c>
      <c r="P853" s="5"/>
      <c r="Q853" s="5"/>
      <c r="R853" s="5"/>
      <c r="S853" s="5"/>
      <c r="T853" s="5"/>
      <c r="U853" s="5"/>
      <c r="V853" s="5"/>
      <c r="W853" s="5"/>
      <c r="X853" s="5"/>
      <c r="Y853" s="5"/>
      <c r="Z853" s="5"/>
      <c r="AA853" s="5"/>
      <c r="AB853" s="5"/>
      <c r="AC853" s="5"/>
      <c r="AD853" s="5"/>
      <c r="AE853" s="5"/>
    </row>
    <row r="854" spans="1:31" ht="21" customHeight="1">
      <c r="A854" s="5" t="s">
        <v>248</v>
      </c>
      <c r="B854" s="5" t="s">
        <v>14800</v>
      </c>
      <c r="C854" s="5" t="s">
        <v>170</v>
      </c>
      <c r="D854" s="5" t="s">
        <v>378</v>
      </c>
      <c r="E854" s="5" t="s">
        <v>29</v>
      </c>
      <c r="F854" s="7">
        <v>10</v>
      </c>
      <c r="G854" s="7">
        <v>15</v>
      </c>
      <c r="H854" s="5" t="s">
        <v>56</v>
      </c>
      <c r="I854" s="5" t="s">
        <v>108</v>
      </c>
      <c r="J854" s="5" t="s">
        <v>117</v>
      </c>
      <c r="K854" s="5" t="s">
        <v>14802</v>
      </c>
      <c r="L854" s="5" t="s">
        <v>14803</v>
      </c>
      <c r="M854" s="5" t="s">
        <v>53</v>
      </c>
      <c r="N854" s="5" t="s">
        <v>55</v>
      </c>
      <c r="O854" s="5" t="b">
        <f t="shared" ca="1" si="183"/>
        <v>1</v>
      </c>
      <c r="P854" s="5"/>
      <c r="Q854" s="5"/>
      <c r="R854" s="5"/>
      <c r="S854" s="5"/>
      <c r="T854" s="5"/>
      <c r="U854" s="5"/>
      <c r="V854" s="5"/>
      <c r="W854" s="5"/>
      <c r="X854" s="5"/>
      <c r="Y854" s="5"/>
      <c r="Z854" s="5"/>
      <c r="AA854" s="5"/>
      <c r="AB854" s="5"/>
      <c r="AC854" s="5"/>
      <c r="AD854" s="5"/>
      <c r="AE854" s="5"/>
    </row>
    <row r="855" spans="1:31" ht="21" customHeight="1">
      <c r="A855" s="5" t="s">
        <v>12490</v>
      </c>
      <c r="B855" s="5" t="s">
        <v>14806</v>
      </c>
      <c r="C855" s="5" t="s">
        <v>170</v>
      </c>
      <c r="D855" s="5" t="s">
        <v>390</v>
      </c>
      <c r="E855" s="5" t="s">
        <v>45</v>
      </c>
      <c r="F855" s="7">
        <v>10</v>
      </c>
      <c r="G855" s="7">
        <v>20</v>
      </c>
      <c r="H855" s="5" t="s">
        <v>144</v>
      </c>
      <c r="I855" s="5" t="s">
        <v>31</v>
      </c>
      <c r="J855" s="5" t="s">
        <v>11265</v>
      </c>
      <c r="K855" s="5" t="s">
        <v>14807</v>
      </c>
      <c r="L855" s="5" t="s">
        <v>14809</v>
      </c>
      <c r="M855" s="5" t="s">
        <v>37</v>
      </c>
      <c r="N855" s="5" t="s">
        <v>55</v>
      </c>
      <c r="O855" s="5" t="b">
        <f t="shared" ca="1" si="183"/>
        <v>1</v>
      </c>
      <c r="P855" s="5"/>
      <c r="Q855" s="5"/>
      <c r="R855" s="5"/>
      <c r="S855" s="5"/>
      <c r="T855" s="5"/>
      <c r="U855" s="5"/>
      <c r="V855" s="5"/>
      <c r="W855" s="5"/>
      <c r="X855" s="5"/>
      <c r="Y855" s="5"/>
      <c r="Z855" s="5"/>
      <c r="AA855" s="5"/>
      <c r="AB855" s="5"/>
      <c r="AC855" s="5"/>
      <c r="AD855" s="5"/>
      <c r="AE855" s="5"/>
    </row>
    <row r="856" spans="1:31" ht="21" customHeight="1">
      <c r="A856" s="5" t="s">
        <v>248</v>
      </c>
      <c r="B856" s="5" t="s">
        <v>2593</v>
      </c>
      <c r="C856" s="5" t="s">
        <v>27</v>
      </c>
      <c r="D856" s="5" t="s">
        <v>105</v>
      </c>
      <c r="E856" s="5" t="s">
        <v>29</v>
      </c>
      <c r="F856" s="7">
        <v>10</v>
      </c>
      <c r="G856" s="7">
        <v>15</v>
      </c>
      <c r="H856" s="5" t="s">
        <v>56</v>
      </c>
      <c r="I856" s="5" t="s">
        <v>108</v>
      </c>
      <c r="J856" s="5" t="s">
        <v>2597</v>
      </c>
      <c r="K856" s="5" t="s">
        <v>14812</v>
      </c>
      <c r="L856" s="5" t="s">
        <v>14813</v>
      </c>
      <c r="M856" s="5" t="s">
        <v>37</v>
      </c>
      <c r="N856" s="5" t="s">
        <v>38</v>
      </c>
      <c r="O856" s="5" t="b">
        <f t="shared" ca="1" si="183"/>
        <v>1</v>
      </c>
      <c r="P856" s="5"/>
      <c r="Q856" s="5"/>
      <c r="R856" s="5"/>
      <c r="S856" s="5"/>
      <c r="T856" s="5"/>
      <c r="U856" s="5"/>
      <c r="V856" s="5"/>
      <c r="W856" s="5"/>
      <c r="X856" s="5"/>
      <c r="Y856" s="5"/>
      <c r="Z856" s="5"/>
      <c r="AA856" s="5"/>
      <c r="AB856" s="5"/>
      <c r="AC856" s="5"/>
      <c r="AD856" s="5"/>
      <c r="AE856" s="5"/>
    </row>
    <row r="857" spans="1:31" ht="21" customHeight="1">
      <c r="A857" s="5" t="s">
        <v>248</v>
      </c>
      <c r="B857" s="5" t="s">
        <v>13836</v>
      </c>
      <c r="C857" s="5" t="s">
        <v>20</v>
      </c>
      <c r="D857" s="5" t="s">
        <v>1173</v>
      </c>
      <c r="E857" s="5" t="s">
        <v>45</v>
      </c>
      <c r="F857" s="7">
        <v>10</v>
      </c>
      <c r="G857" s="7">
        <v>20</v>
      </c>
      <c r="H857" s="5" t="s">
        <v>144</v>
      </c>
      <c r="I857" s="5" t="s">
        <v>125</v>
      </c>
      <c r="J857" s="5" t="s">
        <v>76</v>
      </c>
      <c r="K857" s="5" t="s">
        <v>14817</v>
      </c>
      <c r="L857" s="5" t="s">
        <v>14818</v>
      </c>
      <c r="M857" s="5" t="s">
        <v>167</v>
      </c>
      <c r="N857" s="5" t="s">
        <v>237</v>
      </c>
      <c r="O857" s="5" t="b">
        <f t="shared" ca="1" si="183"/>
        <v>1</v>
      </c>
      <c r="P857" s="5"/>
      <c r="Q857" s="5"/>
      <c r="R857" s="5"/>
      <c r="S857" s="5"/>
      <c r="T857" s="5"/>
      <c r="U857" s="5"/>
      <c r="V857" s="5"/>
      <c r="W857" s="5"/>
      <c r="X857" s="5"/>
      <c r="Y857" s="5"/>
      <c r="Z857" s="5"/>
      <c r="AA857" s="5"/>
      <c r="AB857" s="5"/>
      <c r="AC857" s="5"/>
      <c r="AD857" s="5"/>
      <c r="AE857" s="5"/>
    </row>
    <row r="858" spans="1:31" ht="21" customHeight="1">
      <c r="A858" s="5" t="s">
        <v>11424</v>
      </c>
      <c r="B858" s="5" t="s">
        <v>13806</v>
      </c>
      <c r="C858" s="5" t="s">
        <v>170</v>
      </c>
      <c r="D858" s="5" t="s">
        <v>47</v>
      </c>
      <c r="E858" s="5" t="s">
        <v>29</v>
      </c>
      <c r="F858" s="7">
        <v>10</v>
      </c>
      <c r="G858" s="7">
        <v>20</v>
      </c>
      <c r="H858" s="5" t="s">
        <v>144</v>
      </c>
      <c r="I858" s="5" t="s">
        <v>66</v>
      </c>
      <c r="J858" s="5" t="s">
        <v>1770</v>
      </c>
      <c r="K858" s="5" t="s">
        <v>13807</v>
      </c>
      <c r="L858" s="5" t="s">
        <v>13808</v>
      </c>
      <c r="M858" s="5" t="s">
        <v>648</v>
      </c>
      <c r="N858" s="5" t="s">
        <v>237</v>
      </c>
      <c r="O858" s="5" t="b">
        <f t="shared" ca="1" si="183"/>
        <v>1</v>
      </c>
      <c r="P858" s="5"/>
      <c r="Q858" s="5"/>
      <c r="R858" s="5"/>
      <c r="S858" s="5"/>
      <c r="T858" s="5"/>
      <c r="U858" s="5"/>
      <c r="V858" s="5"/>
      <c r="W858" s="5"/>
      <c r="X858" s="5"/>
      <c r="Y858" s="5"/>
      <c r="Z858" s="5"/>
      <c r="AA858" s="5"/>
      <c r="AB858" s="5"/>
      <c r="AC858" s="5"/>
      <c r="AD858" s="5"/>
      <c r="AE858" s="5"/>
    </row>
    <row r="859" spans="1:31" ht="21" customHeight="1">
      <c r="A859" s="5" t="s">
        <v>10757</v>
      </c>
      <c r="B859" s="5" t="s">
        <v>14820</v>
      </c>
      <c r="C859" s="5" t="s">
        <v>27</v>
      </c>
      <c r="D859" s="5" t="s">
        <v>80</v>
      </c>
      <c r="E859" s="5" t="s">
        <v>45</v>
      </c>
      <c r="F859" s="7">
        <v>10</v>
      </c>
      <c r="G859" s="7">
        <v>50</v>
      </c>
      <c r="H859" s="5" t="s">
        <v>14821</v>
      </c>
      <c r="I859" s="5" t="s">
        <v>66</v>
      </c>
      <c r="J859" s="5" t="s">
        <v>76</v>
      </c>
      <c r="K859" s="5" t="s">
        <v>14822</v>
      </c>
      <c r="L859" s="5" t="s">
        <v>14824</v>
      </c>
      <c r="M859" s="5" t="s">
        <v>53</v>
      </c>
      <c r="N859" s="5" t="s">
        <v>38</v>
      </c>
      <c r="O859" s="5" t="b">
        <f t="shared" ca="1" si="183"/>
        <v>1</v>
      </c>
      <c r="P859" s="5"/>
      <c r="Q859" s="5"/>
      <c r="R859" s="5"/>
      <c r="S859" s="5"/>
      <c r="T859" s="5"/>
      <c r="U859" s="5"/>
      <c r="V859" s="5"/>
      <c r="W859" s="5"/>
      <c r="X859" s="5"/>
      <c r="Y859" s="5"/>
      <c r="Z859" s="5"/>
      <c r="AA859" s="5"/>
      <c r="AB859" s="5"/>
      <c r="AC859" s="5"/>
      <c r="AD859" s="5"/>
      <c r="AE859" s="5"/>
    </row>
    <row r="860" spans="1:31" ht="21" customHeight="1">
      <c r="A860" s="5" t="s">
        <v>248</v>
      </c>
      <c r="B860" s="5" t="s">
        <v>3803</v>
      </c>
      <c r="C860" s="5" t="s">
        <v>41</v>
      </c>
      <c r="D860" s="5" t="s">
        <v>94</v>
      </c>
      <c r="E860" s="5" t="s">
        <v>29</v>
      </c>
      <c r="F860" s="7">
        <v>10</v>
      </c>
      <c r="G860" s="7">
        <v>15</v>
      </c>
      <c r="H860" s="5" t="s">
        <v>56</v>
      </c>
      <c r="I860" s="5" t="s">
        <v>125</v>
      </c>
      <c r="J860" s="5" t="s">
        <v>106</v>
      </c>
      <c r="K860" s="5" t="s">
        <v>13226</v>
      </c>
      <c r="L860" s="5" t="s">
        <v>13227</v>
      </c>
      <c r="M860" s="5" t="s">
        <v>37</v>
      </c>
      <c r="N860" s="5" t="s">
        <v>55</v>
      </c>
      <c r="O860" s="5" t="b">
        <f t="shared" ca="1" si="183"/>
        <v>1</v>
      </c>
      <c r="P860" s="5"/>
      <c r="Q860" s="5"/>
      <c r="R860" s="5"/>
      <c r="S860" s="5"/>
      <c r="T860" s="5"/>
      <c r="U860" s="5"/>
      <c r="V860" s="5"/>
      <c r="W860" s="5"/>
      <c r="X860" s="5"/>
      <c r="Y860" s="5"/>
      <c r="Z860" s="5"/>
      <c r="AA860" s="5"/>
      <c r="AB860" s="5"/>
      <c r="AC860" s="5"/>
      <c r="AD860" s="5"/>
      <c r="AE860" s="5"/>
    </row>
    <row r="861" spans="1:31" ht="21" customHeight="1">
      <c r="A861" s="5" t="s">
        <v>248</v>
      </c>
      <c r="B861" s="5" t="s">
        <v>14829</v>
      </c>
      <c r="C861" s="5" t="s">
        <v>20</v>
      </c>
      <c r="D861" s="5" t="s">
        <v>21</v>
      </c>
      <c r="E861" s="5" t="s">
        <v>45</v>
      </c>
      <c r="F861" s="7">
        <v>10</v>
      </c>
      <c r="G861" s="7">
        <v>15</v>
      </c>
      <c r="H861" s="5" t="s">
        <v>56</v>
      </c>
      <c r="I861" s="5" t="s">
        <v>108</v>
      </c>
      <c r="J861" s="5" t="s">
        <v>444</v>
      </c>
      <c r="K861" s="9" t="s">
        <v>47</v>
      </c>
      <c r="L861" s="5" t="s">
        <v>14832</v>
      </c>
      <c r="M861" s="5" t="s">
        <v>167</v>
      </c>
      <c r="N861" s="5" t="s">
        <v>55</v>
      </c>
      <c r="O861" s="5" t="b">
        <f t="shared" ca="1" si="183"/>
        <v>1</v>
      </c>
      <c r="P861" s="5"/>
      <c r="Q861" s="5"/>
      <c r="R861" s="5"/>
      <c r="S861" s="5"/>
      <c r="T861" s="5"/>
      <c r="U861" s="5"/>
      <c r="V861" s="5"/>
      <c r="W861" s="5"/>
      <c r="X861" s="5"/>
      <c r="Y861" s="5"/>
      <c r="Z861" s="5"/>
      <c r="AA861" s="5"/>
      <c r="AB861" s="5"/>
      <c r="AC861" s="5"/>
      <c r="AD861" s="5"/>
      <c r="AE861" s="5"/>
    </row>
    <row r="862" spans="1:31" ht="21" customHeight="1">
      <c r="A862" s="5" t="s">
        <v>10757</v>
      </c>
      <c r="B862" s="5" t="s">
        <v>14833</v>
      </c>
      <c r="C862" s="5" t="s">
        <v>170</v>
      </c>
      <c r="D862" s="5" t="s">
        <v>171</v>
      </c>
      <c r="E862" s="5" t="s">
        <v>29</v>
      </c>
      <c r="F862" s="7">
        <v>10</v>
      </c>
      <c r="G862" s="7">
        <v>15</v>
      </c>
      <c r="H862" s="5" t="s">
        <v>56</v>
      </c>
      <c r="I862" s="5" t="s">
        <v>108</v>
      </c>
      <c r="J862" s="5" t="s">
        <v>14834</v>
      </c>
      <c r="K862" s="5" t="s">
        <v>14835</v>
      </c>
      <c r="L862" s="5" t="s">
        <v>14836</v>
      </c>
      <c r="M862" s="5" t="s">
        <v>167</v>
      </c>
      <c r="N862" s="5" t="s">
        <v>55</v>
      </c>
      <c r="O862" s="5" t="b">
        <f t="shared" ca="1" si="183"/>
        <v>1</v>
      </c>
      <c r="P862" s="5"/>
      <c r="Q862" s="5"/>
      <c r="R862" s="5"/>
      <c r="S862" s="5"/>
      <c r="T862" s="5"/>
      <c r="U862" s="5"/>
      <c r="V862" s="5"/>
      <c r="W862" s="5"/>
      <c r="X862" s="5"/>
      <c r="Y862" s="5"/>
      <c r="Z862" s="5"/>
      <c r="AA862" s="5"/>
      <c r="AB862" s="5"/>
      <c r="AC862" s="5"/>
      <c r="AD862" s="5"/>
      <c r="AE862" s="5"/>
    </row>
    <row r="863" spans="1:31" ht="21" customHeight="1">
      <c r="A863" s="5" t="s">
        <v>13285</v>
      </c>
      <c r="B863" s="5" t="s">
        <v>13286</v>
      </c>
      <c r="C863" s="5" t="s">
        <v>170</v>
      </c>
      <c r="D863" s="5" t="s">
        <v>390</v>
      </c>
      <c r="E863" s="5" t="s">
        <v>29</v>
      </c>
      <c r="F863" s="7">
        <v>10</v>
      </c>
      <c r="G863" s="7">
        <v>15</v>
      </c>
      <c r="H863" s="5" t="s">
        <v>56</v>
      </c>
      <c r="I863" s="5" t="s">
        <v>108</v>
      </c>
      <c r="J863" s="5" t="s">
        <v>117</v>
      </c>
      <c r="K863" s="5" t="s">
        <v>1415</v>
      </c>
      <c r="L863" s="5" t="s">
        <v>13288</v>
      </c>
      <c r="M863" s="5" t="s">
        <v>167</v>
      </c>
      <c r="N863" s="5" t="s">
        <v>55</v>
      </c>
      <c r="O863" s="5" t="b">
        <f t="shared" ca="1" si="183"/>
        <v>1</v>
      </c>
      <c r="P863" s="5"/>
      <c r="Q863" s="5"/>
      <c r="R863" s="5"/>
      <c r="S863" s="5"/>
      <c r="T863" s="5"/>
      <c r="U863" s="5"/>
      <c r="V863" s="5"/>
      <c r="W863" s="5"/>
      <c r="X863" s="5"/>
      <c r="Y863" s="5"/>
      <c r="Z863" s="5"/>
      <c r="AA863" s="5"/>
      <c r="AB863" s="5"/>
      <c r="AC863" s="5"/>
      <c r="AD863" s="5"/>
      <c r="AE863" s="5"/>
    </row>
    <row r="864" spans="1:31" ht="21" customHeight="1">
      <c r="A864" s="5" t="s">
        <v>248</v>
      </c>
      <c r="B864" s="5" t="s">
        <v>14841</v>
      </c>
      <c r="C864" s="5" t="s">
        <v>41</v>
      </c>
      <c r="D864" s="5" t="s">
        <v>94</v>
      </c>
      <c r="E864" s="5" t="s">
        <v>45</v>
      </c>
      <c r="F864" s="7">
        <v>10</v>
      </c>
      <c r="G864" s="7">
        <v>15</v>
      </c>
      <c r="H864" s="5" t="s">
        <v>56</v>
      </c>
      <c r="I864" s="5" t="s">
        <v>24</v>
      </c>
      <c r="J864" s="5" t="s">
        <v>999</v>
      </c>
      <c r="K864" s="5" t="s">
        <v>14842</v>
      </c>
      <c r="L864" s="5" t="s">
        <v>14843</v>
      </c>
      <c r="M864" s="5" t="s">
        <v>53</v>
      </c>
      <c r="N864" s="5" t="s">
        <v>55</v>
      </c>
      <c r="O864" s="5" t="b">
        <f t="shared" ca="1" si="183"/>
        <v>1</v>
      </c>
      <c r="P864" s="5"/>
      <c r="Q864" s="5"/>
      <c r="R864" s="5"/>
      <c r="S864" s="5"/>
      <c r="T864" s="5"/>
      <c r="U864" s="5"/>
      <c r="V864" s="5"/>
      <c r="W864" s="5"/>
      <c r="X864" s="5"/>
      <c r="Y864" s="5"/>
      <c r="Z864" s="5"/>
      <c r="AA864" s="5"/>
      <c r="AB864" s="5"/>
      <c r="AC864" s="5"/>
      <c r="AD864" s="5"/>
      <c r="AE864" s="5"/>
    </row>
    <row r="865" spans="1:31" ht="21" customHeight="1">
      <c r="A865" s="5" t="s">
        <v>14847</v>
      </c>
      <c r="B865" s="5" t="s">
        <v>14848</v>
      </c>
      <c r="C865" s="5" t="s">
        <v>170</v>
      </c>
      <c r="D865" s="5" t="s">
        <v>390</v>
      </c>
      <c r="E865" s="5" t="s">
        <v>45</v>
      </c>
      <c r="F865" s="7">
        <v>10</v>
      </c>
      <c r="G865" s="7">
        <v>20</v>
      </c>
      <c r="H865" s="5" t="s">
        <v>144</v>
      </c>
      <c r="I865" s="5" t="s">
        <v>24</v>
      </c>
      <c r="J865" s="5" t="s">
        <v>76</v>
      </c>
      <c r="K865" s="5" t="s">
        <v>381</v>
      </c>
      <c r="L865" s="5" t="s">
        <v>14850</v>
      </c>
      <c r="M865" s="5" t="s">
        <v>648</v>
      </c>
      <c r="N865" s="5" t="s">
        <v>237</v>
      </c>
      <c r="O865" s="5" t="b">
        <f t="shared" ca="1" si="183"/>
        <v>1</v>
      </c>
      <c r="P865" s="5"/>
      <c r="Q865" s="5"/>
      <c r="R865" s="5"/>
      <c r="S865" s="5"/>
      <c r="T865" s="5"/>
      <c r="U865" s="5"/>
      <c r="V865" s="5"/>
      <c r="W865" s="5"/>
      <c r="X865" s="5"/>
      <c r="Y865" s="5"/>
      <c r="Z865" s="5"/>
      <c r="AA865" s="5"/>
      <c r="AB865" s="5"/>
      <c r="AC865" s="5"/>
      <c r="AD865" s="5"/>
      <c r="AE865" s="5"/>
    </row>
    <row r="866" spans="1:31" ht="21" customHeight="1">
      <c r="A866" s="5" t="s">
        <v>248</v>
      </c>
      <c r="B866" s="5" t="s">
        <v>14853</v>
      </c>
      <c r="C866" s="5" t="s">
        <v>41</v>
      </c>
      <c r="D866" s="5" t="s">
        <v>874</v>
      </c>
      <c r="E866" s="5" t="s">
        <v>29</v>
      </c>
      <c r="F866" s="7">
        <v>10</v>
      </c>
      <c r="G866" s="7">
        <v>15</v>
      </c>
      <c r="H866" s="5" t="s">
        <v>56</v>
      </c>
      <c r="I866" s="5" t="s">
        <v>24</v>
      </c>
      <c r="J866" s="5" t="s">
        <v>76</v>
      </c>
      <c r="K866" s="5" t="s">
        <v>14857</v>
      </c>
      <c r="L866" s="5" t="s">
        <v>14860</v>
      </c>
      <c r="M866" s="5" t="s">
        <v>53</v>
      </c>
      <c r="N866" s="5" t="s">
        <v>55</v>
      </c>
      <c r="O866" s="5" t="b">
        <f t="shared" ca="1" si="183"/>
        <v>1</v>
      </c>
      <c r="P866" s="5"/>
      <c r="Q866" s="5"/>
      <c r="R866" s="5"/>
      <c r="S866" s="5"/>
      <c r="T866" s="5"/>
      <c r="U866" s="5"/>
      <c r="V866" s="5"/>
      <c r="W866" s="5"/>
      <c r="X866" s="5"/>
      <c r="Y866" s="5"/>
      <c r="Z866" s="5"/>
      <c r="AA866" s="5"/>
      <c r="AB866" s="5"/>
      <c r="AC866" s="5"/>
      <c r="AD866" s="5"/>
      <c r="AE866" s="5"/>
    </row>
    <row r="867" spans="1:31" ht="21" customHeight="1">
      <c r="A867" s="5" t="s">
        <v>14861</v>
      </c>
      <c r="B867" s="5" t="s">
        <v>1559</v>
      </c>
      <c r="C867" s="5" t="s">
        <v>41</v>
      </c>
      <c r="D867" s="5" t="s">
        <v>874</v>
      </c>
      <c r="E867" s="5" t="s">
        <v>45</v>
      </c>
      <c r="F867" s="7">
        <v>10</v>
      </c>
      <c r="G867" s="7">
        <v>15</v>
      </c>
      <c r="H867" s="5" t="s">
        <v>56</v>
      </c>
      <c r="I867" s="5" t="s">
        <v>108</v>
      </c>
      <c r="J867" s="5" t="s">
        <v>110</v>
      </c>
      <c r="K867" s="5" t="s">
        <v>321</v>
      </c>
      <c r="L867" s="5" t="s">
        <v>14863</v>
      </c>
      <c r="M867" s="5" t="s">
        <v>100</v>
      </c>
      <c r="N867" s="5" t="s">
        <v>55</v>
      </c>
      <c r="O867" s="5" t="b">
        <f ca="1">IFERROR(__xludf.DUMMYFUNCTION("REGEXMATCH(A867,""(?i)PHP"")"),TRUE)</f>
        <v>1</v>
      </c>
      <c r="P867" s="5" t="b">
        <f ca="1">IFERROR(__xludf.DUMMYFUNCTION("REGEXMATCH(L867,""PHP"")"),FALSE)</f>
        <v>0</v>
      </c>
      <c r="Q867" s="5"/>
      <c r="R867" s="5"/>
      <c r="S867" s="5"/>
      <c r="T867" s="5"/>
      <c r="U867" s="5"/>
      <c r="V867" s="5"/>
      <c r="W867" s="5"/>
      <c r="X867" s="5"/>
      <c r="Y867" s="5"/>
      <c r="Z867" s="5"/>
      <c r="AA867" s="5"/>
      <c r="AB867" s="5"/>
      <c r="AC867" s="5"/>
      <c r="AD867" s="5"/>
      <c r="AE867" s="5"/>
    </row>
    <row r="868" spans="1:31" ht="21" customHeight="1">
      <c r="A868" s="5" t="s">
        <v>248</v>
      </c>
      <c r="B868" s="5" t="s">
        <v>13310</v>
      </c>
      <c r="C868" s="5" t="s">
        <v>27</v>
      </c>
      <c r="D868" s="5" t="s">
        <v>105</v>
      </c>
      <c r="E868" s="5" t="s">
        <v>45</v>
      </c>
      <c r="F868" s="7">
        <v>10</v>
      </c>
      <c r="G868" s="7">
        <v>16</v>
      </c>
      <c r="H868" s="5" t="s">
        <v>2314</v>
      </c>
      <c r="I868" s="5" t="s">
        <v>108</v>
      </c>
      <c r="J868" s="5" t="s">
        <v>13314</v>
      </c>
      <c r="K868" s="5" t="s">
        <v>13315</v>
      </c>
      <c r="L868" s="5" t="s">
        <v>13316</v>
      </c>
      <c r="M868" s="5" t="s">
        <v>648</v>
      </c>
      <c r="N868" s="5" t="s">
        <v>405</v>
      </c>
      <c r="O868" s="5" t="b">
        <f t="shared" ref="O868:O881" ca="1" si="184">IFERROR(__xludf.DUMMYFUNCTION("REGEXMATCH(A868,""PHP"")"),TRUE)</f>
        <v>1</v>
      </c>
      <c r="P868" s="5"/>
      <c r="Q868" s="5"/>
      <c r="R868" s="5"/>
      <c r="S868" s="5"/>
      <c r="T868" s="5"/>
      <c r="U868" s="5"/>
      <c r="V868" s="5"/>
      <c r="W868" s="5"/>
      <c r="X868" s="5"/>
      <c r="Y868" s="5"/>
      <c r="Z868" s="5"/>
      <c r="AA868" s="5"/>
      <c r="AB868" s="5"/>
      <c r="AC868" s="5"/>
      <c r="AD868" s="5"/>
      <c r="AE868" s="5"/>
    </row>
    <row r="869" spans="1:31" ht="21" customHeight="1">
      <c r="A869" s="5" t="s">
        <v>11059</v>
      </c>
      <c r="B869" s="5" t="s">
        <v>14411</v>
      </c>
      <c r="C869" s="5" t="s">
        <v>170</v>
      </c>
      <c r="D869" s="5" t="s">
        <v>342</v>
      </c>
      <c r="E869" s="5" t="s">
        <v>29</v>
      </c>
      <c r="F869" s="7">
        <v>10</v>
      </c>
      <c r="G869" s="7">
        <v>20</v>
      </c>
      <c r="H869" s="5" t="s">
        <v>144</v>
      </c>
      <c r="I869" s="5" t="s">
        <v>108</v>
      </c>
      <c r="J869" s="5" t="s">
        <v>4046</v>
      </c>
      <c r="K869" s="5" t="s">
        <v>4712</v>
      </c>
      <c r="L869" s="5" t="s">
        <v>14874</v>
      </c>
      <c r="M869" s="5" t="s">
        <v>37</v>
      </c>
      <c r="N869" s="5" t="s">
        <v>55</v>
      </c>
      <c r="O869" s="5" t="b">
        <f t="shared" ca="1" si="184"/>
        <v>1</v>
      </c>
      <c r="P869" s="5"/>
      <c r="Q869" s="5"/>
      <c r="R869" s="5"/>
      <c r="S869" s="5"/>
      <c r="T869" s="5"/>
      <c r="U869" s="5"/>
      <c r="V869" s="5"/>
      <c r="W869" s="5"/>
      <c r="X869" s="5"/>
      <c r="Y869" s="5"/>
      <c r="Z869" s="5"/>
      <c r="AA869" s="5"/>
      <c r="AB869" s="5"/>
      <c r="AC869" s="5"/>
      <c r="AD869" s="5"/>
      <c r="AE869" s="5"/>
    </row>
    <row r="870" spans="1:31" ht="21" customHeight="1">
      <c r="A870" s="5" t="s">
        <v>10757</v>
      </c>
      <c r="B870" s="5" t="s">
        <v>14492</v>
      </c>
      <c r="C870" s="5" t="s">
        <v>20</v>
      </c>
      <c r="D870" s="5" t="s">
        <v>47</v>
      </c>
      <c r="E870" s="5" t="s">
        <v>45</v>
      </c>
      <c r="F870" s="7">
        <v>10</v>
      </c>
      <c r="G870" s="7">
        <v>15</v>
      </c>
      <c r="H870" s="5" t="s">
        <v>56</v>
      </c>
      <c r="I870" s="5" t="s">
        <v>108</v>
      </c>
      <c r="J870" s="5" t="s">
        <v>110</v>
      </c>
      <c r="K870" s="9" t="s">
        <v>47</v>
      </c>
      <c r="L870" s="5" t="s">
        <v>14878</v>
      </c>
      <c r="M870" s="5" t="s">
        <v>167</v>
      </c>
      <c r="N870" s="5" t="s">
        <v>55</v>
      </c>
      <c r="O870" s="5" t="b">
        <f t="shared" ca="1" si="184"/>
        <v>1</v>
      </c>
      <c r="P870" s="5"/>
      <c r="Q870" s="5"/>
      <c r="R870" s="5"/>
      <c r="S870" s="5"/>
      <c r="T870" s="5"/>
      <c r="U870" s="5"/>
      <c r="V870" s="5"/>
      <c r="W870" s="5"/>
      <c r="X870" s="5"/>
      <c r="Y870" s="5"/>
      <c r="Z870" s="5"/>
      <c r="AA870" s="5"/>
      <c r="AB870" s="5"/>
      <c r="AC870" s="5"/>
      <c r="AD870" s="5"/>
      <c r="AE870" s="5"/>
    </row>
    <row r="871" spans="1:31" ht="21" customHeight="1">
      <c r="A871" s="5" t="s">
        <v>5586</v>
      </c>
      <c r="B871" s="5" t="s">
        <v>760</v>
      </c>
      <c r="C871" s="5" t="s">
        <v>27</v>
      </c>
      <c r="D871" s="5" t="s">
        <v>575</v>
      </c>
      <c r="E871" s="5" t="s">
        <v>29</v>
      </c>
      <c r="F871" s="7">
        <v>10</v>
      </c>
      <c r="G871" s="7">
        <v>15</v>
      </c>
      <c r="H871" s="5" t="s">
        <v>56</v>
      </c>
      <c r="I871" s="5" t="s">
        <v>108</v>
      </c>
      <c r="J871" s="5" t="s">
        <v>57</v>
      </c>
      <c r="K871" s="9" t="s">
        <v>47</v>
      </c>
      <c r="L871" s="5" t="s">
        <v>14883</v>
      </c>
      <c r="M871" s="5" t="s">
        <v>100</v>
      </c>
      <c r="N871" s="5" t="s">
        <v>89</v>
      </c>
      <c r="O871" s="5" t="b">
        <f t="shared" ca="1" si="184"/>
        <v>1</v>
      </c>
      <c r="P871" s="5"/>
      <c r="Q871" s="5"/>
      <c r="R871" s="5"/>
      <c r="S871" s="5"/>
      <c r="T871" s="5"/>
      <c r="U871" s="5"/>
      <c r="V871" s="5"/>
      <c r="W871" s="5"/>
      <c r="X871" s="5"/>
      <c r="Y871" s="5"/>
      <c r="Z871" s="5"/>
      <c r="AA871" s="5"/>
      <c r="AB871" s="5"/>
      <c r="AC871" s="5"/>
      <c r="AD871" s="5"/>
      <c r="AE871" s="5"/>
    </row>
    <row r="872" spans="1:31" ht="21" customHeight="1">
      <c r="A872" s="5" t="s">
        <v>10427</v>
      </c>
      <c r="B872" s="5" t="s">
        <v>14884</v>
      </c>
      <c r="C872" s="5" t="s">
        <v>27</v>
      </c>
      <c r="D872" s="5" t="s">
        <v>47</v>
      </c>
      <c r="E872" s="5" t="s">
        <v>45</v>
      </c>
      <c r="F872" s="7">
        <v>10</v>
      </c>
      <c r="G872" s="7">
        <v>13</v>
      </c>
      <c r="H872" s="5" t="s">
        <v>1661</v>
      </c>
      <c r="I872" s="5" t="s">
        <v>108</v>
      </c>
      <c r="J872" s="5" t="s">
        <v>76</v>
      </c>
      <c r="K872" s="5" t="s">
        <v>14886</v>
      </c>
      <c r="L872" s="5" t="s">
        <v>14887</v>
      </c>
      <c r="M872" s="5" t="s">
        <v>37</v>
      </c>
      <c r="N872" s="5" t="s">
        <v>55</v>
      </c>
      <c r="O872" s="5" t="b">
        <f t="shared" ca="1" si="184"/>
        <v>1</v>
      </c>
      <c r="P872" s="5"/>
      <c r="Q872" s="5"/>
      <c r="R872" s="5"/>
      <c r="S872" s="5"/>
      <c r="T872" s="5"/>
      <c r="U872" s="5"/>
      <c r="V872" s="5"/>
      <c r="W872" s="5"/>
      <c r="X872" s="5"/>
      <c r="Y872" s="5"/>
      <c r="Z872" s="5"/>
      <c r="AA872" s="5"/>
      <c r="AB872" s="5"/>
      <c r="AC872" s="5"/>
      <c r="AD872" s="5"/>
      <c r="AE872" s="5"/>
    </row>
    <row r="873" spans="1:31" ht="21" customHeight="1">
      <c r="A873" s="5" t="s">
        <v>248</v>
      </c>
      <c r="B873" s="5" t="s">
        <v>14890</v>
      </c>
      <c r="C873" s="5" t="s">
        <v>20</v>
      </c>
      <c r="D873" s="5" t="s">
        <v>296</v>
      </c>
      <c r="E873" s="5" t="s">
        <v>45</v>
      </c>
      <c r="F873" s="7">
        <v>10</v>
      </c>
      <c r="G873" s="7">
        <v>13</v>
      </c>
      <c r="H873" s="5" t="s">
        <v>1661</v>
      </c>
      <c r="I873" s="5" t="s">
        <v>125</v>
      </c>
      <c r="J873" s="5" t="s">
        <v>4007</v>
      </c>
      <c r="K873" s="9" t="s">
        <v>47</v>
      </c>
      <c r="L873" s="5" t="s">
        <v>14891</v>
      </c>
      <c r="M873" s="5" t="s">
        <v>100</v>
      </c>
      <c r="N873" s="5" t="s">
        <v>55</v>
      </c>
      <c r="O873" s="5" t="b">
        <f t="shared" ca="1" si="184"/>
        <v>1</v>
      </c>
      <c r="P873" s="5"/>
      <c r="Q873" s="5"/>
      <c r="R873" s="5"/>
      <c r="S873" s="5"/>
      <c r="T873" s="5"/>
      <c r="U873" s="5"/>
      <c r="V873" s="5"/>
      <c r="W873" s="5"/>
      <c r="X873" s="5"/>
      <c r="Y873" s="5"/>
      <c r="Z873" s="5"/>
      <c r="AA873" s="5"/>
      <c r="AB873" s="5"/>
      <c r="AC873" s="5"/>
      <c r="AD873" s="5"/>
      <c r="AE873" s="5"/>
    </row>
    <row r="874" spans="1:31" ht="21" customHeight="1">
      <c r="A874" s="5" t="s">
        <v>248</v>
      </c>
      <c r="B874" s="5" t="s">
        <v>5783</v>
      </c>
      <c r="C874" s="5" t="s">
        <v>170</v>
      </c>
      <c r="D874" s="5" t="s">
        <v>378</v>
      </c>
      <c r="E874" s="5" t="s">
        <v>45</v>
      </c>
      <c r="F874" s="7">
        <v>10</v>
      </c>
      <c r="G874" s="7">
        <v>15</v>
      </c>
      <c r="H874" s="5" t="s">
        <v>56</v>
      </c>
      <c r="I874" s="5" t="s">
        <v>31</v>
      </c>
      <c r="J874" s="5" t="s">
        <v>57</v>
      </c>
      <c r="K874" s="5" t="s">
        <v>13347</v>
      </c>
      <c r="L874" s="5" t="s">
        <v>14895</v>
      </c>
      <c r="M874" s="5" t="s">
        <v>42</v>
      </c>
      <c r="N874" s="5" t="s">
        <v>237</v>
      </c>
      <c r="O874" s="5" t="b">
        <f t="shared" ca="1" si="184"/>
        <v>1</v>
      </c>
      <c r="P874" s="5"/>
      <c r="Q874" s="5"/>
      <c r="R874" s="5"/>
      <c r="S874" s="5"/>
      <c r="T874" s="5"/>
      <c r="U874" s="5"/>
      <c r="V874" s="5"/>
      <c r="W874" s="5"/>
      <c r="X874" s="5"/>
      <c r="Y874" s="5"/>
      <c r="Z874" s="5"/>
      <c r="AA874" s="5"/>
      <c r="AB874" s="5"/>
      <c r="AC874" s="5"/>
      <c r="AD874" s="5"/>
      <c r="AE874" s="5"/>
    </row>
    <row r="875" spans="1:31" ht="21" customHeight="1">
      <c r="A875" s="5" t="s">
        <v>248</v>
      </c>
      <c r="B875" s="5" t="s">
        <v>12888</v>
      </c>
      <c r="C875" s="5" t="s">
        <v>170</v>
      </c>
      <c r="D875" s="5" t="s">
        <v>390</v>
      </c>
      <c r="E875" s="5" t="s">
        <v>29</v>
      </c>
      <c r="F875" s="7">
        <v>10</v>
      </c>
      <c r="G875" s="7">
        <v>15</v>
      </c>
      <c r="H875" s="5" t="s">
        <v>56</v>
      </c>
      <c r="I875" s="5" t="s">
        <v>108</v>
      </c>
      <c r="J875" s="5" t="s">
        <v>117</v>
      </c>
      <c r="K875" s="5" t="s">
        <v>12890</v>
      </c>
      <c r="L875" s="5" t="s">
        <v>12891</v>
      </c>
      <c r="M875" s="5" t="s">
        <v>53</v>
      </c>
      <c r="N875" s="5" t="s">
        <v>55</v>
      </c>
      <c r="O875" s="5" t="b">
        <f t="shared" ca="1" si="184"/>
        <v>1</v>
      </c>
      <c r="P875" s="5"/>
      <c r="Q875" s="5"/>
      <c r="R875" s="5"/>
      <c r="S875" s="5"/>
      <c r="T875" s="5"/>
      <c r="U875" s="5"/>
      <c r="V875" s="5"/>
      <c r="W875" s="5"/>
      <c r="X875" s="5"/>
      <c r="Y875" s="5"/>
      <c r="Z875" s="5"/>
      <c r="AA875" s="5"/>
      <c r="AB875" s="5"/>
      <c r="AC875" s="5"/>
      <c r="AD875" s="5"/>
      <c r="AE875" s="5"/>
    </row>
    <row r="876" spans="1:31" ht="21" customHeight="1">
      <c r="A876" s="5" t="s">
        <v>10427</v>
      </c>
      <c r="B876" s="5" t="s">
        <v>14902</v>
      </c>
      <c r="C876" s="5" t="s">
        <v>27</v>
      </c>
      <c r="D876" s="5" t="s">
        <v>75</v>
      </c>
      <c r="E876" s="5" t="s">
        <v>45</v>
      </c>
      <c r="F876" s="7">
        <v>10</v>
      </c>
      <c r="G876" s="7">
        <v>15</v>
      </c>
      <c r="H876" s="5" t="s">
        <v>56</v>
      </c>
      <c r="I876" s="5" t="s">
        <v>108</v>
      </c>
      <c r="J876" s="5" t="s">
        <v>2426</v>
      </c>
      <c r="K876" s="5" t="s">
        <v>14903</v>
      </c>
      <c r="L876" s="5" t="s">
        <v>14904</v>
      </c>
      <c r="M876" s="5" t="s">
        <v>53</v>
      </c>
      <c r="N876" s="5" t="s">
        <v>55</v>
      </c>
      <c r="O876" s="5" t="b">
        <f t="shared" ca="1" si="184"/>
        <v>1</v>
      </c>
      <c r="P876" s="5"/>
      <c r="Q876" s="5"/>
      <c r="R876" s="5"/>
      <c r="S876" s="5"/>
      <c r="T876" s="5"/>
      <c r="U876" s="5"/>
      <c r="V876" s="5"/>
      <c r="W876" s="5"/>
      <c r="X876" s="5"/>
      <c r="Y876" s="5"/>
      <c r="Z876" s="5"/>
      <c r="AA876" s="5"/>
      <c r="AB876" s="5"/>
      <c r="AC876" s="5"/>
      <c r="AD876" s="5"/>
      <c r="AE876" s="5"/>
    </row>
    <row r="877" spans="1:31" ht="21" customHeight="1">
      <c r="A877" s="5" t="s">
        <v>248</v>
      </c>
      <c r="B877" s="5" t="s">
        <v>14907</v>
      </c>
      <c r="C877" s="5" t="s">
        <v>27</v>
      </c>
      <c r="D877" s="5" t="s">
        <v>47</v>
      </c>
      <c r="E877" s="5" t="s">
        <v>29</v>
      </c>
      <c r="F877" s="7">
        <v>10</v>
      </c>
      <c r="G877" s="7">
        <v>15</v>
      </c>
      <c r="H877" s="5" t="s">
        <v>56</v>
      </c>
      <c r="I877" s="5" t="s">
        <v>31</v>
      </c>
      <c r="J877" s="5" t="s">
        <v>1423</v>
      </c>
      <c r="K877" s="5" t="s">
        <v>14910</v>
      </c>
      <c r="L877" s="5" t="s">
        <v>14911</v>
      </c>
      <c r="M877" s="5" t="s">
        <v>37</v>
      </c>
      <c r="N877" s="5" t="s">
        <v>55</v>
      </c>
      <c r="O877" s="5" t="b">
        <f t="shared" ca="1" si="184"/>
        <v>1</v>
      </c>
      <c r="P877" s="5"/>
      <c r="Q877" s="5"/>
      <c r="R877" s="5"/>
      <c r="S877" s="5"/>
      <c r="T877" s="5"/>
      <c r="U877" s="5"/>
      <c r="V877" s="5"/>
      <c r="W877" s="5"/>
      <c r="X877" s="5"/>
      <c r="Y877" s="5"/>
      <c r="Z877" s="5"/>
      <c r="AA877" s="5"/>
      <c r="AB877" s="5"/>
      <c r="AC877" s="5"/>
      <c r="AD877" s="5"/>
      <c r="AE877" s="5"/>
    </row>
    <row r="878" spans="1:31" ht="21" customHeight="1">
      <c r="A878" s="5" t="s">
        <v>3997</v>
      </c>
      <c r="B878" s="5" t="s">
        <v>13511</v>
      </c>
      <c r="C878" s="5" t="s">
        <v>170</v>
      </c>
      <c r="D878" s="5" t="s">
        <v>171</v>
      </c>
      <c r="E878" s="5" t="s">
        <v>45</v>
      </c>
      <c r="F878" s="7">
        <v>10</v>
      </c>
      <c r="G878" s="7">
        <v>18</v>
      </c>
      <c r="H878" s="5" t="s">
        <v>964</v>
      </c>
      <c r="I878" s="5" t="s">
        <v>24</v>
      </c>
      <c r="J878" s="5" t="s">
        <v>2067</v>
      </c>
      <c r="K878" s="5" t="s">
        <v>13512</v>
      </c>
      <c r="L878" s="5" t="s">
        <v>14913</v>
      </c>
      <c r="M878" s="5" t="s">
        <v>37</v>
      </c>
      <c r="N878" s="5" t="s">
        <v>55</v>
      </c>
      <c r="O878" s="5" t="b">
        <f t="shared" ca="1" si="184"/>
        <v>1</v>
      </c>
      <c r="P878" s="5"/>
      <c r="Q878" s="5"/>
      <c r="R878" s="5"/>
      <c r="S878" s="5"/>
      <c r="T878" s="5"/>
      <c r="U878" s="5"/>
      <c r="V878" s="5"/>
      <c r="W878" s="5"/>
      <c r="X878" s="5"/>
      <c r="Y878" s="5"/>
      <c r="Z878" s="5"/>
      <c r="AA878" s="5"/>
      <c r="AB878" s="5"/>
      <c r="AC878" s="5"/>
      <c r="AD878" s="5"/>
      <c r="AE878" s="5"/>
    </row>
    <row r="879" spans="1:31" ht="21" customHeight="1">
      <c r="A879" s="5" t="s">
        <v>14916</v>
      </c>
      <c r="B879" s="5" t="s">
        <v>13111</v>
      </c>
      <c r="C879" s="5" t="s">
        <v>41</v>
      </c>
      <c r="D879" s="5" t="s">
        <v>874</v>
      </c>
      <c r="E879" s="5" t="s">
        <v>29</v>
      </c>
      <c r="F879" s="7">
        <v>10</v>
      </c>
      <c r="G879" s="7">
        <v>20</v>
      </c>
      <c r="H879" s="5" t="s">
        <v>144</v>
      </c>
      <c r="I879" s="5" t="s">
        <v>24</v>
      </c>
      <c r="J879" s="5" t="s">
        <v>106</v>
      </c>
      <c r="K879" s="5" t="s">
        <v>14917</v>
      </c>
      <c r="L879" s="5" t="s">
        <v>14918</v>
      </c>
      <c r="M879" s="5" t="s">
        <v>53</v>
      </c>
      <c r="N879" s="5" t="s">
        <v>271</v>
      </c>
      <c r="O879" s="5" t="b">
        <f t="shared" ca="1" si="184"/>
        <v>1</v>
      </c>
      <c r="P879" s="5"/>
      <c r="Q879" s="5"/>
      <c r="R879" s="5"/>
      <c r="S879" s="5"/>
      <c r="T879" s="5"/>
      <c r="U879" s="5"/>
      <c r="V879" s="5"/>
      <c r="W879" s="5"/>
      <c r="X879" s="5"/>
      <c r="Y879" s="5"/>
      <c r="Z879" s="5"/>
      <c r="AA879" s="5"/>
      <c r="AB879" s="5"/>
      <c r="AC879" s="5"/>
      <c r="AD879" s="5"/>
      <c r="AE879" s="5"/>
    </row>
    <row r="880" spans="1:31" ht="21" customHeight="1">
      <c r="A880" s="5" t="s">
        <v>248</v>
      </c>
      <c r="B880" s="5" t="s">
        <v>9272</v>
      </c>
      <c r="C880" s="5" t="s">
        <v>170</v>
      </c>
      <c r="D880" s="5" t="s">
        <v>378</v>
      </c>
      <c r="E880" s="5" t="s">
        <v>45</v>
      </c>
      <c r="F880" s="7">
        <v>10</v>
      </c>
      <c r="G880" s="7">
        <v>15</v>
      </c>
      <c r="H880" s="5" t="s">
        <v>56</v>
      </c>
      <c r="I880" s="5" t="s">
        <v>108</v>
      </c>
      <c r="J880" s="5" t="s">
        <v>161</v>
      </c>
      <c r="K880" s="5" t="s">
        <v>13080</v>
      </c>
      <c r="L880" s="5" t="s">
        <v>13081</v>
      </c>
      <c r="M880" s="5" t="s">
        <v>37</v>
      </c>
      <c r="N880" s="5" t="s">
        <v>55</v>
      </c>
      <c r="O880" s="5" t="b">
        <f t="shared" ca="1" si="184"/>
        <v>1</v>
      </c>
      <c r="P880" s="5"/>
      <c r="Q880" s="5"/>
      <c r="R880" s="5"/>
      <c r="S880" s="5"/>
      <c r="T880" s="5"/>
      <c r="U880" s="5"/>
      <c r="V880" s="5"/>
      <c r="W880" s="5"/>
      <c r="X880" s="5"/>
      <c r="Y880" s="5"/>
      <c r="Z880" s="5"/>
      <c r="AA880" s="5"/>
      <c r="AB880" s="5"/>
      <c r="AC880" s="5"/>
      <c r="AD880" s="5"/>
      <c r="AE880" s="5"/>
    </row>
    <row r="881" spans="1:31" ht="21" customHeight="1">
      <c r="A881" s="5" t="s">
        <v>10757</v>
      </c>
      <c r="B881" s="5" t="s">
        <v>13464</v>
      </c>
      <c r="C881" s="5" t="s">
        <v>170</v>
      </c>
      <c r="D881" s="5" t="s">
        <v>47</v>
      </c>
      <c r="E881" s="5" t="s">
        <v>45</v>
      </c>
      <c r="F881" s="7">
        <v>10</v>
      </c>
      <c r="G881" s="7">
        <v>20</v>
      </c>
      <c r="H881" s="5" t="s">
        <v>144</v>
      </c>
      <c r="I881" s="5" t="s">
        <v>31</v>
      </c>
      <c r="J881" s="5" t="s">
        <v>110</v>
      </c>
      <c r="K881" s="5" t="s">
        <v>13465</v>
      </c>
      <c r="L881" s="5" t="s">
        <v>13466</v>
      </c>
      <c r="M881" s="5" t="s">
        <v>100</v>
      </c>
      <c r="N881" s="5" t="s">
        <v>55</v>
      </c>
      <c r="O881" s="5" t="b">
        <f t="shared" ca="1" si="184"/>
        <v>1</v>
      </c>
      <c r="P881" s="5"/>
      <c r="Q881" s="5"/>
      <c r="R881" s="5"/>
      <c r="S881" s="5"/>
      <c r="T881" s="5"/>
      <c r="U881" s="5"/>
      <c r="V881" s="5"/>
      <c r="W881" s="5"/>
      <c r="X881" s="5"/>
      <c r="Y881" s="5"/>
      <c r="Z881" s="5"/>
      <c r="AA881" s="5"/>
      <c r="AB881" s="5"/>
      <c r="AC881" s="5"/>
      <c r="AD881" s="5"/>
      <c r="AE881" s="5"/>
    </row>
    <row r="882" spans="1:31" ht="21" customHeight="1">
      <c r="A882" s="5" t="s">
        <v>14921</v>
      </c>
      <c r="B882" s="5" t="s">
        <v>13423</v>
      </c>
      <c r="C882" s="5" t="s">
        <v>170</v>
      </c>
      <c r="D882" s="5" t="s">
        <v>390</v>
      </c>
      <c r="E882" s="5" t="s">
        <v>45</v>
      </c>
      <c r="F882" s="7">
        <v>10</v>
      </c>
      <c r="G882" s="7">
        <v>15</v>
      </c>
      <c r="H882" s="5" t="s">
        <v>56</v>
      </c>
      <c r="I882" s="5" t="s">
        <v>108</v>
      </c>
      <c r="J882" s="5" t="s">
        <v>48</v>
      </c>
      <c r="K882" s="5" t="s">
        <v>13424</v>
      </c>
      <c r="L882" s="9" t="s">
        <v>47</v>
      </c>
      <c r="M882" s="5" t="s">
        <v>53</v>
      </c>
      <c r="N882" s="5" t="s">
        <v>55</v>
      </c>
      <c r="O882" s="5" t="b">
        <f ca="1">IFERROR(__xludf.DUMMYFUNCTION("REGEXMATCH(A882,""(?i)PHP"")"),TRUE)</f>
        <v>1</v>
      </c>
      <c r="P882" s="5" t="b">
        <f ca="1">IFERROR(__xludf.DUMMYFUNCTION("REGEXMATCH(L882,""PHP"")"),FALSE)</f>
        <v>0</v>
      </c>
      <c r="Q882" s="5"/>
      <c r="R882" s="5"/>
      <c r="S882" s="5"/>
      <c r="T882" s="5"/>
      <c r="U882" s="5"/>
      <c r="V882" s="5"/>
      <c r="W882" s="5"/>
      <c r="X882" s="5"/>
      <c r="Y882" s="5"/>
      <c r="Z882" s="5"/>
      <c r="AA882" s="5"/>
      <c r="AB882" s="5"/>
      <c r="AC882" s="5"/>
      <c r="AD882" s="5"/>
      <c r="AE882" s="5"/>
    </row>
    <row r="883" spans="1:31" ht="21" customHeight="1">
      <c r="A883" s="5" t="s">
        <v>248</v>
      </c>
      <c r="B883" s="5" t="s">
        <v>4568</v>
      </c>
      <c r="C883" s="5" t="s">
        <v>27</v>
      </c>
      <c r="D883" s="5" t="s">
        <v>212</v>
      </c>
      <c r="E883" s="5" t="s">
        <v>45</v>
      </c>
      <c r="F883" s="7">
        <v>10</v>
      </c>
      <c r="G883" s="7">
        <v>15</v>
      </c>
      <c r="H883" s="5" t="s">
        <v>56</v>
      </c>
      <c r="I883" s="5" t="s">
        <v>108</v>
      </c>
      <c r="J883" s="5" t="s">
        <v>2197</v>
      </c>
      <c r="K883" s="5" t="s">
        <v>14929</v>
      </c>
      <c r="L883" s="5" t="s">
        <v>14930</v>
      </c>
      <c r="M883" s="5" t="s">
        <v>1599</v>
      </c>
      <c r="N883" s="5" t="s">
        <v>55</v>
      </c>
      <c r="O883" s="5" t="b">
        <f t="shared" ref="O883:O887" ca="1" si="185">IFERROR(__xludf.DUMMYFUNCTION("REGEXMATCH(A883,""PHP"")"),TRUE)</f>
        <v>1</v>
      </c>
      <c r="P883" s="5"/>
      <c r="Q883" s="5"/>
      <c r="R883" s="5"/>
      <c r="S883" s="5"/>
      <c r="T883" s="5"/>
      <c r="U883" s="5"/>
      <c r="V883" s="5"/>
      <c r="W883" s="5"/>
      <c r="X883" s="5"/>
      <c r="Y883" s="5"/>
      <c r="Z883" s="5"/>
      <c r="AA883" s="5"/>
      <c r="AB883" s="5"/>
      <c r="AC883" s="5"/>
      <c r="AD883" s="5"/>
      <c r="AE883" s="5"/>
    </row>
    <row r="884" spans="1:31" ht="21" customHeight="1">
      <c r="A884" s="5" t="s">
        <v>248</v>
      </c>
      <c r="B884" s="5" t="s">
        <v>14931</v>
      </c>
      <c r="C884" s="5" t="s">
        <v>170</v>
      </c>
      <c r="D884" s="5" t="s">
        <v>390</v>
      </c>
      <c r="E884" s="5" t="s">
        <v>45</v>
      </c>
      <c r="F884" s="7">
        <v>10</v>
      </c>
      <c r="G884" s="7">
        <v>15</v>
      </c>
      <c r="H884" s="5" t="s">
        <v>56</v>
      </c>
      <c r="I884" s="5" t="s">
        <v>31</v>
      </c>
      <c r="J884" s="5" t="s">
        <v>110</v>
      </c>
      <c r="K884" s="5" t="s">
        <v>14932</v>
      </c>
      <c r="L884" s="5" t="s">
        <v>14933</v>
      </c>
      <c r="M884" s="5" t="s">
        <v>53</v>
      </c>
      <c r="N884" s="5" t="s">
        <v>55</v>
      </c>
      <c r="O884" s="5" t="b">
        <f t="shared" ca="1" si="185"/>
        <v>1</v>
      </c>
      <c r="P884" s="5"/>
      <c r="Q884" s="5"/>
      <c r="R884" s="5"/>
      <c r="S884" s="5"/>
      <c r="T884" s="5"/>
      <c r="U884" s="5"/>
      <c r="V884" s="5"/>
      <c r="W884" s="5"/>
      <c r="X884" s="5"/>
      <c r="Y884" s="5"/>
      <c r="Z884" s="5"/>
      <c r="AA884" s="5"/>
      <c r="AB884" s="5"/>
      <c r="AC884" s="5"/>
      <c r="AD884" s="5"/>
      <c r="AE884" s="5"/>
    </row>
    <row r="885" spans="1:31" ht="21" customHeight="1">
      <c r="A885" s="5" t="s">
        <v>248</v>
      </c>
      <c r="B885" s="5" t="s">
        <v>13593</v>
      </c>
      <c r="C885" s="5" t="s">
        <v>27</v>
      </c>
      <c r="D885" s="5" t="s">
        <v>47</v>
      </c>
      <c r="E885" s="5" t="s">
        <v>45</v>
      </c>
      <c r="F885" s="7">
        <v>10</v>
      </c>
      <c r="G885" s="7">
        <v>15</v>
      </c>
      <c r="H885" s="5" t="s">
        <v>56</v>
      </c>
      <c r="I885" s="5" t="s">
        <v>108</v>
      </c>
      <c r="J885" s="5" t="s">
        <v>2106</v>
      </c>
      <c r="K885" s="5" t="s">
        <v>13596</v>
      </c>
      <c r="L885" s="5" t="s">
        <v>13597</v>
      </c>
      <c r="M885" s="5" t="s">
        <v>37</v>
      </c>
      <c r="N885" s="5" t="s">
        <v>55</v>
      </c>
      <c r="O885" s="5" t="b">
        <f t="shared" ca="1" si="185"/>
        <v>1</v>
      </c>
      <c r="P885" s="5"/>
      <c r="Q885" s="5"/>
      <c r="R885" s="5"/>
      <c r="S885" s="5"/>
      <c r="T885" s="5"/>
      <c r="U885" s="5"/>
      <c r="V885" s="5"/>
      <c r="W885" s="5"/>
      <c r="X885" s="5"/>
      <c r="Y885" s="5"/>
      <c r="Z885" s="5"/>
      <c r="AA885" s="5"/>
      <c r="AB885" s="5"/>
      <c r="AC885" s="5"/>
      <c r="AD885" s="5"/>
      <c r="AE885" s="5"/>
    </row>
    <row r="886" spans="1:31" ht="21" customHeight="1">
      <c r="A886" s="5" t="s">
        <v>248</v>
      </c>
      <c r="B886" s="5" t="s">
        <v>4487</v>
      </c>
      <c r="C886" s="5" t="s">
        <v>170</v>
      </c>
      <c r="D886" s="5" t="s">
        <v>342</v>
      </c>
      <c r="E886" s="5" t="s">
        <v>45</v>
      </c>
      <c r="F886" s="7">
        <v>10</v>
      </c>
      <c r="G886" s="7">
        <v>15</v>
      </c>
      <c r="H886" s="5" t="s">
        <v>56</v>
      </c>
      <c r="I886" s="5" t="s">
        <v>108</v>
      </c>
      <c r="J886" s="5" t="s">
        <v>742</v>
      </c>
      <c r="K886" s="5" t="s">
        <v>4492</v>
      </c>
      <c r="L886" s="5" t="s">
        <v>13590</v>
      </c>
      <c r="M886" s="5" t="s">
        <v>100</v>
      </c>
      <c r="N886" s="5" t="s">
        <v>55</v>
      </c>
      <c r="O886" s="5" t="b">
        <f t="shared" ca="1" si="185"/>
        <v>1</v>
      </c>
      <c r="P886" s="5"/>
      <c r="Q886" s="5"/>
      <c r="R886" s="5"/>
      <c r="S886" s="5"/>
      <c r="T886" s="5"/>
      <c r="U886" s="5"/>
      <c r="V886" s="5"/>
      <c r="W886" s="5"/>
      <c r="X886" s="5"/>
      <c r="Y886" s="5"/>
      <c r="Z886" s="5"/>
      <c r="AA886" s="5"/>
      <c r="AB886" s="5"/>
      <c r="AC886" s="5"/>
      <c r="AD886" s="5"/>
      <c r="AE886" s="5"/>
    </row>
    <row r="887" spans="1:31" ht="21" customHeight="1">
      <c r="A887" s="5" t="s">
        <v>14941</v>
      </c>
      <c r="B887" s="5" t="s">
        <v>14942</v>
      </c>
      <c r="C887" s="5" t="s">
        <v>41</v>
      </c>
      <c r="D887" s="5" t="s">
        <v>94</v>
      </c>
      <c r="E887" s="5" t="s">
        <v>29</v>
      </c>
      <c r="F887" s="7">
        <v>10</v>
      </c>
      <c r="G887" s="7">
        <v>15</v>
      </c>
      <c r="H887" s="5" t="s">
        <v>56</v>
      </c>
      <c r="I887" s="5" t="s">
        <v>31</v>
      </c>
      <c r="J887" s="5" t="s">
        <v>2745</v>
      </c>
      <c r="K887" s="9" t="s">
        <v>47</v>
      </c>
      <c r="L887" s="5" t="s">
        <v>14944</v>
      </c>
      <c r="M887" s="5" t="s">
        <v>167</v>
      </c>
      <c r="N887" s="5" t="s">
        <v>55</v>
      </c>
      <c r="O887" s="5" t="b">
        <f t="shared" ca="1" si="185"/>
        <v>1</v>
      </c>
      <c r="P887" s="5"/>
      <c r="Q887" s="5"/>
      <c r="R887" s="5"/>
      <c r="S887" s="5"/>
      <c r="T887" s="5"/>
      <c r="U887" s="5"/>
      <c r="V887" s="5"/>
      <c r="W887" s="5"/>
      <c r="X887" s="5"/>
      <c r="Y887" s="5"/>
      <c r="Z887" s="5"/>
      <c r="AA887" s="5"/>
      <c r="AB887" s="5"/>
      <c r="AC887" s="5"/>
      <c r="AD887" s="5"/>
      <c r="AE887" s="5"/>
    </row>
    <row r="888" spans="1:31" ht="21" customHeight="1">
      <c r="A888" s="14" t="s">
        <v>14945</v>
      </c>
      <c r="B888" s="14" t="s">
        <v>14946</v>
      </c>
      <c r="C888" s="14" t="s">
        <v>170</v>
      </c>
      <c r="D888" s="14" t="s">
        <v>378</v>
      </c>
      <c r="E888" s="14" t="s">
        <v>45</v>
      </c>
      <c r="F888" s="15">
        <v>10</v>
      </c>
      <c r="G888" s="15">
        <v>15</v>
      </c>
      <c r="H888" s="14" t="s">
        <v>56</v>
      </c>
      <c r="I888" s="14" t="s">
        <v>108</v>
      </c>
      <c r="J888" s="14" t="s">
        <v>297</v>
      </c>
      <c r="K888" s="14" t="s">
        <v>14948</v>
      </c>
      <c r="L888" s="14" t="s">
        <v>14949</v>
      </c>
      <c r="M888" s="14" t="s">
        <v>37</v>
      </c>
      <c r="N888" s="14" t="s">
        <v>38</v>
      </c>
      <c r="O888" s="14" t="b">
        <f t="shared" ref="O888:O938" ca="1" si="186">IFERROR(__xludf.DUMMYFUNCTION("REGEXMATCH(A888,""(?i)PHP"")"),FALSE)</f>
        <v>0</v>
      </c>
      <c r="P888" s="14" t="b">
        <f t="shared" ref="P888:P938" ca="1" si="187">IFERROR(__xludf.DUMMYFUNCTION("REGEXMATCH(L888,""(?i)PHP"")"),FALSE)</f>
        <v>0</v>
      </c>
      <c r="Q888" s="5"/>
      <c r="R888" s="5"/>
      <c r="S888" s="5"/>
      <c r="T888" s="5"/>
      <c r="U888" s="5"/>
      <c r="V888" s="5"/>
      <c r="W888" s="5"/>
      <c r="X888" s="5"/>
      <c r="Y888" s="5"/>
      <c r="Z888" s="5"/>
      <c r="AA888" s="5"/>
      <c r="AB888" s="5"/>
      <c r="AC888" s="5"/>
      <c r="AD888" s="5"/>
      <c r="AE888" s="5"/>
    </row>
    <row r="889" spans="1:31" ht="21" customHeight="1">
      <c r="A889" s="14" t="s">
        <v>10325</v>
      </c>
      <c r="B889" s="14" t="s">
        <v>14951</v>
      </c>
      <c r="C889" s="14" t="s">
        <v>41</v>
      </c>
      <c r="D889" s="14" t="s">
        <v>114</v>
      </c>
      <c r="E889" s="14" t="s">
        <v>45</v>
      </c>
      <c r="F889" s="15">
        <v>10</v>
      </c>
      <c r="G889" s="15">
        <v>15</v>
      </c>
      <c r="H889" s="14" t="s">
        <v>56</v>
      </c>
      <c r="I889" s="14" t="s">
        <v>31</v>
      </c>
      <c r="J889" s="14" t="s">
        <v>57</v>
      </c>
      <c r="K889" s="14" t="s">
        <v>14952</v>
      </c>
      <c r="L889" s="14" t="s">
        <v>14953</v>
      </c>
      <c r="M889" s="14" t="s">
        <v>53</v>
      </c>
      <c r="N889" s="14" t="s">
        <v>55</v>
      </c>
      <c r="O889" s="14" t="b">
        <f t="shared" ca="1" si="186"/>
        <v>0</v>
      </c>
      <c r="P889" s="14" t="b">
        <f t="shared" ca="1" si="187"/>
        <v>0</v>
      </c>
      <c r="Q889" s="5"/>
      <c r="R889" s="5"/>
      <c r="S889" s="5"/>
      <c r="T889" s="5"/>
      <c r="U889" s="5"/>
      <c r="V889" s="5"/>
      <c r="W889" s="5"/>
      <c r="X889" s="5"/>
      <c r="Y889" s="5"/>
      <c r="Z889" s="5"/>
      <c r="AA889" s="5"/>
      <c r="AB889" s="5"/>
      <c r="AC889" s="5"/>
      <c r="AD889" s="5"/>
      <c r="AE889" s="5"/>
    </row>
    <row r="890" spans="1:31" ht="21" customHeight="1">
      <c r="A890" s="14" t="s">
        <v>14959</v>
      </c>
      <c r="B890" s="14" t="s">
        <v>14960</v>
      </c>
      <c r="C890" s="14" t="s">
        <v>27</v>
      </c>
      <c r="D890" s="14" t="s">
        <v>212</v>
      </c>
      <c r="E890" s="14" t="s">
        <v>45</v>
      </c>
      <c r="F890" s="15">
        <v>10</v>
      </c>
      <c r="G890" s="15">
        <v>15</v>
      </c>
      <c r="H890" s="14" t="s">
        <v>56</v>
      </c>
      <c r="I890" s="14" t="s">
        <v>31</v>
      </c>
      <c r="J890" s="14" t="s">
        <v>4611</v>
      </c>
      <c r="K890" s="16" t="s">
        <v>47</v>
      </c>
      <c r="L890" s="16" t="s">
        <v>47</v>
      </c>
      <c r="M890" s="14" t="s">
        <v>100</v>
      </c>
      <c r="N890" s="14" t="s">
        <v>271</v>
      </c>
      <c r="O890" s="14" t="b">
        <f t="shared" ca="1" si="186"/>
        <v>0</v>
      </c>
      <c r="P890" s="14" t="b">
        <f t="shared" ca="1" si="187"/>
        <v>0</v>
      </c>
      <c r="Q890" s="5"/>
      <c r="R890" s="5"/>
      <c r="S890" s="5"/>
      <c r="T890" s="5"/>
      <c r="U890" s="5"/>
      <c r="V890" s="5"/>
      <c r="W890" s="5"/>
      <c r="X890" s="5"/>
      <c r="Y890" s="5"/>
      <c r="Z890" s="5"/>
      <c r="AA890" s="5"/>
      <c r="AB890" s="5"/>
      <c r="AC890" s="5"/>
      <c r="AD890" s="5"/>
      <c r="AE890" s="5"/>
    </row>
    <row r="891" spans="1:31" ht="21" customHeight="1">
      <c r="A891" s="14" t="s">
        <v>14966</v>
      </c>
      <c r="B891" s="14" t="s">
        <v>14967</v>
      </c>
      <c r="C891" s="14" t="s">
        <v>20</v>
      </c>
      <c r="D891" s="14" t="s">
        <v>296</v>
      </c>
      <c r="E891" s="14" t="s">
        <v>45</v>
      </c>
      <c r="F891" s="15">
        <v>10</v>
      </c>
      <c r="G891" s="15">
        <v>15</v>
      </c>
      <c r="H891" s="14" t="s">
        <v>56</v>
      </c>
      <c r="I891" s="14" t="s">
        <v>24</v>
      </c>
      <c r="J891" s="14" t="s">
        <v>76</v>
      </c>
      <c r="K891" s="14" t="s">
        <v>14968</v>
      </c>
      <c r="L891" s="14" t="s">
        <v>14969</v>
      </c>
      <c r="M891" s="14" t="s">
        <v>37</v>
      </c>
      <c r="N891" s="14" t="s">
        <v>44</v>
      </c>
      <c r="O891" s="14" t="b">
        <f t="shared" ca="1" si="186"/>
        <v>0</v>
      </c>
      <c r="P891" s="14" t="b">
        <f t="shared" ca="1" si="187"/>
        <v>0</v>
      </c>
      <c r="Q891" s="5"/>
      <c r="R891" s="5"/>
      <c r="S891" s="5"/>
      <c r="T891" s="5"/>
      <c r="U891" s="5"/>
      <c r="V891" s="5"/>
      <c r="W891" s="5"/>
      <c r="X891" s="5"/>
      <c r="Y891" s="5"/>
      <c r="Z891" s="5"/>
      <c r="AA891" s="5"/>
      <c r="AB891" s="5"/>
      <c r="AC891" s="5"/>
      <c r="AD891" s="5"/>
      <c r="AE891" s="5"/>
    </row>
    <row r="892" spans="1:31" ht="21" customHeight="1">
      <c r="A892" s="14" t="s">
        <v>14973</v>
      </c>
      <c r="B892" s="14" t="s">
        <v>14974</v>
      </c>
      <c r="C892" s="14" t="s">
        <v>20</v>
      </c>
      <c r="D892" s="14" t="s">
        <v>21</v>
      </c>
      <c r="E892" s="14" t="s">
        <v>45</v>
      </c>
      <c r="F892" s="15">
        <v>10</v>
      </c>
      <c r="G892" s="15">
        <v>16</v>
      </c>
      <c r="H892" s="14" t="s">
        <v>2314</v>
      </c>
      <c r="I892" s="14" t="s">
        <v>31</v>
      </c>
      <c r="J892" s="14" t="s">
        <v>110</v>
      </c>
      <c r="K892" s="14" t="s">
        <v>4355</v>
      </c>
      <c r="L892" s="14" t="s">
        <v>14977</v>
      </c>
      <c r="M892" s="14" t="s">
        <v>53</v>
      </c>
      <c r="N892" s="14" t="s">
        <v>44</v>
      </c>
      <c r="O892" s="14" t="b">
        <f t="shared" ca="1" si="186"/>
        <v>0</v>
      </c>
      <c r="P892" s="14" t="b">
        <f t="shared" ca="1" si="187"/>
        <v>0</v>
      </c>
      <c r="Q892" s="5"/>
      <c r="R892" s="5"/>
      <c r="S892" s="5"/>
      <c r="T892" s="5"/>
      <c r="U892" s="5"/>
      <c r="V892" s="5"/>
      <c r="W892" s="5"/>
      <c r="X892" s="5"/>
      <c r="Y892" s="5"/>
      <c r="Z892" s="5"/>
      <c r="AA892" s="5"/>
      <c r="AB892" s="5"/>
      <c r="AC892" s="5"/>
      <c r="AD892" s="5"/>
      <c r="AE892" s="5"/>
    </row>
    <row r="893" spans="1:31" ht="21" customHeight="1">
      <c r="A893" s="14" t="s">
        <v>14978</v>
      </c>
      <c r="B893" s="14" t="s">
        <v>14979</v>
      </c>
      <c r="C893" s="14" t="s">
        <v>27</v>
      </c>
      <c r="D893" s="14" t="s">
        <v>47</v>
      </c>
      <c r="E893" s="14" t="s">
        <v>45</v>
      </c>
      <c r="F893" s="15">
        <v>10</v>
      </c>
      <c r="G893" s="15">
        <v>15</v>
      </c>
      <c r="H893" s="14" t="s">
        <v>56</v>
      </c>
      <c r="I893" s="14" t="s">
        <v>31</v>
      </c>
      <c r="J893" s="14" t="s">
        <v>576</v>
      </c>
      <c r="K893" s="14" t="s">
        <v>14980</v>
      </c>
      <c r="L893" s="14" t="s">
        <v>14982</v>
      </c>
      <c r="M893" s="14" t="s">
        <v>100</v>
      </c>
      <c r="N893" s="14" t="s">
        <v>55</v>
      </c>
      <c r="O893" s="14" t="b">
        <f t="shared" ca="1" si="186"/>
        <v>0</v>
      </c>
      <c r="P893" s="14" t="b">
        <f t="shared" ca="1" si="187"/>
        <v>0</v>
      </c>
      <c r="Q893" s="5"/>
      <c r="R893" s="5"/>
      <c r="S893" s="5"/>
      <c r="T893" s="5"/>
      <c r="U893" s="5"/>
      <c r="V893" s="5"/>
      <c r="W893" s="5"/>
      <c r="X893" s="5"/>
      <c r="Y893" s="5"/>
      <c r="Z893" s="5"/>
      <c r="AA893" s="5"/>
      <c r="AB893" s="5"/>
      <c r="AC893" s="5"/>
      <c r="AD893" s="5"/>
      <c r="AE893" s="5"/>
    </row>
    <row r="894" spans="1:31" ht="21" customHeight="1">
      <c r="A894" s="14" t="s">
        <v>9556</v>
      </c>
      <c r="B894" s="14" t="s">
        <v>14986</v>
      </c>
      <c r="C894" s="14" t="s">
        <v>27</v>
      </c>
      <c r="D894" s="14" t="s">
        <v>85</v>
      </c>
      <c r="E894" s="14" t="s">
        <v>45</v>
      </c>
      <c r="F894" s="15">
        <v>10</v>
      </c>
      <c r="G894" s="15">
        <v>15</v>
      </c>
      <c r="H894" s="14" t="s">
        <v>56</v>
      </c>
      <c r="I894" s="14" t="s">
        <v>108</v>
      </c>
      <c r="J894" s="14" t="s">
        <v>48</v>
      </c>
      <c r="K894" s="14" t="s">
        <v>11093</v>
      </c>
      <c r="L894" s="14" t="s">
        <v>14987</v>
      </c>
      <c r="M894" s="14" t="s">
        <v>37</v>
      </c>
      <c r="N894" s="14" t="s">
        <v>55</v>
      </c>
      <c r="O894" s="14" t="b">
        <f t="shared" ca="1" si="186"/>
        <v>0</v>
      </c>
      <c r="P894" s="14" t="b">
        <f t="shared" ca="1" si="187"/>
        <v>0</v>
      </c>
      <c r="Q894" s="5"/>
      <c r="R894" s="5"/>
      <c r="S894" s="5"/>
      <c r="T894" s="5"/>
      <c r="U894" s="5"/>
      <c r="V894" s="5"/>
      <c r="W894" s="5"/>
      <c r="X894" s="5"/>
      <c r="Y894" s="5"/>
      <c r="Z894" s="5"/>
      <c r="AA894" s="5"/>
      <c r="AB894" s="5"/>
      <c r="AC894" s="5"/>
      <c r="AD894" s="5"/>
      <c r="AE894" s="5"/>
    </row>
    <row r="895" spans="1:31" ht="21" customHeight="1">
      <c r="A895" s="14" t="s">
        <v>9556</v>
      </c>
      <c r="B895" s="14" t="s">
        <v>2306</v>
      </c>
      <c r="C895" s="14" t="s">
        <v>27</v>
      </c>
      <c r="D895" s="14" t="s">
        <v>85</v>
      </c>
      <c r="E895" s="14" t="s">
        <v>29</v>
      </c>
      <c r="F895" s="15">
        <v>10</v>
      </c>
      <c r="G895" s="15">
        <v>15</v>
      </c>
      <c r="H895" s="14" t="s">
        <v>56</v>
      </c>
      <c r="I895" s="14" t="s">
        <v>31</v>
      </c>
      <c r="J895" s="14" t="s">
        <v>57</v>
      </c>
      <c r="K895" s="14" t="s">
        <v>2308</v>
      </c>
      <c r="L895" s="14" t="s">
        <v>14991</v>
      </c>
      <c r="M895" s="14" t="s">
        <v>53</v>
      </c>
      <c r="N895" s="14" t="s">
        <v>55</v>
      </c>
      <c r="O895" s="14" t="b">
        <f t="shared" ca="1" si="186"/>
        <v>0</v>
      </c>
      <c r="P895" s="14" t="b">
        <f t="shared" ca="1" si="187"/>
        <v>0</v>
      </c>
      <c r="Q895" s="5"/>
      <c r="R895" s="5"/>
      <c r="S895" s="5"/>
      <c r="T895" s="5"/>
      <c r="U895" s="5"/>
      <c r="V895" s="5"/>
      <c r="W895" s="5"/>
      <c r="X895" s="5"/>
      <c r="Y895" s="5"/>
      <c r="Z895" s="5"/>
      <c r="AA895" s="5"/>
      <c r="AB895" s="5"/>
      <c r="AC895" s="5"/>
      <c r="AD895" s="5"/>
      <c r="AE895" s="5"/>
    </row>
    <row r="896" spans="1:31" ht="21" customHeight="1">
      <c r="A896" s="14" t="s">
        <v>12569</v>
      </c>
      <c r="B896" s="14" t="s">
        <v>14993</v>
      </c>
      <c r="C896" s="14" t="s">
        <v>20</v>
      </c>
      <c r="D896" s="14" t="s">
        <v>1616</v>
      </c>
      <c r="E896" s="14" t="s">
        <v>29</v>
      </c>
      <c r="F896" s="15">
        <v>10</v>
      </c>
      <c r="G896" s="15">
        <v>20</v>
      </c>
      <c r="H896" s="14" t="s">
        <v>144</v>
      </c>
      <c r="I896" s="14" t="s">
        <v>31</v>
      </c>
      <c r="J896" s="14" t="s">
        <v>76</v>
      </c>
      <c r="K896" s="16" t="s">
        <v>47</v>
      </c>
      <c r="L896" s="14" t="s">
        <v>14995</v>
      </c>
      <c r="M896" s="14" t="s">
        <v>53</v>
      </c>
      <c r="N896" s="14" t="s">
        <v>55</v>
      </c>
      <c r="O896" s="14" t="b">
        <f t="shared" ca="1" si="186"/>
        <v>0</v>
      </c>
      <c r="P896" s="14" t="b">
        <f t="shared" ca="1" si="187"/>
        <v>0</v>
      </c>
      <c r="Q896" s="5"/>
      <c r="R896" s="5"/>
      <c r="S896" s="5"/>
      <c r="T896" s="5"/>
      <c r="U896" s="5"/>
      <c r="V896" s="5"/>
      <c r="W896" s="5"/>
      <c r="X896" s="5"/>
      <c r="Y896" s="5"/>
      <c r="Z896" s="5"/>
      <c r="AA896" s="5"/>
      <c r="AB896" s="5"/>
      <c r="AC896" s="5"/>
      <c r="AD896" s="5"/>
      <c r="AE896" s="5"/>
    </row>
    <row r="897" spans="1:31" ht="21" customHeight="1">
      <c r="A897" s="14" t="s">
        <v>14999</v>
      </c>
      <c r="B897" s="14" t="s">
        <v>15000</v>
      </c>
      <c r="C897" s="14" t="s">
        <v>20</v>
      </c>
      <c r="D897" s="14" t="s">
        <v>1173</v>
      </c>
      <c r="E897" s="14" t="s">
        <v>45</v>
      </c>
      <c r="F897" s="15">
        <v>10</v>
      </c>
      <c r="G897" s="15">
        <v>15</v>
      </c>
      <c r="H897" s="14" t="s">
        <v>56</v>
      </c>
      <c r="I897" s="14" t="s">
        <v>66</v>
      </c>
      <c r="J897" s="14" t="s">
        <v>76</v>
      </c>
      <c r="K897" s="14" t="s">
        <v>15002</v>
      </c>
      <c r="L897" s="14" t="s">
        <v>15003</v>
      </c>
      <c r="M897" s="14" t="s">
        <v>100</v>
      </c>
      <c r="N897" s="14" t="s">
        <v>55</v>
      </c>
      <c r="O897" s="14" t="b">
        <f t="shared" ca="1" si="186"/>
        <v>0</v>
      </c>
      <c r="P897" s="14" t="b">
        <f t="shared" ca="1" si="187"/>
        <v>0</v>
      </c>
      <c r="Q897" s="5"/>
      <c r="R897" s="5"/>
      <c r="S897" s="5"/>
      <c r="T897" s="5"/>
      <c r="U897" s="5"/>
      <c r="V897" s="5"/>
      <c r="W897" s="5"/>
      <c r="X897" s="5"/>
      <c r="Y897" s="5"/>
      <c r="Z897" s="5"/>
      <c r="AA897" s="5"/>
      <c r="AB897" s="5"/>
      <c r="AC897" s="5"/>
      <c r="AD897" s="5"/>
      <c r="AE897" s="5"/>
    </row>
    <row r="898" spans="1:31" ht="21" customHeight="1">
      <c r="A898" s="14" t="s">
        <v>9556</v>
      </c>
      <c r="B898" s="14" t="s">
        <v>6725</v>
      </c>
      <c r="C898" s="14" t="s">
        <v>170</v>
      </c>
      <c r="D898" s="14" t="s">
        <v>171</v>
      </c>
      <c r="E898" s="14" t="s">
        <v>45</v>
      </c>
      <c r="F898" s="15">
        <v>10</v>
      </c>
      <c r="G898" s="15">
        <v>20</v>
      </c>
      <c r="H898" s="14" t="s">
        <v>144</v>
      </c>
      <c r="I898" s="14" t="s">
        <v>31</v>
      </c>
      <c r="J898" s="14" t="s">
        <v>110</v>
      </c>
      <c r="K898" s="14" t="s">
        <v>15007</v>
      </c>
      <c r="L898" s="14" t="s">
        <v>15008</v>
      </c>
      <c r="M898" s="14" t="s">
        <v>42</v>
      </c>
      <c r="N898" s="14" t="s">
        <v>237</v>
      </c>
      <c r="O898" s="14" t="b">
        <f t="shared" ca="1" si="186"/>
        <v>0</v>
      </c>
      <c r="P898" s="14" t="b">
        <f t="shared" ca="1" si="187"/>
        <v>0</v>
      </c>
      <c r="Q898" s="5"/>
      <c r="R898" s="5"/>
      <c r="S898" s="5"/>
      <c r="T898" s="5"/>
      <c r="U898" s="5"/>
      <c r="V898" s="5"/>
      <c r="W898" s="5"/>
      <c r="X898" s="5"/>
      <c r="Y898" s="5"/>
      <c r="Z898" s="5"/>
      <c r="AA898" s="5"/>
      <c r="AB898" s="5"/>
      <c r="AC898" s="5"/>
      <c r="AD898" s="5"/>
      <c r="AE898" s="5"/>
    </row>
    <row r="899" spans="1:31" ht="21" customHeight="1">
      <c r="A899" s="14" t="s">
        <v>9556</v>
      </c>
      <c r="B899" s="14" t="s">
        <v>13610</v>
      </c>
      <c r="C899" s="14" t="s">
        <v>20</v>
      </c>
      <c r="D899" s="14" t="s">
        <v>3833</v>
      </c>
      <c r="E899" s="14" t="s">
        <v>29</v>
      </c>
      <c r="F899" s="15">
        <v>10</v>
      </c>
      <c r="G899" s="15">
        <v>15</v>
      </c>
      <c r="H899" s="14" t="s">
        <v>56</v>
      </c>
      <c r="I899" s="14" t="s">
        <v>108</v>
      </c>
      <c r="J899" s="14" t="s">
        <v>126</v>
      </c>
      <c r="K899" s="14" t="s">
        <v>15013</v>
      </c>
      <c r="L899" s="14" t="s">
        <v>15014</v>
      </c>
      <c r="M899" s="14" t="s">
        <v>42</v>
      </c>
      <c r="N899" s="14" t="s">
        <v>55</v>
      </c>
      <c r="O899" s="14" t="b">
        <f t="shared" ca="1" si="186"/>
        <v>0</v>
      </c>
      <c r="P899" s="14" t="b">
        <f t="shared" ca="1" si="187"/>
        <v>0</v>
      </c>
      <c r="Q899" s="5"/>
      <c r="R899" s="5"/>
      <c r="S899" s="5"/>
      <c r="T899" s="5"/>
      <c r="U899" s="5"/>
      <c r="V899" s="5"/>
      <c r="W899" s="5"/>
      <c r="X899" s="5"/>
      <c r="Y899" s="5"/>
      <c r="Z899" s="5"/>
      <c r="AA899" s="5"/>
      <c r="AB899" s="5"/>
      <c r="AC899" s="5"/>
      <c r="AD899" s="5"/>
      <c r="AE899" s="5"/>
    </row>
    <row r="900" spans="1:31" ht="21" customHeight="1">
      <c r="A900" s="14" t="s">
        <v>9556</v>
      </c>
      <c r="B900" s="14" t="s">
        <v>15016</v>
      </c>
      <c r="C900" s="14" t="s">
        <v>41</v>
      </c>
      <c r="D900" s="14" t="s">
        <v>169</v>
      </c>
      <c r="E900" s="14" t="s">
        <v>45</v>
      </c>
      <c r="F900" s="15">
        <v>10</v>
      </c>
      <c r="G900" s="15">
        <v>15</v>
      </c>
      <c r="H900" s="14" t="s">
        <v>56</v>
      </c>
      <c r="I900" s="14" t="s">
        <v>31</v>
      </c>
      <c r="J900" s="14" t="s">
        <v>15018</v>
      </c>
      <c r="K900" s="14" t="s">
        <v>15019</v>
      </c>
      <c r="L900" s="14" t="s">
        <v>15020</v>
      </c>
      <c r="M900" s="14" t="s">
        <v>53</v>
      </c>
      <c r="N900" s="14" t="s">
        <v>1117</v>
      </c>
      <c r="O900" s="14" t="b">
        <f t="shared" ca="1" si="186"/>
        <v>0</v>
      </c>
      <c r="P900" s="14" t="b">
        <f t="shared" ca="1" si="187"/>
        <v>0</v>
      </c>
      <c r="Q900" s="5"/>
      <c r="R900" s="5"/>
      <c r="S900" s="5"/>
      <c r="T900" s="5"/>
      <c r="U900" s="5"/>
      <c r="V900" s="5"/>
      <c r="W900" s="5"/>
      <c r="X900" s="5"/>
      <c r="Y900" s="5"/>
      <c r="Z900" s="5"/>
      <c r="AA900" s="5"/>
      <c r="AB900" s="5"/>
      <c r="AC900" s="5"/>
      <c r="AD900" s="5"/>
      <c r="AE900" s="5"/>
    </row>
    <row r="901" spans="1:31" ht="21" customHeight="1">
      <c r="A901" s="14" t="s">
        <v>15023</v>
      </c>
      <c r="B901" s="14" t="s">
        <v>15024</v>
      </c>
      <c r="C901" s="14" t="s">
        <v>41</v>
      </c>
      <c r="D901" s="14" t="s">
        <v>94</v>
      </c>
      <c r="E901" s="14" t="s">
        <v>45</v>
      </c>
      <c r="F901" s="15">
        <v>10</v>
      </c>
      <c r="G901" s="15">
        <v>20</v>
      </c>
      <c r="H901" s="14" t="s">
        <v>144</v>
      </c>
      <c r="I901" s="14" t="s">
        <v>31</v>
      </c>
      <c r="J901" s="14" t="s">
        <v>1770</v>
      </c>
      <c r="K901" s="14" t="s">
        <v>15027</v>
      </c>
      <c r="L901" s="14" t="s">
        <v>15029</v>
      </c>
      <c r="M901" s="14" t="s">
        <v>100</v>
      </c>
      <c r="N901" s="14" t="s">
        <v>55</v>
      </c>
      <c r="O901" s="14" t="b">
        <f t="shared" ca="1" si="186"/>
        <v>0</v>
      </c>
      <c r="P901" s="14" t="b">
        <f t="shared" ca="1" si="187"/>
        <v>0</v>
      </c>
      <c r="Q901" s="5"/>
      <c r="R901" s="5"/>
      <c r="S901" s="5"/>
      <c r="T901" s="5"/>
      <c r="U901" s="5"/>
      <c r="V901" s="5"/>
      <c r="W901" s="5"/>
      <c r="X901" s="5"/>
      <c r="Y901" s="5"/>
      <c r="Z901" s="5"/>
      <c r="AA901" s="5"/>
      <c r="AB901" s="5"/>
      <c r="AC901" s="5"/>
      <c r="AD901" s="5"/>
      <c r="AE901" s="5"/>
    </row>
    <row r="902" spans="1:31" ht="21" customHeight="1">
      <c r="A902" s="14" t="s">
        <v>9556</v>
      </c>
      <c r="B902" s="14" t="s">
        <v>3663</v>
      </c>
      <c r="C902" s="14" t="s">
        <v>170</v>
      </c>
      <c r="D902" s="14" t="s">
        <v>390</v>
      </c>
      <c r="E902" s="14" t="s">
        <v>29</v>
      </c>
      <c r="F902" s="15">
        <v>10</v>
      </c>
      <c r="G902" s="15">
        <v>12</v>
      </c>
      <c r="H902" s="14" t="s">
        <v>360</v>
      </c>
      <c r="I902" s="14" t="s">
        <v>108</v>
      </c>
      <c r="J902" s="14" t="s">
        <v>57</v>
      </c>
      <c r="K902" s="16" t="s">
        <v>47</v>
      </c>
      <c r="L902" s="14" t="s">
        <v>12906</v>
      </c>
      <c r="M902" s="14" t="s">
        <v>1599</v>
      </c>
      <c r="N902" s="14" t="s">
        <v>55</v>
      </c>
      <c r="O902" s="14" t="b">
        <f t="shared" ca="1" si="186"/>
        <v>0</v>
      </c>
      <c r="P902" s="14" t="b">
        <f t="shared" ca="1" si="187"/>
        <v>0</v>
      </c>
      <c r="Q902" s="5"/>
      <c r="R902" s="5"/>
      <c r="S902" s="5"/>
      <c r="T902" s="5"/>
      <c r="U902" s="5"/>
      <c r="V902" s="5"/>
      <c r="W902" s="5"/>
      <c r="X902" s="5"/>
      <c r="Y902" s="5"/>
      <c r="Z902" s="5"/>
      <c r="AA902" s="5"/>
      <c r="AB902" s="5"/>
      <c r="AC902" s="5"/>
      <c r="AD902" s="5"/>
      <c r="AE902" s="5"/>
    </row>
    <row r="903" spans="1:31" ht="21" customHeight="1">
      <c r="A903" s="14" t="s">
        <v>9556</v>
      </c>
      <c r="B903" s="14" t="s">
        <v>4931</v>
      </c>
      <c r="C903" s="14" t="s">
        <v>20</v>
      </c>
      <c r="D903" s="14" t="s">
        <v>21</v>
      </c>
      <c r="E903" s="14" t="s">
        <v>45</v>
      </c>
      <c r="F903" s="15">
        <v>10</v>
      </c>
      <c r="G903" s="15">
        <v>15</v>
      </c>
      <c r="H903" s="14" t="s">
        <v>56</v>
      </c>
      <c r="I903" s="14" t="s">
        <v>108</v>
      </c>
      <c r="J903" s="14" t="s">
        <v>48</v>
      </c>
      <c r="K903" s="14" t="s">
        <v>1187</v>
      </c>
      <c r="L903" s="14" t="s">
        <v>15040</v>
      </c>
      <c r="M903" s="14" t="s">
        <v>1599</v>
      </c>
      <c r="N903" s="14" t="s">
        <v>44</v>
      </c>
      <c r="O903" s="14" t="b">
        <f t="shared" ca="1" si="186"/>
        <v>0</v>
      </c>
      <c r="P903" s="14" t="b">
        <f t="shared" ca="1" si="187"/>
        <v>0</v>
      </c>
      <c r="Q903" s="5"/>
      <c r="R903" s="5"/>
      <c r="S903" s="5"/>
      <c r="T903" s="5"/>
      <c r="U903" s="5"/>
      <c r="V903" s="5"/>
      <c r="W903" s="5"/>
      <c r="X903" s="5"/>
      <c r="Y903" s="5"/>
      <c r="Z903" s="5"/>
      <c r="AA903" s="5"/>
      <c r="AB903" s="5"/>
      <c r="AC903" s="5"/>
      <c r="AD903" s="5"/>
      <c r="AE903" s="5"/>
    </row>
    <row r="904" spans="1:31" ht="21" customHeight="1">
      <c r="A904" s="5" t="s">
        <v>15042</v>
      </c>
      <c r="B904" s="5" t="s">
        <v>10467</v>
      </c>
      <c r="C904" s="5" t="s">
        <v>27</v>
      </c>
      <c r="D904" s="5" t="s">
        <v>47</v>
      </c>
      <c r="E904" s="5" t="s">
        <v>45</v>
      </c>
      <c r="F904" s="7">
        <v>10</v>
      </c>
      <c r="G904" s="7">
        <v>15</v>
      </c>
      <c r="H904" s="5" t="s">
        <v>56</v>
      </c>
      <c r="I904" s="5" t="s">
        <v>108</v>
      </c>
      <c r="J904" s="5" t="s">
        <v>161</v>
      </c>
      <c r="K904" s="9" t="s">
        <v>47</v>
      </c>
      <c r="L904" s="5" t="s">
        <v>15043</v>
      </c>
      <c r="M904" s="5" t="s">
        <v>53</v>
      </c>
      <c r="N904" s="5" t="s">
        <v>55</v>
      </c>
      <c r="O904" s="5" t="b">
        <f t="shared" ca="1" si="186"/>
        <v>0</v>
      </c>
      <c r="P904" s="5" t="b">
        <f t="shared" ca="1" si="187"/>
        <v>0</v>
      </c>
      <c r="Q904" s="5"/>
      <c r="R904" s="5"/>
      <c r="S904" s="5"/>
      <c r="T904" s="5"/>
      <c r="U904" s="5"/>
      <c r="V904" s="5"/>
      <c r="W904" s="5"/>
      <c r="X904" s="5"/>
      <c r="Y904" s="5"/>
      <c r="Z904" s="5"/>
      <c r="AA904" s="5"/>
      <c r="AB904" s="5"/>
      <c r="AC904" s="5"/>
      <c r="AD904" s="5"/>
      <c r="AE904" s="5"/>
    </row>
    <row r="905" spans="1:31" ht="21" customHeight="1">
      <c r="A905" s="14" t="s">
        <v>12197</v>
      </c>
      <c r="B905" s="14" t="s">
        <v>15046</v>
      </c>
      <c r="C905" s="14" t="s">
        <v>20</v>
      </c>
      <c r="D905" s="14" t="s">
        <v>2283</v>
      </c>
      <c r="E905" s="14" t="s">
        <v>45</v>
      </c>
      <c r="F905" s="15">
        <v>10</v>
      </c>
      <c r="G905" s="15">
        <v>15</v>
      </c>
      <c r="H905" s="14" t="s">
        <v>56</v>
      </c>
      <c r="I905" s="14" t="s">
        <v>31</v>
      </c>
      <c r="J905" s="14" t="s">
        <v>57</v>
      </c>
      <c r="K905" s="16" t="s">
        <v>47</v>
      </c>
      <c r="L905" s="14" t="s">
        <v>15049</v>
      </c>
      <c r="M905" s="14" t="s">
        <v>100</v>
      </c>
      <c r="N905" s="14" t="s">
        <v>55</v>
      </c>
      <c r="O905" s="14" t="b">
        <f t="shared" ca="1" si="186"/>
        <v>0</v>
      </c>
      <c r="P905" s="14" t="b">
        <f t="shared" ca="1" si="187"/>
        <v>0</v>
      </c>
      <c r="Q905" s="5"/>
      <c r="R905" s="5"/>
      <c r="S905" s="5"/>
      <c r="T905" s="5"/>
      <c r="U905" s="5"/>
      <c r="V905" s="5"/>
      <c r="W905" s="5"/>
      <c r="X905" s="5"/>
      <c r="Y905" s="5"/>
      <c r="Z905" s="5"/>
      <c r="AA905" s="5"/>
      <c r="AB905" s="5"/>
      <c r="AC905" s="5"/>
      <c r="AD905" s="5"/>
      <c r="AE905" s="5"/>
    </row>
    <row r="906" spans="1:31" ht="21" customHeight="1">
      <c r="A906" s="14" t="s">
        <v>15055</v>
      </c>
      <c r="B906" s="14" t="s">
        <v>15056</v>
      </c>
      <c r="C906" s="14" t="s">
        <v>27</v>
      </c>
      <c r="D906" s="14" t="s">
        <v>85</v>
      </c>
      <c r="E906" s="14" t="s">
        <v>45</v>
      </c>
      <c r="F906" s="15">
        <v>10</v>
      </c>
      <c r="G906" s="15">
        <v>15</v>
      </c>
      <c r="H906" s="14" t="s">
        <v>56</v>
      </c>
      <c r="I906" s="14" t="s">
        <v>31</v>
      </c>
      <c r="J906" s="14" t="s">
        <v>4611</v>
      </c>
      <c r="K906" s="14" t="s">
        <v>15059</v>
      </c>
      <c r="L906" s="14" t="s">
        <v>15060</v>
      </c>
      <c r="M906" s="14" t="s">
        <v>100</v>
      </c>
      <c r="N906" s="14" t="s">
        <v>55</v>
      </c>
      <c r="O906" s="14" t="b">
        <f t="shared" ca="1" si="186"/>
        <v>0</v>
      </c>
      <c r="P906" s="14" t="b">
        <f t="shared" ca="1" si="187"/>
        <v>0</v>
      </c>
      <c r="Q906" s="5"/>
      <c r="R906" s="5"/>
      <c r="S906" s="5"/>
      <c r="T906" s="5"/>
      <c r="U906" s="5"/>
      <c r="V906" s="5"/>
      <c r="W906" s="5"/>
      <c r="X906" s="5"/>
      <c r="Y906" s="5"/>
      <c r="Z906" s="5"/>
      <c r="AA906" s="5"/>
      <c r="AB906" s="5"/>
      <c r="AC906" s="5"/>
      <c r="AD906" s="5"/>
      <c r="AE906" s="5"/>
    </row>
    <row r="907" spans="1:31" ht="21" customHeight="1">
      <c r="A907" s="14" t="s">
        <v>15061</v>
      </c>
      <c r="B907" s="14" t="s">
        <v>15062</v>
      </c>
      <c r="C907" s="14" t="s">
        <v>27</v>
      </c>
      <c r="D907" s="14" t="s">
        <v>119</v>
      </c>
      <c r="E907" s="14" t="s">
        <v>45</v>
      </c>
      <c r="F907" s="15">
        <v>10</v>
      </c>
      <c r="G907" s="15">
        <v>18</v>
      </c>
      <c r="H907" s="14" t="s">
        <v>964</v>
      </c>
      <c r="I907" s="14" t="s">
        <v>108</v>
      </c>
      <c r="J907" s="14" t="s">
        <v>110</v>
      </c>
      <c r="K907" s="14" t="s">
        <v>15063</v>
      </c>
      <c r="L907" s="14" t="s">
        <v>15064</v>
      </c>
      <c r="M907" s="14" t="s">
        <v>167</v>
      </c>
      <c r="N907" s="14" t="s">
        <v>55</v>
      </c>
      <c r="O907" s="14" t="b">
        <f t="shared" ca="1" si="186"/>
        <v>0</v>
      </c>
      <c r="P907" s="14" t="b">
        <f t="shared" ca="1" si="187"/>
        <v>0</v>
      </c>
      <c r="Q907" s="5"/>
      <c r="R907" s="5"/>
      <c r="S907" s="5"/>
      <c r="T907" s="5"/>
      <c r="U907" s="5"/>
      <c r="V907" s="5"/>
      <c r="W907" s="5"/>
      <c r="X907" s="5"/>
      <c r="Y907" s="5"/>
      <c r="Z907" s="5"/>
      <c r="AA907" s="5"/>
      <c r="AB907" s="5"/>
      <c r="AC907" s="5"/>
      <c r="AD907" s="5"/>
      <c r="AE907" s="5"/>
    </row>
    <row r="908" spans="1:31" ht="21" customHeight="1">
      <c r="A908" s="14" t="s">
        <v>15067</v>
      </c>
      <c r="B908" s="14" t="s">
        <v>15068</v>
      </c>
      <c r="C908" s="14" t="s">
        <v>27</v>
      </c>
      <c r="D908" s="14" t="s">
        <v>105</v>
      </c>
      <c r="E908" s="14" t="s">
        <v>45</v>
      </c>
      <c r="F908" s="15">
        <v>10</v>
      </c>
      <c r="G908" s="15">
        <v>20</v>
      </c>
      <c r="H908" s="14" t="s">
        <v>144</v>
      </c>
      <c r="I908" s="14" t="s">
        <v>31</v>
      </c>
      <c r="J908" s="14" t="s">
        <v>57</v>
      </c>
      <c r="K908" s="14" t="s">
        <v>15069</v>
      </c>
      <c r="L908" s="14" t="s">
        <v>15070</v>
      </c>
      <c r="M908" s="14" t="s">
        <v>37</v>
      </c>
      <c r="N908" s="14" t="s">
        <v>38</v>
      </c>
      <c r="O908" s="14" t="b">
        <f t="shared" ca="1" si="186"/>
        <v>0</v>
      </c>
      <c r="P908" s="14" t="b">
        <f t="shared" ca="1" si="187"/>
        <v>0</v>
      </c>
      <c r="Q908" s="5"/>
      <c r="R908" s="5"/>
      <c r="S908" s="5"/>
      <c r="T908" s="5"/>
      <c r="U908" s="5"/>
      <c r="V908" s="5"/>
      <c r="W908" s="5"/>
      <c r="X908" s="5"/>
      <c r="Y908" s="5"/>
      <c r="Z908" s="5"/>
      <c r="AA908" s="5"/>
      <c r="AB908" s="5"/>
      <c r="AC908" s="5"/>
      <c r="AD908" s="5"/>
      <c r="AE908" s="5"/>
    </row>
    <row r="909" spans="1:31" ht="21" customHeight="1">
      <c r="A909" s="14" t="s">
        <v>15077</v>
      </c>
      <c r="B909" s="14" t="s">
        <v>15078</v>
      </c>
      <c r="C909" s="14" t="s">
        <v>20</v>
      </c>
      <c r="D909" s="14" t="s">
        <v>1173</v>
      </c>
      <c r="E909" s="14" t="s">
        <v>45</v>
      </c>
      <c r="F909" s="15">
        <v>10</v>
      </c>
      <c r="G909" s="15">
        <v>15</v>
      </c>
      <c r="H909" s="14" t="s">
        <v>56</v>
      </c>
      <c r="I909" s="14" t="s">
        <v>31</v>
      </c>
      <c r="J909" s="14" t="s">
        <v>633</v>
      </c>
      <c r="K909" s="14" t="s">
        <v>15079</v>
      </c>
      <c r="L909" s="14" t="s">
        <v>15080</v>
      </c>
      <c r="M909" s="14" t="s">
        <v>42</v>
      </c>
      <c r="N909" s="14" t="s">
        <v>55</v>
      </c>
      <c r="O909" s="14" t="b">
        <f t="shared" ca="1" si="186"/>
        <v>0</v>
      </c>
      <c r="P909" s="14" t="b">
        <f t="shared" ca="1" si="187"/>
        <v>0</v>
      </c>
      <c r="Q909" s="5"/>
      <c r="R909" s="5"/>
      <c r="S909" s="5"/>
      <c r="T909" s="5"/>
      <c r="U909" s="5"/>
      <c r="V909" s="5"/>
      <c r="W909" s="5"/>
      <c r="X909" s="5"/>
      <c r="Y909" s="5"/>
      <c r="Z909" s="5"/>
      <c r="AA909" s="5"/>
      <c r="AB909" s="5"/>
      <c r="AC909" s="5"/>
      <c r="AD909" s="5"/>
      <c r="AE909" s="5"/>
    </row>
    <row r="910" spans="1:31" ht="21" customHeight="1">
      <c r="A910" s="14" t="s">
        <v>9556</v>
      </c>
      <c r="B910" s="14" t="s">
        <v>15085</v>
      </c>
      <c r="C910" s="14" t="s">
        <v>170</v>
      </c>
      <c r="D910" s="14" t="s">
        <v>378</v>
      </c>
      <c r="E910" s="14" t="s">
        <v>29</v>
      </c>
      <c r="F910" s="15">
        <v>10</v>
      </c>
      <c r="G910" s="15">
        <v>15</v>
      </c>
      <c r="H910" s="14" t="s">
        <v>56</v>
      </c>
      <c r="I910" s="14" t="s">
        <v>108</v>
      </c>
      <c r="J910" s="14" t="s">
        <v>57</v>
      </c>
      <c r="K910" s="14" t="s">
        <v>1960</v>
      </c>
      <c r="L910" s="14" t="s">
        <v>15086</v>
      </c>
      <c r="M910" s="14" t="s">
        <v>37</v>
      </c>
      <c r="N910" s="14" t="s">
        <v>55</v>
      </c>
      <c r="O910" s="14" t="b">
        <f t="shared" ca="1" si="186"/>
        <v>0</v>
      </c>
      <c r="P910" s="14" t="b">
        <f t="shared" ca="1" si="187"/>
        <v>0</v>
      </c>
      <c r="Q910" s="5"/>
      <c r="R910" s="5"/>
      <c r="S910" s="5"/>
      <c r="T910" s="5"/>
      <c r="U910" s="5"/>
      <c r="V910" s="5"/>
      <c r="W910" s="5"/>
      <c r="X910" s="5"/>
      <c r="Y910" s="5"/>
      <c r="Z910" s="5"/>
      <c r="AA910" s="5"/>
      <c r="AB910" s="5"/>
      <c r="AC910" s="5"/>
      <c r="AD910" s="5"/>
      <c r="AE910" s="5"/>
    </row>
    <row r="911" spans="1:31" ht="21" customHeight="1">
      <c r="A911" s="14" t="s">
        <v>9556</v>
      </c>
      <c r="B911" s="14" t="s">
        <v>15092</v>
      </c>
      <c r="C911" s="14" t="s">
        <v>20</v>
      </c>
      <c r="D911" s="14" t="s">
        <v>1173</v>
      </c>
      <c r="E911" s="14" t="s">
        <v>45</v>
      </c>
      <c r="F911" s="15">
        <v>10</v>
      </c>
      <c r="G911" s="15">
        <v>15</v>
      </c>
      <c r="H911" s="14" t="s">
        <v>56</v>
      </c>
      <c r="I911" s="14" t="s">
        <v>108</v>
      </c>
      <c r="J911" s="14" t="s">
        <v>57</v>
      </c>
      <c r="K911" s="14" t="s">
        <v>15095</v>
      </c>
      <c r="L911" s="14" t="s">
        <v>15096</v>
      </c>
      <c r="M911" s="14" t="s">
        <v>53</v>
      </c>
      <c r="N911" s="14" t="s">
        <v>55</v>
      </c>
      <c r="O911" s="14" t="b">
        <f t="shared" ca="1" si="186"/>
        <v>0</v>
      </c>
      <c r="P911" s="14" t="b">
        <f t="shared" ca="1" si="187"/>
        <v>0</v>
      </c>
      <c r="Q911" s="5"/>
      <c r="R911" s="5"/>
      <c r="S911" s="5"/>
      <c r="T911" s="5"/>
      <c r="U911" s="5"/>
      <c r="V911" s="5"/>
      <c r="W911" s="5"/>
      <c r="X911" s="5"/>
      <c r="Y911" s="5"/>
      <c r="Z911" s="5"/>
      <c r="AA911" s="5"/>
      <c r="AB911" s="5"/>
      <c r="AC911" s="5"/>
      <c r="AD911" s="5"/>
      <c r="AE911" s="5"/>
    </row>
    <row r="912" spans="1:31" ht="21" customHeight="1">
      <c r="A912" s="5" t="s">
        <v>15101</v>
      </c>
      <c r="B912" s="5" t="s">
        <v>2434</v>
      </c>
      <c r="C912" s="5" t="s">
        <v>27</v>
      </c>
      <c r="D912" s="5" t="s">
        <v>47</v>
      </c>
      <c r="E912" s="5" t="s">
        <v>45</v>
      </c>
      <c r="F912" s="7">
        <v>10</v>
      </c>
      <c r="G912" s="7">
        <v>15</v>
      </c>
      <c r="H912" s="5" t="s">
        <v>56</v>
      </c>
      <c r="I912" s="5" t="s">
        <v>66</v>
      </c>
      <c r="J912" s="5" t="s">
        <v>844</v>
      </c>
      <c r="K912" s="9" t="s">
        <v>47</v>
      </c>
      <c r="L912" s="5" t="s">
        <v>15102</v>
      </c>
      <c r="M912" s="5" t="s">
        <v>167</v>
      </c>
      <c r="N912" s="5" t="s">
        <v>405</v>
      </c>
      <c r="O912" s="5" t="b">
        <f t="shared" ca="1" si="186"/>
        <v>0</v>
      </c>
      <c r="P912" s="5" t="b">
        <f t="shared" ca="1" si="187"/>
        <v>0</v>
      </c>
      <c r="Q912" s="5"/>
      <c r="R912" s="5"/>
      <c r="S912" s="5"/>
      <c r="T912" s="5"/>
      <c r="U912" s="5"/>
      <c r="V912" s="5"/>
      <c r="W912" s="5"/>
      <c r="X912" s="5"/>
      <c r="Y912" s="5"/>
      <c r="Z912" s="5"/>
      <c r="AA912" s="5"/>
      <c r="AB912" s="5"/>
      <c r="AC912" s="5"/>
      <c r="AD912" s="5"/>
      <c r="AE912" s="5"/>
    </row>
    <row r="913" spans="1:31" ht="21" customHeight="1">
      <c r="A913" s="14" t="s">
        <v>15104</v>
      </c>
      <c r="B913" s="14" t="s">
        <v>15105</v>
      </c>
      <c r="C913" s="14" t="s">
        <v>170</v>
      </c>
      <c r="D913" s="14" t="s">
        <v>435</v>
      </c>
      <c r="E913" s="14" t="s">
        <v>45</v>
      </c>
      <c r="F913" s="15">
        <v>10</v>
      </c>
      <c r="G913" s="15">
        <v>30</v>
      </c>
      <c r="H913" s="14" t="s">
        <v>2866</v>
      </c>
      <c r="I913" s="14" t="s">
        <v>108</v>
      </c>
      <c r="J913" s="14" t="s">
        <v>1550</v>
      </c>
      <c r="K913" s="14" t="s">
        <v>15107</v>
      </c>
      <c r="L913" s="14" t="s">
        <v>15108</v>
      </c>
      <c r="M913" s="14" t="s">
        <v>1599</v>
      </c>
      <c r="N913" s="14" t="s">
        <v>405</v>
      </c>
      <c r="O913" s="14" t="b">
        <f t="shared" ca="1" si="186"/>
        <v>0</v>
      </c>
      <c r="P913" s="14" t="b">
        <f t="shared" ca="1" si="187"/>
        <v>0</v>
      </c>
      <c r="Q913" s="5"/>
      <c r="R913" s="5"/>
      <c r="S913" s="5"/>
      <c r="T913" s="5"/>
      <c r="U913" s="5"/>
      <c r="V913" s="5"/>
      <c r="W913" s="5"/>
      <c r="X913" s="5"/>
      <c r="Y913" s="5"/>
      <c r="Z913" s="5"/>
      <c r="AA913" s="5"/>
      <c r="AB913" s="5"/>
      <c r="AC913" s="5"/>
      <c r="AD913" s="5"/>
      <c r="AE913" s="5"/>
    </row>
    <row r="914" spans="1:31" ht="21" customHeight="1">
      <c r="A914" s="5" t="s">
        <v>396</v>
      </c>
      <c r="B914" s="5" t="s">
        <v>3372</v>
      </c>
      <c r="C914" s="5" t="s">
        <v>20</v>
      </c>
      <c r="D914" s="5" t="s">
        <v>21</v>
      </c>
      <c r="E914" s="5" t="s">
        <v>29</v>
      </c>
      <c r="F914" s="7">
        <v>10</v>
      </c>
      <c r="G914" s="7">
        <v>15</v>
      </c>
      <c r="H914" s="5" t="s">
        <v>56</v>
      </c>
      <c r="I914" s="5" t="s">
        <v>108</v>
      </c>
      <c r="J914" s="5" t="s">
        <v>2520</v>
      </c>
      <c r="K914" s="5" t="s">
        <v>3373</v>
      </c>
      <c r="L914" s="5" t="s">
        <v>11198</v>
      </c>
      <c r="M914" s="5" t="s">
        <v>53</v>
      </c>
      <c r="N914" s="5" t="s">
        <v>55</v>
      </c>
      <c r="O914" s="5" t="b">
        <f t="shared" ca="1" si="186"/>
        <v>0</v>
      </c>
      <c r="P914" s="5" t="b">
        <f t="shared" ca="1" si="187"/>
        <v>0</v>
      </c>
      <c r="Q914" s="5"/>
      <c r="R914" s="5"/>
      <c r="S914" s="5"/>
      <c r="T914" s="5"/>
      <c r="U914" s="5"/>
      <c r="V914" s="5"/>
      <c r="W914" s="5"/>
      <c r="X914" s="5"/>
      <c r="Y914" s="5"/>
      <c r="Z914" s="5"/>
      <c r="AA914" s="5"/>
      <c r="AB914" s="5"/>
      <c r="AC914" s="5"/>
      <c r="AD914" s="5"/>
      <c r="AE914" s="5"/>
    </row>
    <row r="915" spans="1:31" ht="21" customHeight="1">
      <c r="A915" s="14" t="s">
        <v>15118</v>
      </c>
      <c r="B915" s="14" t="s">
        <v>15120</v>
      </c>
      <c r="C915" s="14" t="s">
        <v>41</v>
      </c>
      <c r="D915" s="14" t="s">
        <v>47</v>
      </c>
      <c r="E915" s="14" t="s">
        <v>45</v>
      </c>
      <c r="F915" s="15">
        <v>10</v>
      </c>
      <c r="G915" s="15">
        <v>15</v>
      </c>
      <c r="H915" s="14" t="s">
        <v>56</v>
      </c>
      <c r="I915" s="14" t="s">
        <v>108</v>
      </c>
      <c r="J915" s="14" t="s">
        <v>3347</v>
      </c>
      <c r="K915" s="14" t="s">
        <v>15121</v>
      </c>
      <c r="L915" s="14" t="s">
        <v>15122</v>
      </c>
      <c r="M915" s="14" t="s">
        <v>1599</v>
      </c>
      <c r="N915" s="14" t="s">
        <v>55</v>
      </c>
      <c r="O915" s="14" t="b">
        <f t="shared" ca="1" si="186"/>
        <v>0</v>
      </c>
      <c r="P915" s="14" t="b">
        <f t="shared" ca="1" si="187"/>
        <v>0</v>
      </c>
      <c r="Q915" s="5"/>
      <c r="R915" s="5"/>
      <c r="S915" s="5"/>
      <c r="T915" s="5"/>
      <c r="U915" s="5"/>
      <c r="V915" s="5"/>
      <c r="W915" s="5"/>
      <c r="X915" s="5"/>
      <c r="Y915" s="5"/>
      <c r="Z915" s="5"/>
      <c r="AA915" s="5"/>
      <c r="AB915" s="5"/>
      <c r="AC915" s="5"/>
      <c r="AD915" s="5"/>
      <c r="AE915" s="5"/>
    </row>
    <row r="916" spans="1:31" ht="21" customHeight="1">
      <c r="A916" s="14" t="s">
        <v>15125</v>
      </c>
      <c r="B916" s="14" t="s">
        <v>15126</v>
      </c>
      <c r="C916" s="14" t="s">
        <v>27</v>
      </c>
      <c r="D916" s="14" t="s">
        <v>28</v>
      </c>
      <c r="E916" s="14" t="s">
        <v>45</v>
      </c>
      <c r="F916" s="15">
        <v>10</v>
      </c>
      <c r="G916" s="15">
        <v>15</v>
      </c>
      <c r="H916" s="14" t="s">
        <v>56</v>
      </c>
      <c r="I916" s="14" t="s">
        <v>108</v>
      </c>
      <c r="J916" s="14" t="s">
        <v>134</v>
      </c>
      <c r="K916" s="14" t="s">
        <v>15130</v>
      </c>
      <c r="L916" s="14" t="s">
        <v>15131</v>
      </c>
      <c r="M916" s="16" t="s">
        <v>47</v>
      </c>
      <c r="N916" s="14" t="s">
        <v>237</v>
      </c>
      <c r="O916" s="14" t="b">
        <f t="shared" ca="1" si="186"/>
        <v>0</v>
      </c>
      <c r="P916" s="14" t="b">
        <f t="shared" ca="1" si="187"/>
        <v>0</v>
      </c>
      <c r="Q916" s="5"/>
      <c r="R916" s="5"/>
      <c r="S916" s="5"/>
      <c r="T916" s="5"/>
      <c r="U916" s="5"/>
      <c r="V916" s="5"/>
      <c r="W916" s="5"/>
      <c r="X916" s="5"/>
      <c r="Y916" s="5"/>
      <c r="Z916" s="5"/>
      <c r="AA916" s="5"/>
      <c r="AB916" s="5"/>
      <c r="AC916" s="5"/>
      <c r="AD916" s="5"/>
      <c r="AE916" s="5"/>
    </row>
    <row r="917" spans="1:31" ht="21" customHeight="1">
      <c r="A917" s="5" t="s">
        <v>15134</v>
      </c>
      <c r="B917" s="5" t="s">
        <v>15135</v>
      </c>
      <c r="C917" s="5" t="s">
        <v>170</v>
      </c>
      <c r="D917" s="5" t="s">
        <v>390</v>
      </c>
      <c r="E917" s="5" t="s">
        <v>45</v>
      </c>
      <c r="F917" s="7">
        <v>10</v>
      </c>
      <c r="G917" s="7">
        <v>15</v>
      </c>
      <c r="H917" s="5" t="s">
        <v>56</v>
      </c>
      <c r="I917" s="5" t="s">
        <v>66</v>
      </c>
      <c r="J917" s="5" t="s">
        <v>76</v>
      </c>
      <c r="K917" s="9" t="s">
        <v>47</v>
      </c>
      <c r="L917" s="5" t="s">
        <v>15137</v>
      </c>
      <c r="M917" s="5" t="s">
        <v>100</v>
      </c>
      <c r="N917" s="5" t="s">
        <v>55</v>
      </c>
      <c r="O917" s="5" t="b">
        <f t="shared" ca="1" si="186"/>
        <v>0</v>
      </c>
      <c r="P917" s="5" t="b">
        <f t="shared" ca="1" si="187"/>
        <v>0</v>
      </c>
      <c r="Q917" s="5"/>
      <c r="R917" s="5"/>
      <c r="S917" s="5"/>
      <c r="T917" s="5"/>
      <c r="U917" s="5"/>
      <c r="V917" s="5"/>
      <c r="W917" s="5"/>
      <c r="X917" s="5"/>
      <c r="Y917" s="5"/>
      <c r="Z917" s="5"/>
      <c r="AA917" s="5"/>
      <c r="AB917" s="5"/>
      <c r="AC917" s="5"/>
      <c r="AD917" s="5"/>
      <c r="AE917" s="5"/>
    </row>
    <row r="918" spans="1:31" ht="21" customHeight="1">
      <c r="A918" s="14" t="s">
        <v>13020</v>
      </c>
      <c r="B918" s="14" t="s">
        <v>10185</v>
      </c>
      <c r="C918" s="14" t="s">
        <v>170</v>
      </c>
      <c r="D918" s="14" t="s">
        <v>435</v>
      </c>
      <c r="E918" s="14" t="s">
        <v>29</v>
      </c>
      <c r="F918" s="15">
        <v>10</v>
      </c>
      <c r="G918" s="15">
        <v>15</v>
      </c>
      <c r="H918" s="14" t="s">
        <v>56</v>
      </c>
      <c r="I918" s="14" t="s">
        <v>108</v>
      </c>
      <c r="J918" s="14" t="s">
        <v>6972</v>
      </c>
      <c r="K918" s="14" t="s">
        <v>10186</v>
      </c>
      <c r="L918" s="14" t="s">
        <v>15147</v>
      </c>
      <c r="M918" s="14" t="s">
        <v>53</v>
      </c>
      <c r="N918" s="14" t="s">
        <v>55</v>
      </c>
      <c r="O918" s="14" t="b">
        <f t="shared" ca="1" si="186"/>
        <v>0</v>
      </c>
      <c r="P918" s="14" t="b">
        <f t="shared" ca="1" si="187"/>
        <v>0</v>
      </c>
      <c r="Q918" s="5"/>
      <c r="R918" s="5"/>
      <c r="S918" s="5"/>
      <c r="T918" s="5"/>
      <c r="U918" s="5"/>
      <c r="V918" s="5"/>
      <c r="W918" s="5"/>
      <c r="X918" s="5"/>
      <c r="Y918" s="5"/>
      <c r="Z918" s="5"/>
      <c r="AA918" s="5"/>
      <c r="AB918" s="5"/>
      <c r="AC918" s="5"/>
      <c r="AD918" s="5"/>
      <c r="AE918" s="5"/>
    </row>
    <row r="919" spans="1:31" ht="21" customHeight="1">
      <c r="A919" s="14" t="s">
        <v>15151</v>
      </c>
      <c r="B919" s="14" t="s">
        <v>14571</v>
      </c>
      <c r="C919" s="14" t="s">
        <v>170</v>
      </c>
      <c r="D919" s="14" t="s">
        <v>390</v>
      </c>
      <c r="E919" s="14" t="s">
        <v>45</v>
      </c>
      <c r="F919" s="15">
        <v>10</v>
      </c>
      <c r="G919" s="15">
        <v>16</v>
      </c>
      <c r="H919" s="14" t="s">
        <v>2314</v>
      </c>
      <c r="I919" s="14" t="s">
        <v>108</v>
      </c>
      <c r="J919" s="14" t="s">
        <v>57</v>
      </c>
      <c r="K919" s="14" t="s">
        <v>15152</v>
      </c>
      <c r="L919" s="14" t="s">
        <v>15153</v>
      </c>
      <c r="M919" s="14" t="s">
        <v>42</v>
      </c>
      <c r="N919" s="14" t="s">
        <v>237</v>
      </c>
      <c r="O919" s="14" t="b">
        <f t="shared" ca="1" si="186"/>
        <v>0</v>
      </c>
      <c r="P919" s="14" t="b">
        <f t="shared" ca="1" si="187"/>
        <v>0</v>
      </c>
      <c r="Q919" s="5"/>
      <c r="R919" s="5"/>
      <c r="S919" s="5"/>
      <c r="T919" s="5"/>
      <c r="U919" s="5"/>
      <c r="V919" s="5"/>
      <c r="W919" s="5"/>
      <c r="X919" s="5"/>
      <c r="Y919" s="5"/>
      <c r="Z919" s="5"/>
      <c r="AA919" s="5"/>
      <c r="AB919" s="5"/>
      <c r="AC919" s="5"/>
      <c r="AD919" s="5"/>
      <c r="AE919" s="5"/>
    </row>
    <row r="920" spans="1:31" ht="21" customHeight="1">
      <c r="A920" s="14" t="s">
        <v>3537</v>
      </c>
      <c r="B920" s="14" t="s">
        <v>15158</v>
      </c>
      <c r="C920" s="14" t="s">
        <v>27</v>
      </c>
      <c r="D920" s="14" t="s">
        <v>85</v>
      </c>
      <c r="E920" s="14" t="s">
        <v>45</v>
      </c>
      <c r="F920" s="15">
        <v>10</v>
      </c>
      <c r="G920" s="15">
        <v>15</v>
      </c>
      <c r="H920" s="14" t="s">
        <v>56</v>
      </c>
      <c r="I920" s="14" t="s">
        <v>108</v>
      </c>
      <c r="J920" s="14" t="s">
        <v>161</v>
      </c>
      <c r="K920" s="14" t="s">
        <v>15160</v>
      </c>
      <c r="L920" s="14" t="s">
        <v>15161</v>
      </c>
      <c r="M920" s="14" t="s">
        <v>42</v>
      </c>
      <c r="N920" s="14" t="s">
        <v>55</v>
      </c>
      <c r="O920" s="14" t="b">
        <f t="shared" ca="1" si="186"/>
        <v>0</v>
      </c>
      <c r="P920" s="14" t="b">
        <f t="shared" ca="1" si="187"/>
        <v>0</v>
      </c>
      <c r="Q920" s="5"/>
      <c r="R920" s="5"/>
      <c r="S920" s="5"/>
      <c r="T920" s="5"/>
      <c r="U920" s="5"/>
      <c r="V920" s="5"/>
      <c r="W920" s="5"/>
      <c r="X920" s="5"/>
      <c r="Y920" s="5"/>
      <c r="Z920" s="5"/>
      <c r="AA920" s="5"/>
      <c r="AB920" s="5"/>
      <c r="AC920" s="5"/>
      <c r="AD920" s="5"/>
      <c r="AE920" s="5"/>
    </row>
    <row r="921" spans="1:31" ht="21" customHeight="1">
      <c r="A921" s="14" t="s">
        <v>15163</v>
      </c>
      <c r="B921" s="14" t="s">
        <v>15164</v>
      </c>
      <c r="C921" s="14" t="s">
        <v>170</v>
      </c>
      <c r="D921" s="14" t="s">
        <v>342</v>
      </c>
      <c r="E921" s="14" t="s">
        <v>45</v>
      </c>
      <c r="F921" s="15">
        <v>10</v>
      </c>
      <c r="G921" s="15">
        <v>15</v>
      </c>
      <c r="H921" s="14" t="s">
        <v>56</v>
      </c>
      <c r="I921" s="14" t="s">
        <v>66</v>
      </c>
      <c r="J921" s="14" t="s">
        <v>4617</v>
      </c>
      <c r="K921" s="14" t="s">
        <v>15166</v>
      </c>
      <c r="L921" s="14" t="s">
        <v>15167</v>
      </c>
      <c r="M921" s="14" t="s">
        <v>42</v>
      </c>
      <c r="N921" s="14" t="s">
        <v>405</v>
      </c>
      <c r="O921" s="14" t="b">
        <f t="shared" ca="1" si="186"/>
        <v>0</v>
      </c>
      <c r="P921" s="14" t="b">
        <f t="shared" ca="1" si="187"/>
        <v>0</v>
      </c>
      <c r="Q921" s="5"/>
      <c r="R921" s="5"/>
      <c r="S921" s="5"/>
      <c r="T921" s="5"/>
      <c r="U921" s="5"/>
      <c r="V921" s="5"/>
      <c r="W921" s="5"/>
      <c r="X921" s="5"/>
      <c r="Y921" s="5"/>
      <c r="Z921" s="5"/>
      <c r="AA921" s="5"/>
      <c r="AB921" s="5"/>
      <c r="AC921" s="5"/>
      <c r="AD921" s="5"/>
      <c r="AE921" s="5"/>
    </row>
    <row r="922" spans="1:31" ht="21" customHeight="1">
      <c r="A922" s="14" t="s">
        <v>9455</v>
      </c>
      <c r="B922" s="14" t="s">
        <v>12223</v>
      </c>
      <c r="C922" s="14" t="s">
        <v>27</v>
      </c>
      <c r="D922" s="14" t="s">
        <v>105</v>
      </c>
      <c r="E922" s="14" t="s">
        <v>29</v>
      </c>
      <c r="F922" s="15">
        <v>10</v>
      </c>
      <c r="G922" s="15">
        <v>15</v>
      </c>
      <c r="H922" s="14" t="s">
        <v>56</v>
      </c>
      <c r="I922" s="14" t="s">
        <v>24</v>
      </c>
      <c r="J922" s="14" t="s">
        <v>48</v>
      </c>
      <c r="K922" s="14" t="s">
        <v>15171</v>
      </c>
      <c r="L922" s="16" t="s">
        <v>47</v>
      </c>
      <c r="M922" s="14" t="s">
        <v>53</v>
      </c>
      <c r="N922" s="14" t="s">
        <v>55</v>
      </c>
      <c r="O922" s="14" t="b">
        <f t="shared" ca="1" si="186"/>
        <v>0</v>
      </c>
      <c r="P922" s="14" t="b">
        <f t="shared" ca="1" si="187"/>
        <v>0</v>
      </c>
      <c r="Q922" s="5"/>
      <c r="R922" s="5"/>
      <c r="S922" s="5"/>
      <c r="T922" s="5"/>
      <c r="U922" s="5"/>
      <c r="V922" s="5"/>
      <c r="W922" s="5"/>
      <c r="X922" s="5"/>
      <c r="Y922" s="5"/>
      <c r="Z922" s="5"/>
      <c r="AA922" s="5"/>
      <c r="AB922" s="5"/>
      <c r="AC922" s="5"/>
      <c r="AD922" s="5"/>
      <c r="AE922" s="5"/>
    </row>
    <row r="923" spans="1:31" ht="21" customHeight="1">
      <c r="A923" s="14" t="s">
        <v>15175</v>
      </c>
      <c r="B923" s="14" t="s">
        <v>5331</v>
      </c>
      <c r="C923" s="14" t="s">
        <v>41</v>
      </c>
      <c r="D923" s="14" t="s">
        <v>94</v>
      </c>
      <c r="E923" s="14" t="s">
        <v>45</v>
      </c>
      <c r="F923" s="15">
        <v>10</v>
      </c>
      <c r="G923" s="15">
        <v>15</v>
      </c>
      <c r="H923" s="14" t="s">
        <v>56</v>
      </c>
      <c r="I923" s="14" t="s">
        <v>108</v>
      </c>
      <c r="J923" s="14" t="s">
        <v>57</v>
      </c>
      <c r="K923" s="14" t="s">
        <v>1596</v>
      </c>
      <c r="L923" s="14" t="s">
        <v>15176</v>
      </c>
      <c r="M923" s="14" t="s">
        <v>37</v>
      </c>
      <c r="N923" s="14" t="s">
        <v>55</v>
      </c>
      <c r="O923" s="14" t="b">
        <f t="shared" ca="1" si="186"/>
        <v>0</v>
      </c>
      <c r="P923" s="14" t="b">
        <f t="shared" ca="1" si="187"/>
        <v>0</v>
      </c>
      <c r="Q923" s="5"/>
      <c r="R923" s="5"/>
      <c r="S923" s="5"/>
      <c r="T923" s="5"/>
      <c r="U923" s="5"/>
      <c r="V923" s="5"/>
      <c r="W923" s="5"/>
      <c r="X923" s="5"/>
      <c r="Y923" s="5"/>
      <c r="Z923" s="5"/>
      <c r="AA923" s="5"/>
      <c r="AB923" s="5"/>
      <c r="AC923" s="5"/>
      <c r="AD923" s="5"/>
      <c r="AE923" s="5"/>
    </row>
    <row r="924" spans="1:31" ht="21" customHeight="1">
      <c r="A924" s="14" t="s">
        <v>15180</v>
      </c>
      <c r="B924" s="14" t="s">
        <v>15181</v>
      </c>
      <c r="C924" s="14" t="s">
        <v>170</v>
      </c>
      <c r="D924" s="14" t="s">
        <v>47</v>
      </c>
      <c r="E924" s="14" t="s">
        <v>919</v>
      </c>
      <c r="F924" s="15">
        <v>10</v>
      </c>
      <c r="G924" s="15">
        <v>15</v>
      </c>
      <c r="H924" s="14" t="s">
        <v>56</v>
      </c>
      <c r="I924" s="14" t="s">
        <v>125</v>
      </c>
      <c r="J924" s="14" t="s">
        <v>633</v>
      </c>
      <c r="K924" s="14" t="s">
        <v>15182</v>
      </c>
      <c r="L924" s="14" t="s">
        <v>15185</v>
      </c>
      <c r="M924" s="14" t="s">
        <v>167</v>
      </c>
      <c r="N924" s="14" t="s">
        <v>38</v>
      </c>
      <c r="O924" s="14" t="b">
        <f t="shared" ca="1" si="186"/>
        <v>0</v>
      </c>
      <c r="P924" s="14" t="b">
        <f t="shared" ca="1" si="187"/>
        <v>0</v>
      </c>
      <c r="Q924" s="5"/>
      <c r="R924" s="5"/>
      <c r="S924" s="5"/>
      <c r="T924" s="5"/>
      <c r="U924" s="5"/>
      <c r="V924" s="5"/>
      <c r="W924" s="5"/>
      <c r="X924" s="5"/>
      <c r="Y924" s="5"/>
      <c r="Z924" s="5"/>
      <c r="AA924" s="5"/>
      <c r="AB924" s="5"/>
      <c r="AC924" s="5"/>
      <c r="AD924" s="5"/>
      <c r="AE924" s="5"/>
    </row>
    <row r="925" spans="1:31" ht="21" customHeight="1">
      <c r="A925" s="14" t="s">
        <v>3537</v>
      </c>
      <c r="B925" s="14" t="s">
        <v>6751</v>
      </c>
      <c r="C925" s="14" t="s">
        <v>41</v>
      </c>
      <c r="D925" s="14" t="s">
        <v>94</v>
      </c>
      <c r="E925" s="14" t="s">
        <v>45</v>
      </c>
      <c r="F925" s="15">
        <v>10</v>
      </c>
      <c r="G925" s="15">
        <v>25</v>
      </c>
      <c r="H925" s="14" t="s">
        <v>2463</v>
      </c>
      <c r="I925" s="14" t="s">
        <v>108</v>
      </c>
      <c r="J925" s="14" t="s">
        <v>110</v>
      </c>
      <c r="K925" s="14" t="s">
        <v>6754</v>
      </c>
      <c r="L925" s="14" t="s">
        <v>15194</v>
      </c>
      <c r="M925" s="14" t="s">
        <v>37</v>
      </c>
      <c r="N925" s="14" t="s">
        <v>55</v>
      </c>
      <c r="O925" s="14" t="b">
        <f t="shared" ca="1" si="186"/>
        <v>0</v>
      </c>
      <c r="P925" s="14" t="b">
        <f t="shared" ca="1" si="187"/>
        <v>0</v>
      </c>
      <c r="Q925" s="5"/>
      <c r="R925" s="5"/>
      <c r="S925" s="5"/>
      <c r="T925" s="5"/>
      <c r="U925" s="5"/>
      <c r="V925" s="5"/>
      <c r="W925" s="5"/>
      <c r="X925" s="5"/>
      <c r="Y925" s="5"/>
      <c r="Z925" s="5"/>
      <c r="AA925" s="5"/>
      <c r="AB925" s="5"/>
      <c r="AC925" s="5"/>
      <c r="AD925" s="5"/>
      <c r="AE925" s="5"/>
    </row>
    <row r="926" spans="1:31" ht="21" customHeight="1">
      <c r="A926" s="14" t="s">
        <v>15104</v>
      </c>
      <c r="B926" s="14" t="s">
        <v>11712</v>
      </c>
      <c r="C926" s="14" t="s">
        <v>170</v>
      </c>
      <c r="D926" s="14" t="s">
        <v>378</v>
      </c>
      <c r="E926" s="14" t="s">
        <v>29</v>
      </c>
      <c r="F926" s="15">
        <v>10</v>
      </c>
      <c r="G926" s="15">
        <v>15</v>
      </c>
      <c r="H926" s="14" t="s">
        <v>56</v>
      </c>
      <c r="I926" s="14" t="s">
        <v>125</v>
      </c>
      <c r="J926" s="14" t="s">
        <v>126</v>
      </c>
      <c r="K926" s="14" t="s">
        <v>15203</v>
      </c>
      <c r="L926" s="14" t="s">
        <v>15204</v>
      </c>
      <c r="M926" s="14" t="s">
        <v>167</v>
      </c>
      <c r="N926" s="14" t="s">
        <v>55</v>
      </c>
      <c r="O926" s="14" t="b">
        <f t="shared" ca="1" si="186"/>
        <v>0</v>
      </c>
      <c r="P926" s="14" t="b">
        <f t="shared" ca="1" si="187"/>
        <v>0</v>
      </c>
      <c r="Q926" s="5"/>
      <c r="R926" s="5"/>
      <c r="S926" s="5"/>
      <c r="T926" s="5"/>
      <c r="U926" s="5"/>
      <c r="V926" s="5"/>
      <c r="W926" s="5"/>
      <c r="X926" s="5"/>
      <c r="Y926" s="5"/>
      <c r="Z926" s="5"/>
      <c r="AA926" s="5"/>
      <c r="AB926" s="5"/>
      <c r="AC926" s="5"/>
      <c r="AD926" s="5"/>
      <c r="AE926" s="5"/>
    </row>
    <row r="927" spans="1:31" ht="21" customHeight="1">
      <c r="A927" s="14" t="s">
        <v>2660</v>
      </c>
      <c r="B927" s="14" t="s">
        <v>15209</v>
      </c>
      <c r="C927" s="14" t="s">
        <v>27</v>
      </c>
      <c r="D927" s="14" t="s">
        <v>85</v>
      </c>
      <c r="E927" s="14" t="s">
        <v>45</v>
      </c>
      <c r="F927" s="15">
        <v>10</v>
      </c>
      <c r="G927" s="15">
        <v>20</v>
      </c>
      <c r="H927" s="14" t="s">
        <v>144</v>
      </c>
      <c r="I927" s="14" t="s">
        <v>66</v>
      </c>
      <c r="J927" s="14" t="s">
        <v>57</v>
      </c>
      <c r="K927" s="14" t="s">
        <v>15210</v>
      </c>
      <c r="L927" s="14" t="s">
        <v>15211</v>
      </c>
      <c r="M927" s="14" t="s">
        <v>100</v>
      </c>
      <c r="N927" s="14" t="s">
        <v>55</v>
      </c>
      <c r="O927" s="14" t="b">
        <f t="shared" ca="1" si="186"/>
        <v>0</v>
      </c>
      <c r="P927" s="14" t="b">
        <f t="shared" ca="1" si="187"/>
        <v>0</v>
      </c>
      <c r="Q927" s="5"/>
      <c r="R927" s="5"/>
      <c r="S927" s="5"/>
      <c r="T927" s="5"/>
      <c r="U927" s="5"/>
      <c r="V927" s="5"/>
      <c r="W927" s="5"/>
      <c r="X927" s="5"/>
      <c r="Y927" s="5"/>
      <c r="Z927" s="5"/>
      <c r="AA927" s="5"/>
      <c r="AB927" s="5"/>
      <c r="AC927" s="5"/>
      <c r="AD927" s="5"/>
      <c r="AE927" s="5"/>
    </row>
    <row r="928" spans="1:31" ht="21" customHeight="1">
      <c r="A928" s="14" t="s">
        <v>2485</v>
      </c>
      <c r="B928" s="14" t="s">
        <v>2486</v>
      </c>
      <c r="C928" s="14" t="s">
        <v>27</v>
      </c>
      <c r="D928" s="14" t="s">
        <v>85</v>
      </c>
      <c r="E928" s="14" t="s">
        <v>45</v>
      </c>
      <c r="F928" s="15">
        <v>10</v>
      </c>
      <c r="G928" s="15">
        <v>20</v>
      </c>
      <c r="H928" s="14" t="s">
        <v>144</v>
      </c>
      <c r="I928" s="14" t="s">
        <v>108</v>
      </c>
      <c r="J928" s="14" t="s">
        <v>57</v>
      </c>
      <c r="K928" s="14" t="s">
        <v>2489</v>
      </c>
      <c r="L928" s="14" t="s">
        <v>2491</v>
      </c>
      <c r="M928" s="14" t="s">
        <v>37</v>
      </c>
      <c r="N928" s="14" t="s">
        <v>89</v>
      </c>
      <c r="O928" s="14" t="b">
        <f t="shared" ca="1" si="186"/>
        <v>0</v>
      </c>
      <c r="P928" s="14" t="b">
        <f t="shared" ca="1" si="187"/>
        <v>0</v>
      </c>
      <c r="Q928" s="5"/>
      <c r="R928" s="5"/>
      <c r="S928" s="5"/>
      <c r="T928" s="5"/>
      <c r="U928" s="5"/>
      <c r="V928" s="5"/>
      <c r="W928" s="5"/>
      <c r="X928" s="5"/>
      <c r="Y928" s="5"/>
      <c r="Z928" s="5"/>
      <c r="AA928" s="5"/>
      <c r="AB928" s="5"/>
      <c r="AC928" s="5"/>
      <c r="AD928" s="5"/>
      <c r="AE928" s="5"/>
    </row>
    <row r="929" spans="1:31" ht="21" customHeight="1">
      <c r="A929" s="14" t="s">
        <v>2985</v>
      </c>
      <c r="B929" s="14" t="s">
        <v>15221</v>
      </c>
      <c r="C929" s="14" t="s">
        <v>27</v>
      </c>
      <c r="D929" s="14" t="s">
        <v>290</v>
      </c>
      <c r="E929" s="14" t="s">
        <v>45</v>
      </c>
      <c r="F929" s="15">
        <v>10</v>
      </c>
      <c r="G929" s="15">
        <v>15</v>
      </c>
      <c r="H929" s="14" t="s">
        <v>56</v>
      </c>
      <c r="I929" s="14" t="s">
        <v>125</v>
      </c>
      <c r="J929" s="14" t="s">
        <v>1069</v>
      </c>
      <c r="K929" s="14" t="s">
        <v>15222</v>
      </c>
      <c r="L929" s="14" t="s">
        <v>15223</v>
      </c>
      <c r="M929" s="14" t="s">
        <v>53</v>
      </c>
      <c r="N929" s="14" t="s">
        <v>89</v>
      </c>
      <c r="O929" s="14" t="b">
        <f t="shared" ca="1" si="186"/>
        <v>0</v>
      </c>
      <c r="P929" s="14" t="b">
        <f t="shared" ca="1" si="187"/>
        <v>0</v>
      </c>
      <c r="Q929" s="5"/>
      <c r="R929" s="5"/>
      <c r="S929" s="5"/>
      <c r="T929" s="5"/>
      <c r="U929" s="5"/>
      <c r="V929" s="5"/>
      <c r="W929" s="5"/>
      <c r="X929" s="5"/>
      <c r="Y929" s="5"/>
      <c r="Z929" s="5"/>
      <c r="AA929" s="5"/>
      <c r="AB929" s="5"/>
      <c r="AC929" s="5"/>
      <c r="AD929" s="5"/>
      <c r="AE929" s="5"/>
    </row>
    <row r="930" spans="1:31" ht="21" customHeight="1">
      <c r="A930" s="14" t="s">
        <v>2665</v>
      </c>
      <c r="B930" s="14" t="s">
        <v>10955</v>
      </c>
      <c r="C930" s="14" t="s">
        <v>41</v>
      </c>
      <c r="D930" s="14" t="s">
        <v>47</v>
      </c>
      <c r="E930" s="14" t="s">
        <v>29</v>
      </c>
      <c r="F930" s="15">
        <v>10</v>
      </c>
      <c r="G930" s="15">
        <v>15</v>
      </c>
      <c r="H930" s="14" t="s">
        <v>56</v>
      </c>
      <c r="I930" s="14" t="s">
        <v>125</v>
      </c>
      <c r="J930" s="14" t="s">
        <v>252</v>
      </c>
      <c r="K930" s="16" t="s">
        <v>47</v>
      </c>
      <c r="L930" s="14" t="s">
        <v>15226</v>
      </c>
      <c r="M930" s="14" t="s">
        <v>37</v>
      </c>
      <c r="N930" s="14" t="s">
        <v>55</v>
      </c>
      <c r="O930" s="14" t="b">
        <f t="shared" ca="1" si="186"/>
        <v>0</v>
      </c>
      <c r="P930" s="14" t="b">
        <f t="shared" ca="1" si="187"/>
        <v>0</v>
      </c>
      <c r="Q930" s="5"/>
      <c r="R930" s="5"/>
      <c r="S930" s="5"/>
      <c r="T930" s="5"/>
      <c r="U930" s="5"/>
      <c r="V930" s="5"/>
      <c r="W930" s="5"/>
      <c r="X930" s="5"/>
      <c r="Y930" s="5"/>
      <c r="Z930" s="5"/>
      <c r="AA930" s="5"/>
      <c r="AB930" s="5"/>
      <c r="AC930" s="5"/>
      <c r="AD930" s="5"/>
      <c r="AE930" s="5"/>
    </row>
    <row r="931" spans="1:31" ht="21" customHeight="1">
      <c r="A931" s="14" t="s">
        <v>15233</v>
      </c>
      <c r="B931" s="14" t="s">
        <v>15234</v>
      </c>
      <c r="C931" s="14" t="s">
        <v>27</v>
      </c>
      <c r="D931" s="14" t="s">
        <v>85</v>
      </c>
      <c r="E931" s="14" t="s">
        <v>45</v>
      </c>
      <c r="F931" s="15">
        <v>10</v>
      </c>
      <c r="G931" s="15">
        <v>20</v>
      </c>
      <c r="H931" s="14" t="s">
        <v>144</v>
      </c>
      <c r="I931" s="14" t="s">
        <v>108</v>
      </c>
      <c r="J931" s="14" t="s">
        <v>11265</v>
      </c>
      <c r="K931" s="14" t="s">
        <v>15235</v>
      </c>
      <c r="L931" s="14" t="s">
        <v>15236</v>
      </c>
      <c r="M931" s="14" t="s">
        <v>167</v>
      </c>
      <c r="N931" s="14" t="s">
        <v>55</v>
      </c>
      <c r="O931" s="14" t="b">
        <f t="shared" ca="1" si="186"/>
        <v>0</v>
      </c>
      <c r="P931" s="14" t="b">
        <f t="shared" ca="1" si="187"/>
        <v>0</v>
      </c>
      <c r="Q931" s="5"/>
      <c r="R931" s="5"/>
      <c r="S931" s="5"/>
      <c r="T931" s="5"/>
      <c r="U931" s="5"/>
      <c r="V931" s="5"/>
      <c r="W931" s="5"/>
      <c r="X931" s="5"/>
      <c r="Y931" s="5"/>
      <c r="Z931" s="5"/>
      <c r="AA931" s="5"/>
      <c r="AB931" s="5"/>
      <c r="AC931" s="5"/>
      <c r="AD931" s="5"/>
      <c r="AE931" s="5"/>
    </row>
    <row r="932" spans="1:31" ht="21" customHeight="1">
      <c r="A932" s="14" t="s">
        <v>10938</v>
      </c>
      <c r="B932" s="14" t="s">
        <v>5506</v>
      </c>
      <c r="C932" s="14" t="s">
        <v>20</v>
      </c>
      <c r="D932" s="14" t="s">
        <v>5094</v>
      </c>
      <c r="E932" s="14" t="s">
        <v>45</v>
      </c>
      <c r="F932" s="15">
        <v>10</v>
      </c>
      <c r="G932" s="15">
        <v>15</v>
      </c>
      <c r="H932" s="14" t="s">
        <v>56</v>
      </c>
      <c r="I932" s="14" t="s">
        <v>31</v>
      </c>
      <c r="J932" s="14" t="s">
        <v>57</v>
      </c>
      <c r="K932" s="14" t="s">
        <v>5509</v>
      </c>
      <c r="L932" s="14" t="s">
        <v>10939</v>
      </c>
      <c r="M932" s="14" t="s">
        <v>37</v>
      </c>
      <c r="N932" s="14" t="s">
        <v>44</v>
      </c>
      <c r="O932" s="14" t="b">
        <f t="shared" ca="1" si="186"/>
        <v>0</v>
      </c>
      <c r="P932" s="14" t="b">
        <f t="shared" ca="1" si="187"/>
        <v>0</v>
      </c>
      <c r="Q932" s="5"/>
      <c r="R932" s="5"/>
      <c r="S932" s="5"/>
      <c r="T932" s="5"/>
      <c r="U932" s="5"/>
      <c r="V932" s="5"/>
      <c r="W932" s="5"/>
      <c r="X932" s="5"/>
      <c r="Y932" s="5"/>
      <c r="Z932" s="5"/>
      <c r="AA932" s="5"/>
      <c r="AB932" s="5"/>
      <c r="AC932" s="5"/>
      <c r="AD932" s="5"/>
      <c r="AE932" s="5"/>
    </row>
    <row r="933" spans="1:31" ht="21" customHeight="1">
      <c r="A933" s="14" t="s">
        <v>15244</v>
      </c>
      <c r="B933" s="14" t="s">
        <v>10950</v>
      </c>
      <c r="C933" s="14" t="s">
        <v>170</v>
      </c>
      <c r="D933" s="14" t="s">
        <v>390</v>
      </c>
      <c r="E933" s="14" t="s">
        <v>29</v>
      </c>
      <c r="F933" s="15">
        <v>10</v>
      </c>
      <c r="G933" s="15">
        <v>15</v>
      </c>
      <c r="H933" s="14" t="s">
        <v>56</v>
      </c>
      <c r="I933" s="14" t="s">
        <v>108</v>
      </c>
      <c r="J933" s="14" t="s">
        <v>6217</v>
      </c>
      <c r="K933" s="14" t="s">
        <v>13607</v>
      </c>
      <c r="L933" s="14" t="s">
        <v>15245</v>
      </c>
      <c r="M933" s="14" t="s">
        <v>37</v>
      </c>
      <c r="N933" s="14" t="s">
        <v>55</v>
      </c>
      <c r="O933" s="14" t="b">
        <f t="shared" ca="1" si="186"/>
        <v>0</v>
      </c>
      <c r="P933" s="14" t="b">
        <f t="shared" ca="1" si="187"/>
        <v>0</v>
      </c>
      <c r="Q933" s="5"/>
      <c r="R933" s="5"/>
      <c r="S933" s="5"/>
      <c r="T933" s="5"/>
      <c r="U933" s="5"/>
      <c r="V933" s="5"/>
      <c r="W933" s="5"/>
      <c r="X933" s="5"/>
      <c r="Y933" s="5"/>
      <c r="Z933" s="5"/>
      <c r="AA933" s="5"/>
      <c r="AB933" s="5"/>
      <c r="AC933" s="5"/>
      <c r="AD933" s="5"/>
      <c r="AE933" s="5"/>
    </row>
    <row r="934" spans="1:31" ht="21" customHeight="1">
      <c r="A934" s="14" t="s">
        <v>15251</v>
      </c>
      <c r="B934" s="14" t="s">
        <v>15252</v>
      </c>
      <c r="C934" s="14" t="s">
        <v>170</v>
      </c>
      <c r="D934" s="14" t="s">
        <v>390</v>
      </c>
      <c r="E934" s="14" t="s">
        <v>45</v>
      </c>
      <c r="F934" s="15">
        <v>10</v>
      </c>
      <c r="G934" s="15">
        <v>15</v>
      </c>
      <c r="H934" s="14" t="s">
        <v>56</v>
      </c>
      <c r="I934" s="14" t="s">
        <v>108</v>
      </c>
      <c r="J934" s="14" t="s">
        <v>134</v>
      </c>
      <c r="K934" s="14" t="s">
        <v>15253</v>
      </c>
      <c r="L934" s="14" t="s">
        <v>15254</v>
      </c>
      <c r="M934" s="14" t="s">
        <v>37</v>
      </c>
      <c r="N934" s="14" t="s">
        <v>55</v>
      </c>
      <c r="O934" s="14" t="b">
        <f t="shared" ca="1" si="186"/>
        <v>0</v>
      </c>
      <c r="P934" s="14" t="b">
        <f t="shared" ca="1" si="187"/>
        <v>0</v>
      </c>
      <c r="Q934" s="5"/>
      <c r="R934" s="5"/>
      <c r="S934" s="5"/>
      <c r="T934" s="5"/>
      <c r="U934" s="5"/>
      <c r="V934" s="5"/>
      <c r="W934" s="5"/>
      <c r="X934" s="5"/>
      <c r="Y934" s="5"/>
      <c r="Z934" s="5"/>
      <c r="AA934" s="5"/>
      <c r="AB934" s="5"/>
      <c r="AC934" s="5"/>
      <c r="AD934" s="5"/>
      <c r="AE934" s="5"/>
    </row>
    <row r="935" spans="1:31" ht="21" customHeight="1">
      <c r="A935" s="14" t="s">
        <v>15256</v>
      </c>
      <c r="B935" s="14" t="s">
        <v>15257</v>
      </c>
      <c r="C935" s="14" t="s">
        <v>170</v>
      </c>
      <c r="D935" s="14" t="s">
        <v>390</v>
      </c>
      <c r="E935" s="14" t="s">
        <v>45</v>
      </c>
      <c r="F935" s="15">
        <v>10</v>
      </c>
      <c r="G935" s="15">
        <v>12</v>
      </c>
      <c r="H935" s="14" t="s">
        <v>360</v>
      </c>
      <c r="I935" s="14" t="s">
        <v>108</v>
      </c>
      <c r="J935" s="14" t="s">
        <v>117</v>
      </c>
      <c r="K935" s="16" t="s">
        <v>47</v>
      </c>
      <c r="L935" s="14" t="s">
        <v>15260</v>
      </c>
      <c r="M935" s="14" t="s">
        <v>53</v>
      </c>
      <c r="N935" s="14" t="s">
        <v>55</v>
      </c>
      <c r="O935" s="14" t="b">
        <f t="shared" ca="1" si="186"/>
        <v>0</v>
      </c>
      <c r="P935" s="14" t="b">
        <f t="shared" ca="1" si="187"/>
        <v>0</v>
      </c>
      <c r="Q935" s="5"/>
      <c r="R935" s="5"/>
      <c r="S935" s="5"/>
      <c r="T935" s="5"/>
      <c r="U935" s="5"/>
      <c r="V935" s="5"/>
      <c r="W935" s="5"/>
      <c r="X935" s="5"/>
      <c r="Y935" s="5"/>
      <c r="Z935" s="5"/>
      <c r="AA935" s="5"/>
      <c r="AB935" s="5"/>
      <c r="AC935" s="5"/>
      <c r="AD935" s="5"/>
      <c r="AE935" s="5"/>
    </row>
    <row r="936" spans="1:31" ht="21" customHeight="1">
      <c r="A936" s="14" t="s">
        <v>277</v>
      </c>
      <c r="B936" s="14" t="s">
        <v>2558</v>
      </c>
      <c r="C936" s="14" t="s">
        <v>27</v>
      </c>
      <c r="D936" s="14" t="s">
        <v>85</v>
      </c>
      <c r="E936" s="14" t="s">
        <v>45</v>
      </c>
      <c r="F936" s="15">
        <v>10</v>
      </c>
      <c r="G936" s="15">
        <v>18</v>
      </c>
      <c r="H936" s="14" t="s">
        <v>964</v>
      </c>
      <c r="I936" s="14" t="s">
        <v>108</v>
      </c>
      <c r="J936" s="14" t="s">
        <v>686</v>
      </c>
      <c r="K936" s="14" t="s">
        <v>12021</v>
      </c>
      <c r="L936" s="14" t="s">
        <v>12022</v>
      </c>
      <c r="M936" s="14" t="s">
        <v>53</v>
      </c>
      <c r="N936" s="14" t="s">
        <v>55</v>
      </c>
      <c r="O936" s="14" t="b">
        <f t="shared" ca="1" si="186"/>
        <v>0</v>
      </c>
      <c r="P936" s="14" t="b">
        <f t="shared" ca="1" si="187"/>
        <v>0</v>
      </c>
      <c r="Q936" s="5"/>
      <c r="R936" s="5"/>
      <c r="S936" s="5"/>
      <c r="T936" s="5"/>
      <c r="U936" s="5"/>
      <c r="V936" s="5"/>
      <c r="W936" s="5"/>
      <c r="X936" s="5"/>
      <c r="Y936" s="5"/>
      <c r="Z936" s="5"/>
      <c r="AA936" s="5"/>
      <c r="AB936" s="5"/>
      <c r="AC936" s="5"/>
      <c r="AD936" s="5"/>
      <c r="AE936" s="5"/>
    </row>
    <row r="937" spans="1:31" ht="21" customHeight="1">
      <c r="A937" s="14" t="s">
        <v>15261</v>
      </c>
      <c r="B937" s="14" t="s">
        <v>15262</v>
      </c>
      <c r="C937" s="14" t="s">
        <v>41</v>
      </c>
      <c r="D937" s="14" t="s">
        <v>94</v>
      </c>
      <c r="E937" s="14" t="s">
        <v>45</v>
      </c>
      <c r="F937" s="15">
        <v>10</v>
      </c>
      <c r="G937" s="15">
        <v>20</v>
      </c>
      <c r="H937" s="14" t="s">
        <v>144</v>
      </c>
      <c r="I937" s="14" t="s">
        <v>125</v>
      </c>
      <c r="J937" s="14" t="s">
        <v>2587</v>
      </c>
      <c r="K937" s="14" t="s">
        <v>15265</v>
      </c>
      <c r="L937" s="14" t="s">
        <v>15266</v>
      </c>
      <c r="M937" s="14" t="s">
        <v>37</v>
      </c>
      <c r="N937" s="14" t="s">
        <v>271</v>
      </c>
      <c r="O937" s="14" t="b">
        <f t="shared" ca="1" si="186"/>
        <v>0</v>
      </c>
      <c r="P937" s="14" t="b">
        <f t="shared" ca="1" si="187"/>
        <v>0</v>
      </c>
      <c r="Q937" s="5"/>
      <c r="R937" s="5"/>
      <c r="S937" s="5"/>
      <c r="T937" s="5"/>
      <c r="U937" s="5"/>
      <c r="V937" s="5"/>
      <c r="W937" s="5"/>
      <c r="X937" s="5"/>
      <c r="Y937" s="5"/>
      <c r="Z937" s="5"/>
      <c r="AA937" s="5"/>
      <c r="AB937" s="5"/>
      <c r="AC937" s="5"/>
      <c r="AD937" s="5"/>
      <c r="AE937" s="5"/>
    </row>
    <row r="938" spans="1:31" ht="21" customHeight="1">
      <c r="A938" s="14" t="s">
        <v>10714</v>
      </c>
      <c r="B938" s="14" t="s">
        <v>15269</v>
      </c>
      <c r="C938" s="14" t="s">
        <v>27</v>
      </c>
      <c r="D938" s="14" t="s">
        <v>47</v>
      </c>
      <c r="E938" s="14" t="s">
        <v>45</v>
      </c>
      <c r="F938" s="15">
        <v>10</v>
      </c>
      <c r="G938" s="15">
        <v>30</v>
      </c>
      <c r="H938" s="14" t="s">
        <v>2866</v>
      </c>
      <c r="I938" s="14" t="s">
        <v>66</v>
      </c>
      <c r="J938" s="14" t="s">
        <v>126</v>
      </c>
      <c r="K938" s="14" t="s">
        <v>15271</v>
      </c>
      <c r="L938" s="14" t="s">
        <v>15272</v>
      </c>
      <c r="M938" s="14" t="s">
        <v>42</v>
      </c>
      <c r="N938" s="14" t="s">
        <v>38</v>
      </c>
      <c r="O938" s="14" t="b">
        <f t="shared" ca="1" si="186"/>
        <v>0</v>
      </c>
      <c r="P938" s="14" t="b">
        <f t="shared" ca="1" si="187"/>
        <v>0</v>
      </c>
      <c r="Q938" s="5"/>
      <c r="R938" s="5"/>
      <c r="S938" s="5"/>
      <c r="T938" s="5"/>
      <c r="U938" s="5"/>
      <c r="V938" s="5"/>
      <c r="W938" s="5"/>
      <c r="X938" s="5"/>
      <c r="Y938" s="5"/>
      <c r="Z938" s="5"/>
      <c r="AA938" s="5"/>
      <c r="AB938" s="5"/>
      <c r="AC938" s="5"/>
      <c r="AD938" s="5"/>
      <c r="AE938" s="5"/>
    </row>
    <row r="939" spans="1:31" ht="21" customHeight="1">
      <c r="A939" s="5" t="s">
        <v>10757</v>
      </c>
      <c r="B939" s="5" t="s">
        <v>15273</v>
      </c>
      <c r="C939" s="5" t="s">
        <v>41</v>
      </c>
      <c r="D939" s="5" t="s">
        <v>448</v>
      </c>
      <c r="E939" s="5" t="s">
        <v>45</v>
      </c>
      <c r="F939" s="7">
        <v>10</v>
      </c>
      <c r="G939" s="7">
        <v>18</v>
      </c>
      <c r="H939" s="5" t="s">
        <v>964</v>
      </c>
      <c r="I939" s="5" t="s">
        <v>108</v>
      </c>
      <c r="J939" s="5" t="s">
        <v>444</v>
      </c>
      <c r="K939" s="5" t="s">
        <v>15275</v>
      </c>
      <c r="L939" s="5" t="s">
        <v>15277</v>
      </c>
      <c r="M939" s="5" t="s">
        <v>37</v>
      </c>
      <c r="N939" s="5" t="s">
        <v>55</v>
      </c>
      <c r="O939" s="5" t="b">
        <f t="shared" ref="O939:O962" ca="1" si="188">IFERROR(__xludf.DUMMYFUNCTION("REGEXMATCH(A939,""PHP"")"),TRUE)</f>
        <v>1</v>
      </c>
      <c r="P939" s="5"/>
      <c r="Q939" s="5"/>
      <c r="R939" s="5"/>
      <c r="S939" s="5"/>
      <c r="T939" s="5"/>
      <c r="U939" s="5"/>
      <c r="V939" s="5"/>
      <c r="W939" s="5"/>
      <c r="X939" s="5"/>
      <c r="Y939" s="5"/>
      <c r="Z939" s="5"/>
      <c r="AA939" s="5"/>
      <c r="AB939" s="5"/>
      <c r="AC939" s="5"/>
      <c r="AD939" s="5"/>
      <c r="AE939" s="5"/>
    </row>
    <row r="940" spans="1:31" ht="21" customHeight="1">
      <c r="A940" s="5" t="s">
        <v>248</v>
      </c>
      <c r="B940" s="5" t="s">
        <v>15279</v>
      </c>
      <c r="C940" s="5" t="s">
        <v>170</v>
      </c>
      <c r="D940" s="5" t="s">
        <v>390</v>
      </c>
      <c r="E940" s="5" t="s">
        <v>45</v>
      </c>
      <c r="F940" s="7">
        <v>10</v>
      </c>
      <c r="G940" s="7">
        <v>20</v>
      </c>
      <c r="H940" s="5" t="s">
        <v>144</v>
      </c>
      <c r="I940" s="5" t="s">
        <v>108</v>
      </c>
      <c r="J940" s="5" t="s">
        <v>117</v>
      </c>
      <c r="K940" s="5" t="s">
        <v>15282</v>
      </c>
      <c r="L940" s="5" t="s">
        <v>15283</v>
      </c>
      <c r="M940" s="5" t="s">
        <v>53</v>
      </c>
      <c r="N940" s="5" t="s">
        <v>55</v>
      </c>
      <c r="O940" s="5" t="b">
        <f t="shared" ca="1" si="188"/>
        <v>1</v>
      </c>
      <c r="P940" s="5"/>
      <c r="Q940" s="5"/>
      <c r="R940" s="5"/>
      <c r="S940" s="5"/>
      <c r="T940" s="5"/>
      <c r="U940" s="5"/>
      <c r="V940" s="5"/>
      <c r="W940" s="5"/>
      <c r="X940" s="5"/>
      <c r="Y940" s="5"/>
      <c r="Z940" s="5"/>
      <c r="AA940" s="5"/>
      <c r="AB940" s="5"/>
      <c r="AC940" s="5"/>
      <c r="AD940" s="5"/>
      <c r="AE940" s="5"/>
    </row>
    <row r="941" spans="1:31" ht="21" customHeight="1">
      <c r="A941" s="5" t="s">
        <v>248</v>
      </c>
      <c r="B941" s="5" t="s">
        <v>2999</v>
      </c>
      <c r="C941" s="5" t="s">
        <v>170</v>
      </c>
      <c r="D941" s="5" t="s">
        <v>1759</v>
      </c>
      <c r="E941" s="5" t="s">
        <v>29</v>
      </c>
      <c r="F941" s="7">
        <v>10</v>
      </c>
      <c r="G941" s="7">
        <v>20</v>
      </c>
      <c r="H941" s="5" t="s">
        <v>144</v>
      </c>
      <c r="I941" s="5" t="s">
        <v>31</v>
      </c>
      <c r="J941" s="5" t="s">
        <v>57</v>
      </c>
      <c r="K941" s="5" t="s">
        <v>13939</v>
      </c>
      <c r="L941" s="5" t="s">
        <v>15285</v>
      </c>
      <c r="M941" s="5" t="s">
        <v>37</v>
      </c>
      <c r="N941" s="5" t="s">
        <v>55</v>
      </c>
      <c r="O941" s="5" t="b">
        <f t="shared" ca="1" si="188"/>
        <v>1</v>
      </c>
      <c r="P941" s="5"/>
      <c r="Q941" s="5"/>
      <c r="R941" s="5"/>
      <c r="S941" s="5"/>
      <c r="T941" s="5"/>
      <c r="U941" s="5"/>
      <c r="V941" s="5"/>
      <c r="W941" s="5"/>
      <c r="X941" s="5"/>
      <c r="Y941" s="5"/>
      <c r="Z941" s="5"/>
      <c r="AA941" s="5"/>
      <c r="AB941" s="5"/>
      <c r="AC941" s="5"/>
      <c r="AD941" s="5"/>
      <c r="AE941" s="5"/>
    </row>
    <row r="942" spans="1:31" ht="21" customHeight="1">
      <c r="A942" s="5" t="s">
        <v>248</v>
      </c>
      <c r="B942" s="5" t="s">
        <v>15288</v>
      </c>
      <c r="C942" s="5" t="s">
        <v>20</v>
      </c>
      <c r="D942" s="5" t="s">
        <v>1173</v>
      </c>
      <c r="E942" s="5" t="s">
        <v>45</v>
      </c>
      <c r="F942" s="7">
        <v>10</v>
      </c>
      <c r="G942" s="7">
        <v>15</v>
      </c>
      <c r="H942" s="5" t="s">
        <v>56</v>
      </c>
      <c r="I942" s="5" t="s">
        <v>108</v>
      </c>
      <c r="J942" s="5" t="s">
        <v>57</v>
      </c>
      <c r="K942" s="5" t="s">
        <v>15289</v>
      </c>
      <c r="L942" s="5" t="s">
        <v>15290</v>
      </c>
      <c r="M942" s="5" t="s">
        <v>53</v>
      </c>
      <c r="N942" s="5" t="s">
        <v>55</v>
      </c>
      <c r="O942" s="5" t="b">
        <f t="shared" ca="1" si="188"/>
        <v>1</v>
      </c>
      <c r="P942" s="5"/>
      <c r="Q942" s="5"/>
      <c r="R942" s="5"/>
      <c r="S942" s="5"/>
      <c r="T942" s="5"/>
      <c r="U942" s="5"/>
      <c r="V942" s="5"/>
      <c r="W942" s="5"/>
      <c r="X942" s="5"/>
      <c r="Y942" s="5"/>
      <c r="Z942" s="5"/>
      <c r="AA942" s="5"/>
      <c r="AB942" s="5"/>
      <c r="AC942" s="5"/>
      <c r="AD942" s="5"/>
      <c r="AE942" s="5"/>
    </row>
    <row r="943" spans="1:31" ht="21" customHeight="1">
      <c r="A943" s="5" t="s">
        <v>10427</v>
      </c>
      <c r="B943" s="5" t="s">
        <v>15296</v>
      </c>
      <c r="C943" s="5" t="s">
        <v>41</v>
      </c>
      <c r="D943" s="5" t="s">
        <v>114</v>
      </c>
      <c r="E943" s="5" t="s">
        <v>45</v>
      </c>
      <c r="F943" s="7">
        <v>10</v>
      </c>
      <c r="G943" s="7">
        <v>15</v>
      </c>
      <c r="H943" s="5" t="s">
        <v>56</v>
      </c>
      <c r="I943" s="5" t="s">
        <v>108</v>
      </c>
      <c r="J943" s="5" t="s">
        <v>1270</v>
      </c>
      <c r="K943" s="9" t="s">
        <v>47</v>
      </c>
      <c r="L943" s="5" t="s">
        <v>15297</v>
      </c>
      <c r="M943" s="5" t="s">
        <v>37</v>
      </c>
      <c r="N943" s="5" t="s">
        <v>55</v>
      </c>
      <c r="O943" s="5" t="b">
        <f t="shared" ca="1" si="188"/>
        <v>1</v>
      </c>
      <c r="P943" s="5"/>
      <c r="Q943" s="5"/>
      <c r="R943" s="5"/>
      <c r="S943" s="5"/>
      <c r="T943" s="5"/>
      <c r="U943" s="5"/>
      <c r="V943" s="5"/>
      <c r="W943" s="5"/>
      <c r="X943" s="5"/>
      <c r="Y943" s="5"/>
      <c r="Z943" s="5"/>
      <c r="AA943" s="5"/>
      <c r="AB943" s="5"/>
      <c r="AC943" s="5"/>
      <c r="AD943" s="5"/>
      <c r="AE943" s="5"/>
    </row>
    <row r="944" spans="1:31" ht="21" customHeight="1">
      <c r="A944" s="5" t="s">
        <v>15304</v>
      </c>
      <c r="B944" s="5" t="s">
        <v>15305</v>
      </c>
      <c r="C944" s="5" t="s">
        <v>170</v>
      </c>
      <c r="D944" s="5" t="s">
        <v>435</v>
      </c>
      <c r="E944" s="5" t="s">
        <v>29</v>
      </c>
      <c r="F944" s="7">
        <v>10</v>
      </c>
      <c r="G944" s="7">
        <v>20</v>
      </c>
      <c r="H944" s="5" t="s">
        <v>144</v>
      </c>
      <c r="I944" s="5" t="s">
        <v>31</v>
      </c>
      <c r="J944" s="5" t="s">
        <v>76</v>
      </c>
      <c r="K944" s="5" t="s">
        <v>15306</v>
      </c>
      <c r="L944" s="5" t="s">
        <v>15307</v>
      </c>
      <c r="M944" s="5" t="s">
        <v>53</v>
      </c>
      <c r="N944" s="5" t="s">
        <v>55</v>
      </c>
      <c r="O944" s="5" t="b">
        <f t="shared" ca="1" si="188"/>
        <v>1</v>
      </c>
      <c r="P944" s="5"/>
      <c r="Q944" s="5"/>
      <c r="R944" s="5"/>
      <c r="S944" s="5"/>
      <c r="T944" s="5"/>
      <c r="U944" s="5"/>
      <c r="V944" s="5"/>
      <c r="W944" s="5"/>
      <c r="X944" s="5"/>
      <c r="Y944" s="5"/>
      <c r="Z944" s="5"/>
      <c r="AA944" s="5"/>
      <c r="AB944" s="5"/>
      <c r="AC944" s="5"/>
      <c r="AD944" s="5"/>
      <c r="AE944" s="5"/>
    </row>
    <row r="945" spans="1:31" ht="21" customHeight="1">
      <c r="A945" s="5" t="s">
        <v>248</v>
      </c>
      <c r="B945" s="5" t="s">
        <v>15308</v>
      </c>
      <c r="C945" s="5" t="s">
        <v>170</v>
      </c>
      <c r="D945" s="5" t="s">
        <v>390</v>
      </c>
      <c r="E945" s="5" t="s">
        <v>29</v>
      </c>
      <c r="F945" s="7">
        <v>10</v>
      </c>
      <c r="G945" s="7">
        <v>20</v>
      </c>
      <c r="H945" s="5" t="s">
        <v>144</v>
      </c>
      <c r="I945" s="5" t="s">
        <v>108</v>
      </c>
      <c r="J945" s="5" t="s">
        <v>87</v>
      </c>
      <c r="K945" s="5" t="s">
        <v>15310</v>
      </c>
      <c r="L945" s="5" t="s">
        <v>15311</v>
      </c>
      <c r="M945" s="5" t="s">
        <v>53</v>
      </c>
      <c r="N945" s="5" t="s">
        <v>55</v>
      </c>
      <c r="O945" s="5" t="b">
        <f t="shared" ca="1" si="188"/>
        <v>1</v>
      </c>
      <c r="P945" s="5"/>
      <c r="Q945" s="5"/>
      <c r="R945" s="5"/>
      <c r="S945" s="5"/>
      <c r="T945" s="5"/>
      <c r="U945" s="5"/>
      <c r="V945" s="5"/>
      <c r="W945" s="5"/>
      <c r="X945" s="5"/>
      <c r="Y945" s="5"/>
      <c r="Z945" s="5"/>
      <c r="AA945" s="5"/>
      <c r="AB945" s="5"/>
      <c r="AC945" s="5"/>
      <c r="AD945" s="5"/>
      <c r="AE945" s="5"/>
    </row>
    <row r="946" spans="1:31" ht="21" customHeight="1">
      <c r="A946" s="5" t="s">
        <v>248</v>
      </c>
      <c r="B946" s="5" t="s">
        <v>1509</v>
      </c>
      <c r="C946" s="5" t="s">
        <v>27</v>
      </c>
      <c r="D946" s="5" t="s">
        <v>80</v>
      </c>
      <c r="E946" s="5" t="s">
        <v>45</v>
      </c>
      <c r="F946" s="7">
        <v>10</v>
      </c>
      <c r="G946" s="7">
        <v>15</v>
      </c>
      <c r="H946" s="5" t="s">
        <v>56</v>
      </c>
      <c r="I946" s="5" t="s">
        <v>31</v>
      </c>
      <c r="J946" s="5" t="s">
        <v>57</v>
      </c>
      <c r="K946" s="5" t="s">
        <v>1596</v>
      </c>
      <c r="L946" s="5" t="s">
        <v>15314</v>
      </c>
      <c r="M946" s="5" t="s">
        <v>37</v>
      </c>
      <c r="N946" s="5" t="s">
        <v>38</v>
      </c>
      <c r="O946" s="5" t="b">
        <f t="shared" ca="1" si="188"/>
        <v>1</v>
      </c>
      <c r="P946" s="5"/>
      <c r="Q946" s="5"/>
      <c r="R946" s="5"/>
      <c r="S946" s="5"/>
      <c r="T946" s="5"/>
      <c r="U946" s="5"/>
      <c r="V946" s="5"/>
      <c r="W946" s="5"/>
      <c r="X946" s="5"/>
      <c r="Y946" s="5"/>
      <c r="Z946" s="5"/>
      <c r="AA946" s="5"/>
      <c r="AB946" s="5"/>
      <c r="AC946" s="5"/>
      <c r="AD946" s="5"/>
      <c r="AE946" s="5"/>
    </row>
    <row r="947" spans="1:31" ht="21" customHeight="1">
      <c r="A947" s="5" t="s">
        <v>10757</v>
      </c>
      <c r="B947" s="5" t="s">
        <v>15315</v>
      </c>
      <c r="C947" s="5" t="s">
        <v>41</v>
      </c>
      <c r="D947" s="5" t="s">
        <v>114</v>
      </c>
      <c r="E947" s="5" t="s">
        <v>29</v>
      </c>
      <c r="F947" s="7">
        <v>10</v>
      </c>
      <c r="G947" s="7">
        <v>15</v>
      </c>
      <c r="H947" s="5" t="s">
        <v>56</v>
      </c>
      <c r="I947" s="5" t="s">
        <v>108</v>
      </c>
      <c r="J947" s="5" t="s">
        <v>2520</v>
      </c>
      <c r="K947" s="9" t="s">
        <v>47</v>
      </c>
      <c r="L947" s="5" t="s">
        <v>15316</v>
      </c>
      <c r="M947" s="5" t="s">
        <v>53</v>
      </c>
      <c r="N947" s="5" t="s">
        <v>55</v>
      </c>
      <c r="O947" s="5" t="b">
        <f t="shared" ca="1" si="188"/>
        <v>1</v>
      </c>
      <c r="P947" s="5"/>
      <c r="Q947" s="5"/>
      <c r="R947" s="5"/>
      <c r="S947" s="5"/>
      <c r="T947" s="5"/>
      <c r="U947" s="5"/>
      <c r="V947" s="5"/>
      <c r="W947" s="5"/>
      <c r="X947" s="5"/>
      <c r="Y947" s="5"/>
      <c r="Z947" s="5"/>
      <c r="AA947" s="5"/>
      <c r="AB947" s="5"/>
      <c r="AC947" s="5"/>
      <c r="AD947" s="5"/>
      <c r="AE947" s="5"/>
    </row>
    <row r="948" spans="1:31" ht="21" customHeight="1">
      <c r="A948" s="5" t="s">
        <v>248</v>
      </c>
      <c r="B948" s="5" t="s">
        <v>15319</v>
      </c>
      <c r="C948" s="5" t="s">
        <v>41</v>
      </c>
      <c r="D948" s="5" t="s">
        <v>874</v>
      </c>
      <c r="E948" s="5" t="s">
        <v>45</v>
      </c>
      <c r="F948" s="7">
        <v>10</v>
      </c>
      <c r="G948" s="7">
        <v>18</v>
      </c>
      <c r="H948" s="5" t="s">
        <v>964</v>
      </c>
      <c r="I948" s="5" t="s">
        <v>31</v>
      </c>
      <c r="J948" s="5" t="s">
        <v>2924</v>
      </c>
      <c r="K948" s="5" t="s">
        <v>15321</v>
      </c>
      <c r="L948" s="5" t="s">
        <v>15323</v>
      </c>
      <c r="M948" s="5" t="s">
        <v>53</v>
      </c>
      <c r="N948" s="5" t="s">
        <v>55</v>
      </c>
      <c r="O948" s="5" t="b">
        <f t="shared" ca="1" si="188"/>
        <v>1</v>
      </c>
      <c r="P948" s="5"/>
      <c r="Q948" s="5"/>
      <c r="R948" s="5"/>
      <c r="S948" s="5"/>
      <c r="T948" s="5"/>
      <c r="U948" s="5"/>
      <c r="V948" s="5"/>
      <c r="W948" s="5"/>
      <c r="X948" s="5"/>
      <c r="Y948" s="5"/>
      <c r="Z948" s="5"/>
      <c r="AA948" s="5"/>
      <c r="AB948" s="5"/>
      <c r="AC948" s="5"/>
      <c r="AD948" s="5"/>
      <c r="AE948" s="5"/>
    </row>
    <row r="949" spans="1:31" ht="21" customHeight="1">
      <c r="A949" s="5" t="s">
        <v>10757</v>
      </c>
      <c r="B949" s="5" t="s">
        <v>15327</v>
      </c>
      <c r="C949" s="5" t="s">
        <v>170</v>
      </c>
      <c r="D949" s="5" t="s">
        <v>171</v>
      </c>
      <c r="E949" s="5" t="s">
        <v>45</v>
      </c>
      <c r="F949" s="7">
        <v>10</v>
      </c>
      <c r="G949" s="7">
        <v>20</v>
      </c>
      <c r="H949" s="5" t="s">
        <v>144</v>
      </c>
      <c r="I949" s="5" t="s">
        <v>66</v>
      </c>
      <c r="J949" s="5" t="s">
        <v>187</v>
      </c>
      <c r="K949" s="5" t="s">
        <v>15330</v>
      </c>
      <c r="L949" s="5" t="s">
        <v>15332</v>
      </c>
      <c r="M949" s="5" t="s">
        <v>37</v>
      </c>
      <c r="N949" s="5" t="s">
        <v>55</v>
      </c>
      <c r="O949" s="5" t="b">
        <f t="shared" ca="1" si="188"/>
        <v>1</v>
      </c>
      <c r="P949" s="5"/>
      <c r="Q949" s="5"/>
      <c r="R949" s="5"/>
      <c r="S949" s="5"/>
      <c r="T949" s="5"/>
      <c r="U949" s="5"/>
      <c r="V949" s="5"/>
      <c r="W949" s="5"/>
      <c r="X949" s="5"/>
      <c r="Y949" s="5"/>
      <c r="Z949" s="5"/>
      <c r="AA949" s="5"/>
      <c r="AB949" s="5"/>
      <c r="AC949" s="5"/>
      <c r="AD949" s="5"/>
      <c r="AE949" s="5"/>
    </row>
    <row r="950" spans="1:31" ht="21" customHeight="1">
      <c r="A950" s="5" t="s">
        <v>3997</v>
      </c>
      <c r="B950" s="5" t="s">
        <v>15335</v>
      </c>
      <c r="C950" s="5" t="s">
        <v>41</v>
      </c>
      <c r="D950" s="5" t="s">
        <v>874</v>
      </c>
      <c r="E950" s="5" t="s">
        <v>29</v>
      </c>
      <c r="F950" s="7">
        <v>10</v>
      </c>
      <c r="G950" s="7">
        <v>20</v>
      </c>
      <c r="H950" s="5" t="s">
        <v>144</v>
      </c>
      <c r="I950" s="5" t="s">
        <v>24</v>
      </c>
      <c r="J950" s="5" t="s">
        <v>15337</v>
      </c>
      <c r="K950" s="5" t="s">
        <v>15338</v>
      </c>
      <c r="L950" s="5" t="s">
        <v>15340</v>
      </c>
      <c r="M950" s="5" t="s">
        <v>1599</v>
      </c>
      <c r="N950" s="5" t="s">
        <v>55</v>
      </c>
      <c r="O950" s="5" t="b">
        <f t="shared" ca="1" si="188"/>
        <v>1</v>
      </c>
      <c r="P950" s="5"/>
      <c r="Q950" s="5"/>
      <c r="R950" s="5"/>
      <c r="S950" s="5"/>
      <c r="T950" s="5"/>
      <c r="U950" s="5"/>
      <c r="V950" s="5"/>
      <c r="W950" s="5"/>
      <c r="X950" s="5"/>
      <c r="Y950" s="5"/>
      <c r="Z950" s="5"/>
      <c r="AA950" s="5"/>
      <c r="AB950" s="5"/>
      <c r="AC950" s="5"/>
      <c r="AD950" s="5"/>
      <c r="AE950" s="5"/>
    </row>
    <row r="951" spans="1:31" ht="21" customHeight="1">
      <c r="A951" s="5" t="s">
        <v>248</v>
      </c>
      <c r="B951" s="5" t="s">
        <v>15346</v>
      </c>
      <c r="C951" s="5" t="s">
        <v>27</v>
      </c>
      <c r="D951" s="5" t="s">
        <v>105</v>
      </c>
      <c r="E951" s="5" t="s">
        <v>29</v>
      </c>
      <c r="F951" s="7">
        <v>10</v>
      </c>
      <c r="G951" s="7">
        <v>20</v>
      </c>
      <c r="H951" s="5" t="s">
        <v>144</v>
      </c>
      <c r="I951" s="5" t="s">
        <v>108</v>
      </c>
      <c r="J951" s="5" t="s">
        <v>1662</v>
      </c>
      <c r="K951" s="5" t="s">
        <v>5352</v>
      </c>
      <c r="L951" s="5" t="s">
        <v>15348</v>
      </c>
      <c r="M951" s="5" t="s">
        <v>53</v>
      </c>
      <c r="N951" s="5" t="s">
        <v>55</v>
      </c>
      <c r="O951" s="5" t="b">
        <f t="shared" ca="1" si="188"/>
        <v>1</v>
      </c>
      <c r="P951" s="5"/>
      <c r="Q951" s="5"/>
      <c r="R951" s="5"/>
      <c r="S951" s="5"/>
      <c r="T951" s="5"/>
      <c r="U951" s="5"/>
      <c r="V951" s="5"/>
      <c r="W951" s="5"/>
      <c r="X951" s="5"/>
      <c r="Y951" s="5"/>
      <c r="Z951" s="5"/>
      <c r="AA951" s="5"/>
      <c r="AB951" s="5"/>
      <c r="AC951" s="5"/>
      <c r="AD951" s="5"/>
      <c r="AE951" s="5"/>
    </row>
    <row r="952" spans="1:31" ht="21" customHeight="1">
      <c r="A952" s="5" t="s">
        <v>248</v>
      </c>
      <c r="B952" s="5" t="s">
        <v>15349</v>
      </c>
      <c r="C952" s="5" t="s">
        <v>41</v>
      </c>
      <c r="D952" s="5" t="s">
        <v>43</v>
      </c>
      <c r="E952" s="5" t="s">
        <v>29</v>
      </c>
      <c r="F952" s="7">
        <v>10</v>
      </c>
      <c r="G952" s="7">
        <v>15</v>
      </c>
      <c r="H952" s="5" t="s">
        <v>56</v>
      </c>
      <c r="I952" s="5" t="s">
        <v>108</v>
      </c>
      <c r="J952" s="5" t="s">
        <v>117</v>
      </c>
      <c r="K952" s="5" t="s">
        <v>15351</v>
      </c>
      <c r="L952" s="5" t="s">
        <v>15353</v>
      </c>
      <c r="M952" s="5" t="s">
        <v>53</v>
      </c>
      <c r="N952" s="5" t="s">
        <v>55</v>
      </c>
      <c r="O952" s="5" t="b">
        <f t="shared" ca="1" si="188"/>
        <v>1</v>
      </c>
      <c r="P952" s="5"/>
      <c r="Q952" s="5"/>
      <c r="R952" s="5"/>
      <c r="S952" s="5"/>
      <c r="T952" s="5"/>
      <c r="U952" s="5"/>
      <c r="V952" s="5"/>
      <c r="W952" s="5"/>
      <c r="X952" s="5"/>
      <c r="Y952" s="5"/>
      <c r="Z952" s="5"/>
      <c r="AA952" s="5"/>
      <c r="AB952" s="5"/>
      <c r="AC952" s="5"/>
      <c r="AD952" s="5"/>
      <c r="AE952" s="5"/>
    </row>
    <row r="953" spans="1:31" ht="21" customHeight="1">
      <c r="A953" s="5" t="s">
        <v>248</v>
      </c>
      <c r="B953" s="5" t="s">
        <v>15356</v>
      </c>
      <c r="C953" s="5" t="s">
        <v>41</v>
      </c>
      <c r="D953" s="5" t="s">
        <v>874</v>
      </c>
      <c r="E953" s="5" t="s">
        <v>45</v>
      </c>
      <c r="F953" s="7">
        <v>10</v>
      </c>
      <c r="G953" s="7">
        <v>13</v>
      </c>
      <c r="H953" s="5" t="s">
        <v>1661</v>
      </c>
      <c r="I953" s="5" t="s">
        <v>125</v>
      </c>
      <c r="J953" s="5" t="s">
        <v>9892</v>
      </c>
      <c r="K953" s="5" t="s">
        <v>15357</v>
      </c>
      <c r="L953" s="5" t="s">
        <v>15358</v>
      </c>
      <c r="M953" s="5" t="s">
        <v>53</v>
      </c>
      <c r="N953" s="5" t="s">
        <v>55</v>
      </c>
      <c r="O953" s="5" t="b">
        <f t="shared" ca="1" si="188"/>
        <v>1</v>
      </c>
      <c r="P953" s="5"/>
      <c r="Q953" s="5"/>
      <c r="R953" s="5"/>
      <c r="S953" s="5"/>
      <c r="T953" s="5"/>
      <c r="U953" s="5"/>
      <c r="V953" s="5"/>
      <c r="W953" s="5"/>
      <c r="X953" s="5"/>
      <c r="Y953" s="5"/>
      <c r="Z953" s="5"/>
      <c r="AA953" s="5"/>
      <c r="AB953" s="5"/>
      <c r="AC953" s="5"/>
      <c r="AD953" s="5"/>
      <c r="AE953" s="5"/>
    </row>
    <row r="954" spans="1:31" ht="21" customHeight="1">
      <c r="A954" s="5" t="s">
        <v>248</v>
      </c>
      <c r="B954" s="5" t="s">
        <v>15361</v>
      </c>
      <c r="C954" s="5" t="s">
        <v>170</v>
      </c>
      <c r="D954" s="5" t="s">
        <v>390</v>
      </c>
      <c r="E954" s="5" t="s">
        <v>45</v>
      </c>
      <c r="F954" s="7">
        <v>10</v>
      </c>
      <c r="G954" s="7">
        <v>20</v>
      </c>
      <c r="H954" s="5" t="s">
        <v>144</v>
      </c>
      <c r="I954" s="5" t="s">
        <v>31</v>
      </c>
      <c r="J954" s="5" t="s">
        <v>110</v>
      </c>
      <c r="K954" s="5" t="s">
        <v>15362</v>
      </c>
      <c r="L954" s="9" t="s">
        <v>47</v>
      </c>
      <c r="M954" s="5" t="s">
        <v>42</v>
      </c>
      <c r="N954" s="5" t="s">
        <v>237</v>
      </c>
      <c r="O954" s="5" t="b">
        <f t="shared" ca="1" si="188"/>
        <v>1</v>
      </c>
      <c r="P954" s="9"/>
      <c r="Q954" s="5"/>
      <c r="R954" s="5"/>
      <c r="S954" s="5"/>
      <c r="T954" s="5"/>
      <c r="U954" s="5"/>
      <c r="V954" s="5"/>
      <c r="W954" s="5"/>
      <c r="X954" s="5"/>
      <c r="Y954" s="5"/>
      <c r="Z954" s="5"/>
      <c r="AA954" s="5"/>
      <c r="AB954" s="5"/>
      <c r="AC954" s="5"/>
      <c r="AD954" s="5"/>
      <c r="AE954" s="5"/>
    </row>
    <row r="955" spans="1:31" ht="21" customHeight="1">
      <c r="A955" s="5" t="s">
        <v>248</v>
      </c>
      <c r="B955" s="5" t="s">
        <v>15365</v>
      </c>
      <c r="C955" s="5" t="s">
        <v>170</v>
      </c>
      <c r="D955" s="5" t="s">
        <v>1759</v>
      </c>
      <c r="E955" s="5" t="s">
        <v>29</v>
      </c>
      <c r="F955" s="7">
        <v>10</v>
      </c>
      <c r="G955" s="7">
        <v>15</v>
      </c>
      <c r="H955" s="5" t="s">
        <v>56</v>
      </c>
      <c r="I955" s="5" t="s">
        <v>24</v>
      </c>
      <c r="J955" s="5" t="s">
        <v>3468</v>
      </c>
      <c r="K955" s="5" t="s">
        <v>15366</v>
      </c>
      <c r="L955" s="5" t="s">
        <v>15367</v>
      </c>
      <c r="M955" s="5" t="s">
        <v>42</v>
      </c>
      <c r="N955" s="5" t="s">
        <v>55</v>
      </c>
      <c r="O955" s="5" t="b">
        <f t="shared" ca="1" si="188"/>
        <v>1</v>
      </c>
      <c r="P955" s="5"/>
      <c r="Q955" s="5"/>
      <c r="R955" s="5"/>
      <c r="S955" s="5"/>
      <c r="T955" s="5"/>
      <c r="U955" s="5"/>
      <c r="V955" s="5"/>
      <c r="W955" s="5"/>
      <c r="X955" s="5"/>
      <c r="Y955" s="5"/>
      <c r="Z955" s="5"/>
      <c r="AA955" s="5"/>
      <c r="AB955" s="5"/>
      <c r="AC955" s="5"/>
      <c r="AD955" s="5"/>
      <c r="AE955" s="5"/>
    </row>
    <row r="956" spans="1:31" ht="21" customHeight="1">
      <c r="A956" s="5" t="s">
        <v>248</v>
      </c>
      <c r="B956" s="5" t="s">
        <v>15372</v>
      </c>
      <c r="C956" s="5" t="s">
        <v>27</v>
      </c>
      <c r="D956" s="5" t="s">
        <v>212</v>
      </c>
      <c r="E956" s="5" t="s">
        <v>29</v>
      </c>
      <c r="F956" s="7">
        <v>10</v>
      </c>
      <c r="G956" s="7">
        <v>15</v>
      </c>
      <c r="H956" s="5" t="s">
        <v>56</v>
      </c>
      <c r="I956" s="5" t="s">
        <v>24</v>
      </c>
      <c r="J956" s="5" t="s">
        <v>106</v>
      </c>
      <c r="K956" s="9" t="s">
        <v>47</v>
      </c>
      <c r="L956" s="5" t="s">
        <v>15373</v>
      </c>
      <c r="M956" s="5" t="s">
        <v>100</v>
      </c>
      <c r="N956" s="5" t="s">
        <v>405</v>
      </c>
      <c r="O956" s="5" t="b">
        <f t="shared" ca="1" si="188"/>
        <v>1</v>
      </c>
      <c r="P956" s="5"/>
      <c r="Q956" s="5"/>
      <c r="R956" s="5"/>
      <c r="S956" s="5"/>
      <c r="T956" s="5"/>
      <c r="U956" s="5"/>
      <c r="V956" s="5"/>
      <c r="W956" s="5"/>
      <c r="X956" s="5"/>
      <c r="Y956" s="5"/>
      <c r="Z956" s="5"/>
      <c r="AA956" s="5"/>
      <c r="AB956" s="5"/>
      <c r="AC956" s="5"/>
      <c r="AD956" s="5"/>
      <c r="AE956" s="5"/>
    </row>
    <row r="957" spans="1:31" ht="21" customHeight="1">
      <c r="A957" s="5" t="s">
        <v>15375</v>
      </c>
      <c r="B957" s="5" t="s">
        <v>15376</v>
      </c>
      <c r="C957" s="5" t="s">
        <v>27</v>
      </c>
      <c r="D957" s="5" t="s">
        <v>75</v>
      </c>
      <c r="E957" s="5" t="s">
        <v>45</v>
      </c>
      <c r="F957" s="7">
        <v>10</v>
      </c>
      <c r="G957" s="7">
        <v>30</v>
      </c>
      <c r="H957" s="5" t="s">
        <v>2866</v>
      </c>
      <c r="I957" s="5" t="s">
        <v>31</v>
      </c>
      <c r="J957" s="5" t="s">
        <v>999</v>
      </c>
      <c r="K957" s="5" t="s">
        <v>15378</v>
      </c>
      <c r="L957" s="5" t="s">
        <v>15379</v>
      </c>
      <c r="M957" s="5" t="s">
        <v>100</v>
      </c>
      <c r="N957" s="5" t="s">
        <v>55</v>
      </c>
      <c r="O957" s="5" t="b">
        <f t="shared" ca="1" si="188"/>
        <v>1</v>
      </c>
      <c r="P957" s="5"/>
      <c r="Q957" s="5"/>
      <c r="R957" s="5"/>
      <c r="S957" s="5"/>
      <c r="T957" s="5"/>
      <c r="U957" s="5"/>
      <c r="V957" s="5"/>
      <c r="W957" s="5"/>
      <c r="X957" s="5"/>
      <c r="Y957" s="5"/>
      <c r="Z957" s="5"/>
      <c r="AA957" s="5"/>
      <c r="AB957" s="5"/>
      <c r="AC957" s="5"/>
      <c r="AD957" s="5"/>
      <c r="AE957" s="5"/>
    </row>
    <row r="958" spans="1:31" ht="21" customHeight="1">
      <c r="A958" s="5" t="s">
        <v>10757</v>
      </c>
      <c r="B958" s="5" t="s">
        <v>15380</v>
      </c>
      <c r="C958" s="5" t="s">
        <v>170</v>
      </c>
      <c r="D958" s="5" t="s">
        <v>378</v>
      </c>
      <c r="E958" s="5" t="s">
        <v>45</v>
      </c>
      <c r="F958" s="7">
        <v>10</v>
      </c>
      <c r="G958" s="7">
        <v>15</v>
      </c>
      <c r="H958" s="5" t="s">
        <v>56</v>
      </c>
      <c r="I958" s="5" t="s">
        <v>108</v>
      </c>
      <c r="J958" s="5" t="s">
        <v>76</v>
      </c>
      <c r="K958" s="5" t="s">
        <v>15381</v>
      </c>
      <c r="L958" s="5" t="s">
        <v>15382</v>
      </c>
      <c r="M958" s="5" t="s">
        <v>53</v>
      </c>
      <c r="N958" s="5" t="s">
        <v>55</v>
      </c>
      <c r="O958" s="5" t="b">
        <f t="shared" ca="1" si="188"/>
        <v>1</v>
      </c>
      <c r="P958" s="5"/>
      <c r="Q958" s="5"/>
      <c r="R958" s="5"/>
      <c r="S958" s="5"/>
      <c r="T958" s="5"/>
      <c r="U958" s="5"/>
      <c r="V958" s="5"/>
      <c r="W958" s="5"/>
      <c r="X958" s="5"/>
      <c r="Y958" s="5"/>
      <c r="Z958" s="5"/>
      <c r="AA958" s="5"/>
      <c r="AB958" s="5"/>
      <c r="AC958" s="5"/>
      <c r="AD958" s="5"/>
      <c r="AE958" s="5"/>
    </row>
    <row r="959" spans="1:31" ht="21" customHeight="1">
      <c r="A959" s="5" t="s">
        <v>15385</v>
      </c>
      <c r="B959" s="5" t="s">
        <v>15386</v>
      </c>
      <c r="C959" s="5" t="s">
        <v>170</v>
      </c>
      <c r="D959" s="5" t="s">
        <v>390</v>
      </c>
      <c r="E959" s="5" t="s">
        <v>45</v>
      </c>
      <c r="F959" s="7">
        <v>10</v>
      </c>
      <c r="G959" s="7">
        <v>15</v>
      </c>
      <c r="H959" s="5" t="s">
        <v>56</v>
      </c>
      <c r="I959" s="5" t="s">
        <v>108</v>
      </c>
      <c r="J959" s="5" t="s">
        <v>11767</v>
      </c>
      <c r="K959" s="5" t="s">
        <v>321</v>
      </c>
      <c r="L959" s="5" t="s">
        <v>15388</v>
      </c>
      <c r="M959" s="5" t="s">
        <v>53</v>
      </c>
      <c r="N959" s="5" t="s">
        <v>38</v>
      </c>
      <c r="O959" s="5" t="b">
        <f t="shared" ca="1" si="188"/>
        <v>1</v>
      </c>
      <c r="P959" s="5"/>
      <c r="Q959" s="5"/>
      <c r="R959" s="5"/>
      <c r="S959" s="5"/>
      <c r="T959" s="5"/>
      <c r="U959" s="5"/>
      <c r="V959" s="5"/>
      <c r="W959" s="5"/>
      <c r="X959" s="5"/>
      <c r="Y959" s="5"/>
      <c r="Z959" s="5"/>
      <c r="AA959" s="5"/>
      <c r="AB959" s="5"/>
      <c r="AC959" s="5"/>
      <c r="AD959" s="5"/>
      <c r="AE959" s="5"/>
    </row>
    <row r="960" spans="1:31" ht="21" customHeight="1">
      <c r="A960" s="5" t="s">
        <v>248</v>
      </c>
      <c r="B960" s="5" t="s">
        <v>15392</v>
      </c>
      <c r="C960" s="5" t="s">
        <v>27</v>
      </c>
      <c r="D960" s="5" t="s">
        <v>119</v>
      </c>
      <c r="E960" s="5" t="s">
        <v>29</v>
      </c>
      <c r="F960" s="7">
        <v>10</v>
      </c>
      <c r="G960" s="7">
        <v>15</v>
      </c>
      <c r="H960" s="5" t="s">
        <v>56</v>
      </c>
      <c r="I960" s="5" t="s">
        <v>108</v>
      </c>
      <c r="J960" s="5" t="s">
        <v>187</v>
      </c>
      <c r="K960" s="5" t="s">
        <v>2873</v>
      </c>
      <c r="L960" s="5" t="s">
        <v>15393</v>
      </c>
      <c r="M960" s="5" t="s">
        <v>167</v>
      </c>
      <c r="N960" s="5" t="s">
        <v>38</v>
      </c>
      <c r="O960" s="5" t="b">
        <f t="shared" ca="1" si="188"/>
        <v>1</v>
      </c>
      <c r="P960" s="5"/>
      <c r="Q960" s="5"/>
      <c r="R960" s="5"/>
      <c r="S960" s="5"/>
      <c r="T960" s="5"/>
      <c r="U960" s="5"/>
      <c r="V960" s="5"/>
      <c r="W960" s="5"/>
      <c r="X960" s="5"/>
      <c r="Y960" s="5"/>
      <c r="Z960" s="5"/>
      <c r="AA960" s="5"/>
      <c r="AB960" s="5"/>
      <c r="AC960" s="5"/>
      <c r="AD960" s="5"/>
      <c r="AE960" s="5"/>
    </row>
    <row r="961" spans="1:31" ht="21" customHeight="1">
      <c r="A961" s="5" t="s">
        <v>248</v>
      </c>
      <c r="B961" s="5" t="s">
        <v>15394</v>
      </c>
      <c r="C961" s="5" t="s">
        <v>170</v>
      </c>
      <c r="D961" s="5" t="s">
        <v>390</v>
      </c>
      <c r="E961" s="5" t="s">
        <v>29</v>
      </c>
      <c r="F961" s="7">
        <v>10</v>
      </c>
      <c r="G961" s="7">
        <v>13</v>
      </c>
      <c r="H961" s="5" t="s">
        <v>1661</v>
      </c>
      <c r="I961" s="5" t="s">
        <v>108</v>
      </c>
      <c r="J961" s="5" t="s">
        <v>76</v>
      </c>
      <c r="K961" s="5" t="s">
        <v>15395</v>
      </c>
      <c r="L961" s="5" t="s">
        <v>15397</v>
      </c>
      <c r="M961" s="5" t="s">
        <v>53</v>
      </c>
      <c r="N961" s="5" t="s">
        <v>55</v>
      </c>
      <c r="O961" s="5" t="b">
        <f t="shared" ca="1" si="188"/>
        <v>1</v>
      </c>
      <c r="P961" s="5"/>
      <c r="Q961" s="5"/>
      <c r="R961" s="5"/>
      <c r="S961" s="5"/>
      <c r="T961" s="5"/>
      <c r="U961" s="5"/>
      <c r="V961" s="5"/>
      <c r="W961" s="5"/>
      <c r="X961" s="5"/>
      <c r="Y961" s="5"/>
      <c r="Z961" s="5"/>
      <c r="AA961" s="5"/>
      <c r="AB961" s="5"/>
      <c r="AC961" s="5"/>
      <c r="AD961" s="5"/>
      <c r="AE961" s="5"/>
    </row>
    <row r="962" spans="1:31" ht="21" customHeight="1">
      <c r="A962" s="5" t="s">
        <v>248</v>
      </c>
      <c r="B962" s="5" t="s">
        <v>15403</v>
      </c>
      <c r="C962" s="5" t="s">
        <v>27</v>
      </c>
      <c r="D962" s="5" t="s">
        <v>47</v>
      </c>
      <c r="E962" s="5" t="s">
        <v>29</v>
      </c>
      <c r="F962" s="7">
        <v>10</v>
      </c>
      <c r="G962" s="7">
        <v>20</v>
      </c>
      <c r="H962" s="5" t="s">
        <v>144</v>
      </c>
      <c r="I962" s="5" t="s">
        <v>108</v>
      </c>
      <c r="J962" s="5" t="s">
        <v>106</v>
      </c>
      <c r="K962" s="5" t="s">
        <v>15404</v>
      </c>
      <c r="L962" s="5" t="s">
        <v>15405</v>
      </c>
      <c r="M962" s="5" t="s">
        <v>37</v>
      </c>
      <c r="N962" s="5" t="s">
        <v>55</v>
      </c>
      <c r="O962" s="5" t="b">
        <f t="shared" ca="1" si="188"/>
        <v>1</v>
      </c>
      <c r="P962" s="5"/>
      <c r="Q962" s="5"/>
      <c r="R962" s="5"/>
      <c r="S962" s="5"/>
      <c r="T962" s="5"/>
      <c r="U962" s="5"/>
      <c r="V962" s="5"/>
      <c r="W962" s="5"/>
      <c r="X962" s="5"/>
      <c r="Y962" s="5"/>
      <c r="Z962" s="5"/>
      <c r="AA962" s="5"/>
      <c r="AB962" s="5"/>
      <c r="AC962" s="5"/>
      <c r="AD962" s="5"/>
      <c r="AE962" s="5"/>
    </row>
    <row r="963" spans="1:31" ht="21" customHeight="1">
      <c r="A963" s="5" t="s">
        <v>15408</v>
      </c>
      <c r="B963" s="5" t="s">
        <v>15409</v>
      </c>
      <c r="C963" s="5" t="s">
        <v>27</v>
      </c>
      <c r="D963" s="5" t="s">
        <v>80</v>
      </c>
      <c r="E963" s="5" t="s">
        <v>45</v>
      </c>
      <c r="F963" s="7">
        <v>10</v>
      </c>
      <c r="G963" s="7">
        <v>15</v>
      </c>
      <c r="H963" s="5" t="s">
        <v>56</v>
      </c>
      <c r="I963" s="5" t="s">
        <v>24</v>
      </c>
      <c r="J963" s="5" t="s">
        <v>576</v>
      </c>
      <c r="K963" s="9" t="s">
        <v>47</v>
      </c>
      <c r="L963" s="5" t="s">
        <v>15413</v>
      </c>
      <c r="M963" s="5" t="s">
        <v>167</v>
      </c>
      <c r="N963" s="5" t="s">
        <v>44</v>
      </c>
      <c r="O963" s="5" t="b">
        <f ca="1">IFERROR(__xludf.DUMMYFUNCTION("REGEXMATCH(A963,""(?i)PHP"")"),TRUE)</f>
        <v>1</v>
      </c>
      <c r="P963" s="5" t="b">
        <f ca="1">IFERROR(__xludf.DUMMYFUNCTION("REGEXMATCH(L963,""PHP"")"),TRUE)</f>
        <v>1</v>
      </c>
      <c r="Q963" s="5"/>
      <c r="R963" s="5"/>
      <c r="S963" s="5"/>
      <c r="T963" s="5"/>
      <c r="U963" s="5"/>
      <c r="V963" s="5"/>
      <c r="W963" s="5"/>
      <c r="X963" s="5"/>
      <c r="Y963" s="5"/>
      <c r="Z963" s="5"/>
      <c r="AA963" s="5"/>
      <c r="AB963" s="5"/>
      <c r="AC963" s="5"/>
      <c r="AD963" s="5"/>
      <c r="AE963" s="5"/>
    </row>
    <row r="964" spans="1:31" ht="21" customHeight="1">
      <c r="A964" s="5" t="s">
        <v>15420</v>
      </c>
      <c r="B964" s="5" t="s">
        <v>15421</v>
      </c>
      <c r="C964" s="5" t="s">
        <v>41</v>
      </c>
      <c r="D964" s="5" t="s">
        <v>94</v>
      </c>
      <c r="E964" s="5" t="s">
        <v>29</v>
      </c>
      <c r="F964" s="7">
        <v>10</v>
      </c>
      <c r="G964" s="7">
        <v>15</v>
      </c>
      <c r="H964" s="5" t="s">
        <v>56</v>
      </c>
      <c r="I964" s="5" t="s">
        <v>108</v>
      </c>
      <c r="J964" s="5" t="s">
        <v>1439</v>
      </c>
      <c r="K964" s="9" t="s">
        <v>47</v>
      </c>
      <c r="L964" s="5" t="s">
        <v>15422</v>
      </c>
      <c r="M964" s="5" t="s">
        <v>100</v>
      </c>
      <c r="N964" s="5" t="s">
        <v>55</v>
      </c>
      <c r="O964" s="5" t="b">
        <f t="shared" ref="O964:O965" ca="1" si="189">IFERROR(__xludf.DUMMYFUNCTION("REGEXMATCH(A964,""PHP"")"),TRUE)</f>
        <v>1</v>
      </c>
      <c r="P964" s="5"/>
      <c r="Q964" s="5"/>
      <c r="R964" s="5"/>
      <c r="S964" s="5"/>
      <c r="T964" s="5"/>
      <c r="U964" s="5"/>
      <c r="V964" s="5"/>
      <c r="W964" s="5"/>
      <c r="X964" s="5"/>
      <c r="Y964" s="5"/>
      <c r="Z964" s="5"/>
      <c r="AA964" s="5"/>
      <c r="AB964" s="5"/>
      <c r="AC964" s="5"/>
      <c r="AD964" s="5"/>
      <c r="AE964" s="5"/>
    </row>
    <row r="965" spans="1:31" ht="21" customHeight="1">
      <c r="A965" s="5" t="s">
        <v>15427</v>
      </c>
      <c r="B965" s="5" t="s">
        <v>15428</v>
      </c>
      <c r="C965" s="5" t="s">
        <v>41</v>
      </c>
      <c r="D965" s="5" t="s">
        <v>1546</v>
      </c>
      <c r="E965" s="5" t="s">
        <v>29</v>
      </c>
      <c r="F965" s="7">
        <v>10</v>
      </c>
      <c r="G965" s="7">
        <v>20</v>
      </c>
      <c r="H965" s="5" t="s">
        <v>144</v>
      </c>
      <c r="I965" s="5" t="s">
        <v>125</v>
      </c>
      <c r="J965" s="5" t="s">
        <v>57</v>
      </c>
      <c r="K965" s="5" t="s">
        <v>2371</v>
      </c>
      <c r="L965" s="5" t="s">
        <v>15429</v>
      </c>
      <c r="M965" s="5" t="s">
        <v>100</v>
      </c>
      <c r="N965" s="5" t="s">
        <v>55</v>
      </c>
      <c r="O965" s="5" t="b">
        <f t="shared" ca="1" si="189"/>
        <v>1</v>
      </c>
      <c r="P965" s="5"/>
      <c r="Q965" s="5"/>
      <c r="R965" s="5"/>
      <c r="S965" s="5"/>
      <c r="T965" s="5"/>
      <c r="U965" s="5"/>
      <c r="V965" s="5"/>
      <c r="W965" s="5"/>
      <c r="X965" s="5"/>
      <c r="Y965" s="5"/>
      <c r="Z965" s="5"/>
      <c r="AA965" s="5"/>
      <c r="AB965" s="5"/>
      <c r="AC965" s="5"/>
      <c r="AD965" s="5"/>
      <c r="AE965" s="5"/>
    </row>
    <row r="966" spans="1:31" ht="21" customHeight="1">
      <c r="A966" s="5" t="s">
        <v>15431</v>
      </c>
      <c r="B966" s="5" t="s">
        <v>15432</v>
      </c>
      <c r="C966" s="5" t="s">
        <v>20</v>
      </c>
      <c r="D966" s="5" t="s">
        <v>21</v>
      </c>
      <c r="E966" s="5" t="s">
        <v>29</v>
      </c>
      <c r="F966" s="7">
        <v>10</v>
      </c>
      <c r="G966" s="7">
        <v>15</v>
      </c>
      <c r="H966" s="5" t="s">
        <v>56</v>
      </c>
      <c r="I966" s="5" t="s">
        <v>108</v>
      </c>
      <c r="J966" s="5" t="s">
        <v>187</v>
      </c>
      <c r="K966" s="5" t="s">
        <v>15434</v>
      </c>
      <c r="L966" s="5" t="s">
        <v>15435</v>
      </c>
      <c r="M966" s="5" t="s">
        <v>37</v>
      </c>
      <c r="N966" s="5" t="s">
        <v>55</v>
      </c>
      <c r="O966" s="5" t="b">
        <f ca="1">IFERROR(__xludf.DUMMYFUNCTION("REGEXMATCH(A966,""(?i)PHP"")"),TRUE)</f>
        <v>1</v>
      </c>
      <c r="P966" s="5" t="b">
        <f ca="1">IFERROR(__xludf.DUMMYFUNCTION("REGEXMATCH(L966,""PHP"")"),TRUE)</f>
        <v>1</v>
      </c>
      <c r="Q966" s="5"/>
      <c r="R966" s="5"/>
      <c r="S966" s="5"/>
      <c r="T966" s="5"/>
      <c r="U966" s="5"/>
      <c r="V966" s="5"/>
      <c r="W966" s="5"/>
      <c r="X966" s="5"/>
      <c r="Y966" s="5"/>
      <c r="Z966" s="5"/>
      <c r="AA966" s="5"/>
      <c r="AB966" s="5"/>
      <c r="AC966" s="5"/>
      <c r="AD966" s="5"/>
      <c r="AE966" s="5"/>
    </row>
    <row r="967" spans="1:31" ht="21" customHeight="1">
      <c r="A967" s="5" t="s">
        <v>248</v>
      </c>
      <c r="B967" s="5" t="s">
        <v>15442</v>
      </c>
      <c r="C967" s="5" t="s">
        <v>170</v>
      </c>
      <c r="D967" s="5" t="s">
        <v>435</v>
      </c>
      <c r="E967" s="5" t="s">
        <v>29</v>
      </c>
      <c r="F967" s="7">
        <v>10</v>
      </c>
      <c r="G967" s="7">
        <v>15</v>
      </c>
      <c r="H967" s="5" t="s">
        <v>56</v>
      </c>
      <c r="I967" s="5" t="s">
        <v>108</v>
      </c>
      <c r="J967" s="5" t="s">
        <v>942</v>
      </c>
      <c r="K967" s="5" t="s">
        <v>15443</v>
      </c>
      <c r="L967" s="5" t="s">
        <v>15444</v>
      </c>
      <c r="M967" s="5" t="s">
        <v>37</v>
      </c>
      <c r="N967" s="5" t="s">
        <v>55</v>
      </c>
      <c r="O967" s="5" t="b">
        <f t="shared" ref="O967:O978" ca="1" si="190">IFERROR(__xludf.DUMMYFUNCTION("REGEXMATCH(A967,""PHP"")"),TRUE)</f>
        <v>1</v>
      </c>
      <c r="P967" s="5"/>
      <c r="Q967" s="5"/>
      <c r="R967" s="5"/>
      <c r="S967" s="5"/>
      <c r="T967" s="5"/>
      <c r="U967" s="5"/>
      <c r="V967" s="5"/>
      <c r="W967" s="5"/>
      <c r="X967" s="5"/>
      <c r="Y967" s="5"/>
      <c r="Z967" s="5"/>
      <c r="AA967" s="5"/>
      <c r="AB967" s="5"/>
      <c r="AC967" s="5"/>
      <c r="AD967" s="5"/>
      <c r="AE967" s="5"/>
    </row>
    <row r="968" spans="1:31" ht="21" customHeight="1">
      <c r="A968" s="5" t="s">
        <v>248</v>
      </c>
      <c r="B968" s="5" t="s">
        <v>15450</v>
      </c>
      <c r="C968" s="5" t="s">
        <v>41</v>
      </c>
      <c r="D968" s="5" t="s">
        <v>94</v>
      </c>
      <c r="E968" s="5" t="s">
        <v>29</v>
      </c>
      <c r="F968" s="7">
        <v>10</v>
      </c>
      <c r="G968" s="7">
        <v>15</v>
      </c>
      <c r="H968" s="5" t="s">
        <v>56</v>
      </c>
      <c r="I968" s="5" t="s">
        <v>31</v>
      </c>
      <c r="J968" s="5" t="s">
        <v>15452</v>
      </c>
      <c r="K968" s="5" t="s">
        <v>381</v>
      </c>
      <c r="L968" s="5" t="s">
        <v>15454</v>
      </c>
      <c r="M968" s="5" t="s">
        <v>37</v>
      </c>
      <c r="N968" s="5" t="s">
        <v>405</v>
      </c>
      <c r="O968" s="5" t="b">
        <f t="shared" ca="1" si="190"/>
        <v>1</v>
      </c>
      <c r="P968" s="5"/>
      <c r="Q968" s="5"/>
      <c r="R968" s="5"/>
      <c r="S968" s="5"/>
      <c r="T968" s="5"/>
      <c r="U968" s="5"/>
      <c r="V968" s="5"/>
      <c r="W968" s="5"/>
      <c r="X968" s="5"/>
      <c r="Y968" s="5"/>
      <c r="Z968" s="5"/>
      <c r="AA968" s="5"/>
      <c r="AB968" s="5"/>
      <c r="AC968" s="5"/>
      <c r="AD968" s="5"/>
      <c r="AE968" s="5"/>
    </row>
    <row r="969" spans="1:31" ht="21" customHeight="1">
      <c r="A969" s="5" t="s">
        <v>15460</v>
      </c>
      <c r="B969" s="5" t="s">
        <v>4055</v>
      </c>
      <c r="C969" s="5" t="s">
        <v>41</v>
      </c>
      <c r="D969" s="5" t="s">
        <v>114</v>
      </c>
      <c r="E969" s="5" t="s">
        <v>95</v>
      </c>
      <c r="F969" s="7">
        <v>10</v>
      </c>
      <c r="G969" s="7">
        <v>18</v>
      </c>
      <c r="H969" s="5" t="s">
        <v>964</v>
      </c>
      <c r="I969" s="5" t="s">
        <v>24</v>
      </c>
      <c r="J969" s="5" t="s">
        <v>87</v>
      </c>
      <c r="K969" s="5" t="s">
        <v>15461</v>
      </c>
      <c r="L969" s="5" t="s">
        <v>15462</v>
      </c>
      <c r="M969" s="5" t="s">
        <v>53</v>
      </c>
      <c r="N969" s="5" t="s">
        <v>55</v>
      </c>
      <c r="O969" s="5" t="b">
        <f t="shared" ca="1" si="190"/>
        <v>1</v>
      </c>
      <c r="P969" s="5"/>
      <c r="Q969" s="5"/>
      <c r="R969" s="5"/>
      <c r="S969" s="5"/>
      <c r="T969" s="5"/>
      <c r="U969" s="5"/>
      <c r="V969" s="5"/>
      <c r="W969" s="5"/>
      <c r="X969" s="5"/>
      <c r="Y969" s="5"/>
      <c r="Z969" s="5"/>
      <c r="AA969" s="5"/>
      <c r="AB969" s="5"/>
      <c r="AC969" s="5"/>
      <c r="AD969" s="5"/>
      <c r="AE969" s="5"/>
    </row>
    <row r="970" spans="1:31" ht="21" customHeight="1">
      <c r="A970" s="5" t="s">
        <v>248</v>
      </c>
      <c r="B970" s="5" t="s">
        <v>4964</v>
      </c>
      <c r="C970" s="5" t="s">
        <v>20</v>
      </c>
      <c r="D970" s="5" t="s">
        <v>21</v>
      </c>
      <c r="E970" s="5" t="s">
        <v>45</v>
      </c>
      <c r="F970" s="7">
        <v>10</v>
      </c>
      <c r="G970" s="7">
        <v>15</v>
      </c>
      <c r="H970" s="5" t="s">
        <v>56</v>
      </c>
      <c r="I970" s="5" t="s">
        <v>31</v>
      </c>
      <c r="J970" s="5" t="s">
        <v>2426</v>
      </c>
      <c r="K970" s="5" t="s">
        <v>4970</v>
      </c>
      <c r="L970" s="5" t="s">
        <v>15464</v>
      </c>
      <c r="M970" s="5" t="s">
        <v>167</v>
      </c>
      <c r="N970" s="5" t="s">
        <v>44</v>
      </c>
      <c r="O970" s="5" t="b">
        <f t="shared" ca="1" si="190"/>
        <v>1</v>
      </c>
      <c r="P970" s="5"/>
      <c r="Q970" s="5"/>
      <c r="R970" s="5"/>
      <c r="S970" s="5"/>
      <c r="T970" s="5"/>
      <c r="U970" s="5"/>
      <c r="V970" s="5"/>
      <c r="W970" s="5"/>
      <c r="X970" s="5"/>
      <c r="Y970" s="5"/>
      <c r="Z970" s="5"/>
      <c r="AA970" s="5"/>
      <c r="AB970" s="5"/>
      <c r="AC970" s="5"/>
      <c r="AD970" s="5"/>
      <c r="AE970" s="5"/>
    </row>
    <row r="971" spans="1:31" ht="21" customHeight="1">
      <c r="A971" s="5" t="s">
        <v>248</v>
      </c>
      <c r="B971" s="5" t="s">
        <v>13699</v>
      </c>
      <c r="C971" s="5" t="s">
        <v>170</v>
      </c>
      <c r="D971" s="5" t="s">
        <v>390</v>
      </c>
      <c r="E971" s="5" t="s">
        <v>45</v>
      </c>
      <c r="F971" s="7">
        <v>10</v>
      </c>
      <c r="G971" s="7">
        <v>13</v>
      </c>
      <c r="H971" s="5" t="s">
        <v>1661</v>
      </c>
      <c r="I971" s="5" t="s">
        <v>31</v>
      </c>
      <c r="J971" s="5" t="s">
        <v>76</v>
      </c>
      <c r="K971" s="5" t="s">
        <v>15469</v>
      </c>
      <c r="L971" s="5" t="s">
        <v>15470</v>
      </c>
      <c r="M971" s="5" t="s">
        <v>100</v>
      </c>
      <c r="N971" s="5" t="s">
        <v>55</v>
      </c>
      <c r="O971" s="5" t="b">
        <f t="shared" ca="1" si="190"/>
        <v>1</v>
      </c>
      <c r="P971" s="5"/>
      <c r="Q971" s="5"/>
      <c r="R971" s="5"/>
      <c r="S971" s="5"/>
      <c r="T971" s="5"/>
      <c r="U971" s="5"/>
      <c r="V971" s="5"/>
      <c r="W971" s="5"/>
      <c r="X971" s="5"/>
      <c r="Y971" s="5"/>
      <c r="Z971" s="5"/>
      <c r="AA971" s="5"/>
      <c r="AB971" s="5"/>
      <c r="AC971" s="5"/>
      <c r="AD971" s="5"/>
      <c r="AE971" s="5"/>
    </row>
    <row r="972" spans="1:31" ht="21" customHeight="1">
      <c r="A972" s="5" t="s">
        <v>3997</v>
      </c>
      <c r="B972" s="5" t="s">
        <v>7223</v>
      </c>
      <c r="C972" s="5" t="s">
        <v>170</v>
      </c>
      <c r="D972" s="5" t="s">
        <v>390</v>
      </c>
      <c r="E972" s="5" t="s">
        <v>45</v>
      </c>
      <c r="F972" s="7">
        <v>10</v>
      </c>
      <c r="G972" s="7">
        <v>15</v>
      </c>
      <c r="H972" s="5" t="s">
        <v>56</v>
      </c>
      <c r="I972" s="5" t="s">
        <v>24</v>
      </c>
      <c r="J972" s="5" t="s">
        <v>57</v>
      </c>
      <c r="K972" s="5" t="s">
        <v>15475</v>
      </c>
      <c r="L972" s="5" t="s">
        <v>15476</v>
      </c>
      <c r="M972" s="5" t="s">
        <v>37</v>
      </c>
      <c r="N972" s="5" t="s">
        <v>55</v>
      </c>
      <c r="O972" s="5" t="b">
        <f t="shared" ca="1" si="190"/>
        <v>1</v>
      </c>
      <c r="P972" s="5"/>
      <c r="Q972" s="5"/>
      <c r="R972" s="5"/>
      <c r="S972" s="5"/>
      <c r="T972" s="5"/>
      <c r="U972" s="5"/>
      <c r="V972" s="5"/>
      <c r="W972" s="5"/>
      <c r="X972" s="5"/>
      <c r="Y972" s="5"/>
      <c r="Z972" s="5"/>
      <c r="AA972" s="5"/>
      <c r="AB972" s="5"/>
      <c r="AC972" s="5"/>
      <c r="AD972" s="5"/>
      <c r="AE972" s="5"/>
    </row>
    <row r="973" spans="1:31" ht="21" customHeight="1">
      <c r="A973" s="5" t="s">
        <v>14154</v>
      </c>
      <c r="B973" s="5" t="s">
        <v>15477</v>
      </c>
      <c r="C973" s="5" t="s">
        <v>41</v>
      </c>
      <c r="D973" s="5" t="s">
        <v>448</v>
      </c>
      <c r="E973" s="5" t="s">
        <v>29</v>
      </c>
      <c r="F973" s="7">
        <v>10</v>
      </c>
      <c r="G973" s="7">
        <v>20</v>
      </c>
      <c r="H973" s="5" t="s">
        <v>144</v>
      </c>
      <c r="I973" s="5" t="s">
        <v>108</v>
      </c>
      <c r="J973" s="5" t="s">
        <v>117</v>
      </c>
      <c r="K973" s="9" t="s">
        <v>47</v>
      </c>
      <c r="L973" s="5" t="s">
        <v>15479</v>
      </c>
      <c r="M973" s="5" t="s">
        <v>53</v>
      </c>
      <c r="N973" s="5" t="s">
        <v>55</v>
      </c>
      <c r="O973" s="5" t="b">
        <f t="shared" ca="1" si="190"/>
        <v>1</v>
      </c>
      <c r="P973" s="5"/>
      <c r="Q973" s="5"/>
      <c r="R973" s="5"/>
      <c r="S973" s="5"/>
      <c r="T973" s="5"/>
      <c r="U973" s="5"/>
      <c r="V973" s="5"/>
      <c r="W973" s="5"/>
      <c r="X973" s="5"/>
      <c r="Y973" s="5"/>
      <c r="Z973" s="5"/>
      <c r="AA973" s="5"/>
      <c r="AB973" s="5"/>
      <c r="AC973" s="5"/>
      <c r="AD973" s="5"/>
      <c r="AE973" s="5"/>
    </row>
    <row r="974" spans="1:31" ht="21" customHeight="1">
      <c r="A974" s="5" t="s">
        <v>248</v>
      </c>
      <c r="B974" s="5" t="s">
        <v>15482</v>
      </c>
      <c r="C974" s="5" t="s">
        <v>41</v>
      </c>
      <c r="D974" s="5" t="s">
        <v>94</v>
      </c>
      <c r="E974" s="5" t="s">
        <v>29</v>
      </c>
      <c r="F974" s="7">
        <v>10</v>
      </c>
      <c r="G974" s="7">
        <v>15</v>
      </c>
      <c r="H974" s="5" t="s">
        <v>56</v>
      </c>
      <c r="I974" s="5" t="s">
        <v>31</v>
      </c>
      <c r="J974" s="5" t="s">
        <v>947</v>
      </c>
      <c r="K974" s="5" t="s">
        <v>15483</v>
      </c>
      <c r="L974" s="5" t="s">
        <v>15484</v>
      </c>
      <c r="M974" s="5" t="s">
        <v>53</v>
      </c>
      <c r="N974" s="5" t="s">
        <v>55</v>
      </c>
      <c r="O974" s="5" t="b">
        <f t="shared" ca="1" si="190"/>
        <v>1</v>
      </c>
      <c r="P974" s="5"/>
      <c r="Q974" s="5"/>
      <c r="R974" s="5"/>
      <c r="S974" s="5"/>
      <c r="T974" s="5"/>
      <c r="U974" s="5"/>
      <c r="V974" s="5"/>
      <c r="W974" s="5"/>
      <c r="X974" s="5"/>
      <c r="Y974" s="5"/>
      <c r="Z974" s="5"/>
      <c r="AA974" s="5"/>
      <c r="AB974" s="5"/>
      <c r="AC974" s="5"/>
      <c r="AD974" s="5"/>
      <c r="AE974" s="5"/>
    </row>
    <row r="975" spans="1:31" ht="21" customHeight="1">
      <c r="A975" s="5" t="s">
        <v>248</v>
      </c>
      <c r="B975" s="5" t="s">
        <v>15492</v>
      </c>
      <c r="C975" s="5" t="s">
        <v>170</v>
      </c>
      <c r="D975" s="5" t="s">
        <v>390</v>
      </c>
      <c r="E975" s="5" t="s">
        <v>45</v>
      </c>
      <c r="F975" s="7">
        <v>10</v>
      </c>
      <c r="G975" s="7">
        <v>15</v>
      </c>
      <c r="H975" s="5" t="s">
        <v>56</v>
      </c>
      <c r="I975" s="5" t="s">
        <v>31</v>
      </c>
      <c r="J975" s="5" t="s">
        <v>663</v>
      </c>
      <c r="K975" s="5" t="s">
        <v>15494</v>
      </c>
      <c r="L975" s="9" t="s">
        <v>47</v>
      </c>
      <c r="M975" s="5" t="s">
        <v>100</v>
      </c>
      <c r="N975" s="5" t="s">
        <v>55</v>
      </c>
      <c r="O975" s="5" t="b">
        <f t="shared" ca="1" si="190"/>
        <v>1</v>
      </c>
      <c r="P975" s="9"/>
      <c r="Q975" s="5"/>
      <c r="R975" s="5"/>
      <c r="S975" s="5"/>
      <c r="T975" s="5"/>
      <c r="U975" s="5"/>
      <c r="V975" s="5"/>
      <c r="W975" s="5"/>
      <c r="X975" s="5"/>
      <c r="Y975" s="5"/>
      <c r="Z975" s="5"/>
      <c r="AA975" s="5"/>
      <c r="AB975" s="5"/>
      <c r="AC975" s="5"/>
      <c r="AD975" s="5"/>
      <c r="AE975" s="5"/>
    </row>
    <row r="976" spans="1:31" ht="21" customHeight="1">
      <c r="A976" s="5" t="s">
        <v>248</v>
      </c>
      <c r="B976" s="5" t="s">
        <v>15500</v>
      </c>
      <c r="C976" s="5" t="s">
        <v>170</v>
      </c>
      <c r="D976" s="5" t="s">
        <v>390</v>
      </c>
      <c r="E976" s="5" t="s">
        <v>45</v>
      </c>
      <c r="F976" s="7">
        <v>10</v>
      </c>
      <c r="G976" s="7">
        <v>15</v>
      </c>
      <c r="H976" s="5" t="s">
        <v>56</v>
      </c>
      <c r="I976" s="5" t="s">
        <v>31</v>
      </c>
      <c r="J976" s="5" t="s">
        <v>2745</v>
      </c>
      <c r="K976" s="5" t="s">
        <v>15503</v>
      </c>
      <c r="L976" s="5" t="s">
        <v>15504</v>
      </c>
      <c r="M976" s="5" t="s">
        <v>42</v>
      </c>
      <c r="N976" s="5" t="s">
        <v>237</v>
      </c>
      <c r="O976" s="5" t="b">
        <f t="shared" ca="1" si="190"/>
        <v>1</v>
      </c>
      <c r="P976" s="5"/>
      <c r="Q976" s="5"/>
      <c r="R976" s="5"/>
      <c r="S976" s="5"/>
      <c r="T976" s="5"/>
      <c r="U976" s="5"/>
      <c r="V976" s="5"/>
      <c r="W976" s="5"/>
      <c r="X976" s="5"/>
      <c r="Y976" s="5"/>
      <c r="Z976" s="5"/>
      <c r="AA976" s="5"/>
      <c r="AB976" s="5"/>
      <c r="AC976" s="5"/>
      <c r="AD976" s="5"/>
      <c r="AE976" s="5"/>
    </row>
    <row r="977" spans="1:31" ht="21" customHeight="1">
      <c r="A977" s="5" t="s">
        <v>15509</v>
      </c>
      <c r="B977" s="5" t="s">
        <v>15510</v>
      </c>
      <c r="C977" s="5" t="s">
        <v>41</v>
      </c>
      <c r="D977" s="5" t="s">
        <v>94</v>
      </c>
      <c r="E977" s="5" t="s">
        <v>29</v>
      </c>
      <c r="F977" s="7">
        <v>10</v>
      </c>
      <c r="G977" s="7">
        <v>15</v>
      </c>
      <c r="H977" s="5" t="s">
        <v>56</v>
      </c>
      <c r="I977" s="5" t="s">
        <v>31</v>
      </c>
      <c r="J977" s="5" t="s">
        <v>1270</v>
      </c>
      <c r="K977" s="5" t="s">
        <v>15513</v>
      </c>
      <c r="L977" s="5" t="s">
        <v>15514</v>
      </c>
      <c r="M977" s="5" t="s">
        <v>53</v>
      </c>
      <c r="N977" s="5" t="s">
        <v>271</v>
      </c>
      <c r="O977" s="5" t="b">
        <f t="shared" ca="1" si="190"/>
        <v>1</v>
      </c>
      <c r="P977" s="5"/>
      <c r="Q977" s="5"/>
      <c r="R977" s="5"/>
      <c r="S977" s="5"/>
      <c r="T977" s="5"/>
      <c r="U977" s="5"/>
      <c r="V977" s="5"/>
      <c r="W977" s="5"/>
      <c r="X977" s="5"/>
      <c r="Y977" s="5"/>
      <c r="Z977" s="5"/>
      <c r="AA977" s="5"/>
      <c r="AB977" s="5"/>
      <c r="AC977" s="5"/>
      <c r="AD977" s="5"/>
      <c r="AE977" s="5"/>
    </row>
    <row r="978" spans="1:31" ht="21" customHeight="1">
      <c r="A978" s="5" t="s">
        <v>10918</v>
      </c>
      <c r="B978" s="5" t="s">
        <v>15521</v>
      </c>
      <c r="C978" s="5" t="s">
        <v>41</v>
      </c>
      <c r="D978" s="5" t="s">
        <v>94</v>
      </c>
      <c r="E978" s="5" t="s">
        <v>45</v>
      </c>
      <c r="F978" s="7">
        <v>10</v>
      </c>
      <c r="G978" s="7">
        <v>15</v>
      </c>
      <c r="H978" s="5" t="s">
        <v>56</v>
      </c>
      <c r="I978" s="5" t="s">
        <v>24</v>
      </c>
      <c r="J978" s="5" t="s">
        <v>110</v>
      </c>
      <c r="K978" s="5" t="s">
        <v>14698</v>
      </c>
      <c r="L978" s="5" t="s">
        <v>15522</v>
      </c>
      <c r="M978" s="5" t="s">
        <v>100</v>
      </c>
      <c r="N978" s="5" t="s">
        <v>55</v>
      </c>
      <c r="O978" s="5" t="b">
        <f t="shared" ca="1" si="190"/>
        <v>1</v>
      </c>
      <c r="P978" s="5"/>
      <c r="Q978" s="5"/>
      <c r="R978" s="5"/>
      <c r="S978" s="5"/>
      <c r="T978" s="5"/>
      <c r="U978" s="5"/>
      <c r="V978" s="5"/>
      <c r="W978" s="5"/>
      <c r="X978" s="5"/>
      <c r="Y978" s="5"/>
      <c r="Z978" s="5"/>
      <c r="AA978" s="5"/>
      <c r="AB978" s="5"/>
      <c r="AC978" s="5"/>
      <c r="AD978" s="5"/>
      <c r="AE978" s="5"/>
    </row>
    <row r="979" spans="1:31" ht="21" customHeight="1">
      <c r="A979" s="5" t="s">
        <v>10203</v>
      </c>
      <c r="B979" s="5" t="s">
        <v>15527</v>
      </c>
      <c r="C979" s="5" t="s">
        <v>170</v>
      </c>
      <c r="D979" s="5" t="s">
        <v>378</v>
      </c>
      <c r="E979" s="5" t="s">
        <v>45</v>
      </c>
      <c r="F979" s="7">
        <v>10</v>
      </c>
      <c r="G979" s="7">
        <v>18</v>
      </c>
      <c r="H979" s="5" t="s">
        <v>964</v>
      </c>
      <c r="I979" s="5" t="s">
        <v>108</v>
      </c>
      <c r="J979" s="5" t="s">
        <v>10587</v>
      </c>
      <c r="K979" s="5" t="s">
        <v>2804</v>
      </c>
      <c r="L979" s="5" t="s">
        <v>15529</v>
      </c>
      <c r="M979" s="5" t="s">
        <v>37</v>
      </c>
      <c r="N979" s="5" t="s">
        <v>38</v>
      </c>
      <c r="O979" s="5" t="b">
        <f ca="1">IFERROR(__xludf.DUMMYFUNCTION("REGEXMATCH(A979,""(?i)PHP"")"),TRUE)</f>
        <v>1</v>
      </c>
      <c r="P979" s="5" t="b">
        <f ca="1">IFERROR(__xludf.DUMMYFUNCTION("REGEXMATCH(L979,""PHP"")"),TRUE)</f>
        <v>1</v>
      </c>
      <c r="Q979" s="5"/>
      <c r="R979" s="5"/>
      <c r="S979" s="5"/>
      <c r="T979" s="5"/>
      <c r="U979" s="5"/>
      <c r="V979" s="5"/>
      <c r="W979" s="5"/>
      <c r="X979" s="5"/>
      <c r="Y979" s="5"/>
      <c r="Z979" s="5"/>
      <c r="AA979" s="5"/>
      <c r="AB979" s="5"/>
      <c r="AC979" s="5"/>
      <c r="AD979" s="5"/>
      <c r="AE979" s="5"/>
    </row>
    <row r="980" spans="1:31" ht="21" customHeight="1">
      <c r="A980" s="5" t="s">
        <v>15539</v>
      </c>
      <c r="B980" s="5" t="s">
        <v>15540</v>
      </c>
      <c r="C980" s="5" t="s">
        <v>41</v>
      </c>
      <c r="D980" s="5" t="s">
        <v>94</v>
      </c>
      <c r="E980" s="5" t="s">
        <v>29</v>
      </c>
      <c r="F980" s="7">
        <v>10</v>
      </c>
      <c r="G980" s="7">
        <v>15</v>
      </c>
      <c r="H980" s="5" t="s">
        <v>56</v>
      </c>
      <c r="I980" s="5" t="s">
        <v>108</v>
      </c>
      <c r="J980" s="5" t="s">
        <v>817</v>
      </c>
      <c r="K980" s="9" t="s">
        <v>47</v>
      </c>
      <c r="L980" s="5" t="s">
        <v>14944</v>
      </c>
      <c r="M980" s="5" t="s">
        <v>167</v>
      </c>
      <c r="N980" s="5" t="s">
        <v>55</v>
      </c>
      <c r="O980" s="5" t="b">
        <f t="shared" ref="O980:O991" ca="1" si="191">IFERROR(__xludf.DUMMYFUNCTION("REGEXMATCH(A980,""PHP"")"),TRUE)</f>
        <v>1</v>
      </c>
      <c r="P980" s="5"/>
      <c r="Q980" s="5"/>
      <c r="R980" s="5"/>
      <c r="S980" s="5"/>
      <c r="T980" s="5"/>
      <c r="U980" s="5"/>
      <c r="V980" s="5"/>
      <c r="W980" s="5"/>
      <c r="X980" s="5"/>
      <c r="Y980" s="5"/>
      <c r="Z980" s="5"/>
      <c r="AA980" s="5"/>
      <c r="AB980" s="5"/>
      <c r="AC980" s="5"/>
      <c r="AD980" s="5"/>
      <c r="AE980" s="5"/>
    </row>
    <row r="981" spans="1:31" ht="21" customHeight="1">
      <c r="A981" s="5" t="s">
        <v>248</v>
      </c>
      <c r="B981" s="5" t="s">
        <v>3721</v>
      </c>
      <c r="C981" s="5" t="s">
        <v>170</v>
      </c>
      <c r="D981" s="5" t="s">
        <v>390</v>
      </c>
      <c r="E981" s="5" t="s">
        <v>29</v>
      </c>
      <c r="F981" s="7">
        <v>10</v>
      </c>
      <c r="G981" s="7">
        <v>15</v>
      </c>
      <c r="H981" s="5" t="s">
        <v>56</v>
      </c>
      <c r="I981" s="5" t="s">
        <v>31</v>
      </c>
      <c r="J981" s="5" t="s">
        <v>76</v>
      </c>
      <c r="K981" s="5" t="s">
        <v>3723</v>
      </c>
      <c r="L981" s="5" t="s">
        <v>15548</v>
      </c>
      <c r="M981" s="5" t="s">
        <v>37</v>
      </c>
      <c r="N981" s="5" t="s">
        <v>55</v>
      </c>
      <c r="O981" s="5" t="b">
        <f t="shared" ca="1" si="191"/>
        <v>1</v>
      </c>
      <c r="P981" s="5"/>
      <c r="Q981" s="5"/>
      <c r="R981" s="5"/>
      <c r="S981" s="5"/>
      <c r="T981" s="5"/>
      <c r="U981" s="5"/>
      <c r="V981" s="5"/>
      <c r="W981" s="5"/>
      <c r="X981" s="5"/>
      <c r="Y981" s="5"/>
      <c r="Z981" s="5"/>
      <c r="AA981" s="5"/>
      <c r="AB981" s="5"/>
      <c r="AC981" s="5"/>
      <c r="AD981" s="5"/>
      <c r="AE981" s="5"/>
    </row>
    <row r="982" spans="1:31" ht="21" customHeight="1">
      <c r="A982" s="5" t="s">
        <v>12490</v>
      </c>
      <c r="B982" s="5" t="s">
        <v>15552</v>
      </c>
      <c r="C982" s="5" t="s">
        <v>41</v>
      </c>
      <c r="D982" s="5" t="s">
        <v>874</v>
      </c>
      <c r="E982" s="5" t="s">
        <v>29</v>
      </c>
      <c r="F982" s="7">
        <v>10</v>
      </c>
      <c r="G982" s="7">
        <v>16</v>
      </c>
      <c r="H982" s="5" t="s">
        <v>2314</v>
      </c>
      <c r="I982" s="5" t="s">
        <v>66</v>
      </c>
      <c r="J982" s="5" t="s">
        <v>1505</v>
      </c>
      <c r="K982" s="5" t="s">
        <v>15553</v>
      </c>
      <c r="L982" s="5" t="s">
        <v>15554</v>
      </c>
      <c r="M982" s="5" t="s">
        <v>37</v>
      </c>
      <c r="N982" s="5" t="s">
        <v>55</v>
      </c>
      <c r="O982" s="5" t="b">
        <f t="shared" ca="1" si="191"/>
        <v>1</v>
      </c>
      <c r="P982" s="5"/>
      <c r="Q982" s="5"/>
      <c r="R982" s="5"/>
      <c r="S982" s="5"/>
      <c r="T982" s="5"/>
      <c r="U982" s="5"/>
      <c r="V982" s="5"/>
      <c r="W982" s="5"/>
      <c r="X982" s="5"/>
      <c r="Y982" s="5"/>
      <c r="Z982" s="5"/>
      <c r="AA982" s="5"/>
      <c r="AB982" s="5"/>
      <c r="AC982" s="5"/>
      <c r="AD982" s="5"/>
      <c r="AE982" s="5"/>
    </row>
    <row r="983" spans="1:31" ht="21" customHeight="1">
      <c r="A983" s="5" t="s">
        <v>15556</v>
      </c>
      <c r="B983" s="5" t="s">
        <v>1786</v>
      </c>
      <c r="C983" s="5" t="s">
        <v>170</v>
      </c>
      <c r="D983" s="5" t="s">
        <v>378</v>
      </c>
      <c r="E983" s="5" t="s">
        <v>29</v>
      </c>
      <c r="F983" s="7">
        <v>10</v>
      </c>
      <c r="G983" s="7">
        <v>14</v>
      </c>
      <c r="H983" s="5" t="s">
        <v>3589</v>
      </c>
      <c r="I983" s="5" t="s">
        <v>108</v>
      </c>
      <c r="J983" s="5" t="s">
        <v>252</v>
      </c>
      <c r="K983" s="5" t="s">
        <v>15559</v>
      </c>
      <c r="L983" s="5" t="s">
        <v>15560</v>
      </c>
      <c r="M983" s="5" t="s">
        <v>42</v>
      </c>
      <c r="N983" s="5" t="s">
        <v>38</v>
      </c>
      <c r="O983" s="5" t="b">
        <f t="shared" ca="1" si="191"/>
        <v>1</v>
      </c>
      <c r="P983" s="5"/>
      <c r="Q983" s="5"/>
      <c r="R983" s="5"/>
      <c r="S983" s="5"/>
      <c r="T983" s="5"/>
      <c r="U983" s="5"/>
      <c r="V983" s="5"/>
      <c r="W983" s="5"/>
      <c r="X983" s="5"/>
      <c r="Y983" s="5"/>
      <c r="Z983" s="5"/>
      <c r="AA983" s="5"/>
      <c r="AB983" s="5"/>
      <c r="AC983" s="5"/>
      <c r="AD983" s="5"/>
      <c r="AE983" s="5"/>
    </row>
    <row r="984" spans="1:31" ht="21" customHeight="1">
      <c r="A984" s="5" t="s">
        <v>248</v>
      </c>
      <c r="B984" s="5" t="s">
        <v>15563</v>
      </c>
      <c r="C984" s="5" t="s">
        <v>27</v>
      </c>
      <c r="D984" s="5" t="s">
        <v>575</v>
      </c>
      <c r="E984" s="5" t="s">
        <v>45</v>
      </c>
      <c r="F984" s="7">
        <v>10</v>
      </c>
      <c r="G984" s="7">
        <v>15</v>
      </c>
      <c r="H984" s="5" t="s">
        <v>56</v>
      </c>
      <c r="I984" s="5" t="s">
        <v>108</v>
      </c>
      <c r="J984" s="5" t="s">
        <v>76</v>
      </c>
      <c r="K984" s="5" t="s">
        <v>15564</v>
      </c>
      <c r="L984" s="9" t="s">
        <v>47</v>
      </c>
      <c r="M984" s="5" t="s">
        <v>53</v>
      </c>
      <c r="N984" s="5" t="s">
        <v>38</v>
      </c>
      <c r="O984" s="5" t="b">
        <f t="shared" ca="1" si="191"/>
        <v>1</v>
      </c>
      <c r="P984" s="9"/>
      <c r="Q984" s="5"/>
      <c r="R984" s="5"/>
      <c r="S984" s="5"/>
      <c r="T984" s="5"/>
      <c r="U984" s="5"/>
      <c r="V984" s="5"/>
      <c r="W984" s="5"/>
      <c r="X984" s="5"/>
      <c r="Y984" s="5"/>
      <c r="Z984" s="5"/>
      <c r="AA984" s="5"/>
      <c r="AB984" s="5"/>
      <c r="AC984" s="5"/>
      <c r="AD984" s="5"/>
      <c r="AE984" s="5"/>
    </row>
    <row r="985" spans="1:31" ht="21" customHeight="1">
      <c r="A985" s="5" t="s">
        <v>14772</v>
      </c>
      <c r="B985" s="5" t="s">
        <v>15567</v>
      </c>
      <c r="C985" s="5" t="s">
        <v>170</v>
      </c>
      <c r="D985" s="5" t="s">
        <v>171</v>
      </c>
      <c r="E985" s="5" t="s">
        <v>29</v>
      </c>
      <c r="F985" s="7">
        <v>10</v>
      </c>
      <c r="G985" s="7">
        <v>15</v>
      </c>
      <c r="H985" s="5" t="s">
        <v>56</v>
      </c>
      <c r="I985" s="5" t="s">
        <v>31</v>
      </c>
      <c r="J985" s="5" t="s">
        <v>1662</v>
      </c>
      <c r="K985" s="5" t="s">
        <v>15568</v>
      </c>
      <c r="L985" s="5" t="s">
        <v>15569</v>
      </c>
      <c r="M985" s="5" t="s">
        <v>53</v>
      </c>
      <c r="N985" s="5" t="s">
        <v>55</v>
      </c>
      <c r="O985" s="5" t="b">
        <f t="shared" ca="1" si="191"/>
        <v>1</v>
      </c>
      <c r="P985" s="5"/>
      <c r="Q985" s="5"/>
      <c r="R985" s="5"/>
      <c r="S985" s="5"/>
      <c r="T985" s="5"/>
      <c r="U985" s="5"/>
      <c r="V985" s="5"/>
      <c r="W985" s="5"/>
      <c r="X985" s="5"/>
      <c r="Y985" s="5"/>
      <c r="Z985" s="5"/>
      <c r="AA985" s="5"/>
      <c r="AB985" s="5"/>
      <c r="AC985" s="5"/>
      <c r="AD985" s="5"/>
      <c r="AE985" s="5"/>
    </row>
    <row r="986" spans="1:31" ht="21" customHeight="1">
      <c r="A986" s="5" t="s">
        <v>9168</v>
      </c>
      <c r="B986" s="5" t="s">
        <v>15575</v>
      </c>
      <c r="C986" s="5" t="s">
        <v>170</v>
      </c>
      <c r="D986" s="5" t="s">
        <v>342</v>
      </c>
      <c r="E986" s="5" t="s">
        <v>29</v>
      </c>
      <c r="F986" s="7">
        <v>10</v>
      </c>
      <c r="G986" s="7">
        <v>15</v>
      </c>
      <c r="H986" s="5" t="s">
        <v>56</v>
      </c>
      <c r="I986" s="5" t="s">
        <v>31</v>
      </c>
      <c r="J986" s="5" t="s">
        <v>3655</v>
      </c>
      <c r="K986" s="5" t="s">
        <v>15576</v>
      </c>
      <c r="L986" s="5" t="s">
        <v>15577</v>
      </c>
      <c r="M986" s="5" t="s">
        <v>53</v>
      </c>
      <c r="N986" s="5" t="s">
        <v>55</v>
      </c>
      <c r="O986" s="5" t="b">
        <f t="shared" ca="1" si="191"/>
        <v>1</v>
      </c>
      <c r="P986" s="5"/>
      <c r="Q986" s="5"/>
      <c r="R986" s="5"/>
      <c r="S986" s="5"/>
      <c r="T986" s="5"/>
      <c r="U986" s="5"/>
      <c r="V986" s="5"/>
      <c r="W986" s="5"/>
      <c r="X986" s="5"/>
      <c r="Y986" s="5"/>
      <c r="Z986" s="5"/>
      <c r="AA986" s="5"/>
      <c r="AB986" s="5"/>
      <c r="AC986" s="5"/>
      <c r="AD986" s="5"/>
      <c r="AE986" s="5"/>
    </row>
    <row r="987" spans="1:31" ht="21" customHeight="1">
      <c r="A987" s="5" t="s">
        <v>248</v>
      </c>
      <c r="B987" s="5" t="s">
        <v>15579</v>
      </c>
      <c r="C987" s="5" t="s">
        <v>27</v>
      </c>
      <c r="D987" s="5" t="s">
        <v>105</v>
      </c>
      <c r="E987" s="5" t="s">
        <v>29</v>
      </c>
      <c r="F987" s="7">
        <v>10</v>
      </c>
      <c r="G987" s="7">
        <v>16</v>
      </c>
      <c r="H987" s="5" t="s">
        <v>2314</v>
      </c>
      <c r="I987" s="5" t="s">
        <v>31</v>
      </c>
      <c r="J987" s="5" t="s">
        <v>11899</v>
      </c>
      <c r="K987" s="5" t="s">
        <v>15580</v>
      </c>
      <c r="L987" s="5" t="s">
        <v>15581</v>
      </c>
      <c r="M987" s="5" t="s">
        <v>53</v>
      </c>
      <c r="N987" s="5" t="s">
        <v>55</v>
      </c>
      <c r="O987" s="5" t="b">
        <f t="shared" ca="1" si="191"/>
        <v>1</v>
      </c>
      <c r="P987" s="5"/>
      <c r="Q987" s="5"/>
      <c r="R987" s="5"/>
      <c r="S987" s="5"/>
      <c r="T987" s="5"/>
      <c r="U987" s="5"/>
      <c r="V987" s="5"/>
      <c r="W987" s="5"/>
      <c r="X987" s="5"/>
      <c r="Y987" s="5"/>
      <c r="Z987" s="5"/>
      <c r="AA987" s="5"/>
      <c r="AB987" s="5"/>
      <c r="AC987" s="5"/>
      <c r="AD987" s="5"/>
      <c r="AE987" s="5"/>
    </row>
    <row r="988" spans="1:31" ht="21" customHeight="1">
      <c r="A988" s="5" t="s">
        <v>15584</v>
      </c>
      <c r="B988" s="5" t="s">
        <v>15585</v>
      </c>
      <c r="C988" s="5" t="s">
        <v>41</v>
      </c>
      <c r="D988" s="5" t="s">
        <v>448</v>
      </c>
      <c r="E988" s="5" t="s">
        <v>29</v>
      </c>
      <c r="F988" s="7">
        <v>10</v>
      </c>
      <c r="G988" s="7">
        <v>20</v>
      </c>
      <c r="H988" s="5" t="s">
        <v>144</v>
      </c>
      <c r="I988" s="5" t="s">
        <v>108</v>
      </c>
      <c r="J988" s="5" t="s">
        <v>57</v>
      </c>
      <c r="K988" s="5" t="s">
        <v>15588</v>
      </c>
      <c r="L988" s="5" t="s">
        <v>15589</v>
      </c>
      <c r="M988" s="5" t="s">
        <v>37</v>
      </c>
      <c r="N988" s="5" t="s">
        <v>55</v>
      </c>
      <c r="O988" s="5" t="b">
        <f t="shared" ca="1" si="191"/>
        <v>1</v>
      </c>
      <c r="P988" s="5"/>
      <c r="Q988" s="5"/>
      <c r="R988" s="5"/>
      <c r="S988" s="5"/>
      <c r="T988" s="5"/>
      <c r="U988" s="5"/>
      <c r="V988" s="5"/>
      <c r="W988" s="5"/>
      <c r="X988" s="5"/>
      <c r="Y988" s="5"/>
      <c r="Z988" s="5"/>
      <c r="AA988" s="5"/>
      <c r="AB988" s="5"/>
      <c r="AC988" s="5"/>
      <c r="AD988" s="5"/>
      <c r="AE988" s="5"/>
    </row>
    <row r="989" spans="1:31" ht="21" customHeight="1">
      <c r="A989" s="5" t="s">
        <v>12370</v>
      </c>
      <c r="B989" s="5" t="s">
        <v>6011</v>
      </c>
      <c r="C989" s="5" t="s">
        <v>27</v>
      </c>
      <c r="D989" s="5" t="s">
        <v>212</v>
      </c>
      <c r="E989" s="5" t="s">
        <v>45</v>
      </c>
      <c r="F989" s="7">
        <v>10</v>
      </c>
      <c r="G989" s="7">
        <v>15</v>
      </c>
      <c r="H989" s="5" t="s">
        <v>56</v>
      </c>
      <c r="I989" s="5" t="s">
        <v>31</v>
      </c>
      <c r="J989" s="5" t="s">
        <v>57</v>
      </c>
      <c r="K989" s="5" t="s">
        <v>15596</v>
      </c>
      <c r="L989" s="5" t="s">
        <v>15598</v>
      </c>
      <c r="M989" s="5" t="s">
        <v>42</v>
      </c>
      <c r="N989" s="5" t="s">
        <v>237</v>
      </c>
      <c r="O989" s="5" t="b">
        <f t="shared" ca="1" si="191"/>
        <v>1</v>
      </c>
      <c r="P989" s="5"/>
      <c r="Q989" s="5"/>
      <c r="R989" s="5"/>
      <c r="S989" s="5"/>
      <c r="T989" s="5"/>
      <c r="U989" s="5"/>
      <c r="V989" s="5"/>
      <c r="W989" s="5"/>
      <c r="X989" s="5"/>
      <c r="Y989" s="5"/>
      <c r="Z989" s="5"/>
      <c r="AA989" s="5"/>
      <c r="AB989" s="5"/>
      <c r="AC989" s="5"/>
      <c r="AD989" s="5"/>
      <c r="AE989" s="5"/>
    </row>
    <row r="990" spans="1:31" ht="21" customHeight="1">
      <c r="A990" s="5" t="s">
        <v>248</v>
      </c>
      <c r="B990" s="5" t="s">
        <v>15600</v>
      </c>
      <c r="C990" s="5" t="s">
        <v>170</v>
      </c>
      <c r="D990" s="5" t="s">
        <v>47</v>
      </c>
      <c r="E990" s="5" t="s">
        <v>29</v>
      </c>
      <c r="F990" s="7">
        <v>10</v>
      </c>
      <c r="G990" s="7">
        <v>15</v>
      </c>
      <c r="H990" s="5" t="s">
        <v>56</v>
      </c>
      <c r="I990" s="5" t="s">
        <v>31</v>
      </c>
      <c r="J990" s="5" t="s">
        <v>187</v>
      </c>
      <c r="K990" s="5" t="s">
        <v>15603</v>
      </c>
      <c r="L990" s="5" t="s">
        <v>15604</v>
      </c>
      <c r="M990" s="5" t="s">
        <v>53</v>
      </c>
      <c r="N990" s="5" t="s">
        <v>55</v>
      </c>
      <c r="O990" s="5" t="b">
        <f t="shared" ca="1" si="191"/>
        <v>1</v>
      </c>
      <c r="P990" s="5"/>
      <c r="Q990" s="5"/>
      <c r="R990" s="5"/>
      <c r="S990" s="5"/>
      <c r="T990" s="5"/>
      <c r="U990" s="5"/>
      <c r="V990" s="5"/>
      <c r="W990" s="5"/>
      <c r="X990" s="5"/>
      <c r="Y990" s="5"/>
      <c r="Z990" s="5"/>
      <c r="AA990" s="5"/>
      <c r="AB990" s="5"/>
      <c r="AC990" s="5"/>
      <c r="AD990" s="5"/>
      <c r="AE990" s="5"/>
    </row>
    <row r="991" spans="1:31" ht="21" customHeight="1">
      <c r="A991" s="5" t="s">
        <v>248</v>
      </c>
      <c r="B991" s="5" t="s">
        <v>15262</v>
      </c>
      <c r="C991" s="5" t="s">
        <v>41</v>
      </c>
      <c r="D991" s="5" t="s">
        <v>94</v>
      </c>
      <c r="E991" s="5" t="s">
        <v>45</v>
      </c>
      <c r="F991" s="7">
        <v>10</v>
      </c>
      <c r="G991" s="7">
        <v>15</v>
      </c>
      <c r="H991" s="5" t="s">
        <v>56</v>
      </c>
      <c r="I991" s="5" t="s">
        <v>125</v>
      </c>
      <c r="J991" s="5" t="s">
        <v>2587</v>
      </c>
      <c r="K991" s="5" t="s">
        <v>15607</v>
      </c>
      <c r="L991" s="5" t="s">
        <v>15608</v>
      </c>
      <c r="M991" s="5" t="s">
        <v>37</v>
      </c>
      <c r="N991" s="5" t="s">
        <v>271</v>
      </c>
      <c r="O991" s="5" t="b">
        <f t="shared" ca="1" si="191"/>
        <v>1</v>
      </c>
      <c r="P991" s="5"/>
      <c r="Q991" s="5"/>
      <c r="R991" s="5"/>
      <c r="S991" s="5"/>
      <c r="T991" s="5"/>
      <c r="U991" s="5"/>
      <c r="V991" s="5"/>
      <c r="W991" s="5"/>
      <c r="X991" s="5"/>
      <c r="Y991" s="5"/>
      <c r="Z991" s="5"/>
      <c r="AA991" s="5"/>
      <c r="AB991" s="5"/>
      <c r="AC991" s="5"/>
      <c r="AD991" s="5"/>
      <c r="AE991" s="5"/>
    </row>
    <row r="992" spans="1:31" ht="21" customHeight="1">
      <c r="A992" s="14" t="s">
        <v>15613</v>
      </c>
      <c r="B992" s="14" t="s">
        <v>10091</v>
      </c>
      <c r="C992" s="14" t="s">
        <v>27</v>
      </c>
      <c r="D992" s="14" t="s">
        <v>47</v>
      </c>
      <c r="E992" s="14" t="s">
        <v>45</v>
      </c>
      <c r="F992" s="15">
        <v>10</v>
      </c>
      <c r="G992" s="15">
        <v>15</v>
      </c>
      <c r="H992" s="14" t="s">
        <v>56</v>
      </c>
      <c r="I992" s="14" t="s">
        <v>108</v>
      </c>
      <c r="J992" s="14" t="s">
        <v>57</v>
      </c>
      <c r="K992" s="14" t="s">
        <v>6949</v>
      </c>
      <c r="L992" s="14" t="s">
        <v>15617</v>
      </c>
      <c r="M992" s="14" t="s">
        <v>53</v>
      </c>
      <c r="N992" s="14" t="s">
        <v>55</v>
      </c>
      <c r="O992" s="14" t="b">
        <f ca="1">IFERROR(__xludf.DUMMYFUNCTION("REGEXMATCH(A992,""(?i)PHP"")"),FALSE)</f>
        <v>0</v>
      </c>
      <c r="P992" s="14" t="b">
        <f ca="1">IFERROR(__xludf.DUMMYFUNCTION("REGEXMATCH(L992,""(?i)PHP"")"),FALSE)</f>
        <v>0</v>
      </c>
      <c r="Q992" s="5"/>
      <c r="R992" s="5"/>
      <c r="S992" s="5"/>
      <c r="T992" s="5"/>
      <c r="U992" s="5"/>
      <c r="V992" s="5"/>
      <c r="W992" s="5"/>
      <c r="X992" s="5"/>
      <c r="Y992" s="5"/>
      <c r="Z992" s="5"/>
      <c r="AA992" s="5"/>
      <c r="AB992" s="5"/>
      <c r="AC992" s="5"/>
      <c r="AD992" s="5"/>
      <c r="AE992" s="5"/>
    </row>
    <row r="993" spans="1:31" ht="21" customHeight="1">
      <c r="A993" s="5" t="s">
        <v>15622</v>
      </c>
      <c r="B993" s="5" t="s">
        <v>15623</v>
      </c>
      <c r="C993" s="5" t="s">
        <v>170</v>
      </c>
      <c r="D993" s="5" t="s">
        <v>47</v>
      </c>
      <c r="E993" s="5" t="s">
        <v>45</v>
      </c>
      <c r="F993" s="7">
        <v>10</v>
      </c>
      <c r="G993" s="7">
        <v>15</v>
      </c>
      <c r="H993" s="5" t="s">
        <v>56</v>
      </c>
      <c r="I993" s="5" t="s">
        <v>108</v>
      </c>
      <c r="J993" s="5" t="s">
        <v>110</v>
      </c>
      <c r="K993" s="5" t="s">
        <v>10338</v>
      </c>
      <c r="L993" s="5" t="s">
        <v>15624</v>
      </c>
      <c r="M993" s="5" t="s">
        <v>53</v>
      </c>
      <c r="N993" s="5" t="s">
        <v>55</v>
      </c>
      <c r="O993" s="5" t="b">
        <f ca="1">IFERROR(__xludf.DUMMYFUNCTION("REGEXMATCH(A993,""PHP"")"),TRUE)</f>
        <v>1</v>
      </c>
      <c r="P993" s="5"/>
      <c r="Q993" s="5"/>
      <c r="R993" s="5"/>
      <c r="S993" s="5"/>
      <c r="T993" s="5"/>
      <c r="U993" s="5"/>
      <c r="V993" s="5"/>
      <c r="W993" s="5"/>
      <c r="X993" s="5"/>
      <c r="Y993" s="5"/>
      <c r="Z993" s="5"/>
      <c r="AA993" s="5"/>
      <c r="AB993" s="5"/>
      <c r="AC993" s="5"/>
      <c r="AD993" s="5"/>
      <c r="AE993" s="5"/>
    </row>
    <row r="994" spans="1:31" ht="21" customHeight="1">
      <c r="A994" s="14" t="s">
        <v>15627</v>
      </c>
      <c r="B994" s="14" t="s">
        <v>15628</v>
      </c>
      <c r="C994" s="14" t="s">
        <v>170</v>
      </c>
      <c r="D994" s="14" t="s">
        <v>171</v>
      </c>
      <c r="E994" s="14" t="s">
        <v>29</v>
      </c>
      <c r="F994" s="15">
        <v>10</v>
      </c>
      <c r="G994" s="15">
        <v>15</v>
      </c>
      <c r="H994" s="14" t="s">
        <v>56</v>
      </c>
      <c r="I994" s="14" t="s">
        <v>108</v>
      </c>
      <c r="J994" s="14" t="s">
        <v>811</v>
      </c>
      <c r="K994" s="14" t="s">
        <v>15631</v>
      </c>
      <c r="L994" s="14" t="s">
        <v>15632</v>
      </c>
      <c r="M994" s="14" t="s">
        <v>100</v>
      </c>
      <c r="N994" s="14" t="s">
        <v>55</v>
      </c>
      <c r="O994" s="14" t="b">
        <f t="shared" ref="O994:O1036" ca="1" si="192">IFERROR(__xludf.DUMMYFUNCTION("REGEXMATCH(A994,""(?i)PHP"")"),FALSE)</f>
        <v>0</v>
      </c>
      <c r="P994" s="14" t="b">
        <f t="shared" ref="P994:P1036" ca="1" si="193">IFERROR(__xludf.DUMMYFUNCTION("REGEXMATCH(L994,""(?i)PHP"")"),FALSE)</f>
        <v>0</v>
      </c>
      <c r="Q994" s="5"/>
      <c r="R994" s="5"/>
      <c r="S994" s="5"/>
      <c r="T994" s="5"/>
      <c r="U994" s="5"/>
      <c r="V994" s="5"/>
      <c r="W994" s="5"/>
      <c r="X994" s="5"/>
      <c r="Y994" s="5"/>
      <c r="Z994" s="5"/>
      <c r="AA994" s="5"/>
      <c r="AB994" s="5"/>
      <c r="AC994" s="5"/>
      <c r="AD994" s="5"/>
      <c r="AE994" s="5"/>
    </row>
    <row r="995" spans="1:31" ht="21" customHeight="1">
      <c r="A995" s="14" t="s">
        <v>15638</v>
      </c>
      <c r="B995" s="14" t="s">
        <v>15639</v>
      </c>
      <c r="C995" s="14" t="s">
        <v>27</v>
      </c>
      <c r="D995" s="14" t="s">
        <v>47</v>
      </c>
      <c r="E995" s="14" t="s">
        <v>29</v>
      </c>
      <c r="F995" s="15">
        <v>10</v>
      </c>
      <c r="G995" s="15">
        <v>15</v>
      </c>
      <c r="H995" s="14" t="s">
        <v>56</v>
      </c>
      <c r="I995" s="14" t="s">
        <v>108</v>
      </c>
      <c r="J995" s="14" t="s">
        <v>117</v>
      </c>
      <c r="K995" s="14" t="s">
        <v>1843</v>
      </c>
      <c r="L995" s="14" t="s">
        <v>15642</v>
      </c>
      <c r="M995" s="14" t="s">
        <v>53</v>
      </c>
      <c r="N995" s="14" t="s">
        <v>55</v>
      </c>
      <c r="O995" s="14" t="b">
        <f t="shared" ca="1" si="192"/>
        <v>0</v>
      </c>
      <c r="P995" s="14" t="b">
        <f t="shared" ca="1" si="193"/>
        <v>0</v>
      </c>
      <c r="Q995" s="5"/>
      <c r="R995" s="5"/>
      <c r="S995" s="5"/>
      <c r="T995" s="5"/>
      <c r="U995" s="5"/>
      <c r="V995" s="5"/>
      <c r="W995" s="5"/>
      <c r="X995" s="5"/>
      <c r="Y995" s="5"/>
      <c r="Z995" s="5"/>
      <c r="AA995" s="5"/>
      <c r="AB995" s="5"/>
      <c r="AC995" s="5"/>
      <c r="AD995" s="5"/>
      <c r="AE995" s="5"/>
    </row>
    <row r="996" spans="1:31" ht="21" customHeight="1">
      <c r="A996" s="5" t="s">
        <v>2665</v>
      </c>
      <c r="B996" s="5" t="s">
        <v>15648</v>
      </c>
      <c r="C996" s="5" t="s">
        <v>27</v>
      </c>
      <c r="D996" s="5" t="s">
        <v>290</v>
      </c>
      <c r="E996" s="5" t="s">
        <v>45</v>
      </c>
      <c r="F996" s="7">
        <v>10</v>
      </c>
      <c r="G996" s="7">
        <v>12</v>
      </c>
      <c r="H996" s="5" t="s">
        <v>360</v>
      </c>
      <c r="I996" s="5" t="s">
        <v>125</v>
      </c>
      <c r="J996" s="5" t="s">
        <v>15129</v>
      </c>
      <c r="K996" s="5" t="s">
        <v>15651</v>
      </c>
      <c r="L996" s="5" t="s">
        <v>15652</v>
      </c>
      <c r="M996" s="5" t="s">
        <v>53</v>
      </c>
      <c r="N996" s="5" t="s">
        <v>55</v>
      </c>
      <c r="O996" s="5" t="b">
        <f t="shared" ca="1" si="192"/>
        <v>0</v>
      </c>
      <c r="P996" s="5" t="b">
        <f t="shared" ca="1" si="193"/>
        <v>0</v>
      </c>
      <c r="Q996" s="5"/>
      <c r="R996" s="5"/>
      <c r="S996" s="5"/>
      <c r="T996" s="5"/>
      <c r="U996" s="5"/>
      <c r="V996" s="5"/>
      <c r="W996" s="5"/>
      <c r="X996" s="5"/>
      <c r="Y996" s="5"/>
      <c r="Z996" s="5"/>
      <c r="AA996" s="5"/>
      <c r="AB996" s="5"/>
      <c r="AC996" s="5"/>
      <c r="AD996" s="5"/>
      <c r="AE996" s="5"/>
    </row>
    <row r="997" spans="1:31" ht="21" customHeight="1">
      <c r="A997" s="14" t="s">
        <v>15658</v>
      </c>
      <c r="B997" s="14" t="s">
        <v>15659</v>
      </c>
      <c r="C997" s="14" t="s">
        <v>20</v>
      </c>
      <c r="D997" s="14" t="s">
        <v>21</v>
      </c>
      <c r="E997" s="14" t="s">
        <v>22</v>
      </c>
      <c r="F997" s="15">
        <v>10</v>
      </c>
      <c r="G997" s="15">
        <v>15</v>
      </c>
      <c r="H997" s="14" t="s">
        <v>56</v>
      </c>
      <c r="I997" s="14" t="s">
        <v>24</v>
      </c>
      <c r="J997" s="14" t="s">
        <v>13886</v>
      </c>
      <c r="K997" s="14" t="s">
        <v>15661</v>
      </c>
      <c r="L997" s="14" t="s">
        <v>15662</v>
      </c>
      <c r="M997" s="14" t="s">
        <v>37</v>
      </c>
      <c r="N997" s="14" t="s">
        <v>1117</v>
      </c>
      <c r="O997" s="14" t="b">
        <f t="shared" ca="1" si="192"/>
        <v>0</v>
      </c>
      <c r="P997" s="14" t="b">
        <f t="shared" ca="1" si="193"/>
        <v>0</v>
      </c>
      <c r="Q997" s="5"/>
      <c r="R997" s="5"/>
      <c r="S997" s="5"/>
      <c r="T997" s="5"/>
      <c r="U997" s="5"/>
      <c r="V997" s="5"/>
      <c r="W997" s="5"/>
      <c r="X997" s="5"/>
      <c r="Y997" s="5"/>
      <c r="Z997" s="5"/>
      <c r="AA997" s="5"/>
      <c r="AB997" s="5"/>
      <c r="AC997" s="5"/>
      <c r="AD997" s="5"/>
      <c r="AE997" s="5"/>
    </row>
    <row r="998" spans="1:31" ht="21" customHeight="1">
      <c r="A998" s="14" t="s">
        <v>2629</v>
      </c>
      <c r="B998" s="14" t="s">
        <v>2630</v>
      </c>
      <c r="C998" s="14" t="s">
        <v>27</v>
      </c>
      <c r="D998" s="14" t="s">
        <v>212</v>
      </c>
      <c r="E998" s="14" t="s">
        <v>45</v>
      </c>
      <c r="F998" s="15">
        <v>10</v>
      </c>
      <c r="G998" s="15">
        <v>15</v>
      </c>
      <c r="H998" s="14" t="s">
        <v>56</v>
      </c>
      <c r="I998" s="14" t="s">
        <v>31</v>
      </c>
      <c r="J998" s="14" t="s">
        <v>2633</v>
      </c>
      <c r="K998" s="14" t="s">
        <v>233</v>
      </c>
      <c r="L998" s="14" t="s">
        <v>2635</v>
      </c>
      <c r="M998" s="14" t="s">
        <v>100</v>
      </c>
      <c r="N998" s="14" t="s">
        <v>38</v>
      </c>
      <c r="O998" s="14" t="b">
        <f t="shared" ca="1" si="192"/>
        <v>0</v>
      </c>
      <c r="P998" s="14" t="b">
        <f t="shared" ca="1" si="193"/>
        <v>0</v>
      </c>
      <c r="Q998" s="5"/>
      <c r="R998" s="5"/>
      <c r="S998" s="5"/>
      <c r="T998" s="5"/>
      <c r="U998" s="5"/>
      <c r="V998" s="5"/>
      <c r="W998" s="5"/>
      <c r="X998" s="5"/>
      <c r="Y998" s="5"/>
      <c r="Z998" s="5"/>
      <c r="AA998" s="5"/>
      <c r="AB998" s="5"/>
      <c r="AC998" s="5"/>
      <c r="AD998" s="5"/>
      <c r="AE998" s="5"/>
    </row>
    <row r="999" spans="1:31" ht="21" customHeight="1">
      <c r="A999" s="14" t="s">
        <v>15674</v>
      </c>
      <c r="B999" s="14" t="s">
        <v>4699</v>
      </c>
      <c r="C999" s="14" t="s">
        <v>170</v>
      </c>
      <c r="D999" s="14" t="s">
        <v>390</v>
      </c>
      <c r="E999" s="14" t="s">
        <v>45</v>
      </c>
      <c r="F999" s="15">
        <v>10</v>
      </c>
      <c r="G999" s="15">
        <v>12</v>
      </c>
      <c r="H999" s="14" t="s">
        <v>360</v>
      </c>
      <c r="I999" s="14" t="s">
        <v>108</v>
      </c>
      <c r="J999" s="14" t="s">
        <v>252</v>
      </c>
      <c r="K999" s="14" t="s">
        <v>15675</v>
      </c>
      <c r="L999" s="14" t="s">
        <v>15676</v>
      </c>
      <c r="M999" s="14" t="s">
        <v>167</v>
      </c>
      <c r="N999" s="14" t="s">
        <v>55</v>
      </c>
      <c r="O999" s="14" t="b">
        <f t="shared" ca="1" si="192"/>
        <v>0</v>
      </c>
      <c r="P999" s="14" t="b">
        <f t="shared" ca="1" si="193"/>
        <v>0</v>
      </c>
      <c r="Q999" s="5"/>
      <c r="R999" s="5"/>
      <c r="S999" s="5"/>
      <c r="T999" s="5"/>
      <c r="U999" s="5"/>
      <c r="V999" s="5"/>
      <c r="W999" s="5"/>
      <c r="X999" s="5"/>
      <c r="Y999" s="5"/>
      <c r="Z999" s="5"/>
      <c r="AA999" s="5"/>
      <c r="AB999" s="5"/>
      <c r="AC999" s="5"/>
      <c r="AD999" s="5"/>
      <c r="AE999" s="5"/>
    </row>
    <row r="1000" spans="1:31" ht="21" customHeight="1">
      <c r="A1000" s="14" t="s">
        <v>15680</v>
      </c>
      <c r="B1000" s="14" t="s">
        <v>14746</v>
      </c>
      <c r="C1000" s="14" t="s">
        <v>20</v>
      </c>
      <c r="D1000" s="14" t="s">
        <v>1173</v>
      </c>
      <c r="E1000" s="14" t="s">
        <v>45</v>
      </c>
      <c r="F1000" s="15">
        <v>10</v>
      </c>
      <c r="G1000" s="15">
        <v>18</v>
      </c>
      <c r="H1000" s="14" t="s">
        <v>964</v>
      </c>
      <c r="I1000" s="14" t="s">
        <v>24</v>
      </c>
      <c r="J1000" s="14" t="s">
        <v>57</v>
      </c>
      <c r="K1000" s="14" t="s">
        <v>2159</v>
      </c>
      <c r="L1000" s="14" t="s">
        <v>15682</v>
      </c>
      <c r="M1000" s="14" t="s">
        <v>167</v>
      </c>
      <c r="N1000" s="14" t="s">
        <v>55</v>
      </c>
      <c r="O1000" s="14" t="b">
        <f t="shared" ca="1" si="192"/>
        <v>0</v>
      </c>
      <c r="P1000" s="14" t="b">
        <f t="shared" ca="1" si="193"/>
        <v>0</v>
      </c>
      <c r="Q1000" s="5"/>
      <c r="R1000" s="5"/>
      <c r="S1000" s="5"/>
      <c r="T1000" s="5"/>
      <c r="U1000" s="5"/>
      <c r="V1000" s="5"/>
      <c r="W1000" s="5"/>
      <c r="X1000" s="5"/>
      <c r="Y1000" s="5"/>
      <c r="Z1000" s="5"/>
      <c r="AA1000" s="5"/>
      <c r="AB1000" s="5"/>
      <c r="AC1000" s="5"/>
      <c r="AD1000" s="5"/>
      <c r="AE1000" s="5"/>
    </row>
    <row r="1001" spans="1:31" ht="21" customHeight="1">
      <c r="A1001" s="14" t="s">
        <v>3138</v>
      </c>
      <c r="B1001" s="14" t="s">
        <v>15686</v>
      </c>
      <c r="C1001" s="14" t="s">
        <v>20</v>
      </c>
      <c r="D1001" s="14" t="s">
        <v>1527</v>
      </c>
      <c r="E1001" s="14" t="s">
        <v>45</v>
      </c>
      <c r="F1001" s="15">
        <v>10</v>
      </c>
      <c r="G1001" s="15">
        <v>20</v>
      </c>
      <c r="H1001" s="14" t="s">
        <v>144</v>
      </c>
      <c r="I1001" s="14" t="s">
        <v>108</v>
      </c>
      <c r="J1001" s="14" t="s">
        <v>15690</v>
      </c>
      <c r="K1001" s="14" t="s">
        <v>15691</v>
      </c>
      <c r="L1001" s="14" t="s">
        <v>15692</v>
      </c>
      <c r="M1001" s="14" t="s">
        <v>53</v>
      </c>
      <c r="N1001" s="14" t="s">
        <v>55</v>
      </c>
      <c r="O1001" s="14" t="b">
        <f t="shared" ca="1" si="192"/>
        <v>0</v>
      </c>
      <c r="P1001" s="14" t="b">
        <f t="shared" ca="1" si="193"/>
        <v>0</v>
      </c>
      <c r="Q1001" s="5"/>
      <c r="R1001" s="5"/>
      <c r="S1001" s="5"/>
      <c r="T1001" s="5"/>
      <c r="U1001" s="5"/>
      <c r="V1001" s="5"/>
      <c r="W1001" s="5"/>
      <c r="X1001" s="5"/>
      <c r="Y1001" s="5"/>
      <c r="Z1001" s="5"/>
      <c r="AA1001" s="5"/>
      <c r="AB1001" s="5"/>
      <c r="AC1001" s="5"/>
      <c r="AD1001" s="5"/>
      <c r="AE1001" s="5"/>
    </row>
    <row r="1002" spans="1:31" ht="21" customHeight="1">
      <c r="A1002" s="14" t="s">
        <v>15700</v>
      </c>
      <c r="B1002" s="14" t="s">
        <v>15701</v>
      </c>
      <c r="C1002" s="14" t="s">
        <v>27</v>
      </c>
      <c r="D1002" s="14" t="s">
        <v>105</v>
      </c>
      <c r="E1002" s="14" t="s">
        <v>45</v>
      </c>
      <c r="F1002" s="15">
        <v>10</v>
      </c>
      <c r="G1002" s="15">
        <v>15</v>
      </c>
      <c r="H1002" s="14" t="s">
        <v>56</v>
      </c>
      <c r="I1002" s="14" t="s">
        <v>24</v>
      </c>
      <c r="J1002" s="14" t="s">
        <v>1098</v>
      </c>
      <c r="K1002" s="14" t="s">
        <v>15705</v>
      </c>
      <c r="L1002" s="14" t="s">
        <v>15706</v>
      </c>
      <c r="M1002" s="14" t="s">
        <v>100</v>
      </c>
      <c r="N1002" s="14" t="s">
        <v>405</v>
      </c>
      <c r="O1002" s="14" t="b">
        <f t="shared" ca="1" si="192"/>
        <v>0</v>
      </c>
      <c r="P1002" s="14" t="b">
        <f t="shared" ca="1" si="193"/>
        <v>0</v>
      </c>
      <c r="Q1002" s="5"/>
      <c r="R1002" s="5"/>
      <c r="S1002" s="5"/>
      <c r="T1002" s="5"/>
      <c r="U1002" s="5"/>
      <c r="V1002" s="5"/>
      <c r="W1002" s="5"/>
      <c r="X1002" s="5"/>
      <c r="Y1002" s="5"/>
      <c r="Z1002" s="5"/>
      <c r="AA1002" s="5"/>
      <c r="AB1002" s="5"/>
      <c r="AC1002" s="5"/>
      <c r="AD1002" s="5"/>
      <c r="AE1002" s="5"/>
    </row>
    <row r="1003" spans="1:31" ht="21" customHeight="1">
      <c r="A1003" s="5" t="s">
        <v>15711</v>
      </c>
      <c r="B1003" s="5" t="s">
        <v>15712</v>
      </c>
      <c r="C1003" s="5" t="s">
        <v>170</v>
      </c>
      <c r="D1003" s="5" t="s">
        <v>435</v>
      </c>
      <c r="E1003" s="5" t="s">
        <v>45</v>
      </c>
      <c r="F1003" s="7">
        <v>10</v>
      </c>
      <c r="G1003" s="7">
        <v>20</v>
      </c>
      <c r="H1003" s="5" t="s">
        <v>144</v>
      </c>
      <c r="I1003" s="5" t="s">
        <v>108</v>
      </c>
      <c r="J1003" s="5" t="s">
        <v>802</v>
      </c>
      <c r="K1003" s="5" t="s">
        <v>15715</v>
      </c>
      <c r="L1003" s="5" t="s">
        <v>15716</v>
      </c>
      <c r="M1003" s="5" t="s">
        <v>53</v>
      </c>
      <c r="N1003" s="5" t="s">
        <v>55</v>
      </c>
      <c r="O1003" s="5" t="b">
        <f t="shared" ca="1" si="192"/>
        <v>0</v>
      </c>
      <c r="P1003" s="5" t="b">
        <f t="shared" ca="1" si="193"/>
        <v>0</v>
      </c>
      <c r="Q1003" s="5"/>
      <c r="R1003" s="5"/>
      <c r="S1003" s="5"/>
      <c r="T1003" s="5"/>
      <c r="U1003" s="5"/>
      <c r="V1003" s="5"/>
      <c r="W1003" s="5"/>
      <c r="X1003" s="5"/>
      <c r="Y1003" s="5"/>
      <c r="Z1003" s="5"/>
      <c r="AA1003" s="5"/>
      <c r="AB1003" s="5"/>
      <c r="AC1003" s="5"/>
      <c r="AD1003" s="5"/>
      <c r="AE1003" s="5"/>
    </row>
    <row r="1004" spans="1:31" ht="21" customHeight="1">
      <c r="A1004" s="14" t="s">
        <v>7521</v>
      </c>
      <c r="B1004" s="14" t="s">
        <v>15720</v>
      </c>
      <c r="C1004" s="14" t="s">
        <v>41</v>
      </c>
      <c r="D1004" s="14" t="s">
        <v>47</v>
      </c>
      <c r="E1004" s="14" t="s">
        <v>45</v>
      </c>
      <c r="F1004" s="15">
        <v>10</v>
      </c>
      <c r="G1004" s="15">
        <v>20</v>
      </c>
      <c r="H1004" s="14" t="s">
        <v>144</v>
      </c>
      <c r="I1004" s="14" t="s">
        <v>108</v>
      </c>
      <c r="J1004" s="14" t="s">
        <v>76</v>
      </c>
      <c r="K1004" s="16" t="s">
        <v>47</v>
      </c>
      <c r="L1004" s="14" t="s">
        <v>15721</v>
      </c>
      <c r="M1004" s="14" t="s">
        <v>42</v>
      </c>
      <c r="N1004" s="14" t="s">
        <v>55</v>
      </c>
      <c r="O1004" s="14" t="b">
        <f t="shared" ca="1" si="192"/>
        <v>0</v>
      </c>
      <c r="P1004" s="14" t="b">
        <f t="shared" ca="1" si="193"/>
        <v>0</v>
      </c>
      <c r="Q1004" s="5"/>
      <c r="R1004" s="5"/>
      <c r="S1004" s="5"/>
      <c r="T1004" s="5"/>
      <c r="U1004" s="5"/>
      <c r="V1004" s="5"/>
      <c r="W1004" s="5"/>
      <c r="X1004" s="5"/>
      <c r="Y1004" s="5"/>
      <c r="Z1004" s="5"/>
      <c r="AA1004" s="5"/>
      <c r="AB1004" s="5"/>
      <c r="AC1004" s="5"/>
      <c r="AD1004" s="5"/>
      <c r="AE1004" s="5"/>
    </row>
    <row r="1005" spans="1:31" ht="21" customHeight="1">
      <c r="A1005" s="14" t="s">
        <v>9918</v>
      </c>
      <c r="B1005" s="14" t="s">
        <v>3487</v>
      </c>
      <c r="C1005" s="14" t="s">
        <v>27</v>
      </c>
      <c r="D1005" s="14" t="s">
        <v>266</v>
      </c>
      <c r="E1005" s="14" t="s">
        <v>45</v>
      </c>
      <c r="F1005" s="15">
        <v>10</v>
      </c>
      <c r="G1005" s="15">
        <v>15</v>
      </c>
      <c r="H1005" s="14" t="s">
        <v>56</v>
      </c>
      <c r="I1005" s="14" t="s">
        <v>108</v>
      </c>
      <c r="J1005" s="14" t="s">
        <v>947</v>
      </c>
      <c r="K1005" s="14" t="s">
        <v>15722</v>
      </c>
      <c r="L1005" s="14" t="s">
        <v>15723</v>
      </c>
      <c r="M1005" s="14" t="s">
        <v>37</v>
      </c>
      <c r="N1005" s="14" t="s">
        <v>55</v>
      </c>
      <c r="O1005" s="14" t="b">
        <f t="shared" ca="1" si="192"/>
        <v>0</v>
      </c>
      <c r="P1005" s="14" t="b">
        <f t="shared" ca="1" si="193"/>
        <v>0</v>
      </c>
      <c r="Q1005" s="5"/>
      <c r="R1005" s="5"/>
      <c r="S1005" s="5"/>
      <c r="T1005" s="5"/>
      <c r="U1005" s="5"/>
      <c r="V1005" s="5"/>
      <c r="W1005" s="5"/>
      <c r="X1005" s="5"/>
      <c r="Y1005" s="5"/>
      <c r="Z1005" s="5"/>
      <c r="AA1005" s="5"/>
      <c r="AB1005" s="5"/>
      <c r="AC1005" s="5"/>
      <c r="AD1005" s="5"/>
      <c r="AE1005" s="5"/>
    </row>
    <row r="1006" spans="1:31" ht="21" customHeight="1">
      <c r="A1006" s="14" t="s">
        <v>2886</v>
      </c>
      <c r="B1006" s="14" t="s">
        <v>15727</v>
      </c>
      <c r="C1006" s="14" t="s">
        <v>27</v>
      </c>
      <c r="D1006" s="14" t="s">
        <v>212</v>
      </c>
      <c r="E1006" s="14" t="s">
        <v>45</v>
      </c>
      <c r="F1006" s="15">
        <v>10</v>
      </c>
      <c r="G1006" s="15">
        <v>15</v>
      </c>
      <c r="H1006" s="14" t="s">
        <v>56</v>
      </c>
      <c r="I1006" s="14" t="s">
        <v>108</v>
      </c>
      <c r="J1006" s="14" t="s">
        <v>32</v>
      </c>
      <c r="K1006" s="14" t="s">
        <v>15728</v>
      </c>
      <c r="L1006" s="14" t="s">
        <v>15729</v>
      </c>
      <c r="M1006" s="14" t="s">
        <v>167</v>
      </c>
      <c r="N1006" s="14" t="s">
        <v>55</v>
      </c>
      <c r="O1006" s="14" t="b">
        <f t="shared" ca="1" si="192"/>
        <v>0</v>
      </c>
      <c r="P1006" s="14" t="b">
        <f t="shared" ca="1" si="193"/>
        <v>0</v>
      </c>
      <c r="Q1006" s="5"/>
      <c r="R1006" s="5"/>
      <c r="S1006" s="5"/>
      <c r="T1006" s="5"/>
      <c r="U1006" s="5"/>
      <c r="V1006" s="5"/>
      <c r="W1006" s="5"/>
      <c r="X1006" s="5"/>
      <c r="Y1006" s="5"/>
      <c r="Z1006" s="5"/>
      <c r="AA1006" s="5"/>
      <c r="AB1006" s="5"/>
      <c r="AC1006" s="5"/>
      <c r="AD1006" s="5"/>
      <c r="AE1006" s="5"/>
    </row>
    <row r="1007" spans="1:31" ht="21" customHeight="1">
      <c r="A1007" s="14" t="s">
        <v>15736</v>
      </c>
      <c r="B1007" s="14" t="s">
        <v>15587</v>
      </c>
      <c r="C1007" s="14" t="s">
        <v>27</v>
      </c>
      <c r="D1007" s="14" t="s">
        <v>80</v>
      </c>
      <c r="E1007" s="14" t="s">
        <v>29</v>
      </c>
      <c r="F1007" s="15">
        <v>10</v>
      </c>
      <c r="G1007" s="15">
        <v>15</v>
      </c>
      <c r="H1007" s="14" t="s">
        <v>56</v>
      </c>
      <c r="I1007" s="14" t="s">
        <v>108</v>
      </c>
      <c r="J1007" s="14" t="s">
        <v>110</v>
      </c>
      <c r="K1007" s="14" t="s">
        <v>15737</v>
      </c>
      <c r="L1007" s="14" t="s">
        <v>15738</v>
      </c>
      <c r="M1007" s="14" t="s">
        <v>167</v>
      </c>
      <c r="N1007" s="14" t="s">
        <v>55</v>
      </c>
      <c r="O1007" s="14" t="b">
        <f t="shared" ca="1" si="192"/>
        <v>0</v>
      </c>
      <c r="P1007" s="14" t="b">
        <f t="shared" ca="1" si="193"/>
        <v>0</v>
      </c>
      <c r="Q1007" s="5"/>
      <c r="R1007" s="5"/>
      <c r="S1007" s="5"/>
      <c r="T1007" s="5"/>
      <c r="U1007" s="5"/>
      <c r="V1007" s="5"/>
      <c r="W1007" s="5"/>
      <c r="X1007" s="5"/>
      <c r="Y1007" s="5"/>
      <c r="Z1007" s="5"/>
      <c r="AA1007" s="5"/>
      <c r="AB1007" s="5"/>
      <c r="AC1007" s="5"/>
      <c r="AD1007" s="5"/>
      <c r="AE1007" s="5"/>
    </row>
    <row r="1008" spans="1:31" ht="21" customHeight="1">
      <c r="A1008" s="5" t="s">
        <v>10714</v>
      </c>
      <c r="B1008" s="5" t="s">
        <v>1768</v>
      </c>
      <c r="C1008" s="5" t="s">
        <v>170</v>
      </c>
      <c r="D1008" s="5" t="s">
        <v>390</v>
      </c>
      <c r="E1008" s="5" t="s">
        <v>29</v>
      </c>
      <c r="F1008" s="7">
        <v>10</v>
      </c>
      <c r="G1008" s="7">
        <v>15</v>
      </c>
      <c r="H1008" s="5" t="s">
        <v>56</v>
      </c>
      <c r="I1008" s="5" t="s">
        <v>125</v>
      </c>
      <c r="J1008" s="5" t="s">
        <v>1770</v>
      </c>
      <c r="K1008" s="5" t="s">
        <v>15749</v>
      </c>
      <c r="L1008" s="5" t="s">
        <v>15750</v>
      </c>
      <c r="M1008" s="5" t="s">
        <v>100</v>
      </c>
      <c r="N1008" s="5" t="s">
        <v>55</v>
      </c>
      <c r="O1008" s="5" t="b">
        <f t="shared" ca="1" si="192"/>
        <v>0</v>
      </c>
      <c r="P1008" s="5" t="b">
        <f t="shared" ca="1" si="193"/>
        <v>0</v>
      </c>
      <c r="Q1008" s="5"/>
      <c r="R1008" s="5"/>
      <c r="S1008" s="5"/>
      <c r="T1008" s="5"/>
      <c r="U1008" s="5"/>
      <c r="V1008" s="5"/>
      <c r="W1008" s="5"/>
      <c r="X1008" s="5"/>
      <c r="Y1008" s="5"/>
      <c r="Z1008" s="5"/>
      <c r="AA1008" s="5"/>
      <c r="AB1008" s="5"/>
      <c r="AC1008" s="5"/>
      <c r="AD1008" s="5"/>
      <c r="AE1008" s="5"/>
    </row>
    <row r="1009" spans="1:31" ht="21" customHeight="1">
      <c r="A1009" s="14" t="s">
        <v>2674</v>
      </c>
      <c r="B1009" s="14" t="s">
        <v>15754</v>
      </c>
      <c r="C1009" s="14" t="s">
        <v>27</v>
      </c>
      <c r="D1009" s="14" t="s">
        <v>212</v>
      </c>
      <c r="E1009" s="14" t="s">
        <v>45</v>
      </c>
      <c r="F1009" s="15">
        <v>10</v>
      </c>
      <c r="G1009" s="15">
        <v>20</v>
      </c>
      <c r="H1009" s="14" t="s">
        <v>144</v>
      </c>
      <c r="I1009" s="14" t="s">
        <v>24</v>
      </c>
      <c r="J1009" s="14" t="s">
        <v>213</v>
      </c>
      <c r="K1009" s="14" t="s">
        <v>15759</v>
      </c>
      <c r="L1009" s="14" t="s">
        <v>15760</v>
      </c>
      <c r="M1009" s="14" t="s">
        <v>100</v>
      </c>
      <c r="N1009" s="14" t="s">
        <v>55</v>
      </c>
      <c r="O1009" s="14" t="b">
        <f t="shared" ca="1" si="192"/>
        <v>0</v>
      </c>
      <c r="P1009" s="14" t="b">
        <f t="shared" ca="1" si="193"/>
        <v>0</v>
      </c>
      <c r="Q1009" s="5"/>
      <c r="R1009" s="5"/>
      <c r="S1009" s="5"/>
      <c r="T1009" s="5"/>
      <c r="U1009" s="5"/>
      <c r="V1009" s="5"/>
      <c r="W1009" s="5"/>
      <c r="X1009" s="5"/>
      <c r="Y1009" s="5"/>
      <c r="Z1009" s="5"/>
      <c r="AA1009" s="5"/>
      <c r="AB1009" s="5"/>
      <c r="AC1009" s="5"/>
      <c r="AD1009" s="5"/>
      <c r="AE1009" s="5"/>
    </row>
    <row r="1010" spans="1:31" ht="21" customHeight="1">
      <c r="A1010" s="14" t="s">
        <v>15762</v>
      </c>
      <c r="B1010" s="14" t="s">
        <v>15763</v>
      </c>
      <c r="C1010" s="14" t="s">
        <v>170</v>
      </c>
      <c r="D1010" s="14" t="s">
        <v>1759</v>
      </c>
      <c r="E1010" s="14" t="s">
        <v>45</v>
      </c>
      <c r="F1010" s="15">
        <v>10</v>
      </c>
      <c r="G1010" s="15">
        <v>15</v>
      </c>
      <c r="H1010" s="14" t="s">
        <v>56</v>
      </c>
      <c r="I1010" s="14" t="s">
        <v>125</v>
      </c>
      <c r="J1010" s="14" t="s">
        <v>134</v>
      </c>
      <c r="K1010" s="14" t="s">
        <v>15765</v>
      </c>
      <c r="L1010" s="14" t="s">
        <v>15766</v>
      </c>
      <c r="M1010" s="14" t="s">
        <v>1599</v>
      </c>
      <c r="N1010" s="14" t="s">
        <v>55</v>
      </c>
      <c r="O1010" s="14" t="b">
        <f t="shared" ca="1" si="192"/>
        <v>0</v>
      </c>
      <c r="P1010" s="14" t="b">
        <f t="shared" ca="1" si="193"/>
        <v>0</v>
      </c>
      <c r="Q1010" s="5"/>
      <c r="R1010" s="5"/>
      <c r="S1010" s="5"/>
      <c r="T1010" s="5"/>
      <c r="U1010" s="5"/>
      <c r="V1010" s="5"/>
      <c r="W1010" s="5"/>
      <c r="X1010" s="5"/>
      <c r="Y1010" s="5"/>
      <c r="Z1010" s="5"/>
      <c r="AA1010" s="5"/>
      <c r="AB1010" s="5"/>
      <c r="AC1010" s="5"/>
      <c r="AD1010" s="5"/>
      <c r="AE1010" s="5"/>
    </row>
    <row r="1011" spans="1:31" ht="21" customHeight="1">
      <c r="A1011" s="14" t="s">
        <v>15770</v>
      </c>
      <c r="B1011" s="14" t="s">
        <v>15771</v>
      </c>
      <c r="C1011" s="14" t="s">
        <v>27</v>
      </c>
      <c r="D1011" s="14" t="s">
        <v>85</v>
      </c>
      <c r="E1011" s="14" t="s">
        <v>45</v>
      </c>
      <c r="F1011" s="15">
        <v>10</v>
      </c>
      <c r="G1011" s="15">
        <v>15</v>
      </c>
      <c r="H1011" s="14" t="s">
        <v>56</v>
      </c>
      <c r="I1011" s="14" t="s">
        <v>108</v>
      </c>
      <c r="J1011" s="14" t="s">
        <v>252</v>
      </c>
      <c r="K1011" s="16" t="s">
        <v>47</v>
      </c>
      <c r="L1011" s="14" t="s">
        <v>15775</v>
      </c>
      <c r="M1011" s="14" t="s">
        <v>100</v>
      </c>
      <c r="N1011" s="14" t="s">
        <v>405</v>
      </c>
      <c r="O1011" s="14" t="b">
        <f t="shared" ca="1" si="192"/>
        <v>0</v>
      </c>
      <c r="P1011" s="14" t="b">
        <f t="shared" ca="1" si="193"/>
        <v>0</v>
      </c>
      <c r="Q1011" s="5"/>
      <c r="R1011" s="5"/>
      <c r="S1011" s="5"/>
      <c r="T1011" s="5"/>
      <c r="U1011" s="5"/>
      <c r="V1011" s="5"/>
      <c r="W1011" s="5"/>
      <c r="X1011" s="5"/>
      <c r="Y1011" s="5"/>
      <c r="Z1011" s="5"/>
      <c r="AA1011" s="5"/>
      <c r="AB1011" s="5"/>
      <c r="AC1011" s="5"/>
      <c r="AD1011" s="5"/>
      <c r="AE1011" s="5"/>
    </row>
    <row r="1012" spans="1:31" ht="21" customHeight="1">
      <c r="A1012" s="14" t="s">
        <v>15778</v>
      </c>
      <c r="B1012" s="14" t="s">
        <v>15779</v>
      </c>
      <c r="C1012" s="14" t="s">
        <v>27</v>
      </c>
      <c r="D1012" s="14" t="s">
        <v>212</v>
      </c>
      <c r="E1012" s="14" t="s">
        <v>919</v>
      </c>
      <c r="F1012" s="15">
        <v>10</v>
      </c>
      <c r="G1012" s="15">
        <v>15</v>
      </c>
      <c r="H1012" s="14" t="s">
        <v>56</v>
      </c>
      <c r="I1012" s="14" t="s">
        <v>24</v>
      </c>
      <c r="J1012" s="14" t="s">
        <v>5354</v>
      </c>
      <c r="K1012" s="16" t="s">
        <v>47</v>
      </c>
      <c r="L1012" s="14" t="s">
        <v>15780</v>
      </c>
      <c r="M1012" s="14" t="s">
        <v>37</v>
      </c>
      <c r="N1012" s="14" t="s">
        <v>55</v>
      </c>
      <c r="O1012" s="14" t="b">
        <f t="shared" ca="1" si="192"/>
        <v>0</v>
      </c>
      <c r="P1012" s="14" t="b">
        <f t="shared" ca="1" si="193"/>
        <v>0</v>
      </c>
      <c r="Q1012" s="5"/>
      <c r="R1012" s="5"/>
      <c r="S1012" s="5"/>
      <c r="T1012" s="5"/>
      <c r="U1012" s="5"/>
      <c r="V1012" s="5"/>
      <c r="W1012" s="5"/>
      <c r="X1012" s="5"/>
      <c r="Y1012" s="5"/>
      <c r="Z1012" s="5"/>
      <c r="AA1012" s="5"/>
      <c r="AB1012" s="5"/>
      <c r="AC1012" s="5"/>
      <c r="AD1012" s="5"/>
      <c r="AE1012" s="5"/>
    </row>
    <row r="1013" spans="1:31" ht="21" customHeight="1">
      <c r="A1013" s="14" t="s">
        <v>13338</v>
      </c>
      <c r="B1013" s="14" t="s">
        <v>15783</v>
      </c>
      <c r="C1013" s="14" t="s">
        <v>27</v>
      </c>
      <c r="D1013" s="14" t="s">
        <v>80</v>
      </c>
      <c r="E1013" s="14" t="s">
        <v>29</v>
      </c>
      <c r="F1013" s="15">
        <v>10</v>
      </c>
      <c r="G1013" s="15">
        <v>15</v>
      </c>
      <c r="H1013" s="14" t="s">
        <v>56</v>
      </c>
      <c r="I1013" s="14" t="s">
        <v>31</v>
      </c>
      <c r="J1013" s="14" t="s">
        <v>57</v>
      </c>
      <c r="K1013" s="16" t="s">
        <v>47</v>
      </c>
      <c r="L1013" s="14" t="s">
        <v>15786</v>
      </c>
      <c r="M1013" s="14" t="s">
        <v>37</v>
      </c>
      <c r="N1013" s="14" t="s">
        <v>271</v>
      </c>
      <c r="O1013" s="14" t="b">
        <f t="shared" ca="1" si="192"/>
        <v>0</v>
      </c>
      <c r="P1013" s="14" t="b">
        <f t="shared" ca="1" si="193"/>
        <v>0</v>
      </c>
      <c r="Q1013" s="5"/>
      <c r="R1013" s="5"/>
      <c r="S1013" s="5"/>
      <c r="T1013" s="5"/>
      <c r="U1013" s="5"/>
      <c r="V1013" s="5"/>
      <c r="W1013" s="5"/>
      <c r="X1013" s="5"/>
      <c r="Y1013" s="5"/>
      <c r="Z1013" s="5"/>
      <c r="AA1013" s="5"/>
      <c r="AB1013" s="5"/>
      <c r="AC1013" s="5"/>
      <c r="AD1013" s="5"/>
      <c r="AE1013" s="5"/>
    </row>
    <row r="1014" spans="1:31" ht="21" customHeight="1">
      <c r="A1014" s="5" t="s">
        <v>11280</v>
      </c>
      <c r="B1014" s="5" t="s">
        <v>11281</v>
      </c>
      <c r="C1014" s="5" t="s">
        <v>170</v>
      </c>
      <c r="D1014" s="5" t="s">
        <v>47</v>
      </c>
      <c r="E1014" s="5" t="s">
        <v>29</v>
      </c>
      <c r="F1014" s="7">
        <v>10</v>
      </c>
      <c r="G1014" s="7">
        <v>18</v>
      </c>
      <c r="H1014" s="5" t="s">
        <v>964</v>
      </c>
      <c r="I1014" s="5" t="s">
        <v>24</v>
      </c>
      <c r="J1014" s="5" t="s">
        <v>76</v>
      </c>
      <c r="K1014" s="5" t="s">
        <v>11283</v>
      </c>
      <c r="L1014" s="5" t="s">
        <v>11284</v>
      </c>
      <c r="M1014" s="5" t="s">
        <v>37</v>
      </c>
      <c r="N1014" s="5" t="s">
        <v>55</v>
      </c>
      <c r="O1014" s="5" t="b">
        <f t="shared" ca="1" si="192"/>
        <v>0</v>
      </c>
      <c r="P1014" s="5" t="b">
        <f t="shared" ca="1" si="193"/>
        <v>0</v>
      </c>
      <c r="Q1014" s="5"/>
      <c r="R1014" s="5"/>
      <c r="S1014" s="5"/>
      <c r="T1014" s="5"/>
      <c r="U1014" s="5"/>
      <c r="V1014" s="5"/>
      <c r="W1014" s="5"/>
      <c r="X1014" s="5"/>
      <c r="Y1014" s="5"/>
      <c r="Z1014" s="5"/>
      <c r="AA1014" s="5"/>
      <c r="AB1014" s="5"/>
      <c r="AC1014" s="5"/>
      <c r="AD1014" s="5"/>
      <c r="AE1014" s="5"/>
    </row>
    <row r="1015" spans="1:31" ht="21" customHeight="1">
      <c r="A1015" s="14" t="s">
        <v>130</v>
      </c>
      <c r="B1015" s="14" t="s">
        <v>2620</v>
      </c>
      <c r="C1015" s="14" t="s">
        <v>170</v>
      </c>
      <c r="D1015" s="14" t="s">
        <v>378</v>
      </c>
      <c r="E1015" s="14" t="s">
        <v>45</v>
      </c>
      <c r="F1015" s="15">
        <v>10</v>
      </c>
      <c r="G1015" s="15">
        <v>40</v>
      </c>
      <c r="H1015" s="14" t="s">
        <v>2621</v>
      </c>
      <c r="I1015" s="14" t="s">
        <v>24</v>
      </c>
      <c r="J1015" s="14" t="s">
        <v>134</v>
      </c>
      <c r="K1015" s="14" t="s">
        <v>2623</v>
      </c>
      <c r="L1015" s="14" t="s">
        <v>2625</v>
      </c>
      <c r="M1015" s="14" t="s">
        <v>53</v>
      </c>
      <c r="N1015" s="14" t="s">
        <v>55</v>
      </c>
      <c r="O1015" s="14" t="b">
        <f t="shared" ca="1" si="192"/>
        <v>0</v>
      </c>
      <c r="P1015" s="14" t="b">
        <f t="shared" ca="1" si="193"/>
        <v>0</v>
      </c>
      <c r="Q1015" s="5"/>
      <c r="R1015" s="5"/>
      <c r="S1015" s="5"/>
      <c r="T1015" s="5"/>
      <c r="U1015" s="5"/>
      <c r="V1015" s="5"/>
      <c r="W1015" s="5"/>
      <c r="X1015" s="5"/>
      <c r="Y1015" s="5"/>
      <c r="Z1015" s="5"/>
      <c r="AA1015" s="5"/>
      <c r="AB1015" s="5"/>
      <c r="AC1015" s="5"/>
      <c r="AD1015" s="5"/>
      <c r="AE1015" s="5"/>
    </row>
    <row r="1016" spans="1:31" ht="21" customHeight="1">
      <c r="A1016" s="14" t="s">
        <v>15804</v>
      </c>
      <c r="B1016" s="14" t="s">
        <v>15806</v>
      </c>
      <c r="C1016" s="14" t="s">
        <v>20</v>
      </c>
      <c r="D1016" s="14" t="s">
        <v>21</v>
      </c>
      <c r="E1016" s="14" t="s">
        <v>45</v>
      </c>
      <c r="F1016" s="15">
        <v>10</v>
      </c>
      <c r="G1016" s="15">
        <v>12</v>
      </c>
      <c r="H1016" s="14" t="s">
        <v>360</v>
      </c>
      <c r="I1016" s="14" t="s">
        <v>108</v>
      </c>
      <c r="J1016" s="14" t="s">
        <v>57</v>
      </c>
      <c r="K1016" s="14" t="s">
        <v>381</v>
      </c>
      <c r="L1016" s="14" t="s">
        <v>15811</v>
      </c>
      <c r="M1016" s="14" t="s">
        <v>167</v>
      </c>
      <c r="N1016" s="14" t="s">
        <v>405</v>
      </c>
      <c r="O1016" s="14" t="b">
        <f t="shared" ca="1" si="192"/>
        <v>0</v>
      </c>
      <c r="P1016" s="14" t="b">
        <f t="shared" ca="1" si="193"/>
        <v>0</v>
      </c>
      <c r="Q1016" s="5"/>
      <c r="R1016" s="5"/>
      <c r="S1016" s="5"/>
      <c r="T1016" s="5"/>
      <c r="U1016" s="5"/>
      <c r="V1016" s="5"/>
      <c r="W1016" s="5"/>
      <c r="X1016" s="5"/>
      <c r="Y1016" s="5"/>
      <c r="Z1016" s="5"/>
      <c r="AA1016" s="5"/>
      <c r="AB1016" s="5"/>
      <c r="AC1016" s="5"/>
      <c r="AD1016" s="5"/>
      <c r="AE1016" s="5"/>
    </row>
    <row r="1017" spans="1:31" ht="21" customHeight="1">
      <c r="A1017" s="14" t="s">
        <v>15812</v>
      </c>
      <c r="B1017" s="14" t="s">
        <v>15813</v>
      </c>
      <c r="C1017" s="14" t="s">
        <v>20</v>
      </c>
      <c r="D1017" s="14" t="s">
        <v>1173</v>
      </c>
      <c r="E1017" s="14" t="s">
        <v>45</v>
      </c>
      <c r="F1017" s="15">
        <v>10</v>
      </c>
      <c r="G1017" s="15">
        <v>20</v>
      </c>
      <c r="H1017" s="14" t="s">
        <v>144</v>
      </c>
      <c r="I1017" s="14" t="s">
        <v>24</v>
      </c>
      <c r="J1017" s="14" t="s">
        <v>2872</v>
      </c>
      <c r="K1017" s="14" t="s">
        <v>15815</v>
      </c>
      <c r="L1017" s="14" t="s">
        <v>15817</v>
      </c>
      <c r="M1017" s="14" t="s">
        <v>1599</v>
      </c>
      <c r="N1017" s="14" t="s">
        <v>55</v>
      </c>
      <c r="O1017" s="14" t="b">
        <f t="shared" ca="1" si="192"/>
        <v>0</v>
      </c>
      <c r="P1017" s="14" t="b">
        <f t="shared" ca="1" si="193"/>
        <v>0</v>
      </c>
      <c r="Q1017" s="5"/>
      <c r="R1017" s="5"/>
      <c r="S1017" s="5"/>
      <c r="T1017" s="5"/>
      <c r="U1017" s="5"/>
      <c r="V1017" s="5"/>
      <c r="W1017" s="5"/>
      <c r="X1017" s="5"/>
      <c r="Y1017" s="5"/>
      <c r="Z1017" s="5"/>
      <c r="AA1017" s="5"/>
      <c r="AB1017" s="5"/>
      <c r="AC1017" s="5"/>
      <c r="AD1017" s="5"/>
      <c r="AE1017" s="5"/>
    </row>
    <row r="1018" spans="1:31" ht="21" customHeight="1">
      <c r="A1018" s="14" t="s">
        <v>15820</v>
      </c>
      <c r="B1018" s="14" t="s">
        <v>2809</v>
      </c>
      <c r="C1018" s="14" t="s">
        <v>170</v>
      </c>
      <c r="D1018" s="14" t="s">
        <v>390</v>
      </c>
      <c r="E1018" s="14" t="s">
        <v>45</v>
      </c>
      <c r="F1018" s="15">
        <v>10</v>
      </c>
      <c r="G1018" s="15">
        <v>20</v>
      </c>
      <c r="H1018" s="14" t="s">
        <v>144</v>
      </c>
      <c r="I1018" s="14" t="s">
        <v>108</v>
      </c>
      <c r="J1018" s="14" t="s">
        <v>48</v>
      </c>
      <c r="K1018" s="14" t="s">
        <v>2811</v>
      </c>
      <c r="L1018" s="14" t="s">
        <v>15821</v>
      </c>
      <c r="M1018" s="14" t="s">
        <v>53</v>
      </c>
      <c r="N1018" s="14" t="s">
        <v>55</v>
      </c>
      <c r="O1018" s="14" t="b">
        <f t="shared" ca="1" si="192"/>
        <v>0</v>
      </c>
      <c r="P1018" s="14" t="b">
        <f t="shared" ca="1" si="193"/>
        <v>0</v>
      </c>
      <c r="Q1018" s="5"/>
      <c r="R1018" s="5"/>
      <c r="S1018" s="5"/>
      <c r="T1018" s="5"/>
      <c r="U1018" s="5"/>
      <c r="V1018" s="5"/>
      <c r="W1018" s="5"/>
      <c r="X1018" s="5"/>
      <c r="Y1018" s="5"/>
      <c r="Z1018" s="5"/>
      <c r="AA1018" s="5"/>
      <c r="AB1018" s="5"/>
      <c r="AC1018" s="5"/>
      <c r="AD1018" s="5"/>
      <c r="AE1018" s="5"/>
    </row>
    <row r="1019" spans="1:31" ht="21" customHeight="1">
      <c r="A1019" s="14" t="s">
        <v>12667</v>
      </c>
      <c r="B1019" s="14" t="s">
        <v>11388</v>
      </c>
      <c r="C1019" s="14" t="s">
        <v>20</v>
      </c>
      <c r="D1019" s="14" t="s">
        <v>2637</v>
      </c>
      <c r="E1019" s="14" t="s">
        <v>45</v>
      </c>
      <c r="F1019" s="15">
        <v>10</v>
      </c>
      <c r="G1019" s="15">
        <v>15</v>
      </c>
      <c r="H1019" s="14" t="s">
        <v>56</v>
      </c>
      <c r="I1019" s="14" t="s">
        <v>108</v>
      </c>
      <c r="J1019" s="14" t="s">
        <v>633</v>
      </c>
      <c r="K1019" s="16" t="s">
        <v>47</v>
      </c>
      <c r="L1019" s="14" t="s">
        <v>15826</v>
      </c>
      <c r="M1019" s="14" t="s">
        <v>37</v>
      </c>
      <c r="N1019" s="14" t="s">
        <v>55</v>
      </c>
      <c r="O1019" s="14" t="b">
        <f t="shared" ca="1" si="192"/>
        <v>0</v>
      </c>
      <c r="P1019" s="14" t="b">
        <f t="shared" ca="1" si="193"/>
        <v>0</v>
      </c>
      <c r="Q1019" s="5"/>
      <c r="R1019" s="5"/>
      <c r="S1019" s="5"/>
      <c r="T1019" s="5"/>
      <c r="U1019" s="5"/>
      <c r="V1019" s="5"/>
      <c r="W1019" s="5"/>
      <c r="X1019" s="5"/>
      <c r="Y1019" s="5"/>
      <c r="Z1019" s="5"/>
      <c r="AA1019" s="5"/>
      <c r="AB1019" s="5"/>
      <c r="AC1019" s="5"/>
      <c r="AD1019" s="5"/>
      <c r="AE1019" s="5"/>
    </row>
    <row r="1020" spans="1:31" ht="21" customHeight="1">
      <c r="A1020" s="14" t="s">
        <v>15829</v>
      </c>
      <c r="B1020" s="14" t="s">
        <v>15831</v>
      </c>
      <c r="C1020" s="14" t="s">
        <v>27</v>
      </c>
      <c r="D1020" s="14" t="s">
        <v>75</v>
      </c>
      <c r="E1020" s="14" t="s">
        <v>45</v>
      </c>
      <c r="F1020" s="15">
        <v>10</v>
      </c>
      <c r="G1020" s="15">
        <v>15</v>
      </c>
      <c r="H1020" s="14" t="s">
        <v>56</v>
      </c>
      <c r="I1020" s="14" t="s">
        <v>66</v>
      </c>
      <c r="J1020" s="14" t="s">
        <v>516</v>
      </c>
      <c r="K1020" s="14" t="s">
        <v>15832</v>
      </c>
      <c r="L1020" s="14" t="s">
        <v>15835</v>
      </c>
      <c r="M1020" s="14" t="s">
        <v>100</v>
      </c>
      <c r="N1020" s="14" t="s">
        <v>55</v>
      </c>
      <c r="O1020" s="14" t="b">
        <f t="shared" ca="1" si="192"/>
        <v>0</v>
      </c>
      <c r="P1020" s="14" t="b">
        <f t="shared" ca="1" si="193"/>
        <v>0</v>
      </c>
      <c r="Q1020" s="5"/>
      <c r="R1020" s="5"/>
      <c r="S1020" s="5"/>
      <c r="T1020" s="5"/>
      <c r="U1020" s="5"/>
      <c r="V1020" s="5"/>
      <c r="W1020" s="5"/>
      <c r="X1020" s="5"/>
      <c r="Y1020" s="5"/>
      <c r="Z1020" s="5"/>
      <c r="AA1020" s="5"/>
      <c r="AB1020" s="5"/>
      <c r="AC1020" s="5"/>
      <c r="AD1020" s="5"/>
      <c r="AE1020" s="5"/>
    </row>
    <row r="1021" spans="1:31" ht="21" customHeight="1">
      <c r="A1021" s="14" t="s">
        <v>10714</v>
      </c>
      <c r="B1021" s="14" t="s">
        <v>8697</v>
      </c>
      <c r="C1021" s="14" t="s">
        <v>41</v>
      </c>
      <c r="D1021" s="14" t="s">
        <v>94</v>
      </c>
      <c r="E1021" s="14" t="s">
        <v>45</v>
      </c>
      <c r="F1021" s="15">
        <v>10</v>
      </c>
      <c r="G1021" s="15">
        <v>15</v>
      </c>
      <c r="H1021" s="14" t="s">
        <v>56</v>
      </c>
      <c r="I1021" s="14" t="s">
        <v>66</v>
      </c>
      <c r="J1021" s="14" t="s">
        <v>57</v>
      </c>
      <c r="K1021" s="14" t="s">
        <v>9477</v>
      </c>
      <c r="L1021" s="14" t="s">
        <v>15841</v>
      </c>
      <c r="M1021" s="14" t="s">
        <v>37</v>
      </c>
      <c r="N1021" s="14" t="s">
        <v>55</v>
      </c>
      <c r="O1021" s="14" t="b">
        <f t="shared" ca="1" si="192"/>
        <v>0</v>
      </c>
      <c r="P1021" s="14" t="b">
        <f t="shared" ca="1" si="193"/>
        <v>0</v>
      </c>
      <c r="Q1021" s="5"/>
      <c r="R1021" s="5"/>
      <c r="S1021" s="5"/>
      <c r="T1021" s="5"/>
      <c r="U1021" s="5"/>
      <c r="V1021" s="5"/>
      <c r="W1021" s="5"/>
      <c r="X1021" s="5"/>
      <c r="Y1021" s="5"/>
      <c r="Z1021" s="5"/>
      <c r="AA1021" s="5"/>
      <c r="AB1021" s="5"/>
      <c r="AC1021" s="5"/>
      <c r="AD1021" s="5"/>
      <c r="AE1021" s="5"/>
    </row>
    <row r="1022" spans="1:31" ht="21" customHeight="1">
      <c r="A1022" s="5" t="s">
        <v>7521</v>
      </c>
      <c r="B1022" s="5" t="s">
        <v>15842</v>
      </c>
      <c r="C1022" s="5" t="s">
        <v>27</v>
      </c>
      <c r="D1022" s="5" t="s">
        <v>266</v>
      </c>
      <c r="E1022" s="5" t="s">
        <v>29</v>
      </c>
      <c r="F1022" s="7">
        <v>10</v>
      </c>
      <c r="G1022" s="7">
        <v>15</v>
      </c>
      <c r="H1022" s="5" t="s">
        <v>56</v>
      </c>
      <c r="I1022" s="5" t="s">
        <v>108</v>
      </c>
      <c r="J1022" s="5" t="s">
        <v>2745</v>
      </c>
      <c r="K1022" s="5" t="s">
        <v>15843</v>
      </c>
      <c r="L1022" s="5" t="s">
        <v>15845</v>
      </c>
      <c r="M1022" s="5" t="s">
        <v>53</v>
      </c>
      <c r="N1022" s="5" t="s">
        <v>55</v>
      </c>
      <c r="O1022" s="5" t="b">
        <f t="shared" ca="1" si="192"/>
        <v>0</v>
      </c>
      <c r="P1022" s="5" t="b">
        <f t="shared" ca="1" si="193"/>
        <v>0</v>
      </c>
      <c r="Q1022" s="5"/>
      <c r="R1022" s="5"/>
      <c r="S1022" s="5"/>
      <c r="T1022" s="5"/>
      <c r="U1022" s="5"/>
      <c r="V1022" s="5"/>
      <c r="W1022" s="5"/>
      <c r="X1022" s="5"/>
      <c r="Y1022" s="5"/>
      <c r="Z1022" s="5"/>
      <c r="AA1022" s="5"/>
      <c r="AB1022" s="5"/>
      <c r="AC1022" s="5"/>
      <c r="AD1022" s="5"/>
      <c r="AE1022" s="5"/>
    </row>
    <row r="1023" spans="1:31" ht="21" customHeight="1">
      <c r="A1023" s="14" t="s">
        <v>15847</v>
      </c>
      <c r="B1023" s="14" t="s">
        <v>15848</v>
      </c>
      <c r="C1023" s="14" t="s">
        <v>170</v>
      </c>
      <c r="D1023" s="14" t="s">
        <v>342</v>
      </c>
      <c r="E1023" s="14" t="s">
        <v>29</v>
      </c>
      <c r="F1023" s="15">
        <v>10</v>
      </c>
      <c r="G1023" s="15">
        <v>20</v>
      </c>
      <c r="H1023" s="14" t="s">
        <v>144</v>
      </c>
      <c r="I1023" s="14" t="s">
        <v>31</v>
      </c>
      <c r="J1023" s="14" t="s">
        <v>537</v>
      </c>
      <c r="K1023" s="14" t="s">
        <v>15849</v>
      </c>
      <c r="L1023" s="14" t="s">
        <v>15850</v>
      </c>
      <c r="M1023" s="14" t="s">
        <v>37</v>
      </c>
      <c r="N1023" s="14" t="s">
        <v>55</v>
      </c>
      <c r="O1023" s="14" t="b">
        <f t="shared" ca="1" si="192"/>
        <v>0</v>
      </c>
      <c r="P1023" s="14" t="b">
        <f t="shared" ca="1" si="193"/>
        <v>0</v>
      </c>
      <c r="Q1023" s="5"/>
      <c r="R1023" s="5"/>
      <c r="S1023" s="5"/>
      <c r="T1023" s="5"/>
      <c r="U1023" s="5"/>
      <c r="V1023" s="5"/>
      <c r="W1023" s="5"/>
      <c r="X1023" s="5"/>
      <c r="Y1023" s="5"/>
      <c r="Z1023" s="5"/>
      <c r="AA1023" s="5"/>
      <c r="AB1023" s="5"/>
      <c r="AC1023" s="5"/>
      <c r="AD1023" s="5"/>
      <c r="AE1023" s="5"/>
    </row>
    <row r="1024" spans="1:31" ht="21" customHeight="1">
      <c r="A1024" s="14" t="s">
        <v>277</v>
      </c>
      <c r="B1024" s="14" t="s">
        <v>12039</v>
      </c>
      <c r="C1024" s="14" t="s">
        <v>27</v>
      </c>
      <c r="D1024" s="14" t="s">
        <v>85</v>
      </c>
      <c r="E1024" s="14" t="s">
        <v>29</v>
      </c>
      <c r="F1024" s="15">
        <v>10</v>
      </c>
      <c r="G1024" s="15">
        <v>14</v>
      </c>
      <c r="H1024" s="14" t="s">
        <v>3589</v>
      </c>
      <c r="I1024" s="14" t="s">
        <v>66</v>
      </c>
      <c r="J1024" s="14" t="s">
        <v>516</v>
      </c>
      <c r="K1024" s="14" t="s">
        <v>12040</v>
      </c>
      <c r="L1024" s="14" t="s">
        <v>12041</v>
      </c>
      <c r="M1024" s="14" t="s">
        <v>53</v>
      </c>
      <c r="N1024" s="14" t="s">
        <v>55</v>
      </c>
      <c r="O1024" s="14" t="b">
        <f t="shared" ca="1" si="192"/>
        <v>0</v>
      </c>
      <c r="P1024" s="14" t="b">
        <f t="shared" ca="1" si="193"/>
        <v>0</v>
      </c>
      <c r="Q1024" s="5"/>
      <c r="R1024" s="5"/>
      <c r="S1024" s="5"/>
      <c r="T1024" s="5"/>
      <c r="U1024" s="5"/>
      <c r="V1024" s="5"/>
      <c r="W1024" s="5"/>
      <c r="X1024" s="5"/>
      <c r="Y1024" s="5"/>
      <c r="Z1024" s="5"/>
      <c r="AA1024" s="5"/>
      <c r="AB1024" s="5"/>
      <c r="AC1024" s="5"/>
      <c r="AD1024" s="5"/>
      <c r="AE1024" s="5"/>
    </row>
    <row r="1025" spans="1:31" ht="21" customHeight="1">
      <c r="A1025" s="14" t="s">
        <v>15854</v>
      </c>
      <c r="B1025" s="14" t="s">
        <v>2834</v>
      </c>
      <c r="C1025" s="14" t="s">
        <v>27</v>
      </c>
      <c r="D1025" s="14" t="s">
        <v>47</v>
      </c>
      <c r="E1025" s="14" t="s">
        <v>29</v>
      </c>
      <c r="F1025" s="15">
        <v>10</v>
      </c>
      <c r="G1025" s="15">
        <v>30</v>
      </c>
      <c r="H1025" s="14" t="s">
        <v>2866</v>
      </c>
      <c r="I1025" s="14" t="s">
        <v>66</v>
      </c>
      <c r="J1025" s="14" t="s">
        <v>1270</v>
      </c>
      <c r="K1025" s="14" t="s">
        <v>15857</v>
      </c>
      <c r="L1025" s="14" t="s">
        <v>15858</v>
      </c>
      <c r="M1025" s="14" t="s">
        <v>53</v>
      </c>
      <c r="N1025" s="14" t="s">
        <v>405</v>
      </c>
      <c r="O1025" s="14" t="b">
        <f t="shared" ca="1" si="192"/>
        <v>0</v>
      </c>
      <c r="P1025" s="14" t="b">
        <f t="shared" ca="1" si="193"/>
        <v>0</v>
      </c>
      <c r="Q1025" s="5"/>
      <c r="R1025" s="5"/>
      <c r="S1025" s="5"/>
      <c r="T1025" s="5"/>
      <c r="U1025" s="5"/>
      <c r="V1025" s="5"/>
      <c r="W1025" s="5"/>
      <c r="X1025" s="5"/>
      <c r="Y1025" s="5"/>
      <c r="Z1025" s="5"/>
      <c r="AA1025" s="5"/>
      <c r="AB1025" s="5"/>
      <c r="AC1025" s="5"/>
      <c r="AD1025" s="5"/>
      <c r="AE1025" s="5"/>
    </row>
    <row r="1026" spans="1:31" ht="21" customHeight="1">
      <c r="A1026" s="14" t="s">
        <v>15261</v>
      </c>
      <c r="B1026" s="14" t="s">
        <v>15859</v>
      </c>
      <c r="C1026" s="14" t="s">
        <v>27</v>
      </c>
      <c r="D1026" s="14" t="s">
        <v>80</v>
      </c>
      <c r="E1026" s="14" t="s">
        <v>919</v>
      </c>
      <c r="F1026" s="15">
        <v>10</v>
      </c>
      <c r="G1026" s="15">
        <v>15</v>
      </c>
      <c r="H1026" s="14" t="s">
        <v>56</v>
      </c>
      <c r="I1026" s="14" t="s">
        <v>125</v>
      </c>
      <c r="J1026" s="14" t="s">
        <v>4410</v>
      </c>
      <c r="K1026" s="14" t="s">
        <v>15861</v>
      </c>
      <c r="L1026" s="14" t="s">
        <v>15862</v>
      </c>
      <c r="M1026" s="14" t="s">
        <v>53</v>
      </c>
      <c r="N1026" s="14" t="s">
        <v>405</v>
      </c>
      <c r="O1026" s="14" t="b">
        <f t="shared" ca="1" si="192"/>
        <v>0</v>
      </c>
      <c r="P1026" s="14" t="b">
        <f t="shared" ca="1" si="193"/>
        <v>0</v>
      </c>
      <c r="Q1026" s="5"/>
      <c r="R1026" s="5"/>
      <c r="S1026" s="5"/>
      <c r="T1026" s="5"/>
      <c r="U1026" s="5"/>
      <c r="V1026" s="5"/>
      <c r="W1026" s="5"/>
      <c r="X1026" s="5"/>
      <c r="Y1026" s="5"/>
      <c r="Z1026" s="5"/>
      <c r="AA1026" s="5"/>
      <c r="AB1026" s="5"/>
      <c r="AC1026" s="5"/>
      <c r="AD1026" s="5"/>
      <c r="AE1026" s="5"/>
    </row>
    <row r="1027" spans="1:31" ht="21" customHeight="1">
      <c r="A1027" s="14" t="s">
        <v>7189</v>
      </c>
      <c r="B1027" s="14" t="s">
        <v>7190</v>
      </c>
      <c r="C1027" s="14" t="s">
        <v>41</v>
      </c>
      <c r="D1027" s="14" t="s">
        <v>94</v>
      </c>
      <c r="E1027" s="14" t="s">
        <v>45</v>
      </c>
      <c r="F1027" s="15">
        <v>10</v>
      </c>
      <c r="G1027" s="15">
        <v>15</v>
      </c>
      <c r="H1027" s="14" t="s">
        <v>56</v>
      </c>
      <c r="I1027" s="14" t="s">
        <v>108</v>
      </c>
      <c r="J1027" s="14" t="s">
        <v>87</v>
      </c>
      <c r="K1027" s="14" t="s">
        <v>7191</v>
      </c>
      <c r="L1027" s="14" t="s">
        <v>7194</v>
      </c>
      <c r="M1027" s="14" t="s">
        <v>100</v>
      </c>
      <c r="N1027" s="14" t="s">
        <v>55</v>
      </c>
      <c r="O1027" s="14" t="b">
        <f t="shared" ca="1" si="192"/>
        <v>0</v>
      </c>
      <c r="P1027" s="14" t="b">
        <f t="shared" ca="1" si="193"/>
        <v>0</v>
      </c>
      <c r="Q1027" s="5"/>
      <c r="R1027" s="5"/>
      <c r="S1027" s="5"/>
      <c r="T1027" s="5"/>
      <c r="U1027" s="5"/>
      <c r="V1027" s="5"/>
      <c r="W1027" s="5"/>
      <c r="X1027" s="5"/>
      <c r="Y1027" s="5"/>
      <c r="Z1027" s="5"/>
      <c r="AA1027" s="5"/>
      <c r="AB1027" s="5"/>
      <c r="AC1027" s="5"/>
      <c r="AD1027" s="5"/>
      <c r="AE1027" s="5"/>
    </row>
    <row r="1028" spans="1:31" ht="21" customHeight="1">
      <c r="A1028" s="14" t="s">
        <v>15778</v>
      </c>
      <c r="B1028" s="14" t="s">
        <v>15867</v>
      </c>
      <c r="C1028" s="14" t="s">
        <v>27</v>
      </c>
      <c r="D1028" s="14" t="s">
        <v>212</v>
      </c>
      <c r="E1028" s="14" t="s">
        <v>919</v>
      </c>
      <c r="F1028" s="15">
        <v>10</v>
      </c>
      <c r="G1028" s="15">
        <v>20</v>
      </c>
      <c r="H1028" s="14" t="s">
        <v>144</v>
      </c>
      <c r="I1028" s="14" t="s">
        <v>24</v>
      </c>
      <c r="J1028" s="14" t="s">
        <v>13886</v>
      </c>
      <c r="K1028" s="16" t="s">
        <v>47</v>
      </c>
      <c r="L1028" s="14" t="s">
        <v>15868</v>
      </c>
      <c r="M1028" s="14" t="s">
        <v>100</v>
      </c>
      <c r="N1028" s="14" t="s">
        <v>55</v>
      </c>
      <c r="O1028" s="14" t="b">
        <f t="shared" ca="1" si="192"/>
        <v>0</v>
      </c>
      <c r="P1028" s="14" t="b">
        <f t="shared" ca="1" si="193"/>
        <v>0</v>
      </c>
      <c r="Q1028" s="5"/>
      <c r="R1028" s="5"/>
      <c r="S1028" s="5"/>
      <c r="T1028" s="5"/>
      <c r="U1028" s="5"/>
      <c r="V1028" s="5"/>
      <c r="W1028" s="5"/>
      <c r="X1028" s="5"/>
      <c r="Y1028" s="5"/>
      <c r="Z1028" s="5"/>
      <c r="AA1028" s="5"/>
      <c r="AB1028" s="5"/>
      <c r="AC1028" s="5"/>
      <c r="AD1028" s="5"/>
      <c r="AE1028" s="5"/>
    </row>
    <row r="1029" spans="1:31" ht="21" customHeight="1">
      <c r="A1029" s="14" t="s">
        <v>2808</v>
      </c>
      <c r="B1029" s="14" t="s">
        <v>221</v>
      </c>
      <c r="C1029" s="14" t="s">
        <v>27</v>
      </c>
      <c r="D1029" s="14" t="s">
        <v>75</v>
      </c>
      <c r="E1029" s="14" t="s">
        <v>29</v>
      </c>
      <c r="F1029" s="15">
        <v>10</v>
      </c>
      <c r="G1029" s="15">
        <v>15</v>
      </c>
      <c r="H1029" s="14" t="s">
        <v>56</v>
      </c>
      <c r="I1029" s="14" t="s">
        <v>31</v>
      </c>
      <c r="J1029" s="14" t="s">
        <v>224</v>
      </c>
      <c r="K1029" s="14" t="s">
        <v>225</v>
      </c>
      <c r="L1029" s="14" t="s">
        <v>15875</v>
      </c>
      <c r="M1029" s="14" t="s">
        <v>100</v>
      </c>
      <c r="N1029" s="14" t="s">
        <v>55</v>
      </c>
      <c r="O1029" s="14" t="b">
        <f t="shared" ca="1" si="192"/>
        <v>0</v>
      </c>
      <c r="P1029" s="14" t="b">
        <f t="shared" ca="1" si="193"/>
        <v>0</v>
      </c>
      <c r="Q1029" s="5"/>
      <c r="R1029" s="5"/>
      <c r="S1029" s="5"/>
      <c r="T1029" s="5"/>
      <c r="U1029" s="5"/>
      <c r="V1029" s="5"/>
      <c r="W1029" s="5"/>
      <c r="X1029" s="5"/>
      <c r="Y1029" s="5"/>
      <c r="Z1029" s="5"/>
      <c r="AA1029" s="5"/>
      <c r="AB1029" s="5"/>
      <c r="AC1029" s="5"/>
      <c r="AD1029" s="5"/>
      <c r="AE1029" s="5"/>
    </row>
    <row r="1030" spans="1:31" ht="21" customHeight="1">
      <c r="A1030" s="14" t="s">
        <v>15879</v>
      </c>
      <c r="B1030" s="14" t="s">
        <v>15880</v>
      </c>
      <c r="C1030" s="14" t="s">
        <v>27</v>
      </c>
      <c r="D1030" s="14" t="s">
        <v>85</v>
      </c>
      <c r="E1030" s="14" t="s">
        <v>45</v>
      </c>
      <c r="F1030" s="15">
        <v>10</v>
      </c>
      <c r="G1030" s="15">
        <v>40</v>
      </c>
      <c r="H1030" s="14" t="s">
        <v>2621</v>
      </c>
      <c r="I1030" s="14" t="s">
        <v>31</v>
      </c>
      <c r="J1030" s="14" t="s">
        <v>110</v>
      </c>
      <c r="K1030" s="14" t="s">
        <v>15883</v>
      </c>
      <c r="L1030" s="14" t="s">
        <v>15884</v>
      </c>
      <c r="M1030" s="14" t="s">
        <v>167</v>
      </c>
      <c r="N1030" s="14" t="s">
        <v>237</v>
      </c>
      <c r="O1030" s="14" t="b">
        <f t="shared" ca="1" si="192"/>
        <v>0</v>
      </c>
      <c r="P1030" s="14" t="b">
        <f t="shared" ca="1" si="193"/>
        <v>0</v>
      </c>
      <c r="Q1030" s="5"/>
      <c r="R1030" s="5"/>
      <c r="S1030" s="5"/>
      <c r="T1030" s="5"/>
      <c r="U1030" s="5"/>
      <c r="V1030" s="5"/>
      <c r="W1030" s="5"/>
      <c r="X1030" s="5"/>
      <c r="Y1030" s="5"/>
      <c r="Z1030" s="5"/>
      <c r="AA1030" s="5"/>
      <c r="AB1030" s="5"/>
      <c r="AC1030" s="5"/>
      <c r="AD1030" s="5"/>
      <c r="AE1030" s="5"/>
    </row>
    <row r="1031" spans="1:31" ht="21" customHeight="1">
      <c r="A1031" s="14" t="s">
        <v>15888</v>
      </c>
      <c r="B1031" s="14" t="s">
        <v>13993</v>
      </c>
      <c r="C1031" s="14" t="s">
        <v>170</v>
      </c>
      <c r="D1031" s="14" t="s">
        <v>390</v>
      </c>
      <c r="E1031" s="14" t="s">
        <v>45</v>
      </c>
      <c r="F1031" s="15">
        <v>10</v>
      </c>
      <c r="G1031" s="15">
        <v>20</v>
      </c>
      <c r="H1031" s="14" t="s">
        <v>144</v>
      </c>
      <c r="I1031" s="14" t="s">
        <v>66</v>
      </c>
      <c r="J1031" s="14" t="s">
        <v>76</v>
      </c>
      <c r="K1031" s="14" t="s">
        <v>13995</v>
      </c>
      <c r="L1031" s="14" t="s">
        <v>15890</v>
      </c>
      <c r="M1031" s="14" t="s">
        <v>53</v>
      </c>
      <c r="N1031" s="14" t="s">
        <v>55</v>
      </c>
      <c r="O1031" s="14" t="b">
        <f t="shared" ca="1" si="192"/>
        <v>0</v>
      </c>
      <c r="P1031" s="14" t="b">
        <f t="shared" ca="1" si="193"/>
        <v>0</v>
      </c>
      <c r="Q1031" s="5"/>
      <c r="R1031" s="5"/>
      <c r="S1031" s="5"/>
      <c r="T1031" s="5"/>
      <c r="U1031" s="5"/>
      <c r="V1031" s="5"/>
      <c r="W1031" s="5"/>
      <c r="X1031" s="5"/>
      <c r="Y1031" s="5"/>
      <c r="Z1031" s="5"/>
      <c r="AA1031" s="5"/>
      <c r="AB1031" s="5"/>
      <c r="AC1031" s="5"/>
      <c r="AD1031" s="5"/>
      <c r="AE1031" s="5"/>
    </row>
    <row r="1032" spans="1:31" ht="21" customHeight="1">
      <c r="A1032" s="14" t="s">
        <v>15894</v>
      </c>
      <c r="B1032" s="14" t="s">
        <v>15895</v>
      </c>
      <c r="C1032" s="14" t="s">
        <v>27</v>
      </c>
      <c r="D1032" s="14" t="s">
        <v>80</v>
      </c>
      <c r="E1032" s="14" t="s">
        <v>45</v>
      </c>
      <c r="F1032" s="15">
        <v>10</v>
      </c>
      <c r="G1032" s="15">
        <v>15</v>
      </c>
      <c r="H1032" s="14" t="s">
        <v>56</v>
      </c>
      <c r="I1032" s="14" t="s">
        <v>108</v>
      </c>
      <c r="J1032" s="14" t="s">
        <v>110</v>
      </c>
      <c r="K1032" s="14" t="s">
        <v>10735</v>
      </c>
      <c r="L1032" s="14" t="s">
        <v>15896</v>
      </c>
      <c r="M1032" s="14" t="s">
        <v>53</v>
      </c>
      <c r="N1032" s="14" t="s">
        <v>55</v>
      </c>
      <c r="O1032" s="14" t="b">
        <f t="shared" ca="1" si="192"/>
        <v>0</v>
      </c>
      <c r="P1032" s="14" t="b">
        <f t="shared" ca="1" si="193"/>
        <v>0</v>
      </c>
      <c r="Q1032" s="5"/>
      <c r="R1032" s="5"/>
      <c r="S1032" s="5"/>
      <c r="T1032" s="5"/>
      <c r="U1032" s="5"/>
      <c r="V1032" s="5"/>
      <c r="W1032" s="5"/>
      <c r="X1032" s="5"/>
      <c r="Y1032" s="5"/>
      <c r="Z1032" s="5"/>
      <c r="AA1032" s="5"/>
      <c r="AB1032" s="5"/>
      <c r="AC1032" s="5"/>
      <c r="AD1032" s="5"/>
      <c r="AE1032" s="5"/>
    </row>
    <row r="1033" spans="1:31" ht="21" customHeight="1">
      <c r="A1033" s="14" t="s">
        <v>11865</v>
      </c>
      <c r="B1033" s="14" t="s">
        <v>14124</v>
      </c>
      <c r="C1033" s="14" t="s">
        <v>170</v>
      </c>
      <c r="D1033" s="14" t="s">
        <v>47</v>
      </c>
      <c r="E1033" s="14" t="s">
        <v>45</v>
      </c>
      <c r="F1033" s="15">
        <v>10</v>
      </c>
      <c r="G1033" s="15">
        <v>15</v>
      </c>
      <c r="H1033" s="14" t="s">
        <v>56</v>
      </c>
      <c r="I1033" s="14" t="s">
        <v>108</v>
      </c>
      <c r="J1033" s="14" t="s">
        <v>134</v>
      </c>
      <c r="K1033" s="14" t="s">
        <v>14125</v>
      </c>
      <c r="L1033" s="14" t="s">
        <v>14126</v>
      </c>
      <c r="M1033" s="14" t="s">
        <v>100</v>
      </c>
      <c r="N1033" s="14" t="s">
        <v>55</v>
      </c>
      <c r="O1033" s="14" t="b">
        <f t="shared" ca="1" si="192"/>
        <v>0</v>
      </c>
      <c r="P1033" s="14" t="b">
        <f t="shared" ca="1" si="193"/>
        <v>0</v>
      </c>
      <c r="Q1033" s="5"/>
      <c r="R1033" s="5"/>
      <c r="S1033" s="5"/>
      <c r="T1033" s="5"/>
      <c r="U1033" s="5"/>
      <c r="V1033" s="5"/>
      <c r="W1033" s="5"/>
      <c r="X1033" s="5"/>
      <c r="Y1033" s="5"/>
      <c r="Z1033" s="5"/>
      <c r="AA1033" s="5"/>
      <c r="AB1033" s="5"/>
      <c r="AC1033" s="5"/>
      <c r="AD1033" s="5"/>
      <c r="AE1033" s="5"/>
    </row>
    <row r="1034" spans="1:31" ht="21" customHeight="1">
      <c r="A1034" s="14" t="s">
        <v>15902</v>
      </c>
      <c r="B1034" s="14" t="s">
        <v>15903</v>
      </c>
      <c r="C1034" s="14" t="s">
        <v>27</v>
      </c>
      <c r="D1034" s="14" t="s">
        <v>266</v>
      </c>
      <c r="E1034" s="14" t="s">
        <v>29</v>
      </c>
      <c r="F1034" s="15">
        <v>10</v>
      </c>
      <c r="G1034" s="15">
        <v>15</v>
      </c>
      <c r="H1034" s="14" t="s">
        <v>56</v>
      </c>
      <c r="I1034" s="14" t="s">
        <v>31</v>
      </c>
      <c r="J1034" s="14" t="s">
        <v>576</v>
      </c>
      <c r="K1034" s="14" t="s">
        <v>1506</v>
      </c>
      <c r="L1034" s="14" t="s">
        <v>15905</v>
      </c>
      <c r="M1034" s="14" t="s">
        <v>53</v>
      </c>
      <c r="N1034" s="14" t="s">
        <v>55</v>
      </c>
      <c r="O1034" s="14" t="b">
        <f t="shared" ca="1" si="192"/>
        <v>0</v>
      </c>
      <c r="P1034" s="14" t="b">
        <f t="shared" ca="1" si="193"/>
        <v>0</v>
      </c>
      <c r="Q1034" s="5"/>
      <c r="R1034" s="5"/>
      <c r="S1034" s="5"/>
      <c r="T1034" s="5"/>
      <c r="U1034" s="5"/>
      <c r="V1034" s="5"/>
      <c r="W1034" s="5"/>
      <c r="X1034" s="5"/>
      <c r="Y1034" s="5"/>
      <c r="Z1034" s="5"/>
      <c r="AA1034" s="5"/>
      <c r="AB1034" s="5"/>
      <c r="AC1034" s="5"/>
      <c r="AD1034" s="5"/>
      <c r="AE1034" s="5"/>
    </row>
    <row r="1035" spans="1:31" ht="21" customHeight="1">
      <c r="A1035" s="14" t="s">
        <v>3138</v>
      </c>
      <c r="B1035" s="14" t="s">
        <v>1313</v>
      </c>
      <c r="C1035" s="14" t="s">
        <v>170</v>
      </c>
      <c r="D1035" s="14" t="s">
        <v>171</v>
      </c>
      <c r="E1035" s="14" t="s">
        <v>919</v>
      </c>
      <c r="F1035" s="15">
        <v>10</v>
      </c>
      <c r="G1035" s="15">
        <v>15</v>
      </c>
      <c r="H1035" s="14" t="s">
        <v>56</v>
      </c>
      <c r="I1035" s="14" t="s">
        <v>31</v>
      </c>
      <c r="J1035" s="14" t="s">
        <v>57</v>
      </c>
      <c r="K1035" s="14" t="s">
        <v>1315</v>
      </c>
      <c r="L1035" s="14" t="s">
        <v>15910</v>
      </c>
      <c r="M1035" s="14" t="s">
        <v>100</v>
      </c>
      <c r="N1035" s="14" t="s">
        <v>55</v>
      </c>
      <c r="O1035" s="14" t="b">
        <f t="shared" ca="1" si="192"/>
        <v>0</v>
      </c>
      <c r="P1035" s="14" t="b">
        <f t="shared" ca="1" si="193"/>
        <v>0</v>
      </c>
      <c r="Q1035" s="5"/>
      <c r="R1035" s="5"/>
      <c r="S1035" s="5"/>
      <c r="T1035" s="5"/>
      <c r="U1035" s="5"/>
      <c r="V1035" s="5"/>
      <c r="W1035" s="5"/>
      <c r="X1035" s="5"/>
      <c r="Y1035" s="5"/>
      <c r="Z1035" s="5"/>
      <c r="AA1035" s="5"/>
      <c r="AB1035" s="5"/>
      <c r="AC1035" s="5"/>
      <c r="AD1035" s="5"/>
      <c r="AE1035" s="5"/>
    </row>
    <row r="1036" spans="1:31" ht="21" customHeight="1">
      <c r="A1036" s="14" t="s">
        <v>2440</v>
      </c>
      <c r="B1036" s="14" t="s">
        <v>1746</v>
      </c>
      <c r="C1036" s="14" t="s">
        <v>41</v>
      </c>
      <c r="D1036" s="14" t="s">
        <v>169</v>
      </c>
      <c r="E1036" s="14" t="s">
        <v>45</v>
      </c>
      <c r="F1036" s="15">
        <v>10</v>
      </c>
      <c r="G1036" s="15">
        <v>15</v>
      </c>
      <c r="H1036" s="14" t="s">
        <v>56</v>
      </c>
      <c r="I1036" s="14" t="s">
        <v>108</v>
      </c>
      <c r="J1036" s="14" t="s">
        <v>537</v>
      </c>
      <c r="K1036" s="14" t="s">
        <v>569</v>
      </c>
      <c r="L1036" s="14" t="s">
        <v>15913</v>
      </c>
      <c r="M1036" s="14" t="s">
        <v>37</v>
      </c>
      <c r="N1036" s="14" t="s">
        <v>55</v>
      </c>
      <c r="O1036" s="14" t="b">
        <f t="shared" ca="1" si="192"/>
        <v>0</v>
      </c>
      <c r="P1036" s="14" t="b">
        <f t="shared" ca="1" si="193"/>
        <v>0</v>
      </c>
      <c r="Q1036" s="5"/>
      <c r="R1036" s="5"/>
      <c r="S1036" s="5"/>
      <c r="T1036" s="5"/>
      <c r="U1036" s="5"/>
      <c r="V1036" s="5"/>
      <c r="W1036" s="5"/>
      <c r="X1036" s="5"/>
      <c r="Y1036" s="5"/>
      <c r="Z1036" s="5"/>
      <c r="AA1036" s="5"/>
      <c r="AB1036" s="5"/>
      <c r="AC1036" s="5"/>
      <c r="AD1036" s="5"/>
      <c r="AE1036" s="5"/>
    </row>
    <row r="1037" spans="1:31" ht="21" customHeight="1">
      <c r="A1037" s="5" t="s">
        <v>248</v>
      </c>
      <c r="B1037" s="5" t="s">
        <v>15915</v>
      </c>
      <c r="C1037" s="5" t="s">
        <v>41</v>
      </c>
      <c r="D1037" s="5" t="s">
        <v>43</v>
      </c>
      <c r="E1037" s="5" t="s">
        <v>29</v>
      </c>
      <c r="F1037" s="7">
        <v>10</v>
      </c>
      <c r="G1037" s="7">
        <v>13</v>
      </c>
      <c r="H1037" s="5" t="s">
        <v>1661</v>
      </c>
      <c r="I1037" s="5" t="s">
        <v>31</v>
      </c>
      <c r="J1037" s="5" t="s">
        <v>76</v>
      </c>
      <c r="K1037" s="5" t="s">
        <v>15916</v>
      </c>
      <c r="L1037" s="5" t="s">
        <v>15917</v>
      </c>
      <c r="M1037" s="5" t="s">
        <v>53</v>
      </c>
      <c r="N1037" s="5" t="s">
        <v>55</v>
      </c>
      <c r="O1037" s="5" t="b">
        <f ca="1">IFERROR(__xludf.DUMMYFUNCTION("REGEXMATCH(A1037,""PHP"")"),TRUE)</f>
        <v>1</v>
      </c>
      <c r="P1037" s="5"/>
      <c r="Q1037" s="5"/>
      <c r="R1037" s="5"/>
      <c r="S1037" s="5"/>
      <c r="T1037" s="5"/>
      <c r="U1037" s="5"/>
      <c r="V1037" s="5"/>
      <c r="W1037" s="5"/>
      <c r="X1037" s="5"/>
      <c r="Y1037" s="5"/>
      <c r="Z1037" s="5"/>
      <c r="AA1037" s="5"/>
      <c r="AB1037" s="5"/>
      <c r="AC1037" s="5"/>
      <c r="AD1037" s="5"/>
      <c r="AE1037" s="5"/>
    </row>
    <row r="1038" spans="1:31" ht="21" customHeight="1">
      <c r="A1038" s="14" t="s">
        <v>7521</v>
      </c>
      <c r="B1038" s="14" t="s">
        <v>15920</v>
      </c>
      <c r="C1038" s="14" t="s">
        <v>41</v>
      </c>
      <c r="D1038" s="14" t="s">
        <v>94</v>
      </c>
      <c r="E1038" s="14" t="s">
        <v>45</v>
      </c>
      <c r="F1038" s="15">
        <v>10</v>
      </c>
      <c r="G1038" s="15">
        <v>18</v>
      </c>
      <c r="H1038" s="14" t="s">
        <v>964</v>
      </c>
      <c r="I1038" s="14" t="s">
        <v>125</v>
      </c>
      <c r="J1038" s="14" t="s">
        <v>15921</v>
      </c>
      <c r="K1038" s="14" t="s">
        <v>15922</v>
      </c>
      <c r="L1038" s="14" t="s">
        <v>15923</v>
      </c>
      <c r="M1038" s="14" t="s">
        <v>42</v>
      </c>
      <c r="N1038" s="14" t="s">
        <v>55</v>
      </c>
      <c r="O1038" s="14" t="b">
        <f ca="1">IFERROR(__xludf.DUMMYFUNCTION("REGEXMATCH(A1038,""(?i)PHP"")"),FALSE)</f>
        <v>0</v>
      </c>
      <c r="P1038" s="14" t="b">
        <f ca="1">IFERROR(__xludf.DUMMYFUNCTION("REGEXMATCH(L1038,""(?i)PHP"")"),FALSE)</f>
        <v>0</v>
      </c>
      <c r="Q1038" s="5"/>
      <c r="R1038" s="5"/>
      <c r="S1038" s="5"/>
      <c r="T1038" s="5"/>
      <c r="U1038" s="5"/>
      <c r="V1038" s="5"/>
      <c r="W1038" s="5"/>
      <c r="X1038" s="5"/>
      <c r="Y1038" s="5"/>
      <c r="Z1038" s="5"/>
      <c r="AA1038" s="5"/>
      <c r="AB1038" s="5"/>
      <c r="AC1038" s="5"/>
      <c r="AD1038" s="5"/>
      <c r="AE1038" s="5"/>
    </row>
    <row r="1039" spans="1:31" ht="21" customHeight="1">
      <c r="A1039" s="5" t="s">
        <v>15927</v>
      </c>
      <c r="B1039" s="5" t="s">
        <v>15928</v>
      </c>
      <c r="C1039" s="5" t="s">
        <v>170</v>
      </c>
      <c r="D1039" s="5" t="s">
        <v>378</v>
      </c>
      <c r="E1039" s="5" t="s">
        <v>29</v>
      </c>
      <c r="F1039" s="7">
        <v>10</v>
      </c>
      <c r="G1039" s="7">
        <v>15</v>
      </c>
      <c r="H1039" s="5" t="s">
        <v>56</v>
      </c>
      <c r="I1039" s="5" t="s">
        <v>31</v>
      </c>
      <c r="J1039" s="5" t="s">
        <v>2587</v>
      </c>
      <c r="K1039" s="5" t="s">
        <v>15929</v>
      </c>
      <c r="L1039" s="5" t="s">
        <v>15930</v>
      </c>
      <c r="M1039" s="5" t="s">
        <v>53</v>
      </c>
      <c r="N1039" s="5" t="s">
        <v>55</v>
      </c>
      <c r="O1039" s="5" t="b">
        <f t="shared" ref="O1039:O1045" ca="1" si="194">IFERROR(__xludf.DUMMYFUNCTION("REGEXMATCH(A1039,""PHP"")"),TRUE)</f>
        <v>1</v>
      </c>
      <c r="P1039" s="5"/>
      <c r="Q1039" s="5"/>
      <c r="R1039" s="5"/>
      <c r="S1039" s="5"/>
      <c r="T1039" s="5"/>
      <c r="U1039" s="5"/>
      <c r="V1039" s="5"/>
      <c r="W1039" s="5"/>
      <c r="X1039" s="5"/>
      <c r="Y1039" s="5"/>
      <c r="Z1039" s="5"/>
      <c r="AA1039" s="5"/>
      <c r="AB1039" s="5"/>
      <c r="AC1039" s="5"/>
      <c r="AD1039" s="5"/>
      <c r="AE1039" s="5"/>
    </row>
    <row r="1040" spans="1:31" ht="21" customHeight="1">
      <c r="A1040" s="5" t="s">
        <v>248</v>
      </c>
      <c r="B1040" s="5" t="s">
        <v>15934</v>
      </c>
      <c r="C1040" s="5" t="s">
        <v>41</v>
      </c>
      <c r="D1040" s="5" t="s">
        <v>43</v>
      </c>
      <c r="E1040" s="5" t="s">
        <v>29</v>
      </c>
      <c r="F1040" s="7">
        <v>10</v>
      </c>
      <c r="G1040" s="7">
        <v>13</v>
      </c>
      <c r="H1040" s="5" t="s">
        <v>1661</v>
      </c>
      <c r="I1040" s="5" t="s">
        <v>31</v>
      </c>
      <c r="J1040" s="5" t="s">
        <v>2745</v>
      </c>
      <c r="K1040" s="5" t="s">
        <v>15936</v>
      </c>
      <c r="L1040" s="5" t="s">
        <v>15937</v>
      </c>
      <c r="M1040" s="5" t="s">
        <v>53</v>
      </c>
      <c r="N1040" s="5" t="s">
        <v>55</v>
      </c>
      <c r="O1040" s="5" t="b">
        <f t="shared" ca="1" si="194"/>
        <v>1</v>
      </c>
      <c r="P1040" s="5"/>
      <c r="Q1040" s="5"/>
      <c r="R1040" s="5"/>
      <c r="S1040" s="5"/>
      <c r="T1040" s="5"/>
      <c r="U1040" s="5"/>
      <c r="V1040" s="5"/>
      <c r="W1040" s="5"/>
      <c r="X1040" s="5"/>
      <c r="Y1040" s="5"/>
      <c r="Z1040" s="5"/>
      <c r="AA1040" s="5"/>
      <c r="AB1040" s="5"/>
      <c r="AC1040" s="5"/>
      <c r="AD1040" s="5"/>
      <c r="AE1040" s="5"/>
    </row>
    <row r="1041" spans="1:31" ht="21" customHeight="1">
      <c r="A1041" s="5" t="s">
        <v>248</v>
      </c>
      <c r="B1041" s="5" t="s">
        <v>15938</v>
      </c>
      <c r="C1041" s="5" t="s">
        <v>170</v>
      </c>
      <c r="D1041" s="5" t="s">
        <v>390</v>
      </c>
      <c r="E1041" s="5" t="s">
        <v>45</v>
      </c>
      <c r="F1041" s="7">
        <v>10</v>
      </c>
      <c r="G1041" s="7">
        <v>15</v>
      </c>
      <c r="H1041" s="5" t="s">
        <v>56</v>
      </c>
      <c r="I1041" s="5" t="s">
        <v>108</v>
      </c>
      <c r="J1041" s="5" t="s">
        <v>10266</v>
      </c>
      <c r="K1041" s="5" t="s">
        <v>3956</v>
      </c>
      <c r="L1041" s="5" t="s">
        <v>15939</v>
      </c>
      <c r="M1041" s="5" t="s">
        <v>42</v>
      </c>
      <c r="N1041" s="5" t="s">
        <v>55</v>
      </c>
      <c r="O1041" s="5" t="b">
        <f t="shared" ca="1" si="194"/>
        <v>1</v>
      </c>
      <c r="P1041" s="5"/>
      <c r="Q1041" s="5"/>
      <c r="R1041" s="5"/>
      <c r="S1041" s="5"/>
      <c r="T1041" s="5"/>
      <c r="U1041" s="5"/>
      <c r="V1041" s="5"/>
      <c r="W1041" s="5"/>
      <c r="X1041" s="5"/>
      <c r="Y1041" s="5"/>
      <c r="Z1041" s="5"/>
      <c r="AA1041" s="5"/>
      <c r="AB1041" s="5"/>
      <c r="AC1041" s="5"/>
      <c r="AD1041" s="5"/>
      <c r="AE1041" s="5"/>
    </row>
    <row r="1042" spans="1:31" ht="21" customHeight="1">
      <c r="A1042" s="5" t="s">
        <v>248</v>
      </c>
      <c r="B1042" s="5" t="s">
        <v>15943</v>
      </c>
      <c r="C1042" s="5" t="s">
        <v>20</v>
      </c>
      <c r="D1042" s="5" t="s">
        <v>1173</v>
      </c>
      <c r="E1042" s="5" t="s">
        <v>29</v>
      </c>
      <c r="F1042" s="7">
        <v>10</v>
      </c>
      <c r="G1042" s="7">
        <v>15</v>
      </c>
      <c r="H1042" s="5" t="s">
        <v>56</v>
      </c>
      <c r="I1042" s="5" t="s">
        <v>108</v>
      </c>
      <c r="J1042" s="5" t="s">
        <v>110</v>
      </c>
      <c r="K1042" s="5" t="s">
        <v>599</v>
      </c>
      <c r="L1042" s="5" t="s">
        <v>15944</v>
      </c>
      <c r="M1042" s="5" t="s">
        <v>53</v>
      </c>
      <c r="N1042" s="5" t="s">
        <v>55</v>
      </c>
      <c r="O1042" s="5" t="b">
        <f t="shared" ca="1" si="194"/>
        <v>1</v>
      </c>
      <c r="P1042" s="5"/>
      <c r="Q1042" s="5"/>
      <c r="R1042" s="5"/>
      <c r="S1042" s="5"/>
      <c r="T1042" s="5"/>
      <c r="U1042" s="5"/>
      <c r="V1042" s="5"/>
      <c r="W1042" s="5"/>
      <c r="X1042" s="5"/>
      <c r="Y1042" s="5"/>
      <c r="Z1042" s="5"/>
      <c r="AA1042" s="5"/>
      <c r="AB1042" s="5"/>
      <c r="AC1042" s="5"/>
      <c r="AD1042" s="5"/>
      <c r="AE1042" s="5"/>
    </row>
    <row r="1043" spans="1:31" ht="21" customHeight="1">
      <c r="A1043" s="5" t="s">
        <v>3997</v>
      </c>
      <c r="B1043" s="5" t="s">
        <v>15946</v>
      </c>
      <c r="C1043" s="5" t="s">
        <v>20</v>
      </c>
      <c r="D1043" s="5" t="s">
        <v>2637</v>
      </c>
      <c r="E1043" s="5" t="s">
        <v>29</v>
      </c>
      <c r="F1043" s="7">
        <v>10</v>
      </c>
      <c r="G1043" s="7">
        <v>25</v>
      </c>
      <c r="H1043" s="5" t="s">
        <v>2463</v>
      </c>
      <c r="I1043" s="5" t="s">
        <v>108</v>
      </c>
      <c r="J1043" s="5" t="s">
        <v>117</v>
      </c>
      <c r="K1043" s="5" t="s">
        <v>15949</v>
      </c>
      <c r="L1043" s="5" t="s">
        <v>15950</v>
      </c>
      <c r="M1043" s="5" t="s">
        <v>100</v>
      </c>
      <c r="N1043" s="5" t="s">
        <v>55</v>
      </c>
      <c r="O1043" s="5" t="b">
        <f t="shared" ca="1" si="194"/>
        <v>1</v>
      </c>
      <c r="P1043" s="5"/>
      <c r="Q1043" s="5"/>
      <c r="R1043" s="5"/>
      <c r="S1043" s="5"/>
      <c r="T1043" s="5"/>
      <c r="U1043" s="5"/>
      <c r="V1043" s="5"/>
      <c r="W1043" s="5"/>
      <c r="X1043" s="5"/>
      <c r="Y1043" s="5"/>
      <c r="Z1043" s="5"/>
      <c r="AA1043" s="5"/>
      <c r="AB1043" s="5"/>
      <c r="AC1043" s="5"/>
      <c r="AD1043" s="5"/>
      <c r="AE1043" s="5"/>
    </row>
    <row r="1044" spans="1:31" ht="21" customHeight="1">
      <c r="A1044" s="5" t="s">
        <v>248</v>
      </c>
      <c r="B1044" s="5" t="s">
        <v>15954</v>
      </c>
      <c r="C1044" s="5" t="s">
        <v>41</v>
      </c>
      <c r="D1044" s="5" t="s">
        <v>2462</v>
      </c>
      <c r="E1044" s="5" t="s">
        <v>45</v>
      </c>
      <c r="F1044" s="7">
        <v>10</v>
      </c>
      <c r="G1044" s="7">
        <v>15</v>
      </c>
      <c r="H1044" s="5" t="s">
        <v>56</v>
      </c>
      <c r="I1044" s="5" t="s">
        <v>66</v>
      </c>
      <c r="J1044" s="5" t="s">
        <v>4234</v>
      </c>
      <c r="K1044" s="5" t="s">
        <v>15956</v>
      </c>
      <c r="L1044" s="5" t="s">
        <v>15957</v>
      </c>
      <c r="M1044" s="5" t="s">
        <v>53</v>
      </c>
      <c r="N1044" s="5" t="s">
        <v>55</v>
      </c>
      <c r="O1044" s="5" t="b">
        <f t="shared" ca="1" si="194"/>
        <v>1</v>
      </c>
      <c r="P1044" s="5"/>
      <c r="Q1044" s="5"/>
      <c r="R1044" s="5"/>
      <c r="S1044" s="5"/>
      <c r="T1044" s="5"/>
      <c r="U1044" s="5"/>
      <c r="V1044" s="5"/>
      <c r="W1044" s="5"/>
      <c r="X1044" s="5"/>
      <c r="Y1044" s="5"/>
      <c r="Z1044" s="5"/>
      <c r="AA1044" s="5"/>
      <c r="AB1044" s="5"/>
      <c r="AC1044" s="5"/>
      <c r="AD1044" s="5"/>
      <c r="AE1044" s="5"/>
    </row>
    <row r="1045" spans="1:31" ht="21" customHeight="1">
      <c r="A1045" s="5" t="s">
        <v>10757</v>
      </c>
      <c r="B1045" s="5" t="s">
        <v>15960</v>
      </c>
      <c r="C1045" s="5" t="s">
        <v>170</v>
      </c>
      <c r="D1045" s="5" t="s">
        <v>390</v>
      </c>
      <c r="E1045" s="5" t="s">
        <v>29</v>
      </c>
      <c r="F1045" s="7">
        <v>10</v>
      </c>
      <c r="G1045" s="7">
        <v>15</v>
      </c>
      <c r="H1045" s="5" t="s">
        <v>56</v>
      </c>
      <c r="I1045" s="5" t="s">
        <v>31</v>
      </c>
      <c r="J1045" s="5" t="s">
        <v>15035</v>
      </c>
      <c r="K1045" s="9" t="s">
        <v>47</v>
      </c>
      <c r="L1045" s="9" t="s">
        <v>47</v>
      </c>
      <c r="M1045" s="5" t="s">
        <v>53</v>
      </c>
      <c r="N1045" s="5" t="s">
        <v>55</v>
      </c>
      <c r="O1045" s="5" t="b">
        <f t="shared" ca="1" si="194"/>
        <v>1</v>
      </c>
      <c r="P1045" s="9"/>
      <c r="Q1045" s="5"/>
      <c r="R1045" s="5"/>
      <c r="S1045" s="5"/>
      <c r="T1045" s="5"/>
      <c r="U1045" s="5"/>
      <c r="V1045" s="5"/>
      <c r="W1045" s="5"/>
      <c r="X1045" s="5"/>
      <c r="Y1045" s="5"/>
      <c r="Z1045" s="5"/>
      <c r="AA1045" s="5"/>
      <c r="AB1045" s="5"/>
      <c r="AC1045" s="5"/>
      <c r="AD1045" s="5"/>
      <c r="AE1045" s="5"/>
    </row>
    <row r="1046" spans="1:31" ht="21" customHeight="1">
      <c r="A1046" s="5" t="s">
        <v>15964</v>
      </c>
      <c r="B1046" s="5" t="s">
        <v>15965</v>
      </c>
      <c r="C1046" s="5" t="s">
        <v>41</v>
      </c>
      <c r="D1046" s="5" t="s">
        <v>94</v>
      </c>
      <c r="E1046" s="5" t="s">
        <v>29</v>
      </c>
      <c r="F1046" s="7">
        <v>10</v>
      </c>
      <c r="G1046" s="7">
        <v>15</v>
      </c>
      <c r="H1046" s="5" t="s">
        <v>56</v>
      </c>
      <c r="I1046" s="5" t="s">
        <v>108</v>
      </c>
      <c r="J1046" s="5" t="s">
        <v>76</v>
      </c>
      <c r="K1046" s="9" t="s">
        <v>47</v>
      </c>
      <c r="L1046" s="5" t="s">
        <v>15967</v>
      </c>
      <c r="M1046" s="5" t="s">
        <v>100</v>
      </c>
      <c r="N1046" s="5" t="s">
        <v>55</v>
      </c>
      <c r="O1046" s="5" t="b">
        <f ca="1">IFERROR(__xludf.DUMMYFUNCTION("REGEXMATCH(A1046,""(?i)PHP"")"),TRUE)</f>
        <v>1</v>
      </c>
      <c r="P1046" s="5" t="b">
        <f ca="1">IFERROR(__xludf.DUMMYFUNCTION("REGEXMATCH(L1046,""PHP"")"),TRUE)</f>
        <v>1</v>
      </c>
      <c r="Q1046" s="5"/>
      <c r="R1046" s="5"/>
      <c r="S1046" s="5"/>
      <c r="T1046" s="5"/>
      <c r="U1046" s="5"/>
      <c r="V1046" s="5"/>
      <c r="W1046" s="5"/>
      <c r="X1046" s="5"/>
      <c r="Y1046" s="5"/>
      <c r="Z1046" s="5"/>
      <c r="AA1046" s="5"/>
      <c r="AB1046" s="5"/>
      <c r="AC1046" s="5"/>
      <c r="AD1046" s="5"/>
      <c r="AE1046" s="5"/>
    </row>
    <row r="1047" spans="1:31" ht="21" customHeight="1">
      <c r="A1047" s="5" t="s">
        <v>10757</v>
      </c>
      <c r="B1047" s="5" t="s">
        <v>15974</v>
      </c>
      <c r="C1047" s="5" t="s">
        <v>20</v>
      </c>
      <c r="D1047" s="5" t="s">
        <v>3833</v>
      </c>
      <c r="E1047" s="5" t="s">
        <v>29</v>
      </c>
      <c r="F1047" s="7">
        <v>10</v>
      </c>
      <c r="G1047" s="7">
        <v>15</v>
      </c>
      <c r="H1047" s="5" t="s">
        <v>56</v>
      </c>
      <c r="I1047" s="5" t="s">
        <v>108</v>
      </c>
      <c r="J1047" s="5" t="s">
        <v>76</v>
      </c>
      <c r="K1047" s="5" t="s">
        <v>15976</v>
      </c>
      <c r="L1047" s="5" t="s">
        <v>15977</v>
      </c>
      <c r="M1047" s="5" t="s">
        <v>37</v>
      </c>
      <c r="N1047" s="5" t="s">
        <v>55</v>
      </c>
      <c r="O1047" s="5" t="b">
        <f t="shared" ref="O1047:O1065" ca="1" si="195">IFERROR(__xludf.DUMMYFUNCTION("REGEXMATCH(A1047,""PHP"")"),TRUE)</f>
        <v>1</v>
      </c>
      <c r="P1047" s="5"/>
      <c r="Q1047" s="5"/>
      <c r="R1047" s="5"/>
      <c r="S1047" s="5"/>
      <c r="T1047" s="5"/>
      <c r="U1047" s="5"/>
      <c r="V1047" s="5"/>
      <c r="W1047" s="5"/>
      <c r="X1047" s="5"/>
      <c r="Y1047" s="5"/>
      <c r="Z1047" s="5"/>
      <c r="AA1047" s="5"/>
      <c r="AB1047" s="5"/>
      <c r="AC1047" s="5"/>
      <c r="AD1047" s="5"/>
      <c r="AE1047" s="5"/>
    </row>
    <row r="1048" spans="1:31" ht="21" customHeight="1">
      <c r="A1048" s="5" t="s">
        <v>15979</v>
      </c>
      <c r="B1048" s="5" t="s">
        <v>15981</v>
      </c>
      <c r="C1048" s="5" t="s">
        <v>27</v>
      </c>
      <c r="D1048" s="5" t="s">
        <v>47</v>
      </c>
      <c r="E1048" s="5" t="s">
        <v>29</v>
      </c>
      <c r="F1048" s="7">
        <v>10</v>
      </c>
      <c r="G1048" s="7">
        <v>15</v>
      </c>
      <c r="H1048" s="5" t="s">
        <v>56</v>
      </c>
      <c r="I1048" s="5" t="s">
        <v>108</v>
      </c>
      <c r="J1048" s="5" t="s">
        <v>1019</v>
      </c>
      <c r="K1048" s="5" t="s">
        <v>1384</v>
      </c>
      <c r="L1048" s="5" t="s">
        <v>15983</v>
      </c>
      <c r="M1048" s="5" t="s">
        <v>167</v>
      </c>
      <c r="N1048" s="5" t="s">
        <v>38</v>
      </c>
      <c r="O1048" s="5" t="b">
        <f t="shared" ca="1" si="195"/>
        <v>1</v>
      </c>
      <c r="P1048" s="5"/>
      <c r="Q1048" s="5"/>
      <c r="R1048" s="5"/>
      <c r="S1048" s="5"/>
      <c r="T1048" s="5"/>
      <c r="U1048" s="5"/>
      <c r="V1048" s="5"/>
      <c r="W1048" s="5"/>
      <c r="X1048" s="5"/>
      <c r="Y1048" s="5"/>
      <c r="Z1048" s="5"/>
      <c r="AA1048" s="5"/>
      <c r="AB1048" s="5"/>
      <c r="AC1048" s="5"/>
      <c r="AD1048" s="5"/>
      <c r="AE1048" s="5"/>
    </row>
    <row r="1049" spans="1:31" ht="21" customHeight="1">
      <c r="A1049" s="5" t="s">
        <v>15985</v>
      </c>
      <c r="B1049" s="5" t="s">
        <v>15986</v>
      </c>
      <c r="C1049" s="5" t="s">
        <v>41</v>
      </c>
      <c r="D1049" s="5" t="s">
        <v>94</v>
      </c>
      <c r="E1049" s="5" t="s">
        <v>45</v>
      </c>
      <c r="F1049" s="7">
        <v>10</v>
      </c>
      <c r="G1049" s="7">
        <v>18</v>
      </c>
      <c r="H1049" s="5" t="s">
        <v>964</v>
      </c>
      <c r="I1049" s="5" t="s">
        <v>108</v>
      </c>
      <c r="J1049" s="5" t="s">
        <v>106</v>
      </c>
      <c r="K1049" s="9" t="s">
        <v>47</v>
      </c>
      <c r="L1049" s="5" t="s">
        <v>15987</v>
      </c>
      <c r="M1049" s="5" t="s">
        <v>37</v>
      </c>
      <c r="N1049" s="5" t="s">
        <v>55</v>
      </c>
      <c r="O1049" s="5" t="b">
        <f t="shared" ca="1" si="195"/>
        <v>1</v>
      </c>
      <c r="P1049" s="5"/>
      <c r="Q1049" s="5"/>
      <c r="R1049" s="5"/>
      <c r="S1049" s="5"/>
      <c r="T1049" s="5"/>
      <c r="U1049" s="5"/>
      <c r="V1049" s="5"/>
      <c r="W1049" s="5"/>
      <c r="X1049" s="5"/>
      <c r="Y1049" s="5"/>
      <c r="Z1049" s="5"/>
      <c r="AA1049" s="5"/>
      <c r="AB1049" s="5"/>
      <c r="AC1049" s="5"/>
      <c r="AD1049" s="5"/>
      <c r="AE1049" s="5"/>
    </row>
    <row r="1050" spans="1:31" ht="21" customHeight="1">
      <c r="A1050" s="5" t="s">
        <v>10757</v>
      </c>
      <c r="B1050" s="5" t="s">
        <v>15995</v>
      </c>
      <c r="C1050" s="5" t="s">
        <v>170</v>
      </c>
      <c r="D1050" s="5" t="s">
        <v>390</v>
      </c>
      <c r="E1050" s="5" t="s">
        <v>45</v>
      </c>
      <c r="F1050" s="7">
        <v>10</v>
      </c>
      <c r="G1050" s="7">
        <v>15</v>
      </c>
      <c r="H1050" s="5" t="s">
        <v>56</v>
      </c>
      <c r="I1050" s="5" t="s">
        <v>108</v>
      </c>
      <c r="J1050" s="5" t="s">
        <v>15996</v>
      </c>
      <c r="K1050" s="5" t="s">
        <v>15997</v>
      </c>
      <c r="L1050" s="5" t="s">
        <v>15998</v>
      </c>
      <c r="M1050" s="5" t="s">
        <v>53</v>
      </c>
      <c r="N1050" s="5" t="s">
        <v>55</v>
      </c>
      <c r="O1050" s="5" t="b">
        <f t="shared" ca="1" si="195"/>
        <v>1</v>
      </c>
      <c r="P1050" s="5"/>
      <c r="Q1050" s="5"/>
      <c r="R1050" s="5"/>
      <c r="S1050" s="5"/>
      <c r="T1050" s="5"/>
      <c r="U1050" s="5"/>
      <c r="V1050" s="5"/>
      <c r="W1050" s="5"/>
      <c r="X1050" s="5"/>
      <c r="Y1050" s="5"/>
      <c r="Z1050" s="5"/>
      <c r="AA1050" s="5"/>
      <c r="AB1050" s="5"/>
      <c r="AC1050" s="5"/>
      <c r="AD1050" s="5"/>
      <c r="AE1050" s="5"/>
    </row>
    <row r="1051" spans="1:31" ht="21" customHeight="1">
      <c r="A1051" s="5" t="s">
        <v>248</v>
      </c>
      <c r="B1051" s="5" t="s">
        <v>16004</v>
      </c>
      <c r="C1051" s="5" t="s">
        <v>20</v>
      </c>
      <c r="D1051" s="5" t="s">
        <v>1173</v>
      </c>
      <c r="E1051" s="5" t="s">
        <v>29</v>
      </c>
      <c r="F1051" s="7">
        <v>10</v>
      </c>
      <c r="G1051" s="7">
        <v>20</v>
      </c>
      <c r="H1051" s="5" t="s">
        <v>144</v>
      </c>
      <c r="I1051" s="5" t="s">
        <v>108</v>
      </c>
      <c r="J1051" s="5" t="s">
        <v>2680</v>
      </c>
      <c r="K1051" s="9" t="s">
        <v>47</v>
      </c>
      <c r="L1051" s="5" t="s">
        <v>16005</v>
      </c>
      <c r="M1051" s="5" t="s">
        <v>37</v>
      </c>
      <c r="N1051" s="5" t="s">
        <v>55</v>
      </c>
      <c r="O1051" s="5" t="b">
        <f t="shared" ca="1" si="195"/>
        <v>1</v>
      </c>
      <c r="P1051" s="5"/>
      <c r="Q1051" s="5"/>
      <c r="R1051" s="5"/>
      <c r="S1051" s="5"/>
      <c r="T1051" s="5"/>
      <c r="U1051" s="5"/>
      <c r="V1051" s="5"/>
      <c r="W1051" s="5"/>
      <c r="X1051" s="5"/>
      <c r="Y1051" s="5"/>
      <c r="Z1051" s="5"/>
      <c r="AA1051" s="5"/>
      <c r="AB1051" s="5"/>
      <c r="AC1051" s="5"/>
      <c r="AD1051" s="5"/>
      <c r="AE1051" s="5"/>
    </row>
    <row r="1052" spans="1:31" ht="21" customHeight="1">
      <c r="A1052" s="5" t="s">
        <v>248</v>
      </c>
      <c r="B1052" s="5" t="s">
        <v>16007</v>
      </c>
      <c r="C1052" s="5" t="s">
        <v>41</v>
      </c>
      <c r="D1052" s="5" t="s">
        <v>94</v>
      </c>
      <c r="E1052" s="5" t="s">
        <v>45</v>
      </c>
      <c r="F1052" s="7">
        <v>10</v>
      </c>
      <c r="G1052" s="7">
        <v>15</v>
      </c>
      <c r="H1052" s="5" t="s">
        <v>56</v>
      </c>
      <c r="I1052" s="5" t="s">
        <v>31</v>
      </c>
      <c r="J1052" s="5" t="s">
        <v>516</v>
      </c>
      <c r="K1052" s="5" t="s">
        <v>381</v>
      </c>
      <c r="L1052" s="5" t="s">
        <v>16010</v>
      </c>
      <c r="M1052" s="5" t="s">
        <v>53</v>
      </c>
      <c r="N1052" s="5" t="s">
        <v>55</v>
      </c>
      <c r="O1052" s="5" t="b">
        <f t="shared" ca="1" si="195"/>
        <v>1</v>
      </c>
      <c r="P1052" s="5"/>
      <c r="Q1052" s="5"/>
      <c r="R1052" s="5"/>
      <c r="S1052" s="5"/>
      <c r="T1052" s="5"/>
      <c r="U1052" s="5"/>
      <c r="V1052" s="5"/>
      <c r="W1052" s="5"/>
      <c r="X1052" s="5"/>
      <c r="Y1052" s="5"/>
      <c r="Z1052" s="5"/>
      <c r="AA1052" s="5"/>
      <c r="AB1052" s="5"/>
      <c r="AC1052" s="5"/>
      <c r="AD1052" s="5"/>
      <c r="AE1052" s="5"/>
    </row>
    <row r="1053" spans="1:31" ht="21" customHeight="1">
      <c r="A1053" s="5" t="s">
        <v>16013</v>
      </c>
      <c r="B1053" s="5" t="s">
        <v>16014</v>
      </c>
      <c r="C1053" s="5" t="s">
        <v>170</v>
      </c>
      <c r="D1053" s="5" t="s">
        <v>171</v>
      </c>
      <c r="E1053" s="5" t="s">
        <v>29</v>
      </c>
      <c r="F1053" s="7">
        <v>10</v>
      </c>
      <c r="G1053" s="7">
        <v>20</v>
      </c>
      <c r="H1053" s="5" t="s">
        <v>144</v>
      </c>
      <c r="I1053" s="5" t="s">
        <v>31</v>
      </c>
      <c r="J1053" s="5" t="s">
        <v>4234</v>
      </c>
      <c r="K1053" s="5" t="s">
        <v>16015</v>
      </c>
      <c r="L1053" s="5" t="s">
        <v>16018</v>
      </c>
      <c r="M1053" s="5" t="s">
        <v>167</v>
      </c>
      <c r="N1053" s="5" t="s">
        <v>55</v>
      </c>
      <c r="O1053" s="5" t="b">
        <f t="shared" ca="1" si="195"/>
        <v>1</v>
      </c>
      <c r="P1053" s="5"/>
      <c r="Q1053" s="5"/>
      <c r="R1053" s="5"/>
      <c r="S1053" s="5"/>
      <c r="T1053" s="5"/>
      <c r="U1053" s="5"/>
      <c r="V1053" s="5"/>
      <c r="W1053" s="5"/>
      <c r="X1053" s="5"/>
      <c r="Y1053" s="5"/>
      <c r="Z1053" s="5"/>
      <c r="AA1053" s="5"/>
      <c r="AB1053" s="5"/>
      <c r="AC1053" s="5"/>
      <c r="AD1053" s="5"/>
      <c r="AE1053" s="5"/>
    </row>
    <row r="1054" spans="1:31" ht="21" customHeight="1">
      <c r="A1054" s="5" t="s">
        <v>3997</v>
      </c>
      <c r="B1054" s="5" t="s">
        <v>16022</v>
      </c>
      <c r="C1054" s="5" t="s">
        <v>170</v>
      </c>
      <c r="D1054" s="5" t="s">
        <v>390</v>
      </c>
      <c r="E1054" s="5" t="s">
        <v>45</v>
      </c>
      <c r="F1054" s="7">
        <v>10</v>
      </c>
      <c r="G1054" s="7">
        <v>15</v>
      </c>
      <c r="H1054" s="5" t="s">
        <v>56</v>
      </c>
      <c r="I1054" s="5" t="s">
        <v>31</v>
      </c>
      <c r="J1054" s="5" t="s">
        <v>76</v>
      </c>
      <c r="K1054" s="9" t="s">
        <v>47</v>
      </c>
      <c r="L1054" s="5" t="s">
        <v>16023</v>
      </c>
      <c r="M1054" s="5" t="s">
        <v>37</v>
      </c>
      <c r="N1054" s="5" t="s">
        <v>237</v>
      </c>
      <c r="O1054" s="5" t="b">
        <f t="shared" ca="1" si="195"/>
        <v>1</v>
      </c>
      <c r="P1054" s="5"/>
      <c r="Q1054" s="5"/>
      <c r="R1054" s="5"/>
      <c r="S1054" s="5"/>
      <c r="T1054" s="5"/>
      <c r="U1054" s="5"/>
      <c r="V1054" s="5"/>
      <c r="W1054" s="5"/>
      <c r="X1054" s="5"/>
      <c r="Y1054" s="5"/>
      <c r="Z1054" s="5"/>
      <c r="AA1054" s="5"/>
      <c r="AB1054" s="5"/>
      <c r="AC1054" s="5"/>
      <c r="AD1054" s="5"/>
      <c r="AE1054" s="5"/>
    </row>
    <row r="1055" spans="1:31" ht="21" customHeight="1">
      <c r="A1055" s="5" t="s">
        <v>3997</v>
      </c>
      <c r="B1055" s="5" t="s">
        <v>16024</v>
      </c>
      <c r="C1055" s="5" t="s">
        <v>27</v>
      </c>
      <c r="D1055" s="5" t="s">
        <v>266</v>
      </c>
      <c r="E1055" s="5" t="s">
        <v>45</v>
      </c>
      <c r="F1055" s="7">
        <v>10</v>
      </c>
      <c r="G1055" s="7">
        <v>15</v>
      </c>
      <c r="H1055" s="5" t="s">
        <v>56</v>
      </c>
      <c r="I1055" s="5" t="s">
        <v>66</v>
      </c>
      <c r="J1055" s="5" t="s">
        <v>5956</v>
      </c>
      <c r="K1055" s="5" t="s">
        <v>381</v>
      </c>
      <c r="L1055" s="5" t="s">
        <v>16026</v>
      </c>
      <c r="M1055" s="5" t="s">
        <v>53</v>
      </c>
      <c r="N1055" s="5" t="s">
        <v>55</v>
      </c>
      <c r="O1055" s="5" t="b">
        <f t="shared" ca="1" si="195"/>
        <v>1</v>
      </c>
      <c r="P1055" s="5"/>
      <c r="Q1055" s="5"/>
      <c r="R1055" s="5"/>
      <c r="S1055" s="5"/>
      <c r="T1055" s="5"/>
      <c r="U1055" s="5"/>
      <c r="V1055" s="5"/>
      <c r="W1055" s="5"/>
      <c r="X1055" s="5"/>
      <c r="Y1055" s="5"/>
      <c r="Z1055" s="5"/>
      <c r="AA1055" s="5"/>
      <c r="AB1055" s="5"/>
      <c r="AC1055" s="5"/>
      <c r="AD1055" s="5"/>
      <c r="AE1055" s="5"/>
    </row>
    <row r="1056" spans="1:31" ht="21" customHeight="1">
      <c r="A1056" s="5" t="s">
        <v>16029</v>
      </c>
      <c r="B1056" s="5" t="s">
        <v>16030</v>
      </c>
      <c r="C1056" s="5" t="s">
        <v>170</v>
      </c>
      <c r="D1056" s="5" t="s">
        <v>390</v>
      </c>
      <c r="E1056" s="5" t="s">
        <v>45</v>
      </c>
      <c r="F1056" s="7">
        <v>10</v>
      </c>
      <c r="G1056" s="7">
        <v>15</v>
      </c>
      <c r="H1056" s="5" t="s">
        <v>56</v>
      </c>
      <c r="I1056" s="5" t="s">
        <v>108</v>
      </c>
      <c r="J1056" s="5" t="s">
        <v>68</v>
      </c>
      <c r="K1056" s="5" t="s">
        <v>16031</v>
      </c>
      <c r="L1056" s="5" t="s">
        <v>16032</v>
      </c>
      <c r="M1056" s="5" t="s">
        <v>648</v>
      </c>
      <c r="N1056" s="5" t="s">
        <v>405</v>
      </c>
      <c r="O1056" s="5" t="b">
        <f t="shared" ca="1" si="195"/>
        <v>1</v>
      </c>
      <c r="P1056" s="5"/>
      <c r="Q1056" s="5"/>
      <c r="R1056" s="5"/>
      <c r="S1056" s="5"/>
      <c r="T1056" s="5"/>
      <c r="U1056" s="5"/>
      <c r="V1056" s="5"/>
      <c r="W1056" s="5"/>
      <c r="X1056" s="5"/>
      <c r="Y1056" s="5"/>
      <c r="Z1056" s="5"/>
      <c r="AA1056" s="5"/>
      <c r="AB1056" s="5"/>
      <c r="AC1056" s="5"/>
      <c r="AD1056" s="5"/>
      <c r="AE1056" s="5"/>
    </row>
    <row r="1057" spans="1:31" ht="21" customHeight="1">
      <c r="A1057" s="5" t="s">
        <v>16035</v>
      </c>
      <c r="B1057" s="5" t="s">
        <v>16036</v>
      </c>
      <c r="C1057" s="5" t="s">
        <v>27</v>
      </c>
      <c r="D1057" s="5" t="s">
        <v>212</v>
      </c>
      <c r="E1057" s="5" t="s">
        <v>45</v>
      </c>
      <c r="F1057" s="7">
        <v>10</v>
      </c>
      <c r="G1057" s="7">
        <v>15</v>
      </c>
      <c r="H1057" s="5" t="s">
        <v>56</v>
      </c>
      <c r="I1057" s="5" t="s">
        <v>31</v>
      </c>
      <c r="J1057" s="5" t="s">
        <v>4234</v>
      </c>
      <c r="K1057" s="5" t="s">
        <v>1960</v>
      </c>
      <c r="L1057" s="5" t="s">
        <v>16040</v>
      </c>
      <c r="M1057" s="5" t="s">
        <v>53</v>
      </c>
      <c r="N1057" s="5" t="s">
        <v>55</v>
      </c>
      <c r="O1057" s="5" t="b">
        <f t="shared" ca="1" si="195"/>
        <v>1</v>
      </c>
      <c r="P1057" s="5"/>
      <c r="Q1057" s="5"/>
      <c r="R1057" s="5"/>
      <c r="S1057" s="5"/>
      <c r="T1057" s="5"/>
      <c r="U1057" s="5"/>
      <c r="V1057" s="5"/>
      <c r="W1057" s="5"/>
      <c r="X1057" s="5"/>
      <c r="Y1057" s="5"/>
      <c r="Z1057" s="5"/>
      <c r="AA1057" s="5"/>
      <c r="AB1057" s="5"/>
      <c r="AC1057" s="5"/>
      <c r="AD1057" s="5"/>
      <c r="AE1057" s="5"/>
    </row>
    <row r="1058" spans="1:31" ht="21" customHeight="1">
      <c r="A1058" s="5" t="s">
        <v>248</v>
      </c>
      <c r="B1058" s="5" t="s">
        <v>16047</v>
      </c>
      <c r="C1058" s="5" t="s">
        <v>27</v>
      </c>
      <c r="D1058" s="5" t="s">
        <v>199</v>
      </c>
      <c r="E1058" s="5" t="s">
        <v>29</v>
      </c>
      <c r="F1058" s="7">
        <v>10</v>
      </c>
      <c r="G1058" s="7">
        <v>15</v>
      </c>
      <c r="H1058" s="5" t="s">
        <v>56</v>
      </c>
      <c r="I1058" s="5" t="s">
        <v>108</v>
      </c>
      <c r="J1058" s="5" t="s">
        <v>817</v>
      </c>
      <c r="K1058" s="5" t="s">
        <v>16048</v>
      </c>
      <c r="L1058" s="5" t="s">
        <v>16050</v>
      </c>
      <c r="M1058" s="5" t="s">
        <v>42</v>
      </c>
      <c r="N1058" s="5" t="s">
        <v>89</v>
      </c>
      <c r="O1058" s="5" t="b">
        <f t="shared" ca="1" si="195"/>
        <v>1</v>
      </c>
      <c r="P1058" s="5"/>
      <c r="Q1058" s="5"/>
      <c r="R1058" s="5"/>
      <c r="S1058" s="5"/>
      <c r="T1058" s="5"/>
      <c r="U1058" s="5"/>
      <c r="V1058" s="5"/>
      <c r="W1058" s="5"/>
      <c r="X1058" s="5"/>
      <c r="Y1058" s="5"/>
      <c r="Z1058" s="5"/>
      <c r="AA1058" s="5"/>
      <c r="AB1058" s="5"/>
      <c r="AC1058" s="5"/>
      <c r="AD1058" s="5"/>
      <c r="AE1058" s="5"/>
    </row>
    <row r="1059" spans="1:31" ht="21" customHeight="1">
      <c r="A1059" s="5" t="s">
        <v>16052</v>
      </c>
      <c r="B1059" s="5" t="s">
        <v>15015</v>
      </c>
      <c r="C1059" s="5" t="s">
        <v>170</v>
      </c>
      <c r="D1059" s="5" t="s">
        <v>390</v>
      </c>
      <c r="E1059" s="5" t="s">
        <v>29</v>
      </c>
      <c r="F1059" s="7">
        <v>10</v>
      </c>
      <c r="G1059" s="7">
        <v>15</v>
      </c>
      <c r="H1059" s="5" t="s">
        <v>56</v>
      </c>
      <c r="I1059" s="5" t="s">
        <v>108</v>
      </c>
      <c r="J1059" s="5" t="s">
        <v>802</v>
      </c>
      <c r="K1059" s="5" t="s">
        <v>16053</v>
      </c>
      <c r="L1059" s="5" t="s">
        <v>16054</v>
      </c>
      <c r="M1059" s="5" t="s">
        <v>42</v>
      </c>
      <c r="N1059" s="5" t="s">
        <v>55</v>
      </c>
      <c r="O1059" s="5" t="b">
        <f t="shared" ca="1" si="195"/>
        <v>1</v>
      </c>
      <c r="P1059" s="5"/>
      <c r="Q1059" s="5"/>
      <c r="R1059" s="5"/>
      <c r="S1059" s="5"/>
      <c r="T1059" s="5"/>
      <c r="U1059" s="5"/>
      <c r="V1059" s="5"/>
      <c r="W1059" s="5"/>
      <c r="X1059" s="5"/>
      <c r="Y1059" s="5"/>
      <c r="Z1059" s="5"/>
      <c r="AA1059" s="5"/>
      <c r="AB1059" s="5"/>
      <c r="AC1059" s="5"/>
      <c r="AD1059" s="5"/>
      <c r="AE1059" s="5"/>
    </row>
    <row r="1060" spans="1:31" ht="21" customHeight="1">
      <c r="A1060" s="5" t="s">
        <v>248</v>
      </c>
      <c r="B1060" s="5" t="s">
        <v>16058</v>
      </c>
      <c r="C1060" s="5" t="s">
        <v>170</v>
      </c>
      <c r="D1060" s="5" t="s">
        <v>378</v>
      </c>
      <c r="E1060" s="5" t="s">
        <v>45</v>
      </c>
      <c r="F1060" s="7">
        <v>10</v>
      </c>
      <c r="G1060" s="7">
        <v>13</v>
      </c>
      <c r="H1060" s="5" t="s">
        <v>1661</v>
      </c>
      <c r="I1060" s="5" t="s">
        <v>108</v>
      </c>
      <c r="J1060" s="5" t="s">
        <v>16059</v>
      </c>
      <c r="K1060" s="5" t="s">
        <v>16060</v>
      </c>
      <c r="L1060" s="5" t="s">
        <v>16062</v>
      </c>
      <c r="M1060" s="5" t="s">
        <v>37</v>
      </c>
      <c r="N1060" s="5" t="s">
        <v>55</v>
      </c>
      <c r="O1060" s="5" t="b">
        <f t="shared" ca="1" si="195"/>
        <v>1</v>
      </c>
      <c r="P1060" s="5"/>
      <c r="Q1060" s="5"/>
      <c r="R1060" s="5"/>
      <c r="S1060" s="5"/>
      <c r="T1060" s="5"/>
      <c r="U1060" s="5"/>
      <c r="V1060" s="5"/>
      <c r="W1060" s="5"/>
      <c r="X1060" s="5"/>
      <c r="Y1060" s="5"/>
      <c r="Z1060" s="5"/>
      <c r="AA1060" s="5"/>
      <c r="AB1060" s="5"/>
      <c r="AC1060" s="5"/>
      <c r="AD1060" s="5"/>
      <c r="AE1060" s="5"/>
    </row>
    <row r="1061" spans="1:31" ht="21" customHeight="1">
      <c r="A1061" s="5" t="s">
        <v>248</v>
      </c>
      <c r="B1061" s="5" t="s">
        <v>16066</v>
      </c>
      <c r="C1061" s="5" t="s">
        <v>41</v>
      </c>
      <c r="D1061" s="5" t="s">
        <v>169</v>
      </c>
      <c r="E1061" s="5" t="s">
        <v>45</v>
      </c>
      <c r="F1061" s="7">
        <v>10</v>
      </c>
      <c r="G1061" s="7">
        <v>15</v>
      </c>
      <c r="H1061" s="5" t="s">
        <v>56</v>
      </c>
      <c r="I1061" s="5" t="s">
        <v>108</v>
      </c>
      <c r="J1061" s="5" t="s">
        <v>76</v>
      </c>
      <c r="K1061" s="5" t="s">
        <v>16067</v>
      </c>
      <c r="L1061" s="5" t="s">
        <v>16068</v>
      </c>
      <c r="M1061" s="5" t="s">
        <v>53</v>
      </c>
      <c r="N1061" s="5" t="s">
        <v>271</v>
      </c>
      <c r="O1061" s="5" t="b">
        <f t="shared" ca="1" si="195"/>
        <v>1</v>
      </c>
      <c r="P1061" s="5"/>
      <c r="Q1061" s="5"/>
      <c r="R1061" s="5"/>
      <c r="S1061" s="5"/>
      <c r="T1061" s="5"/>
      <c r="U1061" s="5"/>
      <c r="V1061" s="5"/>
      <c r="W1061" s="5"/>
      <c r="X1061" s="5"/>
      <c r="Y1061" s="5"/>
      <c r="Z1061" s="5"/>
      <c r="AA1061" s="5"/>
      <c r="AB1061" s="5"/>
      <c r="AC1061" s="5"/>
      <c r="AD1061" s="5"/>
      <c r="AE1061" s="5"/>
    </row>
    <row r="1062" spans="1:31" ht="21" customHeight="1">
      <c r="A1062" s="5" t="s">
        <v>16070</v>
      </c>
      <c r="B1062" s="5" t="s">
        <v>16071</v>
      </c>
      <c r="C1062" s="5" t="s">
        <v>27</v>
      </c>
      <c r="D1062" s="5" t="s">
        <v>85</v>
      </c>
      <c r="E1062" s="5" t="s">
        <v>45</v>
      </c>
      <c r="F1062" s="7">
        <v>10</v>
      </c>
      <c r="G1062" s="7">
        <v>15</v>
      </c>
      <c r="H1062" s="5" t="s">
        <v>56</v>
      </c>
      <c r="I1062" s="5" t="s">
        <v>462</v>
      </c>
      <c r="J1062" s="5" t="s">
        <v>76</v>
      </c>
      <c r="K1062" s="5" t="s">
        <v>3171</v>
      </c>
      <c r="L1062" s="5" t="s">
        <v>16073</v>
      </c>
      <c r="M1062" s="5" t="s">
        <v>37</v>
      </c>
      <c r="N1062" s="5" t="s">
        <v>55</v>
      </c>
      <c r="O1062" s="5" t="b">
        <f t="shared" ca="1" si="195"/>
        <v>1</v>
      </c>
      <c r="P1062" s="5"/>
      <c r="Q1062" s="5"/>
      <c r="R1062" s="5"/>
      <c r="S1062" s="5"/>
      <c r="T1062" s="5"/>
      <c r="U1062" s="5"/>
      <c r="V1062" s="5"/>
      <c r="W1062" s="5"/>
      <c r="X1062" s="5"/>
      <c r="Y1062" s="5"/>
      <c r="Z1062" s="5"/>
      <c r="AA1062" s="5"/>
      <c r="AB1062" s="5"/>
      <c r="AC1062" s="5"/>
      <c r="AD1062" s="5"/>
      <c r="AE1062" s="5"/>
    </row>
    <row r="1063" spans="1:31" ht="21" customHeight="1">
      <c r="A1063" s="5" t="s">
        <v>10427</v>
      </c>
      <c r="B1063" s="5" t="s">
        <v>16074</v>
      </c>
      <c r="C1063" s="5" t="s">
        <v>20</v>
      </c>
      <c r="D1063" s="5" t="s">
        <v>3833</v>
      </c>
      <c r="E1063" s="5" t="s">
        <v>45</v>
      </c>
      <c r="F1063" s="7">
        <v>10</v>
      </c>
      <c r="G1063" s="7">
        <v>15</v>
      </c>
      <c r="H1063" s="5" t="s">
        <v>56</v>
      </c>
      <c r="I1063" s="5" t="s">
        <v>31</v>
      </c>
      <c r="J1063" s="5" t="s">
        <v>76</v>
      </c>
      <c r="K1063" s="5" t="s">
        <v>16077</v>
      </c>
      <c r="L1063" s="5" t="s">
        <v>16079</v>
      </c>
      <c r="M1063" s="5" t="s">
        <v>42</v>
      </c>
      <c r="N1063" s="5" t="s">
        <v>237</v>
      </c>
      <c r="O1063" s="5" t="b">
        <f t="shared" ca="1" si="195"/>
        <v>1</v>
      </c>
      <c r="P1063" s="5"/>
      <c r="Q1063" s="5"/>
      <c r="R1063" s="5"/>
      <c r="S1063" s="5"/>
      <c r="T1063" s="5"/>
      <c r="U1063" s="5"/>
      <c r="V1063" s="5"/>
      <c r="W1063" s="5"/>
      <c r="X1063" s="5"/>
      <c r="Y1063" s="5"/>
      <c r="Z1063" s="5"/>
      <c r="AA1063" s="5"/>
      <c r="AB1063" s="5"/>
      <c r="AC1063" s="5"/>
      <c r="AD1063" s="5"/>
      <c r="AE1063" s="5"/>
    </row>
    <row r="1064" spans="1:31" ht="21" customHeight="1">
      <c r="A1064" s="5" t="s">
        <v>10757</v>
      </c>
      <c r="B1064" s="5" t="s">
        <v>8255</v>
      </c>
      <c r="C1064" s="5" t="s">
        <v>170</v>
      </c>
      <c r="D1064" s="5" t="s">
        <v>171</v>
      </c>
      <c r="E1064" s="5" t="s">
        <v>29</v>
      </c>
      <c r="F1064" s="7">
        <v>10</v>
      </c>
      <c r="G1064" s="7">
        <v>15</v>
      </c>
      <c r="H1064" s="5" t="s">
        <v>56</v>
      </c>
      <c r="I1064" s="5" t="s">
        <v>125</v>
      </c>
      <c r="J1064" s="5" t="s">
        <v>8419</v>
      </c>
      <c r="K1064" s="5" t="s">
        <v>8420</v>
      </c>
      <c r="L1064" s="5" t="s">
        <v>16081</v>
      </c>
      <c r="M1064" s="5" t="s">
        <v>37</v>
      </c>
      <c r="N1064" s="5" t="s">
        <v>55</v>
      </c>
      <c r="O1064" s="5" t="b">
        <f t="shared" ca="1" si="195"/>
        <v>1</v>
      </c>
      <c r="P1064" s="5"/>
      <c r="Q1064" s="5"/>
      <c r="R1064" s="5"/>
      <c r="S1064" s="5"/>
      <c r="T1064" s="5"/>
      <c r="U1064" s="5"/>
      <c r="V1064" s="5"/>
      <c r="W1064" s="5"/>
      <c r="X1064" s="5"/>
      <c r="Y1064" s="5"/>
      <c r="Z1064" s="5"/>
      <c r="AA1064" s="5"/>
      <c r="AB1064" s="5"/>
      <c r="AC1064" s="5"/>
      <c r="AD1064" s="5"/>
      <c r="AE1064" s="5"/>
    </row>
    <row r="1065" spans="1:31" ht="21" customHeight="1">
      <c r="A1065" s="5" t="s">
        <v>248</v>
      </c>
      <c r="B1065" s="5" t="s">
        <v>16086</v>
      </c>
      <c r="C1065" s="5" t="s">
        <v>170</v>
      </c>
      <c r="D1065" s="5" t="s">
        <v>171</v>
      </c>
      <c r="E1065" s="5" t="s">
        <v>95</v>
      </c>
      <c r="F1065" s="7">
        <v>10</v>
      </c>
      <c r="G1065" s="7">
        <v>15</v>
      </c>
      <c r="H1065" s="5" t="s">
        <v>56</v>
      </c>
      <c r="I1065" s="5" t="s">
        <v>31</v>
      </c>
      <c r="J1065" s="5" t="s">
        <v>5956</v>
      </c>
      <c r="K1065" s="9" t="s">
        <v>47</v>
      </c>
      <c r="L1065" s="5" t="s">
        <v>16087</v>
      </c>
      <c r="M1065" s="5" t="s">
        <v>53</v>
      </c>
      <c r="N1065" s="5" t="s">
        <v>55</v>
      </c>
      <c r="O1065" s="5" t="b">
        <f t="shared" ca="1" si="195"/>
        <v>1</v>
      </c>
      <c r="P1065" s="5"/>
      <c r="Q1065" s="5"/>
      <c r="R1065" s="5"/>
      <c r="S1065" s="5"/>
      <c r="T1065" s="5"/>
      <c r="U1065" s="5"/>
      <c r="V1065" s="5"/>
      <c r="W1065" s="5"/>
      <c r="X1065" s="5"/>
      <c r="Y1065" s="5"/>
      <c r="Z1065" s="5"/>
      <c r="AA1065" s="5"/>
      <c r="AB1065" s="5"/>
      <c r="AC1065" s="5"/>
      <c r="AD1065" s="5"/>
      <c r="AE1065" s="5"/>
    </row>
    <row r="1066" spans="1:31" ht="21" customHeight="1">
      <c r="A1066" s="5" t="s">
        <v>16088</v>
      </c>
      <c r="B1066" s="5" t="s">
        <v>14202</v>
      </c>
      <c r="C1066" s="5" t="s">
        <v>170</v>
      </c>
      <c r="D1066" s="5" t="s">
        <v>342</v>
      </c>
      <c r="E1066" s="5" t="s">
        <v>45</v>
      </c>
      <c r="F1066" s="7">
        <v>10</v>
      </c>
      <c r="G1066" s="7">
        <v>15</v>
      </c>
      <c r="H1066" s="5" t="s">
        <v>56</v>
      </c>
      <c r="I1066" s="5" t="s">
        <v>24</v>
      </c>
      <c r="J1066" s="5" t="s">
        <v>68</v>
      </c>
      <c r="K1066" s="5" t="s">
        <v>16090</v>
      </c>
      <c r="L1066" s="5" t="s">
        <v>16091</v>
      </c>
      <c r="M1066" s="5" t="s">
        <v>42</v>
      </c>
      <c r="N1066" s="5" t="s">
        <v>55</v>
      </c>
      <c r="O1066" s="5" t="b">
        <f ca="1">IFERROR(__xludf.DUMMYFUNCTION("REGEXMATCH(A1066,""(?i)PHP"")"),TRUE)</f>
        <v>1</v>
      </c>
      <c r="P1066" s="5" t="b">
        <f ca="1">IFERROR(__xludf.DUMMYFUNCTION("REGEXMATCH(L1066,""PHP"")"),TRUE)</f>
        <v>1</v>
      </c>
      <c r="Q1066" s="5"/>
      <c r="R1066" s="5"/>
      <c r="S1066" s="5"/>
      <c r="T1066" s="5"/>
      <c r="U1066" s="5"/>
      <c r="V1066" s="5"/>
      <c r="W1066" s="5"/>
      <c r="X1066" s="5"/>
      <c r="Y1066" s="5"/>
      <c r="Z1066" s="5"/>
      <c r="AA1066" s="5"/>
      <c r="AB1066" s="5"/>
      <c r="AC1066" s="5"/>
      <c r="AD1066" s="5"/>
      <c r="AE1066" s="5"/>
    </row>
    <row r="1067" spans="1:31" ht="21" customHeight="1">
      <c r="A1067" s="5" t="s">
        <v>248</v>
      </c>
      <c r="B1067" s="5" t="s">
        <v>16095</v>
      </c>
      <c r="C1067" s="5" t="s">
        <v>41</v>
      </c>
      <c r="D1067" s="5" t="s">
        <v>114</v>
      </c>
      <c r="E1067" s="5" t="s">
        <v>45</v>
      </c>
      <c r="F1067" s="7">
        <v>10</v>
      </c>
      <c r="G1067" s="7">
        <v>16</v>
      </c>
      <c r="H1067" s="5" t="s">
        <v>2314</v>
      </c>
      <c r="I1067" s="5" t="s">
        <v>108</v>
      </c>
      <c r="J1067" s="5" t="s">
        <v>110</v>
      </c>
      <c r="K1067" s="5" t="s">
        <v>16097</v>
      </c>
      <c r="L1067" s="5" t="s">
        <v>16099</v>
      </c>
      <c r="M1067" s="5" t="s">
        <v>53</v>
      </c>
      <c r="N1067" s="5" t="s">
        <v>55</v>
      </c>
      <c r="O1067" s="5" t="b">
        <f t="shared" ref="O1067:O1081" ca="1" si="196">IFERROR(__xludf.DUMMYFUNCTION("REGEXMATCH(A1067,""PHP"")"),TRUE)</f>
        <v>1</v>
      </c>
      <c r="P1067" s="5"/>
      <c r="Q1067" s="5"/>
      <c r="R1067" s="5"/>
      <c r="S1067" s="5"/>
      <c r="T1067" s="5"/>
      <c r="U1067" s="5"/>
      <c r="V1067" s="5"/>
      <c r="W1067" s="5"/>
      <c r="X1067" s="5"/>
      <c r="Y1067" s="5"/>
      <c r="Z1067" s="5"/>
      <c r="AA1067" s="5"/>
      <c r="AB1067" s="5"/>
      <c r="AC1067" s="5"/>
      <c r="AD1067" s="5"/>
      <c r="AE1067" s="5"/>
    </row>
    <row r="1068" spans="1:31" ht="21" customHeight="1">
      <c r="A1068" s="5" t="s">
        <v>10918</v>
      </c>
      <c r="B1068" s="5" t="s">
        <v>16103</v>
      </c>
      <c r="C1068" s="5" t="s">
        <v>170</v>
      </c>
      <c r="D1068" s="5" t="s">
        <v>435</v>
      </c>
      <c r="E1068" s="5" t="s">
        <v>29</v>
      </c>
      <c r="F1068" s="7">
        <v>10</v>
      </c>
      <c r="G1068" s="7">
        <v>15</v>
      </c>
      <c r="H1068" s="5" t="s">
        <v>56</v>
      </c>
      <c r="I1068" s="5" t="s">
        <v>125</v>
      </c>
      <c r="J1068" s="5" t="s">
        <v>1270</v>
      </c>
      <c r="K1068" s="5" t="s">
        <v>16104</v>
      </c>
      <c r="L1068" s="5" t="s">
        <v>16105</v>
      </c>
      <c r="M1068" s="5" t="s">
        <v>37</v>
      </c>
      <c r="N1068" s="5" t="s">
        <v>55</v>
      </c>
      <c r="O1068" s="5" t="b">
        <f t="shared" ca="1" si="196"/>
        <v>1</v>
      </c>
      <c r="P1068" s="5"/>
      <c r="Q1068" s="5"/>
      <c r="R1068" s="5"/>
      <c r="S1068" s="5"/>
      <c r="T1068" s="5"/>
      <c r="U1068" s="5"/>
      <c r="V1068" s="5"/>
      <c r="W1068" s="5"/>
      <c r="X1068" s="5"/>
      <c r="Y1068" s="5"/>
      <c r="Z1068" s="5"/>
      <c r="AA1068" s="5"/>
      <c r="AB1068" s="5"/>
      <c r="AC1068" s="5"/>
      <c r="AD1068" s="5"/>
      <c r="AE1068" s="5"/>
    </row>
    <row r="1069" spans="1:31" ht="21" customHeight="1">
      <c r="A1069" s="5" t="s">
        <v>10427</v>
      </c>
      <c r="B1069" s="5" t="s">
        <v>16108</v>
      </c>
      <c r="C1069" s="5" t="s">
        <v>170</v>
      </c>
      <c r="D1069" s="5" t="s">
        <v>171</v>
      </c>
      <c r="E1069" s="5" t="s">
        <v>29</v>
      </c>
      <c r="F1069" s="7">
        <v>10</v>
      </c>
      <c r="G1069" s="7">
        <v>15</v>
      </c>
      <c r="H1069" s="5" t="s">
        <v>56</v>
      </c>
      <c r="I1069" s="5" t="s">
        <v>24</v>
      </c>
      <c r="J1069" s="5" t="s">
        <v>57</v>
      </c>
      <c r="K1069" s="9" t="s">
        <v>47</v>
      </c>
      <c r="L1069" s="5" t="s">
        <v>16109</v>
      </c>
      <c r="M1069" s="5" t="s">
        <v>37</v>
      </c>
      <c r="N1069" s="5" t="s">
        <v>55</v>
      </c>
      <c r="O1069" s="5" t="b">
        <f t="shared" ca="1" si="196"/>
        <v>1</v>
      </c>
      <c r="P1069" s="5"/>
      <c r="Q1069" s="5"/>
      <c r="R1069" s="5"/>
      <c r="S1069" s="5"/>
      <c r="T1069" s="5"/>
      <c r="U1069" s="5"/>
      <c r="V1069" s="5"/>
      <c r="W1069" s="5"/>
      <c r="X1069" s="5"/>
      <c r="Y1069" s="5"/>
      <c r="Z1069" s="5"/>
      <c r="AA1069" s="5"/>
      <c r="AB1069" s="5"/>
      <c r="AC1069" s="5"/>
      <c r="AD1069" s="5"/>
      <c r="AE1069" s="5"/>
    </row>
    <row r="1070" spans="1:31" ht="21" customHeight="1">
      <c r="A1070" s="5" t="s">
        <v>248</v>
      </c>
      <c r="B1070" s="5" t="s">
        <v>16112</v>
      </c>
      <c r="C1070" s="5" t="s">
        <v>27</v>
      </c>
      <c r="D1070" s="5" t="s">
        <v>85</v>
      </c>
      <c r="E1070" s="5" t="s">
        <v>45</v>
      </c>
      <c r="F1070" s="7">
        <v>10</v>
      </c>
      <c r="G1070" s="7">
        <v>15</v>
      </c>
      <c r="H1070" s="5" t="s">
        <v>56</v>
      </c>
      <c r="I1070" s="5" t="s">
        <v>108</v>
      </c>
      <c r="J1070" s="5" t="s">
        <v>3697</v>
      </c>
      <c r="K1070" s="5" t="s">
        <v>124</v>
      </c>
      <c r="L1070" s="5" t="s">
        <v>16115</v>
      </c>
      <c r="M1070" s="5" t="s">
        <v>53</v>
      </c>
      <c r="N1070" s="5" t="s">
        <v>55</v>
      </c>
      <c r="O1070" s="5" t="b">
        <f t="shared" ca="1" si="196"/>
        <v>1</v>
      </c>
      <c r="P1070" s="5"/>
      <c r="Q1070" s="5"/>
      <c r="R1070" s="5"/>
      <c r="S1070" s="5"/>
      <c r="T1070" s="5"/>
      <c r="U1070" s="5"/>
      <c r="V1070" s="5"/>
      <c r="W1070" s="5"/>
      <c r="X1070" s="5"/>
      <c r="Y1070" s="5"/>
      <c r="Z1070" s="5"/>
      <c r="AA1070" s="5"/>
      <c r="AB1070" s="5"/>
      <c r="AC1070" s="5"/>
      <c r="AD1070" s="5"/>
      <c r="AE1070" s="5"/>
    </row>
    <row r="1071" spans="1:31" ht="21" customHeight="1">
      <c r="A1071" s="5" t="s">
        <v>248</v>
      </c>
      <c r="B1071" s="5" t="s">
        <v>16118</v>
      </c>
      <c r="C1071" s="5" t="s">
        <v>170</v>
      </c>
      <c r="D1071" s="5" t="s">
        <v>390</v>
      </c>
      <c r="E1071" s="5" t="s">
        <v>29</v>
      </c>
      <c r="F1071" s="7">
        <v>10</v>
      </c>
      <c r="G1071" s="7">
        <v>15</v>
      </c>
      <c r="H1071" s="5" t="s">
        <v>56</v>
      </c>
      <c r="I1071" s="5" t="s">
        <v>108</v>
      </c>
      <c r="J1071" s="5" t="s">
        <v>110</v>
      </c>
      <c r="K1071" s="5" t="s">
        <v>16119</v>
      </c>
      <c r="L1071" s="5" t="s">
        <v>16120</v>
      </c>
      <c r="M1071" s="5" t="s">
        <v>37</v>
      </c>
      <c r="N1071" s="5" t="s">
        <v>55</v>
      </c>
      <c r="O1071" s="5" t="b">
        <f t="shared" ca="1" si="196"/>
        <v>1</v>
      </c>
      <c r="P1071" s="5"/>
      <c r="Q1071" s="5"/>
      <c r="R1071" s="5"/>
      <c r="S1071" s="5"/>
      <c r="T1071" s="5"/>
      <c r="U1071" s="5"/>
      <c r="V1071" s="5"/>
      <c r="W1071" s="5"/>
      <c r="X1071" s="5"/>
      <c r="Y1071" s="5"/>
      <c r="Z1071" s="5"/>
      <c r="AA1071" s="5"/>
      <c r="AB1071" s="5"/>
      <c r="AC1071" s="5"/>
      <c r="AD1071" s="5"/>
      <c r="AE1071" s="5"/>
    </row>
    <row r="1072" spans="1:31" ht="21" customHeight="1">
      <c r="A1072" s="5" t="s">
        <v>248</v>
      </c>
      <c r="B1072" s="5" t="s">
        <v>16124</v>
      </c>
      <c r="C1072" s="5" t="s">
        <v>170</v>
      </c>
      <c r="D1072" s="5" t="s">
        <v>390</v>
      </c>
      <c r="E1072" s="5" t="s">
        <v>29</v>
      </c>
      <c r="F1072" s="7">
        <v>10</v>
      </c>
      <c r="G1072" s="7">
        <v>20</v>
      </c>
      <c r="H1072" s="5" t="s">
        <v>144</v>
      </c>
      <c r="I1072" s="5" t="s">
        <v>24</v>
      </c>
      <c r="J1072" s="5" t="s">
        <v>106</v>
      </c>
      <c r="K1072" s="5" t="s">
        <v>16125</v>
      </c>
      <c r="L1072" s="5" t="s">
        <v>11726</v>
      </c>
      <c r="M1072" s="5" t="s">
        <v>53</v>
      </c>
      <c r="N1072" s="5" t="s">
        <v>55</v>
      </c>
      <c r="O1072" s="5" t="b">
        <f t="shared" ca="1" si="196"/>
        <v>1</v>
      </c>
      <c r="P1072" s="5"/>
      <c r="Q1072" s="5"/>
      <c r="R1072" s="5"/>
      <c r="S1072" s="5"/>
      <c r="T1072" s="5"/>
      <c r="U1072" s="5"/>
      <c r="V1072" s="5"/>
      <c r="W1072" s="5"/>
      <c r="X1072" s="5"/>
      <c r="Y1072" s="5"/>
      <c r="Z1072" s="5"/>
      <c r="AA1072" s="5"/>
      <c r="AB1072" s="5"/>
      <c r="AC1072" s="5"/>
      <c r="AD1072" s="5"/>
      <c r="AE1072" s="5"/>
    </row>
    <row r="1073" spans="1:31" ht="21" customHeight="1">
      <c r="A1073" s="5" t="s">
        <v>10757</v>
      </c>
      <c r="B1073" s="5" t="s">
        <v>16128</v>
      </c>
      <c r="C1073" s="5" t="s">
        <v>170</v>
      </c>
      <c r="D1073" s="5" t="s">
        <v>435</v>
      </c>
      <c r="E1073" s="5" t="s">
        <v>95</v>
      </c>
      <c r="F1073" s="7">
        <v>10</v>
      </c>
      <c r="G1073" s="7">
        <v>15</v>
      </c>
      <c r="H1073" s="5" t="s">
        <v>56</v>
      </c>
      <c r="I1073" s="5" t="s">
        <v>31</v>
      </c>
      <c r="J1073" s="5" t="s">
        <v>1505</v>
      </c>
      <c r="K1073" s="5" t="s">
        <v>16130</v>
      </c>
      <c r="L1073" s="5" t="s">
        <v>16131</v>
      </c>
      <c r="M1073" s="5" t="s">
        <v>37</v>
      </c>
      <c r="N1073" s="5" t="s">
        <v>55</v>
      </c>
      <c r="O1073" s="5" t="b">
        <f t="shared" ca="1" si="196"/>
        <v>1</v>
      </c>
      <c r="P1073" s="5"/>
      <c r="Q1073" s="5"/>
      <c r="R1073" s="5"/>
      <c r="S1073" s="5"/>
      <c r="T1073" s="5"/>
      <c r="U1073" s="5"/>
      <c r="V1073" s="5"/>
      <c r="W1073" s="5"/>
      <c r="X1073" s="5"/>
      <c r="Y1073" s="5"/>
      <c r="Z1073" s="5"/>
      <c r="AA1073" s="5"/>
      <c r="AB1073" s="5"/>
      <c r="AC1073" s="5"/>
      <c r="AD1073" s="5"/>
      <c r="AE1073" s="5"/>
    </row>
    <row r="1074" spans="1:31" ht="21" customHeight="1">
      <c r="A1074" s="5" t="s">
        <v>16133</v>
      </c>
      <c r="B1074" s="5" t="s">
        <v>16134</v>
      </c>
      <c r="C1074" s="5" t="s">
        <v>27</v>
      </c>
      <c r="D1074" s="5" t="s">
        <v>575</v>
      </c>
      <c r="E1074" s="5" t="s">
        <v>29</v>
      </c>
      <c r="F1074" s="7">
        <v>10</v>
      </c>
      <c r="G1074" s="7">
        <v>20</v>
      </c>
      <c r="H1074" s="5" t="s">
        <v>144</v>
      </c>
      <c r="I1074" s="5" t="s">
        <v>108</v>
      </c>
      <c r="J1074" s="5" t="s">
        <v>106</v>
      </c>
      <c r="K1074" s="9" t="s">
        <v>47</v>
      </c>
      <c r="L1074" s="5" t="s">
        <v>16136</v>
      </c>
      <c r="M1074" s="5" t="s">
        <v>53</v>
      </c>
      <c r="N1074" s="5" t="s">
        <v>55</v>
      </c>
      <c r="O1074" s="5" t="b">
        <f t="shared" ca="1" si="196"/>
        <v>1</v>
      </c>
      <c r="P1074" s="5"/>
      <c r="Q1074" s="5"/>
      <c r="R1074" s="5"/>
      <c r="S1074" s="5"/>
      <c r="T1074" s="5"/>
      <c r="U1074" s="5"/>
      <c r="V1074" s="5"/>
      <c r="W1074" s="5"/>
      <c r="X1074" s="5"/>
      <c r="Y1074" s="5"/>
      <c r="Z1074" s="5"/>
      <c r="AA1074" s="5"/>
      <c r="AB1074" s="5"/>
      <c r="AC1074" s="5"/>
      <c r="AD1074" s="5"/>
      <c r="AE1074" s="5"/>
    </row>
    <row r="1075" spans="1:31" ht="21" customHeight="1">
      <c r="A1075" s="5" t="s">
        <v>12490</v>
      </c>
      <c r="B1075" s="5" t="s">
        <v>16141</v>
      </c>
      <c r="C1075" s="5" t="s">
        <v>27</v>
      </c>
      <c r="D1075" s="5" t="s">
        <v>47</v>
      </c>
      <c r="E1075" s="5" t="s">
        <v>45</v>
      </c>
      <c r="F1075" s="7">
        <v>10</v>
      </c>
      <c r="G1075" s="7">
        <v>20</v>
      </c>
      <c r="H1075" s="5" t="s">
        <v>144</v>
      </c>
      <c r="I1075" s="5" t="s">
        <v>66</v>
      </c>
      <c r="J1075" s="5" t="s">
        <v>2067</v>
      </c>
      <c r="K1075" s="9" t="s">
        <v>47</v>
      </c>
      <c r="L1075" s="5" t="s">
        <v>16144</v>
      </c>
      <c r="M1075" s="5" t="s">
        <v>37</v>
      </c>
      <c r="N1075" s="5" t="s">
        <v>55</v>
      </c>
      <c r="O1075" s="5" t="b">
        <f t="shared" ca="1" si="196"/>
        <v>1</v>
      </c>
      <c r="P1075" s="5"/>
      <c r="Q1075" s="5"/>
      <c r="R1075" s="5"/>
      <c r="S1075" s="5"/>
      <c r="T1075" s="5"/>
      <c r="U1075" s="5"/>
      <c r="V1075" s="5"/>
      <c r="W1075" s="5"/>
      <c r="X1075" s="5"/>
      <c r="Y1075" s="5"/>
      <c r="Z1075" s="5"/>
      <c r="AA1075" s="5"/>
      <c r="AB1075" s="5"/>
      <c r="AC1075" s="5"/>
      <c r="AD1075" s="5"/>
      <c r="AE1075" s="5"/>
    </row>
    <row r="1076" spans="1:31" ht="21" customHeight="1">
      <c r="A1076" s="5" t="s">
        <v>248</v>
      </c>
      <c r="B1076" s="5" t="s">
        <v>16148</v>
      </c>
      <c r="C1076" s="5" t="s">
        <v>27</v>
      </c>
      <c r="D1076" s="5" t="s">
        <v>47</v>
      </c>
      <c r="E1076" s="5" t="s">
        <v>29</v>
      </c>
      <c r="F1076" s="7">
        <v>10</v>
      </c>
      <c r="G1076" s="7">
        <v>15</v>
      </c>
      <c r="H1076" s="5" t="s">
        <v>56</v>
      </c>
      <c r="I1076" s="5" t="s">
        <v>108</v>
      </c>
      <c r="J1076" s="5" t="s">
        <v>315</v>
      </c>
      <c r="K1076" s="5" t="s">
        <v>16150</v>
      </c>
      <c r="L1076" s="5" t="s">
        <v>16151</v>
      </c>
      <c r="M1076" s="5" t="s">
        <v>37</v>
      </c>
      <c r="N1076" s="5" t="s">
        <v>237</v>
      </c>
      <c r="O1076" s="5" t="b">
        <f t="shared" ca="1" si="196"/>
        <v>1</v>
      </c>
      <c r="P1076" s="5"/>
      <c r="Q1076" s="5"/>
      <c r="R1076" s="5"/>
      <c r="S1076" s="5"/>
      <c r="T1076" s="5"/>
      <c r="U1076" s="5"/>
      <c r="V1076" s="5"/>
      <c r="W1076" s="5"/>
      <c r="X1076" s="5"/>
      <c r="Y1076" s="5"/>
      <c r="Z1076" s="5"/>
      <c r="AA1076" s="5"/>
      <c r="AB1076" s="5"/>
      <c r="AC1076" s="5"/>
      <c r="AD1076" s="5"/>
      <c r="AE1076" s="5"/>
    </row>
    <row r="1077" spans="1:31" ht="21" customHeight="1">
      <c r="A1077" s="5" t="s">
        <v>248</v>
      </c>
      <c r="B1077" s="5" t="s">
        <v>2926</v>
      </c>
      <c r="C1077" s="5" t="s">
        <v>41</v>
      </c>
      <c r="D1077" s="5" t="s">
        <v>43</v>
      </c>
      <c r="E1077" s="5" t="s">
        <v>29</v>
      </c>
      <c r="F1077" s="7">
        <v>10</v>
      </c>
      <c r="G1077" s="7">
        <v>20</v>
      </c>
      <c r="H1077" s="5" t="s">
        <v>144</v>
      </c>
      <c r="I1077" s="5" t="s">
        <v>31</v>
      </c>
      <c r="J1077" s="5" t="s">
        <v>68</v>
      </c>
      <c r="K1077" s="5" t="s">
        <v>2930</v>
      </c>
      <c r="L1077" s="5" t="s">
        <v>16157</v>
      </c>
      <c r="M1077" s="5" t="s">
        <v>42</v>
      </c>
      <c r="N1077" s="5" t="s">
        <v>38</v>
      </c>
      <c r="O1077" s="5" t="b">
        <f t="shared" ca="1" si="196"/>
        <v>1</v>
      </c>
      <c r="P1077" s="5"/>
      <c r="Q1077" s="5"/>
      <c r="R1077" s="5"/>
      <c r="S1077" s="5"/>
      <c r="T1077" s="5"/>
      <c r="U1077" s="5"/>
      <c r="V1077" s="5"/>
      <c r="W1077" s="5"/>
      <c r="X1077" s="5"/>
      <c r="Y1077" s="5"/>
      <c r="Z1077" s="5"/>
      <c r="AA1077" s="5"/>
      <c r="AB1077" s="5"/>
      <c r="AC1077" s="5"/>
      <c r="AD1077" s="5"/>
      <c r="AE1077" s="5"/>
    </row>
    <row r="1078" spans="1:31" ht="21" customHeight="1">
      <c r="A1078" s="5" t="s">
        <v>16161</v>
      </c>
      <c r="B1078" s="5" t="s">
        <v>4381</v>
      </c>
      <c r="C1078" s="5" t="s">
        <v>170</v>
      </c>
      <c r="D1078" s="5" t="s">
        <v>390</v>
      </c>
      <c r="E1078" s="5" t="s">
        <v>45</v>
      </c>
      <c r="F1078" s="7">
        <v>10</v>
      </c>
      <c r="G1078" s="7">
        <v>15</v>
      </c>
      <c r="H1078" s="5" t="s">
        <v>56</v>
      </c>
      <c r="I1078" s="5" t="s">
        <v>108</v>
      </c>
      <c r="J1078" s="5" t="s">
        <v>883</v>
      </c>
      <c r="K1078" s="5" t="s">
        <v>16162</v>
      </c>
      <c r="L1078" s="5" t="s">
        <v>16163</v>
      </c>
      <c r="M1078" s="5" t="s">
        <v>42</v>
      </c>
      <c r="N1078" s="5" t="s">
        <v>237</v>
      </c>
      <c r="O1078" s="5" t="b">
        <f t="shared" ca="1" si="196"/>
        <v>1</v>
      </c>
      <c r="P1078" s="5"/>
      <c r="Q1078" s="5"/>
      <c r="R1078" s="5"/>
      <c r="S1078" s="5"/>
      <c r="T1078" s="5"/>
      <c r="U1078" s="5"/>
      <c r="V1078" s="5"/>
      <c r="W1078" s="5"/>
      <c r="X1078" s="5"/>
      <c r="Y1078" s="5"/>
      <c r="Z1078" s="5"/>
      <c r="AA1078" s="5"/>
      <c r="AB1078" s="5"/>
      <c r="AC1078" s="5"/>
      <c r="AD1078" s="5"/>
      <c r="AE1078" s="5"/>
    </row>
    <row r="1079" spans="1:31" ht="21" customHeight="1">
      <c r="A1079" s="5" t="s">
        <v>16167</v>
      </c>
      <c r="B1079" s="5" t="s">
        <v>16168</v>
      </c>
      <c r="C1079" s="5" t="s">
        <v>20</v>
      </c>
      <c r="D1079" s="5" t="s">
        <v>1173</v>
      </c>
      <c r="E1079" s="5" t="s">
        <v>29</v>
      </c>
      <c r="F1079" s="7">
        <v>10</v>
      </c>
      <c r="G1079" s="7">
        <v>15</v>
      </c>
      <c r="H1079" s="5" t="s">
        <v>56</v>
      </c>
      <c r="I1079" s="5" t="s">
        <v>125</v>
      </c>
      <c r="J1079" s="5" t="s">
        <v>947</v>
      </c>
      <c r="K1079" s="5" t="s">
        <v>16170</v>
      </c>
      <c r="L1079" s="5" t="s">
        <v>16173</v>
      </c>
      <c r="M1079" s="5" t="s">
        <v>53</v>
      </c>
      <c r="N1079" s="5" t="s">
        <v>55</v>
      </c>
      <c r="O1079" s="5" t="b">
        <f t="shared" ca="1" si="196"/>
        <v>1</v>
      </c>
      <c r="P1079" s="5"/>
      <c r="Q1079" s="5"/>
      <c r="R1079" s="5"/>
      <c r="S1079" s="5"/>
      <c r="T1079" s="5"/>
      <c r="U1079" s="5"/>
      <c r="V1079" s="5"/>
      <c r="W1079" s="5"/>
      <c r="X1079" s="5"/>
      <c r="Y1079" s="5"/>
      <c r="Z1079" s="5"/>
      <c r="AA1079" s="5"/>
      <c r="AB1079" s="5"/>
      <c r="AC1079" s="5"/>
      <c r="AD1079" s="5"/>
      <c r="AE1079" s="5"/>
    </row>
    <row r="1080" spans="1:31" ht="21" customHeight="1">
      <c r="A1080" s="5" t="s">
        <v>248</v>
      </c>
      <c r="B1080" s="5" t="s">
        <v>16174</v>
      </c>
      <c r="C1080" s="5" t="s">
        <v>170</v>
      </c>
      <c r="D1080" s="5" t="s">
        <v>390</v>
      </c>
      <c r="E1080" s="5" t="s">
        <v>29</v>
      </c>
      <c r="F1080" s="7">
        <v>10</v>
      </c>
      <c r="G1080" s="7">
        <v>15</v>
      </c>
      <c r="H1080" s="5" t="s">
        <v>56</v>
      </c>
      <c r="I1080" s="5" t="s">
        <v>108</v>
      </c>
      <c r="J1080" s="5" t="s">
        <v>117</v>
      </c>
      <c r="K1080" s="5" t="s">
        <v>16175</v>
      </c>
      <c r="L1080" s="5" t="s">
        <v>16176</v>
      </c>
      <c r="M1080" s="5" t="s">
        <v>53</v>
      </c>
      <c r="N1080" s="5" t="s">
        <v>55</v>
      </c>
      <c r="O1080" s="5" t="b">
        <f t="shared" ca="1" si="196"/>
        <v>1</v>
      </c>
      <c r="P1080" s="5"/>
      <c r="Q1080" s="5"/>
      <c r="R1080" s="5"/>
      <c r="S1080" s="5"/>
      <c r="T1080" s="5"/>
      <c r="U1080" s="5"/>
      <c r="V1080" s="5"/>
      <c r="W1080" s="5"/>
      <c r="X1080" s="5"/>
      <c r="Y1080" s="5"/>
      <c r="Z1080" s="5"/>
      <c r="AA1080" s="5"/>
      <c r="AB1080" s="5"/>
      <c r="AC1080" s="5"/>
      <c r="AD1080" s="5"/>
      <c r="AE1080" s="5"/>
    </row>
    <row r="1081" spans="1:31" ht="21" customHeight="1">
      <c r="A1081" s="5" t="s">
        <v>10757</v>
      </c>
      <c r="B1081" s="5" t="s">
        <v>8335</v>
      </c>
      <c r="C1081" s="5" t="s">
        <v>170</v>
      </c>
      <c r="D1081" s="5" t="s">
        <v>390</v>
      </c>
      <c r="E1081" s="5" t="s">
        <v>45</v>
      </c>
      <c r="F1081" s="7">
        <v>10</v>
      </c>
      <c r="G1081" s="7">
        <v>18</v>
      </c>
      <c r="H1081" s="5" t="s">
        <v>964</v>
      </c>
      <c r="I1081" s="5" t="s">
        <v>108</v>
      </c>
      <c r="J1081" s="5" t="s">
        <v>319</v>
      </c>
      <c r="K1081" s="5" t="s">
        <v>16181</v>
      </c>
      <c r="L1081" s="5" t="s">
        <v>16182</v>
      </c>
      <c r="M1081" s="5" t="s">
        <v>37</v>
      </c>
      <c r="N1081" s="5" t="s">
        <v>55</v>
      </c>
      <c r="O1081" s="5" t="b">
        <f t="shared" ca="1" si="196"/>
        <v>1</v>
      </c>
      <c r="P1081" s="5"/>
      <c r="Q1081" s="5"/>
      <c r="R1081" s="5"/>
      <c r="S1081" s="5"/>
      <c r="T1081" s="5"/>
      <c r="U1081" s="5"/>
      <c r="V1081" s="5"/>
      <c r="W1081" s="5"/>
      <c r="X1081" s="5"/>
      <c r="Y1081" s="5"/>
      <c r="Z1081" s="5"/>
      <c r="AA1081" s="5"/>
      <c r="AB1081" s="5"/>
      <c r="AC1081" s="5"/>
      <c r="AD1081" s="5"/>
      <c r="AE1081" s="5"/>
    </row>
    <row r="1082" spans="1:31" ht="21" customHeight="1">
      <c r="A1082" s="14" t="s">
        <v>13338</v>
      </c>
      <c r="B1082" s="14" t="s">
        <v>10464</v>
      </c>
      <c r="C1082" s="14" t="s">
        <v>27</v>
      </c>
      <c r="D1082" s="14" t="s">
        <v>47</v>
      </c>
      <c r="E1082" s="14" t="s">
        <v>29</v>
      </c>
      <c r="F1082" s="15">
        <v>10</v>
      </c>
      <c r="G1082" s="15">
        <v>15</v>
      </c>
      <c r="H1082" s="14" t="s">
        <v>56</v>
      </c>
      <c r="I1082" s="14" t="s">
        <v>31</v>
      </c>
      <c r="J1082" s="14" t="s">
        <v>161</v>
      </c>
      <c r="K1082" s="14" t="s">
        <v>6078</v>
      </c>
      <c r="L1082" s="14" t="s">
        <v>15786</v>
      </c>
      <c r="M1082" s="14" t="s">
        <v>53</v>
      </c>
      <c r="N1082" s="14" t="s">
        <v>55</v>
      </c>
      <c r="O1082" s="14" t="b">
        <f ca="1">IFERROR(__xludf.DUMMYFUNCTION("REGEXMATCH(A1082,""(?i)PHP"")"),FALSE)</f>
        <v>0</v>
      </c>
      <c r="P1082" s="14" t="b">
        <f ca="1">IFERROR(__xludf.DUMMYFUNCTION("REGEXMATCH(L1082,""(?i)PHP"")"),FALSE)</f>
        <v>0</v>
      </c>
      <c r="Q1082" s="5"/>
      <c r="R1082" s="5"/>
      <c r="S1082" s="5"/>
      <c r="T1082" s="5"/>
      <c r="U1082" s="5"/>
      <c r="V1082" s="5"/>
      <c r="W1082" s="5"/>
      <c r="X1082" s="5"/>
      <c r="Y1082" s="5"/>
      <c r="Z1082" s="5"/>
      <c r="AA1082" s="5"/>
      <c r="AB1082" s="5"/>
      <c r="AC1082" s="5"/>
      <c r="AD1082" s="5"/>
      <c r="AE1082" s="5"/>
    </row>
    <row r="1083" spans="1:31" ht="21" customHeight="1">
      <c r="A1083" s="5" t="s">
        <v>248</v>
      </c>
      <c r="B1083" s="5" t="s">
        <v>16192</v>
      </c>
      <c r="C1083" s="5" t="s">
        <v>170</v>
      </c>
      <c r="D1083" s="5" t="s">
        <v>378</v>
      </c>
      <c r="E1083" s="5" t="s">
        <v>29</v>
      </c>
      <c r="F1083" s="7">
        <v>10</v>
      </c>
      <c r="G1083" s="7">
        <v>15</v>
      </c>
      <c r="H1083" s="5" t="s">
        <v>56</v>
      </c>
      <c r="I1083" s="5" t="s">
        <v>31</v>
      </c>
      <c r="J1083" s="5" t="s">
        <v>126</v>
      </c>
      <c r="K1083" s="9" t="s">
        <v>47</v>
      </c>
      <c r="L1083" s="5" t="s">
        <v>16197</v>
      </c>
      <c r="M1083" s="5" t="s">
        <v>37</v>
      </c>
      <c r="N1083" s="5" t="s">
        <v>55</v>
      </c>
      <c r="O1083" s="5" t="b">
        <f t="shared" ref="O1083:O1084" ca="1" si="197">IFERROR(__xludf.DUMMYFUNCTION("REGEXMATCH(A1083,""PHP"")"),TRUE)</f>
        <v>1</v>
      </c>
      <c r="P1083" s="5"/>
      <c r="Q1083" s="5"/>
      <c r="R1083" s="5"/>
      <c r="S1083" s="5"/>
      <c r="T1083" s="5"/>
      <c r="U1083" s="5"/>
      <c r="V1083" s="5"/>
      <c r="W1083" s="5"/>
      <c r="X1083" s="5"/>
      <c r="Y1083" s="5"/>
      <c r="Z1083" s="5"/>
      <c r="AA1083" s="5"/>
      <c r="AB1083" s="5"/>
      <c r="AC1083" s="5"/>
      <c r="AD1083" s="5"/>
      <c r="AE1083" s="5"/>
    </row>
    <row r="1084" spans="1:31" ht="21" customHeight="1">
      <c r="A1084" s="5" t="s">
        <v>16200</v>
      </c>
      <c r="B1084" s="5" t="s">
        <v>10393</v>
      </c>
      <c r="C1084" s="5" t="s">
        <v>27</v>
      </c>
      <c r="D1084" s="5" t="s">
        <v>85</v>
      </c>
      <c r="E1084" s="5" t="s">
        <v>29</v>
      </c>
      <c r="F1084" s="7">
        <v>10</v>
      </c>
      <c r="G1084" s="7">
        <v>15</v>
      </c>
      <c r="H1084" s="5" t="s">
        <v>56</v>
      </c>
      <c r="I1084" s="5" t="s">
        <v>31</v>
      </c>
      <c r="J1084" s="5" t="s">
        <v>117</v>
      </c>
      <c r="K1084" s="5" t="s">
        <v>381</v>
      </c>
      <c r="L1084" s="5" t="s">
        <v>16205</v>
      </c>
      <c r="M1084" s="5" t="s">
        <v>53</v>
      </c>
      <c r="N1084" s="5" t="s">
        <v>55</v>
      </c>
      <c r="O1084" s="5" t="b">
        <f t="shared" ca="1" si="197"/>
        <v>1</v>
      </c>
      <c r="P1084" s="5"/>
      <c r="Q1084" s="5"/>
      <c r="R1084" s="5"/>
      <c r="S1084" s="5"/>
      <c r="T1084" s="5"/>
      <c r="U1084" s="5"/>
      <c r="V1084" s="5"/>
      <c r="W1084" s="5"/>
      <c r="X1084" s="5"/>
      <c r="Y1084" s="5"/>
      <c r="Z1084" s="5"/>
      <c r="AA1084" s="5"/>
      <c r="AB1084" s="5"/>
      <c r="AC1084" s="5"/>
      <c r="AD1084" s="5"/>
      <c r="AE1084" s="5"/>
    </row>
    <row r="1085" spans="1:31" ht="21" customHeight="1">
      <c r="A1085" s="14" t="s">
        <v>2440</v>
      </c>
      <c r="B1085" s="14" t="s">
        <v>7566</v>
      </c>
      <c r="C1085" s="14" t="s">
        <v>27</v>
      </c>
      <c r="D1085" s="14" t="s">
        <v>47</v>
      </c>
      <c r="E1085" s="14" t="s">
        <v>45</v>
      </c>
      <c r="F1085" s="15">
        <v>10</v>
      </c>
      <c r="G1085" s="15">
        <v>15</v>
      </c>
      <c r="H1085" s="14" t="s">
        <v>56</v>
      </c>
      <c r="I1085" s="14" t="s">
        <v>24</v>
      </c>
      <c r="J1085" s="14" t="s">
        <v>598</v>
      </c>
      <c r="K1085" s="14" t="s">
        <v>16209</v>
      </c>
      <c r="L1085" s="14" t="s">
        <v>16210</v>
      </c>
      <c r="M1085" s="14" t="s">
        <v>167</v>
      </c>
      <c r="N1085" s="14" t="s">
        <v>89</v>
      </c>
      <c r="O1085" s="14" t="b">
        <f t="shared" ref="O1085:O1087" ca="1" si="198">IFERROR(__xludf.DUMMYFUNCTION("REGEXMATCH(A1085,""(?i)PHP"")"),FALSE)</f>
        <v>0</v>
      </c>
      <c r="P1085" s="14" t="b">
        <f t="shared" ref="P1085:P1087" ca="1" si="199">IFERROR(__xludf.DUMMYFUNCTION("REGEXMATCH(L1085,""(?i)PHP"")"),FALSE)</f>
        <v>0</v>
      </c>
      <c r="Q1085" s="5"/>
      <c r="R1085" s="5"/>
      <c r="S1085" s="5"/>
      <c r="T1085" s="5"/>
      <c r="U1085" s="5"/>
      <c r="V1085" s="5"/>
      <c r="W1085" s="5"/>
      <c r="X1085" s="5"/>
      <c r="Y1085" s="5"/>
      <c r="Z1085" s="5"/>
      <c r="AA1085" s="5"/>
      <c r="AB1085" s="5"/>
      <c r="AC1085" s="5"/>
      <c r="AD1085" s="5"/>
      <c r="AE1085" s="5"/>
    </row>
    <row r="1086" spans="1:31" ht="21" customHeight="1">
      <c r="A1086" s="5" t="s">
        <v>9131</v>
      </c>
      <c r="B1086" s="5" t="s">
        <v>16216</v>
      </c>
      <c r="C1086" s="5" t="s">
        <v>41</v>
      </c>
      <c r="D1086" s="5" t="s">
        <v>94</v>
      </c>
      <c r="E1086" s="5" t="s">
        <v>29</v>
      </c>
      <c r="F1086" s="7">
        <v>10</v>
      </c>
      <c r="G1086" s="7">
        <v>15</v>
      </c>
      <c r="H1086" s="5" t="s">
        <v>56</v>
      </c>
      <c r="I1086" s="5" t="s">
        <v>108</v>
      </c>
      <c r="J1086" s="5" t="s">
        <v>117</v>
      </c>
      <c r="K1086" s="5" t="s">
        <v>1001</v>
      </c>
      <c r="L1086" s="5" t="s">
        <v>16220</v>
      </c>
      <c r="M1086" s="5" t="s">
        <v>100</v>
      </c>
      <c r="N1086" s="5" t="s">
        <v>55</v>
      </c>
      <c r="O1086" s="5" t="b">
        <f t="shared" ca="1" si="198"/>
        <v>0</v>
      </c>
      <c r="P1086" s="5" t="b">
        <f t="shared" ca="1" si="199"/>
        <v>0</v>
      </c>
      <c r="Q1086" s="5"/>
      <c r="R1086" s="5"/>
      <c r="S1086" s="5"/>
      <c r="T1086" s="5"/>
      <c r="U1086" s="5"/>
      <c r="V1086" s="5"/>
      <c r="W1086" s="5"/>
      <c r="X1086" s="5"/>
      <c r="Y1086" s="5"/>
      <c r="Z1086" s="5"/>
      <c r="AA1086" s="5"/>
      <c r="AB1086" s="5"/>
      <c r="AC1086" s="5"/>
      <c r="AD1086" s="5"/>
      <c r="AE1086" s="5"/>
    </row>
    <row r="1087" spans="1:31" ht="21" customHeight="1">
      <c r="A1087" s="14" t="s">
        <v>16224</v>
      </c>
      <c r="B1087" s="14" t="s">
        <v>11624</v>
      </c>
      <c r="C1087" s="14" t="s">
        <v>41</v>
      </c>
      <c r="D1087" s="14" t="s">
        <v>43</v>
      </c>
      <c r="E1087" s="14" t="s">
        <v>45</v>
      </c>
      <c r="F1087" s="15">
        <v>11</v>
      </c>
      <c r="G1087" s="15">
        <v>15</v>
      </c>
      <c r="H1087" s="14" t="s">
        <v>1905</v>
      </c>
      <c r="I1087" s="14" t="s">
        <v>108</v>
      </c>
      <c r="J1087" s="14" t="s">
        <v>3655</v>
      </c>
      <c r="K1087" s="14" t="s">
        <v>16225</v>
      </c>
      <c r="L1087" s="14" t="s">
        <v>16226</v>
      </c>
      <c r="M1087" s="14" t="s">
        <v>37</v>
      </c>
      <c r="N1087" s="14" t="s">
        <v>405</v>
      </c>
      <c r="O1087" s="14" t="b">
        <f t="shared" ca="1" si="198"/>
        <v>0</v>
      </c>
      <c r="P1087" s="14" t="b">
        <f t="shared" ca="1" si="199"/>
        <v>0</v>
      </c>
      <c r="Q1087" s="5"/>
      <c r="R1087" s="5"/>
      <c r="S1087" s="5"/>
      <c r="T1087" s="5"/>
      <c r="U1087" s="5"/>
      <c r="V1087" s="5"/>
      <c r="W1087" s="5"/>
      <c r="X1087" s="5"/>
      <c r="Y1087" s="5"/>
      <c r="Z1087" s="5"/>
      <c r="AA1087" s="5"/>
      <c r="AB1087" s="5"/>
      <c r="AC1087" s="5"/>
      <c r="AD1087" s="5"/>
      <c r="AE1087" s="5"/>
    </row>
    <row r="1088" spans="1:31" ht="21" customHeight="1">
      <c r="A1088" s="5" t="s">
        <v>16231</v>
      </c>
      <c r="B1088" s="5" t="s">
        <v>7606</v>
      </c>
      <c r="C1088" s="5" t="s">
        <v>41</v>
      </c>
      <c r="D1088" s="5" t="s">
        <v>94</v>
      </c>
      <c r="E1088" s="5" t="s">
        <v>29</v>
      </c>
      <c r="F1088" s="7">
        <v>11</v>
      </c>
      <c r="G1088" s="7">
        <v>15</v>
      </c>
      <c r="H1088" s="5" t="s">
        <v>1905</v>
      </c>
      <c r="I1088" s="5" t="s">
        <v>125</v>
      </c>
      <c r="J1088" s="5" t="s">
        <v>106</v>
      </c>
      <c r="K1088" s="5" t="s">
        <v>16232</v>
      </c>
      <c r="L1088" s="5" t="s">
        <v>16235</v>
      </c>
      <c r="M1088" s="5" t="s">
        <v>53</v>
      </c>
      <c r="N1088" s="5" t="s">
        <v>55</v>
      </c>
      <c r="O1088" s="5" t="b">
        <f ca="1">IFERROR(__xludf.DUMMYFUNCTION("REGEXMATCH(A1088,""PHP"")"),TRUE)</f>
        <v>1</v>
      </c>
      <c r="P1088" s="5"/>
      <c r="Q1088" s="5"/>
      <c r="R1088" s="5"/>
      <c r="S1088" s="5"/>
      <c r="T1088" s="5"/>
      <c r="U1088" s="5"/>
      <c r="V1088" s="5"/>
      <c r="W1088" s="5"/>
      <c r="X1088" s="5"/>
      <c r="Y1088" s="5"/>
      <c r="Z1088" s="5"/>
      <c r="AA1088" s="5"/>
      <c r="AB1088" s="5"/>
      <c r="AC1088" s="5"/>
      <c r="AD1088" s="5"/>
      <c r="AE1088" s="5"/>
    </row>
    <row r="1089" spans="1:31" ht="21" customHeight="1">
      <c r="A1089" s="14" t="s">
        <v>9556</v>
      </c>
      <c r="B1089" s="14" t="s">
        <v>16239</v>
      </c>
      <c r="C1089" s="14" t="s">
        <v>20</v>
      </c>
      <c r="D1089" s="14" t="s">
        <v>1527</v>
      </c>
      <c r="E1089" s="14" t="s">
        <v>45</v>
      </c>
      <c r="F1089" s="15">
        <v>11</v>
      </c>
      <c r="G1089" s="15">
        <v>14</v>
      </c>
      <c r="H1089" s="14" t="s">
        <v>16240</v>
      </c>
      <c r="I1089" s="14" t="s">
        <v>108</v>
      </c>
      <c r="J1089" s="14" t="s">
        <v>57</v>
      </c>
      <c r="K1089" s="14" t="s">
        <v>16241</v>
      </c>
      <c r="L1089" s="14" t="s">
        <v>16242</v>
      </c>
      <c r="M1089" s="14" t="s">
        <v>42</v>
      </c>
      <c r="N1089" s="14" t="s">
        <v>405</v>
      </c>
      <c r="O1089" s="14" t="b">
        <f ca="1">IFERROR(__xludf.DUMMYFUNCTION("REGEXMATCH(A1089,""(?i)PHP"")"),FALSE)</f>
        <v>0</v>
      </c>
      <c r="P1089" s="14" t="b">
        <f ca="1">IFERROR(__xludf.DUMMYFUNCTION("REGEXMATCH(L1089,""(?i)PHP"")"),FALSE)</f>
        <v>0</v>
      </c>
      <c r="Q1089" s="5"/>
      <c r="R1089" s="5"/>
      <c r="S1089" s="5"/>
      <c r="T1089" s="5"/>
      <c r="U1089" s="5"/>
      <c r="V1089" s="5"/>
      <c r="W1089" s="5"/>
      <c r="X1089" s="5"/>
      <c r="Y1089" s="5"/>
      <c r="Z1089" s="5"/>
      <c r="AA1089" s="5"/>
      <c r="AB1089" s="5"/>
      <c r="AC1089" s="5"/>
      <c r="AD1089" s="5"/>
      <c r="AE1089" s="5"/>
    </row>
    <row r="1090" spans="1:31" ht="21" customHeight="1">
      <c r="A1090" s="5" t="s">
        <v>16248</v>
      </c>
      <c r="B1090" s="5" t="s">
        <v>6246</v>
      </c>
      <c r="C1090" s="5" t="s">
        <v>41</v>
      </c>
      <c r="D1090" s="5" t="s">
        <v>874</v>
      </c>
      <c r="E1090" s="5" t="s">
        <v>29</v>
      </c>
      <c r="F1090" s="7">
        <v>11</v>
      </c>
      <c r="G1090" s="7">
        <v>17</v>
      </c>
      <c r="H1090" s="5" t="s">
        <v>4068</v>
      </c>
      <c r="I1090" s="5" t="s">
        <v>108</v>
      </c>
      <c r="J1090" s="5" t="s">
        <v>4617</v>
      </c>
      <c r="K1090" s="5" t="s">
        <v>16250</v>
      </c>
      <c r="L1090" s="5" t="s">
        <v>16252</v>
      </c>
      <c r="M1090" s="5" t="s">
        <v>42</v>
      </c>
      <c r="N1090" s="5" t="s">
        <v>405</v>
      </c>
      <c r="O1090" s="5" t="b">
        <f ca="1">IFERROR(__xludf.DUMMYFUNCTION("REGEXMATCH(A1090,""PHP"")"),TRUE)</f>
        <v>1</v>
      </c>
      <c r="P1090" s="5"/>
      <c r="Q1090" s="5"/>
      <c r="R1090" s="5"/>
      <c r="S1090" s="5"/>
      <c r="T1090" s="5"/>
      <c r="U1090" s="5"/>
      <c r="V1090" s="5"/>
      <c r="W1090" s="5"/>
      <c r="X1090" s="5"/>
      <c r="Y1090" s="5"/>
      <c r="Z1090" s="5"/>
      <c r="AA1090" s="5"/>
      <c r="AB1090" s="5"/>
      <c r="AC1090" s="5"/>
      <c r="AD1090" s="5"/>
      <c r="AE1090" s="5"/>
    </row>
    <row r="1091" spans="1:31" ht="21" customHeight="1">
      <c r="A1091" s="14" t="s">
        <v>9556</v>
      </c>
      <c r="B1091" s="14" t="s">
        <v>1947</v>
      </c>
      <c r="C1091" s="14" t="s">
        <v>27</v>
      </c>
      <c r="D1091" s="14" t="s">
        <v>28</v>
      </c>
      <c r="E1091" s="14" t="s">
        <v>45</v>
      </c>
      <c r="F1091" s="15">
        <v>11</v>
      </c>
      <c r="G1091" s="15">
        <v>14</v>
      </c>
      <c r="H1091" s="14" t="s">
        <v>16240</v>
      </c>
      <c r="I1091" s="14" t="s">
        <v>108</v>
      </c>
      <c r="J1091" s="14" t="s">
        <v>48</v>
      </c>
      <c r="K1091" s="14" t="s">
        <v>16254</v>
      </c>
      <c r="L1091" s="14" t="s">
        <v>16257</v>
      </c>
      <c r="M1091" s="14" t="s">
        <v>167</v>
      </c>
      <c r="N1091" s="14" t="s">
        <v>55</v>
      </c>
      <c r="O1091" s="14" t="b">
        <f t="shared" ref="O1091:O1092" ca="1" si="200">IFERROR(__xludf.DUMMYFUNCTION("REGEXMATCH(A1091,""(?i)PHP"")"),FALSE)</f>
        <v>0</v>
      </c>
      <c r="P1091" s="14" t="b">
        <f t="shared" ref="P1091:P1092" ca="1" si="201">IFERROR(__xludf.DUMMYFUNCTION("REGEXMATCH(L1091,""(?i)PHP"")"),FALSE)</f>
        <v>0</v>
      </c>
      <c r="Q1091" s="5"/>
      <c r="R1091" s="5"/>
      <c r="S1091" s="5"/>
      <c r="T1091" s="5"/>
      <c r="U1091" s="5"/>
      <c r="V1091" s="5"/>
      <c r="W1091" s="5"/>
      <c r="X1091" s="5"/>
      <c r="Y1091" s="5"/>
      <c r="Z1091" s="5"/>
      <c r="AA1091" s="5"/>
      <c r="AB1091" s="5"/>
      <c r="AC1091" s="5"/>
      <c r="AD1091" s="5"/>
      <c r="AE1091" s="5"/>
    </row>
    <row r="1092" spans="1:31" ht="21" customHeight="1">
      <c r="A1092" s="14" t="s">
        <v>9556</v>
      </c>
      <c r="B1092" s="14" t="s">
        <v>1288</v>
      </c>
      <c r="C1092" s="14" t="s">
        <v>27</v>
      </c>
      <c r="D1092" s="14" t="s">
        <v>85</v>
      </c>
      <c r="E1092" s="14" t="s">
        <v>45</v>
      </c>
      <c r="F1092" s="15">
        <v>11</v>
      </c>
      <c r="G1092" s="15">
        <v>13</v>
      </c>
      <c r="H1092" s="14" t="s">
        <v>13912</v>
      </c>
      <c r="I1092" s="14" t="s">
        <v>108</v>
      </c>
      <c r="J1092" s="14" t="s">
        <v>126</v>
      </c>
      <c r="K1092" s="14" t="s">
        <v>16265</v>
      </c>
      <c r="L1092" s="14" t="s">
        <v>16266</v>
      </c>
      <c r="M1092" s="14" t="s">
        <v>167</v>
      </c>
      <c r="N1092" s="14" t="s">
        <v>55</v>
      </c>
      <c r="O1092" s="14" t="b">
        <f t="shared" ca="1" si="200"/>
        <v>0</v>
      </c>
      <c r="P1092" s="14" t="b">
        <f t="shared" ca="1" si="201"/>
        <v>0</v>
      </c>
      <c r="Q1092" s="5"/>
      <c r="R1092" s="5"/>
      <c r="S1092" s="5"/>
      <c r="T1092" s="5"/>
      <c r="U1092" s="5"/>
      <c r="V1092" s="5"/>
      <c r="W1092" s="5"/>
      <c r="X1092" s="5"/>
      <c r="Y1092" s="5"/>
      <c r="Z1092" s="5"/>
      <c r="AA1092" s="5"/>
      <c r="AB1092" s="5"/>
      <c r="AC1092" s="5"/>
      <c r="AD1092" s="5"/>
      <c r="AE1092" s="5"/>
    </row>
    <row r="1093" spans="1:31" ht="21" customHeight="1">
      <c r="A1093" s="5" t="s">
        <v>248</v>
      </c>
      <c r="B1093" s="5" t="s">
        <v>3406</v>
      </c>
      <c r="C1093" s="5" t="s">
        <v>27</v>
      </c>
      <c r="D1093" s="5" t="s">
        <v>212</v>
      </c>
      <c r="E1093" s="5" t="s">
        <v>29</v>
      </c>
      <c r="F1093" s="7">
        <v>11</v>
      </c>
      <c r="G1093" s="7">
        <v>17</v>
      </c>
      <c r="H1093" s="5" t="s">
        <v>4068</v>
      </c>
      <c r="I1093" s="5" t="s">
        <v>66</v>
      </c>
      <c r="J1093" s="5" t="s">
        <v>110</v>
      </c>
      <c r="K1093" s="5" t="s">
        <v>14183</v>
      </c>
      <c r="L1093" s="5" t="s">
        <v>16273</v>
      </c>
      <c r="M1093" s="5" t="s">
        <v>42</v>
      </c>
      <c r="N1093" s="5" t="s">
        <v>55</v>
      </c>
      <c r="O1093" s="5" t="b">
        <f ca="1">IFERROR(__xludf.DUMMYFUNCTION("REGEXMATCH(A1093,""PHP"")"),TRUE)</f>
        <v>1</v>
      </c>
      <c r="P1093" s="5"/>
      <c r="Q1093" s="5"/>
      <c r="R1093" s="5"/>
      <c r="S1093" s="5"/>
      <c r="T1093" s="5"/>
      <c r="U1093" s="5"/>
      <c r="V1093" s="5"/>
      <c r="W1093" s="5"/>
      <c r="X1093" s="5"/>
      <c r="Y1093" s="5"/>
      <c r="Z1093" s="5"/>
      <c r="AA1093" s="5"/>
      <c r="AB1093" s="5"/>
      <c r="AC1093" s="5"/>
      <c r="AD1093" s="5"/>
      <c r="AE1093" s="5"/>
    </row>
    <row r="1094" spans="1:31" ht="21" customHeight="1">
      <c r="A1094" s="14" t="s">
        <v>9556</v>
      </c>
      <c r="B1094" s="14" t="s">
        <v>16274</v>
      </c>
      <c r="C1094" s="14" t="s">
        <v>170</v>
      </c>
      <c r="D1094" s="14" t="s">
        <v>342</v>
      </c>
      <c r="E1094" s="14" t="s">
        <v>29</v>
      </c>
      <c r="F1094" s="15">
        <v>12</v>
      </c>
      <c r="G1094" s="15">
        <v>15</v>
      </c>
      <c r="H1094" s="14" t="s">
        <v>1136</v>
      </c>
      <c r="I1094" s="14" t="s">
        <v>108</v>
      </c>
      <c r="J1094" s="14" t="s">
        <v>106</v>
      </c>
      <c r="K1094" s="14" t="s">
        <v>16275</v>
      </c>
      <c r="L1094" s="14" t="s">
        <v>16276</v>
      </c>
      <c r="M1094" s="14" t="s">
        <v>53</v>
      </c>
      <c r="N1094" s="14" t="s">
        <v>55</v>
      </c>
      <c r="O1094" s="14" t="b">
        <f t="shared" ref="O1094:O1095" ca="1" si="202">IFERROR(__xludf.DUMMYFUNCTION("REGEXMATCH(A1094,""(?i)PHP"")"),FALSE)</f>
        <v>0</v>
      </c>
      <c r="P1094" s="14" t="b">
        <f t="shared" ref="P1094:P1095" ca="1" si="203">IFERROR(__xludf.DUMMYFUNCTION("REGEXMATCH(L1094,""(?i)PHP"")"),FALSE)</f>
        <v>0</v>
      </c>
      <c r="Q1094" s="5"/>
      <c r="R1094" s="5"/>
      <c r="S1094" s="5"/>
      <c r="T1094" s="5"/>
      <c r="U1094" s="5"/>
      <c r="V1094" s="5"/>
      <c r="W1094" s="5"/>
      <c r="X1094" s="5"/>
      <c r="Y1094" s="5"/>
      <c r="Z1094" s="5"/>
      <c r="AA1094" s="5"/>
      <c r="AB1094" s="5"/>
      <c r="AC1094" s="5"/>
      <c r="AD1094" s="5"/>
      <c r="AE1094" s="5"/>
    </row>
    <row r="1095" spans="1:31" ht="21" customHeight="1">
      <c r="A1095" s="14" t="s">
        <v>9556</v>
      </c>
      <c r="B1095" s="14" t="s">
        <v>16282</v>
      </c>
      <c r="C1095" s="14" t="s">
        <v>170</v>
      </c>
      <c r="D1095" s="14" t="s">
        <v>435</v>
      </c>
      <c r="E1095" s="14" t="s">
        <v>29</v>
      </c>
      <c r="F1095" s="15">
        <v>12</v>
      </c>
      <c r="G1095" s="15">
        <v>18</v>
      </c>
      <c r="H1095" s="14" t="s">
        <v>510</v>
      </c>
      <c r="I1095" s="14" t="s">
        <v>108</v>
      </c>
      <c r="J1095" s="14" t="s">
        <v>76</v>
      </c>
      <c r="K1095" s="16" t="s">
        <v>47</v>
      </c>
      <c r="L1095" s="14" t="s">
        <v>16285</v>
      </c>
      <c r="M1095" s="14" t="s">
        <v>53</v>
      </c>
      <c r="N1095" s="14" t="s">
        <v>55</v>
      </c>
      <c r="O1095" s="14" t="b">
        <f t="shared" ca="1" si="202"/>
        <v>0</v>
      </c>
      <c r="P1095" s="14" t="b">
        <f t="shared" ca="1" si="203"/>
        <v>0</v>
      </c>
      <c r="Q1095" s="5"/>
      <c r="R1095" s="5"/>
      <c r="S1095" s="5"/>
      <c r="T1095" s="5"/>
      <c r="U1095" s="5"/>
      <c r="V1095" s="5"/>
      <c r="W1095" s="5"/>
      <c r="X1095" s="5"/>
      <c r="Y1095" s="5"/>
      <c r="Z1095" s="5"/>
      <c r="AA1095" s="5"/>
      <c r="AB1095" s="5"/>
      <c r="AC1095" s="5"/>
      <c r="AD1095" s="5"/>
      <c r="AE1095" s="5"/>
    </row>
    <row r="1096" spans="1:31" ht="21" customHeight="1">
      <c r="A1096" s="5" t="s">
        <v>248</v>
      </c>
      <c r="B1096" s="5" t="s">
        <v>16288</v>
      </c>
      <c r="C1096" s="5" t="s">
        <v>170</v>
      </c>
      <c r="D1096" s="5" t="s">
        <v>390</v>
      </c>
      <c r="E1096" s="5" t="s">
        <v>45</v>
      </c>
      <c r="F1096" s="7">
        <v>12</v>
      </c>
      <c r="G1096" s="7">
        <v>18</v>
      </c>
      <c r="H1096" s="5" t="s">
        <v>510</v>
      </c>
      <c r="I1096" s="5" t="s">
        <v>24</v>
      </c>
      <c r="J1096" s="5" t="s">
        <v>2426</v>
      </c>
      <c r="K1096" s="5" t="s">
        <v>16289</v>
      </c>
      <c r="L1096" s="5" t="s">
        <v>16290</v>
      </c>
      <c r="M1096" s="5" t="s">
        <v>42</v>
      </c>
      <c r="N1096" s="5" t="s">
        <v>38</v>
      </c>
      <c r="O1096" s="5" t="b">
        <f t="shared" ref="O1096:O1097" ca="1" si="204">IFERROR(__xludf.DUMMYFUNCTION("REGEXMATCH(A1096,""PHP"")"),TRUE)</f>
        <v>1</v>
      </c>
      <c r="P1096" s="5"/>
      <c r="Q1096" s="5"/>
      <c r="R1096" s="5"/>
      <c r="S1096" s="5"/>
      <c r="T1096" s="5"/>
      <c r="U1096" s="5"/>
      <c r="V1096" s="5"/>
      <c r="W1096" s="5"/>
      <c r="X1096" s="5"/>
      <c r="Y1096" s="5"/>
      <c r="Z1096" s="5"/>
      <c r="AA1096" s="5"/>
      <c r="AB1096" s="5"/>
      <c r="AC1096" s="5"/>
      <c r="AD1096" s="5"/>
      <c r="AE1096" s="5"/>
    </row>
    <row r="1097" spans="1:31" ht="21" customHeight="1">
      <c r="A1097" s="5" t="s">
        <v>10757</v>
      </c>
      <c r="B1097" s="5" t="s">
        <v>13461</v>
      </c>
      <c r="C1097" s="5" t="s">
        <v>41</v>
      </c>
      <c r="D1097" s="5" t="s">
        <v>94</v>
      </c>
      <c r="E1097" s="5" t="s">
        <v>45</v>
      </c>
      <c r="F1097" s="7">
        <v>12</v>
      </c>
      <c r="G1097" s="7">
        <v>20</v>
      </c>
      <c r="H1097" s="5" t="s">
        <v>201</v>
      </c>
      <c r="I1097" s="5" t="s">
        <v>66</v>
      </c>
      <c r="J1097" s="5" t="s">
        <v>76</v>
      </c>
      <c r="K1097" s="5" t="s">
        <v>16293</v>
      </c>
      <c r="L1097" s="5" t="s">
        <v>16295</v>
      </c>
      <c r="M1097" s="5" t="s">
        <v>53</v>
      </c>
      <c r="N1097" s="5" t="s">
        <v>55</v>
      </c>
      <c r="O1097" s="5" t="b">
        <f t="shared" ca="1" si="204"/>
        <v>1</v>
      </c>
      <c r="P1097" s="5"/>
      <c r="Q1097" s="5"/>
      <c r="R1097" s="5"/>
      <c r="S1097" s="5"/>
      <c r="T1097" s="5"/>
      <c r="U1097" s="5"/>
      <c r="V1097" s="5"/>
      <c r="W1097" s="5"/>
      <c r="X1097" s="5"/>
      <c r="Y1097" s="5"/>
      <c r="Z1097" s="5"/>
      <c r="AA1097" s="5"/>
      <c r="AB1097" s="5"/>
      <c r="AC1097" s="5"/>
      <c r="AD1097" s="5"/>
      <c r="AE1097" s="5"/>
    </row>
    <row r="1098" spans="1:31" ht="21" customHeight="1">
      <c r="A1098" s="14" t="s">
        <v>16299</v>
      </c>
      <c r="B1098" s="14" t="s">
        <v>4013</v>
      </c>
      <c r="C1098" s="14" t="s">
        <v>20</v>
      </c>
      <c r="D1098" s="14" t="s">
        <v>21</v>
      </c>
      <c r="E1098" s="14" t="s">
        <v>45</v>
      </c>
      <c r="F1098" s="15">
        <v>12</v>
      </c>
      <c r="G1098" s="15">
        <v>18</v>
      </c>
      <c r="H1098" s="14" t="s">
        <v>510</v>
      </c>
      <c r="I1098" s="14" t="s">
        <v>108</v>
      </c>
      <c r="J1098" s="14" t="s">
        <v>4015</v>
      </c>
      <c r="K1098" s="16" t="s">
        <v>47</v>
      </c>
      <c r="L1098" s="14" t="s">
        <v>16302</v>
      </c>
      <c r="M1098" s="14" t="s">
        <v>167</v>
      </c>
      <c r="N1098" s="14" t="s">
        <v>405</v>
      </c>
      <c r="O1098" s="14" t="b">
        <f t="shared" ref="O1098:O1105" ca="1" si="205">IFERROR(__xludf.DUMMYFUNCTION("REGEXMATCH(A1098,""(?i)PHP"")"),FALSE)</f>
        <v>0</v>
      </c>
      <c r="P1098" s="14" t="b">
        <f t="shared" ref="P1098:P1105" ca="1" si="206">IFERROR(__xludf.DUMMYFUNCTION("REGEXMATCH(L1098,""(?i)PHP"")"),FALSE)</f>
        <v>0</v>
      </c>
      <c r="Q1098" s="5"/>
      <c r="R1098" s="5"/>
      <c r="S1098" s="5"/>
      <c r="T1098" s="5"/>
      <c r="U1098" s="5"/>
      <c r="V1098" s="5"/>
      <c r="W1098" s="5"/>
      <c r="X1098" s="5"/>
      <c r="Y1098" s="5"/>
      <c r="Z1098" s="5"/>
      <c r="AA1098" s="5"/>
      <c r="AB1098" s="5"/>
      <c r="AC1098" s="5"/>
      <c r="AD1098" s="5"/>
      <c r="AE1098" s="5"/>
    </row>
    <row r="1099" spans="1:31" ht="21" customHeight="1">
      <c r="A1099" s="14" t="s">
        <v>11849</v>
      </c>
      <c r="B1099" s="14" t="s">
        <v>14418</v>
      </c>
      <c r="C1099" s="14" t="s">
        <v>20</v>
      </c>
      <c r="D1099" s="14" t="s">
        <v>1173</v>
      </c>
      <c r="E1099" s="14" t="s">
        <v>45</v>
      </c>
      <c r="F1099" s="15">
        <v>12</v>
      </c>
      <c r="G1099" s="15">
        <v>15</v>
      </c>
      <c r="H1099" s="14" t="s">
        <v>1136</v>
      </c>
      <c r="I1099" s="14" t="s">
        <v>31</v>
      </c>
      <c r="J1099" s="14" t="s">
        <v>13117</v>
      </c>
      <c r="K1099" s="14" t="s">
        <v>14419</v>
      </c>
      <c r="L1099" s="14" t="s">
        <v>14420</v>
      </c>
      <c r="M1099" s="14" t="s">
        <v>53</v>
      </c>
      <c r="N1099" s="14" t="s">
        <v>55</v>
      </c>
      <c r="O1099" s="14" t="b">
        <f t="shared" ca="1" si="205"/>
        <v>0</v>
      </c>
      <c r="P1099" s="14" t="b">
        <f t="shared" ca="1" si="206"/>
        <v>0</v>
      </c>
      <c r="Q1099" s="5"/>
      <c r="R1099" s="5"/>
      <c r="S1099" s="5"/>
      <c r="T1099" s="5"/>
      <c r="U1099" s="5"/>
      <c r="V1099" s="5"/>
      <c r="W1099" s="5"/>
      <c r="X1099" s="5"/>
      <c r="Y1099" s="5"/>
      <c r="Z1099" s="5"/>
      <c r="AA1099" s="5"/>
      <c r="AB1099" s="5"/>
      <c r="AC1099" s="5"/>
      <c r="AD1099" s="5"/>
      <c r="AE1099" s="5"/>
    </row>
    <row r="1100" spans="1:31" ht="21" customHeight="1">
      <c r="A1100" s="14" t="s">
        <v>9556</v>
      </c>
      <c r="B1100" s="14" t="s">
        <v>16315</v>
      </c>
      <c r="C1100" s="14" t="s">
        <v>170</v>
      </c>
      <c r="D1100" s="14" t="s">
        <v>342</v>
      </c>
      <c r="E1100" s="14" t="s">
        <v>45</v>
      </c>
      <c r="F1100" s="15">
        <v>12</v>
      </c>
      <c r="G1100" s="15">
        <v>18</v>
      </c>
      <c r="H1100" s="14" t="s">
        <v>510</v>
      </c>
      <c r="I1100" s="14" t="s">
        <v>108</v>
      </c>
      <c r="J1100" s="14" t="s">
        <v>68</v>
      </c>
      <c r="K1100" s="14" t="s">
        <v>610</v>
      </c>
      <c r="L1100" s="14" t="s">
        <v>16316</v>
      </c>
      <c r="M1100" s="14" t="s">
        <v>53</v>
      </c>
      <c r="N1100" s="14" t="s">
        <v>55</v>
      </c>
      <c r="O1100" s="14" t="b">
        <f t="shared" ca="1" si="205"/>
        <v>0</v>
      </c>
      <c r="P1100" s="14" t="b">
        <f t="shared" ca="1" si="206"/>
        <v>0</v>
      </c>
      <c r="Q1100" s="5"/>
      <c r="R1100" s="5"/>
      <c r="S1100" s="5"/>
      <c r="T1100" s="5"/>
      <c r="U1100" s="5"/>
      <c r="V1100" s="5"/>
      <c r="W1100" s="5"/>
      <c r="X1100" s="5"/>
      <c r="Y1100" s="5"/>
      <c r="Z1100" s="5"/>
      <c r="AA1100" s="5"/>
      <c r="AB1100" s="5"/>
      <c r="AC1100" s="5"/>
      <c r="AD1100" s="5"/>
      <c r="AE1100" s="5"/>
    </row>
    <row r="1101" spans="1:31" ht="21" customHeight="1">
      <c r="A1101" s="14" t="s">
        <v>11849</v>
      </c>
      <c r="B1101" s="14" t="s">
        <v>15496</v>
      </c>
      <c r="C1101" s="14" t="s">
        <v>27</v>
      </c>
      <c r="D1101" s="14" t="s">
        <v>85</v>
      </c>
      <c r="E1101" s="14" t="s">
        <v>45</v>
      </c>
      <c r="F1101" s="15">
        <v>12</v>
      </c>
      <c r="G1101" s="15">
        <v>15</v>
      </c>
      <c r="H1101" s="14" t="s">
        <v>1136</v>
      </c>
      <c r="I1101" s="14" t="s">
        <v>108</v>
      </c>
      <c r="J1101" s="14" t="s">
        <v>516</v>
      </c>
      <c r="K1101" s="14" t="s">
        <v>15497</v>
      </c>
      <c r="L1101" s="14" t="s">
        <v>16320</v>
      </c>
      <c r="M1101" s="14" t="s">
        <v>53</v>
      </c>
      <c r="N1101" s="14" t="s">
        <v>55</v>
      </c>
      <c r="O1101" s="14" t="b">
        <f t="shared" ca="1" si="205"/>
        <v>0</v>
      </c>
      <c r="P1101" s="14" t="b">
        <f t="shared" ca="1" si="206"/>
        <v>0</v>
      </c>
      <c r="Q1101" s="5"/>
      <c r="R1101" s="5"/>
      <c r="S1101" s="5"/>
      <c r="T1101" s="5"/>
      <c r="U1101" s="5"/>
      <c r="V1101" s="5"/>
      <c r="W1101" s="5"/>
      <c r="X1101" s="5"/>
      <c r="Y1101" s="5"/>
      <c r="Z1101" s="5"/>
      <c r="AA1101" s="5"/>
      <c r="AB1101" s="5"/>
      <c r="AC1101" s="5"/>
      <c r="AD1101" s="5"/>
      <c r="AE1101" s="5"/>
    </row>
    <row r="1102" spans="1:31" ht="21" customHeight="1">
      <c r="A1102" s="14" t="s">
        <v>9556</v>
      </c>
      <c r="B1102" s="14" t="s">
        <v>16325</v>
      </c>
      <c r="C1102" s="14" t="s">
        <v>27</v>
      </c>
      <c r="D1102" s="14" t="s">
        <v>47</v>
      </c>
      <c r="E1102" s="14" t="s">
        <v>29</v>
      </c>
      <c r="F1102" s="15">
        <v>12</v>
      </c>
      <c r="G1102" s="15">
        <v>25</v>
      </c>
      <c r="H1102" s="14" t="s">
        <v>3306</v>
      </c>
      <c r="I1102" s="14" t="s">
        <v>24</v>
      </c>
      <c r="J1102" s="14" t="s">
        <v>403</v>
      </c>
      <c r="K1102" s="14" t="s">
        <v>16326</v>
      </c>
      <c r="L1102" s="16" t="s">
        <v>47</v>
      </c>
      <c r="M1102" s="14" t="s">
        <v>100</v>
      </c>
      <c r="N1102" s="14" t="s">
        <v>237</v>
      </c>
      <c r="O1102" s="14" t="b">
        <f t="shared" ca="1" si="205"/>
        <v>0</v>
      </c>
      <c r="P1102" s="14" t="b">
        <f t="shared" ca="1" si="206"/>
        <v>0</v>
      </c>
      <c r="Q1102" s="5"/>
      <c r="R1102" s="5"/>
      <c r="S1102" s="5"/>
      <c r="T1102" s="5"/>
      <c r="U1102" s="5"/>
      <c r="V1102" s="5"/>
      <c r="W1102" s="5"/>
      <c r="X1102" s="5"/>
      <c r="Y1102" s="5"/>
      <c r="Z1102" s="5"/>
      <c r="AA1102" s="5"/>
      <c r="AB1102" s="5"/>
      <c r="AC1102" s="5"/>
      <c r="AD1102" s="5"/>
      <c r="AE1102" s="5"/>
    </row>
    <row r="1103" spans="1:31" ht="21" customHeight="1">
      <c r="A1103" s="14" t="s">
        <v>10325</v>
      </c>
      <c r="B1103" s="14" t="s">
        <v>13896</v>
      </c>
      <c r="C1103" s="14" t="s">
        <v>27</v>
      </c>
      <c r="D1103" s="14" t="s">
        <v>85</v>
      </c>
      <c r="E1103" s="14" t="s">
        <v>29</v>
      </c>
      <c r="F1103" s="15">
        <v>12</v>
      </c>
      <c r="G1103" s="15">
        <v>20</v>
      </c>
      <c r="H1103" s="14" t="s">
        <v>201</v>
      </c>
      <c r="I1103" s="14" t="s">
        <v>108</v>
      </c>
      <c r="J1103" s="14" t="s">
        <v>110</v>
      </c>
      <c r="K1103" s="14" t="s">
        <v>16331</v>
      </c>
      <c r="L1103" s="14" t="s">
        <v>16333</v>
      </c>
      <c r="M1103" s="14" t="s">
        <v>167</v>
      </c>
      <c r="N1103" s="14" t="s">
        <v>55</v>
      </c>
      <c r="O1103" s="14" t="b">
        <f t="shared" ca="1" si="205"/>
        <v>0</v>
      </c>
      <c r="P1103" s="14" t="b">
        <f t="shared" ca="1" si="206"/>
        <v>0</v>
      </c>
      <c r="Q1103" s="5"/>
      <c r="R1103" s="5"/>
      <c r="S1103" s="5"/>
      <c r="T1103" s="5"/>
      <c r="U1103" s="5"/>
      <c r="V1103" s="5"/>
      <c r="W1103" s="5"/>
      <c r="X1103" s="5"/>
      <c r="Y1103" s="5"/>
      <c r="Z1103" s="5"/>
      <c r="AA1103" s="5"/>
      <c r="AB1103" s="5"/>
      <c r="AC1103" s="5"/>
      <c r="AD1103" s="5"/>
      <c r="AE1103" s="5"/>
    </row>
    <row r="1104" spans="1:31" ht="21" customHeight="1">
      <c r="A1104" s="14" t="s">
        <v>16338</v>
      </c>
      <c r="B1104" s="14" t="s">
        <v>16339</v>
      </c>
      <c r="C1104" s="14" t="s">
        <v>41</v>
      </c>
      <c r="D1104" s="14" t="s">
        <v>47</v>
      </c>
      <c r="E1104" s="14" t="s">
        <v>45</v>
      </c>
      <c r="F1104" s="15">
        <v>12</v>
      </c>
      <c r="G1104" s="15">
        <v>18</v>
      </c>
      <c r="H1104" s="14" t="s">
        <v>510</v>
      </c>
      <c r="I1104" s="14" t="s">
        <v>31</v>
      </c>
      <c r="J1104" s="14" t="s">
        <v>6242</v>
      </c>
      <c r="K1104" s="14" t="s">
        <v>2820</v>
      </c>
      <c r="L1104" s="14" t="s">
        <v>16341</v>
      </c>
      <c r="M1104" s="14" t="s">
        <v>37</v>
      </c>
      <c r="N1104" s="14" t="s">
        <v>55</v>
      </c>
      <c r="O1104" s="14" t="b">
        <f t="shared" ca="1" si="205"/>
        <v>0</v>
      </c>
      <c r="P1104" s="14" t="b">
        <f t="shared" ca="1" si="206"/>
        <v>0</v>
      </c>
      <c r="Q1104" s="5"/>
      <c r="R1104" s="5"/>
      <c r="S1104" s="5"/>
      <c r="T1104" s="5"/>
      <c r="U1104" s="5"/>
      <c r="V1104" s="5"/>
      <c r="W1104" s="5"/>
      <c r="X1104" s="5"/>
      <c r="Y1104" s="5"/>
      <c r="Z1104" s="5"/>
      <c r="AA1104" s="5"/>
      <c r="AB1104" s="5"/>
      <c r="AC1104" s="5"/>
      <c r="AD1104" s="5"/>
      <c r="AE1104" s="5"/>
    </row>
    <row r="1105" spans="1:31" ht="21" customHeight="1">
      <c r="A1105" s="14" t="s">
        <v>16345</v>
      </c>
      <c r="B1105" s="14" t="s">
        <v>16201</v>
      </c>
      <c r="C1105" s="14" t="s">
        <v>27</v>
      </c>
      <c r="D1105" s="14" t="s">
        <v>85</v>
      </c>
      <c r="E1105" s="14" t="s">
        <v>45</v>
      </c>
      <c r="F1105" s="15">
        <v>12</v>
      </c>
      <c r="G1105" s="15">
        <v>25</v>
      </c>
      <c r="H1105" s="14" t="s">
        <v>3306</v>
      </c>
      <c r="I1105" s="14" t="s">
        <v>31</v>
      </c>
      <c r="J1105" s="14" t="s">
        <v>161</v>
      </c>
      <c r="K1105" s="14" t="s">
        <v>16347</v>
      </c>
      <c r="L1105" s="14" t="s">
        <v>16348</v>
      </c>
      <c r="M1105" s="14" t="s">
        <v>167</v>
      </c>
      <c r="N1105" s="14" t="s">
        <v>55</v>
      </c>
      <c r="O1105" s="14" t="b">
        <f t="shared" ca="1" si="205"/>
        <v>0</v>
      </c>
      <c r="P1105" s="14" t="b">
        <f t="shared" ca="1" si="206"/>
        <v>0</v>
      </c>
      <c r="Q1105" s="5"/>
      <c r="R1105" s="5"/>
      <c r="S1105" s="5"/>
      <c r="T1105" s="5"/>
      <c r="U1105" s="5"/>
      <c r="V1105" s="5"/>
      <c r="W1105" s="5"/>
      <c r="X1105" s="5"/>
      <c r="Y1105" s="5"/>
      <c r="Z1105" s="5"/>
      <c r="AA1105" s="5"/>
      <c r="AB1105" s="5"/>
      <c r="AC1105" s="5"/>
      <c r="AD1105" s="5"/>
      <c r="AE1105" s="5"/>
    </row>
    <row r="1106" spans="1:31" ht="21" customHeight="1">
      <c r="A1106" s="5" t="s">
        <v>248</v>
      </c>
      <c r="B1106" s="5" t="s">
        <v>2988</v>
      </c>
      <c r="C1106" s="5" t="s">
        <v>170</v>
      </c>
      <c r="D1106" s="5" t="s">
        <v>378</v>
      </c>
      <c r="E1106" s="5" t="s">
        <v>45</v>
      </c>
      <c r="F1106" s="7">
        <v>12</v>
      </c>
      <c r="G1106" s="7">
        <v>18</v>
      </c>
      <c r="H1106" s="5" t="s">
        <v>510</v>
      </c>
      <c r="I1106" s="5" t="s">
        <v>66</v>
      </c>
      <c r="J1106" s="5" t="s">
        <v>57</v>
      </c>
      <c r="K1106" s="5" t="s">
        <v>14327</v>
      </c>
      <c r="L1106" s="5" t="s">
        <v>14328</v>
      </c>
      <c r="M1106" s="5" t="s">
        <v>53</v>
      </c>
      <c r="N1106" s="5" t="s">
        <v>237</v>
      </c>
      <c r="O1106" s="5" t="b">
        <f t="shared" ref="O1106:O1116" ca="1" si="207">IFERROR(__xludf.DUMMYFUNCTION("REGEXMATCH(A1106,""PHP"")"),TRUE)</f>
        <v>1</v>
      </c>
      <c r="P1106" s="5"/>
      <c r="Q1106" s="5"/>
      <c r="R1106" s="5"/>
      <c r="S1106" s="5"/>
      <c r="T1106" s="5"/>
      <c r="U1106" s="5"/>
      <c r="V1106" s="5"/>
      <c r="W1106" s="5"/>
      <c r="X1106" s="5"/>
      <c r="Y1106" s="5"/>
      <c r="Z1106" s="5"/>
      <c r="AA1106" s="5"/>
      <c r="AB1106" s="5"/>
      <c r="AC1106" s="5"/>
      <c r="AD1106" s="5"/>
      <c r="AE1106" s="5"/>
    </row>
    <row r="1107" spans="1:31" ht="21" customHeight="1">
      <c r="A1107" s="5" t="s">
        <v>14154</v>
      </c>
      <c r="B1107" s="5" t="s">
        <v>14155</v>
      </c>
      <c r="C1107" s="5" t="s">
        <v>41</v>
      </c>
      <c r="D1107" s="5" t="s">
        <v>94</v>
      </c>
      <c r="E1107" s="5" t="s">
        <v>29</v>
      </c>
      <c r="F1107" s="7">
        <v>12</v>
      </c>
      <c r="G1107" s="7">
        <v>20</v>
      </c>
      <c r="H1107" s="5" t="s">
        <v>201</v>
      </c>
      <c r="I1107" s="5" t="s">
        <v>108</v>
      </c>
      <c r="J1107" s="5" t="s">
        <v>999</v>
      </c>
      <c r="K1107" s="5" t="s">
        <v>14156</v>
      </c>
      <c r="L1107" s="5" t="s">
        <v>14157</v>
      </c>
      <c r="M1107" s="5" t="s">
        <v>53</v>
      </c>
      <c r="N1107" s="5" t="s">
        <v>55</v>
      </c>
      <c r="O1107" s="5" t="b">
        <f t="shared" ca="1" si="207"/>
        <v>1</v>
      </c>
      <c r="P1107" s="5"/>
      <c r="Q1107" s="5"/>
      <c r="R1107" s="5"/>
      <c r="S1107" s="5"/>
      <c r="T1107" s="5"/>
      <c r="U1107" s="5"/>
      <c r="V1107" s="5"/>
      <c r="W1107" s="5"/>
      <c r="X1107" s="5"/>
      <c r="Y1107" s="5"/>
      <c r="Z1107" s="5"/>
      <c r="AA1107" s="5"/>
      <c r="AB1107" s="5"/>
      <c r="AC1107" s="5"/>
      <c r="AD1107" s="5"/>
      <c r="AE1107" s="5"/>
    </row>
    <row r="1108" spans="1:31" ht="21" customHeight="1">
      <c r="A1108" s="5" t="s">
        <v>248</v>
      </c>
      <c r="B1108" s="5" t="s">
        <v>14381</v>
      </c>
      <c r="C1108" s="5" t="s">
        <v>41</v>
      </c>
      <c r="D1108" s="5" t="s">
        <v>94</v>
      </c>
      <c r="E1108" s="5" t="s">
        <v>29</v>
      </c>
      <c r="F1108" s="7">
        <v>12</v>
      </c>
      <c r="G1108" s="7">
        <v>15</v>
      </c>
      <c r="H1108" s="5" t="s">
        <v>1136</v>
      </c>
      <c r="I1108" s="5" t="s">
        <v>108</v>
      </c>
      <c r="J1108" s="5" t="s">
        <v>999</v>
      </c>
      <c r="K1108" s="5" t="s">
        <v>14382</v>
      </c>
      <c r="L1108" s="5" t="s">
        <v>14385</v>
      </c>
      <c r="M1108" s="5" t="s">
        <v>100</v>
      </c>
      <c r="N1108" s="5" t="s">
        <v>55</v>
      </c>
      <c r="O1108" s="5" t="b">
        <f t="shared" ca="1" si="207"/>
        <v>1</v>
      </c>
      <c r="P1108" s="5"/>
      <c r="Q1108" s="5"/>
      <c r="R1108" s="5"/>
      <c r="S1108" s="5"/>
      <c r="T1108" s="5"/>
      <c r="U1108" s="5"/>
      <c r="V1108" s="5"/>
      <c r="W1108" s="5"/>
      <c r="X1108" s="5"/>
      <c r="Y1108" s="5"/>
      <c r="Z1108" s="5"/>
      <c r="AA1108" s="5"/>
      <c r="AB1108" s="5"/>
      <c r="AC1108" s="5"/>
      <c r="AD1108" s="5"/>
      <c r="AE1108" s="5"/>
    </row>
    <row r="1109" spans="1:31" ht="21" customHeight="1">
      <c r="A1109" s="5" t="s">
        <v>248</v>
      </c>
      <c r="B1109" s="5" t="s">
        <v>12721</v>
      </c>
      <c r="C1109" s="5" t="s">
        <v>170</v>
      </c>
      <c r="D1109" s="5" t="s">
        <v>390</v>
      </c>
      <c r="E1109" s="5" t="s">
        <v>29</v>
      </c>
      <c r="F1109" s="7">
        <v>12</v>
      </c>
      <c r="G1109" s="7">
        <v>21</v>
      </c>
      <c r="H1109" s="5" t="s">
        <v>16356</v>
      </c>
      <c r="I1109" s="5" t="s">
        <v>31</v>
      </c>
      <c r="J1109" s="5" t="s">
        <v>76</v>
      </c>
      <c r="K1109" s="5" t="s">
        <v>12723</v>
      </c>
      <c r="L1109" s="5" t="s">
        <v>16359</v>
      </c>
      <c r="M1109" s="5" t="s">
        <v>53</v>
      </c>
      <c r="N1109" s="5" t="s">
        <v>55</v>
      </c>
      <c r="O1109" s="5" t="b">
        <f t="shared" ca="1" si="207"/>
        <v>1</v>
      </c>
      <c r="P1109" s="5"/>
      <c r="Q1109" s="5"/>
      <c r="R1109" s="5"/>
      <c r="S1109" s="5"/>
      <c r="T1109" s="5"/>
      <c r="U1109" s="5"/>
      <c r="V1109" s="5"/>
      <c r="W1109" s="5"/>
      <c r="X1109" s="5"/>
      <c r="Y1109" s="5"/>
      <c r="Z1109" s="5"/>
      <c r="AA1109" s="5"/>
      <c r="AB1109" s="5"/>
      <c r="AC1109" s="5"/>
      <c r="AD1109" s="5"/>
      <c r="AE1109" s="5"/>
    </row>
    <row r="1110" spans="1:31" ht="21" customHeight="1">
      <c r="A1110" s="5" t="s">
        <v>16360</v>
      </c>
      <c r="B1110" s="5" t="s">
        <v>16361</v>
      </c>
      <c r="C1110" s="5" t="s">
        <v>41</v>
      </c>
      <c r="D1110" s="5" t="s">
        <v>169</v>
      </c>
      <c r="E1110" s="5" t="s">
        <v>29</v>
      </c>
      <c r="F1110" s="7">
        <v>12</v>
      </c>
      <c r="G1110" s="7">
        <v>15</v>
      </c>
      <c r="H1110" s="5" t="s">
        <v>1136</v>
      </c>
      <c r="I1110" s="5" t="s">
        <v>108</v>
      </c>
      <c r="J1110" s="5" t="s">
        <v>117</v>
      </c>
      <c r="K1110" s="5" t="s">
        <v>16364</v>
      </c>
      <c r="L1110" s="5" t="s">
        <v>16367</v>
      </c>
      <c r="M1110" s="5" t="s">
        <v>100</v>
      </c>
      <c r="N1110" s="5" t="s">
        <v>55</v>
      </c>
      <c r="O1110" s="5" t="b">
        <f t="shared" ca="1" si="207"/>
        <v>1</v>
      </c>
      <c r="P1110" s="5"/>
      <c r="Q1110" s="5"/>
      <c r="R1110" s="5"/>
      <c r="S1110" s="5"/>
      <c r="T1110" s="5"/>
      <c r="U1110" s="5"/>
      <c r="V1110" s="5"/>
      <c r="W1110" s="5"/>
      <c r="X1110" s="5"/>
      <c r="Y1110" s="5"/>
      <c r="Z1110" s="5"/>
      <c r="AA1110" s="5"/>
      <c r="AB1110" s="5"/>
      <c r="AC1110" s="5"/>
      <c r="AD1110" s="5"/>
      <c r="AE1110" s="5"/>
    </row>
    <row r="1111" spans="1:31" ht="21" customHeight="1">
      <c r="A1111" s="5" t="s">
        <v>10757</v>
      </c>
      <c r="B1111" s="5" t="s">
        <v>13980</v>
      </c>
      <c r="C1111" s="5" t="s">
        <v>27</v>
      </c>
      <c r="D1111" s="5" t="s">
        <v>266</v>
      </c>
      <c r="E1111" s="5" t="s">
        <v>45</v>
      </c>
      <c r="F1111" s="7">
        <v>12</v>
      </c>
      <c r="G1111" s="7">
        <v>20</v>
      </c>
      <c r="H1111" s="5" t="s">
        <v>201</v>
      </c>
      <c r="I1111" s="5" t="s">
        <v>31</v>
      </c>
      <c r="J1111" s="5" t="s">
        <v>106</v>
      </c>
      <c r="K1111" s="5" t="s">
        <v>16372</v>
      </c>
      <c r="L1111" s="5" t="s">
        <v>16373</v>
      </c>
      <c r="M1111" s="5" t="s">
        <v>53</v>
      </c>
      <c r="N1111" s="5" t="s">
        <v>55</v>
      </c>
      <c r="O1111" s="5" t="b">
        <f t="shared" ca="1" si="207"/>
        <v>1</v>
      </c>
      <c r="P1111" s="5"/>
      <c r="Q1111" s="5"/>
      <c r="R1111" s="5"/>
      <c r="S1111" s="5"/>
      <c r="T1111" s="5"/>
      <c r="U1111" s="5"/>
      <c r="V1111" s="5"/>
      <c r="W1111" s="5"/>
      <c r="X1111" s="5"/>
      <c r="Y1111" s="5"/>
      <c r="Z1111" s="5"/>
      <c r="AA1111" s="5"/>
      <c r="AB1111" s="5"/>
      <c r="AC1111" s="5"/>
      <c r="AD1111" s="5"/>
      <c r="AE1111" s="5"/>
    </row>
    <row r="1112" spans="1:31" ht="21" customHeight="1">
      <c r="A1112" s="5" t="s">
        <v>14186</v>
      </c>
      <c r="B1112" s="5" t="s">
        <v>14187</v>
      </c>
      <c r="C1112" s="5" t="s">
        <v>27</v>
      </c>
      <c r="D1112" s="5" t="s">
        <v>212</v>
      </c>
      <c r="E1112" s="5" t="s">
        <v>45</v>
      </c>
      <c r="F1112" s="7">
        <v>12</v>
      </c>
      <c r="G1112" s="7">
        <v>16</v>
      </c>
      <c r="H1112" s="5" t="s">
        <v>232</v>
      </c>
      <c r="I1112" s="5" t="s">
        <v>66</v>
      </c>
      <c r="J1112" s="5" t="s">
        <v>32</v>
      </c>
      <c r="K1112" s="5" t="s">
        <v>1731</v>
      </c>
      <c r="L1112" s="5" t="s">
        <v>14188</v>
      </c>
      <c r="M1112" s="5" t="s">
        <v>37</v>
      </c>
      <c r="N1112" s="5" t="s">
        <v>55</v>
      </c>
      <c r="O1112" s="5" t="b">
        <f t="shared" ca="1" si="207"/>
        <v>1</v>
      </c>
      <c r="P1112" s="5"/>
      <c r="Q1112" s="5"/>
      <c r="R1112" s="5"/>
      <c r="S1112" s="5"/>
      <c r="T1112" s="5"/>
      <c r="U1112" s="5"/>
      <c r="V1112" s="5"/>
      <c r="W1112" s="5"/>
      <c r="X1112" s="5"/>
      <c r="Y1112" s="5"/>
      <c r="Z1112" s="5"/>
      <c r="AA1112" s="5"/>
      <c r="AB1112" s="5"/>
      <c r="AC1112" s="5"/>
      <c r="AD1112" s="5"/>
      <c r="AE1112" s="5"/>
    </row>
    <row r="1113" spans="1:31" ht="21" customHeight="1">
      <c r="A1113" s="5" t="s">
        <v>11059</v>
      </c>
      <c r="B1113" s="5" t="s">
        <v>16381</v>
      </c>
      <c r="C1113" s="5" t="s">
        <v>41</v>
      </c>
      <c r="D1113" s="5" t="s">
        <v>448</v>
      </c>
      <c r="E1113" s="5" t="s">
        <v>29</v>
      </c>
      <c r="F1113" s="7">
        <v>12</v>
      </c>
      <c r="G1113" s="7">
        <v>20</v>
      </c>
      <c r="H1113" s="5" t="s">
        <v>201</v>
      </c>
      <c r="I1113" s="5" t="s">
        <v>108</v>
      </c>
      <c r="J1113" s="5" t="s">
        <v>57</v>
      </c>
      <c r="K1113" s="5" t="s">
        <v>16383</v>
      </c>
      <c r="L1113" s="5" t="s">
        <v>16384</v>
      </c>
      <c r="M1113" s="5" t="s">
        <v>53</v>
      </c>
      <c r="N1113" s="5" t="s">
        <v>55</v>
      </c>
      <c r="O1113" s="5" t="b">
        <f t="shared" ca="1" si="207"/>
        <v>1</v>
      </c>
      <c r="P1113" s="5"/>
      <c r="Q1113" s="5"/>
      <c r="R1113" s="5"/>
      <c r="S1113" s="5"/>
      <c r="T1113" s="5"/>
      <c r="U1113" s="5"/>
      <c r="V1113" s="5"/>
      <c r="W1113" s="5"/>
      <c r="X1113" s="5"/>
      <c r="Y1113" s="5"/>
      <c r="Z1113" s="5"/>
      <c r="AA1113" s="5"/>
      <c r="AB1113" s="5"/>
      <c r="AC1113" s="5"/>
      <c r="AD1113" s="5"/>
      <c r="AE1113" s="5"/>
    </row>
    <row r="1114" spans="1:31" ht="21" customHeight="1">
      <c r="A1114" s="5" t="s">
        <v>248</v>
      </c>
      <c r="B1114" s="5" t="s">
        <v>16387</v>
      </c>
      <c r="C1114" s="5" t="s">
        <v>27</v>
      </c>
      <c r="D1114" s="5" t="s">
        <v>85</v>
      </c>
      <c r="E1114" s="5" t="s">
        <v>45</v>
      </c>
      <c r="F1114" s="7">
        <v>12</v>
      </c>
      <c r="G1114" s="7">
        <v>25</v>
      </c>
      <c r="H1114" s="5" t="s">
        <v>3306</v>
      </c>
      <c r="I1114" s="5" t="s">
        <v>108</v>
      </c>
      <c r="J1114" s="5" t="s">
        <v>2303</v>
      </c>
      <c r="K1114" s="5" t="s">
        <v>16389</v>
      </c>
      <c r="L1114" s="5" t="s">
        <v>16390</v>
      </c>
      <c r="M1114" s="5" t="s">
        <v>37</v>
      </c>
      <c r="N1114" s="5" t="s">
        <v>38</v>
      </c>
      <c r="O1114" s="5" t="b">
        <f t="shared" ca="1" si="207"/>
        <v>1</v>
      </c>
      <c r="P1114" s="5"/>
      <c r="Q1114" s="5"/>
      <c r="R1114" s="5"/>
      <c r="S1114" s="5"/>
      <c r="T1114" s="5"/>
      <c r="U1114" s="5"/>
      <c r="V1114" s="5"/>
      <c r="W1114" s="5"/>
      <c r="X1114" s="5"/>
      <c r="Y1114" s="5"/>
      <c r="Z1114" s="5"/>
      <c r="AA1114" s="5"/>
      <c r="AB1114" s="5"/>
      <c r="AC1114" s="5"/>
      <c r="AD1114" s="5"/>
      <c r="AE1114" s="5"/>
    </row>
    <row r="1115" spans="1:31" ht="21" customHeight="1">
      <c r="A1115" s="5" t="s">
        <v>10427</v>
      </c>
      <c r="B1115" s="5" t="s">
        <v>14217</v>
      </c>
      <c r="C1115" s="5" t="s">
        <v>27</v>
      </c>
      <c r="D1115" s="5" t="s">
        <v>575</v>
      </c>
      <c r="E1115" s="5" t="s">
        <v>45</v>
      </c>
      <c r="F1115" s="7">
        <v>12</v>
      </c>
      <c r="G1115" s="7">
        <v>24</v>
      </c>
      <c r="H1115" s="5" t="s">
        <v>1486</v>
      </c>
      <c r="I1115" s="5" t="s">
        <v>108</v>
      </c>
      <c r="J1115" s="5" t="s">
        <v>161</v>
      </c>
      <c r="K1115" s="5" t="s">
        <v>1960</v>
      </c>
      <c r="L1115" s="5" t="s">
        <v>16392</v>
      </c>
      <c r="M1115" s="5" t="s">
        <v>100</v>
      </c>
      <c r="N1115" s="5" t="s">
        <v>55</v>
      </c>
      <c r="O1115" s="5" t="b">
        <f t="shared" ca="1" si="207"/>
        <v>1</v>
      </c>
      <c r="P1115" s="5"/>
      <c r="Q1115" s="5"/>
      <c r="R1115" s="5"/>
      <c r="S1115" s="5"/>
      <c r="T1115" s="5"/>
      <c r="U1115" s="5"/>
      <c r="V1115" s="5"/>
      <c r="W1115" s="5"/>
      <c r="X1115" s="5"/>
      <c r="Y1115" s="5"/>
      <c r="Z1115" s="5"/>
      <c r="AA1115" s="5"/>
      <c r="AB1115" s="5"/>
      <c r="AC1115" s="5"/>
      <c r="AD1115" s="5"/>
      <c r="AE1115" s="5"/>
    </row>
    <row r="1116" spans="1:31" ht="21" customHeight="1">
      <c r="A1116" s="5" t="s">
        <v>16398</v>
      </c>
      <c r="B1116" s="5" t="s">
        <v>16399</v>
      </c>
      <c r="C1116" s="5" t="s">
        <v>41</v>
      </c>
      <c r="D1116" s="5" t="s">
        <v>94</v>
      </c>
      <c r="E1116" s="5" t="s">
        <v>29</v>
      </c>
      <c r="F1116" s="7">
        <v>12</v>
      </c>
      <c r="G1116" s="7">
        <v>20</v>
      </c>
      <c r="H1116" s="5" t="s">
        <v>201</v>
      </c>
      <c r="I1116" s="5" t="s">
        <v>66</v>
      </c>
      <c r="J1116" s="5" t="s">
        <v>16400</v>
      </c>
      <c r="K1116" s="5" t="s">
        <v>16401</v>
      </c>
      <c r="L1116" s="5" t="s">
        <v>16402</v>
      </c>
      <c r="M1116" s="5" t="s">
        <v>53</v>
      </c>
      <c r="N1116" s="5" t="s">
        <v>55</v>
      </c>
      <c r="O1116" s="5" t="b">
        <f t="shared" ca="1" si="207"/>
        <v>1</v>
      </c>
      <c r="P1116" s="5"/>
      <c r="Q1116" s="5"/>
      <c r="R1116" s="5"/>
      <c r="S1116" s="5"/>
      <c r="T1116" s="5"/>
      <c r="U1116" s="5"/>
      <c r="V1116" s="5"/>
      <c r="W1116" s="5"/>
      <c r="X1116" s="5"/>
      <c r="Y1116" s="5"/>
      <c r="Z1116" s="5"/>
      <c r="AA1116" s="5"/>
      <c r="AB1116" s="5"/>
      <c r="AC1116" s="5"/>
      <c r="AD1116" s="5"/>
      <c r="AE1116" s="5"/>
    </row>
    <row r="1117" spans="1:31" ht="21" customHeight="1">
      <c r="A1117" s="14" t="s">
        <v>11714</v>
      </c>
      <c r="B1117" s="14" t="s">
        <v>4751</v>
      </c>
      <c r="C1117" s="14" t="s">
        <v>20</v>
      </c>
      <c r="D1117" s="14" t="s">
        <v>21</v>
      </c>
      <c r="E1117" s="14" t="s">
        <v>29</v>
      </c>
      <c r="F1117" s="15">
        <v>12</v>
      </c>
      <c r="G1117" s="15">
        <v>18</v>
      </c>
      <c r="H1117" s="14" t="s">
        <v>510</v>
      </c>
      <c r="I1117" s="14" t="s">
        <v>108</v>
      </c>
      <c r="J1117" s="14" t="s">
        <v>57</v>
      </c>
      <c r="K1117" s="14" t="s">
        <v>4754</v>
      </c>
      <c r="L1117" s="14" t="s">
        <v>16410</v>
      </c>
      <c r="M1117" s="14" t="s">
        <v>53</v>
      </c>
      <c r="N1117" s="14" t="s">
        <v>55</v>
      </c>
      <c r="O1117" s="14" t="b">
        <f t="shared" ref="O1117:O1118" ca="1" si="208">IFERROR(__xludf.DUMMYFUNCTION("REGEXMATCH(A1117,""(?i)PHP"")"),FALSE)</f>
        <v>0</v>
      </c>
      <c r="P1117" s="14" t="b">
        <f t="shared" ref="P1117:P1118" ca="1" si="209">IFERROR(__xludf.DUMMYFUNCTION("REGEXMATCH(L1117,""(?i)PHP"")"),FALSE)</f>
        <v>0</v>
      </c>
      <c r="Q1117" s="5"/>
      <c r="R1117" s="5"/>
      <c r="S1117" s="5"/>
      <c r="T1117" s="5"/>
      <c r="U1117" s="5"/>
      <c r="V1117" s="5"/>
      <c r="W1117" s="5"/>
      <c r="X1117" s="5"/>
      <c r="Y1117" s="5"/>
      <c r="Z1117" s="5"/>
      <c r="AA1117" s="5"/>
      <c r="AB1117" s="5"/>
      <c r="AC1117" s="5"/>
      <c r="AD1117" s="5"/>
      <c r="AE1117" s="5"/>
    </row>
    <row r="1118" spans="1:31" ht="21" customHeight="1">
      <c r="A1118" s="14" t="s">
        <v>16417</v>
      </c>
      <c r="B1118" s="14" t="s">
        <v>4863</v>
      </c>
      <c r="C1118" s="14" t="s">
        <v>41</v>
      </c>
      <c r="D1118" s="14" t="s">
        <v>47</v>
      </c>
      <c r="E1118" s="14" t="s">
        <v>45</v>
      </c>
      <c r="F1118" s="15">
        <v>12</v>
      </c>
      <c r="G1118" s="15">
        <v>20</v>
      </c>
      <c r="H1118" s="14" t="s">
        <v>201</v>
      </c>
      <c r="I1118" s="14" t="s">
        <v>31</v>
      </c>
      <c r="J1118" s="14" t="s">
        <v>117</v>
      </c>
      <c r="K1118" s="14" t="s">
        <v>16419</v>
      </c>
      <c r="L1118" s="14" t="s">
        <v>16420</v>
      </c>
      <c r="M1118" s="14" t="s">
        <v>53</v>
      </c>
      <c r="N1118" s="14" t="s">
        <v>55</v>
      </c>
      <c r="O1118" s="14" t="b">
        <f t="shared" ca="1" si="208"/>
        <v>0</v>
      </c>
      <c r="P1118" s="14" t="b">
        <f t="shared" ca="1" si="209"/>
        <v>0</v>
      </c>
      <c r="Q1118" s="5"/>
      <c r="R1118" s="5"/>
      <c r="S1118" s="5"/>
      <c r="T1118" s="5"/>
      <c r="U1118" s="5"/>
      <c r="V1118" s="5"/>
      <c r="W1118" s="5"/>
      <c r="X1118" s="5"/>
      <c r="Y1118" s="5"/>
      <c r="Z1118" s="5"/>
      <c r="AA1118" s="5"/>
      <c r="AB1118" s="5"/>
      <c r="AC1118" s="5"/>
      <c r="AD1118" s="5"/>
      <c r="AE1118" s="5"/>
    </row>
    <row r="1119" spans="1:31" ht="21" customHeight="1">
      <c r="A1119" s="5" t="s">
        <v>248</v>
      </c>
      <c r="B1119" s="5" t="s">
        <v>16423</v>
      </c>
      <c r="C1119" s="5" t="s">
        <v>27</v>
      </c>
      <c r="D1119" s="5" t="s">
        <v>575</v>
      </c>
      <c r="E1119" s="5" t="s">
        <v>45</v>
      </c>
      <c r="F1119" s="7">
        <v>12</v>
      </c>
      <c r="G1119" s="7">
        <v>15</v>
      </c>
      <c r="H1119" s="5" t="s">
        <v>1136</v>
      </c>
      <c r="I1119" s="5" t="s">
        <v>31</v>
      </c>
      <c r="J1119" s="5" t="s">
        <v>1439</v>
      </c>
      <c r="K1119" s="5" t="s">
        <v>16426</v>
      </c>
      <c r="L1119" s="5" t="s">
        <v>16427</v>
      </c>
      <c r="M1119" s="5" t="s">
        <v>167</v>
      </c>
      <c r="N1119" s="5" t="s">
        <v>55</v>
      </c>
      <c r="O1119" s="5" t="b">
        <f t="shared" ref="O1119:O1122" ca="1" si="210">IFERROR(__xludf.DUMMYFUNCTION("REGEXMATCH(A1119,""PHP"")"),TRUE)</f>
        <v>1</v>
      </c>
      <c r="P1119" s="5"/>
      <c r="Q1119" s="5"/>
      <c r="R1119" s="5"/>
      <c r="S1119" s="5"/>
      <c r="T1119" s="5"/>
      <c r="U1119" s="5"/>
      <c r="V1119" s="5"/>
      <c r="W1119" s="5"/>
      <c r="X1119" s="5"/>
      <c r="Y1119" s="5"/>
      <c r="Z1119" s="5"/>
      <c r="AA1119" s="5"/>
      <c r="AB1119" s="5"/>
      <c r="AC1119" s="5"/>
      <c r="AD1119" s="5"/>
      <c r="AE1119" s="5"/>
    </row>
    <row r="1120" spans="1:31" ht="21" customHeight="1">
      <c r="A1120" s="5" t="s">
        <v>248</v>
      </c>
      <c r="B1120" s="5" t="s">
        <v>16433</v>
      </c>
      <c r="C1120" s="5" t="s">
        <v>170</v>
      </c>
      <c r="D1120" s="5" t="s">
        <v>390</v>
      </c>
      <c r="E1120" s="5" t="s">
        <v>95</v>
      </c>
      <c r="F1120" s="7">
        <v>12</v>
      </c>
      <c r="G1120" s="7">
        <v>18</v>
      </c>
      <c r="H1120" s="5" t="s">
        <v>510</v>
      </c>
      <c r="I1120" s="5" t="s">
        <v>108</v>
      </c>
      <c r="J1120" s="5" t="s">
        <v>76</v>
      </c>
      <c r="K1120" s="5" t="s">
        <v>16436</v>
      </c>
      <c r="L1120" s="5" t="s">
        <v>7681</v>
      </c>
      <c r="M1120" s="5" t="s">
        <v>37</v>
      </c>
      <c r="N1120" s="5" t="s">
        <v>55</v>
      </c>
      <c r="O1120" s="5" t="b">
        <f t="shared" ca="1" si="210"/>
        <v>1</v>
      </c>
      <c r="P1120" s="5"/>
      <c r="Q1120" s="5"/>
      <c r="R1120" s="5"/>
      <c r="S1120" s="5"/>
      <c r="T1120" s="5"/>
      <c r="U1120" s="5"/>
      <c r="V1120" s="5"/>
      <c r="W1120" s="5"/>
      <c r="X1120" s="5"/>
      <c r="Y1120" s="5"/>
      <c r="Z1120" s="5"/>
      <c r="AA1120" s="5"/>
      <c r="AB1120" s="5"/>
      <c r="AC1120" s="5"/>
      <c r="AD1120" s="5"/>
      <c r="AE1120" s="5"/>
    </row>
    <row r="1121" spans="1:31" ht="21" customHeight="1">
      <c r="A1121" s="5" t="s">
        <v>10757</v>
      </c>
      <c r="B1121" s="5" t="s">
        <v>16439</v>
      </c>
      <c r="C1121" s="5" t="s">
        <v>41</v>
      </c>
      <c r="D1121" s="5" t="s">
        <v>114</v>
      </c>
      <c r="E1121" s="5" t="s">
        <v>29</v>
      </c>
      <c r="F1121" s="7">
        <v>12</v>
      </c>
      <c r="G1121" s="7">
        <v>18</v>
      </c>
      <c r="H1121" s="5" t="s">
        <v>510</v>
      </c>
      <c r="I1121" s="5" t="s">
        <v>24</v>
      </c>
      <c r="J1121" s="5" t="s">
        <v>947</v>
      </c>
      <c r="K1121" s="5" t="s">
        <v>16440</v>
      </c>
      <c r="L1121" s="5" t="s">
        <v>16441</v>
      </c>
      <c r="M1121" s="5" t="s">
        <v>53</v>
      </c>
      <c r="N1121" s="5" t="s">
        <v>55</v>
      </c>
      <c r="O1121" s="5" t="b">
        <f t="shared" ca="1" si="210"/>
        <v>1</v>
      </c>
      <c r="P1121" s="5"/>
      <c r="Q1121" s="5"/>
      <c r="R1121" s="5"/>
      <c r="S1121" s="5"/>
      <c r="T1121" s="5"/>
      <c r="U1121" s="5"/>
      <c r="V1121" s="5"/>
      <c r="W1121" s="5"/>
      <c r="X1121" s="5"/>
      <c r="Y1121" s="5"/>
      <c r="Z1121" s="5"/>
      <c r="AA1121" s="5"/>
      <c r="AB1121" s="5"/>
      <c r="AC1121" s="5"/>
      <c r="AD1121" s="5"/>
      <c r="AE1121" s="5"/>
    </row>
    <row r="1122" spans="1:31" ht="21" customHeight="1">
      <c r="A1122" s="5" t="s">
        <v>10607</v>
      </c>
      <c r="B1122" s="5" t="s">
        <v>16449</v>
      </c>
      <c r="C1122" s="5" t="s">
        <v>27</v>
      </c>
      <c r="D1122" s="5" t="s">
        <v>47</v>
      </c>
      <c r="E1122" s="5" t="s">
        <v>45</v>
      </c>
      <c r="F1122" s="7">
        <v>12</v>
      </c>
      <c r="G1122" s="7">
        <v>13</v>
      </c>
      <c r="H1122" s="5" t="s">
        <v>16450</v>
      </c>
      <c r="I1122" s="5" t="s">
        <v>24</v>
      </c>
      <c r="J1122" s="5" t="s">
        <v>1152</v>
      </c>
      <c r="K1122" s="5" t="s">
        <v>16451</v>
      </c>
      <c r="L1122" s="5" t="s">
        <v>16452</v>
      </c>
      <c r="M1122" s="5" t="s">
        <v>37</v>
      </c>
      <c r="N1122" s="5" t="s">
        <v>55</v>
      </c>
      <c r="O1122" s="5" t="b">
        <f t="shared" ca="1" si="210"/>
        <v>1</v>
      </c>
      <c r="P1122" s="5"/>
      <c r="Q1122" s="5"/>
      <c r="R1122" s="5"/>
      <c r="S1122" s="5"/>
      <c r="T1122" s="5"/>
      <c r="U1122" s="5"/>
      <c r="V1122" s="5"/>
      <c r="W1122" s="5"/>
      <c r="X1122" s="5"/>
      <c r="Y1122" s="5"/>
      <c r="Z1122" s="5"/>
      <c r="AA1122" s="5"/>
      <c r="AB1122" s="5"/>
      <c r="AC1122" s="5"/>
      <c r="AD1122" s="5"/>
      <c r="AE1122" s="5"/>
    </row>
    <row r="1123" spans="1:31" ht="21" customHeight="1">
      <c r="A1123" s="14" t="s">
        <v>9556</v>
      </c>
      <c r="B1123" s="14" t="s">
        <v>16456</v>
      </c>
      <c r="C1123" s="14" t="s">
        <v>20</v>
      </c>
      <c r="D1123" s="14" t="s">
        <v>1173</v>
      </c>
      <c r="E1123" s="14" t="s">
        <v>45</v>
      </c>
      <c r="F1123" s="15">
        <v>12</v>
      </c>
      <c r="G1123" s="15">
        <v>24</v>
      </c>
      <c r="H1123" s="14" t="s">
        <v>1486</v>
      </c>
      <c r="I1123" s="14" t="s">
        <v>31</v>
      </c>
      <c r="J1123" s="14" t="s">
        <v>3655</v>
      </c>
      <c r="K1123" s="14" t="s">
        <v>16457</v>
      </c>
      <c r="L1123" s="14" t="s">
        <v>16458</v>
      </c>
      <c r="M1123" s="14" t="s">
        <v>42</v>
      </c>
      <c r="N1123" s="14" t="s">
        <v>55</v>
      </c>
      <c r="O1123" s="14" t="b">
        <f t="shared" ref="O1123:O1130" ca="1" si="211">IFERROR(__xludf.DUMMYFUNCTION("REGEXMATCH(A1123,""(?i)PHP"")"),FALSE)</f>
        <v>0</v>
      </c>
      <c r="P1123" s="14" t="b">
        <f t="shared" ref="P1123:P1130" ca="1" si="212">IFERROR(__xludf.DUMMYFUNCTION("REGEXMATCH(L1123,""(?i)PHP"")"),FALSE)</f>
        <v>0</v>
      </c>
      <c r="Q1123" s="5"/>
      <c r="R1123" s="5"/>
      <c r="S1123" s="5"/>
      <c r="T1123" s="5"/>
      <c r="U1123" s="5"/>
      <c r="V1123" s="5"/>
      <c r="W1123" s="5"/>
      <c r="X1123" s="5"/>
      <c r="Y1123" s="5"/>
      <c r="Z1123" s="5"/>
      <c r="AA1123" s="5"/>
      <c r="AB1123" s="5"/>
      <c r="AC1123" s="5"/>
      <c r="AD1123" s="5"/>
      <c r="AE1123" s="5"/>
    </row>
    <row r="1124" spans="1:31" ht="21" customHeight="1">
      <c r="A1124" s="14" t="s">
        <v>16468</v>
      </c>
      <c r="B1124" s="14" t="s">
        <v>5040</v>
      </c>
      <c r="C1124" s="14" t="s">
        <v>20</v>
      </c>
      <c r="D1124" s="14" t="s">
        <v>47</v>
      </c>
      <c r="E1124" s="14" t="s">
        <v>45</v>
      </c>
      <c r="F1124" s="15">
        <v>12</v>
      </c>
      <c r="G1124" s="15">
        <v>17</v>
      </c>
      <c r="H1124" s="14" t="s">
        <v>941</v>
      </c>
      <c r="I1124" s="14" t="s">
        <v>125</v>
      </c>
      <c r="J1124" s="14" t="s">
        <v>2015</v>
      </c>
      <c r="K1124" s="14" t="s">
        <v>5041</v>
      </c>
      <c r="L1124" s="14" t="s">
        <v>16469</v>
      </c>
      <c r="M1124" s="14" t="s">
        <v>167</v>
      </c>
      <c r="N1124" s="14" t="s">
        <v>55</v>
      </c>
      <c r="O1124" s="14" t="b">
        <f t="shared" ca="1" si="211"/>
        <v>0</v>
      </c>
      <c r="P1124" s="14" t="b">
        <f t="shared" ca="1" si="212"/>
        <v>0</v>
      </c>
      <c r="Q1124" s="5"/>
      <c r="R1124" s="5"/>
      <c r="S1124" s="5"/>
      <c r="T1124" s="5"/>
      <c r="U1124" s="5"/>
      <c r="V1124" s="5"/>
      <c r="W1124" s="5"/>
      <c r="X1124" s="5"/>
      <c r="Y1124" s="5"/>
      <c r="Z1124" s="5"/>
      <c r="AA1124" s="5"/>
      <c r="AB1124" s="5"/>
      <c r="AC1124" s="5"/>
      <c r="AD1124" s="5"/>
      <c r="AE1124" s="5"/>
    </row>
    <row r="1125" spans="1:31" ht="21" customHeight="1">
      <c r="A1125" s="14" t="s">
        <v>16471</v>
      </c>
      <c r="B1125" s="14" t="s">
        <v>16472</v>
      </c>
      <c r="C1125" s="14" t="s">
        <v>27</v>
      </c>
      <c r="D1125" s="14" t="s">
        <v>105</v>
      </c>
      <c r="E1125" s="14" t="s">
        <v>45</v>
      </c>
      <c r="F1125" s="15">
        <v>12</v>
      </c>
      <c r="G1125" s="15">
        <v>20</v>
      </c>
      <c r="H1125" s="14" t="s">
        <v>201</v>
      </c>
      <c r="I1125" s="14" t="s">
        <v>66</v>
      </c>
      <c r="J1125" s="14" t="s">
        <v>16473</v>
      </c>
      <c r="K1125" s="14" t="s">
        <v>16475</v>
      </c>
      <c r="L1125" s="14" t="s">
        <v>16476</v>
      </c>
      <c r="M1125" s="14" t="s">
        <v>53</v>
      </c>
      <c r="N1125" s="14" t="s">
        <v>55</v>
      </c>
      <c r="O1125" s="14" t="b">
        <f t="shared" ca="1" si="211"/>
        <v>0</v>
      </c>
      <c r="P1125" s="14" t="b">
        <f t="shared" ca="1" si="212"/>
        <v>0</v>
      </c>
      <c r="Q1125" s="5"/>
      <c r="R1125" s="5"/>
      <c r="S1125" s="5"/>
      <c r="T1125" s="5"/>
      <c r="U1125" s="5"/>
      <c r="V1125" s="5"/>
      <c r="W1125" s="5"/>
      <c r="X1125" s="5"/>
      <c r="Y1125" s="5"/>
      <c r="Z1125" s="5"/>
      <c r="AA1125" s="5"/>
      <c r="AB1125" s="5"/>
      <c r="AC1125" s="5"/>
      <c r="AD1125" s="5"/>
      <c r="AE1125" s="5"/>
    </row>
    <row r="1126" spans="1:31" ht="21" customHeight="1">
      <c r="A1126" s="14" t="s">
        <v>9556</v>
      </c>
      <c r="B1126" s="14" t="s">
        <v>16481</v>
      </c>
      <c r="C1126" s="14" t="s">
        <v>41</v>
      </c>
      <c r="D1126" s="14" t="s">
        <v>43</v>
      </c>
      <c r="E1126" s="14" t="s">
        <v>45</v>
      </c>
      <c r="F1126" s="15">
        <v>12</v>
      </c>
      <c r="G1126" s="15">
        <v>18</v>
      </c>
      <c r="H1126" s="14" t="s">
        <v>510</v>
      </c>
      <c r="I1126" s="14" t="s">
        <v>24</v>
      </c>
      <c r="J1126" s="14" t="s">
        <v>57</v>
      </c>
      <c r="K1126" s="14" t="s">
        <v>16484</v>
      </c>
      <c r="L1126" s="14" t="s">
        <v>16486</v>
      </c>
      <c r="M1126" s="14" t="s">
        <v>167</v>
      </c>
      <c r="N1126" s="14" t="s">
        <v>55</v>
      </c>
      <c r="O1126" s="14" t="b">
        <f t="shared" ca="1" si="211"/>
        <v>0</v>
      </c>
      <c r="P1126" s="14" t="b">
        <f t="shared" ca="1" si="212"/>
        <v>0</v>
      </c>
      <c r="Q1126" s="5"/>
      <c r="R1126" s="5"/>
      <c r="S1126" s="5"/>
      <c r="T1126" s="5"/>
      <c r="U1126" s="5"/>
      <c r="V1126" s="5"/>
      <c r="W1126" s="5"/>
      <c r="X1126" s="5"/>
      <c r="Y1126" s="5"/>
      <c r="Z1126" s="5"/>
      <c r="AA1126" s="5"/>
      <c r="AB1126" s="5"/>
      <c r="AC1126" s="5"/>
      <c r="AD1126" s="5"/>
      <c r="AE1126" s="5"/>
    </row>
    <row r="1127" spans="1:31" ht="21" customHeight="1">
      <c r="A1127" s="14" t="s">
        <v>16488</v>
      </c>
      <c r="B1127" s="14" t="s">
        <v>16489</v>
      </c>
      <c r="C1127" s="14" t="s">
        <v>170</v>
      </c>
      <c r="D1127" s="14" t="s">
        <v>342</v>
      </c>
      <c r="E1127" s="14" t="s">
        <v>29</v>
      </c>
      <c r="F1127" s="15">
        <v>12</v>
      </c>
      <c r="G1127" s="15">
        <v>18</v>
      </c>
      <c r="H1127" s="14" t="s">
        <v>510</v>
      </c>
      <c r="I1127" s="14" t="s">
        <v>108</v>
      </c>
      <c r="J1127" s="14" t="s">
        <v>224</v>
      </c>
      <c r="K1127" s="16" t="s">
        <v>47</v>
      </c>
      <c r="L1127" s="14" t="s">
        <v>16493</v>
      </c>
      <c r="M1127" s="14" t="s">
        <v>37</v>
      </c>
      <c r="N1127" s="14" t="s">
        <v>55</v>
      </c>
      <c r="O1127" s="14" t="b">
        <f t="shared" ca="1" si="211"/>
        <v>0</v>
      </c>
      <c r="P1127" s="14" t="b">
        <f t="shared" ca="1" si="212"/>
        <v>0</v>
      </c>
      <c r="Q1127" s="5"/>
      <c r="R1127" s="5"/>
      <c r="S1127" s="5"/>
      <c r="T1127" s="5"/>
      <c r="U1127" s="5"/>
      <c r="V1127" s="5"/>
      <c r="W1127" s="5"/>
      <c r="X1127" s="5"/>
      <c r="Y1127" s="5"/>
      <c r="Z1127" s="5"/>
      <c r="AA1127" s="5"/>
      <c r="AB1127" s="5"/>
      <c r="AC1127" s="5"/>
      <c r="AD1127" s="5"/>
      <c r="AE1127" s="5"/>
    </row>
    <row r="1128" spans="1:31" ht="21" customHeight="1">
      <c r="A1128" s="14" t="s">
        <v>9556</v>
      </c>
      <c r="B1128" s="14" t="s">
        <v>16495</v>
      </c>
      <c r="C1128" s="14" t="s">
        <v>27</v>
      </c>
      <c r="D1128" s="14" t="s">
        <v>212</v>
      </c>
      <c r="E1128" s="14" t="s">
        <v>45</v>
      </c>
      <c r="F1128" s="15">
        <v>12</v>
      </c>
      <c r="G1128" s="15">
        <v>17</v>
      </c>
      <c r="H1128" s="14" t="s">
        <v>941</v>
      </c>
      <c r="I1128" s="14" t="s">
        <v>31</v>
      </c>
      <c r="J1128" s="14" t="s">
        <v>110</v>
      </c>
      <c r="K1128" s="14" t="s">
        <v>16497</v>
      </c>
      <c r="L1128" s="14" t="s">
        <v>16499</v>
      </c>
      <c r="M1128" s="14" t="s">
        <v>37</v>
      </c>
      <c r="N1128" s="14" t="s">
        <v>55</v>
      </c>
      <c r="O1128" s="14" t="b">
        <f t="shared" ca="1" si="211"/>
        <v>0</v>
      </c>
      <c r="P1128" s="14" t="b">
        <f t="shared" ca="1" si="212"/>
        <v>0</v>
      </c>
      <c r="Q1128" s="5"/>
      <c r="R1128" s="5"/>
      <c r="S1128" s="5"/>
      <c r="T1128" s="5"/>
      <c r="U1128" s="5"/>
      <c r="V1128" s="5"/>
      <c r="W1128" s="5"/>
      <c r="X1128" s="5"/>
      <c r="Y1128" s="5"/>
      <c r="Z1128" s="5"/>
      <c r="AA1128" s="5"/>
      <c r="AB1128" s="5"/>
      <c r="AC1128" s="5"/>
      <c r="AD1128" s="5"/>
      <c r="AE1128" s="5"/>
    </row>
    <row r="1129" spans="1:31" ht="21" customHeight="1">
      <c r="A1129" s="14" t="s">
        <v>16501</v>
      </c>
      <c r="B1129" s="14" t="s">
        <v>16502</v>
      </c>
      <c r="C1129" s="14" t="s">
        <v>20</v>
      </c>
      <c r="D1129" s="14" t="s">
        <v>1616</v>
      </c>
      <c r="E1129" s="14" t="s">
        <v>45</v>
      </c>
      <c r="F1129" s="15">
        <v>12</v>
      </c>
      <c r="G1129" s="15">
        <v>15</v>
      </c>
      <c r="H1129" s="14" t="s">
        <v>1136</v>
      </c>
      <c r="I1129" s="14" t="s">
        <v>108</v>
      </c>
      <c r="J1129" s="14" t="s">
        <v>48</v>
      </c>
      <c r="K1129" s="14" t="s">
        <v>2531</v>
      </c>
      <c r="L1129" s="14" t="s">
        <v>16506</v>
      </c>
      <c r="M1129" s="14" t="s">
        <v>100</v>
      </c>
      <c r="N1129" s="14" t="s">
        <v>55</v>
      </c>
      <c r="O1129" s="14" t="b">
        <f t="shared" ca="1" si="211"/>
        <v>0</v>
      </c>
      <c r="P1129" s="14" t="b">
        <f t="shared" ca="1" si="212"/>
        <v>0</v>
      </c>
      <c r="Q1129" s="5"/>
      <c r="R1129" s="5"/>
      <c r="S1129" s="5"/>
      <c r="T1129" s="5"/>
      <c r="U1129" s="5"/>
      <c r="V1129" s="5"/>
      <c r="W1129" s="5"/>
      <c r="X1129" s="5"/>
      <c r="Y1129" s="5"/>
      <c r="Z1129" s="5"/>
      <c r="AA1129" s="5"/>
      <c r="AB1129" s="5"/>
      <c r="AC1129" s="5"/>
      <c r="AD1129" s="5"/>
      <c r="AE1129" s="5"/>
    </row>
    <row r="1130" spans="1:31" ht="21" customHeight="1">
      <c r="A1130" s="14" t="s">
        <v>9556</v>
      </c>
      <c r="B1130" s="14" t="s">
        <v>1450</v>
      </c>
      <c r="C1130" s="14" t="s">
        <v>27</v>
      </c>
      <c r="D1130" s="14" t="s">
        <v>54</v>
      </c>
      <c r="E1130" s="14" t="s">
        <v>45</v>
      </c>
      <c r="F1130" s="15">
        <v>12</v>
      </c>
      <c r="G1130" s="15">
        <v>15</v>
      </c>
      <c r="H1130" s="14" t="s">
        <v>1136</v>
      </c>
      <c r="I1130" s="14" t="s">
        <v>108</v>
      </c>
      <c r="J1130" s="14" t="s">
        <v>57</v>
      </c>
      <c r="K1130" s="16" t="s">
        <v>47</v>
      </c>
      <c r="L1130" s="14" t="s">
        <v>16511</v>
      </c>
      <c r="M1130" s="14" t="s">
        <v>167</v>
      </c>
      <c r="N1130" s="14" t="s">
        <v>55</v>
      </c>
      <c r="O1130" s="14" t="b">
        <f t="shared" ca="1" si="211"/>
        <v>0</v>
      </c>
      <c r="P1130" s="14" t="b">
        <f t="shared" ca="1" si="212"/>
        <v>0</v>
      </c>
      <c r="Q1130" s="5"/>
      <c r="R1130" s="5"/>
      <c r="S1130" s="5"/>
      <c r="T1130" s="5"/>
      <c r="U1130" s="5"/>
      <c r="V1130" s="5"/>
      <c r="W1130" s="5"/>
      <c r="X1130" s="5"/>
      <c r="Y1130" s="5"/>
      <c r="Z1130" s="5"/>
      <c r="AA1130" s="5"/>
      <c r="AB1130" s="5"/>
      <c r="AC1130" s="5"/>
      <c r="AD1130" s="5"/>
      <c r="AE1130" s="5"/>
    </row>
    <row r="1131" spans="1:31" ht="21" customHeight="1">
      <c r="A1131" s="5" t="s">
        <v>16514</v>
      </c>
      <c r="B1131" s="5" t="s">
        <v>16515</v>
      </c>
      <c r="C1131" s="5" t="s">
        <v>41</v>
      </c>
      <c r="D1131" s="5" t="s">
        <v>47</v>
      </c>
      <c r="E1131" s="5" t="s">
        <v>45</v>
      </c>
      <c r="F1131" s="7">
        <v>12</v>
      </c>
      <c r="G1131" s="7">
        <v>14</v>
      </c>
      <c r="H1131" s="5" t="s">
        <v>16516</v>
      </c>
      <c r="I1131" s="5" t="s">
        <v>108</v>
      </c>
      <c r="J1131" s="5" t="s">
        <v>117</v>
      </c>
      <c r="K1131" s="5" t="s">
        <v>16517</v>
      </c>
      <c r="L1131" s="5" t="s">
        <v>16518</v>
      </c>
      <c r="M1131" s="5" t="s">
        <v>53</v>
      </c>
      <c r="N1131" s="5" t="s">
        <v>55</v>
      </c>
      <c r="O1131" s="5" t="b">
        <f t="shared" ref="O1131:O1140" ca="1" si="213">IFERROR(__xludf.DUMMYFUNCTION("REGEXMATCH(A1131,""PHP"")"),TRUE)</f>
        <v>1</v>
      </c>
      <c r="P1131" s="5"/>
      <c r="Q1131" s="5"/>
      <c r="R1131" s="5"/>
      <c r="S1131" s="5"/>
      <c r="T1131" s="5"/>
      <c r="U1131" s="5"/>
      <c r="V1131" s="5"/>
      <c r="W1131" s="5"/>
      <c r="X1131" s="5"/>
      <c r="Y1131" s="5"/>
      <c r="Z1131" s="5"/>
      <c r="AA1131" s="5"/>
      <c r="AB1131" s="5"/>
      <c r="AC1131" s="5"/>
      <c r="AD1131" s="5"/>
      <c r="AE1131" s="5"/>
    </row>
    <row r="1132" spans="1:31" ht="21" customHeight="1">
      <c r="A1132" s="5" t="s">
        <v>248</v>
      </c>
      <c r="B1132" s="5" t="s">
        <v>16524</v>
      </c>
      <c r="C1132" s="5" t="s">
        <v>27</v>
      </c>
      <c r="D1132" s="5" t="s">
        <v>80</v>
      </c>
      <c r="E1132" s="5" t="s">
        <v>45</v>
      </c>
      <c r="F1132" s="7">
        <v>12</v>
      </c>
      <c r="G1132" s="7">
        <v>18</v>
      </c>
      <c r="H1132" s="5" t="s">
        <v>510</v>
      </c>
      <c r="I1132" s="5" t="s">
        <v>108</v>
      </c>
      <c r="J1132" s="5" t="s">
        <v>1026</v>
      </c>
      <c r="K1132" s="5" t="s">
        <v>16525</v>
      </c>
      <c r="L1132" s="5" t="s">
        <v>16527</v>
      </c>
      <c r="M1132" s="5" t="s">
        <v>53</v>
      </c>
      <c r="N1132" s="5" t="s">
        <v>55</v>
      </c>
      <c r="O1132" s="5" t="b">
        <f t="shared" ca="1" si="213"/>
        <v>1</v>
      </c>
      <c r="P1132" s="5"/>
      <c r="Q1132" s="5"/>
      <c r="R1132" s="5"/>
      <c r="S1132" s="5"/>
      <c r="T1132" s="5"/>
      <c r="U1132" s="5"/>
      <c r="V1132" s="5"/>
      <c r="W1132" s="5"/>
      <c r="X1132" s="5"/>
      <c r="Y1132" s="5"/>
      <c r="Z1132" s="5"/>
      <c r="AA1132" s="5"/>
      <c r="AB1132" s="5"/>
      <c r="AC1132" s="5"/>
      <c r="AD1132" s="5"/>
      <c r="AE1132" s="5"/>
    </row>
    <row r="1133" spans="1:31" ht="21" customHeight="1">
      <c r="A1133" s="5" t="s">
        <v>12370</v>
      </c>
      <c r="B1133" s="5" t="s">
        <v>10476</v>
      </c>
      <c r="C1133" s="5" t="s">
        <v>41</v>
      </c>
      <c r="D1133" s="5" t="s">
        <v>47</v>
      </c>
      <c r="E1133" s="5" t="s">
        <v>29</v>
      </c>
      <c r="F1133" s="7">
        <v>12</v>
      </c>
      <c r="G1133" s="7">
        <v>15</v>
      </c>
      <c r="H1133" s="5" t="s">
        <v>1136</v>
      </c>
      <c r="I1133" s="5" t="s">
        <v>66</v>
      </c>
      <c r="J1133" s="5" t="s">
        <v>947</v>
      </c>
      <c r="K1133" s="5" t="s">
        <v>10477</v>
      </c>
      <c r="L1133" s="5" t="s">
        <v>16531</v>
      </c>
      <c r="M1133" s="5" t="s">
        <v>37</v>
      </c>
      <c r="N1133" s="5" t="s">
        <v>55</v>
      </c>
      <c r="O1133" s="5" t="b">
        <f t="shared" ca="1" si="213"/>
        <v>1</v>
      </c>
      <c r="P1133" s="5"/>
      <c r="Q1133" s="5"/>
      <c r="R1133" s="5"/>
      <c r="S1133" s="5"/>
      <c r="T1133" s="5"/>
      <c r="U1133" s="5"/>
      <c r="V1133" s="5"/>
      <c r="W1133" s="5"/>
      <c r="X1133" s="5"/>
      <c r="Y1133" s="5"/>
      <c r="Z1133" s="5"/>
      <c r="AA1133" s="5"/>
      <c r="AB1133" s="5"/>
      <c r="AC1133" s="5"/>
      <c r="AD1133" s="5"/>
      <c r="AE1133" s="5"/>
    </row>
    <row r="1134" spans="1:31" ht="21" customHeight="1">
      <c r="A1134" s="5" t="s">
        <v>248</v>
      </c>
      <c r="B1134" s="5" t="s">
        <v>2779</v>
      </c>
      <c r="C1134" s="5" t="s">
        <v>27</v>
      </c>
      <c r="D1134" s="5" t="s">
        <v>80</v>
      </c>
      <c r="E1134" s="5" t="s">
        <v>45</v>
      </c>
      <c r="F1134" s="7">
        <v>12</v>
      </c>
      <c r="G1134" s="7">
        <v>20</v>
      </c>
      <c r="H1134" s="5" t="s">
        <v>201</v>
      </c>
      <c r="I1134" s="5" t="s">
        <v>31</v>
      </c>
      <c r="J1134" s="5" t="s">
        <v>686</v>
      </c>
      <c r="K1134" s="5" t="s">
        <v>16533</v>
      </c>
      <c r="L1134" s="5" t="s">
        <v>16534</v>
      </c>
      <c r="M1134" s="5" t="s">
        <v>53</v>
      </c>
      <c r="N1134" s="5" t="s">
        <v>55</v>
      </c>
      <c r="O1134" s="5" t="b">
        <f t="shared" ca="1" si="213"/>
        <v>1</v>
      </c>
      <c r="P1134" s="5"/>
      <c r="Q1134" s="5"/>
      <c r="R1134" s="5"/>
      <c r="S1134" s="5"/>
      <c r="T1134" s="5"/>
      <c r="U1134" s="5"/>
      <c r="V1134" s="5"/>
      <c r="W1134" s="5"/>
      <c r="X1134" s="5"/>
      <c r="Y1134" s="5"/>
      <c r="Z1134" s="5"/>
      <c r="AA1134" s="5"/>
      <c r="AB1134" s="5"/>
      <c r="AC1134" s="5"/>
      <c r="AD1134" s="5"/>
      <c r="AE1134" s="5"/>
    </row>
    <row r="1135" spans="1:31" ht="21" customHeight="1">
      <c r="A1135" s="5" t="s">
        <v>16535</v>
      </c>
      <c r="B1135" s="5" t="s">
        <v>4902</v>
      </c>
      <c r="C1135" s="5" t="s">
        <v>41</v>
      </c>
      <c r="D1135" s="5" t="s">
        <v>94</v>
      </c>
      <c r="E1135" s="5" t="s">
        <v>29</v>
      </c>
      <c r="F1135" s="7">
        <v>12</v>
      </c>
      <c r="G1135" s="7">
        <v>18</v>
      </c>
      <c r="H1135" s="5" t="s">
        <v>510</v>
      </c>
      <c r="I1135" s="5" t="s">
        <v>66</v>
      </c>
      <c r="J1135" s="5" t="s">
        <v>76</v>
      </c>
      <c r="K1135" s="5" t="s">
        <v>16536</v>
      </c>
      <c r="L1135" s="5" t="s">
        <v>16537</v>
      </c>
      <c r="M1135" s="5" t="s">
        <v>53</v>
      </c>
      <c r="N1135" s="5" t="s">
        <v>55</v>
      </c>
      <c r="O1135" s="5" t="b">
        <f t="shared" ca="1" si="213"/>
        <v>1</v>
      </c>
      <c r="P1135" s="5"/>
      <c r="Q1135" s="5"/>
      <c r="R1135" s="5"/>
      <c r="S1135" s="5"/>
      <c r="T1135" s="5"/>
      <c r="U1135" s="5"/>
      <c r="V1135" s="5"/>
      <c r="W1135" s="5"/>
      <c r="X1135" s="5"/>
      <c r="Y1135" s="5"/>
      <c r="Z1135" s="5"/>
      <c r="AA1135" s="5"/>
      <c r="AB1135" s="5"/>
      <c r="AC1135" s="5"/>
      <c r="AD1135" s="5"/>
      <c r="AE1135" s="5"/>
    </row>
    <row r="1136" spans="1:31" ht="21" customHeight="1">
      <c r="A1136" s="5" t="s">
        <v>10757</v>
      </c>
      <c r="B1136" s="5" t="s">
        <v>13681</v>
      </c>
      <c r="C1136" s="5" t="s">
        <v>170</v>
      </c>
      <c r="D1136" s="5" t="s">
        <v>435</v>
      </c>
      <c r="E1136" s="5" t="s">
        <v>29</v>
      </c>
      <c r="F1136" s="7">
        <v>12</v>
      </c>
      <c r="G1136" s="7">
        <v>16</v>
      </c>
      <c r="H1136" s="5" t="s">
        <v>232</v>
      </c>
      <c r="I1136" s="5" t="s">
        <v>31</v>
      </c>
      <c r="J1136" s="5" t="s">
        <v>126</v>
      </c>
      <c r="K1136" s="5" t="s">
        <v>13683</v>
      </c>
      <c r="L1136" s="5" t="s">
        <v>16538</v>
      </c>
      <c r="M1136" s="5" t="s">
        <v>37</v>
      </c>
      <c r="N1136" s="5" t="s">
        <v>55</v>
      </c>
      <c r="O1136" s="5" t="b">
        <f t="shared" ca="1" si="213"/>
        <v>1</v>
      </c>
      <c r="P1136" s="5"/>
      <c r="Q1136" s="5"/>
      <c r="R1136" s="5"/>
      <c r="S1136" s="5"/>
      <c r="T1136" s="5"/>
      <c r="U1136" s="5"/>
      <c r="V1136" s="5"/>
      <c r="W1136" s="5"/>
      <c r="X1136" s="5"/>
      <c r="Y1136" s="5"/>
      <c r="Z1136" s="5"/>
      <c r="AA1136" s="5"/>
      <c r="AB1136" s="5"/>
      <c r="AC1136" s="5"/>
      <c r="AD1136" s="5"/>
      <c r="AE1136" s="5"/>
    </row>
    <row r="1137" spans="1:31" ht="21" customHeight="1">
      <c r="A1137" s="5" t="s">
        <v>16539</v>
      </c>
      <c r="B1137" s="5" t="s">
        <v>15969</v>
      </c>
      <c r="C1137" s="5" t="s">
        <v>170</v>
      </c>
      <c r="D1137" s="5" t="s">
        <v>390</v>
      </c>
      <c r="E1137" s="5" t="s">
        <v>45</v>
      </c>
      <c r="F1137" s="7">
        <v>12</v>
      </c>
      <c r="G1137" s="7">
        <v>20</v>
      </c>
      <c r="H1137" s="5" t="s">
        <v>201</v>
      </c>
      <c r="I1137" s="5" t="s">
        <v>31</v>
      </c>
      <c r="J1137" s="5" t="s">
        <v>2924</v>
      </c>
      <c r="K1137" s="5" t="s">
        <v>626</v>
      </c>
      <c r="L1137" s="5" t="s">
        <v>16540</v>
      </c>
      <c r="M1137" s="5" t="s">
        <v>100</v>
      </c>
      <c r="N1137" s="5" t="s">
        <v>55</v>
      </c>
      <c r="O1137" s="5" t="b">
        <f t="shared" ca="1" si="213"/>
        <v>1</v>
      </c>
      <c r="P1137" s="5"/>
      <c r="Q1137" s="5"/>
      <c r="R1137" s="5"/>
      <c r="S1137" s="5"/>
      <c r="T1137" s="5"/>
      <c r="U1137" s="5"/>
      <c r="V1137" s="5"/>
      <c r="W1137" s="5"/>
      <c r="X1137" s="5"/>
      <c r="Y1137" s="5"/>
      <c r="Z1137" s="5"/>
      <c r="AA1137" s="5"/>
      <c r="AB1137" s="5"/>
      <c r="AC1137" s="5"/>
      <c r="AD1137" s="5"/>
      <c r="AE1137" s="5"/>
    </row>
    <row r="1138" spans="1:31" ht="21" customHeight="1">
      <c r="A1138" s="5" t="s">
        <v>248</v>
      </c>
      <c r="B1138" s="5" t="s">
        <v>4118</v>
      </c>
      <c r="C1138" s="5" t="s">
        <v>41</v>
      </c>
      <c r="D1138" s="5" t="s">
        <v>47</v>
      </c>
      <c r="E1138" s="5" t="s">
        <v>45</v>
      </c>
      <c r="F1138" s="7">
        <v>12</v>
      </c>
      <c r="G1138" s="7">
        <v>20</v>
      </c>
      <c r="H1138" s="5" t="s">
        <v>201</v>
      </c>
      <c r="I1138" s="5" t="s">
        <v>31</v>
      </c>
      <c r="J1138" s="5" t="s">
        <v>2924</v>
      </c>
      <c r="K1138" s="5" t="s">
        <v>16541</v>
      </c>
      <c r="L1138" s="5" t="s">
        <v>16542</v>
      </c>
      <c r="M1138" s="5" t="s">
        <v>37</v>
      </c>
      <c r="N1138" s="5" t="s">
        <v>55</v>
      </c>
      <c r="O1138" s="5" t="b">
        <f t="shared" ca="1" si="213"/>
        <v>1</v>
      </c>
      <c r="P1138" s="5"/>
      <c r="Q1138" s="5"/>
      <c r="R1138" s="5"/>
      <c r="S1138" s="5"/>
      <c r="T1138" s="5"/>
      <c r="U1138" s="5"/>
      <c r="V1138" s="5"/>
      <c r="W1138" s="5"/>
      <c r="X1138" s="5"/>
      <c r="Y1138" s="5"/>
      <c r="Z1138" s="5"/>
      <c r="AA1138" s="5"/>
      <c r="AB1138" s="5"/>
      <c r="AC1138" s="5"/>
      <c r="AD1138" s="5"/>
      <c r="AE1138" s="5"/>
    </row>
    <row r="1139" spans="1:31" ht="21" customHeight="1">
      <c r="A1139" s="5" t="s">
        <v>248</v>
      </c>
      <c r="B1139" s="5" t="s">
        <v>14431</v>
      </c>
      <c r="C1139" s="5" t="s">
        <v>170</v>
      </c>
      <c r="D1139" s="5" t="s">
        <v>378</v>
      </c>
      <c r="E1139" s="5" t="s">
        <v>29</v>
      </c>
      <c r="F1139" s="7">
        <v>12</v>
      </c>
      <c r="G1139" s="7">
        <v>20</v>
      </c>
      <c r="H1139" s="5" t="s">
        <v>201</v>
      </c>
      <c r="I1139" s="5" t="s">
        <v>108</v>
      </c>
      <c r="J1139" s="5" t="s">
        <v>57</v>
      </c>
      <c r="K1139" s="5" t="s">
        <v>3436</v>
      </c>
      <c r="L1139" s="5" t="s">
        <v>14434</v>
      </c>
      <c r="M1139" s="5" t="s">
        <v>37</v>
      </c>
      <c r="N1139" s="5" t="s">
        <v>55</v>
      </c>
      <c r="O1139" s="5" t="b">
        <f t="shared" ca="1" si="213"/>
        <v>1</v>
      </c>
      <c r="P1139" s="5"/>
      <c r="Q1139" s="5"/>
      <c r="R1139" s="5"/>
      <c r="S1139" s="5"/>
      <c r="T1139" s="5"/>
      <c r="U1139" s="5"/>
      <c r="V1139" s="5"/>
      <c r="W1139" s="5"/>
      <c r="X1139" s="5"/>
      <c r="Y1139" s="5"/>
      <c r="Z1139" s="5"/>
      <c r="AA1139" s="5"/>
      <c r="AB1139" s="5"/>
      <c r="AC1139" s="5"/>
      <c r="AD1139" s="5"/>
      <c r="AE1139" s="5"/>
    </row>
    <row r="1140" spans="1:31" ht="21" customHeight="1">
      <c r="A1140" s="5" t="s">
        <v>248</v>
      </c>
      <c r="B1140" s="5" t="s">
        <v>16543</v>
      </c>
      <c r="C1140" s="5" t="s">
        <v>27</v>
      </c>
      <c r="D1140" s="5" t="s">
        <v>54</v>
      </c>
      <c r="E1140" s="5" t="s">
        <v>45</v>
      </c>
      <c r="F1140" s="7">
        <v>12</v>
      </c>
      <c r="G1140" s="7">
        <v>18</v>
      </c>
      <c r="H1140" s="5" t="s">
        <v>510</v>
      </c>
      <c r="I1140" s="5" t="s">
        <v>125</v>
      </c>
      <c r="J1140" s="5" t="s">
        <v>5520</v>
      </c>
      <c r="K1140" s="5" t="s">
        <v>16544</v>
      </c>
      <c r="L1140" s="5" t="s">
        <v>16545</v>
      </c>
      <c r="M1140" s="5" t="s">
        <v>37</v>
      </c>
      <c r="N1140" s="5" t="s">
        <v>55</v>
      </c>
      <c r="O1140" s="5" t="b">
        <f t="shared" ca="1" si="213"/>
        <v>1</v>
      </c>
      <c r="P1140" s="5"/>
      <c r="Q1140" s="5"/>
      <c r="R1140" s="5"/>
      <c r="S1140" s="5"/>
      <c r="T1140" s="5"/>
      <c r="U1140" s="5"/>
      <c r="V1140" s="5"/>
      <c r="W1140" s="5"/>
      <c r="X1140" s="5"/>
      <c r="Y1140" s="5"/>
      <c r="Z1140" s="5"/>
      <c r="AA1140" s="5"/>
      <c r="AB1140" s="5"/>
      <c r="AC1140" s="5"/>
      <c r="AD1140" s="5"/>
      <c r="AE1140" s="5"/>
    </row>
    <row r="1141" spans="1:31" ht="21" customHeight="1">
      <c r="A1141" s="14" t="s">
        <v>9556</v>
      </c>
      <c r="B1141" s="14" t="s">
        <v>16548</v>
      </c>
      <c r="C1141" s="14" t="s">
        <v>27</v>
      </c>
      <c r="D1141" s="14" t="s">
        <v>850</v>
      </c>
      <c r="E1141" s="14" t="s">
        <v>45</v>
      </c>
      <c r="F1141" s="15">
        <v>12</v>
      </c>
      <c r="G1141" s="15">
        <v>50</v>
      </c>
      <c r="H1141" s="14" t="s">
        <v>16550</v>
      </c>
      <c r="I1141" s="14" t="s">
        <v>125</v>
      </c>
      <c r="J1141" s="14" t="s">
        <v>110</v>
      </c>
      <c r="K1141" s="14" t="s">
        <v>16551</v>
      </c>
      <c r="L1141" s="14" t="s">
        <v>16552</v>
      </c>
      <c r="M1141" s="14" t="s">
        <v>53</v>
      </c>
      <c r="N1141" s="14" t="s">
        <v>38</v>
      </c>
      <c r="O1141" s="14" t="b">
        <f t="shared" ref="O1141:O1145" ca="1" si="214">IFERROR(__xludf.DUMMYFUNCTION("REGEXMATCH(A1141,""(?i)PHP"")"),FALSE)</f>
        <v>0</v>
      </c>
      <c r="P1141" s="14" t="b">
        <f t="shared" ref="P1141:P1145" ca="1" si="215">IFERROR(__xludf.DUMMYFUNCTION("REGEXMATCH(L1141,""(?i)PHP"")"),FALSE)</f>
        <v>0</v>
      </c>
      <c r="Q1141" s="5"/>
      <c r="R1141" s="5"/>
      <c r="S1141" s="5"/>
      <c r="T1141" s="5"/>
      <c r="U1141" s="5"/>
      <c r="V1141" s="5"/>
      <c r="W1141" s="5"/>
      <c r="X1141" s="5"/>
      <c r="Y1141" s="5"/>
      <c r="Z1141" s="5"/>
      <c r="AA1141" s="5"/>
      <c r="AB1141" s="5"/>
      <c r="AC1141" s="5"/>
      <c r="AD1141" s="5"/>
      <c r="AE1141" s="5"/>
    </row>
    <row r="1142" spans="1:31" ht="21" customHeight="1">
      <c r="A1142" s="14" t="s">
        <v>9556</v>
      </c>
      <c r="B1142" s="14" t="s">
        <v>16558</v>
      </c>
      <c r="C1142" s="14" t="s">
        <v>20</v>
      </c>
      <c r="D1142" s="14" t="s">
        <v>296</v>
      </c>
      <c r="E1142" s="14" t="s">
        <v>45</v>
      </c>
      <c r="F1142" s="15">
        <v>12</v>
      </c>
      <c r="G1142" s="15">
        <v>16</v>
      </c>
      <c r="H1142" s="14" t="s">
        <v>232</v>
      </c>
      <c r="I1142" s="14" t="s">
        <v>31</v>
      </c>
      <c r="J1142" s="14" t="s">
        <v>57</v>
      </c>
      <c r="K1142" s="14" t="s">
        <v>16561</v>
      </c>
      <c r="L1142" s="14" t="s">
        <v>16562</v>
      </c>
      <c r="M1142" s="14" t="s">
        <v>37</v>
      </c>
      <c r="N1142" s="14" t="s">
        <v>237</v>
      </c>
      <c r="O1142" s="14" t="b">
        <f t="shared" ca="1" si="214"/>
        <v>0</v>
      </c>
      <c r="P1142" s="14" t="b">
        <f t="shared" ca="1" si="215"/>
        <v>0</v>
      </c>
      <c r="Q1142" s="5"/>
      <c r="R1142" s="5"/>
      <c r="S1142" s="5"/>
      <c r="T1142" s="5"/>
      <c r="U1142" s="5"/>
      <c r="V1142" s="5"/>
      <c r="W1142" s="5"/>
      <c r="X1142" s="5"/>
      <c r="Y1142" s="5"/>
      <c r="Z1142" s="5"/>
      <c r="AA1142" s="5"/>
      <c r="AB1142" s="5"/>
      <c r="AC1142" s="5"/>
      <c r="AD1142" s="5"/>
      <c r="AE1142" s="5"/>
    </row>
    <row r="1143" spans="1:31" ht="21" customHeight="1">
      <c r="A1143" s="14" t="s">
        <v>16566</v>
      </c>
      <c r="B1143" s="14" t="s">
        <v>16567</v>
      </c>
      <c r="C1143" s="14" t="s">
        <v>170</v>
      </c>
      <c r="D1143" s="14" t="s">
        <v>390</v>
      </c>
      <c r="E1143" s="14" t="s">
        <v>45</v>
      </c>
      <c r="F1143" s="15">
        <v>12</v>
      </c>
      <c r="G1143" s="15">
        <v>15</v>
      </c>
      <c r="H1143" s="14" t="s">
        <v>1136</v>
      </c>
      <c r="I1143" s="14" t="s">
        <v>31</v>
      </c>
      <c r="J1143" s="14" t="s">
        <v>117</v>
      </c>
      <c r="K1143" s="14" t="s">
        <v>16571</v>
      </c>
      <c r="L1143" s="14" t="s">
        <v>16574</v>
      </c>
      <c r="M1143" s="14" t="s">
        <v>100</v>
      </c>
      <c r="N1143" s="14" t="s">
        <v>55</v>
      </c>
      <c r="O1143" s="14" t="b">
        <f t="shared" ca="1" si="214"/>
        <v>0</v>
      </c>
      <c r="P1143" s="14" t="b">
        <f t="shared" ca="1" si="215"/>
        <v>0</v>
      </c>
      <c r="Q1143" s="5"/>
      <c r="R1143" s="5"/>
      <c r="S1143" s="5"/>
      <c r="T1143" s="5"/>
      <c r="U1143" s="5"/>
      <c r="V1143" s="5"/>
      <c r="W1143" s="5"/>
      <c r="X1143" s="5"/>
      <c r="Y1143" s="5"/>
      <c r="Z1143" s="5"/>
      <c r="AA1143" s="5"/>
      <c r="AB1143" s="5"/>
      <c r="AC1143" s="5"/>
      <c r="AD1143" s="5"/>
      <c r="AE1143" s="5"/>
    </row>
    <row r="1144" spans="1:31" ht="21" customHeight="1">
      <c r="A1144" s="14" t="s">
        <v>16579</v>
      </c>
      <c r="B1144" s="14" t="s">
        <v>16580</v>
      </c>
      <c r="C1144" s="14" t="s">
        <v>170</v>
      </c>
      <c r="D1144" s="14" t="s">
        <v>1475</v>
      </c>
      <c r="E1144" s="14" t="s">
        <v>919</v>
      </c>
      <c r="F1144" s="15">
        <v>12</v>
      </c>
      <c r="G1144" s="15">
        <v>20</v>
      </c>
      <c r="H1144" s="14" t="s">
        <v>201</v>
      </c>
      <c r="I1144" s="14" t="s">
        <v>24</v>
      </c>
      <c r="J1144" s="14" t="s">
        <v>883</v>
      </c>
      <c r="K1144" s="14" t="s">
        <v>16584</v>
      </c>
      <c r="L1144" s="16" t="s">
        <v>47</v>
      </c>
      <c r="M1144" s="14" t="s">
        <v>42</v>
      </c>
      <c r="N1144" s="14" t="s">
        <v>55</v>
      </c>
      <c r="O1144" s="14" t="b">
        <f t="shared" ca="1" si="214"/>
        <v>0</v>
      </c>
      <c r="P1144" s="14" t="b">
        <f t="shared" ca="1" si="215"/>
        <v>0</v>
      </c>
      <c r="Q1144" s="5"/>
      <c r="R1144" s="5"/>
      <c r="S1144" s="5"/>
      <c r="T1144" s="5"/>
      <c r="U1144" s="5"/>
      <c r="V1144" s="5"/>
      <c r="W1144" s="5"/>
      <c r="X1144" s="5"/>
      <c r="Y1144" s="5"/>
      <c r="Z1144" s="5"/>
      <c r="AA1144" s="5"/>
      <c r="AB1144" s="5"/>
      <c r="AC1144" s="5"/>
      <c r="AD1144" s="5"/>
      <c r="AE1144" s="5"/>
    </row>
    <row r="1145" spans="1:31" ht="21" customHeight="1">
      <c r="A1145" s="14" t="s">
        <v>455</v>
      </c>
      <c r="B1145" s="14" t="s">
        <v>4499</v>
      </c>
      <c r="C1145" s="14" t="s">
        <v>170</v>
      </c>
      <c r="D1145" s="14" t="s">
        <v>390</v>
      </c>
      <c r="E1145" s="14" t="s">
        <v>45</v>
      </c>
      <c r="F1145" s="15">
        <v>12</v>
      </c>
      <c r="G1145" s="15">
        <v>18</v>
      </c>
      <c r="H1145" s="14" t="s">
        <v>510</v>
      </c>
      <c r="I1145" s="14" t="s">
        <v>108</v>
      </c>
      <c r="J1145" s="14" t="s">
        <v>430</v>
      </c>
      <c r="K1145" s="14" t="s">
        <v>4502</v>
      </c>
      <c r="L1145" s="14" t="s">
        <v>4503</v>
      </c>
      <c r="M1145" s="14" t="s">
        <v>37</v>
      </c>
      <c r="N1145" s="14" t="s">
        <v>38</v>
      </c>
      <c r="O1145" s="14" t="b">
        <f t="shared" ca="1" si="214"/>
        <v>0</v>
      </c>
      <c r="P1145" s="14" t="b">
        <f t="shared" ca="1" si="215"/>
        <v>0</v>
      </c>
      <c r="Q1145" s="5"/>
      <c r="R1145" s="5"/>
      <c r="S1145" s="5"/>
      <c r="T1145" s="5"/>
      <c r="U1145" s="5"/>
      <c r="V1145" s="5"/>
      <c r="W1145" s="5"/>
      <c r="X1145" s="5"/>
      <c r="Y1145" s="5"/>
      <c r="Z1145" s="5"/>
      <c r="AA1145" s="5"/>
      <c r="AB1145" s="5"/>
      <c r="AC1145" s="5"/>
      <c r="AD1145" s="5"/>
      <c r="AE1145" s="5"/>
    </row>
    <row r="1146" spans="1:31" ht="21" customHeight="1">
      <c r="A1146" s="5" t="s">
        <v>10757</v>
      </c>
      <c r="B1146" s="5" t="s">
        <v>16591</v>
      </c>
      <c r="C1146" s="5" t="s">
        <v>170</v>
      </c>
      <c r="D1146" s="5" t="s">
        <v>390</v>
      </c>
      <c r="E1146" s="5" t="s">
        <v>29</v>
      </c>
      <c r="F1146" s="7">
        <v>12</v>
      </c>
      <c r="G1146" s="7">
        <v>23</v>
      </c>
      <c r="H1146" s="5" t="s">
        <v>4762</v>
      </c>
      <c r="I1146" s="5" t="s">
        <v>108</v>
      </c>
      <c r="J1146" s="5" t="s">
        <v>412</v>
      </c>
      <c r="K1146" s="5" t="s">
        <v>16593</v>
      </c>
      <c r="L1146" s="5" t="s">
        <v>16594</v>
      </c>
      <c r="M1146" s="5" t="s">
        <v>53</v>
      </c>
      <c r="N1146" s="5" t="s">
        <v>55</v>
      </c>
      <c r="O1146" s="5" t="b">
        <f t="shared" ref="O1146:O1153" ca="1" si="216">IFERROR(__xludf.DUMMYFUNCTION("REGEXMATCH(A1146,""PHP"")"),TRUE)</f>
        <v>1</v>
      </c>
      <c r="P1146" s="5"/>
      <c r="Q1146" s="5"/>
      <c r="R1146" s="5"/>
      <c r="S1146" s="5"/>
      <c r="T1146" s="5"/>
      <c r="U1146" s="5"/>
      <c r="V1146" s="5"/>
      <c r="W1146" s="5"/>
      <c r="X1146" s="5"/>
      <c r="Y1146" s="5"/>
      <c r="Z1146" s="5"/>
      <c r="AA1146" s="5"/>
      <c r="AB1146" s="5"/>
      <c r="AC1146" s="5"/>
      <c r="AD1146" s="5"/>
      <c r="AE1146" s="5"/>
    </row>
    <row r="1147" spans="1:31" ht="21" customHeight="1">
      <c r="A1147" s="5" t="s">
        <v>248</v>
      </c>
      <c r="B1147" s="5" t="s">
        <v>14655</v>
      </c>
      <c r="C1147" s="5" t="s">
        <v>41</v>
      </c>
      <c r="D1147" s="5" t="s">
        <v>94</v>
      </c>
      <c r="E1147" s="5" t="s">
        <v>29</v>
      </c>
      <c r="F1147" s="7">
        <v>12</v>
      </c>
      <c r="G1147" s="7">
        <v>18</v>
      </c>
      <c r="H1147" s="5" t="s">
        <v>510</v>
      </c>
      <c r="I1147" s="5" t="s">
        <v>108</v>
      </c>
      <c r="J1147" s="5" t="s">
        <v>117</v>
      </c>
      <c r="K1147" s="5" t="s">
        <v>14656</v>
      </c>
      <c r="L1147" s="5" t="s">
        <v>16603</v>
      </c>
      <c r="M1147" s="5" t="s">
        <v>167</v>
      </c>
      <c r="N1147" s="5" t="s">
        <v>55</v>
      </c>
      <c r="O1147" s="5" t="b">
        <f t="shared" ca="1" si="216"/>
        <v>1</v>
      </c>
      <c r="P1147" s="5"/>
      <c r="Q1147" s="5"/>
      <c r="R1147" s="5"/>
      <c r="S1147" s="5"/>
      <c r="T1147" s="5"/>
      <c r="U1147" s="5"/>
      <c r="V1147" s="5"/>
      <c r="W1147" s="5"/>
      <c r="X1147" s="5"/>
      <c r="Y1147" s="5"/>
      <c r="Z1147" s="5"/>
      <c r="AA1147" s="5"/>
      <c r="AB1147" s="5"/>
      <c r="AC1147" s="5"/>
      <c r="AD1147" s="5"/>
      <c r="AE1147" s="5"/>
    </row>
    <row r="1148" spans="1:31" ht="21" customHeight="1">
      <c r="A1148" s="5" t="s">
        <v>10757</v>
      </c>
      <c r="B1148" s="5" t="s">
        <v>16604</v>
      </c>
      <c r="C1148" s="5" t="s">
        <v>27</v>
      </c>
      <c r="D1148" s="5" t="s">
        <v>85</v>
      </c>
      <c r="E1148" s="5" t="s">
        <v>45</v>
      </c>
      <c r="F1148" s="7">
        <v>12</v>
      </c>
      <c r="G1148" s="7">
        <v>20</v>
      </c>
      <c r="H1148" s="5" t="s">
        <v>201</v>
      </c>
      <c r="I1148" s="5" t="s">
        <v>125</v>
      </c>
      <c r="J1148" s="5" t="s">
        <v>117</v>
      </c>
      <c r="K1148" s="9" t="s">
        <v>47</v>
      </c>
      <c r="L1148" s="5" t="s">
        <v>16606</v>
      </c>
      <c r="M1148" s="5" t="s">
        <v>100</v>
      </c>
      <c r="N1148" s="5" t="s">
        <v>55</v>
      </c>
      <c r="O1148" s="5" t="b">
        <f t="shared" ca="1" si="216"/>
        <v>1</v>
      </c>
      <c r="P1148" s="5"/>
      <c r="Q1148" s="5"/>
      <c r="R1148" s="5"/>
      <c r="S1148" s="5"/>
      <c r="T1148" s="5"/>
      <c r="U1148" s="5"/>
      <c r="V1148" s="5"/>
      <c r="W1148" s="5"/>
      <c r="X1148" s="5"/>
      <c r="Y1148" s="5"/>
      <c r="Z1148" s="5"/>
      <c r="AA1148" s="5"/>
      <c r="AB1148" s="5"/>
      <c r="AC1148" s="5"/>
      <c r="AD1148" s="5"/>
      <c r="AE1148" s="5"/>
    </row>
    <row r="1149" spans="1:31" ht="21" customHeight="1">
      <c r="A1149" s="5" t="s">
        <v>10757</v>
      </c>
      <c r="B1149" s="5" t="s">
        <v>16609</v>
      </c>
      <c r="C1149" s="5" t="s">
        <v>27</v>
      </c>
      <c r="D1149" s="5" t="s">
        <v>85</v>
      </c>
      <c r="E1149" s="5" t="s">
        <v>45</v>
      </c>
      <c r="F1149" s="7">
        <v>12</v>
      </c>
      <c r="G1149" s="7">
        <v>24</v>
      </c>
      <c r="H1149" s="5" t="s">
        <v>1486</v>
      </c>
      <c r="I1149" s="5" t="s">
        <v>66</v>
      </c>
      <c r="J1149" s="5" t="s">
        <v>414</v>
      </c>
      <c r="K1149" s="5" t="s">
        <v>16611</v>
      </c>
      <c r="L1149" s="5" t="s">
        <v>16612</v>
      </c>
      <c r="M1149" s="5" t="s">
        <v>53</v>
      </c>
      <c r="N1149" s="5" t="s">
        <v>55</v>
      </c>
      <c r="O1149" s="5" t="b">
        <f t="shared" ca="1" si="216"/>
        <v>1</v>
      </c>
      <c r="P1149" s="5"/>
      <c r="Q1149" s="5"/>
      <c r="R1149" s="5"/>
      <c r="S1149" s="5"/>
      <c r="T1149" s="5"/>
      <c r="U1149" s="5"/>
      <c r="V1149" s="5"/>
      <c r="W1149" s="5"/>
      <c r="X1149" s="5"/>
      <c r="Y1149" s="5"/>
      <c r="Z1149" s="5"/>
      <c r="AA1149" s="5"/>
      <c r="AB1149" s="5"/>
      <c r="AC1149" s="5"/>
      <c r="AD1149" s="5"/>
      <c r="AE1149" s="5"/>
    </row>
    <row r="1150" spans="1:31" ht="21" customHeight="1">
      <c r="A1150" s="5" t="s">
        <v>248</v>
      </c>
      <c r="B1150" s="5" t="s">
        <v>16618</v>
      </c>
      <c r="C1150" s="5" t="s">
        <v>170</v>
      </c>
      <c r="D1150" s="5" t="s">
        <v>378</v>
      </c>
      <c r="E1150" s="5" t="s">
        <v>29</v>
      </c>
      <c r="F1150" s="7">
        <v>12</v>
      </c>
      <c r="G1150" s="7">
        <v>20</v>
      </c>
      <c r="H1150" s="5" t="s">
        <v>201</v>
      </c>
      <c r="I1150" s="5" t="s">
        <v>108</v>
      </c>
      <c r="J1150" s="5" t="s">
        <v>16619</v>
      </c>
      <c r="K1150" s="5" t="s">
        <v>16620</v>
      </c>
      <c r="L1150" s="5" t="s">
        <v>16621</v>
      </c>
      <c r="M1150" s="5" t="s">
        <v>37</v>
      </c>
      <c r="N1150" s="5" t="s">
        <v>55</v>
      </c>
      <c r="O1150" s="5" t="b">
        <f t="shared" ca="1" si="216"/>
        <v>1</v>
      </c>
      <c r="P1150" s="5"/>
      <c r="Q1150" s="5"/>
      <c r="R1150" s="5"/>
      <c r="S1150" s="5"/>
      <c r="T1150" s="5"/>
      <c r="U1150" s="5"/>
      <c r="V1150" s="5"/>
      <c r="W1150" s="5"/>
      <c r="X1150" s="5"/>
      <c r="Y1150" s="5"/>
      <c r="Z1150" s="5"/>
      <c r="AA1150" s="5"/>
      <c r="AB1150" s="5"/>
      <c r="AC1150" s="5"/>
      <c r="AD1150" s="5"/>
      <c r="AE1150" s="5"/>
    </row>
    <row r="1151" spans="1:31" ht="21" customHeight="1">
      <c r="A1151" s="5" t="s">
        <v>16626</v>
      </c>
      <c r="B1151" s="5" t="s">
        <v>16627</v>
      </c>
      <c r="C1151" s="5" t="s">
        <v>41</v>
      </c>
      <c r="D1151" s="5" t="s">
        <v>47</v>
      </c>
      <c r="E1151" s="5" t="s">
        <v>45</v>
      </c>
      <c r="F1151" s="7">
        <v>12</v>
      </c>
      <c r="G1151" s="7">
        <v>18</v>
      </c>
      <c r="H1151" s="5" t="s">
        <v>510</v>
      </c>
      <c r="I1151" s="5" t="s">
        <v>108</v>
      </c>
      <c r="J1151" s="5" t="s">
        <v>76</v>
      </c>
      <c r="K1151" s="5" t="s">
        <v>15708</v>
      </c>
      <c r="L1151" s="5" t="s">
        <v>16630</v>
      </c>
      <c r="M1151" s="5" t="s">
        <v>37</v>
      </c>
      <c r="N1151" s="5" t="s">
        <v>55</v>
      </c>
      <c r="O1151" s="5" t="b">
        <f t="shared" ca="1" si="216"/>
        <v>1</v>
      </c>
      <c r="P1151" s="5"/>
      <c r="Q1151" s="5"/>
      <c r="R1151" s="5"/>
      <c r="S1151" s="5"/>
      <c r="T1151" s="5"/>
      <c r="U1151" s="5"/>
      <c r="V1151" s="5"/>
      <c r="W1151" s="5"/>
      <c r="X1151" s="5"/>
      <c r="Y1151" s="5"/>
      <c r="Z1151" s="5"/>
      <c r="AA1151" s="5"/>
      <c r="AB1151" s="5"/>
      <c r="AC1151" s="5"/>
      <c r="AD1151" s="5"/>
      <c r="AE1151" s="5"/>
    </row>
    <row r="1152" spans="1:31" ht="21" customHeight="1">
      <c r="A1152" s="5" t="s">
        <v>248</v>
      </c>
      <c r="B1152" s="5" t="s">
        <v>16634</v>
      </c>
      <c r="C1152" s="5" t="s">
        <v>41</v>
      </c>
      <c r="D1152" s="5" t="s">
        <v>94</v>
      </c>
      <c r="E1152" s="5" t="s">
        <v>45</v>
      </c>
      <c r="F1152" s="7">
        <v>12</v>
      </c>
      <c r="G1152" s="7">
        <v>15</v>
      </c>
      <c r="H1152" s="5" t="s">
        <v>1136</v>
      </c>
      <c r="I1152" s="5" t="s">
        <v>24</v>
      </c>
      <c r="J1152" s="5" t="s">
        <v>2106</v>
      </c>
      <c r="K1152" s="5" t="s">
        <v>16638</v>
      </c>
      <c r="L1152" s="5" t="s">
        <v>16639</v>
      </c>
      <c r="M1152" s="5" t="s">
        <v>53</v>
      </c>
      <c r="N1152" s="5" t="s">
        <v>55</v>
      </c>
      <c r="O1152" s="5" t="b">
        <f t="shared" ca="1" si="216"/>
        <v>1</v>
      </c>
      <c r="P1152" s="5"/>
      <c r="Q1152" s="5"/>
      <c r="R1152" s="5"/>
      <c r="S1152" s="5"/>
      <c r="T1152" s="5"/>
      <c r="U1152" s="5"/>
      <c r="V1152" s="5"/>
      <c r="W1152" s="5"/>
      <c r="X1152" s="5"/>
      <c r="Y1152" s="5"/>
      <c r="Z1152" s="5"/>
      <c r="AA1152" s="5"/>
      <c r="AB1152" s="5"/>
      <c r="AC1152" s="5"/>
      <c r="AD1152" s="5"/>
      <c r="AE1152" s="5"/>
    </row>
    <row r="1153" spans="1:31" ht="21" customHeight="1">
      <c r="A1153" s="5" t="s">
        <v>16642</v>
      </c>
      <c r="B1153" s="5" t="s">
        <v>16643</v>
      </c>
      <c r="C1153" s="5" t="s">
        <v>41</v>
      </c>
      <c r="D1153" s="5" t="s">
        <v>94</v>
      </c>
      <c r="E1153" s="5" t="s">
        <v>45</v>
      </c>
      <c r="F1153" s="7">
        <v>12</v>
      </c>
      <c r="G1153" s="7">
        <v>18</v>
      </c>
      <c r="H1153" s="5" t="s">
        <v>510</v>
      </c>
      <c r="I1153" s="5" t="s">
        <v>108</v>
      </c>
      <c r="J1153" s="5" t="s">
        <v>947</v>
      </c>
      <c r="K1153" s="5" t="s">
        <v>16644</v>
      </c>
      <c r="L1153" s="5" t="s">
        <v>16645</v>
      </c>
      <c r="M1153" s="5" t="s">
        <v>53</v>
      </c>
      <c r="N1153" s="5" t="s">
        <v>55</v>
      </c>
      <c r="O1153" s="5" t="b">
        <f t="shared" ca="1" si="216"/>
        <v>1</v>
      </c>
      <c r="P1153" s="5"/>
      <c r="Q1153" s="5"/>
      <c r="R1153" s="5"/>
      <c r="S1153" s="5"/>
      <c r="T1153" s="5"/>
      <c r="U1153" s="5"/>
      <c r="V1153" s="5"/>
      <c r="W1153" s="5"/>
      <c r="X1153" s="5"/>
      <c r="Y1153" s="5"/>
      <c r="Z1153" s="5"/>
      <c r="AA1153" s="5"/>
      <c r="AB1153" s="5"/>
      <c r="AC1153" s="5"/>
      <c r="AD1153" s="5"/>
      <c r="AE1153" s="5"/>
    </row>
    <row r="1154" spans="1:31" ht="21" customHeight="1">
      <c r="A1154" s="5" t="s">
        <v>8775</v>
      </c>
      <c r="B1154" s="5" t="s">
        <v>16650</v>
      </c>
      <c r="C1154" s="5" t="s">
        <v>27</v>
      </c>
      <c r="D1154" s="5" t="s">
        <v>54</v>
      </c>
      <c r="E1154" s="5" t="s">
        <v>45</v>
      </c>
      <c r="F1154" s="7">
        <v>12</v>
      </c>
      <c r="G1154" s="7">
        <v>24</v>
      </c>
      <c r="H1154" s="5" t="s">
        <v>1486</v>
      </c>
      <c r="I1154" s="5" t="s">
        <v>108</v>
      </c>
      <c r="J1154" s="5" t="s">
        <v>655</v>
      </c>
      <c r="K1154" s="5" t="s">
        <v>16651</v>
      </c>
      <c r="L1154" s="5" t="s">
        <v>16652</v>
      </c>
      <c r="M1154" s="5" t="s">
        <v>53</v>
      </c>
      <c r="N1154" s="5" t="s">
        <v>55</v>
      </c>
      <c r="O1154" s="5" t="b">
        <f t="shared" ref="O1154:O1166" ca="1" si="217">IFERROR(__xludf.DUMMYFUNCTION("REGEXMATCH(A1154,""(?i)PHP"")"),FALSE)</f>
        <v>0</v>
      </c>
      <c r="P1154" s="5" t="b">
        <f t="shared" ref="P1154:P1166" ca="1" si="218">IFERROR(__xludf.DUMMYFUNCTION("REGEXMATCH(L1154,""(?i)PHP"")"),TRUE)</f>
        <v>1</v>
      </c>
      <c r="Q1154" s="5"/>
      <c r="R1154" s="5"/>
      <c r="S1154" s="5"/>
      <c r="T1154" s="5"/>
      <c r="U1154" s="5"/>
      <c r="V1154" s="5"/>
      <c r="W1154" s="5"/>
      <c r="X1154" s="5"/>
      <c r="Y1154" s="5"/>
      <c r="Z1154" s="5"/>
      <c r="AA1154" s="5"/>
      <c r="AB1154" s="5"/>
      <c r="AC1154" s="5"/>
      <c r="AD1154" s="5"/>
      <c r="AE1154" s="5"/>
    </row>
    <row r="1155" spans="1:31" ht="21" customHeight="1">
      <c r="A1155" s="5" t="s">
        <v>1457</v>
      </c>
      <c r="B1155" s="5" t="s">
        <v>16659</v>
      </c>
      <c r="C1155" s="5" t="s">
        <v>20</v>
      </c>
      <c r="D1155" s="5" t="s">
        <v>1527</v>
      </c>
      <c r="E1155" s="5" t="s">
        <v>29</v>
      </c>
      <c r="F1155" s="7">
        <v>12</v>
      </c>
      <c r="G1155" s="7">
        <v>16</v>
      </c>
      <c r="H1155" s="5" t="s">
        <v>232</v>
      </c>
      <c r="I1155" s="5" t="s">
        <v>24</v>
      </c>
      <c r="J1155" s="5" t="s">
        <v>7010</v>
      </c>
      <c r="K1155" s="5" t="s">
        <v>16662</v>
      </c>
      <c r="L1155" s="5" t="s">
        <v>16663</v>
      </c>
      <c r="M1155" s="5" t="s">
        <v>42</v>
      </c>
      <c r="N1155" s="5" t="s">
        <v>55</v>
      </c>
      <c r="O1155" s="5" t="b">
        <f t="shared" ca="1" si="217"/>
        <v>0</v>
      </c>
      <c r="P1155" s="5" t="b">
        <f t="shared" ca="1" si="218"/>
        <v>1</v>
      </c>
      <c r="Q1155" s="5"/>
      <c r="R1155" s="5"/>
      <c r="S1155" s="5"/>
      <c r="T1155" s="5"/>
      <c r="U1155" s="5"/>
      <c r="V1155" s="5"/>
      <c r="W1155" s="5"/>
      <c r="X1155" s="5"/>
      <c r="Y1155" s="5"/>
      <c r="Z1155" s="5"/>
      <c r="AA1155" s="5"/>
      <c r="AB1155" s="5"/>
      <c r="AC1155" s="5"/>
      <c r="AD1155" s="5"/>
      <c r="AE1155" s="5"/>
    </row>
    <row r="1156" spans="1:31" ht="21" customHeight="1">
      <c r="A1156" s="14" t="s">
        <v>16665</v>
      </c>
      <c r="B1156" s="14" t="s">
        <v>16666</v>
      </c>
      <c r="C1156" s="14" t="s">
        <v>170</v>
      </c>
      <c r="D1156" s="14" t="s">
        <v>47</v>
      </c>
      <c r="E1156" s="14" t="s">
        <v>45</v>
      </c>
      <c r="F1156" s="15">
        <v>12</v>
      </c>
      <c r="G1156" s="15">
        <v>18</v>
      </c>
      <c r="H1156" s="14" t="s">
        <v>510</v>
      </c>
      <c r="I1156" s="14" t="s">
        <v>108</v>
      </c>
      <c r="J1156" s="14" t="s">
        <v>213</v>
      </c>
      <c r="K1156" s="14" t="s">
        <v>16667</v>
      </c>
      <c r="L1156" s="14" t="s">
        <v>16668</v>
      </c>
      <c r="M1156" s="14" t="s">
        <v>167</v>
      </c>
      <c r="N1156" s="14" t="s">
        <v>38</v>
      </c>
      <c r="O1156" s="14" t="b">
        <f t="shared" ca="1" si="217"/>
        <v>0</v>
      </c>
      <c r="P1156" s="14" t="b">
        <f t="shared" ca="1" si="218"/>
        <v>1</v>
      </c>
      <c r="Q1156" s="5"/>
      <c r="R1156" s="5"/>
      <c r="S1156" s="5"/>
      <c r="T1156" s="5"/>
      <c r="U1156" s="5"/>
      <c r="V1156" s="5"/>
      <c r="W1156" s="5"/>
      <c r="X1156" s="5"/>
      <c r="Y1156" s="5"/>
      <c r="Z1156" s="5"/>
      <c r="AA1156" s="5"/>
      <c r="AB1156" s="5"/>
      <c r="AC1156" s="5"/>
      <c r="AD1156" s="5"/>
      <c r="AE1156" s="5"/>
    </row>
    <row r="1157" spans="1:31" ht="21" customHeight="1">
      <c r="A1157" s="14" t="s">
        <v>16670</v>
      </c>
      <c r="B1157" s="14" t="s">
        <v>16671</v>
      </c>
      <c r="C1157" s="14" t="s">
        <v>170</v>
      </c>
      <c r="D1157" s="14" t="s">
        <v>390</v>
      </c>
      <c r="E1157" s="14" t="s">
        <v>29</v>
      </c>
      <c r="F1157" s="15">
        <v>12</v>
      </c>
      <c r="G1157" s="15">
        <v>20</v>
      </c>
      <c r="H1157" s="14" t="s">
        <v>201</v>
      </c>
      <c r="I1157" s="14" t="s">
        <v>108</v>
      </c>
      <c r="J1157" s="14" t="s">
        <v>5977</v>
      </c>
      <c r="K1157" s="14" t="s">
        <v>13355</v>
      </c>
      <c r="L1157" s="14" t="s">
        <v>16672</v>
      </c>
      <c r="M1157" s="14" t="s">
        <v>648</v>
      </c>
      <c r="N1157" s="14" t="s">
        <v>55</v>
      </c>
      <c r="O1157" s="14" t="b">
        <f t="shared" ca="1" si="217"/>
        <v>0</v>
      </c>
      <c r="P1157" s="14" t="b">
        <f t="shared" ca="1" si="218"/>
        <v>1</v>
      </c>
      <c r="Q1157" s="5"/>
      <c r="R1157" s="5"/>
      <c r="S1157" s="5"/>
      <c r="T1157" s="5"/>
      <c r="U1157" s="5"/>
      <c r="V1157" s="5"/>
      <c r="W1157" s="5"/>
      <c r="X1157" s="5"/>
      <c r="Y1157" s="5"/>
      <c r="Z1157" s="5"/>
      <c r="AA1157" s="5"/>
      <c r="AB1157" s="5"/>
      <c r="AC1157" s="5"/>
      <c r="AD1157" s="5"/>
      <c r="AE1157" s="5"/>
    </row>
    <row r="1158" spans="1:31" ht="21" customHeight="1">
      <c r="A1158" s="14" t="s">
        <v>14068</v>
      </c>
      <c r="B1158" s="14" t="s">
        <v>14069</v>
      </c>
      <c r="C1158" s="14" t="s">
        <v>170</v>
      </c>
      <c r="D1158" s="14" t="s">
        <v>390</v>
      </c>
      <c r="E1158" s="14" t="s">
        <v>29</v>
      </c>
      <c r="F1158" s="15">
        <v>12</v>
      </c>
      <c r="G1158" s="15">
        <v>15</v>
      </c>
      <c r="H1158" s="14" t="s">
        <v>1136</v>
      </c>
      <c r="I1158" s="14" t="s">
        <v>108</v>
      </c>
      <c r="J1158" s="14" t="s">
        <v>907</v>
      </c>
      <c r="K1158" s="14" t="s">
        <v>14070</v>
      </c>
      <c r="L1158" s="14" t="s">
        <v>14071</v>
      </c>
      <c r="M1158" s="14" t="s">
        <v>100</v>
      </c>
      <c r="N1158" s="14" t="s">
        <v>55</v>
      </c>
      <c r="O1158" s="14" t="b">
        <f t="shared" ca="1" si="217"/>
        <v>0</v>
      </c>
      <c r="P1158" s="14" t="b">
        <f t="shared" ca="1" si="218"/>
        <v>1</v>
      </c>
      <c r="Q1158" s="5"/>
      <c r="R1158" s="5"/>
      <c r="S1158" s="5"/>
      <c r="T1158" s="5"/>
      <c r="U1158" s="5"/>
      <c r="V1158" s="5"/>
      <c r="W1158" s="5"/>
      <c r="X1158" s="5"/>
      <c r="Y1158" s="5"/>
      <c r="Z1158" s="5"/>
      <c r="AA1158" s="5"/>
      <c r="AB1158" s="5"/>
      <c r="AC1158" s="5"/>
      <c r="AD1158" s="5"/>
      <c r="AE1158" s="5"/>
    </row>
    <row r="1159" spans="1:31" ht="21" customHeight="1">
      <c r="A1159" s="14" t="s">
        <v>16682</v>
      </c>
      <c r="B1159" s="14" t="s">
        <v>16683</v>
      </c>
      <c r="C1159" s="14" t="s">
        <v>27</v>
      </c>
      <c r="D1159" s="14" t="s">
        <v>85</v>
      </c>
      <c r="E1159" s="14" t="s">
        <v>45</v>
      </c>
      <c r="F1159" s="17">
        <v>12</v>
      </c>
      <c r="G1159" s="17">
        <v>14</v>
      </c>
      <c r="H1159" s="14" t="s">
        <v>16685</v>
      </c>
      <c r="I1159" s="14" t="s">
        <v>31</v>
      </c>
      <c r="J1159" s="14" t="s">
        <v>516</v>
      </c>
      <c r="K1159" s="14" t="s">
        <v>16686</v>
      </c>
      <c r="L1159" s="14" t="s">
        <v>16687</v>
      </c>
      <c r="M1159" s="14" t="s">
        <v>42</v>
      </c>
      <c r="N1159" s="14" t="s">
        <v>89</v>
      </c>
      <c r="O1159" s="14" t="b">
        <f t="shared" ca="1" si="217"/>
        <v>0</v>
      </c>
      <c r="P1159" s="14" t="b">
        <f t="shared" ca="1" si="218"/>
        <v>1</v>
      </c>
      <c r="Q1159" s="5"/>
      <c r="R1159" s="5"/>
      <c r="S1159" s="5"/>
      <c r="T1159" s="5"/>
      <c r="U1159" s="5"/>
      <c r="V1159" s="5"/>
      <c r="W1159" s="5"/>
      <c r="X1159" s="5"/>
      <c r="Y1159" s="5"/>
      <c r="Z1159" s="5"/>
      <c r="AA1159" s="5"/>
      <c r="AB1159" s="5"/>
      <c r="AC1159" s="5"/>
      <c r="AD1159" s="5"/>
      <c r="AE1159" s="5"/>
    </row>
    <row r="1160" spans="1:31" ht="21" customHeight="1">
      <c r="A1160" s="14" t="s">
        <v>16688</v>
      </c>
      <c r="B1160" s="14" t="s">
        <v>16689</v>
      </c>
      <c r="C1160" s="14" t="s">
        <v>27</v>
      </c>
      <c r="D1160" s="14" t="s">
        <v>28</v>
      </c>
      <c r="E1160" s="14" t="s">
        <v>45</v>
      </c>
      <c r="F1160" s="15">
        <v>12</v>
      </c>
      <c r="G1160" s="15">
        <v>25</v>
      </c>
      <c r="H1160" s="14" t="s">
        <v>3306</v>
      </c>
      <c r="I1160" s="14" t="s">
        <v>66</v>
      </c>
      <c r="J1160" s="14" t="s">
        <v>362</v>
      </c>
      <c r="K1160" s="14" t="s">
        <v>1208</v>
      </c>
      <c r="L1160" s="14" t="s">
        <v>16690</v>
      </c>
      <c r="M1160" s="14" t="s">
        <v>53</v>
      </c>
      <c r="N1160" s="14" t="s">
        <v>55</v>
      </c>
      <c r="O1160" s="14" t="b">
        <f t="shared" ca="1" si="217"/>
        <v>0</v>
      </c>
      <c r="P1160" s="14" t="b">
        <f t="shared" ca="1" si="218"/>
        <v>1</v>
      </c>
      <c r="Q1160" s="5"/>
      <c r="R1160" s="5"/>
      <c r="S1160" s="5"/>
      <c r="T1160" s="5"/>
      <c r="U1160" s="5"/>
      <c r="V1160" s="5"/>
      <c r="W1160" s="5"/>
      <c r="X1160" s="5"/>
      <c r="Y1160" s="5"/>
      <c r="Z1160" s="5"/>
      <c r="AA1160" s="5"/>
      <c r="AB1160" s="5"/>
      <c r="AC1160" s="5"/>
      <c r="AD1160" s="5"/>
      <c r="AE1160" s="5"/>
    </row>
    <row r="1161" spans="1:31" ht="21" customHeight="1">
      <c r="A1161" s="14" t="s">
        <v>16693</v>
      </c>
      <c r="B1161" s="14" t="s">
        <v>16694</v>
      </c>
      <c r="C1161" s="14" t="s">
        <v>170</v>
      </c>
      <c r="D1161" s="14" t="s">
        <v>47</v>
      </c>
      <c r="E1161" s="14" t="s">
        <v>919</v>
      </c>
      <c r="F1161" s="15">
        <v>12</v>
      </c>
      <c r="G1161" s="15">
        <v>25</v>
      </c>
      <c r="H1161" s="14" t="s">
        <v>3306</v>
      </c>
      <c r="I1161" s="14" t="s">
        <v>31</v>
      </c>
      <c r="J1161" s="14" t="s">
        <v>362</v>
      </c>
      <c r="K1161" s="14" t="s">
        <v>16695</v>
      </c>
      <c r="L1161" s="14" t="s">
        <v>16697</v>
      </c>
      <c r="M1161" s="14" t="s">
        <v>100</v>
      </c>
      <c r="N1161" s="14" t="s">
        <v>55</v>
      </c>
      <c r="O1161" s="14" t="b">
        <f t="shared" ca="1" si="217"/>
        <v>0</v>
      </c>
      <c r="P1161" s="14" t="b">
        <f t="shared" ca="1" si="218"/>
        <v>1</v>
      </c>
      <c r="Q1161" s="5"/>
      <c r="R1161" s="5"/>
      <c r="S1161" s="5"/>
      <c r="T1161" s="5"/>
      <c r="U1161" s="5"/>
      <c r="V1161" s="5"/>
      <c r="W1161" s="5"/>
      <c r="X1161" s="5"/>
      <c r="Y1161" s="5"/>
      <c r="Z1161" s="5"/>
      <c r="AA1161" s="5"/>
      <c r="AB1161" s="5"/>
      <c r="AC1161" s="5"/>
      <c r="AD1161" s="5"/>
      <c r="AE1161" s="5"/>
    </row>
    <row r="1162" spans="1:31" ht="21" customHeight="1">
      <c r="A1162" s="14" t="s">
        <v>7521</v>
      </c>
      <c r="B1162" s="14" t="s">
        <v>11111</v>
      </c>
      <c r="C1162" s="14" t="s">
        <v>27</v>
      </c>
      <c r="D1162" s="14" t="s">
        <v>85</v>
      </c>
      <c r="E1162" s="14" t="s">
        <v>45</v>
      </c>
      <c r="F1162" s="15">
        <v>12</v>
      </c>
      <c r="G1162" s="15">
        <v>20</v>
      </c>
      <c r="H1162" s="14" t="s">
        <v>201</v>
      </c>
      <c r="I1162" s="14" t="s">
        <v>108</v>
      </c>
      <c r="J1162" s="14" t="s">
        <v>110</v>
      </c>
      <c r="K1162" s="14" t="s">
        <v>11112</v>
      </c>
      <c r="L1162" s="14" t="s">
        <v>16702</v>
      </c>
      <c r="M1162" s="14" t="s">
        <v>53</v>
      </c>
      <c r="N1162" s="14" t="s">
        <v>55</v>
      </c>
      <c r="O1162" s="14" t="b">
        <f t="shared" ca="1" si="217"/>
        <v>0</v>
      </c>
      <c r="P1162" s="14" t="b">
        <f t="shared" ca="1" si="218"/>
        <v>1</v>
      </c>
      <c r="Q1162" s="5"/>
      <c r="R1162" s="5"/>
      <c r="S1162" s="5"/>
      <c r="T1162" s="5"/>
      <c r="U1162" s="5"/>
      <c r="V1162" s="5"/>
      <c r="W1162" s="5"/>
      <c r="X1162" s="5"/>
      <c r="Y1162" s="5"/>
      <c r="Z1162" s="5"/>
      <c r="AA1162" s="5"/>
      <c r="AB1162" s="5"/>
      <c r="AC1162" s="5"/>
      <c r="AD1162" s="5"/>
      <c r="AE1162" s="5"/>
    </row>
    <row r="1163" spans="1:31" ht="21" customHeight="1">
      <c r="A1163" s="5" t="s">
        <v>2922</v>
      </c>
      <c r="B1163" s="5" t="s">
        <v>2923</v>
      </c>
      <c r="C1163" s="5" t="s">
        <v>27</v>
      </c>
      <c r="D1163" s="5" t="s">
        <v>47</v>
      </c>
      <c r="E1163" s="5" t="s">
        <v>45</v>
      </c>
      <c r="F1163" s="7">
        <v>12</v>
      </c>
      <c r="G1163" s="7">
        <v>20</v>
      </c>
      <c r="H1163" s="5" t="s">
        <v>201</v>
      </c>
      <c r="I1163" s="5" t="s">
        <v>108</v>
      </c>
      <c r="J1163" s="5" t="s">
        <v>2924</v>
      </c>
      <c r="K1163" s="5" t="s">
        <v>2925</v>
      </c>
      <c r="L1163" s="5" t="s">
        <v>2927</v>
      </c>
      <c r="M1163" s="5" t="s">
        <v>37</v>
      </c>
      <c r="N1163" s="5" t="s">
        <v>405</v>
      </c>
      <c r="O1163" s="5" t="b">
        <f t="shared" ca="1" si="217"/>
        <v>0</v>
      </c>
      <c r="P1163" s="5" t="b">
        <f t="shared" ca="1" si="218"/>
        <v>1</v>
      </c>
      <c r="Q1163" s="5"/>
      <c r="R1163" s="5"/>
      <c r="S1163" s="5"/>
      <c r="T1163" s="5"/>
      <c r="U1163" s="5"/>
      <c r="V1163" s="5"/>
      <c r="W1163" s="5"/>
      <c r="X1163" s="5"/>
      <c r="Y1163" s="5"/>
      <c r="Z1163" s="5"/>
      <c r="AA1163" s="5"/>
      <c r="AB1163" s="5"/>
      <c r="AC1163" s="5"/>
      <c r="AD1163" s="5"/>
      <c r="AE1163" s="5"/>
    </row>
    <row r="1164" spans="1:31" ht="21" customHeight="1">
      <c r="A1164" s="14" t="s">
        <v>3537</v>
      </c>
      <c r="B1164" s="14" t="s">
        <v>6520</v>
      </c>
      <c r="C1164" s="14" t="s">
        <v>41</v>
      </c>
      <c r="D1164" s="14" t="s">
        <v>43</v>
      </c>
      <c r="E1164" s="14" t="s">
        <v>29</v>
      </c>
      <c r="F1164" s="15">
        <v>12</v>
      </c>
      <c r="G1164" s="15">
        <v>20</v>
      </c>
      <c r="H1164" s="14" t="s">
        <v>201</v>
      </c>
      <c r="I1164" s="14" t="s">
        <v>108</v>
      </c>
      <c r="J1164" s="14" t="s">
        <v>117</v>
      </c>
      <c r="K1164" s="14" t="s">
        <v>16718</v>
      </c>
      <c r="L1164" s="14" t="s">
        <v>16720</v>
      </c>
      <c r="M1164" s="14" t="s">
        <v>53</v>
      </c>
      <c r="N1164" s="14" t="s">
        <v>38</v>
      </c>
      <c r="O1164" s="14" t="b">
        <f t="shared" ca="1" si="217"/>
        <v>0</v>
      </c>
      <c r="P1164" s="14" t="b">
        <f t="shared" ca="1" si="218"/>
        <v>1</v>
      </c>
      <c r="Q1164" s="5"/>
      <c r="R1164" s="5"/>
      <c r="S1164" s="5"/>
      <c r="T1164" s="5"/>
      <c r="U1164" s="5"/>
      <c r="V1164" s="5"/>
      <c r="W1164" s="5"/>
      <c r="X1164" s="5"/>
      <c r="Y1164" s="5"/>
      <c r="Z1164" s="5"/>
      <c r="AA1164" s="5"/>
      <c r="AB1164" s="5"/>
      <c r="AC1164" s="5"/>
      <c r="AD1164" s="5"/>
      <c r="AE1164" s="5"/>
    </row>
    <row r="1165" spans="1:31" ht="21" customHeight="1">
      <c r="A1165" s="5" t="s">
        <v>396</v>
      </c>
      <c r="B1165" s="5" t="s">
        <v>16726</v>
      </c>
      <c r="C1165" s="5" t="s">
        <v>27</v>
      </c>
      <c r="D1165" s="5" t="s">
        <v>80</v>
      </c>
      <c r="E1165" s="5" t="s">
        <v>45</v>
      </c>
      <c r="F1165" s="7">
        <v>12</v>
      </c>
      <c r="G1165" s="7">
        <v>25</v>
      </c>
      <c r="H1165" s="5" t="s">
        <v>3306</v>
      </c>
      <c r="I1165" s="5" t="s">
        <v>108</v>
      </c>
      <c r="J1165" s="5" t="s">
        <v>16729</v>
      </c>
      <c r="K1165" s="9" t="s">
        <v>47</v>
      </c>
      <c r="L1165" s="5" t="s">
        <v>16730</v>
      </c>
      <c r="M1165" s="5" t="s">
        <v>53</v>
      </c>
      <c r="N1165" s="5" t="s">
        <v>55</v>
      </c>
      <c r="O1165" s="5" t="b">
        <f t="shared" ca="1" si="217"/>
        <v>0</v>
      </c>
      <c r="P1165" s="5" t="b">
        <f t="shared" ca="1" si="218"/>
        <v>1</v>
      </c>
      <c r="Q1165" s="5"/>
      <c r="R1165" s="5"/>
      <c r="S1165" s="5"/>
      <c r="T1165" s="5"/>
      <c r="U1165" s="5"/>
      <c r="V1165" s="5"/>
      <c r="W1165" s="5"/>
      <c r="X1165" s="5"/>
      <c r="Y1165" s="5"/>
      <c r="Z1165" s="5"/>
      <c r="AA1165" s="5"/>
      <c r="AB1165" s="5"/>
      <c r="AC1165" s="5"/>
      <c r="AD1165" s="5"/>
      <c r="AE1165" s="5"/>
    </row>
    <row r="1166" spans="1:31" ht="21" customHeight="1">
      <c r="A1166" s="14" t="s">
        <v>16736</v>
      </c>
      <c r="B1166" s="14" t="s">
        <v>2943</v>
      </c>
      <c r="C1166" s="14" t="s">
        <v>27</v>
      </c>
      <c r="D1166" s="14" t="s">
        <v>80</v>
      </c>
      <c r="E1166" s="14" t="s">
        <v>45</v>
      </c>
      <c r="F1166" s="15">
        <v>12</v>
      </c>
      <c r="G1166" s="15">
        <v>25</v>
      </c>
      <c r="H1166" s="14" t="s">
        <v>3306</v>
      </c>
      <c r="I1166" s="14" t="s">
        <v>31</v>
      </c>
      <c r="J1166" s="14" t="s">
        <v>110</v>
      </c>
      <c r="K1166" s="14" t="s">
        <v>16741</v>
      </c>
      <c r="L1166" s="14" t="s">
        <v>16742</v>
      </c>
      <c r="M1166" s="14" t="s">
        <v>42</v>
      </c>
      <c r="N1166" s="14" t="s">
        <v>55</v>
      </c>
      <c r="O1166" s="14" t="b">
        <f t="shared" ca="1" si="217"/>
        <v>0</v>
      </c>
      <c r="P1166" s="14" t="b">
        <f t="shared" ca="1" si="218"/>
        <v>1</v>
      </c>
      <c r="Q1166" s="5"/>
      <c r="R1166" s="5"/>
      <c r="S1166" s="5"/>
      <c r="T1166" s="5"/>
      <c r="U1166" s="5"/>
      <c r="V1166" s="5"/>
      <c r="W1166" s="5"/>
      <c r="X1166" s="5"/>
      <c r="Y1166" s="5"/>
      <c r="Z1166" s="5"/>
      <c r="AA1166" s="5"/>
      <c r="AB1166" s="5"/>
      <c r="AC1166" s="5"/>
      <c r="AD1166" s="5"/>
      <c r="AE1166" s="5"/>
    </row>
    <row r="1167" spans="1:31" ht="21" customHeight="1">
      <c r="A1167" s="5" t="s">
        <v>248</v>
      </c>
      <c r="B1167" s="5" t="s">
        <v>16748</v>
      </c>
      <c r="C1167" s="5" t="s">
        <v>27</v>
      </c>
      <c r="D1167" s="5" t="s">
        <v>290</v>
      </c>
      <c r="E1167" s="5" t="s">
        <v>29</v>
      </c>
      <c r="F1167" s="7">
        <v>12</v>
      </c>
      <c r="G1167" s="7">
        <v>15</v>
      </c>
      <c r="H1167" s="5" t="s">
        <v>1136</v>
      </c>
      <c r="I1167" s="5" t="s">
        <v>108</v>
      </c>
      <c r="J1167" s="5" t="s">
        <v>3397</v>
      </c>
      <c r="K1167" s="5" t="s">
        <v>12824</v>
      </c>
      <c r="L1167" s="5" t="s">
        <v>16753</v>
      </c>
      <c r="M1167" s="5" t="s">
        <v>42</v>
      </c>
      <c r="N1167" s="5" t="s">
        <v>55</v>
      </c>
      <c r="O1167" s="5" t="b">
        <f t="shared" ref="O1167:O1179" ca="1" si="219">IFERROR(__xludf.DUMMYFUNCTION("REGEXMATCH(A1167,""PHP"")"),TRUE)</f>
        <v>1</v>
      </c>
      <c r="P1167" s="5"/>
      <c r="Q1167" s="5"/>
      <c r="R1167" s="5"/>
      <c r="S1167" s="5"/>
      <c r="T1167" s="5"/>
      <c r="U1167" s="5"/>
      <c r="V1167" s="5"/>
      <c r="W1167" s="5"/>
      <c r="X1167" s="5"/>
      <c r="Y1167" s="5"/>
      <c r="Z1167" s="5"/>
      <c r="AA1167" s="5"/>
      <c r="AB1167" s="5"/>
      <c r="AC1167" s="5"/>
      <c r="AD1167" s="5"/>
      <c r="AE1167" s="5"/>
    </row>
    <row r="1168" spans="1:31" ht="21" customHeight="1">
      <c r="A1168" s="5" t="s">
        <v>248</v>
      </c>
      <c r="B1168" s="5" t="s">
        <v>16754</v>
      </c>
      <c r="C1168" s="5" t="s">
        <v>170</v>
      </c>
      <c r="D1168" s="5" t="s">
        <v>390</v>
      </c>
      <c r="E1168" s="5" t="s">
        <v>45</v>
      </c>
      <c r="F1168" s="7">
        <v>12</v>
      </c>
      <c r="G1168" s="7">
        <v>18</v>
      </c>
      <c r="H1168" s="5" t="s">
        <v>510</v>
      </c>
      <c r="I1168" s="5" t="s">
        <v>108</v>
      </c>
      <c r="J1168" s="5" t="s">
        <v>2426</v>
      </c>
      <c r="K1168" s="5" t="s">
        <v>16756</v>
      </c>
      <c r="L1168" s="5" t="s">
        <v>16758</v>
      </c>
      <c r="M1168" s="5" t="s">
        <v>53</v>
      </c>
      <c r="N1168" s="5" t="s">
        <v>55</v>
      </c>
      <c r="O1168" s="5" t="b">
        <f t="shared" ca="1" si="219"/>
        <v>1</v>
      </c>
      <c r="P1168" s="5"/>
      <c r="Q1168" s="5"/>
      <c r="R1168" s="5"/>
      <c r="S1168" s="5"/>
      <c r="T1168" s="5"/>
      <c r="U1168" s="5"/>
      <c r="V1168" s="5"/>
      <c r="W1168" s="5"/>
      <c r="X1168" s="5"/>
      <c r="Y1168" s="5"/>
      <c r="Z1168" s="5"/>
      <c r="AA1168" s="5"/>
      <c r="AB1168" s="5"/>
      <c r="AC1168" s="5"/>
      <c r="AD1168" s="5"/>
      <c r="AE1168" s="5"/>
    </row>
    <row r="1169" spans="1:31" ht="21" customHeight="1">
      <c r="A1169" s="5" t="s">
        <v>248</v>
      </c>
      <c r="B1169" s="5" t="s">
        <v>16761</v>
      </c>
      <c r="C1169" s="5" t="s">
        <v>170</v>
      </c>
      <c r="D1169" s="5" t="s">
        <v>378</v>
      </c>
      <c r="E1169" s="5" t="s">
        <v>45</v>
      </c>
      <c r="F1169" s="7">
        <v>12</v>
      </c>
      <c r="G1169" s="7">
        <v>15</v>
      </c>
      <c r="H1169" s="5" t="s">
        <v>1136</v>
      </c>
      <c r="I1169" s="5" t="s">
        <v>108</v>
      </c>
      <c r="J1169" s="5" t="s">
        <v>16762</v>
      </c>
      <c r="K1169" s="5" t="s">
        <v>16763</v>
      </c>
      <c r="L1169" s="5" t="s">
        <v>16764</v>
      </c>
      <c r="M1169" s="5" t="s">
        <v>37</v>
      </c>
      <c r="N1169" s="5" t="s">
        <v>55</v>
      </c>
      <c r="O1169" s="5" t="b">
        <f t="shared" ca="1" si="219"/>
        <v>1</v>
      </c>
      <c r="P1169" s="5"/>
      <c r="Q1169" s="5"/>
      <c r="R1169" s="5"/>
      <c r="S1169" s="5"/>
      <c r="T1169" s="5"/>
      <c r="U1169" s="5"/>
      <c r="V1169" s="5"/>
      <c r="W1169" s="5"/>
      <c r="X1169" s="5"/>
      <c r="Y1169" s="5"/>
      <c r="Z1169" s="5"/>
      <c r="AA1169" s="5"/>
      <c r="AB1169" s="5"/>
      <c r="AC1169" s="5"/>
      <c r="AD1169" s="5"/>
      <c r="AE1169" s="5"/>
    </row>
    <row r="1170" spans="1:31" ht="21" customHeight="1">
      <c r="A1170" s="5" t="s">
        <v>15985</v>
      </c>
      <c r="B1170" s="5" t="s">
        <v>4839</v>
      </c>
      <c r="C1170" s="5" t="s">
        <v>170</v>
      </c>
      <c r="D1170" s="5" t="s">
        <v>390</v>
      </c>
      <c r="E1170" s="5" t="s">
        <v>29</v>
      </c>
      <c r="F1170" s="7">
        <v>12</v>
      </c>
      <c r="G1170" s="7">
        <v>20</v>
      </c>
      <c r="H1170" s="5" t="s">
        <v>201</v>
      </c>
      <c r="I1170" s="5" t="s">
        <v>108</v>
      </c>
      <c r="J1170" s="5" t="s">
        <v>2067</v>
      </c>
      <c r="K1170" s="5" t="s">
        <v>16769</v>
      </c>
      <c r="L1170" s="5" t="s">
        <v>16770</v>
      </c>
      <c r="M1170" s="5" t="s">
        <v>53</v>
      </c>
      <c r="N1170" s="5" t="s">
        <v>55</v>
      </c>
      <c r="O1170" s="5" t="b">
        <f t="shared" ca="1" si="219"/>
        <v>1</v>
      </c>
      <c r="P1170" s="5"/>
      <c r="Q1170" s="5"/>
      <c r="R1170" s="5"/>
      <c r="S1170" s="5"/>
      <c r="T1170" s="5"/>
      <c r="U1170" s="5"/>
      <c r="V1170" s="5"/>
      <c r="W1170" s="5"/>
      <c r="X1170" s="5"/>
      <c r="Y1170" s="5"/>
      <c r="Z1170" s="5"/>
      <c r="AA1170" s="5"/>
      <c r="AB1170" s="5"/>
      <c r="AC1170" s="5"/>
      <c r="AD1170" s="5"/>
      <c r="AE1170" s="5"/>
    </row>
    <row r="1171" spans="1:31" ht="21" customHeight="1">
      <c r="A1171" s="5" t="s">
        <v>10757</v>
      </c>
      <c r="B1171" s="5" t="s">
        <v>1204</v>
      </c>
      <c r="C1171" s="5" t="s">
        <v>170</v>
      </c>
      <c r="D1171" s="5" t="s">
        <v>390</v>
      </c>
      <c r="E1171" s="5" t="s">
        <v>29</v>
      </c>
      <c r="F1171" s="7">
        <v>12</v>
      </c>
      <c r="G1171" s="7">
        <v>15</v>
      </c>
      <c r="H1171" s="5" t="s">
        <v>1136</v>
      </c>
      <c r="I1171" s="5" t="s">
        <v>31</v>
      </c>
      <c r="J1171" s="5" t="s">
        <v>76</v>
      </c>
      <c r="K1171" s="5" t="s">
        <v>1208</v>
      </c>
      <c r="L1171" s="5" t="s">
        <v>16777</v>
      </c>
      <c r="M1171" s="5" t="s">
        <v>53</v>
      </c>
      <c r="N1171" s="5" t="s">
        <v>55</v>
      </c>
      <c r="O1171" s="5" t="b">
        <f t="shared" ca="1" si="219"/>
        <v>1</v>
      </c>
      <c r="P1171" s="5"/>
      <c r="Q1171" s="5"/>
      <c r="R1171" s="5"/>
      <c r="S1171" s="5"/>
      <c r="T1171" s="5"/>
      <c r="U1171" s="5"/>
      <c r="V1171" s="5"/>
      <c r="W1171" s="5"/>
      <c r="X1171" s="5"/>
      <c r="Y1171" s="5"/>
      <c r="Z1171" s="5"/>
      <c r="AA1171" s="5"/>
      <c r="AB1171" s="5"/>
      <c r="AC1171" s="5"/>
      <c r="AD1171" s="5"/>
      <c r="AE1171" s="5"/>
    </row>
    <row r="1172" spans="1:31" ht="21" customHeight="1">
      <c r="A1172" s="5" t="s">
        <v>248</v>
      </c>
      <c r="B1172" s="5" t="s">
        <v>16778</v>
      </c>
      <c r="C1172" s="5" t="s">
        <v>170</v>
      </c>
      <c r="D1172" s="5" t="s">
        <v>171</v>
      </c>
      <c r="E1172" s="5" t="s">
        <v>45</v>
      </c>
      <c r="F1172" s="7">
        <v>12</v>
      </c>
      <c r="G1172" s="7">
        <v>17</v>
      </c>
      <c r="H1172" s="5" t="s">
        <v>941</v>
      </c>
      <c r="I1172" s="5" t="s">
        <v>108</v>
      </c>
      <c r="J1172" s="5" t="s">
        <v>1270</v>
      </c>
      <c r="K1172" s="5" t="s">
        <v>16779</v>
      </c>
      <c r="L1172" s="5" t="s">
        <v>16780</v>
      </c>
      <c r="M1172" s="5" t="s">
        <v>42</v>
      </c>
      <c r="N1172" s="5" t="s">
        <v>55</v>
      </c>
      <c r="O1172" s="5" t="b">
        <f t="shared" ca="1" si="219"/>
        <v>1</v>
      </c>
      <c r="P1172" s="5"/>
      <c r="Q1172" s="5"/>
      <c r="R1172" s="5"/>
      <c r="S1172" s="5"/>
      <c r="T1172" s="5"/>
      <c r="U1172" s="5"/>
      <c r="V1172" s="5"/>
      <c r="W1172" s="5"/>
      <c r="X1172" s="5"/>
      <c r="Y1172" s="5"/>
      <c r="Z1172" s="5"/>
      <c r="AA1172" s="5"/>
      <c r="AB1172" s="5"/>
      <c r="AC1172" s="5"/>
      <c r="AD1172" s="5"/>
      <c r="AE1172" s="5"/>
    </row>
    <row r="1173" spans="1:31" ht="21" customHeight="1">
      <c r="A1173" s="5" t="s">
        <v>248</v>
      </c>
      <c r="B1173" s="5" t="s">
        <v>15237</v>
      </c>
      <c r="C1173" s="5" t="s">
        <v>170</v>
      </c>
      <c r="D1173" s="5" t="s">
        <v>1759</v>
      </c>
      <c r="E1173" s="5" t="s">
        <v>45</v>
      </c>
      <c r="F1173" s="7">
        <v>12</v>
      </c>
      <c r="G1173" s="7">
        <v>15</v>
      </c>
      <c r="H1173" s="5" t="s">
        <v>1136</v>
      </c>
      <c r="I1173" s="5" t="s">
        <v>108</v>
      </c>
      <c r="J1173" s="5" t="s">
        <v>811</v>
      </c>
      <c r="K1173" s="5" t="s">
        <v>15238</v>
      </c>
      <c r="L1173" s="5" t="s">
        <v>16783</v>
      </c>
      <c r="M1173" s="5" t="s">
        <v>53</v>
      </c>
      <c r="N1173" s="5" t="s">
        <v>55</v>
      </c>
      <c r="O1173" s="5" t="b">
        <f t="shared" ca="1" si="219"/>
        <v>1</v>
      </c>
      <c r="P1173" s="5"/>
      <c r="Q1173" s="5"/>
      <c r="R1173" s="5"/>
      <c r="S1173" s="5"/>
      <c r="T1173" s="5"/>
      <c r="U1173" s="5"/>
      <c r="V1173" s="5"/>
      <c r="W1173" s="5"/>
      <c r="X1173" s="5"/>
      <c r="Y1173" s="5"/>
      <c r="Z1173" s="5"/>
      <c r="AA1173" s="5"/>
      <c r="AB1173" s="5"/>
      <c r="AC1173" s="5"/>
      <c r="AD1173" s="5"/>
      <c r="AE1173" s="5"/>
    </row>
    <row r="1174" spans="1:31" ht="21" customHeight="1">
      <c r="A1174" s="5" t="s">
        <v>16785</v>
      </c>
      <c r="B1174" s="5" t="s">
        <v>16787</v>
      </c>
      <c r="C1174" s="5" t="s">
        <v>41</v>
      </c>
      <c r="D1174" s="5" t="s">
        <v>47</v>
      </c>
      <c r="E1174" s="5" t="s">
        <v>29</v>
      </c>
      <c r="F1174" s="7">
        <v>12</v>
      </c>
      <c r="G1174" s="7">
        <v>20</v>
      </c>
      <c r="H1174" s="5" t="s">
        <v>201</v>
      </c>
      <c r="I1174" s="5" t="s">
        <v>108</v>
      </c>
      <c r="J1174" s="5" t="s">
        <v>16521</v>
      </c>
      <c r="K1174" s="5" t="s">
        <v>16791</v>
      </c>
      <c r="L1174" s="5" t="s">
        <v>16792</v>
      </c>
      <c r="M1174" s="5" t="s">
        <v>37</v>
      </c>
      <c r="N1174" s="5" t="s">
        <v>55</v>
      </c>
      <c r="O1174" s="5" t="b">
        <f t="shared" ca="1" si="219"/>
        <v>1</v>
      </c>
      <c r="P1174" s="5"/>
      <c r="Q1174" s="5"/>
      <c r="R1174" s="5"/>
      <c r="S1174" s="5"/>
      <c r="T1174" s="5"/>
      <c r="U1174" s="5"/>
      <c r="V1174" s="5"/>
      <c r="W1174" s="5"/>
      <c r="X1174" s="5"/>
      <c r="Y1174" s="5"/>
      <c r="Z1174" s="5"/>
      <c r="AA1174" s="5"/>
      <c r="AB1174" s="5"/>
      <c r="AC1174" s="5"/>
      <c r="AD1174" s="5"/>
      <c r="AE1174" s="5"/>
    </row>
    <row r="1175" spans="1:31" ht="21" customHeight="1">
      <c r="A1175" s="5" t="s">
        <v>10757</v>
      </c>
      <c r="B1175" s="5" t="s">
        <v>16794</v>
      </c>
      <c r="C1175" s="5" t="s">
        <v>41</v>
      </c>
      <c r="D1175" s="5" t="s">
        <v>94</v>
      </c>
      <c r="E1175" s="5" t="s">
        <v>29</v>
      </c>
      <c r="F1175" s="7">
        <v>12</v>
      </c>
      <c r="G1175" s="7">
        <v>20</v>
      </c>
      <c r="H1175" s="5" t="s">
        <v>201</v>
      </c>
      <c r="I1175" s="5" t="s">
        <v>66</v>
      </c>
      <c r="J1175" s="5" t="s">
        <v>2680</v>
      </c>
      <c r="K1175" s="5" t="s">
        <v>16796</v>
      </c>
      <c r="L1175" s="5" t="s">
        <v>16797</v>
      </c>
      <c r="M1175" s="5" t="s">
        <v>37</v>
      </c>
      <c r="N1175" s="5" t="s">
        <v>55</v>
      </c>
      <c r="O1175" s="5" t="b">
        <f t="shared" ca="1" si="219"/>
        <v>1</v>
      </c>
      <c r="P1175" s="5"/>
      <c r="Q1175" s="5"/>
      <c r="R1175" s="5"/>
      <c r="S1175" s="5"/>
      <c r="T1175" s="5"/>
      <c r="U1175" s="5"/>
      <c r="V1175" s="5"/>
      <c r="W1175" s="5"/>
      <c r="X1175" s="5"/>
      <c r="Y1175" s="5"/>
      <c r="Z1175" s="5"/>
      <c r="AA1175" s="5"/>
      <c r="AB1175" s="5"/>
      <c r="AC1175" s="5"/>
      <c r="AD1175" s="5"/>
      <c r="AE1175" s="5"/>
    </row>
    <row r="1176" spans="1:31" ht="21" customHeight="1">
      <c r="A1176" s="5" t="s">
        <v>248</v>
      </c>
      <c r="B1176" s="5" t="s">
        <v>16801</v>
      </c>
      <c r="C1176" s="5" t="s">
        <v>170</v>
      </c>
      <c r="D1176" s="5" t="s">
        <v>390</v>
      </c>
      <c r="E1176" s="5" t="s">
        <v>29</v>
      </c>
      <c r="F1176" s="7">
        <v>12</v>
      </c>
      <c r="G1176" s="7">
        <v>18</v>
      </c>
      <c r="H1176" s="5" t="s">
        <v>510</v>
      </c>
      <c r="I1176" s="5" t="s">
        <v>24</v>
      </c>
      <c r="J1176" s="5" t="s">
        <v>76</v>
      </c>
      <c r="K1176" s="5" t="s">
        <v>16802</v>
      </c>
      <c r="L1176" s="5" t="s">
        <v>16803</v>
      </c>
      <c r="M1176" s="5" t="s">
        <v>37</v>
      </c>
      <c r="N1176" s="5" t="s">
        <v>55</v>
      </c>
      <c r="O1176" s="5" t="b">
        <f t="shared" ca="1" si="219"/>
        <v>1</v>
      </c>
      <c r="P1176" s="5"/>
      <c r="Q1176" s="5"/>
      <c r="R1176" s="5"/>
      <c r="S1176" s="5"/>
      <c r="T1176" s="5"/>
      <c r="U1176" s="5"/>
      <c r="V1176" s="5"/>
      <c r="W1176" s="5"/>
      <c r="X1176" s="5"/>
      <c r="Y1176" s="5"/>
      <c r="Z1176" s="5"/>
      <c r="AA1176" s="5"/>
      <c r="AB1176" s="5"/>
      <c r="AC1176" s="5"/>
      <c r="AD1176" s="5"/>
      <c r="AE1176" s="5"/>
    </row>
    <row r="1177" spans="1:31" ht="21" customHeight="1">
      <c r="A1177" s="5" t="s">
        <v>248</v>
      </c>
      <c r="B1177" s="5" t="s">
        <v>11058</v>
      </c>
      <c r="C1177" s="5" t="s">
        <v>41</v>
      </c>
      <c r="D1177" s="5" t="s">
        <v>94</v>
      </c>
      <c r="E1177" s="5" t="s">
        <v>29</v>
      </c>
      <c r="F1177" s="7">
        <v>12</v>
      </c>
      <c r="G1177" s="7">
        <v>18</v>
      </c>
      <c r="H1177" s="5" t="s">
        <v>510</v>
      </c>
      <c r="I1177" s="5" t="s">
        <v>31</v>
      </c>
      <c r="J1177" s="5" t="s">
        <v>947</v>
      </c>
      <c r="K1177" s="5" t="s">
        <v>16810</v>
      </c>
      <c r="L1177" s="5" t="s">
        <v>16812</v>
      </c>
      <c r="M1177" s="5" t="s">
        <v>53</v>
      </c>
      <c r="N1177" s="5" t="s">
        <v>55</v>
      </c>
      <c r="O1177" s="5" t="b">
        <f t="shared" ca="1" si="219"/>
        <v>1</v>
      </c>
      <c r="P1177" s="5"/>
      <c r="Q1177" s="5"/>
      <c r="R1177" s="5"/>
      <c r="S1177" s="5"/>
      <c r="T1177" s="5"/>
      <c r="U1177" s="5"/>
      <c r="V1177" s="5"/>
      <c r="W1177" s="5"/>
      <c r="X1177" s="5"/>
      <c r="Y1177" s="5"/>
      <c r="Z1177" s="5"/>
      <c r="AA1177" s="5"/>
      <c r="AB1177" s="5"/>
      <c r="AC1177" s="5"/>
      <c r="AD1177" s="5"/>
      <c r="AE1177" s="5"/>
    </row>
    <row r="1178" spans="1:31" ht="21" customHeight="1">
      <c r="A1178" s="5" t="s">
        <v>16813</v>
      </c>
      <c r="B1178" s="5" t="s">
        <v>16814</v>
      </c>
      <c r="C1178" s="5" t="s">
        <v>170</v>
      </c>
      <c r="D1178" s="5" t="s">
        <v>390</v>
      </c>
      <c r="E1178" s="5" t="s">
        <v>29</v>
      </c>
      <c r="F1178" s="7">
        <v>12</v>
      </c>
      <c r="G1178" s="7">
        <v>20</v>
      </c>
      <c r="H1178" s="5" t="s">
        <v>201</v>
      </c>
      <c r="I1178" s="5" t="s">
        <v>66</v>
      </c>
      <c r="J1178" s="5" t="s">
        <v>76</v>
      </c>
      <c r="K1178" s="5" t="s">
        <v>16815</v>
      </c>
      <c r="L1178" s="5" t="s">
        <v>16816</v>
      </c>
      <c r="M1178" s="5" t="s">
        <v>53</v>
      </c>
      <c r="N1178" s="5" t="s">
        <v>55</v>
      </c>
      <c r="O1178" s="5" t="b">
        <f t="shared" ca="1" si="219"/>
        <v>1</v>
      </c>
      <c r="P1178" s="5"/>
      <c r="Q1178" s="5"/>
      <c r="R1178" s="5"/>
      <c r="S1178" s="5"/>
      <c r="T1178" s="5"/>
      <c r="U1178" s="5"/>
      <c r="V1178" s="5"/>
      <c r="W1178" s="5"/>
      <c r="X1178" s="5"/>
      <c r="Y1178" s="5"/>
      <c r="Z1178" s="5"/>
      <c r="AA1178" s="5"/>
      <c r="AB1178" s="5"/>
      <c r="AC1178" s="5"/>
      <c r="AD1178" s="5"/>
      <c r="AE1178" s="5"/>
    </row>
    <row r="1179" spans="1:31" ht="21" customHeight="1">
      <c r="A1179" s="5" t="s">
        <v>16819</v>
      </c>
      <c r="B1179" s="5" t="s">
        <v>16820</v>
      </c>
      <c r="C1179" s="5" t="s">
        <v>170</v>
      </c>
      <c r="D1179" s="5" t="s">
        <v>378</v>
      </c>
      <c r="E1179" s="5" t="s">
        <v>45</v>
      </c>
      <c r="F1179" s="7">
        <v>12</v>
      </c>
      <c r="G1179" s="7">
        <v>25</v>
      </c>
      <c r="H1179" s="5" t="s">
        <v>3306</v>
      </c>
      <c r="I1179" s="5" t="s">
        <v>108</v>
      </c>
      <c r="J1179" s="5" t="s">
        <v>4135</v>
      </c>
      <c r="K1179" s="5" t="s">
        <v>381</v>
      </c>
      <c r="L1179" s="5" t="s">
        <v>16822</v>
      </c>
      <c r="M1179" s="5" t="s">
        <v>53</v>
      </c>
      <c r="N1179" s="5" t="s">
        <v>55</v>
      </c>
      <c r="O1179" s="5" t="b">
        <f t="shared" ca="1" si="219"/>
        <v>1</v>
      </c>
      <c r="P1179" s="5"/>
      <c r="Q1179" s="5"/>
      <c r="R1179" s="5"/>
      <c r="S1179" s="5"/>
      <c r="T1179" s="5"/>
      <c r="U1179" s="5"/>
      <c r="V1179" s="5"/>
      <c r="W1179" s="5"/>
      <c r="X1179" s="5"/>
      <c r="Y1179" s="5"/>
      <c r="Z1179" s="5"/>
      <c r="AA1179" s="5"/>
      <c r="AB1179" s="5"/>
      <c r="AC1179" s="5"/>
      <c r="AD1179" s="5"/>
      <c r="AE1179" s="5"/>
    </row>
    <row r="1180" spans="1:31" ht="21" customHeight="1">
      <c r="A1180" s="14" t="s">
        <v>9131</v>
      </c>
      <c r="B1180" s="14" t="s">
        <v>16825</v>
      </c>
      <c r="C1180" s="14" t="s">
        <v>27</v>
      </c>
      <c r="D1180" s="14" t="s">
        <v>85</v>
      </c>
      <c r="E1180" s="14" t="s">
        <v>29</v>
      </c>
      <c r="F1180" s="15">
        <v>12</v>
      </c>
      <c r="G1180" s="15">
        <v>18</v>
      </c>
      <c r="H1180" s="14" t="s">
        <v>510</v>
      </c>
      <c r="I1180" s="14" t="s">
        <v>108</v>
      </c>
      <c r="J1180" s="14" t="s">
        <v>110</v>
      </c>
      <c r="K1180" s="14" t="s">
        <v>16826</v>
      </c>
      <c r="L1180" s="14" t="s">
        <v>16827</v>
      </c>
      <c r="M1180" s="14" t="s">
        <v>53</v>
      </c>
      <c r="N1180" s="14" t="s">
        <v>55</v>
      </c>
      <c r="O1180" s="14" t="b">
        <f t="shared" ref="O1180:O1184" ca="1" si="220">IFERROR(__xludf.DUMMYFUNCTION("REGEXMATCH(A1180,""(?i)PHP"")"),FALSE)</f>
        <v>0</v>
      </c>
      <c r="P1180" s="14" t="b">
        <f t="shared" ref="P1180:P1184" ca="1" si="221">IFERROR(__xludf.DUMMYFUNCTION("REGEXMATCH(L1180,""(?i)PHP"")"),FALSE)</f>
        <v>0</v>
      </c>
      <c r="Q1180" s="5"/>
      <c r="R1180" s="5"/>
      <c r="S1180" s="5"/>
      <c r="T1180" s="5"/>
      <c r="U1180" s="5"/>
      <c r="V1180" s="5"/>
      <c r="W1180" s="5"/>
      <c r="X1180" s="5"/>
      <c r="Y1180" s="5"/>
      <c r="Z1180" s="5"/>
      <c r="AA1180" s="5"/>
      <c r="AB1180" s="5"/>
      <c r="AC1180" s="5"/>
      <c r="AD1180" s="5"/>
      <c r="AE1180" s="5"/>
    </row>
    <row r="1181" spans="1:31" ht="21" customHeight="1">
      <c r="A1181" s="14" t="s">
        <v>16835</v>
      </c>
      <c r="B1181" s="14" t="s">
        <v>8291</v>
      </c>
      <c r="C1181" s="14" t="s">
        <v>170</v>
      </c>
      <c r="D1181" s="14" t="s">
        <v>378</v>
      </c>
      <c r="E1181" s="14" t="s">
        <v>45</v>
      </c>
      <c r="F1181" s="15">
        <v>12</v>
      </c>
      <c r="G1181" s="15">
        <v>18</v>
      </c>
      <c r="H1181" s="14" t="s">
        <v>510</v>
      </c>
      <c r="I1181" s="14" t="s">
        <v>66</v>
      </c>
      <c r="J1181" s="14" t="s">
        <v>134</v>
      </c>
      <c r="K1181" s="14" t="s">
        <v>8292</v>
      </c>
      <c r="L1181" s="14" t="s">
        <v>16838</v>
      </c>
      <c r="M1181" s="14" t="s">
        <v>167</v>
      </c>
      <c r="N1181" s="14" t="s">
        <v>89</v>
      </c>
      <c r="O1181" s="14" t="b">
        <f t="shared" ca="1" si="220"/>
        <v>0</v>
      </c>
      <c r="P1181" s="14" t="b">
        <f t="shared" ca="1" si="221"/>
        <v>0</v>
      </c>
      <c r="Q1181" s="5"/>
      <c r="R1181" s="5"/>
      <c r="S1181" s="5"/>
      <c r="T1181" s="5"/>
      <c r="U1181" s="5"/>
      <c r="V1181" s="5"/>
      <c r="W1181" s="5"/>
      <c r="X1181" s="5"/>
      <c r="Y1181" s="5"/>
      <c r="Z1181" s="5"/>
      <c r="AA1181" s="5"/>
      <c r="AB1181" s="5"/>
      <c r="AC1181" s="5"/>
      <c r="AD1181" s="5"/>
      <c r="AE1181" s="5"/>
    </row>
    <row r="1182" spans="1:31" ht="21" customHeight="1">
      <c r="A1182" s="14" t="s">
        <v>16845</v>
      </c>
      <c r="B1182" s="14" t="s">
        <v>14616</v>
      </c>
      <c r="C1182" s="14" t="s">
        <v>170</v>
      </c>
      <c r="D1182" s="14" t="s">
        <v>47</v>
      </c>
      <c r="E1182" s="14" t="s">
        <v>29</v>
      </c>
      <c r="F1182" s="15">
        <v>12</v>
      </c>
      <c r="G1182" s="15">
        <v>18</v>
      </c>
      <c r="H1182" s="14" t="s">
        <v>510</v>
      </c>
      <c r="I1182" s="14" t="s">
        <v>24</v>
      </c>
      <c r="J1182" s="14" t="s">
        <v>576</v>
      </c>
      <c r="K1182" s="14" t="s">
        <v>14617</v>
      </c>
      <c r="L1182" s="14" t="s">
        <v>16846</v>
      </c>
      <c r="M1182" s="14" t="s">
        <v>167</v>
      </c>
      <c r="N1182" s="14" t="s">
        <v>55</v>
      </c>
      <c r="O1182" s="14" t="b">
        <f t="shared" ca="1" si="220"/>
        <v>0</v>
      </c>
      <c r="P1182" s="14" t="b">
        <f t="shared" ca="1" si="221"/>
        <v>0</v>
      </c>
      <c r="Q1182" s="5"/>
      <c r="R1182" s="5"/>
      <c r="S1182" s="5"/>
      <c r="T1182" s="5"/>
      <c r="U1182" s="5"/>
      <c r="V1182" s="5"/>
      <c r="W1182" s="5"/>
      <c r="X1182" s="5"/>
      <c r="Y1182" s="5"/>
      <c r="Z1182" s="5"/>
      <c r="AA1182" s="5"/>
      <c r="AB1182" s="5"/>
      <c r="AC1182" s="5"/>
      <c r="AD1182" s="5"/>
      <c r="AE1182" s="5"/>
    </row>
    <row r="1183" spans="1:31" ht="21" customHeight="1">
      <c r="A1183" s="5" t="s">
        <v>9556</v>
      </c>
      <c r="B1183" s="5" t="s">
        <v>14585</v>
      </c>
      <c r="C1183" s="5" t="s">
        <v>27</v>
      </c>
      <c r="D1183" s="5" t="s">
        <v>75</v>
      </c>
      <c r="E1183" s="5" t="s">
        <v>45</v>
      </c>
      <c r="F1183" s="7">
        <v>13</v>
      </c>
      <c r="G1183" s="7">
        <v>25</v>
      </c>
      <c r="H1183" s="5" t="s">
        <v>1127</v>
      </c>
      <c r="I1183" s="5" t="s">
        <v>66</v>
      </c>
      <c r="J1183" s="5" t="s">
        <v>1270</v>
      </c>
      <c r="K1183" s="9" t="s">
        <v>47</v>
      </c>
      <c r="L1183" s="5" t="s">
        <v>14588</v>
      </c>
      <c r="M1183" s="5" t="s">
        <v>100</v>
      </c>
      <c r="N1183" s="5" t="s">
        <v>55</v>
      </c>
      <c r="O1183" s="5" t="b">
        <f t="shared" ca="1" si="220"/>
        <v>0</v>
      </c>
      <c r="P1183" s="5" t="b">
        <f t="shared" ca="1" si="221"/>
        <v>0</v>
      </c>
      <c r="Q1183" s="5"/>
      <c r="R1183" s="5"/>
      <c r="S1183" s="5"/>
      <c r="T1183" s="5"/>
      <c r="U1183" s="5"/>
      <c r="V1183" s="5"/>
      <c r="W1183" s="5"/>
      <c r="X1183" s="5"/>
      <c r="Y1183" s="5"/>
      <c r="Z1183" s="5"/>
      <c r="AA1183" s="5"/>
      <c r="AB1183" s="5"/>
      <c r="AC1183" s="5"/>
      <c r="AD1183" s="5"/>
      <c r="AE1183" s="5"/>
    </row>
    <row r="1184" spans="1:31" ht="21" customHeight="1">
      <c r="A1184" s="14" t="s">
        <v>16848</v>
      </c>
      <c r="B1184" s="14" t="s">
        <v>16849</v>
      </c>
      <c r="C1184" s="14" t="s">
        <v>27</v>
      </c>
      <c r="D1184" s="14" t="s">
        <v>85</v>
      </c>
      <c r="E1184" s="14" t="s">
        <v>45</v>
      </c>
      <c r="F1184" s="15">
        <v>13</v>
      </c>
      <c r="G1184" s="15">
        <v>20</v>
      </c>
      <c r="H1184" s="14" t="s">
        <v>2677</v>
      </c>
      <c r="I1184" s="14" t="s">
        <v>24</v>
      </c>
      <c r="J1184" s="14" t="s">
        <v>412</v>
      </c>
      <c r="K1184" s="16" t="s">
        <v>47</v>
      </c>
      <c r="L1184" s="14" t="s">
        <v>16850</v>
      </c>
      <c r="M1184" s="14" t="s">
        <v>37</v>
      </c>
      <c r="N1184" s="14" t="s">
        <v>38</v>
      </c>
      <c r="O1184" s="14" t="b">
        <f t="shared" ca="1" si="220"/>
        <v>0</v>
      </c>
      <c r="P1184" s="14" t="b">
        <f t="shared" ca="1" si="221"/>
        <v>0</v>
      </c>
      <c r="Q1184" s="5"/>
      <c r="R1184" s="5"/>
      <c r="S1184" s="5"/>
      <c r="T1184" s="5"/>
      <c r="U1184" s="5"/>
      <c r="V1184" s="5"/>
      <c r="W1184" s="5"/>
      <c r="X1184" s="5"/>
      <c r="Y1184" s="5"/>
      <c r="Z1184" s="5"/>
      <c r="AA1184" s="5"/>
      <c r="AB1184" s="5"/>
      <c r="AC1184" s="5"/>
      <c r="AD1184" s="5"/>
      <c r="AE1184" s="5"/>
    </row>
    <row r="1185" spans="1:31" ht="21" customHeight="1">
      <c r="A1185" s="5" t="s">
        <v>14186</v>
      </c>
      <c r="B1185" s="5" t="s">
        <v>1194</v>
      </c>
      <c r="C1185" s="5" t="s">
        <v>41</v>
      </c>
      <c r="D1185" s="5" t="s">
        <v>94</v>
      </c>
      <c r="E1185" s="5" t="s">
        <v>29</v>
      </c>
      <c r="F1185" s="7">
        <v>13</v>
      </c>
      <c r="G1185" s="7">
        <v>18</v>
      </c>
      <c r="H1185" s="5" t="s">
        <v>1444</v>
      </c>
      <c r="I1185" s="5" t="s">
        <v>108</v>
      </c>
      <c r="J1185" s="5" t="s">
        <v>106</v>
      </c>
      <c r="K1185" s="5" t="s">
        <v>11029</v>
      </c>
      <c r="L1185" s="5" t="s">
        <v>16852</v>
      </c>
      <c r="M1185" s="5" t="s">
        <v>53</v>
      </c>
      <c r="N1185" s="5" t="s">
        <v>55</v>
      </c>
      <c r="O1185" s="5" t="b">
        <f ca="1">IFERROR(__xludf.DUMMYFUNCTION("REGEXMATCH(A1185,""PHP"")"),TRUE)</f>
        <v>1</v>
      </c>
      <c r="P1185" s="5"/>
      <c r="Q1185" s="5"/>
      <c r="R1185" s="5"/>
      <c r="S1185" s="5"/>
      <c r="T1185" s="5"/>
      <c r="U1185" s="5"/>
      <c r="V1185" s="5"/>
      <c r="W1185" s="5"/>
      <c r="X1185" s="5"/>
      <c r="Y1185" s="5"/>
      <c r="Z1185" s="5"/>
      <c r="AA1185" s="5"/>
      <c r="AB1185" s="5"/>
      <c r="AC1185" s="5"/>
      <c r="AD1185" s="5"/>
      <c r="AE1185" s="5"/>
    </row>
    <row r="1186" spans="1:31" ht="21" customHeight="1">
      <c r="A1186" s="14" t="s">
        <v>9556</v>
      </c>
      <c r="B1186" s="14" t="s">
        <v>16855</v>
      </c>
      <c r="C1186" s="14" t="s">
        <v>27</v>
      </c>
      <c r="D1186" s="14" t="s">
        <v>80</v>
      </c>
      <c r="E1186" s="14" t="s">
        <v>45</v>
      </c>
      <c r="F1186" s="15">
        <v>13</v>
      </c>
      <c r="G1186" s="15">
        <v>18</v>
      </c>
      <c r="H1186" s="14" t="s">
        <v>1444</v>
      </c>
      <c r="I1186" s="14" t="s">
        <v>24</v>
      </c>
      <c r="J1186" s="14" t="s">
        <v>1505</v>
      </c>
      <c r="K1186" s="14" t="s">
        <v>1816</v>
      </c>
      <c r="L1186" s="14" t="s">
        <v>16858</v>
      </c>
      <c r="M1186" s="14" t="s">
        <v>100</v>
      </c>
      <c r="N1186" s="14" t="s">
        <v>89</v>
      </c>
      <c r="O1186" s="14" t="b">
        <f t="shared" ref="O1186:O1191" ca="1" si="222">IFERROR(__xludf.DUMMYFUNCTION("REGEXMATCH(A1186,""(?i)PHP"")"),FALSE)</f>
        <v>0</v>
      </c>
      <c r="P1186" s="14" t="b">
        <f t="shared" ref="P1186:P1190" ca="1" si="223">IFERROR(__xludf.DUMMYFUNCTION("REGEXMATCH(L1186,""(?i)PHP"")"),FALSE)</f>
        <v>0</v>
      </c>
      <c r="Q1186" s="5"/>
      <c r="R1186" s="5"/>
      <c r="S1186" s="5"/>
      <c r="T1186" s="5"/>
      <c r="U1186" s="5"/>
      <c r="V1186" s="5"/>
      <c r="W1186" s="5"/>
      <c r="X1186" s="5"/>
      <c r="Y1186" s="5"/>
      <c r="Z1186" s="5"/>
      <c r="AA1186" s="5"/>
      <c r="AB1186" s="5"/>
      <c r="AC1186" s="5"/>
      <c r="AD1186" s="5"/>
      <c r="AE1186" s="5"/>
    </row>
    <row r="1187" spans="1:31" ht="21" customHeight="1">
      <c r="A1187" s="14" t="s">
        <v>9556</v>
      </c>
      <c r="B1187" s="14" t="s">
        <v>16865</v>
      </c>
      <c r="C1187" s="14" t="s">
        <v>170</v>
      </c>
      <c r="D1187" s="14" t="s">
        <v>390</v>
      </c>
      <c r="E1187" s="14" t="s">
        <v>29</v>
      </c>
      <c r="F1187" s="15">
        <v>13</v>
      </c>
      <c r="G1187" s="15">
        <v>25</v>
      </c>
      <c r="H1187" s="14" t="s">
        <v>1127</v>
      </c>
      <c r="I1187" s="14" t="s">
        <v>31</v>
      </c>
      <c r="J1187" s="14" t="s">
        <v>117</v>
      </c>
      <c r="K1187" s="14" t="s">
        <v>16868</v>
      </c>
      <c r="L1187" s="14" t="s">
        <v>16869</v>
      </c>
      <c r="M1187" s="14" t="s">
        <v>167</v>
      </c>
      <c r="N1187" s="14" t="s">
        <v>237</v>
      </c>
      <c r="O1187" s="14" t="b">
        <f t="shared" ca="1" si="222"/>
        <v>0</v>
      </c>
      <c r="P1187" s="14" t="b">
        <f t="shared" ca="1" si="223"/>
        <v>0</v>
      </c>
      <c r="Q1187" s="5"/>
      <c r="R1187" s="5"/>
      <c r="S1187" s="5"/>
      <c r="T1187" s="5"/>
      <c r="U1187" s="5"/>
      <c r="V1187" s="5"/>
      <c r="W1187" s="5"/>
      <c r="X1187" s="5"/>
      <c r="Y1187" s="5"/>
      <c r="Z1187" s="5"/>
      <c r="AA1187" s="5"/>
      <c r="AB1187" s="5"/>
      <c r="AC1187" s="5"/>
      <c r="AD1187" s="5"/>
      <c r="AE1187" s="5"/>
    </row>
    <row r="1188" spans="1:31" ht="21" customHeight="1">
      <c r="A1188" s="14" t="s">
        <v>16874</v>
      </c>
      <c r="B1188" s="14" t="s">
        <v>16875</v>
      </c>
      <c r="C1188" s="14" t="s">
        <v>170</v>
      </c>
      <c r="D1188" s="14" t="s">
        <v>390</v>
      </c>
      <c r="E1188" s="14" t="s">
        <v>29</v>
      </c>
      <c r="F1188" s="15">
        <v>13</v>
      </c>
      <c r="G1188" s="15">
        <v>25</v>
      </c>
      <c r="H1188" s="14" t="s">
        <v>1127</v>
      </c>
      <c r="I1188" s="14" t="s">
        <v>108</v>
      </c>
      <c r="J1188" s="14" t="s">
        <v>117</v>
      </c>
      <c r="K1188" s="14" t="s">
        <v>16878</v>
      </c>
      <c r="L1188" s="14" t="s">
        <v>16879</v>
      </c>
      <c r="M1188" s="14" t="s">
        <v>53</v>
      </c>
      <c r="N1188" s="14" t="s">
        <v>55</v>
      </c>
      <c r="O1188" s="14" t="b">
        <f t="shared" ca="1" si="222"/>
        <v>0</v>
      </c>
      <c r="P1188" s="14" t="b">
        <f t="shared" ca="1" si="223"/>
        <v>0</v>
      </c>
      <c r="Q1188" s="5"/>
      <c r="R1188" s="5"/>
      <c r="S1188" s="5"/>
      <c r="T1188" s="5"/>
      <c r="U1188" s="5"/>
      <c r="V1188" s="5"/>
      <c r="W1188" s="5"/>
      <c r="X1188" s="5"/>
      <c r="Y1188" s="5"/>
      <c r="Z1188" s="5"/>
      <c r="AA1188" s="5"/>
      <c r="AB1188" s="5"/>
      <c r="AC1188" s="5"/>
      <c r="AD1188" s="5"/>
      <c r="AE1188" s="5"/>
    </row>
    <row r="1189" spans="1:31" ht="21" customHeight="1">
      <c r="A1189" s="14" t="s">
        <v>16885</v>
      </c>
      <c r="B1189" s="14" t="s">
        <v>16886</v>
      </c>
      <c r="C1189" s="14" t="s">
        <v>41</v>
      </c>
      <c r="D1189" s="14" t="s">
        <v>47</v>
      </c>
      <c r="E1189" s="14" t="s">
        <v>45</v>
      </c>
      <c r="F1189" s="15">
        <v>13</v>
      </c>
      <c r="G1189" s="15">
        <v>25</v>
      </c>
      <c r="H1189" s="14" t="s">
        <v>1127</v>
      </c>
      <c r="I1189" s="14" t="s">
        <v>24</v>
      </c>
      <c r="J1189" s="14" t="s">
        <v>13901</v>
      </c>
      <c r="K1189" s="14" t="s">
        <v>16888</v>
      </c>
      <c r="L1189" s="14" t="s">
        <v>16889</v>
      </c>
      <c r="M1189" s="14" t="s">
        <v>37</v>
      </c>
      <c r="N1189" s="14" t="s">
        <v>44</v>
      </c>
      <c r="O1189" s="14" t="b">
        <f t="shared" ca="1" si="222"/>
        <v>0</v>
      </c>
      <c r="P1189" s="14" t="b">
        <f t="shared" ca="1" si="223"/>
        <v>0</v>
      </c>
      <c r="Q1189" s="5"/>
      <c r="R1189" s="5"/>
      <c r="S1189" s="5"/>
      <c r="T1189" s="5"/>
      <c r="U1189" s="5"/>
      <c r="V1189" s="5"/>
      <c r="W1189" s="5"/>
      <c r="X1189" s="5"/>
      <c r="Y1189" s="5"/>
      <c r="Z1189" s="5"/>
      <c r="AA1189" s="5"/>
      <c r="AB1189" s="5"/>
      <c r="AC1189" s="5"/>
      <c r="AD1189" s="5"/>
      <c r="AE1189" s="5"/>
    </row>
    <row r="1190" spans="1:31" ht="21" customHeight="1">
      <c r="A1190" s="14" t="s">
        <v>9556</v>
      </c>
      <c r="B1190" s="14" t="s">
        <v>16893</v>
      </c>
      <c r="C1190" s="14" t="s">
        <v>27</v>
      </c>
      <c r="D1190" s="14" t="s">
        <v>85</v>
      </c>
      <c r="E1190" s="14" t="s">
        <v>45</v>
      </c>
      <c r="F1190" s="15">
        <v>13</v>
      </c>
      <c r="G1190" s="15">
        <v>25</v>
      </c>
      <c r="H1190" s="14" t="s">
        <v>1127</v>
      </c>
      <c r="I1190" s="14" t="s">
        <v>24</v>
      </c>
      <c r="J1190" s="14" t="s">
        <v>134</v>
      </c>
      <c r="K1190" s="14" t="s">
        <v>16896</v>
      </c>
      <c r="L1190" s="14" t="s">
        <v>16898</v>
      </c>
      <c r="M1190" s="14" t="s">
        <v>37</v>
      </c>
      <c r="N1190" s="14" t="s">
        <v>55</v>
      </c>
      <c r="O1190" s="14" t="b">
        <f t="shared" ca="1" si="222"/>
        <v>0</v>
      </c>
      <c r="P1190" s="14" t="b">
        <f t="shared" ca="1" si="223"/>
        <v>0</v>
      </c>
      <c r="Q1190" s="5"/>
      <c r="R1190" s="5"/>
      <c r="S1190" s="5"/>
      <c r="T1190" s="5"/>
      <c r="U1190" s="5"/>
      <c r="V1190" s="5"/>
      <c r="W1190" s="5"/>
      <c r="X1190" s="5"/>
      <c r="Y1190" s="5"/>
      <c r="Z1190" s="5"/>
      <c r="AA1190" s="5"/>
      <c r="AB1190" s="5"/>
      <c r="AC1190" s="5"/>
      <c r="AD1190" s="5"/>
      <c r="AE1190" s="5"/>
    </row>
    <row r="1191" spans="1:31" ht="21" customHeight="1">
      <c r="A1191" s="5" t="s">
        <v>11538</v>
      </c>
      <c r="B1191" s="5" t="s">
        <v>14624</v>
      </c>
      <c r="C1191" s="5" t="s">
        <v>170</v>
      </c>
      <c r="D1191" s="5" t="s">
        <v>171</v>
      </c>
      <c r="E1191" s="5" t="s">
        <v>29</v>
      </c>
      <c r="F1191" s="7">
        <v>13</v>
      </c>
      <c r="G1191" s="7">
        <v>20</v>
      </c>
      <c r="H1191" s="5" t="s">
        <v>2677</v>
      </c>
      <c r="I1191" s="5" t="s">
        <v>66</v>
      </c>
      <c r="J1191" s="5" t="s">
        <v>224</v>
      </c>
      <c r="K1191" s="5" t="s">
        <v>14625</v>
      </c>
      <c r="L1191" s="5" t="s">
        <v>14626</v>
      </c>
      <c r="M1191" s="5" t="s">
        <v>37</v>
      </c>
      <c r="N1191" s="5" t="s">
        <v>55</v>
      </c>
      <c r="O1191" s="5" t="b">
        <f t="shared" ca="1" si="222"/>
        <v>0</v>
      </c>
      <c r="P1191" s="5" t="b">
        <f ca="1">IFERROR(__xludf.DUMMYFUNCTION("REGEXMATCH(L1191,""PHP"")"),TRUE)</f>
        <v>1</v>
      </c>
      <c r="Q1191" s="5"/>
      <c r="R1191" s="5"/>
      <c r="S1191" s="5"/>
      <c r="T1191" s="5"/>
      <c r="U1191" s="5"/>
      <c r="V1191" s="5"/>
      <c r="W1191" s="5"/>
      <c r="X1191" s="5"/>
      <c r="Y1191" s="5"/>
      <c r="Z1191" s="5"/>
      <c r="AA1191" s="5"/>
      <c r="AB1191" s="5"/>
      <c r="AC1191" s="5"/>
      <c r="AD1191" s="5"/>
      <c r="AE1191" s="5"/>
    </row>
    <row r="1192" spans="1:31" ht="21" customHeight="1">
      <c r="A1192" s="5" t="s">
        <v>12490</v>
      </c>
      <c r="B1192" s="5" t="s">
        <v>5450</v>
      </c>
      <c r="C1192" s="5" t="s">
        <v>170</v>
      </c>
      <c r="D1192" s="5" t="s">
        <v>435</v>
      </c>
      <c r="E1192" s="5" t="s">
        <v>45</v>
      </c>
      <c r="F1192" s="7">
        <v>13</v>
      </c>
      <c r="G1192" s="7">
        <v>18</v>
      </c>
      <c r="H1192" s="5" t="s">
        <v>1444</v>
      </c>
      <c r="I1192" s="5" t="s">
        <v>108</v>
      </c>
      <c r="J1192" s="5" t="s">
        <v>516</v>
      </c>
      <c r="K1192" s="5" t="s">
        <v>5453</v>
      </c>
      <c r="L1192" s="5" t="s">
        <v>14653</v>
      </c>
      <c r="M1192" s="5" t="s">
        <v>53</v>
      </c>
      <c r="N1192" s="5" t="s">
        <v>55</v>
      </c>
      <c r="O1192" s="5" t="b">
        <f t="shared" ref="O1192:O1193" ca="1" si="224">IFERROR(__xludf.DUMMYFUNCTION("REGEXMATCH(A1192,""PHP"")"),TRUE)</f>
        <v>1</v>
      </c>
      <c r="P1192" s="5"/>
      <c r="Q1192" s="5"/>
      <c r="R1192" s="5"/>
      <c r="S1192" s="5"/>
      <c r="T1192" s="5"/>
      <c r="U1192" s="5"/>
      <c r="V1192" s="5"/>
      <c r="W1192" s="5"/>
      <c r="X1192" s="5"/>
      <c r="Y1192" s="5"/>
      <c r="Z1192" s="5"/>
      <c r="AA1192" s="5"/>
      <c r="AB1192" s="5"/>
      <c r="AC1192" s="5"/>
      <c r="AD1192" s="5"/>
      <c r="AE1192" s="5"/>
    </row>
    <row r="1193" spans="1:31" ht="21" customHeight="1">
      <c r="A1193" s="5" t="s">
        <v>248</v>
      </c>
      <c r="B1193" s="5" t="s">
        <v>8968</v>
      </c>
      <c r="C1193" s="5" t="s">
        <v>170</v>
      </c>
      <c r="D1193" s="5" t="s">
        <v>390</v>
      </c>
      <c r="E1193" s="5" t="s">
        <v>29</v>
      </c>
      <c r="F1193" s="7">
        <v>13</v>
      </c>
      <c r="G1193" s="7">
        <v>15</v>
      </c>
      <c r="H1193" s="5" t="s">
        <v>2945</v>
      </c>
      <c r="I1193" s="5" t="s">
        <v>108</v>
      </c>
      <c r="J1193" s="5" t="s">
        <v>315</v>
      </c>
      <c r="K1193" s="9" t="s">
        <v>47</v>
      </c>
      <c r="L1193" s="5" t="s">
        <v>16910</v>
      </c>
      <c r="M1193" s="5" t="s">
        <v>100</v>
      </c>
      <c r="N1193" s="5" t="s">
        <v>55</v>
      </c>
      <c r="O1193" s="5" t="b">
        <f t="shared" ca="1" si="224"/>
        <v>1</v>
      </c>
      <c r="P1193" s="5"/>
      <c r="Q1193" s="5"/>
      <c r="R1193" s="5"/>
      <c r="S1193" s="5"/>
      <c r="T1193" s="5"/>
      <c r="U1193" s="5"/>
      <c r="V1193" s="5"/>
      <c r="W1193" s="5"/>
      <c r="X1193" s="5"/>
      <c r="Y1193" s="5"/>
      <c r="Z1193" s="5"/>
      <c r="AA1193" s="5"/>
      <c r="AB1193" s="5"/>
      <c r="AC1193" s="5"/>
      <c r="AD1193" s="5"/>
      <c r="AE1193" s="5"/>
    </row>
    <row r="1194" spans="1:31" ht="21" customHeight="1">
      <c r="A1194" s="14" t="s">
        <v>16915</v>
      </c>
      <c r="B1194" s="14" t="s">
        <v>3078</v>
      </c>
      <c r="C1194" s="14" t="s">
        <v>27</v>
      </c>
      <c r="D1194" s="14" t="s">
        <v>47</v>
      </c>
      <c r="E1194" s="14" t="s">
        <v>45</v>
      </c>
      <c r="F1194" s="17">
        <v>13</v>
      </c>
      <c r="G1194" s="17">
        <v>25</v>
      </c>
      <c r="H1194" s="14" t="s">
        <v>592</v>
      </c>
      <c r="I1194" s="14" t="s">
        <v>125</v>
      </c>
      <c r="J1194" s="14" t="s">
        <v>3081</v>
      </c>
      <c r="K1194" s="14" t="s">
        <v>3082</v>
      </c>
      <c r="L1194" s="14" t="s">
        <v>16916</v>
      </c>
      <c r="M1194" s="14" t="s">
        <v>53</v>
      </c>
      <c r="N1194" s="14" t="s">
        <v>38</v>
      </c>
      <c r="O1194" s="14" t="b">
        <f ca="1">IFERROR(__xludf.DUMMYFUNCTION("REGEXMATCH(A1194,""(?i)PHP"")"),FALSE)</f>
        <v>0</v>
      </c>
      <c r="P1194" s="14" t="b">
        <f ca="1">IFERROR(__xludf.DUMMYFUNCTION("REGEXMATCH(L1194,""(?i)PHP"")"),FALSE)</f>
        <v>0</v>
      </c>
      <c r="Q1194" s="5"/>
      <c r="R1194" s="5"/>
      <c r="S1194" s="5"/>
      <c r="T1194" s="5"/>
      <c r="U1194" s="5"/>
      <c r="V1194" s="5"/>
      <c r="W1194" s="5"/>
      <c r="X1194" s="5"/>
      <c r="Y1194" s="5"/>
      <c r="Z1194" s="5"/>
      <c r="AA1194" s="5"/>
      <c r="AB1194" s="5"/>
      <c r="AC1194" s="5"/>
      <c r="AD1194" s="5"/>
      <c r="AE1194" s="5"/>
    </row>
    <row r="1195" spans="1:31" ht="21" customHeight="1">
      <c r="A1195" s="5" t="s">
        <v>248</v>
      </c>
      <c r="B1195" s="5" t="s">
        <v>7240</v>
      </c>
      <c r="C1195" s="5" t="s">
        <v>41</v>
      </c>
      <c r="D1195" s="5" t="s">
        <v>94</v>
      </c>
      <c r="E1195" s="5" t="s">
        <v>29</v>
      </c>
      <c r="F1195" s="7">
        <v>13</v>
      </c>
      <c r="G1195" s="7">
        <v>17</v>
      </c>
      <c r="H1195" s="5" t="s">
        <v>14799</v>
      </c>
      <c r="I1195" s="5" t="s">
        <v>108</v>
      </c>
      <c r="J1195" s="5" t="s">
        <v>3655</v>
      </c>
      <c r="K1195" s="5" t="s">
        <v>7244</v>
      </c>
      <c r="L1195" s="5" t="s">
        <v>16923</v>
      </c>
      <c r="M1195" s="5" t="s">
        <v>167</v>
      </c>
      <c r="N1195" s="5" t="s">
        <v>55</v>
      </c>
      <c r="O1195" s="5" t="b">
        <f ca="1">IFERROR(__xludf.DUMMYFUNCTION("REGEXMATCH(A1195,""PHP"")"),TRUE)</f>
        <v>1</v>
      </c>
      <c r="P1195" s="5"/>
      <c r="Q1195" s="5"/>
      <c r="R1195" s="5"/>
      <c r="S1195" s="5"/>
      <c r="T1195" s="5"/>
      <c r="U1195" s="5"/>
      <c r="V1195" s="5"/>
      <c r="W1195" s="5"/>
      <c r="X1195" s="5"/>
      <c r="Y1195" s="5"/>
      <c r="Z1195" s="5"/>
      <c r="AA1195" s="5"/>
      <c r="AB1195" s="5"/>
      <c r="AC1195" s="5"/>
      <c r="AD1195" s="5"/>
      <c r="AE1195" s="5"/>
    </row>
    <row r="1196" spans="1:31" ht="21" customHeight="1">
      <c r="A1196" s="14" t="s">
        <v>16928</v>
      </c>
      <c r="B1196" s="14" t="s">
        <v>7275</v>
      </c>
      <c r="C1196" s="14" t="s">
        <v>27</v>
      </c>
      <c r="D1196" s="14" t="s">
        <v>85</v>
      </c>
      <c r="E1196" s="14" t="s">
        <v>45</v>
      </c>
      <c r="F1196" s="17">
        <v>13</v>
      </c>
      <c r="G1196" s="17">
        <v>17</v>
      </c>
      <c r="H1196" s="14" t="s">
        <v>429</v>
      </c>
      <c r="I1196" s="14" t="s">
        <v>108</v>
      </c>
      <c r="J1196" s="14" t="s">
        <v>117</v>
      </c>
      <c r="K1196" s="14" t="s">
        <v>16932</v>
      </c>
      <c r="L1196" s="16" t="s">
        <v>47</v>
      </c>
      <c r="M1196" s="14" t="s">
        <v>42</v>
      </c>
      <c r="N1196" s="14" t="s">
        <v>55</v>
      </c>
      <c r="O1196" s="14" t="b">
        <f ca="1">IFERROR(__xludf.DUMMYFUNCTION("REGEXMATCH(A1196,""(?i)PHP"")"),FALSE)</f>
        <v>0</v>
      </c>
      <c r="P1196" s="14" t="b">
        <f ca="1">IFERROR(__xludf.DUMMYFUNCTION("REGEXMATCH(L1196,""(?i)PHP"")"),FALSE)</f>
        <v>0</v>
      </c>
      <c r="Q1196" s="5"/>
      <c r="R1196" s="5"/>
      <c r="S1196" s="5"/>
      <c r="T1196" s="5"/>
      <c r="U1196" s="5"/>
      <c r="V1196" s="5"/>
      <c r="W1196" s="5"/>
      <c r="X1196" s="5"/>
      <c r="Y1196" s="5"/>
      <c r="Z1196" s="5"/>
      <c r="AA1196" s="5"/>
      <c r="AB1196" s="5"/>
      <c r="AC1196" s="5"/>
      <c r="AD1196" s="5"/>
      <c r="AE1196" s="5"/>
    </row>
    <row r="1197" spans="1:31" ht="21" customHeight="1">
      <c r="A1197" s="5" t="s">
        <v>248</v>
      </c>
      <c r="B1197" s="5" t="s">
        <v>16496</v>
      </c>
      <c r="C1197" s="5" t="s">
        <v>27</v>
      </c>
      <c r="D1197" s="5" t="s">
        <v>850</v>
      </c>
      <c r="E1197" s="5" t="s">
        <v>45</v>
      </c>
      <c r="F1197" s="7">
        <v>13</v>
      </c>
      <c r="G1197" s="7">
        <v>20</v>
      </c>
      <c r="H1197" s="5" t="s">
        <v>2677</v>
      </c>
      <c r="I1197" s="5" t="s">
        <v>108</v>
      </c>
      <c r="J1197" s="5" t="s">
        <v>117</v>
      </c>
      <c r="K1197" s="5" t="s">
        <v>16498</v>
      </c>
      <c r="L1197" s="5" t="s">
        <v>16942</v>
      </c>
      <c r="M1197" s="5" t="s">
        <v>42</v>
      </c>
      <c r="N1197" s="5" t="s">
        <v>55</v>
      </c>
      <c r="O1197" s="5" t="b">
        <f ca="1">IFERROR(__xludf.DUMMYFUNCTION("REGEXMATCH(A1197,""PHP"")"),TRUE)</f>
        <v>1</v>
      </c>
      <c r="P1197" s="5"/>
      <c r="Q1197" s="5"/>
      <c r="R1197" s="5"/>
      <c r="S1197" s="5"/>
      <c r="T1197" s="5"/>
      <c r="U1197" s="5"/>
      <c r="V1197" s="5"/>
      <c r="W1197" s="5"/>
      <c r="X1197" s="5"/>
      <c r="Y1197" s="5"/>
      <c r="Z1197" s="5"/>
      <c r="AA1197" s="5"/>
      <c r="AB1197" s="5"/>
      <c r="AC1197" s="5"/>
      <c r="AD1197" s="5"/>
      <c r="AE1197" s="5"/>
    </row>
    <row r="1198" spans="1:31" ht="21" customHeight="1">
      <c r="A1198" s="14" t="s">
        <v>9556</v>
      </c>
      <c r="B1198" s="14" t="s">
        <v>16949</v>
      </c>
      <c r="C1198" s="14" t="s">
        <v>20</v>
      </c>
      <c r="D1198" s="14" t="s">
        <v>1173</v>
      </c>
      <c r="E1198" s="14" t="s">
        <v>45</v>
      </c>
      <c r="F1198" s="15">
        <v>13</v>
      </c>
      <c r="G1198" s="15">
        <v>18</v>
      </c>
      <c r="H1198" s="14" t="s">
        <v>1444</v>
      </c>
      <c r="I1198" s="14" t="s">
        <v>108</v>
      </c>
      <c r="J1198" s="14" t="s">
        <v>824</v>
      </c>
      <c r="K1198" s="14" t="s">
        <v>16952</v>
      </c>
      <c r="L1198" s="14" t="s">
        <v>16953</v>
      </c>
      <c r="M1198" s="14" t="s">
        <v>42</v>
      </c>
      <c r="N1198" s="14" t="s">
        <v>44</v>
      </c>
      <c r="O1198" s="14" t="b">
        <f t="shared" ref="O1198:O1202" ca="1" si="225">IFERROR(__xludf.DUMMYFUNCTION("REGEXMATCH(A1198,""(?i)PHP"")"),FALSE)</f>
        <v>0</v>
      </c>
      <c r="P1198" s="14" t="b">
        <f t="shared" ref="P1198:P1202" ca="1" si="226">IFERROR(__xludf.DUMMYFUNCTION("REGEXMATCH(L1198,""(?i)PHP"")"),FALSE)</f>
        <v>0</v>
      </c>
      <c r="Q1198" s="5"/>
      <c r="R1198" s="5"/>
      <c r="S1198" s="5"/>
      <c r="T1198" s="5"/>
      <c r="U1198" s="5"/>
      <c r="V1198" s="5"/>
      <c r="W1198" s="5"/>
      <c r="X1198" s="5"/>
      <c r="Y1198" s="5"/>
      <c r="Z1198" s="5"/>
      <c r="AA1198" s="5"/>
      <c r="AB1198" s="5"/>
      <c r="AC1198" s="5"/>
      <c r="AD1198" s="5"/>
      <c r="AE1198" s="5"/>
    </row>
    <row r="1199" spans="1:31" ht="21" customHeight="1">
      <c r="A1199" s="14" t="s">
        <v>9556</v>
      </c>
      <c r="B1199" s="14" t="s">
        <v>16961</v>
      </c>
      <c r="C1199" s="14" t="s">
        <v>20</v>
      </c>
      <c r="D1199" s="14" t="s">
        <v>2283</v>
      </c>
      <c r="E1199" s="14" t="s">
        <v>29</v>
      </c>
      <c r="F1199" s="15">
        <v>13</v>
      </c>
      <c r="G1199" s="15">
        <v>20</v>
      </c>
      <c r="H1199" s="14" t="s">
        <v>2677</v>
      </c>
      <c r="I1199" s="14" t="s">
        <v>125</v>
      </c>
      <c r="J1199" s="14" t="s">
        <v>76</v>
      </c>
      <c r="K1199" s="14" t="s">
        <v>526</v>
      </c>
      <c r="L1199" s="14" t="s">
        <v>16964</v>
      </c>
      <c r="M1199" s="14" t="s">
        <v>37</v>
      </c>
      <c r="N1199" s="14" t="s">
        <v>55</v>
      </c>
      <c r="O1199" s="14" t="b">
        <f t="shared" ca="1" si="225"/>
        <v>0</v>
      </c>
      <c r="P1199" s="14" t="b">
        <f t="shared" ca="1" si="226"/>
        <v>0</v>
      </c>
      <c r="Q1199" s="5"/>
      <c r="R1199" s="5"/>
      <c r="S1199" s="5"/>
      <c r="T1199" s="5"/>
      <c r="U1199" s="5"/>
      <c r="V1199" s="5"/>
      <c r="W1199" s="5"/>
      <c r="X1199" s="5"/>
      <c r="Y1199" s="5"/>
      <c r="Z1199" s="5"/>
      <c r="AA1199" s="5"/>
      <c r="AB1199" s="5"/>
      <c r="AC1199" s="5"/>
      <c r="AD1199" s="5"/>
      <c r="AE1199" s="5"/>
    </row>
    <row r="1200" spans="1:31" ht="21" customHeight="1">
      <c r="A1200" s="14" t="s">
        <v>16965</v>
      </c>
      <c r="B1200" s="14" t="s">
        <v>5054</v>
      </c>
      <c r="C1200" s="14" t="s">
        <v>20</v>
      </c>
      <c r="D1200" s="14" t="s">
        <v>21</v>
      </c>
      <c r="E1200" s="14" t="s">
        <v>919</v>
      </c>
      <c r="F1200" s="15">
        <v>13</v>
      </c>
      <c r="G1200" s="15">
        <v>30</v>
      </c>
      <c r="H1200" s="14" t="s">
        <v>8311</v>
      </c>
      <c r="I1200" s="14" t="s">
        <v>31</v>
      </c>
      <c r="J1200" s="14" t="s">
        <v>142</v>
      </c>
      <c r="K1200" s="14" t="s">
        <v>5058</v>
      </c>
      <c r="L1200" s="14" t="s">
        <v>16967</v>
      </c>
      <c r="M1200" s="14" t="s">
        <v>37</v>
      </c>
      <c r="N1200" s="14" t="s">
        <v>44</v>
      </c>
      <c r="O1200" s="14" t="b">
        <f t="shared" ca="1" si="225"/>
        <v>0</v>
      </c>
      <c r="P1200" s="14" t="b">
        <f t="shared" ca="1" si="226"/>
        <v>0</v>
      </c>
      <c r="Q1200" s="5"/>
      <c r="R1200" s="5"/>
      <c r="S1200" s="5"/>
      <c r="T1200" s="5"/>
      <c r="U1200" s="5"/>
      <c r="V1200" s="5"/>
      <c r="W1200" s="5"/>
      <c r="X1200" s="5"/>
      <c r="Y1200" s="5"/>
      <c r="Z1200" s="5"/>
      <c r="AA1200" s="5"/>
      <c r="AB1200" s="5"/>
      <c r="AC1200" s="5"/>
      <c r="AD1200" s="5"/>
      <c r="AE1200" s="5"/>
    </row>
    <row r="1201" spans="1:31" ht="21" customHeight="1">
      <c r="A1201" s="14" t="s">
        <v>16969</v>
      </c>
      <c r="B1201" s="14" t="s">
        <v>16970</v>
      </c>
      <c r="C1201" s="14" t="s">
        <v>20</v>
      </c>
      <c r="D1201" s="14" t="s">
        <v>47</v>
      </c>
      <c r="E1201" s="14" t="s">
        <v>45</v>
      </c>
      <c r="F1201" s="15">
        <v>13</v>
      </c>
      <c r="G1201" s="15">
        <v>20</v>
      </c>
      <c r="H1201" s="14" t="s">
        <v>2677</v>
      </c>
      <c r="I1201" s="14" t="s">
        <v>108</v>
      </c>
      <c r="J1201" s="14" t="s">
        <v>68</v>
      </c>
      <c r="K1201" s="16" t="s">
        <v>47</v>
      </c>
      <c r="L1201" s="14" t="s">
        <v>16974</v>
      </c>
      <c r="M1201" s="14" t="s">
        <v>167</v>
      </c>
      <c r="N1201" s="14" t="s">
        <v>55</v>
      </c>
      <c r="O1201" s="14" t="b">
        <f t="shared" ca="1" si="225"/>
        <v>0</v>
      </c>
      <c r="P1201" s="14" t="b">
        <f t="shared" ca="1" si="226"/>
        <v>0</v>
      </c>
      <c r="Q1201" s="5"/>
      <c r="R1201" s="5"/>
      <c r="S1201" s="5"/>
      <c r="T1201" s="5"/>
      <c r="U1201" s="5"/>
      <c r="V1201" s="5"/>
      <c r="W1201" s="5"/>
      <c r="X1201" s="5"/>
      <c r="Y1201" s="5"/>
      <c r="Z1201" s="5"/>
      <c r="AA1201" s="5"/>
      <c r="AB1201" s="5"/>
      <c r="AC1201" s="5"/>
      <c r="AD1201" s="5"/>
      <c r="AE1201" s="5"/>
    </row>
    <row r="1202" spans="1:31" ht="21" customHeight="1">
      <c r="A1202" s="14" t="s">
        <v>9556</v>
      </c>
      <c r="B1202" s="14" t="s">
        <v>16980</v>
      </c>
      <c r="C1202" s="14" t="s">
        <v>27</v>
      </c>
      <c r="D1202" s="14" t="s">
        <v>85</v>
      </c>
      <c r="E1202" s="14" t="s">
        <v>45</v>
      </c>
      <c r="F1202" s="17">
        <v>13</v>
      </c>
      <c r="G1202" s="17">
        <v>25</v>
      </c>
      <c r="H1202" s="14" t="s">
        <v>592</v>
      </c>
      <c r="I1202" s="14" t="s">
        <v>24</v>
      </c>
      <c r="J1202" s="14" t="s">
        <v>802</v>
      </c>
      <c r="K1202" s="14" t="s">
        <v>16983</v>
      </c>
      <c r="L1202" s="14" t="s">
        <v>16985</v>
      </c>
      <c r="M1202" s="14" t="s">
        <v>648</v>
      </c>
      <c r="N1202" s="14" t="s">
        <v>38</v>
      </c>
      <c r="O1202" s="14" t="b">
        <f t="shared" ca="1" si="225"/>
        <v>0</v>
      </c>
      <c r="P1202" s="14" t="b">
        <f t="shared" ca="1" si="226"/>
        <v>0</v>
      </c>
      <c r="Q1202" s="5"/>
      <c r="R1202" s="5"/>
      <c r="S1202" s="5"/>
      <c r="T1202" s="5"/>
      <c r="U1202" s="5"/>
      <c r="V1202" s="5"/>
      <c r="W1202" s="5"/>
      <c r="X1202" s="5"/>
      <c r="Y1202" s="5"/>
      <c r="Z1202" s="5"/>
      <c r="AA1202" s="5"/>
      <c r="AB1202" s="5"/>
      <c r="AC1202" s="5"/>
      <c r="AD1202" s="5"/>
      <c r="AE1202" s="5"/>
    </row>
    <row r="1203" spans="1:31" ht="21" customHeight="1">
      <c r="A1203" s="5" t="s">
        <v>248</v>
      </c>
      <c r="B1203" s="5" t="s">
        <v>16992</v>
      </c>
      <c r="C1203" s="5" t="s">
        <v>27</v>
      </c>
      <c r="D1203" s="5" t="s">
        <v>105</v>
      </c>
      <c r="E1203" s="5" t="s">
        <v>45</v>
      </c>
      <c r="F1203" s="7">
        <v>13</v>
      </c>
      <c r="G1203" s="7">
        <v>18</v>
      </c>
      <c r="H1203" s="5" t="s">
        <v>1444</v>
      </c>
      <c r="I1203" s="5" t="s">
        <v>108</v>
      </c>
      <c r="J1203" s="5" t="s">
        <v>16993</v>
      </c>
      <c r="K1203" s="5" t="s">
        <v>16994</v>
      </c>
      <c r="L1203" s="5" t="s">
        <v>16995</v>
      </c>
      <c r="M1203" s="5" t="s">
        <v>53</v>
      </c>
      <c r="N1203" s="5" t="s">
        <v>55</v>
      </c>
      <c r="O1203" s="5" t="b">
        <f t="shared" ref="O1203:O1205" ca="1" si="227">IFERROR(__xludf.DUMMYFUNCTION("REGEXMATCH(A1203,""PHP"")"),TRUE)</f>
        <v>1</v>
      </c>
      <c r="P1203" s="5"/>
      <c r="Q1203" s="5"/>
      <c r="R1203" s="5"/>
      <c r="S1203" s="5"/>
      <c r="T1203" s="5"/>
      <c r="U1203" s="5"/>
      <c r="V1203" s="5"/>
      <c r="W1203" s="5"/>
      <c r="X1203" s="5"/>
      <c r="Y1203" s="5"/>
      <c r="Z1203" s="5"/>
      <c r="AA1203" s="5"/>
      <c r="AB1203" s="5"/>
      <c r="AC1203" s="5"/>
      <c r="AD1203" s="5"/>
      <c r="AE1203" s="5"/>
    </row>
    <row r="1204" spans="1:31" ht="21" customHeight="1">
      <c r="A1204" s="5" t="s">
        <v>16996</v>
      </c>
      <c r="B1204" s="5" t="s">
        <v>16997</v>
      </c>
      <c r="C1204" s="5" t="s">
        <v>27</v>
      </c>
      <c r="D1204" s="5" t="s">
        <v>575</v>
      </c>
      <c r="E1204" s="5" t="s">
        <v>45</v>
      </c>
      <c r="F1204" s="18">
        <v>13</v>
      </c>
      <c r="G1204" s="18">
        <v>21</v>
      </c>
      <c r="H1204" s="5" t="s">
        <v>4919</v>
      </c>
      <c r="I1204" s="5" t="s">
        <v>108</v>
      </c>
      <c r="J1204" s="5" t="s">
        <v>2797</v>
      </c>
      <c r="K1204" s="5" t="s">
        <v>16998</v>
      </c>
      <c r="L1204" s="5" t="s">
        <v>16999</v>
      </c>
      <c r="M1204" s="5" t="s">
        <v>53</v>
      </c>
      <c r="N1204" s="5" t="s">
        <v>405</v>
      </c>
      <c r="O1204" s="5" t="b">
        <f t="shared" ca="1" si="227"/>
        <v>1</v>
      </c>
      <c r="P1204" s="5"/>
      <c r="Q1204" s="5"/>
      <c r="R1204" s="5"/>
      <c r="S1204" s="5"/>
      <c r="T1204" s="5"/>
      <c r="U1204" s="5"/>
      <c r="V1204" s="5"/>
      <c r="W1204" s="5"/>
      <c r="X1204" s="5"/>
      <c r="Y1204" s="5"/>
      <c r="Z1204" s="5"/>
      <c r="AA1204" s="5"/>
      <c r="AB1204" s="5"/>
      <c r="AC1204" s="5"/>
      <c r="AD1204" s="5"/>
      <c r="AE1204" s="5"/>
    </row>
    <row r="1205" spans="1:31" ht="21" customHeight="1">
      <c r="A1205" s="5" t="s">
        <v>248</v>
      </c>
      <c r="B1205" s="5" t="s">
        <v>14710</v>
      </c>
      <c r="C1205" s="5" t="s">
        <v>41</v>
      </c>
      <c r="D1205" s="5" t="s">
        <v>94</v>
      </c>
      <c r="E1205" s="5" t="s">
        <v>29</v>
      </c>
      <c r="F1205" s="7">
        <v>13</v>
      </c>
      <c r="G1205" s="7">
        <v>16</v>
      </c>
      <c r="H1205" s="5" t="s">
        <v>5847</v>
      </c>
      <c r="I1205" s="5" t="s">
        <v>108</v>
      </c>
      <c r="J1205" s="5" t="s">
        <v>5512</v>
      </c>
      <c r="K1205" s="5" t="s">
        <v>14712</v>
      </c>
      <c r="L1205" s="5" t="s">
        <v>17004</v>
      </c>
      <c r="M1205" s="5" t="s">
        <v>53</v>
      </c>
      <c r="N1205" s="5" t="s">
        <v>55</v>
      </c>
      <c r="O1205" s="5" t="b">
        <f t="shared" ca="1" si="227"/>
        <v>1</v>
      </c>
      <c r="P1205" s="5"/>
      <c r="Q1205" s="5"/>
      <c r="R1205" s="5"/>
      <c r="S1205" s="5"/>
      <c r="T1205" s="5"/>
      <c r="U1205" s="5"/>
      <c r="V1205" s="5"/>
      <c r="W1205" s="5"/>
      <c r="X1205" s="5"/>
      <c r="Y1205" s="5"/>
      <c r="Z1205" s="5"/>
      <c r="AA1205" s="5"/>
      <c r="AB1205" s="5"/>
      <c r="AC1205" s="5"/>
      <c r="AD1205" s="5"/>
      <c r="AE1205" s="5"/>
    </row>
    <row r="1206" spans="1:31" ht="21" customHeight="1">
      <c r="A1206" s="14" t="s">
        <v>17008</v>
      </c>
      <c r="B1206" s="14" t="s">
        <v>17009</v>
      </c>
      <c r="C1206" s="14" t="s">
        <v>27</v>
      </c>
      <c r="D1206" s="14" t="s">
        <v>575</v>
      </c>
      <c r="E1206" s="14" t="s">
        <v>45</v>
      </c>
      <c r="F1206" s="15">
        <v>13</v>
      </c>
      <c r="G1206" s="15">
        <v>20</v>
      </c>
      <c r="H1206" s="14" t="s">
        <v>2677</v>
      </c>
      <c r="I1206" s="14" t="s">
        <v>108</v>
      </c>
      <c r="J1206" s="14" t="s">
        <v>110</v>
      </c>
      <c r="K1206" s="16" t="s">
        <v>47</v>
      </c>
      <c r="L1206" s="14" t="s">
        <v>17011</v>
      </c>
      <c r="M1206" s="14" t="s">
        <v>42</v>
      </c>
      <c r="N1206" s="14" t="s">
        <v>38</v>
      </c>
      <c r="O1206" s="14" t="b">
        <f t="shared" ref="O1206:O1210" ca="1" si="228">IFERROR(__xludf.DUMMYFUNCTION("REGEXMATCH(A1206,""(?i)PHP"")"),FALSE)</f>
        <v>0</v>
      </c>
      <c r="P1206" s="14" t="b">
        <f t="shared" ref="P1206:P1210" ca="1" si="229">IFERROR(__xludf.DUMMYFUNCTION("REGEXMATCH(L1206,""(?i)PHP"")"),FALSE)</f>
        <v>0</v>
      </c>
      <c r="Q1206" s="5"/>
      <c r="R1206" s="5"/>
      <c r="S1206" s="5"/>
      <c r="T1206" s="5"/>
      <c r="U1206" s="5"/>
      <c r="V1206" s="5"/>
      <c r="W1206" s="5"/>
      <c r="X1206" s="5"/>
      <c r="Y1206" s="5"/>
      <c r="Z1206" s="5"/>
      <c r="AA1206" s="5"/>
      <c r="AB1206" s="5"/>
      <c r="AC1206" s="5"/>
      <c r="AD1206" s="5"/>
      <c r="AE1206" s="5"/>
    </row>
    <row r="1207" spans="1:31" ht="21" customHeight="1">
      <c r="A1207" s="14" t="s">
        <v>11714</v>
      </c>
      <c r="B1207" s="14" t="s">
        <v>17019</v>
      </c>
      <c r="C1207" s="14" t="s">
        <v>170</v>
      </c>
      <c r="D1207" s="14" t="s">
        <v>390</v>
      </c>
      <c r="E1207" s="14" t="s">
        <v>29</v>
      </c>
      <c r="F1207" s="15">
        <v>13</v>
      </c>
      <c r="G1207" s="15">
        <v>18</v>
      </c>
      <c r="H1207" s="14" t="s">
        <v>1444</v>
      </c>
      <c r="I1207" s="14" t="s">
        <v>66</v>
      </c>
      <c r="J1207" s="14" t="s">
        <v>110</v>
      </c>
      <c r="K1207" s="14" t="s">
        <v>17021</v>
      </c>
      <c r="L1207" s="14" t="s">
        <v>17022</v>
      </c>
      <c r="M1207" s="14" t="s">
        <v>100</v>
      </c>
      <c r="N1207" s="14" t="s">
        <v>38</v>
      </c>
      <c r="O1207" s="14" t="b">
        <f t="shared" ca="1" si="228"/>
        <v>0</v>
      </c>
      <c r="P1207" s="14" t="b">
        <f t="shared" ca="1" si="229"/>
        <v>0</v>
      </c>
      <c r="Q1207" s="5"/>
      <c r="R1207" s="5"/>
      <c r="S1207" s="5"/>
      <c r="T1207" s="5"/>
      <c r="U1207" s="5"/>
      <c r="V1207" s="5"/>
      <c r="W1207" s="5"/>
      <c r="X1207" s="5"/>
      <c r="Y1207" s="5"/>
      <c r="Z1207" s="5"/>
      <c r="AA1207" s="5"/>
      <c r="AB1207" s="5"/>
      <c r="AC1207" s="5"/>
      <c r="AD1207" s="5"/>
      <c r="AE1207" s="5"/>
    </row>
    <row r="1208" spans="1:31" ht="21" customHeight="1">
      <c r="A1208" s="14" t="s">
        <v>9556</v>
      </c>
      <c r="B1208" s="14" t="s">
        <v>6090</v>
      </c>
      <c r="C1208" s="14" t="s">
        <v>27</v>
      </c>
      <c r="D1208" s="14" t="s">
        <v>85</v>
      </c>
      <c r="E1208" s="14" t="s">
        <v>45</v>
      </c>
      <c r="F1208" s="15">
        <v>13</v>
      </c>
      <c r="G1208" s="15">
        <v>17</v>
      </c>
      <c r="H1208" s="14" t="s">
        <v>14799</v>
      </c>
      <c r="I1208" s="14" t="s">
        <v>108</v>
      </c>
      <c r="J1208" s="14" t="s">
        <v>57</v>
      </c>
      <c r="K1208" s="16" t="s">
        <v>47</v>
      </c>
      <c r="L1208" s="14" t="s">
        <v>17026</v>
      </c>
      <c r="M1208" s="14" t="s">
        <v>167</v>
      </c>
      <c r="N1208" s="14" t="s">
        <v>55</v>
      </c>
      <c r="O1208" s="14" t="b">
        <f t="shared" ca="1" si="228"/>
        <v>0</v>
      </c>
      <c r="P1208" s="14" t="b">
        <f t="shared" ca="1" si="229"/>
        <v>0</v>
      </c>
      <c r="Q1208" s="5"/>
      <c r="R1208" s="5"/>
      <c r="S1208" s="5"/>
      <c r="T1208" s="5"/>
      <c r="U1208" s="5"/>
      <c r="V1208" s="5"/>
      <c r="W1208" s="5"/>
      <c r="X1208" s="5"/>
      <c r="Y1208" s="5"/>
      <c r="Z1208" s="5"/>
      <c r="AA1208" s="5"/>
      <c r="AB1208" s="5"/>
      <c r="AC1208" s="5"/>
      <c r="AD1208" s="5"/>
      <c r="AE1208" s="5"/>
    </row>
    <row r="1209" spans="1:31" ht="21" customHeight="1">
      <c r="A1209" s="14" t="s">
        <v>17029</v>
      </c>
      <c r="B1209" s="14" t="s">
        <v>17030</v>
      </c>
      <c r="C1209" s="14" t="s">
        <v>27</v>
      </c>
      <c r="D1209" s="14" t="s">
        <v>199</v>
      </c>
      <c r="E1209" s="14" t="s">
        <v>45</v>
      </c>
      <c r="F1209" s="15">
        <v>13</v>
      </c>
      <c r="G1209" s="15">
        <v>18</v>
      </c>
      <c r="H1209" s="14" t="s">
        <v>1444</v>
      </c>
      <c r="I1209" s="14" t="s">
        <v>108</v>
      </c>
      <c r="J1209" s="14" t="s">
        <v>7377</v>
      </c>
      <c r="K1209" s="14" t="s">
        <v>17031</v>
      </c>
      <c r="L1209" s="14" t="s">
        <v>17032</v>
      </c>
      <c r="M1209" s="14" t="s">
        <v>53</v>
      </c>
      <c r="N1209" s="14" t="s">
        <v>405</v>
      </c>
      <c r="O1209" s="14" t="b">
        <f t="shared" ca="1" si="228"/>
        <v>0</v>
      </c>
      <c r="P1209" s="14" t="b">
        <f t="shared" ca="1" si="229"/>
        <v>0</v>
      </c>
      <c r="Q1209" s="5"/>
      <c r="R1209" s="5"/>
      <c r="S1209" s="5"/>
      <c r="T1209" s="5"/>
      <c r="U1209" s="5"/>
      <c r="V1209" s="5"/>
      <c r="W1209" s="5"/>
      <c r="X1209" s="5"/>
      <c r="Y1209" s="5"/>
      <c r="Z1209" s="5"/>
      <c r="AA1209" s="5"/>
      <c r="AB1209" s="5"/>
      <c r="AC1209" s="5"/>
      <c r="AD1209" s="5"/>
      <c r="AE1209" s="5"/>
    </row>
    <row r="1210" spans="1:31" ht="21" customHeight="1">
      <c r="A1210" s="14" t="s">
        <v>17038</v>
      </c>
      <c r="B1210" s="14" t="s">
        <v>17040</v>
      </c>
      <c r="C1210" s="14" t="s">
        <v>41</v>
      </c>
      <c r="D1210" s="14" t="s">
        <v>94</v>
      </c>
      <c r="E1210" s="14" t="s">
        <v>45</v>
      </c>
      <c r="F1210" s="17">
        <v>13</v>
      </c>
      <c r="G1210" s="17">
        <v>17</v>
      </c>
      <c r="H1210" s="14" t="s">
        <v>429</v>
      </c>
      <c r="I1210" s="14" t="s">
        <v>31</v>
      </c>
      <c r="J1210" s="14" t="s">
        <v>57</v>
      </c>
      <c r="K1210" s="14" t="s">
        <v>17041</v>
      </c>
      <c r="L1210" s="14" t="s">
        <v>17042</v>
      </c>
      <c r="M1210" s="14" t="s">
        <v>53</v>
      </c>
      <c r="N1210" s="14" t="s">
        <v>38</v>
      </c>
      <c r="O1210" s="14" t="b">
        <f t="shared" ca="1" si="228"/>
        <v>0</v>
      </c>
      <c r="P1210" s="14" t="b">
        <f t="shared" ca="1" si="229"/>
        <v>0</v>
      </c>
      <c r="Q1210" s="5"/>
      <c r="R1210" s="5"/>
      <c r="S1210" s="5"/>
      <c r="T1210" s="5"/>
      <c r="U1210" s="5"/>
      <c r="V1210" s="5"/>
      <c r="W1210" s="5"/>
      <c r="X1210" s="5"/>
      <c r="Y1210" s="5"/>
      <c r="Z1210" s="5"/>
      <c r="AA1210" s="5"/>
      <c r="AB1210" s="5"/>
      <c r="AC1210" s="5"/>
      <c r="AD1210" s="5"/>
      <c r="AE1210" s="5"/>
    </row>
    <row r="1211" spans="1:31" ht="21" customHeight="1">
      <c r="A1211" s="5" t="s">
        <v>248</v>
      </c>
      <c r="B1211" s="5" t="s">
        <v>17045</v>
      </c>
      <c r="C1211" s="5" t="s">
        <v>27</v>
      </c>
      <c r="D1211" s="5" t="s">
        <v>80</v>
      </c>
      <c r="E1211" s="5" t="s">
        <v>45</v>
      </c>
      <c r="F1211" s="7">
        <v>13</v>
      </c>
      <c r="G1211" s="7">
        <v>25</v>
      </c>
      <c r="H1211" s="5" t="s">
        <v>1127</v>
      </c>
      <c r="I1211" s="5" t="s">
        <v>108</v>
      </c>
      <c r="J1211" s="5" t="s">
        <v>1439</v>
      </c>
      <c r="K1211" s="5" t="s">
        <v>17047</v>
      </c>
      <c r="L1211" s="5" t="s">
        <v>17048</v>
      </c>
      <c r="M1211" s="5" t="s">
        <v>53</v>
      </c>
      <c r="N1211" s="5" t="s">
        <v>55</v>
      </c>
      <c r="O1211" s="5" t="b">
        <f t="shared" ref="O1211:O1213" ca="1" si="230">IFERROR(__xludf.DUMMYFUNCTION("REGEXMATCH(A1211,""PHP"")"),TRUE)</f>
        <v>1</v>
      </c>
      <c r="P1211" s="5"/>
      <c r="Q1211" s="5"/>
      <c r="R1211" s="5"/>
      <c r="S1211" s="5"/>
      <c r="T1211" s="5"/>
      <c r="U1211" s="5"/>
      <c r="V1211" s="5"/>
      <c r="W1211" s="5"/>
      <c r="X1211" s="5"/>
      <c r="Y1211" s="5"/>
      <c r="Z1211" s="5"/>
      <c r="AA1211" s="5"/>
      <c r="AB1211" s="5"/>
      <c r="AC1211" s="5"/>
      <c r="AD1211" s="5"/>
      <c r="AE1211" s="5"/>
    </row>
    <row r="1212" spans="1:31" ht="21" customHeight="1">
      <c r="A1212" s="5" t="s">
        <v>248</v>
      </c>
      <c r="B1212" s="5" t="s">
        <v>17053</v>
      </c>
      <c r="C1212" s="5" t="s">
        <v>170</v>
      </c>
      <c r="D1212" s="5" t="s">
        <v>378</v>
      </c>
      <c r="E1212" s="5" t="s">
        <v>45</v>
      </c>
      <c r="F1212" s="7">
        <v>13</v>
      </c>
      <c r="G1212" s="7">
        <v>25</v>
      </c>
      <c r="H1212" s="5" t="s">
        <v>1127</v>
      </c>
      <c r="I1212" s="5" t="s">
        <v>108</v>
      </c>
      <c r="J1212" s="5" t="s">
        <v>10587</v>
      </c>
      <c r="K1212" s="9" t="s">
        <v>47</v>
      </c>
      <c r="L1212" s="5" t="s">
        <v>17054</v>
      </c>
      <c r="M1212" s="5" t="s">
        <v>53</v>
      </c>
      <c r="N1212" s="5" t="s">
        <v>55</v>
      </c>
      <c r="O1212" s="5" t="b">
        <f t="shared" ca="1" si="230"/>
        <v>1</v>
      </c>
      <c r="P1212" s="5"/>
      <c r="Q1212" s="5"/>
      <c r="R1212" s="5"/>
      <c r="S1212" s="5"/>
      <c r="T1212" s="5"/>
      <c r="U1212" s="5"/>
      <c r="V1212" s="5"/>
      <c r="W1212" s="5"/>
      <c r="X1212" s="5"/>
      <c r="Y1212" s="5"/>
      <c r="Z1212" s="5"/>
      <c r="AA1212" s="5"/>
      <c r="AB1212" s="5"/>
      <c r="AC1212" s="5"/>
      <c r="AD1212" s="5"/>
      <c r="AE1212" s="5"/>
    </row>
    <row r="1213" spans="1:31" ht="21" customHeight="1">
      <c r="A1213" s="5" t="s">
        <v>10757</v>
      </c>
      <c r="B1213" s="5" t="s">
        <v>17060</v>
      </c>
      <c r="C1213" s="5" t="s">
        <v>170</v>
      </c>
      <c r="D1213" s="5" t="s">
        <v>378</v>
      </c>
      <c r="E1213" s="5" t="s">
        <v>45</v>
      </c>
      <c r="F1213" s="18">
        <v>13</v>
      </c>
      <c r="G1213" s="18">
        <v>17</v>
      </c>
      <c r="H1213" s="5" t="s">
        <v>429</v>
      </c>
      <c r="I1213" s="5" t="s">
        <v>108</v>
      </c>
      <c r="J1213" s="5" t="s">
        <v>17062</v>
      </c>
      <c r="K1213" s="5" t="s">
        <v>17063</v>
      </c>
      <c r="L1213" s="9" t="s">
        <v>47</v>
      </c>
      <c r="M1213" s="5" t="s">
        <v>53</v>
      </c>
      <c r="N1213" s="5" t="s">
        <v>55</v>
      </c>
      <c r="O1213" s="5" t="b">
        <f t="shared" ca="1" si="230"/>
        <v>1</v>
      </c>
      <c r="P1213" s="9"/>
      <c r="Q1213" s="5"/>
      <c r="R1213" s="5"/>
      <c r="S1213" s="5"/>
      <c r="T1213" s="5"/>
      <c r="U1213" s="5"/>
      <c r="V1213" s="5"/>
      <c r="W1213" s="5"/>
      <c r="X1213" s="5"/>
      <c r="Y1213" s="5"/>
      <c r="Z1213" s="5"/>
      <c r="AA1213" s="5"/>
      <c r="AB1213" s="5"/>
      <c r="AC1213" s="5"/>
      <c r="AD1213" s="5"/>
      <c r="AE1213" s="5"/>
    </row>
    <row r="1214" spans="1:31" ht="21" customHeight="1">
      <c r="A1214" s="14" t="s">
        <v>743</v>
      </c>
      <c r="B1214" s="14" t="s">
        <v>1124</v>
      </c>
      <c r="C1214" s="14" t="s">
        <v>27</v>
      </c>
      <c r="D1214" s="14" t="s">
        <v>75</v>
      </c>
      <c r="E1214" s="14" t="s">
        <v>29</v>
      </c>
      <c r="F1214" s="15">
        <v>13</v>
      </c>
      <c r="G1214" s="15">
        <v>25</v>
      </c>
      <c r="H1214" s="14" t="s">
        <v>1127</v>
      </c>
      <c r="I1214" s="14" t="s">
        <v>108</v>
      </c>
      <c r="J1214" s="14" t="s">
        <v>430</v>
      </c>
      <c r="K1214" s="14" t="s">
        <v>1130</v>
      </c>
      <c r="L1214" s="16" t="s">
        <v>47</v>
      </c>
      <c r="M1214" s="14" t="s">
        <v>37</v>
      </c>
      <c r="N1214" s="14" t="s">
        <v>55</v>
      </c>
      <c r="O1214" s="14" t="b">
        <f t="shared" ref="O1214:O1220" ca="1" si="231">IFERROR(__xludf.DUMMYFUNCTION("REGEXMATCH(A1214,""(?i)PHP"")"),FALSE)</f>
        <v>0</v>
      </c>
      <c r="P1214" s="14" t="b">
        <f t="shared" ref="P1214:P1220" ca="1" si="232">IFERROR(__xludf.DUMMYFUNCTION("REGEXMATCH(L1214,""(?i)PHP"")"),FALSE)</f>
        <v>0</v>
      </c>
      <c r="Q1214" s="5"/>
      <c r="R1214" s="5"/>
      <c r="S1214" s="5"/>
      <c r="T1214" s="5"/>
      <c r="U1214" s="5"/>
      <c r="V1214" s="5"/>
      <c r="W1214" s="5"/>
      <c r="X1214" s="5"/>
      <c r="Y1214" s="5"/>
      <c r="Z1214" s="5"/>
      <c r="AA1214" s="5"/>
      <c r="AB1214" s="5"/>
      <c r="AC1214" s="5"/>
      <c r="AD1214" s="5"/>
      <c r="AE1214" s="5"/>
    </row>
    <row r="1215" spans="1:31" ht="21" customHeight="1">
      <c r="A1215" s="14" t="s">
        <v>2665</v>
      </c>
      <c r="B1215" s="14" t="s">
        <v>15620</v>
      </c>
      <c r="C1215" s="14" t="s">
        <v>27</v>
      </c>
      <c r="D1215" s="14" t="s">
        <v>85</v>
      </c>
      <c r="E1215" s="14" t="s">
        <v>45</v>
      </c>
      <c r="F1215" s="15">
        <v>13</v>
      </c>
      <c r="G1215" s="15">
        <v>20</v>
      </c>
      <c r="H1215" s="14" t="s">
        <v>2677</v>
      </c>
      <c r="I1215" s="14" t="s">
        <v>108</v>
      </c>
      <c r="J1215" s="14" t="s">
        <v>1953</v>
      </c>
      <c r="K1215" s="14" t="s">
        <v>2089</v>
      </c>
      <c r="L1215" s="14" t="s">
        <v>17083</v>
      </c>
      <c r="M1215" s="14" t="s">
        <v>100</v>
      </c>
      <c r="N1215" s="14" t="s">
        <v>55</v>
      </c>
      <c r="O1215" s="14" t="b">
        <f t="shared" ca="1" si="231"/>
        <v>0</v>
      </c>
      <c r="P1215" s="14" t="b">
        <f t="shared" ca="1" si="232"/>
        <v>0</v>
      </c>
      <c r="Q1215" s="5"/>
      <c r="R1215" s="5"/>
      <c r="S1215" s="5"/>
      <c r="T1215" s="5"/>
      <c r="U1215" s="5"/>
      <c r="V1215" s="5"/>
      <c r="W1215" s="5"/>
      <c r="X1215" s="5"/>
      <c r="Y1215" s="5"/>
      <c r="Z1215" s="5"/>
      <c r="AA1215" s="5"/>
      <c r="AB1215" s="5"/>
      <c r="AC1215" s="5"/>
      <c r="AD1215" s="5"/>
      <c r="AE1215" s="5"/>
    </row>
    <row r="1216" spans="1:31" ht="21" customHeight="1">
      <c r="A1216" s="14" t="s">
        <v>15195</v>
      </c>
      <c r="B1216" s="14" t="s">
        <v>15196</v>
      </c>
      <c r="C1216" s="14" t="s">
        <v>170</v>
      </c>
      <c r="D1216" s="14" t="s">
        <v>390</v>
      </c>
      <c r="E1216" s="14" t="s">
        <v>45</v>
      </c>
      <c r="F1216" s="15">
        <v>13</v>
      </c>
      <c r="G1216" s="15">
        <v>18</v>
      </c>
      <c r="H1216" s="14" t="s">
        <v>1444</v>
      </c>
      <c r="I1216" s="14" t="s">
        <v>108</v>
      </c>
      <c r="J1216" s="14" t="s">
        <v>3108</v>
      </c>
      <c r="K1216" s="14" t="s">
        <v>15197</v>
      </c>
      <c r="L1216" s="14" t="s">
        <v>15199</v>
      </c>
      <c r="M1216" s="14" t="s">
        <v>167</v>
      </c>
      <c r="N1216" s="14" t="s">
        <v>55</v>
      </c>
      <c r="O1216" s="14" t="b">
        <f t="shared" ca="1" si="231"/>
        <v>0</v>
      </c>
      <c r="P1216" s="14" t="b">
        <f t="shared" ca="1" si="232"/>
        <v>0</v>
      </c>
      <c r="Q1216" s="5"/>
      <c r="R1216" s="5"/>
      <c r="S1216" s="5"/>
      <c r="T1216" s="5"/>
      <c r="U1216" s="5"/>
      <c r="V1216" s="5"/>
      <c r="W1216" s="5"/>
      <c r="X1216" s="5"/>
      <c r="Y1216" s="5"/>
      <c r="Z1216" s="5"/>
      <c r="AA1216" s="5"/>
      <c r="AB1216" s="5"/>
      <c r="AC1216" s="5"/>
      <c r="AD1216" s="5"/>
      <c r="AE1216" s="5"/>
    </row>
    <row r="1217" spans="1:31" ht="21" customHeight="1">
      <c r="A1217" s="14" t="s">
        <v>3986</v>
      </c>
      <c r="B1217" s="14" t="s">
        <v>4936</v>
      </c>
      <c r="C1217" s="14" t="s">
        <v>170</v>
      </c>
      <c r="D1217" s="14" t="s">
        <v>378</v>
      </c>
      <c r="E1217" s="14" t="s">
        <v>45</v>
      </c>
      <c r="F1217" s="15">
        <v>13</v>
      </c>
      <c r="G1217" s="15">
        <v>20</v>
      </c>
      <c r="H1217" s="14" t="s">
        <v>2677</v>
      </c>
      <c r="I1217" s="14" t="s">
        <v>108</v>
      </c>
      <c r="J1217" s="14" t="s">
        <v>76</v>
      </c>
      <c r="K1217" s="14" t="s">
        <v>4940</v>
      </c>
      <c r="L1217" s="14" t="s">
        <v>4942</v>
      </c>
      <c r="M1217" s="14" t="s">
        <v>37</v>
      </c>
      <c r="N1217" s="14" t="s">
        <v>55</v>
      </c>
      <c r="O1217" s="14" t="b">
        <f t="shared" ca="1" si="231"/>
        <v>0</v>
      </c>
      <c r="P1217" s="14" t="b">
        <f t="shared" ca="1" si="232"/>
        <v>0</v>
      </c>
      <c r="Q1217" s="5"/>
      <c r="R1217" s="5"/>
      <c r="S1217" s="5"/>
      <c r="T1217" s="5"/>
      <c r="U1217" s="5"/>
      <c r="V1217" s="5"/>
      <c r="W1217" s="5"/>
      <c r="X1217" s="5"/>
      <c r="Y1217" s="5"/>
      <c r="Z1217" s="5"/>
      <c r="AA1217" s="5"/>
      <c r="AB1217" s="5"/>
      <c r="AC1217" s="5"/>
      <c r="AD1217" s="5"/>
      <c r="AE1217" s="5"/>
    </row>
    <row r="1218" spans="1:31" ht="21" customHeight="1">
      <c r="A1218" s="14" t="s">
        <v>17098</v>
      </c>
      <c r="B1218" s="14" t="s">
        <v>17099</v>
      </c>
      <c r="C1218" s="14" t="s">
        <v>20</v>
      </c>
      <c r="D1218" s="14" t="s">
        <v>21</v>
      </c>
      <c r="E1218" s="14" t="s">
        <v>45</v>
      </c>
      <c r="F1218" s="15">
        <v>13</v>
      </c>
      <c r="G1218" s="15">
        <v>25</v>
      </c>
      <c r="H1218" s="14" t="s">
        <v>1127</v>
      </c>
      <c r="I1218" s="14" t="s">
        <v>24</v>
      </c>
      <c r="J1218" s="14" t="s">
        <v>57</v>
      </c>
      <c r="K1218" s="14" t="s">
        <v>17102</v>
      </c>
      <c r="L1218" s="14" t="s">
        <v>17103</v>
      </c>
      <c r="M1218" s="14" t="s">
        <v>53</v>
      </c>
      <c r="N1218" s="16" t="s">
        <v>47</v>
      </c>
      <c r="O1218" s="14" t="b">
        <f t="shared" ca="1" si="231"/>
        <v>0</v>
      </c>
      <c r="P1218" s="14" t="b">
        <f t="shared" ca="1" si="232"/>
        <v>0</v>
      </c>
      <c r="Q1218" s="5"/>
      <c r="R1218" s="5"/>
      <c r="S1218" s="5"/>
      <c r="T1218" s="5"/>
      <c r="U1218" s="5"/>
      <c r="V1218" s="5"/>
      <c r="W1218" s="5"/>
      <c r="X1218" s="5"/>
      <c r="Y1218" s="5"/>
      <c r="Z1218" s="5"/>
      <c r="AA1218" s="5"/>
      <c r="AB1218" s="5"/>
      <c r="AC1218" s="5"/>
      <c r="AD1218" s="5"/>
      <c r="AE1218" s="5"/>
    </row>
    <row r="1219" spans="1:31" ht="21" customHeight="1">
      <c r="A1219" s="14" t="s">
        <v>9131</v>
      </c>
      <c r="B1219" s="14" t="s">
        <v>2584</v>
      </c>
      <c r="C1219" s="14" t="s">
        <v>27</v>
      </c>
      <c r="D1219" s="14" t="s">
        <v>212</v>
      </c>
      <c r="E1219" s="14" t="s">
        <v>45</v>
      </c>
      <c r="F1219" s="17">
        <v>13</v>
      </c>
      <c r="G1219" s="17">
        <v>18</v>
      </c>
      <c r="H1219" s="14" t="s">
        <v>17110</v>
      </c>
      <c r="I1219" s="14" t="s">
        <v>108</v>
      </c>
      <c r="J1219" s="14" t="s">
        <v>2587</v>
      </c>
      <c r="K1219" s="14" t="s">
        <v>17111</v>
      </c>
      <c r="L1219" s="14" t="s">
        <v>17112</v>
      </c>
      <c r="M1219" s="14" t="s">
        <v>37</v>
      </c>
      <c r="N1219" s="14" t="s">
        <v>55</v>
      </c>
      <c r="O1219" s="14" t="b">
        <f t="shared" ca="1" si="231"/>
        <v>0</v>
      </c>
      <c r="P1219" s="14" t="b">
        <f t="shared" ca="1" si="232"/>
        <v>0</v>
      </c>
      <c r="Q1219" s="5"/>
      <c r="R1219" s="5"/>
      <c r="S1219" s="5"/>
      <c r="T1219" s="5"/>
      <c r="U1219" s="5"/>
      <c r="V1219" s="5"/>
      <c r="W1219" s="5"/>
      <c r="X1219" s="5"/>
      <c r="Y1219" s="5"/>
      <c r="Z1219" s="5"/>
      <c r="AA1219" s="5"/>
      <c r="AB1219" s="5"/>
      <c r="AC1219" s="5"/>
      <c r="AD1219" s="5"/>
      <c r="AE1219" s="5"/>
    </row>
    <row r="1220" spans="1:31" ht="21" customHeight="1">
      <c r="A1220" s="14" t="s">
        <v>17113</v>
      </c>
      <c r="B1220" s="14" t="s">
        <v>7515</v>
      </c>
      <c r="C1220" s="14" t="s">
        <v>27</v>
      </c>
      <c r="D1220" s="14" t="s">
        <v>85</v>
      </c>
      <c r="E1220" s="14" t="s">
        <v>45</v>
      </c>
      <c r="F1220" s="15">
        <v>14</v>
      </c>
      <c r="G1220" s="15">
        <v>20</v>
      </c>
      <c r="H1220" s="14" t="s">
        <v>1289</v>
      </c>
      <c r="I1220" s="14" t="s">
        <v>108</v>
      </c>
      <c r="J1220" s="14" t="s">
        <v>76</v>
      </c>
      <c r="K1220" s="14" t="s">
        <v>17116</v>
      </c>
      <c r="L1220" s="14" t="s">
        <v>17118</v>
      </c>
      <c r="M1220" s="14" t="s">
        <v>53</v>
      </c>
      <c r="N1220" s="14" t="s">
        <v>55</v>
      </c>
      <c r="O1220" s="14" t="b">
        <f t="shared" ca="1" si="231"/>
        <v>0</v>
      </c>
      <c r="P1220" s="14" t="b">
        <f t="shared" ca="1" si="232"/>
        <v>0</v>
      </c>
      <c r="Q1220" s="5"/>
      <c r="R1220" s="5"/>
      <c r="S1220" s="5"/>
      <c r="T1220" s="5"/>
      <c r="U1220" s="5"/>
      <c r="V1220" s="5"/>
      <c r="W1220" s="5"/>
      <c r="X1220" s="5"/>
      <c r="Y1220" s="5"/>
      <c r="Z1220" s="5"/>
      <c r="AA1220" s="5"/>
      <c r="AB1220" s="5"/>
      <c r="AC1220" s="5"/>
      <c r="AD1220" s="5"/>
      <c r="AE1220" s="5"/>
    </row>
    <row r="1221" spans="1:31" ht="21" customHeight="1">
      <c r="A1221" s="5" t="s">
        <v>12370</v>
      </c>
      <c r="B1221" s="5" t="s">
        <v>14814</v>
      </c>
      <c r="C1221" s="5" t="s">
        <v>170</v>
      </c>
      <c r="D1221" s="5" t="s">
        <v>390</v>
      </c>
      <c r="E1221" s="5" t="s">
        <v>45</v>
      </c>
      <c r="F1221" s="7">
        <v>14</v>
      </c>
      <c r="G1221" s="7">
        <v>16</v>
      </c>
      <c r="H1221" s="5" t="s">
        <v>14815</v>
      </c>
      <c r="I1221" s="5" t="s">
        <v>108</v>
      </c>
      <c r="J1221" s="5" t="s">
        <v>76</v>
      </c>
      <c r="K1221" s="9" t="s">
        <v>47</v>
      </c>
      <c r="L1221" s="5" t="s">
        <v>14816</v>
      </c>
      <c r="M1221" s="5" t="s">
        <v>37</v>
      </c>
      <c r="N1221" s="5" t="s">
        <v>55</v>
      </c>
      <c r="O1221" s="5" t="b">
        <f ca="1">IFERROR(__xludf.DUMMYFUNCTION("REGEXMATCH(A1221,""PHP"")"),TRUE)</f>
        <v>1</v>
      </c>
      <c r="P1221" s="5"/>
      <c r="Q1221" s="5"/>
      <c r="R1221" s="5"/>
      <c r="S1221" s="5"/>
      <c r="T1221" s="5"/>
      <c r="U1221" s="5"/>
      <c r="V1221" s="5"/>
      <c r="W1221" s="5"/>
      <c r="X1221" s="5"/>
      <c r="Y1221" s="5"/>
      <c r="Z1221" s="5"/>
      <c r="AA1221" s="5"/>
      <c r="AB1221" s="5"/>
      <c r="AC1221" s="5"/>
      <c r="AD1221" s="5"/>
      <c r="AE1221" s="5"/>
    </row>
    <row r="1222" spans="1:31" ht="21" customHeight="1">
      <c r="A1222" s="14" t="s">
        <v>11739</v>
      </c>
      <c r="B1222" s="14" t="s">
        <v>17124</v>
      </c>
      <c r="C1222" s="14" t="s">
        <v>27</v>
      </c>
      <c r="D1222" s="14" t="s">
        <v>85</v>
      </c>
      <c r="E1222" s="14" t="s">
        <v>45</v>
      </c>
      <c r="F1222" s="15">
        <v>14</v>
      </c>
      <c r="G1222" s="15">
        <v>20</v>
      </c>
      <c r="H1222" s="14" t="s">
        <v>1289</v>
      </c>
      <c r="I1222" s="14" t="s">
        <v>108</v>
      </c>
      <c r="J1222" s="14" t="s">
        <v>3697</v>
      </c>
      <c r="K1222" s="16" t="s">
        <v>47</v>
      </c>
      <c r="L1222" s="14" t="s">
        <v>17125</v>
      </c>
      <c r="M1222" s="14" t="s">
        <v>53</v>
      </c>
      <c r="N1222" s="14" t="s">
        <v>271</v>
      </c>
      <c r="O1222" s="14" t="b">
        <f t="shared" ref="O1222:O1224" ca="1" si="233">IFERROR(__xludf.DUMMYFUNCTION("REGEXMATCH(A1222,""(?i)PHP"")"),FALSE)</f>
        <v>0</v>
      </c>
      <c r="P1222" s="14" t="b">
        <f t="shared" ref="P1222:P1224" ca="1" si="234">IFERROR(__xludf.DUMMYFUNCTION("REGEXMATCH(L1222,""(?i)PHP"")"),FALSE)</f>
        <v>0</v>
      </c>
      <c r="Q1222" s="5"/>
      <c r="R1222" s="5"/>
      <c r="S1222" s="5"/>
      <c r="T1222" s="5"/>
      <c r="U1222" s="5"/>
      <c r="V1222" s="5"/>
      <c r="W1222" s="5"/>
      <c r="X1222" s="5"/>
      <c r="Y1222" s="5"/>
      <c r="Z1222" s="5"/>
      <c r="AA1222" s="5"/>
      <c r="AB1222" s="5"/>
      <c r="AC1222" s="5"/>
      <c r="AD1222" s="5"/>
      <c r="AE1222" s="5"/>
    </row>
    <row r="1223" spans="1:31" ht="21" customHeight="1">
      <c r="A1223" s="14" t="s">
        <v>9556</v>
      </c>
      <c r="B1223" s="14" t="s">
        <v>17130</v>
      </c>
      <c r="C1223" s="14" t="s">
        <v>20</v>
      </c>
      <c r="D1223" s="14" t="s">
        <v>1173</v>
      </c>
      <c r="E1223" s="14" t="s">
        <v>45</v>
      </c>
      <c r="F1223" s="15">
        <v>14</v>
      </c>
      <c r="G1223" s="15">
        <v>19</v>
      </c>
      <c r="H1223" s="14" t="s">
        <v>17132</v>
      </c>
      <c r="I1223" s="14" t="s">
        <v>108</v>
      </c>
      <c r="J1223" s="14" t="s">
        <v>57</v>
      </c>
      <c r="K1223" s="14" t="s">
        <v>15149</v>
      </c>
      <c r="L1223" s="16" t="s">
        <v>47</v>
      </c>
      <c r="M1223" s="14" t="s">
        <v>53</v>
      </c>
      <c r="N1223" s="14" t="s">
        <v>55</v>
      </c>
      <c r="O1223" s="14" t="b">
        <f t="shared" ca="1" si="233"/>
        <v>0</v>
      </c>
      <c r="P1223" s="14" t="b">
        <f t="shared" ca="1" si="234"/>
        <v>0</v>
      </c>
      <c r="Q1223" s="5"/>
      <c r="R1223" s="5"/>
      <c r="S1223" s="5"/>
      <c r="T1223" s="5"/>
      <c r="U1223" s="5"/>
      <c r="V1223" s="5"/>
      <c r="W1223" s="5"/>
      <c r="X1223" s="5"/>
      <c r="Y1223" s="5"/>
      <c r="Z1223" s="5"/>
      <c r="AA1223" s="5"/>
      <c r="AB1223" s="5"/>
      <c r="AC1223" s="5"/>
      <c r="AD1223" s="5"/>
      <c r="AE1223" s="5"/>
    </row>
    <row r="1224" spans="1:31" ht="21" customHeight="1">
      <c r="A1224" s="14" t="s">
        <v>17133</v>
      </c>
      <c r="B1224" s="14" t="s">
        <v>17134</v>
      </c>
      <c r="C1224" s="14" t="s">
        <v>170</v>
      </c>
      <c r="D1224" s="14" t="s">
        <v>390</v>
      </c>
      <c r="E1224" s="14" t="s">
        <v>45</v>
      </c>
      <c r="F1224" s="15">
        <v>14</v>
      </c>
      <c r="G1224" s="15">
        <v>28</v>
      </c>
      <c r="H1224" s="14" t="s">
        <v>5070</v>
      </c>
      <c r="I1224" s="14" t="s">
        <v>31</v>
      </c>
      <c r="J1224" s="14" t="s">
        <v>76</v>
      </c>
      <c r="K1224" s="14" t="s">
        <v>17137</v>
      </c>
      <c r="L1224" s="14" t="s">
        <v>17138</v>
      </c>
      <c r="M1224" s="14" t="s">
        <v>167</v>
      </c>
      <c r="N1224" s="14" t="s">
        <v>237</v>
      </c>
      <c r="O1224" s="14" t="b">
        <f t="shared" ca="1" si="233"/>
        <v>0</v>
      </c>
      <c r="P1224" s="14" t="b">
        <f t="shared" ca="1" si="234"/>
        <v>0</v>
      </c>
      <c r="Q1224" s="5"/>
      <c r="R1224" s="5"/>
      <c r="S1224" s="5"/>
      <c r="T1224" s="5"/>
      <c r="U1224" s="5"/>
      <c r="V1224" s="5"/>
      <c r="W1224" s="5"/>
      <c r="X1224" s="5"/>
      <c r="Y1224" s="5"/>
      <c r="Z1224" s="5"/>
      <c r="AA1224" s="5"/>
      <c r="AB1224" s="5"/>
      <c r="AC1224" s="5"/>
      <c r="AD1224" s="5"/>
      <c r="AE1224" s="5"/>
    </row>
    <row r="1225" spans="1:31" ht="21" customHeight="1">
      <c r="A1225" s="5" t="s">
        <v>10757</v>
      </c>
      <c r="B1225" s="5" t="s">
        <v>14885</v>
      </c>
      <c r="C1225" s="5" t="s">
        <v>41</v>
      </c>
      <c r="D1225" s="5" t="s">
        <v>169</v>
      </c>
      <c r="E1225" s="5" t="s">
        <v>29</v>
      </c>
      <c r="F1225" s="7">
        <v>14</v>
      </c>
      <c r="G1225" s="7">
        <v>16</v>
      </c>
      <c r="H1225" s="5" t="s">
        <v>14815</v>
      </c>
      <c r="I1225" s="5" t="s">
        <v>66</v>
      </c>
      <c r="J1225" s="5" t="s">
        <v>57</v>
      </c>
      <c r="K1225" s="5" t="s">
        <v>14888</v>
      </c>
      <c r="L1225" s="5" t="s">
        <v>14889</v>
      </c>
      <c r="M1225" s="5" t="s">
        <v>53</v>
      </c>
      <c r="N1225" s="5" t="s">
        <v>271</v>
      </c>
      <c r="O1225" s="5" t="b">
        <f t="shared" ref="O1225:O1227" ca="1" si="235">IFERROR(__xludf.DUMMYFUNCTION("REGEXMATCH(A1225,""PHP"")"),TRUE)</f>
        <v>1</v>
      </c>
      <c r="P1225" s="5"/>
      <c r="Q1225" s="5"/>
      <c r="R1225" s="5"/>
      <c r="S1225" s="5"/>
      <c r="T1225" s="5"/>
      <c r="U1225" s="5"/>
      <c r="V1225" s="5"/>
      <c r="W1225" s="5"/>
      <c r="X1225" s="5"/>
      <c r="Y1225" s="5"/>
      <c r="Z1225" s="5"/>
      <c r="AA1225" s="5"/>
      <c r="AB1225" s="5"/>
      <c r="AC1225" s="5"/>
      <c r="AD1225" s="5"/>
      <c r="AE1225" s="5"/>
    </row>
    <row r="1226" spans="1:31" ht="21" customHeight="1">
      <c r="A1226" s="5" t="s">
        <v>14186</v>
      </c>
      <c r="B1226" s="5" t="s">
        <v>2152</v>
      </c>
      <c r="C1226" s="5" t="s">
        <v>41</v>
      </c>
      <c r="D1226" s="5" t="s">
        <v>874</v>
      </c>
      <c r="E1226" s="5" t="s">
        <v>45</v>
      </c>
      <c r="F1226" s="7">
        <v>14</v>
      </c>
      <c r="G1226" s="7">
        <v>18</v>
      </c>
      <c r="H1226" s="5" t="s">
        <v>3346</v>
      </c>
      <c r="I1226" s="5" t="s">
        <v>66</v>
      </c>
      <c r="J1226" s="5" t="s">
        <v>2157</v>
      </c>
      <c r="K1226" s="5" t="s">
        <v>2159</v>
      </c>
      <c r="L1226" s="5" t="s">
        <v>17146</v>
      </c>
      <c r="M1226" s="5" t="s">
        <v>53</v>
      </c>
      <c r="N1226" s="5" t="s">
        <v>55</v>
      </c>
      <c r="O1226" s="5" t="b">
        <f t="shared" ca="1" si="235"/>
        <v>1</v>
      </c>
      <c r="P1226" s="5"/>
      <c r="Q1226" s="5"/>
      <c r="R1226" s="5"/>
      <c r="S1226" s="5"/>
      <c r="T1226" s="5"/>
      <c r="U1226" s="5"/>
      <c r="V1226" s="5"/>
      <c r="W1226" s="5"/>
      <c r="X1226" s="5"/>
      <c r="Y1226" s="5"/>
      <c r="Z1226" s="5"/>
      <c r="AA1226" s="5"/>
      <c r="AB1226" s="5"/>
      <c r="AC1226" s="5"/>
      <c r="AD1226" s="5"/>
      <c r="AE1226" s="5"/>
    </row>
    <row r="1227" spans="1:31" ht="21" customHeight="1">
      <c r="A1227" s="5" t="s">
        <v>248</v>
      </c>
      <c r="B1227" s="5" t="s">
        <v>14875</v>
      </c>
      <c r="C1227" s="5" t="s">
        <v>41</v>
      </c>
      <c r="D1227" s="5" t="s">
        <v>114</v>
      </c>
      <c r="E1227" s="5" t="s">
        <v>45</v>
      </c>
      <c r="F1227" s="7">
        <v>14</v>
      </c>
      <c r="G1227" s="7">
        <v>20</v>
      </c>
      <c r="H1227" s="5" t="s">
        <v>1289</v>
      </c>
      <c r="I1227" s="5" t="s">
        <v>66</v>
      </c>
      <c r="J1227" s="5" t="s">
        <v>57</v>
      </c>
      <c r="K1227" s="5" t="s">
        <v>14876</v>
      </c>
      <c r="L1227" s="5" t="s">
        <v>14877</v>
      </c>
      <c r="M1227" s="5" t="s">
        <v>53</v>
      </c>
      <c r="N1227" s="5" t="s">
        <v>55</v>
      </c>
      <c r="O1227" s="5" t="b">
        <f t="shared" ca="1" si="235"/>
        <v>1</v>
      </c>
      <c r="P1227" s="5"/>
      <c r="Q1227" s="5"/>
      <c r="R1227" s="5"/>
      <c r="S1227" s="5"/>
      <c r="T1227" s="5"/>
      <c r="U1227" s="5"/>
      <c r="V1227" s="5"/>
      <c r="W1227" s="5"/>
      <c r="X1227" s="5"/>
      <c r="Y1227" s="5"/>
      <c r="Z1227" s="5"/>
      <c r="AA1227" s="5"/>
      <c r="AB1227" s="5"/>
      <c r="AC1227" s="5"/>
      <c r="AD1227" s="5"/>
      <c r="AE1227" s="5"/>
    </row>
    <row r="1228" spans="1:31" ht="21" customHeight="1">
      <c r="A1228" s="14" t="s">
        <v>9556</v>
      </c>
      <c r="B1228" s="14" t="s">
        <v>5082</v>
      </c>
      <c r="C1228" s="14" t="s">
        <v>170</v>
      </c>
      <c r="D1228" s="14" t="s">
        <v>1759</v>
      </c>
      <c r="E1228" s="14" t="s">
        <v>45</v>
      </c>
      <c r="F1228" s="15">
        <v>14</v>
      </c>
      <c r="G1228" s="15">
        <v>17</v>
      </c>
      <c r="H1228" s="14" t="s">
        <v>5130</v>
      </c>
      <c r="I1228" s="14" t="s">
        <v>24</v>
      </c>
      <c r="J1228" s="14" t="s">
        <v>76</v>
      </c>
      <c r="K1228" s="14" t="s">
        <v>17151</v>
      </c>
      <c r="L1228" s="14" t="s">
        <v>17152</v>
      </c>
      <c r="M1228" s="14" t="s">
        <v>37</v>
      </c>
      <c r="N1228" s="14" t="s">
        <v>55</v>
      </c>
      <c r="O1228" s="14" t="b">
        <f ca="1">IFERROR(__xludf.DUMMYFUNCTION("REGEXMATCH(A1228,""(?i)PHP"")"),FALSE)</f>
        <v>0</v>
      </c>
      <c r="P1228" s="14" t="b">
        <f ca="1">IFERROR(__xludf.DUMMYFUNCTION("REGEXMATCH(L1228,""(?i)PHP"")"),FALSE)</f>
        <v>0</v>
      </c>
      <c r="Q1228" s="5"/>
      <c r="R1228" s="5"/>
      <c r="S1228" s="5"/>
      <c r="T1228" s="5"/>
      <c r="U1228" s="5"/>
      <c r="V1228" s="5"/>
      <c r="W1228" s="5"/>
      <c r="X1228" s="5"/>
      <c r="Y1228" s="5"/>
      <c r="Z1228" s="5"/>
      <c r="AA1228" s="5"/>
      <c r="AB1228" s="5"/>
      <c r="AC1228" s="5"/>
      <c r="AD1228" s="5"/>
      <c r="AE1228" s="5"/>
    </row>
    <row r="1229" spans="1:31" ht="21" customHeight="1">
      <c r="A1229" s="5" t="s">
        <v>10427</v>
      </c>
      <c r="B1229" s="5" t="s">
        <v>17158</v>
      </c>
      <c r="C1229" s="5" t="s">
        <v>170</v>
      </c>
      <c r="D1229" s="5" t="s">
        <v>378</v>
      </c>
      <c r="E1229" s="5" t="s">
        <v>45</v>
      </c>
      <c r="F1229" s="7">
        <v>14</v>
      </c>
      <c r="G1229" s="7">
        <v>18</v>
      </c>
      <c r="H1229" s="5" t="s">
        <v>3346</v>
      </c>
      <c r="I1229" s="5" t="s">
        <v>108</v>
      </c>
      <c r="J1229" s="5" t="s">
        <v>284</v>
      </c>
      <c r="K1229" s="9" t="s">
        <v>47</v>
      </c>
      <c r="L1229" s="5" t="s">
        <v>17160</v>
      </c>
      <c r="M1229" s="5" t="s">
        <v>53</v>
      </c>
      <c r="N1229" s="5" t="s">
        <v>55</v>
      </c>
      <c r="O1229" s="5" t="b">
        <f t="shared" ref="O1229:O1231" ca="1" si="236">IFERROR(__xludf.DUMMYFUNCTION("REGEXMATCH(A1229,""PHP"")"),TRUE)</f>
        <v>1</v>
      </c>
      <c r="P1229" s="5"/>
      <c r="Q1229" s="5"/>
      <c r="R1229" s="5"/>
      <c r="S1229" s="5"/>
      <c r="T1229" s="5"/>
      <c r="U1229" s="5"/>
      <c r="V1229" s="5"/>
      <c r="W1229" s="5"/>
      <c r="X1229" s="5"/>
      <c r="Y1229" s="5"/>
      <c r="Z1229" s="5"/>
      <c r="AA1229" s="5"/>
      <c r="AB1229" s="5"/>
      <c r="AC1229" s="5"/>
      <c r="AD1229" s="5"/>
      <c r="AE1229" s="5"/>
    </row>
    <row r="1230" spans="1:31" ht="21" customHeight="1">
      <c r="A1230" s="5" t="s">
        <v>248</v>
      </c>
      <c r="B1230" s="5" t="s">
        <v>17166</v>
      </c>
      <c r="C1230" s="5" t="s">
        <v>27</v>
      </c>
      <c r="D1230" s="5" t="s">
        <v>54</v>
      </c>
      <c r="E1230" s="5" t="s">
        <v>29</v>
      </c>
      <c r="F1230" s="7">
        <v>14</v>
      </c>
      <c r="G1230" s="7">
        <v>16</v>
      </c>
      <c r="H1230" s="5" t="s">
        <v>14815</v>
      </c>
      <c r="I1230" s="5" t="s">
        <v>108</v>
      </c>
      <c r="J1230" s="5" t="s">
        <v>1026</v>
      </c>
      <c r="K1230" s="9" t="s">
        <v>47</v>
      </c>
      <c r="L1230" s="5" t="s">
        <v>17169</v>
      </c>
      <c r="M1230" s="5" t="s">
        <v>53</v>
      </c>
      <c r="N1230" s="5" t="s">
        <v>38</v>
      </c>
      <c r="O1230" s="5" t="b">
        <f t="shared" ca="1" si="236"/>
        <v>1</v>
      </c>
      <c r="P1230" s="5"/>
      <c r="Q1230" s="5"/>
      <c r="R1230" s="5"/>
      <c r="S1230" s="5"/>
      <c r="T1230" s="5"/>
      <c r="U1230" s="5"/>
      <c r="V1230" s="5"/>
      <c r="W1230" s="5"/>
      <c r="X1230" s="5"/>
      <c r="Y1230" s="5"/>
      <c r="Z1230" s="5"/>
      <c r="AA1230" s="5"/>
      <c r="AB1230" s="5"/>
      <c r="AC1230" s="5"/>
      <c r="AD1230" s="5"/>
      <c r="AE1230" s="5"/>
    </row>
    <row r="1231" spans="1:31" ht="21" customHeight="1">
      <c r="A1231" s="5" t="s">
        <v>14186</v>
      </c>
      <c r="B1231" s="5" t="s">
        <v>17173</v>
      </c>
      <c r="C1231" s="5" t="s">
        <v>41</v>
      </c>
      <c r="D1231" s="5" t="s">
        <v>94</v>
      </c>
      <c r="E1231" s="5" t="s">
        <v>29</v>
      </c>
      <c r="F1231" s="7">
        <v>14</v>
      </c>
      <c r="G1231" s="7">
        <v>18</v>
      </c>
      <c r="H1231" s="5" t="s">
        <v>3346</v>
      </c>
      <c r="I1231" s="5" t="s">
        <v>108</v>
      </c>
      <c r="J1231" s="5" t="s">
        <v>6579</v>
      </c>
      <c r="K1231" s="5" t="s">
        <v>17175</v>
      </c>
      <c r="L1231" s="5" t="s">
        <v>17176</v>
      </c>
      <c r="M1231" s="5" t="s">
        <v>100</v>
      </c>
      <c r="N1231" s="5" t="s">
        <v>55</v>
      </c>
      <c r="O1231" s="5" t="b">
        <f t="shared" ca="1" si="236"/>
        <v>1</v>
      </c>
      <c r="P1231" s="5"/>
      <c r="Q1231" s="5"/>
      <c r="R1231" s="5"/>
      <c r="S1231" s="5"/>
      <c r="T1231" s="5"/>
      <c r="U1231" s="5"/>
      <c r="V1231" s="5"/>
      <c r="W1231" s="5"/>
      <c r="X1231" s="5"/>
      <c r="Y1231" s="5"/>
      <c r="Z1231" s="5"/>
      <c r="AA1231" s="5"/>
      <c r="AB1231" s="5"/>
      <c r="AC1231" s="5"/>
      <c r="AD1231" s="5"/>
      <c r="AE1231" s="5"/>
    </row>
    <row r="1232" spans="1:31" ht="21" customHeight="1">
      <c r="A1232" s="14" t="s">
        <v>17177</v>
      </c>
      <c r="B1232" s="14" t="s">
        <v>17178</v>
      </c>
      <c r="C1232" s="14" t="s">
        <v>27</v>
      </c>
      <c r="D1232" s="14" t="s">
        <v>85</v>
      </c>
      <c r="E1232" s="14" t="s">
        <v>45</v>
      </c>
      <c r="F1232" s="15">
        <v>14</v>
      </c>
      <c r="G1232" s="15">
        <v>24</v>
      </c>
      <c r="H1232" s="14" t="s">
        <v>17179</v>
      </c>
      <c r="I1232" s="14" t="s">
        <v>66</v>
      </c>
      <c r="J1232" s="14" t="s">
        <v>117</v>
      </c>
      <c r="K1232" s="14" t="s">
        <v>17180</v>
      </c>
      <c r="L1232" s="14" t="s">
        <v>17181</v>
      </c>
      <c r="M1232" s="14" t="s">
        <v>37</v>
      </c>
      <c r="N1232" s="14" t="s">
        <v>55</v>
      </c>
      <c r="O1232" s="14" t="b">
        <f t="shared" ref="O1232:O1237" ca="1" si="237">IFERROR(__xludf.DUMMYFUNCTION("REGEXMATCH(A1232,""(?i)PHP"")"),FALSE)</f>
        <v>0</v>
      </c>
      <c r="P1232" s="14" t="b">
        <f t="shared" ref="P1232:P1237" ca="1" si="238">IFERROR(__xludf.DUMMYFUNCTION("REGEXMATCH(L1232,""(?i)PHP"")"),FALSE)</f>
        <v>0</v>
      </c>
      <c r="Q1232" s="5"/>
      <c r="R1232" s="5"/>
      <c r="S1232" s="5"/>
      <c r="T1232" s="5"/>
      <c r="U1232" s="5"/>
      <c r="V1232" s="5"/>
      <c r="W1232" s="5"/>
      <c r="X1232" s="5"/>
      <c r="Y1232" s="5"/>
      <c r="Z1232" s="5"/>
      <c r="AA1232" s="5"/>
      <c r="AB1232" s="5"/>
      <c r="AC1232" s="5"/>
      <c r="AD1232" s="5"/>
      <c r="AE1232" s="5"/>
    </row>
    <row r="1233" spans="1:31" ht="21" customHeight="1">
      <c r="A1233" s="14" t="s">
        <v>10325</v>
      </c>
      <c r="B1233" s="14" t="s">
        <v>11128</v>
      </c>
      <c r="C1233" s="14" t="s">
        <v>20</v>
      </c>
      <c r="D1233" s="14" t="s">
        <v>21</v>
      </c>
      <c r="E1233" s="14" t="s">
        <v>45</v>
      </c>
      <c r="F1233" s="15">
        <v>15</v>
      </c>
      <c r="G1233" s="15">
        <v>20</v>
      </c>
      <c r="H1233" s="14" t="s">
        <v>493</v>
      </c>
      <c r="I1233" s="14" t="s">
        <v>108</v>
      </c>
      <c r="J1233" s="14" t="s">
        <v>57</v>
      </c>
      <c r="K1233" s="14" t="s">
        <v>2254</v>
      </c>
      <c r="L1233" s="14" t="s">
        <v>17182</v>
      </c>
      <c r="M1233" s="14" t="s">
        <v>100</v>
      </c>
      <c r="N1233" s="14" t="s">
        <v>55</v>
      </c>
      <c r="O1233" s="14" t="b">
        <f t="shared" ca="1" si="237"/>
        <v>0</v>
      </c>
      <c r="P1233" s="14" t="b">
        <f t="shared" ca="1" si="238"/>
        <v>0</v>
      </c>
      <c r="Q1233" s="5"/>
      <c r="R1233" s="5"/>
      <c r="S1233" s="5"/>
      <c r="T1233" s="5"/>
      <c r="U1233" s="5"/>
      <c r="V1233" s="5"/>
      <c r="W1233" s="5"/>
      <c r="X1233" s="5"/>
      <c r="Y1233" s="5"/>
      <c r="Z1233" s="5"/>
      <c r="AA1233" s="5"/>
      <c r="AB1233" s="5"/>
      <c r="AC1233" s="5"/>
      <c r="AD1233" s="5"/>
      <c r="AE1233" s="5"/>
    </row>
    <row r="1234" spans="1:31" ht="21" customHeight="1">
      <c r="A1234" s="14" t="s">
        <v>15414</v>
      </c>
      <c r="B1234" s="14" t="s">
        <v>15415</v>
      </c>
      <c r="C1234" s="14" t="s">
        <v>27</v>
      </c>
      <c r="D1234" s="14" t="s">
        <v>75</v>
      </c>
      <c r="E1234" s="14" t="s">
        <v>29</v>
      </c>
      <c r="F1234" s="15">
        <v>15</v>
      </c>
      <c r="G1234" s="15">
        <v>20</v>
      </c>
      <c r="H1234" s="14" t="s">
        <v>493</v>
      </c>
      <c r="I1234" s="14" t="s">
        <v>108</v>
      </c>
      <c r="J1234" s="14" t="s">
        <v>2067</v>
      </c>
      <c r="K1234" s="14" t="s">
        <v>15416</v>
      </c>
      <c r="L1234" s="14" t="s">
        <v>15417</v>
      </c>
      <c r="M1234" s="14" t="s">
        <v>53</v>
      </c>
      <c r="N1234" s="14" t="s">
        <v>38</v>
      </c>
      <c r="O1234" s="14" t="b">
        <f t="shared" ca="1" si="237"/>
        <v>0</v>
      </c>
      <c r="P1234" s="14" t="b">
        <f t="shared" ca="1" si="238"/>
        <v>0</v>
      </c>
      <c r="Q1234" s="5"/>
      <c r="R1234" s="5"/>
      <c r="S1234" s="5"/>
      <c r="T1234" s="5"/>
      <c r="U1234" s="5"/>
      <c r="V1234" s="5"/>
      <c r="W1234" s="5"/>
      <c r="X1234" s="5"/>
      <c r="Y1234" s="5"/>
      <c r="Z1234" s="5"/>
      <c r="AA1234" s="5"/>
      <c r="AB1234" s="5"/>
      <c r="AC1234" s="5"/>
      <c r="AD1234" s="5"/>
      <c r="AE1234" s="5"/>
    </row>
    <row r="1235" spans="1:31" ht="21" customHeight="1">
      <c r="A1235" s="14" t="s">
        <v>17187</v>
      </c>
      <c r="B1235" s="14" t="s">
        <v>17188</v>
      </c>
      <c r="C1235" s="14" t="s">
        <v>27</v>
      </c>
      <c r="D1235" s="14" t="s">
        <v>85</v>
      </c>
      <c r="E1235" s="14" t="s">
        <v>45</v>
      </c>
      <c r="F1235" s="15">
        <v>15</v>
      </c>
      <c r="G1235" s="15">
        <v>20</v>
      </c>
      <c r="H1235" s="14" t="s">
        <v>493</v>
      </c>
      <c r="I1235" s="14" t="s">
        <v>31</v>
      </c>
      <c r="J1235" s="14" t="s">
        <v>134</v>
      </c>
      <c r="K1235" s="14" t="s">
        <v>17189</v>
      </c>
      <c r="L1235" s="14" t="s">
        <v>17190</v>
      </c>
      <c r="M1235" s="14" t="s">
        <v>100</v>
      </c>
      <c r="N1235" s="14" t="s">
        <v>55</v>
      </c>
      <c r="O1235" s="14" t="b">
        <f t="shared" ca="1" si="237"/>
        <v>0</v>
      </c>
      <c r="P1235" s="14" t="b">
        <f t="shared" ca="1" si="238"/>
        <v>0</v>
      </c>
      <c r="Q1235" s="5"/>
      <c r="R1235" s="5"/>
      <c r="S1235" s="5"/>
      <c r="T1235" s="5"/>
      <c r="U1235" s="5"/>
      <c r="V1235" s="5"/>
      <c r="W1235" s="5"/>
      <c r="X1235" s="5"/>
      <c r="Y1235" s="5"/>
      <c r="Z1235" s="5"/>
      <c r="AA1235" s="5"/>
      <c r="AB1235" s="5"/>
      <c r="AC1235" s="5"/>
      <c r="AD1235" s="5"/>
      <c r="AE1235" s="5"/>
    </row>
    <row r="1236" spans="1:31" ht="21" customHeight="1">
      <c r="A1236" s="14" t="s">
        <v>17192</v>
      </c>
      <c r="B1236" s="14" t="s">
        <v>5450</v>
      </c>
      <c r="C1236" s="14" t="s">
        <v>170</v>
      </c>
      <c r="D1236" s="14" t="s">
        <v>435</v>
      </c>
      <c r="E1236" s="14" t="s">
        <v>45</v>
      </c>
      <c r="F1236" s="15">
        <v>15</v>
      </c>
      <c r="G1236" s="15">
        <v>25</v>
      </c>
      <c r="H1236" s="14" t="s">
        <v>151</v>
      </c>
      <c r="I1236" s="14" t="s">
        <v>108</v>
      </c>
      <c r="J1236" s="14" t="s">
        <v>516</v>
      </c>
      <c r="K1236" s="14" t="s">
        <v>17194</v>
      </c>
      <c r="L1236" s="14" t="s">
        <v>17195</v>
      </c>
      <c r="M1236" s="14" t="s">
        <v>53</v>
      </c>
      <c r="N1236" s="14" t="s">
        <v>55</v>
      </c>
      <c r="O1236" s="14" t="b">
        <f t="shared" ca="1" si="237"/>
        <v>0</v>
      </c>
      <c r="P1236" s="14" t="b">
        <f t="shared" ca="1" si="238"/>
        <v>0</v>
      </c>
      <c r="Q1236" s="5"/>
      <c r="R1236" s="5"/>
      <c r="S1236" s="5"/>
      <c r="T1236" s="5"/>
      <c r="U1236" s="5"/>
      <c r="V1236" s="5"/>
      <c r="W1236" s="5"/>
      <c r="X1236" s="5"/>
      <c r="Y1236" s="5"/>
      <c r="Z1236" s="5"/>
      <c r="AA1236" s="5"/>
      <c r="AB1236" s="5"/>
      <c r="AC1236" s="5"/>
      <c r="AD1236" s="5"/>
      <c r="AE1236" s="5"/>
    </row>
    <row r="1237" spans="1:31" ht="21" customHeight="1">
      <c r="A1237" s="14" t="s">
        <v>9556</v>
      </c>
      <c r="B1237" s="14" t="s">
        <v>4619</v>
      </c>
      <c r="C1237" s="14" t="s">
        <v>41</v>
      </c>
      <c r="D1237" s="14" t="s">
        <v>169</v>
      </c>
      <c r="E1237" s="14" t="s">
        <v>919</v>
      </c>
      <c r="F1237" s="15">
        <v>15</v>
      </c>
      <c r="G1237" s="15">
        <v>20</v>
      </c>
      <c r="H1237" s="14" t="s">
        <v>493</v>
      </c>
      <c r="I1237" s="14" t="s">
        <v>24</v>
      </c>
      <c r="J1237" s="14" t="s">
        <v>4623</v>
      </c>
      <c r="K1237" s="16" t="s">
        <v>47</v>
      </c>
      <c r="L1237" s="14" t="s">
        <v>17198</v>
      </c>
      <c r="M1237" s="14" t="s">
        <v>53</v>
      </c>
      <c r="N1237" s="14" t="s">
        <v>1179</v>
      </c>
      <c r="O1237" s="14" t="b">
        <f t="shared" ca="1" si="237"/>
        <v>0</v>
      </c>
      <c r="P1237" s="14" t="b">
        <f t="shared" ca="1" si="238"/>
        <v>0</v>
      </c>
      <c r="Q1237" s="5"/>
      <c r="R1237" s="5"/>
      <c r="S1237" s="5"/>
      <c r="T1237" s="5"/>
      <c r="U1237" s="5"/>
      <c r="V1237" s="5"/>
      <c r="W1237" s="5"/>
      <c r="X1237" s="5"/>
      <c r="Y1237" s="5"/>
      <c r="Z1237" s="5"/>
      <c r="AA1237" s="5"/>
      <c r="AB1237" s="5"/>
      <c r="AC1237" s="5"/>
      <c r="AD1237" s="5"/>
      <c r="AE1237" s="5"/>
    </row>
    <row r="1238" spans="1:31" ht="21" customHeight="1">
      <c r="A1238" s="5" t="s">
        <v>10427</v>
      </c>
      <c r="B1238" s="5" t="s">
        <v>17202</v>
      </c>
      <c r="C1238" s="5" t="s">
        <v>170</v>
      </c>
      <c r="D1238" s="5" t="s">
        <v>342</v>
      </c>
      <c r="E1238" s="5" t="s">
        <v>29</v>
      </c>
      <c r="F1238" s="7">
        <v>15</v>
      </c>
      <c r="G1238" s="7">
        <v>20</v>
      </c>
      <c r="H1238" s="5" t="s">
        <v>493</v>
      </c>
      <c r="I1238" s="5" t="s">
        <v>24</v>
      </c>
      <c r="J1238" s="5" t="s">
        <v>999</v>
      </c>
      <c r="K1238" s="5" t="s">
        <v>17204</v>
      </c>
      <c r="L1238" s="5" t="s">
        <v>17205</v>
      </c>
      <c r="M1238" s="5" t="s">
        <v>100</v>
      </c>
      <c r="N1238" s="5" t="s">
        <v>271</v>
      </c>
      <c r="O1238" s="5" t="b">
        <f t="shared" ref="O1238:O1240" ca="1" si="239">IFERROR(__xludf.DUMMYFUNCTION("REGEXMATCH(A1238,""PHP"")"),TRUE)</f>
        <v>1</v>
      </c>
      <c r="P1238" s="5"/>
      <c r="Q1238" s="5"/>
      <c r="R1238" s="5"/>
      <c r="S1238" s="5"/>
      <c r="T1238" s="5"/>
      <c r="U1238" s="5"/>
      <c r="V1238" s="5"/>
      <c r="W1238" s="5"/>
      <c r="X1238" s="5"/>
      <c r="Y1238" s="5"/>
      <c r="Z1238" s="5"/>
      <c r="AA1238" s="5"/>
      <c r="AB1238" s="5"/>
      <c r="AC1238" s="5"/>
      <c r="AD1238" s="5"/>
      <c r="AE1238" s="5"/>
    </row>
    <row r="1239" spans="1:31" ht="21" customHeight="1">
      <c r="A1239" s="5" t="s">
        <v>10757</v>
      </c>
      <c r="B1239" s="5" t="s">
        <v>7061</v>
      </c>
      <c r="C1239" s="5" t="s">
        <v>41</v>
      </c>
      <c r="D1239" s="5" t="s">
        <v>47</v>
      </c>
      <c r="E1239" s="5" t="s">
        <v>29</v>
      </c>
      <c r="F1239" s="7">
        <v>15</v>
      </c>
      <c r="G1239" s="7">
        <v>25</v>
      </c>
      <c r="H1239" s="5" t="s">
        <v>151</v>
      </c>
      <c r="I1239" s="5" t="s">
        <v>66</v>
      </c>
      <c r="J1239" s="5" t="s">
        <v>187</v>
      </c>
      <c r="K1239" s="5" t="s">
        <v>13486</v>
      </c>
      <c r="L1239" s="9" t="s">
        <v>47</v>
      </c>
      <c r="M1239" s="5" t="s">
        <v>167</v>
      </c>
      <c r="N1239" s="5" t="s">
        <v>55</v>
      </c>
      <c r="O1239" s="5" t="b">
        <f t="shared" ca="1" si="239"/>
        <v>1</v>
      </c>
      <c r="P1239" s="9"/>
      <c r="Q1239" s="5"/>
      <c r="R1239" s="5"/>
      <c r="S1239" s="5"/>
      <c r="T1239" s="5"/>
      <c r="U1239" s="5"/>
      <c r="V1239" s="5"/>
      <c r="W1239" s="5"/>
      <c r="X1239" s="5"/>
      <c r="Y1239" s="5"/>
      <c r="Z1239" s="5"/>
      <c r="AA1239" s="5"/>
      <c r="AB1239" s="5"/>
      <c r="AC1239" s="5"/>
      <c r="AD1239" s="5"/>
      <c r="AE1239" s="5"/>
    </row>
    <row r="1240" spans="1:31" ht="21" customHeight="1">
      <c r="A1240" s="5" t="s">
        <v>248</v>
      </c>
      <c r="B1240" s="5" t="s">
        <v>5218</v>
      </c>
      <c r="C1240" s="5" t="s">
        <v>27</v>
      </c>
      <c r="D1240" s="5" t="s">
        <v>85</v>
      </c>
      <c r="E1240" s="5" t="s">
        <v>45</v>
      </c>
      <c r="F1240" s="7">
        <v>15</v>
      </c>
      <c r="G1240" s="7">
        <v>25</v>
      </c>
      <c r="H1240" s="5" t="s">
        <v>151</v>
      </c>
      <c r="I1240" s="5" t="s">
        <v>31</v>
      </c>
      <c r="J1240" s="5" t="s">
        <v>134</v>
      </c>
      <c r="K1240" s="5" t="s">
        <v>5220</v>
      </c>
      <c r="L1240" s="5" t="s">
        <v>17217</v>
      </c>
      <c r="M1240" s="5" t="s">
        <v>42</v>
      </c>
      <c r="N1240" s="5" t="s">
        <v>237</v>
      </c>
      <c r="O1240" s="5" t="b">
        <f t="shared" ca="1" si="239"/>
        <v>1</v>
      </c>
      <c r="P1240" s="5"/>
      <c r="Q1240" s="5"/>
      <c r="R1240" s="5"/>
      <c r="S1240" s="5"/>
      <c r="T1240" s="5"/>
      <c r="U1240" s="5"/>
      <c r="V1240" s="5"/>
      <c r="W1240" s="5"/>
      <c r="X1240" s="5"/>
      <c r="Y1240" s="5"/>
      <c r="Z1240" s="5"/>
      <c r="AA1240" s="5"/>
      <c r="AB1240" s="5"/>
      <c r="AC1240" s="5"/>
      <c r="AD1240" s="5"/>
      <c r="AE1240" s="5"/>
    </row>
    <row r="1241" spans="1:31" ht="21" customHeight="1">
      <c r="A1241" s="14" t="s">
        <v>17218</v>
      </c>
      <c r="B1241" s="14" t="s">
        <v>15744</v>
      </c>
      <c r="C1241" s="14" t="s">
        <v>27</v>
      </c>
      <c r="D1241" s="14" t="s">
        <v>199</v>
      </c>
      <c r="E1241" s="14" t="s">
        <v>919</v>
      </c>
      <c r="F1241" s="15">
        <v>15</v>
      </c>
      <c r="G1241" s="15">
        <v>20</v>
      </c>
      <c r="H1241" s="14" t="s">
        <v>493</v>
      </c>
      <c r="I1241" s="14" t="s">
        <v>108</v>
      </c>
      <c r="J1241" s="14" t="s">
        <v>15745</v>
      </c>
      <c r="K1241" s="14" t="s">
        <v>190</v>
      </c>
      <c r="L1241" s="14" t="s">
        <v>17220</v>
      </c>
      <c r="M1241" s="14" t="s">
        <v>53</v>
      </c>
      <c r="N1241" s="14" t="s">
        <v>55</v>
      </c>
      <c r="O1241" s="14" t="b">
        <f t="shared" ref="O1241:O1281" ca="1" si="240">IFERROR(__xludf.DUMMYFUNCTION("REGEXMATCH(A1241,""(?i)PHP"")"),FALSE)</f>
        <v>0</v>
      </c>
      <c r="P1241" s="14" t="b">
        <f t="shared" ref="P1241:P1280" ca="1" si="241">IFERROR(__xludf.DUMMYFUNCTION("REGEXMATCH(L1241,""(?i)PHP"")"),FALSE)</f>
        <v>0</v>
      </c>
      <c r="Q1241" s="5"/>
      <c r="R1241" s="5"/>
      <c r="S1241" s="5"/>
      <c r="T1241" s="5"/>
      <c r="U1241" s="5"/>
      <c r="V1241" s="5"/>
      <c r="W1241" s="5"/>
      <c r="X1241" s="5"/>
      <c r="Y1241" s="5"/>
      <c r="Z1241" s="5"/>
      <c r="AA1241" s="5"/>
      <c r="AB1241" s="5"/>
      <c r="AC1241" s="5"/>
      <c r="AD1241" s="5"/>
      <c r="AE1241" s="5"/>
    </row>
    <row r="1242" spans="1:31" ht="21" customHeight="1">
      <c r="A1242" s="14" t="s">
        <v>11849</v>
      </c>
      <c r="B1242" s="14" t="s">
        <v>3637</v>
      </c>
      <c r="C1242" s="14" t="s">
        <v>27</v>
      </c>
      <c r="D1242" s="14" t="s">
        <v>105</v>
      </c>
      <c r="E1242" s="14" t="s">
        <v>45</v>
      </c>
      <c r="F1242" s="17">
        <v>15</v>
      </c>
      <c r="G1242" s="17">
        <v>18</v>
      </c>
      <c r="H1242" s="14" t="s">
        <v>17222</v>
      </c>
      <c r="I1242" s="14" t="s">
        <v>125</v>
      </c>
      <c r="J1242" s="14" t="s">
        <v>3639</v>
      </c>
      <c r="K1242" s="14" t="s">
        <v>7065</v>
      </c>
      <c r="L1242" s="14" t="s">
        <v>17223</v>
      </c>
      <c r="M1242" s="14" t="s">
        <v>53</v>
      </c>
      <c r="N1242" s="14" t="s">
        <v>44</v>
      </c>
      <c r="O1242" s="14" t="b">
        <f t="shared" ca="1" si="240"/>
        <v>0</v>
      </c>
      <c r="P1242" s="14" t="b">
        <f t="shared" ca="1" si="241"/>
        <v>0</v>
      </c>
      <c r="Q1242" s="5"/>
      <c r="R1242" s="5"/>
      <c r="S1242" s="5"/>
      <c r="T1242" s="5"/>
      <c r="U1242" s="5"/>
      <c r="V1242" s="5"/>
      <c r="W1242" s="5"/>
      <c r="X1242" s="5"/>
      <c r="Y1242" s="5"/>
      <c r="Z1242" s="5"/>
      <c r="AA1242" s="5"/>
      <c r="AB1242" s="5"/>
      <c r="AC1242" s="5"/>
      <c r="AD1242" s="5"/>
      <c r="AE1242" s="5"/>
    </row>
    <row r="1243" spans="1:31" ht="21" customHeight="1">
      <c r="A1243" s="14" t="s">
        <v>14999</v>
      </c>
      <c r="B1243" s="14" t="s">
        <v>17227</v>
      </c>
      <c r="C1243" s="14" t="s">
        <v>170</v>
      </c>
      <c r="D1243" s="14" t="s">
        <v>1759</v>
      </c>
      <c r="E1243" s="14" t="s">
        <v>45</v>
      </c>
      <c r="F1243" s="15">
        <v>15</v>
      </c>
      <c r="G1243" s="15">
        <v>30</v>
      </c>
      <c r="H1243" s="14" t="s">
        <v>2134</v>
      </c>
      <c r="I1243" s="14" t="s">
        <v>108</v>
      </c>
      <c r="J1243" s="14" t="s">
        <v>76</v>
      </c>
      <c r="K1243" s="14" t="s">
        <v>17228</v>
      </c>
      <c r="L1243" s="16" t="s">
        <v>47</v>
      </c>
      <c r="M1243" s="14" t="s">
        <v>37</v>
      </c>
      <c r="N1243" s="14" t="s">
        <v>55</v>
      </c>
      <c r="O1243" s="14" t="b">
        <f t="shared" ca="1" si="240"/>
        <v>0</v>
      </c>
      <c r="P1243" s="14" t="b">
        <f t="shared" ca="1" si="241"/>
        <v>0</v>
      </c>
      <c r="Q1243" s="5"/>
      <c r="R1243" s="5"/>
      <c r="S1243" s="5"/>
      <c r="T1243" s="5"/>
      <c r="U1243" s="5"/>
      <c r="V1243" s="5"/>
      <c r="W1243" s="5"/>
      <c r="X1243" s="5"/>
      <c r="Y1243" s="5"/>
      <c r="Z1243" s="5"/>
      <c r="AA1243" s="5"/>
      <c r="AB1243" s="5"/>
      <c r="AC1243" s="5"/>
      <c r="AD1243" s="5"/>
      <c r="AE1243" s="5"/>
    </row>
    <row r="1244" spans="1:31" ht="21" customHeight="1">
      <c r="A1244" s="14" t="s">
        <v>14966</v>
      </c>
      <c r="B1244" s="14" t="s">
        <v>17229</v>
      </c>
      <c r="C1244" s="14" t="s">
        <v>20</v>
      </c>
      <c r="D1244" s="14" t="s">
        <v>1173</v>
      </c>
      <c r="E1244" s="14" t="s">
        <v>45</v>
      </c>
      <c r="F1244" s="15">
        <v>15</v>
      </c>
      <c r="G1244" s="15">
        <v>20</v>
      </c>
      <c r="H1244" s="14" t="s">
        <v>493</v>
      </c>
      <c r="I1244" s="14" t="s">
        <v>31</v>
      </c>
      <c r="J1244" s="14" t="s">
        <v>2303</v>
      </c>
      <c r="K1244" s="16" t="s">
        <v>47</v>
      </c>
      <c r="L1244" s="14" t="s">
        <v>17230</v>
      </c>
      <c r="M1244" s="14" t="s">
        <v>100</v>
      </c>
      <c r="N1244" s="14" t="s">
        <v>55</v>
      </c>
      <c r="O1244" s="14" t="b">
        <f t="shared" ca="1" si="240"/>
        <v>0</v>
      </c>
      <c r="P1244" s="14" t="b">
        <f t="shared" ca="1" si="241"/>
        <v>0</v>
      </c>
      <c r="Q1244" s="5"/>
      <c r="R1244" s="5"/>
      <c r="S1244" s="5"/>
      <c r="T1244" s="5"/>
      <c r="U1244" s="5"/>
      <c r="V1244" s="5"/>
      <c r="W1244" s="5"/>
      <c r="X1244" s="5"/>
      <c r="Y1244" s="5"/>
      <c r="Z1244" s="5"/>
      <c r="AA1244" s="5"/>
      <c r="AB1244" s="5"/>
      <c r="AC1244" s="5"/>
      <c r="AD1244" s="5"/>
      <c r="AE1244" s="5"/>
    </row>
    <row r="1245" spans="1:31" ht="21" customHeight="1">
      <c r="A1245" s="14" t="s">
        <v>9556</v>
      </c>
      <c r="B1245" s="14" t="s">
        <v>14359</v>
      </c>
      <c r="C1245" s="14" t="s">
        <v>170</v>
      </c>
      <c r="D1245" s="14" t="s">
        <v>342</v>
      </c>
      <c r="E1245" s="14" t="s">
        <v>45</v>
      </c>
      <c r="F1245" s="15">
        <v>15</v>
      </c>
      <c r="G1245" s="15">
        <v>20</v>
      </c>
      <c r="H1245" s="14" t="s">
        <v>493</v>
      </c>
      <c r="I1245" s="14" t="s">
        <v>108</v>
      </c>
      <c r="J1245" s="14" t="s">
        <v>57</v>
      </c>
      <c r="K1245" s="16" t="s">
        <v>47</v>
      </c>
      <c r="L1245" s="16" t="s">
        <v>47</v>
      </c>
      <c r="M1245" s="16" t="s">
        <v>47</v>
      </c>
      <c r="N1245" s="14" t="s">
        <v>55</v>
      </c>
      <c r="O1245" s="14" t="b">
        <f t="shared" ca="1" si="240"/>
        <v>0</v>
      </c>
      <c r="P1245" s="14" t="b">
        <f t="shared" ca="1" si="241"/>
        <v>0</v>
      </c>
      <c r="Q1245" s="5"/>
      <c r="R1245" s="5"/>
      <c r="S1245" s="5"/>
      <c r="T1245" s="5"/>
      <c r="U1245" s="5"/>
      <c r="V1245" s="5"/>
      <c r="W1245" s="5"/>
      <c r="X1245" s="5"/>
      <c r="Y1245" s="5"/>
      <c r="Z1245" s="5"/>
      <c r="AA1245" s="5"/>
      <c r="AB1245" s="5"/>
      <c r="AC1245" s="5"/>
      <c r="AD1245" s="5"/>
      <c r="AE1245" s="5"/>
    </row>
    <row r="1246" spans="1:31" ht="21" customHeight="1">
      <c r="A1246" s="14" t="s">
        <v>17238</v>
      </c>
      <c r="B1246" s="14" t="s">
        <v>17240</v>
      </c>
      <c r="C1246" s="14" t="s">
        <v>20</v>
      </c>
      <c r="D1246" s="14" t="s">
        <v>47</v>
      </c>
      <c r="E1246" s="14" t="s">
        <v>45</v>
      </c>
      <c r="F1246" s="15">
        <v>15</v>
      </c>
      <c r="G1246" s="15">
        <v>25</v>
      </c>
      <c r="H1246" s="14" t="s">
        <v>151</v>
      </c>
      <c r="I1246" s="14" t="s">
        <v>108</v>
      </c>
      <c r="J1246" s="14" t="s">
        <v>224</v>
      </c>
      <c r="K1246" s="14" t="s">
        <v>17243</v>
      </c>
      <c r="L1246" s="14" t="s">
        <v>17245</v>
      </c>
      <c r="M1246" s="14" t="s">
        <v>167</v>
      </c>
      <c r="N1246" s="14" t="s">
        <v>44</v>
      </c>
      <c r="O1246" s="14" t="b">
        <f t="shared" ca="1" si="240"/>
        <v>0</v>
      </c>
      <c r="P1246" s="14" t="b">
        <f t="shared" ca="1" si="241"/>
        <v>0</v>
      </c>
      <c r="Q1246" s="5"/>
      <c r="R1246" s="5"/>
      <c r="S1246" s="5"/>
      <c r="T1246" s="5"/>
      <c r="U1246" s="5"/>
      <c r="V1246" s="5"/>
      <c r="W1246" s="5"/>
      <c r="X1246" s="5"/>
      <c r="Y1246" s="5"/>
      <c r="Z1246" s="5"/>
      <c r="AA1246" s="5"/>
      <c r="AB1246" s="5"/>
      <c r="AC1246" s="5"/>
      <c r="AD1246" s="5"/>
      <c r="AE1246" s="5"/>
    </row>
    <row r="1247" spans="1:31" ht="21" customHeight="1">
      <c r="A1247" s="14" t="s">
        <v>17246</v>
      </c>
      <c r="B1247" s="14" t="s">
        <v>16929</v>
      </c>
      <c r="C1247" s="14" t="s">
        <v>170</v>
      </c>
      <c r="D1247" s="14" t="s">
        <v>1759</v>
      </c>
      <c r="E1247" s="14" t="s">
        <v>45</v>
      </c>
      <c r="F1247" s="15">
        <v>15</v>
      </c>
      <c r="G1247" s="15">
        <v>20</v>
      </c>
      <c r="H1247" s="14" t="s">
        <v>493</v>
      </c>
      <c r="I1247" s="14" t="s">
        <v>66</v>
      </c>
      <c r="J1247" s="14" t="s">
        <v>57</v>
      </c>
      <c r="K1247" s="16" t="s">
        <v>47</v>
      </c>
      <c r="L1247" s="14" t="s">
        <v>17248</v>
      </c>
      <c r="M1247" s="14" t="s">
        <v>42</v>
      </c>
      <c r="N1247" s="14" t="s">
        <v>89</v>
      </c>
      <c r="O1247" s="14" t="b">
        <f t="shared" ca="1" si="240"/>
        <v>0</v>
      </c>
      <c r="P1247" s="14" t="b">
        <f t="shared" ca="1" si="241"/>
        <v>0</v>
      </c>
      <c r="Q1247" s="5"/>
      <c r="R1247" s="5"/>
      <c r="S1247" s="5"/>
      <c r="T1247" s="5"/>
      <c r="U1247" s="5"/>
      <c r="V1247" s="5"/>
      <c r="W1247" s="5"/>
      <c r="X1247" s="5"/>
      <c r="Y1247" s="5"/>
      <c r="Z1247" s="5"/>
      <c r="AA1247" s="5"/>
      <c r="AB1247" s="5"/>
      <c r="AC1247" s="5"/>
      <c r="AD1247" s="5"/>
      <c r="AE1247" s="5"/>
    </row>
    <row r="1248" spans="1:31" ht="21" customHeight="1">
      <c r="A1248" s="14" t="s">
        <v>9556</v>
      </c>
      <c r="B1248" s="14" t="s">
        <v>12981</v>
      </c>
      <c r="C1248" s="14" t="s">
        <v>41</v>
      </c>
      <c r="D1248" s="14" t="s">
        <v>47</v>
      </c>
      <c r="E1248" s="14" t="s">
        <v>45</v>
      </c>
      <c r="F1248" s="15">
        <v>15</v>
      </c>
      <c r="G1248" s="15">
        <v>20</v>
      </c>
      <c r="H1248" s="14" t="s">
        <v>493</v>
      </c>
      <c r="I1248" s="14" t="s">
        <v>31</v>
      </c>
      <c r="J1248" s="14" t="s">
        <v>624</v>
      </c>
      <c r="K1248" s="14" t="s">
        <v>12982</v>
      </c>
      <c r="L1248" s="14" t="s">
        <v>17253</v>
      </c>
      <c r="M1248" s="14" t="s">
        <v>42</v>
      </c>
      <c r="N1248" s="14" t="s">
        <v>55</v>
      </c>
      <c r="O1248" s="14" t="b">
        <f t="shared" ca="1" si="240"/>
        <v>0</v>
      </c>
      <c r="P1248" s="14" t="b">
        <f t="shared" ca="1" si="241"/>
        <v>0</v>
      </c>
      <c r="Q1248" s="5"/>
      <c r="R1248" s="5"/>
      <c r="S1248" s="5"/>
      <c r="T1248" s="5"/>
      <c r="U1248" s="5"/>
      <c r="V1248" s="5"/>
      <c r="W1248" s="5"/>
      <c r="X1248" s="5"/>
      <c r="Y1248" s="5"/>
      <c r="Z1248" s="5"/>
      <c r="AA1248" s="5"/>
      <c r="AB1248" s="5"/>
      <c r="AC1248" s="5"/>
      <c r="AD1248" s="5"/>
      <c r="AE1248" s="5"/>
    </row>
    <row r="1249" spans="1:31" ht="21" customHeight="1">
      <c r="A1249" s="14" t="s">
        <v>10325</v>
      </c>
      <c r="B1249" s="14" t="s">
        <v>6187</v>
      </c>
      <c r="C1249" s="14" t="s">
        <v>170</v>
      </c>
      <c r="D1249" s="14" t="s">
        <v>390</v>
      </c>
      <c r="E1249" s="14" t="s">
        <v>45</v>
      </c>
      <c r="F1249" s="15">
        <v>15</v>
      </c>
      <c r="G1249" s="15">
        <v>25</v>
      </c>
      <c r="H1249" s="14" t="s">
        <v>151</v>
      </c>
      <c r="I1249" s="14" t="s">
        <v>108</v>
      </c>
      <c r="J1249" s="14" t="s">
        <v>947</v>
      </c>
      <c r="K1249" s="16" t="s">
        <v>47</v>
      </c>
      <c r="L1249" s="14" t="s">
        <v>17258</v>
      </c>
      <c r="M1249" s="14" t="s">
        <v>53</v>
      </c>
      <c r="N1249" s="14" t="s">
        <v>55</v>
      </c>
      <c r="O1249" s="14" t="b">
        <f t="shared" ca="1" si="240"/>
        <v>0</v>
      </c>
      <c r="P1249" s="14" t="b">
        <f t="shared" ca="1" si="241"/>
        <v>0</v>
      </c>
      <c r="Q1249" s="5"/>
      <c r="R1249" s="5"/>
      <c r="S1249" s="5"/>
      <c r="T1249" s="5"/>
      <c r="U1249" s="5"/>
      <c r="V1249" s="5"/>
      <c r="W1249" s="5"/>
      <c r="X1249" s="5"/>
      <c r="Y1249" s="5"/>
      <c r="Z1249" s="5"/>
      <c r="AA1249" s="5"/>
      <c r="AB1249" s="5"/>
      <c r="AC1249" s="5"/>
      <c r="AD1249" s="5"/>
      <c r="AE1249" s="5"/>
    </row>
    <row r="1250" spans="1:31" ht="21" customHeight="1">
      <c r="A1250" s="5" t="s">
        <v>9556</v>
      </c>
      <c r="B1250" s="5" t="s">
        <v>15065</v>
      </c>
      <c r="C1250" s="5" t="s">
        <v>27</v>
      </c>
      <c r="D1250" s="5" t="s">
        <v>47</v>
      </c>
      <c r="E1250" s="5" t="s">
        <v>29</v>
      </c>
      <c r="F1250" s="7">
        <v>15</v>
      </c>
      <c r="G1250" s="7">
        <v>20</v>
      </c>
      <c r="H1250" s="5" t="s">
        <v>493</v>
      </c>
      <c r="I1250" s="5" t="s">
        <v>31</v>
      </c>
      <c r="J1250" s="5" t="s">
        <v>48</v>
      </c>
      <c r="K1250" s="5" t="s">
        <v>15066</v>
      </c>
      <c r="L1250" s="5" t="s">
        <v>17263</v>
      </c>
      <c r="M1250" s="5" t="s">
        <v>167</v>
      </c>
      <c r="N1250" s="5" t="s">
        <v>237</v>
      </c>
      <c r="O1250" s="5" t="b">
        <f t="shared" ca="1" si="240"/>
        <v>0</v>
      </c>
      <c r="P1250" s="5" t="b">
        <f t="shared" ca="1" si="241"/>
        <v>0</v>
      </c>
      <c r="Q1250" s="5"/>
      <c r="R1250" s="5"/>
      <c r="S1250" s="5"/>
      <c r="T1250" s="5"/>
      <c r="U1250" s="5"/>
      <c r="V1250" s="5"/>
      <c r="W1250" s="5"/>
      <c r="X1250" s="5"/>
      <c r="Y1250" s="5"/>
      <c r="Z1250" s="5"/>
      <c r="AA1250" s="5"/>
      <c r="AB1250" s="5"/>
      <c r="AC1250" s="5"/>
      <c r="AD1250" s="5"/>
      <c r="AE1250" s="5"/>
    </row>
    <row r="1251" spans="1:31" ht="21" customHeight="1">
      <c r="A1251" s="14" t="s">
        <v>10325</v>
      </c>
      <c r="B1251" s="14" t="s">
        <v>2967</v>
      </c>
      <c r="C1251" s="14" t="s">
        <v>20</v>
      </c>
      <c r="D1251" s="14" t="s">
        <v>21</v>
      </c>
      <c r="E1251" s="14" t="s">
        <v>45</v>
      </c>
      <c r="F1251" s="15">
        <v>15</v>
      </c>
      <c r="G1251" s="15">
        <v>20</v>
      </c>
      <c r="H1251" s="14" t="s">
        <v>493</v>
      </c>
      <c r="I1251" s="14" t="s">
        <v>108</v>
      </c>
      <c r="J1251" s="14" t="s">
        <v>110</v>
      </c>
      <c r="K1251" s="14" t="s">
        <v>2352</v>
      </c>
      <c r="L1251" s="16" t="s">
        <v>47</v>
      </c>
      <c r="M1251" s="14" t="s">
        <v>53</v>
      </c>
      <c r="N1251" s="14" t="s">
        <v>405</v>
      </c>
      <c r="O1251" s="14" t="b">
        <f t="shared" ca="1" si="240"/>
        <v>0</v>
      </c>
      <c r="P1251" s="14" t="b">
        <f t="shared" ca="1" si="241"/>
        <v>0</v>
      </c>
      <c r="Q1251" s="5"/>
      <c r="R1251" s="5"/>
      <c r="S1251" s="5"/>
      <c r="T1251" s="5"/>
      <c r="U1251" s="5"/>
      <c r="V1251" s="5"/>
      <c r="W1251" s="5"/>
      <c r="X1251" s="5"/>
      <c r="Y1251" s="5"/>
      <c r="Z1251" s="5"/>
      <c r="AA1251" s="5"/>
      <c r="AB1251" s="5"/>
      <c r="AC1251" s="5"/>
      <c r="AD1251" s="5"/>
      <c r="AE1251" s="5"/>
    </row>
    <row r="1252" spans="1:31" ht="21" customHeight="1">
      <c r="A1252" s="14" t="s">
        <v>10325</v>
      </c>
      <c r="B1252" s="14" t="s">
        <v>4049</v>
      </c>
      <c r="C1252" s="14" t="s">
        <v>27</v>
      </c>
      <c r="D1252" s="14" t="s">
        <v>85</v>
      </c>
      <c r="E1252" s="14" t="s">
        <v>45</v>
      </c>
      <c r="F1252" s="15">
        <v>15</v>
      </c>
      <c r="G1252" s="15">
        <v>20</v>
      </c>
      <c r="H1252" s="14" t="s">
        <v>493</v>
      </c>
      <c r="I1252" s="14" t="s">
        <v>108</v>
      </c>
      <c r="J1252" s="14" t="s">
        <v>2303</v>
      </c>
      <c r="K1252" s="14" t="s">
        <v>17271</v>
      </c>
      <c r="L1252" s="14" t="s">
        <v>17272</v>
      </c>
      <c r="M1252" s="14" t="s">
        <v>53</v>
      </c>
      <c r="N1252" s="14" t="s">
        <v>55</v>
      </c>
      <c r="O1252" s="14" t="b">
        <f t="shared" ca="1" si="240"/>
        <v>0</v>
      </c>
      <c r="P1252" s="14" t="b">
        <f t="shared" ca="1" si="241"/>
        <v>0</v>
      </c>
      <c r="Q1252" s="5"/>
      <c r="R1252" s="5"/>
      <c r="S1252" s="5"/>
      <c r="T1252" s="5"/>
      <c r="U1252" s="5"/>
      <c r="V1252" s="5"/>
      <c r="W1252" s="5"/>
      <c r="X1252" s="5"/>
      <c r="Y1252" s="5"/>
      <c r="Z1252" s="5"/>
      <c r="AA1252" s="5"/>
      <c r="AB1252" s="5"/>
      <c r="AC1252" s="5"/>
      <c r="AD1252" s="5"/>
      <c r="AE1252" s="5"/>
    </row>
    <row r="1253" spans="1:31" ht="21" customHeight="1">
      <c r="A1253" s="5" t="s">
        <v>9556</v>
      </c>
      <c r="B1253" s="5" t="s">
        <v>17277</v>
      </c>
      <c r="C1253" s="5" t="s">
        <v>27</v>
      </c>
      <c r="D1253" s="5" t="s">
        <v>80</v>
      </c>
      <c r="E1253" s="5" t="s">
        <v>45</v>
      </c>
      <c r="F1253" s="7">
        <v>15</v>
      </c>
      <c r="G1253" s="7">
        <v>20</v>
      </c>
      <c r="H1253" s="5" t="s">
        <v>493</v>
      </c>
      <c r="I1253" s="5" t="s">
        <v>66</v>
      </c>
      <c r="J1253" s="5" t="s">
        <v>4577</v>
      </c>
      <c r="K1253" s="5" t="s">
        <v>17278</v>
      </c>
      <c r="L1253" s="5" t="s">
        <v>17280</v>
      </c>
      <c r="M1253" s="5" t="s">
        <v>53</v>
      </c>
      <c r="N1253" s="5" t="s">
        <v>55</v>
      </c>
      <c r="O1253" s="5" t="b">
        <f t="shared" ca="1" si="240"/>
        <v>0</v>
      </c>
      <c r="P1253" s="5" t="b">
        <f t="shared" ca="1" si="241"/>
        <v>0</v>
      </c>
      <c r="Q1253" s="5"/>
      <c r="R1253" s="5"/>
      <c r="S1253" s="5"/>
      <c r="T1253" s="5"/>
      <c r="U1253" s="5"/>
      <c r="V1253" s="5"/>
      <c r="W1253" s="5"/>
      <c r="X1253" s="5"/>
      <c r="Y1253" s="5"/>
      <c r="Z1253" s="5"/>
      <c r="AA1253" s="5"/>
      <c r="AB1253" s="5"/>
      <c r="AC1253" s="5"/>
      <c r="AD1253" s="5"/>
      <c r="AE1253" s="5"/>
    </row>
    <row r="1254" spans="1:31" ht="21" customHeight="1">
      <c r="A1254" s="14" t="s">
        <v>17284</v>
      </c>
      <c r="B1254" s="14" t="s">
        <v>17285</v>
      </c>
      <c r="C1254" s="14" t="s">
        <v>27</v>
      </c>
      <c r="D1254" s="14" t="s">
        <v>290</v>
      </c>
      <c r="E1254" s="14" t="s">
        <v>45</v>
      </c>
      <c r="F1254" s="15">
        <v>15</v>
      </c>
      <c r="G1254" s="15">
        <v>20</v>
      </c>
      <c r="H1254" s="14" t="s">
        <v>493</v>
      </c>
      <c r="I1254" s="14" t="s">
        <v>31</v>
      </c>
      <c r="J1254" s="14" t="s">
        <v>213</v>
      </c>
      <c r="K1254" s="14" t="s">
        <v>17116</v>
      </c>
      <c r="L1254" s="14" t="s">
        <v>17288</v>
      </c>
      <c r="M1254" s="14" t="s">
        <v>100</v>
      </c>
      <c r="N1254" s="14" t="s">
        <v>55</v>
      </c>
      <c r="O1254" s="14" t="b">
        <f t="shared" ca="1" si="240"/>
        <v>0</v>
      </c>
      <c r="P1254" s="14" t="b">
        <f t="shared" ca="1" si="241"/>
        <v>0</v>
      </c>
      <c r="Q1254" s="5"/>
      <c r="R1254" s="5"/>
      <c r="S1254" s="5"/>
      <c r="T1254" s="5"/>
      <c r="U1254" s="5"/>
      <c r="V1254" s="5"/>
      <c r="W1254" s="5"/>
      <c r="X1254" s="5"/>
      <c r="Y1254" s="5"/>
      <c r="Z1254" s="5"/>
      <c r="AA1254" s="5"/>
      <c r="AB1254" s="5"/>
      <c r="AC1254" s="5"/>
      <c r="AD1254" s="5"/>
      <c r="AE1254" s="5"/>
    </row>
    <row r="1255" spans="1:31" ht="21" customHeight="1">
      <c r="A1255" s="14" t="s">
        <v>9556</v>
      </c>
      <c r="B1255" s="14" t="s">
        <v>6237</v>
      </c>
      <c r="C1255" s="14" t="s">
        <v>41</v>
      </c>
      <c r="D1255" s="14" t="s">
        <v>47</v>
      </c>
      <c r="E1255" s="14" t="s">
        <v>45</v>
      </c>
      <c r="F1255" s="15">
        <v>15</v>
      </c>
      <c r="G1255" s="15">
        <v>20</v>
      </c>
      <c r="H1255" s="14" t="s">
        <v>493</v>
      </c>
      <c r="I1255" s="14" t="s">
        <v>31</v>
      </c>
      <c r="J1255" s="14" t="s">
        <v>117</v>
      </c>
      <c r="K1255" s="14" t="s">
        <v>17294</v>
      </c>
      <c r="L1255" s="14" t="s">
        <v>17295</v>
      </c>
      <c r="M1255" s="14" t="s">
        <v>167</v>
      </c>
      <c r="N1255" s="14" t="s">
        <v>237</v>
      </c>
      <c r="O1255" s="14" t="b">
        <f t="shared" ca="1" si="240"/>
        <v>0</v>
      </c>
      <c r="P1255" s="14" t="b">
        <f t="shared" ca="1" si="241"/>
        <v>0</v>
      </c>
      <c r="Q1255" s="5"/>
      <c r="R1255" s="5"/>
      <c r="S1255" s="5"/>
      <c r="T1255" s="5"/>
      <c r="U1255" s="5"/>
      <c r="V1255" s="5"/>
      <c r="W1255" s="5"/>
      <c r="X1255" s="5"/>
      <c r="Y1255" s="5"/>
      <c r="Z1255" s="5"/>
      <c r="AA1255" s="5"/>
      <c r="AB1255" s="5"/>
      <c r="AC1255" s="5"/>
      <c r="AD1255" s="5"/>
      <c r="AE1255" s="5"/>
    </row>
    <row r="1256" spans="1:31" ht="21" customHeight="1">
      <c r="A1256" s="14" t="s">
        <v>14189</v>
      </c>
      <c r="B1256" s="14" t="s">
        <v>17299</v>
      </c>
      <c r="C1256" s="14" t="s">
        <v>20</v>
      </c>
      <c r="D1256" s="14" t="s">
        <v>21</v>
      </c>
      <c r="E1256" s="14" t="s">
        <v>45</v>
      </c>
      <c r="F1256" s="15">
        <v>15</v>
      </c>
      <c r="G1256" s="15">
        <v>25</v>
      </c>
      <c r="H1256" s="14" t="s">
        <v>151</v>
      </c>
      <c r="I1256" s="14" t="s">
        <v>66</v>
      </c>
      <c r="J1256" s="14" t="s">
        <v>48</v>
      </c>
      <c r="K1256" s="14" t="s">
        <v>17300</v>
      </c>
      <c r="L1256" s="14" t="s">
        <v>17301</v>
      </c>
      <c r="M1256" s="14" t="s">
        <v>53</v>
      </c>
      <c r="N1256" s="14" t="s">
        <v>55</v>
      </c>
      <c r="O1256" s="14" t="b">
        <f t="shared" ca="1" si="240"/>
        <v>0</v>
      </c>
      <c r="P1256" s="14" t="b">
        <f t="shared" ca="1" si="241"/>
        <v>0</v>
      </c>
      <c r="Q1256" s="5"/>
      <c r="R1256" s="5"/>
      <c r="S1256" s="5"/>
      <c r="T1256" s="5"/>
      <c r="U1256" s="5"/>
      <c r="V1256" s="5"/>
      <c r="W1256" s="5"/>
      <c r="X1256" s="5"/>
      <c r="Y1256" s="5"/>
      <c r="Z1256" s="5"/>
      <c r="AA1256" s="5"/>
      <c r="AB1256" s="5"/>
      <c r="AC1256" s="5"/>
      <c r="AD1256" s="5"/>
      <c r="AE1256" s="5"/>
    </row>
    <row r="1257" spans="1:31" ht="21" customHeight="1">
      <c r="A1257" s="14" t="s">
        <v>9556</v>
      </c>
      <c r="B1257" s="14" t="s">
        <v>17306</v>
      </c>
      <c r="C1257" s="14" t="s">
        <v>27</v>
      </c>
      <c r="D1257" s="14" t="s">
        <v>85</v>
      </c>
      <c r="E1257" s="14" t="s">
        <v>45</v>
      </c>
      <c r="F1257" s="15">
        <v>15</v>
      </c>
      <c r="G1257" s="15">
        <v>20</v>
      </c>
      <c r="H1257" s="14" t="s">
        <v>493</v>
      </c>
      <c r="I1257" s="14" t="s">
        <v>66</v>
      </c>
      <c r="J1257" s="14" t="s">
        <v>8670</v>
      </c>
      <c r="K1257" s="14" t="s">
        <v>17308</v>
      </c>
      <c r="L1257" s="14" t="s">
        <v>17310</v>
      </c>
      <c r="M1257" s="14" t="s">
        <v>42</v>
      </c>
      <c r="N1257" s="14" t="s">
        <v>405</v>
      </c>
      <c r="O1257" s="14" t="b">
        <f t="shared" ca="1" si="240"/>
        <v>0</v>
      </c>
      <c r="P1257" s="14" t="b">
        <f t="shared" ca="1" si="241"/>
        <v>0</v>
      </c>
      <c r="Q1257" s="5"/>
      <c r="R1257" s="5"/>
      <c r="S1257" s="5"/>
      <c r="T1257" s="5"/>
      <c r="U1257" s="5"/>
      <c r="V1257" s="5"/>
      <c r="W1257" s="5"/>
      <c r="X1257" s="5"/>
      <c r="Y1257" s="5"/>
      <c r="Z1257" s="5"/>
      <c r="AA1257" s="5"/>
      <c r="AB1257" s="5"/>
      <c r="AC1257" s="5"/>
      <c r="AD1257" s="5"/>
      <c r="AE1257" s="5"/>
    </row>
    <row r="1258" spans="1:31" ht="21" customHeight="1">
      <c r="A1258" s="14" t="s">
        <v>9556</v>
      </c>
      <c r="B1258" s="14" t="s">
        <v>5593</v>
      </c>
      <c r="C1258" s="14" t="s">
        <v>170</v>
      </c>
      <c r="D1258" s="14" t="s">
        <v>390</v>
      </c>
      <c r="E1258" s="14" t="s">
        <v>29</v>
      </c>
      <c r="F1258" s="15">
        <v>15</v>
      </c>
      <c r="G1258" s="15">
        <v>20</v>
      </c>
      <c r="H1258" s="14" t="s">
        <v>493</v>
      </c>
      <c r="I1258" s="14" t="s">
        <v>108</v>
      </c>
      <c r="J1258" s="14" t="s">
        <v>686</v>
      </c>
      <c r="K1258" s="14" t="s">
        <v>17315</v>
      </c>
      <c r="L1258" s="14" t="s">
        <v>17316</v>
      </c>
      <c r="M1258" s="14" t="s">
        <v>37</v>
      </c>
      <c r="N1258" s="14" t="s">
        <v>55</v>
      </c>
      <c r="O1258" s="14" t="b">
        <f t="shared" ca="1" si="240"/>
        <v>0</v>
      </c>
      <c r="P1258" s="14" t="b">
        <f t="shared" ca="1" si="241"/>
        <v>0</v>
      </c>
      <c r="Q1258" s="5"/>
      <c r="R1258" s="5"/>
      <c r="S1258" s="5"/>
      <c r="T1258" s="5"/>
      <c r="U1258" s="5"/>
      <c r="V1258" s="5"/>
      <c r="W1258" s="5"/>
      <c r="X1258" s="5"/>
      <c r="Y1258" s="5"/>
      <c r="Z1258" s="5"/>
      <c r="AA1258" s="5"/>
      <c r="AB1258" s="5"/>
      <c r="AC1258" s="5"/>
      <c r="AD1258" s="5"/>
      <c r="AE1258" s="5"/>
    </row>
    <row r="1259" spans="1:31" ht="21" customHeight="1">
      <c r="A1259" s="14" t="s">
        <v>10325</v>
      </c>
      <c r="B1259" s="14" t="s">
        <v>17317</v>
      </c>
      <c r="C1259" s="14" t="s">
        <v>27</v>
      </c>
      <c r="D1259" s="14" t="s">
        <v>199</v>
      </c>
      <c r="E1259" s="14" t="s">
        <v>45</v>
      </c>
      <c r="F1259" s="15">
        <v>15</v>
      </c>
      <c r="G1259" s="15">
        <v>20</v>
      </c>
      <c r="H1259" s="14" t="s">
        <v>493</v>
      </c>
      <c r="I1259" s="14" t="s">
        <v>108</v>
      </c>
      <c r="J1259" s="14" t="s">
        <v>576</v>
      </c>
      <c r="K1259" s="14" t="s">
        <v>17318</v>
      </c>
      <c r="L1259" s="14" t="s">
        <v>17319</v>
      </c>
      <c r="M1259" s="14" t="s">
        <v>53</v>
      </c>
      <c r="N1259" s="14" t="s">
        <v>44</v>
      </c>
      <c r="O1259" s="14" t="b">
        <f t="shared" ca="1" si="240"/>
        <v>0</v>
      </c>
      <c r="P1259" s="14" t="b">
        <f t="shared" ca="1" si="241"/>
        <v>0</v>
      </c>
      <c r="Q1259" s="5"/>
      <c r="R1259" s="5"/>
      <c r="S1259" s="5"/>
      <c r="T1259" s="5"/>
      <c r="U1259" s="5"/>
      <c r="V1259" s="5"/>
      <c r="W1259" s="5"/>
      <c r="X1259" s="5"/>
      <c r="Y1259" s="5"/>
      <c r="Z1259" s="5"/>
      <c r="AA1259" s="5"/>
      <c r="AB1259" s="5"/>
      <c r="AC1259" s="5"/>
      <c r="AD1259" s="5"/>
      <c r="AE1259" s="5"/>
    </row>
    <row r="1260" spans="1:31" ht="21" customHeight="1">
      <c r="A1260" s="14" t="s">
        <v>11678</v>
      </c>
      <c r="B1260" s="14" t="s">
        <v>17320</v>
      </c>
      <c r="C1260" s="14" t="s">
        <v>41</v>
      </c>
      <c r="D1260" s="14" t="s">
        <v>114</v>
      </c>
      <c r="E1260" s="14" t="s">
        <v>29</v>
      </c>
      <c r="F1260" s="15">
        <v>15</v>
      </c>
      <c r="G1260" s="15">
        <v>20</v>
      </c>
      <c r="H1260" s="14" t="s">
        <v>493</v>
      </c>
      <c r="I1260" s="14" t="s">
        <v>108</v>
      </c>
      <c r="J1260" s="14" t="s">
        <v>1230</v>
      </c>
      <c r="K1260" s="14" t="s">
        <v>17321</v>
      </c>
      <c r="L1260" s="14" t="s">
        <v>17322</v>
      </c>
      <c r="M1260" s="14" t="s">
        <v>53</v>
      </c>
      <c r="N1260" s="14" t="s">
        <v>89</v>
      </c>
      <c r="O1260" s="14" t="b">
        <f t="shared" ca="1" si="240"/>
        <v>0</v>
      </c>
      <c r="P1260" s="14" t="b">
        <f t="shared" ca="1" si="241"/>
        <v>0</v>
      </c>
      <c r="Q1260" s="5"/>
      <c r="R1260" s="5"/>
      <c r="S1260" s="5"/>
      <c r="T1260" s="5"/>
      <c r="U1260" s="5"/>
      <c r="V1260" s="5"/>
      <c r="W1260" s="5"/>
      <c r="X1260" s="5"/>
      <c r="Y1260" s="5"/>
      <c r="Z1260" s="5"/>
      <c r="AA1260" s="5"/>
      <c r="AB1260" s="5"/>
      <c r="AC1260" s="5"/>
      <c r="AD1260" s="5"/>
      <c r="AE1260" s="5"/>
    </row>
    <row r="1261" spans="1:31" ht="21" customHeight="1">
      <c r="A1261" s="14" t="s">
        <v>9556</v>
      </c>
      <c r="B1261" s="14" t="s">
        <v>6199</v>
      </c>
      <c r="C1261" s="14" t="s">
        <v>27</v>
      </c>
      <c r="D1261" s="14" t="s">
        <v>47</v>
      </c>
      <c r="E1261" s="14" t="s">
        <v>45</v>
      </c>
      <c r="F1261" s="15">
        <v>15</v>
      </c>
      <c r="G1261" s="15">
        <v>23</v>
      </c>
      <c r="H1261" s="14" t="s">
        <v>6162</v>
      </c>
      <c r="I1261" s="14" t="s">
        <v>108</v>
      </c>
      <c r="J1261" s="14" t="s">
        <v>686</v>
      </c>
      <c r="K1261" s="14" t="s">
        <v>6202</v>
      </c>
      <c r="L1261" s="14" t="s">
        <v>17325</v>
      </c>
      <c r="M1261" s="14" t="s">
        <v>53</v>
      </c>
      <c r="N1261" s="14" t="s">
        <v>44</v>
      </c>
      <c r="O1261" s="14" t="b">
        <f t="shared" ca="1" si="240"/>
        <v>0</v>
      </c>
      <c r="P1261" s="14" t="b">
        <f t="shared" ca="1" si="241"/>
        <v>0</v>
      </c>
      <c r="Q1261" s="5"/>
      <c r="R1261" s="5"/>
      <c r="S1261" s="5"/>
      <c r="T1261" s="5"/>
      <c r="U1261" s="5"/>
      <c r="V1261" s="5"/>
      <c r="W1261" s="5"/>
      <c r="X1261" s="5"/>
      <c r="Y1261" s="5"/>
      <c r="Z1261" s="5"/>
      <c r="AA1261" s="5"/>
      <c r="AB1261" s="5"/>
      <c r="AC1261" s="5"/>
      <c r="AD1261" s="5"/>
      <c r="AE1261" s="5"/>
    </row>
    <row r="1262" spans="1:31" ht="21" customHeight="1">
      <c r="A1262" s="14" t="s">
        <v>17326</v>
      </c>
      <c r="B1262" s="14" t="s">
        <v>84</v>
      </c>
      <c r="C1262" s="14" t="s">
        <v>27</v>
      </c>
      <c r="D1262" s="14" t="s">
        <v>80</v>
      </c>
      <c r="E1262" s="14" t="s">
        <v>45</v>
      </c>
      <c r="F1262" s="15">
        <v>15</v>
      </c>
      <c r="G1262" s="15">
        <v>35</v>
      </c>
      <c r="H1262" s="14" t="s">
        <v>3454</v>
      </c>
      <c r="I1262" s="14" t="s">
        <v>24</v>
      </c>
      <c r="J1262" s="14" t="s">
        <v>87</v>
      </c>
      <c r="K1262" s="14" t="s">
        <v>17327</v>
      </c>
      <c r="L1262" s="14" t="s">
        <v>17328</v>
      </c>
      <c r="M1262" s="14" t="s">
        <v>37</v>
      </c>
      <c r="N1262" s="14" t="s">
        <v>89</v>
      </c>
      <c r="O1262" s="14" t="b">
        <f t="shared" ca="1" si="240"/>
        <v>0</v>
      </c>
      <c r="P1262" s="14" t="b">
        <f t="shared" ca="1" si="241"/>
        <v>0</v>
      </c>
      <c r="Q1262" s="5"/>
      <c r="R1262" s="5"/>
      <c r="S1262" s="5"/>
      <c r="T1262" s="5"/>
      <c r="U1262" s="5"/>
      <c r="V1262" s="5"/>
      <c r="W1262" s="5"/>
      <c r="X1262" s="5"/>
      <c r="Y1262" s="5"/>
      <c r="Z1262" s="5"/>
      <c r="AA1262" s="5"/>
      <c r="AB1262" s="5"/>
      <c r="AC1262" s="5"/>
      <c r="AD1262" s="5"/>
      <c r="AE1262" s="5"/>
    </row>
    <row r="1263" spans="1:31" ht="21" customHeight="1">
      <c r="A1263" s="14" t="s">
        <v>17329</v>
      </c>
      <c r="B1263" s="14" t="s">
        <v>13889</v>
      </c>
      <c r="C1263" s="14" t="s">
        <v>20</v>
      </c>
      <c r="D1263" s="14" t="s">
        <v>1616</v>
      </c>
      <c r="E1263" s="14" t="s">
        <v>29</v>
      </c>
      <c r="F1263" s="15">
        <v>15</v>
      </c>
      <c r="G1263" s="15">
        <v>30</v>
      </c>
      <c r="H1263" s="14" t="s">
        <v>2134</v>
      </c>
      <c r="I1263" s="14" t="s">
        <v>24</v>
      </c>
      <c r="J1263" s="14" t="s">
        <v>17331</v>
      </c>
      <c r="K1263" s="14" t="s">
        <v>17332</v>
      </c>
      <c r="L1263" s="14" t="s">
        <v>17333</v>
      </c>
      <c r="M1263" s="14" t="s">
        <v>100</v>
      </c>
      <c r="N1263" s="14" t="s">
        <v>55</v>
      </c>
      <c r="O1263" s="14" t="b">
        <f t="shared" ca="1" si="240"/>
        <v>0</v>
      </c>
      <c r="P1263" s="14" t="b">
        <f t="shared" ca="1" si="241"/>
        <v>0</v>
      </c>
      <c r="Q1263" s="5"/>
      <c r="R1263" s="5"/>
      <c r="S1263" s="5"/>
      <c r="T1263" s="5"/>
      <c r="U1263" s="5"/>
      <c r="V1263" s="5"/>
      <c r="W1263" s="5"/>
      <c r="X1263" s="5"/>
      <c r="Y1263" s="5"/>
      <c r="Z1263" s="5"/>
      <c r="AA1263" s="5"/>
      <c r="AB1263" s="5"/>
      <c r="AC1263" s="5"/>
      <c r="AD1263" s="5"/>
      <c r="AE1263" s="5"/>
    </row>
    <row r="1264" spans="1:31" ht="21" customHeight="1">
      <c r="A1264" s="14" t="s">
        <v>17337</v>
      </c>
      <c r="B1264" s="14" t="s">
        <v>17338</v>
      </c>
      <c r="C1264" s="14" t="s">
        <v>27</v>
      </c>
      <c r="D1264" s="14" t="s">
        <v>80</v>
      </c>
      <c r="E1264" s="14" t="s">
        <v>29</v>
      </c>
      <c r="F1264" s="15">
        <v>15</v>
      </c>
      <c r="G1264" s="15">
        <v>25</v>
      </c>
      <c r="H1264" s="14" t="s">
        <v>151</v>
      </c>
      <c r="I1264" s="14" t="s">
        <v>125</v>
      </c>
      <c r="J1264" s="14" t="s">
        <v>537</v>
      </c>
      <c r="K1264" s="14" t="s">
        <v>17340</v>
      </c>
      <c r="L1264" s="14" t="s">
        <v>17341</v>
      </c>
      <c r="M1264" s="14" t="s">
        <v>53</v>
      </c>
      <c r="N1264" s="14" t="s">
        <v>89</v>
      </c>
      <c r="O1264" s="14" t="b">
        <f t="shared" ca="1" si="240"/>
        <v>0</v>
      </c>
      <c r="P1264" s="14" t="b">
        <f t="shared" ca="1" si="241"/>
        <v>0</v>
      </c>
      <c r="Q1264" s="5"/>
      <c r="R1264" s="5"/>
      <c r="S1264" s="5"/>
      <c r="T1264" s="5"/>
      <c r="U1264" s="5"/>
      <c r="V1264" s="5"/>
      <c r="W1264" s="5"/>
      <c r="X1264" s="5"/>
      <c r="Y1264" s="5"/>
      <c r="Z1264" s="5"/>
      <c r="AA1264" s="5"/>
      <c r="AB1264" s="5"/>
      <c r="AC1264" s="5"/>
      <c r="AD1264" s="5"/>
      <c r="AE1264" s="5"/>
    </row>
    <row r="1265" spans="1:31" ht="21" customHeight="1">
      <c r="A1265" s="14" t="s">
        <v>17345</v>
      </c>
      <c r="B1265" s="14" t="s">
        <v>17346</v>
      </c>
      <c r="C1265" s="14" t="s">
        <v>170</v>
      </c>
      <c r="D1265" s="14" t="s">
        <v>378</v>
      </c>
      <c r="E1265" s="14" t="s">
        <v>29</v>
      </c>
      <c r="F1265" s="15">
        <v>15</v>
      </c>
      <c r="G1265" s="15">
        <v>20</v>
      </c>
      <c r="H1265" s="14" t="s">
        <v>493</v>
      </c>
      <c r="I1265" s="14" t="s">
        <v>108</v>
      </c>
      <c r="J1265" s="14" t="s">
        <v>187</v>
      </c>
      <c r="K1265" s="14" t="s">
        <v>17347</v>
      </c>
      <c r="L1265" s="14" t="s">
        <v>17348</v>
      </c>
      <c r="M1265" s="14" t="s">
        <v>42</v>
      </c>
      <c r="N1265" s="14" t="s">
        <v>55</v>
      </c>
      <c r="O1265" s="14" t="b">
        <f t="shared" ca="1" si="240"/>
        <v>0</v>
      </c>
      <c r="P1265" s="14" t="b">
        <f t="shared" ca="1" si="241"/>
        <v>0</v>
      </c>
      <c r="Q1265" s="5"/>
      <c r="R1265" s="5"/>
      <c r="S1265" s="5"/>
      <c r="T1265" s="5"/>
      <c r="U1265" s="5"/>
      <c r="V1265" s="5"/>
      <c r="W1265" s="5"/>
      <c r="X1265" s="5"/>
      <c r="Y1265" s="5"/>
      <c r="Z1265" s="5"/>
      <c r="AA1265" s="5"/>
      <c r="AB1265" s="5"/>
      <c r="AC1265" s="5"/>
      <c r="AD1265" s="5"/>
      <c r="AE1265" s="5"/>
    </row>
    <row r="1266" spans="1:31" ht="21" customHeight="1">
      <c r="A1266" s="14" t="s">
        <v>10325</v>
      </c>
      <c r="B1266" s="14" t="s">
        <v>17354</v>
      </c>
      <c r="C1266" s="14" t="s">
        <v>27</v>
      </c>
      <c r="D1266" s="14" t="s">
        <v>54</v>
      </c>
      <c r="E1266" s="14" t="s">
        <v>45</v>
      </c>
      <c r="F1266" s="15">
        <v>15</v>
      </c>
      <c r="G1266" s="15">
        <v>20</v>
      </c>
      <c r="H1266" s="14" t="s">
        <v>493</v>
      </c>
      <c r="I1266" s="14" t="s">
        <v>108</v>
      </c>
      <c r="J1266" s="14" t="s">
        <v>17355</v>
      </c>
      <c r="K1266" s="14" t="s">
        <v>17356</v>
      </c>
      <c r="L1266" s="14" t="s">
        <v>17357</v>
      </c>
      <c r="M1266" s="14" t="s">
        <v>53</v>
      </c>
      <c r="N1266" s="14" t="s">
        <v>38</v>
      </c>
      <c r="O1266" s="14" t="b">
        <f t="shared" ca="1" si="240"/>
        <v>0</v>
      </c>
      <c r="P1266" s="14" t="b">
        <f t="shared" ca="1" si="241"/>
        <v>0</v>
      </c>
      <c r="Q1266" s="5"/>
      <c r="R1266" s="5"/>
      <c r="S1266" s="5"/>
      <c r="T1266" s="5"/>
      <c r="U1266" s="5"/>
      <c r="V1266" s="5"/>
      <c r="W1266" s="5"/>
      <c r="X1266" s="5"/>
      <c r="Y1266" s="5"/>
      <c r="Z1266" s="5"/>
      <c r="AA1266" s="5"/>
      <c r="AB1266" s="5"/>
      <c r="AC1266" s="5"/>
      <c r="AD1266" s="5"/>
      <c r="AE1266" s="5"/>
    </row>
    <row r="1267" spans="1:31" ht="21" customHeight="1">
      <c r="A1267" s="14" t="s">
        <v>17358</v>
      </c>
      <c r="B1267" s="14" t="s">
        <v>4669</v>
      </c>
      <c r="C1267" s="14" t="s">
        <v>27</v>
      </c>
      <c r="D1267" s="14" t="s">
        <v>85</v>
      </c>
      <c r="E1267" s="14" t="s">
        <v>45</v>
      </c>
      <c r="F1267" s="15">
        <v>15</v>
      </c>
      <c r="G1267" s="15">
        <v>20</v>
      </c>
      <c r="H1267" s="14" t="s">
        <v>493</v>
      </c>
      <c r="I1267" s="14" t="s">
        <v>108</v>
      </c>
      <c r="J1267" s="14" t="s">
        <v>76</v>
      </c>
      <c r="K1267" s="14" t="s">
        <v>4674</v>
      </c>
      <c r="L1267" s="14" t="s">
        <v>17359</v>
      </c>
      <c r="M1267" s="14" t="s">
        <v>53</v>
      </c>
      <c r="N1267" s="14" t="s">
        <v>38</v>
      </c>
      <c r="O1267" s="14" t="b">
        <f t="shared" ca="1" si="240"/>
        <v>0</v>
      </c>
      <c r="P1267" s="14" t="b">
        <f t="shared" ca="1" si="241"/>
        <v>0</v>
      </c>
      <c r="Q1267" s="5"/>
      <c r="R1267" s="5"/>
      <c r="S1267" s="5"/>
      <c r="T1267" s="5"/>
      <c r="U1267" s="5"/>
      <c r="V1267" s="5"/>
      <c r="W1267" s="5"/>
      <c r="X1267" s="5"/>
      <c r="Y1267" s="5"/>
      <c r="Z1267" s="5"/>
      <c r="AA1267" s="5"/>
      <c r="AB1267" s="5"/>
      <c r="AC1267" s="5"/>
      <c r="AD1267" s="5"/>
      <c r="AE1267" s="5"/>
    </row>
    <row r="1268" spans="1:31" ht="21" customHeight="1">
      <c r="A1268" s="14" t="s">
        <v>11706</v>
      </c>
      <c r="B1268" s="14" t="s">
        <v>3323</v>
      </c>
      <c r="C1268" s="14" t="s">
        <v>170</v>
      </c>
      <c r="D1268" s="14" t="s">
        <v>378</v>
      </c>
      <c r="E1268" s="14" t="s">
        <v>45</v>
      </c>
      <c r="F1268" s="15">
        <v>15</v>
      </c>
      <c r="G1268" s="15">
        <v>22</v>
      </c>
      <c r="H1268" s="14" t="s">
        <v>5164</v>
      </c>
      <c r="I1268" s="14" t="s">
        <v>108</v>
      </c>
      <c r="J1268" s="14" t="s">
        <v>110</v>
      </c>
      <c r="K1268" s="16" t="s">
        <v>47</v>
      </c>
      <c r="L1268" s="14" t="s">
        <v>17367</v>
      </c>
      <c r="M1268" s="14" t="s">
        <v>37</v>
      </c>
      <c r="N1268" s="14" t="s">
        <v>237</v>
      </c>
      <c r="O1268" s="14" t="b">
        <f t="shared" ca="1" si="240"/>
        <v>0</v>
      </c>
      <c r="P1268" s="14" t="b">
        <f t="shared" ca="1" si="241"/>
        <v>0</v>
      </c>
      <c r="Q1268" s="5"/>
      <c r="R1268" s="5"/>
      <c r="S1268" s="5"/>
      <c r="T1268" s="5"/>
      <c r="U1268" s="5"/>
      <c r="V1268" s="5"/>
      <c r="W1268" s="5"/>
      <c r="X1268" s="5"/>
      <c r="Y1268" s="5"/>
      <c r="Z1268" s="5"/>
      <c r="AA1268" s="5"/>
      <c r="AB1268" s="5"/>
      <c r="AC1268" s="5"/>
      <c r="AD1268" s="5"/>
      <c r="AE1268" s="5"/>
    </row>
    <row r="1269" spans="1:31" ht="21" customHeight="1">
      <c r="A1269" s="14" t="s">
        <v>9556</v>
      </c>
      <c r="B1269" s="14" t="s">
        <v>1288</v>
      </c>
      <c r="C1269" s="14" t="s">
        <v>170</v>
      </c>
      <c r="D1269" s="14" t="s">
        <v>47</v>
      </c>
      <c r="E1269" s="14" t="s">
        <v>45</v>
      </c>
      <c r="F1269" s="15">
        <v>15</v>
      </c>
      <c r="G1269" s="15">
        <v>20</v>
      </c>
      <c r="H1269" s="14" t="s">
        <v>493</v>
      </c>
      <c r="I1269" s="14" t="s">
        <v>108</v>
      </c>
      <c r="J1269" s="14" t="s">
        <v>57</v>
      </c>
      <c r="K1269" s="16" t="s">
        <v>47</v>
      </c>
      <c r="L1269" s="14" t="s">
        <v>17375</v>
      </c>
      <c r="M1269" s="14" t="s">
        <v>37</v>
      </c>
      <c r="N1269" s="14" t="s">
        <v>55</v>
      </c>
      <c r="O1269" s="14" t="b">
        <f t="shared" ca="1" si="240"/>
        <v>0</v>
      </c>
      <c r="P1269" s="14" t="b">
        <f t="shared" ca="1" si="241"/>
        <v>0</v>
      </c>
      <c r="Q1269" s="5"/>
      <c r="R1269" s="5"/>
      <c r="S1269" s="5"/>
      <c r="T1269" s="5"/>
      <c r="U1269" s="5"/>
      <c r="V1269" s="5"/>
      <c r="W1269" s="5"/>
      <c r="X1269" s="5"/>
      <c r="Y1269" s="5"/>
      <c r="Z1269" s="5"/>
      <c r="AA1269" s="5"/>
      <c r="AB1269" s="5"/>
      <c r="AC1269" s="5"/>
      <c r="AD1269" s="5"/>
      <c r="AE1269" s="5"/>
    </row>
    <row r="1270" spans="1:31" ht="21" customHeight="1">
      <c r="A1270" s="14" t="s">
        <v>17381</v>
      </c>
      <c r="B1270" s="14" t="s">
        <v>17386</v>
      </c>
      <c r="C1270" s="14" t="s">
        <v>41</v>
      </c>
      <c r="D1270" s="14" t="s">
        <v>43</v>
      </c>
      <c r="E1270" s="14" t="s">
        <v>45</v>
      </c>
      <c r="F1270" s="15">
        <v>15</v>
      </c>
      <c r="G1270" s="15">
        <v>20</v>
      </c>
      <c r="H1270" s="14" t="s">
        <v>493</v>
      </c>
      <c r="I1270" s="14" t="s">
        <v>108</v>
      </c>
      <c r="J1270" s="14" t="s">
        <v>1053</v>
      </c>
      <c r="K1270" s="14" t="s">
        <v>17389</v>
      </c>
      <c r="L1270" s="14" t="s">
        <v>17390</v>
      </c>
      <c r="M1270" s="14" t="s">
        <v>37</v>
      </c>
      <c r="N1270" s="14" t="s">
        <v>55</v>
      </c>
      <c r="O1270" s="14" t="b">
        <f t="shared" ca="1" si="240"/>
        <v>0</v>
      </c>
      <c r="P1270" s="14" t="b">
        <f t="shared" ca="1" si="241"/>
        <v>0</v>
      </c>
      <c r="Q1270" s="5"/>
      <c r="R1270" s="5"/>
      <c r="S1270" s="5"/>
      <c r="T1270" s="5"/>
      <c r="U1270" s="5"/>
      <c r="V1270" s="5"/>
      <c r="W1270" s="5"/>
      <c r="X1270" s="5"/>
      <c r="Y1270" s="5"/>
      <c r="Z1270" s="5"/>
      <c r="AA1270" s="5"/>
      <c r="AB1270" s="5"/>
      <c r="AC1270" s="5"/>
      <c r="AD1270" s="5"/>
      <c r="AE1270" s="5"/>
    </row>
    <row r="1271" spans="1:31" ht="21" customHeight="1">
      <c r="A1271" s="14" t="s">
        <v>10010</v>
      </c>
      <c r="B1271" s="14" t="s">
        <v>17393</v>
      </c>
      <c r="C1271" s="14" t="s">
        <v>27</v>
      </c>
      <c r="D1271" s="14" t="s">
        <v>47</v>
      </c>
      <c r="E1271" s="14" t="s">
        <v>45</v>
      </c>
      <c r="F1271" s="15">
        <v>15</v>
      </c>
      <c r="G1271" s="15">
        <v>20</v>
      </c>
      <c r="H1271" s="14" t="s">
        <v>493</v>
      </c>
      <c r="I1271" s="14" t="s">
        <v>31</v>
      </c>
      <c r="J1271" s="14" t="s">
        <v>57</v>
      </c>
      <c r="K1271" s="14" t="s">
        <v>17395</v>
      </c>
      <c r="L1271" s="14" t="s">
        <v>17396</v>
      </c>
      <c r="M1271" s="14" t="s">
        <v>53</v>
      </c>
      <c r="N1271" s="14" t="s">
        <v>38</v>
      </c>
      <c r="O1271" s="14" t="b">
        <f t="shared" ca="1" si="240"/>
        <v>0</v>
      </c>
      <c r="P1271" s="14" t="b">
        <f t="shared" ca="1" si="241"/>
        <v>0</v>
      </c>
      <c r="Q1271" s="5"/>
      <c r="R1271" s="5"/>
      <c r="S1271" s="5"/>
      <c r="T1271" s="5"/>
      <c r="U1271" s="5"/>
      <c r="V1271" s="5"/>
      <c r="W1271" s="5"/>
      <c r="X1271" s="5"/>
      <c r="Y1271" s="5"/>
      <c r="Z1271" s="5"/>
      <c r="AA1271" s="5"/>
      <c r="AB1271" s="5"/>
      <c r="AC1271" s="5"/>
      <c r="AD1271" s="5"/>
      <c r="AE1271" s="5"/>
    </row>
    <row r="1272" spans="1:31" ht="21" customHeight="1">
      <c r="A1272" s="14" t="s">
        <v>17403</v>
      </c>
      <c r="B1272" s="14" t="s">
        <v>17405</v>
      </c>
      <c r="C1272" s="14" t="s">
        <v>27</v>
      </c>
      <c r="D1272" s="14" t="s">
        <v>199</v>
      </c>
      <c r="E1272" s="14" t="s">
        <v>45</v>
      </c>
      <c r="F1272" s="15">
        <v>15</v>
      </c>
      <c r="G1272" s="15">
        <v>20</v>
      </c>
      <c r="H1272" s="14" t="s">
        <v>493</v>
      </c>
      <c r="I1272" s="14" t="s">
        <v>108</v>
      </c>
      <c r="J1272" s="14" t="s">
        <v>17407</v>
      </c>
      <c r="K1272" s="16" t="s">
        <v>47</v>
      </c>
      <c r="L1272" s="14" t="s">
        <v>17409</v>
      </c>
      <c r="M1272" s="14" t="s">
        <v>53</v>
      </c>
      <c r="N1272" s="14" t="s">
        <v>55</v>
      </c>
      <c r="O1272" s="14" t="b">
        <f t="shared" ca="1" si="240"/>
        <v>0</v>
      </c>
      <c r="P1272" s="14" t="b">
        <f t="shared" ca="1" si="241"/>
        <v>0</v>
      </c>
      <c r="Q1272" s="5"/>
      <c r="R1272" s="5"/>
      <c r="S1272" s="5"/>
      <c r="T1272" s="5"/>
      <c r="U1272" s="5"/>
      <c r="V1272" s="5"/>
      <c r="W1272" s="5"/>
      <c r="X1272" s="5"/>
      <c r="Y1272" s="5"/>
      <c r="Z1272" s="5"/>
      <c r="AA1272" s="5"/>
      <c r="AB1272" s="5"/>
      <c r="AC1272" s="5"/>
      <c r="AD1272" s="5"/>
      <c r="AE1272" s="5"/>
    </row>
    <row r="1273" spans="1:31" ht="21" customHeight="1">
      <c r="A1273" s="5" t="s">
        <v>9556</v>
      </c>
      <c r="B1273" s="5" t="s">
        <v>17412</v>
      </c>
      <c r="C1273" s="5" t="s">
        <v>170</v>
      </c>
      <c r="D1273" s="5" t="s">
        <v>390</v>
      </c>
      <c r="E1273" s="5" t="s">
        <v>45</v>
      </c>
      <c r="F1273" s="7">
        <v>15</v>
      </c>
      <c r="G1273" s="7">
        <v>20</v>
      </c>
      <c r="H1273" s="5" t="s">
        <v>493</v>
      </c>
      <c r="I1273" s="5" t="s">
        <v>66</v>
      </c>
      <c r="J1273" s="5" t="s">
        <v>906</v>
      </c>
      <c r="K1273" s="5" t="s">
        <v>3503</v>
      </c>
      <c r="L1273" s="5" t="s">
        <v>17413</v>
      </c>
      <c r="M1273" s="5" t="s">
        <v>53</v>
      </c>
      <c r="N1273" s="5" t="s">
        <v>55</v>
      </c>
      <c r="O1273" s="5" t="b">
        <f t="shared" ca="1" si="240"/>
        <v>0</v>
      </c>
      <c r="P1273" s="5" t="b">
        <f t="shared" ca="1" si="241"/>
        <v>0</v>
      </c>
      <c r="Q1273" s="5"/>
      <c r="R1273" s="5"/>
      <c r="S1273" s="5"/>
      <c r="T1273" s="5"/>
      <c r="U1273" s="5"/>
      <c r="V1273" s="5"/>
      <c r="W1273" s="5"/>
      <c r="X1273" s="5"/>
      <c r="Y1273" s="5"/>
      <c r="Z1273" s="5"/>
      <c r="AA1273" s="5"/>
      <c r="AB1273" s="5"/>
      <c r="AC1273" s="5"/>
      <c r="AD1273" s="5"/>
      <c r="AE1273" s="5"/>
    </row>
    <row r="1274" spans="1:31" ht="21" customHeight="1">
      <c r="A1274" s="14" t="s">
        <v>11714</v>
      </c>
      <c r="B1274" s="14" t="s">
        <v>17419</v>
      </c>
      <c r="C1274" s="14" t="s">
        <v>41</v>
      </c>
      <c r="D1274" s="14" t="s">
        <v>94</v>
      </c>
      <c r="E1274" s="14" t="s">
        <v>29</v>
      </c>
      <c r="F1274" s="15">
        <v>15</v>
      </c>
      <c r="G1274" s="15">
        <v>25</v>
      </c>
      <c r="H1274" s="14" t="s">
        <v>151</v>
      </c>
      <c r="I1274" s="14" t="s">
        <v>108</v>
      </c>
      <c r="J1274" s="14" t="s">
        <v>57</v>
      </c>
      <c r="K1274" s="14" t="s">
        <v>17421</v>
      </c>
      <c r="L1274" s="14" t="s">
        <v>17422</v>
      </c>
      <c r="M1274" s="14" t="s">
        <v>53</v>
      </c>
      <c r="N1274" s="14" t="s">
        <v>55</v>
      </c>
      <c r="O1274" s="14" t="b">
        <f t="shared" ca="1" si="240"/>
        <v>0</v>
      </c>
      <c r="P1274" s="14" t="b">
        <f t="shared" ca="1" si="241"/>
        <v>0</v>
      </c>
      <c r="Q1274" s="5"/>
      <c r="R1274" s="5"/>
      <c r="S1274" s="5"/>
      <c r="T1274" s="5"/>
      <c r="U1274" s="5"/>
      <c r="V1274" s="5"/>
      <c r="W1274" s="5"/>
      <c r="X1274" s="5"/>
      <c r="Y1274" s="5"/>
      <c r="Z1274" s="5"/>
      <c r="AA1274" s="5"/>
      <c r="AB1274" s="5"/>
      <c r="AC1274" s="5"/>
      <c r="AD1274" s="5"/>
      <c r="AE1274" s="5"/>
    </row>
    <row r="1275" spans="1:31" ht="21" customHeight="1">
      <c r="A1275" s="14" t="s">
        <v>9556</v>
      </c>
      <c r="B1275" s="14" t="s">
        <v>17143</v>
      </c>
      <c r="C1275" s="14" t="s">
        <v>170</v>
      </c>
      <c r="D1275" s="14" t="s">
        <v>47</v>
      </c>
      <c r="E1275" s="14" t="s">
        <v>45</v>
      </c>
      <c r="F1275" s="15">
        <v>15</v>
      </c>
      <c r="G1275" s="15">
        <v>20</v>
      </c>
      <c r="H1275" s="14" t="s">
        <v>493</v>
      </c>
      <c r="I1275" s="14" t="s">
        <v>108</v>
      </c>
      <c r="J1275" s="14" t="s">
        <v>110</v>
      </c>
      <c r="K1275" s="14" t="s">
        <v>17423</v>
      </c>
      <c r="L1275" s="14" t="s">
        <v>17424</v>
      </c>
      <c r="M1275" s="14" t="s">
        <v>37</v>
      </c>
      <c r="N1275" s="14" t="s">
        <v>38</v>
      </c>
      <c r="O1275" s="14" t="b">
        <f t="shared" ca="1" si="240"/>
        <v>0</v>
      </c>
      <c r="P1275" s="14" t="b">
        <f t="shared" ca="1" si="241"/>
        <v>0</v>
      </c>
      <c r="Q1275" s="5"/>
      <c r="R1275" s="5"/>
      <c r="S1275" s="5"/>
      <c r="T1275" s="5"/>
      <c r="U1275" s="5"/>
      <c r="V1275" s="5"/>
      <c r="W1275" s="5"/>
      <c r="X1275" s="5"/>
      <c r="Y1275" s="5"/>
      <c r="Z1275" s="5"/>
      <c r="AA1275" s="5"/>
      <c r="AB1275" s="5"/>
      <c r="AC1275" s="5"/>
      <c r="AD1275" s="5"/>
      <c r="AE1275" s="5"/>
    </row>
    <row r="1276" spans="1:31" ht="21" customHeight="1">
      <c r="A1276" s="14" t="s">
        <v>17425</v>
      </c>
      <c r="B1276" s="14" t="s">
        <v>17426</v>
      </c>
      <c r="C1276" s="14" t="s">
        <v>20</v>
      </c>
      <c r="D1276" s="14" t="s">
        <v>21</v>
      </c>
      <c r="E1276" s="14" t="s">
        <v>45</v>
      </c>
      <c r="F1276" s="15">
        <v>15</v>
      </c>
      <c r="G1276" s="15">
        <v>20</v>
      </c>
      <c r="H1276" s="14" t="s">
        <v>493</v>
      </c>
      <c r="I1276" s="14" t="s">
        <v>108</v>
      </c>
      <c r="J1276" s="14" t="s">
        <v>106</v>
      </c>
      <c r="K1276" s="14" t="s">
        <v>17427</v>
      </c>
      <c r="L1276" s="14" t="s">
        <v>17429</v>
      </c>
      <c r="M1276" s="14" t="s">
        <v>53</v>
      </c>
      <c r="N1276" s="14" t="s">
        <v>55</v>
      </c>
      <c r="O1276" s="14" t="b">
        <f t="shared" ca="1" si="240"/>
        <v>0</v>
      </c>
      <c r="P1276" s="14" t="b">
        <f t="shared" ca="1" si="241"/>
        <v>0</v>
      </c>
      <c r="Q1276" s="5"/>
      <c r="R1276" s="5"/>
      <c r="S1276" s="5"/>
      <c r="T1276" s="5"/>
      <c r="U1276" s="5"/>
      <c r="V1276" s="5"/>
      <c r="W1276" s="5"/>
      <c r="X1276" s="5"/>
      <c r="Y1276" s="5"/>
      <c r="Z1276" s="5"/>
      <c r="AA1276" s="5"/>
      <c r="AB1276" s="5"/>
      <c r="AC1276" s="5"/>
      <c r="AD1276" s="5"/>
      <c r="AE1276" s="5"/>
    </row>
    <row r="1277" spans="1:31" ht="21" customHeight="1">
      <c r="A1277" s="14" t="s">
        <v>17433</v>
      </c>
      <c r="B1277" s="14" t="s">
        <v>17434</v>
      </c>
      <c r="C1277" s="14" t="s">
        <v>27</v>
      </c>
      <c r="D1277" s="14" t="s">
        <v>105</v>
      </c>
      <c r="E1277" s="14" t="s">
        <v>29</v>
      </c>
      <c r="F1277" s="15">
        <v>15</v>
      </c>
      <c r="G1277" s="15">
        <v>25</v>
      </c>
      <c r="H1277" s="14" t="s">
        <v>151</v>
      </c>
      <c r="I1277" s="14" t="s">
        <v>66</v>
      </c>
      <c r="J1277" s="14" t="s">
        <v>17435</v>
      </c>
      <c r="K1277" s="14" t="s">
        <v>17436</v>
      </c>
      <c r="L1277" s="16" t="s">
        <v>47</v>
      </c>
      <c r="M1277" s="14" t="s">
        <v>37</v>
      </c>
      <c r="N1277" s="14" t="s">
        <v>89</v>
      </c>
      <c r="O1277" s="14" t="b">
        <f t="shared" ca="1" si="240"/>
        <v>0</v>
      </c>
      <c r="P1277" s="14" t="b">
        <f t="shared" ca="1" si="241"/>
        <v>0</v>
      </c>
      <c r="Q1277" s="5"/>
      <c r="R1277" s="5"/>
      <c r="S1277" s="5"/>
      <c r="T1277" s="5"/>
      <c r="U1277" s="5"/>
      <c r="V1277" s="5"/>
      <c r="W1277" s="5"/>
      <c r="X1277" s="5"/>
      <c r="Y1277" s="5"/>
      <c r="Z1277" s="5"/>
      <c r="AA1277" s="5"/>
      <c r="AB1277" s="5"/>
      <c r="AC1277" s="5"/>
      <c r="AD1277" s="5"/>
      <c r="AE1277" s="5"/>
    </row>
    <row r="1278" spans="1:31" ht="21" customHeight="1">
      <c r="A1278" s="14" t="s">
        <v>17440</v>
      </c>
      <c r="B1278" s="14" t="s">
        <v>17441</v>
      </c>
      <c r="C1278" s="14" t="s">
        <v>27</v>
      </c>
      <c r="D1278" s="14" t="s">
        <v>85</v>
      </c>
      <c r="E1278" s="14" t="s">
        <v>45</v>
      </c>
      <c r="F1278" s="15">
        <v>15</v>
      </c>
      <c r="G1278" s="15">
        <v>25</v>
      </c>
      <c r="H1278" s="14" t="s">
        <v>151</v>
      </c>
      <c r="I1278" s="14" t="s">
        <v>108</v>
      </c>
      <c r="J1278" s="14" t="s">
        <v>2797</v>
      </c>
      <c r="K1278" s="14" t="s">
        <v>17442</v>
      </c>
      <c r="L1278" s="14" t="s">
        <v>17444</v>
      </c>
      <c r="M1278" s="14" t="s">
        <v>53</v>
      </c>
      <c r="N1278" s="14" t="s">
        <v>55</v>
      </c>
      <c r="O1278" s="14" t="b">
        <f t="shared" ca="1" si="240"/>
        <v>0</v>
      </c>
      <c r="P1278" s="14" t="b">
        <f t="shared" ca="1" si="241"/>
        <v>0</v>
      </c>
      <c r="Q1278" s="5"/>
      <c r="R1278" s="5"/>
      <c r="S1278" s="5"/>
      <c r="T1278" s="5"/>
      <c r="U1278" s="5"/>
      <c r="V1278" s="5"/>
      <c r="W1278" s="5"/>
      <c r="X1278" s="5"/>
      <c r="Y1278" s="5"/>
      <c r="Z1278" s="5"/>
      <c r="AA1278" s="5"/>
      <c r="AB1278" s="5"/>
      <c r="AC1278" s="5"/>
      <c r="AD1278" s="5"/>
      <c r="AE1278" s="5"/>
    </row>
    <row r="1279" spans="1:31" ht="21" customHeight="1">
      <c r="A1279" s="14" t="s">
        <v>10325</v>
      </c>
      <c r="B1279" s="14" t="s">
        <v>8277</v>
      </c>
      <c r="C1279" s="14" t="s">
        <v>170</v>
      </c>
      <c r="D1279" s="14" t="s">
        <v>390</v>
      </c>
      <c r="E1279" s="14" t="s">
        <v>45</v>
      </c>
      <c r="F1279" s="15">
        <v>15</v>
      </c>
      <c r="G1279" s="15">
        <v>30</v>
      </c>
      <c r="H1279" s="14" t="s">
        <v>2134</v>
      </c>
      <c r="I1279" s="14" t="s">
        <v>66</v>
      </c>
      <c r="J1279" s="14" t="s">
        <v>947</v>
      </c>
      <c r="K1279" s="14" t="s">
        <v>17451</v>
      </c>
      <c r="L1279" s="16" t="s">
        <v>47</v>
      </c>
      <c r="M1279" s="14" t="s">
        <v>37</v>
      </c>
      <c r="N1279" s="14" t="s">
        <v>55</v>
      </c>
      <c r="O1279" s="14" t="b">
        <f t="shared" ca="1" si="240"/>
        <v>0</v>
      </c>
      <c r="P1279" s="14" t="b">
        <f t="shared" ca="1" si="241"/>
        <v>0</v>
      </c>
      <c r="Q1279" s="5"/>
      <c r="R1279" s="5"/>
      <c r="S1279" s="5"/>
      <c r="T1279" s="5"/>
      <c r="U1279" s="5"/>
      <c r="V1279" s="5"/>
      <c r="W1279" s="5"/>
      <c r="X1279" s="5"/>
      <c r="Y1279" s="5"/>
      <c r="Z1279" s="5"/>
      <c r="AA1279" s="5"/>
      <c r="AB1279" s="5"/>
      <c r="AC1279" s="5"/>
      <c r="AD1279" s="5"/>
      <c r="AE1279" s="5"/>
    </row>
    <row r="1280" spans="1:31" ht="21" customHeight="1">
      <c r="A1280" s="14" t="s">
        <v>17455</v>
      </c>
      <c r="B1280" s="14" t="s">
        <v>17457</v>
      </c>
      <c r="C1280" s="14" t="s">
        <v>170</v>
      </c>
      <c r="D1280" s="14" t="s">
        <v>390</v>
      </c>
      <c r="E1280" s="14" t="s">
        <v>45</v>
      </c>
      <c r="F1280" s="15">
        <v>15</v>
      </c>
      <c r="G1280" s="15">
        <v>26</v>
      </c>
      <c r="H1280" s="14" t="s">
        <v>17458</v>
      </c>
      <c r="I1280" s="14" t="s">
        <v>108</v>
      </c>
      <c r="J1280" s="14" t="s">
        <v>126</v>
      </c>
      <c r="K1280" s="16" t="s">
        <v>47</v>
      </c>
      <c r="L1280" s="14" t="s">
        <v>17459</v>
      </c>
      <c r="M1280" s="14" t="s">
        <v>1599</v>
      </c>
      <c r="N1280" s="14" t="s">
        <v>55</v>
      </c>
      <c r="O1280" s="14" t="b">
        <f t="shared" ca="1" si="240"/>
        <v>0</v>
      </c>
      <c r="P1280" s="14" t="b">
        <f t="shared" ca="1" si="241"/>
        <v>0</v>
      </c>
      <c r="Q1280" s="5"/>
      <c r="R1280" s="5"/>
      <c r="S1280" s="5"/>
      <c r="T1280" s="5"/>
      <c r="U1280" s="5"/>
      <c r="V1280" s="5"/>
      <c r="W1280" s="5"/>
      <c r="X1280" s="5"/>
      <c r="Y1280" s="5"/>
      <c r="Z1280" s="5"/>
      <c r="AA1280" s="5"/>
      <c r="AB1280" s="5"/>
      <c r="AC1280" s="5"/>
      <c r="AD1280" s="5"/>
      <c r="AE1280" s="5"/>
    </row>
    <row r="1281" spans="1:31" ht="21" customHeight="1">
      <c r="A1281" s="5" t="s">
        <v>17460</v>
      </c>
      <c r="B1281" s="5" t="s">
        <v>3704</v>
      </c>
      <c r="C1281" s="5" t="s">
        <v>20</v>
      </c>
      <c r="D1281" s="5" t="s">
        <v>21</v>
      </c>
      <c r="E1281" s="5" t="s">
        <v>29</v>
      </c>
      <c r="F1281" s="7">
        <v>15</v>
      </c>
      <c r="G1281" s="7">
        <v>25</v>
      </c>
      <c r="H1281" s="5" t="s">
        <v>151</v>
      </c>
      <c r="I1281" s="5" t="s">
        <v>108</v>
      </c>
      <c r="J1281" s="5" t="s">
        <v>1933</v>
      </c>
      <c r="K1281" s="5" t="s">
        <v>10816</v>
      </c>
      <c r="L1281" s="9" t="s">
        <v>47</v>
      </c>
      <c r="M1281" s="5" t="s">
        <v>42</v>
      </c>
      <c r="N1281" s="5" t="s">
        <v>55</v>
      </c>
      <c r="O1281" s="5" t="b">
        <f t="shared" ca="1" si="240"/>
        <v>0</v>
      </c>
      <c r="P1281" s="5" t="b">
        <f ca="1">IFERROR(__xludf.DUMMYFUNCTION("REGEXMATCH(L1281,""PHP"")"),FALSE)</f>
        <v>0</v>
      </c>
      <c r="Q1281" s="5"/>
      <c r="R1281" s="5"/>
      <c r="S1281" s="5"/>
      <c r="T1281" s="5"/>
      <c r="U1281" s="5"/>
      <c r="V1281" s="5"/>
      <c r="W1281" s="5"/>
      <c r="X1281" s="5"/>
      <c r="Y1281" s="5"/>
      <c r="Z1281" s="5"/>
      <c r="AA1281" s="5"/>
      <c r="AB1281" s="5"/>
      <c r="AC1281" s="5"/>
      <c r="AD1281" s="5"/>
      <c r="AE1281" s="5"/>
    </row>
    <row r="1282" spans="1:31" ht="21" customHeight="1">
      <c r="A1282" s="5" t="s">
        <v>248</v>
      </c>
      <c r="B1282" s="5" t="s">
        <v>15727</v>
      </c>
      <c r="C1282" s="5" t="s">
        <v>27</v>
      </c>
      <c r="D1282" s="5" t="s">
        <v>212</v>
      </c>
      <c r="E1282" s="5" t="s">
        <v>45</v>
      </c>
      <c r="F1282" s="7">
        <v>15</v>
      </c>
      <c r="G1282" s="7">
        <v>20</v>
      </c>
      <c r="H1282" s="5" t="s">
        <v>493</v>
      </c>
      <c r="I1282" s="5" t="s">
        <v>108</v>
      </c>
      <c r="J1282" s="5" t="s">
        <v>32</v>
      </c>
      <c r="K1282" s="5" t="s">
        <v>15728</v>
      </c>
      <c r="L1282" s="5" t="s">
        <v>15870</v>
      </c>
      <c r="M1282" s="5" t="s">
        <v>167</v>
      </c>
      <c r="N1282" s="5" t="s">
        <v>55</v>
      </c>
      <c r="O1282" s="5" t="b">
        <f t="shared" ref="O1282:O1287" ca="1" si="242">IFERROR(__xludf.DUMMYFUNCTION("REGEXMATCH(A1282,""PHP"")"),TRUE)</f>
        <v>1</v>
      </c>
      <c r="P1282" s="5"/>
      <c r="Q1282" s="5"/>
      <c r="R1282" s="5"/>
      <c r="S1282" s="5"/>
      <c r="T1282" s="5"/>
      <c r="U1282" s="5"/>
      <c r="V1282" s="5"/>
      <c r="W1282" s="5"/>
      <c r="X1282" s="5"/>
      <c r="Y1282" s="5"/>
      <c r="Z1282" s="5"/>
      <c r="AA1282" s="5"/>
      <c r="AB1282" s="5"/>
      <c r="AC1282" s="5"/>
      <c r="AD1282" s="5"/>
      <c r="AE1282" s="5"/>
    </row>
    <row r="1283" spans="1:31" ht="21" customHeight="1">
      <c r="A1283" s="5" t="s">
        <v>10757</v>
      </c>
      <c r="B1283" s="5" t="s">
        <v>17462</v>
      </c>
      <c r="C1283" s="5" t="s">
        <v>170</v>
      </c>
      <c r="D1283" s="5" t="s">
        <v>435</v>
      </c>
      <c r="E1283" s="5" t="s">
        <v>29</v>
      </c>
      <c r="F1283" s="7">
        <v>15</v>
      </c>
      <c r="G1283" s="7">
        <v>20</v>
      </c>
      <c r="H1283" s="5" t="s">
        <v>493</v>
      </c>
      <c r="I1283" s="5" t="s">
        <v>108</v>
      </c>
      <c r="J1283" s="5" t="s">
        <v>68</v>
      </c>
      <c r="K1283" s="5" t="s">
        <v>17463</v>
      </c>
      <c r="L1283" s="5" t="s">
        <v>17464</v>
      </c>
      <c r="M1283" s="5" t="s">
        <v>37</v>
      </c>
      <c r="N1283" s="5" t="s">
        <v>55</v>
      </c>
      <c r="O1283" s="5" t="b">
        <f t="shared" ca="1" si="242"/>
        <v>1</v>
      </c>
      <c r="P1283" s="5"/>
      <c r="Q1283" s="5"/>
      <c r="R1283" s="5"/>
      <c r="S1283" s="5"/>
      <c r="T1283" s="5"/>
      <c r="U1283" s="5"/>
      <c r="V1283" s="5"/>
      <c r="W1283" s="5"/>
      <c r="X1283" s="5"/>
      <c r="Y1283" s="5"/>
      <c r="Z1283" s="5"/>
      <c r="AA1283" s="5"/>
      <c r="AB1283" s="5"/>
      <c r="AC1283" s="5"/>
      <c r="AD1283" s="5"/>
      <c r="AE1283" s="5"/>
    </row>
    <row r="1284" spans="1:31" ht="21" customHeight="1">
      <c r="A1284" s="5" t="s">
        <v>17465</v>
      </c>
      <c r="B1284" s="5" t="s">
        <v>17466</v>
      </c>
      <c r="C1284" s="5" t="s">
        <v>41</v>
      </c>
      <c r="D1284" s="5" t="s">
        <v>874</v>
      </c>
      <c r="E1284" s="5" t="s">
        <v>45</v>
      </c>
      <c r="F1284" s="7">
        <v>15</v>
      </c>
      <c r="G1284" s="7">
        <v>20</v>
      </c>
      <c r="H1284" s="5" t="s">
        <v>493</v>
      </c>
      <c r="I1284" s="5" t="s">
        <v>31</v>
      </c>
      <c r="J1284" s="5" t="s">
        <v>1098</v>
      </c>
      <c r="K1284" s="9" t="s">
        <v>47</v>
      </c>
      <c r="L1284" s="5" t="s">
        <v>17468</v>
      </c>
      <c r="M1284" s="5" t="s">
        <v>53</v>
      </c>
      <c r="N1284" s="5" t="s">
        <v>55</v>
      </c>
      <c r="O1284" s="5" t="b">
        <f t="shared" ca="1" si="242"/>
        <v>1</v>
      </c>
      <c r="P1284" s="5"/>
      <c r="Q1284" s="5"/>
      <c r="R1284" s="5"/>
      <c r="S1284" s="5"/>
      <c r="T1284" s="5"/>
      <c r="U1284" s="5"/>
      <c r="V1284" s="5"/>
      <c r="W1284" s="5"/>
      <c r="X1284" s="5"/>
      <c r="Y1284" s="5"/>
      <c r="Z1284" s="5"/>
      <c r="AA1284" s="5"/>
      <c r="AB1284" s="5"/>
      <c r="AC1284" s="5"/>
      <c r="AD1284" s="5"/>
      <c r="AE1284" s="5"/>
    </row>
    <row r="1285" spans="1:31" ht="21" customHeight="1">
      <c r="A1285" s="5" t="s">
        <v>3997</v>
      </c>
      <c r="B1285" s="5" t="s">
        <v>17471</v>
      </c>
      <c r="C1285" s="5" t="s">
        <v>41</v>
      </c>
      <c r="D1285" s="5" t="s">
        <v>114</v>
      </c>
      <c r="E1285" s="5" t="s">
        <v>45</v>
      </c>
      <c r="F1285" s="7">
        <v>15</v>
      </c>
      <c r="G1285" s="7">
        <v>20</v>
      </c>
      <c r="H1285" s="5" t="s">
        <v>493</v>
      </c>
      <c r="I1285" s="5" t="s">
        <v>108</v>
      </c>
      <c r="J1285" s="5" t="s">
        <v>742</v>
      </c>
      <c r="K1285" s="5" t="s">
        <v>17472</v>
      </c>
      <c r="L1285" s="5" t="s">
        <v>17473</v>
      </c>
      <c r="M1285" s="5" t="s">
        <v>37</v>
      </c>
      <c r="N1285" s="5" t="s">
        <v>55</v>
      </c>
      <c r="O1285" s="5" t="b">
        <f t="shared" ca="1" si="242"/>
        <v>1</v>
      </c>
      <c r="P1285" s="5"/>
      <c r="Q1285" s="5"/>
      <c r="R1285" s="5"/>
      <c r="S1285" s="5"/>
      <c r="T1285" s="5"/>
      <c r="U1285" s="5"/>
      <c r="V1285" s="5"/>
      <c r="W1285" s="5"/>
      <c r="X1285" s="5"/>
      <c r="Y1285" s="5"/>
      <c r="Z1285" s="5"/>
      <c r="AA1285" s="5"/>
      <c r="AB1285" s="5"/>
      <c r="AC1285" s="5"/>
      <c r="AD1285" s="5"/>
      <c r="AE1285" s="5"/>
    </row>
    <row r="1286" spans="1:31" ht="21" customHeight="1">
      <c r="A1286" s="5" t="s">
        <v>17476</v>
      </c>
      <c r="B1286" s="5" t="s">
        <v>17477</v>
      </c>
      <c r="C1286" s="5" t="s">
        <v>27</v>
      </c>
      <c r="D1286" s="5" t="s">
        <v>85</v>
      </c>
      <c r="E1286" s="5" t="s">
        <v>45</v>
      </c>
      <c r="F1286" s="7">
        <v>15</v>
      </c>
      <c r="G1286" s="7">
        <v>25</v>
      </c>
      <c r="H1286" s="5" t="s">
        <v>151</v>
      </c>
      <c r="I1286" s="5" t="s">
        <v>108</v>
      </c>
      <c r="J1286" s="5" t="s">
        <v>117</v>
      </c>
      <c r="K1286" s="5" t="s">
        <v>17480</v>
      </c>
      <c r="L1286" s="5" t="s">
        <v>17481</v>
      </c>
      <c r="M1286" s="5" t="s">
        <v>167</v>
      </c>
      <c r="N1286" s="5" t="s">
        <v>237</v>
      </c>
      <c r="O1286" s="5" t="b">
        <f t="shared" ca="1" si="242"/>
        <v>1</v>
      </c>
      <c r="P1286" s="5"/>
      <c r="Q1286" s="5"/>
      <c r="R1286" s="5"/>
      <c r="S1286" s="5"/>
      <c r="T1286" s="5"/>
      <c r="U1286" s="5"/>
      <c r="V1286" s="5"/>
      <c r="W1286" s="5"/>
      <c r="X1286" s="5"/>
      <c r="Y1286" s="5"/>
      <c r="Z1286" s="5"/>
      <c r="AA1286" s="5"/>
      <c r="AB1286" s="5"/>
      <c r="AC1286" s="5"/>
      <c r="AD1286" s="5"/>
      <c r="AE1286" s="5"/>
    </row>
    <row r="1287" spans="1:31" ht="21" customHeight="1">
      <c r="A1287" s="5" t="s">
        <v>10757</v>
      </c>
      <c r="B1287" s="5" t="s">
        <v>17484</v>
      </c>
      <c r="C1287" s="5" t="s">
        <v>41</v>
      </c>
      <c r="D1287" s="5" t="s">
        <v>94</v>
      </c>
      <c r="E1287" s="5" t="s">
        <v>45</v>
      </c>
      <c r="F1287" s="7">
        <v>15</v>
      </c>
      <c r="G1287" s="7">
        <v>20</v>
      </c>
      <c r="H1287" s="5" t="s">
        <v>493</v>
      </c>
      <c r="I1287" s="5" t="s">
        <v>108</v>
      </c>
      <c r="J1287" s="5" t="s">
        <v>17485</v>
      </c>
      <c r="K1287" s="5" t="s">
        <v>17486</v>
      </c>
      <c r="L1287" s="5" t="s">
        <v>17487</v>
      </c>
      <c r="M1287" s="5" t="s">
        <v>37</v>
      </c>
      <c r="N1287" s="5" t="s">
        <v>38</v>
      </c>
      <c r="O1287" s="5" t="b">
        <f t="shared" ca="1" si="242"/>
        <v>1</v>
      </c>
      <c r="P1287" s="5"/>
      <c r="Q1287" s="5"/>
      <c r="R1287" s="5"/>
      <c r="S1287" s="5"/>
      <c r="T1287" s="5"/>
      <c r="U1287" s="5"/>
      <c r="V1287" s="5"/>
      <c r="W1287" s="5"/>
      <c r="X1287" s="5"/>
      <c r="Y1287" s="5"/>
      <c r="Z1287" s="5"/>
      <c r="AA1287" s="5"/>
      <c r="AB1287" s="5"/>
      <c r="AC1287" s="5"/>
      <c r="AD1287" s="5"/>
      <c r="AE1287" s="5"/>
    </row>
    <row r="1288" spans="1:31" ht="21" customHeight="1">
      <c r="A1288" s="14" t="s">
        <v>17488</v>
      </c>
      <c r="B1288" s="14" t="s">
        <v>17489</v>
      </c>
      <c r="C1288" s="14" t="s">
        <v>20</v>
      </c>
      <c r="D1288" s="14" t="s">
        <v>1173</v>
      </c>
      <c r="E1288" s="14" t="s">
        <v>45</v>
      </c>
      <c r="F1288" s="15">
        <v>15</v>
      </c>
      <c r="G1288" s="15">
        <v>20</v>
      </c>
      <c r="H1288" s="14" t="s">
        <v>493</v>
      </c>
      <c r="I1288" s="14" t="s">
        <v>66</v>
      </c>
      <c r="J1288" s="14" t="s">
        <v>3397</v>
      </c>
      <c r="K1288" s="14" t="s">
        <v>16093</v>
      </c>
      <c r="L1288" s="14" t="s">
        <v>17491</v>
      </c>
      <c r="M1288" s="14" t="s">
        <v>1599</v>
      </c>
      <c r="N1288" s="14" t="s">
        <v>89</v>
      </c>
      <c r="O1288" s="14" t="b">
        <f ca="1">IFERROR(__xludf.DUMMYFUNCTION("REGEXMATCH(A1288,""(?i)PHP"")"),FALSE)</f>
        <v>0</v>
      </c>
      <c r="P1288" s="14" t="b">
        <f ca="1">IFERROR(__xludf.DUMMYFUNCTION("REGEXMATCH(L1288,""(?i)PHP"")"),FALSE)</f>
        <v>0</v>
      </c>
      <c r="Q1288" s="5"/>
      <c r="R1288" s="5"/>
      <c r="S1288" s="5"/>
      <c r="T1288" s="5"/>
      <c r="U1288" s="5"/>
      <c r="V1288" s="5"/>
      <c r="W1288" s="5"/>
      <c r="X1288" s="5"/>
      <c r="Y1288" s="5"/>
      <c r="Z1288" s="5"/>
      <c r="AA1288" s="5"/>
      <c r="AB1288" s="5"/>
      <c r="AC1288" s="5"/>
      <c r="AD1288" s="5"/>
      <c r="AE1288" s="5"/>
    </row>
    <row r="1289" spans="1:31" ht="21" customHeight="1">
      <c r="A1289" s="5" t="s">
        <v>10757</v>
      </c>
      <c r="B1289" s="5" t="s">
        <v>15396</v>
      </c>
      <c r="C1289" s="5" t="s">
        <v>27</v>
      </c>
      <c r="D1289" s="5" t="s">
        <v>80</v>
      </c>
      <c r="E1289" s="5" t="s">
        <v>29</v>
      </c>
      <c r="F1289" s="7">
        <v>15</v>
      </c>
      <c r="G1289" s="7">
        <v>20</v>
      </c>
      <c r="H1289" s="5" t="s">
        <v>493</v>
      </c>
      <c r="I1289" s="5" t="s">
        <v>108</v>
      </c>
      <c r="J1289" s="5" t="s">
        <v>76</v>
      </c>
      <c r="K1289" s="5" t="s">
        <v>15399</v>
      </c>
      <c r="L1289" s="5" t="s">
        <v>15401</v>
      </c>
      <c r="M1289" s="5" t="s">
        <v>100</v>
      </c>
      <c r="N1289" s="5" t="s">
        <v>55</v>
      </c>
      <c r="O1289" s="5" t="b">
        <f ca="1">IFERROR(__xludf.DUMMYFUNCTION("REGEXMATCH(A1289,""PHP"")"),TRUE)</f>
        <v>1</v>
      </c>
      <c r="P1289" s="5"/>
      <c r="Q1289" s="5"/>
      <c r="R1289" s="5"/>
      <c r="S1289" s="5"/>
      <c r="T1289" s="5"/>
      <c r="U1289" s="5"/>
      <c r="V1289" s="5"/>
      <c r="W1289" s="5"/>
      <c r="X1289" s="5"/>
      <c r="Y1289" s="5"/>
      <c r="Z1289" s="5"/>
      <c r="AA1289" s="5"/>
      <c r="AB1289" s="5"/>
      <c r="AC1289" s="5"/>
      <c r="AD1289" s="5"/>
      <c r="AE1289" s="5"/>
    </row>
    <row r="1290" spans="1:31" ht="21" customHeight="1">
      <c r="A1290" s="14" t="s">
        <v>17496</v>
      </c>
      <c r="B1290" s="14" t="s">
        <v>17497</v>
      </c>
      <c r="C1290" s="14" t="s">
        <v>27</v>
      </c>
      <c r="D1290" s="14" t="s">
        <v>85</v>
      </c>
      <c r="E1290" s="14" t="s">
        <v>45</v>
      </c>
      <c r="F1290" s="15">
        <v>15</v>
      </c>
      <c r="G1290" s="15">
        <v>23</v>
      </c>
      <c r="H1290" s="14" t="s">
        <v>6162</v>
      </c>
      <c r="I1290" s="14" t="s">
        <v>108</v>
      </c>
      <c r="J1290" s="14" t="s">
        <v>245</v>
      </c>
      <c r="K1290" s="14" t="s">
        <v>17500</v>
      </c>
      <c r="L1290" s="14" t="s">
        <v>17501</v>
      </c>
      <c r="M1290" s="14" t="s">
        <v>53</v>
      </c>
      <c r="N1290" s="14" t="s">
        <v>271</v>
      </c>
      <c r="O1290" s="14" t="b">
        <f t="shared" ref="O1290:O1294" ca="1" si="243">IFERROR(__xludf.DUMMYFUNCTION("REGEXMATCH(A1290,""(?i)PHP"")"),FALSE)</f>
        <v>0</v>
      </c>
      <c r="P1290" s="14" t="b">
        <f t="shared" ref="P1290:P1294" ca="1" si="244">IFERROR(__xludf.DUMMYFUNCTION("REGEXMATCH(L1290,""(?i)PHP"")"),FALSE)</f>
        <v>0</v>
      </c>
      <c r="Q1290" s="5"/>
      <c r="R1290" s="5"/>
      <c r="S1290" s="5"/>
      <c r="T1290" s="5"/>
      <c r="U1290" s="5"/>
      <c r="V1290" s="5"/>
      <c r="W1290" s="5"/>
      <c r="X1290" s="5"/>
      <c r="Y1290" s="5"/>
      <c r="Z1290" s="5"/>
      <c r="AA1290" s="5"/>
      <c r="AB1290" s="5"/>
      <c r="AC1290" s="5"/>
      <c r="AD1290" s="5"/>
      <c r="AE1290" s="5"/>
    </row>
    <row r="1291" spans="1:31" ht="21" customHeight="1">
      <c r="A1291" s="14" t="s">
        <v>9556</v>
      </c>
      <c r="B1291" s="14" t="s">
        <v>17510</v>
      </c>
      <c r="C1291" s="14" t="s">
        <v>27</v>
      </c>
      <c r="D1291" s="14" t="s">
        <v>47</v>
      </c>
      <c r="E1291" s="14" t="s">
        <v>45</v>
      </c>
      <c r="F1291" s="15">
        <v>15</v>
      </c>
      <c r="G1291" s="15">
        <v>20</v>
      </c>
      <c r="H1291" s="14" t="s">
        <v>493</v>
      </c>
      <c r="I1291" s="14" t="s">
        <v>108</v>
      </c>
      <c r="J1291" s="14" t="s">
        <v>117</v>
      </c>
      <c r="K1291" s="14" t="s">
        <v>17514</v>
      </c>
      <c r="L1291" s="14" t="s">
        <v>17517</v>
      </c>
      <c r="M1291" s="14" t="s">
        <v>37</v>
      </c>
      <c r="N1291" s="14" t="s">
        <v>405</v>
      </c>
      <c r="O1291" s="14" t="b">
        <f t="shared" ca="1" si="243"/>
        <v>0</v>
      </c>
      <c r="P1291" s="14" t="b">
        <f t="shared" ca="1" si="244"/>
        <v>0</v>
      </c>
      <c r="Q1291" s="5"/>
      <c r="R1291" s="5"/>
      <c r="S1291" s="5"/>
      <c r="T1291" s="5"/>
      <c r="U1291" s="5"/>
      <c r="V1291" s="5"/>
      <c r="W1291" s="5"/>
      <c r="X1291" s="5"/>
      <c r="Y1291" s="5"/>
      <c r="Z1291" s="5"/>
      <c r="AA1291" s="5"/>
      <c r="AB1291" s="5"/>
      <c r="AC1291" s="5"/>
      <c r="AD1291" s="5"/>
      <c r="AE1291" s="5"/>
    </row>
    <row r="1292" spans="1:31" ht="21" customHeight="1">
      <c r="A1292" s="14" t="s">
        <v>9556</v>
      </c>
      <c r="B1292" s="14" t="s">
        <v>17524</v>
      </c>
      <c r="C1292" s="14" t="s">
        <v>20</v>
      </c>
      <c r="D1292" s="14" t="s">
        <v>21</v>
      </c>
      <c r="E1292" s="14" t="s">
        <v>45</v>
      </c>
      <c r="F1292" s="15">
        <v>15</v>
      </c>
      <c r="G1292" s="15">
        <v>20</v>
      </c>
      <c r="H1292" s="14" t="s">
        <v>493</v>
      </c>
      <c r="I1292" s="14" t="s">
        <v>108</v>
      </c>
      <c r="J1292" s="14" t="s">
        <v>942</v>
      </c>
      <c r="K1292" s="14" t="s">
        <v>17525</v>
      </c>
      <c r="L1292" s="14" t="s">
        <v>17526</v>
      </c>
      <c r="M1292" s="14" t="s">
        <v>37</v>
      </c>
      <c r="N1292" s="14" t="s">
        <v>55</v>
      </c>
      <c r="O1292" s="14" t="b">
        <f t="shared" ca="1" si="243"/>
        <v>0</v>
      </c>
      <c r="P1292" s="14" t="b">
        <f t="shared" ca="1" si="244"/>
        <v>0</v>
      </c>
      <c r="Q1292" s="5"/>
      <c r="R1292" s="5"/>
      <c r="S1292" s="5"/>
      <c r="T1292" s="5"/>
      <c r="U1292" s="5"/>
      <c r="V1292" s="5"/>
      <c r="W1292" s="5"/>
      <c r="X1292" s="5"/>
      <c r="Y1292" s="5"/>
      <c r="Z1292" s="5"/>
      <c r="AA1292" s="5"/>
      <c r="AB1292" s="5"/>
      <c r="AC1292" s="5"/>
      <c r="AD1292" s="5"/>
      <c r="AE1292" s="5"/>
    </row>
    <row r="1293" spans="1:31" ht="21" customHeight="1">
      <c r="A1293" s="14" t="s">
        <v>17531</v>
      </c>
      <c r="B1293" s="14" t="s">
        <v>13495</v>
      </c>
      <c r="C1293" s="14" t="s">
        <v>41</v>
      </c>
      <c r="D1293" s="14" t="s">
        <v>94</v>
      </c>
      <c r="E1293" s="14" t="s">
        <v>45</v>
      </c>
      <c r="F1293" s="15">
        <v>15</v>
      </c>
      <c r="G1293" s="15">
        <v>25</v>
      </c>
      <c r="H1293" s="14" t="s">
        <v>151</v>
      </c>
      <c r="I1293" s="14" t="s">
        <v>108</v>
      </c>
      <c r="J1293" s="14" t="s">
        <v>2520</v>
      </c>
      <c r="K1293" s="16" t="s">
        <v>47</v>
      </c>
      <c r="L1293" s="14" t="s">
        <v>17532</v>
      </c>
      <c r="M1293" s="14" t="s">
        <v>53</v>
      </c>
      <c r="N1293" s="14" t="s">
        <v>89</v>
      </c>
      <c r="O1293" s="14" t="b">
        <f t="shared" ca="1" si="243"/>
        <v>0</v>
      </c>
      <c r="P1293" s="14" t="b">
        <f t="shared" ca="1" si="244"/>
        <v>0</v>
      </c>
      <c r="Q1293" s="5"/>
      <c r="R1293" s="5"/>
      <c r="S1293" s="5"/>
      <c r="T1293" s="5"/>
      <c r="U1293" s="5"/>
      <c r="V1293" s="5"/>
      <c r="W1293" s="5"/>
      <c r="X1293" s="5"/>
      <c r="Y1293" s="5"/>
      <c r="Z1293" s="5"/>
      <c r="AA1293" s="5"/>
      <c r="AB1293" s="5"/>
      <c r="AC1293" s="5"/>
      <c r="AD1293" s="5"/>
      <c r="AE1293" s="5"/>
    </row>
    <row r="1294" spans="1:31" ht="21" customHeight="1">
      <c r="A1294" s="14" t="s">
        <v>10325</v>
      </c>
      <c r="B1294" s="14" t="s">
        <v>17537</v>
      </c>
      <c r="C1294" s="14" t="s">
        <v>170</v>
      </c>
      <c r="D1294" s="14" t="s">
        <v>390</v>
      </c>
      <c r="E1294" s="14" t="s">
        <v>45</v>
      </c>
      <c r="F1294" s="15">
        <v>15</v>
      </c>
      <c r="G1294" s="15">
        <v>25</v>
      </c>
      <c r="H1294" s="14" t="s">
        <v>151</v>
      </c>
      <c r="I1294" s="14" t="s">
        <v>108</v>
      </c>
      <c r="J1294" s="14" t="s">
        <v>4046</v>
      </c>
      <c r="K1294" s="16" t="s">
        <v>47</v>
      </c>
      <c r="L1294" s="14" t="s">
        <v>17538</v>
      </c>
      <c r="M1294" s="14" t="s">
        <v>53</v>
      </c>
      <c r="N1294" s="14" t="s">
        <v>55</v>
      </c>
      <c r="O1294" s="14" t="b">
        <f t="shared" ca="1" si="243"/>
        <v>0</v>
      </c>
      <c r="P1294" s="14" t="b">
        <f t="shared" ca="1" si="244"/>
        <v>0</v>
      </c>
      <c r="Q1294" s="5"/>
      <c r="R1294" s="5"/>
      <c r="S1294" s="5"/>
      <c r="T1294" s="5"/>
      <c r="U1294" s="5"/>
      <c r="V1294" s="5"/>
      <c r="W1294" s="5"/>
      <c r="X1294" s="5"/>
      <c r="Y1294" s="5"/>
      <c r="Z1294" s="5"/>
      <c r="AA1294" s="5"/>
      <c r="AB1294" s="5"/>
      <c r="AC1294" s="5"/>
      <c r="AD1294" s="5"/>
      <c r="AE1294" s="5"/>
    </row>
    <row r="1295" spans="1:31" ht="21" customHeight="1">
      <c r="A1295" s="5" t="s">
        <v>248</v>
      </c>
      <c r="B1295" s="5" t="s">
        <v>15320</v>
      </c>
      <c r="C1295" s="5" t="s">
        <v>27</v>
      </c>
      <c r="D1295" s="5" t="s">
        <v>575</v>
      </c>
      <c r="E1295" s="5" t="s">
        <v>45</v>
      </c>
      <c r="F1295" s="7">
        <v>15</v>
      </c>
      <c r="G1295" s="7">
        <v>25</v>
      </c>
      <c r="H1295" s="5" t="s">
        <v>151</v>
      </c>
      <c r="I1295" s="5" t="s">
        <v>66</v>
      </c>
      <c r="J1295" s="5" t="s">
        <v>15324</v>
      </c>
      <c r="K1295" s="5" t="s">
        <v>15325</v>
      </c>
      <c r="L1295" s="5" t="s">
        <v>17543</v>
      </c>
      <c r="M1295" s="5" t="s">
        <v>100</v>
      </c>
      <c r="N1295" s="5" t="s">
        <v>55</v>
      </c>
      <c r="O1295" s="5" t="b">
        <f t="shared" ref="O1295:O1300" ca="1" si="245">IFERROR(__xludf.DUMMYFUNCTION("REGEXMATCH(A1295,""PHP"")"),TRUE)</f>
        <v>1</v>
      </c>
      <c r="P1295" s="5"/>
      <c r="Q1295" s="5"/>
      <c r="R1295" s="5"/>
      <c r="S1295" s="5"/>
      <c r="T1295" s="5"/>
      <c r="U1295" s="5"/>
      <c r="V1295" s="5"/>
      <c r="W1295" s="5"/>
      <c r="X1295" s="5"/>
      <c r="Y1295" s="5"/>
      <c r="Z1295" s="5"/>
      <c r="AA1295" s="5"/>
      <c r="AB1295" s="5"/>
      <c r="AC1295" s="5"/>
      <c r="AD1295" s="5"/>
      <c r="AE1295" s="5"/>
    </row>
    <row r="1296" spans="1:31" ht="21" customHeight="1">
      <c r="A1296" s="5" t="s">
        <v>10757</v>
      </c>
      <c r="B1296" s="5" t="s">
        <v>17547</v>
      </c>
      <c r="C1296" s="5" t="s">
        <v>170</v>
      </c>
      <c r="D1296" s="5" t="s">
        <v>435</v>
      </c>
      <c r="E1296" s="5" t="s">
        <v>29</v>
      </c>
      <c r="F1296" s="7">
        <v>15</v>
      </c>
      <c r="G1296" s="7">
        <v>20</v>
      </c>
      <c r="H1296" s="5" t="s">
        <v>493</v>
      </c>
      <c r="I1296" s="5" t="s">
        <v>108</v>
      </c>
      <c r="J1296" s="5" t="s">
        <v>2724</v>
      </c>
      <c r="K1296" s="5" t="s">
        <v>17548</v>
      </c>
      <c r="L1296" s="5" t="s">
        <v>17549</v>
      </c>
      <c r="M1296" s="5" t="s">
        <v>37</v>
      </c>
      <c r="N1296" s="5" t="s">
        <v>405</v>
      </c>
      <c r="O1296" s="5" t="b">
        <f t="shared" ca="1" si="245"/>
        <v>1</v>
      </c>
      <c r="P1296" s="5"/>
      <c r="Q1296" s="5"/>
      <c r="R1296" s="5"/>
      <c r="S1296" s="5"/>
      <c r="T1296" s="5"/>
      <c r="U1296" s="5"/>
      <c r="V1296" s="5"/>
      <c r="W1296" s="5"/>
      <c r="X1296" s="5"/>
      <c r="Y1296" s="5"/>
      <c r="Z1296" s="5"/>
      <c r="AA1296" s="5"/>
      <c r="AB1296" s="5"/>
      <c r="AC1296" s="5"/>
      <c r="AD1296" s="5"/>
      <c r="AE1296" s="5"/>
    </row>
    <row r="1297" spans="1:31" ht="21" customHeight="1">
      <c r="A1297" s="5" t="s">
        <v>17550</v>
      </c>
      <c r="B1297" s="5" t="s">
        <v>7173</v>
      </c>
      <c r="C1297" s="5" t="s">
        <v>41</v>
      </c>
      <c r="D1297" s="5" t="s">
        <v>94</v>
      </c>
      <c r="E1297" s="5" t="s">
        <v>45</v>
      </c>
      <c r="F1297" s="7">
        <v>15</v>
      </c>
      <c r="G1297" s="7">
        <v>25</v>
      </c>
      <c r="H1297" s="5" t="s">
        <v>151</v>
      </c>
      <c r="I1297" s="5" t="s">
        <v>66</v>
      </c>
      <c r="J1297" s="5" t="s">
        <v>382</v>
      </c>
      <c r="K1297" s="5" t="s">
        <v>321</v>
      </c>
      <c r="L1297" s="5" t="s">
        <v>17551</v>
      </c>
      <c r="M1297" s="5" t="s">
        <v>167</v>
      </c>
      <c r="N1297" s="5" t="s">
        <v>55</v>
      </c>
      <c r="O1297" s="5" t="b">
        <f t="shared" ca="1" si="245"/>
        <v>1</v>
      </c>
      <c r="P1297" s="5"/>
      <c r="Q1297" s="5"/>
      <c r="R1297" s="5"/>
      <c r="S1297" s="5"/>
      <c r="T1297" s="5"/>
      <c r="U1297" s="5"/>
      <c r="V1297" s="5"/>
      <c r="W1297" s="5"/>
      <c r="X1297" s="5"/>
      <c r="Y1297" s="5"/>
      <c r="Z1297" s="5"/>
      <c r="AA1297" s="5"/>
      <c r="AB1297" s="5"/>
      <c r="AC1297" s="5"/>
      <c r="AD1297" s="5"/>
      <c r="AE1297" s="5"/>
    </row>
    <row r="1298" spans="1:31" ht="21" customHeight="1">
      <c r="A1298" s="5" t="s">
        <v>17552</v>
      </c>
      <c r="B1298" s="5" t="s">
        <v>15352</v>
      </c>
      <c r="C1298" s="5" t="s">
        <v>27</v>
      </c>
      <c r="D1298" s="5" t="s">
        <v>47</v>
      </c>
      <c r="E1298" s="5" t="s">
        <v>45</v>
      </c>
      <c r="F1298" s="7">
        <v>15</v>
      </c>
      <c r="G1298" s="7">
        <v>30</v>
      </c>
      <c r="H1298" s="5" t="s">
        <v>2134</v>
      </c>
      <c r="I1298" s="5" t="s">
        <v>108</v>
      </c>
      <c r="J1298" s="5" t="s">
        <v>76</v>
      </c>
      <c r="K1298" s="5" t="s">
        <v>15354</v>
      </c>
      <c r="L1298" s="5" t="s">
        <v>17553</v>
      </c>
      <c r="M1298" s="5" t="s">
        <v>167</v>
      </c>
      <c r="N1298" s="5" t="s">
        <v>55</v>
      </c>
      <c r="O1298" s="5" t="b">
        <f t="shared" ca="1" si="245"/>
        <v>1</v>
      </c>
      <c r="P1298" s="5"/>
      <c r="Q1298" s="5"/>
      <c r="R1298" s="5"/>
      <c r="S1298" s="5"/>
      <c r="T1298" s="5"/>
      <c r="U1298" s="5"/>
      <c r="V1298" s="5"/>
      <c r="W1298" s="5"/>
      <c r="X1298" s="5"/>
      <c r="Y1298" s="5"/>
      <c r="Z1298" s="5"/>
      <c r="AA1298" s="5"/>
      <c r="AB1298" s="5"/>
      <c r="AC1298" s="5"/>
      <c r="AD1298" s="5"/>
      <c r="AE1298" s="5"/>
    </row>
    <row r="1299" spans="1:31" ht="21" customHeight="1">
      <c r="A1299" s="5" t="s">
        <v>10427</v>
      </c>
      <c r="B1299" s="5" t="s">
        <v>16726</v>
      </c>
      <c r="C1299" s="5" t="s">
        <v>27</v>
      </c>
      <c r="D1299" s="5" t="s">
        <v>80</v>
      </c>
      <c r="E1299" s="5" t="s">
        <v>45</v>
      </c>
      <c r="F1299" s="7">
        <v>15</v>
      </c>
      <c r="G1299" s="7">
        <v>20</v>
      </c>
      <c r="H1299" s="5" t="s">
        <v>493</v>
      </c>
      <c r="I1299" s="5" t="s">
        <v>66</v>
      </c>
      <c r="J1299" s="5" t="s">
        <v>16729</v>
      </c>
      <c r="K1299" s="9" t="s">
        <v>47</v>
      </c>
      <c r="L1299" s="5" t="s">
        <v>17555</v>
      </c>
      <c r="M1299" s="5" t="s">
        <v>53</v>
      </c>
      <c r="N1299" s="5" t="s">
        <v>55</v>
      </c>
      <c r="O1299" s="5" t="b">
        <f t="shared" ca="1" si="245"/>
        <v>1</v>
      </c>
      <c r="P1299" s="5"/>
      <c r="Q1299" s="5"/>
      <c r="R1299" s="5"/>
      <c r="S1299" s="5"/>
      <c r="T1299" s="5"/>
      <c r="U1299" s="5"/>
      <c r="V1299" s="5"/>
      <c r="W1299" s="5"/>
      <c r="X1299" s="5"/>
      <c r="Y1299" s="5"/>
      <c r="Z1299" s="5"/>
      <c r="AA1299" s="5"/>
      <c r="AB1299" s="5"/>
      <c r="AC1299" s="5"/>
      <c r="AD1299" s="5"/>
      <c r="AE1299" s="5"/>
    </row>
    <row r="1300" spans="1:31" ht="21" customHeight="1">
      <c r="A1300" s="5" t="s">
        <v>248</v>
      </c>
      <c r="B1300" s="5" t="s">
        <v>5551</v>
      </c>
      <c r="C1300" s="5" t="s">
        <v>27</v>
      </c>
      <c r="D1300" s="5" t="s">
        <v>212</v>
      </c>
      <c r="E1300" s="5" t="s">
        <v>45</v>
      </c>
      <c r="F1300" s="7">
        <v>15</v>
      </c>
      <c r="G1300" s="7">
        <v>30</v>
      </c>
      <c r="H1300" s="5" t="s">
        <v>2134</v>
      </c>
      <c r="I1300" s="5" t="s">
        <v>108</v>
      </c>
      <c r="J1300" s="5" t="s">
        <v>76</v>
      </c>
      <c r="K1300" s="5" t="s">
        <v>17557</v>
      </c>
      <c r="L1300" s="5" t="s">
        <v>17558</v>
      </c>
      <c r="M1300" s="5" t="s">
        <v>42</v>
      </c>
      <c r="N1300" s="5" t="s">
        <v>44</v>
      </c>
      <c r="O1300" s="5" t="b">
        <f t="shared" ca="1" si="245"/>
        <v>1</v>
      </c>
      <c r="P1300" s="5"/>
      <c r="Q1300" s="5"/>
      <c r="R1300" s="5"/>
      <c r="S1300" s="5"/>
      <c r="T1300" s="5"/>
      <c r="U1300" s="5"/>
      <c r="V1300" s="5"/>
      <c r="W1300" s="5"/>
      <c r="X1300" s="5"/>
      <c r="Y1300" s="5"/>
      <c r="Z1300" s="5"/>
      <c r="AA1300" s="5"/>
      <c r="AB1300" s="5"/>
      <c r="AC1300" s="5"/>
      <c r="AD1300" s="5"/>
      <c r="AE1300" s="5"/>
    </row>
    <row r="1301" spans="1:31" ht="21" customHeight="1">
      <c r="A1301" s="14" t="s">
        <v>9556</v>
      </c>
      <c r="B1301" s="14" t="s">
        <v>1786</v>
      </c>
      <c r="C1301" s="14" t="s">
        <v>27</v>
      </c>
      <c r="D1301" s="14" t="s">
        <v>80</v>
      </c>
      <c r="E1301" s="14" t="s">
        <v>45</v>
      </c>
      <c r="F1301" s="15">
        <v>15</v>
      </c>
      <c r="G1301" s="15">
        <v>20</v>
      </c>
      <c r="H1301" s="14" t="s">
        <v>493</v>
      </c>
      <c r="I1301" s="14" t="s">
        <v>108</v>
      </c>
      <c r="J1301" s="14" t="s">
        <v>252</v>
      </c>
      <c r="K1301" s="14" t="s">
        <v>2269</v>
      </c>
      <c r="L1301" s="14" t="s">
        <v>17561</v>
      </c>
      <c r="M1301" s="14" t="s">
        <v>42</v>
      </c>
      <c r="N1301" s="14" t="s">
        <v>38</v>
      </c>
      <c r="O1301" s="14" t="b">
        <f ca="1">IFERROR(__xludf.DUMMYFUNCTION("REGEXMATCH(A1301,""(?i)PHP"")"),FALSE)</f>
        <v>0</v>
      </c>
      <c r="P1301" s="14" t="b">
        <f ca="1">IFERROR(__xludf.DUMMYFUNCTION("REGEXMATCH(L1301,""(?i)PHP"")"),FALSE)</f>
        <v>0</v>
      </c>
      <c r="Q1301" s="5"/>
      <c r="R1301" s="5"/>
      <c r="S1301" s="5"/>
      <c r="T1301" s="5"/>
      <c r="U1301" s="5"/>
      <c r="V1301" s="5"/>
      <c r="W1301" s="5"/>
      <c r="X1301" s="5"/>
      <c r="Y1301" s="5"/>
      <c r="Z1301" s="5"/>
      <c r="AA1301" s="5"/>
      <c r="AB1301" s="5"/>
      <c r="AC1301" s="5"/>
      <c r="AD1301" s="5"/>
      <c r="AE1301" s="5"/>
    </row>
    <row r="1302" spans="1:31" ht="21" customHeight="1">
      <c r="A1302" s="5" t="s">
        <v>10757</v>
      </c>
      <c r="B1302" s="5" t="s">
        <v>17564</v>
      </c>
      <c r="C1302" s="5" t="s">
        <v>27</v>
      </c>
      <c r="D1302" s="5" t="s">
        <v>75</v>
      </c>
      <c r="E1302" s="5" t="s">
        <v>45</v>
      </c>
      <c r="F1302" s="7">
        <v>15</v>
      </c>
      <c r="G1302" s="7">
        <v>20</v>
      </c>
      <c r="H1302" s="5" t="s">
        <v>493</v>
      </c>
      <c r="I1302" s="5" t="s">
        <v>66</v>
      </c>
      <c r="J1302" s="5" t="s">
        <v>57</v>
      </c>
      <c r="K1302" s="5" t="s">
        <v>17566</v>
      </c>
      <c r="L1302" s="5" t="s">
        <v>17567</v>
      </c>
      <c r="M1302" s="5" t="s">
        <v>37</v>
      </c>
      <c r="N1302" s="5" t="s">
        <v>55</v>
      </c>
      <c r="O1302" s="5" t="b">
        <f t="shared" ref="O1302:O1303" ca="1" si="246">IFERROR(__xludf.DUMMYFUNCTION("REGEXMATCH(A1302,""PHP"")"),TRUE)</f>
        <v>1</v>
      </c>
      <c r="P1302" s="5"/>
      <c r="Q1302" s="5"/>
      <c r="R1302" s="5"/>
      <c r="S1302" s="5"/>
      <c r="T1302" s="5"/>
      <c r="U1302" s="5"/>
      <c r="V1302" s="5"/>
      <c r="W1302" s="5"/>
      <c r="X1302" s="5"/>
      <c r="Y1302" s="5"/>
      <c r="Z1302" s="5"/>
      <c r="AA1302" s="5"/>
      <c r="AB1302" s="5"/>
      <c r="AC1302" s="5"/>
      <c r="AD1302" s="5"/>
      <c r="AE1302" s="5"/>
    </row>
    <row r="1303" spans="1:31" ht="21" customHeight="1">
      <c r="A1303" s="5" t="s">
        <v>248</v>
      </c>
      <c r="B1303" s="5" t="s">
        <v>15508</v>
      </c>
      <c r="C1303" s="5" t="s">
        <v>27</v>
      </c>
      <c r="D1303" s="5" t="s">
        <v>212</v>
      </c>
      <c r="E1303" s="5" t="s">
        <v>29</v>
      </c>
      <c r="F1303" s="7">
        <v>15</v>
      </c>
      <c r="G1303" s="7">
        <v>20</v>
      </c>
      <c r="H1303" s="5" t="s">
        <v>493</v>
      </c>
      <c r="I1303" s="5" t="s">
        <v>108</v>
      </c>
      <c r="J1303" s="5" t="s">
        <v>1662</v>
      </c>
      <c r="K1303" s="5" t="s">
        <v>15511</v>
      </c>
      <c r="L1303" s="5" t="s">
        <v>17569</v>
      </c>
      <c r="M1303" s="5" t="s">
        <v>167</v>
      </c>
      <c r="N1303" s="5" t="s">
        <v>55</v>
      </c>
      <c r="O1303" s="5" t="b">
        <f t="shared" ca="1" si="246"/>
        <v>1</v>
      </c>
      <c r="P1303" s="5"/>
      <c r="Q1303" s="5"/>
      <c r="R1303" s="5"/>
      <c r="S1303" s="5"/>
      <c r="T1303" s="5"/>
      <c r="U1303" s="5"/>
      <c r="V1303" s="5"/>
      <c r="W1303" s="5"/>
      <c r="X1303" s="5"/>
      <c r="Y1303" s="5"/>
      <c r="Z1303" s="5"/>
      <c r="AA1303" s="5"/>
      <c r="AB1303" s="5"/>
      <c r="AC1303" s="5"/>
      <c r="AD1303" s="5"/>
      <c r="AE1303" s="5"/>
    </row>
    <row r="1304" spans="1:31" ht="21" customHeight="1">
      <c r="A1304" s="14" t="s">
        <v>10325</v>
      </c>
      <c r="B1304" s="14" t="s">
        <v>17573</v>
      </c>
      <c r="C1304" s="14" t="s">
        <v>170</v>
      </c>
      <c r="D1304" s="14" t="s">
        <v>390</v>
      </c>
      <c r="E1304" s="14" t="s">
        <v>45</v>
      </c>
      <c r="F1304" s="15">
        <v>15</v>
      </c>
      <c r="G1304" s="15">
        <v>20</v>
      </c>
      <c r="H1304" s="14" t="s">
        <v>493</v>
      </c>
      <c r="I1304" s="14" t="s">
        <v>108</v>
      </c>
      <c r="J1304" s="14" t="s">
        <v>4577</v>
      </c>
      <c r="K1304" s="14" t="s">
        <v>17576</v>
      </c>
      <c r="L1304" s="14" t="s">
        <v>17577</v>
      </c>
      <c r="M1304" s="14" t="s">
        <v>53</v>
      </c>
      <c r="N1304" s="14" t="s">
        <v>55</v>
      </c>
      <c r="O1304" s="14" t="b">
        <f ca="1">IFERROR(__xludf.DUMMYFUNCTION("REGEXMATCH(A1304,""(?i)PHP"")"),FALSE)</f>
        <v>0</v>
      </c>
      <c r="P1304" s="14" t="b">
        <f ca="1">IFERROR(__xludf.DUMMYFUNCTION("REGEXMATCH(L1304,""(?i)PHP"")"),FALSE)</f>
        <v>0</v>
      </c>
      <c r="Q1304" s="5"/>
      <c r="R1304" s="5"/>
      <c r="S1304" s="5"/>
      <c r="T1304" s="5"/>
      <c r="U1304" s="5"/>
      <c r="V1304" s="5"/>
      <c r="W1304" s="5"/>
      <c r="X1304" s="5"/>
      <c r="Y1304" s="5"/>
      <c r="Z1304" s="5"/>
      <c r="AA1304" s="5"/>
      <c r="AB1304" s="5"/>
      <c r="AC1304" s="5"/>
      <c r="AD1304" s="5"/>
      <c r="AE1304" s="5"/>
    </row>
    <row r="1305" spans="1:31" ht="21" customHeight="1">
      <c r="A1305" s="5" t="s">
        <v>10757</v>
      </c>
      <c r="B1305" s="5" t="s">
        <v>17583</v>
      </c>
      <c r="C1305" s="5" t="s">
        <v>41</v>
      </c>
      <c r="D1305" s="5" t="s">
        <v>47</v>
      </c>
      <c r="E1305" s="5" t="s">
        <v>45</v>
      </c>
      <c r="F1305" s="7">
        <v>15</v>
      </c>
      <c r="G1305" s="7">
        <v>25</v>
      </c>
      <c r="H1305" s="5" t="s">
        <v>151</v>
      </c>
      <c r="I1305" s="5" t="s">
        <v>66</v>
      </c>
      <c r="J1305" s="5" t="s">
        <v>576</v>
      </c>
      <c r="K1305" s="5" t="s">
        <v>17584</v>
      </c>
      <c r="L1305" s="5" t="s">
        <v>17585</v>
      </c>
      <c r="M1305" s="5" t="s">
        <v>53</v>
      </c>
      <c r="N1305" s="5" t="s">
        <v>55</v>
      </c>
      <c r="O1305" s="5" t="b">
        <f t="shared" ref="O1305:O1306" ca="1" si="247">IFERROR(__xludf.DUMMYFUNCTION("REGEXMATCH(A1305,""PHP"")"),TRUE)</f>
        <v>1</v>
      </c>
      <c r="P1305" s="5"/>
      <c r="Q1305" s="5"/>
      <c r="R1305" s="5"/>
      <c r="S1305" s="5"/>
      <c r="T1305" s="5"/>
      <c r="U1305" s="5"/>
      <c r="V1305" s="5"/>
      <c r="W1305" s="5"/>
      <c r="X1305" s="5"/>
      <c r="Y1305" s="5"/>
      <c r="Z1305" s="5"/>
      <c r="AA1305" s="5"/>
      <c r="AB1305" s="5"/>
      <c r="AC1305" s="5"/>
      <c r="AD1305" s="5"/>
      <c r="AE1305" s="5"/>
    </row>
    <row r="1306" spans="1:31" ht="21" customHeight="1">
      <c r="A1306" s="5" t="s">
        <v>11424</v>
      </c>
      <c r="B1306" s="5" t="s">
        <v>17586</v>
      </c>
      <c r="C1306" s="5" t="s">
        <v>41</v>
      </c>
      <c r="D1306" s="5" t="s">
        <v>43</v>
      </c>
      <c r="E1306" s="5" t="s">
        <v>29</v>
      </c>
      <c r="F1306" s="7">
        <v>15</v>
      </c>
      <c r="G1306" s="7">
        <v>20</v>
      </c>
      <c r="H1306" s="5" t="s">
        <v>493</v>
      </c>
      <c r="I1306" s="5" t="s">
        <v>108</v>
      </c>
      <c r="J1306" s="5" t="s">
        <v>110</v>
      </c>
      <c r="K1306" s="5" t="s">
        <v>17588</v>
      </c>
      <c r="L1306" s="5" t="s">
        <v>17589</v>
      </c>
      <c r="M1306" s="5" t="s">
        <v>53</v>
      </c>
      <c r="N1306" s="5" t="s">
        <v>55</v>
      </c>
      <c r="O1306" s="5" t="b">
        <f t="shared" ca="1" si="247"/>
        <v>1</v>
      </c>
      <c r="P1306" s="5"/>
      <c r="Q1306" s="5"/>
      <c r="R1306" s="5"/>
      <c r="S1306" s="5"/>
      <c r="T1306" s="5"/>
      <c r="U1306" s="5"/>
      <c r="V1306" s="5"/>
      <c r="W1306" s="5"/>
      <c r="X1306" s="5"/>
      <c r="Y1306" s="5"/>
      <c r="Z1306" s="5"/>
      <c r="AA1306" s="5"/>
      <c r="AB1306" s="5"/>
      <c r="AC1306" s="5"/>
      <c r="AD1306" s="5"/>
      <c r="AE1306" s="5"/>
    </row>
    <row r="1307" spans="1:31" ht="21" customHeight="1">
      <c r="A1307" s="14" t="s">
        <v>10010</v>
      </c>
      <c r="B1307" s="14" t="s">
        <v>17591</v>
      </c>
      <c r="C1307" s="14" t="s">
        <v>27</v>
      </c>
      <c r="D1307" s="14" t="s">
        <v>47</v>
      </c>
      <c r="E1307" s="14" t="s">
        <v>45</v>
      </c>
      <c r="F1307" s="15">
        <v>15</v>
      </c>
      <c r="G1307" s="15">
        <v>20</v>
      </c>
      <c r="H1307" s="14" t="s">
        <v>493</v>
      </c>
      <c r="I1307" s="14" t="s">
        <v>66</v>
      </c>
      <c r="J1307" s="14" t="s">
        <v>48</v>
      </c>
      <c r="K1307" s="14" t="s">
        <v>17592</v>
      </c>
      <c r="L1307" s="14" t="s">
        <v>17593</v>
      </c>
      <c r="M1307" s="14" t="s">
        <v>53</v>
      </c>
      <c r="N1307" s="14" t="s">
        <v>44</v>
      </c>
      <c r="O1307" s="14" t="b">
        <f t="shared" ref="O1307:O1347" ca="1" si="248">IFERROR(__xludf.DUMMYFUNCTION("REGEXMATCH(A1307,""(?i)PHP"")"),FALSE)</f>
        <v>0</v>
      </c>
      <c r="P1307" s="14" t="b">
        <f t="shared" ref="P1307:P1346" ca="1" si="249">IFERROR(__xludf.DUMMYFUNCTION("REGEXMATCH(L1307,""(?i)PHP"")"),FALSE)</f>
        <v>0</v>
      </c>
      <c r="Q1307" s="5"/>
      <c r="R1307" s="5"/>
      <c r="S1307" s="5"/>
      <c r="T1307" s="5"/>
      <c r="U1307" s="5"/>
      <c r="V1307" s="5"/>
      <c r="W1307" s="5"/>
      <c r="X1307" s="5"/>
      <c r="Y1307" s="5"/>
      <c r="Z1307" s="5"/>
      <c r="AA1307" s="5"/>
      <c r="AB1307" s="5"/>
      <c r="AC1307" s="5"/>
      <c r="AD1307" s="5"/>
      <c r="AE1307" s="5"/>
    </row>
    <row r="1308" spans="1:31" ht="21" customHeight="1">
      <c r="A1308" s="14" t="s">
        <v>17601</v>
      </c>
      <c r="B1308" s="14" t="s">
        <v>17602</v>
      </c>
      <c r="C1308" s="14" t="s">
        <v>20</v>
      </c>
      <c r="D1308" s="14" t="s">
        <v>21</v>
      </c>
      <c r="E1308" s="14" t="s">
        <v>45</v>
      </c>
      <c r="F1308" s="15">
        <v>15</v>
      </c>
      <c r="G1308" s="15">
        <v>25</v>
      </c>
      <c r="H1308" s="14" t="s">
        <v>151</v>
      </c>
      <c r="I1308" s="14" t="s">
        <v>66</v>
      </c>
      <c r="J1308" s="14" t="s">
        <v>17605</v>
      </c>
      <c r="K1308" s="14" t="s">
        <v>17607</v>
      </c>
      <c r="L1308" s="14" t="s">
        <v>17609</v>
      </c>
      <c r="M1308" s="14" t="s">
        <v>167</v>
      </c>
      <c r="N1308" s="14" t="s">
        <v>44</v>
      </c>
      <c r="O1308" s="14" t="b">
        <f t="shared" ca="1" si="248"/>
        <v>0</v>
      </c>
      <c r="P1308" s="14" t="b">
        <f t="shared" ca="1" si="249"/>
        <v>0</v>
      </c>
      <c r="Q1308" s="5"/>
      <c r="R1308" s="5"/>
      <c r="S1308" s="5"/>
      <c r="T1308" s="5"/>
      <c r="U1308" s="5"/>
      <c r="V1308" s="5"/>
      <c r="W1308" s="5"/>
      <c r="X1308" s="5"/>
      <c r="Y1308" s="5"/>
      <c r="Z1308" s="5"/>
      <c r="AA1308" s="5"/>
      <c r="AB1308" s="5"/>
      <c r="AC1308" s="5"/>
      <c r="AD1308" s="5"/>
      <c r="AE1308" s="5"/>
    </row>
    <row r="1309" spans="1:31" ht="21" customHeight="1">
      <c r="A1309" s="14" t="s">
        <v>9556</v>
      </c>
      <c r="B1309" s="14" t="s">
        <v>17617</v>
      </c>
      <c r="C1309" s="14" t="s">
        <v>170</v>
      </c>
      <c r="D1309" s="14" t="s">
        <v>390</v>
      </c>
      <c r="E1309" s="14" t="s">
        <v>45</v>
      </c>
      <c r="F1309" s="15">
        <v>15</v>
      </c>
      <c r="G1309" s="15">
        <v>25</v>
      </c>
      <c r="H1309" s="14" t="s">
        <v>151</v>
      </c>
      <c r="I1309" s="14" t="s">
        <v>108</v>
      </c>
      <c r="J1309" s="14" t="s">
        <v>57</v>
      </c>
      <c r="K1309" s="14" t="s">
        <v>17619</v>
      </c>
      <c r="L1309" s="14" t="s">
        <v>17620</v>
      </c>
      <c r="M1309" s="14" t="s">
        <v>100</v>
      </c>
      <c r="N1309" s="14" t="s">
        <v>55</v>
      </c>
      <c r="O1309" s="14" t="b">
        <f t="shared" ca="1" si="248"/>
        <v>0</v>
      </c>
      <c r="P1309" s="14" t="b">
        <f t="shared" ca="1" si="249"/>
        <v>0</v>
      </c>
      <c r="Q1309" s="5"/>
      <c r="R1309" s="5"/>
      <c r="S1309" s="5"/>
      <c r="T1309" s="5"/>
      <c r="U1309" s="5"/>
      <c r="V1309" s="5"/>
      <c r="W1309" s="5"/>
      <c r="X1309" s="5"/>
      <c r="Y1309" s="5"/>
      <c r="Z1309" s="5"/>
      <c r="AA1309" s="5"/>
      <c r="AB1309" s="5"/>
      <c r="AC1309" s="5"/>
      <c r="AD1309" s="5"/>
      <c r="AE1309" s="5"/>
    </row>
    <row r="1310" spans="1:31" ht="21" customHeight="1">
      <c r="A1310" s="14" t="s">
        <v>10325</v>
      </c>
      <c r="B1310" s="14" t="s">
        <v>5593</v>
      </c>
      <c r="C1310" s="14" t="s">
        <v>170</v>
      </c>
      <c r="D1310" s="14" t="s">
        <v>390</v>
      </c>
      <c r="E1310" s="14" t="s">
        <v>45</v>
      </c>
      <c r="F1310" s="15">
        <v>15</v>
      </c>
      <c r="G1310" s="15">
        <v>20</v>
      </c>
      <c r="H1310" s="14" t="s">
        <v>493</v>
      </c>
      <c r="I1310" s="14" t="s">
        <v>66</v>
      </c>
      <c r="J1310" s="14" t="s">
        <v>57</v>
      </c>
      <c r="K1310" s="14" t="s">
        <v>1843</v>
      </c>
      <c r="L1310" s="14" t="s">
        <v>17627</v>
      </c>
      <c r="M1310" s="14" t="s">
        <v>53</v>
      </c>
      <c r="N1310" s="14" t="s">
        <v>55</v>
      </c>
      <c r="O1310" s="14" t="b">
        <f t="shared" ca="1" si="248"/>
        <v>0</v>
      </c>
      <c r="P1310" s="14" t="b">
        <f t="shared" ca="1" si="249"/>
        <v>0</v>
      </c>
      <c r="Q1310" s="5"/>
      <c r="R1310" s="5"/>
      <c r="S1310" s="5"/>
      <c r="T1310" s="5"/>
      <c r="U1310" s="5"/>
      <c r="V1310" s="5"/>
      <c r="W1310" s="5"/>
      <c r="X1310" s="5"/>
      <c r="Y1310" s="5"/>
      <c r="Z1310" s="5"/>
      <c r="AA1310" s="5"/>
      <c r="AB1310" s="5"/>
      <c r="AC1310" s="5"/>
      <c r="AD1310" s="5"/>
      <c r="AE1310" s="5"/>
    </row>
    <row r="1311" spans="1:31" ht="21" customHeight="1">
      <c r="A1311" s="14" t="s">
        <v>9556</v>
      </c>
      <c r="B1311" s="14" t="s">
        <v>11950</v>
      </c>
      <c r="C1311" s="14" t="s">
        <v>27</v>
      </c>
      <c r="D1311" s="14" t="s">
        <v>80</v>
      </c>
      <c r="E1311" s="14" t="s">
        <v>45</v>
      </c>
      <c r="F1311" s="15">
        <v>15</v>
      </c>
      <c r="G1311" s="15">
        <v>25</v>
      </c>
      <c r="H1311" s="14" t="s">
        <v>151</v>
      </c>
      <c r="I1311" s="14" t="s">
        <v>31</v>
      </c>
      <c r="J1311" s="14" t="s">
        <v>161</v>
      </c>
      <c r="K1311" s="14" t="s">
        <v>11951</v>
      </c>
      <c r="L1311" s="14" t="s">
        <v>17632</v>
      </c>
      <c r="M1311" s="14" t="s">
        <v>42</v>
      </c>
      <c r="N1311" s="14" t="s">
        <v>237</v>
      </c>
      <c r="O1311" s="14" t="b">
        <f t="shared" ca="1" si="248"/>
        <v>0</v>
      </c>
      <c r="P1311" s="14" t="b">
        <f t="shared" ca="1" si="249"/>
        <v>0</v>
      </c>
      <c r="Q1311" s="5"/>
      <c r="R1311" s="5"/>
      <c r="S1311" s="5"/>
      <c r="T1311" s="5"/>
      <c r="U1311" s="5"/>
      <c r="V1311" s="5"/>
      <c r="W1311" s="5"/>
      <c r="X1311" s="5"/>
      <c r="Y1311" s="5"/>
      <c r="Z1311" s="5"/>
      <c r="AA1311" s="5"/>
      <c r="AB1311" s="5"/>
      <c r="AC1311" s="5"/>
      <c r="AD1311" s="5"/>
      <c r="AE1311" s="5"/>
    </row>
    <row r="1312" spans="1:31" ht="21" customHeight="1">
      <c r="A1312" s="14" t="s">
        <v>17633</v>
      </c>
      <c r="B1312" s="14" t="s">
        <v>5191</v>
      </c>
      <c r="C1312" s="14" t="s">
        <v>20</v>
      </c>
      <c r="D1312" s="14" t="s">
        <v>47</v>
      </c>
      <c r="E1312" s="14" t="s">
        <v>45</v>
      </c>
      <c r="F1312" s="15">
        <v>15</v>
      </c>
      <c r="G1312" s="15">
        <v>20</v>
      </c>
      <c r="H1312" s="14" t="s">
        <v>493</v>
      </c>
      <c r="I1312" s="14" t="s">
        <v>66</v>
      </c>
      <c r="J1312" s="14" t="s">
        <v>48</v>
      </c>
      <c r="K1312" s="14" t="s">
        <v>17634</v>
      </c>
      <c r="L1312" s="14" t="s">
        <v>17635</v>
      </c>
      <c r="M1312" s="14" t="s">
        <v>42</v>
      </c>
      <c r="N1312" s="14" t="s">
        <v>237</v>
      </c>
      <c r="O1312" s="14" t="b">
        <f t="shared" ca="1" si="248"/>
        <v>0</v>
      </c>
      <c r="P1312" s="14" t="b">
        <f t="shared" ca="1" si="249"/>
        <v>0</v>
      </c>
      <c r="Q1312" s="5"/>
      <c r="R1312" s="5"/>
      <c r="S1312" s="5"/>
      <c r="T1312" s="5"/>
      <c r="U1312" s="5"/>
      <c r="V1312" s="5"/>
      <c r="W1312" s="5"/>
      <c r="X1312" s="5"/>
      <c r="Y1312" s="5"/>
      <c r="Z1312" s="5"/>
      <c r="AA1312" s="5"/>
      <c r="AB1312" s="5"/>
      <c r="AC1312" s="5"/>
      <c r="AD1312" s="5"/>
      <c r="AE1312" s="5"/>
    </row>
    <row r="1313" spans="1:31" ht="21" customHeight="1">
      <c r="A1313" s="14" t="s">
        <v>17641</v>
      </c>
      <c r="B1313" s="14" t="s">
        <v>17642</v>
      </c>
      <c r="C1313" s="14" t="s">
        <v>20</v>
      </c>
      <c r="D1313" s="14" t="s">
        <v>1173</v>
      </c>
      <c r="E1313" s="14" t="s">
        <v>45</v>
      </c>
      <c r="F1313" s="15">
        <v>15</v>
      </c>
      <c r="G1313" s="15">
        <v>30</v>
      </c>
      <c r="H1313" s="14" t="s">
        <v>2134</v>
      </c>
      <c r="I1313" s="14" t="s">
        <v>108</v>
      </c>
      <c r="J1313" s="14" t="s">
        <v>10587</v>
      </c>
      <c r="K1313" s="14" t="s">
        <v>17646</v>
      </c>
      <c r="L1313" s="16" t="s">
        <v>47</v>
      </c>
      <c r="M1313" s="14" t="s">
        <v>37</v>
      </c>
      <c r="N1313" s="14" t="s">
        <v>55</v>
      </c>
      <c r="O1313" s="14" t="b">
        <f t="shared" ca="1" si="248"/>
        <v>0</v>
      </c>
      <c r="P1313" s="14" t="b">
        <f t="shared" ca="1" si="249"/>
        <v>0</v>
      </c>
      <c r="Q1313" s="5"/>
      <c r="R1313" s="5"/>
      <c r="S1313" s="5"/>
      <c r="T1313" s="5"/>
      <c r="U1313" s="5"/>
      <c r="V1313" s="5"/>
      <c r="W1313" s="5"/>
      <c r="X1313" s="5"/>
      <c r="Y1313" s="5"/>
      <c r="Z1313" s="5"/>
      <c r="AA1313" s="5"/>
      <c r="AB1313" s="5"/>
      <c r="AC1313" s="5"/>
      <c r="AD1313" s="5"/>
      <c r="AE1313" s="5"/>
    </row>
    <row r="1314" spans="1:31" ht="21" customHeight="1">
      <c r="A1314" s="14" t="s">
        <v>17651</v>
      </c>
      <c r="B1314" s="14" t="s">
        <v>17652</v>
      </c>
      <c r="C1314" s="14" t="s">
        <v>20</v>
      </c>
      <c r="D1314" s="14" t="s">
        <v>21</v>
      </c>
      <c r="E1314" s="14" t="s">
        <v>919</v>
      </c>
      <c r="F1314" s="15">
        <v>15</v>
      </c>
      <c r="G1314" s="15">
        <v>30</v>
      </c>
      <c r="H1314" s="14" t="s">
        <v>2134</v>
      </c>
      <c r="I1314" s="14" t="s">
        <v>108</v>
      </c>
      <c r="J1314" s="14" t="s">
        <v>57</v>
      </c>
      <c r="K1314" s="14" t="s">
        <v>599</v>
      </c>
      <c r="L1314" s="14" t="s">
        <v>17655</v>
      </c>
      <c r="M1314" s="14" t="s">
        <v>37</v>
      </c>
      <c r="N1314" s="14" t="s">
        <v>55</v>
      </c>
      <c r="O1314" s="14" t="b">
        <f t="shared" ca="1" si="248"/>
        <v>0</v>
      </c>
      <c r="P1314" s="14" t="b">
        <f t="shared" ca="1" si="249"/>
        <v>0</v>
      </c>
      <c r="Q1314" s="5"/>
      <c r="R1314" s="5"/>
      <c r="S1314" s="5"/>
      <c r="T1314" s="5"/>
      <c r="U1314" s="5"/>
      <c r="V1314" s="5"/>
      <c r="W1314" s="5"/>
      <c r="X1314" s="5"/>
      <c r="Y1314" s="5"/>
      <c r="Z1314" s="5"/>
      <c r="AA1314" s="5"/>
      <c r="AB1314" s="5"/>
      <c r="AC1314" s="5"/>
      <c r="AD1314" s="5"/>
      <c r="AE1314" s="5"/>
    </row>
    <row r="1315" spans="1:31" ht="21" customHeight="1">
      <c r="A1315" s="14" t="s">
        <v>10839</v>
      </c>
      <c r="B1315" s="14" t="s">
        <v>17658</v>
      </c>
      <c r="C1315" s="14" t="s">
        <v>41</v>
      </c>
      <c r="D1315" s="14" t="s">
        <v>114</v>
      </c>
      <c r="E1315" s="14" t="s">
        <v>45</v>
      </c>
      <c r="F1315" s="15">
        <v>15</v>
      </c>
      <c r="G1315" s="15">
        <v>30</v>
      </c>
      <c r="H1315" s="14" t="s">
        <v>2134</v>
      </c>
      <c r="I1315" s="14" t="s">
        <v>31</v>
      </c>
      <c r="J1315" s="14" t="s">
        <v>76</v>
      </c>
      <c r="K1315" s="14" t="s">
        <v>17661</v>
      </c>
      <c r="L1315" s="14" t="s">
        <v>17662</v>
      </c>
      <c r="M1315" s="14" t="s">
        <v>42</v>
      </c>
      <c r="N1315" s="14" t="s">
        <v>55</v>
      </c>
      <c r="O1315" s="14" t="b">
        <f t="shared" ca="1" si="248"/>
        <v>0</v>
      </c>
      <c r="P1315" s="14" t="b">
        <f t="shared" ca="1" si="249"/>
        <v>0</v>
      </c>
      <c r="Q1315" s="5"/>
      <c r="R1315" s="5"/>
      <c r="S1315" s="5"/>
      <c r="T1315" s="5"/>
      <c r="U1315" s="5"/>
      <c r="V1315" s="5"/>
      <c r="W1315" s="5"/>
      <c r="X1315" s="5"/>
      <c r="Y1315" s="5"/>
      <c r="Z1315" s="5"/>
      <c r="AA1315" s="5"/>
      <c r="AB1315" s="5"/>
      <c r="AC1315" s="5"/>
      <c r="AD1315" s="5"/>
      <c r="AE1315" s="5"/>
    </row>
    <row r="1316" spans="1:31" ht="21" customHeight="1">
      <c r="A1316" s="14" t="s">
        <v>9556</v>
      </c>
      <c r="B1316" s="14" t="s">
        <v>12286</v>
      </c>
      <c r="C1316" s="14" t="s">
        <v>27</v>
      </c>
      <c r="D1316" s="14" t="s">
        <v>85</v>
      </c>
      <c r="E1316" s="14" t="s">
        <v>45</v>
      </c>
      <c r="F1316" s="15">
        <v>15</v>
      </c>
      <c r="G1316" s="15">
        <v>25</v>
      </c>
      <c r="H1316" s="14" t="s">
        <v>151</v>
      </c>
      <c r="I1316" s="14" t="s">
        <v>31</v>
      </c>
      <c r="J1316" s="14" t="s">
        <v>76</v>
      </c>
      <c r="K1316" s="14" t="s">
        <v>17668</v>
      </c>
      <c r="L1316" s="14" t="s">
        <v>17669</v>
      </c>
      <c r="M1316" s="14" t="s">
        <v>37</v>
      </c>
      <c r="N1316" s="14" t="s">
        <v>271</v>
      </c>
      <c r="O1316" s="14" t="b">
        <f t="shared" ca="1" si="248"/>
        <v>0</v>
      </c>
      <c r="P1316" s="14" t="b">
        <f t="shared" ca="1" si="249"/>
        <v>0</v>
      </c>
      <c r="Q1316" s="5"/>
      <c r="R1316" s="5"/>
      <c r="S1316" s="5"/>
      <c r="T1316" s="5"/>
      <c r="U1316" s="5"/>
      <c r="V1316" s="5"/>
      <c r="W1316" s="5"/>
      <c r="X1316" s="5"/>
      <c r="Y1316" s="5"/>
      <c r="Z1316" s="5"/>
      <c r="AA1316" s="5"/>
      <c r="AB1316" s="5"/>
      <c r="AC1316" s="5"/>
      <c r="AD1316" s="5"/>
      <c r="AE1316" s="5"/>
    </row>
    <row r="1317" spans="1:31" ht="21" customHeight="1">
      <c r="A1317" s="14" t="s">
        <v>17674</v>
      </c>
      <c r="B1317" s="14" t="s">
        <v>17675</v>
      </c>
      <c r="C1317" s="14" t="s">
        <v>27</v>
      </c>
      <c r="D1317" s="14" t="s">
        <v>47</v>
      </c>
      <c r="E1317" s="14" t="s">
        <v>29</v>
      </c>
      <c r="F1317" s="15">
        <v>15</v>
      </c>
      <c r="G1317" s="15">
        <v>25</v>
      </c>
      <c r="H1317" s="14" t="s">
        <v>151</v>
      </c>
      <c r="I1317" s="14" t="s">
        <v>31</v>
      </c>
      <c r="J1317" s="14" t="s">
        <v>110</v>
      </c>
      <c r="K1317" s="14" t="s">
        <v>7466</v>
      </c>
      <c r="L1317" s="14" t="s">
        <v>17676</v>
      </c>
      <c r="M1317" s="14" t="s">
        <v>53</v>
      </c>
      <c r="N1317" s="14" t="s">
        <v>55</v>
      </c>
      <c r="O1317" s="14" t="b">
        <f t="shared" ca="1" si="248"/>
        <v>0</v>
      </c>
      <c r="P1317" s="14" t="b">
        <f t="shared" ca="1" si="249"/>
        <v>0</v>
      </c>
      <c r="Q1317" s="5"/>
      <c r="R1317" s="5"/>
      <c r="S1317" s="5"/>
      <c r="T1317" s="5"/>
      <c r="U1317" s="5"/>
      <c r="V1317" s="5"/>
      <c r="W1317" s="5"/>
      <c r="X1317" s="5"/>
      <c r="Y1317" s="5"/>
      <c r="Z1317" s="5"/>
      <c r="AA1317" s="5"/>
      <c r="AB1317" s="5"/>
      <c r="AC1317" s="5"/>
      <c r="AD1317" s="5"/>
      <c r="AE1317" s="5"/>
    </row>
    <row r="1318" spans="1:31" ht="21" customHeight="1">
      <c r="A1318" s="14" t="s">
        <v>9556</v>
      </c>
      <c r="B1318" s="14" t="s">
        <v>17679</v>
      </c>
      <c r="C1318" s="14" t="s">
        <v>170</v>
      </c>
      <c r="D1318" s="14" t="s">
        <v>390</v>
      </c>
      <c r="E1318" s="14" t="s">
        <v>45</v>
      </c>
      <c r="F1318" s="15">
        <v>15</v>
      </c>
      <c r="G1318" s="15">
        <v>30</v>
      </c>
      <c r="H1318" s="14" t="s">
        <v>2134</v>
      </c>
      <c r="I1318" s="14" t="s">
        <v>108</v>
      </c>
      <c r="J1318" s="14" t="s">
        <v>57</v>
      </c>
      <c r="K1318" s="14" t="s">
        <v>17682</v>
      </c>
      <c r="L1318" s="14" t="s">
        <v>17684</v>
      </c>
      <c r="M1318" s="14" t="s">
        <v>42</v>
      </c>
      <c r="N1318" s="14" t="s">
        <v>55</v>
      </c>
      <c r="O1318" s="14" t="b">
        <f t="shared" ca="1" si="248"/>
        <v>0</v>
      </c>
      <c r="P1318" s="14" t="b">
        <f t="shared" ca="1" si="249"/>
        <v>0</v>
      </c>
      <c r="Q1318" s="5"/>
      <c r="R1318" s="5"/>
      <c r="S1318" s="5"/>
      <c r="T1318" s="5"/>
      <c r="U1318" s="5"/>
      <c r="V1318" s="5"/>
      <c r="W1318" s="5"/>
      <c r="X1318" s="5"/>
      <c r="Y1318" s="5"/>
      <c r="Z1318" s="5"/>
      <c r="AA1318" s="5"/>
      <c r="AB1318" s="5"/>
      <c r="AC1318" s="5"/>
      <c r="AD1318" s="5"/>
      <c r="AE1318" s="5"/>
    </row>
    <row r="1319" spans="1:31" ht="21" customHeight="1">
      <c r="A1319" s="14" t="s">
        <v>9556</v>
      </c>
      <c r="B1319" s="14" t="s">
        <v>17690</v>
      </c>
      <c r="C1319" s="14" t="s">
        <v>27</v>
      </c>
      <c r="D1319" s="14" t="s">
        <v>75</v>
      </c>
      <c r="E1319" s="14" t="s">
        <v>45</v>
      </c>
      <c r="F1319" s="15">
        <v>15</v>
      </c>
      <c r="G1319" s="15">
        <v>30</v>
      </c>
      <c r="H1319" s="14" t="s">
        <v>2134</v>
      </c>
      <c r="I1319" s="14" t="s">
        <v>108</v>
      </c>
      <c r="J1319" s="14" t="s">
        <v>110</v>
      </c>
      <c r="K1319" s="16" t="s">
        <v>47</v>
      </c>
      <c r="L1319" s="14" t="s">
        <v>17693</v>
      </c>
      <c r="M1319" s="14" t="s">
        <v>100</v>
      </c>
      <c r="N1319" s="14" t="s">
        <v>55</v>
      </c>
      <c r="O1319" s="14" t="b">
        <f t="shared" ca="1" si="248"/>
        <v>0</v>
      </c>
      <c r="P1319" s="14" t="b">
        <f t="shared" ca="1" si="249"/>
        <v>0</v>
      </c>
      <c r="Q1319" s="5"/>
      <c r="R1319" s="5"/>
      <c r="S1319" s="5"/>
      <c r="T1319" s="5"/>
      <c r="U1319" s="5"/>
      <c r="V1319" s="5"/>
      <c r="W1319" s="5"/>
      <c r="X1319" s="5"/>
      <c r="Y1319" s="5"/>
      <c r="Z1319" s="5"/>
      <c r="AA1319" s="5"/>
      <c r="AB1319" s="5"/>
      <c r="AC1319" s="5"/>
      <c r="AD1319" s="5"/>
      <c r="AE1319" s="5"/>
    </row>
    <row r="1320" spans="1:31" ht="21" customHeight="1">
      <c r="A1320" s="14" t="s">
        <v>17695</v>
      </c>
      <c r="B1320" s="14" t="s">
        <v>17696</v>
      </c>
      <c r="C1320" s="14" t="s">
        <v>41</v>
      </c>
      <c r="D1320" s="14" t="s">
        <v>47</v>
      </c>
      <c r="E1320" s="14" t="s">
        <v>45</v>
      </c>
      <c r="F1320" s="15">
        <v>15</v>
      </c>
      <c r="G1320" s="15">
        <v>30</v>
      </c>
      <c r="H1320" s="14" t="s">
        <v>2134</v>
      </c>
      <c r="I1320" s="14" t="s">
        <v>66</v>
      </c>
      <c r="J1320" s="14" t="s">
        <v>57</v>
      </c>
      <c r="K1320" s="14" t="s">
        <v>17697</v>
      </c>
      <c r="L1320" s="14" t="s">
        <v>17698</v>
      </c>
      <c r="M1320" s="14" t="s">
        <v>42</v>
      </c>
      <c r="N1320" s="14" t="s">
        <v>55</v>
      </c>
      <c r="O1320" s="14" t="b">
        <f t="shared" ca="1" si="248"/>
        <v>0</v>
      </c>
      <c r="P1320" s="14" t="b">
        <f t="shared" ca="1" si="249"/>
        <v>0</v>
      </c>
      <c r="Q1320" s="5"/>
      <c r="R1320" s="5"/>
      <c r="S1320" s="5"/>
      <c r="T1320" s="5"/>
      <c r="U1320" s="5"/>
      <c r="V1320" s="5"/>
      <c r="W1320" s="5"/>
      <c r="X1320" s="5"/>
      <c r="Y1320" s="5"/>
      <c r="Z1320" s="5"/>
      <c r="AA1320" s="5"/>
      <c r="AB1320" s="5"/>
      <c r="AC1320" s="5"/>
      <c r="AD1320" s="5"/>
      <c r="AE1320" s="5"/>
    </row>
    <row r="1321" spans="1:31" ht="21" customHeight="1">
      <c r="A1321" s="14" t="s">
        <v>10010</v>
      </c>
      <c r="B1321" s="14" t="s">
        <v>17701</v>
      </c>
      <c r="C1321" s="14" t="s">
        <v>20</v>
      </c>
      <c r="D1321" s="14" t="s">
        <v>47</v>
      </c>
      <c r="E1321" s="14" t="s">
        <v>45</v>
      </c>
      <c r="F1321" s="15">
        <v>15</v>
      </c>
      <c r="G1321" s="15">
        <v>30</v>
      </c>
      <c r="H1321" s="14" t="s">
        <v>2134</v>
      </c>
      <c r="I1321" s="14" t="s">
        <v>31</v>
      </c>
      <c r="J1321" s="14" t="s">
        <v>57</v>
      </c>
      <c r="K1321" s="14" t="s">
        <v>17702</v>
      </c>
      <c r="L1321" s="14" t="s">
        <v>17703</v>
      </c>
      <c r="M1321" s="16" t="s">
        <v>47</v>
      </c>
      <c r="N1321" s="14" t="s">
        <v>55</v>
      </c>
      <c r="O1321" s="14" t="b">
        <f t="shared" ca="1" si="248"/>
        <v>0</v>
      </c>
      <c r="P1321" s="14" t="b">
        <f t="shared" ca="1" si="249"/>
        <v>0</v>
      </c>
      <c r="Q1321" s="5"/>
      <c r="R1321" s="5"/>
      <c r="S1321" s="5"/>
      <c r="T1321" s="5"/>
      <c r="U1321" s="5"/>
      <c r="V1321" s="5"/>
      <c r="W1321" s="5"/>
      <c r="X1321" s="5"/>
      <c r="Y1321" s="5"/>
      <c r="Z1321" s="5"/>
      <c r="AA1321" s="5"/>
      <c r="AB1321" s="5"/>
      <c r="AC1321" s="5"/>
      <c r="AD1321" s="5"/>
      <c r="AE1321" s="5"/>
    </row>
    <row r="1322" spans="1:31" ht="21" customHeight="1">
      <c r="A1322" s="14" t="s">
        <v>17704</v>
      </c>
      <c r="B1322" s="14" t="s">
        <v>6604</v>
      </c>
      <c r="C1322" s="14" t="s">
        <v>41</v>
      </c>
      <c r="D1322" s="14" t="s">
        <v>375</v>
      </c>
      <c r="E1322" s="14" t="s">
        <v>45</v>
      </c>
      <c r="F1322" s="15">
        <v>15</v>
      </c>
      <c r="G1322" s="15">
        <v>25</v>
      </c>
      <c r="H1322" s="14" t="s">
        <v>151</v>
      </c>
      <c r="I1322" s="14" t="s">
        <v>31</v>
      </c>
      <c r="J1322" s="14" t="s">
        <v>57</v>
      </c>
      <c r="K1322" s="14" t="s">
        <v>1384</v>
      </c>
      <c r="L1322" s="14" t="s">
        <v>17705</v>
      </c>
      <c r="M1322" s="14" t="s">
        <v>53</v>
      </c>
      <c r="N1322" s="14" t="s">
        <v>55</v>
      </c>
      <c r="O1322" s="14" t="b">
        <f t="shared" ca="1" si="248"/>
        <v>0</v>
      </c>
      <c r="P1322" s="14" t="b">
        <f t="shared" ca="1" si="249"/>
        <v>0</v>
      </c>
      <c r="Q1322" s="5"/>
      <c r="R1322" s="5"/>
      <c r="S1322" s="5"/>
      <c r="T1322" s="5"/>
      <c r="U1322" s="5"/>
      <c r="V1322" s="5"/>
      <c r="W1322" s="5"/>
      <c r="X1322" s="5"/>
      <c r="Y1322" s="5"/>
      <c r="Z1322" s="5"/>
      <c r="AA1322" s="5"/>
      <c r="AB1322" s="5"/>
      <c r="AC1322" s="5"/>
      <c r="AD1322" s="5"/>
      <c r="AE1322" s="5"/>
    </row>
    <row r="1323" spans="1:31" ht="21" customHeight="1">
      <c r="A1323" s="14" t="s">
        <v>17707</v>
      </c>
      <c r="B1323" s="14" t="s">
        <v>17708</v>
      </c>
      <c r="C1323" s="14" t="s">
        <v>20</v>
      </c>
      <c r="D1323" s="14" t="s">
        <v>1616</v>
      </c>
      <c r="E1323" s="14" t="s">
        <v>29</v>
      </c>
      <c r="F1323" s="15">
        <v>15</v>
      </c>
      <c r="G1323" s="15">
        <v>20</v>
      </c>
      <c r="H1323" s="14" t="s">
        <v>493</v>
      </c>
      <c r="I1323" s="14" t="s">
        <v>31</v>
      </c>
      <c r="J1323" s="14" t="s">
        <v>11304</v>
      </c>
      <c r="K1323" s="14" t="s">
        <v>17709</v>
      </c>
      <c r="L1323" s="14" t="s">
        <v>17710</v>
      </c>
      <c r="M1323" s="14" t="s">
        <v>53</v>
      </c>
      <c r="N1323" s="14" t="s">
        <v>55</v>
      </c>
      <c r="O1323" s="14" t="b">
        <f t="shared" ca="1" si="248"/>
        <v>0</v>
      </c>
      <c r="P1323" s="14" t="b">
        <f t="shared" ca="1" si="249"/>
        <v>0</v>
      </c>
      <c r="Q1323" s="5"/>
      <c r="R1323" s="5"/>
      <c r="S1323" s="5"/>
      <c r="T1323" s="5"/>
      <c r="U1323" s="5"/>
      <c r="V1323" s="5"/>
      <c r="W1323" s="5"/>
      <c r="X1323" s="5"/>
      <c r="Y1323" s="5"/>
      <c r="Z1323" s="5"/>
      <c r="AA1323" s="5"/>
      <c r="AB1323" s="5"/>
      <c r="AC1323" s="5"/>
      <c r="AD1323" s="5"/>
      <c r="AE1323" s="5"/>
    </row>
    <row r="1324" spans="1:31" ht="21" customHeight="1">
      <c r="A1324" s="14" t="s">
        <v>9556</v>
      </c>
      <c r="B1324" s="14" t="s">
        <v>17713</v>
      </c>
      <c r="C1324" s="14" t="s">
        <v>27</v>
      </c>
      <c r="D1324" s="14" t="s">
        <v>85</v>
      </c>
      <c r="E1324" s="14" t="s">
        <v>45</v>
      </c>
      <c r="F1324" s="15">
        <v>15</v>
      </c>
      <c r="G1324" s="15">
        <v>20</v>
      </c>
      <c r="H1324" s="14" t="s">
        <v>493</v>
      </c>
      <c r="I1324" s="14" t="s">
        <v>108</v>
      </c>
      <c r="J1324" s="14" t="s">
        <v>5397</v>
      </c>
      <c r="K1324" s="14" t="s">
        <v>17714</v>
      </c>
      <c r="L1324" s="14" t="s">
        <v>17716</v>
      </c>
      <c r="M1324" s="14" t="s">
        <v>53</v>
      </c>
      <c r="N1324" s="14" t="s">
        <v>271</v>
      </c>
      <c r="O1324" s="14" t="b">
        <f t="shared" ca="1" si="248"/>
        <v>0</v>
      </c>
      <c r="P1324" s="14" t="b">
        <f t="shared" ca="1" si="249"/>
        <v>0</v>
      </c>
      <c r="Q1324" s="5"/>
      <c r="R1324" s="5"/>
      <c r="S1324" s="5"/>
      <c r="T1324" s="5"/>
      <c r="U1324" s="5"/>
      <c r="V1324" s="5"/>
      <c r="W1324" s="5"/>
      <c r="X1324" s="5"/>
      <c r="Y1324" s="5"/>
      <c r="Z1324" s="5"/>
      <c r="AA1324" s="5"/>
      <c r="AB1324" s="5"/>
      <c r="AC1324" s="5"/>
      <c r="AD1324" s="5"/>
      <c r="AE1324" s="5"/>
    </row>
    <row r="1325" spans="1:31" ht="21" customHeight="1">
      <c r="A1325" s="14" t="s">
        <v>17722</v>
      </c>
      <c r="B1325" s="14" t="s">
        <v>17723</v>
      </c>
      <c r="C1325" s="14" t="s">
        <v>27</v>
      </c>
      <c r="D1325" s="14" t="s">
        <v>47</v>
      </c>
      <c r="E1325" s="14" t="s">
        <v>45</v>
      </c>
      <c r="F1325" s="15">
        <v>15</v>
      </c>
      <c r="G1325" s="15">
        <v>30</v>
      </c>
      <c r="H1325" s="14" t="s">
        <v>2134</v>
      </c>
      <c r="I1325" s="14" t="s">
        <v>108</v>
      </c>
      <c r="J1325" s="14" t="s">
        <v>252</v>
      </c>
      <c r="K1325" s="14" t="s">
        <v>17726</v>
      </c>
      <c r="L1325" s="14" t="s">
        <v>17728</v>
      </c>
      <c r="M1325" s="14" t="s">
        <v>37</v>
      </c>
      <c r="N1325" s="14" t="s">
        <v>55</v>
      </c>
      <c r="O1325" s="14" t="b">
        <f t="shared" ca="1" si="248"/>
        <v>0</v>
      </c>
      <c r="P1325" s="14" t="b">
        <f t="shared" ca="1" si="249"/>
        <v>0</v>
      </c>
      <c r="Q1325" s="5"/>
      <c r="R1325" s="5"/>
      <c r="S1325" s="5"/>
      <c r="T1325" s="5"/>
      <c r="U1325" s="5"/>
      <c r="V1325" s="5"/>
      <c r="W1325" s="5"/>
      <c r="X1325" s="5"/>
      <c r="Y1325" s="5"/>
      <c r="Z1325" s="5"/>
      <c r="AA1325" s="5"/>
      <c r="AB1325" s="5"/>
      <c r="AC1325" s="5"/>
      <c r="AD1325" s="5"/>
      <c r="AE1325" s="5"/>
    </row>
    <row r="1326" spans="1:31" ht="21" customHeight="1">
      <c r="A1326" s="14" t="s">
        <v>17732</v>
      </c>
      <c r="B1326" s="14" t="s">
        <v>17733</v>
      </c>
      <c r="C1326" s="14" t="s">
        <v>41</v>
      </c>
      <c r="D1326" s="14" t="s">
        <v>94</v>
      </c>
      <c r="E1326" s="14" t="s">
        <v>45</v>
      </c>
      <c r="F1326" s="15">
        <v>15</v>
      </c>
      <c r="G1326" s="15">
        <v>25</v>
      </c>
      <c r="H1326" s="14" t="s">
        <v>151</v>
      </c>
      <c r="I1326" s="14" t="s">
        <v>108</v>
      </c>
      <c r="J1326" s="14" t="s">
        <v>811</v>
      </c>
      <c r="K1326" s="14" t="s">
        <v>17736</v>
      </c>
      <c r="L1326" s="14" t="s">
        <v>17737</v>
      </c>
      <c r="M1326" s="14" t="s">
        <v>53</v>
      </c>
      <c r="N1326" s="14" t="s">
        <v>55</v>
      </c>
      <c r="O1326" s="14" t="b">
        <f t="shared" ca="1" si="248"/>
        <v>0</v>
      </c>
      <c r="P1326" s="14" t="b">
        <f t="shared" ca="1" si="249"/>
        <v>0</v>
      </c>
      <c r="Q1326" s="5"/>
      <c r="R1326" s="5"/>
      <c r="S1326" s="5"/>
      <c r="T1326" s="5"/>
      <c r="U1326" s="5"/>
      <c r="V1326" s="5"/>
      <c r="W1326" s="5"/>
      <c r="X1326" s="5"/>
      <c r="Y1326" s="5"/>
      <c r="Z1326" s="5"/>
      <c r="AA1326" s="5"/>
      <c r="AB1326" s="5"/>
      <c r="AC1326" s="5"/>
      <c r="AD1326" s="5"/>
      <c r="AE1326" s="5"/>
    </row>
    <row r="1327" spans="1:31" ht="21" customHeight="1">
      <c r="A1327" s="14" t="s">
        <v>17246</v>
      </c>
      <c r="B1327" s="14" t="s">
        <v>17742</v>
      </c>
      <c r="C1327" s="14" t="s">
        <v>41</v>
      </c>
      <c r="D1327" s="14" t="s">
        <v>94</v>
      </c>
      <c r="E1327" s="14" t="s">
        <v>45</v>
      </c>
      <c r="F1327" s="15">
        <v>15</v>
      </c>
      <c r="G1327" s="15">
        <v>25</v>
      </c>
      <c r="H1327" s="14" t="s">
        <v>151</v>
      </c>
      <c r="I1327" s="14" t="s">
        <v>66</v>
      </c>
      <c r="J1327" s="14" t="s">
        <v>5520</v>
      </c>
      <c r="K1327" s="14" t="s">
        <v>17744</v>
      </c>
      <c r="L1327" s="14" t="s">
        <v>17746</v>
      </c>
      <c r="M1327" s="14" t="s">
        <v>100</v>
      </c>
      <c r="N1327" s="14" t="s">
        <v>55</v>
      </c>
      <c r="O1327" s="14" t="b">
        <f t="shared" ca="1" si="248"/>
        <v>0</v>
      </c>
      <c r="P1327" s="14" t="b">
        <f t="shared" ca="1" si="249"/>
        <v>0</v>
      </c>
      <c r="Q1327" s="5"/>
      <c r="R1327" s="5"/>
      <c r="S1327" s="5"/>
      <c r="T1327" s="5"/>
      <c r="U1327" s="5"/>
      <c r="V1327" s="5"/>
      <c r="W1327" s="5"/>
      <c r="X1327" s="5"/>
      <c r="Y1327" s="5"/>
      <c r="Z1327" s="5"/>
      <c r="AA1327" s="5"/>
      <c r="AB1327" s="5"/>
      <c r="AC1327" s="5"/>
      <c r="AD1327" s="5"/>
      <c r="AE1327" s="5"/>
    </row>
    <row r="1328" spans="1:31" ht="21" customHeight="1">
      <c r="A1328" s="14" t="s">
        <v>17750</v>
      </c>
      <c r="B1328" s="14" t="s">
        <v>17751</v>
      </c>
      <c r="C1328" s="14" t="s">
        <v>20</v>
      </c>
      <c r="D1328" s="14" t="s">
        <v>21</v>
      </c>
      <c r="E1328" s="14" t="s">
        <v>45</v>
      </c>
      <c r="F1328" s="15">
        <v>15</v>
      </c>
      <c r="G1328" s="15">
        <v>20</v>
      </c>
      <c r="H1328" s="14" t="s">
        <v>493</v>
      </c>
      <c r="I1328" s="14" t="s">
        <v>31</v>
      </c>
      <c r="J1328" s="14" t="s">
        <v>126</v>
      </c>
      <c r="K1328" s="14" t="s">
        <v>17753</v>
      </c>
      <c r="L1328" s="14" t="s">
        <v>17754</v>
      </c>
      <c r="M1328" s="14" t="s">
        <v>53</v>
      </c>
      <c r="N1328" s="14" t="s">
        <v>271</v>
      </c>
      <c r="O1328" s="14" t="b">
        <f t="shared" ca="1" si="248"/>
        <v>0</v>
      </c>
      <c r="P1328" s="14" t="b">
        <f t="shared" ca="1" si="249"/>
        <v>0</v>
      </c>
      <c r="Q1328" s="5"/>
      <c r="R1328" s="5"/>
      <c r="S1328" s="5"/>
      <c r="T1328" s="5"/>
      <c r="U1328" s="5"/>
      <c r="V1328" s="5"/>
      <c r="W1328" s="5"/>
      <c r="X1328" s="5"/>
      <c r="Y1328" s="5"/>
      <c r="Z1328" s="5"/>
      <c r="AA1328" s="5"/>
      <c r="AB1328" s="5"/>
      <c r="AC1328" s="5"/>
      <c r="AD1328" s="5"/>
      <c r="AE1328" s="5"/>
    </row>
    <row r="1329" spans="1:31" ht="21" customHeight="1">
      <c r="A1329" s="14" t="s">
        <v>17756</v>
      </c>
      <c r="B1329" s="14" t="s">
        <v>17757</v>
      </c>
      <c r="C1329" s="14" t="s">
        <v>27</v>
      </c>
      <c r="D1329" s="14" t="s">
        <v>47</v>
      </c>
      <c r="E1329" s="14" t="s">
        <v>29</v>
      </c>
      <c r="F1329" s="15">
        <v>15</v>
      </c>
      <c r="G1329" s="15">
        <v>20</v>
      </c>
      <c r="H1329" s="14" t="s">
        <v>493</v>
      </c>
      <c r="I1329" s="14" t="s">
        <v>108</v>
      </c>
      <c r="J1329" s="14" t="s">
        <v>57</v>
      </c>
      <c r="K1329" s="14" t="s">
        <v>17759</v>
      </c>
      <c r="L1329" s="16" t="s">
        <v>47</v>
      </c>
      <c r="M1329" s="14" t="s">
        <v>53</v>
      </c>
      <c r="N1329" s="14" t="s">
        <v>55</v>
      </c>
      <c r="O1329" s="14" t="b">
        <f t="shared" ca="1" si="248"/>
        <v>0</v>
      </c>
      <c r="P1329" s="14" t="b">
        <f t="shared" ca="1" si="249"/>
        <v>0</v>
      </c>
      <c r="Q1329" s="5"/>
      <c r="R1329" s="5"/>
      <c r="S1329" s="5"/>
      <c r="T1329" s="5"/>
      <c r="U1329" s="5"/>
      <c r="V1329" s="5"/>
      <c r="W1329" s="5"/>
      <c r="X1329" s="5"/>
      <c r="Y1329" s="5"/>
      <c r="Z1329" s="5"/>
      <c r="AA1329" s="5"/>
      <c r="AB1329" s="5"/>
      <c r="AC1329" s="5"/>
      <c r="AD1329" s="5"/>
      <c r="AE1329" s="5"/>
    </row>
    <row r="1330" spans="1:31" ht="21" customHeight="1">
      <c r="A1330" s="14" t="s">
        <v>17763</v>
      </c>
      <c r="B1330" s="14" t="s">
        <v>17764</v>
      </c>
      <c r="C1330" s="14" t="s">
        <v>170</v>
      </c>
      <c r="D1330" s="14" t="s">
        <v>390</v>
      </c>
      <c r="E1330" s="14" t="s">
        <v>45</v>
      </c>
      <c r="F1330" s="15">
        <v>15</v>
      </c>
      <c r="G1330" s="15">
        <v>30</v>
      </c>
      <c r="H1330" s="14" t="s">
        <v>2134</v>
      </c>
      <c r="I1330" s="14" t="s">
        <v>108</v>
      </c>
      <c r="J1330" s="14" t="s">
        <v>106</v>
      </c>
      <c r="K1330" s="14" t="s">
        <v>17769</v>
      </c>
      <c r="L1330" s="14" t="s">
        <v>17770</v>
      </c>
      <c r="M1330" s="14" t="s">
        <v>53</v>
      </c>
      <c r="N1330" s="14" t="s">
        <v>55</v>
      </c>
      <c r="O1330" s="14" t="b">
        <f t="shared" ca="1" si="248"/>
        <v>0</v>
      </c>
      <c r="P1330" s="14" t="b">
        <f t="shared" ca="1" si="249"/>
        <v>0</v>
      </c>
      <c r="Q1330" s="5"/>
      <c r="R1330" s="5"/>
      <c r="S1330" s="5"/>
      <c r="T1330" s="5"/>
      <c r="U1330" s="5"/>
      <c r="V1330" s="5"/>
      <c r="W1330" s="5"/>
      <c r="X1330" s="5"/>
      <c r="Y1330" s="5"/>
      <c r="Z1330" s="5"/>
      <c r="AA1330" s="5"/>
      <c r="AB1330" s="5"/>
      <c r="AC1330" s="5"/>
      <c r="AD1330" s="5"/>
      <c r="AE1330" s="5"/>
    </row>
    <row r="1331" spans="1:31" ht="21" customHeight="1">
      <c r="A1331" s="14" t="s">
        <v>17773</v>
      </c>
      <c r="B1331" s="14" t="s">
        <v>8112</v>
      </c>
      <c r="C1331" s="14" t="s">
        <v>20</v>
      </c>
      <c r="D1331" s="14" t="s">
        <v>47</v>
      </c>
      <c r="E1331" s="14" t="s">
        <v>45</v>
      </c>
      <c r="F1331" s="15">
        <v>15</v>
      </c>
      <c r="G1331" s="15">
        <v>25</v>
      </c>
      <c r="H1331" s="14" t="s">
        <v>151</v>
      </c>
      <c r="I1331" s="14" t="s">
        <v>108</v>
      </c>
      <c r="J1331" s="14" t="s">
        <v>48</v>
      </c>
      <c r="K1331" s="14" t="s">
        <v>7558</v>
      </c>
      <c r="L1331" s="14" t="s">
        <v>17775</v>
      </c>
      <c r="M1331" s="14" t="s">
        <v>648</v>
      </c>
      <c r="N1331" s="14" t="s">
        <v>237</v>
      </c>
      <c r="O1331" s="14" t="b">
        <f t="shared" ca="1" si="248"/>
        <v>0</v>
      </c>
      <c r="P1331" s="14" t="b">
        <f t="shared" ca="1" si="249"/>
        <v>0</v>
      </c>
      <c r="Q1331" s="5"/>
      <c r="R1331" s="5"/>
      <c r="S1331" s="5"/>
      <c r="T1331" s="5"/>
      <c r="U1331" s="5"/>
      <c r="V1331" s="5"/>
      <c r="W1331" s="5"/>
      <c r="X1331" s="5"/>
      <c r="Y1331" s="5"/>
      <c r="Z1331" s="5"/>
      <c r="AA1331" s="5"/>
      <c r="AB1331" s="5"/>
      <c r="AC1331" s="5"/>
      <c r="AD1331" s="5"/>
      <c r="AE1331" s="5"/>
    </row>
    <row r="1332" spans="1:31" ht="21" customHeight="1">
      <c r="A1332" s="14" t="s">
        <v>17780</v>
      </c>
      <c r="B1332" s="14" t="s">
        <v>17781</v>
      </c>
      <c r="C1332" s="14" t="s">
        <v>170</v>
      </c>
      <c r="D1332" s="14" t="s">
        <v>390</v>
      </c>
      <c r="E1332" s="14" t="s">
        <v>29</v>
      </c>
      <c r="F1332" s="15">
        <v>15</v>
      </c>
      <c r="G1332" s="15">
        <v>20</v>
      </c>
      <c r="H1332" s="14" t="s">
        <v>493</v>
      </c>
      <c r="I1332" s="14" t="s">
        <v>108</v>
      </c>
      <c r="J1332" s="14" t="s">
        <v>315</v>
      </c>
      <c r="K1332" s="14" t="s">
        <v>17782</v>
      </c>
      <c r="L1332" s="14" t="s">
        <v>17784</v>
      </c>
      <c r="M1332" s="14" t="s">
        <v>53</v>
      </c>
      <c r="N1332" s="14" t="s">
        <v>55</v>
      </c>
      <c r="O1332" s="14" t="b">
        <f t="shared" ca="1" si="248"/>
        <v>0</v>
      </c>
      <c r="P1332" s="14" t="b">
        <f t="shared" ca="1" si="249"/>
        <v>0</v>
      </c>
      <c r="Q1332" s="5"/>
      <c r="R1332" s="5"/>
      <c r="S1332" s="5"/>
      <c r="T1332" s="5"/>
      <c r="U1332" s="5"/>
      <c r="V1332" s="5"/>
      <c r="W1332" s="5"/>
      <c r="X1332" s="5"/>
      <c r="Y1332" s="5"/>
      <c r="Z1332" s="5"/>
      <c r="AA1332" s="5"/>
      <c r="AB1332" s="5"/>
      <c r="AC1332" s="5"/>
      <c r="AD1332" s="5"/>
      <c r="AE1332" s="5"/>
    </row>
    <row r="1333" spans="1:31" ht="21" customHeight="1">
      <c r="A1333" s="14" t="s">
        <v>17790</v>
      </c>
      <c r="B1333" s="14" t="s">
        <v>17791</v>
      </c>
      <c r="C1333" s="14" t="s">
        <v>27</v>
      </c>
      <c r="D1333" s="14" t="s">
        <v>85</v>
      </c>
      <c r="E1333" s="14" t="s">
        <v>45</v>
      </c>
      <c r="F1333" s="15">
        <v>15</v>
      </c>
      <c r="G1333" s="15">
        <v>30</v>
      </c>
      <c r="H1333" s="14" t="s">
        <v>2134</v>
      </c>
      <c r="I1333" s="14" t="s">
        <v>31</v>
      </c>
      <c r="J1333" s="14" t="s">
        <v>57</v>
      </c>
      <c r="K1333" s="14" t="s">
        <v>6508</v>
      </c>
      <c r="L1333" s="14" t="s">
        <v>17796</v>
      </c>
      <c r="M1333" s="14" t="s">
        <v>53</v>
      </c>
      <c r="N1333" s="14" t="s">
        <v>271</v>
      </c>
      <c r="O1333" s="14" t="b">
        <f t="shared" ca="1" si="248"/>
        <v>0</v>
      </c>
      <c r="P1333" s="14" t="b">
        <f t="shared" ca="1" si="249"/>
        <v>0</v>
      </c>
      <c r="Q1333" s="5"/>
      <c r="R1333" s="5"/>
      <c r="S1333" s="5"/>
      <c r="T1333" s="5"/>
      <c r="U1333" s="5"/>
      <c r="V1333" s="5"/>
      <c r="W1333" s="5"/>
      <c r="X1333" s="5"/>
      <c r="Y1333" s="5"/>
      <c r="Z1333" s="5"/>
      <c r="AA1333" s="5"/>
      <c r="AB1333" s="5"/>
      <c r="AC1333" s="5"/>
      <c r="AD1333" s="5"/>
      <c r="AE1333" s="5"/>
    </row>
    <row r="1334" spans="1:31" ht="21" customHeight="1">
      <c r="A1334" s="14" t="s">
        <v>17800</v>
      </c>
      <c r="B1334" s="14" t="s">
        <v>17801</v>
      </c>
      <c r="C1334" s="14" t="s">
        <v>27</v>
      </c>
      <c r="D1334" s="14" t="s">
        <v>850</v>
      </c>
      <c r="E1334" s="14" t="s">
        <v>45</v>
      </c>
      <c r="F1334" s="15">
        <v>15</v>
      </c>
      <c r="G1334" s="15">
        <v>25</v>
      </c>
      <c r="H1334" s="14" t="s">
        <v>151</v>
      </c>
      <c r="I1334" s="14" t="s">
        <v>31</v>
      </c>
      <c r="J1334" s="14" t="s">
        <v>134</v>
      </c>
      <c r="K1334" s="14" t="s">
        <v>17802</v>
      </c>
      <c r="L1334" s="14" t="s">
        <v>17803</v>
      </c>
      <c r="M1334" s="14" t="s">
        <v>37</v>
      </c>
      <c r="N1334" s="14" t="s">
        <v>55</v>
      </c>
      <c r="O1334" s="14" t="b">
        <f t="shared" ca="1" si="248"/>
        <v>0</v>
      </c>
      <c r="P1334" s="14" t="b">
        <f t="shared" ca="1" si="249"/>
        <v>0</v>
      </c>
      <c r="Q1334" s="5"/>
      <c r="R1334" s="5"/>
      <c r="S1334" s="5"/>
      <c r="T1334" s="5"/>
      <c r="U1334" s="5"/>
      <c r="V1334" s="5"/>
      <c r="W1334" s="5"/>
      <c r="X1334" s="5"/>
      <c r="Y1334" s="5"/>
      <c r="Z1334" s="5"/>
      <c r="AA1334" s="5"/>
      <c r="AB1334" s="5"/>
      <c r="AC1334" s="5"/>
      <c r="AD1334" s="5"/>
      <c r="AE1334" s="5"/>
    </row>
    <row r="1335" spans="1:31" ht="21" customHeight="1">
      <c r="A1335" s="5" t="s">
        <v>9556</v>
      </c>
      <c r="B1335" s="5" t="s">
        <v>17809</v>
      </c>
      <c r="C1335" s="5" t="s">
        <v>27</v>
      </c>
      <c r="D1335" s="5" t="s">
        <v>47</v>
      </c>
      <c r="E1335" s="5" t="s">
        <v>919</v>
      </c>
      <c r="F1335" s="7">
        <v>15</v>
      </c>
      <c r="G1335" s="7">
        <v>20</v>
      </c>
      <c r="H1335" s="5" t="s">
        <v>493</v>
      </c>
      <c r="I1335" s="5" t="s">
        <v>108</v>
      </c>
      <c r="J1335" s="5" t="s">
        <v>117</v>
      </c>
      <c r="K1335" s="5" t="s">
        <v>17811</v>
      </c>
      <c r="L1335" s="5" t="s">
        <v>17812</v>
      </c>
      <c r="M1335" s="5" t="s">
        <v>100</v>
      </c>
      <c r="N1335" s="5" t="s">
        <v>55</v>
      </c>
      <c r="O1335" s="5" t="b">
        <f t="shared" ca="1" si="248"/>
        <v>0</v>
      </c>
      <c r="P1335" s="5" t="b">
        <f t="shared" ca="1" si="249"/>
        <v>0</v>
      </c>
      <c r="Q1335" s="5"/>
      <c r="R1335" s="5"/>
      <c r="S1335" s="5"/>
      <c r="T1335" s="5"/>
      <c r="U1335" s="5"/>
      <c r="V1335" s="5"/>
      <c r="W1335" s="5"/>
      <c r="X1335" s="5"/>
      <c r="Y1335" s="5"/>
      <c r="Z1335" s="5"/>
      <c r="AA1335" s="5"/>
      <c r="AB1335" s="5"/>
      <c r="AC1335" s="5"/>
      <c r="AD1335" s="5"/>
      <c r="AE1335" s="5"/>
    </row>
    <row r="1336" spans="1:31" ht="21" customHeight="1">
      <c r="A1336" s="14" t="s">
        <v>9556</v>
      </c>
      <c r="B1336" s="14" t="s">
        <v>17817</v>
      </c>
      <c r="C1336" s="14" t="s">
        <v>20</v>
      </c>
      <c r="D1336" s="14" t="s">
        <v>1173</v>
      </c>
      <c r="E1336" s="14" t="s">
        <v>45</v>
      </c>
      <c r="F1336" s="15">
        <v>15</v>
      </c>
      <c r="G1336" s="15">
        <v>20</v>
      </c>
      <c r="H1336" s="14" t="s">
        <v>493</v>
      </c>
      <c r="I1336" s="14" t="s">
        <v>108</v>
      </c>
      <c r="J1336" s="14" t="s">
        <v>76</v>
      </c>
      <c r="K1336" s="14" t="s">
        <v>17820</v>
      </c>
      <c r="L1336" s="14" t="s">
        <v>17821</v>
      </c>
      <c r="M1336" s="14" t="s">
        <v>53</v>
      </c>
      <c r="N1336" s="14" t="s">
        <v>55</v>
      </c>
      <c r="O1336" s="14" t="b">
        <f t="shared" ca="1" si="248"/>
        <v>0</v>
      </c>
      <c r="P1336" s="14" t="b">
        <f t="shared" ca="1" si="249"/>
        <v>0</v>
      </c>
      <c r="Q1336" s="5"/>
      <c r="R1336" s="5"/>
      <c r="S1336" s="5"/>
      <c r="T1336" s="5"/>
      <c r="U1336" s="5"/>
      <c r="V1336" s="5"/>
      <c r="W1336" s="5"/>
      <c r="X1336" s="5"/>
      <c r="Y1336" s="5"/>
      <c r="Z1336" s="5"/>
      <c r="AA1336" s="5"/>
      <c r="AB1336" s="5"/>
      <c r="AC1336" s="5"/>
      <c r="AD1336" s="5"/>
      <c r="AE1336" s="5"/>
    </row>
    <row r="1337" spans="1:31" ht="21" customHeight="1">
      <c r="A1337" s="14" t="s">
        <v>17825</v>
      </c>
      <c r="B1337" s="14" t="s">
        <v>17826</v>
      </c>
      <c r="C1337" s="14" t="s">
        <v>20</v>
      </c>
      <c r="D1337" s="14" t="s">
        <v>296</v>
      </c>
      <c r="E1337" s="14" t="s">
        <v>29</v>
      </c>
      <c r="F1337" s="15">
        <v>15</v>
      </c>
      <c r="G1337" s="15">
        <v>19</v>
      </c>
      <c r="H1337" s="14" t="s">
        <v>5519</v>
      </c>
      <c r="I1337" s="14" t="s">
        <v>66</v>
      </c>
      <c r="J1337" s="14" t="s">
        <v>57</v>
      </c>
      <c r="K1337" s="14" t="s">
        <v>4877</v>
      </c>
      <c r="L1337" s="14" t="s">
        <v>17827</v>
      </c>
      <c r="M1337" s="14" t="s">
        <v>100</v>
      </c>
      <c r="N1337" s="14" t="s">
        <v>55</v>
      </c>
      <c r="O1337" s="14" t="b">
        <f t="shared" ca="1" si="248"/>
        <v>0</v>
      </c>
      <c r="P1337" s="14" t="b">
        <f t="shared" ca="1" si="249"/>
        <v>0</v>
      </c>
      <c r="Q1337" s="5"/>
      <c r="R1337" s="5"/>
      <c r="S1337" s="5"/>
      <c r="T1337" s="5"/>
      <c r="U1337" s="5"/>
      <c r="V1337" s="5"/>
      <c r="W1337" s="5"/>
      <c r="X1337" s="5"/>
      <c r="Y1337" s="5"/>
      <c r="Z1337" s="5"/>
      <c r="AA1337" s="5"/>
      <c r="AB1337" s="5"/>
      <c r="AC1337" s="5"/>
      <c r="AD1337" s="5"/>
      <c r="AE1337" s="5"/>
    </row>
    <row r="1338" spans="1:31" ht="21" customHeight="1">
      <c r="A1338" s="14" t="s">
        <v>9556</v>
      </c>
      <c r="B1338" s="14" t="s">
        <v>17828</v>
      </c>
      <c r="C1338" s="14" t="s">
        <v>27</v>
      </c>
      <c r="D1338" s="14" t="s">
        <v>199</v>
      </c>
      <c r="E1338" s="14" t="s">
        <v>45</v>
      </c>
      <c r="F1338" s="15">
        <v>15</v>
      </c>
      <c r="G1338" s="15">
        <v>25</v>
      </c>
      <c r="H1338" s="14" t="s">
        <v>151</v>
      </c>
      <c r="I1338" s="14" t="s">
        <v>24</v>
      </c>
      <c r="J1338" s="14" t="s">
        <v>999</v>
      </c>
      <c r="K1338" s="14" t="s">
        <v>17830</v>
      </c>
      <c r="L1338" s="16" t="s">
        <v>47</v>
      </c>
      <c r="M1338" s="14" t="s">
        <v>37</v>
      </c>
      <c r="N1338" s="14" t="s">
        <v>55</v>
      </c>
      <c r="O1338" s="14" t="b">
        <f t="shared" ca="1" si="248"/>
        <v>0</v>
      </c>
      <c r="P1338" s="14" t="b">
        <f t="shared" ca="1" si="249"/>
        <v>0</v>
      </c>
      <c r="Q1338" s="5"/>
      <c r="R1338" s="5"/>
      <c r="S1338" s="5"/>
      <c r="T1338" s="5"/>
      <c r="U1338" s="5"/>
      <c r="V1338" s="5"/>
      <c r="W1338" s="5"/>
      <c r="X1338" s="5"/>
      <c r="Y1338" s="5"/>
      <c r="Z1338" s="5"/>
      <c r="AA1338" s="5"/>
      <c r="AB1338" s="5"/>
      <c r="AC1338" s="5"/>
      <c r="AD1338" s="5"/>
      <c r="AE1338" s="5"/>
    </row>
    <row r="1339" spans="1:31" ht="21" customHeight="1">
      <c r="A1339" s="14" t="s">
        <v>17833</v>
      </c>
      <c r="B1339" s="14" t="s">
        <v>4701</v>
      </c>
      <c r="C1339" s="14" t="s">
        <v>20</v>
      </c>
      <c r="D1339" s="14" t="s">
        <v>47</v>
      </c>
      <c r="E1339" s="14" t="s">
        <v>45</v>
      </c>
      <c r="F1339" s="15">
        <v>15</v>
      </c>
      <c r="G1339" s="15">
        <v>25</v>
      </c>
      <c r="H1339" s="14" t="s">
        <v>151</v>
      </c>
      <c r="I1339" s="14" t="s">
        <v>31</v>
      </c>
      <c r="J1339" s="14" t="s">
        <v>252</v>
      </c>
      <c r="K1339" s="14" t="s">
        <v>17835</v>
      </c>
      <c r="L1339" s="14" t="s">
        <v>17836</v>
      </c>
      <c r="M1339" s="14" t="s">
        <v>37</v>
      </c>
      <c r="N1339" s="14" t="s">
        <v>237</v>
      </c>
      <c r="O1339" s="14" t="b">
        <f t="shared" ca="1" si="248"/>
        <v>0</v>
      </c>
      <c r="P1339" s="14" t="b">
        <f t="shared" ca="1" si="249"/>
        <v>0</v>
      </c>
      <c r="Q1339" s="5"/>
      <c r="R1339" s="5"/>
      <c r="S1339" s="5"/>
      <c r="T1339" s="5"/>
      <c r="U1339" s="5"/>
      <c r="V1339" s="5"/>
      <c r="W1339" s="5"/>
      <c r="X1339" s="5"/>
      <c r="Y1339" s="5"/>
      <c r="Z1339" s="5"/>
      <c r="AA1339" s="5"/>
      <c r="AB1339" s="5"/>
      <c r="AC1339" s="5"/>
      <c r="AD1339" s="5"/>
      <c r="AE1339" s="5"/>
    </row>
    <row r="1340" spans="1:31" ht="21" customHeight="1">
      <c r="A1340" s="14" t="s">
        <v>17839</v>
      </c>
      <c r="B1340" s="14" t="s">
        <v>17840</v>
      </c>
      <c r="C1340" s="14" t="s">
        <v>27</v>
      </c>
      <c r="D1340" s="14" t="s">
        <v>85</v>
      </c>
      <c r="E1340" s="14" t="s">
        <v>45</v>
      </c>
      <c r="F1340" s="15">
        <v>15</v>
      </c>
      <c r="G1340" s="15">
        <v>20</v>
      </c>
      <c r="H1340" s="14" t="s">
        <v>493</v>
      </c>
      <c r="I1340" s="14" t="s">
        <v>108</v>
      </c>
      <c r="J1340" s="14" t="s">
        <v>68</v>
      </c>
      <c r="K1340" s="14" t="s">
        <v>17842</v>
      </c>
      <c r="L1340" s="14" t="s">
        <v>17843</v>
      </c>
      <c r="M1340" s="14" t="s">
        <v>37</v>
      </c>
      <c r="N1340" s="14" t="s">
        <v>89</v>
      </c>
      <c r="O1340" s="14" t="b">
        <f t="shared" ca="1" si="248"/>
        <v>0</v>
      </c>
      <c r="P1340" s="14" t="b">
        <f t="shared" ca="1" si="249"/>
        <v>0</v>
      </c>
      <c r="Q1340" s="5"/>
      <c r="R1340" s="5"/>
      <c r="S1340" s="5"/>
      <c r="T1340" s="5"/>
      <c r="U1340" s="5"/>
      <c r="V1340" s="5"/>
      <c r="W1340" s="5"/>
      <c r="X1340" s="5"/>
      <c r="Y1340" s="5"/>
      <c r="Z1340" s="5"/>
      <c r="AA1340" s="5"/>
      <c r="AB1340" s="5"/>
      <c r="AC1340" s="5"/>
      <c r="AD1340" s="5"/>
      <c r="AE1340" s="5"/>
    </row>
    <row r="1341" spans="1:31" ht="21" customHeight="1">
      <c r="A1341" s="14" t="s">
        <v>17844</v>
      </c>
      <c r="B1341" s="14" t="s">
        <v>17845</v>
      </c>
      <c r="C1341" s="14" t="s">
        <v>27</v>
      </c>
      <c r="D1341" s="14" t="s">
        <v>75</v>
      </c>
      <c r="E1341" s="14" t="s">
        <v>45</v>
      </c>
      <c r="F1341" s="15">
        <v>15</v>
      </c>
      <c r="G1341" s="15">
        <v>28</v>
      </c>
      <c r="H1341" s="14" t="s">
        <v>652</v>
      </c>
      <c r="I1341" s="14" t="s">
        <v>108</v>
      </c>
      <c r="J1341" s="14" t="s">
        <v>76</v>
      </c>
      <c r="K1341" s="14" t="s">
        <v>17846</v>
      </c>
      <c r="L1341" s="14" t="s">
        <v>17847</v>
      </c>
      <c r="M1341" s="14" t="s">
        <v>53</v>
      </c>
      <c r="N1341" s="14" t="s">
        <v>55</v>
      </c>
      <c r="O1341" s="14" t="b">
        <f t="shared" ca="1" si="248"/>
        <v>0</v>
      </c>
      <c r="P1341" s="14" t="b">
        <f t="shared" ca="1" si="249"/>
        <v>0</v>
      </c>
      <c r="Q1341" s="5"/>
      <c r="R1341" s="5"/>
      <c r="S1341" s="5"/>
      <c r="T1341" s="5"/>
      <c r="U1341" s="5"/>
      <c r="V1341" s="5"/>
      <c r="W1341" s="5"/>
      <c r="X1341" s="5"/>
      <c r="Y1341" s="5"/>
      <c r="Z1341" s="5"/>
      <c r="AA1341" s="5"/>
      <c r="AB1341" s="5"/>
      <c r="AC1341" s="5"/>
      <c r="AD1341" s="5"/>
      <c r="AE1341" s="5"/>
    </row>
    <row r="1342" spans="1:31" ht="21" customHeight="1">
      <c r="A1342" s="14" t="s">
        <v>9556</v>
      </c>
      <c r="B1342" s="14" t="s">
        <v>17849</v>
      </c>
      <c r="C1342" s="14" t="s">
        <v>170</v>
      </c>
      <c r="D1342" s="14" t="s">
        <v>390</v>
      </c>
      <c r="E1342" s="14" t="s">
        <v>29</v>
      </c>
      <c r="F1342" s="15">
        <v>15</v>
      </c>
      <c r="G1342" s="15">
        <v>20</v>
      </c>
      <c r="H1342" s="14" t="s">
        <v>493</v>
      </c>
      <c r="I1342" s="14" t="s">
        <v>108</v>
      </c>
      <c r="J1342" s="14" t="s">
        <v>57</v>
      </c>
      <c r="K1342" s="16" t="s">
        <v>47</v>
      </c>
      <c r="L1342" s="14" t="s">
        <v>17850</v>
      </c>
      <c r="M1342" s="14" t="s">
        <v>100</v>
      </c>
      <c r="N1342" s="14" t="s">
        <v>55</v>
      </c>
      <c r="O1342" s="14" t="b">
        <f t="shared" ca="1" si="248"/>
        <v>0</v>
      </c>
      <c r="P1342" s="14" t="b">
        <f t="shared" ca="1" si="249"/>
        <v>0</v>
      </c>
      <c r="Q1342" s="5"/>
      <c r="R1342" s="5"/>
      <c r="S1342" s="5"/>
      <c r="T1342" s="5"/>
      <c r="U1342" s="5"/>
      <c r="V1342" s="5"/>
      <c r="W1342" s="5"/>
      <c r="X1342" s="5"/>
      <c r="Y1342" s="5"/>
      <c r="Z1342" s="5"/>
      <c r="AA1342" s="5"/>
      <c r="AB1342" s="5"/>
      <c r="AC1342" s="5"/>
      <c r="AD1342" s="5"/>
      <c r="AE1342" s="5"/>
    </row>
    <row r="1343" spans="1:31" ht="21" customHeight="1">
      <c r="A1343" s="14" t="s">
        <v>17852</v>
      </c>
      <c r="B1343" s="14" t="s">
        <v>17853</v>
      </c>
      <c r="C1343" s="14" t="s">
        <v>20</v>
      </c>
      <c r="D1343" s="14" t="s">
        <v>3833</v>
      </c>
      <c r="E1343" s="14" t="s">
        <v>45</v>
      </c>
      <c r="F1343" s="15">
        <v>15</v>
      </c>
      <c r="G1343" s="15">
        <v>25</v>
      </c>
      <c r="H1343" s="14" t="s">
        <v>151</v>
      </c>
      <c r="I1343" s="14" t="s">
        <v>108</v>
      </c>
      <c r="J1343" s="14" t="s">
        <v>8779</v>
      </c>
      <c r="K1343" s="14" t="s">
        <v>17854</v>
      </c>
      <c r="L1343" s="14" t="s">
        <v>17855</v>
      </c>
      <c r="M1343" s="14" t="s">
        <v>37</v>
      </c>
      <c r="N1343" s="14" t="s">
        <v>55</v>
      </c>
      <c r="O1343" s="14" t="b">
        <f t="shared" ca="1" si="248"/>
        <v>0</v>
      </c>
      <c r="P1343" s="14" t="b">
        <f t="shared" ca="1" si="249"/>
        <v>0</v>
      </c>
      <c r="Q1343" s="5"/>
      <c r="R1343" s="5"/>
      <c r="S1343" s="5"/>
      <c r="T1343" s="5"/>
      <c r="U1343" s="5"/>
      <c r="V1343" s="5"/>
      <c r="W1343" s="5"/>
      <c r="X1343" s="5"/>
      <c r="Y1343" s="5"/>
      <c r="Z1343" s="5"/>
      <c r="AA1343" s="5"/>
      <c r="AB1343" s="5"/>
      <c r="AC1343" s="5"/>
      <c r="AD1343" s="5"/>
      <c r="AE1343" s="5"/>
    </row>
    <row r="1344" spans="1:31" ht="21" customHeight="1">
      <c r="A1344" s="14" t="s">
        <v>17856</v>
      </c>
      <c r="B1344" s="14" t="s">
        <v>5190</v>
      </c>
      <c r="C1344" s="14" t="s">
        <v>20</v>
      </c>
      <c r="D1344" s="14" t="s">
        <v>2637</v>
      </c>
      <c r="E1344" s="14" t="s">
        <v>45</v>
      </c>
      <c r="F1344" s="15">
        <v>15</v>
      </c>
      <c r="G1344" s="15">
        <v>30</v>
      </c>
      <c r="H1344" s="14" t="s">
        <v>2134</v>
      </c>
      <c r="I1344" s="14" t="s">
        <v>108</v>
      </c>
      <c r="J1344" s="14" t="s">
        <v>48</v>
      </c>
      <c r="K1344" s="14" t="s">
        <v>17857</v>
      </c>
      <c r="L1344" s="14" t="s">
        <v>17858</v>
      </c>
      <c r="M1344" s="14" t="s">
        <v>100</v>
      </c>
      <c r="N1344" s="14" t="s">
        <v>271</v>
      </c>
      <c r="O1344" s="14" t="b">
        <f t="shared" ca="1" si="248"/>
        <v>0</v>
      </c>
      <c r="P1344" s="14" t="b">
        <f t="shared" ca="1" si="249"/>
        <v>0</v>
      </c>
      <c r="Q1344" s="5"/>
      <c r="R1344" s="5"/>
      <c r="S1344" s="5"/>
      <c r="T1344" s="5"/>
      <c r="U1344" s="5"/>
      <c r="V1344" s="5"/>
      <c r="W1344" s="5"/>
      <c r="X1344" s="5"/>
      <c r="Y1344" s="5"/>
      <c r="Z1344" s="5"/>
      <c r="AA1344" s="5"/>
      <c r="AB1344" s="5"/>
      <c r="AC1344" s="5"/>
      <c r="AD1344" s="5"/>
      <c r="AE1344" s="5"/>
    </row>
    <row r="1345" spans="1:31" ht="21" customHeight="1">
      <c r="A1345" s="14" t="s">
        <v>17859</v>
      </c>
      <c r="B1345" s="14" t="s">
        <v>17860</v>
      </c>
      <c r="C1345" s="14" t="s">
        <v>27</v>
      </c>
      <c r="D1345" s="14" t="s">
        <v>80</v>
      </c>
      <c r="E1345" s="14" t="s">
        <v>45</v>
      </c>
      <c r="F1345" s="15">
        <v>15</v>
      </c>
      <c r="G1345" s="15">
        <v>30</v>
      </c>
      <c r="H1345" s="14" t="s">
        <v>2134</v>
      </c>
      <c r="I1345" s="14" t="s">
        <v>108</v>
      </c>
      <c r="J1345" s="14" t="s">
        <v>76</v>
      </c>
      <c r="K1345" s="14" t="s">
        <v>17861</v>
      </c>
      <c r="L1345" s="14" t="s">
        <v>17863</v>
      </c>
      <c r="M1345" s="14" t="s">
        <v>37</v>
      </c>
      <c r="N1345" s="14" t="s">
        <v>237</v>
      </c>
      <c r="O1345" s="14" t="b">
        <f t="shared" ca="1" si="248"/>
        <v>0</v>
      </c>
      <c r="P1345" s="14" t="b">
        <f t="shared" ca="1" si="249"/>
        <v>0</v>
      </c>
      <c r="Q1345" s="5"/>
      <c r="R1345" s="5"/>
      <c r="S1345" s="5"/>
      <c r="T1345" s="5"/>
      <c r="U1345" s="5"/>
      <c r="V1345" s="5"/>
      <c r="W1345" s="5"/>
      <c r="X1345" s="5"/>
      <c r="Y1345" s="5"/>
      <c r="Z1345" s="5"/>
      <c r="AA1345" s="5"/>
      <c r="AB1345" s="5"/>
      <c r="AC1345" s="5"/>
      <c r="AD1345" s="5"/>
      <c r="AE1345" s="5"/>
    </row>
    <row r="1346" spans="1:31" ht="21" customHeight="1">
      <c r="A1346" s="14" t="s">
        <v>9556</v>
      </c>
      <c r="B1346" s="14" t="s">
        <v>17868</v>
      </c>
      <c r="C1346" s="14" t="s">
        <v>170</v>
      </c>
      <c r="D1346" s="14" t="s">
        <v>47</v>
      </c>
      <c r="E1346" s="14" t="s">
        <v>29</v>
      </c>
      <c r="F1346" s="15">
        <v>15</v>
      </c>
      <c r="G1346" s="15">
        <v>25</v>
      </c>
      <c r="H1346" s="14" t="s">
        <v>151</v>
      </c>
      <c r="I1346" s="14" t="s">
        <v>31</v>
      </c>
      <c r="J1346" s="14" t="s">
        <v>2273</v>
      </c>
      <c r="K1346" s="14" t="s">
        <v>17869</v>
      </c>
      <c r="L1346" s="14" t="s">
        <v>17870</v>
      </c>
      <c r="M1346" s="14" t="s">
        <v>167</v>
      </c>
      <c r="N1346" s="14" t="s">
        <v>55</v>
      </c>
      <c r="O1346" s="14" t="b">
        <f t="shared" ca="1" si="248"/>
        <v>0</v>
      </c>
      <c r="P1346" s="14" t="b">
        <f t="shared" ca="1" si="249"/>
        <v>0</v>
      </c>
      <c r="Q1346" s="5"/>
      <c r="R1346" s="5"/>
      <c r="S1346" s="5"/>
      <c r="T1346" s="5"/>
      <c r="U1346" s="5"/>
      <c r="V1346" s="5"/>
      <c r="W1346" s="5"/>
      <c r="X1346" s="5"/>
      <c r="Y1346" s="5"/>
      <c r="Z1346" s="5"/>
      <c r="AA1346" s="5"/>
      <c r="AB1346" s="5"/>
      <c r="AC1346" s="5"/>
      <c r="AD1346" s="5"/>
      <c r="AE1346" s="5"/>
    </row>
    <row r="1347" spans="1:31" ht="21" customHeight="1">
      <c r="A1347" s="5" t="s">
        <v>15408</v>
      </c>
      <c r="B1347" s="5" t="s">
        <v>17873</v>
      </c>
      <c r="C1347" s="5" t="s">
        <v>27</v>
      </c>
      <c r="D1347" s="5" t="s">
        <v>47</v>
      </c>
      <c r="E1347" s="5" t="s">
        <v>45</v>
      </c>
      <c r="F1347" s="7">
        <v>15</v>
      </c>
      <c r="G1347" s="7">
        <v>25</v>
      </c>
      <c r="H1347" s="5" t="s">
        <v>151</v>
      </c>
      <c r="I1347" s="5" t="s">
        <v>31</v>
      </c>
      <c r="J1347" s="5" t="s">
        <v>76</v>
      </c>
      <c r="K1347" s="5" t="s">
        <v>17875</v>
      </c>
      <c r="L1347" s="5" t="s">
        <v>17876</v>
      </c>
      <c r="M1347" s="5" t="s">
        <v>167</v>
      </c>
      <c r="N1347" s="5" t="s">
        <v>38</v>
      </c>
      <c r="O1347" s="5" t="b">
        <f t="shared" ca="1" si="248"/>
        <v>0</v>
      </c>
      <c r="P1347" s="5" t="b">
        <f ca="1">IFERROR(__xludf.DUMMYFUNCTION("REGEXMATCH(L1347,""PHP"")"),TRUE)</f>
        <v>1</v>
      </c>
      <c r="Q1347" s="5"/>
      <c r="R1347" s="5"/>
      <c r="S1347" s="5"/>
      <c r="T1347" s="5"/>
      <c r="U1347" s="5"/>
      <c r="V1347" s="5"/>
      <c r="W1347" s="5"/>
      <c r="X1347" s="5"/>
      <c r="Y1347" s="5"/>
      <c r="Z1347" s="5"/>
      <c r="AA1347" s="5"/>
      <c r="AB1347" s="5"/>
      <c r="AC1347" s="5"/>
      <c r="AD1347" s="5"/>
      <c r="AE1347" s="5"/>
    </row>
    <row r="1348" spans="1:31" ht="21" customHeight="1">
      <c r="A1348" s="5" t="s">
        <v>13149</v>
      </c>
      <c r="B1348" s="5" t="s">
        <v>17883</v>
      </c>
      <c r="C1348" s="5" t="s">
        <v>170</v>
      </c>
      <c r="D1348" s="5" t="s">
        <v>390</v>
      </c>
      <c r="E1348" s="5" t="s">
        <v>29</v>
      </c>
      <c r="F1348" s="7">
        <v>15</v>
      </c>
      <c r="G1348" s="7">
        <v>20</v>
      </c>
      <c r="H1348" s="5" t="s">
        <v>493</v>
      </c>
      <c r="I1348" s="5" t="s">
        <v>31</v>
      </c>
      <c r="J1348" s="5" t="s">
        <v>17884</v>
      </c>
      <c r="K1348" s="5" t="s">
        <v>17885</v>
      </c>
      <c r="L1348" s="5" t="s">
        <v>17886</v>
      </c>
      <c r="M1348" s="5" t="s">
        <v>37</v>
      </c>
      <c r="N1348" s="5" t="s">
        <v>89</v>
      </c>
      <c r="O1348" s="5" t="b">
        <f t="shared" ref="O1348:O1350" ca="1" si="250">IFERROR(__xludf.DUMMYFUNCTION("REGEXMATCH(A1348,""PHP"")"),TRUE)</f>
        <v>1</v>
      </c>
      <c r="P1348" s="5"/>
      <c r="Q1348" s="5"/>
      <c r="R1348" s="5"/>
      <c r="S1348" s="5"/>
      <c r="T1348" s="5"/>
      <c r="U1348" s="5"/>
      <c r="V1348" s="5"/>
      <c r="W1348" s="5"/>
      <c r="X1348" s="5"/>
      <c r="Y1348" s="5"/>
      <c r="Z1348" s="5"/>
      <c r="AA1348" s="5"/>
      <c r="AB1348" s="5"/>
      <c r="AC1348" s="5"/>
      <c r="AD1348" s="5"/>
      <c r="AE1348" s="5"/>
    </row>
    <row r="1349" spans="1:31" ht="21" customHeight="1">
      <c r="A1349" s="5" t="s">
        <v>11059</v>
      </c>
      <c r="B1349" s="5" t="s">
        <v>14004</v>
      </c>
      <c r="C1349" s="5" t="s">
        <v>170</v>
      </c>
      <c r="D1349" s="5" t="s">
        <v>390</v>
      </c>
      <c r="E1349" s="5" t="s">
        <v>29</v>
      </c>
      <c r="F1349" s="7">
        <v>15</v>
      </c>
      <c r="G1349" s="7">
        <v>20</v>
      </c>
      <c r="H1349" s="5" t="s">
        <v>493</v>
      </c>
      <c r="I1349" s="5" t="s">
        <v>66</v>
      </c>
      <c r="J1349" s="5" t="s">
        <v>117</v>
      </c>
      <c r="K1349" s="5" t="s">
        <v>17889</v>
      </c>
      <c r="L1349" s="5" t="s">
        <v>17890</v>
      </c>
      <c r="M1349" s="5" t="s">
        <v>37</v>
      </c>
      <c r="N1349" s="5" t="s">
        <v>405</v>
      </c>
      <c r="O1349" s="5" t="b">
        <f t="shared" ca="1" si="250"/>
        <v>1</v>
      </c>
      <c r="P1349" s="5"/>
      <c r="Q1349" s="5"/>
      <c r="R1349" s="5"/>
      <c r="S1349" s="5"/>
      <c r="T1349" s="5"/>
      <c r="U1349" s="5"/>
      <c r="V1349" s="5"/>
      <c r="W1349" s="5"/>
      <c r="X1349" s="5"/>
      <c r="Y1349" s="5"/>
      <c r="Z1349" s="5"/>
      <c r="AA1349" s="5"/>
      <c r="AB1349" s="5"/>
      <c r="AC1349" s="5"/>
      <c r="AD1349" s="5"/>
      <c r="AE1349" s="5"/>
    </row>
    <row r="1350" spans="1:31" ht="21" customHeight="1">
      <c r="A1350" s="5" t="s">
        <v>17892</v>
      </c>
      <c r="B1350" s="5" t="s">
        <v>17893</v>
      </c>
      <c r="C1350" s="5" t="s">
        <v>27</v>
      </c>
      <c r="D1350" s="5" t="s">
        <v>54</v>
      </c>
      <c r="E1350" s="5" t="s">
        <v>45</v>
      </c>
      <c r="F1350" s="7">
        <v>15</v>
      </c>
      <c r="G1350" s="7">
        <v>25</v>
      </c>
      <c r="H1350" s="5" t="s">
        <v>151</v>
      </c>
      <c r="I1350" s="5" t="s">
        <v>24</v>
      </c>
      <c r="J1350" s="5" t="s">
        <v>11666</v>
      </c>
      <c r="K1350" s="5" t="s">
        <v>626</v>
      </c>
      <c r="L1350" s="9" t="s">
        <v>47</v>
      </c>
      <c r="M1350" s="5" t="s">
        <v>53</v>
      </c>
      <c r="N1350" s="5" t="s">
        <v>55</v>
      </c>
      <c r="O1350" s="5" t="b">
        <f t="shared" ca="1" si="250"/>
        <v>1</v>
      </c>
      <c r="P1350" s="9"/>
      <c r="Q1350" s="5"/>
      <c r="R1350" s="5"/>
      <c r="S1350" s="5"/>
      <c r="T1350" s="5"/>
      <c r="U1350" s="5"/>
      <c r="V1350" s="5"/>
      <c r="W1350" s="5"/>
      <c r="X1350" s="5"/>
      <c r="Y1350" s="5"/>
      <c r="Z1350" s="5"/>
      <c r="AA1350" s="5"/>
      <c r="AB1350" s="5"/>
      <c r="AC1350" s="5"/>
      <c r="AD1350" s="5"/>
      <c r="AE1350" s="5"/>
    </row>
    <row r="1351" spans="1:31" ht="21" customHeight="1">
      <c r="A1351" s="5" t="s">
        <v>17894</v>
      </c>
      <c r="B1351" s="5" t="s">
        <v>17895</v>
      </c>
      <c r="C1351" s="5" t="s">
        <v>20</v>
      </c>
      <c r="D1351" s="5" t="s">
        <v>21</v>
      </c>
      <c r="E1351" s="5" t="s">
        <v>45</v>
      </c>
      <c r="F1351" s="7">
        <v>15</v>
      </c>
      <c r="G1351" s="7">
        <v>50</v>
      </c>
      <c r="H1351" s="5" t="s">
        <v>5299</v>
      </c>
      <c r="I1351" s="5" t="s">
        <v>24</v>
      </c>
      <c r="J1351" s="5" t="s">
        <v>3697</v>
      </c>
      <c r="K1351" s="5" t="s">
        <v>17896</v>
      </c>
      <c r="L1351" s="5" t="s">
        <v>17897</v>
      </c>
      <c r="M1351" s="5" t="s">
        <v>53</v>
      </c>
      <c r="N1351" s="5" t="s">
        <v>55</v>
      </c>
      <c r="O1351" s="5" t="b">
        <f ca="1">IFERROR(__xludf.DUMMYFUNCTION("REGEXMATCH(A1351,""(?i)PHP"")"),TRUE)</f>
        <v>1</v>
      </c>
      <c r="P1351" s="5" t="b">
        <f ca="1">IFERROR(__xludf.DUMMYFUNCTION("REGEXMATCH(L1351,""PHP"")"),FALSE)</f>
        <v>0</v>
      </c>
      <c r="Q1351" s="5"/>
      <c r="R1351" s="5"/>
      <c r="S1351" s="5"/>
      <c r="T1351" s="5"/>
      <c r="U1351" s="5"/>
      <c r="V1351" s="5"/>
      <c r="W1351" s="5"/>
      <c r="X1351" s="5"/>
      <c r="Y1351" s="5"/>
      <c r="Z1351" s="5"/>
      <c r="AA1351" s="5"/>
      <c r="AB1351" s="5"/>
      <c r="AC1351" s="5"/>
      <c r="AD1351" s="5"/>
      <c r="AE1351" s="5"/>
    </row>
    <row r="1352" spans="1:31" ht="21" customHeight="1">
      <c r="A1352" s="5" t="s">
        <v>248</v>
      </c>
      <c r="B1352" s="5" t="s">
        <v>17899</v>
      </c>
      <c r="C1352" s="5" t="s">
        <v>27</v>
      </c>
      <c r="D1352" s="5" t="s">
        <v>85</v>
      </c>
      <c r="E1352" s="5" t="s">
        <v>29</v>
      </c>
      <c r="F1352" s="7">
        <v>15</v>
      </c>
      <c r="G1352" s="7">
        <v>20</v>
      </c>
      <c r="H1352" s="5" t="s">
        <v>493</v>
      </c>
      <c r="I1352" s="5" t="s">
        <v>31</v>
      </c>
      <c r="J1352" s="5" t="s">
        <v>315</v>
      </c>
      <c r="K1352" s="5" t="s">
        <v>17900</v>
      </c>
      <c r="L1352" s="5" t="s">
        <v>17901</v>
      </c>
      <c r="M1352" s="5" t="s">
        <v>100</v>
      </c>
      <c r="N1352" s="5" t="s">
        <v>55</v>
      </c>
      <c r="O1352" s="5" t="b">
        <f t="shared" ref="O1352:O1377" ca="1" si="251">IFERROR(__xludf.DUMMYFUNCTION("REGEXMATCH(A1352,""PHP"")"),TRUE)</f>
        <v>1</v>
      </c>
      <c r="P1352" s="5"/>
      <c r="Q1352" s="5"/>
      <c r="R1352" s="5"/>
      <c r="S1352" s="5"/>
      <c r="T1352" s="5"/>
      <c r="U1352" s="5"/>
      <c r="V1352" s="5"/>
      <c r="W1352" s="5"/>
      <c r="X1352" s="5"/>
      <c r="Y1352" s="5"/>
      <c r="Z1352" s="5"/>
      <c r="AA1352" s="5"/>
      <c r="AB1352" s="5"/>
      <c r="AC1352" s="5"/>
      <c r="AD1352" s="5"/>
      <c r="AE1352" s="5"/>
    </row>
    <row r="1353" spans="1:31" ht="21" customHeight="1">
      <c r="A1353" s="5" t="s">
        <v>10757</v>
      </c>
      <c r="B1353" s="5" t="s">
        <v>4693</v>
      </c>
      <c r="C1353" s="5" t="s">
        <v>170</v>
      </c>
      <c r="D1353" s="5" t="s">
        <v>390</v>
      </c>
      <c r="E1353" s="5" t="s">
        <v>29</v>
      </c>
      <c r="F1353" s="7">
        <v>15</v>
      </c>
      <c r="G1353" s="7">
        <v>23</v>
      </c>
      <c r="H1353" s="5" t="s">
        <v>6162</v>
      </c>
      <c r="I1353" s="5" t="s">
        <v>24</v>
      </c>
      <c r="J1353" s="5" t="s">
        <v>947</v>
      </c>
      <c r="K1353" s="5" t="s">
        <v>17905</v>
      </c>
      <c r="L1353" s="9" t="s">
        <v>47</v>
      </c>
      <c r="M1353" s="5" t="s">
        <v>53</v>
      </c>
      <c r="N1353" s="5" t="s">
        <v>55</v>
      </c>
      <c r="O1353" s="5" t="b">
        <f t="shared" ca="1" si="251"/>
        <v>1</v>
      </c>
      <c r="P1353" s="9"/>
      <c r="Q1353" s="5"/>
      <c r="R1353" s="5"/>
      <c r="S1353" s="5"/>
      <c r="T1353" s="5"/>
      <c r="U1353" s="5"/>
      <c r="V1353" s="5"/>
      <c r="W1353" s="5"/>
      <c r="X1353" s="5"/>
      <c r="Y1353" s="5"/>
      <c r="Z1353" s="5"/>
      <c r="AA1353" s="5"/>
      <c r="AB1353" s="5"/>
      <c r="AC1353" s="5"/>
      <c r="AD1353" s="5"/>
      <c r="AE1353" s="5"/>
    </row>
    <row r="1354" spans="1:31" ht="21" customHeight="1">
      <c r="A1354" s="5" t="s">
        <v>248</v>
      </c>
      <c r="B1354" s="5" t="s">
        <v>17907</v>
      </c>
      <c r="C1354" s="5" t="s">
        <v>27</v>
      </c>
      <c r="D1354" s="5" t="s">
        <v>80</v>
      </c>
      <c r="E1354" s="5" t="s">
        <v>45</v>
      </c>
      <c r="F1354" s="7">
        <v>15</v>
      </c>
      <c r="G1354" s="7">
        <v>20</v>
      </c>
      <c r="H1354" s="5" t="s">
        <v>493</v>
      </c>
      <c r="I1354" s="5" t="s">
        <v>108</v>
      </c>
      <c r="J1354" s="5" t="s">
        <v>106</v>
      </c>
      <c r="K1354" s="9" t="s">
        <v>47</v>
      </c>
      <c r="L1354" s="5" t="s">
        <v>17908</v>
      </c>
      <c r="M1354" s="5" t="s">
        <v>37</v>
      </c>
      <c r="N1354" s="5" t="s">
        <v>237</v>
      </c>
      <c r="O1354" s="5" t="b">
        <f t="shared" ca="1" si="251"/>
        <v>1</v>
      </c>
      <c r="P1354" s="5"/>
      <c r="Q1354" s="5"/>
      <c r="R1354" s="5"/>
      <c r="S1354" s="5"/>
      <c r="T1354" s="5"/>
      <c r="U1354" s="5"/>
      <c r="V1354" s="5"/>
      <c r="W1354" s="5"/>
      <c r="X1354" s="5"/>
      <c r="Y1354" s="5"/>
      <c r="Z1354" s="5"/>
      <c r="AA1354" s="5"/>
      <c r="AB1354" s="5"/>
      <c r="AC1354" s="5"/>
      <c r="AD1354" s="5"/>
      <c r="AE1354" s="5"/>
    </row>
    <row r="1355" spans="1:31" ht="21" customHeight="1">
      <c r="A1355" s="5" t="s">
        <v>10757</v>
      </c>
      <c r="B1355" s="5" t="s">
        <v>17911</v>
      </c>
      <c r="C1355" s="5" t="s">
        <v>27</v>
      </c>
      <c r="D1355" s="5" t="s">
        <v>80</v>
      </c>
      <c r="E1355" s="5" t="s">
        <v>45</v>
      </c>
      <c r="F1355" s="7">
        <v>15</v>
      </c>
      <c r="G1355" s="7">
        <v>20</v>
      </c>
      <c r="H1355" s="5" t="s">
        <v>493</v>
      </c>
      <c r="I1355" s="5" t="s">
        <v>108</v>
      </c>
      <c r="J1355" s="5" t="s">
        <v>57</v>
      </c>
      <c r="K1355" s="5" t="s">
        <v>17912</v>
      </c>
      <c r="L1355" s="5" t="s">
        <v>17913</v>
      </c>
      <c r="M1355" s="5" t="s">
        <v>167</v>
      </c>
      <c r="N1355" s="5" t="s">
        <v>55</v>
      </c>
      <c r="O1355" s="5" t="b">
        <f t="shared" ca="1" si="251"/>
        <v>1</v>
      </c>
      <c r="P1355" s="5"/>
      <c r="Q1355" s="5"/>
      <c r="R1355" s="5"/>
      <c r="S1355" s="5"/>
      <c r="T1355" s="5"/>
      <c r="U1355" s="5"/>
      <c r="V1355" s="5"/>
      <c r="W1355" s="5"/>
      <c r="X1355" s="5"/>
      <c r="Y1355" s="5"/>
      <c r="Z1355" s="5"/>
      <c r="AA1355" s="5"/>
      <c r="AB1355" s="5"/>
      <c r="AC1355" s="5"/>
      <c r="AD1355" s="5"/>
      <c r="AE1355" s="5"/>
    </row>
    <row r="1356" spans="1:31" ht="21" customHeight="1">
      <c r="A1356" s="5" t="s">
        <v>11424</v>
      </c>
      <c r="B1356" s="5" t="s">
        <v>17914</v>
      </c>
      <c r="C1356" s="5" t="s">
        <v>170</v>
      </c>
      <c r="D1356" s="5" t="s">
        <v>390</v>
      </c>
      <c r="E1356" s="5" t="s">
        <v>45</v>
      </c>
      <c r="F1356" s="7">
        <v>15</v>
      </c>
      <c r="G1356" s="7">
        <v>25</v>
      </c>
      <c r="H1356" s="5" t="s">
        <v>151</v>
      </c>
      <c r="I1356" s="5" t="s">
        <v>108</v>
      </c>
      <c r="J1356" s="5" t="s">
        <v>76</v>
      </c>
      <c r="K1356" s="5" t="s">
        <v>4086</v>
      </c>
      <c r="L1356" s="5" t="s">
        <v>17915</v>
      </c>
      <c r="M1356" s="5" t="s">
        <v>100</v>
      </c>
      <c r="N1356" s="5" t="s">
        <v>55</v>
      </c>
      <c r="O1356" s="5" t="b">
        <f t="shared" ca="1" si="251"/>
        <v>1</v>
      </c>
      <c r="P1356" s="5"/>
      <c r="Q1356" s="5"/>
      <c r="R1356" s="5"/>
      <c r="S1356" s="5"/>
      <c r="T1356" s="5"/>
      <c r="U1356" s="5"/>
      <c r="V1356" s="5"/>
      <c r="W1356" s="5"/>
      <c r="X1356" s="5"/>
      <c r="Y1356" s="5"/>
      <c r="Z1356" s="5"/>
      <c r="AA1356" s="5"/>
      <c r="AB1356" s="5"/>
      <c r="AC1356" s="5"/>
      <c r="AD1356" s="5"/>
      <c r="AE1356" s="5"/>
    </row>
    <row r="1357" spans="1:31" ht="21" customHeight="1">
      <c r="A1357" s="5" t="s">
        <v>248</v>
      </c>
      <c r="B1357" s="5" t="s">
        <v>17917</v>
      </c>
      <c r="C1357" s="5" t="s">
        <v>170</v>
      </c>
      <c r="D1357" s="5" t="s">
        <v>390</v>
      </c>
      <c r="E1357" s="5" t="s">
        <v>45</v>
      </c>
      <c r="F1357" s="7">
        <v>15</v>
      </c>
      <c r="G1357" s="7">
        <v>25</v>
      </c>
      <c r="H1357" s="5" t="s">
        <v>151</v>
      </c>
      <c r="I1357" s="5" t="s">
        <v>108</v>
      </c>
      <c r="J1357" s="5" t="s">
        <v>110</v>
      </c>
      <c r="K1357" s="9" t="s">
        <v>47</v>
      </c>
      <c r="L1357" s="5" t="s">
        <v>17920</v>
      </c>
      <c r="M1357" s="5" t="s">
        <v>53</v>
      </c>
      <c r="N1357" s="5" t="s">
        <v>55</v>
      </c>
      <c r="O1357" s="5" t="b">
        <f t="shared" ca="1" si="251"/>
        <v>1</v>
      </c>
      <c r="P1357" s="5"/>
      <c r="Q1357" s="5"/>
      <c r="R1357" s="5"/>
      <c r="S1357" s="5"/>
      <c r="T1357" s="5"/>
      <c r="U1357" s="5"/>
      <c r="V1357" s="5"/>
      <c r="W1357" s="5"/>
      <c r="X1357" s="5"/>
      <c r="Y1357" s="5"/>
      <c r="Z1357" s="5"/>
      <c r="AA1357" s="5"/>
      <c r="AB1357" s="5"/>
      <c r="AC1357" s="5"/>
      <c r="AD1357" s="5"/>
      <c r="AE1357" s="5"/>
    </row>
    <row r="1358" spans="1:31" ht="21" customHeight="1">
      <c r="A1358" s="5" t="s">
        <v>13149</v>
      </c>
      <c r="B1358" s="5" t="s">
        <v>13233</v>
      </c>
      <c r="C1358" s="5" t="s">
        <v>27</v>
      </c>
      <c r="D1358" s="5" t="s">
        <v>85</v>
      </c>
      <c r="E1358" s="5" t="s">
        <v>45</v>
      </c>
      <c r="F1358" s="7">
        <v>15</v>
      </c>
      <c r="G1358" s="7">
        <v>25</v>
      </c>
      <c r="H1358" s="5" t="s">
        <v>151</v>
      </c>
      <c r="I1358" s="5" t="s">
        <v>24</v>
      </c>
      <c r="J1358" s="5" t="s">
        <v>2520</v>
      </c>
      <c r="K1358" s="5" t="s">
        <v>13235</v>
      </c>
      <c r="L1358" s="5" t="s">
        <v>17924</v>
      </c>
      <c r="M1358" s="5" t="s">
        <v>167</v>
      </c>
      <c r="N1358" s="5" t="s">
        <v>237</v>
      </c>
      <c r="O1358" s="5" t="b">
        <f t="shared" ca="1" si="251"/>
        <v>1</v>
      </c>
      <c r="P1358" s="5"/>
      <c r="Q1358" s="5"/>
      <c r="R1358" s="5"/>
      <c r="S1358" s="5"/>
      <c r="T1358" s="5"/>
      <c r="U1358" s="5"/>
      <c r="V1358" s="5"/>
      <c r="W1358" s="5"/>
      <c r="X1358" s="5"/>
      <c r="Y1358" s="5"/>
      <c r="Z1358" s="5"/>
      <c r="AA1358" s="5"/>
      <c r="AB1358" s="5"/>
      <c r="AC1358" s="5"/>
      <c r="AD1358" s="5"/>
      <c r="AE1358" s="5"/>
    </row>
    <row r="1359" spans="1:31" ht="21" customHeight="1">
      <c r="A1359" s="5" t="s">
        <v>17927</v>
      </c>
      <c r="B1359" s="5" t="s">
        <v>17928</v>
      </c>
      <c r="C1359" s="5" t="s">
        <v>27</v>
      </c>
      <c r="D1359" s="5" t="s">
        <v>85</v>
      </c>
      <c r="E1359" s="5" t="s">
        <v>29</v>
      </c>
      <c r="F1359" s="7">
        <v>15</v>
      </c>
      <c r="G1359" s="7">
        <v>25</v>
      </c>
      <c r="H1359" s="5" t="s">
        <v>151</v>
      </c>
      <c r="I1359" s="5" t="s">
        <v>108</v>
      </c>
      <c r="J1359" s="5" t="s">
        <v>947</v>
      </c>
      <c r="K1359" s="5" t="s">
        <v>17929</v>
      </c>
      <c r="L1359" s="5" t="s">
        <v>17930</v>
      </c>
      <c r="M1359" s="5" t="s">
        <v>53</v>
      </c>
      <c r="N1359" s="5" t="s">
        <v>55</v>
      </c>
      <c r="O1359" s="5" t="b">
        <f t="shared" ca="1" si="251"/>
        <v>1</v>
      </c>
      <c r="P1359" s="5"/>
      <c r="Q1359" s="5"/>
      <c r="R1359" s="5"/>
      <c r="S1359" s="5"/>
      <c r="T1359" s="5"/>
      <c r="U1359" s="5"/>
      <c r="V1359" s="5"/>
      <c r="W1359" s="5"/>
      <c r="X1359" s="5"/>
      <c r="Y1359" s="5"/>
      <c r="Z1359" s="5"/>
      <c r="AA1359" s="5"/>
      <c r="AB1359" s="5"/>
      <c r="AC1359" s="5"/>
      <c r="AD1359" s="5"/>
      <c r="AE1359" s="5"/>
    </row>
    <row r="1360" spans="1:31" ht="21" customHeight="1">
      <c r="A1360" s="5" t="s">
        <v>10757</v>
      </c>
      <c r="B1360" s="5" t="s">
        <v>16138</v>
      </c>
      <c r="C1360" s="5" t="s">
        <v>20</v>
      </c>
      <c r="D1360" s="5" t="s">
        <v>1173</v>
      </c>
      <c r="E1360" s="5" t="s">
        <v>45</v>
      </c>
      <c r="F1360" s="7">
        <v>15</v>
      </c>
      <c r="G1360" s="7">
        <v>20</v>
      </c>
      <c r="H1360" s="5" t="s">
        <v>493</v>
      </c>
      <c r="I1360" s="5" t="s">
        <v>108</v>
      </c>
      <c r="J1360" s="5" t="s">
        <v>576</v>
      </c>
      <c r="K1360" s="5" t="s">
        <v>16140</v>
      </c>
      <c r="L1360" s="5" t="s">
        <v>16142</v>
      </c>
      <c r="M1360" s="5" t="s">
        <v>37</v>
      </c>
      <c r="N1360" s="5" t="s">
        <v>55</v>
      </c>
      <c r="O1360" s="5" t="b">
        <f t="shared" ca="1" si="251"/>
        <v>1</v>
      </c>
      <c r="P1360" s="5"/>
      <c r="Q1360" s="5"/>
      <c r="R1360" s="5"/>
      <c r="S1360" s="5"/>
      <c r="T1360" s="5"/>
      <c r="U1360" s="5"/>
      <c r="V1360" s="5"/>
      <c r="W1360" s="5"/>
      <c r="X1360" s="5"/>
      <c r="Y1360" s="5"/>
      <c r="Z1360" s="5"/>
      <c r="AA1360" s="5"/>
      <c r="AB1360" s="5"/>
      <c r="AC1360" s="5"/>
      <c r="AD1360" s="5"/>
      <c r="AE1360" s="5"/>
    </row>
    <row r="1361" spans="1:31" ht="21" customHeight="1">
      <c r="A1361" s="5" t="s">
        <v>3997</v>
      </c>
      <c r="B1361" s="5" t="s">
        <v>17936</v>
      </c>
      <c r="C1361" s="5" t="s">
        <v>27</v>
      </c>
      <c r="D1361" s="5" t="s">
        <v>75</v>
      </c>
      <c r="E1361" s="5" t="s">
        <v>29</v>
      </c>
      <c r="F1361" s="7">
        <v>15</v>
      </c>
      <c r="G1361" s="7">
        <v>20</v>
      </c>
      <c r="H1361" s="5" t="s">
        <v>493</v>
      </c>
      <c r="I1361" s="5" t="s">
        <v>24</v>
      </c>
      <c r="J1361" s="5" t="s">
        <v>17937</v>
      </c>
      <c r="K1361" s="5" t="s">
        <v>1353</v>
      </c>
      <c r="L1361" s="9" t="s">
        <v>47</v>
      </c>
      <c r="M1361" s="5" t="s">
        <v>53</v>
      </c>
      <c r="N1361" s="5" t="s">
        <v>237</v>
      </c>
      <c r="O1361" s="5" t="b">
        <f t="shared" ca="1" si="251"/>
        <v>1</v>
      </c>
      <c r="P1361" s="9"/>
      <c r="Q1361" s="5"/>
      <c r="R1361" s="5"/>
      <c r="S1361" s="5"/>
      <c r="T1361" s="5"/>
      <c r="U1361" s="5"/>
      <c r="V1361" s="5"/>
      <c r="W1361" s="5"/>
      <c r="X1361" s="5"/>
      <c r="Y1361" s="5"/>
      <c r="Z1361" s="5"/>
      <c r="AA1361" s="5"/>
      <c r="AB1361" s="5"/>
      <c r="AC1361" s="5"/>
      <c r="AD1361" s="5"/>
      <c r="AE1361" s="5"/>
    </row>
    <row r="1362" spans="1:31" ht="21" customHeight="1">
      <c r="A1362" s="5" t="s">
        <v>10757</v>
      </c>
      <c r="B1362" s="5" t="s">
        <v>4318</v>
      </c>
      <c r="C1362" s="5" t="s">
        <v>27</v>
      </c>
      <c r="D1362" s="5" t="s">
        <v>119</v>
      </c>
      <c r="E1362" s="5" t="s">
        <v>29</v>
      </c>
      <c r="F1362" s="7">
        <v>15</v>
      </c>
      <c r="G1362" s="7">
        <v>20</v>
      </c>
      <c r="H1362" s="5" t="s">
        <v>493</v>
      </c>
      <c r="I1362" s="5" t="s">
        <v>66</v>
      </c>
      <c r="J1362" s="5" t="s">
        <v>48</v>
      </c>
      <c r="K1362" s="5" t="s">
        <v>17938</v>
      </c>
      <c r="L1362" s="5" t="s">
        <v>17939</v>
      </c>
      <c r="M1362" s="5" t="s">
        <v>53</v>
      </c>
      <c r="N1362" s="5" t="s">
        <v>38</v>
      </c>
      <c r="O1362" s="5" t="b">
        <f t="shared" ca="1" si="251"/>
        <v>1</v>
      </c>
      <c r="P1362" s="5"/>
      <c r="Q1362" s="5"/>
      <c r="R1362" s="5"/>
      <c r="S1362" s="5"/>
      <c r="T1362" s="5"/>
      <c r="U1362" s="5"/>
      <c r="V1362" s="5"/>
      <c r="W1362" s="5"/>
      <c r="X1362" s="5"/>
      <c r="Y1362" s="5"/>
      <c r="Z1362" s="5"/>
      <c r="AA1362" s="5"/>
      <c r="AB1362" s="5"/>
      <c r="AC1362" s="5"/>
      <c r="AD1362" s="5"/>
      <c r="AE1362" s="5"/>
    </row>
    <row r="1363" spans="1:31" ht="21" customHeight="1">
      <c r="A1363" s="5" t="s">
        <v>17940</v>
      </c>
      <c r="B1363" s="5" t="s">
        <v>14696</v>
      </c>
      <c r="C1363" s="5" t="s">
        <v>41</v>
      </c>
      <c r="D1363" s="5" t="s">
        <v>114</v>
      </c>
      <c r="E1363" s="5" t="s">
        <v>45</v>
      </c>
      <c r="F1363" s="7">
        <v>15</v>
      </c>
      <c r="G1363" s="7">
        <v>30</v>
      </c>
      <c r="H1363" s="5" t="s">
        <v>2134</v>
      </c>
      <c r="I1363" s="5" t="s">
        <v>66</v>
      </c>
      <c r="J1363" s="5" t="s">
        <v>57</v>
      </c>
      <c r="K1363" s="5" t="s">
        <v>14698</v>
      </c>
      <c r="L1363" s="5" t="s">
        <v>17942</v>
      </c>
      <c r="M1363" s="5" t="s">
        <v>100</v>
      </c>
      <c r="N1363" s="5" t="s">
        <v>55</v>
      </c>
      <c r="O1363" s="5" t="b">
        <f t="shared" ca="1" si="251"/>
        <v>1</v>
      </c>
      <c r="P1363" s="5"/>
      <c r="Q1363" s="5"/>
      <c r="R1363" s="5"/>
      <c r="S1363" s="5"/>
      <c r="T1363" s="5"/>
      <c r="U1363" s="5"/>
      <c r="V1363" s="5"/>
      <c r="W1363" s="5"/>
      <c r="X1363" s="5"/>
      <c r="Y1363" s="5"/>
      <c r="Z1363" s="5"/>
      <c r="AA1363" s="5"/>
      <c r="AB1363" s="5"/>
      <c r="AC1363" s="5"/>
      <c r="AD1363" s="5"/>
      <c r="AE1363" s="5"/>
    </row>
    <row r="1364" spans="1:31" ht="21" customHeight="1">
      <c r="A1364" s="5" t="s">
        <v>3997</v>
      </c>
      <c r="B1364" s="5" t="s">
        <v>16808</v>
      </c>
      <c r="C1364" s="5" t="s">
        <v>170</v>
      </c>
      <c r="D1364" s="5" t="s">
        <v>171</v>
      </c>
      <c r="E1364" s="5" t="s">
        <v>29</v>
      </c>
      <c r="F1364" s="7">
        <v>15</v>
      </c>
      <c r="G1364" s="7">
        <v>20</v>
      </c>
      <c r="H1364" s="5" t="s">
        <v>493</v>
      </c>
      <c r="I1364" s="5" t="s">
        <v>108</v>
      </c>
      <c r="J1364" s="5" t="s">
        <v>187</v>
      </c>
      <c r="K1364" s="5" t="s">
        <v>17944</v>
      </c>
      <c r="L1364" s="5" t="s">
        <v>17946</v>
      </c>
      <c r="M1364" s="5" t="s">
        <v>167</v>
      </c>
      <c r="N1364" s="5" t="s">
        <v>55</v>
      </c>
      <c r="O1364" s="5" t="b">
        <f t="shared" ca="1" si="251"/>
        <v>1</v>
      </c>
      <c r="P1364" s="5"/>
      <c r="Q1364" s="5"/>
      <c r="R1364" s="5"/>
      <c r="S1364" s="5"/>
      <c r="T1364" s="5"/>
      <c r="U1364" s="5"/>
      <c r="V1364" s="5"/>
      <c r="W1364" s="5"/>
      <c r="X1364" s="5"/>
      <c r="Y1364" s="5"/>
      <c r="Z1364" s="5"/>
      <c r="AA1364" s="5"/>
      <c r="AB1364" s="5"/>
      <c r="AC1364" s="5"/>
      <c r="AD1364" s="5"/>
      <c r="AE1364" s="5"/>
    </row>
    <row r="1365" spans="1:31" ht="21" customHeight="1">
      <c r="A1365" s="5" t="s">
        <v>10757</v>
      </c>
      <c r="B1365" s="5" t="s">
        <v>12853</v>
      </c>
      <c r="C1365" s="5" t="s">
        <v>20</v>
      </c>
      <c r="D1365" s="5" t="s">
        <v>2874</v>
      </c>
      <c r="E1365" s="5" t="s">
        <v>45</v>
      </c>
      <c r="F1365" s="7">
        <v>15</v>
      </c>
      <c r="G1365" s="7">
        <v>22</v>
      </c>
      <c r="H1365" s="5" t="s">
        <v>5164</v>
      </c>
      <c r="I1365" s="5" t="s">
        <v>108</v>
      </c>
      <c r="J1365" s="5" t="s">
        <v>273</v>
      </c>
      <c r="K1365" s="5" t="s">
        <v>12854</v>
      </c>
      <c r="L1365" s="5" t="s">
        <v>17949</v>
      </c>
      <c r="M1365" s="5" t="s">
        <v>167</v>
      </c>
      <c r="N1365" s="5" t="s">
        <v>89</v>
      </c>
      <c r="O1365" s="5" t="b">
        <f t="shared" ca="1" si="251"/>
        <v>1</v>
      </c>
      <c r="P1365" s="5"/>
      <c r="Q1365" s="5"/>
      <c r="R1365" s="5"/>
      <c r="S1365" s="5"/>
      <c r="T1365" s="5"/>
      <c r="U1365" s="5"/>
      <c r="V1365" s="5"/>
      <c r="W1365" s="5"/>
      <c r="X1365" s="5"/>
      <c r="Y1365" s="5"/>
      <c r="Z1365" s="5"/>
      <c r="AA1365" s="5"/>
      <c r="AB1365" s="5"/>
      <c r="AC1365" s="5"/>
      <c r="AD1365" s="5"/>
      <c r="AE1365" s="5"/>
    </row>
    <row r="1366" spans="1:31" ht="21" customHeight="1">
      <c r="A1366" s="5" t="s">
        <v>17952</v>
      </c>
      <c r="B1366" s="5" t="s">
        <v>17954</v>
      </c>
      <c r="C1366" s="5" t="s">
        <v>20</v>
      </c>
      <c r="D1366" s="5" t="s">
        <v>2283</v>
      </c>
      <c r="E1366" s="5" t="s">
        <v>45</v>
      </c>
      <c r="F1366" s="7">
        <v>15</v>
      </c>
      <c r="G1366" s="7">
        <v>20</v>
      </c>
      <c r="H1366" s="5" t="s">
        <v>493</v>
      </c>
      <c r="I1366" s="5" t="s">
        <v>108</v>
      </c>
      <c r="J1366" s="5" t="s">
        <v>76</v>
      </c>
      <c r="K1366" s="5" t="s">
        <v>17957</v>
      </c>
      <c r="L1366" s="5" t="s">
        <v>17958</v>
      </c>
      <c r="M1366" s="5" t="s">
        <v>100</v>
      </c>
      <c r="N1366" s="5" t="s">
        <v>55</v>
      </c>
      <c r="O1366" s="5" t="b">
        <f t="shared" ca="1" si="251"/>
        <v>1</v>
      </c>
      <c r="P1366" s="5"/>
      <c r="Q1366" s="5"/>
      <c r="R1366" s="5"/>
      <c r="S1366" s="5"/>
      <c r="T1366" s="5"/>
      <c r="U1366" s="5"/>
      <c r="V1366" s="5"/>
      <c r="W1366" s="5"/>
      <c r="X1366" s="5"/>
      <c r="Y1366" s="5"/>
      <c r="Z1366" s="5"/>
      <c r="AA1366" s="5"/>
      <c r="AB1366" s="5"/>
      <c r="AC1366" s="5"/>
      <c r="AD1366" s="5"/>
      <c r="AE1366" s="5"/>
    </row>
    <row r="1367" spans="1:31" ht="21" customHeight="1">
      <c r="A1367" s="5" t="s">
        <v>17960</v>
      </c>
      <c r="B1367" s="5" t="s">
        <v>17961</v>
      </c>
      <c r="C1367" s="5" t="s">
        <v>27</v>
      </c>
      <c r="D1367" s="5" t="s">
        <v>80</v>
      </c>
      <c r="E1367" s="5" t="s">
        <v>29</v>
      </c>
      <c r="F1367" s="7">
        <v>15</v>
      </c>
      <c r="G1367" s="7">
        <v>25</v>
      </c>
      <c r="H1367" s="5" t="s">
        <v>151</v>
      </c>
      <c r="I1367" s="5" t="s">
        <v>31</v>
      </c>
      <c r="J1367" s="5" t="s">
        <v>947</v>
      </c>
      <c r="K1367" s="9" t="s">
        <v>47</v>
      </c>
      <c r="L1367" s="5" t="s">
        <v>17964</v>
      </c>
      <c r="M1367" s="5" t="s">
        <v>53</v>
      </c>
      <c r="N1367" s="5" t="s">
        <v>55</v>
      </c>
      <c r="O1367" s="5" t="b">
        <f t="shared" ca="1" si="251"/>
        <v>1</v>
      </c>
      <c r="P1367" s="5"/>
      <c r="Q1367" s="5"/>
      <c r="R1367" s="5"/>
      <c r="S1367" s="5"/>
      <c r="T1367" s="5"/>
      <c r="U1367" s="5"/>
      <c r="V1367" s="5"/>
      <c r="W1367" s="5"/>
      <c r="X1367" s="5"/>
      <c r="Y1367" s="5"/>
      <c r="Z1367" s="5"/>
      <c r="AA1367" s="5"/>
      <c r="AB1367" s="5"/>
      <c r="AC1367" s="5"/>
      <c r="AD1367" s="5"/>
      <c r="AE1367" s="5"/>
    </row>
    <row r="1368" spans="1:31" ht="21" customHeight="1">
      <c r="A1368" s="5" t="s">
        <v>14154</v>
      </c>
      <c r="B1368" s="5" t="s">
        <v>6595</v>
      </c>
      <c r="C1368" s="5" t="s">
        <v>41</v>
      </c>
      <c r="D1368" s="5" t="s">
        <v>114</v>
      </c>
      <c r="E1368" s="5" t="s">
        <v>45</v>
      </c>
      <c r="F1368" s="7">
        <v>15</v>
      </c>
      <c r="G1368" s="7">
        <v>20</v>
      </c>
      <c r="H1368" s="5" t="s">
        <v>493</v>
      </c>
      <c r="I1368" s="5" t="s">
        <v>108</v>
      </c>
      <c r="J1368" s="5" t="s">
        <v>947</v>
      </c>
      <c r="K1368" s="5" t="s">
        <v>17965</v>
      </c>
      <c r="L1368" s="5" t="s">
        <v>17966</v>
      </c>
      <c r="M1368" s="5" t="s">
        <v>53</v>
      </c>
      <c r="N1368" s="5" t="s">
        <v>55</v>
      </c>
      <c r="O1368" s="5" t="b">
        <f t="shared" ca="1" si="251"/>
        <v>1</v>
      </c>
      <c r="P1368" s="5"/>
      <c r="Q1368" s="5"/>
      <c r="R1368" s="5"/>
      <c r="S1368" s="5"/>
      <c r="T1368" s="5"/>
      <c r="U1368" s="5"/>
      <c r="V1368" s="5"/>
      <c r="W1368" s="5"/>
      <c r="X1368" s="5"/>
      <c r="Y1368" s="5"/>
      <c r="Z1368" s="5"/>
      <c r="AA1368" s="5"/>
      <c r="AB1368" s="5"/>
      <c r="AC1368" s="5"/>
      <c r="AD1368" s="5"/>
      <c r="AE1368" s="5"/>
    </row>
    <row r="1369" spans="1:31" ht="21" customHeight="1">
      <c r="A1369" s="5" t="s">
        <v>15958</v>
      </c>
      <c r="B1369" s="5" t="s">
        <v>15959</v>
      </c>
      <c r="C1369" s="5" t="s">
        <v>20</v>
      </c>
      <c r="D1369" s="5" t="s">
        <v>1173</v>
      </c>
      <c r="E1369" s="5" t="s">
        <v>29</v>
      </c>
      <c r="F1369" s="7">
        <v>15</v>
      </c>
      <c r="G1369" s="7">
        <v>25</v>
      </c>
      <c r="H1369" s="5" t="s">
        <v>151</v>
      </c>
      <c r="I1369" s="5" t="s">
        <v>66</v>
      </c>
      <c r="J1369" s="5" t="s">
        <v>3528</v>
      </c>
      <c r="K1369" s="5" t="s">
        <v>15961</v>
      </c>
      <c r="L1369" s="5" t="s">
        <v>15962</v>
      </c>
      <c r="M1369" s="5" t="s">
        <v>42</v>
      </c>
      <c r="N1369" s="5" t="s">
        <v>38</v>
      </c>
      <c r="O1369" s="5" t="b">
        <f t="shared" ca="1" si="251"/>
        <v>1</v>
      </c>
      <c r="P1369" s="5"/>
      <c r="Q1369" s="5"/>
      <c r="R1369" s="5"/>
      <c r="S1369" s="5"/>
      <c r="T1369" s="5"/>
      <c r="U1369" s="5"/>
      <c r="V1369" s="5"/>
      <c r="W1369" s="5"/>
      <c r="X1369" s="5"/>
      <c r="Y1369" s="5"/>
      <c r="Z1369" s="5"/>
      <c r="AA1369" s="5"/>
      <c r="AB1369" s="5"/>
      <c r="AC1369" s="5"/>
      <c r="AD1369" s="5"/>
      <c r="AE1369" s="5"/>
    </row>
    <row r="1370" spans="1:31" ht="21" customHeight="1">
      <c r="A1370" s="5" t="s">
        <v>248</v>
      </c>
      <c r="B1370" s="5" t="s">
        <v>15940</v>
      </c>
      <c r="C1370" s="5" t="s">
        <v>170</v>
      </c>
      <c r="D1370" s="5" t="s">
        <v>171</v>
      </c>
      <c r="E1370" s="5" t="s">
        <v>45</v>
      </c>
      <c r="F1370" s="7">
        <v>15</v>
      </c>
      <c r="G1370" s="7">
        <v>20</v>
      </c>
      <c r="H1370" s="5" t="s">
        <v>493</v>
      </c>
      <c r="I1370" s="5" t="s">
        <v>66</v>
      </c>
      <c r="J1370" s="5" t="s">
        <v>5180</v>
      </c>
      <c r="K1370" s="5" t="s">
        <v>15941</v>
      </c>
      <c r="L1370" s="5" t="s">
        <v>15942</v>
      </c>
      <c r="M1370" s="5" t="s">
        <v>37</v>
      </c>
      <c r="N1370" s="5" t="s">
        <v>89</v>
      </c>
      <c r="O1370" s="5" t="b">
        <f t="shared" ca="1" si="251"/>
        <v>1</v>
      </c>
      <c r="P1370" s="5"/>
      <c r="Q1370" s="5"/>
      <c r="R1370" s="5"/>
      <c r="S1370" s="5"/>
      <c r="T1370" s="5"/>
      <c r="U1370" s="5"/>
      <c r="V1370" s="5"/>
      <c r="W1370" s="5"/>
      <c r="X1370" s="5"/>
      <c r="Y1370" s="5"/>
      <c r="Z1370" s="5"/>
      <c r="AA1370" s="5"/>
      <c r="AB1370" s="5"/>
      <c r="AC1370" s="5"/>
      <c r="AD1370" s="5"/>
      <c r="AE1370" s="5"/>
    </row>
    <row r="1371" spans="1:31" ht="21" customHeight="1">
      <c r="A1371" s="5" t="s">
        <v>17976</v>
      </c>
      <c r="B1371" s="5" t="s">
        <v>13613</v>
      </c>
      <c r="C1371" s="5" t="s">
        <v>41</v>
      </c>
      <c r="D1371" s="5" t="s">
        <v>47</v>
      </c>
      <c r="E1371" s="5" t="s">
        <v>29</v>
      </c>
      <c r="F1371" s="7">
        <v>15</v>
      </c>
      <c r="G1371" s="7">
        <v>20</v>
      </c>
      <c r="H1371" s="5" t="s">
        <v>493</v>
      </c>
      <c r="I1371" s="5" t="s">
        <v>66</v>
      </c>
      <c r="J1371" s="5" t="s">
        <v>76</v>
      </c>
      <c r="K1371" s="5" t="s">
        <v>17978</v>
      </c>
      <c r="L1371" s="5" t="s">
        <v>17979</v>
      </c>
      <c r="M1371" s="5" t="s">
        <v>53</v>
      </c>
      <c r="N1371" s="5" t="s">
        <v>55</v>
      </c>
      <c r="O1371" s="5" t="b">
        <f t="shared" ca="1" si="251"/>
        <v>1</v>
      </c>
      <c r="P1371" s="5"/>
      <c r="Q1371" s="5"/>
      <c r="R1371" s="5"/>
      <c r="S1371" s="5"/>
      <c r="T1371" s="5"/>
      <c r="U1371" s="5"/>
      <c r="V1371" s="5"/>
      <c r="W1371" s="5"/>
      <c r="X1371" s="5"/>
      <c r="Y1371" s="5"/>
      <c r="Z1371" s="5"/>
      <c r="AA1371" s="5"/>
      <c r="AB1371" s="5"/>
      <c r="AC1371" s="5"/>
      <c r="AD1371" s="5"/>
      <c r="AE1371" s="5"/>
    </row>
    <row r="1372" spans="1:31" ht="21" customHeight="1">
      <c r="A1372" s="5" t="s">
        <v>15985</v>
      </c>
      <c r="B1372" s="5" t="s">
        <v>17983</v>
      </c>
      <c r="C1372" s="5" t="s">
        <v>27</v>
      </c>
      <c r="D1372" s="5" t="s">
        <v>119</v>
      </c>
      <c r="E1372" s="5" t="s">
        <v>45</v>
      </c>
      <c r="F1372" s="7">
        <v>15</v>
      </c>
      <c r="G1372" s="7">
        <v>25</v>
      </c>
      <c r="H1372" s="5" t="s">
        <v>151</v>
      </c>
      <c r="I1372" s="5" t="s">
        <v>31</v>
      </c>
      <c r="J1372" s="5" t="s">
        <v>947</v>
      </c>
      <c r="K1372" s="5" t="s">
        <v>17984</v>
      </c>
      <c r="L1372" s="9" t="s">
        <v>47</v>
      </c>
      <c r="M1372" s="5" t="s">
        <v>37</v>
      </c>
      <c r="N1372" s="5" t="s">
        <v>55</v>
      </c>
      <c r="O1372" s="5" t="b">
        <f t="shared" ca="1" si="251"/>
        <v>1</v>
      </c>
      <c r="P1372" s="9"/>
      <c r="Q1372" s="5"/>
      <c r="R1372" s="5"/>
      <c r="S1372" s="5"/>
      <c r="T1372" s="5"/>
      <c r="U1372" s="5"/>
      <c r="V1372" s="5"/>
      <c r="W1372" s="5"/>
      <c r="X1372" s="5"/>
      <c r="Y1372" s="5"/>
      <c r="Z1372" s="5"/>
      <c r="AA1372" s="5"/>
      <c r="AB1372" s="5"/>
      <c r="AC1372" s="5"/>
      <c r="AD1372" s="5"/>
      <c r="AE1372" s="5"/>
    </row>
    <row r="1373" spans="1:31" ht="21" customHeight="1">
      <c r="A1373" s="5" t="s">
        <v>16227</v>
      </c>
      <c r="B1373" s="5" t="s">
        <v>16228</v>
      </c>
      <c r="C1373" s="5" t="s">
        <v>41</v>
      </c>
      <c r="D1373" s="5" t="s">
        <v>94</v>
      </c>
      <c r="E1373" s="5" t="s">
        <v>29</v>
      </c>
      <c r="F1373" s="7">
        <v>15</v>
      </c>
      <c r="G1373" s="7">
        <v>20</v>
      </c>
      <c r="H1373" s="5" t="s">
        <v>493</v>
      </c>
      <c r="I1373" s="5" t="s">
        <v>66</v>
      </c>
      <c r="J1373" s="5" t="s">
        <v>76</v>
      </c>
      <c r="K1373" s="5" t="s">
        <v>16229</v>
      </c>
      <c r="L1373" s="5" t="s">
        <v>16230</v>
      </c>
      <c r="M1373" s="5" t="s">
        <v>53</v>
      </c>
      <c r="N1373" s="5" t="s">
        <v>55</v>
      </c>
      <c r="O1373" s="5" t="b">
        <f t="shared" ca="1" si="251"/>
        <v>1</v>
      </c>
      <c r="P1373" s="5"/>
      <c r="Q1373" s="5"/>
      <c r="R1373" s="5"/>
      <c r="S1373" s="5"/>
      <c r="T1373" s="5"/>
      <c r="U1373" s="5"/>
      <c r="V1373" s="5"/>
      <c r="W1373" s="5"/>
      <c r="X1373" s="5"/>
      <c r="Y1373" s="5"/>
      <c r="Z1373" s="5"/>
      <c r="AA1373" s="5"/>
      <c r="AB1373" s="5"/>
      <c r="AC1373" s="5"/>
      <c r="AD1373" s="5"/>
      <c r="AE1373" s="5"/>
    </row>
    <row r="1374" spans="1:31" ht="21" customHeight="1">
      <c r="A1374" s="5" t="s">
        <v>12490</v>
      </c>
      <c r="B1374" s="5" t="s">
        <v>17987</v>
      </c>
      <c r="C1374" s="5" t="s">
        <v>41</v>
      </c>
      <c r="D1374" s="5" t="s">
        <v>448</v>
      </c>
      <c r="E1374" s="5" t="s">
        <v>29</v>
      </c>
      <c r="F1374" s="7">
        <v>15</v>
      </c>
      <c r="G1374" s="7">
        <v>40</v>
      </c>
      <c r="H1374" s="5" t="s">
        <v>6225</v>
      </c>
      <c r="I1374" s="5" t="s">
        <v>108</v>
      </c>
      <c r="J1374" s="5" t="s">
        <v>999</v>
      </c>
      <c r="K1374" s="5" t="s">
        <v>17989</v>
      </c>
      <c r="L1374" s="5" t="s">
        <v>17990</v>
      </c>
      <c r="M1374" s="5" t="s">
        <v>37</v>
      </c>
      <c r="N1374" s="5" t="s">
        <v>55</v>
      </c>
      <c r="O1374" s="5" t="b">
        <f t="shared" ca="1" si="251"/>
        <v>1</v>
      </c>
      <c r="P1374" s="5"/>
      <c r="Q1374" s="5"/>
      <c r="R1374" s="5"/>
      <c r="S1374" s="5"/>
      <c r="T1374" s="5"/>
      <c r="U1374" s="5"/>
      <c r="V1374" s="5"/>
      <c r="W1374" s="5"/>
      <c r="X1374" s="5"/>
      <c r="Y1374" s="5"/>
      <c r="Z1374" s="5"/>
      <c r="AA1374" s="5"/>
      <c r="AB1374" s="5"/>
      <c r="AC1374" s="5"/>
      <c r="AD1374" s="5"/>
      <c r="AE1374" s="5"/>
    </row>
    <row r="1375" spans="1:31" ht="21" customHeight="1">
      <c r="A1375" s="5" t="s">
        <v>10757</v>
      </c>
      <c r="B1375" s="5" t="s">
        <v>4524</v>
      </c>
      <c r="C1375" s="5" t="s">
        <v>27</v>
      </c>
      <c r="D1375" s="5" t="s">
        <v>80</v>
      </c>
      <c r="E1375" s="5" t="s">
        <v>45</v>
      </c>
      <c r="F1375" s="7">
        <v>15</v>
      </c>
      <c r="G1375" s="7">
        <v>20</v>
      </c>
      <c r="H1375" s="5" t="s">
        <v>493</v>
      </c>
      <c r="I1375" s="5" t="s">
        <v>108</v>
      </c>
      <c r="J1375" s="5" t="s">
        <v>2426</v>
      </c>
      <c r="K1375" s="5" t="s">
        <v>17994</v>
      </c>
      <c r="L1375" s="5" t="s">
        <v>17996</v>
      </c>
      <c r="M1375" s="5" t="s">
        <v>100</v>
      </c>
      <c r="N1375" s="5" t="s">
        <v>55</v>
      </c>
      <c r="O1375" s="5" t="b">
        <f t="shared" ca="1" si="251"/>
        <v>1</v>
      </c>
      <c r="P1375" s="5"/>
      <c r="Q1375" s="5"/>
      <c r="R1375" s="5"/>
      <c r="S1375" s="5"/>
      <c r="T1375" s="5"/>
      <c r="U1375" s="5"/>
      <c r="V1375" s="5"/>
      <c r="W1375" s="5"/>
      <c r="X1375" s="5"/>
      <c r="Y1375" s="5"/>
      <c r="Z1375" s="5"/>
      <c r="AA1375" s="5"/>
      <c r="AB1375" s="5"/>
      <c r="AC1375" s="5"/>
      <c r="AD1375" s="5"/>
      <c r="AE1375" s="5"/>
    </row>
    <row r="1376" spans="1:31" ht="21" customHeight="1">
      <c r="A1376" s="5" t="s">
        <v>248</v>
      </c>
      <c r="B1376" s="5" t="s">
        <v>16291</v>
      </c>
      <c r="C1376" s="5" t="s">
        <v>20</v>
      </c>
      <c r="D1376" s="5" t="s">
        <v>21</v>
      </c>
      <c r="E1376" s="5" t="s">
        <v>45</v>
      </c>
      <c r="F1376" s="7">
        <v>15</v>
      </c>
      <c r="G1376" s="7">
        <v>25</v>
      </c>
      <c r="H1376" s="5" t="s">
        <v>151</v>
      </c>
      <c r="I1376" s="5" t="s">
        <v>108</v>
      </c>
      <c r="J1376" s="5" t="s">
        <v>76</v>
      </c>
      <c r="K1376" s="5" t="s">
        <v>16294</v>
      </c>
      <c r="L1376" s="5" t="s">
        <v>16296</v>
      </c>
      <c r="M1376" s="5" t="s">
        <v>37</v>
      </c>
      <c r="N1376" s="5" t="s">
        <v>55</v>
      </c>
      <c r="O1376" s="5" t="b">
        <f t="shared" ca="1" si="251"/>
        <v>1</v>
      </c>
      <c r="P1376" s="5"/>
      <c r="Q1376" s="5"/>
      <c r="R1376" s="5"/>
      <c r="S1376" s="5"/>
      <c r="T1376" s="5"/>
      <c r="U1376" s="5"/>
      <c r="V1376" s="5"/>
      <c r="W1376" s="5"/>
      <c r="X1376" s="5"/>
      <c r="Y1376" s="5"/>
      <c r="Z1376" s="5"/>
      <c r="AA1376" s="5"/>
      <c r="AB1376" s="5"/>
      <c r="AC1376" s="5"/>
      <c r="AD1376" s="5"/>
      <c r="AE1376" s="5"/>
    </row>
    <row r="1377" spans="1:31" ht="21" customHeight="1">
      <c r="A1377" s="5" t="s">
        <v>18003</v>
      </c>
      <c r="B1377" s="5" t="s">
        <v>18004</v>
      </c>
      <c r="C1377" s="5" t="s">
        <v>170</v>
      </c>
      <c r="D1377" s="5" t="s">
        <v>390</v>
      </c>
      <c r="E1377" s="5" t="s">
        <v>45</v>
      </c>
      <c r="F1377" s="7">
        <v>15</v>
      </c>
      <c r="G1377" s="7">
        <v>20</v>
      </c>
      <c r="H1377" s="5" t="s">
        <v>493</v>
      </c>
      <c r="I1377" s="5" t="s">
        <v>66</v>
      </c>
      <c r="J1377" s="5" t="s">
        <v>117</v>
      </c>
      <c r="K1377" s="5" t="s">
        <v>18006</v>
      </c>
      <c r="L1377" s="5" t="s">
        <v>18007</v>
      </c>
      <c r="M1377" s="5" t="s">
        <v>100</v>
      </c>
      <c r="N1377" s="5" t="s">
        <v>55</v>
      </c>
      <c r="O1377" s="5" t="b">
        <f t="shared" ca="1" si="251"/>
        <v>1</v>
      </c>
      <c r="P1377" s="5"/>
      <c r="Q1377" s="5"/>
      <c r="R1377" s="5"/>
      <c r="S1377" s="5"/>
      <c r="T1377" s="5"/>
      <c r="U1377" s="5"/>
      <c r="V1377" s="5"/>
      <c r="W1377" s="5"/>
      <c r="X1377" s="5"/>
      <c r="Y1377" s="5"/>
      <c r="Z1377" s="5"/>
      <c r="AA1377" s="5"/>
      <c r="AB1377" s="5"/>
      <c r="AC1377" s="5"/>
      <c r="AD1377" s="5"/>
      <c r="AE1377" s="5"/>
    </row>
    <row r="1378" spans="1:31" ht="21" customHeight="1">
      <c r="A1378" s="14" t="s">
        <v>9556</v>
      </c>
      <c r="B1378" s="14" t="s">
        <v>18014</v>
      </c>
      <c r="C1378" s="14" t="s">
        <v>27</v>
      </c>
      <c r="D1378" s="14" t="s">
        <v>212</v>
      </c>
      <c r="E1378" s="14" t="s">
        <v>45</v>
      </c>
      <c r="F1378" s="15">
        <v>15</v>
      </c>
      <c r="G1378" s="15">
        <v>20</v>
      </c>
      <c r="H1378" s="14" t="s">
        <v>493</v>
      </c>
      <c r="I1378" s="14" t="s">
        <v>31</v>
      </c>
      <c r="J1378" s="14" t="s">
        <v>57</v>
      </c>
      <c r="K1378" s="14" t="s">
        <v>15889</v>
      </c>
      <c r="L1378" s="14" t="s">
        <v>18015</v>
      </c>
      <c r="M1378" s="14" t="s">
        <v>37</v>
      </c>
      <c r="N1378" s="14" t="s">
        <v>55</v>
      </c>
      <c r="O1378" s="14" t="b">
        <f t="shared" ref="O1378:O1418" ca="1" si="252">IFERROR(__xludf.DUMMYFUNCTION("REGEXMATCH(A1378,""(?i)PHP"")"),FALSE)</f>
        <v>0</v>
      </c>
      <c r="P1378" s="14" t="b">
        <f t="shared" ref="P1378:P1418" ca="1" si="253">IFERROR(__xludf.DUMMYFUNCTION("REGEXMATCH(L1378,""(?i)PHP"")"),FALSE)</f>
        <v>0</v>
      </c>
      <c r="Q1378" s="5"/>
      <c r="R1378" s="5"/>
      <c r="S1378" s="5"/>
      <c r="T1378" s="5"/>
      <c r="U1378" s="5"/>
      <c r="V1378" s="5"/>
      <c r="W1378" s="5"/>
      <c r="X1378" s="5"/>
      <c r="Y1378" s="5"/>
      <c r="Z1378" s="5"/>
      <c r="AA1378" s="5"/>
      <c r="AB1378" s="5"/>
      <c r="AC1378" s="5"/>
      <c r="AD1378" s="5"/>
      <c r="AE1378" s="5"/>
    </row>
    <row r="1379" spans="1:31" ht="21" customHeight="1">
      <c r="A1379" s="14" t="s">
        <v>9556</v>
      </c>
      <c r="B1379" s="14" t="s">
        <v>18016</v>
      </c>
      <c r="C1379" s="14" t="s">
        <v>27</v>
      </c>
      <c r="D1379" s="14" t="s">
        <v>199</v>
      </c>
      <c r="E1379" s="14" t="s">
        <v>29</v>
      </c>
      <c r="F1379" s="15">
        <v>15</v>
      </c>
      <c r="G1379" s="15">
        <v>25</v>
      </c>
      <c r="H1379" s="14" t="s">
        <v>151</v>
      </c>
      <c r="I1379" s="14" t="s">
        <v>66</v>
      </c>
      <c r="J1379" s="14" t="s">
        <v>267</v>
      </c>
      <c r="K1379" s="16" t="s">
        <v>47</v>
      </c>
      <c r="L1379" s="14" t="s">
        <v>18019</v>
      </c>
      <c r="M1379" s="14" t="s">
        <v>100</v>
      </c>
      <c r="N1379" s="14" t="s">
        <v>55</v>
      </c>
      <c r="O1379" s="14" t="b">
        <f t="shared" ca="1" si="252"/>
        <v>0</v>
      </c>
      <c r="P1379" s="14" t="b">
        <f t="shared" ca="1" si="253"/>
        <v>0</v>
      </c>
      <c r="Q1379" s="5"/>
      <c r="R1379" s="5"/>
      <c r="S1379" s="5"/>
      <c r="T1379" s="5"/>
      <c r="U1379" s="5"/>
      <c r="V1379" s="5"/>
      <c r="W1379" s="5"/>
      <c r="X1379" s="5"/>
      <c r="Y1379" s="5"/>
      <c r="Z1379" s="5"/>
      <c r="AA1379" s="5"/>
      <c r="AB1379" s="5"/>
      <c r="AC1379" s="5"/>
      <c r="AD1379" s="5"/>
      <c r="AE1379" s="5"/>
    </row>
    <row r="1380" spans="1:31" ht="21" customHeight="1">
      <c r="A1380" s="14" t="s">
        <v>18027</v>
      </c>
      <c r="B1380" s="14" t="s">
        <v>18028</v>
      </c>
      <c r="C1380" s="14" t="s">
        <v>20</v>
      </c>
      <c r="D1380" s="14" t="s">
        <v>21</v>
      </c>
      <c r="E1380" s="14" t="s">
        <v>45</v>
      </c>
      <c r="F1380" s="15">
        <v>15</v>
      </c>
      <c r="G1380" s="15">
        <v>25</v>
      </c>
      <c r="H1380" s="14" t="s">
        <v>151</v>
      </c>
      <c r="I1380" s="14" t="s">
        <v>66</v>
      </c>
      <c r="J1380" s="14" t="s">
        <v>1439</v>
      </c>
      <c r="K1380" s="16" t="s">
        <v>47</v>
      </c>
      <c r="L1380" s="14" t="s">
        <v>18034</v>
      </c>
      <c r="M1380" s="14" t="s">
        <v>53</v>
      </c>
      <c r="N1380" s="14" t="s">
        <v>55</v>
      </c>
      <c r="O1380" s="14" t="b">
        <f t="shared" ca="1" si="252"/>
        <v>0</v>
      </c>
      <c r="P1380" s="14" t="b">
        <f t="shared" ca="1" si="253"/>
        <v>0</v>
      </c>
      <c r="Q1380" s="5"/>
      <c r="R1380" s="5"/>
      <c r="S1380" s="5"/>
      <c r="T1380" s="5"/>
      <c r="U1380" s="5"/>
      <c r="V1380" s="5"/>
      <c r="W1380" s="5"/>
      <c r="X1380" s="5"/>
      <c r="Y1380" s="5"/>
      <c r="Z1380" s="5"/>
      <c r="AA1380" s="5"/>
      <c r="AB1380" s="5"/>
      <c r="AC1380" s="5"/>
      <c r="AD1380" s="5"/>
      <c r="AE1380" s="5"/>
    </row>
    <row r="1381" spans="1:31" ht="21" customHeight="1">
      <c r="A1381" s="14" t="s">
        <v>18036</v>
      </c>
      <c r="B1381" s="14" t="s">
        <v>18037</v>
      </c>
      <c r="C1381" s="14" t="s">
        <v>170</v>
      </c>
      <c r="D1381" s="14" t="s">
        <v>378</v>
      </c>
      <c r="E1381" s="14" t="s">
        <v>45</v>
      </c>
      <c r="F1381" s="15">
        <v>15</v>
      </c>
      <c r="G1381" s="15">
        <v>30</v>
      </c>
      <c r="H1381" s="14" t="s">
        <v>2134</v>
      </c>
      <c r="I1381" s="14" t="s">
        <v>31</v>
      </c>
      <c r="J1381" s="14" t="s">
        <v>76</v>
      </c>
      <c r="K1381" s="14" t="s">
        <v>18040</v>
      </c>
      <c r="L1381" s="14" t="s">
        <v>18043</v>
      </c>
      <c r="M1381" s="14" t="s">
        <v>53</v>
      </c>
      <c r="N1381" s="14" t="s">
        <v>55</v>
      </c>
      <c r="O1381" s="14" t="b">
        <f t="shared" ca="1" si="252"/>
        <v>0</v>
      </c>
      <c r="P1381" s="14" t="b">
        <f t="shared" ca="1" si="253"/>
        <v>0</v>
      </c>
      <c r="Q1381" s="5"/>
      <c r="R1381" s="5"/>
      <c r="S1381" s="5"/>
      <c r="T1381" s="5"/>
      <c r="U1381" s="5"/>
      <c r="V1381" s="5"/>
      <c r="W1381" s="5"/>
      <c r="X1381" s="5"/>
      <c r="Y1381" s="5"/>
      <c r="Z1381" s="5"/>
      <c r="AA1381" s="5"/>
      <c r="AB1381" s="5"/>
      <c r="AC1381" s="5"/>
      <c r="AD1381" s="5"/>
      <c r="AE1381" s="5"/>
    </row>
    <row r="1382" spans="1:31" ht="21" customHeight="1">
      <c r="A1382" s="14" t="s">
        <v>18051</v>
      </c>
      <c r="B1382" s="14" t="s">
        <v>18053</v>
      </c>
      <c r="C1382" s="14" t="s">
        <v>27</v>
      </c>
      <c r="D1382" s="14" t="s">
        <v>47</v>
      </c>
      <c r="E1382" s="14" t="s">
        <v>29</v>
      </c>
      <c r="F1382" s="15">
        <v>15</v>
      </c>
      <c r="G1382" s="15">
        <v>30</v>
      </c>
      <c r="H1382" s="14" t="s">
        <v>2134</v>
      </c>
      <c r="I1382" s="14" t="s">
        <v>66</v>
      </c>
      <c r="J1382" s="14" t="s">
        <v>5956</v>
      </c>
      <c r="K1382" s="14" t="s">
        <v>9732</v>
      </c>
      <c r="L1382" s="14" t="s">
        <v>18056</v>
      </c>
      <c r="M1382" s="14" t="s">
        <v>42</v>
      </c>
      <c r="N1382" s="14" t="s">
        <v>55</v>
      </c>
      <c r="O1382" s="14" t="b">
        <f t="shared" ca="1" si="252"/>
        <v>0</v>
      </c>
      <c r="P1382" s="14" t="b">
        <f t="shared" ca="1" si="253"/>
        <v>0</v>
      </c>
      <c r="Q1382" s="5"/>
      <c r="R1382" s="5"/>
      <c r="S1382" s="5"/>
      <c r="T1382" s="5"/>
      <c r="U1382" s="5"/>
      <c r="V1382" s="5"/>
      <c r="W1382" s="5"/>
      <c r="X1382" s="5"/>
      <c r="Y1382" s="5"/>
      <c r="Z1382" s="5"/>
      <c r="AA1382" s="5"/>
      <c r="AB1382" s="5"/>
      <c r="AC1382" s="5"/>
      <c r="AD1382" s="5"/>
      <c r="AE1382" s="5"/>
    </row>
    <row r="1383" spans="1:31" ht="21" customHeight="1">
      <c r="A1383" s="14" t="s">
        <v>18060</v>
      </c>
      <c r="B1383" s="14" t="s">
        <v>18062</v>
      </c>
      <c r="C1383" s="14" t="s">
        <v>20</v>
      </c>
      <c r="D1383" s="14" t="s">
        <v>1173</v>
      </c>
      <c r="E1383" s="14" t="s">
        <v>29</v>
      </c>
      <c r="F1383" s="15">
        <v>15</v>
      </c>
      <c r="G1383" s="15">
        <v>20</v>
      </c>
      <c r="H1383" s="14" t="s">
        <v>493</v>
      </c>
      <c r="I1383" s="14" t="s">
        <v>66</v>
      </c>
      <c r="J1383" s="14" t="s">
        <v>12977</v>
      </c>
      <c r="K1383" s="14" t="s">
        <v>18063</v>
      </c>
      <c r="L1383" s="14" t="s">
        <v>18066</v>
      </c>
      <c r="M1383" s="14" t="s">
        <v>100</v>
      </c>
      <c r="N1383" s="14" t="s">
        <v>55</v>
      </c>
      <c r="O1383" s="14" t="b">
        <f t="shared" ca="1" si="252"/>
        <v>0</v>
      </c>
      <c r="P1383" s="14" t="b">
        <f t="shared" ca="1" si="253"/>
        <v>0</v>
      </c>
      <c r="Q1383" s="5"/>
      <c r="R1383" s="5"/>
      <c r="S1383" s="5"/>
      <c r="T1383" s="5"/>
      <c r="U1383" s="5"/>
      <c r="V1383" s="5"/>
      <c r="W1383" s="5"/>
      <c r="X1383" s="5"/>
      <c r="Y1383" s="5"/>
      <c r="Z1383" s="5"/>
      <c r="AA1383" s="5"/>
      <c r="AB1383" s="5"/>
      <c r="AC1383" s="5"/>
      <c r="AD1383" s="5"/>
      <c r="AE1383" s="5"/>
    </row>
    <row r="1384" spans="1:31" ht="21" customHeight="1">
      <c r="A1384" s="14" t="s">
        <v>18071</v>
      </c>
      <c r="B1384" s="14" t="s">
        <v>18073</v>
      </c>
      <c r="C1384" s="14" t="s">
        <v>170</v>
      </c>
      <c r="D1384" s="14" t="s">
        <v>390</v>
      </c>
      <c r="E1384" s="14" t="s">
        <v>45</v>
      </c>
      <c r="F1384" s="15">
        <v>15</v>
      </c>
      <c r="G1384" s="15">
        <v>20</v>
      </c>
      <c r="H1384" s="14" t="s">
        <v>493</v>
      </c>
      <c r="I1384" s="14" t="s">
        <v>66</v>
      </c>
      <c r="J1384" s="14" t="s">
        <v>412</v>
      </c>
      <c r="K1384" s="14" t="s">
        <v>18075</v>
      </c>
      <c r="L1384" s="14" t="s">
        <v>18077</v>
      </c>
      <c r="M1384" s="14" t="s">
        <v>167</v>
      </c>
      <c r="N1384" s="14" t="s">
        <v>55</v>
      </c>
      <c r="O1384" s="14" t="b">
        <f t="shared" ca="1" si="252"/>
        <v>0</v>
      </c>
      <c r="P1384" s="14" t="b">
        <f t="shared" ca="1" si="253"/>
        <v>0</v>
      </c>
      <c r="Q1384" s="5"/>
      <c r="R1384" s="5"/>
      <c r="S1384" s="5"/>
      <c r="T1384" s="5"/>
      <c r="U1384" s="5"/>
      <c r="V1384" s="5"/>
      <c r="W1384" s="5"/>
      <c r="X1384" s="5"/>
      <c r="Y1384" s="5"/>
      <c r="Z1384" s="5"/>
      <c r="AA1384" s="5"/>
      <c r="AB1384" s="5"/>
      <c r="AC1384" s="5"/>
      <c r="AD1384" s="5"/>
      <c r="AE1384" s="5"/>
    </row>
    <row r="1385" spans="1:31" ht="21" customHeight="1">
      <c r="A1385" s="14" t="s">
        <v>18081</v>
      </c>
      <c r="B1385" s="14" t="s">
        <v>18082</v>
      </c>
      <c r="C1385" s="14" t="s">
        <v>27</v>
      </c>
      <c r="D1385" s="14" t="s">
        <v>47</v>
      </c>
      <c r="E1385" s="14" t="s">
        <v>29</v>
      </c>
      <c r="F1385" s="15">
        <v>15</v>
      </c>
      <c r="G1385" s="15">
        <v>20</v>
      </c>
      <c r="H1385" s="14" t="s">
        <v>493</v>
      </c>
      <c r="I1385" s="14" t="s">
        <v>108</v>
      </c>
      <c r="J1385" s="14" t="s">
        <v>110</v>
      </c>
      <c r="K1385" s="14" t="s">
        <v>3299</v>
      </c>
      <c r="L1385" s="16" t="s">
        <v>47</v>
      </c>
      <c r="M1385" s="14" t="s">
        <v>42</v>
      </c>
      <c r="N1385" s="14" t="s">
        <v>38</v>
      </c>
      <c r="O1385" s="14" t="b">
        <f t="shared" ca="1" si="252"/>
        <v>0</v>
      </c>
      <c r="P1385" s="14" t="b">
        <f t="shared" ca="1" si="253"/>
        <v>0</v>
      </c>
      <c r="Q1385" s="5"/>
      <c r="R1385" s="5"/>
      <c r="S1385" s="5"/>
      <c r="T1385" s="5"/>
      <c r="U1385" s="5"/>
      <c r="V1385" s="5"/>
      <c r="W1385" s="5"/>
      <c r="X1385" s="5"/>
      <c r="Y1385" s="5"/>
      <c r="Z1385" s="5"/>
      <c r="AA1385" s="5"/>
      <c r="AB1385" s="5"/>
      <c r="AC1385" s="5"/>
      <c r="AD1385" s="5"/>
      <c r="AE1385" s="5"/>
    </row>
    <row r="1386" spans="1:31" ht="21" customHeight="1">
      <c r="A1386" s="14" t="s">
        <v>9556</v>
      </c>
      <c r="B1386" s="14" t="s">
        <v>18087</v>
      </c>
      <c r="C1386" s="14" t="s">
        <v>20</v>
      </c>
      <c r="D1386" s="14" t="s">
        <v>21</v>
      </c>
      <c r="E1386" s="14" t="s">
        <v>45</v>
      </c>
      <c r="F1386" s="15">
        <v>15</v>
      </c>
      <c r="G1386" s="15">
        <v>25</v>
      </c>
      <c r="H1386" s="14" t="s">
        <v>151</v>
      </c>
      <c r="I1386" s="14" t="s">
        <v>24</v>
      </c>
      <c r="J1386" s="14" t="s">
        <v>2797</v>
      </c>
      <c r="K1386" s="14" t="s">
        <v>2128</v>
      </c>
      <c r="L1386" s="14" t="s">
        <v>18088</v>
      </c>
      <c r="M1386" s="14" t="s">
        <v>42</v>
      </c>
      <c r="N1386" s="14" t="s">
        <v>237</v>
      </c>
      <c r="O1386" s="14" t="b">
        <f t="shared" ca="1" si="252"/>
        <v>0</v>
      </c>
      <c r="P1386" s="14" t="b">
        <f t="shared" ca="1" si="253"/>
        <v>0</v>
      </c>
      <c r="Q1386" s="5"/>
      <c r="R1386" s="5"/>
      <c r="S1386" s="5"/>
      <c r="T1386" s="5"/>
      <c r="U1386" s="5"/>
      <c r="V1386" s="5"/>
      <c r="W1386" s="5"/>
      <c r="X1386" s="5"/>
      <c r="Y1386" s="5"/>
      <c r="Z1386" s="5"/>
      <c r="AA1386" s="5"/>
      <c r="AB1386" s="5"/>
      <c r="AC1386" s="5"/>
      <c r="AD1386" s="5"/>
      <c r="AE1386" s="5"/>
    </row>
    <row r="1387" spans="1:31" ht="21" customHeight="1">
      <c r="A1387" s="14" t="s">
        <v>18093</v>
      </c>
      <c r="B1387" s="14" t="s">
        <v>18094</v>
      </c>
      <c r="C1387" s="14" t="s">
        <v>27</v>
      </c>
      <c r="D1387" s="14" t="s">
        <v>85</v>
      </c>
      <c r="E1387" s="14" t="s">
        <v>45</v>
      </c>
      <c r="F1387" s="15">
        <v>15</v>
      </c>
      <c r="G1387" s="15">
        <v>25</v>
      </c>
      <c r="H1387" s="14" t="s">
        <v>151</v>
      </c>
      <c r="I1387" s="14" t="s">
        <v>24</v>
      </c>
      <c r="J1387" s="14" t="s">
        <v>4191</v>
      </c>
      <c r="K1387" s="14" t="s">
        <v>1960</v>
      </c>
      <c r="L1387" s="14" t="s">
        <v>18095</v>
      </c>
      <c r="M1387" s="14" t="s">
        <v>37</v>
      </c>
      <c r="N1387" s="14" t="s">
        <v>55</v>
      </c>
      <c r="O1387" s="14" t="b">
        <f t="shared" ca="1" si="252"/>
        <v>0</v>
      </c>
      <c r="P1387" s="14" t="b">
        <f t="shared" ca="1" si="253"/>
        <v>0</v>
      </c>
      <c r="Q1387" s="5"/>
      <c r="R1387" s="5"/>
      <c r="S1387" s="5"/>
      <c r="T1387" s="5"/>
      <c r="U1387" s="5"/>
      <c r="V1387" s="5"/>
      <c r="W1387" s="5"/>
      <c r="X1387" s="5"/>
      <c r="Y1387" s="5"/>
      <c r="Z1387" s="5"/>
      <c r="AA1387" s="5"/>
      <c r="AB1387" s="5"/>
      <c r="AC1387" s="5"/>
      <c r="AD1387" s="5"/>
      <c r="AE1387" s="5"/>
    </row>
    <row r="1388" spans="1:31" ht="21" customHeight="1">
      <c r="A1388" s="14" t="s">
        <v>10839</v>
      </c>
      <c r="B1388" s="14" t="s">
        <v>18096</v>
      </c>
      <c r="C1388" s="14" t="s">
        <v>170</v>
      </c>
      <c r="D1388" s="14" t="s">
        <v>390</v>
      </c>
      <c r="E1388" s="14" t="s">
        <v>45</v>
      </c>
      <c r="F1388" s="15">
        <v>15</v>
      </c>
      <c r="G1388" s="15">
        <v>20</v>
      </c>
      <c r="H1388" s="14" t="s">
        <v>493</v>
      </c>
      <c r="I1388" s="14" t="s">
        <v>24</v>
      </c>
      <c r="J1388" s="14" t="s">
        <v>134</v>
      </c>
      <c r="K1388" s="14" t="s">
        <v>18097</v>
      </c>
      <c r="L1388" s="14" t="s">
        <v>18098</v>
      </c>
      <c r="M1388" s="14" t="s">
        <v>100</v>
      </c>
      <c r="N1388" s="14" t="s">
        <v>55</v>
      </c>
      <c r="O1388" s="14" t="b">
        <f t="shared" ca="1" si="252"/>
        <v>0</v>
      </c>
      <c r="P1388" s="14" t="b">
        <f t="shared" ca="1" si="253"/>
        <v>0</v>
      </c>
      <c r="Q1388" s="5"/>
      <c r="R1388" s="5"/>
      <c r="S1388" s="5"/>
      <c r="T1388" s="5"/>
      <c r="U1388" s="5"/>
      <c r="V1388" s="5"/>
      <c r="W1388" s="5"/>
      <c r="X1388" s="5"/>
      <c r="Y1388" s="5"/>
      <c r="Z1388" s="5"/>
      <c r="AA1388" s="5"/>
      <c r="AB1388" s="5"/>
      <c r="AC1388" s="5"/>
      <c r="AD1388" s="5"/>
      <c r="AE1388" s="5"/>
    </row>
    <row r="1389" spans="1:31" ht="21" customHeight="1">
      <c r="A1389" s="14" t="s">
        <v>18102</v>
      </c>
      <c r="B1389" s="14" t="s">
        <v>18103</v>
      </c>
      <c r="C1389" s="14" t="s">
        <v>27</v>
      </c>
      <c r="D1389" s="14" t="s">
        <v>850</v>
      </c>
      <c r="E1389" s="14" t="s">
        <v>45</v>
      </c>
      <c r="F1389" s="15">
        <v>15</v>
      </c>
      <c r="G1389" s="15">
        <v>20</v>
      </c>
      <c r="H1389" s="14" t="s">
        <v>493</v>
      </c>
      <c r="I1389" s="14" t="s">
        <v>24</v>
      </c>
      <c r="J1389" s="14" t="s">
        <v>134</v>
      </c>
      <c r="K1389" s="16" t="s">
        <v>47</v>
      </c>
      <c r="L1389" s="14" t="s">
        <v>18104</v>
      </c>
      <c r="M1389" s="14" t="s">
        <v>42</v>
      </c>
      <c r="N1389" s="14" t="s">
        <v>405</v>
      </c>
      <c r="O1389" s="14" t="b">
        <f t="shared" ca="1" si="252"/>
        <v>0</v>
      </c>
      <c r="P1389" s="14" t="b">
        <f t="shared" ca="1" si="253"/>
        <v>0</v>
      </c>
      <c r="Q1389" s="5"/>
      <c r="R1389" s="5"/>
      <c r="S1389" s="5"/>
      <c r="T1389" s="5"/>
      <c r="U1389" s="5"/>
      <c r="V1389" s="5"/>
      <c r="W1389" s="5"/>
      <c r="X1389" s="5"/>
      <c r="Y1389" s="5"/>
      <c r="Z1389" s="5"/>
      <c r="AA1389" s="5"/>
      <c r="AB1389" s="5"/>
      <c r="AC1389" s="5"/>
      <c r="AD1389" s="5"/>
      <c r="AE1389" s="5"/>
    </row>
    <row r="1390" spans="1:31" ht="21" customHeight="1">
      <c r="A1390" s="14" t="s">
        <v>13541</v>
      </c>
      <c r="B1390" s="14" t="s">
        <v>18108</v>
      </c>
      <c r="C1390" s="14" t="s">
        <v>170</v>
      </c>
      <c r="D1390" s="14" t="s">
        <v>378</v>
      </c>
      <c r="E1390" s="14" t="s">
        <v>45</v>
      </c>
      <c r="F1390" s="15">
        <v>15</v>
      </c>
      <c r="G1390" s="15">
        <v>20</v>
      </c>
      <c r="H1390" s="14" t="s">
        <v>493</v>
      </c>
      <c r="I1390" s="14" t="s">
        <v>125</v>
      </c>
      <c r="J1390" s="14" t="s">
        <v>252</v>
      </c>
      <c r="K1390" s="16" t="s">
        <v>47</v>
      </c>
      <c r="L1390" s="14" t="s">
        <v>18110</v>
      </c>
      <c r="M1390" s="14" t="s">
        <v>100</v>
      </c>
      <c r="N1390" s="14" t="s">
        <v>55</v>
      </c>
      <c r="O1390" s="14" t="b">
        <f t="shared" ca="1" si="252"/>
        <v>0</v>
      </c>
      <c r="P1390" s="14" t="b">
        <f t="shared" ca="1" si="253"/>
        <v>0</v>
      </c>
      <c r="Q1390" s="5"/>
      <c r="R1390" s="5"/>
      <c r="S1390" s="5"/>
      <c r="T1390" s="5"/>
      <c r="U1390" s="5"/>
      <c r="V1390" s="5"/>
      <c r="W1390" s="5"/>
      <c r="X1390" s="5"/>
      <c r="Y1390" s="5"/>
      <c r="Z1390" s="5"/>
      <c r="AA1390" s="5"/>
      <c r="AB1390" s="5"/>
      <c r="AC1390" s="5"/>
      <c r="AD1390" s="5"/>
      <c r="AE1390" s="5"/>
    </row>
    <row r="1391" spans="1:31" ht="21" customHeight="1">
      <c r="A1391" s="14" t="s">
        <v>10325</v>
      </c>
      <c r="B1391" s="14" t="s">
        <v>18117</v>
      </c>
      <c r="C1391" s="14" t="s">
        <v>27</v>
      </c>
      <c r="D1391" s="14" t="s">
        <v>85</v>
      </c>
      <c r="E1391" s="14" t="s">
        <v>45</v>
      </c>
      <c r="F1391" s="15">
        <v>15</v>
      </c>
      <c r="G1391" s="15">
        <v>30</v>
      </c>
      <c r="H1391" s="14" t="s">
        <v>2134</v>
      </c>
      <c r="I1391" s="14" t="s">
        <v>31</v>
      </c>
      <c r="J1391" s="14" t="s">
        <v>161</v>
      </c>
      <c r="K1391" s="14" t="s">
        <v>5125</v>
      </c>
      <c r="L1391" s="14" t="s">
        <v>18118</v>
      </c>
      <c r="M1391" s="14" t="s">
        <v>53</v>
      </c>
      <c r="N1391" s="14" t="s">
        <v>55</v>
      </c>
      <c r="O1391" s="14" t="b">
        <f t="shared" ca="1" si="252"/>
        <v>0</v>
      </c>
      <c r="P1391" s="14" t="b">
        <f t="shared" ca="1" si="253"/>
        <v>0</v>
      </c>
      <c r="Q1391" s="5"/>
      <c r="R1391" s="5"/>
      <c r="S1391" s="5"/>
      <c r="T1391" s="5"/>
      <c r="U1391" s="5"/>
      <c r="V1391" s="5"/>
      <c r="W1391" s="5"/>
      <c r="X1391" s="5"/>
      <c r="Y1391" s="5"/>
      <c r="Z1391" s="5"/>
      <c r="AA1391" s="5"/>
      <c r="AB1391" s="5"/>
      <c r="AC1391" s="5"/>
      <c r="AD1391" s="5"/>
      <c r="AE1391" s="5"/>
    </row>
    <row r="1392" spans="1:31" ht="21" customHeight="1">
      <c r="A1392" s="14" t="s">
        <v>18124</v>
      </c>
      <c r="B1392" s="14" t="s">
        <v>5231</v>
      </c>
      <c r="C1392" s="14" t="s">
        <v>20</v>
      </c>
      <c r="D1392" s="14" t="s">
        <v>47</v>
      </c>
      <c r="E1392" s="14" t="s">
        <v>45</v>
      </c>
      <c r="F1392" s="15">
        <v>15</v>
      </c>
      <c r="G1392" s="15">
        <v>20</v>
      </c>
      <c r="H1392" s="14" t="s">
        <v>493</v>
      </c>
      <c r="I1392" s="14" t="s">
        <v>66</v>
      </c>
      <c r="J1392" s="14" t="s">
        <v>48</v>
      </c>
      <c r="K1392" s="14" t="s">
        <v>5233</v>
      </c>
      <c r="L1392" s="14" t="s">
        <v>18125</v>
      </c>
      <c r="M1392" s="14" t="s">
        <v>42</v>
      </c>
      <c r="N1392" s="14" t="s">
        <v>38</v>
      </c>
      <c r="O1392" s="14" t="b">
        <f t="shared" ca="1" si="252"/>
        <v>0</v>
      </c>
      <c r="P1392" s="14" t="b">
        <f t="shared" ca="1" si="253"/>
        <v>0</v>
      </c>
      <c r="Q1392" s="5"/>
      <c r="R1392" s="5"/>
      <c r="S1392" s="5"/>
      <c r="T1392" s="5"/>
      <c r="U1392" s="5"/>
      <c r="V1392" s="5"/>
      <c r="W1392" s="5"/>
      <c r="X1392" s="5"/>
      <c r="Y1392" s="5"/>
      <c r="Z1392" s="5"/>
      <c r="AA1392" s="5"/>
      <c r="AB1392" s="5"/>
      <c r="AC1392" s="5"/>
      <c r="AD1392" s="5"/>
      <c r="AE1392" s="5"/>
    </row>
    <row r="1393" spans="1:31" ht="21" customHeight="1">
      <c r="A1393" s="14" t="s">
        <v>9556</v>
      </c>
      <c r="B1393" s="14" t="s">
        <v>18131</v>
      </c>
      <c r="C1393" s="14" t="s">
        <v>20</v>
      </c>
      <c r="D1393" s="14" t="s">
        <v>2283</v>
      </c>
      <c r="E1393" s="14" t="s">
        <v>45</v>
      </c>
      <c r="F1393" s="15">
        <v>15</v>
      </c>
      <c r="G1393" s="15">
        <v>25</v>
      </c>
      <c r="H1393" s="14" t="s">
        <v>151</v>
      </c>
      <c r="I1393" s="14" t="s">
        <v>108</v>
      </c>
      <c r="J1393" s="14" t="s">
        <v>48</v>
      </c>
      <c r="K1393" s="14" t="s">
        <v>18132</v>
      </c>
      <c r="L1393" s="14" t="s">
        <v>18133</v>
      </c>
      <c r="M1393" s="14" t="s">
        <v>100</v>
      </c>
      <c r="N1393" s="14" t="s">
        <v>55</v>
      </c>
      <c r="O1393" s="14" t="b">
        <f t="shared" ca="1" si="252"/>
        <v>0</v>
      </c>
      <c r="P1393" s="14" t="b">
        <f t="shared" ca="1" si="253"/>
        <v>0</v>
      </c>
      <c r="Q1393" s="5"/>
      <c r="R1393" s="5"/>
      <c r="S1393" s="5"/>
      <c r="T1393" s="5"/>
      <c r="U1393" s="5"/>
      <c r="V1393" s="5"/>
      <c r="W1393" s="5"/>
      <c r="X1393" s="5"/>
      <c r="Y1393" s="5"/>
      <c r="Z1393" s="5"/>
      <c r="AA1393" s="5"/>
      <c r="AB1393" s="5"/>
      <c r="AC1393" s="5"/>
      <c r="AD1393" s="5"/>
      <c r="AE1393" s="5"/>
    </row>
    <row r="1394" spans="1:31" ht="21" customHeight="1">
      <c r="A1394" s="14" t="s">
        <v>18138</v>
      </c>
      <c r="B1394" s="14" t="s">
        <v>18139</v>
      </c>
      <c r="C1394" s="14" t="s">
        <v>27</v>
      </c>
      <c r="D1394" s="14" t="s">
        <v>575</v>
      </c>
      <c r="E1394" s="14" t="s">
        <v>45</v>
      </c>
      <c r="F1394" s="15">
        <v>15</v>
      </c>
      <c r="G1394" s="15">
        <v>25</v>
      </c>
      <c r="H1394" s="14" t="s">
        <v>151</v>
      </c>
      <c r="I1394" s="14" t="s">
        <v>66</v>
      </c>
      <c r="J1394" s="14" t="s">
        <v>134</v>
      </c>
      <c r="K1394" s="14" t="s">
        <v>6519</v>
      </c>
      <c r="L1394" s="14" t="s">
        <v>18140</v>
      </c>
      <c r="M1394" s="14" t="s">
        <v>167</v>
      </c>
      <c r="N1394" s="14" t="s">
        <v>38</v>
      </c>
      <c r="O1394" s="14" t="b">
        <f t="shared" ca="1" si="252"/>
        <v>0</v>
      </c>
      <c r="P1394" s="14" t="b">
        <f t="shared" ca="1" si="253"/>
        <v>0</v>
      </c>
      <c r="Q1394" s="5"/>
      <c r="R1394" s="5"/>
      <c r="S1394" s="5"/>
      <c r="T1394" s="5"/>
      <c r="U1394" s="5"/>
      <c r="V1394" s="5"/>
      <c r="W1394" s="5"/>
      <c r="X1394" s="5"/>
      <c r="Y1394" s="5"/>
      <c r="Z1394" s="5"/>
      <c r="AA1394" s="5"/>
      <c r="AB1394" s="5"/>
      <c r="AC1394" s="5"/>
      <c r="AD1394" s="5"/>
      <c r="AE1394" s="5"/>
    </row>
    <row r="1395" spans="1:31" ht="21" customHeight="1">
      <c r="A1395" s="14" t="s">
        <v>10325</v>
      </c>
      <c r="B1395" s="14" t="s">
        <v>18147</v>
      </c>
      <c r="C1395" s="14" t="s">
        <v>27</v>
      </c>
      <c r="D1395" s="14" t="s">
        <v>47</v>
      </c>
      <c r="E1395" s="14" t="s">
        <v>45</v>
      </c>
      <c r="F1395" s="15">
        <v>15</v>
      </c>
      <c r="G1395" s="15">
        <v>20</v>
      </c>
      <c r="H1395" s="14" t="s">
        <v>493</v>
      </c>
      <c r="I1395" s="14" t="s">
        <v>108</v>
      </c>
      <c r="J1395" s="14" t="s">
        <v>117</v>
      </c>
      <c r="K1395" s="14" t="s">
        <v>12951</v>
      </c>
      <c r="L1395" s="14" t="s">
        <v>18152</v>
      </c>
      <c r="M1395" s="14" t="s">
        <v>100</v>
      </c>
      <c r="N1395" s="14" t="s">
        <v>55</v>
      </c>
      <c r="O1395" s="14" t="b">
        <f t="shared" ca="1" si="252"/>
        <v>0</v>
      </c>
      <c r="P1395" s="14" t="b">
        <f t="shared" ca="1" si="253"/>
        <v>0</v>
      </c>
      <c r="Q1395" s="5"/>
      <c r="R1395" s="5"/>
      <c r="S1395" s="5"/>
      <c r="T1395" s="5"/>
      <c r="U1395" s="5"/>
      <c r="V1395" s="5"/>
      <c r="W1395" s="5"/>
      <c r="X1395" s="5"/>
      <c r="Y1395" s="5"/>
      <c r="Z1395" s="5"/>
      <c r="AA1395" s="5"/>
      <c r="AB1395" s="5"/>
      <c r="AC1395" s="5"/>
      <c r="AD1395" s="5"/>
      <c r="AE1395" s="5"/>
    </row>
    <row r="1396" spans="1:31" ht="21" customHeight="1">
      <c r="A1396" s="14" t="s">
        <v>17833</v>
      </c>
      <c r="B1396" s="14" t="s">
        <v>18155</v>
      </c>
      <c r="C1396" s="14" t="s">
        <v>170</v>
      </c>
      <c r="D1396" s="14" t="s">
        <v>390</v>
      </c>
      <c r="E1396" s="14" t="s">
        <v>45</v>
      </c>
      <c r="F1396" s="15">
        <v>15</v>
      </c>
      <c r="G1396" s="15">
        <v>30</v>
      </c>
      <c r="H1396" s="14" t="s">
        <v>2134</v>
      </c>
      <c r="I1396" s="14" t="s">
        <v>66</v>
      </c>
      <c r="J1396" s="14" t="s">
        <v>686</v>
      </c>
      <c r="K1396" s="14" t="s">
        <v>18156</v>
      </c>
      <c r="L1396" s="14" t="s">
        <v>18157</v>
      </c>
      <c r="M1396" s="14" t="s">
        <v>37</v>
      </c>
      <c r="N1396" s="14" t="s">
        <v>55</v>
      </c>
      <c r="O1396" s="14" t="b">
        <f t="shared" ca="1" si="252"/>
        <v>0</v>
      </c>
      <c r="P1396" s="14" t="b">
        <f t="shared" ca="1" si="253"/>
        <v>0</v>
      </c>
      <c r="Q1396" s="5"/>
      <c r="R1396" s="5"/>
      <c r="S1396" s="5"/>
      <c r="T1396" s="5"/>
      <c r="U1396" s="5"/>
      <c r="V1396" s="5"/>
      <c r="W1396" s="5"/>
      <c r="X1396" s="5"/>
      <c r="Y1396" s="5"/>
      <c r="Z1396" s="5"/>
      <c r="AA1396" s="5"/>
      <c r="AB1396" s="5"/>
      <c r="AC1396" s="5"/>
      <c r="AD1396" s="5"/>
      <c r="AE1396" s="5"/>
    </row>
    <row r="1397" spans="1:31" ht="21" customHeight="1">
      <c r="A1397" s="14" t="s">
        <v>18161</v>
      </c>
      <c r="B1397" s="14" t="s">
        <v>18162</v>
      </c>
      <c r="C1397" s="14" t="s">
        <v>170</v>
      </c>
      <c r="D1397" s="14" t="s">
        <v>435</v>
      </c>
      <c r="E1397" s="14" t="s">
        <v>45</v>
      </c>
      <c r="F1397" s="15">
        <v>15</v>
      </c>
      <c r="G1397" s="15">
        <v>30</v>
      </c>
      <c r="H1397" s="14" t="s">
        <v>2134</v>
      </c>
      <c r="I1397" s="14" t="s">
        <v>24</v>
      </c>
      <c r="J1397" s="14" t="s">
        <v>516</v>
      </c>
      <c r="K1397" s="14" t="s">
        <v>18166</v>
      </c>
      <c r="L1397" s="14" t="s">
        <v>18170</v>
      </c>
      <c r="M1397" s="14" t="s">
        <v>53</v>
      </c>
      <c r="N1397" s="14" t="s">
        <v>55</v>
      </c>
      <c r="O1397" s="14" t="b">
        <f t="shared" ca="1" si="252"/>
        <v>0</v>
      </c>
      <c r="P1397" s="14" t="b">
        <f t="shared" ca="1" si="253"/>
        <v>0</v>
      </c>
      <c r="Q1397" s="5"/>
      <c r="R1397" s="5"/>
      <c r="S1397" s="5"/>
      <c r="T1397" s="5"/>
      <c r="U1397" s="5"/>
      <c r="V1397" s="5"/>
      <c r="W1397" s="5"/>
      <c r="X1397" s="5"/>
      <c r="Y1397" s="5"/>
      <c r="Z1397" s="5"/>
      <c r="AA1397" s="5"/>
      <c r="AB1397" s="5"/>
      <c r="AC1397" s="5"/>
      <c r="AD1397" s="5"/>
      <c r="AE1397" s="5"/>
    </row>
    <row r="1398" spans="1:31" ht="21" customHeight="1">
      <c r="A1398" s="14" t="s">
        <v>9556</v>
      </c>
      <c r="B1398" s="14" t="s">
        <v>1493</v>
      </c>
      <c r="C1398" s="14" t="s">
        <v>27</v>
      </c>
      <c r="D1398" s="14" t="s">
        <v>85</v>
      </c>
      <c r="E1398" s="14" t="s">
        <v>45</v>
      </c>
      <c r="F1398" s="15">
        <v>15</v>
      </c>
      <c r="G1398" s="15">
        <v>20</v>
      </c>
      <c r="H1398" s="14" t="s">
        <v>493</v>
      </c>
      <c r="I1398" s="14" t="s">
        <v>31</v>
      </c>
      <c r="J1398" s="14" t="s">
        <v>48</v>
      </c>
      <c r="K1398" s="14" t="s">
        <v>1496</v>
      </c>
      <c r="L1398" s="14" t="s">
        <v>18177</v>
      </c>
      <c r="M1398" s="14" t="s">
        <v>53</v>
      </c>
      <c r="N1398" s="14" t="s">
        <v>55</v>
      </c>
      <c r="O1398" s="14" t="b">
        <f t="shared" ca="1" si="252"/>
        <v>0</v>
      </c>
      <c r="P1398" s="14" t="b">
        <f t="shared" ca="1" si="253"/>
        <v>0</v>
      </c>
      <c r="Q1398" s="5"/>
      <c r="R1398" s="5"/>
      <c r="S1398" s="5"/>
      <c r="T1398" s="5"/>
      <c r="U1398" s="5"/>
      <c r="V1398" s="5"/>
      <c r="W1398" s="5"/>
      <c r="X1398" s="5"/>
      <c r="Y1398" s="5"/>
      <c r="Z1398" s="5"/>
      <c r="AA1398" s="5"/>
      <c r="AB1398" s="5"/>
      <c r="AC1398" s="5"/>
      <c r="AD1398" s="5"/>
      <c r="AE1398" s="5"/>
    </row>
    <row r="1399" spans="1:31" ht="21" customHeight="1">
      <c r="A1399" s="14" t="s">
        <v>9556</v>
      </c>
      <c r="B1399" s="14" t="s">
        <v>18178</v>
      </c>
      <c r="C1399" s="14" t="s">
        <v>27</v>
      </c>
      <c r="D1399" s="14" t="s">
        <v>85</v>
      </c>
      <c r="E1399" s="14" t="s">
        <v>45</v>
      </c>
      <c r="F1399" s="15">
        <v>15</v>
      </c>
      <c r="G1399" s="15">
        <v>30</v>
      </c>
      <c r="H1399" s="14" t="s">
        <v>2134</v>
      </c>
      <c r="I1399" s="14" t="s">
        <v>66</v>
      </c>
      <c r="J1399" s="14" t="s">
        <v>1505</v>
      </c>
      <c r="K1399" s="14" t="s">
        <v>18179</v>
      </c>
      <c r="L1399" s="14" t="s">
        <v>18180</v>
      </c>
      <c r="M1399" s="14" t="s">
        <v>53</v>
      </c>
      <c r="N1399" s="14" t="s">
        <v>55</v>
      </c>
      <c r="O1399" s="14" t="b">
        <f t="shared" ca="1" si="252"/>
        <v>0</v>
      </c>
      <c r="P1399" s="14" t="b">
        <f t="shared" ca="1" si="253"/>
        <v>0</v>
      </c>
      <c r="Q1399" s="5"/>
      <c r="R1399" s="5"/>
      <c r="S1399" s="5"/>
      <c r="T1399" s="5"/>
      <c r="U1399" s="5"/>
      <c r="V1399" s="5"/>
      <c r="W1399" s="5"/>
      <c r="X1399" s="5"/>
      <c r="Y1399" s="5"/>
      <c r="Z1399" s="5"/>
      <c r="AA1399" s="5"/>
      <c r="AB1399" s="5"/>
      <c r="AC1399" s="5"/>
      <c r="AD1399" s="5"/>
      <c r="AE1399" s="5"/>
    </row>
    <row r="1400" spans="1:31" ht="21" customHeight="1">
      <c r="A1400" s="14" t="s">
        <v>18181</v>
      </c>
      <c r="B1400" s="14" t="s">
        <v>18182</v>
      </c>
      <c r="C1400" s="14" t="s">
        <v>170</v>
      </c>
      <c r="D1400" s="14" t="s">
        <v>390</v>
      </c>
      <c r="E1400" s="14" t="s">
        <v>29</v>
      </c>
      <c r="F1400" s="15">
        <v>15</v>
      </c>
      <c r="G1400" s="15">
        <v>25</v>
      </c>
      <c r="H1400" s="14" t="s">
        <v>151</v>
      </c>
      <c r="I1400" s="14" t="s">
        <v>108</v>
      </c>
      <c r="J1400" s="14" t="s">
        <v>2924</v>
      </c>
      <c r="K1400" s="14" t="s">
        <v>18183</v>
      </c>
      <c r="L1400" s="14" t="s">
        <v>18184</v>
      </c>
      <c r="M1400" s="14" t="s">
        <v>53</v>
      </c>
      <c r="N1400" s="14" t="s">
        <v>55</v>
      </c>
      <c r="O1400" s="14" t="b">
        <f t="shared" ca="1" si="252"/>
        <v>0</v>
      </c>
      <c r="P1400" s="14" t="b">
        <f t="shared" ca="1" si="253"/>
        <v>0</v>
      </c>
      <c r="Q1400" s="5"/>
      <c r="R1400" s="5"/>
      <c r="S1400" s="5"/>
      <c r="T1400" s="5"/>
      <c r="U1400" s="5"/>
      <c r="V1400" s="5"/>
      <c r="W1400" s="5"/>
      <c r="X1400" s="5"/>
      <c r="Y1400" s="5"/>
      <c r="Z1400" s="5"/>
      <c r="AA1400" s="5"/>
      <c r="AB1400" s="5"/>
      <c r="AC1400" s="5"/>
      <c r="AD1400" s="5"/>
      <c r="AE1400" s="5"/>
    </row>
    <row r="1401" spans="1:31" ht="21" customHeight="1">
      <c r="A1401" s="14" t="s">
        <v>18185</v>
      </c>
      <c r="B1401" s="14" t="s">
        <v>18186</v>
      </c>
      <c r="C1401" s="14" t="s">
        <v>20</v>
      </c>
      <c r="D1401" s="14" t="s">
        <v>1173</v>
      </c>
      <c r="E1401" s="14" t="s">
        <v>45</v>
      </c>
      <c r="F1401" s="15">
        <v>15</v>
      </c>
      <c r="G1401" s="15">
        <v>20</v>
      </c>
      <c r="H1401" s="14" t="s">
        <v>493</v>
      </c>
      <c r="I1401" s="14" t="s">
        <v>108</v>
      </c>
      <c r="J1401" s="14" t="s">
        <v>117</v>
      </c>
      <c r="K1401" s="14" t="s">
        <v>18187</v>
      </c>
      <c r="L1401" s="14" t="s">
        <v>18188</v>
      </c>
      <c r="M1401" s="14" t="s">
        <v>42</v>
      </c>
      <c r="N1401" s="14" t="s">
        <v>405</v>
      </c>
      <c r="O1401" s="14" t="b">
        <f t="shared" ca="1" si="252"/>
        <v>0</v>
      </c>
      <c r="P1401" s="14" t="b">
        <f t="shared" ca="1" si="253"/>
        <v>0</v>
      </c>
      <c r="Q1401" s="5"/>
      <c r="R1401" s="5"/>
      <c r="S1401" s="5"/>
      <c r="T1401" s="5"/>
      <c r="U1401" s="5"/>
      <c r="V1401" s="5"/>
      <c r="W1401" s="5"/>
      <c r="X1401" s="5"/>
      <c r="Y1401" s="5"/>
      <c r="Z1401" s="5"/>
      <c r="AA1401" s="5"/>
      <c r="AB1401" s="5"/>
      <c r="AC1401" s="5"/>
      <c r="AD1401" s="5"/>
      <c r="AE1401" s="5"/>
    </row>
    <row r="1402" spans="1:31" ht="21" customHeight="1">
      <c r="A1402" s="14" t="s">
        <v>18189</v>
      </c>
      <c r="B1402" s="14" t="s">
        <v>18190</v>
      </c>
      <c r="C1402" s="14" t="s">
        <v>27</v>
      </c>
      <c r="D1402" s="14" t="s">
        <v>575</v>
      </c>
      <c r="E1402" s="14" t="s">
        <v>45</v>
      </c>
      <c r="F1402" s="15">
        <v>15</v>
      </c>
      <c r="G1402" s="15">
        <v>30</v>
      </c>
      <c r="H1402" s="14" t="s">
        <v>2134</v>
      </c>
      <c r="I1402" s="14" t="s">
        <v>108</v>
      </c>
      <c r="J1402" s="14" t="s">
        <v>57</v>
      </c>
      <c r="K1402" s="14" t="s">
        <v>18191</v>
      </c>
      <c r="L1402" s="14" t="s">
        <v>18192</v>
      </c>
      <c r="M1402" s="14" t="s">
        <v>53</v>
      </c>
      <c r="N1402" s="14" t="s">
        <v>55</v>
      </c>
      <c r="O1402" s="14" t="b">
        <f t="shared" ca="1" si="252"/>
        <v>0</v>
      </c>
      <c r="P1402" s="14" t="b">
        <f t="shared" ca="1" si="253"/>
        <v>0</v>
      </c>
      <c r="Q1402" s="5"/>
      <c r="R1402" s="5"/>
      <c r="S1402" s="5"/>
      <c r="T1402" s="5"/>
      <c r="U1402" s="5"/>
      <c r="V1402" s="5"/>
      <c r="W1402" s="5"/>
      <c r="X1402" s="5"/>
      <c r="Y1402" s="5"/>
      <c r="Z1402" s="5"/>
      <c r="AA1402" s="5"/>
      <c r="AB1402" s="5"/>
      <c r="AC1402" s="5"/>
      <c r="AD1402" s="5"/>
      <c r="AE1402" s="5"/>
    </row>
    <row r="1403" spans="1:31" ht="21" customHeight="1">
      <c r="A1403" s="14" t="s">
        <v>3138</v>
      </c>
      <c r="B1403" s="14" t="s">
        <v>18193</v>
      </c>
      <c r="C1403" s="14" t="s">
        <v>20</v>
      </c>
      <c r="D1403" s="14" t="s">
        <v>1173</v>
      </c>
      <c r="E1403" s="14" t="s">
        <v>45</v>
      </c>
      <c r="F1403" s="15">
        <v>15</v>
      </c>
      <c r="G1403" s="15">
        <v>20</v>
      </c>
      <c r="H1403" s="14" t="s">
        <v>493</v>
      </c>
      <c r="I1403" s="14" t="s">
        <v>108</v>
      </c>
      <c r="J1403" s="14" t="s">
        <v>76</v>
      </c>
      <c r="K1403" s="14" t="s">
        <v>18194</v>
      </c>
      <c r="L1403" s="14" t="s">
        <v>18195</v>
      </c>
      <c r="M1403" s="14" t="s">
        <v>53</v>
      </c>
      <c r="N1403" s="14" t="s">
        <v>55</v>
      </c>
      <c r="O1403" s="14" t="b">
        <f t="shared" ca="1" si="252"/>
        <v>0</v>
      </c>
      <c r="P1403" s="14" t="b">
        <f t="shared" ca="1" si="253"/>
        <v>0</v>
      </c>
      <c r="Q1403" s="5"/>
      <c r="R1403" s="5"/>
      <c r="S1403" s="5"/>
      <c r="T1403" s="5"/>
      <c r="U1403" s="5"/>
      <c r="V1403" s="5"/>
      <c r="W1403" s="5"/>
      <c r="X1403" s="5"/>
      <c r="Y1403" s="5"/>
      <c r="Z1403" s="5"/>
      <c r="AA1403" s="5"/>
      <c r="AB1403" s="5"/>
      <c r="AC1403" s="5"/>
      <c r="AD1403" s="5"/>
      <c r="AE1403" s="5"/>
    </row>
    <row r="1404" spans="1:31" ht="21" customHeight="1">
      <c r="A1404" s="14" t="s">
        <v>18196</v>
      </c>
      <c r="B1404" s="14" t="s">
        <v>18197</v>
      </c>
      <c r="C1404" s="14" t="s">
        <v>20</v>
      </c>
      <c r="D1404" s="14" t="s">
        <v>47</v>
      </c>
      <c r="E1404" s="14" t="s">
        <v>45</v>
      </c>
      <c r="F1404" s="15">
        <v>15</v>
      </c>
      <c r="G1404" s="15">
        <v>25</v>
      </c>
      <c r="H1404" s="14" t="s">
        <v>151</v>
      </c>
      <c r="I1404" s="14" t="s">
        <v>66</v>
      </c>
      <c r="J1404" s="14" t="s">
        <v>1556</v>
      </c>
      <c r="K1404" s="14" t="s">
        <v>13765</v>
      </c>
      <c r="L1404" s="14" t="s">
        <v>18198</v>
      </c>
      <c r="M1404" s="14" t="s">
        <v>42</v>
      </c>
      <c r="N1404" s="14" t="s">
        <v>55</v>
      </c>
      <c r="O1404" s="14" t="b">
        <f t="shared" ca="1" si="252"/>
        <v>0</v>
      </c>
      <c r="P1404" s="14" t="b">
        <f t="shared" ca="1" si="253"/>
        <v>0</v>
      </c>
      <c r="Q1404" s="5"/>
      <c r="R1404" s="5"/>
      <c r="S1404" s="5"/>
      <c r="T1404" s="5"/>
      <c r="U1404" s="5"/>
      <c r="V1404" s="5"/>
      <c r="W1404" s="5"/>
      <c r="X1404" s="5"/>
      <c r="Y1404" s="5"/>
      <c r="Z1404" s="5"/>
      <c r="AA1404" s="5"/>
      <c r="AB1404" s="5"/>
      <c r="AC1404" s="5"/>
      <c r="AD1404" s="5"/>
      <c r="AE1404" s="5"/>
    </row>
    <row r="1405" spans="1:31" ht="21" customHeight="1">
      <c r="A1405" s="14" t="s">
        <v>18199</v>
      </c>
      <c r="B1405" s="14" t="s">
        <v>18200</v>
      </c>
      <c r="C1405" s="14" t="s">
        <v>27</v>
      </c>
      <c r="D1405" s="14" t="s">
        <v>85</v>
      </c>
      <c r="E1405" s="14" t="s">
        <v>45</v>
      </c>
      <c r="F1405" s="15">
        <v>15</v>
      </c>
      <c r="G1405" s="15">
        <v>25</v>
      </c>
      <c r="H1405" s="14" t="s">
        <v>151</v>
      </c>
      <c r="I1405" s="14" t="s">
        <v>108</v>
      </c>
      <c r="J1405" s="14" t="s">
        <v>161</v>
      </c>
      <c r="K1405" s="14" t="s">
        <v>18201</v>
      </c>
      <c r="L1405" s="14" t="s">
        <v>18202</v>
      </c>
      <c r="M1405" s="14" t="s">
        <v>42</v>
      </c>
      <c r="N1405" s="14" t="s">
        <v>55</v>
      </c>
      <c r="O1405" s="14" t="b">
        <f t="shared" ca="1" si="252"/>
        <v>0</v>
      </c>
      <c r="P1405" s="14" t="b">
        <f t="shared" ca="1" si="253"/>
        <v>0</v>
      </c>
      <c r="Q1405" s="5"/>
      <c r="R1405" s="5"/>
      <c r="S1405" s="5"/>
      <c r="T1405" s="5"/>
      <c r="U1405" s="5"/>
      <c r="V1405" s="5"/>
      <c r="W1405" s="5"/>
      <c r="X1405" s="5"/>
      <c r="Y1405" s="5"/>
      <c r="Z1405" s="5"/>
      <c r="AA1405" s="5"/>
      <c r="AB1405" s="5"/>
      <c r="AC1405" s="5"/>
      <c r="AD1405" s="5"/>
      <c r="AE1405" s="5"/>
    </row>
    <row r="1406" spans="1:31" ht="21" customHeight="1">
      <c r="A1406" s="14" t="s">
        <v>15894</v>
      </c>
      <c r="B1406" s="14" t="s">
        <v>17798</v>
      </c>
      <c r="C1406" s="14" t="s">
        <v>170</v>
      </c>
      <c r="D1406" s="14" t="s">
        <v>390</v>
      </c>
      <c r="E1406" s="14" t="s">
        <v>29</v>
      </c>
      <c r="F1406" s="15">
        <v>15</v>
      </c>
      <c r="G1406" s="15">
        <v>30</v>
      </c>
      <c r="H1406" s="14" t="s">
        <v>2134</v>
      </c>
      <c r="I1406" s="14" t="s">
        <v>108</v>
      </c>
      <c r="J1406" s="14" t="s">
        <v>1953</v>
      </c>
      <c r="K1406" s="16" t="s">
        <v>47</v>
      </c>
      <c r="L1406" s="14" t="s">
        <v>18203</v>
      </c>
      <c r="M1406" s="14" t="s">
        <v>53</v>
      </c>
      <c r="N1406" s="14" t="s">
        <v>55</v>
      </c>
      <c r="O1406" s="14" t="b">
        <f t="shared" ca="1" si="252"/>
        <v>0</v>
      </c>
      <c r="P1406" s="14" t="b">
        <f t="shared" ca="1" si="253"/>
        <v>0</v>
      </c>
      <c r="Q1406" s="5"/>
      <c r="R1406" s="5"/>
      <c r="S1406" s="5"/>
      <c r="T1406" s="5"/>
      <c r="U1406" s="5"/>
      <c r="V1406" s="5"/>
      <c r="W1406" s="5"/>
      <c r="X1406" s="5"/>
      <c r="Y1406" s="5"/>
      <c r="Z1406" s="5"/>
      <c r="AA1406" s="5"/>
      <c r="AB1406" s="5"/>
      <c r="AC1406" s="5"/>
      <c r="AD1406" s="5"/>
      <c r="AE1406" s="5"/>
    </row>
    <row r="1407" spans="1:31" ht="21" customHeight="1">
      <c r="A1407" s="14" t="s">
        <v>14988</v>
      </c>
      <c r="B1407" s="14" t="s">
        <v>14989</v>
      </c>
      <c r="C1407" s="14" t="s">
        <v>41</v>
      </c>
      <c r="D1407" s="14" t="s">
        <v>114</v>
      </c>
      <c r="E1407" s="14" t="s">
        <v>45</v>
      </c>
      <c r="F1407" s="15">
        <v>15</v>
      </c>
      <c r="G1407" s="15">
        <v>25</v>
      </c>
      <c r="H1407" s="14" t="s">
        <v>151</v>
      </c>
      <c r="I1407" s="14" t="s">
        <v>108</v>
      </c>
      <c r="J1407" s="14" t="s">
        <v>48</v>
      </c>
      <c r="K1407" s="14" t="s">
        <v>6975</v>
      </c>
      <c r="L1407" s="14" t="s">
        <v>14992</v>
      </c>
      <c r="M1407" s="14" t="s">
        <v>100</v>
      </c>
      <c r="N1407" s="14" t="s">
        <v>55</v>
      </c>
      <c r="O1407" s="14" t="b">
        <f t="shared" ca="1" si="252"/>
        <v>0</v>
      </c>
      <c r="P1407" s="14" t="b">
        <f t="shared" ca="1" si="253"/>
        <v>0</v>
      </c>
      <c r="Q1407" s="5"/>
      <c r="R1407" s="5"/>
      <c r="S1407" s="5"/>
      <c r="T1407" s="5"/>
      <c r="U1407" s="5"/>
      <c r="V1407" s="5"/>
      <c r="W1407" s="5"/>
      <c r="X1407" s="5"/>
      <c r="Y1407" s="5"/>
      <c r="Z1407" s="5"/>
      <c r="AA1407" s="5"/>
      <c r="AB1407" s="5"/>
      <c r="AC1407" s="5"/>
      <c r="AD1407" s="5"/>
      <c r="AE1407" s="5"/>
    </row>
    <row r="1408" spans="1:31" ht="21" customHeight="1">
      <c r="A1408" s="14" t="s">
        <v>18207</v>
      </c>
      <c r="B1408" s="14" t="s">
        <v>2506</v>
      </c>
      <c r="C1408" s="14" t="s">
        <v>27</v>
      </c>
      <c r="D1408" s="14" t="s">
        <v>80</v>
      </c>
      <c r="E1408" s="14" t="s">
        <v>45</v>
      </c>
      <c r="F1408" s="15">
        <v>15</v>
      </c>
      <c r="G1408" s="15">
        <v>20</v>
      </c>
      <c r="H1408" s="14" t="s">
        <v>493</v>
      </c>
      <c r="I1408" s="14" t="s">
        <v>108</v>
      </c>
      <c r="J1408" s="14" t="s">
        <v>110</v>
      </c>
      <c r="K1408" s="14" t="s">
        <v>18208</v>
      </c>
      <c r="L1408" s="14" t="s">
        <v>18209</v>
      </c>
      <c r="M1408" s="14" t="s">
        <v>53</v>
      </c>
      <c r="N1408" s="14" t="s">
        <v>55</v>
      </c>
      <c r="O1408" s="14" t="b">
        <f t="shared" ca="1" si="252"/>
        <v>0</v>
      </c>
      <c r="P1408" s="14" t="b">
        <f t="shared" ca="1" si="253"/>
        <v>0</v>
      </c>
      <c r="Q1408" s="5"/>
      <c r="R1408" s="5"/>
      <c r="S1408" s="5"/>
      <c r="T1408" s="5"/>
      <c r="U1408" s="5"/>
      <c r="V1408" s="5"/>
      <c r="W1408" s="5"/>
      <c r="X1408" s="5"/>
      <c r="Y1408" s="5"/>
      <c r="Z1408" s="5"/>
      <c r="AA1408" s="5"/>
      <c r="AB1408" s="5"/>
      <c r="AC1408" s="5"/>
      <c r="AD1408" s="5"/>
      <c r="AE1408" s="5"/>
    </row>
    <row r="1409" spans="1:31" ht="21" customHeight="1">
      <c r="A1409" s="14" t="s">
        <v>12201</v>
      </c>
      <c r="B1409" s="14" t="s">
        <v>15005</v>
      </c>
      <c r="C1409" s="14" t="s">
        <v>27</v>
      </c>
      <c r="D1409" s="14" t="s">
        <v>54</v>
      </c>
      <c r="E1409" s="14" t="s">
        <v>45</v>
      </c>
      <c r="F1409" s="15">
        <v>15</v>
      </c>
      <c r="G1409" s="15">
        <v>30</v>
      </c>
      <c r="H1409" s="14" t="s">
        <v>2134</v>
      </c>
      <c r="I1409" s="14" t="s">
        <v>108</v>
      </c>
      <c r="J1409" s="14" t="s">
        <v>48</v>
      </c>
      <c r="K1409" s="14" t="s">
        <v>1001</v>
      </c>
      <c r="L1409" s="14" t="s">
        <v>15006</v>
      </c>
      <c r="M1409" s="14" t="s">
        <v>100</v>
      </c>
      <c r="N1409" s="14" t="s">
        <v>38</v>
      </c>
      <c r="O1409" s="14" t="b">
        <f t="shared" ca="1" si="252"/>
        <v>0</v>
      </c>
      <c r="P1409" s="14" t="b">
        <f t="shared" ca="1" si="253"/>
        <v>0</v>
      </c>
      <c r="Q1409" s="5"/>
      <c r="R1409" s="5"/>
      <c r="S1409" s="5"/>
      <c r="T1409" s="5"/>
      <c r="U1409" s="5"/>
      <c r="V1409" s="5"/>
      <c r="W1409" s="5"/>
      <c r="X1409" s="5"/>
      <c r="Y1409" s="5"/>
      <c r="Z1409" s="5"/>
      <c r="AA1409" s="5"/>
      <c r="AB1409" s="5"/>
      <c r="AC1409" s="5"/>
      <c r="AD1409" s="5"/>
      <c r="AE1409" s="5"/>
    </row>
    <row r="1410" spans="1:31" ht="21" customHeight="1">
      <c r="A1410" s="14" t="s">
        <v>9131</v>
      </c>
      <c r="B1410" s="14" t="s">
        <v>16585</v>
      </c>
      <c r="C1410" s="14" t="s">
        <v>41</v>
      </c>
      <c r="D1410" s="14" t="s">
        <v>114</v>
      </c>
      <c r="E1410" s="14" t="s">
        <v>29</v>
      </c>
      <c r="F1410" s="15">
        <v>15</v>
      </c>
      <c r="G1410" s="15">
        <v>20</v>
      </c>
      <c r="H1410" s="14" t="s">
        <v>493</v>
      </c>
      <c r="I1410" s="14" t="s">
        <v>108</v>
      </c>
      <c r="J1410" s="14" t="s">
        <v>117</v>
      </c>
      <c r="K1410" s="14" t="s">
        <v>18210</v>
      </c>
      <c r="L1410" s="14" t="s">
        <v>18211</v>
      </c>
      <c r="M1410" s="14" t="s">
        <v>37</v>
      </c>
      <c r="N1410" s="14" t="s">
        <v>55</v>
      </c>
      <c r="O1410" s="14" t="b">
        <f t="shared" ca="1" si="252"/>
        <v>0</v>
      </c>
      <c r="P1410" s="14" t="b">
        <f t="shared" ca="1" si="253"/>
        <v>0</v>
      </c>
      <c r="Q1410" s="5"/>
      <c r="R1410" s="5"/>
      <c r="S1410" s="5"/>
      <c r="T1410" s="5"/>
      <c r="U1410" s="5"/>
      <c r="V1410" s="5"/>
      <c r="W1410" s="5"/>
      <c r="X1410" s="5"/>
      <c r="Y1410" s="5"/>
      <c r="Z1410" s="5"/>
      <c r="AA1410" s="5"/>
      <c r="AB1410" s="5"/>
      <c r="AC1410" s="5"/>
      <c r="AD1410" s="5"/>
      <c r="AE1410" s="5"/>
    </row>
    <row r="1411" spans="1:31" ht="21" customHeight="1">
      <c r="A1411" s="14" t="s">
        <v>10731</v>
      </c>
      <c r="B1411" s="14" t="s">
        <v>18212</v>
      </c>
      <c r="C1411" s="14" t="s">
        <v>170</v>
      </c>
      <c r="D1411" s="14" t="s">
        <v>47</v>
      </c>
      <c r="E1411" s="14" t="s">
        <v>919</v>
      </c>
      <c r="F1411" s="15">
        <v>15</v>
      </c>
      <c r="G1411" s="15">
        <v>30</v>
      </c>
      <c r="H1411" s="14" t="s">
        <v>2134</v>
      </c>
      <c r="I1411" s="14" t="s">
        <v>31</v>
      </c>
      <c r="J1411" s="14" t="s">
        <v>187</v>
      </c>
      <c r="K1411" s="14" t="s">
        <v>18213</v>
      </c>
      <c r="L1411" s="14" t="s">
        <v>18214</v>
      </c>
      <c r="M1411" s="14" t="s">
        <v>42</v>
      </c>
      <c r="N1411" s="14" t="s">
        <v>55</v>
      </c>
      <c r="O1411" s="14" t="b">
        <f t="shared" ca="1" si="252"/>
        <v>0</v>
      </c>
      <c r="P1411" s="14" t="b">
        <f t="shared" ca="1" si="253"/>
        <v>0</v>
      </c>
      <c r="Q1411" s="5"/>
      <c r="R1411" s="5"/>
      <c r="S1411" s="5"/>
      <c r="T1411" s="5"/>
      <c r="U1411" s="5"/>
      <c r="V1411" s="5"/>
      <c r="W1411" s="5"/>
      <c r="X1411" s="5"/>
      <c r="Y1411" s="5"/>
      <c r="Z1411" s="5"/>
      <c r="AA1411" s="5"/>
      <c r="AB1411" s="5"/>
      <c r="AC1411" s="5"/>
      <c r="AD1411" s="5"/>
      <c r="AE1411" s="5"/>
    </row>
    <row r="1412" spans="1:31" ht="21" customHeight="1">
      <c r="A1412" s="14" t="s">
        <v>18218</v>
      </c>
      <c r="B1412" s="14" t="s">
        <v>18219</v>
      </c>
      <c r="C1412" s="14" t="s">
        <v>170</v>
      </c>
      <c r="D1412" s="14" t="s">
        <v>390</v>
      </c>
      <c r="E1412" s="14" t="s">
        <v>45</v>
      </c>
      <c r="F1412" s="15">
        <v>15</v>
      </c>
      <c r="G1412" s="15">
        <v>20</v>
      </c>
      <c r="H1412" s="14" t="s">
        <v>493</v>
      </c>
      <c r="I1412" s="14" t="s">
        <v>66</v>
      </c>
      <c r="J1412" s="14" t="s">
        <v>110</v>
      </c>
      <c r="K1412" s="14" t="s">
        <v>18220</v>
      </c>
      <c r="L1412" s="14" t="s">
        <v>18221</v>
      </c>
      <c r="M1412" s="14" t="s">
        <v>42</v>
      </c>
      <c r="N1412" s="14" t="s">
        <v>55</v>
      </c>
      <c r="O1412" s="14" t="b">
        <f t="shared" ca="1" si="252"/>
        <v>0</v>
      </c>
      <c r="P1412" s="14" t="b">
        <f t="shared" ca="1" si="253"/>
        <v>0</v>
      </c>
      <c r="Q1412" s="5"/>
      <c r="R1412" s="5"/>
      <c r="S1412" s="5"/>
      <c r="T1412" s="5"/>
      <c r="U1412" s="5"/>
      <c r="V1412" s="5"/>
      <c r="W1412" s="5"/>
      <c r="X1412" s="5"/>
      <c r="Y1412" s="5"/>
      <c r="Z1412" s="5"/>
      <c r="AA1412" s="5"/>
      <c r="AB1412" s="5"/>
      <c r="AC1412" s="5"/>
      <c r="AD1412" s="5"/>
      <c r="AE1412" s="5"/>
    </row>
    <row r="1413" spans="1:31" ht="21" customHeight="1">
      <c r="A1413" s="14" t="s">
        <v>18226</v>
      </c>
      <c r="B1413" s="14" t="s">
        <v>5169</v>
      </c>
      <c r="C1413" s="14" t="s">
        <v>20</v>
      </c>
      <c r="D1413" s="14" t="s">
        <v>21</v>
      </c>
      <c r="E1413" s="14" t="s">
        <v>45</v>
      </c>
      <c r="F1413" s="15">
        <v>15</v>
      </c>
      <c r="G1413" s="15">
        <v>20</v>
      </c>
      <c r="H1413" s="14" t="s">
        <v>493</v>
      </c>
      <c r="I1413" s="14" t="s">
        <v>24</v>
      </c>
      <c r="J1413" s="14" t="s">
        <v>297</v>
      </c>
      <c r="K1413" s="14" t="s">
        <v>5173</v>
      </c>
      <c r="L1413" s="14" t="s">
        <v>18227</v>
      </c>
      <c r="M1413" s="14" t="s">
        <v>42</v>
      </c>
      <c r="N1413" s="14" t="s">
        <v>38</v>
      </c>
      <c r="O1413" s="14" t="b">
        <f t="shared" ca="1" si="252"/>
        <v>0</v>
      </c>
      <c r="P1413" s="14" t="b">
        <f t="shared" ca="1" si="253"/>
        <v>0</v>
      </c>
      <c r="Q1413" s="5"/>
      <c r="R1413" s="5"/>
      <c r="S1413" s="5"/>
      <c r="T1413" s="5"/>
      <c r="U1413" s="5"/>
      <c r="V1413" s="5"/>
      <c r="W1413" s="5"/>
      <c r="X1413" s="5"/>
      <c r="Y1413" s="5"/>
      <c r="Z1413" s="5"/>
      <c r="AA1413" s="5"/>
      <c r="AB1413" s="5"/>
      <c r="AC1413" s="5"/>
      <c r="AD1413" s="5"/>
      <c r="AE1413" s="5"/>
    </row>
    <row r="1414" spans="1:31" ht="21" customHeight="1">
      <c r="A1414" s="14" t="s">
        <v>18234</v>
      </c>
      <c r="B1414" s="14" t="s">
        <v>18235</v>
      </c>
      <c r="C1414" s="14" t="s">
        <v>27</v>
      </c>
      <c r="D1414" s="14" t="s">
        <v>54</v>
      </c>
      <c r="E1414" s="14" t="s">
        <v>45</v>
      </c>
      <c r="F1414" s="15">
        <v>15</v>
      </c>
      <c r="G1414" s="15">
        <v>20</v>
      </c>
      <c r="H1414" s="14" t="s">
        <v>493</v>
      </c>
      <c r="I1414" s="14" t="s">
        <v>108</v>
      </c>
      <c r="J1414" s="14" t="s">
        <v>126</v>
      </c>
      <c r="K1414" s="14" t="s">
        <v>18238</v>
      </c>
      <c r="L1414" s="14" t="s">
        <v>18240</v>
      </c>
      <c r="M1414" s="14" t="s">
        <v>100</v>
      </c>
      <c r="N1414" s="14" t="s">
        <v>55</v>
      </c>
      <c r="O1414" s="14" t="b">
        <f t="shared" ca="1" si="252"/>
        <v>0</v>
      </c>
      <c r="P1414" s="14" t="b">
        <f t="shared" ca="1" si="253"/>
        <v>0</v>
      </c>
      <c r="Q1414" s="5"/>
      <c r="R1414" s="5"/>
      <c r="S1414" s="5"/>
      <c r="T1414" s="5"/>
      <c r="U1414" s="5"/>
      <c r="V1414" s="5"/>
      <c r="W1414" s="5"/>
      <c r="X1414" s="5"/>
      <c r="Y1414" s="5"/>
      <c r="Z1414" s="5"/>
      <c r="AA1414" s="5"/>
      <c r="AB1414" s="5"/>
      <c r="AC1414" s="5"/>
      <c r="AD1414" s="5"/>
      <c r="AE1414" s="5"/>
    </row>
    <row r="1415" spans="1:31" ht="21" customHeight="1">
      <c r="A1415" s="14" t="s">
        <v>18243</v>
      </c>
      <c r="B1415" s="14" t="s">
        <v>18244</v>
      </c>
      <c r="C1415" s="14" t="s">
        <v>170</v>
      </c>
      <c r="D1415" s="14" t="s">
        <v>390</v>
      </c>
      <c r="E1415" s="14" t="s">
        <v>45</v>
      </c>
      <c r="F1415" s="15">
        <v>15</v>
      </c>
      <c r="G1415" s="15">
        <v>25</v>
      </c>
      <c r="H1415" s="14" t="s">
        <v>151</v>
      </c>
      <c r="I1415" s="14" t="s">
        <v>31</v>
      </c>
      <c r="J1415" s="14" t="s">
        <v>18245</v>
      </c>
      <c r="K1415" s="14" t="s">
        <v>18246</v>
      </c>
      <c r="L1415" s="14" t="s">
        <v>18248</v>
      </c>
      <c r="M1415" s="14" t="s">
        <v>37</v>
      </c>
      <c r="N1415" s="14" t="s">
        <v>55</v>
      </c>
      <c r="O1415" s="14" t="b">
        <f t="shared" ca="1" si="252"/>
        <v>0</v>
      </c>
      <c r="P1415" s="14" t="b">
        <f t="shared" ca="1" si="253"/>
        <v>0</v>
      </c>
      <c r="Q1415" s="5"/>
      <c r="R1415" s="5"/>
      <c r="S1415" s="5"/>
      <c r="T1415" s="5"/>
      <c r="U1415" s="5"/>
      <c r="V1415" s="5"/>
      <c r="W1415" s="5"/>
      <c r="X1415" s="5"/>
      <c r="Y1415" s="5"/>
      <c r="Z1415" s="5"/>
      <c r="AA1415" s="5"/>
      <c r="AB1415" s="5"/>
      <c r="AC1415" s="5"/>
      <c r="AD1415" s="5"/>
      <c r="AE1415" s="5"/>
    </row>
    <row r="1416" spans="1:31" ht="21" customHeight="1">
      <c r="A1416" s="14" t="s">
        <v>18251</v>
      </c>
      <c r="B1416" s="14" t="s">
        <v>16973</v>
      </c>
      <c r="C1416" s="14" t="s">
        <v>170</v>
      </c>
      <c r="D1416" s="14" t="s">
        <v>390</v>
      </c>
      <c r="E1416" s="14" t="s">
        <v>45</v>
      </c>
      <c r="F1416" s="15">
        <v>15</v>
      </c>
      <c r="G1416" s="15">
        <v>20</v>
      </c>
      <c r="H1416" s="14" t="s">
        <v>493</v>
      </c>
      <c r="I1416" s="14" t="s">
        <v>31</v>
      </c>
      <c r="J1416" s="14" t="s">
        <v>161</v>
      </c>
      <c r="K1416" s="14" t="s">
        <v>9159</v>
      </c>
      <c r="L1416" s="14" t="s">
        <v>18254</v>
      </c>
      <c r="M1416" s="14" t="s">
        <v>37</v>
      </c>
      <c r="N1416" s="14" t="s">
        <v>38</v>
      </c>
      <c r="O1416" s="14" t="b">
        <f t="shared" ca="1" si="252"/>
        <v>0</v>
      </c>
      <c r="P1416" s="14" t="b">
        <f t="shared" ca="1" si="253"/>
        <v>0</v>
      </c>
      <c r="Q1416" s="5"/>
      <c r="R1416" s="5"/>
      <c r="S1416" s="5"/>
      <c r="T1416" s="5"/>
      <c r="U1416" s="5"/>
      <c r="V1416" s="5"/>
      <c r="W1416" s="5"/>
      <c r="X1416" s="5"/>
      <c r="Y1416" s="5"/>
      <c r="Z1416" s="5"/>
      <c r="AA1416" s="5"/>
      <c r="AB1416" s="5"/>
      <c r="AC1416" s="5"/>
      <c r="AD1416" s="5"/>
      <c r="AE1416" s="5"/>
    </row>
    <row r="1417" spans="1:31" ht="21" customHeight="1">
      <c r="A1417" s="14" t="s">
        <v>18262</v>
      </c>
      <c r="B1417" s="14" t="s">
        <v>18263</v>
      </c>
      <c r="C1417" s="14" t="s">
        <v>27</v>
      </c>
      <c r="D1417" s="14" t="s">
        <v>850</v>
      </c>
      <c r="E1417" s="14" t="s">
        <v>45</v>
      </c>
      <c r="F1417" s="15">
        <v>15</v>
      </c>
      <c r="G1417" s="15">
        <v>25</v>
      </c>
      <c r="H1417" s="14" t="s">
        <v>151</v>
      </c>
      <c r="I1417" s="14" t="s">
        <v>66</v>
      </c>
      <c r="J1417" s="14" t="s">
        <v>110</v>
      </c>
      <c r="K1417" s="14" t="s">
        <v>18264</v>
      </c>
      <c r="L1417" s="14" t="s">
        <v>18265</v>
      </c>
      <c r="M1417" s="14" t="s">
        <v>100</v>
      </c>
      <c r="N1417" s="14" t="s">
        <v>55</v>
      </c>
      <c r="O1417" s="14" t="b">
        <f t="shared" ca="1" si="252"/>
        <v>0</v>
      </c>
      <c r="P1417" s="14" t="b">
        <f t="shared" ca="1" si="253"/>
        <v>0</v>
      </c>
      <c r="Q1417" s="5"/>
      <c r="R1417" s="5"/>
      <c r="S1417" s="5"/>
      <c r="T1417" s="5"/>
      <c r="U1417" s="5"/>
      <c r="V1417" s="5"/>
      <c r="W1417" s="5"/>
      <c r="X1417" s="5"/>
      <c r="Y1417" s="5"/>
      <c r="Z1417" s="5"/>
      <c r="AA1417" s="5"/>
      <c r="AB1417" s="5"/>
      <c r="AC1417" s="5"/>
      <c r="AD1417" s="5"/>
      <c r="AE1417" s="5"/>
    </row>
    <row r="1418" spans="1:31" ht="21" customHeight="1">
      <c r="A1418" s="14" t="s">
        <v>10143</v>
      </c>
      <c r="B1418" s="14" t="s">
        <v>18269</v>
      </c>
      <c r="C1418" s="14" t="s">
        <v>170</v>
      </c>
      <c r="D1418" s="14" t="s">
        <v>47</v>
      </c>
      <c r="E1418" s="14" t="s">
        <v>29</v>
      </c>
      <c r="F1418" s="15">
        <v>15</v>
      </c>
      <c r="G1418" s="15">
        <v>18</v>
      </c>
      <c r="H1418" s="14" t="s">
        <v>5228</v>
      </c>
      <c r="I1418" s="14" t="s">
        <v>108</v>
      </c>
      <c r="J1418" s="14" t="s">
        <v>403</v>
      </c>
      <c r="K1418" s="14" t="s">
        <v>6480</v>
      </c>
      <c r="L1418" s="14" t="s">
        <v>18272</v>
      </c>
      <c r="M1418" s="14" t="s">
        <v>53</v>
      </c>
      <c r="N1418" s="14" t="s">
        <v>55</v>
      </c>
      <c r="O1418" s="14" t="b">
        <f t="shared" ca="1" si="252"/>
        <v>0</v>
      </c>
      <c r="P1418" s="14" t="b">
        <f t="shared" ca="1" si="253"/>
        <v>0</v>
      </c>
      <c r="Q1418" s="5"/>
      <c r="R1418" s="5"/>
      <c r="S1418" s="5"/>
      <c r="T1418" s="5"/>
      <c r="U1418" s="5"/>
      <c r="V1418" s="5"/>
      <c r="W1418" s="5"/>
      <c r="X1418" s="5"/>
      <c r="Y1418" s="5"/>
      <c r="Z1418" s="5"/>
      <c r="AA1418" s="5"/>
      <c r="AB1418" s="5"/>
      <c r="AC1418" s="5"/>
      <c r="AD1418" s="5"/>
      <c r="AE1418" s="5"/>
    </row>
    <row r="1419" spans="1:31" ht="21" customHeight="1">
      <c r="A1419" s="5" t="s">
        <v>10757</v>
      </c>
      <c r="B1419" s="5" t="s">
        <v>17426</v>
      </c>
      <c r="C1419" s="5" t="s">
        <v>41</v>
      </c>
      <c r="D1419" s="5" t="s">
        <v>94</v>
      </c>
      <c r="E1419" s="5" t="s">
        <v>29</v>
      </c>
      <c r="F1419" s="7">
        <v>15</v>
      </c>
      <c r="G1419" s="7">
        <v>25</v>
      </c>
      <c r="H1419" s="5" t="s">
        <v>151</v>
      </c>
      <c r="I1419" s="5" t="s">
        <v>108</v>
      </c>
      <c r="J1419" s="5" t="s">
        <v>106</v>
      </c>
      <c r="K1419" s="5" t="s">
        <v>17427</v>
      </c>
      <c r="L1419" s="5" t="s">
        <v>18279</v>
      </c>
      <c r="M1419" s="5" t="s">
        <v>53</v>
      </c>
      <c r="N1419" s="5" t="s">
        <v>55</v>
      </c>
      <c r="O1419" s="5" t="b">
        <f t="shared" ref="O1419:O1444" ca="1" si="254">IFERROR(__xludf.DUMMYFUNCTION("REGEXMATCH(A1419,""PHP"")"),TRUE)</f>
        <v>1</v>
      </c>
      <c r="P1419" s="5"/>
      <c r="Q1419" s="5"/>
      <c r="R1419" s="5"/>
      <c r="S1419" s="5"/>
      <c r="T1419" s="5"/>
      <c r="U1419" s="5"/>
      <c r="V1419" s="5"/>
      <c r="W1419" s="5"/>
      <c r="X1419" s="5"/>
      <c r="Y1419" s="5"/>
      <c r="Z1419" s="5"/>
      <c r="AA1419" s="5"/>
      <c r="AB1419" s="5"/>
      <c r="AC1419" s="5"/>
      <c r="AD1419" s="5"/>
      <c r="AE1419" s="5"/>
    </row>
    <row r="1420" spans="1:31" ht="21" customHeight="1">
      <c r="A1420" s="5" t="s">
        <v>15985</v>
      </c>
      <c r="B1420" s="5" t="s">
        <v>18283</v>
      </c>
      <c r="C1420" s="5" t="s">
        <v>20</v>
      </c>
      <c r="D1420" s="5" t="s">
        <v>21</v>
      </c>
      <c r="E1420" s="5" t="s">
        <v>45</v>
      </c>
      <c r="F1420" s="7">
        <v>15</v>
      </c>
      <c r="G1420" s="7">
        <v>25</v>
      </c>
      <c r="H1420" s="5" t="s">
        <v>151</v>
      </c>
      <c r="I1420" s="5" t="s">
        <v>108</v>
      </c>
      <c r="J1420" s="5" t="s">
        <v>2520</v>
      </c>
      <c r="K1420" s="5" t="s">
        <v>18284</v>
      </c>
      <c r="L1420" s="5" t="s">
        <v>18286</v>
      </c>
      <c r="M1420" s="5" t="s">
        <v>37</v>
      </c>
      <c r="N1420" s="5" t="s">
        <v>55</v>
      </c>
      <c r="O1420" s="5" t="b">
        <f t="shared" ca="1" si="254"/>
        <v>1</v>
      </c>
      <c r="P1420" s="5"/>
      <c r="Q1420" s="5"/>
      <c r="R1420" s="5"/>
      <c r="S1420" s="5"/>
      <c r="T1420" s="5"/>
      <c r="U1420" s="5"/>
      <c r="V1420" s="5"/>
      <c r="W1420" s="5"/>
      <c r="X1420" s="5"/>
      <c r="Y1420" s="5"/>
      <c r="Z1420" s="5"/>
      <c r="AA1420" s="5"/>
      <c r="AB1420" s="5"/>
      <c r="AC1420" s="5"/>
      <c r="AD1420" s="5"/>
      <c r="AE1420" s="5"/>
    </row>
    <row r="1421" spans="1:31" ht="21" customHeight="1">
      <c r="A1421" s="5" t="s">
        <v>18290</v>
      </c>
      <c r="B1421" s="5" t="s">
        <v>5901</v>
      </c>
      <c r="C1421" s="5" t="s">
        <v>41</v>
      </c>
      <c r="D1421" s="5" t="s">
        <v>47</v>
      </c>
      <c r="E1421" s="5" t="s">
        <v>45</v>
      </c>
      <c r="F1421" s="7">
        <v>15</v>
      </c>
      <c r="G1421" s="7">
        <v>25</v>
      </c>
      <c r="H1421" s="5" t="s">
        <v>151</v>
      </c>
      <c r="I1421" s="5" t="s">
        <v>24</v>
      </c>
      <c r="J1421" s="5" t="s">
        <v>76</v>
      </c>
      <c r="K1421" s="9" t="s">
        <v>47</v>
      </c>
      <c r="L1421" s="5" t="s">
        <v>18292</v>
      </c>
      <c r="M1421" s="5" t="s">
        <v>37</v>
      </c>
      <c r="N1421" s="5" t="s">
        <v>55</v>
      </c>
      <c r="O1421" s="5" t="b">
        <f t="shared" ca="1" si="254"/>
        <v>1</v>
      </c>
      <c r="P1421" s="5"/>
      <c r="Q1421" s="5"/>
      <c r="R1421" s="5"/>
      <c r="S1421" s="5"/>
      <c r="T1421" s="5"/>
      <c r="U1421" s="5"/>
      <c r="V1421" s="5"/>
      <c r="W1421" s="5"/>
      <c r="X1421" s="5"/>
      <c r="Y1421" s="5"/>
      <c r="Z1421" s="5"/>
      <c r="AA1421" s="5"/>
      <c r="AB1421" s="5"/>
      <c r="AC1421" s="5"/>
      <c r="AD1421" s="5"/>
      <c r="AE1421" s="5"/>
    </row>
    <row r="1422" spans="1:31" ht="21" customHeight="1">
      <c r="A1422" s="5" t="s">
        <v>248</v>
      </c>
      <c r="B1422" s="5" t="s">
        <v>18299</v>
      </c>
      <c r="C1422" s="5" t="s">
        <v>20</v>
      </c>
      <c r="D1422" s="5" t="s">
        <v>3833</v>
      </c>
      <c r="E1422" s="5" t="s">
        <v>45</v>
      </c>
      <c r="F1422" s="7">
        <v>15</v>
      </c>
      <c r="G1422" s="7">
        <v>20</v>
      </c>
      <c r="H1422" s="5" t="s">
        <v>493</v>
      </c>
      <c r="I1422" s="5" t="s">
        <v>66</v>
      </c>
      <c r="J1422" s="5" t="s">
        <v>3552</v>
      </c>
      <c r="K1422" s="5" t="s">
        <v>18300</v>
      </c>
      <c r="L1422" s="5" t="s">
        <v>18301</v>
      </c>
      <c r="M1422" s="5" t="s">
        <v>53</v>
      </c>
      <c r="N1422" s="5" t="s">
        <v>237</v>
      </c>
      <c r="O1422" s="5" t="b">
        <f t="shared" ca="1" si="254"/>
        <v>1</v>
      </c>
      <c r="P1422" s="5"/>
      <c r="Q1422" s="5"/>
      <c r="R1422" s="5"/>
      <c r="S1422" s="5"/>
      <c r="T1422" s="5"/>
      <c r="U1422" s="5"/>
      <c r="V1422" s="5"/>
      <c r="W1422" s="5"/>
      <c r="X1422" s="5"/>
      <c r="Y1422" s="5"/>
      <c r="Z1422" s="5"/>
      <c r="AA1422" s="5"/>
      <c r="AB1422" s="5"/>
      <c r="AC1422" s="5"/>
      <c r="AD1422" s="5"/>
      <c r="AE1422" s="5"/>
    </row>
    <row r="1423" spans="1:31" ht="21" customHeight="1">
      <c r="A1423" s="5" t="s">
        <v>248</v>
      </c>
      <c r="B1423" s="5" t="s">
        <v>18307</v>
      </c>
      <c r="C1423" s="5" t="s">
        <v>27</v>
      </c>
      <c r="D1423" s="5" t="s">
        <v>85</v>
      </c>
      <c r="E1423" s="5" t="s">
        <v>29</v>
      </c>
      <c r="F1423" s="7">
        <v>15</v>
      </c>
      <c r="G1423" s="7">
        <v>25</v>
      </c>
      <c r="H1423" s="5" t="s">
        <v>151</v>
      </c>
      <c r="I1423" s="5" t="s">
        <v>108</v>
      </c>
      <c r="J1423" s="5" t="s">
        <v>3301</v>
      </c>
      <c r="K1423" s="5" t="s">
        <v>18308</v>
      </c>
      <c r="L1423" s="5" t="s">
        <v>18309</v>
      </c>
      <c r="M1423" s="5" t="s">
        <v>37</v>
      </c>
      <c r="N1423" s="5" t="s">
        <v>38</v>
      </c>
      <c r="O1423" s="5" t="b">
        <f t="shared" ca="1" si="254"/>
        <v>1</v>
      </c>
      <c r="P1423" s="5"/>
      <c r="Q1423" s="5"/>
      <c r="R1423" s="5"/>
      <c r="S1423" s="5"/>
      <c r="T1423" s="5"/>
      <c r="U1423" s="5"/>
      <c r="V1423" s="5"/>
      <c r="W1423" s="5"/>
      <c r="X1423" s="5"/>
      <c r="Y1423" s="5"/>
      <c r="Z1423" s="5"/>
      <c r="AA1423" s="5"/>
      <c r="AB1423" s="5"/>
      <c r="AC1423" s="5"/>
      <c r="AD1423" s="5"/>
      <c r="AE1423" s="5"/>
    </row>
    <row r="1424" spans="1:31" ht="21" customHeight="1">
      <c r="A1424" s="5" t="s">
        <v>248</v>
      </c>
      <c r="B1424" s="5" t="s">
        <v>18315</v>
      </c>
      <c r="C1424" s="5" t="s">
        <v>27</v>
      </c>
      <c r="D1424" s="5" t="s">
        <v>47</v>
      </c>
      <c r="E1424" s="5" t="s">
        <v>45</v>
      </c>
      <c r="F1424" s="7">
        <v>15</v>
      </c>
      <c r="G1424" s="7">
        <v>25</v>
      </c>
      <c r="H1424" s="5" t="s">
        <v>151</v>
      </c>
      <c r="I1424" s="5" t="s">
        <v>108</v>
      </c>
      <c r="J1424" s="5" t="s">
        <v>2724</v>
      </c>
      <c r="K1424" s="5" t="s">
        <v>18317</v>
      </c>
      <c r="L1424" s="5" t="s">
        <v>18318</v>
      </c>
      <c r="M1424" s="5" t="s">
        <v>167</v>
      </c>
      <c r="N1424" s="5" t="s">
        <v>55</v>
      </c>
      <c r="O1424" s="5" t="b">
        <f t="shared" ca="1" si="254"/>
        <v>1</v>
      </c>
      <c r="P1424" s="5"/>
      <c r="Q1424" s="5"/>
      <c r="R1424" s="5"/>
      <c r="S1424" s="5"/>
      <c r="T1424" s="5"/>
      <c r="U1424" s="5"/>
      <c r="V1424" s="5"/>
      <c r="W1424" s="5"/>
      <c r="X1424" s="5"/>
      <c r="Y1424" s="5"/>
      <c r="Z1424" s="5"/>
      <c r="AA1424" s="5"/>
      <c r="AB1424" s="5"/>
      <c r="AC1424" s="5"/>
      <c r="AD1424" s="5"/>
      <c r="AE1424" s="5"/>
    </row>
    <row r="1425" spans="1:31" ht="21" customHeight="1">
      <c r="A1425" s="5" t="s">
        <v>3997</v>
      </c>
      <c r="B1425" s="5" t="s">
        <v>18320</v>
      </c>
      <c r="C1425" s="5" t="s">
        <v>20</v>
      </c>
      <c r="D1425" s="5" t="s">
        <v>21</v>
      </c>
      <c r="E1425" s="5" t="s">
        <v>29</v>
      </c>
      <c r="F1425" s="7">
        <v>15</v>
      </c>
      <c r="G1425" s="7">
        <v>18</v>
      </c>
      <c r="H1425" s="5" t="s">
        <v>5228</v>
      </c>
      <c r="I1425" s="5" t="s">
        <v>66</v>
      </c>
      <c r="J1425" s="5" t="s">
        <v>1053</v>
      </c>
      <c r="K1425" s="5" t="s">
        <v>18322</v>
      </c>
      <c r="L1425" s="5" t="s">
        <v>18323</v>
      </c>
      <c r="M1425" s="5" t="s">
        <v>167</v>
      </c>
      <c r="N1425" s="5" t="s">
        <v>55</v>
      </c>
      <c r="O1425" s="5" t="b">
        <f t="shared" ca="1" si="254"/>
        <v>1</v>
      </c>
      <c r="P1425" s="5"/>
      <c r="Q1425" s="5"/>
      <c r="R1425" s="5"/>
      <c r="S1425" s="5"/>
      <c r="T1425" s="5"/>
      <c r="U1425" s="5"/>
      <c r="V1425" s="5"/>
      <c r="W1425" s="5"/>
      <c r="X1425" s="5"/>
      <c r="Y1425" s="5"/>
      <c r="Z1425" s="5"/>
      <c r="AA1425" s="5"/>
      <c r="AB1425" s="5"/>
      <c r="AC1425" s="5"/>
      <c r="AD1425" s="5"/>
      <c r="AE1425" s="5"/>
    </row>
    <row r="1426" spans="1:31" ht="21" customHeight="1">
      <c r="A1426" s="5" t="s">
        <v>18328</v>
      </c>
      <c r="B1426" s="5" t="s">
        <v>18329</v>
      </c>
      <c r="C1426" s="5" t="s">
        <v>170</v>
      </c>
      <c r="D1426" s="5" t="s">
        <v>390</v>
      </c>
      <c r="E1426" s="5" t="s">
        <v>29</v>
      </c>
      <c r="F1426" s="7">
        <v>15</v>
      </c>
      <c r="G1426" s="7">
        <v>20</v>
      </c>
      <c r="H1426" s="5" t="s">
        <v>493</v>
      </c>
      <c r="I1426" s="5" t="s">
        <v>66</v>
      </c>
      <c r="J1426" s="5" t="s">
        <v>57</v>
      </c>
      <c r="K1426" s="5" t="s">
        <v>18332</v>
      </c>
      <c r="L1426" s="5" t="s">
        <v>18333</v>
      </c>
      <c r="M1426" s="5" t="s">
        <v>53</v>
      </c>
      <c r="N1426" s="5" t="s">
        <v>55</v>
      </c>
      <c r="O1426" s="5" t="b">
        <f t="shared" ca="1" si="254"/>
        <v>1</v>
      </c>
      <c r="P1426" s="5"/>
      <c r="Q1426" s="5"/>
      <c r="R1426" s="5"/>
      <c r="S1426" s="5"/>
      <c r="T1426" s="5"/>
      <c r="U1426" s="5"/>
      <c r="V1426" s="5"/>
      <c r="W1426" s="5"/>
      <c r="X1426" s="5"/>
      <c r="Y1426" s="5"/>
      <c r="Z1426" s="5"/>
      <c r="AA1426" s="5"/>
      <c r="AB1426" s="5"/>
      <c r="AC1426" s="5"/>
      <c r="AD1426" s="5"/>
      <c r="AE1426" s="5"/>
    </row>
    <row r="1427" spans="1:31" ht="21" customHeight="1">
      <c r="A1427" s="5" t="s">
        <v>248</v>
      </c>
      <c r="B1427" s="5" t="s">
        <v>18336</v>
      </c>
      <c r="C1427" s="5" t="s">
        <v>20</v>
      </c>
      <c r="D1427" s="5" t="s">
        <v>21</v>
      </c>
      <c r="E1427" s="5" t="s">
        <v>45</v>
      </c>
      <c r="F1427" s="7">
        <v>15</v>
      </c>
      <c r="G1427" s="7">
        <v>20</v>
      </c>
      <c r="H1427" s="5" t="s">
        <v>493</v>
      </c>
      <c r="I1427" s="5" t="s">
        <v>66</v>
      </c>
      <c r="J1427" s="5" t="s">
        <v>273</v>
      </c>
      <c r="K1427" s="9" t="s">
        <v>47</v>
      </c>
      <c r="L1427" s="5" t="s">
        <v>18337</v>
      </c>
      <c r="M1427" s="5" t="s">
        <v>37</v>
      </c>
      <c r="N1427" s="5" t="s">
        <v>55</v>
      </c>
      <c r="O1427" s="5" t="b">
        <f t="shared" ca="1" si="254"/>
        <v>1</v>
      </c>
      <c r="P1427" s="5"/>
      <c r="Q1427" s="5"/>
      <c r="R1427" s="5"/>
      <c r="S1427" s="5"/>
      <c r="T1427" s="5"/>
      <c r="U1427" s="5"/>
      <c r="V1427" s="5"/>
      <c r="W1427" s="5"/>
      <c r="X1427" s="5"/>
      <c r="Y1427" s="5"/>
      <c r="Z1427" s="5"/>
      <c r="AA1427" s="5"/>
      <c r="AB1427" s="5"/>
      <c r="AC1427" s="5"/>
      <c r="AD1427" s="5"/>
      <c r="AE1427" s="5"/>
    </row>
    <row r="1428" spans="1:31" ht="21" customHeight="1">
      <c r="A1428" s="5" t="s">
        <v>10757</v>
      </c>
      <c r="B1428" s="5" t="s">
        <v>18341</v>
      </c>
      <c r="C1428" s="5" t="s">
        <v>27</v>
      </c>
      <c r="D1428" s="5" t="s">
        <v>80</v>
      </c>
      <c r="E1428" s="5" t="s">
        <v>45</v>
      </c>
      <c r="F1428" s="7">
        <v>15</v>
      </c>
      <c r="G1428" s="7">
        <v>25</v>
      </c>
      <c r="H1428" s="5" t="s">
        <v>151</v>
      </c>
      <c r="I1428" s="5" t="s">
        <v>108</v>
      </c>
      <c r="J1428" s="5" t="s">
        <v>11851</v>
      </c>
      <c r="K1428" s="5" t="s">
        <v>18343</v>
      </c>
      <c r="L1428" s="5" t="s">
        <v>18345</v>
      </c>
      <c r="M1428" s="5" t="s">
        <v>53</v>
      </c>
      <c r="N1428" s="5" t="s">
        <v>38</v>
      </c>
      <c r="O1428" s="5" t="b">
        <f t="shared" ca="1" si="254"/>
        <v>1</v>
      </c>
      <c r="P1428" s="5"/>
      <c r="Q1428" s="5"/>
      <c r="R1428" s="5"/>
      <c r="S1428" s="5"/>
      <c r="T1428" s="5"/>
      <c r="U1428" s="5"/>
      <c r="V1428" s="5"/>
      <c r="W1428" s="5"/>
      <c r="X1428" s="5"/>
      <c r="Y1428" s="5"/>
      <c r="Z1428" s="5"/>
      <c r="AA1428" s="5"/>
      <c r="AB1428" s="5"/>
      <c r="AC1428" s="5"/>
      <c r="AD1428" s="5"/>
      <c r="AE1428" s="5"/>
    </row>
    <row r="1429" spans="1:31" ht="21" customHeight="1">
      <c r="A1429" s="5" t="s">
        <v>248</v>
      </c>
      <c r="B1429" s="5" t="s">
        <v>18347</v>
      </c>
      <c r="C1429" s="5" t="s">
        <v>170</v>
      </c>
      <c r="D1429" s="5" t="s">
        <v>378</v>
      </c>
      <c r="E1429" s="5" t="s">
        <v>29</v>
      </c>
      <c r="F1429" s="7">
        <v>15</v>
      </c>
      <c r="G1429" s="7">
        <v>20</v>
      </c>
      <c r="H1429" s="5" t="s">
        <v>493</v>
      </c>
      <c r="I1429" s="5" t="s">
        <v>31</v>
      </c>
      <c r="J1429" s="5" t="s">
        <v>516</v>
      </c>
      <c r="K1429" s="5" t="s">
        <v>18348</v>
      </c>
      <c r="L1429" s="5" t="s">
        <v>18349</v>
      </c>
      <c r="M1429" s="5" t="s">
        <v>100</v>
      </c>
      <c r="N1429" s="5" t="s">
        <v>55</v>
      </c>
      <c r="O1429" s="5" t="b">
        <f t="shared" ca="1" si="254"/>
        <v>1</v>
      </c>
      <c r="P1429" s="5"/>
      <c r="Q1429" s="5"/>
      <c r="R1429" s="5"/>
      <c r="S1429" s="5"/>
      <c r="T1429" s="5"/>
      <c r="U1429" s="5"/>
      <c r="V1429" s="5"/>
      <c r="W1429" s="5"/>
      <c r="X1429" s="5"/>
      <c r="Y1429" s="5"/>
      <c r="Z1429" s="5"/>
      <c r="AA1429" s="5"/>
      <c r="AB1429" s="5"/>
      <c r="AC1429" s="5"/>
      <c r="AD1429" s="5"/>
      <c r="AE1429" s="5"/>
    </row>
    <row r="1430" spans="1:31" ht="21" customHeight="1">
      <c r="A1430" s="5" t="s">
        <v>248</v>
      </c>
      <c r="B1430" s="5" t="s">
        <v>18354</v>
      </c>
      <c r="C1430" s="5" t="s">
        <v>170</v>
      </c>
      <c r="D1430" s="5" t="s">
        <v>171</v>
      </c>
      <c r="E1430" s="5" t="s">
        <v>45</v>
      </c>
      <c r="F1430" s="7">
        <v>15</v>
      </c>
      <c r="G1430" s="7">
        <v>20</v>
      </c>
      <c r="H1430" s="5" t="s">
        <v>493</v>
      </c>
      <c r="I1430" s="5" t="s">
        <v>31</v>
      </c>
      <c r="J1430" s="5" t="s">
        <v>942</v>
      </c>
      <c r="K1430" s="9" t="s">
        <v>47</v>
      </c>
      <c r="L1430" s="5" t="s">
        <v>18356</v>
      </c>
      <c r="M1430" s="5" t="s">
        <v>53</v>
      </c>
      <c r="N1430" s="5" t="s">
        <v>55</v>
      </c>
      <c r="O1430" s="5" t="b">
        <f t="shared" ca="1" si="254"/>
        <v>1</v>
      </c>
      <c r="P1430" s="5"/>
      <c r="Q1430" s="5"/>
      <c r="R1430" s="5"/>
      <c r="S1430" s="5"/>
      <c r="T1430" s="5"/>
      <c r="U1430" s="5"/>
      <c r="V1430" s="5"/>
      <c r="W1430" s="5"/>
      <c r="X1430" s="5"/>
      <c r="Y1430" s="5"/>
      <c r="Z1430" s="5"/>
      <c r="AA1430" s="5"/>
      <c r="AB1430" s="5"/>
      <c r="AC1430" s="5"/>
      <c r="AD1430" s="5"/>
      <c r="AE1430" s="5"/>
    </row>
    <row r="1431" spans="1:31" ht="21" customHeight="1">
      <c r="A1431" s="5" t="s">
        <v>11424</v>
      </c>
      <c r="B1431" s="5" t="s">
        <v>18361</v>
      </c>
      <c r="C1431" s="5" t="s">
        <v>170</v>
      </c>
      <c r="D1431" s="5" t="s">
        <v>435</v>
      </c>
      <c r="E1431" s="5" t="s">
        <v>29</v>
      </c>
      <c r="F1431" s="7">
        <v>15</v>
      </c>
      <c r="G1431" s="7">
        <v>30</v>
      </c>
      <c r="H1431" s="5" t="s">
        <v>2134</v>
      </c>
      <c r="I1431" s="5" t="s">
        <v>66</v>
      </c>
      <c r="J1431" s="5" t="s">
        <v>76</v>
      </c>
      <c r="K1431" s="5" t="s">
        <v>6508</v>
      </c>
      <c r="L1431" s="5" t="s">
        <v>18362</v>
      </c>
      <c r="M1431" s="5" t="s">
        <v>53</v>
      </c>
      <c r="N1431" s="5" t="s">
        <v>55</v>
      </c>
      <c r="O1431" s="5" t="b">
        <f t="shared" ca="1" si="254"/>
        <v>1</v>
      </c>
      <c r="P1431" s="5"/>
      <c r="Q1431" s="5"/>
      <c r="R1431" s="5"/>
      <c r="S1431" s="5"/>
      <c r="T1431" s="5"/>
      <c r="U1431" s="5"/>
      <c r="V1431" s="5"/>
      <c r="W1431" s="5"/>
      <c r="X1431" s="5"/>
      <c r="Y1431" s="5"/>
      <c r="Z1431" s="5"/>
      <c r="AA1431" s="5"/>
      <c r="AB1431" s="5"/>
      <c r="AC1431" s="5"/>
      <c r="AD1431" s="5"/>
      <c r="AE1431" s="5"/>
    </row>
    <row r="1432" spans="1:31" ht="21" customHeight="1">
      <c r="A1432" s="5" t="s">
        <v>18365</v>
      </c>
      <c r="B1432" s="5" t="s">
        <v>18366</v>
      </c>
      <c r="C1432" s="5" t="s">
        <v>170</v>
      </c>
      <c r="D1432" s="5" t="s">
        <v>435</v>
      </c>
      <c r="E1432" s="5" t="s">
        <v>29</v>
      </c>
      <c r="F1432" s="7">
        <v>15</v>
      </c>
      <c r="G1432" s="7">
        <v>30</v>
      </c>
      <c r="H1432" s="5" t="s">
        <v>2134</v>
      </c>
      <c r="I1432" s="5" t="s">
        <v>66</v>
      </c>
      <c r="J1432" s="5" t="s">
        <v>76</v>
      </c>
      <c r="K1432" s="5" t="s">
        <v>18367</v>
      </c>
      <c r="L1432" s="5" t="s">
        <v>18368</v>
      </c>
      <c r="M1432" s="5" t="s">
        <v>100</v>
      </c>
      <c r="N1432" s="5" t="s">
        <v>55</v>
      </c>
      <c r="O1432" s="5" t="b">
        <f t="shared" ca="1" si="254"/>
        <v>1</v>
      </c>
      <c r="P1432" s="5"/>
      <c r="Q1432" s="5"/>
      <c r="R1432" s="5"/>
      <c r="S1432" s="5"/>
      <c r="T1432" s="5"/>
      <c r="U1432" s="5"/>
      <c r="V1432" s="5"/>
      <c r="W1432" s="5"/>
      <c r="X1432" s="5"/>
      <c r="Y1432" s="5"/>
      <c r="Z1432" s="5"/>
      <c r="AA1432" s="5"/>
      <c r="AB1432" s="5"/>
      <c r="AC1432" s="5"/>
      <c r="AD1432" s="5"/>
      <c r="AE1432" s="5"/>
    </row>
    <row r="1433" spans="1:31" ht="21" customHeight="1">
      <c r="A1433" s="5" t="s">
        <v>10757</v>
      </c>
      <c r="B1433" s="5" t="s">
        <v>18371</v>
      </c>
      <c r="C1433" s="5" t="s">
        <v>27</v>
      </c>
      <c r="D1433" s="5" t="s">
        <v>85</v>
      </c>
      <c r="E1433" s="5" t="s">
        <v>29</v>
      </c>
      <c r="F1433" s="7">
        <v>15</v>
      </c>
      <c r="G1433" s="7">
        <v>20</v>
      </c>
      <c r="H1433" s="5" t="s">
        <v>493</v>
      </c>
      <c r="I1433" s="5" t="s">
        <v>108</v>
      </c>
      <c r="J1433" s="5" t="s">
        <v>844</v>
      </c>
      <c r="K1433" s="9" t="s">
        <v>47</v>
      </c>
      <c r="L1433" s="5" t="s">
        <v>18374</v>
      </c>
      <c r="M1433" s="5" t="s">
        <v>37</v>
      </c>
      <c r="N1433" s="5" t="s">
        <v>55</v>
      </c>
      <c r="O1433" s="5" t="b">
        <f t="shared" ca="1" si="254"/>
        <v>1</v>
      </c>
      <c r="P1433" s="5"/>
      <c r="Q1433" s="5"/>
      <c r="R1433" s="5"/>
      <c r="S1433" s="5"/>
      <c r="T1433" s="5"/>
      <c r="U1433" s="5"/>
      <c r="V1433" s="5"/>
      <c r="W1433" s="5"/>
      <c r="X1433" s="5"/>
      <c r="Y1433" s="5"/>
      <c r="Z1433" s="5"/>
      <c r="AA1433" s="5"/>
      <c r="AB1433" s="5"/>
      <c r="AC1433" s="5"/>
      <c r="AD1433" s="5"/>
      <c r="AE1433" s="5"/>
    </row>
    <row r="1434" spans="1:31" ht="21" customHeight="1">
      <c r="A1434" s="5" t="s">
        <v>18376</v>
      </c>
      <c r="B1434" s="5" t="s">
        <v>17434</v>
      </c>
      <c r="C1434" s="5" t="s">
        <v>27</v>
      </c>
      <c r="D1434" s="5" t="s">
        <v>105</v>
      </c>
      <c r="E1434" s="5" t="s">
        <v>29</v>
      </c>
      <c r="F1434" s="7">
        <v>15</v>
      </c>
      <c r="G1434" s="7">
        <v>20</v>
      </c>
      <c r="H1434" s="5" t="s">
        <v>493</v>
      </c>
      <c r="I1434" s="5" t="s">
        <v>66</v>
      </c>
      <c r="J1434" s="5" t="s">
        <v>17435</v>
      </c>
      <c r="K1434" s="5" t="s">
        <v>18378</v>
      </c>
      <c r="L1434" s="9" t="s">
        <v>47</v>
      </c>
      <c r="M1434" s="5" t="s">
        <v>37</v>
      </c>
      <c r="N1434" s="5" t="s">
        <v>89</v>
      </c>
      <c r="O1434" s="5" t="b">
        <f t="shared" ca="1" si="254"/>
        <v>1</v>
      </c>
      <c r="P1434" s="9"/>
      <c r="Q1434" s="5"/>
      <c r="R1434" s="5"/>
      <c r="S1434" s="5"/>
      <c r="T1434" s="5"/>
      <c r="U1434" s="5"/>
      <c r="V1434" s="5"/>
      <c r="W1434" s="5"/>
      <c r="X1434" s="5"/>
      <c r="Y1434" s="5"/>
      <c r="Z1434" s="5"/>
      <c r="AA1434" s="5"/>
      <c r="AB1434" s="5"/>
      <c r="AC1434" s="5"/>
      <c r="AD1434" s="5"/>
      <c r="AE1434" s="5"/>
    </row>
    <row r="1435" spans="1:31" ht="21" customHeight="1">
      <c r="A1435" s="5" t="s">
        <v>248</v>
      </c>
      <c r="B1435" s="5" t="s">
        <v>16646</v>
      </c>
      <c r="C1435" s="5" t="s">
        <v>170</v>
      </c>
      <c r="D1435" s="5" t="s">
        <v>390</v>
      </c>
      <c r="E1435" s="5" t="s">
        <v>45</v>
      </c>
      <c r="F1435" s="7">
        <v>15</v>
      </c>
      <c r="G1435" s="7">
        <v>20</v>
      </c>
      <c r="H1435" s="5" t="s">
        <v>493</v>
      </c>
      <c r="I1435" s="5" t="s">
        <v>108</v>
      </c>
      <c r="J1435" s="5" t="s">
        <v>117</v>
      </c>
      <c r="K1435" s="5" t="s">
        <v>7466</v>
      </c>
      <c r="L1435" s="5" t="s">
        <v>18382</v>
      </c>
      <c r="M1435" s="5" t="s">
        <v>53</v>
      </c>
      <c r="N1435" s="5" t="s">
        <v>55</v>
      </c>
      <c r="O1435" s="5" t="b">
        <f t="shared" ca="1" si="254"/>
        <v>1</v>
      </c>
      <c r="P1435" s="5"/>
      <c r="Q1435" s="5"/>
      <c r="R1435" s="5"/>
      <c r="S1435" s="5"/>
      <c r="T1435" s="5"/>
      <c r="U1435" s="5"/>
      <c r="V1435" s="5"/>
      <c r="W1435" s="5"/>
      <c r="X1435" s="5"/>
      <c r="Y1435" s="5"/>
      <c r="Z1435" s="5"/>
      <c r="AA1435" s="5"/>
      <c r="AB1435" s="5"/>
      <c r="AC1435" s="5"/>
      <c r="AD1435" s="5"/>
      <c r="AE1435" s="5"/>
    </row>
    <row r="1436" spans="1:31" ht="21" customHeight="1">
      <c r="A1436" s="5" t="s">
        <v>248</v>
      </c>
      <c r="B1436" s="5" t="s">
        <v>18388</v>
      </c>
      <c r="C1436" s="5" t="s">
        <v>170</v>
      </c>
      <c r="D1436" s="5" t="s">
        <v>390</v>
      </c>
      <c r="E1436" s="5" t="s">
        <v>29</v>
      </c>
      <c r="F1436" s="7">
        <v>15</v>
      </c>
      <c r="G1436" s="7">
        <v>20</v>
      </c>
      <c r="H1436" s="5" t="s">
        <v>493</v>
      </c>
      <c r="I1436" s="5" t="s">
        <v>108</v>
      </c>
      <c r="J1436" s="5" t="s">
        <v>76</v>
      </c>
      <c r="K1436" s="9" t="s">
        <v>47</v>
      </c>
      <c r="L1436" s="9" t="s">
        <v>47</v>
      </c>
      <c r="M1436" s="5" t="s">
        <v>100</v>
      </c>
      <c r="N1436" s="5" t="s">
        <v>271</v>
      </c>
      <c r="O1436" s="5" t="b">
        <f t="shared" ca="1" si="254"/>
        <v>1</v>
      </c>
      <c r="P1436" s="9"/>
      <c r="Q1436" s="5"/>
      <c r="R1436" s="5"/>
      <c r="S1436" s="5"/>
      <c r="T1436" s="5"/>
      <c r="U1436" s="5"/>
      <c r="V1436" s="5"/>
      <c r="W1436" s="5"/>
      <c r="X1436" s="5"/>
      <c r="Y1436" s="5"/>
      <c r="Z1436" s="5"/>
      <c r="AA1436" s="5"/>
      <c r="AB1436" s="5"/>
      <c r="AC1436" s="5"/>
      <c r="AD1436" s="5"/>
      <c r="AE1436" s="5"/>
    </row>
    <row r="1437" spans="1:31" ht="21" customHeight="1">
      <c r="A1437" s="5" t="s">
        <v>248</v>
      </c>
      <c r="B1437" s="5" t="s">
        <v>18394</v>
      </c>
      <c r="C1437" s="5" t="s">
        <v>27</v>
      </c>
      <c r="D1437" s="5" t="s">
        <v>212</v>
      </c>
      <c r="E1437" s="5" t="s">
        <v>29</v>
      </c>
      <c r="F1437" s="7">
        <v>15</v>
      </c>
      <c r="G1437" s="7">
        <v>20</v>
      </c>
      <c r="H1437" s="5" t="s">
        <v>493</v>
      </c>
      <c r="I1437" s="5" t="s">
        <v>66</v>
      </c>
      <c r="J1437" s="5" t="s">
        <v>76</v>
      </c>
      <c r="K1437" s="5" t="s">
        <v>18396</v>
      </c>
      <c r="L1437" s="5" t="s">
        <v>18397</v>
      </c>
      <c r="M1437" s="5" t="s">
        <v>53</v>
      </c>
      <c r="N1437" s="5" t="s">
        <v>271</v>
      </c>
      <c r="O1437" s="5" t="b">
        <f t="shared" ca="1" si="254"/>
        <v>1</v>
      </c>
      <c r="P1437" s="5"/>
      <c r="Q1437" s="5"/>
      <c r="R1437" s="5"/>
      <c r="S1437" s="5"/>
      <c r="T1437" s="5"/>
      <c r="U1437" s="5"/>
      <c r="V1437" s="5"/>
      <c r="W1437" s="5"/>
      <c r="X1437" s="5"/>
      <c r="Y1437" s="5"/>
      <c r="Z1437" s="5"/>
      <c r="AA1437" s="5"/>
      <c r="AB1437" s="5"/>
      <c r="AC1437" s="5"/>
      <c r="AD1437" s="5"/>
      <c r="AE1437" s="5"/>
    </row>
    <row r="1438" spans="1:31" ht="21" customHeight="1">
      <c r="A1438" s="5" t="s">
        <v>18399</v>
      </c>
      <c r="B1438" s="5" t="s">
        <v>18400</v>
      </c>
      <c r="C1438" s="5" t="s">
        <v>27</v>
      </c>
      <c r="D1438" s="5" t="s">
        <v>212</v>
      </c>
      <c r="E1438" s="5" t="s">
        <v>45</v>
      </c>
      <c r="F1438" s="7">
        <v>15</v>
      </c>
      <c r="G1438" s="7">
        <v>25</v>
      </c>
      <c r="H1438" s="5" t="s">
        <v>151</v>
      </c>
      <c r="I1438" s="5" t="s">
        <v>108</v>
      </c>
      <c r="J1438" s="5" t="s">
        <v>76</v>
      </c>
      <c r="K1438" s="5" t="s">
        <v>14347</v>
      </c>
      <c r="L1438" s="5" t="s">
        <v>18402</v>
      </c>
      <c r="M1438" s="5" t="s">
        <v>37</v>
      </c>
      <c r="N1438" s="5" t="s">
        <v>55</v>
      </c>
      <c r="O1438" s="5" t="b">
        <f t="shared" ca="1" si="254"/>
        <v>1</v>
      </c>
      <c r="P1438" s="5"/>
      <c r="Q1438" s="5"/>
      <c r="R1438" s="5"/>
      <c r="S1438" s="5"/>
      <c r="T1438" s="5"/>
      <c r="U1438" s="5"/>
      <c r="V1438" s="5"/>
      <c r="W1438" s="5"/>
      <c r="X1438" s="5"/>
      <c r="Y1438" s="5"/>
      <c r="Z1438" s="5"/>
      <c r="AA1438" s="5"/>
      <c r="AB1438" s="5"/>
      <c r="AC1438" s="5"/>
      <c r="AD1438" s="5"/>
      <c r="AE1438" s="5"/>
    </row>
    <row r="1439" spans="1:31" ht="21" customHeight="1">
      <c r="A1439" s="5" t="s">
        <v>3997</v>
      </c>
      <c r="B1439" s="5" t="s">
        <v>11281</v>
      </c>
      <c r="C1439" s="5" t="s">
        <v>41</v>
      </c>
      <c r="D1439" s="5" t="s">
        <v>94</v>
      </c>
      <c r="E1439" s="5" t="s">
        <v>29</v>
      </c>
      <c r="F1439" s="7">
        <v>15</v>
      </c>
      <c r="G1439" s="7">
        <v>20</v>
      </c>
      <c r="H1439" s="5" t="s">
        <v>493</v>
      </c>
      <c r="I1439" s="5" t="s">
        <v>108</v>
      </c>
      <c r="J1439" s="5" t="s">
        <v>76</v>
      </c>
      <c r="K1439" s="5" t="s">
        <v>1506</v>
      </c>
      <c r="L1439" s="5" t="s">
        <v>18408</v>
      </c>
      <c r="M1439" s="5" t="s">
        <v>37</v>
      </c>
      <c r="N1439" s="5" t="s">
        <v>55</v>
      </c>
      <c r="O1439" s="5" t="b">
        <f t="shared" ca="1" si="254"/>
        <v>1</v>
      </c>
      <c r="P1439" s="5"/>
      <c r="Q1439" s="5"/>
      <c r="R1439" s="5"/>
      <c r="S1439" s="5"/>
      <c r="T1439" s="5"/>
      <c r="U1439" s="5"/>
      <c r="V1439" s="5"/>
      <c r="W1439" s="5"/>
      <c r="X1439" s="5"/>
      <c r="Y1439" s="5"/>
      <c r="Z1439" s="5"/>
      <c r="AA1439" s="5"/>
      <c r="AB1439" s="5"/>
      <c r="AC1439" s="5"/>
      <c r="AD1439" s="5"/>
      <c r="AE1439" s="5"/>
    </row>
    <row r="1440" spans="1:31" ht="21" customHeight="1">
      <c r="A1440" s="5" t="s">
        <v>10757</v>
      </c>
      <c r="B1440" s="5" t="s">
        <v>18411</v>
      </c>
      <c r="C1440" s="5" t="s">
        <v>27</v>
      </c>
      <c r="D1440" s="5" t="s">
        <v>80</v>
      </c>
      <c r="E1440" s="5" t="s">
        <v>45</v>
      </c>
      <c r="F1440" s="7">
        <v>15</v>
      </c>
      <c r="G1440" s="7">
        <v>20</v>
      </c>
      <c r="H1440" s="5" t="s">
        <v>493</v>
      </c>
      <c r="I1440" s="5" t="s">
        <v>66</v>
      </c>
      <c r="J1440" s="5" t="s">
        <v>2426</v>
      </c>
      <c r="K1440" s="5" t="s">
        <v>18414</v>
      </c>
      <c r="L1440" s="5" t="s">
        <v>18415</v>
      </c>
      <c r="M1440" s="5" t="s">
        <v>42</v>
      </c>
      <c r="N1440" s="5" t="s">
        <v>237</v>
      </c>
      <c r="O1440" s="5" t="b">
        <f t="shared" ca="1" si="254"/>
        <v>1</v>
      </c>
      <c r="P1440" s="5"/>
      <c r="Q1440" s="5"/>
      <c r="R1440" s="5"/>
      <c r="S1440" s="5"/>
      <c r="T1440" s="5"/>
      <c r="U1440" s="5"/>
      <c r="V1440" s="5"/>
      <c r="W1440" s="5"/>
      <c r="X1440" s="5"/>
      <c r="Y1440" s="5"/>
      <c r="Z1440" s="5"/>
      <c r="AA1440" s="5"/>
      <c r="AB1440" s="5"/>
      <c r="AC1440" s="5"/>
      <c r="AD1440" s="5"/>
      <c r="AE1440" s="5"/>
    </row>
    <row r="1441" spans="1:31" ht="21" customHeight="1">
      <c r="A1441" s="5" t="s">
        <v>18417</v>
      </c>
      <c r="B1441" s="5" t="s">
        <v>18418</v>
      </c>
      <c r="C1441" s="5" t="s">
        <v>41</v>
      </c>
      <c r="D1441" s="5" t="s">
        <v>94</v>
      </c>
      <c r="E1441" s="5" t="s">
        <v>45</v>
      </c>
      <c r="F1441" s="7">
        <v>15</v>
      </c>
      <c r="G1441" s="7">
        <v>25</v>
      </c>
      <c r="H1441" s="5" t="s">
        <v>151</v>
      </c>
      <c r="I1441" s="5" t="s">
        <v>31</v>
      </c>
      <c r="J1441" s="5" t="s">
        <v>106</v>
      </c>
      <c r="K1441" s="5" t="s">
        <v>18421</v>
      </c>
      <c r="L1441" s="5" t="s">
        <v>18422</v>
      </c>
      <c r="M1441" s="5" t="s">
        <v>37</v>
      </c>
      <c r="N1441" s="5" t="s">
        <v>55</v>
      </c>
      <c r="O1441" s="5" t="b">
        <f t="shared" ca="1" si="254"/>
        <v>1</v>
      </c>
      <c r="P1441" s="5"/>
      <c r="Q1441" s="5"/>
      <c r="R1441" s="5"/>
      <c r="S1441" s="5"/>
      <c r="T1441" s="5"/>
      <c r="U1441" s="5"/>
      <c r="V1441" s="5"/>
      <c r="W1441" s="5"/>
      <c r="X1441" s="5"/>
      <c r="Y1441" s="5"/>
      <c r="Z1441" s="5"/>
      <c r="AA1441" s="5"/>
      <c r="AB1441" s="5"/>
      <c r="AC1441" s="5"/>
      <c r="AD1441" s="5"/>
      <c r="AE1441" s="5"/>
    </row>
    <row r="1442" spans="1:31" ht="21" customHeight="1">
      <c r="A1442" s="5" t="s">
        <v>18427</v>
      </c>
      <c r="B1442" s="5" t="s">
        <v>939</v>
      </c>
      <c r="C1442" s="5" t="s">
        <v>27</v>
      </c>
      <c r="D1442" s="5" t="s">
        <v>47</v>
      </c>
      <c r="E1442" s="5" t="s">
        <v>29</v>
      </c>
      <c r="F1442" s="7">
        <v>15</v>
      </c>
      <c r="G1442" s="7">
        <v>32</v>
      </c>
      <c r="H1442" s="5" t="s">
        <v>18428</v>
      </c>
      <c r="I1442" s="5" t="s">
        <v>24</v>
      </c>
      <c r="J1442" s="5" t="s">
        <v>942</v>
      </c>
      <c r="K1442" s="5" t="s">
        <v>18429</v>
      </c>
      <c r="L1442" s="5" t="s">
        <v>18430</v>
      </c>
      <c r="M1442" s="5" t="s">
        <v>53</v>
      </c>
      <c r="N1442" s="5" t="s">
        <v>405</v>
      </c>
      <c r="O1442" s="5" t="b">
        <f t="shared" ca="1" si="254"/>
        <v>1</v>
      </c>
      <c r="P1442" s="5"/>
      <c r="Q1442" s="5"/>
      <c r="R1442" s="5"/>
      <c r="S1442" s="5"/>
      <c r="T1442" s="5"/>
      <c r="U1442" s="5"/>
      <c r="V1442" s="5"/>
      <c r="W1442" s="5"/>
      <c r="X1442" s="5"/>
      <c r="Y1442" s="5"/>
      <c r="Z1442" s="5"/>
      <c r="AA1442" s="5"/>
      <c r="AB1442" s="5"/>
      <c r="AC1442" s="5"/>
      <c r="AD1442" s="5"/>
      <c r="AE1442" s="5"/>
    </row>
    <row r="1443" spans="1:31" ht="21" customHeight="1">
      <c r="A1443" s="5" t="s">
        <v>248</v>
      </c>
      <c r="B1443" s="5" t="s">
        <v>18434</v>
      </c>
      <c r="C1443" s="5" t="s">
        <v>170</v>
      </c>
      <c r="D1443" s="5" t="s">
        <v>390</v>
      </c>
      <c r="E1443" s="5" t="s">
        <v>45</v>
      </c>
      <c r="F1443" s="7">
        <v>15</v>
      </c>
      <c r="G1443" s="7">
        <v>20</v>
      </c>
      <c r="H1443" s="5" t="s">
        <v>493</v>
      </c>
      <c r="I1443" s="5" t="s">
        <v>108</v>
      </c>
      <c r="J1443" s="5" t="s">
        <v>117</v>
      </c>
      <c r="K1443" s="5" t="s">
        <v>18436</v>
      </c>
      <c r="L1443" s="5" t="s">
        <v>18437</v>
      </c>
      <c r="M1443" s="5" t="s">
        <v>53</v>
      </c>
      <c r="N1443" s="5" t="s">
        <v>55</v>
      </c>
      <c r="O1443" s="5" t="b">
        <f t="shared" ca="1" si="254"/>
        <v>1</v>
      </c>
      <c r="P1443" s="5"/>
      <c r="Q1443" s="5"/>
      <c r="R1443" s="5"/>
      <c r="S1443" s="5"/>
      <c r="T1443" s="5"/>
      <c r="U1443" s="5"/>
      <c r="V1443" s="5"/>
      <c r="W1443" s="5"/>
      <c r="X1443" s="5"/>
      <c r="Y1443" s="5"/>
      <c r="Z1443" s="5"/>
      <c r="AA1443" s="5"/>
      <c r="AB1443" s="5"/>
      <c r="AC1443" s="5"/>
      <c r="AD1443" s="5"/>
      <c r="AE1443" s="5"/>
    </row>
    <row r="1444" spans="1:31" ht="21" customHeight="1">
      <c r="A1444" s="5" t="s">
        <v>17960</v>
      </c>
      <c r="B1444" s="5" t="s">
        <v>6871</v>
      </c>
      <c r="C1444" s="5" t="s">
        <v>27</v>
      </c>
      <c r="D1444" s="5" t="s">
        <v>85</v>
      </c>
      <c r="E1444" s="5" t="s">
        <v>45</v>
      </c>
      <c r="F1444" s="7">
        <v>15</v>
      </c>
      <c r="G1444" s="7">
        <v>25</v>
      </c>
      <c r="H1444" s="5" t="s">
        <v>151</v>
      </c>
      <c r="I1444" s="5" t="s">
        <v>108</v>
      </c>
      <c r="J1444" s="5" t="s">
        <v>999</v>
      </c>
      <c r="K1444" s="5" t="s">
        <v>18442</v>
      </c>
      <c r="L1444" s="5" t="s">
        <v>18443</v>
      </c>
      <c r="M1444" s="5" t="s">
        <v>37</v>
      </c>
      <c r="N1444" s="5" t="s">
        <v>55</v>
      </c>
      <c r="O1444" s="5" t="b">
        <f t="shared" ca="1" si="254"/>
        <v>1</v>
      </c>
      <c r="P1444" s="5"/>
      <c r="Q1444" s="5"/>
      <c r="R1444" s="5"/>
      <c r="S1444" s="5"/>
      <c r="T1444" s="5"/>
      <c r="U1444" s="5"/>
      <c r="V1444" s="5"/>
      <c r="W1444" s="5"/>
      <c r="X1444" s="5"/>
      <c r="Y1444" s="5"/>
      <c r="Z1444" s="5"/>
      <c r="AA1444" s="5"/>
      <c r="AB1444" s="5"/>
      <c r="AC1444" s="5"/>
      <c r="AD1444" s="5"/>
      <c r="AE1444" s="5"/>
    </row>
    <row r="1445" spans="1:31" ht="21" customHeight="1">
      <c r="A1445" s="14" t="s">
        <v>18446</v>
      </c>
      <c r="B1445" s="14" t="s">
        <v>18447</v>
      </c>
      <c r="C1445" s="14" t="s">
        <v>170</v>
      </c>
      <c r="D1445" s="14" t="s">
        <v>390</v>
      </c>
      <c r="E1445" s="14" t="s">
        <v>45</v>
      </c>
      <c r="F1445" s="15">
        <v>15</v>
      </c>
      <c r="G1445" s="15">
        <v>25</v>
      </c>
      <c r="H1445" s="14" t="s">
        <v>151</v>
      </c>
      <c r="I1445" s="14" t="s">
        <v>108</v>
      </c>
      <c r="J1445" s="14" t="s">
        <v>134</v>
      </c>
      <c r="K1445" s="16" t="s">
        <v>47</v>
      </c>
      <c r="L1445" s="14" t="s">
        <v>18452</v>
      </c>
      <c r="M1445" s="14" t="s">
        <v>37</v>
      </c>
      <c r="N1445" s="14" t="s">
        <v>55</v>
      </c>
      <c r="O1445" s="14" t="b">
        <f t="shared" ref="O1445:O1446" ca="1" si="255">IFERROR(__xludf.DUMMYFUNCTION("REGEXMATCH(A1445,""(?i)PHP"")"),FALSE)</f>
        <v>0</v>
      </c>
      <c r="P1445" s="14" t="b">
        <f t="shared" ref="P1445:P1446" ca="1" si="256">IFERROR(__xludf.DUMMYFUNCTION("REGEXMATCH(L1445,""(?i)PHP"")"),FALSE)</f>
        <v>0</v>
      </c>
      <c r="Q1445" s="5"/>
      <c r="R1445" s="5"/>
      <c r="S1445" s="5"/>
      <c r="T1445" s="5"/>
      <c r="U1445" s="5"/>
      <c r="V1445" s="5"/>
      <c r="W1445" s="5"/>
      <c r="X1445" s="5"/>
      <c r="Y1445" s="5"/>
      <c r="Z1445" s="5"/>
      <c r="AA1445" s="5"/>
      <c r="AB1445" s="5"/>
      <c r="AC1445" s="5"/>
      <c r="AD1445" s="5"/>
      <c r="AE1445" s="5"/>
    </row>
    <row r="1446" spans="1:31" ht="21" customHeight="1">
      <c r="A1446" s="14" t="s">
        <v>18461</v>
      </c>
      <c r="B1446" s="14" t="s">
        <v>18463</v>
      </c>
      <c r="C1446" s="14" t="s">
        <v>170</v>
      </c>
      <c r="D1446" s="14" t="s">
        <v>390</v>
      </c>
      <c r="E1446" s="14" t="s">
        <v>45</v>
      </c>
      <c r="F1446" s="15">
        <v>15</v>
      </c>
      <c r="G1446" s="15">
        <v>30</v>
      </c>
      <c r="H1446" s="14" t="s">
        <v>2134</v>
      </c>
      <c r="I1446" s="14" t="s">
        <v>24</v>
      </c>
      <c r="J1446" s="14" t="s">
        <v>947</v>
      </c>
      <c r="K1446" s="14" t="s">
        <v>18466</v>
      </c>
      <c r="L1446" s="14" t="s">
        <v>18467</v>
      </c>
      <c r="M1446" s="14" t="s">
        <v>100</v>
      </c>
      <c r="N1446" s="14" t="s">
        <v>55</v>
      </c>
      <c r="O1446" s="14" t="b">
        <f t="shared" ca="1" si="255"/>
        <v>0</v>
      </c>
      <c r="P1446" s="14" t="b">
        <f t="shared" ca="1" si="256"/>
        <v>0</v>
      </c>
      <c r="Q1446" s="5"/>
      <c r="R1446" s="5"/>
      <c r="S1446" s="5"/>
      <c r="T1446" s="5"/>
      <c r="U1446" s="5"/>
      <c r="V1446" s="5"/>
      <c r="W1446" s="5"/>
      <c r="X1446" s="5"/>
      <c r="Y1446" s="5"/>
      <c r="Z1446" s="5"/>
      <c r="AA1446" s="5"/>
      <c r="AB1446" s="5"/>
      <c r="AC1446" s="5"/>
      <c r="AD1446" s="5"/>
      <c r="AE1446" s="5"/>
    </row>
    <row r="1447" spans="1:31" ht="21" customHeight="1">
      <c r="A1447" s="5" t="s">
        <v>18472</v>
      </c>
      <c r="B1447" s="5" t="s">
        <v>18473</v>
      </c>
      <c r="C1447" s="5" t="s">
        <v>170</v>
      </c>
      <c r="D1447" s="5" t="s">
        <v>378</v>
      </c>
      <c r="E1447" s="5" t="s">
        <v>29</v>
      </c>
      <c r="F1447" s="7">
        <v>15</v>
      </c>
      <c r="G1447" s="7">
        <v>22</v>
      </c>
      <c r="H1447" s="5" t="s">
        <v>5164</v>
      </c>
      <c r="I1447" s="5" t="s">
        <v>66</v>
      </c>
      <c r="J1447" s="5" t="s">
        <v>537</v>
      </c>
      <c r="K1447" s="9" t="s">
        <v>47</v>
      </c>
      <c r="L1447" s="5" t="s">
        <v>18476</v>
      </c>
      <c r="M1447" s="5" t="s">
        <v>100</v>
      </c>
      <c r="N1447" s="5" t="s">
        <v>55</v>
      </c>
      <c r="O1447" s="5" t="b">
        <f t="shared" ref="O1447:O1450" ca="1" si="257">IFERROR(__xludf.DUMMYFUNCTION("REGEXMATCH(A1447,""PHP"")"),TRUE)</f>
        <v>1</v>
      </c>
      <c r="P1447" s="5"/>
      <c r="Q1447" s="5"/>
      <c r="R1447" s="5"/>
      <c r="S1447" s="5"/>
      <c r="T1447" s="5"/>
      <c r="U1447" s="5"/>
      <c r="V1447" s="5"/>
      <c r="W1447" s="5"/>
      <c r="X1447" s="5"/>
      <c r="Y1447" s="5"/>
      <c r="Z1447" s="5"/>
      <c r="AA1447" s="5"/>
      <c r="AB1447" s="5"/>
      <c r="AC1447" s="5"/>
      <c r="AD1447" s="5"/>
      <c r="AE1447" s="5"/>
    </row>
    <row r="1448" spans="1:31" ht="21" customHeight="1">
      <c r="A1448" s="5" t="s">
        <v>248</v>
      </c>
      <c r="B1448" s="5" t="s">
        <v>18480</v>
      </c>
      <c r="C1448" s="5" t="s">
        <v>27</v>
      </c>
      <c r="D1448" s="5" t="s">
        <v>85</v>
      </c>
      <c r="E1448" s="5" t="s">
        <v>45</v>
      </c>
      <c r="F1448" s="7">
        <v>15</v>
      </c>
      <c r="G1448" s="7">
        <v>25</v>
      </c>
      <c r="H1448" s="5" t="s">
        <v>151</v>
      </c>
      <c r="I1448" s="5" t="s">
        <v>108</v>
      </c>
      <c r="J1448" s="5" t="s">
        <v>76</v>
      </c>
      <c r="K1448" s="9" t="s">
        <v>47</v>
      </c>
      <c r="L1448" s="5" t="s">
        <v>18484</v>
      </c>
      <c r="M1448" s="5" t="s">
        <v>37</v>
      </c>
      <c r="N1448" s="5" t="s">
        <v>55</v>
      </c>
      <c r="O1448" s="5" t="b">
        <f t="shared" ca="1" si="257"/>
        <v>1</v>
      </c>
      <c r="P1448" s="5"/>
      <c r="Q1448" s="5"/>
      <c r="R1448" s="5"/>
      <c r="S1448" s="5"/>
      <c r="T1448" s="5"/>
      <c r="U1448" s="5"/>
      <c r="V1448" s="5"/>
      <c r="W1448" s="5"/>
      <c r="X1448" s="5"/>
      <c r="Y1448" s="5"/>
      <c r="Z1448" s="5"/>
      <c r="AA1448" s="5"/>
      <c r="AB1448" s="5"/>
      <c r="AC1448" s="5"/>
      <c r="AD1448" s="5"/>
      <c r="AE1448" s="5"/>
    </row>
    <row r="1449" spans="1:31" ht="21" customHeight="1">
      <c r="A1449" s="5" t="s">
        <v>248</v>
      </c>
      <c r="B1449" s="5" t="s">
        <v>7214</v>
      </c>
      <c r="C1449" s="5" t="s">
        <v>27</v>
      </c>
      <c r="D1449" s="5" t="s">
        <v>85</v>
      </c>
      <c r="E1449" s="5" t="s">
        <v>29</v>
      </c>
      <c r="F1449" s="7">
        <v>15</v>
      </c>
      <c r="G1449" s="7">
        <v>20</v>
      </c>
      <c r="H1449" s="5" t="s">
        <v>493</v>
      </c>
      <c r="I1449" s="5" t="s">
        <v>108</v>
      </c>
      <c r="J1449" s="5" t="s">
        <v>57</v>
      </c>
      <c r="K1449" s="5" t="s">
        <v>7217</v>
      </c>
      <c r="L1449" s="5" t="s">
        <v>18491</v>
      </c>
      <c r="M1449" s="5" t="s">
        <v>42</v>
      </c>
      <c r="N1449" s="5" t="s">
        <v>237</v>
      </c>
      <c r="O1449" s="5" t="b">
        <f t="shared" ca="1" si="257"/>
        <v>1</v>
      </c>
      <c r="P1449" s="5"/>
      <c r="Q1449" s="5"/>
      <c r="R1449" s="5"/>
      <c r="S1449" s="5"/>
      <c r="T1449" s="5"/>
      <c r="U1449" s="5"/>
      <c r="V1449" s="5"/>
      <c r="W1449" s="5"/>
      <c r="X1449" s="5"/>
      <c r="Y1449" s="5"/>
      <c r="Z1449" s="5"/>
      <c r="AA1449" s="5"/>
      <c r="AB1449" s="5"/>
      <c r="AC1449" s="5"/>
      <c r="AD1449" s="5"/>
      <c r="AE1449" s="5"/>
    </row>
    <row r="1450" spans="1:31" ht="21" customHeight="1">
      <c r="A1450" s="5" t="s">
        <v>18494</v>
      </c>
      <c r="B1450" s="5" t="s">
        <v>18495</v>
      </c>
      <c r="C1450" s="5" t="s">
        <v>41</v>
      </c>
      <c r="D1450" s="5" t="s">
        <v>47</v>
      </c>
      <c r="E1450" s="5" t="s">
        <v>29</v>
      </c>
      <c r="F1450" s="7">
        <v>15</v>
      </c>
      <c r="G1450" s="7">
        <v>20</v>
      </c>
      <c r="H1450" s="5" t="s">
        <v>493</v>
      </c>
      <c r="I1450" s="5" t="s">
        <v>108</v>
      </c>
      <c r="J1450" s="5" t="s">
        <v>1505</v>
      </c>
      <c r="K1450" s="5" t="s">
        <v>15166</v>
      </c>
      <c r="L1450" s="5" t="s">
        <v>18496</v>
      </c>
      <c r="M1450" s="5" t="s">
        <v>53</v>
      </c>
      <c r="N1450" s="5" t="s">
        <v>271</v>
      </c>
      <c r="O1450" s="5" t="b">
        <f t="shared" ca="1" si="257"/>
        <v>1</v>
      </c>
      <c r="P1450" s="5"/>
      <c r="Q1450" s="5"/>
      <c r="R1450" s="5"/>
      <c r="S1450" s="5"/>
      <c r="T1450" s="5"/>
      <c r="U1450" s="5"/>
      <c r="V1450" s="5"/>
      <c r="W1450" s="5"/>
      <c r="X1450" s="5"/>
      <c r="Y1450" s="5"/>
      <c r="Z1450" s="5"/>
      <c r="AA1450" s="5"/>
      <c r="AB1450" s="5"/>
      <c r="AC1450" s="5"/>
      <c r="AD1450" s="5"/>
      <c r="AE1450" s="5"/>
    </row>
    <row r="1451" spans="1:31" ht="21" customHeight="1">
      <c r="A1451" s="14" t="s">
        <v>18498</v>
      </c>
      <c r="B1451" s="14" t="s">
        <v>16269</v>
      </c>
      <c r="C1451" s="14" t="s">
        <v>20</v>
      </c>
      <c r="D1451" s="14" t="s">
        <v>1173</v>
      </c>
      <c r="E1451" s="14" t="s">
        <v>919</v>
      </c>
      <c r="F1451" s="15">
        <v>15</v>
      </c>
      <c r="G1451" s="15">
        <v>20</v>
      </c>
      <c r="H1451" s="14" t="s">
        <v>493</v>
      </c>
      <c r="I1451" s="14" t="s">
        <v>24</v>
      </c>
      <c r="J1451" s="14" t="s">
        <v>430</v>
      </c>
      <c r="K1451" s="14" t="s">
        <v>18500</v>
      </c>
      <c r="L1451" s="14" t="s">
        <v>18501</v>
      </c>
      <c r="M1451" s="14" t="s">
        <v>53</v>
      </c>
      <c r="N1451" s="14" t="s">
        <v>55</v>
      </c>
      <c r="O1451" s="14" t="b">
        <f t="shared" ref="O1451:O1488" ca="1" si="258">IFERROR(__xludf.DUMMYFUNCTION("REGEXMATCH(A1451,""(?i)PHP"")"),FALSE)</f>
        <v>0</v>
      </c>
      <c r="P1451" s="14" t="b">
        <f t="shared" ref="P1451:P1488" ca="1" si="259">IFERROR(__xludf.DUMMYFUNCTION("REGEXMATCH(L1451,""(?i)PHP"")"),FALSE)</f>
        <v>0</v>
      </c>
      <c r="Q1451" s="5"/>
      <c r="R1451" s="5"/>
      <c r="S1451" s="5"/>
      <c r="T1451" s="5"/>
      <c r="U1451" s="5"/>
      <c r="V1451" s="5"/>
      <c r="W1451" s="5"/>
      <c r="X1451" s="5"/>
      <c r="Y1451" s="5"/>
      <c r="Z1451" s="5"/>
      <c r="AA1451" s="5"/>
      <c r="AB1451" s="5"/>
      <c r="AC1451" s="5"/>
      <c r="AD1451" s="5"/>
      <c r="AE1451" s="5"/>
    </row>
    <row r="1452" spans="1:31" ht="21" customHeight="1">
      <c r="A1452" s="14" t="s">
        <v>18510</v>
      </c>
      <c r="B1452" s="14" t="s">
        <v>18511</v>
      </c>
      <c r="C1452" s="14" t="s">
        <v>27</v>
      </c>
      <c r="D1452" s="14" t="s">
        <v>575</v>
      </c>
      <c r="E1452" s="14" t="s">
        <v>45</v>
      </c>
      <c r="F1452" s="15">
        <v>15</v>
      </c>
      <c r="G1452" s="15">
        <v>30</v>
      </c>
      <c r="H1452" s="14" t="s">
        <v>2134</v>
      </c>
      <c r="I1452" s="14" t="s">
        <v>31</v>
      </c>
      <c r="J1452" s="14" t="s">
        <v>942</v>
      </c>
      <c r="K1452" s="14" t="s">
        <v>18513</v>
      </c>
      <c r="L1452" s="14" t="s">
        <v>18514</v>
      </c>
      <c r="M1452" s="14" t="s">
        <v>42</v>
      </c>
      <c r="N1452" s="14" t="s">
        <v>38</v>
      </c>
      <c r="O1452" s="14" t="b">
        <f t="shared" ca="1" si="258"/>
        <v>0</v>
      </c>
      <c r="P1452" s="14" t="b">
        <f t="shared" ca="1" si="259"/>
        <v>0</v>
      </c>
      <c r="Q1452" s="5"/>
      <c r="R1452" s="5"/>
      <c r="S1452" s="5"/>
      <c r="T1452" s="5"/>
      <c r="U1452" s="5"/>
      <c r="V1452" s="5"/>
      <c r="W1452" s="5"/>
      <c r="X1452" s="5"/>
      <c r="Y1452" s="5"/>
      <c r="Z1452" s="5"/>
      <c r="AA1452" s="5"/>
      <c r="AB1452" s="5"/>
      <c r="AC1452" s="5"/>
      <c r="AD1452" s="5"/>
      <c r="AE1452" s="5"/>
    </row>
    <row r="1453" spans="1:31" ht="21" customHeight="1">
      <c r="A1453" s="5" t="s">
        <v>18518</v>
      </c>
      <c r="B1453" s="5" t="s">
        <v>18519</v>
      </c>
      <c r="C1453" s="5" t="s">
        <v>27</v>
      </c>
      <c r="D1453" s="5" t="s">
        <v>85</v>
      </c>
      <c r="E1453" s="5" t="s">
        <v>45</v>
      </c>
      <c r="F1453" s="7">
        <v>15</v>
      </c>
      <c r="G1453" s="7">
        <v>20</v>
      </c>
      <c r="H1453" s="5" t="s">
        <v>493</v>
      </c>
      <c r="I1453" s="5" t="s">
        <v>66</v>
      </c>
      <c r="J1453" s="5" t="s">
        <v>252</v>
      </c>
      <c r="K1453" s="5" t="s">
        <v>8906</v>
      </c>
      <c r="L1453" s="5" t="s">
        <v>18521</v>
      </c>
      <c r="M1453" s="5" t="s">
        <v>53</v>
      </c>
      <c r="N1453" s="5" t="s">
        <v>55</v>
      </c>
      <c r="O1453" s="5" t="b">
        <f t="shared" ca="1" si="258"/>
        <v>0</v>
      </c>
      <c r="P1453" s="5" t="b">
        <f t="shared" ca="1" si="259"/>
        <v>0</v>
      </c>
      <c r="Q1453" s="5"/>
      <c r="R1453" s="5"/>
      <c r="S1453" s="5"/>
      <c r="T1453" s="5"/>
      <c r="U1453" s="5"/>
      <c r="V1453" s="5"/>
      <c r="W1453" s="5"/>
      <c r="X1453" s="5"/>
      <c r="Y1453" s="5"/>
      <c r="Z1453" s="5"/>
      <c r="AA1453" s="5"/>
      <c r="AB1453" s="5"/>
      <c r="AC1453" s="5"/>
      <c r="AD1453" s="5"/>
      <c r="AE1453" s="5"/>
    </row>
    <row r="1454" spans="1:31" ht="21" customHeight="1">
      <c r="A1454" s="14" t="s">
        <v>18526</v>
      </c>
      <c r="B1454" s="14" t="s">
        <v>4081</v>
      </c>
      <c r="C1454" s="14" t="s">
        <v>170</v>
      </c>
      <c r="D1454" s="14" t="s">
        <v>47</v>
      </c>
      <c r="E1454" s="14" t="s">
        <v>45</v>
      </c>
      <c r="F1454" s="15">
        <v>15</v>
      </c>
      <c r="G1454" s="15">
        <v>20</v>
      </c>
      <c r="H1454" s="14" t="s">
        <v>493</v>
      </c>
      <c r="I1454" s="14" t="s">
        <v>24</v>
      </c>
      <c r="J1454" s="14" t="s">
        <v>516</v>
      </c>
      <c r="K1454" s="14" t="s">
        <v>4084</v>
      </c>
      <c r="L1454" s="14" t="s">
        <v>18530</v>
      </c>
      <c r="M1454" s="14" t="s">
        <v>37</v>
      </c>
      <c r="N1454" s="14" t="s">
        <v>38</v>
      </c>
      <c r="O1454" s="14" t="b">
        <f t="shared" ca="1" si="258"/>
        <v>0</v>
      </c>
      <c r="P1454" s="14" t="b">
        <f t="shared" ca="1" si="259"/>
        <v>0</v>
      </c>
      <c r="Q1454" s="5"/>
      <c r="R1454" s="5"/>
      <c r="S1454" s="5"/>
      <c r="T1454" s="5"/>
      <c r="U1454" s="5"/>
      <c r="V1454" s="5"/>
      <c r="W1454" s="5"/>
      <c r="X1454" s="5"/>
      <c r="Y1454" s="5"/>
      <c r="Z1454" s="5"/>
      <c r="AA1454" s="5"/>
      <c r="AB1454" s="5"/>
      <c r="AC1454" s="5"/>
      <c r="AD1454" s="5"/>
      <c r="AE1454" s="5"/>
    </row>
    <row r="1455" spans="1:31" ht="21" customHeight="1">
      <c r="A1455" s="14" t="s">
        <v>18533</v>
      </c>
      <c r="B1455" s="14" t="s">
        <v>18065</v>
      </c>
      <c r="C1455" s="14" t="s">
        <v>27</v>
      </c>
      <c r="D1455" s="14" t="s">
        <v>290</v>
      </c>
      <c r="E1455" s="14" t="s">
        <v>29</v>
      </c>
      <c r="F1455" s="15">
        <v>15</v>
      </c>
      <c r="G1455" s="15">
        <v>30</v>
      </c>
      <c r="H1455" s="14" t="s">
        <v>2134</v>
      </c>
      <c r="I1455" s="14" t="s">
        <v>66</v>
      </c>
      <c r="J1455" s="14" t="s">
        <v>76</v>
      </c>
      <c r="K1455" s="14" t="s">
        <v>16809</v>
      </c>
      <c r="L1455" s="14" t="s">
        <v>18537</v>
      </c>
      <c r="M1455" s="14" t="s">
        <v>53</v>
      </c>
      <c r="N1455" s="14" t="s">
        <v>38</v>
      </c>
      <c r="O1455" s="14" t="b">
        <f t="shared" ca="1" si="258"/>
        <v>0</v>
      </c>
      <c r="P1455" s="14" t="b">
        <f t="shared" ca="1" si="259"/>
        <v>0</v>
      </c>
      <c r="Q1455" s="5"/>
      <c r="R1455" s="5"/>
      <c r="S1455" s="5"/>
      <c r="T1455" s="5"/>
      <c r="U1455" s="5"/>
      <c r="V1455" s="5"/>
      <c r="W1455" s="5"/>
      <c r="X1455" s="5"/>
      <c r="Y1455" s="5"/>
      <c r="Z1455" s="5"/>
      <c r="AA1455" s="5"/>
      <c r="AB1455" s="5"/>
      <c r="AC1455" s="5"/>
      <c r="AD1455" s="5"/>
      <c r="AE1455" s="5"/>
    </row>
    <row r="1456" spans="1:31" ht="21" customHeight="1">
      <c r="A1456" s="14" t="s">
        <v>18541</v>
      </c>
      <c r="B1456" s="14" t="s">
        <v>17785</v>
      </c>
      <c r="C1456" s="14" t="s">
        <v>170</v>
      </c>
      <c r="D1456" s="14" t="s">
        <v>390</v>
      </c>
      <c r="E1456" s="14" t="s">
        <v>29</v>
      </c>
      <c r="F1456" s="15">
        <v>15</v>
      </c>
      <c r="G1456" s="15">
        <v>20</v>
      </c>
      <c r="H1456" s="14" t="s">
        <v>493</v>
      </c>
      <c r="I1456" s="14" t="s">
        <v>108</v>
      </c>
      <c r="J1456" s="14" t="s">
        <v>32</v>
      </c>
      <c r="K1456" s="16" t="s">
        <v>47</v>
      </c>
      <c r="L1456" s="14" t="s">
        <v>18543</v>
      </c>
      <c r="M1456" s="14" t="s">
        <v>1599</v>
      </c>
      <c r="N1456" s="14" t="s">
        <v>55</v>
      </c>
      <c r="O1456" s="14" t="b">
        <f t="shared" ca="1" si="258"/>
        <v>0</v>
      </c>
      <c r="P1456" s="14" t="b">
        <f t="shared" ca="1" si="259"/>
        <v>0</v>
      </c>
      <c r="Q1456" s="5"/>
      <c r="R1456" s="5"/>
      <c r="S1456" s="5"/>
      <c r="T1456" s="5"/>
      <c r="U1456" s="5"/>
      <c r="V1456" s="5"/>
      <c r="W1456" s="5"/>
      <c r="X1456" s="5"/>
      <c r="Y1456" s="5"/>
      <c r="Z1456" s="5"/>
      <c r="AA1456" s="5"/>
      <c r="AB1456" s="5"/>
      <c r="AC1456" s="5"/>
      <c r="AD1456" s="5"/>
      <c r="AE1456" s="5"/>
    </row>
    <row r="1457" spans="1:31" ht="21" customHeight="1">
      <c r="A1457" s="5" t="s">
        <v>10714</v>
      </c>
      <c r="B1457" s="5" t="s">
        <v>18548</v>
      </c>
      <c r="C1457" s="5" t="s">
        <v>170</v>
      </c>
      <c r="D1457" s="5" t="s">
        <v>342</v>
      </c>
      <c r="E1457" s="5" t="s">
        <v>45</v>
      </c>
      <c r="F1457" s="7">
        <v>15</v>
      </c>
      <c r="G1457" s="7">
        <v>30</v>
      </c>
      <c r="H1457" s="5" t="s">
        <v>2134</v>
      </c>
      <c r="I1457" s="5" t="s">
        <v>108</v>
      </c>
      <c r="J1457" s="5" t="s">
        <v>117</v>
      </c>
      <c r="K1457" s="5" t="s">
        <v>18549</v>
      </c>
      <c r="L1457" s="5" t="s">
        <v>18550</v>
      </c>
      <c r="M1457" s="5" t="s">
        <v>167</v>
      </c>
      <c r="N1457" s="5" t="s">
        <v>55</v>
      </c>
      <c r="O1457" s="5" t="b">
        <f t="shared" ca="1" si="258"/>
        <v>0</v>
      </c>
      <c r="P1457" s="5" t="b">
        <f t="shared" ca="1" si="259"/>
        <v>0</v>
      </c>
      <c r="Q1457" s="5"/>
      <c r="R1457" s="5"/>
      <c r="S1457" s="5"/>
      <c r="T1457" s="5"/>
      <c r="U1457" s="5"/>
      <c r="V1457" s="5"/>
      <c r="W1457" s="5"/>
      <c r="X1457" s="5"/>
      <c r="Y1457" s="5"/>
      <c r="Z1457" s="5"/>
      <c r="AA1457" s="5"/>
      <c r="AB1457" s="5"/>
      <c r="AC1457" s="5"/>
      <c r="AD1457" s="5"/>
      <c r="AE1457" s="5"/>
    </row>
    <row r="1458" spans="1:31" ht="21" customHeight="1">
      <c r="A1458" s="14" t="s">
        <v>18553</v>
      </c>
      <c r="B1458" s="14" t="s">
        <v>11482</v>
      </c>
      <c r="C1458" s="14" t="s">
        <v>27</v>
      </c>
      <c r="D1458" s="14" t="s">
        <v>80</v>
      </c>
      <c r="E1458" s="14" t="s">
        <v>919</v>
      </c>
      <c r="F1458" s="15">
        <v>15</v>
      </c>
      <c r="G1458" s="15">
        <v>30</v>
      </c>
      <c r="H1458" s="14" t="s">
        <v>2134</v>
      </c>
      <c r="I1458" s="14" t="s">
        <v>31</v>
      </c>
      <c r="J1458" s="14" t="s">
        <v>117</v>
      </c>
      <c r="K1458" s="14" t="s">
        <v>18554</v>
      </c>
      <c r="L1458" s="14" t="s">
        <v>18555</v>
      </c>
      <c r="M1458" s="14" t="s">
        <v>53</v>
      </c>
      <c r="N1458" s="14" t="s">
        <v>55</v>
      </c>
      <c r="O1458" s="14" t="b">
        <f t="shared" ca="1" si="258"/>
        <v>0</v>
      </c>
      <c r="P1458" s="14" t="b">
        <f t="shared" ca="1" si="259"/>
        <v>0</v>
      </c>
      <c r="Q1458" s="5"/>
      <c r="R1458" s="5"/>
      <c r="S1458" s="5"/>
      <c r="T1458" s="5"/>
      <c r="U1458" s="5"/>
      <c r="V1458" s="5"/>
      <c r="W1458" s="5"/>
      <c r="X1458" s="5"/>
      <c r="Y1458" s="5"/>
      <c r="Z1458" s="5"/>
      <c r="AA1458" s="5"/>
      <c r="AB1458" s="5"/>
      <c r="AC1458" s="5"/>
      <c r="AD1458" s="5"/>
      <c r="AE1458" s="5"/>
    </row>
    <row r="1459" spans="1:31" ht="21" customHeight="1">
      <c r="A1459" s="14" t="s">
        <v>18558</v>
      </c>
      <c r="B1459" s="14" t="s">
        <v>13660</v>
      </c>
      <c r="C1459" s="14" t="s">
        <v>41</v>
      </c>
      <c r="D1459" s="14" t="s">
        <v>94</v>
      </c>
      <c r="E1459" s="14" t="s">
        <v>45</v>
      </c>
      <c r="F1459" s="15">
        <v>15</v>
      </c>
      <c r="G1459" s="15">
        <v>20</v>
      </c>
      <c r="H1459" s="14" t="s">
        <v>493</v>
      </c>
      <c r="I1459" s="14" t="s">
        <v>125</v>
      </c>
      <c r="J1459" s="14" t="s">
        <v>76</v>
      </c>
      <c r="K1459" s="14" t="s">
        <v>18560</v>
      </c>
      <c r="L1459" s="14" t="s">
        <v>18562</v>
      </c>
      <c r="M1459" s="14" t="s">
        <v>37</v>
      </c>
      <c r="N1459" s="14" t="s">
        <v>55</v>
      </c>
      <c r="O1459" s="14" t="b">
        <f t="shared" ca="1" si="258"/>
        <v>0</v>
      </c>
      <c r="P1459" s="14" t="b">
        <f t="shared" ca="1" si="259"/>
        <v>0</v>
      </c>
      <c r="Q1459" s="5"/>
      <c r="R1459" s="5"/>
      <c r="S1459" s="5"/>
      <c r="T1459" s="5"/>
      <c r="U1459" s="5"/>
      <c r="V1459" s="5"/>
      <c r="W1459" s="5"/>
      <c r="X1459" s="5"/>
      <c r="Y1459" s="5"/>
      <c r="Z1459" s="5"/>
      <c r="AA1459" s="5"/>
      <c r="AB1459" s="5"/>
      <c r="AC1459" s="5"/>
      <c r="AD1459" s="5"/>
      <c r="AE1459" s="5"/>
    </row>
    <row r="1460" spans="1:31" ht="21" customHeight="1">
      <c r="A1460" s="14" t="s">
        <v>18565</v>
      </c>
      <c r="B1460" s="14" t="s">
        <v>18566</v>
      </c>
      <c r="C1460" s="14" t="s">
        <v>170</v>
      </c>
      <c r="D1460" s="14" t="s">
        <v>390</v>
      </c>
      <c r="E1460" s="14" t="s">
        <v>45</v>
      </c>
      <c r="F1460" s="15">
        <v>15</v>
      </c>
      <c r="G1460" s="15">
        <v>20</v>
      </c>
      <c r="H1460" s="14" t="s">
        <v>493</v>
      </c>
      <c r="I1460" s="14" t="s">
        <v>66</v>
      </c>
      <c r="J1460" s="14" t="s">
        <v>110</v>
      </c>
      <c r="K1460" s="14" t="s">
        <v>18567</v>
      </c>
      <c r="L1460" s="14" t="s">
        <v>18568</v>
      </c>
      <c r="M1460" s="14" t="s">
        <v>42</v>
      </c>
      <c r="N1460" s="14" t="s">
        <v>237</v>
      </c>
      <c r="O1460" s="14" t="b">
        <f t="shared" ca="1" si="258"/>
        <v>0</v>
      </c>
      <c r="P1460" s="14" t="b">
        <f t="shared" ca="1" si="259"/>
        <v>0</v>
      </c>
      <c r="Q1460" s="5"/>
      <c r="R1460" s="5"/>
      <c r="S1460" s="5"/>
      <c r="T1460" s="5"/>
      <c r="U1460" s="5"/>
      <c r="V1460" s="5"/>
      <c r="W1460" s="5"/>
      <c r="X1460" s="5"/>
      <c r="Y1460" s="5"/>
      <c r="Z1460" s="5"/>
      <c r="AA1460" s="5"/>
      <c r="AB1460" s="5"/>
      <c r="AC1460" s="5"/>
      <c r="AD1460" s="5"/>
      <c r="AE1460" s="5"/>
    </row>
    <row r="1461" spans="1:31" ht="21" customHeight="1">
      <c r="A1461" s="14" t="s">
        <v>18571</v>
      </c>
      <c r="B1461" s="14" t="s">
        <v>18572</v>
      </c>
      <c r="C1461" s="14" t="s">
        <v>20</v>
      </c>
      <c r="D1461" s="14" t="s">
        <v>1173</v>
      </c>
      <c r="E1461" s="14" t="s">
        <v>45</v>
      </c>
      <c r="F1461" s="15">
        <v>15</v>
      </c>
      <c r="G1461" s="15">
        <v>20</v>
      </c>
      <c r="H1461" s="14" t="s">
        <v>493</v>
      </c>
      <c r="I1461" s="14" t="s">
        <v>31</v>
      </c>
      <c r="J1461" s="14" t="s">
        <v>608</v>
      </c>
      <c r="K1461" s="14" t="s">
        <v>18575</v>
      </c>
      <c r="L1461" s="14" t="s">
        <v>18576</v>
      </c>
      <c r="M1461" s="14" t="s">
        <v>100</v>
      </c>
      <c r="N1461" s="14" t="s">
        <v>38</v>
      </c>
      <c r="O1461" s="14" t="b">
        <f t="shared" ca="1" si="258"/>
        <v>0</v>
      </c>
      <c r="P1461" s="14" t="b">
        <f t="shared" ca="1" si="259"/>
        <v>0</v>
      </c>
      <c r="Q1461" s="5"/>
      <c r="R1461" s="5"/>
      <c r="S1461" s="5"/>
      <c r="T1461" s="5"/>
      <c r="U1461" s="5"/>
      <c r="V1461" s="5"/>
      <c r="W1461" s="5"/>
      <c r="X1461" s="5"/>
      <c r="Y1461" s="5"/>
      <c r="Z1461" s="5"/>
      <c r="AA1461" s="5"/>
      <c r="AB1461" s="5"/>
      <c r="AC1461" s="5"/>
      <c r="AD1461" s="5"/>
      <c r="AE1461" s="5"/>
    </row>
    <row r="1462" spans="1:31" ht="21" customHeight="1">
      <c r="A1462" s="14" t="s">
        <v>18578</v>
      </c>
      <c r="B1462" s="14" t="s">
        <v>18579</v>
      </c>
      <c r="C1462" s="14" t="s">
        <v>170</v>
      </c>
      <c r="D1462" s="14" t="s">
        <v>47</v>
      </c>
      <c r="E1462" s="14" t="s">
        <v>45</v>
      </c>
      <c r="F1462" s="15">
        <v>15</v>
      </c>
      <c r="G1462" s="15">
        <v>18</v>
      </c>
      <c r="H1462" s="14" t="s">
        <v>5228</v>
      </c>
      <c r="I1462" s="14" t="s">
        <v>108</v>
      </c>
      <c r="J1462" s="14" t="s">
        <v>9354</v>
      </c>
      <c r="K1462" s="14" t="s">
        <v>18581</v>
      </c>
      <c r="L1462" s="14" t="s">
        <v>18584</v>
      </c>
      <c r="M1462" s="14" t="s">
        <v>53</v>
      </c>
      <c r="N1462" s="14" t="s">
        <v>89</v>
      </c>
      <c r="O1462" s="14" t="b">
        <f t="shared" ca="1" si="258"/>
        <v>0</v>
      </c>
      <c r="P1462" s="14" t="b">
        <f t="shared" ca="1" si="259"/>
        <v>0</v>
      </c>
      <c r="Q1462" s="5"/>
      <c r="R1462" s="5"/>
      <c r="S1462" s="5"/>
      <c r="T1462" s="5"/>
      <c r="U1462" s="5"/>
      <c r="V1462" s="5"/>
      <c r="W1462" s="5"/>
      <c r="X1462" s="5"/>
      <c r="Y1462" s="5"/>
      <c r="Z1462" s="5"/>
      <c r="AA1462" s="5"/>
      <c r="AB1462" s="5"/>
      <c r="AC1462" s="5"/>
      <c r="AD1462" s="5"/>
      <c r="AE1462" s="5"/>
    </row>
    <row r="1463" spans="1:31" ht="21" customHeight="1">
      <c r="A1463" s="14" t="s">
        <v>13020</v>
      </c>
      <c r="B1463" s="14" t="s">
        <v>18588</v>
      </c>
      <c r="C1463" s="14" t="s">
        <v>27</v>
      </c>
      <c r="D1463" s="14" t="s">
        <v>47</v>
      </c>
      <c r="E1463" s="14" t="s">
        <v>45</v>
      </c>
      <c r="F1463" s="15">
        <v>15</v>
      </c>
      <c r="G1463" s="15">
        <v>20</v>
      </c>
      <c r="H1463" s="14" t="s">
        <v>493</v>
      </c>
      <c r="I1463" s="14" t="s">
        <v>108</v>
      </c>
      <c r="J1463" s="14" t="s">
        <v>110</v>
      </c>
      <c r="K1463" s="14" t="s">
        <v>18590</v>
      </c>
      <c r="L1463" s="14" t="s">
        <v>18591</v>
      </c>
      <c r="M1463" s="14" t="s">
        <v>37</v>
      </c>
      <c r="N1463" s="14" t="s">
        <v>38</v>
      </c>
      <c r="O1463" s="14" t="b">
        <f t="shared" ca="1" si="258"/>
        <v>0</v>
      </c>
      <c r="P1463" s="14" t="b">
        <f t="shared" ca="1" si="259"/>
        <v>0</v>
      </c>
      <c r="Q1463" s="5"/>
      <c r="R1463" s="5"/>
      <c r="S1463" s="5"/>
      <c r="T1463" s="5"/>
      <c r="U1463" s="5"/>
      <c r="V1463" s="5"/>
      <c r="W1463" s="5"/>
      <c r="X1463" s="5"/>
      <c r="Y1463" s="5"/>
      <c r="Z1463" s="5"/>
      <c r="AA1463" s="5"/>
      <c r="AB1463" s="5"/>
      <c r="AC1463" s="5"/>
      <c r="AD1463" s="5"/>
      <c r="AE1463" s="5"/>
    </row>
    <row r="1464" spans="1:31" ht="21" customHeight="1">
      <c r="A1464" s="14" t="s">
        <v>18593</v>
      </c>
      <c r="B1464" s="14" t="s">
        <v>18594</v>
      </c>
      <c r="C1464" s="14" t="s">
        <v>20</v>
      </c>
      <c r="D1464" s="14" t="s">
        <v>47</v>
      </c>
      <c r="E1464" s="14" t="s">
        <v>29</v>
      </c>
      <c r="F1464" s="15">
        <v>15</v>
      </c>
      <c r="G1464" s="15">
        <v>30</v>
      </c>
      <c r="H1464" s="14" t="s">
        <v>2134</v>
      </c>
      <c r="I1464" s="14" t="s">
        <v>31</v>
      </c>
      <c r="J1464" s="14" t="s">
        <v>252</v>
      </c>
      <c r="K1464" s="14" t="s">
        <v>18595</v>
      </c>
      <c r="L1464" s="14" t="s">
        <v>18596</v>
      </c>
      <c r="M1464" s="14" t="s">
        <v>37</v>
      </c>
      <c r="N1464" s="14" t="s">
        <v>237</v>
      </c>
      <c r="O1464" s="14" t="b">
        <f t="shared" ca="1" si="258"/>
        <v>0</v>
      </c>
      <c r="P1464" s="14" t="b">
        <f t="shared" ca="1" si="259"/>
        <v>0</v>
      </c>
      <c r="Q1464" s="5"/>
      <c r="R1464" s="5"/>
      <c r="S1464" s="5"/>
      <c r="T1464" s="5"/>
      <c r="U1464" s="5"/>
      <c r="V1464" s="5"/>
      <c r="W1464" s="5"/>
      <c r="X1464" s="5"/>
      <c r="Y1464" s="5"/>
      <c r="Z1464" s="5"/>
      <c r="AA1464" s="5"/>
      <c r="AB1464" s="5"/>
      <c r="AC1464" s="5"/>
      <c r="AD1464" s="5"/>
      <c r="AE1464" s="5"/>
    </row>
    <row r="1465" spans="1:31" ht="21" customHeight="1">
      <c r="A1465" s="14" t="s">
        <v>15213</v>
      </c>
      <c r="B1465" s="14" t="s">
        <v>5179</v>
      </c>
      <c r="C1465" s="14" t="s">
        <v>41</v>
      </c>
      <c r="D1465" s="14" t="s">
        <v>94</v>
      </c>
      <c r="E1465" s="14" t="s">
        <v>45</v>
      </c>
      <c r="F1465" s="15">
        <v>15</v>
      </c>
      <c r="G1465" s="15">
        <v>20</v>
      </c>
      <c r="H1465" s="14" t="s">
        <v>493</v>
      </c>
      <c r="I1465" s="14" t="s">
        <v>66</v>
      </c>
      <c r="J1465" s="14" t="s">
        <v>57</v>
      </c>
      <c r="K1465" s="14" t="s">
        <v>5184</v>
      </c>
      <c r="L1465" s="14" t="s">
        <v>15215</v>
      </c>
      <c r="M1465" s="14" t="s">
        <v>167</v>
      </c>
      <c r="N1465" s="14" t="s">
        <v>55</v>
      </c>
      <c r="O1465" s="14" t="b">
        <f t="shared" ca="1" si="258"/>
        <v>0</v>
      </c>
      <c r="P1465" s="14" t="b">
        <f t="shared" ca="1" si="259"/>
        <v>0</v>
      </c>
      <c r="Q1465" s="5"/>
      <c r="R1465" s="5"/>
      <c r="S1465" s="5"/>
      <c r="T1465" s="5"/>
      <c r="U1465" s="5"/>
      <c r="V1465" s="5"/>
      <c r="W1465" s="5"/>
      <c r="X1465" s="5"/>
      <c r="Y1465" s="5"/>
      <c r="Z1465" s="5"/>
      <c r="AA1465" s="5"/>
      <c r="AB1465" s="5"/>
      <c r="AC1465" s="5"/>
      <c r="AD1465" s="5"/>
      <c r="AE1465" s="5"/>
    </row>
    <row r="1466" spans="1:31" ht="21" customHeight="1">
      <c r="A1466" s="14" t="s">
        <v>18600</v>
      </c>
      <c r="B1466" s="14" t="s">
        <v>18601</v>
      </c>
      <c r="C1466" s="14" t="s">
        <v>20</v>
      </c>
      <c r="D1466" s="14" t="s">
        <v>47</v>
      </c>
      <c r="E1466" s="14" t="s">
        <v>45</v>
      </c>
      <c r="F1466" s="15">
        <v>15</v>
      </c>
      <c r="G1466" s="15">
        <v>20</v>
      </c>
      <c r="H1466" s="14" t="s">
        <v>493</v>
      </c>
      <c r="I1466" s="14" t="s">
        <v>66</v>
      </c>
      <c r="J1466" s="14" t="s">
        <v>252</v>
      </c>
      <c r="K1466" s="14" t="s">
        <v>6078</v>
      </c>
      <c r="L1466" s="14" t="s">
        <v>18603</v>
      </c>
      <c r="M1466" s="14" t="s">
        <v>37</v>
      </c>
      <c r="N1466" s="14" t="s">
        <v>55</v>
      </c>
      <c r="O1466" s="14" t="b">
        <f t="shared" ca="1" si="258"/>
        <v>0</v>
      </c>
      <c r="P1466" s="14" t="b">
        <f t="shared" ca="1" si="259"/>
        <v>0</v>
      </c>
      <c r="Q1466" s="5"/>
      <c r="R1466" s="5"/>
      <c r="S1466" s="5"/>
      <c r="T1466" s="5"/>
      <c r="U1466" s="5"/>
      <c r="V1466" s="5"/>
      <c r="W1466" s="5"/>
      <c r="X1466" s="5"/>
      <c r="Y1466" s="5"/>
      <c r="Z1466" s="5"/>
      <c r="AA1466" s="5"/>
      <c r="AB1466" s="5"/>
      <c r="AC1466" s="5"/>
      <c r="AD1466" s="5"/>
      <c r="AE1466" s="5"/>
    </row>
    <row r="1467" spans="1:31" ht="21" customHeight="1">
      <c r="A1467" s="14" t="s">
        <v>18606</v>
      </c>
      <c r="B1467" s="14" t="s">
        <v>18608</v>
      </c>
      <c r="C1467" s="14" t="s">
        <v>170</v>
      </c>
      <c r="D1467" s="14" t="s">
        <v>390</v>
      </c>
      <c r="E1467" s="14" t="s">
        <v>45</v>
      </c>
      <c r="F1467" s="15">
        <v>15</v>
      </c>
      <c r="G1467" s="15">
        <v>30</v>
      </c>
      <c r="H1467" s="14" t="s">
        <v>2134</v>
      </c>
      <c r="I1467" s="14" t="s">
        <v>1690</v>
      </c>
      <c r="J1467" s="14" t="s">
        <v>117</v>
      </c>
      <c r="K1467" s="14" t="s">
        <v>18610</v>
      </c>
      <c r="L1467" s="14" t="s">
        <v>18612</v>
      </c>
      <c r="M1467" s="14" t="s">
        <v>37</v>
      </c>
      <c r="N1467" s="14" t="s">
        <v>55</v>
      </c>
      <c r="O1467" s="14" t="b">
        <f t="shared" ca="1" si="258"/>
        <v>0</v>
      </c>
      <c r="P1467" s="14" t="b">
        <f t="shared" ca="1" si="259"/>
        <v>0</v>
      </c>
      <c r="Q1467" s="5"/>
      <c r="R1467" s="5"/>
      <c r="S1467" s="5"/>
      <c r="T1467" s="5"/>
      <c r="U1467" s="5"/>
      <c r="V1467" s="5"/>
      <c r="W1467" s="5"/>
      <c r="X1467" s="5"/>
      <c r="Y1467" s="5"/>
      <c r="Z1467" s="5"/>
      <c r="AA1467" s="5"/>
      <c r="AB1467" s="5"/>
      <c r="AC1467" s="5"/>
      <c r="AD1467" s="5"/>
      <c r="AE1467" s="5"/>
    </row>
    <row r="1468" spans="1:31" ht="21" customHeight="1">
      <c r="A1468" s="5" t="s">
        <v>3183</v>
      </c>
      <c r="B1468" s="5" t="s">
        <v>11568</v>
      </c>
      <c r="C1468" s="5" t="s">
        <v>27</v>
      </c>
      <c r="D1468" s="5" t="s">
        <v>575</v>
      </c>
      <c r="E1468" s="5" t="s">
        <v>29</v>
      </c>
      <c r="F1468" s="7">
        <v>15</v>
      </c>
      <c r="G1468" s="7">
        <v>20</v>
      </c>
      <c r="H1468" s="5" t="s">
        <v>493</v>
      </c>
      <c r="I1468" s="5" t="s">
        <v>108</v>
      </c>
      <c r="J1468" s="5" t="s">
        <v>273</v>
      </c>
      <c r="K1468" s="5" t="s">
        <v>11571</v>
      </c>
      <c r="L1468" s="5" t="s">
        <v>15219</v>
      </c>
      <c r="M1468" s="5" t="s">
        <v>100</v>
      </c>
      <c r="N1468" s="5" t="s">
        <v>55</v>
      </c>
      <c r="O1468" s="5" t="b">
        <f t="shared" ca="1" si="258"/>
        <v>0</v>
      </c>
      <c r="P1468" s="5" t="b">
        <f t="shared" ca="1" si="259"/>
        <v>0</v>
      </c>
      <c r="Q1468" s="5"/>
      <c r="R1468" s="5"/>
      <c r="S1468" s="5"/>
      <c r="T1468" s="5"/>
      <c r="U1468" s="5"/>
      <c r="V1468" s="5"/>
      <c r="W1468" s="5"/>
      <c r="X1468" s="5"/>
      <c r="Y1468" s="5"/>
      <c r="Z1468" s="5"/>
      <c r="AA1468" s="5"/>
      <c r="AB1468" s="5"/>
      <c r="AC1468" s="5"/>
      <c r="AD1468" s="5"/>
      <c r="AE1468" s="5"/>
    </row>
    <row r="1469" spans="1:31" ht="21" customHeight="1">
      <c r="A1469" s="14" t="s">
        <v>15818</v>
      </c>
      <c r="B1469" s="14" t="s">
        <v>15268</v>
      </c>
      <c r="C1469" s="14" t="s">
        <v>27</v>
      </c>
      <c r="D1469" s="14" t="s">
        <v>80</v>
      </c>
      <c r="E1469" s="14" t="s">
        <v>45</v>
      </c>
      <c r="F1469" s="15">
        <v>15</v>
      </c>
      <c r="G1469" s="15">
        <v>20</v>
      </c>
      <c r="H1469" s="14" t="s">
        <v>493</v>
      </c>
      <c r="I1469" s="14" t="s">
        <v>108</v>
      </c>
      <c r="J1469" s="14" t="s">
        <v>161</v>
      </c>
      <c r="K1469" s="14" t="s">
        <v>1012</v>
      </c>
      <c r="L1469" s="14" t="s">
        <v>15819</v>
      </c>
      <c r="M1469" s="14" t="s">
        <v>167</v>
      </c>
      <c r="N1469" s="14" t="s">
        <v>55</v>
      </c>
      <c r="O1469" s="14" t="b">
        <f t="shared" ca="1" si="258"/>
        <v>0</v>
      </c>
      <c r="P1469" s="14" t="b">
        <f t="shared" ca="1" si="259"/>
        <v>0</v>
      </c>
      <c r="Q1469" s="5"/>
      <c r="R1469" s="5"/>
      <c r="S1469" s="5"/>
      <c r="T1469" s="5"/>
      <c r="U1469" s="5"/>
      <c r="V1469" s="5"/>
      <c r="W1469" s="5"/>
      <c r="X1469" s="5"/>
      <c r="Y1469" s="5"/>
      <c r="Z1469" s="5"/>
      <c r="AA1469" s="5"/>
      <c r="AB1469" s="5"/>
      <c r="AC1469" s="5"/>
      <c r="AD1469" s="5"/>
      <c r="AE1469" s="5"/>
    </row>
    <row r="1470" spans="1:31" ht="21" customHeight="1">
      <c r="A1470" s="14" t="s">
        <v>3535</v>
      </c>
      <c r="B1470" s="14" t="s">
        <v>5313</v>
      </c>
      <c r="C1470" s="14" t="s">
        <v>170</v>
      </c>
      <c r="D1470" s="14" t="s">
        <v>1759</v>
      </c>
      <c r="E1470" s="14" t="s">
        <v>45</v>
      </c>
      <c r="F1470" s="15">
        <v>15</v>
      </c>
      <c r="G1470" s="15">
        <v>25</v>
      </c>
      <c r="H1470" s="14" t="s">
        <v>151</v>
      </c>
      <c r="I1470" s="14" t="s">
        <v>31</v>
      </c>
      <c r="J1470" s="14" t="s">
        <v>110</v>
      </c>
      <c r="K1470" s="14" t="s">
        <v>5317</v>
      </c>
      <c r="L1470" s="14" t="s">
        <v>5319</v>
      </c>
      <c r="M1470" s="14" t="s">
        <v>167</v>
      </c>
      <c r="N1470" s="14" t="s">
        <v>55</v>
      </c>
      <c r="O1470" s="14" t="b">
        <f t="shared" ca="1" si="258"/>
        <v>0</v>
      </c>
      <c r="P1470" s="14" t="b">
        <f t="shared" ca="1" si="259"/>
        <v>0</v>
      </c>
      <c r="Q1470" s="5"/>
      <c r="R1470" s="5"/>
      <c r="S1470" s="5"/>
      <c r="T1470" s="5"/>
      <c r="U1470" s="5"/>
      <c r="V1470" s="5"/>
      <c r="W1470" s="5"/>
      <c r="X1470" s="5"/>
      <c r="Y1470" s="5"/>
      <c r="Z1470" s="5"/>
      <c r="AA1470" s="5"/>
      <c r="AB1470" s="5"/>
      <c r="AC1470" s="5"/>
      <c r="AD1470" s="5"/>
      <c r="AE1470" s="5"/>
    </row>
    <row r="1471" spans="1:31" ht="21" customHeight="1">
      <c r="A1471" s="14" t="s">
        <v>18618</v>
      </c>
      <c r="B1471" s="14" t="s">
        <v>18619</v>
      </c>
      <c r="C1471" s="14" t="s">
        <v>170</v>
      </c>
      <c r="D1471" s="14" t="s">
        <v>1759</v>
      </c>
      <c r="E1471" s="14" t="s">
        <v>45</v>
      </c>
      <c r="F1471" s="15">
        <v>15</v>
      </c>
      <c r="G1471" s="15">
        <v>25</v>
      </c>
      <c r="H1471" s="14" t="s">
        <v>151</v>
      </c>
      <c r="I1471" s="14" t="s">
        <v>24</v>
      </c>
      <c r="J1471" s="14" t="s">
        <v>1230</v>
      </c>
      <c r="K1471" s="14" t="s">
        <v>18620</v>
      </c>
      <c r="L1471" s="14" t="s">
        <v>18622</v>
      </c>
      <c r="M1471" s="14" t="s">
        <v>1599</v>
      </c>
      <c r="N1471" s="14" t="s">
        <v>55</v>
      </c>
      <c r="O1471" s="14" t="b">
        <f t="shared" ca="1" si="258"/>
        <v>0</v>
      </c>
      <c r="P1471" s="14" t="b">
        <f t="shared" ca="1" si="259"/>
        <v>0</v>
      </c>
      <c r="Q1471" s="5"/>
      <c r="R1471" s="5"/>
      <c r="S1471" s="5"/>
      <c r="T1471" s="5"/>
      <c r="U1471" s="5"/>
      <c r="V1471" s="5"/>
      <c r="W1471" s="5"/>
      <c r="X1471" s="5"/>
      <c r="Y1471" s="5"/>
      <c r="Z1471" s="5"/>
      <c r="AA1471" s="5"/>
      <c r="AB1471" s="5"/>
      <c r="AC1471" s="5"/>
      <c r="AD1471" s="5"/>
      <c r="AE1471" s="5"/>
    </row>
    <row r="1472" spans="1:31" ht="21" customHeight="1">
      <c r="A1472" s="14" t="s">
        <v>18626</v>
      </c>
      <c r="B1472" s="14" t="s">
        <v>18627</v>
      </c>
      <c r="C1472" s="14" t="s">
        <v>27</v>
      </c>
      <c r="D1472" s="14" t="s">
        <v>47</v>
      </c>
      <c r="E1472" s="14" t="s">
        <v>45</v>
      </c>
      <c r="F1472" s="15">
        <v>15</v>
      </c>
      <c r="G1472" s="15">
        <v>20</v>
      </c>
      <c r="H1472" s="14" t="s">
        <v>493</v>
      </c>
      <c r="I1472" s="14" t="s">
        <v>108</v>
      </c>
      <c r="J1472" s="14" t="s">
        <v>18629</v>
      </c>
      <c r="K1472" s="14" t="s">
        <v>18630</v>
      </c>
      <c r="L1472" s="14" t="s">
        <v>18632</v>
      </c>
      <c r="M1472" s="14" t="s">
        <v>1599</v>
      </c>
      <c r="N1472" s="14" t="s">
        <v>55</v>
      </c>
      <c r="O1472" s="14" t="b">
        <f t="shared" ca="1" si="258"/>
        <v>0</v>
      </c>
      <c r="P1472" s="14" t="b">
        <f t="shared" ca="1" si="259"/>
        <v>0</v>
      </c>
      <c r="Q1472" s="5"/>
      <c r="R1472" s="5"/>
      <c r="S1472" s="5"/>
      <c r="T1472" s="5"/>
      <c r="U1472" s="5"/>
      <c r="V1472" s="5"/>
      <c r="W1472" s="5"/>
      <c r="X1472" s="5"/>
      <c r="Y1472" s="5"/>
      <c r="Z1472" s="5"/>
      <c r="AA1472" s="5"/>
      <c r="AB1472" s="5"/>
      <c r="AC1472" s="5"/>
      <c r="AD1472" s="5"/>
      <c r="AE1472" s="5"/>
    </row>
    <row r="1473" spans="1:31" ht="21" customHeight="1">
      <c r="A1473" s="14" t="s">
        <v>15894</v>
      </c>
      <c r="B1473" s="14" t="s">
        <v>18634</v>
      </c>
      <c r="C1473" s="14" t="s">
        <v>27</v>
      </c>
      <c r="D1473" s="14" t="s">
        <v>575</v>
      </c>
      <c r="E1473" s="14" t="s">
        <v>45</v>
      </c>
      <c r="F1473" s="15">
        <v>15</v>
      </c>
      <c r="G1473" s="15">
        <v>20</v>
      </c>
      <c r="H1473" s="14" t="s">
        <v>493</v>
      </c>
      <c r="I1473" s="14" t="s">
        <v>108</v>
      </c>
      <c r="J1473" s="14" t="s">
        <v>76</v>
      </c>
      <c r="K1473" s="14" t="s">
        <v>18636</v>
      </c>
      <c r="L1473" s="14" t="s">
        <v>18637</v>
      </c>
      <c r="M1473" s="14" t="s">
        <v>42</v>
      </c>
      <c r="N1473" s="14" t="s">
        <v>55</v>
      </c>
      <c r="O1473" s="14" t="b">
        <f t="shared" ca="1" si="258"/>
        <v>0</v>
      </c>
      <c r="P1473" s="14" t="b">
        <f t="shared" ca="1" si="259"/>
        <v>0</v>
      </c>
      <c r="Q1473" s="5"/>
      <c r="R1473" s="5"/>
      <c r="S1473" s="5"/>
      <c r="T1473" s="5"/>
      <c r="U1473" s="5"/>
      <c r="V1473" s="5"/>
      <c r="W1473" s="5"/>
      <c r="X1473" s="5"/>
      <c r="Y1473" s="5"/>
      <c r="Z1473" s="5"/>
      <c r="AA1473" s="5"/>
      <c r="AB1473" s="5"/>
      <c r="AC1473" s="5"/>
      <c r="AD1473" s="5"/>
      <c r="AE1473" s="5"/>
    </row>
    <row r="1474" spans="1:31" ht="21" customHeight="1">
      <c r="A1474" s="14" t="s">
        <v>654</v>
      </c>
      <c r="B1474" s="14" t="s">
        <v>5134</v>
      </c>
      <c r="C1474" s="14" t="s">
        <v>27</v>
      </c>
      <c r="D1474" s="14" t="s">
        <v>212</v>
      </c>
      <c r="E1474" s="14" t="s">
        <v>45</v>
      </c>
      <c r="F1474" s="17">
        <v>15</v>
      </c>
      <c r="G1474" s="17">
        <v>33</v>
      </c>
      <c r="H1474" s="14" t="s">
        <v>5136</v>
      </c>
      <c r="I1474" s="14" t="s">
        <v>108</v>
      </c>
      <c r="J1474" s="14" t="s">
        <v>68</v>
      </c>
      <c r="K1474" s="14" t="s">
        <v>5137</v>
      </c>
      <c r="L1474" s="14" t="s">
        <v>5139</v>
      </c>
      <c r="M1474" s="14" t="s">
        <v>100</v>
      </c>
      <c r="N1474" s="14" t="s">
        <v>55</v>
      </c>
      <c r="O1474" s="14" t="b">
        <f t="shared" ca="1" si="258"/>
        <v>0</v>
      </c>
      <c r="P1474" s="14" t="b">
        <f t="shared" ca="1" si="259"/>
        <v>0</v>
      </c>
      <c r="Q1474" s="5"/>
      <c r="R1474" s="5"/>
      <c r="S1474" s="5"/>
      <c r="T1474" s="5"/>
      <c r="U1474" s="5"/>
      <c r="V1474" s="5"/>
      <c r="W1474" s="5"/>
      <c r="X1474" s="5"/>
      <c r="Y1474" s="5"/>
      <c r="Z1474" s="5"/>
      <c r="AA1474" s="5"/>
      <c r="AB1474" s="5"/>
      <c r="AC1474" s="5"/>
      <c r="AD1474" s="5"/>
      <c r="AE1474" s="5"/>
    </row>
    <row r="1475" spans="1:31" ht="21" customHeight="1">
      <c r="A1475" s="14" t="s">
        <v>18642</v>
      </c>
      <c r="B1475" s="14" t="s">
        <v>15274</v>
      </c>
      <c r="C1475" s="14" t="s">
        <v>27</v>
      </c>
      <c r="D1475" s="14" t="s">
        <v>80</v>
      </c>
      <c r="E1475" s="14" t="s">
        <v>29</v>
      </c>
      <c r="F1475" s="15">
        <v>15</v>
      </c>
      <c r="G1475" s="15">
        <v>22</v>
      </c>
      <c r="H1475" s="14" t="s">
        <v>5164</v>
      </c>
      <c r="I1475" s="14" t="s">
        <v>108</v>
      </c>
      <c r="J1475" s="14" t="s">
        <v>76</v>
      </c>
      <c r="K1475" s="14" t="s">
        <v>18643</v>
      </c>
      <c r="L1475" s="14" t="s">
        <v>18645</v>
      </c>
      <c r="M1475" s="14" t="s">
        <v>37</v>
      </c>
      <c r="N1475" s="14" t="s">
        <v>55</v>
      </c>
      <c r="O1475" s="14" t="b">
        <f t="shared" ca="1" si="258"/>
        <v>0</v>
      </c>
      <c r="P1475" s="14" t="b">
        <f t="shared" ca="1" si="259"/>
        <v>0</v>
      </c>
      <c r="Q1475" s="5"/>
      <c r="R1475" s="5"/>
      <c r="S1475" s="5"/>
      <c r="T1475" s="5"/>
      <c r="U1475" s="5"/>
      <c r="V1475" s="5"/>
      <c r="W1475" s="5"/>
      <c r="X1475" s="5"/>
      <c r="Y1475" s="5"/>
      <c r="Z1475" s="5"/>
      <c r="AA1475" s="5"/>
      <c r="AB1475" s="5"/>
      <c r="AC1475" s="5"/>
      <c r="AD1475" s="5"/>
      <c r="AE1475" s="5"/>
    </row>
    <row r="1476" spans="1:31" ht="21" customHeight="1">
      <c r="A1476" s="14" t="s">
        <v>18647</v>
      </c>
      <c r="B1476" s="14" t="s">
        <v>18648</v>
      </c>
      <c r="C1476" s="14" t="s">
        <v>170</v>
      </c>
      <c r="D1476" s="14" t="s">
        <v>390</v>
      </c>
      <c r="E1476" s="14" t="s">
        <v>45</v>
      </c>
      <c r="F1476" s="15">
        <v>15</v>
      </c>
      <c r="G1476" s="15">
        <v>30</v>
      </c>
      <c r="H1476" s="14" t="s">
        <v>2134</v>
      </c>
      <c r="I1476" s="14" t="s">
        <v>24</v>
      </c>
      <c r="J1476" s="14" t="s">
        <v>412</v>
      </c>
      <c r="K1476" s="14" t="s">
        <v>18649</v>
      </c>
      <c r="L1476" s="14" t="s">
        <v>18650</v>
      </c>
      <c r="M1476" s="14" t="s">
        <v>42</v>
      </c>
      <c r="N1476" s="14" t="s">
        <v>405</v>
      </c>
      <c r="O1476" s="14" t="b">
        <f t="shared" ca="1" si="258"/>
        <v>0</v>
      </c>
      <c r="P1476" s="14" t="b">
        <f t="shared" ca="1" si="259"/>
        <v>0</v>
      </c>
      <c r="Q1476" s="5"/>
      <c r="R1476" s="5"/>
      <c r="S1476" s="5"/>
      <c r="T1476" s="5"/>
      <c r="U1476" s="5"/>
      <c r="V1476" s="5"/>
      <c r="W1476" s="5"/>
      <c r="X1476" s="5"/>
      <c r="Y1476" s="5"/>
      <c r="Z1476" s="5"/>
      <c r="AA1476" s="5"/>
      <c r="AB1476" s="5"/>
      <c r="AC1476" s="5"/>
      <c r="AD1476" s="5"/>
      <c r="AE1476" s="5"/>
    </row>
    <row r="1477" spans="1:31" ht="21" customHeight="1">
      <c r="A1477" s="14" t="s">
        <v>15104</v>
      </c>
      <c r="B1477" s="14" t="s">
        <v>12262</v>
      </c>
      <c r="C1477" s="14" t="s">
        <v>27</v>
      </c>
      <c r="D1477" s="14" t="s">
        <v>105</v>
      </c>
      <c r="E1477" s="14" t="s">
        <v>45</v>
      </c>
      <c r="F1477" s="15">
        <v>15</v>
      </c>
      <c r="G1477" s="15">
        <v>20</v>
      </c>
      <c r="H1477" s="14" t="s">
        <v>493</v>
      </c>
      <c r="I1477" s="14" t="s">
        <v>108</v>
      </c>
      <c r="J1477" s="14" t="s">
        <v>516</v>
      </c>
      <c r="K1477" s="14" t="s">
        <v>3876</v>
      </c>
      <c r="L1477" s="16" t="s">
        <v>47</v>
      </c>
      <c r="M1477" s="14" t="s">
        <v>42</v>
      </c>
      <c r="N1477" s="14" t="s">
        <v>237</v>
      </c>
      <c r="O1477" s="14" t="b">
        <f t="shared" ca="1" si="258"/>
        <v>0</v>
      </c>
      <c r="P1477" s="14" t="b">
        <f t="shared" ca="1" si="259"/>
        <v>0</v>
      </c>
      <c r="Q1477" s="5"/>
      <c r="R1477" s="5"/>
      <c r="S1477" s="5"/>
      <c r="T1477" s="5"/>
      <c r="U1477" s="5"/>
      <c r="V1477" s="5"/>
      <c r="W1477" s="5"/>
      <c r="X1477" s="5"/>
      <c r="Y1477" s="5"/>
      <c r="Z1477" s="5"/>
      <c r="AA1477" s="5"/>
      <c r="AB1477" s="5"/>
      <c r="AC1477" s="5"/>
      <c r="AD1477" s="5"/>
      <c r="AE1477" s="5"/>
    </row>
    <row r="1478" spans="1:31" ht="21" customHeight="1">
      <c r="A1478" s="14" t="s">
        <v>18661</v>
      </c>
      <c r="B1478" s="14" t="s">
        <v>6693</v>
      </c>
      <c r="C1478" s="14" t="s">
        <v>27</v>
      </c>
      <c r="D1478" s="14" t="s">
        <v>80</v>
      </c>
      <c r="E1478" s="14" t="s">
        <v>919</v>
      </c>
      <c r="F1478" s="15">
        <v>15</v>
      </c>
      <c r="G1478" s="15">
        <v>30</v>
      </c>
      <c r="H1478" s="14" t="s">
        <v>2134</v>
      </c>
      <c r="I1478" s="14" t="s">
        <v>108</v>
      </c>
      <c r="J1478" s="14" t="s">
        <v>145</v>
      </c>
      <c r="K1478" s="14" t="s">
        <v>6695</v>
      </c>
      <c r="L1478" s="14" t="s">
        <v>18663</v>
      </c>
      <c r="M1478" s="14" t="s">
        <v>53</v>
      </c>
      <c r="N1478" s="14" t="s">
        <v>55</v>
      </c>
      <c r="O1478" s="14" t="b">
        <f t="shared" ca="1" si="258"/>
        <v>0</v>
      </c>
      <c r="P1478" s="14" t="b">
        <f t="shared" ca="1" si="259"/>
        <v>0</v>
      </c>
      <c r="Q1478" s="5"/>
      <c r="R1478" s="5"/>
      <c r="S1478" s="5"/>
      <c r="T1478" s="5"/>
      <c r="U1478" s="5"/>
      <c r="V1478" s="5"/>
      <c r="W1478" s="5"/>
      <c r="X1478" s="5"/>
      <c r="Y1478" s="5"/>
      <c r="Z1478" s="5"/>
      <c r="AA1478" s="5"/>
      <c r="AB1478" s="5"/>
      <c r="AC1478" s="5"/>
      <c r="AD1478" s="5"/>
      <c r="AE1478" s="5"/>
    </row>
    <row r="1479" spans="1:31" ht="21" customHeight="1">
      <c r="A1479" s="14" t="s">
        <v>18671</v>
      </c>
      <c r="B1479" s="14" t="s">
        <v>14127</v>
      </c>
      <c r="C1479" s="14" t="s">
        <v>41</v>
      </c>
      <c r="D1479" s="14" t="s">
        <v>448</v>
      </c>
      <c r="E1479" s="14" t="s">
        <v>45</v>
      </c>
      <c r="F1479" s="15">
        <v>15</v>
      </c>
      <c r="G1479" s="15">
        <v>20</v>
      </c>
      <c r="H1479" s="14" t="s">
        <v>493</v>
      </c>
      <c r="I1479" s="14" t="s">
        <v>24</v>
      </c>
      <c r="J1479" s="14" t="s">
        <v>2745</v>
      </c>
      <c r="K1479" s="14" t="s">
        <v>3579</v>
      </c>
      <c r="L1479" s="14" t="s">
        <v>18672</v>
      </c>
      <c r="M1479" s="14" t="s">
        <v>37</v>
      </c>
      <c r="N1479" s="14" t="s">
        <v>55</v>
      </c>
      <c r="O1479" s="14" t="b">
        <f t="shared" ca="1" si="258"/>
        <v>0</v>
      </c>
      <c r="P1479" s="14" t="b">
        <f t="shared" ca="1" si="259"/>
        <v>0</v>
      </c>
      <c r="Q1479" s="5"/>
      <c r="R1479" s="5"/>
      <c r="S1479" s="5"/>
      <c r="T1479" s="5"/>
      <c r="U1479" s="5"/>
      <c r="V1479" s="5"/>
      <c r="W1479" s="5"/>
      <c r="X1479" s="5"/>
      <c r="Y1479" s="5"/>
      <c r="Z1479" s="5"/>
      <c r="AA1479" s="5"/>
      <c r="AB1479" s="5"/>
      <c r="AC1479" s="5"/>
      <c r="AD1479" s="5"/>
      <c r="AE1479" s="5"/>
    </row>
    <row r="1480" spans="1:31" ht="21" customHeight="1">
      <c r="A1480" s="14" t="s">
        <v>18677</v>
      </c>
      <c r="B1480" s="14" t="s">
        <v>9523</v>
      </c>
      <c r="C1480" s="14" t="s">
        <v>41</v>
      </c>
      <c r="D1480" s="14" t="s">
        <v>47</v>
      </c>
      <c r="E1480" s="14" t="s">
        <v>22</v>
      </c>
      <c r="F1480" s="15">
        <v>15</v>
      </c>
      <c r="G1480" s="15">
        <v>30</v>
      </c>
      <c r="H1480" s="14" t="s">
        <v>2134</v>
      </c>
      <c r="I1480" s="14" t="s">
        <v>24</v>
      </c>
      <c r="J1480" s="14" t="s">
        <v>48</v>
      </c>
      <c r="K1480" s="14" t="s">
        <v>18179</v>
      </c>
      <c r="L1480" s="16" t="s">
        <v>47</v>
      </c>
      <c r="M1480" s="14" t="s">
        <v>37</v>
      </c>
      <c r="N1480" s="14" t="s">
        <v>405</v>
      </c>
      <c r="O1480" s="14" t="b">
        <f t="shared" ca="1" si="258"/>
        <v>0</v>
      </c>
      <c r="P1480" s="14" t="b">
        <f t="shared" ca="1" si="259"/>
        <v>0</v>
      </c>
      <c r="Q1480" s="5"/>
      <c r="R1480" s="5"/>
      <c r="S1480" s="5"/>
      <c r="T1480" s="5"/>
      <c r="U1480" s="5"/>
      <c r="V1480" s="5"/>
      <c r="W1480" s="5"/>
      <c r="X1480" s="5"/>
      <c r="Y1480" s="5"/>
      <c r="Z1480" s="5"/>
      <c r="AA1480" s="5"/>
      <c r="AB1480" s="5"/>
      <c r="AC1480" s="5"/>
      <c r="AD1480" s="5"/>
      <c r="AE1480" s="5"/>
    </row>
    <row r="1481" spans="1:31" ht="21" customHeight="1">
      <c r="A1481" s="14" t="s">
        <v>7918</v>
      </c>
      <c r="B1481" s="14" t="s">
        <v>14098</v>
      </c>
      <c r="C1481" s="14" t="s">
        <v>170</v>
      </c>
      <c r="D1481" s="14" t="s">
        <v>342</v>
      </c>
      <c r="E1481" s="14" t="s">
        <v>45</v>
      </c>
      <c r="F1481" s="15">
        <v>15</v>
      </c>
      <c r="G1481" s="15">
        <v>25</v>
      </c>
      <c r="H1481" s="14" t="s">
        <v>151</v>
      </c>
      <c r="I1481" s="14" t="s">
        <v>24</v>
      </c>
      <c r="J1481" s="14" t="s">
        <v>10883</v>
      </c>
      <c r="K1481" s="14" t="s">
        <v>14101</v>
      </c>
      <c r="L1481" s="14" t="s">
        <v>18682</v>
      </c>
      <c r="M1481" s="14" t="s">
        <v>53</v>
      </c>
      <c r="N1481" s="14" t="s">
        <v>38</v>
      </c>
      <c r="O1481" s="14" t="b">
        <f t="shared" ca="1" si="258"/>
        <v>0</v>
      </c>
      <c r="P1481" s="14" t="b">
        <f t="shared" ca="1" si="259"/>
        <v>0</v>
      </c>
      <c r="Q1481" s="5"/>
      <c r="R1481" s="5"/>
      <c r="S1481" s="5"/>
      <c r="T1481" s="5"/>
      <c r="U1481" s="5"/>
      <c r="V1481" s="5"/>
      <c r="W1481" s="5"/>
      <c r="X1481" s="5"/>
      <c r="Y1481" s="5"/>
      <c r="Z1481" s="5"/>
      <c r="AA1481" s="5"/>
      <c r="AB1481" s="5"/>
      <c r="AC1481" s="5"/>
      <c r="AD1481" s="5"/>
      <c r="AE1481" s="5"/>
    </row>
    <row r="1482" spans="1:31" ht="21" customHeight="1">
      <c r="A1482" s="5" t="s">
        <v>765</v>
      </c>
      <c r="B1482" s="5" t="s">
        <v>15320</v>
      </c>
      <c r="C1482" s="5" t="s">
        <v>27</v>
      </c>
      <c r="D1482" s="5" t="s">
        <v>575</v>
      </c>
      <c r="E1482" s="5" t="s">
        <v>29</v>
      </c>
      <c r="F1482" s="7">
        <v>15</v>
      </c>
      <c r="G1482" s="7">
        <v>21</v>
      </c>
      <c r="H1482" s="5" t="s">
        <v>15322</v>
      </c>
      <c r="I1482" s="5" t="s">
        <v>108</v>
      </c>
      <c r="J1482" s="5" t="s">
        <v>15324</v>
      </c>
      <c r="K1482" s="5" t="s">
        <v>15325</v>
      </c>
      <c r="L1482" s="5" t="s">
        <v>15326</v>
      </c>
      <c r="M1482" s="5" t="s">
        <v>100</v>
      </c>
      <c r="N1482" s="5" t="s">
        <v>55</v>
      </c>
      <c r="O1482" s="5" t="b">
        <f t="shared" ca="1" si="258"/>
        <v>0</v>
      </c>
      <c r="P1482" s="5" t="b">
        <f t="shared" ca="1" si="259"/>
        <v>0</v>
      </c>
      <c r="Q1482" s="5"/>
      <c r="R1482" s="5"/>
      <c r="S1482" s="5"/>
      <c r="T1482" s="5"/>
      <c r="U1482" s="5"/>
      <c r="V1482" s="5"/>
      <c r="W1482" s="5"/>
      <c r="X1482" s="5"/>
      <c r="Y1482" s="5"/>
      <c r="Z1482" s="5"/>
      <c r="AA1482" s="5"/>
      <c r="AB1482" s="5"/>
      <c r="AC1482" s="5"/>
      <c r="AD1482" s="5"/>
      <c r="AE1482" s="5"/>
    </row>
    <row r="1483" spans="1:31" ht="21" customHeight="1">
      <c r="A1483" s="14" t="s">
        <v>18688</v>
      </c>
      <c r="B1483" s="14" t="s">
        <v>15352</v>
      </c>
      <c r="C1483" s="14" t="s">
        <v>27</v>
      </c>
      <c r="D1483" s="14" t="s">
        <v>47</v>
      </c>
      <c r="E1483" s="14" t="s">
        <v>45</v>
      </c>
      <c r="F1483" s="15">
        <v>15</v>
      </c>
      <c r="G1483" s="15">
        <v>30</v>
      </c>
      <c r="H1483" s="14" t="s">
        <v>2134</v>
      </c>
      <c r="I1483" s="14" t="s">
        <v>108</v>
      </c>
      <c r="J1483" s="14" t="s">
        <v>76</v>
      </c>
      <c r="K1483" s="14" t="s">
        <v>18689</v>
      </c>
      <c r="L1483" s="14" t="s">
        <v>18690</v>
      </c>
      <c r="M1483" s="14" t="s">
        <v>167</v>
      </c>
      <c r="N1483" s="14" t="s">
        <v>55</v>
      </c>
      <c r="O1483" s="14" t="b">
        <f t="shared" ca="1" si="258"/>
        <v>0</v>
      </c>
      <c r="P1483" s="14" t="b">
        <f t="shared" ca="1" si="259"/>
        <v>0</v>
      </c>
      <c r="Q1483" s="5"/>
      <c r="R1483" s="5"/>
      <c r="S1483" s="5"/>
      <c r="T1483" s="5"/>
      <c r="U1483" s="5"/>
      <c r="V1483" s="5"/>
      <c r="W1483" s="5"/>
      <c r="X1483" s="5"/>
      <c r="Y1483" s="5"/>
      <c r="Z1483" s="5"/>
      <c r="AA1483" s="5"/>
      <c r="AB1483" s="5"/>
      <c r="AC1483" s="5"/>
      <c r="AD1483" s="5"/>
      <c r="AE1483" s="5"/>
    </row>
    <row r="1484" spans="1:31" ht="21" customHeight="1">
      <c r="A1484" s="14" t="s">
        <v>13020</v>
      </c>
      <c r="B1484" s="14" t="s">
        <v>18694</v>
      </c>
      <c r="C1484" s="14" t="s">
        <v>27</v>
      </c>
      <c r="D1484" s="14" t="s">
        <v>105</v>
      </c>
      <c r="E1484" s="14" t="s">
        <v>45</v>
      </c>
      <c r="F1484" s="15">
        <v>15</v>
      </c>
      <c r="G1484" s="15">
        <v>20</v>
      </c>
      <c r="H1484" s="14" t="s">
        <v>493</v>
      </c>
      <c r="I1484" s="14" t="s">
        <v>31</v>
      </c>
      <c r="J1484" s="14" t="s">
        <v>110</v>
      </c>
      <c r="K1484" s="14" t="s">
        <v>18695</v>
      </c>
      <c r="L1484" s="14" t="s">
        <v>18696</v>
      </c>
      <c r="M1484" s="14" t="s">
        <v>37</v>
      </c>
      <c r="N1484" s="14" t="s">
        <v>55</v>
      </c>
      <c r="O1484" s="14" t="b">
        <f t="shared" ca="1" si="258"/>
        <v>0</v>
      </c>
      <c r="P1484" s="14" t="b">
        <f t="shared" ca="1" si="259"/>
        <v>0</v>
      </c>
      <c r="Q1484" s="5"/>
      <c r="R1484" s="5"/>
      <c r="S1484" s="5"/>
      <c r="T1484" s="5"/>
      <c r="U1484" s="5"/>
      <c r="V1484" s="5"/>
      <c r="W1484" s="5"/>
      <c r="X1484" s="5"/>
      <c r="Y1484" s="5"/>
      <c r="Z1484" s="5"/>
      <c r="AA1484" s="5"/>
      <c r="AB1484" s="5"/>
      <c r="AC1484" s="5"/>
      <c r="AD1484" s="5"/>
      <c r="AE1484" s="5"/>
    </row>
    <row r="1485" spans="1:31" ht="21" customHeight="1">
      <c r="A1485" s="14" t="s">
        <v>7521</v>
      </c>
      <c r="B1485" s="14" t="s">
        <v>4678</v>
      </c>
      <c r="C1485" s="14" t="s">
        <v>27</v>
      </c>
      <c r="D1485" s="14" t="s">
        <v>80</v>
      </c>
      <c r="E1485" s="14" t="s">
        <v>45</v>
      </c>
      <c r="F1485" s="15">
        <v>15</v>
      </c>
      <c r="G1485" s="15">
        <v>20</v>
      </c>
      <c r="H1485" s="14" t="s">
        <v>493</v>
      </c>
      <c r="I1485" s="14" t="s">
        <v>108</v>
      </c>
      <c r="J1485" s="14" t="s">
        <v>999</v>
      </c>
      <c r="K1485" s="14" t="s">
        <v>18703</v>
      </c>
      <c r="L1485" s="14" t="s">
        <v>18704</v>
      </c>
      <c r="M1485" s="14" t="s">
        <v>167</v>
      </c>
      <c r="N1485" s="14" t="s">
        <v>237</v>
      </c>
      <c r="O1485" s="14" t="b">
        <f t="shared" ca="1" si="258"/>
        <v>0</v>
      </c>
      <c r="P1485" s="14" t="b">
        <f t="shared" ca="1" si="259"/>
        <v>0</v>
      </c>
      <c r="Q1485" s="5"/>
      <c r="R1485" s="5"/>
      <c r="S1485" s="5"/>
      <c r="T1485" s="5"/>
      <c r="U1485" s="5"/>
      <c r="V1485" s="5"/>
      <c r="W1485" s="5"/>
      <c r="X1485" s="5"/>
      <c r="Y1485" s="5"/>
      <c r="Z1485" s="5"/>
      <c r="AA1485" s="5"/>
      <c r="AB1485" s="5"/>
      <c r="AC1485" s="5"/>
      <c r="AD1485" s="5"/>
      <c r="AE1485" s="5"/>
    </row>
    <row r="1486" spans="1:31" ht="21" customHeight="1">
      <c r="A1486" s="14" t="s">
        <v>18707</v>
      </c>
      <c r="B1486" s="14" t="s">
        <v>2768</v>
      </c>
      <c r="C1486" s="14" t="s">
        <v>170</v>
      </c>
      <c r="D1486" s="14" t="s">
        <v>390</v>
      </c>
      <c r="E1486" s="14" t="s">
        <v>45</v>
      </c>
      <c r="F1486" s="15">
        <v>15</v>
      </c>
      <c r="G1486" s="15">
        <v>20</v>
      </c>
      <c r="H1486" s="14" t="s">
        <v>493</v>
      </c>
      <c r="I1486" s="14" t="s">
        <v>125</v>
      </c>
      <c r="J1486" s="14" t="s">
        <v>811</v>
      </c>
      <c r="K1486" s="16" t="s">
        <v>47</v>
      </c>
      <c r="L1486" s="14" t="s">
        <v>18710</v>
      </c>
      <c r="M1486" s="14" t="s">
        <v>100</v>
      </c>
      <c r="N1486" s="14" t="s">
        <v>55</v>
      </c>
      <c r="O1486" s="14" t="b">
        <f t="shared" ca="1" si="258"/>
        <v>0</v>
      </c>
      <c r="P1486" s="14" t="b">
        <f t="shared" ca="1" si="259"/>
        <v>0</v>
      </c>
      <c r="Q1486" s="5"/>
      <c r="R1486" s="5"/>
      <c r="S1486" s="5"/>
      <c r="T1486" s="5"/>
      <c r="U1486" s="5"/>
      <c r="V1486" s="5"/>
      <c r="W1486" s="5"/>
      <c r="X1486" s="5"/>
      <c r="Y1486" s="5"/>
      <c r="Z1486" s="5"/>
      <c r="AA1486" s="5"/>
      <c r="AB1486" s="5"/>
      <c r="AC1486" s="5"/>
      <c r="AD1486" s="5"/>
      <c r="AE1486" s="5"/>
    </row>
    <row r="1487" spans="1:31" ht="21" customHeight="1">
      <c r="A1487" s="14" t="s">
        <v>18717</v>
      </c>
      <c r="B1487" s="14" t="s">
        <v>5901</v>
      </c>
      <c r="C1487" s="14" t="s">
        <v>27</v>
      </c>
      <c r="D1487" s="14" t="s">
        <v>75</v>
      </c>
      <c r="E1487" s="14" t="s">
        <v>45</v>
      </c>
      <c r="F1487" s="15">
        <v>15</v>
      </c>
      <c r="G1487" s="15">
        <v>20</v>
      </c>
      <c r="H1487" s="14" t="s">
        <v>493</v>
      </c>
      <c r="I1487" s="14" t="s">
        <v>66</v>
      </c>
      <c r="J1487" s="14" t="s">
        <v>76</v>
      </c>
      <c r="K1487" s="16" t="s">
        <v>47</v>
      </c>
      <c r="L1487" s="14" t="s">
        <v>18722</v>
      </c>
      <c r="M1487" s="14" t="s">
        <v>37</v>
      </c>
      <c r="N1487" s="14" t="s">
        <v>55</v>
      </c>
      <c r="O1487" s="14" t="b">
        <f t="shared" ca="1" si="258"/>
        <v>0</v>
      </c>
      <c r="P1487" s="14" t="b">
        <f t="shared" ca="1" si="259"/>
        <v>0</v>
      </c>
      <c r="Q1487" s="5"/>
      <c r="R1487" s="5"/>
      <c r="S1487" s="5"/>
      <c r="T1487" s="5"/>
      <c r="U1487" s="5"/>
      <c r="V1487" s="5"/>
      <c r="W1487" s="5"/>
      <c r="X1487" s="5"/>
      <c r="Y1487" s="5"/>
      <c r="Z1487" s="5"/>
      <c r="AA1487" s="5"/>
      <c r="AB1487" s="5"/>
      <c r="AC1487" s="5"/>
      <c r="AD1487" s="5"/>
      <c r="AE1487" s="5"/>
    </row>
    <row r="1488" spans="1:31" ht="21" customHeight="1">
      <c r="A1488" s="14" t="s">
        <v>18724</v>
      </c>
      <c r="B1488" s="14" t="s">
        <v>18725</v>
      </c>
      <c r="C1488" s="14" t="s">
        <v>27</v>
      </c>
      <c r="D1488" s="14" t="s">
        <v>199</v>
      </c>
      <c r="E1488" s="14" t="s">
        <v>45</v>
      </c>
      <c r="F1488" s="15">
        <v>15</v>
      </c>
      <c r="G1488" s="15">
        <v>20</v>
      </c>
      <c r="H1488" s="14" t="s">
        <v>493</v>
      </c>
      <c r="I1488" s="14" t="s">
        <v>108</v>
      </c>
      <c r="J1488" s="14" t="s">
        <v>76</v>
      </c>
      <c r="K1488" s="14" t="s">
        <v>18728</v>
      </c>
      <c r="L1488" s="14" t="s">
        <v>18730</v>
      </c>
      <c r="M1488" s="14" t="s">
        <v>167</v>
      </c>
      <c r="N1488" s="14" t="s">
        <v>89</v>
      </c>
      <c r="O1488" s="14" t="b">
        <f t="shared" ca="1" si="258"/>
        <v>0</v>
      </c>
      <c r="P1488" s="14" t="b">
        <f t="shared" ca="1" si="259"/>
        <v>0</v>
      </c>
      <c r="Q1488" s="5"/>
      <c r="R1488" s="5"/>
      <c r="S1488" s="5"/>
      <c r="T1488" s="5"/>
      <c r="U1488" s="5"/>
      <c r="V1488" s="5"/>
      <c r="W1488" s="5"/>
      <c r="X1488" s="5"/>
      <c r="Y1488" s="5"/>
      <c r="Z1488" s="5"/>
      <c r="AA1488" s="5"/>
      <c r="AB1488" s="5"/>
      <c r="AC1488" s="5"/>
      <c r="AD1488" s="5"/>
      <c r="AE1488" s="5"/>
    </row>
    <row r="1489" spans="1:31" ht="21" customHeight="1">
      <c r="A1489" s="5" t="s">
        <v>18736</v>
      </c>
      <c r="B1489" s="5" t="s">
        <v>18737</v>
      </c>
      <c r="C1489" s="5" t="s">
        <v>27</v>
      </c>
      <c r="D1489" s="5" t="s">
        <v>85</v>
      </c>
      <c r="E1489" s="5" t="s">
        <v>29</v>
      </c>
      <c r="F1489" s="7">
        <v>15</v>
      </c>
      <c r="G1489" s="7">
        <v>20</v>
      </c>
      <c r="H1489" s="5" t="s">
        <v>493</v>
      </c>
      <c r="I1489" s="5" t="s">
        <v>108</v>
      </c>
      <c r="J1489" s="5" t="s">
        <v>7382</v>
      </c>
      <c r="K1489" s="5" t="s">
        <v>18739</v>
      </c>
      <c r="L1489" s="5" t="s">
        <v>18740</v>
      </c>
      <c r="M1489" s="5" t="s">
        <v>42</v>
      </c>
      <c r="N1489" s="5" t="s">
        <v>55</v>
      </c>
      <c r="O1489" s="5" t="b">
        <f t="shared" ref="O1489:O1491" ca="1" si="260">IFERROR(__xludf.DUMMYFUNCTION("REGEXMATCH(A1489,""PHP"")"),TRUE)</f>
        <v>1</v>
      </c>
      <c r="P1489" s="5"/>
      <c r="Q1489" s="5"/>
      <c r="R1489" s="5"/>
      <c r="S1489" s="5"/>
      <c r="T1489" s="5"/>
      <c r="U1489" s="5"/>
      <c r="V1489" s="5"/>
      <c r="W1489" s="5"/>
      <c r="X1489" s="5"/>
      <c r="Y1489" s="5"/>
      <c r="Z1489" s="5"/>
      <c r="AA1489" s="5"/>
      <c r="AB1489" s="5"/>
      <c r="AC1489" s="5"/>
      <c r="AD1489" s="5"/>
      <c r="AE1489" s="5"/>
    </row>
    <row r="1490" spans="1:31" ht="21" customHeight="1">
      <c r="A1490" s="5" t="s">
        <v>10757</v>
      </c>
      <c r="B1490" s="5" t="s">
        <v>18744</v>
      </c>
      <c r="C1490" s="5" t="s">
        <v>170</v>
      </c>
      <c r="D1490" s="5" t="s">
        <v>390</v>
      </c>
      <c r="E1490" s="5" t="s">
        <v>45</v>
      </c>
      <c r="F1490" s="7">
        <v>15</v>
      </c>
      <c r="G1490" s="7">
        <v>20</v>
      </c>
      <c r="H1490" s="5" t="s">
        <v>493</v>
      </c>
      <c r="I1490" s="5" t="s">
        <v>462</v>
      </c>
      <c r="J1490" s="5" t="s">
        <v>110</v>
      </c>
      <c r="K1490" s="5" t="s">
        <v>18745</v>
      </c>
      <c r="L1490" s="5" t="s">
        <v>18746</v>
      </c>
      <c r="M1490" s="5" t="s">
        <v>37</v>
      </c>
      <c r="N1490" s="5" t="s">
        <v>55</v>
      </c>
      <c r="O1490" s="5" t="b">
        <f t="shared" ca="1" si="260"/>
        <v>1</v>
      </c>
      <c r="P1490" s="5"/>
      <c r="Q1490" s="5"/>
      <c r="R1490" s="5"/>
      <c r="S1490" s="5"/>
      <c r="T1490" s="5"/>
      <c r="U1490" s="5"/>
      <c r="V1490" s="5"/>
      <c r="W1490" s="5"/>
      <c r="X1490" s="5"/>
      <c r="Y1490" s="5"/>
      <c r="Z1490" s="5"/>
      <c r="AA1490" s="5"/>
      <c r="AB1490" s="5"/>
      <c r="AC1490" s="5"/>
      <c r="AD1490" s="5"/>
      <c r="AE1490" s="5"/>
    </row>
    <row r="1491" spans="1:31" ht="21" customHeight="1">
      <c r="A1491" s="5" t="s">
        <v>248</v>
      </c>
      <c r="B1491" s="5" t="s">
        <v>18747</v>
      </c>
      <c r="C1491" s="5" t="s">
        <v>20</v>
      </c>
      <c r="D1491" s="5" t="s">
        <v>21</v>
      </c>
      <c r="E1491" s="5" t="s">
        <v>45</v>
      </c>
      <c r="F1491" s="7">
        <v>15</v>
      </c>
      <c r="G1491" s="7">
        <v>25</v>
      </c>
      <c r="H1491" s="5" t="s">
        <v>151</v>
      </c>
      <c r="I1491" s="5" t="s">
        <v>66</v>
      </c>
      <c r="J1491" s="5" t="s">
        <v>516</v>
      </c>
      <c r="K1491" s="5" t="s">
        <v>6723</v>
      </c>
      <c r="L1491" s="5" t="s">
        <v>18749</v>
      </c>
      <c r="M1491" s="5" t="s">
        <v>53</v>
      </c>
      <c r="N1491" s="5" t="s">
        <v>55</v>
      </c>
      <c r="O1491" s="5" t="b">
        <f t="shared" ca="1" si="260"/>
        <v>1</v>
      </c>
      <c r="P1491" s="5"/>
      <c r="Q1491" s="5"/>
      <c r="R1491" s="5"/>
      <c r="S1491" s="5"/>
      <c r="T1491" s="5"/>
      <c r="U1491" s="5"/>
      <c r="V1491" s="5"/>
      <c r="W1491" s="5"/>
      <c r="X1491" s="5"/>
      <c r="Y1491" s="5"/>
      <c r="Z1491" s="5"/>
      <c r="AA1491" s="5"/>
      <c r="AB1491" s="5"/>
      <c r="AC1491" s="5"/>
      <c r="AD1491" s="5"/>
      <c r="AE1491" s="5"/>
    </row>
    <row r="1492" spans="1:31" ht="21" customHeight="1">
      <c r="A1492" s="5" t="s">
        <v>11538</v>
      </c>
      <c r="B1492" s="5" t="s">
        <v>12644</v>
      </c>
      <c r="C1492" s="5" t="s">
        <v>27</v>
      </c>
      <c r="D1492" s="5" t="s">
        <v>85</v>
      </c>
      <c r="E1492" s="5" t="s">
        <v>29</v>
      </c>
      <c r="F1492" s="7">
        <v>15</v>
      </c>
      <c r="G1492" s="7">
        <v>25</v>
      </c>
      <c r="H1492" s="5" t="s">
        <v>151</v>
      </c>
      <c r="I1492" s="5" t="s">
        <v>66</v>
      </c>
      <c r="J1492" s="5" t="s">
        <v>633</v>
      </c>
      <c r="K1492" s="5" t="s">
        <v>4278</v>
      </c>
      <c r="L1492" s="5" t="s">
        <v>18750</v>
      </c>
      <c r="M1492" s="5" t="s">
        <v>167</v>
      </c>
      <c r="N1492" s="5" t="s">
        <v>38</v>
      </c>
      <c r="O1492" s="5" t="b">
        <f ca="1">IFERROR(__xludf.DUMMYFUNCTION("REGEXMATCH(A1492,""(?i)PHP"")"),TRUE)</f>
        <v>1</v>
      </c>
      <c r="P1492" s="5" t="b">
        <f ca="1">IFERROR(__xludf.DUMMYFUNCTION("REGEXMATCH(L1492,""PHP"")"),TRUE)</f>
        <v>1</v>
      </c>
      <c r="Q1492" s="5"/>
      <c r="R1492" s="5"/>
      <c r="S1492" s="5"/>
      <c r="T1492" s="5"/>
      <c r="U1492" s="5"/>
      <c r="V1492" s="5"/>
      <c r="W1492" s="5"/>
      <c r="X1492" s="5"/>
      <c r="Y1492" s="5"/>
      <c r="Z1492" s="5"/>
      <c r="AA1492" s="5"/>
      <c r="AB1492" s="5"/>
      <c r="AC1492" s="5"/>
      <c r="AD1492" s="5"/>
      <c r="AE1492" s="5"/>
    </row>
    <row r="1493" spans="1:31" ht="21" customHeight="1">
      <c r="A1493" s="5" t="s">
        <v>10757</v>
      </c>
      <c r="B1493" s="5" t="s">
        <v>18758</v>
      </c>
      <c r="C1493" s="5" t="s">
        <v>41</v>
      </c>
      <c r="D1493" s="5" t="s">
        <v>94</v>
      </c>
      <c r="E1493" s="5" t="s">
        <v>45</v>
      </c>
      <c r="F1493" s="7">
        <v>15</v>
      </c>
      <c r="G1493" s="7">
        <v>20</v>
      </c>
      <c r="H1493" s="5" t="s">
        <v>493</v>
      </c>
      <c r="I1493" s="5" t="s">
        <v>108</v>
      </c>
      <c r="J1493" s="5" t="s">
        <v>57</v>
      </c>
      <c r="K1493" s="5" t="s">
        <v>18760</v>
      </c>
      <c r="L1493" s="5" t="s">
        <v>18761</v>
      </c>
      <c r="M1493" s="5" t="s">
        <v>53</v>
      </c>
      <c r="N1493" s="5" t="s">
        <v>405</v>
      </c>
      <c r="O1493" s="5" t="b">
        <f t="shared" ref="O1493:O1517" ca="1" si="261">IFERROR(__xludf.DUMMYFUNCTION("REGEXMATCH(A1493,""PHP"")"),TRUE)</f>
        <v>1</v>
      </c>
      <c r="P1493" s="5"/>
      <c r="Q1493" s="5"/>
      <c r="R1493" s="5"/>
      <c r="S1493" s="5"/>
      <c r="T1493" s="5"/>
      <c r="U1493" s="5"/>
      <c r="V1493" s="5"/>
      <c r="W1493" s="5"/>
      <c r="X1493" s="5"/>
      <c r="Y1493" s="5"/>
      <c r="Z1493" s="5"/>
      <c r="AA1493" s="5"/>
      <c r="AB1493" s="5"/>
      <c r="AC1493" s="5"/>
      <c r="AD1493" s="5"/>
      <c r="AE1493" s="5"/>
    </row>
    <row r="1494" spans="1:31" ht="21" customHeight="1">
      <c r="A1494" s="5" t="s">
        <v>18764</v>
      </c>
      <c r="B1494" s="5" t="s">
        <v>18765</v>
      </c>
      <c r="C1494" s="5" t="s">
        <v>170</v>
      </c>
      <c r="D1494" s="5" t="s">
        <v>47</v>
      </c>
      <c r="E1494" s="5" t="s">
        <v>29</v>
      </c>
      <c r="F1494" s="7">
        <v>15</v>
      </c>
      <c r="G1494" s="7">
        <v>20</v>
      </c>
      <c r="H1494" s="5" t="s">
        <v>493</v>
      </c>
      <c r="I1494" s="5" t="s">
        <v>66</v>
      </c>
      <c r="J1494" s="5" t="s">
        <v>18767</v>
      </c>
      <c r="K1494" s="5" t="s">
        <v>18768</v>
      </c>
      <c r="L1494" s="5" t="s">
        <v>18770</v>
      </c>
      <c r="M1494" s="5" t="s">
        <v>167</v>
      </c>
      <c r="N1494" s="5" t="s">
        <v>44</v>
      </c>
      <c r="O1494" s="5" t="b">
        <f t="shared" ca="1" si="261"/>
        <v>1</v>
      </c>
      <c r="P1494" s="5"/>
      <c r="Q1494" s="5"/>
      <c r="R1494" s="5"/>
      <c r="S1494" s="5"/>
      <c r="T1494" s="5"/>
      <c r="U1494" s="5"/>
      <c r="V1494" s="5"/>
      <c r="W1494" s="5"/>
      <c r="X1494" s="5"/>
      <c r="Y1494" s="5"/>
      <c r="Z1494" s="5"/>
      <c r="AA1494" s="5"/>
      <c r="AB1494" s="5"/>
      <c r="AC1494" s="5"/>
      <c r="AD1494" s="5"/>
      <c r="AE1494" s="5"/>
    </row>
    <row r="1495" spans="1:31" ht="21" customHeight="1">
      <c r="A1495" s="5" t="s">
        <v>248</v>
      </c>
      <c r="B1495" s="5" t="s">
        <v>18771</v>
      </c>
      <c r="C1495" s="5" t="s">
        <v>27</v>
      </c>
      <c r="D1495" s="5" t="s">
        <v>47</v>
      </c>
      <c r="E1495" s="5" t="s">
        <v>45</v>
      </c>
      <c r="F1495" s="7">
        <v>15</v>
      </c>
      <c r="G1495" s="7">
        <v>30</v>
      </c>
      <c r="H1495" s="5" t="s">
        <v>2134</v>
      </c>
      <c r="I1495" s="5" t="s">
        <v>108</v>
      </c>
      <c r="J1495" s="5" t="s">
        <v>117</v>
      </c>
      <c r="K1495" s="5" t="s">
        <v>18772</v>
      </c>
      <c r="L1495" s="5" t="s">
        <v>18775</v>
      </c>
      <c r="M1495" s="5" t="s">
        <v>167</v>
      </c>
      <c r="N1495" s="5" t="s">
        <v>55</v>
      </c>
      <c r="O1495" s="5" t="b">
        <f t="shared" ca="1" si="261"/>
        <v>1</v>
      </c>
      <c r="P1495" s="5"/>
      <c r="Q1495" s="5"/>
      <c r="R1495" s="5"/>
      <c r="S1495" s="5"/>
      <c r="T1495" s="5"/>
      <c r="U1495" s="5"/>
      <c r="V1495" s="5"/>
      <c r="W1495" s="5"/>
      <c r="X1495" s="5"/>
      <c r="Y1495" s="5"/>
      <c r="Z1495" s="5"/>
      <c r="AA1495" s="5"/>
      <c r="AB1495" s="5"/>
      <c r="AC1495" s="5"/>
      <c r="AD1495" s="5"/>
      <c r="AE1495" s="5"/>
    </row>
    <row r="1496" spans="1:31" ht="21" customHeight="1">
      <c r="A1496" s="5" t="s">
        <v>18777</v>
      </c>
      <c r="B1496" s="5" t="s">
        <v>18778</v>
      </c>
      <c r="C1496" s="5" t="s">
        <v>41</v>
      </c>
      <c r="D1496" s="5" t="s">
        <v>169</v>
      </c>
      <c r="E1496" s="5" t="s">
        <v>45</v>
      </c>
      <c r="F1496" s="7">
        <v>15</v>
      </c>
      <c r="G1496" s="7">
        <v>30</v>
      </c>
      <c r="H1496" s="5" t="s">
        <v>2134</v>
      </c>
      <c r="I1496" s="5" t="s">
        <v>108</v>
      </c>
      <c r="J1496" s="5" t="s">
        <v>1019</v>
      </c>
      <c r="K1496" s="5" t="s">
        <v>5875</v>
      </c>
      <c r="L1496" s="5" t="s">
        <v>18779</v>
      </c>
      <c r="M1496" s="5" t="s">
        <v>53</v>
      </c>
      <c r="N1496" s="5" t="s">
        <v>55</v>
      </c>
      <c r="O1496" s="5" t="b">
        <f t="shared" ca="1" si="261"/>
        <v>1</v>
      </c>
      <c r="P1496" s="5"/>
      <c r="Q1496" s="5"/>
      <c r="R1496" s="5"/>
      <c r="S1496" s="5"/>
      <c r="T1496" s="5"/>
      <c r="U1496" s="5"/>
      <c r="V1496" s="5"/>
      <c r="W1496" s="5"/>
      <c r="X1496" s="5"/>
      <c r="Y1496" s="5"/>
      <c r="Z1496" s="5"/>
      <c r="AA1496" s="5"/>
      <c r="AB1496" s="5"/>
      <c r="AC1496" s="5"/>
      <c r="AD1496" s="5"/>
      <c r="AE1496" s="5"/>
    </row>
    <row r="1497" spans="1:31" ht="21" customHeight="1">
      <c r="A1497" s="5" t="s">
        <v>18783</v>
      </c>
      <c r="B1497" s="5" t="s">
        <v>4305</v>
      </c>
      <c r="C1497" s="5" t="s">
        <v>170</v>
      </c>
      <c r="D1497" s="5" t="s">
        <v>378</v>
      </c>
      <c r="E1497" s="5" t="s">
        <v>29</v>
      </c>
      <c r="F1497" s="7">
        <v>15</v>
      </c>
      <c r="G1497" s="7">
        <v>25</v>
      </c>
      <c r="H1497" s="5" t="s">
        <v>151</v>
      </c>
      <c r="I1497" s="5" t="s">
        <v>108</v>
      </c>
      <c r="J1497" s="5" t="s">
        <v>110</v>
      </c>
      <c r="K1497" s="5" t="s">
        <v>18784</v>
      </c>
      <c r="L1497" s="5" t="s">
        <v>18785</v>
      </c>
      <c r="M1497" s="5" t="s">
        <v>100</v>
      </c>
      <c r="N1497" s="5" t="s">
        <v>55</v>
      </c>
      <c r="O1497" s="5" t="b">
        <f t="shared" ca="1" si="261"/>
        <v>1</v>
      </c>
      <c r="P1497" s="5"/>
      <c r="Q1497" s="5"/>
      <c r="R1497" s="5"/>
      <c r="S1497" s="5"/>
      <c r="T1497" s="5"/>
      <c r="U1497" s="5"/>
      <c r="V1497" s="5"/>
      <c r="W1497" s="5"/>
      <c r="X1497" s="5"/>
      <c r="Y1497" s="5"/>
      <c r="Z1497" s="5"/>
      <c r="AA1497" s="5"/>
      <c r="AB1497" s="5"/>
      <c r="AC1497" s="5"/>
      <c r="AD1497" s="5"/>
      <c r="AE1497" s="5"/>
    </row>
    <row r="1498" spans="1:31" ht="21" customHeight="1">
      <c r="A1498" s="5" t="s">
        <v>248</v>
      </c>
      <c r="B1498" s="5" t="s">
        <v>18788</v>
      </c>
      <c r="C1498" s="5" t="s">
        <v>170</v>
      </c>
      <c r="D1498" s="5" t="s">
        <v>390</v>
      </c>
      <c r="E1498" s="5" t="s">
        <v>29</v>
      </c>
      <c r="F1498" s="7">
        <v>15</v>
      </c>
      <c r="G1498" s="7">
        <v>20</v>
      </c>
      <c r="H1498" s="5" t="s">
        <v>493</v>
      </c>
      <c r="I1498" s="5" t="s">
        <v>31</v>
      </c>
      <c r="J1498" s="5" t="s">
        <v>117</v>
      </c>
      <c r="K1498" s="9" t="s">
        <v>47</v>
      </c>
      <c r="L1498" s="5" t="s">
        <v>18789</v>
      </c>
      <c r="M1498" s="5" t="s">
        <v>167</v>
      </c>
      <c r="N1498" s="5" t="s">
        <v>271</v>
      </c>
      <c r="O1498" s="5" t="b">
        <f t="shared" ca="1" si="261"/>
        <v>1</v>
      </c>
      <c r="P1498" s="5"/>
      <c r="Q1498" s="5"/>
      <c r="R1498" s="5"/>
      <c r="S1498" s="5"/>
      <c r="T1498" s="5"/>
      <c r="U1498" s="5"/>
      <c r="V1498" s="5"/>
      <c r="W1498" s="5"/>
      <c r="X1498" s="5"/>
      <c r="Y1498" s="5"/>
      <c r="Z1498" s="5"/>
      <c r="AA1498" s="5"/>
      <c r="AB1498" s="5"/>
      <c r="AC1498" s="5"/>
      <c r="AD1498" s="5"/>
      <c r="AE1498" s="5"/>
    </row>
    <row r="1499" spans="1:31" ht="21" customHeight="1">
      <c r="A1499" s="5" t="s">
        <v>18791</v>
      </c>
      <c r="B1499" s="5" t="s">
        <v>18792</v>
      </c>
      <c r="C1499" s="5" t="s">
        <v>41</v>
      </c>
      <c r="D1499" s="5" t="s">
        <v>114</v>
      </c>
      <c r="E1499" s="5" t="s">
        <v>29</v>
      </c>
      <c r="F1499" s="7">
        <v>15</v>
      </c>
      <c r="G1499" s="7">
        <v>25</v>
      </c>
      <c r="H1499" s="5" t="s">
        <v>151</v>
      </c>
      <c r="I1499" s="5" t="s">
        <v>108</v>
      </c>
      <c r="J1499" s="5" t="s">
        <v>57</v>
      </c>
      <c r="K1499" s="5" t="s">
        <v>2776</v>
      </c>
      <c r="L1499" s="5" t="s">
        <v>18795</v>
      </c>
      <c r="M1499" s="5" t="s">
        <v>37</v>
      </c>
      <c r="N1499" s="5" t="s">
        <v>55</v>
      </c>
      <c r="O1499" s="5" t="b">
        <f t="shared" ca="1" si="261"/>
        <v>1</v>
      </c>
      <c r="P1499" s="5"/>
      <c r="Q1499" s="5"/>
      <c r="R1499" s="5"/>
      <c r="S1499" s="5"/>
      <c r="T1499" s="5"/>
      <c r="U1499" s="5"/>
      <c r="V1499" s="5"/>
      <c r="W1499" s="5"/>
      <c r="X1499" s="5"/>
      <c r="Y1499" s="5"/>
      <c r="Z1499" s="5"/>
      <c r="AA1499" s="5"/>
      <c r="AB1499" s="5"/>
      <c r="AC1499" s="5"/>
      <c r="AD1499" s="5"/>
      <c r="AE1499" s="5"/>
    </row>
    <row r="1500" spans="1:31" ht="21" customHeight="1">
      <c r="A1500" s="5" t="s">
        <v>10757</v>
      </c>
      <c r="B1500" s="5" t="s">
        <v>18797</v>
      </c>
      <c r="C1500" s="5" t="s">
        <v>27</v>
      </c>
      <c r="D1500" s="5" t="s">
        <v>85</v>
      </c>
      <c r="E1500" s="5" t="s">
        <v>29</v>
      </c>
      <c r="F1500" s="7">
        <v>15</v>
      </c>
      <c r="G1500" s="7">
        <v>20</v>
      </c>
      <c r="H1500" s="5" t="s">
        <v>493</v>
      </c>
      <c r="I1500" s="5" t="s">
        <v>108</v>
      </c>
      <c r="J1500" s="5" t="s">
        <v>18798</v>
      </c>
      <c r="K1500" s="5" t="s">
        <v>13542</v>
      </c>
      <c r="L1500" s="5" t="s">
        <v>18800</v>
      </c>
      <c r="M1500" s="5" t="s">
        <v>100</v>
      </c>
      <c r="N1500" s="5" t="s">
        <v>89</v>
      </c>
      <c r="O1500" s="5" t="b">
        <f t="shared" ca="1" si="261"/>
        <v>1</v>
      </c>
      <c r="P1500" s="5"/>
      <c r="Q1500" s="5"/>
      <c r="R1500" s="5"/>
      <c r="S1500" s="5"/>
      <c r="T1500" s="5"/>
      <c r="U1500" s="5"/>
      <c r="V1500" s="5"/>
      <c r="W1500" s="5"/>
      <c r="X1500" s="5"/>
      <c r="Y1500" s="5"/>
      <c r="Z1500" s="5"/>
      <c r="AA1500" s="5"/>
      <c r="AB1500" s="5"/>
      <c r="AC1500" s="5"/>
      <c r="AD1500" s="5"/>
      <c r="AE1500" s="5"/>
    </row>
    <row r="1501" spans="1:31" ht="21" customHeight="1">
      <c r="A1501" s="5" t="s">
        <v>18806</v>
      </c>
      <c r="B1501" s="5" t="s">
        <v>18807</v>
      </c>
      <c r="C1501" s="5" t="s">
        <v>41</v>
      </c>
      <c r="D1501" s="5" t="s">
        <v>43</v>
      </c>
      <c r="E1501" s="5" t="s">
        <v>45</v>
      </c>
      <c r="F1501" s="7">
        <v>15</v>
      </c>
      <c r="G1501" s="7">
        <v>30</v>
      </c>
      <c r="H1501" s="5" t="s">
        <v>2134</v>
      </c>
      <c r="I1501" s="5" t="s">
        <v>24</v>
      </c>
      <c r="J1501" s="5" t="s">
        <v>187</v>
      </c>
      <c r="K1501" s="9" t="s">
        <v>47</v>
      </c>
      <c r="L1501" s="5" t="s">
        <v>18808</v>
      </c>
      <c r="M1501" s="5" t="s">
        <v>648</v>
      </c>
      <c r="N1501" s="5" t="s">
        <v>55</v>
      </c>
      <c r="O1501" s="5" t="b">
        <f t="shared" ca="1" si="261"/>
        <v>1</v>
      </c>
      <c r="P1501" s="5"/>
      <c r="Q1501" s="5"/>
      <c r="R1501" s="5"/>
      <c r="S1501" s="5"/>
      <c r="T1501" s="5"/>
      <c r="U1501" s="5"/>
      <c r="V1501" s="5"/>
      <c r="W1501" s="5"/>
      <c r="X1501" s="5"/>
      <c r="Y1501" s="5"/>
      <c r="Z1501" s="5"/>
      <c r="AA1501" s="5"/>
      <c r="AB1501" s="5"/>
      <c r="AC1501" s="5"/>
      <c r="AD1501" s="5"/>
      <c r="AE1501" s="5"/>
    </row>
    <row r="1502" spans="1:31" ht="21" customHeight="1">
      <c r="A1502" s="5" t="s">
        <v>18814</v>
      </c>
      <c r="B1502" s="5" t="s">
        <v>18815</v>
      </c>
      <c r="C1502" s="5" t="s">
        <v>27</v>
      </c>
      <c r="D1502" s="5" t="s">
        <v>212</v>
      </c>
      <c r="E1502" s="5" t="s">
        <v>45</v>
      </c>
      <c r="F1502" s="7">
        <v>15</v>
      </c>
      <c r="G1502" s="7">
        <v>20</v>
      </c>
      <c r="H1502" s="5" t="s">
        <v>493</v>
      </c>
      <c r="I1502" s="5" t="s">
        <v>66</v>
      </c>
      <c r="J1502" s="5" t="s">
        <v>11108</v>
      </c>
      <c r="K1502" s="5" t="s">
        <v>18817</v>
      </c>
      <c r="L1502" s="5" t="s">
        <v>18819</v>
      </c>
      <c r="M1502" s="5" t="s">
        <v>167</v>
      </c>
      <c r="N1502" s="5" t="s">
        <v>237</v>
      </c>
      <c r="O1502" s="5" t="b">
        <f t="shared" ca="1" si="261"/>
        <v>1</v>
      </c>
      <c r="P1502" s="5"/>
      <c r="Q1502" s="5"/>
      <c r="R1502" s="5"/>
      <c r="S1502" s="5"/>
      <c r="T1502" s="5"/>
      <c r="U1502" s="5"/>
      <c r="V1502" s="5"/>
      <c r="W1502" s="5"/>
      <c r="X1502" s="5"/>
      <c r="Y1502" s="5"/>
      <c r="Z1502" s="5"/>
      <c r="AA1502" s="5"/>
      <c r="AB1502" s="5"/>
      <c r="AC1502" s="5"/>
      <c r="AD1502" s="5"/>
      <c r="AE1502" s="5"/>
    </row>
    <row r="1503" spans="1:31" ht="21" customHeight="1">
      <c r="A1503" s="5" t="s">
        <v>248</v>
      </c>
      <c r="B1503" s="5" t="s">
        <v>18820</v>
      </c>
      <c r="C1503" s="5" t="s">
        <v>170</v>
      </c>
      <c r="D1503" s="5" t="s">
        <v>390</v>
      </c>
      <c r="E1503" s="5" t="s">
        <v>29</v>
      </c>
      <c r="F1503" s="7">
        <v>15</v>
      </c>
      <c r="G1503" s="7">
        <v>20</v>
      </c>
      <c r="H1503" s="5" t="s">
        <v>493</v>
      </c>
      <c r="I1503" s="5" t="s">
        <v>108</v>
      </c>
      <c r="J1503" s="5" t="s">
        <v>57</v>
      </c>
      <c r="K1503" s="5" t="s">
        <v>4008</v>
      </c>
      <c r="L1503" s="5" t="s">
        <v>18822</v>
      </c>
      <c r="M1503" s="5" t="s">
        <v>53</v>
      </c>
      <c r="N1503" s="5" t="s">
        <v>55</v>
      </c>
      <c r="O1503" s="5" t="b">
        <f t="shared" ca="1" si="261"/>
        <v>1</v>
      </c>
      <c r="P1503" s="5"/>
      <c r="Q1503" s="5"/>
      <c r="R1503" s="5"/>
      <c r="S1503" s="5"/>
      <c r="T1503" s="5"/>
      <c r="U1503" s="5"/>
      <c r="V1503" s="5"/>
      <c r="W1503" s="5"/>
      <c r="X1503" s="5"/>
      <c r="Y1503" s="5"/>
      <c r="Z1503" s="5"/>
      <c r="AA1503" s="5"/>
      <c r="AB1503" s="5"/>
      <c r="AC1503" s="5"/>
      <c r="AD1503" s="5"/>
      <c r="AE1503" s="5"/>
    </row>
    <row r="1504" spans="1:31" ht="21" customHeight="1">
      <c r="A1504" s="5" t="s">
        <v>10757</v>
      </c>
      <c r="B1504" s="5" t="s">
        <v>18823</v>
      </c>
      <c r="C1504" s="5" t="s">
        <v>27</v>
      </c>
      <c r="D1504" s="5" t="s">
        <v>47</v>
      </c>
      <c r="E1504" s="5" t="s">
        <v>45</v>
      </c>
      <c r="F1504" s="7">
        <v>15</v>
      </c>
      <c r="G1504" s="7">
        <v>20</v>
      </c>
      <c r="H1504" s="5" t="s">
        <v>493</v>
      </c>
      <c r="I1504" s="5" t="s">
        <v>1690</v>
      </c>
      <c r="J1504" s="5" t="s">
        <v>57</v>
      </c>
      <c r="K1504" s="5" t="s">
        <v>18824</v>
      </c>
      <c r="L1504" s="5" t="s">
        <v>18825</v>
      </c>
      <c r="M1504" s="5" t="s">
        <v>53</v>
      </c>
      <c r="N1504" s="5" t="s">
        <v>55</v>
      </c>
      <c r="O1504" s="5" t="b">
        <f t="shared" ca="1" si="261"/>
        <v>1</v>
      </c>
      <c r="P1504" s="5"/>
      <c r="Q1504" s="5"/>
      <c r="R1504" s="5"/>
      <c r="S1504" s="5"/>
      <c r="T1504" s="5"/>
      <c r="U1504" s="5"/>
      <c r="V1504" s="5"/>
      <c r="W1504" s="5"/>
      <c r="X1504" s="5"/>
      <c r="Y1504" s="5"/>
      <c r="Z1504" s="5"/>
      <c r="AA1504" s="5"/>
      <c r="AB1504" s="5"/>
      <c r="AC1504" s="5"/>
      <c r="AD1504" s="5"/>
      <c r="AE1504" s="5"/>
    </row>
    <row r="1505" spans="1:31" ht="21" customHeight="1">
      <c r="A1505" s="5" t="s">
        <v>248</v>
      </c>
      <c r="B1505" s="5" t="s">
        <v>18828</v>
      </c>
      <c r="C1505" s="5" t="s">
        <v>170</v>
      </c>
      <c r="D1505" s="5" t="s">
        <v>378</v>
      </c>
      <c r="E1505" s="5" t="s">
        <v>29</v>
      </c>
      <c r="F1505" s="7">
        <v>15</v>
      </c>
      <c r="G1505" s="7">
        <v>20</v>
      </c>
      <c r="H1505" s="5" t="s">
        <v>493</v>
      </c>
      <c r="I1505" s="5" t="s">
        <v>31</v>
      </c>
      <c r="J1505" s="5" t="s">
        <v>57</v>
      </c>
      <c r="K1505" s="9" t="s">
        <v>47</v>
      </c>
      <c r="L1505" s="5" t="s">
        <v>18831</v>
      </c>
      <c r="M1505" s="5" t="s">
        <v>100</v>
      </c>
      <c r="N1505" s="5" t="s">
        <v>55</v>
      </c>
      <c r="O1505" s="5" t="b">
        <f t="shared" ca="1" si="261"/>
        <v>1</v>
      </c>
      <c r="P1505" s="5"/>
      <c r="Q1505" s="5"/>
      <c r="R1505" s="5"/>
      <c r="S1505" s="5"/>
      <c r="T1505" s="5"/>
      <c r="U1505" s="5"/>
      <c r="V1505" s="5"/>
      <c r="W1505" s="5"/>
      <c r="X1505" s="5"/>
      <c r="Y1505" s="5"/>
      <c r="Z1505" s="5"/>
      <c r="AA1505" s="5"/>
      <c r="AB1505" s="5"/>
      <c r="AC1505" s="5"/>
      <c r="AD1505" s="5"/>
      <c r="AE1505" s="5"/>
    </row>
    <row r="1506" spans="1:31" ht="21" customHeight="1">
      <c r="A1506" s="5" t="s">
        <v>14186</v>
      </c>
      <c r="B1506" s="5" t="s">
        <v>8255</v>
      </c>
      <c r="C1506" s="5" t="s">
        <v>170</v>
      </c>
      <c r="D1506" s="5" t="s">
        <v>171</v>
      </c>
      <c r="E1506" s="5" t="s">
        <v>29</v>
      </c>
      <c r="F1506" s="7">
        <v>15</v>
      </c>
      <c r="G1506" s="7">
        <v>20</v>
      </c>
      <c r="H1506" s="5" t="s">
        <v>493</v>
      </c>
      <c r="I1506" s="5" t="s">
        <v>31</v>
      </c>
      <c r="J1506" s="5" t="s">
        <v>1270</v>
      </c>
      <c r="K1506" s="5" t="s">
        <v>8257</v>
      </c>
      <c r="L1506" s="5" t="s">
        <v>18833</v>
      </c>
      <c r="M1506" s="5" t="s">
        <v>37</v>
      </c>
      <c r="N1506" s="5" t="s">
        <v>55</v>
      </c>
      <c r="O1506" s="5" t="b">
        <f t="shared" ca="1" si="261"/>
        <v>1</v>
      </c>
      <c r="P1506" s="5"/>
      <c r="Q1506" s="5"/>
      <c r="R1506" s="5"/>
      <c r="S1506" s="5"/>
      <c r="T1506" s="5"/>
      <c r="U1506" s="5"/>
      <c r="V1506" s="5"/>
      <c r="W1506" s="5"/>
      <c r="X1506" s="5"/>
      <c r="Y1506" s="5"/>
      <c r="Z1506" s="5"/>
      <c r="AA1506" s="5"/>
      <c r="AB1506" s="5"/>
      <c r="AC1506" s="5"/>
      <c r="AD1506" s="5"/>
      <c r="AE1506" s="5"/>
    </row>
    <row r="1507" spans="1:31" ht="21" customHeight="1">
      <c r="A1507" s="5" t="s">
        <v>10757</v>
      </c>
      <c r="B1507" s="5" t="s">
        <v>17537</v>
      </c>
      <c r="C1507" s="5" t="s">
        <v>170</v>
      </c>
      <c r="D1507" s="5" t="s">
        <v>390</v>
      </c>
      <c r="E1507" s="5" t="s">
        <v>45</v>
      </c>
      <c r="F1507" s="7">
        <v>15</v>
      </c>
      <c r="G1507" s="7">
        <v>25</v>
      </c>
      <c r="H1507" s="5" t="s">
        <v>151</v>
      </c>
      <c r="I1507" s="5" t="s">
        <v>108</v>
      </c>
      <c r="J1507" s="5" t="s">
        <v>4046</v>
      </c>
      <c r="K1507" s="9" t="s">
        <v>47</v>
      </c>
      <c r="L1507" s="5" t="s">
        <v>18838</v>
      </c>
      <c r="M1507" s="5" t="s">
        <v>53</v>
      </c>
      <c r="N1507" s="5" t="s">
        <v>55</v>
      </c>
      <c r="O1507" s="5" t="b">
        <f t="shared" ca="1" si="261"/>
        <v>1</v>
      </c>
      <c r="P1507" s="5"/>
      <c r="Q1507" s="5"/>
      <c r="R1507" s="5"/>
      <c r="S1507" s="5"/>
      <c r="T1507" s="5"/>
      <c r="U1507" s="5"/>
      <c r="V1507" s="5"/>
      <c r="W1507" s="5"/>
      <c r="X1507" s="5"/>
      <c r="Y1507" s="5"/>
      <c r="Z1507" s="5"/>
      <c r="AA1507" s="5"/>
      <c r="AB1507" s="5"/>
      <c r="AC1507" s="5"/>
      <c r="AD1507" s="5"/>
      <c r="AE1507" s="5"/>
    </row>
    <row r="1508" spans="1:31" ht="21" customHeight="1">
      <c r="A1508" s="5" t="s">
        <v>248</v>
      </c>
      <c r="B1508" s="5" t="s">
        <v>18840</v>
      </c>
      <c r="C1508" s="5" t="s">
        <v>20</v>
      </c>
      <c r="D1508" s="5" t="s">
        <v>21</v>
      </c>
      <c r="E1508" s="5" t="s">
        <v>45</v>
      </c>
      <c r="F1508" s="7">
        <v>15</v>
      </c>
      <c r="G1508" s="7">
        <v>20</v>
      </c>
      <c r="H1508" s="5" t="s">
        <v>493</v>
      </c>
      <c r="I1508" s="5" t="s">
        <v>108</v>
      </c>
      <c r="J1508" s="5" t="s">
        <v>48</v>
      </c>
      <c r="K1508" s="5" t="s">
        <v>4244</v>
      </c>
      <c r="L1508" s="5" t="s">
        <v>18842</v>
      </c>
      <c r="M1508" s="5" t="s">
        <v>53</v>
      </c>
      <c r="N1508" s="5" t="s">
        <v>55</v>
      </c>
      <c r="O1508" s="5" t="b">
        <f t="shared" ca="1" si="261"/>
        <v>1</v>
      </c>
      <c r="P1508" s="5"/>
      <c r="Q1508" s="5"/>
      <c r="R1508" s="5"/>
      <c r="S1508" s="5"/>
      <c r="T1508" s="5"/>
      <c r="U1508" s="5"/>
      <c r="V1508" s="5"/>
      <c r="W1508" s="5"/>
      <c r="X1508" s="5"/>
      <c r="Y1508" s="5"/>
      <c r="Z1508" s="5"/>
      <c r="AA1508" s="5"/>
      <c r="AB1508" s="5"/>
      <c r="AC1508" s="5"/>
      <c r="AD1508" s="5"/>
      <c r="AE1508" s="5"/>
    </row>
    <row r="1509" spans="1:31" ht="21" customHeight="1">
      <c r="A1509" s="5" t="s">
        <v>18845</v>
      </c>
      <c r="B1509" s="5" t="s">
        <v>18846</v>
      </c>
      <c r="C1509" s="5" t="s">
        <v>27</v>
      </c>
      <c r="D1509" s="5" t="s">
        <v>85</v>
      </c>
      <c r="E1509" s="5" t="s">
        <v>29</v>
      </c>
      <c r="F1509" s="7">
        <v>15</v>
      </c>
      <c r="G1509" s="7">
        <v>25</v>
      </c>
      <c r="H1509" s="5" t="s">
        <v>151</v>
      </c>
      <c r="I1509" s="5" t="s">
        <v>108</v>
      </c>
      <c r="J1509" s="5" t="s">
        <v>57</v>
      </c>
      <c r="K1509" s="5" t="s">
        <v>18848</v>
      </c>
      <c r="L1509" s="5" t="s">
        <v>18849</v>
      </c>
      <c r="M1509" s="5" t="s">
        <v>100</v>
      </c>
      <c r="N1509" s="5" t="s">
        <v>55</v>
      </c>
      <c r="O1509" s="5" t="b">
        <f t="shared" ca="1" si="261"/>
        <v>1</v>
      </c>
      <c r="P1509" s="5"/>
      <c r="Q1509" s="5"/>
      <c r="R1509" s="5"/>
      <c r="S1509" s="5"/>
      <c r="T1509" s="5"/>
      <c r="U1509" s="5"/>
      <c r="V1509" s="5"/>
      <c r="W1509" s="5"/>
      <c r="X1509" s="5"/>
      <c r="Y1509" s="5"/>
      <c r="Z1509" s="5"/>
      <c r="AA1509" s="5"/>
      <c r="AB1509" s="5"/>
      <c r="AC1509" s="5"/>
      <c r="AD1509" s="5"/>
      <c r="AE1509" s="5"/>
    </row>
    <row r="1510" spans="1:31" ht="21" customHeight="1">
      <c r="A1510" s="5" t="s">
        <v>248</v>
      </c>
      <c r="B1510" s="5" t="s">
        <v>18852</v>
      </c>
      <c r="C1510" s="5" t="s">
        <v>27</v>
      </c>
      <c r="D1510" s="5" t="s">
        <v>266</v>
      </c>
      <c r="E1510" s="5" t="s">
        <v>45</v>
      </c>
      <c r="F1510" s="7">
        <v>15</v>
      </c>
      <c r="G1510" s="7">
        <v>20</v>
      </c>
      <c r="H1510" s="5" t="s">
        <v>493</v>
      </c>
      <c r="I1510" s="5" t="s">
        <v>108</v>
      </c>
      <c r="J1510" s="5" t="s">
        <v>48</v>
      </c>
      <c r="K1510" s="5" t="s">
        <v>18854</v>
      </c>
      <c r="L1510" s="5" t="s">
        <v>18855</v>
      </c>
      <c r="M1510" s="5" t="s">
        <v>53</v>
      </c>
      <c r="N1510" s="5" t="s">
        <v>55</v>
      </c>
      <c r="O1510" s="5" t="b">
        <f t="shared" ca="1" si="261"/>
        <v>1</v>
      </c>
      <c r="P1510" s="5"/>
      <c r="Q1510" s="5"/>
      <c r="R1510" s="5"/>
      <c r="S1510" s="5"/>
      <c r="T1510" s="5"/>
      <c r="U1510" s="5"/>
      <c r="V1510" s="5"/>
      <c r="W1510" s="5"/>
      <c r="X1510" s="5"/>
      <c r="Y1510" s="5"/>
      <c r="Z1510" s="5"/>
      <c r="AA1510" s="5"/>
      <c r="AB1510" s="5"/>
      <c r="AC1510" s="5"/>
      <c r="AD1510" s="5"/>
      <c r="AE1510" s="5"/>
    </row>
    <row r="1511" spans="1:31" ht="21" customHeight="1">
      <c r="A1511" s="5" t="s">
        <v>248</v>
      </c>
      <c r="B1511" s="5" t="s">
        <v>6443</v>
      </c>
      <c r="C1511" s="5" t="s">
        <v>27</v>
      </c>
      <c r="D1511" s="5" t="s">
        <v>54</v>
      </c>
      <c r="E1511" s="5" t="s">
        <v>29</v>
      </c>
      <c r="F1511" s="7">
        <v>15</v>
      </c>
      <c r="G1511" s="7">
        <v>20</v>
      </c>
      <c r="H1511" s="5" t="s">
        <v>493</v>
      </c>
      <c r="I1511" s="5" t="s">
        <v>108</v>
      </c>
      <c r="J1511" s="5" t="s">
        <v>110</v>
      </c>
      <c r="K1511" s="5" t="s">
        <v>6447</v>
      </c>
      <c r="L1511" s="5" t="s">
        <v>18858</v>
      </c>
      <c r="M1511" s="5" t="s">
        <v>53</v>
      </c>
      <c r="N1511" s="5" t="s">
        <v>55</v>
      </c>
      <c r="O1511" s="5" t="b">
        <f t="shared" ca="1" si="261"/>
        <v>1</v>
      </c>
      <c r="P1511" s="5"/>
      <c r="Q1511" s="5"/>
      <c r="R1511" s="5"/>
      <c r="S1511" s="5"/>
      <c r="T1511" s="5"/>
      <c r="U1511" s="5"/>
      <c r="V1511" s="5"/>
      <c r="W1511" s="5"/>
      <c r="X1511" s="5"/>
      <c r="Y1511" s="5"/>
      <c r="Z1511" s="5"/>
      <c r="AA1511" s="5"/>
      <c r="AB1511" s="5"/>
      <c r="AC1511" s="5"/>
      <c r="AD1511" s="5"/>
      <c r="AE1511" s="5"/>
    </row>
    <row r="1512" spans="1:31" ht="21" customHeight="1">
      <c r="A1512" s="5" t="s">
        <v>18863</v>
      </c>
      <c r="B1512" s="5" t="s">
        <v>18864</v>
      </c>
      <c r="C1512" s="5" t="s">
        <v>27</v>
      </c>
      <c r="D1512" s="5" t="s">
        <v>54</v>
      </c>
      <c r="E1512" s="5" t="s">
        <v>29</v>
      </c>
      <c r="F1512" s="7">
        <v>15</v>
      </c>
      <c r="G1512" s="7">
        <v>20</v>
      </c>
      <c r="H1512" s="5" t="s">
        <v>493</v>
      </c>
      <c r="I1512" s="5" t="s">
        <v>66</v>
      </c>
      <c r="J1512" s="5" t="s">
        <v>48</v>
      </c>
      <c r="K1512" s="5" t="s">
        <v>18865</v>
      </c>
      <c r="L1512" s="5" t="s">
        <v>18867</v>
      </c>
      <c r="M1512" s="5" t="s">
        <v>100</v>
      </c>
      <c r="N1512" s="5" t="s">
        <v>405</v>
      </c>
      <c r="O1512" s="5" t="b">
        <f t="shared" ca="1" si="261"/>
        <v>1</v>
      </c>
      <c r="P1512" s="5"/>
      <c r="Q1512" s="5"/>
      <c r="R1512" s="5"/>
      <c r="S1512" s="5"/>
      <c r="T1512" s="5"/>
      <c r="U1512" s="5"/>
      <c r="V1512" s="5"/>
      <c r="W1512" s="5"/>
      <c r="X1512" s="5"/>
      <c r="Y1512" s="5"/>
      <c r="Z1512" s="5"/>
      <c r="AA1512" s="5"/>
      <c r="AB1512" s="5"/>
      <c r="AC1512" s="5"/>
      <c r="AD1512" s="5"/>
      <c r="AE1512" s="5"/>
    </row>
    <row r="1513" spans="1:31" ht="21" customHeight="1">
      <c r="A1513" s="5" t="s">
        <v>248</v>
      </c>
      <c r="B1513" s="5" t="s">
        <v>18872</v>
      </c>
      <c r="C1513" s="5" t="s">
        <v>27</v>
      </c>
      <c r="D1513" s="5" t="s">
        <v>105</v>
      </c>
      <c r="E1513" s="5" t="s">
        <v>45</v>
      </c>
      <c r="F1513" s="7">
        <v>15</v>
      </c>
      <c r="G1513" s="7">
        <v>25</v>
      </c>
      <c r="H1513" s="5" t="s">
        <v>151</v>
      </c>
      <c r="I1513" s="5" t="s">
        <v>24</v>
      </c>
      <c r="J1513" s="5" t="s">
        <v>117</v>
      </c>
      <c r="K1513" s="5" t="s">
        <v>18875</v>
      </c>
      <c r="L1513" s="5" t="s">
        <v>18876</v>
      </c>
      <c r="M1513" s="5" t="s">
        <v>37</v>
      </c>
      <c r="N1513" s="5" t="s">
        <v>55</v>
      </c>
      <c r="O1513" s="5" t="b">
        <f t="shared" ca="1" si="261"/>
        <v>1</v>
      </c>
      <c r="P1513" s="5"/>
      <c r="Q1513" s="5"/>
      <c r="R1513" s="5"/>
      <c r="S1513" s="5"/>
      <c r="T1513" s="5"/>
      <c r="U1513" s="5"/>
      <c r="V1513" s="5"/>
      <c r="W1513" s="5"/>
      <c r="X1513" s="5"/>
      <c r="Y1513" s="5"/>
      <c r="Z1513" s="5"/>
      <c r="AA1513" s="5"/>
      <c r="AB1513" s="5"/>
      <c r="AC1513" s="5"/>
      <c r="AD1513" s="5"/>
      <c r="AE1513" s="5"/>
    </row>
    <row r="1514" spans="1:31" ht="21" customHeight="1">
      <c r="A1514" s="5" t="s">
        <v>248</v>
      </c>
      <c r="B1514" s="5" t="s">
        <v>18879</v>
      </c>
      <c r="C1514" s="5" t="s">
        <v>27</v>
      </c>
      <c r="D1514" s="5" t="s">
        <v>47</v>
      </c>
      <c r="E1514" s="5" t="s">
        <v>45</v>
      </c>
      <c r="F1514" s="7">
        <v>15</v>
      </c>
      <c r="G1514" s="7">
        <v>25</v>
      </c>
      <c r="H1514" s="5" t="s">
        <v>151</v>
      </c>
      <c r="I1514" s="5" t="s">
        <v>108</v>
      </c>
      <c r="J1514" s="5" t="s">
        <v>117</v>
      </c>
      <c r="K1514" s="5" t="s">
        <v>18881</v>
      </c>
      <c r="L1514" s="5" t="s">
        <v>18883</v>
      </c>
      <c r="M1514" s="5" t="s">
        <v>42</v>
      </c>
      <c r="N1514" s="5" t="s">
        <v>55</v>
      </c>
      <c r="O1514" s="5" t="b">
        <f t="shared" ca="1" si="261"/>
        <v>1</v>
      </c>
      <c r="P1514" s="5"/>
      <c r="Q1514" s="5"/>
      <c r="R1514" s="5"/>
      <c r="S1514" s="5"/>
      <c r="T1514" s="5"/>
      <c r="U1514" s="5"/>
      <c r="V1514" s="5"/>
      <c r="W1514" s="5"/>
      <c r="X1514" s="5"/>
      <c r="Y1514" s="5"/>
      <c r="Z1514" s="5"/>
      <c r="AA1514" s="5"/>
      <c r="AB1514" s="5"/>
      <c r="AC1514" s="5"/>
      <c r="AD1514" s="5"/>
      <c r="AE1514" s="5"/>
    </row>
    <row r="1515" spans="1:31" ht="21" customHeight="1">
      <c r="A1515" s="5" t="s">
        <v>10757</v>
      </c>
      <c r="B1515" s="5" t="s">
        <v>18885</v>
      </c>
      <c r="C1515" s="5" t="s">
        <v>170</v>
      </c>
      <c r="D1515" s="5" t="s">
        <v>171</v>
      </c>
      <c r="E1515" s="5" t="s">
        <v>29</v>
      </c>
      <c r="F1515" s="7">
        <v>15</v>
      </c>
      <c r="G1515" s="7">
        <v>20</v>
      </c>
      <c r="H1515" s="5" t="s">
        <v>493</v>
      </c>
      <c r="I1515" s="5" t="s">
        <v>108</v>
      </c>
      <c r="J1515" s="5" t="s">
        <v>7882</v>
      </c>
      <c r="K1515" s="5" t="s">
        <v>425</v>
      </c>
      <c r="L1515" s="5" t="s">
        <v>18887</v>
      </c>
      <c r="M1515" s="5" t="s">
        <v>53</v>
      </c>
      <c r="N1515" s="5" t="s">
        <v>55</v>
      </c>
      <c r="O1515" s="5" t="b">
        <f t="shared" ca="1" si="261"/>
        <v>1</v>
      </c>
      <c r="P1515" s="5"/>
      <c r="Q1515" s="5"/>
      <c r="R1515" s="5"/>
      <c r="S1515" s="5"/>
      <c r="T1515" s="5"/>
      <c r="U1515" s="5"/>
      <c r="V1515" s="5"/>
      <c r="W1515" s="5"/>
      <c r="X1515" s="5"/>
      <c r="Y1515" s="5"/>
      <c r="Z1515" s="5"/>
      <c r="AA1515" s="5"/>
      <c r="AB1515" s="5"/>
      <c r="AC1515" s="5"/>
      <c r="AD1515" s="5"/>
      <c r="AE1515" s="5"/>
    </row>
    <row r="1516" spans="1:31" ht="21" customHeight="1">
      <c r="A1516" s="5" t="s">
        <v>248</v>
      </c>
      <c r="B1516" s="5" t="s">
        <v>1786</v>
      </c>
      <c r="C1516" s="5" t="s">
        <v>27</v>
      </c>
      <c r="D1516" s="5" t="s">
        <v>80</v>
      </c>
      <c r="E1516" s="5" t="s">
        <v>29</v>
      </c>
      <c r="F1516" s="7">
        <v>15</v>
      </c>
      <c r="G1516" s="7">
        <v>20</v>
      </c>
      <c r="H1516" s="5" t="s">
        <v>493</v>
      </c>
      <c r="I1516" s="5" t="s">
        <v>108</v>
      </c>
      <c r="J1516" s="5" t="s">
        <v>252</v>
      </c>
      <c r="K1516" s="5" t="s">
        <v>2269</v>
      </c>
      <c r="L1516" s="5" t="s">
        <v>18891</v>
      </c>
      <c r="M1516" s="5" t="s">
        <v>42</v>
      </c>
      <c r="N1516" s="5" t="s">
        <v>38</v>
      </c>
      <c r="O1516" s="5" t="b">
        <f t="shared" ca="1" si="261"/>
        <v>1</v>
      </c>
      <c r="P1516" s="5"/>
      <c r="Q1516" s="5"/>
      <c r="R1516" s="5"/>
      <c r="S1516" s="5"/>
      <c r="T1516" s="5"/>
      <c r="U1516" s="5"/>
      <c r="V1516" s="5"/>
      <c r="W1516" s="5"/>
      <c r="X1516" s="5"/>
      <c r="Y1516" s="5"/>
      <c r="Z1516" s="5"/>
      <c r="AA1516" s="5"/>
      <c r="AB1516" s="5"/>
      <c r="AC1516" s="5"/>
      <c r="AD1516" s="5"/>
      <c r="AE1516" s="5"/>
    </row>
    <row r="1517" spans="1:31" ht="21" customHeight="1">
      <c r="A1517" s="5" t="s">
        <v>10757</v>
      </c>
      <c r="B1517" s="5" t="s">
        <v>18895</v>
      </c>
      <c r="C1517" s="5" t="s">
        <v>27</v>
      </c>
      <c r="D1517" s="5" t="s">
        <v>80</v>
      </c>
      <c r="E1517" s="5" t="s">
        <v>29</v>
      </c>
      <c r="F1517" s="7">
        <v>15</v>
      </c>
      <c r="G1517" s="7">
        <v>18</v>
      </c>
      <c r="H1517" s="5" t="s">
        <v>5228</v>
      </c>
      <c r="I1517" s="5" t="s">
        <v>108</v>
      </c>
      <c r="J1517" s="5" t="s">
        <v>2067</v>
      </c>
      <c r="K1517" s="9" t="s">
        <v>47</v>
      </c>
      <c r="L1517" s="5" t="s">
        <v>18896</v>
      </c>
      <c r="M1517" s="5" t="s">
        <v>53</v>
      </c>
      <c r="N1517" s="5" t="s">
        <v>55</v>
      </c>
      <c r="O1517" s="5" t="b">
        <f t="shared" ca="1" si="261"/>
        <v>1</v>
      </c>
      <c r="P1517" s="5"/>
      <c r="Q1517" s="5"/>
      <c r="R1517" s="5"/>
      <c r="S1517" s="5"/>
      <c r="T1517" s="5"/>
      <c r="U1517" s="5"/>
      <c r="V1517" s="5"/>
      <c r="W1517" s="5"/>
      <c r="X1517" s="5"/>
      <c r="Y1517" s="5"/>
      <c r="Z1517" s="5"/>
      <c r="AA1517" s="5"/>
      <c r="AB1517" s="5"/>
      <c r="AC1517" s="5"/>
      <c r="AD1517" s="5"/>
      <c r="AE1517" s="5"/>
    </row>
    <row r="1518" spans="1:31" ht="21" customHeight="1">
      <c r="A1518" s="14" t="s">
        <v>9556</v>
      </c>
      <c r="B1518" s="14" t="s">
        <v>18900</v>
      </c>
      <c r="C1518" s="14" t="s">
        <v>27</v>
      </c>
      <c r="D1518" s="14" t="s">
        <v>54</v>
      </c>
      <c r="E1518" s="14" t="s">
        <v>45</v>
      </c>
      <c r="F1518" s="15">
        <v>16</v>
      </c>
      <c r="G1518" s="15">
        <v>25</v>
      </c>
      <c r="H1518" s="14" t="s">
        <v>6488</v>
      </c>
      <c r="I1518" s="14" t="s">
        <v>66</v>
      </c>
      <c r="J1518" s="14" t="s">
        <v>117</v>
      </c>
      <c r="K1518" s="14" t="s">
        <v>7567</v>
      </c>
      <c r="L1518" s="14" t="s">
        <v>18901</v>
      </c>
      <c r="M1518" s="14" t="s">
        <v>37</v>
      </c>
      <c r="N1518" s="14" t="s">
        <v>55</v>
      </c>
      <c r="O1518" s="14" t="b">
        <f ca="1">IFERROR(__xludf.DUMMYFUNCTION("REGEXMATCH(A1518,""(?i)PHP"")"),FALSE)</f>
        <v>0</v>
      </c>
      <c r="P1518" s="14" t="b">
        <f ca="1">IFERROR(__xludf.DUMMYFUNCTION("REGEXMATCH(L1518,""(?i)PHP"")"),FALSE)</f>
        <v>0</v>
      </c>
      <c r="Q1518" s="5"/>
      <c r="R1518" s="5"/>
      <c r="S1518" s="5"/>
      <c r="T1518" s="5"/>
      <c r="U1518" s="5"/>
      <c r="V1518" s="5"/>
      <c r="W1518" s="5"/>
      <c r="X1518" s="5"/>
      <c r="Y1518" s="5"/>
      <c r="Z1518" s="5"/>
      <c r="AA1518" s="5"/>
      <c r="AB1518" s="5"/>
      <c r="AC1518" s="5"/>
      <c r="AD1518" s="5"/>
      <c r="AE1518" s="5"/>
    </row>
    <row r="1519" spans="1:31" ht="21" customHeight="1">
      <c r="A1519" s="5" t="s">
        <v>11424</v>
      </c>
      <c r="B1519" s="5" t="s">
        <v>16395</v>
      </c>
      <c r="C1519" s="5" t="s">
        <v>41</v>
      </c>
      <c r="D1519" s="5" t="s">
        <v>94</v>
      </c>
      <c r="E1519" s="5" t="s">
        <v>29</v>
      </c>
      <c r="F1519" s="7">
        <v>16</v>
      </c>
      <c r="G1519" s="7">
        <v>25</v>
      </c>
      <c r="H1519" s="5" t="s">
        <v>6488</v>
      </c>
      <c r="I1519" s="5" t="s">
        <v>66</v>
      </c>
      <c r="J1519" s="5" t="s">
        <v>87</v>
      </c>
      <c r="K1519" s="5" t="s">
        <v>18910</v>
      </c>
      <c r="L1519" s="5" t="s">
        <v>18911</v>
      </c>
      <c r="M1519" s="5" t="s">
        <v>53</v>
      </c>
      <c r="N1519" s="5" t="s">
        <v>55</v>
      </c>
      <c r="O1519" s="5" t="b">
        <f ca="1">IFERROR(__xludf.DUMMYFUNCTION("REGEXMATCH(A1519,""PHP"")"),TRUE)</f>
        <v>1</v>
      </c>
      <c r="P1519" s="5"/>
      <c r="Q1519" s="5"/>
      <c r="R1519" s="5"/>
      <c r="S1519" s="5"/>
      <c r="T1519" s="5"/>
      <c r="U1519" s="5"/>
      <c r="V1519" s="5"/>
      <c r="W1519" s="5"/>
      <c r="X1519" s="5"/>
      <c r="Y1519" s="5"/>
      <c r="Z1519" s="5"/>
      <c r="AA1519" s="5"/>
      <c r="AB1519" s="5"/>
      <c r="AC1519" s="5"/>
      <c r="AD1519" s="5"/>
      <c r="AE1519" s="5"/>
    </row>
    <row r="1520" spans="1:31" ht="21" customHeight="1">
      <c r="A1520" s="14" t="s">
        <v>9556</v>
      </c>
      <c r="B1520" s="14" t="s">
        <v>18915</v>
      </c>
      <c r="C1520" s="14" t="s">
        <v>27</v>
      </c>
      <c r="D1520" s="14" t="s">
        <v>850</v>
      </c>
      <c r="E1520" s="14" t="s">
        <v>29</v>
      </c>
      <c r="F1520" s="15">
        <v>16</v>
      </c>
      <c r="G1520" s="15">
        <v>25</v>
      </c>
      <c r="H1520" s="14" t="s">
        <v>6488</v>
      </c>
      <c r="I1520" s="14" t="s">
        <v>66</v>
      </c>
      <c r="J1520" s="14" t="s">
        <v>57</v>
      </c>
      <c r="K1520" s="14" t="s">
        <v>18917</v>
      </c>
      <c r="L1520" s="14" t="s">
        <v>18918</v>
      </c>
      <c r="M1520" s="14" t="s">
        <v>37</v>
      </c>
      <c r="N1520" s="14" t="s">
        <v>38</v>
      </c>
      <c r="O1520" s="14" t="b">
        <f ca="1">IFERROR(__xludf.DUMMYFUNCTION("REGEXMATCH(A1520,""(?i)PHP"")"),FALSE)</f>
        <v>0</v>
      </c>
      <c r="P1520" s="14" t="b">
        <f ca="1">IFERROR(__xludf.DUMMYFUNCTION("REGEXMATCH(L1520,""(?i)PHP"")"),FALSE)</f>
        <v>0</v>
      </c>
      <c r="Q1520" s="5"/>
      <c r="R1520" s="5"/>
      <c r="S1520" s="5"/>
      <c r="T1520" s="5"/>
      <c r="U1520" s="5"/>
      <c r="V1520" s="5"/>
      <c r="W1520" s="5"/>
      <c r="X1520" s="5"/>
      <c r="Y1520" s="5"/>
      <c r="Z1520" s="5"/>
      <c r="AA1520" s="5"/>
      <c r="AB1520" s="5"/>
      <c r="AC1520" s="5"/>
      <c r="AD1520" s="5"/>
      <c r="AE1520" s="5"/>
    </row>
    <row r="1521" spans="1:31" ht="21" customHeight="1">
      <c r="A1521" s="5" t="s">
        <v>18921</v>
      </c>
      <c r="B1521" s="5" t="s">
        <v>18922</v>
      </c>
      <c r="C1521" s="5" t="s">
        <v>27</v>
      </c>
      <c r="D1521" s="5" t="s">
        <v>47</v>
      </c>
      <c r="E1521" s="5" t="s">
        <v>45</v>
      </c>
      <c r="F1521" s="7">
        <v>16</v>
      </c>
      <c r="G1521" s="7">
        <v>22</v>
      </c>
      <c r="H1521" s="5" t="s">
        <v>4259</v>
      </c>
      <c r="I1521" s="5" t="s">
        <v>108</v>
      </c>
      <c r="J1521" s="5" t="s">
        <v>87</v>
      </c>
      <c r="K1521" s="5" t="s">
        <v>18923</v>
      </c>
      <c r="L1521" s="9" t="s">
        <v>47</v>
      </c>
      <c r="M1521" s="5" t="s">
        <v>37</v>
      </c>
      <c r="N1521" s="5" t="s">
        <v>55</v>
      </c>
      <c r="O1521" s="5" t="b">
        <f ca="1">IFERROR(__xludf.DUMMYFUNCTION("REGEXMATCH(A1521,""PHP"")"),TRUE)</f>
        <v>1</v>
      </c>
      <c r="P1521" s="9"/>
      <c r="Q1521" s="5"/>
      <c r="R1521" s="5"/>
      <c r="S1521" s="5"/>
      <c r="T1521" s="5"/>
      <c r="U1521" s="5"/>
      <c r="V1521" s="5"/>
      <c r="W1521" s="5"/>
      <c r="X1521" s="5"/>
      <c r="Y1521" s="5"/>
      <c r="Z1521" s="5"/>
      <c r="AA1521" s="5"/>
      <c r="AB1521" s="5"/>
      <c r="AC1521" s="5"/>
      <c r="AD1521" s="5"/>
      <c r="AE1521" s="5"/>
    </row>
    <row r="1522" spans="1:31" ht="21" customHeight="1">
      <c r="A1522" s="14" t="s">
        <v>18926</v>
      </c>
      <c r="B1522" s="14" t="s">
        <v>18927</v>
      </c>
      <c r="C1522" s="14" t="s">
        <v>27</v>
      </c>
      <c r="D1522" s="14" t="s">
        <v>105</v>
      </c>
      <c r="E1522" s="14" t="s">
        <v>45</v>
      </c>
      <c r="F1522" s="15">
        <v>16</v>
      </c>
      <c r="G1522" s="15">
        <v>30</v>
      </c>
      <c r="H1522" s="14" t="s">
        <v>17200</v>
      </c>
      <c r="I1522" s="14" t="s">
        <v>125</v>
      </c>
      <c r="J1522" s="14" t="s">
        <v>68</v>
      </c>
      <c r="K1522" s="14" t="s">
        <v>11016</v>
      </c>
      <c r="L1522" s="14" t="s">
        <v>18928</v>
      </c>
      <c r="M1522" s="14" t="s">
        <v>53</v>
      </c>
      <c r="N1522" s="14" t="s">
        <v>55</v>
      </c>
      <c r="O1522" s="14" t="b">
        <f t="shared" ref="O1522:O1526" ca="1" si="262">IFERROR(__xludf.DUMMYFUNCTION("REGEXMATCH(A1522,""(?i)PHP"")"),FALSE)</f>
        <v>0</v>
      </c>
      <c r="P1522" s="14" t="b">
        <f t="shared" ref="P1522:P1526" ca="1" si="263">IFERROR(__xludf.DUMMYFUNCTION("REGEXMATCH(L1522,""(?i)PHP"")"),FALSE)</f>
        <v>0</v>
      </c>
      <c r="Q1522" s="5"/>
      <c r="R1522" s="5"/>
      <c r="S1522" s="5"/>
      <c r="T1522" s="5"/>
      <c r="U1522" s="5"/>
      <c r="V1522" s="5"/>
      <c r="W1522" s="5"/>
      <c r="X1522" s="5"/>
      <c r="Y1522" s="5"/>
      <c r="Z1522" s="5"/>
      <c r="AA1522" s="5"/>
      <c r="AB1522" s="5"/>
      <c r="AC1522" s="5"/>
      <c r="AD1522" s="5"/>
      <c r="AE1522" s="5"/>
    </row>
    <row r="1523" spans="1:31" ht="21" customHeight="1">
      <c r="A1523" s="14" t="s">
        <v>18931</v>
      </c>
      <c r="B1523" s="14" t="s">
        <v>18932</v>
      </c>
      <c r="C1523" s="14" t="s">
        <v>27</v>
      </c>
      <c r="D1523" s="14" t="s">
        <v>47</v>
      </c>
      <c r="E1523" s="14" t="s">
        <v>45</v>
      </c>
      <c r="F1523" s="17">
        <v>17</v>
      </c>
      <c r="G1523" s="17">
        <v>33</v>
      </c>
      <c r="H1523" s="14" t="s">
        <v>2123</v>
      </c>
      <c r="I1523" s="14" t="s">
        <v>24</v>
      </c>
      <c r="J1523" s="14" t="s">
        <v>68</v>
      </c>
      <c r="K1523" s="14" t="s">
        <v>18933</v>
      </c>
      <c r="L1523" s="14" t="s">
        <v>18934</v>
      </c>
      <c r="M1523" s="14" t="s">
        <v>167</v>
      </c>
      <c r="N1523" s="14" t="s">
        <v>89</v>
      </c>
      <c r="O1523" s="14" t="b">
        <f t="shared" ca="1" si="262"/>
        <v>0</v>
      </c>
      <c r="P1523" s="14" t="b">
        <f t="shared" ca="1" si="263"/>
        <v>0</v>
      </c>
      <c r="Q1523" s="5"/>
      <c r="R1523" s="5"/>
      <c r="S1523" s="5"/>
      <c r="T1523" s="5"/>
      <c r="U1523" s="5"/>
      <c r="V1523" s="5"/>
      <c r="W1523" s="5"/>
      <c r="X1523" s="5"/>
      <c r="Y1523" s="5"/>
      <c r="Z1523" s="5"/>
      <c r="AA1523" s="5"/>
      <c r="AB1523" s="5"/>
      <c r="AC1523" s="5"/>
      <c r="AD1523" s="5"/>
      <c r="AE1523" s="5"/>
    </row>
    <row r="1524" spans="1:31" ht="21" customHeight="1">
      <c r="A1524" s="14" t="s">
        <v>18937</v>
      </c>
      <c r="B1524" s="14" t="s">
        <v>18938</v>
      </c>
      <c r="C1524" s="14" t="s">
        <v>170</v>
      </c>
      <c r="D1524" s="14" t="s">
        <v>5351</v>
      </c>
      <c r="E1524" s="14" t="s">
        <v>45</v>
      </c>
      <c r="F1524" s="17">
        <v>17</v>
      </c>
      <c r="G1524" s="17">
        <v>25</v>
      </c>
      <c r="H1524" s="14" t="s">
        <v>1186</v>
      </c>
      <c r="I1524" s="14" t="s">
        <v>24</v>
      </c>
      <c r="J1524" s="14" t="s">
        <v>18939</v>
      </c>
      <c r="K1524" s="14" t="s">
        <v>803</v>
      </c>
      <c r="L1524" s="14" t="s">
        <v>18940</v>
      </c>
      <c r="M1524" s="14" t="s">
        <v>42</v>
      </c>
      <c r="N1524" s="14" t="s">
        <v>55</v>
      </c>
      <c r="O1524" s="14" t="b">
        <f t="shared" ca="1" si="262"/>
        <v>0</v>
      </c>
      <c r="P1524" s="14" t="b">
        <f t="shared" ca="1" si="263"/>
        <v>0</v>
      </c>
      <c r="Q1524" s="5"/>
      <c r="R1524" s="5"/>
      <c r="S1524" s="5"/>
      <c r="T1524" s="5"/>
      <c r="U1524" s="5"/>
      <c r="V1524" s="5"/>
      <c r="W1524" s="5"/>
      <c r="X1524" s="5"/>
      <c r="Y1524" s="5"/>
      <c r="Z1524" s="5"/>
      <c r="AA1524" s="5"/>
      <c r="AB1524" s="5"/>
      <c r="AC1524" s="5"/>
      <c r="AD1524" s="5"/>
      <c r="AE1524" s="5"/>
    </row>
    <row r="1525" spans="1:31" ht="21" customHeight="1">
      <c r="A1525" s="14" t="s">
        <v>18942</v>
      </c>
      <c r="B1525" s="14" t="s">
        <v>18943</v>
      </c>
      <c r="C1525" s="14" t="s">
        <v>170</v>
      </c>
      <c r="D1525" s="14" t="s">
        <v>390</v>
      </c>
      <c r="E1525" s="14" t="s">
        <v>45</v>
      </c>
      <c r="F1525" s="17">
        <v>17</v>
      </c>
      <c r="G1525" s="17">
        <v>25</v>
      </c>
      <c r="H1525" s="14" t="s">
        <v>1186</v>
      </c>
      <c r="I1525" s="14" t="s">
        <v>66</v>
      </c>
      <c r="J1525" s="14" t="s">
        <v>81</v>
      </c>
      <c r="K1525" s="16" t="s">
        <v>47</v>
      </c>
      <c r="L1525" s="14" t="s">
        <v>18944</v>
      </c>
      <c r="M1525" s="14" t="s">
        <v>53</v>
      </c>
      <c r="N1525" s="14" t="s">
        <v>55</v>
      </c>
      <c r="O1525" s="14" t="b">
        <f t="shared" ca="1" si="262"/>
        <v>0</v>
      </c>
      <c r="P1525" s="14" t="b">
        <f t="shared" ca="1" si="263"/>
        <v>0</v>
      </c>
      <c r="Q1525" s="5"/>
      <c r="R1525" s="5"/>
      <c r="S1525" s="5"/>
      <c r="T1525" s="5"/>
      <c r="U1525" s="5"/>
      <c r="V1525" s="5"/>
      <c r="W1525" s="5"/>
      <c r="X1525" s="5"/>
      <c r="Y1525" s="5"/>
      <c r="Z1525" s="5"/>
      <c r="AA1525" s="5"/>
      <c r="AB1525" s="5"/>
      <c r="AC1525" s="5"/>
      <c r="AD1525" s="5"/>
      <c r="AE1525" s="5"/>
    </row>
    <row r="1526" spans="1:31" ht="21" customHeight="1">
      <c r="A1526" s="14" t="s">
        <v>18947</v>
      </c>
      <c r="B1526" s="14" t="s">
        <v>18948</v>
      </c>
      <c r="C1526" s="14" t="s">
        <v>27</v>
      </c>
      <c r="D1526" s="14" t="s">
        <v>85</v>
      </c>
      <c r="E1526" s="14" t="s">
        <v>45</v>
      </c>
      <c r="F1526" s="17">
        <v>17</v>
      </c>
      <c r="G1526" s="17">
        <v>25</v>
      </c>
      <c r="H1526" s="14" t="s">
        <v>1186</v>
      </c>
      <c r="I1526" s="14" t="s">
        <v>108</v>
      </c>
      <c r="J1526" s="14" t="s">
        <v>68</v>
      </c>
      <c r="K1526" s="14" t="s">
        <v>18949</v>
      </c>
      <c r="L1526" s="14" t="s">
        <v>18950</v>
      </c>
      <c r="M1526" s="14" t="s">
        <v>53</v>
      </c>
      <c r="N1526" s="14" t="s">
        <v>55</v>
      </c>
      <c r="O1526" s="14" t="b">
        <f t="shared" ca="1" si="262"/>
        <v>0</v>
      </c>
      <c r="P1526" s="14" t="b">
        <f t="shared" ca="1" si="263"/>
        <v>0</v>
      </c>
      <c r="Q1526" s="5"/>
      <c r="R1526" s="5"/>
      <c r="S1526" s="5"/>
      <c r="T1526" s="5"/>
      <c r="U1526" s="5"/>
      <c r="V1526" s="5"/>
      <c r="W1526" s="5"/>
      <c r="X1526" s="5"/>
      <c r="Y1526" s="5"/>
      <c r="Z1526" s="5"/>
      <c r="AA1526" s="5"/>
      <c r="AB1526" s="5"/>
      <c r="AC1526" s="5"/>
      <c r="AD1526" s="5"/>
      <c r="AE1526" s="5"/>
    </row>
    <row r="1527" spans="1:31" ht="21" customHeight="1">
      <c r="A1527" s="5" t="s">
        <v>248</v>
      </c>
      <c r="B1527" s="5" t="s">
        <v>5108</v>
      </c>
      <c r="C1527" s="5" t="s">
        <v>170</v>
      </c>
      <c r="D1527" s="5" t="s">
        <v>47</v>
      </c>
      <c r="E1527" s="5" t="s">
        <v>29</v>
      </c>
      <c r="F1527" s="18">
        <v>17</v>
      </c>
      <c r="G1527" s="18">
        <v>25</v>
      </c>
      <c r="H1527" s="5" t="s">
        <v>1186</v>
      </c>
      <c r="I1527" s="5" t="s">
        <v>31</v>
      </c>
      <c r="J1527" s="5" t="s">
        <v>942</v>
      </c>
      <c r="K1527" s="5" t="s">
        <v>18954</v>
      </c>
      <c r="L1527" s="5" t="s">
        <v>18955</v>
      </c>
      <c r="M1527" s="5" t="s">
        <v>167</v>
      </c>
      <c r="N1527" s="5" t="s">
        <v>237</v>
      </c>
      <c r="O1527" s="5" t="b">
        <f ca="1">IFERROR(__xludf.DUMMYFUNCTION("REGEXMATCH(A1527,""PHP"")"),TRUE)</f>
        <v>1</v>
      </c>
      <c r="P1527" s="5"/>
      <c r="Q1527" s="5"/>
      <c r="R1527" s="5"/>
      <c r="S1527" s="5"/>
      <c r="T1527" s="5"/>
      <c r="U1527" s="5"/>
      <c r="V1527" s="5"/>
      <c r="W1527" s="5"/>
      <c r="X1527" s="5"/>
      <c r="Y1527" s="5"/>
      <c r="Z1527" s="5"/>
      <c r="AA1527" s="5"/>
      <c r="AB1527" s="5"/>
      <c r="AC1527" s="5"/>
      <c r="AD1527" s="5"/>
      <c r="AE1527" s="5"/>
    </row>
    <row r="1528" spans="1:31" ht="21" customHeight="1">
      <c r="A1528" s="14" t="s">
        <v>18959</v>
      </c>
      <c r="B1528" s="14" t="s">
        <v>18960</v>
      </c>
      <c r="C1528" s="14" t="s">
        <v>27</v>
      </c>
      <c r="D1528" s="14" t="s">
        <v>75</v>
      </c>
      <c r="E1528" s="14" t="s">
        <v>919</v>
      </c>
      <c r="F1528" s="17">
        <v>17</v>
      </c>
      <c r="G1528" s="17">
        <v>33</v>
      </c>
      <c r="H1528" s="14" t="s">
        <v>2123</v>
      </c>
      <c r="I1528" s="14" t="s">
        <v>24</v>
      </c>
      <c r="J1528" s="14" t="s">
        <v>57</v>
      </c>
      <c r="K1528" s="14" t="s">
        <v>18962</v>
      </c>
      <c r="L1528" s="14" t="s">
        <v>18964</v>
      </c>
      <c r="M1528" s="14" t="s">
        <v>53</v>
      </c>
      <c r="N1528" s="14" t="s">
        <v>89</v>
      </c>
      <c r="O1528" s="14" t="b">
        <f t="shared" ref="O1528:O1531" ca="1" si="264">IFERROR(__xludf.DUMMYFUNCTION("REGEXMATCH(A1528,""(?i)PHP"")"),FALSE)</f>
        <v>0</v>
      </c>
      <c r="P1528" s="14" t="b">
        <f t="shared" ref="P1528:P1531" ca="1" si="265">IFERROR(__xludf.DUMMYFUNCTION("REGEXMATCH(L1528,""(?i)PHP"")"),FALSE)</f>
        <v>0</v>
      </c>
      <c r="Q1528" s="5"/>
      <c r="R1528" s="5"/>
      <c r="S1528" s="5"/>
      <c r="T1528" s="5"/>
      <c r="U1528" s="5"/>
      <c r="V1528" s="5"/>
      <c r="W1528" s="5"/>
      <c r="X1528" s="5"/>
      <c r="Y1528" s="5"/>
      <c r="Z1528" s="5"/>
      <c r="AA1528" s="5"/>
      <c r="AB1528" s="5"/>
      <c r="AC1528" s="5"/>
      <c r="AD1528" s="5"/>
      <c r="AE1528" s="5"/>
    </row>
    <row r="1529" spans="1:31" ht="21" customHeight="1">
      <c r="A1529" s="14" t="s">
        <v>18968</v>
      </c>
      <c r="B1529" s="14" t="s">
        <v>18969</v>
      </c>
      <c r="C1529" s="14" t="s">
        <v>27</v>
      </c>
      <c r="D1529" s="14" t="s">
        <v>199</v>
      </c>
      <c r="E1529" s="14" t="s">
        <v>45</v>
      </c>
      <c r="F1529" s="15">
        <v>17</v>
      </c>
      <c r="G1529" s="15">
        <v>24</v>
      </c>
      <c r="H1529" s="14" t="s">
        <v>18971</v>
      </c>
      <c r="I1529" s="14" t="s">
        <v>66</v>
      </c>
      <c r="J1529" s="14" t="s">
        <v>18972</v>
      </c>
      <c r="K1529" s="14" t="s">
        <v>18974</v>
      </c>
      <c r="L1529" s="14" t="s">
        <v>18976</v>
      </c>
      <c r="M1529" s="14" t="s">
        <v>53</v>
      </c>
      <c r="N1529" s="14" t="s">
        <v>89</v>
      </c>
      <c r="O1529" s="14" t="b">
        <f t="shared" ca="1" si="264"/>
        <v>0</v>
      </c>
      <c r="P1529" s="14" t="b">
        <f t="shared" ca="1" si="265"/>
        <v>0</v>
      </c>
      <c r="Q1529" s="5"/>
      <c r="R1529" s="5"/>
      <c r="S1529" s="5"/>
      <c r="T1529" s="5"/>
      <c r="U1529" s="5"/>
      <c r="V1529" s="5"/>
      <c r="W1529" s="5"/>
      <c r="X1529" s="5"/>
      <c r="Y1529" s="5"/>
      <c r="Z1529" s="5"/>
      <c r="AA1529" s="5"/>
      <c r="AB1529" s="5"/>
      <c r="AC1529" s="5"/>
      <c r="AD1529" s="5"/>
      <c r="AE1529" s="5"/>
    </row>
    <row r="1530" spans="1:31" ht="21" customHeight="1">
      <c r="A1530" s="14" t="s">
        <v>10325</v>
      </c>
      <c r="B1530" s="14" t="s">
        <v>1687</v>
      </c>
      <c r="C1530" s="14" t="s">
        <v>27</v>
      </c>
      <c r="D1530" s="14" t="s">
        <v>85</v>
      </c>
      <c r="E1530" s="14" t="s">
        <v>29</v>
      </c>
      <c r="F1530" s="15">
        <v>18</v>
      </c>
      <c r="G1530" s="15">
        <v>29</v>
      </c>
      <c r="H1530" s="14" t="s">
        <v>18978</v>
      </c>
      <c r="I1530" s="14" t="s">
        <v>108</v>
      </c>
      <c r="J1530" s="14" t="s">
        <v>57</v>
      </c>
      <c r="K1530" s="14" t="s">
        <v>18979</v>
      </c>
      <c r="L1530" s="16" t="s">
        <v>47</v>
      </c>
      <c r="M1530" s="14" t="s">
        <v>42</v>
      </c>
      <c r="N1530" s="14" t="s">
        <v>405</v>
      </c>
      <c r="O1530" s="14" t="b">
        <f t="shared" ca="1" si="264"/>
        <v>0</v>
      </c>
      <c r="P1530" s="14" t="b">
        <f t="shared" ca="1" si="265"/>
        <v>0</v>
      </c>
      <c r="Q1530" s="5"/>
      <c r="R1530" s="5"/>
      <c r="S1530" s="5"/>
      <c r="T1530" s="5"/>
      <c r="U1530" s="5"/>
      <c r="V1530" s="5"/>
      <c r="W1530" s="5"/>
      <c r="X1530" s="5"/>
      <c r="Y1530" s="5"/>
      <c r="Z1530" s="5"/>
      <c r="AA1530" s="5"/>
      <c r="AB1530" s="5"/>
      <c r="AC1530" s="5"/>
      <c r="AD1530" s="5"/>
      <c r="AE1530" s="5"/>
    </row>
    <row r="1531" spans="1:31" ht="21" customHeight="1">
      <c r="A1531" s="14" t="s">
        <v>10325</v>
      </c>
      <c r="B1531" s="14" t="s">
        <v>6418</v>
      </c>
      <c r="C1531" s="14" t="s">
        <v>170</v>
      </c>
      <c r="D1531" s="14" t="s">
        <v>390</v>
      </c>
      <c r="E1531" s="14" t="s">
        <v>45</v>
      </c>
      <c r="F1531" s="15">
        <v>18</v>
      </c>
      <c r="G1531" s="15">
        <v>25</v>
      </c>
      <c r="H1531" s="14" t="s">
        <v>2614</v>
      </c>
      <c r="I1531" s="14" t="s">
        <v>108</v>
      </c>
      <c r="J1531" s="14" t="s">
        <v>57</v>
      </c>
      <c r="K1531" s="14" t="s">
        <v>6420</v>
      </c>
      <c r="L1531" s="14" t="s">
        <v>18983</v>
      </c>
      <c r="M1531" s="14" t="s">
        <v>37</v>
      </c>
      <c r="N1531" s="14" t="s">
        <v>55</v>
      </c>
      <c r="O1531" s="14" t="b">
        <f t="shared" ca="1" si="264"/>
        <v>0</v>
      </c>
      <c r="P1531" s="14" t="b">
        <f t="shared" ca="1" si="265"/>
        <v>0</v>
      </c>
      <c r="Q1531" s="5"/>
      <c r="R1531" s="5"/>
      <c r="S1531" s="5"/>
      <c r="T1531" s="5"/>
      <c r="U1531" s="5"/>
      <c r="V1531" s="5"/>
      <c r="W1531" s="5"/>
      <c r="X1531" s="5"/>
      <c r="Y1531" s="5"/>
      <c r="Z1531" s="5"/>
      <c r="AA1531" s="5"/>
      <c r="AB1531" s="5"/>
      <c r="AC1531" s="5"/>
      <c r="AD1531" s="5"/>
      <c r="AE1531" s="5"/>
    </row>
    <row r="1532" spans="1:31" ht="21" customHeight="1">
      <c r="A1532" s="5" t="s">
        <v>18985</v>
      </c>
      <c r="B1532" s="5" t="s">
        <v>17654</v>
      </c>
      <c r="C1532" s="5" t="s">
        <v>27</v>
      </c>
      <c r="D1532" s="5" t="s">
        <v>1084</v>
      </c>
      <c r="E1532" s="5" t="s">
        <v>45</v>
      </c>
      <c r="F1532" s="7">
        <v>18</v>
      </c>
      <c r="G1532" s="7">
        <v>30</v>
      </c>
      <c r="H1532" s="5" t="s">
        <v>251</v>
      </c>
      <c r="I1532" s="5" t="s">
        <v>108</v>
      </c>
      <c r="J1532" s="5" t="s">
        <v>2520</v>
      </c>
      <c r="K1532" s="9" t="s">
        <v>47</v>
      </c>
      <c r="L1532" s="5" t="s">
        <v>18986</v>
      </c>
      <c r="M1532" s="5" t="s">
        <v>167</v>
      </c>
      <c r="N1532" s="5" t="s">
        <v>55</v>
      </c>
      <c r="O1532" s="5" t="b">
        <f ca="1">IFERROR(__xludf.DUMMYFUNCTION("REGEXMATCH(A1532,""PHP"")"),TRUE)</f>
        <v>1</v>
      </c>
      <c r="P1532" s="5"/>
      <c r="Q1532" s="5"/>
      <c r="R1532" s="5"/>
      <c r="S1532" s="5"/>
      <c r="T1532" s="5"/>
      <c r="U1532" s="5"/>
      <c r="V1532" s="5"/>
      <c r="W1532" s="5"/>
      <c r="X1532" s="5"/>
      <c r="Y1532" s="5"/>
      <c r="Z1532" s="5"/>
      <c r="AA1532" s="5"/>
      <c r="AB1532" s="5"/>
      <c r="AC1532" s="5"/>
      <c r="AD1532" s="5"/>
      <c r="AE1532" s="5"/>
    </row>
    <row r="1533" spans="1:31" ht="21" customHeight="1">
      <c r="A1533" s="14" t="s">
        <v>18990</v>
      </c>
      <c r="B1533" s="14" t="s">
        <v>18991</v>
      </c>
      <c r="C1533" s="14" t="s">
        <v>170</v>
      </c>
      <c r="D1533" s="14" t="s">
        <v>378</v>
      </c>
      <c r="E1533" s="14" t="s">
        <v>45</v>
      </c>
      <c r="F1533" s="15">
        <v>18</v>
      </c>
      <c r="G1533" s="15">
        <v>30</v>
      </c>
      <c r="H1533" s="14" t="s">
        <v>251</v>
      </c>
      <c r="I1533" s="14" t="s">
        <v>108</v>
      </c>
      <c r="J1533" s="14" t="s">
        <v>18992</v>
      </c>
      <c r="K1533" s="14" t="s">
        <v>15149</v>
      </c>
      <c r="L1533" s="14" t="s">
        <v>18993</v>
      </c>
      <c r="M1533" s="14" t="s">
        <v>100</v>
      </c>
      <c r="N1533" s="14" t="s">
        <v>55</v>
      </c>
      <c r="O1533" s="14" t="b">
        <f t="shared" ref="O1533:O1536" ca="1" si="266">IFERROR(__xludf.DUMMYFUNCTION("REGEXMATCH(A1533,""(?i)PHP"")"),FALSE)</f>
        <v>0</v>
      </c>
      <c r="P1533" s="14" t="b">
        <f t="shared" ref="P1533:P1536" ca="1" si="267">IFERROR(__xludf.DUMMYFUNCTION("REGEXMATCH(L1533,""(?i)PHP"")"),FALSE)</f>
        <v>0</v>
      </c>
      <c r="Q1533" s="5"/>
      <c r="R1533" s="5"/>
      <c r="S1533" s="5"/>
      <c r="T1533" s="5"/>
      <c r="U1533" s="5"/>
      <c r="V1533" s="5"/>
      <c r="W1533" s="5"/>
      <c r="X1533" s="5"/>
      <c r="Y1533" s="5"/>
      <c r="Z1533" s="5"/>
      <c r="AA1533" s="5"/>
      <c r="AB1533" s="5"/>
      <c r="AC1533" s="5"/>
      <c r="AD1533" s="5"/>
      <c r="AE1533" s="5"/>
    </row>
    <row r="1534" spans="1:31" ht="21" customHeight="1">
      <c r="A1534" s="14" t="s">
        <v>9556</v>
      </c>
      <c r="B1534" s="14" t="s">
        <v>6614</v>
      </c>
      <c r="C1534" s="14" t="s">
        <v>27</v>
      </c>
      <c r="D1534" s="14" t="s">
        <v>47</v>
      </c>
      <c r="E1534" s="14" t="s">
        <v>45</v>
      </c>
      <c r="F1534" s="15">
        <v>18</v>
      </c>
      <c r="G1534" s="15">
        <v>40</v>
      </c>
      <c r="H1534" s="14" t="s">
        <v>18997</v>
      </c>
      <c r="I1534" s="14" t="s">
        <v>125</v>
      </c>
      <c r="J1534" s="14" t="s">
        <v>117</v>
      </c>
      <c r="K1534" s="14" t="s">
        <v>6617</v>
      </c>
      <c r="L1534" s="16" t="s">
        <v>47</v>
      </c>
      <c r="M1534" s="14" t="s">
        <v>37</v>
      </c>
      <c r="N1534" s="14" t="s">
        <v>89</v>
      </c>
      <c r="O1534" s="14" t="b">
        <f t="shared" ca="1" si="266"/>
        <v>0</v>
      </c>
      <c r="P1534" s="14" t="b">
        <f t="shared" ca="1" si="267"/>
        <v>0</v>
      </c>
      <c r="Q1534" s="5"/>
      <c r="R1534" s="5"/>
      <c r="S1534" s="5"/>
      <c r="T1534" s="5"/>
      <c r="U1534" s="5"/>
      <c r="V1534" s="5"/>
      <c r="W1534" s="5"/>
      <c r="X1534" s="5"/>
      <c r="Y1534" s="5"/>
      <c r="Z1534" s="5"/>
      <c r="AA1534" s="5"/>
      <c r="AB1534" s="5"/>
      <c r="AC1534" s="5"/>
      <c r="AD1534" s="5"/>
      <c r="AE1534" s="5"/>
    </row>
    <row r="1535" spans="1:31" ht="21" customHeight="1">
      <c r="A1535" s="14" t="s">
        <v>19000</v>
      </c>
      <c r="B1535" s="14" t="s">
        <v>6721</v>
      </c>
      <c r="C1535" s="14" t="s">
        <v>170</v>
      </c>
      <c r="D1535" s="14" t="s">
        <v>378</v>
      </c>
      <c r="E1535" s="14" t="s">
        <v>45</v>
      </c>
      <c r="F1535" s="15">
        <v>18</v>
      </c>
      <c r="G1535" s="15">
        <v>30</v>
      </c>
      <c r="H1535" s="14" t="s">
        <v>251</v>
      </c>
      <c r="I1535" s="14" t="s">
        <v>108</v>
      </c>
      <c r="J1535" s="14" t="s">
        <v>68</v>
      </c>
      <c r="K1535" s="14" t="s">
        <v>6723</v>
      </c>
      <c r="L1535" s="14" t="s">
        <v>19001</v>
      </c>
      <c r="M1535" s="14" t="s">
        <v>37</v>
      </c>
      <c r="N1535" s="14" t="s">
        <v>55</v>
      </c>
      <c r="O1535" s="14" t="b">
        <f t="shared" ca="1" si="266"/>
        <v>0</v>
      </c>
      <c r="P1535" s="14" t="b">
        <f t="shared" ca="1" si="267"/>
        <v>0</v>
      </c>
      <c r="Q1535" s="5"/>
      <c r="R1535" s="5"/>
      <c r="S1535" s="5"/>
      <c r="T1535" s="5"/>
      <c r="U1535" s="5"/>
      <c r="V1535" s="5"/>
      <c r="W1535" s="5"/>
      <c r="X1535" s="5"/>
      <c r="Y1535" s="5"/>
      <c r="Z1535" s="5"/>
      <c r="AA1535" s="5"/>
      <c r="AB1535" s="5"/>
      <c r="AC1535" s="5"/>
      <c r="AD1535" s="5"/>
      <c r="AE1535" s="5"/>
    </row>
    <row r="1536" spans="1:31" ht="21" customHeight="1">
      <c r="A1536" s="14" t="s">
        <v>9556</v>
      </c>
      <c r="B1536" s="14" t="s">
        <v>15038</v>
      </c>
      <c r="C1536" s="14" t="s">
        <v>27</v>
      </c>
      <c r="D1536" s="14" t="s">
        <v>47</v>
      </c>
      <c r="E1536" s="14" t="s">
        <v>45</v>
      </c>
      <c r="F1536" s="15">
        <v>18</v>
      </c>
      <c r="G1536" s="15">
        <v>28</v>
      </c>
      <c r="H1536" s="14" t="s">
        <v>3407</v>
      </c>
      <c r="I1536" s="14" t="s">
        <v>108</v>
      </c>
      <c r="J1536" s="14" t="s">
        <v>13117</v>
      </c>
      <c r="K1536" s="16" t="s">
        <v>47</v>
      </c>
      <c r="L1536" s="14" t="s">
        <v>19002</v>
      </c>
      <c r="M1536" s="14" t="s">
        <v>42</v>
      </c>
      <c r="N1536" s="14" t="s">
        <v>55</v>
      </c>
      <c r="O1536" s="14" t="b">
        <f t="shared" ca="1" si="266"/>
        <v>0</v>
      </c>
      <c r="P1536" s="14" t="b">
        <f t="shared" ca="1" si="267"/>
        <v>0</v>
      </c>
      <c r="Q1536" s="5"/>
      <c r="R1536" s="5"/>
      <c r="S1536" s="5"/>
      <c r="T1536" s="5"/>
      <c r="U1536" s="5"/>
      <c r="V1536" s="5"/>
      <c r="W1536" s="5"/>
      <c r="X1536" s="5"/>
      <c r="Y1536" s="5"/>
      <c r="Z1536" s="5"/>
      <c r="AA1536" s="5"/>
      <c r="AB1536" s="5"/>
      <c r="AC1536" s="5"/>
      <c r="AD1536" s="5"/>
      <c r="AE1536" s="5"/>
    </row>
    <row r="1537" spans="1:31" ht="21" customHeight="1">
      <c r="A1537" s="5" t="s">
        <v>248</v>
      </c>
      <c r="B1537" s="5" t="s">
        <v>11624</v>
      </c>
      <c r="C1537" s="5" t="s">
        <v>41</v>
      </c>
      <c r="D1537" s="5" t="s">
        <v>43</v>
      </c>
      <c r="E1537" s="5" t="s">
        <v>29</v>
      </c>
      <c r="F1537" s="7">
        <v>18</v>
      </c>
      <c r="G1537" s="7">
        <v>25</v>
      </c>
      <c r="H1537" s="5" t="s">
        <v>2614</v>
      </c>
      <c r="I1537" s="5" t="s">
        <v>66</v>
      </c>
      <c r="J1537" s="5" t="s">
        <v>3655</v>
      </c>
      <c r="K1537" s="5" t="s">
        <v>11626</v>
      </c>
      <c r="L1537" s="5" t="s">
        <v>19007</v>
      </c>
      <c r="M1537" s="5" t="s">
        <v>37</v>
      </c>
      <c r="N1537" s="5" t="s">
        <v>405</v>
      </c>
      <c r="O1537" s="5" t="b">
        <f ca="1">IFERROR(__xludf.DUMMYFUNCTION("REGEXMATCH(A1537,""PHP"")"),TRUE)</f>
        <v>1</v>
      </c>
      <c r="P1537" s="5"/>
      <c r="Q1537" s="5"/>
      <c r="R1537" s="5"/>
      <c r="S1537" s="5"/>
      <c r="T1537" s="5"/>
      <c r="U1537" s="5"/>
      <c r="V1537" s="5"/>
      <c r="W1537" s="5"/>
      <c r="X1537" s="5"/>
      <c r="Y1537" s="5"/>
      <c r="Z1537" s="5"/>
      <c r="AA1537" s="5"/>
      <c r="AB1537" s="5"/>
      <c r="AC1537" s="5"/>
      <c r="AD1537" s="5"/>
      <c r="AE1537" s="5"/>
    </row>
    <row r="1538" spans="1:31" ht="21" customHeight="1">
      <c r="A1538" s="5" t="s">
        <v>19013</v>
      </c>
      <c r="B1538" s="5" t="s">
        <v>15369</v>
      </c>
      <c r="C1538" s="5" t="s">
        <v>41</v>
      </c>
      <c r="D1538" s="5" t="s">
        <v>94</v>
      </c>
      <c r="E1538" s="5" t="s">
        <v>29</v>
      </c>
      <c r="F1538" s="7">
        <v>18</v>
      </c>
      <c r="G1538" s="7">
        <v>25</v>
      </c>
      <c r="H1538" s="5" t="s">
        <v>2614</v>
      </c>
      <c r="I1538" s="5" t="s">
        <v>66</v>
      </c>
      <c r="J1538" s="5" t="s">
        <v>444</v>
      </c>
      <c r="K1538" s="5" t="s">
        <v>19014</v>
      </c>
      <c r="L1538" s="5" t="s">
        <v>19015</v>
      </c>
      <c r="M1538" s="5" t="s">
        <v>37</v>
      </c>
      <c r="N1538" s="5" t="s">
        <v>55</v>
      </c>
      <c r="O1538" s="5" t="b">
        <f ca="1">IFERROR(__xludf.DUMMYFUNCTION("REGEXMATCH(A1538,""(?i)PHP"")"),TRUE)</f>
        <v>1</v>
      </c>
      <c r="P1538" s="5" t="b">
        <f ca="1">IFERROR(__xludf.DUMMYFUNCTION("REGEXMATCH(L1538,""PHP"")"),TRUE)</f>
        <v>1</v>
      </c>
      <c r="Q1538" s="5"/>
      <c r="R1538" s="5"/>
      <c r="S1538" s="5"/>
      <c r="T1538" s="5"/>
      <c r="U1538" s="5"/>
      <c r="V1538" s="5"/>
      <c r="W1538" s="5"/>
      <c r="X1538" s="5"/>
      <c r="Y1538" s="5"/>
      <c r="Z1538" s="5"/>
      <c r="AA1538" s="5"/>
      <c r="AB1538" s="5"/>
      <c r="AC1538" s="5"/>
      <c r="AD1538" s="5"/>
      <c r="AE1538" s="5"/>
    </row>
    <row r="1539" spans="1:31" ht="21" customHeight="1">
      <c r="A1539" s="5" t="s">
        <v>15985</v>
      </c>
      <c r="B1539" s="5" t="s">
        <v>19017</v>
      </c>
      <c r="C1539" s="5" t="s">
        <v>170</v>
      </c>
      <c r="D1539" s="5" t="s">
        <v>435</v>
      </c>
      <c r="E1539" s="5" t="s">
        <v>45</v>
      </c>
      <c r="F1539" s="7">
        <v>18</v>
      </c>
      <c r="G1539" s="7">
        <v>22</v>
      </c>
      <c r="H1539" s="5" t="s">
        <v>7016</v>
      </c>
      <c r="I1539" s="5" t="s">
        <v>66</v>
      </c>
      <c r="J1539" s="5" t="s">
        <v>8123</v>
      </c>
      <c r="K1539" s="5" t="s">
        <v>2780</v>
      </c>
      <c r="L1539" s="5" t="s">
        <v>19018</v>
      </c>
      <c r="M1539" s="5" t="s">
        <v>37</v>
      </c>
      <c r="N1539" s="5" t="s">
        <v>55</v>
      </c>
      <c r="O1539" s="5" t="b">
        <f ca="1">IFERROR(__xludf.DUMMYFUNCTION("REGEXMATCH(A1539,""PHP"")"),TRUE)</f>
        <v>1</v>
      </c>
      <c r="P1539" s="5"/>
      <c r="Q1539" s="5"/>
      <c r="R1539" s="5"/>
      <c r="S1539" s="5"/>
      <c r="T1539" s="5"/>
      <c r="U1539" s="5"/>
      <c r="V1539" s="5"/>
      <c r="W1539" s="5"/>
      <c r="X1539" s="5"/>
      <c r="Y1539" s="5"/>
      <c r="Z1539" s="5"/>
      <c r="AA1539" s="5"/>
      <c r="AB1539" s="5"/>
      <c r="AC1539" s="5"/>
      <c r="AD1539" s="5"/>
      <c r="AE1539" s="5"/>
    </row>
    <row r="1540" spans="1:31" ht="21" customHeight="1">
      <c r="A1540" s="5" t="s">
        <v>19021</v>
      </c>
      <c r="B1540" s="5" t="s">
        <v>19022</v>
      </c>
      <c r="C1540" s="5" t="s">
        <v>41</v>
      </c>
      <c r="D1540" s="5" t="s">
        <v>94</v>
      </c>
      <c r="E1540" s="5" t="s">
        <v>29</v>
      </c>
      <c r="F1540" s="7">
        <v>18</v>
      </c>
      <c r="G1540" s="7">
        <v>25</v>
      </c>
      <c r="H1540" s="5" t="s">
        <v>2614</v>
      </c>
      <c r="I1540" s="5" t="s">
        <v>108</v>
      </c>
      <c r="J1540" s="5" t="s">
        <v>1505</v>
      </c>
      <c r="K1540" s="5" t="s">
        <v>19023</v>
      </c>
      <c r="L1540" s="5" t="s">
        <v>19024</v>
      </c>
      <c r="M1540" s="5" t="s">
        <v>37</v>
      </c>
      <c r="N1540" s="5" t="s">
        <v>55</v>
      </c>
      <c r="O1540" s="5" t="b">
        <f t="shared" ref="O1540:O1543" ca="1" si="268">IFERROR(__xludf.DUMMYFUNCTION("REGEXMATCH(A1540,""(?i)PHP"")"),TRUE)</f>
        <v>1</v>
      </c>
      <c r="P1540" s="5" t="b">
        <f ca="1">IFERROR(__xludf.DUMMYFUNCTION("REGEXMATCH(L1540,""PHP"")"),TRUE)</f>
        <v>1</v>
      </c>
      <c r="Q1540" s="5"/>
      <c r="R1540" s="5"/>
      <c r="S1540" s="5"/>
      <c r="T1540" s="5"/>
      <c r="U1540" s="5"/>
      <c r="V1540" s="5"/>
      <c r="W1540" s="5"/>
      <c r="X1540" s="5"/>
      <c r="Y1540" s="5"/>
      <c r="Z1540" s="5"/>
      <c r="AA1540" s="5"/>
      <c r="AB1540" s="5"/>
      <c r="AC1540" s="5"/>
      <c r="AD1540" s="5"/>
      <c r="AE1540" s="5"/>
    </row>
    <row r="1541" spans="1:31" ht="21" customHeight="1">
      <c r="A1541" s="14" t="s">
        <v>9556</v>
      </c>
      <c r="B1541" s="14" t="s">
        <v>19028</v>
      </c>
      <c r="C1541" s="14" t="s">
        <v>170</v>
      </c>
      <c r="D1541" s="14" t="s">
        <v>378</v>
      </c>
      <c r="E1541" s="14" t="s">
        <v>45</v>
      </c>
      <c r="F1541" s="15">
        <v>18</v>
      </c>
      <c r="G1541" s="15">
        <v>25</v>
      </c>
      <c r="H1541" s="14" t="s">
        <v>2614</v>
      </c>
      <c r="I1541" s="14" t="s">
        <v>108</v>
      </c>
      <c r="J1541" s="14" t="s">
        <v>2015</v>
      </c>
      <c r="K1541" s="14" t="s">
        <v>19029</v>
      </c>
      <c r="L1541" s="14" t="s">
        <v>19030</v>
      </c>
      <c r="M1541" s="14" t="s">
        <v>37</v>
      </c>
      <c r="N1541" s="14" t="s">
        <v>55</v>
      </c>
      <c r="O1541" s="14" t="b">
        <f t="shared" ca="1" si="268"/>
        <v>1</v>
      </c>
      <c r="P1541" s="14" t="b">
        <f t="shared" ref="P1541:P1543" ca="1" si="269">IFERROR(__xludf.DUMMYFUNCTION("REGEXMATCH(L1541,""(?i)PHP"")"),FALSE)</f>
        <v>0</v>
      </c>
      <c r="Q1541" s="5"/>
      <c r="R1541" s="5"/>
      <c r="S1541" s="5"/>
      <c r="T1541" s="5"/>
      <c r="U1541" s="5"/>
      <c r="V1541" s="5"/>
      <c r="W1541" s="5"/>
      <c r="X1541" s="5"/>
      <c r="Y1541" s="5"/>
      <c r="Z1541" s="5"/>
      <c r="AA1541" s="5"/>
      <c r="AB1541" s="5"/>
      <c r="AC1541" s="5"/>
      <c r="AD1541" s="5"/>
      <c r="AE1541" s="5"/>
    </row>
    <row r="1542" spans="1:31" ht="21" customHeight="1">
      <c r="A1542" s="14" t="s">
        <v>19034</v>
      </c>
      <c r="B1542" s="14" t="s">
        <v>19035</v>
      </c>
      <c r="C1542" s="14" t="s">
        <v>170</v>
      </c>
      <c r="D1542" s="14" t="s">
        <v>171</v>
      </c>
      <c r="E1542" s="14" t="s">
        <v>45</v>
      </c>
      <c r="F1542" s="15">
        <v>18</v>
      </c>
      <c r="G1542" s="15">
        <v>25</v>
      </c>
      <c r="H1542" s="14" t="s">
        <v>2614</v>
      </c>
      <c r="I1542" s="14" t="s">
        <v>66</v>
      </c>
      <c r="J1542" s="14" t="s">
        <v>57</v>
      </c>
      <c r="K1542" s="14" t="s">
        <v>19037</v>
      </c>
      <c r="L1542" s="14" t="s">
        <v>19038</v>
      </c>
      <c r="M1542" s="14" t="s">
        <v>167</v>
      </c>
      <c r="N1542" s="14" t="s">
        <v>55</v>
      </c>
      <c r="O1542" s="14" t="b">
        <f t="shared" ca="1" si="268"/>
        <v>1</v>
      </c>
      <c r="P1542" s="14" t="b">
        <f t="shared" ca="1" si="269"/>
        <v>0</v>
      </c>
      <c r="Q1542" s="5"/>
      <c r="R1542" s="5"/>
      <c r="S1542" s="5"/>
      <c r="T1542" s="5"/>
      <c r="U1542" s="5"/>
      <c r="V1542" s="5"/>
      <c r="W1542" s="5"/>
      <c r="X1542" s="5"/>
      <c r="Y1542" s="5"/>
      <c r="Z1542" s="5"/>
      <c r="AA1542" s="5"/>
      <c r="AB1542" s="5"/>
      <c r="AC1542" s="5"/>
      <c r="AD1542" s="5"/>
      <c r="AE1542" s="5"/>
    </row>
    <row r="1543" spans="1:31" ht="21" customHeight="1">
      <c r="A1543" s="14" t="s">
        <v>19040</v>
      </c>
      <c r="B1543" s="14" t="s">
        <v>19042</v>
      </c>
      <c r="C1543" s="14" t="s">
        <v>170</v>
      </c>
      <c r="D1543" s="14" t="s">
        <v>390</v>
      </c>
      <c r="E1543" s="14" t="s">
        <v>45</v>
      </c>
      <c r="F1543" s="15">
        <v>18</v>
      </c>
      <c r="G1543" s="15">
        <v>30</v>
      </c>
      <c r="H1543" s="14" t="s">
        <v>251</v>
      </c>
      <c r="I1543" s="14" t="s">
        <v>125</v>
      </c>
      <c r="J1543" s="14" t="s">
        <v>161</v>
      </c>
      <c r="K1543" s="14" t="s">
        <v>19043</v>
      </c>
      <c r="L1543" s="14" t="s">
        <v>19044</v>
      </c>
      <c r="M1543" s="14" t="s">
        <v>53</v>
      </c>
      <c r="N1543" s="14" t="s">
        <v>55</v>
      </c>
      <c r="O1543" s="14" t="b">
        <f t="shared" ca="1" si="268"/>
        <v>1</v>
      </c>
      <c r="P1543" s="14" t="b">
        <f t="shared" ca="1" si="269"/>
        <v>0</v>
      </c>
      <c r="Q1543" s="5"/>
      <c r="R1543" s="5"/>
      <c r="S1543" s="5"/>
      <c r="T1543" s="5"/>
      <c r="U1543" s="5"/>
      <c r="V1543" s="5"/>
      <c r="W1543" s="5"/>
      <c r="X1543" s="5"/>
      <c r="Y1543" s="5"/>
      <c r="Z1543" s="5"/>
      <c r="AA1543" s="5"/>
      <c r="AB1543" s="5"/>
      <c r="AC1543" s="5"/>
      <c r="AD1543" s="5"/>
      <c r="AE1543" s="5"/>
    </row>
    <row r="1544" spans="1:31" ht="21" customHeight="1">
      <c r="A1544" s="5" t="s">
        <v>10757</v>
      </c>
      <c r="B1544" s="5" t="s">
        <v>19049</v>
      </c>
      <c r="C1544" s="5" t="s">
        <v>170</v>
      </c>
      <c r="D1544" s="5" t="s">
        <v>378</v>
      </c>
      <c r="E1544" s="5" t="s">
        <v>45</v>
      </c>
      <c r="F1544" s="7">
        <v>18</v>
      </c>
      <c r="G1544" s="7">
        <v>30</v>
      </c>
      <c r="H1544" s="5" t="s">
        <v>251</v>
      </c>
      <c r="I1544" s="5" t="s">
        <v>108</v>
      </c>
      <c r="J1544" s="5" t="s">
        <v>76</v>
      </c>
      <c r="K1544" s="5" t="s">
        <v>19050</v>
      </c>
      <c r="L1544" s="5" t="s">
        <v>19051</v>
      </c>
      <c r="M1544" s="5" t="s">
        <v>53</v>
      </c>
      <c r="N1544" s="5" t="s">
        <v>55</v>
      </c>
      <c r="O1544" s="5" t="b">
        <f ca="1">IFERROR(__xludf.DUMMYFUNCTION("REGEXMATCH(A1544,""PHP"")"),TRUE)</f>
        <v>1</v>
      </c>
      <c r="P1544" s="5"/>
      <c r="Q1544" s="5"/>
      <c r="R1544" s="5"/>
      <c r="S1544" s="5"/>
      <c r="T1544" s="5"/>
      <c r="U1544" s="5"/>
      <c r="V1544" s="5"/>
      <c r="W1544" s="5"/>
      <c r="X1544" s="5"/>
      <c r="Y1544" s="5"/>
      <c r="Z1544" s="5"/>
      <c r="AA1544" s="5"/>
      <c r="AB1544" s="5"/>
      <c r="AC1544" s="5"/>
      <c r="AD1544" s="5"/>
      <c r="AE1544" s="5"/>
    </row>
    <row r="1545" spans="1:31" ht="21" customHeight="1">
      <c r="A1545" s="14" t="s">
        <v>19054</v>
      </c>
      <c r="B1545" s="14" t="s">
        <v>19055</v>
      </c>
      <c r="C1545" s="14" t="s">
        <v>20</v>
      </c>
      <c r="D1545" s="14" t="s">
        <v>520</v>
      </c>
      <c r="E1545" s="14" t="s">
        <v>29</v>
      </c>
      <c r="F1545" s="15">
        <v>18</v>
      </c>
      <c r="G1545" s="15">
        <v>25</v>
      </c>
      <c r="H1545" s="14" t="s">
        <v>2614</v>
      </c>
      <c r="I1545" s="14" t="s">
        <v>66</v>
      </c>
      <c r="J1545" s="14" t="s">
        <v>2520</v>
      </c>
      <c r="K1545" s="14" t="s">
        <v>12824</v>
      </c>
      <c r="L1545" s="14" t="s">
        <v>19059</v>
      </c>
      <c r="M1545" s="14" t="s">
        <v>53</v>
      </c>
      <c r="N1545" s="14" t="s">
        <v>55</v>
      </c>
      <c r="O1545" s="14" t="b">
        <f t="shared" ref="O1545:O1548" ca="1" si="270">IFERROR(__xludf.DUMMYFUNCTION("REGEXMATCH(A1545,""(?i)PHP"")"),FALSE)</f>
        <v>0</v>
      </c>
      <c r="P1545" s="14" t="b">
        <f t="shared" ref="P1545:P1547" ca="1" si="271">IFERROR(__xludf.DUMMYFUNCTION("REGEXMATCH(L1545,""(?i)PHP"")"),FALSE)</f>
        <v>0</v>
      </c>
      <c r="Q1545" s="5"/>
      <c r="R1545" s="5"/>
      <c r="S1545" s="5"/>
      <c r="T1545" s="5"/>
      <c r="U1545" s="5"/>
      <c r="V1545" s="5"/>
      <c r="W1545" s="5"/>
      <c r="X1545" s="5"/>
      <c r="Y1545" s="5"/>
      <c r="Z1545" s="5"/>
      <c r="AA1545" s="5"/>
      <c r="AB1545" s="5"/>
      <c r="AC1545" s="5"/>
      <c r="AD1545" s="5"/>
      <c r="AE1545" s="5"/>
    </row>
    <row r="1546" spans="1:31" ht="21" customHeight="1">
      <c r="A1546" s="5" t="s">
        <v>11714</v>
      </c>
      <c r="B1546" s="5" t="s">
        <v>19064</v>
      </c>
      <c r="C1546" s="5" t="s">
        <v>27</v>
      </c>
      <c r="D1546" s="5" t="s">
        <v>85</v>
      </c>
      <c r="E1546" s="5" t="s">
        <v>45</v>
      </c>
      <c r="F1546" s="7">
        <v>18</v>
      </c>
      <c r="G1546" s="7">
        <v>25</v>
      </c>
      <c r="H1546" s="5" t="s">
        <v>2614</v>
      </c>
      <c r="I1546" s="5" t="s">
        <v>66</v>
      </c>
      <c r="J1546" s="5" t="s">
        <v>48</v>
      </c>
      <c r="K1546" s="5" t="s">
        <v>1960</v>
      </c>
      <c r="L1546" s="5" t="s">
        <v>19065</v>
      </c>
      <c r="M1546" s="5" t="s">
        <v>1599</v>
      </c>
      <c r="N1546" s="5" t="s">
        <v>89</v>
      </c>
      <c r="O1546" s="5" t="b">
        <f t="shared" ca="1" si="270"/>
        <v>0</v>
      </c>
      <c r="P1546" s="5" t="b">
        <f t="shared" ca="1" si="271"/>
        <v>0</v>
      </c>
      <c r="Q1546" s="5"/>
      <c r="R1546" s="5"/>
      <c r="S1546" s="5"/>
      <c r="T1546" s="5"/>
      <c r="U1546" s="5"/>
      <c r="V1546" s="5"/>
      <c r="W1546" s="5"/>
      <c r="X1546" s="5"/>
      <c r="Y1546" s="5"/>
      <c r="Z1546" s="5"/>
      <c r="AA1546" s="5"/>
      <c r="AB1546" s="5"/>
      <c r="AC1546" s="5"/>
      <c r="AD1546" s="5"/>
      <c r="AE1546" s="5"/>
    </row>
    <row r="1547" spans="1:31" ht="21" customHeight="1">
      <c r="A1547" s="14" t="s">
        <v>6556</v>
      </c>
      <c r="B1547" s="14" t="s">
        <v>6557</v>
      </c>
      <c r="C1547" s="14" t="s">
        <v>170</v>
      </c>
      <c r="D1547" s="14" t="s">
        <v>390</v>
      </c>
      <c r="E1547" s="14" t="s">
        <v>45</v>
      </c>
      <c r="F1547" s="15">
        <v>18</v>
      </c>
      <c r="G1547" s="15">
        <v>30</v>
      </c>
      <c r="H1547" s="14" t="s">
        <v>251</v>
      </c>
      <c r="I1547" s="14" t="s">
        <v>108</v>
      </c>
      <c r="J1547" s="14" t="s">
        <v>315</v>
      </c>
      <c r="K1547" s="14" t="s">
        <v>2873</v>
      </c>
      <c r="L1547" s="14" t="s">
        <v>6563</v>
      </c>
      <c r="M1547" s="14" t="s">
        <v>100</v>
      </c>
      <c r="N1547" s="14" t="s">
        <v>55</v>
      </c>
      <c r="O1547" s="14" t="b">
        <f t="shared" ca="1" si="270"/>
        <v>0</v>
      </c>
      <c r="P1547" s="14" t="b">
        <f t="shared" ca="1" si="271"/>
        <v>0</v>
      </c>
      <c r="Q1547" s="5"/>
      <c r="R1547" s="5"/>
      <c r="S1547" s="5"/>
      <c r="T1547" s="5"/>
      <c r="U1547" s="5"/>
      <c r="V1547" s="5"/>
      <c r="W1547" s="5"/>
      <c r="X1547" s="5"/>
      <c r="Y1547" s="5"/>
      <c r="Z1547" s="5"/>
      <c r="AA1547" s="5"/>
      <c r="AB1547" s="5"/>
      <c r="AC1547" s="5"/>
      <c r="AD1547" s="5"/>
      <c r="AE1547" s="5"/>
    </row>
    <row r="1548" spans="1:31" ht="21" customHeight="1">
      <c r="A1548" s="5" t="s">
        <v>19073</v>
      </c>
      <c r="B1548" s="5" t="s">
        <v>19074</v>
      </c>
      <c r="C1548" s="5" t="s">
        <v>20</v>
      </c>
      <c r="D1548" s="5" t="s">
        <v>1173</v>
      </c>
      <c r="E1548" s="5" t="s">
        <v>45</v>
      </c>
      <c r="F1548" s="7">
        <v>18</v>
      </c>
      <c r="G1548" s="7">
        <v>25</v>
      </c>
      <c r="H1548" s="5" t="s">
        <v>2614</v>
      </c>
      <c r="I1548" s="5" t="s">
        <v>66</v>
      </c>
      <c r="J1548" s="5" t="s">
        <v>110</v>
      </c>
      <c r="K1548" s="5" t="s">
        <v>19076</v>
      </c>
      <c r="L1548" s="5" t="s">
        <v>19077</v>
      </c>
      <c r="M1548" s="5" t="s">
        <v>37</v>
      </c>
      <c r="N1548" s="5" t="s">
        <v>55</v>
      </c>
      <c r="O1548" s="5" t="b">
        <f t="shared" ca="1" si="270"/>
        <v>0</v>
      </c>
      <c r="P1548" s="5" t="b">
        <f ca="1">IFERROR(__xludf.DUMMYFUNCTION("REGEXMATCH(L1548,""PHP"")"),TRUE)</f>
        <v>1</v>
      </c>
      <c r="Q1548" s="5"/>
      <c r="R1548" s="5"/>
      <c r="S1548" s="5"/>
      <c r="T1548" s="5"/>
      <c r="U1548" s="5"/>
      <c r="V1548" s="5"/>
      <c r="W1548" s="5"/>
      <c r="X1548" s="5"/>
      <c r="Y1548" s="5"/>
      <c r="Z1548" s="5"/>
      <c r="AA1548" s="5"/>
      <c r="AB1548" s="5"/>
      <c r="AC1548" s="5"/>
      <c r="AD1548" s="5"/>
      <c r="AE1548" s="5"/>
    </row>
    <row r="1549" spans="1:31" ht="21" customHeight="1">
      <c r="A1549" s="5" t="s">
        <v>19080</v>
      </c>
      <c r="B1549" s="5" t="s">
        <v>1343</v>
      </c>
      <c r="C1549" s="5" t="s">
        <v>27</v>
      </c>
      <c r="D1549" s="5" t="s">
        <v>85</v>
      </c>
      <c r="E1549" s="5" t="s">
        <v>45</v>
      </c>
      <c r="F1549" s="7">
        <v>18</v>
      </c>
      <c r="G1549" s="7">
        <v>28</v>
      </c>
      <c r="H1549" s="5" t="s">
        <v>3407</v>
      </c>
      <c r="I1549" s="5" t="s">
        <v>66</v>
      </c>
      <c r="J1549" s="5" t="s">
        <v>87</v>
      </c>
      <c r="K1549" s="5" t="s">
        <v>1345</v>
      </c>
      <c r="L1549" s="5" t="s">
        <v>19081</v>
      </c>
      <c r="M1549" s="5" t="s">
        <v>53</v>
      </c>
      <c r="N1549" s="5" t="s">
        <v>38</v>
      </c>
      <c r="O1549" s="5" t="b">
        <f t="shared" ref="O1549:O1554" ca="1" si="272">IFERROR(__xludf.DUMMYFUNCTION("REGEXMATCH(A1549,""PHP"")"),TRUE)</f>
        <v>1</v>
      </c>
      <c r="P1549" s="5"/>
      <c r="Q1549" s="5"/>
      <c r="R1549" s="5"/>
      <c r="S1549" s="5"/>
      <c r="T1549" s="5"/>
      <c r="U1549" s="5"/>
      <c r="V1549" s="5"/>
      <c r="W1549" s="5"/>
      <c r="X1549" s="5"/>
      <c r="Y1549" s="5"/>
      <c r="Z1549" s="5"/>
      <c r="AA1549" s="5"/>
      <c r="AB1549" s="5"/>
      <c r="AC1549" s="5"/>
      <c r="AD1549" s="5"/>
      <c r="AE1549" s="5"/>
    </row>
    <row r="1550" spans="1:31" ht="21" customHeight="1">
      <c r="A1550" s="5" t="s">
        <v>10757</v>
      </c>
      <c r="B1550" s="5" t="s">
        <v>19084</v>
      </c>
      <c r="C1550" s="5" t="s">
        <v>20</v>
      </c>
      <c r="D1550" s="5" t="s">
        <v>2637</v>
      </c>
      <c r="E1550" s="5" t="s">
        <v>45</v>
      </c>
      <c r="F1550" s="7">
        <v>18</v>
      </c>
      <c r="G1550" s="7">
        <v>25</v>
      </c>
      <c r="H1550" s="5" t="s">
        <v>2614</v>
      </c>
      <c r="I1550" s="5" t="s">
        <v>66</v>
      </c>
      <c r="J1550" s="5" t="s">
        <v>2544</v>
      </c>
      <c r="K1550" s="5" t="s">
        <v>19085</v>
      </c>
      <c r="L1550" s="5" t="s">
        <v>19086</v>
      </c>
      <c r="M1550" s="5" t="s">
        <v>53</v>
      </c>
      <c r="N1550" s="5" t="s">
        <v>55</v>
      </c>
      <c r="O1550" s="5" t="b">
        <f t="shared" ca="1" si="272"/>
        <v>1</v>
      </c>
      <c r="P1550" s="5"/>
      <c r="Q1550" s="5"/>
      <c r="R1550" s="5"/>
      <c r="S1550" s="5"/>
      <c r="T1550" s="5"/>
      <c r="U1550" s="5"/>
      <c r="V1550" s="5"/>
      <c r="W1550" s="5"/>
      <c r="X1550" s="5"/>
      <c r="Y1550" s="5"/>
      <c r="Z1550" s="5"/>
      <c r="AA1550" s="5"/>
      <c r="AB1550" s="5"/>
      <c r="AC1550" s="5"/>
      <c r="AD1550" s="5"/>
      <c r="AE1550" s="5"/>
    </row>
    <row r="1551" spans="1:31" ht="21" customHeight="1">
      <c r="A1551" s="5" t="s">
        <v>14154</v>
      </c>
      <c r="B1551" s="5" t="s">
        <v>19088</v>
      </c>
      <c r="C1551" s="5" t="s">
        <v>27</v>
      </c>
      <c r="D1551" s="5" t="s">
        <v>47</v>
      </c>
      <c r="E1551" s="5" t="s">
        <v>45</v>
      </c>
      <c r="F1551" s="7">
        <v>18</v>
      </c>
      <c r="G1551" s="7">
        <v>30</v>
      </c>
      <c r="H1551" s="5" t="s">
        <v>251</v>
      </c>
      <c r="I1551" s="5" t="s">
        <v>108</v>
      </c>
      <c r="J1551" s="5" t="s">
        <v>947</v>
      </c>
      <c r="K1551" s="5" t="s">
        <v>19089</v>
      </c>
      <c r="L1551" s="5" t="s">
        <v>19091</v>
      </c>
      <c r="M1551" s="5" t="s">
        <v>37</v>
      </c>
      <c r="N1551" s="5" t="s">
        <v>237</v>
      </c>
      <c r="O1551" s="5" t="b">
        <f t="shared" ca="1" si="272"/>
        <v>1</v>
      </c>
      <c r="P1551" s="5"/>
      <c r="Q1551" s="5"/>
      <c r="R1551" s="5"/>
      <c r="S1551" s="5"/>
      <c r="T1551" s="5"/>
      <c r="U1551" s="5"/>
      <c r="V1551" s="5"/>
      <c r="W1551" s="5"/>
      <c r="X1551" s="5"/>
      <c r="Y1551" s="5"/>
      <c r="Z1551" s="5"/>
      <c r="AA1551" s="5"/>
      <c r="AB1551" s="5"/>
      <c r="AC1551" s="5"/>
      <c r="AD1551" s="5"/>
      <c r="AE1551" s="5"/>
    </row>
    <row r="1552" spans="1:31" ht="21" customHeight="1">
      <c r="A1552" s="5" t="s">
        <v>19094</v>
      </c>
      <c r="B1552" s="5" t="s">
        <v>6576</v>
      </c>
      <c r="C1552" s="5" t="s">
        <v>27</v>
      </c>
      <c r="D1552" s="5" t="s">
        <v>80</v>
      </c>
      <c r="E1552" s="5" t="s">
        <v>29</v>
      </c>
      <c r="F1552" s="7">
        <v>18</v>
      </c>
      <c r="G1552" s="7">
        <v>25</v>
      </c>
      <c r="H1552" s="5" t="s">
        <v>2614</v>
      </c>
      <c r="I1552" s="5" t="s">
        <v>66</v>
      </c>
      <c r="J1552" s="5" t="s">
        <v>117</v>
      </c>
      <c r="K1552" s="5" t="s">
        <v>6581</v>
      </c>
      <c r="L1552" s="5" t="s">
        <v>19097</v>
      </c>
      <c r="M1552" s="5" t="s">
        <v>37</v>
      </c>
      <c r="N1552" s="5" t="s">
        <v>38</v>
      </c>
      <c r="O1552" s="5" t="b">
        <f t="shared" ca="1" si="272"/>
        <v>1</v>
      </c>
      <c r="P1552" s="5"/>
      <c r="Q1552" s="5"/>
      <c r="R1552" s="5"/>
      <c r="S1552" s="5"/>
      <c r="T1552" s="5"/>
      <c r="U1552" s="5"/>
      <c r="V1552" s="5"/>
      <c r="W1552" s="5"/>
      <c r="X1552" s="5"/>
      <c r="Y1552" s="5"/>
      <c r="Z1552" s="5"/>
      <c r="AA1552" s="5"/>
      <c r="AB1552" s="5"/>
      <c r="AC1552" s="5"/>
      <c r="AD1552" s="5"/>
      <c r="AE1552" s="5"/>
    </row>
    <row r="1553" spans="1:31" ht="21" customHeight="1">
      <c r="A1553" s="5" t="s">
        <v>10757</v>
      </c>
      <c r="B1553" s="5" t="s">
        <v>19101</v>
      </c>
      <c r="C1553" s="5" t="s">
        <v>27</v>
      </c>
      <c r="D1553" s="5" t="s">
        <v>80</v>
      </c>
      <c r="E1553" s="5" t="s">
        <v>45</v>
      </c>
      <c r="F1553" s="7">
        <v>18</v>
      </c>
      <c r="G1553" s="7">
        <v>25</v>
      </c>
      <c r="H1553" s="5" t="s">
        <v>2614</v>
      </c>
      <c r="I1553" s="5" t="s">
        <v>66</v>
      </c>
      <c r="J1553" s="5" t="s">
        <v>6273</v>
      </c>
      <c r="K1553" s="5" t="s">
        <v>19103</v>
      </c>
      <c r="L1553" s="5" t="s">
        <v>19104</v>
      </c>
      <c r="M1553" s="5" t="s">
        <v>42</v>
      </c>
      <c r="N1553" s="5" t="s">
        <v>89</v>
      </c>
      <c r="O1553" s="5" t="b">
        <f t="shared" ca="1" si="272"/>
        <v>1</v>
      </c>
      <c r="P1553" s="5"/>
      <c r="Q1553" s="5"/>
      <c r="R1553" s="5"/>
      <c r="S1553" s="5"/>
      <c r="T1553" s="5"/>
      <c r="U1553" s="5"/>
      <c r="V1553" s="5"/>
      <c r="W1553" s="5"/>
      <c r="X1553" s="5"/>
      <c r="Y1553" s="5"/>
      <c r="Z1553" s="5"/>
      <c r="AA1553" s="5"/>
      <c r="AB1553" s="5"/>
      <c r="AC1553" s="5"/>
      <c r="AD1553" s="5"/>
      <c r="AE1553" s="5"/>
    </row>
    <row r="1554" spans="1:31" ht="21" customHeight="1">
      <c r="A1554" s="5" t="s">
        <v>19106</v>
      </c>
      <c r="B1554" s="5" t="s">
        <v>19107</v>
      </c>
      <c r="C1554" s="5" t="s">
        <v>27</v>
      </c>
      <c r="D1554" s="5" t="s">
        <v>85</v>
      </c>
      <c r="E1554" s="5" t="s">
        <v>29</v>
      </c>
      <c r="F1554" s="7">
        <v>18</v>
      </c>
      <c r="G1554" s="7">
        <v>25</v>
      </c>
      <c r="H1554" s="5" t="s">
        <v>2614</v>
      </c>
      <c r="I1554" s="5" t="s">
        <v>66</v>
      </c>
      <c r="J1554" s="5" t="s">
        <v>76</v>
      </c>
      <c r="K1554" s="9" t="s">
        <v>47</v>
      </c>
      <c r="L1554" s="5" t="s">
        <v>19111</v>
      </c>
      <c r="M1554" s="5" t="s">
        <v>53</v>
      </c>
      <c r="N1554" s="5" t="s">
        <v>38</v>
      </c>
      <c r="O1554" s="5" t="b">
        <f t="shared" ca="1" si="272"/>
        <v>1</v>
      </c>
      <c r="P1554" s="5"/>
      <c r="Q1554" s="5"/>
      <c r="R1554" s="5"/>
      <c r="S1554" s="5"/>
      <c r="T1554" s="5"/>
      <c r="U1554" s="5"/>
      <c r="V1554" s="5"/>
      <c r="W1554" s="5"/>
      <c r="X1554" s="5"/>
      <c r="Y1554" s="5"/>
      <c r="Z1554" s="5"/>
      <c r="AA1554" s="5"/>
      <c r="AB1554" s="5"/>
      <c r="AC1554" s="5"/>
      <c r="AD1554" s="5"/>
      <c r="AE1554" s="5"/>
    </row>
    <row r="1555" spans="1:31" ht="21" customHeight="1">
      <c r="A1555" s="14" t="s">
        <v>2611</v>
      </c>
      <c r="B1555" s="14" t="s">
        <v>2612</v>
      </c>
      <c r="C1555" s="14" t="s">
        <v>27</v>
      </c>
      <c r="D1555" s="14" t="s">
        <v>75</v>
      </c>
      <c r="E1555" s="14" t="s">
        <v>45</v>
      </c>
      <c r="F1555" s="15">
        <v>18</v>
      </c>
      <c r="G1555" s="15">
        <v>25</v>
      </c>
      <c r="H1555" s="14" t="s">
        <v>2614</v>
      </c>
      <c r="I1555" s="14" t="s">
        <v>108</v>
      </c>
      <c r="J1555" s="14" t="s">
        <v>1098</v>
      </c>
      <c r="K1555" s="16" t="s">
        <v>47</v>
      </c>
      <c r="L1555" s="16" t="s">
        <v>47</v>
      </c>
      <c r="M1555" s="14" t="s">
        <v>37</v>
      </c>
      <c r="N1555" s="14" t="s">
        <v>55</v>
      </c>
      <c r="O1555" s="14" t="b">
        <f t="shared" ref="O1555:O1557" ca="1" si="273">IFERROR(__xludf.DUMMYFUNCTION("REGEXMATCH(A1555,""(?i)PHP"")"),FALSE)</f>
        <v>0</v>
      </c>
      <c r="P1555" s="14" t="b">
        <f t="shared" ref="P1555:P1557" ca="1" si="274">IFERROR(__xludf.DUMMYFUNCTION("REGEXMATCH(L1555,""(?i)PHP"")"),FALSE)</f>
        <v>0</v>
      </c>
      <c r="Q1555" s="5"/>
      <c r="R1555" s="5"/>
      <c r="S1555" s="5"/>
      <c r="T1555" s="5"/>
      <c r="U1555" s="5"/>
      <c r="V1555" s="5"/>
      <c r="W1555" s="5"/>
      <c r="X1555" s="5"/>
      <c r="Y1555" s="5"/>
      <c r="Z1555" s="5"/>
      <c r="AA1555" s="5"/>
      <c r="AB1555" s="5"/>
      <c r="AC1555" s="5"/>
      <c r="AD1555" s="5"/>
      <c r="AE1555" s="5"/>
    </row>
    <row r="1556" spans="1:31" ht="21" customHeight="1">
      <c r="A1556" s="5" t="s">
        <v>19114</v>
      </c>
      <c r="B1556" s="5" t="s">
        <v>4058</v>
      </c>
      <c r="C1556" s="5" t="s">
        <v>27</v>
      </c>
      <c r="D1556" s="5" t="s">
        <v>85</v>
      </c>
      <c r="E1556" s="5" t="s">
        <v>45</v>
      </c>
      <c r="F1556" s="7">
        <v>18</v>
      </c>
      <c r="G1556" s="7">
        <v>30</v>
      </c>
      <c r="H1556" s="5" t="s">
        <v>251</v>
      </c>
      <c r="I1556" s="5" t="s">
        <v>66</v>
      </c>
      <c r="J1556" s="5" t="s">
        <v>315</v>
      </c>
      <c r="K1556" s="5" t="s">
        <v>4063</v>
      </c>
      <c r="L1556" s="5" t="s">
        <v>19115</v>
      </c>
      <c r="M1556" s="5" t="s">
        <v>37</v>
      </c>
      <c r="N1556" s="5" t="s">
        <v>55</v>
      </c>
      <c r="O1556" s="5" t="b">
        <f t="shared" ca="1" si="273"/>
        <v>0</v>
      </c>
      <c r="P1556" s="5" t="b">
        <f t="shared" ca="1" si="274"/>
        <v>0</v>
      </c>
      <c r="Q1556" s="5"/>
      <c r="R1556" s="5"/>
      <c r="S1556" s="5"/>
      <c r="T1556" s="5"/>
      <c r="U1556" s="5"/>
      <c r="V1556" s="5"/>
      <c r="W1556" s="5"/>
      <c r="X1556" s="5"/>
      <c r="Y1556" s="5"/>
      <c r="Z1556" s="5"/>
      <c r="AA1556" s="5"/>
      <c r="AB1556" s="5"/>
      <c r="AC1556" s="5"/>
      <c r="AD1556" s="5"/>
      <c r="AE1556" s="5"/>
    </row>
    <row r="1557" spans="1:31" ht="21" customHeight="1">
      <c r="A1557" s="14" t="s">
        <v>19118</v>
      </c>
      <c r="B1557" s="14" t="s">
        <v>1305</v>
      </c>
      <c r="C1557" s="14" t="s">
        <v>41</v>
      </c>
      <c r="D1557" s="14" t="s">
        <v>448</v>
      </c>
      <c r="E1557" s="14" t="s">
        <v>45</v>
      </c>
      <c r="F1557" s="15">
        <v>18</v>
      </c>
      <c r="G1557" s="15">
        <v>30</v>
      </c>
      <c r="H1557" s="14" t="s">
        <v>251</v>
      </c>
      <c r="I1557" s="14" t="s">
        <v>31</v>
      </c>
      <c r="J1557" s="14" t="s">
        <v>947</v>
      </c>
      <c r="K1557" s="14" t="s">
        <v>1307</v>
      </c>
      <c r="L1557" s="14" t="s">
        <v>19119</v>
      </c>
      <c r="M1557" s="14" t="s">
        <v>53</v>
      </c>
      <c r="N1557" s="14" t="s">
        <v>55</v>
      </c>
      <c r="O1557" s="14" t="b">
        <f t="shared" ca="1" si="273"/>
        <v>0</v>
      </c>
      <c r="P1557" s="14" t="b">
        <f t="shared" ca="1" si="274"/>
        <v>0</v>
      </c>
      <c r="Q1557" s="5"/>
      <c r="R1557" s="5"/>
      <c r="S1557" s="5"/>
      <c r="T1557" s="5"/>
      <c r="U1557" s="5"/>
      <c r="V1557" s="5"/>
      <c r="W1557" s="5"/>
      <c r="X1557" s="5"/>
      <c r="Y1557" s="5"/>
      <c r="Z1557" s="5"/>
      <c r="AA1557" s="5"/>
      <c r="AB1557" s="5"/>
      <c r="AC1557" s="5"/>
      <c r="AD1557" s="5"/>
      <c r="AE1557" s="5"/>
    </row>
    <row r="1558" spans="1:31" ht="21" customHeight="1">
      <c r="A1558" s="5" t="s">
        <v>248</v>
      </c>
      <c r="B1558" s="5" t="s">
        <v>19123</v>
      </c>
      <c r="C1558" s="5" t="s">
        <v>170</v>
      </c>
      <c r="D1558" s="5" t="s">
        <v>47</v>
      </c>
      <c r="E1558" s="5" t="s">
        <v>45</v>
      </c>
      <c r="F1558" s="7">
        <v>18</v>
      </c>
      <c r="G1558" s="7">
        <v>25</v>
      </c>
      <c r="H1558" s="5" t="s">
        <v>2614</v>
      </c>
      <c r="I1558" s="5" t="s">
        <v>66</v>
      </c>
      <c r="J1558" s="5" t="s">
        <v>2724</v>
      </c>
      <c r="K1558" s="5" t="s">
        <v>19124</v>
      </c>
      <c r="L1558" s="5" t="s">
        <v>19125</v>
      </c>
      <c r="M1558" s="5" t="s">
        <v>37</v>
      </c>
      <c r="N1558" s="5" t="s">
        <v>55</v>
      </c>
      <c r="O1558" s="5" t="b">
        <f t="shared" ref="O1558:O1561" ca="1" si="275">IFERROR(__xludf.DUMMYFUNCTION("REGEXMATCH(A1558,""PHP"")"),TRUE)</f>
        <v>1</v>
      </c>
      <c r="P1558" s="5"/>
      <c r="Q1558" s="5"/>
      <c r="R1558" s="5"/>
      <c r="S1558" s="5"/>
      <c r="T1558" s="5"/>
      <c r="U1558" s="5"/>
      <c r="V1558" s="5"/>
      <c r="W1558" s="5"/>
      <c r="X1558" s="5"/>
      <c r="Y1558" s="5"/>
      <c r="Z1558" s="5"/>
      <c r="AA1558" s="5"/>
      <c r="AB1558" s="5"/>
      <c r="AC1558" s="5"/>
      <c r="AD1558" s="5"/>
      <c r="AE1558" s="5"/>
    </row>
    <row r="1559" spans="1:31" ht="21" customHeight="1">
      <c r="A1559" s="5" t="s">
        <v>248</v>
      </c>
      <c r="B1559" s="5" t="s">
        <v>19127</v>
      </c>
      <c r="C1559" s="5" t="s">
        <v>170</v>
      </c>
      <c r="D1559" s="5" t="s">
        <v>390</v>
      </c>
      <c r="E1559" s="5" t="s">
        <v>29</v>
      </c>
      <c r="F1559" s="7">
        <v>18</v>
      </c>
      <c r="G1559" s="7">
        <v>30</v>
      </c>
      <c r="H1559" s="5" t="s">
        <v>251</v>
      </c>
      <c r="I1559" s="5" t="s">
        <v>66</v>
      </c>
      <c r="J1559" s="5" t="s">
        <v>106</v>
      </c>
      <c r="K1559" s="9" t="s">
        <v>47</v>
      </c>
      <c r="L1559" s="5" t="s">
        <v>19128</v>
      </c>
      <c r="M1559" s="5" t="s">
        <v>53</v>
      </c>
      <c r="N1559" s="5" t="s">
        <v>55</v>
      </c>
      <c r="O1559" s="5" t="b">
        <f t="shared" ca="1" si="275"/>
        <v>1</v>
      </c>
      <c r="P1559" s="5"/>
      <c r="Q1559" s="5"/>
      <c r="R1559" s="5"/>
      <c r="S1559" s="5"/>
      <c r="T1559" s="5"/>
      <c r="U1559" s="5"/>
      <c r="V1559" s="5"/>
      <c r="W1559" s="5"/>
      <c r="X1559" s="5"/>
      <c r="Y1559" s="5"/>
      <c r="Z1559" s="5"/>
      <c r="AA1559" s="5"/>
      <c r="AB1559" s="5"/>
      <c r="AC1559" s="5"/>
      <c r="AD1559" s="5"/>
      <c r="AE1559" s="5"/>
    </row>
    <row r="1560" spans="1:31" ht="21" customHeight="1">
      <c r="A1560" s="5" t="s">
        <v>19130</v>
      </c>
      <c r="B1560" s="5" t="s">
        <v>19131</v>
      </c>
      <c r="C1560" s="5" t="s">
        <v>41</v>
      </c>
      <c r="D1560" s="5" t="s">
        <v>94</v>
      </c>
      <c r="E1560" s="5" t="s">
        <v>29</v>
      </c>
      <c r="F1560" s="7">
        <v>18</v>
      </c>
      <c r="G1560" s="7">
        <v>25</v>
      </c>
      <c r="H1560" s="5" t="s">
        <v>2614</v>
      </c>
      <c r="I1560" s="5" t="s">
        <v>108</v>
      </c>
      <c r="J1560" s="5" t="s">
        <v>76</v>
      </c>
      <c r="K1560" s="5" t="s">
        <v>19133</v>
      </c>
      <c r="L1560" s="5" t="s">
        <v>19134</v>
      </c>
      <c r="M1560" s="5" t="s">
        <v>100</v>
      </c>
      <c r="N1560" s="5" t="s">
        <v>55</v>
      </c>
      <c r="O1560" s="5" t="b">
        <f t="shared" ca="1" si="275"/>
        <v>1</v>
      </c>
      <c r="P1560" s="5"/>
      <c r="Q1560" s="5"/>
      <c r="R1560" s="5"/>
      <c r="S1560" s="5"/>
      <c r="T1560" s="5"/>
      <c r="U1560" s="5"/>
      <c r="V1560" s="5"/>
      <c r="W1560" s="5"/>
      <c r="X1560" s="5"/>
      <c r="Y1560" s="5"/>
      <c r="Z1560" s="5"/>
      <c r="AA1560" s="5"/>
      <c r="AB1560" s="5"/>
      <c r="AC1560" s="5"/>
      <c r="AD1560" s="5"/>
      <c r="AE1560" s="5"/>
    </row>
    <row r="1561" spans="1:31" ht="21" customHeight="1">
      <c r="A1561" s="5" t="s">
        <v>14243</v>
      </c>
      <c r="B1561" s="5" t="s">
        <v>19136</v>
      </c>
      <c r="C1561" s="5" t="s">
        <v>41</v>
      </c>
      <c r="D1561" s="5" t="s">
        <v>94</v>
      </c>
      <c r="E1561" s="5" t="s">
        <v>29</v>
      </c>
      <c r="F1561" s="7">
        <v>18</v>
      </c>
      <c r="G1561" s="7">
        <v>25</v>
      </c>
      <c r="H1561" s="5" t="s">
        <v>2614</v>
      </c>
      <c r="I1561" s="5" t="s">
        <v>108</v>
      </c>
      <c r="J1561" s="5" t="s">
        <v>6217</v>
      </c>
      <c r="K1561" s="5" t="s">
        <v>19138</v>
      </c>
      <c r="L1561" s="5" t="s">
        <v>19139</v>
      </c>
      <c r="M1561" s="5" t="s">
        <v>42</v>
      </c>
      <c r="N1561" s="5" t="s">
        <v>55</v>
      </c>
      <c r="O1561" s="5" t="b">
        <f t="shared" ca="1" si="275"/>
        <v>1</v>
      </c>
      <c r="P1561" s="5"/>
      <c r="Q1561" s="5"/>
      <c r="R1561" s="5"/>
      <c r="S1561" s="5"/>
      <c r="T1561" s="5"/>
      <c r="U1561" s="5"/>
      <c r="V1561" s="5"/>
      <c r="W1561" s="5"/>
      <c r="X1561" s="5"/>
      <c r="Y1561" s="5"/>
      <c r="Z1561" s="5"/>
      <c r="AA1561" s="5"/>
      <c r="AB1561" s="5"/>
      <c r="AC1561" s="5"/>
      <c r="AD1561" s="5"/>
      <c r="AE1561" s="5"/>
    </row>
    <row r="1562" spans="1:31" ht="21" customHeight="1">
      <c r="A1562" s="14" t="s">
        <v>19140</v>
      </c>
      <c r="B1562" s="14" t="s">
        <v>5396</v>
      </c>
      <c r="C1562" s="14" t="s">
        <v>27</v>
      </c>
      <c r="D1562" s="14" t="s">
        <v>212</v>
      </c>
      <c r="E1562" s="14" t="s">
        <v>29</v>
      </c>
      <c r="F1562" s="15">
        <v>18</v>
      </c>
      <c r="G1562" s="15">
        <v>25</v>
      </c>
      <c r="H1562" s="14" t="s">
        <v>2614</v>
      </c>
      <c r="I1562" s="14" t="s">
        <v>66</v>
      </c>
      <c r="J1562" s="14" t="s">
        <v>106</v>
      </c>
      <c r="K1562" s="14" t="s">
        <v>5400</v>
      </c>
      <c r="L1562" s="14" t="s">
        <v>19141</v>
      </c>
      <c r="M1562" s="14" t="s">
        <v>53</v>
      </c>
      <c r="N1562" s="14" t="s">
        <v>55</v>
      </c>
      <c r="O1562" s="14" t="b">
        <f t="shared" ref="O1562:O1566" ca="1" si="276">IFERROR(__xludf.DUMMYFUNCTION("REGEXMATCH(A1562,""(?i)PHP"")"),FALSE)</f>
        <v>0</v>
      </c>
      <c r="P1562" s="14" t="b">
        <f t="shared" ref="P1562:P1566" ca="1" si="277">IFERROR(__xludf.DUMMYFUNCTION("REGEXMATCH(L1562,""(?i)PHP"")"),FALSE)</f>
        <v>0</v>
      </c>
      <c r="Q1562" s="5"/>
      <c r="R1562" s="5"/>
      <c r="S1562" s="5"/>
      <c r="T1562" s="5"/>
      <c r="U1562" s="5"/>
      <c r="V1562" s="5"/>
      <c r="W1562" s="5"/>
      <c r="X1562" s="5"/>
      <c r="Y1562" s="5"/>
      <c r="Z1562" s="5"/>
      <c r="AA1562" s="5"/>
      <c r="AB1562" s="5"/>
      <c r="AC1562" s="5"/>
      <c r="AD1562" s="5"/>
      <c r="AE1562" s="5"/>
    </row>
    <row r="1563" spans="1:31" ht="21" customHeight="1">
      <c r="A1563" s="14" t="s">
        <v>19145</v>
      </c>
      <c r="B1563" s="14" t="s">
        <v>19146</v>
      </c>
      <c r="C1563" s="14" t="s">
        <v>27</v>
      </c>
      <c r="D1563" s="14" t="s">
        <v>54</v>
      </c>
      <c r="E1563" s="14" t="s">
        <v>45</v>
      </c>
      <c r="F1563" s="15">
        <v>18</v>
      </c>
      <c r="G1563" s="15">
        <v>25</v>
      </c>
      <c r="H1563" s="14" t="s">
        <v>2614</v>
      </c>
      <c r="I1563" s="14" t="s">
        <v>66</v>
      </c>
      <c r="J1563" s="14" t="s">
        <v>57</v>
      </c>
      <c r="K1563" s="14" t="s">
        <v>19147</v>
      </c>
      <c r="L1563" s="14" t="s">
        <v>19148</v>
      </c>
      <c r="M1563" s="14" t="s">
        <v>37</v>
      </c>
      <c r="N1563" s="14" t="s">
        <v>55</v>
      </c>
      <c r="O1563" s="14" t="b">
        <f t="shared" ca="1" si="276"/>
        <v>0</v>
      </c>
      <c r="P1563" s="14" t="b">
        <f t="shared" ca="1" si="277"/>
        <v>0</v>
      </c>
      <c r="Q1563" s="5"/>
      <c r="R1563" s="5"/>
      <c r="S1563" s="5"/>
      <c r="T1563" s="5"/>
      <c r="U1563" s="5"/>
      <c r="V1563" s="5"/>
      <c r="W1563" s="5"/>
      <c r="X1563" s="5"/>
      <c r="Y1563" s="5"/>
      <c r="Z1563" s="5"/>
      <c r="AA1563" s="5"/>
      <c r="AB1563" s="5"/>
      <c r="AC1563" s="5"/>
      <c r="AD1563" s="5"/>
      <c r="AE1563" s="5"/>
    </row>
    <row r="1564" spans="1:31" ht="21" customHeight="1">
      <c r="A1564" s="14" t="s">
        <v>9556</v>
      </c>
      <c r="B1564" s="14" t="s">
        <v>16178</v>
      </c>
      <c r="C1564" s="14" t="s">
        <v>27</v>
      </c>
      <c r="D1564" s="14" t="s">
        <v>85</v>
      </c>
      <c r="E1564" s="14" t="s">
        <v>45</v>
      </c>
      <c r="F1564" s="15">
        <v>19</v>
      </c>
      <c r="G1564" s="15">
        <v>24</v>
      </c>
      <c r="H1564" s="14" t="s">
        <v>19152</v>
      </c>
      <c r="I1564" s="14" t="s">
        <v>108</v>
      </c>
      <c r="J1564" s="14" t="s">
        <v>4617</v>
      </c>
      <c r="K1564" s="14" t="s">
        <v>13031</v>
      </c>
      <c r="L1564" s="14" t="s">
        <v>19153</v>
      </c>
      <c r="M1564" s="14" t="s">
        <v>42</v>
      </c>
      <c r="N1564" s="14" t="s">
        <v>55</v>
      </c>
      <c r="O1564" s="14" t="b">
        <f t="shared" ca="1" si="276"/>
        <v>0</v>
      </c>
      <c r="P1564" s="14" t="b">
        <f t="shared" ca="1" si="277"/>
        <v>0</v>
      </c>
      <c r="Q1564" s="5"/>
      <c r="R1564" s="5"/>
      <c r="S1564" s="5"/>
      <c r="T1564" s="5"/>
      <c r="U1564" s="5"/>
      <c r="V1564" s="5"/>
      <c r="W1564" s="5"/>
      <c r="X1564" s="5"/>
      <c r="Y1564" s="5"/>
      <c r="Z1564" s="5"/>
      <c r="AA1564" s="5"/>
      <c r="AB1564" s="5"/>
      <c r="AC1564" s="5"/>
      <c r="AD1564" s="5"/>
      <c r="AE1564" s="5"/>
    </row>
    <row r="1565" spans="1:31" ht="21" customHeight="1">
      <c r="A1565" s="14" t="s">
        <v>19155</v>
      </c>
      <c r="B1565" s="14" t="s">
        <v>1334</v>
      </c>
      <c r="C1565" s="14" t="s">
        <v>27</v>
      </c>
      <c r="D1565" s="14" t="s">
        <v>85</v>
      </c>
      <c r="E1565" s="14" t="s">
        <v>45</v>
      </c>
      <c r="F1565" s="15">
        <v>20</v>
      </c>
      <c r="G1565" s="15">
        <v>35</v>
      </c>
      <c r="H1565" s="14" t="s">
        <v>3289</v>
      </c>
      <c r="I1565" s="14" t="s">
        <v>108</v>
      </c>
      <c r="J1565" s="14" t="s">
        <v>126</v>
      </c>
      <c r="K1565" s="14" t="s">
        <v>1336</v>
      </c>
      <c r="L1565" s="16" t="s">
        <v>47</v>
      </c>
      <c r="M1565" s="14" t="s">
        <v>53</v>
      </c>
      <c r="N1565" s="14" t="s">
        <v>89</v>
      </c>
      <c r="O1565" s="14" t="b">
        <f t="shared" ca="1" si="276"/>
        <v>0</v>
      </c>
      <c r="P1565" s="14" t="b">
        <f t="shared" ca="1" si="277"/>
        <v>0</v>
      </c>
      <c r="Q1565" s="5"/>
      <c r="R1565" s="5"/>
      <c r="S1565" s="5"/>
      <c r="T1565" s="5"/>
      <c r="U1565" s="5"/>
      <c r="V1565" s="5"/>
      <c r="W1565" s="5"/>
      <c r="X1565" s="5"/>
      <c r="Y1565" s="5"/>
      <c r="Z1565" s="5"/>
      <c r="AA1565" s="5"/>
      <c r="AB1565" s="5"/>
      <c r="AC1565" s="5"/>
      <c r="AD1565" s="5"/>
      <c r="AE1565" s="5"/>
    </row>
    <row r="1566" spans="1:31" ht="21" customHeight="1">
      <c r="A1566" s="14" t="s">
        <v>17337</v>
      </c>
      <c r="B1566" s="14" t="s">
        <v>19159</v>
      </c>
      <c r="C1566" s="14" t="s">
        <v>27</v>
      </c>
      <c r="D1566" s="14" t="s">
        <v>80</v>
      </c>
      <c r="E1566" s="14" t="s">
        <v>45</v>
      </c>
      <c r="F1566" s="15">
        <v>20</v>
      </c>
      <c r="G1566" s="15">
        <v>25</v>
      </c>
      <c r="H1566" s="14" t="s">
        <v>188</v>
      </c>
      <c r="I1566" s="14" t="s">
        <v>66</v>
      </c>
      <c r="J1566" s="14" t="s">
        <v>68</v>
      </c>
      <c r="K1566" s="14" t="s">
        <v>19160</v>
      </c>
      <c r="L1566" s="14" t="s">
        <v>19161</v>
      </c>
      <c r="M1566" s="14" t="s">
        <v>53</v>
      </c>
      <c r="N1566" s="14" t="s">
        <v>55</v>
      </c>
      <c r="O1566" s="14" t="b">
        <f t="shared" ca="1" si="276"/>
        <v>0</v>
      </c>
      <c r="P1566" s="14" t="b">
        <f t="shared" ca="1" si="277"/>
        <v>0</v>
      </c>
      <c r="Q1566" s="5"/>
      <c r="R1566" s="5"/>
      <c r="S1566" s="5"/>
      <c r="T1566" s="5"/>
      <c r="U1566" s="5"/>
      <c r="V1566" s="5"/>
      <c r="W1566" s="5"/>
      <c r="X1566" s="5"/>
      <c r="Y1566" s="5"/>
      <c r="Z1566" s="5"/>
      <c r="AA1566" s="5"/>
      <c r="AB1566" s="5"/>
      <c r="AC1566" s="5"/>
      <c r="AD1566" s="5"/>
      <c r="AE1566" s="5"/>
    </row>
    <row r="1567" spans="1:31" ht="21" customHeight="1">
      <c r="A1567" s="5" t="s">
        <v>19163</v>
      </c>
      <c r="B1567" s="5" t="s">
        <v>19164</v>
      </c>
      <c r="C1567" s="5" t="s">
        <v>27</v>
      </c>
      <c r="D1567" s="5" t="s">
        <v>575</v>
      </c>
      <c r="E1567" s="5" t="s">
        <v>29</v>
      </c>
      <c r="F1567" s="7">
        <v>20</v>
      </c>
      <c r="G1567" s="7">
        <v>35</v>
      </c>
      <c r="H1567" s="5" t="s">
        <v>3289</v>
      </c>
      <c r="I1567" s="5" t="s">
        <v>66</v>
      </c>
      <c r="J1567" s="5" t="s">
        <v>117</v>
      </c>
      <c r="K1567" s="5" t="s">
        <v>19165</v>
      </c>
      <c r="L1567" s="5" t="s">
        <v>19166</v>
      </c>
      <c r="M1567" s="5" t="s">
        <v>37</v>
      </c>
      <c r="N1567" s="5" t="s">
        <v>55</v>
      </c>
      <c r="O1567" s="5" t="b">
        <f t="shared" ref="O1567:O1569" ca="1" si="278">IFERROR(__xludf.DUMMYFUNCTION("REGEXMATCH(A1567,""PHP"")"),TRUE)</f>
        <v>1</v>
      </c>
      <c r="P1567" s="5"/>
      <c r="Q1567" s="5"/>
      <c r="R1567" s="5"/>
      <c r="S1567" s="5"/>
      <c r="T1567" s="5"/>
      <c r="U1567" s="5"/>
      <c r="V1567" s="5"/>
      <c r="W1567" s="5"/>
      <c r="X1567" s="5"/>
      <c r="Y1567" s="5"/>
      <c r="Z1567" s="5"/>
      <c r="AA1567" s="5"/>
      <c r="AB1567" s="5"/>
      <c r="AC1567" s="5"/>
      <c r="AD1567" s="5"/>
      <c r="AE1567" s="5"/>
    </row>
    <row r="1568" spans="1:31" ht="21" customHeight="1">
      <c r="A1568" s="5" t="s">
        <v>14186</v>
      </c>
      <c r="B1568" s="5" t="s">
        <v>16605</v>
      </c>
      <c r="C1568" s="5" t="s">
        <v>27</v>
      </c>
      <c r="D1568" s="5" t="s">
        <v>199</v>
      </c>
      <c r="E1568" s="5" t="s">
        <v>45</v>
      </c>
      <c r="F1568" s="7">
        <v>20</v>
      </c>
      <c r="G1568" s="7">
        <v>40</v>
      </c>
      <c r="H1568" s="5" t="s">
        <v>2981</v>
      </c>
      <c r="I1568" s="5" t="s">
        <v>108</v>
      </c>
      <c r="J1568" s="5" t="s">
        <v>117</v>
      </c>
      <c r="K1568" s="5" t="s">
        <v>1532</v>
      </c>
      <c r="L1568" s="5" t="s">
        <v>16607</v>
      </c>
      <c r="M1568" s="5" t="s">
        <v>42</v>
      </c>
      <c r="N1568" s="5" t="s">
        <v>38</v>
      </c>
      <c r="O1568" s="5" t="b">
        <f t="shared" ca="1" si="278"/>
        <v>1</v>
      </c>
      <c r="P1568" s="5"/>
      <c r="Q1568" s="5"/>
      <c r="R1568" s="5"/>
      <c r="S1568" s="5"/>
      <c r="T1568" s="5"/>
      <c r="U1568" s="5"/>
      <c r="V1568" s="5"/>
      <c r="W1568" s="5"/>
      <c r="X1568" s="5"/>
      <c r="Y1568" s="5"/>
      <c r="Z1568" s="5"/>
      <c r="AA1568" s="5"/>
      <c r="AB1568" s="5"/>
      <c r="AC1568" s="5"/>
      <c r="AD1568" s="5"/>
      <c r="AE1568" s="5"/>
    </row>
    <row r="1569" spans="1:31" ht="21" customHeight="1">
      <c r="A1569" s="5" t="s">
        <v>10757</v>
      </c>
      <c r="B1569" s="5" t="s">
        <v>19168</v>
      </c>
      <c r="C1569" s="5" t="s">
        <v>27</v>
      </c>
      <c r="D1569" s="5" t="s">
        <v>85</v>
      </c>
      <c r="E1569" s="5" t="s">
        <v>45</v>
      </c>
      <c r="F1569" s="7">
        <v>20</v>
      </c>
      <c r="G1569" s="7">
        <v>25</v>
      </c>
      <c r="H1569" s="5" t="s">
        <v>188</v>
      </c>
      <c r="I1569" s="5" t="s">
        <v>66</v>
      </c>
      <c r="J1569" s="5" t="s">
        <v>76</v>
      </c>
      <c r="K1569" s="5" t="s">
        <v>19169</v>
      </c>
      <c r="L1569" s="5" t="s">
        <v>19170</v>
      </c>
      <c r="M1569" s="5" t="s">
        <v>37</v>
      </c>
      <c r="N1569" s="5" t="s">
        <v>55</v>
      </c>
      <c r="O1569" s="5" t="b">
        <f t="shared" ca="1" si="278"/>
        <v>1</v>
      </c>
      <c r="P1569" s="5"/>
      <c r="Q1569" s="5"/>
      <c r="R1569" s="5"/>
      <c r="S1569" s="5"/>
      <c r="T1569" s="5"/>
      <c r="U1569" s="5"/>
      <c r="V1569" s="5"/>
      <c r="W1569" s="5"/>
      <c r="X1569" s="5"/>
      <c r="Y1569" s="5"/>
      <c r="Z1569" s="5"/>
      <c r="AA1569" s="5"/>
      <c r="AB1569" s="5"/>
      <c r="AC1569" s="5"/>
      <c r="AD1569" s="5"/>
      <c r="AE1569" s="5"/>
    </row>
    <row r="1570" spans="1:31" ht="21" customHeight="1">
      <c r="A1570" s="14" t="s">
        <v>19172</v>
      </c>
      <c r="B1570" s="14" t="s">
        <v>19173</v>
      </c>
      <c r="C1570" s="14" t="s">
        <v>170</v>
      </c>
      <c r="D1570" s="14" t="s">
        <v>47</v>
      </c>
      <c r="E1570" s="14" t="s">
        <v>29</v>
      </c>
      <c r="F1570" s="15">
        <v>20</v>
      </c>
      <c r="G1570" s="15">
        <v>30</v>
      </c>
      <c r="H1570" s="14" t="s">
        <v>1088</v>
      </c>
      <c r="I1570" s="14" t="s">
        <v>31</v>
      </c>
      <c r="J1570" s="14" t="s">
        <v>942</v>
      </c>
      <c r="K1570" s="14" t="s">
        <v>19174</v>
      </c>
      <c r="L1570" s="14" t="s">
        <v>19176</v>
      </c>
      <c r="M1570" s="14" t="s">
        <v>100</v>
      </c>
      <c r="N1570" s="14" t="s">
        <v>55</v>
      </c>
      <c r="O1570" s="14" t="b">
        <f t="shared" ref="O1570:O1573" ca="1" si="279">IFERROR(__xludf.DUMMYFUNCTION("REGEXMATCH(A1570,""(?i)PHP"")"),FALSE)</f>
        <v>0</v>
      </c>
      <c r="P1570" s="14" t="b">
        <f t="shared" ref="P1570:P1573" ca="1" si="280">IFERROR(__xludf.DUMMYFUNCTION("REGEXMATCH(L1570,""(?i)PHP"")"),FALSE)</f>
        <v>0</v>
      </c>
      <c r="Q1570" s="5"/>
      <c r="R1570" s="5"/>
      <c r="S1570" s="5"/>
      <c r="T1570" s="5"/>
      <c r="U1570" s="5"/>
      <c r="V1570" s="5"/>
      <c r="W1570" s="5"/>
      <c r="X1570" s="5"/>
      <c r="Y1570" s="5"/>
      <c r="Z1570" s="5"/>
      <c r="AA1570" s="5"/>
      <c r="AB1570" s="5"/>
      <c r="AC1570" s="5"/>
      <c r="AD1570" s="5"/>
      <c r="AE1570" s="5"/>
    </row>
    <row r="1571" spans="1:31" ht="21" customHeight="1">
      <c r="A1571" s="14" t="s">
        <v>9556</v>
      </c>
      <c r="B1571" s="14" t="s">
        <v>19178</v>
      </c>
      <c r="C1571" s="14" t="s">
        <v>27</v>
      </c>
      <c r="D1571" s="14" t="s">
        <v>85</v>
      </c>
      <c r="E1571" s="14" t="s">
        <v>45</v>
      </c>
      <c r="F1571" s="15">
        <v>20</v>
      </c>
      <c r="G1571" s="15">
        <v>25</v>
      </c>
      <c r="H1571" s="14" t="s">
        <v>188</v>
      </c>
      <c r="I1571" s="14" t="s">
        <v>66</v>
      </c>
      <c r="J1571" s="14" t="s">
        <v>444</v>
      </c>
      <c r="K1571" s="16" t="s">
        <v>47</v>
      </c>
      <c r="L1571" s="14" t="s">
        <v>19180</v>
      </c>
      <c r="M1571" s="14" t="s">
        <v>53</v>
      </c>
      <c r="N1571" s="14" t="s">
        <v>55</v>
      </c>
      <c r="O1571" s="14" t="b">
        <f t="shared" ca="1" si="279"/>
        <v>0</v>
      </c>
      <c r="P1571" s="14" t="b">
        <f t="shared" ca="1" si="280"/>
        <v>0</v>
      </c>
      <c r="Q1571" s="5"/>
      <c r="R1571" s="5"/>
      <c r="S1571" s="5"/>
      <c r="T1571" s="5"/>
      <c r="U1571" s="5"/>
      <c r="V1571" s="5"/>
      <c r="W1571" s="5"/>
      <c r="X1571" s="5"/>
      <c r="Y1571" s="5"/>
      <c r="Z1571" s="5"/>
      <c r="AA1571" s="5"/>
      <c r="AB1571" s="5"/>
      <c r="AC1571" s="5"/>
      <c r="AD1571" s="5"/>
      <c r="AE1571" s="5"/>
    </row>
    <row r="1572" spans="1:31" ht="21" customHeight="1">
      <c r="A1572" s="14" t="s">
        <v>19181</v>
      </c>
      <c r="B1572" s="14" t="s">
        <v>19182</v>
      </c>
      <c r="C1572" s="14" t="s">
        <v>27</v>
      </c>
      <c r="D1572" s="14" t="s">
        <v>80</v>
      </c>
      <c r="E1572" s="14" t="s">
        <v>45</v>
      </c>
      <c r="F1572" s="15">
        <v>20</v>
      </c>
      <c r="G1572" s="15">
        <v>25</v>
      </c>
      <c r="H1572" s="14" t="s">
        <v>188</v>
      </c>
      <c r="I1572" s="14" t="s">
        <v>108</v>
      </c>
      <c r="J1572" s="14" t="s">
        <v>110</v>
      </c>
      <c r="K1572" s="14" t="s">
        <v>19184</v>
      </c>
      <c r="L1572" s="14" t="s">
        <v>19185</v>
      </c>
      <c r="M1572" s="14" t="s">
        <v>53</v>
      </c>
      <c r="N1572" s="14" t="s">
        <v>55</v>
      </c>
      <c r="O1572" s="14" t="b">
        <f t="shared" ca="1" si="279"/>
        <v>0</v>
      </c>
      <c r="P1572" s="14" t="b">
        <f t="shared" ca="1" si="280"/>
        <v>0</v>
      </c>
      <c r="Q1572" s="5"/>
      <c r="R1572" s="5"/>
      <c r="S1572" s="5"/>
      <c r="T1572" s="5"/>
      <c r="U1572" s="5"/>
      <c r="V1572" s="5"/>
      <c r="W1572" s="5"/>
      <c r="X1572" s="5"/>
      <c r="Y1572" s="5"/>
      <c r="Z1572" s="5"/>
      <c r="AA1572" s="5"/>
      <c r="AB1572" s="5"/>
      <c r="AC1572" s="5"/>
      <c r="AD1572" s="5"/>
      <c r="AE1572" s="5"/>
    </row>
    <row r="1573" spans="1:31" ht="21" customHeight="1">
      <c r="A1573" s="14" t="s">
        <v>19187</v>
      </c>
      <c r="B1573" s="14" t="s">
        <v>19188</v>
      </c>
      <c r="C1573" s="14" t="s">
        <v>27</v>
      </c>
      <c r="D1573" s="14" t="s">
        <v>80</v>
      </c>
      <c r="E1573" s="14" t="s">
        <v>45</v>
      </c>
      <c r="F1573" s="15">
        <v>20</v>
      </c>
      <c r="G1573" s="15">
        <v>25</v>
      </c>
      <c r="H1573" s="14" t="s">
        <v>188</v>
      </c>
      <c r="I1573" s="14" t="s">
        <v>31</v>
      </c>
      <c r="J1573" s="14" t="s">
        <v>999</v>
      </c>
      <c r="K1573" s="14" t="s">
        <v>19189</v>
      </c>
      <c r="L1573" s="14" t="s">
        <v>19191</v>
      </c>
      <c r="M1573" s="14" t="s">
        <v>37</v>
      </c>
      <c r="N1573" s="14" t="s">
        <v>237</v>
      </c>
      <c r="O1573" s="14" t="b">
        <f t="shared" ca="1" si="279"/>
        <v>0</v>
      </c>
      <c r="P1573" s="14" t="b">
        <f t="shared" ca="1" si="280"/>
        <v>0</v>
      </c>
      <c r="Q1573" s="5"/>
      <c r="R1573" s="5"/>
      <c r="S1573" s="5"/>
      <c r="T1573" s="5"/>
      <c r="U1573" s="5"/>
      <c r="V1573" s="5"/>
      <c r="W1573" s="5"/>
      <c r="X1573" s="5"/>
      <c r="Y1573" s="5"/>
      <c r="Z1573" s="5"/>
      <c r="AA1573" s="5"/>
      <c r="AB1573" s="5"/>
      <c r="AC1573" s="5"/>
      <c r="AD1573" s="5"/>
      <c r="AE1573" s="5"/>
    </row>
    <row r="1574" spans="1:31" ht="21" customHeight="1">
      <c r="A1574" s="5" t="s">
        <v>248</v>
      </c>
      <c r="B1574" s="5" t="s">
        <v>14001</v>
      </c>
      <c r="C1574" s="5" t="s">
        <v>170</v>
      </c>
      <c r="D1574" s="5" t="s">
        <v>390</v>
      </c>
      <c r="E1574" s="5" t="s">
        <v>29</v>
      </c>
      <c r="F1574" s="7">
        <v>20</v>
      </c>
      <c r="G1574" s="7">
        <v>25</v>
      </c>
      <c r="H1574" s="5" t="s">
        <v>188</v>
      </c>
      <c r="I1574" s="5" t="s">
        <v>108</v>
      </c>
      <c r="J1574" s="5" t="s">
        <v>57</v>
      </c>
      <c r="K1574" s="5" t="s">
        <v>14005</v>
      </c>
      <c r="L1574" s="5" t="s">
        <v>19194</v>
      </c>
      <c r="M1574" s="5" t="s">
        <v>53</v>
      </c>
      <c r="N1574" s="5" t="s">
        <v>55</v>
      </c>
      <c r="O1574" s="5" t="b">
        <f ca="1">IFERROR(__xludf.DUMMYFUNCTION("REGEXMATCH(A1574,""PHP"")"),TRUE)</f>
        <v>1</v>
      </c>
      <c r="P1574" s="5"/>
      <c r="Q1574" s="5"/>
      <c r="R1574" s="5"/>
      <c r="S1574" s="5"/>
      <c r="T1574" s="5"/>
      <c r="U1574" s="5"/>
      <c r="V1574" s="5"/>
      <c r="W1574" s="5"/>
      <c r="X1574" s="5"/>
      <c r="Y1574" s="5"/>
      <c r="Z1574" s="5"/>
      <c r="AA1574" s="5"/>
      <c r="AB1574" s="5"/>
      <c r="AC1574" s="5"/>
      <c r="AD1574" s="5"/>
      <c r="AE1574" s="5"/>
    </row>
    <row r="1575" spans="1:31" ht="21" customHeight="1">
      <c r="A1575" s="14" t="s">
        <v>19195</v>
      </c>
      <c r="B1575" s="14" t="s">
        <v>19196</v>
      </c>
      <c r="C1575" s="14" t="s">
        <v>20</v>
      </c>
      <c r="D1575" s="14" t="s">
        <v>21</v>
      </c>
      <c r="E1575" s="14" t="s">
        <v>45</v>
      </c>
      <c r="F1575" s="15">
        <v>20</v>
      </c>
      <c r="G1575" s="15">
        <v>25</v>
      </c>
      <c r="H1575" s="14" t="s">
        <v>188</v>
      </c>
      <c r="I1575" s="14" t="s">
        <v>108</v>
      </c>
      <c r="J1575" s="14" t="s">
        <v>1770</v>
      </c>
      <c r="K1575" s="14" t="s">
        <v>6890</v>
      </c>
      <c r="L1575" s="14" t="s">
        <v>19197</v>
      </c>
      <c r="M1575" s="14" t="s">
        <v>37</v>
      </c>
      <c r="N1575" s="14" t="s">
        <v>55</v>
      </c>
      <c r="O1575" s="14" t="b">
        <f ca="1">IFERROR(__xludf.DUMMYFUNCTION("REGEXMATCH(A1575,""(?i)PHP"")"),FALSE)</f>
        <v>0</v>
      </c>
      <c r="P1575" s="14" t="b">
        <f ca="1">IFERROR(__xludf.DUMMYFUNCTION("REGEXMATCH(L1575,""(?i)PHP"")"),FALSE)</f>
        <v>0</v>
      </c>
      <c r="Q1575" s="5"/>
      <c r="R1575" s="5"/>
      <c r="S1575" s="5"/>
      <c r="T1575" s="5"/>
      <c r="U1575" s="5"/>
      <c r="V1575" s="5"/>
      <c r="W1575" s="5"/>
      <c r="X1575" s="5"/>
      <c r="Y1575" s="5"/>
      <c r="Z1575" s="5"/>
      <c r="AA1575" s="5"/>
      <c r="AB1575" s="5"/>
      <c r="AC1575" s="5"/>
      <c r="AD1575" s="5"/>
      <c r="AE1575" s="5"/>
    </row>
    <row r="1576" spans="1:31" ht="21" customHeight="1">
      <c r="A1576" s="5" t="s">
        <v>19202</v>
      </c>
      <c r="B1576" s="5" t="s">
        <v>5708</v>
      </c>
      <c r="C1576" s="5" t="s">
        <v>20</v>
      </c>
      <c r="D1576" s="5" t="s">
        <v>47</v>
      </c>
      <c r="E1576" s="5" t="s">
        <v>45</v>
      </c>
      <c r="F1576" s="7">
        <v>20</v>
      </c>
      <c r="G1576" s="7">
        <v>40</v>
      </c>
      <c r="H1576" s="5" t="s">
        <v>2981</v>
      </c>
      <c r="I1576" s="5" t="s">
        <v>108</v>
      </c>
      <c r="J1576" s="5" t="s">
        <v>76</v>
      </c>
      <c r="K1576" s="5" t="s">
        <v>19203</v>
      </c>
      <c r="L1576" s="5" t="s">
        <v>19204</v>
      </c>
      <c r="M1576" s="5" t="s">
        <v>648</v>
      </c>
      <c r="N1576" s="5" t="s">
        <v>237</v>
      </c>
      <c r="O1576" s="5" t="b">
        <f ca="1">IFERROR(__xludf.DUMMYFUNCTION("REGEXMATCH(A1576,""PHP"")"),TRUE)</f>
        <v>1</v>
      </c>
      <c r="P1576" s="5"/>
      <c r="Q1576" s="5"/>
      <c r="R1576" s="5"/>
      <c r="S1576" s="5"/>
      <c r="T1576" s="5"/>
      <c r="U1576" s="5"/>
      <c r="V1576" s="5"/>
      <c r="W1576" s="5"/>
      <c r="X1576" s="5"/>
      <c r="Y1576" s="5"/>
      <c r="Z1576" s="5"/>
      <c r="AA1576" s="5"/>
      <c r="AB1576" s="5"/>
      <c r="AC1576" s="5"/>
      <c r="AD1576" s="5"/>
      <c r="AE1576" s="5"/>
    </row>
    <row r="1577" spans="1:31" ht="21" customHeight="1">
      <c r="A1577" s="14" t="s">
        <v>9556</v>
      </c>
      <c r="B1577" s="14" t="s">
        <v>19206</v>
      </c>
      <c r="C1577" s="14" t="s">
        <v>27</v>
      </c>
      <c r="D1577" s="14" t="s">
        <v>119</v>
      </c>
      <c r="E1577" s="14" t="s">
        <v>45</v>
      </c>
      <c r="F1577" s="15">
        <v>20</v>
      </c>
      <c r="G1577" s="15">
        <v>30</v>
      </c>
      <c r="H1577" s="14" t="s">
        <v>1088</v>
      </c>
      <c r="I1577" s="14" t="s">
        <v>66</v>
      </c>
      <c r="J1577" s="14" t="s">
        <v>4546</v>
      </c>
      <c r="K1577" s="14" t="s">
        <v>19208</v>
      </c>
      <c r="L1577" s="14" t="s">
        <v>19210</v>
      </c>
      <c r="M1577" s="14" t="s">
        <v>42</v>
      </c>
      <c r="N1577" s="14" t="s">
        <v>55</v>
      </c>
      <c r="O1577" s="14" t="b">
        <f t="shared" ref="O1577:O1579" ca="1" si="281">IFERROR(__xludf.DUMMYFUNCTION("REGEXMATCH(A1577,""(?i)PHP"")"),FALSE)</f>
        <v>0</v>
      </c>
      <c r="P1577" s="14" t="b">
        <f t="shared" ref="P1577:P1579" ca="1" si="282">IFERROR(__xludf.DUMMYFUNCTION("REGEXMATCH(L1577,""(?i)PHP"")"),FALSE)</f>
        <v>0</v>
      </c>
      <c r="Q1577" s="5"/>
      <c r="R1577" s="5"/>
      <c r="S1577" s="5"/>
      <c r="T1577" s="5"/>
      <c r="U1577" s="5"/>
      <c r="V1577" s="5"/>
      <c r="W1577" s="5"/>
      <c r="X1577" s="5"/>
      <c r="Y1577" s="5"/>
      <c r="Z1577" s="5"/>
      <c r="AA1577" s="5"/>
      <c r="AB1577" s="5"/>
      <c r="AC1577" s="5"/>
      <c r="AD1577" s="5"/>
      <c r="AE1577" s="5"/>
    </row>
    <row r="1578" spans="1:31" ht="21" customHeight="1">
      <c r="A1578" s="14" t="s">
        <v>9556</v>
      </c>
      <c r="B1578" s="14" t="s">
        <v>19213</v>
      </c>
      <c r="C1578" s="14" t="s">
        <v>170</v>
      </c>
      <c r="D1578" s="14" t="s">
        <v>390</v>
      </c>
      <c r="E1578" s="14" t="s">
        <v>45</v>
      </c>
      <c r="F1578" s="15">
        <v>20</v>
      </c>
      <c r="G1578" s="15">
        <v>25</v>
      </c>
      <c r="H1578" s="14" t="s">
        <v>188</v>
      </c>
      <c r="I1578" s="14" t="s">
        <v>108</v>
      </c>
      <c r="J1578" s="14" t="s">
        <v>16860</v>
      </c>
      <c r="K1578" s="14" t="s">
        <v>5715</v>
      </c>
      <c r="L1578" s="14" t="s">
        <v>19214</v>
      </c>
      <c r="M1578" s="14" t="s">
        <v>37</v>
      </c>
      <c r="N1578" s="14" t="s">
        <v>55</v>
      </c>
      <c r="O1578" s="14" t="b">
        <f t="shared" ca="1" si="281"/>
        <v>0</v>
      </c>
      <c r="P1578" s="14" t="b">
        <f t="shared" ca="1" si="282"/>
        <v>0</v>
      </c>
      <c r="Q1578" s="5"/>
      <c r="R1578" s="5"/>
      <c r="S1578" s="5"/>
      <c r="T1578" s="5"/>
      <c r="U1578" s="5"/>
      <c r="V1578" s="5"/>
      <c r="W1578" s="5"/>
      <c r="X1578" s="5"/>
      <c r="Y1578" s="5"/>
      <c r="Z1578" s="5"/>
      <c r="AA1578" s="5"/>
      <c r="AB1578" s="5"/>
      <c r="AC1578" s="5"/>
      <c r="AD1578" s="5"/>
      <c r="AE1578" s="5"/>
    </row>
    <row r="1579" spans="1:31" ht="21" customHeight="1">
      <c r="A1579" s="14" t="s">
        <v>19216</v>
      </c>
      <c r="B1579" s="14" t="s">
        <v>6805</v>
      </c>
      <c r="C1579" s="14" t="s">
        <v>20</v>
      </c>
      <c r="D1579" s="14" t="s">
        <v>21</v>
      </c>
      <c r="E1579" s="14" t="s">
        <v>45</v>
      </c>
      <c r="F1579" s="15">
        <v>20</v>
      </c>
      <c r="G1579" s="15">
        <v>40</v>
      </c>
      <c r="H1579" s="14" t="s">
        <v>2981</v>
      </c>
      <c r="I1579" s="14" t="s">
        <v>31</v>
      </c>
      <c r="J1579" s="14" t="s">
        <v>1439</v>
      </c>
      <c r="K1579" s="16" t="s">
        <v>47</v>
      </c>
      <c r="L1579" s="14" t="s">
        <v>19218</v>
      </c>
      <c r="M1579" s="14" t="s">
        <v>42</v>
      </c>
      <c r="N1579" s="14" t="s">
        <v>38</v>
      </c>
      <c r="O1579" s="14" t="b">
        <f t="shared" ca="1" si="281"/>
        <v>0</v>
      </c>
      <c r="P1579" s="14" t="b">
        <f t="shared" ca="1" si="282"/>
        <v>0</v>
      </c>
      <c r="Q1579" s="5"/>
      <c r="R1579" s="5"/>
      <c r="S1579" s="5"/>
      <c r="T1579" s="5"/>
      <c r="U1579" s="5"/>
      <c r="V1579" s="5"/>
      <c r="W1579" s="5"/>
      <c r="X1579" s="5"/>
      <c r="Y1579" s="5"/>
      <c r="Z1579" s="5"/>
      <c r="AA1579" s="5"/>
      <c r="AB1579" s="5"/>
      <c r="AC1579" s="5"/>
      <c r="AD1579" s="5"/>
      <c r="AE1579" s="5"/>
    </row>
    <row r="1580" spans="1:31" ht="21" customHeight="1">
      <c r="A1580" s="5" t="s">
        <v>19225</v>
      </c>
      <c r="B1580" s="5" t="s">
        <v>6437</v>
      </c>
      <c r="C1580" s="5" t="s">
        <v>20</v>
      </c>
      <c r="D1580" s="5" t="s">
        <v>21</v>
      </c>
      <c r="E1580" s="5" t="s">
        <v>45</v>
      </c>
      <c r="F1580" s="7">
        <v>20</v>
      </c>
      <c r="G1580" s="7">
        <v>50</v>
      </c>
      <c r="H1580" s="5" t="s">
        <v>7036</v>
      </c>
      <c r="I1580" s="5" t="s">
        <v>24</v>
      </c>
      <c r="J1580" s="5" t="s">
        <v>76</v>
      </c>
      <c r="K1580" s="9" t="s">
        <v>47</v>
      </c>
      <c r="L1580" s="5" t="s">
        <v>19226</v>
      </c>
      <c r="M1580" s="5" t="s">
        <v>167</v>
      </c>
      <c r="N1580" s="5" t="s">
        <v>89</v>
      </c>
      <c r="O1580" s="5" t="b">
        <f ca="1">IFERROR(__xludf.DUMMYFUNCTION("REGEXMATCH(A1580,""PHP"")"),TRUE)</f>
        <v>1</v>
      </c>
      <c r="P1580" s="5"/>
      <c r="Q1580" s="5"/>
      <c r="R1580" s="5"/>
      <c r="S1580" s="5"/>
      <c r="T1580" s="5"/>
      <c r="U1580" s="5"/>
      <c r="V1580" s="5"/>
      <c r="W1580" s="5"/>
      <c r="X1580" s="5"/>
      <c r="Y1580" s="5"/>
      <c r="Z1580" s="5"/>
      <c r="AA1580" s="5"/>
      <c r="AB1580" s="5"/>
      <c r="AC1580" s="5"/>
      <c r="AD1580" s="5"/>
      <c r="AE1580" s="5"/>
    </row>
    <row r="1581" spans="1:31" ht="21" customHeight="1">
      <c r="A1581" s="14" t="s">
        <v>19229</v>
      </c>
      <c r="B1581" s="14" t="s">
        <v>19230</v>
      </c>
      <c r="C1581" s="14" t="s">
        <v>41</v>
      </c>
      <c r="D1581" s="14" t="s">
        <v>94</v>
      </c>
      <c r="E1581" s="14" t="s">
        <v>45</v>
      </c>
      <c r="F1581" s="15">
        <v>20</v>
      </c>
      <c r="G1581" s="15">
        <v>40</v>
      </c>
      <c r="H1581" s="14" t="s">
        <v>2981</v>
      </c>
      <c r="I1581" s="14" t="s">
        <v>108</v>
      </c>
      <c r="J1581" s="14" t="s">
        <v>2273</v>
      </c>
      <c r="K1581" s="16" t="s">
        <v>47</v>
      </c>
      <c r="L1581" s="14" t="s">
        <v>19231</v>
      </c>
      <c r="M1581" s="14" t="s">
        <v>42</v>
      </c>
      <c r="N1581" s="14" t="s">
        <v>55</v>
      </c>
      <c r="O1581" s="14" t="b">
        <f t="shared" ref="O1581:O1591" ca="1" si="283">IFERROR(__xludf.DUMMYFUNCTION("REGEXMATCH(A1581,""(?i)PHP"")"),FALSE)</f>
        <v>0</v>
      </c>
      <c r="P1581" s="14" t="b">
        <f t="shared" ref="P1581:P1591" ca="1" si="284">IFERROR(__xludf.DUMMYFUNCTION("REGEXMATCH(L1581,""(?i)PHP"")"),FALSE)</f>
        <v>0</v>
      </c>
      <c r="Q1581" s="5"/>
      <c r="R1581" s="5"/>
      <c r="S1581" s="5"/>
      <c r="T1581" s="5"/>
      <c r="U1581" s="5"/>
      <c r="V1581" s="5"/>
      <c r="W1581" s="5"/>
      <c r="X1581" s="5"/>
      <c r="Y1581" s="5"/>
      <c r="Z1581" s="5"/>
      <c r="AA1581" s="5"/>
      <c r="AB1581" s="5"/>
      <c r="AC1581" s="5"/>
      <c r="AD1581" s="5"/>
      <c r="AE1581" s="5"/>
    </row>
    <row r="1582" spans="1:31" ht="21" customHeight="1">
      <c r="A1582" s="14" t="s">
        <v>18161</v>
      </c>
      <c r="B1582" s="14" t="s">
        <v>1477</v>
      </c>
      <c r="C1582" s="14" t="s">
        <v>27</v>
      </c>
      <c r="D1582" s="14" t="s">
        <v>212</v>
      </c>
      <c r="E1582" s="14" t="s">
        <v>919</v>
      </c>
      <c r="F1582" s="15">
        <v>20</v>
      </c>
      <c r="G1582" s="15">
        <v>25</v>
      </c>
      <c r="H1582" s="14" t="s">
        <v>188</v>
      </c>
      <c r="I1582" s="14" t="s">
        <v>108</v>
      </c>
      <c r="J1582" s="14" t="s">
        <v>117</v>
      </c>
      <c r="K1582" s="14" t="s">
        <v>1479</v>
      </c>
      <c r="L1582" s="14" t="s">
        <v>19237</v>
      </c>
      <c r="M1582" s="14" t="s">
        <v>53</v>
      </c>
      <c r="N1582" s="14" t="s">
        <v>55</v>
      </c>
      <c r="O1582" s="14" t="b">
        <f t="shared" ca="1" si="283"/>
        <v>0</v>
      </c>
      <c r="P1582" s="14" t="b">
        <f t="shared" ca="1" si="284"/>
        <v>0</v>
      </c>
      <c r="Q1582" s="5"/>
      <c r="R1582" s="5"/>
      <c r="S1582" s="5"/>
      <c r="T1582" s="5"/>
      <c r="U1582" s="5"/>
      <c r="V1582" s="5"/>
      <c r="W1582" s="5"/>
      <c r="X1582" s="5"/>
      <c r="Y1582" s="5"/>
      <c r="Z1582" s="5"/>
      <c r="AA1582" s="5"/>
      <c r="AB1582" s="5"/>
      <c r="AC1582" s="5"/>
      <c r="AD1582" s="5"/>
      <c r="AE1582" s="5"/>
    </row>
    <row r="1583" spans="1:31" ht="21" customHeight="1">
      <c r="A1583" s="14" t="s">
        <v>19243</v>
      </c>
      <c r="B1583" s="14" t="s">
        <v>19244</v>
      </c>
      <c r="C1583" s="14" t="s">
        <v>20</v>
      </c>
      <c r="D1583" s="14" t="s">
        <v>21</v>
      </c>
      <c r="E1583" s="14" t="s">
        <v>45</v>
      </c>
      <c r="F1583" s="15">
        <v>20</v>
      </c>
      <c r="G1583" s="15">
        <v>25</v>
      </c>
      <c r="H1583" s="14" t="s">
        <v>188</v>
      </c>
      <c r="I1583" s="14" t="s">
        <v>66</v>
      </c>
      <c r="J1583" s="14" t="s">
        <v>57</v>
      </c>
      <c r="K1583" s="16" t="s">
        <v>47</v>
      </c>
      <c r="L1583" s="14" t="s">
        <v>19245</v>
      </c>
      <c r="M1583" s="14" t="s">
        <v>167</v>
      </c>
      <c r="N1583" s="14" t="s">
        <v>55</v>
      </c>
      <c r="O1583" s="14" t="b">
        <f t="shared" ca="1" si="283"/>
        <v>0</v>
      </c>
      <c r="P1583" s="14" t="b">
        <f t="shared" ca="1" si="284"/>
        <v>0</v>
      </c>
      <c r="Q1583" s="5"/>
      <c r="R1583" s="5"/>
      <c r="S1583" s="5"/>
      <c r="T1583" s="5"/>
      <c r="U1583" s="5"/>
      <c r="V1583" s="5"/>
      <c r="W1583" s="5"/>
      <c r="X1583" s="5"/>
      <c r="Y1583" s="5"/>
      <c r="Z1583" s="5"/>
      <c r="AA1583" s="5"/>
      <c r="AB1583" s="5"/>
      <c r="AC1583" s="5"/>
      <c r="AD1583" s="5"/>
      <c r="AE1583" s="5"/>
    </row>
    <row r="1584" spans="1:31" ht="21" customHeight="1">
      <c r="A1584" s="14" t="s">
        <v>17852</v>
      </c>
      <c r="B1584" s="14" t="s">
        <v>19248</v>
      </c>
      <c r="C1584" s="14" t="s">
        <v>170</v>
      </c>
      <c r="D1584" s="14" t="s">
        <v>390</v>
      </c>
      <c r="E1584" s="14" t="s">
        <v>29</v>
      </c>
      <c r="F1584" s="15">
        <v>20</v>
      </c>
      <c r="G1584" s="15">
        <v>40</v>
      </c>
      <c r="H1584" s="14" t="s">
        <v>2981</v>
      </c>
      <c r="I1584" s="14" t="s">
        <v>108</v>
      </c>
      <c r="J1584" s="14" t="s">
        <v>57</v>
      </c>
      <c r="K1584" s="14" t="s">
        <v>19249</v>
      </c>
      <c r="L1584" s="14" t="s">
        <v>19250</v>
      </c>
      <c r="M1584" s="14" t="s">
        <v>37</v>
      </c>
      <c r="N1584" s="14" t="s">
        <v>55</v>
      </c>
      <c r="O1584" s="14" t="b">
        <f t="shared" ca="1" si="283"/>
        <v>0</v>
      </c>
      <c r="P1584" s="14" t="b">
        <f t="shared" ca="1" si="284"/>
        <v>0</v>
      </c>
      <c r="Q1584" s="5"/>
      <c r="R1584" s="5"/>
      <c r="S1584" s="5"/>
      <c r="T1584" s="5"/>
      <c r="U1584" s="5"/>
      <c r="V1584" s="5"/>
      <c r="W1584" s="5"/>
      <c r="X1584" s="5"/>
      <c r="Y1584" s="5"/>
      <c r="Z1584" s="5"/>
      <c r="AA1584" s="5"/>
      <c r="AB1584" s="5"/>
      <c r="AC1584" s="5"/>
      <c r="AD1584" s="5"/>
      <c r="AE1584" s="5"/>
    </row>
    <row r="1585" spans="1:31" ht="21" customHeight="1">
      <c r="A1585" s="5" t="s">
        <v>19254</v>
      </c>
      <c r="B1585" s="5" t="s">
        <v>19255</v>
      </c>
      <c r="C1585" s="5" t="s">
        <v>20</v>
      </c>
      <c r="D1585" s="5" t="s">
        <v>47</v>
      </c>
      <c r="E1585" s="5" t="s">
        <v>45</v>
      </c>
      <c r="F1585" s="7">
        <v>20</v>
      </c>
      <c r="G1585" s="7">
        <v>35</v>
      </c>
      <c r="H1585" s="5" t="s">
        <v>3289</v>
      </c>
      <c r="I1585" s="5" t="s">
        <v>125</v>
      </c>
      <c r="J1585" s="5" t="s">
        <v>76</v>
      </c>
      <c r="K1585" s="5" t="s">
        <v>19257</v>
      </c>
      <c r="L1585" s="5" t="s">
        <v>19258</v>
      </c>
      <c r="M1585" s="5" t="s">
        <v>167</v>
      </c>
      <c r="N1585" s="5" t="s">
        <v>55</v>
      </c>
      <c r="O1585" s="5" t="b">
        <f t="shared" ca="1" si="283"/>
        <v>0</v>
      </c>
      <c r="P1585" s="5" t="b">
        <f t="shared" ca="1" si="284"/>
        <v>0</v>
      </c>
      <c r="Q1585" s="5"/>
      <c r="R1585" s="5"/>
      <c r="S1585" s="5"/>
      <c r="T1585" s="5"/>
      <c r="U1585" s="5"/>
      <c r="V1585" s="5"/>
      <c r="W1585" s="5"/>
      <c r="X1585" s="5"/>
      <c r="Y1585" s="5"/>
      <c r="Z1585" s="5"/>
      <c r="AA1585" s="5"/>
      <c r="AB1585" s="5"/>
      <c r="AC1585" s="5"/>
      <c r="AD1585" s="5"/>
      <c r="AE1585" s="5"/>
    </row>
    <row r="1586" spans="1:31" ht="21" customHeight="1">
      <c r="A1586" s="14" t="s">
        <v>10325</v>
      </c>
      <c r="B1586" s="14" t="s">
        <v>19262</v>
      </c>
      <c r="C1586" s="14" t="s">
        <v>27</v>
      </c>
      <c r="D1586" s="14" t="s">
        <v>850</v>
      </c>
      <c r="E1586" s="14" t="s">
        <v>45</v>
      </c>
      <c r="F1586" s="15">
        <v>20</v>
      </c>
      <c r="G1586" s="15">
        <v>25</v>
      </c>
      <c r="H1586" s="14" t="s">
        <v>188</v>
      </c>
      <c r="I1586" s="14" t="s">
        <v>31</v>
      </c>
      <c r="J1586" s="14" t="s">
        <v>134</v>
      </c>
      <c r="K1586" s="14" t="s">
        <v>19263</v>
      </c>
      <c r="L1586" s="14" t="s">
        <v>19264</v>
      </c>
      <c r="M1586" s="14" t="s">
        <v>100</v>
      </c>
      <c r="N1586" s="14" t="s">
        <v>89</v>
      </c>
      <c r="O1586" s="14" t="b">
        <f t="shared" ca="1" si="283"/>
        <v>0</v>
      </c>
      <c r="P1586" s="14" t="b">
        <f t="shared" ca="1" si="284"/>
        <v>0</v>
      </c>
      <c r="Q1586" s="5"/>
      <c r="R1586" s="5"/>
      <c r="S1586" s="5"/>
      <c r="T1586" s="5"/>
      <c r="U1586" s="5"/>
      <c r="V1586" s="5"/>
      <c r="W1586" s="5"/>
      <c r="X1586" s="5"/>
      <c r="Y1586" s="5"/>
      <c r="Z1586" s="5"/>
      <c r="AA1586" s="5"/>
      <c r="AB1586" s="5"/>
      <c r="AC1586" s="5"/>
      <c r="AD1586" s="5"/>
      <c r="AE1586" s="5"/>
    </row>
    <row r="1587" spans="1:31" ht="21" customHeight="1">
      <c r="A1587" s="14" t="s">
        <v>9556</v>
      </c>
      <c r="B1587" s="14" t="s">
        <v>19268</v>
      </c>
      <c r="C1587" s="14" t="s">
        <v>27</v>
      </c>
      <c r="D1587" s="14" t="s">
        <v>212</v>
      </c>
      <c r="E1587" s="14" t="s">
        <v>29</v>
      </c>
      <c r="F1587" s="15">
        <v>20</v>
      </c>
      <c r="G1587" s="15">
        <v>25</v>
      </c>
      <c r="H1587" s="14" t="s">
        <v>188</v>
      </c>
      <c r="I1587" s="14" t="s">
        <v>108</v>
      </c>
      <c r="J1587" s="14" t="s">
        <v>2924</v>
      </c>
      <c r="K1587" s="14" t="s">
        <v>19269</v>
      </c>
      <c r="L1587" s="14" t="s">
        <v>19270</v>
      </c>
      <c r="M1587" s="14" t="s">
        <v>167</v>
      </c>
      <c r="N1587" s="14" t="s">
        <v>55</v>
      </c>
      <c r="O1587" s="14" t="b">
        <f t="shared" ca="1" si="283"/>
        <v>0</v>
      </c>
      <c r="P1587" s="14" t="b">
        <f t="shared" ca="1" si="284"/>
        <v>0</v>
      </c>
      <c r="Q1587" s="5"/>
      <c r="R1587" s="5"/>
      <c r="S1587" s="5"/>
      <c r="T1587" s="5"/>
      <c r="U1587" s="5"/>
      <c r="V1587" s="5"/>
      <c r="W1587" s="5"/>
      <c r="X1587" s="5"/>
      <c r="Y1587" s="5"/>
      <c r="Z1587" s="5"/>
      <c r="AA1587" s="5"/>
      <c r="AB1587" s="5"/>
      <c r="AC1587" s="5"/>
      <c r="AD1587" s="5"/>
      <c r="AE1587" s="5"/>
    </row>
    <row r="1588" spans="1:31" ht="21" customHeight="1">
      <c r="A1588" s="14" t="s">
        <v>19275</v>
      </c>
      <c r="B1588" s="14" t="s">
        <v>19276</v>
      </c>
      <c r="C1588" s="14" t="s">
        <v>20</v>
      </c>
      <c r="D1588" s="14" t="s">
        <v>47</v>
      </c>
      <c r="E1588" s="14" t="s">
        <v>45</v>
      </c>
      <c r="F1588" s="15">
        <v>20</v>
      </c>
      <c r="G1588" s="15">
        <v>40</v>
      </c>
      <c r="H1588" s="14" t="s">
        <v>2981</v>
      </c>
      <c r="I1588" s="14" t="s">
        <v>108</v>
      </c>
      <c r="J1588" s="14" t="s">
        <v>4135</v>
      </c>
      <c r="K1588" s="14" t="s">
        <v>19277</v>
      </c>
      <c r="L1588" s="14" t="s">
        <v>19279</v>
      </c>
      <c r="M1588" s="14" t="s">
        <v>167</v>
      </c>
      <c r="N1588" s="14" t="s">
        <v>237</v>
      </c>
      <c r="O1588" s="14" t="b">
        <f t="shared" ca="1" si="283"/>
        <v>0</v>
      </c>
      <c r="P1588" s="14" t="b">
        <f t="shared" ca="1" si="284"/>
        <v>0</v>
      </c>
      <c r="Q1588" s="5"/>
      <c r="R1588" s="5"/>
      <c r="S1588" s="5"/>
      <c r="T1588" s="5"/>
      <c r="U1588" s="5"/>
      <c r="V1588" s="5"/>
      <c r="W1588" s="5"/>
      <c r="X1588" s="5"/>
      <c r="Y1588" s="5"/>
      <c r="Z1588" s="5"/>
      <c r="AA1588" s="5"/>
      <c r="AB1588" s="5"/>
      <c r="AC1588" s="5"/>
      <c r="AD1588" s="5"/>
      <c r="AE1588" s="5"/>
    </row>
    <row r="1589" spans="1:31" ht="21" customHeight="1">
      <c r="A1589" s="14" t="s">
        <v>19281</v>
      </c>
      <c r="B1589" s="14" t="s">
        <v>19282</v>
      </c>
      <c r="C1589" s="14" t="s">
        <v>27</v>
      </c>
      <c r="D1589" s="14" t="s">
        <v>575</v>
      </c>
      <c r="E1589" s="14" t="s">
        <v>45</v>
      </c>
      <c r="F1589" s="15">
        <v>20</v>
      </c>
      <c r="G1589" s="15">
        <v>25</v>
      </c>
      <c r="H1589" s="14" t="s">
        <v>188</v>
      </c>
      <c r="I1589" s="14" t="s">
        <v>125</v>
      </c>
      <c r="J1589" s="14" t="s">
        <v>2520</v>
      </c>
      <c r="K1589" s="14" t="s">
        <v>1960</v>
      </c>
      <c r="L1589" s="14" t="s">
        <v>19286</v>
      </c>
      <c r="M1589" s="14" t="s">
        <v>100</v>
      </c>
      <c r="N1589" s="14" t="s">
        <v>55</v>
      </c>
      <c r="O1589" s="14" t="b">
        <f t="shared" ca="1" si="283"/>
        <v>0</v>
      </c>
      <c r="P1589" s="14" t="b">
        <f t="shared" ca="1" si="284"/>
        <v>0</v>
      </c>
      <c r="Q1589" s="5"/>
      <c r="R1589" s="5"/>
      <c r="S1589" s="5"/>
      <c r="T1589" s="5"/>
      <c r="U1589" s="5"/>
      <c r="V1589" s="5"/>
      <c r="W1589" s="5"/>
      <c r="X1589" s="5"/>
      <c r="Y1589" s="5"/>
      <c r="Z1589" s="5"/>
      <c r="AA1589" s="5"/>
      <c r="AB1589" s="5"/>
      <c r="AC1589" s="5"/>
      <c r="AD1589" s="5"/>
      <c r="AE1589" s="5"/>
    </row>
    <row r="1590" spans="1:31" ht="21" customHeight="1">
      <c r="A1590" s="14" t="s">
        <v>14560</v>
      </c>
      <c r="B1590" s="14" t="s">
        <v>19291</v>
      </c>
      <c r="C1590" s="14" t="s">
        <v>20</v>
      </c>
      <c r="D1590" s="14" t="s">
        <v>47</v>
      </c>
      <c r="E1590" s="14" t="s">
        <v>45</v>
      </c>
      <c r="F1590" s="15">
        <v>20</v>
      </c>
      <c r="G1590" s="15">
        <v>40</v>
      </c>
      <c r="H1590" s="14" t="s">
        <v>2981</v>
      </c>
      <c r="I1590" s="14" t="s">
        <v>31</v>
      </c>
      <c r="J1590" s="14" t="s">
        <v>16521</v>
      </c>
      <c r="K1590" s="14" t="s">
        <v>381</v>
      </c>
      <c r="L1590" s="14" t="s">
        <v>19293</v>
      </c>
      <c r="M1590" s="14" t="s">
        <v>100</v>
      </c>
      <c r="N1590" s="14" t="s">
        <v>1117</v>
      </c>
      <c r="O1590" s="14" t="b">
        <f t="shared" ca="1" si="283"/>
        <v>0</v>
      </c>
      <c r="P1590" s="14" t="b">
        <f t="shared" ca="1" si="284"/>
        <v>0</v>
      </c>
      <c r="Q1590" s="5"/>
      <c r="R1590" s="5"/>
      <c r="S1590" s="5"/>
      <c r="T1590" s="5"/>
      <c r="U1590" s="5"/>
      <c r="V1590" s="5"/>
      <c r="W1590" s="5"/>
      <c r="X1590" s="5"/>
      <c r="Y1590" s="5"/>
      <c r="Z1590" s="5"/>
      <c r="AA1590" s="5"/>
      <c r="AB1590" s="5"/>
      <c r="AC1590" s="5"/>
      <c r="AD1590" s="5"/>
      <c r="AE1590" s="5"/>
    </row>
    <row r="1591" spans="1:31" ht="21" customHeight="1">
      <c r="A1591" s="14" t="s">
        <v>19300</v>
      </c>
      <c r="B1591" s="14" t="s">
        <v>19301</v>
      </c>
      <c r="C1591" s="14" t="s">
        <v>27</v>
      </c>
      <c r="D1591" s="14" t="s">
        <v>199</v>
      </c>
      <c r="E1591" s="14" t="s">
        <v>45</v>
      </c>
      <c r="F1591" s="15">
        <v>20</v>
      </c>
      <c r="G1591" s="15">
        <v>30</v>
      </c>
      <c r="H1591" s="14" t="s">
        <v>1088</v>
      </c>
      <c r="I1591" s="14" t="s">
        <v>108</v>
      </c>
      <c r="J1591" s="14" t="s">
        <v>76</v>
      </c>
      <c r="K1591" s="14" t="s">
        <v>19302</v>
      </c>
      <c r="L1591" s="14" t="s">
        <v>19303</v>
      </c>
      <c r="M1591" s="14" t="s">
        <v>167</v>
      </c>
      <c r="N1591" s="14" t="s">
        <v>237</v>
      </c>
      <c r="O1591" s="14" t="b">
        <f t="shared" ca="1" si="283"/>
        <v>0</v>
      </c>
      <c r="P1591" s="14" t="b">
        <f t="shared" ca="1" si="284"/>
        <v>0</v>
      </c>
      <c r="Q1591" s="5"/>
      <c r="R1591" s="5"/>
      <c r="S1591" s="5"/>
      <c r="T1591" s="5"/>
      <c r="U1591" s="5"/>
      <c r="V1591" s="5"/>
      <c r="W1591" s="5"/>
      <c r="X1591" s="5"/>
      <c r="Y1591" s="5"/>
      <c r="Z1591" s="5"/>
      <c r="AA1591" s="5"/>
      <c r="AB1591" s="5"/>
      <c r="AC1591" s="5"/>
      <c r="AD1591" s="5"/>
      <c r="AE1591" s="5"/>
    </row>
    <row r="1592" spans="1:31" ht="21" customHeight="1">
      <c r="A1592" s="5" t="s">
        <v>19305</v>
      </c>
      <c r="B1592" s="5" t="s">
        <v>5866</v>
      </c>
      <c r="C1592" s="5" t="s">
        <v>27</v>
      </c>
      <c r="D1592" s="5" t="s">
        <v>575</v>
      </c>
      <c r="E1592" s="5" t="s">
        <v>29</v>
      </c>
      <c r="F1592" s="7">
        <v>20</v>
      </c>
      <c r="G1592" s="7">
        <v>25</v>
      </c>
      <c r="H1592" s="5" t="s">
        <v>188</v>
      </c>
      <c r="I1592" s="5" t="s">
        <v>108</v>
      </c>
      <c r="J1592" s="5" t="s">
        <v>76</v>
      </c>
      <c r="K1592" s="5" t="s">
        <v>7164</v>
      </c>
      <c r="L1592" s="5" t="s">
        <v>19308</v>
      </c>
      <c r="M1592" s="5" t="s">
        <v>42</v>
      </c>
      <c r="N1592" s="5" t="s">
        <v>237</v>
      </c>
      <c r="O1592" s="5" t="b">
        <f t="shared" ref="O1592:O1593" ca="1" si="285">IFERROR(__xludf.DUMMYFUNCTION("REGEXMATCH(A1592,""PHP"")"),TRUE)</f>
        <v>1</v>
      </c>
      <c r="P1592" s="5"/>
      <c r="Q1592" s="5"/>
      <c r="R1592" s="5"/>
      <c r="S1592" s="5"/>
      <c r="T1592" s="5"/>
      <c r="U1592" s="5"/>
      <c r="V1592" s="5"/>
      <c r="W1592" s="5"/>
      <c r="X1592" s="5"/>
      <c r="Y1592" s="5"/>
      <c r="Z1592" s="5"/>
      <c r="AA1592" s="5"/>
      <c r="AB1592" s="5"/>
      <c r="AC1592" s="5"/>
      <c r="AD1592" s="5"/>
      <c r="AE1592" s="5"/>
    </row>
    <row r="1593" spans="1:31" ht="21" customHeight="1">
      <c r="A1593" s="5" t="s">
        <v>10757</v>
      </c>
      <c r="B1593" s="5" t="s">
        <v>19312</v>
      </c>
      <c r="C1593" s="5" t="s">
        <v>27</v>
      </c>
      <c r="D1593" s="5" t="s">
        <v>80</v>
      </c>
      <c r="E1593" s="5" t="s">
        <v>45</v>
      </c>
      <c r="F1593" s="7">
        <v>20</v>
      </c>
      <c r="G1593" s="7">
        <v>30</v>
      </c>
      <c r="H1593" s="5" t="s">
        <v>1088</v>
      </c>
      <c r="I1593" s="5" t="s">
        <v>108</v>
      </c>
      <c r="J1593" s="5" t="s">
        <v>414</v>
      </c>
      <c r="K1593" s="5" t="s">
        <v>19314</v>
      </c>
      <c r="L1593" s="5" t="s">
        <v>19315</v>
      </c>
      <c r="M1593" s="5" t="s">
        <v>53</v>
      </c>
      <c r="N1593" s="5" t="s">
        <v>55</v>
      </c>
      <c r="O1593" s="5" t="b">
        <f t="shared" ca="1" si="285"/>
        <v>1</v>
      </c>
      <c r="P1593" s="5"/>
      <c r="Q1593" s="5"/>
      <c r="R1593" s="5"/>
      <c r="S1593" s="5"/>
      <c r="T1593" s="5"/>
      <c r="U1593" s="5"/>
      <c r="V1593" s="5"/>
      <c r="W1593" s="5"/>
      <c r="X1593" s="5"/>
      <c r="Y1593" s="5"/>
      <c r="Z1593" s="5"/>
      <c r="AA1593" s="5"/>
      <c r="AB1593" s="5"/>
      <c r="AC1593" s="5"/>
      <c r="AD1593" s="5"/>
      <c r="AE1593" s="5"/>
    </row>
    <row r="1594" spans="1:31" ht="21" customHeight="1">
      <c r="A1594" s="5" t="s">
        <v>19319</v>
      </c>
      <c r="B1594" s="5" t="s">
        <v>17317</v>
      </c>
      <c r="C1594" s="5" t="s">
        <v>27</v>
      </c>
      <c r="D1594" s="5" t="s">
        <v>199</v>
      </c>
      <c r="E1594" s="5" t="s">
        <v>45</v>
      </c>
      <c r="F1594" s="7">
        <v>20</v>
      </c>
      <c r="G1594" s="7">
        <v>25</v>
      </c>
      <c r="H1594" s="5" t="s">
        <v>188</v>
      </c>
      <c r="I1594" s="5" t="s">
        <v>66</v>
      </c>
      <c r="J1594" s="5" t="s">
        <v>576</v>
      </c>
      <c r="K1594" s="5" t="s">
        <v>19320</v>
      </c>
      <c r="L1594" s="5" t="s">
        <v>19321</v>
      </c>
      <c r="M1594" s="5" t="s">
        <v>53</v>
      </c>
      <c r="N1594" s="5" t="s">
        <v>44</v>
      </c>
      <c r="O1594" s="5" t="b">
        <f ca="1">IFERROR(__xludf.DUMMYFUNCTION("REGEXMATCH(A1594,""(?i)PHP"")"),TRUE)</f>
        <v>1</v>
      </c>
      <c r="P1594" s="5" t="b">
        <f ca="1">IFERROR(__xludf.DUMMYFUNCTION("REGEXMATCH(L1594,""PHP"")"),TRUE)</f>
        <v>1</v>
      </c>
      <c r="Q1594" s="5"/>
      <c r="R1594" s="5"/>
      <c r="S1594" s="5"/>
      <c r="T1594" s="5"/>
      <c r="U1594" s="5"/>
      <c r="V1594" s="5"/>
      <c r="W1594" s="5"/>
      <c r="X1594" s="5"/>
      <c r="Y1594" s="5"/>
      <c r="Z1594" s="5"/>
      <c r="AA1594" s="5"/>
      <c r="AB1594" s="5"/>
      <c r="AC1594" s="5"/>
      <c r="AD1594" s="5"/>
      <c r="AE1594" s="5"/>
    </row>
    <row r="1595" spans="1:31" ht="21" customHeight="1">
      <c r="A1595" s="5" t="s">
        <v>19326</v>
      </c>
      <c r="B1595" s="5" t="s">
        <v>19327</v>
      </c>
      <c r="C1595" s="5" t="s">
        <v>27</v>
      </c>
      <c r="D1595" s="5" t="s">
        <v>199</v>
      </c>
      <c r="E1595" s="5" t="s">
        <v>45</v>
      </c>
      <c r="F1595" s="7">
        <v>20</v>
      </c>
      <c r="G1595" s="7">
        <v>30</v>
      </c>
      <c r="H1595" s="5" t="s">
        <v>1088</v>
      </c>
      <c r="I1595" s="5" t="s">
        <v>31</v>
      </c>
      <c r="J1595" s="5" t="s">
        <v>57</v>
      </c>
      <c r="K1595" s="5" t="s">
        <v>19328</v>
      </c>
      <c r="L1595" s="5" t="s">
        <v>19329</v>
      </c>
      <c r="M1595" s="5" t="s">
        <v>53</v>
      </c>
      <c r="N1595" s="5" t="s">
        <v>55</v>
      </c>
      <c r="O1595" s="5" t="b">
        <f t="shared" ref="O1595:O1598" ca="1" si="286">IFERROR(__xludf.DUMMYFUNCTION("REGEXMATCH(A1595,""PHP"")"),TRUE)</f>
        <v>1</v>
      </c>
      <c r="P1595" s="5"/>
      <c r="Q1595" s="5"/>
      <c r="R1595" s="5"/>
      <c r="S1595" s="5"/>
      <c r="T1595" s="5"/>
      <c r="U1595" s="5"/>
      <c r="V1595" s="5"/>
      <c r="W1595" s="5"/>
      <c r="X1595" s="5"/>
      <c r="Y1595" s="5"/>
      <c r="Z1595" s="5"/>
      <c r="AA1595" s="5"/>
      <c r="AB1595" s="5"/>
      <c r="AC1595" s="5"/>
      <c r="AD1595" s="5"/>
      <c r="AE1595" s="5"/>
    </row>
    <row r="1596" spans="1:31" ht="21" customHeight="1">
      <c r="A1596" s="5" t="s">
        <v>10757</v>
      </c>
      <c r="B1596" s="5" t="s">
        <v>4049</v>
      </c>
      <c r="C1596" s="5" t="s">
        <v>27</v>
      </c>
      <c r="D1596" s="5" t="s">
        <v>85</v>
      </c>
      <c r="E1596" s="5" t="s">
        <v>45</v>
      </c>
      <c r="F1596" s="7">
        <v>20</v>
      </c>
      <c r="G1596" s="7">
        <v>26</v>
      </c>
      <c r="H1596" s="5" t="s">
        <v>19332</v>
      </c>
      <c r="I1596" s="5" t="s">
        <v>108</v>
      </c>
      <c r="J1596" s="5" t="s">
        <v>2303</v>
      </c>
      <c r="K1596" s="5" t="s">
        <v>19333</v>
      </c>
      <c r="L1596" s="5" t="s">
        <v>19334</v>
      </c>
      <c r="M1596" s="5" t="s">
        <v>53</v>
      </c>
      <c r="N1596" s="5" t="s">
        <v>55</v>
      </c>
      <c r="O1596" s="5" t="b">
        <f t="shared" ca="1" si="286"/>
        <v>1</v>
      </c>
      <c r="P1596" s="5"/>
      <c r="Q1596" s="5"/>
      <c r="R1596" s="5"/>
      <c r="S1596" s="5"/>
      <c r="T1596" s="5"/>
      <c r="U1596" s="5"/>
      <c r="V1596" s="5"/>
      <c r="W1596" s="5"/>
      <c r="X1596" s="5"/>
      <c r="Y1596" s="5"/>
      <c r="Z1596" s="5"/>
      <c r="AA1596" s="5"/>
      <c r="AB1596" s="5"/>
      <c r="AC1596" s="5"/>
      <c r="AD1596" s="5"/>
      <c r="AE1596" s="5"/>
    </row>
    <row r="1597" spans="1:31" ht="21" customHeight="1">
      <c r="A1597" s="5" t="s">
        <v>19337</v>
      </c>
      <c r="B1597" s="5" t="s">
        <v>19338</v>
      </c>
      <c r="C1597" s="5" t="s">
        <v>170</v>
      </c>
      <c r="D1597" s="5" t="s">
        <v>171</v>
      </c>
      <c r="E1597" s="5" t="s">
        <v>45</v>
      </c>
      <c r="F1597" s="7">
        <v>20</v>
      </c>
      <c r="G1597" s="7">
        <v>35</v>
      </c>
      <c r="H1597" s="5" t="s">
        <v>3289</v>
      </c>
      <c r="I1597" s="5" t="s">
        <v>108</v>
      </c>
      <c r="J1597" s="5" t="s">
        <v>76</v>
      </c>
      <c r="K1597" s="5" t="s">
        <v>19340</v>
      </c>
      <c r="L1597" s="5" t="s">
        <v>19341</v>
      </c>
      <c r="M1597" s="5" t="s">
        <v>53</v>
      </c>
      <c r="N1597" s="5" t="s">
        <v>55</v>
      </c>
      <c r="O1597" s="5" t="b">
        <f t="shared" ca="1" si="286"/>
        <v>1</v>
      </c>
      <c r="P1597" s="5"/>
      <c r="Q1597" s="5"/>
      <c r="R1597" s="5"/>
      <c r="S1597" s="5"/>
      <c r="T1597" s="5"/>
      <c r="U1597" s="5"/>
      <c r="V1597" s="5"/>
      <c r="W1597" s="5"/>
      <c r="X1597" s="5"/>
      <c r="Y1597" s="5"/>
      <c r="Z1597" s="5"/>
      <c r="AA1597" s="5"/>
      <c r="AB1597" s="5"/>
      <c r="AC1597" s="5"/>
      <c r="AD1597" s="5"/>
      <c r="AE1597" s="5"/>
    </row>
    <row r="1598" spans="1:31" ht="21" customHeight="1">
      <c r="A1598" s="5" t="s">
        <v>19342</v>
      </c>
      <c r="B1598" s="5" t="s">
        <v>19343</v>
      </c>
      <c r="C1598" s="5" t="s">
        <v>27</v>
      </c>
      <c r="D1598" s="5" t="s">
        <v>85</v>
      </c>
      <c r="E1598" s="5" t="s">
        <v>45</v>
      </c>
      <c r="F1598" s="7">
        <v>20</v>
      </c>
      <c r="G1598" s="7">
        <v>25</v>
      </c>
      <c r="H1598" s="5" t="s">
        <v>188</v>
      </c>
      <c r="I1598" s="5" t="s">
        <v>66</v>
      </c>
      <c r="J1598" s="5" t="s">
        <v>76</v>
      </c>
      <c r="K1598" s="9" t="s">
        <v>47</v>
      </c>
      <c r="L1598" s="5" t="s">
        <v>19344</v>
      </c>
      <c r="M1598" s="5" t="s">
        <v>167</v>
      </c>
      <c r="N1598" s="5" t="s">
        <v>55</v>
      </c>
      <c r="O1598" s="5" t="b">
        <f t="shared" ca="1" si="286"/>
        <v>1</v>
      </c>
      <c r="P1598" s="5"/>
      <c r="Q1598" s="5"/>
      <c r="R1598" s="5"/>
      <c r="S1598" s="5"/>
      <c r="T1598" s="5"/>
      <c r="U1598" s="5"/>
      <c r="V1598" s="5"/>
      <c r="W1598" s="5"/>
      <c r="X1598" s="5"/>
      <c r="Y1598" s="5"/>
      <c r="Z1598" s="5"/>
      <c r="AA1598" s="5"/>
      <c r="AB1598" s="5"/>
      <c r="AC1598" s="5"/>
      <c r="AD1598" s="5"/>
      <c r="AE1598" s="5"/>
    </row>
    <row r="1599" spans="1:31" ht="21" customHeight="1">
      <c r="A1599" s="5" t="s">
        <v>10203</v>
      </c>
      <c r="B1599" s="5" t="s">
        <v>16837</v>
      </c>
      <c r="C1599" s="5" t="s">
        <v>41</v>
      </c>
      <c r="D1599" s="5" t="s">
        <v>114</v>
      </c>
      <c r="E1599" s="5" t="s">
        <v>29</v>
      </c>
      <c r="F1599" s="7">
        <v>20</v>
      </c>
      <c r="G1599" s="7">
        <v>50</v>
      </c>
      <c r="H1599" s="5" t="s">
        <v>7036</v>
      </c>
      <c r="I1599" s="5" t="s">
        <v>108</v>
      </c>
      <c r="J1599" s="5" t="s">
        <v>2745</v>
      </c>
      <c r="K1599" s="9" t="s">
        <v>47</v>
      </c>
      <c r="L1599" s="5" t="s">
        <v>19349</v>
      </c>
      <c r="M1599" s="5" t="s">
        <v>53</v>
      </c>
      <c r="N1599" s="5" t="s">
        <v>55</v>
      </c>
      <c r="O1599" s="5" t="b">
        <f t="shared" ref="O1599:O1600" ca="1" si="287">IFERROR(__xludf.DUMMYFUNCTION("REGEXMATCH(A1599,""(?i)PHP"")"),TRUE)</f>
        <v>1</v>
      </c>
      <c r="P1599" s="5" t="b">
        <f ca="1">IFERROR(__xludf.DUMMYFUNCTION("REGEXMATCH(L1599,""PHP"")"),TRUE)</f>
        <v>1</v>
      </c>
      <c r="Q1599" s="5"/>
      <c r="R1599" s="5"/>
      <c r="S1599" s="5"/>
      <c r="T1599" s="5"/>
      <c r="U1599" s="5"/>
      <c r="V1599" s="5"/>
      <c r="W1599" s="5"/>
      <c r="X1599" s="5"/>
      <c r="Y1599" s="5"/>
      <c r="Z1599" s="5"/>
      <c r="AA1599" s="5"/>
      <c r="AB1599" s="5"/>
      <c r="AC1599" s="5"/>
      <c r="AD1599" s="5"/>
      <c r="AE1599" s="5"/>
    </row>
    <row r="1600" spans="1:31" ht="21" customHeight="1">
      <c r="A1600" s="14" t="s">
        <v>19354</v>
      </c>
      <c r="B1600" s="14" t="s">
        <v>19355</v>
      </c>
      <c r="C1600" s="14" t="s">
        <v>41</v>
      </c>
      <c r="D1600" s="14" t="s">
        <v>94</v>
      </c>
      <c r="E1600" s="14" t="s">
        <v>919</v>
      </c>
      <c r="F1600" s="15">
        <v>20</v>
      </c>
      <c r="G1600" s="15">
        <v>40</v>
      </c>
      <c r="H1600" s="14" t="s">
        <v>2981</v>
      </c>
      <c r="I1600" s="14" t="s">
        <v>24</v>
      </c>
      <c r="J1600" s="14" t="s">
        <v>117</v>
      </c>
      <c r="K1600" s="14" t="s">
        <v>19357</v>
      </c>
      <c r="L1600" s="14" t="s">
        <v>19359</v>
      </c>
      <c r="M1600" s="14" t="s">
        <v>37</v>
      </c>
      <c r="N1600" s="14" t="s">
        <v>38</v>
      </c>
      <c r="O1600" s="14" t="b">
        <f t="shared" ca="1" si="287"/>
        <v>1</v>
      </c>
      <c r="P1600" s="14" t="b">
        <f ca="1">IFERROR(__xludf.DUMMYFUNCTION("REGEXMATCH(L1600,""(?i)PHP"")"),FALSE)</f>
        <v>0</v>
      </c>
      <c r="Q1600" s="5"/>
      <c r="R1600" s="5"/>
      <c r="S1600" s="5"/>
      <c r="T1600" s="5"/>
      <c r="U1600" s="5"/>
      <c r="V1600" s="5"/>
      <c r="W1600" s="5"/>
      <c r="X1600" s="5"/>
      <c r="Y1600" s="5"/>
      <c r="Z1600" s="5"/>
      <c r="AA1600" s="5"/>
      <c r="AB1600" s="5"/>
      <c r="AC1600" s="5"/>
      <c r="AD1600" s="5"/>
      <c r="AE1600" s="5"/>
    </row>
    <row r="1601" spans="1:31" ht="21" customHeight="1">
      <c r="A1601" s="5" t="s">
        <v>248</v>
      </c>
      <c r="B1601" s="5" t="s">
        <v>6614</v>
      </c>
      <c r="C1601" s="5" t="s">
        <v>170</v>
      </c>
      <c r="D1601" s="5" t="s">
        <v>390</v>
      </c>
      <c r="E1601" s="5" t="s">
        <v>45</v>
      </c>
      <c r="F1601" s="7">
        <v>20</v>
      </c>
      <c r="G1601" s="7">
        <v>40</v>
      </c>
      <c r="H1601" s="5" t="s">
        <v>2981</v>
      </c>
      <c r="I1601" s="5" t="s">
        <v>66</v>
      </c>
      <c r="J1601" s="5" t="s">
        <v>117</v>
      </c>
      <c r="K1601" s="5" t="s">
        <v>16918</v>
      </c>
      <c r="L1601" s="5" t="s">
        <v>19363</v>
      </c>
      <c r="M1601" s="5" t="s">
        <v>37</v>
      </c>
      <c r="N1601" s="5" t="s">
        <v>89</v>
      </c>
      <c r="O1601" s="5" t="b">
        <f ca="1">IFERROR(__xludf.DUMMYFUNCTION("REGEXMATCH(A1601,""PHP"")"),TRUE)</f>
        <v>1</v>
      </c>
      <c r="P1601" s="5"/>
      <c r="Q1601" s="5"/>
      <c r="R1601" s="5"/>
      <c r="S1601" s="5"/>
      <c r="T1601" s="5"/>
      <c r="U1601" s="5"/>
      <c r="V1601" s="5"/>
      <c r="W1601" s="5"/>
      <c r="X1601" s="5"/>
      <c r="Y1601" s="5"/>
      <c r="Z1601" s="5"/>
      <c r="AA1601" s="5"/>
      <c r="AB1601" s="5"/>
      <c r="AC1601" s="5"/>
      <c r="AD1601" s="5"/>
      <c r="AE1601" s="5"/>
    </row>
    <row r="1602" spans="1:31" ht="21" customHeight="1">
      <c r="A1602" s="14" t="s">
        <v>10504</v>
      </c>
      <c r="B1602" s="14" t="s">
        <v>18084</v>
      </c>
      <c r="C1602" s="14" t="s">
        <v>170</v>
      </c>
      <c r="D1602" s="14" t="s">
        <v>390</v>
      </c>
      <c r="E1602" s="14" t="s">
        <v>45</v>
      </c>
      <c r="F1602" s="15">
        <v>20</v>
      </c>
      <c r="G1602" s="15">
        <v>40</v>
      </c>
      <c r="H1602" s="14" t="s">
        <v>2981</v>
      </c>
      <c r="I1602" s="14" t="s">
        <v>108</v>
      </c>
      <c r="J1602" s="14" t="s">
        <v>117</v>
      </c>
      <c r="K1602" s="14" t="s">
        <v>19365</v>
      </c>
      <c r="L1602" s="14" t="s">
        <v>19366</v>
      </c>
      <c r="M1602" s="14" t="s">
        <v>42</v>
      </c>
      <c r="N1602" s="14" t="s">
        <v>55</v>
      </c>
      <c r="O1602" s="14" t="b">
        <f t="shared" ref="O1602:O1614" ca="1" si="288">IFERROR(__xludf.DUMMYFUNCTION("REGEXMATCH(A1602,""(?i)PHP"")"),FALSE)</f>
        <v>0</v>
      </c>
      <c r="P1602" s="14" t="b">
        <f t="shared" ref="P1602:P1614" ca="1" si="289">IFERROR(__xludf.DUMMYFUNCTION("REGEXMATCH(L1602,""(?i)PHP"")"),FALSE)</f>
        <v>0</v>
      </c>
      <c r="Q1602" s="5"/>
      <c r="R1602" s="5"/>
      <c r="S1602" s="5"/>
      <c r="T1602" s="5"/>
      <c r="U1602" s="5"/>
      <c r="V1602" s="5"/>
      <c r="W1602" s="5"/>
      <c r="X1602" s="5"/>
      <c r="Y1602" s="5"/>
      <c r="Z1602" s="5"/>
      <c r="AA1602" s="5"/>
      <c r="AB1602" s="5"/>
      <c r="AC1602" s="5"/>
      <c r="AD1602" s="5"/>
      <c r="AE1602" s="5"/>
    </row>
    <row r="1603" spans="1:31" ht="21" customHeight="1">
      <c r="A1603" s="14" t="s">
        <v>19369</v>
      </c>
      <c r="B1603" s="14" t="s">
        <v>19370</v>
      </c>
      <c r="C1603" s="14" t="s">
        <v>20</v>
      </c>
      <c r="D1603" s="14" t="s">
        <v>21</v>
      </c>
      <c r="E1603" s="14" t="s">
        <v>45</v>
      </c>
      <c r="F1603" s="15">
        <v>20</v>
      </c>
      <c r="G1603" s="15">
        <v>30</v>
      </c>
      <c r="H1603" s="14" t="s">
        <v>1088</v>
      </c>
      <c r="I1603" s="14" t="s">
        <v>24</v>
      </c>
      <c r="J1603" s="14" t="s">
        <v>2303</v>
      </c>
      <c r="K1603" s="14" t="s">
        <v>19371</v>
      </c>
      <c r="L1603" s="14" t="s">
        <v>19373</v>
      </c>
      <c r="M1603" s="14" t="s">
        <v>37</v>
      </c>
      <c r="N1603" s="14" t="s">
        <v>55</v>
      </c>
      <c r="O1603" s="14" t="b">
        <f t="shared" ca="1" si="288"/>
        <v>0</v>
      </c>
      <c r="P1603" s="14" t="b">
        <f t="shared" ca="1" si="289"/>
        <v>0</v>
      </c>
      <c r="Q1603" s="5"/>
      <c r="R1603" s="5"/>
      <c r="S1603" s="5"/>
      <c r="T1603" s="5"/>
      <c r="U1603" s="5"/>
      <c r="V1603" s="5"/>
      <c r="W1603" s="5"/>
      <c r="X1603" s="5"/>
      <c r="Y1603" s="5"/>
      <c r="Z1603" s="5"/>
      <c r="AA1603" s="5"/>
      <c r="AB1603" s="5"/>
      <c r="AC1603" s="5"/>
      <c r="AD1603" s="5"/>
      <c r="AE1603" s="5"/>
    </row>
    <row r="1604" spans="1:31" ht="21" customHeight="1">
      <c r="A1604" s="14" t="s">
        <v>18051</v>
      </c>
      <c r="B1604" s="14" t="s">
        <v>19375</v>
      </c>
      <c r="C1604" s="14" t="s">
        <v>27</v>
      </c>
      <c r="D1604" s="14" t="s">
        <v>47</v>
      </c>
      <c r="E1604" s="14" t="s">
        <v>45</v>
      </c>
      <c r="F1604" s="15">
        <v>20</v>
      </c>
      <c r="G1604" s="15">
        <v>30</v>
      </c>
      <c r="H1604" s="14" t="s">
        <v>1088</v>
      </c>
      <c r="I1604" s="14" t="s">
        <v>66</v>
      </c>
      <c r="J1604" s="14" t="s">
        <v>3552</v>
      </c>
      <c r="K1604" s="14" t="s">
        <v>19377</v>
      </c>
      <c r="L1604" s="14" t="s">
        <v>19378</v>
      </c>
      <c r="M1604" s="14" t="s">
        <v>37</v>
      </c>
      <c r="N1604" s="14" t="s">
        <v>55</v>
      </c>
      <c r="O1604" s="14" t="b">
        <f t="shared" ca="1" si="288"/>
        <v>0</v>
      </c>
      <c r="P1604" s="14" t="b">
        <f t="shared" ca="1" si="289"/>
        <v>0</v>
      </c>
      <c r="Q1604" s="5"/>
      <c r="R1604" s="5"/>
      <c r="S1604" s="5"/>
      <c r="T1604" s="5"/>
      <c r="U1604" s="5"/>
      <c r="V1604" s="5"/>
      <c r="W1604" s="5"/>
      <c r="X1604" s="5"/>
      <c r="Y1604" s="5"/>
      <c r="Z1604" s="5"/>
      <c r="AA1604" s="5"/>
      <c r="AB1604" s="5"/>
      <c r="AC1604" s="5"/>
      <c r="AD1604" s="5"/>
      <c r="AE1604" s="5"/>
    </row>
    <row r="1605" spans="1:31" ht="21" customHeight="1">
      <c r="A1605" s="14" t="s">
        <v>9556</v>
      </c>
      <c r="B1605" s="14" t="s">
        <v>19382</v>
      </c>
      <c r="C1605" s="14" t="s">
        <v>20</v>
      </c>
      <c r="D1605" s="14" t="s">
        <v>1173</v>
      </c>
      <c r="E1605" s="14" t="s">
        <v>45</v>
      </c>
      <c r="F1605" s="15">
        <v>20</v>
      </c>
      <c r="G1605" s="15">
        <v>25</v>
      </c>
      <c r="H1605" s="14" t="s">
        <v>188</v>
      </c>
      <c r="I1605" s="14" t="s">
        <v>66</v>
      </c>
      <c r="J1605" s="14" t="s">
        <v>76</v>
      </c>
      <c r="K1605" s="14" t="s">
        <v>19383</v>
      </c>
      <c r="L1605" s="14" t="s">
        <v>19384</v>
      </c>
      <c r="M1605" s="14" t="s">
        <v>53</v>
      </c>
      <c r="N1605" s="14" t="s">
        <v>271</v>
      </c>
      <c r="O1605" s="14" t="b">
        <f t="shared" ca="1" si="288"/>
        <v>0</v>
      </c>
      <c r="P1605" s="14" t="b">
        <f t="shared" ca="1" si="289"/>
        <v>0</v>
      </c>
      <c r="Q1605" s="5"/>
      <c r="R1605" s="5"/>
      <c r="S1605" s="5"/>
      <c r="T1605" s="5"/>
      <c r="U1605" s="5"/>
      <c r="V1605" s="5"/>
      <c r="W1605" s="5"/>
      <c r="X1605" s="5"/>
      <c r="Y1605" s="5"/>
      <c r="Z1605" s="5"/>
      <c r="AA1605" s="5"/>
      <c r="AB1605" s="5"/>
      <c r="AC1605" s="5"/>
      <c r="AD1605" s="5"/>
      <c r="AE1605" s="5"/>
    </row>
    <row r="1606" spans="1:31" ht="21" customHeight="1">
      <c r="A1606" s="14" t="s">
        <v>10325</v>
      </c>
      <c r="B1606" s="14" t="s">
        <v>18718</v>
      </c>
      <c r="C1606" s="14" t="s">
        <v>27</v>
      </c>
      <c r="D1606" s="14" t="s">
        <v>47</v>
      </c>
      <c r="E1606" s="14" t="s">
        <v>45</v>
      </c>
      <c r="F1606" s="15">
        <v>20</v>
      </c>
      <c r="G1606" s="15">
        <v>25</v>
      </c>
      <c r="H1606" s="14" t="s">
        <v>188</v>
      </c>
      <c r="I1606" s="14" t="s">
        <v>24</v>
      </c>
      <c r="J1606" s="14" t="s">
        <v>57</v>
      </c>
      <c r="K1606" s="14" t="s">
        <v>19390</v>
      </c>
      <c r="L1606" s="14" t="s">
        <v>19392</v>
      </c>
      <c r="M1606" s="14" t="s">
        <v>53</v>
      </c>
      <c r="N1606" s="14" t="s">
        <v>89</v>
      </c>
      <c r="O1606" s="14" t="b">
        <f t="shared" ca="1" si="288"/>
        <v>0</v>
      </c>
      <c r="P1606" s="14" t="b">
        <f t="shared" ca="1" si="289"/>
        <v>0</v>
      </c>
      <c r="Q1606" s="5"/>
      <c r="R1606" s="5"/>
      <c r="S1606" s="5"/>
      <c r="T1606" s="5"/>
      <c r="U1606" s="5"/>
      <c r="V1606" s="5"/>
      <c r="W1606" s="5"/>
      <c r="X1606" s="5"/>
      <c r="Y1606" s="5"/>
      <c r="Z1606" s="5"/>
      <c r="AA1606" s="5"/>
      <c r="AB1606" s="5"/>
      <c r="AC1606" s="5"/>
      <c r="AD1606" s="5"/>
      <c r="AE1606" s="5"/>
    </row>
    <row r="1607" spans="1:31" ht="21" customHeight="1">
      <c r="A1607" s="14" t="s">
        <v>17337</v>
      </c>
      <c r="B1607" s="14" t="s">
        <v>19395</v>
      </c>
      <c r="C1607" s="14" t="s">
        <v>170</v>
      </c>
      <c r="D1607" s="14" t="s">
        <v>47</v>
      </c>
      <c r="E1607" s="14" t="s">
        <v>45</v>
      </c>
      <c r="F1607" s="15">
        <v>20</v>
      </c>
      <c r="G1607" s="15">
        <v>30</v>
      </c>
      <c r="H1607" s="14" t="s">
        <v>1088</v>
      </c>
      <c r="I1607" s="14" t="s">
        <v>108</v>
      </c>
      <c r="J1607" s="14" t="s">
        <v>1328</v>
      </c>
      <c r="K1607" s="14" t="s">
        <v>19396</v>
      </c>
      <c r="L1607" s="14" t="s">
        <v>19397</v>
      </c>
      <c r="M1607" s="14" t="s">
        <v>53</v>
      </c>
      <c r="N1607" s="14" t="s">
        <v>55</v>
      </c>
      <c r="O1607" s="14" t="b">
        <f t="shared" ca="1" si="288"/>
        <v>0</v>
      </c>
      <c r="P1607" s="14" t="b">
        <f t="shared" ca="1" si="289"/>
        <v>0</v>
      </c>
      <c r="Q1607" s="5"/>
      <c r="R1607" s="5"/>
      <c r="S1607" s="5"/>
      <c r="T1607" s="5"/>
      <c r="U1607" s="5"/>
      <c r="V1607" s="5"/>
      <c r="W1607" s="5"/>
      <c r="X1607" s="5"/>
      <c r="Y1607" s="5"/>
      <c r="Z1607" s="5"/>
      <c r="AA1607" s="5"/>
      <c r="AB1607" s="5"/>
      <c r="AC1607" s="5"/>
      <c r="AD1607" s="5"/>
      <c r="AE1607" s="5"/>
    </row>
    <row r="1608" spans="1:31" ht="21" customHeight="1">
      <c r="A1608" s="14" t="s">
        <v>19398</v>
      </c>
      <c r="B1608" s="14" t="s">
        <v>19399</v>
      </c>
      <c r="C1608" s="14" t="s">
        <v>20</v>
      </c>
      <c r="D1608" s="14" t="s">
        <v>1173</v>
      </c>
      <c r="E1608" s="14" t="s">
        <v>45</v>
      </c>
      <c r="F1608" s="15">
        <v>20</v>
      </c>
      <c r="G1608" s="15">
        <v>25</v>
      </c>
      <c r="H1608" s="14" t="s">
        <v>188</v>
      </c>
      <c r="I1608" s="14" t="s">
        <v>24</v>
      </c>
      <c r="J1608" s="14" t="s">
        <v>57</v>
      </c>
      <c r="K1608" s="16" t="s">
        <v>47</v>
      </c>
      <c r="L1608" s="14" t="s">
        <v>19400</v>
      </c>
      <c r="M1608" s="14" t="s">
        <v>37</v>
      </c>
      <c r="N1608" s="14" t="s">
        <v>55</v>
      </c>
      <c r="O1608" s="14" t="b">
        <f t="shared" ca="1" si="288"/>
        <v>0</v>
      </c>
      <c r="P1608" s="14" t="b">
        <f t="shared" ca="1" si="289"/>
        <v>0</v>
      </c>
      <c r="Q1608" s="5"/>
      <c r="R1608" s="5"/>
      <c r="S1608" s="5"/>
      <c r="T1608" s="5"/>
      <c r="U1608" s="5"/>
      <c r="V1608" s="5"/>
      <c r="W1608" s="5"/>
      <c r="X1608" s="5"/>
      <c r="Y1608" s="5"/>
      <c r="Z1608" s="5"/>
      <c r="AA1608" s="5"/>
      <c r="AB1608" s="5"/>
      <c r="AC1608" s="5"/>
      <c r="AD1608" s="5"/>
      <c r="AE1608" s="5"/>
    </row>
    <row r="1609" spans="1:31" ht="21" customHeight="1">
      <c r="A1609" s="14" t="s">
        <v>10325</v>
      </c>
      <c r="B1609" s="14" t="s">
        <v>19401</v>
      </c>
      <c r="C1609" s="14" t="s">
        <v>170</v>
      </c>
      <c r="D1609" s="14" t="s">
        <v>47</v>
      </c>
      <c r="E1609" s="14" t="s">
        <v>45</v>
      </c>
      <c r="F1609" s="15">
        <v>20</v>
      </c>
      <c r="G1609" s="15">
        <v>30</v>
      </c>
      <c r="H1609" s="14" t="s">
        <v>1088</v>
      </c>
      <c r="I1609" s="14" t="s">
        <v>108</v>
      </c>
      <c r="J1609" s="14" t="s">
        <v>57</v>
      </c>
      <c r="K1609" s="14" t="s">
        <v>19402</v>
      </c>
      <c r="L1609" s="14" t="s">
        <v>19403</v>
      </c>
      <c r="M1609" s="14" t="s">
        <v>53</v>
      </c>
      <c r="N1609" s="14" t="s">
        <v>55</v>
      </c>
      <c r="O1609" s="14" t="b">
        <f t="shared" ca="1" si="288"/>
        <v>0</v>
      </c>
      <c r="P1609" s="14" t="b">
        <f t="shared" ca="1" si="289"/>
        <v>0</v>
      </c>
      <c r="Q1609" s="5"/>
      <c r="R1609" s="5"/>
      <c r="S1609" s="5"/>
      <c r="T1609" s="5"/>
      <c r="U1609" s="5"/>
      <c r="V1609" s="5"/>
      <c r="W1609" s="5"/>
      <c r="X1609" s="5"/>
      <c r="Y1609" s="5"/>
      <c r="Z1609" s="5"/>
      <c r="AA1609" s="5"/>
      <c r="AB1609" s="5"/>
      <c r="AC1609" s="5"/>
      <c r="AD1609" s="5"/>
      <c r="AE1609" s="5"/>
    </row>
    <row r="1610" spans="1:31" ht="21" customHeight="1">
      <c r="A1610" s="14" t="s">
        <v>19407</v>
      </c>
      <c r="B1610" s="14" t="s">
        <v>17664</v>
      </c>
      <c r="C1610" s="14" t="s">
        <v>20</v>
      </c>
      <c r="D1610" s="14" t="s">
        <v>21</v>
      </c>
      <c r="E1610" s="14" t="s">
        <v>45</v>
      </c>
      <c r="F1610" s="15">
        <v>20</v>
      </c>
      <c r="G1610" s="15">
        <v>25</v>
      </c>
      <c r="H1610" s="14" t="s">
        <v>188</v>
      </c>
      <c r="I1610" s="14" t="s">
        <v>108</v>
      </c>
      <c r="J1610" s="14" t="s">
        <v>76</v>
      </c>
      <c r="K1610" s="16" t="s">
        <v>47</v>
      </c>
      <c r="L1610" s="16" t="s">
        <v>47</v>
      </c>
      <c r="M1610" s="14" t="s">
        <v>648</v>
      </c>
      <c r="N1610" s="14" t="s">
        <v>405</v>
      </c>
      <c r="O1610" s="14" t="b">
        <f t="shared" ca="1" si="288"/>
        <v>0</v>
      </c>
      <c r="P1610" s="14" t="b">
        <f t="shared" ca="1" si="289"/>
        <v>0</v>
      </c>
      <c r="Q1610" s="5"/>
      <c r="R1610" s="5"/>
      <c r="S1610" s="5"/>
      <c r="T1610" s="5"/>
      <c r="U1610" s="5"/>
      <c r="V1610" s="5"/>
      <c r="W1610" s="5"/>
      <c r="X1610" s="5"/>
      <c r="Y1610" s="5"/>
      <c r="Z1610" s="5"/>
      <c r="AA1610" s="5"/>
      <c r="AB1610" s="5"/>
      <c r="AC1610" s="5"/>
      <c r="AD1610" s="5"/>
      <c r="AE1610" s="5"/>
    </row>
    <row r="1611" spans="1:31" ht="21" customHeight="1">
      <c r="A1611" s="14" t="s">
        <v>19409</v>
      </c>
      <c r="B1611" s="14" t="s">
        <v>12376</v>
      </c>
      <c r="C1611" s="14" t="s">
        <v>27</v>
      </c>
      <c r="D1611" s="14" t="s">
        <v>119</v>
      </c>
      <c r="E1611" s="14" t="s">
        <v>45</v>
      </c>
      <c r="F1611" s="15">
        <v>20</v>
      </c>
      <c r="G1611" s="15">
        <v>30</v>
      </c>
      <c r="H1611" s="14" t="s">
        <v>1088</v>
      </c>
      <c r="I1611" s="14" t="s">
        <v>66</v>
      </c>
      <c r="J1611" s="14" t="s">
        <v>382</v>
      </c>
      <c r="K1611" s="14" t="s">
        <v>19410</v>
      </c>
      <c r="L1611" s="14" t="s">
        <v>19411</v>
      </c>
      <c r="M1611" s="14" t="s">
        <v>42</v>
      </c>
      <c r="N1611" s="14" t="s">
        <v>237</v>
      </c>
      <c r="O1611" s="14" t="b">
        <f t="shared" ca="1" si="288"/>
        <v>0</v>
      </c>
      <c r="P1611" s="14" t="b">
        <f t="shared" ca="1" si="289"/>
        <v>0</v>
      </c>
      <c r="Q1611" s="5"/>
      <c r="R1611" s="5"/>
      <c r="S1611" s="5"/>
      <c r="T1611" s="5"/>
      <c r="U1611" s="5"/>
      <c r="V1611" s="5"/>
      <c r="W1611" s="5"/>
      <c r="X1611" s="5"/>
      <c r="Y1611" s="5"/>
      <c r="Z1611" s="5"/>
      <c r="AA1611" s="5"/>
      <c r="AB1611" s="5"/>
      <c r="AC1611" s="5"/>
      <c r="AD1611" s="5"/>
      <c r="AE1611" s="5"/>
    </row>
    <row r="1612" spans="1:31" ht="21" customHeight="1">
      <c r="A1612" s="14" t="s">
        <v>19414</v>
      </c>
      <c r="B1612" s="14" t="s">
        <v>11141</v>
      </c>
      <c r="C1612" s="14" t="s">
        <v>170</v>
      </c>
      <c r="D1612" s="14" t="s">
        <v>435</v>
      </c>
      <c r="E1612" s="14" t="s">
        <v>45</v>
      </c>
      <c r="F1612" s="15">
        <v>20</v>
      </c>
      <c r="G1612" s="15">
        <v>40</v>
      </c>
      <c r="H1612" s="14" t="s">
        <v>2981</v>
      </c>
      <c r="I1612" s="14" t="s">
        <v>108</v>
      </c>
      <c r="J1612" s="14" t="s">
        <v>68</v>
      </c>
      <c r="K1612" s="16" t="s">
        <v>47</v>
      </c>
      <c r="L1612" s="14" t="s">
        <v>19415</v>
      </c>
      <c r="M1612" s="14" t="s">
        <v>167</v>
      </c>
      <c r="N1612" s="14" t="s">
        <v>55</v>
      </c>
      <c r="O1612" s="14" t="b">
        <f t="shared" ca="1" si="288"/>
        <v>0</v>
      </c>
      <c r="P1612" s="14" t="b">
        <f t="shared" ca="1" si="289"/>
        <v>0</v>
      </c>
      <c r="Q1612" s="5"/>
      <c r="R1612" s="5"/>
      <c r="S1612" s="5"/>
      <c r="T1612" s="5"/>
      <c r="U1612" s="5"/>
      <c r="V1612" s="5"/>
      <c r="W1612" s="5"/>
      <c r="X1612" s="5"/>
      <c r="Y1612" s="5"/>
      <c r="Z1612" s="5"/>
      <c r="AA1612" s="5"/>
      <c r="AB1612" s="5"/>
      <c r="AC1612" s="5"/>
      <c r="AD1612" s="5"/>
      <c r="AE1612" s="5"/>
    </row>
    <row r="1613" spans="1:31" ht="21" customHeight="1">
      <c r="A1613" s="14" t="s">
        <v>9131</v>
      </c>
      <c r="B1613" s="14" t="s">
        <v>17493</v>
      </c>
      <c r="C1613" s="14" t="s">
        <v>27</v>
      </c>
      <c r="D1613" s="14" t="s">
        <v>85</v>
      </c>
      <c r="E1613" s="14" t="s">
        <v>45</v>
      </c>
      <c r="F1613" s="15">
        <v>20</v>
      </c>
      <c r="G1613" s="15">
        <v>25</v>
      </c>
      <c r="H1613" s="14" t="s">
        <v>188</v>
      </c>
      <c r="I1613" s="14" t="s">
        <v>66</v>
      </c>
      <c r="J1613" s="14" t="s">
        <v>134</v>
      </c>
      <c r="K1613" s="14" t="s">
        <v>6064</v>
      </c>
      <c r="L1613" s="14" t="s">
        <v>19417</v>
      </c>
      <c r="M1613" s="14" t="s">
        <v>167</v>
      </c>
      <c r="N1613" s="14" t="s">
        <v>55</v>
      </c>
      <c r="O1613" s="14" t="b">
        <f t="shared" ca="1" si="288"/>
        <v>0</v>
      </c>
      <c r="P1613" s="14" t="b">
        <f t="shared" ca="1" si="289"/>
        <v>0</v>
      </c>
      <c r="Q1613" s="5"/>
      <c r="R1613" s="5"/>
      <c r="S1613" s="5"/>
      <c r="T1613" s="5"/>
      <c r="U1613" s="5"/>
      <c r="V1613" s="5"/>
      <c r="W1613" s="5"/>
      <c r="X1613" s="5"/>
      <c r="Y1613" s="5"/>
      <c r="Z1613" s="5"/>
      <c r="AA1613" s="5"/>
      <c r="AB1613" s="5"/>
      <c r="AC1613" s="5"/>
      <c r="AD1613" s="5"/>
      <c r="AE1613" s="5"/>
    </row>
    <row r="1614" spans="1:31" ht="21" customHeight="1">
      <c r="A1614" s="14" t="s">
        <v>19421</v>
      </c>
      <c r="B1614" s="14" t="s">
        <v>19422</v>
      </c>
      <c r="C1614" s="14" t="s">
        <v>20</v>
      </c>
      <c r="D1614" s="14" t="s">
        <v>21</v>
      </c>
      <c r="E1614" s="14" t="s">
        <v>919</v>
      </c>
      <c r="F1614" s="15">
        <v>20</v>
      </c>
      <c r="G1614" s="15">
        <v>40</v>
      </c>
      <c r="H1614" s="14" t="s">
        <v>2981</v>
      </c>
      <c r="I1614" s="14" t="s">
        <v>108</v>
      </c>
      <c r="J1614" s="14" t="s">
        <v>608</v>
      </c>
      <c r="K1614" s="14" t="s">
        <v>19423</v>
      </c>
      <c r="L1614" s="14" t="s">
        <v>19424</v>
      </c>
      <c r="M1614" s="14" t="s">
        <v>37</v>
      </c>
      <c r="N1614" s="14" t="s">
        <v>55</v>
      </c>
      <c r="O1614" s="14" t="b">
        <f t="shared" ca="1" si="288"/>
        <v>0</v>
      </c>
      <c r="P1614" s="14" t="b">
        <f t="shared" ca="1" si="289"/>
        <v>0</v>
      </c>
      <c r="Q1614" s="5"/>
      <c r="R1614" s="5"/>
      <c r="S1614" s="5"/>
      <c r="T1614" s="5"/>
      <c r="U1614" s="5"/>
      <c r="V1614" s="5"/>
      <c r="W1614" s="5"/>
      <c r="X1614" s="5"/>
      <c r="Y1614" s="5"/>
      <c r="Z1614" s="5"/>
      <c r="AA1614" s="5"/>
      <c r="AB1614" s="5"/>
      <c r="AC1614" s="5"/>
      <c r="AD1614" s="5"/>
      <c r="AE1614" s="5"/>
    </row>
    <row r="1615" spans="1:31" ht="21" customHeight="1">
      <c r="A1615" s="5" t="s">
        <v>12432</v>
      </c>
      <c r="B1615" s="5" t="s">
        <v>16605</v>
      </c>
      <c r="C1615" s="5" t="s">
        <v>27</v>
      </c>
      <c r="D1615" s="5" t="s">
        <v>199</v>
      </c>
      <c r="E1615" s="5" t="s">
        <v>45</v>
      </c>
      <c r="F1615" s="7">
        <v>20</v>
      </c>
      <c r="G1615" s="7">
        <v>40</v>
      </c>
      <c r="H1615" s="5" t="s">
        <v>2981</v>
      </c>
      <c r="I1615" s="5" t="s">
        <v>66</v>
      </c>
      <c r="J1615" s="5" t="s">
        <v>117</v>
      </c>
      <c r="K1615" s="9" t="s">
        <v>47</v>
      </c>
      <c r="L1615" s="5" t="s">
        <v>19426</v>
      </c>
      <c r="M1615" s="5" t="s">
        <v>42</v>
      </c>
      <c r="N1615" s="5" t="s">
        <v>38</v>
      </c>
      <c r="O1615" s="5" t="b">
        <f ca="1">IFERROR(__xludf.DUMMYFUNCTION("REGEXMATCH(A1615,""PHP"")"),TRUE)</f>
        <v>1</v>
      </c>
      <c r="P1615" s="5"/>
      <c r="Q1615" s="5"/>
      <c r="R1615" s="5"/>
      <c r="S1615" s="5"/>
      <c r="T1615" s="5"/>
      <c r="U1615" s="5"/>
      <c r="V1615" s="5"/>
      <c r="W1615" s="5"/>
      <c r="X1615" s="5"/>
      <c r="Y1615" s="5"/>
      <c r="Z1615" s="5"/>
      <c r="AA1615" s="5"/>
      <c r="AB1615" s="5"/>
      <c r="AC1615" s="5"/>
      <c r="AD1615" s="5"/>
      <c r="AE1615" s="5"/>
    </row>
    <row r="1616" spans="1:31" ht="21" customHeight="1">
      <c r="A1616" s="14" t="s">
        <v>19430</v>
      </c>
      <c r="B1616" s="14" t="s">
        <v>19431</v>
      </c>
      <c r="C1616" s="14" t="s">
        <v>170</v>
      </c>
      <c r="D1616" s="14" t="s">
        <v>171</v>
      </c>
      <c r="E1616" s="14" t="s">
        <v>45</v>
      </c>
      <c r="F1616" s="15">
        <v>20</v>
      </c>
      <c r="G1616" s="15">
        <v>30</v>
      </c>
      <c r="H1616" s="14" t="s">
        <v>1088</v>
      </c>
      <c r="I1616" s="14" t="s">
        <v>24</v>
      </c>
      <c r="J1616" s="14" t="s">
        <v>2872</v>
      </c>
      <c r="K1616" s="14" t="s">
        <v>19432</v>
      </c>
      <c r="L1616" s="14" t="s">
        <v>19433</v>
      </c>
      <c r="M1616" s="14" t="s">
        <v>42</v>
      </c>
      <c r="N1616" s="14" t="s">
        <v>55</v>
      </c>
      <c r="O1616" s="14" t="b">
        <f t="shared" ref="O1616:O1619" ca="1" si="290">IFERROR(__xludf.DUMMYFUNCTION("REGEXMATCH(A1616,""(?i)PHP"")"),FALSE)</f>
        <v>0</v>
      </c>
      <c r="P1616" s="14" t="b">
        <f t="shared" ref="P1616:P1619" ca="1" si="291">IFERROR(__xludf.DUMMYFUNCTION("REGEXMATCH(L1616,""(?i)PHP"")"),FALSE)</f>
        <v>0</v>
      </c>
      <c r="Q1616" s="5"/>
      <c r="R1616" s="5"/>
      <c r="S1616" s="5"/>
      <c r="T1616" s="5"/>
      <c r="U1616" s="5"/>
      <c r="V1616" s="5"/>
      <c r="W1616" s="5"/>
      <c r="X1616" s="5"/>
      <c r="Y1616" s="5"/>
      <c r="Z1616" s="5"/>
      <c r="AA1616" s="5"/>
      <c r="AB1616" s="5"/>
      <c r="AC1616" s="5"/>
      <c r="AD1616" s="5"/>
      <c r="AE1616" s="5"/>
    </row>
    <row r="1617" spans="1:31" ht="21" customHeight="1">
      <c r="A1617" s="14" t="s">
        <v>19436</v>
      </c>
      <c r="B1617" s="14" t="s">
        <v>19437</v>
      </c>
      <c r="C1617" s="14" t="s">
        <v>170</v>
      </c>
      <c r="D1617" s="14" t="s">
        <v>1759</v>
      </c>
      <c r="E1617" s="14" t="s">
        <v>919</v>
      </c>
      <c r="F1617" s="15">
        <v>20</v>
      </c>
      <c r="G1617" s="15">
        <v>30</v>
      </c>
      <c r="H1617" s="14" t="s">
        <v>1088</v>
      </c>
      <c r="I1617" s="14" t="s">
        <v>31</v>
      </c>
      <c r="J1617" s="14" t="s">
        <v>117</v>
      </c>
      <c r="K1617" s="14" t="s">
        <v>19438</v>
      </c>
      <c r="L1617" s="14" t="s">
        <v>19439</v>
      </c>
      <c r="M1617" s="14" t="s">
        <v>37</v>
      </c>
      <c r="N1617" s="14" t="s">
        <v>55</v>
      </c>
      <c r="O1617" s="14" t="b">
        <f t="shared" ca="1" si="290"/>
        <v>0</v>
      </c>
      <c r="P1617" s="14" t="b">
        <f t="shared" ca="1" si="291"/>
        <v>0</v>
      </c>
      <c r="Q1617" s="5"/>
      <c r="R1617" s="5"/>
      <c r="S1617" s="5"/>
      <c r="T1617" s="5"/>
      <c r="U1617" s="5"/>
      <c r="V1617" s="5"/>
      <c r="W1617" s="5"/>
      <c r="X1617" s="5"/>
      <c r="Y1617" s="5"/>
      <c r="Z1617" s="5"/>
      <c r="AA1617" s="5"/>
      <c r="AB1617" s="5"/>
      <c r="AC1617" s="5"/>
      <c r="AD1617" s="5"/>
      <c r="AE1617" s="5"/>
    </row>
    <row r="1618" spans="1:31" ht="21" customHeight="1">
      <c r="A1618" s="14" t="s">
        <v>19440</v>
      </c>
      <c r="B1618" s="14" t="s">
        <v>19442</v>
      </c>
      <c r="C1618" s="14" t="s">
        <v>20</v>
      </c>
      <c r="D1618" s="14" t="s">
        <v>1173</v>
      </c>
      <c r="E1618" s="14" t="s">
        <v>45</v>
      </c>
      <c r="F1618" s="15">
        <v>20</v>
      </c>
      <c r="G1618" s="15">
        <v>25</v>
      </c>
      <c r="H1618" s="14" t="s">
        <v>188</v>
      </c>
      <c r="I1618" s="14" t="s">
        <v>66</v>
      </c>
      <c r="J1618" s="14" t="s">
        <v>252</v>
      </c>
      <c r="K1618" s="14" t="s">
        <v>19444</v>
      </c>
      <c r="L1618" s="14" t="s">
        <v>19445</v>
      </c>
      <c r="M1618" s="14" t="s">
        <v>42</v>
      </c>
      <c r="N1618" s="14" t="s">
        <v>237</v>
      </c>
      <c r="O1618" s="14" t="b">
        <f t="shared" ca="1" si="290"/>
        <v>0</v>
      </c>
      <c r="P1618" s="14" t="b">
        <f t="shared" ca="1" si="291"/>
        <v>0</v>
      </c>
      <c r="Q1618" s="5"/>
      <c r="R1618" s="5"/>
      <c r="S1618" s="5"/>
      <c r="T1618" s="5"/>
      <c r="U1618" s="5"/>
      <c r="V1618" s="5"/>
      <c r="W1618" s="5"/>
      <c r="X1618" s="5"/>
      <c r="Y1618" s="5"/>
      <c r="Z1618" s="5"/>
      <c r="AA1618" s="5"/>
      <c r="AB1618" s="5"/>
      <c r="AC1618" s="5"/>
      <c r="AD1618" s="5"/>
      <c r="AE1618" s="5"/>
    </row>
    <row r="1619" spans="1:31" ht="21" customHeight="1">
      <c r="A1619" s="14" t="s">
        <v>19447</v>
      </c>
      <c r="B1619" s="14" t="s">
        <v>2561</v>
      </c>
      <c r="C1619" s="14" t="s">
        <v>27</v>
      </c>
      <c r="D1619" s="14" t="s">
        <v>85</v>
      </c>
      <c r="E1619" s="14" t="s">
        <v>919</v>
      </c>
      <c r="F1619" s="15">
        <v>20</v>
      </c>
      <c r="G1619" s="15">
        <v>35</v>
      </c>
      <c r="H1619" s="14" t="s">
        <v>3289</v>
      </c>
      <c r="I1619" s="14" t="s">
        <v>66</v>
      </c>
      <c r="J1619" s="14" t="s">
        <v>1424</v>
      </c>
      <c r="K1619" s="16" t="s">
        <v>47</v>
      </c>
      <c r="L1619" s="14" t="s">
        <v>19448</v>
      </c>
      <c r="M1619" s="14" t="s">
        <v>100</v>
      </c>
      <c r="N1619" s="14" t="s">
        <v>38</v>
      </c>
      <c r="O1619" s="14" t="b">
        <f t="shared" ca="1" si="290"/>
        <v>0</v>
      </c>
      <c r="P1619" s="14" t="b">
        <f t="shared" ca="1" si="291"/>
        <v>0</v>
      </c>
      <c r="Q1619" s="5"/>
      <c r="R1619" s="5"/>
      <c r="S1619" s="5"/>
      <c r="T1619" s="5"/>
      <c r="U1619" s="5"/>
      <c r="V1619" s="5"/>
      <c r="W1619" s="5"/>
      <c r="X1619" s="5"/>
      <c r="Y1619" s="5"/>
      <c r="Z1619" s="5"/>
      <c r="AA1619" s="5"/>
      <c r="AB1619" s="5"/>
      <c r="AC1619" s="5"/>
      <c r="AD1619" s="5"/>
      <c r="AE1619" s="5"/>
    </row>
    <row r="1620" spans="1:31" ht="21" customHeight="1">
      <c r="A1620" s="5" t="s">
        <v>19451</v>
      </c>
      <c r="B1620" s="5" t="s">
        <v>19452</v>
      </c>
      <c r="C1620" s="5" t="s">
        <v>27</v>
      </c>
      <c r="D1620" s="5" t="s">
        <v>47</v>
      </c>
      <c r="E1620" s="5" t="s">
        <v>29</v>
      </c>
      <c r="F1620" s="7">
        <v>20</v>
      </c>
      <c r="G1620" s="7">
        <v>25</v>
      </c>
      <c r="H1620" s="5" t="s">
        <v>188</v>
      </c>
      <c r="I1620" s="5" t="s">
        <v>108</v>
      </c>
      <c r="J1620" s="5" t="s">
        <v>106</v>
      </c>
      <c r="K1620" s="5" t="s">
        <v>19453</v>
      </c>
      <c r="L1620" s="9" t="s">
        <v>47</v>
      </c>
      <c r="M1620" s="5" t="s">
        <v>37</v>
      </c>
      <c r="N1620" s="5" t="s">
        <v>237</v>
      </c>
      <c r="O1620" s="5" t="b">
        <f t="shared" ref="O1620:O1626" ca="1" si="292">IFERROR(__xludf.DUMMYFUNCTION("REGEXMATCH(A1620,""PHP"")"),TRUE)</f>
        <v>1</v>
      </c>
      <c r="P1620" s="9"/>
      <c r="Q1620" s="5"/>
      <c r="R1620" s="5"/>
      <c r="S1620" s="5"/>
      <c r="T1620" s="5"/>
      <c r="U1620" s="5"/>
      <c r="V1620" s="5"/>
      <c r="W1620" s="5"/>
      <c r="X1620" s="5"/>
      <c r="Y1620" s="5"/>
      <c r="Z1620" s="5"/>
      <c r="AA1620" s="5"/>
      <c r="AB1620" s="5"/>
      <c r="AC1620" s="5"/>
      <c r="AD1620" s="5"/>
      <c r="AE1620" s="5"/>
    </row>
    <row r="1621" spans="1:31" ht="21" customHeight="1">
      <c r="A1621" s="5" t="s">
        <v>248</v>
      </c>
      <c r="B1621" s="5" t="s">
        <v>5396</v>
      </c>
      <c r="C1621" s="5" t="s">
        <v>27</v>
      </c>
      <c r="D1621" s="5" t="s">
        <v>212</v>
      </c>
      <c r="E1621" s="5" t="s">
        <v>45</v>
      </c>
      <c r="F1621" s="7">
        <v>20</v>
      </c>
      <c r="G1621" s="7">
        <v>25</v>
      </c>
      <c r="H1621" s="5" t="s">
        <v>188</v>
      </c>
      <c r="I1621" s="5" t="s">
        <v>66</v>
      </c>
      <c r="J1621" s="5" t="s">
        <v>106</v>
      </c>
      <c r="K1621" s="5" t="s">
        <v>5400</v>
      </c>
      <c r="L1621" s="5" t="s">
        <v>19458</v>
      </c>
      <c r="M1621" s="5" t="s">
        <v>53</v>
      </c>
      <c r="N1621" s="5" t="s">
        <v>55</v>
      </c>
      <c r="O1621" s="5" t="b">
        <f t="shared" ca="1" si="292"/>
        <v>1</v>
      </c>
      <c r="P1621" s="5"/>
      <c r="Q1621" s="5"/>
      <c r="R1621" s="5"/>
      <c r="S1621" s="5"/>
      <c r="T1621" s="5"/>
      <c r="U1621" s="5"/>
      <c r="V1621" s="5"/>
      <c r="W1621" s="5"/>
      <c r="X1621" s="5"/>
      <c r="Y1621" s="5"/>
      <c r="Z1621" s="5"/>
      <c r="AA1621" s="5"/>
      <c r="AB1621" s="5"/>
      <c r="AC1621" s="5"/>
      <c r="AD1621" s="5"/>
      <c r="AE1621" s="5"/>
    </row>
    <row r="1622" spans="1:31" ht="21" customHeight="1">
      <c r="A1622" s="5" t="s">
        <v>19459</v>
      </c>
      <c r="B1622" s="5" t="s">
        <v>19460</v>
      </c>
      <c r="C1622" s="5" t="s">
        <v>170</v>
      </c>
      <c r="D1622" s="5" t="s">
        <v>378</v>
      </c>
      <c r="E1622" s="5" t="s">
        <v>45</v>
      </c>
      <c r="F1622" s="7">
        <v>20</v>
      </c>
      <c r="G1622" s="7">
        <v>25</v>
      </c>
      <c r="H1622" s="5" t="s">
        <v>188</v>
      </c>
      <c r="I1622" s="5" t="s">
        <v>66</v>
      </c>
      <c r="J1622" s="5" t="s">
        <v>3347</v>
      </c>
      <c r="K1622" s="5" t="s">
        <v>19462</v>
      </c>
      <c r="L1622" s="5" t="s">
        <v>19463</v>
      </c>
      <c r="M1622" s="5" t="s">
        <v>167</v>
      </c>
      <c r="N1622" s="5" t="s">
        <v>38</v>
      </c>
      <c r="O1622" s="5" t="b">
        <f t="shared" ca="1" si="292"/>
        <v>1</v>
      </c>
      <c r="P1622" s="5"/>
      <c r="Q1622" s="5"/>
      <c r="R1622" s="5"/>
      <c r="S1622" s="5"/>
      <c r="T1622" s="5"/>
      <c r="U1622" s="5"/>
      <c r="V1622" s="5"/>
      <c r="W1622" s="5"/>
      <c r="X1622" s="5"/>
      <c r="Y1622" s="5"/>
      <c r="Z1622" s="5"/>
      <c r="AA1622" s="5"/>
      <c r="AB1622" s="5"/>
      <c r="AC1622" s="5"/>
      <c r="AD1622" s="5"/>
      <c r="AE1622" s="5"/>
    </row>
    <row r="1623" spans="1:31" ht="21" customHeight="1">
      <c r="A1623" s="5" t="s">
        <v>248</v>
      </c>
      <c r="B1623" s="5" t="s">
        <v>19464</v>
      </c>
      <c r="C1623" s="5" t="s">
        <v>20</v>
      </c>
      <c r="D1623" s="5" t="s">
        <v>47</v>
      </c>
      <c r="E1623" s="5" t="s">
        <v>45</v>
      </c>
      <c r="F1623" s="7">
        <v>20</v>
      </c>
      <c r="G1623" s="7">
        <v>30</v>
      </c>
      <c r="H1623" s="5" t="s">
        <v>1088</v>
      </c>
      <c r="I1623" s="5" t="s">
        <v>66</v>
      </c>
      <c r="J1623" s="5" t="s">
        <v>18657</v>
      </c>
      <c r="K1623" s="5" t="s">
        <v>19465</v>
      </c>
      <c r="L1623" s="5" t="s">
        <v>19466</v>
      </c>
      <c r="M1623" s="5" t="s">
        <v>100</v>
      </c>
      <c r="N1623" s="5" t="s">
        <v>55</v>
      </c>
      <c r="O1623" s="5" t="b">
        <f t="shared" ca="1" si="292"/>
        <v>1</v>
      </c>
      <c r="P1623" s="5"/>
      <c r="Q1623" s="5"/>
      <c r="R1623" s="5"/>
      <c r="S1623" s="5"/>
      <c r="T1623" s="5"/>
      <c r="U1623" s="5"/>
      <c r="V1623" s="5"/>
      <c r="W1623" s="5"/>
      <c r="X1623" s="5"/>
      <c r="Y1623" s="5"/>
      <c r="Z1623" s="5"/>
      <c r="AA1623" s="5"/>
      <c r="AB1623" s="5"/>
      <c r="AC1623" s="5"/>
      <c r="AD1623" s="5"/>
      <c r="AE1623" s="5"/>
    </row>
    <row r="1624" spans="1:31" ht="21" customHeight="1">
      <c r="A1624" s="5" t="s">
        <v>10757</v>
      </c>
      <c r="B1624" s="5" t="s">
        <v>19468</v>
      </c>
      <c r="C1624" s="5" t="s">
        <v>170</v>
      </c>
      <c r="D1624" s="5" t="s">
        <v>47</v>
      </c>
      <c r="E1624" s="5" t="s">
        <v>29</v>
      </c>
      <c r="F1624" s="7">
        <v>20</v>
      </c>
      <c r="G1624" s="7">
        <v>25</v>
      </c>
      <c r="H1624" s="5" t="s">
        <v>188</v>
      </c>
      <c r="I1624" s="5" t="s">
        <v>66</v>
      </c>
      <c r="J1624" s="5" t="s">
        <v>187</v>
      </c>
      <c r="K1624" s="9" t="s">
        <v>47</v>
      </c>
      <c r="L1624" s="5" t="s">
        <v>19469</v>
      </c>
      <c r="M1624" s="5" t="s">
        <v>42</v>
      </c>
      <c r="N1624" s="5" t="s">
        <v>55</v>
      </c>
      <c r="O1624" s="5" t="b">
        <f t="shared" ca="1" si="292"/>
        <v>1</v>
      </c>
      <c r="P1624" s="5"/>
      <c r="Q1624" s="5"/>
      <c r="R1624" s="5"/>
      <c r="S1624" s="5"/>
      <c r="T1624" s="5"/>
      <c r="U1624" s="5"/>
      <c r="V1624" s="5"/>
      <c r="W1624" s="5"/>
      <c r="X1624" s="5"/>
      <c r="Y1624" s="5"/>
      <c r="Z1624" s="5"/>
      <c r="AA1624" s="5"/>
      <c r="AB1624" s="5"/>
      <c r="AC1624" s="5"/>
      <c r="AD1624" s="5"/>
      <c r="AE1624" s="5"/>
    </row>
    <row r="1625" spans="1:31" ht="21" customHeight="1">
      <c r="A1625" s="5" t="s">
        <v>248</v>
      </c>
      <c r="B1625" s="5" t="s">
        <v>6710</v>
      </c>
      <c r="C1625" s="5" t="s">
        <v>41</v>
      </c>
      <c r="D1625" s="5" t="s">
        <v>94</v>
      </c>
      <c r="E1625" s="5" t="s">
        <v>45</v>
      </c>
      <c r="F1625" s="7">
        <v>20</v>
      </c>
      <c r="G1625" s="7">
        <v>80</v>
      </c>
      <c r="H1625" s="5" t="s">
        <v>6714</v>
      </c>
      <c r="I1625" s="5" t="s">
        <v>125</v>
      </c>
      <c r="J1625" s="5" t="s">
        <v>68</v>
      </c>
      <c r="K1625" s="5" t="s">
        <v>19472</v>
      </c>
      <c r="L1625" s="5" t="s">
        <v>19473</v>
      </c>
      <c r="M1625" s="5" t="s">
        <v>167</v>
      </c>
      <c r="N1625" s="5" t="s">
        <v>55</v>
      </c>
      <c r="O1625" s="5" t="b">
        <f t="shared" ca="1" si="292"/>
        <v>1</v>
      </c>
      <c r="P1625" s="5"/>
      <c r="Q1625" s="5"/>
      <c r="R1625" s="5"/>
      <c r="S1625" s="5"/>
      <c r="T1625" s="5"/>
      <c r="U1625" s="5"/>
      <c r="V1625" s="5"/>
      <c r="W1625" s="5"/>
      <c r="X1625" s="5"/>
      <c r="Y1625" s="5"/>
      <c r="Z1625" s="5"/>
      <c r="AA1625" s="5"/>
      <c r="AB1625" s="5"/>
      <c r="AC1625" s="5"/>
      <c r="AD1625" s="5"/>
      <c r="AE1625" s="5"/>
    </row>
    <row r="1626" spans="1:31" ht="21" customHeight="1">
      <c r="A1626" s="5" t="s">
        <v>14186</v>
      </c>
      <c r="B1626" s="5" t="s">
        <v>19474</v>
      </c>
      <c r="C1626" s="5" t="s">
        <v>170</v>
      </c>
      <c r="D1626" s="5" t="s">
        <v>47</v>
      </c>
      <c r="E1626" s="5" t="s">
        <v>45</v>
      </c>
      <c r="F1626" s="7">
        <v>20</v>
      </c>
      <c r="G1626" s="7">
        <v>25</v>
      </c>
      <c r="H1626" s="5" t="s">
        <v>188</v>
      </c>
      <c r="I1626" s="5" t="s">
        <v>66</v>
      </c>
      <c r="J1626" s="5" t="s">
        <v>117</v>
      </c>
      <c r="K1626" s="5" t="s">
        <v>19475</v>
      </c>
      <c r="L1626" s="5" t="s">
        <v>19476</v>
      </c>
      <c r="M1626" s="5" t="s">
        <v>37</v>
      </c>
      <c r="N1626" s="5" t="s">
        <v>55</v>
      </c>
      <c r="O1626" s="5" t="b">
        <f t="shared" ca="1" si="292"/>
        <v>1</v>
      </c>
      <c r="P1626" s="5"/>
      <c r="Q1626" s="5"/>
      <c r="R1626" s="5"/>
      <c r="S1626" s="5"/>
      <c r="T1626" s="5"/>
      <c r="U1626" s="5"/>
      <c r="V1626" s="5"/>
      <c r="W1626" s="5"/>
      <c r="X1626" s="5"/>
      <c r="Y1626" s="5"/>
      <c r="Z1626" s="5"/>
      <c r="AA1626" s="5"/>
      <c r="AB1626" s="5"/>
      <c r="AC1626" s="5"/>
      <c r="AD1626" s="5"/>
      <c r="AE1626" s="5"/>
    </row>
    <row r="1627" spans="1:31" ht="21" customHeight="1">
      <c r="A1627" s="5" t="s">
        <v>19479</v>
      </c>
      <c r="B1627" s="5" t="s">
        <v>19480</v>
      </c>
      <c r="C1627" s="5" t="s">
        <v>41</v>
      </c>
      <c r="D1627" s="5" t="s">
        <v>94</v>
      </c>
      <c r="E1627" s="5" t="s">
        <v>45</v>
      </c>
      <c r="F1627" s="7">
        <v>20</v>
      </c>
      <c r="G1627" s="7">
        <v>25</v>
      </c>
      <c r="H1627" s="5" t="s">
        <v>188</v>
      </c>
      <c r="I1627" s="5" t="s">
        <v>31</v>
      </c>
      <c r="J1627" s="5" t="s">
        <v>19481</v>
      </c>
      <c r="K1627" s="5" t="s">
        <v>19482</v>
      </c>
      <c r="L1627" s="5" t="s">
        <v>19483</v>
      </c>
      <c r="M1627" s="5" t="s">
        <v>53</v>
      </c>
      <c r="N1627" s="5" t="s">
        <v>55</v>
      </c>
      <c r="O1627" s="5" t="b">
        <f ca="1">IFERROR(__xludf.DUMMYFUNCTION("REGEXMATCH(A1627,""(?i)PHP"")"),TRUE)</f>
        <v>1</v>
      </c>
      <c r="P1627" s="5" t="b">
        <f ca="1">IFERROR(__xludf.DUMMYFUNCTION("REGEXMATCH(L1627,""PHP"")"),FALSE)</f>
        <v>0</v>
      </c>
      <c r="Q1627" s="5"/>
      <c r="R1627" s="5"/>
      <c r="S1627" s="5"/>
      <c r="T1627" s="5"/>
      <c r="U1627" s="5"/>
      <c r="V1627" s="5"/>
      <c r="W1627" s="5"/>
      <c r="X1627" s="5"/>
      <c r="Y1627" s="5"/>
      <c r="Z1627" s="5"/>
      <c r="AA1627" s="5"/>
      <c r="AB1627" s="5"/>
      <c r="AC1627" s="5"/>
      <c r="AD1627" s="5"/>
      <c r="AE1627" s="5"/>
    </row>
    <row r="1628" spans="1:31" ht="21" customHeight="1">
      <c r="A1628" s="5" t="s">
        <v>11424</v>
      </c>
      <c r="B1628" s="5" t="s">
        <v>19182</v>
      </c>
      <c r="C1628" s="5" t="s">
        <v>27</v>
      </c>
      <c r="D1628" s="5" t="s">
        <v>80</v>
      </c>
      <c r="E1628" s="5" t="s">
        <v>45</v>
      </c>
      <c r="F1628" s="7">
        <v>20</v>
      </c>
      <c r="G1628" s="7">
        <v>25</v>
      </c>
      <c r="H1628" s="5" t="s">
        <v>188</v>
      </c>
      <c r="I1628" s="5" t="s">
        <v>66</v>
      </c>
      <c r="J1628" s="5" t="s">
        <v>110</v>
      </c>
      <c r="K1628" s="5" t="s">
        <v>19184</v>
      </c>
      <c r="L1628" s="5" t="s">
        <v>19488</v>
      </c>
      <c r="M1628" s="5" t="s">
        <v>53</v>
      </c>
      <c r="N1628" s="5" t="s">
        <v>55</v>
      </c>
      <c r="O1628" s="5" t="b">
        <f t="shared" ref="O1628:O1629" ca="1" si="293">IFERROR(__xludf.DUMMYFUNCTION("REGEXMATCH(A1628,""PHP"")"),TRUE)</f>
        <v>1</v>
      </c>
      <c r="P1628" s="5"/>
      <c r="Q1628" s="5"/>
      <c r="R1628" s="5"/>
      <c r="S1628" s="5"/>
      <c r="T1628" s="5"/>
      <c r="U1628" s="5"/>
      <c r="V1628" s="5"/>
      <c r="W1628" s="5"/>
      <c r="X1628" s="5"/>
      <c r="Y1628" s="5"/>
      <c r="Z1628" s="5"/>
      <c r="AA1628" s="5"/>
      <c r="AB1628" s="5"/>
      <c r="AC1628" s="5"/>
      <c r="AD1628" s="5"/>
      <c r="AE1628" s="5"/>
    </row>
    <row r="1629" spans="1:31" ht="21" customHeight="1">
      <c r="A1629" s="5" t="s">
        <v>19493</v>
      </c>
      <c r="B1629" s="5" t="s">
        <v>19494</v>
      </c>
      <c r="C1629" s="5" t="s">
        <v>27</v>
      </c>
      <c r="D1629" s="5" t="s">
        <v>850</v>
      </c>
      <c r="E1629" s="5" t="s">
        <v>29</v>
      </c>
      <c r="F1629" s="7">
        <v>20</v>
      </c>
      <c r="G1629" s="7">
        <v>35</v>
      </c>
      <c r="H1629" s="5" t="s">
        <v>3289</v>
      </c>
      <c r="I1629" s="5" t="s">
        <v>108</v>
      </c>
      <c r="J1629" s="5" t="s">
        <v>110</v>
      </c>
      <c r="K1629" s="5" t="s">
        <v>19495</v>
      </c>
      <c r="L1629" s="5" t="s">
        <v>19496</v>
      </c>
      <c r="M1629" s="5" t="s">
        <v>167</v>
      </c>
      <c r="N1629" s="5" t="s">
        <v>55</v>
      </c>
      <c r="O1629" s="5" t="b">
        <f t="shared" ca="1" si="293"/>
        <v>1</v>
      </c>
      <c r="P1629" s="5"/>
      <c r="Q1629" s="5"/>
      <c r="R1629" s="5"/>
      <c r="S1629" s="5"/>
      <c r="T1629" s="5"/>
      <c r="U1629" s="5"/>
      <c r="V1629" s="5"/>
      <c r="W1629" s="5"/>
      <c r="X1629" s="5"/>
      <c r="Y1629" s="5"/>
      <c r="Z1629" s="5"/>
      <c r="AA1629" s="5"/>
      <c r="AB1629" s="5"/>
      <c r="AC1629" s="5"/>
      <c r="AD1629" s="5"/>
      <c r="AE1629" s="5"/>
    </row>
    <row r="1630" spans="1:31" ht="21" customHeight="1">
      <c r="A1630" s="14" t="s">
        <v>19498</v>
      </c>
      <c r="B1630" s="14" t="s">
        <v>8229</v>
      </c>
      <c r="C1630" s="14" t="s">
        <v>170</v>
      </c>
      <c r="D1630" s="14" t="s">
        <v>390</v>
      </c>
      <c r="E1630" s="14" t="s">
        <v>29</v>
      </c>
      <c r="F1630" s="15">
        <v>20</v>
      </c>
      <c r="G1630" s="15">
        <v>45</v>
      </c>
      <c r="H1630" s="14" t="s">
        <v>19499</v>
      </c>
      <c r="I1630" s="14" t="s">
        <v>66</v>
      </c>
      <c r="J1630" s="14" t="s">
        <v>57</v>
      </c>
      <c r="K1630" s="16" t="s">
        <v>47</v>
      </c>
      <c r="L1630" s="14" t="s">
        <v>19500</v>
      </c>
      <c r="M1630" s="14" t="s">
        <v>42</v>
      </c>
      <c r="N1630" s="14" t="s">
        <v>237</v>
      </c>
      <c r="O1630" s="14" t="b">
        <f t="shared" ref="O1630:O1643" ca="1" si="294">IFERROR(__xludf.DUMMYFUNCTION("REGEXMATCH(A1630,""(?i)PHP"")"),FALSE)</f>
        <v>0</v>
      </c>
      <c r="P1630" s="14" t="b">
        <f t="shared" ref="P1630:P1643" ca="1" si="295">IFERROR(__xludf.DUMMYFUNCTION("REGEXMATCH(L1630,""(?i)PHP"")"),FALSE)</f>
        <v>0</v>
      </c>
      <c r="Q1630" s="5"/>
      <c r="R1630" s="5"/>
      <c r="S1630" s="5"/>
      <c r="T1630" s="5"/>
      <c r="U1630" s="5"/>
      <c r="V1630" s="5"/>
      <c r="W1630" s="5"/>
      <c r="X1630" s="5"/>
      <c r="Y1630" s="5"/>
      <c r="Z1630" s="5"/>
      <c r="AA1630" s="5"/>
      <c r="AB1630" s="5"/>
      <c r="AC1630" s="5"/>
      <c r="AD1630" s="5"/>
      <c r="AE1630" s="5"/>
    </row>
    <row r="1631" spans="1:31" ht="21" customHeight="1">
      <c r="A1631" s="14" t="s">
        <v>19503</v>
      </c>
      <c r="B1631" s="14" t="s">
        <v>16629</v>
      </c>
      <c r="C1631" s="14" t="s">
        <v>41</v>
      </c>
      <c r="D1631" s="14" t="s">
        <v>94</v>
      </c>
      <c r="E1631" s="14" t="s">
        <v>45</v>
      </c>
      <c r="F1631" s="15">
        <v>20</v>
      </c>
      <c r="G1631" s="15">
        <v>30</v>
      </c>
      <c r="H1631" s="14" t="s">
        <v>1088</v>
      </c>
      <c r="I1631" s="14" t="s">
        <v>108</v>
      </c>
      <c r="J1631" s="14" t="s">
        <v>252</v>
      </c>
      <c r="K1631" s="16" t="s">
        <v>47</v>
      </c>
      <c r="L1631" s="14" t="s">
        <v>19504</v>
      </c>
      <c r="M1631" s="14" t="s">
        <v>53</v>
      </c>
      <c r="N1631" s="14" t="s">
        <v>55</v>
      </c>
      <c r="O1631" s="14" t="b">
        <f t="shared" ca="1" si="294"/>
        <v>0</v>
      </c>
      <c r="P1631" s="14" t="b">
        <f t="shared" ca="1" si="295"/>
        <v>0</v>
      </c>
      <c r="Q1631" s="5"/>
      <c r="R1631" s="5"/>
      <c r="S1631" s="5"/>
      <c r="T1631" s="5"/>
      <c r="U1631" s="5"/>
      <c r="V1631" s="5"/>
      <c r="W1631" s="5"/>
      <c r="X1631" s="5"/>
      <c r="Y1631" s="5"/>
      <c r="Z1631" s="5"/>
      <c r="AA1631" s="5"/>
      <c r="AB1631" s="5"/>
      <c r="AC1631" s="5"/>
      <c r="AD1631" s="5"/>
      <c r="AE1631" s="5"/>
    </row>
    <row r="1632" spans="1:31" ht="21" customHeight="1">
      <c r="A1632" s="14" t="s">
        <v>10279</v>
      </c>
      <c r="B1632" s="14" t="s">
        <v>17437</v>
      </c>
      <c r="C1632" s="14" t="s">
        <v>27</v>
      </c>
      <c r="D1632" s="14" t="s">
        <v>75</v>
      </c>
      <c r="E1632" s="14" t="s">
        <v>45</v>
      </c>
      <c r="F1632" s="15">
        <v>20</v>
      </c>
      <c r="G1632" s="15">
        <v>30</v>
      </c>
      <c r="H1632" s="14" t="s">
        <v>1088</v>
      </c>
      <c r="I1632" s="14" t="s">
        <v>108</v>
      </c>
      <c r="J1632" s="14" t="s">
        <v>1662</v>
      </c>
      <c r="K1632" s="14" t="s">
        <v>17438</v>
      </c>
      <c r="L1632" s="14" t="s">
        <v>17439</v>
      </c>
      <c r="M1632" s="14" t="s">
        <v>167</v>
      </c>
      <c r="N1632" s="14" t="s">
        <v>55</v>
      </c>
      <c r="O1632" s="14" t="b">
        <f t="shared" ca="1" si="294"/>
        <v>0</v>
      </c>
      <c r="P1632" s="14" t="b">
        <f t="shared" ca="1" si="295"/>
        <v>0</v>
      </c>
      <c r="Q1632" s="5"/>
      <c r="R1632" s="5"/>
      <c r="S1632" s="5"/>
      <c r="T1632" s="5"/>
      <c r="U1632" s="5"/>
      <c r="V1632" s="5"/>
      <c r="W1632" s="5"/>
      <c r="X1632" s="5"/>
      <c r="Y1632" s="5"/>
      <c r="Z1632" s="5"/>
      <c r="AA1632" s="5"/>
      <c r="AB1632" s="5"/>
      <c r="AC1632" s="5"/>
      <c r="AD1632" s="5"/>
      <c r="AE1632" s="5"/>
    </row>
    <row r="1633" spans="1:31" ht="21" customHeight="1">
      <c r="A1633" s="14" t="s">
        <v>19514</v>
      </c>
      <c r="B1633" s="14" t="s">
        <v>19515</v>
      </c>
      <c r="C1633" s="14" t="s">
        <v>27</v>
      </c>
      <c r="D1633" s="14" t="s">
        <v>85</v>
      </c>
      <c r="E1633" s="14" t="s">
        <v>45</v>
      </c>
      <c r="F1633" s="15">
        <v>20</v>
      </c>
      <c r="G1633" s="15">
        <v>30</v>
      </c>
      <c r="H1633" s="14" t="s">
        <v>1088</v>
      </c>
      <c r="I1633" s="14" t="s">
        <v>66</v>
      </c>
      <c r="J1633" s="14" t="s">
        <v>161</v>
      </c>
      <c r="K1633" s="14" t="s">
        <v>19517</v>
      </c>
      <c r="L1633" s="14" t="s">
        <v>19518</v>
      </c>
      <c r="M1633" s="14" t="s">
        <v>37</v>
      </c>
      <c r="N1633" s="14" t="s">
        <v>55</v>
      </c>
      <c r="O1633" s="14" t="b">
        <f t="shared" ca="1" si="294"/>
        <v>0</v>
      </c>
      <c r="P1633" s="14" t="b">
        <f t="shared" ca="1" si="295"/>
        <v>0</v>
      </c>
      <c r="Q1633" s="5"/>
      <c r="R1633" s="5"/>
      <c r="S1633" s="5"/>
      <c r="T1633" s="5"/>
      <c r="U1633" s="5"/>
      <c r="V1633" s="5"/>
      <c r="W1633" s="5"/>
      <c r="X1633" s="5"/>
      <c r="Y1633" s="5"/>
      <c r="Z1633" s="5"/>
      <c r="AA1633" s="5"/>
      <c r="AB1633" s="5"/>
      <c r="AC1633" s="5"/>
      <c r="AD1633" s="5"/>
      <c r="AE1633" s="5"/>
    </row>
    <row r="1634" spans="1:31" ht="21" customHeight="1">
      <c r="A1634" s="14" t="s">
        <v>3138</v>
      </c>
      <c r="B1634" s="14" t="s">
        <v>15799</v>
      </c>
      <c r="C1634" s="14" t="s">
        <v>27</v>
      </c>
      <c r="D1634" s="14" t="s">
        <v>80</v>
      </c>
      <c r="E1634" s="14" t="s">
        <v>45</v>
      </c>
      <c r="F1634" s="15">
        <v>20</v>
      </c>
      <c r="G1634" s="15">
        <v>25</v>
      </c>
      <c r="H1634" s="14" t="s">
        <v>188</v>
      </c>
      <c r="I1634" s="14" t="s">
        <v>108</v>
      </c>
      <c r="J1634" s="14" t="s">
        <v>57</v>
      </c>
      <c r="K1634" s="14" t="s">
        <v>15800</v>
      </c>
      <c r="L1634" s="16" t="s">
        <v>47</v>
      </c>
      <c r="M1634" s="14" t="s">
        <v>37</v>
      </c>
      <c r="N1634" s="14" t="s">
        <v>55</v>
      </c>
      <c r="O1634" s="14" t="b">
        <f t="shared" ca="1" si="294"/>
        <v>0</v>
      </c>
      <c r="P1634" s="14" t="b">
        <f t="shared" ca="1" si="295"/>
        <v>0</v>
      </c>
      <c r="Q1634" s="5"/>
      <c r="R1634" s="5"/>
      <c r="S1634" s="5"/>
      <c r="T1634" s="5"/>
      <c r="U1634" s="5"/>
      <c r="V1634" s="5"/>
      <c r="W1634" s="5"/>
      <c r="X1634" s="5"/>
      <c r="Y1634" s="5"/>
      <c r="Z1634" s="5"/>
      <c r="AA1634" s="5"/>
      <c r="AB1634" s="5"/>
      <c r="AC1634" s="5"/>
      <c r="AD1634" s="5"/>
      <c r="AE1634" s="5"/>
    </row>
    <row r="1635" spans="1:31" ht="21" customHeight="1">
      <c r="A1635" s="14" t="s">
        <v>19522</v>
      </c>
      <c r="B1635" s="14" t="s">
        <v>15224</v>
      </c>
      <c r="C1635" s="14" t="s">
        <v>41</v>
      </c>
      <c r="D1635" s="14" t="s">
        <v>94</v>
      </c>
      <c r="E1635" s="14" t="s">
        <v>45</v>
      </c>
      <c r="F1635" s="15">
        <v>20</v>
      </c>
      <c r="G1635" s="15">
        <v>30</v>
      </c>
      <c r="H1635" s="14" t="s">
        <v>1088</v>
      </c>
      <c r="I1635" s="14" t="s">
        <v>31</v>
      </c>
      <c r="J1635" s="14" t="s">
        <v>117</v>
      </c>
      <c r="K1635" s="16" t="s">
        <v>47</v>
      </c>
      <c r="L1635" s="14" t="s">
        <v>19523</v>
      </c>
      <c r="M1635" s="14" t="s">
        <v>53</v>
      </c>
      <c r="N1635" s="14" t="s">
        <v>55</v>
      </c>
      <c r="O1635" s="14" t="b">
        <f t="shared" ca="1" si="294"/>
        <v>0</v>
      </c>
      <c r="P1635" s="14" t="b">
        <f t="shared" ca="1" si="295"/>
        <v>0</v>
      </c>
      <c r="Q1635" s="5"/>
      <c r="R1635" s="5"/>
      <c r="S1635" s="5"/>
      <c r="T1635" s="5"/>
      <c r="U1635" s="5"/>
      <c r="V1635" s="5"/>
      <c r="W1635" s="5"/>
      <c r="X1635" s="5"/>
      <c r="Y1635" s="5"/>
      <c r="Z1635" s="5"/>
      <c r="AA1635" s="5"/>
      <c r="AB1635" s="5"/>
      <c r="AC1635" s="5"/>
      <c r="AD1635" s="5"/>
      <c r="AE1635" s="5"/>
    </row>
    <row r="1636" spans="1:31" ht="21" customHeight="1">
      <c r="A1636" s="14" t="s">
        <v>16654</v>
      </c>
      <c r="B1636" s="14" t="s">
        <v>5076</v>
      </c>
      <c r="C1636" s="14" t="s">
        <v>41</v>
      </c>
      <c r="D1636" s="14" t="s">
        <v>94</v>
      </c>
      <c r="E1636" s="14" t="s">
        <v>45</v>
      </c>
      <c r="F1636" s="15">
        <v>20</v>
      </c>
      <c r="G1636" s="15">
        <v>30</v>
      </c>
      <c r="H1636" s="14" t="s">
        <v>1088</v>
      </c>
      <c r="I1636" s="14" t="s">
        <v>108</v>
      </c>
      <c r="J1636" s="14" t="s">
        <v>57</v>
      </c>
      <c r="K1636" s="16" t="s">
        <v>47</v>
      </c>
      <c r="L1636" s="14" t="s">
        <v>16657</v>
      </c>
      <c r="M1636" s="14" t="s">
        <v>42</v>
      </c>
      <c r="N1636" s="14" t="s">
        <v>89</v>
      </c>
      <c r="O1636" s="14" t="b">
        <f t="shared" ca="1" si="294"/>
        <v>0</v>
      </c>
      <c r="P1636" s="14" t="b">
        <f t="shared" ca="1" si="295"/>
        <v>0</v>
      </c>
      <c r="Q1636" s="5"/>
      <c r="R1636" s="5"/>
      <c r="S1636" s="5"/>
      <c r="T1636" s="5"/>
      <c r="U1636" s="5"/>
      <c r="V1636" s="5"/>
      <c r="W1636" s="5"/>
      <c r="X1636" s="5"/>
      <c r="Y1636" s="5"/>
      <c r="Z1636" s="5"/>
      <c r="AA1636" s="5"/>
      <c r="AB1636" s="5"/>
      <c r="AC1636" s="5"/>
      <c r="AD1636" s="5"/>
      <c r="AE1636" s="5"/>
    </row>
    <row r="1637" spans="1:31" ht="21" customHeight="1">
      <c r="A1637" s="14" t="s">
        <v>19527</v>
      </c>
      <c r="B1637" s="14" t="s">
        <v>15206</v>
      </c>
      <c r="C1637" s="14" t="s">
        <v>170</v>
      </c>
      <c r="D1637" s="14" t="s">
        <v>378</v>
      </c>
      <c r="E1637" s="14" t="s">
        <v>45</v>
      </c>
      <c r="F1637" s="15">
        <v>20</v>
      </c>
      <c r="G1637" s="15">
        <v>40</v>
      </c>
      <c r="H1637" s="14" t="s">
        <v>2981</v>
      </c>
      <c r="I1637" s="14" t="s">
        <v>66</v>
      </c>
      <c r="J1637" s="14" t="s">
        <v>403</v>
      </c>
      <c r="K1637" s="14" t="s">
        <v>15207</v>
      </c>
      <c r="L1637" s="14" t="s">
        <v>19529</v>
      </c>
      <c r="M1637" s="14" t="s">
        <v>167</v>
      </c>
      <c r="N1637" s="14" t="s">
        <v>55</v>
      </c>
      <c r="O1637" s="14" t="b">
        <f t="shared" ca="1" si="294"/>
        <v>0</v>
      </c>
      <c r="P1637" s="14" t="b">
        <f t="shared" ca="1" si="295"/>
        <v>0</v>
      </c>
      <c r="Q1637" s="5"/>
      <c r="R1637" s="5"/>
      <c r="S1637" s="5"/>
      <c r="T1637" s="5"/>
      <c r="U1637" s="5"/>
      <c r="V1637" s="5"/>
      <c r="W1637" s="5"/>
      <c r="X1637" s="5"/>
      <c r="Y1637" s="5"/>
      <c r="Z1637" s="5"/>
      <c r="AA1637" s="5"/>
      <c r="AB1637" s="5"/>
      <c r="AC1637" s="5"/>
      <c r="AD1637" s="5"/>
      <c r="AE1637" s="5"/>
    </row>
    <row r="1638" spans="1:31" ht="21" customHeight="1">
      <c r="A1638" s="14" t="s">
        <v>19534</v>
      </c>
      <c r="B1638" s="14" t="s">
        <v>5349</v>
      </c>
      <c r="C1638" s="14" t="s">
        <v>170</v>
      </c>
      <c r="D1638" s="14" t="s">
        <v>47</v>
      </c>
      <c r="E1638" s="14" t="s">
        <v>919</v>
      </c>
      <c r="F1638" s="15">
        <v>20</v>
      </c>
      <c r="G1638" s="15">
        <v>30</v>
      </c>
      <c r="H1638" s="14" t="s">
        <v>1088</v>
      </c>
      <c r="I1638" s="14" t="s">
        <v>108</v>
      </c>
      <c r="J1638" s="14" t="s">
        <v>5354</v>
      </c>
      <c r="K1638" s="14" t="s">
        <v>19537</v>
      </c>
      <c r="L1638" s="14" t="s">
        <v>19538</v>
      </c>
      <c r="M1638" s="14" t="s">
        <v>648</v>
      </c>
      <c r="N1638" s="14" t="s">
        <v>55</v>
      </c>
      <c r="O1638" s="14" t="b">
        <f t="shared" ca="1" si="294"/>
        <v>0</v>
      </c>
      <c r="P1638" s="14" t="b">
        <f t="shared" ca="1" si="295"/>
        <v>0</v>
      </c>
      <c r="Q1638" s="5"/>
      <c r="R1638" s="5"/>
      <c r="S1638" s="5"/>
      <c r="T1638" s="5"/>
      <c r="U1638" s="5"/>
      <c r="V1638" s="5"/>
      <c r="W1638" s="5"/>
      <c r="X1638" s="5"/>
      <c r="Y1638" s="5"/>
      <c r="Z1638" s="5"/>
      <c r="AA1638" s="5"/>
      <c r="AB1638" s="5"/>
      <c r="AC1638" s="5"/>
      <c r="AD1638" s="5"/>
      <c r="AE1638" s="5"/>
    </row>
    <row r="1639" spans="1:31" ht="21" customHeight="1">
      <c r="A1639" s="14" t="s">
        <v>19539</v>
      </c>
      <c r="B1639" s="14" t="s">
        <v>16990</v>
      </c>
      <c r="C1639" s="14" t="s">
        <v>20</v>
      </c>
      <c r="D1639" s="14" t="s">
        <v>47</v>
      </c>
      <c r="E1639" s="14" t="s">
        <v>45</v>
      </c>
      <c r="F1639" s="15">
        <v>20</v>
      </c>
      <c r="G1639" s="15">
        <v>40</v>
      </c>
      <c r="H1639" s="14" t="s">
        <v>2981</v>
      </c>
      <c r="I1639" s="14" t="s">
        <v>24</v>
      </c>
      <c r="J1639" s="14" t="s">
        <v>76</v>
      </c>
      <c r="K1639" s="14" t="s">
        <v>19540</v>
      </c>
      <c r="L1639" s="14" t="s">
        <v>19541</v>
      </c>
      <c r="M1639" s="14" t="s">
        <v>37</v>
      </c>
      <c r="N1639" s="14" t="s">
        <v>55</v>
      </c>
      <c r="O1639" s="14" t="b">
        <f t="shared" ca="1" si="294"/>
        <v>0</v>
      </c>
      <c r="P1639" s="14" t="b">
        <f t="shared" ca="1" si="295"/>
        <v>0</v>
      </c>
      <c r="Q1639" s="5"/>
      <c r="R1639" s="5"/>
      <c r="S1639" s="5"/>
      <c r="T1639" s="5"/>
      <c r="U1639" s="5"/>
      <c r="V1639" s="5"/>
      <c r="W1639" s="5"/>
      <c r="X1639" s="5"/>
      <c r="Y1639" s="5"/>
      <c r="Z1639" s="5"/>
      <c r="AA1639" s="5"/>
      <c r="AB1639" s="5"/>
      <c r="AC1639" s="5"/>
      <c r="AD1639" s="5"/>
      <c r="AE1639" s="5"/>
    </row>
    <row r="1640" spans="1:31" ht="21" customHeight="1">
      <c r="A1640" s="14" t="s">
        <v>19542</v>
      </c>
      <c r="B1640" s="14" t="s">
        <v>19543</v>
      </c>
      <c r="C1640" s="14" t="s">
        <v>20</v>
      </c>
      <c r="D1640" s="14" t="s">
        <v>1173</v>
      </c>
      <c r="E1640" s="14" t="s">
        <v>45</v>
      </c>
      <c r="F1640" s="15">
        <v>20</v>
      </c>
      <c r="G1640" s="15">
        <v>25</v>
      </c>
      <c r="H1640" s="14" t="s">
        <v>188</v>
      </c>
      <c r="I1640" s="14" t="s">
        <v>31</v>
      </c>
      <c r="J1640" s="14" t="s">
        <v>444</v>
      </c>
      <c r="K1640" s="14" t="s">
        <v>19544</v>
      </c>
      <c r="L1640" s="14" t="s">
        <v>19546</v>
      </c>
      <c r="M1640" s="14" t="s">
        <v>42</v>
      </c>
      <c r="N1640" s="14" t="s">
        <v>55</v>
      </c>
      <c r="O1640" s="14" t="b">
        <f t="shared" ca="1" si="294"/>
        <v>0</v>
      </c>
      <c r="P1640" s="14" t="b">
        <f t="shared" ca="1" si="295"/>
        <v>0</v>
      </c>
      <c r="Q1640" s="5"/>
      <c r="R1640" s="5"/>
      <c r="S1640" s="5"/>
      <c r="T1640" s="5"/>
      <c r="U1640" s="5"/>
      <c r="V1640" s="5"/>
      <c r="W1640" s="5"/>
      <c r="X1640" s="5"/>
      <c r="Y1640" s="5"/>
      <c r="Z1640" s="5"/>
      <c r="AA1640" s="5"/>
      <c r="AB1640" s="5"/>
      <c r="AC1640" s="5"/>
      <c r="AD1640" s="5"/>
      <c r="AE1640" s="5"/>
    </row>
    <row r="1641" spans="1:31" ht="21" customHeight="1">
      <c r="A1641" s="14" t="s">
        <v>19547</v>
      </c>
      <c r="B1641" s="14" t="s">
        <v>18045</v>
      </c>
      <c r="C1641" s="14" t="s">
        <v>27</v>
      </c>
      <c r="D1641" s="14" t="s">
        <v>85</v>
      </c>
      <c r="E1641" s="14" t="s">
        <v>45</v>
      </c>
      <c r="F1641" s="15">
        <v>20</v>
      </c>
      <c r="G1641" s="15">
        <v>25</v>
      </c>
      <c r="H1641" s="14" t="s">
        <v>188</v>
      </c>
      <c r="I1641" s="14" t="s">
        <v>66</v>
      </c>
      <c r="J1641" s="14" t="s">
        <v>18046</v>
      </c>
      <c r="K1641" s="14" t="s">
        <v>18047</v>
      </c>
      <c r="L1641" s="14" t="s">
        <v>19548</v>
      </c>
      <c r="M1641" s="14" t="s">
        <v>42</v>
      </c>
      <c r="N1641" s="14" t="s">
        <v>89</v>
      </c>
      <c r="O1641" s="14" t="b">
        <f t="shared" ca="1" si="294"/>
        <v>0</v>
      </c>
      <c r="P1641" s="14" t="b">
        <f t="shared" ca="1" si="295"/>
        <v>0</v>
      </c>
      <c r="Q1641" s="5"/>
      <c r="R1641" s="5"/>
      <c r="S1641" s="5"/>
      <c r="T1641" s="5"/>
      <c r="U1641" s="5"/>
      <c r="V1641" s="5"/>
      <c r="W1641" s="5"/>
      <c r="X1641" s="5"/>
      <c r="Y1641" s="5"/>
      <c r="Z1641" s="5"/>
      <c r="AA1641" s="5"/>
      <c r="AB1641" s="5"/>
      <c r="AC1641" s="5"/>
      <c r="AD1641" s="5"/>
      <c r="AE1641" s="5"/>
    </row>
    <row r="1642" spans="1:31" ht="21" customHeight="1">
      <c r="A1642" s="14" t="s">
        <v>19583</v>
      </c>
      <c r="B1642" s="14" t="s">
        <v>19584</v>
      </c>
      <c r="C1642" s="14" t="s">
        <v>170</v>
      </c>
      <c r="D1642" s="14" t="s">
        <v>390</v>
      </c>
      <c r="E1642" s="14" t="s">
        <v>45</v>
      </c>
      <c r="F1642" s="15">
        <v>20</v>
      </c>
      <c r="G1642" s="15">
        <v>30</v>
      </c>
      <c r="H1642" s="14" t="s">
        <v>1088</v>
      </c>
      <c r="I1642" s="14" t="s">
        <v>66</v>
      </c>
      <c r="J1642" s="14" t="s">
        <v>2426</v>
      </c>
      <c r="K1642" s="14" t="s">
        <v>11175</v>
      </c>
      <c r="L1642" s="14" t="s">
        <v>19590</v>
      </c>
      <c r="M1642" s="14" t="s">
        <v>37</v>
      </c>
      <c r="N1642" s="14" t="s">
        <v>55</v>
      </c>
      <c r="O1642" s="14" t="b">
        <f t="shared" ca="1" si="294"/>
        <v>0</v>
      </c>
      <c r="P1642" s="14" t="b">
        <f t="shared" ca="1" si="295"/>
        <v>0</v>
      </c>
      <c r="Q1642" s="5"/>
      <c r="R1642" s="5"/>
      <c r="S1642" s="5"/>
      <c r="T1642" s="5"/>
      <c r="U1642" s="5"/>
      <c r="V1642" s="5"/>
      <c r="W1642" s="5"/>
      <c r="X1642" s="5"/>
      <c r="Y1642" s="5"/>
      <c r="Z1642" s="5"/>
      <c r="AA1642" s="5"/>
      <c r="AB1642" s="5"/>
      <c r="AC1642" s="5"/>
      <c r="AD1642" s="5"/>
      <c r="AE1642" s="5"/>
    </row>
    <row r="1643" spans="1:31" ht="21" customHeight="1">
      <c r="A1643" s="5" t="s">
        <v>17688</v>
      </c>
      <c r="B1643" s="5" t="s">
        <v>17689</v>
      </c>
      <c r="C1643" s="5" t="s">
        <v>20</v>
      </c>
      <c r="D1643" s="5" t="s">
        <v>1173</v>
      </c>
      <c r="E1643" s="5" t="s">
        <v>45</v>
      </c>
      <c r="F1643" s="7">
        <v>20</v>
      </c>
      <c r="G1643" s="7">
        <v>30</v>
      </c>
      <c r="H1643" s="5" t="s">
        <v>1088</v>
      </c>
      <c r="I1643" s="5" t="s">
        <v>66</v>
      </c>
      <c r="J1643" s="5" t="s">
        <v>76</v>
      </c>
      <c r="K1643" s="5" t="s">
        <v>17691</v>
      </c>
      <c r="L1643" s="5" t="s">
        <v>17692</v>
      </c>
      <c r="M1643" s="5" t="s">
        <v>42</v>
      </c>
      <c r="N1643" s="5" t="s">
        <v>55</v>
      </c>
      <c r="O1643" s="5" t="b">
        <f t="shared" ca="1" si="294"/>
        <v>0</v>
      </c>
      <c r="P1643" s="5" t="b">
        <f t="shared" ca="1" si="295"/>
        <v>0</v>
      </c>
      <c r="Q1643" s="5"/>
      <c r="R1643" s="5"/>
      <c r="S1643" s="5"/>
      <c r="T1643" s="5"/>
      <c r="U1643" s="5"/>
      <c r="V1643" s="5"/>
      <c r="W1643" s="5"/>
      <c r="X1643" s="5"/>
      <c r="Y1643" s="5"/>
      <c r="Z1643" s="5"/>
      <c r="AA1643" s="5"/>
      <c r="AB1643" s="5"/>
      <c r="AC1643" s="5"/>
      <c r="AD1643" s="5"/>
      <c r="AE1643" s="5"/>
    </row>
    <row r="1644" spans="1:31" ht="21" customHeight="1">
      <c r="A1644" s="5" t="s">
        <v>248</v>
      </c>
      <c r="B1644" s="5" t="s">
        <v>7337</v>
      </c>
      <c r="C1644" s="5" t="s">
        <v>170</v>
      </c>
      <c r="D1644" s="5" t="s">
        <v>378</v>
      </c>
      <c r="E1644" s="5" t="s">
        <v>29</v>
      </c>
      <c r="F1644" s="7">
        <v>20</v>
      </c>
      <c r="G1644" s="7">
        <v>50</v>
      </c>
      <c r="H1644" s="5" t="s">
        <v>7036</v>
      </c>
      <c r="I1644" s="5" t="s">
        <v>31</v>
      </c>
      <c r="J1644" s="5" t="s">
        <v>57</v>
      </c>
      <c r="K1644" s="5" t="s">
        <v>19597</v>
      </c>
      <c r="L1644" s="5" t="s">
        <v>19598</v>
      </c>
      <c r="M1644" s="5" t="s">
        <v>53</v>
      </c>
      <c r="N1644" s="5" t="s">
        <v>55</v>
      </c>
      <c r="O1644" s="5" t="b">
        <f t="shared" ref="O1644:O1648" ca="1" si="296">IFERROR(__xludf.DUMMYFUNCTION("REGEXMATCH(A1644,""PHP"")"),TRUE)</f>
        <v>1</v>
      </c>
      <c r="P1644" s="5"/>
      <c r="Q1644" s="5"/>
      <c r="R1644" s="5"/>
      <c r="S1644" s="5"/>
      <c r="T1644" s="5"/>
      <c r="U1644" s="5"/>
      <c r="V1644" s="5"/>
      <c r="W1644" s="5"/>
      <c r="X1644" s="5"/>
      <c r="Y1644" s="5"/>
      <c r="Z1644" s="5"/>
      <c r="AA1644" s="5"/>
      <c r="AB1644" s="5"/>
      <c r="AC1644" s="5"/>
      <c r="AD1644" s="5"/>
      <c r="AE1644" s="5"/>
    </row>
    <row r="1645" spans="1:31" ht="21" customHeight="1">
      <c r="A1645" s="5" t="s">
        <v>248</v>
      </c>
      <c r="B1645" s="5" t="s">
        <v>19601</v>
      </c>
      <c r="C1645" s="5" t="s">
        <v>27</v>
      </c>
      <c r="D1645" s="5" t="s">
        <v>80</v>
      </c>
      <c r="E1645" s="5" t="s">
        <v>45</v>
      </c>
      <c r="F1645" s="7">
        <v>20</v>
      </c>
      <c r="G1645" s="7">
        <v>40</v>
      </c>
      <c r="H1645" s="5" t="s">
        <v>2981</v>
      </c>
      <c r="I1645" s="5" t="s">
        <v>108</v>
      </c>
      <c r="J1645" s="5" t="s">
        <v>686</v>
      </c>
      <c r="K1645" s="9" t="s">
        <v>47</v>
      </c>
      <c r="L1645" s="5" t="s">
        <v>19604</v>
      </c>
      <c r="M1645" s="5" t="s">
        <v>100</v>
      </c>
      <c r="N1645" s="5" t="s">
        <v>271</v>
      </c>
      <c r="O1645" s="5" t="b">
        <f t="shared" ca="1" si="296"/>
        <v>1</v>
      </c>
      <c r="P1645" s="5"/>
      <c r="Q1645" s="5"/>
      <c r="R1645" s="5"/>
      <c r="S1645" s="5"/>
      <c r="T1645" s="5"/>
      <c r="U1645" s="5"/>
      <c r="V1645" s="5"/>
      <c r="W1645" s="5"/>
      <c r="X1645" s="5"/>
      <c r="Y1645" s="5"/>
      <c r="Z1645" s="5"/>
      <c r="AA1645" s="5"/>
      <c r="AB1645" s="5"/>
      <c r="AC1645" s="5"/>
      <c r="AD1645" s="5"/>
      <c r="AE1645" s="5"/>
    </row>
    <row r="1646" spans="1:31" ht="21" customHeight="1">
      <c r="A1646" s="5" t="s">
        <v>248</v>
      </c>
      <c r="B1646" s="5" t="s">
        <v>19607</v>
      </c>
      <c r="C1646" s="5" t="s">
        <v>170</v>
      </c>
      <c r="D1646" s="5" t="s">
        <v>378</v>
      </c>
      <c r="E1646" s="5" t="s">
        <v>29</v>
      </c>
      <c r="F1646" s="7">
        <v>20</v>
      </c>
      <c r="G1646" s="7">
        <v>50</v>
      </c>
      <c r="H1646" s="5" t="s">
        <v>7036</v>
      </c>
      <c r="I1646" s="5" t="s">
        <v>108</v>
      </c>
      <c r="J1646" s="5" t="s">
        <v>2587</v>
      </c>
      <c r="K1646" s="9" t="s">
        <v>47</v>
      </c>
      <c r="L1646" s="5" t="s">
        <v>19608</v>
      </c>
      <c r="M1646" s="5" t="s">
        <v>53</v>
      </c>
      <c r="N1646" s="5" t="s">
        <v>55</v>
      </c>
      <c r="O1646" s="5" t="b">
        <f t="shared" ca="1" si="296"/>
        <v>1</v>
      </c>
      <c r="P1646" s="5"/>
      <c r="Q1646" s="5"/>
      <c r="R1646" s="5"/>
      <c r="S1646" s="5"/>
      <c r="T1646" s="5"/>
      <c r="U1646" s="5"/>
      <c r="V1646" s="5"/>
      <c r="W1646" s="5"/>
      <c r="X1646" s="5"/>
      <c r="Y1646" s="5"/>
      <c r="Z1646" s="5"/>
      <c r="AA1646" s="5"/>
      <c r="AB1646" s="5"/>
      <c r="AC1646" s="5"/>
      <c r="AD1646" s="5"/>
      <c r="AE1646" s="5"/>
    </row>
    <row r="1647" spans="1:31" ht="21" customHeight="1">
      <c r="A1647" s="5" t="s">
        <v>14243</v>
      </c>
      <c r="B1647" s="5" t="s">
        <v>19610</v>
      </c>
      <c r="C1647" s="5" t="s">
        <v>170</v>
      </c>
      <c r="D1647" s="5" t="s">
        <v>390</v>
      </c>
      <c r="E1647" s="5" t="s">
        <v>29</v>
      </c>
      <c r="F1647" s="7">
        <v>20</v>
      </c>
      <c r="G1647" s="7">
        <v>25</v>
      </c>
      <c r="H1647" s="5" t="s">
        <v>188</v>
      </c>
      <c r="I1647" s="5" t="s">
        <v>66</v>
      </c>
      <c r="J1647" s="5" t="s">
        <v>2872</v>
      </c>
      <c r="K1647" s="5" t="s">
        <v>19611</v>
      </c>
      <c r="L1647" s="5" t="s">
        <v>19612</v>
      </c>
      <c r="M1647" s="5" t="s">
        <v>53</v>
      </c>
      <c r="N1647" s="5" t="s">
        <v>55</v>
      </c>
      <c r="O1647" s="5" t="b">
        <f t="shared" ca="1" si="296"/>
        <v>1</v>
      </c>
      <c r="P1647" s="5"/>
      <c r="Q1647" s="5"/>
      <c r="R1647" s="5"/>
      <c r="S1647" s="5"/>
      <c r="T1647" s="5"/>
      <c r="U1647" s="5"/>
      <c r="V1647" s="5"/>
      <c r="W1647" s="5"/>
      <c r="X1647" s="5"/>
      <c r="Y1647" s="5"/>
      <c r="Z1647" s="5"/>
      <c r="AA1647" s="5"/>
      <c r="AB1647" s="5"/>
      <c r="AC1647" s="5"/>
      <c r="AD1647" s="5"/>
      <c r="AE1647" s="5"/>
    </row>
    <row r="1648" spans="1:31" ht="21" customHeight="1">
      <c r="A1648" s="5" t="s">
        <v>19342</v>
      </c>
      <c r="B1648" s="5" t="s">
        <v>2135</v>
      </c>
      <c r="C1648" s="5" t="s">
        <v>41</v>
      </c>
      <c r="D1648" s="5" t="s">
        <v>94</v>
      </c>
      <c r="E1648" s="5" t="s">
        <v>45</v>
      </c>
      <c r="F1648" s="7">
        <v>20</v>
      </c>
      <c r="G1648" s="7">
        <v>25</v>
      </c>
      <c r="H1648" s="5" t="s">
        <v>188</v>
      </c>
      <c r="I1648" s="5" t="s">
        <v>24</v>
      </c>
      <c r="J1648" s="5" t="s">
        <v>106</v>
      </c>
      <c r="K1648" s="5" t="s">
        <v>2023</v>
      </c>
      <c r="L1648" s="5" t="s">
        <v>19615</v>
      </c>
      <c r="M1648" s="5" t="s">
        <v>37</v>
      </c>
      <c r="N1648" s="5" t="s">
        <v>55</v>
      </c>
      <c r="O1648" s="5" t="b">
        <f t="shared" ca="1" si="296"/>
        <v>1</v>
      </c>
      <c r="P1648" s="5"/>
      <c r="Q1648" s="5"/>
      <c r="R1648" s="5"/>
      <c r="S1648" s="5"/>
      <c r="T1648" s="5"/>
      <c r="U1648" s="5"/>
      <c r="V1648" s="5"/>
      <c r="W1648" s="5"/>
      <c r="X1648" s="5"/>
      <c r="Y1648" s="5"/>
      <c r="Z1648" s="5"/>
      <c r="AA1648" s="5"/>
      <c r="AB1648" s="5"/>
      <c r="AC1648" s="5"/>
      <c r="AD1648" s="5"/>
      <c r="AE1648" s="5"/>
    </row>
    <row r="1649" spans="1:31" ht="21" customHeight="1">
      <c r="A1649" s="14" t="s">
        <v>19622</v>
      </c>
      <c r="B1649" s="14" t="s">
        <v>19623</v>
      </c>
      <c r="C1649" s="14" t="s">
        <v>27</v>
      </c>
      <c r="D1649" s="14" t="s">
        <v>575</v>
      </c>
      <c r="E1649" s="14" t="s">
        <v>22</v>
      </c>
      <c r="F1649" s="15">
        <v>20</v>
      </c>
      <c r="G1649" s="15">
        <v>35</v>
      </c>
      <c r="H1649" s="14" t="s">
        <v>3289</v>
      </c>
      <c r="I1649" s="14" t="s">
        <v>24</v>
      </c>
      <c r="J1649" s="14" t="s">
        <v>57</v>
      </c>
      <c r="K1649" s="14" t="s">
        <v>5806</v>
      </c>
      <c r="L1649" s="16" t="s">
        <v>47</v>
      </c>
      <c r="M1649" s="14" t="s">
        <v>53</v>
      </c>
      <c r="N1649" s="14" t="s">
        <v>89</v>
      </c>
      <c r="O1649" s="14" t="b">
        <f t="shared" ref="O1649:O1653" ca="1" si="297">IFERROR(__xludf.DUMMYFUNCTION("REGEXMATCH(A1649,""(?i)PHP"")"),FALSE)</f>
        <v>0</v>
      </c>
      <c r="P1649" s="14" t="b">
        <f t="shared" ref="P1649:P1652" ca="1" si="298">IFERROR(__xludf.DUMMYFUNCTION("REGEXMATCH(L1649,""(?i)PHP"")"),FALSE)</f>
        <v>0</v>
      </c>
      <c r="Q1649" s="5"/>
      <c r="R1649" s="5"/>
      <c r="S1649" s="5"/>
      <c r="T1649" s="5"/>
      <c r="U1649" s="5"/>
      <c r="V1649" s="5"/>
      <c r="W1649" s="5"/>
      <c r="X1649" s="5"/>
      <c r="Y1649" s="5"/>
      <c r="Z1649" s="5"/>
      <c r="AA1649" s="5"/>
      <c r="AB1649" s="5"/>
      <c r="AC1649" s="5"/>
      <c r="AD1649" s="5"/>
      <c r="AE1649" s="5"/>
    </row>
    <row r="1650" spans="1:31" ht="21" customHeight="1">
      <c r="A1650" s="14" t="s">
        <v>19633</v>
      </c>
      <c r="B1650" s="14" t="s">
        <v>14963</v>
      </c>
      <c r="C1650" s="14" t="s">
        <v>27</v>
      </c>
      <c r="D1650" s="14" t="s">
        <v>85</v>
      </c>
      <c r="E1650" s="14" t="s">
        <v>45</v>
      </c>
      <c r="F1650" s="15">
        <v>20</v>
      </c>
      <c r="G1650" s="15">
        <v>30</v>
      </c>
      <c r="H1650" s="14" t="s">
        <v>1088</v>
      </c>
      <c r="I1650" s="14" t="s">
        <v>108</v>
      </c>
      <c r="J1650" s="14" t="s">
        <v>117</v>
      </c>
      <c r="K1650" s="14" t="s">
        <v>19636</v>
      </c>
      <c r="L1650" s="14" t="s">
        <v>19637</v>
      </c>
      <c r="M1650" s="14" t="s">
        <v>37</v>
      </c>
      <c r="N1650" s="14" t="s">
        <v>55</v>
      </c>
      <c r="O1650" s="14" t="b">
        <f t="shared" ca="1" si="297"/>
        <v>0</v>
      </c>
      <c r="P1650" s="14" t="b">
        <f t="shared" ca="1" si="298"/>
        <v>0</v>
      </c>
      <c r="Q1650" s="5"/>
      <c r="R1650" s="5"/>
      <c r="S1650" s="5"/>
      <c r="T1650" s="5"/>
      <c r="U1650" s="5"/>
      <c r="V1650" s="5"/>
      <c r="W1650" s="5"/>
      <c r="X1650" s="5"/>
      <c r="Y1650" s="5"/>
      <c r="Z1650" s="5"/>
      <c r="AA1650" s="5"/>
      <c r="AB1650" s="5"/>
      <c r="AC1650" s="5"/>
      <c r="AD1650" s="5"/>
      <c r="AE1650" s="5"/>
    </row>
    <row r="1651" spans="1:31" ht="21" customHeight="1">
      <c r="A1651" s="14" t="s">
        <v>7873</v>
      </c>
      <c r="B1651" s="14" t="s">
        <v>18017</v>
      </c>
      <c r="C1651" s="14" t="s">
        <v>170</v>
      </c>
      <c r="D1651" s="14" t="s">
        <v>47</v>
      </c>
      <c r="E1651" s="14" t="s">
        <v>45</v>
      </c>
      <c r="F1651" s="15">
        <v>21</v>
      </c>
      <c r="G1651" s="15">
        <v>26</v>
      </c>
      <c r="H1651" s="14" t="s">
        <v>19646</v>
      </c>
      <c r="I1651" s="14" t="s">
        <v>108</v>
      </c>
      <c r="J1651" s="14" t="s">
        <v>161</v>
      </c>
      <c r="K1651" s="14" t="s">
        <v>12778</v>
      </c>
      <c r="L1651" s="14" t="s">
        <v>19647</v>
      </c>
      <c r="M1651" s="14" t="s">
        <v>167</v>
      </c>
      <c r="N1651" s="14" t="s">
        <v>55</v>
      </c>
      <c r="O1651" s="14" t="b">
        <f t="shared" ca="1" si="297"/>
        <v>0</v>
      </c>
      <c r="P1651" s="14" t="b">
        <f t="shared" ca="1" si="298"/>
        <v>0</v>
      </c>
      <c r="Q1651" s="5"/>
      <c r="R1651" s="5"/>
      <c r="S1651" s="5"/>
      <c r="T1651" s="5"/>
      <c r="U1651" s="5"/>
      <c r="V1651" s="5"/>
      <c r="W1651" s="5"/>
      <c r="X1651" s="5"/>
      <c r="Y1651" s="5"/>
      <c r="Z1651" s="5"/>
      <c r="AA1651" s="5"/>
      <c r="AB1651" s="5"/>
      <c r="AC1651" s="5"/>
      <c r="AD1651" s="5"/>
      <c r="AE1651" s="5"/>
    </row>
    <row r="1652" spans="1:31" ht="21" customHeight="1">
      <c r="A1652" s="5" t="s">
        <v>16736</v>
      </c>
      <c r="B1652" s="5" t="s">
        <v>19654</v>
      </c>
      <c r="C1652" s="5" t="s">
        <v>27</v>
      </c>
      <c r="D1652" s="5" t="s">
        <v>85</v>
      </c>
      <c r="E1652" s="5" t="s">
        <v>45</v>
      </c>
      <c r="F1652" s="7">
        <v>22</v>
      </c>
      <c r="G1652" s="7">
        <v>43</v>
      </c>
      <c r="H1652" s="5" t="s">
        <v>19655</v>
      </c>
      <c r="I1652" s="5" t="s">
        <v>108</v>
      </c>
      <c r="J1652" s="5" t="s">
        <v>57</v>
      </c>
      <c r="K1652" s="5" t="s">
        <v>19656</v>
      </c>
      <c r="L1652" s="5" t="s">
        <v>19657</v>
      </c>
      <c r="M1652" s="5" t="s">
        <v>53</v>
      </c>
      <c r="N1652" s="5" t="s">
        <v>55</v>
      </c>
      <c r="O1652" s="5" t="b">
        <f t="shared" ca="1" si="297"/>
        <v>0</v>
      </c>
      <c r="P1652" s="5" t="b">
        <f t="shared" ca="1" si="298"/>
        <v>0</v>
      </c>
      <c r="Q1652" s="5"/>
      <c r="R1652" s="5"/>
      <c r="S1652" s="5"/>
      <c r="T1652" s="5"/>
      <c r="U1652" s="5"/>
      <c r="V1652" s="5"/>
      <c r="W1652" s="5"/>
      <c r="X1652" s="5"/>
      <c r="Y1652" s="5"/>
      <c r="Z1652" s="5"/>
      <c r="AA1652" s="5"/>
      <c r="AB1652" s="5"/>
      <c r="AC1652" s="5"/>
      <c r="AD1652" s="5"/>
      <c r="AE1652" s="5"/>
    </row>
    <row r="1653" spans="1:31" ht="21" customHeight="1">
      <c r="A1653" s="5" t="s">
        <v>19663</v>
      </c>
      <c r="B1653" s="5" t="s">
        <v>12697</v>
      </c>
      <c r="C1653" s="5" t="s">
        <v>20</v>
      </c>
      <c r="D1653" s="5" t="s">
        <v>47</v>
      </c>
      <c r="E1653" s="5" t="s">
        <v>45</v>
      </c>
      <c r="F1653" s="18">
        <v>25</v>
      </c>
      <c r="G1653" s="18">
        <v>46</v>
      </c>
      <c r="H1653" s="5" t="s">
        <v>19665</v>
      </c>
      <c r="I1653" s="5" t="s">
        <v>66</v>
      </c>
      <c r="J1653" s="5" t="s">
        <v>117</v>
      </c>
      <c r="K1653" s="9" t="s">
        <v>47</v>
      </c>
      <c r="L1653" s="5" t="s">
        <v>19666</v>
      </c>
      <c r="M1653" s="5" t="s">
        <v>53</v>
      </c>
      <c r="N1653" s="5" t="s">
        <v>55</v>
      </c>
      <c r="O1653" s="5" t="b">
        <f t="shared" ca="1" si="297"/>
        <v>0</v>
      </c>
      <c r="P1653" s="5" t="b">
        <f ca="1">IFERROR(__xludf.DUMMYFUNCTION("REGEXMATCH(L1653,""PHP"")"),FALSE)</f>
        <v>0</v>
      </c>
      <c r="Q1653" s="5"/>
      <c r="R1653" s="5"/>
      <c r="S1653" s="5"/>
      <c r="T1653" s="5"/>
      <c r="U1653" s="5"/>
      <c r="V1653" s="5"/>
      <c r="W1653" s="5"/>
      <c r="X1653" s="5"/>
      <c r="Y1653" s="5"/>
      <c r="Z1653" s="5"/>
      <c r="AA1653" s="5"/>
      <c r="AB1653" s="5"/>
      <c r="AC1653" s="5"/>
      <c r="AD1653" s="5"/>
      <c r="AE1653" s="5"/>
    </row>
    <row r="1654" spans="1:31" ht="21" customHeight="1">
      <c r="A1654" s="5" t="s">
        <v>14243</v>
      </c>
      <c r="B1654" s="5" t="s">
        <v>19673</v>
      </c>
      <c r="C1654" s="5" t="s">
        <v>27</v>
      </c>
      <c r="D1654" s="5" t="s">
        <v>212</v>
      </c>
      <c r="E1654" s="5" t="s">
        <v>45</v>
      </c>
      <c r="F1654" s="7">
        <v>25</v>
      </c>
      <c r="G1654" s="7">
        <v>35</v>
      </c>
      <c r="H1654" s="5" t="s">
        <v>2912</v>
      </c>
      <c r="I1654" s="5" t="s">
        <v>66</v>
      </c>
      <c r="J1654" s="5" t="s">
        <v>76</v>
      </c>
      <c r="K1654" s="5" t="s">
        <v>19676</v>
      </c>
      <c r="L1654" s="5" t="s">
        <v>19677</v>
      </c>
      <c r="M1654" s="5" t="s">
        <v>100</v>
      </c>
      <c r="N1654" s="5" t="s">
        <v>55</v>
      </c>
      <c r="O1654" s="5" t="b">
        <f ca="1">IFERROR(__xludf.DUMMYFUNCTION("REGEXMATCH(A1654,""PHP"")"),TRUE)</f>
        <v>1</v>
      </c>
      <c r="P1654" s="5"/>
      <c r="Q1654" s="5"/>
      <c r="R1654" s="5"/>
      <c r="S1654" s="5"/>
      <c r="T1654" s="5"/>
      <c r="U1654" s="5"/>
      <c r="V1654" s="5"/>
      <c r="W1654" s="5"/>
      <c r="X1654" s="5"/>
      <c r="Y1654" s="5"/>
      <c r="Z1654" s="5"/>
      <c r="AA1654" s="5"/>
      <c r="AB1654" s="5"/>
      <c r="AC1654" s="5"/>
      <c r="AD1654" s="5"/>
      <c r="AE1654" s="5"/>
    </row>
    <row r="1655" spans="1:31" ht="21" customHeight="1">
      <c r="A1655" s="14" t="s">
        <v>10325</v>
      </c>
      <c r="B1655" s="14" t="s">
        <v>19682</v>
      </c>
      <c r="C1655" s="14" t="s">
        <v>170</v>
      </c>
      <c r="D1655" s="14" t="s">
        <v>435</v>
      </c>
      <c r="E1655" s="14" t="s">
        <v>29</v>
      </c>
      <c r="F1655" s="15">
        <v>25</v>
      </c>
      <c r="G1655" s="15">
        <v>40</v>
      </c>
      <c r="H1655" s="14" t="s">
        <v>7158</v>
      </c>
      <c r="I1655" s="14" t="s">
        <v>66</v>
      </c>
      <c r="J1655" s="14" t="s">
        <v>686</v>
      </c>
      <c r="K1655" s="14" t="s">
        <v>19685</v>
      </c>
      <c r="L1655" s="14" t="s">
        <v>19687</v>
      </c>
      <c r="M1655" s="14" t="s">
        <v>100</v>
      </c>
      <c r="N1655" s="14" t="s">
        <v>55</v>
      </c>
      <c r="O1655" s="14" t="b">
        <f t="shared" ref="O1655:O1656" ca="1" si="299">IFERROR(__xludf.DUMMYFUNCTION("REGEXMATCH(A1655,""(?i)PHP"")"),FALSE)</f>
        <v>0</v>
      </c>
      <c r="P1655" s="14" t="b">
        <f t="shared" ref="P1655:P1656" ca="1" si="300">IFERROR(__xludf.DUMMYFUNCTION("REGEXMATCH(L1655,""(?i)PHP"")"),FALSE)</f>
        <v>0</v>
      </c>
      <c r="Q1655" s="5"/>
      <c r="R1655" s="5"/>
      <c r="S1655" s="5"/>
      <c r="T1655" s="5"/>
      <c r="U1655" s="5"/>
      <c r="V1655" s="5"/>
      <c r="W1655" s="5"/>
      <c r="X1655" s="5"/>
      <c r="Y1655" s="5"/>
      <c r="Z1655" s="5"/>
      <c r="AA1655" s="5"/>
      <c r="AB1655" s="5"/>
      <c r="AC1655" s="5"/>
      <c r="AD1655" s="5"/>
      <c r="AE1655" s="5"/>
    </row>
    <row r="1656" spans="1:31" ht="21" customHeight="1">
      <c r="A1656" s="14" t="s">
        <v>19695</v>
      </c>
      <c r="B1656" s="14" t="s">
        <v>7111</v>
      </c>
      <c r="C1656" s="14" t="s">
        <v>27</v>
      </c>
      <c r="D1656" s="14" t="s">
        <v>212</v>
      </c>
      <c r="E1656" s="14" t="s">
        <v>919</v>
      </c>
      <c r="F1656" s="17">
        <v>25</v>
      </c>
      <c r="G1656" s="17">
        <v>42</v>
      </c>
      <c r="H1656" s="14" t="s">
        <v>1407</v>
      </c>
      <c r="I1656" s="14" t="s">
        <v>66</v>
      </c>
      <c r="J1656" s="14" t="s">
        <v>224</v>
      </c>
      <c r="K1656" s="14" t="s">
        <v>7112</v>
      </c>
      <c r="L1656" s="14" t="s">
        <v>19696</v>
      </c>
      <c r="M1656" s="14" t="s">
        <v>53</v>
      </c>
      <c r="N1656" s="14" t="s">
        <v>55</v>
      </c>
      <c r="O1656" s="14" t="b">
        <f t="shared" ca="1" si="299"/>
        <v>0</v>
      </c>
      <c r="P1656" s="14" t="b">
        <f t="shared" ca="1" si="300"/>
        <v>0</v>
      </c>
      <c r="Q1656" s="5"/>
      <c r="R1656" s="5"/>
      <c r="S1656" s="5"/>
      <c r="T1656" s="5"/>
      <c r="U1656" s="5"/>
      <c r="V1656" s="5"/>
      <c r="W1656" s="5"/>
      <c r="X1656" s="5"/>
      <c r="Y1656" s="5"/>
      <c r="Z1656" s="5"/>
      <c r="AA1656" s="5"/>
      <c r="AB1656" s="5"/>
      <c r="AC1656" s="5"/>
      <c r="AD1656" s="5"/>
      <c r="AE1656" s="5"/>
    </row>
    <row r="1657" spans="1:31" ht="21" customHeight="1">
      <c r="A1657" s="5" t="s">
        <v>10757</v>
      </c>
      <c r="B1657" s="5" t="s">
        <v>19699</v>
      </c>
      <c r="C1657" s="5" t="s">
        <v>27</v>
      </c>
      <c r="D1657" s="5" t="s">
        <v>54</v>
      </c>
      <c r="E1657" s="5" t="s">
        <v>45</v>
      </c>
      <c r="F1657" s="7">
        <v>25</v>
      </c>
      <c r="G1657" s="7">
        <v>30</v>
      </c>
      <c r="H1657" s="5" t="s">
        <v>2537</v>
      </c>
      <c r="I1657" s="5" t="s">
        <v>1690</v>
      </c>
      <c r="J1657" s="5" t="s">
        <v>2106</v>
      </c>
      <c r="K1657" s="5" t="s">
        <v>19700</v>
      </c>
      <c r="L1657" s="5" t="s">
        <v>19701</v>
      </c>
      <c r="M1657" s="5" t="s">
        <v>53</v>
      </c>
      <c r="N1657" s="5" t="s">
        <v>55</v>
      </c>
      <c r="O1657" s="5" t="b">
        <f ca="1">IFERROR(__xludf.DUMMYFUNCTION("REGEXMATCH(A1657,""PHP"")"),TRUE)</f>
        <v>1</v>
      </c>
      <c r="P1657" s="5"/>
      <c r="Q1657" s="5"/>
      <c r="R1657" s="5"/>
      <c r="S1657" s="5"/>
      <c r="T1657" s="5"/>
      <c r="U1657" s="5"/>
      <c r="V1657" s="5"/>
      <c r="W1657" s="5"/>
      <c r="X1657" s="5"/>
      <c r="Y1657" s="5"/>
      <c r="Z1657" s="5"/>
      <c r="AA1657" s="5"/>
      <c r="AB1657" s="5"/>
      <c r="AC1657" s="5"/>
      <c r="AD1657" s="5"/>
      <c r="AE1657" s="5"/>
    </row>
    <row r="1658" spans="1:31" ht="21" customHeight="1">
      <c r="A1658" s="5" t="s">
        <v>10203</v>
      </c>
      <c r="B1658" s="5" t="s">
        <v>7353</v>
      </c>
      <c r="C1658" s="5" t="s">
        <v>41</v>
      </c>
      <c r="D1658" s="5" t="s">
        <v>2462</v>
      </c>
      <c r="E1658" s="5" t="s">
        <v>29</v>
      </c>
      <c r="F1658" s="7">
        <v>25</v>
      </c>
      <c r="G1658" s="7">
        <v>50</v>
      </c>
      <c r="H1658" s="5" t="s">
        <v>7149</v>
      </c>
      <c r="I1658" s="5" t="s">
        <v>31</v>
      </c>
      <c r="J1658" s="5" t="s">
        <v>57</v>
      </c>
      <c r="K1658" s="9" t="s">
        <v>47</v>
      </c>
      <c r="L1658" s="5" t="s">
        <v>19706</v>
      </c>
      <c r="M1658" s="5" t="s">
        <v>53</v>
      </c>
      <c r="N1658" s="5" t="s">
        <v>55</v>
      </c>
      <c r="O1658" s="5" t="b">
        <f ca="1">IFERROR(__xludf.DUMMYFUNCTION("REGEXMATCH(A1658,""(?i)PHP"")"),TRUE)</f>
        <v>1</v>
      </c>
      <c r="P1658" s="5" t="b">
        <f ca="1">IFERROR(__xludf.DUMMYFUNCTION("REGEXMATCH(L1658,""PHP"")"),TRUE)</f>
        <v>1</v>
      </c>
      <c r="Q1658" s="5"/>
      <c r="R1658" s="5"/>
      <c r="S1658" s="5"/>
      <c r="T1658" s="5"/>
      <c r="U1658" s="5"/>
      <c r="V1658" s="5"/>
      <c r="W1658" s="5"/>
      <c r="X1658" s="5"/>
      <c r="Y1658" s="5"/>
      <c r="Z1658" s="5"/>
      <c r="AA1658" s="5"/>
      <c r="AB1658" s="5"/>
      <c r="AC1658" s="5"/>
      <c r="AD1658" s="5"/>
      <c r="AE1658" s="5"/>
    </row>
    <row r="1659" spans="1:31" ht="21" customHeight="1">
      <c r="A1659" s="5" t="s">
        <v>15985</v>
      </c>
      <c r="B1659" s="5" t="s">
        <v>14359</v>
      </c>
      <c r="C1659" s="5" t="s">
        <v>170</v>
      </c>
      <c r="D1659" s="5" t="s">
        <v>342</v>
      </c>
      <c r="E1659" s="5" t="s">
        <v>29</v>
      </c>
      <c r="F1659" s="7">
        <v>25</v>
      </c>
      <c r="G1659" s="7">
        <v>30</v>
      </c>
      <c r="H1659" s="5" t="s">
        <v>2537</v>
      </c>
      <c r="I1659" s="5" t="s">
        <v>108</v>
      </c>
      <c r="J1659" s="5" t="s">
        <v>57</v>
      </c>
      <c r="K1659" s="9" t="s">
        <v>47</v>
      </c>
      <c r="L1659" s="9" t="s">
        <v>47</v>
      </c>
      <c r="M1659" s="9" t="s">
        <v>47</v>
      </c>
      <c r="N1659" s="5" t="s">
        <v>55</v>
      </c>
      <c r="O1659" s="5" t="b">
        <f t="shared" ref="O1659:O1660" ca="1" si="301">IFERROR(__xludf.DUMMYFUNCTION("REGEXMATCH(A1659,""PHP"")"),TRUE)</f>
        <v>1</v>
      </c>
      <c r="P1659" s="9"/>
      <c r="Q1659" s="5"/>
      <c r="R1659" s="5"/>
      <c r="S1659" s="5"/>
      <c r="T1659" s="5"/>
      <c r="U1659" s="5"/>
      <c r="V1659" s="5"/>
      <c r="W1659" s="5"/>
      <c r="X1659" s="5"/>
      <c r="Y1659" s="5"/>
      <c r="Z1659" s="5"/>
      <c r="AA1659" s="5"/>
      <c r="AB1659" s="5"/>
      <c r="AC1659" s="5"/>
      <c r="AD1659" s="5"/>
      <c r="AE1659" s="5"/>
    </row>
    <row r="1660" spans="1:31" ht="21" customHeight="1">
      <c r="A1660" s="5" t="s">
        <v>16950</v>
      </c>
      <c r="B1660" s="5" t="s">
        <v>16951</v>
      </c>
      <c r="C1660" s="5" t="s">
        <v>170</v>
      </c>
      <c r="D1660" s="5" t="s">
        <v>342</v>
      </c>
      <c r="E1660" s="5" t="s">
        <v>45</v>
      </c>
      <c r="F1660" s="7">
        <v>25</v>
      </c>
      <c r="G1660" s="7">
        <v>30</v>
      </c>
      <c r="H1660" s="5" t="s">
        <v>2537</v>
      </c>
      <c r="I1660" s="5" t="s">
        <v>66</v>
      </c>
      <c r="J1660" s="5" t="s">
        <v>1505</v>
      </c>
      <c r="K1660" s="5" t="s">
        <v>16954</v>
      </c>
      <c r="L1660" s="5" t="s">
        <v>16955</v>
      </c>
      <c r="M1660" s="5" t="s">
        <v>37</v>
      </c>
      <c r="N1660" s="5" t="s">
        <v>55</v>
      </c>
      <c r="O1660" s="5" t="b">
        <f t="shared" ca="1" si="301"/>
        <v>1</v>
      </c>
      <c r="P1660" s="5"/>
      <c r="Q1660" s="5"/>
      <c r="R1660" s="5"/>
      <c r="S1660" s="5"/>
      <c r="T1660" s="5"/>
      <c r="U1660" s="5"/>
      <c r="V1660" s="5"/>
      <c r="W1660" s="5"/>
      <c r="X1660" s="5"/>
      <c r="Y1660" s="5"/>
      <c r="Z1660" s="5"/>
      <c r="AA1660" s="5"/>
      <c r="AB1660" s="5"/>
      <c r="AC1660" s="5"/>
      <c r="AD1660" s="5"/>
      <c r="AE1660" s="5"/>
    </row>
    <row r="1661" spans="1:31" ht="21" customHeight="1">
      <c r="A1661" s="14" t="s">
        <v>19721</v>
      </c>
      <c r="B1661" s="14" t="s">
        <v>19722</v>
      </c>
      <c r="C1661" s="14" t="s">
        <v>170</v>
      </c>
      <c r="D1661" s="14" t="s">
        <v>390</v>
      </c>
      <c r="E1661" s="14" t="s">
        <v>45</v>
      </c>
      <c r="F1661" s="15">
        <v>25</v>
      </c>
      <c r="G1661" s="15">
        <v>40</v>
      </c>
      <c r="H1661" s="14" t="s">
        <v>7158</v>
      </c>
      <c r="I1661" s="14" t="s">
        <v>66</v>
      </c>
      <c r="J1661" s="14" t="s">
        <v>57</v>
      </c>
      <c r="K1661" s="16" t="s">
        <v>47</v>
      </c>
      <c r="L1661" s="14" t="s">
        <v>19723</v>
      </c>
      <c r="M1661" s="14" t="s">
        <v>53</v>
      </c>
      <c r="N1661" s="14" t="s">
        <v>38</v>
      </c>
      <c r="O1661" s="14" t="b">
        <f t="shared" ref="O1661:O1663" ca="1" si="302">IFERROR(__xludf.DUMMYFUNCTION("REGEXMATCH(A1661,""(?i)PHP"")"),FALSE)</f>
        <v>0</v>
      </c>
      <c r="P1661" s="14" t="b">
        <f t="shared" ref="P1661:P1663" ca="1" si="303">IFERROR(__xludf.DUMMYFUNCTION("REGEXMATCH(L1661,""(?i)PHP"")"),FALSE)</f>
        <v>0</v>
      </c>
      <c r="Q1661" s="5"/>
      <c r="R1661" s="5"/>
      <c r="S1661" s="5"/>
      <c r="T1661" s="5"/>
      <c r="U1661" s="5"/>
      <c r="V1661" s="5"/>
      <c r="W1661" s="5"/>
      <c r="X1661" s="5"/>
      <c r="Y1661" s="5"/>
      <c r="Z1661" s="5"/>
      <c r="AA1661" s="5"/>
      <c r="AB1661" s="5"/>
      <c r="AC1661" s="5"/>
      <c r="AD1661" s="5"/>
      <c r="AE1661" s="5"/>
    </row>
    <row r="1662" spans="1:31" ht="21" customHeight="1">
      <c r="A1662" s="14" t="s">
        <v>19726</v>
      </c>
      <c r="B1662" s="14" t="s">
        <v>19727</v>
      </c>
      <c r="C1662" s="14" t="s">
        <v>170</v>
      </c>
      <c r="D1662" s="14" t="s">
        <v>390</v>
      </c>
      <c r="E1662" s="14" t="s">
        <v>45</v>
      </c>
      <c r="F1662" s="17">
        <v>25</v>
      </c>
      <c r="G1662" s="17">
        <v>33</v>
      </c>
      <c r="H1662" s="14" t="s">
        <v>327</v>
      </c>
      <c r="I1662" s="14" t="s">
        <v>108</v>
      </c>
      <c r="J1662" s="14" t="s">
        <v>412</v>
      </c>
      <c r="K1662" s="16" t="s">
        <v>47</v>
      </c>
      <c r="L1662" s="14" t="s">
        <v>19729</v>
      </c>
      <c r="M1662" s="14" t="s">
        <v>1599</v>
      </c>
      <c r="N1662" s="14" t="s">
        <v>89</v>
      </c>
      <c r="O1662" s="14" t="b">
        <f t="shared" ca="1" si="302"/>
        <v>0</v>
      </c>
      <c r="P1662" s="14" t="b">
        <f t="shared" ca="1" si="303"/>
        <v>0</v>
      </c>
      <c r="Q1662" s="5"/>
      <c r="R1662" s="5"/>
      <c r="S1662" s="5"/>
      <c r="T1662" s="5"/>
      <c r="U1662" s="5"/>
      <c r="V1662" s="5"/>
      <c r="W1662" s="5"/>
      <c r="X1662" s="5"/>
      <c r="Y1662" s="5"/>
      <c r="Z1662" s="5"/>
      <c r="AA1662" s="5"/>
      <c r="AB1662" s="5"/>
      <c r="AC1662" s="5"/>
      <c r="AD1662" s="5"/>
      <c r="AE1662" s="5"/>
    </row>
    <row r="1663" spans="1:31" ht="21" customHeight="1">
      <c r="A1663" s="14" t="s">
        <v>19730</v>
      </c>
      <c r="B1663" s="14" t="s">
        <v>19731</v>
      </c>
      <c r="C1663" s="14" t="s">
        <v>27</v>
      </c>
      <c r="D1663" s="14" t="s">
        <v>85</v>
      </c>
      <c r="E1663" s="14" t="s">
        <v>45</v>
      </c>
      <c r="F1663" s="15">
        <v>25</v>
      </c>
      <c r="G1663" s="15">
        <v>35</v>
      </c>
      <c r="H1663" s="14" t="s">
        <v>2912</v>
      </c>
      <c r="I1663" s="14" t="s">
        <v>66</v>
      </c>
      <c r="J1663" s="14" t="s">
        <v>110</v>
      </c>
      <c r="K1663" s="14" t="s">
        <v>19732</v>
      </c>
      <c r="L1663" s="14" t="s">
        <v>19734</v>
      </c>
      <c r="M1663" s="14" t="s">
        <v>53</v>
      </c>
      <c r="N1663" s="14" t="s">
        <v>271</v>
      </c>
      <c r="O1663" s="14" t="b">
        <f t="shared" ca="1" si="302"/>
        <v>0</v>
      </c>
      <c r="P1663" s="14" t="b">
        <f t="shared" ca="1" si="303"/>
        <v>0</v>
      </c>
      <c r="Q1663" s="5"/>
      <c r="R1663" s="5"/>
      <c r="S1663" s="5"/>
      <c r="T1663" s="5"/>
      <c r="U1663" s="5"/>
      <c r="V1663" s="5"/>
      <c r="W1663" s="5"/>
      <c r="X1663" s="5"/>
      <c r="Y1663" s="5"/>
      <c r="Z1663" s="5"/>
      <c r="AA1663" s="5"/>
      <c r="AB1663" s="5"/>
      <c r="AC1663" s="5"/>
      <c r="AD1663" s="5"/>
      <c r="AE1663" s="5"/>
    </row>
    <row r="1664" spans="1:31" ht="21" customHeight="1">
      <c r="A1664" s="5" t="s">
        <v>19735</v>
      </c>
      <c r="B1664" s="5" t="s">
        <v>19736</v>
      </c>
      <c r="C1664" s="5" t="s">
        <v>170</v>
      </c>
      <c r="D1664" s="5" t="s">
        <v>390</v>
      </c>
      <c r="E1664" s="5" t="s">
        <v>29</v>
      </c>
      <c r="F1664" s="7">
        <v>25</v>
      </c>
      <c r="G1664" s="7">
        <v>30</v>
      </c>
      <c r="H1664" s="5" t="s">
        <v>2537</v>
      </c>
      <c r="I1664" s="5" t="s">
        <v>66</v>
      </c>
      <c r="J1664" s="5" t="s">
        <v>4546</v>
      </c>
      <c r="K1664" s="5" t="s">
        <v>19737</v>
      </c>
      <c r="L1664" s="5" t="s">
        <v>19738</v>
      </c>
      <c r="M1664" s="5" t="s">
        <v>167</v>
      </c>
      <c r="N1664" s="5" t="s">
        <v>55</v>
      </c>
      <c r="O1664" s="5" t="b">
        <f t="shared" ref="O1664:O1665" ca="1" si="304">IFERROR(__xludf.DUMMYFUNCTION("REGEXMATCH(A1664,""PHP"")"),TRUE)</f>
        <v>1</v>
      </c>
      <c r="P1664" s="5"/>
      <c r="Q1664" s="5"/>
      <c r="R1664" s="5"/>
      <c r="S1664" s="5"/>
      <c r="T1664" s="5"/>
      <c r="U1664" s="5"/>
      <c r="V1664" s="5"/>
      <c r="W1664" s="5"/>
      <c r="X1664" s="5"/>
      <c r="Y1664" s="5"/>
      <c r="Z1664" s="5"/>
      <c r="AA1664" s="5"/>
      <c r="AB1664" s="5"/>
      <c r="AC1664" s="5"/>
      <c r="AD1664" s="5"/>
      <c r="AE1664" s="5"/>
    </row>
    <row r="1665" spans="1:31" ht="21" customHeight="1">
      <c r="A1665" s="5" t="s">
        <v>248</v>
      </c>
      <c r="B1665" s="5" t="s">
        <v>19742</v>
      </c>
      <c r="C1665" s="5" t="s">
        <v>20</v>
      </c>
      <c r="D1665" s="5" t="s">
        <v>1173</v>
      </c>
      <c r="E1665" s="5" t="s">
        <v>45</v>
      </c>
      <c r="F1665" s="7">
        <v>25</v>
      </c>
      <c r="G1665" s="7">
        <v>40</v>
      </c>
      <c r="H1665" s="5" t="s">
        <v>7158</v>
      </c>
      <c r="I1665" s="5" t="s">
        <v>66</v>
      </c>
      <c r="J1665" s="5" t="s">
        <v>444</v>
      </c>
      <c r="K1665" s="9" t="s">
        <v>47</v>
      </c>
      <c r="L1665" s="5" t="s">
        <v>19745</v>
      </c>
      <c r="M1665" s="5" t="s">
        <v>167</v>
      </c>
      <c r="N1665" s="5" t="s">
        <v>55</v>
      </c>
      <c r="O1665" s="5" t="b">
        <f t="shared" ca="1" si="304"/>
        <v>1</v>
      </c>
      <c r="P1665" s="5"/>
      <c r="Q1665" s="5"/>
      <c r="R1665" s="5"/>
      <c r="S1665" s="5"/>
      <c r="T1665" s="5"/>
      <c r="U1665" s="5"/>
      <c r="V1665" s="5"/>
      <c r="W1665" s="5"/>
      <c r="X1665" s="5"/>
      <c r="Y1665" s="5"/>
      <c r="Z1665" s="5"/>
      <c r="AA1665" s="5"/>
      <c r="AB1665" s="5"/>
      <c r="AC1665" s="5"/>
      <c r="AD1665" s="5"/>
      <c r="AE1665" s="5"/>
    </row>
    <row r="1666" spans="1:31" ht="21" customHeight="1">
      <c r="A1666" s="14" t="s">
        <v>19746</v>
      </c>
      <c r="B1666" s="14" t="s">
        <v>19748</v>
      </c>
      <c r="C1666" s="14" t="s">
        <v>27</v>
      </c>
      <c r="D1666" s="14" t="s">
        <v>85</v>
      </c>
      <c r="E1666" s="14" t="s">
        <v>29</v>
      </c>
      <c r="F1666" s="17">
        <v>25</v>
      </c>
      <c r="G1666" s="17">
        <v>50</v>
      </c>
      <c r="H1666" s="14" t="s">
        <v>16922</v>
      </c>
      <c r="I1666" s="14" t="s">
        <v>66</v>
      </c>
      <c r="J1666" s="14" t="s">
        <v>444</v>
      </c>
      <c r="K1666" s="14" t="s">
        <v>19749</v>
      </c>
      <c r="L1666" s="14" t="s">
        <v>19751</v>
      </c>
      <c r="M1666" s="14" t="s">
        <v>37</v>
      </c>
      <c r="N1666" s="14" t="s">
        <v>55</v>
      </c>
      <c r="O1666" s="14" t="b">
        <f t="shared" ref="O1666:O1672" ca="1" si="305">IFERROR(__xludf.DUMMYFUNCTION("REGEXMATCH(A1666,""(?i)PHP"")"),FALSE)</f>
        <v>0</v>
      </c>
      <c r="P1666" s="14" t="b">
        <f t="shared" ref="P1666:P1672" ca="1" si="306">IFERROR(__xludf.DUMMYFUNCTION("REGEXMATCH(L1666,""(?i)PHP"")"),FALSE)</f>
        <v>0</v>
      </c>
      <c r="Q1666" s="5"/>
      <c r="R1666" s="5"/>
      <c r="S1666" s="5"/>
      <c r="T1666" s="5"/>
      <c r="U1666" s="5"/>
      <c r="V1666" s="5"/>
      <c r="W1666" s="5"/>
      <c r="X1666" s="5"/>
      <c r="Y1666" s="5"/>
      <c r="Z1666" s="5"/>
      <c r="AA1666" s="5"/>
      <c r="AB1666" s="5"/>
      <c r="AC1666" s="5"/>
      <c r="AD1666" s="5"/>
      <c r="AE1666" s="5"/>
    </row>
    <row r="1667" spans="1:31" ht="21" customHeight="1">
      <c r="A1667" s="14" t="s">
        <v>19757</v>
      </c>
      <c r="B1667" s="14" t="s">
        <v>19758</v>
      </c>
      <c r="C1667" s="14" t="s">
        <v>27</v>
      </c>
      <c r="D1667" s="14" t="s">
        <v>75</v>
      </c>
      <c r="E1667" s="14" t="s">
        <v>45</v>
      </c>
      <c r="F1667" s="15">
        <v>25</v>
      </c>
      <c r="G1667" s="15">
        <v>30</v>
      </c>
      <c r="H1667" s="14" t="s">
        <v>2537</v>
      </c>
      <c r="I1667" s="14" t="s">
        <v>66</v>
      </c>
      <c r="J1667" s="14" t="s">
        <v>57</v>
      </c>
      <c r="K1667" s="14" t="s">
        <v>19762</v>
      </c>
      <c r="L1667" s="14" t="s">
        <v>19763</v>
      </c>
      <c r="M1667" s="14" t="s">
        <v>53</v>
      </c>
      <c r="N1667" s="14" t="s">
        <v>55</v>
      </c>
      <c r="O1667" s="14" t="b">
        <f t="shared" ca="1" si="305"/>
        <v>0</v>
      </c>
      <c r="P1667" s="14" t="b">
        <f t="shared" ca="1" si="306"/>
        <v>0</v>
      </c>
      <c r="Q1667" s="5"/>
      <c r="R1667" s="5"/>
      <c r="S1667" s="5"/>
      <c r="T1667" s="5"/>
      <c r="U1667" s="5"/>
      <c r="V1667" s="5"/>
      <c r="W1667" s="5"/>
      <c r="X1667" s="5"/>
      <c r="Y1667" s="5"/>
      <c r="Z1667" s="5"/>
      <c r="AA1667" s="5"/>
      <c r="AB1667" s="5"/>
      <c r="AC1667" s="5"/>
      <c r="AD1667" s="5"/>
      <c r="AE1667" s="5"/>
    </row>
    <row r="1668" spans="1:31" ht="21" customHeight="1">
      <c r="A1668" s="14" t="s">
        <v>19768</v>
      </c>
      <c r="B1668" s="14" t="s">
        <v>19769</v>
      </c>
      <c r="C1668" s="14" t="s">
        <v>27</v>
      </c>
      <c r="D1668" s="14" t="s">
        <v>85</v>
      </c>
      <c r="E1668" s="14" t="s">
        <v>45</v>
      </c>
      <c r="F1668" s="15">
        <v>25</v>
      </c>
      <c r="G1668" s="15">
        <v>35</v>
      </c>
      <c r="H1668" s="14" t="s">
        <v>2912</v>
      </c>
      <c r="I1668" s="14" t="s">
        <v>125</v>
      </c>
      <c r="J1668" s="14" t="s">
        <v>516</v>
      </c>
      <c r="K1668" s="16" t="s">
        <v>47</v>
      </c>
      <c r="L1668" s="14" t="s">
        <v>19772</v>
      </c>
      <c r="M1668" s="14" t="s">
        <v>100</v>
      </c>
      <c r="N1668" s="14" t="s">
        <v>55</v>
      </c>
      <c r="O1668" s="14" t="b">
        <f t="shared" ca="1" si="305"/>
        <v>0</v>
      </c>
      <c r="P1668" s="14" t="b">
        <f t="shared" ca="1" si="306"/>
        <v>0</v>
      </c>
      <c r="Q1668" s="5"/>
      <c r="R1668" s="5"/>
      <c r="S1668" s="5"/>
      <c r="T1668" s="5"/>
      <c r="U1668" s="5"/>
      <c r="V1668" s="5"/>
      <c r="W1668" s="5"/>
      <c r="X1668" s="5"/>
      <c r="Y1668" s="5"/>
      <c r="Z1668" s="5"/>
      <c r="AA1668" s="5"/>
      <c r="AB1668" s="5"/>
      <c r="AC1668" s="5"/>
      <c r="AD1668" s="5"/>
      <c r="AE1668" s="5"/>
    </row>
    <row r="1669" spans="1:31" ht="21" customHeight="1">
      <c r="A1669" s="14" t="s">
        <v>19777</v>
      </c>
      <c r="B1669" s="14" t="s">
        <v>19778</v>
      </c>
      <c r="C1669" s="14" t="s">
        <v>41</v>
      </c>
      <c r="D1669" s="14" t="s">
        <v>114</v>
      </c>
      <c r="E1669" s="14" t="s">
        <v>29</v>
      </c>
      <c r="F1669" s="17">
        <v>25</v>
      </c>
      <c r="G1669" s="17">
        <v>33</v>
      </c>
      <c r="H1669" s="14" t="s">
        <v>327</v>
      </c>
      <c r="I1669" s="14" t="s">
        <v>24</v>
      </c>
      <c r="J1669" s="14" t="s">
        <v>7141</v>
      </c>
      <c r="K1669" s="14" t="s">
        <v>19781</v>
      </c>
      <c r="L1669" s="14" t="s">
        <v>19782</v>
      </c>
      <c r="M1669" s="14" t="s">
        <v>100</v>
      </c>
      <c r="N1669" s="14" t="s">
        <v>55</v>
      </c>
      <c r="O1669" s="14" t="b">
        <f t="shared" ca="1" si="305"/>
        <v>0</v>
      </c>
      <c r="P1669" s="14" t="b">
        <f t="shared" ca="1" si="306"/>
        <v>0</v>
      </c>
      <c r="Q1669" s="5"/>
      <c r="R1669" s="5"/>
      <c r="S1669" s="5"/>
      <c r="T1669" s="5"/>
      <c r="U1669" s="5"/>
      <c r="V1669" s="5"/>
      <c r="W1669" s="5"/>
      <c r="X1669" s="5"/>
      <c r="Y1669" s="5"/>
      <c r="Z1669" s="5"/>
      <c r="AA1669" s="5"/>
      <c r="AB1669" s="5"/>
      <c r="AC1669" s="5"/>
      <c r="AD1669" s="5"/>
      <c r="AE1669" s="5"/>
    </row>
    <row r="1670" spans="1:31" ht="21" customHeight="1">
      <c r="A1670" s="14" t="s">
        <v>19785</v>
      </c>
      <c r="B1670" s="14" t="s">
        <v>19786</v>
      </c>
      <c r="C1670" s="14" t="s">
        <v>27</v>
      </c>
      <c r="D1670" s="14" t="s">
        <v>47</v>
      </c>
      <c r="E1670" s="14" t="s">
        <v>919</v>
      </c>
      <c r="F1670" s="17">
        <v>25</v>
      </c>
      <c r="G1670" s="17">
        <v>50</v>
      </c>
      <c r="H1670" s="14" t="s">
        <v>16922</v>
      </c>
      <c r="I1670" s="14" t="s">
        <v>66</v>
      </c>
      <c r="J1670" s="14" t="s">
        <v>1328</v>
      </c>
      <c r="K1670" s="14" t="s">
        <v>19788</v>
      </c>
      <c r="L1670" s="14" t="s">
        <v>19789</v>
      </c>
      <c r="M1670" s="14" t="s">
        <v>37</v>
      </c>
      <c r="N1670" s="14" t="s">
        <v>38</v>
      </c>
      <c r="O1670" s="14" t="b">
        <f t="shared" ca="1" si="305"/>
        <v>0</v>
      </c>
      <c r="P1670" s="14" t="b">
        <f t="shared" ca="1" si="306"/>
        <v>0</v>
      </c>
      <c r="Q1670" s="5"/>
      <c r="R1670" s="5"/>
      <c r="S1670" s="5"/>
      <c r="T1670" s="5"/>
      <c r="U1670" s="5"/>
      <c r="V1670" s="5"/>
      <c r="W1670" s="5"/>
      <c r="X1670" s="5"/>
      <c r="Y1670" s="5"/>
      <c r="Z1670" s="5"/>
      <c r="AA1670" s="5"/>
      <c r="AB1670" s="5"/>
      <c r="AC1670" s="5"/>
      <c r="AD1670" s="5"/>
      <c r="AE1670" s="5"/>
    </row>
    <row r="1671" spans="1:31" ht="21" customHeight="1">
      <c r="A1671" s="14" t="s">
        <v>19793</v>
      </c>
      <c r="B1671" s="14" t="s">
        <v>19794</v>
      </c>
      <c r="C1671" s="14" t="s">
        <v>27</v>
      </c>
      <c r="D1671" s="14" t="s">
        <v>105</v>
      </c>
      <c r="E1671" s="14" t="s">
        <v>919</v>
      </c>
      <c r="F1671" s="15">
        <v>25</v>
      </c>
      <c r="G1671" s="15">
        <v>50</v>
      </c>
      <c r="H1671" s="14" t="s">
        <v>7149</v>
      </c>
      <c r="I1671" s="14" t="s">
        <v>108</v>
      </c>
      <c r="J1671" s="14" t="s">
        <v>134</v>
      </c>
      <c r="K1671" s="14" t="s">
        <v>688</v>
      </c>
      <c r="L1671" s="14" t="s">
        <v>19797</v>
      </c>
      <c r="M1671" s="14" t="s">
        <v>53</v>
      </c>
      <c r="N1671" s="14" t="s">
        <v>55</v>
      </c>
      <c r="O1671" s="14" t="b">
        <f t="shared" ca="1" si="305"/>
        <v>0</v>
      </c>
      <c r="P1671" s="14" t="b">
        <f t="shared" ca="1" si="306"/>
        <v>0</v>
      </c>
      <c r="Q1671" s="5"/>
      <c r="R1671" s="5"/>
      <c r="S1671" s="5"/>
      <c r="T1671" s="5"/>
      <c r="U1671" s="5"/>
      <c r="V1671" s="5"/>
      <c r="W1671" s="5"/>
      <c r="X1671" s="5"/>
      <c r="Y1671" s="5"/>
      <c r="Z1671" s="5"/>
      <c r="AA1671" s="5"/>
      <c r="AB1671" s="5"/>
      <c r="AC1671" s="5"/>
      <c r="AD1671" s="5"/>
      <c r="AE1671" s="5"/>
    </row>
    <row r="1672" spans="1:31" ht="21" customHeight="1">
      <c r="A1672" s="14" t="s">
        <v>19804</v>
      </c>
      <c r="B1672" s="14" t="s">
        <v>15860</v>
      </c>
      <c r="C1672" s="14" t="s">
        <v>41</v>
      </c>
      <c r="D1672" s="14" t="s">
        <v>114</v>
      </c>
      <c r="E1672" s="14" t="s">
        <v>45</v>
      </c>
      <c r="F1672" s="15">
        <v>25</v>
      </c>
      <c r="G1672" s="15">
        <v>35</v>
      </c>
      <c r="H1672" s="14" t="s">
        <v>2912</v>
      </c>
      <c r="I1672" s="14" t="s">
        <v>108</v>
      </c>
      <c r="J1672" s="14" t="s">
        <v>117</v>
      </c>
      <c r="K1672" s="14" t="s">
        <v>15863</v>
      </c>
      <c r="L1672" s="14" t="s">
        <v>19808</v>
      </c>
      <c r="M1672" s="14" t="s">
        <v>53</v>
      </c>
      <c r="N1672" s="14" t="s">
        <v>271</v>
      </c>
      <c r="O1672" s="14" t="b">
        <f t="shared" ca="1" si="305"/>
        <v>0</v>
      </c>
      <c r="P1672" s="14" t="b">
        <f t="shared" ca="1" si="306"/>
        <v>0</v>
      </c>
      <c r="Q1672" s="5"/>
      <c r="R1672" s="5"/>
      <c r="S1672" s="5"/>
      <c r="T1672" s="5"/>
      <c r="U1672" s="5"/>
      <c r="V1672" s="5"/>
      <c r="W1672" s="5"/>
      <c r="X1672" s="5"/>
      <c r="Y1672" s="5"/>
      <c r="Z1672" s="5"/>
      <c r="AA1672" s="5"/>
      <c r="AB1672" s="5"/>
      <c r="AC1672" s="5"/>
      <c r="AD1672" s="5"/>
      <c r="AE1672" s="5"/>
    </row>
    <row r="1673" spans="1:31" ht="21" customHeight="1">
      <c r="A1673" s="5" t="s">
        <v>10757</v>
      </c>
      <c r="B1673" s="5" t="s">
        <v>19812</v>
      </c>
      <c r="C1673" s="5" t="s">
        <v>27</v>
      </c>
      <c r="D1673" s="5" t="s">
        <v>47</v>
      </c>
      <c r="E1673" s="5" t="s">
        <v>45</v>
      </c>
      <c r="F1673" s="7">
        <v>25</v>
      </c>
      <c r="G1673" s="7">
        <v>30</v>
      </c>
      <c r="H1673" s="5" t="s">
        <v>2537</v>
      </c>
      <c r="I1673" s="5" t="s">
        <v>108</v>
      </c>
      <c r="J1673" s="5" t="s">
        <v>19813</v>
      </c>
      <c r="K1673" s="5" t="s">
        <v>19814</v>
      </c>
      <c r="L1673" s="5" t="s">
        <v>19815</v>
      </c>
      <c r="M1673" s="5" t="s">
        <v>100</v>
      </c>
      <c r="N1673" s="5" t="s">
        <v>55</v>
      </c>
      <c r="O1673" s="5" t="b">
        <f t="shared" ref="O1673:O1674" ca="1" si="307">IFERROR(__xludf.DUMMYFUNCTION("REGEXMATCH(A1673,""PHP"")"),TRUE)</f>
        <v>1</v>
      </c>
      <c r="P1673" s="5"/>
      <c r="Q1673" s="5"/>
      <c r="R1673" s="5"/>
      <c r="S1673" s="5"/>
      <c r="T1673" s="5"/>
      <c r="U1673" s="5"/>
      <c r="V1673" s="5"/>
      <c r="W1673" s="5"/>
      <c r="X1673" s="5"/>
      <c r="Y1673" s="5"/>
      <c r="Z1673" s="5"/>
      <c r="AA1673" s="5"/>
      <c r="AB1673" s="5"/>
      <c r="AC1673" s="5"/>
      <c r="AD1673" s="5"/>
      <c r="AE1673" s="5"/>
    </row>
    <row r="1674" spans="1:31" ht="21" customHeight="1">
      <c r="A1674" s="5" t="s">
        <v>17550</v>
      </c>
      <c r="B1674" s="5" t="s">
        <v>19819</v>
      </c>
      <c r="C1674" s="5" t="s">
        <v>170</v>
      </c>
      <c r="D1674" s="5" t="s">
        <v>390</v>
      </c>
      <c r="E1674" s="5" t="s">
        <v>45</v>
      </c>
      <c r="F1674" s="7">
        <v>25</v>
      </c>
      <c r="G1674" s="7">
        <v>50</v>
      </c>
      <c r="H1674" s="5" t="s">
        <v>7149</v>
      </c>
      <c r="I1674" s="5" t="s">
        <v>1690</v>
      </c>
      <c r="J1674" s="5" t="s">
        <v>1953</v>
      </c>
      <c r="K1674" s="5" t="s">
        <v>19824</v>
      </c>
      <c r="L1674" s="5" t="s">
        <v>19825</v>
      </c>
      <c r="M1674" s="5" t="s">
        <v>167</v>
      </c>
      <c r="N1674" s="5" t="s">
        <v>38</v>
      </c>
      <c r="O1674" s="5" t="b">
        <f t="shared" ca="1" si="307"/>
        <v>1</v>
      </c>
      <c r="P1674" s="5"/>
      <c r="Q1674" s="5"/>
      <c r="R1674" s="5"/>
      <c r="S1674" s="5"/>
      <c r="T1674" s="5"/>
      <c r="U1674" s="5"/>
      <c r="V1674" s="5"/>
      <c r="W1674" s="5"/>
      <c r="X1674" s="5"/>
      <c r="Y1674" s="5"/>
      <c r="Z1674" s="5"/>
      <c r="AA1674" s="5"/>
      <c r="AB1674" s="5"/>
      <c r="AC1674" s="5"/>
      <c r="AD1674" s="5"/>
      <c r="AE1674" s="5"/>
    </row>
    <row r="1675" spans="1:31" ht="21" customHeight="1">
      <c r="A1675" s="14" t="s">
        <v>17953</v>
      </c>
      <c r="B1675" s="14" t="s">
        <v>17955</v>
      </c>
      <c r="C1675" s="14" t="s">
        <v>20</v>
      </c>
      <c r="D1675" s="14" t="s">
        <v>3833</v>
      </c>
      <c r="E1675" s="14" t="s">
        <v>45</v>
      </c>
      <c r="F1675" s="15">
        <v>25</v>
      </c>
      <c r="G1675" s="15">
        <v>30</v>
      </c>
      <c r="H1675" s="14" t="s">
        <v>2537</v>
      </c>
      <c r="I1675" s="14" t="s">
        <v>24</v>
      </c>
      <c r="J1675" s="14" t="s">
        <v>2303</v>
      </c>
      <c r="K1675" s="14" t="s">
        <v>17956</v>
      </c>
      <c r="L1675" s="14" t="s">
        <v>17959</v>
      </c>
      <c r="M1675" s="14" t="s">
        <v>1599</v>
      </c>
      <c r="N1675" s="14" t="s">
        <v>55</v>
      </c>
      <c r="O1675" s="14" t="b">
        <f t="shared" ref="O1675:O1681" ca="1" si="308">IFERROR(__xludf.DUMMYFUNCTION("REGEXMATCH(A1675,""(?i)PHP"")"),FALSE)</f>
        <v>0</v>
      </c>
      <c r="P1675" s="14" t="b">
        <f t="shared" ref="P1675:P1681" ca="1" si="309">IFERROR(__xludf.DUMMYFUNCTION("REGEXMATCH(L1675,""(?i)PHP"")"),FALSE)</f>
        <v>0</v>
      </c>
      <c r="Q1675" s="5"/>
      <c r="R1675" s="5"/>
      <c r="S1675" s="5"/>
      <c r="T1675" s="5"/>
      <c r="U1675" s="5"/>
      <c r="V1675" s="5"/>
      <c r="W1675" s="5"/>
      <c r="X1675" s="5"/>
      <c r="Y1675" s="5"/>
      <c r="Z1675" s="5"/>
      <c r="AA1675" s="5"/>
      <c r="AB1675" s="5"/>
      <c r="AC1675" s="5"/>
      <c r="AD1675" s="5"/>
      <c r="AE1675" s="5"/>
    </row>
    <row r="1676" spans="1:31" ht="21" customHeight="1">
      <c r="A1676" s="14" t="s">
        <v>19832</v>
      </c>
      <c r="B1676" s="14" t="s">
        <v>19833</v>
      </c>
      <c r="C1676" s="14" t="s">
        <v>170</v>
      </c>
      <c r="D1676" s="14" t="s">
        <v>378</v>
      </c>
      <c r="E1676" s="14" t="s">
        <v>45</v>
      </c>
      <c r="F1676" s="15">
        <v>25</v>
      </c>
      <c r="G1676" s="15">
        <v>30</v>
      </c>
      <c r="H1676" s="14" t="s">
        <v>2537</v>
      </c>
      <c r="I1676" s="14" t="s">
        <v>108</v>
      </c>
      <c r="J1676" s="14" t="s">
        <v>4075</v>
      </c>
      <c r="K1676" s="14" t="s">
        <v>19836</v>
      </c>
      <c r="L1676" s="14" t="s">
        <v>19838</v>
      </c>
      <c r="M1676" s="14" t="s">
        <v>167</v>
      </c>
      <c r="N1676" s="14" t="s">
        <v>44</v>
      </c>
      <c r="O1676" s="14" t="b">
        <f t="shared" ca="1" si="308"/>
        <v>0</v>
      </c>
      <c r="P1676" s="14" t="b">
        <f t="shared" ca="1" si="309"/>
        <v>0</v>
      </c>
      <c r="Q1676" s="5"/>
      <c r="R1676" s="5"/>
      <c r="S1676" s="5"/>
      <c r="T1676" s="5"/>
      <c r="U1676" s="5"/>
      <c r="V1676" s="5"/>
      <c r="W1676" s="5"/>
      <c r="X1676" s="5"/>
      <c r="Y1676" s="5"/>
      <c r="Z1676" s="5"/>
      <c r="AA1676" s="5"/>
      <c r="AB1676" s="5"/>
      <c r="AC1676" s="5"/>
      <c r="AD1676" s="5"/>
      <c r="AE1676" s="5"/>
    </row>
    <row r="1677" spans="1:31" ht="21" customHeight="1">
      <c r="A1677" s="14" t="s">
        <v>19843</v>
      </c>
      <c r="B1677" s="14" t="s">
        <v>19845</v>
      </c>
      <c r="C1677" s="14" t="s">
        <v>20</v>
      </c>
      <c r="D1677" s="14" t="s">
        <v>296</v>
      </c>
      <c r="E1677" s="14" t="s">
        <v>45</v>
      </c>
      <c r="F1677" s="15">
        <v>25</v>
      </c>
      <c r="G1677" s="15">
        <v>30</v>
      </c>
      <c r="H1677" s="14" t="s">
        <v>2537</v>
      </c>
      <c r="I1677" s="14" t="s">
        <v>108</v>
      </c>
      <c r="J1677" s="14" t="s">
        <v>76</v>
      </c>
      <c r="K1677" s="14" t="s">
        <v>19848</v>
      </c>
      <c r="L1677" s="14" t="s">
        <v>19849</v>
      </c>
      <c r="M1677" s="14" t="s">
        <v>53</v>
      </c>
      <c r="N1677" s="14" t="s">
        <v>55</v>
      </c>
      <c r="O1677" s="14" t="b">
        <f t="shared" ca="1" si="308"/>
        <v>0</v>
      </c>
      <c r="P1677" s="14" t="b">
        <f t="shared" ca="1" si="309"/>
        <v>0</v>
      </c>
      <c r="Q1677" s="5"/>
      <c r="R1677" s="5"/>
      <c r="S1677" s="5"/>
      <c r="T1677" s="5"/>
      <c r="U1677" s="5"/>
      <c r="V1677" s="5"/>
      <c r="W1677" s="5"/>
      <c r="X1677" s="5"/>
      <c r="Y1677" s="5"/>
      <c r="Z1677" s="5"/>
      <c r="AA1677" s="5"/>
      <c r="AB1677" s="5"/>
      <c r="AC1677" s="5"/>
      <c r="AD1677" s="5"/>
      <c r="AE1677" s="5"/>
    </row>
    <row r="1678" spans="1:31" ht="21" customHeight="1">
      <c r="A1678" s="14" t="s">
        <v>7485</v>
      </c>
      <c r="B1678" s="14" t="s">
        <v>15309</v>
      </c>
      <c r="C1678" s="14" t="s">
        <v>170</v>
      </c>
      <c r="D1678" s="14" t="s">
        <v>390</v>
      </c>
      <c r="E1678" s="14" t="s">
        <v>29</v>
      </c>
      <c r="F1678" s="15">
        <v>25</v>
      </c>
      <c r="G1678" s="15">
        <v>35</v>
      </c>
      <c r="H1678" s="14" t="s">
        <v>2912</v>
      </c>
      <c r="I1678" s="14" t="s">
        <v>66</v>
      </c>
      <c r="J1678" s="14" t="s">
        <v>4442</v>
      </c>
      <c r="K1678" s="14" t="s">
        <v>15312</v>
      </c>
      <c r="L1678" s="14" t="s">
        <v>17991</v>
      </c>
      <c r="M1678" s="14" t="s">
        <v>37</v>
      </c>
      <c r="N1678" s="14" t="s">
        <v>55</v>
      </c>
      <c r="O1678" s="14" t="b">
        <f t="shared" ca="1" si="308"/>
        <v>0</v>
      </c>
      <c r="P1678" s="14" t="b">
        <f t="shared" ca="1" si="309"/>
        <v>0</v>
      </c>
      <c r="Q1678" s="5"/>
      <c r="R1678" s="5"/>
      <c r="S1678" s="5"/>
      <c r="T1678" s="5"/>
      <c r="U1678" s="5"/>
      <c r="V1678" s="5"/>
      <c r="W1678" s="5"/>
      <c r="X1678" s="5"/>
      <c r="Y1678" s="5"/>
      <c r="Z1678" s="5"/>
      <c r="AA1678" s="5"/>
      <c r="AB1678" s="5"/>
      <c r="AC1678" s="5"/>
      <c r="AD1678" s="5"/>
      <c r="AE1678" s="5"/>
    </row>
    <row r="1679" spans="1:31" ht="21" customHeight="1">
      <c r="A1679" s="14" t="s">
        <v>8727</v>
      </c>
      <c r="B1679" s="14" t="s">
        <v>16943</v>
      </c>
      <c r="C1679" s="14" t="s">
        <v>41</v>
      </c>
      <c r="D1679" s="14" t="s">
        <v>874</v>
      </c>
      <c r="E1679" s="14" t="s">
        <v>45</v>
      </c>
      <c r="F1679" s="15">
        <v>25</v>
      </c>
      <c r="G1679" s="15">
        <v>35</v>
      </c>
      <c r="H1679" s="14" t="s">
        <v>2912</v>
      </c>
      <c r="I1679" s="14" t="s">
        <v>1690</v>
      </c>
      <c r="J1679" s="14" t="s">
        <v>117</v>
      </c>
      <c r="K1679" s="14" t="s">
        <v>16944</v>
      </c>
      <c r="L1679" s="14" t="s">
        <v>16945</v>
      </c>
      <c r="M1679" s="14" t="s">
        <v>42</v>
      </c>
      <c r="N1679" s="14" t="s">
        <v>237</v>
      </c>
      <c r="O1679" s="14" t="b">
        <f t="shared" ca="1" si="308"/>
        <v>0</v>
      </c>
      <c r="P1679" s="14" t="b">
        <f t="shared" ca="1" si="309"/>
        <v>0</v>
      </c>
      <c r="Q1679" s="5"/>
      <c r="R1679" s="5"/>
      <c r="S1679" s="5"/>
      <c r="T1679" s="5"/>
      <c r="U1679" s="5"/>
      <c r="V1679" s="5"/>
      <c r="W1679" s="5"/>
      <c r="X1679" s="5"/>
      <c r="Y1679" s="5"/>
      <c r="Z1679" s="5"/>
      <c r="AA1679" s="5"/>
      <c r="AB1679" s="5"/>
      <c r="AC1679" s="5"/>
      <c r="AD1679" s="5"/>
      <c r="AE1679" s="5"/>
    </row>
    <row r="1680" spans="1:31" ht="21" customHeight="1">
      <c r="A1680" s="14" t="s">
        <v>19866</v>
      </c>
      <c r="B1680" s="14" t="s">
        <v>16366</v>
      </c>
      <c r="C1680" s="14" t="s">
        <v>20</v>
      </c>
      <c r="D1680" s="14" t="s">
        <v>47</v>
      </c>
      <c r="E1680" s="14" t="s">
        <v>919</v>
      </c>
      <c r="F1680" s="15">
        <v>25</v>
      </c>
      <c r="G1680" s="15">
        <v>30</v>
      </c>
      <c r="H1680" s="14" t="s">
        <v>2537</v>
      </c>
      <c r="I1680" s="14" t="s">
        <v>108</v>
      </c>
      <c r="J1680" s="14" t="s">
        <v>110</v>
      </c>
      <c r="K1680" s="14" t="s">
        <v>16370</v>
      </c>
      <c r="L1680" s="14" t="s">
        <v>12906</v>
      </c>
      <c r="M1680" s="14" t="s">
        <v>37</v>
      </c>
      <c r="N1680" s="14" t="s">
        <v>55</v>
      </c>
      <c r="O1680" s="14" t="b">
        <f t="shared" ca="1" si="308"/>
        <v>0</v>
      </c>
      <c r="P1680" s="14" t="b">
        <f t="shared" ca="1" si="309"/>
        <v>0</v>
      </c>
      <c r="Q1680" s="5"/>
      <c r="R1680" s="5"/>
      <c r="S1680" s="5"/>
      <c r="T1680" s="5"/>
      <c r="U1680" s="5"/>
      <c r="V1680" s="5"/>
      <c r="W1680" s="5"/>
      <c r="X1680" s="5"/>
      <c r="Y1680" s="5"/>
      <c r="Z1680" s="5"/>
      <c r="AA1680" s="5"/>
      <c r="AB1680" s="5"/>
      <c r="AC1680" s="5"/>
      <c r="AD1680" s="5"/>
      <c r="AE1680" s="5"/>
    </row>
    <row r="1681" spans="1:31" ht="21" customHeight="1">
      <c r="A1681" s="14" t="s">
        <v>19873</v>
      </c>
      <c r="B1681" s="14" t="s">
        <v>19874</v>
      </c>
      <c r="C1681" s="14" t="s">
        <v>27</v>
      </c>
      <c r="D1681" s="14" t="s">
        <v>47</v>
      </c>
      <c r="E1681" s="14" t="s">
        <v>45</v>
      </c>
      <c r="F1681" s="15">
        <v>25</v>
      </c>
      <c r="G1681" s="15">
        <v>30</v>
      </c>
      <c r="H1681" s="14" t="s">
        <v>2537</v>
      </c>
      <c r="I1681" s="14" t="s">
        <v>24</v>
      </c>
      <c r="J1681" s="14" t="s">
        <v>2015</v>
      </c>
      <c r="K1681" s="14" t="s">
        <v>19876</v>
      </c>
      <c r="L1681" s="14" t="s">
        <v>19877</v>
      </c>
      <c r="M1681" s="14" t="s">
        <v>167</v>
      </c>
      <c r="N1681" s="14" t="s">
        <v>55</v>
      </c>
      <c r="O1681" s="14" t="b">
        <f t="shared" ca="1" si="308"/>
        <v>0</v>
      </c>
      <c r="P1681" s="14" t="b">
        <f t="shared" ca="1" si="309"/>
        <v>0</v>
      </c>
      <c r="Q1681" s="5"/>
      <c r="R1681" s="5"/>
      <c r="S1681" s="5"/>
      <c r="T1681" s="5"/>
      <c r="U1681" s="5"/>
      <c r="V1681" s="5"/>
      <c r="W1681" s="5"/>
      <c r="X1681" s="5"/>
      <c r="Y1681" s="5"/>
      <c r="Z1681" s="5"/>
      <c r="AA1681" s="5"/>
      <c r="AB1681" s="5"/>
      <c r="AC1681" s="5"/>
      <c r="AD1681" s="5"/>
      <c r="AE1681" s="5"/>
    </row>
    <row r="1682" spans="1:31" ht="21" customHeight="1">
      <c r="A1682" s="5" t="s">
        <v>14243</v>
      </c>
      <c r="B1682" s="5" t="s">
        <v>19878</v>
      </c>
      <c r="C1682" s="5" t="s">
        <v>41</v>
      </c>
      <c r="D1682" s="5" t="s">
        <v>47</v>
      </c>
      <c r="E1682" s="5" t="s">
        <v>29</v>
      </c>
      <c r="F1682" s="7">
        <v>25</v>
      </c>
      <c r="G1682" s="7">
        <v>30</v>
      </c>
      <c r="H1682" s="5" t="s">
        <v>2537</v>
      </c>
      <c r="I1682" s="5" t="s">
        <v>66</v>
      </c>
      <c r="J1682" s="5" t="s">
        <v>2872</v>
      </c>
      <c r="K1682" s="5" t="s">
        <v>19879</v>
      </c>
      <c r="L1682" s="5" t="s">
        <v>19880</v>
      </c>
      <c r="M1682" s="5" t="s">
        <v>53</v>
      </c>
      <c r="N1682" s="5" t="s">
        <v>55</v>
      </c>
      <c r="O1682" s="5" t="b">
        <f t="shared" ref="O1682:O1684" ca="1" si="310">IFERROR(__xludf.DUMMYFUNCTION("REGEXMATCH(A1682,""PHP"")"),TRUE)</f>
        <v>1</v>
      </c>
      <c r="P1682" s="5"/>
      <c r="Q1682" s="5"/>
      <c r="R1682" s="5"/>
      <c r="S1682" s="5"/>
      <c r="T1682" s="5"/>
      <c r="U1682" s="5"/>
      <c r="V1682" s="5"/>
      <c r="W1682" s="5"/>
      <c r="X1682" s="5"/>
      <c r="Y1682" s="5"/>
      <c r="Z1682" s="5"/>
      <c r="AA1682" s="5"/>
      <c r="AB1682" s="5"/>
      <c r="AC1682" s="5"/>
      <c r="AD1682" s="5"/>
      <c r="AE1682" s="5"/>
    </row>
    <row r="1683" spans="1:31" ht="21" customHeight="1">
      <c r="A1683" s="5" t="s">
        <v>19885</v>
      </c>
      <c r="B1683" s="5" t="s">
        <v>19886</v>
      </c>
      <c r="C1683" s="5" t="s">
        <v>27</v>
      </c>
      <c r="D1683" s="5" t="s">
        <v>85</v>
      </c>
      <c r="E1683" s="5" t="s">
        <v>45</v>
      </c>
      <c r="F1683" s="7">
        <v>25</v>
      </c>
      <c r="G1683" s="7">
        <v>30</v>
      </c>
      <c r="H1683" s="5" t="s">
        <v>2537</v>
      </c>
      <c r="I1683" s="5" t="s">
        <v>24</v>
      </c>
      <c r="J1683" s="5" t="s">
        <v>117</v>
      </c>
      <c r="K1683" s="5" t="s">
        <v>732</v>
      </c>
      <c r="L1683" s="5" t="s">
        <v>19887</v>
      </c>
      <c r="M1683" s="5" t="s">
        <v>167</v>
      </c>
      <c r="N1683" s="5" t="s">
        <v>55</v>
      </c>
      <c r="O1683" s="5" t="b">
        <f t="shared" ca="1" si="310"/>
        <v>1</v>
      </c>
      <c r="P1683" s="5"/>
      <c r="Q1683" s="5"/>
      <c r="R1683" s="5"/>
      <c r="S1683" s="5"/>
      <c r="T1683" s="5"/>
      <c r="U1683" s="5"/>
      <c r="V1683" s="5"/>
      <c r="W1683" s="5"/>
      <c r="X1683" s="5"/>
      <c r="Y1683" s="5"/>
      <c r="Z1683" s="5"/>
      <c r="AA1683" s="5"/>
      <c r="AB1683" s="5"/>
      <c r="AC1683" s="5"/>
      <c r="AD1683" s="5"/>
      <c r="AE1683" s="5"/>
    </row>
    <row r="1684" spans="1:31" ht="21" customHeight="1">
      <c r="A1684" s="5" t="s">
        <v>19892</v>
      </c>
      <c r="B1684" s="5" t="s">
        <v>19893</v>
      </c>
      <c r="C1684" s="5" t="s">
        <v>27</v>
      </c>
      <c r="D1684" s="5" t="s">
        <v>80</v>
      </c>
      <c r="E1684" s="5" t="s">
        <v>45</v>
      </c>
      <c r="F1684" s="7">
        <v>25</v>
      </c>
      <c r="G1684" s="7">
        <v>35</v>
      </c>
      <c r="H1684" s="5" t="s">
        <v>2912</v>
      </c>
      <c r="I1684" s="5" t="s">
        <v>462</v>
      </c>
      <c r="J1684" s="5" t="s">
        <v>117</v>
      </c>
      <c r="K1684" s="5" t="s">
        <v>19894</v>
      </c>
      <c r="L1684" s="5" t="s">
        <v>19895</v>
      </c>
      <c r="M1684" s="5" t="s">
        <v>53</v>
      </c>
      <c r="N1684" s="5" t="s">
        <v>55</v>
      </c>
      <c r="O1684" s="5" t="b">
        <f t="shared" ca="1" si="310"/>
        <v>1</v>
      </c>
      <c r="P1684" s="5"/>
      <c r="Q1684" s="5"/>
      <c r="R1684" s="5"/>
      <c r="S1684" s="5"/>
      <c r="T1684" s="5"/>
      <c r="U1684" s="5"/>
      <c r="V1684" s="5"/>
      <c r="W1684" s="5"/>
      <c r="X1684" s="5"/>
      <c r="Y1684" s="5"/>
      <c r="Z1684" s="5"/>
      <c r="AA1684" s="5"/>
      <c r="AB1684" s="5"/>
      <c r="AC1684" s="5"/>
      <c r="AD1684" s="5"/>
      <c r="AE1684" s="5"/>
    </row>
    <row r="1685" spans="1:31" ht="21" customHeight="1">
      <c r="A1685" s="14" t="s">
        <v>19503</v>
      </c>
      <c r="B1685" s="14" t="s">
        <v>19898</v>
      </c>
      <c r="C1685" s="14" t="s">
        <v>41</v>
      </c>
      <c r="D1685" s="14" t="s">
        <v>874</v>
      </c>
      <c r="E1685" s="14" t="s">
        <v>45</v>
      </c>
      <c r="F1685" s="17">
        <v>26</v>
      </c>
      <c r="G1685" s="17">
        <v>37</v>
      </c>
      <c r="H1685" s="14" t="s">
        <v>19901</v>
      </c>
      <c r="I1685" s="14" t="s">
        <v>108</v>
      </c>
      <c r="J1685" s="14" t="s">
        <v>824</v>
      </c>
      <c r="K1685" s="14" t="s">
        <v>19902</v>
      </c>
      <c r="L1685" s="14" t="s">
        <v>19903</v>
      </c>
      <c r="M1685" s="14" t="s">
        <v>1599</v>
      </c>
      <c r="N1685" s="14" t="s">
        <v>44</v>
      </c>
      <c r="O1685" s="14" t="b">
        <f ca="1">IFERROR(__xludf.DUMMYFUNCTION("REGEXMATCH(A1685,""(?i)PHP"")"),FALSE)</f>
        <v>0</v>
      </c>
      <c r="P1685" s="14" t="b">
        <f ca="1">IFERROR(__xludf.DUMMYFUNCTION("REGEXMATCH(L1685,""(?i)PHP"")"),FALSE)</f>
        <v>0</v>
      </c>
      <c r="Q1685" s="5"/>
      <c r="R1685" s="5"/>
      <c r="S1685" s="5"/>
      <c r="T1685" s="5"/>
      <c r="U1685" s="5"/>
      <c r="V1685" s="5"/>
      <c r="W1685" s="5"/>
      <c r="X1685" s="5"/>
      <c r="Y1685" s="5"/>
      <c r="Z1685" s="5"/>
      <c r="AA1685" s="5"/>
      <c r="AB1685" s="5"/>
      <c r="AC1685" s="5"/>
      <c r="AD1685" s="5"/>
      <c r="AE1685" s="5"/>
    </row>
    <row r="1686" spans="1:31" ht="21" customHeight="1">
      <c r="A1686" s="5" t="s">
        <v>19913</v>
      </c>
      <c r="B1686" s="5" t="s">
        <v>7033</v>
      </c>
      <c r="C1686" s="5" t="s">
        <v>20</v>
      </c>
      <c r="D1686" s="5" t="s">
        <v>21</v>
      </c>
      <c r="E1686" s="5" t="s">
        <v>45</v>
      </c>
      <c r="F1686" s="7">
        <v>28</v>
      </c>
      <c r="G1686" s="7">
        <v>40</v>
      </c>
      <c r="H1686" s="5" t="s">
        <v>18029</v>
      </c>
      <c r="I1686" s="5" t="s">
        <v>66</v>
      </c>
      <c r="J1686" s="5" t="s">
        <v>76</v>
      </c>
      <c r="K1686" s="5" t="s">
        <v>19916</v>
      </c>
      <c r="L1686" s="5" t="s">
        <v>19917</v>
      </c>
      <c r="M1686" s="5" t="s">
        <v>42</v>
      </c>
      <c r="N1686" s="5" t="s">
        <v>405</v>
      </c>
      <c r="O1686" s="5" t="b">
        <f ca="1">IFERROR(__xludf.DUMMYFUNCTION("REGEXMATCH(A1686,""PHP"")"),TRUE)</f>
        <v>1</v>
      </c>
      <c r="P1686" s="5"/>
      <c r="Q1686" s="5"/>
      <c r="R1686" s="5"/>
      <c r="S1686" s="5"/>
      <c r="T1686" s="5"/>
      <c r="U1686" s="5"/>
      <c r="V1686" s="5"/>
      <c r="W1686" s="5"/>
      <c r="X1686" s="5"/>
      <c r="Y1686" s="5"/>
      <c r="Z1686" s="5"/>
      <c r="AA1686" s="5"/>
      <c r="AB1686" s="5"/>
      <c r="AC1686" s="5"/>
      <c r="AD1686" s="5"/>
      <c r="AE1686" s="5"/>
    </row>
    <row r="1687" spans="1:31" ht="21" customHeight="1">
      <c r="A1687" s="14" t="s">
        <v>19924</v>
      </c>
      <c r="B1687" s="14" t="s">
        <v>19925</v>
      </c>
      <c r="C1687" s="14" t="s">
        <v>170</v>
      </c>
      <c r="D1687" s="14" t="s">
        <v>390</v>
      </c>
      <c r="E1687" s="14" t="s">
        <v>45</v>
      </c>
      <c r="F1687" s="15">
        <v>30</v>
      </c>
      <c r="G1687" s="15">
        <v>50</v>
      </c>
      <c r="H1687" s="14" t="s">
        <v>4241</v>
      </c>
      <c r="I1687" s="14" t="s">
        <v>108</v>
      </c>
      <c r="J1687" s="14" t="s">
        <v>110</v>
      </c>
      <c r="K1687" s="14" t="s">
        <v>19926</v>
      </c>
      <c r="L1687" s="14" t="s">
        <v>19927</v>
      </c>
      <c r="M1687" s="14" t="s">
        <v>100</v>
      </c>
      <c r="N1687" s="14" t="s">
        <v>55</v>
      </c>
      <c r="O1687" s="14" t="b">
        <f ca="1">IFERROR(__xludf.DUMMYFUNCTION("REGEXMATCH(A1687,""(?i)PHP"")"),FALSE)</f>
        <v>0</v>
      </c>
      <c r="P1687" s="14" t="b">
        <f ca="1">IFERROR(__xludf.DUMMYFUNCTION("REGEXMATCH(L1687,""(?i)PHP"")"),FALSE)</f>
        <v>0</v>
      </c>
      <c r="Q1687" s="5"/>
      <c r="R1687" s="5"/>
      <c r="S1687" s="5"/>
      <c r="T1687" s="5"/>
      <c r="U1687" s="5"/>
      <c r="V1687" s="5"/>
      <c r="W1687" s="5"/>
      <c r="X1687" s="5"/>
      <c r="Y1687" s="5"/>
      <c r="Z1687" s="5"/>
      <c r="AA1687" s="5"/>
      <c r="AB1687" s="5"/>
      <c r="AC1687" s="5"/>
      <c r="AD1687" s="5"/>
      <c r="AE1687" s="5"/>
    </row>
    <row r="1688" spans="1:31" ht="21" customHeight="1">
      <c r="A1688" s="5" t="s">
        <v>19934</v>
      </c>
      <c r="B1688" s="5" t="s">
        <v>5620</v>
      </c>
      <c r="C1688" s="5" t="s">
        <v>20</v>
      </c>
      <c r="D1688" s="5" t="s">
        <v>47</v>
      </c>
      <c r="E1688" s="5" t="s">
        <v>45</v>
      </c>
      <c r="F1688" s="7">
        <v>30</v>
      </c>
      <c r="G1688" s="7">
        <v>50</v>
      </c>
      <c r="H1688" s="5" t="s">
        <v>4241</v>
      </c>
      <c r="I1688" s="5" t="s">
        <v>66</v>
      </c>
      <c r="J1688" s="5" t="s">
        <v>117</v>
      </c>
      <c r="K1688" s="5" t="s">
        <v>19935</v>
      </c>
      <c r="L1688" s="9" t="s">
        <v>47</v>
      </c>
      <c r="M1688" s="5" t="s">
        <v>1599</v>
      </c>
      <c r="N1688" s="5" t="s">
        <v>55</v>
      </c>
      <c r="O1688" s="5" t="b">
        <f ca="1">IFERROR(__xludf.DUMMYFUNCTION("REGEXMATCH(A1688,""PHP"")"),TRUE)</f>
        <v>1</v>
      </c>
      <c r="P1688" s="9"/>
      <c r="Q1688" s="5"/>
      <c r="R1688" s="5"/>
      <c r="S1688" s="5"/>
      <c r="T1688" s="5"/>
      <c r="U1688" s="5"/>
      <c r="V1688" s="5"/>
      <c r="W1688" s="5"/>
      <c r="X1688" s="5"/>
      <c r="Y1688" s="5"/>
      <c r="Z1688" s="5"/>
      <c r="AA1688" s="5"/>
      <c r="AB1688" s="5"/>
      <c r="AC1688" s="5"/>
      <c r="AD1688" s="5"/>
      <c r="AE1688" s="5"/>
    </row>
    <row r="1689" spans="1:31" ht="21" customHeight="1">
      <c r="A1689" s="14" t="s">
        <v>19936</v>
      </c>
      <c r="B1689" s="14" t="s">
        <v>19937</v>
      </c>
      <c r="C1689" s="14" t="s">
        <v>27</v>
      </c>
      <c r="D1689" s="14" t="s">
        <v>85</v>
      </c>
      <c r="E1689" s="14" t="s">
        <v>45</v>
      </c>
      <c r="F1689" s="15">
        <v>30</v>
      </c>
      <c r="G1689" s="15">
        <v>40</v>
      </c>
      <c r="H1689" s="14" t="s">
        <v>461</v>
      </c>
      <c r="I1689" s="14" t="s">
        <v>66</v>
      </c>
      <c r="J1689" s="14" t="s">
        <v>11555</v>
      </c>
      <c r="K1689" s="16" t="s">
        <v>47</v>
      </c>
      <c r="L1689" s="14" t="s">
        <v>19942</v>
      </c>
      <c r="M1689" s="14" t="s">
        <v>53</v>
      </c>
      <c r="N1689" s="14" t="s">
        <v>89</v>
      </c>
      <c r="O1689" s="14" t="b">
        <f t="shared" ref="O1689:O1690" ca="1" si="311">IFERROR(__xludf.DUMMYFUNCTION("REGEXMATCH(A1689,""(?i)PHP"")"),FALSE)</f>
        <v>0</v>
      </c>
      <c r="P1689" s="14" t="b">
        <f t="shared" ref="P1689:P1690" ca="1" si="312">IFERROR(__xludf.DUMMYFUNCTION("REGEXMATCH(L1689,""(?i)PHP"")"),FALSE)</f>
        <v>0</v>
      </c>
      <c r="Q1689" s="5"/>
      <c r="R1689" s="5"/>
      <c r="S1689" s="5"/>
      <c r="T1689" s="5"/>
      <c r="U1689" s="5"/>
      <c r="V1689" s="5"/>
      <c r="W1689" s="5"/>
      <c r="X1689" s="5"/>
      <c r="Y1689" s="5"/>
      <c r="Z1689" s="5"/>
      <c r="AA1689" s="5"/>
      <c r="AB1689" s="5"/>
      <c r="AC1689" s="5"/>
      <c r="AD1689" s="5"/>
      <c r="AE1689" s="5"/>
    </row>
    <row r="1690" spans="1:31" ht="21" customHeight="1">
      <c r="A1690" s="14" t="s">
        <v>19947</v>
      </c>
      <c r="B1690" s="14" t="s">
        <v>19948</v>
      </c>
      <c r="C1690" s="14" t="s">
        <v>170</v>
      </c>
      <c r="D1690" s="14" t="s">
        <v>390</v>
      </c>
      <c r="E1690" s="14" t="s">
        <v>45</v>
      </c>
      <c r="F1690" s="15">
        <v>30</v>
      </c>
      <c r="G1690" s="15">
        <v>50</v>
      </c>
      <c r="H1690" s="14" t="s">
        <v>4241</v>
      </c>
      <c r="I1690" s="14" t="s">
        <v>1690</v>
      </c>
      <c r="J1690" s="14" t="s">
        <v>245</v>
      </c>
      <c r="K1690" s="16" t="s">
        <v>47</v>
      </c>
      <c r="L1690" s="14" t="s">
        <v>19951</v>
      </c>
      <c r="M1690" s="14" t="s">
        <v>53</v>
      </c>
      <c r="N1690" s="14" t="s">
        <v>55</v>
      </c>
      <c r="O1690" s="14" t="b">
        <f t="shared" ca="1" si="311"/>
        <v>0</v>
      </c>
      <c r="P1690" s="14" t="b">
        <f t="shared" ca="1" si="312"/>
        <v>0</v>
      </c>
      <c r="Q1690" s="5"/>
      <c r="R1690" s="5"/>
      <c r="S1690" s="5"/>
      <c r="T1690" s="5"/>
      <c r="U1690" s="5"/>
      <c r="V1690" s="5"/>
      <c r="W1690" s="5"/>
      <c r="X1690" s="5"/>
      <c r="Y1690" s="5"/>
      <c r="Z1690" s="5"/>
      <c r="AA1690" s="5"/>
      <c r="AB1690" s="5"/>
      <c r="AC1690" s="5"/>
      <c r="AD1690" s="5"/>
      <c r="AE1690" s="5"/>
    </row>
    <row r="1691" spans="1:31" ht="21" customHeight="1">
      <c r="A1691" s="5" t="s">
        <v>457</v>
      </c>
      <c r="B1691" s="5" t="s">
        <v>458</v>
      </c>
      <c r="C1691" s="5" t="s">
        <v>27</v>
      </c>
      <c r="D1691" s="5" t="s">
        <v>80</v>
      </c>
      <c r="E1691" s="5" t="s">
        <v>29</v>
      </c>
      <c r="F1691" s="7">
        <v>30</v>
      </c>
      <c r="G1691" s="7">
        <v>40</v>
      </c>
      <c r="H1691" s="5" t="s">
        <v>461</v>
      </c>
      <c r="I1691" s="5" t="s">
        <v>462</v>
      </c>
      <c r="J1691" s="5" t="s">
        <v>48</v>
      </c>
      <c r="K1691" s="5" t="s">
        <v>464</v>
      </c>
      <c r="L1691" s="5" t="s">
        <v>466</v>
      </c>
      <c r="M1691" s="5" t="s">
        <v>37</v>
      </c>
      <c r="N1691" s="5" t="s">
        <v>55</v>
      </c>
      <c r="O1691" s="5" t="b">
        <f t="shared" ref="O1691:O1692" ca="1" si="313">IFERROR(__xludf.DUMMYFUNCTION("REGEXMATCH(A1691,""PHP"")"),TRUE)</f>
        <v>1</v>
      </c>
      <c r="P1691" s="5"/>
      <c r="Q1691" s="5"/>
      <c r="R1691" s="5"/>
      <c r="S1691" s="5"/>
      <c r="T1691" s="5"/>
      <c r="U1691" s="5"/>
      <c r="V1691" s="5"/>
      <c r="W1691" s="5"/>
      <c r="X1691" s="5"/>
      <c r="Y1691" s="5"/>
      <c r="Z1691" s="5"/>
      <c r="AA1691" s="5"/>
      <c r="AB1691" s="5"/>
      <c r="AC1691" s="5"/>
      <c r="AD1691" s="5"/>
      <c r="AE1691" s="5"/>
    </row>
    <row r="1692" spans="1:31" ht="21" customHeight="1">
      <c r="A1692" s="5" t="s">
        <v>19961</v>
      </c>
      <c r="B1692" s="5" t="s">
        <v>19962</v>
      </c>
      <c r="C1692" s="5" t="s">
        <v>170</v>
      </c>
      <c r="D1692" s="5" t="s">
        <v>390</v>
      </c>
      <c r="E1692" s="5" t="s">
        <v>45</v>
      </c>
      <c r="F1692" s="7">
        <v>30</v>
      </c>
      <c r="G1692" s="7">
        <v>40</v>
      </c>
      <c r="H1692" s="5" t="s">
        <v>461</v>
      </c>
      <c r="I1692" s="5" t="s">
        <v>66</v>
      </c>
      <c r="J1692" s="5" t="s">
        <v>6217</v>
      </c>
      <c r="K1692" s="9" t="s">
        <v>47</v>
      </c>
      <c r="L1692" s="5" t="s">
        <v>19965</v>
      </c>
      <c r="M1692" s="5" t="s">
        <v>167</v>
      </c>
      <c r="N1692" s="5" t="s">
        <v>55</v>
      </c>
      <c r="O1692" s="5" t="b">
        <f t="shared" ca="1" si="313"/>
        <v>1</v>
      </c>
      <c r="P1692" s="5"/>
      <c r="Q1692" s="5"/>
      <c r="R1692" s="5"/>
      <c r="S1692" s="5"/>
      <c r="T1692" s="5"/>
      <c r="U1692" s="5"/>
      <c r="V1692" s="5"/>
      <c r="W1692" s="5"/>
      <c r="X1692" s="5"/>
      <c r="Y1692" s="5"/>
      <c r="Z1692" s="5"/>
      <c r="AA1692" s="5"/>
      <c r="AB1692" s="5"/>
      <c r="AC1692" s="5"/>
      <c r="AD1692" s="5"/>
      <c r="AE1692" s="5"/>
    </row>
    <row r="1693" spans="1:31" ht="21" customHeight="1">
      <c r="A1693" s="14" t="s">
        <v>19970</v>
      </c>
      <c r="B1693" s="14" t="s">
        <v>19971</v>
      </c>
      <c r="C1693" s="14" t="s">
        <v>170</v>
      </c>
      <c r="D1693" s="14" t="s">
        <v>342</v>
      </c>
      <c r="E1693" s="14" t="s">
        <v>45</v>
      </c>
      <c r="F1693" s="15">
        <v>30</v>
      </c>
      <c r="G1693" s="15">
        <v>40</v>
      </c>
      <c r="H1693" s="14" t="s">
        <v>461</v>
      </c>
      <c r="I1693" s="14" t="s">
        <v>108</v>
      </c>
      <c r="J1693" s="14" t="s">
        <v>17407</v>
      </c>
      <c r="K1693" s="14" t="s">
        <v>19973</v>
      </c>
      <c r="L1693" s="14" t="s">
        <v>19974</v>
      </c>
      <c r="M1693" s="14" t="s">
        <v>100</v>
      </c>
      <c r="N1693" s="14" t="s">
        <v>55</v>
      </c>
      <c r="O1693" s="14" t="b">
        <f t="shared" ref="O1693:O1698" ca="1" si="314">IFERROR(__xludf.DUMMYFUNCTION("REGEXMATCH(A1693,""(?i)PHP"")"),FALSE)</f>
        <v>0</v>
      </c>
      <c r="P1693" s="14" t="b">
        <f t="shared" ref="P1693:P1698" ca="1" si="315">IFERROR(__xludf.DUMMYFUNCTION("REGEXMATCH(L1693,""(?i)PHP"")"),FALSE)</f>
        <v>0</v>
      </c>
      <c r="Q1693" s="5"/>
      <c r="R1693" s="5"/>
      <c r="S1693" s="5"/>
      <c r="T1693" s="5"/>
      <c r="U1693" s="5"/>
      <c r="V1693" s="5"/>
      <c r="W1693" s="5"/>
      <c r="X1693" s="5"/>
      <c r="Y1693" s="5"/>
      <c r="Z1693" s="5"/>
      <c r="AA1693" s="5"/>
      <c r="AB1693" s="5"/>
      <c r="AC1693" s="5"/>
      <c r="AD1693" s="5"/>
      <c r="AE1693" s="5"/>
    </row>
    <row r="1694" spans="1:31" ht="21" customHeight="1">
      <c r="A1694" s="14" t="s">
        <v>16665</v>
      </c>
      <c r="B1694" s="14" t="s">
        <v>18072</v>
      </c>
      <c r="C1694" s="14" t="s">
        <v>27</v>
      </c>
      <c r="D1694" s="14" t="s">
        <v>575</v>
      </c>
      <c r="E1694" s="14" t="s">
        <v>45</v>
      </c>
      <c r="F1694" s="15">
        <v>30</v>
      </c>
      <c r="G1694" s="15">
        <v>40</v>
      </c>
      <c r="H1694" s="14" t="s">
        <v>461</v>
      </c>
      <c r="I1694" s="14" t="s">
        <v>66</v>
      </c>
      <c r="J1694" s="14" t="s">
        <v>2654</v>
      </c>
      <c r="K1694" s="14" t="s">
        <v>19983</v>
      </c>
      <c r="L1694" s="14" t="s">
        <v>19985</v>
      </c>
      <c r="M1694" s="14" t="s">
        <v>42</v>
      </c>
      <c r="N1694" s="14" t="s">
        <v>55</v>
      </c>
      <c r="O1694" s="14" t="b">
        <f t="shared" ca="1" si="314"/>
        <v>0</v>
      </c>
      <c r="P1694" s="14" t="b">
        <f t="shared" ca="1" si="315"/>
        <v>0</v>
      </c>
      <c r="Q1694" s="5"/>
      <c r="R1694" s="5"/>
      <c r="S1694" s="5"/>
      <c r="T1694" s="5"/>
      <c r="U1694" s="5"/>
      <c r="V1694" s="5"/>
      <c r="W1694" s="5"/>
      <c r="X1694" s="5"/>
      <c r="Y1694" s="5"/>
      <c r="Z1694" s="5"/>
      <c r="AA1694" s="5"/>
      <c r="AB1694" s="5"/>
      <c r="AC1694" s="5"/>
      <c r="AD1694" s="5"/>
      <c r="AE1694" s="5"/>
    </row>
    <row r="1695" spans="1:31" ht="21" customHeight="1">
      <c r="A1695" s="14" t="s">
        <v>19991</v>
      </c>
      <c r="B1695" s="14" t="s">
        <v>19992</v>
      </c>
      <c r="C1695" s="14" t="s">
        <v>27</v>
      </c>
      <c r="D1695" s="14" t="s">
        <v>47</v>
      </c>
      <c r="E1695" s="14" t="s">
        <v>45</v>
      </c>
      <c r="F1695" s="15">
        <v>30</v>
      </c>
      <c r="G1695" s="15">
        <v>50</v>
      </c>
      <c r="H1695" s="14" t="s">
        <v>4241</v>
      </c>
      <c r="I1695" s="14" t="s">
        <v>66</v>
      </c>
      <c r="J1695" s="14" t="s">
        <v>57</v>
      </c>
      <c r="K1695" s="16" t="s">
        <v>47</v>
      </c>
      <c r="L1695" s="14" t="s">
        <v>19994</v>
      </c>
      <c r="M1695" s="14" t="s">
        <v>42</v>
      </c>
      <c r="N1695" s="14" t="s">
        <v>55</v>
      </c>
      <c r="O1695" s="14" t="b">
        <f t="shared" ca="1" si="314"/>
        <v>0</v>
      </c>
      <c r="P1695" s="14" t="b">
        <f t="shared" ca="1" si="315"/>
        <v>0</v>
      </c>
      <c r="Q1695" s="5"/>
      <c r="R1695" s="5"/>
      <c r="S1695" s="5"/>
      <c r="T1695" s="5"/>
      <c r="U1695" s="5"/>
      <c r="V1695" s="5"/>
      <c r="W1695" s="5"/>
      <c r="X1695" s="5"/>
      <c r="Y1695" s="5"/>
      <c r="Z1695" s="5"/>
      <c r="AA1695" s="5"/>
      <c r="AB1695" s="5"/>
      <c r="AC1695" s="5"/>
      <c r="AD1695" s="5"/>
      <c r="AE1695" s="5"/>
    </row>
    <row r="1696" spans="1:31" ht="21" customHeight="1">
      <c r="A1696" s="14" t="s">
        <v>19997</v>
      </c>
      <c r="B1696" s="14" t="s">
        <v>19998</v>
      </c>
      <c r="C1696" s="14" t="s">
        <v>170</v>
      </c>
      <c r="D1696" s="14" t="s">
        <v>390</v>
      </c>
      <c r="E1696" s="14" t="s">
        <v>45</v>
      </c>
      <c r="F1696" s="15">
        <v>30</v>
      </c>
      <c r="G1696" s="15">
        <v>50</v>
      </c>
      <c r="H1696" s="14" t="s">
        <v>4241</v>
      </c>
      <c r="I1696" s="14" t="s">
        <v>66</v>
      </c>
      <c r="J1696" s="14" t="s">
        <v>57</v>
      </c>
      <c r="K1696" s="14" t="s">
        <v>19999</v>
      </c>
      <c r="L1696" s="14" t="s">
        <v>20000</v>
      </c>
      <c r="M1696" s="14" t="s">
        <v>53</v>
      </c>
      <c r="N1696" s="14" t="s">
        <v>55</v>
      </c>
      <c r="O1696" s="14" t="b">
        <f t="shared" ca="1" si="314"/>
        <v>0</v>
      </c>
      <c r="P1696" s="14" t="b">
        <f t="shared" ca="1" si="315"/>
        <v>0</v>
      </c>
      <c r="Q1696" s="5"/>
      <c r="R1696" s="5"/>
      <c r="S1696" s="5"/>
      <c r="T1696" s="5"/>
      <c r="U1696" s="5"/>
      <c r="V1696" s="5"/>
      <c r="W1696" s="5"/>
      <c r="X1696" s="5"/>
      <c r="Y1696" s="5"/>
      <c r="Z1696" s="5"/>
      <c r="AA1696" s="5"/>
      <c r="AB1696" s="5"/>
      <c r="AC1696" s="5"/>
      <c r="AD1696" s="5"/>
      <c r="AE1696" s="5"/>
    </row>
    <row r="1697" spans="1:31" ht="21" customHeight="1">
      <c r="A1697" s="14" t="s">
        <v>20004</v>
      </c>
      <c r="B1697" s="14" t="s">
        <v>20005</v>
      </c>
      <c r="C1697" s="14" t="s">
        <v>27</v>
      </c>
      <c r="D1697" s="14" t="s">
        <v>85</v>
      </c>
      <c r="E1697" s="14" t="s">
        <v>45</v>
      </c>
      <c r="F1697" s="15">
        <v>30</v>
      </c>
      <c r="G1697" s="15">
        <v>50</v>
      </c>
      <c r="H1697" s="14" t="s">
        <v>4241</v>
      </c>
      <c r="I1697" s="14" t="s">
        <v>66</v>
      </c>
      <c r="J1697" s="14" t="s">
        <v>811</v>
      </c>
      <c r="K1697" s="14" t="s">
        <v>20006</v>
      </c>
      <c r="L1697" s="14" t="s">
        <v>20007</v>
      </c>
      <c r="M1697" s="14" t="s">
        <v>37</v>
      </c>
      <c r="N1697" s="14" t="s">
        <v>55</v>
      </c>
      <c r="O1697" s="14" t="b">
        <f t="shared" ca="1" si="314"/>
        <v>0</v>
      </c>
      <c r="P1697" s="14" t="b">
        <f t="shared" ca="1" si="315"/>
        <v>0</v>
      </c>
      <c r="Q1697" s="5"/>
      <c r="R1697" s="5"/>
      <c r="S1697" s="5"/>
      <c r="T1697" s="5"/>
      <c r="U1697" s="5"/>
      <c r="V1697" s="5"/>
      <c r="W1697" s="5"/>
      <c r="X1697" s="5"/>
      <c r="Y1697" s="5"/>
      <c r="Z1697" s="5"/>
      <c r="AA1697" s="5"/>
      <c r="AB1697" s="5"/>
      <c r="AC1697" s="5"/>
      <c r="AD1697" s="5"/>
      <c r="AE1697" s="5"/>
    </row>
    <row r="1698" spans="1:31" ht="21" customHeight="1">
      <c r="A1698" s="14" t="s">
        <v>19503</v>
      </c>
      <c r="B1698" s="14" t="s">
        <v>18099</v>
      </c>
      <c r="C1698" s="14" t="s">
        <v>27</v>
      </c>
      <c r="D1698" s="14" t="s">
        <v>47</v>
      </c>
      <c r="E1698" s="14" t="s">
        <v>45</v>
      </c>
      <c r="F1698" s="15">
        <v>30</v>
      </c>
      <c r="G1698" s="15">
        <v>40</v>
      </c>
      <c r="H1698" s="14" t="s">
        <v>461</v>
      </c>
      <c r="I1698" s="14" t="s">
        <v>1690</v>
      </c>
      <c r="J1698" s="14" t="s">
        <v>117</v>
      </c>
      <c r="K1698" s="14" t="s">
        <v>18100</v>
      </c>
      <c r="L1698" s="14" t="s">
        <v>20008</v>
      </c>
      <c r="M1698" s="14" t="s">
        <v>53</v>
      </c>
      <c r="N1698" s="14" t="s">
        <v>55</v>
      </c>
      <c r="O1698" s="14" t="b">
        <f t="shared" ca="1" si="314"/>
        <v>0</v>
      </c>
      <c r="P1698" s="14" t="b">
        <f t="shared" ca="1" si="315"/>
        <v>0</v>
      </c>
      <c r="Q1698" s="5"/>
      <c r="R1698" s="5"/>
      <c r="S1698" s="5"/>
      <c r="T1698" s="5"/>
      <c r="U1698" s="5"/>
      <c r="V1698" s="5"/>
      <c r="W1698" s="5"/>
      <c r="X1698" s="5"/>
      <c r="Y1698" s="5"/>
      <c r="Z1698" s="5"/>
      <c r="AA1698" s="5"/>
      <c r="AB1698" s="5"/>
      <c r="AC1698" s="5"/>
      <c r="AD1698" s="5"/>
      <c r="AE1698" s="5"/>
    </row>
    <row r="1699" spans="1:31" ht="21" customHeight="1">
      <c r="A1699" s="5" t="s">
        <v>10757</v>
      </c>
      <c r="B1699" s="5" t="s">
        <v>20010</v>
      </c>
      <c r="C1699" s="5" t="s">
        <v>27</v>
      </c>
      <c r="D1699" s="5" t="s">
        <v>47</v>
      </c>
      <c r="E1699" s="5" t="s">
        <v>29</v>
      </c>
      <c r="F1699" s="7">
        <v>30</v>
      </c>
      <c r="G1699" s="7">
        <v>50</v>
      </c>
      <c r="H1699" s="5" t="s">
        <v>4241</v>
      </c>
      <c r="I1699" s="5" t="s">
        <v>66</v>
      </c>
      <c r="J1699" s="5" t="s">
        <v>76</v>
      </c>
      <c r="K1699" s="5" t="s">
        <v>20013</v>
      </c>
      <c r="L1699" s="5" t="s">
        <v>20014</v>
      </c>
      <c r="M1699" s="5" t="s">
        <v>37</v>
      </c>
      <c r="N1699" s="5" t="s">
        <v>55</v>
      </c>
      <c r="O1699" s="5" t="b">
        <f ca="1">IFERROR(__xludf.DUMMYFUNCTION("REGEXMATCH(A1699,""PHP"")"),TRUE)</f>
        <v>1</v>
      </c>
      <c r="P1699" s="5"/>
      <c r="Q1699" s="5"/>
      <c r="R1699" s="5"/>
      <c r="S1699" s="5"/>
      <c r="T1699" s="5"/>
      <c r="U1699" s="5"/>
      <c r="V1699" s="5"/>
      <c r="W1699" s="5"/>
      <c r="X1699" s="5"/>
      <c r="Y1699" s="5"/>
      <c r="Z1699" s="5"/>
      <c r="AA1699" s="5"/>
      <c r="AB1699" s="5"/>
      <c r="AC1699" s="5"/>
      <c r="AD1699" s="5"/>
      <c r="AE1699" s="5"/>
    </row>
    <row r="1700" spans="1:31" ht="21" customHeight="1">
      <c r="A1700" s="14" t="s">
        <v>20015</v>
      </c>
      <c r="B1700" s="14" t="s">
        <v>20016</v>
      </c>
      <c r="C1700" s="14" t="s">
        <v>27</v>
      </c>
      <c r="D1700" s="14" t="s">
        <v>85</v>
      </c>
      <c r="E1700" s="14" t="s">
        <v>919</v>
      </c>
      <c r="F1700" s="15">
        <v>30</v>
      </c>
      <c r="G1700" s="15">
        <v>40</v>
      </c>
      <c r="H1700" s="14" t="s">
        <v>461</v>
      </c>
      <c r="I1700" s="14" t="s">
        <v>66</v>
      </c>
      <c r="J1700" s="14" t="s">
        <v>134</v>
      </c>
      <c r="K1700" s="16" t="s">
        <v>47</v>
      </c>
      <c r="L1700" s="14" t="s">
        <v>20019</v>
      </c>
      <c r="M1700" s="14" t="s">
        <v>100</v>
      </c>
      <c r="N1700" s="14" t="s">
        <v>55</v>
      </c>
      <c r="O1700" s="14" t="b">
        <f t="shared" ref="O1700:O1702" ca="1" si="316">IFERROR(__xludf.DUMMYFUNCTION("REGEXMATCH(A1700,""(?i)PHP"")"),FALSE)</f>
        <v>0</v>
      </c>
      <c r="P1700" s="14" t="b">
        <f t="shared" ref="P1700:P1702" ca="1" si="317">IFERROR(__xludf.DUMMYFUNCTION("REGEXMATCH(L1700,""(?i)PHP"")"),FALSE)</f>
        <v>0</v>
      </c>
      <c r="Q1700" s="5"/>
      <c r="R1700" s="5"/>
      <c r="S1700" s="5"/>
      <c r="T1700" s="5"/>
      <c r="U1700" s="5"/>
      <c r="V1700" s="5"/>
      <c r="W1700" s="5"/>
      <c r="X1700" s="5"/>
      <c r="Y1700" s="5"/>
      <c r="Z1700" s="5"/>
      <c r="AA1700" s="5"/>
      <c r="AB1700" s="5"/>
      <c r="AC1700" s="5"/>
      <c r="AD1700" s="5"/>
      <c r="AE1700" s="5"/>
    </row>
    <row r="1701" spans="1:31" ht="21" customHeight="1">
      <c r="A1701" s="14" t="s">
        <v>20020</v>
      </c>
      <c r="B1701" s="14" t="s">
        <v>20021</v>
      </c>
      <c r="C1701" s="14" t="s">
        <v>41</v>
      </c>
      <c r="D1701" s="14" t="s">
        <v>94</v>
      </c>
      <c r="E1701" s="14" t="s">
        <v>29</v>
      </c>
      <c r="F1701" s="17">
        <v>33</v>
      </c>
      <c r="G1701" s="17">
        <v>50</v>
      </c>
      <c r="H1701" s="14" t="s">
        <v>17114</v>
      </c>
      <c r="I1701" s="14" t="s">
        <v>66</v>
      </c>
      <c r="J1701" s="14" t="s">
        <v>444</v>
      </c>
      <c r="K1701" s="14" t="s">
        <v>3188</v>
      </c>
      <c r="L1701" s="14" t="s">
        <v>20022</v>
      </c>
      <c r="M1701" s="14" t="s">
        <v>37</v>
      </c>
      <c r="N1701" s="14" t="s">
        <v>55</v>
      </c>
      <c r="O1701" s="14" t="b">
        <f t="shared" ca="1" si="316"/>
        <v>0</v>
      </c>
      <c r="P1701" s="14" t="b">
        <f t="shared" ca="1" si="317"/>
        <v>0</v>
      </c>
      <c r="Q1701" s="5"/>
      <c r="R1701" s="5"/>
      <c r="S1701" s="5"/>
      <c r="T1701" s="5"/>
      <c r="U1701" s="5"/>
      <c r="V1701" s="5"/>
      <c r="W1701" s="5"/>
      <c r="X1701" s="5"/>
      <c r="Y1701" s="5"/>
      <c r="Z1701" s="5"/>
      <c r="AA1701" s="5"/>
      <c r="AB1701" s="5"/>
      <c r="AC1701" s="5"/>
      <c r="AD1701" s="5"/>
      <c r="AE1701" s="5"/>
    </row>
    <row r="1702" spans="1:31" ht="21" customHeight="1">
      <c r="A1702" s="14" t="s">
        <v>20026</v>
      </c>
      <c r="B1702" s="14" t="s">
        <v>2528</v>
      </c>
      <c r="C1702" s="14" t="s">
        <v>41</v>
      </c>
      <c r="D1702" s="14" t="s">
        <v>94</v>
      </c>
      <c r="E1702" s="14" t="s">
        <v>22</v>
      </c>
      <c r="F1702" s="17">
        <v>33</v>
      </c>
      <c r="G1702" s="17">
        <v>67</v>
      </c>
      <c r="H1702" s="14" t="s">
        <v>20027</v>
      </c>
      <c r="I1702" s="14" t="s">
        <v>108</v>
      </c>
      <c r="J1702" s="14" t="s">
        <v>686</v>
      </c>
      <c r="K1702" s="14" t="s">
        <v>6723</v>
      </c>
      <c r="L1702" s="14" t="s">
        <v>13500</v>
      </c>
      <c r="M1702" s="14" t="s">
        <v>37</v>
      </c>
      <c r="N1702" s="14" t="s">
        <v>44</v>
      </c>
      <c r="O1702" s="14" t="b">
        <f t="shared" ca="1" si="316"/>
        <v>0</v>
      </c>
      <c r="P1702" s="14" t="b">
        <f t="shared" ca="1" si="317"/>
        <v>0</v>
      </c>
      <c r="Q1702" s="5"/>
      <c r="R1702" s="5"/>
      <c r="S1702" s="5"/>
      <c r="T1702" s="5"/>
      <c r="U1702" s="5"/>
      <c r="V1702" s="5"/>
      <c r="W1702" s="5"/>
      <c r="X1702" s="5"/>
      <c r="Y1702" s="5"/>
      <c r="Z1702" s="5"/>
      <c r="AA1702" s="5"/>
      <c r="AB1702" s="5"/>
      <c r="AC1702" s="5"/>
      <c r="AD1702" s="5"/>
      <c r="AE1702" s="5"/>
    </row>
    <row r="1703" spans="1:31" ht="21" customHeight="1">
      <c r="A1703" s="5" t="s">
        <v>20031</v>
      </c>
      <c r="B1703" s="5" t="s">
        <v>17120</v>
      </c>
      <c r="C1703" s="5" t="s">
        <v>170</v>
      </c>
      <c r="D1703" s="5" t="s">
        <v>47</v>
      </c>
      <c r="E1703" s="5" t="s">
        <v>29</v>
      </c>
      <c r="F1703" s="7">
        <v>35</v>
      </c>
      <c r="G1703" s="7">
        <v>55</v>
      </c>
      <c r="H1703" s="5" t="s">
        <v>20032</v>
      </c>
      <c r="I1703" s="5" t="s">
        <v>66</v>
      </c>
      <c r="J1703" s="5" t="s">
        <v>76</v>
      </c>
      <c r="K1703" s="5" t="s">
        <v>17122</v>
      </c>
      <c r="L1703" s="5" t="s">
        <v>20033</v>
      </c>
      <c r="M1703" s="5" t="s">
        <v>53</v>
      </c>
      <c r="N1703" s="5" t="s">
        <v>55</v>
      </c>
      <c r="O1703" s="5" t="b">
        <f t="shared" ref="O1703:O1704" ca="1" si="318">IFERROR(__xludf.DUMMYFUNCTION("REGEXMATCH(A1703,""PHP"")"),TRUE)</f>
        <v>1</v>
      </c>
      <c r="P1703" s="5"/>
      <c r="Q1703" s="5"/>
      <c r="R1703" s="5"/>
      <c r="S1703" s="5"/>
      <c r="T1703" s="5"/>
      <c r="U1703" s="5"/>
      <c r="V1703" s="5"/>
      <c r="W1703" s="5"/>
      <c r="X1703" s="5"/>
      <c r="Y1703" s="5"/>
      <c r="Z1703" s="5"/>
      <c r="AA1703" s="5"/>
      <c r="AB1703" s="5"/>
      <c r="AC1703" s="5"/>
      <c r="AD1703" s="5"/>
      <c r="AE1703" s="5"/>
    </row>
    <row r="1704" spans="1:31" ht="21" customHeight="1">
      <c r="A1704" s="5" t="s">
        <v>20037</v>
      </c>
      <c r="B1704" s="5" t="s">
        <v>20038</v>
      </c>
      <c r="C1704" s="5" t="s">
        <v>20</v>
      </c>
      <c r="D1704" s="5" t="s">
        <v>1173</v>
      </c>
      <c r="E1704" s="5" t="s">
        <v>45</v>
      </c>
      <c r="F1704" s="7">
        <v>40</v>
      </c>
      <c r="G1704" s="7">
        <v>90</v>
      </c>
      <c r="H1704" s="5" t="s">
        <v>20039</v>
      </c>
      <c r="I1704" s="5" t="s">
        <v>66</v>
      </c>
      <c r="J1704" s="5" t="s">
        <v>1662</v>
      </c>
      <c r="K1704" s="5" t="s">
        <v>20040</v>
      </c>
      <c r="L1704" s="5" t="s">
        <v>20041</v>
      </c>
      <c r="M1704" s="5" t="s">
        <v>1599</v>
      </c>
      <c r="N1704" s="5" t="s">
        <v>55</v>
      </c>
      <c r="O1704" s="5" t="b">
        <f t="shared" ca="1" si="318"/>
        <v>1</v>
      </c>
      <c r="P1704" s="5"/>
      <c r="Q1704" s="5"/>
      <c r="R1704" s="5"/>
      <c r="S1704" s="5"/>
      <c r="T1704" s="5"/>
      <c r="U1704" s="5"/>
      <c r="V1704" s="5"/>
      <c r="W1704" s="5"/>
      <c r="X1704" s="5"/>
      <c r="Y1704" s="5"/>
      <c r="Z1704" s="5"/>
      <c r="AA1704" s="5"/>
      <c r="AB1704" s="5"/>
      <c r="AC1704" s="5"/>
      <c r="AD1704" s="5"/>
      <c r="AE1704" s="5"/>
    </row>
    <row r="1705" spans="1:31" ht="21" customHeight="1">
      <c r="A1705" s="14" t="s">
        <v>20045</v>
      </c>
      <c r="B1705" s="14" t="s">
        <v>15952</v>
      </c>
      <c r="C1705" s="14" t="s">
        <v>27</v>
      </c>
      <c r="D1705" s="14" t="s">
        <v>212</v>
      </c>
      <c r="E1705" s="14" t="s">
        <v>45</v>
      </c>
      <c r="F1705" s="15">
        <v>50</v>
      </c>
      <c r="G1705" s="15">
        <v>70</v>
      </c>
      <c r="H1705" s="14" t="s">
        <v>5693</v>
      </c>
      <c r="I1705" s="14" t="s">
        <v>66</v>
      </c>
      <c r="J1705" s="14" t="s">
        <v>110</v>
      </c>
      <c r="K1705" s="14" t="s">
        <v>20048</v>
      </c>
      <c r="L1705" s="14" t="s">
        <v>20049</v>
      </c>
      <c r="M1705" s="14" t="s">
        <v>53</v>
      </c>
      <c r="N1705" s="14" t="s">
        <v>55</v>
      </c>
      <c r="O1705" s="14" t="b">
        <f t="shared" ref="O1705:O1706" ca="1" si="319">IFERROR(__xludf.DUMMYFUNCTION("REGEXMATCH(A1705,""(?i)PHP"")"),FALSE)</f>
        <v>0</v>
      </c>
      <c r="P1705" s="14" t="b">
        <f t="shared" ref="P1705:P1706" ca="1" si="320">IFERROR(__xludf.DUMMYFUNCTION("REGEXMATCH(L1705,""(?i)PHP"")"),FALSE)</f>
        <v>0</v>
      </c>
      <c r="Q1705" s="5"/>
      <c r="R1705" s="5"/>
      <c r="S1705" s="5"/>
      <c r="T1705" s="5"/>
      <c r="U1705" s="5"/>
      <c r="V1705" s="5"/>
      <c r="W1705" s="5"/>
      <c r="X1705" s="5"/>
      <c r="Y1705" s="5"/>
      <c r="Z1705" s="5"/>
      <c r="AA1705" s="5"/>
      <c r="AB1705" s="5"/>
      <c r="AC1705" s="5"/>
      <c r="AD1705" s="5"/>
      <c r="AE1705" s="5"/>
    </row>
    <row r="1706" spans="1:31" ht="21" customHeight="1">
      <c r="A1706" s="14" t="s">
        <v>20054</v>
      </c>
      <c r="B1706" s="14" t="s">
        <v>17453</v>
      </c>
      <c r="C1706" s="14" t="s">
        <v>27</v>
      </c>
      <c r="D1706" s="14" t="s">
        <v>212</v>
      </c>
      <c r="E1706" s="14" t="s">
        <v>919</v>
      </c>
      <c r="F1706" s="15">
        <v>50</v>
      </c>
      <c r="G1706" s="15">
        <v>60</v>
      </c>
      <c r="H1706" s="14" t="s">
        <v>20055</v>
      </c>
      <c r="I1706" s="14" t="s">
        <v>24</v>
      </c>
      <c r="J1706" s="14" t="s">
        <v>76</v>
      </c>
      <c r="K1706" s="14" t="s">
        <v>17454</v>
      </c>
      <c r="L1706" s="14" t="s">
        <v>20056</v>
      </c>
      <c r="M1706" s="14" t="s">
        <v>42</v>
      </c>
      <c r="N1706" s="14" t="s">
        <v>405</v>
      </c>
      <c r="O1706" s="14" t="b">
        <f t="shared" ca="1" si="319"/>
        <v>0</v>
      </c>
      <c r="P1706" s="14" t="b">
        <f t="shared" ca="1" si="320"/>
        <v>0</v>
      </c>
      <c r="Q1706" s="5"/>
      <c r="R1706" s="5"/>
      <c r="S1706" s="5"/>
      <c r="T1706" s="5"/>
      <c r="U1706" s="5"/>
      <c r="V1706" s="5"/>
      <c r="W1706" s="5"/>
      <c r="X1706" s="5"/>
      <c r="Y1706" s="5"/>
      <c r="Z1706" s="5"/>
      <c r="AA1706" s="5"/>
      <c r="AB1706" s="5"/>
      <c r="AC1706" s="5"/>
      <c r="AD1706" s="5"/>
      <c r="AE1706" s="5"/>
    </row>
  </sheetData>
  <autoFilter ref="A1:AE1706" xr:uid="{00000000-0009-0000-0000-000004000000}"/>
  <conditionalFormatting sqref="F1:H1706">
    <cfRule type="containsText" dxfId="5" priority="1" operator="containsText" text="年">
      <formula>NOT(ISERROR(SEARCH(("年"),(F1))))</formula>
    </cfRule>
  </conditionalFormatting>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E1710"/>
  <sheetViews>
    <sheetView workbookViewId="0"/>
  </sheetViews>
  <sheetFormatPr defaultColWidth="12.59765625" defaultRowHeight="15" customHeight="1"/>
  <cols>
    <col min="1" max="1" width="17" customWidth="1"/>
    <col min="2" max="31" width="9.59765625" customWidth="1"/>
  </cols>
  <sheetData>
    <row r="1" spans="1:31" ht="23.25" customHeight="1">
      <c r="A1" s="1" t="s">
        <v>0</v>
      </c>
      <c r="B1" s="1" t="s">
        <v>1</v>
      </c>
      <c r="C1" s="2" t="s">
        <v>2</v>
      </c>
      <c r="D1" s="2" t="s">
        <v>3</v>
      </c>
      <c r="E1" s="19" t="s">
        <v>4</v>
      </c>
      <c r="F1" s="3" t="s">
        <v>5</v>
      </c>
      <c r="G1" s="3" t="s">
        <v>6</v>
      </c>
      <c r="H1" s="1" t="s">
        <v>7</v>
      </c>
      <c r="I1" s="2" t="s">
        <v>8</v>
      </c>
      <c r="J1" s="1" t="s">
        <v>9</v>
      </c>
      <c r="K1" s="1" t="s">
        <v>10</v>
      </c>
      <c r="L1" s="1" t="s">
        <v>11</v>
      </c>
      <c r="M1" s="1" t="s">
        <v>12</v>
      </c>
      <c r="N1" s="1" t="s">
        <v>13</v>
      </c>
      <c r="O1" s="3" t="s">
        <v>17183</v>
      </c>
      <c r="P1" s="3" t="s">
        <v>17184</v>
      </c>
      <c r="Q1" s="1"/>
      <c r="R1" s="1"/>
      <c r="S1" s="1"/>
      <c r="T1" s="1"/>
      <c r="U1" s="1"/>
      <c r="V1" s="1"/>
      <c r="W1" s="1"/>
      <c r="X1" s="1"/>
      <c r="Y1" s="1"/>
      <c r="Z1" s="1"/>
      <c r="AA1" s="1"/>
      <c r="AB1" s="1"/>
      <c r="AC1" s="1"/>
      <c r="AD1" s="1"/>
      <c r="AE1" s="1"/>
    </row>
    <row r="2" spans="1:31" ht="23.25" customHeight="1">
      <c r="A2" s="5" t="s">
        <v>9529</v>
      </c>
      <c r="B2" s="5" t="s">
        <v>9530</v>
      </c>
      <c r="C2" s="5" t="s">
        <v>41</v>
      </c>
      <c r="D2" s="5" t="s">
        <v>94</v>
      </c>
      <c r="E2" s="20" t="s">
        <v>45</v>
      </c>
      <c r="F2" s="7">
        <v>1</v>
      </c>
      <c r="G2" s="7">
        <v>2</v>
      </c>
      <c r="H2" s="5" t="s">
        <v>9532</v>
      </c>
      <c r="I2" s="7" t="s">
        <v>24</v>
      </c>
      <c r="J2" s="5" t="s">
        <v>134</v>
      </c>
      <c r="K2" s="9" t="s">
        <v>47</v>
      </c>
      <c r="L2" s="5" t="s">
        <v>9533</v>
      </c>
      <c r="M2" s="5" t="s">
        <v>100</v>
      </c>
      <c r="N2" s="5" t="s">
        <v>55</v>
      </c>
      <c r="O2" s="5" t="b">
        <f t="shared" ref="O2:O1710" ca="1" si="0">IFERROR(__xludf.DUMMYFUNCTION("REGEXMATCH(A2,""(?i)python"")"),FALSE)</f>
        <v>0</v>
      </c>
      <c r="P2" s="5" t="b">
        <f t="shared" ref="P2:P1710" ca="1" si="1">IFERROR(__xludf.DUMMYFUNCTION("REGEXMATCH(L2,""(?i)python"")"),TRUE)</f>
        <v>1</v>
      </c>
      <c r="Q2" s="5"/>
      <c r="R2" s="5"/>
      <c r="S2" s="5"/>
      <c r="T2" s="5"/>
      <c r="U2" s="5"/>
      <c r="V2" s="5"/>
      <c r="W2" s="5"/>
      <c r="X2" s="5"/>
      <c r="Y2" s="5"/>
      <c r="Z2" s="5"/>
      <c r="AA2" s="5"/>
      <c r="AB2" s="5"/>
      <c r="AC2" s="5"/>
      <c r="AD2" s="5"/>
      <c r="AE2" s="5"/>
    </row>
    <row r="3" spans="1:31" ht="23.25" customHeight="1">
      <c r="A3" s="5" t="s">
        <v>9540</v>
      </c>
      <c r="B3" s="5" t="s">
        <v>9541</v>
      </c>
      <c r="C3" s="5" t="s">
        <v>170</v>
      </c>
      <c r="D3" s="5" t="s">
        <v>390</v>
      </c>
      <c r="E3" s="20" t="s">
        <v>45</v>
      </c>
      <c r="F3" s="7">
        <v>1.5</v>
      </c>
      <c r="G3" s="7">
        <v>2</v>
      </c>
      <c r="H3" s="5" t="s">
        <v>23</v>
      </c>
      <c r="I3" s="7" t="s">
        <v>24</v>
      </c>
      <c r="J3" s="5" t="s">
        <v>57</v>
      </c>
      <c r="K3" s="9" t="s">
        <v>47</v>
      </c>
      <c r="L3" s="5" t="s">
        <v>9542</v>
      </c>
      <c r="M3" s="5" t="s">
        <v>53</v>
      </c>
      <c r="N3" s="5" t="s">
        <v>55</v>
      </c>
      <c r="O3" s="5" t="b">
        <f t="shared" ca="1" si="0"/>
        <v>0</v>
      </c>
      <c r="P3" s="5" t="b">
        <f t="shared" ca="1" si="1"/>
        <v>1</v>
      </c>
      <c r="Q3" s="5"/>
      <c r="R3" s="5"/>
      <c r="S3" s="5"/>
      <c r="T3" s="5"/>
      <c r="U3" s="5"/>
      <c r="V3" s="5"/>
      <c r="W3" s="5"/>
      <c r="X3" s="5"/>
      <c r="Y3" s="5"/>
      <c r="Z3" s="5"/>
      <c r="AA3" s="5"/>
      <c r="AB3" s="5"/>
      <c r="AC3" s="5"/>
      <c r="AD3" s="5"/>
      <c r="AE3" s="5"/>
    </row>
    <row r="4" spans="1:31" ht="23.25" customHeight="1">
      <c r="A4" s="5" t="s">
        <v>9545</v>
      </c>
      <c r="B4" s="5" t="s">
        <v>9546</v>
      </c>
      <c r="C4" s="5" t="s">
        <v>27</v>
      </c>
      <c r="D4" s="5" t="s">
        <v>85</v>
      </c>
      <c r="E4" s="20" t="s">
        <v>45</v>
      </c>
      <c r="F4" s="7">
        <v>2</v>
      </c>
      <c r="G4" s="7">
        <v>3</v>
      </c>
      <c r="H4" s="5" t="s">
        <v>115</v>
      </c>
      <c r="I4" s="7" t="s">
        <v>24</v>
      </c>
      <c r="J4" s="5" t="s">
        <v>134</v>
      </c>
      <c r="K4" s="5" t="s">
        <v>9547</v>
      </c>
      <c r="L4" s="5" t="s">
        <v>9548</v>
      </c>
      <c r="M4" s="5" t="s">
        <v>100</v>
      </c>
      <c r="N4" s="5" t="s">
        <v>55</v>
      </c>
      <c r="O4" s="5" t="b">
        <f t="shared" ca="1" si="0"/>
        <v>0</v>
      </c>
      <c r="P4" s="5" t="b">
        <f t="shared" ca="1" si="1"/>
        <v>1</v>
      </c>
      <c r="Q4" s="5"/>
      <c r="R4" s="5"/>
      <c r="S4" s="5"/>
      <c r="T4" s="5"/>
      <c r="U4" s="5"/>
      <c r="V4" s="5"/>
      <c r="W4" s="5"/>
      <c r="X4" s="5"/>
      <c r="Y4" s="5"/>
      <c r="Z4" s="5"/>
      <c r="AA4" s="5"/>
      <c r="AB4" s="5"/>
      <c r="AC4" s="5"/>
      <c r="AD4" s="5"/>
      <c r="AE4" s="5"/>
    </row>
    <row r="5" spans="1:31" ht="23.25" customHeight="1">
      <c r="A5" s="5" t="s">
        <v>17203</v>
      </c>
      <c r="B5" s="5" t="s">
        <v>11777</v>
      </c>
      <c r="C5" s="5" t="s">
        <v>41</v>
      </c>
      <c r="D5" s="5" t="s">
        <v>43</v>
      </c>
      <c r="E5" s="20" t="s">
        <v>45</v>
      </c>
      <c r="F5" s="7">
        <v>2</v>
      </c>
      <c r="G5" s="7">
        <v>3</v>
      </c>
      <c r="H5" s="5" t="s">
        <v>115</v>
      </c>
      <c r="I5" s="7" t="s">
        <v>24</v>
      </c>
      <c r="J5" s="5" t="s">
        <v>11778</v>
      </c>
      <c r="K5" s="5" t="s">
        <v>17206</v>
      </c>
      <c r="L5" s="5" t="s">
        <v>17207</v>
      </c>
      <c r="M5" s="5" t="s">
        <v>42</v>
      </c>
      <c r="N5" s="5" t="s">
        <v>1117</v>
      </c>
      <c r="O5" s="5" t="b">
        <f t="shared" ca="1" si="0"/>
        <v>0</v>
      </c>
      <c r="P5" s="5" t="b">
        <f t="shared" ca="1" si="1"/>
        <v>1</v>
      </c>
      <c r="Q5" s="5"/>
      <c r="R5" s="5"/>
      <c r="S5" s="5"/>
      <c r="T5" s="5"/>
      <c r="U5" s="5"/>
      <c r="V5" s="5"/>
      <c r="W5" s="5"/>
      <c r="X5" s="5"/>
      <c r="Y5" s="5"/>
      <c r="Z5" s="5"/>
      <c r="AA5" s="5"/>
      <c r="AB5" s="5"/>
      <c r="AC5" s="5"/>
      <c r="AD5" s="5"/>
      <c r="AE5" s="5"/>
    </row>
    <row r="6" spans="1:31" ht="23.25" customHeight="1">
      <c r="A6" s="5" t="s">
        <v>17210</v>
      </c>
      <c r="B6" s="5" t="s">
        <v>17212</v>
      </c>
      <c r="C6" s="5" t="s">
        <v>27</v>
      </c>
      <c r="D6" s="5" t="s">
        <v>28</v>
      </c>
      <c r="E6" s="20" t="s">
        <v>45</v>
      </c>
      <c r="F6" s="7">
        <v>2</v>
      </c>
      <c r="G6" s="7">
        <v>3</v>
      </c>
      <c r="H6" s="5" t="s">
        <v>115</v>
      </c>
      <c r="I6" s="7" t="s">
        <v>24</v>
      </c>
      <c r="J6" s="5" t="s">
        <v>2273</v>
      </c>
      <c r="K6" s="5" t="s">
        <v>2371</v>
      </c>
      <c r="L6" s="5" t="s">
        <v>17213</v>
      </c>
      <c r="M6" s="5" t="s">
        <v>42</v>
      </c>
      <c r="N6" s="5" t="s">
        <v>55</v>
      </c>
      <c r="O6" s="5" t="b">
        <f t="shared" ca="1" si="0"/>
        <v>0</v>
      </c>
      <c r="P6" s="5" t="b">
        <f t="shared" ca="1" si="1"/>
        <v>1</v>
      </c>
      <c r="Q6" s="5"/>
      <c r="R6" s="5"/>
      <c r="S6" s="5"/>
      <c r="T6" s="5"/>
      <c r="U6" s="5"/>
      <c r="V6" s="5"/>
      <c r="W6" s="5"/>
      <c r="X6" s="5"/>
      <c r="Y6" s="5"/>
      <c r="Z6" s="5"/>
      <c r="AA6" s="5"/>
      <c r="AB6" s="5"/>
      <c r="AC6" s="5"/>
      <c r="AD6" s="5"/>
      <c r="AE6" s="5"/>
    </row>
    <row r="7" spans="1:31" ht="23.25" customHeight="1">
      <c r="A7" s="5" t="s">
        <v>9556</v>
      </c>
      <c r="B7" s="5" t="s">
        <v>9557</v>
      </c>
      <c r="C7" s="5" t="s">
        <v>170</v>
      </c>
      <c r="D7" s="5" t="s">
        <v>390</v>
      </c>
      <c r="E7" s="20" t="s">
        <v>45</v>
      </c>
      <c r="F7" s="7">
        <v>3</v>
      </c>
      <c r="G7" s="7">
        <v>10</v>
      </c>
      <c r="H7" s="5" t="s">
        <v>8524</v>
      </c>
      <c r="I7" s="5" t="s">
        <v>125</v>
      </c>
      <c r="J7" s="5" t="s">
        <v>273</v>
      </c>
      <c r="K7" s="5" t="s">
        <v>9558</v>
      </c>
      <c r="L7" s="5" t="s">
        <v>9561</v>
      </c>
      <c r="M7" s="5" t="s">
        <v>53</v>
      </c>
      <c r="N7" s="5" t="s">
        <v>55</v>
      </c>
      <c r="O7" s="5" t="b">
        <f t="shared" ca="1" si="0"/>
        <v>0</v>
      </c>
      <c r="P7" s="5" t="b">
        <f t="shared" ca="1" si="1"/>
        <v>1</v>
      </c>
      <c r="Q7" s="5"/>
      <c r="R7" s="5"/>
      <c r="S7" s="5"/>
      <c r="T7" s="5"/>
      <c r="U7" s="5"/>
      <c r="V7" s="5"/>
      <c r="W7" s="5"/>
      <c r="X7" s="5"/>
      <c r="Y7" s="5"/>
      <c r="Z7" s="5"/>
      <c r="AA7" s="5"/>
      <c r="AB7" s="5"/>
      <c r="AC7" s="5"/>
      <c r="AD7" s="5"/>
      <c r="AE7" s="5"/>
    </row>
    <row r="8" spans="1:31" ht="23.25" customHeight="1">
      <c r="A8" s="5" t="s">
        <v>9594</v>
      </c>
      <c r="B8" s="5" t="s">
        <v>9595</v>
      </c>
      <c r="C8" s="5" t="s">
        <v>41</v>
      </c>
      <c r="D8" s="5" t="s">
        <v>94</v>
      </c>
      <c r="E8" s="20" t="s">
        <v>45</v>
      </c>
      <c r="F8" s="7">
        <v>3</v>
      </c>
      <c r="G8" s="7">
        <v>5</v>
      </c>
      <c r="H8" s="5" t="s">
        <v>313</v>
      </c>
      <c r="I8" s="7" t="s">
        <v>24</v>
      </c>
      <c r="J8" s="5" t="s">
        <v>110</v>
      </c>
      <c r="K8" s="5" t="s">
        <v>5625</v>
      </c>
      <c r="L8" s="5" t="s">
        <v>9596</v>
      </c>
      <c r="M8" s="5" t="s">
        <v>53</v>
      </c>
      <c r="N8" s="5" t="s">
        <v>55</v>
      </c>
      <c r="O8" s="5" t="b">
        <f t="shared" ca="1" si="0"/>
        <v>0</v>
      </c>
      <c r="P8" s="5" t="b">
        <f t="shared" ca="1" si="1"/>
        <v>1</v>
      </c>
      <c r="Q8" s="5"/>
      <c r="R8" s="5"/>
      <c r="S8" s="5"/>
      <c r="T8" s="5"/>
      <c r="U8" s="5"/>
      <c r="V8" s="5"/>
      <c r="W8" s="5"/>
      <c r="X8" s="5"/>
      <c r="Y8" s="5"/>
      <c r="Z8" s="5"/>
      <c r="AA8" s="5"/>
      <c r="AB8" s="5"/>
      <c r="AC8" s="5"/>
      <c r="AD8" s="5"/>
      <c r="AE8" s="5"/>
    </row>
    <row r="9" spans="1:31" ht="23.25" customHeight="1">
      <c r="A9" s="5" t="s">
        <v>9607</v>
      </c>
      <c r="B9" s="5" t="s">
        <v>9609</v>
      </c>
      <c r="C9" s="5" t="s">
        <v>41</v>
      </c>
      <c r="D9" s="5" t="s">
        <v>94</v>
      </c>
      <c r="E9" s="20" t="s">
        <v>45</v>
      </c>
      <c r="F9" s="7">
        <v>3</v>
      </c>
      <c r="G9" s="7">
        <v>4.5</v>
      </c>
      <c r="H9" s="5" t="s">
        <v>64</v>
      </c>
      <c r="I9" s="7" t="s">
        <v>24</v>
      </c>
      <c r="J9" s="5" t="s">
        <v>947</v>
      </c>
      <c r="K9" s="5" t="s">
        <v>9611</v>
      </c>
      <c r="L9" s="5" t="s">
        <v>9612</v>
      </c>
      <c r="M9" s="5" t="s">
        <v>37</v>
      </c>
      <c r="N9" s="5" t="s">
        <v>55</v>
      </c>
      <c r="O9" s="5" t="b">
        <f t="shared" ca="1" si="0"/>
        <v>0</v>
      </c>
      <c r="P9" s="5" t="b">
        <f t="shared" ca="1" si="1"/>
        <v>1</v>
      </c>
      <c r="Q9" s="5"/>
      <c r="R9" s="5"/>
      <c r="S9" s="5"/>
      <c r="T9" s="5"/>
      <c r="U9" s="5"/>
      <c r="V9" s="5"/>
      <c r="W9" s="5"/>
      <c r="X9" s="5"/>
      <c r="Y9" s="5"/>
      <c r="Z9" s="5"/>
      <c r="AA9" s="5"/>
      <c r="AB9" s="5"/>
      <c r="AC9" s="5"/>
      <c r="AD9" s="5"/>
      <c r="AE9" s="5"/>
    </row>
    <row r="10" spans="1:31" ht="23.25" customHeight="1">
      <c r="A10" s="5" t="s">
        <v>9640</v>
      </c>
      <c r="B10" s="5" t="s">
        <v>1632</v>
      </c>
      <c r="C10" s="5" t="s">
        <v>27</v>
      </c>
      <c r="D10" s="5" t="s">
        <v>105</v>
      </c>
      <c r="E10" s="20" t="s">
        <v>45</v>
      </c>
      <c r="F10" s="7">
        <v>3</v>
      </c>
      <c r="G10" s="7">
        <v>8</v>
      </c>
      <c r="H10" s="5" t="s">
        <v>9641</v>
      </c>
      <c r="I10" s="7" t="s">
        <v>24</v>
      </c>
      <c r="J10" s="5" t="s">
        <v>1505</v>
      </c>
      <c r="K10" s="9" t="s">
        <v>47</v>
      </c>
      <c r="L10" s="5" t="s">
        <v>9644</v>
      </c>
      <c r="M10" s="5" t="s">
        <v>53</v>
      </c>
      <c r="N10" s="5" t="s">
        <v>38</v>
      </c>
      <c r="O10" s="5" t="b">
        <f t="shared" ca="1" si="0"/>
        <v>0</v>
      </c>
      <c r="P10" s="5" t="b">
        <f t="shared" ca="1" si="1"/>
        <v>1</v>
      </c>
      <c r="Q10" s="5"/>
      <c r="R10" s="5"/>
      <c r="S10" s="5"/>
      <c r="T10" s="5"/>
      <c r="U10" s="5"/>
      <c r="V10" s="5"/>
      <c r="W10" s="5"/>
      <c r="X10" s="5"/>
      <c r="Y10" s="5"/>
      <c r="Z10" s="5"/>
      <c r="AA10" s="5"/>
      <c r="AB10" s="5"/>
      <c r="AC10" s="5"/>
      <c r="AD10" s="5"/>
      <c r="AE10" s="5"/>
    </row>
    <row r="11" spans="1:31" ht="23.25" customHeight="1">
      <c r="A11" s="14" t="s">
        <v>9630</v>
      </c>
      <c r="B11" s="14" t="s">
        <v>9631</v>
      </c>
      <c r="C11" s="14" t="s">
        <v>27</v>
      </c>
      <c r="D11" s="14" t="s">
        <v>80</v>
      </c>
      <c r="E11" s="21" t="s">
        <v>45</v>
      </c>
      <c r="F11" s="15">
        <v>3</v>
      </c>
      <c r="G11" s="15">
        <v>4.5</v>
      </c>
      <c r="H11" s="14" t="s">
        <v>64</v>
      </c>
      <c r="I11" s="15" t="s">
        <v>24</v>
      </c>
      <c r="J11" s="14" t="s">
        <v>484</v>
      </c>
      <c r="K11" s="16" t="s">
        <v>47</v>
      </c>
      <c r="L11" s="14" t="s">
        <v>9633</v>
      </c>
      <c r="M11" s="14" t="s">
        <v>53</v>
      </c>
      <c r="N11" s="14" t="s">
        <v>89</v>
      </c>
      <c r="O11" s="14" t="b">
        <f t="shared" ca="1" si="0"/>
        <v>0</v>
      </c>
      <c r="P11" s="14" t="b">
        <f t="shared" ca="1" si="1"/>
        <v>1</v>
      </c>
      <c r="Q11" s="5"/>
      <c r="R11" s="5"/>
      <c r="S11" s="5"/>
      <c r="T11" s="5"/>
      <c r="U11" s="5"/>
      <c r="V11" s="5"/>
      <c r="W11" s="5"/>
      <c r="X11" s="5"/>
      <c r="Y11" s="5"/>
      <c r="Z11" s="5"/>
      <c r="AA11" s="5"/>
      <c r="AB11" s="5"/>
      <c r="AC11" s="5"/>
      <c r="AD11" s="5"/>
      <c r="AE11" s="5"/>
    </row>
    <row r="12" spans="1:31" ht="23.25" customHeight="1">
      <c r="A12" s="5" t="s">
        <v>17237</v>
      </c>
      <c r="B12" s="5" t="s">
        <v>17239</v>
      </c>
      <c r="C12" s="5" t="s">
        <v>41</v>
      </c>
      <c r="D12" s="5" t="s">
        <v>114</v>
      </c>
      <c r="E12" s="20" t="s">
        <v>29</v>
      </c>
      <c r="F12" s="7">
        <v>3</v>
      </c>
      <c r="G12" s="7">
        <v>8</v>
      </c>
      <c r="H12" s="5" t="s">
        <v>9641</v>
      </c>
      <c r="I12" s="5" t="s">
        <v>125</v>
      </c>
      <c r="J12" s="5" t="s">
        <v>17241</v>
      </c>
      <c r="K12" s="5" t="s">
        <v>17242</v>
      </c>
      <c r="L12" s="5" t="s">
        <v>17244</v>
      </c>
      <c r="M12" s="5" t="s">
        <v>53</v>
      </c>
      <c r="N12" s="5" t="s">
        <v>55</v>
      </c>
      <c r="O12" s="5" t="b">
        <f t="shared" ca="1" si="0"/>
        <v>0</v>
      </c>
      <c r="P12" s="5" t="b">
        <f t="shared" ca="1" si="1"/>
        <v>1</v>
      </c>
      <c r="Q12" s="5"/>
      <c r="R12" s="5"/>
      <c r="S12" s="5"/>
      <c r="T12" s="5"/>
      <c r="U12" s="5"/>
      <c r="V12" s="5"/>
      <c r="W12" s="5"/>
      <c r="X12" s="5"/>
      <c r="Y12" s="5"/>
      <c r="Z12" s="5"/>
      <c r="AA12" s="5"/>
      <c r="AB12" s="5"/>
      <c r="AC12" s="5"/>
      <c r="AD12" s="5"/>
      <c r="AE12" s="5"/>
    </row>
    <row r="13" spans="1:31" ht="23.25" customHeight="1">
      <c r="A13" s="5" t="s">
        <v>137</v>
      </c>
      <c r="B13" s="5" t="s">
        <v>5015</v>
      </c>
      <c r="C13" s="5" t="s">
        <v>20</v>
      </c>
      <c r="D13" s="5" t="s">
        <v>1173</v>
      </c>
      <c r="E13" s="20" t="s">
        <v>29</v>
      </c>
      <c r="F13" s="7">
        <v>3</v>
      </c>
      <c r="G13" s="7">
        <v>4.5</v>
      </c>
      <c r="H13" s="5" t="s">
        <v>64</v>
      </c>
      <c r="I13" s="7" t="s">
        <v>24</v>
      </c>
      <c r="J13" s="5" t="s">
        <v>110</v>
      </c>
      <c r="K13" s="9" t="s">
        <v>47</v>
      </c>
      <c r="L13" s="5" t="s">
        <v>17247</v>
      </c>
      <c r="M13" s="5" t="s">
        <v>53</v>
      </c>
      <c r="N13" s="5" t="s">
        <v>55</v>
      </c>
      <c r="O13" s="5" t="b">
        <f t="shared" ca="1" si="0"/>
        <v>0</v>
      </c>
      <c r="P13" s="5" t="b">
        <f t="shared" ca="1" si="1"/>
        <v>1</v>
      </c>
      <c r="Q13" s="5"/>
      <c r="R13" s="5"/>
      <c r="S13" s="5"/>
      <c r="T13" s="5"/>
      <c r="U13" s="5"/>
      <c r="V13" s="5"/>
      <c r="W13" s="5"/>
      <c r="X13" s="5"/>
      <c r="Y13" s="5"/>
      <c r="Z13" s="5"/>
      <c r="AA13" s="5"/>
      <c r="AB13" s="5"/>
      <c r="AC13" s="5"/>
      <c r="AD13" s="5"/>
      <c r="AE13" s="5"/>
    </row>
    <row r="14" spans="1:31" ht="23.25" customHeight="1">
      <c r="A14" s="5" t="s">
        <v>248</v>
      </c>
      <c r="B14" s="5" t="s">
        <v>311</v>
      </c>
      <c r="C14" s="5" t="s">
        <v>41</v>
      </c>
      <c r="D14" s="5" t="s">
        <v>94</v>
      </c>
      <c r="E14" s="20" t="s">
        <v>29</v>
      </c>
      <c r="F14" s="7">
        <v>3</v>
      </c>
      <c r="G14" s="7">
        <v>5</v>
      </c>
      <c r="H14" s="5" t="s">
        <v>313</v>
      </c>
      <c r="I14" s="5" t="s">
        <v>125</v>
      </c>
      <c r="J14" s="5" t="s">
        <v>315</v>
      </c>
      <c r="K14" s="9" t="s">
        <v>47</v>
      </c>
      <c r="L14" s="5" t="s">
        <v>318</v>
      </c>
      <c r="M14" s="5" t="s">
        <v>53</v>
      </c>
      <c r="N14" s="5" t="s">
        <v>55</v>
      </c>
      <c r="O14" s="5" t="b">
        <f t="shared" ca="1" si="0"/>
        <v>0</v>
      </c>
      <c r="P14" s="5" t="b">
        <f t="shared" ca="1" si="1"/>
        <v>1</v>
      </c>
      <c r="Q14" s="5"/>
      <c r="R14" s="5"/>
      <c r="S14" s="5"/>
      <c r="T14" s="5"/>
      <c r="U14" s="5"/>
      <c r="V14" s="5"/>
      <c r="W14" s="5"/>
      <c r="X14" s="5"/>
      <c r="Y14" s="5"/>
      <c r="Z14" s="5"/>
      <c r="AA14" s="5"/>
      <c r="AB14" s="5"/>
      <c r="AC14" s="5"/>
      <c r="AD14" s="5"/>
      <c r="AE14" s="5"/>
    </row>
    <row r="15" spans="1:31" ht="23.25" customHeight="1">
      <c r="A15" s="5" t="s">
        <v>17256</v>
      </c>
      <c r="B15" s="5" t="s">
        <v>5691</v>
      </c>
      <c r="C15" s="5" t="s">
        <v>20</v>
      </c>
      <c r="D15" s="5" t="s">
        <v>21</v>
      </c>
      <c r="E15" s="20" t="s">
        <v>29</v>
      </c>
      <c r="F15" s="7">
        <v>3</v>
      </c>
      <c r="G15" s="7">
        <v>6</v>
      </c>
      <c r="H15" s="5" t="s">
        <v>280</v>
      </c>
      <c r="I15" s="5" t="s">
        <v>125</v>
      </c>
      <c r="J15" s="5" t="s">
        <v>1075</v>
      </c>
      <c r="K15" s="5" t="s">
        <v>3553</v>
      </c>
      <c r="L15" s="5" t="s">
        <v>17257</v>
      </c>
      <c r="M15" s="5" t="s">
        <v>100</v>
      </c>
      <c r="N15" s="5" t="s">
        <v>55</v>
      </c>
      <c r="O15" s="5" t="b">
        <f t="shared" ca="1" si="0"/>
        <v>0</v>
      </c>
      <c r="P15" s="5" t="b">
        <f t="shared" ca="1" si="1"/>
        <v>1</v>
      </c>
      <c r="Q15" s="5"/>
      <c r="R15" s="5"/>
      <c r="S15" s="5"/>
      <c r="T15" s="5"/>
      <c r="U15" s="5"/>
      <c r="V15" s="5"/>
      <c r="W15" s="5"/>
      <c r="X15" s="5"/>
      <c r="Y15" s="5"/>
      <c r="Z15" s="5"/>
      <c r="AA15" s="5"/>
      <c r="AB15" s="5"/>
      <c r="AC15" s="5"/>
      <c r="AD15" s="5"/>
      <c r="AE15" s="5"/>
    </row>
    <row r="16" spans="1:31" ht="23.25" customHeight="1">
      <c r="A16" s="5" t="s">
        <v>17259</v>
      </c>
      <c r="B16" s="5" t="s">
        <v>17260</v>
      </c>
      <c r="C16" s="5" t="s">
        <v>41</v>
      </c>
      <c r="D16" s="5" t="s">
        <v>94</v>
      </c>
      <c r="E16" s="20" t="s">
        <v>29</v>
      </c>
      <c r="F16" s="7">
        <v>3</v>
      </c>
      <c r="G16" s="7">
        <v>6</v>
      </c>
      <c r="H16" s="5" t="s">
        <v>280</v>
      </c>
      <c r="I16" s="7" t="s">
        <v>24</v>
      </c>
      <c r="J16" s="5" t="s">
        <v>516</v>
      </c>
      <c r="K16" s="5" t="s">
        <v>17261</v>
      </c>
      <c r="L16" s="5" t="s">
        <v>17262</v>
      </c>
      <c r="M16" s="5" t="s">
        <v>53</v>
      </c>
      <c r="N16" s="5" t="s">
        <v>55</v>
      </c>
      <c r="O16" s="5" t="b">
        <f t="shared" ca="1" si="0"/>
        <v>0</v>
      </c>
      <c r="P16" s="5" t="b">
        <f t="shared" ca="1" si="1"/>
        <v>1</v>
      </c>
      <c r="Q16" s="5"/>
      <c r="R16" s="5"/>
      <c r="S16" s="5"/>
      <c r="T16" s="5"/>
      <c r="U16" s="5"/>
      <c r="V16" s="5"/>
      <c r="W16" s="5"/>
      <c r="X16" s="5"/>
      <c r="Y16" s="5"/>
      <c r="Z16" s="5"/>
      <c r="AA16" s="5"/>
      <c r="AB16" s="5"/>
      <c r="AC16" s="5"/>
      <c r="AD16" s="5"/>
      <c r="AE16" s="5"/>
    </row>
    <row r="17" spans="1:31" ht="23.25" customHeight="1">
      <c r="A17" s="5" t="s">
        <v>17267</v>
      </c>
      <c r="B17" s="5" t="s">
        <v>17268</v>
      </c>
      <c r="C17" s="5" t="s">
        <v>41</v>
      </c>
      <c r="D17" s="5" t="s">
        <v>94</v>
      </c>
      <c r="E17" s="20" t="s">
        <v>29</v>
      </c>
      <c r="F17" s="7">
        <v>3</v>
      </c>
      <c r="G17" s="7">
        <v>4.5</v>
      </c>
      <c r="H17" s="5" t="s">
        <v>64</v>
      </c>
      <c r="I17" s="7" t="s">
        <v>24</v>
      </c>
      <c r="J17" s="5" t="s">
        <v>1682</v>
      </c>
      <c r="K17" s="9" t="s">
        <v>47</v>
      </c>
      <c r="L17" s="5" t="s">
        <v>17269</v>
      </c>
      <c r="M17" s="5" t="s">
        <v>37</v>
      </c>
      <c r="N17" s="5" t="s">
        <v>55</v>
      </c>
      <c r="O17" s="5" t="b">
        <f t="shared" ca="1" si="0"/>
        <v>0</v>
      </c>
      <c r="P17" s="5" t="b">
        <f t="shared" ca="1" si="1"/>
        <v>1</v>
      </c>
      <c r="Q17" s="5"/>
      <c r="R17" s="5"/>
      <c r="S17" s="5"/>
      <c r="T17" s="5"/>
      <c r="U17" s="5"/>
      <c r="V17" s="5"/>
      <c r="W17" s="5"/>
      <c r="X17" s="5"/>
      <c r="Y17" s="5"/>
      <c r="Z17" s="5"/>
      <c r="AA17" s="5"/>
      <c r="AB17" s="5"/>
      <c r="AC17" s="5"/>
      <c r="AD17" s="5"/>
      <c r="AE17" s="5"/>
    </row>
    <row r="18" spans="1:31" ht="23.25" customHeight="1">
      <c r="A18" s="5" t="s">
        <v>109</v>
      </c>
      <c r="B18" s="5" t="s">
        <v>17270</v>
      </c>
      <c r="C18" s="5" t="s">
        <v>20</v>
      </c>
      <c r="D18" s="5" t="s">
        <v>21</v>
      </c>
      <c r="E18" s="20" t="s">
        <v>29</v>
      </c>
      <c r="F18" s="7">
        <v>3</v>
      </c>
      <c r="G18" s="7">
        <v>6</v>
      </c>
      <c r="H18" s="5" t="s">
        <v>280</v>
      </c>
      <c r="I18" s="5" t="s">
        <v>125</v>
      </c>
      <c r="J18" s="5" t="s">
        <v>686</v>
      </c>
      <c r="K18" s="5" t="s">
        <v>17273</v>
      </c>
      <c r="L18" s="5" t="s">
        <v>17274</v>
      </c>
      <c r="M18" s="5" t="s">
        <v>100</v>
      </c>
      <c r="N18" s="5" t="s">
        <v>55</v>
      </c>
      <c r="O18" s="5" t="b">
        <f t="shared" ca="1" si="0"/>
        <v>0</v>
      </c>
      <c r="P18" s="5" t="b">
        <f t="shared" ca="1" si="1"/>
        <v>1</v>
      </c>
      <c r="Q18" s="5"/>
      <c r="R18" s="5"/>
      <c r="S18" s="5"/>
      <c r="T18" s="5"/>
      <c r="U18" s="5"/>
      <c r="V18" s="5"/>
      <c r="W18" s="5"/>
      <c r="X18" s="5"/>
      <c r="Y18" s="5"/>
      <c r="Z18" s="5"/>
      <c r="AA18" s="5"/>
      <c r="AB18" s="5"/>
      <c r="AC18" s="5"/>
      <c r="AD18" s="5"/>
      <c r="AE18" s="5"/>
    </row>
    <row r="19" spans="1:31" ht="23.25" customHeight="1">
      <c r="A19" s="5" t="s">
        <v>17275</v>
      </c>
      <c r="B19" s="5" t="s">
        <v>17276</v>
      </c>
      <c r="C19" s="5" t="s">
        <v>41</v>
      </c>
      <c r="D19" s="5" t="s">
        <v>94</v>
      </c>
      <c r="E19" s="20" t="s">
        <v>29</v>
      </c>
      <c r="F19" s="7">
        <v>3</v>
      </c>
      <c r="G19" s="7">
        <v>4</v>
      </c>
      <c r="H19" s="5" t="s">
        <v>123</v>
      </c>
      <c r="I19" s="7" t="s">
        <v>24</v>
      </c>
      <c r="J19" s="5" t="s">
        <v>117</v>
      </c>
      <c r="K19" s="9" t="s">
        <v>47</v>
      </c>
      <c r="L19" s="5" t="s">
        <v>17279</v>
      </c>
      <c r="M19" s="5" t="s">
        <v>53</v>
      </c>
      <c r="N19" s="5" t="s">
        <v>38</v>
      </c>
      <c r="O19" s="5" t="b">
        <f t="shared" ca="1" si="0"/>
        <v>0</v>
      </c>
      <c r="P19" s="5" t="b">
        <f t="shared" ca="1" si="1"/>
        <v>1</v>
      </c>
      <c r="Q19" s="5"/>
      <c r="R19" s="5"/>
      <c r="S19" s="5"/>
      <c r="T19" s="5"/>
      <c r="U19" s="5"/>
      <c r="V19" s="5"/>
      <c r="W19" s="5"/>
      <c r="X19" s="5"/>
      <c r="Y19" s="5"/>
      <c r="Z19" s="5"/>
      <c r="AA19" s="5"/>
      <c r="AB19" s="5"/>
      <c r="AC19" s="5"/>
      <c r="AD19" s="5"/>
      <c r="AE19" s="5"/>
    </row>
    <row r="20" spans="1:31" ht="23.25" customHeight="1">
      <c r="A20" s="5" t="s">
        <v>736</v>
      </c>
      <c r="B20" s="5" t="s">
        <v>9790</v>
      </c>
      <c r="C20" s="5" t="s">
        <v>41</v>
      </c>
      <c r="D20" s="5" t="s">
        <v>43</v>
      </c>
      <c r="E20" s="20" t="s">
        <v>45</v>
      </c>
      <c r="F20" s="7">
        <v>3</v>
      </c>
      <c r="G20" s="7">
        <v>5</v>
      </c>
      <c r="H20" s="5" t="s">
        <v>313</v>
      </c>
      <c r="I20" s="7" t="s">
        <v>24</v>
      </c>
      <c r="J20" s="5" t="s">
        <v>57</v>
      </c>
      <c r="K20" s="5" t="s">
        <v>17286</v>
      </c>
      <c r="L20" s="5" t="s">
        <v>17287</v>
      </c>
      <c r="M20" s="5" t="s">
        <v>53</v>
      </c>
      <c r="N20" s="5" t="s">
        <v>55</v>
      </c>
      <c r="O20" s="5" t="b">
        <f t="shared" ca="1" si="0"/>
        <v>0</v>
      </c>
      <c r="P20" s="5" t="b">
        <f t="shared" ca="1" si="1"/>
        <v>1</v>
      </c>
      <c r="Q20" s="5"/>
      <c r="R20" s="5"/>
      <c r="S20" s="5"/>
      <c r="T20" s="5"/>
      <c r="U20" s="5"/>
      <c r="V20" s="5"/>
      <c r="W20" s="5"/>
      <c r="X20" s="5"/>
      <c r="Y20" s="5"/>
      <c r="Z20" s="5"/>
      <c r="AA20" s="5"/>
      <c r="AB20" s="5"/>
      <c r="AC20" s="5"/>
      <c r="AD20" s="5"/>
      <c r="AE20" s="5"/>
    </row>
    <row r="21" spans="1:31" ht="23.25" customHeight="1">
      <c r="A21" s="5" t="s">
        <v>17289</v>
      </c>
      <c r="B21" s="5" t="s">
        <v>17290</v>
      </c>
      <c r="C21" s="5" t="s">
        <v>41</v>
      </c>
      <c r="D21" s="5" t="s">
        <v>47</v>
      </c>
      <c r="E21" s="20" t="s">
        <v>29</v>
      </c>
      <c r="F21" s="7">
        <v>3.5</v>
      </c>
      <c r="G21" s="7">
        <v>5</v>
      </c>
      <c r="H21" s="5" t="s">
        <v>172</v>
      </c>
      <c r="I21" s="5" t="s">
        <v>125</v>
      </c>
      <c r="J21" s="5" t="s">
        <v>17291</v>
      </c>
      <c r="K21" s="5" t="s">
        <v>17292</v>
      </c>
      <c r="L21" s="5" t="s">
        <v>17293</v>
      </c>
      <c r="M21" s="5" t="s">
        <v>53</v>
      </c>
      <c r="N21" s="5" t="s">
        <v>38</v>
      </c>
      <c r="O21" s="5" t="b">
        <f t="shared" ca="1" si="0"/>
        <v>0</v>
      </c>
      <c r="P21" s="5" t="b">
        <f t="shared" ca="1" si="1"/>
        <v>1</v>
      </c>
      <c r="Q21" s="5"/>
      <c r="R21" s="5"/>
      <c r="S21" s="5"/>
      <c r="T21" s="5"/>
      <c r="U21" s="5"/>
      <c r="V21" s="5"/>
      <c r="W21" s="5"/>
      <c r="X21" s="5"/>
      <c r="Y21" s="5"/>
      <c r="Z21" s="5"/>
      <c r="AA21" s="5"/>
      <c r="AB21" s="5"/>
      <c r="AC21" s="5"/>
      <c r="AD21" s="5"/>
      <c r="AE21" s="5"/>
    </row>
    <row r="22" spans="1:31" ht="23.25" customHeight="1">
      <c r="A22" s="5" t="s">
        <v>9670</v>
      </c>
      <c r="B22" s="5" t="s">
        <v>9672</v>
      </c>
      <c r="C22" s="5" t="s">
        <v>170</v>
      </c>
      <c r="D22" s="5" t="s">
        <v>435</v>
      </c>
      <c r="E22" s="20" t="s">
        <v>29</v>
      </c>
      <c r="F22" s="7">
        <v>4</v>
      </c>
      <c r="G22" s="7">
        <v>10</v>
      </c>
      <c r="H22" s="5" t="s">
        <v>186</v>
      </c>
      <c r="I22" s="7" t="s">
        <v>24</v>
      </c>
      <c r="J22" s="5" t="s">
        <v>1053</v>
      </c>
      <c r="K22" s="5" t="s">
        <v>9673</v>
      </c>
      <c r="L22" s="5" t="s">
        <v>9674</v>
      </c>
      <c r="M22" s="5" t="s">
        <v>53</v>
      </c>
      <c r="N22" s="5" t="s">
        <v>55</v>
      </c>
      <c r="O22" s="5" t="b">
        <f t="shared" ca="1" si="0"/>
        <v>0</v>
      </c>
      <c r="P22" s="5" t="b">
        <f t="shared" ca="1" si="1"/>
        <v>1</v>
      </c>
      <c r="Q22" s="5"/>
      <c r="R22" s="5"/>
      <c r="S22" s="5"/>
      <c r="T22" s="5"/>
      <c r="U22" s="5"/>
      <c r="V22" s="5"/>
      <c r="W22" s="5"/>
      <c r="X22" s="5"/>
      <c r="Y22" s="5"/>
      <c r="Z22" s="5"/>
      <c r="AA22" s="5"/>
      <c r="AB22" s="5"/>
      <c r="AC22" s="5"/>
      <c r="AD22" s="5"/>
      <c r="AE22" s="5"/>
    </row>
    <row r="23" spans="1:31" ht="23.25" customHeight="1">
      <c r="A23" s="14" t="s">
        <v>7521</v>
      </c>
      <c r="B23" s="14" t="s">
        <v>17305</v>
      </c>
      <c r="C23" s="14" t="s">
        <v>27</v>
      </c>
      <c r="D23" s="14" t="s">
        <v>290</v>
      </c>
      <c r="E23" s="21" t="s">
        <v>29</v>
      </c>
      <c r="F23" s="15">
        <v>4</v>
      </c>
      <c r="G23" s="15">
        <v>10</v>
      </c>
      <c r="H23" s="14" t="s">
        <v>186</v>
      </c>
      <c r="I23" s="14" t="s">
        <v>108</v>
      </c>
      <c r="J23" s="14" t="s">
        <v>484</v>
      </c>
      <c r="K23" s="14" t="s">
        <v>17307</v>
      </c>
      <c r="L23" s="14" t="s">
        <v>17309</v>
      </c>
      <c r="M23" s="14" t="s">
        <v>53</v>
      </c>
      <c r="N23" s="14" t="s">
        <v>55</v>
      </c>
      <c r="O23" s="14" t="b">
        <f t="shared" ca="1" si="0"/>
        <v>0</v>
      </c>
      <c r="P23" s="14" t="b">
        <f t="shared" ca="1" si="1"/>
        <v>1</v>
      </c>
      <c r="Q23" s="5"/>
      <c r="R23" s="5"/>
      <c r="S23" s="5"/>
      <c r="T23" s="5"/>
      <c r="U23" s="5"/>
      <c r="V23" s="5"/>
      <c r="W23" s="5"/>
      <c r="X23" s="5"/>
      <c r="Y23" s="5"/>
      <c r="Z23" s="5"/>
      <c r="AA23" s="5"/>
      <c r="AB23" s="5"/>
      <c r="AC23" s="5"/>
      <c r="AD23" s="5"/>
      <c r="AE23" s="5"/>
    </row>
    <row r="24" spans="1:31" ht="23.25" customHeight="1">
      <c r="A24" s="14" t="s">
        <v>17311</v>
      </c>
      <c r="B24" s="14" t="s">
        <v>17312</v>
      </c>
      <c r="C24" s="14" t="s">
        <v>27</v>
      </c>
      <c r="D24" s="14" t="s">
        <v>850</v>
      </c>
      <c r="E24" s="21" t="s">
        <v>29</v>
      </c>
      <c r="F24" s="15">
        <v>4</v>
      </c>
      <c r="G24" s="15">
        <v>10</v>
      </c>
      <c r="H24" s="14" t="s">
        <v>186</v>
      </c>
      <c r="I24" s="15" t="s">
        <v>24</v>
      </c>
      <c r="J24" s="14" t="s">
        <v>309</v>
      </c>
      <c r="K24" s="14" t="s">
        <v>17313</v>
      </c>
      <c r="L24" s="14" t="s">
        <v>17314</v>
      </c>
      <c r="M24" s="14" t="s">
        <v>53</v>
      </c>
      <c r="N24" s="14" t="s">
        <v>55</v>
      </c>
      <c r="O24" s="14" t="b">
        <f t="shared" ca="1" si="0"/>
        <v>0</v>
      </c>
      <c r="P24" s="14" t="b">
        <f t="shared" ca="1" si="1"/>
        <v>1</v>
      </c>
      <c r="Q24" s="5"/>
      <c r="R24" s="5"/>
      <c r="S24" s="5"/>
      <c r="T24" s="5"/>
      <c r="U24" s="5"/>
      <c r="V24" s="5"/>
      <c r="W24" s="5"/>
      <c r="X24" s="5"/>
      <c r="Y24" s="5"/>
      <c r="Z24" s="5"/>
      <c r="AA24" s="5"/>
      <c r="AB24" s="5"/>
      <c r="AC24" s="5"/>
      <c r="AD24" s="5"/>
      <c r="AE24" s="5"/>
    </row>
    <row r="25" spans="1:31" ht="23.25" customHeight="1">
      <c r="A25" s="5" t="s">
        <v>9685</v>
      </c>
      <c r="B25" s="5" t="s">
        <v>9686</v>
      </c>
      <c r="C25" s="5" t="s">
        <v>170</v>
      </c>
      <c r="D25" s="5" t="s">
        <v>390</v>
      </c>
      <c r="E25" s="20" t="s">
        <v>29</v>
      </c>
      <c r="F25" s="7">
        <v>4</v>
      </c>
      <c r="G25" s="7">
        <v>8</v>
      </c>
      <c r="H25" s="5" t="s">
        <v>223</v>
      </c>
      <c r="I25" s="7" t="s">
        <v>24</v>
      </c>
      <c r="J25" s="5" t="s">
        <v>224</v>
      </c>
      <c r="K25" s="5" t="s">
        <v>8008</v>
      </c>
      <c r="L25" s="12" t="s">
        <v>47</v>
      </c>
      <c r="M25" s="5" t="s">
        <v>53</v>
      </c>
      <c r="N25" s="5" t="s">
        <v>55</v>
      </c>
      <c r="O25" s="5" t="b">
        <f t="shared" ca="1" si="0"/>
        <v>0</v>
      </c>
      <c r="P25" s="5" t="b">
        <f t="shared" ca="1" si="1"/>
        <v>1</v>
      </c>
      <c r="Q25" s="5"/>
      <c r="R25" s="5"/>
      <c r="S25" s="5"/>
      <c r="T25" s="5"/>
      <c r="U25" s="5"/>
      <c r="V25" s="5"/>
      <c r="W25" s="5"/>
      <c r="X25" s="5"/>
      <c r="Y25" s="5"/>
      <c r="Z25" s="5"/>
      <c r="AA25" s="5"/>
      <c r="AB25" s="5"/>
      <c r="AC25" s="5"/>
      <c r="AD25" s="5"/>
      <c r="AE25" s="5"/>
    </row>
    <row r="26" spans="1:31" ht="23.25" customHeight="1">
      <c r="A26" s="5" t="s">
        <v>9725</v>
      </c>
      <c r="B26" s="5" t="s">
        <v>9726</v>
      </c>
      <c r="C26" s="5" t="s">
        <v>170</v>
      </c>
      <c r="D26" s="5" t="s">
        <v>390</v>
      </c>
      <c r="E26" s="20" t="s">
        <v>29</v>
      </c>
      <c r="F26" s="7">
        <v>4</v>
      </c>
      <c r="G26" s="7">
        <v>8.3000000000000007</v>
      </c>
      <c r="H26" s="5" t="s">
        <v>9727</v>
      </c>
      <c r="I26" s="7" t="s">
        <v>24</v>
      </c>
      <c r="J26" s="5" t="s">
        <v>802</v>
      </c>
      <c r="K26" s="9" t="s">
        <v>47</v>
      </c>
      <c r="L26" s="5" t="s">
        <v>9728</v>
      </c>
      <c r="M26" s="5" t="s">
        <v>100</v>
      </c>
      <c r="N26" s="5" t="s">
        <v>55</v>
      </c>
      <c r="O26" s="5" t="b">
        <f t="shared" ca="1" si="0"/>
        <v>0</v>
      </c>
      <c r="P26" s="5" t="b">
        <f t="shared" ca="1" si="1"/>
        <v>1</v>
      </c>
      <c r="Q26" s="5"/>
      <c r="R26" s="5"/>
      <c r="S26" s="5"/>
      <c r="T26" s="5"/>
      <c r="U26" s="5"/>
      <c r="V26" s="5"/>
      <c r="W26" s="5"/>
      <c r="X26" s="5"/>
      <c r="Y26" s="5"/>
      <c r="Z26" s="5"/>
      <c r="AA26" s="5"/>
      <c r="AB26" s="5"/>
      <c r="AC26" s="5"/>
      <c r="AD26" s="5"/>
      <c r="AE26" s="5"/>
    </row>
    <row r="27" spans="1:31" ht="23.25" customHeight="1">
      <c r="A27" s="5" t="s">
        <v>736</v>
      </c>
      <c r="B27" s="5" t="s">
        <v>737</v>
      </c>
      <c r="C27" s="5" t="s">
        <v>27</v>
      </c>
      <c r="D27" s="5" t="s">
        <v>212</v>
      </c>
      <c r="E27" s="20" t="s">
        <v>45</v>
      </c>
      <c r="F27" s="7">
        <v>4</v>
      </c>
      <c r="G27" s="7">
        <v>6</v>
      </c>
      <c r="H27" s="5" t="s">
        <v>211</v>
      </c>
      <c r="I27" s="7" t="s">
        <v>24</v>
      </c>
      <c r="J27" s="5" t="s">
        <v>742</v>
      </c>
      <c r="K27" s="9" t="s">
        <v>47</v>
      </c>
      <c r="L27" s="5" t="s">
        <v>745</v>
      </c>
      <c r="M27" s="5" t="s">
        <v>53</v>
      </c>
      <c r="N27" s="5" t="s">
        <v>55</v>
      </c>
      <c r="O27" s="5" t="b">
        <f t="shared" ca="1" si="0"/>
        <v>0</v>
      </c>
      <c r="P27" s="5" t="b">
        <f t="shared" ca="1" si="1"/>
        <v>1</v>
      </c>
      <c r="Q27" s="5"/>
      <c r="R27" s="5"/>
      <c r="S27" s="5"/>
      <c r="T27" s="5"/>
      <c r="U27" s="5"/>
      <c r="V27" s="5"/>
      <c r="W27" s="5"/>
      <c r="X27" s="5"/>
      <c r="Y27" s="5"/>
      <c r="Z27" s="5"/>
      <c r="AA27" s="5"/>
      <c r="AB27" s="5"/>
      <c r="AC27" s="5"/>
      <c r="AD27" s="5"/>
      <c r="AE27" s="5"/>
    </row>
    <row r="28" spans="1:31" ht="23.25" customHeight="1">
      <c r="A28" s="5" t="s">
        <v>396</v>
      </c>
      <c r="B28" s="5" t="s">
        <v>8049</v>
      </c>
      <c r="C28" s="5" t="s">
        <v>170</v>
      </c>
      <c r="D28" s="5" t="s">
        <v>390</v>
      </c>
      <c r="E28" s="20" t="s">
        <v>29</v>
      </c>
      <c r="F28" s="7">
        <v>4</v>
      </c>
      <c r="G28" s="7">
        <v>6</v>
      </c>
      <c r="H28" s="5" t="s">
        <v>211</v>
      </c>
      <c r="I28" s="5" t="s">
        <v>31</v>
      </c>
      <c r="J28" s="5" t="s">
        <v>57</v>
      </c>
      <c r="K28" s="5" t="s">
        <v>8050</v>
      </c>
      <c r="L28" s="5" t="s">
        <v>9734</v>
      </c>
      <c r="M28" s="5" t="s">
        <v>100</v>
      </c>
      <c r="N28" s="5" t="s">
        <v>55</v>
      </c>
      <c r="O28" s="5" t="b">
        <f t="shared" ca="1" si="0"/>
        <v>0</v>
      </c>
      <c r="P28" s="5" t="b">
        <f t="shared" ca="1" si="1"/>
        <v>1</v>
      </c>
      <c r="Q28" s="5"/>
      <c r="R28" s="5"/>
      <c r="S28" s="5"/>
      <c r="T28" s="5"/>
      <c r="U28" s="5"/>
      <c r="V28" s="5"/>
      <c r="W28" s="5"/>
      <c r="X28" s="5"/>
      <c r="Y28" s="5"/>
      <c r="Z28" s="5"/>
      <c r="AA28" s="5"/>
      <c r="AB28" s="5"/>
      <c r="AC28" s="5"/>
      <c r="AD28" s="5"/>
      <c r="AE28" s="5"/>
    </row>
    <row r="29" spans="1:31" ht="23.25" customHeight="1">
      <c r="A29" s="5" t="s">
        <v>9752</v>
      </c>
      <c r="B29" s="5" t="s">
        <v>9753</v>
      </c>
      <c r="C29" s="5" t="s">
        <v>27</v>
      </c>
      <c r="D29" s="5" t="s">
        <v>199</v>
      </c>
      <c r="E29" s="20" t="s">
        <v>29</v>
      </c>
      <c r="F29" s="7">
        <v>4</v>
      </c>
      <c r="G29" s="7">
        <v>6</v>
      </c>
      <c r="H29" s="5" t="s">
        <v>211</v>
      </c>
      <c r="I29" s="7" t="s">
        <v>24</v>
      </c>
      <c r="J29" s="5" t="s">
        <v>76</v>
      </c>
      <c r="K29" s="5" t="s">
        <v>9756</v>
      </c>
      <c r="L29" s="5" t="s">
        <v>9758</v>
      </c>
      <c r="M29" s="5" t="s">
        <v>53</v>
      </c>
      <c r="N29" s="5" t="s">
        <v>38</v>
      </c>
      <c r="O29" s="5" t="b">
        <f t="shared" ca="1" si="0"/>
        <v>0</v>
      </c>
      <c r="P29" s="5" t="b">
        <f t="shared" ca="1" si="1"/>
        <v>1</v>
      </c>
      <c r="Q29" s="5"/>
      <c r="R29" s="5"/>
      <c r="S29" s="5"/>
      <c r="T29" s="5"/>
      <c r="U29" s="5"/>
      <c r="V29" s="5"/>
      <c r="W29" s="5"/>
      <c r="X29" s="5"/>
      <c r="Y29" s="5"/>
      <c r="Z29" s="5"/>
      <c r="AA29" s="5"/>
      <c r="AB29" s="5"/>
      <c r="AC29" s="5"/>
      <c r="AD29" s="5"/>
      <c r="AE29" s="5"/>
    </row>
    <row r="30" spans="1:31" ht="23.25" customHeight="1">
      <c r="A30" s="5" t="s">
        <v>7030</v>
      </c>
      <c r="B30" s="5" t="s">
        <v>7031</v>
      </c>
      <c r="C30" s="5" t="s">
        <v>41</v>
      </c>
      <c r="D30" s="5" t="s">
        <v>94</v>
      </c>
      <c r="E30" s="20" t="s">
        <v>29</v>
      </c>
      <c r="F30" s="7">
        <v>4</v>
      </c>
      <c r="G30" s="7">
        <v>6</v>
      </c>
      <c r="H30" s="5" t="s">
        <v>211</v>
      </c>
      <c r="I30" s="5" t="s">
        <v>31</v>
      </c>
      <c r="J30" s="5" t="s">
        <v>947</v>
      </c>
      <c r="K30" s="5" t="s">
        <v>7034</v>
      </c>
      <c r="L30" s="5" t="s">
        <v>7035</v>
      </c>
      <c r="M30" s="5" t="s">
        <v>53</v>
      </c>
      <c r="N30" s="5" t="s">
        <v>55</v>
      </c>
      <c r="O30" s="5" t="b">
        <f t="shared" ca="1" si="0"/>
        <v>0</v>
      </c>
      <c r="P30" s="5" t="b">
        <f t="shared" ca="1" si="1"/>
        <v>1</v>
      </c>
      <c r="Q30" s="5"/>
      <c r="R30" s="5"/>
      <c r="S30" s="5"/>
      <c r="T30" s="5"/>
      <c r="U30" s="5"/>
      <c r="V30" s="5"/>
      <c r="W30" s="5"/>
      <c r="X30" s="5"/>
      <c r="Y30" s="5"/>
      <c r="Z30" s="5"/>
      <c r="AA30" s="5"/>
      <c r="AB30" s="5"/>
      <c r="AC30" s="5"/>
      <c r="AD30" s="5"/>
      <c r="AE30" s="5"/>
    </row>
    <row r="31" spans="1:31" ht="23.25" customHeight="1">
      <c r="A31" s="5" t="s">
        <v>2886</v>
      </c>
      <c r="B31" s="5" t="s">
        <v>8917</v>
      </c>
      <c r="C31" s="5" t="s">
        <v>170</v>
      </c>
      <c r="D31" s="5" t="s">
        <v>47</v>
      </c>
      <c r="E31" s="20" t="s">
        <v>29</v>
      </c>
      <c r="F31" s="7">
        <v>4</v>
      </c>
      <c r="G31" s="7">
        <v>6</v>
      </c>
      <c r="H31" s="5" t="s">
        <v>211</v>
      </c>
      <c r="I31" s="7" t="s">
        <v>24</v>
      </c>
      <c r="J31" s="5" t="s">
        <v>110</v>
      </c>
      <c r="K31" s="5" t="s">
        <v>9764</v>
      </c>
      <c r="L31" s="5" t="s">
        <v>9765</v>
      </c>
      <c r="M31" s="5" t="s">
        <v>53</v>
      </c>
      <c r="N31" s="5" t="s">
        <v>55</v>
      </c>
      <c r="O31" s="5" t="b">
        <f t="shared" ca="1" si="0"/>
        <v>0</v>
      </c>
      <c r="P31" s="5" t="b">
        <f t="shared" ca="1" si="1"/>
        <v>1</v>
      </c>
      <c r="Q31" s="5"/>
      <c r="R31" s="5"/>
      <c r="S31" s="5"/>
      <c r="T31" s="5"/>
      <c r="U31" s="5"/>
      <c r="V31" s="5"/>
      <c r="W31" s="5"/>
      <c r="X31" s="5"/>
      <c r="Y31" s="5"/>
      <c r="Z31" s="5"/>
      <c r="AA31" s="5"/>
      <c r="AB31" s="5"/>
      <c r="AC31" s="5"/>
      <c r="AD31" s="5"/>
      <c r="AE31" s="5"/>
    </row>
    <row r="32" spans="1:31" ht="23.25" customHeight="1">
      <c r="A32" s="5" t="s">
        <v>17349</v>
      </c>
      <c r="B32" s="5" t="s">
        <v>17350</v>
      </c>
      <c r="C32" s="5" t="s">
        <v>41</v>
      </c>
      <c r="D32" s="5" t="s">
        <v>47</v>
      </c>
      <c r="E32" s="20" t="s">
        <v>29</v>
      </c>
      <c r="F32" s="7">
        <v>4</v>
      </c>
      <c r="G32" s="7">
        <v>5</v>
      </c>
      <c r="H32" s="5" t="s">
        <v>4144</v>
      </c>
      <c r="I32" s="5" t="s">
        <v>125</v>
      </c>
      <c r="J32" s="5" t="s">
        <v>1550</v>
      </c>
      <c r="K32" s="5" t="s">
        <v>17351</v>
      </c>
      <c r="L32" s="5" t="s">
        <v>17352</v>
      </c>
      <c r="M32" s="5" t="s">
        <v>167</v>
      </c>
      <c r="N32" s="5" t="s">
        <v>405</v>
      </c>
      <c r="O32" s="5" t="b">
        <f t="shared" ca="1" si="0"/>
        <v>0</v>
      </c>
      <c r="P32" s="5" t="b">
        <f t="shared" ca="1" si="1"/>
        <v>1</v>
      </c>
      <c r="Q32" s="5"/>
      <c r="R32" s="5"/>
      <c r="S32" s="5"/>
      <c r="T32" s="5"/>
      <c r="U32" s="5"/>
      <c r="V32" s="5"/>
      <c r="W32" s="5"/>
      <c r="X32" s="5"/>
      <c r="Y32" s="5"/>
      <c r="Z32" s="5"/>
      <c r="AA32" s="5"/>
      <c r="AB32" s="5"/>
      <c r="AC32" s="5"/>
      <c r="AD32" s="5"/>
      <c r="AE32" s="5"/>
    </row>
    <row r="33" spans="1:31" ht="23.25" customHeight="1">
      <c r="A33" s="14" t="s">
        <v>7521</v>
      </c>
      <c r="B33" s="14" t="s">
        <v>10108</v>
      </c>
      <c r="C33" s="14" t="s">
        <v>27</v>
      </c>
      <c r="D33" s="14" t="s">
        <v>199</v>
      </c>
      <c r="E33" s="21" t="s">
        <v>29</v>
      </c>
      <c r="F33" s="15">
        <v>4</v>
      </c>
      <c r="G33" s="15">
        <v>8</v>
      </c>
      <c r="H33" s="14" t="s">
        <v>223</v>
      </c>
      <c r="I33" s="14" t="s">
        <v>31</v>
      </c>
      <c r="J33" s="14" t="s">
        <v>57</v>
      </c>
      <c r="K33" s="14" t="s">
        <v>3765</v>
      </c>
      <c r="L33" s="22" t="s">
        <v>47</v>
      </c>
      <c r="M33" s="14" t="s">
        <v>100</v>
      </c>
      <c r="N33" s="14" t="s">
        <v>55</v>
      </c>
      <c r="O33" s="14" t="b">
        <f t="shared" ca="1" si="0"/>
        <v>0</v>
      </c>
      <c r="P33" s="14" t="b">
        <f t="shared" ca="1" si="1"/>
        <v>1</v>
      </c>
      <c r="Q33" s="5"/>
      <c r="R33" s="5"/>
      <c r="S33" s="5"/>
      <c r="T33" s="5"/>
      <c r="U33" s="5"/>
      <c r="V33" s="5"/>
      <c r="W33" s="5"/>
      <c r="X33" s="5"/>
      <c r="Y33" s="5"/>
      <c r="Z33" s="5"/>
      <c r="AA33" s="5"/>
      <c r="AB33" s="5"/>
      <c r="AC33" s="5"/>
      <c r="AD33" s="5"/>
      <c r="AE33" s="5"/>
    </row>
    <row r="34" spans="1:31" ht="23.25" customHeight="1">
      <c r="A34" s="5" t="s">
        <v>17361</v>
      </c>
      <c r="B34" s="5" t="s">
        <v>12048</v>
      </c>
      <c r="C34" s="5" t="s">
        <v>27</v>
      </c>
      <c r="D34" s="5" t="s">
        <v>47</v>
      </c>
      <c r="E34" s="20" t="s">
        <v>29</v>
      </c>
      <c r="F34" s="7">
        <v>4</v>
      </c>
      <c r="G34" s="7">
        <v>8</v>
      </c>
      <c r="H34" s="5" t="s">
        <v>223</v>
      </c>
      <c r="I34" s="7" t="s">
        <v>24</v>
      </c>
      <c r="J34" s="5" t="s">
        <v>663</v>
      </c>
      <c r="K34" s="9" t="s">
        <v>47</v>
      </c>
      <c r="L34" s="5" t="s">
        <v>17364</v>
      </c>
      <c r="M34" s="5" t="s">
        <v>53</v>
      </c>
      <c r="N34" s="5" t="s">
        <v>55</v>
      </c>
      <c r="O34" s="5" t="b">
        <f t="shared" ca="1" si="0"/>
        <v>0</v>
      </c>
      <c r="P34" s="5" t="b">
        <f t="shared" ca="1" si="1"/>
        <v>1</v>
      </c>
      <c r="Q34" s="5"/>
      <c r="R34" s="5"/>
      <c r="S34" s="5"/>
      <c r="T34" s="5"/>
      <c r="U34" s="5"/>
      <c r="V34" s="5"/>
      <c r="W34" s="5"/>
      <c r="X34" s="5"/>
      <c r="Y34" s="5"/>
      <c r="Z34" s="5"/>
      <c r="AA34" s="5"/>
      <c r="AB34" s="5"/>
      <c r="AC34" s="5"/>
      <c r="AD34" s="5"/>
      <c r="AE34" s="5"/>
    </row>
    <row r="35" spans="1:31" ht="23.25" customHeight="1">
      <c r="A35" s="14" t="s">
        <v>17371</v>
      </c>
      <c r="B35" s="14" t="s">
        <v>7653</v>
      </c>
      <c r="C35" s="14" t="s">
        <v>41</v>
      </c>
      <c r="D35" s="14" t="s">
        <v>47</v>
      </c>
      <c r="E35" s="21" t="s">
        <v>45</v>
      </c>
      <c r="F35" s="15">
        <v>4</v>
      </c>
      <c r="G35" s="15">
        <v>6</v>
      </c>
      <c r="H35" s="14" t="s">
        <v>211</v>
      </c>
      <c r="I35" s="15" t="s">
        <v>24</v>
      </c>
      <c r="J35" s="14" t="s">
        <v>273</v>
      </c>
      <c r="K35" s="14" t="s">
        <v>12396</v>
      </c>
      <c r="L35" s="14" t="s">
        <v>1598</v>
      </c>
      <c r="M35" s="14" t="s">
        <v>53</v>
      </c>
      <c r="N35" s="14" t="s">
        <v>55</v>
      </c>
      <c r="O35" s="14" t="b">
        <f t="shared" ca="1" si="0"/>
        <v>0</v>
      </c>
      <c r="P35" s="14" t="b">
        <f t="shared" ca="1" si="1"/>
        <v>1</v>
      </c>
      <c r="Q35" s="5"/>
      <c r="R35" s="5"/>
      <c r="S35" s="5"/>
      <c r="T35" s="5"/>
      <c r="U35" s="5"/>
      <c r="V35" s="5"/>
      <c r="W35" s="5"/>
      <c r="X35" s="5"/>
      <c r="Y35" s="5"/>
      <c r="Z35" s="5"/>
      <c r="AA35" s="5"/>
      <c r="AB35" s="5"/>
      <c r="AC35" s="5"/>
      <c r="AD35" s="5"/>
      <c r="AE35" s="5"/>
    </row>
    <row r="36" spans="1:31" ht="23.25" customHeight="1">
      <c r="A36" s="5" t="s">
        <v>12942</v>
      </c>
      <c r="B36" s="5" t="s">
        <v>7739</v>
      </c>
      <c r="C36" s="5" t="s">
        <v>41</v>
      </c>
      <c r="D36" s="5" t="s">
        <v>114</v>
      </c>
      <c r="E36" s="20" t="s">
        <v>29</v>
      </c>
      <c r="F36" s="7">
        <v>4</v>
      </c>
      <c r="G36" s="7">
        <v>8</v>
      </c>
      <c r="H36" s="5" t="s">
        <v>223</v>
      </c>
      <c r="I36" s="5" t="s">
        <v>125</v>
      </c>
      <c r="J36" s="5" t="s">
        <v>315</v>
      </c>
      <c r="K36" s="5" t="s">
        <v>17384</v>
      </c>
      <c r="L36" s="5" t="s">
        <v>17385</v>
      </c>
      <c r="M36" s="5" t="s">
        <v>53</v>
      </c>
      <c r="N36" s="5" t="s">
        <v>55</v>
      </c>
      <c r="O36" s="5" t="b">
        <f t="shared" ca="1" si="0"/>
        <v>0</v>
      </c>
      <c r="P36" s="5" t="b">
        <f t="shared" ca="1" si="1"/>
        <v>1</v>
      </c>
      <c r="Q36" s="5"/>
      <c r="R36" s="5"/>
      <c r="S36" s="5"/>
      <c r="T36" s="5"/>
      <c r="U36" s="5"/>
      <c r="V36" s="5"/>
      <c r="W36" s="5"/>
      <c r="X36" s="5"/>
      <c r="Y36" s="5"/>
      <c r="Z36" s="5"/>
      <c r="AA36" s="5"/>
      <c r="AB36" s="5"/>
      <c r="AC36" s="5"/>
      <c r="AD36" s="5"/>
      <c r="AE36" s="5"/>
    </row>
    <row r="37" spans="1:31" ht="23.25" customHeight="1">
      <c r="A37" s="5" t="s">
        <v>17391</v>
      </c>
      <c r="B37" s="5" t="s">
        <v>3341</v>
      </c>
      <c r="C37" s="5" t="s">
        <v>41</v>
      </c>
      <c r="D37" s="5" t="s">
        <v>1546</v>
      </c>
      <c r="E37" s="20" t="s">
        <v>29</v>
      </c>
      <c r="F37" s="7">
        <v>4</v>
      </c>
      <c r="G37" s="7">
        <v>8</v>
      </c>
      <c r="H37" s="5" t="s">
        <v>223</v>
      </c>
      <c r="I37" s="5" t="s">
        <v>125</v>
      </c>
      <c r="J37" s="5" t="s">
        <v>403</v>
      </c>
      <c r="K37" s="5" t="s">
        <v>17392</v>
      </c>
      <c r="L37" s="5" t="s">
        <v>17394</v>
      </c>
      <c r="M37" s="5" t="s">
        <v>53</v>
      </c>
      <c r="N37" s="5" t="s">
        <v>55</v>
      </c>
      <c r="O37" s="5" t="b">
        <f t="shared" ca="1" si="0"/>
        <v>0</v>
      </c>
      <c r="P37" s="5" t="b">
        <f t="shared" ca="1" si="1"/>
        <v>1</v>
      </c>
      <c r="Q37" s="5"/>
      <c r="R37" s="5"/>
      <c r="S37" s="5"/>
      <c r="T37" s="5"/>
      <c r="U37" s="5"/>
      <c r="V37" s="5"/>
      <c r="W37" s="5"/>
      <c r="X37" s="5"/>
      <c r="Y37" s="5"/>
      <c r="Z37" s="5"/>
      <c r="AA37" s="5"/>
      <c r="AB37" s="5"/>
      <c r="AC37" s="5"/>
      <c r="AD37" s="5"/>
      <c r="AE37" s="5"/>
    </row>
    <row r="38" spans="1:31" ht="23.25" customHeight="1">
      <c r="A38" s="5" t="s">
        <v>17399</v>
      </c>
      <c r="B38" s="5" t="s">
        <v>16784</v>
      </c>
      <c r="C38" s="5" t="s">
        <v>41</v>
      </c>
      <c r="D38" s="5" t="s">
        <v>114</v>
      </c>
      <c r="E38" s="20" t="s">
        <v>45</v>
      </c>
      <c r="F38" s="7">
        <v>4</v>
      </c>
      <c r="G38" s="7">
        <v>7</v>
      </c>
      <c r="H38" s="5" t="s">
        <v>816</v>
      </c>
      <c r="I38" s="5" t="s">
        <v>125</v>
      </c>
      <c r="J38" s="5" t="s">
        <v>499</v>
      </c>
      <c r="K38" s="5" t="s">
        <v>17400</v>
      </c>
      <c r="L38" s="5" t="s">
        <v>17401</v>
      </c>
      <c r="M38" s="5" t="s">
        <v>42</v>
      </c>
      <c r="N38" s="5" t="s">
        <v>38</v>
      </c>
      <c r="O38" s="5" t="b">
        <f t="shared" ca="1" si="0"/>
        <v>0</v>
      </c>
      <c r="P38" s="5" t="b">
        <f t="shared" ca="1" si="1"/>
        <v>1</v>
      </c>
      <c r="Q38" s="5"/>
      <c r="R38" s="5"/>
      <c r="S38" s="5"/>
      <c r="T38" s="5"/>
      <c r="U38" s="5"/>
      <c r="V38" s="5"/>
      <c r="W38" s="5"/>
      <c r="X38" s="5"/>
      <c r="Y38" s="5"/>
      <c r="Z38" s="5"/>
      <c r="AA38" s="5"/>
      <c r="AB38" s="5"/>
      <c r="AC38" s="5"/>
      <c r="AD38" s="5"/>
      <c r="AE38" s="5"/>
    </row>
    <row r="39" spans="1:31" ht="23.25" customHeight="1">
      <c r="A39" s="5" t="s">
        <v>7768</v>
      </c>
      <c r="B39" s="5" t="s">
        <v>714</v>
      </c>
      <c r="C39" s="5" t="s">
        <v>41</v>
      </c>
      <c r="D39" s="5" t="s">
        <v>47</v>
      </c>
      <c r="E39" s="20" t="s">
        <v>45</v>
      </c>
      <c r="F39" s="7">
        <v>4</v>
      </c>
      <c r="G39" s="7">
        <v>8</v>
      </c>
      <c r="H39" s="5" t="s">
        <v>223</v>
      </c>
      <c r="I39" s="5" t="s">
        <v>125</v>
      </c>
      <c r="J39" s="5" t="s">
        <v>252</v>
      </c>
      <c r="K39" s="5" t="s">
        <v>7769</v>
      </c>
      <c r="L39" s="5" t="s">
        <v>7770</v>
      </c>
      <c r="M39" s="5" t="s">
        <v>53</v>
      </c>
      <c r="N39" s="5" t="s">
        <v>55</v>
      </c>
      <c r="O39" s="5" t="b">
        <f t="shared" ca="1" si="0"/>
        <v>0</v>
      </c>
      <c r="P39" s="5" t="b">
        <f t="shared" ca="1" si="1"/>
        <v>1</v>
      </c>
      <c r="Q39" s="5"/>
      <c r="R39" s="5"/>
      <c r="S39" s="5"/>
      <c r="T39" s="5"/>
      <c r="U39" s="5"/>
      <c r="V39" s="5"/>
      <c r="W39" s="5"/>
      <c r="X39" s="5"/>
      <c r="Y39" s="5"/>
      <c r="Z39" s="5"/>
      <c r="AA39" s="5"/>
      <c r="AB39" s="5"/>
      <c r="AC39" s="5"/>
      <c r="AD39" s="5"/>
      <c r="AE39" s="5"/>
    </row>
    <row r="40" spans="1:31" ht="23.25" customHeight="1">
      <c r="A40" s="5" t="s">
        <v>17415</v>
      </c>
      <c r="B40" s="5" t="s">
        <v>3350</v>
      </c>
      <c r="C40" s="5" t="s">
        <v>170</v>
      </c>
      <c r="D40" s="5" t="s">
        <v>390</v>
      </c>
      <c r="E40" s="20" t="s">
        <v>45</v>
      </c>
      <c r="F40" s="7">
        <v>4</v>
      </c>
      <c r="G40" s="7">
        <v>8</v>
      </c>
      <c r="H40" s="5" t="s">
        <v>223</v>
      </c>
      <c r="I40" s="7" t="s">
        <v>24</v>
      </c>
      <c r="J40" s="5" t="s">
        <v>811</v>
      </c>
      <c r="K40" s="9" t="s">
        <v>47</v>
      </c>
      <c r="L40" s="5" t="s">
        <v>17416</v>
      </c>
      <c r="M40" s="5" t="s">
        <v>53</v>
      </c>
      <c r="N40" s="5" t="s">
        <v>55</v>
      </c>
      <c r="O40" s="5" t="b">
        <f t="shared" ca="1" si="0"/>
        <v>0</v>
      </c>
      <c r="P40" s="5" t="b">
        <f t="shared" ca="1" si="1"/>
        <v>1</v>
      </c>
      <c r="Q40" s="5"/>
      <c r="R40" s="5"/>
      <c r="S40" s="5"/>
      <c r="T40" s="5"/>
      <c r="U40" s="5"/>
      <c r="V40" s="5"/>
      <c r="W40" s="5"/>
      <c r="X40" s="5"/>
      <c r="Y40" s="5"/>
      <c r="Z40" s="5"/>
      <c r="AA40" s="5"/>
      <c r="AB40" s="5"/>
      <c r="AC40" s="5"/>
      <c r="AD40" s="5"/>
      <c r="AE40" s="5"/>
    </row>
    <row r="41" spans="1:31" ht="23.25" customHeight="1">
      <c r="A41" s="14" t="s">
        <v>1042</v>
      </c>
      <c r="B41" s="14" t="s">
        <v>1043</v>
      </c>
      <c r="C41" s="14" t="s">
        <v>27</v>
      </c>
      <c r="D41" s="14" t="s">
        <v>85</v>
      </c>
      <c r="E41" s="21" t="s">
        <v>45</v>
      </c>
      <c r="F41" s="15">
        <v>4</v>
      </c>
      <c r="G41" s="15">
        <v>8</v>
      </c>
      <c r="H41" s="14" t="s">
        <v>223</v>
      </c>
      <c r="I41" s="15" t="s">
        <v>24</v>
      </c>
      <c r="J41" s="14" t="s">
        <v>444</v>
      </c>
      <c r="K41" s="14" t="s">
        <v>1044</v>
      </c>
      <c r="L41" s="22" t="s">
        <v>47</v>
      </c>
      <c r="M41" s="22" t="s">
        <v>47</v>
      </c>
      <c r="N41" s="14" t="s">
        <v>55</v>
      </c>
      <c r="O41" s="14" t="b">
        <f t="shared" ca="1" si="0"/>
        <v>0</v>
      </c>
      <c r="P41" s="14" t="b">
        <f t="shared" ca="1" si="1"/>
        <v>1</v>
      </c>
      <c r="Q41" s="5"/>
      <c r="R41" s="5"/>
      <c r="S41" s="5"/>
      <c r="T41" s="5"/>
      <c r="U41" s="5"/>
      <c r="V41" s="5"/>
      <c r="W41" s="5"/>
      <c r="X41" s="5"/>
      <c r="Y41" s="5"/>
      <c r="Z41" s="5"/>
      <c r="AA41" s="5"/>
      <c r="AB41" s="5"/>
      <c r="AC41" s="5"/>
      <c r="AD41" s="5"/>
      <c r="AE41" s="5"/>
    </row>
    <row r="42" spans="1:31" ht="23.25" customHeight="1">
      <c r="A42" s="5" t="s">
        <v>9794</v>
      </c>
      <c r="B42" s="5" t="s">
        <v>7801</v>
      </c>
      <c r="C42" s="5" t="s">
        <v>170</v>
      </c>
      <c r="D42" s="5" t="s">
        <v>390</v>
      </c>
      <c r="E42" s="20" t="s">
        <v>29</v>
      </c>
      <c r="F42" s="7">
        <v>4.5</v>
      </c>
      <c r="G42" s="7">
        <v>6</v>
      </c>
      <c r="H42" s="5" t="s">
        <v>272</v>
      </c>
      <c r="I42" s="7" t="s">
        <v>24</v>
      </c>
      <c r="J42" s="5" t="s">
        <v>273</v>
      </c>
      <c r="K42" s="5" t="s">
        <v>9796</v>
      </c>
      <c r="L42" s="5" t="s">
        <v>9798</v>
      </c>
      <c r="M42" s="5" t="s">
        <v>53</v>
      </c>
      <c r="N42" s="5" t="s">
        <v>55</v>
      </c>
      <c r="O42" s="5" t="b">
        <f t="shared" ca="1" si="0"/>
        <v>0</v>
      </c>
      <c r="P42" s="5" t="b">
        <f t="shared" ca="1" si="1"/>
        <v>1</v>
      </c>
      <c r="Q42" s="5"/>
      <c r="R42" s="5"/>
      <c r="S42" s="5"/>
      <c r="T42" s="5"/>
      <c r="U42" s="5"/>
      <c r="V42" s="5"/>
      <c r="W42" s="5"/>
      <c r="X42" s="5"/>
      <c r="Y42" s="5"/>
      <c r="Z42" s="5"/>
      <c r="AA42" s="5"/>
      <c r="AB42" s="5"/>
      <c r="AC42" s="5"/>
      <c r="AD42" s="5"/>
      <c r="AE42" s="5"/>
    </row>
    <row r="43" spans="1:31" ht="23.25" customHeight="1">
      <c r="A43" s="5" t="s">
        <v>9802</v>
      </c>
      <c r="B43" s="5" t="s">
        <v>8017</v>
      </c>
      <c r="C43" s="5" t="s">
        <v>170</v>
      </c>
      <c r="D43" s="5" t="s">
        <v>47</v>
      </c>
      <c r="E43" s="20" t="s">
        <v>29</v>
      </c>
      <c r="F43" s="7">
        <v>4.5</v>
      </c>
      <c r="G43" s="7">
        <v>8</v>
      </c>
      <c r="H43" s="5" t="s">
        <v>1172</v>
      </c>
      <c r="I43" s="7" t="s">
        <v>24</v>
      </c>
      <c r="J43" s="5" t="s">
        <v>48</v>
      </c>
      <c r="K43" s="5" t="s">
        <v>8008</v>
      </c>
      <c r="L43" s="12" t="s">
        <v>47</v>
      </c>
      <c r="M43" s="5" t="s">
        <v>53</v>
      </c>
      <c r="N43" s="5" t="s">
        <v>55</v>
      </c>
      <c r="O43" s="5" t="b">
        <f t="shared" ca="1" si="0"/>
        <v>0</v>
      </c>
      <c r="P43" s="5" t="b">
        <f t="shared" ca="1" si="1"/>
        <v>1</v>
      </c>
      <c r="Q43" s="5"/>
      <c r="R43" s="5"/>
      <c r="S43" s="5"/>
      <c r="T43" s="5"/>
      <c r="U43" s="5"/>
      <c r="V43" s="5"/>
      <c r="W43" s="5"/>
      <c r="X43" s="5"/>
      <c r="Y43" s="5"/>
      <c r="Z43" s="5"/>
      <c r="AA43" s="5"/>
      <c r="AB43" s="5"/>
      <c r="AC43" s="5"/>
      <c r="AD43" s="5"/>
      <c r="AE43" s="5"/>
    </row>
    <row r="44" spans="1:31" ht="23.25" customHeight="1">
      <c r="A44" s="5" t="s">
        <v>9802</v>
      </c>
      <c r="B44" s="5" t="s">
        <v>9827</v>
      </c>
      <c r="C44" s="5" t="s">
        <v>170</v>
      </c>
      <c r="D44" s="5" t="s">
        <v>390</v>
      </c>
      <c r="E44" s="20" t="s">
        <v>29</v>
      </c>
      <c r="F44" s="7">
        <v>4.5</v>
      </c>
      <c r="G44" s="7">
        <v>8</v>
      </c>
      <c r="H44" s="5" t="s">
        <v>1172</v>
      </c>
      <c r="I44" s="7" t="s">
        <v>24</v>
      </c>
      <c r="J44" s="5" t="s">
        <v>48</v>
      </c>
      <c r="K44" s="5" t="s">
        <v>8008</v>
      </c>
      <c r="L44" s="12" t="s">
        <v>47</v>
      </c>
      <c r="M44" s="5" t="s">
        <v>37</v>
      </c>
      <c r="N44" s="5" t="s">
        <v>55</v>
      </c>
      <c r="O44" s="5" t="b">
        <f t="shared" ca="1" si="0"/>
        <v>0</v>
      </c>
      <c r="P44" s="5" t="b">
        <f t="shared" ca="1" si="1"/>
        <v>1</v>
      </c>
      <c r="Q44" s="5"/>
      <c r="R44" s="5"/>
      <c r="S44" s="5"/>
      <c r="T44" s="5"/>
      <c r="U44" s="5"/>
      <c r="V44" s="5"/>
      <c r="W44" s="5"/>
      <c r="X44" s="5"/>
      <c r="Y44" s="5"/>
      <c r="Z44" s="5"/>
      <c r="AA44" s="5"/>
      <c r="AB44" s="5"/>
      <c r="AC44" s="5"/>
      <c r="AD44" s="5"/>
      <c r="AE44" s="5"/>
    </row>
    <row r="45" spans="1:31" ht="23.25" customHeight="1">
      <c r="A45" s="5" t="s">
        <v>9821</v>
      </c>
      <c r="B45" s="5" t="s">
        <v>9774</v>
      </c>
      <c r="C45" s="5" t="s">
        <v>170</v>
      </c>
      <c r="D45" s="5" t="s">
        <v>342</v>
      </c>
      <c r="E45" s="20" t="s">
        <v>29</v>
      </c>
      <c r="F45" s="7">
        <v>4.5</v>
      </c>
      <c r="G45" s="7">
        <v>8</v>
      </c>
      <c r="H45" s="5" t="s">
        <v>1172</v>
      </c>
      <c r="I45" s="7" t="s">
        <v>24</v>
      </c>
      <c r="J45" s="5" t="s">
        <v>81</v>
      </c>
      <c r="K45" s="5" t="s">
        <v>8008</v>
      </c>
      <c r="L45" s="5" t="s">
        <v>9824</v>
      </c>
      <c r="M45" s="5" t="s">
        <v>37</v>
      </c>
      <c r="N45" s="5" t="s">
        <v>55</v>
      </c>
      <c r="O45" s="5" t="b">
        <f t="shared" ca="1" si="0"/>
        <v>0</v>
      </c>
      <c r="P45" s="5" t="b">
        <f t="shared" ca="1" si="1"/>
        <v>1</v>
      </c>
      <c r="Q45" s="5"/>
      <c r="R45" s="5"/>
      <c r="S45" s="5"/>
      <c r="T45" s="5"/>
      <c r="U45" s="5"/>
      <c r="V45" s="5"/>
      <c r="W45" s="5"/>
      <c r="X45" s="5"/>
      <c r="Y45" s="5"/>
      <c r="Z45" s="5"/>
      <c r="AA45" s="5"/>
      <c r="AB45" s="5"/>
      <c r="AC45" s="5"/>
      <c r="AD45" s="5"/>
      <c r="AE45" s="5"/>
    </row>
    <row r="46" spans="1:31" ht="23.25" customHeight="1">
      <c r="A46" s="5" t="s">
        <v>9830</v>
      </c>
      <c r="B46" s="5" t="s">
        <v>8003</v>
      </c>
      <c r="C46" s="5" t="s">
        <v>170</v>
      </c>
      <c r="D46" s="5" t="s">
        <v>390</v>
      </c>
      <c r="E46" s="20" t="s">
        <v>29</v>
      </c>
      <c r="F46" s="7">
        <v>4.5</v>
      </c>
      <c r="G46" s="7">
        <v>6</v>
      </c>
      <c r="H46" s="5" t="s">
        <v>272</v>
      </c>
      <c r="I46" s="7" t="s">
        <v>24</v>
      </c>
      <c r="J46" s="5" t="s">
        <v>224</v>
      </c>
      <c r="K46" s="5" t="s">
        <v>8008</v>
      </c>
      <c r="L46" s="12" t="s">
        <v>47</v>
      </c>
      <c r="M46" s="5" t="s">
        <v>53</v>
      </c>
      <c r="N46" s="5" t="s">
        <v>55</v>
      </c>
      <c r="O46" s="5" t="b">
        <f t="shared" ca="1" si="0"/>
        <v>0</v>
      </c>
      <c r="P46" s="5" t="b">
        <f t="shared" ca="1" si="1"/>
        <v>1</v>
      </c>
      <c r="Q46" s="5"/>
      <c r="R46" s="5"/>
      <c r="S46" s="5"/>
      <c r="T46" s="5"/>
      <c r="U46" s="5"/>
      <c r="V46" s="5"/>
      <c r="W46" s="5"/>
      <c r="X46" s="5"/>
      <c r="Y46" s="5"/>
      <c r="Z46" s="5"/>
      <c r="AA46" s="5"/>
      <c r="AB46" s="5"/>
      <c r="AC46" s="5"/>
      <c r="AD46" s="5"/>
      <c r="AE46" s="5"/>
    </row>
    <row r="47" spans="1:31" ht="23.25" customHeight="1">
      <c r="A47" s="5" t="s">
        <v>9860</v>
      </c>
      <c r="B47" s="5" t="s">
        <v>9861</v>
      </c>
      <c r="C47" s="5" t="s">
        <v>170</v>
      </c>
      <c r="D47" s="5" t="s">
        <v>390</v>
      </c>
      <c r="E47" s="20" t="s">
        <v>29</v>
      </c>
      <c r="F47" s="7">
        <v>4.5</v>
      </c>
      <c r="G47" s="7">
        <v>6</v>
      </c>
      <c r="H47" s="5" t="s">
        <v>272</v>
      </c>
      <c r="I47" s="7" t="s">
        <v>24</v>
      </c>
      <c r="J47" s="5" t="s">
        <v>57</v>
      </c>
      <c r="K47" s="9" t="s">
        <v>47</v>
      </c>
      <c r="L47" s="5" t="s">
        <v>9862</v>
      </c>
      <c r="M47" s="5" t="s">
        <v>53</v>
      </c>
      <c r="N47" s="5" t="s">
        <v>55</v>
      </c>
      <c r="O47" s="5" t="b">
        <f t="shared" ca="1" si="0"/>
        <v>0</v>
      </c>
      <c r="P47" s="5" t="b">
        <f t="shared" ca="1" si="1"/>
        <v>1</v>
      </c>
      <c r="Q47" s="5"/>
      <c r="R47" s="5"/>
      <c r="S47" s="5"/>
      <c r="T47" s="5"/>
      <c r="U47" s="5"/>
      <c r="V47" s="5"/>
      <c r="W47" s="5"/>
      <c r="X47" s="5"/>
      <c r="Y47" s="5"/>
      <c r="Z47" s="5"/>
      <c r="AA47" s="5"/>
      <c r="AB47" s="5"/>
      <c r="AC47" s="5"/>
      <c r="AD47" s="5"/>
      <c r="AE47" s="5"/>
    </row>
    <row r="48" spans="1:31" ht="23.25" customHeight="1">
      <c r="A48" s="5" t="s">
        <v>9864</v>
      </c>
      <c r="B48" s="5" t="s">
        <v>9865</v>
      </c>
      <c r="C48" s="5" t="s">
        <v>20</v>
      </c>
      <c r="D48" s="5" t="s">
        <v>1173</v>
      </c>
      <c r="E48" s="20" t="s">
        <v>45</v>
      </c>
      <c r="F48" s="7">
        <v>4.5</v>
      </c>
      <c r="G48" s="7">
        <v>6</v>
      </c>
      <c r="H48" s="5" t="s">
        <v>272</v>
      </c>
      <c r="I48" s="5" t="s">
        <v>125</v>
      </c>
      <c r="J48" s="5" t="s">
        <v>76</v>
      </c>
      <c r="K48" s="5" t="s">
        <v>9868</v>
      </c>
      <c r="L48" s="5" t="s">
        <v>9869</v>
      </c>
      <c r="M48" s="5" t="s">
        <v>53</v>
      </c>
      <c r="N48" s="5" t="s">
        <v>44</v>
      </c>
      <c r="O48" s="5" t="b">
        <f t="shared" ca="1" si="0"/>
        <v>0</v>
      </c>
      <c r="P48" s="5" t="b">
        <f t="shared" ca="1" si="1"/>
        <v>1</v>
      </c>
      <c r="Q48" s="5"/>
      <c r="R48" s="5"/>
      <c r="S48" s="5"/>
      <c r="T48" s="5"/>
      <c r="U48" s="5"/>
      <c r="V48" s="5"/>
      <c r="W48" s="5"/>
      <c r="X48" s="5"/>
      <c r="Y48" s="5"/>
      <c r="Z48" s="5"/>
      <c r="AA48" s="5"/>
      <c r="AB48" s="5"/>
      <c r="AC48" s="5"/>
      <c r="AD48" s="5"/>
      <c r="AE48" s="5"/>
    </row>
    <row r="49" spans="1:31" ht="23.25" customHeight="1">
      <c r="A49" s="5" t="s">
        <v>1148</v>
      </c>
      <c r="B49" s="5" t="s">
        <v>1149</v>
      </c>
      <c r="C49" s="5" t="s">
        <v>41</v>
      </c>
      <c r="D49" s="5" t="s">
        <v>47</v>
      </c>
      <c r="E49" s="20" t="s">
        <v>45</v>
      </c>
      <c r="F49" s="7">
        <v>4.5</v>
      </c>
      <c r="G49" s="7">
        <v>6</v>
      </c>
      <c r="H49" s="5" t="s">
        <v>272</v>
      </c>
      <c r="I49" s="7" t="s">
        <v>24</v>
      </c>
      <c r="J49" s="5" t="s">
        <v>1152</v>
      </c>
      <c r="K49" s="5" t="s">
        <v>1153</v>
      </c>
      <c r="L49" s="5" t="s">
        <v>1156</v>
      </c>
      <c r="M49" s="5" t="s">
        <v>37</v>
      </c>
      <c r="N49" s="5" t="s">
        <v>237</v>
      </c>
      <c r="O49" s="5" t="b">
        <f t="shared" ca="1" si="0"/>
        <v>0</v>
      </c>
      <c r="P49" s="5" t="b">
        <f t="shared" ca="1" si="1"/>
        <v>1</v>
      </c>
      <c r="Q49" s="5"/>
      <c r="R49" s="5"/>
      <c r="S49" s="5"/>
      <c r="T49" s="5"/>
      <c r="U49" s="5"/>
      <c r="V49" s="5"/>
      <c r="W49" s="5"/>
      <c r="X49" s="5"/>
      <c r="Y49" s="5"/>
      <c r="Z49" s="5"/>
      <c r="AA49" s="5"/>
      <c r="AB49" s="5"/>
      <c r="AC49" s="5"/>
      <c r="AD49" s="5"/>
      <c r="AE49" s="5"/>
    </row>
    <row r="50" spans="1:31" ht="23.25" customHeight="1">
      <c r="A50" s="5" t="s">
        <v>9902</v>
      </c>
      <c r="B50" s="5" t="s">
        <v>9903</v>
      </c>
      <c r="C50" s="5" t="s">
        <v>41</v>
      </c>
      <c r="D50" s="5" t="s">
        <v>448</v>
      </c>
      <c r="E50" s="20" t="s">
        <v>45</v>
      </c>
      <c r="F50" s="7">
        <v>4.5</v>
      </c>
      <c r="G50" s="7">
        <v>9</v>
      </c>
      <c r="H50" s="5" t="s">
        <v>7913</v>
      </c>
      <c r="I50" s="7" t="s">
        <v>24</v>
      </c>
      <c r="J50" s="5" t="s">
        <v>484</v>
      </c>
      <c r="K50" s="5" t="s">
        <v>381</v>
      </c>
      <c r="L50" s="5" t="s">
        <v>9907</v>
      </c>
      <c r="M50" s="5" t="s">
        <v>37</v>
      </c>
      <c r="N50" s="5" t="s">
        <v>55</v>
      </c>
      <c r="O50" s="5" t="b">
        <f t="shared" ca="1" si="0"/>
        <v>0</v>
      </c>
      <c r="P50" s="5" t="b">
        <f t="shared" ca="1" si="1"/>
        <v>1</v>
      </c>
      <c r="Q50" s="5"/>
      <c r="R50" s="5"/>
      <c r="S50" s="5"/>
      <c r="T50" s="5"/>
      <c r="U50" s="5"/>
      <c r="V50" s="5"/>
      <c r="W50" s="5"/>
      <c r="X50" s="5"/>
      <c r="Y50" s="5"/>
      <c r="Z50" s="5"/>
      <c r="AA50" s="5"/>
      <c r="AB50" s="5"/>
      <c r="AC50" s="5"/>
      <c r="AD50" s="5"/>
      <c r="AE50" s="5"/>
    </row>
    <row r="51" spans="1:31" ht="23.25" customHeight="1">
      <c r="A51" s="14" t="s">
        <v>9876</v>
      </c>
      <c r="B51" s="14" t="s">
        <v>3805</v>
      </c>
      <c r="C51" s="14" t="s">
        <v>27</v>
      </c>
      <c r="D51" s="14" t="s">
        <v>85</v>
      </c>
      <c r="E51" s="21" t="s">
        <v>919</v>
      </c>
      <c r="F51" s="15">
        <v>4.5</v>
      </c>
      <c r="G51" s="15">
        <v>6</v>
      </c>
      <c r="H51" s="14" t="s">
        <v>272</v>
      </c>
      <c r="I51" s="14" t="s">
        <v>108</v>
      </c>
      <c r="J51" s="14" t="s">
        <v>57</v>
      </c>
      <c r="K51" s="16" t="s">
        <v>47</v>
      </c>
      <c r="L51" s="14" t="s">
        <v>9877</v>
      </c>
      <c r="M51" s="14" t="s">
        <v>37</v>
      </c>
      <c r="N51" s="14" t="s">
        <v>55</v>
      </c>
      <c r="O51" s="14" t="b">
        <f t="shared" ca="1" si="0"/>
        <v>0</v>
      </c>
      <c r="P51" s="14" t="b">
        <f t="shared" ca="1" si="1"/>
        <v>1</v>
      </c>
      <c r="Q51" s="5"/>
      <c r="R51" s="5"/>
      <c r="S51" s="5"/>
      <c r="T51" s="5"/>
      <c r="U51" s="5"/>
      <c r="V51" s="5"/>
      <c r="W51" s="5"/>
      <c r="X51" s="5"/>
      <c r="Y51" s="5"/>
      <c r="Z51" s="5"/>
      <c r="AA51" s="5"/>
      <c r="AB51" s="5"/>
      <c r="AC51" s="5"/>
      <c r="AD51" s="5"/>
      <c r="AE51" s="5"/>
    </row>
    <row r="52" spans="1:31" ht="23.25" customHeight="1">
      <c r="A52" s="5" t="s">
        <v>9918</v>
      </c>
      <c r="B52" s="5" t="s">
        <v>9919</v>
      </c>
      <c r="C52" s="5" t="s">
        <v>41</v>
      </c>
      <c r="D52" s="5" t="s">
        <v>94</v>
      </c>
      <c r="E52" s="20" t="s">
        <v>29</v>
      </c>
      <c r="F52" s="7">
        <v>4.5</v>
      </c>
      <c r="G52" s="7">
        <v>8</v>
      </c>
      <c r="H52" s="5" t="s">
        <v>1172</v>
      </c>
      <c r="I52" s="7" t="s">
        <v>24</v>
      </c>
      <c r="J52" s="5" t="s">
        <v>106</v>
      </c>
      <c r="K52" s="5" t="s">
        <v>9921</v>
      </c>
      <c r="L52" s="5" t="s">
        <v>9923</v>
      </c>
      <c r="M52" s="5" t="s">
        <v>53</v>
      </c>
      <c r="N52" s="5" t="s">
        <v>55</v>
      </c>
      <c r="O52" s="5" t="b">
        <f t="shared" ca="1" si="0"/>
        <v>0</v>
      </c>
      <c r="P52" s="5" t="b">
        <f t="shared" ca="1" si="1"/>
        <v>1</v>
      </c>
      <c r="Q52" s="5"/>
      <c r="R52" s="5"/>
      <c r="S52" s="5"/>
      <c r="T52" s="5"/>
      <c r="U52" s="5"/>
      <c r="V52" s="5"/>
      <c r="W52" s="5"/>
      <c r="X52" s="5"/>
      <c r="Y52" s="5"/>
      <c r="Z52" s="5"/>
      <c r="AA52" s="5"/>
      <c r="AB52" s="5"/>
      <c r="AC52" s="5"/>
      <c r="AD52" s="5"/>
      <c r="AE52" s="5"/>
    </row>
    <row r="53" spans="1:31" ht="23.25" customHeight="1">
      <c r="A53" s="5" t="s">
        <v>9914</v>
      </c>
      <c r="B53" s="5" t="s">
        <v>9915</v>
      </c>
      <c r="C53" s="5" t="s">
        <v>27</v>
      </c>
      <c r="D53" s="5" t="s">
        <v>199</v>
      </c>
      <c r="E53" s="20" t="s">
        <v>29</v>
      </c>
      <c r="F53" s="7">
        <v>4.5</v>
      </c>
      <c r="G53" s="7">
        <v>6</v>
      </c>
      <c r="H53" s="5" t="s">
        <v>272</v>
      </c>
      <c r="I53" s="5" t="s">
        <v>125</v>
      </c>
      <c r="J53" s="5" t="s">
        <v>3224</v>
      </c>
      <c r="K53" s="5" t="s">
        <v>9916</v>
      </c>
      <c r="L53" s="5" t="s">
        <v>9917</v>
      </c>
      <c r="M53" s="5" t="s">
        <v>100</v>
      </c>
      <c r="N53" s="5" t="s">
        <v>55</v>
      </c>
      <c r="O53" s="5" t="b">
        <f t="shared" ca="1" si="0"/>
        <v>0</v>
      </c>
      <c r="P53" s="5" t="b">
        <f t="shared" ca="1" si="1"/>
        <v>1</v>
      </c>
      <c r="Q53" s="5"/>
      <c r="R53" s="5"/>
      <c r="S53" s="5"/>
      <c r="T53" s="5"/>
      <c r="U53" s="5"/>
      <c r="V53" s="5"/>
      <c r="W53" s="5"/>
      <c r="X53" s="5"/>
      <c r="Y53" s="5"/>
      <c r="Z53" s="5"/>
      <c r="AA53" s="5"/>
      <c r="AB53" s="5"/>
      <c r="AC53" s="5"/>
      <c r="AD53" s="5"/>
      <c r="AE53" s="5"/>
    </row>
    <row r="54" spans="1:31" ht="23.25" customHeight="1">
      <c r="A54" s="5" t="s">
        <v>7521</v>
      </c>
      <c r="B54" s="5" t="s">
        <v>8507</v>
      </c>
      <c r="C54" s="5" t="s">
        <v>27</v>
      </c>
      <c r="D54" s="5" t="s">
        <v>75</v>
      </c>
      <c r="E54" s="20" t="s">
        <v>29</v>
      </c>
      <c r="F54" s="7">
        <v>4.5</v>
      </c>
      <c r="G54" s="7">
        <v>6</v>
      </c>
      <c r="H54" s="5" t="s">
        <v>272</v>
      </c>
      <c r="I54" s="7" t="s">
        <v>24</v>
      </c>
      <c r="J54" s="5" t="s">
        <v>117</v>
      </c>
      <c r="K54" s="5" t="s">
        <v>8509</v>
      </c>
      <c r="L54" s="5" t="s">
        <v>9929</v>
      </c>
      <c r="M54" s="5" t="s">
        <v>100</v>
      </c>
      <c r="N54" s="5" t="s">
        <v>55</v>
      </c>
      <c r="O54" s="5" t="b">
        <f t="shared" ca="1" si="0"/>
        <v>0</v>
      </c>
      <c r="P54" s="5" t="b">
        <f t="shared" ca="1" si="1"/>
        <v>1</v>
      </c>
      <c r="Q54" s="5"/>
      <c r="R54" s="5"/>
      <c r="S54" s="5"/>
      <c r="T54" s="5"/>
      <c r="U54" s="5"/>
      <c r="V54" s="5"/>
      <c r="W54" s="5"/>
      <c r="X54" s="5"/>
      <c r="Y54" s="5"/>
      <c r="Z54" s="5"/>
      <c r="AA54" s="5"/>
      <c r="AB54" s="5"/>
      <c r="AC54" s="5"/>
      <c r="AD54" s="5"/>
      <c r="AE54" s="5"/>
    </row>
    <row r="55" spans="1:31" ht="23.25" customHeight="1">
      <c r="A55" s="5" t="s">
        <v>17498</v>
      </c>
      <c r="B55" s="5" t="s">
        <v>17499</v>
      </c>
      <c r="C55" s="5" t="s">
        <v>27</v>
      </c>
      <c r="D55" s="5" t="s">
        <v>47</v>
      </c>
      <c r="E55" s="20" t="s">
        <v>95</v>
      </c>
      <c r="F55" s="7">
        <v>4.5</v>
      </c>
      <c r="G55" s="7">
        <v>6</v>
      </c>
      <c r="H55" s="5" t="s">
        <v>272</v>
      </c>
      <c r="I55" s="5" t="s">
        <v>125</v>
      </c>
      <c r="J55" s="5" t="s">
        <v>57</v>
      </c>
      <c r="K55" s="5" t="s">
        <v>255</v>
      </c>
      <c r="L55" s="5" t="s">
        <v>17502</v>
      </c>
      <c r="M55" s="5" t="s">
        <v>53</v>
      </c>
      <c r="N55" s="5" t="s">
        <v>38</v>
      </c>
      <c r="O55" s="5" t="b">
        <f t="shared" ca="1" si="0"/>
        <v>0</v>
      </c>
      <c r="P55" s="5" t="b">
        <f t="shared" ca="1" si="1"/>
        <v>1</v>
      </c>
      <c r="Q55" s="5"/>
      <c r="R55" s="5"/>
      <c r="S55" s="5"/>
      <c r="T55" s="5"/>
      <c r="U55" s="5"/>
      <c r="V55" s="5"/>
      <c r="W55" s="5"/>
      <c r="X55" s="5"/>
      <c r="Y55" s="5"/>
      <c r="Z55" s="5"/>
      <c r="AA55" s="5"/>
      <c r="AB55" s="5"/>
      <c r="AC55" s="5"/>
      <c r="AD55" s="5"/>
      <c r="AE55" s="5"/>
    </row>
    <row r="56" spans="1:31" ht="23.25" customHeight="1">
      <c r="A56" s="5" t="s">
        <v>17505</v>
      </c>
      <c r="B56" s="5" t="s">
        <v>17506</v>
      </c>
      <c r="C56" s="5" t="s">
        <v>27</v>
      </c>
      <c r="D56" s="5" t="s">
        <v>85</v>
      </c>
      <c r="E56" s="20" t="s">
        <v>45</v>
      </c>
      <c r="F56" s="7">
        <v>4.5</v>
      </c>
      <c r="G56" s="7">
        <v>6</v>
      </c>
      <c r="H56" s="5" t="s">
        <v>272</v>
      </c>
      <c r="I56" s="7" t="s">
        <v>24</v>
      </c>
      <c r="J56" s="5" t="s">
        <v>134</v>
      </c>
      <c r="K56" s="9" t="s">
        <v>47</v>
      </c>
      <c r="L56" s="5" t="s">
        <v>17508</v>
      </c>
      <c r="M56" s="5" t="s">
        <v>53</v>
      </c>
      <c r="N56" s="5" t="s">
        <v>55</v>
      </c>
      <c r="O56" s="5" t="b">
        <f t="shared" ca="1" si="0"/>
        <v>0</v>
      </c>
      <c r="P56" s="5" t="b">
        <f t="shared" ca="1" si="1"/>
        <v>1</v>
      </c>
      <c r="Q56" s="5"/>
      <c r="R56" s="5"/>
      <c r="S56" s="5"/>
      <c r="T56" s="5"/>
      <c r="U56" s="5"/>
      <c r="V56" s="5"/>
      <c r="W56" s="5"/>
      <c r="X56" s="5"/>
      <c r="Y56" s="5"/>
      <c r="Z56" s="5"/>
      <c r="AA56" s="5"/>
      <c r="AB56" s="5"/>
      <c r="AC56" s="5"/>
      <c r="AD56" s="5"/>
      <c r="AE56" s="5"/>
    </row>
    <row r="57" spans="1:31" ht="23.25" customHeight="1">
      <c r="A57" s="14" t="s">
        <v>17511</v>
      </c>
      <c r="B57" s="14" t="s">
        <v>17512</v>
      </c>
      <c r="C57" s="14" t="s">
        <v>27</v>
      </c>
      <c r="D57" s="14" t="s">
        <v>75</v>
      </c>
      <c r="E57" s="21" t="s">
        <v>45</v>
      </c>
      <c r="F57" s="15">
        <v>4.5</v>
      </c>
      <c r="G57" s="15">
        <v>6</v>
      </c>
      <c r="H57" s="14" t="s">
        <v>272</v>
      </c>
      <c r="I57" s="15" t="s">
        <v>24</v>
      </c>
      <c r="J57" s="14" t="s">
        <v>516</v>
      </c>
      <c r="K57" s="14" t="s">
        <v>17513</v>
      </c>
      <c r="L57" s="14" t="s">
        <v>17515</v>
      </c>
      <c r="M57" s="14" t="s">
        <v>100</v>
      </c>
      <c r="N57" s="14" t="s">
        <v>55</v>
      </c>
      <c r="O57" s="14" t="b">
        <f t="shared" ca="1" si="0"/>
        <v>0</v>
      </c>
      <c r="P57" s="14" t="b">
        <f t="shared" ca="1" si="1"/>
        <v>1</v>
      </c>
      <c r="Q57" s="5"/>
      <c r="R57" s="5"/>
      <c r="S57" s="5"/>
      <c r="T57" s="5"/>
      <c r="U57" s="5"/>
      <c r="V57" s="5"/>
      <c r="W57" s="5"/>
      <c r="X57" s="5"/>
      <c r="Y57" s="5"/>
      <c r="Z57" s="5"/>
      <c r="AA57" s="5"/>
      <c r="AB57" s="5"/>
      <c r="AC57" s="5"/>
      <c r="AD57" s="5"/>
      <c r="AE57" s="5"/>
    </row>
    <row r="58" spans="1:31" ht="23.25" customHeight="1">
      <c r="A58" s="5" t="s">
        <v>17518</v>
      </c>
      <c r="B58" s="5" t="s">
        <v>17519</v>
      </c>
      <c r="C58" s="5" t="s">
        <v>27</v>
      </c>
      <c r="D58" s="5" t="s">
        <v>80</v>
      </c>
      <c r="E58" s="20" t="s">
        <v>45</v>
      </c>
      <c r="F58" s="7">
        <v>4.5</v>
      </c>
      <c r="G58" s="7">
        <v>6</v>
      </c>
      <c r="H58" s="5" t="s">
        <v>272</v>
      </c>
      <c r="I58" s="7" t="s">
        <v>24</v>
      </c>
      <c r="J58" s="5" t="s">
        <v>134</v>
      </c>
      <c r="K58" s="5" t="s">
        <v>17520</v>
      </c>
      <c r="L58" s="5" t="s">
        <v>17521</v>
      </c>
      <c r="M58" s="5" t="s">
        <v>100</v>
      </c>
      <c r="N58" s="5" t="s">
        <v>55</v>
      </c>
      <c r="O58" s="5" t="b">
        <f t="shared" ca="1" si="0"/>
        <v>0</v>
      </c>
      <c r="P58" s="5" t="b">
        <f t="shared" ca="1" si="1"/>
        <v>1</v>
      </c>
      <c r="Q58" s="5"/>
      <c r="R58" s="5"/>
      <c r="S58" s="5"/>
      <c r="T58" s="5"/>
      <c r="U58" s="5"/>
      <c r="V58" s="5"/>
      <c r="W58" s="5"/>
      <c r="X58" s="5"/>
      <c r="Y58" s="5"/>
      <c r="Z58" s="5"/>
      <c r="AA58" s="5"/>
      <c r="AB58" s="5"/>
      <c r="AC58" s="5"/>
      <c r="AD58" s="5"/>
      <c r="AE58" s="5"/>
    </row>
    <row r="59" spans="1:31" ht="23.25" customHeight="1">
      <c r="A59" s="14" t="s">
        <v>17527</v>
      </c>
      <c r="B59" s="14" t="s">
        <v>17528</v>
      </c>
      <c r="C59" s="14" t="s">
        <v>20</v>
      </c>
      <c r="D59" s="14" t="s">
        <v>21</v>
      </c>
      <c r="E59" s="21" t="s">
        <v>45</v>
      </c>
      <c r="F59" s="15">
        <v>4.5</v>
      </c>
      <c r="G59" s="15">
        <v>6</v>
      </c>
      <c r="H59" s="14" t="s">
        <v>272</v>
      </c>
      <c r="I59" s="15" t="s">
        <v>24</v>
      </c>
      <c r="J59" s="14" t="s">
        <v>17529</v>
      </c>
      <c r="K59" s="14" t="s">
        <v>17530</v>
      </c>
      <c r="L59" s="22" t="s">
        <v>47</v>
      </c>
      <c r="M59" s="14" t="s">
        <v>100</v>
      </c>
      <c r="N59" s="14" t="s">
        <v>38</v>
      </c>
      <c r="O59" s="14" t="b">
        <f t="shared" ca="1" si="0"/>
        <v>0</v>
      </c>
      <c r="P59" s="14" t="b">
        <f t="shared" ca="1" si="1"/>
        <v>1</v>
      </c>
      <c r="Q59" s="5"/>
      <c r="R59" s="5"/>
      <c r="S59" s="5"/>
      <c r="T59" s="5"/>
      <c r="U59" s="5"/>
      <c r="V59" s="5"/>
      <c r="W59" s="5"/>
      <c r="X59" s="5"/>
      <c r="Y59" s="5"/>
      <c r="Z59" s="5"/>
      <c r="AA59" s="5"/>
      <c r="AB59" s="5"/>
      <c r="AC59" s="5"/>
      <c r="AD59" s="5"/>
      <c r="AE59" s="5"/>
    </row>
    <row r="60" spans="1:31" ht="23.25" customHeight="1">
      <c r="A60" s="5" t="s">
        <v>1457</v>
      </c>
      <c r="B60" s="5" t="s">
        <v>1629</v>
      </c>
      <c r="C60" s="5" t="s">
        <v>41</v>
      </c>
      <c r="D60" s="5" t="s">
        <v>94</v>
      </c>
      <c r="E60" s="20" t="s">
        <v>45</v>
      </c>
      <c r="F60" s="7">
        <v>4.5</v>
      </c>
      <c r="G60" s="7">
        <v>8</v>
      </c>
      <c r="H60" s="5" t="s">
        <v>1172</v>
      </c>
      <c r="I60" s="5" t="s">
        <v>31</v>
      </c>
      <c r="J60" s="5" t="s">
        <v>110</v>
      </c>
      <c r="K60" s="5" t="s">
        <v>1633</v>
      </c>
      <c r="L60" s="5" t="s">
        <v>1635</v>
      </c>
      <c r="M60" s="5" t="s">
        <v>100</v>
      </c>
      <c r="N60" s="5" t="s">
        <v>55</v>
      </c>
      <c r="O60" s="5" t="b">
        <f t="shared" ca="1" si="0"/>
        <v>0</v>
      </c>
      <c r="P60" s="5" t="b">
        <f t="shared" ca="1" si="1"/>
        <v>1</v>
      </c>
      <c r="Q60" s="5"/>
      <c r="R60" s="5"/>
      <c r="S60" s="5"/>
      <c r="T60" s="5"/>
      <c r="U60" s="5"/>
      <c r="V60" s="5"/>
      <c r="W60" s="5"/>
      <c r="X60" s="5"/>
      <c r="Y60" s="5"/>
      <c r="Z60" s="5"/>
      <c r="AA60" s="5"/>
      <c r="AB60" s="5"/>
      <c r="AC60" s="5"/>
      <c r="AD60" s="5"/>
      <c r="AE60" s="5"/>
    </row>
    <row r="61" spans="1:31" ht="23.25" customHeight="1">
      <c r="A61" s="5" t="s">
        <v>420</v>
      </c>
      <c r="B61" s="5" t="s">
        <v>421</v>
      </c>
      <c r="C61" s="5" t="s">
        <v>20</v>
      </c>
      <c r="D61" s="5" t="s">
        <v>21</v>
      </c>
      <c r="E61" s="20" t="s">
        <v>45</v>
      </c>
      <c r="F61" s="7">
        <v>5</v>
      </c>
      <c r="G61" s="7">
        <v>15</v>
      </c>
      <c r="H61" s="5" t="s">
        <v>424</v>
      </c>
      <c r="I61" s="7" t="s">
        <v>24</v>
      </c>
      <c r="J61" s="5" t="s">
        <v>57</v>
      </c>
      <c r="K61" s="5" t="s">
        <v>425</v>
      </c>
      <c r="L61" s="5" t="s">
        <v>426</v>
      </c>
      <c r="M61" s="5" t="s">
        <v>53</v>
      </c>
      <c r="N61" s="5" t="s">
        <v>55</v>
      </c>
      <c r="O61" s="5" t="b">
        <f t="shared" ca="1" si="0"/>
        <v>0</v>
      </c>
      <c r="P61" s="5" t="b">
        <f t="shared" ca="1" si="1"/>
        <v>1</v>
      </c>
      <c r="Q61" s="5"/>
      <c r="R61" s="5"/>
      <c r="S61" s="5"/>
      <c r="T61" s="5"/>
      <c r="U61" s="5"/>
      <c r="V61" s="5"/>
      <c r="W61" s="5"/>
      <c r="X61" s="5"/>
      <c r="Y61" s="5"/>
      <c r="Z61" s="5"/>
      <c r="AA61" s="5"/>
      <c r="AB61" s="5"/>
      <c r="AC61" s="5"/>
      <c r="AD61" s="5"/>
      <c r="AE61" s="5"/>
    </row>
    <row r="62" spans="1:31" ht="23.25" customHeight="1">
      <c r="A62" s="5" t="s">
        <v>468</v>
      </c>
      <c r="B62" s="5" t="s">
        <v>469</v>
      </c>
      <c r="C62" s="5" t="s">
        <v>27</v>
      </c>
      <c r="D62" s="5" t="s">
        <v>85</v>
      </c>
      <c r="E62" s="20" t="s">
        <v>45</v>
      </c>
      <c r="F62" s="11">
        <v>5</v>
      </c>
      <c r="G62" s="11">
        <v>10</v>
      </c>
      <c r="H62" s="5" t="s">
        <v>487</v>
      </c>
      <c r="I62" s="5" t="s">
        <v>125</v>
      </c>
      <c r="J62" s="5" t="s">
        <v>48</v>
      </c>
      <c r="K62" s="5" t="s">
        <v>491</v>
      </c>
      <c r="L62" s="5" t="s">
        <v>492</v>
      </c>
      <c r="M62" s="5" t="s">
        <v>100</v>
      </c>
      <c r="N62" s="5" t="s">
        <v>55</v>
      </c>
      <c r="O62" s="5" t="b">
        <f t="shared" ca="1" si="0"/>
        <v>0</v>
      </c>
      <c r="P62" s="5" t="b">
        <f t="shared" ca="1" si="1"/>
        <v>1</v>
      </c>
      <c r="Q62" s="5"/>
      <c r="R62" s="5"/>
      <c r="S62" s="5"/>
      <c r="T62" s="5"/>
      <c r="U62" s="5"/>
      <c r="V62" s="5"/>
      <c r="W62" s="5"/>
      <c r="X62" s="5"/>
      <c r="Y62" s="5"/>
      <c r="Z62" s="5"/>
      <c r="AA62" s="5"/>
      <c r="AB62" s="5"/>
      <c r="AC62" s="5"/>
      <c r="AD62" s="5"/>
      <c r="AE62" s="5"/>
    </row>
    <row r="63" spans="1:31" ht="23.25" customHeight="1">
      <c r="A63" s="5" t="s">
        <v>10010</v>
      </c>
      <c r="B63" s="5" t="s">
        <v>3574</v>
      </c>
      <c r="C63" s="5" t="s">
        <v>41</v>
      </c>
      <c r="D63" s="5" t="s">
        <v>114</v>
      </c>
      <c r="E63" s="20" t="s">
        <v>29</v>
      </c>
      <c r="F63" s="7">
        <v>5</v>
      </c>
      <c r="G63" s="7">
        <v>10</v>
      </c>
      <c r="H63" s="5" t="s">
        <v>347</v>
      </c>
      <c r="I63" s="7" t="s">
        <v>24</v>
      </c>
      <c r="J63" s="5" t="s">
        <v>117</v>
      </c>
      <c r="K63" s="5" t="s">
        <v>3579</v>
      </c>
      <c r="L63" s="5" t="s">
        <v>10011</v>
      </c>
      <c r="M63" s="5" t="s">
        <v>100</v>
      </c>
      <c r="N63" s="5" t="s">
        <v>55</v>
      </c>
      <c r="O63" s="5" t="b">
        <f t="shared" ca="1" si="0"/>
        <v>0</v>
      </c>
      <c r="P63" s="5" t="b">
        <f t="shared" ca="1" si="1"/>
        <v>1</v>
      </c>
      <c r="Q63" s="5"/>
      <c r="R63" s="5"/>
      <c r="S63" s="5"/>
      <c r="T63" s="5"/>
      <c r="U63" s="5"/>
      <c r="V63" s="5"/>
      <c r="W63" s="5"/>
      <c r="X63" s="5"/>
      <c r="Y63" s="5"/>
      <c r="Z63" s="5"/>
      <c r="AA63" s="5"/>
      <c r="AB63" s="5"/>
      <c r="AC63" s="5"/>
      <c r="AD63" s="5"/>
      <c r="AE63" s="5"/>
    </row>
    <row r="64" spans="1:31" ht="23.25" customHeight="1">
      <c r="A64" s="5" t="s">
        <v>10019</v>
      </c>
      <c r="B64" s="5" t="s">
        <v>10020</v>
      </c>
      <c r="C64" s="5" t="s">
        <v>41</v>
      </c>
      <c r="D64" s="5" t="s">
        <v>114</v>
      </c>
      <c r="E64" s="20" t="s">
        <v>45</v>
      </c>
      <c r="F64" s="7">
        <v>5</v>
      </c>
      <c r="G64" s="7">
        <v>15</v>
      </c>
      <c r="H64" s="5" t="s">
        <v>424</v>
      </c>
      <c r="I64" s="5" t="s">
        <v>108</v>
      </c>
      <c r="J64" s="5" t="s">
        <v>76</v>
      </c>
      <c r="K64" s="5" t="s">
        <v>10021</v>
      </c>
      <c r="L64" s="5" t="s">
        <v>10022</v>
      </c>
      <c r="M64" s="5" t="s">
        <v>100</v>
      </c>
      <c r="N64" s="5" t="s">
        <v>405</v>
      </c>
      <c r="O64" s="5" t="b">
        <f t="shared" ca="1" si="0"/>
        <v>0</v>
      </c>
      <c r="P64" s="5" t="b">
        <f t="shared" ca="1" si="1"/>
        <v>1</v>
      </c>
      <c r="Q64" s="5"/>
      <c r="R64" s="5"/>
      <c r="S64" s="5"/>
      <c r="T64" s="5"/>
      <c r="U64" s="5"/>
      <c r="V64" s="5"/>
      <c r="W64" s="5"/>
      <c r="X64" s="5"/>
      <c r="Y64" s="5"/>
      <c r="Z64" s="5"/>
      <c r="AA64" s="5"/>
      <c r="AB64" s="5"/>
      <c r="AC64" s="5"/>
      <c r="AD64" s="5"/>
      <c r="AE64" s="5"/>
    </row>
    <row r="65" spans="1:31" ht="23.25" customHeight="1">
      <c r="A65" s="5" t="s">
        <v>9556</v>
      </c>
      <c r="B65" s="5" t="s">
        <v>10025</v>
      </c>
      <c r="C65" s="5" t="s">
        <v>41</v>
      </c>
      <c r="D65" s="5" t="s">
        <v>47</v>
      </c>
      <c r="E65" s="20" t="s">
        <v>45</v>
      </c>
      <c r="F65" s="7">
        <v>5</v>
      </c>
      <c r="G65" s="7">
        <v>10</v>
      </c>
      <c r="H65" s="5" t="s">
        <v>347</v>
      </c>
      <c r="I65" s="7" t="s">
        <v>24</v>
      </c>
      <c r="J65" s="5" t="s">
        <v>10026</v>
      </c>
      <c r="K65" s="5" t="s">
        <v>10027</v>
      </c>
      <c r="L65" s="12" t="s">
        <v>47</v>
      </c>
      <c r="M65" s="5" t="s">
        <v>53</v>
      </c>
      <c r="N65" s="5" t="s">
        <v>55</v>
      </c>
      <c r="O65" s="5" t="b">
        <f t="shared" ca="1" si="0"/>
        <v>0</v>
      </c>
      <c r="P65" s="5" t="b">
        <f t="shared" ca="1" si="1"/>
        <v>1</v>
      </c>
      <c r="Q65" s="5"/>
      <c r="R65" s="5"/>
      <c r="S65" s="5"/>
      <c r="T65" s="5"/>
      <c r="U65" s="5"/>
      <c r="V65" s="5"/>
      <c r="W65" s="5"/>
      <c r="X65" s="5"/>
      <c r="Y65" s="5"/>
      <c r="Z65" s="5"/>
      <c r="AA65" s="5"/>
      <c r="AB65" s="5"/>
      <c r="AC65" s="5"/>
      <c r="AD65" s="5"/>
      <c r="AE65" s="5"/>
    </row>
    <row r="66" spans="1:31" ht="23.25" customHeight="1">
      <c r="A66" s="5" t="s">
        <v>9556</v>
      </c>
      <c r="B66" s="5" t="s">
        <v>10073</v>
      </c>
      <c r="C66" s="5" t="s">
        <v>41</v>
      </c>
      <c r="D66" s="5" t="s">
        <v>94</v>
      </c>
      <c r="E66" s="20" t="s">
        <v>45</v>
      </c>
      <c r="F66" s="7">
        <v>5</v>
      </c>
      <c r="G66" s="7">
        <v>10</v>
      </c>
      <c r="H66" s="5" t="s">
        <v>347</v>
      </c>
      <c r="I66" s="5" t="s">
        <v>125</v>
      </c>
      <c r="J66" s="5" t="s">
        <v>252</v>
      </c>
      <c r="K66" s="5" t="s">
        <v>10074</v>
      </c>
      <c r="L66" s="5" t="s">
        <v>10075</v>
      </c>
      <c r="M66" s="5" t="s">
        <v>53</v>
      </c>
      <c r="N66" s="5" t="s">
        <v>55</v>
      </c>
      <c r="O66" s="5" t="b">
        <f t="shared" ca="1" si="0"/>
        <v>0</v>
      </c>
      <c r="P66" s="5" t="b">
        <f t="shared" ca="1" si="1"/>
        <v>1</v>
      </c>
      <c r="Q66" s="5"/>
      <c r="R66" s="5"/>
      <c r="S66" s="5"/>
      <c r="T66" s="5"/>
      <c r="U66" s="5"/>
      <c r="V66" s="5"/>
      <c r="W66" s="5"/>
      <c r="X66" s="5"/>
      <c r="Y66" s="5"/>
      <c r="Z66" s="5"/>
      <c r="AA66" s="5"/>
      <c r="AB66" s="5"/>
      <c r="AC66" s="5"/>
      <c r="AD66" s="5"/>
      <c r="AE66" s="5"/>
    </row>
    <row r="67" spans="1:31" ht="23.25" customHeight="1">
      <c r="A67" s="5" t="s">
        <v>10082</v>
      </c>
      <c r="B67" s="5" t="s">
        <v>10085</v>
      </c>
      <c r="C67" s="5" t="s">
        <v>41</v>
      </c>
      <c r="D67" s="5" t="s">
        <v>94</v>
      </c>
      <c r="E67" s="20" t="s">
        <v>29</v>
      </c>
      <c r="F67" s="7">
        <v>5</v>
      </c>
      <c r="G67" s="7">
        <v>10</v>
      </c>
      <c r="H67" s="5" t="s">
        <v>347</v>
      </c>
      <c r="I67" s="5" t="s">
        <v>125</v>
      </c>
      <c r="J67" s="5" t="s">
        <v>48</v>
      </c>
      <c r="K67" s="5" t="s">
        <v>10088</v>
      </c>
      <c r="L67" s="5" t="s">
        <v>10089</v>
      </c>
      <c r="M67" s="5" t="s">
        <v>167</v>
      </c>
      <c r="N67" s="5" t="s">
        <v>44</v>
      </c>
      <c r="O67" s="5" t="b">
        <f t="shared" ca="1" si="0"/>
        <v>0</v>
      </c>
      <c r="P67" s="5" t="b">
        <f t="shared" ca="1" si="1"/>
        <v>1</v>
      </c>
      <c r="Q67" s="5"/>
      <c r="R67" s="5"/>
      <c r="S67" s="5"/>
      <c r="T67" s="5"/>
      <c r="U67" s="5"/>
      <c r="V67" s="5"/>
      <c r="W67" s="5"/>
      <c r="X67" s="5"/>
      <c r="Y67" s="5"/>
      <c r="Z67" s="5"/>
      <c r="AA67" s="5"/>
      <c r="AB67" s="5"/>
      <c r="AC67" s="5"/>
      <c r="AD67" s="5"/>
      <c r="AE67" s="5"/>
    </row>
    <row r="68" spans="1:31" ht="23.25" customHeight="1">
      <c r="A68" s="5" t="s">
        <v>10096</v>
      </c>
      <c r="B68" s="5" t="s">
        <v>1649</v>
      </c>
      <c r="C68" s="5" t="s">
        <v>20</v>
      </c>
      <c r="D68" s="5" t="s">
        <v>47</v>
      </c>
      <c r="E68" s="20" t="s">
        <v>29</v>
      </c>
      <c r="F68" s="11">
        <v>5</v>
      </c>
      <c r="G68" s="11">
        <v>10</v>
      </c>
      <c r="H68" s="5" t="s">
        <v>1653</v>
      </c>
      <c r="I68" s="5" t="s">
        <v>108</v>
      </c>
      <c r="J68" s="5" t="s">
        <v>48</v>
      </c>
      <c r="K68" s="5" t="s">
        <v>10097</v>
      </c>
      <c r="L68" s="5" t="s">
        <v>10098</v>
      </c>
      <c r="M68" s="5" t="s">
        <v>53</v>
      </c>
      <c r="N68" s="5" t="s">
        <v>55</v>
      </c>
      <c r="O68" s="5" t="b">
        <f t="shared" ca="1" si="0"/>
        <v>0</v>
      </c>
      <c r="P68" s="5" t="b">
        <f t="shared" ca="1" si="1"/>
        <v>1</v>
      </c>
      <c r="Q68" s="5"/>
      <c r="R68" s="5"/>
      <c r="S68" s="5"/>
      <c r="T68" s="5"/>
      <c r="U68" s="5"/>
      <c r="V68" s="5"/>
      <c r="W68" s="5"/>
      <c r="X68" s="5"/>
      <c r="Y68" s="5"/>
      <c r="Z68" s="5"/>
      <c r="AA68" s="5"/>
      <c r="AB68" s="5"/>
      <c r="AC68" s="5"/>
      <c r="AD68" s="5"/>
      <c r="AE68" s="5"/>
    </row>
    <row r="69" spans="1:31" ht="23.25" customHeight="1">
      <c r="A69" s="5" t="s">
        <v>10133</v>
      </c>
      <c r="B69" s="5" t="s">
        <v>10134</v>
      </c>
      <c r="C69" s="5" t="s">
        <v>41</v>
      </c>
      <c r="D69" s="5" t="s">
        <v>47</v>
      </c>
      <c r="E69" s="20" t="s">
        <v>29</v>
      </c>
      <c r="F69" s="7">
        <v>5</v>
      </c>
      <c r="G69" s="7">
        <v>15</v>
      </c>
      <c r="H69" s="5" t="s">
        <v>424</v>
      </c>
      <c r="I69" s="5" t="s">
        <v>108</v>
      </c>
      <c r="J69" s="5" t="s">
        <v>817</v>
      </c>
      <c r="K69" s="5" t="s">
        <v>10137</v>
      </c>
      <c r="L69" s="5" t="s">
        <v>10138</v>
      </c>
      <c r="M69" s="5" t="s">
        <v>53</v>
      </c>
      <c r="N69" s="5" t="s">
        <v>55</v>
      </c>
      <c r="O69" s="5" t="b">
        <f t="shared" ca="1" si="0"/>
        <v>0</v>
      </c>
      <c r="P69" s="5" t="b">
        <f t="shared" ca="1" si="1"/>
        <v>1</v>
      </c>
      <c r="Q69" s="5"/>
      <c r="R69" s="5"/>
      <c r="S69" s="5"/>
      <c r="T69" s="5"/>
      <c r="U69" s="5"/>
      <c r="V69" s="5"/>
      <c r="W69" s="5"/>
      <c r="X69" s="5"/>
      <c r="Y69" s="5"/>
      <c r="Z69" s="5"/>
      <c r="AA69" s="5"/>
      <c r="AB69" s="5"/>
      <c r="AC69" s="5"/>
      <c r="AD69" s="5"/>
      <c r="AE69" s="5"/>
    </row>
    <row r="70" spans="1:31" ht="23.25" customHeight="1">
      <c r="A70" s="5" t="s">
        <v>10143</v>
      </c>
      <c r="B70" s="5" t="s">
        <v>10144</v>
      </c>
      <c r="C70" s="5" t="s">
        <v>27</v>
      </c>
      <c r="D70" s="5" t="s">
        <v>85</v>
      </c>
      <c r="E70" s="20" t="s">
        <v>29</v>
      </c>
      <c r="F70" s="7">
        <v>5</v>
      </c>
      <c r="G70" s="7">
        <v>15</v>
      </c>
      <c r="H70" s="5" t="s">
        <v>424</v>
      </c>
      <c r="I70" s="5" t="s">
        <v>125</v>
      </c>
      <c r="J70" s="5" t="s">
        <v>1053</v>
      </c>
      <c r="K70" s="5" t="s">
        <v>626</v>
      </c>
      <c r="L70" s="5" t="s">
        <v>10146</v>
      </c>
      <c r="M70" s="5" t="s">
        <v>100</v>
      </c>
      <c r="N70" s="5" t="s">
        <v>55</v>
      </c>
      <c r="O70" s="5" t="b">
        <f t="shared" ca="1" si="0"/>
        <v>0</v>
      </c>
      <c r="P70" s="5" t="b">
        <f t="shared" ca="1" si="1"/>
        <v>1</v>
      </c>
      <c r="Q70" s="5"/>
      <c r="R70" s="5"/>
      <c r="S70" s="5"/>
      <c r="T70" s="5"/>
      <c r="U70" s="5"/>
      <c r="V70" s="5"/>
      <c r="W70" s="5"/>
      <c r="X70" s="5"/>
      <c r="Y70" s="5"/>
      <c r="Z70" s="5"/>
      <c r="AA70" s="5"/>
      <c r="AB70" s="5"/>
      <c r="AC70" s="5"/>
      <c r="AD70" s="5"/>
      <c r="AE70" s="5"/>
    </row>
    <row r="71" spans="1:31" ht="23.25" customHeight="1">
      <c r="A71" s="5" t="s">
        <v>2665</v>
      </c>
      <c r="B71" s="5" t="s">
        <v>17570</v>
      </c>
      <c r="C71" s="5" t="s">
        <v>20</v>
      </c>
      <c r="D71" s="5" t="s">
        <v>21</v>
      </c>
      <c r="E71" s="20" t="s">
        <v>45</v>
      </c>
      <c r="F71" s="7">
        <v>5</v>
      </c>
      <c r="G71" s="7">
        <v>10</v>
      </c>
      <c r="H71" s="5" t="s">
        <v>347</v>
      </c>
      <c r="I71" s="5" t="s">
        <v>108</v>
      </c>
      <c r="J71" s="5" t="s">
        <v>2145</v>
      </c>
      <c r="K71" s="5" t="s">
        <v>17571</v>
      </c>
      <c r="L71" s="5" t="s">
        <v>17572</v>
      </c>
      <c r="M71" s="5" t="s">
        <v>37</v>
      </c>
      <c r="N71" s="5" t="s">
        <v>55</v>
      </c>
      <c r="O71" s="5" t="b">
        <f t="shared" ca="1" si="0"/>
        <v>0</v>
      </c>
      <c r="P71" s="5" t="b">
        <f t="shared" ca="1" si="1"/>
        <v>1</v>
      </c>
      <c r="Q71" s="5"/>
      <c r="R71" s="5"/>
      <c r="S71" s="5"/>
      <c r="T71" s="5"/>
      <c r="U71" s="5"/>
      <c r="V71" s="5"/>
      <c r="W71" s="5"/>
      <c r="X71" s="5"/>
      <c r="Y71" s="5"/>
      <c r="Z71" s="5"/>
      <c r="AA71" s="5"/>
      <c r="AB71" s="5"/>
      <c r="AC71" s="5"/>
      <c r="AD71" s="5"/>
      <c r="AE71" s="5"/>
    </row>
    <row r="72" spans="1:31" ht="23.25" customHeight="1">
      <c r="A72" s="5" t="s">
        <v>9918</v>
      </c>
      <c r="B72" s="5" t="s">
        <v>7314</v>
      </c>
      <c r="C72" s="5" t="s">
        <v>41</v>
      </c>
      <c r="D72" s="5" t="s">
        <v>94</v>
      </c>
      <c r="E72" s="20" t="s">
        <v>29</v>
      </c>
      <c r="F72" s="7">
        <v>5</v>
      </c>
      <c r="G72" s="7">
        <v>10</v>
      </c>
      <c r="H72" s="5" t="s">
        <v>347</v>
      </c>
      <c r="I72" s="5" t="s">
        <v>125</v>
      </c>
      <c r="J72" s="5" t="s">
        <v>106</v>
      </c>
      <c r="K72" s="5" t="s">
        <v>7319</v>
      </c>
      <c r="L72" s="5" t="s">
        <v>17580</v>
      </c>
      <c r="M72" s="5" t="s">
        <v>53</v>
      </c>
      <c r="N72" s="5" t="s">
        <v>55</v>
      </c>
      <c r="O72" s="5" t="b">
        <f t="shared" ca="1" si="0"/>
        <v>0</v>
      </c>
      <c r="P72" s="5" t="b">
        <f t="shared" ca="1" si="1"/>
        <v>1</v>
      </c>
      <c r="Q72" s="5"/>
      <c r="R72" s="5"/>
      <c r="S72" s="5"/>
      <c r="T72" s="5"/>
      <c r="U72" s="5"/>
      <c r="V72" s="5"/>
      <c r="W72" s="5"/>
      <c r="X72" s="5"/>
      <c r="Y72" s="5"/>
      <c r="Z72" s="5"/>
      <c r="AA72" s="5"/>
      <c r="AB72" s="5"/>
      <c r="AC72" s="5"/>
      <c r="AD72" s="5"/>
      <c r="AE72" s="5"/>
    </row>
    <row r="73" spans="1:31" ht="23.25" customHeight="1">
      <c r="A73" s="5" t="s">
        <v>1918</v>
      </c>
      <c r="B73" s="5" t="s">
        <v>1919</v>
      </c>
      <c r="C73" s="5" t="s">
        <v>27</v>
      </c>
      <c r="D73" s="5" t="s">
        <v>290</v>
      </c>
      <c r="E73" s="20" t="s">
        <v>45</v>
      </c>
      <c r="F73" s="7">
        <v>5</v>
      </c>
      <c r="G73" s="7">
        <v>12</v>
      </c>
      <c r="H73" s="5" t="s">
        <v>359</v>
      </c>
      <c r="I73" s="7" t="s">
        <v>24</v>
      </c>
      <c r="J73" s="5" t="s">
        <v>34</v>
      </c>
      <c r="K73" s="5" t="s">
        <v>1927</v>
      </c>
      <c r="L73" s="5" t="s">
        <v>1929</v>
      </c>
      <c r="M73" s="5" t="s">
        <v>53</v>
      </c>
      <c r="N73" s="5" t="s">
        <v>55</v>
      </c>
      <c r="O73" s="5" t="b">
        <f t="shared" ca="1" si="0"/>
        <v>0</v>
      </c>
      <c r="P73" s="5" t="b">
        <f t="shared" ca="1" si="1"/>
        <v>1</v>
      </c>
      <c r="Q73" s="5"/>
      <c r="R73" s="5"/>
      <c r="S73" s="5"/>
      <c r="T73" s="5"/>
      <c r="U73" s="5"/>
      <c r="V73" s="5"/>
      <c r="W73" s="5"/>
      <c r="X73" s="5"/>
      <c r="Y73" s="5"/>
      <c r="Z73" s="5"/>
      <c r="AA73" s="5"/>
      <c r="AB73" s="5"/>
      <c r="AC73" s="5"/>
      <c r="AD73" s="5"/>
      <c r="AE73" s="5"/>
    </row>
    <row r="74" spans="1:31" ht="23.25" customHeight="1">
      <c r="A74" s="5" t="s">
        <v>7873</v>
      </c>
      <c r="B74" s="5" t="s">
        <v>17596</v>
      </c>
      <c r="C74" s="5" t="s">
        <v>41</v>
      </c>
      <c r="D74" s="5" t="s">
        <v>2462</v>
      </c>
      <c r="E74" s="20" t="s">
        <v>29</v>
      </c>
      <c r="F74" s="7">
        <v>5</v>
      </c>
      <c r="G74" s="7">
        <v>10</v>
      </c>
      <c r="H74" s="5" t="s">
        <v>347</v>
      </c>
      <c r="I74" s="5" t="s">
        <v>31</v>
      </c>
      <c r="J74" s="5" t="s">
        <v>999</v>
      </c>
      <c r="K74" s="5" t="s">
        <v>17597</v>
      </c>
      <c r="L74" s="5" t="s">
        <v>17598</v>
      </c>
      <c r="M74" s="5" t="s">
        <v>100</v>
      </c>
      <c r="N74" s="5" t="s">
        <v>55</v>
      </c>
      <c r="O74" s="5" t="b">
        <f t="shared" ca="1" si="0"/>
        <v>0</v>
      </c>
      <c r="P74" s="5" t="b">
        <f t="shared" ca="1" si="1"/>
        <v>1</v>
      </c>
      <c r="Q74" s="5"/>
      <c r="R74" s="5"/>
      <c r="S74" s="5"/>
      <c r="T74" s="5"/>
      <c r="U74" s="5"/>
      <c r="V74" s="5"/>
      <c r="W74" s="5"/>
      <c r="X74" s="5"/>
      <c r="Y74" s="5"/>
      <c r="Z74" s="5"/>
      <c r="AA74" s="5"/>
      <c r="AB74" s="5"/>
      <c r="AC74" s="5"/>
      <c r="AD74" s="5"/>
      <c r="AE74" s="5"/>
    </row>
    <row r="75" spans="1:31" ht="23.25" customHeight="1">
      <c r="A75" s="5" t="s">
        <v>2886</v>
      </c>
      <c r="B75" s="5" t="s">
        <v>17603</v>
      </c>
      <c r="C75" s="5" t="s">
        <v>27</v>
      </c>
      <c r="D75" s="5" t="s">
        <v>212</v>
      </c>
      <c r="E75" s="20" t="s">
        <v>29</v>
      </c>
      <c r="F75" s="7">
        <v>5</v>
      </c>
      <c r="G75" s="7">
        <v>15</v>
      </c>
      <c r="H75" s="5" t="s">
        <v>424</v>
      </c>
      <c r="I75" s="5" t="s">
        <v>108</v>
      </c>
      <c r="J75" s="5" t="s">
        <v>17604</v>
      </c>
      <c r="K75" s="5" t="s">
        <v>17606</v>
      </c>
      <c r="L75" s="5" t="s">
        <v>17608</v>
      </c>
      <c r="M75" s="5" t="s">
        <v>100</v>
      </c>
      <c r="N75" s="5" t="s">
        <v>55</v>
      </c>
      <c r="O75" s="5" t="b">
        <f t="shared" ca="1" si="0"/>
        <v>0</v>
      </c>
      <c r="P75" s="5" t="b">
        <f t="shared" ca="1" si="1"/>
        <v>1</v>
      </c>
      <c r="Q75" s="5"/>
      <c r="R75" s="5"/>
      <c r="S75" s="5"/>
      <c r="T75" s="5"/>
      <c r="U75" s="5"/>
      <c r="V75" s="5"/>
      <c r="W75" s="5"/>
      <c r="X75" s="5"/>
      <c r="Y75" s="5"/>
      <c r="Z75" s="5"/>
      <c r="AA75" s="5"/>
      <c r="AB75" s="5"/>
      <c r="AC75" s="5"/>
      <c r="AD75" s="5"/>
      <c r="AE75" s="5"/>
    </row>
    <row r="76" spans="1:31" ht="23.25" customHeight="1">
      <c r="A76" s="5" t="s">
        <v>17612</v>
      </c>
      <c r="B76" s="5" t="s">
        <v>17613</v>
      </c>
      <c r="C76" s="5" t="s">
        <v>170</v>
      </c>
      <c r="D76" s="5" t="s">
        <v>47</v>
      </c>
      <c r="E76" s="20" t="s">
        <v>919</v>
      </c>
      <c r="F76" s="7">
        <v>5</v>
      </c>
      <c r="G76" s="7">
        <v>10</v>
      </c>
      <c r="H76" s="5" t="s">
        <v>347</v>
      </c>
      <c r="I76" s="7" t="s">
        <v>24</v>
      </c>
      <c r="J76" s="5" t="s">
        <v>68</v>
      </c>
      <c r="K76" s="5" t="s">
        <v>17614</v>
      </c>
      <c r="L76" s="5" t="s">
        <v>17615</v>
      </c>
      <c r="M76" s="5" t="s">
        <v>37</v>
      </c>
      <c r="N76" s="5" t="s">
        <v>55</v>
      </c>
      <c r="O76" s="5" t="b">
        <f t="shared" ca="1" si="0"/>
        <v>0</v>
      </c>
      <c r="P76" s="5" t="b">
        <f t="shared" ca="1" si="1"/>
        <v>1</v>
      </c>
      <c r="Q76" s="5"/>
      <c r="R76" s="5"/>
      <c r="S76" s="5"/>
      <c r="T76" s="5"/>
      <c r="U76" s="5"/>
      <c r="V76" s="5"/>
      <c r="W76" s="5"/>
      <c r="X76" s="5"/>
      <c r="Y76" s="5"/>
      <c r="Z76" s="5"/>
      <c r="AA76" s="5"/>
      <c r="AB76" s="5"/>
      <c r="AC76" s="5"/>
      <c r="AD76" s="5"/>
      <c r="AE76" s="5"/>
    </row>
    <row r="77" spans="1:31" ht="23.25" customHeight="1">
      <c r="A77" s="5" t="s">
        <v>17622</v>
      </c>
      <c r="B77" s="5" t="s">
        <v>14354</v>
      </c>
      <c r="C77" s="5" t="s">
        <v>27</v>
      </c>
      <c r="D77" s="5" t="s">
        <v>47</v>
      </c>
      <c r="E77" s="20" t="s">
        <v>919</v>
      </c>
      <c r="F77" s="7">
        <v>5</v>
      </c>
      <c r="G77" s="7">
        <v>10</v>
      </c>
      <c r="H77" s="5" t="s">
        <v>347</v>
      </c>
      <c r="I77" s="7" t="s">
        <v>24</v>
      </c>
      <c r="J77" s="5" t="s">
        <v>4427</v>
      </c>
      <c r="K77" s="9" t="s">
        <v>47</v>
      </c>
      <c r="L77" s="5" t="s">
        <v>17625</v>
      </c>
      <c r="M77" s="5" t="s">
        <v>42</v>
      </c>
      <c r="N77" s="5" t="s">
        <v>237</v>
      </c>
      <c r="O77" s="5" t="b">
        <f t="shared" ca="1" si="0"/>
        <v>0</v>
      </c>
      <c r="P77" s="5" t="b">
        <f t="shared" ca="1" si="1"/>
        <v>1</v>
      </c>
      <c r="Q77" s="5"/>
      <c r="R77" s="5"/>
      <c r="S77" s="5"/>
      <c r="T77" s="5"/>
      <c r="U77" s="5"/>
      <c r="V77" s="5"/>
      <c r="W77" s="5"/>
      <c r="X77" s="5"/>
      <c r="Y77" s="5"/>
      <c r="Z77" s="5"/>
      <c r="AA77" s="5"/>
      <c r="AB77" s="5"/>
      <c r="AC77" s="5"/>
      <c r="AD77" s="5"/>
      <c r="AE77" s="5"/>
    </row>
    <row r="78" spans="1:31" ht="23.25" customHeight="1">
      <c r="A78" s="5" t="s">
        <v>17628</v>
      </c>
      <c r="B78" s="5" t="s">
        <v>17629</v>
      </c>
      <c r="C78" s="5" t="s">
        <v>20</v>
      </c>
      <c r="D78" s="5" t="s">
        <v>21</v>
      </c>
      <c r="E78" s="20" t="s">
        <v>45</v>
      </c>
      <c r="F78" s="7">
        <v>5</v>
      </c>
      <c r="G78" s="7">
        <v>10</v>
      </c>
      <c r="H78" s="5" t="s">
        <v>347</v>
      </c>
      <c r="I78" s="5" t="s">
        <v>125</v>
      </c>
      <c r="J78" s="5" t="s">
        <v>6832</v>
      </c>
      <c r="K78" s="5" t="s">
        <v>17630</v>
      </c>
      <c r="L78" s="5" t="s">
        <v>17631</v>
      </c>
      <c r="M78" s="5" t="s">
        <v>100</v>
      </c>
      <c r="N78" s="5" t="s">
        <v>55</v>
      </c>
      <c r="O78" s="5" t="b">
        <f t="shared" ca="1" si="0"/>
        <v>0</v>
      </c>
      <c r="P78" s="5" t="b">
        <f t="shared" ca="1" si="1"/>
        <v>1</v>
      </c>
      <c r="Q78" s="5"/>
      <c r="R78" s="5"/>
      <c r="S78" s="5"/>
      <c r="T78" s="5"/>
      <c r="U78" s="5"/>
      <c r="V78" s="5"/>
      <c r="W78" s="5"/>
      <c r="X78" s="5"/>
      <c r="Y78" s="5"/>
      <c r="Z78" s="5"/>
      <c r="AA78" s="5"/>
      <c r="AB78" s="5"/>
      <c r="AC78" s="5"/>
      <c r="AD78" s="5"/>
      <c r="AE78" s="5"/>
    </row>
    <row r="79" spans="1:31" ht="23.25" customHeight="1">
      <c r="A79" s="5" t="s">
        <v>1985</v>
      </c>
      <c r="B79" s="5" t="s">
        <v>1986</v>
      </c>
      <c r="C79" s="5" t="s">
        <v>170</v>
      </c>
      <c r="D79" s="5" t="s">
        <v>390</v>
      </c>
      <c r="E79" s="20" t="s">
        <v>45</v>
      </c>
      <c r="F79" s="7">
        <v>5</v>
      </c>
      <c r="G79" s="7">
        <v>15</v>
      </c>
      <c r="H79" s="5" t="s">
        <v>424</v>
      </c>
      <c r="I79" s="5" t="s">
        <v>66</v>
      </c>
      <c r="J79" s="5" t="s">
        <v>430</v>
      </c>
      <c r="K79" s="5" t="s">
        <v>1992</v>
      </c>
      <c r="L79" s="5" t="s">
        <v>1994</v>
      </c>
      <c r="M79" s="5" t="s">
        <v>53</v>
      </c>
      <c r="N79" s="5" t="s">
        <v>55</v>
      </c>
      <c r="O79" s="5" t="b">
        <f t="shared" ca="1" si="0"/>
        <v>0</v>
      </c>
      <c r="P79" s="5" t="b">
        <f t="shared" ca="1" si="1"/>
        <v>1</v>
      </c>
      <c r="Q79" s="5"/>
      <c r="R79" s="5"/>
      <c r="S79" s="5"/>
      <c r="T79" s="5"/>
      <c r="U79" s="5"/>
      <c r="V79" s="5"/>
      <c r="W79" s="5"/>
      <c r="X79" s="5"/>
      <c r="Y79" s="5"/>
      <c r="Z79" s="5"/>
      <c r="AA79" s="5"/>
      <c r="AB79" s="5"/>
      <c r="AC79" s="5"/>
      <c r="AD79" s="5"/>
      <c r="AE79" s="5"/>
    </row>
    <row r="80" spans="1:31" ht="23.25" customHeight="1">
      <c r="A80" s="5" t="s">
        <v>17639</v>
      </c>
      <c r="B80" s="5" t="s">
        <v>17640</v>
      </c>
      <c r="C80" s="5" t="s">
        <v>41</v>
      </c>
      <c r="D80" s="5" t="s">
        <v>47</v>
      </c>
      <c r="E80" s="20" t="s">
        <v>29</v>
      </c>
      <c r="F80" s="7">
        <v>5</v>
      </c>
      <c r="G80" s="7">
        <v>10</v>
      </c>
      <c r="H80" s="5" t="s">
        <v>347</v>
      </c>
      <c r="I80" s="7" t="s">
        <v>24</v>
      </c>
      <c r="J80" s="5" t="s">
        <v>17643</v>
      </c>
      <c r="K80" s="5" t="s">
        <v>17644</v>
      </c>
      <c r="L80" s="5" t="s">
        <v>17645</v>
      </c>
      <c r="M80" s="5" t="s">
        <v>648</v>
      </c>
      <c r="N80" s="5" t="s">
        <v>237</v>
      </c>
      <c r="O80" s="5" t="b">
        <f t="shared" ca="1" si="0"/>
        <v>0</v>
      </c>
      <c r="P80" s="5" t="b">
        <f t="shared" ca="1" si="1"/>
        <v>1</v>
      </c>
      <c r="Q80" s="5"/>
      <c r="R80" s="5"/>
      <c r="S80" s="5"/>
      <c r="T80" s="5"/>
      <c r="U80" s="5"/>
      <c r="V80" s="5"/>
      <c r="W80" s="5"/>
      <c r="X80" s="5"/>
      <c r="Y80" s="5"/>
      <c r="Z80" s="5"/>
      <c r="AA80" s="5"/>
      <c r="AB80" s="5"/>
      <c r="AC80" s="5"/>
      <c r="AD80" s="5"/>
      <c r="AE80" s="5"/>
    </row>
    <row r="81" spans="1:31" ht="23.25" customHeight="1">
      <c r="A81" s="5" t="s">
        <v>17648</v>
      </c>
      <c r="B81" s="5" t="s">
        <v>17649</v>
      </c>
      <c r="C81" s="5" t="s">
        <v>27</v>
      </c>
      <c r="D81" s="5" t="s">
        <v>85</v>
      </c>
      <c r="E81" s="20" t="s">
        <v>45</v>
      </c>
      <c r="F81" s="7">
        <v>5</v>
      </c>
      <c r="G81" s="7">
        <v>25</v>
      </c>
      <c r="H81" s="5" t="s">
        <v>391</v>
      </c>
      <c r="I81" s="5" t="s">
        <v>31</v>
      </c>
      <c r="J81" s="5" t="s">
        <v>68</v>
      </c>
      <c r="K81" s="9" t="s">
        <v>47</v>
      </c>
      <c r="L81" s="5" t="s">
        <v>17650</v>
      </c>
      <c r="M81" s="5" t="s">
        <v>37</v>
      </c>
      <c r="N81" s="5" t="s">
        <v>405</v>
      </c>
      <c r="O81" s="5" t="b">
        <f t="shared" ca="1" si="0"/>
        <v>0</v>
      </c>
      <c r="P81" s="5" t="b">
        <f t="shared" ca="1" si="1"/>
        <v>1</v>
      </c>
      <c r="Q81" s="5"/>
      <c r="R81" s="5"/>
      <c r="S81" s="5"/>
      <c r="T81" s="5"/>
      <c r="U81" s="5"/>
      <c r="V81" s="5"/>
      <c r="W81" s="5"/>
      <c r="X81" s="5"/>
      <c r="Y81" s="5"/>
      <c r="Z81" s="5"/>
      <c r="AA81" s="5"/>
      <c r="AB81" s="5"/>
      <c r="AC81" s="5"/>
      <c r="AD81" s="5"/>
      <c r="AE81" s="5"/>
    </row>
    <row r="82" spans="1:31" ht="23.25" customHeight="1">
      <c r="A82" s="5" t="s">
        <v>2102</v>
      </c>
      <c r="B82" s="5" t="s">
        <v>2104</v>
      </c>
      <c r="C82" s="5" t="s">
        <v>170</v>
      </c>
      <c r="D82" s="5" t="s">
        <v>435</v>
      </c>
      <c r="E82" s="20" t="s">
        <v>29</v>
      </c>
      <c r="F82" s="7">
        <v>5</v>
      </c>
      <c r="G82" s="7">
        <v>15</v>
      </c>
      <c r="H82" s="5" t="s">
        <v>424</v>
      </c>
      <c r="I82" s="5" t="s">
        <v>125</v>
      </c>
      <c r="J82" s="5" t="s">
        <v>187</v>
      </c>
      <c r="K82" s="5" t="s">
        <v>2109</v>
      </c>
      <c r="L82" s="5" t="s">
        <v>2111</v>
      </c>
      <c r="M82" s="5" t="s">
        <v>100</v>
      </c>
      <c r="N82" s="5" t="s">
        <v>55</v>
      </c>
      <c r="O82" s="5" t="b">
        <f t="shared" ca="1" si="0"/>
        <v>0</v>
      </c>
      <c r="P82" s="5" t="b">
        <f t="shared" ca="1" si="1"/>
        <v>1</v>
      </c>
      <c r="Q82" s="5"/>
      <c r="R82" s="5"/>
      <c r="S82" s="5"/>
      <c r="T82" s="5"/>
      <c r="U82" s="5"/>
      <c r="V82" s="5"/>
      <c r="W82" s="5"/>
      <c r="X82" s="5"/>
      <c r="Y82" s="5"/>
      <c r="Z82" s="5"/>
      <c r="AA82" s="5"/>
      <c r="AB82" s="5"/>
      <c r="AC82" s="5"/>
      <c r="AD82" s="5"/>
      <c r="AE82" s="5"/>
    </row>
    <row r="83" spans="1:31" ht="23.25" customHeight="1">
      <c r="A83" s="5" t="s">
        <v>17657</v>
      </c>
      <c r="B83" s="5" t="s">
        <v>640</v>
      </c>
      <c r="C83" s="5" t="s">
        <v>27</v>
      </c>
      <c r="D83" s="5" t="s">
        <v>212</v>
      </c>
      <c r="E83" s="20" t="s">
        <v>45</v>
      </c>
      <c r="F83" s="7">
        <v>5</v>
      </c>
      <c r="G83" s="7">
        <v>12</v>
      </c>
      <c r="H83" s="5" t="s">
        <v>359</v>
      </c>
      <c r="I83" s="5" t="s">
        <v>125</v>
      </c>
      <c r="J83" s="5" t="s">
        <v>644</v>
      </c>
      <c r="K83" s="5" t="s">
        <v>17659</v>
      </c>
      <c r="L83" s="5" t="s">
        <v>17660</v>
      </c>
      <c r="M83" s="5" t="s">
        <v>648</v>
      </c>
      <c r="N83" s="5" t="s">
        <v>405</v>
      </c>
      <c r="O83" s="5" t="b">
        <f t="shared" ca="1" si="0"/>
        <v>0</v>
      </c>
      <c r="P83" s="5" t="b">
        <f t="shared" ca="1" si="1"/>
        <v>1</v>
      </c>
      <c r="Q83" s="5"/>
      <c r="R83" s="5"/>
      <c r="S83" s="5"/>
      <c r="T83" s="5"/>
      <c r="U83" s="5"/>
      <c r="V83" s="5"/>
      <c r="W83" s="5"/>
      <c r="X83" s="5"/>
      <c r="Y83" s="5"/>
      <c r="Z83" s="5"/>
      <c r="AA83" s="5"/>
      <c r="AB83" s="5"/>
      <c r="AC83" s="5"/>
      <c r="AD83" s="5"/>
      <c r="AE83" s="5"/>
    </row>
    <row r="84" spans="1:31" ht="23.25" customHeight="1">
      <c r="A84" s="5" t="s">
        <v>2985</v>
      </c>
      <c r="B84" s="5" t="s">
        <v>17665</v>
      </c>
      <c r="C84" s="5" t="s">
        <v>41</v>
      </c>
      <c r="D84" s="5" t="s">
        <v>874</v>
      </c>
      <c r="E84" s="20" t="s">
        <v>45</v>
      </c>
      <c r="F84" s="7">
        <v>5</v>
      </c>
      <c r="G84" s="7">
        <v>10</v>
      </c>
      <c r="H84" s="5" t="s">
        <v>347</v>
      </c>
      <c r="I84" s="5" t="s">
        <v>31</v>
      </c>
      <c r="J84" s="5" t="s">
        <v>663</v>
      </c>
      <c r="K84" s="5" t="s">
        <v>17666</v>
      </c>
      <c r="L84" s="5" t="s">
        <v>17667</v>
      </c>
      <c r="M84" s="5" t="s">
        <v>100</v>
      </c>
      <c r="N84" s="5" t="s">
        <v>55</v>
      </c>
      <c r="O84" s="5" t="b">
        <f t="shared" ca="1" si="0"/>
        <v>0</v>
      </c>
      <c r="P84" s="5" t="b">
        <f t="shared" ca="1" si="1"/>
        <v>1</v>
      </c>
      <c r="Q84" s="5"/>
      <c r="R84" s="5"/>
      <c r="S84" s="5"/>
      <c r="T84" s="5"/>
      <c r="U84" s="5"/>
      <c r="V84" s="5"/>
      <c r="W84" s="5"/>
      <c r="X84" s="5"/>
      <c r="Y84" s="5"/>
      <c r="Z84" s="5"/>
      <c r="AA84" s="5"/>
      <c r="AB84" s="5"/>
      <c r="AC84" s="5"/>
      <c r="AD84" s="5"/>
      <c r="AE84" s="5"/>
    </row>
    <row r="85" spans="1:31" ht="23.25" customHeight="1">
      <c r="A85" s="5" t="s">
        <v>17670</v>
      </c>
      <c r="B85" s="5" t="s">
        <v>17671</v>
      </c>
      <c r="C85" s="5" t="s">
        <v>20</v>
      </c>
      <c r="D85" s="5" t="s">
        <v>3315</v>
      </c>
      <c r="E85" s="20" t="s">
        <v>45</v>
      </c>
      <c r="F85" s="7">
        <v>5</v>
      </c>
      <c r="G85" s="7">
        <v>15</v>
      </c>
      <c r="H85" s="5" t="s">
        <v>424</v>
      </c>
      <c r="I85" s="5" t="s">
        <v>125</v>
      </c>
      <c r="J85" s="5" t="s">
        <v>1770</v>
      </c>
      <c r="K85" s="5" t="s">
        <v>17672</v>
      </c>
      <c r="L85" s="5" t="s">
        <v>17673</v>
      </c>
      <c r="M85" s="5" t="s">
        <v>100</v>
      </c>
      <c r="N85" s="5" t="s">
        <v>55</v>
      </c>
      <c r="O85" s="5" t="b">
        <f t="shared" ca="1" si="0"/>
        <v>0</v>
      </c>
      <c r="P85" s="5" t="b">
        <f t="shared" ca="1" si="1"/>
        <v>1</v>
      </c>
      <c r="Q85" s="5"/>
      <c r="R85" s="5"/>
      <c r="S85" s="5"/>
      <c r="T85" s="5"/>
      <c r="U85" s="5"/>
      <c r="V85" s="5"/>
      <c r="W85" s="5"/>
      <c r="X85" s="5"/>
      <c r="Y85" s="5"/>
      <c r="Z85" s="5"/>
      <c r="AA85" s="5"/>
      <c r="AB85" s="5"/>
      <c r="AC85" s="5"/>
      <c r="AD85" s="5"/>
      <c r="AE85" s="5"/>
    </row>
    <row r="86" spans="1:31" ht="23.25" customHeight="1">
      <c r="A86" s="5" t="s">
        <v>10714</v>
      </c>
      <c r="B86" s="5" t="s">
        <v>2280</v>
      </c>
      <c r="C86" s="5" t="s">
        <v>20</v>
      </c>
      <c r="D86" s="5" t="s">
        <v>47</v>
      </c>
      <c r="E86" s="20" t="s">
        <v>45</v>
      </c>
      <c r="F86" s="7">
        <v>5</v>
      </c>
      <c r="G86" s="7">
        <v>15</v>
      </c>
      <c r="H86" s="5" t="s">
        <v>424</v>
      </c>
      <c r="I86" s="5" t="s">
        <v>31</v>
      </c>
      <c r="J86" s="5" t="s">
        <v>145</v>
      </c>
      <c r="K86" s="5" t="s">
        <v>17677</v>
      </c>
      <c r="L86" s="5" t="s">
        <v>17678</v>
      </c>
      <c r="M86" s="5" t="s">
        <v>53</v>
      </c>
      <c r="N86" s="5" t="s">
        <v>55</v>
      </c>
      <c r="O86" s="5" t="b">
        <f t="shared" ca="1" si="0"/>
        <v>0</v>
      </c>
      <c r="P86" s="5" t="b">
        <f t="shared" ca="1" si="1"/>
        <v>1</v>
      </c>
      <c r="Q86" s="5"/>
      <c r="R86" s="5"/>
      <c r="S86" s="5"/>
      <c r="T86" s="5"/>
      <c r="U86" s="5"/>
      <c r="V86" s="5"/>
      <c r="W86" s="5"/>
      <c r="X86" s="5"/>
      <c r="Y86" s="5"/>
      <c r="Z86" s="5"/>
      <c r="AA86" s="5"/>
      <c r="AB86" s="5"/>
      <c r="AC86" s="5"/>
      <c r="AD86" s="5"/>
      <c r="AE86" s="5"/>
    </row>
    <row r="87" spans="1:31" ht="23.25" customHeight="1">
      <c r="A87" s="5" t="s">
        <v>7521</v>
      </c>
      <c r="B87" s="5" t="s">
        <v>17680</v>
      </c>
      <c r="C87" s="5" t="s">
        <v>41</v>
      </c>
      <c r="D87" s="5" t="s">
        <v>94</v>
      </c>
      <c r="E87" s="20" t="s">
        <v>29</v>
      </c>
      <c r="F87" s="7">
        <v>5</v>
      </c>
      <c r="G87" s="7">
        <v>10</v>
      </c>
      <c r="H87" s="5" t="s">
        <v>347</v>
      </c>
      <c r="I87" s="5" t="s">
        <v>125</v>
      </c>
      <c r="J87" s="5" t="s">
        <v>106</v>
      </c>
      <c r="K87" s="5" t="s">
        <v>17681</v>
      </c>
      <c r="L87" s="5" t="s">
        <v>17683</v>
      </c>
      <c r="M87" s="5" t="s">
        <v>53</v>
      </c>
      <c r="N87" s="5" t="s">
        <v>55</v>
      </c>
      <c r="O87" s="5" t="b">
        <f t="shared" ca="1" si="0"/>
        <v>0</v>
      </c>
      <c r="P87" s="5" t="b">
        <f t="shared" ca="1" si="1"/>
        <v>1</v>
      </c>
      <c r="Q87" s="5"/>
      <c r="R87" s="5"/>
      <c r="S87" s="5"/>
      <c r="T87" s="5"/>
      <c r="U87" s="5"/>
      <c r="V87" s="5"/>
      <c r="W87" s="5"/>
      <c r="X87" s="5"/>
      <c r="Y87" s="5"/>
      <c r="Z87" s="5"/>
      <c r="AA87" s="5"/>
      <c r="AB87" s="5"/>
      <c r="AC87" s="5"/>
      <c r="AD87" s="5"/>
      <c r="AE87" s="5"/>
    </row>
    <row r="88" spans="1:31" ht="23.25" customHeight="1">
      <c r="A88" s="5" t="s">
        <v>10178</v>
      </c>
      <c r="B88" s="5" t="s">
        <v>10179</v>
      </c>
      <c r="C88" s="5" t="s">
        <v>41</v>
      </c>
      <c r="D88" s="5" t="s">
        <v>448</v>
      </c>
      <c r="E88" s="20" t="s">
        <v>29</v>
      </c>
      <c r="F88" s="7">
        <v>5</v>
      </c>
      <c r="G88" s="7">
        <v>8</v>
      </c>
      <c r="H88" s="5" t="s">
        <v>222</v>
      </c>
      <c r="I88" s="5" t="s">
        <v>125</v>
      </c>
      <c r="J88" s="5" t="s">
        <v>2705</v>
      </c>
      <c r="K88" s="5" t="s">
        <v>10180</v>
      </c>
      <c r="L88" s="5" t="s">
        <v>10181</v>
      </c>
      <c r="M88" s="5" t="s">
        <v>37</v>
      </c>
      <c r="N88" s="5" t="s">
        <v>55</v>
      </c>
      <c r="O88" s="5" t="b">
        <f t="shared" ca="1" si="0"/>
        <v>0</v>
      </c>
      <c r="P88" s="5" t="b">
        <f t="shared" ca="1" si="1"/>
        <v>1</v>
      </c>
      <c r="Q88" s="5"/>
      <c r="R88" s="5"/>
      <c r="S88" s="5"/>
      <c r="T88" s="5"/>
      <c r="U88" s="5"/>
      <c r="V88" s="5"/>
      <c r="W88" s="5"/>
      <c r="X88" s="5"/>
      <c r="Y88" s="5"/>
      <c r="Z88" s="5"/>
      <c r="AA88" s="5"/>
      <c r="AB88" s="5"/>
      <c r="AC88" s="5"/>
      <c r="AD88" s="5"/>
      <c r="AE88" s="5"/>
    </row>
    <row r="89" spans="1:31" ht="23.25" customHeight="1">
      <c r="A89" s="5" t="s">
        <v>2886</v>
      </c>
      <c r="B89" s="5" t="s">
        <v>4720</v>
      </c>
      <c r="C89" s="5" t="s">
        <v>41</v>
      </c>
      <c r="D89" s="5" t="s">
        <v>94</v>
      </c>
      <c r="E89" s="20" t="s">
        <v>29</v>
      </c>
      <c r="F89" s="7">
        <v>5</v>
      </c>
      <c r="G89" s="7">
        <v>8</v>
      </c>
      <c r="H89" s="5" t="s">
        <v>222</v>
      </c>
      <c r="I89" s="5" t="s">
        <v>31</v>
      </c>
      <c r="J89" s="5" t="s">
        <v>57</v>
      </c>
      <c r="K89" s="5" t="s">
        <v>381</v>
      </c>
      <c r="L89" s="5" t="s">
        <v>10237</v>
      </c>
      <c r="M89" s="5" t="s">
        <v>100</v>
      </c>
      <c r="N89" s="5" t="s">
        <v>55</v>
      </c>
      <c r="O89" s="5" t="b">
        <f t="shared" ca="1" si="0"/>
        <v>0</v>
      </c>
      <c r="P89" s="5" t="b">
        <f t="shared" ca="1" si="1"/>
        <v>1</v>
      </c>
      <c r="Q89" s="5"/>
      <c r="R89" s="5"/>
      <c r="S89" s="5"/>
      <c r="T89" s="5"/>
      <c r="U89" s="5"/>
      <c r="V89" s="5"/>
      <c r="W89" s="5"/>
      <c r="X89" s="5"/>
      <c r="Y89" s="5"/>
      <c r="Z89" s="5"/>
      <c r="AA89" s="5"/>
      <c r="AB89" s="5"/>
      <c r="AC89" s="5"/>
      <c r="AD89" s="5"/>
      <c r="AE89" s="5"/>
    </row>
    <row r="90" spans="1:31" ht="23.25" customHeight="1">
      <c r="A90" s="5" t="s">
        <v>2886</v>
      </c>
      <c r="B90" s="5" t="s">
        <v>10229</v>
      </c>
      <c r="C90" s="5" t="s">
        <v>170</v>
      </c>
      <c r="D90" s="5" t="s">
        <v>342</v>
      </c>
      <c r="E90" s="20" t="s">
        <v>29</v>
      </c>
      <c r="F90" s="7">
        <v>5</v>
      </c>
      <c r="G90" s="7">
        <v>8</v>
      </c>
      <c r="H90" s="5" t="s">
        <v>222</v>
      </c>
      <c r="I90" s="5" t="s">
        <v>125</v>
      </c>
      <c r="J90" s="5" t="s">
        <v>57</v>
      </c>
      <c r="K90" s="5" t="s">
        <v>10230</v>
      </c>
      <c r="L90" s="5" t="s">
        <v>10233</v>
      </c>
      <c r="M90" s="5" t="s">
        <v>37</v>
      </c>
      <c r="N90" s="5" t="s">
        <v>55</v>
      </c>
      <c r="O90" s="5" t="b">
        <f t="shared" ca="1" si="0"/>
        <v>0</v>
      </c>
      <c r="P90" s="5" t="b">
        <f t="shared" ca="1" si="1"/>
        <v>1</v>
      </c>
      <c r="Q90" s="5"/>
      <c r="R90" s="5"/>
      <c r="S90" s="5"/>
      <c r="T90" s="5"/>
      <c r="U90" s="5"/>
      <c r="V90" s="5"/>
      <c r="W90" s="5"/>
      <c r="X90" s="5"/>
      <c r="Y90" s="5"/>
      <c r="Z90" s="5"/>
      <c r="AA90" s="5"/>
      <c r="AB90" s="5"/>
      <c r="AC90" s="5"/>
      <c r="AD90" s="5"/>
      <c r="AE90" s="5"/>
    </row>
    <row r="91" spans="1:31" ht="23.25" customHeight="1">
      <c r="A91" s="14" t="s">
        <v>10246</v>
      </c>
      <c r="B91" s="14" t="s">
        <v>10247</v>
      </c>
      <c r="C91" s="14" t="s">
        <v>27</v>
      </c>
      <c r="D91" s="14" t="s">
        <v>47</v>
      </c>
      <c r="E91" s="21" t="s">
        <v>45</v>
      </c>
      <c r="F91" s="15">
        <v>5</v>
      </c>
      <c r="G91" s="15">
        <v>9</v>
      </c>
      <c r="H91" s="14" t="s">
        <v>2344</v>
      </c>
      <c r="I91" s="15" t="s">
        <v>24</v>
      </c>
      <c r="J91" s="14" t="s">
        <v>5354</v>
      </c>
      <c r="K91" s="14" t="s">
        <v>10248</v>
      </c>
      <c r="L91" s="14" t="s">
        <v>10249</v>
      </c>
      <c r="M91" s="14" t="s">
        <v>37</v>
      </c>
      <c r="N91" s="14" t="s">
        <v>55</v>
      </c>
      <c r="O91" s="14" t="b">
        <f t="shared" ca="1" si="0"/>
        <v>0</v>
      </c>
      <c r="P91" s="14" t="b">
        <f t="shared" ca="1" si="1"/>
        <v>1</v>
      </c>
      <c r="Q91" s="5"/>
      <c r="R91" s="5"/>
      <c r="S91" s="5"/>
      <c r="T91" s="5"/>
      <c r="U91" s="5"/>
      <c r="V91" s="5"/>
      <c r="W91" s="5"/>
      <c r="X91" s="5"/>
      <c r="Y91" s="5"/>
      <c r="Z91" s="5"/>
      <c r="AA91" s="5"/>
      <c r="AB91" s="5"/>
      <c r="AC91" s="5"/>
      <c r="AD91" s="5"/>
      <c r="AE91" s="5"/>
    </row>
    <row r="92" spans="1:31" ht="23.25" customHeight="1">
      <c r="A92" s="5" t="s">
        <v>248</v>
      </c>
      <c r="B92" s="5" t="s">
        <v>10188</v>
      </c>
      <c r="C92" s="5" t="s">
        <v>41</v>
      </c>
      <c r="D92" s="5" t="s">
        <v>47</v>
      </c>
      <c r="E92" s="20" t="s">
        <v>45</v>
      </c>
      <c r="F92" s="7">
        <v>5</v>
      </c>
      <c r="G92" s="7">
        <v>9</v>
      </c>
      <c r="H92" s="5" t="s">
        <v>2344</v>
      </c>
      <c r="I92" s="7" t="s">
        <v>24</v>
      </c>
      <c r="J92" s="5" t="s">
        <v>947</v>
      </c>
      <c r="K92" s="5" t="s">
        <v>10189</v>
      </c>
      <c r="L92" s="5" t="s">
        <v>10190</v>
      </c>
      <c r="M92" s="5" t="s">
        <v>53</v>
      </c>
      <c r="N92" s="5" t="s">
        <v>55</v>
      </c>
      <c r="O92" s="5" t="b">
        <f t="shared" ca="1" si="0"/>
        <v>0</v>
      </c>
      <c r="P92" s="5" t="b">
        <f t="shared" ca="1" si="1"/>
        <v>1</v>
      </c>
      <c r="Q92" s="5"/>
      <c r="R92" s="5"/>
      <c r="S92" s="5"/>
      <c r="T92" s="5"/>
      <c r="U92" s="5"/>
      <c r="V92" s="5"/>
      <c r="W92" s="5"/>
      <c r="X92" s="5"/>
      <c r="Y92" s="5"/>
      <c r="Z92" s="5"/>
      <c r="AA92" s="5"/>
      <c r="AB92" s="5"/>
      <c r="AC92" s="5"/>
      <c r="AD92" s="5"/>
      <c r="AE92" s="5"/>
    </row>
    <row r="93" spans="1:31" ht="23.25" customHeight="1">
      <c r="A93" s="5" t="s">
        <v>9918</v>
      </c>
      <c r="B93" s="5" t="s">
        <v>7133</v>
      </c>
      <c r="C93" s="5" t="s">
        <v>41</v>
      </c>
      <c r="D93" s="5" t="s">
        <v>94</v>
      </c>
      <c r="E93" s="20" t="s">
        <v>29</v>
      </c>
      <c r="F93" s="7">
        <v>5</v>
      </c>
      <c r="G93" s="7">
        <v>8</v>
      </c>
      <c r="H93" s="5" t="s">
        <v>222</v>
      </c>
      <c r="I93" s="7" t="s">
        <v>24</v>
      </c>
      <c r="J93" s="5" t="s">
        <v>57</v>
      </c>
      <c r="K93" s="5" t="s">
        <v>7135</v>
      </c>
      <c r="L93" s="5" t="s">
        <v>10242</v>
      </c>
      <c r="M93" s="5" t="s">
        <v>100</v>
      </c>
      <c r="N93" s="5" t="s">
        <v>55</v>
      </c>
      <c r="O93" s="5" t="b">
        <f t="shared" ca="1" si="0"/>
        <v>0</v>
      </c>
      <c r="P93" s="5" t="b">
        <f t="shared" ca="1" si="1"/>
        <v>1</v>
      </c>
      <c r="Q93" s="5"/>
      <c r="R93" s="5"/>
      <c r="S93" s="5"/>
      <c r="T93" s="5"/>
      <c r="U93" s="5"/>
      <c r="V93" s="5"/>
      <c r="W93" s="5"/>
      <c r="X93" s="5"/>
      <c r="Y93" s="5"/>
      <c r="Z93" s="5"/>
      <c r="AA93" s="5"/>
      <c r="AB93" s="5"/>
      <c r="AC93" s="5"/>
      <c r="AD93" s="5"/>
      <c r="AE93" s="5"/>
    </row>
    <row r="94" spans="1:31" ht="23.25" customHeight="1">
      <c r="A94" s="5" t="s">
        <v>17718</v>
      </c>
      <c r="B94" s="5" t="s">
        <v>17719</v>
      </c>
      <c r="C94" s="5" t="s">
        <v>41</v>
      </c>
      <c r="D94" s="5" t="s">
        <v>47</v>
      </c>
      <c r="E94" s="20" t="s">
        <v>29</v>
      </c>
      <c r="F94" s="7">
        <v>5</v>
      </c>
      <c r="G94" s="7">
        <v>9</v>
      </c>
      <c r="H94" s="5" t="s">
        <v>2344</v>
      </c>
      <c r="I94" s="5" t="s">
        <v>108</v>
      </c>
      <c r="J94" s="5" t="s">
        <v>57</v>
      </c>
      <c r="K94" s="5" t="s">
        <v>17720</v>
      </c>
      <c r="L94" s="5" t="s">
        <v>17721</v>
      </c>
      <c r="M94" s="5" t="s">
        <v>37</v>
      </c>
      <c r="N94" s="5" t="s">
        <v>405</v>
      </c>
      <c r="O94" s="5" t="b">
        <f t="shared" ca="1" si="0"/>
        <v>0</v>
      </c>
      <c r="P94" s="5" t="b">
        <f t="shared" ca="1" si="1"/>
        <v>1</v>
      </c>
      <c r="Q94" s="5"/>
      <c r="R94" s="5"/>
      <c r="S94" s="5"/>
      <c r="T94" s="5"/>
      <c r="U94" s="5"/>
      <c r="V94" s="5"/>
      <c r="W94" s="5"/>
      <c r="X94" s="5"/>
      <c r="Y94" s="5"/>
      <c r="Z94" s="5"/>
      <c r="AA94" s="5"/>
      <c r="AB94" s="5"/>
      <c r="AC94" s="5"/>
      <c r="AD94" s="5"/>
      <c r="AE94" s="5"/>
    </row>
    <row r="95" spans="1:31" ht="23.25" customHeight="1">
      <c r="A95" s="5" t="s">
        <v>17724</v>
      </c>
      <c r="B95" s="5" t="s">
        <v>17725</v>
      </c>
      <c r="C95" s="5" t="s">
        <v>41</v>
      </c>
      <c r="D95" s="5" t="s">
        <v>169</v>
      </c>
      <c r="E95" s="20" t="s">
        <v>29</v>
      </c>
      <c r="F95" s="7">
        <v>5</v>
      </c>
      <c r="G95" s="7">
        <v>8</v>
      </c>
      <c r="H95" s="5" t="s">
        <v>222</v>
      </c>
      <c r="I95" s="7" t="s">
        <v>24</v>
      </c>
      <c r="J95" s="5" t="s">
        <v>16678</v>
      </c>
      <c r="K95" s="5" t="s">
        <v>17727</v>
      </c>
      <c r="L95" s="5" t="s">
        <v>17729</v>
      </c>
      <c r="M95" s="5" t="s">
        <v>42</v>
      </c>
      <c r="N95" s="5" t="s">
        <v>55</v>
      </c>
      <c r="O95" s="5" t="b">
        <f t="shared" ca="1" si="0"/>
        <v>0</v>
      </c>
      <c r="P95" s="5" t="b">
        <f t="shared" ca="1" si="1"/>
        <v>1</v>
      </c>
      <c r="Q95" s="5"/>
      <c r="R95" s="5"/>
      <c r="S95" s="5"/>
      <c r="T95" s="5"/>
      <c r="U95" s="5"/>
      <c r="V95" s="5"/>
      <c r="W95" s="5"/>
      <c r="X95" s="5"/>
      <c r="Y95" s="5"/>
      <c r="Z95" s="5"/>
      <c r="AA95" s="5"/>
      <c r="AB95" s="5"/>
      <c r="AC95" s="5"/>
      <c r="AD95" s="5"/>
      <c r="AE95" s="5"/>
    </row>
    <row r="96" spans="1:31" ht="23.25" customHeight="1">
      <c r="A96" s="5" t="s">
        <v>2886</v>
      </c>
      <c r="B96" s="5" t="s">
        <v>9597</v>
      </c>
      <c r="C96" s="5" t="s">
        <v>170</v>
      </c>
      <c r="D96" s="5" t="s">
        <v>378</v>
      </c>
      <c r="E96" s="20" t="s">
        <v>45</v>
      </c>
      <c r="F96" s="7">
        <v>5</v>
      </c>
      <c r="G96" s="7">
        <v>6</v>
      </c>
      <c r="H96" s="5" t="s">
        <v>2691</v>
      </c>
      <c r="I96" s="7" t="s">
        <v>24</v>
      </c>
      <c r="J96" s="5" t="s">
        <v>76</v>
      </c>
      <c r="K96" s="9" t="s">
        <v>47</v>
      </c>
      <c r="L96" s="5" t="s">
        <v>17738</v>
      </c>
      <c r="M96" s="5" t="s">
        <v>53</v>
      </c>
      <c r="N96" s="5" t="s">
        <v>55</v>
      </c>
      <c r="O96" s="5" t="b">
        <f t="shared" ca="1" si="0"/>
        <v>0</v>
      </c>
      <c r="P96" s="5" t="b">
        <f t="shared" ca="1" si="1"/>
        <v>1</v>
      </c>
      <c r="Q96" s="5"/>
      <c r="R96" s="5"/>
      <c r="S96" s="5"/>
      <c r="T96" s="5"/>
      <c r="U96" s="5"/>
      <c r="V96" s="5"/>
      <c r="W96" s="5"/>
      <c r="X96" s="5"/>
      <c r="Y96" s="5"/>
      <c r="Z96" s="5"/>
      <c r="AA96" s="5"/>
      <c r="AB96" s="5"/>
      <c r="AC96" s="5"/>
      <c r="AD96" s="5"/>
      <c r="AE96" s="5"/>
    </row>
    <row r="97" spans="1:31" ht="23.25" customHeight="1">
      <c r="A97" s="5" t="s">
        <v>17743</v>
      </c>
      <c r="B97" s="5" t="s">
        <v>15120</v>
      </c>
      <c r="C97" s="5" t="s">
        <v>41</v>
      </c>
      <c r="D97" s="5" t="s">
        <v>375</v>
      </c>
      <c r="E97" s="20" t="s">
        <v>29</v>
      </c>
      <c r="F97" s="7">
        <v>5</v>
      </c>
      <c r="G97" s="7">
        <v>7</v>
      </c>
      <c r="H97" s="5" t="s">
        <v>684</v>
      </c>
      <c r="I97" s="5" t="s">
        <v>125</v>
      </c>
      <c r="J97" s="5" t="s">
        <v>3347</v>
      </c>
      <c r="K97" s="5" t="s">
        <v>17745</v>
      </c>
      <c r="L97" s="5" t="s">
        <v>17747</v>
      </c>
      <c r="M97" s="5" t="s">
        <v>42</v>
      </c>
      <c r="N97" s="5" t="s">
        <v>55</v>
      </c>
      <c r="O97" s="5" t="b">
        <f t="shared" ca="1" si="0"/>
        <v>0</v>
      </c>
      <c r="P97" s="5" t="b">
        <f t="shared" ca="1" si="1"/>
        <v>1</v>
      </c>
      <c r="Q97" s="5"/>
      <c r="R97" s="5"/>
      <c r="S97" s="5"/>
      <c r="T97" s="5"/>
      <c r="U97" s="5"/>
      <c r="V97" s="5"/>
      <c r="W97" s="5"/>
      <c r="X97" s="5"/>
      <c r="Y97" s="5"/>
      <c r="Z97" s="5"/>
      <c r="AA97" s="5"/>
      <c r="AB97" s="5"/>
      <c r="AC97" s="5"/>
      <c r="AD97" s="5"/>
      <c r="AE97" s="5"/>
    </row>
    <row r="98" spans="1:31" ht="23.25" customHeight="1">
      <c r="A98" s="5" t="s">
        <v>2718</v>
      </c>
      <c r="B98" s="5" t="s">
        <v>2719</v>
      </c>
      <c r="C98" s="5" t="s">
        <v>27</v>
      </c>
      <c r="D98" s="5" t="s">
        <v>119</v>
      </c>
      <c r="E98" s="20" t="s">
        <v>29</v>
      </c>
      <c r="F98" s="7">
        <v>5</v>
      </c>
      <c r="G98" s="7">
        <v>7</v>
      </c>
      <c r="H98" s="5" t="s">
        <v>684</v>
      </c>
      <c r="I98" s="5" t="s">
        <v>125</v>
      </c>
      <c r="J98" s="5" t="s">
        <v>2724</v>
      </c>
      <c r="K98" s="5" t="s">
        <v>2725</v>
      </c>
      <c r="L98" s="5" t="s">
        <v>2726</v>
      </c>
      <c r="M98" s="5" t="s">
        <v>53</v>
      </c>
      <c r="N98" s="5" t="s">
        <v>55</v>
      </c>
      <c r="O98" s="5" t="b">
        <f t="shared" ca="1" si="0"/>
        <v>0</v>
      </c>
      <c r="P98" s="5" t="b">
        <f t="shared" ca="1" si="1"/>
        <v>1</v>
      </c>
      <c r="Q98" s="5"/>
      <c r="R98" s="5"/>
      <c r="S98" s="5"/>
      <c r="T98" s="5"/>
      <c r="U98" s="5"/>
      <c r="V98" s="5"/>
      <c r="W98" s="5"/>
      <c r="X98" s="5"/>
      <c r="Y98" s="5"/>
      <c r="Z98" s="5"/>
      <c r="AA98" s="5"/>
      <c r="AB98" s="5"/>
      <c r="AC98" s="5"/>
      <c r="AD98" s="5"/>
      <c r="AE98" s="5"/>
    </row>
    <row r="99" spans="1:31" ht="23.25" customHeight="1">
      <c r="A99" s="5" t="s">
        <v>17758</v>
      </c>
      <c r="B99" s="5" t="s">
        <v>13287</v>
      </c>
      <c r="C99" s="5" t="s">
        <v>41</v>
      </c>
      <c r="D99" s="5" t="s">
        <v>448</v>
      </c>
      <c r="E99" s="20" t="s">
        <v>45</v>
      </c>
      <c r="F99" s="7">
        <v>5</v>
      </c>
      <c r="G99" s="7">
        <v>7</v>
      </c>
      <c r="H99" s="5" t="s">
        <v>684</v>
      </c>
      <c r="I99" s="5" t="s">
        <v>31</v>
      </c>
      <c r="J99" s="5" t="s">
        <v>444</v>
      </c>
      <c r="K99" s="9" t="s">
        <v>47</v>
      </c>
      <c r="L99" s="5" t="s">
        <v>17761</v>
      </c>
      <c r="M99" s="5" t="s">
        <v>42</v>
      </c>
      <c r="N99" s="5" t="s">
        <v>237</v>
      </c>
      <c r="O99" s="5" t="b">
        <f t="shared" ca="1" si="0"/>
        <v>0</v>
      </c>
      <c r="P99" s="5" t="b">
        <f t="shared" ca="1" si="1"/>
        <v>1</v>
      </c>
      <c r="Q99" s="5"/>
      <c r="R99" s="5"/>
      <c r="S99" s="5"/>
      <c r="T99" s="5"/>
      <c r="U99" s="5"/>
      <c r="V99" s="5"/>
      <c r="W99" s="5"/>
      <c r="X99" s="5"/>
      <c r="Y99" s="5"/>
      <c r="Z99" s="5"/>
      <c r="AA99" s="5"/>
      <c r="AB99" s="5"/>
      <c r="AC99" s="5"/>
      <c r="AD99" s="5"/>
      <c r="AE99" s="5"/>
    </row>
    <row r="100" spans="1:31" ht="23.25" customHeight="1">
      <c r="A100" s="5" t="s">
        <v>17766</v>
      </c>
      <c r="B100" s="5" t="s">
        <v>17767</v>
      </c>
      <c r="C100" s="5" t="s">
        <v>20</v>
      </c>
      <c r="D100" s="5" t="s">
        <v>1173</v>
      </c>
      <c r="E100" s="20" t="s">
        <v>45</v>
      </c>
      <c r="F100" s="7">
        <v>5</v>
      </c>
      <c r="G100" s="7">
        <v>9</v>
      </c>
      <c r="H100" s="5" t="s">
        <v>2344</v>
      </c>
      <c r="I100" s="5" t="s">
        <v>108</v>
      </c>
      <c r="J100" s="5" t="s">
        <v>252</v>
      </c>
      <c r="K100" s="9" t="s">
        <v>47</v>
      </c>
      <c r="L100" s="5" t="s">
        <v>17771</v>
      </c>
      <c r="M100" s="5" t="s">
        <v>100</v>
      </c>
      <c r="N100" s="5" t="s">
        <v>55</v>
      </c>
      <c r="O100" s="5" t="b">
        <f t="shared" ca="1" si="0"/>
        <v>0</v>
      </c>
      <c r="P100" s="5" t="b">
        <f t="shared" ca="1" si="1"/>
        <v>1</v>
      </c>
      <c r="Q100" s="5"/>
      <c r="R100" s="5"/>
      <c r="S100" s="5"/>
      <c r="T100" s="5"/>
      <c r="U100" s="5"/>
      <c r="V100" s="5"/>
      <c r="W100" s="5"/>
      <c r="X100" s="5"/>
      <c r="Y100" s="5"/>
      <c r="Z100" s="5"/>
      <c r="AA100" s="5"/>
      <c r="AB100" s="5"/>
      <c r="AC100" s="5"/>
      <c r="AD100" s="5"/>
      <c r="AE100" s="5"/>
    </row>
    <row r="101" spans="1:31" ht="23.25" customHeight="1">
      <c r="A101" s="5" t="s">
        <v>17774</v>
      </c>
      <c r="B101" s="5" t="s">
        <v>14109</v>
      </c>
      <c r="C101" s="5" t="s">
        <v>41</v>
      </c>
      <c r="D101" s="5" t="s">
        <v>94</v>
      </c>
      <c r="E101" s="20" t="s">
        <v>919</v>
      </c>
      <c r="F101" s="7">
        <v>5</v>
      </c>
      <c r="G101" s="7">
        <v>7</v>
      </c>
      <c r="H101" s="5" t="s">
        <v>684</v>
      </c>
      <c r="I101" s="7" t="s">
        <v>24</v>
      </c>
      <c r="J101" s="5" t="s">
        <v>1145</v>
      </c>
      <c r="K101" s="5" t="s">
        <v>17776</v>
      </c>
      <c r="L101" s="5" t="s">
        <v>17777</v>
      </c>
      <c r="M101" s="5" t="s">
        <v>167</v>
      </c>
      <c r="N101" s="5" t="s">
        <v>405</v>
      </c>
      <c r="O101" s="5" t="b">
        <f t="shared" ca="1" si="0"/>
        <v>0</v>
      </c>
      <c r="P101" s="5" t="b">
        <f t="shared" ca="1" si="1"/>
        <v>1</v>
      </c>
      <c r="Q101" s="5"/>
      <c r="R101" s="5"/>
      <c r="S101" s="5"/>
      <c r="T101" s="5"/>
      <c r="U101" s="5"/>
      <c r="V101" s="5"/>
      <c r="W101" s="5"/>
      <c r="X101" s="5"/>
      <c r="Y101" s="5"/>
      <c r="Z101" s="5"/>
      <c r="AA101" s="5"/>
      <c r="AB101" s="5"/>
      <c r="AC101" s="5"/>
      <c r="AD101" s="5"/>
      <c r="AE101" s="5"/>
    </row>
    <row r="102" spans="1:31" ht="23.25" customHeight="1">
      <c r="A102" s="5" t="s">
        <v>1457</v>
      </c>
      <c r="B102" s="5" t="s">
        <v>2835</v>
      </c>
      <c r="C102" s="5" t="s">
        <v>41</v>
      </c>
      <c r="D102" s="5" t="s">
        <v>94</v>
      </c>
      <c r="E102" s="20" t="s">
        <v>45</v>
      </c>
      <c r="F102" s="7">
        <v>5</v>
      </c>
      <c r="G102" s="7">
        <v>9</v>
      </c>
      <c r="H102" s="5" t="s">
        <v>2344</v>
      </c>
      <c r="I102" s="5" t="s">
        <v>125</v>
      </c>
      <c r="J102" s="5" t="s">
        <v>76</v>
      </c>
      <c r="K102" s="5" t="s">
        <v>2838</v>
      </c>
      <c r="L102" s="5" t="s">
        <v>2840</v>
      </c>
      <c r="M102" s="5" t="s">
        <v>53</v>
      </c>
      <c r="N102" s="5" t="s">
        <v>55</v>
      </c>
      <c r="O102" s="5" t="b">
        <f t="shared" ca="1" si="0"/>
        <v>0</v>
      </c>
      <c r="P102" s="5" t="b">
        <f t="shared" ca="1" si="1"/>
        <v>1</v>
      </c>
      <c r="Q102" s="5"/>
      <c r="R102" s="5"/>
      <c r="S102" s="5"/>
      <c r="T102" s="5"/>
      <c r="U102" s="5"/>
      <c r="V102" s="5"/>
      <c r="W102" s="5"/>
      <c r="X102" s="5"/>
      <c r="Y102" s="5"/>
      <c r="Z102" s="5"/>
      <c r="AA102" s="5"/>
      <c r="AB102" s="5"/>
      <c r="AC102" s="5"/>
      <c r="AD102" s="5"/>
      <c r="AE102" s="5"/>
    </row>
    <row r="103" spans="1:31" ht="23.25" customHeight="1">
      <c r="A103" s="5" t="s">
        <v>17792</v>
      </c>
      <c r="B103" s="5" t="s">
        <v>17793</v>
      </c>
      <c r="C103" s="5" t="s">
        <v>41</v>
      </c>
      <c r="D103" s="5" t="s">
        <v>448</v>
      </c>
      <c r="E103" s="20" t="s">
        <v>29</v>
      </c>
      <c r="F103" s="7">
        <v>5</v>
      </c>
      <c r="G103" s="7">
        <v>8</v>
      </c>
      <c r="H103" s="5" t="s">
        <v>222</v>
      </c>
      <c r="I103" s="5" t="s">
        <v>125</v>
      </c>
      <c r="J103" s="5" t="s">
        <v>76</v>
      </c>
      <c r="K103" s="5" t="s">
        <v>17795</v>
      </c>
      <c r="L103" s="5" t="s">
        <v>17797</v>
      </c>
      <c r="M103" s="5" t="s">
        <v>100</v>
      </c>
      <c r="N103" s="5" t="s">
        <v>55</v>
      </c>
      <c r="O103" s="5" t="b">
        <f t="shared" ca="1" si="0"/>
        <v>0</v>
      </c>
      <c r="P103" s="5" t="b">
        <f t="shared" ca="1" si="1"/>
        <v>1</v>
      </c>
      <c r="Q103" s="5"/>
      <c r="R103" s="5"/>
      <c r="S103" s="5"/>
      <c r="T103" s="5"/>
      <c r="U103" s="5"/>
      <c r="V103" s="5"/>
      <c r="W103" s="5"/>
      <c r="X103" s="5"/>
      <c r="Y103" s="5"/>
      <c r="Z103" s="5"/>
      <c r="AA103" s="5"/>
      <c r="AB103" s="5"/>
      <c r="AC103" s="5"/>
      <c r="AD103" s="5"/>
      <c r="AE103" s="5"/>
    </row>
    <row r="104" spans="1:31" ht="23.25" customHeight="1">
      <c r="A104" s="5" t="s">
        <v>10303</v>
      </c>
      <c r="B104" s="5" t="s">
        <v>7127</v>
      </c>
      <c r="C104" s="5" t="s">
        <v>41</v>
      </c>
      <c r="D104" s="5" t="s">
        <v>94</v>
      </c>
      <c r="E104" s="20" t="s">
        <v>45</v>
      </c>
      <c r="F104" s="7">
        <v>5.5</v>
      </c>
      <c r="G104" s="7">
        <v>9</v>
      </c>
      <c r="H104" s="5" t="s">
        <v>525</v>
      </c>
      <c r="I104" s="5" t="s">
        <v>31</v>
      </c>
      <c r="J104" s="5" t="s">
        <v>624</v>
      </c>
      <c r="K104" s="5" t="s">
        <v>10304</v>
      </c>
      <c r="L104" s="5" t="s">
        <v>10305</v>
      </c>
      <c r="M104" s="5" t="s">
        <v>42</v>
      </c>
      <c r="N104" s="5" t="s">
        <v>44</v>
      </c>
      <c r="O104" s="5" t="b">
        <f t="shared" ca="1" si="0"/>
        <v>0</v>
      </c>
      <c r="P104" s="5" t="b">
        <f t="shared" ca="1" si="1"/>
        <v>1</v>
      </c>
      <c r="Q104" s="5"/>
      <c r="R104" s="5"/>
      <c r="S104" s="5"/>
      <c r="T104" s="5"/>
      <c r="U104" s="5"/>
      <c r="V104" s="5"/>
      <c r="W104" s="5"/>
      <c r="X104" s="5"/>
      <c r="Y104" s="5"/>
      <c r="Z104" s="5"/>
      <c r="AA104" s="5"/>
      <c r="AB104" s="5"/>
      <c r="AC104" s="5"/>
      <c r="AD104" s="5"/>
      <c r="AE104" s="5"/>
    </row>
    <row r="105" spans="1:31" ht="23.25" customHeight="1">
      <c r="A105" s="14" t="s">
        <v>17807</v>
      </c>
      <c r="B105" s="14" t="s">
        <v>17808</v>
      </c>
      <c r="C105" s="14" t="s">
        <v>170</v>
      </c>
      <c r="D105" s="14" t="s">
        <v>1759</v>
      </c>
      <c r="E105" s="21" t="s">
        <v>29</v>
      </c>
      <c r="F105" s="15">
        <v>5.5</v>
      </c>
      <c r="G105" s="15">
        <v>7.5</v>
      </c>
      <c r="H105" s="14" t="s">
        <v>17810</v>
      </c>
      <c r="I105" s="14" t="s">
        <v>125</v>
      </c>
      <c r="J105" s="14" t="s">
        <v>134</v>
      </c>
      <c r="K105" s="14" t="s">
        <v>16303</v>
      </c>
      <c r="L105" s="22" t="s">
        <v>47</v>
      </c>
      <c r="M105" s="14" t="s">
        <v>37</v>
      </c>
      <c r="N105" s="14" t="s">
        <v>44</v>
      </c>
      <c r="O105" s="14" t="b">
        <f t="shared" ca="1" si="0"/>
        <v>0</v>
      </c>
      <c r="P105" s="14" t="b">
        <f t="shared" ca="1" si="1"/>
        <v>1</v>
      </c>
      <c r="Q105" s="5"/>
      <c r="R105" s="5"/>
      <c r="S105" s="5"/>
      <c r="T105" s="5"/>
      <c r="U105" s="5"/>
      <c r="V105" s="5"/>
      <c r="W105" s="5"/>
      <c r="X105" s="5"/>
      <c r="Y105" s="5"/>
      <c r="Z105" s="5"/>
      <c r="AA105" s="5"/>
      <c r="AB105" s="5"/>
      <c r="AC105" s="5"/>
      <c r="AD105" s="5"/>
      <c r="AE105" s="5"/>
    </row>
    <row r="106" spans="1:31" ht="23.25" customHeight="1">
      <c r="A106" s="5" t="s">
        <v>17815</v>
      </c>
      <c r="B106" s="5" t="s">
        <v>2856</v>
      </c>
      <c r="C106" s="5" t="s">
        <v>41</v>
      </c>
      <c r="D106" s="5" t="s">
        <v>169</v>
      </c>
      <c r="E106" s="20" t="s">
        <v>45</v>
      </c>
      <c r="F106" s="7">
        <v>5.5</v>
      </c>
      <c r="G106" s="7">
        <v>8</v>
      </c>
      <c r="H106" s="5" t="s">
        <v>2858</v>
      </c>
      <c r="I106" s="5" t="s">
        <v>125</v>
      </c>
      <c r="J106" s="5" t="s">
        <v>817</v>
      </c>
      <c r="K106" s="5" t="s">
        <v>17818</v>
      </c>
      <c r="L106" s="5" t="s">
        <v>17819</v>
      </c>
      <c r="M106" s="5" t="s">
        <v>42</v>
      </c>
      <c r="N106" s="5" t="s">
        <v>405</v>
      </c>
      <c r="O106" s="5" t="b">
        <f t="shared" ca="1" si="0"/>
        <v>0</v>
      </c>
      <c r="P106" s="5" t="b">
        <f t="shared" ca="1" si="1"/>
        <v>1</v>
      </c>
      <c r="Q106" s="5"/>
      <c r="R106" s="5"/>
      <c r="S106" s="5"/>
      <c r="T106" s="5"/>
      <c r="U106" s="5"/>
      <c r="V106" s="5"/>
      <c r="W106" s="5"/>
      <c r="X106" s="5"/>
      <c r="Y106" s="5"/>
      <c r="Z106" s="5"/>
      <c r="AA106" s="5"/>
      <c r="AB106" s="5"/>
      <c r="AC106" s="5"/>
      <c r="AD106" s="5"/>
      <c r="AE106" s="5"/>
    </row>
    <row r="107" spans="1:31" ht="23.25" customHeight="1">
      <c r="A107" s="5" t="s">
        <v>9556</v>
      </c>
      <c r="B107" s="5" t="s">
        <v>10145</v>
      </c>
      <c r="C107" s="5" t="s">
        <v>27</v>
      </c>
      <c r="D107" s="5" t="s">
        <v>80</v>
      </c>
      <c r="E107" s="20" t="s">
        <v>29</v>
      </c>
      <c r="F107" s="7">
        <v>6</v>
      </c>
      <c r="G107" s="7">
        <v>12</v>
      </c>
      <c r="H107" s="5" t="s">
        <v>538</v>
      </c>
      <c r="I107" s="5" t="s">
        <v>125</v>
      </c>
      <c r="J107" s="5" t="s">
        <v>516</v>
      </c>
      <c r="K107" s="5" t="s">
        <v>1973</v>
      </c>
      <c r="L107" s="5" t="s">
        <v>10322</v>
      </c>
      <c r="M107" s="5" t="s">
        <v>167</v>
      </c>
      <c r="N107" s="5" t="s">
        <v>38</v>
      </c>
      <c r="O107" s="5" t="b">
        <f t="shared" ca="1" si="0"/>
        <v>0</v>
      </c>
      <c r="P107" s="5" t="b">
        <f t="shared" ca="1" si="1"/>
        <v>1</v>
      </c>
      <c r="Q107" s="5"/>
      <c r="R107" s="5"/>
      <c r="S107" s="5"/>
      <c r="T107" s="5"/>
      <c r="U107" s="5"/>
      <c r="V107" s="5"/>
      <c r="W107" s="5"/>
      <c r="X107" s="5"/>
      <c r="Y107" s="5"/>
      <c r="Z107" s="5"/>
      <c r="AA107" s="5"/>
      <c r="AB107" s="5"/>
      <c r="AC107" s="5"/>
      <c r="AD107" s="5"/>
      <c r="AE107" s="5"/>
    </row>
    <row r="108" spans="1:31" ht="23.25" customHeight="1">
      <c r="A108" s="5" t="s">
        <v>10325</v>
      </c>
      <c r="B108" s="5" t="s">
        <v>821</v>
      </c>
      <c r="C108" s="5" t="s">
        <v>27</v>
      </c>
      <c r="D108" s="5" t="s">
        <v>80</v>
      </c>
      <c r="E108" s="20" t="s">
        <v>45</v>
      </c>
      <c r="F108" s="7">
        <v>6</v>
      </c>
      <c r="G108" s="7">
        <v>30</v>
      </c>
      <c r="H108" s="5" t="s">
        <v>823</v>
      </c>
      <c r="I108" s="5" t="s">
        <v>31</v>
      </c>
      <c r="J108" s="5" t="s">
        <v>824</v>
      </c>
      <c r="K108" s="5" t="s">
        <v>10328</v>
      </c>
      <c r="L108" s="5" t="s">
        <v>10329</v>
      </c>
      <c r="M108" s="5" t="s">
        <v>53</v>
      </c>
      <c r="N108" s="5" t="s">
        <v>55</v>
      </c>
      <c r="O108" s="5" t="b">
        <f t="shared" ca="1" si="0"/>
        <v>0</v>
      </c>
      <c r="P108" s="5" t="b">
        <f t="shared" ca="1" si="1"/>
        <v>1</v>
      </c>
      <c r="Q108" s="5"/>
      <c r="R108" s="5"/>
      <c r="S108" s="5"/>
      <c r="T108" s="5"/>
      <c r="U108" s="5"/>
      <c r="V108" s="5"/>
      <c r="W108" s="5"/>
      <c r="X108" s="5"/>
      <c r="Y108" s="5"/>
      <c r="Z108" s="5"/>
      <c r="AA108" s="5"/>
      <c r="AB108" s="5"/>
      <c r="AC108" s="5"/>
      <c r="AD108" s="5"/>
      <c r="AE108" s="5"/>
    </row>
    <row r="109" spans="1:31" ht="23.25" customHeight="1">
      <c r="A109" s="5" t="s">
        <v>10010</v>
      </c>
      <c r="B109" s="5" t="s">
        <v>10342</v>
      </c>
      <c r="C109" s="5" t="s">
        <v>20</v>
      </c>
      <c r="D109" s="5" t="s">
        <v>47</v>
      </c>
      <c r="E109" s="20" t="s">
        <v>45</v>
      </c>
      <c r="F109" s="11">
        <v>6</v>
      </c>
      <c r="G109" s="11">
        <v>10</v>
      </c>
      <c r="H109" s="5" t="s">
        <v>4287</v>
      </c>
      <c r="I109" s="5" t="s">
        <v>31</v>
      </c>
      <c r="J109" s="5" t="s">
        <v>306</v>
      </c>
      <c r="K109" s="9" t="s">
        <v>47</v>
      </c>
      <c r="L109" s="5" t="s">
        <v>10345</v>
      </c>
      <c r="M109" s="5" t="s">
        <v>53</v>
      </c>
      <c r="N109" s="5" t="s">
        <v>55</v>
      </c>
      <c r="O109" s="5" t="b">
        <f t="shared" ca="1" si="0"/>
        <v>0</v>
      </c>
      <c r="P109" s="5" t="b">
        <f t="shared" ca="1" si="1"/>
        <v>1</v>
      </c>
      <c r="Q109" s="5"/>
      <c r="R109" s="5"/>
      <c r="S109" s="5"/>
      <c r="T109" s="5"/>
      <c r="U109" s="5"/>
      <c r="V109" s="5"/>
      <c r="W109" s="5"/>
      <c r="X109" s="5"/>
      <c r="Y109" s="5"/>
      <c r="Z109" s="5"/>
      <c r="AA109" s="5"/>
      <c r="AB109" s="5"/>
      <c r="AC109" s="5"/>
      <c r="AD109" s="5"/>
      <c r="AE109" s="5"/>
    </row>
    <row r="110" spans="1:31" ht="23.25" customHeight="1">
      <c r="A110" s="5" t="s">
        <v>10348</v>
      </c>
      <c r="B110" s="5" t="s">
        <v>10349</v>
      </c>
      <c r="C110" s="5" t="s">
        <v>27</v>
      </c>
      <c r="D110" s="5" t="s">
        <v>47</v>
      </c>
      <c r="E110" s="20" t="s">
        <v>45</v>
      </c>
      <c r="F110" s="7">
        <v>6</v>
      </c>
      <c r="G110" s="7">
        <v>16</v>
      </c>
      <c r="H110" s="5" t="s">
        <v>10350</v>
      </c>
      <c r="I110" s="5" t="s">
        <v>31</v>
      </c>
      <c r="J110" s="5" t="s">
        <v>117</v>
      </c>
      <c r="K110" s="5" t="s">
        <v>10351</v>
      </c>
      <c r="L110" s="5" t="s">
        <v>10352</v>
      </c>
      <c r="M110" s="5" t="s">
        <v>37</v>
      </c>
      <c r="N110" s="5" t="s">
        <v>271</v>
      </c>
      <c r="O110" s="5" t="b">
        <f t="shared" ca="1" si="0"/>
        <v>0</v>
      </c>
      <c r="P110" s="5" t="b">
        <f t="shared" ca="1" si="1"/>
        <v>1</v>
      </c>
      <c r="Q110" s="5"/>
      <c r="R110" s="5"/>
      <c r="S110" s="5"/>
      <c r="T110" s="5"/>
      <c r="U110" s="5"/>
      <c r="V110" s="5"/>
      <c r="W110" s="5"/>
      <c r="X110" s="5"/>
      <c r="Y110" s="5"/>
      <c r="Z110" s="5"/>
      <c r="AA110" s="5"/>
      <c r="AB110" s="5"/>
      <c r="AC110" s="5"/>
      <c r="AD110" s="5"/>
      <c r="AE110" s="5"/>
    </row>
    <row r="111" spans="1:31" ht="23.25" customHeight="1">
      <c r="A111" s="5" t="s">
        <v>10325</v>
      </c>
      <c r="B111" s="5" t="s">
        <v>10334</v>
      </c>
      <c r="C111" s="5" t="s">
        <v>27</v>
      </c>
      <c r="D111" s="5" t="s">
        <v>47</v>
      </c>
      <c r="E111" s="20" t="s">
        <v>45</v>
      </c>
      <c r="F111" s="7">
        <v>6</v>
      </c>
      <c r="G111" s="7">
        <v>20</v>
      </c>
      <c r="H111" s="5" t="s">
        <v>683</v>
      </c>
      <c r="I111" s="5" t="s">
        <v>31</v>
      </c>
      <c r="J111" s="5" t="s">
        <v>252</v>
      </c>
      <c r="K111" s="5" t="s">
        <v>4034</v>
      </c>
      <c r="L111" s="5" t="s">
        <v>10335</v>
      </c>
      <c r="M111" s="5" t="s">
        <v>100</v>
      </c>
      <c r="N111" s="5" t="s">
        <v>271</v>
      </c>
      <c r="O111" s="5" t="b">
        <f t="shared" ca="1" si="0"/>
        <v>0</v>
      </c>
      <c r="P111" s="5" t="b">
        <f t="shared" ca="1" si="1"/>
        <v>1</v>
      </c>
      <c r="Q111" s="5"/>
      <c r="R111" s="5"/>
      <c r="S111" s="5"/>
      <c r="T111" s="5"/>
      <c r="U111" s="5"/>
      <c r="V111" s="5"/>
      <c r="W111" s="5"/>
      <c r="X111" s="5"/>
      <c r="Y111" s="5"/>
      <c r="Z111" s="5"/>
      <c r="AA111" s="5"/>
      <c r="AB111" s="5"/>
      <c r="AC111" s="5"/>
      <c r="AD111" s="5"/>
      <c r="AE111" s="5"/>
    </row>
    <row r="112" spans="1:31" ht="23.25" customHeight="1">
      <c r="A112" s="5" t="s">
        <v>10364</v>
      </c>
      <c r="B112" s="5" t="s">
        <v>10365</v>
      </c>
      <c r="C112" s="5" t="s">
        <v>41</v>
      </c>
      <c r="D112" s="5" t="s">
        <v>114</v>
      </c>
      <c r="E112" s="20" t="s">
        <v>45</v>
      </c>
      <c r="F112" s="7">
        <v>6</v>
      </c>
      <c r="G112" s="7">
        <v>10</v>
      </c>
      <c r="H112" s="5" t="s">
        <v>548</v>
      </c>
      <c r="I112" s="7" t="s">
        <v>24</v>
      </c>
      <c r="J112" s="5" t="s">
        <v>110</v>
      </c>
      <c r="K112" s="5" t="s">
        <v>10366</v>
      </c>
      <c r="L112" s="5" t="s">
        <v>10367</v>
      </c>
      <c r="M112" s="5" t="s">
        <v>53</v>
      </c>
      <c r="N112" s="5" t="s">
        <v>55</v>
      </c>
      <c r="O112" s="5" t="b">
        <f t="shared" ca="1" si="0"/>
        <v>0</v>
      </c>
      <c r="P112" s="5" t="b">
        <f t="shared" ca="1" si="1"/>
        <v>1</v>
      </c>
      <c r="Q112" s="5"/>
      <c r="R112" s="5"/>
      <c r="S112" s="5"/>
      <c r="T112" s="5"/>
      <c r="U112" s="5"/>
      <c r="V112" s="5"/>
      <c r="W112" s="5"/>
      <c r="X112" s="5"/>
      <c r="Y112" s="5"/>
      <c r="Z112" s="5"/>
      <c r="AA112" s="5"/>
      <c r="AB112" s="5"/>
      <c r="AC112" s="5"/>
      <c r="AD112" s="5"/>
      <c r="AE112" s="5"/>
    </row>
    <row r="113" spans="1:31" ht="23.25" customHeight="1">
      <c r="A113" s="5" t="s">
        <v>10375</v>
      </c>
      <c r="B113" s="5" t="s">
        <v>10376</v>
      </c>
      <c r="C113" s="5" t="s">
        <v>41</v>
      </c>
      <c r="D113" s="5" t="s">
        <v>169</v>
      </c>
      <c r="E113" s="20" t="s">
        <v>45</v>
      </c>
      <c r="F113" s="7">
        <v>6</v>
      </c>
      <c r="G113" s="7">
        <v>12</v>
      </c>
      <c r="H113" s="5" t="s">
        <v>538</v>
      </c>
      <c r="I113" s="5" t="s">
        <v>31</v>
      </c>
      <c r="J113" s="5" t="s">
        <v>1556</v>
      </c>
      <c r="K113" s="5" t="s">
        <v>834</v>
      </c>
      <c r="L113" s="5" t="s">
        <v>10379</v>
      </c>
      <c r="M113" s="5" t="s">
        <v>100</v>
      </c>
      <c r="N113" s="5" t="s">
        <v>55</v>
      </c>
      <c r="O113" s="5" t="b">
        <f t="shared" ca="1" si="0"/>
        <v>0</v>
      </c>
      <c r="P113" s="5" t="b">
        <f t="shared" ca="1" si="1"/>
        <v>1</v>
      </c>
      <c r="Q113" s="5"/>
      <c r="R113" s="5"/>
      <c r="S113" s="5"/>
      <c r="T113" s="5"/>
      <c r="U113" s="5"/>
      <c r="V113" s="5"/>
      <c r="W113" s="5"/>
      <c r="X113" s="5"/>
      <c r="Y113" s="5"/>
      <c r="Z113" s="5"/>
      <c r="AA113" s="5"/>
      <c r="AB113" s="5"/>
      <c r="AC113" s="5"/>
      <c r="AD113" s="5"/>
      <c r="AE113" s="5"/>
    </row>
    <row r="114" spans="1:31" ht="23.25" customHeight="1">
      <c r="A114" s="5" t="s">
        <v>9556</v>
      </c>
      <c r="B114" s="5" t="s">
        <v>1722</v>
      </c>
      <c r="C114" s="5" t="s">
        <v>170</v>
      </c>
      <c r="D114" s="5" t="s">
        <v>378</v>
      </c>
      <c r="E114" s="20" t="s">
        <v>45</v>
      </c>
      <c r="F114" s="7">
        <v>6</v>
      </c>
      <c r="G114" s="7">
        <v>12</v>
      </c>
      <c r="H114" s="5" t="s">
        <v>538</v>
      </c>
      <c r="I114" s="5" t="s">
        <v>125</v>
      </c>
      <c r="J114" s="5" t="s">
        <v>48</v>
      </c>
      <c r="K114" s="5" t="s">
        <v>1724</v>
      </c>
      <c r="L114" s="5" t="s">
        <v>10324</v>
      </c>
      <c r="M114" s="5" t="s">
        <v>42</v>
      </c>
      <c r="N114" s="5" t="s">
        <v>55</v>
      </c>
      <c r="O114" s="5" t="b">
        <f t="shared" ca="1" si="0"/>
        <v>0</v>
      </c>
      <c r="P114" s="5" t="b">
        <f t="shared" ca="1" si="1"/>
        <v>1</v>
      </c>
      <c r="Q114" s="5"/>
      <c r="R114" s="5"/>
      <c r="S114" s="5"/>
      <c r="T114" s="5"/>
      <c r="U114" s="5"/>
      <c r="V114" s="5"/>
      <c r="W114" s="5"/>
      <c r="X114" s="5"/>
      <c r="Y114" s="5"/>
      <c r="Z114" s="5"/>
      <c r="AA114" s="5"/>
      <c r="AB114" s="5"/>
      <c r="AC114" s="5"/>
      <c r="AD114" s="5"/>
      <c r="AE114" s="5"/>
    </row>
    <row r="115" spans="1:31" ht="23.25" customHeight="1">
      <c r="A115" s="5" t="s">
        <v>10413</v>
      </c>
      <c r="B115" s="5" t="s">
        <v>10415</v>
      </c>
      <c r="C115" s="5" t="s">
        <v>41</v>
      </c>
      <c r="D115" s="5" t="s">
        <v>94</v>
      </c>
      <c r="E115" s="20" t="s">
        <v>45</v>
      </c>
      <c r="F115" s="7">
        <v>6</v>
      </c>
      <c r="G115" s="7">
        <v>12</v>
      </c>
      <c r="H115" s="5" t="s">
        <v>538</v>
      </c>
      <c r="I115" s="5" t="s">
        <v>125</v>
      </c>
      <c r="J115" s="5" t="s">
        <v>5826</v>
      </c>
      <c r="K115" s="5" t="s">
        <v>10416</v>
      </c>
      <c r="L115" s="5" t="s">
        <v>10417</v>
      </c>
      <c r="M115" s="5" t="s">
        <v>42</v>
      </c>
      <c r="N115" s="5" t="s">
        <v>405</v>
      </c>
      <c r="O115" s="5" t="b">
        <f t="shared" ca="1" si="0"/>
        <v>0</v>
      </c>
      <c r="P115" s="5" t="b">
        <f t="shared" ca="1" si="1"/>
        <v>1</v>
      </c>
      <c r="Q115" s="5"/>
      <c r="R115" s="5"/>
      <c r="S115" s="5"/>
      <c r="T115" s="5"/>
      <c r="U115" s="5"/>
      <c r="V115" s="5"/>
      <c r="W115" s="5"/>
      <c r="X115" s="5"/>
      <c r="Y115" s="5"/>
      <c r="Z115" s="5"/>
      <c r="AA115" s="5"/>
      <c r="AB115" s="5"/>
      <c r="AC115" s="5"/>
      <c r="AD115" s="5"/>
      <c r="AE115" s="5"/>
    </row>
    <row r="116" spans="1:31" ht="23.25" customHeight="1">
      <c r="A116" s="5" t="s">
        <v>10424</v>
      </c>
      <c r="B116" s="5" t="s">
        <v>10425</v>
      </c>
      <c r="C116" s="5" t="s">
        <v>170</v>
      </c>
      <c r="D116" s="5" t="s">
        <v>390</v>
      </c>
      <c r="E116" s="20" t="s">
        <v>45</v>
      </c>
      <c r="F116" s="7">
        <v>6</v>
      </c>
      <c r="G116" s="7">
        <v>10</v>
      </c>
      <c r="H116" s="5" t="s">
        <v>548</v>
      </c>
      <c r="I116" s="5" t="s">
        <v>125</v>
      </c>
      <c r="J116" s="5" t="s">
        <v>284</v>
      </c>
      <c r="K116" s="5" t="s">
        <v>9538</v>
      </c>
      <c r="L116" s="5" t="s">
        <v>10426</v>
      </c>
      <c r="M116" s="5" t="s">
        <v>100</v>
      </c>
      <c r="N116" s="5" t="s">
        <v>55</v>
      </c>
      <c r="O116" s="5" t="b">
        <f t="shared" ca="1" si="0"/>
        <v>0</v>
      </c>
      <c r="P116" s="5" t="b">
        <f t="shared" ca="1" si="1"/>
        <v>1</v>
      </c>
      <c r="Q116" s="5"/>
      <c r="R116" s="5"/>
      <c r="S116" s="5"/>
      <c r="T116" s="5"/>
      <c r="U116" s="5"/>
      <c r="V116" s="5"/>
      <c r="W116" s="5"/>
      <c r="X116" s="5"/>
      <c r="Y116" s="5"/>
      <c r="Z116" s="5"/>
      <c r="AA116" s="5"/>
      <c r="AB116" s="5"/>
      <c r="AC116" s="5"/>
      <c r="AD116" s="5"/>
      <c r="AE116" s="5"/>
    </row>
    <row r="117" spans="1:31" ht="23.25" customHeight="1">
      <c r="A117" s="5" t="s">
        <v>9556</v>
      </c>
      <c r="B117" s="5" t="s">
        <v>10372</v>
      </c>
      <c r="C117" s="5" t="s">
        <v>170</v>
      </c>
      <c r="D117" s="5" t="s">
        <v>1759</v>
      </c>
      <c r="E117" s="20" t="s">
        <v>29</v>
      </c>
      <c r="F117" s="7">
        <v>6</v>
      </c>
      <c r="G117" s="7">
        <v>12</v>
      </c>
      <c r="H117" s="5" t="s">
        <v>538</v>
      </c>
      <c r="I117" s="5" t="s">
        <v>31</v>
      </c>
      <c r="J117" s="5" t="s">
        <v>947</v>
      </c>
      <c r="K117" s="5" t="s">
        <v>1351</v>
      </c>
      <c r="L117" s="5" t="s">
        <v>10373</v>
      </c>
      <c r="M117" s="5" t="s">
        <v>37</v>
      </c>
      <c r="N117" s="5" t="s">
        <v>55</v>
      </c>
      <c r="O117" s="5" t="b">
        <f t="shared" ca="1" si="0"/>
        <v>0</v>
      </c>
      <c r="P117" s="5" t="b">
        <f t="shared" ca="1" si="1"/>
        <v>1</v>
      </c>
      <c r="Q117" s="5"/>
      <c r="R117" s="5"/>
      <c r="S117" s="5"/>
      <c r="T117" s="5"/>
      <c r="U117" s="5"/>
      <c r="V117" s="5"/>
      <c r="W117" s="5"/>
      <c r="X117" s="5"/>
      <c r="Y117" s="5"/>
      <c r="Z117" s="5"/>
      <c r="AA117" s="5"/>
      <c r="AB117" s="5"/>
      <c r="AC117" s="5"/>
      <c r="AD117" s="5"/>
      <c r="AE117" s="5"/>
    </row>
    <row r="118" spans="1:31" ht="23.25" customHeight="1">
      <c r="A118" s="5" t="s">
        <v>9556</v>
      </c>
      <c r="B118" s="5" t="s">
        <v>10453</v>
      </c>
      <c r="C118" s="5" t="s">
        <v>41</v>
      </c>
      <c r="D118" s="5" t="s">
        <v>114</v>
      </c>
      <c r="E118" s="20" t="s">
        <v>29</v>
      </c>
      <c r="F118" s="7">
        <v>6</v>
      </c>
      <c r="G118" s="7">
        <v>12</v>
      </c>
      <c r="H118" s="5" t="s">
        <v>538</v>
      </c>
      <c r="I118" s="5" t="s">
        <v>31</v>
      </c>
      <c r="J118" s="5" t="s">
        <v>10454</v>
      </c>
      <c r="K118" s="5" t="s">
        <v>10455</v>
      </c>
      <c r="L118" s="5" t="s">
        <v>10456</v>
      </c>
      <c r="M118" s="5" t="s">
        <v>167</v>
      </c>
      <c r="N118" s="5" t="s">
        <v>55</v>
      </c>
      <c r="O118" s="5" t="b">
        <f t="shared" ca="1" si="0"/>
        <v>0</v>
      </c>
      <c r="P118" s="5" t="b">
        <f t="shared" ca="1" si="1"/>
        <v>1</v>
      </c>
      <c r="Q118" s="5"/>
      <c r="R118" s="5"/>
      <c r="S118" s="5"/>
      <c r="T118" s="5"/>
      <c r="U118" s="5"/>
      <c r="V118" s="5"/>
      <c r="W118" s="5"/>
      <c r="X118" s="5"/>
      <c r="Y118" s="5"/>
      <c r="Z118" s="5"/>
      <c r="AA118" s="5"/>
      <c r="AB118" s="5"/>
      <c r="AC118" s="5"/>
      <c r="AD118" s="5"/>
      <c r="AE118" s="5"/>
    </row>
    <row r="119" spans="1:31" ht="23.25" customHeight="1">
      <c r="A119" s="5" t="s">
        <v>9556</v>
      </c>
      <c r="B119" s="5" t="s">
        <v>8086</v>
      </c>
      <c r="C119" s="5" t="s">
        <v>27</v>
      </c>
      <c r="D119" s="5" t="s">
        <v>47</v>
      </c>
      <c r="E119" s="20" t="s">
        <v>29</v>
      </c>
      <c r="F119" s="7">
        <v>6</v>
      </c>
      <c r="G119" s="7">
        <v>10</v>
      </c>
      <c r="H119" s="5" t="s">
        <v>548</v>
      </c>
      <c r="I119" s="5" t="s">
        <v>125</v>
      </c>
      <c r="J119" s="5" t="s">
        <v>110</v>
      </c>
      <c r="K119" s="5" t="s">
        <v>10359</v>
      </c>
      <c r="L119" s="5" t="s">
        <v>10360</v>
      </c>
      <c r="M119" s="5" t="s">
        <v>100</v>
      </c>
      <c r="N119" s="5" t="s">
        <v>55</v>
      </c>
      <c r="O119" s="5" t="b">
        <f t="shared" ca="1" si="0"/>
        <v>0</v>
      </c>
      <c r="P119" s="5" t="b">
        <f t="shared" ca="1" si="1"/>
        <v>1</v>
      </c>
      <c r="Q119" s="5"/>
      <c r="R119" s="5"/>
      <c r="S119" s="5"/>
      <c r="T119" s="5"/>
      <c r="U119" s="5"/>
      <c r="V119" s="5"/>
      <c r="W119" s="5"/>
      <c r="X119" s="5"/>
      <c r="Y119" s="5"/>
      <c r="Z119" s="5"/>
      <c r="AA119" s="5"/>
      <c r="AB119" s="5"/>
      <c r="AC119" s="5"/>
      <c r="AD119" s="5"/>
      <c r="AE119" s="5"/>
    </row>
    <row r="120" spans="1:31" ht="23.25" customHeight="1">
      <c r="A120" s="5" t="s">
        <v>10312</v>
      </c>
      <c r="B120" s="5" t="s">
        <v>10313</v>
      </c>
      <c r="C120" s="5" t="s">
        <v>170</v>
      </c>
      <c r="D120" s="5" t="s">
        <v>171</v>
      </c>
      <c r="E120" s="20" t="s">
        <v>29</v>
      </c>
      <c r="F120" s="7">
        <v>6</v>
      </c>
      <c r="G120" s="7">
        <v>10</v>
      </c>
      <c r="H120" s="5" t="s">
        <v>548</v>
      </c>
      <c r="I120" s="5" t="s">
        <v>31</v>
      </c>
      <c r="J120" s="5" t="s">
        <v>76</v>
      </c>
      <c r="K120" s="5" t="s">
        <v>10314</v>
      </c>
      <c r="L120" s="5" t="s">
        <v>10315</v>
      </c>
      <c r="M120" s="5" t="s">
        <v>53</v>
      </c>
      <c r="N120" s="5" t="s">
        <v>55</v>
      </c>
      <c r="O120" s="5" t="b">
        <f t="shared" ca="1" si="0"/>
        <v>0</v>
      </c>
      <c r="P120" s="5" t="b">
        <f t="shared" ca="1" si="1"/>
        <v>1</v>
      </c>
      <c r="Q120" s="5"/>
      <c r="R120" s="5"/>
      <c r="S120" s="5"/>
      <c r="T120" s="5"/>
      <c r="U120" s="5"/>
      <c r="V120" s="5"/>
      <c r="W120" s="5"/>
      <c r="X120" s="5"/>
      <c r="Y120" s="5"/>
      <c r="Z120" s="5"/>
      <c r="AA120" s="5"/>
      <c r="AB120" s="5"/>
      <c r="AC120" s="5"/>
      <c r="AD120" s="5"/>
      <c r="AE120" s="5"/>
    </row>
    <row r="121" spans="1:31" ht="23.25" customHeight="1">
      <c r="A121" s="5" t="s">
        <v>9556</v>
      </c>
      <c r="B121" s="5" t="s">
        <v>10511</v>
      </c>
      <c r="C121" s="5" t="s">
        <v>20</v>
      </c>
      <c r="D121" s="5" t="s">
        <v>21</v>
      </c>
      <c r="E121" s="20" t="s">
        <v>29</v>
      </c>
      <c r="F121" s="7">
        <v>6</v>
      </c>
      <c r="G121" s="7">
        <v>15</v>
      </c>
      <c r="H121" s="5" t="s">
        <v>214</v>
      </c>
      <c r="I121" s="5" t="s">
        <v>125</v>
      </c>
      <c r="J121" s="5" t="s">
        <v>48</v>
      </c>
      <c r="K121" s="5" t="s">
        <v>10513</v>
      </c>
      <c r="L121" s="5" t="s">
        <v>10515</v>
      </c>
      <c r="M121" s="5" t="s">
        <v>37</v>
      </c>
      <c r="N121" s="5" t="s">
        <v>55</v>
      </c>
      <c r="O121" s="5" t="b">
        <f t="shared" ca="1" si="0"/>
        <v>0</v>
      </c>
      <c r="P121" s="5" t="b">
        <f t="shared" ca="1" si="1"/>
        <v>1</v>
      </c>
      <c r="Q121" s="5"/>
      <c r="R121" s="5"/>
      <c r="S121" s="5"/>
      <c r="T121" s="5"/>
      <c r="U121" s="5"/>
      <c r="V121" s="5"/>
      <c r="W121" s="5"/>
      <c r="X121" s="5"/>
      <c r="Y121" s="5"/>
      <c r="Z121" s="5"/>
      <c r="AA121" s="5"/>
      <c r="AB121" s="5"/>
      <c r="AC121" s="5"/>
      <c r="AD121" s="5"/>
      <c r="AE121" s="5"/>
    </row>
    <row r="122" spans="1:31" ht="23.25" customHeight="1">
      <c r="A122" s="5" t="s">
        <v>10504</v>
      </c>
      <c r="B122" s="5" t="s">
        <v>10505</v>
      </c>
      <c r="C122" s="5" t="s">
        <v>41</v>
      </c>
      <c r="D122" s="5" t="s">
        <v>448</v>
      </c>
      <c r="E122" s="20" t="s">
        <v>29</v>
      </c>
      <c r="F122" s="7">
        <v>6</v>
      </c>
      <c r="G122" s="7">
        <v>10</v>
      </c>
      <c r="H122" s="5" t="s">
        <v>548</v>
      </c>
      <c r="I122" s="5" t="s">
        <v>31</v>
      </c>
      <c r="J122" s="5" t="s">
        <v>10506</v>
      </c>
      <c r="K122" s="9" t="s">
        <v>47</v>
      </c>
      <c r="L122" s="5" t="s">
        <v>10507</v>
      </c>
      <c r="M122" s="5" t="s">
        <v>53</v>
      </c>
      <c r="N122" s="5" t="s">
        <v>55</v>
      </c>
      <c r="O122" s="5" t="b">
        <f t="shared" ca="1" si="0"/>
        <v>0</v>
      </c>
      <c r="P122" s="5" t="b">
        <f t="shared" ca="1" si="1"/>
        <v>1</v>
      </c>
      <c r="Q122" s="5"/>
      <c r="R122" s="5"/>
      <c r="S122" s="5"/>
      <c r="T122" s="5"/>
      <c r="U122" s="5"/>
      <c r="V122" s="5"/>
      <c r="W122" s="5"/>
      <c r="X122" s="5"/>
      <c r="Y122" s="5"/>
      <c r="Z122" s="5"/>
      <c r="AA122" s="5"/>
      <c r="AB122" s="5"/>
      <c r="AC122" s="5"/>
      <c r="AD122" s="5"/>
      <c r="AE122" s="5"/>
    </row>
    <row r="123" spans="1:31" ht="23.25" customHeight="1">
      <c r="A123" s="5" t="s">
        <v>9556</v>
      </c>
      <c r="B123" s="5" t="s">
        <v>10519</v>
      </c>
      <c r="C123" s="5" t="s">
        <v>41</v>
      </c>
      <c r="D123" s="5" t="s">
        <v>94</v>
      </c>
      <c r="E123" s="20" t="s">
        <v>29</v>
      </c>
      <c r="F123" s="7">
        <v>6</v>
      </c>
      <c r="G123" s="7">
        <v>12</v>
      </c>
      <c r="H123" s="5" t="s">
        <v>538</v>
      </c>
      <c r="I123" s="5" t="s">
        <v>31</v>
      </c>
      <c r="J123" s="5" t="s">
        <v>403</v>
      </c>
      <c r="K123" s="5" t="s">
        <v>10520</v>
      </c>
      <c r="L123" s="5" t="s">
        <v>10522</v>
      </c>
      <c r="M123" s="5" t="s">
        <v>100</v>
      </c>
      <c r="N123" s="5" t="s">
        <v>55</v>
      </c>
      <c r="O123" s="5" t="b">
        <f t="shared" ca="1" si="0"/>
        <v>0</v>
      </c>
      <c r="P123" s="5" t="b">
        <f t="shared" ca="1" si="1"/>
        <v>1</v>
      </c>
      <c r="Q123" s="5"/>
      <c r="R123" s="5"/>
      <c r="S123" s="5"/>
      <c r="T123" s="5"/>
      <c r="U123" s="5"/>
      <c r="V123" s="5"/>
      <c r="W123" s="5"/>
      <c r="X123" s="5"/>
      <c r="Y123" s="5"/>
      <c r="Z123" s="5"/>
      <c r="AA123" s="5"/>
      <c r="AB123" s="5"/>
      <c r="AC123" s="5"/>
      <c r="AD123" s="5"/>
      <c r="AE123" s="5"/>
    </row>
    <row r="124" spans="1:31" ht="23.25" customHeight="1">
      <c r="A124" s="5" t="s">
        <v>10527</v>
      </c>
      <c r="B124" s="5" t="s">
        <v>10528</v>
      </c>
      <c r="C124" s="5" t="s">
        <v>20</v>
      </c>
      <c r="D124" s="5" t="s">
        <v>21</v>
      </c>
      <c r="E124" s="20" t="s">
        <v>45</v>
      </c>
      <c r="F124" s="7">
        <v>6</v>
      </c>
      <c r="G124" s="7">
        <v>15</v>
      </c>
      <c r="H124" s="5" t="s">
        <v>214</v>
      </c>
      <c r="I124" s="5" t="s">
        <v>108</v>
      </c>
      <c r="J124" s="5" t="s">
        <v>444</v>
      </c>
      <c r="K124" s="5" t="s">
        <v>10529</v>
      </c>
      <c r="L124" s="5" t="s">
        <v>10530</v>
      </c>
      <c r="M124" s="5" t="s">
        <v>42</v>
      </c>
      <c r="N124" s="5" t="s">
        <v>237</v>
      </c>
      <c r="O124" s="5" t="b">
        <f t="shared" ca="1" si="0"/>
        <v>0</v>
      </c>
      <c r="P124" s="5" t="b">
        <f t="shared" ca="1" si="1"/>
        <v>1</v>
      </c>
      <c r="Q124" s="5"/>
      <c r="R124" s="5"/>
      <c r="S124" s="5"/>
      <c r="T124" s="5"/>
      <c r="U124" s="5"/>
      <c r="V124" s="5"/>
      <c r="W124" s="5"/>
      <c r="X124" s="5"/>
      <c r="Y124" s="5"/>
      <c r="Z124" s="5"/>
      <c r="AA124" s="5"/>
      <c r="AB124" s="5"/>
      <c r="AC124" s="5"/>
      <c r="AD124" s="5"/>
      <c r="AE124" s="5"/>
    </row>
    <row r="125" spans="1:31" ht="23.25" customHeight="1">
      <c r="A125" s="5" t="s">
        <v>10535</v>
      </c>
      <c r="B125" s="5" t="s">
        <v>10536</v>
      </c>
      <c r="C125" s="5" t="s">
        <v>41</v>
      </c>
      <c r="D125" s="5" t="s">
        <v>375</v>
      </c>
      <c r="E125" s="20" t="s">
        <v>29</v>
      </c>
      <c r="F125" s="7">
        <v>6</v>
      </c>
      <c r="G125" s="7">
        <v>12</v>
      </c>
      <c r="H125" s="5" t="s">
        <v>538</v>
      </c>
      <c r="I125" s="5" t="s">
        <v>125</v>
      </c>
      <c r="J125" s="5" t="s">
        <v>117</v>
      </c>
      <c r="K125" s="9" t="s">
        <v>47</v>
      </c>
      <c r="L125" s="5" t="s">
        <v>10537</v>
      </c>
      <c r="M125" s="5" t="s">
        <v>37</v>
      </c>
      <c r="N125" s="5" t="s">
        <v>55</v>
      </c>
      <c r="O125" s="5" t="b">
        <f t="shared" ca="1" si="0"/>
        <v>0</v>
      </c>
      <c r="P125" s="5" t="b">
        <f t="shared" ca="1" si="1"/>
        <v>1</v>
      </c>
      <c r="Q125" s="5"/>
      <c r="R125" s="5"/>
      <c r="S125" s="5"/>
      <c r="T125" s="5"/>
      <c r="U125" s="5"/>
      <c r="V125" s="5"/>
      <c r="W125" s="5"/>
      <c r="X125" s="5"/>
      <c r="Y125" s="5"/>
      <c r="Z125" s="5"/>
      <c r="AA125" s="5"/>
      <c r="AB125" s="5"/>
      <c r="AC125" s="5"/>
      <c r="AD125" s="5"/>
      <c r="AE125" s="5"/>
    </row>
    <row r="126" spans="1:31" ht="23.25" customHeight="1">
      <c r="A126" s="5" t="s">
        <v>10541</v>
      </c>
      <c r="B126" s="5" t="s">
        <v>10542</v>
      </c>
      <c r="C126" s="5" t="s">
        <v>27</v>
      </c>
      <c r="D126" s="5" t="s">
        <v>212</v>
      </c>
      <c r="E126" s="20" t="s">
        <v>45</v>
      </c>
      <c r="F126" s="7">
        <v>6</v>
      </c>
      <c r="G126" s="7">
        <v>15</v>
      </c>
      <c r="H126" s="5" t="s">
        <v>214</v>
      </c>
      <c r="I126" s="5" t="s">
        <v>31</v>
      </c>
      <c r="J126" s="5" t="s">
        <v>10543</v>
      </c>
      <c r="K126" s="5" t="s">
        <v>10544</v>
      </c>
      <c r="L126" s="5" t="s">
        <v>10545</v>
      </c>
      <c r="M126" s="5" t="s">
        <v>100</v>
      </c>
      <c r="N126" s="5" t="s">
        <v>55</v>
      </c>
      <c r="O126" s="5" t="b">
        <f t="shared" ca="1" si="0"/>
        <v>0</v>
      </c>
      <c r="P126" s="5" t="b">
        <f t="shared" ca="1" si="1"/>
        <v>1</v>
      </c>
      <c r="Q126" s="5"/>
      <c r="R126" s="5"/>
      <c r="S126" s="5"/>
      <c r="T126" s="5"/>
      <c r="U126" s="5"/>
      <c r="V126" s="5"/>
      <c r="W126" s="5"/>
      <c r="X126" s="5"/>
      <c r="Y126" s="5"/>
      <c r="Z126" s="5"/>
      <c r="AA126" s="5"/>
      <c r="AB126" s="5"/>
      <c r="AC126" s="5"/>
      <c r="AD126" s="5"/>
      <c r="AE126" s="5"/>
    </row>
    <row r="127" spans="1:31" ht="23.25" customHeight="1">
      <c r="A127" s="5" t="s">
        <v>9556</v>
      </c>
      <c r="B127" s="5" t="s">
        <v>10553</v>
      </c>
      <c r="C127" s="5" t="s">
        <v>41</v>
      </c>
      <c r="D127" s="5" t="s">
        <v>169</v>
      </c>
      <c r="E127" s="20" t="s">
        <v>45</v>
      </c>
      <c r="F127" s="7">
        <v>6</v>
      </c>
      <c r="G127" s="7">
        <v>15</v>
      </c>
      <c r="H127" s="5" t="s">
        <v>214</v>
      </c>
      <c r="I127" s="5" t="s">
        <v>31</v>
      </c>
      <c r="J127" s="5" t="s">
        <v>252</v>
      </c>
      <c r="K127" s="5" t="s">
        <v>10554</v>
      </c>
      <c r="L127" s="5" t="s">
        <v>10555</v>
      </c>
      <c r="M127" s="5" t="s">
        <v>37</v>
      </c>
      <c r="N127" s="5" t="s">
        <v>55</v>
      </c>
      <c r="O127" s="5" t="b">
        <f t="shared" ca="1" si="0"/>
        <v>0</v>
      </c>
      <c r="P127" s="5" t="b">
        <f t="shared" ca="1" si="1"/>
        <v>1</v>
      </c>
      <c r="Q127" s="5"/>
      <c r="R127" s="5"/>
      <c r="S127" s="5"/>
      <c r="T127" s="5"/>
      <c r="U127" s="5"/>
      <c r="V127" s="5"/>
      <c r="W127" s="5"/>
      <c r="X127" s="5"/>
      <c r="Y127" s="5"/>
      <c r="Z127" s="5"/>
      <c r="AA127" s="5"/>
      <c r="AB127" s="5"/>
      <c r="AC127" s="5"/>
      <c r="AD127" s="5"/>
      <c r="AE127" s="5"/>
    </row>
    <row r="128" spans="1:31" ht="23.25" customHeight="1">
      <c r="A128" s="5" t="s">
        <v>10559</v>
      </c>
      <c r="B128" s="5" t="s">
        <v>10560</v>
      </c>
      <c r="C128" s="5" t="s">
        <v>27</v>
      </c>
      <c r="D128" s="5" t="s">
        <v>47</v>
      </c>
      <c r="E128" s="20" t="s">
        <v>45</v>
      </c>
      <c r="F128" s="7">
        <v>6</v>
      </c>
      <c r="G128" s="7">
        <v>10</v>
      </c>
      <c r="H128" s="5" t="s">
        <v>548</v>
      </c>
      <c r="I128" s="7" t="s">
        <v>24</v>
      </c>
      <c r="J128" s="5" t="s">
        <v>10561</v>
      </c>
      <c r="K128" s="5" t="s">
        <v>10564</v>
      </c>
      <c r="L128" s="5" t="s">
        <v>10565</v>
      </c>
      <c r="M128" s="5" t="s">
        <v>1599</v>
      </c>
      <c r="N128" s="5" t="s">
        <v>89</v>
      </c>
      <c r="O128" s="5" t="b">
        <f t="shared" ca="1" si="0"/>
        <v>0</v>
      </c>
      <c r="P128" s="5" t="b">
        <f t="shared" ca="1" si="1"/>
        <v>1</v>
      </c>
      <c r="Q128" s="5"/>
      <c r="R128" s="5"/>
      <c r="S128" s="5"/>
      <c r="T128" s="5"/>
      <c r="U128" s="5"/>
      <c r="V128" s="5"/>
      <c r="W128" s="5"/>
      <c r="X128" s="5"/>
      <c r="Y128" s="5"/>
      <c r="Z128" s="5"/>
      <c r="AA128" s="5"/>
      <c r="AB128" s="5"/>
      <c r="AC128" s="5"/>
      <c r="AD128" s="5"/>
      <c r="AE128" s="5"/>
    </row>
    <row r="129" spans="1:31" ht="23.25" customHeight="1">
      <c r="A129" s="5" t="s">
        <v>10612</v>
      </c>
      <c r="B129" s="5" t="s">
        <v>10613</v>
      </c>
      <c r="C129" s="5" t="s">
        <v>27</v>
      </c>
      <c r="D129" s="5" t="s">
        <v>85</v>
      </c>
      <c r="E129" s="20" t="s">
        <v>29</v>
      </c>
      <c r="F129" s="11">
        <v>6</v>
      </c>
      <c r="G129" s="11">
        <v>21</v>
      </c>
      <c r="H129" s="5" t="s">
        <v>10614</v>
      </c>
      <c r="I129" s="5" t="s">
        <v>125</v>
      </c>
      <c r="J129" s="5" t="s">
        <v>48</v>
      </c>
      <c r="K129" s="5" t="s">
        <v>10615</v>
      </c>
      <c r="L129" s="5" t="s">
        <v>10617</v>
      </c>
      <c r="M129" s="5" t="s">
        <v>100</v>
      </c>
      <c r="N129" s="5" t="s">
        <v>55</v>
      </c>
      <c r="O129" s="5" t="b">
        <f t="shared" ca="1" si="0"/>
        <v>0</v>
      </c>
      <c r="P129" s="5" t="b">
        <f t="shared" ca="1" si="1"/>
        <v>1</v>
      </c>
      <c r="Q129" s="5"/>
      <c r="R129" s="5"/>
      <c r="S129" s="5"/>
      <c r="T129" s="5"/>
      <c r="U129" s="5"/>
      <c r="V129" s="5"/>
      <c r="W129" s="5"/>
      <c r="X129" s="5"/>
      <c r="Y129" s="5"/>
      <c r="Z129" s="5"/>
      <c r="AA129" s="5"/>
      <c r="AB129" s="5"/>
      <c r="AC129" s="5"/>
      <c r="AD129" s="5"/>
      <c r="AE129" s="5"/>
    </row>
    <row r="130" spans="1:31" ht="23.25" customHeight="1">
      <c r="A130" s="5" t="s">
        <v>10699</v>
      </c>
      <c r="B130" s="5" t="s">
        <v>10700</v>
      </c>
      <c r="C130" s="5" t="s">
        <v>170</v>
      </c>
      <c r="D130" s="5" t="s">
        <v>390</v>
      </c>
      <c r="E130" s="20" t="s">
        <v>29</v>
      </c>
      <c r="F130" s="7">
        <v>6</v>
      </c>
      <c r="G130" s="7">
        <v>10</v>
      </c>
      <c r="H130" s="5" t="s">
        <v>548</v>
      </c>
      <c r="I130" s="5" t="s">
        <v>125</v>
      </c>
      <c r="J130" s="5" t="s">
        <v>3108</v>
      </c>
      <c r="K130" s="5" t="s">
        <v>10701</v>
      </c>
      <c r="L130" s="5" t="s">
        <v>10702</v>
      </c>
      <c r="M130" s="5" t="s">
        <v>53</v>
      </c>
      <c r="N130" s="5" t="s">
        <v>405</v>
      </c>
      <c r="O130" s="5" t="b">
        <f t="shared" ca="1" si="0"/>
        <v>0</v>
      </c>
      <c r="P130" s="5" t="b">
        <f t="shared" ca="1" si="1"/>
        <v>1</v>
      </c>
      <c r="Q130" s="5"/>
      <c r="R130" s="5"/>
      <c r="S130" s="5"/>
      <c r="T130" s="5"/>
      <c r="U130" s="5"/>
      <c r="V130" s="5"/>
      <c r="W130" s="5"/>
      <c r="X130" s="5"/>
      <c r="Y130" s="5"/>
      <c r="Z130" s="5"/>
      <c r="AA130" s="5"/>
      <c r="AB130" s="5"/>
      <c r="AC130" s="5"/>
      <c r="AD130" s="5"/>
      <c r="AE130" s="5"/>
    </row>
    <row r="131" spans="1:31" ht="23.25" customHeight="1">
      <c r="A131" s="5" t="s">
        <v>2665</v>
      </c>
      <c r="B131" s="5" t="s">
        <v>10630</v>
      </c>
      <c r="C131" s="5" t="s">
        <v>27</v>
      </c>
      <c r="D131" s="5" t="s">
        <v>212</v>
      </c>
      <c r="E131" s="20" t="s">
        <v>29</v>
      </c>
      <c r="F131" s="7">
        <v>6</v>
      </c>
      <c r="G131" s="7">
        <v>12</v>
      </c>
      <c r="H131" s="5" t="s">
        <v>538</v>
      </c>
      <c r="I131" s="5" t="s">
        <v>125</v>
      </c>
      <c r="J131" s="5" t="s">
        <v>110</v>
      </c>
      <c r="K131" s="9" t="s">
        <v>47</v>
      </c>
      <c r="L131" s="5" t="s">
        <v>10633</v>
      </c>
      <c r="M131" s="5" t="s">
        <v>53</v>
      </c>
      <c r="N131" s="5" t="s">
        <v>55</v>
      </c>
      <c r="O131" s="5" t="b">
        <f t="shared" ca="1" si="0"/>
        <v>0</v>
      </c>
      <c r="P131" s="5" t="b">
        <f t="shared" ca="1" si="1"/>
        <v>1</v>
      </c>
      <c r="Q131" s="5"/>
      <c r="R131" s="5"/>
      <c r="S131" s="5"/>
      <c r="T131" s="5"/>
      <c r="U131" s="5"/>
      <c r="V131" s="5"/>
      <c r="W131" s="5"/>
      <c r="X131" s="5"/>
      <c r="Y131" s="5"/>
      <c r="Z131" s="5"/>
      <c r="AA131" s="5"/>
      <c r="AB131" s="5"/>
      <c r="AC131" s="5"/>
      <c r="AD131" s="5"/>
      <c r="AE131" s="5"/>
    </row>
    <row r="132" spans="1:31" ht="23.25" customHeight="1">
      <c r="A132" s="5" t="s">
        <v>10621</v>
      </c>
      <c r="B132" s="5" t="s">
        <v>9952</v>
      </c>
      <c r="C132" s="5" t="s">
        <v>170</v>
      </c>
      <c r="D132" s="5" t="s">
        <v>378</v>
      </c>
      <c r="E132" s="20" t="s">
        <v>45</v>
      </c>
      <c r="F132" s="7">
        <v>6</v>
      </c>
      <c r="G132" s="7">
        <v>20</v>
      </c>
      <c r="H132" s="5" t="s">
        <v>683</v>
      </c>
      <c r="I132" s="5" t="s">
        <v>125</v>
      </c>
      <c r="J132" s="5" t="s">
        <v>252</v>
      </c>
      <c r="K132" s="5" t="s">
        <v>10623</v>
      </c>
      <c r="L132" s="5" t="s">
        <v>10626</v>
      </c>
      <c r="M132" s="5" t="s">
        <v>37</v>
      </c>
      <c r="N132" s="5" t="s">
        <v>237</v>
      </c>
      <c r="O132" s="5" t="b">
        <f t="shared" ca="1" si="0"/>
        <v>0</v>
      </c>
      <c r="P132" s="5" t="b">
        <f t="shared" ca="1" si="1"/>
        <v>1</v>
      </c>
      <c r="Q132" s="5"/>
      <c r="R132" s="5"/>
      <c r="S132" s="5"/>
      <c r="T132" s="5"/>
      <c r="U132" s="5"/>
      <c r="V132" s="5"/>
      <c r="W132" s="5"/>
      <c r="X132" s="5"/>
      <c r="Y132" s="5"/>
      <c r="Z132" s="5"/>
      <c r="AA132" s="5"/>
      <c r="AB132" s="5"/>
      <c r="AC132" s="5"/>
      <c r="AD132" s="5"/>
      <c r="AE132" s="5"/>
    </row>
    <row r="133" spans="1:31" ht="23.25" customHeight="1">
      <c r="A133" s="5" t="s">
        <v>2886</v>
      </c>
      <c r="B133" s="5" t="s">
        <v>10709</v>
      </c>
      <c r="C133" s="5" t="s">
        <v>41</v>
      </c>
      <c r="D133" s="5" t="s">
        <v>94</v>
      </c>
      <c r="E133" s="20" t="s">
        <v>45</v>
      </c>
      <c r="F133" s="7">
        <v>6</v>
      </c>
      <c r="G133" s="7">
        <v>15</v>
      </c>
      <c r="H133" s="5" t="s">
        <v>214</v>
      </c>
      <c r="I133" s="5" t="s">
        <v>31</v>
      </c>
      <c r="J133" s="5" t="s">
        <v>907</v>
      </c>
      <c r="K133" s="5" t="s">
        <v>10711</v>
      </c>
      <c r="L133" s="5" t="s">
        <v>10712</v>
      </c>
      <c r="M133" s="5" t="s">
        <v>53</v>
      </c>
      <c r="N133" s="5" t="s">
        <v>55</v>
      </c>
      <c r="O133" s="5" t="b">
        <f t="shared" ca="1" si="0"/>
        <v>0</v>
      </c>
      <c r="P133" s="5" t="b">
        <f t="shared" ca="1" si="1"/>
        <v>1</v>
      </c>
      <c r="Q133" s="5"/>
      <c r="R133" s="5"/>
      <c r="S133" s="5"/>
      <c r="T133" s="5"/>
      <c r="U133" s="5"/>
      <c r="V133" s="5"/>
      <c r="W133" s="5"/>
      <c r="X133" s="5"/>
      <c r="Y133" s="5"/>
      <c r="Z133" s="5"/>
      <c r="AA133" s="5"/>
      <c r="AB133" s="5"/>
      <c r="AC133" s="5"/>
      <c r="AD133" s="5"/>
      <c r="AE133" s="5"/>
    </row>
    <row r="134" spans="1:31" ht="23.25" customHeight="1">
      <c r="A134" s="5" t="s">
        <v>10714</v>
      </c>
      <c r="B134" s="5" t="s">
        <v>8497</v>
      </c>
      <c r="C134" s="5" t="s">
        <v>27</v>
      </c>
      <c r="D134" s="5" t="s">
        <v>85</v>
      </c>
      <c r="E134" s="20" t="s">
        <v>29</v>
      </c>
      <c r="F134" s="7">
        <v>6</v>
      </c>
      <c r="G134" s="7">
        <v>10</v>
      </c>
      <c r="H134" s="5" t="s">
        <v>548</v>
      </c>
      <c r="I134" s="5" t="s">
        <v>31</v>
      </c>
      <c r="J134" s="5" t="s">
        <v>844</v>
      </c>
      <c r="K134" s="5" t="s">
        <v>8499</v>
      </c>
      <c r="L134" s="5" t="s">
        <v>10718</v>
      </c>
      <c r="M134" s="12" t="s">
        <v>47</v>
      </c>
      <c r="N134" s="5" t="s">
        <v>55</v>
      </c>
      <c r="O134" s="5" t="b">
        <f t="shared" ca="1" si="0"/>
        <v>0</v>
      </c>
      <c r="P134" s="5" t="b">
        <f t="shared" ca="1" si="1"/>
        <v>1</v>
      </c>
      <c r="Q134" s="5"/>
      <c r="R134" s="5"/>
      <c r="S134" s="5"/>
      <c r="T134" s="5"/>
      <c r="U134" s="5"/>
      <c r="V134" s="5"/>
      <c r="W134" s="5"/>
      <c r="X134" s="5"/>
      <c r="Y134" s="5"/>
      <c r="Z134" s="5"/>
      <c r="AA134" s="5"/>
      <c r="AB134" s="5"/>
      <c r="AC134" s="5"/>
      <c r="AD134" s="5"/>
      <c r="AE134" s="5"/>
    </row>
    <row r="135" spans="1:31" ht="23.25" customHeight="1">
      <c r="A135" s="5" t="s">
        <v>3093</v>
      </c>
      <c r="B135" s="5" t="s">
        <v>3094</v>
      </c>
      <c r="C135" s="5" t="s">
        <v>27</v>
      </c>
      <c r="D135" s="5" t="s">
        <v>199</v>
      </c>
      <c r="E135" s="20" t="s">
        <v>45</v>
      </c>
      <c r="F135" s="7">
        <v>6</v>
      </c>
      <c r="G135" s="7">
        <v>10</v>
      </c>
      <c r="H135" s="5" t="s">
        <v>548</v>
      </c>
      <c r="I135" s="5" t="s">
        <v>125</v>
      </c>
      <c r="J135" s="5" t="s">
        <v>499</v>
      </c>
      <c r="K135" s="5" t="s">
        <v>3100</v>
      </c>
      <c r="L135" s="5" t="s">
        <v>3103</v>
      </c>
      <c r="M135" s="5" t="s">
        <v>100</v>
      </c>
      <c r="N135" s="5" t="s">
        <v>55</v>
      </c>
      <c r="O135" s="5" t="b">
        <f t="shared" ca="1" si="0"/>
        <v>0</v>
      </c>
      <c r="P135" s="5" t="b">
        <f t="shared" ca="1" si="1"/>
        <v>1</v>
      </c>
      <c r="Q135" s="5"/>
      <c r="R135" s="5"/>
      <c r="S135" s="5"/>
      <c r="T135" s="5"/>
      <c r="U135" s="5"/>
      <c r="V135" s="5"/>
      <c r="W135" s="5"/>
      <c r="X135" s="5"/>
      <c r="Y135" s="5"/>
      <c r="Z135" s="5"/>
      <c r="AA135" s="5"/>
      <c r="AB135" s="5"/>
      <c r="AC135" s="5"/>
      <c r="AD135" s="5"/>
      <c r="AE135" s="5"/>
    </row>
    <row r="136" spans="1:31" ht="23.25" customHeight="1">
      <c r="A136" s="5" t="s">
        <v>10731</v>
      </c>
      <c r="B136" s="5" t="s">
        <v>8732</v>
      </c>
      <c r="C136" s="5" t="s">
        <v>170</v>
      </c>
      <c r="D136" s="5" t="s">
        <v>390</v>
      </c>
      <c r="E136" s="20" t="s">
        <v>29</v>
      </c>
      <c r="F136" s="7">
        <v>6</v>
      </c>
      <c r="G136" s="7">
        <v>12</v>
      </c>
      <c r="H136" s="5" t="s">
        <v>538</v>
      </c>
      <c r="I136" s="5" t="s">
        <v>125</v>
      </c>
      <c r="J136" s="5" t="s">
        <v>224</v>
      </c>
      <c r="K136" s="5" t="s">
        <v>10735</v>
      </c>
      <c r="L136" s="5" t="s">
        <v>10736</v>
      </c>
      <c r="M136" s="5" t="s">
        <v>37</v>
      </c>
      <c r="N136" s="5" t="s">
        <v>55</v>
      </c>
      <c r="O136" s="5" t="b">
        <f t="shared" ca="1" si="0"/>
        <v>0</v>
      </c>
      <c r="P136" s="5" t="b">
        <f t="shared" ca="1" si="1"/>
        <v>1</v>
      </c>
      <c r="Q136" s="5"/>
      <c r="R136" s="5"/>
      <c r="S136" s="5"/>
      <c r="T136" s="5"/>
      <c r="U136" s="5"/>
      <c r="V136" s="5"/>
      <c r="W136" s="5"/>
      <c r="X136" s="5"/>
      <c r="Y136" s="5"/>
      <c r="Z136" s="5"/>
      <c r="AA136" s="5"/>
      <c r="AB136" s="5"/>
      <c r="AC136" s="5"/>
      <c r="AD136" s="5"/>
      <c r="AE136" s="5"/>
    </row>
    <row r="137" spans="1:31" ht="23.25" customHeight="1">
      <c r="A137" s="5" t="s">
        <v>17967</v>
      </c>
      <c r="B137" s="5" t="s">
        <v>17968</v>
      </c>
      <c r="C137" s="5" t="s">
        <v>27</v>
      </c>
      <c r="D137" s="5" t="s">
        <v>80</v>
      </c>
      <c r="E137" s="20" t="s">
        <v>45</v>
      </c>
      <c r="F137" s="7">
        <v>6</v>
      </c>
      <c r="G137" s="7">
        <v>10</v>
      </c>
      <c r="H137" s="5" t="s">
        <v>548</v>
      </c>
      <c r="I137" s="5" t="s">
        <v>108</v>
      </c>
      <c r="J137" s="5" t="s">
        <v>444</v>
      </c>
      <c r="K137" s="5" t="s">
        <v>4578</v>
      </c>
      <c r="L137" s="5" t="s">
        <v>17969</v>
      </c>
      <c r="M137" s="5" t="s">
        <v>42</v>
      </c>
      <c r="N137" s="5" t="s">
        <v>237</v>
      </c>
      <c r="O137" s="5" t="b">
        <f t="shared" ca="1" si="0"/>
        <v>0</v>
      </c>
      <c r="P137" s="5" t="b">
        <f t="shared" ca="1" si="1"/>
        <v>1</v>
      </c>
      <c r="Q137" s="5"/>
      <c r="R137" s="5"/>
      <c r="S137" s="5"/>
      <c r="T137" s="5"/>
      <c r="U137" s="5"/>
      <c r="V137" s="5"/>
      <c r="W137" s="5"/>
      <c r="X137" s="5"/>
      <c r="Y137" s="5"/>
      <c r="Z137" s="5"/>
      <c r="AA137" s="5"/>
      <c r="AB137" s="5"/>
      <c r="AC137" s="5"/>
      <c r="AD137" s="5"/>
      <c r="AE137" s="5"/>
    </row>
    <row r="138" spans="1:31" ht="23.25" customHeight="1">
      <c r="A138" s="5" t="s">
        <v>17970</v>
      </c>
      <c r="B138" s="5" t="s">
        <v>17971</v>
      </c>
      <c r="C138" s="5" t="s">
        <v>41</v>
      </c>
      <c r="D138" s="5" t="s">
        <v>1546</v>
      </c>
      <c r="E138" s="20" t="s">
        <v>45</v>
      </c>
      <c r="F138" s="7">
        <v>6</v>
      </c>
      <c r="G138" s="7">
        <v>10</v>
      </c>
      <c r="H138" s="5" t="s">
        <v>548</v>
      </c>
      <c r="I138" s="5" t="s">
        <v>125</v>
      </c>
      <c r="J138" s="5" t="s">
        <v>6972</v>
      </c>
      <c r="K138" s="5" t="s">
        <v>17972</v>
      </c>
      <c r="L138" s="5" t="s">
        <v>17973</v>
      </c>
      <c r="M138" s="5" t="s">
        <v>100</v>
      </c>
      <c r="N138" s="5" t="s">
        <v>55</v>
      </c>
      <c r="O138" s="5" t="b">
        <f t="shared" ca="1" si="0"/>
        <v>0</v>
      </c>
      <c r="P138" s="5" t="b">
        <f t="shared" ca="1" si="1"/>
        <v>1</v>
      </c>
      <c r="Q138" s="5"/>
      <c r="R138" s="5"/>
      <c r="S138" s="5"/>
      <c r="T138" s="5"/>
      <c r="U138" s="5"/>
      <c r="V138" s="5"/>
      <c r="W138" s="5"/>
      <c r="X138" s="5"/>
      <c r="Y138" s="5"/>
      <c r="Z138" s="5"/>
      <c r="AA138" s="5"/>
      <c r="AB138" s="5"/>
      <c r="AC138" s="5"/>
      <c r="AD138" s="5"/>
      <c r="AE138" s="5"/>
    </row>
    <row r="139" spans="1:31" ht="23.25" customHeight="1">
      <c r="A139" s="14" t="s">
        <v>17974</v>
      </c>
      <c r="B139" s="14" t="s">
        <v>17975</v>
      </c>
      <c r="C139" s="14" t="s">
        <v>41</v>
      </c>
      <c r="D139" s="14" t="s">
        <v>47</v>
      </c>
      <c r="E139" s="21" t="s">
        <v>45</v>
      </c>
      <c r="F139" s="15">
        <v>6</v>
      </c>
      <c r="G139" s="15">
        <v>12</v>
      </c>
      <c r="H139" s="14" t="s">
        <v>538</v>
      </c>
      <c r="I139" s="14" t="s">
        <v>31</v>
      </c>
      <c r="J139" s="14" t="s">
        <v>57</v>
      </c>
      <c r="K139" s="14" t="s">
        <v>6890</v>
      </c>
      <c r="L139" s="14" t="s">
        <v>17977</v>
      </c>
      <c r="M139" s="14" t="s">
        <v>167</v>
      </c>
      <c r="N139" s="14" t="s">
        <v>55</v>
      </c>
      <c r="O139" s="14" t="b">
        <f t="shared" ca="1" si="0"/>
        <v>0</v>
      </c>
      <c r="P139" s="14" t="b">
        <f t="shared" ca="1" si="1"/>
        <v>1</v>
      </c>
      <c r="Q139" s="5"/>
      <c r="R139" s="5"/>
      <c r="S139" s="5"/>
      <c r="T139" s="5"/>
      <c r="U139" s="5"/>
      <c r="V139" s="5"/>
      <c r="W139" s="5"/>
      <c r="X139" s="5"/>
      <c r="Y139" s="5"/>
      <c r="Z139" s="5"/>
      <c r="AA139" s="5"/>
      <c r="AB139" s="5"/>
      <c r="AC139" s="5"/>
      <c r="AD139" s="5"/>
      <c r="AE139" s="5"/>
    </row>
    <row r="140" spans="1:31" ht="23.25" customHeight="1">
      <c r="A140" s="5" t="s">
        <v>17980</v>
      </c>
      <c r="B140" s="5" t="s">
        <v>17981</v>
      </c>
      <c r="C140" s="5" t="s">
        <v>27</v>
      </c>
      <c r="D140" s="5" t="s">
        <v>85</v>
      </c>
      <c r="E140" s="20" t="s">
        <v>45</v>
      </c>
      <c r="F140" s="7">
        <v>6</v>
      </c>
      <c r="G140" s="7">
        <v>15</v>
      </c>
      <c r="H140" s="5" t="s">
        <v>214</v>
      </c>
      <c r="I140" s="5" t="s">
        <v>125</v>
      </c>
      <c r="J140" s="5" t="s">
        <v>68</v>
      </c>
      <c r="K140" s="5" t="s">
        <v>2159</v>
      </c>
      <c r="L140" s="5" t="s">
        <v>17982</v>
      </c>
      <c r="M140" s="5" t="s">
        <v>37</v>
      </c>
      <c r="N140" s="5" t="s">
        <v>237</v>
      </c>
      <c r="O140" s="5" t="b">
        <f t="shared" ca="1" si="0"/>
        <v>0</v>
      </c>
      <c r="P140" s="5" t="b">
        <f t="shared" ca="1" si="1"/>
        <v>1</v>
      </c>
      <c r="Q140" s="5"/>
      <c r="R140" s="5"/>
      <c r="S140" s="5"/>
      <c r="T140" s="5"/>
      <c r="U140" s="5"/>
      <c r="V140" s="5"/>
      <c r="W140" s="5"/>
      <c r="X140" s="5"/>
      <c r="Y140" s="5"/>
      <c r="Z140" s="5"/>
      <c r="AA140" s="5"/>
      <c r="AB140" s="5"/>
      <c r="AC140" s="5"/>
      <c r="AD140" s="5"/>
      <c r="AE140" s="5"/>
    </row>
    <row r="141" spans="1:31" ht="23.25" customHeight="1">
      <c r="A141" s="5" t="s">
        <v>10427</v>
      </c>
      <c r="B141" s="5" t="s">
        <v>3650</v>
      </c>
      <c r="C141" s="5" t="s">
        <v>41</v>
      </c>
      <c r="D141" s="5" t="s">
        <v>448</v>
      </c>
      <c r="E141" s="20" t="s">
        <v>29</v>
      </c>
      <c r="F141" s="7">
        <v>6</v>
      </c>
      <c r="G141" s="7">
        <v>10</v>
      </c>
      <c r="H141" s="5" t="s">
        <v>548</v>
      </c>
      <c r="I141" s="5" t="s">
        <v>31</v>
      </c>
      <c r="J141" s="5" t="s">
        <v>3655</v>
      </c>
      <c r="K141" s="5" t="s">
        <v>3656</v>
      </c>
      <c r="L141" s="5" t="s">
        <v>10428</v>
      </c>
      <c r="M141" s="5" t="s">
        <v>53</v>
      </c>
      <c r="N141" s="5" t="s">
        <v>55</v>
      </c>
      <c r="O141" s="5" t="b">
        <f t="shared" ca="1" si="0"/>
        <v>0</v>
      </c>
      <c r="P141" s="5" t="b">
        <f t="shared" ca="1" si="1"/>
        <v>1</v>
      </c>
      <c r="Q141" s="5"/>
      <c r="R141" s="5"/>
      <c r="S141" s="5"/>
      <c r="T141" s="5"/>
      <c r="U141" s="5"/>
      <c r="V141" s="5"/>
      <c r="W141" s="5"/>
      <c r="X141" s="5"/>
      <c r="Y141" s="5"/>
      <c r="Z141" s="5"/>
      <c r="AA141" s="5"/>
      <c r="AB141" s="5"/>
      <c r="AC141" s="5"/>
      <c r="AD141" s="5"/>
      <c r="AE141" s="5"/>
    </row>
    <row r="142" spans="1:31" ht="23.25" customHeight="1">
      <c r="A142" s="5" t="s">
        <v>2886</v>
      </c>
      <c r="B142" s="5" t="s">
        <v>3716</v>
      </c>
      <c r="C142" s="5" t="s">
        <v>27</v>
      </c>
      <c r="D142" s="5" t="s">
        <v>85</v>
      </c>
      <c r="E142" s="20" t="s">
        <v>45</v>
      </c>
      <c r="F142" s="7">
        <v>6</v>
      </c>
      <c r="G142" s="7">
        <v>10</v>
      </c>
      <c r="H142" s="5" t="s">
        <v>548</v>
      </c>
      <c r="I142" s="5" t="s">
        <v>125</v>
      </c>
      <c r="J142" s="5" t="s">
        <v>68</v>
      </c>
      <c r="K142" s="5" t="s">
        <v>3720</v>
      </c>
      <c r="L142" s="5" t="s">
        <v>3722</v>
      </c>
      <c r="M142" s="5" t="s">
        <v>53</v>
      </c>
      <c r="N142" s="5" t="s">
        <v>55</v>
      </c>
      <c r="O142" s="5" t="b">
        <f t="shared" ca="1" si="0"/>
        <v>0</v>
      </c>
      <c r="P142" s="5" t="b">
        <f t="shared" ca="1" si="1"/>
        <v>1</v>
      </c>
      <c r="Q142" s="5"/>
      <c r="R142" s="5"/>
      <c r="S142" s="5"/>
      <c r="T142" s="5"/>
      <c r="U142" s="5"/>
      <c r="V142" s="5"/>
      <c r="W142" s="5"/>
      <c r="X142" s="5"/>
      <c r="Y142" s="5"/>
      <c r="Z142" s="5"/>
      <c r="AA142" s="5"/>
      <c r="AB142" s="5"/>
      <c r="AC142" s="5"/>
      <c r="AD142" s="5"/>
      <c r="AE142" s="5"/>
    </row>
    <row r="143" spans="1:31" ht="23.25" customHeight="1">
      <c r="A143" s="5" t="s">
        <v>17985</v>
      </c>
      <c r="B143" s="5" t="s">
        <v>17986</v>
      </c>
      <c r="C143" s="5" t="s">
        <v>27</v>
      </c>
      <c r="D143" s="5" t="s">
        <v>85</v>
      </c>
      <c r="E143" s="20" t="s">
        <v>45</v>
      </c>
      <c r="F143" s="7">
        <v>6</v>
      </c>
      <c r="G143" s="7">
        <v>12</v>
      </c>
      <c r="H143" s="5" t="s">
        <v>538</v>
      </c>
      <c r="I143" s="5" t="s">
        <v>125</v>
      </c>
      <c r="J143" s="5" t="s">
        <v>4623</v>
      </c>
      <c r="K143" s="5" t="s">
        <v>8116</v>
      </c>
      <c r="L143" s="5" t="s">
        <v>17988</v>
      </c>
      <c r="M143" s="5" t="s">
        <v>100</v>
      </c>
      <c r="N143" s="5" t="s">
        <v>55</v>
      </c>
      <c r="O143" s="5" t="b">
        <f t="shared" ca="1" si="0"/>
        <v>0</v>
      </c>
      <c r="P143" s="5" t="b">
        <f t="shared" ca="1" si="1"/>
        <v>1</v>
      </c>
      <c r="Q143" s="5"/>
      <c r="R143" s="5"/>
      <c r="S143" s="5"/>
      <c r="T143" s="5"/>
      <c r="U143" s="5"/>
      <c r="V143" s="5"/>
      <c r="W143" s="5"/>
      <c r="X143" s="5"/>
      <c r="Y143" s="5"/>
      <c r="Z143" s="5"/>
      <c r="AA143" s="5"/>
      <c r="AB143" s="5"/>
      <c r="AC143" s="5"/>
      <c r="AD143" s="5"/>
      <c r="AE143" s="5"/>
    </row>
    <row r="144" spans="1:31" ht="23.25" customHeight="1">
      <c r="A144" s="14" t="s">
        <v>17992</v>
      </c>
      <c r="B144" s="14" t="s">
        <v>17993</v>
      </c>
      <c r="C144" s="14" t="s">
        <v>27</v>
      </c>
      <c r="D144" s="14" t="s">
        <v>85</v>
      </c>
      <c r="E144" s="21" t="s">
        <v>45</v>
      </c>
      <c r="F144" s="15">
        <v>6</v>
      </c>
      <c r="G144" s="15">
        <v>15</v>
      </c>
      <c r="H144" s="14" t="s">
        <v>214</v>
      </c>
      <c r="I144" s="14" t="s">
        <v>108</v>
      </c>
      <c r="J144" s="14" t="s">
        <v>68</v>
      </c>
      <c r="K144" s="14" t="s">
        <v>17995</v>
      </c>
      <c r="L144" s="14" t="s">
        <v>17997</v>
      </c>
      <c r="M144" s="14" t="s">
        <v>100</v>
      </c>
      <c r="N144" s="14" t="s">
        <v>38</v>
      </c>
      <c r="O144" s="14" t="b">
        <f t="shared" ca="1" si="0"/>
        <v>0</v>
      </c>
      <c r="P144" s="14" t="b">
        <f t="shared" ca="1" si="1"/>
        <v>1</v>
      </c>
      <c r="Q144" s="5"/>
      <c r="R144" s="5"/>
      <c r="S144" s="5"/>
      <c r="T144" s="5"/>
      <c r="U144" s="5"/>
      <c r="V144" s="5"/>
      <c r="W144" s="5"/>
      <c r="X144" s="5"/>
      <c r="Y144" s="5"/>
      <c r="Z144" s="5"/>
      <c r="AA144" s="5"/>
      <c r="AB144" s="5"/>
      <c r="AC144" s="5"/>
      <c r="AD144" s="5"/>
      <c r="AE144" s="5"/>
    </row>
    <row r="145" spans="1:31" ht="23.25" customHeight="1">
      <c r="A145" s="5" t="s">
        <v>10591</v>
      </c>
      <c r="B145" s="5" t="s">
        <v>2063</v>
      </c>
      <c r="C145" s="5" t="s">
        <v>20</v>
      </c>
      <c r="D145" s="5" t="s">
        <v>21</v>
      </c>
      <c r="E145" s="20" t="s">
        <v>45</v>
      </c>
      <c r="F145" s="7">
        <v>6</v>
      </c>
      <c r="G145" s="7">
        <v>12</v>
      </c>
      <c r="H145" s="5" t="s">
        <v>538</v>
      </c>
      <c r="I145" s="5" t="s">
        <v>31</v>
      </c>
      <c r="J145" s="5" t="s">
        <v>76</v>
      </c>
      <c r="K145" s="5" t="s">
        <v>5645</v>
      </c>
      <c r="L145" s="5" t="s">
        <v>10592</v>
      </c>
      <c r="M145" s="5" t="s">
        <v>167</v>
      </c>
      <c r="N145" s="5" t="s">
        <v>237</v>
      </c>
      <c r="O145" s="5" t="b">
        <f t="shared" ca="1" si="0"/>
        <v>0</v>
      </c>
      <c r="P145" s="5" t="b">
        <f t="shared" ca="1" si="1"/>
        <v>1</v>
      </c>
      <c r="Q145" s="5"/>
      <c r="R145" s="5"/>
      <c r="S145" s="5"/>
      <c r="T145" s="5"/>
      <c r="U145" s="5"/>
      <c r="V145" s="5"/>
      <c r="W145" s="5"/>
      <c r="X145" s="5"/>
      <c r="Y145" s="5"/>
      <c r="Z145" s="5"/>
      <c r="AA145" s="5"/>
      <c r="AB145" s="5"/>
      <c r="AC145" s="5"/>
      <c r="AD145" s="5"/>
      <c r="AE145" s="5"/>
    </row>
    <row r="146" spans="1:31" ht="23.25" customHeight="1">
      <c r="A146" s="5" t="s">
        <v>18008</v>
      </c>
      <c r="B146" s="5" t="s">
        <v>18009</v>
      </c>
      <c r="C146" s="5" t="s">
        <v>170</v>
      </c>
      <c r="D146" s="5" t="s">
        <v>390</v>
      </c>
      <c r="E146" s="20" t="s">
        <v>29</v>
      </c>
      <c r="F146" s="7">
        <v>6</v>
      </c>
      <c r="G146" s="7">
        <v>15</v>
      </c>
      <c r="H146" s="5" t="s">
        <v>214</v>
      </c>
      <c r="I146" s="5" t="s">
        <v>108</v>
      </c>
      <c r="J146" s="5" t="s">
        <v>403</v>
      </c>
      <c r="K146" s="5" t="s">
        <v>18010</v>
      </c>
      <c r="L146" s="5" t="s">
        <v>18012</v>
      </c>
      <c r="M146" s="5" t="s">
        <v>53</v>
      </c>
      <c r="N146" s="12" t="s">
        <v>47</v>
      </c>
      <c r="O146" s="5" t="b">
        <f t="shared" ca="1" si="0"/>
        <v>0</v>
      </c>
      <c r="P146" s="5" t="b">
        <f t="shared" ca="1" si="1"/>
        <v>1</v>
      </c>
      <c r="Q146" s="5"/>
      <c r="R146" s="5"/>
      <c r="S146" s="5"/>
      <c r="T146" s="5"/>
      <c r="U146" s="5"/>
      <c r="V146" s="5"/>
      <c r="W146" s="5"/>
      <c r="X146" s="5"/>
      <c r="Y146" s="5"/>
      <c r="Z146" s="5"/>
      <c r="AA146" s="5"/>
      <c r="AB146" s="5"/>
      <c r="AC146" s="5"/>
      <c r="AD146" s="5"/>
      <c r="AE146" s="5"/>
    </row>
    <row r="147" spans="1:31" ht="23.25" customHeight="1">
      <c r="A147" s="5" t="s">
        <v>3950</v>
      </c>
      <c r="B147" s="5" t="s">
        <v>3951</v>
      </c>
      <c r="C147" s="5" t="s">
        <v>170</v>
      </c>
      <c r="D147" s="5" t="s">
        <v>378</v>
      </c>
      <c r="E147" s="20" t="s">
        <v>29</v>
      </c>
      <c r="F147" s="7">
        <v>6</v>
      </c>
      <c r="G147" s="7">
        <v>10</v>
      </c>
      <c r="H147" s="5" t="s">
        <v>548</v>
      </c>
      <c r="I147" s="5" t="s">
        <v>125</v>
      </c>
      <c r="J147" s="5" t="s">
        <v>403</v>
      </c>
      <c r="K147" s="5" t="s">
        <v>321</v>
      </c>
      <c r="L147" s="5" t="s">
        <v>3958</v>
      </c>
      <c r="M147" s="5" t="s">
        <v>53</v>
      </c>
      <c r="N147" s="5" t="s">
        <v>55</v>
      </c>
      <c r="O147" s="5" t="b">
        <f t="shared" ca="1" si="0"/>
        <v>0</v>
      </c>
      <c r="P147" s="5" t="b">
        <f t="shared" ca="1" si="1"/>
        <v>1</v>
      </c>
      <c r="Q147" s="5"/>
      <c r="R147" s="5"/>
      <c r="S147" s="5"/>
      <c r="T147" s="5"/>
      <c r="U147" s="5"/>
      <c r="V147" s="5"/>
      <c r="W147" s="5"/>
      <c r="X147" s="5"/>
      <c r="Y147" s="5"/>
      <c r="Z147" s="5"/>
      <c r="AA147" s="5"/>
      <c r="AB147" s="5"/>
      <c r="AC147" s="5"/>
      <c r="AD147" s="5"/>
      <c r="AE147" s="5"/>
    </row>
    <row r="148" spans="1:31" ht="23.25" customHeight="1">
      <c r="A148" s="5" t="s">
        <v>18018</v>
      </c>
      <c r="B148" s="5" t="s">
        <v>18020</v>
      </c>
      <c r="C148" s="5" t="s">
        <v>20</v>
      </c>
      <c r="D148" s="5" t="s">
        <v>1173</v>
      </c>
      <c r="E148" s="20" t="s">
        <v>29</v>
      </c>
      <c r="F148" s="7">
        <v>6</v>
      </c>
      <c r="G148" s="7">
        <v>13</v>
      </c>
      <c r="H148" s="5" t="s">
        <v>3629</v>
      </c>
      <c r="I148" s="5" t="s">
        <v>125</v>
      </c>
      <c r="J148" s="5" t="s">
        <v>802</v>
      </c>
      <c r="K148" s="5" t="s">
        <v>18023</v>
      </c>
      <c r="L148" s="5" t="s">
        <v>18025</v>
      </c>
      <c r="M148" s="5" t="s">
        <v>100</v>
      </c>
      <c r="N148" s="5" t="s">
        <v>55</v>
      </c>
      <c r="O148" s="5" t="b">
        <f t="shared" ca="1" si="0"/>
        <v>0</v>
      </c>
      <c r="P148" s="5" t="b">
        <f t="shared" ca="1" si="1"/>
        <v>1</v>
      </c>
      <c r="Q148" s="5"/>
      <c r="R148" s="5"/>
      <c r="S148" s="5"/>
      <c r="T148" s="5"/>
      <c r="U148" s="5"/>
      <c r="V148" s="5"/>
      <c r="W148" s="5"/>
      <c r="X148" s="5"/>
      <c r="Y148" s="5"/>
      <c r="Z148" s="5"/>
      <c r="AA148" s="5"/>
      <c r="AB148" s="5"/>
      <c r="AC148" s="5"/>
      <c r="AD148" s="5"/>
      <c r="AE148" s="5"/>
    </row>
    <row r="149" spans="1:31" ht="23.25" customHeight="1">
      <c r="A149" s="5" t="s">
        <v>18030</v>
      </c>
      <c r="B149" s="5" t="s">
        <v>18032</v>
      </c>
      <c r="C149" s="5" t="s">
        <v>27</v>
      </c>
      <c r="D149" s="5" t="s">
        <v>105</v>
      </c>
      <c r="E149" s="20" t="s">
        <v>45</v>
      </c>
      <c r="F149" s="7">
        <v>6</v>
      </c>
      <c r="G149" s="7">
        <v>10</v>
      </c>
      <c r="H149" s="5" t="s">
        <v>548</v>
      </c>
      <c r="I149" s="7" t="s">
        <v>24</v>
      </c>
      <c r="J149" s="5" t="s">
        <v>57</v>
      </c>
      <c r="K149" s="5" t="s">
        <v>834</v>
      </c>
      <c r="L149" s="5" t="s">
        <v>18035</v>
      </c>
      <c r="M149" s="5" t="s">
        <v>100</v>
      </c>
      <c r="N149" s="5" t="s">
        <v>55</v>
      </c>
      <c r="O149" s="5" t="b">
        <f t="shared" ca="1" si="0"/>
        <v>0</v>
      </c>
      <c r="P149" s="5" t="b">
        <f t="shared" ca="1" si="1"/>
        <v>1</v>
      </c>
      <c r="Q149" s="5"/>
      <c r="R149" s="5"/>
      <c r="S149" s="5"/>
      <c r="T149" s="5"/>
      <c r="U149" s="5"/>
      <c r="V149" s="5"/>
      <c r="W149" s="5"/>
      <c r="X149" s="5"/>
      <c r="Y149" s="5"/>
      <c r="Z149" s="5"/>
      <c r="AA149" s="5"/>
      <c r="AB149" s="5"/>
      <c r="AC149" s="5"/>
      <c r="AD149" s="5"/>
      <c r="AE149" s="5"/>
    </row>
    <row r="150" spans="1:31" ht="23.25" customHeight="1">
      <c r="A150" s="5" t="s">
        <v>18038</v>
      </c>
      <c r="B150" s="5" t="s">
        <v>18039</v>
      </c>
      <c r="C150" s="5" t="s">
        <v>27</v>
      </c>
      <c r="D150" s="5" t="s">
        <v>119</v>
      </c>
      <c r="E150" s="20" t="s">
        <v>45</v>
      </c>
      <c r="F150" s="7">
        <v>6</v>
      </c>
      <c r="G150" s="7">
        <v>12</v>
      </c>
      <c r="H150" s="5" t="s">
        <v>538</v>
      </c>
      <c r="I150" s="5" t="s">
        <v>125</v>
      </c>
      <c r="J150" s="5" t="s">
        <v>479</v>
      </c>
      <c r="K150" s="5" t="s">
        <v>18041</v>
      </c>
      <c r="L150" s="5" t="s">
        <v>18042</v>
      </c>
      <c r="M150" s="5" t="s">
        <v>37</v>
      </c>
      <c r="N150" s="5" t="s">
        <v>44</v>
      </c>
      <c r="O150" s="5" t="b">
        <f t="shared" ca="1" si="0"/>
        <v>0</v>
      </c>
      <c r="P150" s="5" t="b">
        <f t="shared" ca="1" si="1"/>
        <v>1</v>
      </c>
      <c r="Q150" s="5"/>
      <c r="R150" s="5"/>
      <c r="S150" s="5"/>
      <c r="T150" s="5"/>
      <c r="U150" s="5"/>
      <c r="V150" s="5"/>
      <c r="W150" s="5"/>
      <c r="X150" s="5"/>
      <c r="Y150" s="5"/>
      <c r="Z150" s="5"/>
      <c r="AA150" s="5"/>
      <c r="AB150" s="5"/>
      <c r="AC150" s="5"/>
      <c r="AD150" s="5"/>
      <c r="AE150" s="5"/>
    </row>
    <row r="151" spans="1:31" ht="23.25" customHeight="1">
      <c r="A151" s="5" t="s">
        <v>18049</v>
      </c>
      <c r="B151" s="5" t="s">
        <v>18050</v>
      </c>
      <c r="C151" s="5" t="s">
        <v>41</v>
      </c>
      <c r="D151" s="5" t="s">
        <v>47</v>
      </c>
      <c r="E151" s="20" t="s">
        <v>45</v>
      </c>
      <c r="F151" s="7">
        <v>6</v>
      </c>
      <c r="G151" s="7">
        <v>12</v>
      </c>
      <c r="H151" s="5" t="s">
        <v>538</v>
      </c>
      <c r="I151" s="5" t="s">
        <v>108</v>
      </c>
      <c r="J151" s="5" t="s">
        <v>18052</v>
      </c>
      <c r="K151" s="5" t="s">
        <v>18054</v>
      </c>
      <c r="L151" s="5" t="s">
        <v>18055</v>
      </c>
      <c r="M151" s="5" t="s">
        <v>1599</v>
      </c>
      <c r="N151" s="5" t="s">
        <v>405</v>
      </c>
      <c r="O151" s="5" t="b">
        <f t="shared" ca="1" si="0"/>
        <v>0</v>
      </c>
      <c r="P151" s="5" t="b">
        <f t="shared" ca="1" si="1"/>
        <v>1</v>
      </c>
      <c r="Q151" s="5"/>
      <c r="R151" s="5"/>
      <c r="S151" s="5"/>
      <c r="T151" s="5"/>
      <c r="U151" s="5"/>
      <c r="V151" s="5"/>
      <c r="W151" s="5"/>
      <c r="X151" s="5"/>
      <c r="Y151" s="5"/>
      <c r="Z151" s="5"/>
      <c r="AA151" s="5"/>
      <c r="AB151" s="5"/>
      <c r="AC151" s="5"/>
      <c r="AD151" s="5"/>
      <c r="AE151" s="5"/>
    </row>
    <row r="152" spans="1:31" ht="23.25" customHeight="1">
      <c r="A152" s="5" t="s">
        <v>18057</v>
      </c>
      <c r="B152" s="5" t="s">
        <v>18058</v>
      </c>
      <c r="C152" s="5" t="s">
        <v>41</v>
      </c>
      <c r="D152" s="5" t="s">
        <v>114</v>
      </c>
      <c r="E152" s="20" t="s">
        <v>29</v>
      </c>
      <c r="F152" s="7">
        <v>6</v>
      </c>
      <c r="G152" s="7">
        <v>12</v>
      </c>
      <c r="H152" s="5" t="s">
        <v>538</v>
      </c>
      <c r="I152" s="7" t="s">
        <v>24</v>
      </c>
      <c r="J152" s="5" t="s">
        <v>117</v>
      </c>
      <c r="K152" s="5" t="s">
        <v>18059</v>
      </c>
      <c r="L152" s="5" t="s">
        <v>18061</v>
      </c>
      <c r="M152" s="5" t="s">
        <v>53</v>
      </c>
      <c r="N152" s="5" t="s">
        <v>55</v>
      </c>
      <c r="O152" s="5" t="b">
        <f t="shared" ca="1" si="0"/>
        <v>0</v>
      </c>
      <c r="P152" s="5" t="b">
        <f t="shared" ca="1" si="1"/>
        <v>1</v>
      </c>
      <c r="Q152" s="5"/>
      <c r="R152" s="5"/>
      <c r="S152" s="5"/>
      <c r="T152" s="5"/>
      <c r="U152" s="5"/>
      <c r="V152" s="5"/>
      <c r="W152" s="5"/>
      <c r="X152" s="5"/>
      <c r="Y152" s="5"/>
      <c r="Z152" s="5"/>
      <c r="AA152" s="5"/>
      <c r="AB152" s="5"/>
      <c r="AC152" s="5"/>
      <c r="AD152" s="5"/>
      <c r="AE152" s="5"/>
    </row>
    <row r="153" spans="1:31" ht="23.25" customHeight="1">
      <c r="A153" s="5" t="s">
        <v>18068</v>
      </c>
      <c r="B153" s="5" t="s">
        <v>1020</v>
      </c>
      <c r="C153" s="5" t="s">
        <v>170</v>
      </c>
      <c r="D153" s="5" t="s">
        <v>390</v>
      </c>
      <c r="E153" s="20" t="s">
        <v>45</v>
      </c>
      <c r="F153" s="7">
        <v>6</v>
      </c>
      <c r="G153" s="7">
        <v>10</v>
      </c>
      <c r="H153" s="5" t="s">
        <v>548</v>
      </c>
      <c r="I153" s="7" t="s">
        <v>24</v>
      </c>
      <c r="J153" s="5" t="s">
        <v>57</v>
      </c>
      <c r="K153" s="5" t="s">
        <v>1024</v>
      </c>
      <c r="L153" s="5" t="s">
        <v>18069</v>
      </c>
      <c r="M153" s="5" t="s">
        <v>53</v>
      </c>
      <c r="N153" s="5" t="s">
        <v>55</v>
      </c>
      <c r="O153" s="5" t="b">
        <f t="shared" ca="1" si="0"/>
        <v>0</v>
      </c>
      <c r="P153" s="5" t="b">
        <f t="shared" ca="1" si="1"/>
        <v>1</v>
      </c>
      <c r="Q153" s="5"/>
      <c r="R153" s="5"/>
      <c r="S153" s="5"/>
      <c r="T153" s="5"/>
      <c r="U153" s="5"/>
      <c r="V153" s="5"/>
      <c r="W153" s="5"/>
      <c r="X153" s="5"/>
      <c r="Y153" s="5"/>
      <c r="Z153" s="5"/>
      <c r="AA153" s="5"/>
      <c r="AB153" s="5"/>
      <c r="AC153" s="5"/>
      <c r="AD153" s="5"/>
      <c r="AE153" s="5"/>
    </row>
    <row r="154" spans="1:31" ht="23.25" customHeight="1">
      <c r="A154" s="5" t="s">
        <v>7521</v>
      </c>
      <c r="B154" s="5" t="s">
        <v>18078</v>
      </c>
      <c r="C154" s="5" t="s">
        <v>20</v>
      </c>
      <c r="D154" s="5" t="s">
        <v>21</v>
      </c>
      <c r="E154" s="20" t="s">
        <v>29</v>
      </c>
      <c r="F154" s="7">
        <v>6</v>
      </c>
      <c r="G154" s="7">
        <v>10</v>
      </c>
      <c r="H154" s="5" t="s">
        <v>548</v>
      </c>
      <c r="I154" s="5" t="s">
        <v>31</v>
      </c>
      <c r="J154" s="5" t="s">
        <v>4617</v>
      </c>
      <c r="K154" s="5" t="s">
        <v>18079</v>
      </c>
      <c r="L154" s="5" t="s">
        <v>18080</v>
      </c>
      <c r="M154" s="5" t="s">
        <v>53</v>
      </c>
      <c r="N154" s="5" t="s">
        <v>55</v>
      </c>
      <c r="O154" s="5" t="b">
        <f t="shared" ca="1" si="0"/>
        <v>0</v>
      </c>
      <c r="P154" s="5" t="b">
        <f t="shared" ca="1" si="1"/>
        <v>1</v>
      </c>
      <c r="Q154" s="5"/>
      <c r="R154" s="5"/>
      <c r="S154" s="5"/>
      <c r="T154" s="5"/>
      <c r="U154" s="5"/>
      <c r="V154" s="5"/>
      <c r="W154" s="5"/>
      <c r="X154" s="5"/>
      <c r="Y154" s="5"/>
      <c r="Z154" s="5"/>
      <c r="AA154" s="5"/>
      <c r="AB154" s="5"/>
      <c r="AC154" s="5"/>
      <c r="AD154" s="5"/>
      <c r="AE154" s="5"/>
    </row>
    <row r="155" spans="1:31" ht="23.25" customHeight="1">
      <c r="A155" s="5" t="s">
        <v>9319</v>
      </c>
      <c r="B155" s="5" t="s">
        <v>208</v>
      </c>
      <c r="C155" s="5" t="s">
        <v>170</v>
      </c>
      <c r="D155" s="5" t="s">
        <v>47</v>
      </c>
      <c r="E155" s="20" t="s">
        <v>45</v>
      </c>
      <c r="F155" s="7">
        <v>6</v>
      </c>
      <c r="G155" s="7">
        <v>15</v>
      </c>
      <c r="H155" s="5" t="s">
        <v>214</v>
      </c>
      <c r="I155" s="5" t="s">
        <v>125</v>
      </c>
      <c r="J155" s="5" t="s">
        <v>213</v>
      </c>
      <c r="K155" s="5" t="s">
        <v>9320</v>
      </c>
      <c r="L155" s="5" t="s">
        <v>9321</v>
      </c>
      <c r="M155" s="5" t="s">
        <v>42</v>
      </c>
      <c r="N155" s="5" t="s">
        <v>55</v>
      </c>
      <c r="O155" s="5" t="b">
        <f t="shared" ca="1" si="0"/>
        <v>0</v>
      </c>
      <c r="P155" s="5" t="b">
        <f t="shared" ca="1" si="1"/>
        <v>1</v>
      </c>
      <c r="Q155" s="5"/>
      <c r="R155" s="5"/>
      <c r="S155" s="5"/>
      <c r="T155" s="5"/>
      <c r="U155" s="5"/>
      <c r="V155" s="5"/>
      <c r="W155" s="5"/>
      <c r="X155" s="5"/>
      <c r="Y155" s="5"/>
      <c r="Z155" s="5"/>
      <c r="AA155" s="5"/>
      <c r="AB155" s="5"/>
      <c r="AC155" s="5"/>
      <c r="AD155" s="5"/>
      <c r="AE155" s="5"/>
    </row>
    <row r="156" spans="1:31" ht="23.25" customHeight="1">
      <c r="A156" s="5" t="s">
        <v>4098</v>
      </c>
      <c r="B156" s="5" t="s">
        <v>4099</v>
      </c>
      <c r="C156" s="5" t="s">
        <v>41</v>
      </c>
      <c r="D156" s="5" t="s">
        <v>94</v>
      </c>
      <c r="E156" s="20" t="s">
        <v>29</v>
      </c>
      <c r="F156" s="7">
        <v>6</v>
      </c>
      <c r="G156" s="7">
        <v>12</v>
      </c>
      <c r="H156" s="5" t="s">
        <v>538</v>
      </c>
      <c r="I156" s="5" t="s">
        <v>31</v>
      </c>
      <c r="J156" s="5" t="s">
        <v>315</v>
      </c>
      <c r="K156" s="5" t="s">
        <v>688</v>
      </c>
      <c r="L156" s="5" t="s">
        <v>4103</v>
      </c>
      <c r="M156" s="5" t="s">
        <v>100</v>
      </c>
      <c r="N156" s="5" t="s">
        <v>55</v>
      </c>
      <c r="O156" s="5" t="b">
        <f t="shared" ca="1" si="0"/>
        <v>0</v>
      </c>
      <c r="P156" s="5" t="b">
        <f t="shared" ca="1" si="1"/>
        <v>1</v>
      </c>
      <c r="Q156" s="5"/>
      <c r="R156" s="5"/>
      <c r="S156" s="5"/>
      <c r="T156" s="5"/>
      <c r="U156" s="5"/>
      <c r="V156" s="5"/>
      <c r="W156" s="5"/>
      <c r="X156" s="5"/>
      <c r="Y156" s="5"/>
      <c r="Z156" s="5"/>
      <c r="AA156" s="5"/>
      <c r="AB156" s="5"/>
      <c r="AC156" s="5"/>
      <c r="AD156" s="5"/>
      <c r="AE156" s="5"/>
    </row>
    <row r="157" spans="1:31" ht="23.25" customHeight="1">
      <c r="A157" s="14" t="s">
        <v>12414</v>
      </c>
      <c r="B157" s="14" t="s">
        <v>2468</v>
      </c>
      <c r="C157" s="14" t="s">
        <v>20</v>
      </c>
      <c r="D157" s="14" t="s">
        <v>47</v>
      </c>
      <c r="E157" s="21" t="s">
        <v>29</v>
      </c>
      <c r="F157" s="15">
        <v>6</v>
      </c>
      <c r="G157" s="15">
        <v>12</v>
      </c>
      <c r="H157" s="14" t="s">
        <v>538</v>
      </c>
      <c r="I157" s="15" t="s">
        <v>24</v>
      </c>
      <c r="J157" s="14" t="s">
        <v>110</v>
      </c>
      <c r="K157" s="14" t="s">
        <v>18106</v>
      </c>
      <c r="L157" s="22" t="s">
        <v>47</v>
      </c>
      <c r="M157" s="14" t="s">
        <v>100</v>
      </c>
      <c r="N157" s="14" t="s">
        <v>55</v>
      </c>
      <c r="O157" s="14" t="b">
        <f t="shared" ca="1" si="0"/>
        <v>0</v>
      </c>
      <c r="P157" s="14" t="b">
        <f t="shared" ca="1" si="1"/>
        <v>1</v>
      </c>
      <c r="Q157" s="5"/>
      <c r="R157" s="5"/>
      <c r="S157" s="5"/>
      <c r="T157" s="5"/>
      <c r="U157" s="5"/>
      <c r="V157" s="5"/>
      <c r="W157" s="5"/>
      <c r="X157" s="5"/>
      <c r="Y157" s="5"/>
      <c r="Z157" s="5"/>
      <c r="AA157" s="5"/>
      <c r="AB157" s="5"/>
      <c r="AC157" s="5"/>
      <c r="AD157" s="5"/>
      <c r="AE157" s="5"/>
    </row>
    <row r="158" spans="1:31" ht="23.25" customHeight="1">
      <c r="A158" s="5" t="s">
        <v>18111</v>
      </c>
      <c r="B158" s="5" t="s">
        <v>18112</v>
      </c>
      <c r="C158" s="5" t="s">
        <v>27</v>
      </c>
      <c r="D158" s="5" t="s">
        <v>85</v>
      </c>
      <c r="E158" s="20" t="s">
        <v>45</v>
      </c>
      <c r="F158" s="7">
        <v>6</v>
      </c>
      <c r="G158" s="7">
        <v>10</v>
      </c>
      <c r="H158" s="5" t="s">
        <v>548</v>
      </c>
      <c r="I158" s="7" t="s">
        <v>24</v>
      </c>
      <c r="J158" s="5" t="s">
        <v>824</v>
      </c>
      <c r="K158" s="5" t="s">
        <v>18115</v>
      </c>
      <c r="L158" s="5" t="s">
        <v>18116</v>
      </c>
      <c r="M158" s="5" t="s">
        <v>648</v>
      </c>
      <c r="N158" s="5" t="s">
        <v>44</v>
      </c>
      <c r="O158" s="5" t="b">
        <f t="shared" ca="1" si="0"/>
        <v>0</v>
      </c>
      <c r="P158" s="5" t="b">
        <f t="shared" ca="1" si="1"/>
        <v>1</v>
      </c>
      <c r="Q158" s="5"/>
      <c r="R158" s="5"/>
      <c r="S158" s="5"/>
      <c r="T158" s="5"/>
      <c r="U158" s="5"/>
      <c r="V158" s="5"/>
      <c r="W158" s="5"/>
      <c r="X158" s="5"/>
      <c r="Y158" s="5"/>
      <c r="Z158" s="5"/>
      <c r="AA158" s="5"/>
      <c r="AB158" s="5"/>
      <c r="AC158" s="5"/>
      <c r="AD158" s="5"/>
      <c r="AE158" s="5"/>
    </row>
    <row r="159" spans="1:31" ht="23.25" customHeight="1">
      <c r="A159" s="5" t="s">
        <v>18120</v>
      </c>
      <c r="B159" s="5" t="s">
        <v>14773</v>
      </c>
      <c r="C159" s="5" t="s">
        <v>41</v>
      </c>
      <c r="D159" s="5" t="s">
        <v>94</v>
      </c>
      <c r="E159" s="20" t="s">
        <v>45</v>
      </c>
      <c r="F159" s="7">
        <v>6</v>
      </c>
      <c r="G159" s="7">
        <v>10</v>
      </c>
      <c r="H159" s="5" t="s">
        <v>548</v>
      </c>
      <c r="I159" s="5" t="s">
        <v>108</v>
      </c>
      <c r="J159" s="5" t="s">
        <v>117</v>
      </c>
      <c r="K159" s="5" t="s">
        <v>18121</v>
      </c>
      <c r="L159" s="5" t="s">
        <v>18123</v>
      </c>
      <c r="M159" s="5" t="s">
        <v>167</v>
      </c>
      <c r="N159" s="5" t="s">
        <v>55</v>
      </c>
      <c r="O159" s="5" t="b">
        <f t="shared" ca="1" si="0"/>
        <v>0</v>
      </c>
      <c r="P159" s="5" t="b">
        <f t="shared" ca="1" si="1"/>
        <v>1</v>
      </c>
      <c r="Q159" s="5"/>
      <c r="R159" s="5"/>
      <c r="S159" s="5"/>
      <c r="T159" s="5"/>
      <c r="U159" s="5"/>
      <c r="V159" s="5"/>
      <c r="W159" s="5"/>
      <c r="X159" s="5"/>
      <c r="Y159" s="5"/>
      <c r="Z159" s="5"/>
      <c r="AA159" s="5"/>
      <c r="AB159" s="5"/>
      <c r="AC159" s="5"/>
      <c r="AD159" s="5"/>
      <c r="AE159" s="5"/>
    </row>
    <row r="160" spans="1:31" ht="23.25" customHeight="1">
      <c r="A160" s="5" t="s">
        <v>18128</v>
      </c>
      <c r="B160" s="5" t="s">
        <v>7993</v>
      </c>
      <c r="C160" s="5" t="s">
        <v>170</v>
      </c>
      <c r="D160" s="5" t="s">
        <v>390</v>
      </c>
      <c r="E160" s="20" t="s">
        <v>45</v>
      </c>
      <c r="F160" s="7">
        <v>6</v>
      </c>
      <c r="G160" s="7">
        <v>12</v>
      </c>
      <c r="H160" s="5" t="s">
        <v>538</v>
      </c>
      <c r="I160" s="5" t="s">
        <v>125</v>
      </c>
      <c r="J160" s="5" t="s">
        <v>57</v>
      </c>
      <c r="K160" s="5" t="s">
        <v>569</v>
      </c>
      <c r="L160" s="5" t="s">
        <v>18130</v>
      </c>
      <c r="M160" s="5" t="s">
        <v>167</v>
      </c>
      <c r="N160" s="5" t="s">
        <v>237</v>
      </c>
      <c r="O160" s="5" t="b">
        <f t="shared" ca="1" si="0"/>
        <v>0</v>
      </c>
      <c r="P160" s="5" t="b">
        <f t="shared" ca="1" si="1"/>
        <v>1</v>
      </c>
      <c r="Q160" s="5"/>
      <c r="R160" s="5"/>
      <c r="S160" s="5"/>
      <c r="T160" s="5"/>
      <c r="U160" s="5"/>
      <c r="V160" s="5"/>
      <c r="W160" s="5"/>
      <c r="X160" s="5"/>
      <c r="Y160" s="5"/>
      <c r="Z160" s="5"/>
      <c r="AA160" s="5"/>
      <c r="AB160" s="5"/>
      <c r="AC160" s="5"/>
      <c r="AD160" s="5"/>
      <c r="AE160" s="5"/>
    </row>
    <row r="161" spans="1:31" ht="23.25" customHeight="1">
      <c r="A161" s="5" t="s">
        <v>2922</v>
      </c>
      <c r="B161" s="5" t="s">
        <v>1571</v>
      </c>
      <c r="C161" s="5" t="s">
        <v>41</v>
      </c>
      <c r="D161" s="5" t="s">
        <v>47</v>
      </c>
      <c r="E161" s="20" t="s">
        <v>45</v>
      </c>
      <c r="F161" s="7">
        <v>6</v>
      </c>
      <c r="G161" s="7">
        <v>12</v>
      </c>
      <c r="H161" s="5" t="s">
        <v>538</v>
      </c>
      <c r="I161" s="5" t="s">
        <v>125</v>
      </c>
      <c r="J161" s="5" t="s">
        <v>663</v>
      </c>
      <c r="K161" s="5" t="s">
        <v>18135</v>
      </c>
      <c r="L161" s="5" t="s">
        <v>18136</v>
      </c>
      <c r="M161" s="5" t="s">
        <v>37</v>
      </c>
      <c r="N161" s="5" t="s">
        <v>44</v>
      </c>
      <c r="O161" s="5" t="b">
        <f t="shared" ca="1" si="0"/>
        <v>0</v>
      </c>
      <c r="P161" s="5" t="b">
        <f t="shared" ca="1" si="1"/>
        <v>1</v>
      </c>
      <c r="Q161" s="5"/>
      <c r="R161" s="5"/>
      <c r="S161" s="5"/>
      <c r="T161" s="5"/>
      <c r="U161" s="5"/>
      <c r="V161" s="5"/>
      <c r="W161" s="5"/>
      <c r="X161" s="5"/>
      <c r="Y161" s="5"/>
      <c r="Z161" s="5"/>
      <c r="AA161" s="5"/>
      <c r="AB161" s="5"/>
      <c r="AC161" s="5"/>
      <c r="AD161" s="5"/>
      <c r="AE161" s="5"/>
    </row>
    <row r="162" spans="1:31" ht="23.25" customHeight="1">
      <c r="A162" s="5" t="s">
        <v>248</v>
      </c>
      <c r="B162" s="5" t="s">
        <v>10570</v>
      </c>
      <c r="C162" s="5" t="s">
        <v>41</v>
      </c>
      <c r="D162" s="5" t="s">
        <v>94</v>
      </c>
      <c r="E162" s="20" t="s">
        <v>29</v>
      </c>
      <c r="F162" s="7">
        <v>6</v>
      </c>
      <c r="G162" s="7">
        <v>12</v>
      </c>
      <c r="H162" s="5" t="s">
        <v>538</v>
      </c>
      <c r="I162" s="5" t="s">
        <v>125</v>
      </c>
      <c r="J162" s="5" t="s">
        <v>4617</v>
      </c>
      <c r="K162" s="5" t="s">
        <v>10571</v>
      </c>
      <c r="L162" s="5" t="s">
        <v>10572</v>
      </c>
      <c r="M162" s="5" t="s">
        <v>53</v>
      </c>
      <c r="N162" s="5" t="s">
        <v>55</v>
      </c>
      <c r="O162" s="5" t="b">
        <f t="shared" ca="1" si="0"/>
        <v>0</v>
      </c>
      <c r="P162" s="5" t="b">
        <f t="shared" ca="1" si="1"/>
        <v>1</v>
      </c>
      <c r="Q162" s="5"/>
      <c r="R162" s="5"/>
      <c r="S162" s="5"/>
      <c r="T162" s="5"/>
      <c r="U162" s="5"/>
      <c r="V162" s="5"/>
      <c r="W162" s="5"/>
      <c r="X162" s="5"/>
      <c r="Y162" s="5"/>
      <c r="Z162" s="5"/>
      <c r="AA162" s="5"/>
      <c r="AB162" s="5"/>
      <c r="AC162" s="5"/>
      <c r="AD162" s="5"/>
      <c r="AE162" s="5"/>
    </row>
    <row r="163" spans="1:31" ht="23.25" customHeight="1">
      <c r="A163" s="5" t="s">
        <v>2886</v>
      </c>
      <c r="B163" s="5" t="s">
        <v>18141</v>
      </c>
      <c r="C163" s="5" t="s">
        <v>41</v>
      </c>
      <c r="D163" s="5" t="s">
        <v>94</v>
      </c>
      <c r="E163" s="20" t="s">
        <v>45</v>
      </c>
      <c r="F163" s="7">
        <v>6</v>
      </c>
      <c r="G163" s="7">
        <v>12</v>
      </c>
      <c r="H163" s="5" t="s">
        <v>538</v>
      </c>
      <c r="I163" s="7" t="s">
        <v>24</v>
      </c>
      <c r="J163" s="5" t="s">
        <v>444</v>
      </c>
      <c r="K163" s="5" t="s">
        <v>15149</v>
      </c>
      <c r="L163" s="5" t="s">
        <v>18143</v>
      </c>
      <c r="M163" s="5" t="s">
        <v>1599</v>
      </c>
      <c r="N163" s="5" t="s">
        <v>55</v>
      </c>
      <c r="O163" s="5" t="b">
        <f t="shared" ca="1" si="0"/>
        <v>0</v>
      </c>
      <c r="P163" s="5" t="b">
        <f t="shared" ca="1" si="1"/>
        <v>1</v>
      </c>
      <c r="Q163" s="5"/>
      <c r="R163" s="5"/>
      <c r="S163" s="5"/>
      <c r="T163" s="5"/>
      <c r="U163" s="5"/>
      <c r="V163" s="5"/>
      <c r="W163" s="5"/>
      <c r="X163" s="5"/>
      <c r="Y163" s="5"/>
      <c r="Z163" s="5"/>
      <c r="AA163" s="5"/>
      <c r="AB163" s="5"/>
      <c r="AC163" s="5"/>
      <c r="AD163" s="5"/>
      <c r="AE163" s="5"/>
    </row>
    <row r="164" spans="1:31" ht="23.25" customHeight="1">
      <c r="A164" s="5" t="s">
        <v>7521</v>
      </c>
      <c r="B164" s="5" t="s">
        <v>18153</v>
      </c>
      <c r="C164" s="5" t="s">
        <v>41</v>
      </c>
      <c r="D164" s="5" t="s">
        <v>43</v>
      </c>
      <c r="E164" s="20" t="s">
        <v>29</v>
      </c>
      <c r="F164" s="7">
        <v>6</v>
      </c>
      <c r="G164" s="7">
        <v>10</v>
      </c>
      <c r="H164" s="5" t="s">
        <v>548</v>
      </c>
      <c r="I164" s="5" t="s">
        <v>31</v>
      </c>
      <c r="J164" s="5" t="s">
        <v>76</v>
      </c>
      <c r="K164" s="9" t="s">
        <v>47</v>
      </c>
      <c r="L164" s="5" t="s">
        <v>18154</v>
      </c>
      <c r="M164" s="5" t="s">
        <v>53</v>
      </c>
      <c r="N164" s="5" t="s">
        <v>55</v>
      </c>
      <c r="O164" s="5" t="b">
        <f t="shared" ca="1" si="0"/>
        <v>0</v>
      </c>
      <c r="P164" s="5" t="b">
        <f t="shared" ca="1" si="1"/>
        <v>1</v>
      </c>
      <c r="Q164" s="5"/>
      <c r="R164" s="5"/>
      <c r="S164" s="5"/>
      <c r="T164" s="5"/>
      <c r="U164" s="5"/>
      <c r="V164" s="5"/>
      <c r="W164" s="5"/>
      <c r="X164" s="5"/>
      <c r="Y164" s="5"/>
      <c r="Z164" s="5"/>
      <c r="AA164" s="5"/>
      <c r="AB164" s="5"/>
      <c r="AC164" s="5"/>
      <c r="AD164" s="5"/>
      <c r="AE164" s="5"/>
    </row>
    <row r="165" spans="1:31" ht="23.25" customHeight="1">
      <c r="A165" s="5" t="s">
        <v>12994</v>
      </c>
      <c r="B165" s="5" t="s">
        <v>18158</v>
      </c>
      <c r="C165" s="5" t="s">
        <v>27</v>
      </c>
      <c r="D165" s="5" t="s">
        <v>85</v>
      </c>
      <c r="E165" s="20" t="s">
        <v>45</v>
      </c>
      <c r="F165" s="7">
        <v>6</v>
      </c>
      <c r="G165" s="7">
        <v>15</v>
      </c>
      <c r="H165" s="5" t="s">
        <v>214</v>
      </c>
      <c r="I165" s="7" t="s">
        <v>24</v>
      </c>
      <c r="J165" s="5" t="s">
        <v>48</v>
      </c>
      <c r="K165" s="5" t="s">
        <v>18159</v>
      </c>
      <c r="L165" s="5" t="s">
        <v>18160</v>
      </c>
      <c r="M165" s="5" t="s">
        <v>53</v>
      </c>
      <c r="N165" s="5" t="s">
        <v>55</v>
      </c>
      <c r="O165" s="5" t="b">
        <f t="shared" ca="1" si="0"/>
        <v>0</v>
      </c>
      <c r="P165" s="5" t="b">
        <f t="shared" ca="1" si="1"/>
        <v>1</v>
      </c>
      <c r="Q165" s="5"/>
      <c r="R165" s="5"/>
      <c r="S165" s="5"/>
      <c r="T165" s="5"/>
      <c r="U165" s="5"/>
      <c r="V165" s="5"/>
      <c r="W165" s="5"/>
      <c r="X165" s="5"/>
      <c r="Y165" s="5"/>
      <c r="Z165" s="5"/>
      <c r="AA165" s="5"/>
      <c r="AB165" s="5"/>
      <c r="AC165" s="5"/>
      <c r="AD165" s="5"/>
      <c r="AE165" s="5"/>
    </row>
    <row r="166" spans="1:31" ht="23.25" customHeight="1">
      <c r="A166" s="5" t="s">
        <v>18165</v>
      </c>
      <c r="B166" s="5" t="s">
        <v>18167</v>
      </c>
      <c r="C166" s="5" t="s">
        <v>170</v>
      </c>
      <c r="D166" s="5" t="s">
        <v>1759</v>
      </c>
      <c r="E166" s="20" t="s">
        <v>29</v>
      </c>
      <c r="F166" s="7">
        <v>6</v>
      </c>
      <c r="G166" s="7">
        <v>15</v>
      </c>
      <c r="H166" s="5" t="s">
        <v>214</v>
      </c>
      <c r="I166" s="7" t="s">
        <v>24</v>
      </c>
      <c r="J166" s="5" t="s">
        <v>306</v>
      </c>
      <c r="K166" s="5" t="s">
        <v>18172</v>
      </c>
      <c r="L166" s="5" t="s">
        <v>18173</v>
      </c>
      <c r="M166" s="5" t="s">
        <v>42</v>
      </c>
      <c r="N166" s="5" t="s">
        <v>44</v>
      </c>
      <c r="O166" s="5" t="b">
        <f t="shared" ca="1" si="0"/>
        <v>0</v>
      </c>
      <c r="P166" s="5" t="b">
        <f t="shared" ca="1" si="1"/>
        <v>1</v>
      </c>
      <c r="Q166" s="5"/>
      <c r="R166" s="5"/>
      <c r="S166" s="5"/>
      <c r="T166" s="5"/>
      <c r="U166" s="5"/>
      <c r="V166" s="5"/>
      <c r="W166" s="5"/>
      <c r="X166" s="5"/>
      <c r="Y166" s="5"/>
      <c r="Z166" s="5"/>
      <c r="AA166" s="5"/>
      <c r="AB166" s="5"/>
      <c r="AC166" s="5"/>
      <c r="AD166" s="5"/>
      <c r="AE166" s="5"/>
    </row>
    <row r="167" spans="1:31" ht="23.25" customHeight="1">
      <c r="A167" s="5" t="s">
        <v>10856</v>
      </c>
      <c r="B167" s="5" t="s">
        <v>1483</v>
      </c>
      <c r="C167" s="5" t="s">
        <v>41</v>
      </c>
      <c r="D167" s="5" t="s">
        <v>874</v>
      </c>
      <c r="E167" s="20" t="s">
        <v>29</v>
      </c>
      <c r="F167" s="7">
        <v>6</v>
      </c>
      <c r="G167" s="7">
        <v>8</v>
      </c>
      <c r="H167" s="5" t="s">
        <v>672</v>
      </c>
      <c r="I167" s="5" t="s">
        <v>31</v>
      </c>
      <c r="J167" s="5" t="s">
        <v>444</v>
      </c>
      <c r="K167" s="5" t="s">
        <v>1488</v>
      </c>
      <c r="L167" s="5" t="s">
        <v>10857</v>
      </c>
      <c r="M167" s="5" t="s">
        <v>53</v>
      </c>
      <c r="N167" s="5" t="s">
        <v>55</v>
      </c>
      <c r="O167" s="5" t="b">
        <f t="shared" ca="1" si="0"/>
        <v>0</v>
      </c>
      <c r="P167" s="5" t="b">
        <f t="shared" ca="1" si="1"/>
        <v>1</v>
      </c>
      <c r="Q167" s="5"/>
      <c r="R167" s="5"/>
      <c r="S167" s="5"/>
      <c r="T167" s="5"/>
      <c r="U167" s="5"/>
      <c r="V167" s="5"/>
      <c r="W167" s="5"/>
      <c r="X167" s="5"/>
      <c r="Y167" s="5"/>
      <c r="Z167" s="5"/>
      <c r="AA167" s="5"/>
      <c r="AB167" s="5"/>
      <c r="AC167" s="5"/>
      <c r="AD167" s="5"/>
      <c r="AE167" s="5"/>
    </row>
    <row r="168" spans="1:31" ht="23.25" customHeight="1">
      <c r="A168" s="5" t="s">
        <v>9556</v>
      </c>
      <c r="B168" s="5" t="s">
        <v>10850</v>
      </c>
      <c r="C168" s="5" t="s">
        <v>27</v>
      </c>
      <c r="D168" s="5" t="s">
        <v>266</v>
      </c>
      <c r="E168" s="20" t="s">
        <v>29</v>
      </c>
      <c r="F168" s="7">
        <v>6</v>
      </c>
      <c r="G168" s="7">
        <v>8</v>
      </c>
      <c r="H168" s="5" t="s">
        <v>672</v>
      </c>
      <c r="I168" s="5" t="s">
        <v>108</v>
      </c>
      <c r="J168" s="5" t="s">
        <v>57</v>
      </c>
      <c r="K168" s="5" t="s">
        <v>10851</v>
      </c>
      <c r="L168" s="5" t="s">
        <v>10852</v>
      </c>
      <c r="M168" s="5" t="s">
        <v>100</v>
      </c>
      <c r="N168" s="5" t="s">
        <v>55</v>
      </c>
      <c r="O168" s="5" t="b">
        <f t="shared" ca="1" si="0"/>
        <v>0</v>
      </c>
      <c r="P168" s="5" t="b">
        <f t="shared" ca="1" si="1"/>
        <v>1</v>
      </c>
      <c r="Q168" s="5"/>
      <c r="R168" s="5"/>
      <c r="S168" s="5"/>
      <c r="T168" s="5"/>
      <c r="U168" s="5"/>
      <c r="V168" s="5"/>
      <c r="W168" s="5"/>
      <c r="X168" s="5"/>
      <c r="Y168" s="5"/>
      <c r="Z168" s="5"/>
      <c r="AA168" s="5"/>
      <c r="AB168" s="5"/>
      <c r="AC168" s="5"/>
      <c r="AD168" s="5"/>
      <c r="AE168" s="5"/>
    </row>
    <row r="169" spans="1:31" ht="23.25" customHeight="1">
      <c r="A169" s="5" t="s">
        <v>10839</v>
      </c>
      <c r="B169" s="5" t="s">
        <v>10840</v>
      </c>
      <c r="C169" s="5" t="s">
        <v>41</v>
      </c>
      <c r="D169" s="5" t="s">
        <v>169</v>
      </c>
      <c r="E169" s="20" t="s">
        <v>45</v>
      </c>
      <c r="F169" s="7">
        <v>6</v>
      </c>
      <c r="G169" s="7">
        <v>9</v>
      </c>
      <c r="H169" s="5" t="s">
        <v>3743</v>
      </c>
      <c r="I169" s="5" t="s">
        <v>108</v>
      </c>
      <c r="J169" s="5" t="s">
        <v>110</v>
      </c>
      <c r="K169" s="5" t="s">
        <v>10842</v>
      </c>
      <c r="L169" s="5" t="s">
        <v>10843</v>
      </c>
      <c r="M169" s="5" t="s">
        <v>37</v>
      </c>
      <c r="N169" s="5" t="s">
        <v>55</v>
      </c>
      <c r="O169" s="5" t="b">
        <f t="shared" ca="1" si="0"/>
        <v>0</v>
      </c>
      <c r="P169" s="5" t="b">
        <f t="shared" ca="1" si="1"/>
        <v>1</v>
      </c>
      <c r="Q169" s="5"/>
      <c r="R169" s="5"/>
      <c r="S169" s="5"/>
      <c r="T169" s="5"/>
      <c r="U169" s="5"/>
      <c r="V169" s="5"/>
      <c r="W169" s="5"/>
      <c r="X169" s="5"/>
      <c r="Y169" s="5"/>
      <c r="Z169" s="5"/>
      <c r="AA169" s="5"/>
      <c r="AB169" s="5"/>
      <c r="AC169" s="5"/>
      <c r="AD169" s="5"/>
      <c r="AE169" s="5"/>
    </row>
    <row r="170" spans="1:31" ht="23.25" customHeight="1">
      <c r="A170" s="5" t="s">
        <v>10867</v>
      </c>
      <c r="B170" s="5" t="s">
        <v>10869</v>
      </c>
      <c r="C170" s="5" t="s">
        <v>170</v>
      </c>
      <c r="D170" s="5" t="s">
        <v>378</v>
      </c>
      <c r="E170" s="20" t="s">
        <v>45</v>
      </c>
      <c r="F170" s="7">
        <v>6</v>
      </c>
      <c r="G170" s="7">
        <v>9</v>
      </c>
      <c r="H170" s="5" t="s">
        <v>3743</v>
      </c>
      <c r="I170" s="5" t="s">
        <v>125</v>
      </c>
      <c r="J170" s="5" t="s">
        <v>161</v>
      </c>
      <c r="K170" s="9" t="s">
        <v>47</v>
      </c>
      <c r="L170" s="12" t="s">
        <v>47</v>
      </c>
      <c r="M170" s="5" t="s">
        <v>100</v>
      </c>
      <c r="N170" s="5" t="s">
        <v>55</v>
      </c>
      <c r="O170" s="5" t="b">
        <f t="shared" ca="1" si="0"/>
        <v>0</v>
      </c>
      <c r="P170" s="5" t="b">
        <f t="shared" ca="1" si="1"/>
        <v>1</v>
      </c>
      <c r="Q170" s="5"/>
      <c r="R170" s="5"/>
      <c r="S170" s="5"/>
      <c r="T170" s="5"/>
      <c r="U170" s="5"/>
      <c r="V170" s="5"/>
      <c r="W170" s="5"/>
      <c r="X170" s="5"/>
      <c r="Y170" s="5"/>
      <c r="Z170" s="5"/>
      <c r="AA170" s="5"/>
      <c r="AB170" s="5"/>
      <c r="AC170" s="5"/>
      <c r="AD170" s="5"/>
      <c r="AE170" s="5"/>
    </row>
    <row r="171" spans="1:31" ht="23.25" customHeight="1">
      <c r="A171" s="5" t="s">
        <v>9556</v>
      </c>
      <c r="B171" s="5" t="s">
        <v>779</v>
      </c>
      <c r="C171" s="5" t="s">
        <v>27</v>
      </c>
      <c r="D171" s="5" t="s">
        <v>75</v>
      </c>
      <c r="E171" s="20" t="s">
        <v>29</v>
      </c>
      <c r="F171" s="7">
        <v>6</v>
      </c>
      <c r="G171" s="7">
        <v>8</v>
      </c>
      <c r="H171" s="5" t="s">
        <v>672</v>
      </c>
      <c r="I171" s="7" t="s">
        <v>24</v>
      </c>
      <c r="J171" s="5" t="s">
        <v>780</v>
      </c>
      <c r="K171" s="5" t="s">
        <v>5391</v>
      </c>
      <c r="L171" s="5" t="s">
        <v>10862</v>
      </c>
      <c r="M171" s="5" t="s">
        <v>37</v>
      </c>
      <c r="N171" s="5" t="s">
        <v>55</v>
      </c>
      <c r="O171" s="5" t="b">
        <f t="shared" ca="1" si="0"/>
        <v>0</v>
      </c>
      <c r="P171" s="5" t="b">
        <f t="shared" ca="1" si="1"/>
        <v>1</v>
      </c>
      <c r="Q171" s="5"/>
      <c r="R171" s="5"/>
      <c r="S171" s="5"/>
      <c r="T171" s="5"/>
      <c r="U171" s="5"/>
      <c r="V171" s="5"/>
      <c r="W171" s="5"/>
      <c r="X171" s="5"/>
      <c r="Y171" s="5"/>
      <c r="Z171" s="5"/>
      <c r="AA171" s="5"/>
      <c r="AB171" s="5"/>
      <c r="AC171" s="5"/>
      <c r="AD171" s="5"/>
      <c r="AE171" s="5"/>
    </row>
    <row r="172" spans="1:31" ht="23.25" customHeight="1">
      <c r="A172" s="5" t="s">
        <v>9556</v>
      </c>
      <c r="B172" s="5" t="s">
        <v>10944</v>
      </c>
      <c r="C172" s="5" t="s">
        <v>27</v>
      </c>
      <c r="D172" s="5" t="s">
        <v>266</v>
      </c>
      <c r="E172" s="20" t="s">
        <v>45</v>
      </c>
      <c r="F172" s="7">
        <v>6</v>
      </c>
      <c r="G172" s="7">
        <v>8</v>
      </c>
      <c r="H172" s="5" t="s">
        <v>672</v>
      </c>
      <c r="I172" s="5" t="s">
        <v>125</v>
      </c>
      <c r="J172" s="5" t="s">
        <v>117</v>
      </c>
      <c r="K172" s="5" t="s">
        <v>10947</v>
      </c>
      <c r="L172" s="5" t="s">
        <v>10949</v>
      </c>
      <c r="M172" s="5" t="s">
        <v>100</v>
      </c>
      <c r="N172" s="5" t="s">
        <v>55</v>
      </c>
      <c r="O172" s="5" t="b">
        <f t="shared" ca="1" si="0"/>
        <v>0</v>
      </c>
      <c r="P172" s="5" t="b">
        <f t="shared" ca="1" si="1"/>
        <v>1</v>
      </c>
      <c r="Q172" s="5"/>
      <c r="R172" s="5"/>
      <c r="S172" s="5"/>
      <c r="T172" s="5"/>
      <c r="U172" s="5"/>
      <c r="V172" s="5"/>
      <c r="W172" s="5"/>
      <c r="X172" s="5"/>
      <c r="Y172" s="5"/>
      <c r="Z172" s="5"/>
      <c r="AA172" s="5"/>
      <c r="AB172" s="5"/>
      <c r="AC172" s="5"/>
      <c r="AD172" s="5"/>
      <c r="AE172" s="5"/>
    </row>
    <row r="173" spans="1:31" ht="23.25" customHeight="1">
      <c r="A173" s="5" t="s">
        <v>10953</v>
      </c>
      <c r="B173" s="5" t="s">
        <v>10954</v>
      </c>
      <c r="C173" s="5" t="s">
        <v>20</v>
      </c>
      <c r="D173" s="5" t="s">
        <v>3833</v>
      </c>
      <c r="E173" s="20" t="s">
        <v>919</v>
      </c>
      <c r="F173" s="7">
        <v>6</v>
      </c>
      <c r="G173" s="7">
        <v>8</v>
      </c>
      <c r="H173" s="5" t="s">
        <v>672</v>
      </c>
      <c r="I173" s="7" t="s">
        <v>24</v>
      </c>
      <c r="J173" s="5" t="s">
        <v>273</v>
      </c>
      <c r="K173" s="5" t="s">
        <v>10957</v>
      </c>
      <c r="L173" s="5" t="s">
        <v>10959</v>
      </c>
      <c r="M173" s="5" t="s">
        <v>37</v>
      </c>
      <c r="N173" s="5" t="s">
        <v>44</v>
      </c>
      <c r="O173" s="5" t="b">
        <f t="shared" ca="1" si="0"/>
        <v>0</v>
      </c>
      <c r="P173" s="5" t="b">
        <f t="shared" ca="1" si="1"/>
        <v>1</v>
      </c>
      <c r="Q173" s="5"/>
      <c r="R173" s="5"/>
      <c r="S173" s="5"/>
      <c r="T173" s="5"/>
      <c r="U173" s="5"/>
      <c r="V173" s="5"/>
      <c r="W173" s="5"/>
      <c r="X173" s="5"/>
      <c r="Y173" s="5"/>
      <c r="Z173" s="5"/>
      <c r="AA173" s="5"/>
      <c r="AB173" s="5"/>
      <c r="AC173" s="5"/>
      <c r="AD173" s="5"/>
      <c r="AE173" s="5"/>
    </row>
    <row r="174" spans="1:31" ht="23.25" customHeight="1">
      <c r="A174" s="5" t="s">
        <v>10963</v>
      </c>
      <c r="B174" s="5" t="s">
        <v>10965</v>
      </c>
      <c r="C174" s="5" t="s">
        <v>170</v>
      </c>
      <c r="D174" s="5" t="s">
        <v>378</v>
      </c>
      <c r="E174" s="20" t="s">
        <v>45</v>
      </c>
      <c r="F174" s="7">
        <v>6</v>
      </c>
      <c r="G174" s="7">
        <v>8</v>
      </c>
      <c r="H174" s="5" t="s">
        <v>672</v>
      </c>
      <c r="I174" s="7" t="s">
        <v>24</v>
      </c>
      <c r="J174" s="5" t="s">
        <v>252</v>
      </c>
      <c r="K174" s="5" t="s">
        <v>10967</v>
      </c>
      <c r="L174" s="5" t="s">
        <v>10969</v>
      </c>
      <c r="M174" s="5" t="s">
        <v>53</v>
      </c>
      <c r="N174" s="5" t="s">
        <v>405</v>
      </c>
      <c r="O174" s="5" t="b">
        <f t="shared" ca="1" si="0"/>
        <v>0</v>
      </c>
      <c r="P174" s="5" t="b">
        <f t="shared" ca="1" si="1"/>
        <v>1</v>
      </c>
      <c r="Q174" s="5"/>
      <c r="R174" s="5"/>
      <c r="S174" s="5"/>
      <c r="T174" s="5"/>
      <c r="U174" s="5"/>
      <c r="V174" s="5"/>
      <c r="W174" s="5"/>
      <c r="X174" s="5"/>
      <c r="Y174" s="5"/>
      <c r="Z174" s="5"/>
      <c r="AA174" s="5"/>
      <c r="AB174" s="5"/>
      <c r="AC174" s="5"/>
      <c r="AD174" s="5"/>
      <c r="AE174" s="5"/>
    </row>
    <row r="175" spans="1:31" ht="23.25" customHeight="1">
      <c r="A175" s="5" t="s">
        <v>11036</v>
      </c>
      <c r="B175" s="5" t="s">
        <v>11037</v>
      </c>
      <c r="C175" s="5" t="s">
        <v>27</v>
      </c>
      <c r="D175" s="5" t="s">
        <v>575</v>
      </c>
      <c r="E175" s="20" t="s">
        <v>45</v>
      </c>
      <c r="F175" s="7">
        <v>6</v>
      </c>
      <c r="G175" s="7">
        <v>8</v>
      </c>
      <c r="H175" s="5" t="s">
        <v>672</v>
      </c>
      <c r="I175" s="5" t="s">
        <v>125</v>
      </c>
      <c r="J175" s="5" t="s">
        <v>76</v>
      </c>
      <c r="K175" s="9" t="s">
        <v>47</v>
      </c>
      <c r="L175" s="5" t="s">
        <v>11038</v>
      </c>
      <c r="M175" s="5" t="s">
        <v>100</v>
      </c>
      <c r="N175" s="5" t="s">
        <v>55</v>
      </c>
      <c r="O175" s="5" t="b">
        <f t="shared" ca="1" si="0"/>
        <v>0</v>
      </c>
      <c r="P175" s="5" t="b">
        <f t="shared" ca="1" si="1"/>
        <v>1</v>
      </c>
      <c r="Q175" s="5"/>
      <c r="R175" s="5"/>
      <c r="S175" s="5"/>
      <c r="T175" s="5"/>
      <c r="U175" s="5"/>
      <c r="V175" s="5"/>
      <c r="W175" s="5"/>
      <c r="X175" s="5"/>
      <c r="Y175" s="5"/>
      <c r="Z175" s="5"/>
      <c r="AA175" s="5"/>
      <c r="AB175" s="5"/>
      <c r="AC175" s="5"/>
      <c r="AD175" s="5"/>
      <c r="AE175" s="5"/>
    </row>
    <row r="176" spans="1:31" ht="23.25" customHeight="1">
      <c r="A176" s="5" t="s">
        <v>2440</v>
      </c>
      <c r="B176" s="5" t="s">
        <v>4601</v>
      </c>
      <c r="C176" s="5" t="s">
        <v>170</v>
      </c>
      <c r="D176" s="5" t="s">
        <v>171</v>
      </c>
      <c r="E176" s="20" t="s">
        <v>45</v>
      </c>
      <c r="F176" s="7">
        <v>6</v>
      </c>
      <c r="G176" s="7">
        <v>8</v>
      </c>
      <c r="H176" s="5" t="s">
        <v>672</v>
      </c>
      <c r="I176" s="5" t="s">
        <v>108</v>
      </c>
      <c r="J176" s="5" t="s">
        <v>4603</v>
      </c>
      <c r="K176" s="5" t="s">
        <v>4604</v>
      </c>
      <c r="L176" s="5" t="s">
        <v>4607</v>
      </c>
      <c r="M176" s="5" t="s">
        <v>53</v>
      </c>
      <c r="N176" s="5" t="s">
        <v>405</v>
      </c>
      <c r="O176" s="5" t="b">
        <f t="shared" ca="1" si="0"/>
        <v>0</v>
      </c>
      <c r="P176" s="5" t="b">
        <f t="shared" ca="1" si="1"/>
        <v>1</v>
      </c>
      <c r="Q176" s="5"/>
      <c r="R176" s="5"/>
      <c r="S176" s="5"/>
      <c r="T176" s="5"/>
      <c r="U176" s="5"/>
      <c r="V176" s="5"/>
      <c r="W176" s="5"/>
      <c r="X176" s="5"/>
      <c r="Y176" s="5"/>
      <c r="Z176" s="5"/>
      <c r="AA176" s="5"/>
      <c r="AB176" s="5"/>
      <c r="AC176" s="5"/>
      <c r="AD176" s="5"/>
      <c r="AE176" s="5"/>
    </row>
    <row r="177" spans="1:31" ht="23.25" customHeight="1">
      <c r="A177" s="5" t="s">
        <v>2665</v>
      </c>
      <c r="B177" s="5" t="s">
        <v>11158</v>
      </c>
      <c r="C177" s="5" t="s">
        <v>170</v>
      </c>
      <c r="D177" s="5" t="s">
        <v>435</v>
      </c>
      <c r="E177" s="20" t="s">
        <v>45</v>
      </c>
      <c r="F177" s="7">
        <v>6</v>
      </c>
      <c r="G177" s="7">
        <v>8</v>
      </c>
      <c r="H177" s="5" t="s">
        <v>672</v>
      </c>
      <c r="I177" s="5" t="s">
        <v>31</v>
      </c>
      <c r="J177" s="5" t="s">
        <v>2015</v>
      </c>
      <c r="K177" s="5" t="s">
        <v>1596</v>
      </c>
      <c r="L177" s="5" t="s">
        <v>11161</v>
      </c>
      <c r="M177" s="5" t="s">
        <v>37</v>
      </c>
      <c r="N177" s="5" t="s">
        <v>55</v>
      </c>
      <c r="O177" s="5" t="b">
        <f t="shared" ca="1" si="0"/>
        <v>0</v>
      </c>
      <c r="P177" s="5" t="b">
        <f t="shared" ca="1" si="1"/>
        <v>1</v>
      </c>
      <c r="Q177" s="5"/>
      <c r="R177" s="5"/>
      <c r="S177" s="5"/>
      <c r="T177" s="5"/>
      <c r="U177" s="5"/>
      <c r="V177" s="5"/>
      <c r="W177" s="5"/>
      <c r="X177" s="5"/>
      <c r="Y177" s="5"/>
      <c r="Z177" s="5"/>
      <c r="AA177" s="5"/>
      <c r="AB177" s="5"/>
      <c r="AC177" s="5"/>
      <c r="AD177" s="5"/>
      <c r="AE177" s="5"/>
    </row>
    <row r="178" spans="1:31" ht="23.25" customHeight="1">
      <c r="A178" s="5" t="s">
        <v>1457</v>
      </c>
      <c r="B178" s="5" t="s">
        <v>4703</v>
      </c>
      <c r="C178" s="5" t="s">
        <v>27</v>
      </c>
      <c r="D178" s="5" t="s">
        <v>80</v>
      </c>
      <c r="E178" s="20" t="s">
        <v>29</v>
      </c>
      <c r="F178" s="7">
        <v>6</v>
      </c>
      <c r="G178" s="7">
        <v>8</v>
      </c>
      <c r="H178" s="5" t="s">
        <v>672</v>
      </c>
      <c r="I178" s="7" t="s">
        <v>24</v>
      </c>
      <c r="J178" s="5" t="s">
        <v>76</v>
      </c>
      <c r="K178" s="5" t="s">
        <v>4707</v>
      </c>
      <c r="L178" s="5" t="s">
        <v>4709</v>
      </c>
      <c r="M178" s="5" t="s">
        <v>53</v>
      </c>
      <c r="N178" s="5" t="s">
        <v>55</v>
      </c>
      <c r="O178" s="5" t="b">
        <f t="shared" ca="1" si="0"/>
        <v>0</v>
      </c>
      <c r="P178" s="5" t="b">
        <f t="shared" ca="1" si="1"/>
        <v>1</v>
      </c>
      <c r="Q178" s="5"/>
      <c r="R178" s="5"/>
      <c r="S178" s="5"/>
      <c r="T178" s="5"/>
      <c r="U178" s="5"/>
      <c r="V178" s="5"/>
      <c r="W178" s="5"/>
      <c r="X178" s="5"/>
      <c r="Y178" s="5"/>
      <c r="Z178" s="5"/>
      <c r="AA178" s="5"/>
      <c r="AB178" s="5"/>
      <c r="AC178" s="5"/>
      <c r="AD178" s="5"/>
      <c r="AE178" s="5"/>
    </row>
    <row r="179" spans="1:31" ht="23.25" customHeight="1">
      <c r="A179" s="14" t="s">
        <v>11173</v>
      </c>
      <c r="B179" s="14" t="s">
        <v>11174</v>
      </c>
      <c r="C179" s="14" t="s">
        <v>27</v>
      </c>
      <c r="D179" s="14" t="s">
        <v>85</v>
      </c>
      <c r="E179" s="21" t="s">
        <v>95</v>
      </c>
      <c r="F179" s="15">
        <v>6</v>
      </c>
      <c r="G179" s="15">
        <v>8</v>
      </c>
      <c r="H179" s="14" t="s">
        <v>672</v>
      </c>
      <c r="I179" s="14" t="s">
        <v>125</v>
      </c>
      <c r="J179" s="14" t="s">
        <v>802</v>
      </c>
      <c r="K179" s="14" t="s">
        <v>11177</v>
      </c>
      <c r="L179" s="22" t="s">
        <v>47</v>
      </c>
      <c r="M179" s="14" t="s">
        <v>37</v>
      </c>
      <c r="N179" s="14" t="s">
        <v>55</v>
      </c>
      <c r="O179" s="14" t="b">
        <f t="shared" ca="1" si="0"/>
        <v>0</v>
      </c>
      <c r="P179" s="14" t="b">
        <f t="shared" ca="1" si="1"/>
        <v>1</v>
      </c>
      <c r="Q179" s="5"/>
      <c r="R179" s="5"/>
      <c r="S179" s="5"/>
      <c r="T179" s="5"/>
      <c r="U179" s="5"/>
      <c r="V179" s="5"/>
      <c r="W179" s="5"/>
      <c r="X179" s="5"/>
      <c r="Y179" s="5"/>
      <c r="Z179" s="5"/>
      <c r="AA179" s="5"/>
      <c r="AB179" s="5"/>
      <c r="AC179" s="5"/>
      <c r="AD179" s="5"/>
      <c r="AE179" s="5"/>
    </row>
    <row r="180" spans="1:31" ht="23.25" customHeight="1">
      <c r="A180" s="5" t="s">
        <v>2665</v>
      </c>
      <c r="B180" s="5" t="s">
        <v>11179</v>
      </c>
      <c r="C180" s="5" t="s">
        <v>41</v>
      </c>
      <c r="D180" s="5" t="s">
        <v>47</v>
      </c>
      <c r="E180" s="20" t="s">
        <v>45</v>
      </c>
      <c r="F180" s="7">
        <v>6</v>
      </c>
      <c r="G180" s="7">
        <v>9</v>
      </c>
      <c r="H180" s="5" t="s">
        <v>3743</v>
      </c>
      <c r="I180" s="5" t="s">
        <v>31</v>
      </c>
      <c r="J180" s="5" t="s">
        <v>537</v>
      </c>
      <c r="K180" s="5" t="s">
        <v>11182</v>
      </c>
      <c r="L180" s="5" t="s">
        <v>11183</v>
      </c>
      <c r="M180" s="5" t="s">
        <v>37</v>
      </c>
      <c r="N180" s="5" t="s">
        <v>237</v>
      </c>
      <c r="O180" s="5" t="b">
        <f t="shared" ca="1" si="0"/>
        <v>0</v>
      </c>
      <c r="P180" s="5" t="b">
        <f t="shared" ca="1" si="1"/>
        <v>1</v>
      </c>
      <c r="Q180" s="5"/>
      <c r="R180" s="5"/>
      <c r="S180" s="5"/>
      <c r="T180" s="5"/>
      <c r="U180" s="5"/>
      <c r="V180" s="5"/>
      <c r="W180" s="5"/>
      <c r="X180" s="5"/>
      <c r="Y180" s="5"/>
      <c r="Z180" s="5"/>
      <c r="AA180" s="5"/>
      <c r="AB180" s="5"/>
      <c r="AC180" s="5"/>
      <c r="AD180" s="5"/>
      <c r="AE180" s="5"/>
    </row>
    <row r="181" spans="1:31" ht="23.25" customHeight="1">
      <c r="A181" s="5" t="s">
        <v>11186</v>
      </c>
      <c r="B181" s="5" t="s">
        <v>11188</v>
      </c>
      <c r="C181" s="5" t="s">
        <v>20</v>
      </c>
      <c r="D181" s="5" t="s">
        <v>3833</v>
      </c>
      <c r="E181" s="20" t="s">
        <v>45</v>
      </c>
      <c r="F181" s="7">
        <v>6</v>
      </c>
      <c r="G181" s="7">
        <v>8</v>
      </c>
      <c r="H181" s="5" t="s">
        <v>672</v>
      </c>
      <c r="I181" s="5" t="s">
        <v>31</v>
      </c>
      <c r="J181" s="5" t="s">
        <v>1053</v>
      </c>
      <c r="K181" s="5" t="s">
        <v>11189</v>
      </c>
      <c r="L181" s="5" t="s">
        <v>11190</v>
      </c>
      <c r="M181" s="5" t="s">
        <v>53</v>
      </c>
      <c r="N181" s="5" t="s">
        <v>44</v>
      </c>
      <c r="O181" s="5" t="b">
        <f t="shared" ca="1" si="0"/>
        <v>0</v>
      </c>
      <c r="P181" s="5" t="b">
        <f t="shared" ca="1" si="1"/>
        <v>1</v>
      </c>
      <c r="Q181" s="5"/>
      <c r="R181" s="5"/>
      <c r="S181" s="5"/>
      <c r="T181" s="5"/>
      <c r="U181" s="5"/>
      <c r="V181" s="5"/>
      <c r="W181" s="5"/>
      <c r="X181" s="5"/>
      <c r="Y181" s="5"/>
      <c r="Z181" s="5"/>
      <c r="AA181" s="5"/>
      <c r="AB181" s="5"/>
      <c r="AC181" s="5"/>
      <c r="AD181" s="5"/>
      <c r="AE181" s="5"/>
    </row>
    <row r="182" spans="1:31" ht="23.25" customHeight="1">
      <c r="A182" s="5" t="s">
        <v>13020</v>
      </c>
      <c r="B182" s="5" t="s">
        <v>18230</v>
      </c>
      <c r="C182" s="5" t="s">
        <v>27</v>
      </c>
      <c r="D182" s="5" t="s">
        <v>850</v>
      </c>
      <c r="E182" s="20" t="s">
        <v>45</v>
      </c>
      <c r="F182" s="7">
        <v>6</v>
      </c>
      <c r="G182" s="7">
        <v>8</v>
      </c>
      <c r="H182" s="5" t="s">
        <v>672</v>
      </c>
      <c r="I182" s="5" t="s">
        <v>31</v>
      </c>
      <c r="J182" s="5" t="s">
        <v>430</v>
      </c>
      <c r="K182" s="5" t="s">
        <v>18231</v>
      </c>
      <c r="L182" s="5" t="s">
        <v>18232</v>
      </c>
      <c r="M182" s="5" t="s">
        <v>42</v>
      </c>
      <c r="N182" s="5" t="s">
        <v>44</v>
      </c>
      <c r="O182" s="5" t="b">
        <f t="shared" ca="1" si="0"/>
        <v>0</v>
      </c>
      <c r="P182" s="5" t="b">
        <f t="shared" ca="1" si="1"/>
        <v>1</v>
      </c>
      <c r="Q182" s="5"/>
      <c r="R182" s="5"/>
      <c r="S182" s="5"/>
      <c r="T182" s="5"/>
      <c r="U182" s="5"/>
      <c r="V182" s="5"/>
      <c r="W182" s="5"/>
      <c r="X182" s="5"/>
      <c r="Y182" s="5"/>
      <c r="Z182" s="5"/>
      <c r="AA182" s="5"/>
      <c r="AB182" s="5"/>
      <c r="AC182" s="5"/>
      <c r="AD182" s="5"/>
      <c r="AE182" s="5"/>
    </row>
    <row r="183" spans="1:31" ht="23.25" customHeight="1">
      <c r="A183" s="5" t="s">
        <v>2665</v>
      </c>
      <c r="B183" s="5" t="s">
        <v>18239</v>
      </c>
      <c r="C183" s="5" t="s">
        <v>41</v>
      </c>
      <c r="D183" s="5" t="s">
        <v>169</v>
      </c>
      <c r="E183" s="20" t="s">
        <v>45</v>
      </c>
      <c r="F183" s="7">
        <v>6</v>
      </c>
      <c r="G183" s="7">
        <v>9</v>
      </c>
      <c r="H183" s="5" t="s">
        <v>3743</v>
      </c>
      <c r="I183" s="5" t="s">
        <v>31</v>
      </c>
      <c r="J183" s="5" t="s">
        <v>68</v>
      </c>
      <c r="K183" s="5" t="s">
        <v>18241</v>
      </c>
      <c r="L183" s="5" t="s">
        <v>18242</v>
      </c>
      <c r="M183" s="5" t="s">
        <v>37</v>
      </c>
      <c r="N183" s="5" t="s">
        <v>55</v>
      </c>
      <c r="O183" s="5" t="b">
        <f t="shared" ca="1" si="0"/>
        <v>0</v>
      </c>
      <c r="P183" s="5" t="b">
        <f t="shared" ca="1" si="1"/>
        <v>1</v>
      </c>
      <c r="Q183" s="5"/>
      <c r="R183" s="5"/>
      <c r="S183" s="5"/>
      <c r="T183" s="5"/>
      <c r="U183" s="5"/>
      <c r="V183" s="5"/>
      <c r="W183" s="5"/>
      <c r="X183" s="5"/>
      <c r="Y183" s="5"/>
      <c r="Z183" s="5"/>
      <c r="AA183" s="5"/>
      <c r="AB183" s="5"/>
      <c r="AC183" s="5"/>
      <c r="AD183" s="5"/>
      <c r="AE183" s="5"/>
    </row>
    <row r="184" spans="1:31" ht="23.25" customHeight="1">
      <c r="A184" s="14" t="s">
        <v>17743</v>
      </c>
      <c r="B184" s="14" t="s">
        <v>18247</v>
      </c>
      <c r="C184" s="14" t="s">
        <v>27</v>
      </c>
      <c r="D184" s="14" t="s">
        <v>80</v>
      </c>
      <c r="E184" s="21" t="s">
        <v>29</v>
      </c>
      <c r="F184" s="15">
        <v>6</v>
      </c>
      <c r="G184" s="15">
        <v>8</v>
      </c>
      <c r="H184" s="14" t="s">
        <v>672</v>
      </c>
      <c r="I184" s="15" t="s">
        <v>24</v>
      </c>
      <c r="J184" s="14" t="s">
        <v>4442</v>
      </c>
      <c r="K184" s="14" t="s">
        <v>18249</v>
      </c>
      <c r="L184" s="14" t="s">
        <v>18250</v>
      </c>
      <c r="M184" s="14" t="s">
        <v>1599</v>
      </c>
      <c r="N184" s="14" t="s">
        <v>237</v>
      </c>
      <c r="O184" s="14" t="b">
        <f t="shared" ca="1" si="0"/>
        <v>0</v>
      </c>
      <c r="P184" s="14" t="b">
        <f t="shared" ca="1" si="1"/>
        <v>1</v>
      </c>
      <c r="Q184" s="5"/>
      <c r="R184" s="5"/>
      <c r="S184" s="5"/>
      <c r="T184" s="5"/>
      <c r="U184" s="5"/>
      <c r="V184" s="5"/>
      <c r="W184" s="5"/>
      <c r="X184" s="5"/>
      <c r="Y184" s="5"/>
      <c r="Z184" s="5"/>
      <c r="AA184" s="5"/>
      <c r="AB184" s="5"/>
      <c r="AC184" s="5"/>
      <c r="AD184" s="5"/>
      <c r="AE184" s="5"/>
    </row>
    <row r="185" spans="1:31" ht="23.25" customHeight="1">
      <c r="A185" s="5" t="s">
        <v>2886</v>
      </c>
      <c r="B185" s="5" t="s">
        <v>3676</v>
      </c>
      <c r="C185" s="5" t="s">
        <v>41</v>
      </c>
      <c r="D185" s="5" t="s">
        <v>94</v>
      </c>
      <c r="E185" s="20" t="s">
        <v>45</v>
      </c>
      <c r="F185" s="7">
        <v>6</v>
      </c>
      <c r="G185" s="7">
        <v>8</v>
      </c>
      <c r="H185" s="5" t="s">
        <v>672</v>
      </c>
      <c r="I185" s="7" t="s">
        <v>24</v>
      </c>
      <c r="J185" s="5" t="s">
        <v>1283</v>
      </c>
      <c r="K185" s="5" t="s">
        <v>18258</v>
      </c>
      <c r="L185" s="5" t="s">
        <v>18259</v>
      </c>
      <c r="M185" s="5" t="s">
        <v>53</v>
      </c>
      <c r="N185" s="5" t="s">
        <v>55</v>
      </c>
      <c r="O185" s="5" t="b">
        <f t="shared" ca="1" si="0"/>
        <v>0</v>
      </c>
      <c r="P185" s="5" t="b">
        <f t="shared" ca="1" si="1"/>
        <v>1</v>
      </c>
      <c r="Q185" s="5"/>
      <c r="R185" s="5"/>
      <c r="S185" s="5"/>
      <c r="T185" s="5"/>
      <c r="U185" s="5"/>
      <c r="V185" s="5"/>
      <c r="W185" s="5"/>
      <c r="X185" s="5"/>
      <c r="Y185" s="5"/>
      <c r="Z185" s="5"/>
      <c r="AA185" s="5"/>
      <c r="AB185" s="5"/>
      <c r="AC185" s="5"/>
      <c r="AD185" s="5"/>
      <c r="AE185" s="5"/>
    </row>
    <row r="186" spans="1:31" ht="23.25" customHeight="1">
      <c r="A186" s="5" t="s">
        <v>7521</v>
      </c>
      <c r="B186" s="5" t="s">
        <v>10079</v>
      </c>
      <c r="C186" s="5" t="s">
        <v>27</v>
      </c>
      <c r="D186" s="5" t="s">
        <v>212</v>
      </c>
      <c r="E186" s="20" t="s">
        <v>45</v>
      </c>
      <c r="F186" s="7">
        <v>6</v>
      </c>
      <c r="G186" s="7">
        <v>8</v>
      </c>
      <c r="H186" s="5" t="s">
        <v>672</v>
      </c>
      <c r="I186" s="5" t="s">
        <v>108</v>
      </c>
      <c r="J186" s="5" t="s">
        <v>57</v>
      </c>
      <c r="K186" s="5" t="s">
        <v>10080</v>
      </c>
      <c r="L186" s="5" t="s">
        <v>18266</v>
      </c>
      <c r="M186" s="5" t="s">
        <v>53</v>
      </c>
      <c r="N186" s="5" t="s">
        <v>55</v>
      </c>
      <c r="O186" s="5" t="b">
        <f t="shared" ca="1" si="0"/>
        <v>0</v>
      </c>
      <c r="P186" s="5" t="b">
        <f t="shared" ca="1" si="1"/>
        <v>1</v>
      </c>
      <c r="Q186" s="5"/>
      <c r="R186" s="5"/>
      <c r="S186" s="5"/>
      <c r="T186" s="5"/>
      <c r="U186" s="5"/>
      <c r="V186" s="5"/>
      <c r="W186" s="5"/>
      <c r="X186" s="5"/>
      <c r="Y186" s="5"/>
      <c r="Z186" s="5"/>
      <c r="AA186" s="5"/>
      <c r="AB186" s="5"/>
      <c r="AC186" s="5"/>
      <c r="AD186" s="5"/>
      <c r="AE186" s="5"/>
    </row>
    <row r="187" spans="1:31" ht="23.25" customHeight="1">
      <c r="A187" s="5" t="s">
        <v>5314</v>
      </c>
      <c r="B187" s="5" t="s">
        <v>5315</v>
      </c>
      <c r="C187" s="5" t="s">
        <v>27</v>
      </c>
      <c r="D187" s="5" t="s">
        <v>47</v>
      </c>
      <c r="E187" s="20" t="s">
        <v>45</v>
      </c>
      <c r="F187" s="7">
        <v>6</v>
      </c>
      <c r="G187" s="7">
        <v>9</v>
      </c>
      <c r="H187" s="5" t="s">
        <v>3743</v>
      </c>
      <c r="I187" s="5" t="s">
        <v>125</v>
      </c>
      <c r="J187" s="5" t="s">
        <v>5318</v>
      </c>
      <c r="K187" s="5" t="s">
        <v>5320</v>
      </c>
      <c r="L187" s="5" t="s">
        <v>5321</v>
      </c>
      <c r="M187" s="5" t="s">
        <v>100</v>
      </c>
      <c r="N187" s="5" t="s">
        <v>55</v>
      </c>
      <c r="O187" s="5" t="b">
        <f t="shared" ca="1" si="0"/>
        <v>0</v>
      </c>
      <c r="P187" s="5" t="b">
        <f t="shared" ca="1" si="1"/>
        <v>1</v>
      </c>
      <c r="Q187" s="5"/>
      <c r="R187" s="5"/>
      <c r="S187" s="5"/>
      <c r="T187" s="5"/>
      <c r="U187" s="5"/>
      <c r="V187" s="5"/>
      <c r="W187" s="5"/>
      <c r="X187" s="5"/>
      <c r="Y187" s="5"/>
      <c r="Z187" s="5"/>
      <c r="AA187" s="5"/>
      <c r="AB187" s="5"/>
      <c r="AC187" s="5"/>
      <c r="AD187" s="5"/>
      <c r="AE187" s="5"/>
    </row>
    <row r="188" spans="1:31" ht="23.25" customHeight="1">
      <c r="A188" s="5" t="s">
        <v>18280</v>
      </c>
      <c r="B188" s="5" t="s">
        <v>18281</v>
      </c>
      <c r="C188" s="5" t="s">
        <v>41</v>
      </c>
      <c r="D188" s="5" t="s">
        <v>94</v>
      </c>
      <c r="E188" s="20" t="s">
        <v>29</v>
      </c>
      <c r="F188" s="7">
        <v>6</v>
      </c>
      <c r="G188" s="7">
        <v>8</v>
      </c>
      <c r="H188" s="5" t="s">
        <v>672</v>
      </c>
      <c r="I188" s="7" t="s">
        <v>24</v>
      </c>
      <c r="J188" s="5" t="s">
        <v>4459</v>
      </c>
      <c r="K188" s="9" t="s">
        <v>47</v>
      </c>
      <c r="L188" s="5" t="s">
        <v>18282</v>
      </c>
      <c r="M188" s="5" t="s">
        <v>53</v>
      </c>
      <c r="N188" s="5" t="s">
        <v>55</v>
      </c>
      <c r="O188" s="5" t="b">
        <f t="shared" ca="1" si="0"/>
        <v>0</v>
      </c>
      <c r="P188" s="5" t="b">
        <f t="shared" ca="1" si="1"/>
        <v>1</v>
      </c>
      <c r="Q188" s="5"/>
      <c r="R188" s="5"/>
      <c r="S188" s="5"/>
      <c r="T188" s="5"/>
      <c r="U188" s="5"/>
      <c r="V188" s="5"/>
      <c r="W188" s="5"/>
      <c r="X188" s="5"/>
      <c r="Y188" s="5"/>
      <c r="Z188" s="5"/>
      <c r="AA188" s="5"/>
      <c r="AB188" s="5"/>
      <c r="AC188" s="5"/>
      <c r="AD188" s="5"/>
      <c r="AE188" s="5"/>
    </row>
    <row r="189" spans="1:31" ht="23.25" customHeight="1">
      <c r="A189" s="5" t="s">
        <v>18285</v>
      </c>
      <c r="B189" s="5" t="s">
        <v>18287</v>
      </c>
      <c r="C189" s="5" t="s">
        <v>20</v>
      </c>
      <c r="D189" s="5" t="s">
        <v>3315</v>
      </c>
      <c r="E189" s="20" t="s">
        <v>29</v>
      </c>
      <c r="F189" s="7">
        <v>6</v>
      </c>
      <c r="G189" s="7">
        <v>8</v>
      </c>
      <c r="H189" s="5" t="s">
        <v>672</v>
      </c>
      <c r="I189" s="5" t="s">
        <v>108</v>
      </c>
      <c r="J189" s="5" t="s">
        <v>4920</v>
      </c>
      <c r="K189" s="5" t="s">
        <v>18288</v>
      </c>
      <c r="L189" s="5" t="s">
        <v>18289</v>
      </c>
      <c r="M189" s="5" t="s">
        <v>53</v>
      </c>
      <c r="N189" s="5" t="s">
        <v>55</v>
      </c>
      <c r="O189" s="5" t="b">
        <f t="shared" ca="1" si="0"/>
        <v>0</v>
      </c>
      <c r="P189" s="5" t="b">
        <f t="shared" ca="1" si="1"/>
        <v>1</v>
      </c>
      <c r="Q189" s="5"/>
      <c r="R189" s="5"/>
      <c r="S189" s="5"/>
      <c r="T189" s="5"/>
      <c r="U189" s="5"/>
      <c r="V189" s="5"/>
      <c r="W189" s="5"/>
      <c r="X189" s="5"/>
      <c r="Y189" s="5"/>
      <c r="Z189" s="5"/>
      <c r="AA189" s="5"/>
      <c r="AB189" s="5"/>
      <c r="AC189" s="5"/>
      <c r="AD189" s="5"/>
      <c r="AE189" s="5"/>
    </row>
    <row r="190" spans="1:31" ht="23.25" customHeight="1">
      <c r="A190" s="5" t="s">
        <v>18294</v>
      </c>
      <c r="B190" s="5" t="s">
        <v>18295</v>
      </c>
      <c r="C190" s="5" t="s">
        <v>27</v>
      </c>
      <c r="D190" s="5" t="s">
        <v>290</v>
      </c>
      <c r="E190" s="20" t="s">
        <v>45</v>
      </c>
      <c r="F190" s="7">
        <v>6</v>
      </c>
      <c r="G190" s="7">
        <v>8</v>
      </c>
      <c r="H190" s="5" t="s">
        <v>672</v>
      </c>
      <c r="I190" s="7" t="s">
        <v>24</v>
      </c>
      <c r="J190" s="5" t="s">
        <v>3224</v>
      </c>
      <c r="K190" s="5" t="s">
        <v>18297</v>
      </c>
      <c r="L190" s="5" t="s">
        <v>18298</v>
      </c>
      <c r="M190" s="5" t="s">
        <v>1599</v>
      </c>
      <c r="N190" s="5" t="s">
        <v>405</v>
      </c>
      <c r="O190" s="5" t="b">
        <f t="shared" ca="1" si="0"/>
        <v>0</v>
      </c>
      <c r="P190" s="5" t="b">
        <f t="shared" ca="1" si="1"/>
        <v>1</v>
      </c>
      <c r="Q190" s="5"/>
      <c r="R190" s="5"/>
      <c r="S190" s="5"/>
      <c r="T190" s="5"/>
      <c r="U190" s="5"/>
      <c r="V190" s="5"/>
      <c r="W190" s="5"/>
      <c r="X190" s="5"/>
      <c r="Y190" s="5"/>
      <c r="Z190" s="5"/>
      <c r="AA190" s="5"/>
      <c r="AB190" s="5"/>
      <c r="AC190" s="5"/>
      <c r="AD190" s="5"/>
      <c r="AE190" s="5"/>
    </row>
    <row r="191" spans="1:31" ht="23.25" customHeight="1">
      <c r="A191" s="5" t="s">
        <v>18302</v>
      </c>
      <c r="B191" s="5" t="s">
        <v>7696</v>
      </c>
      <c r="C191" s="5" t="s">
        <v>41</v>
      </c>
      <c r="D191" s="5" t="s">
        <v>169</v>
      </c>
      <c r="E191" s="20" t="s">
        <v>45</v>
      </c>
      <c r="F191" s="7">
        <v>6</v>
      </c>
      <c r="G191" s="7">
        <v>8</v>
      </c>
      <c r="H191" s="5" t="s">
        <v>672</v>
      </c>
      <c r="I191" s="5" t="s">
        <v>125</v>
      </c>
      <c r="J191" s="5" t="s">
        <v>484</v>
      </c>
      <c r="K191" s="5" t="s">
        <v>18304</v>
      </c>
      <c r="L191" s="5" t="s">
        <v>18306</v>
      </c>
      <c r="M191" s="5" t="s">
        <v>42</v>
      </c>
      <c r="N191" s="5" t="s">
        <v>237</v>
      </c>
      <c r="O191" s="5" t="b">
        <f t="shared" ca="1" si="0"/>
        <v>0</v>
      </c>
      <c r="P191" s="5" t="b">
        <f t="shared" ca="1" si="1"/>
        <v>1</v>
      </c>
      <c r="Q191" s="5"/>
      <c r="R191" s="5"/>
      <c r="S191" s="5"/>
      <c r="T191" s="5"/>
      <c r="U191" s="5"/>
      <c r="V191" s="5"/>
      <c r="W191" s="5"/>
      <c r="X191" s="5"/>
      <c r="Y191" s="5"/>
      <c r="Z191" s="5"/>
      <c r="AA191" s="5"/>
      <c r="AB191" s="5"/>
      <c r="AC191" s="5"/>
      <c r="AD191" s="5"/>
      <c r="AE191" s="5"/>
    </row>
    <row r="192" spans="1:31" ht="23.25" customHeight="1">
      <c r="A192" s="5" t="s">
        <v>18312</v>
      </c>
      <c r="B192" s="5" t="s">
        <v>18313</v>
      </c>
      <c r="C192" s="5" t="s">
        <v>20</v>
      </c>
      <c r="D192" s="5" t="s">
        <v>1173</v>
      </c>
      <c r="E192" s="20" t="s">
        <v>919</v>
      </c>
      <c r="F192" s="7">
        <v>6</v>
      </c>
      <c r="G192" s="7">
        <v>8</v>
      </c>
      <c r="H192" s="5" t="s">
        <v>672</v>
      </c>
      <c r="I192" s="7" t="s">
        <v>24</v>
      </c>
      <c r="J192" s="5" t="s">
        <v>117</v>
      </c>
      <c r="K192" s="9" t="s">
        <v>47</v>
      </c>
      <c r="L192" s="5" t="s">
        <v>18316</v>
      </c>
      <c r="M192" s="5" t="s">
        <v>100</v>
      </c>
      <c r="N192" s="5" t="s">
        <v>55</v>
      </c>
      <c r="O192" s="5" t="b">
        <f t="shared" ca="1" si="0"/>
        <v>0</v>
      </c>
      <c r="P192" s="5" t="b">
        <f t="shared" ca="1" si="1"/>
        <v>1</v>
      </c>
      <c r="Q192" s="5"/>
      <c r="R192" s="5"/>
      <c r="S192" s="5"/>
      <c r="T192" s="5"/>
      <c r="U192" s="5"/>
      <c r="V192" s="5"/>
      <c r="W192" s="5"/>
      <c r="X192" s="5"/>
      <c r="Y192" s="5"/>
      <c r="Z192" s="5"/>
      <c r="AA192" s="5"/>
      <c r="AB192" s="5"/>
      <c r="AC192" s="5"/>
      <c r="AD192" s="5"/>
      <c r="AE192" s="5"/>
    </row>
    <row r="193" spans="1:31" ht="23.25" customHeight="1">
      <c r="A193" s="14" t="s">
        <v>18319</v>
      </c>
      <c r="B193" s="14" t="s">
        <v>9167</v>
      </c>
      <c r="C193" s="14" t="s">
        <v>170</v>
      </c>
      <c r="D193" s="14" t="s">
        <v>435</v>
      </c>
      <c r="E193" s="21" t="s">
        <v>45</v>
      </c>
      <c r="F193" s="15">
        <v>6</v>
      </c>
      <c r="G193" s="15">
        <v>8</v>
      </c>
      <c r="H193" s="14" t="s">
        <v>672</v>
      </c>
      <c r="I193" s="14" t="s">
        <v>125</v>
      </c>
      <c r="J193" s="14" t="s">
        <v>68</v>
      </c>
      <c r="K193" s="14" t="s">
        <v>10172</v>
      </c>
      <c r="L193" s="22" t="s">
        <v>47</v>
      </c>
      <c r="M193" s="14" t="s">
        <v>1599</v>
      </c>
      <c r="N193" s="14" t="s">
        <v>405</v>
      </c>
      <c r="O193" s="14" t="b">
        <f t="shared" ca="1" si="0"/>
        <v>0</v>
      </c>
      <c r="P193" s="14" t="b">
        <f t="shared" ca="1" si="1"/>
        <v>1</v>
      </c>
      <c r="Q193" s="5"/>
      <c r="R193" s="5"/>
      <c r="S193" s="5"/>
      <c r="T193" s="5"/>
      <c r="U193" s="5"/>
      <c r="V193" s="5"/>
      <c r="W193" s="5"/>
      <c r="X193" s="5"/>
      <c r="Y193" s="5"/>
      <c r="Z193" s="5"/>
      <c r="AA193" s="5"/>
      <c r="AB193" s="5"/>
      <c r="AC193" s="5"/>
      <c r="AD193" s="5"/>
      <c r="AE193" s="5"/>
    </row>
    <row r="194" spans="1:31" ht="23.25" customHeight="1">
      <c r="A194" s="5" t="s">
        <v>18330</v>
      </c>
      <c r="B194" s="5" t="s">
        <v>7710</v>
      </c>
      <c r="C194" s="5" t="s">
        <v>41</v>
      </c>
      <c r="D194" s="5" t="s">
        <v>874</v>
      </c>
      <c r="E194" s="20" t="s">
        <v>29</v>
      </c>
      <c r="F194" s="7">
        <v>6</v>
      </c>
      <c r="G194" s="7">
        <v>8</v>
      </c>
      <c r="H194" s="5" t="s">
        <v>672</v>
      </c>
      <c r="I194" s="5" t="s">
        <v>125</v>
      </c>
      <c r="J194" s="5" t="s">
        <v>2106</v>
      </c>
      <c r="K194" s="9" t="s">
        <v>47</v>
      </c>
      <c r="L194" s="5" t="s">
        <v>18334</v>
      </c>
      <c r="M194" s="5" t="s">
        <v>42</v>
      </c>
      <c r="N194" s="5" t="s">
        <v>55</v>
      </c>
      <c r="O194" s="5" t="b">
        <f t="shared" ca="1" si="0"/>
        <v>0</v>
      </c>
      <c r="P194" s="5" t="b">
        <f t="shared" ca="1" si="1"/>
        <v>1</v>
      </c>
      <c r="Q194" s="5"/>
      <c r="R194" s="5"/>
      <c r="S194" s="5"/>
      <c r="T194" s="5"/>
      <c r="U194" s="5"/>
      <c r="V194" s="5"/>
      <c r="W194" s="5"/>
      <c r="X194" s="5"/>
      <c r="Y194" s="5"/>
      <c r="Z194" s="5"/>
      <c r="AA194" s="5"/>
      <c r="AB194" s="5"/>
      <c r="AC194" s="5"/>
      <c r="AD194" s="5"/>
      <c r="AE194" s="5"/>
    </row>
    <row r="195" spans="1:31" ht="23.25" customHeight="1">
      <c r="A195" s="14" t="s">
        <v>2665</v>
      </c>
      <c r="B195" s="14" t="s">
        <v>18342</v>
      </c>
      <c r="C195" s="14" t="s">
        <v>20</v>
      </c>
      <c r="D195" s="14" t="s">
        <v>21</v>
      </c>
      <c r="E195" s="21" t="s">
        <v>45</v>
      </c>
      <c r="F195" s="15">
        <v>6</v>
      </c>
      <c r="G195" s="15">
        <v>8</v>
      </c>
      <c r="H195" s="14" t="s">
        <v>672</v>
      </c>
      <c r="I195" s="14" t="s">
        <v>125</v>
      </c>
      <c r="J195" s="14" t="s">
        <v>1439</v>
      </c>
      <c r="K195" s="14" t="s">
        <v>18344</v>
      </c>
      <c r="L195" s="22" t="s">
        <v>47</v>
      </c>
      <c r="M195" s="14" t="s">
        <v>37</v>
      </c>
      <c r="N195" s="14" t="s">
        <v>55</v>
      </c>
      <c r="O195" s="14" t="b">
        <f t="shared" ca="1" si="0"/>
        <v>0</v>
      </c>
      <c r="P195" s="14" t="b">
        <f t="shared" ca="1" si="1"/>
        <v>1</v>
      </c>
      <c r="Q195" s="5"/>
      <c r="R195" s="5"/>
      <c r="S195" s="5"/>
      <c r="T195" s="5"/>
      <c r="U195" s="5"/>
      <c r="V195" s="5"/>
      <c r="W195" s="5"/>
      <c r="X195" s="5"/>
      <c r="Y195" s="5"/>
      <c r="Z195" s="5"/>
      <c r="AA195" s="5"/>
      <c r="AB195" s="5"/>
      <c r="AC195" s="5"/>
      <c r="AD195" s="5"/>
      <c r="AE195" s="5"/>
    </row>
    <row r="196" spans="1:31" ht="23.25" customHeight="1">
      <c r="A196" s="5" t="s">
        <v>18350</v>
      </c>
      <c r="B196" s="5" t="s">
        <v>18351</v>
      </c>
      <c r="C196" s="5" t="s">
        <v>41</v>
      </c>
      <c r="D196" s="5" t="s">
        <v>448</v>
      </c>
      <c r="E196" s="20" t="s">
        <v>29</v>
      </c>
      <c r="F196" s="7">
        <v>6</v>
      </c>
      <c r="G196" s="7">
        <v>8</v>
      </c>
      <c r="H196" s="5" t="s">
        <v>672</v>
      </c>
      <c r="I196" s="5" t="s">
        <v>31</v>
      </c>
      <c r="J196" s="5" t="s">
        <v>11919</v>
      </c>
      <c r="K196" s="5" t="s">
        <v>18352</v>
      </c>
      <c r="L196" s="5" t="s">
        <v>18353</v>
      </c>
      <c r="M196" s="5" t="s">
        <v>37</v>
      </c>
      <c r="N196" s="5" t="s">
        <v>55</v>
      </c>
      <c r="O196" s="5" t="b">
        <f t="shared" ca="1" si="0"/>
        <v>0</v>
      </c>
      <c r="P196" s="5" t="b">
        <f t="shared" ca="1" si="1"/>
        <v>1</v>
      </c>
      <c r="Q196" s="5"/>
      <c r="R196" s="5"/>
      <c r="S196" s="5"/>
      <c r="T196" s="5"/>
      <c r="U196" s="5"/>
      <c r="V196" s="5"/>
      <c r="W196" s="5"/>
      <c r="X196" s="5"/>
      <c r="Y196" s="5"/>
      <c r="Z196" s="5"/>
      <c r="AA196" s="5"/>
      <c r="AB196" s="5"/>
      <c r="AC196" s="5"/>
      <c r="AD196" s="5"/>
      <c r="AE196" s="5"/>
    </row>
    <row r="197" spans="1:31" ht="23.25" customHeight="1">
      <c r="A197" s="14" t="s">
        <v>9131</v>
      </c>
      <c r="B197" s="14" t="s">
        <v>18357</v>
      </c>
      <c r="C197" s="14" t="s">
        <v>41</v>
      </c>
      <c r="D197" s="14" t="s">
        <v>448</v>
      </c>
      <c r="E197" s="21" t="s">
        <v>29</v>
      </c>
      <c r="F197" s="15">
        <v>6</v>
      </c>
      <c r="G197" s="15">
        <v>9</v>
      </c>
      <c r="H197" s="14" t="s">
        <v>3743</v>
      </c>
      <c r="I197" s="14" t="s">
        <v>31</v>
      </c>
      <c r="J197" s="14" t="s">
        <v>5977</v>
      </c>
      <c r="K197" s="14" t="s">
        <v>18358</v>
      </c>
      <c r="L197" s="14" t="s">
        <v>18359</v>
      </c>
      <c r="M197" s="14" t="s">
        <v>42</v>
      </c>
      <c r="N197" s="14" t="s">
        <v>55</v>
      </c>
      <c r="O197" s="14" t="b">
        <f t="shared" ca="1" si="0"/>
        <v>0</v>
      </c>
      <c r="P197" s="14" t="b">
        <f t="shared" ca="1" si="1"/>
        <v>1</v>
      </c>
      <c r="Q197" s="5"/>
      <c r="R197" s="5"/>
      <c r="S197" s="5"/>
      <c r="T197" s="5"/>
      <c r="U197" s="5"/>
      <c r="V197" s="5"/>
      <c r="W197" s="5"/>
      <c r="X197" s="5"/>
      <c r="Y197" s="5"/>
      <c r="Z197" s="5"/>
      <c r="AA197" s="5"/>
      <c r="AB197" s="5"/>
      <c r="AC197" s="5"/>
      <c r="AD197" s="5"/>
      <c r="AE197" s="5"/>
    </row>
    <row r="198" spans="1:31" ht="23.25" customHeight="1">
      <c r="A198" s="5" t="s">
        <v>5314</v>
      </c>
      <c r="B198" s="5" t="s">
        <v>5622</v>
      </c>
      <c r="C198" s="5" t="s">
        <v>27</v>
      </c>
      <c r="D198" s="5" t="s">
        <v>212</v>
      </c>
      <c r="E198" s="20" t="s">
        <v>45</v>
      </c>
      <c r="F198" s="7">
        <v>6</v>
      </c>
      <c r="G198" s="7">
        <v>8</v>
      </c>
      <c r="H198" s="5" t="s">
        <v>672</v>
      </c>
      <c r="I198" s="5" t="s">
        <v>125</v>
      </c>
      <c r="J198" s="5" t="s">
        <v>1970</v>
      </c>
      <c r="K198" s="5" t="s">
        <v>5625</v>
      </c>
      <c r="L198" s="5" t="s">
        <v>5627</v>
      </c>
      <c r="M198" s="5" t="s">
        <v>42</v>
      </c>
      <c r="N198" s="5" t="s">
        <v>405</v>
      </c>
      <c r="O198" s="5" t="b">
        <f t="shared" ca="1" si="0"/>
        <v>0</v>
      </c>
      <c r="P198" s="5" t="b">
        <f t="shared" ca="1" si="1"/>
        <v>1</v>
      </c>
      <c r="Q198" s="5"/>
      <c r="R198" s="5"/>
      <c r="S198" s="5"/>
      <c r="T198" s="5"/>
      <c r="U198" s="5"/>
      <c r="V198" s="5"/>
      <c r="W198" s="5"/>
      <c r="X198" s="5"/>
      <c r="Y198" s="5"/>
      <c r="Z198" s="5"/>
      <c r="AA198" s="5"/>
      <c r="AB198" s="5"/>
      <c r="AC198" s="5"/>
      <c r="AD198" s="5"/>
      <c r="AE198" s="5"/>
    </row>
    <row r="199" spans="1:31" ht="23.25" customHeight="1">
      <c r="A199" s="5" t="s">
        <v>4654</v>
      </c>
      <c r="B199" s="5" t="s">
        <v>3230</v>
      </c>
      <c r="C199" s="5" t="s">
        <v>41</v>
      </c>
      <c r="D199" s="5" t="s">
        <v>94</v>
      </c>
      <c r="E199" s="20" t="s">
        <v>45</v>
      </c>
      <c r="F199" s="7">
        <v>6</v>
      </c>
      <c r="G199" s="7">
        <v>8</v>
      </c>
      <c r="H199" s="5" t="s">
        <v>672</v>
      </c>
      <c r="I199" s="7" t="s">
        <v>24</v>
      </c>
      <c r="J199" s="5" t="s">
        <v>106</v>
      </c>
      <c r="K199" s="9" t="s">
        <v>47</v>
      </c>
      <c r="L199" s="5" t="s">
        <v>18372</v>
      </c>
      <c r="M199" s="5" t="s">
        <v>37</v>
      </c>
      <c r="N199" s="5" t="s">
        <v>55</v>
      </c>
      <c r="O199" s="5" t="b">
        <f t="shared" ca="1" si="0"/>
        <v>0</v>
      </c>
      <c r="P199" s="5" t="b">
        <f t="shared" ca="1" si="1"/>
        <v>1</v>
      </c>
      <c r="Q199" s="5"/>
      <c r="R199" s="5"/>
      <c r="S199" s="5"/>
      <c r="T199" s="5"/>
      <c r="U199" s="5"/>
      <c r="V199" s="5"/>
      <c r="W199" s="5"/>
      <c r="X199" s="5"/>
      <c r="Y199" s="5"/>
      <c r="Z199" s="5"/>
      <c r="AA199" s="5"/>
      <c r="AB199" s="5"/>
      <c r="AC199" s="5"/>
      <c r="AD199" s="5"/>
      <c r="AE199" s="5"/>
    </row>
    <row r="200" spans="1:31" ht="23.25" customHeight="1">
      <c r="A200" s="5" t="s">
        <v>18377</v>
      </c>
      <c r="B200" s="5" t="s">
        <v>831</v>
      </c>
      <c r="C200" s="5" t="s">
        <v>27</v>
      </c>
      <c r="D200" s="5" t="s">
        <v>47</v>
      </c>
      <c r="E200" s="20" t="s">
        <v>29</v>
      </c>
      <c r="F200" s="7">
        <v>6</v>
      </c>
      <c r="G200" s="7">
        <v>8</v>
      </c>
      <c r="H200" s="5" t="s">
        <v>672</v>
      </c>
      <c r="I200" s="7" t="s">
        <v>24</v>
      </c>
      <c r="J200" s="5" t="s">
        <v>224</v>
      </c>
      <c r="K200" s="5" t="s">
        <v>834</v>
      </c>
      <c r="L200" s="5" t="s">
        <v>18379</v>
      </c>
      <c r="M200" s="5" t="s">
        <v>37</v>
      </c>
      <c r="N200" s="5" t="s">
        <v>38</v>
      </c>
      <c r="O200" s="5" t="b">
        <f t="shared" ca="1" si="0"/>
        <v>0</v>
      </c>
      <c r="P200" s="5" t="b">
        <f t="shared" ca="1" si="1"/>
        <v>1</v>
      </c>
      <c r="Q200" s="5"/>
      <c r="R200" s="5"/>
      <c r="S200" s="5"/>
      <c r="T200" s="5"/>
      <c r="U200" s="5"/>
      <c r="V200" s="5"/>
      <c r="W200" s="5"/>
      <c r="X200" s="5"/>
      <c r="Y200" s="5"/>
      <c r="Z200" s="5"/>
      <c r="AA200" s="5"/>
      <c r="AB200" s="5"/>
      <c r="AC200" s="5"/>
      <c r="AD200" s="5"/>
      <c r="AE200" s="5"/>
    </row>
    <row r="201" spans="1:31" ht="23.25" customHeight="1">
      <c r="A201" s="5" t="s">
        <v>18383</v>
      </c>
      <c r="B201" s="5" t="s">
        <v>18384</v>
      </c>
      <c r="C201" s="5" t="s">
        <v>27</v>
      </c>
      <c r="D201" s="5" t="s">
        <v>47</v>
      </c>
      <c r="E201" s="20" t="s">
        <v>29</v>
      </c>
      <c r="F201" s="7">
        <v>6</v>
      </c>
      <c r="G201" s="7">
        <v>8</v>
      </c>
      <c r="H201" s="5" t="s">
        <v>672</v>
      </c>
      <c r="I201" s="5" t="s">
        <v>31</v>
      </c>
      <c r="J201" s="5" t="s">
        <v>686</v>
      </c>
      <c r="K201" s="5" t="s">
        <v>18385</v>
      </c>
      <c r="L201" s="5" t="s">
        <v>18386</v>
      </c>
      <c r="M201" s="5" t="s">
        <v>37</v>
      </c>
      <c r="N201" s="5" t="s">
        <v>44</v>
      </c>
      <c r="O201" s="5" t="b">
        <f t="shared" ca="1" si="0"/>
        <v>0</v>
      </c>
      <c r="P201" s="5" t="b">
        <f t="shared" ca="1" si="1"/>
        <v>1</v>
      </c>
      <c r="Q201" s="5"/>
      <c r="R201" s="5"/>
      <c r="S201" s="5"/>
      <c r="T201" s="5"/>
      <c r="U201" s="5"/>
      <c r="V201" s="5"/>
      <c r="W201" s="5"/>
      <c r="X201" s="5"/>
      <c r="Y201" s="5"/>
      <c r="Z201" s="5"/>
      <c r="AA201" s="5"/>
      <c r="AB201" s="5"/>
      <c r="AC201" s="5"/>
      <c r="AD201" s="5"/>
      <c r="AE201" s="5"/>
    </row>
    <row r="202" spans="1:31" ht="23.25" customHeight="1">
      <c r="A202" s="5" t="s">
        <v>18391</v>
      </c>
      <c r="B202" s="5" t="s">
        <v>18392</v>
      </c>
      <c r="C202" s="5" t="s">
        <v>41</v>
      </c>
      <c r="D202" s="5" t="s">
        <v>43</v>
      </c>
      <c r="E202" s="20" t="s">
        <v>29</v>
      </c>
      <c r="F202" s="7">
        <v>6</v>
      </c>
      <c r="G202" s="7">
        <v>8</v>
      </c>
      <c r="H202" s="5" t="s">
        <v>672</v>
      </c>
      <c r="I202" s="7" t="s">
        <v>24</v>
      </c>
      <c r="J202" s="5" t="s">
        <v>315</v>
      </c>
      <c r="K202" s="9" t="s">
        <v>47</v>
      </c>
      <c r="L202" s="5" t="s">
        <v>18393</v>
      </c>
      <c r="M202" s="5" t="s">
        <v>100</v>
      </c>
      <c r="N202" s="5" t="s">
        <v>55</v>
      </c>
      <c r="O202" s="5" t="b">
        <f t="shared" ca="1" si="0"/>
        <v>0</v>
      </c>
      <c r="P202" s="5" t="b">
        <f t="shared" ca="1" si="1"/>
        <v>1</v>
      </c>
      <c r="Q202" s="5"/>
      <c r="R202" s="5"/>
      <c r="S202" s="5"/>
      <c r="T202" s="5"/>
      <c r="U202" s="5"/>
      <c r="V202" s="5"/>
      <c r="W202" s="5"/>
      <c r="X202" s="5"/>
      <c r="Y202" s="5"/>
      <c r="Z202" s="5"/>
      <c r="AA202" s="5"/>
      <c r="AB202" s="5"/>
      <c r="AC202" s="5"/>
      <c r="AD202" s="5"/>
      <c r="AE202" s="5"/>
    </row>
    <row r="203" spans="1:31" ht="23.25" customHeight="1">
      <c r="A203" s="14" t="s">
        <v>7823</v>
      </c>
      <c r="B203" s="14" t="s">
        <v>7824</v>
      </c>
      <c r="C203" s="14" t="s">
        <v>41</v>
      </c>
      <c r="D203" s="14" t="s">
        <v>43</v>
      </c>
      <c r="E203" s="21" t="s">
        <v>29</v>
      </c>
      <c r="F203" s="15">
        <v>6</v>
      </c>
      <c r="G203" s="15">
        <v>9</v>
      </c>
      <c r="H203" s="14" t="s">
        <v>3743</v>
      </c>
      <c r="I203" s="14" t="s">
        <v>125</v>
      </c>
      <c r="J203" s="14" t="s">
        <v>68</v>
      </c>
      <c r="K203" s="14" t="s">
        <v>7825</v>
      </c>
      <c r="L203" s="22" t="s">
        <v>47</v>
      </c>
      <c r="M203" s="14" t="s">
        <v>42</v>
      </c>
      <c r="N203" s="14" t="s">
        <v>405</v>
      </c>
      <c r="O203" s="14" t="b">
        <f t="shared" ca="1" si="0"/>
        <v>0</v>
      </c>
      <c r="P203" s="14" t="b">
        <f t="shared" ca="1" si="1"/>
        <v>1</v>
      </c>
      <c r="Q203" s="5"/>
      <c r="R203" s="5"/>
      <c r="S203" s="5"/>
      <c r="T203" s="5"/>
      <c r="U203" s="5"/>
      <c r="V203" s="5"/>
      <c r="W203" s="5"/>
      <c r="X203" s="5"/>
      <c r="Y203" s="5"/>
      <c r="Z203" s="5"/>
      <c r="AA203" s="5"/>
      <c r="AB203" s="5"/>
      <c r="AC203" s="5"/>
      <c r="AD203" s="5"/>
      <c r="AE203" s="5"/>
    </row>
    <row r="204" spans="1:31" ht="23.25" customHeight="1">
      <c r="A204" s="5" t="s">
        <v>18404</v>
      </c>
      <c r="B204" s="5" t="s">
        <v>18405</v>
      </c>
      <c r="C204" s="5" t="s">
        <v>27</v>
      </c>
      <c r="D204" s="5" t="s">
        <v>75</v>
      </c>
      <c r="E204" s="20" t="s">
        <v>45</v>
      </c>
      <c r="F204" s="7">
        <v>6</v>
      </c>
      <c r="G204" s="7">
        <v>8</v>
      </c>
      <c r="H204" s="5" t="s">
        <v>672</v>
      </c>
      <c r="I204" s="7" t="s">
        <v>24</v>
      </c>
      <c r="J204" s="5" t="s">
        <v>444</v>
      </c>
      <c r="K204" s="5" t="s">
        <v>381</v>
      </c>
      <c r="L204" s="5" t="s">
        <v>18406</v>
      </c>
      <c r="M204" s="5" t="s">
        <v>100</v>
      </c>
      <c r="N204" s="5" t="s">
        <v>55</v>
      </c>
      <c r="O204" s="5" t="b">
        <f t="shared" ca="1" si="0"/>
        <v>0</v>
      </c>
      <c r="P204" s="5" t="b">
        <f t="shared" ca="1" si="1"/>
        <v>1</v>
      </c>
      <c r="Q204" s="5"/>
      <c r="R204" s="5"/>
      <c r="S204" s="5"/>
      <c r="T204" s="5"/>
      <c r="U204" s="5"/>
      <c r="V204" s="5"/>
      <c r="W204" s="5"/>
      <c r="X204" s="5"/>
      <c r="Y204" s="5"/>
      <c r="Z204" s="5"/>
      <c r="AA204" s="5"/>
      <c r="AB204" s="5"/>
      <c r="AC204" s="5"/>
      <c r="AD204" s="5"/>
      <c r="AE204" s="5"/>
    </row>
    <row r="205" spans="1:31" ht="23.25" customHeight="1">
      <c r="A205" s="5" t="s">
        <v>7521</v>
      </c>
      <c r="B205" s="5" t="s">
        <v>18410</v>
      </c>
      <c r="C205" s="5" t="s">
        <v>41</v>
      </c>
      <c r="D205" s="5" t="s">
        <v>47</v>
      </c>
      <c r="E205" s="20" t="s">
        <v>45</v>
      </c>
      <c r="F205" s="7">
        <v>6</v>
      </c>
      <c r="G205" s="7">
        <v>8</v>
      </c>
      <c r="H205" s="5" t="s">
        <v>672</v>
      </c>
      <c r="I205" s="5" t="s">
        <v>125</v>
      </c>
      <c r="J205" s="5" t="s">
        <v>999</v>
      </c>
      <c r="K205" s="5" t="s">
        <v>18412</v>
      </c>
      <c r="L205" s="5" t="s">
        <v>18413</v>
      </c>
      <c r="M205" s="5" t="s">
        <v>37</v>
      </c>
      <c r="N205" s="5" t="s">
        <v>237</v>
      </c>
      <c r="O205" s="5" t="b">
        <f t="shared" ca="1" si="0"/>
        <v>0</v>
      </c>
      <c r="P205" s="5" t="b">
        <f t="shared" ca="1" si="1"/>
        <v>1</v>
      </c>
      <c r="Q205" s="5"/>
      <c r="R205" s="5"/>
      <c r="S205" s="5"/>
      <c r="T205" s="5"/>
      <c r="U205" s="5"/>
      <c r="V205" s="5"/>
      <c r="W205" s="5"/>
      <c r="X205" s="5"/>
      <c r="Y205" s="5"/>
      <c r="Z205" s="5"/>
      <c r="AA205" s="5"/>
      <c r="AB205" s="5"/>
      <c r="AC205" s="5"/>
      <c r="AD205" s="5"/>
      <c r="AE205" s="5"/>
    </row>
    <row r="206" spans="1:31" ht="23.25" customHeight="1">
      <c r="A206" s="5" t="s">
        <v>18419</v>
      </c>
      <c r="B206" s="5" t="s">
        <v>18420</v>
      </c>
      <c r="C206" s="5" t="s">
        <v>20</v>
      </c>
      <c r="D206" s="5" t="s">
        <v>1173</v>
      </c>
      <c r="E206" s="20" t="s">
        <v>29</v>
      </c>
      <c r="F206" s="7">
        <v>6</v>
      </c>
      <c r="G206" s="7">
        <v>8</v>
      </c>
      <c r="H206" s="5" t="s">
        <v>672</v>
      </c>
      <c r="I206" s="7" t="s">
        <v>24</v>
      </c>
      <c r="J206" s="5" t="s">
        <v>273</v>
      </c>
      <c r="K206" s="9" t="s">
        <v>47</v>
      </c>
      <c r="L206" s="5" t="s">
        <v>18424</v>
      </c>
      <c r="M206" s="5" t="s">
        <v>53</v>
      </c>
      <c r="N206" s="5" t="s">
        <v>55</v>
      </c>
      <c r="O206" s="5" t="b">
        <f t="shared" ca="1" si="0"/>
        <v>0</v>
      </c>
      <c r="P206" s="5" t="b">
        <f t="shared" ca="1" si="1"/>
        <v>1</v>
      </c>
      <c r="Q206" s="5"/>
      <c r="R206" s="5"/>
      <c r="S206" s="5"/>
      <c r="T206" s="5"/>
      <c r="U206" s="5"/>
      <c r="V206" s="5"/>
      <c r="W206" s="5"/>
      <c r="X206" s="5"/>
      <c r="Y206" s="5"/>
      <c r="Z206" s="5"/>
      <c r="AA206" s="5"/>
      <c r="AB206" s="5"/>
      <c r="AC206" s="5"/>
      <c r="AD206" s="5"/>
      <c r="AE206" s="5"/>
    </row>
    <row r="207" spans="1:31" ht="23.25" customHeight="1">
      <c r="A207" s="5" t="s">
        <v>2665</v>
      </c>
      <c r="B207" s="5" t="s">
        <v>13423</v>
      </c>
      <c r="C207" s="5" t="s">
        <v>170</v>
      </c>
      <c r="D207" s="5" t="s">
        <v>390</v>
      </c>
      <c r="E207" s="20" t="s">
        <v>45</v>
      </c>
      <c r="F207" s="7">
        <v>6</v>
      </c>
      <c r="G207" s="7">
        <v>8</v>
      </c>
      <c r="H207" s="5" t="s">
        <v>672</v>
      </c>
      <c r="I207" s="5" t="s">
        <v>31</v>
      </c>
      <c r="J207" s="5" t="s">
        <v>48</v>
      </c>
      <c r="K207" s="5" t="s">
        <v>13424</v>
      </c>
      <c r="L207" s="5" t="s">
        <v>18433</v>
      </c>
      <c r="M207" s="5" t="s">
        <v>53</v>
      </c>
      <c r="N207" s="5" t="s">
        <v>55</v>
      </c>
      <c r="O207" s="5" t="b">
        <f t="shared" ca="1" si="0"/>
        <v>0</v>
      </c>
      <c r="P207" s="5" t="b">
        <f t="shared" ca="1" si="1"/>
        <v>1</v>
      </c>
      <c r="Q207" s="5"/>
      <c r="R207" s="5"/>
      <c r="S207" s="5"/>
      <c r="T207" s="5"/>
      <c r="U207" s="5"/>
      <c r="V207" s="5"/>
      <c r="W207" s="5"/>
      <c r="X207" s="5"/>
      <c r="Y207" s="5"/>
      <c r="Z207" s="5"/>
      <c r="AA207" s="5"/>
      <c r="AB207" s="5"/>
      <c r="AC207" s="5"/>
      <c r="AD207" s="5"/>
      <c r="AE207" s="5"/>
    </row>
    <row r="208" spans="1:31" ht="23.25" customHeight="1">
      <c r="A208" s="5" t="s">
        <v>18439</v>
      </c>
      <c r="B208" s="5" t="s">
        <v>13464</v>
      </c>
      <c r="C208" s="5" t="s">
        <v>170</v>
      </c>
      <c r="D208" s="5" t="s">
        <v>47</v>
      </c>
      <c r="E208" s="20" t="s">
        <v>45</v>
      </c>
      <c r="F208" s="7">
        <v>6</v>
      </c>
      <c r="G208" s="7">
        <v>9</v>
      </c>
      <c r="H208" s="5" t="s">
        <v>3743</v>
      </c>
      <c r="I208" s="7" t="s">
        <v>24</v>
      </c>
      <c r="J208" s="5" t="s">
        <v>110</v>
      </c>
      <c r="K208" s="5" t="s">
        <v>18441</v>
      </c>
      <c r="L208" s="5" t="s">
        <v>18444</v>
      </c>
      <c r="M208" s="5" t="s">
        <v>100</v>
      </c>
      <c r="N208" s="5" t="s">
        <v>55</v>
      </c>
      <c r="O208" s="5" t="b">
        <f t="shared" ca="1" si="0"/>
        <v>0</v>
      </c>
      <c r="P208" s="5" t="b">
        <f t="shared" ca="1" si="1"/>
        <v>1</v>
      </c>
      <c r="Q208" s="5"/>
      <c r="R208" s="5"/>
      <c r="S208" s="5"/>
      <c r="T208" s="5"/>
      <c r="U208" s="5"/>
      <c r="V208" s="5"/>
      <c r="W208" s="5"/>
      <c r="X208" s="5"/>
      <c r="Y208" s="5"/>
      <c r="Z208" s="5"/>
      <c r="AA208" s="5"/>
      <c r="AB208" s="5"/>
      <c r="AC208" s="5"/>
      <c r="AD208" s="5"/>
      <c r="AE208" s="5"/>
    </row>
    <row r="209" spans="1:31" ht="23.25" customHeight="1">
      <c r="A209" s="5" t="s">
        <v>18449</v>
      </c>
      <c r="B209" s="5" t="s">
        <v>13450</v>
      </c>
      <c r="C209" s="5" t="s">
        <v>170</v>
      </c>
      <c r="D209" s="5" t="s">
        <v>435</v>
      </c>
      <c r="E209" s="20" t="s">
        <v>29</v>
      </c>
      <c r="F209" s="7">
        <v>6</v>
      </c>
      <c r="G209" s="7">
        <v>8</v>
      </c>
      <c r="H209" s="5" t="s">
        <v>672</v>
      </c>
      <c r="I209" s="5" t="s">
        <v>108</v>
      </c>
      <c r="J209" s="5" t="s">
        <v>12442</v>
      </c>
      <c r="K209" s="5" t="s">
        <v>13453</v>
      </c>
      <c r="L209" s="5" t="s">
        <v>18450</v>
      </c>
      <c r="M209" s="5" t="s">
        <v>53</v>
      </c>
      <c r="N209" s="5" t="s">
        <v>55</v>
      </c>
      <c r="O209" s="5" t="b">
        <f t="shared" ca="1" si="0"/>
        <v>0</v>
      </c>
      <c r="P209" s="5" t="b">
        <f t="shared" ca="1" si="1"/>
        <v>1</v>
      </c>
      <c r="Q209" s="5"/>
      <c r="R209" s="5"/>
      <c r="S209" s="5"/>
      <c r="T209" s="5"/>
      <c r="U209" s="5"/>
      <c r="V209" s="5"/>
      <c r="W209" s="5"/>
      <c r="X209" s="5"/>
      <c r="Y209" s="5"/>
      <c r="Z209" s="5"/>
      <c r="AA209" s="5"/>
      <c r="AB209" s="5"/>
      <c r="AC209" s="5"/>
      <c r="AD209" s="5"/>
      <c r="AE209" s="5"/>
    </row>
    <row r="210" spans="1:31" ht="23.25" customHeight="1">
      <c r="A210" s="14" t="s">
        <v>18454</v>
      </c>
      <c r="B210" s="14" t="s">
        <v>452</v>
      </c>
      <c r="C210" s="14" t="s">
        <v>27</v>
      </c>
      <c r="D210" s="14" t="s">
        <v>80</v>
      </c>
      <c r="E210" s="21" t="s">
        <v>29</v>
      </c>
      <c r="F210" s="15">
        <v>6</v>
      </c>
      <c r="G210" s="15">
        <v>8</v>
      </c>
      <c r="H210" s="14" t="s">
        <v>672</v>
      </c>
      <c r="I210" s="14" t="s">
        <v>31</v>
      </c>
      <c r="J210" s="14" t="s">
        <v>48</v>
      </c>
      <c r="K210" s="14" t="s">
        <v>453</v>
      </c>
      <c r="L210" s="14" t="s">
        <v>18456</v>
      </c>
      <c r="M210" s="14" t="s">
        <v>100</v>
      </c>
      <c r="N210" s="14" t="s">
        <v>55</v>
      </c>
      <c r="O210" s="14" t="b">
        <f t="shared" ca="1" si="0"/>
        <v>0</v>
      </c>
      <c r="P210" s="14" t="b">
        <f t="shared" ca="1" si="1"/>
        <v>1</v>
      </c>
      <c r="Q210" s="5"/>
      <c r="R210" s="5"/>
      <c r="S210" s="5"/>
      <c r="T210" s="5"/>
      <c r="U210" s="5"/>
      <c r="V210" s="5"/>
      <c r="W210" s="5"/>
      <c r="X210" s="5"/>
      <c r="Y210" s="5"/>
      <c r="Z210" s="5"/>
      <c r="AA210" s="5"/>
      <c r="AB210" s="5"/>
      <c r="AC210" s="5"/>
      <c r="AD210" s="5"/>
      <c r="AE210" s="5"/>
    </row>
    <row r="211" spans="1:31" ht="23.25" customHeight="1">
      <c r="A211" s="5" t="s">
        <v>18458</v>
      </c>
      <c r="B211" s="5" t="s">
        <v>18459</v>
      </c>
      <c r="C211" s="5" t="s">
        <v>27</v>
      </c>
      <c r="D211" s="5" t="s">
        <v>47</v>
      </c>
      <c r="E211" s="20" t="s">
        <v>95</v>
      </c>
      <c r="F211" s="7">
        <v>6</v>
      </c>
      <c r="G211" s="7">
        <v>8</v>
      </c>
      <c r="H211" s="5" t="s">
        <v>672</v>
      </c>
      <c r="I211" s="7" t="s">
        <v>24</v>
      </c>
      <c r="J211" s="5" t="s">
        <v>2797</v>
      </c>
      <c r="K211" s="5" t="s">
        <v>18462</v>
      </c>
      <c r="L211" s="5" t="s">
        <v>18464</v>
      </c>
      <c r="M211" s="5" t="s">
        <v>37</v>
      </c>
      <c r="N211" s="5" t="s">
        <v>55</v>
      </c>
      <c r="O211" s="5" t="b">
        <f t="shared" ca="1" si="0"/>
        <v>0</v>
      </c>
      <c r="P211" s="5" t="b">
        <f t="shared" ca="1" si="1"/>
        <v>1</v>
      </c>
      <c r="Q211" s="5"/>
      <c r="R211" s="5"/>
      <c r="S211" s="5"/>
      <c r="T211" s="5"/>
      <c r="U211" s="5"/>
      <c r="V211" s="5"/>
      <c r="W211" s="5"/>
      <c r="X211" s="5"/>
      <c r="Y211" s="5"/>
      <c r="Z211" s="5"/>
      <c r="AA211" s="5"/>
      <c r="AB211" s="5"/>
      <c r="AC211" s="5"/>
      <c r="AD211" s="5"/>
      <c r="AE211" s="5"/>
    </row>
    <row r="212" spans="1:31" ht="23.25" customHeight="1">
      <c r="A212" s="5" t="s">
        <v>2665</v>
      </c>
      <c r="B212" s="5" t="s">
        <v>18469</v>
      </c>
      <c r="C212" s="5" t="s">
        <v>41</v>
      </c>
      <c r="D212" s="5" t="s">
        <v>114</v>
      </c>
      <c r="E212" s="20" t="s">
        <v>45</v>
      </c>
      <c r="F212" s="7">
        <v>6</v>
      </c>
      <c r="G212" s="7">
        <v>8</v>
      </c>
      <c r="H212" s="5" t="s">
        <v>672</v>
      </c>
      <c r="I212" s="5" t="s">
        <v>31</v>
      </c>
      <c r="J212" s="5" t="s">
        <v>57</v>
      </c>
      <c r="K212" s="5" t="s">
        <v>3503</v>
      </c>
      <c r="L212" s="5" t="s">
        <v>18471</v>
      </c>
      <c r="M212" s="5" t="s">
        <v>53</v>
      </c>
      <c r="N212" s="5" t="s">
        <v>55</v>
      </c>
      <c r="O212" s="5" t="b">
        <f t="shared" ca="1" si="0"/>
        <v>0</v>
      </c>
      <c r="P212" s="5" t="b">
        <f t="shared" ca="1" si="1"/>
        <v>1</v>
      </c>
      <c r="Q212" s="5"/>
      <c r="R212" s="5"/>
      <c r="S212" s="5"/>
      <c r="T212" s="5"/>
      <c r="U212" s="5"/>
      <c r="V212" s="5"/>
      <c r="W212" s="5"/>
      <c r="X212" s="5"/>
      <c r="Y212" s="5"/>
      <c r="Z212" s="5"/>
      <c r="AA212" s="5"/>
      <c r="AB212" s="5"/>
      <c r="AC212" s="5"/>
      <c r="AD212" s="5"/>
      <c r="AE212" s="5"/>
    </row>
    <row r="213" spans="1:31" ht="23.25" customHeight="1">
      <c r="A213" s="5" t="s">
        <v>18478</v>
      </c>
      <c r="B213" s="5" t="s">
        <v>2815</v>
      </c>
      <c r="C213" s="5" t="s">
        <v>41</v>
      </c>
      <c r="D213" s="5" t="s">
        <v>47</v>
      </c>
      <c r="E213" s="20" t="s">
        <v>45</v>
      </c>
      <c r="F213" s="7">
        <v>6</v>
      </c>
      <c r="G213" s="7">
        <v>8</v>
      </c>
      <c r="H213" s="5" t="s">
        <v>672</v>
      </c>
      <c r="I213" s="5" t="s">
        <v>125</v>
      </c>
      <c r="J213" s="5" t="s">
        <v>48</v>
      </c>
      <c r="K213" s="5" t="s">
        <v>18481</v>
      </c>
      <c r="L213" s="5" t="s">
        <v>18482</v>
      </c>
      <c r="M213" s="5" t="s">
        <v>53</v>
      </c>
      <c r="N213" s="5" t="s">
        <v>55</v>
      </c>
      <c r="O213" s="5" t="b">
        <f t="shared" ca="1" si="0"/>
        <v>0</v>
      </c>
      <c r="P213" s="5" t="b">
        <f t="shared" ca="1" si="1"/>
        <v>1</v>
      </c>
      <c r="Q213" s="5"/>
      <c r="R213" s="5"/>
      <c r="S213" s="5"/>
      <c r="T213" s="5"/>
      <c r="U213" s="5"/>
      <c r="V213" s="5"/>
      <c r="W213" s="5"/>
      <c r="X213" s="5"/>
      <c r="Y213" s="5"/>
      <c r="Z213" s="5"/>
      <c r="AA213" s="5"/>
      <c r="AB213" s="5"/>
      <c r="AC213" s="5"/>
      <c r="AD213" s="5"/>
      <c r="AE213" s="5"/>
    </row>
    <row r="214" spans="1:31" ht="23.25" customHeight="1">
      <c r="A214" s="5" t="s">
        <v>18486</v>
      </c>
      <c r="B214" s="5" t="s">
        <v>5912</v>
      </c>
      <c r="C214" s="5" t="s">
        <v>41</v>
      </c>
      <c r="D214" s="5" t="s">
        <v>94</v>
      </c>
      <c r="E214" s="20" t="s">
        <v>45</v>
      </c>
      <c r="F214" s="7">
        <v>6</v>
      </c>
      <c r="G214" s="7">
        <v>8</v>
      </c>
      <c r="H214" s="5" t="s">
        <v>672</v>
      </c>
      <c r="I214" s="5" t="s">
        <v>125</v>
      </c>
      <c r="J214" s="5" t="s">
        <v>2303</v>
      </c>
      <c r="K214" s="5" t="s">
        <v>18489</v>
      </c>
      <c r="L214" s="5" t="s">
        <v>18490</v>
      </c>
      <c r="M214" s="5" t="s">
        <v>37</v>
      </c>
      <c r="N214" s="5" t="s">
        <v>55</v>
      </c>
      <c r="O214" s="5" t="b">
        <f t="shared" ca="1" si="0"/>
        <v>0</v>
      </c>
      <c r="P214" s="5" t="b">
        <f t="shared" ca="1" si="1"/>
        <v>1</v>
      </c>
      <c r="Q214" s="5"/>
      <c r="R214" s="5"/>
      <c r="S214" s="5"/>
      <c r="T214" s="5"/>
      <c r="U214" s="5"/>
      <c r="V214" s="5"/>
      <c r="W214" s="5"/>
      <c r="X214" s="5"/>
      <c r="Y214" s="5"/>
      <c r="Z214" s="5"/>
      <c r="AA214" s="5"/>
      <c r="AB214" s="5"/>
      <c r="AC214" s="5"/>
      <c r="AD214" s="5"/>
      <c r="AE214" s="5"/>
    </row>
    <row r="215" spans="1:31" ht="23.25" customHeight="1">
      <c r="A215" s="5" t="s">
        <v>4539</v>
      </c>
      <c r="B215" s="5" t="s">
        <v>4540</v>
      </c>
      <c r="C215" s="5" t="s">
        <v>27</v>
      </c>
      <c r="D215" s="5" t="s">
        <v>75</v>
      </c>
      <c r="E215" s="20" t="s">
        <v>45</v>
      </c>
      <c r="F215" s="7">
        <v>6</v>
      </c>
      <c r="G215" s="7">
        <v>8</v>
      </c>
      <c r="H215" s="5" t="s">
        <v>672</v>
      </c>
      <c r="I215" s="5" t="s">
        <v>125</v>
      </c>
      <c r="J215" s="5" t="s">
        <v>32</v>
      </c>
      <c r="K215" s="5" t="s">
        <v>4544</v>
      </c>
      <c r="L215" s="5" t="s">
        <v>4545</v>
      </c>
      <c r="M215" s="5" t="s">
        <v>37</v>
      </c>
      <c r="N215" s="5" t="s">
        <v>405</v>
      </c>
      <c r="O215" s="5" t="b">
        <f t="shared" ca="1" si="0"/>
        <v>0</v>
      </c>
      <c r="P215" s="5" t="b">
        <f t="shared" ca="1" si="1"/>
        <v>1</v>
      </c>
      <c r="Q215" s="5"/>
      <c r="R215" s="5"/>
      <c r="S215" s="5"/>
      <c r="T215" s="5"/>
      <c r="U215" s="5"/>
      <c r="V215" s="5"/>
      <c r="W215" s="5"/>
      <c r="X215" s="5"/>
      <c r="Y215" s="5"/>
      <c r="Z215" s="5"/>
      <c r="AA215" s="5"/>
      <c r="AB215" s="5"/>
      <c r="AC215" s="5"/>
      <c r="AD215" s="5"/>
      <c r="AE215" s="5"/>
    </row>
    <row r="216" spans="1:31" ht="23.25" customHeight="1">
      <c r="A216" s="5" t="s">
        <v>18502</v>
      </c>
      <c r="B216" s="5" t="s">
        <v>18503</v>
      </c>
      <c r="C216" s="5" t="s">
        <v>20</v>
      </c>
      <c r="D216" s="5" t="s">
        <v>47</v>
      </c>
      <c r="E216" s="20" t="s">
        <v>95</v>
      </c>
      <c r="F216" s="7">
        <v>6</v>
      </c>
      <c r="G216" s="7">
        <v>8</v>
      </c>
      <c r="H216" s="5" t="s">
        <v>672</v>
      </c>
      <c r="I216" s="5" t="s">
        <v>125</v>
      </c>
      <c r="J216" s="5" t="s">
        <v>18504</v>
      </c>
      <c r="K216" s="5" t="s">
        <v>18505</v>
      </c>
      <c r="L216" s="5" t="s">
        <v>18506</v>
      </c>
      <c r="M216" s="5" t="s">
        <v>37</v>
      </c>
      <c r="N216" s="5" t="s">
        <v>55</v>
      </c>
      <c r="O216" s="5" t="b">
        <f t="shared" ca="1" si="0"/>
        <v>0</v>
      </c>
      <c r="P216" s="5" t="b">
        <f t="shared" ca="1" si="1"/>
        <v>1</v>
      </c>
      <c r="Q216" s="5"/>
      <c r="R216" s="5"/>
      <c r="S216" s="5"/>
      <c r="T216" s="5"/>
      <c r="U216" s="5"/>
      <c r="V216" s="5"/>
      <c r="W216" s="5"/>
      <c r="X216" s="5"/>
      <c r="Y216" s="5"/>
      <c r="Z216" s="5"/>
      <c r="AA216" s="5"/>
      <c r="AB216" s="5"/>
      <c r="AC216" s="5"/>
      <c r="AD216" s="5"/>
      <c r="AE216" s="5"/>
    </row>
    <row r="217" spans="1:31" ht="23.25" customHeight="1">
      <c r="A217" s="5" t="s">
        <v>7640</v>
      </c>
      <c r="B217" s="5" t="s">
        <v>12378</v>
      </c>
      <c r="C217" s="5" t="s">
        <v>41</v>
      </c>
      <c r="D217" s="5" t="s">
        <v>94</v>
      </c>
      <c r="E217" s="20" t="s">
        <v>29</v>
      </c>
      <c r="F217" s="7">
        <v>6</v>
      </c>
      <c r="G217" s="7">
        <v>8</v>
      </c>
      <c r="H217" s="5" t="s">
        <v>672</v>
      </c>
      <c r="I217" s="7" t="s">
        <v>24</v>
      </c>
      <c r="J217" s="5" t="s">
        <v>9277</v>
      </c>
      <c r="K217" s="5" t="s">
        <v>18509</v>
      </c>
      <c r="L217" s="5" t="s">
        <v>18512</v>
      </c>
      <c r="M217" s="5" t="s">
        <v>37</v>
      </c>
      <c r="N217" s="5" t="s">
        <v>405</v>
      </c>
      <c r="O217" s="5" t="b">
        <f t="shared" ca="1" si="0"/>
        <v>0</v>
      </c>
      <c r="P217" s="5" t="b">
        <f t="shared" ca="1" si="1"/>
        <v>1</v>
      </c>
      <c r="Q217" s="5"/>
      <c r="R217" s="5"/>
      <c r="S217" s="5"/>
      <c r="T217" s="5"/>
      <c r="U217" s="5"/>
      <c r="V217" s="5"/>
      <c r="W217" s="5"/>
      <c r="X217" s="5"/>
      <c r="Y217" s="5"/>
      <c r="Z217" s="5"/>
      <c r="AA217" s="5"/>
      <c r="AB217" s="5"/>
      <c r="AC217" s="5"/>
      <c r="AD217" s="5"/>
      <c r="AE217" s="5"/>
    </row>
    <row r="218" spans="1:31" ht="23.25" customHeight="1">
      <c r="A218" s="14" t="s">
        <v>13020</v>
      </c>
      <c r="B218" s="14" t="s">
        <v>10516</v>
      </c>
      <c r="C218" s="14" t="s">
        <v>170</v>
      </c>
      <c r="D218" s="14" t="s">
        <v>342</v>
      </c>
      <c r="E218" s="21" t="s">
        <v>29</v>
      </c>
      <c r="F218" s="15">
        <v>6</v>
      </c>
      <c r="G218" s="15">
        <v>8</v>
      </c>
      <c r="H218" s="14" t="s">
        <v>672</v>
      </c>
      <c r="I218" s="14" t="s">
        <v>125</v>
      </c>
      <c r="J218" s="14" t="s">
        <v>68</v>
      </c>
      <c r="K218" s="14" t="s">
        <v>18517</v>
      </c>
      <c r="L218" s="22" t="s">
        <v>47</v>
      </c>
      <c r="M218" s="14" t="s">
        <v>1599</v>
      </c>
      <c r="N218" s="14" t="s">
        <v>405</v>
      </c>
      <c r="O218" s="14" t="b">
        <f t="shared" ca="1" si="0"/>
        <v>0</v>
      </c>
      <c r="P218" s="14" t="b">
        <f t="shared" ca="1" si="1"/>
        <v>1</v>
      </c>
      <c r="Q218" s="5"/>
      <c r="R218" s="5"/>
      <c r="S218" s="5"/>
      <c r="T218" s="5"/>
      <c r="U218" s="5"/>
      <c r="V218" s="5"/>
      <c r="W218" s="5"/>
      <c r="X218" s="5"/>
      <c r="Y218" s="5"/>
      <c r="Z218" s="5"/>
      <c r="AA218" s="5"/>
      <c r="AB218" s="5"/>
      <c r="AC218" s="5"/>
      <c r="AD218" s="5"/>
      <c r="AE218" s="5"/>
    </row>
    <row r="219" spans="1:31" ht="23.25" customHeight="1">
      <c r="A219" s="5" t="s">
        <v>7873</v>
      </c>
      <c r="B219" s="5" t="s">
        <v>18522</v>
      </c>
      <c r="C219" s="5" t="s">
        <v>41</v>
      </c>
      <c r="D219" s="5" t="s">
        <v>94</v>
      </c>
      <c r="E219" s="20" t="s">
        <v>29</v>
      </c>
      <c r="F219" s="7">
        <v>6</v>
      </c>
      <c r="G219" s="7">
        <v>8</v>
      </c>
      <c r="H219" s="5" t="s">
        <v>672</v>
      </c>
      <c r="I219" s="5" t="s">
        <v>125</v>
      </c>
      <c r="J219" s="5" t="s">
        <v>3528</v>
      </c>
      <c r="K219" s="5" t="s">
        <v>18524</v>
      </c>
      <c r="L219" s="5" t="s">
        <v>18525</v>
      </c>
      <c r="M219" s="5" t="s">
        <v>53</v>
      </c>
      <c r="N219" s="5" t="s">
        <v>55</v>
      </c>
      <c r="O219" s="5" t="b">
        <f t="shared" ca="1" si="0"/>
        <v>0</v>
      </c>
      <c r="P219" s="5" t="b">
        <f t="shared" ca="1" si="1"/>
        <v>1</v>
      </c>
      <c r="Q219" s="5"/>
      <c r="R219" s="5"/>
      <c r="S219" s="5"/>
      <c r="T219" s="5"/>
      <c r="U219" s="5"/>
      <c r="V219" s="5"/>
      <c r="W219" s="5"/>
      <c r="X219" s="5"/>
      <c r="Y219" s="5"/>
      <c r="Z219" s="5"/>
      <c r="AA219" s="5"/>
      <c r="AB219" s="5"/>
      <c r="AC219" s="5"/>
      <c r="AD219" s="5"/>
      <c r="AE219" s="5"/>
    </row>
    <row r="220" spans="1:31" ht="23.25" customHeight="1">
      <c r="A220" s="5" t="s">
        <v>2886</v>
      </c>
      <c r="B220" s="5" t="s">
        <v>6322</v>
      </c>
      <c r="C220" s="5" t="s">
        <v>170</v>
      </c>
      <c r="D220" s="5" t="s">
        <v>390</v>
      </c>
      <c r="E220" s="20" t="s">
        <v>45</v>
      </c>
      <c r="F220" s="7">
        <v>6.5</v>
      </c>
      <c r="G220" s="7">
        <v>8.5</v>
      </c>
      <c r="H220" s="5" t="s">
        <v>6325</v>
      </c>
      <c r="I220" s="5" t="s">
        <v>108</v>
      </c>
      <c r="J220" s="5" t="s">
        <v>403</v>
      </c>
      <c r="K220" s="5" t="s">
        <v>6327</v>
      </c>
      <c r="L220" s="5" t="s">
        <v>11259</v>
      </c>
      <c r="M220" s="5" t="s">
        <v>53</v>
      </c>
      <c r="N220" s="5" t="s">
        <v>38</v>
      </c>
      <c r="O220" s="5" t="b">
        <f t="shared" ca="1" si="0"/>
        <v>0</v>
      </c>
      <c r="P220" s="5" t="b">
        <f t="shared" ca="1" si="1"/>
        <v>1</v>
      </c>
      <c r="Q220" s="5"/>
      <c r="R220" s="5"/>
      <c r="S220" s="5"/>
      <c r="T220" s="5"/>
      <c r="U220" s="5"/>
      <c r="V220" s="5"/>
      <c r="W220" s="5"/>
      <c r="X220" s="5"/>
      <c r="Y220" s="5"/>
      <c r="Z220" s="5"/>
      <c r="AA220" s="5"/>
      <c r="AB220" s="5"/>
      <c r="AC220" s="5"/>
      <c r="AD220" s="5"/>
      <c r="AE220" s="5"/>
    </row>
    <row r="221" spans="1:31" ht="23.25" customHeight="1">
      <c r="A221" s="14" t="s">
        <v>18535</v>
      </c>
      <c r="B221" s="14" t="s">
        <v>16385</v>
      </c>
      <c r="C221" s="14" t="s">
        <v>41</v>
      </c>
      <c r="D221" s="14" t="s">
        <v>874</v>
      </c>
      <c r="E221" s="21" t="s">
        <v>29</v>
      </c>
      <c r="F221" s="15">
        <v>6.5</v>
      </c>
      <c r="G221" s="15">
        <v>8</v>
      </c>
      <c r="H221" s="14" t="s">
        <v>18536</v>
      </c>
      <c r="I221" s="14" t="s">
        <v>31</v>
      </c>
      <c r="J221" s="14" t="s">
        <v>110</v>
      </c>
      <c r="K221" s="14" t="s">
        <v>16386</v>
      </c>
      <c r="L221" s="14" t="s">
        <v>18538</v>
      </c>
      <c r="M221" s="14" t="s">
        <v>42</v>
      </c>
      <c r="N221" s="14" t="s">
        <v>237</v>
      </c>
      <c r="O221" s="14" t="b">
        <f t="shared" ca="1" si="0"/>
        <v>0</v>
      </c>
      <c r="P221" s="14" t="b">
        <f t="shared" ca="1" si="1"/>
        <v>1</v>
      </c>
      <c r="Q221" s="5"/>
      <c r="R221" s="5"/>
      <c r="S221" s="5"/>
      <c r="T221" s="5"/>
      <c r="U221" s="5"/>
      <c r="V221" s="5"/>
      <c r="W221" s="5"/>
      <c r="X221" s="5"/>
      <c r="Y221" s="5"/>
      <c r="Z221" s="5"/>
      <c r="AA221" s="5"/>
      <c r="AB221" s="5"/>
      <c r="AC221" s="5"/>
      <c r="AD221" s="5"/>
      <c r="AE221" s="5"/>
    </row>
    <row r="222" spans="1:31" ht="23.25" customHeight="1">
      <c r="A222" s="5" t="s">
        <v>10010</v>
      </c>
      <c r="B222" s="5" t="s">
        <v>1004</v>
      </c>
      <c r="C222" s="5" t="s">
        <v>170</v>
      </c>
      <c r="D222" s="5" t="s">
        <v>390</v>
      </c>
      <c r="E222" s="20" t="s">
        <v>45</v>
      </c>
      <c r="F222" s="7">
        <v>7</v>
      </c>
      <c r="G222" s="7">
        <v>13</v>
      </c>
      <c r="H222" s="5" t="s">
        <v>1005</v>
      </c>
      <c r="I222" s="5" t="s">
        <v>31</v>
      </c>
      <c r="J222" s="5" t="s">
        <v>663</v>
      </c>
      <c r="K222" s="5" t="s">
        <v>1006</v>
      </c>
      <c r="L222" s="5" t="s">
        <v>11271</v>
      </c>
      <c r="M222" s="5" t="s">
        <v>42</v>
      </c>
      <c r="N222" s="5" t="s">
        <v>237</v>
      </c>
      <c r="O222" s="5" t="b">
        <f t="shared" ca="1" si="0"/>
        <v>0</v>
      </c>
      <c r="P222" s="5" t="b">
        <f t="shared" ca="1" si="1"/>
        <v>1</v>
      </c>
      <c r="Q222" s="5"/>
      <c r="R222" s="5"/>
      <c r="S222" s="5"/>
      <c r="T222" s="5"/>
      <c r="U222" s="5"/>
      <c r="V222" s="5"/>
      <c r="W222" s="5"/>
      <c r="X222" s="5"/>
      <c r="Y222" s="5"/>
      <c r="Z222" s="5"/>
      <c r="AA222" s="5"/>
      <c r="AB222" s="5"/>
      <c r="AC222" s="5"/>
      <c r="AD222" s="5"/>
      <c r="AE222" s="5"/>
    </row>
    <row r="223" spans="1:31" ht="23.25" customHeight="1">
      <c r="A223" s="5" t="s">
        <v>11292</v>
      </c>
      <c r="B223" s="5" t="s">
        <v>1436</v>
      </c>
      <c r="C223" s="5" t="s">
        <v>27</v>
      </c>
      <c r="D223" s="5" t="s">
        <v>80</v>
      </c>
      <c r="E223" s="20" t="s">
        <v>45</v>
      </c>
      <c r="F223" s="7">
        <v>7</v>
      </c>
      <c r="G223" s="7">
        <v>12</v>
      </c>
      <c r="H223" s="5" t="s">
        <v>957</v>
      </c>
      <c r="I223" s="7" t="s">
        <v>24</v>
      </c>
      <c r="J223" s="5" t="s">
        <v>1439</v>
      </c>
      <c r="K223" s="9" t="s">
        <v>47</v>
      </c>
      <c r="L223" s="5" t="s">
        <v>11293</v>
      </c>
      <c r="M223" s="5" t="s">
        <v>53</v>
      </c>
      <c r="N223" s="5" t="s">
        <v>55</v>
      </c>
      <c r="O223" s="5" t="b">
        <f t="shared" ca="1" si="0"/>
        <v>0</v>
      </c>
      <c r="P223" s="5" t="b">
        <f t="shared" ca="1" si="1"/>
        <v>1</v>
      </c>
      <c r="Q223" s="5"/>
      <c r="R223" s="5"/>
      <c r="S223" s="5"/>
      <c r="T223" s="5"/>
      <c r="U223" s="5"/>
      <c r="V223" s="5"/>
      <c r="W223" s="5"/>
      <c r="X223" s="5"/>
      <c r="Y223" s="5"/>
      <c r="Z223" s="5"/>
      <c r="AA223" s="5"/>
      <c r="AB223" s="5"/>
      <c r="AC223" s="5"/>
      <c r="AD223" s="5"/>
      <c r="AE223" s="5"/>
    </row>
    <row r="224" spans="1:31" ht="23.25" customHeight="1">
      <c r="A224" s="5" t="s">
        <v>3643</v>
      </c>
      <c r="B224" s="5" t="s">
        <v>3644</v>
      </c>
      <c r="C224" s="5" t="s">
        <v>27</v>
      </c>
      <c r="D224" s="5" t="s">
        <v>85</v>
      </c>
      <c r="E224" s="20" t="s">
        <v>45</v>
      </c>
      <c r="F224" s="7">
        <v>7</v>
      </c>
      <c r="G224" s="7">
        <v>10</v>
      </c>
      <c r="H224" s="5" t="s">
        <v>979</v>
      </c>
      <c r="I224" s="5" t="s">
        <v>108</v>
      </c>
      <c r="J224" s="5" t="s">
        <v>598</v>
      </c>
      <c r="K224" s="5" t="s">
        <v>3646</v>
      </c>
      <c r="L224" s="5" t="s">
        <v>3647</v>
      </c>
      <c r="M224" s="5" t="s">
        <v>53</v>
      </c>
      <c r="N224" s="5" t="s">
        <v>55</v>
      </c>
      <c r="O224" s="5" t="b">
        <f t="shared" ca="1" si="0"/>
        <v>0</v>
      </c>
      <c r="P224" s="5" t="b">
        <f t="shared" ca="1" si="1"/>
        <v>1</v>
      </c>
      <c r="Q224" s="5"/>
      <c r="R224" s="5"/>
      <c r="S224" s="5"/>
      <c r="T224" s="5"/>
      <c r="U224" s="5"/>
      <c r="V224" s="5"/>
      <c r="W224" s="5"/>
      <c r="X224" s="5"/>
      <c r="Y224" s="5"/>
      <c r="Z224" s="5"/>
      <c r="AA224" s="5"/>
      <c r="AB224" s="5"/>
      <c r="AC224" s="5"/>
      <c r="AD224" s="5"/>
      <c r="AE224" s="5"/>
    </row>
    <row r="225" spans="1:31" ht="23.25" customHeight="1">
      <c r="A225" s="5" t="s">
        <v>9556</v>
      </c>
      <c r="B225" s="5" t="s">
        <v>11303</v>
      </c>
      <c r="C225" s="5" t="s">
        <v>27</v>
      </c>
      <c r="D225" s="5" t="s">
        <v>85</v>
      </c>
      <c r="E225" s="20" t="s">
        <v>45</v>
      </c>
      <c r="F225" s="7">
        <v>7</v>
      </c>
      <c r="G225" s="7">
        <v>14</v>
      </c>
      <c r="H225" s="5" t="s">
        <v>952</v>
      </c>
      <c r="I225" s="5" t="s">
        <v>108</v>
      </c>
      <c r="J225" s="5" t="s">
        <v>11304</v>
      </c>
      <c r="K225" s="5" t="s">
        <v>11305</v>
      </c>
      <c r="L225" s="5" t="s">
        <v>11306</v>
      </c>
      <c r="M225" s="5" t="s">
        <v>53</v>
      </c>
      <c r="N225" s="5" t="s">
        <v>55</v>
      </c>
      <c r="O225" s="5" t="b">
        <f t="shared" ca="1" si="0"/>
        <v>0</v>
      </c>
      <c r="P225" s="5" t="b">
        <f t="shared" ca="1" si="1"/>
        <v>1</v>
      </c>
      <c r="Q225" s="5"/>
      <c r="R225" s="5"/>
      <c r="S225" s="5"/>
      <c r="T225" s="5"/>
      <c r="U225" s="5"/>
      <c r="V225" s="5"/>
      <c r="W225" s="5"/>
      <c r="X225" s="5"/>
      <c r="Y225" s="5"/>
      <c r="Z225" s="5"/>
      <c r="AA225" s="5"/>
      <c r="AB225" s="5"/>
      <c r="AC225" s="5"/>
      <c r="AD225" s="5"/>
      <c r="AE225" s="5"/>
    </row>
    <row r="226" spans="1:31" ht="23.25" customHeight="1">
      <c r="A226" s="5" t="s">
        <v>9556</v>
      </c>
      <c r="B226" s="5" t="s">
        <v>11324</v>
      </c>
      <c r="C226" s="5" t="s">
        <v>27</v>
      </c>
      <c r="D226" s="5" t="s">
        <v>85</v>
      </c>
      <c r="E226" s="20" t="s">
        <v>45</v>
      </c>
      <c r="F226" s="7">
        <v>7</v>
      </c>
      <c r="G226" s="7">
        <v>10</v>
      </c>
      <c r="H226" s="5" t="s">
        <v>979</v>
      </c>
      <c r="I226" s="5" t="s">
        <v>125</v>
      </c>
      <c r="J226" s="5" t="s">
        <v>110</v>
      </c>
      <c r="K226" s="5" t="s">
        <v>11326</v>
      </c>
      <c r="L226" s="5" t="s">
        <v>11327</v>
      </c>
      <c r="M226" s="5" t="s">
        <v>53</v>
      </c>
      <c r="N226" s="5" t="s">
        <v>55</v>
      </c>
      <c r="O226" s="5" t="b">
        <f t="shared" ca="1" si="0"/>
        <v>0</v>
      </c>
      <c r="P226" s="5" t="b">
        <f t="shared" ca="1" si="1"/>
        <v>1</v>
      </c>
      <c r="Q226" s="5"/>
      <c r="R226" s="5"/>
      <c r="S226" s="5"/>
      <c r="T226" s="5"/>
      <c r="U226" s="5"/>
      <c r="V226" s="5"/>
      <c r="W226" s="5"/>
      <c r="X226" s="5"/>
      <c r="Y226" s="5"/>
      <c r="Z226" s="5"/>
      <c r="AA226" s="5"/>
      <c r="AB226" s="5"/>
      <c r="AC226" s="5"/>
      <c r="AD226" s="5"/>
      <c r="AE226" s="5"/>
    </row>
    <row r="227" spans="1:31" ht="23.25" customHeight="1">
      <c r="A227" s="5" t="s">
        <v>9556</v>
      </c>
      <c r="B227" s="5" t="s">
        <v>11318</v>
      </c>
      <c r="C227" s="5" t="s">
        <v>170</v>
      </c>
      <c r="D227" s="5" t="s">
        <v>47</v>
      </c>
      <c r="E227" s="20" t="s">
        <v>45</v>
      </c>
      <c r="F227" s="7">
        <v>7</v>
      </c>
      <c r="G227" s="7">
        <v>15</v>
      </c>
      <c r="H227" s="5" t="s">
        <v>505</v>
      </c>
      <c r="I227" s="5" t="s">
        <v>125</v>
      </c>
      <c r="J227" s="5" t="s">
        <v>414</v>
      </c>
      <c r="K227" s="5" t="s">
        <v>599</v>
      </c>
      <c r="L227" s="5" t="s">
        <v>11319</v>
      </c>
      <c r="M227" s="5" t="s">
        <v>37</v>
      </c>
      <c r="N227" s="5" t="s">
        <v>38</v>
      </c>
      <c r="O227" s="5" t="b">
        <f t="shared" ca="1" si="0"/>
        <v>0</v>
      </c>
      <c r="P227" s="5" t="b">
        <f t="shared" ca="1" si="1"/>
        <v>1</v>
      </c>
      <c r="Q227" s="5"/>
      <c r="R227" s="5"/>
      <c r="S227" s="5"/>
      <c r="T227" s="5"/>
      <c r="U227" s="5"/>
      <c r="V227" s="5"/>
      <c r="W227" s="5"/>
      <c r="X227" s="5"/>
      <c r="Y227" s="5"/>
      <c r="Z227" s="5"/>
      <c r="AA227" s="5"/>
      <c r="AB227" s="5"/>
      <c r="AC227" s="5"/>
      <c r="AD227" s="5"/>
      <c r="AE227" s="5"/>
    </row>
    <row r="228" spans="1:31" ht="23.25" customHeight="1">
      <c r="A228" s="5" t="s">
        <v>9556</v>
      </c>
      <c r="B228" s="5" t="s">
        <v>11312</v>
      </c>
      <c r="C228" s="5" t="s">
        <v>41</v>
      </c>
      <c r="D228" s="5" t="s">
        <v>169</v>
      </c>
      <c r="E228" s="20" t="s">
        <v>29</v>
      </c>
      <c r="F228" s="7">
        <v>7</v>
      </c>
      <c r="G228" s="7">
        <v>10</v>
      </c>
      <c r="H228" s="5" t="s">
        <v>979</v>
      </c>
      <c r="I228" s="5" t="s">
        <v>125</v>
      </c>
      <c r="J228" s="5" t="s">
        <v>633</v>
      </c>
      <c r="K228" s="5" t="s">
        <v>7359</v>
      </c>
      <c r="L228" s="5" t="s">
        <v>11314</v>
      </c>
      <c r="M228" s="5" t="s">
        <v>37</v>
      </c>
      <c r="N228" s="5" t="s">
        <v>89</v>
      </c>
      <c r="O228" s="5" t="b">
        <f t="shared" ca="1" si="0"/>
        <v>0</v>
      </c>
      <c r="P228" s="5" t="b">
        <f t="shared" ca="1" si="1"/>
        <v>1</v>
      </c>
      <c r="Q228" s="5"/>
      <c r="R228" s="5"/>
      <c r="S228" s="5"/>
      <c r="T228" s="5"/>
      <c r="U228" s="5"/>
      <c r="V228" s="5"/>
      <c r="W228" s="5"/>
      <c r="X228" s="5"/>
      <c r="Y228" s="5"/>
      <c r="Z228" s="5"/>
      <c r="AA228" s="5"/>
      <c r="AB228" s="5"/>
      <c r="AC228" s="5"/>
      <c r="AD228" s="5"/>
      <c r="AE228" s="5"/>
    </row>
    <row r="229" spans="1:31" ht="23.25" customHeight="1">
      <c r="A229" s="5" t="s">
        <v>9945</v>
      </c>
      <c r="B229" s="5" t="s">
        <v>9946</v>
      </c>
      <c r="C229" s="5" t="s">
        <v>170</v>
      </c>
      <c r="D229" s="5" t="s">
        <v>171</v>
      </c>
      <c r="E229" s="20" t="s">
        <v>29</v>
      </c>
      <c r="F229" s="7">
        <v>7</v>
      </c>
      <c r="G229" s="7">
        <v>11</v>
      </c>
      <c r="H229" s="5" t="s">
        <v>1017</v>
      </c>
      <c r="I229" s="5" t="s">
        <v>125</v>
      </c>
      <c r="J229" s="5" t="s">
        <v>76</v>
      </c>
      <c r="K229" s="5" t="s">
        <v>9947</v>
      </c>
      <c r="L229" s="5" t="s">
        <v>9949</v>
      </c>
      <c r="M229" s="5" t="s">
        <v>37</v>
      </c>
      <c r="N229" s="5" t="s">
        <v>55</v>
      </c>
      <c r="O229" s="5" t="b">
        <f t="shared" ca="1" si="0"/>
        <v>0</v>
      </c>
      <c r="P229" s="5" t="b">
        <f t="shared" ca="1" si="1"/>
        <v>1</v>
      </c>
      <c r="Q229" s="5"/>
      <c r="R229" s="5"/>
      <c r="S229" s="5"/>
      <c r="T229" s="5"/>
      <c r="U229" s="5"/>
      <c r="V229" s="5"/>
      <c r="W229" s="5"/>
      <c r="X229" s="5"/>
      <c r="Y229" s="5"/>
      <c r="Z229" s="5"/>
      <c r="AA229" s="5"/>
      <c r="AB229" s="5"/>
      <c r="AC229" s="5"/>
      <c r="AD229" s="5"/>
      <c r="AE229" s="5"/>
    </row>
    <row r="230" spans="1:31" ht="23.25" customHeight="1">
      <c r="A230" s="5" t="s">
        <v>10348</v>
      </c>
      <c r="B230" s="5" t="s">
        <v>11328</v>
      </c>
      <c r="C230" s="5" t="s">
        <v>27</v>
      </c>
      <c r="D230" s="5" t="s">
        <v>75</v>
      </c>
      <c r="E230" s="20" t="s">
        <v>45</v>
      </c>
      <c r="F230" s="7">
        <v>7</v>
      </c>
      <c r="G230" s="7">
        <v>12</v>
      </c>
      <c r="H230" s="5" t="s">
        <v>957</v>
      </c>
      <c r="I230" s="5" t="s">
        <v>108</v>
      </c>
      <c r="J230" s="5" t="s">
        <v>3191</v>
      </c>
      <c r="K230" s="5" t="s">
        <v>11329</v>
      </c>
      <c r="L230" s="5" t="s">
        <v>11330</v>
      </c>
      <c r="M230" s="5" t="s">
        <v>100</v>
      </c>
      <c r="N230" s="5" t="s">
        <v>55</v>
      </c>
      <c r="O230" s="5" t="b">
        <f t="shared" ca="1" si="0"/>
        <v>0</v>
      </c>
      <c r="P230" s="5" t="b">
        <f t="shared" ca="1" si="1"/>
        <v>1</v>
      </c>
      <c r="Q230" s="5"/>
      <c r="R230" s="5"/>
      <c r="S230" s="5"/>
      <c r="T230" s="5"/>
      <c r="U230" s="5"/>
      <c r="V230" s="5"/>
      <c r="W230" s="5"/>
      <c r="X230" s="5"/>
      <c r="Y230" s="5"/>
      <c r="Z230" s="5"/>
      <c r="AA230" s="5"/>
      <c r="AB230" s="5"/>
      <c r="AC230" s="5"/>
      <c r="AD230" s="5"/>
      <c r="AE230" s="5"/>
    </row>
    <row r="231" spans="1:31" ht="23.25" customHeight="1">
      <c r="A231" s="5" t="s">
        <v>11278</v>
      </c>
      <c r="B231" s="5" t="s">
        <v>7586</v>
      </c>
      <c r="C231" s="5" t="s">
        <v>27</v>
      </c>
      <c r="D231" s="5" t="s">
        <v>105</v>
      </c>
      <c r="E231" s="20" t="s">
        <v>45</v>
      </c>
      <c r="F231" s="7">
        <v>7</v>
      </c>
      <c r="G231" s="7">
        <v>15</v>
      </c>
      <c r="H231" s="5" t="s">
        <v>505</v>
      </c>
      <c r="I231" s="5" t="s">
        <v>108</v>
      </c>
      <c r="J231" s="5" t="s">
        <v>3385</v>
      </c>
      <c r="K231" s="5" t="s">
        <v>1731</v>
      </c>
      <c r="L231" s="5" t="s">
        <v>11279</v>
      </c>
      <c r="M231" s="5" t="s">
        <v>37</v>
      </c>
      <c r="N231" s="5" t="s">
        <v>89</v>
      </c>
      <c r="O231" s="5" t="b">
        <f t="shared" ca="1" si="0"/>
        <v>0</v>
      </c>
      <c r="P231" s="5" t="b">
        <f t="shared" ca="1" si="1"/>
        <v>1</v>
      </c>
      <c r="Q231" s="5"/>
      <c r="R231" s="5"/>
      <c r="S231" s="5"/>
      <c r="T231" s="5"/>
      <c r="U231" s="5"/>
      <c r="V231" s="5"/>
      <c r="W231" s="5"/>
      <c r="X231" s="5"/>
      <c r="Y231" s="5"/>
      <c r="Z231" s="5"/>
      <c r="AA231" s="5"/>
      <c r="AB231" s="5"/>
      <c r="AC231" s="5"/>
      <c r="AD231" s="5"/>
      <c r="AE231" s="5"/>
    </row>
    <row r="232" spans="1:31" ht="23.25" customHeight="1">
      <c r="A232" s="5" t="s">
        <v>9556</v>
      </c>
      <c r="B232" s="5" t="s">
        <v>11382</v>
      </c>
      <c r="C232" s="5" t="s">
        <v>20</v>
      </c>
      <c r="D232" s="5" t="s">
        <v>47</v>
      </c>
      <c r="E232" s="20" t="s">
        <v>45</v>
      </c>
      <c r="F232" s="7">
        <v>7</v>
      </c>
      <c r="G232" s="7">
        <v>20</v>
      </c>
      <c r="H232" s="5" t="s">
        <v>11383</v>
      </c>
      <c r="I232" s="5" t="s">
        <v>31</v>
      </c>
      <c r="J232" s="5" t="s">
        <v>48</v>
      </c>
      <c r="K232" s="5" t="s">
        <v>11386</v>
      </c>
      <c r="L232" s="5" t="s">
        <v>11387</v>
      </c>
      <c r="M232" s="5" t="s">
        <v>37</v>
      </c>
      <c r="N232" s="5" t="s">
        <v>55</v>
      </c>
      <c r="O232" s="5" t="b">
        <f t="shared" ca="1" si="0"/>
        <v>0</v>
      </c>
      <c r="P232" s="5" t="b">
        <f t="shared" ca="1" si="1"/>
        <v>1</v>
      </c>
      <c r="Q232" s="5"/>
      <c r="R232" s="5"/>
      <c r="S232" s="5"/>
      <c r="T232" s="5"/>
      <c r="U232" s="5"/>
      <c r="V232" s="5"/>
      <c r="W232" s="5"/>
      <c r="X232" s="5"/>
      <c r="Y232" s="5"/>
      <c r="Z232" s="5"/>
      <c r="AA232" s="5"/>
      <c r="AB232" s="5"/>
      <c r="AC232" s="5"/>
      <c r="AD232" s="5"/>
      <c r="AE232" s="5"/>
    </row>
    <row r="233" spans="1:31" ht="23.25" customHeight="1">
      <c r="A233" s="5" t="s">
        <v>11389</v>
      </c>
      <c r="B233" s="5" t="s">
        <v>11390</v>
      </c>
      <c r="C233" s="5" t="s">
        <v>170</v>
      </c>
      <c r="D233" s="5" t="s">
        <v>378</v>
      </c>
      <c r="E233" s="20" t="s">
        <v>45</v>
      </c>
      <c r="F233" s="7">
        <v>7</v>
      </c>
      <c r="G233" s="7">
        <v>15</v>
      </c>
      <c r="H233" s="5" t="s">
        <v>505</v>
      </c>
      <c r="I233" s="5" t="s">
        <v>125</v>
      </c>
      <c r="J233" s="5" t="s">
        <v>444</v>
      </c>
      <c r="K233" s="5" t="s">
        <v>11392</v>
      </c>
      <c r="L233" s="5" t="s">
        <v>11393</v>
      </c>
      <c r="M233" s="5" t="s">
        <v>42</v>
      </c>
      <c r="N233" s="5" t="s">
        <v>55</v>
      </c>
      <c r="O233" s="5" t="b">
        <f t="shared" ca="1" si="0"/>
        <v>0</v>
      </c>
      <c r="P233" s="5" t="b">
        <f t="shared" ca="1" si="1"/>
        <v>1</v>
      </c>
      <c r="Q233" s="5"/>
      <c r="R233" s="5"/>
      <c r="S233" s="5"/>
      <c r="T233" s="5"/>
      <c r="U233" s="5"/>
      <c r="V233" s="5"/>
      <c r="W233" s="5"/>
      <c r="X233" s="5"/>
      <c r="Y233" s="5"/>
      <c r="Z233" s="5"/>
      <c r="AA233" s="5"/>
      <c r="AB233" s="5"/>
      <c r="AC233" s="5"/>
      <c r="AD233" s="5"/>
      <c r="AE233" s="5"/>
    </row>
    <row r="234" spans="1:31" ht="23.25" customHeight="1">
      <c r="A234" s="5" t="s">
        <v>10839</v>
      </c>
      <c r="B234" s="5" t="s">
        <v>11430</v>
      </c>
      <c r="C234" s="5" t="s">
        <v>27</v>
      </c>
      <c r="D234" s="5" t="s">
        <v>85</v>
      </c>
      <c r="E234" s="20" t="s">
        <v>45</v>
      </c>
      <c r="F234" s="7">
        <v>7</v>
      </c>
      <c r="G234" s="7">
        <v>11</v>
      </c>
      <c r="H234" s="5" t="s">
        <v>1017</v>
      </c>
      <c r="I234" s="5" t="s">
        <v>125</v>
      </c>
      <c r="J234" s="5" t="s">
        <v>48</v>
      </c>
      <c r="K234" s="9" t="s">
        <v>47</v>
      </c>
      <c r="L234" s="5" t="s">
        <v>11431</v>
      </c>
      <c r="M234" s="5" t="s">
        <v>100</v>
      </c>
      <c r="N234" s="5" t="s">
        <v>271</v>
      </c>
      <c r="O234" s="5" t="b">
        <f t="shared" ca="1" si="0"/>
        <v>0</v>
      </c>
      <c r="P234" s="5" t="b">
        <f t="shared" ca="1" si="1"/>
        <v>1</v>
      </c>
      <c r="Q234" s="5"/>
      <c r="R234" s="5"/>
      <c r="S234" s="5"/>
      <c r="T234" s="5"/>
      <c r="U234" s="5"/>
      <c r="V234" s="5"/>
      <c r="W234" s="5"/>
      <c r="X234" s="5"/>
      <c r="Y234" s="5"/>
      <c r="Z234" s="5"/>
      <c r="AA234" s="5"/>
      <c r="AB234" s="5"/>
      <c r="AC234" s="5"/>
      <c r="AD234" s="5"/>
      <c r="AE234" s="5"/>
    </row>
    <row r="235" spans="1:31" ht="23.25" customHeight="1">
      <c r="A235" s="5" t="s">
        <v>10010</v>
      </c>
      <c r="B235" s="5" t="s">
        <v>11437</v>
      </c>
      <c r="C235" s="5" t="s">
        <v>20</v>
      </c>
      <c r="D235" s="5" t="s">
        <v>296</v>
      </c>
      <c r="E235" s="20" t="s">
        <v>45</v>
      </c>
      <c r="F235" s="7">
        <v>7</v>
      </c>
      <c r="G235" s="7">
        <v>14</v>
      </c>
      <c r="H235" s="5" t="s">
        <v>952</v>
      </c>
      <c r="I235" s="5" t="s">
        <v>31</v>
      </c>
      <c r="J235" s="5" t="s">
        <v>7010</v>
      </c>
      <c r="K235" s="5" t="s">
        <v>11438</v>
      </c>
      <c r="L235" s="5" t="s">
        <v>11440</v>
      </c>
      <c r="M235" s="5" t="s">
        <v>167</v>
      </c>
      <c r="N235" s="5" t="s">
        <v>44</v>
      </c>
      <c r="O235" s="5" t="b">
        <f t="shared" ca="1" si="0"/>
        <v>0</v>
      </c>
      <c r="P235" s="5" t="b">
        <f t="shared" ca="1" si="1"/>
        <v>1</v>
      </c>
      <c r="Q235" s="5"/>
      <c r="R235" s="5"/>
      <c r="S235" s="5"/>
      <c r="T235" s="5"/>
      <c r="U235" s="5"/>
      <c r="V235" s="5"/>
      <c r="W235" s="5"/>
      <c r="X235" s="5"/>
      <c r="Y235" s="5"/>
      <c r="Z235" s="5"/>
      <c r="AA235" s="5"/>
      <c r="AB235" s="5"/>
      <c r="AC235" s="5"/>
      <c r="AD235" s="5"/>
      <c r="AE235" s="5"/>
    </row>
    <row r="236" spans="1:31" ht="23.25" customHeight="1">
      <c r="A236" s="5" t="s">
        <v>9556</v>
      </c>
      <c r="B236" s="5" t="s">
        <v>6889</v>
      </c>
      <c r="C236" s="5" t="s">
        <v>41</v>
      </c>
      <c r="D236" s="5" t="s">
        <v>94</v>
      </c>
      <c r="E236" s="20" t="s">
        <v>29</v>
      </c>
      <c r="F236" s="7">
        <v>7</v>
      </c>
      <c r="G236" s="7">
        <v>14</v>
      </c>
      <c r="H236" s="5" t="s">
        <v>952</v>
      </c>
      <c r="I236" s="5" t="s">
        <v>31</v>
      </c>
      <c r="J236" s="5" t="s">
        <v>57</v>
      </c>
      <c r="K236" s="9" t="s">
        <v>47</v>
      </c>
      <c r="L236" s="5" t="s">
        <v>11443</v>
      </c>
      <c r="M236" s="5" t="s">
        <v>100</v>
      </c>
      <c r="N236" s="5" t="s">
        <v>55</v>
      </c>
      <c r="O236" s="5" t="b">
        <f t="shared" ca="1" si="0"/>
        <v>0</v>
      </c>
      <c r="P236" s="5" t="b">
        <f t="shared" ca="1" si="1"/>
        <v>1</v>
      </c>
      <c r="Q236" s="5"/>
      <c r="R236" s="5"/>
      <c r="S236" s="5"/>
      <c r="T236" s="5"/>
      <c r="U236" s="5"/>
      <c r="V236" s="5"/>
      <c r="W236" s="5"/>
      <c r="X236" s="5"/>
      <c r="Y236" s="5"/>
      <c r="Z236" s="5"/>
      <c r="AA236" s="5"/>
      <c r="AB236" s="5"/>
      <c r="AC236" s="5"/>
      <c r="AD236" s="5"/>
      <c r="AE236" s="5"/>
    </row>
    <row r="237" spans="1:31" ht="23.25" customHeight="1">
      <c r="A237" s="5" t="s">
        <v>11473</v>
      </c>
      <c r="B237" s="5" t="s">
        <v>11474</v>
      </c>
      <c r="C237" s="5" t="s">
        <v>27</v>
      </c>
      <c r="D237" s="5" t="s">
        <v>850</v>
      </c>
      <c r="E237" s="20" t="s">
        <v>45</v>
      </c>
      <c r="F237" s="7">
        <v>7</v>
      </c>
      <c r="G237" s="7">
        <v>12</v>
      </c>
      <c r="H237" s="5" t="s">
        <v>957</v>
      </c>
      <c r="I237" s="5" t="s">
        <v>108</v>
      </c>
      <c r="J237" s="5" t="s">
        <v>110</v>
      </c>
      <c r="K237" s="5" t="s">
        <v>11476</v>
      </c>
      <c r="L237" s="5" t="s">
        <v>11477</v>
      </c>
      <c r="M237" s="5" t="s">
        <v>53</v>
      </c>
      <c r="N237" s="5" t="s">
        <v>55</v>
      </c>
      <c r="O237" s="5" t="b">
        <f t="shared" ca="1" si="0"/>
        <v>0</v>
      </c>
      <c r="P237" s="5" t="b">
        <f t="shared" ca="1" si="1"/>
        <v>1</v>
      </c>
      <c r="Q237" s="5"/>
      <c r="R237" s="5"/>
      <c r="S237" s="5"/>
      <c r="T237" s="5"/>
      <c r="U237" s="5"/>
      <c r="V237" s="5"/>
      <c r="W237" s="5"/>
      <c r="X237" s="5"/>
      <c r="Y237" s="5"/>
      <c r="Z237" s="5"/>
      <c r="AA237" s="5"/>
      <c r="AB237" s="5"/>
      <c r="AC237" s="5"/>
      <c r="AD237" s="5"/>
      <c r="AE237" s="5"/>
    </row>
    <row r="238" spans="1:31" ht="23.25" customHeight="1">
      <c r="A238" s="14" t="s">
        <v>11483</v>
      </c>
      <c r="B238" s="14" t="s">
        <v>876</v>
      </c>
      <c r="C238" s="14" t="s">
        <v>27</v>
      </c>
      <c r="D238" s="14" t="s">
        <v>85</v>
      </c>
      <c r="E238" s="21" t="s">
        <v>45</v>
      </c>
      <c r="F238" s="15">
        <v>7</v>
      </c>
      <c r="G238" s="15">
        <v>8</v>
      </c>
      <c r="H238" s="14" t="s">
        <v>1104</v>
      </c>
      <c r="I238" s="15" t="s">
        <v>24</v>
      </c>
      <c r="J238" s="14" t="s">
        <v>554</v>
      </c>
      <c r="K238" s="14" t="s">
        <v>11486</v>
      </c>
      <c r="L238" s="14" t="s">
        <v>11487</v>
      </c>
      <c r="M238" s="14" t="s">
        <v>53</v>
      </c>
      <c r="N238" s="14" t="s">
        <v>38</v>
      </c>
      <c r="O238" s="14" t="b">
        <f t="shared" ca="1" si="0"/>
        <v>0</v>
      </c>
      <c r="P238" s="14" t="b">
        <f t="shared" ca="1" si="1"/>
        <v>1</v>
      </c>
      <c r="Q238" s="5"/>
      <c r="R238" s="5"/>
      <c r="S238" s="5"/>
      <c r="T238" s="5"/>
      <c r="U238" s="5"/>
      <c r="V238" s="5"/>
      <c r="W238" s="5"/>
      <c r="X238" s="5"/>
      <c r="Y238" s="5"/>
      <c r="Z238" s="5"/>
      <c r="AA238" s="5"/>
      <c r="AB238" s="5"/>
      <c r="AC238" s="5"/>
      <c r="AD238" s="5"/>
      <c r="AE238" s="5"/>
    </row>
    <row r="239" spans="1:31" ht="23.25" customHeight="1">
      <c r="A239" s="5" t="s">
        <v>11488</v>
      </c>
      <c r="B239" s="5" t="s">
        <v>11489</v>
      </c>
      <c r="C239" s="5" t="s">
        <v>20</v>
      </c>
      <c r="D239" s="5" t="s">
        <v>2283</v>
      </c>
      <c r="E239" s="20" t="s">
        <v>45</v>
      </c>
      <c r="F239" s="7">
        <v>7</v>
      </c>
      <c r="G239" s="7">
        <v>15</v>
      </c>
      <c r="H239" s="5" t="s">
        <v>505</v>
      </c>
      <c r="I239" s="5" t="s">
        <v>125</v>
      </c>
      <c r="J239" s="5" t="s">
        <v>403</v>
      </c>
      <c r="K239" s="5" t="s">
        <v>6949</v>
      </c>
      <c r="L239" s="5" t="s">
        <v>11491</v>
      </c>
      <c r="M239" s="5" t="s">
        <v>100</v>
      </c>
      <c r="N239" s="5" t="s">
        <v>55</v>
      </c>
      <c r="O239" s="5" t="b">
        <f t="shared" ca="1" si="0"/>
        <v>0</v>
      </c>
      <c r="P239" s="5" t="b">
        <f t="shared" ca="1" si="1"/>
        <v>1</v>
      </c>
      <c r="Q239" s="5"/>
      <c r="R239" s="5"/>
      <c r="S239" s="5"/>
      <c r="T239" s="5"/>
      <c r="U239" s="5"/>
      <c r="V239" s="5"/>
      <c r="W239" s="5"/>
      <c r="X239" s="5"/>
      <c r="Y239" s="5"/>
      <c r="Z239" s="5"/>
      <c r="AA239" s="5"/>
      <c r="AB239" s="5"/>
      <c r="AC239" s="5"/>
      <c r="AD239" s="5"/>
      <c r="AE239" s="5"/>
    </row>
    <row r="240" spans="1:31" ht="23.25" customHeight="1">
      <c r="A240" s="5" t="s">
        <v>10246</v>
      </c>
      <c r="B240" s="5" t="s">
        <v>11507</v>
      </c>
      <c r="C240" s="5" t="s">
        <v>170</v>
      </c>
      <c r="D240" s="5" t="s">
        <v>435</v>
      </c>
      <c r="E240" s="20" t="s">
        <v>45</v>
      </c>
      <c r="F240" s="7">
        <v>7</v>
      </c>
      <c r="G240" s="7">
        <v>10</v>
      </c>
      <c r="H240" s="5" t="s">
        <v>979</v>
      </c>
      <c r="I240" s="5" t="s">
        <v>31</v>
      </c>
      <c r="J240" s="5" t="s">
        <v>1152</v>
      </c>
      <c r="K240" s="5" t="s">
        <v>11510</v>
      </c>
      <c r="L240" s="5" t="s">
        <v>11511</v>
      </c>
      <c r="M240" s="5" t="s">
        <v>100</v>
      </c>
      <c r="N240" s="5" t="s">
        <v>55</v>
      </c>
      <c r="O240" s="5" t="b">
        <f t="shared" ca="1" si="0"/>
        <v>0</v>
      </c>
      <c r="P240" s="5" t="b">
        <f t="shared" ca="1" si="1"/>
        <v>1</v>
      </c>
      <c r="Q240" s="5"/>
      <c r="R240" s="5"/>
      <c r="S240" s="5"/>
      <c r="T240" s="5"/>
      <c r="U240" s="5"/>
      <c r="V240" s="5"/>
      <c r="W240" s="5"/>
      <c r="X240" s="5"/>
      <c r="Y240" s="5"/>
      <c r="Z240" s="5"/>
      <c r="AA240" s="5"/>
      <c r="AB240" s="5"/>
      <c r="AC240" s="5"/>
      <c r="AD240" s="5"/>
      <c r="AE240" s="5"/>
    </row>
    <row r="241" spans="1:31" ht="23.25" customHeight="1">
      <c r="A241" s="14" t="s">
        <v>11495</v>
      </c>
      <c r="B241" s="14" t="s">
        <v>1150</v>
      </c>
      <c r="C241" s="14" t="s">
        <v>20</v>
      </c>
      <c r="D241" s="14" t="s">
        <v>21</v>
      </c>
      <c r="E241" s="21" t="s">
        <v>29</v>
      </c>
      <c r="F241" s="15">
        <v>7</v>
      </c>
      <c r="G241" s="15">
        <v>12</v>
      </c>
      <c r="H241" s="14" t="s">
        <v>957</v>
      </c>
      <c r="I241" s="14" t="s">
        <v>108</v>
      </c>
      <c r="J241" s="14" t="s">
        <v>48</v>
      </c>
      <c r="K241" s="14" t="s">
        <v>11497</v>
      </c>
      <c r="L241" s="22" t="s">
        <v>47</v>
      </c>
      <c r="M241" s="14" t="s">
        <v>53</v>
      </c>
      <c r="N241" s="14" t="s">
        <v>38</v>
      </c>
      <c r="O241" s="14" t="b">
        <f t="shared" ca="1" si="0"/>
        <v>0</v>
      </c>
      <c r="P241" s="14" t="b">
        <f t="shared" ca="1" si="1"/>
        <v>1</v>
      </c>
      <c r="Q241" s="5"/>
      <c r="R241" s="5"/>
      <c r="S241" s="5"/>
      <c r="T241" s="5"/>
      <c r="U241" s="5"/>
      <c r="V241" s="5"/>
      <c r="W241" s="5"/>
      <c r="X241" s="5"/>
      <c r="Y241" s="5"/>
      <c r="Z241" s="5"/>
      <c r="AA241" s="5"/>
      <c r="AB241" s="5"/>
      <c r="AC241" s="5"/>
      <c r="AD241" s="5"/>
      <c r="AE241" s="5"/>
    </row>
    <row r="242" spans="1:31" ht="23.25" customHeight="1">
      <c r="A242" s="5" t="s">
        <v>11501</v>
      </c>
      <c r="B242" s="5" t="s">
        <v>11502</v>
      </c>
      <c r="C242" s="5" t="s">
        <v>170</v>
      </c>
      <c r="D242" s="5" t="s">
        <v>378</v>
      </c>
      <c r="E242" s="20" t="s">
        <v>29</v>
      </c>
      <c r="F242" s="7">
        <v>7</v>
      </c>
      <c r="G242" s="7">
        <v>15</v>
      </c>
      <c r="H242" s="5" t="s">
        <v>505</v>
      </c>
      <c r="I242" s="5" t="s">
        <v>125</v>
      </c>
      <c r="J242" s="5" t="s">
        <v>1770</v>
      </c>
      <c r="K242" s="9" t="s">
        <v>47</v>
      </c>
      <c r="L242" s="5" t="s">
        <v>11504</v>
      </c>
      <c r="M242" s="5" t="s">
        <v>100</v>
      </c>
      <c r="N242" s="5" t="s">
        <v>55</v>
      </c>
      <c r="O242" s="5" t="b">
        <f t="shared" ca="1" si="0"/>
        <v>0</v>
      </c>
      <c r="P242" s="5" t="b">
        <f t="shared" ca="1" si="1"/>
        <v>1</v>
      </c>
      <c r="Q242" s="5"/>
      <c r="R242" s="5"/>
      <c r="S242" s="5"/>
      <c r="T242" s="5"/>
      <c r="U242" s="5"/>
      <c r="V242" s="5"/>
      <c r="W242" s="5"/>
      <c r="X242" s="5"/>
      <c r="Y242" s="5"/>
      <c r="Z242" s="5"/>
      <c r="AA242" s="5"/>
      <c r="AB242" s="5"/>
      <c r="AC242" s="5"/>
      <c r="AD242" s="5"/>
      <c r="AE242" s="5"/>
    </row>
    <row r="243" spans="1:31" ht="23.25" customHeight="1">
      <c r="A243" s="5" t="s">
        <v>2660</v>
      </c>
      <c r="B243" s="5" t="s">
        <v>11512</v>
      </c>
      <c r="C243" s="5" t="s">
        <v>170</v>
      </c>
      <c r="D243" s="5" t="s">
        <v>390</v>
      </c>
      <c r="E243" s="20" t="s">
        <v>45</v>
      </c>
      <c r="F243" s="7">
        <v>7</v>
      </c>
      <c r="G243" s="7">
        <v>20</v>
      </c>
      <c r="H243" s="5" t="s">
        <v>11383</v>
      </c>
      <c r="I243" s="7" t="s">
        <v>24</v>
      </c>
      <c r="J243" s="5" t="s">
        <v>883</v>
      </c>
      <c r="K243" s="5" t="s">
        <v>11514</v>
      </c>
      <c r="L243" s="5" t="s">
        <v>11515</v>
      </c>
      <c r="M243" s="5" t="s">
        <v>100</v>
      </c>
      <c r="N243" s="5" t="s">
        <v>89</v>
      </c>
      <c r="O243" s="5" t="b">
        <f t="shared" ca="1" si="0"/>
        <v>0</v>
      </c>
      <c r="P243" s="5" t="b">
        <f t="shared" ca="1" si="1"/>
        <v>1</v>
      </c>
      <c r="Q243" s="5"/>
      <c r="R243" s="5"/>
      <c r="S243" s="5"/>
      <c r="T243" s="5"/>
      <c r="U243" s="5"/>
      <c r="V243" s="5"/>
      <c r="W243" s="5"/>
      <c r="X243" s="5"/>
      <c r="Y243" s="5"/>
      <c r="Z243" s="5"/>
      <c r="AA243" s="5"/>
      <c r="AB243" s="5"/>
      <c r="AC243" s="5"/>
      <c r="AD243" s="5"/>
      <c r="AE243" s="5"/>
    </row>
    <row r="244" spans="1:31" ht="23.25" customHeight="1">
      <c r="A244" s="5" t="s">
        <v>2886</v>
      </c>
      <c r="B244" s="5" t="s">
        <v>11520</v>
      </c>
      <c r="C244" s="5" t="s">
        <v>27</v>
      </c>
      <c r="D244" s="5" t="s">
        <v>85</v>
      </c>
      <c r="E244" s="20" t="s">
        <v>29</v>
      </c>
      <c r="F244" s="7">
        <v>7</v>
      </c>
      <c r="G244" s="7">
        <v>10</v>
      </c>
      <c r="H244" s="5" t="s">
        <v>979</v>
      </c>
      <c r="I244" s="5" t="s">
        <v>108</v>
      </c>
      <c r="J244" s="5" t="s">
        <v>76</v>
      </c>
      <c r="K244" s="5" t="s">
        <v>11523</v>
      </c>
      <c r="L244" s="5" t="s">
        <v>11524</v>
      </c>
      <c r="M244" s="5" t="s">
        <v>167</v>
      </c>
      <c r="N244" s="5" t="s">
        <v>55</v>
      </c>
      <c r="O244" s="5" t="b">
        <f t="shared" ca="1" si="0"/>
        <v>0</v>
      </c>
      <c r="P244" s="5" t="b">
        <f t="shared" ca="1" si="1"/>
        <v>1</v>
      </c>
      <c r="Q244" s="5"/>
      <c r="R244" s="5"/>
      <c r="S244" s="5"/>
      <c r="T244" s="5"/>
      <c r="U244" s="5"/>
      <c r="V244" s="5"/>
      <c r="W244" s="5"/>
      <c r="X244" s="5"/>
      <c r="Y244" s="5"/>
      <c r="Z244" s="5"/>
      <c r="AA244" s="5"/>
      <c r="AB244" s="5"/>
      <c r="AC244" s="5"/>
      <c r="AD244" s="5"/>
      <c r="AE244" s="5"/>
    </row>
    <row r="245" spans="1:31" ht="23.25" customHeight="1">
      <c r="A245" s="5" t="s">
        <v>18655</v>
      </c>
      <c r="B245" s="5" t="s">
        <v>18656</v>
      </c>
      <c r="C245" s="5" t="s">
        <v>170</v>
      </c>
      <c r="D245" s="5" t="s">
        <v>378</v>
      </c>
      <c r="E245" s="20" t="s">
        <v>45</v>
      </c>
      <c r="F245" s="7">
        <v>7</v>
      </c>
      <c r="G245" s="7">
        <v>10</v>
      </c>
      <c r="H245" s="5" t="s">
        <v>979</v>
      </c>
      <c r="I245" s="7" t="s">
        <v>24</v>
      </c>
      <c r="J245" s="5" t="s">
        <v>18657</v>
      </c>
      <c r="K245" s="5" t="s">
        <v>18658</v>
      </c>
      <c r="L245" s="5" t="s">
        <v>18660</v>
      </c>
      <c r="M245" s="5" t="s">
        <v>53</v>
      </c>
      <c r="N245" s="5" t="s">
        <v>89</v>
      </c>
      <c r="O245" s="5" t="b">
        <f t="shared" ca="1" si="0"/>
        <v>0</v>
      </c>
      <c r="P245" s="5" t="b">
        <f t="shared" ca="1" si="1"/>
        <v>1</v>
      </c>
      <c r="Q245" s="5"/>
      <c r="R245" s="5"/>
      <c r="S245" s="5"/>
      <c r="T245" s="5"/>
      <c r="U245" s="5"/>
      <c r="V245" s="5"/>
      <c r="W245" s="5"/>
      <c r="X245" s="5"/>
      <c r="Y245" s="5"/>
      <c r="Z245" s="5"/>
      <c r="AA245" s="5"/>
      <c r="AB245" s="5"/>
      <c r="AC245" s="5"/>
      <c r="AD245" s="5"/>
      <c r="AE245" s="5"/>
    </row>
    <row r="246" spans="1:31" ht="23.25" customHeight="1">
      <c r="A246" s="5" t="s">
        <v>18665</v>
      </c>
      <c r="B246" s="5" t="s">
        <v>18666</v>
      </c>
      <c r="C246" s="5" t="s">
        <v>41</v>
      </c>
      <c r="D246" s="5" t="s">
        <v>94</v>
      </c>
      <c r="E246" s="20" t="s">
        <v>45</v>
      </c>
      <c r="F246" s="11">
        <v>7</v>
      </c>
      <c r="G246" s="11">
        <v>8</v>
      </c>
      <c r="H246" s="5" t="s">
        <v>1104</v>
      </c>
      <c r="I246" s="7" t="s">
        <v>24</v>
      </c>
      <c r="J246" s="5" t="s">
        <v>134</v>
      </c>
      <c r="K246" s="5" t="s">
        <v>18668</v>
      </c>
      <c r="L246" s="5" t="s">
        <v>18669</v>
      </c>
      <c r="M246" s="5" t="s">
        <v>167</v>
      </c>
      <c r="N246" s="5" t="s">
        <v>55</v>
      </c>
      <c r="O246" s="5" t="b">
        <f t="shared" ca="1" si="0"/>
        <v>0</v>
      </c>
      <c r="P246" s="5" t="b">
        <f t="shared" ca="1" si="1"/>
        <v>1</v>
      </c>
      <c r="Q246" s="5"/>
      <c r="R246" s="5"/>
      <c r="S246" s="5"/>
      <c r="T246" s="5"/>
      <c r="U246" s="5"/>
      <c r="V246" s="5"/>
      <c r="W246" s="5"/>
      <c r="X246" s="5"/>
      <c r="Y246" s="5"/>
      <c r="Z246" s="5"/>
      <c r="AA246" s="5"/>
      <c r="AB246" s="5"/>
      <c r="AC246" s="5"/>
      <c r="AD246" s="5"/>
      <c r="AE246" s="5"/>
    </row>
    <row r="247" spans="1:31" ht="23.25" customHeight="1">
      <c r="A247" s="5" t="s">
        <v>18674</v>
      </c>
      <c r="B247" s="5" t="s">
        <v>10001</v>
      </c>
      <c r="C247" s="5" t="s">
        <v>41</v>
      </c>
      <c r="D247" s="5" t="s">
        <v>47</v>
      </c>
      <c r="E247" s="20" t="s">
        <v>919</v>
      </c>
      <c r="F247" s="7">
        <v>7</v>
      </c>
      <c r="G247" s="7">
        <v>15</v>
      </c>
      <c r="H247" s="5" t="s">
        <v>505</v>
      </c>
      <c r="I247" s="7" t="s">
        <v>24</v>
      </c>
      <c r="J247" s="5" t="s">
        <v>633</v>
      </c>
      <c r="K247" s="5" t="s">
        <v>18675</v>
      </c>
      <c r="L247" s="5" t="s">
        <v>18676</v>
      </c>
      <c r="M247" s="5" t="s">
        <v>37</v>
      </c>
      <c r="N247" s="5" t="s">
        <v>38</v>
      </c>
      <c r="O247" s="5" t="b">
        <f t="shared" ca="1" si="0"/>
        <v>0</v>
      </c>
      <c r="P247" s="5" t="b">
        <f t="shared" ca="1" si="1"/>
        <v>1</v>
      </c>
      <c r="Q247" s="5"/>
      <c r="R247" s="5"/>
      <c r="S247" s="5"/>
      <c r="T247" s="5"/>
      <c r="U247" s="5"/>
      <c r="V247" s="5"/>
      <c r="W247" s="5"/>
      <c r="X247" s="5"/>
      <c r="Y247" s="5"/>
      <c r="Z247" s="5"/>
      <c r="AA247" s="5"/>
      <c r="AB247" s="5"/>
      <c r="AC247" s="5"/>
      <c r="AD247" s="5"/>
      <c r="AE247" s="5"/>
    </row>
    <row r="248" spans="1:31" ht="23.25" customHeight="1">
      <c r="A248" s="5" t="s">
        <v>7873</v>
      </c>
      <c r="B248" s="5" t="s">
        <v>1967</v>
      </c>
      <c r="C248" s="5" t="s">
        <v>170</v>
      </c>
      <c r="D248" s="5" t="s">
        <v>342</v>
      </c>
      <c r="E248" s="20" t="s">
        <v>45</v>
      </c>
      <c r="F248" s="7">
        <v>7</v>
      </c>
      <c r="G248" s="7">
        <v>14</v>
      </c>
      <c r="H248" s="5" t="s">
        <v>952</v>
      </c>
      <c r="I248" s="5" t="s">
        <v>125</v>
      </c>
      <c r="J248" s="5" t="s">
        <v>444</v>
      </c>
      <c r="K248" s="5" t="s">
        <v>1731</v>
      </c>
      <c r="L248" s="5" t="s">
        <v>18680</v>
      </c>
      <c r="M248" s="5" t="s">
        <v>167</v>
      </c>
      <c r="N248" s="5" t="s">
        <v>55</v>
      </c>
      <c r="O248" s="5" t="b">
        <f t="shared" ca="1" si="0"/>
        <v>0</v>
      </c>
      <c r="P248" s="5" t="b">
        <f t="shared" ca="1" si="1"/>
        <v>1</v>
      </c>
      <c r="Q248" s="5"/>
      <c r="R248" s="5"/>
      <c r="S248" s="5"/>
      <c r="T248" s="5"/>
      <c r="U248" s="5"/>
      <c r="V248" s="5"/>
      <c r="W248" s="5"/>
      <c r="X248" s="5"/>
      <c r="Y248" s="5"/>
      <c r="Z248" s="5"/>
      <c r="AA248" s="5"/>
      <c r="AB248" s="5"/>
      <c r="AC248" s="5"/>
      <c r="AD248" s="5"/>
      <c r="AE248" s="5"/>
    </row>
    <row r="249" spans="1:31" ht="23.25" customHeight="1">
      <c r="A249" s="5" t="s">
        <v>18683</v>
      </c>
      <c r="B249" s="5" t="s">
        <v>18684</v>
      </c>
      <c r="C249" s="5" t="s">
        <v>41</v>
      </c>
      <c r="D249" s="5" t="s">
        <v>47</v>
      </c>
      <c r="E249" s="20" t="s">
        <v>919</v>
      </c>
      <c r="F249" s="7">
        <v>7</v>
      </c>
      <c r="G249" s="7">
        <v>15</v>
      </c>
      <c r="H249" s="5" t="s">
        <v>505</v>
      </c>
      <c r="I249" s="7" t="s">
        <v>24</v>
      </c>
      <c r="J249" s="5" t="s">
        <v>5354</v>
      </c>
      <c r="K249" s="5" t="s">
        <v>18685</v>
      </c>
      <c r="L249" s="5" t="s">
        <v>18686</v>
      </c>
      <c r="M249" s="5" t="s">
        <v>37</v>
      </c>
      <c r="N249" s="5" t="s">
        <v>1117</v>
      </c>
      <c r="O249" s="5" t="b">
        <f t="shared" ca="1" si="0"/>
        <v>0</v>
      </c>
      <c r="P249" s="5" t="b">
        <f t="shared" ca="1" si="1"/>
        <v>1</v>
      </c>
      <c r="Q249" s="5"/>
      <c r="R249" s="5"/>
      <c r="S249" s="5"/>
      <c r="T249" s="5"/>
      <c r="U249" s="5"/>
      <c r="V249" s="5"/>
      <c r="W249" s="5"/>
      <c r="X249" s="5"/>
      <c r="Y249" s="5"/>
      <c r="Z249" s="5"/>
      <c r="AA249" s="5"/>
      <c r="AB249" s="5"/>
      <c r="AC249" s="5"/>
      <c r="AD249" s="5"/>
      <c r="AE249" s="5"/>
    </row>
    <row r="250" spans="1:31" ht="23.25" customHeight="1">
      <c r="A250" s="5" t="s">
        <v>13020</v>
      </c>
      <c r="B250" s="5" t="s">
        <v>7068</v>
      </c>
      <c r="C250" s="5" t="s">
        <v>41</v>
      </c>
      <c r="D250" s="5" t="s">
        <v>874</v>
      </c>
      <c r="E250" s="20" t="s">
        <v>29</v>
      </c>
      <c r="F250" s="7">
        <v>7</v>
      </c>
      <c r="G250" s="7">
        <v>14</v>
      </c>
      <c r="H250" s="5" t="s">
        <v>952</v>
      </c>
      <c r="I250" s="5" t="s">
        <v>125</v>
      </c>
      <c r="J250" s="5" t="s">
        <v>1505</v>
      </c>
      <c r="K250" s="5" t="s">
        <v>10595</v>
      </c>
      <c r="L250" s="5" t="s">
        <v>18687</v>
      </c>
      <c r="M250" s="5" t="s">
        <v>42</v>
      </c>
      <c r="N250" s="5" t="s">
        <v>55</v>
      </c>
      <c r="O250" s="5" t="b">
        <f t="shared" ca="1" si="0"/>
        <v>0</v>
      </c>
      <c r="P250" s="5" t="b">
        <f t="shared" ca="1" si="1"/>
        <v>1</v>
      </c>
      <c r="Q250" s="5"/>
      <c r="R250" s="5"/>
      <c r="S250" s="5"/>
      <c r="T250" s="5"/>
      <c r="U250" s="5"/>
      <c r="V250" s="5"/>
      <c r="W250" s="5"/>
      <c r="X250" s="5"/>
      <c r="Y250" s="5"/>
      <c r="Z250" s="5"/>
      <c r="AA250" s="5"/>
      <c r="AB250" s="5"/>
      <c r="AC250" s="5"/>
      <c r="AD250" s="5"/>
      <c r="AE250" s="5"/>
    </row>
    <row r="251" spans="1:31" ht="23.25" customHeight="1">
      <c r="A251" s="5" t="s">
        <v>2886</v>
      </c>
      <c r="B251" s="5" t="s">
        <v>5604</v>
      </c>
      <c r="C251" s="5" t="s">
        <v>41</v>
      </c>
      <c r="D251" s="5" t="s">
        <v>114</v>
      </c>
      <c r="E251" s="20" t="s">
        <v>45</v>
      </c>
      <c r="F251" s="7">
        <v>7</v>
      </c>
      <c r="G251" s="7">
        <v>10</v>
      </c>
      <c r="H251" s="5" t="s">
        <v>979</v>
      </c>
      <c r="I251" s="5" t="s">
        <v>108</v>
      </c>
      <c r="J251" s="5" t="s">
        <v>267</v>
      </c>
      <c r="K251" s="5" t="s">
        <v>225</v>
      </c>
      <c r="L251" s="5" t="s">
        <v>18691</v>
      </c>
      <c r="M251" s="5" t="s">
        <v>53</v>
      </c>
      <c r="N251" s="5" t="s">
        <v>55</v>
      </c>
      <c r="O251" s="5" t="b">
        <f t="shared" ca="1" si="0"/>
        <v>0</v>
      </c>
      <c r="P251" s="5" t="b">
        <f t="shared" ca="1" si="1"/>
        <v>1</v>
      </c>
      <c r="Q251" s="5"/>
      <c r="R251" s="5"/>
      <c r="S251" s="5"/>
      <c r="T251" s="5"/>
      <c r="U251" s="5"/>
      <c r="V251" s="5"/>
      <c r="W251" s="5"/>
      <c r="X251" s="5"/>
      <c r="Y251" s="5"/>
      <c r="Z251" s="5"/>
      <c r="AA251" s="5"/>
      <c r="AB251" s="5"/>
      <c r="AC251" s="5"/>
      <c r="AD251" s="5"/>
      <c r="AE251" s="5"/>
    </row>
    <row r="252" spans="1:31" ht="23.25" customHeight="1">
      <c r="A252" s="5" t="s">
        <v>2665</v>
      </c>
      <c r="B252" s="5" t="s">
        <v>3150</v>
      </c>
      <c r="C252" s="5" t="s">
        <v>170</v>
      </c>
      <c r="D252" s="5" t="s">
        <v>47</v>
      </c>
      <c r="E252" s="20" t="s">
        <v>45</v>
      </c>
      <c r="F252" s="7">
        <v>7</v>
      </c>
      <c r="G252" s="7">
        <v>15</v>
      </c>
      <c r="H252" s="5" t="s">
        <v>505</v>
      </c>
      <c r="I252" s="7" t="s">
        <v>24</v>
      </c>
      <c r="J252" s="5" t="s">
        <v>3151</v>
      </c>
      <c r="K252" s="5" t="s">
        <v>3152</v>
      </c>
      <c r="L252" s="5" t="s">
        <v>18698</v>
      </c>
      <c r="M252" s="5" t="s">
        <v>53</v>
      </c>
      <c r="N252" s="5" t="s">
        <v>55</v>
      </c>
      <c r="O252" s="5" t="b">
        <f t="shared" ca="1" si="0"/>
        <v>0</v>
      </c>
      <c r="P252" s="5" t="b">
        <f t="shared" ca="1" si="1"/>
        <v>1</v>
      </c>
      <c r="Q252" s="5"/>
      <c r="R252" s="5"/>
      <c r="S252" s="5"/>
      <c r="T252" s="5"/>
      <c r="U252" s="5"/>
      <c r="V252" s="5"/>
      <c r="W252" s="5"/>
      <c r="X252" s="5"/>
      <c r="Y252" s="5"/>
      <c r="Z252" s="5"/>
      <c r="AA252" s="5"/>
      <c r="AB252" s="5"/>
      <c r="AC252" s="5"/>
      <c r="AD252" s="5"/>
      <c r="AE252" s="5"/>
    </row>
    <row r="253" spans="1:31" ht="23.25" customHeight="1">
      <c r="A253" s="5" t="s">
        <v>18701</v>
      </c>
      <c r="B253" s="5" t="s">
        <v>18702</v>
      </c>
      <c r="C253" s="5" t="s">
        <v>41</v>
      </c>
      <c r="D253" s="5" t="s">
        <v>169</v>
      </c>
      <c r="E253" s="20" t="s">
        <v>29</v>
      </c>
      <c r="F253" s="7">
        <v>7</v>
      </c>
      <c r="G253" s="7">
        <v>13</v>
      </c>
      <c r="H253" s="5" t="s">
        <v>1005</v>
      </c>
      <c r="I253" s="5" t="s">
        <v>108</v>
      </c>
      <c r="J253" s="5" t="s">
        <v>2587</v>
      </c>
      <c r="K253" s="5" t="s">
        <v>18705</v>
      </c>
      <c r="L253" s="5" t="s">
        <v>18706</v>
      </c>
      <c r="M253" s="5" t="s">
        <v>1599</v>
      </c>
      <c r="N253" s="5" t="s">
        <v>237</v>
      </c>
      <c r="O253" s="5" t="b">
        <f t="shared" ca="1" si="0"/>
        <v>0</v>
      </c>
      <c r="P253" s="5" t="b">
        <f t="shared" ca="1" si="1"/>
        <v>1</v>
      </c>
      <c r="Q253" s="5"/>
      <c r="R253" s="5"/>
      <c r="S253" s="5"/>
      <c r="T253" s="5"/>
      <c r="U253" s="5"/>
      <c r="V253" s="5"/>
      <c r="W253" s="5"/>
      <c r="X253" s="5"/>
      <c r="Y253" s="5"/>
      <c r="Z253" s="5"/>
      <c r="AA253" s="5"/>
      <c r="AB253" s="5"/>
      <c r="AC253" s="5"/>
      <c r="AD253" s="5"/>
      <c r="AE253" s="5"/>
    </row>
    <row r="254" spans="1:31" ht="23.25" customHeight="1">
      <c r="A254" s="5" t="s">
        <v>18569</v>
      </c>
      <c r="B254" s="5" t="s">
        <v>14409</v>
      </c>
      <c r="C254" s="5" t="s">
        <v>20</v>
      </c>
      <c r="D254" s="5" t="s">
        <v>21</v>
      </c>
      <c r="E254" s="20" t="s">
        <v>45</v>
      </c>
      <c r="F254" s="7">
        <v>7</v>
      </c>
      <c r="G254" s="7">
        <v>14</v>
      </c>
      <c r="H254" s="5" t="s">
        <v>952</v>
      </c>
      <c r="I254" s="5" t="s">
        <v>108</v>
      </c>
      <c r="J254" s="5" t="s">
        <v>48</v>
      </c>
      <c r="K254" s="5" t="s">
        <v>9843</v>
      </c>
      <c r="L254" s="5" t="s">
        <v>18708</v>
      </c>
      <c r="M254" s="5" t="s">
        <v>100</v>
      </c>
      <c r="N254" s="5" t="s">
        <v>55</v>
      </c>
      <c r="O254" s="5" t="b">
        <f t="shared" ca="1" si="0"/>
        <v>0</v>
      </c>
      <c r="P254" s="5" t="b">
        <f t="shared" ca="1" si="1"/>
        <v>1</v>
      </c>
      <c r="Q254" s="5"/>
      <c r="R254" s="5"/>
      <c r="S254" s="5"/>
      <c r="T254" s="5"/>
      <c r="U254" s="5"/>
      <c r="V254" s="5"/>
      <c r="W254" s="5"/>
      <c r="X254" s="5"/>
      <c r="Y254" s="5"/>
      <c r="Z254" s="5"/>
      <c r="AA254" s="5"/>
      <c r="AB254" s="5"/>
      <c r="AC254" s="5"/>
      <c r="AD254" s="5"/>
      <c r="AE254" s="5"/>
    </row>
    <row r="255" spans="1:31" ht="23.25" customHeight="1">
      <c r="A255" s="14" t="s">
        <v>18714</v>
      </c>
      <c r="B255" s="14" t="s">
        <v>18715</v>
      </c>
      <c r="C255" s="14" t="s">
        <v>20</v>
      </c>
      <c r="D255" s="14" t="s">
        <v>47</v>
      </c>
      <c r="E255" s="21" t="s">
        <v>29</v>
      </c>
      <c r="F255" s="15">
        <v>7</v>
      </c>
      <c r="G255" s="15">
        <v>12</v>
      </c>
      <c r="H255" s="14" t="s">
        <v>957</v>
      </c>
      <c r="I255" s="14" t="s">
        <v>108</v>
      </c>
      <c r="J255" s="14" t="s">
        <v>126</v>
      </c>
      <c r="K255" s="14" t="s">
        <v>18719</v>
      </c>
      <c r="L255" s="14" t="s">
        <v>14740</v>
      </c>
      <c r="M255" s="14" t="s">
        <v>37</v>
      </c>
      <c r="N255" s="14" t="s">
        <v>55</v>
      </c>
      <c r="O255" s="14" t="b">
        <f t="shared" ca="1" si="0"/>
        <v>0</v>
      </c>
      <c r="P255" s="14" t="b">
        <f t="shared" ca="1" si="1"/>
        <v>1</v>
      </c>
      <c r="Q255" s="5"/>
      <c r="R255" s="5"/>
      <c r="S255" s="5"/>
      <c r="T255" s="5"/>
      <c r="U255" s="5"/>
      <c r="V255" s="5"/>
      <c r="W255" s="5"/>
      <c r="X255" s="5"/>
      <c r="Y255" s="5"/>
      <c r="Z255" s="5"/>
      <c r="AA255" s="5"/>
      <c r="AB255" s="5"/>
      <c r="AC255" s="5"/>
      <c r="AD255" s="5"/>
      <c r="AE255" s="5"/>
    </row>
    <row r="256" spans="1:31" ht="23.25" customHeight="1">
      <c r="A256" s="14" t="s">
        <v>10714</v>
      </c>
      <c r="B256" s="14" t="s">
        <v>2037</v>
      </c>
      <c r="C256" s="14" t="s">
        <v>170</v>
      </c>
      <c r="D256" s="14" t="s">
        <v>390</v>
      </c>
      <c r="E256" s="21" t="s">
        <v>29</v>
      </c>
      <c r="F256" s="15">
        <v>7</v>
      </c>
      <c r="G256" s="15">
        <v>10</v>
      </c>
      <c r="H256" s="14" t="s">
        <v>979</v>
      </c>
      <c r="I256" s="14" t="s">
        <v>108</v>
      </c>
      <c r="J256" s="14" t="s">
        <v>110</v>
      </c>
      <c r="K256" s="14" t="s">
        <v>18726</v>
      </c>
      <c r="L256" s="14" t="s">
        <v>1598</v>
      </c>
      <c r="M256" s="14" t="s">
        <v>37</v>
      </c>
      <c r="N256" s="14" t="s">
        <v>55</v>
      </c>
      <c r="O256" s="14" t="b">
        <f t="shared" ca="1" si="0"/>
        <v>0</v>
      </c>
      <c r="P256" s="14" t="b">
        <f t="shared" ca="1" si="1"/>
        <v>1</v>
      </c>
      <c r="Q256" s="5"/>
      <c r="R256" s="5"/>
      <c r="S256" s="5"/>
      <c r="T256" s="5"/>
      <c r="U256" s="5"/>
      <c r="V256" s="5"/>
      <c r="W256" s="5"/>
      <c r="X256" s="5"/>
      <c r="Y256" s="5"/>
      <c r="Z256" s="5"/>
      <c r="AA256" s="5"/>
      <c r="AB256" s="5"/>
      <c r="AC256" s="5"/>
      <c r="AD256" s="5"/>
      <c r="AE256" s="5"/>
    </row>
    <row r="257" spans="1:31" ht="23.25" customHeight="1">
      <c r="A257" s="5" t="s">
        <v>3138</v>
      </c>
      <c r="B257" s="5" t="s">
        <v>12931</v>
      </c>
      <c r="C257" s="5" t="s">
        <v>41</v>
      </c>
      <c r="D257" s="5" t="s">
        <v>169</v>
      </c>
      <c r="E257" s="20" t="s">
        <v>45</v>
      </c>
      <c r="F257" s="7">
        <v>7</v>
      </c>
      <c r="G257" s="7">
        <v>12</v>
      </c>
      <c r="H257" s="5" t="s">
        <v>957</v>
      </c>
      <c r="I257" s="5" t="s">
        <v>125</v>
      </c>
      <c r="J257" s="5" t="s">
        <v>11899</v>
      </c>
      <c r="K257" s="5" t="s">
        <v>18735</v>
      </c>
      <c r="L257" s="5" t="s">
        <v>18738</v>
      </c>
      <c r="M257" s="5" t="s">
        <v>53</v>
      </c>
      <c r="N257" s="5" t="s">
        <v>55</v>
      </c>
      <c r="O257" s="5" t="b">
        <f t="shared" ca="1" si="0"/>
        <v>0</v>
      </c>
      <c r="P257" s="5" t="b">
        <f t="shared" ca="1" si="1"/>
        <v>1</v>
      </c>
      <c r="Q257" s="5"/>
      <c r="R257" s="5"/>
      <c r="S257" s="5"/>
      <c r="T257" s="5"/>
      <c r="U257" s="5"/>
      <c r="V257" s="5"/>
      <c r="W257" s="5"/>
      <c r="X257" s="5"/>
      <c r="Y257" s="5"/>
      <c r="Z257" s="5"/>
      <c r="AA257" s="5"/>
      <c r="AB257" s="5"/>
      <c r="AC257" s="5"/>
      <c r="AD257" s="5"/>
      <c r="AE257" s="5"/>
    </row>
    <row r="258" spans="1:31" ht="23.25" customHeight="1">
      <c r="A258" s="5" t="s">
        <v>1457</v>
      </c>
      <c r="B258" s="5" t="s">
        <v>7101</v>
      </c>
      <c r="C258" s="5" t="s">
        <v>41</v>
      </c>
      <c r="D258" s="5" t="s">
        <v>874</v>
      </c>
      <c r="E258" s="20" t="s">
        <v>45</v>
      </c>
      <c r="F258" s="7">
        <v>7</v>
      </c>
      <c r="G258" s="7">
        <v>10</v>
      </c>
      <c r="H258" s="5" t="s">
        <v>979</v>
      </c>
      <c r="I258" s="5" t="s">
        <v>31</v>
      </c>
      <c r="J258" s="5" t="s">
        <v>76</v>
      </c>
      <c r="K258" s="5" t="s">
        <v>7106</v>
      </c>
      <c r="L258" s="5" t="s">
        <v>7109</v>
      </c>
      <c r="M258" s="5" t="s">
        <v>37</v>
      </c>
      <c r="N258" s="5" t="s">
        <v>55</v>
      </c>
      <c r="O258" s="5" t="b">
        <f t="shared" ca="1" si="0"/>
        <v>0</v>
      </c>
      <c r="P258" s="5" t="b">
        <f t="shared" ca="1" si="1"/>
        <v>1</v>
      </c>
      <c r="Q258" s="5"/>
      <c r="R258" s="5"/>
      <c r="S258" s="5"/>
      <c r="T258" s="5"/>
      <c r="U258" s="5"/>
      <c r="V258" s="5"/>
      <c r="W258" s="5"/>
      <c r="X258" s="5"/>
      <c r="Y258" s="5"/>
      <c r="Z258" s="5"/>
      <c r="AA258" s="5"/>
      <c r="AB258" s="5"/>
      <c r="AC258" s="5"/>
      <c r="AD258" s="5"/>
      <c r="AE258" s="5"/>
    </row>
    <row r="259" spans="1:31" ht="23.25" customHeight="1">
      <c r="A259" s="5" t="s">
        <v>11405</v>
      </c>
      <c r="B259" s="5" t="s">
        <v>11406</v>
      </c>
      <c r="C259" s="5" t="s">
        <v>170</v>
      </c>
      <c r="D259" s="5" t="s">
        <v>171</v>
      </c>
      <c r="E259" s="20" t="s">
        <v>29</v>
      </c>
      <c r="F259" s="7">
        <v>7</v>
      </c>
      <c r="G259" s="7">
        <v>12</v>
      </c>
      <c r="H259" s="5" t="s">
        <v>957</v>
      </c>
      <c r="I259" s="5" t="s">
        <v>31</v>
      </c>
      <c r="J259" s="5" t="s">
        <v>187</v>
      </c>
      <c r="K259" s="5" t="s">
        <v>11408</v>
      </c>
      <c r="L259" s="5" t="s">
        <v>11411</v>
      </c>
      <c r="M259" s="5" t="s">
        <v>37</v>
      </c>
      <c r="N259" s="5" t="s">
        <v>55</v>
      </c>
      <c r="O259" s="5" t="b">
        <f t="shared" ca="1" si="0"/>
        <v>0</v>
      </c>
      <c r="P259" s="5" t="b">
        <f t="shared" ca="1" si="1"/>
        <v>1</v>
      </c>
      <c r="Q259" s="5"/>
      <c r="R259" s="5"/>
      <c r="S259" s="5"/>
      <c r="T259" s="5"/>
      <c r="U259" s="5"/>
      <c r="V259" s="5"/>
      <c r="W259" s="5"/>
      <c r="X259" s="5"/>
      <c r="Y259" s="5"/>
      <c r="Z259" s="5"/>
      <c r="AA259" s="5"/>
      <c r="AB259" s="5"/>
      <c r="AC259" s="5"/>
      <c r="AD259" s="5"/>
      <c r="AE259" s="5"/>
    </row>
    <row r="260" spans="1:31" ht="23.25" customHeight="1">
      <c r="A260" s="5" t="s">
        <v>2665</v>
      </c>
      <c r="B260" s="5" t="s">
        <v>10243</v>
      </c>
      <c r="C260" s="5" t="s">
        <v>20</v>
      </c>
      <c r="D260" s="5" t="s">
        <v>1173</v>
      </c>
      <c r="E260" s="20" t="s">
        <v>45</v>
      </c>
      <c r="F260" s="11">
        <v>7</v>
      </c>
      <c r="G260" s="11">
        <v>8</v>
      </c>
      <c r="H260" s="5" t="s">
        <v>1104</v>
      </c>
      <c r="I260" s="5" t="s">
        <v>31</v>
      </c>
      <c r="J260" s="5" t="s">
        <v>48</v>
      </c>
      <c r="K260" s="5" t="s">
        <v>11445</v>
      </c>
      <c r="L260" s="5" t="s">
        <v>11446</v>
      </c>
      <c r="M260" s="5" t="s">
        <v>53</v>
      </c>
      <c r="N260" s="5" t="s">
        <v>55</v>
      </c>
      <c r="O260" s="5" t="b">
        <f t="shared" ca="1" si="0"/>
        <v>0</v>
      </c>
      <c r="P260" s="5" t="b">
        <f t="shared" ca="1" si="1"/>
        <v>1</v>
      </c>
      <c r="Q260" s="5"/>
      <c r="R260" s="5"/>
      <c r="S260" s="5"/>
      <c r="T260" s="5"/>
      <c r="U260" s="5"/>
      <c r="V260" s="5"/>
      <c r="W260" s="5"/>
      <c r="X260" s="5"/>
      <c r="Y260" s="5"/>
      <c r="Z260" s="5"/>
      <c r="AA260" s="5"/>
      <c r="AB260" s="5"/>
      <c r="AC260" s="5"/>
      <c r="AD260" s="5"/>
      <c r="AE260" s="5"/>
    </row>
    <row r="261" spans="1:31" ht="23.25" customHeight="1">
      <c r="A261" s="5" t="s">
        <v>18752</v>
      </c>
      <c r="B261" s="5" t="s">
        <v>18754</v>
      </c>
      <c r="C261" s="5" t="s">
        <v>27</v>
      </c>
      <c r="D261" s="5" t="s">
        <v>75</v>
      </c>
      <c r="E261" s="20" t="s">
        <v>45</v>
      </c>
      <c r="F261" s="7">
        <v>7</v>
      </c>
      <c r="G261" s="7">
        <v>16</v>
      </c>
      <c r="H261" s="5" t="s">
        <v>536</v>
      </c>
      <c r="I261" s="5" t="s">
        <v>125</v>
      </c>
      <c r="J261" s="5" t="s">
        <v>2544</v>
      </c>
      <c r="K261" s="5" t="s">
        <v>18756</v>
      </c>
      <c r="L261" s="5" t="s">
        <v>18757</v>
      </c>
      <c r="M261" s="5" t="s">
        <v>53</v>
      </c>
      <c r="N261" s="5" t="s">
        <v>55</v>
      </c>
      <c r="O261" s="5" t="b">
        <f t="shared" ca="1" si="0"/>
        <v>0</v>
      </c>
      <c r="P261" s="5" t="b">
        <f t="shared" ca="1" si="1"/>
        <v>1</v>
      </c>
      <c r="Q261" s="5"/>
      <c r="R261" s="5"/>
      <c r="S261" s="5"/>
      <c r="T261" s="5"/>
      <c r="U261" s="5"/>
      <c r="V261" s="5"/>
      <c r="W261" s="5"/>
      <c r="X261" s="5"/>
      <c r="Y261" s="5"/>
      <c r="Z261" s="5"/>
      <c r="AA261" s="5"/>
      <c r="AB261" s="5"/>
      <c r="AC261" s="5"/>
      <c r="AD261" s="5"/>
      <c r="AE261" s="5"/>
    </row>
    <row r="262" spans="1:31" ht="23.25" customHeight="1">
      <c r="A262" s="5" t="s">
        <v>18049</v>
      </c>
      <c r="B262" s="5" t="s">
        <v>18759</v>
      </c>
      <c r="C262" s="5" t="s">
        <v>170</v>
      </c>
      <c r="D262" s="5" t="s">
        <v>390</v>
      </c>
      <c r="E262" s="20" t="s">
        <v>45</v>
      </c>
      <c r="F262" s="7">
        <v>7</v>
      </c>
      <c r="G262" s="7">
        <v>12</v>
      </c>
      <c r="H262" s="5" t="s">
        <v>957</v>
      </c>
      <c r="I262" s="5" t="s">
        <v>31</v>
      </c>
      <c r="J262" s="5" t="s">
        <v>14834</v>
      </c>
      <c r="K262" s="5" t="s">
        <v>18762</v>
      </c>
      <c r="L262" s="5" t="s">
        <v>18766</v>
      </c>
      <c r="M262" s="5" t="s">
        <v>42</v>
      </c>
      <c r="N262" s="5" t="s">
        <v>89</v>
      </c>
      <c r="O262" s="5" t="b">
        <f t="shared" ca="1" si="0"/>
        <v>0</v>
      </c>
      <c r="P262" s="5" t="b">
        <f t="shared" ca="1" si="1"/>
        <v>1</v>
      </c>
      <c r="Q262" s="5"/>
      <c r="R262" s="5"/>
      <c r="S262" s="5"/>
      <c r="T262" s="5"/>
      <c r="U262" s="5"/>
      <c r="V262" s="5"/>
      <c r="W262" s="5"/>
      <c r="X262" s="5"/>
      <c r="Y262" s="5"/>
      <c r="Z262" s="5"/>
      <c r="AA262" s="5"/>
      <c r="AB262" s="5"/>
      <c r="AC262" s="5"/>
      <c r="AD262" s="5"/>
      <c r="AE262" s="5"/>
    </row>
    <row r="263" spans="1:31" ht="23.25" customHeight="1">
      <c r="A263" s="5" t="s">
        <v>18773</v>
      </c>
      <c r="B263" s="5" t="s">
        <v>18774</v>
      </c>
      <c r="C263" s="5" t="s">
        <v>27</v>
      </c>
      <c r="D263" s="5" t="s">
        <v>47</v>
      </c>
      <c r="E263" s="20" t="s">
        <v>45</v>
      </c>
      <c r="F263" s="7">
        <v>7</v>
      </c>
      <c r="G263" s="7">
        <v>12</v>
      </c>
      <c r="H263" s="5" t="s">
        <v>957</v>
      </c>
      <c r="I263" s="7" t="s">
        <v>24</v>
      </c>
      <c r="J263" s="5" t="s">
        <v>686</v>
      </c>
      <c r="K263" s="9" t="s">
        <v>47</v>
      </c>
      <c r="L263" s="5" t="s">
        <v>18776</v>
      </c>
      <c r="M263" s="5" t="s">
        <v>53</v>
      </c>
      <c r="N263" s="5" t="s">
        <v>38</v>
      </c>
      <c r="O263" s="5" t="b">
        <f t="shared" ca="1" si="0"/>
        <v>0</v>
      </c>
      <c r="P263" s="5" t="b">
        <f t="shared" ca="1" si="1"/>
        <v>1</v>
      </c>
      <c r="Q263" s="5"/>
      <c r="R263" s="5"/>
      <c r="S263" s="5"/>
      <c r="T263" s="5"/>
      <c r="U263" s="5"/>
      <c r="V263" s="5"/>
      <c r="W263" s="5"/>
      <c r="X263" s="5"/>
      <c r="Y263" s="5"/>
      <c r="Z263" s="5"/>
      <c r="AA263" s="5"/>
      <c r="AB263" s="5"/>
      <c r="AC263" s="5"/>
      <c r="AD263" s="5"/>
      <c r="AE263" s="5"/>
    </row>
    <row r="264" spans="1:31" ht="23.25" customHeight="1">
      <c r="A264" s="5" t="s">
        <v>13020</v>
      </c>
      <c r="B264" s="5" t="s">
        <v>18780</v>
      </c>
      <c r="C264" s="5" t="s">
        <v>41</v>
      </c>
      <c r="D264" s="5" t="s">
        <v>114</v>
      </c>
      <c r="E264" s="20" t="s">
        <v>45</v>
      </c>
      <c r="F264" s="7">
        <v>7</v>
      </c>
      <c r="G264" s="7">
        <v>10</v>
      </c>
      <c r="H264" s="5" t="s">
        <v>979</v>
      </c>
      <c r="I264" s="5" t="s">
        <v>31</v>
      </c>
      <c r="J264" s="5" t="s">
        <v>999</v>
      </c>
      <c r="K264" s="5" t="s">
        <v>18781</v>
      </c>
      <c r="L264" s="5" t="s">
        <v>18782</v>
      </c>
      <c r="M264" s="5" t="s">
        <v>37</v>
      </c>
      <c r="N264" s="5" t="s">
        <v>55</v>
      </c>
      <c r="O264" s="5" t="b">
        <f t="shared" ca="1" si="0"/>
        <v>0</v>
      </c>
      <c r="P264" s="5" t="b">
        <f t="shared" ca="1" si="1"/>
        <v>1</v>
      </c>
      <c r="Q264" s="5"/>
      <c r="R264" s="5"/>
      <c r="S264" s="5"/>
      <c r="T264" s="5"/>
      <c r="U264" s="5"/>
      <c r="V264" s="5"/>
      <c r="W264" s="5"/>
      <c r="X264" s="5"/>
      <c r="Y264" s="5"/>
      <c r="Z264" s="5"/>
      <c r="AA264" s="5"/>
      <c r="AB264" s="5"/>
      <c r="AC264" s="5"/>
      <c r="AD264" s="5"/>
      <c r="AE264" s="5"/>
    </row>
    <row r="265" spans="1:31" ht="23.25" customHeight="1">
      <c r="A265" s="5" t="s">
        <v>11592</v>
      </c>
      <c r="B265" s="5" t="s">
        <v>11593</v>
      </c>
      <c r="C265" s="5" t="s">
        <v>41</v>
      </c>
      <c r="D265" s="5" t="s">
        <v>47</v>
      </c>
      <c r="E265" s="20" t="s">
        <v>29</v>
      </c>
      <c r="F265" s="7">
        <v>7</v>
      </c>
      <c r="G265" s="7">
        <v>9</v>
      </c>
      <c r="H265" s="5" t="s">
        <v>7518</v>
      </c>
      <c r="I265" s="5" t="s">
        <v>125</v>
      </c>
      <c r="J265" s="5" t="s">
        <v>106</v>
      </c>
      <c r="K265" s="5" t="s">
        <v>11596</v>
      </c>
      <c r="L265" s="5" t="s">
        <v>11598</v>
      </c>
      <c r="M265" s="5" t="s">
        <v>167</v>
      </c>
      <c r="N265" s="5" t="s">
        <v>237</v>
      </c>
      <c r="O265" s="5" t="b">
        <f t="shared" ca="1" si="0"/>
        <v>0</v>
      </c>
      <c r="P265" s="5" t="b">
        <f t="shared" ca="1" si="1"/>
        <v>1</v>
      </c>
      <c r="Q265" s="5"/>
      <c r="R265" s="5"/>
      <c r="S265" s="5"/>
      <c r="T265" s="5"/>
      <c r="U265" s="5"/>
      <c r="V265" s="5"/>
      <c r="W265" s="5"/>
      <c r="X265" s="5"/>
      <c r="Y265" s="5"/>
      <c r="Z265" s="5"/>
      <c r="AA265" s="5"/>
      <c r="AB265" s="5"/>
      <c r="AC265" s="5"/>
      <c r="AD265" s="5"/>
      <c r="AE265" s="5"/>
    </row>
    <row r="266" spans="1:31" ht="23.25" customHeight="1">
      <c r="A266" s="5" t="s">
        <v>10010</v>
      </c>
      <c r="B266" s="5" t="s">
        <v>11606</v>
      </c>
      <c r="C266" s="5" t="s">
        <v>170</v>
      </c>
      <c r="D266" s="5" t="s">
        <v>171</v>
      </c>
      <c r="E266" s="20" t="s">
        <v>29</v>
      </c>
      <c r="F266" s="7">
        <v>7</v>
      </c>
      <c r="G266" s="7">
        <v>9</v>
      </c>
      <c r="H266" s="5" t="s">
        <v>7518</v>
      </c>
      <c r="I266" s="5" t="s">
        <v>125</v>
      </c>
      <c r="J266" s="5" t="s">
        <v>57</v>
      </c>
      <c r="K266" s="5" t="s">
        <v>11607</v>
      </c>
      <c r="L266" s="5" t="s">
        <v>11608</v>
      </c>
      <c r="M266" s="5" t="s">
        <v>53</v>
      </c>
      <c r="N266" s="5" t="s">
        <v>55</v>
      </c>
      <c r="O266" s="5" t="b">
        <f t="shared" ca="1" si="0"/>
        <v>0</v>
      </c>
      <c r="P266" s="5" t="b">
        <f t="shared" ca="1" si="1"/>
        <v>1</v>
      </c>
      <c r="Q266" s="5"/>
      <c r="R266" s="5"/>
      <c r="S266" s="5"/>
      <c r="T266" s="5"/>
      <c r="U266" s="5"/>
      <c r="V266" s="5"/>
      <c r="W266" s="5"/>
      <c r="X266" s="5"/>
      <c r="Y266" s="5"/>
      <c r="Z266" s="5"/>
      <c r="AA266" s="5"/>
      <c r="AB266" s="5"/>
      <c r="AC266" s="5"/>
      <c r="AD266" s="5"/>
      <c r="AE266" s="5"/>
    </row>
    <row r="267" spans="1:31" ht="23.25" customHeight="1">
      <c r="A267" s="5" t="s">
        <v>18801</v>
      </c>
      <c r="B267" s="5" t="s">
        <v>18802</v>
      </c>
      <c r="C267" s="5" t="s">
        <v>41</v>
      </c>
      <c r="D267" s="5" t="s">
        <v>874</v>
      </c>
      <c r="E267" s="20" t="s">
        <v>45</v>
      </c>
      <c r="F267" s="7">
        <v>7</v>
      </c>
      <c r="G267" s="7">
        <v>9</v>
      </c>
      <c r="H267" s="5" t="s">
        <v>7518</v>
      </c>
      <c r="I267" s="5" t="s">
        <v>108</v>
      </c>
      <c r="J267" s="5" t="s">
        <v>430</v>
      </c>
      <c r="K267" s="5" t="s">
        <v>18804</v>
      </c>
      <c r="L267" s="5" t="s">
        <v>18805</v>
      </c>
      <c r="M267" s="5" t="s">
        <v>100</v>
      </c>
      <c r="N267" s="5" t="s">
        <v>271</v>
      </c>
      <c r="O267" s="5" t="b">
        <f t="shared" ca="1" si="0"/>
        <v>0</v>
      </c>
      <c r="P267" s="5" t="b">
        <f t="shared" ca="1" si="1"/>
        <v>1</v>
      </c>
      <c r="Q267" s="5"/>
      <c r="R267" s="5"/>
      <c r="S267" s="5"/>
      <c r="T267" s="5"/>
      <c r="U267" s="5"/>
      <c r="V267" s="5"/>
      <c r="W267" s="5"/>
      <c r="X267" s="5"/>
      <c r="Y267" s="5"/>
      <c r="Z267" s="5"/>
      <c r="AA267" s="5"/>
      <c r="AB267" s="5"/>
      <c r="AC267" s="5"/>
      <c r="AD267" s="5"/>
      <c r="AE267" s="5"/>
    </row>
    <row r="268" spans="1:31" ht="23.25" customHeight="1">
      <c r="A268" s="5" t="s">
        <v>18809</v>
      </c>
      <c r="B268" s="5" t="s">
        <v>18810</v>
      </c>
      <c r="C268" s="5" t="s">
        <v>170</v>
      </c>
      <c r="D268" s="5" t="s">
        <v>342</v>
      </c>
      <c r="E268" s="20" t="s">
        <v>29</v>
      </c>
      <c r="F268" s="7">
        <v>7</v>
      </c>
      <c r="G268" s="7">
        <v>8</v>
      </c>
      <c r="H268" s="5" t="s">
        <v>4100</v>
      </c>
      <c r="I268" s="7" t="s">
        <v>24</v>
      </c>
      <c r="J268" s="5" t="s">
        <v>224</v>
      </c>
      <c r="K268" s="9" t="s">
        <v>47</v>
      </c>
      <c r="L268" s="5" t="s">
        <v>18813</v>
      </c>
      <c r="M268" s="5" t="s">
        <v>53</v>
      </c>
      <c r="N268" s="5" t="s">
        <v>405</v>
      </c>
      <c r="O268" s="5" t="b">
        <f t="shared" ca="1" si="0"/>
        <v>0</v>
      </c>
      <c r="P268" s="5" t="b">
        <f t="shared" ca="1" si="1"/>
        <v>1</v>
      </c>
      <c r="Q268" s="5"/>
      <c r="R268" s="5"/>
      <c r="S268" s="5"/>
      <c r="T268" s="5"/>
      <c r="U268" s="5"/>
      <c r="V268" s="5"/>
      <c r="W268" s="5"/>
      <c r="X268" s="5"/>
      <c r="Y268" s="5"/>
      <c r="Z268" s="5"/>
      <c r="AA268" s="5"/>
      <c r="AB268" s="5"/>
      <c r="AC268" s="5"/>
      <c r="AD268" s="5"/>
      <c r="AE268" s="5"/>
    </row>
    <row r="269" spans="1:31" ht="23.25" customHeight="1">
      <c r="A269" s="5" t="s">
        <v>10325</v>
      </c>
      <c r="B269" s="5" t="s">
        <v>11625</v>
      </c>
      <c r="C269" s="5" t="s">
        <v>27</v>
      </c>
      <c r="D269" s="5" t="s">
        <v>85</v>
      </c>
      <c r="E269" s="20" t="s">
        <v>45</v>
      </c>
      <c r="F269" s="7">
        <v>8</v>
      </c>
      <c r="G269" s="7">
        <v>14</v>
      </c>
      <c r="H269" s="5" t="s">
        <v>1392</v>
      </c>
      <c r="I269" s="5" t="s">
        <v>31</v>
      </c>
      <c r="J269" s="5" t="s">
        <v>2797</v>
      </c>
      <c r="K269" s="5" t="s">
        <v>7002</v>
      </c>
      <c r="L269" s="5" t="s">
        <v>11628</v>
      </c>
      <c r="M269" s="5" t="s">
        <v>167</v>
      </c>
      <c r="N269" s="5" t="s">
        <v>55</v>
      </c>
      <c r="O269" s="5" t="b">
        <f t="shared" ca="1" si="0"/>
        <v>0</v>
      </c>
      <c r="P269" s="5" t="b">
        <f t="shared" ca="1" si="1"/>
        <v>1</v>
      </c>
      <c r="Q269" s="5"/>
      <c r="R269" s="5"/>
      <c r="S269" s="5"/>
      <c r="T269" s="5"/>
      <c r="U269" s="5"/>
      <c r="V269" s="5"/>
      <c r="W269" s="5"/>
      <c r="X269" s="5"/>
      <c r="Y269" s="5"/>
      <c r="Z269" s="5"/>
      <c r="AA269" s="5"/>
      <c r="AB269" s="5"/>
      <c r="AC269" s="5"/>
      <c r="AD269" s="5"/>
      <c r="AE269" s="5"/>
    </row>
    <row r="270" spans="1:31" ht="23.25" customHeight="1">
      <c r="A270" s="5" t="s">
        <v>11647</v>
      </c>
      <c r="B270" s="5" t="s">
        <v>229</v>
      </c>
      <c r="C270" s="5" t="s">
        <v>27</v>
      </c>
      <c r="D270" s="5" t="s">
        <v>80</v>
      </c>
      <c r="E270" s="20" t="s">
        <v>919</v>
      </c>
      <c r="F270" s="7">
        <v>8</v>
      </c>
      <c r="G270" s="7">
        <v>12</v>
      </c>
      <c r="H270" s="5" t="s">
        <v>852</v>
      </c>
      <c r="I270" s="7" t="s">
        <v>24</v>
      </c>
      <c r="J270" s="5" t="s">
        <v>57</v>
      </c>
      <c r="K270" s="5" t="s">
        <v>233</v>
      </c>
      <c r="L270" s="5" t="s">
        <v>11648</v>
      </c>
      <c r="M270" s="5" t="s">
        <v>167</v>
      </c>
      <c r="N270" s="5" t="s">
        <v>237</v>
      </c>
      <c r="O270" s="5" t="b">
        <f t="shared" ca="1" si="0"/>
        <v>0</v>
      </c>
      <c r="P270" s="5" t="b">
        <f t="shared" ca="1" si="1"/>
        <v>1</v>
      </c>
      <c r="Q270" s="5"/>
      <c r="R270" s="5"/>
      <c r="S270" s="5"/>
      <c r="T270" s="5"/>
      <c r="U270" s="5"/>
      <c r="V270" s="5"/>
      <c r="W270" s="5"/>
      <c r="X270" s="5"/>
      <c r="Y270" s="5"/>
      <c r="Z270" s="5"/>
      <c r="AA270" s="5"/>
      <c r="AB270" s="5"/>
      <c r="AC270" s="5"/>
      <c r="AD270" s="5"/>
      <c r="AE270" s="5"/>
    </row>
    <row r="271" spans="1:31" ht="23.25" customHeight="1">
      <c r="A271" s="5" t="s">
        <v>9556</v>
      </c>
      <c r="B271" s="5" t="s">
        <v>1879</v>
      </c>
      <c r="C271" s="5" t="s">
        <v>170</v>
      </c>
      <c r="D271" s="5" t="s">
        <v>390</v>
      </c>
      <c r="E271" s="20" t="s">
        <v>29</v>
      </c>
      <c r="F271" s="7">
        <v>8</v>
      </c>
      <c r="G271" s="7">
        <v>15</v>
      </c>
      <c r="H271" s="5" t="s">
        <v>65</v>
      </c>
      <c r="I271" s="5" t="s">
        <v>31</v>
      </c>
      <c r="J271" s="5" t="s">
        <v>1741</v>
      </c>
      <c r="K271" s="5" t="s">
        <v>11633</v>
      </c>
      <c r="L271" s="5" t="s">
        <v>11634</v>
      </c>
      <c r="M271" s="5" t="s">
        <v>53</v>
      </c>
      <c r="N271" s="5" t="s">
        <v>405</v>
      </c>
      <c r="O271" s="5" t="b">
        <f t="shared" ca="1" si="0"/>
        <v>0</v>
      </c>
      <c r="P271" s="5" t="b">
        <f t="shared" ca="1" si="1"/>
        <v>1</v>
      </c>
      <c r="Q271" s="5"/>
      <c r="R271" s="5"/>
      <c r="S271" s="5"/>
      <c r="T271" s="5"/>
      <c r="U271" s="5"/>
      <c r="V271" s="5"/>
      <c r="W271" s="5"/>
      <c r="X271" s="5"/>
      <c r="Y271" s="5"/>
      <c r="Z271" s="5"/>
      <c r="AA271" s="5"/>
      <c r="AB271" s="5"/>
      <c r="AC271" s="5"/>
      <c r="AD271" s="5"/>
      <c r="AE271" s="5"/>
    </row>
    <row r="272" spans="1:31" ht="23.25" customHeight="1">
      <c r="A272" s="5" t="s">
        <v>11641</v>
      </c>
      <c r="B272" s="5" t="s">
        <v>11642</v>
      </c>
      <c r="C272" s="5" t="s">
        <v>27</v>
      </c>
      <c r="D272" s="5" t="s">
        <v>212</v>
      </c>
      <c r="E272" s="20" t="s">
        <v>45</v>
      </c>
      <c r="F272" s="7">
        <v>8</v>
      </c>
      <c r="G272" s="7">
        <v>10</v>
      </c>
      <c r="H272" s="5" t="s">
        <v>30</v>
      </c>
      <c r="I272" s="5" t="s">
        <v>31</v>
      </c>
      <c r="J272" s="5" t="s">
        <v>57</v>
      </c>
      <c r="K272" s="5" t="s">
        <v>5625</v>
      </c>
      <c r="L272" s="5" t="s">
        <v>11643</v>
      </c>
      <c r="M272" s="5" t="s">
        <v>100</v>
      </c>
      <c r="N272" s="5" t="s">
        <v>55</v>
      </c>
      <c r="O272" s="5" t="b">
        <f t="shared" ca="1" si="0"/>
        <v>0</v>
      </c>
      <c r="P272" s="5" t="b">
        <f t="shared" ca="1" si="1"/>
        <v>1</v>
      </c>
      <c r="Q272" s="5"/>
      <c r="R272" s="5"/>
      <c r="S272" s="5"/>
      <c r="T272" s="5"/>
      <c r="U272" s="5"/>
      <c r="V272" s="5"/>
      <c r="W272" s="5"/>
      <c r="X272" s="5"/>
      <c r="Y272" s="5"/>
      <c r="Z272" s="5"/>
      <c r="AA272" s="5"/>
      <c r="AB272" s="5"/>
      <c r="AC272" s="5"/>
      <c r="AD272" s="5"/>
      <c r="AE272" s="5"/>
    </row>
    <row r="273" spans="1:31" ht="23.25" customHeight="1">
      <c r="A273" s="5" t="s">
        <v>10839</v>
      </c>
      <c r="B273" s="5" t="s">
        <v>11654</v>
      </c>
      <c r="C273" s="5" t="s">
        <v>41</v>
      </c>
      <c r="D273" s="5" t="s">
        <v>448</v>
      </c>
      <c r="E273" s="20" t="s">
        <v>29</v>
      </c>
      <c r="F273" s="7">
        <v>8</v>
      </c>
      <c r="G273" s="7">
        <v>15</v>
      </c>
      <c r="H273" s="5" t="s">
        <v>65</v>
      </c>
      <c r="I273" s="7" t="s">
        <v>24</v>
      </c>
      <c r="J273" s="5" t="s">
        <v>187</v>
      </c>
      <c r="K273" s="5" t="s">
        <v>11655</v>
      </c>
      <c r="L273" s="5" t="s">
        <v>11656</v>
      </c>
      <c r="M273" s="5" t="s">
        <v>53</v>
      </c>
      <c r="N273" s="5" t="s">
        <v>55</v>
      </c>
      <c r="O273" s="5" t="b">
        <f t="shared" ca="1" si="0"/>
        <v>0</v>
      </c>
      <c r="P273" s="5" t="b">
        <f t="shared" ca="1" si="1"/>
        <v>1</v>
      </c>
      <c r="Q273" s="5"/>
      <c r="R273" s="5"/>
      <c r="S273" s="5"/>
      <c r="T273" s="5"/>
      <c r="U273" s="5"/>
      <c r="V273" s="5"/>
      <c r="W273" s="5"/>
      <c r="X273" s="5"/>
      <c r="Y273" s="5"/>
      <c r="Z273" s="5"/>
      <c r="AA273" s="5"/>
      <c r="AB273" s="5"/>
      <c r="AC273" s="5"/>
      <c r="AD273" s="5"/>
      <c r="AE273" s="5"/>
    </row>
    <row r="274" spans="1:31" ht="23.25" customHeight="1">
      <c r="A274" s="5" t="s">
        <v>9556</v>
      </c>
      <c r="B274" s="5" t="s">
        <v>11691</v>
      </c>
      <c r="C274" s="5" t="s">
        <v>170</v>
      </c>
      <c r="D274" s="5" t="s">
        <v>390</v>
      </c>
      <c r="E274" s="20" t="s">
        <v>29</v>
      </c>
      <c r="F274" s="7">
        <v>8</v>
      </c>
      <c r="G274" s="7">
        <v>15</v>
      </c>
      <c r="H274" s="5" t="s">
        <v>65</v>
      </c>
      <c r="I274" s="5" t="s">
        <v>31</v>
      </c>
      <c r="J274" s="5" t="s">
        <v>663</v>
      </c>
      <c r="K274" s="5" t="s">
        <v>11693</v>
      </c>
      <c r="L274" s="5" t="s">
        <v>11694</v>
      </c>
      <c r="M274" s="5" t="s">
        <v>100</v>
      </c>
      <c r="N274" s="5" t="s">
        <v>55</v>
      </c>
      <c r="O274" s="5" t="b">
        <f t="shared" ca="1" si="0"/>
        <v>0</v>
      </c>
      <c r="P274" s="5" t="b">
        <f t="shared" ca="1" si="1"/>
        <v>1</v>
      </c>
      <c r="Q274" s="5"/>
      <c r="R274" s="5"/>
      <c r="S274" s="5"/>
      <c r="T274" s="5"/>
      <c r="U274" s="5"/>
      <c r="V274" s="5"/>
      <c r="W274" s="5"/>
      <c r="X274" s="5"/>
      <c r="Y274" s="5"/>
      <c r="Z274" s="5"/>
      <c r="AA274" s="5"/>
      <c r="AB274" s="5"/>
      <c r="AC274" s="5"/>
      <c r="AD274" s="5"/>
      <c r="AE274" s="5"/>
    </row>
    <row r="275" spans="1:31" ht="23.25" customHeight="1">
      <c r="A275" s="5" t="s">
        <v>11714</v>
      </c>
      <c r="B275" s="5" t="s">
        <v>11715</v>
      </c>
      <c r="C275" s="5" t="s">
        <v>27</v>
      </c>
      <c r="D275" s="5" t="s">
        <v>850</v>
      </c>
      <c r="E275" s="20" t="s">
        <v>45</v>
      </c>
      <c r="F275" s="7">
        <v>8</v>
      </c>
      <c r="G275" s="7">
        <v>20</v>
      </c>
      <c r="H275" s="5" t="s">
        <v>178</v>
      </c>
      <c r="I275" s="5" t="s">
        <v>108</v>
      </c>
      <c r="J275" s="5" t="s">
        <v>110</v>
      </c>
      <c r="K275" s="5" t="s">
        <v>11717</v>
      </c>
      <c r="L275" s="5" t="s">
        <v>11718</v>
      </c>
      <c r="M275" s="5" t="s">
        <v>100</v>
      </c>
      <c r="N275" s="5" t="s">
        <v>55</v>
      </c>
      <c r="O275" s="5" t="b">
        <f t="shared" ca="1" si="0"/>
        <v>0</v>
      </c>
      <c r="P275" s="5" t="b">
        <f t="shared" ca="1" si="1"/>
        <v>1</v>
      </c>
      <c r="Q275" s="5"/>
      <c r="R275" s="5"/>
      <c r="S275" s="5"/>
      <c r="T275" s="5"/>
      <c r="U275" s="5"/>
      <c r="V275" s="5"/>
      <c r="W275" s="5"/>
      <c r="X275" s="5"/>
      <c r="Y275" s="5"/>
      <c r="Z275" s="5"/>
      <c r="AA275" s="5"/>
      <c r="AB275" s="5"/>
      <c r="AC275" s="5"/>
      <c r="AD275" s="5"/>
      <c r="AE275" s="5"/>
    </row>
    <row r="276" spans="1:31" ht="23.25" customHeight="1">
      <c r="A276" s="5" t="s">
        <v>11754</v>
      </c>
      <c r="B276" s="5" t="s">
        <v>2786</v>
      </c>
      <c r="C276" s="5" t="s">
        <v>20</v>
      </c>
      <c r="D276" s="5" t="s">
        <v>1173</v>
      </c>
      <c r="E276" s="20" t="s">
        <v>45</v>
      </c>
      <c r="F276" s="7">
        <v>8</v>
      </c>
      <c r="G276" s="7">
        <v>10</v>
      </c>
      <c r="H276" s="5" t="s">
        <v>30</v>
      </c>
      <c r="I276" s="7" t="s">
        <v>24</v>
      </c>
      <c r="J276" s="5" t="s">
        <v>444</v>
      </c>
      <c r="K276" s="9" t="s">
        <v>47</v>
      </c>
      <c r="L276" s="5" t="s">
        <v>11755</v>
      </c>
      <c r="M276" s="5" t="s">
        <v>42</v>
      </c>
      <c r="N276" s="5" t="s">
        <v>55</v>
      </c>
      <c r="O276" s="5" t="b">
        <f t="shared" ca="1" si="0"/>
        <v>0</v>
      </c>
      <c r="P276" s="5" t="b">
        <f t="shared" ca="1" si="1"/>
        <v>1</v>
      </c>
      <c r="Q276" s="5"/>
      <c r="R276" s="5"/>
      <c r="S276" s="5"/>
      <c r="T276" s="5"/>
      <c r="U276" s="5"/>
      <c r="V276" s="5"/>
      <c r="W276" s="5"/>
      <c r="X276" s="5"/>
      <c r="Y276" s="5"/>
      <c r="Z276" s="5"/>
      <c r="AA276" s="5"/>
      <c r="AB276" s="5"/>
      <c r="AC276" s="5"/>
      <c r="AD276" s="5"/>
      <c r="AE276" s="5"/>
    </row>
    <row r="277" spans="1:31" ht="23.25" customHeight="1">
      <c r="A277" s="5" t="s">
        <v>11739</v>
      </c>
      <c r="B277" s="5" t="s">
        <v>9880</v>
      </c>
      <c r="C277" s="5" t="s">
        <v>20</v>
      </c>
      <c r="D277" s="5" t="s">
        <v>47</v>
      </c>
      <c r="E277" s="20" t="s">
        <v>29</v>
      </c>
      <c r="F277" s="7">
        <v>8</v>
      </c>
      <c r="G277" s="7">
        <v>15</v>
      </c>
      <c r="H277" s="5" t="s">
        <v>65</v>
      </c>
      <c r="I277" s="5" t="s">
        <v>108</v>
      </c>
      <c r="J277" s="5" t="s">
        <v>1053</v>
      </c>
      <c r="K277" s="5" t="s">
        <v>9881</v>
      </c>
      <c r="L277" s="5" t="s">
        <v>11740</v>
      </c>
      <c r="M277" s="5" t="s">
        <v>53</v>
      </c>
      <c r="N277" s="5" t="s">
        <v>55</v>
      </c>
      <c r="O277" s="5" t="b">
        <f t="shared" ca="1" si="0"/>
        <v>0</v>
      </c>
      <c r="P277" s="5" t="b">
        <f t="shared" ca="1" si="1"/>
        <v>1</v>
      </c>
      <c r="Q277" s="5"/>
      <c r="R277" s="5"/>
      <c r="S277" s="5"/>
      <c r="T277" s="5"/>
      <c r="U277" s="5"/>
      <c r="V277" s="5"/>
      <c r="W277" s="5"/>
      <c r="X277" s="5"/>
      <c r="Y277" s="5"/>
      <c r="Z277" s="5"/>
      <c r="AA277" s="5"/>
      <c r="AB277" s="5"/>
      <c r="AC277" s="5"/>
      <c r="AD277" s="5"/>
      <c r="AE277" s="5"/>
    </row>
    <row r="278" spans="1:31" ht="23.25" customHeight="1">
      <c r="A278" s="5" t="s">
        <v>9997</v>
      </c>
      <c r="B278" s="5" t="s">
        <v>3212</v>
      </c>
      <c r="C278" s="5" t="s">
        <v>170</v>
      </c>
      <c r="D278" s="5" t="s">
        <v>47</v>
      </c>
      <c r="E278" s="20" t="s">
        <v>29</v>
      </c>
      <c r="F278" s="7">
        <v>8</v>
      </c>
      <c r="G278" s="7">
        <v>20</v>
      </c>
      <c r="H278" s="5" t="s">
        <v>178</v>
      </c>
      <c r="I278" s="5" t="s">
        <v>108</v>
      </c>
      <c r="J278" s="5" t="s">
        <v>48</v>
      </c>
      <c r="K278" s="5" t="s">
        <v>9999</v>
      </c>
      <c r="L278" s="5" t="s">
        <v>10000</v>
      </c>
      <c r="M278" s="5" t="s">
        <v>53</v>
      </c>
      <c r="N278" s="5" t="s">
        <v>55</v>
      </c>
      <c r="O278" s="5" t="b">
        <f t="shared" ca="1" si="0"/>
        <v>0</v>
      </c>
      <c r="P278" s="5" t="b">
        <f t="shared" ca="1" si="1"/>
        <v>1</v>
      </c>
      <c r="Q278" s="5"/>
      <c r="R278" s="5"/>
      <c r="S278" s="5"/>
      <c r="T278" s="5"/>
      <c r="U278" s="5"/>
      <c r="V278" s="5"/>
      <c r="W278" s="5"/>
      <c r="X278" s="5"/>
      <c r="Y278" s="5"/>
      <c r="Z278" s="5"/>
      <c r="AA278" s="5"/>
      <c r="AB278" s="5"/>
      <c r="AC278" s="5"/>
      <c r="AD278" s="5"/>
      <c r="AE278" s="5"/>
    </row>
    <row r="279" spans="1:31" ht="23.25" customHeight="1">
      <c r="A279" s="5" t="s">
        <v>9556</v>
      </c>
      <c r="B279" s="5" t="s">
        <v>1786</v>
      </c>
      <c r="C279" s="5" t="s">
        <v>41</v>
      </c>
      <c r="D279" s="5" t="s">
        <v>94</v>
      </c>
      <c r="E279" s="20" t="s">
        <v>45</v>
      </c>
      <c r="F279" s="7">
        <v>8</v>
      </c>
      <c r="G279" s="7">
        <v>13</v>
      </c>
      <c r="H279" s="5" t="s">
        <v>107</v>
      </c>
      <c r="I279" s="7" t="s">
        <v>24</v>
      </c>
      <c r="J279" s="5" t="s">
        <v>48</v>
      </c>
      <c r="K279" s="5" t="s">
        <v>11735</v>
      </c>
      <c r="L279" s="5" t="s">
        <v>11736</v>
      </c>
      <c r="M279" s="5" t="s">
        <v>42</v>
      </c>
      <c r="N279" s="5" t="s">
        <v>38</v>
      </c>
      <c r="O279" s="5" t="b">
        <f t="shared" ca="1" si="0"/>
        <v>0</v>
      </c>
      <c r="P279" s="5" t="b">
        <f t="shared" ca="1" si="1"/>
        <v>1</v>
      </c>
      <c r="Q279" s="5"/>
      <c r="R279" s="5"/>
      <c r="S279" s="5"/>
      <c r="T279" s="5"/>
      <c r="U279" s="5"/>
      <c r="V279" s="5"/>
      <c r="W279" s="5"/>
      <c r="X279" s="5"/>
      <c r="Y279" s="5"/>
      <c r="Z279" s="5"/>
      <c r="AA279" s="5"/>
      <c r="AB279" s="5"/>
      <c r="AC279" s="5"/>
      <c r="AD279" s="5"/>
      <c r="AE279" s="5"/>
    </row>
    <row r="280" spans="1:31" ht="23.25" customHeight="1">
      <c r="A280" s="5" t="s">
        <v>10010</v>
      </c>
      <c r="B280" s="5" t="s">
        <v>11773</v>
      </c>
      <c r="C280" s="5" t="s">
        <v>20</v>
      </c>
      <c r="D280" s="5" t="s">
        <v>296</v>
      </c>
      <c r="E280" s="20" t="s">
        <v>45</v>
      </c>
      <c r="F280" s="7">
        <v>8</v>
      </c>
      <c r="G280" s="7">
        <v>16</v>
      </c>
      <c r="H280" s="5" t="s">
        <v>478</v>
      </c>
      <c r="I280" s="5" t="s">
        <v>31</v>
      </c>
      <c r="J280" s="5" t="s">
        <v>126</v>
      </c>
      <c r="K280" s="9" t="s">
        <v>47</v>
      </c>
      <c r="L280" s="5" t="s">
        <v>11775</v>
      </c>
      <c r="M280" s="5" t="s">
        <v>53</v>
      </c>
      <c r="N280" s="5" t="s">
        <v>55</v>
      </c>
      <c r="O280" s="5" t="b">
        <f t="shared" ca="1" si="0"/>
        <v>0</v>
      </c>
      <c r="P280" s="5" t="b">
        <f t="shared" ca="1" si="1"/>
        <v>1</v>
      </c>
      <c r="Q280" s="5"/>
      <c r="R280" s="5"/>
      <c r="S280" s="5"/>
      <c r="T280" s="5"/>
      <c r="U280" s="5"/>
      <c r="V280" s="5"/>
      <c r="W280" s="5"/>
      <c r="X280" s="5"/>
      <c r="Y280" s="5"/>
      <c r="Z280" s="5"/>
      <c r="AA280" s="5"/>
      <c r="AB280" s="5"/>
      <c r="AC280" s="5"/>
      <c r="AD280" s="5"/>
      <c r="AE280" s="5"/>
    </row>
    <row r="281" spans="1:31" ht="23.25" customHeight="1">
      <c r="A281" s="5" t="s">
        <v>11724</v>
      </c>
      <c r="B281" s="5" t="s">
        <v>11725</v>
      </c>
      <c r="C281" s="5" t="s">
        <v>27</v>
      </c>
      <c r="D281" s="5" t="s">
        <v>85</v>
      </c>
      <c r="E281" s="20" t="s">
        <v>45</v>
      </c>
      <c r="F281" s="7">
        <v>8</v>
      </c>
      <c r="G281" s="7">
        <v>15</v>
      </c>
      <c r="H281" s="5" t="s">
        <v>65</v>
      </c>
      <c r="I281" s="5" t="s">
        <v>108</v>
      </c>
      <c r="J281" s="5" t="s">
        <v>134</v>
      </c>
      <c r="K281" s="5" t="s">
        <v>1001</v>
      </c>
      <c r="L281" s="5" t="s">
        <v>11726</v>
      </c>
      <c r="M281" s="5" t="s">
        <v>53</v>
      </c>
      <c r="N281" s="5" t="s">
        <v>55</v>
      </c>
      <c r="O281" s="5" t="b">
        <f t="shared" ca="1" si="0"/>
        <v>0</v>
      </c>
      <c r="P281" s="5" t="b">
        <f t="shared" ca="1" si="1"/>
        <v>1</v>
      </c>
      <c r="Q281" s="5"/>
      <c r="R281" s="5"/>
      <c r="S281" s="5"/>
      <c r="T281" s="5"/>
      <c r="U281" s="5"/>
      <c r="V281" s="5"/>
      <c r="W281" s="5"/>
      <c r="X281" s="5"/>
      <c r="Y281" s="5"/>
      <c r="Z281" s="5"/>
      <c r="AA281" s="5"/>
      <c r="AB281" s="5"/>
      <c r="AC281" s="5"/>
      <c r="AD281" s="5"/>
      <c r="AE281" s="5"/>
    </row>
    <row r="282" spans="1:31" ht="23.25" customHeight="1">
      <c r="A282" s="5" t="s">
        <v>11744</v>
      </c>
      <c r="B282" s="5" t="s">
        <v>11745</v>
      </c>
      <c r="C282" s="5" t="s">
        <v>27</v>
      </c>
      <c r="D282" s="5" t="s">
        <v>575</v>
      </c>
      <c r="E282" s="20" t="s">
        <v>29</v>
      </c>
      <c r="F282" s="7">
        <v>8</v>
      </c>
      <c r="G282" s="7">
        <v>15</v>
      </c>
      <c r="H282" s="5" t="s">
        <v>65</v>
      </c>
      <c r="I282" s="5" t="s">
        <v>108</v>
      </c>
      <c r="J282" s="5" t="s">
        <v>1423</v>
      </c>
      <c r="K282" s="5" t="s">
        <v>11747</v>
      </c>
      <c r="L282" s="5" t="s">
        <v>11750</v>
      </c>
      <c r="M282" s="5" t="s">
        <v>53</v>
      </c>
      <c r="N282" s="5" t="s">
        <v>38</v>
      </c>
      <c r="O282" s="5" t="b">
        <f t="shared" ca="1" si="0"/>
        <v>0</v>
      </c>
      <c r="P282" s="5" t="b">
        <f t="shared" ca="1" si="1"/>
        <v>1</v>
      </c>
      <c r="Q282" s="5"/>
      <c r="R282" s="5"/>
      <c r="S282" s="5"/>
      <c r="T282" s="5"/>
      <c r="U282" s="5"/>
      <c r="V282" s="5"/>
      <c r="W282" s="5"/>
      <c r="X282" s="5"/>
      <c r="Y282" s="5"/>
      <c r="Z282" s="5"/>
      <c r="AA282" s="5"/>
      <c r="AB282" s="5"/>
      <c r="AC282" s="5"/>
      <c r="AD282" s="5"/>
      <c r="AE282" s="5"/>
    </row>
    <row r="283" spans="1:31" ht="23.25" customHeight="1">
      <c r="A283" s="5" t="s">
        <v>11759</v>
      </c>
      <c r="B283" s="5" t="s">
        <v>1545</v>
      </c>
      <c r="C283" s="5" t="s">
        <v>20</v>
      </c>
      <c r="D283" s="5" t="s">
        <v>1173</v>
      </c>
      <c r="E283" s="20" t="s">
        <v>45</v>
      </c>
      <c r="F283" s="7">
        <v>8</v>
      </c>
      <c r="G283" s="7">
        <v>16</v>
      </c>
      <c r="H283" s="5" t="s">
        <v>478</v>
      </c>
      <c r="I283" s="5" t="s">
        <v>108</v>
      </c>
      <c r="J283" s="5" t="s">
        <v>57</v>
      </c>
      <c r="K283" s="5" t="s">
        <v>11760</v>
      </c>
      <c r="L283" s="5" t="s">
        <v>11761</v>
      </c>
      <c r="M283" s="5" t="s">
        <v>37</v>
      </c>
      <c r="N283" s="5" t="s">
        <v>1117</v>
      </c>
      <c r="O283" s="5" t="b">
        <f t="shared" ca="1" si="0"/>
        <v>0</v>
      </c>
      <c r="P283" s="5" t="b">
        <f t="shared" ca="1" si="1"/>
        <v>1</v>
      </c>
      <c r="Q283" s="5"/>
      <c r="R283" s="5"/>
      <c r="S283" s="5"/>
      <c r="T283" s="5"/>
      <c r="U283" s="5"/>
      <c r="V283" s="5"/>
      <c r="W283" s="5"/>
      <c r="X283" s="5"/>
      <c r="Y283" s="5"/>
      <c r="Z283" s="5"/>
      <c r="AA283" s="5"/>
      <c r="AB283" s="5"/>
      <c r="AC283" s="5"/>
      <c r="AD283" s="5"/>
      <c r="AE283" s="5"/>
    </row>
    <row r="284" spans="1:31" ht="23.25" customHeight="1">
      <c r="A284" s="5" t="s">
        <v>11788</v>
      </c>
      <c r="B284" s="5" t="s">
        <v>11789</v>
      </c>
      <c r="C284" s="5" t="s">
        <v>170</v>
      </c>
      <c r="D284" s="5" t="s">
        <v>47</v>
      </c>
      <c r="E284" s="20" t="s">
        <v>29</v>
      </c>
      <c r="F284" s="7">
        <v>8</v>
      </c>
      <c r="G284" s="7">
        <v>10</v>
      </c>
      <c r="H284" s="5" t="s">
        <v>30</v>
      </c>
      <c r="I284" s="5" t="s">
        <v>31</v>
      </c>
      <c r="J284" s="5" t="s">
        <v>1877</v>
      </c>
      <c r="K284" s="5" t="s">
        <v>11790</v>
      </c>
      <c r="L284" s="5" t="s">
        <v>11791</v>
      </c>
      <c r="M284" s="5" t="s">
        <v>53</v>
      </c>
      <c r="N284" s="5" t="s">
        <v>38</v>
      </c>
      <c r="O284" s="5" t="b">
        <f t="shared" ca="1" si="0"/>
        <v>0</v>
      </c>
      <c r="P284" s="5" t="b">
        <f t="shared" ca="1" si="1"/>
        <v>1</v>
      </c>
      <c r="Q284" s="5"/>
      <c r="R284" s="5"/>
      <c r="S284" s="5"/>
      <c r="T284" s="5"/>
      <c r="U284" s="5"/>
      <c r="V284" s="5"/>
      <c r="W284" s="5"/>
      <c r="X284" s="5"/>
      <c r="Y284" s="5"/>
      <c r="Z284" s="5"/>
      <c r="AA284" s="5"/>
      <c r="AB284" s="5"/>
      <c r="AC284" s="5"/>
      <c r="AD284" s="5"/>
      <c r="AE284" s="5"/>
    </row>
    <row r="285" spans="1:31" ht="23.25" customHeight="1">
      <c r="A285" s="5" t="s">
        <v>9556</v>
      </c>
      <c r="B285" s="5" t="s">
        <v>11841</v>
      </c>
      <c r="C285" s="5" t="s">
        <v>41</v>
      </c>
      <c r="D285" s="5" t="s">
        <v>94</v>
      </c>
      <c r="E285" s="20" t="s">
        <v>45</v>
      </c>
      <c r="F285" s="7">
        <v>8</v>
      </c>
      <c r="G285" s="7">
        <v>12</v>
      </c>
      <c r="H285" s="5" t="s">
        <v>852</v>
      </c>
      <c r="I285" s="5" t="s">
        <v>31</v>
      </c>
      <c r="J285" s="5" t="s">
        <v>76</v>
      </c>
      <c r="K285" s="5" t="s">
        <v>11842</v>
      </c>
      <c r="L285" s="5" t="s">
        <v>11843</v>
      </c>
      <c r="M285" s="5" t="s">
        <v>53</v>
      </c>
      <c r="N285" s="5" t="s">
        <v>55</v>
      </c>
      <c r="O285" s="5" t="b">
        <f t="shared" ca="1" si="0"/>
        <v>0</v>
      </c>
      <c r="P285" s="5" t="b">
        <f t="shared" ca="1" si="1"/>
        <v>1</v>
      </c>
      <c r="Q285" s="5"/>
      <c r="R285" s="5"/>
      <c r="S285" s="5"/>
      <c r="T285" s="5"/>
      <c r="U285" s="5"/>
      <c r="V285" s="5"/>
      <c r="W285" s="5"/>
      <c r="X285" s="5"/>
      <c r="Y285" s="5"/>
      <c r="Z285" s="5"/>
      <c r="AA285" s="5"/>
      <c r="AB285" s="5"/>
      <c r="AC285" s="5"/>
      <c r="AD285" s="5"/>
      <c r="AE285" s="5"/>
    </row>
    <row r="286" spans="1:31" ht="23.25" customHeight="1">
      <c r="A286" s="5" t="s">
        <v>9556</v>
      </c>
      <c r="B286" s="5" t="s">
        <v>10337</v>
      </c>
      <c r="C286" s="5" t="s">
        <v>41</v>
      </c>
      <c r="D286" s="5" t="s">
        <v>375</v>
      </c>
      <c r="E286" s="20" t="s">
        <v>29</v>
      </c>
      <c r="F286" s="7">
        <v>8</v>
      </c>
      <c r="G286" s="7">
        <v>10</v>
      </c>
      <c r="H286" s="5" t="s">
        <v>30</v>
      </c>
      <c r="I286" s="5" t="s">
        <v>31</v>
      </c>
      <c r="J286" s="5" t="s">
        <v>4234</v>
      </c>
      <c r="K286" s="5" t="s">
        <v>11829</v>
      </c>
      <c r="L286" s="5" t="s">
        <v>11832</v>
      </c>
      <c r="M286" s="5" t="s">
        <v>37</v>
      </c>
      <c r="N286" s="5" t="s">
        <v>55</v>
      </c>
      <c r="O286" s="5" t="b">
        <f t="shared" ca="1" si="0"/>
        <v>0</v>
      </c>
      <c r="P286" s="5" t="b">
        <f t="shared" ca="1" si="1"/>
        <v>1</v>
      </c>
      <c r="Q286" s="5"/>
      <c r="R286" s="5"/>
      <c r="S286" s="5"/>
      <c r="T286" s="5"/>
      <c r="U286" s="5"/>
      <c r="V286" s="5"/>
      <c r="W286" s="5"/>
      <c r="X286" s="5"/>
      <c r="Y286" s="5"/>
      <c r="Z286" s="5"/>
      <c r="AA286" s="5"/>
      <c r="AB286" s="5"/>
      <c r="AC286" s="5"/>
      <c r="AD286" s="5"/>
      <c r="AE286" s="5"/>
    </row>
    <row r="287" spans="1:31" ht="23.25" customHeight="1">
      <c r="A287" s="5" t="s">
        <v>11793</v>
      </c>
      <c r="B287" s="5" t="s">
        <v>11794</v>
      </c>
      <c r="C287" s="5" t="s">
        <v>170</v>
      </c>
      <c r="D287" s="5" t="s">
        <v>342</v>
      </c>
      <c r="E287" s="20" t="s">
        <v>45</v>
      </c>
      <c r="F287" s="7">
        <v>8</v>
      </c>
      <c r="G287" s="7">
        <v>12</v>
      </c>
      <c r="H287" s="5" t="s">
        <v>852</v>
      </c>
      <c r="I287" s="7" t="s">
        <v>24</v>
      </c>
      <c r="J287" s="5" t="s">
        <v>1505</v>
      </c>
      <c r="K287" s="5" t="s">
        <v>11797</v>
      </c>
      <c r="L287" s="5" t="s">
        <v>11798</v>
      </c>
      <c r="M287" s="5" t="s">
        <v>42</v>
      </c>
      <c r="N287" s="5" t="s">
        <v>55</v>
      </c>
      <c r="O287" s="5" t="b">
        <f t="shared" ca="1" si="0"/>
        <v>0</v>
      </c>
      <c r="P287" s="5" t="b">
        <f t="shared" ca="1" si="1"/>
        <v>1</v>
      </c>
      <c r="Q287" s="5"/>
      <c r="R287" s="5"/>
      <c r="S287" s="5"/>
      <c r="T287" s="5"/>
      <c r="U287" s="5"/>
      <c r="V287" s="5"/>
      <c r="W287" s="5"/>
      <c r="X287" s="5"/>
      <c r="Y287" s="5"/>
      <c r="Z287" s="5"/>
      <c r="AA287" s="5"/>
      <c r="AB287" s="5"/>
      <c r="AC287" s="5"/>
      <c r="AD287" s="5"/>
      <c r="AE287" s="5"/>
    </row>
    <row r="288" spans="1:31" ht="23.25" customHeight="1">
      <c r="A288" s="5" t="s">
        <v>11814</v>
      </c>
      <c r="B288" s="5" t="s">
        <v>11815</v>
      </c>
      <c r="C288" s="5" t="s">
        <v>41</v>
      </c>
      <c r="D288" s="5" t="s">
        <v>47</v>
      </c>
      <c r="E288" s="20" t="s">
        <v>29</v>
      </c>
      <c r="F288" s="7">
        <v>8</v>
      </c>
      <c r="G288" s="7">
        <v>15</v>
      </c>
      <c r="H288" s="5" t="s">
        <v>65</v>
      </c>
      <c r="I288" s="5" t="s">
        <v>108</v>
      </c>
      <c r="J288" s="5" t="s">
        <v>48</v>
      </c>
      <c r="K288" s="5" t="s">
        <v>11816</v>
      </c>
      <c r="L288" s="5" t="s">
        <v>11817</v>
      </c>
      <c r="M288" s="5" t="s">
        <v>167</v>
      </c>
      <c r="N288" s="5" t="s">
        <v>237</v>
      </c>
      <c r="O288" s="5" t="b">
        <f t="shared" ca="1" si="0"/>
        <v>0</v>
      </c>
      <c r="P288" s="5" t="b">
        <f t="shared" ca="1" si="1"/>
        <v>1</v>
      </c>
      <c r="Q288" s="5"/>
      <c r="R288" s="5"/>
      <c r="S288" s="5"/>
      <c r="T288" s="5"/>
      <c r="U288" s="5"/>
      <c r="V288" s="5"/>
      <c r="W288" s="5"/>
      <c r="X288" s="5"/>
      <c r="Y288" s="5"/>
      <c r="Z288" s="5"/>
      <c r="AA288" s="5"/>
      <c r="AB288" s="5"/>
      <c r="AC288" s="5"/>
      <c r="AD288" s="5"/>
      <c r="AE288" s="5"/>
    </row>
    <row r="289" spans="1:31" ht="23.25" customHeight="1">
      <c r="A289" s="5" t="s">
        <v>11808</v>
      </c>
      <c r="B289" s="5" t="s">
        <v>8122</v>
      </c>
      <c r="C289" s="5" t="s">
        <v>170</v>
      </c>
      <c r="D289" s="5" t="s">
        <v>378</v>
      </c>
      <c r="E289" s="20" t="s">
        <v>29</v>
      </c>
      <c r="F289" s="7">
        <v>8</v>
      </c>
      <c r="G289" s="7">
        <v>15</v>
      </c>
      <c r="H289" s="5" t="s">
        <v>65</v>
      </c>
      <c r="I289" s="5" t="s">
        <v>31</v>
      </c>
      <c r="J289" s="5" t="s">
        <v>8123</v>
      </c>
      <c r="K289" s="5" t="s">
        <v>11809</v>
      </c>
      <c r="L289" s="5" t="s">
        <v>11810</v>
      </c>
      <c r="M289" s="5" t="s">
        <v>100</v>
      </c>
      <c r="N289" s="5" t="s">
        <v>55</v>
      </c>
      <c r="O289" s="5" t="b">
        <f t="shared" ca="1" si="0"/>
        <v>0</v>
      </c>
      <c r="P289" s="5" t="b">
        <f t="shared" ca="1" si="1"/>
        <v>1</v>
      </c>
      <c r="Q289" s="5"/>
      <c r="R289" s="5"/>
      <c r="S289" s="5"/>
      <c r="T289" s="5"/>
      <c r="U289" s="5"/>
      <c r="V289" s="5"/>
      <c r="W289" s="5"/>
      <c r="X289" s="5"/>
      <c r="Y289" s="5"/>
      <c r="Z289" s="5"/>
      <c r="AA289" s="5"/>
      <c r="AB289" s="5"/>
      <c r="AC289" s="5"/>
      <c r="AD289" s="5"/>
      <c r="AE289" s="5"/>
    </row>
    <row r="290" spans="1:31" ht="23.25" customHeight="1">
      <c r="A290" s="5" t="s">
        <v>10325</v>
      </c>
      <c r="B290" s="5" t="s">
        <v>11822</v>
      </c>
      <c r="C290" s="5" t="s">
        <v>170</v>
      </c>
      <c r="D290" s="5" t="s">
        <v>390</v>
      </c>
      <c r="E290" s="20" t="s">
        <v>45</v>
      </c>
      <c r="F290" s="7">
        <v>8</v>
      </c>
      <c r="G290" s="7">
        <v>15</v>
      </c>
      <c r="H290" s="5" t="s">
        <v>65</v>
      </c>
      <c r="I290" s="5" t="s">
        <v>108</v>
      </c>
      <c r="J290" s="5" t="s">
        <v>1075</v>
      </c>
      <c r="K290" s="5" t="s">
        <v>11825</v>
      </c>
      <c r="L290" s="5" t="s">
        <v>11826</v>
      </c>
      <c r="M290" s="5" t="s">
        <v>53</v>
      </c>
      <c r="N290" s="5" t="s">
        <v>55</v>
      </c>
      <c r="O290" s="5" t="b">
        <f t="shared" ca="1" si="0"/>
        <v>0</v>
      </c>
      <c r="P290" s="5" t="b">
        <f t="shared" ca="1" si="1"/>
        <v>1</v>
      </c>
      <c r="Q290" s="5"/>
      <c r="R290" s="5"/>
      <c r="S290" s="5"/>
      <c r="T290" s="5"/>
      <c r="U290" s="5"/>
      <c r="V290" s="5"/>
      <c r="W290" s="5"/>
      <c r="X290" s="5"/>
      <c r="Y290" s="5"/>
      <c r="Z290" s="5"/>
      <c r="AA290" s="5"/>
      <c r="AB290" s="5"/>
      <c r="AC290" s="5"/>
      <c r="AD290" s="5"/>
      <c r="AE290" s="5"/>
    </row>
    <row r="291" spans="1:31" ht="23.25" customHeight="1">
      <c r="A291" s="5" t="s">
        <v>9556</v>
      </c>
      <c r="B291" s="5" t="s">
        <v>3508</v>
      </c>
      <c r="C291" s="5" t="s">
        <v>20</v>
      </c>
      <c r="D291" s="5" t="s">
        <v>1616</v>
      </c>
      <c r="E291" s="20" t="s">
        <v>29</v>
      </c>
      <c r="F291" s="7">
        <v>8</v>
      </c>
      <c r="G291" s="7">
        <v>12</v>
      </c>
      <c r="H291" s="5" t="s">
        <v>852</v>
      </c>
      <c r="I291" s="5" t="s">
        <v>108</v>
      </c>
      <c r="J291" s="5" t="s">
        <v>110</v>
      </c>
      <c r="K291" s="5" t="s">
        <v>11857</v>
      </c>
      <c r="L291" s="5" t="s">
        <v>11858</v>
      </c>
      <c r="M291" s="5" t="s">
        <v>100</v>
      </c>
      <c r="N291" s="5" t="s">
        <v>55</v>
      </c>
      <c r="O291" s="5" t="b">
        <f t="shared" ca="1" si="0"/>
        <v>0</v>
      </c>
      <c r="P291" s="5" t="b">
        <f t="shared" ca="1" si="1"/>
        <v>1</v>
      </c>
      <c r="Q291" s="5"/>
      <c r="R291" s="5"/>
      <c r="S291" s="5"/>
      <c r="T291" s="5"/>
      <c r="U291" s="5"/>
      <c r="V291" s="5"/>
      <c r="W291" s="5"/>
      <c r="X291" s="5"/>
      <c r="Y291" s="5"/>
      <c r="Z291" s="5"/>
      <c r="AA291" s="5"/>
      <c r="AB291" s="5"/>
      <c r="AC291" s="5"/>
      <c r="AD291" s="5"/>
      <c r="AE291" s="5"/>
    </row>
    <row r="292" spans="1:31" ht="23.25" customHeight="1">
      <c r="A292" s="5" t="s">
        <v>11695</v>
      </c>
      <c r="B292" s="5" t="s">
        <v>8191</v>
      </c>
      <c r="C292" s="5" t="s">
        <v>170</v>
      </c>
      <c r="D292" s="5" t="s">
        <v>378</v>
      </c>
      <c r="E292" s="20" t="s">
        <v>45</v>
      </c>
      <c r="F292" s="7">
        <v>8</v>
      </c>
      <c r="G292" s="7">
        <v>12</v>
      </c>
      <c r="H292" s="5" t="s">
        <v>852</v>
      </c>
      <c r="I292" s="5" t="s">
        <v>108</v>
      </c>
      <c r="J292" s="5" t="s">
        <v>48</v>
      </c>
      <c r="K292" s="5" t="s">
        <v>8192</v>
      </c>
      <c r="L292" s="5" t="s">
        <v>11696</v>
      </c>
      <c r="M292" s="5" t="s">
        <v>53</v>
      </c>
      <c r="N292" s="5" t="s">
        <v>405</v>
      </c>
      <c r="O292" s="5" t="b">
        <f t="shared" ca="1" si="0"/>
        <v>0</v>
      </c>
      <c r="P292" s="5" t="b">
        <f t="shared" ca="1" si="1"/>
        <v>1</v>
      </c>
      <c r="Q292" s="5"/>
      <c r="R292" s="5"/>
      <c r="S292" s="5"/>
      <c r="T292" s="5"/>
      <c r="U292" s="5"/>
      <c r="V292" s="5"/>
      <c r="W292" s="5"/>
      <c r="X292" s="5"/>
      <c r="Y292" s="5"/>
      <c r="Z292" s="5"/>
      <c r="AA292" s="5"/>
      <c r="AB292" s="5"/>
      <c r="AC292" s="5"/>
      <c r="AD292" s="5"/>
      <c r="AE292" s="5"/>
    </row>
    <row r="293" spans="1:31" ht="23.25" customHeight="1">
      <c r="A293" s="5" t="s">
        <v>9556</v>
      </c>
      <c r="B293" s="5" t="s">
        <v>11730</v>
      </c>
      <c r="C293" s="5" t="s">
        <v>170</v>
      </c>
      <c r="D293" s="5" t="s">
        <v>390</v>
      </c>
      <c r="E293" s="20" t="s">
        <v>45</v>
      </c>
      <c r="F293" s="7">
        <v>8</v>
      </c>
      <c r="G293" s="7">
        <v>15</v>
      </c>
      <c r="H293" s="5" t="s">
        <v>65</v>
      </c>
      <c r="I293" s="5" t="s">
        <v>31</v>
      </c>
      <c r="J293" s="5" t="s">
        <v>430</v>
      </c>
      <c r="K293" s="5" t="s">
        <v>11731</v>
      </c>
      <c r="L293" s="5" t="s">
        <v>11732</v>
      </c>
      <c r="M293" s="5" t="s">
        <v>648</v>
      </c>
      <c r="N293" s="5" t="s">
        <v>237</v>
      </c>
      <c r="O293" s="5" t="b">
        <f t="shared" ca="1" si="0"/>
        <v>0</v>
      </c>
      <c r="P293" s="5" t="b">
        <f t="shared" ca="1" si="1"/>
        <v>1</v>
      </c>
      <c r="Q293" s="5"/>
      <c r="R293" s="5"/>
      <c r="S293" s="5"/>
      <c r="T293" s="5"/>
      <c r="U293" s="5"/>
      <c r="V293" s="5"/>
      <c r="W293" s="5"/>
      <c r="X293" s="5"/>
      <c r="Y293" s="5"/>
      <c r="Z293" s="5"/>
      <c r="AA293" s="5"/>
      <c r="AB293" s="5"/>
      <c r="AC293" s="5"/>
      <c r="AD293" s="5"/>
      <c r="AE293" s="5"/>
    </row>
    <row r="294" spans="1:31" ht="23.25" customHeight="1">
      <c r="A294" s="5" t="s">
        <v>9556</v>
      </c>
      <c r="B294" s="5" t="s">
        <v>11802</v>
      </c>
      <c r="C294" s="5" t="s">
        <v>27</v>
      </c>
      <c r="D294" s="5" t="s">
        <v>85</v>
      </c>
      <c r="E294" s="20" t="s">
        <v>45</v>
      </c>
      <c r="F294" s="7">
        <v>8</v>
      </c>
      <c r="G294" s="7">
        <v>16</v>
      </c>
      <c r="H294" s="5" t="s">
        <v>478</v>
      </c>
      <c r="I294" s="5" t="s">
        <v>108</v>
      </c>
      <c r="J294" s="5" t="s">
        <v>68</v>
      </c>
      <c r="K294" s="5" t="s">
        <v>11803</v>
      </c>
      <c r="L294" s="5" t="s">
        <v>11805</v>
      </c>
      <c r="M294" s="5" t="s">
        <v>53</v>
      </c>
      <c r="N294" s="5" t="s">
        <v>55</v>
      </c>
      <c r="O294" s="5" t="b">
        <f t="shared" ca="1" si="0"/>
        <v>0</v>
      </c>
      <c r="P294" s="5" t="b">
        <f t="shared" ca="1" si="1"/>
        <v>1</v>
      </c>
      <c r="Q294" s="5"/>
      <c r="R294" s="5"/>
      <c r="S294" s="5"/>
      <c r="T294" s="5"/>
      <c r="U294" s="5"/>
      <c r="V294" s="5"/>
      <c r="W294" s="5"/>
      <c r="X294" s="5"/>
      <c r="Y294" s="5"/>
      <c r="Z294" s="5"/>
      <c r="AA294" s="5"/>
      <c r="AB294" s="5"/>
      <c r="AC294" s="5"/>
      <c r="AD294" s="5"/>
      <c r="AE294" s="5"/>
    </row>
    <row r="295" spans="1:31" ht="23.25" customHeight="1">
      <c r="A295" s="5" t="s">
        <v>9556</v>
      </c>
      <c r="B295" s="5" t="s">
        <v>11947</v>
      </c>
      <c r="C295" s="5" t="s">
        <v>170</v>
      </c>
      <c r="D295" s="5" t="s">
        <v>390</v>
      </c>
      <c r="E295" s="20" t="s">
        <v>45</v>
      </c>
      <c r="F295" s="7">
        <v>8</v>
      </c>
      <c r="G295" s="7">
        <v>15</v>
      </c>
      <c r="H295" s="5" t="s">
        <v>65</v>
      </c>
      <c r="I295" s="5" t="s">
        <v>31</v>
      </c>
      <c r="J295" s="5" t="s">
        <v>11948</v>
      </c>
      <c r="K295" s="5" t="s">
        <v>11949</v>
      </c>
      <c r="L295" s="12" t="s">
        <v>47</v>
      </c>
      <c r="M295" s="5" t="s">
        <v>37</v>
      </c>
      <c r="N295" s="5" t="s">
        <v>55</v>
      </c>
      <c r="O295" s="5" t="b">
        <f t="shared" ca="1" si="0"/>
        <v>0</v>
      </c>
      <c r="P295" s="5" t="b">
        <f t="shared" ca="1" si="1"/>
        <v>1</v>
      </c>
      <c r="Q295" s="5"/>
      <c r="R295" s="5"/>
      <c r="S295" s="5"/>
      <c r="T295" s="5"/>
      <c r="U295" s="5"/>
      <c r="V295" s="5"/>
      <c r="W295" s="5"/>
      <c r="X295" s="5"/>
      <c r="Y295" s="5"/>
      <c r="Z295" s="5"/>
      <c r="AA295" s="5"/>
      <c r="AB295" s="5"/>
      <c r="AC295" s="5"/>
      <c r="AD295" s="5"/>
      <c r="AE295" s="5"/>
    </row>
    <row r="296" spans="1:31" ht="23.25" customHeight="1">
      <c r="A296" s="5" t="s">
        <v>9556</v>
      </c>
      <c r="B296" s="5" t="s">
        <v>2117</v>
      </c>
      <c r="C296" s="5" t="s">
        <v>170</v>
      </c>
      <c r="D296" s="5" t="s">
        <v>390</v>
      </c>
      <c r="E296" s="20" t="s">
        <v>29</v>
      </c>
      <c r="F296" s="7">
        <v>8</v>
      </c>
      <c r="G296" s="7">
        <v>12</v>
      </c>
      <c r="H296" s="5" t="s">
        <v>852</v>
      </c>
      <c r="I296" s="5" t="s">
        <v>125</v>
      </c>
      <c r="J296" s="5" t="s">
        <v>48</v>
      </c>
      <c r="K296" s="5" t="s">
        <v>11934</v>
      </c>
      <c r="L296" s="5" t="s">
        <v>11935</v>
      </c>
      <c r="M296" s="5" t="s">
        <v>42</v>
      </c>
      <c r="N296" s="5" t="s">
        <v>55</v>
      </c>
      <c r="O296" s="5" t="b">
        <f t="shared" ca="1" si="0"/>
        <v>0</v>
      </c>
      <c r="P296" s="5" t="b">
        <f t="shared" ca="1" si="1"/>
        <v>1</v>
      </c>
      <c r="Q296" s="5"/>
      <c r="R296" s="5"/>
      <c r="S296" s="5"/>
      <c r="T296" s="5"/>
      <c r="U296" s="5"/>
      <c r="V296" s="5"/>
      <c r="W296" s="5"/>
      <c r="X296" s="5"/>
      <c r="Y296" s="5"/>
      <c r="Z296" s="5"/>
      <c r="AA296" s="5"/>
      <c r="AB296" s="5"/>
      <c r="AC296" s="5"/>
      <c r="AD296" s="5"/>
      <c r="AE296" s="5"/>
    </row>
    <row r="297" spans="1:31" ht="23.25" customHeight="1">
      <c r="A297" s="5" t="s">
        <v>11967</v>
      </c>
      <c r="B297" s="5" t="s">
        <v>11968</v>
      </c>
      <c r="C297" s="5" t="s">
        <v>27</v>
      </c>
      <c r="D297" s="5" t="s">
        <v>85</v>
      </c>
      <c r="E297" s="20" t="s">
        <v>29</v>
      </c>
      <c r="F297" s="7">
        <v>8</v>
      </c>
      <c r="G297" s="7">
        <v>15</v>
      </c>
      <c r="H297" s="5" t="s">
        <v>65</v>
      </c>
      <c r="I297" s="5" t="s">
        <v>31</v>
      </c>
      <c r="J297" s="5" t="s">
        <v>6273</v>
      </c>
      <c r="K297" s="5" t="s">
        <v>11969</v>
      </c>
      <c r="L297" s="5" t="s">
        <v>11970</v>
      </c>
      <c r="M297" s="5" t="s">
        <v>37</v>
      </c>
      <c r="N297" s="5" t="s">
        <v>55</v>
      </c>
      <c r="O297" s="5" t="b">
        <f t="shared" ca="1" si="0"/>
        <v>0</v>
      </c>
      <c r="P297" s="5" t="b">
        <f t="shared" ca="1" si="1"/>
        <v>1</v>
      </c>
      <c r="Q297" s="5"/>
      <c r="R297" s="5"/>
      <c r="S297" s="5"/>
      <c r="T297" s="5"/>
      <c r="U297" s="5"/>
      <c r="V297" s="5"/>
      <c r="W297" s="5"/>
      <c r="X297" s="5"/>
      <c r="Y297" s="5"/>
      <c r="Z297" s="5"/>
      <c r="AA297" s="5"/>
      <c r="AB297" s="5"/>
      <c r="AC297" s="5"/>
      <c r="AD297" s="5"/>
      <c r="AE297" s="5"/>
    </row>
    <row r="298" spans="1:31" ht="23.25" customHeight="1">
      <c r="A298" s="5" t="s">
        <v>11996</v>
      </c>
      <c r="B298" s="5" t="s">
        <v>11997</v>
      </c>
      <c r="C298" s="5" t="s">
        <v>27</v>
      </c>
      <c r="D298" s="5" t="s">
        <v>119</v>
      </c>
      <c r="E298" s="20" t="s">
        <v>29</v>
      </c>
      <c r="F298" s="7">
        <v>8</v>
      </c>
      <c r="G298" s="7">
        <v>10</v>
      </c>
      <c r="H298" s="5" t="s">
        <v>30</v>
      </c>
      <c r="I298" s="5" t="s">
        <v>31</v>
      </c>
      <c r="J298" s="5" t="s">
        <v>444</v>
      </c>
      <c r="K298" s="9" t="s">
        <v>47</v>
      </c>
      <c r="L298" s="5" t="s">
        <v>12000</v>
      </c>
      <c r="M298" s="5" t="s">
        <v>100</v>
      </c>
      <c r="N298" s="5" t="s">
        <v>55</v>
      </c>
      <c r="O298" s="5" t="b">
        <f t="shared" ca="1" si="0"/>
        <v>0</v>
      </c>
      <c r="P298" s="5" t="b">
        <f t="shared" ca="1" si="1"/>
        <v>1</v>
      </c>
      <c r="Q298" s="5"/>
      <c r="R298" s="5"/>
      <c r="S298" s="5"/>
      <c r="T298" s="5"/>
      <c r="U298" s="5"/>
      <c r="V298" s="5"/>
      <c r="W298" s="5"/>
      <c r="X298" s="5"/>
      <c r="Y298" s="5"/>
      <c r="Z298" s="5"/>
      <c r="AA298" s="5"/>
      <c r="AB298" s="5"/>
      <c r="AC298" s="5"/>
      <c r="AD298" s="5"/>
      <c r="AE298" s="5"/>
    </row>
    <row r="299" spans="1:31" ht="23.25" customHeight="1">
      <c r="A299" s="5" t="s">
        <v>9556</v>
      </c>
      <c r="B299" s="5" t="s">
        <v>12036</v>
      </c>
      <c r="C299" s="5" t="s">
        <v>41</v>
      </c>
      <c r="D299" s="5" t="s">
        <v>169</v>
      </c>
      <c r="E299" s="20" t="s">
        <v>45</v>
      </c>
      <c r="F299" s="7">
        <v>8</v>
      </c>
      <c r="G299" s="7">
        <v>13</v>
      </c>
      <c r="H299" s="5" t="s">
        <v>107</v>
      </c>
      <c r="I299" s="5" t="s">
        <v>31</v>
      </c>
      <c r="J299" s="5" t="s">
        <v>76</v>
      </c>
      <c r="K299" s="5" t="s">
        <v>12037</v>
      </c>
      <c r="L299" s="5" t="s">
        <v>12038</v>
      </c>
      <c r="M299" s="5" t="s">
        <v>37</v>
      </c>
      <c r="N299" s="5" t="s">
        <v>55</v>
      </c>
      <c r="O299" s="5" t="b">
        <f t="shared" ca="1" si="0"/>
        <v>0</v>
      </c>
      <c r="P299" s="5" t="b">
        <f t="shared" ca="1" si="1"/>
        <v>1</v>
      </c>
      <c r="Q299" s="5"/>
      <c r="R299" s="5"/>
      <c r="S299" s="5"/>
      <c r="T299" s="5"/>
      <c r="U299" s="5"/>
      <c r="V299" s="5"/>
      <c r="W299" s="5"/>
      <c r="X299" s="5"/>
      <c r="Y299" s="5"/>
      <c r="Z299" s="5"/>
      <c r="AA299" s="5"/>
      <c r="AB299" s="5"/>
      <c r="AC299" s="5"/>
      <c r="AD299" s="5"/>
      <c r="AE299" s="5"/>
    </row>
    <row r="300" spans="1:31" ht="23.25" customHeight="1">
      <c r="A300" s="5" t="s">
        <v>12063</v>
      </c>
      <c r="B300" s="5" t="s">
        <v>12064</v>
      </c>
      <c r="C300" s="5" t="s">
        <v>20</v>
      </c>
      <c r="D300" s="5" t="s">
        <v>47</v>
      </c>
      <c r="E300" s="20" t="s">
        <v>45</v>
      </c>
      <c r="F300" s="7">
        <v>8</v>
      </c>
      <c r="G300" s="7">
        <v>10</v>
      </c>
      <c r="H300" s="5" t="s">
        <v>30</v>
      </c>
      <c r="I300" s="7" t="s">
        <v>24</v>
      </c>
      <c r="J300" s="5" t="s">
        <v>4948</v>
      </c>
      <c r="K300" s="5" t="s">
        <v>12066</v>
      </c>
      <c r="L300" s="5" t="s">
        <v>12067</v>
      </c>
      <c r="M300" s="5" t="s">
        <v>100</v>
      </c>
      <c r="N300" s="5" t="s">
        <v>55</v>
      </c>
      <c r="O300" s="5" t="b">
        <f t="shared" ca="1" si="0"/>
        <v>0</v>
      </c>
      <c r="P300" s="5" t="b">
        <f t="shared" ca="1" si="1"/>
        <v>1</v>
      </c>
      <c r="Q300" s="5"/>
      <c r="R300" s="5"/>
      <c r="S300" s="5"/>
      <c r="T300" s="5"/>
      <c r="U300" s="5"/>
      <c r="V300" s="5"/>
      <c r="W300" s="5"/>
      <c r="X300" s="5"/>
      <c r="Y300" s="5"/>
      <c r="Z300" s="5"/>
      <c r="AA300" s="5"/>
      <c r="AB300" s="5"/>
      <c r="AC300" s="5"/>
      <c r="AD300" s="5"/>
      <c r="AE300" s="5"/>
    </row>
    <row r="301" spans="1:31" ht="23.25" customHeight="1">
      <c r="A301" s="5" t="s">
        <v>11861</v>
      </c>
      <c r="B301" s="5" t="s">
        <v>3830</v>
      </c>
      <c r="C301" s="5" t="s">
        <v>20</v>
      </c>
      <c r="D301" s="5" t="s">
        <v>3833</v>
      </c>
      <c r="E301" s="20" t="s">
        <v>45</v>
      </c>
      <c r="F301" s="7">
        <v>8</v>
      </c>
      <c r="G301" s="7">
        <v>15</v>
      </c>
      <c r="H301" s="5" t="s">
        <v>65</v>
      </c>
      <c r="I301" s="7" t="s">
        <v>24</v>
      </c>
      <c r="J301" s="5" t="s">
        <v>48</v>
      </c>
      <c r="K301" s="5" t="s">
        <v>11863</v>
      </c>
      <c r="L301" s="5" t="s">
        <v>11864</v>
      </c>
      <c r="M301" s="5" t="s">
        <v>37</v>
      </c>
      <c r="N301" s="5" t="s">
        <v>55</v>
      </c>
      <c r="O301" s="5" t="b">
        <f t="shared" ca="1" si="0"/>
        <v>0</v>
      </c>
      <c r="P301" s="5" t="b">
        <f t="shared" ca="1" si="1"/>
        <v>1</v>
      </c>
      <c r="Q301" s="5"/>
      <c r="R301" s="5"/>
      <c r="S301" s="5"/>
      <c r="T301" s="5"/>
      <c r="U301" s="5"/>
      <c r="V301" s="5"/>
      <c r="W301" s="5"/>
      <c r="X301" s="5"/>
      <c r="Y301" s="5"/>
      <c r="Z301" s="5"/>
      <c r="AA301" s="5"/>
      <c r="AB301" s="5"/>
      <c r="AC301" s="5"/>
      <c r="AD301" s="5"/>
      <c r="AE301" s="5"/>
    </row>
    <row r="302" spans="1:31" ht="23.25" customHeight="1">
      <c r="A302" s="5" t="s">
        <v>9556</v>
      </c>
      <c r="B302" s="5" t="s">
        <v>11880</v>
      </c>
      <c r="C302" s="5" t="s">
        <v>41</v>
      </c>
      <c r="D302" s="5" t="s">
        <v>47</v>
      </c>
      <c r="E302" s="20" t="s">
        <v>29</v>
      </c>
      <c r="F302" s="7">
        <v>8</v>
      </c>
      <c r="G302" s="7">
        <v>15</v>
      </c>
      <c r="H302" s="5" t="s">
        <v>65</v>
      </c>
      <c r="I302" s="5" t="s">
        <v>31</v>
      </c>
      <c r="J302" s="5" t="s">
        <v>110</v>
      </c>
      <c r="K302" s="5" t="s">
        <v>11882</v>
      </c>
      <c r="L302" s="5" t="s">
        <v>11884</v>
      </c>
      <c r="M302" s="5" t="s">
        <v>53</v>
      </c>
      <c r="N302" s="5" t="s">
        <v>55</v>
      </c>
      <c r="O302" s="5" t="b">
        <f t="shared" ca="1" si="0"/>
        <v>0</v>
      </c>
      <c r="P302" s="5" t="b">
        <f t="shared" ca="1" si="1"/>
        <v>1</v>
      </c>
      <c r="Q302" s="5"/>
      <c r="R302" s="5"/>
      <c r="S302" s="5"/>
      <c r="T302" s="5"/>
      <c r="U302" s="5"/>
      <c r="V302" s="5"/>
      <c r="W302" s="5"/>
      <c r="X302" s="5"/>
      <c r="Y302" s="5"/>
      <c r="Z302" s="5"/>
      <c r="AA302" s="5"/>
      <c r="AB302" s="5"/>
      <c r="AC302" s="5"/>
      <c r="AD302" s="5"/>
      <c r="AE302" s="5"/>
    </row>
    <row r="303" spans="1:31" ht="23.25" customHeight="1">
      <c r="A303" s="5" t="s">
        <v>11849</v>
      </c>
      <c r="B303" s="5" t="s">
        <v>11850</v>
      </c>
      <c r="C303" s="5" t="s">
        <v>41</v>
      </c>
      <c r="D303" s="5" t="s">
        <v>114</v>
      </c>
      <c r="E303" s="20" t="s">
        <v>45</v>
      </c>
      <c r="F303" s="7">
        <v>8</v>
      </c>
      <c r="G303" s="7">
        <v>12</v>
      </c>
      <c r="H303" s="5" t="s">
        <v>852</v>
      </c>
      <c r="I303" s="5" t="s">
        <v>108</v>
      </c>
      <c r="J303" s="5" t="s">
        <v>11851</v>
      </c>
      <c r="K303" s="5" t="s">
        <v>11852</v>
      </c>
      <c r="L303" s="5" t="s">
        <v>11853</v>
      </c>
      <c r="M303" s="5" t="s">
        <v>53</v>
      </c>
      <c r="N303" s="5" t="s">
        <v>55</v>
      </c>
      <c r="O303" s="5" t="b">
        <f t="shared" ca="1" si="0"/>
        <v>0</v>
      </c>
      <c r="P303" s="5" t="b">
        <f t="shared" ca="1" si="1"/>
        <v>1</v>
      </c>
      <c r="Q303" s="5"/>
      <c r="R303" s="5"/>
      <c r="S303" s="5"/>
      <c r="T303" s="5"/>
      <c r="U303" s="5"/>
      <c r="V303" s="5"/>
      <c r="W303" s="5"/>
      <c r="X303" s="5"/>
      <c r="Y303" s="5"/>
      <c r="Z303" s="5"/>
      <c r="AA303" s="5"/>
      <c r="AB303" s="5"/>
      <c r="AC303" s="5"/>
      <c r="AD303" s="5"/>
      <c r="AE303" s="5"/>
    </row>
    <row r="304" spans="1:31" ht="23.25" customHeight="1">
      <c r="A304" s="5" t="s">
        <v>11706</v>
      </c>
      <c r="B304" s="5" t="s">
        <v>6144</v>
      </c>
      <c r="C304" s="5" t="s">
        <v>27</v>
      </c>
      <c r="D304" s="5" t="s">
        <v>85</v>
      </c>
      <c r="E304" s="20" t="s">
        <v>45</v>
      </c>
      <c r="F304" s="7">
        <v>8</v>
      </c>
      <c r="G304" s="7">
        <v>20</v>
      </c>
      <c r="H304" s="5" t="s">
        <v>178</v>
      </c>
      <c r="I304" s="5" t="s">
        <v>31</v>
      </c>
      <c r="J304" s="5" t="s">
        <v>126</v>
      </c>
      <c r="K304" s="5" t="s">
        <v>11708</v>
      </c>
      <c r="L304" s="5" t="s">
        <v>11709</v>
      </c>
      <c r="M304" s="5" t="s">
        <v>100</v>
      </c>
      <c r="N304" s="5" t="s">
        <v>55</v>
      </c>
      <c r="O304" s="5" t="b">
        <f t="shared" ca="1" si="0"/>
        <v>0</v>
      </c>
      <c r="P304" s="5" t="b">
        <f t="shared" ca="1" si="1"/>
        <v>1</v>
      </c>
      <c r="Q304" s="5"/>
      <c r="R304" s="5"/>
      <c r="S304" s="5"/>
      <c r="T304" s="5"/>
      <c r="U304" s="5"/>
      <c r="V304" s="5"/>
      <c r="W304" s="5"/>
      <c r="X304" s="5"/>
      <c r="Y304" s="5"/>
      <c r="Z304" s="5"/>
      <c r="AA304" s="5"/>
      <c r="AB304" s="5"/>
      <c r="AC304" s="5"/>
      <c r="AD304" s="5"/>
      <c r="AE304" s="5"/>
    </row>
    <row r="305" spans="1:31" ht="23.25" customHeight="1">
      <c r="A305" s="5" t="s">
        <v>11869</v>
      </c>
      <c r="B305" s="5" t="s">
        <v>11870</v>
      </c>
      <c r="C305" s="5" t="s">
        <v>170</v>
      </c>
      <c r="D305" s="5" t="s">
        <v>435</v>
      </c>
      <c r="E305" s="20" t="s">
        <v>45</v>
      </c>
      <c r="F305" s="7">
        <v>8</v>
      </c>
      <c r="G305" s="7">
        <v>23</v>
      </c>
      <c r="H305" s="5" t="s">
        <v>11872</v>
      </c>
      <c r="I305" s="5" t="s">
        <v>125</v>
      </c>
      <c r="J305" s="5" t="s">
        <v>224</v>
      </c>
      <c r="K305" s="5" t="s">
        <v>11875</v>
      </c>
      <c r="L305" s="5" t="s">
        <v>11876</v>
      </c>
      <c r="M305" s="5" t="s">
        <v>1599</v>
      </c>
      <c r="N305" s="5" t="s">
        <v>405</v>
      </c>
      <c r="O305" s="5" t="b">
        <f t="shared" ca="1" si="0"/>
        <v>0</v>
      </c>
      <c r="P305" s="5" t="b">
        <f t="shared" ca="1" si="1"/>
        <v>1</v>
      </c>
      <c r="Q305" s="5"/>
      <c r="R305" s="5"/>
      <c r="S305" s="5"/>
      <c r="T305" s="5"/>
      <c r="U305" s="5"/>
      <c r="V305" s="5"/>
      <c r="W305" s="5"/>
      <c r="X305" s="5"/>
      <c r="Y305" s="5"/>
      <c r="Z305" s="5"/>
      <c r="AA305" s="5"/>
      <c r="AB305" s="5"/>
      <c r="AC305" s="5"/>
      <c r="AD305" s="5"/>
      <c r="AE305" s="5"/>
    </row>
    <row r="306" spans="1:31" ht="23.25" customHeight="1">
      <c r="A306" s="5" t="s">
        <v>11699</v>
      </c>
      <c r="B306" s="5" t="s">
        <v>11701</v>
      </c>
      <c r="C306" s="5" t="s">
        <v>170</v>
      </c>
      <c r="D306" s="5" t="s">
        <v>390</v>
      </c>
      <c r="E306" s="20" t="s">
        <v>45</v>
      </c>
      <c r="F306" s="7">
        <v>8</v>
      </c>
      <c r="G306" s="7">
        <v>12</v>
      </c>
      <c r="H306" s="5" t="s">
        <v>852</v>
      </c>
      <c r="I306" s="5" t="s">
        <v>125</v>
      </c>
      <c r="J306" s="5" t="s">
        <v>1505</v>
      </c>
      <c r="K306" s="5" t="s">
        <v>11704</v>
      </c>
      <c r="L306" s="5" t="s">
        <v>11705</v>
      </c>
      <c r="M306" s="5" t="s">
        <v>37</v>
      </c>
      <c r="N306" s="5" t="s">
        <v>55</v>
      </c>
      <c r="O306" s="5" t="b">
        <f t="shared" ca="1" si="0"/>
        <v>0</v>
      </c>
      <c r="P306" s="5" t="b">
        <f t="shared" ca="1" si="1"/>
        <v>1</v>
      </c>
      <c r="Q306" s="5"/>
      <c r="R306" s="5"/>
      <c r="S306" s="5"/>
      <c r="T306" s="5"/>
      <c r="U306" s="5"/>
      <c r="V306" s="5"/>
      <c r="W306" s="5"/>
      <c r="X306" s="5"/>
      <c r="Y306" s="5"/>
      <c r="Z306" s="5"/>
      <c r="AA306" s="5"/>
      <c r="AB306" s="5"/>
      <c r="AC306" s="5"/>
      <c r="AD306" s="5"/>
      <c r="AE306" s="5"/>
    </row>
    <row r="307" spans="1:31" ht="23.25" customHeight="1">
      <c r="A307" s="5" t="s">
        <v>9556</v>
      </c>
      <c r="B307" s="5" t="s">
        <v>4814</v>
      </c>
      <c r="C307" s="5" t="s">
        <v>20</v>
      </c>
      <c r="D307" s="5" t="s">
        <v>3833</v>
      </c>
      <c r="E307" s="20" t="s">
        <v>29</v>
      </c>
      <c r="F307" s="7">
        <v>8</v>
      </c>
      <c r="G307" s="7">
        <v>15</v>
      </c>
      <c r="H307" s="5" t="s">
        <v>65</v>
      </c>
      <c r="I307" s="5" t="s">
        <v>108</v>
      </c>
      <c r="J307" s="5" t="s">
        <v>3552</v>
      </c>
      <c r="K307" s="5" t="s">
        <v>4815</v>
      </c>
      <c r="L307" s="5" t="s">
        <v>11779</v>
      </c>
      <c r="M307" s="5" t="s">
        <v>42</v>
      </c>
      <c r="N307" s="5" t="s">
        <v>237</v>
      </c>
      <c r="O307" s="5" t="b">
        <f t="shared" ca="1" si="0"/>
        <v>0</v>
      </c>
      <c r="P307" s="5" t="b">
        <f t="shared" ca="1" si="1"/>
        <v>1</v>
      </c>
      <c r="Q307" s="5"/>
      <c r="R307" s="5"/>
      <c r="S307" s="5"/>
      <c r="T307" s="5"/>
      <c r="U307" s="5"/>
      <c r="V307" s="5"/>
      <c r="W307" s="5"/>
      <c r="X307" s="5"/>
      <c r="Y307" s="5"/>
      <c r="Z307" s="5"/>
      <c r="AA307" s="5"/>
      <c r="AB307" s="5"/>
      <c r="AC307" s="5"/>
      <c r="AD307" s="5"/>
      <c r="AE307" s="5"/>
    </row>
    <row r="308" spans="1:31" ht="23.25" customHeight="1">
      <c r="A308" s="5" t="s">
        <v>12137</v>
      </c>
      <c r="B308" s="5" t="s">
        <v>12138</v>
      </c>
      <c r="C308" s="5" t="s">
        <v>27</v>
      </c>
      <c r="D308" s="5" t="s">
        <v>575</v>
      </c>
      <c r="E308" s="20" t="s">
        <v>45</v>
      </c>
      <c r="F308" s="7">
        <v>8</v>
      </c>
      <c r="G308" s="7">
        <v>16</v>
      </c>
      <c r="H308" s="5" t="s">
        <v>478</v>
      </c>
      <c r="I308" s="5" t="s">
        <v>125</v>
      </c>
      <c r="J308" s="5" t="s">
        <v>686</v>
      </c>
      <c r="K308" s="5" t="s">
        <v>12140</v>
      </c>
      <c r="L308" s="5" t="s">
        <v>12141</v>
      </c>
      <c r="M308" s="5" t="s">
        <v>100</v>
      </c>
      <c r="N308" s="5" t="s">
        <v>271</v>
      </c>
      <c r="O308" s="5" t="b">
        <f t="shared" ca="1" si="0"/>
        <v>0</v>
      </c>
      <c r="P308" s="5" t="b">
        <f t="shared" ca="1" si="1"/>
        <v>1</v>
      </c>
      <c r="Q308" s="5"/>
      <c r="R308" s="5"/>
      <c r="S308" s="5"/>
      <c r="T308" s="5"/>
      <c r="U308" s="5"/>
      <c r="V308" s="5"/>
      <c r="W308" s="5"/>
      <c r="X308" s="5"/>
      <c r="Y308" s="5"/>
      <c r="Z308" s="5"/>
      <c r="AA308" s="5"/>
      <c r="AB308" s="5"/>
      <c r="AC308" s="5"/>
      <c r="AD308" s="5"/>
      <c r="AE308" s="5"/>
    </row>
    <row r="309" spans="1:31" ht="23.25" customHeight="1">
      <c r="A309" s="5" t="s">
        <v>9556</v>
      </c>
      <c r="B309" s="5" t="s">
        <v>12143</v>
      </c>
      <c r="C309" s="5" t="s">
        <v>20</v>
      </c>
      <c r="D309" s="5" t="s">
        <v>2637</v>
      </c>
      <c r="E309" s="20" t="s">
        <v>29</v>
      </c>
      <c r="F309" s="7">
        <v>8</v>
      </c>
      <c r="G309" s="7">
        <v>15</v>
      </c>
      <c r="H309" s="5" t="s">
        <v>65</v>
      </c>
      <c r="I309" s="5" t="s">
        <v>31</v>
      </c>
      <c r="J309" s="5" t="s">
        <v>633</v>
      </c>
      <c r="K309" s="9" t="s">
        <v>47</v>
      </c>
      <c r="L309" s="5" t="s">
        <v>12144</v>
      </c>
      <c r="M309" s="5" t="s">
        <v>37</v>
      </c>
      <c r="N309" s="5" t="s">
        <v>55</v>
      </c>
      <c r="O309" s="5" t="b">
        <f t="shared" ca="1" si="0"/>
        <v>0</v>
      </c>
      <c r="P309" s="5" t="b">
        <f t="shared" ca="1" si="1"/>
        <v>1</v>
      </c>
      <c r="Q309" s="5"/>
      <c r="R309" s="5"/>
      <c r="S309" s="5"/>
      <c r="T309" s="5"/>
      <c r="U309" s="5"/>
      <c r="V309" s="5"/>
      <c r="W309" s="5"/>
      <c r="X309" s="5"/>
      <c r="Y309" s="5"/>
      <c r="Z309" s="5"/>
      <c r="AA309" s="5"/>
      <c r="AB309" s="5"/>
      <c r="AC309" s="5"/>
      <c r="AD309" s="5"/>
      <c r="AE309" s="5"/>
    </row>
    <row r="310" spans="1:31" ht="23.25" customHeight="1">
      <c r="A310" s="5" t="s">
        <v>12110</v>
      </c>
      <c r="B310" s="5" t="s">
        <v>3428</v>
      </c>
      <c r="C310" s="5" t="s">
        <v>27</v>
      </c>
      <c r="D310" s="5" t="s">
        <v>85</v>
      </c>
      <c r="E310" s="20" t="s">
        <v>29</v>
      </c>
      <c r="F310" s="7">
        <v>8</v>
      </c>
      <c r="G310" s="7">
        <v>10</v>
      </c>
      <c r="H310" s="5" t="s">
        <v>30</v>
      </c>
      <c r="I310" s="5" t="s">
        <v>31</v>
      </c>
      <c r="J310" s="5" t="s">
        <v>57</v>
      </c>
      <c r="K310" s="5" t="s">
        <v>12114</v>
      </c>
      <c r="L310" s="5" t="s">
        <v>12116</v>
      </c>
      <c r="M310" s="5" t="s">
        <v>42</v>
      </c>
      <c r="N310" s="5" t="s">
        <v>237</v>
      </c>
      <c r="O310" s="5" t="b">
        <f t="shared" ca="1" si="0"/>
        <v>0</v>
      </c>
      <c r="P310" s="5" t="b">
        <f t="shared" ca="1" si="1"/>
        <v>1</v>
      </c>
      <c r="Q310" s="5"/>
      <c r="R310" s="5"/>
      <c r="S310" s="5"/>
      <c r="T310" s="5"/>
      <c r="U310" s="5"/>
      <c r="V310" s="5"/>
      <c r="W310" s="5"/>
      <c r="X310" s="5"/>
      <c r="Y310" s="5"/>
      <c r="Z310" s="5"/>
      <c r="AA310" s="5"/>
      <c r="AB310" s="5"/>
      <c r="AC310" s="5"/>
      <c r="AD310" s="5"/>
      <c r="AE310" s="5"/>
    </row>
    <row r="311" spans="1:31" ht="23.25" customHeight="1">
      <c r="A311" s="5" t="s">
        <v>10178</v>
      </c>
      <c r="B311" s="5" t="s">
        <v>12146</v>
      </c>
      <c r="C311" s="5" t="s">
        <v>27</v>
      </c>
      <c r="D311" s="5" t="s">
        <v>105</v>
      </c>
      <c r="E311" s="20" t="s">
        <v>45</v>
      </c>
      <c r="F311" s="7">
        <v>8</v>
      </c>
      <c r="G311" s="7">
        <v>12</v>
      </c>
      <c r="H311" s="5" t="s">
        <v>852</v>
      </c>
      <c r="I311" s="5" t="s">
        <v>31</v>
      </c>
      <c r="J311" s="5" t="s">
        <v>48</v>
      </c>
      <c r="K311" s="5" t="s">
        <v>12151</v>
      </c>
      <c r="L311" s="5" t="s">
        <v>12152</v>
      </c>
      <c r="M311" s="5" t="s">
        <v>100</v>
      </c>
      <c r="N311" s="5" t="s">
        <v>55</v>
      </c>
      <c r="O311" s="5" t="b">
        <f t="shared" ca="1" si="0"/>
        <v>0</v>
      </c>
      <c r="P311" s="5" t="b">
        <f t="shared" ca="1" si="1"/>
        <v>1</v>
      </c>
      <c r="Q311" s="5"/>
      <c r="R311" s="5"/>
      <c r="S311" s="5"/>
      <c r="T311" s="5"/>
      <c r="U311" s="5"/>
      <c r="V311" s="5"/>
      <c r="W311" s="5"/>
      <c r="X311" s="5"/>
      <c r="Y311" s="5"/>
      <c r="Z311" s="5"/>
      <c r="AA311" s="5"/>
      <c r="AB311" s="5"/>
      <c r="AC311" s="5"/>
      <c r="AD311" s="5"/>
      <c r="AE311" s="5"/>
    </row>
    <row r="312" spans="1:31" ht="23.25" customHeight="1">
      <c r="A312" s="5" t="s">
        <v>12129</v>
      </c>
      <c r="B312" s="5" t="s">
        <v>5049</v>
      </c>
      <c r="C312" s="5" t="s">
        <v>20</v>
      </c>
      <c r="D312" s="5" t="s">
        <v>21</v>
      </c>
      <c r="E312" s="20" t="s">
        <v>45</v>
      </c>
      <c r="F312" s="7">
        <v>8</v>
      </c>
      <c r="G312" s="7">
        <v>10</v>
      </c>
      <c r="H312" s="5" t="s">
        <v>30</v>
      </c>
      <c r="I312" s="5" t="s">
        <v>125</v>
      </c>
      <c r="J312" s="5" t="s">
        <v>273</v>
      </c>
      <c r="K312" s="9" t="s">
        <v>47</v>
      </c>
      <c r="L312" s="5" t="s">
        <v>12132</v>
      </c>
      <c r="M312" s="5" t="s">
        <v>648</v>
      </c>
      <c r="N312" s="5" t="s">
        <v>1117</v>
      </c>
      <c r="O312" s="5" t="b">
        <f t="shared" ca="1" si="0"/>
        <v>0</v>
      </c>
      <c r="P312" s="5" t="b">
        <f t="shared" ca="1" si="1"/>
        <v>1</v>
      </c>
      <c r="Q312" s="5"/>
      <c r="R312" s="5"/>
      <c r="S312" s="5"/>
      <c r="T312" s="5"/>
      <c r="U312" s="5"/>
      <c r="V312" s="5"/>
      <c r="W312" s="5"/>
      <c r="X312" s="5"/>
      <c r="Y312" s="5"/>
      <c r="Z312" s="5"/>
      <c r="AA312" s="5"/>
      <c r="AB312" s="5"/>
      <c r="AC312" s="5"/>
      <c r="AD312" s="5"/>
      <c r="AE312" s="5"/>
    </row>
    <row r="313" spans="1:31" ht="23.25" customHeight="1">
      <c r="A313" s="5" t="s">
        <v>12123</v>
      </c>
      <c r="B313" s="5" t="s">
        <v>12124</v>
      </c>
      <c r="C313" s="5" t="s">
        <v>20</v>
      </c>
      <c r="D313" s="5" t="s">
        <v>21</v>
      </c>
      <c r="E313" s="20" t="s">
        <v>45</v>
      </c>
      <c r="F313" s="11">
        <v>8</v>
      </c>
      <c r="G313" s="11">
        <v>13</v>
      </c>
      <c r="H313" s="5" t="s">
        <v>1052</v>
      </c>
      <c r="I313" s="5" t="s">
        <v>125</v>
      </c>
      <c r="J313" s="5" t="s">
        <v>297</v>
      </c>
      <c r="K313" s="5" t="s">
        <v>12125</v>
      </c>
      <c r="L313" s="5" t="s">
        <v>12126</v>
      </c>
      <c r="M313" s="5" t="s">
        <v>42</v>
      </c>
      <c r="N313" s="5" t="s">
        <v>44</v>
      </c>
      <c r="O313" s="5" t="b">
        <f t="shared" ca="1" si="0"/>
        <v>0</v>
      </c>
      <c r="P313" s="5" t="b">
        <f t="shared" ca="1" si="1"/>
        <v>1</v>
      </c>
      <c r="Q313" s="5"/>
      <c r="R313" s="5"/>
      <c r="S313" s="5"/>
      <c r="T313" s="5"/>
      <c r="U313" s="5"/>
      <c r="V313" s="5"/>
      <c r="W313" s="5"/>
      <c r="X313" s="5"/>
      <c r="Y313" s="5"/>
      <c r="Z313" s="5"/>
      <c r="AA313" s="5"/>
      <c r="AB313" s="5"/>
      <c r="AC313" s="5"/>
      <c r="AD313" s="5"/>
      <c r="AE313" s="5"/>
    </row>
    <row r="314" spans="1:31" ht="23.25" customHeight="1">
      <c r="A314" s="5" t="s">
        <v>11678</v>
      </c>
      <c r="B314" s="5" t="s">
        <v>11679</v>
      </c>
      <c r="C314" s="5" t="s">
        <v>27</v>
      </c>
      <c r="D314" s="5" t="s">
        <v>212</v>
      </c>
      <c r="E314" s="20" t="s">
        <v>45</v>
      </c>
      <c r="F314" s="7">
        <v>8</v>
      </c>
      <c r="G314" s="7">
        <v>12</v>
      </c>
      <c r="H314" s="5" t="s">
        <v>852</v>
      </c>
      <c r="I314" s="5" t="s">
        <v>125</v>
      </c>
      <c r="J314" s="5" t="s">
        <v>11681</v>
      </c>
      <c r="K314" s="5" t="s">
        <v>11683</v>
      </c>
      <c r="L314" s="5" t="s">
        <v>11684</v>
      </c>
      <c r="M314" s="5" t="s">
        <v>53</v>
      </c>
      <c r="N314" s="5" t="s">
        <v>55</v>
      </c>
      <c r="O314" s="5" t="b">
        <f t="shared" ca="1" si="0"/>
        <v>0</v>
      </c>
      <c r="P314" s="5" t="b">
        <f t="shared" ca="1" si="1"/>
        <v>1</v>
      </c>
      <c r="Q314" s="5"/>
      <c r="R314" s="5"/>
      <c r="S314" s="5"/>
      <c r="T314" s="5"/>
      <c r="U314" s="5"/>
      <c r="V314" s="5"/>
      <c r="W314" s="5"/>
      <c r="X314" s="5"/>
      <c r="Y314" s="5"/>
      <c r="Z314" s="5"/>
      <c r="AA314" s="5"/>
      <c r="AB314" s="5"/>
      <c r="AC314" s="5"/>
      <c r="AD314" s="5"/>
      <c r="AE314" s="5"/>
    </row>
    <row r="315" spans="1:31" ht="23.25" customHeight="1">
      <c r="A315" s="5" t="s">
        <v>9556</v>
      </c>
      <c r="B315" s="5" t="s">
        <v>12157</v>
      </c>
      <c r="C315" s="5" t="s">
        <v>27</v>
      </c>
      <c r="D315" s="5" t="s">
        <v>80</v>
      </c>
      <c r="E315" s="20" t="s">
        <v>45</v>
      </c>
      <c r="F315" s="7">
        <v>8</v>
      </c>
      <c r="G315" s="7">
        <v>10</v>
      </c>
      <c r="H315" s="5" t="s">
        <v>30</v>
      </c>
      <c r="I315" s="5" t="s">
        <v>108</v>
      </c>
      <c r="J315" s="5" t="s">
        <v>430</v>
      </c>
      <c r="K315" s="5" t="s">
        <v>381</v>
      </c>
      <c r="L315" s="5" t="s">
        <v>12159</v>
      </c>
      <c r="M315" s="5" t="s">
        <v>42</v>
      </c>
      <c r="N315" s="5" t="s">
        <v>237</v>
      </c>
      <c r="O315" s="5" t="b">
        <f t="shared" ca="1" si="0"/>
        <v>0</v>
      </c>
      <c r="P315" s="5" t="b">
        <f t="shared" ca="1" si="1"/>
        <v>1</v>
      </c>
      <c r="Q315" s="5"/>
      <c r="R315" s="5"/>
      <c r="S315" s="5"/>
      <c r="T315" s="5"/>
      <c r="U315" s="5"/>
      <c r="V315" s="5"/>
      <c r="W315" s="5"/>
      <c r="X315" s="5"/>
      <c r="Y315" s="5"/>
      <c r="Z315" s="5"/>
      <c r="AA315" s="5"/>
      <c r="AB315" s="5"/>
      <c r="AC315" s="5"/>
      <c r="AD315" s="5"/>
      <c r="AE315" s="5"/>
    </row>
    <row r="316" spans="1:31" ht="23.25" customHeight="1">
      <c r="A316" s="5" t="s">
        <v>12162</v>
      </c>
      <c r="B316" s="5" t="s">
        <v>12163</v>
      </c>
      <c r="C316" s="5" t="s">
        <v>41</v>
      </c>
      <c r="D316" s="5" t="s">
        <v>1546</v>
      </c>
      <c r="E316" s="20" t="s">
        <v>45</v>
      </c>
      <c r="F316" s="7">
        <v>8</v>
      </c>
      <c r="G316" s="7">
        <v>12</v>
      </c>
      <c r="H316" s="5" t="s">
        <v>852</v>
      </c>
      <c r="I316" s="7" t="s">
        <v>24</v>
      </c>
      <c r="J316" s="5" t="s">
        <v>117</v>
      </c>
      <c r="K316" s="5" t="s">
        <v>12164</v>
      </c>
      <c r="L316" s="5" t="s">
        <v>12165</v>
      </c>
      <c r="M316" s="5" t="s">
        <v>53</v>
      </c>
      <c r="N316" s="5" t="s">
        <v>89</v>
      </c>
      <c r="O316" s="5" t="b">
        <f t="shared" ca="1" si="0"/>
        <v>0</v>
      </c>
      <c r="P316" s="5" t="b">
        <f t="shared" ca="1" si="1"/>
        <v>1</v>
      </c>
      <c r="Q316" s="5"/>
      <c r="R316" s="5"/>
      <c r="S316" s="5"/>
      <c r="T316" s="5"/>
      <c r="U316" s="5"/>
      <c r="V316" s="5"/>
      <c r="W316" s="5"/>
      <c r="X316" s="5"/>
      <c r="Y316" s="5"/>
      <c r="Z316" s="5"/>
      <c r="AA316" s="5"/>
      <c r="AB316" s="5"/>
      <c r="AC316" s="5"/>
      <c r="AD316" s="5"/>
      <c r="AE316" s="5"/>
    </row>
    <row r="317" spans="1:31" ht="23.25" customHeight="1">
      <c r="A317" s="5" t="s">
        <v>9556</v>
      </c>
      <c r="B317" s="5" t="s">
        <v>12170</v>
      </c>
      <c r="C317" s="5" t="s">
        <v>170</v>
      </c>
      <c r="D317" s="5" t="s">
        <v>390</v>
      </c>
      <c r="E317" s="20" t="s">
        <v>29</v>
      </c>
      <c r="F317" s="7">
        <v>8</v>
      </c>
      <c r="G317" s="7">
        <v>10</v>
      </c>
      <c r="H317" s="5" t="s">
        <v>30</v>
      </c>
      <c r="I317" s="5" t="s">
        <v>31</v>
      </c>
      <c r="J317" s="5" t="s">
        <v>224</v>
      </c>
      <c r="K317" s="5" t="s">
        <v>1506</v>
      </c>
      <c r="L317" s="5" t="s">
        <v>12171</v>
      </c>
      <c r="M317" s="5" t="s">
        <v>53</v>
      </c>
      <c r="N317" s="5" t="s">
        <v>55</v>
      </c>
      <c r="O317" s="5" t="b">
        <f t="shared" ca="1" si="0"/>
        <v>0</v>
      </c>
      <c r="P317" s="5" t="b">
        <f t="shared" ca="1" si="1"/>
        <v>1</v>
      </c>
      <c r="Q317" s="5"/>
      <c r="R317" s="5"/>
      <c r="S317" s="5"/>
      <c r="T317" s="5"/>
      <c r="U317" s="5"/>
      <c r="V317" s="5"/>
      <c r="W317" s="5"/>
      <c r="X317" s="5"/>
      <c r="Y317" s="5"/>
      <c r="Z317" s="5"/>
      <c r="AA317" s="5"/>
      <c r="AB317" s="5"/>
      <c r="AC317" s="5"/>
      <c r="AD317" s="5"/>
      <c r="AE317" s="5"/>
    </row>
    <row r="318" spans="1:31" ht="23.25" customHeight="1">
      <c r="A318" s="5" t="s">
        <v>12197</v>
      </c>
      <c r="B318" s="5" t="s">
        <v>12198</v>
      </c>
      <c r="C318" s="5" t="s">
        <v>41</v>
      </c>
      <c r="D318" s="5" t="s">
        <v>94</v>
      </c>
      <c r="E318" s="20" t="s">
        <v>29</v>
      </c>
      <c r="F318" s="7">
        <v>8</v>
      </c>
      <c r="G318" s="7">
        <v>12</v>
      </c>
      <c r="H318" s="5" t="s">
        <v>852</v>
      </c>
      <c r="I318" s="5" t="s">
        <v>108</v>
      </c>
      <c r="J318" s="5" t="s">
        <v>110</v>
      </c>
      <c r="K318" s="5" t="s">
        <v>12199</v>
      </c>
      <c r="L318" s="5" t="s">
        <v>12200</v>
      </c>
      <c r="M318" s="5" t="s">
        <v>53</v>
      </c>
      <c r="N318" s="5" t="s">
        <v>55</v>
      </c>
      <c r="O318" s="5" t="b">
        <f t="shared" ca="1" si="0"/>
        <v>0</v>
      </c>
      <c r="P318" s="5" t="b">
        <f t="shared" ca="1" si="1"/>
        <v>1</v>
      </c>
      <c r="Q318" s="5"/>
      <c r="R318" s="5"/>
      <c r="S318" s="5"/>
      <c r="T318" s="5"/>
      <c r="U318" s="5"/>
      <c r="V318" s="5"/>
      <c r="W318" s="5"/>
      <c r="X318" s="5"/>
      <c r="Y318" s="5"/>
      <c r="Z318" s="5"/>
      <c r="AA318" s="5"/>
      <c r="AB318" s="5"/>
      <c r="AC318" s="5"/>
      <c r="AD318" s="5"/>
      <c r="AE318" s="5"/>
    </row>
    <row r="319" spans="1:31" ht="23.25" customHeight="1">
      <c r="A319" s="5" t="s">
        <v>12180</v>
      </c>
      <c r="B319" s="5" t="s">
        <v>12181</v>
      </c>
      <c r="C319" s="5" t="s">
        <v>27</v>
      </c>
      <c r="D319" s="5" t="s">
        <v>80</v>
      </c>
      <c r="E319" s="20" t="s">
        <v>45</v>
      </c>
      <c r="F319" s="7">
        <v>8</v>
      </c>
      <c r="G319" s="7">
        <v>15</v>
      </c>
      <c r="H319" s="5" t="s">
        <v>65</v>
      </c>
      <c r="I319" s="7" t="s">
        <v>24</v>
      </c>
      <c r="J319" s="5" t="s">
        <v>444</v>
      </c>
      <c r="K319" s="5" t="s">
        <v>12182</v>
      </c>
      <c r="L319" s="5" t="s">
        <v>12183</v>
      </c>
      <c r="M319" s="5" t="s">
        <v>167</v>
      </c>
      <c r="N319" s="5" t="s">
        <v>55</v>
      </c>
      <c r="O319" s="5" t="b">
        <f t="shared" ca="1" si="0"/>
        <v>0</v>
      </c>
      <c r="P319" s="5" t="b">
        <f t="shared" ca="1" si="1"/>
        <v>1</v>
      </c>
      <c r="Q319" s="5"/>
      <c r="R319" s="5"/>
      <c r="S319" s="5"/>
      <c r="T319" s="5"/>
      <c r="U319" s="5"/>
      <c r="V319" s="5"/>
      <c r="W319" s="5"/>
      <c r="X319" s="5"/>
      <c r="Y319" s="5"/>
      <c r="Z319" s="5"/>
      <c r="AA319" s="5"/>
      <c r="AB319" s="5"/>
      <c r="AC319" s="5"/>
      <c r="AD319" s="5"/>
      <c r="AE319" s="5"/>
    </row>
    <row r="320" spans="1:31" ht="23.25" customHeight="1">
      <c r="A320" s="5" t="s">
        <v>12174</v>
      </c>
      <c r="B320" s="5" t="s">
        <v>12175</v>
      </c>
      <c r="C320" s="5" t="s">
        <v>170</v>
      </c>
      <c r="D320" s="5" t="s">
        <v>435</v>
      </c>
      <c r="E320" s="20" t="s">
        <v>29</v>
      </c>
      <c r="F320" s="7">
        <v>8</v>
      </c>
      <c r="G320" s="7">
        <v>16</v>
      </c>
      <c r="H320" s="5" t="s">
        <v>478</v>
      </c>
      <c r="I320" s="5" t="s">
        <v>108</v>
      </c>
      <c r="J320" s="5" t="s">
        <v>252</v>
      </c>
      <c r="K320" s="5" t="s">
        <v>8548</v>
      </c>
      <c r="L320" s="5" t="s">
        <v>12176</v>
      </c>
      <c r="M320" s="5" t="s">
        <v>100</v>
      </c>
      <c r="N320" s="5" t="s">
        <v>55</v>
      </c>
      <c r="O320" s="5" t="b">
        <f t="shared" ca="1" si="0"/>
        <v>0</v>
      </c>
      <c r="P320" s="5" t="b">
        <f t="shared" ca="1" si="1"/>
        <v>1</v>
      </c>
      <c r="Q320" s="5"/>
      <c r="R320" s="5"/>
      <c r="S320" s="5"/>
      <c r="T320" s="5"/>
      <c r="U320" s="5"/>
      <c r="V320" s="5"/>
      <c r="W320" s="5"/>
      <c r="X320" s="5"/>
      <c r="Y320" s="5"/>
      <c r="Z320" s="5"/>
      <c r="AA320" s="5"/>
      <c r="AB320" s="5"/>
      <c r="AC320" s="5"/>
      <c r="AD320" s="5"/>
      <c r="AE320" s="5"/>
    </row>
    <row r="321" spans="1:31" ht="23.25" customHeight="1">
      <c r="A321" s="5" t="s">
        <v>12184</v>
      </c>
      <c r="B321" s="5" t="s">
        <v>12185</v>
      </c>
      <c r="C321" s="5" t="s">
        <v>41</v>
      </c>
      <c r="D321" s="5" t="s">
        <v>448</v>
      </c>
      <c r="E321" s="20" t="s">
        <v>45</v>
      </c>
      <c r="F321" s="7">
        <v>8</v>
      </c>
      <c r="G321" s="7">
        <v>10</v>
      </c>
      <c r="H321" s="5" t="s">
        <v>30</v>
      </c>
      <c r="I321" s="5" t="s">
        <v>108</v>
      </c>
      <c r="J321" s="5" t="s">
        <v>3397</v>
      </c>
      <c r="K321" s="5" t="s">
        <v>12186</v>
      </c>
      <c r="L321" s="5" t="s">
        <v>12188</v>
      </c>
      <c r="M321" s="5" t="s">
        <v>42</v>
      </c>
      <c r="N321" s="5" t="s">
        <v>55</v>
      </c>
      <c r="O321" s="5" t="b">
        <f t="shared" ca="1" si="0"/>
        <v>0</v>
      </c>
      <c r="P321" s="5" t="b">
        <f t="shared" ca="1" si="1"/>
        <v>1</v>
      </c>
      <c r="Q321" s="5"/>
      <c r="R321" s="5"/>
      <c r="S321" s="5"/>
      <c r="T321" s="5"/>
      <c r="U321" s="5"/>
      <c r="V321" s="5"/>
      <c r="W321" s="5"/>
      <c r="X321" s="5"/>
      <c r="Y321" s="5"/>
      <c r="Z321" s="5"/>
      <c r="AA321" s="5"/>
      <c r="AB321" s="5"/>
      <c r="AC321" s="5"/>
      <c r="AD321" s="5"/>
      <c r="AE321" s="5"/>
    </row>
    <row r="322" spans="1:31" ht="23.25" customHeight="1">
      <c r="A322" s="5" t="s">
        <v>12191</v>
      </c>
      <c r="B322" s="5" t="s">
        <v>12192</v>
      </c>
      <c r="C322" s="5" t="s">
        <v>27</v>
      </c>
      <c r="D322" s="5" t="s">
        <v>85</v>
      </c>
      <c r="E322" s="20" t="s">
        <v>45</v>
      </c>
      <c r="F322" s="7">
        <v>8</v>
      </c>
      <c r="G322" s="7">
        <v>10</v>
      </c>
      <c r="H322" s="5" t="s">
        <v>30</v>
      </c>
      <c r="I322" s="7" t="s">
        <v>24</v>
      </c>
      <c r="J322" s="5" t="s">
        <v>2303</v>
      </c>
      <c r="K322" s="5" t="s">
        <v>12194</v>
      </c>
      <c r="L322" s="5" t="s">
        <v>12195</v>
      </c>
      <c r="M322" s="5" t="s">
        <v>167</v>
      </c>
      <c r="N322" s="5" t="s">
        <v>55</v>
      </c>
      <c r="O322" s="5" t="b">
        <f t="shared" ca="1" si="0"/>
        <v>0</v>
      </c>
      <c r="P322" s="5" t="b">
        <f t="shared" ca="1" si="1"/>
        <v>1</v>
      </c>
      <c r="Q322" s="5"/>
      <c r="R322" s="5"/>
      <c r="S322" s="5"/>
      <c r="T322" s="5"/>
      <c r="U322" s="5"/>
      <c r="V322" s="5"/>
      <c r="W322" s="5"/>
      <c r="X322" s="5"/>
      <c r="Y322" s="5"/>
      <c r="Z322" s="5"/>
      <c r="AA322" s="5"/>
      <c r="AB322" s="5"/>
      <c r="AC322" s="5"/>
      <c r="AD322" s="5"/>
      <c r="AE322" s="5"/>
    </row>
    <row r="323" spans="1:31" ht="23.25" customHeight="1">
      <c r="A323" s="5" t="s">
        <v>12212</v>
      </c>
      <c r="B323" s="5" t="s">
        <v>12214</v>
      </c>
      <c r="C323" s="5" t="s">
        <v>20</v>
      </c>
      <c r="D323" s="5" t="s">
        <v>1173</v>
      </c>
      <c r="E323" s="20" t="s">
        <v>29</v>
      </c>
      <c r="F323" s="7">
        <v>8</v>
      </c>
      <c r="G323" s="7">
        <v>12</v>
      </c>
      <c r="H323" s="5" t="s">
        <v>852</v>
      </c>
      <c r="I323" s="5" t="s">
        <v>31</v>
      </c>
      <c r="J323" s="5" t="s">
        <v>403</v>
      </c>
      <c r="K323" s="9" t="s">
        <v>47</v>
      </c>
      <c r="L323" s="5" t="s">
        <v>12219</v>
      </c>
      <c r="M323" s="5" t="s">
        <v>53</v>
      </c>
      <c r="N323" s="5" t="s">
        <v>55</v>
      </c>
      <c r="O323" s="5" t="b">
        <f t="shared" ca="1" si="0"/>
        <v>0</v>
      </c>
      <c r="P323" s="5" t="b">
        <f t="shared" ca="1" si="1"/>
        <v>1</v>
      </c>
      <c r="Q323" s="5"/>
      <c r="R323" s="5"/>
      <c r="S323" s="5"/>
      <c r="T323" s="5"/>
      <c r="U323" s="5"/>
      <c r="V323" s="5"/>
      <c r="W323" s="5"/>
      <c r="X323" s="5"/>
      <c r="Y323" s="5"/>
      <c r="Z323" s="5"/>
      <c r="AA323" s="5"/>
      <c r="AB323" s="5"/>
      <c r="AC323" s="5"/>
      <c r="AD323" s="5"/>
      <c r="AE323" s="5"/>
    </row>
    <row r="324" spans="1:31" ht="23.25" customHeight="1">
      <c r="A324" s="5" t="s">
        <v>12205</v>
      </c>
      <c r="B324" s="5" t="s">
        <v>12206</v>
      </c>
      <c r="C324" s="5" t="s">
        <v>41</v>
      </c>
      <c r="D324" s="5" t="s">
        <v>47</v>
      </c>
      <c r="E324" s="20" t="s">
        <v>45</v>
      </c>
      <c r="F324" s="11">
        <v>8</v>
      </c>
      <c r="G324" s="11">
        <v>13</v>
      </c>
      <c r="H324" s="5" t="s">
        <v>1052</v>
      </c>
      <c r="I324" s="5" t="s">
        <v>125</v>
      </c>
      <c r="J324" s="5" t="s">
        <v>12207</v>
      </c>
      <c r="K324" s="5" t="s">
        <v>12208</v>
      </c>
      <c r="L324" s="5" t="s">
        <v>12209</v>
      </c>
      <c r="M324" s="5" t="s">
        <v>167</v>
      </c>
      <c r="N324" s="5" t="s">
        <v>405</v>
      </c>
      <c r="O324" s="5" t="b">
        <f t="shared" ca="1" si="0"/>
        <v>0</v>
      </c>
      <c r="P324" s="5" t="b">
        <f t="shared" ca="1" si="1"/>
        <v>1</v>
      </c>
      <c r="Q324" s="5"/>
      <c r="R324" s="5"/>
      <c r="S324" s="5"/>
      <c r="T324" s="5"/>
      <c r="U324" s="5"/>
      <c r="V324" s="5"/>
      <c r="W324" s="5"/>
      <c r="X324" s="5"/>
      <c r="Y324" s="5"/>
      <c r="Z324" s="5"/>
      <c r="AA324" s="5"/>
      <c r="AB324" s="5"/>
      <c r="AC324" s="5"/>
      <c r="AD324" s="5"/>
      <c r="AE324" s="5"/>
    </row>
    <row r="325" spans="1:31" ht="23.25" customHeight="1">
      <c r="A325" s="5" t="s">
        <v>12245</v>
      </c>
      <c r="B325" s="5" t="s">
        <v>12246</v>
      </c>
      <c r="C325" s="5" t="s">
        <v>20</v>
      </c>
      <c r="D325" s="5" t="s">
        <v>21</v>
      </c>
      <c r="E325" s="20" t="s">
        <v>45</v>
      </c>
      <c r="F325" s="11">
        <v>8</v>
      </c>
      <c r="G325" s="11">
        <v>13</v>
      </c>
      <c r="H325" s="5" t="s">
        <v>1052</v>
      </c>
      <c r="I325" s="7" t="s">
        <v>24</v>
      </c>
      <c r="J325" s="5" t="s">
        <v>444</v>
      </c>
      <c r="K325" s="5" t="s">
        <v>12249</v>
      </c>
      <c r="L325" s="5" t="s">
        <v>12250</v>
      </c>
      <c r="M325" s="5" t="s">
        <v>53</v>
      </c>
      <c r="N325" s="5" t="s">
        <v>55</v>
      </c>
      <c r="O325" s="5" t="b">
        <f t="shared" ca="1" si="0"/>
        <v>0</v>
      </c>
      <c r="P325" s="5" t="b">
        <f t="shared" ca="1" si="1"/>
        <v>1</v>
      </c>
      <c r="Q325" s="5"/>
      <c r="R325" s="5"/>
      <c r="S325" s="5"/>
      <c r="T325" s="5"/>
      <c r="U325" s="5"/>
      <c r="V325" s="5"/>
      <c r="W325" s="5"/>
      <c r="X325" s="5"/>
      <c r="Y325" s="5"/>
      <c r="Z325" s="5"/>
      <c r="AA325" s="5"/>
      <c r="AB325" s="5"/>
      <c r="AC325" s="5"/>
      <c r="AD325" s="5"/>
      <c r="AE325" s="5"/>
    </row>
    <row r="326" spans="1:31" ht="23.25" customHeight="1">
      <c r="A326" s="5" t="s">
        <v>12238</v>
      </c>
      <c r="B326" s="5" t="s">
        <v>12239</v>
      </c>
      <c r="C326" s="5" t="s">
        <v>27</v>
      </c>
      <c r="D326" s="5" t="s">
        <v>85</v>
      </c>
      <c r="E326" s="20" t="s">
        <v>45</v>
      </c>
      <c r="F326" s="7">
        <v>8</v>
      </c>
      <c r="G326" s="7">
        <v>12</v>
      </c>
      <c r="H326" s="5" t="s">
        <v>852</v>
      </c>
      <c r="I326" s="5" t="s">
        <v>108</v>
      </c>
      <c r="J326" s="5" t="s">
        <v>4611</v>
      </c>
      <c r="K326" s="5" t="s">
        <v>12240</v>
      </c>
      <c r="L326" s="5" t="s">
        <v>12241</v>
      </c>
      <c r="M326" s="5" t="s">
        <v>100</v>
      </c>
      <c r="N326" s="5" t="s">
        <v>44</v>
      </c>
      <c r="O326" s="5" t="b">
        <f t="shared" ca="1" si="0"/>
        <v>0</v>
      </c>
      <c r="P326" s="5" t="b">
        <f t="shared" ca="1" si="1"/>
        <v>1</v>
      </c>
      <c r="Q326" s="5"/>
      <c r="R326" s="5"/>
      <c r="S326" s="5"/>
      <c r="T326" s="5"/>
      <c r="U326" s="5"/>
      <c r="V326" s="5"/>
      <c r="W326" s="5"/>
      <c r="X326" s="5"/>
      <c r="Y326" s="5"/>
      <c r="Z326" s="5"/>
      <c r="AA326" s="5"/>
      <c r="AB326" s="5"/>
      <c r="AC326" s="5"/>
      <c r="AD326" s="5"/>
      <c r="AE326" s="5"/>
    </row>
    <row r="327" spans="1:31" ht="23.25" customHeight="1">
      <c r="A327" s="5" t="s">
        <v>9556</v>
      </c>
      <c r="B327" s="5" t="s">
        <v>12222</v>
      </c>
      <c r="C327" s="5" t="s">
        <v>170</v>
      </c>
      <c r="D327" s="5" t="s">
        <v>171</v>
      </c>
      <c r="E327" s="20" t="s">
        <v>29</v>
      </c>
      <c r="F327" s="7">
        <v>8</v>
      </c>
      <c r="G327" s="7">
        <v>14</v>
      </c>
      <c r="H327" s="5" t="s">
        <v>1392</v>
      </c>
      <c r="I327" s="5" t="s">
        <v>108</v>
      </c>
      <c r="J327" s="5" t="s">
        <v>76</v>
      </c>
      <c r="K327" s="5" t="s">
        <v>12224</v>
      </c>
      <c r="L327" s="5" t="s">
        <v>12225</v>
      </c>
      <c r="M327" s="5" t="s">
        <v>42</v>
      </c>
      <c r="N327" s="5" t="s">
        <v>55</v>
      </c>
      <c r="O327" s="5" t="b">
        <f t="shared" ca="1" si="0"/>
        <v>0</v>
      </c>
      <c r="P327" s="5" t="b">
        <f t="shared" ca="1" si="1"/>
        <v>1</v>
      </c>
      <c r="Q327" s="5"/>
      <c r="R327" s="5"/>
      <c r="S327" s="5"/>
      <c r="T327" s="5"/>
      <c r="U327" s="5"/>
      <c r="V327" s="5"/>
      <c r="W327" s="5"/>
      <c r="X327" s="5"/>
      <c r="Y327" s="5"/>
      <c r="Z327" s="5"/>
      <c r="AA327" s="5"/>
      <c r="AB327" s="5"/>
      <c r="AC327" s="5"/>
      <c r="AD327" s="5"/>
      <c r="AE327" s="5"/>
    </row>
    <row r="328" spans="1:31" ht="23.25" customHeight="1">
      <c r="A328" s="5" t="s">
        <v>9556</v>
      </c>
      <c r="B328" s="5" t="s">
        <v>12232</v>
      </c>
      <c r="C328" s="5" t="s">
        <v>41</v>
      </c>
      <c r="D328" s="5" t="s">
        <v>47</v>
      </c>
      <c r="E328" s="20" t="s">
        <v>45</v>
      </c>
      <c r="F328" s="7">
        <v>8</v>
      </c>
      <c r="G328" s="7">
        <v>12</v>
      </c>
      <c r="H328" s="5" t="s">
        <v>852</v>
      </c>
      <c r="I328" s="5" t="s">
        <v>31</v>
      </c>
      <c r="J328" s="5" t="s">
        <v>12233</v>
      </c>
      <c r="K328" s="5" t="s">
        <v>12234</v>
      </c>
      <c r="L328" s="5" t="s">
        <v>11843</v>
      </c>
      <c r="M328" s="5" t="s">
        <v>53</v>
      </c>
      <c r="N328" s="5" t="s">
        <v>405</v>
      </c>
      <c r="O328" s="5" t="b">
        <f t="shared" ca="1" si="0"/>
        <v>0</v>
      </c>
      <c r="P328" s="5" t="b">
        <f t="shared" ca="1" si="1"/>
        <v>1</v>
      </c>
      <c r="Q328" s="5"/>
      <c r="R328" s="5"/>
      <c r="S328" s="5"/>
      <c r="T328" s="5"/>
      <c r="U328" s="5"/>
      <c r="V328" s="5"/>
      <c r="W328" s="5"/>
      <c r="X328" s="5"/>
      <c r="Y328" s="5"/>
      <c r="Z328" s="5"/>
      <c r="AA328" s="5"/>
      <c r="AB328" s="5"/>
      <c r="AC328" s="5"/>
      <c r="AD328" s="5"/>
      <c r="AE328" s="5"/>
    </row>
    <row r="329" spans="1:31" ht="23.25" customHeight="1">
      <c r="A329" s="5" t="s">
        <v>9556</v>
      </c>
      <c r="B329" s="5" t="s">
        <v>12265</v>
      </c>
      <c r="C329" s="5" t="s">
        <v>170</v>
      </c>
      <c r="D329" s="5" t="s">
        <v>342</v>
      </c>
      <c r="E329" s="20" t="s">
        <v>29</v>
      </c>
      <c r="F329" s="7">
        <v>8</v>
      </c>
      <c r="G329" s="7">
        <v>10</v>
      </c>
      <c r="H329" s="5" t="s">
        <v>30</v>
      </c>
      <c r="I329" s="5" t="s">
        <v>125</v>
      </c>
      <c r="J329" s="5" t="s">
        <v>403</v>
      </c>
      <c r="K329" s="5" t="s">
        <v>300</v>
      </c>
      <c r="L329" s="5" t="s">
        <v>12268</v>
      </c>
      <c r="M329" s="5" t="s">
        <v>100</v>
      </c>
      <c r="N329" s="5" t="s">
        <v>55</v>
      </c>
      <c r="O329" s="5" t="b">
        <f t="shared" ca="1" si="0"/>
        <v>0</v>
      </c>
      <c r="P329" s="5" t="b">
        <f t="shared" ca="1" si="1"/>
        <v>1</v>
      </c>
      <c r="Q329" s="5"/>
      <c r="R329" s="5"/>
      <c r="S329" s="5"/>
      <c r="T329" s="5"/>
      <c r="U329" s="5"/>
      <c r="V329" s="5"/>
      <c r="W329" s="5"/>
      <c r="X329" s="5"/>
      <c r="Y329" s="5"/>
      <c r="Z329" s="5"/>
      <c r="AA329" s="5"/>
      <c r="AB329" s="5"/>
      <c r="AC329" s="5"/>
      <c r="AD329" s="5"/>
      <c r="AE329" s="5"/>
    </row>
    <row r="330" spans="1:31" ht="23.25" customHeight="1">
      <c r="A330" s="5" t="s">
        <v>12255</v>
      </c>
      <c r="B330" s="5" t="s">
        <v>12256</v>
      </c>
      <c r="C330" s="5" t="s">
        <v>170</v>
      </c>
      <c r="D330" s="5" t="s">
        <v>390</v>
      </c>
      <c r="E330" s="20" t="s">
        <v>45</v>
      </c>
      <c r="F330" s="7">
        <v>8</v>
      </c>
      <c r="G330" s="7">
        <v>16</v>
      </c>
      <c r="H330" s="5" t="s">
        <v>478</v>
      </c>
      <c r="I330" s="5" t="s">
        <v>125</v>
      </c>
      <c r="J330" s="5" t="s">
        <v>1505</v>
      </c>
      <c r="K330" s="9" t="s">
        <v>47</v>
      </c>
      <c r="L330" s="5" t="s">
        <v>12257</v>
      </c>
      <c r="M330" s="5" t="s">
        <v>37</v>
      </c>
      <c r="N330" s="5" t="s">
        <v>55</v>
      </c>
      <c r="O330" s="5" t="b">
        <f t="shared" ca="1" si="0"/>
        <v>0</v>
      </c>
      <c r="P330" s="5" t="b">
        <f t="shared" ca="1" si="1"/>
        <v>1</v>
      </c>
      <c r="Q330" s="5"/>
      <c r="R330" s="5"/>
      <c r="S330" s="5"/>
      <c r="T330" s="5"/>
      <c r="U330" s="5"/>
      <c r="V330" s="5"/>
      <c r="W330" s="5"/>
      <c r="X330" s="5"/>
      <c r="Y330" s="5"/>
      <c r="Z330" s="5"/>
      <c r="AA330" s="5"/>
      <c r="AB330" s="5"/>
      <c r="AC330" s="5"/>
      <c r="AD330" s="5"/>
      <c r="AE330" s="5"/>
    </row>
    <row r="331" spans="1:31" ht="23.25" customHeight="1">
      <c r="A331" s="5" t="s">
        <v>12258</v>
      </c>
      <c r="B331" s="5" t="s">
        <v>12259</v>
      </c>
      <c r="C331" s="5" t="s">
        <v>41</v>
      </c>
      <c r="D331" s="5" t="s">
        <v>47</v>
      </c>
      <c r="E331" s="20" t="s">
        <v>45</v>
      </c>
      <c r="F331" s="7">
        <v>8</v>
      </c>
      <c r="G331" s="7">
        <v>10</v>
      </c>
      <c r="H331" s="5" t="s">
        <v>30</v>
      </c>
      <c r="I331" s="7" t="s">
        <v>24</v>
      </c>
      <c r="J331" s="5" t="s">
        <v>444</v>
      </c>
      <c r="K331" s="5" t="s">
        <v>12260</v>
      </c>
      <c r="L331" s="5" t="s">
        <v>12261</v>
      </c>
      <c r="M331" s="5" t="s">
        <v>37</v>
      </c>
      <c r="N331" s="5" t="s">
        <v>55</v>
      </c>
      <c r="O331" s="5" t="b">
        <f t="shared" ca="1" si="0"/>
        <v>0</v>
      </c>
      <c r="P331" s="5" t="b">
        <f t="shared" ca="1" si="1"/>
        <v>1</v>
      </c>
      <c r="Q331" s="5"/>
      <c r="R331" s="5"/>
      <c r="S331" s="5"/>
      <c r="T331" s="5"/>
      <c r="U331" s="5"/>
      <c r="V331" s="5"/>
      <c r="W331" s="5"/>
      <c r="X331" s="5"/>
      <c r="Y331" s="5"/>
      <c r="Z331" s="5"/>
      <c r="AA331" s="5"/>
      <c r="AB331" s="5"/>
      <c r="AC331" s="5"/>
      <c r="AD331" s="5"/>
      <c r="AE331" s="5"/>
    </row>
    <row r="332" spans="1:31" ht="23.25" customHeight="1">
      <c r="A332" s="5" t="s">
        <v>12272</v>
      </c>
      <c r="B332" s="5" t="s">
        <v>12273</v>
      </c>
      <c r="C332" s="5" t="s">
        <v>27</v>
      </c>
      <c r="D332" s="5" t="s">
        <v>85</v>
      </c>
      <c r="E332" s="20" t="s">
        <v>919</v>
      </c>
      <c r="F332" s="7">
        <v>8</v>
      </c>
      <c r="G332" s="7">
        <v>15</v>
      </c>
      <c r="H332" s="5" t="s">
        <v>65</v>
      </c>
      <c r="I332" s="5" t="s">
        <v>125</v>
      </c>
      <c r="J332" s="5" t="s">
        <v>5354</v>
      </c>
      <c r="K332" s="5" t="s">
        <v>9843</v>
      </c>
      <c r="L332" s="5" t="s">
        <v>12275</v>
      </c>
      <c r="M332" s="5" t="s">
        <v>53</v>
      </c>
      <c r="N332" s="5" t="s">
        <v>38</v>
      </c>
      <c r="O332" s="5" t="b">
        <f t="shared" ca="1" si="0"/>
        <v>0</v>
      </c>
      <c r="P332" s="5" t="b">
        <f t="shared" ca="1" si="1"/>
        <v>1</v>
      </c>
      <c r="Q332" s="5"/>
      <c r="R332" s="5"/>
      <c r="S332" s="5"/>
      <c r="T332" s="5"/>
      <c r="U332" s="5"/>
      <c r="V332" s="5"/>
      <c r="W332" s="5"/>
      <c r="X332" s="5"/>
      <c r="Y332" s="5"/>
      <c r="Z332" s="5"/>
      <c r="AA332" s="5"/>
      <c r="AB332" s="5"/>
      <c r="AC332" s="5"/>
      <c r="AD332" s="5"/>
      <c r="AE332" s="5"/>
    </row>
    <row r="333" spans="1:31" ht="23.25" customHeight="1">
      <c r="A333" s="5" t="s">
        <v>9556</v>
      </c>
      <c r="B333" s="5" t="s">
        <v>12289</v>
      </c>
      <c r="C333" s="5" t="s">
        <v>170</v>
      </c>
      <c r="D333" s="5" t="s">
        <v>435</v>
      </c>
      <c r="E333" s="20" t="s">
        <v>29</v>
      </c>
      <c r="F333" s="7">
        <v>8</v>
      </c>
      <c r="G333" s="7">
        <v>12</v>
      </c>
      <c r="H333" s="5" t="s">
        <v>852</v>
      </c>
      <c r="I333" s="7" t="s">
        <v>24</v>
      </c>
      <c r="J333" s="5" t="s">
        <v>2587</v>
      </c>
      <c r="K333" s="9" t="s">
        <v>47</v>
      </c>
      <c r="L333" s="5" t="s">
        <v>12291</v>
      </c>
      <c r="M333" s="5" t="s">
        <v>100</v>
      </c>
      <c r="N333" s="5" t="s">
        <v>55</v>
      </c>
      <c r="O333" s="5" t="b">
        <f t="shared" ca="1" si="0"/>
        <v>0</v>
      </c>
      <c r="P333" s="5" t="b">
        <f t="shared" ca="1" si="1"/>
        <v>1</v>
      </c>
      <c r="Q333" s="5"/>
      <c r="R333" s="5"/>
      <c r="S333" s="5"/>
      <c r="T333" s="5"/>
      <c r="U333" s="5"/>
      <c r="V333" s="5"/>
      <c r="W333" s="5"/>
      <c r="X333" s="5"/>
      <c r="Y333" s="5"/>
      <c r="Z333" s="5"/>
      <c r="AA333" s="5"/>
      <c r="AB333" s="5"/>
      <c r="AC333" s="5"/>
      <c r="AD333" s="5"/>
      <c r="AE333" s="5"/>
    </row>
    <row r="334" spans="1:31" ht="23.25" customHeight="1">
      <c r="A334" s="5" t="s">
        <v>12515</v>
      </c>
      <c r="B334" s="5" t="s">
        <v>12516</v>
      </c>
      <c r="C334" s="5" t="s">
        <v>27</v>
      </c>
      <c r="D334" s="5" t="s">
        <v>199</v>
      </c>
      <c r="E334" s="20" t="s">
        <v>45</v>
      </c>
      <c r="F334" s="7">
        <v>8</v>
      </c>
      <c r="G334" s="7">
        <v>10</v>
      </c>
      <c r="H334" s="5" t="s">
        <v>30</v>
      </c>
      <c r="I334" s="5" t="s">
        <v>125</v>
      </c>
      <c r="J334" s="5" t="s">
        <v>444</v>
      </c>
      <c r="K334" s="5" t="s">
        <v>12517</v>
      </c>
      <c r="L334" s="5" t="s">
        <v>12518</v>
      </c>
      <c r="M334" s="5" t="s">
        <v>167</v>
      </c>
      <c r="N334" s="5" t="s">
        <v>55</v>
      </c>
      <c r="O334" s="5" t="b">
        <f t="shared" ca="1" si="0"/>
        <v>0</v>
      </c>
      <c r="P334" s="5" t="b">
        <f t="shared" ca="1" si="1"/>
        <v>1</v>
      </c>
      <c r="Q334" s="5"/>
      <c r="R334" s="5"/>
      <c r="S334" s="5"/>
      <c r="T334" s="5"/>
      <c r="U334" s="5"/>
      <c r="V334" s="5"/>
      <c r="W334" s="5"/>
      <c r="X334" s="5"/>
      <c r="Y334" s="5"/>
      <c r="Z334" s="5"/>
      <c r="AA334" s="5"/>
      <c r="AB334" s="5"/>
      <c r="AC334" s="5"/>
      <c r="AD334" s="5"/>
      <c r="AE334" s="5"/>
    </row>
    <row r="335" spans="1:31" ht="23.25" customHeight="1">
      <c r="A335" s="5" t="s">
        <v>12314</v>
      </c>
      <c r="B335" s="5" t="s">
        <v>1903</v>
      </c>
      <c r="C335" s="5" t="s">
        <v>27</v>
      </c>
      <c r="D335" s="5" t="s">
        <v>47</v>
      </c>
      <c r="E335" s="20" t="s">
        <v>45</v>
      </c>
      <c r="F335" s="7">
        <v>8</v>
      </c>
      <c r="G335" s="7">
        <v>15</v>
      </c>
      <c r="H335" s="5" t="s">
        <v>65</v>
      </c>
      <c r="I335" s="5" t="s">
        <v>125</v>
      </c>
      <c r="J335" s="5" t="s">
        <v>57</v>
      </c>
      <c r="K335" s="5" t="s">
        <v>1906</v>
      </c>
      <c r="L335" s="5" t="s">
        <v>12318</v>
      </c>
      <c r="M335" s="5" t="s">
        <v>648</v>
      </c>
      <c r="N335" s="5" t="s">
        <v>38</v>
      </c>
      <c r="O335" s="5" t="b">
        <f t="shared" ca="1" si="0"/>
        <v>0</v>
      </c>
      <c r="P335" s="5" t="b">
        <f t="shared" ca="1" si="1"/>
        <v>1</v>
      </c>
      <c r="Q335" s="5"/>
      <c r="R335" s="5"/>
      <c r="S335" s="5"/>
      <c r="T335" s="5"/>
      <c r="U335" s="5"/>
      <c r="V335" s="5"/>
      <c r="W335" s="5"/>
      <c r="X335" s="5"/>
      <c r="Y335" s="5"/>
      <c r="Z335" s="5"/>
      <c r="AA335" s="5"/>
      <c r="AB335" s="5"/>
      <c r="AC335" s="5"/>
      <c r="AD335" s="5"/>
      <c r="AE335" s="5"/>
    </row>
    <row r="336" spans="1:31" ht="23.25" customHeight="1">
      <c r="A336" s="5" t="s">
        <v>12500</v>
      </c>
      <c r="B336" s="5" t="s">
        <v>12501</v>
      </c>
      <c r="C336" s="5" t="s">
        <v>41</v>
      </c>
      <c r="D336" s="5" t="s">
        <v>43</v>
      </c>
      <c r="E336" s="20" t="s">
        <v>29</v>
      </c>
      <c r="F336" s="7">
        <v>8</v>
      </c>
      <c r="G336" s="7">
        <v>10</v>
      </c>
      <c r="H336" s="5" t="s">
        <v>30</v>
      </c>
      <c r="I336" s="5" t="s">
        <v>125</v>
      </c>
      <c r="J336" s="5" t="s">
        <v>1505</v>
      </c>
      <c r="K336" s="5" t="s">
        <v>1731</v>
      </c>
      <c r="L336" s="5" t="s">
        <v>12503</v>
      </c>
      <c r="M336" s="5" t="s">
        <v>53</v>
      </c>
      <c r="N336" s="5" t="s">
        <v>55</v>
      </c>
      <c r="O336" s="5" t="b">
        <f t="shared" ca="1" si="0"/>
        <v>0</v>
      </c>
      <c r="P336" s="5" t="b">
        <f t="shared" ca="1" si="1"/>
        <v>1</v>
      </c>
      <c r="Q336" s="5"/>
      <c r="R336" s="5"/>
      <c r="S336" s="5"/>
      <c r="T336" s="5"/>
      <c r="U336" s="5"/>
      <c r="V336" s="5"/>
      <c r="W336" s="5"/>
      <c r="X336" s="5"/>
      <c r="Y336" s="5"/>
      <c r="Z336" s="5"/>
      <c r="AA336" s="5"/>
      <c r="AB336" s="5"/>
      <c r="AC336" s="5"/>
      <c r="AD336" s="5"/>
      <c r="AE336" s="5"/>
    </row>
    <row r="337" spans="1:31" ht="23.25" customHeight="1">
      <c r="A337" s="5" t="s">
        <v>11714</v>
      </c>
      <c r="B337" s="5" t="s">
        <v>12299</v>
      </c>
      <c r="C337" s="5" t="s">
        <v>20</v>
      </c>
      <c r="D337" s="5" t="s">
        <v>21</v>
      </c>
      <c r="E337" s="20" t="s">
        <v>45</v>
      </c>
      <c r="F337" s="11">
        <v>8</v>
      </c>
      <c r="G337" s="11">
        <v>17</v>
      </c>
      <c r="H337" s="5" t="s">
        <v>96</v>
      </c>
      <c r="I337" s="7" t="s">
        <v>24</v>
      </c>
      <c r="J337" s="5" t="s">
        <v>430</v>
      </c>
      <c r="K337" s="5" t="s">
        <v>12300</v>
      </c>
      <c r="L337" s="12" t="s">
        <v>47</v>
      </c>
      <c r="M337" s="5" t="s">
        <v>42</v>
      </c>
      <c r="N337" s="5" t="s">
        <v>55</v>
      </c>
      <c r="O337" s="5" t="b">
        <f t="shared" ca="1" si="0"/>
        <v>0</v>
      </c>
      <c r="P337" s="5" t="b">
        <f t="shared" ca="1" si="1"/>
        <v>1</v>
      </c>
      <c r="Q337" s="5"/>
      <c r="R337" s="5"/>
      <c r="S337" s="5"/>
      <c r="T337" s="5"/>
      <c r="U337" s="5"/>
      <c r="V337" s="5"/>
      <c r="W337" s="5"/>
      <c r="X337" s="5"/>
      <c r="Y337" s="5"/>
      <c r="Z337" s="5"/>
      <c r="AA337" s="5"/>
      <c r="AB337" s="5"/>
      <c r="AC337" s="5"/>
      <c r="AD337" s="5"/>
      <c r="AE337" s="5"/>
    </row>
    <row r="338" spans="1:31" ht="23.25" customHeight="1">
      <c r="A338" s="5" t="s">
        <v>10010</v>
      </c>
      <c r="B338" s="5" t="s">
        <v>12507</v>
      </c>
      <c r="C338" s="5" t="s">
        <v>170</v>
      </c>
      <c r="D338" s="5" t="s">
        <v>47</v>
      </c>
      <c r="E338" s="20" t="s">
        <v>29</v>
      </c>
      <c r="F338" s="7">
        <v>8</v>
      </c>
      <c r="G338" s="7">
        <v>15</v>
      </c>
      <c r="H338" s="5" t="s">
        <v>65</v>
      </c>
      <c r="I338" s="5" t="s">
        <v>31</v>
      </c>
      <c r="J338" s="5" t="s">
        <v>516</v>
      </c>
      <c r="K338" s="5" t="s">
        <v>12508</v>
      </c>
      <c r="L338" s="5" t="s">
        <v>12509</v>
      </c>
      <c r="M338" s="5" t="s">
        <v>37</v>
      </c>
      <c r="N338" s="5" t="s">
        <v>55</v>
      </c>
      <c r="O338" s="5" t="b">
        <f t="shared" ca="1" si="0"/>
        <v>0</v>
      </c>
      <c r="P338" s="5" t="b">
        <f t="shared" ca="1" si="1"/>
        <v>1</v>
      </c>
      <c r="Q338" s="5"/>
      <c r="R338" s="5"/>
      <c r="S338" s="5"/>
      <c r="T338" s="5"/>
      <c r="U338" s="5"/>
      <c r="V338" s="5"/>
      <c r="W338" s="5"/>
      <c r="X338" s="5"/>
      <c r="Y338" s="5"/>
      <c r="Z338" s="5"/>
      <c r="AA338" s="5"/>
      <c r="AB338" s="5"/>
      <c r="AC338" s="5"/>
      <c r="AD338" s="5"/>
      <c r="AE338" s="5"/>
    </row>
    <row r="339" spans="1:31" ht="23.25" customHeight="1">
      <c r="A339" s="5" t="s">
        <v>9556</v>
      </c>
      <c r="B339" s="5" t="s">
        <v>8481</v>
      </c>
      <c r="C339" s="5" t="s">
        <v>170</v>
      </c>
      <c r="D339" s="5" t="s">
        <v>390</v>
      </c>
      <c r="E339" s="20" t="s">
        <v>29</v>
      </c>
      <c r="F339" s="7">
        <v>8</v>
      </c>
      <c r="G339" s="7">
        <v>15</v>
      </c>
      <c r="H339" s="5" t="s">
        <v>65</v>
      </c>
      <c r="I339" s="5" t="s">
        <v>108</v>
      </c>
      <c r="J339" s="5" t="s">
        <v>57</v>
      </c>
      <c r="K339" s="5" t="s">
        <v>12294</v>
      </c>
      <c r="L339" s="5" t="s">
        <v>12295</v>
      </c>
      <c r="M339" s="5" t="s">
        <v>167</v>
      </c>
      <c r="N339" s="5" t="s">
        <v>55</v>
      </c>
      <c r="O339" s="5" t="b">
        <f t="shared" ca="1" si="0"/>
        <v>0</v>
      </c>
      <c r="P339" s="5" t="b">
        <f t="shared" ca="1" si="1"/>
        <v>1</v>
      </c>
      <c r="Q339" s="5"/>
      <c r="R339" s="5"/>
      <c r="S339" s="5"/>
      <c r="T339" s="5"/>
      <c r="U339" s="5"/>
      <c r="V339" s="5"/>
      <c r="W339" s="5"/>
      <c r="X339" s="5"/>
      <c r="Y339" s="5"/>
      <c r="Z339" s="5"/>
      <c r="AA339" s="5"/>
      <c r="AB339" s="5"/>
      <c r="AC339" s="5"/>
      <c r="AD339" s="5"/>
      <c r="AE339" s="5"/>
    </row>
    <row r="340" spans="1:31" ht="23.25" customHeight="1">
      <c r="A340" s="5" t="s">
        <v>12510</v>
      </c>
      <c r="B340" s="5" t="s">
        <v>12511</v>
      </c>
      <c r="C340" s="5" t="s">
        <v>27</v>
      </c>
      <c r="D340" s="5" t="s">
        <v>47</v>
      </c>
      <c r="E340" s="20" t="s">
        <v>45</v>
      </c>
      <c r="F340" s="7">
        <v>8</v>
      </c>
      <c r="G340" s="7">
        <v>10</v>
      </c>
      <c r="H340" s="5" t="s">
        <v>30</v>
      </c>
      <c r="I340" s="5" t="s">
        <v>31</v>
      </c>
      <c r="J340" s="5" t="s">
        <v>106</v>
      </c>
      <c r="K340" s="5" t="s">
        <v>12512</v>
      </c>
      <c r="L340" s="5" t="s">
        <v>12513</v>
      </c>
      <c r="M340" s="5" t="s">
        <v>37</v>
      </c>
      <c r="N340" s="5" t="s">
        <v>38</v>
      </c>
      <c r="O340" s="5" t="b">
        <f t="shared" ca="1" si="0"/>
        <v>0</v>
      </c>
      <c r="P340" s="5" t="b">
        <f t="shared" ca="1" si="1"/>
        <v>1</v>
      </c>
      <c r="Q340" s="5"/>
      <c r="R340" s="5"/>
      <c r="S340" s="5"/>
      <c r="T340" s="5"/>
      <c r="U340" s="5"/>
      <c r="V340" s="5"/>
      <c r="W340" s="5"/>
      <c r="X340" s="5"/>
      <c r="Y340" s="5"/>
      <c r="Z340" s="5"/>
      <c r="AA340" s="5"/>
      <c r="AB340" s="5"/>
      <c r="AC340" s="5"/>
      <c r="AD340" s="5"/>
      <c r="AE340" s="5"/>
    </row>
    <row r="341" spans="1:31" ht="23.25" customHeight="1">
      <c r="A341" s="5" t="s">
        <v>9556</v>
      </c>
      <c r="B341" s="5" t="s">
        <v>12521</v>
      </c>
      <c r="C341" s="5" t="s">
        <v>20</v>
      </c>
      <c r="D341" s="5" t="s">
        <v>47</v>
      </c>
      <c r="E341" s="20" t="s">
        <v>45</v>
      </c>
      <c r="F341" s="7">
        <v>8</v>
      </c>
      <c r="G341" s="7">
        <v>10</v>
      </c>
      <c r="H341" s="5" t="s">
        <v>30</v>
      </c>
      <c r="I341" s="5" t="s">
        <v>31</v>
      </c>
      <c r="J341" s="5" t="s">
        <v>57</v>
      </c>
      <c r="K341" s="9" t="s">
        <v>47</v>
      </c>
      <c r="L341" s="5" t="s">
        <v>12522</v>
      </c>
      <c r="M341" s="5" t="s">
        <v>53</v>
      </c>
      <c r="N341" s="5" t="s">
        <v>38</v>
      </c>
      <c r="O341" s="5" t="b">
        <f t="shared" ca="1" si="0"/>
        <v>0</v>
      </c>
      <c r="P341" s="5" t="b">
        <f t="shared" ca="1" si="1"/>
        <v>1</v>
      </c>
      <c r="Q341" s="5"/>
      <c r="R341" s="5"/>
      <c r="S341" s="5"/>
      <c r="T341" s="5"/>
      <c r="U341" s="5"/>
      <c r="V341" s="5"/>
      <c r="W341" s="5"/>
      <c r="X341" s="5"/>
      <c r="Y341" s="5"/>
      <c r="Z341" s="5"/>
      <c r="AA341" s="5"/>
      <c r="AB341" s="5"/>
      <c r="AC341" s="5"/>
      <c r="AD341" s="5"/>
      <c r="AE341" s="5"/>
    </row>
    <row r="342" spans="1:31" ht="23.25" customHeight="1">
      <c r="A342" s="5" t="s">
        <v>12526</v>
      </c>
      <c r="B342" s="5" t="s">
        <v>12527</v>
      </c>
      <c r="C342" s="5" t="s">
        <v>20</v>
      </c>
      <c r="D342" s="5" t="s">
        <v>1173</v>
      </c>
      <c r="E342" s="20" t="s">
        <v>45</v>
      </c>
      <c r="F342" s="7">
        <v>8</v>
      </c>
      <c r="G342" s="7">
        <v>15</v>
      </c>
      <c r="H342" s="5" t="s">
        <v>65</v>
      </c>
      <c r="I342" s="5" t="s">
        <v>125</v>
      </c>
      <c r="J342" s="5" t="s">
        <v>126</v>
      </c>
      <c r="K342" s="9" t="s">
        <v>47</v>
      </c>
      <c r="L342" s="5" t="s">
        <v>12529</v>
      </c>
      <c r="M342" s="5" t="s">
        <v>100</v>
      </c>
      <c r="N342" s="5" t="s">
        <v>55</v>
      </c>
      <c r="O342" s="5" t="b">
        <f t="shared" ca="1" si="0"/>
        <v>0</v>
      </c>
      <c r="P342" s="5" t="b">
        <f t="shared" ca="1" si="1"/>
        <v>1</v>
      </c>
      <c r="Q342" s="5"/>
      <c r="R342" s="5"/>
      <c r="S342" s="5"/>
      <c r="T342" s="5"/>
      <c r="U342" s="5"/>
      <c r="V342" s="5"/>
      <c r="W342" s="5"/>
      <c r="X342" s="5"/>
      <c r="Y342" s="5"/>
      <c r="Z342" s="5"/>
      <c r="AA342" s="5"/>
      <c r="AB342" s="5"/>
      <c r="AC342" s="5"/>
      <c r="AD342" s="5"/>
      <c r="AE342" s="5"/>
    </row>
    <row r="343" spans="1:31" ht="23.25" customHeight="1">
      <c r="A343" s="5" t="s">
        <v>9556</v>
      </c>
      <c r="B343" s="5" t="s">
        <v>12280</v>
      </c>
      <c r="C343" s="5" t="s">
        <v>27</v>
      </c>
      <c r="D343" s="5" t="s">
        <v>80</v>
      </c>
      <c r="E343" s="20" t="s">
        <v>45</v>
      </c>
      <c r="F343" s="7">
        <v>8</v>
      </c>
      <c r="G343" s="7">
        <v>15</v>
      </c>
      <c r="H343" s="5" t="s">
        <v>65</v>
      </c>
      <c r="I343" s="7" t="s">
        <v>24</v>
      </c>
      <c r="J343" s="5" t="s">
        <v>12281</v>
      </c>
      <c r="K343" s="5" t="s">
        <v>12282</v>
      </c>
      <c r="L343" s="5" t="s">
        <v>12283</v>
      </c>
      <c r="M343" s="5" t="s">
        <v>37</v>
      </c>
      <c r="N343" s="5" t="s">
        <v>44</v>
      </c>
      <c r="O343" s="5" t="b">
        <f t="shared" ca="1" si="0"/>
        <v>0</v>
      </c>
      <c r="P343" s="5" t="b">
        <f t="shared" ca="1" si="1"/>
        <v>1</v>
      </c>
      <c r="Q343" s="5"/>
      <c r="R343" s="5"/>
      <c r="S343" s="5"/>
      <c r="T343" s="5"/>
      <c r="U343" s="5"/>
      <c r="V343" s="5"/>
      <c r="W343" s="5"/>
      <c r="X343" s="5"/>
      <c r="Y343" s="5"/>
      <c r="Z343" s="5"/>
      <c r="AA343" s="5"/>
      <c r="AB343" s="5"/>
      <c r="AC343" s="5"/>
      <c r="AD343" s="5"/>
      <c r="AE343" s="5"/>
    </row>
    <row r="344" spans="1:31" ht="23.25" customHeight="1">
      <c r="A344" s="5" t="s">
        <v>9556</v>
      </c>
      <c r="B344" s="5" t="s">
        <v>12530</v>
      </c>
      <c r="C344" s="5" t="s">
        <v>20</v>
      </c>
      <c r="D344" s="5" t="s">
        <v>2283</v>
      </c>
      <c r="E344" s="20" t="s">
        <v>45</v>
      </c>
      <c r="F344" s="7">
        <v>8</v>
      </c>
      <c r="G344" s="7">
        <v>16</v>
      </c>
      <c r="H344" s="5" t="s">
        <v>478</v>
      </c>
      <c r="I344" s="5" t="s">
        <v>31</v>
      </c>
      <c r="J344" s="5" t="s">
        <v>2724</v>
      </c>
      <c r="K344" s="5" t="s">
        <v>12531</v>
      </c>
      <c r="L344" s="5" t="s">
        <v>12533</v>
      </c>
      <c r="M344" s="5" t="s">
        <v>37</v>
      </c>
      <c r="N344" s="5" t="s">
        <v>55</v>
      </c>
      <c r="O344" s="5" t="b">
        <f t="shared" ca="1" si="0"/>
        <v>0</v>
      </c>
      <c r="P344" s="5" t="b">
        <f t="shared" ca="1" si="1"/>
        <v>1</v>
      </c>
      <c r="Q344" s="5"/>
      <c r="R344" s="5"/>
      <c r="S344" s="5"/>
      <c r="T344" s="5"/>
      <c r="U344" s="5"/>
      <c r="V344" s="5"/>
      <c r="W344" s="5"/>
      <c r="X344" s="5"/>
      <c r="Y344" s="5"/>
      <c r="Z344" s="5"/>
      <c r="AA344" s="5"/>
      <c r="AB344" s="5"/>
      <c r="AC344" s="5"/>
      <c r="AD344" s="5"/>
      <c r="AE344" s="5"/>
    </row>
    <row r="345" spans="1:31" ht="23.25" customHeight="1">
      <c r="A345" s="5" t="s">
        <v>9556</v>
      </c>
      <c r="B345" s="5" t="s">
        <v>12540</v>
      </c>
      <c r="C345" s="5" t="s">
        <v>20</v>
      </c>
      <c r="D345" s="5" t="s">
        <v>21</v>
      </c>
      <c r="E345" s="20" t="s">
        <v>45</v>
      </c>
      <c r="F345" s="7">
        <v>8</v>
      </c>
      <c r="G345" s="7">
        <v>12</v>
      </c>
      <c r="H345" s="5" t="s">
        <v>852</v>
      </c>
      <c r="I345" s="5" t="s">
        <v>31</v>
      </c>
      <c r="J345" s="5" t="s">
        <v>48</v>
      </c>
      <c r="K345" s="5" t="s">
        <v>12541</v>
      </c>
      <c r="L345" s="5" t="s">
        <v>12542</v>
      </c>
      <c r="M345" s="5" t="s">
        <v>100</v>
      </c>
      <c r="N345" s="5" t="s">
        <v>55</v>
      </c>
      <c r="O345" s="5" t="b">
        <f t="shared" ca="1" si="0"/>
        <v>0</v>
      </c>
      <c r="P345" s="5" t="b">
        <f t="shared" ca="1" si="1"/>
        <v>1</v>
      </c>
      <c r="Q345" s="5"/>
      <c r="R345" s="5"/>
      <c r="S345" s="5"/>
      <c r="T345" s="5"/>
      <c r="U345" s="5"/>
      <c r="V345" s="5"/>
      <c r="W345" s="5"/>
      <c r="X345" s="5"/>
      <c r="Y345" s="5"/>
      <c r="Z345" s="5"/>
      <c r="AA345" s="5"/>
      <c r="AB345" s="5"/>
      <c r="AC345" s="5"/>
      <c r="AD345" s="5"/>
      <c r="AE345" s="5"/>
    </row>
    <row r="346" spans="1:31" ht="23.25" customHeight="1">
      <c r="A346" s="5" t="s">
        <v>12552</v>
      </c>
      <c r="B346" s="5" t="s">
        <v>1786</v>
      </c>
      <c r="C346" s="5" t="s">
        <v>170</v>
      </c>
      <c r="D346" s="5" t="s">
        <v>390</v>
      </c>
      <c r="E346" s="20" t="s">
        <v>651</v>
      </c>
      <c r="F346" s="7">
        <v>8</v>
      </c>
      <c r="G346" s="7">
        <v>11</v>
      </c>
      <c r="H346" s="5" t="s">
        <v>1465</v>
      </c>
      <c r="I346" s="5" t="s">
        <v>108</v>
      </c>
      <c r="J346" s="5" t="s">
        <v>252</v>
      </c>
      <c r="K346" s="5" t="s">
        <v>12553</v>
      </c>
      <c r="L346" s="5" t="s">
        <v>12555</v>
      </c>
      <c r="M346" s="5" t="s">
        <v>42</v>
      </c>
      <c r="N346" s="5" t="s">
        <v>38</v>
      </c>
      <c r="O346" s="5" t="b">
        <f t="shared" ca="1" si="0"/>
        <v>0</v>
      </c>
      <c r="P346" s="5" t="b">
        <f t="shared" ca="1" si="1"/>
        <v>1</v>
      </c>
      <c r="Q346" s="5"/>
      <c r="R346" s="5"/>
      <c r="S346" s="5"/>
      <c r="T346" s="5"/>
      <c r="U346" s="5"/>
      <c r="V346" s="5"/>
      <c r="W346" s="5"/>
      <c r="X346" s="5"/>
      <c r="Y346" s="5"/>
      <c r="Z346" s="5"/>
      <c r="AA346" s="5"/>
      <c r="AB346" s="5"/>
      <c r="AC346" s="5"/>
      <c r="AD346" s="5"/>
      <c r="AE346" s="5"/>
    </row>
    <row r="347" spans="1:31" ht="23.25" customHeight="1">
      <c r="A347" s="5" t="s">
        <v>10010</v>
      </c>
      <c r="B347" s="5" t="s">
        <v>2085</v>
      </c>
      <c r="C347" s="5" t="s">
        <v>27</v>
      </c>
      <c r="D347" s="5" t="s">
        <v>85</v>
      </c>
      <c r="E347" s="20" t="s">
        <v>29</v>
      </c>
      <c r="F347" s="7">
        <v>8</v>
      </c>
      <c r="G347" s="7">
        <v>16</v>
      </c>
      <c r="H347" s="5" t="s">
        <v>478</v>
      </c>
      <c r="I347" s="7" t="s">
        <v>24</v>
      </c>
      <c r="J347" s="5" t="s">
        <v>48</v>
      </c>
      <c r="K347" s="5" t="s">
        <v>12547</v>
      </c>
      <c r="L347" s="5" t="s">
        <v>12548</v>
      </c>
      <c r="M347" s="5" t="s">
        <v>37</v>
      </c>
      <c r="N347" s="5" t="s">
        <v>38</v>
      </c>
      <c r="O347" s="5" t="b">
        <f t="shared" ca="1" si="0"/>
        <v>0</v>
      </c>
      <c r="P347" s="5" t="b">
        <f t="shared" ca="1" si="1"/>
        <v>1</v>
      </c>
      <c r="Q347" s="5"/>
      <c r="R347" s="5"/>
      <c r="S347" s="5"/>
      <c r="T347" s="5"/>
      <c r="U347" s="5"/>
      <c r="V347" s="5"/>
      <c r="W347" s="5"/>
      <c r="X347" s="5"/>
      <c r="Y347" s="5"/>
      <c r="Z347" s="5"/>
      <c r="AA347" s="5"/>
      <c r="AB347" s="5"/>
      <c r="AC347" s="5"/>
      <c r="AD347" s="5"/>
      <c r="AE347" s="5"/>
    </row>
    <row r="348" spans="1:31" ht="23.25" customHeight="1">
      <c r="A348" s="5" t="s">
        <v>12559</v>
      </c>
      <c r="B348" s="5" t="s">
        <v>12560</v>
      </c>
      <c r="C348" s="5" t="s">
        <v>20</v>
      </c>
      <c r="D348" s="5" t="s">
        <v>21</v>
      </c>
      <c r="E348" s="20" t="s">
        <v>45</v>
      </c>
      <c r="F348" s="7">
        <v>8</v>
      </c>
      <c r="G348" s="7">
        <v>10</v>
      </c>
      <c r="H348" s="5" t="s">
        <v>30</v>
      </c>
      <c r="I348" s="7" t="s">
        <v>24</v>
      </c>
      <c r="J348" s="5" t="s">
        <v>117</v>
      </c>
      <c r="K348" s="5" t="s">
        <v>12561</v>
      </c>
      <c r="L348" s="5" t="s">
        <v>12562</v>
      </c>
      <c r="M348" s="5" t="s">
        <v>42</v>
      </c>
      <c r="N348" s="5" t="s">
        <v>237</v>
      </c>
      <c r="O348" s="5" t="b">
        <f t="shared" ca="1" si="0"/>
        <v>0</v>
      </c>
      <c r="P348" s="5" t="b">
        <f t="shared" ca="1" si="1"/>
        <v>1</v>
      </c>
      <c r="Q348" s="5"/>
      <c r="R348" s="5"/>
      <c r="S348" s="5"/>
      <c r="T348" s="5"/>
      <c r="U348" s="5"/>
      <c r="V348" s="5"/>
      <c r="W348" s="5"/>
      <c r="X348" s="5"/>
      <c r="Y348" s="5"/>
      <c r="Z348" s="5"/>
      <c r="AA348" s="5"/>
      <c r="AB348" s="5"/>
      <c r="AC348" s="5"/>
      <c r="AD348" s="5"/>
      <c r="AE348" s="5"/>
    </row>
    <row r="349" spans="1:31" ht="23.25" customHeight="1">
      <c r="A349" s="5" t="s">
        <v>12585</v>
      </c>
      <c r="B349" s="5" t="s">
        <v>12586</v>
      </c>
      <c r="C349" s="5" t="s">
        <v>41</v>
      </c>
      <c r="D349" s="5" t="s">
        <v>169</v>
      </c>
      <c r="E349" s="20" t="s">
        <v>29</v>
      </c>
      <c r="F349" s="7">
        <v>8</v>
      </c>
      <c r="G349" s="7">
        <v>10</v>
      </c>
      <c r="H349" s="5" t="s">
        <v>30</v>
      </c>
      <c r="I349" s="5" t="s">
        <v>125</v>
      </c>
      <c r="J349" s="5" t="s">
        <v>444</v>
      </c>
      <c r="K349" s="5" t="s">
        <v>12589</v>
      </c>
      <c r="L349" s="5" t="s">
        <v>12590</v>
      </c>
      <c r="M349" s="5" t="s">
        <v>648</v>
      </c>
      <c r="N349" s="5" t="s">
        <v>237</v>
      </c>
      <c r="O349" s="5" t="b">
        <f t="shared" ca="1" si="0"/>
        <v>0</v>
      </c>
      <c r="P349" s="5" t="b">
        <f t="shared" ca="1" si="1"/>
        <v>1</v>
      </c>
      <c r="Q349" s="5"/>
      <c r="R349" s="5"/>
      <c r="S349" s="5"/>
      <c r="T349" s="5"/>
      <c r="U349" s="5"/>
      <c r="V349" s="5"/>
      <c r="W349" s="5"/>
      <c r="X349" s="5"/>
      <c r="Y349" s="5"/>
      <c r="Z349" s="5"/>
      <c r="AA349" s="5"/>
      <c r="AB349" s="5"/>
      <c r="AC349" s="5"/>
      <c r="AD349" s="5"/>
      <c r="AE349" s="5"/>
    </row>
    <row r="350" spans="1:31" ht="23.25" customHeight="1">
      <c r="A350" s="5" t="s">
        <v>11967</v>
      </c>
      <c r="B350" s="5" t="s">
        <v>12580</v>
      </c>
      <c r="C350" s="5" t="s">
        <v>27</v>
      </c>
      <c r="D350" s="5" t="s">
        <v>85</v>
      </c>
      <c r="E350" s="20" t="s">
        <v>29</v>
      </c>
      <c r="F350" s="7">
        <v>8</v>
      </c>
      <c r="G350" s="7">
        <v>12</v>
      </c>
      <c r="H350" s="5" t="s">
        <v>852</v>
      </c>
      <c r="I350" s="5" t="s">
        <v>31</v>
      </c>
      <c r="J350" s="5" t="s">
        <v>1505</v>
      </c>
      <c r="K350" s="5" t="s">
        <v>12581</v>
      </c>
      <c r="L350" s="5" t="s">
        <v>11970</v>
      </c>
      <c r="M350" s="5" t="s">
        <v>37</v>
      </c>
      <c r="N350" s="5" t="s">
        <v>55</v>
      </c>
      <c r="O350" s="5" t="b">
        <f t="shared" ca="1" si="0"/>
        <v>0</v>
      </c>
      <c r="P350" s="5" t="b">
        <f t="shared" ca="1" si="1"/>
        <v>1</v>
      </c>
      <c r="Q350" s="5"/>
      <c r="R350" s="5"/>
      <c r="S350" s="5"/>
      <c r="T350" s="5"/>
      <c r="U350" s="5"/>
      <c r="V350" s="5"/>
      <c r="W350" s="5"/>
      <c r="X350" s="5"/>
      <c r="Y350" s="5"/>
      <c r="Z350" s="5"/>
      <c r="AA350" s="5"/>
      <c r="AB350" s="5"/>
      <c r="AC350" s="5"/>
      <c r="AD350" s="5"/>
      <c r="AE350" s="5"/>
    </row>
    <row r="351" spans="1:31" ht="23.25" customHeight="1">
      <c r="A351" s="5" t="s">
        <v>12604</v>
      </c>
      <c r="B351" s="5" t="s">
        <v>12605</v>
      </c>
      <c r="C351" s="5" t="s">
        <v>170</v>
      </c>
      <c r="D351" s="5" t="s">
        <v>378</v>
      </c>
      <c r="E351" s="20" t="s">
        <v>45</v>
      </c>
      <c r="F351" s="7">
        <v>8</v>
      </c>
      <c r="G351" s="7">
        <v>14</v>
      </c>
      <c r="H351" s="5" t="s">
        <v>1392</v>
      </c>
      <c r="I351" s="5" t="s">
        <v>108</v>
      </c>
      <c r="J351" s="5" t="s">
        <v>844</v>
      </c>
      <c r="K351" s="5" t="s">
        <v>12607</v>
      </c>
      <c r="L351" s="5" t="s">
        <v>12608</v>
      </c>
      <c r="M351" s="5" t="s">
        <v>37</v>
      </c>
      <c r="N351" s="5" t="s">
        <v>55</v>
      </c>
      <c r="O351" s="5" t="b">
        <f t="shared" ca="1" si="0"/>
        <v>0</v>
      </c>
      <c r="P351" s="5" t="b">
        <f t="shared" ca="1" si="1"/>
        <v>1</v>
      </c>
      <c r="Q351" s="5"/>
      <c r="R351" s="5"/>
      <c r="S351" s="5"/>
      <c r="T351" s="5"/>
      <c r="U351" s="5"/>
      <c r="V351" s="5"/>
      <c r="W351" s="5"/>
      <c r="X351" s="5"/>
      <c r="Y351" s="5"/>
      <c r="Z351" s="5"/>
      <c r="AA351" s="5"/>
      <c r="AB351" s="5"/>
      <c r="AC351" s="5"/>
      <c r="AD351" s="5"/>
      <c r="AE351" s="5"/>
    </row>
    <row r="352" spans="1:31" ht="23.25" customHeight="1">
      <c r="A352" s="5" t="s">
        <v>9556</v>
      </c>
      <c r="B352" s="5" t="s">
        <v>12625</v>
      </c>
      <c r="C352" s="5" t="s">
        <v>20</v>
      </c>
      <c r="D352" s="5" t="s">
        <v>47</v>
      </c>
      <c r="E352" s="20" t="s">
        <v>45</v>
      </c>
      <c r="F352" s="7">
        <v>8</v>
      </c>
      <c r="G352" s="7">
        <v>15</v>
      </c>
      <c r="H352" s="5" t="s">
        <v>65</v>
      </c>
      <c r="I352" s="7" t="s">
        <v>24</v>
      </c>
      <c r="J352" s="5" t="s">
        <v>430</v>
      </c>
      <c r="K352" s="5" t="s">
        <v>12626</v>
      </c>
      <c r="L352" s="5" t="s">
        <v>12627</v>
      </c>
      <c r="M352" s="5" t="s">
        <v>167</v>
      </c>
      <c r="N352" s="5" t="s">
        <v>44</v>
      </c>
      <c r="O352" s="5" t="b">
        <f t="shared" ca="1" si="0"/>
        <v>0</v>
      </c>
      <c r="P352" s="5" t="b">
        <f t="shared" ca="1" si="1"/>
        <v>1</v>
      </c>
      <c r="Q352" s="5"/>
      <c r="R352" s="5"/>
      <c r="S352" s="5"/>
      <c r="T352" s="5"/>
      <c r="U352" s="5"/>
      <c r="V352" s="5"/>
      <c r="W352" s="5"/>
      <c r="X352" s="5"/>
      <c r="Y352" s="5"/>
      <c r="Z352" s="5"/>
      <c r="AA352" s="5"/>
      <c r="AB352" s="5"/>
      <c r="AC352" s="5"/>
      <c r="AD352" s="5"/>
      <c r="AE352" s="5"/>
    </row>
    <row r="353" spans="1:31" ht="23.25" customHeight="1">
      <c r="A353" s="5" t="s">
        <v>12594</v>
      </c>
      <c r="B353" s="5" t="s">
        <v>12595</v>
      </c>
      <c r="C353" s="5" t="s">
        <v>27</v>
      </c>
      <c r="D353" s="5" t="s">
        <v>85</v>
      </c>
      <c r="E353" s="20" t="s">
        <v>45</v>
      </c>
      <c r="F353" s="7">
        <v>8</v>
      </c>
      <c r="G353" s="7">
        <v>16</v>
      </c>
      <c r="H353" s="5" t="s">
        <v>478</v>
      </c>
      <c r="I353" s="7" t="s">
        <v>24</v>
      </c>
      <c r="J353" s="5" t="s">
        <v>1439</v>
      </c>
      <c r="K353" s="5" t="s">
        <v>12599</v>
      </c>
      <c r="L353" s="5" t="s">
        <v>12601</v>
      </c>
      <c r="M353" s="5" t="s">
        <v>100</v>
      </c>
      <c r="N353" s="5" t="s">
        <v>55</v>
      </c>
      <c r="O353" s="5" t="b">
        <f t="shared" ca="1" si="0"/>
        <v>0</v>
      </c>
      <c r="P353" s="5" t="b">
        <f t="shared" ca="1" si="1"/>
        <v>1</v>
      </c>
      <c r="Q353" s="5"/>
      <c r="R353" s="5"/>
      <c r="S353" s="5"/>
      <c r="T353" s="5"/>
      <c r="U353" s="5"/>
      <c r="V353" s="5"/>
      <c r="W353" s="5"/>
      <c r="X353" s="5"/>
      <c r="Y353" s="5"/>
      <c r="Z353" s="5"/>
      <c r="AA353" s="5"/>
      <c r="AB353" s="5"/>
      <c r="AC353" s="5"/>
      <c r="AD353" s="5"/>
      <c r="AE353" s="5"/>
    </row>
    <row r="354" spans="1:31" ht="23.25" customHeight="1">
      <c r="A354" s="5" t="s">
        <v>12569</v>
      </c>
      <c r="B354" s="5" t="s">
        <v>12570</v>
      </c>
      <c r="C354" s="5" t="s">
        <v>20</v>
      </c>
      <c r="D354" s="5" t="s">
        <v>12571</v>
      </c>
      <c r="E354" s="20" t="s">
        <v>29</v>
      </c>
      <c r="F354" s="7">
        <v>8</v>
      </c>
      <c r="G354" s="7">
        <v>20</v>
      </c>
      <c r="H354" s="5" t="s">
        <v>178</v>
      </c>
      <c r="I354" s="5" t="s">
        <v>125</v>
      </c>
      <c r="J354" s="5" t="s">
        <v>444</v>
      </c>
      <c r="K354" s="5" t="s">
        <v>12574</v>
      </c>
      <c r="L354" s="5" t="s">
        <v>12575</v>
      </c>
      <c r="M354" s="5" t="s">
        <v>53</v>
      </c>
      <c r="N354" s="5" t="s">
        <v>55</v>
      </c>
      <c r="O354" s="5" t="b">
        <f t="shared" ca="1" si="0"/>
        <v>0</v>
      </c>
      <c r="P354" s="5" t="b">
        <f t="shared" ca="1" si="1"/>
        <v>1</v>
      </c>
      <c r="Q354" s="5"/>
      <c r="R354" s="5"/>
      <c r="S354" s="5"/>
      <c r="T354" s="5"/>
      <c r="U354" s="5"/>
      <c r="V354" s="5"/>
      <c r="W354" s="5"/>
      <c r="X354" s="5"/>
      <c r="Y354" s="5"/>
      <c r="Z354" s="5"/>
      <c r="AA354" s="5"/>
      <c r="AB354" s="5"/>
      <c r="AC354" s="5"/>
      <c r="AD354" s="5"/>
      <c r="AE354" s="5"/>
    </row>
    <row r="355" spans="1:31" ht="23.25" customHeight="1">
      <c r="A355" s="5" t="s">
        <v>9945</v>
      </c>
      <c r="B355" s="5" t="s">
        <v>12614</v>
      </c>
      <c r="C355" s="5" t="s">
        <v>170</v>
      </c>
      <c r="D355" s="5" t="s">
        <v>171</v>
      </c>
      <c r="E355" s="20" t="s">
        <v>45</v>
      </c>
      <c r="F355" s="7">
        <v>8</v>
      </c>
      <c r="G355" s="7">
        <v>15</v>
      </c>
      <c r="H355" s="5" t="s">
        <v>65</v>
      </c>
      <c r="I355" s="5" t="s">
        <v>31</v>
      </c>
      <c r="J355" s="5" t="s">
        <v>76</v>
      </c>
      <c r="K355" s="5" t="s">
        <v>12618</v>
      </c>
      <c r="L355" s="5" t="s">
        <v>12619</v>
      </c>
      <c r="M355" s="5" t="s">
        <v>42</v>
      </c>
      <c r="N355" s="5" t="s">
        <v>55</v>
      </c>
      <c r="O355" s="5" t="b">
        <f t="shared" ca="1" si="0"/>
        <v>0</v>
      </c>
      <c r="P355" s="5" t="b">
        <f t="shared" ca="1" si="1"/>
        <v>1</v>
      </c>
      <c r="Q355" s="5"/>
      <c r="R355" s="5"/>
      <c r="S355" s="5"/>
      <c r="T355" s="5"/>
      <c r="U355" s="5"/>
      <c r="V355" s="5"/>
      <c r="W355" s="5"/>
      <c r="X355" s="5"/>
      <c r="Y355" s="5"/>
      <c r="Z355" s="5"/>
      <c r="AA355" s="5"/>
      <c r="AB355" s="5"/>
      <c r="AC355" s="5"/>
      <c r="AD355" s="5"/>
      <c r="AE355" s="5"/>
    </row>
    <row r="356" spans="1:31" ht="23.25" customHeight="1">
      <c r="A356" s="5" t="s">
        <v>12643</v>
      </c>
      <c r="B356" s="5" t="s">
        <v>12644</v>
      </c>
      <c r="C356" s="5" t="s">
        <v>27</v>
      </c>
      <c r="D356" s="5" t="s">
        <v>47</v>
      </c>
      <c r="E356" s="20" t="s">
        <v>45</v>
      </c>
      <c r="F356" s="11">
        <v>8</v>
      </c>
      <c r="G356" s="11">
        <v>17</v>
      </c>
      <c r="H356" s="5" t="s">
        <v>96</v>
      </c>
      <c r="I356" s="5" t="s">
        <v>125</v>
      </c>
      <c r="J356" s="5" t="s">
        <v>633</v>
      </c>
      <c r="K356" s="5" t="s">
        <v>2873</v>
      </c>
      <c r="L356" s="5" t="s">
        <v>12645</v>
      </c>
      <c r="M356" s="5" t="s">
        <v>167</v>
      </c>
      <c r="N356" s="5" t="s">
        <v>38</v>
      </c>
      <c r="O356" s="5" t="b">
        <f t="shared" ca="1" si="0"/>
        <v>0</v>
      </c>
      <c r="P356" s="5" t="b">
        <f t="shared" ca="1" si="1"/>
        <v>1</v>
      </c>
      <c r="Q356" s="5"/>
      <c r="R356" s="5"/>
      <c r="S356" s="5"/>
      <c r="T356" s="5"/>
      <c r="U356" s="5"/>
      <c r="V356" s="5"/>
      <c r="W356" s="5"/>
      <c r="X356" s="5"/>
      <c r="Y356" s="5"/>
      <c r="Z356" s="5"/>
      <c r="AA356" s="5"/>
      <c r="AB356" s="5"/>
      <c r="AC356" s="5"/>
      <c r="AD356" s="5"/>
      <c r="AE356" s="5"/>
    </row>
    <row r="357" spans="1:31" ht="23.25" customHeight="1">
      <c r="A357" s="14" t="s">
        <v>12914</v>
      </c>
      <c r="B357" s="14" t="s">
        <v>12915</v>
      </c>
      <c r="C357" s="14" t="s">
        <v>20</v>
      </c>
      <c r="D357" s="14" t="s">
        <v>296</v>
      </c>
      <c r="E357" s="21" t="s">
        <v>45</v>
      </c>
      <c r="F357" s="15">
        <v>8</v>
      </c>
      <c r="G357" s="15">
        <v>15</v>
      </c>
      <c r="H357" s="14" t="s">
        <v>65</v>
      </c>
      <c r="I357" s="14" t="s">
        <v>31</v>
      </c>
      <c r="J357" s="14" t="s">
        <v>117</v>
      </c>
      <c r="K357" s="14" t="s">
        <v>12916</v>
      </c>
      <c r="L357" s="22" t="s">
        <v>47</v>
      </c>
      <c r="M357" s="14" t="s">
        <v>167</v>
      </c>
      <c r="N357" s="14" t="s">
        <v>44</v>
      </c>
      <c r="O357" s="14" t="b">
        <f t="shared" ca="1" si="0"/>
        <v>0</v>
      </c>
      <c r="P357" s="14" t="b">
        <f t="shared" ca="1" si="1"/>
        <v>1</v>
      </c>
      <c r="Q357" s="5"/>
      <c r="R357" s="5"/>
      <c r="S357" s="5"/>
      <c r="T357" s="5"/>
      <c r="U357" s="5"/>
      <c r="V357" s="5"/>
      <c r="W357" s="5"/>
      <c r="X357" s="5"/>
      <c r="Y357" s="5"/>
      <c r="Z357" s="5"/>
      <c r="AA357" s="5"/>
      <c r="AB357" s="5"/>
      <c r="AC357" s="5"/>
      <c r="AD357" s="5"/>
      <c r="AE357" s="5"/>
    </row>
    <row r="358" spans="1:31" ht="23.25" customHeight="1">
      <c r="A358" s="5" t="s">
        <v>12673</v>
      </c>
      <c r="B358" s="5" t="s">
        <v>5162</v>
      </c>
      <c r="C358" s="5" t="s">
        <v>170</v>
      </c>
      <c r="D358" s="5" t="s">
        <v>390</v>
      </c>
      <c r="E358" s="20" t="s">
        <v>45</v>
      </c>
      <c r="F358" s="7">
        <v>8</v>
      </c>
      <c r="G358" s="7">
        <v>13</v>
      </c>
      <c r="H358" s="5" t="s">
        <v>107</v>
      </c>
      <c r="I358" s="5" t="s">
        <v>108</v>
      </c>
      <c r="J358" s="5" t="s">
        <v>252</v>
      </c>
      <c r="K358" s="9" t="s">
        <v>47</v>
      </c>
      <c r="L358" s="5" t="s">
        <v>12677</v>
      </c>
      <c r="M358" s="5" t="s">
        <v>53</v>
      </c>
      <c r="N358" s="5" t="s">
        <v>55</v>
      </c>
      <c r="O358" s="5" t="b">
        <f t="shared" ca="1" si="0"/>
        <v>0</v>
      </c>
      <c r="P358" s="5" t="b">
        <f t="shared" ca="1" si="1"/>
        <v>1</v>
      </c>
      <c r="Q358" s="5"/>
      <c r="R358" s="5"/>
      <c r="S358" s="5"/>
      <c r="T358" s="5"/>
      <c r="U358" s="5"/>
      <c r="V358" s="5"/>
      <c r="W358" s="5"/>
      <c r="X358" s="5"/>
      <c r="Y358" s="5"/>
      <c r="Z358" s="5"/>
      <c r="AA358" s="5"/>
      <c r="AB358" s="5"/>
      <c r="AC358" s="5"/>
      <c r="AD358" s="5"/>
      <c r="AE358" s="5"/>
    </row>
    <row r="359" spans="1:31" ht="23.25" customHeight="1">
      <c r="A359" s="5" t="s">
        <v>12633</v>
      </c>
      <c r="B359" s="5" t="s">
        <v>12634</v>
      </c>
      <c r="C359" s="5" t="s">
        <v>27</v>
      </c>
      <c r="D359" s="5" t="s">
        <v>290</v>
      </c>
      <c r="E359" s="20" t="s">
        <v>919</v>
      </c>
      <c r="F359" s="7">
        <v>8</v>
      </c>
      <c r="G359" s="7">
        <v>16</v>
      </c>
      <c r="H359" s="5" t="s">
        <v>478</v>
      </c>
      <c r="I359" s="5" t="s">
        <v>125</v>
      </c>
      <c r="J359" s="5" t="s">
        <v>68</v>
      </c>
      <c r="K359" s="5" t="s">
        <v>12635</v>
      </c>
      <c r="L359" s="5" t="s">
        <v>12637</v>
      </c>
      <c r="M359" s="5" t="s">
        <v>167</v>
      </c>
      <c r="N359" s="5" t="s">
        <v>89</v>
      </c>
      <c r="O359" s="5" t="b">
        <f t="shared" ca="1" si="0"/>
        <v>0</v>
      </c>
      <c r="P359" s="5" t="b">
        <f t="shared" ca="1" si="1"/>
        <v>1</v>
      </c>
      <c r="Q359" s="5"/>
      <c r="R359" s="5"/>
      <c r="S359" s="5"/>
      <c r="T359" s="5"/>
      <c r="U359" s="5"/>
      <c r="V359" s="5"/>
      <c r="W359" s="5"/>
      <c r="X359" s="5"/>
      <c r="Y359" s="5"/>
      <c r="Z359" s="5"/>
      <c r="AA359" s="5"/>
      <c r="AB359" s="5"/>
      <c r="AC359" s="5"/>
      <c r="AD359" s="5"/>
      <c r="AE359" s="5"/>
    </row>
    <row r="360" spans="1:31" ht="23.25" customHeight="1">
      <c r="A360" s="5" t="s">
        <v>396</v>
      </c>
      <c r="B360" s="5" t="s">
        <v>8215</v>
      </c>
      <c r="C360" s="5" t="s">
        <v>41</v>
      </c>
      <c r="D360" s="5" t="s">
        <v>169</v>
      </c>
      <c r="E360" s="20" t="s">
        <v>29</v>
      </c>
      <c r="F360" s="7">
        <v>8</v>
      </c>
      <c r="G360" s="7">
        <v>20</v>
      </c>
      <c r="H360" s="5" t="s">
        <v>178</v>
      </c>
      <c r="I360" s="5" t="s">
        <v>31</v>
      </c>
      <c r="J360" s="5" t="s">
        <v>537</v>
      </c>
      <c r="K360" s="5" t="s">
        <v>2023</v>
      </c>
      <c r="L360" s="5" t="s">
        <v>8217</v>
      </c>
      <c r="M360" s="5" t="s">
        <v>37</v>
      </c>
      <c r="N360" s="5" t="s">
        <v>55</v>
      </c>
      <c r="O360" s="5" t="b">
        <f t="shared" ca="1" si="0"/>
        <v>0</v>
      </c>
      <c r="P360" s="5" t="b">
        <f t="shared" ca="1" si="1"/>
        <v>1</v>
      </c>
      <c r="Q360" s="5"/>
      <c r="R360" s="5"/>
      <c r="S360" s="5"/>
      <c r="T360" s="5"/>
      <c r="U360" s="5"/>
      <c r="V360" s="5"/>
      <c r="W360" s="5"/>
      <c r="X360" s="5"/>
      <c r="Y360" s="5"/>
      <c r="Z360" s="5"/>
      <c r="AA360" s="5"/>
      <c r="AB360" s="5"/>
      <c r="AC360" s="5"/>
      <c r="AD360" s="5"/>
      <c r="AE360" s="5"/>
    </row>
    <row r="361" spans="1:31" ht="23.25" customHeight="1">
      <c r="A361" s="5" t="s">
        <v>8165</v>
      </c>
      <c r="B361" s="5" t="s">
        <v>8167</v>
      </c>
      <c r="C361" s="5" t="s">
        <v>41</v>
      </c>
      <c r="D361" s="5" t="s">
        <v>114</v>
      </c>
      <c r="E361" s="20" t="s">
        <v>45</v>
      </c>
      <c r="F361" s="7">
        <v>8</v>
      </c>
      <c r="G361" s="7">
        <v>14</v>
      </c>
      <c r="H361" s="5" t="s">
        <v>1392</v>
      </c>
      <c r="I361" s="5" t="s">
        <v>31</v>
      </c>
      <c r="J361" s="5" t="s">
        <v>76</v>
      </c>
      <c r="K361" s="5" t="s">
        <v>8169</v>
      </c>
      <c r="L361" s="5" t="s">
        <v>8171</v>
      </c>
      <c r="M361" s="5" t="s">
        <v>167</v>
      </c>
      <c r="N361" s="5" t="s">
        <v>55</v>
      </c>
      <c r="O361" s="5" t="b">
        <f t="shared" ca="1" si="0"/>
        <v>0</v>
      </c>
      <c r="P361" s="5" t="b">
        <f t="shared" ca="1" si="1"/>
        <v>1</v>
      </c>
      <c r="Q361" s="5"/>
      <c r="R361" s="5"/>
      <c r="S361" s="5"/>
      <c r="T361" s="5"/>
      <c r="U361" s="5"/>
      <c r="V361" s="5"/>
      <c r="W361" s="5"/>
      <c r="X361" s="5"/>
      <c r="Y361" s="5"/>
      <c r="Z361" s="5"/>
      <c r="AA361" s="5"/>
      <c r="AB361" s="5"/>
      <c r="AC361" s="5"/>
      <c r="AD361" s="5"/>
      <c r="AE361" s="5"/>
    </row>
    <row r="362" spans="1:31" ht="23.25" customHeight="1">
      <c r="A362" s="5" t="s">
        <v>12964</v>
      </c>
      <c r="B362" s="5" t="s">
        <v>9751</v>
      </c>
      <c r="C362" s="5" t="s">
        <v>20</v>
      </c>
      <c r="D362" s="5" t="s">
        <v>47</v>
      </c>
      <c r="E362" s="20" t="s">
        <v>45</v>
      </c>
      <c r="F362" s="7">
        <v>8</v>
      </c>
      <c r="G362" s="7">
        <v>16</v>
      </c>
      <c r="H362" s="5" t="s">
        <v>478</v>
      </c>
      <c r="I362" s="5" t="s">
        <v>66</v>
      </c>
      <c r="J362" s="5" t="s">
        <v>48</v>
      </c>
      <c r="K362" s="5" t="s">
        <v>7128</v>
      </c>
      <c r="L362" s="5" t="s">
        <v>12965</v>
      </c>
      <c r="M362" s="5" t="s">
        <v>648</v>
      </c>
      <c r="N362" s="5" t="s">
        <v>237</v>
      </c>
      <c r="O362" s="5" t="b">
        <f t="shared" ca="1" si="0"/>
        <v>0</v>
      </c>
      <c r="P362" s="5" t="b">
        <f t="shared" ca="1" si="1"/>
        <v>1</v>
      </c>
      <c r="Q362" s="5"/>
      <c r="R362" s="5"/>
      <c r="S362" s="5"/>
      <c r="T362" s="5"/>
      <c r="U362" s="5"/>
      <c r="V362" s="5"/>
      <c r="W362" s="5"/>
      <c r="X362" s="5"/>
      <c r="Y362" s="5"/>
      <c r="Z362" s="5"/>
      <c r="AA362" s="5"/>
      <c r="AB362" s="5"/>
      <c r="AC362" s="5"/>
      <c r="AD362" s="5"/>
      <c r="AE362" s="5"/>
    </row>
    <row r="363" spans="1:31" ht="23.25" customHeight="1">
      <c r="A363" s="5" t="s">
        <v>7521</v>
      </c>
      <c r="B363" s="5" t="s">
        <v>886</v>
      </c>
      <c r="C363" s="5" t="s">
        <v>27</v>
      </c>
      <c r="D363" s="5" t="s">
        <v>85</v>
      </c>
      <c r="E363" s="20" t="s">
        <v>45</v>
      </c>
      <c r="F363" s="7">
        <v>8</v>
      </c>
      <c r="G363" s="7">
        <v>12</v>
      </c>
      <c r="H363" s="5" t="s">
        <v>852</v>
      </c>
      <c r="I363" s="5" t="s">
        <v>31</v>
      </c>
      <c r="J363" s="5" t="s">
        <v>110</v>
      </c>
      <c r="K363" s="5" t="s">
        <v>381</v>
      </c>
      <c r="L363" s="5" t="s">
        <v>12661</v>
      </c>
      <c r="M363" s="5" t="s">
        <v>53</v>
      </c>
      <c r="N363" s="5" t="s">
        <v>271</v>
      </c>
      <c r="O363" s="5" t="b">
        <f t="shared" ca="1" si="0"/>
        <v>0</v>
      </c>
      <c r="P363" s="5" t="b">
        <f t="shared" ca="1" si="1"/>
        <v>1</v>
      </c>
      <c r="Q363" s="5"/>
      <c r="R363" s="5"/>
      <c r="S363" s="5"/>
      <c r="T363" s="5"/>
      <c r="U363" s="5"/>
      <c r="V363" s="5"/>
      <c r="W363" s="5"/>
      <c r="X363" s="5"/>
      <c r="Y363" s="5"/>
      <c r="Z363" s="5"/>
      <c r="AA363" s="5"/>
      <c r="AB363" s="5"/>
      <c r="AC363" s="5"/>
      <c r="AD363" s="5"/>
      <c r="AE363" s="5"/>
    </row>
    <row r="364" spans="1:31" ht="23.25" customHeight="1">
      <c r="A364" s="5" t="s">
        <v>7521</v>
      </c>
      <c r="B364" s="5" t="s">
        <v>2574</v>
      </c>
      <c r="C364" s="5" t="s">
        <v>170</v>
      </c>
      <c r="D364" s="5" t="s">
        <v>378</v>
      </c>
      <c r="E364" s="20" t="s">
        <v>29</v>
      </c>
      <c r="F364" s="7">
        <v>8</v>
      </c>
      <c r="G364" s="7">
        <v>12</v>
      </c>
      <c r="H364" s="5" t="s">
        <v>852</v>
      </c>
      <c r="I364" s="5" t="s">
        <v>108</v>
      </c>
      <c r="J364" s="5" t="s">
        <v>76</v>
      </c>
      <c r="K364" s="5" t="s">
        <v>2575</v>
      </c>
      <c r="L364" s="5" t="s">
        <v>12959</v>
      </c>
      <c r="M364" s="5" t="s">
        <v>37</v>
      </c>
      <c r="N364" s="5" t="s">
        <v>55</v>
      </c>
      <c r="O364" s="5" t="b">
        <f t="shared" ca="1" si="0"/>
        <v>0</v>
      </c>
      <c r="P364" s="5" t="b">
        <f t="shared" ca="1" si="1"/>
        <v>1</v>
      </c>
      <c r="Q364" s="5"/>
      <c r="R364" s="5"/>
      <c r="S364" s="5"/>
      <c r="T364" s="5"/>
      <c r="U364" s="5"/>
      <c r="V364" s="5"/>
      <c r="W364" s="5"/>
      <c r="X364" s="5"/>
      <c r="Y364" s="5"/>
      <c r="Z364" s="5"/>
      <c r="AA364" s="5"/>
      <c r="AB364" s="5"/>
      <c r="AC364" s="5"/>
      <c r="AD364" s="5"/>
      <c r="AE364" s="5"/>
    </row>
    <row r="365" spans="1:31" ht="23.25" customHeight="1">
      <c r="A365" s="5" t="s">
        <v>12942</v>
      </c>
      <c r="B365" s="5" t="s">
        <v>12943</v>
      </c>
      <c r="C365" s="5" t="s">
        <v>20</v>
      </c>
      <c r="D365" s="5" t="s">
        <v>47</v>
      </c>
      <c r="E365" s="20" t="s">
        <v>29</v>
      </c>
      <c r="F365" s="7">
        <v>8</v>
      </c>
      <c r="G365" s="7">
        <v>10</v>
      </c>
      <c r="H365" s="5" t="s">
        <v>30</v>
      </c>
      <c r="I365" s="5" t="s">
        <v>108</v>
      </c>
      <c r="J365" s="5" t="s">
        <v>48</v>
      </c>
      <c r="K365" s="5" t="s">
        <v>12944</v>
      </c>
      <c r="L365" s="5" t="s">
        <v>12945</v>
      </c>
      <c r="M365" s="5" t="s">
        <v>53</v>
      </c>
      <c r="N365" s="5" t="s">
        <v>55</v>
      </c>
      <c r="O365" s="5" t="b">
        <f t="shared" ca="1" si="0"/>
        <v>0</v>
      </c>
      <c r="P365" s="5" t="b">
        <f t="shared" ca="1" si="1"/>
        <v>1</v>
      </c>
      <c r="Q365" s="5"/>
      <c r="R365" s="5"/>
      <c r="S365" s="5"/>
      <c r="T365" s="5"/>
      <c r="U365" s="5"/>
      <c r="V365" s="5"/>
      <c r="W365" s="5"/>
      <c r="X365" s="5"/>
      <c r="Y365" s="5"/>
      <c r="Z365" s="5"/>
      <c r="AA365" s="5"/>
      <c r="AB365" s="5"/>
      <c r="AC365" s="5"/>
      <c r="AD365" s="5"/>
      <c r="AE365" s="5"/>
    </row>
    <row r="366" spans="1:31" ht="23.25" customHeight="1">
      <c r="A366" s="5" t="s">
        <v>12970</v>
      </c>
      <c r="B366" s="5" t="s">
        <v>8424</v>
      </c>
      <c r="C366" s="5" t="s">
        <v>27</v>
      </c>
      <c r="D366" s="5" t="s">
        <v>47</v>
      </c>
      <c r="E366" s="20" t="s">
        <v>29</v>
      </c>
      <c r="F366" s="7">
        <v>8</v>
      </c>
      <c r="G366" s="7">
        <v>15</v>
      </c>
      <c r="H366" s="5" t="s">
        <v>65</v>
      </c>
      <c r="I366" s="5" t="s">
        <v>31</v>
      </c>
      <c r="J366" s="5" t="s">
        <v>3320</v>
      </c>
      <c r="K366" s="9" t="s">
        <v>47</v>
      </c>
      <c r="L366" s="5" t="s">
        <v>12972</v>
      </c>
      <c r="M366" s="5" t="s">
        <v>42</v>
      </c>
      <c r="N366" s="5" t="s">
        <v>89</v>
      </c>
      <c r="O366" s="5" t="b">
        <f t="shared" ca="1" si="0"/>
        <v>0</v>
      </c>
      <c r="P366" s="5" t="b">
        <f t="shared" ca="1" si="1"/>
        <v>1</v>
      </c>
      <c r="Q366" s="5"/>
      <c r="R366" s="5"/>
      <c r="S366" s="5"/>
      <c r="T366" s="5"/>
      <c r="U366" s="5"/>
      <c r="V366" s="5"/>
      <c r="W366" s="5"/>
      <c r="X366" s="5"/>
      <c r="Y366" s="5"/>
      <c r="Z366" s="5"/>
      <c r="AA366" s="5"/>
      <c r="AB366" s="5"/>
      <c r="AC366" s="5"/>
      <c r="AD366" s="5"/>
      <c r="AE366" s="5"/>
    </row>
    <row r="367" spans="1:31" ht="23.25" customHeight="1">
      <c r="A367" s="5" t="s">
        <v>8000</v>
      </c>
      <c r="B367" s="5" t="s">
        <v>8001</v>
      </c>
      <c r="C367" s="5" t="s">
        <v>41</v>
      </c>
      <c r="D367" s="5" t="s">
        <v>169</v>
      </c>
      <c r="E367" s="20" t="s">
        <v>29</v>
      </c>
      <c r="F367" s="7">
        <v>8</v>
      </c>
      <c r="G367" s="7">
        <v>15</v>
      </c>
      <c r="H367" s="5" t="s">
        <v>65</v>
      </c>
      <c r="I367" s="5" t="s">
        <v>108</v>
      </c>
      <c r="J367" s="5" t="s">
        <v>76</v>
      </c>
      <c r="K367" s="5" t="s">
        <v>8005</v>
      </c>
      <c r="L367" s="5" t="s">
        <v>8007</v>
      </c>
      <c r="M367" s="5" t="s">
        <v>53</v>
      </c>
      <c r="N367" s="5" t="s">
        <v>55</v>
      </c>
      <c r="O367" s="5" t="b">
        <f t="shared" ca="1" si="0"/>
        <v>0</v>
      </c>
      <c r="P367" s="5" t="b">
        <f t="shared" ca="1" si="1"/>
        <v>1</v>
      </c>
      <c r="Q367" s="5"/>
      <c r="R367" s="5"/>
      <c r="S367" s="5"/>
      <c r="T367" s="5"/>
      <c r="U367" s="5"/>
      <c r="V367" s="5"/>
      <c r="W367" s="5"/>
      <c r="X367" s="5"/>
      <c r="Y367" s="5"/>
      <c r="Z367" s="5"/>
      <c r="AA367" s="5"/>
      <c r="AB367" s="5"/>
      <c r="AC367" s="5"/>
      <c r="AD367" s="5"/>
      <c r="AE367" s="5"/>
    </row>
    <row r="368" spans="1:31" ht="23.25" customHeight="1">
      <c r="A368" s="5" t="s">
        <v>12664</v>
      </c>
      <c r="B368" s="5" t="s">
        <v>10929</v>
      </c>
      <c r="C368" s="5" t="s">
        <v>27</v>
      </c>
      <c r="D368" s="5" t="s">
        <v>85</v>
      </c>
      <c r="E368" s="20" t="s">
        <v>45</v>
      </c>
      <c r="F368" s="7">
        <v>8</v>
      </c>
      <c r="G368" s="7">
        <v>10</v>
      </c>
      <c r="H368" s="5" t="s">
        <v>30</v>
      </c>
      <c r="I368" s="7" t="s">
        <v>24</v>
      </c>
      <c r="J368" s="5" t="s">
        <v>134</v>
      </c>
      <c r="K368" s="5" t="s">
        <v>7920</v>
      </c>
      <c r="L368" s="5" t="s">
        <v>12666</v>
      </c>
      <c r="M368" s="5" t="s">
        <v>167</v>
      </c>
      <c r="N368" s="5" t="s">
        <v>55</v>
      </c>
      <c r="O368" s="5" t="b">
        <f t="shared" ca="1" si="0"/>
        <v>0</v>
      </c>
      <c r="P368" s="5" t="b">
        <f t="shared" ca="1" si="1"/>
        <v>1</v>
      </c>
      <c r="Q368" s="5"/>
      <c r="R368" s="5"/>
      <c r="S368" s="5"/>
      <c r="T368" s="5"/>
      <c r="U368" s="5"/>
      <c r="V368" s="5"/>
      <c r="W368" s="5"/>
      <c r="X368" s="5"/>
      <c r="Y368" s="5"/>
      <c r="Z368" s="5"/>
      <c r="AA368" s="5"/>
      <c r="AB368" s="5"/>
      <c r="AC368" s="5"/>
      <c r="AD368" s="5"/>
      <c r="AE368" s="5"/>
    </row>
    <row r="369" spans="1:31" ht="23.25" customHeight="1">
      <c r="A369" s="14" t="s">
        <v>631</v>
      </c>
      <c r="B369" s="14" t="s">
        <v>1111</v>
      </c>
      <c r="C369" s="14" t="s">
        <v>41</v>
      </c>
      <c r="D369" s="14" t="s">
        <v>169</v>
      </c>
      <c r="E369" s="21" t="s">
        <v>45</v>
      </c>
      <c r="F369" s="15">
        <v>8</v>
      </c>
      <c r="G369" s="15">
        <v>12</v>
      </c>
      <c r="H369" s="14" t="s">
        <v>1113</v>
      </c>
      <c r="I369" s="14" t="s">
        <v>125</v>
      </c>
      <c r="J369" s="14" t="s">
        <v>633</v>
      </c>
      <c r="K369" s="14" t="s">
        <v>1114</v>
      </c>
      <c r="L369" s="14" t="s">
        <v>1116</v>
      </c>
      <c r="M369" s="14" t="s">
        <v>53</v>
      </c>
      <c r="N369" s="14" t="s">
        <v>1117</v>
      </c>
      <c r="O369" s="14" t="b">
        <f t="shared" ca="1" si="0"/>
        <v>0</v>
      </c>
      <c r="P369" s="14" t="b">
        <f t="shared" ca="1" si="1"/>
        <v>1</v>
      </c>
      <c r="Q369" s="5"/>
      <c r="R369" s="5"/>
      <c r="S369" s="5"/>
      <c r="T369" s="5"/>
      <c r="U369" s="5"/>
      <c r="V369" s="5"/>
      <c r="W369" s="5"/>
      <c r="X369" s="5"/>
      <c r="Y369" s="5"/>
      <c r="Z369" s="5"/>
      <c r="AA369" s="5"/>
      <c r="AB369" s="5"/>
      <c r="AC369" s="5"/>
      <c r="AD369" s="5"/>
      <c r="AE369" s="5"/>
    </row>
    <row r="370" spans="1:31" ht="23.25" customHeight="1">
      <c r="A370" s="5" t="s">
        <v>2665</v>
      </c>
      <c r="B370" s="5" t="s">
        <v>4513</v>
      </c>
      <c r="C370" s="5" t="s">
        <v>27</v>
      </c>
      <c r="D370" s="5" t="s">
        <v>119</v>
      </c>
      <c r="E370" s="20" t="s">
        <v>45</v>
      </c>
      <c r="F370" s="7">
        <v>8</v>
      </c>
      <c r="G370" s="7">
        <v>16</v>
      </c>
      <c r="H370" s="5" t="s">
        <v>478</v>
      </c>
      <c r="I370" s="5" t="s">
        <v>108</v>
      </c>
      <c r="J370" s="5" t="s">
        <v>4517</v>
      </c>
      <c r="K370" s="9" t="s">
        <v>47</v>
      </c>
      <c r="L370" s="5" t="s">
        <v>12990</v>
      </c>
      <c r="M370" s="5" t="s">
        <v>167</v>
      </c>
      <c r="N370" s="5" t="s">
        <v>89</v>
      </c>
      <c r="O370" s="5" t="b">
        <f t="shared" ca="1" si="0"/>
        <v>0</v>
      </c>
      <c r="P370" s="5" t="b">
        <f t="shared" ca="1" si="1"/>
        <v>1</v>
      </c>
      <c r="Q370" s="5"/>
      <c r="R370" s="5"/>
      <c r="S370" s="5"/>
      <c r="T370" s="5"/>
      <c r="U370" s="5"/>
      <c r="V370" s="5"/>
      <c r="W370" s="5"/>
      <c r="X370" s="5"/>
      <c r="Y370" s="5"/>
      <c r="Z370" s="5"/>
      <c r="AA370" s="5"/>
      <c r="AB370" s="5"/>
      <c r="AC370" s="5"/>
      <c r="AD370" s="5"/>
      <c r="AE370" s="5"/>
    </row>
    <row r="371" spans="1:31" ht="23.25" customHeight="1">
      <c r="A371" s="5" t="s">
        <v>7521</v>
      </c>
      <c r="B371" s="5" t="s">
        <v>13014</v>
      </c>
      <c r="C371" s="5" t="s">
        <v>27</v>
      </c>
      <c r="D371" s="5" t="s">
        <v>47</v>
      </c>
      <c r="E371" s="20" t="s">
        <v>29</v>
      </c>
      <c r="F371" s="7">
        <v>8</v>
      </c>
      <c r="G371" s="7">
        <v>16</v>
      </c>
      <c r="H371" s="5" t="s">
        <v>478</v>
      </c>
      <c r="I371" s="5" t="s">
        <v>66</v>
      </c>
      <c r="J371" s="5" t="s">
        <v>117</v>
      </c>
      <c r="K371" s="5" t="s">
        <v>13017</v>
      </c>
      <c r="L371" s="5" t="s">
        <v>13018</v>
      </c>
      <c r="M371" s="5" t="s">
        <v>37</v>
      </c>
      <c r="N371" s="5" t="s">
        <v>55</v>
      </c>
      <c r="O371" s="5" t="b">
        <f t="shared" ca="1" si="0"/>
        <v>0</v>
      </c>
      <c r="P371" s="5" t="b">
        <f t="shared" ca="1" si="1"/>
        <v>1</v>
      </c>
      <c r="Q371" s="5"/>
      <c r="R371" s="5"/>
      <c r="S371" s="5"/>
      <c r="T371" s="5"/>
      <c r="U371" s="5"/>
      <c r="V371" s="5"/>
      <c r="W371" s="5"/>
      <c r="X371" s="5"/>
      <c r="Y371" s="5"/>
      <c r="Z371" s="5"/>
      <c r="AA371" s="5"/>
      <c r="AB371" s="5"/>
      <c r="AC371" s="5"/>
      <c r="AD371" s="5"/>
      <c r="AE371" s="5"/>
    </row>
    <row r="372" spans="1:31" ht="23.25" customHeight="1">
      <c r="A372" s="5" t="s">
        <v>8534</v>
      </c>
      <c r="B372" s="5" t="s">
        <v>8535</v>
      </c>
      <c r="C372" s="5" t="s">
        <v>27</v>
      </c>
      <c r="D372" s="5" t="s">
        <v>85</v>
      </c>
      <c r="E372" s="20" t="s">
        <v>45</v>
      </c>
      <c r="F372" s="7">
        <v>8</v>
      </c>
      <c r="G372" s="7">
        <v>10</v>
      </c>
      <c r="H372" s="5" t="s">
        <v>30</v>
      </c>
      <c r="I372" s="5" t="s">
        <v>125</v>
      </c>
      <c r="J372" s="5" t="s">
        <v>4577</v>
      </c>
      <c r="K372" s="5" t="s">
        <v>8536</v>
      </c>
      <c r="L372" s="5" t="s">
        <v>8538</v>
      </c>
      <c r="M372" s="5" t="s">
        <v>37</v>
      </c>
      <c r="N372" s="5" t="s">
        <v>38</v>
      </c>
      <c r="O372" s="5" t="b">
        <f t="shared" ca="1" si="0"/>
        <v>0</v>
      </c>
      <c r="P372" s="5" t="b">
        <f t="shared" ca="1" si="1"/>
        <v>1</v>
      </c>
      <c r="Q372" s="5"/>
      <c r="R372" s="5"/>
      <c r="S372" s="5"/>
      <c r="T372" s="5"/>
      <c r="U372" s="5"/>
      <c r="V372" s="5"/>
      <c r="W372" s="5"/>
      <c r="X372" s="5"/>
      <c r="Y372" s="5"/>
      <c r="Z372" s="5"/>
      <c r="AA372" s="5"/>
      <c r="AB372" s="5"/>
      <c r="AC372" s="5"/>
      <c r="AD372" s="5"/>
      <c r="AE372" s="5"/>
    </row>
    <row r="373" spans="1:31" ht="23.25" customHeight="1">
      <c r="A373" s="5" t="s">
        <v>13008</v>
      </c>
      <c r="B373" s="5" t="s">
        <v>1218</v>
      </c>
      <c r="C373" s="5" t="s">
        <v>41</v>
      </c>
      <c r="D373" s="5" t="s">
        <v>169</v>
      </c>
      <c r="E373" s="20" t="s">
        <v>29</v>
      </c>
      <c r="F373" s="7">
        <v>8</v>
      </c>
      <c r="G373" s="7">
        <v>15</v>
      </c>
      <c r="H373" s="5" t="s">
        <v>65</v>
      </c>
      <c r="I373" s="5" t="s">
        <v>31</v>
      </c>
      <c r="J373" s="5" t="s">
        <v>57</v>
      </c>
      <c r="K373" s="9" t="s">
        <v>47</v>
      </c>
      <c r="L373" s="5" t="s">
        <v>13011</v>
      </c>
      <c r="M373" s="5" t="s">
        <v>100</v>
      </c>
      <c r="N373" s="5" t="s">
        <v>55</v>
      </c>
      <c r="O373" s="5" t="b">
        <f t="shared" ca="1" si="0"/>
        <v>0</v>
      </c>
      <c r="P373" s="5" t="b">
        <f t="shared" ca="1" si="1"/>
        <v>1</v>
      </c>
      <c r="Q373" s="5"/>
      <c r="R373" s="5"/>
      <c r="S373" s="5"/>
      <c r="T373" s="5"/>
      <c r="U373" s="5"/>
      <c r="V373" s="5"/>
      <c r="W373" s="5"/>
      <c r="X373" s="5"/>
      <c r="Y373" s="5"/>
      <c r="Z373" s="5"/>
      <c r="AA373" s="5"/>
      <c r="AB373" s="5"/>
      <c r="AC373" s="5"/>
      <c r="AD373" s="5"/>
      <c r="AE373" s="5"/>
    </row>
    <row r="374" spans="1:31" ht="23.25" customHeight="1">
      <c r="A374" s="5" t="s">
        <v>13020</v>
      </c>
      <c r="B374" s="5" t="s">
        <v>13021</v>
      </c>
      <c r="C374" s="5" t="s">
        <v>27</v>
      </c>
      <c r="D374" s="5" t="s">
        <v>85</v>
      </c>
      <c r="E374" s="20" t="s">
        <v>919</v>
      </c>
      <c r="F374" s="7">
        <v>8</v>
      </c>
      <c r="G374" s="7">
        <v>15</v>
      </c>
      <c r="H374" s="5" t="s">
        <v>65</v>
      </c>
      <c r="I374" s="5" t="s">
        <v>31</v>
      </c>
      <c r="J374" s="5" t="s">
        <v>57</v>
      </c>
      <c r="K374" s="5" t="s">
        <v>13022</v>
      </c>
      <c r="L374" s="5" t="s">
        <v>13023</v>
      </c>
      <c r="M374" s="5" t="s">
        <v>53</v>
      </c>
      <c r="N374" s="5" t="s">
        <v>55</v>
      </c>
      <c r="O374" s="5" t="b">
        <f t="shared" ca="1" si="0"/>
        <v>0</v>
      </c>
      <c r="P374" s="5" t="b">
        <f t="shared" ca="1" si="1"/>
        <v>1</v>
      </c>
      <c r="Q374" s="5"/>
      <c r="R374" s="5"/>
      <c r="S374" s="5"/>
      <c r="T374" s="5"/>
      <c r="U374" s="5"/>
      <c r="V374" s="5"/>
      <c r="W374" s="5"/>
      <c r="X374" s="5"/>
      <c r="Y374" s="5"/>
      <c r="Z374" s="5"/>
      <c r="AA374" s="5"/>
      <c r="AB374" s="5"/>
      <c r="AC374" s="5"/>
      <c r="AD374" s="5"/>
      <c r="AE374" s="5"/>
    </row>
    <row r="375" spans="1:31" ht="23.25" customHeight="1">
      <c r="A375" s="5" t="s">
        <v>13060</v>
      </c>
      <c r="B375" s="5" t="s">
        <v>8830</v>
      </c>
      <c r="C375" s="5" t="s">
        <v>170</v>
      </c>
      <c r="D375" s="5" t="s">
        <v>390</v>
      </c>
      <c r="E375" s="20" t="s">
        <v>29</v>
      </c>
      <c r="F375" s="7">
        <v>8</v>
      </c>
      <c r="G375" s="7">
        <v>15</v>
      </c>
      <c r="H375" s="5" t="s">
        <v>65</v>
      </c>
      <c r="I375" s="5" t="s">
        <v>125</v>
      </c>
      <c r="J375" s="5" t="s">
        <v>117</v>
      </c>
      <c r="K375" s="5" t="s">
        <v>13064</v>
      </c>
      <c r="L375" s="5" t="s">
        <v>13065</v>
      </c>
      <c r="M375" s="5" t="s">
        <v>37</v>
      </c>
      <c r="N375" s="5" t="s">
        <v>55</v>
      </c>
      <c r="O375" s="5" t="b">
        <f t="shared" ca="1" si="0"/>
        <v>0</v>
      </c>
      <c r="P375" s="5" t="b">
        <f t="shared" ca="1" si="1"/>
        <v>1</v>
      </c>
      <c r="Q375" s="5"/>
      <c r="R375" s="5"/>
      <c r="S375" s="5"/>
      <c r="T375" s="5"/>
      <c r="U375" s="5"/>
      <c r="V375" s="5"/>
      <c r="W375" s="5"/>
      <c r="X375" s="5"/>
      <c r="Y375" s="5"/>
      <c r="Z375" s="5"/>
      <c r="AA375" s="5"/>
      <c r="AB375" s="5"/>
      <c r="AC375" s="5"/>
      <c r="AD375" s="5"/>
      <c r="AE375" s="5"/>
    </row>
    <row r="376" spans="1:31" ht="23.25" customHeight="1">
      <c r="A376" s="5" t="s">
        <v>12997</v>
      </c>
      <c r="B376" s="5" t="s">
        <v>4738</v>
      </c>
      <c r="C376" s="5" t="s">
        <v>27</v>
      </c>
      <c r="D376" s="5" t="s">
        <v>85</v>
      </c>
      <c r="E376" s="20" t="s">
        <v>45</v>
      </c>
      <c r="F376" s="7">
        <v>8</v>
      </c>
      <c r="G376" s="7">
        <v>10</v>
      </c>
      <c r="H376" s="5" t="s">
        <v>30</v>
      </c>
      <c r="I376" s="5" t="s">
        <v>125</v>
      </c>
      <c r="J376" s="5" t="s">
        <v>1270</v>
      </c>
      <c r="K376" s="5" t="s">
        <v>4742</v>
      </c>
      <c r="L376" s="5" t="s">
        <v>12998</v>
      </c>
      <c r="M376" s="5" t="s">
        <v>37</v>
      </c>
      <c r="N376" s="5" t="s">
        <v>55</v>
      </c>
      <c r="O376" s="5" t="b">
        <f t="shared" ca="1" si="0"/>
        <v>0</v>
      </c>
      <c r="P376" s="5" t="b">
        <f t="shared" ca="1" si="1"/>
        <v>1</v>
      </c>
      <c r="Q376" s="5"/>
      <c r="R376" s="5"/>
      <c r="S376" s="5"/>
      <c r="T376" s="5"/>
      <c r="U376" s="5"/>
      <c r="V376" s="5"/>
      <c r="W376" s="5"/>
      <c r="X376" s="5"/>
      <c r="Y376" s="5"/>
      <c r="Z376" s="5"/>
      <c r="AA376" s="5"/>
      <c r="AB376" s="5"/>
      <c r="AC376" s="5"/>
      <c r="AD376" s="5"/>
      <c r="AE376" s="5"/>
    </row>
    <row r="377" spans="1:31" ht="23.25" customHeight="1">
      <c r="A377" s="5" t="s">
        <v>13029</v>
      </c>
      <c r="B377" s="5" t="s">
        <v>13030</v>
      </c>
      <c r="C377" s="5" t="s">
        <v>27</v>
      </c>
      <c r="D377" s="5" t="s">
        <v>199</v>
      </c>
      <c r="E377" s="20" t="s">
        <v>29</v>
      </c>
      <c r="F377" s="7">
        <v>8</v>
      </c>
      <c r="G377" s="7">
        <v>12</v>
      </c>
      <c r="H377" s="5" t="s">
        <v>852</v>
      </c>
      <c r="I377" s="5" t="s">
        <v>31</v>
      </c>
      <c r="J377" s="5" t="s">
        <v>1439</v>
      </c>
      <c r="K377" s="5" t="s">
        <v>13031</v>
      </c>
      <c r="L377" s="5" t="s">
        <v>13032</v>
      </c>
      <c r="M377" s="5" t="s">
        <v>100</v>
      </c>
      <c r="N377" s="5" t="s">
        <v>55</v>
      </c>
      <c r="O377" s="5" t="b">
        <f t="shared" ca="1" si="0"/>
        <v>0</v>
      </c>
      <c r="P377" s="5" t="b">
        <f t="shared" ca="1" si="1"/>
        <v>1</v>
      </c>
      <c r="Q377" s="5"/>
      <c r="R377" s="5"/>
      <c r="S377" s="5"/>
      <c r="T377" s="5"/>
      <c r="U377" s="5"/>
      <c r="V377" s="5"/>
      <c r="W377" s="5"/>
      <c r="X377" s="5"/>
      <c r="Y377" s="5"/>
      <c r="Z377" s="5"/>
      <c r="AA377" s="5"/>
      <c r="AB377" s="5"/>
      <c r="AC377" s="5"/>
      <c r="AD377" s="5"/>
      <c r="AE377" s="5"/>
    </row>
    <row r="378" spans="1:31" ht="23.25" customHeight="1">
      <c r="A378" s="5" t="s">
        <v>2886</v>
      </c>
      <c r="B378" s="5" t="s">
        <v>13048</v>
      </c>
      <c r="C378" s="5" t="s">
        <v>27</v>
      </c>
      <c r="D378" s="5" t="s">
        <v>85</v>
      </c>
      <c r="E378" s="20" t="s">
        <v>29</v>
      </c>
      <c r="F378" s="7">
        <v>8</v>
      </c>
      <c r="G378" s="7">
        <v>10</v>
      </c>
      <c r="H378" s="5" t="s">
        <v>30</v>
      </c>
      <c r="I378" s="5" t="s">
        <v>31</v>
      </c>
      <c r="J378" s="5" t="s">
        <v>117</v>
      </c>
      <c r="K378" s="9" t="s">
        <v>47</v>
      </c>
      <c r="L378" s="5" t="s">
        <v>13049</v>
      </c>
      <c r="M378" s="5" t="s">
        <v>37</v>
      </c>
      <c r="N378" s="5" t="s">
        <v>55</v>
      </c>
      <c r="O378" s="5" t="b">
        <f t="shared" ca="1" si="0"/>
        <v>0</v>
      </c>
      <c r="P378" s="5" t="b">
        <f t="shared" ca="1" si="1"/>
        <v>1</v>
      </c>
      <c r="Q378" s="5"/>
      <c r="R378" s="5"/>
      <c r="S378" s="5"/>
      <c r="T378" s="5"/>
      <c r="U378" s="5"/>
      <c r="V378" s="5"/>
      <c r="W378" s="5"/>
      <c r="X378" s="5"/>
      <c r="Y378" s="5"/>
      <c r="Z378" s="5"/>
      <c r="AA378" s="5"/>
      <c r="AB378" s="5"/>
      <c r="AC378" s="5"/>
      <c r="AD378" s="5"/>
      <c r="AE378" s="5"/>
    </row>
    <row r="379" spans="1:31" ht="23.25" customHeight="1">
      <c r="A379" s="5" t="s">
        <v>13042</v>
      </c>
      <c r="B379" s="5" t="s">
        <v>9920</v>
      </c>
      <c r="C379" s="5" t="s">
        <v>170</v>
      </c>
      <c r="D379" s="5" t="s">
        <v>378</v>
      </c>
      <c r="E379" s="20" t="s">
        <v>45</v>
      </c>
      <c r="F379" s="7">
        <v>8</v>
      </c>
      <c r="G379" s="7">
        <v>20</v>
      </c>
      <c r="H379" s="5" t="s">
        <v>178</v>
      </c>
      <c r="I379" s="5" t="s">
        <v>31</v>
      </c>
      <c r="J379" s="5" t="s">
        <v>252</v>
      </c>
      <c r="K379" s="5" t="s">
        <v>13043</v>
      </c>
      <c r="L379" s="5" t="s">
        <v>13044</v>
      </c>
      <c r="M379" s="5" t="s">
        <v>53</v>
      </c>
      <c r="N379" s="5" t="s">
        <v>55</v>
      </c>
      <c r="O379" s="5" t="b">
        <f t="shared" ca="1" si="0"/>
        <v>0</v>
      </c>
      <c r="P379" s="5" t="b">
        <f t="shared" ca="1" si="1"/>
        <v>1</v>
      </c>
      <c r="Q379" s="5"/>
      <c r="R379" s="5"/>
      <c r="S379" s="5"/>
      <c r="T379" s="5"/>
      <c r="U379" s="5"/>
      <c r="V379" s="5"/>
      <c r="W379" s="5"/>
      <c r="X379" s="5"/>
      <c r="Y379" s="5"/>
      <c r="Z379" s="5"/>
      <c r="AA379" s="5"/>
      <c r="AB379" s="5"/>
      <c r="AC379" s="5"/>
      <c r="AD379" s="5"/>
      <c r="AE379" s="5"/>
    </row>
    <row r="380" spans="1:31" ht="23.25" customHeight="1">
      <c r="A380" s="5" t="s">
        <v>13055</v>
      </c>
      <c r="B380" s="5" t="s">
        <v>13056</v>
      </c>
      <c r="C380" s="5" t="s">
        <v>170</v>
      </c>
      <c r="D380" s="5" t="s">
        <v>342</v>
      </c>
      <c r="E380" s="20" t="s">
        <v>45</v>
      </c>
      <c r="F380" s="7">
        <v>8</v>
      </c>
      <c r="G380" s="7">
        <v>12</v>
      </c>
      <c r="H380" s="5" t="s">
        <v>852</v>
      </c>
      <c r="I380" s="5" t="s">
        <v>31</v>
      </c>
      <c r="J380" s="5" t="s">
        <v>68</v>
      </c>
      <c r="K380" s="5" t="s">
        <v>13057</v>
      </c>
      <c r="L380" s="5" t="s">
        <v>13058</v>
      </c>
      <c r="M380" s="5" t="s">
        <v>37</v>
      </c>
      <c r="N380" s="5" t="s">
        <v>55</v>
      </c>
      <c r="O380" s="5" t="b">
        <f t="shared" ca="1" si="0"/>
        <v>0</v>
      </c>
      <c r="P380" s="5" t="b">
        <f t="shared" ca="1" si="1"/>
        <v>1</v>
      </c>
      <c r="Q380" s="5"/>
      <c r="R380" s="5"/>
      <c r="S380" s="5"/>
      <c r="T380" s="5"/>
      <c r="U380" s="5"/>
      <c r="V380" s="5"/>
      <c r="W380" s="5"/>
      <c r="X380" s="5"/>
      <c r="Y380" s="5"/>
      <c r="Z380" s="5"/>
      <c r="AA380" s="5"/>
      <c r="AB380" s="5"/>
      <c r="AC380" s="5"/>
      <c r="AD380" s="5"/>
      <c r="AE380" s="5"/>
    </row>
    <row r="381" spans="1:31" ht="23.25" customHeight="1">
      <c r="A381" s="5" t="s">
        <v>13001</v>
      </c>
      <c r="B381" s="5" t="s">
        <v>5449</v>
      </c>
      <c r="C381" s="5" t="s">
        <v>20</v>
      </c>
      <c r="D381" s="5" t="s">
        <v>1173</v>
      </c>
      <c r="E381" s="20" t="s">
        <v>45</v>
      </c>
      <c r="F381" s="7">
        <v>8</v>
      </c>
      <c r="G381" s="7">
        <v>10</v>
      </c>
      <c r="H381" s="5" t="s">
        <v>30</v>
      </c>
      <c r="I381" s="7" t="s">
        <v>24</v>
      </c>
      <c r="J381" s="5" t="s">
        <v>2797</v>
      </c>
      <c r="K381" s="5" t="s">
        <v>13003</v>
      </c>
      <c r="L381" s="5" t="s">
        <v>13004</v>
      </c>
      <c r="M381" s="5" t="s">
        <v>42</v>
      </c>
      <c r="N381" s="5" t="s">
        <v>237</v>
      </c>
      <c r="O381" s="5" t="b">
        <f t="shared" ca="1" si="0"/>
        <v>0</v>
      </c>
      <c r="P381" s="5" t="b">
        <f t="shared" ca="1" si="1"/>
        <v>1</v>
      </c>
      <c r="Q381" s="5"/>
      <c r="R381" s="5"/>
      <c r="S381" s="5"/>
      <c r="T381" s="5"/>
      <c r="U381" s="5"/>
      <c r="V381" s="5"/>
      <c r="W381" s="5"/>
      <c r="X381" s="5"/>
      <c r="Y381" s="5"/>
      <c r="Z381" s="5"/>
      <c r="AA381" s="5"/>
      <c r="AB381" s="5"/>
      <c r="AC381" s="5"/>
      <c r="AD381" s="5"/>
      <c r="AE381" s="5"/>
    </row>
    <row r="382" spans="1:31" ht="23.25" customHeight="1">
      <c r="A382" s="5" t="s">
        <v>2886</v>
      </c>
      <c r="B382" s="5" t="s">
        <v>2887</v>
      </c>
      <c r="C382" s="5" t="s">
        <v>27</v>
      </c>
      <c r="D382" s="5" t="s">
        <v>290</v>
      </c>
      <c r="E382" s="20" t="s">
        <v>45</v>
      </c>
      <c r="F382" s="11">
        <v>8</v>
      </c>
      <c r="G382" s="11">
        <v>17</v>
      </c>
      <c r="H382" s="5" t="s">
        <v>96</v>
      </c>
      <c r="I382" s="5" t="s">
        <v>108</v>
      </c>
      <c r="J382" s="5" t="s">
        <v>1471</v>
      </c>
      <c r="K382" s="5" t="s">
        <v>2889</v>
      </c>
      <c r="L382" s="5" t="s">
        <v>2890</v>
      </c>
      <c r="M382" s="5" t="s">
        <v>37</v>
      </c>
      <c r="N382" s="5" t="s">
        <v>55</v>
      </c>
      <c r="O382" s="5" t="b">
        <f t="shared" ca="1" si="0"/>
        <v>0</v>
      </c>
      <c r="P382" s="5" t="b">
        <f t="shared" ca="1" si="1"/>
        <v>1</v>
      </c>
      <c r="Q382" s="5"/>
      <c r="R382" s="5"/>
      <c r="S382" s="5"/>
      <c r="T382" s="5"/>
      <c r="U382" s="5"/>
      <c r="V382" s="5"/>
      <c r="W382" s="5"/>
      <c r="X382" s="5"/>
      <c r="Y382" s="5"/>
      <c r="Z382" s="5"/>
      <c r="AA382" s="5"/>
      <c r="AB382" s="5"/>
      <c r="AC382" s="5"/>
      <c r="AD382" s="5"/>
      <c r="AE382" s="5"/>
    </row>
    <row r="383" spans="1:31" ht="23.25" customHeight="1">
      <c r="A383" s="5" t="s">
        <v>13084</v>
      </c>
      <c r="B383" s="5" t="s">
        <v>13085</v>
      </c>
      <c r="C383" s="5" t="s">
        <v>170</v>
      </c>
      <c r="D383" s="5" t="s">
        <v>171</v>
      </c>
      <c r="E383" s="20" t="s">
        <v>29</v>
      </c>
      <c r="F383" s="7">
        <v>8</v>
      </c>
      <c r="G383" s="7">
        <v>12</v>
      </c>
      <c r="H383" s="5" t="s">
        <v>852</v>
      </c>
      <c r="I383" s="5" t="s">
        <v>125</v>
      </c>
      <c r="J383" s="5" t="s">
        <v>1270</v>
      </c>
      <c r="K383" s="5" t="s">
        <v>13086</v>
      </c>
      <c r="L383" s="5" t="s">
        <v>13088</v>
      </c>
      <c r="M383" s="5" t="s">
        <v>53</v>
      </c>
      <c r="N383" s="5" t="s">
        <v>55</v>
      </c>
      <c r="O383" s="5" t="b">
        <f t="shared" ca="1" si="0"/>
        <v>0</v>
      </c>
      <c r="P383" s="5" t="b">
        <f t="shared" ca="1" si="1"/>
        <v>1</v>
      </c>
      <c r="Q383" s="5"/>
      <c r="R383" s="5"/>
      <c r="S383" s="5"/>
      <c r="T383" s="5"/>
      <c r="U383" s="5"/>
      <c r="V383" s="5"/>
      <c r="W383" s="5"/>
      <c r="X383" s="5"/>
      <c r="Y383" s="5"/>
      <c r="Z383" s="5"/>
      <c r="AA383" s="5"/>
      <c r="AB383" s="5"/>
      <c r="AC383" s="5"/>
      <c r="AD383" s="5"/>
      <c r="AE383" s="5"/>
    </row>
    <row r="384" spans="1:31" ht="23.25" customHeight="1">
      <c r="A384" s="5" t="s">
        <v>7239</v>
      </c>
      <c r="B384" s="5" t="s">
        <v>7240</v>
      </c>
      <c r="C384" s="5" t="s">
        <v>41</v>
      </c>
      <c r="D384" s="5" t="s">
        <v>94</v>
      </c>
      <c r="E384" s="20" t="s">
        <v>29</v>
      </c>
      <c r="F384" s="7">
        <v>8</v>
      </c>
      <c r="G384" s="7">
        <v>13</v>
      </c>
      <c r="H384" s="5" t="s">
        <v>107</v>
      </c>
      <c r="I384" s="5" t="s">
        <v>108</v>
      </c>
      <c r="J384" s="5" t="s">
        <v>3655</v>
      </c>
      <c r="K384" s="5" t="s">
        <v>7244</v>
      </c>
      <c r="L384" s="5" t="s">
        <v>7245</v>
      </c>
      <c r="M384" s="5" t="s">
        <v>167</v>
      </c>
      <c r="N384" s="5" t="s">
        <v>55</v>
      </c>
      <c r="O384" s="5" t="b">
        <f t="shared" ca="1" si="0"/>
        <v>0</v>
      </c>
      <c r="P384" s="5" t="b">
        <f t="shared" ca="1" si="1"/>
        <v>1</v>
      </c>
      <c r="Q384" s="5"/>
      <c r="R384" s="5"/>
      <c r="S384" s="5"/>
      <c r="T384" s="5"/>
      <c r="U384" s="5"/>
      <c r="V384" s="5"/>
      <c r="W384" s="5"/>
      <c r="X384" s="5"/>
      <c r="Y384" s="5"/>
      <c r="Z384" s="5"/>
      <c r="AA384" s="5"/>
      <c r="AB384" s="5"/>
      <c r="AC384" s="5"/>
      <c r="AD384" s="5"/>
      <c r="AE384" s="5"/>
    </row>
    <row r="385" spans="1:31" ht="23.25" customHeight="1">
      <c r="A385" s="5" t="s">
        <v>2665</v>
      </c>
      <c r="B385" s="5" t="s">
        <v>8619</v>
      </c>
      <c r="C385" s="5" t="s">
        <v>170</v>
      </c>
      <c r="D385" s="5" t="s">
        <v>390</v>
      </c>
      <c r="E385" s="20" t="s">
        <v>45</v>
      </c>
      <c r="F385" s="7">
        <v>8</v>
      </c>
      <c r="G385" s="7">
        <v>10</v>
      </c>
      <c r="H385" s="5" t="s">
        <v>30</v>
      </c>
      <c r="I385" s="5" t="s">
        <v>108</v>
      </c>
      <c r="J385" s="5" t="s">
        <v>8620</v>
      </c>
      <c r="K385" s="5" t="s">
        <v>8622</v>
      </c>
      <c r="L385" s="5" t="s">
        <v>13047</v>
      </c>
      <c r="M385" s="5" t="s">
        <v>167</v>
      </c>
      <c r="N385" s="5" t="s">
        <v>89</v>
      </c>
      <c r="O385" s="5" t="b">
        <f t="shared" ca="1" si="0"/>
        <v>0</v>
      </c>
      <c r="P385" s="5" t="b">
        <f t="shared" ca="1" si="1"/>
        <v>1</v>
      </c>
      <c r="Q385" s="5"/>
      <c r="R385" s="5"/>
      <c r="S385" s="5"/>
      <c r="T385" s="5"/>
      <c r="U385" s="5"/>
      <c r="V385" s="5"/>
      <c r="W385" s="5"/>
      <c r="X385" s="5"/>
      <c r="Y385" s="5"/>
      <c r="Z385" s="5"/>
      <c r="AA385" s="5"/>
      <c r="AB385" s="5"/>
      <c r="AC385" s="5"/>
      <c r="AD385" s="5"/>
      <c r="AE385" s="5"/>
    </row>
    <row r="386" spans="1:31" ht="23.25" customHeight="1">
      <c r="A386" s="14" t="s">
        <v>10246</v>
      </c>
      <c r="B386" s="14" t="s">
        <v>13097</v>
      </c>
      <c r="C386" s="14" t="s">
        <v>41</v>
      </c>
      <c r="D386" s="14" t="s">
        <v>169</v>
      </c>
      <c r="E386" s="21" t="s">
        <v>45</v>
      </c>
      <c r="F386" s="15">
        <v>8</v>
      </c>
      <c r="G386" s="15">
        <v>15</v>
      </c>
      <c r="H386" s="14" t="s">
        <v>65</v>
      </c>
      <c r="I386" s="14" t="s">
        <v>31</v>
      </c>
      <c r="J386" s="14" t="s">
        <v>633</v>
      </c>
      <c r="K386" s="14" t="s">
        <v>13099</v>
      </c>
      <c r="L386" s="22" t="s">
        <v>47</v>
      </c>
      <c r="M386" s="14" t="s">
        <v>37</v>
      </c>
      <c r="N386" s="14" t="s">
        <v>55</v>
      </c>
      <c r="O386" s="14" t="b">
        <f t="shared" ca="1" si="0"/>
        <v>0</v>
      </c>
      <c r="P386" s="14" t="b">
        <f t="shared" ca="1" si="1"/>
        <v>1</v>
      </c>
      <c r="Q386" s="5"/>
      <c r="R386" s="5"/>
      <c r="S386" s="5"/>
      <c r="T386" s="5"/>
      <c r="U386" s="5"/>
      <c r="V386" s="5"/>
      <c r="W386" s="5"/>
      <c r="X386" s="5"/>
      <c r="Y386" s="5"/>
      <c r="Z386" s="5"/>
      <c r="AA386" s="5"/>
      <c r="AB386" s="5"/>
      <c r="AC386" s="5"/>
      <c r="AD386" s="5"/>
      <c r="AE386" s="5"/>
    </row>
    <row r="387" spans="1:31" ht="23.25" customHeight="1">
      <c r="A387" s="5" t="s">
        <v>13078</v>
      </c>
      <c r="B387" s="5" t="s">
        <v>13079</v>
      </c>
      <c r="C387" s="5" t="s">
        <v>41</v>
      </c>
      <c r="D387" s="5" t="s">
        <v>47</v>
      </c>
      <c r="E387" s="20" t="s">
        <v>919</v>
      </c>
      <c r="F387" s="7">
        <v>8</v>
      </c>
      <c r="G387" s="7">
        <v>20</v>
      </c>
      <c r="H387" s="5" t="s">
        <v>178</v>
      </c>
      <c r="I387" s="5" t="s">
        <v>31</v>
      </c>
      <c r="J387" s="5" t="s">
        <v>48</v>
      </c>
      <c r="K387" s="5" t="s">
        <v>8116</v>
      </c>
      <c r="L387" s="5" t="s">
        <v>13082</v>
      </c>
      <c r="M387" s="5" t="s">
        <v>53</v>
      </c>
      <c r="N387" s="5" t="s">
        <v>55</v>
      </c>
      <c r="O387" s="5" t="b">
        <f t="shared" ca="1" si="0"/>
        <v>0</v>
      </c>
      <c r="P387" s="5" t="b">
        <f t="shared" ca="1" si="1"/>
        <v>1</v>
      </c>
      <c r="Q387" s="5"/>
      <c r="R387" s="5"/>
      <c r="S387" s="5"/>
      <c r="T387" s="5"/>
      <c r="U387" s="5"/>
      <c r="V387" s="5"/>
      <c r="W387" s="5"/>
      <c r="X387" s="5"/>
      <c r="Y387" s="5"/>
      <c r="Z387" s="5"/>
      <c r="AA387" s="5"/>
      <c r="AB387" s="5"/>
      <c r="AC387" s="5"/>
      <c r="AD387" s="5"/>
      <c r="AE387" s="5"/>
    </row>
    <row r="388" spans="1:31" ht="23.25" customHeight="1">
      <c r="A388" s="5" t="s">
        <v>13020</v>
      </c>
      <c r="B388" s="5" t="s">
        <v>13072</v>
      </c>
      <c r="C388" s="5" t="s">
        <v>27</v>
      </c>
      <c r="D388" s="5" t="s">
        <v>80</v>
      </c>
      <c r="E388" s="20" t="s">
        <v>45</v>
      </c>
      <c r="F388" s="7">
        <v>8</v>
      </c>
      <c r="G388" s="7">
        <v>12</v>
      </c>
      <c r="H388" s="5" t="s">
        <v>852</v>
      </c>
      <c r="I388" s="5" t="s">
        <v>31</v>
      </c>
      <c r="J388" s="5" t="s">
        <v>4191</v>
      </c>
      <c r="K388" s="5" t="s">
        <v>13073</v>
      </c>
      <c r="L388" s="5" t="s">
        <v>13074</v>
      </c>
      <c r="M388" s="5" t="s">
        <v>37</v>
      </c>
      <c r="N388" s="5" t="s">
        <v>55</v>
      </c>
      <c r="O388" s="5" t="b">
        <f t="shared" ca="1" si="0"/>
        <v>0</v>
      </c>
      <c r="P388" s="5" t="b">
        <f t="shared" ca="1" si="1"/>
        <v>1</v>
      </c>
      <c r="Q388" s="5"/>
      <c r="R388" s="5"/>
      <c r="S388" s="5"/>
      <c r="T388" s="5"/>
      <c r="U388" s="5"/>
      <c r="V388" s="5"/>
      <c r="W388" s="5"/>
      <c r="X388" s="5"/>
      <c r="Y388" s="5"/>
      <c r="Z388" s="5"/>
      <c r="AA388" s="5"/>
      <c r="AB388" s="5"/>
      <c r="AC388" s="5"/>
      <c r="AD388" s="5"/>
      <c r="AE388" s="5"/>
    </row>
    <row r="389" spans="1:31" ht="23.25" customHeight="1">
      <c r="A389" s="5" t="s">
        <v>13338</v>
      </c>
      <c r="B389" s="5" t="s">
        <v>7286</v>
      </c>
      <c r="C389" s="5" t="s">
        <v>41</v>
      </c>
      <c r="D389" s="5" t="s">
        <v>94</v>
      </c>
      <c r="E389" s="20" t="s">
        <v>29</v>
      </c>
      <c r="F389" s="7">
        <v>8</v>
      </c>
      <c r="G389" s="7">
        <v>10</v>
      </c>
      <c r="H389" s="5" t="s">
        <v>30</v>
      </c>
      <c r="I389" s="5" t="s">
        <v>31</v>
      </c>
      <c r="J389" s="5" t="s">
        <v>267</v>
      </c>
      <c r="K389" s="5" t="s">
        <v>13341</v>
      </c>
      <c r="L389" s="5" t="s">
        <v>13342</v>
      </c>
      <c r="M389" s="5" t="s">
        <v>37</v>
      </c>
      <c r="N389" s="5" t="s">
        <v>55</v>
      </c>
      <c r="O389" s="5" t="b">
        <f t="shared" ca="1" si="0"/>
        <v>0</v>
      </c>
      <c r="P389" s="5" t="b">
        <f t="shared" ca="1" si="1"/>
        <v>1</v>
      </c>
      <c r="Q389" s="5"/>
      <c r="R389" s="5"/>
      <c r="S389" s="5"/>
      <c r="T389" s="5"/>
      <c r="U389" s="5"/>
      <c r="V389" s="5"/>
      <c r="W389" s="5"/>
      <c r="X389" s="5"/>
      <c r="Y389" s="5"/>
      <c r="Z389" s="5"/>
      <c r="AA389" s="5"/>
      <c r="AB389" s="5"/>
      <c r="AC389" s="5"/>
      <c r="AD389" s="5"/>
      <c r="AE389" s="5"/>
    </row>
    <row r="390" spans="1:31" ht="23.25" customHeight="1">
      <c r="A390" s="14" t="s">
        <v>8747</v>
      </c>
      <c r="B390" s="14" t="s">
        <v>8748</v>
      </c>
      <c r="C390" s="14" t="s">
        <v>27</v>
      </c>
      <c r="D390" s="14" t="s">
        <v>850</v>
      </c>
      <c r="E390" s="21" t="s">
        <v>45</v>
      </c>
      <c r="F390" s="15">
        <v>8</v>
      </c>
      <c r="G390" s="15">
        <v>10</v>
      </c>
      <c r="H390" s="14" t="s">
        <v>30</v>
      </c>
      <c r="I390" s="14" t="s">
        <v>31</v>
      </c>
      <c r="J390" s="14" t="s">
        <v>576</v>
      </c>
      <c r="K390" s="16" t="s">
        <v>47</v>
      </c>
      <c r="L390" s="22" t="s">
        <v>47</v>
      </c>
      <c r="M390" s="14" t="s">
        <v>53</v>
      </c>
      <c r="N390" s="14" t="s">
        <v>38</v>
      </c>
      <c r="O390" s="14" t="b">
        <f t="shared" ca="1" si="0"/>
        <v>0</v>
      </c>
      <c r="P390" s="14" t="b">
        <f t="shared" ca="1" si="1"/>
        <v>1</v>
      </c>
      <c r="Q390" s="5"/>
      <c r="R390" s="5"/>
      <c r="S390" s="5"/>
      <c r="T390" s="5"/>
      <c r="U390" s="5"/>
      <c r="V390" s="5"/>
      <c r="W390" s="5"/>
      <c r="X390" s="5"/>
      <c r="Y390" s="5"/>
      <c r="Z390" s="5"/>
      <c r="AA390" s="5"/>
      <c r="AB390" s="5"/>
      <c r="AC390" s="5"/>
      <c r="AD390" s="5"/>
      <c r="AE390" s="5"/>
    </row>
    <row r="391" spans="1:31" ht="23.25" customHeight="1">
      <c r="A391" s="5" t="s">
        <v>248</v>
      </c>
      <c r="B391" s="5" t="s">
        <v>8798</v>
      </c>
      <c r="C391" s="5" t="s">
        <v>20</v>
      </c>
      <c r="D391" s="5" t="s">
        <v>2283</v>
      </c>
      <c r="E391" s="20" t="s">
        <v>29</v>
      </c>
      <c r="F391" s="7">
        <v>8</v>
      </c>
      <c r="G391" s="7">
        <v>10</v>
      </c>
      <c r="H391" s="5" t="s">
        <v>30</v>
      </c>
      <c r="I391" s="5" t="s">
        <v>125</v>
      </c>
      <c r="J391" s="5" t="s">
        <v>2760</v>
      </c>
      <c r="K391" s="5" t="s">
        <v>871</v>
      </c>
      <c r="L391" s="5" t="s">
        <v>8799</v>
      </c>
      <c r="M391" s="5" t="s">
        <v>37</v>
      </c>
      <c r="N391" s="5" t="s">
        <v>55</v>
      </c>
      <c r="O391" s="5" t="b">
        <f t="shared" ca="1" si="0"/>
        <v>0</v>
      </c>
      <c r="P391" s="5" t="b">
        <f t="shared" ca="1" si="1"/>
        <v>1</v>
      </c>
      <c r="Q391" s="5"/>
      <c r="R391" s="5"/>
      <c r="S391" s="5"/>
      <c r="T391" s="5"/>
      <c r="U391" s="5"/>
      <c r="V391" s="5"/>
      <c r="W391" s="5"/>
      <c r="X391" s="5"/>
      <c r="Y391" s="5"/>
      <c r="Z391" s="5"/>
      <c r="AA391" s="5"/>
      <c r="AB391" s="5"/>
      <c r="AC391" s="5"/>
      <c r="AD391" s="5"/>
      <c r="AE391" s="5"/>
    </row>
    <row r="392" spans="1:31" ht="23.25" customHeight="1">
      <c r="A392" s="5" t="s">
        <v>13345</v>
      </c>
      <c r="B392" s="5" t="s">
        <v>13346</v>
      </c>
      <c r="C392" s="5" t="s">
        <v>27</v>
      </c>
      <c r="D392" s="5" t="s">
        <v>199</v>
      </c>
      <c r="E392" s="20" t="s">
        <v>45</v>
      </c>
      <c r="F392" s="7">
        <v>8</v>
      </c>
      <c r="G392" s="7">
        <v>10</v>
      </c>
      <c r="H392" s="5" t="s">
        <v>30</v>
      </c>
      <c r="I392" s="5" t="s">
        <v>125</v>
      </c>
      <c r="J392" s="5" t="s">
        <v>13349</v>
      </c>
      <c r="K392" s="5" t="s">
        <v>1960</v>
      </c>
      <c r="L392" s="5" t="s">
        <v>13350</v>
      </c>
      <c r="M392" s="5" t="s">
        <v>53</v>
      </c>
      <c r="N392" s="5" t="s">
        <v>55</v>
      </c>
      <c r="O392" s="5" t="b">
        <f t="shared" ca="1" si="0"/>
        <v>0</v>
      </c>
      <c r="P392" s="5" t="b">
        <f t="shared" ca="1" si="1"/>
        <v>1</v>
      </c>
      <c r="Q392" s="5"/>
      <c r="R392" s="5"/>
      <c r="S392" s="5"/>
      <c r="T392" s="5"/>
      <c r="U392" s="5"/>
      <c r="V392" s="5"/>
      <c r="W392" s="5"/>
      <c r="X392" s="5"/>
      <c r="Y392" s="5"/>
      <c r="Z392" s="5"/>
      <c r="AA392" s="5"/>
      <c r="AB392" s="5"/>
      <c r="AC392" s="5"/>
      <c r="AD392" s="5"/>
      <c r="AE392" s="5"/>
    </row>
    <row r="393" spans="1:31" ht="23.25" customHeight="1">
      <c r="A393" s="5" t="s">
        <v>12414</v>
      </c>
      <c r="B393" s="5" t="s">
        <v>16075</v>
      </c>
      <c r="C393" s="5" t="s">
        <v>170</v>
      </c>
      <c r="D393" s="5" t="s">
        <v>171</v>
      </c>
      <c r="E393" s="20" t="s">
        <v>45</v>
      </c>
      <c r="F393" s="7">
        <v>8</v>
      </c>
      <c r="G393" s="7">
        <v>16</v>
      </c>
      <c r="H393" s="5" t="s">
        <v>478</v>
      </c>
      <c r="I393" s="5" t="s">
        <v>108</v>
      </c>
      <c r="J393" s="5" t="s">
        <v>48</v>
      </c>
      <c r="K393" s="5" t="s">
        <v>871</v>
      </c>
      <c r="L393" s="5" t="s">
        <v>19545</v>
      </c>
      <c r="M393" s="5" t="s">
        <v>648</v>
      </c>
      <c r="N393" s="5" t="s">
        <v>237</v>
      </c>
      <c r="O393" s="5" t="b">
        <f t="shared" ca="1" si="0"/>
        <v>0</v>
      </c>
      <c r="P393" s="5" t="b">
        <f t="shared" ca="1" si="1"/>
        <v>1</v>
      </c>
      <c r="Q393" s="5"/>
      <c r="R393" s="5"/>
      <c r="S393" s="5"/>
      <c r="T393" s="5"/>
      <c r="U393" s="5"/>
      <c r="V393" s="5"/>
      <c r="W393" s="5"/>
      <c r="X393" s="5"/>
      <c r="Y393" s="5"/>
      <c r="Z393" s="5"/>
      <c r="AA393" s="5"/>
      <c r="AB393" s="5"/>
      <c r="AC393" s="5"/>
      <c r="AD393" s="5"/>
      <c r="AE393" s="5"/>
    </row>
    <row r="394" spans="1:31" ht="23.25" customHeight="1">
      <c r="A394" s="5" t="s">
        <v>3037</v>
      </c>
      <c r="B394" s="5" t="s">
        <v>3038</v>
      </c>
      <c r="C394" s="5" t="s">
        <v>27</v>
      </c>
      <c r="D394" s="5" t="s">
        <v>80</v>
      </c>
      <c r="E394" s="20" t="s">
        <v>919</v>
      </c>
      <c r="F394" s="7">
        <v>8</v>
      </c>
      <c r="G394" s="7">
        <v>15</v>
      </c>
      <c r="H394" s="5" t="s">
        <v>65</v>
      </c>
      <c r="I394" s="5" t="s">
        <v>125</v>
      </c>
      <c r="J394" s="5" t="s">
        <v>3043</v>
      </c>
      <c r="K394" s="9" t="s">
        <v>47</v>
      </c>
      <c r="L394" s="5" t="s">
        <v>3044</v>
      </c>
      <c r="M394" s="5" t="s">
        <v>37</v>
      </c>
      <c r="N394" s="5" t="s">
        <v>55</v>
      </c>
      <c r="O394" s="5" t="b">
        <f t="shared" ca="1" si="0"/>
        <v>0</v>
      </c>
      <c r="P394" s="5" t="b">
        <f t="shared" ca="1" si="1"/>
        <v>1</v>
      </c>
      <c r="Q394" s="5"/>
      <c r="R394" s="5"/>
      <c r="S394" s="5"/>
      <c r="T394" s="5"/>
      <c r="U394" s="5"/>
      <c r="V394" s="5"/>
      <c r="W394" s="5"/>
      <c r="X394" s="5"/>
      <c r="Y394" s="5"/>
      <c r="Z394" s="5"/>
      <c r="AA394" s="5"/>
      <c r="AB394" s="5"/>
      <c r="AC394" s="5"/>
      <c r="AD394" s="5"/>
      <c r="AE394" s="5"/>
    </row>
    <row r="395" spans="1:31" ht="23.25" customHeight="1">
      <c r="A395" s="5" t="s">
        <v>19549</v>
      </c>
      <c r="B395" s="5" t="s">
        <v>9038</v>
      </c>
      <c r="C395" s="5" t="s">
        <v>41</v>
      </c>
      <c r="D395" s="5" t="s">
        <v>114</v>
      </c>
      <c r="E395" s="20" t="s">
        <v>45</v>
      </c>
      <c r="F395" s="11">
        <v>8</v>
      </c>
      <c r="G395" s="11">
        <v>9</v>
      </c>
      <c r="H395" s="5" t="s">
        <v>19550</v>
      </c>
      <c r="I395" s="7" t="s">
        <v>24</v>
      </c>
      <c r="J395" s="5" t="s">
        <v>76</v>
      </c>
      <c r="K395" s="5" t="s">
        <v>19551</v>
      </c>
      <c r="L395" s="5" t="s">
        <v>19552</v>
      </c>
      <c r="M395" s="5" t="s">
        <v>37</v>
      </c>
      <c r="N395" s="5" t="s">
        <v>237</v>
      </c>
      <c r="O395" s="5" t="b">
        <f t="shared" ca="1" si="0"/>
        <v>0</v>
      </c>
      <c r="P395" s="5" t="b">
        <f t="shared" ca="1" si="1"/>
        <v>1</v>
      </c>
      <c r="Q395" s="5"/>
      <c r="R395" s="5"/>
      <c r="S395" s="5"/>
      <c r="T395" s="5"/>
      <c r="U395" s="5"/>
      <c r="V395" s="5"/>
      <c r="W395" s="5"/>
      <c r="X395" s="5"/>
      <c r="Y395" s="5"/>
      <c r="Z395" s="5"/>
      <c r="AA395" s="5"/>
      <c r="AB395" s="5"/>
      <c r="AC395" s="5"/>
      <c r="AD395" s="5"/>
      <c r="AE395" s="5"/>
    </row>
    <row r="396" spans="1:31" ht="23.25" customHeight="1">
      <c r="A396" s="5" t="s">
        <v>19553</v>
      </c>
      <c r="B396" s="5" t="s">
        <v>15614</v>
      </c>
      <c r="C396" s="5" t="s">
        <v>27</v>
      </c>
      <c r="D396" s="5" t="s">
        <v>85</v>
      </c>
      <c r="E396" s="20" t="s">
        <v>45</v>
      </c>
      <c r="F396" s="7">
        <v>8</v>
      </c>
      <c r="G396" s="7">
        <v>13</v>
      </c>
      <c r="H396" s="5" t="s">
        <v>107</v>
      </c>
      <c r="I396" s="5" t="s">
        <v>31</v>
      </c>
      <c r="J396" s="5" t="s">
        <v>2303</v>
      </c>
      <c r="K396" s="5" t="s">
        <v>19477</v>
      </c>
      <c r="L396" s="5" t="s">
        <v>19554</v>
      </c>
      <c r="M396" s="5" t="s">
        <v>53</v>
      </c>
      <c r="N396" s="5" t="s">
        <v>55</v>
      </c>
      <c r="O396" s="5" t="b">
        <f t="shared" ca="1" si="0"/>
        <v>0</v>
      </c>
      <c r="P396" s="5" t="b">
        <f t="shared" ca="1" si="1"/>
        <v>1</v>
      </c>
      <c r="Q396" s="5"/>
      <c r="R396" s="5"/>
      <c r="S396" s="5"/>
      <c r="T396" s="5"/>
      <c r="U396" s="5"/>
      <c r="V396" s="5"/>
      <c r="W396" s="5"/>
      <c r="X396" s="5"/>
      <c r="Y396" s="5"/>
      <c r="Z396" s="5"/>
      <c r="AA396" s="5"/>
      <c r="AB396" s="5"/>
      <c r="AC396" s="5"/>
      <c r="AD396" s="5"/>
      <c r="AE396" s="5"/>
    </row>
    <row r="397" spans="1:31" ht="23.25" customHeight="1">
      <c r="A397" s="5" t="s">
        <v>19555</v>
      </c>
      <c r="B397" s="5" t="s">
        <v>19556</v>
      </c>
      <c r="C397" s="5" t="s">
        <v>20</v>
      </c>
      <c r="D397" s="5" t="s">
        <v>21</v>
      </c>
      <c r="E397" s="20" t="s">
        <v>29</v>
      </c>
      <c r="F397" s="7">
        <v>8</v>
      </c>
      <c r="G397" s="7">
        <v>10</v>
      </c>
      <c r="H397" s="5" t="s">
        <v>30</v>
      </c>
      <c r="I397" s="5" t="s">
        <v>31</v>
      </c>
      <c r="J397" s="5" t="s">
        <v>57</v>
      </c>
      <c r="K397" s="5" t="s">
        <v>19557</v>
      </c>
      <c r="L397" s="5" t="s">
        <v>19558</v>
      </c>
      <c r="M397" s="5" t="s">
        <v>53</v>
      </c>
      <c r="N397" s="5" t="s">
        <v>55</v>
      </c>
      <c r="O397" s="5" t="b">
        <f t="shared" ca="1" si="0"/>
        <v>0</v>
      </c>
      <c r="P397" s="5" t="b">
        <f t="shared" ca="1" si="1"/>
        <v>1</v>
      </c>
      <c r="Q397" s="5"/>
      <c r="R397" s="5"/>
      <c r="S397" s="5"/>
      <c r="T397" s="5"/>
      <c r="U397" s="5"/>
      <c r="V397" s="5"/>
      <c r="W397" s="5"/>
      <c r="X397" s="5"/>
      <c r="Y397" s="5"/>
      <c r="Z397" s="5"/>
      <c r="AA397" s="5"/>
      <c r="AB397" s="5"/>
      <c r="AC397" s="5"/>
      <c r="AD397" s="5"/>
      <c r="AE397" s="5"/>
    </row>
    <row r="398" spans="1:31" ht="23.25" customHeight="1">
      <c r="A398" s="5" t="s">
        <v>7521</v>
      </c>
      <c r="B398" s="5" t="s">
        <v>19559</v>
      </c>
      <c r="C398" s="5" t="s">
        <v>170</v>
      </c>
      <c r="D398" s="5" t="s">
        <v>390</v>
      </c>
      <c r="E398" s="20" t="s">
        <v>29</v>
      </c>
      <c r="F398" s="7">
        <v>8</v>
      </c>
      <c r="G398" s="7">
        <v>16</v>
      </c>
      <c r="H398" s="5" t="s">
        <v>478</v>
      </c>
      <c r="I398" s="5" t="s">
        <v>108</v>
      </c>
      <c r="J398" s="5" t="s">
        <v>48</v>
      </c>
      <c r="K398" s="5" t="s">
        <v>19560</v>
      </c>
      <c r="L398" s="5" t="s">
        <v>19561</v>
      </c>
      <c r="M398" s="5" t="s">
        <v>53</v>
      </c>
      <c r="N398" s="5" t="s">
        <v>55</v>
      </c>
      <c r="O398" s="5" t="b">
        <f t="shared" ca="1" si="0"/>
        <v>0</v>
      </c>
      <c r="P398" s="5" t="b">
        <f t="shared" ca="1" si="1"/>
        <v>1</v>
      </c>
      <c r="Q398" s="5"/>
      <c r="R398" s="5"/>
      <c r="S398" s="5"/>
      <c r="T398" s="5"/>
      <c r="U398" s="5"/>
      <c r="V398" s="5"/>
      <c r="W398" s="5"/>
      <c r="X398" s="5"/>
      <c r="Y398" s="5"/>
      <c r="Z398" s="5"/>
      <c r="AA398" s="5"/>
      <c r="AB398" s="5"/>
      <c r="AC398" s="5"/>
      <c r="AD398" s="5"/>
      <c r="AE398" s="5"/>
    </row>
    <row r="399" spans="1:31" ht="23.25" customHeight="1">
      <c r="A399" s="5" t="s">
        <v>19562</v>
      </c>
      <c r="B399" s="5" t="s">
        <v>19563</v>
      </c>
      <c r="C399" s="5" t="s">
        <v>27</v>
      </c>
      <c r="D399" s="5" t="s">
        <v>80</v>
      </c>
      <c r="E399" s="20" t="s">
        <v>29</v>
      </c>
      <c r="F399" s="7">
        <v>8</v>
      </c>
      <c r="G399" s="7">
        <v>12</v>
      </c>
      <c r="H399" s="5" t="s">
        <v>852</v>
      </c>
      <c r="I399" s="5" t="s">
        <v>125</v>
      </c>
      <c r="J399" s="5" t="s">
        <v>117</v>
      </c>
      <c r="K399" s="5" t="s">
        <v>19564</v>
      </c>
      <c r="L399" s="5" t="s">
        <v>19565</v>
      </c>
      <c r="M399" s="5" t="s">
        <v>53</v>
      </c>
      <c r="N399" s="5" t="s">
        <v>55</v>
      </c>
      <c r="O399" s="5" t="b">
        <f t="shared" ca="1" si="0"/>
        <v>0</v>
      </c>
      <c r="P399" s="5" t="b">
        <f t="shared" ca="1" si="1"/>
        <v>1</v>
      </c>
      <c r="Q399" s="5"/>
      <c r="R399" s="5"/>
      <c r="S399" s="5"/>
      <c r="T399" s="5"/>
      <c r="U399" s="5"/>
      <c r="V399" s="5"/>
      <c r="W399" s="5"/>
      <c r="X399" s="5"/>
      <c r="Y399" s="5"/>
      <c r="Z399" s="5"/>
      <c r="AA399" s="5"/>
      <c r="AB399" s="5"/>
      <c r="AC399" s="5"/>
      <c r="AD399" s="5"/>
      <c r="AE399" s="5"/>
    </row>
    <row r="400" spans="1:31" ht="23.25" customHeight="1">
      <c r="A400" s="5" t="s">
        <v>2665</v>
      </c>
      <c r="B400" s="5" t="s">
        <v>19566</v>
      </c>
      <c r="C400" s="5" t="s">
        <v>41</v>
      </c>
      <c r="D400" s="5" t="s">
        <v>169</v>
      </c>
      <c r="E400" s="20" t="s">
        <v>29</v>
      </c>
      <c r="F400" s="7">
        <v>8</v>
      </c>
      <c r="G400" s="7">
        <v>12</v>
      </c>
      <c r="H400" s="5" t="s">
        <v>852</v>
      </c>
      <c r="I400" s="5" t="s">
        <v>31</v>
      </c>
      <c r="J400" s="5" t="s">
        <v>2897</v>
      </c>
      <c r="K400" s="5" t="s">
        <v>19567</v>
      </c>
      <c r="L400" s="5" t="s">
        <v>19568</v>
      </c>
      <c r="M400" s="5" t="s">
        <v>53</v>
      </c>
      <c r="N400" s="5" t="s">
        <v>55</v>
      </c>
      <c r="O400" s="5" t="b">
        <f t="shared" ca="1" si="0"/>
        <v>0</v>
      </c>
      <c r="P400" s="5" t="b">
        <f t="shared" ca="1" si="1"/>
        <v>1</v>
      </c>
      <c r="Q400" s="5"/>
      <c r="R400" s="5"/>
      <c r="S400" s="5"/>
      <c r="T400" s="5"/>
      <c r="U400" s="5"/>
      <c r="V400" s="5"/>
      <c r="W400" s="5"/>
      <c r="X400" s="5"/>
      <c r="Y400" s="5"/>
      <c r="Z400" s="5"/>
      <c r="AA400" s="5"/>
      <c r="AB400" s="5"/>
      <c r="AC400" s="5"/>
      <c r="AD400" s="5"/>
      <c r="AE400" s="5"/>
    </row>
    <row r="401" spans="1:31" ht="23.25" customHeight="1">
      <c r="A401" s="5" t="s">
        <v>2985</v>
      </c>
      <c r="B401" s="5" t="s">
        <v>19569</v>
      </c>
      <c r="C401" s="5" t="s">
        <v>170</v>
      </c>
      <c r="D401" s="5" t="s">
        <v>342</v>
      </c>
      <c r="E401" s="20" t="s">
        <v>45</v>
      </c>
      <c r="F401" s="7">
        <v>8</v>
      </c>
      <c r="G401" s="7">
        <v>15</v>
      </c>
      <c r="H401" s="5" t="s">
        <v>65</v>
      </c>
      <c r="I401" s="5" t="s">
        <v>108</v>
      </c>
      <c r="J401" s="5" t="s">
        <v>68</v>
      </c>
      <c r="K401" s="9" t="s">
        <v>47</v>
      </c>
      <c r="L401" s="5" t="s">
        <v>19570</v>
      </c>
      <c r="M401" s="5" t="s">
        <v>167</v>
      </c>
      <c r="N401" s="5" t="s">
        <v>405</v>
      </c>
      <c r="O401" s="5" t="b">
        <f t="shared" ca="1" si="0"/>
        <v>0</v>
      </c>
      <c r="P401" s="5" t="b">
        <f t="shared" ca="1" si="1"/>
        <v>1</v>
      </c>
      <c r="Q401" s="5"/>
      <c r="R401" s="5"/>
      <c r="S401" s="5"/>
      <c r="T401" s="5"/>
      <c r="U401" s="5"/>
      <c r="V401" s="5"/>
      <c r="W401" s="5"/>
      <c r="X401" s="5"/>
      <c r="Y401" s="5"/>
      <c r="Z401" s="5"/>
      <c r="AA401" s="5"/>
      <c r="AB401" s="5"/>
      <c r="AC401" s="5"/>
      <c r="AD401" s="5"/>
      <c r="AE401" s="5"/>
    </row>
    <row r="402" spans="1:31" ht="23.25" customHeight="1">
      <c r="A402" s="5" t="s">
        <v>19571</v>
      </c>
      <c r="B402" s="5" t="s">
        <v>19572</v>
      </c>
      <c r="C402" s="5" t="s">
        <v>20</v>
      </c>
      <c r="D402" s="5" t="s">
        <v>1616</v>
      </c>
      <c r="E402" s="20" t="s">
        <v>919</v>
      </c>
      <c r="F402" s="7">
        <v>8</v>
      </c>
      <c r="G402" s="7">
        <v>10</v>
      </c>
      <c r="H402" s="5" t="s">
        <v>30</v>
      </c>
      <c r="I402" s="7" t="s">
        <v>24</v>
      </c>
      <c r="J402" s="5" t="s">
        <v>213</v>
      </c>
      <c r="K402" s="5" t="s">
        <v>19573</v>
      </c>
      <c r="L402" s="5" t="s">
        <v>19574</v>
      </c>
      <c r="M402" s="5" t="s">
        <v>167</v>
      </c>
      <c r="N402" s="5" t="s">
        <v>55</v>
      </c>
      <c r="O402" s="5" t="b">
        <f t="shared" ca="1" si="0"/>
        <v>0</v>
      </c>
      <c r="P402" s="5" t="b">
        <f t="shared" ca="1" si="1"/>
        <v>1</v>
      </c>
      <c r="Q402" s="5"/>
      <c r="R402" s="5"/>
      <c r="S402" s="5"/>
      <c r="T402" s="5"/>
      <c r="U402" s="5"/>
      <c r="V402" s="5"/>
      <c r="W402" s="5"/>
      <c r="X402" s="5"/>
      <c r="Y402" s="5"/>
      <c r="Z402" s="5"/>
      <c r="AA402" s="5"/>
      <c r="AB402" s="5"/>
      <c r="AC402" s="5"/>
      <c r="AD402" s="5"/>
      <c r="AE402" s="5"/>
    </row>
    <row r="403" spans="1:31" ht="23.25" customHeight="1">
      <c r="A403" s="5" t="s">
        <v>19575</v>
      </c>
      <c r="B403" s="5" t="s">
        <v>19576</v>
      </c>
      <c r="C403" s="5" t="s">
        <v>27</v>
      </c>
      <c r="D403" s="5" t="s">
        <v>54</v>
      </c>
      <c r="E403" s="20" t="s">
        <v>45</v>
      </c>
      <c r="F403" s="7">
        <v>8</v>
      </c>
      <c r="G403" s="7">
        <v>10</v>
      </c>
      <c r="H403" s="5" t="s">
        <v>30</v>
      </c>
      <c r="I403" s="7" t="s">
        <v>24</v>
      </c>
      <c r="J403" s="5" t="s">
        <v>942</v>
      </c>
      <c r="K403" s="9" t="s">
        <v>47</v>
      </c>
      <c r="L403" s="5" t="s">
        <v>19577</v>
      </c>
      <c r="M403" s="5" t="s">
        <v>53</v>
      </c>
      <c r="N403" s="5" t="s">
        <v>55</v>
      </c>
      <c r="O403" s="5" t="b">
        <f t="shared" ca="1" si="0"/>
        <v>0</v>
      </c>
      <c r="P403" s="5" t="b">
        <f t="shared" ca="1" si="1"/>
        <v>1</v>
      </c>
      <c r="Q403" s="5"/>
      <c r="R403" s="5"/>
      <c r="S403" s="5"/>
      <c r="T403" s="5"/>
      <c r="U403" s="5"/>
      <c r="V403" s="5"/>
      <c r="W403" s="5"/>
      <c r="X403" s="5"/>
      <c r="Y403" s="5"/>
      <c r="Z403" s="5"/>
      <c r="AA403" s="5"/>
      <c r="AB403" s="5"/>
      <c r="AC403" s="5"/>
      <c r="AD403" s="5"/>
      <c r="AE403" s="5"/>
    </row>
    <row r="404" spans="1:31" ht="23.25" customHeight="1">
      <c r="A404" s="5" t="s">
        <v>19578</v>
      </c>
      <c r="B404" s="5" t="s">
        <v>19579</v>
      </c>
      <c r="C404" s="5" t="s">
        <v>170</v>
      </c>
      <c r="D404" s="5" t="s">
        <v>390</v>
      </c>
      <c r="E404" s="20" t="s">
        <v>45</v>
      </c>
      <c r="F404" s="7">
        <v>8</v>
      </c>
      <c r="G404" s="7">
        <v>10</v>
      </c>
      <c r="H404" s="5" t="s">
        <v>30</v>
      </c>
      <c r="I404" s="5" t="s">
        <v>31</v>
      </c>
      <c r="J404" s="5" t="s">
        <v>134</v>
      </c>
      <c r="K404" s="5" t="s">
        <v>19580</v>
      </c>
      <c r="L404" s="5" t="s">
        <v>19581</v>
      </c>
      <c r="M404" s="5" t="s">
        <v>100</v>
      </c>
      <c r="N404" s="5" t="s">
        <v>55</v>
      </c>
      <c r="O404" s="5" t="b">
        <f t="shared" ca="1" si="0"/>
        <v>0</v>
      </c>
      <c r="P404" s="5" t="b">
        <f t="shared" ca="1" si="1"/>
        <v>1</v>
      </c>
      <c r="Q404" s="5"/>
      <c r="R404" s="5"/>
      <c r="S404" s="5"/>
      <c r="T404" s="5"/>
      <c r="U404" s="5"/>
      <c r="V404" s="5"/>
      <c r="W404" s="5"/>
      <c r="X404" s="5"/>
      <c r="Y404" s="5"/>
      <c r="Z404" s="5"/>
      <c r="AA404" s="5"/>
      <c r="AB404" s="5"/>
      <c r="AC404" s="5"/>
      <c r="AD404" s="5"/>
      <c r="AE404" s="5"/>
    </row>
    <row r="405" spans="1:31" ht="23.25" customHeight="1">
      <c r="A405" s="5" t="s">
        <v>18498</v>
      </c>
      <c r="B405" s="5" t="s">
        <v>346</v>
      </c>
      <c r="C405" s="5" t="s">
        <v>27</v>
      </c>
      <c r="D405" s="5" t="s">
        <v>105</v>
      </c>
      <c r="E405" s="20" t="s">
        <v>45</v>
      </c>
      <c r="F405" s="11">
        <v>8</v>
      </c>
      <c r="G405" s="11">
        <v>17</v>
      </c>
      <c r="H405" s="5" t="s">
        <v>96</v>
      </c>
      <c r="I405" s="5" t="s">
        <v>31</v>
      </c>
      <c r="J405" s="5" t="s">
        <v>350</v>
      </c>
      <c r="K405" s="5" t="s">
        <v>353</v>
      </c>
      <c r="L405" s="5" t="s">
        <v>19582</v>
      </c>
      <c r="M405" s="5" t="s">
        <v>167</v>
      </c>
      <c r="N405" s="5" t="s">
        <v>44</v>
      </c>
      <c r="O405" s="5" t="b">
        <f t="shared" ca="1" si="0"/>
        <v>0</v>
      </c>
      <c r="P405" s="5" t="b">
        <f t="shared" ca="1" si="1"/>
        <v>1</v>
      </c>
      <c r="Q405" s="5"/>
      <c r="R405" s="5"/>
      <c r="S405" s="5"/>
      <c r="T405" s="5"/>
      <c r="U405" s="5"/>
      <c r="V405" s="5"/>
      <c r="W405" s="5"/>
      <c r="X405" s="5"/>
      <c r="Y405" s="5"/>
      <c r="Z405" s="5"/>
      <c r="AA405" s="5"/>
      <c r="AB405" s="5"/>
      <c r="AC405" s="5"/>
      <c r="AD405" s="5"/>
      <c r="AE405" s="5"/>
    </row>
    <row r="406" spans="1:31" ht="23.25" customHeight="1">
      <c r="A406" s="5" t="s">
        <v>19585</v>
      </c>
      <c r="B406" s="5" t="s">
        <v>19586</v>
      </c>
      <c r="C406" s="5" t="s">
        <v>27</v>
      </c>
      <c r="D406" s="5" t="s">
        <v>212</v>
      </c>
      <c r="E406" s="20" t="s">
        <v>45</v>
      </c>
      <c r="F406" s="7">
        <v>8</v>
      </c>
      <c r="G406" s="7">
        <v>15</v>
      </c>
      <c r="H406" s="5" t="s">
        <v>65</v>
      </c>
      <c r="I406" s="5" t="s">
        <v>31</v>
      </c>
      <c r="J406" s="5" t="s">
        <v>19587</v>
      </c>
      <c r="K406" s="5" t="s">
        <v>19588</v>
      </c>
      <c r="L406" s="5" t="s">
        <v>19589</v>
      </c>
      <c r="M406" s="5" t="s">
        <v>53</v>
      </c>
      <c r="N406" s="5" t="s">
        <v>55</v>
      </c>
      <c r="O406" s="5" t="b">
        <f t="shared" ca="1" si="0"/>
        <v>0</v>
      </c>
      <c r="P406" s="5" t="b">
        <f t="shared" ca="1" si="1"/>
        <v>1</v>
      </c>
      <c r="Q406" s="5"/>
      <c r="R406" s="5"/>
      <c r="S406" s="5"/>
      <c r="T406" s="5"/>
      <c r="U406" s="5"/>
      <c r="V406" s="5"/>
      <c r="W406" s="5"/>
      <c r="X406" s="5"/>
      <c r="Y406" s="5"/>
      <c r="Z406" s="5"/>
      <c r="AA406" s="5"/>
      <c r="AB406" s="5"/>
      <c r="AC406" s="5"/>
      <c r="AD406" s="5"/>
      <c r="AE406" s="5"/>
    </row>
    <row r="407" spans="1:31" ht="23.25" customHeight="1">
      <c r="A407" s="5" t="s">
        <v>13020</v>
      </c>
      <c r="B407" s="5" t="s">
        <v>5218</v>
      </c>
      <c r="C407" s="5" t="s">
        <v>27</v>
      </c>
      <c r="D407" s="5" t="s">
        <v>85</v>
      </c>
      <c r="E407" s="20" t="s">
        <v>45</v>
      </c>
      <c r="F407" s="7">
        <v>8</v>
      </c>
      <c r="G407" s="7">
        <v>15</v>
      </c>
      <c r="H407" s="5" t="s">
        <v>65</v>
      </c>
      <c r="I407" s="5" t="s">
        <v>31</v>
      </c>
      <c r="J407" s="5" t="s">
        <v>134</v>
      </c>
      <c r="K407" s="5" t="s">
        <v>5220</v>
      </c>
      <c r="L407" s="5" t="s">
        <v>19594</v>
      </c>
      <c r="M407" s="5" t="s">
        <v>42</v>
      </c>
      <c r="N407" s="5" t="s">
        <v>237</v>
      </c>
      <c r="O407" s="5" t="b">
        <f t="shared" ca="1" si="0"/>
        <v>0</v>
      </c>
      <c r="P407" s="5" t="b">
        <f t="shared" ca="1" si="1"/>
        <v>1</v>
      </c>
      <c r="Q407" s="5"/>
      <c r="R407" s="5"/>
      <c r="S407" s="5"/>
      <c r="T407" s="5"/>
      <c r="U407" s="5"/>
      <c r="V407" s="5"/>
      <c r="W407" s="5"/>
      <c r="X407" s="5"/>
      <c r="Y407" s="5"/>
      <c r="Z407" s="5"/>
      <c r="AA407" s="5"/>
      <c r="AB407" s="5"/>
      <c r="AC407" s="5"/>
      <c r="AD407" s="5"/>
      <c r="AE407" s="5"/>
    </row>
    <row r="408" spans="1:31" ht="23.25" customHeight="1">
      <c r="A408" s="5" t="s">
        <v>1374</v>
      </c>
      <c r="B408" s="5" t="s">
        <v>1375</v>
      </c>
      <c r="C408" s="5" t="s">
        <v>41</v>
      </c>
      <c r="D408" s="5" t="s">
        <v>169</v>
      </c>
      <c r="E408" s="20" t="s">
        <v>45</v>
      </c>
      <c r="F408" s="7">
        <v>8</v>
      </c>
      <c r="G408" s="7">
        <v>15</v>
      </c>
      <c r="H408" s="5" t="s">
        <v>65</v>
      </c>
      <c r="I408" s="5" t="s">
        <v>108</v>
      </c>
      <c r="J408" s="5" t="s">
        <v>57</v>
      </c>
      <c r="K408" s="5" t="s">
        <v>1379</v>
      </c>
      <c r="L408" s="5" t="s">
        <v>1380</v>
      </c>
      <c r="M408" s="5" t="s">
        <v>53</v>
      </c>
      <c r="N408" s="5" t="s">
        <v>55</v>
      </c>
      <c r="O408" s="5" t="b">
        <f t="shared" ca="1" si="0"/>
        <v>0</v>
      </c>
      <c r="P408" s="5" t="b">
        <f t="shared" ca="1" si="1"/>
        <v>1</v>
      </c>
      <c r="Q408" s="5"/>
      <c r="R408" s="5"/>
      <c r="S408" s="5"/>
      <c r="T408" s="5"/>
      <c r="U408" s="5"/>
      <c r="V408" s="5"/>
      <c r="W408" s="5"/>
      <c r="X408" s="5"/>
      <c r="Y408" s="5"/>
      <c r="Z408" s="5"/>
      <c r="AA408" s="5"/>
      <c r="AB408" s="5"/>
      <c r="AC408" s="5"/>
      <c r="AD408" s="5"/>
      <c r="AE408" s="5"/>
    </row>
    <row r="409" spans="1:31" ht="23.25" customHeight="1">
      <c r="A409" s="5" t="s">
        <v>2665</v>
      </c>
      <c r="B409" s="5" t="s">
        <v>3087</v>
      </c>
      <c r="C409" s="5" t="s">
        <v>27</v>
      </c>
      <c r="D409" s="5" t="s">
        <v>47</v>
      </c>
      <c r="E409" s="20" t="s">
        <v>45</v>
      </c>
      <c r="F409" s="7">
        <v>8</v>
      </c>
      <c r="G409" s="7">
        <v>12</v>
      </c>
      <c r="H409" s="5" t="s">
        <v>852</v>
      </c>
      <c r="I409" s="5" t="s">
        <v>108</v>
      </c>
      <c r="J409" s="5" t="s">
        <v>76</v>
      </c>
      <c r="K409" s="5" t="s">
        <v>3089</v>
      </c>
      <c r="L409" s="5" t="s">
        <v>3090</v>
      </c>
      <c r="M409" s="5" t="s">
        <v>100</v>
      </c>
      <c r="N409" s="5" t="s">
        <v>89</v>
      </c>
      <c r="O409" s="5" t="b">
        <f t="shared" ca="1" si="0"/>
        <v>0</v>
      </c>
      <c r="P409" s="5" t="b">
        <f t="shared" ca="1" si="1"/>
        <v>1</v>
      </c>
      <c r="Q409" s="5"/>
      <c r="R409" s="5"/>
      <c r="S409" s="5"/>
      <c r="T409" s="5"/>
      <c r="U409" s="5"/>
      <c r="V409" s="5"/>
      <c r="W409" s="5"/>
      <c r="X409" s="5"/>
      <c r="Y409" s="5"/>
      <c r="Z409" s="5"/>
      <c r="AA409" s="5"/>
      <c r="AB409" s="5"/>
      <c r="AC409" s="5"/>
      <c r="AD409" s="5"/>
      <c r="AE409" s="5"/>
    </row>
    <row r="410" spans="1:31" ht="23.25" customHeight="1">
      <c r="A410" s="5" t="s">
        <v>13036</v>
      </c>
      <c r="B410" s="5" t="s">
        <v>13037</v>
      </c>
      <c r="C410" s="5" t="s">
        <v>20</v>
      </c>
      <c r="D410" s="5" t="s">
        <v>47</v>
      </c>
      <c r="E410" s="20" t="s">
        <v>45</v>
      </c>
      <c r="F410" s="7">
        <v>8</v>
      </c>
      <c r="G410" s="7">
        <v>10</v>
      </c>
      <c r="H410" s="5" t="s">
        <v>30</v>
      </c>
      <c r="I410" s="5" t="s">
        <v>125</v>
      </c>
      <c r="J410" s="5" t="s">
        <v>10154</v>
      </c>
      <c r="K410" s="5" t="s">
        <v>13038</v>
      </c>
      <c r="L410" s="5" t="s">
        <v>13039</v>
      </c>
      <c r="M410" s="5" t="s">
        <v>53</v>
      </c>
      <c r="N410" s="5" t="s">
        <v>89</v>
      </c>
      <c r="O410" s="5" t="b">
        <f t="shared" ca="1" si="0"/>
        <v>0</v>
      </c>
      <c r="P410" s="5" t="b">
        <f t="shared" ca="1" si="1"/>
        <v>1</v>
      </c>
      <c r="Q410" s="5"/>
      <c r="R410" s="5"/>
      <c r="S410" s="5"/>
      <c r="T410" s="5"/>
      <c r="U410" s="5"/>
      <c r="V410" s="5"/>
      <c r="W410" s="5"/>
      <c r="X410" s="5"/>
      <c r="Y410" s="5"/>
      <c r="Z410" s="5"/>
      <c r="AA410" s="5"/>
      <c r="AB410" s="5"/>
      <c r="AC410" s="5"/>
      <c r="AD410" s="5"/>
      <c r="AE410" s="5"/>
    </row>
    <row r="411" spans="1:31" ht="23.25" customHeight="1">
      <c r="A411" s="5" t="s">
        <v>19617</v>
      </c>
      <c r="B411" s="5" t="s">
        <v>19619</v>
      </c>
      <c r="C411" s="5" t="s">
        <v>170</v>
      </c>
      <c r="D411" s="5" t="s">
        <v>342</v>
      </c>
      <c r="E411" s="20" t="s">
        <v>45</v>
      </c>
      <c r="F411" s="7">
        <v>8</v>
      </c>
      <c r="G411" s="7">
        <v>10</v>
      </c>
      <c r="H411" s="5" t="s">
        <v>30</v>
      </c>
      <c r="I411" s="5" t="s">
        <v>108</v>
      </c>
      <c r="J411" s="5" t="s">
        <v>444</v>
      </c>
      <c r="K411" s="5" t="s">
        <v>19620</v>
      </c>
      <c r="L411" s="5" t="s">
        <v>19621</v>
      </c>
      <c r="M411" s="5" t="s">
        <v>53</v>
      </c>
      <c r="N411" s="5" t="s">
        <v>55</v>
      </c>
      <c r="O411" s="5" t="b">
        <f t="shared" ca="1" si="0"/>
        <v>0</v>
      </c>
      <c r="P411" s="5" t="b">
        <f t="shared" ca="1" si="1"/>
        <v>1</v>
      </c>
      <c r="Q411" s="5"/>
      <c r="R411" s="5"/>
      <c r="S411" s="5"/>
      <c r="T411" s="5"/>
      <c r="U411" s="5"/>
      <c r="V411" s="5"/>
      <c r="W411" s="5"/>
      <c r="X411" s="5"/>
      <c r="Y411" s="5"/>
      <c r="Z411" s="5"/>
      <c r="AA411" s="5"/>
      <c r="AB411" s="5"/>
      <c r="AC411" s="5"/>
      <c r="AD411" s="5"/>
      <c r="AE411" s="5"/>
    </row>
    <row r="412" spans="1:31" ht="23.25" customHeight="1">
      <c r="A412" s="14" t="s">
        <v>18600</v>
      </c>
      <c r="B412" s="14" t="s">
        <v>19625</v>
      </c>
      <c r="C412" s="14" t="s">
        <v>27</v>
      </c>
      <c r="D412" s="14" t="s">
        <v>47</v>
      </c>
      <c r="E412" s="21" t="s">
        <v>45</v>
      </c>
      <c r="F412" s="15">
        <v>8</v>
      </c>
      <c r="G412" s="15">
        <v>10</v>
      </c>
      <c r="H412" s="14" t="s">
        <v>30</v>
      </c>
      <c r="I412" s="14" t="s">
        <v>125</v>
      </c>
      <c r="J412" s="14" t="s">
        <v>1283</v>
      </c>
      <c r="K412" s="14" t="s">
        <v>17021</v>
      </c>
      <c r="L412" s="14" t="s">
        <v>19626</v>
      </c>
      <c r="M412" s="14" t="s">
        <v>53</v>
      </c>
      <c r="N412" s="14" t="s">
        <v>237</v>
      </c>
      <c r="O412" s="14" t="b">
        <f t="shared" ca="1" si="0"/>
        <v>0</v>
      </c>
      <c r="P412" s="14" t="b">
        <f t="shared" ca="1" si="1"/>
        <v>1</v>
      </c>
      <c r="Q412" s="5"/>
      <c r="R412" s="5"/>
      <c r="S412" s="5"/>
      <c r="T412" s="5"/>
      <c r="U412" s="5"/>
      <c r="V412" s="5"/>
      <c r="W412" s="5"/>
      <c r="X412" s="5"/>
      <c r="Y412" s="5"/>
      <c r="Z412" s="5"/>
      <c r="AA412" s="5"/>
      <c r="AB412" s="5"/>
      <c r="AC412" s="5"/>
      <c r="AD412" s="5"/>
      <c r="AE412" s="5"/>
    </row>
    <row r="413" spans="1:31" ht="23.25" customHeight="1">
      <c r="A413" s="14" t="s">
        <v>1365</v>
      </c>
      <c r="B413" s="14" t="s">
        <v>1366</v>
      </c>
      <c r="C413" s="14" t="s">
        <v>20</v>
      </c>
      <c r="D413" s="14" t="s">
        <v>21</v>
      </c>
      <c r="E413" s="21" t="s">
        <v>29</v>
      </c>
      <c r="F413" s="15">
        <v>8</v>
      </c>
      <c r="G413" s="15">
        <v>12</v>
      </c>
      <c r="H413" s="14" t="s">
        <v>852</v>
      </c>
      <c r="I413" s="14" t="s">
        <v>31</v>
      </c>
      <c r="J413" s="14" t="s">
        <v>403</v>
      </c>
      <c r="K413" s="14" t="s">
        <v>1371</v>
      </c>
      <c r="L413" s="22" t="s">
        <v>47</v>
      </c>
      <c r="M413" s="14" t="s">
        <v>53</v>
      </c>
      <c r="N413" s="14" t="s">
        <v>55</v>
      </c>
      <c r="O413" s="14" t="b">
        <f t="shared" ca="1" si="0"/>
        <v>0</v>
      </c>
      <c r="P413" s="14" t="b">
        <f t="shared" ca="1" si="1"/>
        <v>1</v>
      </c>
      <c r="Q413" s="5"/>
      <c r="R413" s="5"/>
      <c r="S413" s="5"/>
      <c r="T413" s="5"/>
      <c r="U413" s="5"/>
      <c r="V413" s="5"/>
      <c r="W413" s="5"/>
      <c r="X413" s="5"/>
      <c r="Y413" s="5"/>
      <c r="Z413" s="5"/>
      <c r="AA413" s="5"/>
      <c r="AB413" s="5"/>
      <c r="AC413" s="5"/>
      <c r="AD413" s="5"/>
      <c r="AE413" s="5"/>
    </row>
    <row r="414" spans="1:31" ht="23.25" customHeight="1">
      <c r="A414" s="5" t="s">
        <v>19638</v>
      </c>
      <c r="B414" s="5" t="s">
        <v>16409</v>
      </c>
      <c r="C414" s="5" t="s">
        <v>20</v>
      </c>
      <c r="D414" s="5" t="s">
        <v>47</v>
      </c>
      <c r="E414" s="20" t="s">
        <v>45</v>
      </c>
      <c r="F414" s="7">
        <v>8</v>
      </c>
      <c r="G414" s="7">
        <v>10</v>
      </c>
      <c r="H414" s="5" t="s">
        <v>30</v>
      </c>
      <c r="I414" s="5" t="s">
        <v>125</v>
      </c>
      <c r="J414" s="5" t="s">
        <v>16411</v>
      </c>
      <c r="K414" s="5" t="s">
        <v>16412</v>
      </c>
      <c r="L414" s="5" t="s">
        <v>19642</v>
      </c>
      <c r="M414" s="5" t="s">
        <v>42</v>
      </c>
      <c r="N414" s="5" t="s">
        <v>44</v>
      </c>
      <c r="O414" s="5" t="b">
        <f t="shared" ca="1" si="0"/>
        <v>0</v>
      </c>
      <c r="P414" s="5" t="b">
        <f t="shared" ca="1" si="1"/>
        <v>1</v>
      </c>
      <c r="Q414" s="5"/>
      <c r="R414" s="5"/>
      <c r="S414" s="5"/>
      <c r="T414" s="5"/>
      <c r="U414" s="5"/>
      <c r="V414" s="5"/>
      <c r="W414" s="5"/>
      <c r="X414" s="5"/>
      <c r="Y414" s="5"/>
      <c r="Z414" s="5"/>
      <c r="AA414" s="5"/>
      <c r="AB414" s="5"/>
      <c r="AC414" s="5"/>
      <c r="AD414" s="5"/>
      <c r="AE414" s="5"/>
    </row>
    <row r="415" spans="1:31" ht="23.25" customHeight="1">
      <c r="A415" s="14" t="s">
        <v>19648</v>
      </c>
      <c r="B415" s="14" t="s">
        <v>19649</v>
      </c>
      <c r="C415" s="14" t="s">
        <v>27</v>
      </c>
      <c r="D415" s="14" t="s">
        <v>80</v>
      </c>
      <c r="E415" s="21" t="s">
        <v>919</v>
      </c>
      <c r="F415" s="15">
        <v>8</v>
      </c>
      <c r="G415" s="15">
        <v>12</v>
      </c>
      <c r="H415" s="14" t="s">
        <v>852</v>
      </c>
      <c r="I415" s="14" t="s">
        <v>31</v>
      </c>
      <c r="J415" s="14" t="s">
        <v>13886</v>
      </c>
      <c r="K415" s="14" t="s">
        <v>19650</v>
      </c>
      <c r="L415" s="14" t="s">
        <v>19651</v>
      </c>
      <c r="M415" s="14" t="s">
        <v>37</v>
      </c>
      <c r="N415" s="14" t="s">
        <v>1117</v>
      </c>
      <c r="O415" s="14" t="b">
        <f t="shared" ca="1" si="0"/>
        <v>0</v>
      </c>
      <c r="P415" s="14" t="b">
        <f t="shared" ca="1" si="1"/>
        <v>1</v>
      </c>
      <c r="Q415" s="5"/>
      <c r="R415" s="5"/>
      <c r="S415" s="5"/>
      <c r="T415" s="5"/>
      <c r="U415" s="5"/>
      <c r="V415" s="5"/>
      <c r="W415" s="5"/>
      <c r="X415" s="5"/>
      <c r="Y415" s="5"/>
      <c r="Z415" s="5"/>
      <c r="AA415" s="5"/>
      <c r="AB415" s="5"/>
      <c r="AC415" s="5"/>
      <c r="AD415" s="5"/>
      <c r="AE415" s="5"/>
    </row>
    <row r="416" spans="1:31" ht="23.25" customHeight="1">
      <c r="A416" s="5" t="s">
        <v>19658</v>
      </c>
      <c r="B416" s="5" t="s">
        <v>19659</v>
      </c>
      <c r="C416" s="5" t="s">
        <v>41</v>
      </c>
      <c r="D416" s="5" t="s">
        <v>448</v>
      </c>
      <c r="E416" s="20" t="s">
        <v>45</v>
      </c>
      <c r="F416" s="7">
        <v>8</v>
      </c>
      <c r="G416" s="7">
        <v>10</v>
      </c>
      <c r="H416" s="5" t="s">
        <v>30</v>
      </c>
      <c r="I416" s="5" t="s">
        <v>125</v>
      </c>
      <c r="J416" s="5" t="s">
        <v>4234</v>
      </c>
      <c r="K416" s="5" t="s">
        <v>19660</v>
      </c>
      <c r="L416" s="5" t="s">
        <v>19661</v>
      </c>
      <c r="M416" s="5" t="s">
        <v>53</v>
      </c>
      <c r="N416" s="5" t="s">
        <v>55</v>
      </c>
      <c r="O416" s="5" t="b">
        <f t="shared" ca="1" si="0"/>
        <v>0</v>
      </c>
      <c r="P416" s="5" t="b">
        <f t="shared" ca="1" si="1"/>
        <v>1</v>
      </c>
      <c r="Q416" s="5"/>
      <c r="R416" s="5"/>
      <c r="S416" s="5"/>
      <c r="T416" s="5"/>
      <c r="U416" s="5"/>
      <c r="V416" s="5"/>
      <c r="W416" s="5"/>
      <c r="X416" s="5"/>
      <c r="Y416" s="5"/>
      <c r="Z416" s="5"/>
      <c r="AA416" s="5"/>
      <c r="AB416" s="5"/>
      <c r="AC416" s="5"/>
      <c r="AD416" s="5"/>
      <c r="AE416" s="5"/>
    </row>
    <row r="417" spans="1:31" ht="23.25" customHeight="1">
      <c r="A417" s="5" t="s">
        <v>19667</v>
      </c>
      <c r="B417" s="5" t="s">
        <v>19668</v>
      </c>
      <c r="C417" s="5" t="s">
        <v>20</v>
      </c>
      <c r="D417" s="5" t="s">
        <v>21</v>
      </c>
      <c r="E417" s="20" t="s">
        <v>45</v>
      </c>
      <c r="F417" s="7">
        <v>8</v>
      </c>
      <c r="G417" s="7">
        <v>10</v>
      </c>
      <c r="H417" s="5" t="s">
        <v>30</v>
      </c>
      <c r="I417" s="5" t="s">
        <v>125</v>
      </c>
      <c r="J417" s="5" t="s">
        <v>57</v>
      </c>
      <c r="K417" s="5" t="s">
        <v>18063</v>
      </c>
      <c r="L417" s="5" t="s">
        <v>19670</v>
      </c>
      <c r="M417" s="5" t="s">
        <v>100</v>
      </c>
      <c r="N417" s="5" t="s">
        <v>55</v>
      </c>
      <c r="O417" s="5" t="b">
        <f t="shared" ca="1" si="0"/>
        <v>0</v>
      </c>
      <c r="P417" s="5" t="b">
        <f t="shared" ca="1" si="1"/>
        <v>1</v>
      </c>
      <c r="Q417" s="5"/>
      <c r="R417" s="5"/>
      <c r="S417" s="5"/>
      <c r="T417" s="5"/>
      <c r="U417" s="5"/>
      <c r="V417" s="5"/>
      <c r="W417" s="5"/>
      <c r="X417" s="5"/>
      <c r="Y417" s="5"/>
      <c r="Z417" s="5"/>
      <c r="AA417" s="5"/>
      <c r="AB417" s="5"/>
      <c r="AC417" s="5"/>
      <c r="AD417" s="5"/>
      <c r="AE417" s="5"/>
    </row>
    <row r="418" spans="1:31" ht="23.25" customHeight="1">
      <c r="A418" s="14" t="s">
        <v>19674</v>
      </c>
      <c r="B418" s="14" t="s">
        <v>19675</v>
      </c>
      <c r="C418" s="14" t="s">
        <v>170</v>
      </c>
      <c r="D418" s="14" t="s">
        <v>390</v>
      </c>
      <c r="E418" s="21" t="s">
        <v>45</v>
      </c>
      <c r="F418" s="15">
        <v>8</v>
      </c>
      <c r="G418" s="15">
        <v>18</v>
      </c>
      <c r="H418" s="14" t="s">
        <v>19678</v>
      </c>
      <c r="I418" s="14" t="s">
        <v>31</v>
      </c>
      <c r="J418" s="14" t="s">
        <v>19679</v>
      </c>
      <c r="K418" s="14" t="s">
        <v>19680</v>
      </c>
      <c r="L418" s="14" t="s">
        <v>19681</v>
      </c>
      <c r="M418" s="14" t="s">
        <v>167</v>
      </c>
      <c r="N418" s="14" t="s">
        <v>89</v>
      </c>
      <c r="O418" s="14" t="b">
        <f t="shared" ca="1" si="0"/>
        <v>0</v>
      </c>
      <c r="P418" s="14" t="b">
        <f t="shared" ca="1" si="1"/>
        <v>1</v>
      </c>
      <c r="Q418" s="5"/>
      <c r="R418" s="5"/>
      <c r="S418" s="5"/>
      <c r="T418" s="5"/>
      <c r="U418" s="5"/>
      <c r="V418" s="5"/>
      <c r="W418" s="5"/>
      <c r="X418" s="5"/>
      <c r="Y418" s="5"/>
      <c r="Z418" s="5"/>
      <c r="AA418" s="5"/>
      <c r="AB418" s="5"/>
      <c r="AC418" s="5"/>
      <c r="AD418" s="5"/>
      <c r="AE418" s="5"/>
    </row>
    <row r="419" spans="1:31" ht="23.25" customHeight="1">
      <c r="A419" s="5" t="s">
        <v>19683</v>
      </c>
      <c r="B419" s="5" t="s">
        <v>19684</v>
      </c>
      <c r="C419" s="5" t="s">
        <v>27</v>
      </c>
      <c r="D419" s="5" t="s">
        <v>47</v>
      </c>
      <c r="E419" s="20" t="s">
        <v>29</v>
      </c>
      <c r="F419" s="7">
        <v>8</v>
      </c>
      <c r="G419" s="7">
        <v>15</v>
      </c>
      <c r="H419" s="5" t="s">
        <v>65</v>
      </c>
      <c r="I419" s="5" t="s">
        <v>108</v>
      </c>
      <c r="J419" s="5" t="s">
        <v>824</v>
      </c>
      <c r="K419" s="5" t="s">
        <v>19686</v>
      </c>
      <c r="L419" s="5" t="s">
        <v>19688</v>
      </c>
      <c r="M419" s="5" t="s">
        <v>37</v>
      </c>
      <c r="N419" s="5" t="s">
        <v>55</v>
      </c>
      <c r="O419" s="5" t="b">
        <f t="shared" ca="1" si="0"/>
        <v>0</v>
      </c>
      <c r="P419" s="5" t="b">
        <f t="shared" ca="1" si="1"/>
        <v>1</v>
      </c>
      <c r="Q419" s="5"/>
      <c r="R419" s="5"/>
      <c r="S419" s="5"/>
      <c r="T419" s="5"/>
      <c r="U419" s="5"/>
      <c r="V419" s="5"/>
      <c r="W419" s="5"/>
      <c r="X419" s="5"/>
      <c r="Y419" s="5"/>
      <c r="Z419" s="5"/>
      <c r="AA419" s="5"/>
      <c r="AB419" s="5"/>
      <c r="AC419" s="5"/>
      <c r="AD419" s="5"/>
      <c r="AE419" s="5"/>
    </row>
    <row r="420" spans="1:31" ht="23.25" customHeight="1">
      <c r="A420" s="5" t="s">
        <v>7521</v>
      </c>
      <c r="B420" s="5" t="s">
        <v>1280</v>
      </c>
      <c r="C420" s="5" t="s">
        <v>41</v>
      </c>
      <c r="D420" s="5" t="s">
        <v>169</v>
      </c>
      <c r="E420" s="20" t="s">
        <v>29</v>
      </c>
      <c r="F420" s="7">
        <v>8</v>
      </c>
      <c r="G420" s="7">
        <v>12</v>
      </c>
      <c r="H420" s="5" t="s">
        <v>852</v>
      </c>
      <c r="I420" s="5" t="s">
        <v>108</v>
      </c>
      <c r="J420" s="5" t="s">
        <v>1283</v>
      </c>
      <c r="K420" s="5" t="s">
        <v>1351</v>
      </c>
      <c r="L420" s="5" t="s">
        <v>19694</v>
      </c>
      <c r="M420" s="5" t="s">
        <v>53</v>
      </c>
      <c r="N420" s="5" t="s">
        <v>55</v>
      </c>
      <c r="O420" s="5" t="b">
        <f t="shared" ca="1" si="0"/>
        <v>0</v>
      </c>
      <c r="P420" s="5" t="b">
        <f t="shared" ca="1" si="1"/>
        <v>1</v>
      </c>
      <c r="Q420" s="5"/>
      <c r="R420" s="5"/>
      <c r="S420" s="5"/>
      <c r="T420" s="5"/>
      <c r="U420" s="5"/>
      <c r="V420" s="5"/>
      <c r="W420" s="5"/>
      <c r="X420" s="5"/>
      <c r="Y420" s="5"/>
      <c r="Z420" s="5"/>
      <c r="AA420" s="5"/>
      <c r="AB420" s="5"/>
      <c r="AC420" s="5"/>
      <c r="AD420" s="5"/>
      <c r="AE420" s="5"/>
    </row>
    <row r="421" spans="1:31" ht="23.25" customHeight="1">
      <c r="A421" s="14" t="s">
        <v>3303</v>
      </c>
      <c r="B421" s="14" t="s">
        <v>8996</v>
      </c>
      <c r="C421" s="14" t="s">
        <v>170</v>
      </c>
      <c r="D421" s="14" t="s">
        <v>47</v>
      </c>
      <c r="E421" s="21" t="s">
        <v>45</v>
      </c>
      <c r="F421" s="15">
        <v>8</v>
      </c>
      <c r="G421" s="15">
        <v>15</v>
      </c>
      <c r="H421" s="14" t="s">
        <v>65</v>
      </c>
      <c r="I421" s="14" t="s">
        <v>125</v>
      </c>
      <c r="J421" s="14" t="s">
        <v>126</v>
      </c>
      <c r="K421" s="14" t="s">
        <v>8094</v>
      </c>
      <c r="L421" s="22" t="s">
        <v>47</v>
      </c>
      <c r="M421" s="14" t="s">
        <v>42</v>
      </c>
      <c r="N421" s="14" t="s">
        <v>237</v>
      </c>
      <c r="O421" s="14" t="b">
        <f t="shared" ca="1" si="0"/>
        <v>0</v>
      </c>
      <c r="P421" s="14" t="b">
        <f t="shared" ca="1" si="1"/>
        <v>1</v>
      </c>
      <c r="Q421" s="5"/>
      <c r="R421" s="5"/>
      <c r="S421" s="5"/>
      <c r="T421" s="5"/>
      <c r="U421" s="5"/>
      <c r="V421" s="5"/>
      <c r="W421" s="5"/>
      <c r="X421" s="5"/>
      <c r="Y421" s="5"/>
      <c r="Z421" s="5"/>
      <c r="AA421" s="5"/>
      <c r="AB421" s="5"/>
      <c r="AC421" s="5"/>
      <c r="AD421" s="5"/>
      <c r="AE421" s="5"/>
    </row>
    <row r="422" spans="1:31" ht="23.25" customHeight="1">
      <c r="A422" s="5" t="s">
        <v>19702</v>
      </c>
      <c r="B422" s="5" t="s">
        <v>10641</v>
      </c>
      <c r="C422" s="5" t="s">
        <v>170</v>
      </c>
      <c r="D422" s="5" t="s">
        <v>171</v>
      </c>
      <c r="E422" s="20" t="s">
        <v>45</v>
      </c>
      <c r="F422" s="7">
        <v>8</v>
      </c>
      <c r="G422" s="7">
        <v>10</v>
      </c>
      <c r="H422" s="5" t="s">
        <v>30</v>
      </c>
      <c r="I422" s="7" t="s">
        <v>24</v>
      </c>
      <c r="J422" s="5" t="s">
        <v>10642</v>
      </c>
      <c r="K422" s="5" t="s">
        <v>11702</v>
      </c>
      <c r="L422" s="5" t="s">
        <v>19703</v>
      </c>
      <c r="M422" s="5" t="s">
        <v>1599</v>
      </c>
      <c r="N422" s="5" t="s">
        <v>55</v>
      </c>
      <c r="O422" s="5" t="b">
        <f t="shared" ca="1" si="0"/>
        <v>0</v>
      </c>
      <c r="P422" s="5" t="b">
        <f t="shared" ca="1" si="1"/>
        <v>1</v>
      </c>
      <c r="Q422" s="5"/>
      <c r="R422" s="5"/>
      <c r="S422" s="5"/>
      <c r="T422" s="5"/>
      <c r="U422" s="5"/>
      <c r="V422" s="5"/>
      <c r="W422" s="5"/>
      <c r="X422" s="5"/>
      <c r="Y422" s="5"/>
      <c r="Z422" s="5"/>
      <c r="AA422" s="5"/>
      <c r="AB422" s="5"/>
      <c r="AC422" s="5"/>
      <c r="AD422" s="5"/>
      <c r="AE422" s="5"/>
    </row>
    <row r="423" spans="1:31" ht="23.25" customHeight="1">
      <c r="A423" s="5" t="s">
        <v>10863</v>
      </c>
      <c r="B423" s="5" t="s">
        <v>10864</v>
      </c>
      <c r="C423" s="5" t="s">
        <v>41</v>
      </c>
      <c r="D423" s="5" t="s">
        <v>448</v>
      </c>
      <c r="E423" s="20" t="s">
        <v>29</v>
      </c>
      <c r="F423" s="7">
        <v>8</v>
      </c>
      <c r="G423" s="7">
        <v>13</v>
      </c>
      <c r="H423" s="5" t="s">
        <v>107</v>
      </c>
      <c r="I423" s="5" t="s">
        <v>31</v>
      </c>
      <c r="J423" s="5" t="s">
        <v>4234</v>
      </c>
      <c r="K423" s="5" t="s">
        <v>10865</v>
      </c>
      <c r="L423" s="5" t="s">
        <v>10866</v>
      </c>
      <c r="M423" s="5" t="s">
        <v>100</v>
      </c>
      <c r="N423" s="5" t="s">
        <v>55</v>
      </c>
      <c r="O423" s="5" t="b">
        <f t="shared" ca="1" si="0"/>
        <v>0</v>
      </c>
      <c r="P423" s="5" t="b">
        <f t="shared" ca="1" si="1"/>
        <v>1</v>
      </c>
      <c r="Q423" s="5"/>
      <c r="R423" s="5"/>
      <c r="S423" s="5"/>
      <c r="T423" s="5"/>
      <c r="U423" s="5"/>
      <c r="V423" s="5"/>
      <c r="W423" s="5"/>
      <c r="X423" s="5"/>
      <c r="Y423" s="5"/>
      <c r="Z423" s="5"/>
      <c r="AA423" s="5"/>
      <c r="AB423" s="5"/>
      <c r="AC423" s="5"/>
      <c r="AD423" s="5"/>
      <c r="AE423" s="5"/>
    </row>
    <row r="424" spans="1:31" ht="23.25" customHeight="1">
      <c r="A424" s="5" t="s">
        <v>19709</v>
      </c>
      <c r="B424" s="5" t="s">
        <v>10628</v>
      </c>
      <c r="C424" s="5" t="s">
        <v>27</v>
      </c>
      <c r="D424" s="5" t="s">
        <v>575</v>
      </c>
      <c r="E424" s="20" t="s">
        <v>45</v>
      </c>
      <c r="F424" s="7">
        <v>8</v>
      </c>
      <c r="G424" s="7">
        <v>10</v>
      </c>
      <c r="H424" s="5" t="s">
        <v>30</v>
      </c>
      <c r="I424" s="5" t="s">
        <v>125</v>
      </c>
      <c r="J424" s="5" t="s">
        <v>252</v>
      </c>
      <c r="K424" s="5" t="s">
        <v>3503</v>
      </c>
      <c r="L424" s="5" t="s">
        <v>19710</v>
      </c>
      <c r="M424" s="5" t="s">
        <v>100</v>
      </c>
      <c r="N424" s="5" t="s">
        <v>55</v>
      </c>
      <c r="O424" s="5" t="b">
        <f t="shared" ca="1" si="0"/>
        <v>0</v>
      </c>
      <c r="P424" s="5" t="b">
        <f t="shared" ca="1" si="1"/>
        <v>1</v>
      </c>
      <c r="Q424" s="5"/>
      <c r="R424" s="5"/>
      <c r="S424" s="5"/>
      <c r="T424" s="5"/>
      <c r="U424" s="5"/>
      <c r="V424" s="5"/>
      <c r="W424" s="5"/>
      <c r="X424" s="5"/>
      <c r="Y424" s="5"/>
      <c r="Z424" s="5"/>
      <c r="AA424" s="5"/>
      <c r="AB424" s="5"/>
      <c r="AC424" s="5"/>
      <c r="AD424" s="5"/>
      <c r="AE424" s="5"/>
    </row>
    <row r="425" spans="1:31" ht="23.25" customHeight="1">
      <c r="A425" s="5" t="s">
        <v>7521</v>
      </c>
      <c r="B425" s="5" t="s">
        <v>15618</v>
      </c>
      <c r="C425" s="5" t="s">
        <v>41</v>
      </c>
      <c r="D425" s="5" t="s">
        <v>94</v>
      </c>
      <c r="E425" s="20" t="s">
        <v>29</v>
      </c>
      <c r="F425" s="7">
        <v>8</v>
      </c>
      <c r="G425" s="7">
        <v>15</v>
      </c>
      <c r="H425" s="5" t="s">
        <v>65</v>
      </c>
      <c r="I425" s="5" t="s">
        <v>66</v>
      </c>
      <c r="J425" s="5" t="s">
        <v>161</v>
      </c>
      <c r="K425" s="5" t="s">
        <v>19715</v>
      </c>
      <c r="L425" s="5" t="s">
        <v>19716</v>
      </c>
      <c r="M425" s="5" t="s">
        <v>53</v>
      </c>
      <c r="N425" s="5" t="s">
        <v>405</v>
      </c>
      <c r="O425" s="5" t="b">
        <f t="shared" ca="1" si="0"/>
        <v>0</v>
      </c>
      <c r="P425" s="5" t="b">
        <f t="shared" ca="1" si="1"/>
        <v>1</v>
      </c>
      <c r="Q425" s="5"/>
      <c r="R425" s="5"/>
      <c r="S425" s="5"/>
      <c r="T425" s="5"/>
      <c r="U425" s="5"/>
      <c r="V425" s="5"/>
      <c r="W425" s="5"/>
      <c r="X425" s="5"/>
      <c r="Y425" s="5"/>
      <c r="Z425" s="5"/>
      <c r="AA425" s="5"/>
      <c r="AB425" s="5"/>
      <c r="AC425" s="5"/>
      <c r="AD425" s="5"/>
      <c r="AE425" s="5"/>
    </row>
    <row r="426" spans="1:31" ht="23.25" customHeight="1">
      <c r="A426" s="14" t="s">
        <v>3625</v>
      </c>
      <c r="B426" s="14" t="s">
        <v>3627</v>
      </c>
      <c r="C426" s="14" t="s">
        <v>27</v>
      </c>
      <c r="D426" s="14" t="s">
        <v>85</v>
      </c>
      <c r="E426" s="21" t="s">
        <v>45</v>
      </c>
      <c r="F426" s="15">
        <v>8</v>
      </c>
      <c r="G426" s="15">
        <v>12</v>
      </c>
      <c r="H426" s="14" t="s">
        <v>852</v>
      </c>
      <c r="I426" s="14" t="s">
        <v>31</v>
      </c>
      <c r="J426" s="14" t="s">
        <v>594</v>
      </c>
      <c r="K426" s="14" t="s">
        <v>3630</v>
      </c>
      <c r="L426" s="14" t="s">
        <v>3632</v>
      </c>
      <c r="M426" s="14" t="s">
        <v>37</v>
      </c>
      <c r="N426" s="14" t="s">
        <v>89</v>
      </c>
      <c r="O426" s="14" t="b">
        <f t="shared" ca="1" si="0"/>
        <v>0</v>
      </c>
      <c r="P426" s="14" t="b">
        <f t="shared" ca="1" si="1"/>
        <v>1</v>
      </c>
      <c r="Q426" s="5"/>
      <c r="R426" s="5"/>
      <c r="S426" s="5"/>
      <c r="T426" s="5"/>
      <c r="U426" s="5"/>
      <c r="V426" s="5"/>
      <c r="W426" s="5"/>
      <c r="X426" s="5"/>
      <c r="Y426" s="5"/>
      <c r="Z426" s="5"/>
      <c r="AA426" s="5"/>
      <c r="AB426" s="5"/>
      <c r="AC426" s="5"/>
      <c r="AD426" s="5"/>
      <c r="AE426" s="5"/>
    </row>
    <row r="427" spans="1:31" ht="23.25" customHeight="1">
      <c r="A427" s="5" t="s">
        <v>3183</v>
      </c>
      <c r="B427" s="5" t="s">
        <v>15681</v>
      </c>
      <c r="C427" s="5" t="s">
        <v>41</v>
      </c>
      <c r="D427" s="5" t="s">
        <v>47</v>
      </c>
      <c r="E427" s="20" t="s">
        <v>45</v>
      </c>
      <c r="F427" s="7">
        <v>8</v>
      </c>
      <c r="G427" s="7">
        <v>13</v>
      </c>
      <c r="H427" s="5" t="s">
        <v>107</v>
      </c>
      <c r="I427" s="5" t="s">
        <v>108</v>
      </c>
      <c r="J427" s="5" t="s">
        <v>4617</v>
      </c>
      <c r="K427" s="9" t="s">
        <v>47</v>
      </c>
      <c r="L427" s="5" t="s">
        <v>19179</v>
      </c>
      <c r="M427" s="5" t="s">
        <v>53</v>
      </c>
      <c r="N427" s="5" t="s">
        <v>55</v>
      </c>
      <c r="O427" s="5" t="b">
        <f t="shared" ca="1" si="0"/>
        <v>0</v>
      </c>
      <c r="P427" s="5" t="b">
        <f t="shared" ca="1" si="1"/>
        <v>1</v>
      </c>
      <c r="Q427" s="5"/>
      <c r="R427" s="5"/>
      <c r="S427" s="5"/>
      <c r="T427" s="5"/>
      <c r="U427" s="5"/>
      <c r="V427" s="5"/>
      <c r="W427" s="5"/>
      <c r="X427" s="5"/>
      <c r="Y427" s="5"/>
      <c r="Z427" s="5"/>
      <c r="AA427" s="5"/>
      <c r="AB427" s="5"/>
      <c r="AC427" s="5"/>
      <c r="AD427" s="5"/>
      <c r="AE427" s="5"/>
    </row>
    <row r="428" spans="1:31" ht="23.25" customHeight="1">
      <c r="A428" s="14" t="s">
        <v>3183</v>
      </c>
      <c r="B428" s="14" t="s">
        <v>9034</v>
      </c>
      <c r="C428" s="14" t="s">
        <v>170</v>
      </c>
      <c r="D428" s="14" t="s">
        <v>342</v>
      </c>
      <c r="E428" s="21" t="s">
        <v>45</v>
      </c>
      <c r="F428" s="15">
        <v>8</v>
      </c>
      <c r="G428" s="15">
        <v>12</v>
      </c>
      <c r="H428" s="14" t="s">
        <v>852</v>
      </c>
      <c r="I428" s="14" t="s">
        <v>108</v>
      </c>
      <c r="J428" s="14" t="s">
        <v>362</v>
      </c>
      <c r="K428" s="14" t="s">
        <v>9035</v>
      </c>
      <c r="L428" s="14" t="s">
        <v>9036</v>
      </c>
      <c r="M428" s="14" t="s">
        <v>53</v>
      </c>
      <c r="N428" s="14" t="s">
        <v>55</v>
      </c>
      <c r="O428" s="14" t="b">
        <f t="shared" ca="1" si="0"/>
        <v>0</v>
      </c>
      <c r="P428" s="14" t="b">
        <f t="shared" ca="1" si="1"/>
        <v>1</v>
      </c>
      <c r="Q428" s="5"/>
      <c r="R428" s="5"/>
      <c r="S428" s="5"/>
      <c r="T428" s="5"/>
      <c r="U428" s="5"/>
      <c r="V428" s="5"/>
      <c r="W428" s="5"/>
      <c r="X428" s="5"/>
      <c r="Y428" s="5"/>
      <c r="Z428" s="5"/>
      <c r="AA428" s="5"/>
      <c r="AB428" s="5"/>
      <c r="AC428" s="5"/>
      <c r="AD428" s="5"/>
      <c r="AE428" s="5"/>
    </row>
    <row r="429" spans="1:31" ht="23.25" customHeight="1">
      <c r="A429" s="5" t="s">
        <v>7521</v>
      </c>
      <c r="B429" s="5" t="s">
        <v>12343</v>
      </c>
      <c r="C429" s="5" t="s">
        <v>41</v>
      </c>
      <c r="D429" s="5" t="s">
        <v>114</v>
      </c>
      <c r="E429" s="20" t="s">
        <v>29</v>
      </c>
      <c r="F429" s="7">
        <v>8</v>
      </c>
      <c r="G429" s="7">
        <v>15</v>
      </c>
      <c r="H429" s="5" t="s">
        <v>65</v>
      </c>
      <c r="I429" s="5" t="s">
        <v>125</v>
      </c>
      <c r="J429" s="5" t="s">
        <v>12345</v>
      </c>
      <c r="K429" s="5" t="s">
        <v>12346</v>
      </c>
      <c r="L429" s="5" t="s">
        <v>19743</v>
      </c>
      <c r="M429" s="5" t="s">
        <v>53</v>
      </c>
      <c r="N429" s="5" t="s">
        <v>405</v>
      </c>
      <c r="O429" s="5" t="b">
        <f t="shared" ca="1" si="0"/>
        <v>0</v>
      </c>
      <c r="P429" s="5" t="b">
        <f t="shared" ca="1" si="1"/>
        <v>1</v>
      </c>
      <c r="Q429" s="5"/>
      <c r="R429" s="5"/>
      <c r="S429" s="5"/>
      <c r="T429" s="5"/>
      <c r="U429" s="5"/>
      <c r="V429" s="5"/>
      <c r="W429" s="5"/>
      <c r="X429" s="5"/>
      <c r="Y429" s="5"/>
      <c r="Z429" s="5"/>
      <c r="AA429" s="5"/>
      <c r="AB429" s="5"/>
      <c r="AC429" s="5"/>
      <c r="AD429" s="5"/>
      <c r="AE429" s="5"/>
    </row>
    <row r="430" spans="1:31" ht="23.25" customHeight="1">
      <c r="A430" s="5" t="s">
        <v>396</v>
      </c>
      <c r="B430" s="5" t="s">
        <v>6038</v>
      </c>
      <c r="C430" s="5" t="s">
        <v>41</v>
      </c>
      <c r="D430" s="5" t="s">
        <v>94</v>
      </c>
      <c r="E430" s="20" t="s">
        <v>45</v>
      </c>
      <c r="F430" s="7">
        <v>8</v>
      </c>
      <c r="G430" s="7">
        <v>12</v>
      </c>
      <c r="H430" s="5" t="s">
        <v>852</v>
      </c>
      <c r="I430" s="5" t="s">
        <v>108</v>
      </c>
      <c r="J430" s="5" t="s">
        <v>110</v>
      </c>
      <c r="K430" s="5" t="s">
        <v>871</v>
      </c>
      <c r="L430" s="5" t="s">
        <v>19126</v>
      </c>
      <c r="M430" s="5" t="s">
        <v>53</v>
      </c>
      <c r="N430" s="5" t="s">
        <v>55</v>
      </c>
      <c r="O430" s="5" t="b">
        <f t="shared" ca="1" si="0"/>
        <v>0</v>
      </c>
      <c r="P430" s="5" t="b">
        <f t="shared" ca="1" si="1"/>
        <v>1</v>
      </c>
      <c r="Q430" s="5"/>
      <c r="R430" s="5"/>
      <c r="S430" s="5"/>
      <c r="T430" s="5"/>
      <c r="U430" s="5"/>
      <c r="V430" s="5"/>
      <c r="W430" s="5"/>
      <c r="X430" s="5"/>
      <c r="Y430" s="5"/>
      <c r="Z430" s="5"/>
      <c r="AA430" s="5"/>
      <c r="AB430" s="5"/>
      <c r="AC430" s="5"/>
      <c r="AD430" s="5"/>
      <c r="AE430" s="5"/>
    </row>
    <row r="431" spans="1:31" ht="23.25" customHeight="1">
      <c r="A431" s="5" t="s">
        <v>5592</v>
      </c>
      <c r="B431" s="5" t="s">
        <v>8690</v>
      </c>
      <c r="C431" s="5" t="s">
        <v>170</v>
      </c>
      <c r="D431" s="5" t="s">
        <v>47</v>
      </c>
      <c r="E431" s="20" t="s">
        <v>45</v>
      </c>
      <c r="F431" s="7">
        <v>8</v>
      </c>
      <c r="G431" s="7">
        <v>12</v>
      </c>
      <c r="H431" s="5" t="s">
        <v>852</v>
      </c>
      <c r="I431" s="5" t="s">
        <v>31</v>
      </c>
      <c r="J431" s="5" t="s">
        <v>644</v>
      </c>
      <c r="K431" s="5" t="s">
        <v>8691</v>
      </c>
      <c r="L431" s="5" t="s">
        <v>19759</v>
      </c>
      <c r="M431" s="5" t="s">
        <v>37</v>
      </c>
      <c r="N431" s="5" t="s">
        <v>55</v>
      </c>
      <c r="O431" s="5" t="b">
        <f t="shared" ca="1" si="0"/>
        <v>0</v>
      </c>
      <c r="P431" s="5" t="b">
        <f t="shared" ca="1" si="1"/>
        <v>1</v>
      </c>
      <c r="Q431" s="5"/>
      <c r="R431" s="5"/>
      <c r="S431" s="5"/>
      <c r="T431" s="5"/>
      <c r="U431" s="5"/>
      <c r="V431" s="5"/>
      <c r="W431" s="5"/>
      <c r="X431" s="5"/>
      <c r="Y431" s="5"/>
      <c r="Z431" s="5"/>
      <c r="AA431" s="5"/>
      <c r="AB431" s="5"/>
      <c r="AC431" s="5"/>
      <c r="AD431" s="5"/>
      <c r="AE431" s="5"/>
    </row>
    <row r="432" spans="1:31" ht="23.25" customHeight="1">
      <c r="A432" s="5" t="s">
        <v>19765</v>
      </c>
      <c r="B432" s="5" t="s">
        <v>19767</v>
      </c>
      <c r="C432" s="5" t="s">
        <v>27</v>
      </c>
      <c r="D432" s="5" t="s">
        <v>54</v>
      </c>
      <c r="E432" s="20" t="s">
        <v>29</v>
      </c>
      <c r="F432" s="7">
        <v>8</v>
      </c>
      <c r="G432" s="7">
        <v>10</v>
      </c>
      <c r="H432" s="5" t="s">
        <v>30</v>
      </c>
      <c r="I432" s="5" t="s">
        <v>31</v>
      </c>
      <c r="J432" s="5" t="s">
        <v>906</v>
      </c>
      <c r="K432" s="5" t="s">
        <v>19770</v>
      </c>
      <c r="L432" s="5" t="s">
        <v>19771</v>
      </c>
      <c r="M432" s="5" t="s">
        <v>100</v>
      </c>
      <c r="N432" s="5" t="s">
        <v>55</v>
      </c>
      <c r="O432" s="5" t="b">
        <f t="shared" ca="1" si="0"/>
        <v>0</v>
      </c>
      <c r="P432" s="5" t="b">
        <f t="shared" ca="1" si="1"/>
        <v>1</v>
      </c>
      <c r="Q432" s="5"/>
      <c r="R432" s="5"/>
      <c r="S432" s="5"/>
      <c r="T432" s="5"/>
      <c r="U432" s="5"/>
      <c r="V432" s="5"/>
      <c r="W432" s="5"/>
      <c r="X432" s="5"/>
      <c r="Y432" s="5"/>
      <c r="Z432" s="5"/>
      <c r="AA432" s="5"/>
      <c r="AB432" s="5"/>
      <c r="AC432" s="5"/>
      <c r="AD432" s="5"/>
      <c r="AE432" s="5"/>
    </row>
    <row r="433" spans="1:31" ht="23.25" customHeight="1">
      <c r="A433" s="5" t="s">
        <v>3138</v>
      </c>
      <c r="B433" s="5" t="s">
        <v>5976</v>
      </c>
      <c r="C433" s="5" t="s">
        <v>41</v>
      </c>
      <c r="D433" s="5" t="s">
        <v>43</v>
      </c>
      <c r="E433" s="20" t="s">
        <v>919</v>
      </c>
      <c r="F433" s="7">
        <v>8</v>
      </c>
      <c r="G433" s="7">
        <v>20</v>
      </c>
      <c r="H433" s="5" t="s">
        <v>178</v>
      </c>
      <c r="I433" s="5" t="s">
        <v>125</v>
      </c>
      <c r="J433" s="5" t="s">
        <v>213</v>
      </c>
      <c r="K433" s="5" t="s">
        <v>19779</v>
      </c>
      <c r="L433" s="5" t="s">
        <v>19780</v>
      </c>
      <c r="M433" s="5" t="s">
        <v>37</v>
      </c>
      <c r="N433" s="5" t="s">
        <v>55</v>
      </c>
      <c r="O433" s="5" t="b">
        <f t="shared" ca="1" si="0"/>
        <v>0</v>
      </c>
      <c r="P433" s="5" t="b">
        <f t="shared" ca="1" si="1"/>
        <v>1</v>
      </c>
      <c r="Q433" s="5"/>
      <c r="R433" s="5"/>
      <c r="S433" s="5"/>
      <c r="T433" s="5"/>
      <c r="U433" s="5"/>
      <c r="V433" s="5"/>
      <c r="W433" s="5"/>
      <c r="X433" s="5"/>
      <c r="Y433" s="5"/>
      <c r="Z433" s="5"/>
      <c r="AA433" s="5"/>
      <c r="AB433" s="5"/>
      <c r="AC433" s="5"/>
      <c r="AD433" s="5"/>
      <c r="AE433" s="5"/>
    </row>
    <row r="434" spans="1:31" ht="23.25" customHeight="1">
      <c r="A434" s="5" t="s">
        <v>3537</v>
      </c>
      <c r="B434" s="5" t="s">
        <v>5542</v>
      </c>
      <c r="C434" s="5" t="s">
        <v>170</v>
      </c>
      <c r="D434" s="5" t="s">
        <v>47</v>
      </c>
      <c r="E434" s="20" t="s">
        <v>45</v>
      </c>
      <c r="F434" s="11">
        <v>8</v>
      </c>
      <c r="G434" s="11">
        <v>13</v>
      </c>
      <c r="H434" s="5" t="s">
        <v>1052</v>
      </c>
      <c r="I434" s="5" t="s">
        <v>125</v>
      </c>
      <c r="J434" s="5" t="s">
        <v>110</v>
      </c>
      <c r="K434" s="5" t="s">
        <v>5045</v>
      </c>
      <c r="L434" s="5" t="s">
        <v>19784</v>
      </c>
      <c r="M434" s="5" t="s">
        <v>42</v>
      </c>
      <c r="N434" s="5" t="s">
        <v>55</v>
      </c>
      <c r="O434" s="5" t="b">
        <f t="shared" ca="1" si="0"/>
        <v>0</v>
      </c>
      <c r="P434" s="5" t="b">
        <f t="shared" ca="1" si="1"/>
        <v>1</v>
      </c>
      <c r="Q434" s="5"/>
      <c r="R434" s="5"/>
      <c r="S434" s="5"/>
      <c r="T434" s="5"/>
      <c r="U434" s="5"/>
      <c r="V434" s="5"/>
      <c r="W434" s="5"/>
      <c r="X434" s="5"/>
      <c r="Y434" s="5"/>
      <c r="Z434" s="5"/>
      <c r="AA434" s="5"/>
      <c r="AB434" s="5"/>
      <c r="AC434" s="5"/>
      <c r="AD434" s="5"/>
      <c r="AE434" s="5"/>
    </row>
    <row r="435" spans="1:31" ht="23.25" customHeight="1">
      <c r="A435" s="5" t="s">
        <v>2665</v>
      </c>
      <c r="B435" s="5" t="s">
        <v>19795</v>
      </c>
      <c r="C435" s="5" t="s">
        <v>170</v>
      </c>
      <c r="D435" s="5" t="s">
        <v>390</v>
      </c>
      <c r="E435" s="20" t="s">
        <v>45</v>
      </c>
      <c r="F435" s="7">
        <v>8</v>
      </c>
      <c r="G435" s="7">
        <v>10</v>
      </c>
      <c r="H435" s="5" t="s">
        <v>30</v>
      </c>
      <c r="I435" s="5" t="s">
        <v>125</v>
      </c>
      <c r="J435" s="5" t="s">
        <v>414</v>
      </c>
      <c r="K435" s="5" t="s">
        <v>19799</v>
      </c>
      <c r="L435" s="5" t="s">
        <v>19802</v>
      </c>
      <c r="M435" s="5" t="s">
        <v>37</v>
      </c>
      <c r="N435" s="5" t="s">
        <v>55</v>
      </c>
      <c r="O435" s="5" t="b">
        <f t="shared" ca="1" si="0"/>
        <v>0</v>
      </c>
      <c r="P435" s="5" t="b">
        <f t="shared" ca="1" si="1"/>
        <v>1</v>
      </c>
      <c r="Q435" s="5"/>
      <c r="R435" s="5"/>
      <c r="S435" s="5"/>
      <c r="T435" s="5"/>
      <c r="U435" s="5"/>
      <c r="V435" s="5"/>
      <c r="W435" s="5"/>
      <c r="X435" s="5"/>
      <c r="Y435" s="5"/>
      <c r="Z435" s="5"/>
      <c r="AA435" s="5"/>
      <c r="AB435" s="5"/>
      <c r="AC435" s="5"/>
      <c r="AD435" s="5"/>
      <c r="AE435" s="5"/>
    </row>
    <row r="436" spans="1:31" ht="23.25" customHeight="1">
      <c r="A436" s="5" t="s">
        <v>19806</v>
      </c>
      <c r="B436" s="5" t="s">
        <v>19807</v>
      </c>
      <c r="C436" s="5" t="s">
        <v>41</v>
      </c>
      <c r="D436" s="5" t="s">
        <v>94</v>
      </c>
      <c r="E436" s="20" t="s">
        <v>29</v>
      </c>
      <c r="F436" s="7">
        <v>8</v>
      </c>
      <c r="G436" s="7">
        <v>10</v>
      </c>
      <c r="H436" s="5" t="s">
        <v>30</v>
      </c>
      <c r="I436" s="5" t="s">
        <v>108</v>
      </c>
      <c r="J436" s="5" t="s">
        <v>19809</v>
      </c>
      <c r="K436" s="5" t="s">
        <v>19810</v>
      </c>
      <c r="L436" s="5" t="s">
        <v>19811</v>
      </c>
      <c r="M436" s="5" t="s">
        <v>37</v>
      </c>
      <c r="N436" s="5" t="s">
        <v>55</v>
      </c>
      <c r="O436" s="5" t="b">
        <f t="shared" ca="1" si="0"/>
        <v>0</v>
      </c>
      <c r="P436" s="5" t="b">
        <f t="shared" ca="1" si="1"/>
        <v>1</v>
      </c>
      <c r="Q436" s="5"/>
      <c r="R436" s="5"/>
      <c r="S436" s="5"/>
      <c r="T436" s="5"/>
      <c r="U436" s="5"/>
      <c r="V436" s="5"/>
      <c r="W436" s="5"/>
      <c r="X436" s="5"/>
      <c r="Y436" s="5"/>
      <c r="Z436" s="5"/>
      <c r="AA436" s="5"/>
      <c r="AB436" s="5"/>
      <c r="AC436" s="5"/>
      <c r="AD436" s="5"/>
      <c r="AE436" s="5"/>
    </row>
    <row r="437" spans="1:31" ht="23.25" customHeight="1">
      <c r="A437" s="5" t="s">
        <v>7521</v>
      </c>
      <c r="B437" s="5" t="s">
        <v>9584</v>
      </c>
      <c r="C437" s="5" t="s">
        <v>20</v>
      </c>
      <c r="D437" s="5" t="s">
        <v>1173</v>
      </c>
      <c r="E437" s="20" t="s">
        <v>29</v>
      </c>
      <c r="F437" s="7">
        <v>8</v>
      </c>
      <c r="G437" s="7">
        <v>10</v>
      </c>
      <c r="H437" s="5" t="s">
        <v>30</v>
      </c>
      <c r="I437" s="5" t="s">
        <v>108</v>
      </c>
      <c r="J437" s="5" t="s">
        <v>1662</v>
      </c>
      <c r="K437" s="5" t="s">
        <v>9588</v>
      </c>
      <c r="L437" s="5" t="s">
        <v>19817</v>
      </c>
      <c r="M437" s="5" t="s">
        <v>53</v>
      </c>
      <c r="N437" s="5" t="s">
        <v>55</v>
      </c>
      <c r="O437" s="5" t="b">
        <f t="shared" ca="1" si="0"/>
        <v>0</v>
      </c>
      <c r="P437" s="5" t="b">
        <f t="shared" ca="1" si="1"/>
        <v>1</v>
      </c>
      <c r="Q437" s="5"/>
      <c r="R437" s="5"/>
      <c r="S437" s="5"/>
      <c r="T437" s="5"/>
      <c r="U437" s="5"/>
      <c r="V437" s="5"/>
      <c r="W437" s="5"/>
      <c r="X437" s="5"/>
      <c r="Y437" s="5"/>
      <c r="Z437" s="5"/>
      <c r="AA437" s="5"/>
      <c r="AB437" s="5"/>
      <c r="AC437" s="5"/>
      <c r="AD437" s="5"/>
      <c r="AE437" s="5"/>
    </row>
    <row r="438" spans="1:31" ht="23.25" customHeight="1">
      <c r="A438" s="5" t="s">
        <v>19821</v>
      </c>
      <c r="B438" s="5" t="s">
        <v>19822</v>
      </c>
      <c r="C438" s="5" t="s">
        <v>27</v>
      </c>
      <c r="D438" s="5" t="s">
        <v>47</v>
      </c>
      <c r="E438" s="20" t="s">
        <v>45</v>
      </c>
      <c r="F438" s="7">
        <v>8</v>
      </c>
      <c r="G438" s="7">
        <v>12</v>
      </c>
      <c r="H438" s="5" t="s">
        <v>852</v>
      </c>
      <c r="I438" s="5" t="s">
        <v>108</v>
      </c>
      <c r="J438" s="5" t="s">
        <v>1662</v>
      </c>
      <c r="K438" s="5" t="s">
        <v>19826</v>
      </c>
      <c r="L438" s="5" t="s">
        <v>19827</v>
      </c>
      <c r="M438" s="5" t="s">
        <v>53</v>
      </c>
      <c r="N438" s="5" t="s">
        <v>55</v>
      </c>
      <c r="O438" s="5" t="b">
        <f t="shared" ca="1" si="0"/>
        <v>0</v>
      </c>
      <c r="P438" s="5" t="b">
        <f t="shared" ca="1" si="1"/>
        <v>1</v>
      </c>
      <c r="Q438" s="5"/>
      <c r="R438" s="5"/>
      <c r="S438" s="5"/>
      <c r="T438" s="5"/>
      <c r="U438" s="5"/>
      <c r="V438" s="5"/>
      <c r="W438" s="5"/>
      <c r="X438" s="5"/>
      <c r="Y438" s="5"/>
      <c r="Z438" s="5"/>
      <c r="AA438" s="5"/>
      <c r="AB438" s="5"/>
      <c r="AC438" s="5"/>
      <c r="AD438" s="5"/>
      <c r="AE438" s="5"/>
    </row>
    <row r="439" spans="1:31" ht="23.25" customHeight="1">
      <c r="A439" s="5" t="s">
        <v>2440</v>
      </c>
      <c r="B439" s="5" t="s">
        <v>2421</v>
      </c>
      <c r="C439" s="5" t="s">
        <v>170</v>
      </c>
      <c r="D439" s="5" t="s">
        <v>390</v>
      </c>
      <c r="E439" s="20" t="s">
        <v>45</v>
      </c>
      <c r="F439" s="7">
        <v>8</v>
      </c>
      <c r="G439" s="7">
        <v>15</v>
      </c>
      <c r="H439" s="5" t="s">
        <v>65</v>
      </c>
      <c r="I439" s="7" t="s">
        <v>24</v>
      </c>
      <c r="J439" s="5" t="s">
        <v>907</v>
      </c>
      <c r="K439" s="5" t="s">
        <v>5940</v>
      </c>
      <c r="L439" s="5" t="s">
        <v>19830</v>
      </c>
      <c r="M439" s="5" t="s">
        <v>37</v>
      </c>
      <c r="N439" s="5" t="s">
        <v>405</v>
      </c>
      <c r="O439" s="5" t="b">
        <f t="shared" ca="1" si="0"/>
        <v>0</v>
      </c>
      <c r="P439" s="5" t="b">
        <f t="shared" ca="1" si="1"/>
        <v>1</v>
      </c>
      <c r="Q439" s="5"/>
      <c r="R439" s="5"/>
      <c r="S439" s="5"/>
      <c r="T439" s="5"/>
      <c r="U439" s="5"/>
      <c r="V439" s="5"/>
      <c r="W439" s="5"/>
      <c r="X439" s="5"/>
      <c r="Y439" s="5"/>
      <c r="Z439" s="5"/>
      <c r="AA439" s="5"/>
      <c r="AB439" s="5"/>
      <c r="AC439" s="5"/>
      <c r="AD439" s="5"/>
      <c r="AE439" s="5"/>
    </row>
    <row r="440" spans="1:31" ht="23.25" customHeight="1">
      <c r="A440" s="5" t="s">
        <v>19834</v>
      </c>
      <c r="B440" s="5" t="s">
        <v>19835</v>
      </c>
      <c r="C440" s="5" t="s">
        <v>27</v>
      </c>
      <c r="D440" s="5" t="s">
        <v>80</v>
      </c>
      <c r="E440" s="20" t="s">
        <v>45</v>
      </c>
      <c r="F440" s="7">
        <v>8</v>
      </c>
      <c r="G440" s="7">
        <v>10</v>
      </c>
      <c r="H440" s="5" t="s">
        <v>30</v>
      </c>
      <c r="I440" s="7" t="s">
        <v>24</v>
      </c>
      <c r="J440" s="5" t="s">
        <v>19837</v>
      </c>
      <c r="K440" s="5" t="s">
        <v>19839</v>
      </c>
      <c r="L440" s="5" t="s">
        <v>19840</v>
      </c>
      <c r="M440" s="5" t="s">
        <v>1599</v>
      </c>
      <c r="N440" s="5" t="s">
        <v>38</v>
      </c>
      <c r="O440" s="5" t="b">
        <f t="shared" ca="1" si="0"/>
        <v>0</v>
      </c>
      <c r="P440" s="5" t="b">
        <f t="shared" ca="1" si="1"/>
        <v>1</v>
      </c>
      <c r="Q440" s="5"/>
      <c r="R440" s="5"/>
      <c r="S440" s="5"/>
      <c r="T440" s="5"/>
      <c r="U440" s="5"/>
      <c r="V440" s="5"/>
      <c r="W440" s="5"/>
      <c r="X440" s="5"/>
      <c r="Y440" s="5"/>
      <c r="Z440" s="5"/>
      <c r="AA440" s="5"/>
      <c r="AB440" s="5"/>
      <c r="AC440" s="5"/>
      <c r="AD440" s="5"/>
      <c r="AE440" s="5"/>
    </row>
    <row r="441" spans="1:31" ht="23.25" customHeight="1">
      <c r="A441" s="5" t="s">
        <v>13029</v>
      </c>
      <c r="B441" s="5" t="s">
        <v>9831</v>
      </c>
      <c r="C441" s="5" t="s">
        <v>41</v>
      </c>
      <c r="D441" s="5" t="s">
        <v>94</v>
      </c>
      <c r="E441" s="20" t="s">
        <v>45</v>
      </c>
      <c r="F441" s="7">
        <v>8</v>
      </c>
      <c r="G441" s="7">
        <v>15</v>
      </c>
      <c r="H441" s="5" t="s">
        <v>65</v>
      </c>
      <c r="I441" s="5" t="s">
        <v>108</v>
      </c>
      <c r="J441" s="5" t="s">
        <v>315</v>
      </c>
      <c r="K441" s="5" t="s">
        <v>9832</v>
      </c>
      <c r="L441" s="5" t="s">
        <v>19847</v>
      </c>
      <c r="M441" s="5" t="s">
        <v>53</v>
      </c>
      <c r="N441" s="5" t="s">
        <v>55</v>
      </c>
      <c r="O441" s="5" t="b">
        <f t="shared" ca="1" si="0"/>
        <v>0</v>
      </c>
      <c r="P441" s="5" t="b">
        <f t="shared" ca="1" si="1"/>
        <v>1</v>
      </c>
      <c r="Q441" s="5"/>
      <c r="R441" s="5"/>
      <c r="S441" s="5"/>
      <c r="T441" s="5"/>
      <c r="U441" s="5"/>
      <c r="V441" s="5"/>
      <c r="W441" s="5"/>
      <c r="X441" s="5"/>
      <c r="Y441" s="5"/>
      <c r="Z441" s="5"/>
      <c r="AA441" s="5"/>
      <c r="AB441" s="5"/>
      <c r="AC441" s="5"/>
      <c r="AD441" s="5"/>
      <c r="AE441" s="5"/>
    </row>
    <row r="442" spans="1:31" ht="23.25" customHeight="1">
      <c r="A442" s="5" t="s">
        <v>19852</v>
      </c>
      <c r="B442" s="5" t="s">
        <v>19853</v>
      </c>
      <c r="C442" s="5" t="s">
        <v>41</v>
      </c>
      <c r="D442" s="5" t="s">
        <v>94</v>
      </c>
      <c r="E442" s="20" t="s">
        <v>919</v>
      </c>
      <c r="F442" s="11">
        <v>8</v>
      </c>
      <c r="G442" s="11">
        <v>13</v>
      </c>
      <c r="H442" s="5" t="s">
        <v>1052</v>
      </c>
      <c r="I442" s="7" t="s">
        <v>24</v>
      </c>
      <c r="J442" s="5" t="s">
        <v>134</v>
      </c>
      <c r="K442" s="5" t="s">
        <v>13381</v>
      </c>
      <c r="L442" s="5" t="s">
        <v>19855</v>
      </c>
      <c r="M442" s="5" t="s">
        <v>100</v>
      </c>
      <c r="N442" s="5" t="s">
        <v>55</v>
      </c>
      <c r="O442" s="5" t="b">
        <f t="shared" ca="1" si="0"/>
        <v>0</v>
      </c>
      <c r="P442" s="5" t="b">
        <f t="shared" ca="1" si="1"/>
        <v>1</v>
      </c>
      <c r="Q442" s="5"/>
      <c r="R442" s="5"/>
      <c r="S442" s="5"/>
      <c r="T442" s="5"/>
      <c r="U442" s="5"/>
      <c r="V442" s="5"/>
      <c r="W442" s="5"/>
      <c r="X442" s="5"/>
      <c r="Y442" s="5"/>
      <c r="Z442" s="5"/>
      <c r="AA442" s="5"/>
      <c r="AB442" s="5"/>
      <c r="AC442" s="5"/>
      <c r="AD442" s="5"/>
      <c r="AE442" s="5"/>
    </row>
    <row r="443" spans="1:31" ht="23.25" customHeight="1">
      <c r="A443" s="14" t="s">
        <v>2886</v>
      </c>
      <c r="B443" s="14" t="s">
        <v>13419</v>
      </c>
      <c r="C443" s="14" t="s">
        <v>170</v>
      </c>
      <c r="D443" s="14" t="s">
        <v>47</v>
      </c>
      <c r="E443" s="21" t="s">
        <v>29</v>
      </c>
      <c r="F443" s="15">
        <v>8</v>
      </c>
      <c r="G443" s="15">
        <v>12</v>
      </c>
      <c r="H443" s="14" t="s">
        <v>852</v>
      </c>
      <c r="I443" s="14" t="s">
        <v>31</v>
      </c>
      <c r="J443" s="14" t="s">
        <v>13420</v>
      </c>
      <c r="K443" s="14" t="s">
        <v>19860</v>
      </c>
      <c r="L443" s="14" t="s">
        <v>19861</v>
      </c>
      <c r="M443" s="14" t="s">
        <v>53</v>
      </c>
      <c r="N443" s="14" t="s">
        <v>55</v>
      </c>
      <c r="O443" s="14" t="b">
        <f t="shared" ca="1" si="0"/>
        <v>0</v>
      </c>
      <c r="P443" s="14" t="b">
        <f t="shared" ca="1" si="1"/>
        <v>1</v>
      </c>
      <c r="Q443" s="5"/>
      <c r="R443" s="5"/>
      <c r="S443" s="5"/>
      <c r="T443" s="5"/>
      <c r="U443" s="5"/>
      <c r="V443" s="5"/>
      <c r="W443" s="5"/>
      <c r="X443" s="5"/>
      <c r="Y443" s="5"/>
      <c r="Z443" s="5"/>
      <c r="AA443" s="5"/>
      <c r="AB443" s="5"/>
      <c r="AC443" s="5"/>
      <c r="AD443" s="5"/>
      <c r="AE443" s="5"/>
    </row>
    <row r="444" spans="1:31" ht="23.25" customHeight="1">
      <c r="A444" s="5" t="s">
        <v>19865</v>
      </c>
      <c r="B444" s="5" t="s">
        <v>12728</v>
      </c>
      <c r="C444" s="5" t="s">
        <v>27</v>
      </c>
      <c r="D444" s="5" t="s">
        <v>85</v>
      </c>
      <c r="E444" s="20" t="s">
        <v>45</v>
      </c>
      <c r="F444" s="7">
        <v>8</v>
      </c>
      <c r="G444" s="7">
        <v>15</v>
      </c>
      <c r="H444" s="5" t="s">
        <v>65</v>
      </c>
      <c r="I444" s="5" t="s">
        <v>108</v>
      </c>
      <c r="J444" s="5" t="s">
        <v>1075</v>
      </c>
      <c r="K444" s="5" t="s">
        <v>19867</v>
      </c>
      <c r="L444" s="5" t="s">
        <v>19869</v>
      </c>
      <c r="M444" s="5" t="s">
        <v>37</v>
      </c>
      <c r="N444" s="5" t="s">
        <v>55</v>
      </c>
      <c r="O444" s="5" t="b">
        <f t="shared" ca="1" si="0"/>
        <v>0</v>
      </c>
      <c r="P444" s="5" t="b">
        <f t="shared" ca="1" si="1"/>
        <v>1</v>
      </c>
      <c r="Q444" s="5"/>
      <c r="R444" s="5"/>
      <c r="S444" s="5"/>
      <c r="T444" s="5"/>
      <c r="U444" s="5"/>
      <c r="V444" s="5"/>
      <c r="W444" s="5"/>
      <c r="X444" s="5"/>
      <c r="Y444" s="5"/>
      <c r="Z444" s="5"/>
      <c r="AA444" s="5"/>
      <c r="AB444" s="5"/>
      <c r="AC444" s="5"/>
      <c r="AD444" s="5"/>
      <c r="AE444" s="5"/>
    </row>
    <row r="445" spans="1:31" ht="23.25" customHeight="1">
      <c r="A445" s="5" t="s">
        <v>277</v>
      </c>
      <c r="B445" s="5" t="s">
        <v>10550</v>
      </c>
      <c r="C445" s="5" t="s">
        <v>27</v>
      </c>
      <c r="D445" s="5" t="s">
        <v>47</v>
      </c>
      <c r="E445" s="20" t="s">
        <v>29</v>
      </c>
      <c r="F445" s="7">
        <v>8</v>
      </c>
      <c r="G445" s="7">
        <v>15</v>
      </c>
      <c r="H445" s="5" t="s">
        <v>65</v>
      </c>
      <c r="I445" s="5" t="s">
        <v>31</v>
      </c>
      <c r="J445" s="5" t="s">
        <v>8123</v>
      </c>
      <c r="K445" s="5" t="s">
        <v>10551</v>
      </c>
      <c r="L445" s="5" t="s">
        <v>10552</v>
      </c>
      <c r="M445" s="5" t="s">
        <v>53</v>
      </c>
      <c r="N445" s="5" t="s">
        <v>55</v>
      </c>
      <c r="O445" s="5" t="b">
        <f t="shared" ca="1" si="0"/>
        <v>0</v>
      </c>
      <c r="P445" s="5" t="b">
        <f t="shared" ca="1" si="1"/>
        <v>1</v>
      </c>
      <c r="Q445" s="5"/>
      <c r="R445" s="5"/>
      <c r="S445" s="5"/>
      <c r="T445" s="5"/>
      <c r="U445" s="5"/>
      <c r="V445" s="5"/>
      <c r="W445" s="5"/>
      <c r="X445" s="5"/>
      <c r="Y445" s="5"/>
      <c r="Z445" s="5"/>
      <c r="AA445" s="5"/>
      <c r="AB445" s="5"/>
      <c r="AC445" s="5"/>
      <c r="AD445" s="5"/>
      <c r="AE445" s="5"/>
    </row>
    <row r="446" spans="1:31" ht="23.25" customHeight="1">
      <c r="A446" s="5" t="s">
        <v>7521</v>
      </c>
      <c r="B446" s="5" t="s">
        <v>3846</v>
      </c>
      <c r="C446" s="5" t="s">
        <v>27</v>
      </c>
      <c r="D446" s="5" t="s">
        <v>47</v>
      </c>
      <c r="E446" s="20" t="s">
        <v>45</v>
      </c>
      <c r="F446" s="7">
        <v>8</v>
      </c>
      <c r="G446" s="7">
        <v>15</v>
      </c>
      <c r="H446" s="5" t="s">
        <v>65</v>
      </c>
      <c r="I446" s="5" t="s">
        <v>108</v>
      </c>
      <c r="J446" s="5" t="s">
        <v>48</v>
      </c>
      <c r="K446" s="9" t="s">
        <v>47</v>
      </c>
      <c r="L446" s="5" t="s">
        <v>19882</v>
      </c>
      <c r="M446" s="5" t="s">
        <v>53</v>
      </c>
      <c r="N446" s="5" t="s">
        <v>55</v>
      </c>
      <c r="O446" s="5" t="b">
        <f t="shared" ca="1" si="0"/>
        <v>0</v>
      </c>
      <c r="P446" s="5" t="b">
        <f t="shared" ca="1" si="1"/>
        <v>1</v>
      </c>
      <c r="Q446" s="5"/>
      <c r="R446" s="5"/>
      <c r="S446" s="5"/>
      <c r="T446" s="5"/>
      <c r="U446" s="5"/>
      <c r="V446" s="5"/>
      <c r="W446" s="5"/>
      <c r="X446" s="5"/>
      <c r="Y446" s="5"/>
      <c r="Z446" s="5"/>
      <c r="AA446" s="5"/>
      <c r="AB446" s="5"/>
      <c r="AC446" s="5"/>
      <c r="AD446" s="5"/>
      <c r="AE446" s="5"/>
    </row>
    <row r="447" spans="1:31" ht="23.25" customHeight="1">
      <c r="A447" s="5" t="s">
        <v>19888</v>
      </c>
      <c r="B447" s="5" t="s">
        <v>12976</v>
      </c>
      <c r="C447" s="5" t="s">
        <v>27</v>
      </c>
      <c r="D447" s="5" t="s">
        <v>80</v>
      </c>
      <c r="E447" s="20" t="s">
        <v>45</v>
      </c>
      <c r="F447" s="7">
        <v>8</v>
      </c>
      <c r="G447" s="7">
        <v>12</v>
      </c>
      <c r="H447" s="5" t="s">
        <v>852</v>
      </c>
      <c r="I447" s="5" t="s">
        <v>125</v>
      </c>
      <c r="J447" s="5" t="s">
        <v>12977</v>
      </c>
      <c r="K447" s="5" t="s">
        <v>19890</v>
      </c>
      <c r="L447" s="5" t="s">
        <v>19891</v>
      </c>
      <c r="M447" s="5" t="s">
        <v>37</v>
      </c>
      <c r="N447" s="5" t="s">
        <v>237</v>
      </c>
      <c r="O447" s="5" t="b">
        <f t="shared" ca="1" si="0"/>
        <v>0</v>
      </c>
      <c r="P447" s="5" t="b">
        <f t="shared" ca="1" si="1"/>
        <v>1</v>
      </c>
      <c r="Q447" s="5"/>
      <c r="R447" s="5"/>
      <c r="S447" s="5"/>
      <c r="T447" s="5"/>
      <c r="U447" s="5"/>
      <c r="V447" s="5"/>
      <c r="W447" s="5"/>
      <c r="X447" s="5"/>
      <c r="Y447" s="5"/>
      <c r="Z447" s="5"/>
      <c r="AA447" s="5"/>
      <c r="AB447" s="5"/>
      <c r="AC447" s="5"/>
      <c r="AD447" s="5"/>
      <c r="AE447" s="5"/>
    </row>
    <row r="448" spans="1:31" ht="23.25" customHeight="1">
      <c r="A448" s="5" t="s">
        <v>19899</v>
      </c>
      <c r="B448" s="5" t="s">
        <v>19900</v>
      </c>
      <c r="C448" s="5" t="s">
        <v>27</v>
      </c>
      <c r="D448" s="5" t="s">
        <v>85</v>
      </c>
      <c r="E448" s="20" t="s">
        <v>919</v>
      </c>
      <c r="F448" s="7">
        <v>8</v>
      </c>
      <c r="G448" s="7">
        <v>10</v>
      </c>
      <c r="H448" s="5" t="s">
        <v>30</v>
      </c>
      <c r="I448" s="5" t="s">
        <v>125</v>
      </c>
      <c r="J448" s="5" t="s">
        <v>14194</v>
      </c>
      <c r="K448" s="9" t="s">
        <v>47</v>
      </c>
      <c r="L448" s="5" t="s">
        <v>19906</v>
      </c>
      <c r="M448" s="5" t="s">
        <v>37</v>
      </c>
      <c r="N448" s="5" t="s">
        <v>55</v>
      </c>
      <c r="O448" s="5" t="b">
        <f t="shared" ca="1" si="0"/>
        <v>0</v>
      </c>
      <c r="P448" s="5" t="b">
        <f t="shared" ca="1" si="1"/>
        <v>1</v>
      </c>
      <c r="Q448" s="5"/>
      <c r="R448" s="5"/>
      <c r="S448" s="5"/>
      <c r="T448" s="5"/>
      <c r="U448" s="5"/>
      <c r="V448" s="5"/>
      <c r="W448" s="5"/>
      <c r="X448" s="5"/>
      <c r="Y448" s="5"/>
      <c r="Z448" s="5"/>
      <c r="AA448" s="5"/>
      <c r="AB448" s="5"/>
      <c r="AC448" s="5"/>
      <c r="AD448" s="5"/>
      <c r="AE448" s="5"/>
    </row>
    <row r="449" spans="1:31" ht="23.25" customHeight="1">
      <c r="A449" s="5" t="s">
        <v>19186</v>
      </c>
      <c r="B449" s="5" t="s">
        <v>5618</v>
      </c>
      <c r="C449" s="5" t="s">
        <v>27</v>
      </c>
      <c r="D449" s="5" t="s">
        <v>85</v>
      </c>
      <c r="E449" s="20" t="s">
        <v>45</v>
      </c>
      <c r="F449" s="7">
        <v>8</v>
      </c>
      <c r="G449" s="7">
        <v>14</v>
      </c>
      <c r="H449" s="5" t="s">
        <v>1392</v>
      </c>
      <c r="I449" s="5" t="s">
        <v>108</v>
      </c>
      <c r="J449" s="5" t="s">
        <v>57</v>
      </c>
      <c r="K449" s="5" t="s">
        <v>5621</v>
      </c>
      <c r="L449" s="5" t="s">
        <v>19190</v>
      </c>
      <c r="M449" s="5" t="s">
        <v>42</v>
      </c>
      <c r="N449" s="5" t="s">
        <v>55</v>
      </c>
      <c r="O449" s="5" t="b">
        <f t="shared" ca="1" si="0"/>
        <v>0</v>
      </c>
      <c r="P449" s="5" t="b">
        <f t="shared" ca="1" si="1"/>
        <v>1</v>
      </c>
      <c r="Q449" s="5"/>
      <c r="R449" s="5"/>
      <c r="S449" s="5"/>
      <c r="T449" s="5"/>
      <c r="U449" s="5"/>
      <c r="V449" s="5"/>
      <c r="W449" s="5"/>
      <c r="X449" s="5"/>
      <c r="Y449" s="5"/>
      <c r="Z449" s="5"/>
      <c r="AA449" s="5"/>
      <c r="AB449" s="5"/>
      <c r="AC449" s="5"/>
      <c r="AD449" s="5"/>
      <c r="AE449" s="5"/>
    </row>
    <row r="450" spans="1:31" ht="23.25" customHeight="1">
      <c r="A450" s="5" t="s">
        <v>19918</v>
      </c>
      <c r="B450" s="5" t="s">
        <v>7052</v>
      </c>
      <c r="C450" s="5" t="s">
        <v>41</v>
      </c>
      <c r="D450" s="5" t="s">
        <v>94</v>
      </c>
      <c r="E450" s="20" t="s">
        <v>29</v>
      </c>
      <c r="F450" s="7">
        <v>8</v>
      </c>
      <c r="G450" s="7">
        <v>10</v>
      </c>
      <c r="H450" s="5" t="s">
        <v>30</v>
      </c>
      <c r="I450" s="5" t="s">
        <v>31</v>
      </c>
      <c r="J450" s="5" t="s">
        <v>252</v>
      </c>
      <c r="K450" s="5" t="s">
        <v>19921</v>
      </c>
      <c r="L450" s="5" t="s">
        <v>19922</v>
      </c>
      <c r="M450" s="5" t="s">
        <v>100</v>
      </c>
      <c r="N450" s="5" t="s">
        <v>55</v>
      </c>
      <c r="O450" s="5" t="b">
        <f t="shared" ca="1" si="0"/>
        <v>0</v>
      </c>
      <c r="P450" s="5" t="b">
        <f t="shared" ca="1" si="1"/>
        <v>1</v>
      </c>
      <c r="Q450" s="5"/>
      <c r="R450" s="5"/>
      <c r="S450" s="5"/>
      <c r="T450" s="5"/>
      <c r="U450" s="5"/>
      <c r="V450" s="5"/>
      <c r="W450" s="5"/>
      <c r="X450" s="5"/>
      <c r="Y450" s="5"/>
      <c r="Z450" s="5"/>
      <c r="AA450" s="5"/>
      <c r="AB450" s="5"/>
      <c r="AC450" s="5"/>
      <c r="AD450" s="5"/>
      <c r="AE450" s="5"/>
    </row>
    <row r="451" spans="1:31" ht="23.25" customHeight="1">
      <c r="A451" s="5" t="s">
        <v>18626</v>
      </c>
      <c r="B451" s="5" t="s">
        <v>8453</v>
      </c>
      <c r="C451" s="5" t="s">
        <v>27</v>
      </c>
      <c r="D451" s="5" t="s">
        <v>199</v>
      </c>
      <c r="E451" s="20" t="s">
        <v>919</v>
      </c>
      <c r="F451" s="7">
        <v>8</v>
      </c>
      <c r="G451" s="7">
        <v>20</v>
      </c>
      <c r="H451" s="5" t="s">
        <v>178</v>
      </c>
      <c r="I451" s="5" t="s">
        <v>31</v>
      </c>
      <c r="J451" s="5" t="s">
        <v>110</v>
      </c>
      <c r="K451" s="5" t="s">
        <v>19931</v>
      </c>
      <c r="L451" s="5" t="s">
        <v>19932</v>
      </c>
      <c r="M451" s="5" t="s">
        <v>37</v>
      </c>
      <c r="N451" s="5" t="s">
        <v>55</v>
      </c>
      <c r="O451" s="5" t="b">
        <f t="shared" ca="1" si="0"/>
        <v>0</v>
      </c>
      <c r="P451" s="5" t="b">
        <f t="shared" ca="1" si="1"/>
        <v>1</v>
      </c>
      <c r="Q451" s="5"/>
      <c r="R451" s="5"/>
      <c r="S451" s="5"/>
      <c r="T451" s="5"/>
      <c r="U451" s="5"/>
      <c r="V451" s="5"/>
      <c r="W451" s="5"/>
      <c r="X451" s="5"/>
      <c r="Y451" s="5"/>
      <c r="Z451" s="5"/>
      <c r="AA451" s="5"/>
      <c r="AB451" s="5"/>
      <c r="AC451" s="5"/>
      <c r="AD451" s="5"/>
      <c r="AE451" s="5"/>
    </row>
    <row r="452" spans="1:31" ht="23.25" customHeight="1">
      <c r="A452" s="14" t="s">
        <v>3961</v>
      </c>
      <c r="B452" s="14" t="s">
        <v>3962</v>
      </c>
      <c r="C452" s="14" t="s">
        <v>27</v>
      </c>
      <c r="D452" s="14" t="s">
        <v>85</v>
      </c>
      <c r="E452" s="21" t="s">
        <v>29</v>
      </c>
      <c r="F452" s="15">
        <v>8</v>
      </c>
      <c r="G452" s="15">
        <v>11</v>
      </c>
      <c r="H452" s="14" t="s">
        <v>1465</v>
      </c>
      <c r="I452" s="14" t="s">
        <v>125</v>
      </c>
      <c r="J452" s="14" t="s">
        <v>57</v>
      </c>
      <c r="K452" s="14" t="s">
        <v>3963</v>
      </c>
      <c r="L452" s="14" t="s">
        <v>3964</v>
      </c>
      <c r="M452" s="14" t="s">
        <v>100</v>
      </c>
      <c r="N452" s="14" t="s">
        <v>89</v>
      </c>
      <c r="O452" s="14" t="b">
        <f t="shared" ca="1" si="0"/>
        <v>0</v>
      </c>
      <c r="P452" s="14" t="b">
        <f t="shared" ca="1" si="1"/>
        <v>1</v>
      </c>
      <c r="Q452" s="5"/>
      <c r="R452" s="5"/>
      <c r="S452" s="5"/>
      <c r="T452" s="5"/>
      <c r="U452" s="5"/>
      <c r="V452" s="5"/>
      <c r="W452" s="5"/>
      <c r="X452" s="5"/>
      <c r="Y452" s="5"/>
      <c r="Z452" s="5"/>
      <c r="AA452" s="5"/>
      <c r="AB452" s="5"/>
      <c r="AC452" s="5"/>
      <c r="AD452" s="5"/>
      <c r="AE452" s="5"/>
    </row>
    <row r="453" spans="1:31" ht="23.25" customHeight="1">
      <c r="A453" s="5" t="s">
        <v>10246</v>
      </c>
      <c r="B453" s="5" t="s">
        <v>19943</v>
      </c>
      <c r="C453" s="5" t="s">
        <v>20</v>
      </c>
      <c r="D453" s="5" t="s">
        <v>21</v>
      </c>
      <c r="E453" s="20" t="s">
        <v>45</v>
      </c>
      <c r="F453" s="7">
        <v>8</v>
      </c>
      <c r="G453" s="7">
        <v>16</v>
      </c>
      <c r="H453" s="5" t="s">
        <v>478</v>
      </c>
      <c r="I453" s="5" t="s">
        <v>125</v>
      </c>
      <c r="J453" s="5" t="s">
        <v>14194</v>
      </c>
      <c r="K453" s="5" t="s">
        <v>19944</v>
      </c>
      <c r="L453" s="5" t="s">
        <v>19945</v>
      </c>
      <c r="M453" s="5" t="s">
        <v>37</v>
      </c>
      <c r="N453" s="5" t="s">
        <v>55</v>
      </c>
      <c r="O453" s="5" t="b">
        <f t="shared" ca="1" si="0"/>
        <v>0</v>
      </c>
      <c r="P453" s="5" t="b">
        <f t="shared" ca="1" si="1"/>
        <v>1</v>
      </c>
      <c r="Q453" s="5"/>
      <c r="R453" s="5"/>
      <c r="S453" s="5"/>
      <c r="T453" s="5"/>
      <c r="U453" s="5"/>
      <c r="V453" s="5"/>
      <c r="W453" s="5"/>
      <c r="X453" s="5"/>
      <c r="Y453" s="5"/>
      <c r="Z453" s="5"/>
      <c r="AA453" s="5"/>
      <c r="AB453" s="5"/>
      <c r="AC453" s="5"/>
      <c r="AD453" s="5"/>
      <c r="AE453" s="5"/>
    </row>
    <row r="454" spans="1:31" ht="23.25" customHeight="1">
      <c r="A454" s="5" t="s">
        <v>19949</v>
      </c>
      <c r="B454" s="5" t="s">
        <v>19950</v>
      </c>
      <c r="C454" s="5" t="s">
        <v>27</v>
      </c>
      <c r="D454" s="5" t="s">
        <v>85</v>
      </c>
      <c r="E454" s="20" t="s">
        <v>22</v>
      </c>
      <c r="F454" s="7">
        <v>8</v>
      </c>
      <c r="G454" s="7">
        <v>12</v>
      </c>
      <c r="H454" s="5" t="s">
        <v>852</v>
      </c>
      <c r="I454" s="7" t="s">
        <v>24</v>
      </c>
      <c r="J454" s="5" t="s">
        <v>13987</v>
      </c>
      <c r="K454" s="5" t="s">
        <v>19952</v>
      </c>
      <c r="L454" s="5" t="s">
        <v>19953</v>
      </c>
      <c r="M454" s="5" t="s">
        <v>37</v>
      </c>
      <c r="N454" s="5" t="s">
        <v>405</v>
      </c>
      <c r="O454" s="5" t="b">
        <f t="shared" ca="1" si="0"/>
        <v>0</v>
      </c>
      <c r="P454" s="5" t="b">
        <f t="shared" ca="1" si="1"/>
        <v>1</v>
      </c>
      <c r="Q454" s="5"/>
      <c r="R454" s="5"/>
      <c r="S454" s="5"/>
      <c r="T454" s="5"/>
      <c r="U454" s="5"/>
      <c r="V454" s="5"/>
      <c r="W454" s="5"/>
      <c r="X454" s="5"/>
      <c r="Y454" s="5"/>
      <c r="Z454" s="5"/>
      <c r="AA454" s="5"/>
      <c r="AB454" s="5"/>
      <c r="AC454" s="5"/>
      <c r="AD454" s="5"/>
      <c r="AE454" s="5"/>
    </row>
    <row r="455" spans="1:31" ht="23.25" customHeight="1">
      <c r="A455" s="5" t="s">
        <v>9694</v>
      </c>
      <c r="B455" s="5" t="s">
        <v>9695</v>
      </c>
      <c r="C455" s="5" t="s">
        <v>170</v>
      </c>
      <c r="D455" s="5" t="s">
        <v>390</v>
      </c>
      <c r="E455" s="20" t="s">
        <v>45</v>
      </c>
      <c r="F455" s="7">
        <v>8</v>
      </c>
      <c r="G455" s="7">
        <v>10</v>
      </c>
      <c r="H455" s="5" t="s">
        <v>30</v>
      </c>
      <c r="I455" s="7" t="s">
        <v>24</v>
      </c>
      <c r="J455" s="5" t="s">
        <v>9696</v>
      </c>
      <c r="K455" s="5" t="s">
        <v>9697</v>
      </c>
      <c r="L455" s="5" t="s">
        <v>9698</v>
      </c>
      <c r="M455" s="5" t="s">
        <v>37</v>
      </c>
      <c r="N455" s="5" t="s">
        <v>38</v>
      </c>
      <c r="O455" s="5" t="b">
        <f t="shared" ca="1" si="0"/>
        <v>0</v>
      </c>
      <c r="P455" s="5" t="b">
        <f t="shared" ca="1" si="1"/>
        <v>1</v>
      </c>
      <c r="Q455" s="5"/>
      <c r="R455" s="5"/>
      <c r="S455" s="5"/>
      <c r="T455" s="5"/>
      <c r="U455" s="5"/>
      <c r="V455" s="5"/>
      <c r="W455" s="5"/>
      <c r="X455" s="5"/>
      <c r="Y455" s="5"/>
      <c r="Z455" s="5"/>
      <c r="AA455" s="5"/>
      <c r="AB455" s="5"/>
      <c r="AC455" s="5"/>
      <c r="AD455" s="5"/>
      <c r="AE455" s="5"/>
    </row>
    <row r="456" spans="1:31" ht="23.25" customHeight="1">
      <c r="A456" s="5" t="s">
        <v>19964</v>
      </c>
      <c r="B456" s="5" t="s">
        <v>16723</v>
      </c>
      <c r="C456" s="5" t="s">
        <v>41</v>
      </c>
      <c r="D456" s="5" t="s">
        <v>43</v>
      </c>
      <c r="E456" s="20" t="s">
        <v>29</v>
      </c>
      <c r="F456" s="7">
        <v>8</v>
      </c>
      <c r="G456" s="7">
        <v>13</v>
      </c>
      <c r="H456" s="5" t="s">
        <v>107</v>
      </c>
      <c r="I456" s="5" t="s">
        <v>108</v>
      </c>
      <c r="J456" s="5" t="s">
        <v>76</v>
      </c>
      <c r="K456" s="5" t="s">
        <v>19968</v>
      </c>
      <c r="L456" s="5" t="s">
        <v>19969</v>
      </c>
      <c r="M456" s="5" t="s">
        <v>53</v>
      </c>
      <c r="N456" s="5" t="s">
        <v>55</v>
      </c>
      <c r="O456" s="5" t="b">
        <f t="shared" ca="1" si="0"/>
        <v>0</v>
      </c>
      <c r="P456" s="5" t="b">
        <f t="shared" ca="1" si="1"/>
        <v>1</v>
      </c>
      <c r="Q456" s="5"/>
      <c r="R456" s="5"/>
      <c r="S456" s="5"/>
      <c r="T456" s="5"/>
      <c r="U456" s="5"/>
      <c r="V456" s="5"/>
      <c r="W456" s="5"/>
      <c r="X456" s="5"/>
      <c r="Y456" s="5"/>
      <c r="Z456" s="5"/>
      <c r="AA456" s="5"/>
      <c r="AB456" s="5"/>
      <c r="AC456" s="5"/>
      <c r="AD456" s="5"/>
      <c r="AE456" s="5"/>
    </row>
    <row r="457" spans="1:31" ht="23.25" customHeight="1">
      <c r="A457" s="5" t="s">
        <v>12997</v>
      </c>
      <c r="B457" s="5" t="s">
        <v>10354</v>
      </c>
      <c r="C457" s="5" t="s">
        <v>27</v>
      </c>
      <c r="D457" s="5" t="s">
        <v>80</v>
      </c>
      <c r="E457" s="20" t="s">
        <v>29</v>
      </c>
      <c r="F457" s="7">
        <v>8</v>
      </c>
      <c r="G457" s="7">
        <v>12</v>
      </c>
      <c r="H457" s="5" t="s">
        <v>852</v>
      </c>
      <c r="I457" s="5" t="s">
        <v>31</v>
      </c>
      <c r="J457" s="5" t="s">
        <v>3552</v>
      </c>
      <c r="K457" s="5" t="s">
        <v>10357</v>
      </c>
      <c r="L457" s="5" t="s">
        <v>19978</v>
      </c>
      <c r="M457" s="5" t="s">
        <v>37</v>
      </c>
      <c r="N457" s="5" t="s">
        <v>55</v>
      </c>
      <c r="O457" s="5" t="b">
        <f t="shared" ca="1" si="0"/>
        <v>0</v>
      </c>
      <c r="P457" s="5" t="b">
        <f t="shared" ca="1" si="1"/>
        <v>1</v>
      </c>
      <c r="Q457" s="5"/>
      <c r="R457" s="5"/>
      <c r="S457" s="5"/>
      <c r="T457" s="5"/>
      <c r="U457" s="5"/>
      <c r="V457" s="5"/>
      <c r="W457" s="5"/>
      <c r="X457" s="5"/>
      <c r="Y457" s="5"/>
      <c r="Z457" s="5"/>
      <c r="AA457" s="5"/>
      <c r="AB457" s="5"/>
      <c r="AC457" s="5"/>
      <c r="AD457" s="5"/>
      <c r="AE457" s="5"/>
    </row>
    <row r="458" spans="1:31" ht="23.25" customHeight="1">
      <c r="A458" s="5" t="s">
        <v>10246</v>
      </c>
      <c r="B458" s="5" t="s">
        <v>19984</v>
      </c>
      <c r="C458" s="5" t="s">
        <v>41</v>
      </c>
      <c r="D458" s="5" t="s">
        <v>169</v>
      </c>
      <c r="E458" s="20" t="s">
        <v>45</v>
      </c>
      <c r="F458" s="7">
        <v>8</v>
      </c>
      <c r="G458" s="7">
        <v>10</v>
      </c>
      <c r="H458" s="5" t="s">
        <v>30</v>
      </c>
      <c r="I458" s="7" t="s">
        <v>24</v>
      </c>
      <c r="J458" s="5" t="s">
        <v>11304</v>
      </c>
      <c r="K458" s="5" t="s">
        <v>19986</v>
      </c>
      <c r="L458" s="5" t="s">
        <v>19988</v>
      </c>
      <c r="M458" s="5" t="s">
        <v>53</v>
      </c>
      <c r="N458" s="5" t="s">
        <v>55</v>
      </c>
      <c r="O458" s="5" t="b">
        <f t="shared" ca="1" si="0"/>
        <v>0</v>
      </c>
      <c r="P458" s="5" t="b">
        <f t="shared" ca="1" si="1"/>
        <v>1</v>
      </c>
      <c r="Q458" s="5"/>
      <c r="R458" s="5"/>
      <c r="S458" s="5"/>
      <c r="T458" s="5"/>
      <c r="U458" s="5"/>
      <c r="V458" s="5"/>
      <c r="W458" s="5"/>
      <c r="X458" s="5"/>
      <c r="Y458" s="5"/>
      <c r="Z458" s="5"/>
      <c r="AA458" s="5"/>
      <c r="AB458" s="5"/>
      <c r="AC458" s="5"/>
      <c r="AD458" s="5"/>
      <c r="AE458" s="5"/>
    </row>
    <row r="459" spans="1:31" ht="23.25" customHeight="1">
      <c r="A459" s="5" t="s">
        <v>19993</v>
      </c>
      <c r="B459" s="5" t="s">
        <v>3797</v>
      </c>
      <c r="C459" s="5" t="s">
        <v>27</v>
      </c>
      <c r="D459" s="5" t="s">
        <v>266</v>
      </c>
      <c r="E459" s="20" t="s">
        <v>45</v>
      </c>
      <c r="F459" s="7">
        <v>8</v>
      </c>
      <c r="G459" s="7">
        <v>12</v>
      </c>
      <c r="H459" s="5" t="s">
        <v>852</v>
      </c>
      <c r="I459" s="5" t="s">
        <v>31</v>
      </c>
      <c r="J459" s="5" t="s">
        <v>855</v>
      </c>
      <c r="K459" s="5" t="s">
        <v>3800</v>
      </c>
      <c r="L459" s="5" t="s">
        <v>19996</v>
      </c>
      <c r="M459" s="5" t="s">
        <v>37</v>
      </c>
      <c r="N459" s="5" t="s">
        <v>38</v>
      </c>
      <c r="O459" s="5" t="b">
        <f t="shared" ca="1" si="0"/>
        <v>0</v>
      </c>
      <c r="P459" s="5" t="b">
        <f t="shared" ca="1" si="1"/>
        <v>1</v>
      </c>
      <c r="Q459" s="5"/>
      <c r="R459" s="5"/>
      <c r="S459" s="5"/>
      <c r="T459" s="5"/>
      <c r="U459" s="5"/>
      <c r="V459" s="5"/>
      <c r="W459" s="5"/>
      <c r="X459" s="5"/>
      <c r="Y459" s="5"/>
      <c r="Z459" s="5"/>
      <c r="AA459" s="5"/>
      <c r="AB459" s="5"/>
      <c r="AC459" s="5"/>
      <c r="AD459" s="5"/>
      <c r="AE459" s="5"/>
    </row>
    <row r="460" spans="1:31" ht="23.25" customHeight="1">
      <c r="A460" s="5" t="s">
        <v>2886</v>
      </c>
      <c r="B460" s="5" t="s">
        <v>20001</v>
      </c>
      <c r="C460" s="5" t="s">
        <v>170</v>
      </c>
      <c r="D460" s="5" t="s">
        <v>390</v>
      </c>
      <c r="E460" s="20" t="s">
        <v>29</v>
      </c>
      <c r="F460" s="7">
        <v>8</v>
      </c>
      <c r="G460" s="7">
        <v>12</v>
      </c>
      <c r="H460" s="5" t="s">
        <v>852</v>
      </c>
      <c r="I460" s="5" t="s">
        <v>108</v>
      </c>
      <c r="J460" s="5" t="s">
        <v>48</v>
      </c>
      <c r="K460" s="5" t="s">
        <v>20002</v>
      </c>
      <c r="L460" s="5" t="s">
        <v>20003</v>
      </c>
      <c r="M460" s="5" t="s">
        <v>100</v>
      </c>
      <c r="N460" s="5" t="s">
        <v>55</v>
      </c>
      <c r="O460" s="5" t="b">
        <f t="shared" ca="1" si="0"/>
        <v>0</v>
      </c>
      <c r="P460" s="5" t="b">
        <f t="shared" ca="1" si="1"/>
        <v>1</v>
      </c>
      <c r="Q460" s="5"/>
      <c r="R460" s="5"/>
      <c r="S460" s="5"/>
      <c r="T460" s="5"/>
      <c r="U460" s="5"/>
      <c r="V460" s="5"/>
      <c r="W460" s="5"/>
      <c r="X460" s="5"/>
      <c r="Y460" s="5"/>
      <c r="Z460" s="5"/>
      <c r="AA460" s="5"/>
      <c r="AB460" s="5"/>
      <c r="AC460" s="5"/>
      <c r="AD460" s="5"/>
      <c r="AE460" s="5"/>
    </row>
    <row r="461" spans="1:31" ht="23.25" customHeight="1">
      <c r="A461" s="5" t="s">
        <v>2886</v>
      </c>
      <c r="B461" s="5" t="s">
        <v>15044</v>
      </c>
      <c r="C461" s="5" t="s">
        <v>27</v>
      </c>
      <c r="D461" s="5" t="s">
        <v>105</v>
      </c>
      <c r="E461" s="20" t="s">
        <v>29</v>
      </c>
      <c r="F461" s="7">
        <v>8</v>
      </c>
      <c r="G461" s="7">
        <v>12</v>
      </c>
      <c r="H461" s="5" t="s">
        <v>852</v>
      </c>
      <c r="I461" s="5" t="s">
        <v>31</v>
      </c>
      <c r="J461" s="5" t="s">
        <v>516</v>
      </c>
      <c r="K461" s="5" t="s">
        <v>5406</v>
      </c>
      <c r="L461" s="5" t="s">
        <v>19183</v>
      </c>
      <c r="M461" s="5" t="s">
        <v>167</v>
      </c>
      <c r="N461" s="5" t="s">
        <v>237</v>
      </c>
      <c r="O461" s="5" t="b">
        <f t="shared" ca="1" si="0"/>
        <v>0</v>
      </c>
      <c r="P461" s="5" t="b">
        <f t="shared" ca="1" si="1"/>
        <v>1</v>
      </c>
      <c r="Q461" s="5"/>
      <c r="R461" s="5"/>
      <c r="S461" s="5"/>
      <c r="T461" s="5"/>
      <c r="U461" s="5"/>
      <c r="V461" s="5"/>
      <c r="W461" s="5"/>
      <c r="X461" s="5"/>
      <c r="Y461" s="5"/>
      <c r="Z461" s="5"/>
      <c r="AA461" s="5"/>
      <c r="AB461" s="5"/>
      <c r="AC461" s="5"/>
      <c r="AD461" s="5"/>
      <c r="AE461" s="5"/>
    </row>
    <row r="462" spans="1:31" ht="23.25" customHeight="1">
      <c r="A462" s="5" t="s">
        <v>10246</v>
      </c>
      <c r="B462" s="5" t="s">
        <v>20009</v>
      </c>
      <c r="C462" s="5" t="s">
        <v>41</v>
      </c>
      <c r="D462" s="5" t="s">
        <v>47</v>
      </c>
      <c r="E462" s="20" t="s">
        <v>45</v>
      </c>
      <c r="F462" s="7">
        <v>8</v>
      </c>
      <c r="G462" s="7">
        <v>10</v>
      </c>
      <c r="H462" s="5" t="s">
        <v>30</v>
      </c>
      <c r="I462" s="5" t="s">
        <v>125</v>
      </c>
      <c r="J462" s="5" t="s">
        <v>5354</v>
      </c>
      <c r="K462" s="5" t="s">
        <v>20011</v>
      </c>
      <c r="L462" s="5" t="s">
        <v>20012</v>
      </c>
      <c r="M462" s="5" t="s">
        <v>100</v>
      </c>
      <c r="N462" s="5" t="s">
        <v>271</v>
      </c>
      <c r="O462" s="5" t="b">
        <f t="shared" ca="1" si="0"/>
        <v>0</v>
      </c>
      <c r="P462" s="5" t="b">
        <f t="shared" ca="1" si="1"/>
        <v>1</v>
      </c>
      <c r="Q462" s="5"/>
      <c r="R462" s="5"/>
      <c r="S462" s="5"/>
      <c r="T462" s="5"/>
      <c r="U462" s="5"/>
      <c r="V462" s="5"/>
      <c r="W462" s="5"/>
      <c r="X462" s="5"/>
      <c r="Y462" s="5"/>
      <c r="Z462" s="5"/>
      <c r="AA462" s="5"/>
      <c r="AB462" s="5"/>
      <c r="AC462" s="5"/>
      <c r="AD462" s="5"/>
      <c r="AE462" s="5"/>
    </row>
    <row r="463" spans="1:31" ht="23.25" customHeight="1">
      <c r="A463" s="5" t="s">
        <v>7521</v>
      </c>
      <c r="B463" s="5" t="s">
        <v>17574</v>
      </c>
      <c r="C463" s="5" t="s">
        <v>27</v>
      </c>
      <c r="D463" s="5" t="s">
        <v>80</v>
      </c>
      <c r="E463" s="20" t="s">
        <v>45</v>
      </c>
      <c r="F463" s="7">
        <v>8</v>
      </c>
      <c r="G463" s="7">
        <v>12</v>
      </c>
      <c r="H463" s="5" t="s">
        <v>852</v>
      </c>
      <c r="I463" s="5" t="s">
        <v>108</v>
      </c>
      <c r="J463" s="5" t="s">
        <v>4577</v>
      </c>
      <c r="K463" s="5" t="s">
        <v>20017</v>
      </c>
      <c r="L463" s="5" t="s">
        <v>20018</v>
      </c>
      <c r="M463" s="5" t="s">
        <v>37</v>
      </c>
      <c r="N463" s="5" t="s">
        <v>55</v>
      </c>
      <c r="O463" s="5" t="b">
        <f t="shared" ca="1" si="0"/>
        <v>0</v>
      </c>
      <c r="P463" s="5" t="b">
        <f t="shared" ca="1" si="1"/>
        <v>1</v>
      </c>
      <c r="Q463" s="5"/>
      <c r="R463" s="5"/>
      <c r="S463" s="5"/>
      <c r="T463" s="5"/>
      <c r="U463" s="5"/>
      <c r="V463" s="5"/>
      <c r="W463" s="5"/>
      <c r="X463" s="5"/>
      <c r="Y463" s="5"/>
      <c r="Z463" s="5"/>
      <c r="AA463" s="5"/>
      <c r="AB463" s="5"/>
      <c r="AC463" s="5"/>
      <c r="AD463" s="5"/>
      <c r="AE463" s="5"/>
    </row>
    <row r="464" spans="1:31" ht="23.25" customHeight="1">
      <c r="A464" s="5" t="s">
        <v>7521</v>
      </c>
      <c r="B464" s="5" t="s">
        <v>10118</v>
      </c>
      <c r="C464" s="5" t="s">
        <v>41</v>
      </c>
      <c r="D464" s="5" t="s">
        <v>47</v>
      </c>
      <c r="E464" s="20" t="s">
        <v>45</v>
      </c>
      <c r="F464" s="7">
        <v>8</v>
      </c>
      <c r="G464" s="7">
        <v>13</v>
      </c>
      <c r="H464" s="5" t="s">
        <v>107</v>
      </c>
      <c r="I464" s="5" t="s">
        <v>108</v>
      </c>
      <c r="J464" s="5" t="s">
        <v>382</v>
      </c>
      <c r="K464" s="5" t="s">
        <v>10119</v>
      </c>
      <c r="L464" s="5" t="s">
        <v>10120</v>
      </c>
      <c r="M464" s="5" t="s">
        <v>53</v>
      </c>
      <c r="N464" s="5" t="s">
        <v>55</v>
      </c>
      <c r="O464" s="5" t="b">
        <f t="shared" ca="1" si="0"/>
        <v>0</v>
      </c>
      <c r="P464" s="5" t="b">
        <f t="shared" ca="1" si="1"/>
        <v>1</v>
      </c>
      <c r="Q464" s="5"/>
      <c r="R464" s="5"/>
      <c r="S464" s="5"/>
      <c r="T464" s="5"/>
      <c r="U464" s="5"/>
      <c r="V464" s="5"/>
      <c r="W464" s="5"/>
      <c r="X464" s="5"/>
      <c r="Y464" s="5"/>
      <c r="Z464" s="5"/>
      <c r="AA464" s="5"/>
      <c r="AB464" s="5"/>
      <c r="AC464" s="5"/>
      <c r="AD464" s="5"/>
      <c r="AE464" s="5"/>
    </row>
    <row r="465" spans="1:31" ht="23.25" customHeight="1">
      <c r="A465" s="5" t="s">
        <v>9918</v>
      </c>
      <c r="B465" s="5" t="s">
        <v>20023</v>
      </c>
      <c r="C465" s="5" t="s">
        <v>41</v>
      </c>
      <c r="D465" s="5" t="s">
        <v>94</v>
      </c>
      <c r="E465" s="20" t="s">
        <v>29</v>
      </c>
      <c r="F465" s="7">
        <v>8</v>
      </c>
      <c r="G465" s="7">
        <v>12</v>
      </c>
      <c r="H465" s="5" t="s">
        <v>852</v>
      </c>
      <c r="I465" s="5" t="s">
        <v>31</v>
      </c>
      <c r="J465" s="5" t="s">
        <v>947</v>
      </c>
      <c r="K465" s="5" t="s">
        <v>20024</v>
      </c>
      <c r="L465" s="5" t="s">
        <v>20025</v>
      </c>
      <c r="M465" s="5" t="s">
        <v>53</v>
      </c>
      <c r="N465" s="5" t="s">
        <v>271</v>
      </c>
      <c r="O465" s="5" t="b">
        <f t="shared" ca="1" si="0"/>
        <v>0</v>
      </c>
      <c r="P465" s="5" t="b">
        <f t="shared" ca="1" si="1"/>
        <v>1</v>
      </c>
      <c r="Q465" s="5"/>
      <c r="R465" s="5"/>
      <c r="S465" s="5"/>
      <c r="T465" s="5"/>
      <c r="U465" s="5"/>
      <c r="V465" s="5"/>
      <c r="W465" s="5"/>
      <c r="X465" s="5"/>
      <c r="Y465" s="5"/>
      <c r="Z465" s="5"/>
      <c r="AA465" s="5"/>
      <c r="AB465" s="5"/>
      <c r="AC465" s="5"/>
      <c r="AD465" s="5"/>
      <c r="AE465" s="5"/>
    </row>
    <row r="466" spans="1:31" ht="23.25" customHeight="1">
      <c r="A466" s="14" t="s">
        <v>20028</v>
      </c>
      <c r="B466" s="14" t="s">
        <v>20029</v>
      </c>
      <c r="C466" s="14" t="s">
        <v>27</v>
      </c>
      <c r="D466" s="14" t="s">
        <v>54</v>
      </c>
      <c r="E466" s="21" t="s">
        <v>45</v>
      </c>
      <c r="F466" s="15">
        <v>8</v>
      </c>
      <c r="G466" s="15">
        <v>20</v>
      </c>
      <c r="H466" s="14" t="s">
        <v>178</v>
      </c>
      <c r="I466" s="14" t="s">
        <v>31</v>
      </c>
      <c r="J466" s="14" t="s">
        <v>252</v>
      </c>
      <c r="K466" s="14" t="s">
        <v>20030</v>
      </c>
      <c r="L466" s="14" t="s">
        <v>11485</v>
      </c>
      <c r="M466" s="14" t="s">
        <v>100</v>
      </c>
      <c r="N466" s="14" t="s">
        <v>55</v>
      </c>
      <c r="O466" s="14" t="b">
        <f t="shared" ca="1" si="0"/>
        <v>0</v>
      </c>
      <c r="P466" s="14" t="b">
        <f t="shared" ca="1" si="1"/>
        <v>1</v>
      </c>
      <c r="Q466" s="5"/>
      <c r="R466" s="5"/>
      <c r="S466" s="5"/>
      <c r="T466" s="5"/>
      <c r="U466" s="5"/>
      <c r="V466" s="5"/>
      <c r="W466" s="5"/>
      <c r="X466" s="5"/>
      <c r="Y466" s="5"/>
      <c r="Z466" s="5"/>
      <c r="AA466" s="5"/>
      <c r="AB466" s="5"/>
      <c r="AC466" s="5"/>
      <c r="AD466" s="5"/>
      <c r="AE466" s="5"/>
    </row>
    <row r="467" spans="1:31" ht="23.25" customHeight="1">
      <c r="A467" s="14" t="s">
        <v>10714</v>
      </c>
      <c r="B467" s="14" t="s">
        <v>20034</v>
      </c>
      <c r="C467" s="14" t="s">
        <v>20</v>
      </c>
      <c r="D467" s="14" t="s">
        <v>1173</v>
      </c>
      <c r="E467" s="21" t="s">
        <v>45</v>
      </c>
      <c r="F467" s="15">
        <v>8</v>
      </c>
      <c r="G467" s="15">
        <v>12</v>
      </c>
      <c r="H467" s="14" t="s">
        <v>852</v>
      </c>
      <c r="I467" s="14" t="s">
        <v>31</v>
      </c>
      <c r="J467" s="14" t="s">
        <v>3552</v>
      </c>
      <c r="K467" s="14" t="s">
        <v>20035</v>
      </c>
      <c r="L467" s="14" t="s">
        <v>20036</v>
      </c>
      <c r="M467" s="14" t="s">
        <v>100</v>
      </c>
      <c r="N467" s="14" t="s">
        <v>55</v>
      </c>
      <c r="O467" s="14" t="b">
        <f t="shared" ca="1" si="0"/>
        <v>0</v>
      </c>
      <c r="P467" s="14" t="b">
        <f t="shared" ca="1" si="1"/>
        <v>1</v>
      </c>
      <c r="Q467" s="5"/>
      <c r="R467" s="5"/>
      <c r="S467" s="5"/>
      <c r="T467" s="5"/>
      <c r="U467" s="5"/>
      <c r="V467" s="5"/>
      <c r="W467" s="5"/>
      <c r="X467" s="5"/>
      <c r="Y467" s="5"/>
      <c r="Z467" s="5"/>
      <c r="AA467" s="5"/>
      <c r="AB467" s="5"/>
      <c r="AC467" s="5"/>
      <c r="AD467" s="5"/>
      <c r="AE467" s="5"/>
    </row>
    <row r="468" spans="1:31" ht="23.25" customHeight="1">
      <c r="A468" s="5" t="s">
        <v>9131</v>
      </c>
      <c r="B468" s="5" t="s">
        <v>5664</v>
      </c>
      <c r="C468" s="5" t="s">
        <v>27</v>
      </c>
      <c r="D468" s="5" t="s">
        <v>85</v>
      </c>
      <c r="E468" s="20" t="s">
        <v>45</v>
      </c>
      <c r="F468" s="7">
        <v>8</v>
      </c>
      <c r="G468" s="7">
        <v>15</v>
      </c>
      <c r="H468" s="5" t="s">
        <v>65</v>
      </c>
      <c r="I468" s="5" t="s">
        <v>31</v>
      </c>
      <c r="J468" s="5" t="s">
        <v>126</v>
      </c>
      <c r="K468" s="5" t="s">
        <v>20046</v>
      </c>
      <c r="L468" s="5" t="s">
        <v>20047</v>
      </c>
      <c r="M468" s="5" t="s">
        <v>167</v>
      </c>
      <c r="N468" s="5" t="s">
        <v>237</v>
      </c>
      <c r="O468" s="5" t="b">
        <f t="shared" ca="1" si="0"/>
        <v>0</v>
      </c>
      <c r="P468" s="5" t="b">
        <f t="shared" ca="1" si="1"/>
        <v>1</v>
      </c>
      <c r="Q468" s="5"/>
      <c r="R468" s="5"/>
      <c r="S468" s="5"/>
      <c r="T468" s="5"/>
      <c r="U468" s="5"/>
      <c r="V468" s="5"/>
      <c r="W468" s="5"/>
      <c r="X468" s="5"/>
      <c r="Y468" s="5"/>
      <c r="Z468" s="5"/>
      <c r="AA468" s="5"/>
      <c r="AB468" s="5"/>
      <c r="AC468" s="5"/>
      <c r="AD468" s="5"/>
      <c r="AE468" s="5"/>
    </row>
    <row r="469" spans="1:31" ht="23.25" customHeight="1">
      <c r="A469" s="5" t="s">
        <v>248</v>
      </c>
      <c r="B469" s="5" t="s">
        <v>12428</v>
      </c>
      <c r="C469" s="5" t="s">
        <v>41</v>
      </c>
      <c r="D469" s="5" t="s">
        <v>47</v>
      </c>
      <c r="E469" s="20" t="s">
        <v>29</v>
      </c>
      <c r="F469" s="7">
        <v>8</v>
      </c>
      <c r="G469" s="7">
        <v>10</v>
      </c>
      <c r="H469" s="5" t="s">
        <v>30</v>
      </c>
      <c r="I469" s="5" t="s">
        <v>125</v>
      </c>
      <c r="J469" s="5" t="s">
        <v>87</v>
      </c>
      <c r="K469" s="5" t="s">
        <v>12429</v>
      </c>
      <c r="L469" s="5" t="s">
        <v>12430</v>
      </c>
      <c r="M469" s="5" t="s">
        <v>53</v>
      </c>
      <c r="N469" s="5" t="s">
        <v>55</v>
      </c>
      <c r="O469" s="5" t="b">
        <f t="shared" ca="1" si="0"/>
        <v>0</v>
      </c>
      <c r="P469" s="5" t="b">
        <f t="shared" ca="1" si="1"/>
        <v>1</v>
      </c>
      <c r="Q469" s="5"/>
      <c r="R469" s="5"/>
      <c r="S469" s="5"/>
      <c r="T469" s="5"/>
      <c r="U469" s="5"/>
      <c r="V469" s="5"/>
      <c r="W469" s="5"/>
      <c r="X469" s="5"/>
      <c r="Y469" s="5"/>
      <c r="Z469" s="5"/>
      <c r="AA469" s="5"/>
      <c r="AB469" s="5"/>
      <c r="AC469" s="5"/>
      <c r="AD469" s="5"/>
      <c r="AE469" s="5"/>
    </row>
    <row r="470" spans="1:31" ht="23.25" customHeight="1">
      <c r="A470" s="5" t="s">
        <v>2886</v>
      </c>
      <c r="B470" s="5" t="s">
        <v>16138</v>
      </c>
      <c r="C470" s="5" t="s">
        <v>20</v>
      </c>
      <c r="D470" s="5" t="s">
        <v>1173</v>
      </c>
      <c r="E470" s="20" t="s">
        <v>45</v>
      </c>
      <c r="F470" s="7">
        <v>8</v>
      </c>
      <c r="G470" s="7">
        <v>12</v>
      </c>
      <c r="H470" s="5" t="s">
        <v>852</v>
      </c>
      <c r="I470" s="5" t="s">
        <v>108</v>
      </c>
      <c r="J470" s="5" t="s">
        <v>576</v>
      </c>
      <c r="K470" s="5" t="s">
        <v>16140</v>
      </c>
      <c r="L470" s="5" t="s">
        <v>19154</v>
      </c>
      <c r="M470" s="5" t="s">
        <v>37</v>
      </c>
      <c r="N470" s="5" t="s">
        <v>55</v>
      </c>
      <c r="O470" s="5" t="b">
        <f t="shared" ca="1" si="0"/>
        <v>0</v>
      </c>
      <c r="P470" s="5" t="b">
        <f t="shared" ca="1" si="1"/>
        <v>1</v>
      </c>
      <c r="Q470" s="5"/>
      <c r="R470" s="5"/>
      <c r="S470" s="5"/>
      <c r="T470" s="5"/>
      <c r="U470" s="5"/>
      <c r="V470" s="5"/>
      <c r="W470" s="5"/>
      <c r="X470" s="5"/>
      <c r="Y470" s="5"/>
      <c r="Z470" s="5"/>
      <c r="AA470" s="5"/>
      <c r="AB470" s="5"/>
      <c r="AC470" s="5"/>
      <c r="AD470" s="5"/>
      <c r="AE470" s="5"/>
    </row>
    <row r="471" spans="1:31" ht="23.25" customHeight="1">
      <c r="A471" s="5" t="s">
        <v>13020</v>
      </c>
      <c r="B471" s="5" t="s">
        <v>13072</v>
      </c>
      <c r="C471" s="5" t="s">
        <v>27</v>
      </c>
      <c r="D471" s="5" t="s">
        <v>80</v>
      </c>
      <c r="E471" s="20" t="s">
        <v>45</v>
      </c>
      <c r="F471" s="7">
        <v>8</v>
      </c>
      <c r="G471" s="7">
        <v>12</v>
      </c>
      <c r="H471" s="5" t="s">
        <v>852</v>
      </c>
      <c r="I471" s="5" t="s">
        <v>31</v>
      </c>
      <c r="J471" s="5" t="s">
        <v>2915</v>
      </c>
      <c r="K471" s="5" t="s">
        <v>20063</v>
      </c>
      <c r="L471" s="5" t="s">
        <v>13074</v>
      </c>
      <c r="M471" s="5" t="s">
        <v>100</v>
      </c>
      <c r="N471" s="5" t="s">
        <v>55</v>
      </c>
      <c r="O471" s="5" t="b">
        <f t="shared" ca="1" si="0"/>
        <v>0</v>
      </c>
      <c r="P471" s="5" t="b">
        <f t="shared" ca="1" si="1"/>
        <v>1</v>
      </c>
      <c r="Q471" s="5"/>
      <c r="R471" s="5"/>
      <c r="S471" s="5"/>
      <c r="T471" s="5"/>
      <c r="U471" s="5"/>
      <c r="V471" s="5"/>
      <c r="W471" s="5"/>
      <c r="X471" s="5"/>
      <c r="Y471" s="5"/>
      <c r="Z471" s="5"/>
      <c r="AA471" s="5"/>
      <c r="AB471" s="5"/>
      <c r="AC471" s="5"/>
      <c r="AD471" s="5"/>
      <c r="AE471" s="5"/>
    </row>
    <row r="472" spans="1:31" ht="23.25" customHeight="1">
      <c r="A472" s="5" t="s">
        <v>13020</v>
      </c>
      <c r="B472" s="5" t="s">
        <v>20068</v>
      </c>
      <c r="C472" s="5" t="s">
        <v>27</v>
      </c>
      <c r="D472" s="5" t="s">
        <v>575</v>
      </c>
      <c r="E472" s="20" t="s">
        <v>45</v>
      </c>
      <c r="F472" s="7">
        <v>8</v>
      </c>
      <c r="G472" s="7">
        <v>15</v>
      </c>
      <c r="H472" s="5" t="s">
        <v>65</v>
      </c>
      <c r="I472" s="5" t="s">
        <v>31</v>
      </c>
      <c r="J472" s="5" t="s">
        <v>3697</v>
      </c>
      <c r="K472" s="5" t="s">
        <v>20071</v>
      </c>
      <c r="L472" s="5" t="s">
        <v>20072</v>
      </c>
      <c r="M472" s="5" t="s">
        <v>53</v>
      </c>
      <c r="N472" s="5" t="s">
        <v>55</v>
      </c>
      <c r="O472" s="5" t="b">
        <f t="shared" ca="1" si="0"/>
        <v>0</v>
      </c>
      <c r="P472" s="5" t="b">
        <f t="shared" ca="1" si="1"/>
        <v>1</v>
      </c>
      <c r="Q472" s="5"/>
      <c r="R472" s="5"/>
      <c r="S472" s="5"/>
      <c r="T472" s="5"/>
      <c r="U472" s="5"/>
      <c r="V472" s="5"/>
      <c r="W472" s="5"/>
      <c r="X472" s="5"/>
      <c r="Y472" s="5"/>
      <c r="Z472" s="5"/>
      <c r="AA472" s="5"/>
      <c r="AB472" s="5"/>
      <c r="AC472" s="5"/>
      <c r="AD472" s="5"/>
      <c r="AE472" s="5"/>
    </row>
    <row r="473" spans="1:31" ht="23.25" customHeight="1">
      <c r="A473" s="5" t="s">
        <v>2886</v>
      </c>
      <c r="B473" s="5" t="s">
        <v>20078</v>
      </c>
      <c r="C473" s="5" t="s">
        <v>170</v>
      </c>
      <c r="D473" s="5" t="s">
        <v>378</v>
      </c>
      <c r="E473" s="20" t="s">
        <v>45</v>
      </c>
      <c r="F473" s="7">
        <v>8</v>
      </c>
      <c r="G473" s="7">
        <v>15</v>
      </c>
      <c r="H473" s="5" t="s">
        <v>65</v>
      </c>
      <c r="I473" s="5" t="s">
        <v>31</v>
      </c>
      <c r="J473" s="5" t="s">
        <v>68</v>
      </c>
      <c r="K473" s="5" t="s">
        <v>20079</v>
      </c>
      <c r="L473" s="5" t="s">
        <v>20081</v>
      </c>
      <c r="M473" s="5" t="s">
        <v>53</v>
      </c>
      <c r="N473" s="5" t="s">
        <v>55</v>
      </c>
      <c r="O473" s="5" t="b">
        <f t="shared" ca="1" si="0"/>
        <v>0</v>
      </c>
      <c r="P473" s="5" t="b">
        <f t="shared" ca="1" si="1"/>
        <v>1</v>
      </c>
      <c r="Q473" s="5"/>
      <c r="R473" s="5"/>
      <c r="S473" s="5"/>
      <c r="T473" s="5"/>
      <c r="U473" s="5"/>
      <c r="V473" s="5"/>
      <c r="W473" s="5"/>
      <c r="X473" s="5"/>
      <c r="Y473" s="5"/>
      <c r="Z473" s="5"/>
      <c r="AA473" s="5"/>
      <c r="AB473" s="5"/>
      <c r="AC473" s="5"/>
      <c r="AD473" s="5"/>
      <c r="AE473" s="5"/>
    </row>
    <row r="474" spans="1:31" ht="23.25" customHeight="1">
      <c r="A474" s="5" t="s">
        <v>20085</v>
      </c>
      <c r="B474" s="5" t="s">
        <v>13610</v>
      </c>
      <c r="C474" s="5" t="s">
        <v>41</v>
      </c>
      <c r="D474" s="5" t="s">
        <v>47</v>
      </c>
      <c r="E474" s="20" t="s">
        <v>29</v>
      </c>
      <c r="F474" s="7">
        <v>8</v>
      </c>
      <c r="G474" s="7">
        <v>13</v>
      </c>
      <c r="H474" s="5" t="s">
        <v>107</v>
      </c>
      <c r="I474" s="5" t="s">
        <v>108</v>
      </c>
      <c r="J474" s="5" t="s">
        <v>110</v>
      </c>
      <c r="K474" s="9" t="s">
        <v>47</v>
      </c>
      <c r="L474" s="5" t="s">
        <v>20087</v>
      </c>
      <c r="M474" s="5" t="s">
        <v>42</v>
      </c>
      <c r="N474" s="5" t="s">
        <v>237</v>
      </c>
      <c r="O474" s="5" t="b">
        <f t="shared" ca="1" si="0"/>
        <v>0</v>
      </c>
      <c r="P474" s="5" t="b">
        <f t="shared" ca="1" si="1"/>
        <v>1</v>
      </c>
      <c r="Q474" s="5"/>
      <c r="R474" s="5"/>
      <c r="S474" s="5"/>
      <c r="T474" s="5"/>
      <c r="U474" s="5"/>
      <c r="V474" s="5"/>
      <c r="W474" s="5"/>
      <c r="X474" s="5"/>
      <c r="Y474" s="5"/>
      <c r="Z474" s="5"/>
      <c r="AA474" s="5"/>
      <c r="AB474" s="5"/>
      <c r="AC474" s="5"/>
      <c r="AD474" s="5"/>
      <c r="AE474" s="5"/>
    </row>
    <row r="475" spans="1:31" ht="23.25" customHeight="1">
      <c r="A475" s="5" t="s">
        <v>20092</v>
      </c>
      <c r="B475" s="5" t="s">
        <v>20093</v>
      </c>
      <c r="C475" s="5" t="s">
        <v>27</v>
      </c>
      <c r="D475" s="5" t="s">
        <v>85</v>
      </c>
      <c r="E475" s="20" t="s">
        <v>45</v>
      </c>
      <c r="F475" s="7">
        <v>8</v>
      </c>
      <c r="G475" s="7">
        <v>15</v>
      </c>
      <c r="H475" s="5" t="s">
        <v>65</v>
      </c>
      <c r="I475" s="7" t="s">
        <v>24</v>
      </c>
      <c r="J475" s="5" t="s">
        <v>57</v>
      </c>
      <c r="K475" s="5" t="s">
        <v>20094</v>
      </c>
      <c r="L475" s="5" t="s">
        <v>20095</v>
      </c>
      <c r="M475" s="5" t="s">
        <v>37</v>
      </c>
      <c r="N475" s="5" t="s">
        <v>55</v>
      </c>
      <c r="O475" s="5" t="b">
        <f t="shared" ca="1" si="0"/>
        <v>0</v>
      </c>
      <c r="P475" s="5" t="b">
        <f t="shared" ca="1" si="1"/>
        <v>1</v>
      </c>
      <c r="Q475" s="5"/>
      <c r="R475" s="5"/>
      <c r="S475" s="5"/>
      <c r="T475" s="5"/>
      <c r="U475" s="5"/>
      <c r="V475" s="5"/>
      <c r="W475" s="5"/>
      <c r="X475" s="5"/>
      <c r="Y475" s="5"/>
      <c r="Z475" s="5"/>
      <c r="AA475" s="5"/>
      <c r="AB475" s="5"/>
      <c r="AC475" s="5"/>
      <c r="AD475" s="5"/>
      <c r="AE475" s="5"/>
    </row>
    <row r="476" spans="1:31" ht="23.25" customHeight="1">
      <c r="A476" s="5" t="s">
        <v>9918</v>
      </c>
      <c r="B476" s="5" t="s">
        <v>12436</v>
      </c>
      <c r="C476" s="5" t="s">
        <v>41</v>
      </c>
      <c r="D476" s="5" t="s">
        <v>94</v>
      </c>
      <c r="E476" s="20" t="s">
        <v>29</v>
      </c>
      <c r="F476" s="7">
        <v>8</v>
      </c>
      <c r="G476" s="7">
        <v>12</v>
      </c>
      <c r="H476" s="5" t="s">
        <v>852</v>
      </c>
      <c r="I476" s="5" t="s">
        <v>125</v>
      </c>
      <c r="J476" s="5" t="s">
        <v>106</v>
      </c>
      <c r="K476" s="5" t="s">
        <v>20099</v>
      </c>
      <c r="L476" s="5" t="s">
        <v>20100</v>
      </c>
      <c r="M476" s="5" t="s">
        <v>53</v>
      </c>
      <c r="N476" s="5" t="s">
        <v>55</v>
      </c>
      <c r="O476" s="5" t="b">
        <f t="shared" ca="1" si="0"/>
        <v>0</v>
      </c>
      <c r="P476" s="5" t="b">
        <f t="shared" ca="1" si="1"/>
        <v>1</v>
      </c>
      <c r="Q476" s="5"/>
      <c r="R476" s="5"/>
      <c r="S476" s="5"/>
      <c r="T476" s="5"/>
      <c r="U476" s="5"/>
      <c r="V476" s="5"/>
      <c r="W476" s="5"/>
      <c r="X476" s="5"/>
      <c r="Y476" s="5"/>
      <c r="Z476" s="5"/>
      <c r="AA476" s="5"/>
      <c r="AB476" s="5"/>
      <c r="AC476" s="5"/>
      <c r="AD476" s="5"/>
      <c r="AE476" s="5"/>
    </row>
    <row r="477" spans="1:31" ht="23.25" customHeight="1">
      <c r="A477" s="5" t="s">
        <v>20104</v>
      </c>
      <c r="B477" s="5" t="s">
        <v>20105</v>
      </c>
      <c r="C477" s="5" t="s">
        <v>20</v>
      </c>
      <c r="D477" s="5" t="s">
        <v>21</v>
      </c>
      <c r="E477" s="20" t="s">
        <v>45</v>
      </c>
      <c r="F477" s="7">
        <v>8</v>
      </c>
      <c r="G477" s="7">
        <v>15</v>
      </c>
      <c r="H477" s="5" t="s">
        <v>65</v>
      </c>
      <c r="I477" s="5" t="s">
        <v>108</v>
      </c>
      <c r="J477" s="5" t="s">
        <v>1053</v>
      </c>
      <c r="K477" s="5" t="s">
        <v>20106</v>
      </c>
      <c r="L477" s="5" t="s">
        <v>20108</v>
      </c>
      <c r="M477" s="5" t="s">
        <v>37</v>
      </c>
      <c r="N477" s="5" t="s">
        <v>237</v>
      </c>
      <c r="O477" s="5" t="b">
        <f t="shared" ca="1" si="0"/>
        <v>0</v>
      </c>
      <c r="P477" s="5" t="b">
        <f t="shared" ca="1" si="1"/>
        <v>1</v>
      </c>
      <c r="Q477" s="5"/>
      <c r="R477" s="5"/>
      <c r="S477" s="5"/>
      <c r="T477" s="5"/>
      <c r="U477" s="5"/>
      <c r="V477" s="5"/>
      <c r="W477" s="5"/>
      <c r="X477" s="5"/>
      <c r="Y477" s="5"/>
      <c r="Z477" s="5"/>
      <c r="AA477" s="5"/>
      <c r="AB477" s="5"/>
      <c r="AC477" s="5"/>
      <c r="AD477" s="5"/>
      <c r="AE477" s="5"/>
    </row>
    <row r="478" spans="1:31" ht="23.25" customHeight="1">
      <c r="A478" s="5" t="s">
        <v>10209</v>
      </c>
      <c r="B478" s="5" t="s">
        <v>4388</v>
      </c>
      <c r="C478" s="5" t="s">
        <v>27</v>
      </c>
      <c r="D478" s="5" t="s">
        <v>85</v>
      </c>
      <c r="E478" s="20" t="s">
        <v>29</v>
      </c>
      <c r="F478" s="7">
        <v>8</v>
      </c>
      <c r="G478" s="7">
        <v>20</v>
      </c>
      <c r="H478" s="5" t="s">
        <v>178</v>
      </c>
      <c r="I478" s="7" t="s">
        <v>24</v>
      </c>
      <c r="J478" s="5" t="s">
        <v>516</v>
      </c>
      <c r="K478" s="5" t="s">
        <v>727</v>
      </c>
      <c r="L478" s="5" t="s">
        <v>10211</v>
      </c>
      <c r="M478" s="5" t="s">
        <v>100</v>
      </c>
      <c r="N478" s="5" t="s">
        <v>38</v>
      </c>
      <c r="O478" s="5" t="b">
        <f t="shared" ca="1" si="0"/>
        <v>0</v>
      </c>
      <c r="P478" s="5" t="b">
        <f t="shared" ca="1" si="1"/>
        <v>1</v>
      </c>
      <c r="Q478" s="5"/>
      <c r="R478" s="5"/>
      <c r="S478" s="5"/>
      <c r="T478" s="5"/>
      <c r="U478" s="5"/>
      <c r="V478" s="5"/>
      <c r="W478" s="5"/>
      <c r="X478" s="5"/>
      <c r="Y478" s="5"/>
      <c r="Z478" s="5"/>
      <c r="AA478" s="5"/>
      <c r="AB478" s="5"/>
      <c r="AC478" s="5"/>
      <c r="AD478" s="5"/>
      <c r="AE478" s="5"/>
    </row>
    <row r="479" spans="1:31" ht="23.25" customHeight="1">
      <c r="A479" s="5" t="s">
        <v>20112</v>
      </c>
      <c r="B479" s="5" t="s">
        <v>20113</v>
      </c>
      <c r="C479" s="5" t="s">
        <v>170</v>
      </c>
      <c r="D479" s="5" t="s">
        <v>390</v>
      </c>
      <c r="E479" s="20" t="s">
        <v>45</v>
      </c>
      <c r="F479" s="7">
        <v>8</v>
      </c>
      <c r="G479" s="7">
        <v>15</v>
      </c>
      <c r="H479" s="5" t="s">
        <v>65</v>
      </c>
      <c r="I479" s="5" t="s">
        <v>125</v>
      </c>
      <c r="J479" s="5" t="s">
        <v>117</v>
      </c>
      <c r="K479" s="5" t="s">
        <v>20114</v>
      </c>
      <c r="L479" s="5" t="s">
        <v>20115</v>
      </c>
      <c r="M479" s="5" t="s">
        <v>53</v>
      </c>
      <c r="N479" s="5" t="s">
        <v>55</v>
      </c>
      <c r="O479" s="5" t="b">
        <f t="shared" ca="1" si="0"/>
        <v>0</v>
      </c>
      <c r="P479" s="5" t="b">
        <f t="shared" ca="1" si="1"/>
        <v>1</v>
      </c>
      <c r="Q479" s="5"/>
      <c r="R479" s="5"/>
      <c r="S479" s="5"/>
      <c r="T479" s="5"/>
      <c r="U479" s="5"/>
      <c r="V479" s="5"/>
      <c r="W479" s="5"/>
      <c r="X479" s="5"/>
      <c r="Y479" s="5"/>
      <c r="Z479" s="5"/>
      <c r="AA479" s="5"/>
      <c r="AB479" s="5"/>
      <c r="AC479" s="5"/>
      <c r="AD479" s="5"/>
      <c r="AE479" s="5"/>
    </row>
    <row r="480" spans="1:31" ht="23.25" customHeight="1">
      <c r="A480" s="5" t="s">
        <v>13020</v>
      </c>
      <c r="B480" s="5" t="s">
        <v>16006</v>
      </c>
      <c r="C480" s="5" t="s">
        <v>27</v>
      </c>
      <c r="D480" s="5" t="s">
        <v>47</v>
      </c>
      <c r="E480" s="20" t="s">
        <v>45</v>
      </c>
      <c r="F480" s="7">
        <v>8</v>
      </c>
      <c r="G480" s="7">
        <v>15</v>
      </c>
      <c r="H480" s="5" t="s">
        <v>65</v>
      </c>
      <c r="I480" s="5" t="s">
        <v>31</v>
      </c>
      <c r="J480" s="5" t="s">
        <v>6154</v>
      </c>
      <c r="K480" s="5" t="s">
        <v>20119</v>
      </c>
      <c r="L480" s="5" t="s">
        <v>20121</v>
      </c>
      <c r="M480" s="5" t="s">
        <v>167</v>
      </c>
      <c r="N480" s="5" t="s">
        <v>55</v>
      </c>
      <c r="O480" s="5" t="b">
        <f t="shared" ca="1" si="0"/>
        <v>0</v>
      </c>
      <c r="P480" s="5" t="b">
        <f t="shared" ca="1" si="1"/>
        <v>1</v>
      </c>
      <c r="Q480" s="5"/>
      <c r="R480" s="5"/>
      <c r="S480" s="5"/>
      <c r="T480" s="5"/>
      <c r="U480" s="5"/>
      <c r="V480" s="5"/>
      <c r="W480" s="5"/>
      <c r="X480" s="5"/>
      <c r="Y480" s="5"/>
      <c r="Z480" s="5"/>
      <c r="AA480" s="5"/>
      <c r="AB480" s="5"/>
      <c r="AC480" s="5"/>
      <c r="AD480" s="5"/>
      <c r="AE480" s="5"/>
    </row>
    <row r="481" spans="1:31" ht="23.25" customHeight="1">
      <c r="A481" s="5" t="s">
        <v>18049</v>
      </c>
      <c r="B481" s="5" t="s">
        <v>20128</v>
      </c>
      <c r="C481" s="5" t="s">
        <v>27</v>
      </c>
      <c r="D481" s="5" t="s">
        <v>80</v>
      </c>
      <c r="E481" s="20" t="s">
        <v>29</v>
      </c>
      <c r="F481" s="7">
        <v>8</v>
      </c>
      <c r="G481" s="7">
        <v>10</v>
      </c>
      <c r="H481" s="5" t="s">
        <v>30</v>
      </c>
      <c r="I481" s="5" t="s">
        <v>31</v>
      </c>
      <c r="J481" s="5" t="s">
        <v>57</v>
      </c>
      <c r="K481" s="9" t="s">
        <v>47</v>
      </c>
      <c r="L481" s="5" t="s">
        <v>20131</v>
      </c>
      <c r="M481" s="5" t="s">
        <v>53</v>
      </c>
      <c r="N481" s="5" t="s">
        <v>55</v>
      </c>
      <c r="O481" s="5" t="b">
        <f t="shared" ca="1" si="0"/>
        <v>0</v>
      </c>
      <c r="P481" s="5" t="b">
        <f t="shared" ca="1" si="1"/>
        <v>1</v>
      </c>
      <c r="Q481" s="5"/>
      <c r="R481" s="5"/>
      <c r="S481" s="5"/>
      <c r="T481" s="5"/>
      <c r="U481" s="5"/>
      <c r="V481" s="5"/>
      <c r="W481" s="5"/>
      <c r="X481" s="5"/>
      <c r="Y481" s="5"/>
      <c r="Z481" s="5"/>
      <c r="AA481" s="5"/>
      <c r="AB481" s="5"/>
      <c r="AC481" s="5"/>
      <c r="AD481" s="5"/>
      <c r="AE481" s="5"/>
    </row>
    <row r="482" spans="1:31" ht="23.25" customHeight="1">
      <c r="A482" s="5" t="s">
        <v>20137</v>
      </c>
      <c r="B482" s="5" t="s">
        <v>14884</v>
      </c>
      <c r="C482" s="5" t="s">
        <v>27</v>
      </c>
      <c r="D482" s="5" t="s">
        <v>47</v>
      </c>
      <c r="E482" s="20" t="s">
        <v>45</v>
      </c>
      <c r="F482" s="7">
        <v>8</v>
      </c>
      <c r="G482" s="7">
        <v>15</v>
      </c>
      <c r="H482" s="5" t="s">
        <v>65</v>
      </c>
      <c r="I482" s="5" t="s">
        <v>108</v>
      </c>
      <c r="J482" s="5" t="s">
        <v>76</v>
      </c>
      <c r="K482" s="5" t="s">
        <v>4712</v>
      </c>
      <c r="L482" s="5" t="s">
        <v>20140</v>
      </c>
      <c r="M482" s="5" t="s">
        <v>37</v>
      </c>
      <c r="N482" s="5" t="s">
        <v>55</v>
      </c>
      <c r="O482" s="5" t="b">
        <f t="shared" ca="1" si="0"/>
        <v>0</v>
      </c>
      <c r="P482" s="5" t="b">
        <f t="shared" ca="1" si="1"/>
        <v>1</v>
      </c>
      <c r="Q482" s="5"/>
      <c r="R482" s="5"/>
      <c r="S482" s="5"/>
      <c r="T482" s="5"/>
      <c r="U482" s="5"/>
      <c r="V482" s="5"/>
      <c r="W482" s="5"/>
      <c r="X482" s="5"/>
      <c r="Y482" s="5"/>
      <c r="Z482" s="5"/>
      <c r="AA482" s="5"/>
      <c r="AB482" s="5"/>
      <c r="AC482" s="5"/>
      <c r="AD482" s="5"/>
      <c r="AE482" s="5"/>
    </row>
    <row r="483" spans="1:31" ht="23.25" customHeight="1">
      <c r="A483" s="5" t="s">
        <v>10246</v>
      </c>
      <c r="B483" s="5" t="s">
        <v>20142</v>
      </c>
      <c r="C483" s="5" t="s">
        <v>27</v>
      </c>
      <c r="D483" s="5" t="s">
        <v>1084</v>
      </c>
      <c r="E483" s="20" t="s">
        <v>45</v>
      </c>
      <c r="F483" s="7">
        <v>8</v>
      </c>
      <c r="G483" s="7">
        <v>10</v>
      </c>
      <c r="H483" s="5" t="s">
        <v>30</v>
      </c>
      <c r="I483" s="5" t="s">
        <v>125</v>
      </c>
      <c r="J483" s="5" t="s">
        <v>14194</v>
      </c>
      <c r="K483" s="5" t="s">
        <v>4086</v>
      </c>
      <c r="L483" s="5" t="s">
        <v>20147</v>
      </c>
      <c r="M483" s="5" t="s">
        <v>37</v>
      </c>
      <c r="N483" s="5" t="s">
        <v>405</v>
      </c>
      <c r="O483" s="5" t="b">
        <f t="shared" ca="1" si="0"/>
        <v>0</v>
      </c>
      <c r="P483" s="5" t="b">
        <f t="shared" ca="1" si="1"/>
        <v>1</v>
      </c>
      <c r="Q483" s="5"/>
      <c r="R483" s="5"/>
      <c r="S483" s="5"/>
      <c r="T483" s="5"/>
      <c r="U483" s="5"/>
      <c r="V483" s="5"/>
      <c r="W483" s="5"/>
      <c r="X483" s="5"/>
      <c r="Y483" s="5"/>
      <c r="Z483" s="5"/>
      <c r="AA483" s="5"/>
      <c r="AB483" s="5"/>
      <c r="AC483" s="5"/>
      <c r="AD483" s="5"/>
      <c r="AE483" s="5"/>
    </row>
    <row r="484" spans="1:31" ht="23.25" customHeight="1">
      <c r="A484" s="5" t="s">
        <v>13020</v>
      </c>
      <c r="B484" s="5" t="s">
        <v>4423</v>
      </c>
      <c r="C484" s="5" t="s">
        <v>27</v>
      </c>
      <c r="D484" s="5" t="s">
        <v>75</v>
      </c>
      <c r="E484" s="20" t="s">
        <v>45</v>
      </c>
      <c r="F484" s="7">
        <v>8</v>
      </c>
      <c r="G484" s="7">
        <v>10</v>
      </c>
      <c r="H484" s="5" t="s">
        <v>30</v>
      </c>
      <c r="I484" s="5" t="s">
        <v>31</v>
      </c>
      <c r="J484" s="5" t="s">
        <v>2760</v>
      </c>
      <c r="K484" s="5" t="s">
        <v>16093</v>
      </c>
      <c r="L484" s="5" t="s">
        <v>20154</v>
      </c>
      <c r="M484" s="5" t="s">
        <v>100</v>
      </c>
      <c r="N484" s="5" t="s">
        <v>55</v>
      </c>
      <c r="O484" s="5" t="b">
        <f t="shared" ca="1" si="0"/>
        <v>0</v>
      </c>
      <c r="P484" s="5" t="b">
        <f t="shared" ca="1" si="1"/>
        <v>1</v>
      </c>
      <c r="Q484" s="5"/>
      <c r="R484" s="5"/>
      <c r="S484" s="5"/>
      <c r="T484" s="5"/>
      <c r="U484" s="5"/>
      <c r="V484" s="5"/>
      <c r="W484" s="5"/>
      <c r="X484" s="5"/>
      <c r="Y484" s="5"/>
      <c r="Z484" s="5"/>
      <c r="AA484" s="5"/>
      <c r="AB484" s="5"/>
      <c r="AC484" s="5"/>
      <c r="AD484" s="5"/>
      <c r="AE484" s="5"/>
    </row>
    <row r="485" spans="1:31" ht="23.25" customHeight="1">
      <c r="A485" s="5" t="s">
        <v>20161</v>
      </c>
      <c r="B485" s="5" t="s">
        <v>9272</v>
      </c>
      <c r="C485" s="5" t="s">
        <v>170</v>
      </c>
      <c r="D485" s="5" t="s">
        <v>378</v>
      </c>
      <c r="E485" s="20" t="s">
        <v>29</v>
      </c>
      <c r="F485" s="7">
        <v>8</v>
      </c>
      <c r="G485" s="7">
        <v>13</v>
      </c>
      <c r="H485" s="5" t="s">
        <v>107</v>
      </c>
      <c r="I485" s="5" t="s">
        <v>31</v>
      </c>
      <c r="J485" s="5" t="s">
        <v>161</v>
      </c>
      <c r="K485" s="9" t="s">
        <v>47</v>
      </c>
      <c r="L485" s="5" t="s">
        <v>20165</v>
      </c>
      <c r="M485" s="5" t="s">
        <v>37</v>
      </c>
      <c r="N485" s="5" t="s">
        <v>55</v>
      </c>
      <c r="O485" s="5" t="b">
        <f t="shared" ca="1" si="0"/>
        <v>0</v>
      </c>
      <c r="P485" s="5" t="b">
        <f t="shared" ca="1" si="1"/>
        <v>1</v>
      </c>
      <c r="Q485" s="5"/>
      <c r="R485" s="5"/>
      <c r="S485" s="5"/>
      <c r="T485" s="5"/>
      <c r="U485" s="5"/>
      <c r="V485" s="5"/>
      <c r="W485" s="5"/>
      <c r="X485" s="5"/>
      <c r="Y485" s="5"/>
      <c r="Z485" s="5"/>
      <c r="AA485" s="5"/>
      <c r="AB485" s="5"/>
      <c r="AC485" s="5"/>
      <c r="AD485" s="5"/>
      <c r="AE485" s="5"/>
    </row>
    <row r="486" spans="1:31" ht="23.25" customHeight="1">
      <c r="A486" s="5" t="s">
        <v>2782</v>
      </c>
      <c r="B486" s="5" t="s">
        <v>3290</v>
      </c>
      <c r="C486" s="5" t="s">
        <v>27</v>
      </c>
      <c r="D486" s="5" t="s">
        <v>47</v>
      </c>
      <c r="E486" s="20" t="s">
        <v>29</v>
      </c>
      <c r="F486" s="7">
        <v>8</v>
      </c>
      <c r="G486" s="7">
        <v>12</v>
      </c>
      <c r="H486" s="5" t="s">
        <v>852</v>
      </c>
      <c r="I486" s="5" t="s">
        <v>125</v>
      </c>
      <c r="J486" s="5" t="s">
        <v>110</v>
      </c>
      <c r="K486" s="5" t="s">
        <v>20174</v>
      </c>
      <c r="L486" s="5" t="s">
        <v>20176</v>
      </c>
      <c r="M486" s="5" t="s">
        <v>53</v>
      </c>
      <c r="N486" s="5" t="s">
        <v>405</v>
      </c>
      <c r="O486" s="5" t="b">
        <f t="shared" ca="1" si="0"/>
        <v>0</v>
      </c>
      <c r="P486" s="5" t="b">
        <f t="shared" ca="1" si="1"/>
        <v>1</v>
      </c>
      <c r="Q486" s="5"/>
      <c r="R486" s="5"/>
      <c r="S486" s="5"/>
      <c r="T486" s="5"/>
      <c r="U486" s="5"/>
      <c r="V486" s="5"/>
      <c r="W486" s="5"/>
      <c r="X486" s="5"/>
      <c r="Y486" s="5"/>
      <c r="Z486" s="5"/>
      <c r="AA486" s="5"/>
      <c r="AB486" s="5"/>
      <c r="AC486" s="5"/>
      <c r="AD486" s="5"/>
      <c r="AE486" s="5"/>
    </row>
    <row r="487" spans="1:31" ht="23.25" customHeight="1">
      <c r="A487" s="5" t="s">
        <v>9275</v>
      </c>
      <c r="B487" s="5" t="s">
        <v>9276</v>
      </c>
      <c r="C487" s="5" t="s">
        <v>170</v>
      </c>
      <c r="D487" s="5" t="s">
        <v>47</v>
      </c>
      <c r="E487" s="20" t="s">
        <v>29</v>
      </c>
      <c r="F487" s="7">
        <v>8</v>
      </c>
      <c r="G487" s="7">
        <v>12</v>
      </c>
      <c r="H487" s="5" t="s">
        <v>852</v>
      </c>
      <c r="I487" s="5" t="s">
        <v>31</v>
      </c>
      <c r="J487" s="5" t="s">
        <v>9277</v>
      </c>
      <c r="K487" s="9" t="s">
        <v>47</v>
      </c>
      <c r="L487" s="5" t="s">
        <v>9278</v>
      </c>
      <c r="M487" s="5" t="s">
        <v>37</v>
      </c>
      <c r="N487" s="5" t="s">
        <v>405</v>
      </c>
      <c r="O487" s="5" t="b">
        <f t="shared" ca="1" si="0"/>
        <v>0</v>
      </c>
      <c r="P487" s="5" t="b">
        <f t="shared" ca="1" si="1"/>
        <v>1</v>
      </c>
      <c r="Q487" s="5"/>
      <c r="R487" s="5"/>
      <c r="S487" s="5"/>
      <c r="T487" s="5"/>
      <c r="U487" s="5"/>
      <c r="V487" s="5"/>
      <c r="W487" s="5"/>
      <c r="X487" s="5"/>
      <c r="Y487" s="5"/>
      <c r="Z487" s="5"/>
      <c r="AA487" s="5"/>
      <c r="AB487" s="5"/>
      <c r="AC487" s="5"/>
      <c r="AD487" s="5"/>
      <c r="AE487" s="5"/>
    </row>
    <row r="488" spans="1:31" ht="23.25" customHeight="1">
      <c r="A488" s="5" t="s">
        <v>1589</v>
      </c>
      <c r="B488" s="5" t="s">
        <v>1590</v>
      </c>
      <c r="C488" s="5" t="s">
        <v>170</v>
      </c>
      <c r="D488" s="5" t="s">
        <v>47</v>
      </c>
      <c r="E488" s="20" t="s">
        <v>45</v>
      </c>
      <c r="F488" s="7">
        <v>8</v>
      </c>
      <c r="G488" s="7">
        <v>10</v>
      </c>
      <c r="H488" s="5" t="s">
        <v>30</v>
      </c>
      <c r="I488" s="5" t="s">
        <v>125</v>
      </c>
      <c r="J488" s="5" t="s">
        <v>663</v>
      </c>
      <c r="K488" s="5" t="s">
        <v>1591</v>
      </c>
      <c r="L488" s="5" t="s">
        <v>1592</v>
      </c>
      <c r="M488" s="5" t="s">
        <v>167</v>
      </c>
      <c r="N488" s="5" t="s">
        <v>237</v>
      </c>
      <c r="O488" s="5" t="b">
        <f t="shared" ca="1" si="0"/>
        <v>0</v>
      </c>
      <c r="P488" s="5" t="b">
        <f t="shared" ca="1" si="1"/>
        <v>1</v>
      </c>
      <c r="Q488" s="5"/>
      <c r="R488" s="5"/>
      <c r="S488" s="5"/>
      <c r="T488" s="5"/>
      <c r="U488" s="5"/>
      <c r="V488" s="5"/>
      <c r="W488" s="5"/>
      <c r="X488" s="5"/>
      <c r="Y488" s="5"/>
      <c r="Z488" s="5"/>
      <c r="AA488" s="5"/>
      <c r="AB488" s="5"/>
      <c r="AC488" s="5"/>
      <c r="AD488" s="5"/>
      <c r="AE488" s="5"/>
    </row>
    <row r="489" spans="1:31" ht="23.25" customHeight="1">
      <c r="A489" s="5" t="s">
        <v>10265</v>
      </c>
      <c r="B489" s="5" t="s">
        <v>3314</v>
      </c>
      <c r="C489" s="5" t="s">
        <v>20</v>
      </c>
      <c r="D489" s="5" t="s">
        <v>3315</v>
      </c>
      <c r="E489" s="20" t="s">
        <v>45</v>
      </c>
      <c r="F489" s="7">
        <v>8</v>
      </c>
      <c r="G489" s="7">
        <v>16</v>
      </c>
      <c r="H489" s="5" t="s">
        <v>478</v>
      </c>
      <c r="I489" s="7" t="s">
        <v>24</v>
      </c>
      <c r="J489" s="5" t="s">
        <v>430</v>
      </c>
      <c r="K489" s="5" t="s">
        <v>3316</v>
      </c>
      <c r="L489" s="5" t="s">
        <v>10269</v>
      </c>
      <c r="M489" s="5" t="s">
        <v>167</v>
      </c>
      <c r="N489" s="5" t="s">
        <v>55</v>
      </c>
      <c r="O489" s="5" t="b">
        <f t="shared" ca="1" si="0"/>
        <v>0</v>
      </c>
      <c r="P489" s="5" t="b">
        <f t="shared" ca="1" si="1"/>
        <v>1</v>
      </c>
      <c r="Q489" s="5"/>
      <c r="R489" s="5"/>
      <c r="S489" s="5"/>
      <c r="T489" s="5"/>
      <c r="U489" s="5"/>
      <c r="V489" s="5"/>
      <c r="W489" s="5"/>
      <c r="X489" s="5"/>
      <c r="Y489" s="5"/>
      <c r="Z489" s="5"/>
      <c r="AA489" s="5"/>
      <c r="AB489" s="5"/>
      <c r="AC489" s="5"/>
      <c r="AD489" s="5"/>
      <c r="AE489" s="5"/>
    </row>
    <row r="490" spans="1:31" ht="23.25" customHeight="1">
      <c r="A490" s="5" t="s">
        <v>10004</v>
      </c>
      <c r="B490" s="5" t="s">
        <v>20198</v>
      </c>
      <c r="C490" s="5" t="s">
        <v>41</v>
      </c>
      <c r="D490" s="5" t="s">
        <v>448</v>
      </c>
      <c r="E490" s="20" t="s">
        <v>29</v>
      </c>
      <c r="F490" s="7">
        <v>8</v>
      </c>
      <c r="G490" s="7">
        <v>10</v>
      </c>
      <c r="H490" s="5" t="s">
        <v>30</v>
      </c>
      <c r="I490" s="5" t="s">
        <v>108</v>
      </c>
      <c r="J490" s="5" t="s">
        <v>1682</v>
      </c>
      <c r="K490" s="5" t="s">
        <v>20201</v>
      </c>
      <c r="L490" s="5" t="s">
        <v>20203</v>
      </c>
      <c r="M490" s="5" t="s">
        <v>37</v>
      </c>
      <c r="N490" s="5" t="s">
        <v>55</v>
      </c>
      <c r="O490" s="5" t="b">
        <f t="shared" ca="1" si="0"/>
        <v>0</v>
      </c>
      <c r="P490" s="5" t="b">
        <f t="shared" ca="1" si="1"/>
        <v>1</v>
      </c>
      <c r="Q490" s="5"/>
      <c r="R490" s="5"/>
      <c r="S490" s="5"/>
      <c r="T490" s="5"/>
      <c r="U490" s="5"/>
      <c r="V490" s="5"/>
      <c r="W490" s="5"/>
      <c r="X490" s="5"/>
      <c r="Y490" s="5"/>
      <c r="Z490" s="5"/>
      <c r="AA490" s="5"/>
      <c r="AB490" s="5"/>
      <c r="AC490" s="5"/>
      <c r="AD490" s="5"/>
      <c r="AE490" s="5"/>
    </row>
    <row r="491" spans="1:31" ht="23.25" customHeight="1">
      <c r="A491" s="5" t="s">
        <v>20209</v>
      </c>
      <c r="B491" s="5" t="s">
        <v>20210</v>
      </c>
      <c r="C491" s="5" t="s">
        <v>41</v>
      </c>
      <c r="D491" s="5" t="s">
        <v>1546</v>
      </c>
      <c r="E491" s="20" t="s">
        <v>29</v>
      </c>
      <c r="F491" s="11">
        <v>8</v>
      </c>
      <c r="G491" s="11">
        <v>13</v>
      </c>
      <c r="H491" s="5" t="s">
        <v>1052</v>
      </c>
      <c r="I491" s="5" t="s">
        <v>108</v>
      </c>
      <c r="J491" s="5" t="s">
        <v>57</v>
      </c>
      <c r="K491" s="5" t="s">
        <v>1843</v>
      </c>
      <c r="L491" s="5" t="s">
        <v>20211</v>
      </c>
      <c r="M491" s="5" t="s">
        <v>167</v>
      </c>
      <c r="N491" s="5" t="s">
        <v>55</v>
      </c>
      <c r="O491" s="5" t="b">
        <f t="shared" ca="1" si="0"/>
        <v>0</v>
      </c>
      <c r="P491" s="5" t="b">
        <f t="shared" ca="1" si="1"/>
        <v>1</v>
      </c>
      <c r="Q491" s="5"/>
      <c r="R491" s="5"/>
      <c r="S491" s="5"/>
      <c r="T491" s="5"/>
      <c r="U491" s="5"/>
      <c r="V491" s="5"/>
      <c r="W491" s="5"/>
      <c r="X491" s="5"/>
      <c r="Y491" s="5"/>
      <c r="Z491" s="5"/>
      <c r="AA491" s="5"/>
      <c r="AB491" s="5"/>
      <c r="AC491" s="5"/>
      <c r="AD491" s="5"/>
      <c r="AE491" s="5"/>
    </row>
    <row r="492" spans="1:31" ht="23.25" customHeight="1">
      <c r="A492" s="5" t="s">
        <v>1457</v>
      </c>
      <c r="B492" s="5" t="s">
        <v>10361</v>
      </c>
      <c r="C492" s="5" t="s">
        <v>170</v>
      </c>
      <c r="D492" s="5" t="s">
        <v>390</v>
      </c>
      <c r="E492" s="20" t="s">
        <v>45</v>
      </c>
      <c r="F492" s="7">
        <v>8</v>
      </c>
      <c r="G492" s="7">
        <v>13</v>
      </c>
      <c r="H492" s="5" t="s">
        <v>107</v>
      </c>
      <c r="I492" s="7" t="s">
        <v>24</v>
      </c>
      <c r="J492" s="5" t="s">
        <v>10362</v>
      </c>
      <c r="K492" s="5" t="s">
        <v>6519</v>
      </c>
      <c r="L492" s="5" t="s">
        <v>10363</v>
      </c>
      <c r="M492" s="5" t="s">
        <v>42</v>
      </c>
      <c r="N492" s="5" t="s">
        <v>44</v>
      </c>
      <c r="O492" s="5" t="b">
        <f t="shared" ca="1" si="0"/>
        <v>0</v>
      </c>
      <c r="P492" s="5" t="b">
        <f t="shared" ca="1" si="1"/>
        <v>1</v>
      </c>
      <c r="Q492" s="5"/>
      <c r="R492" s="5"/>
      <c r="S492" s="5"/>
      <c r="T492" s="5"/>
      <c r="U492" s="5"/>
      <c r="V492" s="5"/>
      <c r="W492" s="5"/>
      <c r="X492" s="5"/>
      <c r="Y492" s="5"/>
      <c r="Z492" s="5"/>
      <c r="AA492" s="5"/>
      <c r="AB492" s="5"/>
      <c r="AC492" s="5"/>
      <c r="AD492" s="5"/>
      <c r="AE492" s="5"/>
    </row>
    <row r="493" spans="1:31" ht="23.25" customHeight="1">
      <c r="A493" s="5" t="s">
        <v>20224</v>
      </c>
      <c r="B493" s="5" t="s">
        <v>20225</v>
      </c>
      <c r="C493" s="5" t="s">
        <v>170</v>
      </c>
      <c r="D493" s="5" t="s">
        <v>390</v>
      </c>
      <c r="E493" s="20" t="s">
        <v>29</v>
      </c>
      <c r="F493" s="7">
        <v>8</v>
      </c>
      <c r="G493" s="7">
        <v>15</v>
      </c>
      <c r="H493" s="5" t="s">
        <v>65</v>
      </c>
      <c r="I493" s="5" t="s">
        <v>108</v>
      </c>
      <c r="J493" s="5" t="s">
        <v>608</v>
      </c>
      <c r="K493" s="5" t="s">
        <v>688</v>
      </c>
      <c r="L493" s="5" t="s">
        <v>20227</v>
      </c>
      <c r="M493" s="5" t="s">
        <v>100</v>
      </c>
      <c r="N493" s="5" t="s">
        <v>55</v>
      </c>
      <c r="O493" s="5" t="b">
        <f t="shared" ca="1" si="0"/>
        <v>0</v>
      </c>
      <c r="P493" s="5" t="b">
        <f t="shared" ca="1" si="1"/>
        <v>1</v>
      </c>
      <c r="Q493" s="5"/>
      <c r="R493" s="5"/>
      <c r="S493" s="5"/>
      <c r="T493" s="5"/>
      <c r="U493" s="5"/>
      <c r="V493" s="5"/>
      <c r="W493" s="5"/>
      <c r="X493" s="5"/>
      <c r="Y493" s="5"/>
      <c r="Z493" s="5"/>
      <c r="AA493" s="5"/>
      <c r="AB493" s="5"/>
      <c r="AC493" s="5"/>
      <c r="AD493" s="5"/>
      <c r="AE493" s="5"/>
    </row>
    <row r="494" spans="1:31" ht="23.25" customHeight="1">
      <c r="A494" s="5" t="s">
        <v>20233</v>
      </c>
      <c r="B494" s="5" t="s">
        <v>20234</v>
      </c>
      <c r="C494" s="5" t="s">
        <v>170</v>
      </c>
      <c r="D494" s="5" t="s">
        <v>390</v>
      </c>
      <c r="E494" s="20" t="s">
        <v>45</v>
      </c>
      <c r="F494" s="7">
        <v>8</v>
      </c>
      <c r="G494" s="7">
        <v>15</v>
      </c>
      <c r="H494" s="5" t="s">
        <v>65</v>
      </c>
      <c r="I494" s="5" t="s">
        <v>108</v>
      </c>
      <c r="J494" s="5" t="s">
        <v>2924</v>
      </c>
      <c r="K494" s="5" t="s">
        <v>20235</v>
      </c>
      <c r="L494" s="5" t="s">
        <v>20236</v>
      </c>
      <c r="M494" s="5" t="s">
        <v>37</v>
      </c>
      <c r="N494" s="5" t="s">
        <v>55</v>
      </c>
      <c r="O494" s="5" t="b">
        <f t="shared" ca="1" si="0"/>
        <v>0</v>
      </c>
      <c r="P494" s="5" t="b">
        <f t="shared" ca="1" si="1"/>
        <v>1</v>
      </c>
      <c r="Q494" s="5"/>
      <c r="R494" s="5"/>
      <c r="S494" s="5"/>
      <c r="T494" s="5"/>
      <c r="U494" s="5"/>
      <c r="V494" s="5"/>
      <c r="W494" s="5"/>
      <c r="X494" s="5"/>
      <c r="Y494" s="5"/>
      <c r="Z494" s="5"/>
      <c r="AA494" s="5"/>
      <c r="AB494" s="5"/>
      <c r="AC494" s="5"/>
      <c r="AD494" s="5"/>
      <c r="AE494" s="5"/>
    </row>
    <row r="495" spans="1:31" ht="23.25" customHeight="1">
      <c r="A495" s="5" t="s">
        <v>20241</v>
      </c>
      <c r="B495" s="5" t="s">
        <v>20243</v>
      </c>
      <c r="C495" s="5" t="s">
        <v>41</v>
      </c>
      <c r="D495" s="5" t="s">
        <v>874</v>
      </c>
      <c r="E495" s="20" t="s">
        <v>29</v>
      </c>
      <c r="F495" s="7">
        <v>8</v>
      </c>
      <c r="G495" s="7">
        <v>12</v>
      </c>
      <c r="H495" s="5" t="s">
        <v>852</v>
      </c>
      <c r="I495" s="5" t="s">
        <v>125</v>
      </c>
      <c r="J495" s="5" t="s">
        <v>12701</v>
      </c>
      <c r="K495" s="9" t="s">
        <v>47</v>
      </c>
      <c r="L495" s="5" t="s">
        <v>20244</v>
      </c>
      <c r="M495" s="5" t="s">
        <v>53</v>
      </c>
      <c r="N495" s="5" t="s">
        <v>55</v>
      </c>
      <c r="O495" s="5" t="b">
        <f t="shared" ca="1" si="0"/>
        <v>0</v>
      </c>
      <c r="P495" s="5" t="b">
        <f t="shared" ca="1" si="1"/>
        <v>1</v>
      </c>
      <c r="Q495" s="5"/>
      <c r="R495" s="5"/>
      <c r="S495" s="5"/>
      <c r="T495" s="5"/>
      <c r="U495" s="5"/>
      <c r="V495" s="5"/>
      <c r="W495" s="5"/>
      <c r="X495" s="5"/>
      <c r="Y495" s="5"/>
      <c r="Z495" s="5"/>
      <c r="AA495" s="5"/>
      <c r="AB495" s="5"/>
      <c r="AC495" s="5"/>
      <c r="AD495" s="5"/>
      <c r="AE495" s="5"/>
    </row>
    <row r="496" spans="1:31" ht="23.25" customHeight="1">
      <c r="A496" s="14" t="s">
        <v>20247</v>
      </c>
      <c r="B496" s="14" t="s">
        <v>20249</v>
      </c>
      <c r="C496" s="14" t="s">
        <v>27</v>
      </c>
      <c r="D496" s="14" t="s">
        <v>47</v>
      </c>
      <c r="E496" s="21" t="s">
        <v>45</v>
      </c>
      <c r="F496" s="15">
        <v>8</v>
      </c>
      <c r="G496" s="15">
        <v>10</v>
      </c>
      <c r="H496" s="14" t="s">
        <v>30</v>
      </c>
      <c r="I496" s="14" t="s">
        <v>31</v>
      </c>
      <c r="J496" s="14" t="s">
        <v>68</v>
      </c>
      <c r="K496" s="14" t="s">
        <v>20252</v>
      </c>
      <c r="L496" s="14" t="s">
        <v>20253</v>
      </c>
      <c r="M496" s="14" t="s">
        <v>100</v>
      </c>
      <c r="N496" s="14" t="s">
        <v>55</v>
      </c>
      <c r="O496" s="14" t="b">
        <f t="shared" ca="1" si="0"/>
        <v>0</v>
      </c>
      <c r="P496" s="14" t="b">
        <f t="shared" ca="1" si="1"/>
        <v>1</v>
      </c>
      <c r="Q496" s="5"/>
      <c r="R496" s="5"/>
      <c r="S496" s="5"/>
      <c r="T496" s="5"/>
      <c r="U496" s="5"/>
      <c r="V496" s="5"/>
      <c r="W496" s="5"/>
      <c r="X496" s="5"/>
      <c r="Y496" s="5"/>
      <c r="Z496" s="5"/>
      <c r="AA496" s="5"/>
      <c r="AB496" s="5"/>
      <c r="AC496" s="5"/>
      <c r="AD496" s="5"/>
      <c r="AE496" s="5"/>
    </row>
    <row r="497" spans="1:31" ht="23.25" customHeight="1">
      <c r="A497" s="5" t="s">
        <v>3997</v>
      </c>
      <c r="B497" s="5" t="s">
        <v>12440</v>
      </c>
      <c r="C497" s="5" t="s">
        <v>41</v>
      </c>
      <c r="D497" s="5" t="s">
        <v>94</v>
      </c>
      <c r="E497" s="20" t="s">
        <v>29</v>
      </c>
      <c r="F497" s="7">
        <v>8</v>
      </c>
      <c r="G497" s="7">
        <v>10</v>
      </c>
      <c r="H497" s="5" t="s">
        <v>30</v>
      </c>
      <c r="I497" s="5" t="s">
        <v>125</v>
      </c>
      <c r="J497" s="5" t="s">
        <v>12442</v>
      </c>
      <c r="K497" s="5" t="s">
        <v>12443</v>
      </c>
      <c r="L497" s="5" t="s">
        <v>11898</v>
      </c>
      <c r="M497" s="5" t="s">
        <v>53</v>
      </c>
      <c r="N497" s="5" t="s">
        <v>55</v>
      </c>
      <c r="O497" s="5" t="b">
        <f t="shared" ca="1" si="0"/>
        <v>0</v>
      </c>
      <c r="P497" s="5" t="b">
        <f t="shared" ca="1" si="1"/>
        <v>1</v>
      </c>
      <c r="Q497" s="5"/>
      <c r="R497" s="5"/>
      <c r="S497" s="5"/>
      <c r="T497" s="5"/>
      <c r="U497" s="5"/>
      <c r="V497" s="5"/>
      <c r="W497" s="5"/>
      <c r="X497" s="5"/>
      <c r="Y497" s="5"/>
      <c r="Z497" s="5"/>
      <c r="AA497" s="5"/>
      <c r="AB497" s="5"/>
      <c r="AC497" s="5"/>
      <c r="AD497" s="5"/>
      <c r="AE497" s="5"/>
    </row>
    <row r="498" spans="1:31" ht="23.25" customHeight="1">
      <c r="A498" s="5" t="s">
        <v>20261</v>
      </c>
      <c r="B498" s="5" t="s">
        <v>122</v>
      </c>
      <c r="C498" s="5" t="s">
        <v>27</v>
      </c>
      <c r="D498" s="5" t="s">
        <v>80</v>
      </c>
      <c r="E498" s="20" t="s">
        <v>45</v>
      </c>
      <c r="F498" s="7">
        <v>8</v>
      </c>
      <c r="G498" s="7">
        <v>10</v>
      </c>
      <c r="H498" s="5" t="s">
        <v>30</v>
      </c>
      <c r="I498" s="5" t="s">
        <v>108</v>
      </c>
      <c r="J498" s="5" t="s">
        <v>126</v>
      </c>
      <c r="K498" s="5" t="s">
        <v>20262</v>
      </c>
      <c r="L498" s="5" t="s">
        <v>20263</v>
      </c>
      <c r="M498" s="5" t="s">
        <v>53</v>
      </c>
      <c r="N498" s="5" t="s">
        <v>55</v>
      </c>
      <c r="O498" s="5" t="b">
        <f t="shared" ca="1" si="0"/>
        <v>0</v>
      </c>
      <c r="P498" s="5" t="b">
        <f t="shared" ca="1" si="1"/>
        <v>1</v>
      </c>
      <c r="Q498" s="5"/>
      <c r="R498" s="5"/>
      <c r="S498" s="5"/>
      <c r="T498" s="5"/>
      <c r="U498" s="5"/>
      <c r="V498" s="5"/>
      <c r="W498" s="5"/>
      <c r="X498" s="5"/>
      <c r="Y498" s="5"/>
      <c r="Z498" s="5"/>
      <c r="AA498" s="5"/>
      <c r="AB498" s="5"/>
      <c r="AC498" s="5"/>
      <c r="AD498" s="5"/>
      <c r="AE498" s="5"/>
    </row>
    <row r="499" spans="1:31" ht="23.25" customHeight="1">
      <c r="A499" s="5" t="s">
        <v>20266</v>
      </c>
      <c r="B499" s="5" t="s">
        <v>6281</v>
      </c>
      <c r="C499" s="5" t="s">
        <v>27</v>
      </c>
      <c r="D499" s="5" t="s">
        <v>212</v>
      </c>
      <c r="E499" s="20" t="s">
        <v>29</v>
      </c>
      <c r="F499" s="7">
        <v>8</v>
      </c>
      <c r="G499" s="7">
        <v>15</v>
      </c>
      <c r="H499" s="5" t="s">
        <v>65</v>
      </c>
      <c r="I499" s="5" t="s">
        <v>66</v>
      </c>
      <c r="J499" s="5" t="s">
        <v>1283</v>
      </c>
      <c r="K499" s="5" t="s">
        <v>2873</v>
      </c>
      <c r="L499" s="5" t="s">
        <v>20269</v>
      </c>
      <c r="M499" s="5" t="s">
        <v>37</v>
      </c>
      <c r="N499" s="5" t="s">
        <v>89</v>
      </c>
      <c r="O499" s="5" t="b">
        <f t="shared" ca="1" si="0"/>
        <v>0</v>
      </c>
      <c r="P499" s="5" t="b">
        <f t="shared" ca="1" si="1"/>
        <v>1</v>
      </c>
      <c r="Q499" s="5"/>
      <c r="R499" s="5"/>
      <c r="S499" s="5"/>
      <c r="T499" s="5"/>
      <c r="U499" s="5"/>
      <c r="V499" s="5"/>
      <c r="W499" s="5"/>
      <c r="X499" s="5"/>
      <c r="Y499" s="5"/>
      <c r="Z499" s="5"/>
      <c r="AA499" s="5"/>
      <c r="AB499" s="5"/>
      <c r="AC499" s="5"/>
      <c r="AD499" s="5"/>
      <c r="AE499" s="5"/>
    </row>
    <row r="500" spans="1:31" ht="23.25" customHeight="1">
      <c r="A500" s="5" t="s">
        <v>20275</v>
      </c>
      <c r="B500" s="5" t="s">
        <v>20277</v>
      </c>
      <c r="C500" s="5" t="s">
        <v>20</v>
      </c>
      <c r="D500" s="5" t="s">
        <v>3833</v>
      </c>
      <c r="E500" s="20" t="s">
        <v>29</v>
      </c>
      <c r="F500" s="7">
        <v>8</v>
      </c>
      <c r="G500" s="7">
        <v>10</v>
      </c>
      <c r="H500" s="5" t="s">
        <v>30</v>
      </c>
      <c r="I500" s="5" t="s">
        <v>125</v>
      </c>
      <c r="J500" s="5" t="s">
        <v>20278</v>
      </c>
      <c r="K500" s="9" t="s">
        <v>47</v>
      </c>
      <c r="L500" s="5" t="s">
        <v>20279</v>
      </c>
      <c r="M500" s="5" t="s">
        <v>100</v>
      </c>
      <c r="N500" s="5" t="s">
        <v>55</v>
      </c>
      <c r="O500" s="5" t="b">
        <f t="shared" ca="1" si="0"/>
        <v>0</v>
      </c>
      <c r="P500" s="5" t="b">
        <f t="shared" ca="1" si="1"/>
        <v>1</v>
      </c>
      <c r="Q500" s="5"/>
      <c r="R500" s="5"/>
      <c r="S500" s="5"/>
      <c r="T500" s="5"/>
      <c r="U500" s="5"/>
      <c r="V500" s="5"/>
      <c r="W500" s="5"/>
      <c r="X500" s="5"/>
      <c r="Y500" s="5"/>
      <c r="Z500" s="5"/>
      <c r="AA500" s="5"/>
      <c r="AB500" s="5"/>
      <c r="AC500" s="5"/>
      <c r="AD500" s="5"/>
      <c r="AE500" s="5"/>
    </row>
    <row r="501" spans="1:31" ht="23.25" customHeight="1">
      <c r="A501" s="5" t="s">
        <v>13020</v>
      </c>
      <c r="B501" s="5" t="s">
        <v>7448</v>
      </c>
      <c r="C501" s="5" t="s">
        <v>41</v>
      </c>
      <c r="D501" s="5" t="s">
        <v>94</v>
      </c>
      <c r="E501" s="20" t="s">
        <v>45</v>
      </c>
      <c r="F501" s="7">
        <v>8</v>
      </c>
      <c r="G501" s="7">
        <v>11</v>
      </c>
      <c r="H501" s="5" t="s">
        <v>1465</v>
      </c>
      <c r="I501" s="5" t="s">
        <v>31</v>
      </c>
      <c r="J501" s="5" t="s">
        <v>57</v>
      </c>
      <c r="K501" s="5" t="s">
        <v>7450</v>
      </c>
      <c r="L501" s="5" t="s">
        <v>20290</v>
      </c>
      <c r="M501" s="5" t="s">
        <v>167</v>
      </c>
      <c r="N501" s="5" t="s">
        <v>55</v>
      </c>
      <c r="O501" s="5" t="b">
        <f t="shared" ca="1" si="0"/>
        <v>0</v>
      </c>
      <c r="P501" s="5" t="b">
        <f t="shared" ca="1" si="1"/>
        <v>1</v>
      </c>
      <c r="Q501" s="5"/>
      <c r="R501" s="5"/>
      <c r="S501" s="5"/>
      <c r="T501" s="5"/>
      <c r="U501" s="5"/>
      <c r="V501" s="5"/>
      <c r="W501" s="5"/>
      <c r="X501" s="5"/>
      <c r="Y501" s="5"/>
      <c r="Z501" s="5"/>
      <c r="AA501" s="5"/>
      <c r="AB501" s="5"/>
      <c r="AC501" s="5"/>
      <c r="AD501" s="5"/>
      <c r="AE501" s="5"/>
    </row>
    <row r="502" spans="1:31" ht="23.25" customHeight="1">
      <c r="A502" s="5" t="s">
        <v>17259</v>
      </c>
      <c r="B502" s="5" t="s">
        <v>6855</v>
      </c>
      <c r="C502" s="5" t="s">
        <v>27</v>
      </c>
      <c r="D502" s="5" t="s">
        <v>47</v>
      </c>
      <c r="E502" s="20" t="s">
        <v>29</v>
      </c>
      <c r="F502" s="7">
        <v>8</v>
      </c>
      <c r="G502" s="7">
        <v>10</v>
      </c>
      <c r="H502" s="5" t="s">
        <v>30</v>
      </c>
      <c r="I502" s="5" t="s">
        <v>125</v>
      </c>
      <c r="J502" s="5" t="s">
        <v>87</v>
      </c>
      <c r="K502" s="9" t="s">
        <v>47</v>
      </c>
      <c r="L502" s="5" t="s">
        <v>20299</v>
      </c>
      <c r="M502" s="5" t="s">
        <v>53</v>
      </c>
      <c r="N502" s="5" t="s">
        <v>55</v>
      </c>
      <c r="O502" s="5" t="b">
        <f t="shared" ca="1" si="0"/>
        <v>0</v>
      </c>
      <c r="P502" s="5" t="b">
        <f t="shared" ca="1" si="1"/>
        <v>1</v>
      </c>
      <c r="Q502" s="5"/>
      <c r="R502" s="5"/>
      <c r="S502" s="5"/>
      <c r="T502" s="5"/>
      <c r="U502" s="5"/>
      <c r="V502" s="5"/>
      <c r="W502" s="5"/>
      <c r="X502" s="5"/>
      <c r="Y502" s="5"/>
      <c r="Z502" s="5"/>
      <c r="AA502" s="5"/>
      <c r="AB502" s="5"/>
      <c r="AC502" s="5"/>
      <c r="AD502" s="5"/>
      <c r="AE502" s="5"/>
    </row>
    <row r="503" spans="1:31" ht="23.25" customHeight="1">
      <c r="A503" s="5" t="s">
        <v>2665</v>
      </c>
      <c r="B503" s="5" t="s">
        <v>509</v>
      </c>
      <c r="C503" s="5" t="s">
        <v>27</v>
      </c>
      <c r="D503" s="5" t="s">
        <v>47</v>
      </c>
      <c r="E503" s="20" t="s">
        <v>29</v>
      </c>
      <c r="F503" s="7">
        <v>8</v>
      </c>
      <c r="G503" s="7">
        <v>15</v>
      </c>
      <c r="H503" s="5" t="s">
        <v>65</v>
      </c>
      <c r="I503" s="5" t="s">
        <v>108</v>
      </c>
      <c r="J503" s="5" t="s">
        <v>68</v>
      </c>
      <c r="K503" s="5" t="s">
        <v>511</v>
      </c>
      <c r="L503" s="5" t="s">
        <v>20303</v>
      </c>
      <c r="M503" s="5" t="s">
        <v>167</v>
      </c>
      <c r="N503" s="5" t="s">
        <v>237</v>
      </c>
      <c r="O503" s="5" t="b">
        <f t="shared" ca="1" si="0"/>
        <v>0</v>
      </c>
      <c r="P503" s="5" t="b">
        <f t="shared" ca="1" si="1"/>
        <v>1</v>
      </c>
      <c r="Q503" s="5"/>
      <c r="R503" s="5"/>
      <c r="S503" s="5"/>
      <c r="T503" s="5"/>
      <c r="U503" s="5"/>
      <c r="V503" s="5"/>
      <c r="W503" s="5"/>
      <c r="X503" s="5"/>
      <c r="Y503" s="5"/>
      <c r="Z503" s="5"/>
      <c r="AA503" s="5"/>
      <c r="AB503" s="5"/>
      <c r="AC503" s="5"/>
      <c r="AD503" s="5"/>
      <c r="AE503" s="5"/>
    </row>
    <row r="504" spans="1:31" ht="23.25" customHeight="1">
      <c r="A504" s="5" t="s">
        <v>7521</v>
      </c>
      <c r="B504" s="5" t="s">
        <v>10344</v>
      </c>
      <c r="C504" s="5" t="s">
        <v>20</v>
      </c>
      <c r="D504" s="5" t="s">
        <v>47</v>
      </c>
      <c r="E504" s="20" t="s">
        <v>29</v>
      </c>
      <c r="F504" s="7">
        <v>8</v>
      </c>
      <c r="G504" s="7">
        <v>11</v>
      </c>
      <c r="H504" s="5" t="s">
        <v>1465</v>
      </c>
      <c r="I504" s="5" t="s">
        <v>108</v>
      </c>
      <c r="J504" s="5" t="s">
        <v>110</v>
      </c>
      <c r="K504" s="5" t="s">
        <v>10346</v>
      </c>
      <c r="L504" s="5" t="s">
        <v>20316</v>
      </c>
      <c r="M504" s="5" t="s">
        <v>53</v>
      </c>
      <c r="N504" s="5" t="s">
        <v>55</v>
      </c>
      <c r="O504" s="5" t="b">
        <f t="shared" ca="1" si="0"/>
        <v>0</v>
      </c>
      <c r="P504" s="5" t="b">
        <f t="shared" ca="1" si="1"/>
        <v>1</v>
      </c>
      <c r="Q504" s="5"/>
      <c r="R504" s="5"/>
      <c r="S504" s="5"/>
      <c r="T504" s="5"/>
      <c r="U504" s="5"/>
      <c r="V504" s="5"/>
      <c r="W504" s="5"/>
      <c r="X504" s="5"/>
      <c r="Y504" s="5"/>
      <c r="Z504" s="5"/>
      <c r="AA504" s="5"/>
      <c r="AB504" s="5"/>
      <c r="AC504" s="5"/>
      <c r="AD504" s="5"/>
      <c r="AE504" s="5"/>
    </row>
    <row r="505" spans="1:31" ht="23.25" customHeight="1">
      <c r="A505" s="5" t="s">
        <v>13020</v>
      </c>
      <c r="B505" s="5" t="s">
        <v>20320</v>
      </c>
      <c r="C505" s="5" t="s">
        <v>170</v>
      </c>
      <c r="D505" s="5" t="s">
        <v>47</v>
      </c>
      <c r="E505" s="20" t="s">
        <v>45</v>
      </c>
      <c r="F505" s="7">
        <v>8</v>
      </c>
      <c r="G505" s="7">
        <v>15</v>
      </c>
      <c r="H505" s="5" t="s">
        <v>65</v>
      </c>
      <c r="I505" s="5" t="s">
        <v>108</v>
      </c>
      <c r="J505" s="5" t="s">
        <v>76</v>
      </c>
      <c r="K505" s="9" t="s">
        <v>47</v>
      </c>
      <c r="L505" s="5" t="s">
        <v>20322</v>
      </c>
      <c r="M505" s="5" t="s">
        <v>53</v>
      </c>
      <c r="N505" s="5" t="s">
        <v>55</v>
      </c>
      <c r="O505" s="5" t="b">
        <f t="shared" ca="1" si="0"/>
        <v>0</v>
      </c>
      <c r="P505" s="5" t="b">
        <f t="shared" ca="1" si="1"/>
        <v>1</v>
      </c>
      <c r="Q505" s="5"/>
      <c r="R505" s="5"/>
      <c r="S505" s="5"/>
      <c r="T505" s="5"/>
      <c r="U505" s="5"/>
      <c r="V505" s="5"/>
      <c r="W505" s="5"/>
      <c r="X505" s="5"/>
      <c r="Y505" s="5"/>
      <c r="Z505" s="5"/>
      <c r="AA505" s="5"/>
      <c r="AB505" s="5"/>
      <c r="AC505" s="5"/>
      <c r="AD505" s="5"/>
      <c r="AE505" s="5"/>
    </row>
    <row r="506" spans="1:31" ht="23.25" customHeight="1">
      <c r="A506" s="5" t="s">
        <v>7880</v>
      </c>
      <c r="B506" s="5" t="s">
        <v>20328</v>
      </c>
      <c r="C506" s="5" t="s">
        <v>27</v>
      </c>
      <c r="D506" s="5" t="s">
        <v>75</v>
      </c>
      <c r="E506" s="20" t="s">
        <v>29</v>
      </c>
      <c r="F506" s="7">
        <v>8</v>
      </c>
      <c r="G506" s="7">
        <v>10</v>
      </c>
      <c r="H506" s="5" t="s">
        <v>30</v>
      </c>
      <c r="I506" s="5" t="s">
        <v>31</v>
      </c>
      <c r="J506" s="5" t="s">
        <v>32</v>
      </c>
      <c r="K506" s="5" t="s">
        <v>20331</v>
      </c>
      <c r="L506" s="5" t="s">
        <v>20332</v>
      </c>
      <c r="M506" s="5" t="s">
        <v>37</v>
      </c>
      <c r="N506" s="5" t="s">
        <v>44</v>
      </c>
      <c r="O506" s="5" t="b">
        <f t="shared" ca="1" si="0"/>
        <v>0</v>
      </c>
      <c r="P506" s="5" t="b">
        <f t="shared" ca="1" si="1"/>
        <v>1</v>
      </c>
      <c r="Q506" s="5"/>
      <c r="R506" s="5"/>
      <c r="S506" s="5"/>
      <c r="T506" s="5"/>
      <c r="U506" s="5"/>
      <c r="V506" s="5"/>
      <c r="W506" s="5"/>
      <c r="X506" s="5"/>
      <c r="Y506" s="5"/>
      <c r="Z506" s="5"/>
      <c r="AA506" s="5"/>
      <c r="AB506" s="5"/>
      <c r="AC506" s="5"/>
      <c r="AD506" s="5"/>
      <c r="AE506" s="5"/>
    </row>
    <row r="507" spans="1:31" ht="23.25" customHeight="1">
      <c r="A507" s="5" t="s">
        <v>20333</v>
      </c>
      <c r="B507" s="5" t="s">
        <v>5907</v>
      </c>
      <c r="C507" s="5" t="s">
        <v>41</v>
      </c>
      <c r="D507" s="5" t="s">
        <v>169</v>
      </c>
      <c r="E507" s="20" t="s">
        <v>29</v>
      </c>
      <c r="F507" s="7">
        <v>8</v>
      </c>
      <c r="G507" s="7">
        <v>10</v>
      </c>
      <c r="H507" s="5" t="s">
        <v>30</v>
      </c>
      <c r="I507" s="5" t="s">
        <v>31</v>
      </c>
      <c r="J507" s="5" t="s">
        <v>110</v>
      </c>
      <c r="K507" s="5" t="s">
        <v>20335</v>
      </c>
      <c r="L507" s="5" t="s">
        <v>20336</v>
      </c>
      <c r="M507" s="5" t="s">
        <v>53</v>
      </c>
      <c r="N507" s="5" t="s">
        <v>55</v>
      </c>
      <c r="O507" s="5" t="b">
        <f t="shared" ca="1" si="0"/>
        <v>0</v>
      </c>
      <c r="P507" s="5" t="b">
        <f t="shared" ca="1" si="1"/>
        <v>1</v>
      </c>
      <c r="Q507" s="5"/>
      <c r="R507" s="5"/>
      <c r="S507" s="5"/>
      <c r="T507" s="5"/>
      <c r="U507" s="5"/>
      <c r="V507" s="5"/>
      <c r="W507" s="5"/>
      <c r="X507" s="5"/>
      <c r="Y507" s="5"/>
      <c r="Z507" s="5"/>
      <c r="AA507" s="5"/>
      <c r="AB507" s="5"/>
      <c r="AC507" s="5"/>
      <c r="AD507" s="5"/>
      <c r="AE507" s="5"/>
    </row>
    <row r="508" spans="1:31" ht="23.25" customHeight="1">
      <c r="A508" s="5" t="s">
        <v>2665</v>
      </c>
      <c r="B508" s="5" t="s">
        <v>19156</v>
      </c>
      <c r="C508" s="5" t="s">
        <v>20</v>
      </c>
      <c r="D508" s="5" t="s">
        <v>1173</v>
      </c>
      <c r="E508" s="20" t="s">
        <v>45</v>
      </c>
      <c r="F508" s="7">
        <v>8</v>
      </c>
      <c r="G508" s="7">
        <v>10</v>
      </c>
      <c r="H508" s="5" t="s">
        <v>30</v>
      </c>
      <c r="I508" s="5" t="s">
        <v>462</v>
      </c>
      <c r="J508" s="5" t="s">
        <v>3385</v>
      </c>
      <c r="K508" s="5" t="s">
        <v>19157</v>
      </c>
      <c r="L508" s="5" t="s">
        <v>19158</v>
      </c>
      <c r="M508" s="12" t="s">
        <v>47</v>
      </c>
      <c r="N508" s="5" t="s">
        <v>55</v>
      </c>
      <c r="O508" s="5" t="b">
        <f t="shared" ca="1" si="0"/>
        <v>0</v>
      </c>
      <c r="P508" s="5" t="b">
        <f t="shared" ca="1" si="1"/>
        <v>1</v>
      </c>
      <c r="Q508" s="5"/>
      <c r="R508" s="5"/>
      <c r="S508" s="5"/>
      <c r="T508" s="5"/>
      <c r="U508" s="5"/>
      <c r="V508" s="5"/>
      <c r="W508" s="5"/>
      <c r="X508" s="5"/>
      <c r="Y508" s="5"/>
      <c r="Z508" s="5"/>
      <c r="AA508" s="5"/>
      <c r="AB508" s="5"/>
      <c r="AC508" s="5"/>
      <c r="AD508" s="5"/>
      <c r="AE508" s="5"/>
    </row>
    <row r="509" spans="1:31" ht="23.25" customHeight="1">
      <c r="A509" s="5" t="s">
        <v>2660</v>
      </c>
      <c r="B509" s="5" t="s">
        <v>20349</v>
      </c>
      <c r="C509" s="5" t="s">
        <v>41</v>
      </c>
      <c r="D509" s="5" t="s">
        <v>94</v>
      </c>
      <c r="E509" s="20" t="s">
        <v>45</v>
      </c>
      <c r="F509" s="11">
        <v>8</v>
      </c>
      <c r="G509" s="11">
        <v>17</v>
      </c>
      <c r="H509" s="5" t="s">
        <v>96</v>
      </c>
      <c r="I509" s="5" t="s">
        <v>31</v>
      </c>
      <c r="J509" s="5" t="s">
        <v>824</v>
      </c>
      <c r="K509" s="5" t="s">
        <v>20351</v>
      </c>
      <c r="L509" s="5" t="s">
        <v>20352</v>
      </c>
      <c r="M509" s="5" t="s">
        <v>42</v>
      </c>
      <c r="N509" s="5" t="s">
        <v>55</v>
      </c>
      <c r="O509" s="5" t="b">
        <f t="shared" ca="1" si="0"/>
        <v>0</v>
      </c>
      <c r="P509" s="5" t="b">
        <f t="shared" ca="1" si="1"/>
        <v>1</v>
      </c>
      <c r="Q509" s="5"/>
      <c r="R509" s="5"/>
      <c r="S509" s="5"/>
      <c r="T509" s="5"/>
      <c r="U509" s="5"/>
      <c r="V509" s="5"/>
      <c r="W509" s="5"/>
      <c r="X509" s="5"/>
      <c r="Y509" s="5"/>
      <c r="Z509" s="5"/>
      <c r="AA509" s="5"/>
      <c r="AB509" s="5"/>
      <c r="AC509" s="5"/>
      <c r="AD509" s="5"/>
      <c r="AE509" s="5"/>
    </row>
    <row r="510" spans="1:31" ht="23.25" customHeight="1">
      <c r="A510" s="5" t="s">
        <v>20357</v>
      </c>
      <c r="B510" s="5" t="s">
        <v>13785</v>
      </c>
      <c r="C510" s="5" t="s">
        <v>170</v>
      </c>
      <c r="D510" s="5" t="s">
        <v>47</v>
      </c>
      <c r="E510" s="20" t="s">
        <v>29</v>
      </c>
      <c r="F510" s="7">
        <v>8</v>
      </c>
      <c r="G510" s="7">
        <v>10</v>
      </c>
      <c r="H510" s="5" t="s">
        <v>30</v>
      </c>
      <c r="I510" s="5" t="s">
        <v>125</v>
      </c>
      <c r="J510" s="5" t="s">
        <v>2426</v>
      </c>
      <c r="K510" s="5" t="s">
        <v>13786</v>
      </c>
      <c r="L510" s="5" t="s">
        <v>20360</v>
      </c>
      <c r="M510" s="5" t="s">
        <v>37</v>
      </c>
      <c r="N510" s="5" t="s">
        <v>405</v>
      </c>
      <c r="O510" s="5" t="b">
        <f t="shared" ca="1" si="0"/>
        <v>0</v>
      </c>
      <c r="P510" s="5" t="b">
        <f t="shared" ca="1" si="1"/>
        <v>1</v>
      </c>
      <c r="Q510" s="5"/>
      <c r="R510" s="5"/>
      <c r="S510" s="5"/>
      <c r="T510" s="5"/>
      <c r="U510" s="5"/>
      <c r="V510" s="5"/>
      <c r="W510" s="5"/>
      <c r="X510" s="5"/>
      <c r="Y510" s="5"/>
      <c r="Z510" s="5"/>
      <c r="AA510" s="5"/>
      <c r="AB510" s="5"/>
      <c r="AC510" s="5"/>
      <c r="AD510" s="5"/>
      <c r="AE510" s="5"/>
    </row>
    <row r="511" spans="1:31" ht="23.25" customHeight="1">
      <c r="A511" s="5" t="s">
        <v>10448</v>
      </c>
      <c r="B511" s="5" t="s">
        <v>10449</v>
      </c>
      <c r="C511" s="5" t="s">
        <v>170</v>
      </c>
      <c r="D511" s="5" t="s">
        <v>1475</v>
      </c>
      <c r="E511" s="20" t="s">
        <v>29</v>
      </c>
      <c r="F511" s="11">
        <v>8</v>
      </c>
      <c r="G511" s="11">
        <v>17</v>
      </c>
      <c r="H511" s="5" t="s">
        <v>96</v>
      </c>
      <c r="I511" s="5" t="s">
        <v>108</v>
      </c>
      <c r="J511" s="5" t="s">
        <v>10450</v>
      </c>
      <c r="K511" s="5" t="s">
        <v>10451</v>
      </c>
      <c r="L511" s="5" t="s">
        <v>10452</v>
      </c>
      <c r="M511" s="5" t="s">
        <v>37</v>
      </c>
      <c r="N511" s="5" t="s">
        <v>55</v>
      </c>
      <c r="O511" s="5" t="b">
        <f t="shared" ca="1" si="0"/>
        <v>0</v>
      </c>
      <c r="P511" s="5" t="b">
        <f t="shared" ca="1" si="1"/>
        <v>1</v>
      </c>
      <c r="Q511" s="5"/>
      <c r="R511" s="5"/>
      <c r="S511" s="5"/>
      <c r="T511" s="5"/>
      <c r="U511" s="5"/>
      <c r="V511" s="5"/>
      <c r="W511" s="5"/>
      <c r="X511" s="5"/>
      <c r="Y511" s="5"/>
      <c r="Z511" s="5"/>
      <c r="AA511" s="5"/>
      <c r="AB511" s="5"/>
      <c r="AC511" s="5"/>
      <c r="AD511" s="5"/>
      <c r="AE511" s="5"/>
    </row>
    <row r="512" spans="1:31" ht="23.25" customHeight="1">
      <c r="A512" s="5" t="s">
        <v>13338</v>
      </c>
      <c r="B512" s="5" t="s">
        <v>20375</v>
      </c>
      <c r="C512" s="5" t="s">
        <v>27</v>
      </c>
      <c r="D512" s="5" t="s">
        <v>80</v>
      </c>
      <c r="E512" s="20" t="s">
        <v>29</v>
      </c>
      <c r="F512" s="7">
        <v>8</v>
      </c>
      <c r="G512" s="7">
        <v>10</v>
      </c>
      <c r="H512" s="5" t="s">
        <v>30</v>
      </c>
      <c r="I512" s="5" t="s">
        <v>31</v>
      </c>
      <c r="J512" s="5" t="s">
        <v>6700</v>
      </c>
      <c r="K512" s="5" t="s">
        <v>20377</v>
      </c>
      <c r="L512" s="5" t="s">
        <v>20379</v>
      </c>
      <c r="M512" s="5" t="s">
        <v>37</v>
      </c>
      <c r="N512" s="5" t="s">
        <v>38</v>
      </c>
      <c r="O512" s="5" t="b">
        <f t="shared" ca="1" si="0"/>
        <v>0</v>
      </c>
      <c r="P512" s="5" t="b">
        <f t="shared" ca="1" si="1"/>
        <v>1</v>
      </c>
      <c r="Q512" s="5"/>
      <c r="R512" s="5"/>
      <c r="S512" s="5"/>
      <c r="T512" s="5"/>
      <c r="U512" s="5"/>
      <c r="V512" s="5"/>
      <c r="W512" s="5"/>
      <c r="X512" s="5"/>
      <c r="Y512" s="5"/>
      <c r="Z512" s="5"/>
      <c r="AA512" s="5"/>
      <c r="AB512" s="5"/>
      <c r="AC512" s="5"/>
      <c r="AD512" s="5"/>
      <c r="AE512" s="5"/>
    </row>
    <row r="513" spans="1:31" ht="23.25" customHeight="1">
      <c r="A513" s="5" t="s">
        <v>7521</v>
      </c>
      <c r="B513" s="5" t="s">
        <v>20384</v>
      </c>
      <c r="C513" s="5" t="s">
        <v>41</v>
      </c>
      <c r="D513" s="5" t="s">
        <v>47</v>
      </c>
      <c r="E513" s="20" t="s">
        <v>29</v>
      </c>
      <c r="F513" s="7">
        <v>8</v>
      </c>
      <c r="G513" s="7">
        <v>16</v>
      </c>
      <c r="H513" s="5" t="s">
        <v>478</v>
      </c>
      <c r="I513" s="5" t="s">
        <v>31</v>
      </c>
      <c r="J513" s="5" t="s">
        <v>110</v>
      </c>
      <c r="K513" s="5" t="s">
        <v>20386</v>
      </c>
      <c r="L513" s="5" t="s">
        <v>20387</v>
      </c>
      <c r="M513" s="5" t="s">
        <v>42</v>
      </c>
      <c r="N513" s="5" t="s">
        <v>55</v>
      </c>
      <c r="O513" s="5" t="b">
        <f t="shared" ca="1" si="0"/>
        <v>0</v>
      </c>
      <c r="P513" s="5" t="b">
        <f t="shared" ca="1" si="1"/>
        <v>1</v>
      </c>
      <c r="Q513" s="5"/>
      <c r="R513" s="5"/>
      <c r="S513" s="5"/>
      <c r="T513" s="5"/>
      <c r="U513" s="5"/>
      <c r="V513" s="5"/>
      <c r="W513" s="5"/>
      <c r="X513" s="5"/>
      <c r="Y513" s="5"/>
      <c r="Z513" s="5"/>
      <c r="AA513" s="5"/>
      <c r="AB513" s="5"/>
      <c r="AC513" s="5"/>
      <c r="AD513" s="5"/>
      <c r="AE513" s="5"/>
    </row>
    <row r="514" spans="1:31" ht="23.25" customHeight="1">
      <c r="A514" s="5" t="s">
        <v>9918</v>
      </c>
      <c r="B514" s="5" t="s">
        <v>20391</v>
      </c>
      <c r="C514" s="5" t="s">
        <v>41</v>
      </c>
      <c r="D514" s="5" t="s">
        <v>94</v>
      </c>
      <c r="E514" s="20" t="s">
        <v>29</v>
      </c>
      <c r="F514" s="7">
        <v>8</v>
      </c>
      <c r="G514" s="7">
        <v>12</v>
      </c>
      <c r="H514" s="5" t="s">
        <v>852</v>
      </c>
      <c r="I514" s="5" t="s">
        <v>125</v>
      </c>
      <c r="J514" s="5" t="s">
        <v>947</v>
      </c>
      <c r="K514" s="5" t="s">
        <v>20394</v>
      </c>
      <c r="L514" s="5" t="s">
        <v>20395</v>
      </c>
      <c r="M514" s="5" t="s">
        <v>37</v>
      </c>
      <c r="N514" s="5" t="s">
        <v>55</v>
      </c>
      <c r="O514" s="5" t="b">
        <f t="shared" ca="1" si="0"/>
        <v>0</v>
      </c>
      <c r="P514" s="5" t="b">
        <f t="shared" ca="1" si="1"/>
        <v>1</v>
      </c>
      <c r="Q514" s="5"/>
      <c r="R514" s="5"/>
      <c r="S514" s="5"/>
      <c r="T514" s="5"/>
      <c r="U514" s="5"/>
      <c r="V514" s="5"/>
      <c r="W514" s="5"/>
      <c r="X514" s="5"/>
      <c r="Y514" s="5"/>
      <c r="Z514" s="5"/>
      <c r="AA514" s="5"/>
      <c r="AB514" s="5"/>
      <c r="AC514" s="5"/>
      <c r="AD514" s="5"/>
      <c r="AE514" s="5"/>
    </row>
    <row r="515" spans="1:31" ht="23.25" customHeight="1">
      <c r="A515" s="5" t="s">
        <v>20398</v>
      </c>
      <c r="B515" s="5" t="s">
        <v>20399</v>
      </c>
      <c r="C515" s="5" t="s">
        <v>170</v>
      </c>
      <c r="D515" s="5" t="s">
        <v>390</v>
      </c>
      <c r="E515" s="20" t="s">
        <v>45</v>
      </c>
      <c r="F515" s="7">
        <v>8</v>
      </c>
      <c r="G515" s="7">
        <v>12</v>
      </c>
      <c r="H515" s="5" t="s">
        <v>852</v>
      </c>
      <c r="I515" s="5" t="s">
        <v>108</v>
      </c>
      <c r="J515" s="5" t="s">
        <v>117</v>
      </c>
      <c r="K515" s="5" t="s">
        <v>20400</v>
      </c>
      <c r="L515" s="5" t="s">
        <v>20401</v>
      </c>
      <c r="M515" s="5" t="s">
        <v>53</v>
      </c>
      <c r="N515" s="5" t="s">
        <v>55</v>
      </c>
      <c r="O515" s="5" t="b">
        <f t="shared" ca="1" si="0"/>
        <v>0</v>
      </c>
      <c r="P515" s="5" t="b">
        <f t="shared" ca="1" si="1"/>
        <v>1</v>
      </c>
      <c r="Q515" s="5"/>
      <c r="R515" s="5"/>
      <c r="S515" s="5"/>
      <c r="T515" s="5"/>
      <c r="U515" s="5"/>
      <c r="V515" s="5"/>
      <c r="W515" s="5"/>
      <c r="X515" s="5"/>
      <c r="Y515" s="5"/>
      <c r="Z515" s="5"/>
      <c r="AA515" s="5"/>
      <c r="AB515" s="5"/>
      <c r="AC515" s="5"/>
      <c r="AD515" s="5"/>
      <c r="AE515" s="5"/>
    </row>
    <row r="516" spans="1:31" ht="23.25" customHeight="1">
      <c r="A516" s="5" t="s">
        <v>1304</v>
      </c>
      <c r="B516" s="5" t="s">
        <v>1669</v>
      </c>
      <c r="C516" s="5" t="s">
        <v>41</v>
      </c>
      <c r="D516" s="5" t="s">
        <v>94</v>
      </c>
      <c r="E516" s="20" t="s">
        <v>29</v>
      </c>
      <c r="F516" s="7">
        <v>8</v>
      </c>
      <c r="G516" s="7">
        <v>15</v>
      </c>
      <c r="H516" s="5" t="s">
        <v>65</v>
      </c>
      <c r="I516" s="5" t="s">
        <v>125</v>
      </c>
      <c r="J516" s="5" t="s">
        <v>106</v>
      </c>
      <c r="K516" s="5" t="s">
        <v>1673</v>
      </c>
      <c r="L516" s="5" t="s">
        <v>1675</v>
      </c>
      <c r="M516" s="5" t="s">
        <v>37</v>
      </c>
      <c r="N516" s="5" t="s">
        <v>237</v>
      </c>
      <c r="O516" s="5" t="b">
        <f t="shared" ca="1" si="0"/>
        <v>0</v>
      </c>
      <c r="P516" s="5" t="b">
        <f t="shared" ca="1" si="1"/>
        <v>1</v>
      </c>
      <c r="Q516" s="5"/>
      <c r="R516" s="5"/>
      <c r="S516" s="5"/>
      <c r="T516" s="5"/>
      <c r="U516" s="5"/>
      <c r="V516" s="5"/>
      <c r="W516" s="5"/>
      <c r="X516" s="5"/>
      <c r="Y516" s="5"/>
      <c r="Z516" s="5"/>
      <c r="AA516" s="5"/>
      <c r="AB516" s="5"/>
      <c r="AC516" s="5"/>
      <c r="AD516" s="5"/>
      <c r="AE516" s="5"/>
    </row>
    <row r="517" spans="1:31" ht="23.25" customHeight="1">
      <c r="A517" s="5" t="s">
        <v>7521</v>
      </c>
      <c r="B517" s="5" t="s">
        <v>20413</v>
      </c>
      <c r="C517" s="5" t="s">
        <v>20</v>
      </c>
      <c r="D517" s="5" t="s">
        <v>296</v>
      </c>
      <c r="E517" s="20" t="s">
        <v>45</v>
      </c>
      <c r="F517" s="7">
        <v>8</v>
      </c>
      <c r="G517" s="7">
        <v>15</v>
      </c>
      <c r="H517" s="5" t="s">
        <v>65</v>
      </c>
      <c r="I517" s="5" t="s">
        <v>31</v>
      </c>
      <c r="J517" s="5" t="s">
        <v>252</v>
      </c>
      <c r="K517" s="5" t="s">
        <v>20414</v>
      </c>
      <c r="L517" s="5" t="s">
        <v>20415</v>
      </c>
      <c r="M517" s="5" t="s">
        <v>167</v>
      </c>
      <c r="N517" s="5" t="s">
        <v>55</v>
      </c>
      <c r="O517" s="5" t="b">
        <f t="shared" ca="1" si="0"/>
        <v>0</v>
      </c>
      <c r="P517" s="5" t="b">
        <f t="shared" ca="1" si="1"/>
        <v>1</v>
      </c>
      <c r="Q517" s="5"/>
      <c r="R517" s="5"/>
      <c r="S517" s="5"/>
      <c r="T517" s="5"/>
      <c r="U517" s="5"/>
      <c r="V517" s="5"/>
      <c r="W517" s="5"/>
      <c r="X517" s="5"/>
      <c r="Y517" s="5"/>
      <c r="Z517" s="5"/>
      <c r="AA517" s="5"/>
      <c r="AB517" s="5"/>
      <c r="AC517" s="5"/>
      <c r="AD517" s="5"/>
      <c r="AE517" s="5"/>
    </row>
    <row r="518" spans="1:31" ht="23.25" customHeight="1">
      <c r="A518" s="5" t="s">
        <v>20419</v>
      </c>
      <c r="B518" s="5" t="s">
        <v>6246</v>
      </c>
      <c r="C518" s="5" t="s">
        <v>41</v>
      </c>
      <c r="D518" s="5" t="s">
        <v>874</v>
      </c>
      <c r="E518" s="20" t="s">
        <v>29</v>
      </c>
      <c r="F518" s="7">
        <v>8</v>
      </c>
      <c r="G518" s="7">
        <v>18</v>
      </c>
      <c r="H518" s="5" t="s">
        <v>1310</v>
      </c>
      <c r="I518" s="5" t="s">
        <v>66</v>
      </c>
      <c r="J518" s="5" t="s">
        <v>4617</v>
      </c>
      <c r="K518" s="5" t="s">
        <v>16250</v>
      </c>
      <c r="L518" s="5" t="s">
        <v>20422</v>
      </c>
      <c r="M518" s="5" t="s">
        <v>42</v>
      </c>
      <c r="N518" s="5" t="s">
        <v>405</v>
      </c>
      <c r="O518" s="5" t="b">
        <f t="shared" ca="1" si="0"/>
        <v>0</v>
      </c>
      <c r="P518" s="5" t="b">
        <f t="shared" ca="1" si="1"/>
        <v>1</v>
      </c>
      <c r="Q518" s="5"/>
      <c r="R518" s="5"/>
      <c r="S518" s="5"/>
      <c r="T518" s="5"/>
      <c r="U518" s="5"/>
      <c r="V518" s="5"/>
      <c r="W518" s="5"/>
      <c r="X518" s="5"/>
      <c r="Y518" s="5"/>
      <c r="Z518" s="5"/>
      <c r="AA518" s="5"/>
      <c r="AB518" s="5"/>
      <c r="AC518" s="5"/>
      <c r="AD518" s="5"/>
      <c r="AE518" s="5"/>
    </row>
    <row r="519" spans="1:31" ht="23.25" customHeight="1">
      <c r="A519" s="5" t="s">
        <v>14191</v>
      </c>
      <c r="B519" s="5" t="s">
        <v>20427</v>
      </c>
      <c r="C519" s="5" t="s">
        <v>41</v>
      </c>
      <c r="D519" s="5" t="s">
        <v>874</v>
      </c>
      <c r="E519" s="20" t="s">
        <v>29</v>
      </c>
      <c r="F519" s="7">
        <v>8</v>
      </c>
      <c r="G519" s="7">
        <v>15</v>
      </c>
      <c r="H519" s="5" t="s">
        <v>65</v>
      </c>
      <c r="I519" s="5" t="s">
        <v>125</v>
      </c>
      <c r="J519" s="5" t="s">
        <v>273</v>
      </c>
      <c r="K519" s="5" t="s">
        <v>20429</v>
      </c>
      <c r="L519" s="5" t="s">
        <v>20430</v>
      </c>
      <c r="M519" s="5" t="s">
        <v>53</v>
      </c>
      <c r="N519" s="5" t="s">
        <v>55</v>
      </c>
      <c r="O519" s="5" t="b">
        <f t="shared" ca="1" si="0"/>
        <v>0</v>
      </c>
      <c r="P519" s="5" t="b">
        <f t="shared" ca="1" si="1"/>
        <v>1</v>
      </c>
      <c r="Q519" s="5"/>
      <c r="R519" s="5"/>
      <c r="S519" s="5"/>
      <c r="T519" s="5"/>
      <c r="U519" s="5"/>
      <c r="V519" s="5"/>
      <c r="W519" s="5"/>
      <c r="X519" s="5"/>
      <c r="Y519" s="5"/>
      <c r="Z519" s="5"/>
      <c r="AA519" s="5"/>
      <c r="AB519" s="5"/>
      <c r="AC519" s="5"/>
      <c r="AD519" s="5"/>
      <c r="AE519" s="5"/>
    </row>
    <row r="520" spans="1:31" ht="23.25" customHeight="1">
      <c r="A520" s="5" t="s">
        <v>9131</v>
      </c>
      <c r="B520" s="5" t="s">
        <v>20440</v>
      </c>
      <c r="C520" s="5" t="s">
        <v>41</v>
      </c>
      <c r="D520" s="5" t="s">
        <v>94</v>
      </c>
      <c r="E520" s="20" t="s">
        <v>45</v>
      </c>
      <c r="F520" s="7">
        <v>8</v>
      </c>
      <c r="G520" s="7">
        <v>13</v>
      </c>
      <c r="H520" s="5" t="s">
        <v>107</v>
      </c>
      <c r="I520" s="5" t="s">
        <v>31</v>
      </c>
      <c r="J520" s="5" t="s">
        <v>430</v>
      </c>
      <c r="K520" s="5" t="s">
        <v>20441</v>
      </c>
      <c r="L520" s="5" t="s">
        <v>20442</v>
      </c>
      <c r="M520" s="5" t="s">
        <v>53</v>
      </c>
      <c r="N520" s="5" t="s">
        <v>44</v>
      </c>
      <c r="O520" s="5" t="b">
        <f t="shared" ca="1" si="0"/>
        <v>0</v>
      </c>
      <c r="P520" s="5" t="b">
        <f t="shared" ca="1" si="1"/>
        <v>1</v>
      </c>
      <c r="Q520" s="5"/>
      <c r="R520" s="5"/>
      <c r="S520" s="5"/>
      <c r="T520" s="5"/>
      <c r="U520" s="5"/>
      <c r="V520" s="5"/>
      <c r="W520" s="5"/>
      <c r="X520" s="5"/>
      <c r="Y520" s="5"/>
      <c r="Z520" s="5"/>
      <c r="AA520" s="5"/>
      <c r="AB520" s="5"/>
      <c r="AC520" s="5"/>
      <c r="AD520" s="5"/>
      <c r="AE520" s="5"/>
    </row>
    <row r="521" spans="1:31" ht="23.25" customHeight="1">
      <c r="A521" s="5" t="s">
        <v>2665</v>
      </c>
      <c r="B521" s="5" t="s">
        <v>5828</v>
      </c>
      <c r="C521" s="5" t="s">
        <v>20</v>
      </c>
      <c r="D521" s="5" t="s">
        <v>2637</v>
      </c>
      <c r="E521" s="20" t="s">
        <v>45</v>
      </c>
      <c r="F521" s="7">
        <v>8</v>
      </c>
      <c r="G521" s="7">
        <v>10</v>
      </c>
      <c r="H521" s="5" t="s">
        <v>30</v>
      </c>
      <c r="I521" s="5" t="s">
        <v>31</v>
      </c>
      <c r="J521" s="5" t="s">
        <v>479</v>
      </c>
      <c r="K521" s="5" t="s">
        <v>20446</v>
      </c>
      <c r="L521" s="5" t="s">
        <v>20447</v>
      </c>
      <c r="M521" s="5" t="s">
        <v>100</v>
      </c>
      <c r="N521" s="5" t="s">
        <v>38</v>
      </c>
      <c r="O521" s="5" t="b">
        <f t="shared" ca="1" si="0"/>
        <v>0</v>
      </c>
      <c r="P521" s="5" t="b">
        <f t="shared" ca="1" si="1"/>
        <v>1</v>
      </c>
      <c r="Q521" s="5"/>
      <c r="R521" s="5"/>
      <c r="S521" s="5"/>
      <c r="T521" s="5"/>
      <c r="U521" s="5"/>
      <c r="V521" s="5"/>
      <c r="W521" s="5"/>
      <c r="X521" s="5"/>
      <c r="Y521" s="5"/>
      <c r="Z521" s="5"/>
      <c r="AA521" s="5"/>
      <c r="AB521" s="5"/>
      <c r="AC521" s="5"/>
      <c r="AD521" s="5"/>
      <c r="AE521" s="5"/>
    </row>
    <row r="522" spans="1:31" ht="23.25" customHeight="1">
      <c r="A522" s="5" t="s">
        <v>20453</v>
      </c>
      <c r="B522" s="5" t="s">
        <v>20454</v>
      </c>
      <c r="C522" s="5" t="s">
        <v>41</v>
      </c>
      <c r="D522" s="5" t="s">
        <v>94</v>
      </c>
      <c r="E522" s="20" t="s">
        <v>29</v>
      </c>
      <c r="F522" s="7">
        <v>8</v>
      </c>
      <c r="G522" s="7">
        <v>15</v>
      </c>
      <c r="H522" s="5" t="s">
        <v>65</v>
      </c>
      <c r="I522" s="5" t="s">
        <v>108</v>
      </c>
      <c r="J522" s="5" t="s">
        <v>48</v>
      </c>
      <c r="K522" s="5" t="s">
        <v>20456</v>
      </c>
      <c r="L522" s="5" t="s">
        <v>20457</v>
      </c>
      <c r="M522" s="5" t="s">
        <v>37</v>
      </c>
      <c r="N522" s="5" t="s">
        <v>55</v>
      </c>
      <c r="O522" s="5" t="b">
        <f t="shared" ca="1" si="0"/>
        <v>0</v>
      </c>
      <c r="P522" s="5" t="b">
        <f t="shared" ca="1" si="1"/>
        <v>1</v>
      </c>
      <c r="Q522" s="5"/>
      <c r="R522" s="5"/>
      <c r="S522" s="5"/>
      <c r="T522" s="5"/>
      <c r="U522" s="5"/>
      <c r="V522" s="5"/>
      <c r="W522" s="5"/>
      <c r="X522" s="5"/>
      <c r="Y522" s="5"/>
      <c r="Z522" s="5"/>
      <c r="AA522" s="5"/>
      <c r="AB522" s="5"/>
      <c r="AC522" s="5"/>
      <c r="AD522" s="5"/>
      <c r="AE522" s="5"/>
    </row>
    <row r="523" spans="1:31" ht="23.25" customHeight="1">
      <c r="A523" s="5" t="s">
        <v>7521</v>
      </c>
      <c r="B523" s="5" t="s">
        <v>20463</v>
      </c>
      <c r="C523" s="5" t="s">
        <v>41</v>
      </c>
      <c r="D523" s="5" t="s">
        <v>114</v>
      </c>
      <c r="E523" s="20" t="s">
        <v>29</v>
      </c>
      <c r="F523" s="7">
        <v>8</v>
      </c>
      <c r="G523" s="7">
        <v>10</v>
      </c>
      <c r="H523" s="5" t="s">
        <v>30</v>
      </c>
      <c r="I523" s="5" t="s">
        <v>31</v>
      </c>
      <c r="J523" s="5" t="s">
        <v>57</v>
      </c>
      <c r="K523" s="5" t="s">
        <v>20465</v>
      </c>
      <c r="L523" s="5" t="s">
        <v>20466</v>
      </c>
      <c r="M523" s="5" t="s">
        <v>53</v>
      </c>
      <c r="N523" s="5" t="s">
        <v>55</v>
      </c>
      <c r="O523" s="5" t="b">
        <f t="shared" ca="1" si="0"/>
        <v>0</v>
      </c>
      <c r="P523" s="5" t="b">
        <f t="shared" ca="1" si="1"/>
        <v>1</v>
      </c>
      <c r="Q523" s="5"/>
      <c r="R523" s="5"/>
      <c r="S523" s="5"/>
      <c r="T523" s="5"/>
      <c r="U523" s="5"/>
      <c r="V523" s="5"/>
      <c r="W523" s="5"/>
      <c r="X523" s="5"/>
      <c r="Y523" s="5"/>
      <c r="Z523" s="5"/>
      <c r="AA523" s="5"/>
      <c r="AB523" s="5"/>
      <c r="AC523" s="5"/>
      <c r="AD523" s="5"/>
      <c r="AE523" s="5"/>
    </row>
    <row r="524" spans="1:31" ht="23.25" customHeight="1">
      <c r="A524" s="5" t="s">
        <v>7521</v>
      </c>
      <c r="B524" s="5" t="s">
        <v>20470</v>
      </c>
      <c r="C524" s="5" t="s">
        <v>170</v>
      </c>
      <c r="D524" s="5" t="s">
        <v>390</v>
      </c>
      <c r="E524" s="20" t="s">
        <v>29</v>
      </c>
      <c r="F524" s="7">
        <v>8</v>
      </c>
      <c r="G524" s="7">
        <v>15</v>
      </c>
      <c r="H524" s="5" t="s">
        <v>65</v>
      </c>
      <c r="I524" s="5" t="s">
        <v>108</v>
      </c>
      <c r="J524" s="5" t="s">
        <v>13420</v>
      </c>
      <c r="K524" s="5" t="s">
        <v>20473</v>
      </c>
      <c r="L524" s="5" t="s">
        <v>20474</v>
      </c>
      <c r="M524" s="5" t="s">
        <v>42</v>
      </c>
      <c r="N524" s="5" t="s">
        <v>55</v>
      </c>
      <c r="O524" s="5" t="b">
        <f t="shared" ca="1" si="0"/>
        <v>0</v>
      </c>
      <c r="P524" s="5" t="b">
        <f t="shared" ca="1" si="1"/>
        <v>1</v>
      </c>
      <c r="Q524" s="5"/>
      <c r="R524" s="5"/>
      <c r="S524" s="5"/>
      <c r="T524" s="5"/>
      <c r="U524" s="5"/>
      <c r="V524" s="5"/>
      <c r="W524" s="5"/>
      <c r="X524" s="5"/>
      <c r="Y524" s="5"/>
      <c r="Z524" s="5"/>
      <c r="AA524" s="5"/>
      <c r="AB524" s="5"/>
      <c r="AC524" s="5"/>
      <c r="AD524" s="5"/>
      <c r="AE524" s="5"/>
    </row>
    <row r="525" spans="1:31" ht="23.25" customHeight="1">
      <c r="A525" s="5" t="s">
        <v>19095</v>
      </c>
      <c r="B525" s="5" t="s">
        <v>19096</v>
      </c>
      <c r="C525" s="5" t="s">
        <v>41</v>
      </c>
      <c r="D525" s="5" t="s">
        <v>94</v>
      </c>
      <c r="E525" s="20" t="s">
        <v>29</v>
      </c>
      <c r="F525" s="7">
        <v>8</v>
      </c>
      <c r="G525" s="7">
        <v>15</v>
      </c>
      <c r="H525" s="5" t="s">
        <v>65</v>
      </c>
      <c r="I525" s="7" t="s">
        <v>24</v>
      </c>
      <c r="J525" s="5" t="s">
        <v>76</v>
      </c>
      <c r="K525" s="5" t="s">
        <v>19098</v>
      </c>
      <c r="L525" s="5" t="s">
        <v>19099</v>
      </c>
      <c r="M525" s="5" t="s">
        <v>53</v>
      </c>
      <c r="N525" s="5" t="s">
        <v>55</v>
      </c>
      <c r="O525" s="5" t="b">
        <f t="shared" ca="1" si="0"/>
        <v>0</v>
      </c>
      <c r="P525" s="5" t="b">
        <f t="shared" ca="1" si="1"/>
        <v>1</v>
      </c>
      <c r="Q525" s="5"/>
      <c r="R525" s="5"/>
      <c r="S525" s="5"/>
      <c r="T525" s="5"/>
      <c r="U525" s="5"/>
      <c r="V525" s="5"/>
      <c r="W525" s="5"/>
      <c r="X525" s="5"/>
      <c r="Y525" s="5"/>
      <c r="Z525" s="5"/>
      <c r="AA525" s="5"/>
      <c r="AB525" s="5"/>
      <c r="AC525" s="5"/>
      <c r="AD525" s="5"/>
      <c r="AE525" s="5"/>
    </row>
    <row r="526" spans="1:31" ht="23.25" customHeight="1">
      <c r="A526" s="5" t="s">
        <v>20482</v>
      </c>
      <c r="B526" s="5" t="s">
        <v>20483</v>
      </c>
      <c r="C526" s="5" t="s">
        <v>20</v>
      </c>
      <c r="D526" s="5" t="s">
        <v>21</v>
      </c>
      <c r="E526" s="20" t="s">
        <v>45</v>
      </c>
      <c r="F526" s="7">
        <v>8</v>
      </c>
      <c r="G526" s="7">
        <v>10</v>
      </c>
      <c r="H526" s="5" t="s">
        <v>30</v>
      </c>
      <c r="I526" s="5" t="s">
        <v>66</v>
      </c>
      <c r="J526" s="5" t="s">
        <v>6154</v>
      </c>
      <c r="K526" s="5" t="s">
        <v>20484</v>
      </c>
      <c r="L526" s="5" t="s">
        <v>20485</v>
      </c>
      <c r="M526" s="5" t="s">
        <v>167</v>
      </c>
      <c r="N526" s="5" t="s">
        <v>55</v>
      </c>
      <c r="O526" s="5" t="b">
        <f t="shared" ca="1" si="0"/>
        <v>0</v>
      </c>
      <c r="P526" s="5" t="b">
        <f t="shared" ca="1" si="1"/>
        <v>1</v>
      </c>
      <c r="Q526" s="5"/>
      <c r="R526" s="5"/>
      <c r="S526" s="5"/>
      <c r="T526" s="5"/>
      <c r="U526" s="5"/>
      <c r="V526" s="5"/>
      <c r="W526" s="5"/>
      <c r="X526" s="5"/>
      <c r="Y526" s="5"/>
      <c r="Z526" s="5"/>
      <c r="AA526" s="5"/>
      <c r="AB526" s="5"/>
      <c r="AC526" s="5"/>
      <c r="AD526" s="5"/>
      <c r="AE526" s="5"/>
    </row>
    <row r="527" spans="1:31" ht="23.25" customHeight="1">
      <c r="A527" s="5" t="s">
        <v>13276</v>
      </c>
      <c r="B527" s="5" t="s">
        <v>20491</v>
      </c>
      <c r="C527" s="5" t="s">
        <v>170</v>
      </c>
      <c r="D527" s="5" t="s">
        <v>47</v>
      </c>
      <c r="E527" s="20" t="s">
        <v>45</v>
      </c>
      <c r="F527" s="7">
        <v>8</v>
      </c>
      <c r="G527" s="7">
        <v>10</v>
      </c>
      <c r="H527" s="5" t="s">
        <v>30</v>
      </c>
      <c r="I527" s="5" t="s">
        <v>108</v>
      </c>
      <c r="J527" s="5" t="s">
        <v>48</v>
      </c>
      <c r="K527" s="5" t="s">
        <v>20494</v>
      </c>
      <c r="L527" s="5" t="s">
        <v>20495</v>
      </c>
      <c r="M527" s="5" t="s">
        <v>53</v>
      </c>
      <c r="N527" s="5" t="s">
        <v>55</v>
      </c>
      <c r="O527" s="5" t="b">
        <f t="shared" ca="1" si="0"/>
        <v>0</v>
      </c>
      <c r="P527" s="5" t="b">
        <f t="shared" ca="1" si="1"/>
        <v>1</v>
      </c>
      <c r="Q527" s="5"/>
      <c r="R527" s="5"/>
      <c r="S527" s="5"/>
      <c r="T527" s="5"/>
      <c r="U527" s="5"/>
      <c r="V527" s="5"/>
      <c r="W527" s="5"/>
      <c r="X527" s="5"/>
      <c r="Y527" s="5"/>
      <c r="Z527" s="5"/>
      <c r="AA527" s="5"/>
      <c r="AB527" s="5"/>
      <c r="AC527" s="5"/>
      <c r="AD527" s="5"/>
      <c r="AE527" s="5"/>
    </row>
    <row r="528" spans="1:31" ht="23.25" customHeight="1">
      <c r="A528" s="5" t="s">
        <v>9556</v>
      </c>
      <c r="B528" s="5" t="s">
        <v>10727</v>
      </c>
      <c r="C528" s="5" t="s">
        <v>41</v>
      </c>
      <c r="D528" s="5" t="s">
        <v>169</v>
      </c>
      <c r="E528" s="20" t="s">
        <v>29</v>
      </c>
      <c r="F528" s="7">
        <v>9</v>
      </c>
      <c r="G528" s="7">
        <v>15</v>
      </c>
      <c r="H528" s="5" t="s">
        <v>920</v>
      </c>
      <c r="I528" s="5" t="s">
        <v>125</v>
      </c>
      <c r="J528" s="5" t="s">
        <v>213</v>
      </c>
      <c r="K528" s="5" t="s">
        <v>10730</v>
      </c>
      <c r="L528" s="5" t="s">
        <v>10732</v>
      </c>
      <c r="M528" s="5" t="s">
        <v>53</v>
      </c>
      <c r="N528" s="5" t="s">
        <v>55</v>
      </c>
      <c r="O528" s="5" t="b">
        <f t="shared" ca="1" si="0"/>
        <v>0</v>
      </c>
      <c r="P528" s="5" t="b">
        <f t="shared" ca="1" si="1"/>
        <v>1</v>
      </c>
      <c r="Q528" s="5"/>
      <c r="R528" s="5"/>
      <c r="S528" s="5"/>
      <c r="T528" s="5"/>
      <c r="U528" s="5"/>
      <c r="V528" s="5"/>
      <c r="W528" s="5"/>
      <c r="X528" s="5"/>
      <c r="Y528" s="5"/>
      <c r="Z528" s="5"/>
      <c r="AA528" s="5"/>
      <c r="AB528" s="5"/>
      <c r="AC528" s="5"/>
      <c r="AD528" s="5"/>
      <c r="AE528" s="5"/>
    </row>
    <row r="529" spans="1:31" ht="23.25" customHeight="1">
      <c r="A529" s="5" t="s">
        <v>13383</v>
      </c>
      <c r="B529" s="5" t="s">
        <v>13384</v>
      </c>
      <c r="C529" s="5" t="s">
        <v>41</v>
      </c>
      <c r="D529" s="5" t="s">
        <v>94</v>
      </c>
      <c r="E529" s="20" t="s">
        <v>29</v>
      </c>
      <c r="F529" s="7">
        <v>9</v>
      </c>
      <c r="G529" s="7">
        <v>15</v>
      </c>
      <c r="H529" s="5" t="s">
        <v>920</v>
      </c>
      <c r="I529" s="5" t="s">
        <v>31</v>
      </c>
      <c r="J529" s="5" t="s">
        <v>13385</v>
      </c>
      <c r="K529" s="5" t="s">
        <v>13386</v>
      </c>
      <c r="L529" s="5" t="s">
        <v>13387</v>
      </c>
      <c r="M529" s="5" t="s">
        <v>42</v>
      </c>
      <c r="N529" s="5" t="s">
        <v>237</v>
      </c>
      <c r="O529" s="5" t="b">
        <f t="shared" ca="1" si="0"/>
        <v>0</v>
      </c>
      <c r="P529" s="5" t="b">
        <f t="shared" ca="1" si="1"/>
        <v>1</v>
      </c>
      <c r="Q529" s="5"/>
      <c r="R529" s="5"/>
      <c r="S529" s="5"/>
      <c r="T529" s="5"/>
      <c r="U529" s="5"/>
      <c r="V529" s="5"/>
      <c r="W529" s="5"/>
      <c r="X529" s="5"/>
      <c r="Y529" s="5"/>
      <c r="Z529" s="5"/>
      <c r="AA529" s="5"/>
      <c r="AB529" s="5"/>
      <c r="AC529" s="5"/>
      <c r="AD529" s="5"/>
      <c r="AE529" s="5"/>
    </row>
    <row r="530" spans="1:31" ht="23.25" customHeight="1">
      <c r="A530" s="5" t="s">
        <v>10839</v>
      </c>
      <c r="B530" s="5" t="s">
        <v>12789</v>
      </c>
      <c r="C530" s="5" t="s">
        <v>41</v>
      </c>
      <c r="D530" s="5" t="s">
        <v>94</v>
      </c>
      <c r="E530" s="20" t="s">
        <v>29</v>
      </c>
      <c r="F530" s="7">
        <v>9</v>
      </c>
      <c r="G530" s="7">
        <v>15</v>
      </c>
      <c r="H530" s="5" t="s">
        <v>920</v>
      </c>
      <c r="I530" s="5" t="s">
        <v>108</v>
      </c>
      <c r="J530" s="5" t="s">
        <v>76</v>
      </c>
      <c r="K530" s="5" t="s">
        <v>13371</v>
      </c>
      <c r="L530" s="5" t="s">
        <v>13372</v>
      </c>
      <c r="M530" s="5" t="s">
        <v>53</v>
      </c>
      <c r="N530" s="5" t="s">
        <v>55</v>
      </c>
      <c r="O530" s="5" t="b">
        <f t="shared" ca="1" si="0"/>
        <v>0</v>
      </c>
      <c r="P530" s="5" t="b">
        <f t="shared" ca="1" si="1"/>
        <v>1</v>
      </c>
      <c r="Q530" s="5"/>
      <c r="R530" s="5"/>
      <c r="S530" s="5"/>
      <c r="T530" s="5"/>
      <c r="U530" s="5"/>
      <c r="V530" s="5"/>
      <c r="W530" s="5"/>
      <c r="X530" s="5"/>
      <c r="Y530" s="5"/>
      <c r="Z530" s="5"/>
      <c r="AA530" s="5"/>
      <c r="AB530" s="5"/>
      <c r="AC530" s="5"/>
      <c r="AD530" s="5"/>
      <c r="AE530" s="5"/>
    </row>
    <row r="531" spans="1:31" ht="23.25" customHeight="1">
      <c r="A531" s="5" t="s">
        <v>13357</v>
      </c>
      <c r="B531" s="5" t="s">
        <v>11956</v>
      </c>
      <c r="C531" s="5" t="s">
        <v>27</v>
      </c>
      <c r="D531" s="5" t="s">
        <v>199</v>
      </c>
      <c r="E531" s="20" t="s">
        <v>29</v>
      </c>
      <c r="F531" s="7">
        <v>9</v>
      </c>
      <c r="G531" s="7">
        <v>15</v>
      </c>
      <c r="H531" s="5" t="s">
        <v>920</v>
      </c>
      <c r="I531" s="5" t="s">
        <v>31</v>
      </c>
      <c r="J531" s="5" t="s">
        <v>126</v>
      </c>
      <c r="K531" s="5" t="s">
        <v>4793</v>
      </c>
      <c r="L531" s="5" t="s">
        <v>13360</v>
      </c>
      <c r="M531" s="5" t="s">
        <v>53</v>
      </c>
      <c r="N531" s="5" t="s">
        <v>55</v>
      </c>
      <c r="O531" s="5" t="b">
        <f t="shared" ca="1" si="0"/>
        <v>0</v>
      </c>
      <c r="P531" s="5" t="b">
        <f t="shared" ca="1" si="1"/>
        <v>1</v>
      </c>
      <c r="Q531" s="5"/>
      <c r="R531" s="5"/>
      <c r="S531" s="5"/>
      <c r="T531" s="5"/>
      <c r="U531" s="5"/>
      <c r="V531" s="5"/>
      <c r="W531" s="5"/>
      <c r="X531" s="5"/>
      <c r="Y531" s="5"/>
      <c r="Z531" s="5"/>
      <c r="AA531" s="5"/>
      <c r="AB531" s="5"/>
      <c r="AC531" s="5"/>
      <c r="AD531" s="5"/>
      <c r="AE531" s="5"/>
    </row>
    <row r="532" spans="1:31" ht="23.25" customHeight="1">
      <c r="A532" s="5" t="s">
        <v>11706</v>
      </c>
      <c r="B532" s="5" t="s">
        <v>13397</v>
      </c>
      <c r="C532" s="5" t="s">
        <v>27</v>
      </c>
      <c r="D532" s="5" t="s">
        <v>80</v>
      </c>
      <c r="E532" s="20" t="s">
        <v>29</v>
      </c>
      <c r="F532" s="7">
        <v>9</v>
      </c>
      <c r="G532" s="7">
        <v>13</v>
      </c>
      <c r="H532" s="5" t="s">
        <v>2439</v>
      </c>
      <c r="I532" s="5" t="s">
        <v>31</v>
      </c>
      <c r="J532" s="5" t="s">
        <v>516</v>
      </c>
      <c r="K532" s="5" t="s">
        <v>4267</v>
      </c>
      <c r="L532" s="5" t="s">
        <v>13398</v>
      </c>
      <c r="M532" s="5" t="s">
        <v>42</v>
      </c>
      <c r="N532" s="5" t="s">
        <v>55</v>
      </c>
      <c r="O532" s="5" t="b">
        <f t="shared" ca="1" si="0"/>
        <v>0</v>
      </c>
      <c r="P532" s="5" t="b">
        <f t="shared" ca="1" si="1"/>
        <v>1</v>
      </c>
      <c r="Q532" s="5"/>
      <c r="R532" s="5"/>
      <c r="S532" s="5"/>
      <c r="T532" s="5"/>
      <c r="U532" s="5"/>
      <c r="V532" s="5"/>
      <c r="W532" s="5"/>
      <c r="X532" s="5"/>
      <c r="Y532" s="5"/>
      <c r="Z532" s="5"/>
      <c r="AA532" s="5"/>
      <c r="AB532" s="5"/>
      <c r="AC532" s="5"/>
      <c r="AD532" s="5"/>
      <c r="AE532" s="5"/>
    </row>
    <row r="533" spans="1:31" ht="23.25" customHeight="1">
      <c r="A533" s="5" t="s">
        <v>9556</v>
      </c>
      <c r="B533" s="5" t="s">
        <v>13401</v>
      </c>
      <c r="C533" s="5" t="s">
        <v>27</v>
      </c>
      <c r="D533" s="5" t="s">
        <v>80</v>
      </c>
      <c r="E533" s="20" t="s">
        <v>45</v>
      </c>
      <c r="F533" s="7">
        <v>9</v>
      </c>
      <c r="G533" s="7">
        <v>14</v>
      </c>
      <c r="H533" s="5" t="s">
        <v>2476</v>
      </c>
      <c r="I533" s="7" t="s">
        <v>24</v>
      </c>
      <c r="J533" s="5" t="s">
        <v>126</v>
      </c>
      <c r="K533" s="5" t="s">
        <v>13402</v>
      </c>
      <c r="L533" s="5" t="s">
        <v>13403</v>
      </c>
      <c r="M533" s="5" t="s">
        <v>100</v>
      </c>
      <c r="N533" s="5" t="s">
        <v>55</v>
      </c>
      <c r="O533" s="5" t="b">
        <f t="shared" ca="1" si="0"/>
        <v>0</v>
      </c>
      <c r="P533" s="5" t="b">
        <f t="shared" ca="1" si="1"/>
        <v>1</v>
      </c>
      <c r="Q533" s="5"/>
      <c r="R533" s="5"/>
      <c r="S533" s="5"/>
      <c r="T533" s="5"/>
      <c r="U533" s="5"/>
      <c r="V533" s="5"/>
      <c r="W533" s="5"/>
      <c r="X533" s="5"/>
      <c r="Y533" s="5"/>
      <c r="Z533" s="5"/>
      <c r="AA533" s="5"/>
      <c r="AB533" s="5"/>
      <c r="AC533" s="5"/>
      <c r="AD533" s="5"/>
      <c r="AE533" s="5"/>
    </row>
    <row r="534" spans="1:31" ht="23.25" customHeight="1">
      <c r="A534" s="5" t="s">
        <v>13407</v>
      </c>
      <c r="B534" s="5" t="s">
        <v>13408</v>
      </c>
      <c r="C534" s="5" t="s">
        <v>41</v>
      </c>
      <c r="D534" s="5" t="s">
        <v>94</v>
      </c>
      <c r="E534" s="20" t="s">
        <v>45</v>
      </c>
      <c r="F534" s="7">
        <v>9</v>
      </c>
      <c r="G534" s="7">
        <v>13</v>
      </c>
      <c r="H534" s="5" t="s">
        <v>2439</v>
      </c>
      <c r="I534" s="5" t="s">
        <v>31</v>
      </c>
      <c r="J534" s="5" t="s">
        <v>126</v>
      </c>
      <c r="K534" s="5" t="s">
        <v>13409</v>
      </c>
      <c r="L534" s="12" t="s">
        <v>47</v>
      </c>
      <c r="M534" s="5" t="s">
        <v>100</v>
      </c>
      <c r="N534" s="5" t="s">
        <v>55</v>
      </c>
      <c r="O534" s="5" t="b">
        <f t="shared" ca="1" si="0"/>
        <v>0</v>
      </c>
      <c r="P534" s="5" t="b">
        <f t="shared" ca="1" si="1"/>
        <v>1</v>
      </c>
      <c r="Q534" s="5"/>
      <c r="R534" s="5"/>
      <c r="S534" s="5"/>
      <c r="T534" s="5"/>
      <c r="U534" s="5"/>
      <c r="V534" s="5"/>
      <c r="W534" s="5"/>
      <c r="X534" s="5"/>
      <c r="Y534" s="5"/>
      <c r="Z534" s="5"/>
      <c r="AA534" s="5"/>
      <c r="AB534" s="5"/>
      <c r="AC534" s="5"/>
      <c r="AD534" s="5"/>
      <c r="AE534" s="5"/>
    </row>
    <row r="535" spans="1:31" ht="23.25" customHeight="1">
      <c r="A535" s="5" t="s">
        <v>9556</v>
      </c>
      <c r="B535" s="5" t="s">
        <v>1818</v>
      </c>
      <c r="C535" s="5" t="s">
        <v>27</v>
      </c>
      <c r="D535" s="5" t="s">
        <v>85</v>
      </c>
      <c r="E535" s="20" t="s">
        <v>45</v>
      </c>
      <c r="F535" s="7">
        <v>9</v>
      </c>
      <c r="G535" s="7">
        <v>11</v>
      </c>
      <c r="H535" s="5" t="s">
        <v>1080</v>
      </c>
      <c r="I535" s="5" t="s">
        <v>31</v>
      </c>
      <c r="J535" s="5" t="s">
        <v>48</v>
      </c>
      <c r="K535" s="5" t="s">
        <v>754</v>
      </c>
      <c r="L535" s="5" t="s">
        <v>13412</v>
      </c>
      <c r="M535" s="5" t="s">
        <v>53</v>
      </c>
      <c r="N535" s="5" t="s">
        <v>55</v>
      </c>
      <c r="O535" s="5" t="b">
        <f t="shared" ca="1" si="0"/>
        <v>0</v>
      </c>
      <c r="P535" s="5" t="b">
        <f t="shared" ca="1" si="1"/>
        <v>1</v>
      </c>
      <c r="Q535" s="5"/>
      <c r="R535" s="5"/>
      <c r="S535" s="5"/>
      <c r="T535" s="5"/>
      <c r="U535" s="5"/>
      <c r="V535" s="5"/>
      <c r="W535" s="5"/>
      <c r="X535" s="5"/>
      <c r="Y535" s="5"/>
      <c r="Z535" s="5"/>
      <c r="AA535" s="5"/>
      <c r="AB535" s="5"/>
      <c r="AC535" s="5"/>
      <c r="AD535" s="5"/>
      <c r="AE535" s="5"/>
    </row>
    <row r="536" spans="1:31" ht="23.25" customHeight="1">
      <c r="A536" s="5" t="s">
        <v>11739</v>
      </c>
      <c r="B536" s="5" t="s">
        <v>13428</v>
      </c>
      <c r="C536" s="5" t="s">
        <v>170</v>
      </c>
      <c r="D536" s="5" t="s">
        <v>378</v>
      </c>
      <c r="E536" s="20" t="s">
        <v>45</v>
      </c>
      <c r="F536" s="7">
        <v>9</v>
      </c>
      <c r="G536" s="7">
        <v>18</v>
      </c>
      <c r="H536" s="5" t="s">
        <v>695</v>
      </c>
      <c r="I536" s="5" t="s">
        <v>31</v>
      </c>
      <c r="J536" s="5" t="s">
        <v>76</v>
      </c>
      <c r="K536" s="5" t="s">
        <v>13429</v>
      </c>
      <c r="L536" s="5" t="s">
        <v>13430</v>
      </c>
      <c r="M536" s="5" t="s">
        <v>37</v>
      </c>
      <c r="N536" s="5" t="s">
        <v>55</v>
      </c>
      <c r="O536" s="5" t="b">
        <f t="shared" ca="1" si="0"/>
        <v>0</v>
      </c>
      <c r="P536" s="5" t="b">
        <f t="shared" ca="1" si="1"/>
        <v>1</v>
      </c>
      <c r="Q536" s="5"/>
      <c r="R536" s="5"/>
      <c r="S536" s="5"/>
      <c r="T536" s="5"/>
      <c r="U536" s="5"/>
      <c r="V536" s="5"/>
      <c r="W536" s="5"/>
      <c r="X536" s="5"/>
      <c r="Y536" s="5"/>
      <c r="Z536" s="5"/>
      <c r="AA536" s="5"/>
      <c r="AB536" s="5"/>
      <c r="AC536" s="5"/>
      <c r="AD536" s="5"/>
      <c r="AE536" s="5"/>
    </row>
    <row r="537" spans="1:31" ht="23.25" customHeight="1">
      <c r="A537" s="5" t="s">
        <v>13433</v>
      </c>
      <c r="B537" s="5" t="s">
        <v>13434</v>
      </c>
      <c r="C537" s="5" t="s">
        <v>27</v>
      </c>
      <c r="D537" s="5" t="s">
        <v>80</v>
      </c>
      <c r="E537" s="20" t="s">
        <v>45</v>
      </c>
      <c r="F537" s="7">
        <v>9</v>
      </c>
      <c r="G537" s="7">
        <v>15</v>
      </c>
      <c r="H537" s="5" t="s">
        <v>920</v>
      </c>
      <c r="I537" s="5" t="s">
        <v>31</v>
      </c>
      <c r="J537" s="5" t="s">
        <v>1230</v>
      </c>
      <c r="K537" s="5" t="s">
        <v>13435</v>
      </c>
      <c r="L537" s="5" t="s">
        <v>13437</v>
      </c>
      <c r="M537" s="5" t="s">
        <v>37</v>
      </c>
      <c r="N537" s="5" t="s">
        <v>89</v>
      </c>
      <c r="O537" s="5" t="b">
        <f t="shared" ca="1" si="0"/>
        <v>0</v>
      </c>
      <c r="P537" s="5" t="b">
        <f t="shared" ca="1" si="1"/>
        <v>1</v>
      </c>
      <c r="Q537" s="5"/>
      <c r="R537" s="5"/>
      <c r="S537" s="5"/>
      <c r="T537" s="5"/>
      <c r="U537" s="5"/>
      <c r="V537" s="5"/>
      <c r="W537" s="5"/>
      <c r="X537" s="5"/>
      <c r="Y537" s="5"/>
      <c r="Z537" s="5"/>
      <c r="AA537" s="5"/>
      <c r="AB537" s="5"/>
      <c r="AC537" s="5"/>
      <c r="AD537" s="5"/>
      <c r="AE537" s="5"/>
    </row>
    <row r="538" spans="1:31" ht="23.25" customHeight="1">
      <c r="A538" s="5" t="s">
        <v>3974</v>
      </c>
      <c r="B538" s="5" t="s">
        <v>11712</v>
      </c>
      <c r="C538" s="5" t="s">
        <v>170</v>
      </c>
      <c r="D538" s="5" t="s">
        <v>378</v>
      </c>
      <c r="E538" s="20" t="s">
        <v>45</v>
      </c>
      <c r="F538" s="7">
        <v>9</v>
      </c>
      <c r="G538" s="7">
        <v>13</v>
      </c>
      <c r="H538" s="5" t="s">
        <v>2439</v>
      </c>
      <c r="I538" s="5" t="s">
        <v>31</v>
      </c>
      <c r="J538" s="5" t="s">
        <v>126</v>
      </c>
      <c r="K538" s="5" t="s">
        <v>11713</v>
      </c>
      <c r="L538" s="5" t="s">
        <v>11716</v>
      </c>
      <c r="M538" s="5" t="s">
        <v>167</v>
      </c>
      <c r="N538" s="5" t="s">
        <v>55</v>
      </c>
      <c r="O538" s="5" t="b">
        <f t="shared" ca="1" si="0"/>
        <v>0</v>
      </c>
      <c r="P538" s="5" t="b">
        <f t="shared" ca="1" si="1"/>
        <v>1</v>
      </c>
      <c r="Q538" s="5"/>
      <c r="R538" s="5"/>
      <c r="S538" s="5"/>
      <c r="T538" s="5"/>
      <c r="U538" s="5"/>
      <c r="V538" s="5"/>
      <c r="W538" s="5"/>
      <c r="X538" s="5"/>
      <c r="Y538" s="5"/>
      <c r="Z538" s="5"/>
      <c r="AA538" s="5"/>
      <c r="AB538" s="5"/>
      <c r="AC538" s="5"/>
      <c r="AD538" s="5"/>
      <c r="AE538" s="5"/>
    </row>
    <row r="539" spans="1:31" ht="23.25" customHeight="1">
      <c r="A539" s="5" t="s">
        <v>2886</v>
      </c>
      <c r="B539" s="5" t="s">
        <v>13461</v>
      </c>
      <c r="C539" s="5" t="s">
        <v>41</v>
      </c>
      <c r="D539" s="5" t="s">
        <v>94</v>
      </c>
      <c r="E539" s="20" t="s">
        <v>45</v>
      </c>
      <c r="F539" s="7">
        <v>9</v>
      </c>
      <c r="G539" s="7">
        <v>14</v>
      </c>
      <c r="H539" s="5" t="s">
        <v>2476</v>
      </c>
      <c r="I539" s="5" t="s">
        <v>108</v>
      </c>
      <c r="J539" s="5" t="s">
        <v>76</v>
      </c>
      <c r="K539" s="5" t="s">
        <v>13462</v>
      </c>
      <c r="L539" s="5" t="s">
        <v>13463</v>
      </c>
      <c r="M539" s="5" t="s">
        <v>53</v>
      </c>
      <c r="N539" s="5" t="s">
        <v>55</v>
      </c>
      <c r="O539" s="5" t="b">
        <f t="shared" ca="1" si="0"/>
        <v>0</v>
      </c>
      <c r="P539" s="5" t="b">
        <f t="shared" ca="1" si="1"/>
        <v>1</v>
      </c>
      <c r="Q539" s="5"/>
      <c r="R539" s="5"/>
      <c r="S539" s="5"/>
      <c r="T539" s="5"/>
      <c r="U539" s="5"/>
      <c r="V539" s="5"/>
      <c r="W539" s="5"/>
      <c r="X539" s="5"/>
      <c r="Y539" s="5"/>
      <c r="Z539" s="5"/>
      <c r="AA539" s="5"/>
      <c r="AB539" s="5"/>
      <c r="AC539" s="5"/>
      <c r="AD539" s="5"/>
      <c r="AE539" s="5"/>
    </row>
    <row r="540" spans="1:31" ht="23.25" customHeight="1">
      <c r="A540" s="5" t="s">
        <v>2665</v>
      </c>
      <c r="B540" s="5" t="s">
        <v>5405</v>
      </c>
      <c r="C540" s="5" t="s">
        <v>170</v>
      </c>
      <c r="D540" s="5" t="s">
        <v>47</v>
      </c>
      <c r="E540" s="20" t="s">
        <v>29</v>
      </c>
      <c r="F540" s="7">
        <v>9</v>
      </c>
      <c r="G540" s="7">
        <v>12</v>
      </c>
      <c r="H540" s="5" t="s">
        <v>1239</v>
      </c>
      <c r="I540" s="5" t="s">
        <v>108</v>
      </c>
      <c r="J540" s="5" t="s">
        <v>663</v>
      </c>
      <c r="K540" s="5" t="s">
        <v>13508</v>
      </c>
      <c r="L540" s="5" t="s">
        <v>13509</v>
      </c>
      <c r="M540" s="5" t="s">
        <v>53</v>
      </c>
      <c r="N540" s="5" t="s">
        <v>55</v>
      </c>
      <c r="O540" s="5" t="b">
        <f t="shared" ca="1" si="0"/>
        <v>0</v>
      </c>
      <c r="P540" s="5" t="b">
        <f t="shared" ca="1" si="1"/>
        <v>1</v>
      </c>
      <c r="Q540" s="5"/>
      <c r="R540" s="5"/>
      <c r="S540" s="5"/>
      <c r="T540" s="5"/>
      <c r="U540" s="5"/>
      <c r="V540" s="5"/>
      <c r="W540" s="5"/>
      <c r="X540" s="5"/>
      <c r="Y540" s="5"/>
      <c r="Z540" s="5"/>
      <c r="AA540" s="5"/>
      <c r="AB540" s="5"/>
      <c r="AC540" s="5"/>
      <c r="AD540" s="5"/>
      <c r="AE540" s="5"/>
    </row>
    <row r="541" spans="1:31" ht="23.25" customHeight="1">
      <c r="A541" s="5" t="s">
        <v>7239</v>
      </c>
      <c r="B541" s="5" t="s">
        <v>13467</v>
      </c>
      <c r="C541" s="5" t="s">
        <v>41</v>
      </c>
      <c r="D541" s="5" t="s">
        <v>94</v>
      </c>
      <c r="E541" s="20" t="s">
        <v>45</v>
      </c>
      <c r="F541" s="7">
        <v>9</v>
      </c>
      <c r="G541" s="7">
        <v>15</v>
      </c>
      <c r="H541" s="5" t="s">
        <v>920</v>
      </c>
      <c r="I541" s="5" t="s">
        <v>31</v>
      </c>
      <c r="J541" s="5" t="s">
        <v>1770</v>
      </c>
      <c r="K541" s="5" t="s">
        <v>13468</v>
      </c>
      <c r="L541" s="5" t="s">
        <v>13469</v>
      </c>
      <c r="M541" s="5" t="s">
        <v>53</v>
      </c>
      <c r="N541" s="5" t="s">
        <v>405</v>
      </c>
      <c r="O541" s="5" t="b">
        <f t="shared" ca="1" si="0"/>
        <v>0</v>
      </c>
      <c r="P541" s="5" t="b">
        <f t="shared" ca="1" si="1"/>
        <v>1</v>
      </c>
      <c r="Q541" s="5"/>
      <c r="R541" s="5"/>
      <c r="S541" s="5"/>
      <c r="T541" s="5"/>
      <c r="U541" s="5"/>
      <c r="V541" s="5"/>
      <c r="W541" s="5"/>
      <c r="X541" s="5"/>
      <c r="Y541" s="5"/>
      <c r="Z541" s="5"/>
      <c r="AA541" s="5"/>
      <c r="AB541" s="5"/>
      <c r="AC541" s="5"/>
      <c r="AD541" s="5"/>
      <c r="AE541" s="5"/>
    </row>
    <row r="542" spans="1:31" ht="23.25" customHeight="1">
      <c r="A542" s="14" t="s">
        <v>1457</v>
      </c>
      <c r="B542" s="14" t="s">
        <v>10606</v>
      </c>
      <c r="C542" s="14" t="s">
        <v>27</v>
      </c>
      <c r="D542" s="14" t="s">
        <v>85</v>
      </c>
      <c r="E542" s="21" t="s">
        <v>45</v>
      </c>
      <c r="F542" s="15">
        <v>9</v>
      </c>
      <c r="G542" s="15">
        <v>14</v>
      </c>
      <c r="H542" s="14" t="s">
        <v>2476</v>
      </c>
      <c r="I542" s="14" t="s">
        <v>125</v>
      </c>
      <c r="J542" s="14" t="s">
        <v>516</v>
      </c>
      <c r="K542" s="14" t="s">
        <v>10609</v>
      </c>
      <c r="L542" s="22" t="s">
        <v>47</v>
      </c>
      <c r="M542" s="14" t="s">
        <v>53</v>
      </c>
      <c r="N542" s="14" t="s">
        <v>38</v>
      </c>
      <c r="O542" s="14" t="b">
        <f t="shared" ca="1" si="0"/>
        <v>0</v>
      </c>
      <c r="P542" s="14" t="b">
        <f t="shared" ca="1" si="1"/>
        <v>1</v>
      </c>
      <c r="Q542" s="5"/>
      <c r="R542" s="5"/>
      <c r="S542" s="5"/>
      <c r="T542" s="5"/>
      <c r="U542" s="5"/>
      <c r="V542" s="5"/>
      <c r="W542" s="5"/>
      <c r="X542" s="5"/>
      <c r="Y542" s="5"/>
      <c r="Z542" s="5"/>
      <c r="AA542" s="5"/>
      <c r="AB542" s="5"/>
      <c r="AC542" s="5"/>
      <c r="AD542" s="5"/>
      <c r="AE542" s="5"/>
    </row>
    <row r="543" spans="1:31" ht="23.25" customHeight="1">
      <c r="A543" s="5" t="s">
        <v>20587</v>
      </c>
      <c r="B543" s="5" t="s">
        <v>20588</v>
      </c>
      <c r="C543" s="5" t="s">
        <v>41</v>
      </c>
      <c r="D543" s="5" t="s">
        <v>47</v>
      </c>
      <c r="E543" s="20" t="s">
        <v>45</v>
      </c>
      <c r="F543" s="7">
        <v>9</v>
      </c>
      <c r="G543" s="7">
        <v>15</v>
      </c>
      <c r="H543" s="5" t="s">
        <v>920</v>
      </c>
      <c r="I543" s="7" t="s">
        <v>24</v>
      </c>
      <c r="J543" s="5" t="s">
        <v>686</v>
      </c>
      <c r="K543" s="5" t="s">
        <v>20590</v>
      </c>
      <c r="L543" s="5" t="s">
        <v>20591</v>
      </c>
      <c r="M543" s="5" t="s">
        <v>37</v>
      </c>
      <c r="N543" s="5" t="s">
        <v>405</v>
      </c>
      <c r="O543" s="5" t="b">
        <f t="shared" ca="1" si="0"/>
        <v>0</v>
      </c>
      <c r="P543" s="5" t="b">
        <f t="shared" ca="1" si="1"/>
        <v>1</v>
      </c>
      <c r="Q543" s="5"/>
      <c r="R543" s="5"/>
      <c r="S543" s="5"/>
      <c r="T543" s="5"/>
      <c r="U543" s="5"/>
      <c r="V543" s="5"/>
      <c r="W543" s="5"/>
      <c r="X543" s="5"/>
      <c r="Y543" s="5"/>
      <c r="Z543" s="5"/>
      <c r="AA543" s="5"/>
      <c r="AB543" s="5"/>
      <c r="AC543" s="5"/>
      <c r="AD543" s="5"/>
      <c r="AE543" s="5"/>
    </row>
    <row r="544" spans="1:31" ht="23.25" customHeight="1">
      <c r="A544" s="5" t="s">
        <v>15104</v>
      </c>
      <c r="B544" s="5" t="s">
        <v>16379</v>
      </c>
      <c r="C544" s="5" t="s">
        <v>170</v>
      </c>
      <c r="D544" s="5" t="s">
        <v>47</v>
      </c>
      <c r="E544" s="20" t="s">
        <v>45</v>
      </c>
      <c r="F544" s="7">
        <v>9</v>
      </c>
      <c r="G544" s="7">
        <v>15</v>
      </c>
      <c r="H544" s="5" t="s">
        <v>920</v>
      </c>
      <c r="I544" s="5" t="s">
        <v>108</v>
      </c>
      <c r="J544" s="5" t="s">
        <v>267</v>
      </c>
      <c r="K544" s="5" t="s">
        <v>225</v>
      </c>
      <c r="L544" s="5" t="s">
        <v>20598</v>
      </c>
      <c r="M544" s="5" t="s">
        <v>53</v>
      </c>
      <c r="N544" s="5" t="s">
        <v>55</v>
      </c>
      <c r="O544" s="5" t="b">
        <f t="shared" ca="1" si="0"/>
        <v>0</v>
      </c>
      <c r="P544" s="5" t="b">
        <f t="shared" ca="1" si="1"/>
        <v>1</v>
      </c>
      <c r="Q544" s="5"/>
      <c r="R544" s="5"/>
      <c r="S544" s="5"/>
      <c r="T544" s="5"/>
      <c r="U544" s="5"/>
      <c r="V544" s="5"/>
      <c r="W544" s="5"/>
      <c r="X544" s="5"/>
      <c r="Y544" s="5"/>
      <c r="Z544" s="5"/>
      <c r="AA544" s="5"/>
      <c r="AB544" s="5"/>
      <c r="AC544" s="5"/>
      <c r="AD544" s="5"/>
      <c r="AE544" s="5"/>
    </row>
    <row r="545" spans="1:31" ht="23.25" customHeight="1">
      <c r="A545" s="5" t="s">
        <v>7369</v>
      </c>
      <c r="B545" s="5" t="s">
        <v>7371</v>
      </c>
      <c r="C545" s="5" t="s">
        <v>41</v>
      </c>
      <c r="D545" s="5" t="s">
        <v>94</v>
      </c>
      <c r="E545" s="20" t="s">
        <v>29</v>
      </c>
      <c r="F545" s="7">
        <v>9</v>
      </c>
      <c r="G545" s="7">
        <v>15</v>
      </c>
      <c r="H545" s="5" t="s">
        <v>920</v>
      </c>
      <c r="I545" s="5" t="s">
        <v>108</v>
      </c>
      <c r="J545" s="5" t="s">
        <v>87</v>
      </c>
      <c r="K545" s="5" t="s">
        <v>7373</v>
      </c>
      <c r="L545" s="5" t="s">
        <v>7374</v>
      </c>
      <c r="M545" s="5" t="s">
        <v>100</v>
      </c>
      <c r="N545" s="5" t="s">
        <v>55</v>
      </c>
      <c r="O545" s="5" t="b">
        <f t="shared" ca="1" si="0"/>
        <v>0</v>
      </c>
      <c r="P545" s="5" t="b">
        <f t="shared" ca="1" si="1"/>
        <v>1</v>
      </c>
      <c r="Q545" s="5"/>
      <c r="R545" s="5"/>
      <c r="S545" s="5"/>
      <c r="T545" s="5"/>
      <c r="U545" s="5"/>
      <c r="V545" s="5"/>
      <c r="W545" s="5"/>
      <c r="X545" s="5"/>
      <c r="Y545" s="5"/>
      <c r="Z545" s="5"/>
      <c r="AA545" s="5"/>
      <c r="AB545" s="5"/>
      <c r="AC545" s="5"/>
      <c r="AD545" s="5"/>
      <c r="AE545" s="5"/>
    </row>
    <row r="546" spans="1:31" ht="23.25" customHeight="1">
      <c r="A546" s="5" t="s">
        <v>10231</v>
      </c>
      <c r="B546" s="5" t="s">
        <v>20607</v>
      </c>
      <c r="C546" s="5" t="s">
        <v>27</v>
      </c>
      <c r="D546" s="5" t="s">
        <v>85</v>
      </c>
      <c r="E546" s="20" t="s">
        <v>29</v>
      </c>
      <c r="F546" s="7">
        <v>9</v>
      </c>
      <c r="G546" s="7">
        <v>18</v>
      </c>
      <c r="H546" s="5" t="s">
        <v>695</v>
      </c>
      <c r="I546" s="5" t="s">
        <v>31</v>
      </c>
      <c r="J546" s="5" t="s">
        <v>2724</v>
      </c>
      <c r="K546" s="5" t="s">
        <v>626</v>
      </c>
      <c r="L546" s="5" t="s">
        <v>20610</v>
      </c>
      <c r="M546" s="5" t="s">
        <v>100</v>
      </c>
      <c r="N546" s="5" t="s">
        <v>55</v>
      </c>
      <c r="O546" s="5" t="b">
        <f t="shared" ca="1" si="0"/>
        <v>0</v>
      </c>
      <c r="P546" s="5" t="b">
        <f t="shared" ca="1" si="1"/>
        <v>1</v>
      </c>
      <c r="Q546" s="5"/>
      <c r="R546" s="5"/>
      <c r="S546" s="5"/>
      <c r="T546" s="5"/>
      <c r="U546" s="5"/>
      <c r="V546" s="5"/>
      <c r="W546" s="5"/>
      <c r="X546" s="5"/>
      <c r="Y546" s="5"/>
      <c r="Z546" s="5"/>
      <c r="AA546" s="5"/>
      <c r="AB546" s="5"/>
      <c r="AC546" s="5"/>
      <c r="AD546" s="5"/>
      <c r="AE546" s="5"/>
    </row>
    <row r="547" spans="1:31" ht="23.25" customHeight="1">
      <c r="A547" s="5" t="s">
        <v>10635</v>
      </c>
      <c r="B547" s="5" t="s">
        <v>10636</v>
      </c>
      <c r="C547" s="5" t="s">
        <v>27</v>
      </c>
      <c r="D547" s="5" t="s">
        <v>85</v>
      </c>
      <c r="E547" s="20" t="s">
        <v>45</v>
      </c>
      <c r="F547" s="7">
        <v>9</v>
      </c>
      <c r="G547" s="7">
        <v>15</v>
      </c>
      <c r="H547" s="5" t="s">
        <v>920</v>
      </c>
      <c r="I547" s="7" t="s">
        <v>24</v>
      </c>
      <c r="J547" s="5" t="s">
        <v>48</v>
      </c>
      <c r="K547" s="9" t="s">
        <v>47</v>
      </c>
      <c r="L547" s="5" t="s">
        <v>10637</v>
      </c>
      <c r="M547" s="5" t="s">
        <v>37</v>
      </c>
      <c r="N547" s="5" t="s">
        <v>55</v>
      </c>
      <c r="O547" s="5" t="b">
        <f t="shared" ca="1" si="0"/>
        <v>0</v>
      </c>
      <c r="P547" s="5" t="b">
        <f t="shared" ca="1" si="1"/>
        <v>1</v>
      </c>
      <c r="Q547" s="5"/>
      <c r="R547" s="5"/>
      <c r="S547" s="5"/>
      <c r="T547" s="5"/>
      <c r="U547" s="5"/>
      <c r="V547" s="5"/>
      <c r="W547" s="5"/>
      <c r="X547" s="5"/>
      <c r="Y547" s="5"/>
      <c r="Z547" s="5"/>
      <c r="AA547" s="5"/>
      <c r="AB547" s="5"/>
      <c r="AC547" s="5"/>
      <c r="AD547" s="5"/>
      <c r="AE547" s="5"/>
    </row>
    <row r="548" spans="1:31" ht="23.25" customHeight="1">
      <c r="A548" s="5" t="s">
        <v>20617</v>
      </c>
      <c r="B548" s="5" t="s">
        <v>2979</v>
      </c>
      <c r="C548" s="5" t="s">
        <v>170</v>
      </c>
      <c r="D548" s="5" t="s">
        <v>47</v>
      </c>
      <c r="E548" s="20" t="s">
        <v>45</v>
      </c>
      <c r="F548" s="7">
        <v>9</v>
      </c>
      <c r="G548" s="7">
        <v>15</v>
      </c>
      <c r="H548" s="5" t="s">
        <v>920</v>
      </c>
      <c r="I548" s="5" t="s">
        <v>66</v>
      </c>
      <c r="J548" s="5" t="s">
        <v>57</v>
      </c>
      <c r="K548" s="5" t="s">
        <v>20619</v>
      </c>
      <c r="L548" s="5" t="s">
        <v>20621</v>
      </c>
      <c r="M548" s="5" t="s">
        <v>1599</v>
      </c>
      <c r="N548" s="5" t="s">
        <v>405</v>
      </c>
      <c r="O548" s="5" t="b">
        <f t="shared" ca="1" si="0"/>
        <v>0</v>
      </c>
      <c r="P548" s="5" t="b">
        <f t="shared" ca="1" si="1"/>
        <v>1</v>
      </c>
      <c r="Q548" s="5"/>
      <c r="R548" s="5"/>
      <c r="S548" s="5"/>
      <c r="T548" s="5"/>
      <c r="U548" s="5"/>
      <c r="V548" s="5"/>
      <c r="W548" s="5"/>
      <c r="X548" s="5"/>
      <c r="Y548" s="5"/>
      <c r="Z548" s="5"/>
      <c r="AA548" s="5"/>
      <c r="AB548" s="5"/>
      <c r="AC548" s="5"/>
      <c r="AD548" s="5"/>
      <c r="AE548" s="5"/>
    </row>
    <row r="549" spans="1:31" ht="23.25" customHeight="1">
      <c r="A549" s="5" t="s">
        <v>13020</v>
      </c>
      <c r="B549" s="5" t="s">
        <v>7668</v>
      </c>
      <c r="C549" s="5" t="s">
        <v>41</v>
      </c>
      <c r="D549" s="5" t="s">
        <v>114</v>
      </c>
      <c r="E549" s="20" t="s">
        <v>45</v>
      </c>
      <c r="F549" s="7">
        <v>9</v>
      </c>
      <c r="G549" s="7">
        <v>16</v>
      </c>
      <c r="H549" s="5" t="s">
        <v>2664</v>
      </c>
      <c r="I549" s="7" t="s">
        <v>24</v>
      </c>
      <c r="J549" s="5" t="s">
        <v>2544</v>
      </c>
      <c r="K549" s="5" t="s">
        <v>20626</v>
      </c>
      <c r="L549" s="5" t="s">
        <v>20628</v>
      </c>
      <c r="M549" s="5" t="s">
        <v>42</v>
      </c>
      <c r="N549" s="5" t="s">
        <v>55</v>
      </c>
      <c r="O549" s="5" t="b">
        <f t="shared" ca="1" si="0"/>
        <v>0</v>
      </c>
      <c r="P549" s="5" t="b">
        <f t="shared" ca="1" si="1"/>
        <v>1</v>
      </c>
      <c r="Q549" s="5"/>
      <c r="R549" s="5"/>
      <c r="S549" s="5"/>
      <c r="T549" s="5"/>
      <c r="U549" s="5"/>
      <c r="V549" s="5"/>
      <c r="W549" s="5"/>
      <c r="X549" s="5"/>
      <c r="Y549" s="5"/>
      <c r="Z549" s="5"/>
      <c r="AA549" s="5"/>
      <c r="AB549" s="5"/>
      <c r="AC549" s="5"/>
      <c r="AD549" s="5"/>
      <c r="AE549" s="5"/>
    </row>
    <row r="550" spans="1:31" ht="23.25" customHeight="1">
      <c r="A550" s="5" t="s">
        <v>20635</v>
      </c>
      <c r="B550" s="5" t="s">
        <v>9779</v>
      </c>
      <c r="C550" s="5" t="s">
        <v>41</v>
      </c>
      <c r="D550" s="5" t="s">
        <v>114</v>
      </c>
      <c r="E550" s="20" t="s">
        <v>45</v>
      </c>
      <c r="F550" s="7">
        <v>9</v>
      </c>
      <c r="G550" s="7">
        <v>12</v>
      </c>
      <c r="H550" s="5" t="s">
        <v>1239</v>
      </c>
      <c r="I550" s="5" t="s">
        <v>108</v>
      </c>
      <c r="J550" s="5" t="s">
        <v>110</v>
      </c>
      <c r="K550" s="5" t="s">
        <v>20636</v>
      </c>
      <c r="L550" s="5" t="s">
        <v>20638</v>
      </c>
      <c r="M550" s="5" t="s">
        <v>53</v>
      </c>
      <c r="N550" s="5" t="s">
        <v>405</v>
      </c>
      <c r="O550" s="5" t="b">
        <f t="shared" ca="1" si="0"/>
        <v>0</v>
      </c>
      <c r="P550" s="5" t="b">
        <f t="shared" ca="1" si="1"/>
        <v>1</v>
      </c>
      <c r="Q550" s="5"/>
      <c r="R550" s="5"/>
      <c r="S550" s="5"/>
      <c r="T550" s="5"/>
      <c r="U550" s="5"/>
      <c r="V550" s="5"/>
      <c r="W550" s="5"/>
      <c r="X550" s="5"/>
      <c r="Y550" s="5"/>
      <c r="Z550" s="5"/>
      <c r="AA550" s="5"/>
      <c r="AB550" s="5"/>
      <c r="AC550" s="5"/>
      <c r="AD550" s="5"/>
      <c r="AE550" s="5"/>
    </row>
    <row r="551" spans="1:31" ht="23.25" customHeight="1">
      <c r="A551" s="5" t="s">
        <v>20639</v>
      </c>
      <c r="B551" s="5" t="s">
        <v>20640</v>
      </c>
      <c r="C551" s="5" t="s">
        <v>20</v>
      </c>
      <c r="D551" s="5" t="s">
        <v>47</v>
      </c>
      <c r="E551" s="20" t="s">
        <v>45</v>
      </c>
      <c r="F551" s="7">
        <v>9</v>
      </c>
      <c r="G551" s="7">
        <v>15</v>
      </c>
      <c r="H551" s="5" t="s">
        <v>920</v>
      </c>
      <c r="I551" s="5" t="s">
        <v>31</v>
      </c>
      <c r="J551" s="5" t="s">
        <v>412</v>
      </c>
      <c r="K551" s="5" t="s">
        <v>20641</v>
      </c>
      <c r="L551" s="5" t="s">
        <v>20642</v>
      </c>
      <c r="M551" s="5" t="s">
        <v>37</v>
      </c>
      <c r="N551" s="5" t="s">
        <v>237</v>
      </c>
      <c r="O551" s="5" t="b">
        <f t="shared" ca="1" si="0"/>
        <v>0</v>
      </c>
      <c r="P551" s="5" t="b">
        <f t="shared" ca="1" si="1"/>
        <v>1</v>
      </c>
      <c r="Q551" s="5"/>
      <c r="R551" s="5"/>
      <c r="S551" s="5"/>
      <c r="T551" s="5"/>
      <c r="U551" s="5"/>
      <c r="V551" s="5"/>
      <c r="W551" s="5"/>
      <c r="X551" s="5"/>
      <c r="Y551" s="5"/>
      <c r="Z551" s="5"/>
      <c r="AA551" s="5"/>
      <c r="AB551" s="5"/>
      <c r="AC551" s="5"/>
      <c r="AD551" s="5"/>
      <c r="AE551" s="5"/>
    </row>
    <row r="552" spans="1:31" ht="23.25" customHeight="1">
      <c r="A552" s="5" t="s">
        <v>20648</v>
      </c>
      <c r="B552" s="5" t="s">
        <v>20649</v>
      </c>
      <c r="C552" s="5" t="s">
        <v>41</v>
      </c>
      <c r="D552" s="5" t="s">
        <v>47</v>
      </c>
      <c r="E552" s="20" t="s">
        <v>45</v>
      </c>
      <c r="F552" s="7">
        <v>9</v>
      </c>
      <c r="G552" s="7">
        <v>13</v>
      </c>
      <c r="H552" s="5" t="s">
        <v>2439</v>
      </c>
      <c r="I552" s="5" t="s">
        <v>31</v>
      </c>
      <c r="J552" s="5" t="s">
        <v>204</v>
      </c>
      <c r="K552" s="5" t="s">
        <v>20651</v>
      </c>
      <c r="L552" s="5" t="s">
        <v>20653</v>
      </c>
      <c r="M552" s="5" t="s">
        <v>167</v>
      </c>
      <c r="N552" s="5" t="s">
        <v>405</v>
      </c>
      <c r="O552" s="5" t="b">
        <f t="shared" ca="1" si="0"/>
        <v>0</v>
      </c>
      <c r="P552" s="5" t="b">
        <f t="shared" ca="1" si="1"/>
        <v>1</v>
      </c>
      <c r="Q552" s="5"/>
      <c r="R552" s="5"/>
      <c r="S552" s="5"/>
      <c r="T552" s="5"/>
      <c r="U552" s="5"/>
      <c r="V552" s="5"/>
      <c r="W552" s="5"/>
      <c r="X552" s="5"/>
      <c r="Y552" s="5"/>
      <c r="Z552" s="5"/>
      <c r="AA552" s="5"/>
      <c r="AB552" s="5"/>
      <c r="AC552" s="5"/>
      <c r="AD552" s="5"/>
      <c r="AE552" s="5"/>
    </row>
    <row r="553" spans="1:31" ht="23.25" customHeight="1">
      <c r="A553" s="5" t="s">
        <v>3138</v>
      </c>
      <c r="B553" s="5" t="s">
        <v>14841</v>
      </c>
      <c r="C553" s="5" t="s">
        <v>41</v>
      </c>
      <c r="D553" s="5" t="s">
        <v>94</v>
      </c>
      <c r="E553" s="20" t="s">
        <v>29</v>
      </c>
      <c r="F553" s="7">
        <v>9</v>
      </c>
      <c r="G553" s="7">
        <v>14</v>
      </c>
      <c r="H553" s="5" t="s">
        <v>2476</v>
      </c>
      <c r="I553" s="5" t="s">
        <v>31</v>
      </c>
      <c r="J553" s="5" t="s">
        <v>999</v>
      </c>
      <c r="K553" s="5" t="s">
        <v>14842</v>
      </c>
      <c r="L553" s="5" t="s">
        <v>20655</v>
      </c>
      <c r="M553" s="5" t="s">
        <v>53</v>
      </c>
      <c r="N553" s="5" t="s">
        <v>55</v>
      </c>
      <c r="O553" s="5" t="b">
        <f t="shared" ca="1" si="0"/>
        <v>0</v>
      </c>
      <c r="P553" s="5" t="b">
        <f t="shared" ca="1" si="1"/>
        <v>1</v>
      </c>
      <c r="Q553" s="5"/>
      <c r="R553" s="5"/>
      <c r="S553" s="5"/>
      <c r="T553" s="5"/>
      <c r="U553" s="5"/>
      <c r="V553" s="5"/>
      <c r="W553" s="5"/>
      <c r="X553" s="5"/>
      <c r="Y553" s="5"/>
      <c r="Z553" s="5"/>
      <c r="AA553" s="5"/>
      <c r="AB553" s="5"/>
      <c r="AC553" s="5"/>
      <c r="AD553" s="5"/>
      <c r="AE553" s="5"/>
    </row>
    <row r="554" spans="1:31" ht="23.25" customHeight="1">
      <c r="A554" s="5" t="s">
        <v>7521</v>
      </c>
      <c r="B554" s="5" t="s">
        <v>15972</v>
      </c>
      <c r="C554" s="5" t="s">
        <v>41</v>
      </c>
      <c r="D554" s="5" t="s">
        <v>114</v>
      </c>
      <c r="E554" s="20" t="s">
        <v>45</v>
      </c>
      <c r="F554" s="7">
        <v>9</v>
      </c>
      <c r="G554" s="7">
        <v>18</v>
      </c>
      <c r="H554" s="5" t="s">
        <v>695</v>
      </c>
      <c r="I554" s="7" t="s">
        <v>24</v>
      </c>
      <c r="J554" s="5" t="s">
        <v>252</v>
      </c>
      <c r="K554" s="5" t="s">
        <v>20662</v>
      </c>
      <c r="L554" s="5" t="s">
        <v>20663</v>
      </c>
      <c r="M554" s="5" t="s">
        <v>37</v>
      </c>
      <c r="N554" s="5" t="s">
        <v>55</v>
      </c>
      <c r="O554" s="5" t="b">
        <f t="shared" ca="1" si="0"/>
        <v>0</v>
      </c>
      <c r="P554" s="5" t="b">
        <f t="shared" ca="1" si="1"/>
        <v>1</v>
      </c>
      <c r="Q554" s="5"/>
      <c r="R554" s="5"/>
      <c r="S554" s="5"/>
      <c r="T554" s="5"/>
      <c r="U554" s="5"/>
      <c r="V554" s="5"/>
      <c r="W554" s="5"/>
      <c r="X554" s="5"/>
      <c r="Y554" s="5"/>
      <c r="Z554" s="5"/>
      <c r="AA554" s="5"/>
      <c r="AB554" s="5"/>
      <c r="AC554" s="5"/>
      <c r="AD554" s="5"/>
      <c r="AE554" s="5"/>
    </row>
    <row r="555" spans="1:31" ht="23.25" customHeight="1">
      <c r="A555" s="5" t="s">
        <v>2886</v>
      </c>
      <c r="B555" s="5" t="s">
        <v>13875</v>
      </c>
      <c r="C555" s="5" t="s">
        <v>170</v>
      </c>
      <c r="D555" s="5" t="s">
        <v>47</v>
      </c>
      <c r="E555" s="20" t="s">
        <v>45</v>
      </c>
      <c r="F555" s="7">
        <v>9</v>
      </c>
      <c r="G555" s="7">
        <v>14</v>
      </c>
      <c r="H555" s="5" t="s">
        <v>2476</v>
      </c>
      <c r="I555" s="5" t="s">
        <v>108</v>
      </c>
      <c r="J555" s="5" t="s">
        <v>7858</v>
      </c>
      <c r="K555" s="5" t="s">
        <v>20669</v>
      </c>
      <c r="L555" s="5" t="s">
        <v>20670</v>
      </c>
      <c r="M555" s="5" t="s">
        <v>42</v>
      </c>
      <c r="N555" s="5" t="s">
        <v>55</v>
      </c>
      <c r="O555" s="5" t="b">
        <f t="shared" ca="1" si="0"/>
        <v>0</v>
      </c>
      <c r="P555" s="5" t="b">
        <f t="shared" ca="1" si="1"/>
        <v>1</v>
      </c>
      <c r="Q555" s="5"/>
      <c r="R555" s="5"/>
      <c r="S555" s="5"/>
      <c r="T555" s="5"/>
      <c r="U555" s="5"/>
      <c r="V555" s="5"/>
      <c r="W555" s="5"/>
      <c r="X555" s="5"/>
      <c r="Y555" s="5"/>
      <c r="Z555" s="5"/>
      <c r="AA555" s="5"/>
      <c r="AB555" s="5"/>
      <c r="AC555" s="5"/>
      <c r="AD555" s="5"/>
      <c r="AE555" s="5"/>
    </row>
    <row r="556" spans="1:31" ht="23.25" customHeight="1">
      <c r="A556" s="14" t="s">
        <v>20674</v>
      </c>
      <c r="B556" s="14" t="s">
        <v>20675</v>
      </c>
      <c r="C556" s="14" t="s">
        <v>27</v>
      </c>
      <c r="D556" s="14" t="s">
        <v>54</v>
      </c>
      <c r="E556" s="21" t="s">
        <v>29</v>
      </c>
      <c r="F556" s="15">
        <v>9</v>
      </c>
      <c r="G556" s="15">
        <v>11</v>
      </c>
      <c r="H556" s="14" t="s">
        <v>1080</v>
      </c>
      <c r="I556" s="14" t="s">
        <v>31</v>
      </c>
      <c r="J556" s="14" t="s">
        <v>3397</v>
      </c>
      <c r="K556" s="14" t="s">
        <v>20677</v>
      </c>
      <c r="L556" s="14" t="s">
        <v>20678</v>
      </c>
      <c r="M556" s="14" t="s">
        <v>37</v>
      </c>
      <c r="N556" s="14" t="s">
        <v>89</v>
      </c>
      <c r="O556" s="14" t="b">
        <f t="shared" ca="1" si="0"/>
        <v>0</v>
      </c>
      <c r="P556" s="14" t="b">
        <f t="shared" ca="1" si="1"/>
        <v>1</v>
      </c>
      <c r="Q556" s="5"/>
      <c r="R556" s="5"/>
      <c r="S556" s="5"/>
      <c r="T556" s="5"/>
      <c r="U556" s="5"/>
      <c r="V556" s="5"/>
      <c r="W556" s="5"/>
      <c r="X556" s="5"/>
      <c r="Y556" s="5"/>
      <c r="Z556" s="5"/>
      <c r="AA556" s="5"/>
      <c r="AB556" s="5"/>
      <c r="AC556" s="5"/>
      <c r="AD556" s="5"/>
      <c r="AE556" s="5"/>
    </row>
    <row r="557" spans="1:31" ht="23.25" customHeight="1">
      <c r="A557" s="5" t="s">
        <v>11714</v>
      </c>
      <c r="B557" s="5" t="s">
        <v>5236</v>
      </c>
      <c r="C557" s="5" t="s">
        <v>27</v>
      </c>
      <c r="D557" s="5" t="s">
        <v>212</v>
      </c>
      <c r="E557" s="20" t="s">
        <v>29</v>
      </c>
      <c r="F557" s="7">
        <v>10</v>
      </c>
      <c r="G557" s="7">
        <v>20</v>
      </c>
      <c r="H557" s="5" t="s">
        <v>144</v>
      </c>
      <c r="I557" s="5" t="s">
        <v>31</v>
      </c>
      <c r="J557" s="5" t="s">
        <v>57</v>
      </c>
      <c r="K557" s="5" t="s">
        <v>13550</v>
      </c>
      <c r="L557" s="5" t="s">
        <v>13551</v>
      </c>
      <c r="M557" s="5" t="s">
        <v>53</v>
      </c>
      <c r="N557" s="5" t="s">
        <v>55</v>
      </c>
      <c r="O557" s="5" t="b">
        <f t="shared" ca="1" si="0"/>
        <v>0</v>
      </c>
      <c r="P557" s="5" t="b">
        <f t="shared" ca="1" si="1"/>
        <v>1</v>
      </c>
      <c r="Q557" s="5"/>
      <c r="R557" s="5"/>
      <c r="S557" s="5"/>
      <c r="T557" s="5"/>
      <c r="U557" s="5"/>
      <c r="V557" s="5"/>
      <c r="W557" s="5"/>
      <c r="X557" s="5"/>
      <c r="Y557" s="5"/>
      <c r="Z557" s="5"/>
      <c r="AA557" s="5"/>
      <c r="AB557" s="5"/>
      <c r="AC557" s="5"/>
      <c r="AD557" s="5"/>
      <c r="AE557" s="5"/>
    </row>
    <row r="558" spans="1:31" ht="23.25" customHeight="1">
      <c r="A558" s="5" t="s">
        <v>9556</v>
      </c>
      <c r="B558" s="5" t="s">
        <v>7814</v>
      </c>
      <c r="C558" s="5" t="s">
        <v>41</v>
      </c>
      <c r="D558" s="5" t="s">
        <v>94</v>
      </c>
      <c r="E558" s="20" t="s">
        <v>29</v>
      </c>
      <c r="F558" s="7">
        <v>10</v>
      </c>
      <c r="G558" s="7">
        <v>15</v>
      </c>
      <c r="H558" s="5" t="s">
        <v>56</v>
      </c>
      <c r="I558" s="5" t="s">
        <v>31</v>
      </c>
      <c r="J558" s="5" t="s">
        <v>76</v>
      </c>
      <c r="K558" s="5" t="s">
        <v>13514</v>
      </c>
      <c r="L558" s="5" t="s">
        <v>13515</v>
      </c>
      <c r="M558" s="5" t="s">
        <v>53</v>
      </c>
      <c r="N558" s="5" t="s">
        <v>55</v>
      </c>
      <c r="O558" s="5" t="b">
        <f t="shared" ca="1" si="0"/>
        <v>0</v>
      </c>
      <c r="P558" s="5" t="b">
        <f t="shared" ca="1" si="1"/>
        <v>1</v>
      </c>
      <c r="Q558" s="5"/>
      <c r="R558" s="5"/>
      <c r="S558" s="5"/>
      <c r="T558" s="5"/>
      <c r="U558" s="5"/>
      <c r="V558" s="5"/>
      <c r="W558" s="5"/>
      <c r="X558" s="5"/>
      <c r="Y558" s="5"/>
      <c r="Z558" s="5"/>
      <c r="AA558" s="5"/>
      <c r="AB558" s="5"/>
      <c r="AC558" s="5"/>
      <c r="AD558" s="5"/>
      <c r="AE558" s="5"/>
    </row>
    <row r="559" spans="1:31" ht="23.25" customHeight="1">
      <c r="A559" s="5" t="s">
        <v>9556</v>
      </c>
      <c r="B559" s="5" t="s">
        <v>13556</v>
      </c>
      <c r="C559" s="5" t="s">
        <v>170</v>
      </c>
      <c r="D559" s="5" t="s">
        <v>435</v>
      </c>
      <c r="E559" s="20" t="s">
        <v>29</v>
      </c>
      <c r="F559" s="7">
        <v>10</v>
      </c>
      <c r="G559" s="7">
        <v>15</v>
      </c>
      <c r="H559" s="5" t="s">
        <v>56</v>
      </c>
      <c r="I559" s="7" t="s">
        <v>24</v>
      </c>
      <c r="J559" s="5" t="s">
        <v>57</v>
      </c>
      <c r="K559" s="5" t="s">
        <v>13557</v>
      </c>
      <c r="L559" s="5" t="s">
        <v>13558</v>
      </c>
      <c r="M559" s="5" t="s">
        <v>37</v>
      </c>
      <c r="N559" s="5" t="s">
        <v>55</v>
      </c>
      <c r="O559" s="5" t="b">
        <f t="shared" ca="1" si="0"/>
        <v>0</v>
      </c>
      <c r="P559" s="5" t="b">
        <f t="shared" ca="1" si="1"/>
        <v>1</v>
      </c>
      <c r="Q559" s="5"/>
      <c r="R559" s="5"/>
      <c r="S559" s="5"/>
      <c r="T559" s="5"/>
      <c r="U559" s="5"/>
      <c r="V559" s="5"/>
      <c r="W559" s="5"/>
      <c r="X559" s="5"/>
      <c r="Y559" s="5"/>
      <c r="Z559" s="5"/>
      <c r="AA559" s="5"/>
      <c r="AB559" s="5"/>
      <c r="AC559" s="5"/>
      <c r="AD559" s="5"/>
      <c r="AE559" s="5"/>
    </row>
    <row r="560" spans="1:31" ht="23.25" customHeight="1">
      <c r="A560" s="5" t="s">
        <v>10010</v>
      </c>
      <c r="B560" s="5" t="s">
        <v>13527</v>
      </c>
      <c r="C560" s="5" t="s">
        <v>27</v>
      </c>
      <c r="D560" s="5" t="s">
        <v>85</v>
      </c>
      <c r="E560" s="20" t="s">
        <v>45</v>
      </c>
      <c r="F560" s="7">
        <v>10</v>
      </c>
      <c r="G560" s="7">
        <v>20</v>
      </c>
      <c r="H560" s="5" t="s">
        <v>144</v>
      </c>
      <c r="I560" s="5" t="s">
        <v>31</v>
      </c>
      <c r="J560" s="5" t="s">
        <v>57</v>
      </c>
      <c r="K560" s="5" t="s">
        <v>13529</v>
      </c>
      <c r="L560" s="5" t="s">
        <v>13530</v>
      </c>
      <c r="M560" s="5" t="s">
        <v>100</v>
      </c>
      <c r="N560" s="5" t="s">
        <v>55</v>
      </c>
      <c r="O560" s="5" t="b">
        <f t="shared" ca="1" si="0"/>
        <v>0</v>
      </c>
      <c r="P560" s="5" t="b">
        <f t="shared" ca="1" si="1"/>
        <v>1</v>
      </c>
      <c r="Q560" s="5"/>
      <c r="R560" s="5"/>
      <c r="S560" s="5"/>
      <c r="T560" s="5"/>
      <c r="U560" s="5"/>
      <c r="V560" s="5"/>
      <c r="W560" s="5"/>
      <c r="X560" s="5"/>
      <c r="Y560" s="5"/>
      <c r="Z560" s="5"/>
      <c r="AA560" s="5"/>
      <c r="AB560" s="5"/>
      <c r="AC560" s="5"/>
      <c r="AD560" s="5"/>
      <c r="AE560" s="5"/>
    </row>
    <row r="561" spans="1:31" ht="23.25" customHeight="1">
      <c r="A561" s="5" t="s">
        <v>9556</v>
      </c>
      <c r="B561" s="5" t="s">
        <v>4619</v>
      </c>
      <c r="C561" s="5" t="s">
        <v>41</v>
      </c>
      <c r="D561" s="5" t="s">
        <v>169</v>
      </c>
      <c r="E561" s="20" t="s">
        <v>919</v>
      </c>
      <c r="F561" s="7">
        <v>10</v>
      </c>
      <c r="G561" s="7">
        <v>15</v>
      </c>
      <c r="H561" s="5" t="s">
        <v>56</v>
      </c>
      <c r="I561" s="7" t="s">
        <v>24</v>
      </c>
      <c r="J561" s="5" t="s">
        <v>4623</v>
      </c>
      <c r="K561" s="9" t="s">
        <v>47</v>
      </c>
      <c r="L561" s="5" t="s">
        <v>17198</v>
      </c>
      <c r="M561" s="5" t="s">
        <v>53</v>
      </c>
      <c r="N561" s="5" t="s">
        <v>1179</v>
      </c>
      <c r="O561" s="5" t="b">
        <f t="shared" ca="1" si="0"/>
        <v>0</v>
      </c>
      <c r="P561" s="5" t="b">
        <f t="shared" ca="1" si="1"/>
        <v>1</v>
      </c>
      <c r="Q561" s="5"/>
      <c r="R561" s="5"/>
      <c r="S561" s="5"/>
      <c r="T561" s="5"/>
      <c r="U561" s="5"/>
      <c r="V561" s="5"/>
      <c r="W561" s="5"/>
      <c r="X561" s="5"/>
      <c r="Y561" s="5"/>
      <c r="Z561" s="5"/>
      <c r="AA561" s="5"/>
      <c r="AB561" s="5"/>
      <c r="AC561" s="5"/>
      <c r="AD561" s="5"/>
      <c r="AE561" s="5"/>
    </row>
    <row r="562" spans="1:31" ht="23.25" customHeight="1">
      <c r="A562" s="5" t="s">
        <v>9556</v>
      </c>
      <c r="B562" s="5" t="s">
        <v>650</v>
      </c>
      <c r="C562" s="5" t="s">
        <v>27</v>
      </c>
      <c r="D562" s="5" t="s">
        <v>47</v>
      </c>
      <c r="E562" s="20" t="s">
        <v>45</v>
      </c>
      <c r="F562" s="7">
        <v>10</v>
      </c>
      <c r="G562" s="7">
        <v>18</v>
      </c>
      <c r="H562" s="5" t="s">
        <v>964</v>
      </c>
      <c r="I562" s="5" t="s">
        <v>108</v>
      </c>
      <c r="J562" s="5" t="s">
        <v>57</v>
      </c>
      <c r="K562" s="5" t="s">
        <v>653</v>
      </c>
      <c r="L562" s="5" t="s">
        <v>13516</v>
      </c>
      <c r="M562" s="5" t="s">
        <v>42</v>
      </c>
      <c r="N562" s="5" t="s">
        <v>89</v>
      </c>
      <c r="O562" s="5" t="b">
        <f t="shared" ca="1" si="0"/>
        <v>0</v>
      </c>
      <c r="P562" s="5" t="b">
        <f t="shared" ca="1" si="1"/>
        <v>1</v>
      </c>
      <c r="Q562" s="5"/>
      <c r="R562" s="5"/>
      <c r="S562" s="5"/>
      <c r="T562" s="5"/>
      <c r="U562" s="5"/>
      <c r="V562" s="5"/>
      <c r="W562" s="5"/>
      <c r="X562" s="5"/>
      <c r="Y562" s="5"/>
      <c r="Z562" s="5"/>
      <c r="AA562" s="5"/>
      <c r="AB562" s="5"/>
      <c r="AC562" s="5"/>
      <c r="AD562" s="5"/>
      <c r="AE562" s="5"/>
    </row>
    <row r="563" spans="1:31" ht="23.25" customHeight="1">
      <c r="A563" s="5" t="s">
        <v>13536</v>
      </c>
      <c r="B563" s="5" t="s">
        <v>7948</v>
      </c>
      <c r="C563" s="5" t="s">
        <v>170</v>
      </c>
      <c r="D563" s="5" t="s">
        <v>390</v>
      </c>
      <c r="E563" s="20" t="s">
        <v>29</v>
      </c>
      <c r="F563" s="7">
        <v>10</v>
      </c>
      <c r="G563" s="7">
        <v>15</v>
      </c>
      <c r="H563" s="5" t="s">
        <v>56</v>
      </c>
      <c r="I563" s="5" t="s">
        <v>108</v>
      </c>
      <c r="J563" s="5" t="s">
        <v>68</v>
      </c>
      <c r="K563" s="5" t="s">
        <v>7949</v>
      </c>
      <c r="L563" s="5" t="s">
        <v>13539</v>
      </c>
      <c r="M563" s="5" t="s">
        <v>167</v>
      </c>
      <c r="N563" s="5" t="s">
        <v>55</v>
      </c>
      <c r="O563" s="5" t="b">
        <f t="shared" ca="1" si="0"/>
        <v>0</v>
      </c>
      <c r="P563" s="5" t="b">
        <f t="shared" ca="1" si="1"/>
        <v>1</v>
      </c>
      <c r="Q563" s="5"/>
      <c r="R563" s="5"/>
      <c r="S563" s="5"/>
      <c r="T563" s="5"/>
      <c r="U563" s="5"/>
      <c r="V563" s="5"/>
      <c r="W563" s="5"/>
      <c r="X563" s="5"/>
      <c r="Y563" s="5"/>
      <c r="Z563" s="5"/>
      <c r="AA563" s="5"/>
      <c r="AB563" s="5"/>
      <c r="AC563" s="5"/>
      <c r="AD563" s="5"/>
      <c r="AE563" s="5"/>
    </row>
    <row r="564" spans="1:31" ht="23.25" customHeight="1">
      <c r="A564" s="5" t="s">
        <v>13520</v>
      </c>
      <c r="B564" s="5" t="s">
        <v>13521</v>
      </c>
      <c r="C564" s="5" t="s">
        <v>170</v>
      </c>
      <c r="D564" s="5" t="s">
        <v>390</v>
      </c>
      <c r="E564" s="20" t="s">
        <v>45</v>
      </c>
      <c r="F564" s="7">
        <v>10</v>
      </c>
      <c r="G564" s="7">
        <v>15</v>
      </c>
      <c r="H564" s="5" t="s">
        <v>56</v>
      </c>
      <c r="I564" s="5" t="s">
        <v>108</v>
      </c>
      <c r="J564" s="5" t="s">
        <v>7882</v>
      </c>
      <c r="K564" s="5" t="s">
        <v>13522</v>
      </c>
      <c r="L564" s="5" t="s">
        <v>13523</v>
      </c>
      <c r="M564" s="5" t="s">
        <v>37</v>
      </c>
      <c r="N564" s="5" t="s">
        <v>55</v>
      </c>
      <c r="O564" s="5" t="b">
        <f t="shared" ca="1" si="0"/>
        <v>0</v>
      </c>
      <c r="P564" s="5" t="b">
        <f t="shared" ca="1" si="1"/>
        <v>1</v>
      </c>
      <c r="Q564" s="5"/>
      <c r="R564" s="5"/>
      <c r="S564" s="5"/>
      <c r="T564" s="5"/>
      <c r="U564" s="5"/>
      <c r="V564" s="5"/>
      <c r="W564" s="5"/>
      <c r="X564" s="5"/>
      <c r="Y564" s="5"/>
      <c r="Z564" s="5"/>
      <c r="AA564" s="5"/>
      <c r="AB564" s="5"/>
      <c r="AC564" s="5"/>
      <c r="AD564" s="5"/>
      <c r="AE564" s="5"/>
    </row>
    <row r="565" spans="1:31" ht="23.25" customHeight="1">
      <c r="A565" s="5" t="s">
        <v>9556</v>
      </c>
      <c r="B565" s="5" t="s">
        <v>7556</v>
      </c>
      <c r="C565" s="5" t="s">
        <v>20</v>
      </c>
      <c r="D565" s="5" t="s">
        <v>47</v>
      </c>
      <c r="E565" s="20" t="s">
        <v>29</v>
      </c>
      <c r="F565" s="7">
        <v>10</v>
      </c>
      <c r="G565" s="7">
        <v>15</v>
      </c>
      <c r="H565" s="5" t="s">
        <v>56</v>
      </c>
      <c r="I565" s="5" t="s">
        <v>31</v>
      </c>
      <c r="J565" s="5" t="s">
        <v>110</v>
      </c>
      <c r="K565" s="9" t="s">
        <v>47</v>
      </c>
      <c r="L565" s="5" t="s">
        <v>13517</v>
      </c>
      <c r="M565" s="5" t="s">
        <v>37</v>
      </c>
      <c r="N565" s="5" t="s">
        <v>55</v>
      </c>
      <c r="O565" s="5" t="b">
        <f t="shared" ca="1" si="0"/>
        <v>0</v>
      </c>
      <c r="P565" s="5" t="b">
        <f t="shared" ca="1" si="1"/>
        <v>1</v>
      </c>
      <c r="Q565" s="5"/>
      <c r="R565" s="5"/>
      <c r="S565" s="5"/>
      <c r="T565" s="5"/>
      <c r="U565" s="5"/>
      <c r="V565" s="5"/>
      <c r="W565" s="5"/>
      <c r="X565" s="5"/>
      <c r="Y565" s="5"/>
      <c r="Z565" s="5"/>
      <c r="AA565" s="5"/>
      <c r="AB565" s="5"/>
      <c r="AC565" s="5"/>
      <c r="AD565" s="5"/>
      <c r="AE565" s="5"/>
    </row>
    <row r="566" spans="1:31" ht="23.25" customHeight="1">
      <c r="A566" s="5" t="s">
        <v>9556</v>
      </c>
      <c r="B566" s="5" t="s">
        <v>10901</v>
      </c>
      <c r="C566" s="5" t="s">
        <v>27</v>
      </c>
      <c r="D566" s="5" t="s">
        <v>47</v>
      </c>
      <c r="E566" s="20" t="s">
        <v>45</v>
      </c>
      <c r="F566" s="7">
        <v>10</v>
      </c>
      <c r="G566" s="7">
        <v>15</v>
      </c>
      <c r="H566" s="5" t="s">
        <v>56</v>
      </c>
      <c r="I566" s="7" t="s">
        <v>24</v>
      </c>
      <c r="J566" s="5" t="s">
        <v>1662</v>
      </c>
      <c r="K566" s="5" t="s">
        <v>10903</v>
      </c>
      <c r="L566" s="5" t="s">
        <v>13533</v>
      </c>
      <c r="M566" s="5" t="s">
        <v>37</v>
      </c>
      <c r="N566" s="5" t="s">
        <v>44</v>
      </c>
      <c r="O566" s="5" t="b">
        <f t="shared" ca="1" si="0"/>
        <v>0</v>
      </c>
      <c r="P566" s="5" t="b">
        <f t="shared" ca="1" si="1"/>
        <v>1</v>
      </c>
      <c r="Q566" s="5"/>
      <c r="R566" s="5"/>
      <c r="S566" s="5"/>
      <c r="T566" s="5"/>
      <c r="U566" s="5"/>
      <c r="V566" s="5"/>
      <c r="W566" s="5"/>
      <c r="X566" s="5"/>
      <c r="Y566" s="5"/>
      <c r="Z566" s="5"/>
      <c r="AA566" s="5"/>
      <c r="AB566" s="5"/>
      <c r="AC566" s="5"/>
      <c r="AD566" s="5"/>
      <c r="AE566" s="5"/>
    </row>
    <row r="567" spans="1:31" ht="23.25" customHeight="1">
      <c r="A567" s="5" t="s">
        <v>13541</v>
      </c>
      <c r="B567" s="5" t="s">
        <v>2917</v>
      </c>
      <c r="C567" s="5" t="s">
        <v>170</v>
      </c>
      <c r="D567" s="5" t="s">
        <v>390</v>
      </c>
      <c r="E567" s="20" t="s">
        <v>29</v>
      </c>
      <c r="F567" s="7">
        <v>10</v>
      </c>
      <c r="G567" s="7">
        <v>15</v>
      </c>
      <c r="H567" s="5" t="s">
        <v>56</v>
      </c>
      <c r="I567" s="5" t="s">
        <v>31</v>
      </c>
      <c r="J567" s="5" t="s">
        <v>2067</v>
      </c>
      <c r="K567" s="5" t="s">
        <v>13544</v>
      </c>
      <c r="L567" s="5" t="s">
        <v>13545</v>
      </c>
      <c r="M567" s="5" t="s">
        <v>42</v>
      </c>
      <c r="N567" s="5" t="s">
        <v>55</v>
      </c>
      <c r="O567" s="5" t="b">
        <f t="shared" ca="1" si="0"/>
        <v>0</v>
      </c>
      <c r="P567" s="5" t="b">
        <f t="shared" ca="1" si="1"/>
        <v>1</v>
      </c>
      <c r="Q567" s="5"/>
      <c r="R567" s="5"/>
      <c r="S567" s="5"/>
      <c r="T567" s="5"/>
      <c r="U567" s="5"/>
      <c r="V567" s="5"/>
      <c r="W567" s="5"/>
      <c r="X567" s="5"/>
      <c r="Y567" s="5"/>
      <c r="Z567" s="5"/>
      <c r="AA567" s="5"/>
      <c r="AB567" s="5"/>
      <c r="AC567" s="5"/>
      <c r="AD567" s="5"/>
      <c r="AE567" s="5"/>
    </row>
    <row r="568" spans="1:31" ht="23.25" customHeight="1">
      <c r="A568" s="5" t="s">
        <v>13563</v>
      </c>
      <c r="B568" s="5" t="s">
        <v>13565</v>
      </c>
      <c r="C568" s="5" t="s">
        <v>27</v>
      </c>
      <c r="D568" s="5" t="s">
        <v>85</v>
      </c>
      <c r="E568" s="20" t="s">
        <v>45</v>
      </c>
      <c r="F568" s="7">
        <v>10</v>
      </c>
      <c r="G568" s="7">
        <v>15</v>
      </c>
      <c r="H568" s="5" t="s">
        <v>56</v>
      </c>
      <c r="I568" s="5" t="s">
        <v>31</v>
      </c>
      <c r="J568" s="5" t="s">
        <v>134</v>
      </c>
      <c r="K568" s="5" t="s">
        <v>13567</v>
      </c>
      <c r="L568" s="5" t="s">
        <v>13568</v>
      </c>
      <c r="M568" s="5" t="s">
        <v>100</v>
      </c>
      <c r="N568" s="5" t="s">
        <v>55</v>
      </c>
      <c r="O568" s="5" t="b">
        <f t="shared" ca="1" si="0"/>
        <v>0</v>
      </c>
      <c r="P568" s="5" t="b">
        <f t="shared" ca="1" si="1"/>
        <v>1</v>
      </c>
      <c r="Q568" s="5"/>
      <c r="R568" s="5"/>
      <c r="S568" s="5"/>
      <c r="T568" s="5"/>
      <c r="U568" s="5"/>
      <c r="V568" s="5"/>
      <c r="W568" s="5"/>
      <c r="X568" s="5"/>
      <c r="Y568" s="5"/>
      <c r="Z568" s="5"/>
      <c r="AA568" s="5"/>
      <c r="AB568" s="5"/>
      <c r="AC568" s="5"/>
      <c r="AD568" s="5"/>
      <c r="AE568" s="5"/>
    </row>
    <row r="569" spans="1:31" ht="23.25" customHeight="1">
      <c r="A569" s="5" t="s">
        <v>9556</v>
      </c>
      <c r="B569" s="5" t="s">
        <v>10486</v>
      </c>
      <c r="C569" s="5" t="s">
        <v>27</v>
      </c>
      <c r="D569" s="5" t="s">
        <v>47</v>
      </c>
      <c r="E569" s="20" t="s">
        <v>29</v>
      </c>
      <c r="F569" s="7">
        <v>10</v>
      </c>
      <c r="G569" s="7">
        <v>15</v>
      </c>
      <c r="H569" s="5" t="s">
        <v>56</v>
      </c>
      <c r="I569" s="5" t="s">
        <v>31</v>
      </c>
      <c r="J569" s="5" t="s">
        <v>403</v>
      </c>
      <c r="K569" s="5" t="s">
        <v>10487</v>
      </c>
      <c r="L569" s="5" t="s">
        <v>13585</v>
      </c>
      <c r="M569" s="5" t="s">
        <v>53</v>
      </c>
      <c r="N569" s="5" t="s">
        <v>44</v>
      </c>
      <c r="O569" s="5" t="b">
        <f t="shared" ca="1" si="0"/>
        <v>0</v>
      </c>
      <c r="P569" s="5" t="b">
        <f t="shared" ca="1" si="1"/>
        <v>1</v>
      </c>
      <c r="Q569" s="5"/>
      <c r="R569" s="5"/>
      <c r="S569" s="5"/>
      <c r="T569" s="5"/>
      <c r="U569" s="5"/>
      <c r="V569" s="5"/>
      <c r="W569" s="5"/>
      <c r="X569" s="5"/>
      <c r="Y569" s="5"/>
      <c r="Z569" s="5"/>
      <c r="AA569" s="5"/>
      <c r="AB569" s="5"/>
      <c r="AC569" s="5"/>
      <c r="AD569" s="5"/>
      <c r="AE569" s="5"/>
    </row>
    <row r="570" spans="1:31" ht="23.25" customHeight="1">
      <c r="A570" s="5" t="s">
        <v>9556</v>
      </c>
      <c r="B570" s="5" t="s">
        <v>5534</v>
      </c>
      <c r="C570" s="5" t="s">
        <v>170</v>
      </c>
      <c r="D570" s="5" t="s">
        <v>435</v>
      </c>
      <c r="E570" s="20" t="s">
        <v>45</v>
      </c>
      <c r="F570" s="7">
        <v>10</v>
      </c>
      <c r="G570" s="7">
        <v>15</v>
      </c>
      <c r="H570" s="5" t="s">
        <v>56</v>
      </c>
      <c r="I570" s="5" t="s">
        <v>125</v>
      </c>
      <c r="J570" s="5" t="s">
        <v>110</v>
      </c>
      <c r="K570" s="5" t="s">
        <v>5537</v>
      </c>
      <c r="L570" s="5" t="s">
        <v>13670</v>
      </c>
      <c r="M570" s="5" t="s">
        <v>53</v>
      </c>
      <c r="N570" s="5" t="s">
        <v>55</v>
      </c>
      <c r="O570" s="5" t="b">
        <f t="shared" ca="1" si="0"/>
        <v>0</v>
      </c>
      <c r="P570" s="5" t="b">
        <f t="shared" ca="1" si="1"/>
        <v>1</v>
      </c>
      <c r="Q570" s="5"/>
      <c r="R570" s="5"/>
      <c r="S570" s="5"/>
      <c r="T570" s="5"/>
      <c r="U570" s="5"/>
      <c r="V570" s="5"/>
      <c r="W570" s="5"/>
      <c r="X570" s="5"/>
      <c r="Y570" s="5"/>
      <c r="Z570" s="5"/>
      <c r="AA570" s="5"/>
      <c r="AB570" s="5"/>
      <c r="AC570" s="5"/>
      <c r="AD570" s="5"/>
      <c r="AE570" s="5"/>
    </row>
    <row r="571" spans="1:31" ht="23.25" customHeight="1">
      <c r="A571" s="5" t="s">
        <v>3086</v>
      </c>
      <c r="B571" s="5" t="s">
        <v>3088</v>
      </c>
      <c r="C571" s="5" t="s">
        <v>170</v>
      </c>
      <c r="D571" s="5" t="s">
        <v>390</v>
      </c>
      <c r="E571" s="20" t="s">
        <v>45</v>
      </c>
      <c r="F571" s="7">
        <v>10</v>
      </c>
      <c r="G571" s="7">
        <v>15</v>
      </c>
      <c r="H571" s="5" t="s">
        <v>56</v>
      </c>
      <c r="I571" s="5" t="s">
        <v>31</v>
      </c>
      <c r="J571" s="5" t="s">
        <v>126</v>
      </c>
      <c r="K571" s="5" t="s">
        <v>3091</v>
      </c>
      <c r="L571" s="5" t="s">
        <v>3092</v>
      </c>
      <c r="M571" s="5" t="s">
        <v>167</v>
      </c>
      <c r="N571" s="5" t="s">
        <v>44</v>
      </c>
      <c r="O571" s="5" t="b">
        <f t="shared" ca="1" si="0"/>
        <v>0</v>
      </c>
      <c r="P571" s="5" t="b">
        <f t="shared" ca="1" si="1"/>
        <v>1</v>
      </c>
      <c r="Q571" s="5"/>
      <c r="R571" s="5"/>
      <c r="S571" s="5"/>
      <c r="T571" s="5"/>
      <c r="U571" s="5"/>
      <c r="V571" s="5"/>
      <c r="W571" s="5"/>
      <c r="X571" s="5"/>
      <c r="Y571" s="5"/>
      <c r="Z571" s="5"/>
      <c r="AA571" s="5"/>
      <c r="AB571" s="5"/>
      <c r="AC571" s="5"/>
      <c r="AD571" s="5"/>
      <c r="AE571" s="5"/>
    </row>
    <row r="572" spans="1:31" ht="23.25" customHeight="1">
      <c r="A572" s="5" t="s">
        <v>9556</v>
      </c>
      <c r="B572" s="5" t="s">
        <v>7173</v>
      </c>
      <c r="C572" s="5" t="s">
        <v>41</v>
      </c>
      <c r="D572" s="5" t="s">
        <v>47</v>
      </c>
      <c r="E572" s="20" t="s">
        <v>45</v>
      </c>
      <c r="F572" s="7">
        <v>10</v>
      </c>
      <c r="G572" s="7">
        <v>18</v>
      </c>
      <c r="H572" s="5" t="s">
        <v>964</v>
      </c>
      <c r="I572" s="5" t="s">
        <v>125</v>
      </c>
      <c r="J572" s="5" t="s">
        <v>382</v>
      </c>
      <c r="K572" s="5" t="s">
        <v>13741</v>
      </c>
      <c r="L572" s="5" t="s">
        <v>13742</v>
      </c>
      <c r="M572" s="5" t="s">
        <v>167</v>
      </c>
      <c r="N572" s="5" t="s">
        <v>55</v>
      </c>
      <c r="O572" s="5" t="b">
        <f t="shared" ca="1" si="0"/>
        <v>0</v>
      </c>
      <c r="P572" s="5" t="b">
        <f t="shared" ca="1" si="1"/>
        <v>1</v>
      </c>
      <c r="Q572" s="5"/>
      <c r="R572" s="5"/>
      <c r="S572" s="5"/>
      <c r="T572" s="5"/>
      <c r="U572" s="5"/>
      <c r="V572" s="5"/>
      <c r="W572" s="5"/>
      <c r="X572" s="5"/>
      <c r="Y572" s="5"/>
      <c r="Z572" s="5"/>
      <c r="AA572" s="5"/>
      <c r="AB572" s="5"/>
      <c r="AC572" s="5"/>
      <c r="AD572" s="5"/>
      <c r="AE572" s="5"/>
    </row>
    <row r="573" spans="1:31" ht="23.25" customHeight="1">
      <c r="A573" s="5" t="s">
        <v>9556</v>
      </c>
      <c r="B573" s="5" t="s">
        <v>13002</v>
      </c>
      <c r="C573" s="5" t="s">
        <v>27</v>
      </c>
      <c r="D573" s="5" t="s">
        <v>266</v>
      </c>
      <c r="E573" s="20" t="s">
        <v>45</v>
      </c>
      <c r="F573" s="7">
        <v>10</v>
      </c>
      <c r="G573" s="7">
        <v>15</v>
      </c>
      <c r="H573" s="5" t="s">
        <v>56</v>
      </c>
      <c r="I573" s="5" t="s">
        <v>125</v>
      </c>
      <c r="J573" s="5" t="s">
        <v>7141</v>
      </c>
      <c r="K573" s="5" t="s">
        <v>13005</v>
      </c>
      <c r="L573" s="5" t="s">
        <v>13006</v>
      </c>
      <c r="M573" s="5" t="s">
        <v>53</v>
      </c>
      <c r="N573" s="5" t="s">
        <v>55</v>
      </c>
      <c r="O573" s="5" t="b">
        <f t="shared" ca="1" si="0"/>
        <v>0</v>
      </c>
      <c r="P573" s="5" t="b">
        <f t="shared" ca="1" si="1"/>
        <v>1</v>
      </c>
      <c r="Q573" s="5"/>
      <c r="R573" s="5"/>
      <c r="S573" s="5"/>
      <c r="T573" s="5"/>
      <c r="U573" s="5"/>
      <c r="V573" s="5"/>
      <c r="W573" s="5"/>
      <c r="X573" s="5"/>
      <c r="Y573" s="5"/>
      <c r="Z573" s="5"/>
      <c r="AA573" s="5"/>
      <c r="AB573" s="5"/>
      <c r="AC573" s="5"/>
      <c r="AD573" s="5"/>
      <c r="AE573" s="5"/>
    </row>
    <row r="574" spans="1:31" ht="23.25" customHeight="1">
      <c r="A574" s="5" t="s">
        <v>11714</v>
      </c>
      <c r="B574" s="5" t="s">
        <v>3237</v>
      </c>
      <c r="C574" s="5" t="s">
        <v>27</v>
      </c>
      <c r="D574" s="5" t="s">
        <v>75</v>
      </c>
      <c r="E574" s="20" t="s">
        <v>45</v>
      </c>
      <c r="F574" s="7">
        <v>10</v>
      </c>
      <c r="G574" s="7">
        <v>18</v>
      </c>
      <c r="H574" s="5" t="s">
        <v>964</v>
      </c>
      <c r="I574" s="5" t="s">
        <v>125</v>
      </c>
      <c r="J574" s="5" t="s">
        <v>110</v>
      </c>
      <c r="K574" s="5" t="s">
        <v>11021</v>
      </c>
      <c r="L574" s="5" t="s">
        <v>13707</v>
      </c>
      <c r="M574" s="5" t="s">
        <v>37</v>
      </c>
      <c r="N574" s="5" t="s">
        <v>38</v>
      </c>
      <c r="O574" s="5" t="b">
        <f t="shared" ca="1" si="0"/>
        <v>0</v>
      </c>
      <c r="P574" s="5" t="b">
        <f t="shared" ca="1" si="1"/>
        <v>1</v>
      </c>
      <c r="Q574" s="5"/>
      <c r="R574" s="5"/>
      <c r="S574" s="5"/>
      <c r="T574" s="5"/>
      <c r="U574" s="5"/>
      <c r="V574" s="5"/>
      <c r="W574" s="5"/>
      <c r="X574" s="5"/>
      <c r="Y574" s="5"/>
      <c r="Z574" s="5"/>
      <c r="AA574" s="5"/>
      <c r="AB574" s="5"/>
      <c r="AC574" s="5"/>
      <c r="AD574" s="5"/>
      <c r="AE574" s="5"/>
    </row>
    <row r="575" spans="1:31" ht="23.25" customHeight="1">
      <c r="A575" s="5" t="s">
        <v>11714</v>
      </c>
      <c r="B575" s="5" t="s">
        <v>4118</v>
      </c>
      <c r="C575" s="5" t="s">
        <v>41</v>
      </c>
      <c r="D575" s="5" t="s">
        <v>47</v>
      </c>
      <c r="E575" s="20" t="s">
        <v>45</v>
      </c>
      <c r="F575" s="7">
        <v>10</v>
      </c>
      <c r="G575" s="7">
        <v>15</v>
      </c>
      <c r="H575" s="5" t="s">
        <v>56</v>
      </c>
      <c r="I575" s="5" t="s">
        <v>108</v>
      </c>
      <c r="J575" s="5" t="s">
        <v>2924</v>
      </c>
      <c r="K575" s="5" t="s">
        <v>13693</v>
      </c>
      <c r="L575" s="5" t="s">
        <v>13695</v>
      </c>
      <c r="M575" s="5" t="s">
        <v>37</v>
      </c>
      <c r="N575" s="5" t="s">
        <v>55</v>
      </c>
      <c r="O575" s="5" t="b">
        <f t="shared" ca="1" si="0"/>
        <v>0</v>
      </c>
      <c r="P575" s="5" t="b">
        <f t="shared" ca="1" si="1"/>
        <v>1</v>
      </c>
      <c r="Q575" s="5"/>
      <c r="R575" s="5"/>
      <c r="S575" s="5"/>
      <c r="T575" s="5"/>
      <c r="U575" s="5"/>
      <c r="V575" s="5"/>
      <c r="W575" s="5"/>
      <c r="X575" s="5"/>
      <c r="Y575" s="5"/>
      <c r="Z575" s="5"/>
      <c r="AA575" s="5"/>
      <c r="AB575" s="5"/>
      <c r="AC575" s="5"/>
      <c r="AD575" s="5"/>
      <c r="AE575" s="5"/>
    </row>
    <row r="576" spans="1:31" ht="23.25" customHeight="1">
      <c r="A576" s="5" t="s">
        <v>9556</v>
      </c>
      <c r="B576" s="5" t="s">
        <v>7100</v>
      </c>
      <c r="C576" s="5" t="s">
        <v>27</v>
      </c>
      <c r="D576" s="5" t="s">
        <v>85</v>
      </c>
      <c r="E576" s="20" t="s">
        <v>45</v>
      </c>
      <c r="F576" s="7">
        <v>10</v>
      </c>
      <c r="G576" s="7">
        <v>15</v>
      </c>
      <c r="H576" s="5" t="s">
        <v>56</v>
      </c>
      <c r="I576" s="5" t="s">
        <v>31</v>
      </c>
      <c r="J576" s="5" t="s">
        <v>663</v>
      </c>
      <c r="K576" s="5" t="s">
        <v>13769</v>
      </c>
      <c r="L576" s="5" t="s">
        <v>13770</v>
      </c>
      <c r="M576" s="5" t="s">
        <v>53</v>
      </c>
      <c r="N576" s="5" t="s">
        <v>271</v>
      </c>
      <c r="O576" s="5" t="b">
        <f t="shared" ca="1" si="0"/>
        <v>0</v>
      </c>
      <c r="P576" s="5" t="b">
        <f t="shared" ca="1" si="1"/>
        <v>1</v>
      </c>
      <c r="Q576" s="5"/>
      <c r="R576" s="5"/>
      <c r="S576" s="5"/>
      <c r="T576" s="5"/>
      <c r="U576" s="5"/>
      <c r="V576" s="5"/>
      <c r="W576" s="5"/>
      <c r="X576" s="5"/>
      <c r="Y576" s="5"/>
      <c r="Z576" s="5"/>
      <c r="AA576" s="5"/>
      <c r="AB576" s="5"/>
      <c r="AC576" s="5"/>
      <c r="AD576" s="5"/>
      <c r="AE576" s="5"/>
    </row>
    <row r="577" spans="1:31" ht="23.25" customHeight="1">
      <c r="A577" s="5" t="s">
        <v>13676</v>
      </c>
      <c r="B577" s="5" t="s">
        <v>13320</v>
      </c>
      <c r="C577" s="5" t="s">
        <v>20</v>
      </c>
      <c r="D577" s="5" t="s">
        <v>21</v>
      </c>
      <c r="E577" s="20" t="s">
        <v>45</v>
      </c>
      <c r="F577" s="7">
        <v>10</v>
      </c>
      <c r="G577" s="7">
        <v>20</v>
      </c>
      <c r="H577" s="5" t="s">
        <v>144</v>
      </c>
      <c r="I577" s="5" t="s">
        <v>31</v>
      </c>
      <c r="J577" s="5" t="s">
        <v>2303</v>
      </c>
      <c r="K577" s="9" t="s">
        <v>47</v>
      </c>
      <c r="L577" s="5" t="s">
        <v>13677</v>
      </c>
      <c r="M577" s="5" t="s">
        <v>37</v>
      </c>
      <c r="N577" s="5" t="s">
        <v>44</v>
      </c>
      <c r="O577" s="5" t="b">
        <f t="shared" ca="1" si="0"/>
        <v>0</v>
      </c>
      <c r="P577" s="5" t="b">
        <f t="shared" ca="1" si="1"/>
        <v>1</v>
      </c>
      <c r="Q577" s="5"/>
      <c r="R577" s="5"/>
      <c r="S577" s="5"/>
      <c r="T577" s="5"/>
      <c r="U577" s="5"/>
      <c r="V577" s="5"/>
      <c r="W577" s="5"/>
      <c r="X577" s="5"/>
      <c r="Y577" s="5"/>
      <c r="Z577" s="5"/>
      <c r="AA577" s="5"/>
      <c r="AB577" s="5"/>
      <c r="AC577" s="5"/>
      <c r="AD577" s="5"/>
      <c r="AE577" s="5"/>
    </row>
    <row r="578" spans="1:31" ht="23.25" customHeight="1">
      <c r="A578" s="5" t="s">
        <v>9556</v>
      </c>
      <c r="B578" s="5" t="s">
        <v>13294</v>
      </c>
      <c r="C578" s="5" t="s">
        <v>170</v>
      </c>
      <c r="D578" s="5" t="s">
        <v>390</v>
      </c>
      <c r="E578" s="20" t="s">
        <v>45</v>
      </c>
      <c r="F578" s="7">
        <v>10</v>
      </c>
      <c r="G578" s="7">
        <v>15</v>
      </c>
      <c r="H578" s="5" t="s">
        <v>56</v>
      </c>
      <c r="I578" s="5" t="s">
        <v>31</v>
      </c>
      <c r="J578" s="5" t="s">
        <v>57</v>
      </c>
      <c r="K578" s="5" t="s">
        <v>13771</v>
      </c>
      <c r="L578" s="5" t="s">
        <v>13772</v>
      </c>
      <c r="M578" s="5" t="s">
        <v>37</v>
      </c>
      <c r="N578" s="5" t="s">
        <v>237</v>
      </c>
      <c r="O578" s="5" t="b">
        <f t="shared" ca="1" si="0"/>
        <v>0</v>
      </c>
      <c r="P578" s="5" t="b">
        <f t="shared" ca="1" si="1"/>
        <v>1</v>
      </c>
      <c r="Q578" s="5"/>
      <c r="R578" s="5"/>
      <c r="S578" s="5"/>
      <c r="T578" s="5"/>
      <c r="U578" s="5"/>
      <c r="V578" s="5"/>
      <c r="W578" s="5"/>
      <c r="X578" s="5"/>
      <c r="Y578" s="5"/>
      <c r="Z578" s="5"/>
      <c r="AA578" s="5"/>
      <c r="AB578" s="5"/>
      <c r="AC578" s="5"/>
      <c r="AD578" s="5"/>
      <c r="AE578" s="5"/>
    </row>
    <row r="579" spans="1:31" ht="23.25" customHeight="1">
      <c r="A579" s="5" t="s">
        <v>9556</v>
      </c>
      <c r="B579" s="5" t="s">
        <v>13233</v>
      </c>
      <c r="C579" s="5" t="s">
        <v>27</v>
      </c>
      <c r="D579" s="5" t="s">
        <v>85</v>
      </c>
      <c r="E579" s="20" t="s">
        <v>45</v>
      </c>
      <c r="F579" s="7">
        <v>10</v>
      </c>
      <c r="G579" s="7">
        <v>15</v>
      </c>
      <c r="H579" s="5" t="s">
        <v>56</v>
      </c>
      <c r="I579" s="5" t="s">
        <v>108</v>
      </c>
      <c r="J579" s="5" t="s">
        <v>2520</v>
      </c>
      <c r="K579" s="5" t="s">
        <v>13235</v>
      </c>
      <c r="L579" s="5" t="s">
        <v>13236</v>
      </c>
      <c r="M579" s="5" t="s">
        <v>167</v>
      </c>
      <c r="N579" s="5" t="s">
        <v>237</v>
      </c>
      <c r="O579" s="5" t="b">
        <f t="shared" ca="1" si="0"/>
        <v>0</v>
      </c>
      <c r="P579" s="5" t="b">
        <f t="shared" ca="1" si="1"/>
        <v>1</v>
      </c>
      <c r="Q579" s="5"/>
      <c r="R579" s="5"/>
      <c r="S579" s="5"/>
      <c r="T579" s="5"/>
      <c r="U579" s="5"/>
      <c r="V579" s="5"/>
      <c r="W579" s="5"/>
      <c r="X579" s="5"/>
      <c r="Y579" s="5"/>
      <c r="Z579" s="5"/>
      <c r="AA579" s="5"/>
      <c r="AB579" s="5"/>
      <c r="AC579" s="5"/>
      <c r="AD579" s="5"/>
      <c r="AE579" s="5"/>
    </row>
    <row r="580" spans="1:31" ht="23.25" customHeight="1">
      <c r="A580" s="5" t="s">
        <v>13792</v>
      </c>
      <c r="B580" s="5" t="s">
        <v>4493</v>
      </c>
      <c r="C580" s="5" t="s">
        <v>27</v>
      </c>
      <c r="D580" s="5" t="s">
        <v>85</v>
      </c>
      <c r="E580" s="20" t="s">
        <v>45</v>
      </c>
      <c r="F580" s="7">
        <v>10</v>
      </c>
      <c r="G580" s="7">
        <v>15</v>
      </c>
      <c r="H580" s="5" t="s">
        <v>56</v>
      </c>
      <c r="I580" s="5" t="s">
        <v>108</v>
      </c>
      <c r="J580" s="5" t="s">
        <v>942</v>
      </c>
      <c r="K580" s="5" t="s">
        <v>924</v>
      </c>
      <c r="L580" s="5" t="s">
        <v>13793</v>
      </c>
      <c r="M580" s="5" t="s">
        <v>37</v>
      </c>
      <c r="N580" s="5" t="s">
        <v>55</v>
      </c>
      <c r="O580" s="5" t="b">
        <f t="shared" ca="1" si="0"/>
        <v>0</v>
      </c>
      <c r="P580" s="5" t="b">
        <f t="shared" ca="1" si="1"/>
        <v>1</v>
      </c>
      <c r="Q580" s="5"/>
      <c r="R580" s="5"/>
      <c r="S580" s="5"/>
      <c r="T580" s="5"/>
      <c r="U580" s="5"/>
      <c r="V580" s="5"/>
      <c r="W580" s="5"/>
      <c r="X580" s="5"/>
      <c r="Y580" s="5"/>
      <c r="Z580" s="5"/>
      <c r="AA580" s="5"/>
      <c r="AB580" s="5"/>
      <c r="AC580" s="5"/>
      <c r="AD580" s="5"/>
      <c r="AE580" s="5"/>
    </row>
    <row r="581" spans="1:31" ht="23.25" customHeight="1">
      <c r="A581" s="5" t="s">
        <v>13839</v>
      </c>
      <c r="B581" s="5" t="s">
        <v>13840</v>
      </c>
      <c r="C581" s="5" t="s">
        <v>41</v>
      </c>
      <c r="D581" s="5" t="s">
        <v>2462</v>
      </c>
      <c r="E581" s="20" t="s">
        <v>45</v>
      </c>
      <c r="F581" s="7">
        <v>10</v>
      </c>
      <c r="G581" s="7">
        <v>15</v>
      </c>
      <c r="H581" s="5" t="s">
        <v>56</v>
      </c>
      <c r="I581" s="5" t="s">
        <v>31</v>
      </c>
      <c r="J581" s="5" t="s">
        <v>1439</v>
      </c>
      <c r="K581" s="5" t="s">
        <v>13841</v>
      </c>
      <c r="L581" s="5" t="s">
        <v>13842</v>
      </c>
      <c r="M581" s="5" t="s">
        <v>37</v>
      </c>
      <c r="N581" s="5" t="s">
        <v>55</v>
      </c>
      <c r="O581" s="5" t="b">
        <f t="shared" ca="1" si="0"/>
        <v>0</v>
      </c>
      <c r="P581" s="5" t="b">
        <f t="shared" ca="1" si="1"/>
        <v>1</v>
      </c>
      <c r="Q581" s="5"/>
      <c r="R581" s="5"/>
      <c r="S581" s="5"/>
      <c r="T581" s="5"/>
      <c r="U581" s="5"/>
      <c r="V581" s="5"/>
      <c r="W581" s="5"/>
      <c r="X581" s="5"/>
      <c r="Y581" s="5"/>
      <c r="Z581" s="5"/>
      <c r="AA581" s="5"/>
      <c r="AB581" s="5"/>
      <c r="AC581" s="5"/>
      <c r="AD581" s="5"/>
      <c r="AE581" s="5"/>
    </row>
    <row r="582" spans="1:31" ht="23.25" customHeight="1">
      <c r="A582" s="5" t="s">
        <v>9556</v>
      </c>
      <c r="B582" s="5" t="s">
        <v>13708</v>
      </c>
      <c r="C582" s="5" t="s">
        <v>27</v>
      </c>
      <c r="D582" s="5" t="s">
        <v>80</v>
      </c>
      <c r="E582" s="20" t="s">
        <v>45</v>
      </c>
      <c r="F582" s="7">
        <v>10</v>
      </c>
      <c r="G582" s="7">
        <v>15</v>
      </c>
      <c r="H582" s="5" t="s">
        <v>56</v>
      </c>
      <c r="I582" s="5" t="s">
        <v>108</v>
      </c>
      <c r="J582" s="5" t="s">
        <v>57</v>
      </c>
      <c r="K582" s="9" t="s">
        <v>47</v>
      </c>
      <c r="L582" s="5" t="s">
        <v>13713</v>
      </c>
      <c r="M582" s="5" t="s">
        <v>100</v>
      </c>
      <c r="N582" s="5" t="s">
        <v>55</v>
      </c>
      <c r="O582" s="5" t="b">
        <f t="shared" ca="1" si="0"/>
        <v>0</v>
      </c>
      <c r="P582" s="5" t="b">
        <f t="shared" ca="1" si="1"/>
        <v>1</v>
      </c>
      <c r="Q582" s="5"/>
      <c r="R582" s="5"/>
      <c r="S582" s="5"/>
      <c r="T582" s="5"/>
      <c r="U582" s="5"/>
      <c r="V582" s="5"/>
      <c r="W582" s="5"/>
      <c r="X582" s="5"/>
      <c r="Y582" s="5"/>
      <c r="Z582" s="5"/>
      <c r="AA582" s="5"/>
      <c r="AB582" s="5"/>
      <c r="AC582" s="5"/>
      <c r="AD582" s="5"/>
      <c r="AE582" s="5"/>
    </row>
    <row r="583" spans="1:31" ht="23.25" customHeight="1">
      <c r="A583" s="5" t="s">
        <v>13828</v>
      </c>
      <c r="B583" s="5" t="s">
        <v>13774</v>
      </c>
      <c r="C583" s="5" t="s">
        <v>170</v>
      </c>
      <c r="D583" s="5" t="s">
        <v>47</v>
      </c>
      <c r="E583" s="20" t="s">
        <v>45</v>
      </c>
      <c r="F583" s="7">
        <v>10</v>
      </c>
      <c r="G583" s="7">
        <v>15</v>
      </c>
      <c r="H583" s="5" t="s">
        <v>56</v>
      </c>
      <c r="I583" s="5" t="s">
        <v>108</v>
      </c>
      <c r="J583" s="5" t="s">
        <v>8173</v>
      </c>
      <c r="K583" s="5" t="s">
        <v>834</v>
      </c>
      <c r="L583" s="5" t="s">
        <v>13829</v>
      </c>
      <c r="M583" s="5" t="s">
        <v>37</v>
      </c>
      <c r="N583" s="5" t="s">
        <v>237</v>
      </c>
      <c r="O583" s="5" t="b">
        <f t="shared" ca="1" si="0"/>
        <v>0</v>
      </c>
      <c r="P583" s="5" t="b">
        <f t="shared" ca="1" si="1"/>
        <v>1</v>
      </c>
      <c r="Q583" s="5"/>
      <c r="R583" s="5"/>
      <c r="S583" s="5"/>
      <c r="T583" s="5"/>
      <c r="U583" s="5"/>
      <c r="V583" s="5"/>
      <c r="W583" s="5"/>
      <c r="X583" s="5"/>
      <c r="Y583" s="5"/>
      <c r="Z583" s="5"/>
      <c r="AA583" s="5"/>
      <c r="AB583" s="5"/>
      <c r="AC583" s="5"/>
      <c r="AD583" s="5"/>
      <c r="AE583" s="5"/>
    </row>
    <row r="584" spans="1:31" ht="23.25" customHeight="1">
      <c r="A584" s="5" t="s">
        <v>9556</v>
      </c>
      <c r="B584" s="5" t="s">
        <v>5857</v>
      </c>
      <c r="C584" s="5" t="s">
        <v>27</v>
      </c>
      <c r="D584" s="5" t="s">
        <v>85</v>
      </c>
      <c r="E584" s="20" t="s">
        <v>45</v>
      </c>
      <c r="F584" s="7">
        <v>10</v>
      </c>
      <c r="G584" s="7">
        <v>25</v>
      </c>
      <c r="H584" s="5" t="s">
        <v>2463</v>
      </c>
      <c r="I584" s="5" t="s">
        <v>108</v>
      </c>
      <c r="J584" s="5" t="s">
        <v>554</v>
      </c>
      <c r="K584" s="5" t="s">
        <v>5861</v>
      </c>
      <c r="L584" s="5" t="s">
        <v>13831</v>
      </c>
      <c r="M584" s="5" t="s">
        <v>53</v>
      </c>
      <c r="N584" s="5" t="s">
        <v>405</v>
      </c>
      <c r="O584" s="5" t="b">
        <f t="shared" ca="1" si="0"/>
        <v>0</v>
      </c>
      <c r="P584" s="5" t="b">
        <f t="shared" ca="1" si="1"/>
        <v>1</v>
      </c>
      <c r="Q584" s="5"/>
      <c r="R584" s="5"/>
      <c r="S584" s="5"/>
      <c r="T584" s="5"/>
      <c r="U584" s="5"/>
      <c r="V584" s="5"/>
      <c r="W584" s="5"/>
      <c r="X584" s="5"/>
      <c r="Y584" s="5"/>
      <c r="Z584" s="5"/>
      <c r="AA584" s="5"/>
      <c r="AB584" s="5"/>
      <c r="AC584" s="5"/>
      <c r="AD584" s="5"/>
      <c r="AE584" s="5"/>
    </row>
    <row r="585" spans="1:31" ht="23.25" customHeight="1">
      <c r="A585" s="5" t="s">
        <v>13819</v>
      </c>
      <c r="B585" s="5" t="s">
        <v>5866</v>
      </c>
      <c r="C585" s="5" t="s">
        <v>27</v>
      </c>
      <c r="D585" s="5" t="s">
        <v>575</v>
      </c>
      <c r="E585" s="20" t="s">
        <v>45</v>
      </c>
      <c r="F585" s="7">
        <v>10</v>
      </c>
      <c r="G585" s="7">
        <v>20</v>
      </c>
      <c r="H585" s="5" t="s">
        <v>144</v>
      </c>
      <c r="I585" s="5" t="s">
        <v>108</v>
      </c>
      <c r="J585" s="5" t="s">
        <v>76</v>
      </c>
      <c r="K585" s="5" t="s">
        <v>11298</v>
      </c>
      <c r="L585" s="5" t="s">
        <v>13823</v>
      </c>
      <c r="M585" s="5" t="s">
        <v>42</v>
      </c>
      <c r="N585" s="5" t="s">
        <v>237</v>
      </c>
      <c r="O585" s="5" t="b">
        <f t="shared" ca="1" si="0"/>
        <v>0</v>
      </c>
      <c r="P585" s="5" t="b">
        <f t="shared" ca="1" si="1"/>
        <v>1</v>
      </c>
      <c r="Q585" s="5"/>
      <c r="R585" s="5"/>
      <c r="S585" s="5"/>
      <c r="T585" s="5"/>
      <c r="U585" s="5"/>
      <c r="V585" s="5"/>
      <c r="W585" s="5"/>
      <c r="X585" s="5"/>
      <c r="Y585" s="5"/>
      <c r="Z585" s="5"/>
      <c r="AA585" s="5"/>
      <c r="AB585" s="5"/>
      <c r="AC585" s="5"/>
      <c r="AD585" s="5"/>
      <c r="AE585" s="5"/>
    </row>
    <row r="586" spans="1:31" ht="23.25" customHeight="1">
      <c r="A586" s="5" t="s">
        <v>9945</v>
      </c>
      <c r="B586" s="5" t="s">
        <v>13788</v>
      </c>
      <c r="C586" s="5" t="s">
        <v>27</v>
      </c>
      <c r="D586" s="5" t="s">
        <v>47</v>
      </c>
      <c r="E586" s="20" t="s">
        <v>45</v>
      </c>
      <c r="F586" s="7">
        <v>10</v>
      </c>
      <c r="G586" s="7">
        <v>15</v>
      </c>
      <c r="H586" s="5" t="s">
        <v>56</v>
      </c>
      <c r="I586" s="5" t="s">
        <v>31</v>
      </c>
      <c r="J586" s="5" t="s">
        <v>126</v>
      </c>
      <c r="K586" s="5" t="s">
        <v>4736</v>
      </c>
      <c r="L586" s="5" t="s">
        <v>13791</v>
      </c>
      <c r="M586" s="5" t="s">
        <v>53</v>
      </c>
      <c r="N586" s="5" t="s">
        <v>55</v>
      </c>
      <c r="O586" s="5" t="b">
        <f t="shared" ca="1" si="0"/>
        <v>0</v>
      </c>
      <c r="P586" s="5" t="b">
        <f t="shared" ca="1" si="1"/>
        <v>1</v>
      </c>
      <c r="Q586" s="5"/>
      <c r="R586" s="5"/>
      <c r="S586" s="5"/>
      <c r="T586" s="5"/>
      <c r="U586" s="5"/>
      <c r="V586" s="5"/>
      <c r="W586" s="5"/>
      <c r="X586" s="5"/>
      <c r="Y586" s="5"/>
      <c r="Z586" s="5"/>
      <c r="AA586" s="5"/>
      <c r="AB586" s="5"/>
      <c r="AC586" s="5"/>
      <c r="AD586" s="5"/>
      <c r="AE586" s="5"/>
    </row>
    <row r="587" spans="1:31" ht="23.25" customHeight="1">
      <c r="A587" s="5" t="s">
        <v>9556</v>
      </c>
      <c r="B587" s="5" t="s">
        <v>8118</v>
      </c>
      <c r="C587" s="5" t="s">
        <v>170</v>
      </c>
      <c r="D587" s="5" t="s">
        <v>390</v>
      </c>
      <c r="E587" s="20" t="s">
        <v>45</v>
      </c>
      <c r="F587" s="7">
        <v>10</v>
      </c>
      <c r="G587" s="7">
        <v>15</v>
      </c>
      <c r="H587" s="5" t="s">
        <v>56</v>
      </c>
      <c r="I587" s="5" t="s">
        <v>31</v>
      </c>
      <c r="J587" s="5" t="s">
        <v>2520</v>
      </c>
      <c r="K587" s="5" t="s">
        <v>1208</v>
      </c>
      <c r="L587" s="5" t="s">
        <v>13803</v>
      </c>
      <c r="M587" s="5" t="s">
        <v>42</v>
      </c>
      <c r="N587" s="5" t="s">
        <v>38</v>
      </c>
      <c r="O587" s="5" t="b">
        <f t="shared" ca="1" si="0"/>
        <v>0</v>
      </c>
      <c r="P587" s="5" t="b">
        <f t="shared" ca="1" si="1"/>
        <v>1</v>
      </c>
      <c r="Q587" s="5"/>
      <c r="R587" s="5"/>
      <c r="S587" s="5"/>
      <c r="T587" s="5"/>
      <c r="U587" s="5"/>
      <c r="V587" s="5"/>
      <c r="W587" s="5"/>
      <c r="X587" s="5"/>
      <c r="Y587" s="5"/>
      <c r="Z587" s="5"/>
      <c r="AA587" s="5"/>
      <c r="AB587" s="5"/>
      <c r="AC587" s="5"/>
      <c r="AD587" s="5"/>
      <c r="AE587" s="5"/>
    </row>
    <row r="588" spans="1:31" ht="23.25" customHeight="1">
      <c r="A588" s="5" t="s">
        <v>9556</v>
      </c>
      <c r="B588" s="5" t="s">
        <v>3453</v>
      </c>
      <c r="C588" s="5" t="s">
        <v>170</v>
      </c>
      <c r="D588" s="5" t="s">
        <v>47</v>
      </c>
      <c r="E588" s="20" t="s">
        <v>45</v>
      </c>
      <c r="F588" s="7">
        <v>10</v>
      </c>
      <c r="G588" s="7">
        <v>15</v>
      </c>
      <c r="H588" s="5" t="s">
        <v>56</v>
      </c>
      <c r="I588" s="5" t="s">
        <v>125</v>
      </c>
      <c r="J588" s="5" t="s">
        <v>57</v>
      </c>
      <c r="K588" s="5" t="s">
        <v>2291</v>
      </c>
      <c r="L588" s="12" t="s">
        <v>47</v>
      </c>
      <c r="M588" s="5" t="s">
        <v>37</v>
      </c>
      <c r="N588" s="5" t="s">
        <v>55</v>
      </c>
      <c r="O588" s="5" t="b">
        <f t="shared" ca="1" si="0"/>
        <v>0</v>
      </c>
      <c r="P588" s="5" t="b">
        <f t="shared" ca="1" si="1"/>
        <v>1</v>
      </c>
      <c r="Q588" s="5"/>
      <c r="R588" s="5"/>
      <c r="S588" s="5"/>
      <c r="T588" s="5"/>
      <c r="U588" s="5"/>
      <c r="V588" s="5"/>
      <c r="W588" s="5"/>
      <c r="X588" s="5"/>
      <c r="Y588" s="5"/>
      <c r="Z588" s="5"/>
      <c r="AA588" s="5"/>
      <c r="AB588" s="5"/>
      <c r="AC588" s="5"/>
      <c r="AD588" s="5"/>
      <c r="AE588" s="5"/>
    </row>
    <row r="589" spans="1:31" ht="23.25" customHeight="1">
      <c r="A589" s="5" t="s">
        <v>13784</v>
      </c>
      <c r="B589" s="5" t="s">
        <v>839</v>
      </c>
      <c r="C589" s="5" t="s">
        <v>27</v>
      </c>
      <c r="D589" s="5" t="s">
        <v>85</v>
      </c>
      <c r="E589" s="20" t="s">
        <v>45</v>
      </c>
      <c r="F589" s="7">
        <v>10</v>
      </c>
      <c r="G589" s="7">
        <v>15</v>
      </c>
      <c r="H589" s="5" t="s">
        <v>56</v>
      </c>
      <c r="I589" s="5" t="s">
        <v>108</v>
      </c>
      <c r="J589" s="5" t="s">
        <v>844</v>
      </c>
      <c r="K589" s="5" t="s">
        <v>845</v>
      </c>
      <c r="L589" s="12" t="s">
        <v>47</v>
      </c>
      <c r="M589" s="5" t="s">
        <v>37</v>
      </c>
      <c r="N589" s="5" t="s">
        <v>55</v>
      </c>
      <c r="O589" s="5" t="b">
        <f t="shared" ca="1" si="0"/>
        <v>0</v>
      </c>
      <c r="P589" s="5" t="b">
        <f t="shared" ca="1" si="1"/>
        <v>1</v>
      </c>
      <c r="Q589" s="5"/>
      <c r="R589" s="5"/>
      <c r="S589" s="5"/>
      <c r="T589" s="5"/>
      <c r="U589" s="5"/>
      <c r="V589" s="5"/>
      <c r="W589" s="5"/>
      <c r="X589" s="5"/>
      <c r="Y589" s="5"/>
      <c r="Z589" s="5"/>
      <c r="AA589" s="5"/>
      <c r="AB589" s="5"/>
      <c r="AC589" s="5"/>
      <c r="AD589" s="5"/>
      <c r="AE589" s="5"/>
    </row>
    <row r="590" spans="1:31" ht="23.25" customHeight="1">
      <c r="A590" s="5" t="s">
        <v>13859</v>
      </c>
      <c r="B590" s="5" t="s">
        <v>11251</v>
      </c>
      <c r="C590" s="5" t="s">
        <v>20</v>
      </c>
      <c r="D590" s="5" t="s">
        <v>21</v>
      </c>
      <c r="E590" s="20" t="s">
        <v>29</v>
      </c>
      <c r="F590" s="7">
        <v>10</v>
      </c>
      <c r="G590" s="7">
        <v>15</v>
      </c>
      <c r="H590" s="5" t="s">
        <v>56</v>
      </c>
      <c r="I590" s="5" t="s">
        <v>108</v>
      </c>
      <c r="J590" s="5" t="s">
        <v>1053</v>
      </c>
      <c r="K590" s="5" t="s">
        <v>11702</v>
      </c>
      <c r="L590" s="5" t="s">
        <v>13862</v>
      </c>
      <c r="M590" s="5" t="s">
        <v>42</v>
      </c>
      <c r="N590" s="5" t="s">
        <v>55</v>
      </c>
      <c r="O590" s="5" t="b">
        <f t="shared" ca="1" si="0"/>
        <v>0</v>
      </c>
      <c r="P590" s="5" t="b">
        <f t="shared" ca="1" si="1"/>
        <v>1</v>
      </c>
      <c r="Q590" s="5"/>
      <c r="R590" s="5"/>
      <c r="S590" s="5"/>
      <c r="T590" s="5"/>
      <c r="U590" s="5"/>
      <c r="V590" s="5"/>
      <c r="W590" s="5"/>
      <c r="X590" s="5"/>
      <c r="Y590" s="5"/>
      <c r="Z590" s="5"/>
      <c r="AA590" s="5"/>
      <c r="AB590" s="5"/>
      <c r="AC590" s="5"/>
      <c r="AD590" s="5"/>
      <c r="AE590" s="5"/>
    </row>
    <row r="591" spans="1:31" ht="23.25" customHeight="1">
      <c r="A591" s="5" t="s">
        <v>9556</v>
      </c>
      <c r="B591" s="5" t="s">
        <v>2999</v>
      </c>
      <c r="C591" s="5" t="s">
        <v>170</v>
      </c>
      <c r="D591" s="5" t="s">
        <v>47</v>
      </c>
      <c r="E591" s="20" t="s">
        <v>29</v>
      </c>
      <c r="F591" s="7">
        <v>10</v>
      </c>
      <c r="G591" s="7">
        <v>15</v>
      </c>
      <c r="H591" s="5" t="s">
        <v>56</v>
      </c>
      <c r="I591" s="5" t="s">
        <v>108</v>
      </c>
      <c r="J591" s="5" t="s">
        <v>57</v>
      </c>
      <c r="K591" s="5" t="s">
        <v>13939</v>
      </c>
      <c r="L591" s="5" t="s">
        <v>13941</v>
      </c>
      <c r="M591" s="5" t="s">
        <v>37</v>
      </c>
      <c r="N591" s="5" t="s">
        <v>55</v>
      </c>
      <c r="O591" s="5" t="b">
        <f t="shared" ca="1" si="0"/>
        <v>0</v>
      </c>
      <c r="P591" s="5" t="b">
        <f t="shared" ca="1" si="1"/>
        <v>1</v>
      </c>
      <c r="Q591" s="5"/>
      <c r="R591" s="5"/>
      <c r="S591" s="5"/>
      <c r="T591" s="5"/>
      <c r="U591" s="5"/>
      <c r="V591" s="5"/>
      <c r="W591" s="5"/>
      <c r="X591" s="5"/>
      <c r="Y591" s="5"/>
      <c r="Z591" s="5"/>
      <c r="AA591" s="5"/>
      <c r="AB591" s="5"/>
      <c r="AC591" s="5"/>
      <c r="AD591" s="5"/>
      <c r="AE591" s="5"/>
    </row>
    <row r="592" spans="1:31" ht="23.25" customHeight="1">
      <c r="A592" s="5" t="s">
        <v>9556</v>
      </c>
      <c r="B592" s="5" t="s">
        <v>13944</v>
      </c>
      <c r="C592" s="5" t="s">
        <v>170</v>
      </c>
      <c r="D592" s="5" t="s">
        <v>47</v>
      </c>
      <c r="E592" s="20" t="s">
        <v>45</v>
      </c>
      <c r="F592" s="7">
        <v>10</v>
      </c>
      <c r="G592" s="7">
        <v>15</v>
      </c>
      <c r="H592" s="5" t="s">
        <v>56</v>
      </c>
      <c r="I592" s="5" t="s">
        <v>31</v>
      </c>
      <c r="J592" s="5" t="s">
        <v>117</v>
      </c>
      <c r="K592" s="5" t="s">
        <v>5734</v>
      </c>
      <c r="L592" s="5" t="s">
        <v>13946</v>
      </c>
      <c r="M592" s="5" t="s">
        <v>37</v>
      </c>
      <c r="N592" s="5" t="s">
        <v>55</v>
      </c>
      <c r="O592" s="5" t="b">
        <f t="shared" ca="1" si="0"/>
        <v>0</v>
      </c>
      <c r="P592" s="5" t="b">
        <f t="shared" ca="1" si="1"/>
        <v>1</v>
      </c>
      <c r="Q592" s="5"/>
      <c r="R592" s="5"/>
      <c r="S592" s="5"/>
      <c r="T592" s="5"/>
      <c r="U592" s="5"/>
      <c r="V592" s="5"/>
      <c r="W592" s="5"/>
      <c r="X592" s="5"/>
      <c r="Y592" s="5"/>
      <c r="Z592" s="5"/>
      <c r="AA592" s="5"/>
      <c r="AB592" s="5"/>
      <c r="AC592" s="5"/>
      <c r="AD592" s="5"/>
      <c r="AE592" s="5"/>
    </row>
    <row r="593" spans="1:31" ht="23.25" customHeight="1">
      <c r="A593" s="5" t="s">
        <v>10010</v>
      </c>
      <c r="B593" s="5" t="s">
        <v>13968</v>
      </c>
      <c r="C593" s="5" t="s">
        <v>41</v>
      </c>
      <c r="D593" s="5" t="s">
        <v>47</v>
      </c>
      <c r="E593" s="20" t="s">
        <v>45</v>
      </c>
      <c r="F593" s="7">
        <v>10</v>
      </c>
      <c r="G593" s="7">
        <v>20</v>
      </c>
      <c r="H593" s="5" t="s">
        <v>144</v>
      </c>
      <c r="I593" s="5" t="s">
        <v>108</v>
      </c>
      <c r="J593" s="5" t="s">
        <v>2678</v>
      </c>
      <c r="K593" s="5" t="s">
        <v>381</v>
      </c>
      <c r="L593" s="5" t="s">
        <v>13970</v>
      </c>
      <c r="M593" s="5" t="s">
        <v>53</v>
      </c>
      <c r="N593" s="5" t="s">
        <v>405</v>
      </c>
      <c r="O593" s="5" t="b">
        <f t="shared" ca="1" si="0"/>
        <v>0</v>
      </c>
      <c r="P593" s="5" t="b">
        <f t="shared" ca="1" si="1"/>
        <v>1</v>
      </c>
      <c r="Q593" s="5"/>
      <c r="R593" s="5"/>
      <c r="S593" s="5"/>
      <c r="T593" s="5"/>
      <c r="U593" s="5"/>
      <c r="V593" s="5"/>
      <c r="W593" s="5"/>
      <c r="X593" s="5"/>
      <c r="Y593" s="5"/>
      <c r="Z593" s="5"/>
      <c r="AA593" s="5"/>
      <c r="AB593" s="5"/>
      <c r="AC593" s="5"/>
      <c r="AD593" s="5"/>
      <c r="AE593" s="5"/>
    </row>
    <row r="594" spans="1:31" ht="23.25" customHeight="1">
      <c r="A594" s="5" t="s">
        <v>9556</v>
      </c>
      <c r="B594" s="5" t="s">
        <v>13974</v>
      </c>
      <c r="C594" s="5" t="s">
        <v>41</v>
      </c>
      <c r="D594" s="5" t="s">
        <v>94</v>
      </c>
      <c r="E594" s="20" t="s">
        <v>45</v>
      </c>
      <c r="F594" s="7">
        <v>10</v>
      </c>
      <c r="G594" s="7">
        <v>15</v>
      </c>
      <c r="H594" s="5" t="s">
        <v>56</v>
      </c>
      <c r="I594" s="5" t="s">
        <v>31</v>
      </c>
      <c r="J594" s="5" t="s">
        <v>444</v>
      </c>
      <c r="K594" s="5" t="s">
        <v>13975</v>
      </c>
      <c r="L594" s="12" t="s">
        <v>47</v>
      </c>
      <c r="M594" s="5" t="s">
        <v>37</v>
      </c>
      <c r="N594" s="5" t="s">
        <v>55</v>
      </c>
      <c r="O594" s="5" t="b">
        <f t="shared" ca="1" si="0"/>
        <v>0</v>
      </c>
      <c r="P594" s="5" t="b">
        <f t="shared" ca="1" si="1"/>
        <v>1</v>
      </c>
      <c r="Q594" s="5"/>
      <c r="R594" s="5"/>
      <c r="S594" s="5"/>
      <c r="T594" s="5"/>
      <c r="U594" s="5"/>
      <c r="V594" s="5"/>
      <c r="W594" s="5"/>
      <c r="X594" s="5"/>
      <c r="Y594" s="5"/>
      <c r="Z594" s="5"/>
      <c r="AA594" s="5"/>
      <c r="AB594" s="5"/>
      <c r="AC594" s="5"/>
      <c r="AD594" s="5"/>
      <c r="AE594" s="5"/>
    </row>
    <row r="595" spans="1:31" ht="23.25" customHeight="1">
      <c r="A595" s="5" t="s">
        <v>9556</v>
      </c>
      <c r="B595" s="5" t="s">
        <v>13889</v>
      </c>
      <c r="C595" s="5" t="s">
        <v>20</v>
      </c>
      <c r="D595" s="5" t="s">
        <v>1616</v>
      </c>
      <c r="E595" s="20" t="s">
        <v>29</v>
      </c>
      <c r="F595" s="7">
        <v>10</v>
      </c>
      <c r="G595" s="7">
        <v>15</v>
      </c>
      <c r="H595" s="5" t="s">
        <v>56</v>
      </c>
      <c r="I595" s="5" t="s">
        <v>108</v>
      </c>
      <c r="J595" s="5" t="s">
        <v>284</v>
      </c>
      <c r="K595" s="5" t="s">
        <v>13890</v>
      </c>
      <c r="L595" s="5" t="s">
        <v>13891</v>
      </c>
      <c r="M595" s="5" t="s">
        <v>100</v>
      </c>
      <c r="N595" s="5" t="s">
        <v>55</v>
      </c>
      <c r="O595" s="5" t="b">
        <f t="shared" ca="1" si="0"/>
        <v>0</v>
      </c>
      <c r="P595" s="5" t="b">
        <f t="shared" ca="1" si="1"/>
        <v>1</v>
      </c>
      <c r="Q595" s="5"/>
      <c r="R595" s="5"/>
      <c r="S595" s="5"/>
      <c r="T595" s="5"/>
      <c r="U595" s="5"/>
      <c r="V595" s="5"/>
      <c r="W595" s="5"/>
      <c r="X595" s="5"/>
      <c r="Y595" s="5"/>
      <c r="Z595" s="5"/>
      <c r="AA595" s="5"/>
      <c r="AB595" s="5"/>
      <c r="AC595" s="5"/>
      <c r="AD595" s="5"/>
      <c r="AE595" s="5"/>
    </row>
    <row r="596" spans="1:31" ht="23.25" customHeight="1">
      <c r="A596" s="5" t="s">
        <v>9556</v>
      </c>
      <c r="B596" s="5" t="s">
        <v>13699</v>
      </c>
      <c r="C596" s="5" t="s">
        <v>170</v>
      </c>
      <c r="D596" s="5" t="s">
        <v>390</v>
      </c>
      <c r="E596" s="20" t="s">
        <v>29</v>
      </c>
      <c r="F596" s="7">
        <v>10</v>
      </c>
      <c r="G596" s="7">
        <v>15</v>
      </c>
      <c r="H596" s="5" t="s">
        <v>56</v>
      </c>
      <c r="I596" s="5" t="s">
        <v>125</v>
      </c>
      <c r="J596" s="5" t="s">
        <v>76</v>
      </c>
      <c r="K596" s="5" t="s">
        <v>1636</v>
      </c>
      <c r="L596" s="5" t="s">
        <v>13702</v>
      </c>
      <c r="M596" s="5" t="s">
        <v>100</v>
      </c>
      <c r="N596" s="5" t="s">
        <v>55</v>
      </c>
      <c r="O596" s="5" t="b">
        <f t="shared" ca="1" si="0"/>
        <v>0</v>
      </c>
      <c r="P596" s="5" t="b">
        <f t="shared" ca="1" si="1"/>
        <v>1</v>
      </c>
      <c r="Q596" s="5"/>
      <c r="R596" s="5"/>
      <c r="S596" s="5"/>
      <c r="T596" s="5"/>
      <c r="U596" s="5"/>
      <c r="V596" s="5"/>
      <c r="W596" s="5"/>
      <c r="X596" s="5"/>
      <c r="Y596" s="5"/>
      <c r="Z596" s="5"/>
      <c r="AA596" s="5"/>
      <c r="AB596" s="5"/>
      <c r="AC596" s="5"/>
      <c r="AD596" s="5"/>
      <c r="AE596" s="5"/>
    </row>
    <row r="597" spans="1:31" ht="23.25" customHeight="1">
      <c r="A597" s="5" t="s">
        <v>9556</v>
      </c>
      <c r="B597" s="5" t="s">
        <v>13730</v>
      </c>
      <c r="C597" s="5" t="s">
        <v>170</v>
      </c>
      <c r="D597" s="5" t="s">
        <v>378</v>
      </c>
      <c r="E597" s="20" t="s">
        <v>45</v>
      </c>
      <c r="F597" s="7">
        <v>10</v>
      </c>
      <c r="G597" s="7">
        <v>20</v>
      </c>
      <c r="H597" s="5" t="s">
        <v>144</v>
      </c>
      <c r="I597" s="5" t="s">
        <v>31</v>
      </c>
      <c r="J597" s="5" t="s">
        <v>1471</v>
      </c>
      <c r="K597" s="5" t="s">
        <v>13732</v>
      </c>
      <c r="L597" s="5" t="s">
        <v>13733</v>
      </c>
      <c r="M597" s="5" t="s">
        <v>53</v>
      </c>
      <c r="N597" s="5" t="s">
        <v>405</v>
      </c>
      <c r="O597" s="5" t="b">
        <f t="shared" ca="1" si="0"/>
        <v>0</v>
      </c>
      <c r="P597" s="5" t="b">
        <f t="shared" ca="1" si="1"/>
        <v>1</v>
      </c>
      <c r="Q597" s="5"/>
      <c r="R597" s="5"/>
      <c r="S597" s="5"/>
      <c r="T597" s="5"/>
      <c r="U597" s="5"/>
      <c r="V597" s="5"/>
      <c r="W597" s="5"/>
      <c r="X597" s="5"/>
      <c r="Y597" s="5"/>
      <c r="Z597" s="5"/>
      <c r="AA597" s="5"/>
      <c r="AB597" s="5"/>
      <c r="AC597" s="5"/>
      <c r="AD597" s="5"/>
      <c r="AE597" s="5"/>
    </row>
    <row r="598" spans="1:31" ht="23.25" customHeight="1">
      <c r="A598" s="5" t="s">
        <v>9556</v>
      </c>
      <c r="B598" s="5" t="s">
        <v>13743</v>
      </c>
      <c r="C598" s="5" t="s">
        <v>170</v>
      </c>
      <c r="D598" s="5" t="s">
        <v>378</v>
      </c>
      <c r="E598" s="20" t="s">
        <v>29</v>
      </c>
      <c r="F598" s="7">
        <v>10</v>
      </c>
      <c r="G598" s="7">
        <v>15</v>
      </c>
      <c r="H598" s="5" t="s">
        <v>56</v>
      </c>
      <c r="I598" s="5" t="s">
        <v>125</v>
      </c>
      <c r="J598" s="5" t="s">
        <v>906</v>
      </c>
      <c r="K598" s="5" t="s">
        <v>13744</v>
      </c>
      <c r="L598" s="5" t="s">
        <v>13745</v>
      </c>
      <c r="M598" s="5" t="s">
        <v>37</v>
      </c>
      <c r="N598" s="5" t="s">
        <v>55</v>
      </c>
      <c r="O598" s="5" t="b">
        <f t="shared" ca="1" si="0"/>
        <v>0</v>
      </c>
      <c r="P598" s="5" t="b">
        <f t="shared" ca="1" si="1"/>
        <v>1</v>
      </c>
      <c r="Q598" s="5"/>
      <c r="R598" s="5"/>
      <c r="S598" s="5"/>
      <c r="T598" s="5"/>
      <c r="U598" s="5"/>
      <c r="V598" s="5"/>
      <c r="W598" s="5"/>
      <c r="X598" s="5"/>
      <c r="Y598" s="5"/>
      <c r="Z598" s="5"/>
      <c r="AA598" s="5"/>
      <c r="AB598" s="5"/>
      <c r="AC598" s="5"/>
      <c r="AD598" s="5"/>
      <c r="AE598" s="5"/>
    </row>
    <row r="599" spans="1:31" ht="23.25" customHeight="1">
      <c r="A599" s="5" t="s">
        <v>13761</v>
      </c>
      <c r="B599" s="5" t="s">
        <v>13762</v>
      </c>
      <c r="C599" s="5" t="s">
        <v>41</v>
      </c>
      <c r="D599" s="5" t="s">
        <v>47</v>
      </c>
      <c r="E599" s="20" t="s">
        <v>29</v>
      </c>
      <c r="F599" s="7">
        <v>10</v>
      </c>
      <c r="G599" s="7">
        <v>15</v>
      </c>
      <c r="H599" s="5" t="s">
        <v>56</v>
      </c>
      <c r="I599" s="5" t="s">
        <v>108</v>
      </c>
      <c r="J599" s="5" t="s">
        <v>110</v>
      </c>
      <c r="K599" s="5" t="s">
        <v>12596</v>
      </c>
      <c r="L599" s="12" t="s">
        <v>47</v>
      </c>
      <c r="M599" s="5" t="s">
        <v>53</v>
      </c>
      <c r="N599" s="5" t="s">
        <v>55</v>
      </c>
      <c r="O599" s="5" t="b">
        <f t="shared" ca="1" si="0"/>
        <v>0</v>
      </c>
      <c r="P599" s="5" t="b">
        <f t="shared" ca="1" si="1"/>
        <v>1</v>
      </c>
      <c r="Q599" s="5"/>
      <c r="R599" s="5"/>
      <c r="S599" s="5"/>
      <c r="T599" s="5"/>
      <c r="U599" s="5"/>
      <c r="V599" s="5"/>
      <c r="W599" s="5"/>
      <c r="X599" s="5"/>
      <c r="Y599" s="5"/>
      <c r="Z599" s="5"/>
      <c r="AA599" s="5"/>
      <c r="AB599" s="5"/>
      <c r="AC599" s="5"/>
      <c r="AD599" s="5"/>
      <c r="AE599" s="5"/>
    </row>
    <row r="600" spans="1:31" ht="23.25" customHeight="1">
      <c r="A600" s="5" t="s">
        <v>13720</v>
      </c>
      <c r="B600" s="5" t="s">
        <v>13721</v>
      </c>
      <c r="C600" s="5" t="s">
        <v>170</v>
      </c>
      <c r="D600" s="5" t="s">
        <v>1881</v>
      </c>
      <c r="E600" s="20" t="s">
        <v>45</v>
      </c>
      <c r="F600" s="7">
        <v>10</v>
      </c>
      <c r="G600" s="7">
        <v>15</v>
      </c>
      <c r="H600" s="5" t="s">
        <v>56</v>
      </c>
      <c r="I600" s="7" t="s">
        <v>24</v>
      </c>
      <c r="J600" s="5" t="s">
        <v>9956</v>
      </c>
      <c r="K600" s="5" t="s">
        <v>13722</v>
      </c>
      <c r="L600" s="5" t="s">
        <v>13724</v>
      </c>
      <c r="M600" s="5" t="s">
        <v>1599</v>
      </c>
      <c r="N600" s="5" t="s">
        <v>237</v>
      </c>
      <c r="O600" s="5" t="b">
        <f t="shared" ca="1" si="0"/>
        <v>0</v>
      </c>
      <c r="P600" s="5" t="b">
        <f t="shared" ca="1" si="1"/>
        <v>1</v>
      </c>
      <c r="Q600" s="5"/>
      <c r="R600" s="5"/>
      <c r="S600" s="5"/>
      <c r="T600" s="5"/>
      <c r="U600" s="5"/>
      <c r="V600" s="5"/>
      <c r="W600" s="5"/>
      <c r="X600" s="5"/>
      <c r="Y600" s="5"/>
      <c r="Z600" s="5"/>
      <c r="AA600" s="5"/>
      <c r="AB600" s="5"/>
      <c r="AC600" s="5"/>
      <c r="AD600" s="5"/>
      <c r="AE600" s="5"/>
    </row>
    <row r="601" spans="1:31" ht="23.25" customHeight="1">
      <c r="A601" s="5" t="s">
        <v>9556</v>
      </c>
      <c r="B601" s="5" t="s">
        <v>13680</v>
      </c>
      <c r="C601" s="5" t="s">
        <v>170</v>
      </c>
      <c r="D601" s="5" t="s">
        <v>390</v>
      </c>
      <c r="E601" s="20" t="s">
        <v>45</v>
      </c>
      <c r="F601" s="7">
        <v>10</v>
      </c>
      <c r="G601" s="7">
        <v>15</v>
      </c>
      <c r="H601" s="5" t="s">
        <v>56</v>
      </c>
      <c r="I601" s="5" t="s">
        <v>108</v>
      </c>
      <c r="J601" s="5" t="s">
        <v>76</v>
      </c>
      <c r="K601" s="5" t="s">
        <v>381</v>
      </c>
      <c r="L601" s="5" t="s">
        <v>13682</v>
      </c>
      <c r="M601" s="5" t="s">
        <v>53</v>
      </c>
      <c r="N601" s="5" t="s">
        <v>55</v>
      </c>
      <c r="O601" s="5" t="b">
        <f t="shared" ca="1" si="0"/>
        <v>0</v>
      </c>
      <c r="P601" s="5" t="b">
        <f t="shared" ca="1" si="1"/>
        <v>1</v>
      </c>
      <c r="Q601" s="5"/>
      <c r="R601" s="5"/>
      <c r="S601" s="5"/>
      <c r="T601" s="5"/>
      <c r="U601" s="5"/>
      <c r="V601" s="5"/>
      <c r="W601" s="5"/>
      <c r="X601" s="5"/>
      <c r="Y601" s="5"/>
      <c r="Z601" s="5"/>
      <c r="AA601" s="5"/>
      <c r="AB601" s="5"/>
      <c r="AC601" s="5"/>
      <c r="AD601" s="5"/>
      <c r="AE601" s="5"/>
    </row>
    <row r="602" spans="1:31" ht="23.25" customHeight="1">
      <c r="A602" s="5" t="s">
        <v>11714</v>
      </c>
      <c r="B602" s="5" t="s">
        <v>13710</v>
      </c>
      <c r="C602" s="5" t="s">
        <v>170</v>
      </c>
      <c r="D602" s="5" t="s">
        <v>378</v>
      </c>
      <c r="E602" s="20" t="s">
        <v>29</v>
      </c>
      <c r="F602" s="7">
        <v>10</v>
      </c>
      <c r="G602" s="7">
        <v>20</v>
      </c>
      <c r="H602" s="5" t="s">
        <v>144</v>
      </c>
      <c r="I602" s="5" t="s">
        <v>108</v>
      </c>
      <c r="J602" s="5" t="s">
        <v>76</v>
      </c>
      <c r="K602" s="5" t="s">
        <v>13712</v>
      </c>
      <c r="L602" s="5" t="s">
        <v>13714</v>
      </c>
      <c r="M602" s="5" t="s">
        <v>53</v>
      </c>
      <c r="N602" s="5" t="s">
        <v>55</v>
      </c>
      <c r="O602" s="5" t="b">
        <f t="shared" ca="1" si="0"/>
        <v>0</v>
      </c>
      <c r="P602" s="5" t="b">
        <f t="shared" ca="1" si="1"/>
        <v>1</v>
      </c>
      <c r="Q602" s="5"/>
      <c r="R602" s="5"/>
      <c r="S602" s="5"/>
      <c r="T602" s="5"/>
      <c r="U602" s="5"/>
      <c r="V602" s="5"/>
      <c r="W602" s="5"/>
      <c r="X602" s="5"/>
      <c r="Y602" s="5"/>
      <c r="Z602" s="5"/>
      <c r="AA602" s="5"/>
      <c r="AB602" s="5"/>
      <c r="AC602" s="5"/>
      <c r="AD602" s="5"/>
      <c r="AE602" s="5"/>
    </row>
    <row r="603" spans="1:31" ht="23.25" customHeight="1">
      <c r="A603" s="5" t="s">
        <v>13795</v>
      </c>
      <c r="B603" s="5" t="s">
        <v>13796</v>
      </c>
      <c r="C603" s="5" t="s">
        <v>27</v>
      </c>
      <c r="D603" s="5" t="s">
        <v>105</v>
      </c>
      <c r="E603" s="20" t="s">
        <v>45</v>
      </c>
      <c r="F603" s="7">
        <v>10</v>
      </c>
      <c r="G603" s="7">
        <v>15</v>
      </c>
      <c r="H603" s="5" t="s">
        <v>56</v>
      </c>
      <c r="I603" s="5" t="s">
        <v>108</v>
      </c>
      <c r="J603" s="5" t="s">
        <v>2844</v>
      </c>
      <c r="K603" s="5" t="s">
        <v>13798</v>
      </c>
      <c r="L603" s="5" t="s">
        <v>13799</v>
      </c>
      <c r="M603" s="5" t="s">
        <v>100</v>
      </c>
      <c r="N603" s="5" t="s">
        <v>55</v>
      </c>
      <c r="O603" s="5" t="b">
        <f t="shared" ca="1" si="0"/>
        <v>0</v>
      </c>
      <c r="P603" s="5" t="b">
        <f t="shared" ca="1" si="1"/>
        <v>1</v>
      </c>
      <c r="Q603" s="5"/>
      <c r="R603" s="5"/>
      <c r="S603" s="5"/>
      <c r="T603" s="5"/>
      <c r="U603" s="5"/>
      <c r="V603" s="5"/>
      <c r="W603" s="5"/>
      <c r="X603" s="5"/>
      <c r="Y603" s="5"/>
      <c r="Z603" s="5"/>
      <c r="AA603" s="5"/>
      <c r="AB603" s="5"/>
      <c r="AC603" s="5"/>
      <c r="AD603" s="5"/>
      <c r="AE603" s="5"/>
    </row>
    <row r="604" spans="1:31" ht="23.25" customHeight="1">
      <c r="A604" s="5" t="s">
        <v>10325</v>
      </c>
      <c r="B604" s="5" t="s">
        <v>14078</v>
      </c>
      <c r="C604" s="5" t="s">
        <v>27</v>
      </c>
      <c r="D604" s="5" t="s">
        <v>80</v>
      </c>
      <c r="E604" s="20" t="s">
        <v>45</v>
      </c>
      <c r="F604" s="7">
        <v>10</v>
      </c>
      <c r="G604" s="7">
        <v>15</v>
      </c>
      <c r="H604" s="5" t="s">
        <v>56</v>
      </c>
      <c r="I604" s="5" t="s">
        <v>31</v>
      </c>
      <c r="J604" s="5" t="s">
        <v>3528</v>
      </c>
      <c r="K604" s="5" t="s">
        <v>14079</v>
      </c>
      <c r="L604" s="5" t="s">
        <v>14080</v>
      </c>
      <c r="M604" s="5" t="s">
        <v>100</v>
      </c>
      <c r="N604" s="5" t="s">
        <v>55</v>
      </c>
      <c r="O604" s="5" t="b">
        <f t="shared" ca="1" si="0"/>
        <v>0</v>
      </c>
      <c r="P604" s="5" t="b">
        <f t="shared" ca="1" si="1"/>
        <v>1</v>
      </c>
      <c r="Q604" s="5"/>
      <c r="R604" s="5"/>
      <c r="S604" s="5"/>
      <c r="T604" s="5"/>
      <c r="U604" s="5"/>
      <c r="V604" s="5"/>
      <c r="W604" s="5"/>
      <c r="X604" s="5"/>
      <c r="Y604" s="5"/>
      <c r="Z604" s="5"/>
      <c r="AA604" s="5"/>
      <c r="AB604" s="5"/>
      <c r="AC604" s="5"/>
      <c r="AD604" s="5"/>
      <c r="AE604" s="5"/>
    </row>
    <row r="605" spans="1:31" ht="23.25" customHeight="1">
      <c r="A605" s="5" t="s">
        <v>14094</v>
      </c>
      <c r="B605" s="5" t="s">
        <v>4090</v>
      </c>
      <c r="C605" s="5" t="s">
        <v>27</v>
      </c>
      <c r="D605" s="5" t="s">
        <v>47</v>
      </c>
      <c r="E605" s="20" t="s">
        <v>45</v>
      </c>
      <c r="F605" s="7">
        <v>10</v>
      </c>
      <c r="G605" s="7">
        <v>20</v>
      </c>
      <c r="H605" s="5" t="s">
        <v>144</v>
      </c>
      <c r="I605" s="5" t="s">
        <v>31</v>
      </c>
      <c r="J605" s="5" t="s">
        <v>117</v>
      </c>
      <c r="K605" s="5" t="s">
        <v>4091</v>
      </c>
      <c r="L605" s="5" t="s">
        <v>14097</v>
      </c>
      <c r="M605" s="5" t="s">
        <v>37</v>
      </c>
      <c r="N605" s="5" t="s">
        <v>237</v>
      </c>
      <c r="O605" s="5" t="b">
        <f t="shared" ca="1" si="0"/>
        <v>0</v>
      </c>
      <c r="P605" s="5" t="b">
        <f t="shared" ca="1" si="1"/>
        <v>1</v>
      </c>
      <c r="Q605" s="5"/>
      <c r="R605" s="5"/>
      <c r="S605" s="5"/>
      <c r="T605" s="5"/>
      <c r="U605" s="5"/>
      <c r="V605" s="5"/>
      <c r="W605" s="5"/>
      <c r="X605" s="5"/>
      <c r="Y605" s="5"/>
      <c r="Z605" s="5"/>
      <c r="AA605" s="5"/>
      <c r="AB605" s="5"/>
      <c r="AC605" s="5"/>
      <c r="AD605" s="5"/>
      <c r="AE605" s="5"/>
    </row>
    <row r="606" spans="1:31" ht="23.25" customHeight="1">
      <c r="A606" s="5" t="s">
        <v>14189</v>
      </c>
      <c r="B606" s="5" t="s">
        <v>14190</v>
      </c>
      <c r="C606" s="5" t="s">
        <v>27</v>
      </c>
      <c r="D606" s="5" t="s">
        <v>266</v>
      </c>
      <c r="E606" s="20" t="s">
        <v>45</v>
      </c>
      <c r="F606" s="7">
        <v>10</v>
      </c>
      <c r="G606" s="7">
        <v>15</v>
      </c>
      <c r="H606" s="5" t="s">
        <v>56</v>
      </c>
      <c r="I606" s="5" t="s">
        <v>66</v>
      </c>
      <c r="J606" s="5" t="s">
        <v>516</v>
      </c>
      <c r="K606" s="5" t="s">
        <v>14193</v>
      </c>
      <c r="L606" s="5" t="s">
        <v>14196</v>
      </c>
      <c r="M606" s="5" t="s">
        <v>37</v>
      </c>
      <c r="N606" s="5" t="s">
        <v>55</v>
      </c>
      <c r="O606" s="5" t="b">
        <f t="shared" ca="1" si="0"/>
        <v>0</v>
      </c>
      <c r="P606" s="5" t="b">
        <f t="shared" ca="1" si="1"/>
        <v>1</v>
      </c>
      <c r="Q606" s="5"/>
      <c r="R606" s="5"/>
      <c r="S606" s="5"/>
      <c r="T606" s="5"/>
      <c r="U606" s="5"/>
      <c r="V606" s="5"/>
      <c r="W606" s="5"/>
      <c r="X606" s="5"/>
      <c r="Y606" s="5"/>
      <c r="Z606" s="5"/>
      <c r="AA606" s="5"/>
      <c r="AB606" s="5"/>
      <c r="AC606" s="5"/>
      <c r="AD606" s="5"/>
      <c r="AE606" s="5"/>
    </row>
    <row r="607" spans="1:31" ht="23.25" customHeight="1">
      <c r="A607" s="5" t="s">
        <v>9556</v>
      </c>
      <c r="B607" s="5" t="s">
        <v>14211</v>
      </c>
      <c r="C607" s="5" t="s">
        <v>27</v>
      </c>
      <c r="D607" s="5" t="s">
        <v>85</v>
      </c>
      <c r="E607" s="20" t="s">
        <v>29</v>
      </c>
      <c r="F607" s="7">
        <v>10</v>
      </c>
      <c r="G607" s="7">
        <v>15</v>
      </c>
      <c r="H607" s="5" t="s">
        <v>56</v>
      </c>
      <c r="I607" s="5" t="s">
        <v>31</v>
      </c>
      <c r="J607" s="5" t="s">
        <v>57</v>
      </c>
      <c r="K607" s="9" t="s">
        <v>47</v>
      </c>
      <c r="L607" s="5" t="s">
        <v>14214</v>
      </c>
      <c r="M607" s="5" t="s">
        <v>167</v>
      </c>
      <c r="N607" s="5" t="s">
        <v>55</v>
      </c>
      <c r="O607" s="5" t="b">
        <f t="shared" ca="1" si="0"/>
        <v>0</v>
      </c>
      <c r="P607" s="5" t="b">
        <f t="shared" ca="1" si="1"/>
        <v>1</v>
      </c>
      <c r="Q607" s="5"/>
      <c r="R607" s="5"/>
      <c r="S607" s="5"/>
      <c r="T607" s="5"/>
      <c r="U607" s="5"/>
      <c r="V607" s="5"/>
      <c r="W607" s="5"/>
      <c r="X607" s="5"/>
      <c r="Y607" s="5"/>
      <c r="Z607" s="5"/>
      <c r="AA607" s="5"/>
      <c r="AB607" s="5"/>
      <c r="AC607" s="5"/>
      <c r="AD607" s="5"/>
      <c r="AE607" s="5"/>
    </row>
    <row r="608" spans="1:31" ht="23.25" customHeight="1">
      <c r="A608" s="5" t="s">
        <v>9556</v>
      </c>
      <c r="B608" s="5" t="s">
        <v>14202</v>
      </c>
      <c r="C608" s="5" t="s">
        <v>170</v>
      </c>
      <c r="D608" s="5" t="s">
        <v>342</v>
      </c>
      <c r="E608" s="20" t="s">
        <v>45</v>
      </c>
      <c r="F608" s="7">
        <v>10</v>
      </c>
      <c r="G608" s="7">
        <v>18</v>
      </c>
      <c r="H608" s="5" t="s">
        <v>964</v>
      </c>
      <c r="I608" s="5" t="s">
        <v>108</v>
      </c>
      <c r="J608" s="5" t="s">
        <v>68</v>
      </c>
      <c r="K608" s="5" t="s">
        <v>14203</v>
      </c>
      <c r="L608" s="5" t="s">
        <v>14204</v>
      </c>
      <c r="M608" s="5" t="s">
        <v>42</v>
      </c>
      <c r="N608" s="5" t="s">
        <v>55</v>
      </c>
      <c r="O608" s="5" t="b">
        <f t="shared" ca="1" si="0"/>
        <v>0</v>
      </c>
      <c r="P608" s="5" t="b">
        <f t="shared" ca="1" si="1"/>
        <v>1</v>
      </c>
      <c r="Q608" s="5"/>
      <c r="R608" s="5"/>
      <c r="S608" s="5"/>
      <c r="T608" s="5"/>
      <c r="U608" s="5"/>
      <c r="V608" s="5"/>
      <c r="W608" s="5"/>
      <c r="X608" s="5"/>
      <c r="Y608" s="5"/>
      <c r="Z608" s="5"/>
      <c r="AA608" s="5"/>
      <c r="AB608" s="5"/>
      <c r="AC608" s="5"/>
      <c r="AD608" s="5"/>
      <c r="AE608" s="5"/>
    </row>
    <row r="609" spans="1:31" ht="23.25" customHeight="1">
      <c r="A609" s="5" t="s">
        <v>10348</v>
      </c>
      <c r="B609" s="5" t="s">
        <v>14171</v>
      </c>
      <c r="C609" s="5" t="s">
        <v>27</v>
      </c>
      <c r="D609" s="5" t="s">
        <v>85</v>
      </c>
      <c r="E609" s="20" t="s">
        <v>45</v>
      </c>
      <c r="F609" s="7">
        <v>10</v>
      </c>
      <c r="G609" s="7">
        <v>20</v>
      </c>
      <c r="H609" s="5" t="s">
        <v>144</v>
      </c>
      <c r="I609" s="7" t="s">
        <v>24</v>
      </c>
      <c r="J609" s="5" t="s">
        <v>187</v>
      </c>
      <c r="K609" s="5" t="s">
        <v>14173</v>
      </c>
      <c r="L609" s="5" t="s">
        <v>14174</v>
      </c>
      <c r="M609" s="5" t="s">
        <v>53</v>
      </c>
      <c r="N609" s="5" t="s">
        <v>55</v>
      </c>
      <c r="O609" s="5" t="b">
        <f t="shared" ca="1" si="0"/>
        <v>0</v>
      </c>
      <c r="P609" s="5" t="b">
        <f t="shared" ca="1" si="1"/>
        <v>1</v>
      </c>
      <c r="Q609" s="5"/>
      <c r="R609" s="5"/>
      <c r="S609" s="5"/>
      <c r="T609" s="5"/>
      <c r="U609" s="5"/>
      <c r="V609" s="5"/>
      <c r="W609" s="5"/>
      <c r="X609" s="5"/>
      <c r="Y609" s="5"/>
      <c r="Z609" s="5"/>
      <c r="AA609" s="5"/>
      <c r="AB609" s="5"/>
      <c r="AC609" s="5"/>
      <c r="AD609" s="5"/>
      <c r="AE609" s="5"/>
    </row>
    <row r="610" spans="1:31" ht="23.25" customHeight="1">
      <c r="A610" s="5" t="s">
        <v>9556</v>
      </c>
      <c r="B610" s="5" t="s">
        <v>3423</v>
      </c>
      <c r="C610" s="5" t="s">
        <v>27</v>
      </c>
      <c r="D610" s="5" t="s">
        <v>75</v>
      </c>
      <c r="E610" s="20" t="s">
        <v>29</v>
      </c>
      <c r="F610" s="7">
        <v>10</v>
      </c>
      <c r="G610" s="7">
        <v>15</v>
      </c>
      <c r="H610" s="5" t="s">
        <v>56</v>
      </c>
      <c r="I610" s="5" t="s">
        <v>108</v>
      </c>
      <c r="J610" s="5" t="s">
        <v>844</v>
      </c>
      <c r="K610" s="5" t="s">
        <v>7607</v>
      </c>
      <c r="L610" s="5" t="s">
        <v>13589</v>
      </c>
      <c r="M610" s="5" t="s">
        <v>53</v>
      </c>
      <c r="N610" s="5" t="s">
        <v>55</v>
      </c>
      <c r="O610" s="5" t="b">
        <f t="shared" ca="1" si="0"/>
        <v>0</v>
      </c>
      <c r="P610" s="5" t="b">
        <f t="shared" ca="1" si="1"/>
        <v>1</v>
      </c>
      <c r="Q610" s="5"/>
      <c r="R610" s="5"/>
      <c r="S610" s="5"/>
      <c r="T610" s="5"/>
      <c r="U610" s="5"/>
      <c r="V610" s="5"/>
      <c r="W610" s="5"/>
      <c r="X610" s="5"/>
      <c r="Y610" s="5"/>
      <c r="Z610" s="5"/>
      <c r="AA610" s="5"/>
      <c r="AB610" s="5"/>
      <c r="AC610" s="5"/>
      <c r="AD610" s="5"/>
      <c r="AE610" s="5"/>
    </row>
    <row r="611" spans="1:31" ht="23.25" customHeight="1">
      <c r="A611" s="5" t="s">
        <v>14146</v>
      </c>
      <c r="B611" s="5" t="s">
        <v>14147</v>
      </c>
      <c r="C611" s="5" t="s">
        <v>41</v>
      </c>
      <c r="D611" s="5" t="s">
        <v>94</v>
      </c>
      <c r="E611" s="20" t="s">
        <v>45</v>
      </c>
      <c r="F611" s="7">
        <v>10</v>
      </c>
      <c r="G611" s="7">
        <v>20</v>
      </c>
      <c r="H611" s="5" t="s">
        <v>144</v>
      </c>
      <c r="I611" s="5" t="s">
        <v>108</v>
      </c>
      <c r="J611" s="5" t="s">
        <v>1770</v>
      </c>
      <c r="K611" s="5" t="s">
        <v>14149</v>
      </c>
      <c r="L611" s="5" t="s">
        <v>14150</v>
      </c>
      <c r="M611" s="5" t="s">
        <v>37</v>
      </c>
      <c r="N611" s="5" t="s">
        <v>55</v>
      </c>
      <c r="O611" s="5" t="b">
        <f t="shared" ca="1" si="0"/>
        <v>0</v>
      </c>
      <c r="P611" s="5" t="b">
        <f t="shared" ca="1" si="1"/>
        <v>1</v>
      </c>
      <c r="Q611" s="5"/>
      <c r="R611" s="5"/>
      <c r="S611" s="5"/>
      <c r="T611" s="5"/>
      <c r="U611" s="5"/>
      <c r="V611" s="5"/>
      <c r="W611" s="5"/>
      <c r="X611" s="5"/>
      <c r="Y611" s="5"/>
      <c r="Z611" s="5"/>
      <c r="AA611" s="5"/>
      <c r="AB611" s="5"/>
      <c r="AC611" s="5"/>
      <c r="AD611" s="5"/>
      <c r="AE611" s="5"/>
    </row>
    <row r="612" spans="1:31" ht="23.25" customHeight="1">
      <c r="A612" s="5" t="s">
        <v>13541</v>
      </c>
      <c r="B612" s="5" t="s">
        <v>11239</v>
      </c>
      <c r="C612" s="5" t="s">
        <v>27</v>
      </c>
      <c r="D612" s="5" t="s">
        <v>80</v>
      </c>
      <c r="E612" s="20" t="s">
        <v>45</v>
      </c>
      <c r="F612" s="7">
        <v>10</v>
      </c>
      <c r="G612" s="7">
        <v>15</v>
      </c>
      <c r="H612" s="5" t="s">
        <v>56</v>
      </c>
      <c r="I612" s="7" t="s">
        <v>24</v>
      </c>
      <c r="J612" s="5" t="s">
        <v>2567</v>
      </c>
      <c r="K612" s="5" t="s">
        <v>14135</v>
      </c>
      <c r="L612" s="5" t="s">
        <v>14136</v>
      </c>
      <c r="M612" s="5" t="s">
        <v>37</v>
      </c>
      <c r="N612" s="5" t="s">
        <v>237</v>
      </c>
      <c r="O612" s="5" t="b">
        <f t="shared" ca="1" si="0"/>
        <v>0</v>
      </c>
      <c r="P612" s="5" t="b">
        <f t="shared" ca="1" si="1"/>
        <v>1</v>
      </c>
      <c r="Q612" s="5"/>
      <c r="R612" s="5"/>
      <c r="S612" s="5"/>
      <c r="T612" s="5"/>
      <c r="U612" s="5"/>
      <c r="V612" s="5"/>
      <c r="W612" s="5"/>
      <c r="X612" s="5"/>
      <c r="Y612" s="5"/>
      <c r="Z612" s="5"/>
      <c r="AA612" s="5"/>
      <c r="AB612" s="5"/>
      <c r="AC612" s="5"/>
      <c r="AD612" s="5"/>
      <c r="AE612" s="5"/>
    </row>
    <row r="613" spans="1:31" ht="23.25" customHeight="1">
      <c r="A613" s="5" t="s">
        <v>14256</v>
      </c>
      <c r="B613" s="5" t="s">
        <v>14257</v>
      </c>
      <c r="C613" s="5" t="s">
        <v>170</v>
      </c>
      <c r="D613" s="5" t="s">
        <v>390</v>
      </c>
      <c r="E613" s="20" t="s">
        <v>45</v>
      </c>
      <c r="F613" s="7">
        <v>10</v>
      </c>
      <c r="G613" s="7">
        <v>20</v>
      </c>
      <c r="H613" s="5" t="s">
        <v>144</v>
      </c>
      <c r="I613" s="5" t="s">
        <v>108</v>
      </c>
      <c r="J613" s="5" t="s">
        <v>1283</v>
      </c>
      <c r="K613" s="5" t="s">
        <v>14258</v>
      </c>
      <c r="L613" s="5" t="s">
        <v>14259</v>
      </c>
      <c r="M613" s="5" t="s">
        <v>167</v>
      </c>
      <c r="N613" s="5" t="s">
        <v>237</v>
      </c>
      <c r="O613" s="5" t="b">
        <f t="shared" ca="1" si="0"/>
        <v>0</v>
      </c>
      <c r="P613" s="5" t="b">
        <f t="shared" ca="1" si="1"/>
        <v>1</v>
      </c>
      <c r="Q613" s="5"/>
      <c r="R613" s="5"/>
      <c r="S613" s="5"/>
      <c r="T613" s="5"/>
      <c r="U613" s="5"/>
      <c r="V613" s="5"/>
      <c r="W613" s="5"/>
      <c r="X613" s="5"/>
      <c r="Y613" s="5"/>
      <c r="Z613" s="5"/>
      <c r="AA613" s="5"/>
      <c r="AB613" s="5"/>
      <c r="AC613" s="5"/>
      <c r="AD613" s="5"/>
      <c r="AE613" s="5"/>
    </row>
    <row r="614" spans="1:31" ht="23.25" customHeight="1">
      <c r="A614" s="5" t="s">
        <v>9556</v>
      </c>
      <c r="B614" s="5" t="s">
        <v>14376</v>
      </c>
      <c r="C614" s="5" t="s">
        <v>27</v>
      </c>
      <c r="D614" s="5" t="s">
        <v>80</v>
      </c>
      <c r="E614" s="20" t="s">
        <v>45</v>
      </c>
      <c r="F614" s="7">
        <v>10</v>
      </c>
      <c r="G614" s="7">
        <v>12</v>
      </c>
      <c r="H614" s="5" t="s">
        <v>360</v>
      </c>
      <c r="I614" s="7" t="s">
        <v>24</v>
      </c>
      <c r="J614" s="5" t="s">
        <v>76</v>
      </c>
      <c r="K614" s="9" t="s">
        <v>47</v>
      </c>
      <c r="L614" s="12" t="s">
        <v>47</v>
      </c>
      <c r="M614" s="5" t="s">
        <v>53</v>
      </c>
      <c r="N614" s="5" t="s">
        <v>55</v>
      </c>
      <c r="O614" s="5" t="b">
        <f t="shared" ca="1" si="0"/>
        <v>0</v>
      </c>
      <c r="P614" s="5" t="b">
        <f t="shared" ca="1" si="1"/>
        <v>1</v>
      </c>
      <c r="Q614" s="5"/>
      <c r="R614" s="5"/>
      <c r="S614" s="5"/>
      <c r="T614" s="5"/>
      <c r="U614" s="5"/>
      <c r="V614" s="5"/>
      <c r="W614" s="5"/>
      <c r="X614" s="5"/>
      <c r="Y614" s="5"/>
      <c r="Z614" s="5"/>
      <c r="AA614" s="5"/>
      <c r="AB614" s="5"/>
      <c r="AC614" s="5"/>
      <c r="AD614" s="5"/>
      <c r="AE614" s="5"/>
    </row>
    <row r="615" spans="1:31" ht="23.25" customHeight="1">
      <c r="A615" s="5" t="s">
        <v>9556</v>
      </c>
      <c r="B615" s="5" t="s">
        <v>12032</v>
      </c>
      <c r="C615" s="5" t="s">
        <v>27</v>
      </c>
      <c r="D615" s="5" t="s">
        <v>85</v>
      </c>
      <c r="E615" s="20" t="s">
        <v>45</v>
      </c>
      <c r="F615" s="7">
        <v>10</v>
      </c>
      <c r="G615" s="7">
        <v>20</v>
      </c>
      <c r="H615" s="5" t="s">
        <v>144</v>
      </c>
      <c r="I615" s="5" t="s">
        <v>31</v>
      </c>
      <c r="J615" s="5" t="s">
        <v>110</v>
      </c>
      <c r="K615" s="5" t="s">
        <v>13929</v>
      </c>
      <c r="L615" s="5" t="s">
        <v>13930</v>
      </c>
      <c r="M615" s="5" t="s">
        <v>37</v>
      </c>
      <c r="N615" s="5" t="s">
        <v>55</v>
      </c>
      <c r="O615" s="5" t="b">
        <f t="shared" ca="1" si="0"/>
        <v>0</v>
      </c>
      <c r="P615" s="5" t="b">
        <f t="shared" ca="1" si="1"/>
        <v>1</v>
      </c>
      <c r="Q615" s="5"/>
      <c r="R615" s="5"/>
      <c r="S615" s="5"/>
      <c r="T615" s="5"/>
      <c r="U615" s="5"/>
      <c r="V615" s="5"/>
      <c r="W615" s="5"/>
      <c r="X615" s="5"/>
      <c r="Y615" s="5"/>
      <c r="Z615" s="5"/>
      <c r="AA615" s="5"/>
      <c r="AB615" s="5"/>
      <c r="AC615" s="5"/>
      <c r="AD615" s="5"/>
      <c r="AE615" s="5"/>
    </row>
    <row r="616" spans="1:31" ht="23.25" customHeight="1">
      <c r="A616" s="5" t="s">
        <v>9556</v>
      </c>
      <c r="B616" s="5" t="s">
        <v>13864</v>
      </c>
      <c r="C616" s="5" t="s">
        <v>27</v>
      </c>
      <c r="D616" s="5" t="s">
        <v>199</v>
      </c>
      <c r="E616" s="20" t="s">
        <v>45</v>
      </c>
      <c r="F616" s="7">
        <v>10</v>
      </c>
      <c r="G616" s="7">
        <v>15</v>
      </c>
      <c r="H616" s="5" t="s">
        <v>56</v>
      </c>
      <c r="I616" s="7" t="s">
        <v>24</v>
      </c>
      <c r="J616" s="5" t="s">
        <v>2273</v>
      </c>
      <c r="K616" s="5" t="s">
        <v>4355</v>
      </c>
      <c r="L616" s="5" t="s">
        <v>13866</v>
      </c>
      <c r="M616" s="5" t="s">
        <v>37</v>
      </c>
      <c r="N616" s="5" t="s">
        <v>55</v>
      </c>
      <c r="O616" s="5" t="b">
        <f t="shared" ca="1" si="0"/>
        <v>0</v>
      </c>
      <c r="P616" s="5" t="b">
        <f t="shared" ca="1" si="1"/>
        <v>1</v>
      </c>
      <c r="Q616" s="5"/>
      <c r="R616" s="5"/>
      <c r="S616" s="5"/>
      <c r="T616" s="5"/>
      <c r="U616" s="5"/>
      <c r="V616" s="5"/>
      <c r="W616" s="5"/>
      <c r="X616" s="5"/>
      <c r="Y616" s="5"/>
      <c r="Z616" s="5"/>
      <c r="AA616" s="5"/>
      <c r="AB616" s="5"/>
      <c r="AC616" s="5"/>
      <c r="AD616" s="5"/>
      <c r="AE616" s="5"/>
    </row>
    <row r="617" spans="1:31" ht="23.25" customHeight="1">
      <c r="A617" s="5" t="s">
        <v>14421</v>
      </c>
      <c r="B617" s="5" t="s">
        <v>14422</v>
      </c>
      <c r="C617" s="5" t="s">
        <v>20</v>
      </c>
      <c r="D617" s="5" t="s">
        <v>47</v>
      </c>
      <c r="E617" s="20" t="s">
        <v>45</v>
      </c>
      <c r="F617" s="7">
        <v>10</v>
      </c>
      <c r="G617" s="7">
        <v>20</v>
      </c>
      <c r="H617" s="5" t="s">
        <v>144</v>
      </c>
      <c r="I617" s="5" t="s">
        <v>31</v>
      </c>
      <c r="J617" s="5" t="s">
        <v>2426</v>
      </c>
      <c r="K617" s="5" t="s">
        <v>14423</v>
      </c>
      <c r="L617" s="5" t="s">
        <v>14424</v>
      </c>
      <c r="M617" s="5" t="s">
        <v>37</v>
      </c>
      <c r="N617" s="5" t="s">
        <v>55</v>
      </c>
      <c r="O617" s="5" t="b">
        <f t="shared" ca="1" si="0"/>
        <v>0</v>
      </c>
      <c r="P617" s="5" t="b">
        <f t="shared" ca="1" si="1"/>
        <v>1</v>
      </c>
      <c r="Q617" s="5"/>
      <c r="R617" s="5"/>
      <c r="S617" s="5"/>
      <c r="T617" s="5"/>
      <c r="U617" s="5"/>
      <c r="V617" s="5"/>
      <c r="W617" s="5"/>
      <c r="X617" s="5"/>
      <c r="Y617" s="5"/>
      <c r="Z617" s="5"/>
      <c r="AA617" s="5"/>
      <c r="AB617" s="5"/>
      <c r="AC617" s="5"/>
      <c r="AD617" s="5"/>
      <c r="AE617" s="5"/>
    </row>
    <row r="618" spans="1:31" ht="23.25" customHeight="1">
      <c r="A618" s="5" t="s">
        <v>10010</v>
      </c>
      <c r="B618" s="5" t="s">
        <v>13591</v>
      </c>
      <c r="C618" s="5" t="s">
        <v>27</v>
      </c>
      <c r="D618" s="5" t="s">
        <v>85</v>
      </c>
      <c r="E618" s="20" t="s">
        <v>45</v>
      </c>
      <c r="F618" s="7">
        <v>10</v>
      </c>
      <c r="G618" s="7">
        <v>15</v>
      </c>
      <c r="H618" s="5" t="s">
        <v>56</v>
      </c>
      <c r="I618" s="5" t="s">
        <v>125</v>
      </c>
      <c r="J618" s="5" t="s">
        <v>633</v>
      </c>
      <c r="K618" s="9" t="s">
        <v>47</v>
      </c>
      <c r="L618" s="5" t="s">
        <v>13592</v>
      </c>
      <c r="M618" s="5" t="s">
        <v>42</v>
      </c>
      <c r="N618" s="5" t="s">
        <v>55</v>
      </c>
      <c r="O618" s="5" t="b">
        <f t="shared" ca="1" si="0"/>
        <v>0</v>
      </c>
      <c r="P618" s="5" t="b">
        <f t="shared" ca="1" si="1"/>
        <v>1</v>
      </c>
      <c r="Q618" s="5"/>
      <c r="R618" s="5"/>
      <c r="S618" s="5"/>
      <c r="T618" s="5"/>
      <c r="U618" s="5"/>
      <c r="V618" s="5"/>
      <c r="W618" s="5"/>
      <c r="X618" s="5"/>
      <c r="Y618" s="5"/>
      <c r="Z618" s="5"/>
      <c r="AA618" s="5"/>
      <c r="AB618" s="5"/>
      <c r="AC618" s="5"/>
      <c r="AD618" s="5"/>
      <c r="AE618" s="5"/>
    </row>
    <row r="619" spans="1:31" ht="23.25" customHeight="1">
      <c r="A619" s="5" t="s">
        <v>9556</v>
      </c>
      <c r="B619" s="5" t="s">
        <v>3786</v>
      </c>
      <c r="C619" s="5" t="s">
        <v>170</v>
      </c>
      <c r="D619" s="5" t="s">
        <v>390</v>
      </c>
      <c r="E619" s="20" t="s">
        <v>29</v>
      </c>
      <c r="F619" s="7">
        <v>10</v>
      </c>
      <c r="G619" s="7">
        <v>20</v>
      </c>
      <c r="H619" s="5" t="s">
        <v>144</v>
      </c>
      <c r="I619" s="5" t="s">
        <v>108</v>
      </c>
      <c r="J619" s="5" t="s">
        <v>3790</v>
      </c>
      <c r="K619" s="5" t="s">
        <v>7625</v>
      </c>
      <c r="L619" s="5" t="s">
        <v>13885</v>
      </c>
      <c r="M619" s="5" t="s">
        <v>37</v>
      </c>
      <c r="N619" s="5" t="s">
        <v>55</v>
      </c>
      <c r="O619" s="5" t="b">
        <f t="shared" ca="1" si="0"/>
        <v>0</v>
      </c>
      <c r="P619" s="5" t="b">
        <f t="shared" ca="1" si="1"/>
        <v>1</v>
      </c>
      <c r="Q619" s="5"/>
      <c r="R619" s="5"/>
      <c r="S619" s="5"/>
      <c r="T619" s="5"/>
      <c r="U619" s="5"/>
      <c r="V619" s="5"/>
      <c r="W619" s="5"/>
      <c r="X619" s="5"/>
      <c r="Y619" s="5"/>
      <c r="Z619" s="5"/>
      <c r="AA619" s="5"/>
      <c r="AB619" s="5"/>
      <c r="AC619" s="5"/>
      <c r="AD619" s="5"/>
      <c r="AE619" s="5"/>
    </row>
    <row r="620" spans="1:31" ht="23.25" customHeight="1">
      <c r="A620" s="5" t="s">
        <v>14265</v>
      </c>
      <c r="B620" s="5" t="s">
        <v>4456</v>
      </c>
      <c r="C620" s="5" t="s">
        <v>27</v>
      </c>
      <c r="D620" s="5" t="s">
        <v>47</v>
      </c>
      <c r="E620" s="20" t="s">
        <v>45</v>
      </c>
      <c r="F620" s="7">
        <v>10</v>
      </c>
      <c r="G620" s="7">
        <v>15</v>
      </c>
      <c r="H620" s="5" t="s">
        <v>56</v>
      </c>
      <c r="I620" s="5" t="s">
        <v>31</v>
      </c>
      <c r="J620" s="5" t="s">
        <v>4459</v>
      </c>
      <c r="K620" s="5" t="s">
        <v>9843</v>
      </c>
      <c r="L620" s="5" t="s">
        <v>14268</v>
      </c>
      <c r="M620" s="5" t="s">
        <v>53</v>
      </c>
      <c r="N620" s="5" t="s">
        <v>55</v>
      </c>
      <c r="O620" s="5" t="b">
        <f t="shared" ca="1" si="0"/>
        <v>0</v>
      </c>
      <c r="P620" s="5" t="b">
        <f t="shared" ca="1" si="1"/>
        <v>1</v>
      </c>
      <c r="Q620" s="5"/>
      <c r="R620" s="5"/>
      <c r="S620" s="5"/>
      <c r="T620" s="5"/>
      <c r="U620" s="5"/>
      <c r="V620" s="5"/>
      <c r="W620" s="5"/>
      <c r="X620" s="5"/>
      <c r="Y620" s="5"/>
      <c r="Z620" s="5"/>
      <c r="AA620" s="5"/>
      <c r="AB620" s="5"/>
      <c r="AC620" s="5"/>
      <c r="AD620" s="5"/>
      <c r="AE620" s="5"/>
    </row>
    <row r="621" spans="1:31" ht="23.25" customHeight="1">
      <c r="A621" s="5" t="s">
        <v>13899</v>
      </c>
      <c r="B621" s="5" t="s">
        <v>13900</v>
      </c>
      <c r="C621" s="5" t="s">
        <v>27</v>
      </c>
      <c r="D621" s="5" t="s">
        <v>80</v>
      </c>
      <c r="E621" s="20" t="s">
        <v>45</v>
      </c>
      <c r="F621" s="7">
        <v>10</v>
      </c>
      <c r="G621" s="7">
        <v>15</v>
      </c>
      <c r="H621" s="5" t="s">
        <v>56</v>
      </c>
      <c r="I621" s="5" t="s">
        <v>108</v>
      </c>
      <c r="J621" s="5" t="s">
        <v>13901</v>
      </c>
      <c r="K621" s="5" t="s">
        <v>13902</v>
      </c>
      <c r="L621" s="5" t="s">
        <v>13903</v>
      </c>
      <c r="M621" s="5" t="s">
        <v>53</v>
      </c>
      <c r="N621" s="5" t="s">
        <v>55</v>
      </c>
      <c r="O621" s="5" t="b">
        <f t="shared" ca="1" si="0"/>
        <v>0</v>
      </c>
      <c r="P621" s="5" t="b">
        <f t="shared" ca="1" si="1"/>
        <v>1</v>
      </c>
      <c r="Q621" s="5"/>
      <c r="R621" s="5"/>
      <c r="S621" s="5"/>
      <c r="T621" s="5"/>
      <c r="U621" s="5"/>
      <c r="V621" s="5"/>
      <c r="W621" s="5"/>
      <c r="X621" s="5"/>
      <c r="Y621" s="5"/>
      <c r="Z621" s="5"/>
      <c r="AA621" s="5"/>
      <c r="AB621" s="5"/>
      <c r="AC621" s="5"/>
      <c r="AD621" s="5"/>
      <c r="AE621" s="5"/>
    </row>
    <row r="622" spans="1:31" ht="23.25" customHeight="1">
      <c r="A622" s="5" t="s">
        <v>10325</v>
      </c>
      <c r="B622" s="5" t="s">
        <v>13873</v>
      </c>
      <c r="C622" s="5" t="s">
        <v>41</v>
      </c>
      <c r="D622" s="5" t="s">
        <v>94</v>
      </c>
      <c r="E622" s="20" t="s">
        <v>45</v>
      </c>
      <c r="F622" s="7">
        <v>10</v>
      </c>
      <c r="G622" s="7">
        <v>20</v>
      </c>
      <c r="H622" s="5" t="s">
        <v>144</v>
      </c>
      <c r="I622" s="5" t="s">
        <v>31</v>
      </c>
      <c r="J622" s="5" t="s">
        <v>48</v>
      </c>
      <c r="K622" s="5" t="s">
        <v>13339</v>
      </c>
      <c r="L622" s="5" t="s">
        <v>13874</v>
      </c>
      <c r="M622" s="5" t="s">
        <v>53</v>
      </c>
      <c r="N622" s="5" t="s">
        <v>55</v>
      </c>
      <c r="O622" s="5" t="b">
        <f t="shared" ca="1" si="0"/>
        <v>0</v>
      </c>
      <c r="P622" s="5" t="b">
        <f t="shared" ca="1" si="1"/>
        <v>1</v>
      </c>
      <c r="Q622" s="5"/>
      <c r="R622" s="5"/>
      <c r="S622" s="5"/>
      <c r="T622" s="5"/>
      <c r="U622" s="5"/>
      <c r="V622" s="5"/>
      <c r="W622" s="5"/>
      <c r="X622" s="5"/>
      <c r="Y622" s="5"/>
      <c r="Z622" s="5"/>
      <c r="AA622" s="5"/>
      <c r="AB622" s="5"/>
      <c r="AC622" s="5"/>
      <c r="AD622" s="5"/>
      <c r="AE622" s="5"/>
    </row>
    <row r="623" spans="1:31" ht="23.25" customHeight="1">
      <c r="A623" s="5" t="s">
        <v>10010</v>
      </c>
      <c r="B623" s="5" t="s">
        <v>13918</v>
      </c>
      <c r="C623" s="5" t="s">
        <v>170</v>
      </c>
      <c r="D623" s="5" t="s">
        <v>47</v>
      </c>
      <c r="E623" s="20" t="s">
        <v>45</v>
      </c>
      <c r="F623" s="7">
        <v>10</v>
      </c>
      <c r="G623" s="7">
        <v>20</v>
      </c>
      <c r="H623" s="5" t="s">
        <v>144</v>
      </c>
      <c r="I623" s="5" t="s">
        <v>31</v>
      </c>
      <c r="J623" s="5" t="s">
        <v>382</v>
      </c>
      <c r="K623" s="5" t="s">
        <v>13920</v>
      </c>
      <c r="L623" s="5" t="s">
        <v>13921</v>
      </c>
      <c r="M623" s="5" t="s">
        <v>42</v>
      </c>
      <c r="N623" s="5" t="s">
        <v>55</v>
      </c>
      <c r="O623" s="5" t="b">
        <f t="shared" ca="1" si="0"/>
        <v>0</v>
      </c>
      <c r="P623" s="5" t="b">
        <f t="shared" ca="1" si="1"/>
        <v>1</v>
      </c>
      <c r="Q623" s="5"/>
      <c r="R623" s="5"/>
      <c r="S623" s="5"/>
      <c r="T623" s="5"/>
      <c r="U623" s="5"/>
      <c r="V623" s="5"/>
      <c r="W623" s="5"/>
      <c r="X623" s="5"/>
      <c r="Y623" s="5"/>
      <c r="Z623" s="5"/>
      <c r="AA623" s="5"/>
      <c r="AB623" s="5"/>
      <c r="AC623" s="5"/>
      <c r="AD623" s="5"/>
      <c r="AE623" s="5"/>
    </row>
    <row r="624" spans="1:31" ht="23.25" customHeight="1">
      <c r="A624" s="5" t="s">
        <v>9556</v>
      </c>
      <c r="B624" s="5" t="s">
        <v>13867</v>
      </c>
      <c r="C624" s="5" t="s">
        <v>20</v>
      </c>
      <c r="D624" s="5" t="s">
        <v>47</v>
      </c>
      <c r="E624" s="20" t="s">
        <v>45</v>
      </c>
      <c r="F624" s="7">
        <v>10</v>
      </c>
      <c r="G624" s="7">
        <v>15</v>
      </c>
      <c r="H624" s="5" t="s">
        <v>56</v>
      </c>
      <c r="I624" s="5" t="s">
        <v>31</v>
      </c>
      <c r="J624" s="5" t="s">
        <v>110</v>
      </c>
      <c r="K624" s="5" t="s">
        <v>13869</v>
      </c>
      <c r="L624" s="5" t="s">
        <v>13870</v>
      </c>
      <c r="M624" s="5" t="s">
        <v>1599</v>
      </c>
      <c r="N624" s="5" t="s">
        <v>237</v>
      </c>
      <c r="O624" s="5" t="b">
        <f t="shared" ca="1" si="0"/>
        <v>0</v>
      </c>
      <c r="P624" s="5" t="b">
        <f t="shared" ca="1" si="1"/>
        <v>1</v>
      </c>
      <c r="Q624" s="5"/>
      <c r="R624" s="5"/>
      <c r="S624" s="5"/>
      <c r="T624" s="5"/>
      <c r="U624" s="5"/>
      <c r="V624" s="5"/>
      <c r="W624" s="5"/>
      <c r="X624" s="5"/>
      <c r="Y624" s="5"/>
      <c r="Z624" s="5"/>
      <c r="AA624" s="5"/>
      <c r="AB624" s="5"/>
      <c r="AC624" s="5"/>
      <c r="AD624" s="5"/>
      <c r="AE624" s="5"/>
    </row>
    <row r="625" spans="1:31" ht="23.25" customHeight="1">
      <c r="A625" s="5" t="s">
        <v>10325</v>
      </c>
      <c r="B625" s="5" t="s">
        <v>13956</v>
      </c>
      <c r="C625" s="5" t="s">
        <v>170</v>
      </c>
      <c r="D625" s="5" t="s">
        <v>390</v>
      </c>
      <c r="E625" s="20" t="s">
        <v>45</v>
      </c>
      <c r="F625" s="7">
        <v>10</v>
      </c>
      <c r="G625" s="7">
        <v>15</v>
      </c>
      <c r="H625" s="5" t="s">
        <v>56</v>
      </c>
      <c r="I625" s="5" t="s">
        <v>108</v>
      </c>
      <c r="J625" s="5" t="s">
        <v>57</v>
      </c>
      <c r="K625" s="9" t="s">
        <v>47</v>
      </c>
      <c r="L625" s="5" t="s">
        <v>13958</v>
      </c>
      <c r="M625" s="5" t="s">
        <v>100</v>
      </c>
      <c r="N625" s="5" t="s">
        <v>405</v>
      </c>
      <c r="O625" s="5" t="b">
        <f t="shared" ca="1" si="0"/>
        <v>0</v>
      </c>
      <c r="P625" s="5" t="b">
        <f t="shared" ca="1" si="1"/>
        <v>1</v>
      </c>
      <c r="Q625" s="5"/>
      <c r="R625" s="5"/>
      <c r="S625" s="5"/>
      <c r="T625" s="5"/>
      <c r="U625" s="5"/>
      <c r="V625" s="5"/>
      <c r="W625" s="5"/>
      <c r="X625" s="5"/>
      <c r="Y625" s="5"/>
      <c r="Z625" s="5"/>
      <c r="AA625" s="5"/>
      <c r="AB625" s="5"/>
      <c r="AC625" s="5"/>
      <c r="AD625" s="5"/>
      <c r="AE625" s="5"/>
    </row>
    <row r="626" spans="1:31" ht="23.25" customHeight="1">
      <c r="A626" s="5" t="s">
        <v>9556</v>
      </c>
      <c r="B626" s="5" t="s">
        <v>13853</v>
      </c>
      <c r="C626" s="5" t="s">
        <v>27</v>
      </c>
      <c r="D626" s="5" t="s">
        <v>28</v>
      </c>
      <c r="E626" s="20" t="s">
        <v>45</v>
      </c>
      <c r="F626" s="7">
        <v>10</v>
      </c>
      <c r="G626" s="7">
        <v>15</v>
      </c>
      <c r="H626" s="5" t="s">
        <v>56</v>
      </c>
      <c r="I626" s="5" t="s">
        <v>31</v>
      </c>
      <c r="J626" s="5" t="s">
        <v>213</v>
      </c>
      <c r="K626" s="5" t="s">
        <v>13854</v>
      </c>
      <c r="L626" s="5" t="s">
        <v>13855</v>
      </c>
      <c r="M626" s="5" t="s">
        <v>37</v>
      </c>
      <c r="N626" s="5" t="s">
        <v>38</v>
      </c>
      <c r="O626" s="5" t="b">
        <f t="shared" ca="1" si="0"/>
        <v>0</v>
      </c>
      <c r="P626" s="5" t="b">
        <f t="shared" ca="1" si="1"/>
        <v>1</v>
      </c>
      <c r="Q626" s="5"/>
      <c r="R626" s="5"/>
      <c r="S626" s="5"/>
      <c r="T626" s="5"/>
      <c r="U626" s="5"/>
      <c r="V626" s="5"/>
      <c r="W626" s="5"/>
      <c r="X626" s="5"/>
      <c r="Y626" s="5"/>
      <c r="Z626" s="5"/>
      <c r="AA626" s="5"/>
      <c r="AB626" s="5"/>
      <c r="AC626" s="5"/>
      <c r="AD626" s="5"/>
      <c r="AE626" s="5"/>
    </row>
    <row r="627" spans="1:31" ht="23.25" customHeight="1">
      <c r="A627" s="5" t="s">
        <v>13931</v>
      </c>
      <c r="B627" s="5" t="s">
        <v>13933</v>
      </c>
      <c r="C627" s="5" t="s">
        <v>27</v>
      </c>
      <c r="D627" s="5" t="s">
        <v>85</v>
      </c>
      <c r="E627" s="20" t="s">
        <v>29</v>
      </c>
      <c r="F627" s="7">
        <v>10</v>
      </c>
      <c r="G627" s="7">
        <v>15</v>
      </c>
      <c r="H627" s="5" t="s">
        <v>56</v>
      </c>
      <c r="I627" s="5" t="s">
        <v>31</v>
      </c>
      <c r="J627" s="5" t="s">
        <v>1953</v>
      </c>
      <c r="K627" s="5" t="s">
        <v>13935</v>
      </c>
      <c r="L627" s="5" t="s">
        <v>13937</v>
      </c>
      <c r="M627" s="5" t="s">
        <v>42</v>
      </c>
      <c r="N627" s="5" t="s">
        <v>405</v>
      </c>
      <c r="O627" s="5" t="b">
        <f t="shared" ca="1" si="0"/>
        <v>0</v>
      </c>
      <c r="P627" s="5" t="b">
        <f t="shared" ca="1" si="1"/>
        <v>1</v>
      </c>
      <c r="Q627" s="5"/>
      <c r="R627" s="5"/>
      <c r="S627" s="5"/>
      <c r="T627" s="5"/>
      <c r="U627" s="5"/>
      <c r="V627" s="5"/>
      <c r="W627" s="5"/>
      <c r="X627" s="5"/>
      <c r="Y627" s="5"/>
      <c r="Z627" s="5"/>
      <c r="AA627" s="5"/>
      <c r="AB627" s="5"/>
      <c r="AC627" s="5"/>
      <c r="AD627" s="5"/>
      <c r="AE627" s="5"/>
    </row>
    <row r="628" spans="1:31" ht="23.25" customHeight="1">
      <c r="A628" s="5" t="s">
        <v>13777</v>
      </c>
      <c r="B628" s="5" t="s">
        <v>13778</v>
      </c>
      <c r="C628" s="5" t="s">
        <v>27</v>
      </c>
      <c r="D628" s="5" t="s">
        <v>85</v>
      </c>
      <c r="E628" s="20" t="s">
        <v>45</v>
      </c>
      <c r="F628" s="7">
        <v>10</v>
      </c>
      <c r="G628" s="7">
        <v>15</v>
      </c>
      <c r="H628" s="5" t="s">
        <v>56</v>
      </c>
      <c r="I628" s="5" t="s">
        <v>108</v>
      </c>
      <c r="J628" s="5" t="s">
        <v>48</v>
      </c>
      <c r="K628" s="9" t="s">
        <v>47</v>
      </c>
      <c r="L628" s="5" t="s">
        <v>13779</v>
      </c>
      <c r="M628" s="5" t="s">
        <v>37</v>
      </c>
      <c r="N628" s="5" t="s">
        <v>55</v>
      </c>
      <c r="O628" s="5" t="b">
        <f t="shared" ca="1" si="0"/>
        <v>0</v>
      </c>
      <c r="P628" s="5" t="b">
        <f t="shared" ca="1" si="1"/>
        <v>1</v>
      </c>
      <c r="Q628" s="5"/>
      <c r="R628" s="5"/>
      <c r="S628" s="5"/>
      <c r="T628" s="5"/>
      <c r="U628" s="5"/>
      <c r="V628" s="5"/>
      <c r="W628" s="5"/>
      <c r="X628" s="5"/>
      <c r="Y628" s="5"/>
      <c r="Z628" s="5"/>
      <c r="AA628" s="5"/>
      <c r="AB628" s="5"/>
      <c r="AC628" s="5"/>
      <c r="AD628" s="5"/>
      <c r="AE628" s="5"/>
    </row>
    <row r="629" spans="1:31" ht="23.25" customHeight="1">
      <c r="A629" s="5" t="s">
        <v>9556</v>
      </c>
      <c r="B629" s="5" t="s">
        <v>13684</v>
      </c>
      <c r="C629" s="5" t="s">
        <v>27</v>
      </c>
      <c r="D629" s="5" t="s">
        <v>85</v>
      </c>
      <c r="E629" s="20" t="s">
        <v>45</v>
      </c>
      <c r="F629" s="7">
        <v>10</v>
      </c>
      <c r="G629" s="7">
        <v>15</v>
      </c>
      <c r="H629" s="5" t="s">
        <v>56</v>
      </c>
      <c r="I629" s="5" t="s">
        <v>125</v>
      </c>
      <c r="J629" s="5" t="s">
        <v>134</v>
      </c>
      <c r="K629" s="5" t="s">
        <v>599</v>
      </c>
      <c r="L629" s="5" t="s">
        <v>13687</v>
      </c>
      <c r="M629" s="5" t="s">
        <v>100</v>
      </c>
      <c r="N629" s="5" t="s">
        <v>55</v>
      </c>
      <c r="O629" s="5" t="b">
        <f t="shared" ca="1" si="0"/>
        <v>0</v>
      </c>
      <c r="P629" s="5" t="b">
        <f t="shared" ca="1" si="1"/>
        <v>1</v>
      </c>
      <c r="Q629" s="5"/>
      <c r="R629" s="5"/>
      <c r="S629" s="5"/>
      <c r="T629" s="5"/>
      <c r="U629" s="5"/>
      <c r="V629" s="5"/>
      <c r="W629" s="5"/>
      <c r="X629" s="5"/>
      <c r="Y629" s="5"/>
      <c r="Z629" s="5"/>
      <c r="AA629" s="5"/>
      <c r="AB629" s="5"/>
      <c r="AC629" s="5"/>
      <c r="AD629" s="5"/>
      <c r="AE629" s="5"/>
    </row>
    <row r="630" spans="1:31" ht="23.25" customHeight="1">
      <c r="A630" s="5" t="s">
        <v>9556</v>
      </c>
      <c r="B630" s="5" t="s">
        <v>14441</v>
      </c>
      <c r="C630" s="5" t="s">
        <v>170</v>
      </c>
      <c r="D630" s="5" t="s">
        <v>390</v>
      </c>
      <c r="E630" s="20" t="s">
        <v>29</v>
      </c>
      <c r="F630" s="7">
        <v>10</v>
      </c>
      <c r="G630" s="7">
        <v>20</v>
      </c>
      <c r="H630" s="5" t="s">
        <v>144</v>
      </c>
      <c r="I630" s="5" t="s">
        <v>31</v>
      </c>
      <c r="J630" s="5" t="s">
        <v>2067</v>
      </c>
      <c r="K630" s="5" t="s">
        <v>14442</v>
      </c>
      <c r="L630" s="5" t="s">
        <v>14443</v>
      </c>
      <c r="M630" s="5" t="s">
        <v>53</v>
      </c>
      <c r="N630" s="5" t="s">
        <v>55</v>
      </c>
      <c r="O630" s="5" t="b">
        <f t="shared" ca="1" si="0"/>
        <v>0</v>
      </c>
      <c r="P630" s="5" t="b">
        <f t="shared" ca="1" si="1"/>
        <v>1</v>
      </c>
      <c r="Q630" s="5"/>
      <c r="R630" s="5"/>
      <c r="S630" s="5"/>
      <c r="T630" s="5"/>
      <c r="U630" s="5"/>
      <c r="V630" s="5"/>
      <c r="W630" s="5"/>
      <c r="X630" s="5"/>
      <c r="Y630" s="5"/>
      <c r="Z630" s="5"/>
      <c r="AA630" s="5"/>
      <c r="AB630" s="5"/>
      <c r="AC630" s="5"/>
      <c r="AD630" s="5"/>
      <c r="AE630" s="5"/>
    </row>
    <row r="631" spans="1:31" ht="23.25" customHeight="1">
      <c r="A631" s="5" t="s">
        <v>9556</v>
      </c>
      <c r="B631" s="5" t="s">
        <v>14396</v>
      </c>
      <c r="C631" s="5" t="s">
        <v>20</v>
      </c>
      <c r="D631" s="5" t="s">
        <v>21</v>
      </c>
      <c r="E631" s="20" t="s">
        <v>45</v>
      </c>
      <c r="F631" s="7">
        <v>10</v>
      </c>
      <c r="G631" s="7">
        <v>20</v>
      </c>
      <c r="H631" s="5" t="s">
        <v>144</v>
      </c>
      <c r="I631" s="5" t="s">
        <v>31</v>
      </c>
      <c r="J631" s="5" t="s">
        <v>48</v>
      </c>
      <c r="K631" s="5" t="s">
        <v>14397</v>
      </c>
      <c r="L631" s="5" t="s">
        <v>14398</v>
      </c>
      <c r="M631" s="5" t="s">
        <v>53</v>
      </c>
      <c r="N631" s="5" t="s">
        <v>55</v>
      </c>
      <c r="O631" s="5" t="b">
        <f t="shared" ca="1" si="0"/>
        <v>0</v>
      </c>
      <c r="P631" s="5" t="b">
        <f t="shared" ca="1" si="1"/>
        <v>1</v>
      </c>
      <c r="Q631" s="5"/>
      <c r="R631" s="5"/>
      <c r="S631" s="5"/>
      <c r="T631" s="5"/>
      <c r="U631" s="5"/>
      <c r="V631" s="5"/>
      <c r="W631" s="5"/>
      <c r="X631" s="5"/>
      <c r="Y631" s="5"/>
      <c r="Z631" s="5"/>
      <c r="AA631" s="5"/>
      <c r="AB631" s="5"/>
      <c r="AC631" s="5"/>
      <c r="AD631" s="5"/>
      <c r="AE631" s="5"/>
    </row>
    <row r="632" spans="1:31" ht="23.25" customHeight="1">
      <c r="A632" s="5" t="s">
        <v>14403</v>
      </c>
      <c r="B632" s="5" t="s">
        <v>14404</v>
      </c>
      <c r="C632" s="5" t="s">
        <v>27</v>
      </c>
      <c r="D632" s="5" t="s">
        <v>47</v>
      </c>
      <c r="E632" s="20" t="s">
        <v>45</v>
      </c>
      <c r="F632" s="7">
        <v>10</v>
      </c>
      <c r="G632" s="7">
        <v>15</v>
      </c>
      <c r="H632" s="5" t="s">
        <v>56</v>
      </c>
      <c r="I632" s="5" t="s">
        <v>125</v>
      </c>
      <c r="J632" s="5" t="s">
        <v>252</v>
      </c>
      <c r="K632" s="5" t="s">
        <v>14405</v>
      </c>
      <c r="L632" s="5" t="s">
        <v>14406</v>
      </c>
      <c r="M632" s="5" t="s">
        <v>37</v>
      </c>
      <c r="N632" s="5" t="s">
        <v>55</v>
      </c>
      <c r="O632" s="5" t="b">
        <f t="shared" ca="1" si="0"/>
        <v>0</v>
      </c>
      <c r="P632" s="5" t="b">
        <f t="shared" ca="1" si="1"/>
        <v>1</v>
      </c>
      <c r="Q632" s="5"/>
      <c r="R632" s="5"/>
      <c r="S632" s="5"/>
      <c r="T632" s="5"/>
      <c r="U632" s="5"/>
      <c r="V632" s="5"/>
      <c r="W632" s="5"/>
      <c r="X632" s="5"/>
      <c r="Y632" s="5"/>
      <c r="Z632" s="5"/>
      <c r="AA632" s="5"/>
      <c r="AB632" s="5"/>
      <c r="AC632" s="5"/>
      <c r="AD632" s="5"/>
      <c r="AE632" s="5"/>
    </row>
    <row r="633" spans="1:31" ht="23.25" customHeight="1">
      <c r="A633" s="5" t="s">
        <v>9556</v>
      </c>
      <c r="B633" s="5" t="s">
        <v>3721</v>
      </c>
      <c r="C633" s="5" t="s">
        <v>170</v>
      </c>
      <c r="D633" s="5" t="s">
        <v>390</v>
      </c>
      <c r="E633" s="20" t="s">
        <v>45</v>
      </c>
      <c r="F633" s="7">
        <v>10</v>
      </c>
      <c r="G633" s="7">
        <v>16</v>
      </c>
      <c r="H633" s="5" t="s">
        <v>2314</v>
      </c>
      <c r="I633" s="5" t="s">
        <v>125</v>
      </c>
      <c r="J633" s="5" t="s">
        <v>76</v>
      </c>
      <c r="K633" s="5" t="s">
        <v>3723</v>
      </c>
      <c r="L633" s="5" t="s">
        <v>14448</v>
      </c>
      <c r="M633" s="5" t="s">
        <v>37</v>
      </c>
      <c r="N633" s="5" t="s">
        <v>55</v>
      </c>
      <c r="O633" s="5" t="b">
        <f t="shared" ca="1" si="0"/>
        <v>0</v>
      </c>
      <c r="P633" s="5" t="b">
        <f t="shared" ca="1" si="1"/>
        <v>1</v>
      </c>
      <c r="Q633" s="5"/>
      <c r="R633" s="5"/>
      <c r="S633" s="5"/>
      <c r="T633" s="5"/>
      <c r="U633" s="5"/>
      <c r="V633" s="5"/>
      <c r="W633" s="5"/>
      <c r="X633" s="5"/>
      <c r="Y633" s="5"/>
      <c r="Z633" s="5"/>
      <c r="AA633" s="5"/>
      <c r="AB633" s="5"/>
      <c r="AC633" s="5"/>
      <c r="AD633" s="5"/>
      <c r="AE633" s="5"/>
    </row>
    <row r="634" spans="1:31" ht="23.25" customHeight="1">
      <c r="A634" s="5" t="s">
        <v>14360</v>
      </c>
      <c r="B634" s="5" t="s">
        <v>14362</v>
      </c>
      <c r="C634" s="5" t="s">
        <v>41</v>
      </c>
      <c r="D634" s="5" t="s">
        <v>94</v>
      </c>
      <c r="E634" s="20" t="s">
        <v>45</v>
      </c>
      <c r="F634" s="7">
        <v>10</v>
      </c>
      <c r="G634" s="7">
        <v>16</v>
      </c>
      <c r="H634" s="5" t="s">
        <v>2314</v>
      </c>
      <c r="I634" s="5" t="s">
        <v>31</v>
      </c>
      <c r="J634" s="5" t="s">
        <v>4234</v>
      </c>
      <c r="K634" s="5" t="s">
        <v>14364</v>
      </c>
      <c r="L634" s="5" t="s">
        <v>14366</v>
      </c>
      <c r="M634" s="5" t="s">
        <v>37</v>
      </c>
      <c r="N634" s="5" t="s">
        <v>55</v>
      </c>
      <c r="O634" s="5" t="b">
        <f t="shared" ca="1" si="0"/>
        <v>0</v>
      </c>
      <c r="P634" s="5" t="b">
        <f t="shared" ca="1" si="1"/>
        <v>1</v>
      </c>
      <c r="Q634" s="5"/>
      <c r="R634" s="5"/>
      <c r="S634" s="5"/>
      <c r="T634" s="5"/>
      <c r="U634" s="5"/>
      <c r="V634" s="5"/>
      <c r="W634" s="5"/>
      <c r="X634" s="5"/>
      <c r="Y634" s="5"/>
      <c r="Z634" s="5"/>
      <c r="AA634" s="5"/>
      <c r="AB634" s="5"/>
      <c r="AC634" s="5"/>
      <c r="AD634" s="5"/>
      <c r="AE634" s="5"/>
    </row>
    <row r="635" spans="1:31" ht="23.25" customHeight="1">
      <c r="A635" s="5" t="s">
        <v>9556</v>
      </c>
      <c r="B635" s="5" t="s">
        <v>14394</v>
      </c>
      <c r="C635" s="5" t="s">
        <v>27</v>
      </c>
      <c r="D635" s="5" t="s">
        <v>80</v>
      </c>
      <c r="E635" s="20" t="s">
        <v>45</v>
      </c>
      <c r="F635" s="7">
        <v>10</v>
      </c>
      <c r="G635" s="7">
        <v>15</v>
      </c>
      <c r="H635" s="5" t="s">
        <v>56</v>
      </c>
      <c r="I635" s="5" t="s">
        <v>31</v>
      </c>
      <c r="J635" s="5" t="s">
        <v>117</v>
      </c>
      <c r="K635" s="5" t="s">
        <v>11945</v>
      </c>
      <c r="L635" s="5" t="s">
        <v>14395</v>
      </c>
      <c r="M635" s="5" t="s">
        <v>167</v>
      </c>
      <c r="N635" s="5" t="s">
        <v>237</v>
      </c>
      <c r="O635" s="5" t="b">
        <f t="shared" ca="1" si="0"/>
        <v>0</v>
      </c>
      <c r="P635" s="5" t="b">
        <f t="shared" ca="1" si="1"/>
        <v>1</v>
      </c>
      <c r="Q635" s="5"/>
      <c r="R635" s="5"/>
      <c r="S635" s="5"/>
      <c r="T635" s="5"/>
      <c r="U635" s="5"/>
      <c r="V635" s="5"/>
      <c r="W635" s="5"/>
      <c r="X635" s="5"/>
      <c r="Y635" s="5"/>
      <c r="Z635" s="5"/>
      <c r="AA635" s="5"/>
      <c r="AB635" s="5"/>
      <c r="AC635" s="5"/>
      <c r="AD635" s="5"/>
      <c r="AE635" s="5"/>
    </row>
    <row r="636" spans="1:31" ht="23.25" customHeight="1">
      <c r="A636" s="5" t="s">
        <v>14454</v>
      </c>
      <c r="B636" s="5" t="s">
        <v>14455</v>
      </c>
      <c r="C636" s="5" t="s">
        <v>20</v>
      </c>
      <c r="D636" s="5" t="s">
        <v>21</v>
      </c>
      <c r="E636" s="20" t="s">
        <v>45</v>
      </c>
      <c r="F636" s="7">
        <v>10</v>
      </c>
      <c r="G636" s="7">
        <v>15</v>
      </c>
      <c r="H636" s="5" t="s">
        <v>56</v>
      </c>
      <c r="I636" s="7" t="s">
        <v>24</v>
      </c>
      <c r="J636" s="5" t="s">
        <v>14456</v>
      </c>
      <c r="K636" s="9" t="s">
        <v>47</v>
      </c>
      <c r="L636" s="5" t="s">
        <v>14457</v>
      </c>
      <c r="M636" s="5" t="s">
        <v>42</v>
      </c>
      <c r="N636" s="5" t="s">
        <v>55</v>
      </c>
      <c r="O636" s="5" t="b">
        <f t="shared" ca="1" si="0"/>
        <v>0</v>
      </c>
      <c r="P636" s="5" t="b">
        <f t="shared" ca="1" si="1"/>
        <v>1</v>
      </c>
      <c r="Q636" s="5"/>
      <c r="R636" s="5"/>
      <c r="S636" s="5"/>
      <c r="T636" s="5"/>
      <c r="U636" s="5"/>
      <c r="V636" s="5"/>
      <c r="W636" s="5"/>
      <c r="X636" s="5"/>
      <c r="Y636" s="5"/>
      <c r="Z636" s="5"/>
      <c r="AA636" s="5"/>
      <c r="AB636" s="5"/>
      <c r="AC636" s="5"/>
      <c r="AD636" s="5"/>
      <c r="AE636" s="5"/>
    </row>
    <row r="637" spans="1:31" ht="23.25" customHeight="1">
      <c r="A637" s="5" t="s">
        <v>13795</v>
      </c>
      <c r="B637" s="5" t="s">
        <v>14380</v>
      </c>
      <c r="C637" s="5" t="s">
        <v>170</v>
      </c>
      <c r="D637" s="5" t="s">
        <v>390</v>
      </c>
      <c r="E637" s="20" t="s">
        <v>29</v>
      </c>
      <c r="F637" s="7">
        <v>10</v>
      </c>
      <c r="G637" s="7">
        <v>15</v>
      </c>
      <c r="H637" s="5" t="s">
        <v>56</v>
      </c>
      <c r="I637" s="5" t="s">
        <v>125</v>
      </c>
      <c r="J637" s="5" t="s">
        <v>947</v>
      </c>
      <c r="K637" s="5" t="s">
        <v>14383</v>
      </c>
      <c r="L637" s="5" t="s">
        <v>14384</v>
      </c>
      <c r="M637" s="5" t="s">
        <v>100</v>
      </c>
      <c r="N637" s="5" t="s">
        <v>55</v>
      </c>
      <c r="O637" s="5" t="b">
        <f t="shared" ca="1" si="0"/>
        <v>0</v>
      </c>
      <c r="P637" s="5" t="b">
        <f t="shared" ca="1" si="1"/>
        <v>1</v>
      </c>
      <c r="Q637" s="5"/>
      <c r="R637" s="5"/>
      <c r="S637" s="5"/>
      <c r="T637" s="5"/>
      <c r="U637" s="5"/>
      <c r="V637" s="5"/>
      <c r="W637" s="5"/>
      <c r="X637" s="5"/>
      <c r="Y637" s="5"/>
      <c r="Z637" s="5"/>
      <c r="AA637" s="5"/>
      <c r="AB637" s="5"/>
      <c r="AC637" s="5"/>
      <c r="AD637" s="5"/>
      <c r="AE637" s="5"/>
    </row>
    <row r="638" spans="1:31" ht="23.25" customHeight="1">
      <c r="A638" s="5" t="s">
        <v>9556</v>
      </c>
      <c r="B638" s="5" t="s">
        <v>14458</v>
      </c>
      <c r="C638" s="5" t="s">
        <v>27</v>
      </c>
      <c r="D638" s="5" t="s">
        <v>85</v>
      </c>
      <c r="E638" s="20" t="s">
        <v>45</v>
      </c>
      <c r="F638" s="7">
        <v>10</v>
      </c>
      <c r="G638" s="7">
        <v>15</v>
      </c>
      <c r="H638" s="5" t="s">
        <v>56</v>
      </c>
      <c r="I638" s="5" t="s">
        <v>31</v>
      </c>
      <c r="J638" s="5" t="s">
        <v>110</v>
      </c>
      <c r="K638" s="5" t="s">
        <v>4267</v>
      </c>
      <c r="L638" s="5" t="s">
        <v>14460</v>
      </c>
      <c r="M638" s="5" t="s">
        <v>53</v>
      </c>
      <c r="N638" s="5" t="s">
        <v>55</v>
      </c>
      <c r="O638" s="5" t="b">
        <f t="shared" ca="1" si="0"/>
        <v>0</v>
      </c>
      <c r="P638" s="5" t="b">
        <f t="shared" ca="1" si="1"/>
        <v>1</v>
      </c>
      <c r="Q638" s="5"/>
      <c r="R638" s="5"/>
      <c r="S638" s="5"/>
      <c r="T638" s="5"/>
      <c r="U638" s="5"/>
      <c r="V638" s="5"/>
      <c r="W638" s="5"/>
      <c r="X638" s="5"/>
      <c r="Y638" s="5"/>
      <c r="Z638" s="5"/>
      <c r="AA638" s="5"/>
      <c r="AB638" s="5"/>
      <c r="AC638" s="5"/>
      <c r="AD638" s="5"/>
      <c r="AE638" s="5"/>
    </row>
    <row r="639" spans="1:31" ht="23.25" customHeight="1">
      <c r="A639" s="5" t="s">
        <v>10325</v>
      </c>
      <c r="B639" s="5" t="s">
        <v>14411</v>
      </c>
      <c r="C639" s="5" t="s">
        <v>170</v>
      </c>
      <c r="D639" s="5" t="s">
        <v>390</v>
      </c>
      <c r="E639" s="20" t="s">
        <v>45</v>
      </c>
      <c r="F639" s="7">
        <v>10</v>
      </c>
      <c r="G639" s="7">
        <v>20</v>
      </c>
      <c r="H639" s="5" t="s">
        <v>144</v>
      </c>
      <c r="I639" s="5" t="s">
        <v>108</v>
      </c>
      <c r="J639" s="5" t="s">
        <v>4046</v>
      </c>
      <c r="K639" s="5" t="s">
        <v>14414</v>
      </c>
      <c r="L639" s="5" t="s">
        <v>14416</v>
      </c>
      <c r="M639" s="5" t="s">
        <v>37</v>
      </c>
      <c r="N639" s="5" t="s">
        <v>55</v>
      </c>
      <c r="O639" s="5" t="b">
        <f t="shared" ca="1" si="0"/>
        <v>0</v>
      </c>
      <c r="P639" s="5" t="b">
        <f t="shared" ca="1" si="1"/>
        <v>1</v>
      </c>
      <c r="Q639" s="5"/>
      <c r="R639" s="5"/>
      <c r="S639" s="5"/>
      <c r="T639" s="5"/>
      <c r="U639" s="5"/>
      <c r="V639" s="5"/>
      <c r="W639" s="5"/>
      <c r="X639" s="5"/>
      <c r="Y639" s="5"/>
      <c r="Z639" s="5"/>
      <c r="AA639" s="5"/>
      <c r="AB639" s="5"/>
      <c r="AC639" s="5"/>
      <c r="AD639" s="5"/>
      <c r="AE639" s="5"/>
    </row>
    <row r="640" spans="1:31" ht="23.25" customHeight="1">
      <c r="A640" s="5" t="s">
        <v>9556</v>
      </c>
      <c r="B640" s="5" t="s">
        <v>14307</v>
      </c>
      <c r="C640" s="5" t="s">
        <v>27</v>
      </c>
      <c r="D640" s="5" t="s">
        <v>119</v>
      </c>
      <c r="E640" s="20" t="s">
        <v>45</v>
      </c>
      <c r="F640" s="7">
        <v>10</v>
      </c>
      <c r="G640" s="7">
        <v>15</v>
      </c>
      <c r="H640" s="5" t="s">
        <v>56</v>
      </c>
      <c r="I640" s="5" t="s">
        <v>31</v>
      </c>
      <c r="J640" s="5" t="s">
        <v>1840</v>
      </c>
      <c r="K640" s="5" t="s">
        <v>381</v>
      </c>
      <c r="L640" s="5" t="s">
        <v>14312</v>
      </c>
      <c r="M640" s="5" t="s">
        <v>100</v>
      </c>
      <c r="N640" s="5" t="s">
        <v>55</v>
      </c>
      <c r="O640" s="5" t="b">
        <f t="shared" ca="1" si="0"/>
        <v>0</v>
      </c>
      <c r="P640" s="5" t="b">
        <f t="shared" ca="1" si="1"/>
        <v>1</v>
      </c>
      <c r="Q640" s="5"/>
      <c r="R640" s="5"/>
      <c r="S640" s="5"/>
      <c r="T640" s="5"/>
      <c r="U640" s="5"/>
      <c r="V640" s="5"/>
      <c r="W640" s="5"/>
      <c r="X640" s="5"/>
      <c r="Y640" s="5"/>
      <c r="Z640" s="5"/>
      <c r="AA640" s="5"/>
      <c r="AB640" s="5"/>
      <c r="AC640" s="5"/>
      <c r="AD640" s="5"/>
      <c r="AE640" s="5"/>
    </row>
    <row r="641" spans="1:31" ht="23.25" customHeight="1">
      <c r="A641" s="5" t="s">
        <v>14386</v>
      </c>
      <c r="B641" s="5" t="s">
        <v>14388</v>
      </c>
      <c r="C641" s="5" t="s">
        <v>41</v>
      </c>
      <c r="D641" s="5" t="s">
        <v>114</v>
      </c>
      <c r="E641" s="20" t="s">
        <v>45</v>
      </c>
      <c r="F641" s="7">
        <v>10</v>
      </c>
      <c r="G641" s="7">
        <v>15</v>
      </c>
      <c r="H641" s="5" t="s">
        <v>56</v>
      </c>
      <c r="I641" s="5" t="s">
        <v>108</v>
      </c>
      <c r="J641" s="5" t="s">
        <v>14390</v>
      </c>
      <c r="K641" s="5" t="s">
        <v>14391</v>
      </c>
      <c r="L641" s="5" t="s">
        <v>14392</v>
      </c>
      <c r="M641" s="5" t="s">
        <v>167</v>
      </c>
      <c r="N641" s="5" t="s">
        <v>55</v>
      </c>
      <c r="O641" s="5" t="b">
        <f t="shared" ca="1" si="0"/>
        <v>0</v>
      </c>
      <c r="P641" s="5" t="b">
        <f t="shared" ca="1" si="1"/>
        <v>1</v>
      </c>
      <c r="Q641" s="5"/>
      <c r="R641" s="5"/>
      <c r="S641" s="5"/>
      <c r="T641" s="5"/>
      <c r="U641" s="5"/>
      <c r="V641" s="5"/>
      <c r="W641" s="5"/>
      <c r="X641" s="5"/>
      <c r="Y641" s="5"/>
      <c r="Z641" s="5"/>
      <c r="AA641" s="5"/>
      <c r="AB641" s="5"/>
      <c r="AC641" s="5"/>
      <c r="AD641" s="5"/>
      <c r="AE641" s="5"/>
    </row>
    <row r="642" spans="1:31" ht="23.25" customHeight="1">
      <c r="A642" s="5" t="s">
        <v>14429</v>
      </c>
      <c r="B642" s="5" t="s">
        <v>14430</v>
      </c>
      <c r="C642" s="5" t="s">
        <v>20</v>
      </c>
      <c r="D642" s="5" t="s">
        <v>21</v>
      </c>
      <c r="E642" s="20" t="s">
        <v>45</v>
      </c>
      <c r="F642" s="7">
        <v>10</v>
      </c>
      <c r="G642" s="7">
        <v>20</v>
      </c>
      <c r="H642" s="5" t="s">
        <v>144</v>
      </c>
      <c r="I642" s="7" t="s">
        <v>24</v>
      </c>
      <c r="J642" s="5" t="s">
        <v>906</v>
      </c>
      <c r="K642" s="5" t="s">
        <v>14432</v>
      </c>
      <c r="L642" s="5" t="s">
        <v>14433</v>
      </c>
      <c r="M642" s="5" t="s">
        <v>648</v>
      </c>
      <c r="N642" s="5" t="s">
        <v>237</v>
      </c>
      <c r="O642" s="5" t="b">
        <f t="shared" ca="1" si="0"/>
        <v>0</v>
      </c>
      <c r="P642" s="5" t="b">
        <f t="shared" ca="1" si="1"/>
        <v>1</v>
      </c>
      <c r="Q642" s="5"/>
      <c r="R642" s="5"/>
      <c r="S642" s="5"/>
      <c r="T642" s="5"/>
      <c r="U642" s="5"/>
      <c r="V642" s="5"/>
      <c r="W642" s="5"/>
      <c r="X642" s="5"/>
      <c r="Y642" s="5"/>
      <c r="Z642" s="5"/>
      <c r="AA642" s="5"/>
      <c r="AB642" s="5"/>
      <c r="AC642" s="5"/>
      <c r="AD642" s="5"/>
      <c r="AE642" s="5"/>
    </row>
    <row r="643" spans="1:31" ht="23.25" customHeight="1">
      <c r="A643" s="5" t="s">
        <v>9556</v>
      </c>
      <c r="B643" s="5" t="s">
        <v>14466</v>
      </c>
      <c r="C643" s="5" t="s">
        <v>27</v>
      </c>
      <c r="D643" s="5" t="s">
        <v>80</v>
      </c>
      <c r="E643" s="20" t="s">
        <v>45</v>
      </c>
      <c r="F643" s="7">
        <v>10</v>
      </c>
      <c r="G643" s="7">
        <v>15</v>
      </c>
      <c r="H643" s="5" t="s">
        <v>56</v>
      </c>
      <c r="I643" s="5" t="s">
        <v>125</v>
      </c>
      <c r="J643" s="5" t="s">
        <v>516</v>
      </c>
      <c r="K643" s="5" t="s">
        <v>14467</v>
      </c>
      <c r="L643" s="5" t="s">
        <v>14468</v>
      </c>
      <c r="M643" s="5" t="s">
        <v>100</v>
      </c>
      <c r="N643" s="5" t="s">
        <v>55</v>
      </c>
      <c r="O643" s="5" t="b">
        <f t="shared" ca="1" si="0"/>
        <v>0</v>
      </c>
      <c r="P643" s="5" t="b">
        <f t="shared" ca="1" si="1"/>
        <v>1</v>
      </c>
      <c r="Q643" s="5"/>
      <c r="R643" s="5"/>
      <c r="S643" s="5"/>
      <c r="T643" s="5"/>
      <c r="U643" s="5"/>
      <c r="V643" s="5"/>
      <c r="W643" s="5"/>
      <c r="X643" s="5"/>
      <c r="Y643" s="5"/>
      <c r="Z643" s="5"/>
      <c r="AA643" s="5"/>
      <c r="AB643" s="5"/>
      <c r="AC643" s="5"/>
      <c r="AD643" s="5"/>
      <c r="AE643" s="5"/>
    </row>
    <row r="644" spans="1:31" ht="23.25" customHeight="1">
      <c r="A644" s="5" t="s">
        <v>9556</v>
      </c>
      <c r="B644" s="5" t="s">
        <v>14478</v>
      </c>
      <c r="C644" s="5" t="s">
        <v>27</v>
      </c>
      <c r="D644" s="5" t="s">
        <v>575</v>
      </c>
      <c r="E644" s="20" t="s">
        <v>45</v>
      </c>
      <c r="F644" s="7">
        <v>10</v>
      </c>
      <c r="G644" s="7">
        <v>20</v>
      </c>
      <c r="H644" s="5" t="s">
        <v>144</v>
      </c>
      <c r="I644" s="5" t="s">
        <v>31</v>
      </c>
      <c r="J644" s="5" t="s">
        <v>484</v>
      </c>
      <c r="K644" s="5" t="s">
        <v>14479</v>
      </c>
      <c r="L644" s="5" t="s">
        <v>14480</v>
      </c>
      <c r="M644" s="5" t="s">
        <v>37</v>
      </c>
      <c r="N644" s="5" t="s">
        <v>55</v>
      </c>
      <c r="O644" s="5" t="b">
        <f t="shared" ca="1" si="0"/>
        <v>0</v>
      </c>
      <c r="P644" s="5" t="b">
        <f t="shared" ca="1" si="1"/>
        <v>1</v>
      </c>
      <c r="Q644" s="5"/>
      <c r="R644" s="5"/>
      <c r="S644" s="5"/>
      <c r="T644" s="5"/>
      <c r="U644" s="5"/>
      <c r="V644" s="5"/>
      <c r="W644" s="5"/>
      <c r="X644" s="5"/>
      <c r="Y644" s="5"/>
      <c r="Z644" s="5"/>
      <c r="AA644" s="5"/>
      <c r="AB644" s="5"/>
      <c r="AC644" s="5"/>
      <c r="AD644" s="5"/>
      <c r="AE644" s="5"/>
    </row>
    <row r="645" spans="1:31" ht="23.25" customHeight="1">
      <c r="A645" s="5" t="s">
        <v>9556</v>
      </c>
      <c r="B645" s="5" t="s">
        <v>14508</v>
      </c>
      <c r="C645" s="5" t="s">
        <v>20</v>
      </c>
      <c r="D645" s="5" t="s">
        <v>21</v>
      </c>
      <c r="E645" s="20" t="s">
        <v>45</v>
      </c>
      <c r="F645" s="7">
        <v>10</v>
      </c>
      <c r="G645" s="7">
        <v>14</v>
      </c>
      <c r="H645" s="5" t="s">
        <v>3589</v>
      </c>
      <c r="I645" s="5" t="s">
        <v>125</v>
      </c>
      <c r="J645" s="5" t="s">
        <v>57</v>
      </c>
      <c r="K645" s="5" t="s">
        <v>1506</v>
      </c>
      <c r="L645" s="5" t="s">
        <v>14509</v>
      </c>
      <c r="M645" s="12" t="s">
        <v>47</v>
      </c>
      <c r="N645" s="5" t="s">
        <v>44</v>
      </c>
      <c r="O645" s="5" t="b">
        <f t="shared" ca="1" si="0"/>
        <v>0</v>
      </c>
      <c r="P645" s="5" t="b">
        <f t="shared" ca="1" si="1"/>
        <v>1</v>
      </c>
      <c r="Q645" s="5"/>
      <c r="R645" s="5"/>
      <c r="S645" s="5"/>
      <c r="T645" s="5"/>
      <c r="U645" s="5"/>
      <c r="V645" s="5"/>
      <c r="W645" s="5"/>
      <c r="X645" s="5"/>
      <c r="Y645" s="5"/>
      <c r="Z645" s="5"/>
      <c r="AA645" s="5"/>
      <c r="AB645" s="5"/>
      <c r="AC645" s="5"/>
      <c r="AD645" s="5"/>
      <c r="AE645" s="5"/>
    </row>
    <row r="646" spans="1:31" ht="23.25" customHeight="1">
      <c r="A646" s="5" t="s">
        <v>9556</v>
      </c>
      <c r="B646" s="5" t="s">
        <v>14493</v>
      </c>
      <c r="C646" s="5" t="s">
        <v>27</v>
      </c>
      <c r="D646" s="5" t="s">
        <v>47</v>
      </c>
      <c r="E646" s="20" t="s">
        <v>45</v>
      </c>
      <c r="F646" s="7">
        <v>10</v>
      </c>
      <c r="G646" s="7">
        <v>15</v>
      </c>
      <c r="H646" s="5" t="s">
        <v>56</v>
      </c>
      <c r="I646" s="5" t="s">
        <v>31</v>
      </c>
      <c r="J646" s="5" t="s">
        <v>110</v>
      </c>
      <c r="K646" s="5" t="s">
        <v>14498</v>
      </c>
      <c r="L646" s="5" t="s">
        <v>14499</v>
      </c>
      <c r="M646" s="5" t="s">
        <v>37</v>
      </c>
      <c r="N646" s="5" t="s">
        <v>55</v>
      </c>
      <c r="O646" s="5" t="b">
        <f t="shared" ca="1" si="0"/>
        <v>0</v>
      </c>
      <c r="P646" s="5" t="b">
        <f t="shared" ca="1" si="1"/>
        <v>1</v>
      </c>
      <c r="Q646" s="5"/>
      <c r="R646" s="5"/>
      <c r="S646" s="5"/>
      <c r="T646" s="5"/>
      <c r="U646" s="5"/>
      <c r="V646" s="5"/>
      <c r="W646" s="5"/>
      <c r="X646" s="5"/>
      <c r="Y646" s="5"/>
      <c r="Z646" s="5"/>
      <c r="AA646" s="5"/>
      <c r="AB646" s="5"/>
      <c r="AC646" s="5"/>
      <c r="AD646" s="5"/>
      <c r="AE646" s="5"/>
    </row>
    <row r="647" spans="1:31" ht="23.25" customHeight="1">
      <c r="A647" s="5" t="s">
        <v>10325</v>
      </c>
      <c r="B647" s="5" t="s">
        <v>14502</v>
      </c>
      <c r="C647" s="5" t="s">
        <v>170</v>
      </c>
      <c r="D647" s="5" t="s">
        <v>435</v>
      </c>
      <c r="E647" s="20" t="s">
        <v>919</v>
      </c>
      <c r="F647" s="7">
        <v>10</v>
      </c>
      <c r="G647" s="7">
        <v>15</v>
      </c>
      <c r="H647" s="5" t="s">
        <v>56</v>
      </c>
      <c r="I647" s="5" t="s">
        <v>125</v>
      </c>
      <c r="J647" s="5" t="s">
        <v>252</v>
      </c>
      <c r="K647" s="5" t="s">
        <v>14503</v>
      </c>
      <c r="L647" s="5" t="s">
        <v>14504</v>
      </c>
      <c r="M647" s="5" t="s">
        <v>53</v>
      </c>
      <c r="N647" s="5" t="s">
        <v>55</v>
      </c>
      <c r="O647" s="5" t="b">
        <f t="shared" ca="1" si="0"/>
        <v>0</v>
      </c>
      <c r="P647" s="5" t="b">
        <f t="shared" ca="1" si="1"/>
        <v>1</v>
      </c>
      <c r="Q647" s="5"/>
      <c r="R647" s="5"/>
      <c r="S647" s="5"/>
      <c r="T647" s="5"/>
      <c r="U647" s="5"/>
      <c r="V647" s="5"/>
      <c r="W647" s="5"/>
      <c r="X647" s="5"/>
      <c r="Y647" s="5"/>
      <c r="Z647" s="5"/>
      <c r="AA647" s="5"/>
      <c r="AB647" s="5"/>
      <c r="AC647" s="5"/>
      <c r="AD647" s="5"/>
      <c r="AE647" s="5"/>
    </row>
    <row r="648" spans="1:31" ht="23.25" customHeight="1">
      <c r="A648" s="5" t="s">
        <v>14484</v>
      </c>
      <c r="B648" s="5" t="s">
        <v>14485</v>
      </c>
      <c r="C648" s="5" t="s">
        <v>20</v>
      </c>
      <c r="D648" s="5" t="s">
        <v>2874</v>
      </c>
      <c r="E648" s="20" t="s">
        <v>29</v>
      </c>
      <c r="F648" s="7">
        <v>10</v>
      </c>
      <c r="G648" s="7">
        <v>15</v>
      </c>
      <c r="H648" s="5" t="s">
        <v>56</v>
      </c>
      <c r="I648" s="5" t="s">
        <v>108</v>
      </c>
      <c r="J648" s="5" t="s">
        <v>3552</v>
      </c>
      <c r="K648" s="9" t="s">
        <v>47</v>
      </c>
      <c r="L648" s="5" t="s">
        <v>14486</v>
      </c>
      <c r="M648" s="5" t="s">
        <v>53</v>
      </c>
      <c r="N648" s="5" t="s">
        <v>55</v>
      </c>
      <c r="O648" s="5" t="b">
        <f t="shared" ca="1" si="0"/>
        <v>0</v>
      </c>
      <c r="P648" s="5" t="b">
        <f t="shared" ca="1" si="1"/>
        <v>1</v>
      </c>
      <c r="Q648" s="5"/>
      <c r="R648" s="5"/>
      <c r="S648" s="5"/>
      <c r="T648" s="5"/>
      <c r="U648" s="5"/>
      <c r="V648" s="5"/>
      <c r="W648" s="5"/>
      <c r="X648" s="5"/>
      <c r="Y648" s="5"/>
      <c r="Z648" s="5"/>
      <c r="AA648" s="5"/>
      <c r="AB648" s="5"/>
      <c r="AC648" s="5"/>
      <c r="AD648" s="5"/>
      <c r="AE648" s="5"/>
    </row>
    <row r="649" spans="1:31" ht="23.25" customHeight="1">
      <c r="A649" s="5" t="s">
        <v>9556</v>
      </c>
      <c r="B649" s="5" t="s">
        <v>12008</v>
      </c>
      <c r="C649" s="5" t="s">
        <v>27</v>
      </c>
      <c r="D649" s="5" t="s">
        <v>105</v>
      </c>
      <c r="E649" s="20" t="s">
        <v>45</v>
      </c>
      <c r="F649" s="7">
        <v>10</v>
      </c>
      <c r="G649" s="7">
        <v>15</v>
      </c>
      <c r="H649" s="5" t="s">
        <v>56</v>
      </c>
      <c r="I649" s="5" t="s">
        <v>125</v>
      </c>
      <c r="J649" s="5" t="s">
        <v>11666</v>
      </c>
      <c r="K649" s="5" t="s">
        <v>12010</v>
      </c>
      <c r="L649" s="5" t="s">
        <v>14516</v>
      </c>
      <c r="M649" s="5" t="s">
        <v>37</v>
      </c>
      <c r="N649" s="5" t="s">
        <v>55</v>
      </c>
      <c r="O649" s="5" t="b">
        <f t="shared" ca="1" si="0"/>
        <v>0</v>
      </c>
      <c r="P649" s="5" t="b">
        <f t="shared" ca="1" si="1"/>
        <v>1</v>
      </c>
      <c r="Q649" s="5"/>
      <c r="R649" s="5"/>
      <c r="S649" s="5"/>
      <c r="T649" s="5"/>
      <c r="U649" s="5"/>
      <c r="V649" s="5"/>
      <c r="W649" s="5"/>
      <c r="X649" s="5"/>
      <c r="Y649" s="5"/>
      <c r="Z649" s="5"/>
      <c r="AA649" s="5"/>
      <c r="AB649" s="5"/>
      <c r="AC649" s="5"/>
      <c r="AD649" s="5"/>
      <c r="AE649" s="5"/>
    </row>
    <row r="650" spans="1:31" ht="23.25" customHeight="1">
      <c r="A650" s="5" t="s">
        <v>9556</v>
      </c>
      <c r="B650" s="5" t="s">
        <v>14471</v>
      </c>
      <c r="C650" s="5" t="s">
        <v>27</v>
      </c>
      <c r="D650" s="5" t="s">
        <v>575</v>
      </c>
      <c r="E650" s="20" t="s">
        <v>45</v>
      </c>
      <c r="F650" s="7">
        <v>10</v>
      </c>
      <c r="G650" s="7">
        <v>20</v>
      </c>
      <c r="H650" s="5" t="s">
        <v>144</v>
      </c>
      <c r="I650" s="7" t="s">
        <v>24</v>
      </c>
      <c r="J650" s="5" t="s">
        <v>110</v>
      </c>
      <c r="K650" s="9" t="s">
        <v>47</v>
      </c>
      <c r="L650" s="12" t="s">
        <v>47</v>
      </c>
      <c r="M650" s="5" t="s">
        <v>37</v>
      </c>
      <c r="N650" s="5" t="s">
        <v>55</v>
      </c>
      <c r="O650" s="5" t="b">
        <f t="shared" ca="1" si="0"/>
        <v>0</v>
      </c>
      <c r="P650" s="5" t="b">
        <f t="shared" ca="1" si="1"/>
        <v>1</v>
      </c>
      <c r="Q650" s="5"/>
      <c r="R650" s="5"/>
      <c r="S650" s="5"/>
      <c r="T650" s="5"/>
      <c r="U650" s="5"/>
      <c r="V650" s="5"/>
      <c r="W650" s="5"/>
      <c r="X650" s="5"/>
      <c r="Y650" s="5"/>
      <c r="Z650" s="5"/>
      <c r="AA650" s="5"/>
      <c r="AB650" s="5"/>
      <c r="AC650" s="5"/>
      <c r="AD650" s="5"/>
      <c r="AE650" s="5"/>
    </row>
    <row r="651" spans="1:31" ht="23.25" customHeight="1">
      <c r="A651" s="5" t="s">
        <v>14521</v>
      </c>
      <c r="B651" s="5" t="s">
        <v>14522</v>
      </c>
      <c r="C651" s="5" t="s">
        <v>27</v>
      </c>
      <c r="D651" s="5" t="s">
        <v>199</v>
      </c>
      <c r="E651" s="20" t="s">
        <v>45</v>
      </c>
      <c r="F651" s="7">
        <v>10</v>
      </c>
      <c r="G651" s="7">
        <v>30</v>
      </c>
      <c r="H651" s="5" t="s">
        <v>2866</v>
      </c>
      <c r="I651" s="5" t="s">
        <v>108</v>
      </c>
      <c r="J651" s="5" t="s">
        <v>3655</v>
      </c>
      <c r="K651" s="9" t="s">
        <v>47</v>
      </c>
      <c r="L651" s="5" t="s">
        <v>14523</v>
      </c>
      <c r="M651" s="5" t="s">
        <v>100</v>
      </c>
      <c r="N651" s="5" t="s">
        <v>55</v>
      </c>
      <c r="O651" s="5" t="b">
        <f t="shared" ca="1" si="0"/>
        <v>0</v>
      </c>
      <c r="P651" s="5" t="b">
        <f t="shared" ca="1" si="1"/>
        <v>1</v>
      </c>
      <c r="Q651" s="5"/>
      <c r="R651" s="5"/>
      <c r="S651" s="5"/>
      <c r="T651" s="5"/>
      <c r="U651" s="5"/>
      <c r="V651" s="5"/>
      <c r="W651" s="5"/>
      <c r="X651" s="5"/>
      <c r="Y651" s="5"/>
      <c r="Z651" s="5"/>
      <c r="AA651" s="5"/>
      <c r="AB651" s="5"/>
      <c r="AC651" s="5"/>
      <c r="AD651" s="5"/>
      <c r="AE651" s="5"/>
    </row>
    <row r="652" spans="1:31" ht="23.25" customHeight="1">
      <c r="A652" s="5" t="s">
        <v>9556</v>
      </c>
      <c r="B652" s="5" t="s">
        <v>14550</v>
      </c>
      <c r="C652" s="5" t="s">
        <v>170</v>
      </c>
      <c r="D652" s="5" t="s">
        <v>390</v>
      </c>
      <c r="E652" s="20" t="s">
        <v>29</v>
      </c>
      <c r="F652" s="7">
        <v>10</v>
      </c>
      <c r="G652" s="7">
        <v>15</v>
      </c>
      <c r="H652" s="5" t="s">
        <v>56</v>
      </c>
      <c r="I652" s="5" t="s">
        <v>108</v>
      </c>
      <c r="J652" s="5" t="s">
        <v>57</v>
      </c>
      <c r="K652" s="5" t="s">
        <v>599</v>
      </c>
      <c r="L652" s="5" t="s">
        <v>14551</v>
      </c>
      <c r="M652" s="5" t="s">
        <v>53</v>
      </c>
      <c r="N652" s="5" t="s">
        <v>55</v>
      </c>
      <c r="O652" s="5" t="b">
        <f t="shared" ca="1" si="0"/>
        <v>0</v>
      </c>
      <c r="P652" s="5" t="b">
        <f t="shared" ca="1" si="1"/>
        <v>1</v>
      </c>
      <c r="Q652" s="5"/>
      <c r="R652" s="5"/>
      <c r="S652" s="5"/>
      <c r="T652" s="5"/>
      <c r="U652" s="5"/>
      <c r="V652" s="5"/>
      <c r="W652" s="5"/>
      <c r="X652" s="5"/>
      <c r="Y652" s="5"/>
      <c r="Z652" s="5"/>
      <c r="AA652" s="5"/>
      <c r="AB652" s="5"/>
      <c r="AC652" s="5"/>
      <c r="AD652" s="5"/>
      <c r="AE652" s="5"/>
    </row>
    <row r="653" spans="1:31" ht="23.25" customHeight="1">
      <c r="A653" s="5" t="s">
        <v>14530</v>
      </c>
      <c r="B653" s="5" t="s">
        <v>8573</v>
      </c>
      <c r="C653" s="5" t="s">
        <v>170</v>
      </c>
      <c r="D653" s="5" t="s">
        <v>47</v>
      </c>
      <c r="E653" s="20" t="s">
        <v>45</v>
      </c>
      <c r="F653" s="7">
        <v>10</v>
      </c>
      <c r="G653" s="7">
        <v>20</v>
      </c>
      <c r="H653" s="5" t="s">
        <v>144</v>
      </c>
      <c r="I653" s="5" t="s">
        <v>108</v>
      </c>
      <c r="J653" s="5" t="s">
        <v>110</v>
      </c>
      <c r="K653" s="5" t="s">
        <v>14531</v>
      </c>
      <c r="L653" s="5" t="s">
        <v>14532</v>
      </c>
      <c r="M653" s="5" t="s">
        <v>648</v>
      </c>
      <c r="N653" s="5" t="s">
        <v>405</v>
      </c>
      <c r="O653" s="5" t="b">
        <f t="shared" ca="1" si="0"/>
        <v>0</v>
      </c>
      <c r="P653" s="5" t="b">
        <f t="shared" ca="1" si="1"/>
        <v>1</v>
      </c>
      <c r="Q653" s="5"/>
      <c r="R653" s="5"/>
      <c r="S653" s="5"/>
      <c r="T653" s="5"/>
      <c r="U653" s="5"/>
      <c r="V653" s="5"/>
      <c r="W653" s="5"/>
      <c r="X653" s="5"/>
      <c r="Y653" s="5"/>
      <c r="Z653" s="5"/>
      <c r="AA653" s="5"/>
      <c r="AB653" s="5"/>
      <c r="AC653" s="5"/>
      <c r="AD653" s="5"/>
      <c r="AE653" s="5"/>
    </row>
    <row r="654" spans="1:31" ht="23.25" customHeight="1">
      <c r="A654" s="5" t="s">
        <v>14540</v>
      </c>
      <c r="B654" s="5" t="s">
        <v>14541</v>
      </c>
      <c r="C654" s="5" t="s">
        <v>170</v>
      </c>
      <c r="D654" s="5" t="s">
        <v>390</v>
      </c>
      <c r="E654" s="20" t="s">
        <v>29</v>
      </c>
      <c r="F654" s="7">
        <v>10</v>
      </c>
      <c r="G654" s="7">
        <v>25</v>
      </c>
      <c r="H654" s="5" t="s">
        <v>2463</v>
      </c>
      <c r="I654" s="5" t="s">
        <v>108</v>
      </c>
      <c r="J654" s="5" t="s">
        <v>117</v>
      </c>
      <c r="K654" s="5" t="s">
        <v>14542</v>
      </c>
      <c r="L654" s="5" t="s">
        <v>14543</v>
      </c>
      <c r="M654" s="5" t="s">
        <v>53</v>
      </c>
      <c r="N654" s="5" t="s">
        <v>55</v>
      </c>
      <c r="O654" s="5" t="b">
        <f t="shared" ca="1" si="0"/>
        <v>0</v>
      </c>
      <c r="P654" s="5" t="b">
        <f t="shared" ca="1" si="1"/>
        <v>1</v>
      </c>
      <c r="Q654" s="5"/>
      <c r="R654" s="5"/>
      <c r="S654" s="5"/>
      <c r="T654" s="5"/>
      <c r="U654" s="5"/>
      <c r="V654" s="5"/>
      <c r="W654" s="5"/>
      <c r="X654" s="5"/>
      <c r="Y654" s="5"/>
      <c r="Z654" s="5"/>
      <c r="AA654" s="5"/>
      <c r="AB654" s="5"/>
      <c r="AC654" s="5"/>
      <c r="AD654" s="5"/>
      <c r="AE654" s="5"/>
    </row>
    <row r="655" spans="1:31" ht="23.25" customHeight="1">
      <c r="A655" s="5" t="s">
        <v>14560</v>
      </c>
      <c r="B655" s="5" t="s">
        <v>14561</v>
      </c>
      <c r="C655" s="5" t="s">
        <v>170</v>
      </c>
      <c r="D655" s="5" t="s">
        <v>390</v>
      </c>
      <c r="E655" s="20" t="s">
        <v>45</v>
      </c>
      <c r="F655" s="7">
        <v>10</v>
      </c>
      <c r="G655" s="7">
        <v>25</v>
      </c>
      <c r="H655" s="5" t="s">
        <v>2463</v>
      </c>
      <c r="I655" s="5" t="s">
        <v>108</v>
      </c>
      <c r="J655" s="5" t="s">
        <v>252</v>
      </c>
      <c r="K655" s="5" t="s">
        <v>14563</v>
      </c>
      <c r="L655" s="5" t="s">
        <v>14564</v>
      </c>
      <c r="M655" s="5" t="s">
        <v>100</v>
      </c>
      <c r="N655" s="5" t="s">
        <v>55</v>
      </c>
      <c r="O655" s="5" t="b">
        <f t="shared" ca="1" si="0"/>
        <v>0</v>
      </c>
      <c r="P655" s="5" t="b">
        <f t="shared" ca="1" si="1"/>
        <v>1</v>
      </c>
      <c r="Q655" s="5"/>
      <c r="R655" s="5"/>
      <c r="S655" s="5"/>
      <c r="T655" s="5"/>
      <c r="U655" s="5"/>
      <c r="V655" s="5"/>
      <c r="W655" s="5"/>
      <c r="X655" s="5"/>
      <c r="Y655" s="5"/>
      <c r="Z655" s="5"/>
      <c r="AA655" s="5"/>
      <c r="AB655" s="5"/>
      <c r="AC655" s="5"/>
      <c r="AD655" s="5"/>
      <c r="AE655" s="5"/>
    </row>
    <row r="656" spans="1:31" ht="23.25" customHeight="1">
      <c r="A656" s="5" t="s">
        <v>9556</v>
      </c>
      <c r="B656" s="5" t="s">
        <v>14544</v>
      </c>
      <c r="C656" s="5" t="s">
        <v>27</v>
      </c>
      <c r="D656" s="5" t="s">
        <v>575</v>
      </c>
      <c r="E656" s="20" t="s">
        <v>45</v>
      </c>
      <c r="F656" s="7">
        <v>10</v>
      </c>
      <c r="G656" s="7">
        <v>20</v>
      </c>
      <c r="H656" s="5" t="s">
        <v>144</v>
      </c>
      <c r="I656" s="5" t="s">
        <v>108</v>
      </c>
      <c r="J656" s="5" t="s">
        <v>57</v>
      </c>
      <c r="K656" s="5" t="s">
        <v>14545</v>
      </c>
      <c r="L656" s="5" t="s">
        <v>14546</v>
      </c>
      <c r="M656" s="5" t="s">
        <v>53</v>
      </c>
      <c r="N656" s="5" t="s">
        <v>55</v>
      </c>
      <c r="O656" s="5" t="b">
        <f t="shared" ca="1" si="0"/>
        <v>0</v>
      </c>
      <c r="P656" s="5" t="b">
        <f t="shared" ca="1" si="1"/>
        <v>1</v>
      </c>
      <c r="Q656" s="5"/>
      <c r="R656" s="5"/>
      <c r="S656" s="5"/>
      <c r="T656" s="5"/>
      <c r="U656" s="5"/>
      <c r="V656" s="5"/>
      <c r="W656" s="5"/>
      <c r="X656" s="5"/>
      <c r="Y656" s="5"/>
      <c r="Z656" s="5"/>
      <c r="AA656" s="5"/>
      <c r="AB656" s="5"/>
      <c r="AC656" s="5"/>
      <c r="AD656" s="5"/>
      <c r="AE656" s="5"/>
    </row>
    <row r="657" spans="1:31" ht="23.25" customHeight="1">
      <c r="A657" s="5" t="s">
        <v>9556</v>
      </c>
      <c r="B657" s="5" t="s">
        <v>2065</v>
      </c>
      <c r="C657" s="5" t="s">
        <v>27</v>
      </c>
      <c r="D657" s="5" t="s">
        <v>85</v>
      </c>
      <c r="E657" s="20" t="s">
        <v>45</v>
      </c>
      <c r="F657" s="7">
        <v>10</v>
      </c>
      <c r="G657" s="7">
        <v>15</v>
      </c>
      <c r="H657" s="5" t="s">
        <v>56</v>
      </c>
      <c r="I657" s="5" t="s">
        <v>108</v>
      </c>
      <c r="J657" s="5" t="s">
        <v>2067</v>
      </c>
      <c r="K657" s="5" t="s">
        <v>2069</v>
      </c>
      <c r="L657" s="5" t="s">
        <v>14537</v>
      </c>
      <c r="M657" s="5" t="s">
        <v>53</v>
      </c>
      <c r="N657" s="5" t="s">
        <v>271</v>
      </c>
      <c r="O657" s="5" t="b">
        <f t="shared" ca="1" si="0"/>
        <v>0</v>
      </c>
      <c r="P657" s="5" t="b">
        <f t="shared" ca="1" si="1"/>
        <v>1</v>
      </c>
      <c r="Q657" s="5"/>
      <c r="R657" s="5"/>
      <c r="S657" s="5"/>
      <c r="T657" s="5"/>
      <c r="U657" s="5"/>
      <c r="V657" s="5"/>
      <c r="W657" s="5"/>
      <c r="X657" s="5"/>
      <c r="Y657" s="5"/>
      <c r="Z657" s="5"/>
      <c r="AA657" s="5"/>
      <c r="AB657" s="5"/>
      <c r="AC657" s="5"/>
      <c r="AD657" s="5"/>
      <c r="AE657" s="5"/>
    </row>
    <row r="658" spans="1:31" ht="23.25" customHeight="1">
      <c r="A658" s="5" t="s">
        <v>9556</v>
      </c>
      <c r="B658" s="5" t="s">
        <v>14555</v>
      </c>
      <c r="C658" s="5" t="s">
        <v>170</v>
      </c>
      <c r="D658" s="5" t="s">
        <v>390</v>
      </c>
      <c r="E658" s="20" t="s">
        <v>29</v>
      </c>
      <c r="F658" s="7">
        <v>10</v>
      </c>
      <c r="G658" s="7">
        <v>15</v>
      </c>
      <c r="H658" s="5" t="s">
        <v>56</v>
      </c>
      <c r="I658" s="5" t="s">
        <v>125</v>
      </c>
      <c r="J658" s="5" t="s">
        <v>76</v>
      </c>
      <c r="K658" s="5" t="s">
        <v>14556</v>
      </c>
      <c r="L658" s="5" t="s">
        <v>14557</v>
      </c>
      <c r="M658" s="5" t="s">
        <v>53</v>
      </c>
      <c r="N658" s="5" t="s">
        <v>55</v>
      </c>
      <c r="O658" s="5" t="b">
        <f t="shared" ca="1" si="0"/>
        <v>0</v>
      </c>
      <c r="P658" s="5" t="b">
        <f t="shared" ca="1" si="1"/>
        <v>1</v>
      </c>
      <c r="Q658" s="5"/>
      <c r="R658" s="5"/>
      <c r="S658" s="5"/>
      <c r="T658" s="5"/>
      <c r="U658" s="5"/>
      <c r="V658" s="5"/>
      <c r="W658" s="5"/>
      <c r="X658" s="5"/>
      <c r="Y658" s="5"/>
      <c r="Z658" s="5"/>
      <c r="AA658" s="5"/>
      <c r="AB658" s="5"/>
      <c r="AC658" s="5"/>
      <c r="AD658" s="5"/>
      <c r="AE658" s="5"/>
    </row>
    <row r="659" spans="1:31" ht="23.25" customHeight="1">
      <c r="A659" s="5" t="s">
        <v>13520</v>
      </c>
      <c r="B659" s="5" t="s">
        <v>14574</v>
      </c>
      <c r="C659" s="5" t="s">
        <v>27</v>
      </c>
      <c r="D659" s="5" t="s">
        <v>199</v>
      </c>
      <c r="E659" s="20" t="s">
        <v>45</v>
      </c>
      <c r="F659" s="7">
        <v>10</v>
      </c>
      <c r="G659" s="7">
        <v>25</v>
      </c>
      <c r="H659" s="5" t="s">
        <v>2463</v>
      </c>
      <c r="I659" s="7" t="s">
        <v>24</v>
      </c>
      <c r="J659" s="5" t="s">
        <v>57</v>
      </c>
      <c r="K659" s="5" t="s">
        <v>381</v>
      </c>
      <c r="L659" s="5" t="s">
        <v>14575</v>
      </c>
      <c r="M659" s="5" t="s">
        <v>100</v>
      </c>
      <c r="N659" s="5" t="s">
        <v>55</v>
      </c>
      <c r="O659" s="5" t="b">
        <f t="shared" ca="1" si="0"/>
        <v>0</v>
      </c>
      <c r="P659" s="5" t="b">
        <f t="shared" ca="1" si="1"/>
        <v>1</v>
      </c>
      <c r="Q659" s="5"/>
      <c r="R659" s="5"/>
      <c r="S659" s="5"/>
      <c r="T659" s="5"/>
      <c r="U659" s="5"/>
      <c r="V659" s="5"/>
      <c r="W659" s="5"/>
      <c r="X659" s="5"/>
      <c r="Y659" s="5"/>
      <c r="Z659" s="5"/>
      <c r="AA659" s="5"/>
      <c r="AB659" s="5"/>
      <c r="AC659" s="5"/>
      <c r="AD659" s="5"/>
      <c r="AE659" s="5"/>
    </row>
    <row r="660" spans="1:31" ht="23.25" customHeight="1">
      <c r="A660" s="5" t="s">
        <v>14565</v>
      </c>
      <c r="B660" s="5" t="s">
        <v>14567</v>
      </c>
      <c r="C660" s="5" t="s">
        <v>27</v>
      </c>
      <c r="D660" s="5" t="s">
        <v>80</v>
      </c>
      <c r="E660" s="20" t="s">
        <v>29</v>
      </c>
      <c r="F660" s="7">
        <v>10</v>
      </c>
      <c r="G660" s="7">
        <v>15</v>
      </c>
      <c r="H660" s="5" t="s">
        <v>56</v>
      </c>
      <c r="I660" s="5" t="s">
        <v>31</v>
      </c>
      <c r="J660" s="5" t="s">
        <v>1026</v>
      </c>
      <c r="K660" s="9" t="s">
        <v>47</v>
      </c>
      <c r="L660" s="5" t="s">
        <v>14569</v>
      </c>
      <c r="M660" s="5" t="s">
        <v>37</v>
      </c>
      <c r="N660" s="5" t="s">
        <v>55</v>
      </c>
      <c r="O660" s="5" t="b">
        <f t="shared" ca="1" si="0"/>
        <v>0</v>
      </c>
      <c r="P660" s="5" t="b">
        <f t="shared" ca="1" si="1"/>
        <v>1</v>
      </c>
      <c r="Q660" s="5"/>
      <c r="R660" s="5"/>
      <c r="S660" s="5"/>
      <c r="T660" s="5"/>
      <c r="U660" s="5"/>
      <c r="V660" s="5"/>
      <c r="W660" s="5"/>
      <c r="X660" s="5"/>
      <c r="Y660" s="5"/>
      <c r="Z660" s="5"/>
      <c r="AA660" s="5"/>
      <c r="AB660" s="5"/>
      <c r="AC660" s="5"/>
      <c r="AD660" s="5"/>
      <c r="AE660" s="5"/>
    </row>
    <row r="661" spans="1:31" ht="23.25" customHeight="1">
      <c r="A661" s="5" t="s">
        <v>14593</v>
      </c>
      <c r="B661" s="5" t="s">
        <v>14594</v>
      </c>
      <c r="C661" s="5" t="s">
        <v>27</v>
      </c>
      <c r="D661" s="5" t="s">
        <v>212</v>
      </c>
      <c r="E661" s="20" t="s">
        <v>45</v>
      </c>
      <c r="F661" s="7">
        <v>10</v>
      </c>
      <c r="G661" s="7">
        <v>15</v>
      </c>
      <c r="H661" s="5" t="s">
        <v>56</v>
      </c>
      <c r="I661" s="5" t="s">
        <v>108</v>
      </c>
      <c r="J661" s="5" t="s">
        <v>57</v>
      </c>
      <c r="K661" s="9" t="s">
        <v>47</v>
      </c>
      <c r="L661" s="5" t="s">
        <v>14595</v>
      </c>
      <c r="M661" s="5" t="s">
        <v>1599</v>
      </c>
      <c r="N661" s="5" t="s">
        <v>55</v>
      </c>
      <c r="O661" s="5" t="b">
        <f t="shared" ca="1" si="0"/>
        <v>0</v>
      </c>
      <c r="P661" s="5" t="b">
        <f t="shared" ca="1" si="1"/>
        <v>1</v>
      </c>
      <c r="Q661" s="5"/>
      <c r="R661" s="5"/>
      <c r="S661" s="5"/>
      <c r="T661" s="5"/>
      <c r="U661" s="5"/>
      <c r="V661" s="5"/>
      <c r="W661" s="5"/>
      <c r="X661" s="5"/>
      <c r="Y661" s="5"/>
      <c r="Z661" s="5"/>
      <c r="AA661" s="5"/>
      <c r="AB661" s="5"/>
      <c r="AC661" s="5"/>
      <c r="AD661" s="5"/>
      <c r="AE661" s="5"/>
    </row>
    <row r="662" spans="1:31" ht="23.25" customHeight="1">
      <c r="A662" s="5" t="s">
        <v>14586</v>
      </c>
      <c r="B662" s="5" t="s">
        <v>14587</v>
      </c>
      <c r="C662" s="5" t="s">
        <v>20</v>
      </c>
      <c r="D662" s="5" t="s">
        <v>21</v>
      </c>
      <c r="E662" s="20" t="s">
        <v>45</v>
      </c>
      <c r="F662" s="7">
        <v>10</v>
      </c>
      <c r="G662" s="7">
        <v>15</v>
      </c>
      <c r="H662" s="5" t="s">
        <v>56</v>
      </c>
      <c r="I662" s="5" t="s">
        <v>125</v>
      </c>
      <c r="J662" s="5" t="s">
        <v>110</v>
      </c>
      <c r="K662" s="5" t="s">
        <v>11571</v>
      </c>
      <c r="L662" s="5" t="s">
        <v>14589</v>
      </c>
      <c r="M662" s="5" t="s">
        <v>53</v>
      </c>
      <c r="N662" s="5" t="s">
        <v>55</v>
      </c>
      <c r="O662" s="5" t="b">
        <f t="shared" ca="1" si="0"/>
        <v>0</v>
      </c>
      <c r="P662" s="5" t="b">
        <f t="shared" ca="1" si="1"/>
        <v>1</v>
      </c>
      <c r="Q662" s="5"/>
      <c r="R662" s="5"/>
      <c r="S662" s="5"/>
      <c r="T662" s="5"/>
      <c r="U662" s="5"/>
      <c r="V662" s="5"/>
      <c r="W662" s="5"/>
      <c r="X662" s="5"/>
      <c r="Y662" s="5"/>
      <c r="Z662" s="5"/>
      <c r="AA662" s="5"/>
      <c r="AB662" s="5"/>
      <c r="AC662" s="5"/>
      <c r="AD662" s="5"/>
      <c r="AE662" s="5"/>
    </row>
    <row r="663" spans="1:31" ht="23.25" customHeight="1">
      <c r="A663" s="5" t="s">
        <v>9556</v>
      </c>
      <c r="B663" s="5" t="s">
        <v>14579</v>
      </c>
      <c r="C663" s="5" t="s">
        <v>27</v>
      </c>
      <c r="D663" s="5" t="s">
        <v>80</v>
      </c>
      <c r="E663" s="20" t="s">
        <v>45</v>
      </c>
      <c r="F663" s="7">
        <v>10</v>
      </c>
      <c r="G663" s="7">
        <v>15</v>
      </c>
      <c r="H663" s="5" t="s">
        <v>56</v>
      </c>
      <c r="I663" s="5" t="s">
        <v>31</v>
      </c>
      <c r="J663" s="5" t="s">
        <v>57</v>
      </c>
      <c r="K663" s="9" t="s">
        <v>47</v>
      </c>
      <c r="L663" s="5" t="s">
        <v>14583</v>
      </c>
      <c r="M663" s="5" t="s">
        <v>648</v>
      </c>
      <c r="N663" s="5" t="s">
        <v>237</v>
      </c>
      <c r="O663" s="5" t="b">
        <f t="shared" ca="1" si="0"/>
        <v>0</v>
      </c>
      <c r="P663" s="5" t="b">
        <f t="shared" ca="1" si="1"/>
        <v>1</v>
      </c>
      <c r="Q663" s="5"/>
      <c r="R663" s="5"/>
      <c r="S663" s="5"/>
      <c r="T663" s="5"/>
      <c r="U663" s="5"/>
      <c r="V663" s="5"/>
      <c r="W663" s="5"/>
      <c r="X663" s="5"/>
      <c r="Y663" s="5"/>
      <c r="Z663" s="5"/>
      <c r="AA663" s="5"/>
      <c r="AB663" s="5"/>
      <c r="AC663" s="5"/>
      <c r="AD663" s="5"/>
      <c r="AE663" s="5"/>
    </row>
    <row r="664" spans="1:31" ht="23.25" customHeight="1">
      <c r="A664" s="5" t="s">
        <v>14599</v>
      </c>
      <c r="B664" s="5" t="s">
        <v>6725</v>
      </c>
      <c r="C664" s="5" t="s">
        <v>27</v>
      </c>
      <c r="D664" s="5" t="s">
        <v>85</v>
      </c>
      <c r="E664" s="20" t="s">
        <v>45</v>
      </c>
      <c r="F664" s="7">
        <v>10</v>
      </c>
      <c r="G664" s="7">
        <v>15</v>
      </c>
      <c r="H664" s="5" t="s">
        <v>56</v>
      </c>
      <c r="I664" s="5" t="s">
        <v>108</v>
      </c>
      <c r="J664" s="5" t="s">
        <v>403</v>
      </c>
      <c r="K664" s="5" t="s">
        <v>1187</v>
      </c>
      <c r="L664" s="5" t="s">
        <v>14600</v>
      </c>
      <c r="M664" s="5" t="s">
        <v>648</v>
      </c>
      <c r="N664" s="5" t="s">
        <v>55</v>
      </c>
      <c r="O664" s="5" t="b">
        <f t="shared" ca="1" si="0"/>
        <v>0</v>
      </c>
      <c r="P664" s="5" t="b">
        <f t="shared" ca="1" si="1"/>
        <v>1</v>
      </c>
      <c r="Q664" s="5"/>
      <c r="R664" s="5"/>
      <c r="S664" s="5"/>
      <c r="T664" s="5"/>
      <c r="U664" s="5"/>
      <c r="V664" s="5"/>
      <c r="W664" s="5"/>
      <c r="X664" s="5"/>
      <c r="Y664" s="5"/>
      <c r="Z664" s="5"/>
      <c r="AA664" s="5"/>
      <c r="AB664" s="5"/>
      <c r="AC664" s="5"/>
      <c r="AD664" s="5"/>
      <c r="AE664" s="5"/>
    </row>
    <row r="665" spans="1:31" ht="23.25" customHeight="1">
      <c r="A665" s="5" t="s">
        <v>9556</v>
      </c>
      <c r="B665" s="5" t="s">
        <v>14605</v>
      </c>
      <c r="C665" s="5" t="s">
        <v>20</v>
      </c>
      <c r="D665" s="5" t="s">
        <v>21</v>
      </c>
      <c r="E665" s="20" t="s">
        <v>29</v>
      </c>
      <c r="F665" s="7">
        <v>10</v>
      </c>
      <c r="G665" s="7">
        <v>15</v>
      </c>
      <c r="H665" s="5" t="s">
        <v>56</v>
      </c>
      <c r="I665" s="7" t="s">
        <v>24</v>
      </c>
      <c r="J665" s="5" t="s">
        <v>1053</v>
      </c>
      <c r="K665" s="5" t="s">
        <v>14606</v>
      </c>
      <c r="L665" s="5" t="s">
        <v>14608</v>
      </c>
      <c r="M665" s="5" t="s">
        <v>42</v>
      </c>
      <c r="N665" s="5" t="s">
        <v>55</v>
      </c>
      <c r="O665" s="5" t="b">
        <f t="shared" ca="1" si="0"/>
        <v>0</v>
      </c>
      <c r="P665" s="5" t="b">
        <f t="shared" ca="1" si="1"/>
        <v>1</v>
      </c>
      <c r="Q665" s="5"/>
      <c r="R665" s="5"/>
      <c r="S665" s="5"/>
      <c r="T665" s="5"/>
      <c r="U665" s="5"/>
      <c r="V665" s="5"/>
      <c r="W665" s="5"/>
      <c r="X665" s="5"/>
      <c r="Y665" s="5"/>
      <c r="Z665" s="5"/>
      <c r="AA665" s="5"/>
      <c r="AB665" s="5"/>
      <c r="AC665" s="5"/>
      <c r="AD665" s="5"/>
      <c r="AE665" s="5"/>
    </row>
    <row r="666" spans="1:31" ht="23.25" customHeight="1">
      <c r="A666" s="5" t="s">
        <v>14658</v>
      </c>
      <c r="B666" s="5" t="s">
        <v>14659</v>
      </c>
      <c r="C666" s="5" t="s">
        <v>20</v>
      </c>
      <c r="D666" s="5" t="s">
        <v>21</v>
      </c>
      <c r="E666" s="20" t="s">
        <v>45</v>
      </c>
      <c r="F666" s="7">
        <v>10</v>
      </c>
      <c r="G666" s="7">
        <v>15</v>
      </c>
      <c r="H666" s="5" t="s">
        <v>56</v>
      </c>
      <c r="I666" s="5" t="s">
        <v>125</v>
      </c>
      <c r="J666" s="5" t="s">
        <v>6915</v>
      </c>
      <c r="K666" s="5" t="s">
        <v>1960</v>
      </c>
      <c r="L666" s="5" t="s">
        <v>14660</v>
      </c>
      <c r="M666" s="5" t="s">
        <v>100</v>
      </c>
      <c r="N666" s="5" t="s">
        <v>55</v>
      </c>
      <c r="O666" s="5" t="b">
        <f t="shared" ca="1" si="0"/>
        <v>0</v>
      </c>
      <c r="P666" s="5" t="b">
        <f t="shared" ca="1" si="1"/>
        <v>1</v>
      </c>
      <c r="Q666" s="5"/>
      <c r="R666" s="5"/>
      <c r="S666" s="5"/>
      <c r="T666" s="5"/>
      <c r="U666" s="5"/>
      <c r="V666" s="5"/>
      <c r="W666" s="5"/>
      <c r="X666" s="5"/>
      <c r="Y666" s="5"/>
      <c r="Z666" s="5"/>
      <c r="AA666" s="5"/>
      <c r="AB666" s="5"/>
      <c r="AC666" s="5"/>
      <c r="AD666" s="5"/>
      <c r="AE666" s="5"/>
    </row>
    <row r="667" spans="1:31" ht="23.25" customHeight="1">
      <c r="A667" s="5" t="s">
        <v>9556</v>
      </c>
      <c r="B667" s="5" t="s">
        <v>14618</v>
      </c>
      <c r="C667" s="5" t="s">
        <v>20</v>
      </c>
      <c r="D667" s="5" t="s">
        <v>47</v>
      </c>
      <c r="E667" s="20" t="s">
        <v>45</v>
      </c>
      <c r="F667" s="7">
        <v>10</v>
      </c>
      <c r="G667" s="7">
        <v>15</v>
      </c>
      <c r="H667" s="5" t="s">
        <v>56</v>
      </c>
      <c r="I667" s="5" t="s">
        <v>108</v>
      </c>
      <c r="J667" s="5" t="s">
        <v>2520</v>
      </c>
      <c r="K667" s="5" t="s">
        <v>14621</v>
      </c>
      <c r="L667" s="5" t="s">
        <v>14622</v>
      </c>
      <c r="M667" s="5" t="s">
        <v>167</v>
      </c>
      <c r="N667" s="5" t="s">
        <v>1117</v>
      </c>
      <c r="O667" s="5" t="b">
        <f t="shared" ca="1" si="0"/>
        <v>0</v>
      </c>
      <c r="P667" s="5" t="b">
        <f t="shared" ca="1" si="1"/>
        <v>1</v>
      </c>
      <c r="Q667" s="5"/>
      <c r="R667" s="5"/>
      <c r="S667" s="5"/>
      <c r="T667" s="5"/>
      <c r="U667" s="5"/>
      <c r="V667" s="5"/>
      <c r="W667" s="5"/>
      <c r="X667" s="5"/>
      <c r="Y667" s="5"/>
      <c r="Z667" s="5"/>
      <c r="AA667" s="5"/>
      <c r="AB667" s="5"/>
      <c r="AC667" s="5"/>
      <c r="AD667" s="5"/>
      <c r="AE667" s="5"/>
    </row>
    <row r="668" spans="1:31" ht="23.25" customHeight="1">
      <c r="A668" s="5" t="s">
        <v>14636</v>
      </c>
      <c r="B668" s="5" t="s">
        <v>14637</v>
      </c>
      <c r="C668" s="5" t="s">
        <v>27</v>
      </c>
      <c r="D668" s="5" t="s">
        <v>85</v>
      </c>
      <c r="E668" s="20" t="s">
        <v>45</v>
      </c>
      <c r="F668" s="7">
        <v>10</v>
      </c>
      <c r="G668" s="7">
        <v>20</v>
      </c>
      <c r="H668" s="5" t="s">
        <v>144</v>
      </c>
      <c r="I668" s="7" t="s">
        <v>24</v>
      </c>
      <c r="J668" s="5" t="s">
        <v>187</v>
      </c>
      <c r="K668" s="5" t="s">
        <v>14638</v>
      </c>
      <c r="L668" s="5" t="s">
        <v>14640</v>
      </c>
      <c r="M668" s="5" t="s">
        <v>42</v>
      </c>
      <c r="N668" s="5" t="s">
        <v>55</v>
      </c>
      <c r="O668" s="5" t="b">
        <f t="shared" ca="1" si="0"/>
        <v>0</v>
      </c>
      <c r="P668" s="5" t="b">
        <f t="shared" ca="1" si="1"/>
        <v>1</v>
      </c>
      <c r="Q668" s="5"/>
      <c r="R668" s="5"/>
      <c r="S668" s="5"/>
      <c r="T668" s="5"/>
      <c r="U668" s="5"/>
      <c r="V668" s="5"/>
      <c r="W668" s="5"/>
      <c r="X668" s="5"/>
      <c r="Y668" s="5"/>
      <c r="Z668" s="5"/>
      <c r="AA668" s="5"/>
      <c r="AB668" s="5"/>
      <c r="AC668" s="5"/>
      <c r="AD668" s="5"/>
      <c r="AE668" s="5"/>
    </row>
    <row r="669" spans="1:31" ht="23.25" customHeight="1">
      <c r="A669" s="5" t="s">
        <v>9556</v>
      </c>
      <c r="B669" s="5" t="s">
        <v>14612</v>
      </c>
      <c r="C669" s="5" t="s">
        <v>170</v>
      </c>
      <c r="D669" s="5" t="s">
        <v>390</v>
      </c>
      <c r="E669" s="20" t="s">
        <v>45</v>
      </c>
      <c r="F669" s="7">
        <v>10</v>
      </c>
      <c r="G669" s="7">
        <v>15</v>
      </c>
      <c r="H669" s="5" t="s">
        <v>56</v>
      </c>
      <c r="I669" s="5" t="s">
        <v>31</v>
      </c>
      <c r="J669" s="5" t="s">
        <v>110</v>
      </c>
      <c r="K669" s="5" t="s">
        <v>14613</v>
      </c>
      <c r="L669" s="5" t="s">
        <v>14614</v>
      </c>
      <c r="M669" s="5" t="s">
        <v>167</v>
      </c>
      <c r="N669" s="5" t="s">
        <v>55</v>
      </c>
      <c r="O669" s="5" t="b">
        <f t="shared" ca="1" si="0"/>
        <v>0</v>
      </c>
      <c r="P669" s="5" t="b">
        <f t="shared" ca="1" si="1"/>
        <v>1</v>
      </c>
      <c r="Q669" s="5"/>
      <c r="R669" s="5"/>
      <c r="S669" s="5"/>
      <c r="T669" s="5"/>
      <c r="U669" s="5"/>
      <c r="V669" s="5"/>
      <c r="W669" s="5"/>
      <c r="X669" s="5"/>
      <c r="Y669" s="5"/>
      <c r="Z669" s="5"/>
      <c r="AA669" s="5"/>
      <c r="AB669" s="5"/>
      <c r="AC669" s="5"/>
      <c r="AD669" s="5"/>
      <c r="AE669" s="5"/>
    </row>
    <row r="670" spans="1:31" ht="23.25" customHeight="1">
      <c r="A670" s="5" t="s">
        <v>14644</v>
      </c>
      <c r="B670" s="5" t="s">
        <v>14646</v>
      </c>
      <c r="C670" s="5" t="s">
        <v>170</v>
      </c>
      <c r="D670" s="5" t="s">
        <v>390</v>
      </c>
      <c r="E670" s="20" t="s">
        <v>29</v>
      </c>
      <c r="F670" s="7">
        <v>10</v>
      </c>
      <c r="G670" s="7">
        <v>15</v>
      </c>
      <c r="H670" s="5" t="s">
        <v>56</v>
      </c>
      <c r="I670" s="5" t="s">
        <v>125</v>
      </c>
      <c r="J670" s="5" t="s">
        <v>76</v>
      </c>
      <c r="K670" s="5" t="s">
        <v>4177</v>
      </c>
      <c r="L670" s="5" t="s">
        <v>14648</v>
      </c>
      <c r="M670" s="5" t="s">
        <v>53</v>
      </c>
      <c r="N670" s="5" t="s">
        <v>271</v>
      </c>
      <c r="O670" s="5" t="b">
        <f t="shared" ca="1" si="0"/>
        <v>0</v>
      </c>
      <c r="P670" s="5" t="b">
        <f t="shared" ca="1" si="1"/>
        <v>1</v>
      </c>
      <c r="Q670" s="5"/>
      <c r="R670" s="5"/>
      <c r="S670" s="5"/>
      <c r="T670" s="5"/>
      <c r="U670" s="5"/>
      <c r="V670" s="5"/>
      <c r="W670" s="5"/>
      <c r="X670" s="5"/>
      <c r="Y670" s="5"/>
      <c r="Z670" s="5"/>
      <c r="AA670" s="5"/>
      <c r="AB670" s="5"/>
      <c r="AC670" s="5"/>
      <c r="AD670" s="5"/>
      <c r="AE670" s="5"/>
    </row>
    <row r="671" spans="1:31" ht="23.25" customHeight="1">
      <c r="A671" s="5" t="s">
        <v>9556</v>
      </c>
      <c r="B671" s="5" t="s">
        <v>14652</v>
      </c>
      <c r="C671" s="5" t="s">
        <v>27</v>
      </c>
      <c r="D671" s="5" t="s">
        <v>80</v>
      </c>
      <c r="E671" s="20" t="s">
        <v>29</v>
      </c>
      <c r="F671" s="7">
        <v>10</v>
      </c>
      <c r="G671" s="7">
        <v>15</v>
      </c>
      <c r="H671" s="5" t="s">
        <v>56</v>
      </c>
      <c r="I671" s="5" t="s">
        <v>31</v>
      </c>
      <c r="J671" s="5" t="s">
        <v>117</v>
      </c>
      <c r="K671" s="5" t="s">
        <v>2250</v>
      </c>
      <c r="L671" s="5" t="s">
        <v>14654</v>
      </c>
      <c r="M671" s="5" t="s">
        <v>100</v>
      </c>
      <c r="N671" s="5" t="s">
        <v>55</v>
      </c>
      <c r="O671" s="5" t="b">
        <f t="shared" ca="1" si="0"/>
        <v>0</v>
      </c>
      <c r="P671" s="5" t="b">
        <f t="shared" ca="1" si="1"/>
        <v>1</v>
      </c>
      <c r="Q671" s="5"/>
      <c r="R671" s="5"/>
      <c r="S671" s="5"/>
      <c r="T671" s="5"/>
      <c r="U671" s="5"/>
      <c r="V671" s="5"/>
      <c r="W671" s="5"/>
      <c r="X671" s="5"/>
      <c r="Y671" s="5"/>
      <c r="Z671" s="5"/>
      <c r="AA671" s="5"/>
      <c r="AB671" s="5"/>
      <c r="AC671" s="5"/>
      <c r="AD671" s="5"/>
      <c r="AE671" s="5"/>
    </row>
    <row r="672" spans="1:31" ht="23.25" customHeight="1">
      <c r="A672" s="5" t="s">
        <v>9556</v>
      </c>
      <c r="B672" s="5" t="s">
        <v>14665</v>
      </c>
      <c r="C672" s="5" t="s">
        <v>27</v>
      </c>
      <c r="D672" s="5" t="s">
        <v>47</v>
      </c>
      <c r="E672" s="20" t="s">
        <v>45</v>
      </c>
      <c r="F672" s="7">
        <v>10</v>
      </c>
      <c r="G672" s="7">
        <v>15</v>
      </c>
      <c r="H672" s="5" t="s">
        <v>56</v>
      </c>
      <c r="I672" s="5" t="s">
        <v>31</v>
      </c>
      <c r="J672" s="5" t="s">
        <v>48</v>
      </c>
      <c r="K672" s="5" t="s">
        <v>14666</v>
      </c>
      <c r="L672" s="5" t="s">
        <v>14667</v>
      </c>
      <c r="M672" s="5" t="s">
        <v>37</v>
      </c>
      <c r="N672" s="5" t="s">
        <v>55</v>
      </c>
      <c r="O672" s="5" t="b">
        <f t="shared" ca="1" si="0"/>
        <v>0</v>
      </c>
      <c r="P672" s="5" t="b">
        <f t="shared" ca="1" si="1"/>
        <v>1</v>
      </c>
      <c r="Q672" s="5"/>
      <c r="R672" s="5"/>
      <c r="S672" s="5"/>
      <c r="T672" s="5"/>
      <c r="U672" s="5"/>
      <c r="V672" s="5"/>
      <c r="W672" s="5"/>
      <c r="X672" s="5"/>
      <c r="Y672" s="5"/>
      <c r="Z672" s="5"/>
      <c r="AA672" s="5"/>
      <c r="AB672" s="5"/>
      <c r="AC672" s="5"/>
      <c r="AD672" s="5"/>
      <c r="AE672" s="5"/>
    </row>
    <row r="673" spans="1:31" ht="23.25" customHeight="1">
      <c r="A673" s="5" t="s">
        <v>11849</v>
      </c>
      <c r="B673" s="5" t="s">
        <v>14671</v>
      </c>
      <c r="C673" s="5" t="s">
        <v>27</v>
      </c>
      <c r="D673" s="5" t="s">
        <v>575</v>
      </c>
      <c r="E673" s="20" t="s">
        <v>45</v>
      </c>
      <c r="F673" s="7">
        <v>10</v>
      </c>
      <c r="G673" s="7">
        <v>20</v>
      </c>
      <c r="H673" s="5" t="s">
        <v>144</v>
      </c>
      <c r="I673" s="5" t="s">
        <v>108</v>
      </c>
      <c r="J673" s="5" t="s">
        <v>252</v>
      </c>
      <c r="K673" s="5" t="s">
        <v>14672</v>
      </c>
      <c r="L673" s="5" t="s">
        <v>14673</v>
      </c>
      <c r="M673" s="5" t="s">
        <v>100</v>
      </c>
      <c r="N673" s="5" t="s">
        <v>55</v>
      </c>
      <c r="O673" s="5" t="b">
        <f t="shared" ca="1" si="0"/>
        <v>0</v>
      </c>
      <c r="P673" s="5" t="b">
        <f t="shared" ca="1" si="1"/>
        <v>1</v>
      </c>
      <c r="Q673" s="5"/>
      <c r="R673" s="5"/>
      <c r="S673" s="5"/>
      <c r="T673" s="5"/>
      <c r="U673" s="5"/>
      <c r="V673" s="5"/>
      <c r="W673" s="5"/>
      <c r="X673" s="5"/>
      <c r="Y673" s="5"/>
      <c r="Z673" s="5"/>
      <c r="AA673" s="5"/>
      <c r="AB673" s="5"/>
      <c r="AC673" s="5"/>
      <c r="AD673" s="5"/>
      <c r="AE673" s="5"/>
    </row>
    <row r="674" spans="1:31" ht="23.25" customHeight="1">
      <c r="A674" s="5" t="s">
        <v>10325</v>
      </c>
      <c r="B674" s="5" t="s">
        <v>14951</v>
      </c>
      <c r="C674" s="5" t="s">
        <v>41</v>
      </c>
      <c r="D674" s="5" t="s">
        <v>114</v>
      </c>
      <c r="E674" s="20" t="s">
        <v>45</v>
      </c>
      <c r="F674" s="7">
        <v>10</v>
      </c>
      <c r="G674" s="7">
        <v>15</v>
      </c>
      <c r="H674" s="5" t="s">
        <v>56</v>
      </c>
      <c r="I674" s="5" t="s">
        <v>31</v>
      </c>
      <c r="J674" s="5" t="s">
        <v>57</v>
      </c>
      <c r="K674" s="5" t="s">
        <v>14952</v>
      </c>
      <c r="L674" s="5" t="s">
        <v>14953</v>
      </c>
      <c r="M674" s="5" t="s">
        <v>53</v>
      </c>
      <c r="N674" s="5" t="s">
        <v>55</v>
      </c>
      <c r="O674" s="5" t="b">
        <f t="shared" ca="1" si="0"/>
        <v>0</v>
      </c>
      <c r="P674" s="5" t="b">
        <f t="shared" ca="1" si="1"/>
        <v>1</v>
      </c>
      <c r="Q674" s="5"/>
      <c r="R674" s="5"/>
      <c r="S674" s="5"/>
      <c r="T674" s="5"/>
      <c r="U674" s="5"/>
      <c r="V674" s="5"/>
      <c r="W674" s="5"/>
      <c r="X674" s="5"/>
      <c r="Y674" s="5"/>
      <c r="Z674" s="5"/>
      <c r="AA674" s="5"/>
      <c r="AB674" s="5"/>
      <c r="AC674" s="5"/>
      <c r="AD674" s="5"/>
      <c r="AE674" s="5"/>
    </row>
    <row r="675" spans="1:31" ht="23.25" customHeight="1">
      <c r="A675" s="5" t="s">
        <v>12569</v>
      </c>
      <c r="B675" s="5" t="s">
        <v>14674</v>
      </c>
      <c r="C675" s="5" t="s">
        <v>20</v>
      </c>
      <c r="D675" s="5" t="s">
        <v>21</v>
      </c>
      <c r="E675" s="20" t="s">
        <v>45</v>
      </c>
      <c r="F675" s="7">
        <v>10</v>
      </c>
      <c r="G675" s="7">
        <v>15</v>
      </c>
      <c r="H675" s="5" t="s">
        <v>56</v>
      </c>
      <c r="I675" s="5" t="s">
        <v>125</v>
      </c>
      <c r="J675" s="5" t="s">
        <v>444</v>
      </c>
      <c r="K675" s="5" t="s">
        <v>14677</v>
      </c>
      <c r="L675" s="5" t="s">
        <v>11755</v>
      </c>
      <c r="M675" s="5" t="s">
        <v>648</v>
      </c>
      <c r="N675" s="5" t="s">
        <v>237</v>
      </c>
      <c r="O675" s="5" t="b">
        <f t="shared" ca="1" si="0"/>
        <v>0</v>
      </c>
      <c r="P675" s="5" t="b">
        <f t="shared" ca="1" si="1"/>
        <v>1</v>
      </c>
      <c r="Q675" s="5"/>
      <c r="R675" s="5"/>
      <c r="S675" s="5"/>
      <c r="T675" s="5"/>
      <c r="U675" s="5"/>
      <c r="V675" s="5"/>
      <c r="W675" s="5"/>
      <c r="X675" s="5"/>
      <c r="Y675" s="5"/>
      <c r="Z675" s="5"/>
      <c r="AA675" s="5"/>
      <c r="AB675" s="5"/>
      <c r="AC675" s="5"/>
      <c r="AD675" s="5"/>
      <c r="AE675" s="5"/>
    </row>
    <row r="676" spans="1:31" ht="23.25" customHeight="1">
      <c r="A676" s="5" t="s">
        <v>14945</v>
      </c>
      <c r="B676" s="5" t="s">
        <v>14946</v>
      </c>
      <c r="C676" s="5" t="s">
        <v>170</v>
      </c>
      <c r="D676" s="5" t="s">
        <v>378</v>
      </c>
      <c r="E676" s="20" t="s">
        <v>45</v>
      </c>
      <c r="F676" s="7">
        <v>10</v>
      </c>
      <c r="G676" s="7">
        <v>15</v>
      </c>
      <c r="H676" s="5" t="s">
        <v>56</v>
      </c>
      <c r="I676" s="5" t="s">
        <v>108</v>
      </c>
      <c r="J676" s="5" t="s">
        <v>297</v>
      </c>
      <c r="K676" s="5" t="s">
        <v>14948</v>
      </c>
      <c r="L676" s="5" t="s">
        <v>14949</v>
      </c>
      <c r="M676" s="5" t="s">
        <v>37</v>
      </c>
      <c r="N676" s="5" t="s">
        <v>38</v>
      </c>
      <c r="O676" s="5" t="b">
        <f t="shared" ca="1" si="0"/>
        <v>0</v>
      </c>
      <c r="P676" s="5" t="b">
        <f t="shared" ca="1" si="1"/>
        <v>1</v>
      </c>
      <c r="Q676" s="5"/>
      <c r="R676" s="5"/>
      <c r="S676" s="5"/>
      <c r="T676" s="5"/>
      <c r="U676" s="5"/>
      <c r="V676" s="5"/>
      <c r="W676" s="5"/>
      <c r="X676" s="5"/>
      <c r="Y676" s="5"/>
      <c r="Z676" s="5"/>
      <c r="AA676" s="5"/>
      <c r="AB676" s="5"/>
      <c r="AC676" s="5"/>
      <c r="AD676" s="5"/>
      <c r="AE676" s="5"/>
    </row>
    <row r="677" spans="1:31" ht="23.25" customHeight="1">
      <c r="A677" s="5" t="s">
        <v>14627</v>
      </c>
      <c r="B677" s="5" t="s">
        <v>14628</v>
      </c>
      <c r="C677" s="5" t="s">
        <v>27</v>
      </c>
      <c r="D677" s="5" t="s">
        <v>290</v>
      </c>
      <c r="E677" s="20" t="s">
        <v>45</v>
      </c>
      <c r="F677" s="7">
        <v>10</v>
      </c>
      <c r="G677" s="7">
        <v>15</v>
      </c>
      <c r="H677" s="5" t="s">
        <v>56</v>
      </c>
      <c r="I677" s="5" t="s">
        <v>108</v>
      </c>
      <c r="J677" s="5" t="s">
        <v>1953</v>
      </c>
      <c r="K677" s="9" t="s">
        <v>47</v>
      </c>
      <c r="L677" s="5" t="s">
        <v>14630</v>
      </c>
      <c r="M677" s="5" t="s">
        <v>53</v>
      </c>
      <c r="N677" s="5" t="s">
        <v>55</v>
      </c>
      <c r="O677" s="5" t="b">
        <f t="shared" ca="1" si="0"/>
        <v>0</v>
      </c>
      <c r="P677" s="5" t="b">
        <f t="shared" ca="1" si="1"/>
        <v>1</v>
      </c>
      <c r="Q677" s="5"/>
      <c r="R677" s="5"/>
      <c r="S677" s="5"/>
      <c r="T677" s="5"/>
      <c r="U677" s="5"/>
      <c r="V677" s="5"/>
      <c r="W677" s="5"/>
      <c r="X677" s="5"/>
      <c r="Y677" s="5"/>
      <c r="Z677" s="5"/>
      <c r="AA677" s="5"/>
      <c r="AB677" s="5"/>
      <c r="AC677" s="5"/>
      <c r="AD677" s="5"/>
      <c r="AE677" s="5"/>
    </row>
    <row r="678" spans="1:31" ht="23.25" customHeight="1">
      <c r="A678" s="5" t="s">
        <v>14959</v>
      </c>
      <c r="B678" s="5" t="s">
        <v>14960</v>
      </c>
      <c r="C678" s="5" t="s">
        <v>27</v>
      </c>
      <c r="D678" s="5" t="s">
        <v>212</v>
      </c>
      <c r="E678" s="20" t="s">
        <v>45</v>
      </c>
      <c r="F678" s="7">
        <v>10</v>
      </c>
      <c r="G678" s="7">
        <v>15</v>
      </c>
      <c r="H678" s="5" t="s">
        <v>56</v>
      </c>
      <c r="I678" s="5" t="s">
        <v>31</v>
      </c>
      <c r="J678" s="5" t="s">
        <v>4611</v>
      </c>
      <c r="K678" s="9" t="s">
        <v>47</v>
      </c>
      <c r="L678" s="12" t="s">
        <v>47</v>
      </c>
      <c r="M678" s="5" t="s">
        <v>100</v>
      </c>
      <c r="N678" s="5" t="s">
        <v>271</v>
      </c>
      <c r="O678" s="5" t="b">
        <f t="shared" ca="1" si="0"/>
        <v>0</v>
      </c>
      <c r="P678" s="5" t="b">
        <f t="shared" ca="1" si="1"/>
        <v>1</v>
      </c>
      <c r="Q678" s="5"/>
      <c r="R678" s="5"/>
      <c r="S678" s="5"/>
      <c r="T678" s="5"/>
      <c r="U678" s="5"/>
      <c r="V678" s="5"/>
      <c r="W678" s="5"/>
      <c r="X678" s="5"/>
      <c r="Y678" s="5"/>
      <c r="Z678" s="5"/>
      <c r="AA678" s="5"/>
      <c r="AB678" s="5"/>
      <c r="AC678" s="5"/>
      <c r="AD678" s="5"/>
      <c r="AE678" s="5"/>
    </row>
    <row r="679" spans="1:31" ht="23.25" customHeight="1">
      <c r="A679" s="5" t="s">
        <v>14966</v>
      </c>
      <c r="B679" s="5" t="s">
        <v>14967</v>
      </c>
      <c r="C679" s="5" t="s">
        <v>20</v>
      </c>
      <c r="D679" s="5" t="s">
        <v>296</v>
      </c>
      <c r="E679" s="20" t="s">
        <v>45</v>
      </c>
      <c r="F679" s="7">
        <v>10</v>
      </c>
      <c r="G679" s="7">
        <v>15</v>
      </c>
      <c r="H679" s="5" t="s">
        <v>56</v>
      </c>
      <c r="I679" s="7" t="s">
        <v>24</v>
      </c>
      <c r="J679" s="5" t="s">
        <v>76</v>
      </c>
      <c r="K679" s="5" t="s">
        <v>14968</v>
      </c>
      <c r="L679" s="5" t="s">
        <v>14969</v>
      </c>
      <c r="M679" s="5" t="s">
        <v>37</v>
      </c>
      <c r="N679" s="5" t="s">
        <v>44</v>
      </c>
      <c r="O679" s="5" t="b">
        <f t="shared" ca="1" si="0"/>
        <v>0</v>
      </c>
      <c r="P679" s="5" t="b">
        <f t="shared" ca="1" si="1"/>
        <v>1</v>
      </c>
      <c r="Q679" s="5"/>
      <c r="R679" s="5"/>
      <c r="S679" s="5"/>
      <c r="T679" s="5"/>
      <c r="U679" s="5"/>
      <c r="V679" s="5"/>
      <c r="W679" s="5"/>
      <c r="X679" s="5"/>
      <c r="Y679" s="5"/>
      <c r="Z679" s="5"/>
      <c r="AA679" s="5"/>
      <c r="AB679" s="5"/>
      <c r="AC679" s="5"/>
      <c r="AD679" s="5"/>
      <c r="AE679" s="5"/>
    </row>
    <row r="680" spans="1:31" ht="23.25" customHeight="1">
      <c r="A680" s="5" t="s">
        <v>14973</v>
      </c>
      <c r="B680" s="5" t="s">
        <v>14974</v>
      </c>
      <c r="C680" s="5" t="s">
        <v>20</v>
      </c>
      <c r="D680" s="5" t="s">
        <v>21</v>
      </c>
      <c r="E680" s="20" t="s">
        <v>45</v>
      </c>
      <c r="F680" s="7">
        <v>10</v>
      </c>
      <c r="G680" s="7">
        <v>16</v>
      </c>
      <c r="H680" s="5" t="s">
        <v>2314</v>
      </c>
      <c r="I680" s="5" t="s">
        <v>31</v>
      </c>
      <c r="J680" s="5" t="s">
        <v>110</v>
      </c>
      <c r="K680" s="5" t="s">
        <v>4355</v>
      </c>
      <c r="L680" s="5" t="s">
        <v>14977</v>
      </c>
      <c r="M680" s="5" t="s">
        <v>53</v>
      </c>
      <c r="N680" s="5" t="s">
        <v>44</v>
      </c>
      <c r="O680" s="5" t="b">
        <f t="shared" ca="1" si="0"/>
        <v>0</v>
      </c>
      <c r="P680" s="5" t="b">
        <f t="shared" ca="1" si="1"/>
        <v>1</v>
      </c>
      <c r="Q680" s="5"/>
      <c r="R680" s="5"/>
      <c r="S680" s="5"/>
      <c r="T680" s="5"/>
      <c r="U680" s="5"/>
      <c r="V680" s="5"/>
      <c r="W680" s="5"/>
      <c r="X680" s="5"/>
      <c r="Y680" s="5"/>
      <c r="Z680" s="5"/>
      <c r="AA680" s="5"/>
      <c r="AB680" s="5"/>
      <c r="AC680" s="5"/>
      <c r="AD680" s="5"/>
      <c r="AE680" s="5"/>
    </row>
    <row r="681" spans="1:31" ht="23.25" customHeight="1">
      <c r="A681" s="5" t="s">
        <v>14978</v>
      </c>
      <c r="B681" s="5" t="s">
        <v>14979</v>
      </c>
      <c r="C681" s="5" t="s">
        <v>27</v>
      </c>
      <c r="D681" s="5" t="s">
        <v>47</v>
      </c>
      <c r="E681" s="20" t="s">
        <v>45</v>
      </c>
      <c r="F681" s="7">
        <v>10</v>
      </c>
      <c r="G681" s="7">
        <v>15</v>
      </c>
      <c r="H681" s="5" t="s">
        <v>56</v>
      </c>
      <c r="I681" s="5" t="s">
        <v>31</v>
      </c>
      <c r="J681" s="5" t="s">
        <v>576</v>
      </c>
      <c r="K681" s="5" t="s">
        <v>14980</v>
      </c>
      <c r="L681" s="5" t="s">
        <v>14982</v>
      </c>
      <c r="M681" s="5" t="s">
        <v>100</v>
      </c>
      <c r="N681" s="5" t="s">
        <v>55</v>
      </c>
      <c r="O681" s="5" t="b">
        <f t="shared" ca="1" si="0"/>
        <v>0</v>
      </c>
      <c r="P681" s="5" t="b">
        <f t="shared" ca="1" si="1"/>
        <v>1</v>
      </c>
      <c r="Q681" s="5"/>
      <c r="R681" s="5"/>
      <c r="S681" s="5"/>
      <c r="T681" s="5"/>
      <c r="U681" s="5"/>
      <c r="V681" s="5"/>
      <c r="W681" s="5"/>
      <c r="X681" s="5"/>
      <c r="Y681" s="5"/>
      <c r="Z681" s="5"/>
      <c r="AA681" s="5"/>
      <c r="AB681" s="5"/>
      <c r="AC681" s="5"/>
      <c r="AD681" s="5"/>
      <c r="AE681" s="5"/>
    </row>
    <row r="682" spans="1:31" ht="23.25" customHeight="1">
      <c r="A682" s="5" t="s">
        <v>9556</v>
      </c>
      <c r="B682" s="5" t="s">
        <v>2306</v>
      </c>
      <c r="C682" s="5" t="s">
        <v>27</v>
      </c>
      <c r="D682" s="5" t="s">
        <v>85</v>
      </c>
      <c r="E682" s="20" t="s">
        <v>29</v>
      </c>
      <c r="F682" s="7">
        <v>10</v>
      </c>
      <c r="G682" s="7">
        <v>15</v>
      </c>
      <c r="H682" s="5" t="s">
        <v>56</v>
      </c>
      <c r="I682" s="5" t="s">
        <v>31</v>
      </c>
      <c r="J682" s="5" t="s">
        <v>57</v>
      </c>
      <c r="K682" s="5" t="s">
        <v>2308</v>
      </c>
      <c r="L682" s="5" t="s">
        <v>14991</v>
      </c>
      <c r="M682" s="5" t="s">
        <v>53</v>
      </c>
      <c r="N682" s="5" t="s">
        <v>55</v>
      </c>
      <c r="O682" s="5" t="b">
        <f t="shared" ca="1" si="0"/>
        <v>0</v>
      </c>
      <c r="P682" s="5" t="b">
        <f t="shared" ca="1" si="1"/>
        <v>1</v>
      </c>
      <c r="Q682" s="5"/>
      <c r="R682" s="5"/>
      <c r="S682" s="5"/>
      <c r="T682" s="5"/>
      <c r="U682" s="5"/>
      <c r="V682" s="5"/>
      <c r="W682" s="5"/>
      <c r="X682" s="5"/>
      <c r="Y682" s="5"/>
      <c r="Z682" s="5"/>
      <c r="AA682" s="5"/>
      <c r="AB682" s="5"/>
      <c r="AC682" s="5"/>
      <c r="AD682" s="5"/>
      <c r="AE682" s="5"/>
    </row>
    <row r="683" spans="1:31" ht="23.25" customHeight="1">
      <c r="A683" s="5" t="s">
        <v>9556</v>
      </c>
      <c r="B683" s="5" t="s">
        <v>14986</v>
      </c>
      <c r="C683" s="5" t="s">
        <v>27</v>
      </c>
      <c r="D683" s="5" t="s">
        <v>85</v>
      </c>
      <c r="E683" s="20" t="s">
        <v>45</v>
      </c>
      <c r="F683" s="7">
        <v>10</v>
      </c>
      <c r="G683" s="7">
        <v>15</v>
      </c>
      <c r="H683" s="5" t="s">
        <v>56</v>
      </c>
      <c r="I683" s="5" t="s">
        <v>108</v>
      </c>
      <c r="J683" s="5" t="s">
        <v>48</v>
      </c>
      <c r="K683" s="5" t="s">
        <v>11093</v>
      </c>
      <c r="L683" s="5" t="s">
        <v>14987</v>
      </c>
      <c r="M683" s="5" t="s">
        <v>37</v>
      </c>
      <c r="N683" s="5" t="s">
        <v>55</v>
      </c>
      <c r="O683" s="5" t="b">
        <f t="shared" ca="1" si="0"/>
        <v>0</v>
      </c>
      <c r="P683" s="5" t="b">
        <f t="shared" ca="1" si="1"/>
        <v>1</v>
      </c>
      <c r="Q683" s="5"/>
      <c r="R683" s="5"/>
      <c r="S683" s="5"/>
      <c r="T683" s="5"/>
      <c r="U683" s="5"/>
      <c r="V683" s="5"/>
      <c r="W683" s="5"/>
      <c r="X683" s="5"/>
      <c r="Y683" s="5"/>
      <c r="Z683" s="5"/>
      <c r="AA683" s="5"/>
      <c r="AB683" s="5"/>
      <c r="AC683" s="5"/>
      <c r="AD683" s="5"/>
      <c r="AE683" s="5"/>
    </row>
    <row r="684" spans="1:31" ht="23.25" customHeight="1">
      <c r="A684" s="5" t="s">
        <v>9556</v>
      </c>
      <c r="B684" s="5" t="s">
        <v>6725</v>
      </c>
      <c r="C684" s="5" t="s">
        <v>170</v>
      </c>
      <c r="D684" s="5" t="s">
        <v>171</v>
      </c>
      <c r="E684" s="20" t="s">
        <v>45</v>
      </c>
      <c r="F684" s="7">
        <v>10</v>
      </c>
      <c r="G684" s="7">
        <v>20</v>
      </c>
      <c r="H684" s="5" t="s">
        <v>144</v>
      </c>
      <c r="I684" s="5" t="s">
        <v>31</v>
      </c>
      <c r="J684" s="5" t="s">
        <v>110</v>
      </c>
      <c r="K684" s="5" t="s">
        <v>15007</v>
      </c>
      <c r="L684" s="5" t="s">
        <v>15008</v>
      </c>
      <c r="M684" s="5" t="s">
        <v>42</v>
      </c>
      <c r="N684" s="5" t="s">
        <v>237</v>
      </c>
      <c r="O684" s="5" t="b">
        <f t="shared" ca="1" si="0"/>
        <v>0</v>
      </c>
      <c r="P684" s="5" t="b">
        <f t="shared" ca="1" si="1"/>
        <v>1</v>
      </c>
      <c r="Q684" s="5"/>
      <c r="R684" s="5"/>
      <c r="S684" s="5"/>
      <c r="T684" s="5"/>
      <c r="U684" s="5"/>
      <c r="V684" s="5"/>
      <c r="W684" s="5"/>
      <c r="X684" s="5"/>
      <c r="Y684" s="5"/>
      <c r="Z684" s="5"/>
      <c r="AA684" s="5"/>
      <c r="AB684" s="5"/>
      <c r="AC684" s="5"/>
      <c r="AD684" s="5"/>
      <c r="AE684" s="5"/>
    </row>
    <row r="685" spans="1:31" ht="23.25" customHeight="1">
      <c r="A685" s="5" t="s">
        <v>14999</v>
      </c>
      <c r="B685" s="5" t="s">
        <v>15000</v>
      </c>
      <c r="C685" s="5" t="s">
        <v>20</v>
      </c>
      <c r="D685" s="5" t="s">
        <v>1173</v>
      </c>
      <c r="E685" s="20" t="s">
        <v>45</v>
      </c>
      <c r="F685" s="7">
        <v>10</v>
      </c>
      <c r="G685" s="7">
        <v>15</v>
      </c>
      <c r="H685" s="5" t="s">
        <v>56</v>
      </c>
      <c r="I685" s="5" t="s">
        <v>66</v>
      </c>
      <c r="J685" s="5" t="s">
        <v>76</v>
      </c>
      <c r="K685" s="5" t="s">
        <v>15002</v>
      </c>
      <c r="L685" s="5" t="s">
        <v>15003</v>
      </c>
      <c r="M685" s="5" t="s">
        <v>100</v>
      </c>
      <c r="N685" s="5" t="s">
        <v>55</v>
      </c>
      <c r="O685" s="5" t="b">
        <f t="shared" ca="1" si="0"/>
        <v>0</v>
      </c>
      <c r="P685" s="5" t="b">
        <f t="shared" ca="1" si="1"/>
        <v>1</v>
      </c>
      <c r="Q685" s="5"/>
      <c r="R685" s="5"/>
      <c r="S685" s="5"/>
      <c r="T685" s="5"/>
      <c r="U685" s="5"/>
      <c r="V685" s="5"/>
      <c r="W685" s="5"/>
      <c r="X685" s="5"/>
      <c r="Y685" s="5"/>
      <c r="Z685" s="5"/>
      <c r="AA685" s="5"/>
      <c r="AB685" s="5"/>
      <c r="AC685" s="5"/>
      <c r="AD685" s="5"/>
      <c r="AE685" s="5"/>
    </row>
    <row r="686" spans="1:31" ht="23.25" customHeight="1">
      <c r="A686" s="5" t="s">
        <v>9556</v>
      </c>
      <c r="B686" s="5" t="s">
        <v>3663</v>
      </c>
      <c r="C686" s="5" t="s">
        <v>170</v>
      </c>
      <c r="D686" s="5" t="s">
        <v>390</v>
      </c>
      <c r="E686" s="20" t="s">
        <v>29</v>
      </c>
      <c r="F686" s="7">
        <v>10</v>
      </c>
      <c r="G686" s="7">
        <v>12</v>
      </c>
      <c r="H686" s="5" t="s">
        <v>360</v>
      </c>
      <c r="I686" s="5" t="s">
        <v>108</v>
      </c>
      <c r="J686" s="5" t="s">
        <v>57</v>
      </c>
      <c r="K686" s="9" t="s">
        <v>47</v>
      </c>
      <c r="L686" s="5" t="s">
        <v>12906</v>
      </c>
      <c r="M686" s="5" t="s">
        <v>1599</v>
      </c>
      <c r="N686" s="5" t="s">
        <v>55</v>
      </c>
      <c r="O686" s="5" t="b">
        <f t="shared" ca="1" si="0"/>
        <v>0</v>
      </c>
      <c r="P686" s="5" t="b">
        <f t="shared" ca="1" si="1"/>
        <v>1</v>
      </c>
      <c r="Q686" s="5"/>
      <c r="R686" s="5"/>
      <c r="S686" s="5"/>
      <c r="T686" s="5"/>
      <c r="U686" s="5"/>
      <c r="V686" s="5"/>
      <c r="W686" s="5"/>
      <c r="X686" s="5"/>
      <c r="Y686" s="5"/>
      <c r="Z686" s="5"/>
      <c r="AA686" s="5"/>
      <c r="AB686" s="5"/>
      <c r="AC686" s="5"/>
      <c r="AD686" s="5"/>
      <c r="AE686" s="5"/>
    </row>
    <row r="687" spans="1:31" ht="23.25" customHeight="1">
      <c r="A687" s="5" t="s">
        <v>15023</v>
      </c>
      <c r="B687" s="5" t="s">
        <v>15024</v>
      </c>
      <c r="C687" s="5" t="s">
        <v>41</v>
      </c>
      <c r="D687" s="5" t="s">
        <v>94</v>
      </c>
      <c r="E687" s="20" t="s">
        <v>45</v>
      </c>
      <c r="F687" s="7">
        <v>10</v>
      </c>
      <c r="G687" s="7">
        <v>20</v>
      </c>
      <c r="H687" s="5" t="s">
        <v>144</v>
      </c>
      <c r="I687" s="5" t="s">
        <v>31</v>
      </c>
      <c r="J687" s="5" t="s">
        <v>1770</v>
      </c>
      <c r="K687" s="5" t="s">
        <v>15027</v>
      </c>
      <c r="L687" s="5" t="s">
        <v>15029</v>
      </c>
      <c r="M687" s="5" t="s">
        <v>100</v>
      </c>
      <c r="N687" s="5" t="s">
        <v>55</v>
      </c>
      <c r="O687" s="5" t="b">
        <f t="shared" ca="1" si="0"/>
        <v>0</v>
      </c>
      <c r="P687" s="5" t="b">
        <f t="shared" ca="1" si="1"/>
        <v>1</v>
      </c>
      <c r="Q687" s="5"/>
      <c r="R687" s="5"/>
      <c r="S687" s="5"/>
      <c r="T687" s="5"/>
      <c r="U687" s="5"/>
      <c r="V687" s="5"/>
      <c r="W687" s="5"/>
      <c r="X687" s="5"/>
      <c r="Y687" s="5"/>
      <c r="Z687" s="5"/>
      <c r="AA687" s="5"/>
      <c r="AB687" s="5"/>
      <c r="AC687" s="5"/>
      <c r="AD687" s="5"/>
      <c r="AE687" s="5"/>
    </row>
    <row r="688" spans="1:31" ht="23.25" customHeight="1">
      <c r="A688" s="5" t="s">
        <v>12569</v>
      </c>
      <c r="B688" s="5" t="s">
        <v>14993</v>
      </c>
      <c r="C688" s="5" t="s">
        <v>20</v>
      </c>
      <c r="D688" s="5" t="s">
        <v>1616</v>
      </c>
      <c r="E688" s="20" t="s">
        <v>29</v>
      </c>
      <c r="F688" s="7">
        <v>10</v>
      </c>
      <c r="G688" s="7">
        <v>20</v>
      </c>
      <c r="H688" s="5" t="s">
        <v>144</v>
      </c>
      <c r="I688" s="5" t="s">
        <v>31</v>
      </c>
      <c r="J688" s="5" t="s">
        <v>76</v>
      </c>
      <c r="K688" s="9" t="s">
        <v>47</v>
      </c>
      <c r="L688" s="5" t="s">
        <v>14995</v>
      </c>
      <c r="M688" s="5" t="s">
        <v>53</v>
      </c>
      <c r="N688" s="5" t="s">
        <v>55</v>
      </c>
      <c r="O688" s="5" t="b">
        <f t="shared" ca="1" si="0"/>
        <v>0</v>
      </c>
      <c r="P688" s="5" t="b">
        <f t="shared" ca="1" si="1"/>
        <v>1</v>
      </c>
      <c r="Q688" s="5"/>
      <c r="R688" s="5"/>
      <c r="S688" s="5"/>
      <c r="T688" s="5"/>
      <c r="U688" s="5"/>
      <c r="V688" s="5"/>
      <c r="W688" s="5"/>
      <c r="X688" s="5"/>
      <c r="Y688" s="5"/>
      <c r="Z688" s="5"/>
      <c r="AA688" s="5"/>
      <c r="AB688" s="5"/>
      <c r="AC688" s="5"/>
      <c r="AD688" s="5"/>
      <c r="AE688" s="5"/>
    </row>
    <row r="689" spans="1:31" ht="23.25" customHeight="1">
      <c r="A689" s="5" t="s">
        <v>9556</v>
      </c>
      <c r="B689" s="5" t="s">
        <v>13610</v>
      </c>
      <c r="C689" s="5" t="s">
        <v>20</v>
      </c>
      <c r="D689" s="5" t="s">
        <v>3833</v>
      </c>
      <c r="E689" s="20" t="s">
        <v>29</v>
      </c>
      <c r="F689" s="7">
        <v>10</v>
      </c>
      <c r="G689" s="7">
        <v>15</v>
      </c>
      <c r="H689" s="5" t="s">
        <v>56</v>
      </c>
      <c r="I689" s="5" t="s">
        <v>108</v>
      </c>
      <c r="J689" s="5" t="s">
        <v>126</v>
      </c>
      <c r="K689" s="5" t="s">
        <v>15013</v>
      </c>
      <c r="L689" s="5" t="s">
        <v>15014</v>
      </c>
      <c r="M689" s="5" t="s">
        <v>42</v>
      </c>
      <c r="N689" s="5" t="s">
        <v>55</v>
      </c>
      <c r="O689" s="5" t="b">
        <f t="shared" ca="1" si="0"/>
        <v>0</v>
      </c>
      <c r="P689" s="5" t="b">
        <f t="shared" ca="1" si="1"/>
        <v>1</v>
      </c>
      <c r="Q689" s="5"/>
      <c r="R689" s="5"/>
      <c r="S689" s="5"/>
      <c r="T689" s="5"/>
      <c r="U689" s="5"/>
      <c r="V689" s="5"/>
      <c r="W689" s="5"/>
      <c r="X689" s="5"/>
      <c r="Y689" s="5"/>
      <c r="Z689" s="5"/>
      <c r="AA689" s="5"/>
      <c r="AB689" s="5"/>
      <c r="AC689" s="5"/>
      <c r="AD689" s="5"/>
      <c r="AE689" s="5"/>
    </row>
    <row r="690" spans="1:31" ht="23.25" customHeight="1">
      <c r="A690" s="5" t="s">
        <v>9556</v>
      </c>
      <c r="B690" s="5" t="s">
        <v>15016</v>
      </c>
      <c r="C690" s="5" t="s">
        <v>41</v>
      </c>
      <c r="D690" s="5" t="s">
        <v>169</v>
      </c>
      <c r="E690" s="20" t="s">
        <v>45</v>
      </c>
      <c r="F690" s="7">
        <v>10</v>
      </c>
      <c r="G690" s="7">
        <v>15</v>
      </c>
      <c r="H690" s="5" t="s">
        <v>56</v>
      </c>
      <c r="I690" s="5" t="s">
        <v>31</v>
      </c>
      <c r="J690" s="5" t="s">
        <v>15018</v>
      </c>
      <c r="K690" s="5" t="s">
        <v>15019</v>
      </c>
      <c r="L690" s="5" t="s">
        <v>15020</v>
      </c>
      <c r="M690" s="5" t="s">
        <v>53</v>
      </c>
      <c r="N690" s="5" t="s">
        <v>1117</v>
      </c>
      <c r="O690" s="5" t="b">
        <f t="shared" ca="1" si="0"/>
        <v>0</v>
      </c>
      <c r="P690" s="5" t="b">
        <f t="shared" ca="1" si="1"/>
        <v>1</v>
      </c>
      <c r="Q690" s="5"/>
      <c r="R690" s="5"/>
      <c r="S690" s="5"/>
      <c r="T690" s="5"/>
      <c r="U690" s="5"/>
      <c r="V690" s="5"/>
      <c r="W690" s="5"/>
      <c r="X690" s="5"/>
      <c r="Y690" s="5"/>
      <c r="Z690" s="5"/>
      <c r="AA690" s="5"/>
      <c r="AB690" s="5"/>
      <c r="AC690" s="5"/>
      <c r="AD690" s="5"/>
      <c r="AE690" s="5"/>
    </row>
    <row r="691" spans="1:31" ht="23.25" customHeight="1">
      <c r="A691" s="5" t="s">
        <v>12197</v>
      </c>
      <c r="B691" s="5" t="s">
        <v>15046</v>
      </c>
      <c r="C691" s="5" t="s">
        <v>20</v>
      </c>
      <c r="D691" s="5" t="s">
        <v>2283</v>
      </c>
      <c r="E691" s="20" t="s">
        <v>45</v>
      </c>
      <c r="F691" s="7">
        <v>10</v>
      </c>
      <c r="G691" s="7">
        <v>15</v>
      </c>
      <c r="H691" s="5" t="s">
        <v>56</v>
      </c>
      <c r="I691" s="5" t="s">
        <v>31</v>
      </c>
      <c r="J691" s="5" t="s">
        <v>57</v>
      </c>
      <c r="K691" s="9" t="s">
        <v>47</v>
      </c>
      <c r="L691" s="5" t="s">
        <v>15049</v>
      </c>
      <c r="M691" s="5" t="s">
        <v>100</v>
      </c>
      <c r="N691" s="5" t="s">
        <v>55</v>
      </c>
      <c r="O691" s="5" t="b">
        <f t="shared" ca="1" si="0"/>
        <v>0</v>
      </c>
      <c r="P691" s="5" t="b">
        <f t="shared" ca="1" si="1"/>
        <v>1</v>
      </c>
      <c r="Q691" s="5"/>
      <c r="R691" s="5"/>
      <c r="S691" s="5"/>
      <c r="T691" s="5"/>
      <c r="U691" s="5"/>
      <c r="V691" s="5"/>
      <c r="W691" s="5"/>
      <c r="X691" s="5"/>
      <c r="Y691" s="5"/>
      <c r="Z691" s="5"/>
      <c r="AA691" s="5"/>
      <c r="AB691" s="5"/>
      <c r="AC691" s="5"/>
      <c r="AD691" s="5"/>
      <c r="AE691" s="5"/>
    </row>
    <row r="692" spans="1:31" ht="23.25" customHeight="1">
      <c r="A692" s="5" t="s">
        <v>15061</v>
      </c>
      <c r="B692" s="5" t="s">
        <v>15062</v>
      </c>
      <c r="C692" s="5" t="s">
        <v>27</v>
      </c>
      <c r="D692" s="5" t="s">
        <v>119</v>
      </c>
      <c r="E692" s="20" t="s">
        <v>45</v>
      </c>
      <c r="F692" s="7">
        <v>10</v>
      </c>
      <c r="G692" s="7">
        <v>18</v>
      </c>
      <c r="H692" s="5" t="s">
        <v>964</v>
      </c>
      <c r="I692" s="5" t="s">
        <v>108</v>
      </c>
      <c r="J692" s="5" t="s">
        <v>110</v>
      </c>
      <c r="K692" s="5" t="s">
        <v>15063</v>
      </c>
      <c r="L692" s="5" t="s">
        <v>15064</v>
      </c>
      <c r="M692" s="5" t="s">
        <v>167</v>
      </c>
      <c r="N692" s="5" t="s">
        <v>55</v>
      </c>
      <c r="O692" s="5" t="b">
        <f t="shared" ca="1" si="0"/>
        <v>0</v>
      </c>
      <c r="P692" s="5" t="b">
        <f t="shared" ca="1" si="1"/>
        <v>1</v>
      </c>
      <c r="Q692" s="5"/>
      <c r="R692" s="5"/>
      <c r="S692" s="5"/>
      <c r="T692" s="5"/>
      <c r="U692" s="5"/>
      <c r="V692" s="5"/>
      <c r="W692" s="5"/>
      <c r="X692" s="5"/>
      <c r="Y692" s="5"/>
      <c r="Z692" s="5"/>
      <c r="AA692" s="5"/>
      <c r="AB692" s="5"/>
      <c r="AC692" s="5"/>
      <c r="AD692" s="5"/>
      <c r="AE692" s="5"/>
    </row>
    <row r="693" spans="1:31" ht="23.25" customHeight="1">
      <c r="A693" s="5" t="s">
        <v>9556</v>
      </c>
      <c r="B693" s="5" t="s">
        <v>4931</v>
      </c>
      <c r="C693" s="5" t="s">
        <v>20</v>
      </c>
      <c r="D693" s="5" t="s">
        <v>21</v>
      </c>
      <c r="E693" s="20" t="s">
        <v>45</v>
      </c>
      <c r="F693" s="7">
        <v>10</v>
      </c>
      <c r="G693" s="7">
        <v>15</v>
      </c>
      <c r="H693" s="5" t="s">
        <v>56</v>
      </c>
      <c r="I693" s="5" t="s">
        <v>108</v>
      </c>
      <c r="J693" s="5" t="s">
        <v>48</v>
      </c>
      <c r="K693" s="5" t="s">
        <v>1187</v>
      </c>
      <c r="L693" s="5" t="s">
        <v>15040</v>
      </c>
      <c r="M693" s="5" t="s">
        <v>1599</v>
      </c>
      <c r="N693" s="5" t="s">
        <v>44</v>
      </c>
      <c r="O693" s="5" t="b">
        <f t="shared" ca="1" si="0"/>
        <v>0</v>
      </c>
      <c r="P693" s="5" t="b">
        <f t="shared" ca="1" si="1"/>
        <v>1</v>
      </c>
      <c r="Q693" s="5"/>
      <c r="R693" s="5"/>
      <c r="S693" s="5"/>
      <c r="T693" s="5"/>
      <c r="U693" s="5"/>
      <c r="V693" s="5"/>
      <c r="W693" s="5"/>
      <c r="X693" s="5"/>
      <c r="Y693" s="5"/>
      <c r="Z693" s="5"/>
      <c r="AA693" s="5"/>
      <c r="AB693" s="5"/>
      <c r="AC693" s="5"/>
      <c r="AD693" s="5"/>
      <c r="AE693" s="5"/>
    </row>
    <row r="694" spans="1:31" ht="23.25" customHeight="1">
      <c r="A694" s="5" t="s">
        <v>15077</v>
      </c>
      <c r="B694" s="5" t="s">
        <v>15078</v>
      </c>
      <c r="C694" s="5" t="s">
        <v>20</v>
      </c>
      <c r="D694" s="5" t="s">
        <v>1173</v>
      </c>
      <c r="E694" s="20" t="s">
        <v>45</v>
      </c>
      <c r="F694" s="7">
        <v>10</v>
      </c>
      <c r="G694" s="7">
        <v>15</v>
      </c>
      <c r="H694" s="5" t="s">
        <v>56</v>
      </c>
      <c r="I694" s="5" t="s">
        <v>31</v>
      </c>
      <c r="J694" s="5" t="s">
        <v>633</v>
      </c>
      <c r="K694" s="5" t="s">
        <v>15079</v>
      </c>
      <c r="L694" s="5" t="s">
        <v>15080</v>
      </c>
      <c r="M694" s="5" t="s">
        <v>42</v>
      </c>
      <c r="N694" s="5" t="s">
        <v>55</v>
      </c>
      <c r="O694" s="5" t="b">
        <f t="shared" ca="1" si="0"/>
        <v>0</v>
      </c>
      <c r="P694" s="5" t="b">
        <f t="shared" ca="1" si="1"/>
        <v>1</v>
      </c>
      <c r="Q694" s="5"/>
      <c r="R694" s="5"/>
      <c r="S694" s="5"/>
      <c r="T694" s="5"/>
      <c r="U694" s="5"/>
      <c r="V694" s="5"/>
      <c r="W694" s="5"/>
      <c r="X694" s="5"/>
      <c r="Y694" s="5"/>
      <c r="Z694" s="5"/>
      <c r="AA694" s="5"/>
      <c r="AB694" s="5"/>
      <c r="AC694" s="5"/>
      <c r="AD694" s="5"/>
      <c r="AE694" s="5"/>
    </row>
    <row r="695" spans="1:31" ht="23.25" customHeight="1">
      <c r="A695" s="5" t="s">
        <v>15067</v>
      </c>
      <c r="B695" s="5" t="s">
        <v>15068</v>
      </c>
      <c r="C695" s="5" t="s">
        <v>27</v>
      </c>
      <c r="D695" s="5" t="s">
        <v>105</v>
      </c>
      <c r="E695" s="20" t="s">
        <v>45</v>
      </c>
      <c r="F695" s="7">
        <v>10</v>
      </c>
      <c r="G695" s="7">
        <v>20</v>
      </c>
      <c r="H695" s="5" t="s">
        <v>144</v>
      </c>
      <c r="I695" s="5" t="s">
        <v>31</v>
      </c>
      <c r="J695" s="5" t="s">
        <v>57</v>
      </c>
      <c r="K695" s="5" t="s">
        <v>15069</v>
      </c>
      <c r="L695" s="5" t="s">
        <v>15070</v>
      </c>
      <c r="M695" s="5" t="s">
        <v>37</v>
      </c>
      <c r="N695" s="5" t="s">
        <v>38</v>
      </c>
      <c r="O695" s="5" t="b">
        <f t="shared" ca="1" si="0"/>
        <v>0</v>
      </c>
      <c r="P695" s="5" t="b">
        <f t="shared" ca="1" si="1"/>
        <v>1</v>
      </c>
      <c r="Q695" s="5"/>
      <c r="R695" s="5"/>
      <c r="S695" s="5"/>
      <c r="T695" s="5"/>
      <c r="U695" s="5"/>
      <c r="V695" s="5"/>
      <c r="W695" s="5"/>
      <c r="X695" s="5"/>
      <c r="Y695" s="5"/>
      <c r="Z695" s="5"/>
      <c r="AA695" s="5"/>
      <c r="AB695" s="5"/>
      <c r="AC695" s="5"/>
      <c r="AD695" s="5"/>
      <c r="AE695" s="5"/>
    </row>
    <row r="696" spans="1:31" ht="23.25" customHeight="1">
      <c r="A696" s="5" t="s">
        <v>15042</v>
      </c>
      <c r="B696" s="5" t="s">
        <v>10467</v>
      </c>
      <c r="C696" s="5" t="s">
        <v>27</v>
      </c>
      <c r="D696" s="5" t="s">
        <v>47</v>
      </c>
      <c r="E696" s="20" t="s">
        <v>45</v>
      </c>
      <c r="F696" s="7">
        <v>10</v>
      </c>
      <c r="G696" s="7">
        <v>15</v>
      </c>
      <c r="H696" s="5" t="s">
        <v>56</v>
      </c>
      <c r="I696" s="5" t="s">
        <v>108</v>
      </c>
      <c r="J696" s="5" t="s">
        <v>161</v>
      </c>
      <c r="K696" s="9" t="s">
        <v>47</v>
      </c>
      <c r="L696" s="5" t="s">
        <v>15043</v>
      </c>
      <c r="M696" s="5" t="s">
        <v>53</v>
      </c>
      <c r="N696" s="5" t="s">
        <v>55</v>
      </c>
      <c r="O696" s="5" t="b">
        <f t="shared" ca="1" si="0"/>
        <v>0</v>
      </c>
      <c r="P696" s="5" t="b">
        <f t="shared" ca="1" si="1"/>
        <v>1</v>
      </c>
      <c r="Q696" s="5"/>
      <c r="R696" s="5"/>
      <c r="S696" s="5"/>
      <c r="T696" s="5"/>
      <c r="U696" s="5"/>
      <c r="V696" s="5"/>
      <c r="W696" s="5"/>
      <c r="X696" s="5"/>
      <c r="Y696" s="5"/>
      <c r="Z696" s="5"/>
      <c r="AA696" s="5"/>
      <c r="AB696" s="5"/>
      <c r="AC696" s="5"/>
      <c r="AD696" s="5"/>
      <c r="AE696" s="5"/>
    </row>
    <row r="697" spans="1:31" ht="23.25" customHeight="1">
      <c r="A697" s="5" t="s">
        <v>15055</v>
      </c>
      <c r="B697" s="5" t="s">
        <v>15056</v>
      </c>
      <c r="C697" s="5" t="s">
        <v>27</v>
      </c>
      <c r="D697" s="5" t="s">
        <v>85</v>
      </c>
      <c r="E697" s="20" t="s">
        <v>45</v>
      </c>
      <c r="F697" s="7">
        <v>10</v>
      </c>
      <c r="G697" s="7">
        <v>15</v>
      </c>
      <c r="H697" s="5" t="s">
        <v>56</v>
      </c>
      <c r="I697" s="5" t="s">
        <v>31</v>
      </c>
      <c r="J697" s="5" t="s">
        <v>4611</v>
      </c>
      <c r="K697" s="5" t="s">
        <v>15059</v>
      </c>
      <c r="L697" s="5" t="s">
        <v>15060</v>
      </c>
      <c r="M697" s="5" t="s">
        <v>100</v>
      </c>
      <c r="N697" s="5" t="s">
        <v>55</v>
      </c>
      <c r="O697" s="5" t="b">
        <f t="shared" ca="1" si="0"/>
        <v>0</v>
      </c>
      <c r="P697" s="5" t="b">
        <f t="shared" ca="1" si="1"/>
        <v>1</v>
      </c>
      <c r="Q697" s="5"/>
      <c r="R697" s="5"/>
      <c r="S697" s="5"/>
      <c r="T697" s="5"/>
      <c r="U697" s="5"/>
      <c r="V697" s="5"/>
      <c r="W697" s="5"/>
      <c r="X697" s="5"/>
      <c r="Y697" s="5"/>
      <c r="Z697" s="5"/>
      <c r="AA697" s="5"/>
      <c r="AB697" s="5"/>
      <c r="AC697" s="5"/>
      <c r="AD697" s="5"/>
      <c r="AE697" s="5"/>
    </row>
    <row r="698" spans="1:31" ht="23.25" customHeight="1">
      <c r="A698" s="5" t="s">
        <v>9556</v>
      </c>
      <c r="B698" s="5" t="s">
        <v>15085</v>
      </c>
      <c r="C698" s="5" t="s">
        <v>170</v>
      </c>
      <c r="D698" s="5" t="s">
        <v>378</v>
      </c>
      <c r="E698" s="20" t="s">
        <v>29</v>
      </c>
      <c r="F698" s="7">
        <v>10</v>
      </c>
      <c r="G698" s="7">
        <v>15</v>
      </c>
      <c r="H698" s="5" t="s">
        <v>56</v>
      </c>
      <c r="I698" s="5" t="s">
        <v>108</v>
      </c>
      <c r="J698" s="5" t="s">
        <v>57</v>
      </c>
      <c r="K698" s="5" t="s">
        <v>1960</v>
      </c>
      <c r="L698" s="5" t="s">
        <v>15086</v>
      </c>
      <c r="M698" s="5" t="s">
        <v>37</v>
      </c>
      <c r="N698" s="5" t="s">
        <v>55</v>
      </c>
      <c r="O698" s="5" t="b">
        <f t="shared" ca="1" si="0"/>
        <v>0</v>
      </c>
      <c r="P698" s="5" t="b">
        <f t="shared" ca="1" si="1"/>
        <v>1</v>
      </c>
      <c r="Q698" s="5"/>
      <c r="R698" s="5"/>
      <c r="S698" s="5"/>
      <c r="T698" s="5"/>
      <c r="U698" s="5"/>
      <c r="V698" s="5"/>
      <c r="W698" s="5"/>
      <c r="X698" s="5"/>
      <c r="Y698" s="5"/>
      <c r="Z698" s="5"/>
      <c r="AA698" s="5"/>
      <c r="AB698" s="5"/>
      <c r="AC698" s="5"/>
      <c r="AD698" s="5"/>
      <c r="AE698" s="5"/>
    </row>
    <row r="699" spans="1:31" ht="23.25" customHeight="1">
      <c r="A699" s="5" t="s">
        <v>9556</v>
      </c>
      <c r="B699" s="5" t="s">
        <v>15092</v>
      </c>
      <c r="C699" s="5" t="s">
        <v>20</v>
      </c>
      <c r="D699" s="5" t="s">
        <v>1173</v>
      </c>
      <c r="E699" s="20" t="s">
        <v>45</v>
      </c>
      <c r="F699" s="7">
        <v>10</v>
      </c>
      <c r="G699" s="7">
        <v>15</v>
      </c>
      <c r="H699" s="5" t="s">
        <v>56</v>
      </c>
      <c r="I699" s="5" t="s">
        <v>108</v>
      </c>
      <c r="J699" s="5" t="s">
        <v>57</v>
      </c>
      <c r="K699" s="5" t="s">
        <v>15095</v>
      </c>
      <c r="L699" s="5" t="s">
        <v>15096</v>
      </c>
      <c r="M699" s="5" t="s">
        <v>53</v>
      </c>
      <c r="N699" s="5" t="s">
        <v>55</v>
      </c>
      <c r="O699" s="5" t="b">
        <f t="shared" ca="1" si="0"/>
        <v>0</v>
      </c>
      <c r="P699" s="5" t="b">
        <f t="shared" ca="1" si="1"/>
        <v>1</v>
      </c>
      <c r="Q699" s="5"/>
      <c r="R699" s="5"/>
      <c r="S699" s="5"/>
      <c r="T699" s="5"/>
      <c r="U699" s="5"/>
      <c r="V699" s="5"/>
      <c r="W699" s="5"/>
      <c r="X699" s="5"/>
      <c r="Y699" s="5"/>
      <c r="Z699" s="5"/>
      <c r="AA699" s="5"/>
      <c r="AB699" s="5"/>
      <c r="AC699" s="5"/>
      <c r="AD699" s="5"/>
      <c r="AE699" s="5"/>
    </row>
    <row r="700" spans="1:31" ht="23.25" customHeight="1">
      <c r="A700" s="5" t="s">
        <v>15101</v>
      </c>
      <c r="B700" s="5" t="s">
        <v>2434</v>
      </c>
      <c r="C700" s="5" t="s">
        <v>27</v>
      </c>
      <c r="D700" s="5" t="s">
        <v>47</v>
      </c>
      <c r="E700" s="20" t="s">
        <v>45</v>
      </c>
      <c r="F700" s="7">
        <v>10</v>
      </c>
      <c r="G700" s="7">
        <v>15</v>
      </c>
      <c r="H700" s="5" t="s">
        <v>56</v>
      </c>
      <c r="I700" s="5" t="s">
        <v>66</v>
      </c>
      <c r="J700" s="5" t="s">
        <v>844</v>
      </c>
      <c r="K700" s="9" t="s">
        <v>47</v>
      </c>
      <c r="L700" s="5" t="s">
        <v>15102</v>
      </c>
      <c r="M700" s="5" t="s">
        <v>167</v>
      </c>
      <c r="N700" s="5" t="s">
        <v>405</v>
      </c>
      <c r="O700" s="5" t="b">
        <f t="shared" ca="1" si="0"/>
        <v>0</v>
      </c>
      <c r="P700" s="5" t="b">
        <f t="shared" ca="1" si="1"/>
        <v>1</v>
      </c>
      <c r="Q700" s="5"/>
      <c r="R700" s="5"/>
      <c r="S700" s="5"/>
      <c r="T700" s="5"/>
      <c r="U700" s="5"/>
      <c r="V700" s="5"/>
      <c r="W700" s="5"/>
      <c r="X700" s="5"/>
      <c r="Y700" s="5"/>
      <c r="Z700" s="5"/>
      <c r="AA700" s="5"/>
      <c r="AB700" s="5"/>
      <c r="AC700" s="5"/>
      <c r="AD700" s="5"/>
      <c r="AE700" s="5"/>
    </row>
    <row r="701" spans="1:31" ht="23.25" customHeight="1">
      <c r="A701" s="5" t="s">
        <v>15104</v>
      </c>
      <c r="B701" s="5" t="s">
        <v>15105</v>
      </c>
      <c r="C701" s="5" t="s">
        <v>170</v>
      </c>
      <c r="D701" s="5" t="s">
        <v>435</v>
      </c>
      <c r="E701" s="20" t="s">
        <v>45</v>
      </c>
      <c r="F701" s="7">
        <v>10</v>
      </c>
      <c r="G701" s="7">
        <v>30</v>
      </c>
      <c r="H701" s="5" t="s">
        <v>2866</v>
      </c>
      <c r="I701" s="5" t="s">
        <v>108</v>
      </c>
      <c r="J701" s="5" t="s">
        <v>1550</v>
      </c>
      <c r="K701" s="5" t="s">
        <v>15107</v>
      </c>
      <c r="L701" s="5" t="s">
        <v>15108</v>
      </c>
      <c r="M701" s="5" t="s">
        <v>1599</v>
      </c>
      <c r="N701" s="5" t="s">
        <v>405</v>
      </c>
      <c r="O701" s="5" t="b">
        <f t="shared" ca="1" si="0"/>
        <v>0</v>
      </c>
      <c r="P701" s="5" t="b">
        <f t="shared" ca="1" si="1"/>
        <v>1</v>
      </c>
      <c r="Q701" s="5"/>
      <c r="R701" s="5"/>
      <c r="S701" s="5"/>
      <c r="T701" s="5"/>
      <c r="U701" s="5"/>
      <c r="V701" s="5"/>
      <c r="W701" s="5"/>
      <c r="X701" s="5"/>
      <c r="Y701" s="5"/>
      <c r="Z701" s="5"/>
      <c r="AA701" s="5"/>
      <c r="AB701" s="5"/>
      <c r="AC701" s="5"/>
      <c r="AD701" s="5"/>
      <c r="AE701" s="5"/>
    </row>
    <row r="702" spans="1:31" ht="23.25" customHeight="1">
      <c r="A702" s="5" t="s">
        <v>2985</v>
      </c>
      <c r="B702" s="5" t="s">
        <v>15221</v>
      </c>
      <c r="C702" s="5" t="s">
        <v>27</v>
      </c>
      <c r="D702" s="5" t="s">
        <v>290</v>
      </c>
      <c r="E702" s="20" t="s">
        <v>45</v>
      </c>
      <c r="F702" s="7">
        <v>10</v>
      </c>
      <c r="G702" s="7">
        <v>15</v>
      </c>
      <c r="H702" s="5" t="s">
        <v>56</v>
      </c>
      <c r="I702" s="5" t="s">
        <v>125</v>
      </c>
      <c r="J702" s="5" t="s">
        <v>1069</v>
      </c>
      <c r="K702" s="5" t="s">
        <v>15222</v>
      </c>
      <c r="L702" s="5" t="s">
        <v>15223</v>
      </c>
      <c r="M702" s="5" t="s">
        <v>53</v>
      </c>
      <c r="N702" s="5" t="s">
        <v>89</v>
      </c>
      <c r="O702" s="5" t="b">
        <f t="shared" ca="1" si="0"/>
        <v>0</v>
      </c>
      <c r="P702" s="5" t="b">
        <f t="shared" ca="1" si="1"/>
        <v>1</v>
      </c>
      <c r="Q702" s="5"/>
      <c r="R702" s="5"/>
      <c r="S702" s="5"/>
      <c r="T702" s="5"/>
      <c r="U702" s="5"/>
      <c r="V702" s="5"/>
      <c r="W702" s="5"/>
      <c r="X702" s="5"/>
      <c r="Y702" s="5"/>
      <c r="Z702" s="5"/>
      <c r="AA702" s="5"/>
      <c r="AB702" s="5"/>
      <c r="AC702" s="5"/>
      <c r="AD702" s="5"/>
      <c r="AE702" s="5"/>
    </row>
    <row r="703" spans="1:31" ht="23.25" customHeight="1">
      <c r="A703" s="5" t="s">
        <v>13020</v>
      </c>
      <c r="B703" s="5" t="s">
        <v>10185</v>
      </c>
      <c r="C703" s="5" t="s">
        <v>170</v>
      </c>
      <c r="D703" s="5" t="s">
        <v>435</v>
      </c>
      <c r="E703" s="20" t="s">
        <v>29</v>
      </c>
      <c r="F703" s="7">
        <v>10</v>
      </c>
      <c r="G703" s="7">
        <v>15</v>
      </c>
      <c r="H703" s="5" t="s">
        <v>56</v>
      </c>
      <c r="I703" s="5" t="s">
        <v>108</v>
      </c>
      <c r="J703" s="5" t="s">
        <v>6972</v>
      </c>
      <c r="K703" s="5" t="s">
        <v>10186</v>
      </c>
      <c r="L703" s="5" t="s">
        <v>15147</v>
      </c>
      <c r="M703" s="5" t="s">
        <v>53</v>
      </c>
      <c r="N703" s="5" t="s">
        <v>55</v>
      </c>
      <c r="O703" s="5" t="b">
        <f t="shared" ca="1" si="0"/>
        <v>0</v>
      </c>
      <c r="P703" s="5" t="b">
        <f t="shared" ca="1" si="1"/>
        <v>1</v>
      </c>
      <c r="Q703" s="5"/>
      <c r="R703" s="5"/>
      <c r="S703" s="5"/>
      <c r="T703" s="5"/>
      <c r="U703" s="5"/>
      <c r="V703" s="5"/>
      <c r="W703" s="5"/>
      <c r="X703" s="5"/>
      <c r="Y703" s="5"/>
      <c r="Z703" s="5"/>
      <c r="AA703" s="5"/>
      <c r="AB703" s="5"/>
      <c r="AC703" s="5"/>
      <c r="AD703" s="5"/>
      <c r="AE703" s="5"/>
    </row>
    <row r="704" spans="1:31" ht="23.25" customHeight="1">
      <c r="A704" s="5" t="s">
        <v>10714</v>
      </c>
      <c r="B704" s="5" t="s">
        <v>15269</v>
      </c>
      <c r="C704" s="5" t="s">
        <v>27</v>
      </c>
      <c r="D704" s="5" t="s">
        <v>47</v>
      </c>
      <c r="E704" s="20" t="s">
        <v>45</v>
      </c>
      <c r="F704" s="7">
        <v>10</v>
      </c>
      <c r="G704" s="7">
        <v>30</v>
      </c>
      <c r="H704" s="5" t="s">
        <v>2866</v>
      </c>
      <c r="I704" s="5" t="s">
        <v>66</v>
      </c>
      <c r="J704" s="5" t="s">
        <v>126</v>
      </c>
      <c r="K704" s="5" t="s">
        <v>15271</v>
      </c>
      <c r="L704" s="5" t="s">
        <v>15272</v>
      </c>
      <c r="M704" s="5" t="s">
        <v>42</v>
      </c>
      <c r="N704" s="5" t="s">
        <v>38</v>
      </c>
      <c r="O704" s="5" t="b">
        <f t="shared" ca="1" si="0"/>
        <v>0</v>
      </c>
      <c r="P704" s="5" t="b">
        <f t="shared" ca="1" si="1"/>
        <v>1</v>
      </c>
      <c r="Q704" s="5"/>
      <c r="R704" s="5"/>
      <c r="S704" s="5"/>
      <c r="T704" s="5"/>
      <c r="U704" s="5"/>
      <c r="V704" s="5"/>
      <c r="W704" s="5"/>
      <c r="X704" s="5"/>
      <c r="Y704" s="5"/>
      <c r="Z704" s="5"/>
      <c r="AA704" s="5"/>
      <c r="AB704" s="5"/>
      <c r="AC704" s="5"/>
      <c r="AD704" s="5"/>
      <c r="AE704" s="5"/>
    </row>
    <row r="705" spans="1:31" ht="23.25" customHeight="1">
      <c r="A705" s="5" t="s">
        <v>15175</v>
      </c>
      <c r="B705" s="5" t="s">
        <v>5331</v>
      </c>
      <c r="C705" s="5" t="s">
        <v>41</v>
      </c>
      <c r="D705" s="5" t="s">
        <v>94</v>
      </c>
      <c r="E705" s="20" t="s">
        <v>45</v>
      </c>
      <c r="F705" s="7">
        <v>10</v>
      </c>
      <c r="G705" s="7">
        <v>15</v>
      </c>
      <c r="H705" s="5" t="s">
        <v>56</v>
      </c>
      <c r="I705" s="5" t="s">
        <v>108</v>
      </c>
      <c r="J705" s="5" t="s">
        <v>57</v>
      </c>
      <c r="K705" s="5" t="s">
        <v>1596</v>
      </c>
      <c r="L705" s="5" t="s">
        <v>15176</v>
      </c>
      <c r="M705" s="5" t="s">
        <v>37</v>
      </c>
      <c r="N705" s="5" t="s">
        <v>55</v>
      </c>
      <c r="O705" s="5" t="b">
        <f t="shared" ca="1" si="0"/>
        <v>0</v>
      </c>
      <c r="P705" s="5" t="b">
        <f t="shared" ca="1" si="1"/>
        <v>1</v>
      </c>
      <c r="Q705" s="5"/>
      <c r="R705" s="5"/>
      <c r="S705" s="5"/>
      <c r="T705" s="5"/>
      <c r="U705" s="5"/>
      <c r="V705" s="5"/>
      <c r="W705" s="5"/>
      <c r="X705" s="5"/>
      <c r="Y705" s="5"/>
      <c r="Z705" s="5"/>
      <c r="AA705" s="5"/>
      <c r="AB705" s="5"/>
      <c r="AC705" s="5"/>
      <c r="AD705" s="5"/>
      <c r="AE705" s="5"/>
    </row>
    <row r="706" spans="1:31" ht="23.25" customHeight="1">
      <c r="A706" s="5" t="s">
        <v>15613</v>
      </c>
      <c r="B706" s="5" t="s">
        <v>10091</v>
      </c>
      <c r="C706" s="5" t="s">
        <v>27</v>
      </c>
      <c r="D706" s="5" t="s">
        <v>47</v>
      </c>
      <c r="E706" s="20" t="s">
        <v>45</v>
      </c>
      <c r="F706" s="7">
        <v>10</v>
      </c>
      <c r="G706" s="7">
        <v>15</v>
      </c>
      <c r="H706" s="5" t="s">
        <v>56</v>
      </c>
      <c r="I706" s="5" t="s">
        <v>108</v>
      </c>
      <c r="J706" s="5" t="s">
        <v>57</v>
      </c>
      <c r="K706" s="5" t="s">
        <v>6949</v>
      </c>
      <c r="L706" s="5" t="s">
        <v>15617</v>
      </c>
      <c r="M706" s="5" t="s">
        <v>53</v>
      </c>
      <c r="N706" s="5" t="s">
        <v>55</v>
      </c>
      <c r="O706" s="5" t="b">
        <f t="shared" ca="1" si="0"/>
        <v>0</v>
      </c>
      <c r="P706" s="5" t="b">
        <f t="shared" ca="1" si="1"/>
        <v>1</v>
      </c>
      <c r="Q706" s="5"/>
      <c r="R706" s="5"/>
      <c r="S706" s="5"/>
      <c r="T706" s="5"/>
      <c r="U706" s="5"/>
      <c r="V706" s="5"/>
      <c r="W706" s="5"/>
      <c r="X706" s="5"/>
      <c r="Y706" s="5"/>
      <c r="Z706" s="5"/>
      <c r="AA706" s="5"/>
      <c r="AB706" s="5"/>
      <c r="AC706" s="5"/>
      <c r="AD706" s="5"/>
      <c r="AE706" s="5"/>
    </row>
    <row r="707" spans="1:31" ht="23.25" customHeight="1">
      <c r="A707" s="5" t="s">
        <v>15261</v>
      </c>
      <c r="B707" s="5" t="s">
        <v>15262</v>
      </c>
      <c r="C707" s="5" t="s">
        <v>41</v>
      </c>
      <c r="D707" s="5" t="s">
        <v>94</v>
      </c>
      <c r="E707" s="20" t="s">
        <v>45</v>
      </c>
      <c r="F707" s="7">
        <v>10</v>
      </c>
      <c r="G707" s="7">
        <v>20</v>
      </c>
      <c r="H707" s="5" t="s">
        <v>144</v>
      </c>
      <c r="I707" s="5" t="s">
        <v>125</v>
      </c>
      <c r="J707" s="5" t="s">
        <v>2587</v>
      </c>
      <c r="K707" s="5" t="s">
        <v>15265</v>
      </c>
      <c r="L707" s="5" t="s">
        <v>15266</v>
      </c>
      <c r="M707" s="5" t="s">
        <v>37</v>
      </c>
      <c r="N707" s="5" t="s">
        <v>271</v>
      </c>
      <c r="O707" s="5" t="b">
        <f t="shared" ca="1" si="0"/>
        <v>0</v>
      </c>
      <c r="P707" s="5" t="b">
        <f t="shared" ca="1" si="1"/>
        <v>1</v>
      </c>
      <c r="Q707" s="5"/>
      <c r="R707" s="5"/>
      <c r="S707" s="5"/>
      <c r="T707" s="5"/>
      <c r="U707" s="5"/>
      <c r="V707" s="5"/>
      <c r="W707" s="5"/>
      <c r="X707" s="5"/>
      <c r="Y707" s="5"/>
      <c r="Z707" s="5"/>
      <c r="AA707" s="5"/>
      <c r="AB707" s="5"/>
      <c r="AC707" s="5"/>
      <c r="AD707" s="5"/>
      <c r="AE707" s="5"/>
    </row>
    <row r="708" spans="1:31" ht="23.25" customHeight="1">
      <c r="A708" s="5" t="s">
        <v>396</v>
      </c>
      <c r="B708" s="5" t="s">
        <v>3372</v>
      </c>
      <c r="C708" s="5" t="s">
        <v>20</v>
      </c>
      <c r="D708" s="5" t="s">
        <v>21</v>
      </c>
      <c r="E708" s="20" t="s">
        <v>29</v>
      </c>
      <c r="F708" s="7">
        <v>10</v>
      </c>
      <c r="G708" s="7">
        <v>15</v>
      </c>
      <c r="H708" s="5" t="s">
        <v>56</v>
      </c>
      <c r="I708" s="5" t="s">
        <v>108</v>
      </c>
      <c r="J708" s="5" t="s">
        <v>2520</v>
      </c>
      <c r="K708" s="5" t="s">
        <v>3373</v>
      </c>
      <c r="L708" s="5" t="s">
        <v>11198</v>
      </c>
      <c r="M708" s="5" t="s">
        <v>53</v>
      </c>
      <c r="N708" s="5" t="s">
        <v>55</v>
      </c>
      <c r="O708" s="5" t="b">
        <f t="shared" ca="1" si="0"/>
        <v>0</v>
      </c>
      <c r="P708" s="5" t="b">
        <f t="shared" ca="1" si="1"/>
        <v>1</v>
      </c>
      <c r="Q708" s="5"/>
      <c r="R708" s="5"/>
      <c r="S708" s="5"/>
      <c r="T708" s="5"/>
      <c r="U708" s="5"/>
      <c r="V708" s="5"/>
      <c r="W708" s="5"/>
      <c r="X708" s="5"/>
      <c r="Y708" s="5"/>
      <c r="Z708" s="5"/>
      <c r="AA708" s="5"/>
      <c r="AB708" s="5"/>
      <c r="AC708" s="5"/>
      <c r="AD708" s="5"/>
      <c r="AE708" s="5"/>
    </row>
    <row r="709" spans="1:31" ht="23.25" customHeight="1">
      <c r="A709" s="5" t="s">
        <v>15627</v>
      </c>
      <c r="B709" s="5" t="s">
        <v>15628</v>
      </c>
      <c r="C709" s="5" t="s">
        <v>170</v>
      </c>
      <c r="D709" s="5" t="s">
        <v>171</v>
      </c>
      <c r="E709" s="20" t="s">
        <v>29</v>
      </c>
      <c r="F709" s="7">
        <v>10</v>
      </c>
      <c r="G709" s="7">
        <v>15</v>
      </c>
      <c r="H709" s="5" t="s">
        <v>56</v>
      </c>
      <c r="I709" s="5" t="s">
        <v>108</v>
      </c>
      <c r="J709" s="5" t="s">
        <v>811</v>
      </c>
      <c r="K709" s="5" t="s">
        <v>15631</v>
      </c>
      <c r="L709" s="5" t="s">
        <v>15632</v>
      </c>
      <c r="M709" s="5" t="s">
        <v>100</v>
      </c>
      <c r="N709" s="5" t="s">
        <v>55</v>
      </c>
      <c r="O709" s="5" t="b">
        <f t="shared" ca="1" si="0"/>
        <v>0</v>
      </c>
      <c r="P709" s="5" t="b">
        <f t="shared" ca="1" si="1"/>
        <v>1</v>
      </c>
      <c r="Q709" s="5"/>
      <c r="R709" s="5"/>
      <c r="S709" s="5"/>
      <c r="T709" s="5"/>
      <c r="U709" s="5"/>
      <c r="V709" s="5"/>
      <c r="W709" s="5"/>
      <c r="X709" s="5"/>
      <c r="Y709" s="5"/>
      <c r="Z709" s="5"/>
      <c r="AA709" s="5"/>
      <c r="AB709" s="5"/>
      <c r="AC709" s="5"/>
      <c r="AD709" s="5"/>
      <c r="AE709" s="5"/>
    </row>
    <row r="710" spans="1:31" ht="23.25" customHeight="1">
      <c r="A710" s="5" t="s">
        <v>2485</v>
      </c>
      <c r="B710" s="5" t="s">
        <v>2486</v>
      </c>
      <c r="C710" s="5" t="s">
        <v>27</v>
      </c>
      <c r="D710" s="5" t="s">
        <v>85</v>
      </c>
      <c r="E710" s="20" t="s">
        <v>45</v>
      </c>
      <c r="F710" s="7">
        <v>10</v>
      </c>
      <c r="G710" s="7">
        <v>20</v>
      </c>
      <c r="H710" s="5" t="s">
        <v>144</v>
      </c>
      <c r="I710" s="5" t="s">
        <v>108</v>
      </c>
      <c r="J710" s="5" t="s">
        <v>57</v>
      </c>
      <c r="K710" s="5" t="s">
        <v>2489</v>
      </c>
      <c r="L710" s="5" t="s">
        <v>2491</v>
      </c>
      <c r="M710" s="5" t="s">
        <v>37</v>
      </c>
      <c r="N710" s="5" t="s">
        <v>89</v>
      </c>
      <c r="O710" s="5" t="b">
        <f t="shared" ca="1" si="0"/>
        <v>0</v>
      </c>
      <c r="P710" s="5" t="b">
        <f t="shared" ca="1" si="1"/>
        <v>1</v>
      </c>
      <c r="Q710" s="5"/>
      <c r="R710" s="5"/>
      <c r="S710" s="5"/>
      <c r="T710" s="5"/>
      <c r="U710" s="5"/>
      <c r="V710" s="5"/>
      <c r="W710" s="5"/>
      <c r="X710" s="5"/>
      <c r="Y710" s="5"/>
      <c r="Z710" s="5"/>
      <c r="AA710" s="5"/>
      <c r="AB710" s="5"/>
      <c r="AC710" s="5"/>
      <c r="AD710" s="5"/>
      <c r="AE710" s="5"/>
    </row>
    <row r="711" spans="1:31" ht="23.25" customHeight="1">
      <c r="A711" s="5" t="s">
        <v>2665</v>
      </c>
      <c r="B711" s="5" t="s">
        <v>15648</v>
      </c>
      <c r="C711" s="5" t="s">
        <v>27</v>
      </c>
      <c r="D711" s="5" t="s">
        <v>290</v>
      </c>
      <c r="E711" s="20" t="s">
        <v>45</v>
      </c>
      <c r="F711" s="7">
        <v>10</v>
      </c>
      <c r="G711" s="7">
        <v>12</v>
      </c>
      <c r="H711" s="5" t="s">
        <v>360</v>
      </c>
      <c r="I711" s="5" t="s">
        <v>125</v>
      </c>
      <c r="J711" s="5" t="s">
        <v>15129</v>
      </c>
      <c r="K711" s="5" t="s">
        <v>15651</v>
      </c>
      <c r="L711" s="5" t="s">
        <v>15652</v>
      </c>
      <c r="M711" s="5" t="s">
        <v>53</v>
      </c>
      <c r="N711" s="5" t="s">
        <v>55</v>
      </c>
      <c r="O711" s="5" t="b">
        <f t="shared" ca="1" si="0"/>
        <v>0</v>
      </c>
      <c r="P711" s="5" t="b">
        <f t="shared" ca="1" si="1"/>
        <v>1</v>
      </c>
      <c r="Q711" s="5"/>
      <c r="R711" s="5"/>
      <c r="S711" s="5"/>
      <c r="T711" s="5"/>
      <c r="U711" s="5"/>
      <c r="V711" s="5"/>
      <c r="W711" s="5"/>
      <c r="X711" s="5"/>
      <c r="Y711" s="5"/>
      <c r="Z711" s="5"/>
      <c r="AA711" s="5"/>
      <c r="AB711" s="5"/>
      <c r="AC711" s="5"/>
      <c r="AD711" s="5"/>
      <c r="AE711" s="5"/>
    </row>
    <row r="712" spans="1:31" ht="23.25" customHeight="1">
      <c r="A712" s="14" t="s">
        <v>15674</v>
      </c>
      <c r="B712" s="14" t="s">
        <v>4699</v>
      </c>
      <c r="C712" s="14" t="s">
        <v>170</v>
      </c>
      <c r="D712" s="14" t="s">
        <v>390</v>
      </c>
      <c r="E712" s="21" t="s">
        <v>45</v>
      </c>
      <c r="F712" s="15">
        <v>10</v>
      </c>
      <c r="G712" s="15">
        <v>12</v>
      </c>
      <c r="H712" s="14" t="s">
        <v>360</v>
      </c>
      <c r="I712" s="14" t="s">
        <v>108</v>
      </c>
      <c r="J712" s="14" t="s">
        <v>252</v>
      </c>
      <c r="K712" s="14" t="s">
        <v>15675</v>
      </c>
      <c r="L712" s="14" t="s">
        <v>15676</v>
      </c>
      <c r="M712" s="14" t="s">
        <v>167</v>
      </c>
      <c r="N712" s="14" t="s">
        <v>55</v>
      </c>
      <c r="O712" s="14" t="b">
        <f t="shared" ca="1" si="0"/>
        <v>0</v>
      </c>
      <c r="P712" s="14" t="b">
        <f t="shared" ca="1" si="1"/>
        <v>1</v>
      </c>
      <c r="Q712" s="5"/>
      <c r="R712" s="5"/>
      <c r="S712" s="5"/>
      <c r="T712" s="5"/>
      <c r="U712" s="5"/>
      <c r="V712" s="5"/>
      <c r="W712" s="5"/>
      <c r="X712" s="5"/>
      <c r="Y712" s="5"/>
      <c r="Z712" s="5"/>
      <c r="AA712" s="5"/>
      <c r="AB712" s="5"/>
      <c r="AC712" s="5"/>
      <c r="AD712" s="5"/>
      <c r="AE712" s="5"/>
    </row>
    <row r="713" spans="1:31" ht="23.25" customHeight="1">
      <c r="A713" s="14" t="s">
        <v>2660</v>
      </c>
      <c r="B713" s="14" t="s">
        <v>15209</v>
      </c>
      <c r="C713" s="14" t="s">
        <v>27</v>
      </c>
      <c r="D713" s="14" t="s">
        <v>85</v>
      </c>
      <c r="E713" s="21" t="s">
        <v>45</v>
      </c>
      <c r="F713" s="15">
        <v>10</v>
      </c>
      <c r="G713" s="15">
        <v>20</v>
      </c>
      <c r="H713" s="14" t="s">
        <v>144</v>
      </c>
      <c r="I713" s="14" t="s">
        <v>66</v>
      </c>
      <c r="J713" s="14" t="s">
        <v>57</v>
      </c>
      <c r="K713" s="14" t="s">
        <v>15210</v>
      </c>
      <c r="L713" s="14" t="s">
        <v>15211</v>
      </c>
      <c r="M713" s="14" t="s">
        <v>100</v>
      </c>
      <c r="N713" s="14" t="s">
        <v>55</v>
      </c>
      <c r="O713" s="14" t="b">
        <f t="shared" ca="1" si="0"/>
        <v>0</v>
      </c>
      <c r="P713" s="14" t="b">
        <f t="shared" ca="1" si="1"/>
        <v>1</v>
      </c>
      <c r="Q713" s="5"/>
      <c r="R713" s="5"/>
      <c r="S713" s="5"/>
      <c r="T713" s="5"/>
      <c r="U713" s="5"/>
      <c r="V713" s="5"/>
      <c r="W713" s="5"/>
      <c r="X713" s="5"/>
      <c r="Y713" s="5"/>
      <c r="Z713" s="5"/>
      <c r="AA713" s="5"/>
      <c r="AB713" s="5"/>
      <c r="AC713" s="5"/>
      <c r="AD713" s="5"/>
      <c r="AE713" s="5"/>
    </row>
    <row r="714" spans="1:31" ht="23.25" customHeight="1">
      <c r="A714" s="5" t="s">
        <v>15658</v>
      </c>
      <c r="B714" s="5" t="s">
        <v>15659</v>
      </c>
      <c r="C714" s="5" t="s">
        <v>20</v>
      </c>
      <c r="D714" s="5" t="s">
        <v>21</v>
      </c>
      <c r="E714" s="20" t="s">
        <v>22</v>
      </c>
      <c r="F714" s="7">
        <v>10</v>
      </c>
      <c r="G714" s="7">
        <v>15</v>
      </c>
      <c r="H714" s="5" t="s">
        <v>56</v>
      </c>
      <c r="I714" s="7" t="s">
        <v>24</v>
      </c>
      <c r="J714" s="5" t="s">
        <v>13886</v>
      </c>
      <c r="K714" s="5" t="s">
        <v>15661</v>
      </c>
      <c r="L714" s="5" t="s">
        <v>15662</v>
      </c>
      <c r="M714" s="5" t="s">
        <v>37</v>
      </c>
      <c r="N714" s="5" t="s">
        <v>1117</v>
      </c>
      <c r="O714" s="5" t="b">
        <f t="shared" ca="1" si="0"/>
        <v>0</v>
      </c>
      <c r="P714" s="5" t="b">
        <f t="shared" ca="1" si="1"/>
        <v>1</v>
      </c>
      <c r="Q714" s="5"/>
      <c r="R714" s="5"/>
      <c r="S714" s="5"/>
      <c r="T714" s="5"/>
      <c r="U714" s="5"/>
      <c r="V714" s="5"/>
      <c r="W714" s="5"/>
      <c r="X714" s="5"/>
      <c r="Y714" s="5"/>
      <c r="Z714" s="5"/>
      <c r="AA714" s="5"/>
      <c r="AB714" s="5"/>
      <c r="AC714" s="5"/>
      <c r="AD714" s="5"/>
      <c r="AE714" s="5"/>
    </row>
    <row r="715" spans="1:31" ht="23.25" customHeight="1">
      <c r="A715" s="5" t="s">
        <v>2629</v>
      </c>
      <c r="B715" s="5" t="s">
        <v>2630</v>
      </c>
      <c r="C715" s="5" t="s">
        <v>27</v>
      </c>
      <c r="D715" s="5" t="s">
        <v>212</v>
      </c>
      <c r="E715" s="20" t="s">
        <v>45</v>
      </c>
      <c r="F715" s="7">
        <v>10</v>
      </c>
      <c r="G715" s="7">
        <v>15</v>
      </c>
      <c r="H715" s="5" t="s">
        <v>56</v>
      </c>
      <c r="I715" s="5" t="s">
        <v>31</v>
      </c>
      <c r="J715" s="5" t="s">
        <v>2633</v>
      </c>
      <c r="K715" s="5" t="s">
        <v>233</v>
      </c>
      <c r="L715" s="5" t="s">
        <v>2635</v>
      </c>
      <c r="M715" s="5" t="s">
        <v>100</v>
      </c>
      <c r="N715" s="5" t="s">
        <v>38</v>
      </c>
      <c r="O715" s="5" t="b">
        <f t="shared" ca="1" si="0"/>
        <v>0</v>
      </c>
      <c r="P715" s="5" t="b">
        <f t="shared" ca="1" si="1"/>
        <v>1</v>
      </c>
      <c r="Q715" s="5"/>
      <c r="R715" s="5"/>
      <c r="S715" s="5"/>
      <c r="T715" s="5"/>
      <c r="U715" s="5"/>
      <c r="V715" s="5"/>
      <c r="W715" s="5"/>
      <c r="X715" s="5"/>
      <c r="Y715" s="5"/>
      <c r="Z715" s="5"/>
      <c r="AA715" s="5"/>
      <c r="AB715" s="5"/>
      <c r="AC715" s="5"/>
      <c r="AD715" s="5"/>
      <c r="AE715" s="5"/>
    </row>
    <row r="716" spans="1:31" ht="23.25" customHeight="1">
      <c r="A716" s="5" t="s">
        <v>15251</v>
      </c>
      <c r="B716" s="5" t="s">
        <v>15252</v>
      </c>
      <c r="C716" s="5" t="s">
        <v>170</v>
      </c>
      <c r="D716" s="5" t="s">
        <v>390</v>
      </c>
      <c r="E716" s="20" t="s">
        <v>45</v>
      </c>
      <c r="F716" s="7">
        <v>10</v>
      </c>
      <c r="G716" s="7">
        <v>15</v>
      </c>
      <c r="H716" s="5" t="s">
        <v>56</v>
      </c>
      <c r="I716" s="5" t="s">
        <v>108</v>
      </c>
      <c r="J716" s="5" t="s">
        <v>134</v>
      </c>
      <c r="K716" s="5" t="s">
        <v>15253</v>
      </c>
      <c r="L716" s="5" t="s">
        <v>15254</v>
      </c>
      <c r="M716" s="5" t="s">
        <v>37</v>
      </c>
      <c r="N716" s="5" t="s">
        <v>55</v>
      </c>
      <c r="O716" s="5" t="b">
        <f t="shared" ca="1" si="0"/>
        <v>0</v>
      </c>
      <c r="P716" s="5" t="b">
        <f t="shared" ca="1" si="1"/>
        <v>1</v>
      </c>
      <c r="Q716" s="5"/>
      <c r="R716" s="5"/>
      <c r="S716" s="5"/>
      <c r="T716" s="5"/>
      <c r="U716" s="5"/>
      <c r="V716" s="5"/>
      <c r="W716" s="5"/>
      <c r="X716" s="5"/>
      <c r="Y716" s="5"/>
      <c r="Z716" s="5"/>
      <c r="AA716" s="5"/>
      <c r="AB716" s="5"/>
      <c r="AC716" s="5"/>
      <c r="AD716" s="5"/>
      <c r="AE716" s="5"/>
    </row>
    <row r="717" spans="1:31" ht="23.25" customHeight="1">
      <c r="A717" s="5" t="s">
        <v>277</v>
      </c>
      <c r="B717" s="5" t="s">
        <v>2558</v>
      </c>
      <c r="C717" s="5" t="s">
        <v>27</v>
      </c>
      <c r="D717" s="5" t="s">
        <v>85</v>
      </c>
      <c r="E717" s="20" t="s">
        <v>45</v>
      </c>
      <c r="F717" s="7">
        <v>10</v>
      </c>
      <c r="G717" s="7">
        <v>18</v>
      </c>
      <c r="H717" s="5" t="s">
        <v>964</v>
      </c>
      <c r="I717" s="5" t="s">
        <v>108</v>
      </c>
      <c r="J717" s="5" t="s">
        <v>686</v>
      </c>
      <c r="K717" s="5" t="s">
        <v>12021</v>
      </c>
      <c r="L717" s="5" t="s">
        <v>12022</v>
      </c>
      <c r="M717" s="5" t="s">
        <v>53</v>
      </c>
      <c r="N717" s="5" t="s">
        <v>55</v>
      </c>
      <c r="O717" s="5" t="b">
        <f t="shared" ca="1" si="0"/>
        <v>0</v>
      </c>
      <c r="P717" s="5" t="b">
        <f t="shared" ca="1" si="1"/>
        <v>1</v>
      </c>
      <c r="Q717" s="5"/>
      <c r="R717" s="5"/>
      <c r="S717" s="5"/>
      <c r="T717" s="5"/>
      <c r="U717" s="5"/>
      <c r="V717" s="5"/>
      <c r="W717" s="5"/>
      <c r="X717" s="5"/>
      <c r="Y717" s="5"/>
      <c r="Z717" s="5"/>
      <c r="AA717" s="5"/>
      <c r="AB717" s="5"/>
      <c r="AC717" s="5"/>
      <c r="AD717" s="5"/>
      <c r="AE717" s="5"/>
    </row>
    <row r="718" spans="1:31" ht="23.25" customHeight="1">
      <c r="A718" s="5" t="s">
        <v>2665</v>
      </c>
      <c r="B718" s="5" t="s">
        <v>10955</v>
      </c>
      <c r="C718" s="5" t="s">
        <v>41</v>
      </c>
      <c r="D718" s="5" t="s">
        <v>47</v>
      </c>
      <c r="E718" s="20" t="s">
        <v>29</v>
      </c>
      <c r="F718" s="7">
        <v>10</v>
      </c>
      <c r="G718" s="7">
        <v>15</v>
      </c>
      <c r="H718" s="5" t="s">
        <v>56</v>
      </c>
      <c r="I718" s="5" t="s">
        <v>125</v>
      </c>
      <c r="J718" s="5" t="s">
        <v>252</v>
      </c>
      <c r="K718" s="9" t="s">
        <v>47</v>
      </c>
      <c r="L718" s="5" t="s">
        <v>15226</v>
      </c>
      <c r="M718" s="5" t="s">
        <v>37</v>
      </c>
      <c r="N718" s="5" t="s">
        <v>55</v>
      </c>
      <c r="O718" s="5" t="b">
        <f t="shared" ca="1" si="0"/>
        <v>0</v>
      </c>
      <c r="P718" s="5" t="b">
        <f t="shared" ca="1" si="1"/>
        <v>1</v>
      </c>
      <c r="Q718" s="5"/>
      <c r="R718" s="5"/>
      <c r="S718" s="5"/>
      <c r="T718" s="5"/>
      <c r="U718" s="5"/>
      <c r="V718" s="5"/>
      <c r="W718" s="5"/>
      <c r="X718" s="5"/>
      <c r="Y718" s="5"/>
      <c r="Z718" s="5"/>
      <c r="AA718" s="5"/>
      <c r="AB718" s="5"/>
      <c r="AC718" s="5"/>
      <c r="AD718" s="5"/>
      <c r="AE718" s="5"/>
    </row>
    <row r="719" spans="1:31" ht="23.25" customHeight="1">
      <c r="A719" s="5" t="s">
        <v>15256</v>
      </c>
      <c r="B719" s="5" t="s">
        <v>15257</v>
      </c>
      <c r="C719" s="5" t="s">
        <v>170</v>
      </c>
      <c r="D719" s="5" t="s">
        <v>390</v>
      </c>
      <c r="E719" s="20" t="s">
        <v>45</v>
      </c>
      <c r="F719" s="7">
        <v>10</v>
      </c>
      <c r="G719" s="7">
        <v>12</v>
      </c>
      <c r="H719" s="5" t="s">
        <v>360</v>
      </c>
      <c r="I719" s="5" t="s">
        <v>108</v>
      </c>
      <c r="J719" s="5" t="s">
        <v>117</v>
      </c>
      <c r="K719" s="9" t="s">
        <v>47</v>
      </c>
      <c r="L719" s="5" t="s">
        <v>15260</v>
      </c>
      <c r="M719" s="5" t="s">
        <v>53</v>
      </c>
      <c r="N719" s="5" t="s">
        <v>55</v>
      </c>
      <c r="O719" s="5" t="b">
        <f t="shared" ca="1" si="0"/>
        <v>0</v>
      </c>
      <c r="P719" s="5" t="b">
        <f t="shared" ca="1" si="1"/>
        <v>1</v>
      </c>
      <c r="Q719" s="5"/>
      <c r="R719" s="5"/>
      <c r="S719" s="5"/>
      <c r="T719" s="5"/>
      <c r="U719" s="5"/>
      <c r="V719" s="5"/>
      <c r="W719" s="5"/>
      <c r="X719" s="5"/>
      <c r="Y719" s="5"/>
      <c r="Z719" s="5"/>
      <c r="AA719" s="5"/>
      <c r="AB719" s="5"/>
      <c r="AC719" s="5"/>
      <c r="AD719" s="5"/>
      <c r="AE719" s="5"/>
    </row>
    <row r="720" spans="1:31" ht="23.25" customHeight="1">
      <c r="A720" s="5" t="s">
        <v>10938</v>
      </c>
      <c r="B720" s="5" t="s">
        <v>5506</v>
      </c>
      <c r="C720" s="5" t="s">
        <v>20</v>
      </c>
      <c r="D720" s="5" t="s">
        <v>5094</v>
      </c>
      <c r="E720" s="20" t="s">
        <v>45</v>
      </c>
      <c r="F720" s="7">
        <v>10</v>
      </c>
      <c r="G720" s="7">
        <v>15</v>
      </c>
      <c r="H720" s="5" t="s">
        <v>56</v>
      </c>
      <c r="I720" s="5" t="s">
        <v>31</v>
      </c>
      <c r="J720" s="5" t="s">
        <v>57</v>
      </c>
      <c r="K720" s="5" t="s">
        <v>5509</v>
      </c>
      <c r="L720" s="5" t="s">
        <v>10939</v>
      </c>
      <c r="M720" s="5" t="s">
        <v>37</v>
      </c>
      <c r="N720" s="5" t="s">
        <v>44</v>
      </c>
      <c r="O720" s="5" t="b">
        <f t="shared" ca="1" si="0"/>
        <v>0</v>
      </c>
      <c r="P720" s="5" t="b">
        <f t="shared" ca="1" si="1"/>
        <v>1</v>
      </c>
      <c r="Q720" s="5"/>
      <c r="R720" s="5"/>
      <c r="S720" s="5"/>
      <c r="T720" s="5"/>
      <c r="U720" s="5"/>
      <c r="V720" s="5"/>
      <c r="W720" s="5"/>
      <c r="X720" s="5"/>
      <c r="Y720" s="5"/>
      <c r="Z720" s="5"/>
      <c r="AA720" s="5"/>
      <c r="AB720" s="5"/>
      <c r="AC720" s="5"/>
      <c r="AD720" s="5"/>
      <c r="AE720" s="5"/>
    </row>
    <row r="721" spans="1:31" ht="23.25" customHeight="1">
      <c r="A721" s="5" t="s">
        <v>15233</v>
      </c>
      <c r="B721" s="5" t="s">
        <v>15234</v>
      </c>
      <c r="C721" s="5" t="s">
        <v>27</v>
      </c>
      <c r="D721" s="5" t="s">
        <v>85</v>
      </c>
      <c r="E721" s="20" t="s">
        <v>45</v>
      </c>
      <c r="F721" s="7">
        <v>10</v>
      </c>
      <c r="G721" s="7">
        <v>20</v>
      </c>
      <c r="H721" s="5" t="s">
        <v>144</v>
      </c>
      <c r="I721" s="5" t="s">
        <v>108</v>
      </c>
      <c r="J721" s="5" t="s">
        <v>11265</v>
      </c>
      <c r="K721" s="5" t="s">
        <v>15235</v>
      </c>
      <c r="L721" s="5" t="s">
        <v>15236</v>
      </c>
      <c r="M721" s="5" t="s">
        <v>167</v>
      </c>
      <c r="N721" s="5" t="s">
        <v>55</v>
      </c>
      <c r="O721" s="5" t="b">
        <f t="shared" ca="1" si="0"/>
        <v>0</v>
      </c>
      <c r="P721" s="5" t="b">
        <f t="shared" ca="1" si="1"/>
        <v>1</v>
      </c>
      <c r="Q721" s="5"/>
      <c r="R721" s="5"/>
      <c r="S721" s="5"/>
      <c r="T721" s="5"/>
      <c r="U721" s="5"/>
      <c r="V721" s="5"/>
      <c r="W721" s="5"/>
      <c r="X721" s="5"/>
      <c r="Y721" s="5"/>
      <c r="Z721" s="5"/>
      <c r="AA721" s="5"/>
      <c r="AB721" s="5"/>
      <c r="AC721" s="5"/>
      <c r="AD721" s="5"/>
      <c r="AE721" s="5"/>
    </row>
    <row r="722" spans="1:31" ht="23.25" customHeight="1">
      <c r="A722" s="5" t="s">
        <v>248</v>
      </c>
      <c r="B722" s="5" t="s">
        <v>13626</v>
      </c>
      <c r="C722" s="5" t="s">
        <v>170</v>
      </c>
      <c r="D722" s="5" t="s">
        <v>390</v>
      </c>
      <c r="E722" s="20" t="s">
        <v>29</v>
      </c>
      <c r="F722" s="7">
        <v>10</v>
      </c>
      <c r="G722" s="7">
        <v>20</v>
      </c>
      <c r="H722" s="5" t="s">
        <v>144</v>
      </c>
      <c r="I722" s="5" t="s">
        <v>108</v>
      </c>
      <c r="J722" s="5" t="s">
        <v>76</v>
      </c>
      <c r="K722" s="5" t="s">
        <v>13629</v>
      </c>
      <c r="L722" s="5" t="s">
        <v>13631</v>
      </c>
      <c r="M722" s="5" t="s">
        <v>42</v>
      </c>
      <c r="N722" s="5" t="s">
        <v>55</v>
      </c>
      <c r="O722" s="5" t="b">
        <f t="shared" ca="1" si="0"/>
        <v>0</v>
      </c>
      <c r="P722" s="5" t="b">
        <f t="shared" ca="1" si="1"/>
        <v>1</v>
      </c>
      <c r="Q722" s="5"/>
      <c r="R722" s="5"/>
      <c r="S722" s="5"/>
      <c r="T722" s="5"/>
      <c r="U722" s="5"/>
      <c r="V722" s="5"/>
      <c r="W722" s="5"/>
      <c r="X722" s="5"/>
      <c r="Y722" s="5"/>
      <c r="Z722" s="5"/>
      <c r="AA722" s="5"/>
      <c r="AB722" s="5"/>
      <c r="AC722" s="5"/>
      <c r="AD722" s="5"/>
      <c r="AE722" s="5"/>
    </row>
    <row r="723" spans="1:31" ht="23.25" customHeight="1">
      <c r="A723" s="5" t="s">
        <v>15244</v>
      </c>
      <c r="B723" s="5" t="s">
        <v>10950</v>
      </c>
      <c r="C723" s="5" t="s">
        <v>170</v>
      </c>
      <c r="D723" s="5" t="s">
        <v>390</v>
      </c>
      <c r="E723" s="20" t="s">
        <v>29</v>
      </c>
      <c r="F723" s="7">
        <v>10</v>
      </c>
      <c r="G723" s="7">
        <v>15</v>
      </c>
      <c r="H723" s="5" t="s">
        <v>56</v>
      </c>
      <c r="I723" s="5" t="s">
        <v>108</v>
      </c>
      <c r="J723" s="5" t="s">
        <v>6217</v>
      </c>
      <c r="K723" s="5" t="s">
        <v>13607</v>
      </c>
      <c r="L723" s="5" t="s">
        <v>15245</v>
      </c>
      <c r="M723" s="5" t="s">
        <v>37</v>
      </c>
      <c r="N723" s="5" t="s">
        <v>55</v>
      </c>
      <c r="O723" s="5" t="b">
        <f t="shared" ca="1" si="0"/>
        <v>0</v>
      </c>
      <c r="P723" s="5" t="b">
        <f t="shared" ca="1" si="1"/>
        <v>1</v>
      </c>
      <c r="Q723" s="5"/>
      <c r="R723" s="5"/>
      <c r="S723" s="5"/>
      <c r="T723" s="5"/>
      <c r="U723" s="5"/>
      <c r="V723" s="5"/>
      <c r="W723" s="5"/>
      <c r="X723" s="5"/>
      <c r="Y723" s="5"/>
      <c r="Z723" s="5"/>
      <c r="AA723" s="5"/>
      <c r="AB723" s="5"/>
      <c r="AC723" s="5"/>
      <c r="AD723" s="5"/>
      <c r="AE723" s="5"/>
    </row>
    <row r="724" spans="1:31" ht="23.25" customHeight="1">
      <c r="A724" s="14" t="s">
        <v>3138</v>
      </c>
      <c r="B724" s="14" t="s">
        <v>15686</v>
      </c>
      <c r="C724" s="14" t="s">
        <v>20</v>
      </c>
      <c r="D724" s="14" t="s">
        <v>1527</v>
      </c>
      <c r="E724" s="21" t="s">
        <v>45</v>
      </c>
      <c r="F724" s="15">
        <v>10</v>
      </c>
      <c r="G724" s="15">
        <v>20</v>
      </c>
      <c r="H724" s="14" t="s">
        <v>144</v>
      </c>
      <c r="I724" s="14" t="s">
        <v>108</v>
      </c>
      <c r="J724" s="14" t="s">
        <v>15690</v>
      </c>
      <c r="K724" s="14" t="s">
        <v>15691</v>
      </c>
      <c r="L724" s="14" t="s">
        <v>15692</v>
      </c>
      <c r="M724" s="14" t="s">
        <v>53</v>
      </c>
      <c r="N724" s="14" t="s">
        <v>55</v>
      </c>
      <c r="O724" s="14" t="b">
        <f t="shared" ca="1" si="0"/>
        <v>0</v>
      </c>
      <c r="P724" s="14" t="b">
        <f t="shared" ca="1" si="1"/>
        <v>1</v>
      </c>
      <c r="Q724" s="5"/>
      <c r="R724" s="5"/>
      <c r="S724" s="5"/>
      <c r="T724" s="5"/>
      <c r="U724" s="5"/>
      <c r="V724" s="5"/>
      <c r="W724" s="5"/>
      <c r="X724" s="5"/>
      <c r="Y724" s="5"/>
      <c r="Z724" s="5"/>
      <c r="AA724" s="5"/>
      <c r="AB724" s="5"/>
      <c r="AC724" s="5"/>
      <c r="AD724" s="5"/>
      <c r="AE724" s="5"/>
    </row>
    <row r="725" spans="1:31" ht="23.25" customHeight="1">
      <c r="A725" s="5" t="s">
        <v>15638</v>
      </c>
      <c r="B725" s="5" t="s">
        <v>15639</v>
      </c>
      <c r="C725" s="5" t="s">
        <v>27</v>
      </c>
      <c r="D725" s="5" t="s">
        <v>47</v>
      </c>
      <c r="E725" s="20" t="s">
        <v>29</v>
      </c>
      <c r="F725" s="7">
        <v>10</v>
      </c>
      <c r="G725" s="7">
        <v>15</v>
      </c>
      <c r="H725" s="5" t="s">
        <v>56</v>
      </c>
      <c r="I725" s="5" t="s">
        <v>108</v>
      </c>
      <c r="J725" s="5" t="s">
        <v>117</v>
      </c>
      <c r="K725" s="5" t="s">
        <v>1843</v>
      </c>
      <c r="L725" s="5" t="s">
        <v>15642</v>
      </c>
      <c r="M725" s="5" t="s">
        <v>53</v>
      </c>
      <c r="N725" s="5" t="s">
        <v>55</v>
      </c>
      <c r="O725" s="5" t="b">
        <f t="shared" ca="1" si="0"/>
        <v>0</v>
      </c>
      <c r="P725" s="5" t="b">
        <f t="shared" ca="1" si="1"/>
        <v>1</v>
      </c>
      <c r="Q725" s="5"/>
      <c r="R725" s="5"/>
      <c r="S725" s="5"/>
      <c r="T725" s="5"/>
      <c r="U725" s="5"/>
      <c r="V725" s="5"/>
      <c r="W725" s="5"/>
      <c r="X725" s="5"/>
      <c r="Y725" s="5"/>
      <c r="Z725" s="5"/>
      <c r="AA725" s="5"/>
      <c r="AB725" s="5"/>
      <c r="AC725" s="5"/>
      <c r="AD725" s="5"/>
      <c r="AE725" s="5"/>
    </row>
    <row r="726" spans="1:31" ht="23.25" customHeight="1">
      <c r="A726" s="5" t="s">
        <v>15711</v>
      </c>
      <c r="B726" s="5" t="s">
        <v>15712</v>
      </c>
      <c r="C726" s="5" t="s">
        <v>170</v>
      </c>
      <c r="D726" s="5" t="s">
        <v>435</v>
      </c>
      <c r="E726" s="20" t="s">
        <v>45</v>
      </c>
      <c r="F726" s="7">
        <v>10</v>
      </c>
      <c r="G726" s="7">
        <v>20</v>
      </c>
      <c r="H726" s="5" t="s">
        <v>144</v>
      </c>
      <c r="I726" s="5" t="s">
        <v>108</v>
      </c>
      <c r="J726" s="5" t="s">
        <v>802</v>
      </c>
      <c r="K726" s="5" t="s">
        <v>15715</v>
      </c>
      <c r="L726" s="5" t="s">
        <v>15716</v>
      </c>
      <c r="M726" s="5" t="s">
        <v>53</v>
      </c>
      <c r="N726" s="5" t="s">
        <v>55</v>
      </c>
      <c r="O726" s="5" t="b">
        <f t="shared" ca="1" si="0"/>
        <v>0</v>
      </c>
      <c r="P726" s="5" t="b">
        <f t="shared" ca="1" si="1"/>
        <v>1</v>
      </c>
      <c r="Q726" s="5"/>
      <c r="R726" s="5"/>
      <c r="S726" s="5"/>
      <c r="T726" s="5"/>
      <c r="U726" s="5"/>
      <c r="V726" s="5"/>
      <c r="W726" s="5"/>
      <c r="X726" s="5"/>
      <c r="Y726" s="5"/>
      <c r="Z726" s="5"/>
      <c r="AA726" s="5"/>
      <c r="AB726" s="5"/>
      <c r="AC726" s="5"/>
      <c r="AD726" s="5"/>
      <c r="AE726" s="5"/>
    </row>
    <row r="727" spans="1:31" ht="23.25" customHeight="1">
      <c r="A727" s="5" t="s">
        <v>2886</v>
      </c>
      <c r="B727" s="5" t="s">
        <v>15727</v>
      </c>
      <c r="C727" s="5" t="s">
        <v>27</v>
      </c>
      <c r="D727" s="5" t="s">
        <v>212</v>
      </c>
      <c r="E727" s="20" t="s">
        <v>45</v>
      </c>
      <c r="F727" s="7">
        <v>10</v>
      </c>
      <c r="G727" s="7">
        <v>15</v>
      </c>
      <c r="H727" s="5" t="s">
        <v>56</v>
      </c>
      <c r="I727" s="5" t="s">
        <v>108</v>
      </c>
      <c r="J727" s="5" t="s">
        <v>32</v>
      </c>
      <c r="K727" s="5" t="s">
        <v>15728</v>
      </c>
      <c r="L727" s="5" t="s">
        <v>15729</v>
      </c>
      <c r="M727" s="5" t="s">
        <v>167</v>
      </c>
      <c r="N727" s="5" t="s">
        <v>55</v>
      </c>
      <c r="O727" s="5" t="b">
        <f t="shared" ca="1" si="0"/>
        <v>0</v>
      </c>
      <c r="P727" s="5" t="b">
        <f t="shared" ca="1" si="1"/>
        <v>1</v>
      </c>
      <c r="Q727" s="5"/>
      <c r="R727" s="5"/>
      <c r="S727" s="5"/>
      <c r="T727" s="5"/>
      <c r="U727" s="5"/>
      <c r="V727" s="5"/>
      <c r="W727" s="5"/>
      <c r="X727" s="5"/>
      <c r="Y727" s="5"/>
      <c r="Z727" s="5"/>
      <c r="AA727" s="5"/>
      <c r="AB727" s="5"/>
      <c r="AC727" s="5"/>
      <c r="AD727" s="5"/>
      <c r="AE727" s="5"/>
    </row>
    <row r="728" spans="1:31" ht="23.25" customHeight="1">
      <c r="A728" s="5" t="s">
        <v>7521</v>
      </c>
      <c r="B728" s="5" t="s">
        <v>15720</v>
      </c>
      <c r="C728" s="5" t="s">
        <v>41</v>
      </c>
      <c r="D728" s="5" t="s">
        <v>47</v>
      </c>
      <c r="E728" s="20" t="s">
        <v>45</v>
      </c>
      <c r="F728" s="7">
        <v>10</v>
      </c>
      <c r="G728" s="7">
        <v>20</v>
      </c>
      <c r="H728" s="5" t="s">
        <v>144</v>
      </c>
      <c r="I728" s="5" t="s">
        <v>108</v>
      </c>
      <c r="J728" s="5" t="s">
        <v>76</v>
      </c>
      <c r="K728" s="9" t="s">
        <v>47</v>
      </c>
      <c r="L728" s="5" t="s">
        <v>15721</v>
      </c>
      <c r="M728" s="5" t="s">
        <v>42</v>
      </c>
      <c r="N728" s="5" t="s">
        <v>55</v>
      </c>
      <c r="O728" s="5" t="b">
        <f t="shared" ca="1" si="0"/>
        <v>0</v>
      </c>
      <c r="P728" s="5" t="b">
        <f t="shared" ca="1" si="1"/>
        <v>1</v>
      </c>
      <c r="Q728" s="5"/>
      <c r="R728" s="5"/>
      <c r="S728" s="5"/>
      <c r="T728" s="5"/>
      <c r="U728" s="5"/>
      <c r="V728" s="5"/>
      <c r="W728" s="5"/>
      <c r="X728" s="5"/>
      <c r="Y728" s="5"/>
      <c r="Z728" s="5"/>
      <c r="AA728" s="5"/>
      <c r="AB728" s="5"/>
      <c r="AC728" s="5"/>
      <c r="AD728" s="5"/>
      <c r="AE728" s="5"/>
    </row>
    <row r="729" spans="1:31" ht="23.25" customHeight="1">
      <c r="A729" s="5" t="s">
        <v>15700</v>
      </c>
      <c r="B729" s="5" t="s">
        <v>15701</v>
      </c>
      <c r="C729" s="5" t="s">
        <v>27</v>
      </c>
      <c r="D729" s="5" t="s">
        <v>105</v>
      </c>
      <c r="E729" s="20" t="s">
        <v>45</v>
      </c>
      <c r="F729" s="7">
        <v>10</v>
      </c>
      <c r="G729" s="7">
        <v>15</v>
      </c>
      <c r="H729" s="5" t="s">
        <v>56</v>
      </c>
      <c r="I729" s="7" t="s">
        <v>24</v>
      </c>
      <c r="J729" s="5" t="s">
        <v>1098</v>
      </c>
      <c r="K729" s="5" t="s">
        <v>15705</v>
      </c>
      <c r="L729" s="5" t="s">
        <v>15706</v>
      </c>
      <c r="M729" s="5" t="s">
        <v>100</v>
      </c>
      <c r="N729" s="5" t="s">
        <v>405</v>
      </c>
      <c r="O729" s="5" t="b">
        <f t="shared" ca="1" si="0"/>
        <v>0</v>
      </c>
      <c r="P729" s="5" t="b">
        <f t="shared" ca="1" si="1"/>
        <v>1</v>
      </c>
      <c r="Q729" s="5"/>
      <c r="R729" s="5"/>
      <c r="S729" s="5"/>
      <c r="T729" s="5"/>
      <c r="U729" s="5"/>
      <c r="V729" s="5"/>
      <c r="W729" s="5"/>
      <c r="X729" s="5"/>
      <c r="Y729" s="5"/>
      <c r="Z729" s="5"/>
      <c r="AA729" s="5"/>
      <c r="AB729" s="5"/>
      <c r="AC729" s="5"/>
      <c r="AD729" s="5"/>
      <c r="AE729" s="5"/>
    </row>
    <row r="730" spans="1:31" ht="23.25" customHeight="1">
      <c r="A730" s="14" t="s">
        <v>15736</v>
      </c>
      <c r="B730" s="14" t="s">
        <v>15587</v>
      </c>
      <c r="C730" s="14" t="s">
        <v>27</v>
      </c>
      <c r="D730" s="14" t="s">
        <v>80</v>
      </c>
      <c r="E730" s="21" t="s">
        <v>29</v>
      </c>
      <c r="F730" s="15">
        <v>10</v>
      </c>
      <c r="G730" s="15">
        <v>15</v>
      </c>
      <c r="H730" s="14" t="s">
        <v>56</v>
      </c>
      <c r="I730" s="14" t="s">
        <v>108</v>
      </c>
      <c r="J730" s="14" t="s">
        <v>110</v>
      </c>
      <c r="K730" s="14" t="s">
        <v>15737</v>
      </c>
      <c r="L730" s="14" t="s">
        <v>15738</v>
      </c>
      <c r="M730" s="14" t="s">
        <v>167</v>
      </c>
      <c r="N730" s="14" t="s">
        <v>55</v>
      </c>
      <c r="O730" s="14" t="b">
        <f t="shared" ca="1" si="0"/>
        <v>0</v>
      </c>
      <c r="P730" s="14" t="b">
        <f t="shared" ca="1" si="1"/>
        <v>1</v>
      </c>
      <c r="Q730" s="5"/>
      <c r="R730" s="5"/>
      <c r="S730" s="5"/>
      <c r="T730" s="5"/>
      <c r="U730" s="5"/>
      <c r="V730" s="5"/>
      <c r="W730" s="5"/>
      <c r="X730" s="5"/>
      <c r="Y730" s="5"/>
      <c r="Z730" s="5"/>
      <c r="AA730" s="5"/>
      <c r="AB730" s="5"/>
      <c r="AC730" s="5"/>
      <c r="AD730" s="5"/>
      <c r="AE730" s="5"/>
    </row>
    <row r="731" spans="1:31" ht="23.25" customHeight="1">
      <c r="A731" s="5" t="s">
        <v>9918</v>
      </c>
      <c r="B731" s="5" t="s">
        <v>3487</v>
      </c>
      <c r="C731" s="5" t="s">
        <v>27</v>
      </c>
      <c r="D731" s="5" t="s">
        <v>266</v>
      </c>
      <c r="E731" s="20" t="s">
        <v>45</v>
      </c>
      <c r="F731" s="7">
        <v>10</v>
      </c>
      <c r="G731" s="7">
        <v>15</v>
      </c>
      <c r="H731" s="5" t="s">
        <v>56</v>
      </c>
      <c r="I731" s="5" t="s">
        <v>108</v>
      </c>
      <c r="J731" s="5" t="s">
        <v>947</v>
      </c>
      <c r="K731" s="5" t="s">
        <v>15722</v>
      </c>
      <c r="L731" s="5" t="s">
        <v>15723</v>
      </c>
      <c r="M731" s="5" t="s">
        <v>37</v>
      </c>
      <c r="N731" s="5" t="s">
        <v>55</v>
      </c>
      <c r="O731" s="5" t="b">
        <f t="shared" ca="1" si="0"/>
        <v>0</v>
      </c>
      <c r="P731" s="5" t="b">
        <f t="shared" ca="1" si="1"/>
        <v>1</v>
      </c>
      <c r="Q731" s="5"/>
      <c r="R731" s="5"/>
      <c r="S731" s="5"/>
      <c r="T731" s="5"/>
      <c r="U731" s="5"/>
      <c r="V731" s="5"/>
      <c r="W731" s="5"/>
      <c r="X731" s="5"/>
      <c r="Y731" s="5"/>
      <c r="Z731" s="5"/>
      <c r="AA731" s="5"/>
      <c r="AB731" s="5"/>
      <c r="AC731" s="5"/>
      <c r="AD731" s="5"/>
      <c r="AE731" s="5"/>
    </row>
    <row r="732" spans="1:31" ht="23.25" customHeight="1">
      <c r="A732" s="14" t="s">
        <v>15680</v>
      </c>
      <c r="B732" s="14" t="s">
        <v>14746</v>
      </c>
      <c r="C732" s="14" t="s">
        <v>20</v>
      </c>
      <c r="D732" s="14" t="s">
        <v>1173</v>
      </c>
      <c r="E732" s="21" t="s">
        <v>45</v>
      </c>
      <c r="F732" s="15">
        <v>10</v>
      </c>
      <c r="G732" s="15">
        <v>18</v>
      </c>
      <c r="H732" s="14" t="s">
        <v>964</v>
      </c>
      <c r="I732" s="15" t="s">
        <v>24</v>
      </c>
      <c r="J732" s="14" t="s">
        <v>57</v>
      </c>
      <c r="K732" s="14" t="s">
        <v>2159</v>
      </c>
      <c r="L732" s="14" t="s">
        <v>15682</v>
      </c>
      <c r="M732" s="14" t="s">
        <v>167</v>
      </c>
      <c r="N732" s="14" t="s">
        <v>55</v>
      </c>
      <c r="O732" s="14" t="b">
        <f t="shared" ca="1" si="0"/>
        <v>0</v>
      </c>
      <c r="P732" s="14" t="b">
        <f t="shared" ca="1" si="1"/>
        <v>1</v>
      </c>
      <c r="Q732" s="5"/>
      <c r="R732" s="5"/>
      <c r="S732" s="5"/>
      <c r="T732" s="5"/>
      <c r="U732" s="5"/>
      <c r="V732" s="5"/>
      <c r="W732" s="5"/>
      <c r="X732" s="5"/>
      <c r="Y732" s="5"/>
      <c r="Z732" s="5"/>
      <c r="AA732" s="5"/>
      <c r="AB732" s="5"/>
      <c r="AC732" s="5"/>
      <c r="AD732" s="5"/>
      <c r="AE732" s="5"/>
    </row>
    <row r="733" spans="1:31" ht="23.25" customHeight="1">
      <c r="A733" s="5" t="s">
        <v>15770</v>
      </c>
      <c r="B733" s="5" t="s">
        <v>15771</v>
      </c>
      <c r="C733" s="5" t="s">
        <v>27</v>
      </c>
      <c r="D733" s="5" t="s">
        <v>85</v>
      </c>
      <c r="E733" s="20" t="s">
        <v>45</v>
      </c>
      <c r="F733" s="7">
        <v>10</v>
      </c>
      <c r="G733" s="7">
        <v>15</v>
      </c>
      <c r="H733" s="5" t="s">
        <v>56</v>
      </c>
      <c r="I733" s="5" t="s">
        <v>108</v>
      </c>
      <c r="J733" s="5" t="s">
        <v>252</v>
      </c>
      <c r="K733" s="9" t="s">
        <v>47</v>
      </c>
      <c r="L733" s="5" t="s">
        <v>15775</v>
      </c>
      <c r="M733" s="5" t="s">
        <v>100</v>
      </c>
      <c r="N733" s="5" t="s">
        <v>405</v>
      </c>
      <c r="O733" s="5" t="b">
        <f t="shared" ca="1" si="0"/>
        <v>0</v>
      </c>
      <c r="P733" s="5" t="b">
        <f t="shared" ca="1" si="1"/>
        <v>1</v>
      </c>
      <c r="Q733" s="5"/>
      <c r="R733" s="5"/>
      <c r="S733" s="5"/>
      <c r="T733" s="5"/>
      <c r="U733" s="5"/>
      <c r="V733" s="5"/>
      <c r="W733" s="5"/>
      <c r="X733" s="5"/>
      <c r="Y733" s="5"/>
      <c r="Z733" s="5"/>
      <c r="AA733" s="5"/>
      <c r="AB733" s="5"/>
      <c r="AC733" s="5"/>
      <c r="AD733" s="5"/>
      <c r="AE733" s="5"/>
    </row>
    <row r="734" spans="1:31" ht="23.25" customHeight="1">
      <c r="A734" s="5" t="s">
        <v>7521</v>
      </c>
      <c r="B734" s="5" t="s">
        <v>15842</v>
      </c>
      <c r="C734" s="5" t="s">
        <v>27</v>
      </c>
      <c r="D734" s="5" t="s">
        <v>266</v>
      </c>
      <c r="E734" s="20" t="s">
        <v>29</v>
      </c>
      <c r="F734" s="7">
        <v>10</v>
      </c>
      <c r="G734" s="7">
        <v>15</v>
      </c>
      <c r="H734" s="5" t="s">
        <v>56</v>
      </c>
      <c r="I734" s="5" t="s">
        <v>108</v>
      </c>
      <c r="J734" s="5" t="s">
        <v>2745</v>
      </c>
      <c r="K734" s="5" t="s">
        <v>15843</v>
      </c>
      <c r="L734" s="5" t="s">
        <v>15845</v>
      </c>
      <c r="M734" s="5" t="s">
        <v>53</v>
      </c>
      <c r="N734" s="5" t="s">
        <v>55</v>
      </c>
      <c r="O734" s="5" t="b">
        <f t="shared" ca="1" si="0"/>
        <v>0</v>
      </c>
      <c r="P734" s="5" t="b">
        <f t="shared" ca="1" si="1"/>
        <v>1</v>
      </c>
      <c r="Q734" s="5"/>
      <c r="R734" s="5"/>
      <c r="S734" s="5"/>
      <c r="T734" s="5"/>
      <c r="U734" s="5"/>
      <c r="V734" s="5"/>
      <c r="W734" s="5"/>
      <c r="X734" s="5"/>
      <c r="Y734" s="5"/>
      <c r="Z734" s="5"/>
      <c r="AA734" s="5"/>
      <c r="AB734" s="5"/>
      <c r="AC734" s="5"/>
      <c r="AD734" s="5"/>
      <c r="AE734" s="5"/>
    </row>
    <row r="735" spans="1:31" ht="23.25" customHeight="1">
      <c r="A735" s="5" t="s">
        <v>15261</v>
      </c>
      <c r="B735" s="5" t="s">
        <v>15859</v>
      </c>
      <c r="C735" s="5" t="s">
        <v>27</v>
      </c>
      <c r="D735" s="5" t="s">
        <v>80</v>
      </c>
      <c r="E735" s="20" t="s">
        <v>919</v>
      </c>
      <c r="F735" s="7">
        <v>10</v>
      </c>
      <c r="G735" s="7">
        <v>15</v>
      </c>
      <c r="H735" s="5" t="s">
        <v>56</v>
      </c>
      <c r="I735" s="5" t="s">
        <v>125</v>
      </c>
      <c r="J735" s="5" t="s">
        <v>4410</v>
      </c>
      <c r="K735" s="5" t="s">
        <v>15861</v>
      </c>
      <c r="L735" s="5" t="s">
        <v>15862</v>
      </c>
      <c r="M735" s="5" t="s">
        <v>53</v>
      </c>
      <c r="N735" s="5" t="s">
        <v>405</v>
      </c>
      <c r="O735" s="5" t="b">
        <f t="shared" ca="1" si="0"/>
        <v>0</v>
      </c>
      <c r="P735" s="5" t="b">
        <f t="shared" ca="1" si="1"/>
        <v>1</v>
      </c>
      <c r="Q735" s="5"/>
      <c r="R735" s="5"/>
      <c r="S735" s="5"/>
      <c r="T735" s="5"/>
      <c r="U735" s="5"/>
      <c r="V735" s="5"/>
      <c r="W735" s="5"/>
      <c r="X735" s="5"/>
      <c r="Y735" s="5"/>
      <c r="Z735" s="5"/>
      <c r="AA735" s="5"/>
      <c r="AB735" s="5"/>
      <c r="AC735" s="5"/>
      <c r="AD735" s="5"/>
      <c r="AE735" s="5"/>
    </row>
    <row r="736" spans="1:31" ht="23.25" customHeight="1">
      <c r="A736" s="5" t="s">
        <v>13338</v>
      </c>
      <c r="B736" s="5" t="s">
        <v>15783</v>
      </c>
      <c r="C736" s="5" t="s">
        <v>27</v>
      </c>
      <c r="D736" s="5" t="s">
        <v>80</v>
      </c>
      <c r="E736" s="20" t="s">
        <v>29</v>
      </c>
      <c r="F736" s="7">
        <v>10</v>
      </c>
      <c r="G736" s="7">
        <v>15</v>
      </c>
      <c r="H736" s="5" t="s">
        <v>56</v>
      </c>
      <c r="I736" s="5" t="s">
        <v>31</v>
      </c>
      <c r="J736" s="5" t="s">
        <v>57</v>
      </c>
      <c r="K736" s="9" t="s">
        <v>47</v>
      </c>
      <c r="L736" s="5" t="s">
        <v>15786</v>
      </c>
      <c r="M736" s="5" t="s">
        <v>37</v>
      </c>
      <c r="N736" s="5" t="s">
        <v>271</v>
      </c>
      <c r="O736" s="5" t="b">
        <f t="shared" ca="1" si="0"/>
        <v>0</v>
      </c>
      <c r="P736" s="5" t="b">
        <f t="shared" ca="1" si="1"/>
        <v>1</v>
      </c>
      <c r="Q736" s="5"/>
      <c r="R736" s="5"/>
      <c r="S736" s="5"/>
      <c r="T736" s="5"/>
      <c r="U736" s="5"/>
      <c r="V736" s="5"/>
      <c r="W736" s="5"/>
      <c r="X736" s="5"/>
      <c r="Y736" s="5"/>
      <c r="Z736" s="5"/>
      <c r="AA736" s="5"/>
      <c r="AB736" s="5"/>
      <c r="AC736" s="5"/>
      <c r="AD736" s="5"/>
      <c r="AE736" s="5"/>
    </row>
    <row r="737" spans="1:31" ht="23.25" customHeight="1">
      <c r="A737" s="5" t="s">
        <v>15163</v>
      </c>
      <c r="B737" s="5" t="s">
        <v>15164</v>
      </c>
      <c r="C737" s="5" t="s">
        <v>170</v>
      </c>
      <c r="D737" s="5" t="s">
        <v>342</v>
      </c>
      <c r="E737" s="20" t="s">
        <v>45</v>
      </c>
      <c r="F737" s="7">
        <v>10</v>
      </c>
      <c r="G737" s="7">
        <v>15</v>
      </c>
      <c r="H737" s="5" t="s">
        <v>56</v>
      </c>
      <c r="I737" s="5" t="s">
        <v>66</v>
      </c>
      <c r="J737" s="5" t="s">
        <v>4617</v>
      </c>
      <c r="K737" s="5" t="s">
        <v>15166</v>
      </c>
      <c r="L737" s="5" t="s">
        <v>15167</v>
      </c>
      <c r="M737" s="5" t="s">
        <v>42</v>
      </c>
      <c r="N737" s="5" t="s">
        <v>405</v>
      </c>
      <c r="O737" s="5" t="b">
        <f t="shared" ca="1" si="0"/>
        <v>0</v>
      </c>
      <c r="P737" s="5" t="b">
        <f t="shared" ca="1" si="1"/>
        <v>1</v>
      </c>
      <c r="Q737" s="5"/>
      <c r="R737" s="5"/>
      <c r="S737" s="5"/>
      <c r="T737" s="5"/>
      <c r="U737" s="5"/>
      <c r="V737" s="5"/>
      <c r="W737" s="5"/>
      <c r="X737" s="5"/>
      <c r="Y737" s="5"/>
      <c r="Z737" s="5"/>
      <c r="AA737" s="5"/>
      <c r="AB737" s="5"/>
      <c r="AC737" s="5"/>
      <c r="AD737" s="5"/>
      <c r="AE737" s="5"/>
    </row>
    <row r="738" spans="1:31" ht="23.25" customHeight="1">
      <c r="A738" s="5" t="s">
        <v>15829</v>
      </c>
      <c r="B738" s="5" t="s">
        <v>15831</v>
      </c>
      <c r="C738" s="5" t="s">
        <v>27</v>
      </c>
      <c r="D738" s="5" t="s">
        <v>75</v>
      </c>
      <c r="E738" s="20" t="s">
        <v>45</v>
      </c>
      <c r="F738" s="7">
        <v>10</v>
      </c>
      <c r="G738" s="7">
        <v>15</v>
      </c>
      <c r="H738" s="5" t="s">
        <v>56</v>
      </c>
      <c r="I738" s="5" t="s">
        <v>66</v>
      </c>
      <c r="J738" s="5" t="s">
        <v>516</v>
      </c>
      <c r="K738" s="5" t="s">
        <v>15832</v>
      </c>
      <c r="L738" s="5" t="s">
        <v>15835</v>
      </c>
      <c r="M738" s="5" t="s">
        <v>100</v>
      </c>
      <c r="N738" s="5" t="s">
        <v>55</v>
      </c>
      <c r="O738" s="5" t="b">
        <f t="shared" ca="1" si="0"/>
        <v>0</v>
      </c>
      <c r="P738" s="5" t="b">
        <f t="shared" ca="1" si="1"/>
        <v>1</v>
      </c>
      <c r="Q738" s="5"/>
      <c r="R738" s="5"/>
      <c r="S738" s="5"/>
      <c r="T738" s="5"/>
      <c r="U738" s="5"/>
      <c r="V738" s="5"/>
      <c r="W738" s="5"/>
      <c r="X738" s="5"/>
      <c r="Y738" s="5"/>
      <c r="Z738" s="5"/>
      <c r="AA738" s="5"/>
      <c r="AB738" s="5"/>
      <c r="AC738" s="5"/>
      <c r="AD738" s="5"/>
      <c r="AE738" s="5"/>
    </row>
    <row r="739" spans="1:31" ht="23.25" customHeight="1">
      <c r="A739" s="5" t="s">
        <v>10714</v>
      </c>
      <c r="B739" s="5" t="s">
        <v>1768</v>
      </c>
      <c r="C739" s="5" t="s">
        <v>170</v>
      </c>
      <c r="D739" s="5" t="s">
        <v>390</v>
      </c>
      <c r="E739" s="20" t="s">
        <v>29</v>
      </c>
      <c r="F739" s="7">
        <v>10</v>
      </c>
      <c r="G739" s="7">
        <v>15</v>
      </c>
      <c r="H739" s="5" t="s">
        <v>56</v>
      </c>
      <c r="I739" s="5" t="s">
        <v>125</v>
      </c>
      <c r="J739" s="5" t="s">
        <v>1770</v>
      </c>
      <c r="K739" s="5" t="s">
        <v>15749</v>
      </c>
      <c r="L739" s="5" t="s">
        <v>15750</v>
      </c>
      <c r="M739" s="5" t="s">
        <v>100</v>
      </c>
      <c r="N739" s="5" t="s">
        <v>55</v>
      </c>
      <c r="O739" s="5" t="b">
        <f t="shared" ca="1" si="0"/>
        <v>0</v>
      </c>
      <c r="P739" s="5" t="b">
        <f t="shared" ca="1" si="1"/>
        <v>1</v>
      </c>
      <c r="Q739" s="5"/>
      <c r="R739" s="5"/>
      <c r="S739" s="5"/>
      <c r="T739" s="5"/>
      <c r="U739" s="5"/>
      <c r="V739" s="5"/>
      <c r="W739" s="5"/>
      <c r="X739" s="5"/>
      <c r="Y739" s="5"/>
      <c r="Z739" s="5"/>
      <c r="AA739" s="5"/>
      <c r="AB739" s="5"/>
      <c r="AC739" s="5"/>
      <c r="AD739" s="5"/>
      <c r="AE739" s="5"/>
    </row>
    <row r="740" spans="1:31" ht="23.25" customHeight="1">
      <c r="A740" s="14" t="s">
        <v>15762</v>
      </c>
      <c r="B740" s="14" t="s">
        <v>15763</v>
      </c>
      <c r="C740" s="14" t="s">
        <v>170</v>
      </c>
      <c r="D740" s="14" t="s">
        <v>1759</v>
      </c>
      <c r="E740" s="21" t="s">
        <v>45</v>
      </c>
      <c r="F740" s="15">
        <v>10</v>
      </c>
      <c r="G740" s="15">
        <v>15</v>
      </c>
      <c r="H740" s="14" t="s">
        <v>56</v>
      </c>
      <c r="I740" s="14" t="s">
        <v>125</v>
      </c>
      <c r="J740" s="14" t="s">
        <v>134</v>
      </c>
      <c r="K740" s="14" t="s">
        <v>15765</v>
      </c>
      <c r="L740" s="14" t="s">
        <v>15766</v>
      </c>
      <c r="M740" s="14" t="s">
        <v>1599</v>
      </c>
      <c r="N740" s="14" t="s">
        <v>55</v>
      </c>
      <c r="O740" s="14" t="b">
        <f t="shared" ca="1" si="0"/>
        <v>0</v>
      </c>
      <c r="P740" s="14" t="b">
        <f t="shared" ca="1" si="1"/>
        <v>1</v>
      </c>
      <c r="Q740" s="5"/>
      <c r="R740" s="5"/>
      <c r="S740" s="5"/>
      <c r="T740" s="5"/>
      <c r="U740" s="5"/>
      <c r="V740" s="5"/>
      <c r="W740" s="5"/>
      <c r="X740" s="5"/>
      <c r="Y740" s="5"/>
      <c r="Z740" s="5"/>
      <c r="AA740" s="5"/>
      <c r="AB740" s="5"/>
      <c r="AC740" s="5"/>
      <c r="AD740" s="5"/>
      <c r="AE740" s="5"/>
    </row>
    <row r="741" spans="1:31" ht="23.25" customHeight="1">
      <c r="A741" s="5" t="s">
        <v>15854</v>
      </c>
      <c r="B741" s="5" t="s">
        <v>2834</v>
      </c>
      <c r="C741" s="5" t="s">
        <v>27</v>
      </c>
      <c r="D741" s="5" t="s">
        <v>47</v>
      </c>
      <c r="E741" s="20" t="s">
        <v>29</v>
      </c>
      <c r="F741" s="7">
        <v>10</v>
      </c>
      <c r="G741" s="7">
        <v>30</v>
      </c>
      <c r="H741" s="5" t="s">
        <v>2866</v>
      </c>
      <c r="I741" s="5" t="s">
        <v>66</v>
      </c>
      <c r="J741" s="5" t="s">
        <v>1270</v>
      </c>
      <c r="K741" s="5" t="s">
        <v>15857</v>
      </c>
      <c r="L741" s="5" t="s">
        <v>15858</v>
      </c>
      <c r="M741" s="5" t="s">
        <v>53</v>
      </c>
      <c r="N741" s="5" t="s">
        <v>405</v>
      </c>
      <c r="O741" s="5" t="b">
        <f t="shared" ca="1" si="0"/>
        <v>0</v>
      </c>
      <c r="P741" s="5" t="b">
        <f t="shared" ca="1" si="1"/>
        <v>1</v>
      </c>
      <c r="Q741" s="5"/>
      <c r="R741" s="5"/>
      <c r="S741" s="5"/>
      <c r="T741" s="5"/>
      <c r="U741" s="5"/>
      <c r="V741" s="5"/>
      <c r="W741" s="5"/>
      <c r="X741" s="5"/>
      <c r="Y741" s="5"/>
      <c r="Z741" s="5"/>
      <c r="AA741" s="5"/>
      <c r="AB741" s="5"/>
      <c r="AC741" s="5"/>
      <c r="AD741" s="5"/>
      <c r="AE741" s="5"/>
    </row>
    <row r="742" spans="1:31" ht="23.25" customHeight="1">
      <c r="A742" s="5" t="s">
        <v>11280</v>
      </c>
      <c r="B742" s="5" t="s">
        <v>11281</v>
      </c>
      <c r="C742" s="5" t="s">
        <v>170</v>
      </c>
      <c r="D742" s="5" t="s">
        <v>47</v>
      </c>
      <c r="E742" s="20" t="s">
        <v>29</v>
      </c>
      <c r="F742" s="7">
        <v>10</v>
      </c>
      <c r="G742" s="7">
        <v>18</v>
      </c>
      <c r="H742" s="5" t="s">
        <v>964</v>
      </c>
      <c r="I742" s="7" t="s">
        <v>24</v>
      </c>
      <c r="J742" s="5" t="s">
        <v>76</v>
      </c>
      <c r="K742" s="5" t="s">
        <v>11283</v>
      </c>
      <c r="L742" s="5" t="s">
        <v>11284</v>
      </c>
      <c r="M742" s="5" t="s">
        <v>37</v>
      </c>
      <c r="N742" s="5" t="s">
        <v>55</v>
      </c>
      <c r="O742" s="5" t="b">
        <f t="shared" ca="1" si="0"/>
        <v>0</v>
      </c>
      <c r="P742" s="5" t="b">
        <f t="shared" ca="1" si="1"/>
        <v>1</v>
      </c>
      <c r="Q742" s="5"/>
      <c r="R742" s="5"/>
      <c r="S742" s="5"/>
      <c r="T742" s="5"/>
      <c r="U742" s="5"/>
      <c r="V742" s="5"/>
      <c r="W742" s="5"/>
      <c r="X742" s="5"/>
      <c r="Y742" s="5"/>
      <c r="Z742" s="5"/>
      <c r="AA742" s="5"/>
      <c r="AB742" s="5"/>
      <c r="AC742" s="5"/>
      <c r="AD742" s="5"/>
      <c r="AE742" s="5"/>
    </row>
    <row r="743" spans="1:31" ht="23.25" customHeight="1">
      <c r="A743" s="5" t="s">
        <v>2674</v>
      </c>
      <c r="B743" s="5" t="s">
        <v>15754</v>
      </c>
      <c r="C743" s="5" t="s">
        <v>27</v>
      </c>
      <c r="D743" s="5" t="s">
        <v>212</v>
      </c>
      <c r="E743" s="20" t="s">
        <v>45</v>
      </c>
      <c r="F743" s="7">
        <v>10</v>
      </c>
      <c r="G743" s="7">
        <v>20</v>
      </c>
      <c r="H743" s="5" t="s">
        <v>144</v>
      </c>
      <c r="I743" s="7" t="s">
        <v>24</v>
      </c>
      <c r="J743" s="5" t="s">
        <v>213</v>
      </c>
      <c r="K743" s="5" t="s">
        <v>15759</v>
      </c>
      <c r="L743" s="5" t="s">
        <v>15760</v>
      </c>
      <c r="M743" s="5" t="s">
        <v>100</v>
      </c>
      <c r="N743" s="5" t="s">
        <v>55</v>
      </c>
      <c r="O743" s="5" t="b">
        <f t="shared" ca="1" si="0"/>
        <v>0</v>
      </c>
      <c r="P743" s="5" t="b">
        <f t="shared" ca="1" si="1"/>
        <v>1</v>
      </c>
      <c r="Q743" s="5"/>
      <c r="R743" s="5"/>
      <c r="S743" s="5"/>
      <c r="T743" s="5"/>
      <c r="U743" s="5"/>
      <c r="V743" s="5"/>
      <c r="W743" s="5"/>
      <c r="X743" s="5"/>
      <c r="Y743" s="5"/>
      <c r="Z743" s="5"/>
      <c r="AA743" s="5"/>
      <c r="AB743" s="5"/>
      <c r="AC743" s="5"/>
      <c r="AD743" s="5"/>
      <c r="AE743" s="5"/>
    </row>
    <row r="744" spans="1:31" ht="23.25" customHeight="1">
      <c r="A744" s="5" t="s">
        <v>130</v>
      </c>
      <c r="B744" s="5" t="s">
        <v>2620</v>
      </c>
      <c r="C744" s="5" t="s">
        <v>170</v>
      </c>
      <c r="D744" s="5" t="s">
        <v>378</v>
      </c>
      <c r="E744" s="20" t="s">
        <v>45</v>
      </c>
      <c r="F744" s="7">
        <v>10</v>
      </c>
      <c r="G744" s="7">
        <v>40</v>
      </c>
      <c r="H744" s="5" t="s">
        <v>2621</v>
      </c>
      <c r="I744" s="7" t="s">
        <v>24</v>
      </c>
      <c r="J744" s="5" t="s">
        <v>134</v>
      </c>
      <c r="K744" s="5" t="s">
        <v>2623</v>
      </c>
      <c r="L744" s="5" t="s">
        <v>2625</v>
      </c>
      <c r="M744" s="5" t="s">
        <v>53</v>
      </c>
      <c r="N744" s="5" t="s">
        <v>55</v>
      </c>
      <c r="O744" s="5" t="b">
        <f t="shared" ca="1" si="0"/>
        <v>0</v>
      </c>
      <c r="P744" s="5" t="b">
        <f t="shared" ca="1" si="1"/>
        <v>1</v>
      </c>
      <c r="Q744" s="5"/>
      <c r="R744" s="5"/>
      <c r="S744" s="5"/>
      <c r="T744" s="5"/>
      <c r="U744" s="5"/>
      <c r="V744" s="5"/>
      <c r="W744" s="5"/>
      <c r="X744" s="5"/>
      <c r="Y744" s="5"/>
      <c r="Z744" s="5"/>
      <c r="AA744" s="5"/>
      <c r="AB744" s="5"/>
      <c r="AC744" s="5"/>
      <c r="AD744" s="5"/>
      <c r="AE744" s="5"/>
    </row>
    <row r="745" spans="1:31" ht="23.25" customHeight="1">
      <c r="A745" s="5" t="s">
        <v>15812</v>
      </c>
      <c r="B745" s="5" t="s">
        <v>15813</v>
      </c>
      <c r="C745" s="5" t="s">
        <v>20</v>
      </c>
      <c r="D745" s="5" t="s">
        <v>1173</v>
      </c>
      <c r="E745" s="20" t="s">
        <v>45</v>
      </c>
      <c r="F745" s="7">
        <v>10</v>
      </c>
      <c r="G745" s="7">
        <v>20</v>
      </c>
      <c r="H745" s="5" t="s">
        <v>144</v>
      </c>
      <c r="I745" s="7" t="s">
        <v>24</v>
      </c>
      <c r="J745" s="5" t="s">
        <v>2872</v>
      </c>
      <c r="K745" s="5" t="s">
        <v>15815</v>
      </c>
      <c r="L745" s="5" t="s">
        <v>15817</v>
      </c>
      <c r="M745" s="5" t="s">
        <v>1599</v>
      </c>
      <c r="N745" s="5" t="s">
        <v>55</v>
      </c>
      <c r="O745" s="5" t="b">
        <f t="shared" ca="1" si="0"/>
        <v>0</v>
      </c>
      <c r="P745" s="5" t="b">
        <f t="shared" ca="1" si="1"/>
        <v>1</v>
      </c>
      <c r="Q745" s="5"/>
      <c r="R745" s="5"/>
      <c r="S745" s="5"/>
      <c r="T745" s="5"/>
      <c r="U745" s="5"/>
      <c r="V745" s="5"/>
      <c r="W745" s="5"/>
      <c r="X745" s="5"/>
      <c r="Y745" s="5"/>
      <c r="Z745" s="5"/>
      <c r="AA745" s="5"/>
      <c r="AB745" s="5"/>
      <c r="AC745" s="5"/>
      <c r="AD745" s="5"/>
      <c r="AE745" s="5"/>
    </row>
    <row r="746" spans="1:31" ht="23.25" customHeight="1">
      <c r="A746" s="5" t="s">
        <v>12667</v>
      </c>
      <c r="B746" s="5" t="s">
        <v>11388</v>
      </c>
      <c r="C746" s="5" t="s">
        <v>20</v>
      </c>
      <c r="D746" s="5" t="s">
        <v>2637</v>
      </c>
      <c r="E746" s="20" t="s">
        <v>45</v>
      </c>
      <c r="F746" s="7">
        <v>10</v>
      </c>
      <c r="G746" s="7">
        <v>15</v>
      </c>
      <c r="H746" s="5" t="s">
        <v>56</v>
      </c>
      <c r="I746" s="5" t="s">
        <v>108</v>
      </c>
      <c r="J746" s="5" t="s">
        <v>633</v>
      </c>
      <c r="K746" s="9" t="s">
        <v>47</v>
      </c>
      <c r="L746" s="5" t="s">
        <v>15826</v>
      </c>
      <c r="M746" s="5" t="s">
        <v>37</v>
      </c>
      <c r="N746" s="5" t="s">
        <v>55</v>
      </c>
      <c r="O746" s="5" t="b">
        <f t="shared" ca="1" si="0"/>
        <v>0</v>
      </c>
      <c r="P746" s="5" t="b">
        <f t="shared" ca="1" si="1"/>
        <v>1</v>
      </c>
      <c r="Q746" s="5"/>
      <c r="R746" s="5"/>
      <c r="S746" s="5"/>
      <c r="T746" s="5"/>
      <c r="U746" s="5"/>
      <c r="V746" s="5"/>
      <c r="W746" s="5"/>
      <c r="X746" s="5"/>
      <c r="Y746" s="5"/>
      <c r="Z746" s="5"/>
      <c r="AA746" s="5"/>
      <c r="AB746" s="5"/>
      <c r="AC746" s="5"/>
      <c r="AD746" s="5"/>
      <c r="AE746" s="5"/>
    </row>
    <row r="747" spans="1:31" ht="23.25" customHeight="1">
      <c r="A747" s="5" t="s">
        <v>15804</v>
      </c>
      <c r="B747" s="5" t="s">
        <v>15806</v>
      </c>
      <c r="C747" s="5" t="s">
        <v>20</v>
      </c>
      <c r="D747" s="5" t="s">
        <v>21</v>
      </c>
      <c r="E747" s="20" t="s">
        <v>45</v>
      </c>
      <c r="F747" s="7">
        <v>10</v>
      </c>
      <c r="G747" s="7">
        <v>12</v>
      </c>
      <c r="H747" s="5" t="s">
        <v>360</v>
      </c>
      <c r="I747" s="5" t="s">
        <v>108</v>
      </c>
      <c r="J747" s="5" t="s">
        <v>57</v>
      </c>
      <c r="K747" s="5" t="s">
        <v>381</v>
      </c>
      <c r="L747" s="5" t="s">
        <v>15811</v>
      </c>
      <c r="M747" s="5" t="s">
        <v>167</v>
      </c>
      <c r="N747" s="5" t="s">
        <v>405</v>
      </c>
      <c r="O747" s="5" t="b">
        <f t="shared" ca="1" si="0"/>
        <v>0</v>
      </c>
      <c r="P747" s="5" t="b">
        <f t="shared" ca="1" si="1"/>
        <v>1</v>
      </c>
      <c r="Q747" s="5"/>
      <c r="R747" s="5"/>
      <c r="S747" s="5"/>
      <c r="T747" s="5"/>
      <c r="U747" s="5"/>
      <c r="V747" s="5"/>
      <c r="W747" s="5"/>
      <c r="X747" s="5"/>
      <c r="Y747" s="5"/>
      <c r="Z747" s="5"/>
      <c r="AA747" s="5"/>
      <c r="AB747" s="5"/>
      <c r="AC747" s="5"/>
      <c r="AD747" s="5"/>
      <c r="AE747" s="5"/>
    </row>
    <row r="748" spans="1:31" ht="23.25" customHeight="1">
      <c r="A748" s="5" t="s">
        <v>10714</v>
      </c>
      <c r="B748" s="5" t="s">
        <v>8697</v>
      </c>
      <c r="C748" s="5" t="s">
        <v>41</v>
      </c>
      <c r="D748" s="5" t="s">
        <v>94</v>
      </c>
      <c r="E748" s="20" t="s">
        <v>45</v>
      </c>
      <c r="F748" s="7">
        <v>10</v>
      </c>
      <c r="G748" s="7">
        <v>15</v>
      </c>
      <c r="H748" s="5" t="s">
        <v>56</v>
      </c>
      <c r="I748" s="5" t="s">
        <v>66</v>
      </c>
      <c r="J748" s="5" t="s">
        <v>57</v>
      </c>
      <c r="K748" s="5" t="s">
        <v>9477</v>
      </c>
      <c r="L748" s="5" t="s">
        <v>15841</v>
      </c>
      <c r="M748" s="5" t="s">
        <v>37</v>
      </c>
      <c r="N748" s="5" t="s">
        <v>55</v>
      </c>
      <c r="O748" s="5" t="b">
        <f t="shared" ca="1" si="0"/>
        <v>0</v>
      </c>
      <c r="P748" s="5" t="b">
        <f t="shared" ca="1" si="1"/>
        <v>1</v>
      </c>
      <c r="Q748" s="5"/>
      <c r="R748" s="5"/>
      <c r="S748" s="5"/>
      <c r="T748" s="5"/>
      <c r="U748" s="5"/>
      <c r="V748" s="5"/>
      <c r="W748" s="5"/>
      <c r="X748" s="5"/>
      <c r="Y748" s="5"/>
      <c r="Z748" s="5"/>
      <c r="AA748" s="5"/>
      <c r="AB748" s="5"/>
      <c r="AC748" s="5"/>
      <c r="AD748" s="5"/>
      <c r="AE748" s="5"/>
    </row>
    <row r="749" spans="1:31" ht="23.25" customHeight="1">
      <c r="A749" s="5" t="s">
        <v>277</v>
      </c>
      <c r="B749" s="5" t="s">
        <v>12039</v>
      </c>
      <c r="C749" s="5" t="s">
        <v>27</v>
      </c>
      <c r="D749" s="5" t="s">
        <v>85</v>
      </c>
      <c r="E749" s="20" t="s">
        <v>29</v>
      </c>
      <c r="F749" s="7">
        <v>10</v>
      </c>
      <c r="G749" s="7">
        <v>14</v>
      </c>
      <c r="H749" s="5" t="s">
        <v>3589</v>
      </c>
      <c r="I749" s="5" t="s">
        <v>66</v>
      </c>
      <c r="J749" s="5" t="s">
        <v>516</v>
      </c>
      <c r="K749" s="5" t="s">
        <v>12040</v>
      </c>
      <c r="L749" s="5" t="s">
        <v>12041</v>
      </c>
      <c r="M749" s="5" t="s">
        <v>53</v>
      </c>
      <c r="N749" s="5" t="s">
        <v>55</v>
      </c>
      <c r="O749" s="5" t="b">
        <f t="shared" ca="1" si="0"/>
        <v>0</v>
      </c>
      <c r="P749" s="5" t="b">
        <f t="shared" ca="1" si="1"/>
        <v>1</v>
      </c>
      <c r="Q749" s="5"/>
      <c r="R749" s="5"/>
      <c r="S749" s="5"/>
      <c r="T749" s="5"/>
      <c r="U749" s="5"/>
      <c r="V749" s="5"/>
      <c r="W749" s="5"/>
      <c r="X749" s="5"/>
      <c r="Y749" s="5"/>
      <c r="Z749" s="5"/>
      <c r="AA749" s="5"/>
      <c r="AB749" s="5"/>
      <c r="AC749" s="5"/>
      <c r="AD749" s="5"/>
      <c r="AE749" s="5"/>
    </row>
    <row r="750" spans="1:31" ht="23.25" customHeight="1">
      <c r="A750" s="5" t="s">
        <v>15847</v>
      </c>
      <c r="B750" s="5" t="s">
        <v>15848</v>
      </c>
      <c r="C750" s="5" t="s">
        <v>170</v>
      </c>
      <c r="D750" s="5" t="s">
        <v>342</v>
      </c>
      <c r="E750" s="20" t="s">
        <v>29</v>
      </c>
      <c r="F750" s="7">
        <v>10</v>
      </c>
      <c r="G750" s="7">
        <v>20</v>
      </c>
      <c r="H750" s="5" t="s">
        <v>144</v>
      </c>
      <c r="I750" s="5" t="s">
        <v>31</v>
      </c>
      <c r="J750" s="5" t="s">
        <v>537</v>
      </c>
      <c r="K750" s="5" t="s">
        <v>15849</v>
      </c>
      <c r="L750" s="5" t="s">
        <v>15850</v>
      </c>
      <c r="M750" s="5" t="s">
        <v>37</v>
      </c>
      <c r="N750" s="5" t="s">
        <v>55</v>
      </c>
      <c r="O750" s="5" t="b">
        <f t="shared" ca="1" si="0"/>
        <v>0</v>
      </c>
      <c r="P750" s="5" t="b">
        <f t="shared" ca="1" si="1"/>
        <v>1</v>
      </c>
      <c r="Q750" s="5"/>
      <c r="R750" s="5"/>
      <c r="S750" s="5"/>
      <c r="T750" s="5"/>
      <c r="U750" s="5"/>
      <c r="V750" s="5"/>
      <c r="W750" s="5"/>
      <c r="X750" s="5"/>
      <c r="Y750" s="5"/>
      <c r="Z750" s="5"/>
      <c r="AA750" s="5"/>
      <c r="AB750" s="5"/>
      <c r="AC750" s="5"/>
      <c r="AD750" s="5"/>
      <c r="AE750" s="5"/>
    </row>
    <row r="751" spans="1:31" ht="23.25" customHeight="1">
      <c r="A751" s="5" t="s">
        <v>15778</v>
      </c>
      <c r="B751" s="5" t="s">
        <v>15779</v>
      </c>
      <c r="C751" s="5" t="s">
        <v>27</v>
      </c>
      <c r="D751" s="5" t="s">
        <v>212</v>
      </c>
      <c r="E751" s="20" t="s">
        <v>919</v>
      </c>
      <c r="F751" s="7">
        <v>10</v>
      </c>
      <c r="G751" s="7">
        <v>15</v>
      </c>
      <c r="H751" s="5" t="s">
        <v>56</v>
      </c>
      <c r="I751" s="7" t="s">
        <v>24</v>
      </c>
      <c r="J751" s="5" t="s">
        <v>5354</v>
      </c>
      <c r="K751" s="9" t="s">
        <v>47</v>
      </c>
      <c r="L751" s="5" t="s">
        <v>15780</v>
      </c>
      <c r="M751" s="5" t="s">
        <v>37</v>
      </c>
      <c r="N751" s="5" t="s">
        <v>55</v>
      </c>
      <c r="O751" s="5" t="b">
        <f t="shared" ca="1" si="0"/>
        <v>0</v>
      </c>
      <c r="P751" s="5" t="b">
        <f t="shared" ca="1" si="1"/>
        <v>1</v>
      </c>
      <c r="Q751" s="5"/>
      <c r="R751" s="5"/>
      <c r="S751" s="5"/>
      <c r="T751" s="5"/>
      <c r="U751" s="5"/>
      <c r="V751" s="5"/>
      <c r="W751" s="5"/>
      <c r="X751" s="5"/>
      <c r="Y751" s="5"/>
      <c r="Z751" s="5"/>
      <c r="AA751" s="5"/>
      <c r="AB751" s="5"/>
      <c r="AC751" s="5"/>
      <c r="AD751" s="5"/>
      <c r="AE751" s="5"/>
    </row>
    <row r="752" spans="1:31" ht="23.25" customHeight="1">
      <c r="A752" s="5" t="s">
        <v>3138</v>
      </c>
      <c r="B752" s="5" t="s">
        <v>1313</v>
      </c>
      <c r="C752" s="5" t="s">
        <v>170</v>
      </c>
      <c r="D752" s="5" t="s">
        <v>171</v>
      </c>
      <c r="E752" s="20" t="s">
        <v>919</v>
      </c>
      <c r="F752" s="7">
        <v>10</v>
      </c>
      <c r="G752" s="7">
        <v>15</v>
      </c>
      <c r="H752" s="5" t="s">
        <v>56</v>
      </c>
      <c r="I752" s="5" t="s">
        <v>31</v>
      </c>
      <c r="J752" s="5" t="s">
        <v>57</v>
      </c>
      <c r="K752" s="5" t="s">
        <v>1315</v>
      </c>
      <c r="L752" s="5" t="s">
        <v>15910</v>
      </c>
      <c r="M752" s="5" t="s">
        <v>100</v>
      </c>
      <c r="N752" s="5" t="s">
        <v>55</v>
      </c>
      <c r="O752" s="5" t="b">
        <f t="shared" ca="1" si="0"/>
        <v>0</v>
      </c>
      <c r="P752" s="5" t="b">
        <f t="shared" ca="1" si="1"/>
        <v>1</v>
      </c>
      <c r="Q752" s="5"/>
      <c r="R752" s="5"/>
      <c r="S752" s="5"/>
      <c r="T752" s="5"/>
      <c r="U752" s="5"/>
      <c r="V752" s="5"/>
      <c r="W752" s="5"/>
      <c r="X752" s="5"/>
      <c r="Y752" s="5"/>
      <c r="Z752" s="5"/>
      <c r="AA752" s="5"/>
      <c r="AB752" s="5"/>
      <c r="AC752" s="5"/>
      <c r="AD752" s="5"/>
      <c r="AE752" s="5"/>
    </row>
    <row r="753" spans="1:31" ht="23.25" customHeight="1">
      <c r="A753" s="5" t="s">
        <v>15778</v>
      </c>
      <c r="B753" s="5" t="s">
        <v>15867</v>
      </c>
      <c r="C753" s="5" t="s">
        <v>27</v>
      </c>
      <c r="D753" s="5" t="s">
        <v>212</v>
      </c>
      <c r="E753" s="20" t="s">
        <v>919</v>
      </c>
      <c r="F753" s="7">
        <v>10</v>
      </c>
      <c r="G753" s="7">
        <v>20</v>
      </c>
      <c r="H753" s="5" t="s">
        <v>144</v>
      </c>
      <c r="I753" s="7" t="s">
        <v>24</v>
      </c>
      <c r="J753" s="5" t="s">
        <v>13886</v>
      </c>
      <c r="K753" s="9" t="s">
        <v>47</v>
      </c>
      <c r="L753" s="5" t="s">
        <v>15868</v>
      </c>
      <c r="M753" s="5" t="s">
        <v>100</v>
      </c>
      <c r="N753" s="5" t="s">
        <v>55</v>
      </c>
      <c r="O753" s="5" t="b">
        <f t="shared" ca="1" si="0"/>
        <v>0</v>
      </c>
      <c r="P753" s="5" t="b">
        <f t="shared" ca="1" si="1"/>
        <v>1</v>
      </c>
      <c r="Q753" s="5"/>
      <c r="R753" s="5"/>
      <c r="S753" s="5"/>
      <c r="T753" s="5"/>
      <c r="U753" s="5"/>
      <c r="V753" s="5"/>
      <c r="W753" s="5"/>
      <c r="X753" s="5"/>
      <c r="Y753" s="5"/>
      <c r="Z753" s="5"/>
      <c r="AA753" s="5"/>
      <c r="AB753" s="5"/>
      <c r="AC753" s="5"/>
      <c r="AD753" s="5"/>
      <c r="AE753" s="5"/>
    </row>
    <row r="754" spans="1:31" ht="23.25" customHeight="1">
      <c r="A754" s="5" t="s">
        <v>15879</v>
      </c>
      <c r="B754" s="5" t="s">
        <v>15880</v>
      </c>
      <c r="C754" s="5" t="s">
        <v>27</v>
      </c>
      <c r="D754" s="5" t="s">
        <v>85</v>
      </c>
      <c r="E754" s="20" t="s">
        <v>45</v>
      </c>
      <c r="F754" s="7">
        <v>10</v>
      </c>
      <c r="G754" s="7">
        <v>40</v>
      </c>
      <c r="H754" s="5" t="s">
        <v>2621</v>
      </c>
      <c r="I754" s="5" t="s">
        <v>31</v>
      </c>
      <c r="J754" s="5" t="s">
        <v>110</v>
      </c>
      <c r="K754" s="5" t="s">
        <v>15883</v>
      </c>
      <c r="L754" s="5" t="s">
        <v>15884</v>
      </c>
      <c r="M754" s="5" t="s">
        <v>167</v>
      </c>
      <c r="N754" s="5" t="s">
        <v>237</v>
      </c>
      <c r="O754" s="5" t="b">
        <f t="shared" ca="1" si="0"/>
        <v>0</v>
      </c>
      <c r="P754" s="5" t="b">
        <f t="shared" ca="1" si="1"/>
        <v>1</v>
      </c>
      <c r="Q754" s="5"/>
      <c r="R754" s="5"/>
      <c r="S754" s="5"/>
      <c r="T754" s="5"/>
      <c r="U754" s="5"/>
      <c r="V754" s="5"/>
      <c r="W754" s="5"/>
      <c r="X754" s="5"/>
      <c r="Y754" s="5"/>
      <c r="Z754" s="5"/>
      <c r="AA754" s="5"/>
      <c r="AB754" s="5"/>
      <c r="AC754" s="5"/>
      <c r="AD754" s="5"/>
      <c r="AE754" s="5"/>
    </row>
    <row r="755" spans="1:31" ht="23.25" customHeight="1">
      <c r="A755" s="5" t="s">
        <v>7521</v>
      </c>
      <c r="B755" s="5" t="s">
        <v>15920</v>
      </c>
      <c r="C755" s="5" t="s">
        <v>41</v>
      </c>
      <c r="D755" s="5" t="s">
        <v>94</v>
      </c>
      <c r="E755" s="20" t="s">
        <v>45</v>
      </c>
      <c r="F755" s="7">
        <v>10</v>
      </c>
      <c r="G755" s="7">
        <v>18</v>
      </c>
      <c r="H755" s="5" t="s">
        <v>964</v>
      </c>
      <c r="I755" s="5" t="s">
        <v>125</v>
      </c>
      <c r="J755" s="5" t="s">
        <v>15921</v>
      </c>
      <c r="K755" s="5" t="s">
        <v>15922</v>
      </c>
      <c r="L755" s="5" t="s">
        <v>15923</v>
      </c>
      <c r="M755" s="5" t="s">
        <v>42</v>
      </c>
      <c r="N755" s="5" t="s">
        <v>55</v>
      </c>
      <c r="O755" s="5" t="b">
        <f t="shared" ca="1" si="0"/>
        <v>0</v>
      </c>
      <c r="P755" s="5" t="b">
        <f t="shared" ca="1" si="1"/>
        <v>1</v>
      </c>
      <c r="Q755" s="5"/>
      <c r="R755" s="5"/>
      <c r="S755" s="5"/>
      <c r="T755" s="5"/>
      <c r="U755" s="5"/>
      <c r="V755" s="5"/>
      <c r="W755" s="5"/>
      <c r="X755" s="5"/>
      <c r="Y755" s="5"/>
      <c r="Z755" s="5"/>
      <c r="AA755" s="5"/>
      <c r="AB755" s="5"/>
      <c r="AC755" s="5"/>
      <c r="AD755" s="5"/>
      <c r="AE755" s="5"/>
    </row>
    <row r="756" spans="1:31" ht="23.25" customHeight="1">
      <c r="A756" s="5" t="s">
        <v>15894</v>
      </c>
      <c r="B756" s="5" t="s">
        <v>15895</v>
      </c>
      <c r="C756" s="5" t="s">
        <v>27</v>
      </c>
      <c r="D756" s="5" t="s">
        <v>80</v>
      </c>
      <c r="E756" s="20" t="s">
        <v>45</v>
      </c>
      <c r="F756" s="7">
        <v>10</v>
      </c>
      <c r="G756" s="7">
        <v>15</v>
      </c>
      <c r="H756" s="5" t="s">
        <v>56</v>
      </c>
      <c r="I756" s="5" t="s">
        <v>108</v>
      </c>
      <c r="J756" s="5" t="s">
        <v>110</v>
      </c>
      <c r="K756" s="5" t="s">
        <v>10735</v>
      </c>
      <c r="L756" s="5" t="s">
        <v>15896</v>
      </c>
      <c r="M756" s="5" t="s">
        <v>53</v>
      </c>
      <c r="N756" s="5" t="s">
        <v>55</v>
      </c>
      <c r="O756" s="5" t="b">
        <f t="shared" ca="1" si="0"/>
        <v>0</v>
      </c>
      <c r="P756" s="5" t="b">
        <f t="shared" ca="1" si="1"/>
        <v>1</v>
      </c>
      <c r="Q756" s="5"/>
      <c r="R756" s="5"/>
      <c r="S756" s="5"/>
      <c r="T756" s="5"/>
      <c r="U756" s="5"/>
      <c r="V756" s="5"/>
      <c r="W756" s="5"/>
      <c r="X756" s="5"/>
      <c r="Y756" s="5"/>
      <c r="Z756" s="5"/>
      <c r="AA756" s="5"/>
      <c r="AB756" s="5"/>
      <c r="AC756" s="5"/>
      <c r="AD756" s="5"/>
      <c r="AE756" s="5"/>
    </row>
    <row r="757" spans="1:31" ht="23.25" customHeight="1">
      <c r="A757" s="5" t="s">
        <v>2440</v>
      </c>
      <c r="B757" s="5" t="s">
        <v>1746</v>
      </c>
      <c r="C757" s="5" t="s">
        <v>41</v>
      </c>
      <c r="D757" s="5" t="s">
        <v>169</v>
      </c>
      <c r="E757" s="20" t="s">
        <v>45</v>
      </c>
      <c r="F757" s="7">
        <v>10</v>
      </c>
      <c r="G757" s="7">
        <v>15</v>
      </c>
      <c r="H757" s="5" t="s">
        <v>56</v>
      </c>
      <c r="I757" s="5" t="s">
        <v>108</v>
      </c>
      <c r="J757" s="5" t="s">
        <v>537</v>
      </c>
      <c r="K757" s="5" t="s">
        <v>569</v>
      </c>
      <c r="L757" s="5" t="s">
        <v>15913</v>
      </c>
      <c r="M757" s="5" t="s">
        <v>37</v>
      </c>
      <c r="N757" s="5" t="s">
        <v>55</v>
      </c>
      <c r="O757" s="5" t="b">
        <f t="shared" ca="1" si="0"/>
        <v>0</v>
      </c>
      <c r="P757" s="5" t="b">
        <f t="shared" ca="1" si="1"/>
        <v>1</v>
      </c>
      <c r="Q757" s="5"/>
      <c r="R757" s="5"/>
      <c r="S757" s="5"/>
      <c r="T757" s="5"/>
      <c r="U757" s="5"/>
      <c r="V757" s="5"/>
      <c r="W757" s="5"/>
      <c r="X757" s="5"/>
      <c r="Y757" s="5"/>
      <c r="Z757" s="5"/>
      <c r="AA757" s="5"/>
      <c r="AB757" s="5"/>
      <c r="AC757" s="5"/>
      <c r="AD757" s="5"/>
      <c r="AE757" s="5"/>
    </row>
    <row r="758" spans="1:31" ht="23.25" customHeight="1">
      <c r="A758" s="5" t="s">
        <v>9131</v>
      </c>
      <c r="B758" s="5" t="s">
        <v>16216</v>
      </c>
      <c r="C758" s="5" t="s">
        <v>41</v>
      </c>
      <c r="D758" s="5" t="s">
        <v>94</v>
      </c>
      <c r="E758" s="20" t="s">
        <v>29</v>
      </c>
      <c r="F758" s="7">
        <v>10</v>
      </c>
      <c r="G758" s="7">
        <v>15</v>
      </c>
      <c r="H758" s="5" t="s">
        <v>56</v>
      </c>
      <c r="I758" s="5" t="s">
        <v>108</v>
      </c>
      <c r="J758" s="5" t="s">
        <v>117</v>
      </c>
      <c r="K758" s="5" t="s">
        <v>1001</v>
      </c>
      <c r="L758" s="5" t="s">
        <v>16220</v>
      </c>
      <c r="M758" s="5" t="s">
        <v>100</v>
      </c>
      <c r="N758" s="5" t="s">
        <v>55</v>
      </c>
      <c r="O758" s="5" t="b">
        <f t="shared" ca="1" si="0"/>
        <v>0</v>
      </c>
      <c r="P758" s="5" t="b">
        <f t="shared" ca="1" si="1"/>
        <v>1</v>
      </c>
      <c r="Q758" s="5"/>
      <c r="R758" s="5"/>
      <c r="S758" s="5"/>
      <c r="T758" s="5"/>
      <c r="U758" s="5"/>
      <c r="V758" s="5"/>
      <c r="W758" s="5"/>
      <c r="X758" s="5"/>
      <c r="Y758" s="5"/>
      <c r="Z758" s="5"/>
      <c r="AA758" s="5"/>
      <c r="AB758" s="5"/>
      <c r="AC758" s="5"/>
      <c r="AD758" s="5"/>
      <c r="AE758" s="5"/>
    </row>
    <row r="759" spans="1:31" ht="23.25" customHeight="1">
      <c r="A759" s="5" t="s">
        <v>2808</v>
      </c>
      <c r="B759" s="5" t="s">
        <v>221</v>
      </c>
      <c r="C759" s="5" t="s">
        <v>27</v>
      </c>
      <c r="D759" s="5" t="s">
        <v>75</v>
      </c>
      <c r="E759" s="20" t="s">
        <v>29</v>
      </c>
      <c r="F759" s="7">
        <v>10</v>
      </c>
      <c r="G759" s="7">
        <v>15</v>
      </c>
      <c r="H759" s="5" t="s">
        <v>56</v>
      </c>
      <c r="I759" s="5" t="s">
        <v>31</v>
      </c>
      <c r="J759" s="5" t="s">
        <v>224</v>
      </c>
      <c r="K759" s="5" t="s">
        <v>225</v>
      </c>
      <c r="L759" s="5" t="s">
        <v>15875</v>
      </c>
      <c r="M759" s="5" t="s">
        <v>100</v>
      </c>
      <c r="N759" s="5" t="s">
        <v>55</v>
      </c>
      <c r="O759" s="5" t="b">
        <f t="shared" ca="1" si="0"/>
        <v>0</v>
      </c>
      <c r="P759" s="5" t="b">
        <f t="shared" ca="1" si="1"/>
        <v>1</v>
      </c>
      <c r="Q759" s="5"/>
      <c r="R759" s="5"/>
      <c r="S759" s="5"/>
      <c r="T759" s="5"/>
      <c r="U759" s="5"/>
      <c r="V759" s="5"/>
      <c r="W759" s="5"/>
      <c r="X759" s="5"/>
      <c r="Y759" s="5"/>
      <c r="Z759" s="5"/>
      <c r="AA759" s="5"/>
      <c r="AB759" s="5"/>
      <c r="AC759" s="5"/>
      <c r="AD759" s="5"/>
      <c r="AE759" s="5"/>
    </row>
    <row r="760" spans="1:31" ht="23.25" customHeight="1">
      <c r="A760" s="14" t="s">
        <v>2440</v>
      </c>
      <c r="B760" s="14" t="s">
        <v>7566</v>
      </c>
      <c r="C760" s="14" t="s">
        <v>27</v>
      </c>
      <c r="D760" s="14" t="s">
        <v>47</v>
      </c>
      <c r="E760" s="21" t="s">
        <v>45</v>
      </c>
      <c r="F760" s="15">
        <v>10</v>
      </c>
      <c r="G760" s="15">
        <v>15</v>
      </c>
      <c r="H760" s="14" t="s">
        <v>56</v>
      </c>
      <c r="I760" s="15" t="s">
        <v>24</v>
      </c>
      <c r="J760" s="14" t="s">
        <v>598</v>
      </c>
      <c r="K760" s="14" t="s">
        <v>16209</v>
      </c>
      <c r="L760" s="14" t="s">
        <v>16210</v>
      </c>
      <c r="M760" s="14" t="s">
        <v>167</v>
      </c>
      <c r="N760" s="14" t="s">
        <v>89</v>
      </c>
      <c r="O760" s="14" t="b">
        <f t="shared" ca="1" si="0"/>
        <v>0</v>
      </c>
      <c r="P760" s="14" t="b">
        <f t="shared" ca="1" si="1"/>
        <v>1</v>
      </c>
      <c r="Q760" s="5"/>
      <c r="R760" s="5"/>
      <c r="S760" s="5"/>
      <c r="T760" s="5"/>
      <c r="U760" s="5"/>
      <c r="V760" s="5"/>
      <c r="W760" s="5"/>
      <c r="X760" s="5"/>
      <c r="Y760" s="5"/>
      <c r="Z760" s="5"/>
      <c r="AA760" s="5"/>
      <c r="AB760" s="5"/>
      <c r="AC760" s="5"/>
      <c r="AD760" s="5"/>
      <c r="AE760" s="5"/>
    </row>
    <row r="761" spans="1:31" ht="23.25" customHeight="1">
      <c r="A761" s="5" t="s">
        <v>13338</v>
      </c>
      <c r="B761" s="5" t="s">
        <v>10464</v>
      </c>
      <c r="C761" s="5" t="s">
        <v>27</v>
      </c>
      <c r="D761" s="5" t="s">
        <v>47</v>
      </c>
      <c r="E761" s="20" t="s">
        <v>29</v>
      </c>
      <c r="F761" s="7">
        <v>10</v>
      </c>
      <c r="G761" s="7">
        <v>15</v>
      </c>
      <c r="H761" s="5" t="s">
        <v>56</v>
      </c>
      <c r="I761" s="5" t="s">
        <v>31</v>
      </c>
      <c r="J761" s="5" t="s">
        <v>161</v>
      </c>
      <c r="K761" s="5" t="s">
        <v>6078</v>
      </c>
      <c r="L761" s="5" t="s">
        <v>15786</v>
      </c>
      <c r="M761" s="5" t="s">
        <v>53</v>
      </c>
      <c r="N761" s="5" t="s">
        <v>55</v>
      </c>
      <c r="O761" s="5" t="b">
        <f t="shared" ca="1" si="0"/>
        <v>0</v>
      </c>
      <c r="P761" s="5" t="b">
        <f t="shared" ca="1" si="1"/>
        <v>1</v>
      </c>
      <c r="Q761" s="5"/>
      <c r="R761" s="5"/>
      <c r="S761" s="5"/>
      <c r="T761" s="5"/>
      <c r="U761" s="5"/>
      <c r="V761" s="5"/>
      <c r="W761" s="5"/>
      <c r="X761" s="5"/>
      <c r="Y761" s="5"/>
      <c r="Z761" s="5"/>
      <c r="AA761" s="5"/>
      <c r="AB761" s="5"/>
      <c r="AC761" s="5"/>
      <c r="AD761" s="5"/>
      <c r="AE761" s="5"/>
    </row>
    <row r="762" spans="1:31" ht="23.25" customHeight="1">
      <c r="A762" s="5" t="s">
        <v>7189</v>
      </c>
      <c r="B762" s="5" t="s">
        <v>7190</v>
      </c>
      <c r="C762" s="5" t="s">
        <v>41</v>
      </c>
      <c r="D762" s="5" t="s">
        <v>94</v>
      </c>
      <c r="E762" s="20" t="s">
        <v>45</v>
      </c>
      <c r="F762" s="7">
        <v>10</v>
      </c>
      <c r="G762" s="7">
        <v>15</v>
      </c>
      <c r="H762" s="5" t="s">
        <v>56</v>
      </c>
      <c r="I762" s="5" t="s">
        <v>108</v>
      </c>
      <c r="J762" s="5" t="s">
        <v>87</v>
      </c>
      <c r="K762" s="5" t="s">
        <v>7191</v>
      </c>
      <c r="L762" s="5" t="s">
        <v>7194</v>
      </c>
      <c r="M762" s="5" t="s">
        <v>100</v>
      </c>
      <c r="N762" s="5" t="s">
        <v>55</v>
      </c>
      <c r="O762" s="5" t="b">
        <f t="shared" ca="1" si="0"/>
        <v>0</v>
      </c>
      <c r="P762" s="5" t="b">
        <f t="shared" ca="1" si="1"/>
        <v>1</v>
      </c>
      <c r="Q762" s="5"/>
      <c r="R762" s="5"/>
      <c r="S762" s="5"/>
      <c r="T762" s="5"/>
      <c r="U762" s="5"/>
      <c r="V762" s="5"/>
      <c r="W762" s="5"/>
      <c r="X762" s="5"/>
      <c r="Y762" s="5"/>
      <c r="Z762" s="5"/>
      <c r="AA762" s="5"/>
      <c r="AB762" s="5"/>
      <c r="AC762" s="5"/>
      <c r="AD762" s="5"/>
      <c r="AE762" s="5"/>
    </row>
    <row r="763" spans="1:31" ht="23.25" customHeight="1">
      <c r="A763" s="5" t="s">
        <v>15902</v>
      </c>
      <c r="B763" s="5" t="s">
        <v>15903</v>
      </c>
      <c r="C763" s="5" t="s">
        <v>27</v>
      </c>
      <c r="D763" s="5" t="s">
        <v>266</v>
      </c>
      <c r="E763" s="20" t="s">
        <v>29</v>
      </c>
      <c r="F763" s="7">
        <v>10</v>
      </c>
      <c r="G763" s="7">
        <v>15</v>
      </c>
      <c r="H763" s="5" t="s">
        <v>56</v>
      </c>
      <c r="I763" s="5" t="s">
        <v>31</v>
      </c>
      <c r="J763" s="5" t="s">
        <v>576</v>
      </c>
      <c r="K763" s="5" t="s">
        <v>1506</v>
      </c>
      <c r="L763" s="5" t="s">
        <v>15905</v>
      </c>
      <c r="M763" s="5" t="s">
        <v>53</v>
      </c>
      <c r="N763" s="5" t="s">
        <v>55</v>
      </c>
      <c r="O763" s="5" t="b">
        <f t="shared" ca="1" si="0"/>
        <v>0</v>
      </c>
      <c r="P763" s="5" t="b">
        <f t="shared" ca="1" si="1"/>
        <v>1</v>
      </c>
      <c r="Q763" s="5"/>
      <c r="R763" s="5"/>
      <c r="S763" s="5"/>
      <c r="T763" s="5"/>
      <c r="U763" s="5"/>
      <c r="V763" s="5"/>
      <c r="W763" s="5"/>
      <c r="X763" s="5"/>
      <c r="Y763" s="5"/>
      <c r="Z763" s="5"/>
      <c r="AA763" s="5"/>
      <c r="AB763" s="5"/>
      <c r="AC763" s="5"/>
      <c r="AD763" s="5"/>
      <c r="AE763" s="5"/>
    </row>
    <row r="764" spans="1:31" ht="23.25" customHeight="1">
      <c r="A764" s="5" t="s">
        <v>11865</v>
      </c>
      <c r="B764" s="5" t="s">
        <v>14124</v>
      </c>
      <c r="C764" s="5" t="s">
        <v>170</v>
      </c>
      <c r="D764" s="5" t="s">
        <v>47</v>
      </c>
      <c r="E764" s="20" t="s">
        <v>45</v>
      </c>
      <c r="F764" s="7">
        <v>10</v>
      </c>
      <c r="G764" s="7">
        <v>15</v>
      </c>
      <c r="H764" s="5" t="s">
        <v>56</v>
      </c>
      <c r="I764" s="5" t="s">
        <v>108</v>
      </c>
      <c r="J764" s="5" t="s">
        <v>134</v>
      </c>
      <c r="K764" s="5" t="s">
        <v>14125</v>
      </c>
      <c r="L764" s="5" t="s">
        <v>14126</v>
      </c>
      <c r="M764" s="5" t="s">
        <v>100</v>
      </c>
      <c r="N764" s="5" t="s">
        <v>55</v>
      </c>
      <c r="O764" s="5" t="b">
        <f t="shared" ca="1" si="0"/>
        <v>0</v>
      </c>
      <c r="P764" s="5" t="b">
        <f t="shared" ca="1" si="1"/>
        <v>1</v>
      </c>
      <c r="Q764" s="5"/>
      <c r="R764" s="5"/>
      <c r="S764" s="5"/>
      <c r="T764" s="5"/>
      <c r="U764" s="5"/>
      <c r="V764" s="5"/>
      <c r="W764" s="5"/>
      <c r="X764" s="5"/>
      <c r="Y764" s="5"/>
      <c r="Z764" s="5"/>
      <c r="AA764" s="5"/>
      <c r="AB764" s="5"/>
      <c r="AC764" s="5"/>
      <c r="AD764" s="5"/>
      <c r="AE764" s="5"/>
    </row>
    <row r="765" spans="1:31" ht="23.25" customHeight="1">
      <c r="A765" s="5" t="s">
        <v>15888</v>
      </c>
      <c r="B765" s="5" t="s">
        <v>13993</v>
      </c>
      <c r="C765" s="5" t="s">
        <v>170</v>
      </c>
      <c r="D765" s="5" t="s">
        <v>390</v>
      </c>
      <c r="E765" s="20" t="s">
        <v>45</v>
      </c>
      <c r="F765" s="7">
        <v>10</v>
      </c>
      <c r="G765" s="7">
        <v>20</v>
      </c>
      <c r="H765" s="5" t="s">
        <v>144</v>
      </c>
      <c r="I765" s="5" t="s">
        <v>66</v>
      </c>
      <c r="J765" s="5" t="s">
        <v>76</v>
      </c>
      <c r="K765" s="5" t="s">
        <v>13995</v>
      </c>
      <c r="L765" s="5" t="s">
        <v>15890</v>
      </c>
      <c r="M765" s="5" t="s">
        <v>53</v>
      </c>
      <c r="N765" s="5" t="s">
        <v>55</v>
      </c>
      <c r="O765" s="5" t="b">
        <f t="shared" ca="1" si="0"/>
        <v>0</v>
      </c>
      <c r="P765" s="5" t="b">
        <f t="shared" ca="1" si="1"/>
        <v>1</v>
      </c>
      <c r="Q765" s="5"/>
      <c r="R765" s="5"/>
      <c r="S765" s="5"/>
      <c r="T765" s="5"/>
      <c r="U765" s="5"/>
      <c r="V765" s="5"/>
      <c r="W765" s="5"/>
      <c r="X765" s="5"/>
      <c r="Y765" s="5"/>
      <c r="Z765" s="5"/>
      <c r="AA765" s="5"/>
      <c r="AB765" s="5"/>
      <c r="AC765" s="5"/>
      <c r="AD765" s="5"/>
      <c r="AE765" s="5"/>
    </row>
    <row r="766" spans="1:31" ht="23.25" customHeight="1">
      <c r="A766" s="5" t="s">
        <v>277</v>
      </c>
      <c r="B766" s="5" t="s">
        <v>13964</v>
      </c>
      <c r="C766" s="5" t="s">
        <v>170</v>
      </c>
      <c r="D766" s="5" t="s">
        <v>390</v>
      </c>
      <c r="E766" s="20" t="s">
        <v>45</v>
      </c>
      <c r="F766" s="7">
        <v>10</v>
      </c>
      <c r="G766" s="7">
        <v>15</v>
      </c>
      <c r="H766" s="5" t="s">
        <v>56</v>
      </c>
      <c r="I766" s="5" t="s">
        <v>31</v>
      </c>
      <c r="J766" s="5" t="s">
        <v>624</v>
      </c>
      <c r="K766" s="5" t="s">
        <v>13965</v>
      </c>
      <c r="L766" s="5" t="s">
        <v>13966</v>
      </c>
      <c r="M766" s="5" t="s">
        <v>37</v>
      </c>
      <c r="N766" s="5" t="s">
        <v>55</v>
      </c>
      <c r="O766" s="5" t="b">
        <f t="shared" ca="1" si="0"/>
        <v>0</v>
      </c>
      <c r="P766" s="5" t="b">
        <f t="shared" ca="1" si="1"/>
        <v>1</v>
      </c>
      <c r="Q766" s="5"/>
      <c r="R766" s="5"/>
      <c r="S766" s="5"/>
      <c r="T766" s="5"/>
      <c r="U766" s="5"/>
      <c r="V766" s="5"/>
      <c r="W766" s="5"/>
      <c r="X766" s="5"/>
      <c r="Y766" s="5"/>
      <c r="Z766" s="5"/>
      <c r="AA766" s="5"/>
      <c r="AB766" s="5"/>
      <c r="AC766" s="5"/>
      <c r="AD766" s="5"/>
      <c r="AE766" s="5"/>
    </row>
    <row r="767" spans="1:31" ht="23.25" customHeight="1">
      <c r="A767" s="5" t="s">
        <v>16670</v>
      </c>
      <c r="B767" s="5" t="s">
        <v>6550</v>
      </c>
      <c r="C767" s="5" t="s">
        <v>27</v>
      </c>
      <c r="D767" s="5" t="s">
        <v>47</v>
      </c>
      <c r="E767" s="20" t="s">
        <v>45</v>
      </c>
      <c r="F767" s="7">
        <v>10</v>
      </c>
      <c r="G767" s="7">
        <v>20</v>
      </c>
      <c r="H767" s="5" t="s">
        <v>144</v>
      </c>
      <c r="I767" s="5" t="s">
        <v>108</v>
      </c>
      <c r="J767" s="5" t="s">
        <v>126</v>
      </c>
      <c r="K767" s="5" t="s">
        <v>21644</v>
      </c>
      <c r="L767" s="5" t="s">
        <v>21771</v>
      </c>
      <c r="M767" s="5" t="s">
        <v>37</v>
      </c>
      <c r="N767" s="5" t="s">
        <v>55</v>
      </c>
      <c r="O767" s="5" t="b">
        <f t="shared" ca="1" si="0"/>
        <v>0</v>
      </c>
      <c r="P767" s="5" t="b">
        <f t="shared" ca="1" si="1"/>
        <v>1</v>
      </c>
      <c r="Q767" s="5"/>
      <c r="R767" s="5"/>
      <c r="S767" s="5"/>
      <c r="T767" s="5"/>
      <c r="U767" s="5"/>
      <c r="V767" s="5"/>
      <c r="W767" s="5"/>
      <c r="X767" s="5"/>
      <c r="Y767" s="5"/>
      <c r="Z767" s="5"/>
      <c r="AA767" s="5"/>
      <c r="AB767" s="5"/>
      <c r="AC767" s="5"/>
      <c r="AD767" s="5"/>
      <c r="AE767" s="5"/>
    </row>
    <row r="768" spans="1:31" ht="23.25" customHeight="1">
      <c r="A768" s="5" t="s">
        <v>248</v>
      </c>
      <c r="B768" s="5" t="s">
        <v>11707</v>
      </c>
      <c r="C768" s="5" t="s">
        <v>27</v>
      </c>
      <c r="D768" s="5" t="s">
        <v>47</v>
      </c>
      <c r="E768" s="20" t="s">
        <v>45</v>
      </c>
      <c r="F768" s="7">
        <v>10</v>
      </c>
      <c r="G768" s="7">
        <v>16</v>
      </c>
      <c r="H768" s="5" t="s">
        <v>2314</v>
      </c>
      <c r="I768" s="5" t="s">
        <v>108</v>
      </c>
      <c r="J768" s="5" t="s">
        <v>2303</v>
      </c>
      <c r="K768" s="5" t="s">
        <v>11710</v>
      </c>
      <c r="L768" s="5" t="s">
        <v>11711</v>
      </c>
      <c r="M768" s="5" t="s">
        <v>167</v>
      </c>
      <c r="N768" s="5" t="s">
        <v>55</v>
      </c>
      <c r="O768" s="5" t="b">
        <f t="shared" ca="1" si="0"/>
        <v>0</v>
      </c>
      <c r="P768" s="5" t="b">
        <f t="shared" ca="1" si="1"/>
        <v>1</v>
      </c>
      <c r="Q768" s="5"/>
      <c r="R768" s="5"/>
      <c r="S768" s="5"/>
      <c r="T768" s="5"/>
      <c r="U768" s="5"/>
      <c r="V768" s="5"/>
      <c r="W768" s="5"/>
      <c r="X768" s="5"/>
      <c r="Y768" s="5"/>
      <c r="Z768" s="5"/>
      <c r="AA768" s="5"/>
      <c r="AB768" s="5"/>
      <c r="AC768" s="5"/>
      <c r="AD768" s="5"/>
      <c r="AE768" s="5"/>
    </row>
    <row r="769" spans="1:31" ht="23.25" customHeight="1">
      <c r="A769" s="5" t="s">
        <v>2807</v>
      </c>
      <c r="B769" s="5" t="s">
        <v>2809</v>
      </c>
      <c r="C769" s="5" t="s">
        <v>170</v>
      </c>
      <c r="D769" s="5" t="s">
        <v>390</v>
      </c>
      <c r="E769" s="20" t="s">
        <v>45</v>
      </c>
      <c r="F769" s="7">
        <v>10</v>
      </c>
      <c r="G769" s="7">
        <v>20</v>
      </c>
      <c r="H769" s="5" t="s">
        <v>144</v>
      </c>
      <c r="I769" s="5" t="s">
        <v>108</v>
      </c>
      <c r="J769" s="5" t="s">
        <v>48</v>
      </c>
      <c r="K769" s="5" t="s">
        <v>2811</v>
      </c>
      <c r="L769" s="5" t="s">
        <v>2812</v>
      </c>
      <c r="M769" s="5" t="s">
        <v>53</v>
      </c>
      <c r="N769" s="5" t="s">
        <v>55</v>
      </c>
      <c r="O769" s="5" t="b">
        <f t="shared" ca="1" si="0"/>
        <v>0</v>
      </c>
      <c r="P769" s="5" t="b">
        <f t="shared" ca="1" si="1"/>
        <v>1</v>
      </c>
      <c r="Q769" s="5"/>
      <c r="R769" s="5"/>
      <c r="S769" s="5"/>
      <c r="T769" s="5"/>
      <c r="U769" s="5"/>
      <c r="V769" s="5"/>
      <c r="W769" s="5"/>
      <c r="X769" s="5"/>
      <c r="Y769" s="5"/>
      <c r="Z769" s="5"/>
      <c r="AA769" s="5"/>
      <c r="AB769" s="5"/>
      <c r="AC769" s="5"/>
      <c r="AD769" s="5"/>
      <c r="AE769" s="5"/>
    </row>
    <row r="770" spans="1:31" ht="23.25" customHeight="1">
      <c r="A770" s="5" t="s">
        <v>21793</v>
      </c>
      <c r="B770" s="5" t="s">
        <v>21794</v>
      </c>
      <c r="C770" s="5" t="s">
        <v>41</v>
      </c>
      <c r="D770" s="5" t="s">
        <v>94</v>
      </c>
      <c r="E770" s="20" t="s">
        <v>29</v>
      </c>
      <c r="F770" s="7">
        <v>10</v>
      </c>
      <c r="G770" s="7">
        <v>20</v>
      </c>
      <c r="H770" s="5" t="s">
        <v>144</v>
      </c>
      <c r="I770" s="5" t="s">
        <v>108</v>
      </c>
      <c r="J770" s="5" t="s">
        <v>76</v>
      </c>
      <c r="K770" s="5" t="s">
        <v>21795</v>
      </c>
      <c r="L770" s="5" t="s">
        <v>21796</v>
      </c>
      <c r="M770" s="5" t="s">
        <v>53</v>
      </c>
      <c r="N770" s="5" t="s">
        <v>55</v>
      </c>
      <c r="O770" s="5" t="b">
        <f t="shared" ca="1" si="0"/>
        <v>0</v>
      </c>
      <c r="P770" s="5" t="b">
        <f t="shared" ca="1" si="1"/>
        <v>1</v>
      </c>
      <c r="Q770" s="5"/>
      <c r="R770" s="5"/>
      <c r="S770" s="5"/>
      <c r="T770" s="5"/>
      <c r="U770" s="5"/>
      <c r="V770" s="5"/>
      <c r="W770" s="5"/>
      <c r="X770" s="5"/>
      <c r="Y770" s="5"/>
      <c r="Z770" s="5"/>
      <c r="AA770" s="5"/>
      <c r="AB770" s="5"/>
      <c r="AC770" s="5"/>
      <c r="AD770" s="5"/>
      <c r="AE770" s="5"/>
    </row>
    <row r="771" spans="1:31" ht="23.25" customHeight="1">
      <c r="A771" s="5" t="s">
        <v>21799</v>
      </c>
      <c r="B771" s="5" t="s">
        <v>21800</v>
      </c>
      <c r="C771" s="5" t="s">
        <v>170</v>
      </c>
      <c r="D771" s="5" t="s">
        <v>342</v>
      </c>
      <c r="E771" s="20" t="s">
        <v>45</v>
      </c>
      <c r="F771" s="7">
        <v>10</v>
      </c>
      <c r="G771" s="7">
        <v>20</v>
      </c>
      <c r="H771" s="5" t="s">
        <v>144</v>
      </c>
      <c r="I771" s="7" t="s">
        <v>24</v>
      </c>
      <c r="J771" s="5" t="s">
        <v>8304</v>
      </c>
      <c r="K771" s="5" t="s">
        <v>21803</v>
      </c>
      <c r="L771" s="5" t="s">
        <v>21804</v>
      </c>
      <c r="M771" s="5" t="s">
        <v>167</v>
      </c>
      <c r="N771" s="5" t="s">
        <v>55</v>
      </c>
      <c r="O771" s="5" t="b">
        <f t="shared" ca="1" si="0"/>
        <v>0</v>
      </c>
      <c r="P771" s="5" t="b">
        <f t="shared" ca="1" si="1"/>
        <v>1</v>
      </c>
      <c r="Q771" s="5"/>
      <c r="R771" s="5"/>
      <c r="S771" s="5"/>
      <c r="T771" s="5"/>
      <c r="U771" s="5"/>
      <c r="V771" s="5"/>
      <c r="W771" s="5"/>
      <c r="X771" s="5"/>
      <c r="Y771" s="5"/>
      <c r="Z771" s="5"/>
      <c r="AA771" s="5"/>
      <c r="AB771" s="5"/>
      <c r="AC771" s="5"/>
      <c r="AD771" s="5"/>
      <c r="AE771" s="5"/>
    </row>
    <row r="772" spans="1:31" ht="23.25" customHeight="1">
      <c r="A772" s="5" t="s">
        <v>21808</v>
      </c>
      <c r="B772" s="5" t="s">
        <v>21809</v>
      </c>
      <c r="C772" s="5" t="s">
        <v>27</v>
      </c>
      <c r="D772" s="5" t="s">
        <v>85</v>
      </c>
      <c r="E772" s="20" t="s">
        <v>45</v>
      </c>
      <c r="F772" s="7">
        <v>10</v>
      </c>
      <c r="G772" s="7">
        <v>50</v>
      </c>
      <c r="H772" s="5" t="s">
        <v>14821</v>
      </c>
      <c r="I772" s="5" t="s">
        <v>66</v>
      </c>
      <c r="J772" s="5" t="s">
        <v>68</v>
      </c>
      <c r="K772" s="5" t="s">
        <v>21810</v>
      </c>
      <c r="L772" s="5" t="s">
        <v>21811</v>
      </c>
      <c r="M772" s="5" t="s">
        <v>100</v>
      </c>
      <c r="N772" s="5" t="s">
        <v>55</v>
      </c>
      <c r="O772" s="5" t="b">
        <f t="shared" ca="1" si="0"/>
        <v>0</v>
      </c>
      <c r="P772" s="5" t="b">
        <f t="shared" ca="1" si="1"/>
        <v>1</v>
      </c>
      <c r="Q772" s="5"/>
      <c r="R772" s="5"/>
      <c r="S772" s="5"/>
      <c r="T772" s="5"/>
      <c r="U772" s="5"/>
      <c r="V772" s="5"/>
      <c r="W772" s="5"/>
      <c r="X772" s="5"/>
      <c r="Y772" s="5"/>
      <c r="Z772" s="5"/>
      <c r="AA772" s="5"/>
      <c r="AB772" s="5"/>
      <c r="AC772" s="5"/>
      <c r="AD772" s="5"/>
      <c r="AE772" s="5"/>
    </row>
    <row r="773" spans="1:31" ht="23.25" customHeight="1">
      <c r="A773" s="5" t="s">
        <v>19717</v>
      </c>
      <c r="B773" s="5" t="s">
        <v>19718</v>
      </c>
      <c r="C773" s="5" t="s">
        <v>41</v>
      </c>
      <c r="D773" s="5" t="s">
        <v>47</v>
      </c>
      <c r="E773" s="20" t="s">
        <v>29</v>
      </c>
      <c r="F773" s="7">
        <v>10</v>
      </c>
      <c r="G773" s="7">
        <v>15</v>
      </c>
      <c r="H773" s="5" t="s">
        <v>56</v>
      </c>
      <c r="I773" s="5" t="s">
        <v>108</v>
      </c>
      <c r="J773" s="5" t="s">
        <v>1053</v>
      </c>
      <c r="K773" s="5" t="s">
        <v>19719</v>
      </c>
      <c r="L773" s="5" t="s">
        <v>19720</v>
      </c>
      <c r="M773" s="5" t="s">
        <v>53</v>
      </c>
      <c r="N773" s="5" t="s">
        <v>55</v>
      </c>
      <c r="O773" s="5" t="b">
        <f t="shared" ca="1" si="0"/>
        <v>0</v>
      </c>
      <c r="P773" s="5" t="b">
        <f t="shared" ca="1" si="1"/>
        <v>1</v>
      </c>
      <c r="Q773" s="5"/>
      <c r="R773" s="5"/>
      <c r="S773" s="5"/>
      <c r="T773" s="5"/>
      <c r="U773" s="5"/>
      <c r="V773" s="5"/>
      <c r="W773" s="5"/>
      <c r="X773" s="5"/>
      <c r="Y773" s="5"/>
      <c r="Z773" s="5"/>
      <c r="AA773" s="5"/>
      <c r="AB773" s="5"/>
      <c r="AC773" s="5"/>
      <c r="AD773" s="5"/>
      <c r="AE773" s="5"/>
    </row>
    <row r="774" spans="1:31" ht="23.25" customHeight="1">
      <c r="A774" s="5" t="s">
        <v>21816</v>
      </c>
      <c r="B774" s="5" t="s">
        <v>2793</v>
      </c>
      <c r="C774" s="5" t="s">
        <v>41</v>
      </c>
      <c r="D774" s="5" t="s">
        <v>47</v>
      </c>
      <c r="E774" s="20" t="s">
        <v>45</v>
      </c>
      <c r="F774" s="7">
        <v>10</v>
      </c>
      <c r="G774" s="7">
        <v>15</v>
      </c>
      <c r="H774" s="5" t="s">
        <v>56</v>
      </c>
      <c r="I774" s="5" t="s">
        <v>108</v>
      </c>
      <c r="J774" s="5" t="s">
        <v>2797</v>
      </c>
      <c r="K774" s="5" t="s">
        <v>2798</v>
      </c>
      <c r="L774" s="5" t="s">
        <v>21819</v>
      </c>
      <c r="M774" s="5" t="s">
        <v>42</v>
      </c>
      <c r="N774" s="5" t="s">
        <v>44</v>
      </c>
      <c r="O774" s="5" t="b">
        <f t="shared" ca="1" si="0"/>
        <v>0</v>
      </c>
      <c r="P774" s="5" t="b">
        <f t="shared" ca="1" si="1"/>
        <v>1</v>
      </c>
      <c r="Q774" s="5"/>
      <c r="R774" s="5"/>
      <c r="S774" s="5"/>
      <c r="T774" s="5"/>
      <c r="U774" s="5"/>
      <c r="V774" s="5"/>
      <c r="W774" s="5"/>
      <c r="X774" s="5"/>
      <c r="Y774" s="5"/>
      <c r="Z774" s="5"/>
      <c r="AA774" s="5"/>
      <c r="AB774" s="5"/>
      <c r="AC774" s="5"/>
      <c r="AD774" s="5"/>
      <c r="AE774" s="5"/>
    </row>
    <row r="775" spans="1:31" ht="23.25" customHeight="1">
      <c r="A775" s="5" t="s">
        <v>21825</v>
      </c>
      <c r="B775" s="5" t="s">
        <v>21826</v>
      </c>
      <c r="C775" s="5" t="s">
        <v>41</v>
      </c>
      <c r="D775" s="5" t="s">
        <v>94</v>
      </c>
      <c r="E775" s="20" t="s">
        <v>29</v>
      </c>
      <c r="F775" s="7">
        <v>10</v>
      </c>
      <c r="G775" s="7">
        <v>20</v>
      </c>
      <c r="H775" s="5" t="s">
        <v>144</v>
      </c>
      <c r="I775" s="5" t="s">
        <v>108</v>
      </c>
      <c r="J775" s="5" t="s">
        <v>110</v>
      </c>
      <c r="K775" s="5" t="s">
        <v>18352</v>
      </c>
      <c r="L775" s="5" t="s">
        <v>21827</v>
      </c>
      <c r="M775" s="5" t="s">
        <v>53</v>
      </c>
      <c r="N775" s="5" t="s">
        <v>55</v>
      </c>
      <c r="O775" s="5" t="b">
        <f t="shared" ca="1" si="0"/>
        <v>0</v>
      </c>
      <c r="P775" s="5" t="b">
        <f t="shared" ca="1" si="1"/>
        <v>1</v>
      </c>
      <c r="Q775" s="5"/>
      <c r="R775" s="5"/>
      <c r="S775" s="5"/>
      <c r="T775" s="5"/>
      <c r="U775" s="5"/>
      <c r="V775" s="5"/>
      <c r="W775" s="5"/>
      <c r="X775" s="5"/>
      <c r="Y775" s="5"/>
      <c r="Z775" s="5"/>
      <c r="AA775" s="5"/>
      <c r="AB775" s="5"/>
      <c r="AC775" s="5"/>
      <c r="AD775" s="5"/>
      <c r="AE775" s="5"/>
    </row>
    <row r="776" spans="1:31" ht="23.25" customHeight="1">
      <c r="A776" s="5" t="s">
        <v>2886</v>
      </c>
      <c r="B776" s="5" t="s">
        <v>19712</v>
      </c>
      <c r="C776" s="5" t="s">
        <v>170</v>
      </c>
      <c r="D776" s="5" t="s">
        <v>171</v>
      </c>
      <c r="E776" s="20" t="s">
        <v>45</v>
      </c>
      <c r="F776" s="7">
        <v>10</v>
      </c>
      <c r="G776" s="7">
        <v>20</v>
      </c>
      <c r="H776" s="5" t="s">
        <v>144</v>
      </c>
      <c r="I776" s="5" t="s">
        <v>108</v>
      </c>
      <c r="J776" s="5" t="s">
        <v>57</v>
      </c>
      <c r="K776" s="5" t="s">
        <v>19713</v>
      </c>
      <c r="L776" s="5" t="s">
        <v>19714</v>
      </c>
      <c r="M776" s="5" t="s">
        <v>53</v>
      </c>
      <c r="N776" s="5" t="s">
        <v>55</v>
      </c>
      <c r="O776" s="5" t="b">
        <f t="shared" ca="1" si="0"/>
        <v>0</v>
      </c>
      <c r="P776" s="5" t="b">
        <f t="shared" ca="1" si="1"/>
        <v>1</v>
      </c>
      <c r="Q776" s="5"/>
      <c r="R776" s="5"/>
      <c r="S776" s="5"/>
      <c r="T776" s="5"/>
      <c r="U776" s="5"/>
      <c r="V776" s="5"/>
      <c r="W776" s="5"/>
      <c r="X776" s="5"/>
      <c r="Y776" s="5"/>
      <c r="Z776" s="5"/>
      <c r="AA776" s="5"/>
      <c r="AB776" s="5"/>
      <c r="AC776" s="5"/>
      <c r="AD776" s="5"/>
      <c r="AE776" s="5"/>
    </row>
    <row r="777" spans="1:31" ht="23.25" customHeight="1">
      <c r="A777" s="5" t="s">
        <v>130</v>
      </c>
      <c r="B777" s="5" t="s">
        <v>2728</v>
      </c>
      <c r="C777" s="5" t="s">
        <v>170</v>
      </c>
      <c r="D777" s="5" t="s">
        <v>390</v>
      </c>
      <c r="E777" s="20" t="s">
        <v>29</v>
      </c>
      <c r="F777" s="7">
        <v>10</v>
      </c>
      <c r="G777" s="7">
        <v>20</v>
      </c>
      <c r="H777" s="5" t="s">
        <v>144</v>
      </c>
      <c r="I777" s="5" t="s">
        <v>108</v>
      </c>
      <c r="J777" s="5" t="s">
        <v>48</v>
      </c>
      <c r="K777" s="5" t="s">
        <v>2730</v>
      </c>
      <c r="L777" s="5" t="s">
        <v>2731</v>
      </c>
      <c r="M777" s="5" t="s">
        <v>53</v>
      </c>
      <c r="N777" s="5" t="s">
        <v>405</v>
      </c>
      <c r="O777" s="5" t="b">
        <f t="shared" ca="1" si="0"/>
        <v>0</v>
      </c>
      <c r="P777" s="5" t="b">
        <f t="shared" ca="1" si="1"/>
        <v>1</v>
      </c>
      <c r="Q777" s="5"/>
      <c r="R777" s="5"/>
      <c r="S777" s="5"/>
      <c r="T777" s="5"/>
      <c r="U777" s="5"/>
      <c r="V777" s="5"/>
      <c r="W777" s="5"/>
      <c r="X777" s="5"/>
      <c r="Y777" s="5"/>
      <c r="Z777" s="5"/>
      <c r="AA777" s="5"/>
      <c r="AB777" s="5"/>
      <c r="AC777" s="5"/>
      <c r="AD777" s="5"/>
      <c r="AE777" s="5"/>
    </row>
    <row r="778" spans="1:31" ht="23.25" customHeight="1">
      <c r="A778" s="5" t="s">
        <v>7485</v>
      </c>
      <c r="B778" s="5" t="s">
        <v>10998</v>
      </c>
      <c r="C778" s="5" t="s">
        <v>41</v>
      </c>
      <c r="D778" s="5" t="s">
        <v>94</v>
      </c>
      <c r="E778" s="20" t="s">
        <v>29</v>
      </c>
      <c r="F778" s="7">
        <v>10</v>
      </c>
      <c r="G778" s="7">
        <v>15</v>
      </c>
      <c r="H778" s="5" t="s">
        <v>56</v>
      </c>
      <c r="I778" s="5" t="s">
        <v>66</v>
      </c>
      <c r="J778" s="5" t="s">
        <v>2654</v>
      </c>
      <c r="K778" s="9" t="s">
        <v>47</v>
      </c>
      <c r="L778" s="5" t="s">
        <v>21844</v>
      </c>
      <c r="M778" s="5" t="s">
        <v>53</v>
      </c>
      <c r="N778" s="5" t="s">
        <v>55</v>
      </c>
      <c r="O778" s="5" t="b">
        <f t="shared" ca="1" si="0"/>
        <v>0</v>
      </c>
      <c r="P778" s="5" t="b">
        <f t="shared" ca="1" si="1"/>
        <v>1</v>
      </c>
      <c r="Q778" s="5"/>
      <c r="R778" s="5"/>
      <c r="S778" s="5"/>
      <c r="T778" s="5"/>
      <c r="U778" s="5"/>
      <c r="V778" s="5"/>
      <c r="W778" s="5"/>
      <c r="X778" s="5"/>
      <c r="Y778" s="5"/>
      <c r="Z778" s="5"/>
      <c r="AA778" s="5"/>
      <c r="AB778" s="5"/>
      <c r="AC778" s="5"/>
      <c r="AD778" s="5"/>
      <c r="AE778" s="5"/>
    </row>
    <row r="779" spans="1:31" ht="23.25" customHeight="1">
      <c r="A779" s="5" t="s">
        <v>2440</v>
      </c>
      <c r="B779" s="5" t="s">
        <v>11741</v>
      </c>
      <c r="C779" s="5" t="s">
        <v>41</v>
      </c>
      <c r="D779" s="5" t="s">
        <v>47</v>
      </c>
      <c r="E779" s="20" t="s">
        <v>45</v>
      </c>
      <c r="F779" s="7">
        <v>10</v>
      </c>
      <c r="G779" s="7">
        <v>12</v>
      </c>
      <c r="H779" s="5" t="s">
        <v>360</v>
      </c>
      <c r="I779" s="5" t="s">
        <v>31</v>
      </c>
      <c r="J779" s="5" t="s">
        <v>4617</v>
      </c>
      <c r="K779" s="5" t="s">
        <v>11742</v>
      </c>
      <c r="L779" s="5" t="s">
        <v>11743</v>
      </c>
      <c r="M779" s="5" t="s">
        <v>42</v>
      </c>
      <c r="N779" s="5" t="s">
        <v>237</v>
      </c>
      <c r="O779" s="5" t="b">
        <f t="shared" ca="1" si="0"/>
        <v>0</v>
      </c>
      <c r="P779" s="5" t="b">
        <f t="shared" ca="1" si="1"/>
        <v>1</v>
      </c>
      <c r="Q779" s="5"/>
      <c r="R779" s="5"/>
      <c r="S779" s="5"/>
      <c r="T779" s="5"/>
      <c r="U779" s="5"/>
      <c r="V779" s="5"/>
      <c r="W779" s="5"/>
      <c r="X779" s="5"/>
      <c r="Y779" s="5"/>
      <c r="Z779" s="5"/>
      <c r="AA779" s="5"/>
      <c r="AB779" s="5"/>
      <c r="AC779" s="5"/>
      <c r="AD779" s="5"/>
      <c r="AE779" s="5"/>
    </row>
    <row r="780" spans="1:31" ht="23.25" customHeight="1">
      <c r="A780" s="5" t="s">
        <v>9131</v>
      </c>
      <c r="B780" s="5" t="s">
        <v>777</v>
      </c>
      <c r="C780" s="5" t="s">
        <v>27</v>
      </c>
      <c r="D780" s="5" t="s">
        <v>85</v>
      </c>
      <c r="E780" s="20" t="s">
        <v>29</v>
      </c>
      <c r="F780" s="7">
        <v>10</v>
      </c>
      <c r="G780" s="7">
        <v>15</v>
      </c>
      <c r="H780" s="5" t="s">
        <v>56</v>
      </c>
      <c r="I780" s="5" t="s">
        <v>108</v>
      </c>
      <c r="J780" s="5" t="s">
        <v>48</v>
      </c>
      <c r="K780" s="5" t="s">
        <v>754</v>
      </c>
      <c r="L780" s="5" t="s">
        <v>21857</v>
      </c>
      <c r="M780" s="5" t="s">
        <v>53</v>
      </c>
      <c r="N780" s="5" t="s">
        <v>55</v>
      </c>
      <c r="O780" s="5" t="b">
        <f t="shared" ca="1" si="0"/>
        <v>0</v>
      </c>
      <c r="P780" s="5" t="b">
        <f t="shared" ca="1" si="1"/>
        <v>1</v>
      </c>
      <c r="Q780" s="5"/>
      <c r="R780" s="5"/>
      <c r="S780" s="5"/>
      <c r="T780" s="5"/>
      <c r="U780" s="5"/>
      <c r="V780" s="5"/>
      <c r="W780" s="5"/>
      <c r="X780" s="5"/>
      <c r="Y780" s="5"/>
      <c r="Z780" s="5"/>
      <c r="AA780" s="5"/>
      <c r="AB780" s="5"/>
      <c r="AC780" s="5"/>
      <c r="AD780" s="5"/>
      <c r="AE780" s="5"/>
    </row>
    <row r="781" spans="1:31" ht="23.25" customHeight="1">
      <c r="A781" s="14" t="s">
        <v>21865</v>
      </c>
      <c r="B781" s="14" t="s">
        <v>9496</v>
      </c>
      <c r="C781" s="14" t="s">
        <v>20</v>
      </c>
      <c r="D781" s="14" t="s">
        <v>2283</v>
      </c>
      <c r="E781" s="21" t="s">
        <v>45</v>
      </c>
      <c r="F781" s="15">
        <v>10</v>
      </c>
      <c r="G781" s="15">
        <v>15</v>
      </c>
      <c r="H781" s="14" t="s">
        <v>56</v>
      </c>
      <c r="I781" s="14" t="s">
        <v>108</v>
      </c>
      <c r="J781" s="14" t="s">
        <v>430</v>
      </c>
      <c r="K781" s="14" t="s">
        <v>21868</v>
      </c>
      <c r="L781" s="22" t="s">
        <v>47</v>
      </c>
      <c r="M781" s="14" t="s">
        <v>167</v>
      </c>
      <c r="N781" s="14" t="s">
        <v>55</v>
      </c>
      <c r="O781" s="14" t="b">
        <f t="shared" ca="1" si="0"/>
        <v>0</v>
      </c>
      <c r="P781" s="14" t="b">
        <f t="shared" ca="1" si="1"/>
        <v>1</v>
      </c>
      <c r="Q781" s="5"/>
      <c r="R781" s="5"/>
      <c r="S781" s="5"/>
      <c r="T781" s="5"/>
      <c r="U781" s="5"/>
      <c r="V781" s="5"/>
      <c r="W781" s="5"/>
      <c r="X781" s="5"/>
      <c r="Y781" s="5"/>
      <c r="Z781" s="5"/>
      <c r="AA781" s="5"/>
      <c r="AB781" s="5"/>
      <c r="AC781" s="5"/>
      <c r="AD781" s="5"/>
      <c r="AE781" s="5"/>
    </row>
    <row r="782" spans="1:31" ht="23.25" customHeight="1">
      <c r="A782" s="5" t="s">
        <v>1457</v>
      </c>
      <c r="B782" s="5" t="s">
        <v>12023</v>
      </c>
      <c r="C782" s="5" t="s">
        <v>20</v>
      </c>
      <c r="D782" s="5" t="s">
        <v>47</v>
      </c>
      <c r="E782" s="20" t="s">
        <v>45</v>
      </c>
      <c r="F782" s="7">
        <v>10</v>
      </c>
      <c r="G782" s="7">
        <v>20</v>
      </c>
      <c r="H782" s="5" t="s">
        <v>144</v>
      </c>
      <c r="I782" s="5" t="s">
        <v>31</v>
      </c>
      <c r="J782" s="5" t="s">
        <v>48</v>
      </c>
      <c r="K782" s="5" t="s">
        <v>12024</v>
      </c>
      <c r="L782" s="5" t="s">
        <v>12025</v>
      </c>
      <c r="M782" s="5" t="s">
        <v>37</v>
      </c>
      <c r="N782" s="5" t="s">
        <v>55</v>
      </c>
      <c r="O782" s="5" t="b">
        <f t="shared" ca="1" si="0"/>
        <v>0</v>
      </c>
      <c r="P782" s="5" t="b">
        <f t="shared" ca="1" si="1"/>
        <v>1</v>
      </c>
      <c r="Q782" s="5"/>
      <c r="R782" s="5"/>
      <c r="S782" s="5"/>
      <c r="T782" s="5"/>
      <c r="U782" s="5"/>
      <c r="V782" s="5"/>
      <c r="W782" s="5"/>
      <c r="X782" s="5"/>
      <c r="Y782" s="5"/>
      <c r="Z782" s="5"/>
      <c r="AA782" s="5"/>
      <c r="AB782" s="5"/>
      <c r="AC782" s="5"/>
      <c r="AD782" s="5"/>
      <c r="AE782" s="5"/>
    </row>
    <row r="783" spans="1:31" ht="23.25" customHeight="1">
      <c r="A783" s="5" t="s">
        <v>21876</v>
      </c>
      <c r="B783" s="5" t="s">
        <v>21877</v>
      </c>
      <c r="C783" s="5" t="s">
        <v>27</v>
      </c>
      <c r="D783" s="5" t="s">
        <v>85</v>
      </c>
      <c r="E783" s="20" t="s">
        <v>45</v>
      </c>
      <c r="F783" s="7">
        <v>10</v>
      </c>
      <c r="G783" s="7">
        <v>15</v>
      </c>
      <c r="H783" s="5" t="s">
        <v>56</v>
      </c>
      <c r="I783" s="5" t="s">
        <v>108</v>
      </c>
      <c r="J783" s="5" t="s">
        <v>412</v>
      </c>
      <c r="K783" s="9" t="s">
        <v>47</v>
      </c>
      <c r="L783" s="5" t="s">
        <v>21879</v>
      </c>
      <c r="M783" s="5" t="s">
        <v>53</v>
      </c>
      <c r="N783" s="5" t="s">
        <v>55</v>
      </c>
      <c r="O783" s="5" t="b">
        <f t="shared" ca="1" si="0"/>
        <v>0</v>
      </c>
      <c r="P783" s="5" t="b">
        <f t="shared" ca="1" si="1"/>
        <v>1</v>
      </c>
      <c r="Q783" s="5"/>
      <c r="R783" s="5"/>
      <c r="S783" s="5"/>
      <c r="T783" s="5"/>
      <c r="U783" s="5"/>
      <c r="V783" s="5"/>
      <c r="W783" s="5"/>
      <c r="X783" s="5"/>
      <c r="Y783" s="5"/>
      <c r="Z783" s="5"/>
      <c r="AA783" s="5"/>
      <c r="AB783" s="5"/>
      <c r="AC783" s="5"/>
      <c r="AD783" s="5"/>
      <c r="AE783" s="5"/>
    </row>
    <row r="784" spans="1:31" ht="23.25" customHeight="1">
      <c r="A784" s="5" t="s">
        <v>3303</v>
      </c>
      <c r="B784" s="5" t="s">
        <v>9325</v>
      </c>
      <c r="C784" s="5" t="s">
        <v>170</v>
      </c>
      <c r="D784" s="5" t="s">
        <v>390</v>
      </c>
      <c r="E784" s="20" t="s">
        <v>29</v>
      </c>
      <c r="F784" s="7">
        <v>10</v>
      </c>
      <c r="G784" s="7">
        <v>15</v>
      </c>
      <c r="H784" s="5" t="s">
        <v>56</v>
      </c>
      <c r="I784" s="5" t="s">
        <v>108</v>
      </c>
      <c r="J784" s="5" t="s">
        <v>1283</v>
      </c>
      <c r="K784" s="5" t="s">
        <v>21885</v>
      </c>
      <c r="L784" s="5" t="s">
        <v>21886</v>
      </c>
      <c r="M784" s="5" t="s">
        <v>167</v>
      </c>
      <c r="N784" s="5" t="s">
        <v>55</v>
      </c>
      <c r="O784" s="5" t="b">
        <f t="shared" ca="1" si="0"/>
        <v>0</v>
      </c>
      <c r="P784" s="5" t="b">
        <f t="shared" ca="1" si="1"/>
        <v>1</v>
      </c>
      <c r="Q784" s="5"/>
      <c r="R784" s="5"/>
      <c r="S784" s="5"/>
      <c r="T784" s="5"/>
      <c r="U784" s="5"/>
      <c r="V784" s="5"/>
      <c r="W784" s="5"/>
      <c r="X784" s="5"/>
      <c r="Y784" s="5"/>
      <c r="Z784" s="5"/>
      <c r="AA784" s="5"/>
      <c r="AB784" s="5"/>
      <c r="AC784" s="5"/>
      <c r="AD784" s="5"/>
      <c r="AE784" s="5"/>
    </row>
    <row r="785" spans="1:31" ht="23.25" customHeight="1">
      <c r="A785" s="5" t="s">
        <v>12088</v>
      </c>
      <c r="B785" s="5" t="s">
        <v>12089</v>
      </c>
      <c r="C785" s="5" t="s">
        <v>27</v>
      </c>
      <c r="D785" s="5" t="s">
        <v>575</v>
      </c>
      <c r="E785" s="20" t="s">
        <v>45</v>
      </c>
      <c r="F785" s="7">
        <v>10</v>
      </c>
      <c r="G785" s="7">
        <v>15</v>
      </c>
      <c r="H785" s="5" t="s">
        <v>56</v>
      </c>
      <c r="I785" s="5" t="s">
        <v>31</v>
      </c>
      <c r="J785" s="5" t="s">
        <v>76</v>
      </c>
      <c r="K785" s="5" t="s">
        <v>12090</v>
      </c>
      <c r="L785" s="5" t="s">
        <v>12091</v>
      </c>
      <c r="M785" s="5" t="s">
        <v>53</v>
      </c>
      <c r="N785" s="5" t="s">
        <v>55</v>
      </c>
      <c r="O785" s="5" t="b">
        <f t="shared" ca="1" si="0"/>
        <v>0</v>
      </c>
      <c r="P785" s="5" t="b">
        <f t="shared" ca="1" si="1"/>
        <v>1</v>
      </c>
      <c r="Q785" s="5"/>
      <c r="R785" s="5"/>
      <c r="S785" s="5"/>
      <c r="T785" s="5"/>
      <c r="U785" s="5"/>
      <c r="V785" s="5"/>
      <c r="W785" s="5"/>
      <c r="X785" s="5"/>
      <c r="Y785" s="5"/>
      <c r="Z785" s="5"/>
      <c r="AA785" s="5"/>
      <c r="AB785" s="5"/>
      <c r="AC785" s="5"/>
      <c r="AD785" s="5"/>
      <c r="AE785" s="5"/>
    </row>
    <row r="786" spans="1:31" ht="23.25" customHeight="1">
      <c r="A786" s="14" t="s">
        <v>7521</v>
      </c>
      <c r="B786" s="14" t="s">
        <v>21896</v>
      </c>
      <c r="C786" s="14" t="s">
        <v>20</v>
      </c>
      <c r="D786" s="14" t="s">
        <v>47</v>
      </c>
      <c r="E786" s="21" t="s">
        <v>29</v>
      </c>
      <c r="F786" s="15">
        <v>10</v>
      </c>
      <c r="G786" s="15">
        <v>15</v>
      </c>
      <c r="H786" s="14" t="s">
        <v>56</v>
      </c>
      <c r="I786" s="14" t="s">
        <v>108</v>
      </c>
      <c r="J786" s="14" t="s">
        <v>252</v>
      </c>
      <c r="K786" s="14" t="s">
        <v>21897</v>
      </c>
      <c r="L786" s="22" t="s">
        <v>47</v>
      </c>
      <c r="M786" s="14" t="s">
        <v>37</v>
      </c>
      <c r="N786" s="14" t="s">
        <v>55</v>
      </c>
      <c r="O786" s="14" t="b">
        <f t="shared" ca="1" si="0"/>
        <v>0</v>
      </c>
      <c r="P786" s="14" t="b">
        <f t="shared" ca="1" si="1"/>
        <v>1</v>
      </c>
      <c r="Q786" s="5"/>
      <c r="R786" s="5"/>
      <c r="S786" s="5"/>
      <c r="T786" s="5"/>
      <c r="U786" s="5"/>
      <c r="V786" s="5"/>
      <c r="W786" s="5"/>
      <c r="X786" s="5"/>
      <c r="Y786" s="5"/>
      <c r="Z786" s="5"/>
      <c r="AA786" s="5"/>
      <c r="AB786" s="5"/>
      <c r="AC786" s="5"/>
      <c r="AD786" s="5"/>
      <c r="AE786" s="5"/>
    </row>
    <row r="787" spans="1:31" ht="23.25" customHeight="1">
      <c r="A787" s="5" t="s">
        <v>21900</v>
      </c>
      <c r="B787" s="5" t="s">
        <v>21901</v>
      </c>
      <c r="C787" s="5" t="s">
        <v>27</v>
      </c>
      <c r="D787" s="5" t="s">
        <v>80</v>
      </c>
      <c r="E787" s="20" t="s">
        <v>45</v>
      </c>
      <c r="F787" s="7">
        <v>10</v>
      </c>
      <c r="G787" s="7">
        <v>12</v>
      </c>
      <c r="H787" s="5" t="s">
        <v>360</v>
      </c>
      <c r="I787" s="5" t="s">
        <v>125</v>
      </c>
      <c r="J787" s="5" t="s">
        <v>134</v>
      </c>
      <c r="K787" s="5" t="s">
        <v>21902</v>
      </c>
      <c r="L787" s="5" t="s">
        <v>21903</v>
      </c>
      <c r="M787" s="5" t="s">
        <v>100</v>
      </c>
      <c r="N787" s="5" t="s">
        <v>55</v>
      </c>
      <c r="O787" s="5" t="b">
        <f t="shared" ca="1" si="0"/>
        <v>0</v>
      </c>
      <c r="P787" s="5" t="b">
        <f t="shared" ca="1" si="1"/>
        <v>1</v>
      </c>
      <c r="Q787" s="5"/>
      <c r="R787" s="5"/>
      <c r="S787" s="5"/>
      <c r="T787" s="5"/>
      <c r="U787" s="5"/>
      <c r="V787" s="5"/>
      <c r="W787" s="5"/>
      <c r="X787" s="5"/>
      <c r="Y787" s="5"/>
      <c r="Z787" s="5"/>
      <c r="AA787" s="5"/>
      <c r="AB787" s="5"/>
      <c r="AC787" s="5"/>
      <c r="AD787" s="5"/>
      <c r="AE787" s="5"/>
    </row>
    <row r="788" spans="1:31" ht="23.25" customHeight="1">
      <c r="A788" s="5" t="s">
        <v>21908</v>
      </c>
      <c r="B788" s="5" t="s">
        <v>21909</v>
      </c>
      <c r="C788" s="5" t="s">
        <v>27</v>
      </c>
      <c r="D788" s="5" t="s">
        <v>85</v>
      </c>
      <c r="E788" s="20" t="s">
        <v>45</v>
      </c>
      <c r="F788" s="7">
        <v>10</v>
      </c>
      <c r="G788" s="7">
        <v>20</v>
      </c>
      <c r="H788" s="5" t="s">
        <v>144</v>
      </c>
      <c r="I788" s="5" t="s">
        <v>66</v>
      </c>
      <c r="J788" s="5" t="s">
        <v>161</v>
      </c>
      <c r="K788" s="5" t="s">
        <v>21910</v>
      </c>
      <c r="L788" s="5" t="s">
        <v>21911</v>
      </c>
      <c r="M788" s="5" t="s">
        <v>167</v>
      </c>
      <c r="N788" s="5" t="s">
        <v>55</v>
      </c>
      <c r="O788" s="5" t="b">
        <f t="shared" ca="1" si="0"/>
        <v>0</v>
      </c>
      <c r="P788" s="5" t="b">
        <f t="shared" ca="1" si="1"/>
        <v>1</v>
      </c>
      <c r="Q788" s="5"/>
      <c r="R788" s="5"/>
      <c r="S788" s="5"/>
      <c r="T788" s="5"/>
      <c r="U788" s="5"/>
      <c r="V788" s="5"/>
      <c r="W788" s="5"/>
      <c r="X788" s="5"/>
      <c r="Y788" s="5"/>
      <c r="Z788" s="5"/>
      <c r="AA788" s="5"/>
      <c r="AB788" s="5"/>
      <c r="AC788" s="5"/>
      <c r="AD788" s="5"/>
      <c r="AE788" s="5"/>
    </row>
    <row r="789" spans="1:31" ht="23.25" customHeight="1">
      <c r="A789" s="5" t="s">
        <v>2660</v>
      </c>
      <c r="B789" s="5" t="s">
        <v>21917</v>
      </c>
      <c r="C789" s="5" t="s">
        <v>27</v>
      </c>
      <c r="D789" s="5" t="s">
        <v>212</v>
      </c>
      <c r="E789" s="20" t="s">
        <v>45</v>
      </c>
      <c r="F789" s="7">
        <v>10</v>
      </c>
      <c r="G789" s="7">
        <v>15</v>
      </c>
      <c r="H789" s="5" t="s">
        <v>56</v>
      </c>
      <c r="I789" s="5" t="s">
        <v>31</v>
      </c>
      <c r="J789" s="5" t="s">
        <v>484</v>
      </c>
      <c r="K789" s="9" t="s">
        <v>47</v>
      </c>
      <c r="L789" s="5" t="s">
        <v>21920</v>
      </c>
      <c r="M789" s="5" t="s">
        <v>53</v>
      </c>
      <c r="N789" s="5" t="s">
        <v>55</v>
      </c>
      <c r="O789" s="5" t="b">
        <f t="shared" ca="1" si="0"/>
        <v>0</v>
      </c>
      <c r="P789" s="5" t="b">
        <f t="shared" ca="1" si="1"/>
        <v>1</v>
      </c>
      <c r="Q789" s="5"/>
      <c r="R789" s="5"/>
      <c r="S789" s="5"/>
      <c r="T789" s="5"/>
      <c r="U789" s="5"/>
      <c r="V789" s="5"/>
      <c r="W789" s="5"/>
      <c r="X789" s="5"/>
      <c r="Y789" s="5"/>
      <c r="Z789" s="5"/>
      <c r="AA789" s="5"/>
      <c r="AB789" s="5"/>
      <c r="AC789" s="5"/>
      <c r="AD789" s="5"/>
      <c r="AE789" s="5"/>
    </row>
    <row r="790" spans="1:31" ht="23.25" customHeight="1">
      <c r="A790" s="14" t="s">
        <v>21926</v>
      </c>
      <c r="B790" s="14" t="s">
        <v>21927</v>
      </c>
      <c r="C790" s="14" t="s">
        <v>27</v>
      </c>
      <c r="D790" s="14" t="s">
        <v>54</v>
      </c>
      <c r="E790" s="21" t="s">
        <v>45</v>
      </c>
      <c r="F790" s="15">
        <v>10</v>
      </c>
      <c r="G790" s="15">
        <v>30</v>
      </c>
      <c r="H790" s="14" t="s">
        <v>2866</v>
      </c>
      <c r="I790" s="14" t="s">
        <v>125</v>
      </c>
      <c r="J790" s="14" t="s">
        <v>134</v>
      </c>
      <c r="K790" s="14" t="s">
        <v>21928</v>
      </c>
      <c r="L790" s="14" t="s">
        <v>21929</v>
      </c>
      <c r="M790" s="14" t="s">
        <v>100</v>
      </c>
      <c r="N790" s="14" t="s">
        <v>55</v>
      </c>
      <c r="O790" s="14" t="b">
        <f t="shared" ca="1" si="0"/>
        <v>0</v>
      </c>
      <c r="P790" s="14" t="b">
        <f t="shared" ca="1" si="1"/>
        <v>1</v>
      </c>
      <c r="Q790" s="5"/>
      <c r="R790" s="5"/>
      <c r="S790" s="5"/>
      <c r="T790" s="5"/>
      <c r="U790" s="5"/>
      <c r="V790" s="5"/>
      <c r="W790" s="5"/>
      <c r="X790" s="5"/>
      <c r="Y790" s="5"/>
      <c r="Z790" s="5"/>
      <c r="AA790" s="5"/>
      <c r="AB790" s="5"/>
      <c r="AC790" s="5"/>
      <c r="AD790" s="5"/>
      <c r="AE790" s="5"/>
    </row>
    <row r="791" spans="1:31" ht="23.25" customHeight="1">
      <c r="A791" s="14" t="s">
        <v>13020</v>
      </c>
      <c r="B791" s="14" t="s">
        <v>11801</v>
      </c>
      <c r="C791" s="14" t="s">
        <v>27</v>
      </c>
      <c r="D791" s="14" t="s">
        <v>75</v>
      </c>
      <c r="E791" s="21" t="s">
        <v>45</v>
      </c>
      <c r="F791" s="15">
        <v>10</v>
      </c>
      <c r="G791" s="15">
        <v>20</v>
      </c>
      <c r="H791" s="14" t="s">
        <v>144</v>
      </c>
      <c r="I791" s="15" t="s">
        <v>24</v>
      </c>
      <c r="J791" s="14" t="s">
        <v>110</v>
      </c>
      <c r="K791" s="14" t="s">
        <v>4981</v>
      </c>
      <c r="L791" s="22" t="s">
        <v>47</v>
      </c>
      <c r="M791" s="14" t="s">
        <v>37</v>
      </c>
      <c r="N791" s="14" t="s">
        <v>55</v>
      </c>
      <c r="O791" s="14" t="b">
        <f t="shared" ca="1" si="0"/>
        <v>0</v>
      </c>
      <c r="P791" s="14" t="b">
        <f t="shared" ca="1" si="1"/>
        <v>1</v>
      </c>
      <c r="Q791" s="5"/>
      <c r="R791" s="5"/>
      <c r="S791" s="5"/>
      <c r="T791" s="5"/>
      <c r="U791" s="5"/>
      <c r="V791" s="5"/>
      <c r="W791" s="5"/>
      <c r="X791" s="5"/>
      <c r="Y791" s="5"/>
      <c r="Z791" s="5"/>
      <c r="AA791" s="5"/>
      <c r="AB791" s="5"/>
      <c r="AC791" s="5"/>
      <c r="AD791" s="5"/>
      <c r="AE791" s="5"/>
    </row>
    <row r="792" spans="1:31" ht="23.25" customHeight="1">
      <c r="A792" s="5" t="s">
        <v>21934</v>
      </c>
      <c r="B792" s="5" t="s">
        <v>138</v>
      </c>
      <c r="C792" s="5" t="s">
        <v>20</v>
      </c>
      <c r="D792" s="5" t="s">
        <v>21</v>
      </c>
      <c r="E792" s="20" t="s">
        <v>45</v>
      </c>
      <c r="F792" s="7">
        <v>10</v>
      </c>
      <c r="G792" s="7">
        <v>15</v>
      </c>
      <c r="H792" s="5" t="s">
        <v>56</v>
      </c>
      <c r="I792" s="5" t="s">
        <v>108</v>
      </c>
      <c r="J792" s="5" t="s">
        <v>142</v>
      </c>
      <c r="K792" s="5" t="s">
        <v>143</v>
      </c>
      <c r="L792" s="5" t="s">
        <v>21935</v>
      </c>
      <c r="M792" s="5" t="s">
        <v>37</v>
      </c>
      <c r="N792" s="5" t="s">
        <v>44</v>
      </c>
      <c r="O792" s="5" t="b">
        <f t="shared" ca="1" si="0"/>
        <v>0</v>
      </c>
      <c r="P792" s="5" t="b">
        <f t="shared" ca="1" si="1"/>
        <v>1</v>
      </c>
      <c r="Q792" s="5"/>
      <c r="R792" s="5"/>
      <c r="S792" s="5"/>
      <c r="T792" s="5"/>
      <c r="U792" s="5"/>
      <c r="V792" s="5"/>
      <c r="W792" s="5"/>
      <c r="X792" s="5"/>
      <c r="Y792" s="5"/>
      <c r="Z792" s="5"/>
      <c r="AA792" s="5"/>
      <c r="AB792" s="5"/>
      <c r="AC792" s="5"/>
      <c r="AD792" s="5"/>
      <c r="AE792" s="5"/>
    </row>
    <row r="793" spans="1:31" ht="23.25" customHeight="1">
      <c r="A793" s="5" t="s">
        <v>248</v>
      </c>
      <c r="B793" s="5" t="s">
        <v>12001</v>
      </c>
      <c r="C793" s="5" t="s">
        <v>27</v>
      </c>
      <c r="D793" s="5" t="s">
        <v>47</v>
      </c>
      <c r="E793" s="20" t="s">
        <v>45</v>
      </c>
      <c r="F793" s="7">
        <v>10</v>
      </c>
      <c r="G793" s="7">
        <v>15</v>
      </c>
      <c r="H793" s="5" t="s">
        <v>56</v>
      </c>
      <c r="I793" s="5" t="s">
        <v>31</v>
      </c>
      <c r="J793" s="5" t="s">
        <v>5977</v>
      </c>
      <c r="K793" s="5" t="s">
        <v>12002</v>
      </c>
      <c r="L793" s="5" t="s">
        <v>11894</v>
      </c>
      <c r="M793" s="5" t="s">
        <v>167</v>
      </c>
      <c r="N793" s="5" t="s">
        <v>55</v>
      </c>
      <c r="O793" s="5" t="b">
        <f t="shared" ca="1" si="0"/>
        <v>0</v>
      </c>
      <c r="P793" s="5" t="b">
        <f t="shared" ca="1" si="1"/>
        <v>1</v>
      </c>
      <c r="Q793" s="5"/>
      <c r="R793" s="5"/>
      <c r="S793" s="5"/>
      <c r="T793" s="5"/>
      <c r="U793" s="5"/>
      <c r="V793" s="5"/>
      <c r="W793" s="5"/>
      <c r="X793" s="5"/>
      <c r="Y793" s="5"/>
      <c r="Z793" s="5"/>
      <c r="AA793" s="5"/>
      <c r="AB793" s="5"/>
      <c r="AC793" s="5"/>
      <c r="AD793" s="5"/>
      <c r="AE793" s="5"/>
    </row>
    <row r="794" spans="1:31" ht="23.25" customHeight="1">
      <c r="A794" s="5" t="s">
        <v>15261</v>
      </c>
      <c r="B794" s="5" t="s">
        <v>18794</v>
      </c>
      <c r="C794" s="5" t="s">
        <v>27</v>
      </c>
      <c r="D794" s="5" t="s">
        <v>85</v>
      </c>
      <c r="E794" s="20" t="s">
        <v>45</v>
      </c>
      <c r="F794" s="7">
        <v>10</v>
      </c>
      <c r="G794" s="7">
        <v>20</v>
      </c>
      <c r="H794" s="5" t="s">
        <v>144</v>
      </c>
      <c r="I794" s="5" t="s">
        <v>125</v>
      </c>
      <c r="J794" s="5" t="s">
        <v>4135</v>
      </c>
      <c r="K794" s="5" t="s">
        <v>15889</v>
      </c>
      <c r="L794" s="5" t="s">
        <v>21942</v>
      </c>
      <c r="M794" s="5" t="s">
        <v>53</v>
      </c>
      <c r="N794" s="5" t="s">
        <v>38</v>
      </c>
      <c r="O794" s="5" t="b">
        <f t="shared" ca="1" si="0"/>
        <v>0</v>
      </c>
      <c r="P794" s="5" t="b">
        <f t="shared" ca="1" si="1"/>
        <v>1</v>
      </c>
      <c r="Q794" s="5"/>
      <c r="R794" s="5"/>
      <c r="S794" s="5"/>
      <c r="T794" s="5"/>
      <c r="U794" s="5"/>
      <c r="V794" s="5"/>
      <c r="W794" s="5"/>
      <c r="X794" s="5"/>
      <c r="Y794" s="5"/>
      <c r="Z794" s="5"/>
      <c r="AA794" s="5"/>
      <c r="AB794" s="5"/>
      <c r="AC794" s="5"/>
      <c r="AD794" s="5"/>
      <c r="AE794" s="5"/>
    </row>
    <row r="795" spans="1:31" ht="23.25" customHeight="1">
      <c r="A795" s="14" t="s">
        <v>21951</v>
      </c>
      <c r="B795" s="14" t="s">
        <v>21952</v>
      </c>
      <c r="C795" s="14" t="s">
        <v>27</v>
      </c>
      <c r="D795" s="14" t="s">
        <v>85</v>
      </c>
      <c r="E795" s="21" t="s">
        <v>45</v>
      </c>
      <c r="F795" s="15">
        <v>10</v>
      </c>
      <c r="G795" s="15">
        <v>20</v>
      </c>
      <c r="H795" s="14" t="s">
        <v>144</v>
      </c>
      <c r="I795" s="14" t="s">
        <v>108</v>
      </c>
      <c r="J795" s="14" t="s">
        <v>134</v>
      </c>
      <c r="K795" s="16" t="s">
        <v>47</v>
      </c>
      <c r="L795" s="22" t="s">
        <v>47</v>
      </c>
      <c r="M795" s="14" t="s">
        <v>100</v>
      </c>
      <c r="N795" s="14" t="s">
        <v>44</v>
      </c>
      <c r="O795" s="14" t="b">
        <f t="shared" ca="1" si="0"/>
        <v>0</v>
      </c>
      <c r="P795" s="14" t="b">
        <f t="shared" ca="1" si="1"/>
        <v>1</v>
      </c>
      <c r="Q795" s="5"/>
      <c r="R795" s="5"/>
      <c r="S795" s="5"/>
      <c r="T795" s="5"/>
      <c r="U795" s="5"/>
      <c r="V795" s="5"/>
      <c r="W795" s="5"/>
      <c r="X795" s="5"/>
      <c r="Y795" s="5"/>
      <c r="Z795" s="5"/>
      <c r="AA795" s="5"/>
      <c r="AB795" s="5"/>
      <c r="AC795" s="5"/>
      <c r="AD795" s="5"/>
      <c r="AE795" s="5"/>
    </row>
    <row r="796" spans="1:31" ht="23.25" customHeight="1">
      <c r="A796" s="5" t="s">
        <v>21958</v>
      </c>
      <c r="B796" s="5" t="s">
        <v>21959</v>
      </c>
      <c r="C796" s="5" t="s">
        <v>20</v>
      </c>
      <c r="D796" s="5" t="s">
        <v>21</v>
      </c>
      <c r="E796" s="20" t="s">
        <v>919</v>
      </c>
      <c r="F796" s="7">
        <v>10</v>
      </c>
      <c r="G796" s="7">
        <v>20</v>
      </c>
      <c r="H796" s="5" t="s">
        <v>144</v>
      </c>
      <c r="I796" s="7" t="s">
        <v>24</v>
      </c>
      <c r="J796" s="5" t="s">
        <v>117</v>
      </c>
      <c r="K796" s="5" t="s">
        <v>21960</v>
      </c>
      <c r="L796" s="5" t="s">
        <v>21961</v>
      </c>
      <c r="M796" s="5" t="s">
        <v>100</v>
      </c>
      <c r="N796" s="5" t="s">
        <v>44</v>
      </c>
      <c r="O796" s="5" t="b">
        <f t="shared" ca="1" si="0"/>
        <v>0</v>
      </c>
      <c r="P796" s="5" t="b">
        <f t="shared" ca="1" si="1"/>
        <v>1</v>
      </c>
      <c r="Q796" s="5"/>
      <c r="R796" s="5"/>
      <c r="S796" s="5"/>
      <c r="T796" s="5"/>
      <c r="U796" s="5"/>
      <c r="V796" s="5"/>
      <c r="W796" s="5"/>
      <c r="X796" s="5"/>
      <c r="Y796" s="5"/>
      <c r="Z796" s="5"/>
      <c r="AA796" s="5"/>
      <c r="AB796" s="5"/>
      <c r="AC796" s="5"/>
      <c r="AD796" s="5"/>
      <c r="AE796" s="5"/>
    </row>
    <row r="797" spans="1:31" ht="23.25" customHeight="1">
      <c r="A797" s="5" t="s">
        <v>7757</v>
      </c>
      <c r="B797" s="5" t="s">
        <v>12145</v>
      </c>
      <c r="C797" s="5" t="s">
        <v>41</v>
      </c>
      <c r="D797" s="5" t="s">
        <v>94</v>
      </c>
      <c r="E797" s="20" t="s">
        <v>29</v>
      </c>
      <c r="F797" s="7">
        <v>10</v>
      </c>
      <c r="G797" s="7">
        <v>15</v>
      </c>
      <c r="H797" s="5" t="s">
        <v>56</v>
      </c>
      <c r="I797" s="5" t="s">
        <v>31</v>
      </c>
      <c r="J797" s="5" t="s">
        <v>117</v>
      </c>
      <c r="K797" s="5" t="s">
        <v>13329</v>
      </c>
      <c r="L797" s="5" t="s">
        <v>13330</v>
      </c>
      <c r="M797" s="5" t="s">
        <v>53</v>
      </c>
      <c r="N797" s="5" t="s">
        <v>55</v>
      </c>
      <c r="O797" s="5" t="b">
        <f t="shared" ca="1" si="0"/>
        <v>0</v>
      </c>
      <c r="P797" s="5" t="b">
        <f t="shared" ca="1" si="1"/>
        <v>1</v>
      </c>
      <c r="Q797" s="5"/>
      <c r="R797" s="5"/>
      <c r="S797" s="5"/>
      <c r="T797" s="5"/>
      <c r="U797" s="5"/>
      <c r="V797" s="5"/>
      <c r="W797" s="5"/>
      <c r="X797" s="5"/>
      <c r="Y797" s="5"/>
      <c r="Z797" s="5"/>
      <c r="AA797" s="5"/>
      <c r="AB797" s="5"/>
      <c r="AC797" s="5"/>
      <c r="AD797" s="5"/>
      <c r="AE797" s="5"/>
    </row>
    <row r="798" spans="1:31" ht="23.25" customHeight="1">
      <c r="A798" s="5" t="s">
        <v>21971</v>
      </c>
      <c r="B798" s="5" t="s">
        <v>17363</v>
      </c>
      <c r="C798" s="5" t="s">
        <v>20</v>
      </c>
      <c r="D798" s="5" t="s">
        <v>1173</v>
      </c>
      <c r="E798" s="20" t="s">
        <v>919</v>
      </c>
      <c r="F798" s="7">
        <v>10</v>
      </c>
      <c r="G798" s="7">
        <v>20</v>
      </c>
      <c r="H798" s="5" t="s">
        <v>144</v>
      </c>
      <c r="I798" s="7" t="s">
        <v>24</v>
      </c>
      <c r="J798" s="5" t="s">
        <v>48</v>
      </c>
      <c r="K798" s="5" t="s">
        <v>17365</v>
      </c>
      <c r="L798" s="5" t="s">
        <v>21974</v>
      </c>
      <c r="M798" s="5" t="s">
        <v>42</v>
      </c>
      <c r="N798" s="5" t="s">
        <v>44</v>
      </c>
      <c r="O798" s="5" t="b">
        <f t="shared" ca="1" si="0"/>
        <v>0</v>
      </c>
      <c r="P798" s="5" t="b">
        <f t="shared" ca="1" si="1"/>
        <v>1</v>
      </c>
      <c r="Q798" s="5"/>
      <c r="R798" s="5"/>
      <c r="S798" s="5"/>
      <c r="T798" s="5"/>
      <c r="U798" s="5"/>
      <c r="V798" s="5"/>
      <c r="W798" s="5"/>
      <c r="X798" s="5"/>
      <c r="Y798" s="5"/>
      <c r="Z798" s="5"/>
      <c r="AA798" s="5"/>
      <c r="AB798" s="5"/>
      <c r="AC798" s="5"/>
      <c r="AD798" s="5"/>
      <c r="AE798" s="5"/>
    </row>
    <row r="799" spans="1:31" ht="23.25" customHeight="1">
      <c r="A799" s="5" t="s">
        <v>248</v>
      </c>
      <c r="B799" s="5" t="s">
        <v>11892</v>
      </c>
      <c r="C799" s="5" t="s">
        <v>27</v>
      </c>
      <c r="D799" s="5" t="s">
        <v>47</v>
      </c>
      <c r="E799" s="20" t="s">
        <v>45</v>
      </c>
      <c r="F799" s="7">
        <v>10</v>
      </c>
      <c r="G799" s="7">
        <v>15</v>
      </c>
      <c r="H799" s="5" t="s">
        <v>56</v>
      </c>
      <c r="I799" s="5" t="s">
        <v>31</v>
      </c>
      <c r="J799" s="5" t="s">
        <v>5977</v>
      </c>
      <c r="K799" s="5" t="s">
        <v>11893</v>
      </c>
      <c r="L799" s="5" t="s">
        <v>11894</v>
      </c>
      <c r="M799" s="5" t="s">
        <v>167</v>
      </c>
      <c r="N799" s="5" t="s">
        <v>38</v>
      </c>
      <c r="O799" s="5" t="b">
        <f t="shared" ca="1" si="0"/>
        <v>0</v>
      </c>
      <c r="P799" s="5" t="b">
        <f t="shared" ca="1" si="1"/>
        <v>1</v>
      </c>
      <c r="Q799" s="5"/>
      <c r="R799" s="5"/>
      <c r="S799" s="5"/>
      <c r="T799" s="5"/>
      <c r="U799" s="5"/>
      <c r="V799" s="5"/>
      <c r="W799" s="5"/>
      <c r="X799" s="5"/>
      <c r="Y799" s="5"/>
      <c r="Z799" s="5"/>
      <c r="AA799" s="5"/>
      <c r="AB799" s="5"/>
      <c r="AC799" s="5"/>
      <c r="AD799" s="5"/>
      <c r="AE799" s="5"/>
    </row>
    <row r="800" spans="1:31" ht="23.25" customHeight="1">
      <c r="A800" s="5" t="s">
        <v>21988</v>
      </c>
      <c r="B800" s="5" t="s">
        <v>21989</v>
      </c>
      <c r="C800" s="5" t="s">
        <v>27</v>
      </c>
      <c r="D800" s="5" t="s">
        <v>47</v>
      </c>
      <c r="E800" s="20" t="s">
        <v>45</v>
      </c>
      <c r="F800" s="7">
        <v>10</v>
      </c>
      <c r="G800" s="7">
        <v>15</v>
      </c>
      <c r="H800" s="5" t="s">
        <v>56</v>
      </c>
      <c r="I800" s="7" t="s">
        <v>24</v>
      </c>
      <c r="J800" s="5" t="s">
        <v>1582</v>
      </c>
      <c r="K800" s="5" t="s">
        <v>21990</v>
      </c>
      <c r="L800" s="5" t="s">
        <v>21991</v>
      </c>
      <c r="M800" s="5" t="s">
        <v>648</v>
      </c>
      <c r="N800" s="5" t="s">
        <v>55</v>
      </c>
      <c r="O800" s="5" t="b">
        <f t="shared" ca="1" si="0"/>
        <v>0</v>
      </c>
      <c r="P800" s="5" t="b">
        <f t="shared" ca="1" si="1"/>
        <v>1</v>
      </c>
      <c r="Q800" s="5"/>
      <c r="R800" s="5"/>
      <c r="S800" s="5"/>
      <c r="T800" s="5"/>
      <c r="U800" s="5"/>
      <c r="V800" s="5"/>
      <c r="W800" s="5"/>
      <c r="X800" s="5"/>
      <c r="Y800" s="5"/>
      <c r="Z800" s="5"/>
      <c r="AA800" s="5"/>
      <c r="AB800" s="5"/>
      <c r="AC800" s="5"/>
      <c r="AD800" s="5"/>
      <c r="AE800" s="5"/>
    </row>
    <row r="801" spans="1:31" ht="23.25" customHeight="1">
      <c r="A801" s="14" t="s">
        <v>2665</v>
      </c>
      <c r="B801" s="14" t="s">
        <v>15647</v>
      </c>
      <c r="C801" s="14" t="s">
        <v>27</v>
      </c>
      <c r="D801" s="14" t="s">
        <v>80</v>
      </c>
      <c r="E801" s="21" t="s">
        <v>45</v>
      </c>
      <c r="F801" s="15">
        <v>10</v>
      </c>
      <c r="G801" s="15">
        <v>15</v>
      </c>
      <c r="H801" s="14" t="s">
        <v>56</v>
      </c>
      <c r="I801" s="14" t="s">
        <v>108</v>
      </c>
      <c r="J801" s="14" t="s">
        <v>48</v>
      </c>
      <c r="K801" s="14" t="s">
        <v>17599</v>
      </c>
      <c r="L801" s="22" t="s">
        <v>47</v>
      </c>
      <c r="M801" s="14" t="s">
        <v>53</v>
      </c>
      <c r="N801" s="14" t="s">
        <v>55</v>
      </c>
      <c r="O801" s="14" t="b">
        <f t="shared" ca="1" si="0"/>
        <v>0</v>
      </c>
      <c r="P801" s="14" t="b">
        <f t="shared" ca="1" si="1"/>
        <v>1</v>
      </c>
      <c r="Q801" s="5"/>
      <c r="R801" s="5"/>
      <c r="S801" s="5"/>
      <c r="T801" s="5"/>
      <c r="U801" s="5"/>
      <c r="V801" s="5"/>
      <c r="W801" s="5"/>
      <c r="X801" s="5"/>
      <c r="Y801" s="5"/>
      <c r="Z801" s="5"/>
      <c r="AA801" s="5"/>
      <c r="AB801" s="5"/>
      <c r="AC801" s="5"/>
      <c r="AD801" s="5"/>
      <c r="AE801" s="5"/>
    </row>
    <row r="802" spans="1:31" ht="23.25" customHeight="1">
      <c r="A802" s="5" t="s">
        <v>3294</v>
      </c>
      <c r="B802" s="5" t="s">
        <v>3295</v>
      </c>
      <c r="C802" s="5" t="s">
        <v>27</v>
      </c>
      <c r="D802" s="5" t="s">
        <v>80</v>
      </c>
      <c r="E802" s="20" t="s">
        <v>45</v>
      </c>
      <c r="F802" s="7">
        <v>10</v>
      </c>
      <c r="G802" s="7">
        <v>15</v>
      </c>
      <c r="H802" s="5" t="s">
        <v>56</v>
      </c>
      <c r="I802" s="5" t="s">
        <v>31</v>
      </c>
      <c r="J802" s="5" t="s">
        <v>430</v>
      </c>
      <c r="K802" s="5" t="s">
        <v>3299</v>
      </c>
      <c r="L802" s="5" t="s">
        <v>3300</v>
      </c>
      <c r="M802" s="5" t="s">
        <v>167</v>
      </c>
      <c r="N802" s="5" t="s">
        <v>237</v>
      </c>
      <c r="O802" s="5" t="b">
        <f t="shared" ca="1" si="0"/>
        <v>0</v>
      </c>
      <c r="P802" s="5" t="b">
        <f t="shared" ca="1" si="1"/>
        <v>1</v>
      </c>
      <c r="Q802" s="5"/>
      <c r="R802" s="5"/>
      <c r="S802" s="5"/>
      <c r="T802" s="5"/>
      <c r="U802" s="5"/>
      <c r="V802" s="5"/>
      <c r="W802" s="5"/>
      <c r="X802" s="5"/>
      <c r="Y802" s="5"/>
      <c r="Z802" s="5"/>
      <c r="AA802" s="5"/>
      <c r="AB802" s="5"/>
      <c r="AC802" s="5"/>
      <c r="AD802" s="5"/>
      <c r="AE802" s="5"/>
    </row>
    <row r="803" spans="1:31" ht="23.25" customHeight="1">
      <c r="A803" s="5" t="s">
        <v>22017</v>
      </c>
      <c r="B803" s="5" t="s">
        <v>1406</v>
      </c>
      <c r="C803" s="5" t="s">
        <v>27</v>
      </c>
      <c r="D803" s="5" t="s">
        <v>85</v>
      </c>
      <c r="E803" s="20" t="s">
        <v>29</v>
      </c>
      <c r="F803" s="7">
        <v>10</v>
      </c>
      <c r="G803" s="7">
        <v>20</v>
      </c>
      <c r="H803" s="5" t="s">
        <v>144</v>
      </c>
      <c r="I803" s="5" t="s">
        <v>108</v>
      </c>
      <c r="J803" s="5" t="s">
        <v>947</v>
      </c>
      <c r="K803" s="5" t="s">
        <v>22019</v>
      </c>
      <c r="L803" s="5" t="s">
        <v>22020</v>
      </c>
      <c r="M803" s="5" t="s">
        <v>37</v>
      </c>
      <c r="N803" s="5" t="s">
        <v>237</v>
      </c>
      <c r="O803" s="5" t="b">
        <f t="shared" ca="1" si="0"/>
        <v>0</v>
      </c>
      <c r="P803" s="5" t="b">
        <f t="shared" ca="1" si="1"/>
        <v>1</v>
      </c>
      <c r="Q803" s="5"/>
      <c r="R803" s="5"/>
      <c r="S803" s="5"/>
      <c r="T803" s="5"/>
      <c r="U803" s="5"/>
      <c r="V803" s="5"/>
      <c r="W803" s="5"/>
      <c r="X803" s="5"/>
      <c r="Y803" s="5"/>
      <c r="Z803" s="5"/>
      <c r="AA803" s="5"/>
      <c r="AB803" s="5"/>
      <c r="AC803" s="5"/>
      <c r="AD803" s="5"/>
      <c r="AE803" s="5"/>
    </row>
    <row r="804" spans="1:31" ht="23.25" customHeight="1">
      <c r="A804" s="5" t="s">
        <v>18626</v>
      </c>
      <c r="B804" s="5" t="s">
        <v>22024</v>
      </c>
      <c r="C804" s="5" t="s">
        <v>27</v>
      </c>
      <c r="D804" s="5" t="s">
        <v>75</v>
      </c>
      <c r="E804" s="20" t="s">
        <v>45</v>
      </c>
      <c r="F804" s="7">
        <v>10</v>
      </c>
      <c r="G804" s="7">
        <v>25</v>
      </c>
      <c r="H804" s="5" t="s">
        <v>2463</v>
      </c>
      <c r="I804" s="5" t="s">
        <v>108</v>
      </c>
      <c r="J804" s="5" t="s">
        <v>10561</v>
      </c>
      <c r="K804" s="9" t="s">
        <v>47</v>
      </c>
      <c r="L804" s="5" t="s">
        <v>22027</v>
      </c>
      <c r="M804" s="5" t="s">
        <v>42</v>
      </c>
      <c r="N804" s="5" t="s">
        <v>89</v>
      </c>
      <c r="O804" s="5" t="b">
        <f t="shared" ca="1" si="0"/>
        <v>0</v>
      </c>
      <c r="P804" s="5" t="b">
        <f t="shared" ca="1" si="1"/>
        <v>1</v>
      </c>
      <c r="Q804" s="5"/>
      <c r="R804" s="5"/>
      <c r="S804" s="5"/>
      <c r="T804" s="5"/>
      <c r="U804" s="5"/>
      <c r="V804" s="5"/>
      <c r="W804" s="5"/>
      <c r="X804" s="5"/>
      <c r="Y804" s="5"/>
      <c r="Z804" s="5"/>
      <c r="AA804" s="5"/>
      <c r="AB804" s="5"/>
      <c r="AC804" s="5"/>
      <c r="AD804" s="5"/>
      <c r="AE804" s="5"/>
    </row>
    <row r="805" spans="1:31" ht="23.25" customHeight="1">
      <c r="A805" s="5" t="s">
        <v>22034</v>
      </c>
      <c r="B805" s="5" t="s">
        <v>22035</v>
      </c>
      <c r="C805" s="5" t="s">
        <v>27</v>
      </c>
      <c r="D805" s="5" t="s">
        <v>85</v>
      </c>
      <c r="E805" s="20" t="s">
        <v>45</v>
      </c>
      <c r="F805" s="7">
        <v>10</v>
      </c>
      <c r="G805" s="7">
        <v>15</v>
      </c>
      <c r="H805" s="5" t="s">
        <v>56</v>
      </c>
      <c r="I805" s="5" t="s">
        <v>108</v>
      </c>
      <c r="J805" s="5" t="s">
        <v>13314</v>
      </c>
      <c r="K805" s="9" t="s">
        <v>47</v>
      </c>
      <c r="L805" s="5" t="s">
        <v>22037</v>
      </c>
      <c r="M805" s="5" t="s">
        <v>42</v>
      </c>
      <c r="N805" s="5" t="s">
        <v>237</v>
      </c>
      <c r="O805" s="5" t="b">
        <f t="shared" ca="1" si="0"/>
        <v>0</v>
      </c>
      <c r="P805" s="5" t="b">
        <f t="shared" ca="1" si="1"/>
        <v>1</v>
      </c>
      <c r="Q805" s="5"/>
      <c r="R805" s="5"/>
      <c r="S805" s="5"/>
      <c r="T805" s="5"/>
      <c r="U805" s="5"/>
      <c r="V805" s="5"/>
      <c r="W805" s="5"/>
      <c r="X805" s="5"/>
      <c r="Y805" s="5"/>
      <c r="Z805" s="5"/>
      <c r="AA805" s="5"/>
      <c r="AB805" s="5"/>
      <c r="AC805" s="5"/>
      <c r="AD805" s="5"/>
      <c r="AE805" s="5"/>
    </row>
    <row r="806" spans="1:31" ht="23.25" customHeight="1">
      <c r="A806" s="5" t="s">
        <v>3767</v>
      </c>
      <c r="B806" s="5" t="s">
        <v>11178</v>
      </c>
      <c r="C806" s="5" t="s">
        <v>41</v>
      </c>
      <c r="D806" s="5" t="s">
        <v>94</v>
      </c>
      <c r="E806" s="20" t="s">
        <v>45</v>
      </c>
      <c r="F806" s="7">
        <v>10</v>
      </c>
      <c r="G806" s="7">
        <v>15</v>
      </c>
      <c r="H806" s="5" t="s">
        <v>56</v>
      </c>
      <c r="I806" s="5" t="s">
        <v>66</v>
      </c>
      <c r="J806" s="5" t="s">
        <v>57</v>
      </c>
      <c r="K806" s="5" t="s">
        <v>22040</v>
      </c>
      <c r="L806" s="5" t="s">
        <v>22041</v>
      </c>
      <c r="M806" s="5" t="s">
        <v>42</v>
      </c>
      <c r="N806" s="5" t="s">
        <v>44</v>
      </c>
      <c r="O806" s="5" t="b">
        <f t="shared" ca="1" si="0"/>
        <v>0</v>
      </c>
      <c r="P806" s="5" t="b">
        <f t="shared" ca="1" si="1"/>
        <v>1</v>
      </c>
      <c r="Q806" s="5"/>
      <c r="R806" s="5"/>
      <c r="S806" s="5"/>
      <c r="T806" s="5"/>
      <c r="U806" s="5"/>
      <c r="V806" s="5"/>
      <c r="W806" s="5"/>
      <c r="X806" s="5"/>
      <c r="Y806" s="5"/>
      <c r="Z806" s="5"/>
      <c r="AA806" s="5"/>
      <c r="AB806" s="5"/>
      <c r="AC806" s="5"/>
      <c r="AD806" s="5"/>
      <c r="AE806" s="5"/>
    </row>
    <row r="807" spans="1:31" ht="23.25" customHeight="1">
      <c r="A807" s="5" t="s">
        <v>784</v>
      </c>
      <c r="B807" s="5" t="s">
        <v>7559</v>
      </c>
      <c r="C807" s="5" t="s">
        <v>27</v>
      </c>
      <c r="D807" s="5" t="s">
        <v>80</v>
      </c>
      <c r="E807" s="20" t="s">
        <v>29</v>
      </c>
      <c r="F807" s="7">
        <v>10</v>
      </c>
      <c r="G807" s="7">
        <v>15</v>
      </c>
      <c r="H807" s="5" t="s">
        <v>56</v>
      </c>
      <c r="I807" s="5" t="s">
        <v>31</v>
      </c>
      <c r="J807" s="5" t="s">
        <v>7531</v>
      </c>
      <c r="K807" s="5" t="s">
        <v>7563</v>
      </c>
      <c r="L807" s="5" t="s">
        <v>22050</v>
      </c>
      <c r="M807" s="5" t="s">
        <v>53</v>
      </c>
      <c r="N807" s="5" t="s">
        <v>38</v>
      </c>
      <c r="O807" s="5" t="b">
        <f t="shared" ca="1" si="0"/>
        <v>0</v>
      </c>
      <c r="P807" s="5" t="b">
        <f t="shared" ca="1" si="1"/>
        <v>1</v>
      </c>
      <c r="Q807" s="5"/>
      <c r="R807" s="5"/>
      <c r="S807" s="5"/>
      <c r="T807" s="5"/>
      <c r="U807" s="5"/>
      <c r="V807" s="5"/>
      <c r="W807" s="5"/>
      <c r="X807" s="5"/>
      <c r="Y807" s="5"/>
      <c r="Z807" s="5"/>
      <c r="AA807" s="5"/>
      <c r="AB807" s="5"/>
      <c r="AC807" s="5"/>
      <c r="AD807" s="5"/>
      <c r="AE807" s="5"/>
    </row>
    <row r="808" spans="1:31" ht="23.25" customHeight="1">
      <c r="A808" s="14" t="s">
        <v>4334</v>
      </c>
      <c r="B808" s="14" t="s">
        <v>22055</v>
      </c>
      <c r="C808" s="14" t="s">
        <v>27</v>
      </c>
      <c r="D808" s="14" t="s">
        <v>85</v>
      </c>
      <c r="E808" s="21" t="s">
        <v>45</v>
      </c>
      <c r="F808" s="15">
        <v>10</v>
      </c>
      <c r="G808" s="15">
        <v>15</v>
      </c>
      <c r="H808" s="14" t="s">
        <v>56</v>
      </c>
      <c r="I808" s="14" t="s">
        <v>108</v>
      </c>
      <c r="J808" s="14" t="s">
        <v>824</v>
      </c>
      <c r="K808" s="14" t="s">
        <v>22056</v>
      </c>
      <c r="L808" s="14" t="s">
        <v>22057</v>
      </c>
      <c r="M808" s="14" t="s">
        <v>53</v>
      </c>
      <c r="N808" s="14" t="s">
        <v>38</v>
      </c>
      <c r="O808" s="14" t="b">
        <f t="shared" ca="1" si="0"/>
        <v>0</v>
      </c>
      <c r="P808" s="14" t="b">
        <f t="shared" ca="1" si="1"/>
        <v>1</v>
      </c>
      <c r="Q808" s="5"/>
      <c r="R808" s="5"/>
      <c r="S808" s="5"/>
      <c r="T808" s="5"/>
      <c r="U808" s="5"/>
      <c r="V808" s="5"/>
      <c r="W808" s="5"/>
      <c r="X808" s="5"/>
      <c r="Y808" s="5"/>
      <c r="Z808" s="5"/>
      <c r="AA808" s="5"/>
      <c r="AB808" s="5"/>
      <c r="AC808" s="5"/>
      <c r="AD808" s="5"/>
      <c r="AE808" s="5"/>
    </row>
    <row r="809" spans="1:31" ht="23.25" customHeight="1">
      <c r="A809" s="5" t="s">
        <v>22064</v>
      </c>
      <c r="B809" s="5" t="s">
        <v>22065</v>
      </c>
      <c r="C809" s="5" t="s">
        <v>27</v>
      </c>
      <c r="D809" s="5" t="s">
        <v>80</v>
      </c>
      <c r="E809" s="20" t="s">
        <v>45</v>
      </c>
      <c r="F809" s="7">
        <v>10</v>
      </c>
      <c r="G809" s="7">
        <v>30</v>
      </c>
      <c r="H809" s="5" t="s">
        <v>2866</v>
      </c>
      <c r="I809" s="5" t="s">
        <v>1690</v>
      </c>
      <c r="J809" s="5" t="s">
        <v>5354</v>
      </c>
      <c r="K809" s="5" t="s">
        <v>22067</v>
      </c>
      <c r="L809" s="5" t="s">
        <v>22068</v>
      </c>
      <c r="M809" s="5" t="s">
        <v>37</v>
      </c>
      <c r="N809" s="5" t="s">
        <v>55</v>
      </c>
      <c r="O809" s="5" t="b">
        <f t="shared" ca="1" si="0"/>
        <v>0</v>
      </c>
      <c r="P809" s="5" t="b">
        <f t="shared" ca="1" si="1"/>
        <v>1</v>
      </c>
      <c r="Q809" s="5"/>
      <c r="R809" s="5"/>
      <c r="S809" s="5"/>
      <c r="T809" s="5"/>
      <c r="U809" s="5"/>
      <c r="V809" s="5"/>
      <c r="W809" s="5"/>
      <c r="X809" s="5"/>
      <c r="Y809" s="5"/>
      <c r="Z809" s="5"/>
      <c r="AA809" s="5"/>
      <c r="AB809" s="5"/>
      <c r="AC809" s="5"/>
      <c r="AD809" s="5"/>
      <c r="AE809" s="5"/>
    </row>
    <row r="810" spans="1:31" ht="23.25" customHeight="1">
      <c r="A810" s="5" t="s">
        <v>22075</v>
      </c>
      <c r="B810" s="5" t="s">
        <v>22076</v>
      </c>
      <c r="C810" s="5" t="s">
        <v>41</v>
      </c>
      <c r="D810" s="5" t="s">
        <v>47</v>
      </c>
      <c r="E810" s="20" t="s">
        <v>45</v>
      </c>
      <c r="F810" s="7">
        <v>10</v>
      </c>
      <c r="G810" s="7">
        <v>15</v>
      </c>
      <c r="H810" s="5" t="s">
        <v>56</v>
      </c>
      <c r="I810" s="5" t="s">
        <v>108</v>
      </c>
      <c r="J810" s="5" t="s">
        <v>48</v>
      </c>
      <c r="K810" s="5" t="s">
        <v>22077</v>
      </c>
      <c r="L810" s="5" t="s">
        <v>22078</v>
      </c>
      <c r="M810" s="5" t="s">
        <v>42</v>
      </c>
      <c r="N810" s="5" t="s">
        <v>38</v>
      </c>
      <c r="O810" s="5" t="b">
        <f t="shared" ca="1" si="0"/>
        <v>0</v>
      </c>
      <c r="P810" s="5" t="b">
        <f t="shared" ca="1" si="1"/>
        <v>1</v>
      </c>
      <c r="Q810" s="5"/>
      <c r="R810" s="5"/>
      <c r="S810" s="5"/>
      <c r="T810" s="5"/>
      <c r="U810" s="5"/>
      <c r="V810" s="5"/>
      <c r="W810" s="5"/>
      <c r="X810" s="5"/>
      <c r="Y810" s="5"/>
      <c r="Z810" s="5"/>
      <c r="AA810" s="5"/>
      <c r="AB810" s="5"/>
      <c r="AC810" s="5"/>
      <c r="AD810" s="5"/>
      <c r="AE810" s="5"/>
    </row>
    <row r="811" spans="1:31" ht="23.25" customHeight="1">
      <c r="A811" s="5" t="s">
        <v>22082</v>
      </c>
      <c r="B811" s="5" t="s">
        <v>16711</v>
      </c>
      <c r="C811" s="5" t="s">
        <v>27</v>
      </c>
      <c r="D811" s="5" t="s">
        <v>80</v>
      </c>
      <c r="E811" s="20" t="s">
        <v>45</v>
      </c>
      <c r="F811" s="7">
        <v>10</v>
      </c>
      <c r="G811" s="7">
        <v>20</v>
      </c>
      <c r="H811" s="5" t="s">
        <v>144</v>
      </c>
      <c r="I811" s="5" t="s">
        <v>108</v>
      </c>
      <c r="J811" s="5" t="s">
        <v>16712</v>
      </c>
      <c r="K811" s="9" t="s">
        <v>47</v>
      </c>
      <c r="L811" s="5" t="s">
        <v>22083</v>
      </c>
      <c r="M811" s="5" t="s">
        <v>167</v>
      </c>
      <c r="N811" s="5" t="s">
        <v>89</v>
      </c>
      <c r="O811" s="5" t="b">
        <f t="shared" ca="1" si="0"/>
        <v>0</v>
      </c>
      <c r="P811" s="5" t="b">
        <f t="shared" ca="1" si="1"/>
        <v>1</v>
      </c>
      <c r="Q811" s="5"/>
      <c r="R811" s="5"/>
      <c r="S811" s="5"/>
      <c r="T811" s="5"/>
      <c r="U811" s="5"/>
      <c r="V811" s="5"/>
      <c r="W811" s="5"/>
      <c r="X811" s="5"/>
      <c r="Y811" s="5"/>
      <c r="Z811" s="5"/>
      <c r="AA811" s="5"/>
      <c r="AB811" s="5"/>
      <c r="AC811" s="5"/>
      <c r="AD811" s="5"/>
      <c r="AE811" s="5"/>
    </row>
    <row r="812" spans="1:31" ht="23.25" customHeight="1">
      <c r="A812" s="5" t="s">
        <v>3537</v>
      </c>
      <c r="B812" s="5" t="s">
        <v>15051</v>
      </c>
      <c r="C812" s="5" t="s">
        <v>27</v>
      </c>
      <c r="D812" s="5" t="s">
        <v>47</v>
      </c>
      <c r="E812" s="20" t="s">
        <v>45</v>
      </c>
      <c r="F812" s="7">
        <v>10</v>
      </c>
      <c r="G812" s="7">
        <v>15</v>
      </c>
      <c r="H812" s="5" t="s">
        <v>56</v>
      </c>
      <c r="I812" s="5" t="s">
        <v>108</v>
      </c>
      <c r="J812" s="5" t="s">
        <v>57</v>
      </c>
      <c r="K812" s="5" t="s">
        <v>15052</v>
      </c>
      <c r="L812" s="5" t="s">
        <v>22090</v>
      </c>
      <c r="M812" s="5" t="s">
        <v>53</v>
      </c>
      <c r="N812" s="5" t="s">
        <v>55</v>
      </c>
      <c r="O812" s="5" t="b">
        <f t="shared" ca="1" si="0"/>
        <v>0</v>
      </c>
      <c r="P812" s="5" t="b">
        <f t="shared" ca="1" si="1"/>
        <v>1</v>
      </c>
      <c r="Q812" s="5"/>
      <c r="R812" s="5"/>
      <c r="S812" s="5"/>
      <c r="T812" s="5"/>
      <c r="U812" s="5"/>
      <c r="V812" s="5"/>
      <c r="W812" s="5"/>
      <c r="X812" s="5"/>
      <c r="Y812" s="5"/>
      <c r="Z812" s="5"/>
      <c r="AA812" s="5"/>
      <c r="AB812" s="5"/>
      <c r="AC812" s="5"/>
      <c r="AD812" s="5"/>
      <c r="AE812" s="5"/>
    </row>
    <row r="813" spans="1:31" ht="23.25" customHeight="1">
      <c r="A813" s="5" t="s">
        <v>22095</v>
      </c>
      <c r="B813" s="5" t="s">
        <v>22097</v>
      </c>
      <c r="C813" s="5" t="s">
        <v>170</v>
      </c>
      <c r="D813" s="5" t="s">
        <v>47</v>
      </c>
      <c r="E813" s="20" t="s">
        <v>29</v>
      </c>
      <c r="F813" s="7">
        <v>10</v>
      </c>
      <c r="G813" s="7">
        <v>15</v>
      </c>
      <c r="H813" s="5" t="s">
        <v>56</v>
      </c>
      <c r="I813" s="5" t="s">
        <v>31</v>
      </c>
      <c r="J813" s="5" t="s">
        <v>6832</v>
      </c>
      <c r="K813" s="5" t="s">
        <v>22099</v>
      </c>
      <c r="L813" s="5" t="s">
        <v>22102</v>
      </c>
      <c r="M813" s="5" t="s">
        <v>53</v>
      </c>
      <c r="N813" s="5" t="s">
        <v>55</v>
      </c>
      <c r="O813" s="5" t="b">
        <f t="shared" ca="1" si="0"/>
        <v>0</v>
      </c>
      <c r="P813" s="5" t="b">
        <f t="shared" ca="1" si="1"/>
        <v>1</v>
      </c>
      <c r="Q813" s="5"/>
      <c r="R813" s="5"/>
      <c r="S813" s="5"/>
      <c r="T813" s="5"/>
      <c r="U813" s="5"/>
      <c r="V813" s="5"/>
      <c r="W813" s="5"/>
      <c r="X813" s="5"/>
      <c r="Y813" s="5"/>
      <c r="Z813" s="5"/>
      <c r="AA813" s="5"/>
      <c r="AB813" s="5"/>
      <c r="AC813" s="5"/>
      <c r="AD813" s="5"/>
      <c r="AE813" s="5"/>
    </row>
    <row r="814" spans="1:31" ht="23.25" customHeight="1">
      <c r="A814" s="5" t="s">
        <v>18859</v>
      </c>
      <c r="B814" s="5" t="s">
        <v>22105</v>
      </c>
      <c r="C814" s="5" t="s">
        <v>41</v>
      </c>
      <c r="D814" s="5" t="s">
        <v>94</v>
      </c>
      <c r="E814" s="20" t="s">
        <v>45</v>
      </c>
      <c r="F814" s="7">
        <v>10</v>
      </c>
      <c r="G814" s="7">
        <v>19</v>
      </c>
      <c r="H814" s="5" t="s">
        <v>2928</v>
      </c>
      <c r="I814" s="5" t="s">
        <v>66</v>
      </c>
      <c r="J814" s="5" t="s">
        <v>4075</v>
      </c>
      <c r="K814" s="5" t="s">
        <v>22108</v>
      </c>
      <c r="L814" s="5" t="s">
        <v>22111</v>
      </c>
      <c r="M814" s="5" t="s">
        <v>42</v>
      </c>
      <c r="N814" s="5" t="s">
        <v>44</v>
      </c>
      <c r="O814" s="5" t="b">
        <f t="shared" ca="1" si="0"/>
        <v>0</v>
      </c>
      <c r="P814" s="5" t="b">
        <f t="shared" ca="1" si="1"/>
        <v>1</v>
      </c>
      <c r="Q814" s="5"/>
      <c r="R814" s="5"/>
      <c r="S814" s="5"/>
      <c r="T814" s="5"/>
      <c r="U814" s="5"/>
      <c r="V814" s="5"/>
      <c r="W814" s="5"/>
      <c r="X814" s="5"/>
      <c r="Y814" s="5"/>
      <c r="Z814" s="5"/>
      <c r="AA814" s="5"/>
      <c r="AB814" s="5"/>
      <c r="AC814" s="5"/>
      <c r="AD814" s="5"/>
      <c r="AE814" s="5"/>
    </row>
    <row r="815" spans="1:31" ht="23.25" customHeight="1">
      <c r="A815" s="5" t="s">
        <v>12242</v>
      </c>
      <c r="B815" s="5" t="s">
        <v>12243</v>
      </c>
      <c r="C815" s="5" t="s">
        <v>170</v>
      </c>
      <c r="D815" s="5" t="s">
        <v>47</v>
      </c>
      <c r="E815" s="20" t="s">
        <v>45</v>
      </c>
      <c r="F815" s="7">
        <v>10</v>
      </c>
      <c r="G815" s="7">
        <v>20</v>
      </c>
      <c r="H815" s="5" t="s">
        <v>144</v>
      </c>
      <c r="I815" s="5" t="s">
        <v>31</v>
      </c>
      <c r="J815" s="5" t="s">
        <v>57</v>
      </c>
      <c r="K815" s="9" t="s">
        <v>47</v>
      </c>
      <c r="L815" s="5" t="s">
        <v>12244</v>
      </c>
      <c r="M815" s="5" t="s">
        <v>100</v>
      </c>
      <c r="N815" s="5" t="s">
        <v>55</v>
      </c>
      <c r="O815" s="5" t="b">
        <f t="shared" ca="1" si="0"/>
        <v>0</v>
      </c>
      <c r="P815" s="5" t="b">
        <f t="shared" ca="1" si="1"/>
        <v>1</v>
      </c>
      <c r="Q815" s="5"/>
      <c r="R815" s="5"/>
      <c r="S815" s="5"/>
      <c r="T815" s="5"/>
      <c r="U815" s="5"/>
      <c r="V815" s="5"/>
      <c r="W815" s="5"/>
      <c r="X815" s="5"/>
      <c r="Y815" s="5"/>
      <c r="Z815" s="5"/>
      <c r="AA815" s="5"/>
      <c r="AB815" s="5"/>
      <c r="AC815" s="5"/>
      <c r="AD815" s="5"/>
      <c r="AE815" s="5"/>
    </row>
    <row r="816" spans="1:31" ht="23.25" customHeight="1">
      <c r="A816" s="5" t="s">
        <v>22125</v>
      </c>
      <c r="B816" s="5" t="s">
        <v>3598</v>
      </c>
      <c r="C816" s="5" t="s">
        <v>27</v>
      </c>
      <c r="D816" s="5" t="s">
        <v>85</v>
      </c>
      <c r="E816" s="20" t="s">
        <v>919</v>
      </c>
      <c r="F816" s="7">
        <v>10</v>
      </c>
      <c r="G816" s="7">
        <v>12</v>
      </c>
      <c r="H816" s="5" t="s">
        <v>360</v>
      </c>
      <c r="I816" s="7" t="s">
        <v>24</v>
      </c>
      <c r="J816" s="5" t="s">
        <v>444</v>
      </c>
      <c r="K816" s="5" t="s">
        <v>22126</v>
      </c>
      <c r="L816" s="5" t="s">
        <v>22127</v>
      </c>
      <c r="M816" s="5" t="s">
        <v>1599</v>
      </c>
      <c r="N816" s="5" t="s">
        <v>1117</v>
      </c>
      <c r="O816" s="5" t="b">
        <f t="shared" ca="1" si="0"/>
        <v>0</v>
      </c>
      <c r="P816" s="5" t="b">
        <f t="shared" ca="1" si="1"/>
        <v>1</v>
      </c>
      <c r="Q816" s="5"/>
      <c r="R816" s="5"/>
      <c r="S816" s="5"/>
      <c r="T816" s="5"/>
      <c r="U816" s="5"/>
      <c r="V816" s="5"/>
      <c r="W816" s="5"/>
      <c r="X816" s="5"/>
      <c r="Y816" s="5"/>
      <c r="Z816" s="5"/>
      <c r="AA816" s="5"/>
      <c r="AB816" s="5"/>
      <c r="AC816" s="5"/>
      <c r="AD816" s="5"/>
      <c r="AE816" s="5"/>
    </row>
    <row r="817" spans="1:31" ht="23.25" customHeight="1">
      <c r="A817" s="5" t="s">
        <v>13020</v>
      </c>
      <c r="B817" s="5" t="s">
        <v>1830</v>
      </c>
      <c r="C817" s="5" t="s">
        <v>41</v>
      </c>
      <c r="D817" s="5" t="s">
        <v>47</v>
      </c>
      <c r="E817" s="20" t="s">
        <v>45</v>
      </c>
      <c r="F817" s="11">
        <v>10</v>
      </c>
      <c r="G817" s="11">
        <v>20</v>
      </c>
      <c r="H817" s="5" t="s">
        <v>2529</v>
      </c>
      <c r="I817" s="5" t="s">
        <v>108</v>
      </c>
      <c r="J817" s="5" t="s">
        <v>48</v>
      </c>
      <c r="K817" s="5" t="s">
        <v>22132</v>
      </c>
      <c r="L817" s="5" t="s">
        <v>22133</v>
      </c>
      <c r="M817" s="5" t="s">
        <v>53</v>
      </c>
      <c r="N817" s="5" t="s">
        <v>55</v>
      </c>
      <c r="O817" s="5" t="b">
        <f t="shared" ca="1" si="0"/>
        <v>0</v>
      </c>
      <c r="P817" s="5" t="b">
        <f t="shared" ca="1" si="1"/>
        <v>1</v>
      </c>
      <c r="Q817" s="5"/>
      <c r="R817" s="5"/>
      <c r="S817" s="5"/>
      <c r="T817" s="5"/>
      <c r="U817" s="5"/>
      <c r="V817" s="5"/>
      <c r="W817" s="5"/>
      <c r="X817" s="5"/>
      <c r="Y817" s="5"/>
      <c r="Z817" s="5"/>
      <c r="AA817" s="5"/>
      <c r="AB817" s="5"/>
      <c r="AC817" s="5"/>
      <c r="AD817" s="5"/>
      <c r="AE817" s="5"/>
    </row>
    <row r="818" spans="1:31" ht="23.25" customHeight="1">
      <c r="A818" s="14" t="s">
        <v>22139</v>
      </c>
      <c r="B818" s="14" t="s">
        <v>22140</v>
      </c>
      <c r="C818" s="14" t="s">
        <v>27</v>
      </c>
      <c r="D818" s="14" t="s">
        <v>85</v>
      </c>
      <c r="E818" s="21" t="s">
        <v>45</v>
      </c>
      <c r="F818" s="15">
        <v>10</v>
      </c>
      <c r="G818" s="15">
        <v>20</v>
      </c>
      <c r="H818" s="14" t="s">
        <v>144</v>
      </c>
      <c r="I818" s="14" t="s">
        <v>31</v>
      </c>
      <c r="J818" s="14" t="s">
        <v>134</v>
      </c>
      <c r="K818" s="14" t="s">
        <v>22142</v>
      </c>
      <c r="L818" s="14" t="s">
        <v>16005</v>
      </c>
      <c r="M818" s="14" t="s">
        <v>100</v>
      </c>
      <c r="N818" s="14" t="s">
        <v>55</v>
      </c>
      <c r="O818" s="14" t="b">
        <f t="shared" ca="1" si="0"/>
        <v>0</v>
      </c>
      <c r="P818" s="14" t="b">
        <f t="shared" ca="1" si="1"/>
        <v>1</v>
      </c>
      <c r="Q818" s="5"/>
      <c r="R818" s="5"/>
      <c r="S818" s="5"/>
      <c r="T818" s="5"/>
      <c r="U818" s="5"/>
      <c r="V818" s="5"/>
      <c r="W818" s="5"/>
      <c r="X818" s="5"/>
      <c r="Y818" s="5"/>
      <c r="Z818" s="5"/>
      <c r="AA818" s="5"/>
      <c r="AB818" s="5"/>
      <c r="AC818" s="5"/>
      <c r="AD818" s="5"/>
      <c r="AE818" s="5"/>
    </row>
    <row r="819" spans="1:31" ht="23.25" customHeight="1">
      <c r="A819" s="5" t="s">
        <v>9131</v>
      </c>
      <c r="B819" s="5" t="s">
        <v>5458</v>
      </c>
      <c r="C819" s="5" t="s">
        <v>27</v>
      </c>
      <c r="D819" s="5" t="s">
        <v>105</v>
      </c>
      <c r="E819" s="20" t="s">
        <v>29</v>
      </c>
      <c r="F819" s="7">
        <v>10</v>
      </c>
      <c r="G819" s="7">
        <v>20</v>
      </c>
      <c r="H819" s="5" t="s">
        <v>144</v>
      </c>
      <c r="I819" s="5" t="s">
        <v>108</v>
      </c>
      <c r="J819" s="5" t="s">
        <v>106</v>
      </c>
      <c r="K819" s="5" t="s">
        <v>22150</v>
      </c>
      <c r="L819" s="5" t="s">
        <v>22151</v>
      </c>
      <c r="M819" s="5" t="s">
        <v>37</v>
      </c>
      <c r="N819" s="5" t="s">
        <v>55</v>
      </c>
      <c r="O819" s="5" t="b">
        <f t="shared" ca="1" si="0"/>
        <v>0</v>
      </c>
      <c r="P819" s="5" t="b">
        <f t="shared" ca="1" si="1"/>
        <v>1</v>
      </c>
      <c r="Q819" s="5"/>
      <c r="R819" s="5"/>
      <c r="S819" s="5"/>
      <c r="T819" s="5"/>
      <c r="U819" s="5"/>
      <c r="V819" s="5"/>
      <c r="W819" s="5"/>
      <c r="X819" s="5"/>
      <c r="Y819" s="5"/>
      <c r="Z819" s="5"/>
      <c r="AA819" s="5"/>
      <c r="AB819" s="5"/>
      <c r="AC819" s="5"/>
      <c r="AD819" s="5"/>
      <c r="AE819" s="5"/>
    </row>
    <row r="820" spans="1:31" ht="23.25" customHeight="1">
      <c r="A820" s="5" t="s">
        <v>22153</v>
      </c>
      <c r="B820" s="5" t="s">
        <v>7139</v>
      </c>
      <c r="C820" s="5" t="s">
        <v>27</v>
      </c>
      <c r="D820" s="5" t="s">
        <v>54</v>
      </c>
      <c r="E820" s="20" t="s">
        <v>45</v>
      </c>
      <c r="F820" s="7">
        <v>10</v>
      </c>
      <c r="G820" s="7">
        <v>15</v>
      </c>
      <c r="H820" s="5" t="s">
        <v>56</v>
      </c>
      <c r="I820" s="5" t="s">
        <v>31</v>
      </c>
      <c r="J820" s="5" t="s">
        <v>7141</v>
      </c>
      <c r="K820" s="5" t="s">
        <v>22157</v>
      </c>
      <c r="L820" s="5" t="s">
        <v>22158</v>
      </c>
      <c r="M820" s="5" t="s">
        <v>37</v>
      </c>
      <c r="N820" s="5" t="s">
        <v>89</v>
      </c>
      <c r="O820" s="5" t="b">
        <f t="shared" ca="1" si="0"/>
        <v>0</v>
      </c>
      <c r="P820" s="5" t="b">
        <f t="shared" ca="1" si="1"/>
        <v>1</v>
      </c>
      <c r="Q820" s="5"/>
      <c r="R820" s="5"/>
      <c r="S820" s="5"/>
      <c r="T820" s="5"/>
      <c r="U820" s="5"/>
      <c r="V820" s="5"/>
      <c r="W820" s="5"/>
      <c r="X820" s="5"/>
      <c r="Y820" s="5"/>
      <c r="Z820" s="5"/>
      <c r="AA820" s="5"/>
      <c r="AB820" s="5"/>
      <c r="AC820" s="5"/>
      <c r="AD820" s="5"/>
      <c r="AE820" s="5"/>
    </row>
    <row r="821" spans="1:31" ht="23.25" customHeight="1">
      <c r="A821" s="5" t="s">
        <v>22115</v>
      </c>
      <c r="B821" s="5" t="s">
        <v>22161</v>
      </c>
      <c r="C821" s="5" t="s">
        <v>27</v>
      </c>
      <c r="D821" s="5" t="s">
        <v>80</v>
      </c>
      <c r="E821" s="20" t="s">
        <v>45</v>
      </c>
      <c r="F821" s="7">
        <v>10</v>
      </c>
      <c r="G821" s="7">
        <v>15</v>
      </c>
      <c r="H821" s="5" t="s">
        <v>56</v>
      </c>
      <c r="I821" s="5" t="s">
        <v>108</v>
      </c>
      <c r="J821" s="5" t="s">
        <v>2924</v>
      </c>
      <c r="K821" s="9" t="s">
        <v>47</v>
      </c>
      <c r="L821" s="5" t="s">
        <v>22162</v>
      </c>
      <c r="M821" s="5" t="s">
        <v>37</v>
      </c>
      <c r="N821" s="5" t="s">
        <v>55</v>
      </c>
      <c r="O821" s="5" t="b">
        <f t="shared" ca="1" si="0"/>
        <v>0</v>
      </c>
      <c r="P821" s="5" t="b">
        <f t="shared" ca="1" si="1"/>
        <v>1</v>
      </c>
      <c r="Q821" s="5"/>
      <c r="R821" s="5"/>
      <c r="S821" s="5"/>
      <c r="T821" s="5"/>
      <c r="U821" s="5"/>
      <c r="V821" s="5"/>
      <c r="W821" s="5"/>
      <c r="X821" s="5"/>
      <c r="Y821" s="5"/>
      <c r="Z821" s="5"/>
      <c r="AA821" s="5"/>
      <c r="AB821" s="5"/>
      <c r="AC821" s="5"/>
      <c r="AD821" s="5"/>
      <c r="AE821" s="5"/>
    </row>
    <row r="822" spans="1:31" ht="23.25" customHeight="1">
      <c r="A822" s="5" t="s">
        <v>130</v>
      </c>
      <c r="B822" s="5" t="s">
        <v>2832</v>
      </c>
      <c r="C822" s="5" t="s">
        <v>170</v>
      </c>
      <c r="D822" s="5" t="s">
        <v>435</v>
      </c>
      <c r="E822" s="20" t="s">
        <v>29</v>
      </c>
      <c r="F822" s="7">
        <v>10</v>
      </c>
      <c r="G822" s="7">
        <v>15</v>
      </c>
      <c r="H822" s="5" t="s">
        <v>56</v>
      </c>
      <c r="I822" s="5" t="s">
        <v>108</v>
      </c>
      <c r="J822" s="5" t="s">
        <v>57</v>
      </c>
      <c r="K822" s="9" t="s">
        <v>47</v>
      </c>
      <c r="L822" s="5" t="s">
        <v>2836</v>
      </c>
      <c r="M822" s="5" t="s">
        <v>37</v>
      </c>
      <c r="N822" s="5" t="s">
        <v>55</v>
      </c>
      <c r="O822" s="5" t="b">
        <f t="shared" ca="1" si="0"/>
        <v>0</v>
      </c>
      <c r="P822" s="5" t="b">
        <f t="shared" ca="1" si="1"/>
        <v>1</v>
      </c>
      <c r="Q822" s="5"/>
      <c r="R822" s="5"/>
      <c r="S822" s="5"/>
      <c r="T822" s="5"/>
      <c r="U822" s="5"/>
      <c r="V822" s="5"/>
      <c r="W822" s="5"/>
      <c r="X822" s="5"/>
      <c r="Y822" s="5"/>
      <c r="Z822" s="5"/>
      <c r="AA822" s="5"/>
      <c r="AB822" s="5"/>
      <c r="AC822" s="5"/>
      <c r="AD822" s="5"/>
      <c r="AE822" s="5"/>
    </row>
    <row r="823" spans="1:31" ht="23.25" customHeight="1">
      <c r="A823" s="5" t="s">
        <v>22174</v>
      </c>
      <c r="B823" s="5" t="s">
        <v>22175</v>
      </c>
      <c r="C823" s="5" t="s">
        <v>20</v>
      </c>
      <c r="D823" s="5" t="s">
        <v>1173</v>
      </c>
      <c r="E823" s="20" t="s">
        <v>45</v>
      </c>
      <c r="F823" s="7">
        <v>10</v>
      </c>
      <c r="G823" s="7">
        <v>20</v>
      </c>
      <c r="H823" s="5" t="s">
        <v>144</v>
      </c>
      <c r="I823" s="5" t="s">
        <v>31</v>
      </c>
      <c r="J823" s="5" t="s">
        <v>57</v>
      </c>
      <c r="K823" s="5" t="s">
        <v>626</v>
      </c>
      <c r="L823" s="5" t="s">
        <v>22177</v>
      </c>
      <c r="M823" s="5" t="s">
        <v>37</v>
      </c>
      <c r="N823" s="5" t="s">
        <v>271</v>
      </c>
      <c r="O823" s="5" t="b">
        <f t="shared" ca="1" si="0"/>
        <v>0</v>
      </c>
      <c r="P823" s="5" t="b">
        <f t="shared" ca="1" si="1"/>
        <v>1</v>
      </c>
      <c r="Q823" s="5"/>
      <c r="R823" s="5"/>
      <c r="S823" s="5"/>
      <c r="T823" s="5"/>
      <c r="U823" s="5"/>
      <c r="V823" s="5"/>
      <c r="W823" s="5"/>
      <c r="X823" s="5"/>
      <c r="Y823" s="5"/>
      <c r="Z823" s="5"/>
      <c r="AA823" s="5"/>
      <c r="AB823" s="5"/>
      <c r="AC823" s="5"/>
      <c r="AD823" s="5"/>
      <c r="AE823" s="5"/>
    </row>
    <row r="824" spans="1:31" ht="23.25" customHeight="1">
      <c r="A824" s="5" t="s">
        <v>22182</v>
      </c>
      <c r="B824" s="5" t="s">
        <v>22183</v>
      </c>
      <c r="C824" s="5" t="s">
        <v>27</v>
      </c>
      <c r="D824" s="5" t="s">
        <v>80</v>
      </c>
      <c r="E824" s="20" t="s">
        <v>919</v>
      </c>
      <c r="F824" s="7">
        <v>10</v>
      </c>
      <c r="G824" s="7">
        <v>30</v>
      </c>
      <c r="H824" s="5" t="s">
        <v>2866</v>
      </c>
      <c r="I824" s="5" t="s">
        <v>108</v>
      </c>
      <c r="J824" s="5" t="s">
        <v>134</v>
      </c>
      <c r="K824" s="5" t="s">
        <v>22184</v>
      </c>
      <c r="L824" s="5" t="s">
        <v>22185</v>
      </c>
      <c r="M824" s="5" t="s">
        <v>100</v>
      </c>
      <c r="N824" s="5" t="s">
        <v>55</v>
      </c>
      <c r="O824" s="5" t="b">
        <f t="shared" ca="1" si="0"/>
        <v>0</v>
      </c>
      <c r="P824" s="5" t="b">
        <f t="shared" ca="1" si="1"/>
        <v>1</v>
      </c>
      <c r="Q824" s="5"/>
      <c r="R824" s="5"/>
      <c r="S824" s="5"/>
      <c r="T824" s="5"/>
      <c r="U824" s="5"/>
      <c r="V824" s="5"/>
      <c r="W824" s="5"/>
      <c r="X824" s="5"/>
      <c r="Y824" s="5"/>
      <c r="Z824" s="5"/>
      <c r="AA824" s="5"/>
      <c r="AB824" s="5"/>
      <c r="AC824" s="5"/>
      <c r="AD824" s="5"/>
      <c r="AE824" s="5"/>
    </row>
    <row r="825" spans="1:31" ht="23.25" customHeight="1">
      <c r="A825" s="5" t="s">
        <v>12414</v>
      </c>
      <c r="B825" s="5" t="s">
        <v>3726</v>
      </c>
      <c r="C825" s="5" t="s">
        <v>27</v>
      </c>
      <c r="D825" s="5" t="s">
        <v>85</v>
      </c>
      <c r="E825" s="20" t="s">
        <v>45</v>
      </c>
      <c r="F825" s="7">
        <v>10</v>
      </c>
      <c r="G825" s="7">
        <v>15</v>
      </c>
      <c r="H825" s="5" t="s">
        <v>56</v>
      </c>
      <c r="I825" s="5" t="s">
        <v>31</v>
      </c>
      <c r="J825" s="5" t="s">
        <v>906</v>
      </c>
      <c r="K825" s="5" t="s">
        <v>12415</v>
      </c>
      <c r="L825" s="5" t="s">
        <v>12416</v>
      </c>
      <c r="M825" s="5" t="s">
        <v>37</v>
      </c>
      <c r="N825" s="5" t="s">
        <v>405</v>
      </c>
      <c r="O825" s="5" t="b">
        <f t="shared" ca="1" si="0"/>
        <v>0</v>
      </c>
      <c r="P825" s="5" t="b">
        <f t="shared" ca="1" si="1"/>
        <v>1</v>
      </c>
      <c r="Q825" s="5"/>
      <c r="R825" s="5"/>
      <c r="S825" s="5"/>
      <c r="T825" s="5"/>
      <c r="U825" s="5"/>
      <c r="V825" s="5"/>
      <c r="W825" s="5"/>
      <c r="X825" s="5"/>
      <c r="Y825" s="5"/>
      <c r="Z825" s="5"/>
      <c r="AA825" s="5"/>
      <c r="AB825" s="5"/>
      <c r="AC825" s="5"/>
      <c r="AD825" s="5"/>
      <c r="AE825" s="5"/>
    </row>
    <row r="826" spans="1:31" ht="23.25" customHeight="1">
      <c r="A826" s="5" t="s">
        <v>7521</v>
      </c>
      <c r="B826" s="5" t="s">
        <v>15830</v>
      </c>
      <c r="C826" s="5" t="s">
        <v>170</v>
      </c>
      <c r="D826" s="5" t="s">
        <v>47</v>
      </c>
      <c r="E826" s="20" t="s">
        <v>29</v>
      </c>
      <c r="F826" s="7">
        <v>10</v>
      </c>
      <c r="G826" s="7">
        <v>15</v>
      </c>
      <c r="H826" s="5" t="s">
        <v>56</v>
      </c>
      <c r="I826" s="5" t="s">
        <v>31</v>
      </c>
      <c r="J826" s="5" t="s">
        <v>134</v>
      </c>
      <c r="K826" s="5" t="s">
        <v>15833</v>
      </c>
      <c r="L826" s="5" t="s">
        <v>22199</v>
      </c>
      <c r="M826" s="5" t="s">
        <v>37</v>
      </c>
      <c r="N826" s="5" t="s">
        <v>55</v>
      </c>
      <c r="O826" s="5" t="b">
        <f t="shared" ca="1" si="0"/>
        <v>0</v>
      </c>
      <c r="P826" s="5" t="b">
        <f t="shared" ca="1" si="1"/>
        <v>1</v>
      </c>
      <c r="Q826" s="5"/>
      <c r="R826" s="5"/>
      <c r="S826" s="5"/>
      <c r="T826" s="5"/>
      <c r="U826" s="5"/>
      <c r="V826" s="5"/>
      <c r="W826" s="5"/>
      <c r="X826" s="5"/>
      <c r="Y826" s="5"/>
      <c r="Z826" s="5"/>
      <c r="AA826" s="5"/>
      <c r="AB826" s="5"/>
      <c r="AC826" s="5"/>
      <c r="AD826" s="5"/>
      <c r="AE826" s="5"/>
    </row>
    <row r="827" spans="1:31" ht="23.25" customHeight="1">
      <c r="A827" s="5" t="s">
        <v>2660</v>
      </c>
      <c r="B827" s="5" t="s">
        <v>22203</v>
      </c>
      <c r="C827" s="5" t="s">
        <v>170</v>
      </c>
      <c r="D827" s="5" t="s">
        <v>47</v>
      </c>
      <c r="E827" s="20" t="s">
        <v>45</v>
      </c>
      <c r="F827" s="7">
        <v>10</v>
      </c>
      <c r="G827" s="7">
        <v>20</v>
      </c>
      <c r="H827" s="5" t="s">
        <v>144</v>
      </c>
      <c r="I827" s="5" t="s">
        <v>125</v>
      </c>
      <c r="J827" s="5" t="s">
        <v>4617</v>
      </c>
      <c r="K827" s="5" t="s">
        <v>4272</v>
      </c>
      <c r="L827" s="5" t="s">
        <v>22204</v>
      </c>
      <c r="M827" s="5" t="s">
        <v>37</v>
      </c>
      <c r="N827" s="5" t="s">
        <v>55</v>
      </c>
      <c r="O827" s="5" t="b">
        <f t="shared" ca="1" si="0"/>
        <v>0</v>
      </c>
      <c r="P827" s="5" t="b">
        <f t="shared" ca="1" si="1"/>
        <v>1</v>
      </c>
      <c r="Q827" s="5"/>
      <c r="R827" s="5"/>
      <c r="S827" s="5"/>
      <c r="T827" s="5"/>
      <c r="U827" s="5"/>
      <c r="V827" s="5"/>
      <c r="W827" s="5"/>
      <c r="X827" s="5"/>
      <c r="Y827" s="5"/>
      <c r="Z827" s="5"/>
      <c r="AA827" s="5"/>
      <c r="AB827" s="5"/>
      <c r="AC827" s="5"/>
      <c r="AD827" s="5"/>
      <c r="AE827" s="5"/>
    </row>
    <row r="828" spans="1:31" ht="23.25" customHeight="1">
      <c r="A828" s="5" t="s">
        <v>5314</v>
      </c>
      <c r="B828" s="5" t="s">
        <v>5675</v>
      </c>
      <c r="C828" s="5" t="s">
        <v>20</v>
      </c>
      <c r="D828" s="5" t="s">
        <v>47</v>
      </c>
      <c r="E828" s="20" t="s">
        <v>45</v>
      </c>
      <c r="F828" s="7">
        <v>10</v>
      </c>
      <c r="G828" s="7">
        <v>15</v>
      </c>
      <c r="H828" s="5" t="s">
        <v>56</v>
      </c>
      <c r="I828" s="5" t="s">
        <v>108</v>
      </c>
      <c r="J828" s="5" t="s">
        <v>117</v>
      </c>
      <c r="K828" s="5" t="s">
        <v>5678</v>
      </c>
      <c r="L828" s="5" t="s">
        <v>12794</v>
      </c>
      <c r="M828" s="5" t="s">
        <v>37</v>
      </c>
      <c r="N828" s="5" t="s">
        <v>38</v>
      </c>
      <c r="O828" s="5" t="b">
        <f t="shared" ca="1" si="0"/>
        <v>0</v>
      </c>
      <c r="P828" s="5" t="b">
        <f t="shared" ca="1" si="1"/>
        <v>1</v>
      </c>
      <c r="Q828" s="5"/>
      <c r="R828" s="5"/>
      <c r="S828" s="5"/>
      <c r="T828" s="5"/>
      <c r="U828" s="5"/>
      <c r="V828" s="5"/>
      <c r="W828" s="5"/>
      <c r="X828" s="5"/>
      <c r="Y828" s="5"/>
      <c r="Z828" s="5"/>
      <c r="AA828" s="5"/>
      <c r="AB828" s="5"/>
      <c r="AC828" s="5"/>
      <c r="AD828" s="5"/>
      <c r="AE828" s="5"/>
    </row>
    <row r="829" spans="1:31" ht="23.25" customHeight="1">
      <c r="A829" s="5" t="s">
        <v>22211</v>
      </c>
      <c r="B829" s="5" t="s">
        <v>22212</v>
      </c>
      <c r="C829" s="5" t="s">
        <v>20</v>
      </c>
      <c r="D829" s="5" t="s">
        <v>47</v>
      </c>
      <c r="E829" s="20" t="s">
        <v>45</v>
      </c>
      <c r="F829" s="7">
        <v>10</v>
      </c>
      <c r="G829" s="7">
        <v>15</v>
      </c>
      <c r="H829" s="5" t="s">
        <v>56</v>
      </c>
      <c r="I829" s="7" t="s">
        <v>24</v>
      </c>
      <c r="J829" s="5" t="s">
        <v>22215</v>
      </c>
      <c r="K829" s="5" t="s">
        <v>22216</v>
      </c>
      <c r="L829" s="5" t="s">
        <v>22217</v>
      </c>
      <c r="M829" s="5" t="s">
        <v>42</v>
      </c>
      <c r="N829" s="5" t="s">
        <v>38</v>
      </c>
      <c r="O829" s="5" t="b">
        <f t="shared" ca="1" si="0"/>
        <v>0</v>
      </c>
      <c r="P829" s="5" t="b">
        <f t="shared" ca="1" si="1"/>
        <v>1</v>
      </c>
      <c r="Q829" s="5"/>
      <c r="R829" s="5"/>
      <c r="S829" s="5"/>
      <c r="T829" s="5"/>
      <c r="U829" s="5"/>
      <c r="V829" s="5"/>
      <c r="W829" s="5"/>
      <c r="X829" s="5"/>
      <c r="Y829" s="5"/>
      <c r="Z829" s="5"/>
      <c r="AA829" s="5"/>
      <c r="AB829" s="5"/>
      <c r="AC829" s="5"/>
      <c r="AD829" s="5"/>
      <c r="AE829" s="5"/>
    </row>
    <row r="830" spans="1:31" ht="23.25" customHeight="1">
      <c r="A830" s="14" t="s">
        <v>22225</v>
      </c>
      <c r="B830" s="14" t="s">
        <v>9886</v>
      </c>
      <c r="C830" s="14" t="s">
        <v>27</v>
      </c>
      <c r="D830" s="14" t="s">
        <v>105</v>
      </c>
      <c r="E830" s="21" t="s">
        <v>45</v>
      </c>
      <c r="F830" s="15">
        <v>10</v>
      </c>
      <c r="G830" s="15">
        <v>15</v>
      </c>
      <c r="H830" s="14" t="s">
        <v>56</v>
      </c>
      <c r="I830" s="14" t="s">
        <v>66</v>
      </c>
      <c r="J830" s="14" t="s">
        <v>48</v>
      </c>
      <c r="K830" s="14" t="s">
        <v>22228</v>
      </c>
      <c r="L830" s="22" t="s">
        <v>47</v>
      </c>
      <c r="M830" s="14" t="s">
        <v>42</v>
      </c>
      <c r="N830" s="14" t="s">
        <v>38</v>
      </c>
      <c r="O830" s="14" t="b">
        <f t="shared" ca="1" si="0"/>
        <v>0</v>
      </c>
      <c r="P830" s="14" t="b">
        <f t="shared" ca="1" si="1"/>
        <v>1</v>
      </c>
      <c r="Q830" s="5"/>
      <c r="R830" s="5"/>
      <c r="S830" s="5"/>
      <c r="T830" s="5"/>
      <c r="U830" s="5"/>
      <c r="V830" s="5"/>
      <c r="W830" s="5"/>
      <c r="X830" s="5"/>
      <c r="Y830" s="5"/>
      <c r="Z830" s="5"/>
      <c r="AA830" s="5"/>
      <c r="AB830" s="5"/>
      <c r="AC830" s="5"/>
      <c r="AD830" s="5"/>
      <c r="AE830" s="5"/>
    </row>
    <row r="831" spans="1:31" ht="23.25" customHeight="1">
      <c r="A831" s="5" t="s">
        <v>2665</v>
      </c>
      <c r="B831" s="5" t="s">
        <v>15689</v>
      </c>
      <c r="C831" s="5" t="s">
        <v>27</v>
      </c>
      <c r="D831" s="5" t="s">
        <v>85</v>
      </c>
      <c r="E831" s="20" t="s">
        <v>45</v>
      </c>
      <c r="F831" s="7">
        <v>10</v>
      </c>
      <c r="G831" s="7">
        <v>15</v>
      </c>
      <c r="H831" s="5" t="s">
        <v>56</v>
      </c>
      <c r="I831" s="5" t="s">
        <v>108</v>
      </c>
      <c r="J831" s="5" t="s">
        <v>57</v>
      </c>
      <c r="K831" s="5" t="s">
        <v>1816</v>
      </c>
      <c r="L831" s="5" t="s">
        <v>22232</v>
      </c>
      <c r="M831" s="5" t="s">
        <v>53</v>
      </c>
      <c r="N831" s="5" t="s">
        <v>55</v>
      </c>
      <c r="O831" s="5" t="b">
        <f t="shared" ca="1" si="0"/>
        <v>0</v>
      </c>
      <c r="P831" s="5" t="b">
        <f t="shared" ca="1" si="1"/>
        <v>1</v>
      </c>
      <c r="Q831" s="5"/>
      <c r="R831" s="5"/>
      <c r="S831" s="5"/>
      <c r="T831" s="5"/>
      <c r="U831" s="5"/>
      <c r="V831" s="5"/>
      <c r="W831" s="5"/>
      <c r="X831" s="5"/>
      <c r="Y831" s="5"/>
      <c r="Z831" s="5"/>
      <c r="AA831" s="5"/>
      <c r="AB831" s="5"/>
      <c r="AC831" s="5"/>
      <c r="AD831" s="5"/>
      <c r="AE831" s="5"/>
    </row>
    <row r="832" spans="1:31" ht="23.25" customHeight="1">
      <c r="A832" s="5" t="s">
        <v>7521</v>
      </c>
      <c r="B832" s="5" t="s">
        <v>3782</v>
      </c>
      <c r="C832" s="5" t="s">
        <v>170</v>
      </c>
      <c r="D832" s="5" t="s">
        <v>378</v>
      </c>
      <c r="E832" s="20" t="s">
        <v>29</v>
      </c>
      <c r="F832" s="7">
        <v>10</v>
      </c>
      <c r="G832" s="7">
        <v>15</v>
      </c>
      <c r="H832" s="5" t="s">
        <v>56</v>
      </c>
      <c r="I832" s="7" t="s">
        <v>24</v>
      </c>
      <c r="J832" s="5" t="s">
        <v>57</v>
      </c>
      <c r="K832" s="5" t="s">
        <v>13804</v>
      </c>
      <c r="L832" s="5" t="s">
        <v>22241</v>
      </c>
      <c r="M832" s="5" t="s">
        <v>37</v>
      </c>
      <c r="N832" s="5" t="s">
        <v>55</v>
      </c>
      <c r="O832" s="5" t="b">
        <f t="shared" ca="1" si="0"/>
        <v>0</v>
      </c>
      <c r="P832" s="5" t="b">
        <f t="shared" ca="1" si="1"/>
        <v>1</v>
      </c>
      <c r="Q832" s="5"/>
      <c r="R832" s="5"/>
      <c r="S832" s="5"/>
      <c r="T832" s="5"/>
      <c r="U832" s="5"/>
      <c r="V832" s="5"/>
      <c r="W832" s="5"/>
      <c r="X832" s="5"/>
      <c r="Y832" s="5"/>
      <c r="Z832" s="5"/>
      <c r="AA832" s="5"/>
      <c r="AB832" s="5"/>
      <c r="AC832" s="5"/>
      <c r="AD832" s="5"/>
      <c r="AE832" s="5"/>
    </row>
    <row r="833" spans="1:31" ht="23.25" customHeight="1">
      <c r="A833" s="5" t="s">
        <v>12706</v>
      </c>
      <c r="B833" s="5" t="s">
        <v>12707</v>
      </c>
      <c r="C833" s="5" t="s">
        <v>20</v>
      </c>
      <c r="D833" s="5" t="s">
        <v>21</v>
      </c>
      <c r="E833" s="20" t="s">
        <v>45</v>
      </c>
      <c r="F833" s="7">
        <v>10</v>
      </c>
      <c r="G833" s="7">
        <v>20</v>
      </c>
      <c r="H833" s="5" t="s">
        <v>144</v>
      </c>
      <c r="I833" s="7" t="s">
        <v>24</v>
      </c>
      <c r="J833" s="5" t="s">
        <v>68</v>
      </c>
      <c r="K833" s="5" t="s">
        <v>12708</v>
      </c>
      <c r="L833" s="5" t="s">
        <v>12709</v>
      </c>
      <c r="M833" s="5" t="s">
        <v>53</v>
      </c>
      <c r="N833" s="5" t="s">
        <v>55</v>
      </c>
      <c r="O833" s="5" t="b">
        <f t="shared" ca="1" si="0"/>
        <v>0</v>
      </c>
      <c r="P833" s="5" t="b">
        <f t="shared" ca="1" si="1"/>
        <v>1</v>
      </c>
      <c r="Q833" s="5"/>
      <c r="R833" s="5"/>
      <c r="S833" s="5"/>
      <c r="T833" s="5"/>
      <c r="U833" s="5"/>
      <c r="V833" s="5"/>
      <c r="W833" s="5"/>
      <c r="X833" s="5"/>
      <c r="Y833" s="5"/>
      <c r="Z833" s="5"/>
      <c r="AA833" s="5"/>
      <c r="AB833" s="5"/>
      <c r="AC833" s="5"/>
      <c r="AD833" s="5"/>
      <c r="AE833" s="5"/>
    </row>
    <row r="834" spans="1:31" ht="23.25" customHeight="1">
      <c r="A834" s="14" t="s">
        <v>22250</v>
      </c>
      <c r="B834" s="14" t="s">
        <v>22251</v>
      </c>
      <c r="C834" s="14" t="s">
        <v>27</v>
      </c>
      <c r="D834" s="14" t="s">
        <v>47</v>
      </c>
      <c r="E834" s="21" t="s">
        <v>29</v>
      </c>
      <c r="F834" s="15">
        <v>10</v>
      </c>
      <c r="G834" s="15">
        <v>15</v>
      </c>
      <c r="H834" s="14" t="s">
        <v>56</v>
      </c>
      <c r="I834" s="15" t="s">
        <v>24</v>
      </c>
      <c r="J834" s="14" t="s">
        <v>1770</v>
      </c>
      <c r="K834" s="14" t="s">
        <v>22254</v>
      </c>
      <c r="L834" s="22" t="s">
        <v>47</v>
      </c>
      <c r="M834" s="14" t="s">
        <v>37</v>
      </c>
      <c r="N834" s="14" t="s">
        <v>55</v>
      </c>
      <c r="O834" s="14" t="b">
        <f t="shared" ca="1" si="0"/>
        <v>0</v>
      </c>
      <c r="P834" s="14" t="b">
        <f t="shared" ca="1" si="1"/>
        <v>1</v>
      </c>
      <c r="Q834" s="5"/>
      <c r="R834" s="5"/>
      <c r="S834" s="5"/>
      <c r="T834" s="5"/>
      <c r="U834" s="5"/>
      <c r="V834" s="5"/>
      <c r="W834" s="5"/>
      <c r="X834" s="5"/>
      <c r="Y834" s="5"/>
      <c r="Z834" s="5"/>
      <c r="AA834" s="5"/>
      <c r="AB834" s="5"/>
      <c r="AC834" s="5"/>
      <c r="AD834" s="5"/>
      <c r="AE834" s="5"/>
    </row>
    <row r="835" spans="1:31" ht="23.25" customHeight="1">
      <c r="A835" s="14" t="s">
        <v>2665</v>
      </c>
      <c r="B835" s="14" t="s">
        <v>13815</v>
      </c>
      <c r="C835" s="14" t="s">
        <v>170</v>
      </c>
      <c r="D835" s="14" t="s">
        <v>378</v>
      </c>
      <c r="E835" s="21" t="s">
        <v>45</v>
      </c>
      <c r="F835" s="15">
        <v>10</v>
      </c>
      <c r="G835" s="15">
        <v>15</v>
      </c>
      <c r="H835" s="14" t="s">
        <v>56</v>
      </c>
      <c r="I835" s="14" t="s">
        <v>108</v>
      </c>
      <c r="J835" s="14" t="s">
        <v>134</v>
      </c>
      <c r="K835" s="14" t="s">
        <v>13816</v>
      </c>
      <c r="L835" s="14" t="s">
        <v>22257</v>
      </c>
      <c r="M835" s="14" t="s">
        <v>53</v>
      </c>
      <c r="N835" s="14" t="s">
        <v>237</v>
      </c>
      <c r="O835" s="14" t="b">
        <f t="shared" ca="1" si="0"/>
        <v>0</v>
      </c>
      <c r="P835" s="14" t="b">
        <f t="shared" ca="1" si="1"/>
        <v>1</v>
      </c>
      <c r="Q835" s="5"/>
      <c r="R835" s="5"/>
      <c r="S835" s="5"/>
      <c r="T835" s="5"/>
      <c r="U835" s="5"/>
      <c r="V835" s="5"/>
      <c r="W835" s="5"/>
      <c r="X835" s="5"/>
      <c r="Y835" s="5"/>
      <c r="Z835" s="5"/>
      <c r="AA835" s="5"/>
      <c r="AB835" s="5"/>
      <c r="AC835" s="5"/>
      <c r="AD835" s="5"/>
      <c r="AE835" s="5"/>
    </row>
    <row r="836" spans="1:31" ht="23.25" customHeight="1">
      <c r="A836" s="5" t="s">
        <v>18731</v>
      </c>
      <c r="B836" s="5" t="s">
        <v>22259</v>
      </c>
      <c r="C836" s="5" t="s">
        <v>20</v>
      </c>
      <c r="D836" s="5" t="s">
        <v>1616</v>
      </c>
      <c r="E836" s="20" t="s">
        <v>45</v>
      </c>
      <c r="F836" s="7">
        <v>10</v>
      </c>
      <c r="G836" s="7">
        <v>15</v>
      </c>
      <c r="H836" s="5" t="s">
        <v>56</v>
      </c>
      <c r="I836" s="5" t="s">
        <v>31</v>
      </c>
      <c r="J836" s="5" t="s">
        <v>224</v>
      </c>
      <c r="K836" s="5" t="s">
        <v>22260</v>
      </c>
      <c r="L836" s="5" t="s">
        <v>22261</v>
      </c>
      <c r="M836" s="5" t="s">
        <v>100</v>
      </c>
      <c r="N836" s="5" t="s">
        <v>55</v>
      </c>
      <c r="O836" s="5" t="b">
        <f t="shared" ca="1" si="0"/>
        <v>0</v>
      </c>
      <c r="P836" s="5" t="b">
        <f t="shared" ca="1" si="1"/>
        <v>1</v>
      </c>
      <c r="Q836" s="5"/>
      <c r="R836" s="5"/>
      <c r="S836" s="5"/>
      <c r="T836" s="5"/>
      <c r="U836" s="5"/>
      <c r="V836" s="5"/>
      <c r="W836" s="5"/>
      <c r="X836" s="5"/>
      <c r="Y836" s="5"/>
      <c r="Z836" s="5"/>
      <c r="AA836" s="5"/>
      <c r="AB836" s="5"/>
      <c r="AC836" s="5"/>
      <c r="AD836" s="5"/>
      <c r="AE836" s="5"/>
    </row>
    <row r="837" spans="1:31" ht="23.25" customHeight="1">
      <c r="A837" s="5" t="s">
        <v>22263</v>
      </c>
      <c r="B837" s="5" t="s">
        <v>15924</v>
      </c>
      <c r="C837" s="5" t="s">
        <v>27</v>
      </c>
      <c r="D837" s="5" t="s">
        <v>80</v>
      </c>
      <c r="E837" s="20" t="s">
        <v>45</v>
      </c>
      <c r="F837" s="7">
        <v>10</v>
      </c>
      <c r="G837" s="7">
        <v>15</v>
      </c>
      <c r="H837" s="5" t="s">
        <v>56</v>
      </c>
      <c r="I837" s="5" t="s">
        <v>31</v>
      </c>
      <c r="J837" s="5" t="s">
        <v>1439</v>
      </c>
      <c r="K837" s="5" t="s">
        <v>22264</v>
      </c>
      <c r="L837" s="5" t="s">
        <v>22265</v>
      </c>
      <c r="M837" s="5" t="s">
        <v>42</v>
      </c>
      <c r="N837" s="5" t="s">
        <v>55</v>
      </c>
      <c r="O837" s="5" t="b">
        <f t="shared" ca="1" si="0"/>
        <v>0</v>
      </c>
      <c r="P837" s="5" t="b">
        <f t="shared" ca="1" si="1"/>
        <v>1</v>
      </c>
      <c r="Q837" s="5"/>
      <c r="R837" s="5"/>
      <c r="S837" s="5"/>
      <c r="T837" s="5"/>
      <c r="U837" s="5"/>
      <c r="V837" s="5"/>
      <c r="W837" s="5"/>
      <c r="X837" s="5"/>
      <c r="Y837" s="5"/>
      <c r="Z837" s="5"/>
      <c r="AA837" s="5"/>
      <c r="AB837" s="5"/>
      <c r="AC837" s="5"/>
      <c r="AD837" s="5"/>
      <c r="AE837" s="5"/>
    </row>
    <row r="838" spans="1:31" ht="23.25" customHeight="1">
      <c r="A838" s="5" t="s">
        <v>22268</v>
      </c>
      <c r="B838" s="5" t="s">
        <v>22269</v>
      </c>
      <c r="C838" s="5" t="s">
        <v>20</v>
      </c>
      <c r="D838" s="5" t="s">
        <v>21</v>
      </c>
      <c r="E838" s="20" t="s">
        <v>45</v>
      </c>
      <c r="F838" s="7">
        <v>10</v>
      </c>
      <c r="G838" s="7">
        <v>20</v>
      </c>
      <c r="H838" s="5" t="s">
        <v>144</v>
      </c>
      <c r="I838" s="5" t="s">
        <v>125</v>
      </c>
      <c r="J838" s="5" t="s">
        <v>252</v>
      </c>
      <c r="K838" s="5" t="s">
        <v>22272</v>
      </c>
      <c r="L838" s="5" t="s">
        <v>22273</v>
      </c>
      <c r="M838" s="5" t="s">
        <v>53</v>
      </c>
      <c r="N838" s="5" t="s">
        <v>55</v>
      </c>
      <c r="O838" s="5" t="b">
        <f t="shared" ca="1" si="0"/>
        <v>0</v>
      </c>
      <c r="P838" s="5" t="b">
        <f t="shared" ca="1" si="1"/>
        <v>1</v>
      </c>
      <c r="Q838" s="5"/>
      <c r="R838" s="5"/>
      <c r="S838" s="5"/>
      <c r="T838" s="5"/>
      <c r="U838" s="5"/>
      <c r="V838" s="5"/>
      <c r="W838" s="5"/>
      <c r="X838" s="5"/>
      <c r="Y838" s="5"/>
      <c r="Z838" s="5"/>
      <c r="AA838" s="5"/>
      <c r="AB838" s="5"/>
      <c r="AC838" s="5"/>
      <c r="AD838" s="5"/>
      <c r="AE838" s="5"/>
    </row>
    <row r="839" spans="1:31" ht="23.25" customHeight="1">
      <c r="A839" s="5" t="s">
        <v>21257</v>
      </c>
      <c r="B839" s="5" t="s">
        <v>16793</v>
      </c>
      <c r="C839" s="5" t="s">
        <v>41</v>
      </c>
      <c r="D839" s="5" t="s">
        <v>47</v>
      </c>
      <c r="E839" s="20" t="s">
        <v>45</v>
      </c>
      <c r="F839" s="7">
        <v>10</v>
      </c>
      <c r="G839" s="7">
        <v>15</v>
      </c>
      <c r="H839" s="5" t="s">
        <v>56</v>
      </c>
      <c r="I839" s="5" t="s">
        <v>108</v>
      </c>
      <c r="J839" s="5" t="s">
        <v>947</v>
      </c>
      <c r="K839" s="5" t="s">
        <v>22276</v>
      </c>
      <c r="L839" s="5" t="s">
        <v>22278</v>
      </c>
      <c r="M839" s="5" t="s">
        <v>167</v>
      </c>
      <c r="N839" s="5" t="s">
        <v>237</v>
      </c>
      <c r="O839" s="5" t="b">
        <f t="shared" ca="1" si="0"/>
        <v>0</v>
      </c>
      <c r="P839" s="5" t="b">
        <f t="shared" ca="1" si="1"/>
        <v>1</v>
      </c>
      <c r="Q839" s="5"/>
      <c r="R839" s="5"/>
      <c r="S839" s="5"/>
      <c r="T839" s="5"/>
      <c r="U839" s="5"/>
      <c r="V839" s="5"/>
      <c r="W839" s="5"/>
      <c r="X839" s="5"/>
      <c r="Y839" s="5"/>
      <c r="Z839" s="5"/>
      <c r="AA839" s="5"/>
      <c r="AB839" s="5"/>
      <c r="AC839" s="5"/>
      <c r="AD839" s="5"/>
      <c r="AE839" s="5"/>
    </row>
    <row r="840" spans="1:31" ht="23.25" customHeight="1">
      <c r="A840" s="5" t="s">
        <v>22282</v>
      </c>
      <c r="B840" s="5" t="s">
        <v>12630</v>
      </c>
      <c r="C840" s="5" t="s">
        <v>41</v>
      </c>
      <c r="D840" s="5" t="s">
        <v>114</v>
      </c>
      <c r="E840" s="20" t="s">
        <v>45</v>
      </c>
      <c r="F840" s="7">
        <v>10</v>
      </c>
      <c r="G840" s="7">
        <v>20</v>
      </c>
      <c r="H840" s="5" t="s">
        <v>144</v>
      </c>
      <c r="I840" s="5" t="s">
        <v>125</v>
      </c>
      <c r="J840" s="5" t="s">
        <v>161</v>
      </c>
      <c r="K840" s="5" t="s">
        <v>12631</v>
      </c>
      <c r="L840" s="5" t="s">
        <v>22283</v>
      </c>
      <c r="M840" s="5" t="s">
        <v>53</v>
      </c>
      <c r="N840" s="5" t="s">
        <v>55</v>
      </c>
      <c r="O840" s="5" t="b">
        <f t="shared" ca="1" si="0"/>
        <v>0</v>
      </c>
      <c r="P840" s="5" t="b">
        <f t="shared" ca="1" si="1"/>
        <v>1</v>
      </c>
      <c r="Q840" s="5"/>
      <c r="R840" s="5"/>
      <c r="S840" s="5"/>
      <c r="T840" s="5"/>
      <c r="U840" s="5"/>
      <c r="V840" s="5"/>
      <c r="W840" s="5"/>
      <c r="X840" s="5"/>
      <c r="Y840" s="5"/>
      <c r="Z840" s="5"/>
      <c r="AA840" s="5"/>
      <c r="AB840" s="5"/>
      <c r="AC840" s="5"/>
      <c r="AD840" s="5"/>
      <c r="AE840" s="5"/>
    </row>
    <row r="841" spans="1:31" ht="23.25" customHeight="1">
      <c r="A841" s="5" t="s">
        <v>22285</v>
      </c>
      <c r="B841" s="5" t="s">
        <v>731</v>
      </c>
      <c r="C841" s="5" t="s">
        <v>27</v>
      </c>
      <c r="D841" s="5" t="s">
        <v>47</v>
      </c>
      <c r="E841" s="20" t="s">
        <v>45</v>
      </c>
      <c r="F841" s="11">
        <v>10</v>
      </c>
      <c r="G841" s="11">
        <v>18</v>
      </c>
      <c r="H841" s="5" t="s">
        <v>22287</v>
      </c>
      <c r="I841" s="5" t="s">
        <v>66</v>
      </c>
      <c r="J841" s="5" t="s">
        <v>479</v>
      </c>
      <c r="K841" s="9" t="s">
        <v>47</v>
      </c>
      <c r="L841" s="5" t="s">
        <v>22288</v>
      </c>
      <c r="M841" s="5" t="s">
        <v>37</v>
      </c>
      <c r="N841" s="5" t="s">
        <v>89</v>
      </c>
      <c r="O841" s="5" t="b">
        <f t="shared" ca="1" si="0"/>
        <v>0</v>
      </c>
      <c r="P841" s="5" t="b">
        <f t="shared" ca="1" si="1"/>
        <v>1</v>
      </c>
      <c r="Q841" s="5"/>
      <c r="R841" s="5"/>
      <c r="S841" s="5"/>
      <c r="T841" s="5"/>
      <c r="U841" s="5"/>
      <c r="V841" s="5"/>
      <c r="W841" s="5"/>
      <c r="X841" s="5"/>
      <c r="Y841" s="5"/>
      <c r="Z841" s="5"/>
      <c r="AA841" s="5"/>
      <c r="AB841" s="5"/>
      <c r="AC841" s="5"/>
      <c r="AD841" s="5"/>
      <c r="AE841" s="5"/>
    </row>
    <row r="842" spans="1:31" ht="23.25" customHeight="1">
      <c r="A842" s="5" t="s">
        <v>18569</v>
      </c>
      <c r="B842" s="5" t="s">
        <v>22290</v>
      </c>
      <c r="C842" s="5" t="s">
        <v>170</v>
      </c>
      <c r="D842" s="5" t="s">
        <v>390</v>
      </c>
      <c r="E842" s="20" t="s">
        <v>45</v>
      </c>
      <c r="F842" s="7">
        <v>10</v>
      </c>
      <c r="G842" s="7">
        <v>15</v>
      </c>
      <c r="H842" s="5" t="s">
        <v>56</v>
      </c>
      <c r="I842" s="5" t="s">
        <v>108</v>
      </c>
      <c r="J842" s="5" t="s">
        <v>2797</v>
      </c>
      <c r="K842" s="5" t="s">
        <v>22293</v>
      </c>
      <c r="L842" s="5" t="s">
        <v>22294</v>
      </c>
      <c r="M842" s="5" t="s">
        <v>37</v>
      </c>
      <c r="N842" s="5" t="s">
        <v>55</v>
      </c>
      <c r="O842" s="5" t="b">
        <f t="shared" ca="1" si="0"/>
        <v>0</v>
      </c>
      <c r="P842" s="5" t="b">
        <f t="shared" ca="1" si="1"/>
        <v>1</v>
      </c>
      <c r="Q842" s="5"/>
      <c r="R842" s="5"/>
      <c r="S842" s="5"/>
      <c r="T842" s="5"/>
      <c r="U842" s="5"/>
      <c r="V842" s="5"/>
      <c r="W842" s="5"/>
      <c r="X842" s="5"/>
      <c r="Y842" s="5"/>
      <c r="Z842" s="5"/>
      <c r="AA842" s="5"/>
      <c r="AB842" s="5"/>
      <c r="AC842" s="5"/>
      <c r="AD842" s="5"/>
      <c r="AE842" s="5"/>
    </row>
    <row r="843" spans="1:31" ht="23.25" customHeight="1">
      <c r="A843" s="14" t="s">
        <v>22298</v>
      </c>
      <c r="B843" s="14" t="s">
        <v>22299</v>
      </c>
      <c r="C843" s="14" t="s">
        <v>170</v>
      </c>
      <c r="D843" s="14" t="s">
        <v>378</v>
      </c>
      <c r="E843" s="21" t="s">
        <v>45</v>
      </c>
      <c r="F843" s="15">
        <v>10</v>
      </c>
      <c r="G843" s="15">
        <v>15</v>
      </c>
      <c r="H843" s="14" t="s">
        <v>56</v>
      </c>
      <c r="I843" s="14" t="s">
        <v>108</v>
      </c>
      <c r="J843" s="14" t="s">
        <v>516</v>
      </c>
      <c r="K843" s="14" t="s">
        <v>22300</v>
      </c>
      <c r="L843" s="14" t="s">
        <v>22301</v>
      </c>
      <c r="M843" s="14" t="s">
        <v>53</v>
      </c>
      <c r="N843" s="14" t="s">
        <v>55</v>
      </c>
      <c r="O843" s="14" t="b">
        <f t="shared" ca="1" si="0"/>
        <v>0</v>
      </c>
      <c r="P843" s="14" t="b">
        <f t="shared" ca="1" si="1"/>
        <v>1</v>
      </c>
      <c r="Q843" s="5"/>
      <c r="R843" s="5"/>
      <c r="S843" s="5"/>
      <c r="T843" s="5"/>
      <c r="U843" s="5"/>
      <c r="V843" s="5"/>
      <c r="W843" s="5"/>
      <c r="X843" s="5"/>
      <c r="Y843" s="5"/>
      <c r="Z843" s="5"/>
      <c r="AA843" s="5"/>
      <c r="AB843" s="5"/>
      <c r="AC843" s="5"/>
      <c r="AD843" s="5"/>
      <c r="AE843" s="5"/>
    </row>
    <row r="844" spans="1:31" ht="23.25" customHeight="1">
      <c r="A844" s="5" t="s">
        <v>22303</v>
      </c>
      <c r="B844" s="5" t="s">
        <v>22304</v>
      </c>
      <c r="C844" s="5" t="s">
        <v>27</v>
      </c>
      <c r="D844" s="5" t="s">
        <v>47</v>
      </c>
      <c r="E844" s="20" t="s">
        <v>22</v>
      </c>
      <c r="F844" s="7">
        <v>10</v>
      </c>
      <c r="G844" s="7">
        <v>20</v>
      </c>
      <c r="H844" s="5" t="s">
        <v>144</v>
      </c>
      <c r="I844" s="7" t="s">
        <v>24</v>
      </c>
      <c r="J844" s="5" t="s">
        <v>633</v>
      </c>
      <c r="K844" s="5" t="s">
        <v>2920</v>
      </c>
      <c r="L844" s="5" t="s">
        <v>22305</v>
      </c>
      <c r="M844" s="5" t="s">
        <v>53</v>
      </c>
      <c r="N844" s="5" t="s">
        <v>55</v>
      </c>
      <c r="O844" s="5" t="b">
        <f t="shared" ca="1" si="0"/>
        <v>0</v>
      </c>
      <c r="P844" s="5" t="b">
        <f t="shared" ca="1" si="1"/>
        <v>1</v>
      </c>
      <c r="Q844" s="5"/>
      <c r="R844" s="5"/>
      <c r="S844" s="5"/>
      <c r="T844" s="5"/>
      <c r="U844" s="5"/>
      <c r="V844" s="5"/>
      <c r="W844" s="5"/>
      <c r="X844" s="5"/>
      <c r="Y844" s="5"/>
      <c r="Z844" s="5"/>
      <c r="AA844" s="5"/>
      <c r="AB844" s="5"/>
      <c r="AC844" s="5"/>
      <c r="AD844" s="5"/>
      <c r="AE844" s="5"/>
    </row>
    <row r="845" spans="1:31" ht="23.25" customHeight="1">
      <c r="A845" s="5" t="s">
        <v>13020</v>
      </c>
      <c r="B845" s="5" t="s">
        <v>11895</v>
      </c>
      <c r="C845" s="5" t="s">
        <v>41</v>
      </c>
      <c r="D845" s="5" t="s">
        <v>94</v>
      </c>
      <c r="E845" s="20" t="s">
        <v>45</v>
      </c>
      <c r="F845" s="7">
        <v>10</v>
      </c>
      <c r="G845" s="7">
        <v>25</v>
      </c>
      <c r="H845" s="5" t="s">
        <v>2463</v>
      </c>
      <c r="I845" s="5" t="s">
        <v>31</v>
      </c>
      <c r="J845" s="5" t="s">
        <v>6132</v>
      </c>
      <c r="K845" s="5" t="s">
        <v>22314</v>
      </c>
      <c r="L845" s="5" t="s">
        <v>22315</v>
      </c>
      <c r="M845" s="5" t="s">
        <v>53</v>
      </c>
      <c r="N845" s="5" t="s">
        <v>55</v>
      </c>
      <c r="O845" s="5" t="b">
        <f t="shared" ca="1" si="0"/>
        <v>0</v>
      </c>
      <c r="P845" s="5" t="b">
        <f t="shared" ca="1" si="1"/>
        <v>1</v>
      </c>
      <c r="Q845" s="5"/>
      <c r="R845" s="5"/>
      <c r="S845" s="5"/>
      <c r="T845" s="5"/>
      <c r="U845" s="5"/>
      <c r="V845" s="5"/>
      <c r="W845" s="5"/>
      <c r="X845" s="5"/>
      <c r="Y845" s="5"/>
      <c r="Z845" s="5"/>
      <c r="AA845" s="5"/>
      <c r="AB845" s="5"/>
      <c r="AC845" s="5"/>
      <c r="AD845" s="5"/>
      <c r="AE845" s="5"/>
    </row>
    <row r="846" spans="1:31" ht="23.25" customHeight="1">
      <c r="A846" s="5" t="s">
        <v>22317</v>
      </c>
      <c r="B846" s="5" t="s">
        <v>769</v>
      </c>
      <c r="C846" s="5" t="s">
        <v>27</v>
      </c>
      <c r="D846" s="5" t="s">
        <v>47</v>
      </c>
      <c r="E846" s="20" t="s">
        <v>45</v>
      </c>
      <c r="F846" s="7">
        <v>10</v>
      </c>
      <c r="G846" s="7">
        <v>20</v>
      </c>
      <c r="H846" s="5" t="s">
        <v>144</v>
      </c>
      <c r="I846" s="5" t="s">
        <v>31</v>
      </c>
      <c r="J846" s="5" t="s">
        <v>624</v>
      </c>
      <c r="K846" s="5" t="s">
        <v>22318</v>
      </c>
      <c r="L846" s="5" t="s">
        <v>22319</v>
      </c>
      <c r="M846" s="5" t="s">
        <v>42</v>
      </c>
      <c r="N846" s="5" t="s">
        <v>237</v>
      </c>
      <c r="O846" s="5" t="b">
        <f t="shared" ca="1" si="0"/>
        <v>0</v>
      </c>
      <c r="P846" s="5" t="b">
        <f t="shared" ca="1" si="1"/>
        <v>1</v>
      </c>
      <c r="Q846" s="5"/>
      <c r="R846" s="5"/>
      <c r="S846" s="5"/>
      <c r="T846" s="5"/>
      <c r="U846" s="5"/>
      <c r="V846" s="5"/>
      <c r="W846" s="5"/>
      <c r="X846" s="5"/>
      <c r="Y846" s="5"/>
      <c r="Z846" s="5"/>
      <c r="AA846" s="5"/>
      <c r="AB846" s="5"/>
      <c r="AC846" s="5"/>
      <c r="AD846" s="5"/>
      <c r="AE846" s="5"/>
    </row>
    <row r="847" spans="1:31" ht="23.25" customHeight="1">
      <c r="A847" s="5" t="s">
        <v>5121</v>
      </c>
      <c r="B847" s="5" t="s">
        <v>3793</v>
      </c>
      <c r="C847" s="5" t="s">
        <v>27</v>
      </c>
      <c r="D847" s="5" t="s">
        <v>75</v>
      </c>
      <c r="E847" s="20" t="s">
        <v>29</v>
      </c>
      <c r="F847" s="7">
        <v>10</v>
      </c>
      <c r="G847" s="7">
        <v>15</v>
      </c>
      <c r="H847" s="5" t="s">
        <v>56</v>
      </c>
      <c r="I847" s="5" t="s">
        <v>108</v>
      </c>
      <c r="J847" s="5" t="s">
        <v>48</v>
      </c>
      <c r="K847" s="5" t="s">
        <v>17254</v>
      </c>
      <c r="L847" s="5" t="s">
        <v>19733</v>
      </c>
      <c r="M847" s="5" t="s">
        <v>37</v>
      </c>
      <c r="N847" s="5" t="s">
        <v>38</v>
      </c>
      <c r="O847" s="5" t="b">
        <f t="shared" ca="1" si="0"/>
        <v>0</v>
      </c>
      <c r="P847" s="5" t="b">
        <f t="shared" ca="1" si="1"/>
        <v>1</v>
      </c>
      <c r="Q847" s="5"/>
      <c r="R847" s="5"/>
      <c r="S847" s="5"/>
      <c r="T847" s="5"/>
      <c r="U847" s="5"/>
      <c r="V847" s="5"/>
      <c r="W847" s="5"/>
      <c r="X847" s="5"/>
      <c r="Y847" s="5"/>
      <c r="Z847" s="5"/>
      <c r="AA847" s="5"/>
      <c r="AB847" s="5"/>
      <c r="AC847" s="5"/>
      <c r="AD847" s="5"/>
      <c r="AE847" s="5"/>
    </row>
    <row r="848" spans="1:31" ht="23.25" customHeight="1">
      <c r="A848" s="5" t="s">
        <v>19866</v>
      </c>
      <c r="B848" s="5" t="s">
        <v>11138</v>
      </c>
      <c r="C848" s="5" t="s">
        <v>41</v>
      </c>
      <c r="D848" s="5" t="s">
        <v>94</v>
      </c>
      <c r="E848" s="20" t="s">
        <v>45</v>
      </c>
      <c r="F848" s="7">
        <v>10</v>
      </c>
      <c r="G848" s="7">
        <v>15</v>
      </c>
      <c r="H848" s="5" t="s">
        <v>56</v>
      </c>
      <c r="I848" s="5" t="s">
        <v>125</v>
      </c>
      <c r="J848" s="5" t="s">
        <v>76</v>
      </c>
      <c r="K848" s="5" t="s">
        <v>11139</v>
      </c>
      <c r="L848" s="5" t="s">
        <v>22330</v>
      </c>
      <c r="M848" s="5" t="s">
        <v>100</v>
      </c>
      <c r="N848" s="5" t="s">
        <v>55</v>
      </c>
      <c r="O848" s="5" t="b">
        <f t="shared" ca="1" si="0"/>
        <v>0</v>
      </c>
      <c r="P848" s="5" t="b">
        <f t="shared" ca="1" si="1"/>
        <v>1</v>
      </c>
      <c r="Q848" s="5"/>
      <c r="R848" s="5"/>
      <c r="S848" s="5"/>
      <c r="T848" s="5"/>
      <c r="U848" s="5"/>
      <c r="V848" s="5"/>
      <c r="W848" s="5"/>
      <c r="X848" s="5"/>
      <c r="Y848" s="5"/>
      <c r="Z848" s="5"/>
      <c r="AA848" s="5"/>
      <c r="AB848" s="5"/>
      <c r="AC848" s="5"/>
      <c r="AD848" s="5"/>
      <c r="AE848" s="5"/>
    </row>
    <row r="849" spans="1:31" ht="23.25" customHeight="1">
      <c r="A849" s="5" t="s">
        <v>22333</v>
      </c>
      <c r="B849" s="5" t="s">
        <v>3169</v>
      </c>
      <c r="C849" s="5" t="s">
        <v>27</v>
      </c>
      <c r="D849" s="5" t="s">
        <v>47</v>
      </c>
      <c r="E849" s="20" t="s">
        <v>919</v>
      </c>
      <c r="F849" s="7">
        <v>10</v>
      </c>
      <c r="G849" s="7">
        <v>20</v>
      </c>
      <c r="H849" s="5" t="s">
        <v>144</v>
      </c>
      <c r="I849" s="5" t="s">
        <v>125</v>
      </c>
      <c r="J849" s="5" t="s">
        <v>57</v>
      </c>
      <c r="K849" s="5" t="s">
        <v>22335</v>
      </c>
      <c r="L849" s="5" t="s">
        <v>22336</v>
      </c>
      <c r="M849" s="5" t="s">
        <v>53</v>
      </c>
      <c r="N849" s="5" t="s">
        <v>55</v>
      </c>
      <c r="O849" s="5" t="b">
        <f t="shared" ca="1" si="0"/>
        <v>0</v>
      </c>
      <c r="P849" s="5" t="b">
        <f t="shared" ca="1" si="1"/>
        <v>1</v>
      </c>
      <c r="Q849" s="5"/>
      <c r="R849" s="5"/>
      <c r="S849" s="5"/>
      <c r="T849" s="5"/>
      <c r="U849" s="5"/>
      <c r="V849" s="5"/>
      <c r="W849" s="5"/>
      <c r="X849" s="5"/>
      <c r="Y849" s="5"/>
      <c r="Z849" s="5"/>
      <c r="AA849" s="5"/>
      <c r="AB849" s="5"/>
      <c r="AC849" s="5"/>
      <c r="AD849" s="5"/>
      <c r="AE849" s="5"/>
    </row>
    <row r="850" spans="1:31" ht="23.25" customHeight="1">
      <c r="A850" s="5" t="s">
        <v>9131</v>
      </c>
      <c r="B850" s="5" t="s">
        <v>12659</v>
      </c>
      <c r="C850" s="5" t="s">
        <v>20</v>
      </c>
      <c r="D850" s="5" t="s">
        <v>1616</v>
      </c>
      <c r="E850" s="20" t="s">
        <v>45</v>
      </c>
      <c r="F850" s="7">
        <v>10</v>
      </c>
      <c r="G850" s="7">
        <v>15</v>
      </c>
      <c r="H850" s="5" t="s">
        <v>56</v>
      </c>
      <c r="I850" s="5" t="s">
        <v>125</v>
      </c>
      <c r="J850" s="5" t="s">
        <v>110</v>
      </c>
      <c r="K850" s="5" t="s">
        <v>1506</v>
      </c>
      <c r="L850" s="5" t="s">
        <v>22341</v>
      </c>
      <c r="M850" s="5" t="s">
        <v>53</v>
      </c>
      <c r="N850" s="5" t="s">
        <v>55</v>
      </c>
      <c r="O850" s="5" t="b">
        <f t="shared" ca="1" si="0"/>
        <v>0</v>
      </c>
      <c r="P850" s="5" t="b">
        <f t="shared" ca="1" si="1"/>
        <v>1</v>
      </c>
      <c r="Q850" s="5"/>
      <c r="R850" s="5"/>
      <c r="S850" s="5"/>
      <c r="T850" s="5"/>
      <c r="U850" s="5"/>
      <c r="V850" s="5"/>
      <c r="W850" s="5"/>
      <c r="X850" s="5"/>
      <c r="Y850" s="5"/>
      <c r="Z850" s="5"/>
      <c r="AA850" s="5"/>
      <c r="AB850" s="5"/>
      <c r="AC850" s="5"/>
      <c r="AD850" s="5"/>
      <c r="AE850" s="5"/>
    </row>
    <row r="851" spans="1:31" ht="23.25" customHeight="1">
      <c r="A851" s="5" t="s">
        <v>12490</v>
      </c>
      <c r="B851" s="5" t="s">
        <v>1503</v>
      </c>
      <c r="C851" s="5" t="s">
        <v>41</v>
      </c>
      <c r="D851" s="5" t="s">
        <v>43</v>
      </c>
      <c r="E851" s="20" t="s">
        <v>45</v>
      </c>
      <c r="F851" s="7">
        <v>10</v>
      </c>
      <c r="G851" s="7">
        <v>18</v>
      </c>
      <c r="H851" s="5" t="s">
        <v>964</v>
      </c>
      <c r="I851" s="5" t="s">
        <v>125</v>
      </c>
      <c r="J851" s="5" t="s">
        <v>1505</v>
      </c>
      <c r="K851" s="5" t="s">
        <v>381</v>
      </c>
      <c r="L851" s="5" t="s">
        <v>14020</v>
      </c>
      <c r="M851" s="5" t="s">
        <v>37</v>
      </c>
      <c r="N851" s="5" t="s">
        <v>55</v>
      </c>
      <c r="O851" s="5" t="b">
        <f t="shared" ca="1" si="0"/>
        <v>0</v>
      </c>
      <c r="P851" s="5" t="b">
        <f t="shared" ca="1" si="1"/>
        <v>1</v>
      </c>
      <c r="Q851" s="5"/>
      <c r="R851" s="5"/>
      <c r="S851" s="5"/>
      <c r="T851" s="5"/>
      <c r="U851" s="5"/>
      <c r="V851" s="5"/>
      <c r="W851" s="5"/>
      <c r="X851" s="5"/>
      <c r="Y851" s="5"/>
      <c r="Z851" s="5"/>
      <c r="AA851" s="5"/>
      <c r="AB851" s="5"/>
      <c r="AC851" s="5"/>
      <c r="AD851" s="5"/>
      <c r="AE851" s="5"/>
    </row>
    <row r="852" spans="1:31" ht="23.25" customHeight="1">
      <c r="A852" s="5" t="s">
        <v>22347</v>
      </c>
      <c r="B852" s="5" t="s">
        <v>22348</v>
      </c>
      <c r="C852" s="5" t="s">
        <v>20</v>
      </c>
      <c r="D852" s="5" t="s">
        <v>2637</v>
      </c>
      <c r="E852" s="20" t="s">
        <v>45</v>
      </c>
      <c r="F852" s="7">
        <v>10</v>
      </c>
      <c r="G852" s="7">
        <v>15</v>
      </c>
      <c r="H852" s="5" t="s">
        <v>56</v>
      </c>
      <c r="I852" s="7" t="s">
        <v>24</v>
      </c>
      <c r="J852" s="5" t="s">
        <v>68</v>
      </c>
      <c r="K852" s="5" t="s">
        <v>22349</v>
      </c>
      <c r="L852" s="5" t="s">
        <v>22350</v>
      </c>
      <c r="M852" s="5" t="s">
        <v>1599</v>
      </c>
      <c r="N852" s="5" t="s">
        <v>89</v>
      </c>
      <c r="O852" s="5" t="b">
        <f t="shared" ca="1" si="0"/>
        <v>0</v>
      </c>
      <c r="P852" s="5" t="b">
        <f t="shared" ca="1" si="1"/>
        <v>1</v>
      </c>
      <c r="Q852" s="5"/>
      <c r="R852" s="5"/>
      <c r="S852" s="5"/>
      <c r="T852" s="5"/>
      <c r="U852" s="5"/>
      <c r="V852" s="5"/>
      <c r="W852" s="5"/>
      <c r="X852" s="5"/>
      <c r="Y852" s="5"/>
      <c r="Z852" s="5"/>
      <c r="AA852" s="5"/>
      <c r="AB852" s="5"/>
      <c r="AC852" s="5"/>
      <c r="AD852" s="5"/>
      <c r="AE852" s="5"/>
    </row>
    <row r="853" spans="1:31" ht="23.25" customHeight="1">
      <c r="A853" s="5" t="s">
        <v>22356</v>
      </c>
      <c r="B853" s="5" t="s">
        <v>12128</v>
      </c>
      <c r="C853" s="5" t="s">
        <v>27</v>
      </c>
      <c r="D853" s="5" t="s">
        <v>85</v>
      </c>
      <c r="E853" s="20" t="s">
        <v>45</v>
      </c>
      <c r="F853" s="7">
        <v>10</v>
      </c>
      <c r="G853" s="7">
        <v>15</v>
      </c>
      <c r="H853" s="5" t="s">
        <v>56</v>
      </c>
      <c r="I853" s="5" t="s">
        <v>108</v>
      </c>
      <c r="J853" s="5" t="s">
        <v>907</v>
      </c>
      <c r="K853" s="5" t="s">
        <v>2130</v>
      </c>
      <c r="L853" s="5" t="s">
        <v>22357</v>
      </c>
      <c r="M853" s="5" t="s">
        <v>37</v>
      </c>
      <c r="N853" s="5" t="s">
        <v>237</v>
      </c>
      <c r="O853" s="5" t="b">
        <f t="shared" ca="1" si="0"/>
        <v>0</v>
      </c>
      <c r="P853" s="5" t="b">
        <f t="shared" ca="1" si="1"/>
        <v>1</v>
      </c>
      <c r="Q853" s="5"/>
      <c r="R853" s="5"/>
      <c r="S853" s="5"/>
      <c r="T853" s="5"/>
      <c r="U853" s="5"/>
      <c r="V853" s="5"/>
      <c r="W853" s="5"/>
      <c r="X853" s="5"/>
      <c r="Y853" s="5"/>
      <c r="Z853" s="5"/>
      <c r="AA853" s="5"/>
      <c r="AB853" s="5"/>
      <c r="AC853" s="5"/>
      <c r="AD853" s="5"/>
      <c r="AE853" s="5"/>
    </row>
    <row r="854" spans="1:31" ht="23.25" customHeight="1">
      <c r="A854" s="5" t="s">
        <v>11046</v>
      </c>
      <c r="B854" s="5" t="s">
        <v>707</v>
      </c>
      <c r="C854" s="5" t="s">
        <v>27</v>
      </c>
      <c r="D854" s="5" t="s">
        <v>199</v>
      </c>
      <c r="E854" s="20" t="s">
        <v>45</v>
      </c>
      <c r="F854" s="7">
        <v>10</v>
      </c>
      <c r="G854" s="7">
        <v>20</v>
      </c>
      <c r="H854" s="5" t="s">
        <v>144</v>
      </c>
      <c r="I854" s="5" t="s">
        <v>66</v>
      </c>
      <c r="J854" s="5" t="s">
        <v>57</v>
      </c>
      <c r="K854" s="5" t="s">
        <v>10705</v>
      </c>
      <c r="L854" s="5" t="s">
        <v>22361</v>
      </c>
      <c r="M854" s="5" t="s">
        <v>37</v>
      </c>
      <c r="N854" s="5" t="s">
        <v>89</v>
      </c>
      <c r="O854" s="5" t="b">
        <f t="shared" ca="1" si="0"/>
        <v>0</v>
      </c>
      <c r="P854" s="5" t="b">
        <f t="shared" ca="1" si="1"/>
        <v>1</v>
      </c>
      <c r="Q854" s="5"/>
      <c r="R854" s="5"/>
      <c r="S854" s="5"/>
      <c r="T854" s="5"/>
      <c r="U854" s="5"/>
      <c r="V854" s="5"/>
      <c r="W854" s="5"/>
      <c r="X854" s="5"/>
      <c r="Y854" s="5"/>
      <c r="Z854" s="5"/>
      <c r="AA854" s="5"/>
      <c r="AB854" s="5"/>
      <c r="AC854" s="5"/>
      <c r="AD854" s="5"/>
      <c r="AE854" s="5"/>
    </row>
    <row r="855" spans="1:31" ht="23.25" customHeight="1">
      <c r="A855" s="5" t="s">
        <v>22368</v>
      </c>
      <c r="B855" s="5" t="s">
        <v>22369</v>
      </c>
      <c r="C855" s="5" t="s">
        <v>41</v>
      </c>
      <c r="D855" s="5" t="s">
        <v>47</v>
      </c>
      <c r="E855" s="20" t="s">
        <v>45</v>
      </c>
      <c r="F855" s="7">
        <v>10</v>
      </c>
      <c r="G855" s="7">
        <v>20</v>
      </c>
      <c r="H855" s="5" t="s">
        <v>144</v>
      </c>
      <c r="I855" s="5" t="s">
        <v>31</v>
      </c>
      <c r="J855" s="5" t="s">
        <v>68</v>
      </c>
      <c r="K855" s="5" t="s">
        <v>22370</v>
      </c>
      <c r="L855" s="5" t="s">
        <v>22371</v>
      </c>
      <c r="M855" s="5" t="s">
        <v>167</v>
      </c>
      <c r="N855" s="5" t="s">
        <v>55</v>
      </c>
      <c r="O855" s="5" t="b">
        <f t="shared" ca="1" si="0"/>
        <v>0</v>
      </c>
      <c r="P855" s="5" t="b">
        <f t="shared" ca="1" si="1"/>
        <v>1</v>
      </c>
      <c r="Q855" s="5"/>
      <c r="R855" s="5"/>
      <c r="S855" s="5"/>
      <c r="T855" s="5"/>
      <c r="U855" s="5"/>
      <c r="V855" s="5"/>
      <c r="W855" s="5"/>
      <c r="X855" s="5"/>
      <c r="Y855" s="5"/>
      <c r="Z855" s="5"/>
      <c r="AA855" s="5"/>
      <c r="AB855" s="5"/>
      <c r="AC855" s="5"/>
      <c r="AD855" s="5"/>
      <c r="AE855" s="5"/>
    </row>
    <row r="856" spans="1:31" ht="23.25" customHeight="1">
      <c r="A856" s="5" t="s">
        <v>7819</v>
      </c>
      <c r="B856" s="5" t="s">
        <v>7820</v>
      </c>
      <c r="C856" s="5" t="s">
        <v>41</v>
      </c>
      <c r="D856" s="5" t="s">
        <v>874</v>
      </c>
      <c r="E856" s="20" t="s">
        <v>29</v>
      </c>
      <c r="F856" s="7">
        <v>10</v>
      </c>
      <c r="G856" s="7">
        <v>15</v>
      </c>
      <c r="H856" s="5" t="s">
        <v>56</v>
      </c>
      <c r="I856" s="5" t="s">
        <v>125</v>
      </c>
      <c r="J856" s="5" t="s">
        <v>906</v>
      </c>
      <c r="K856" s="5" t="s">
        <v>7821</v>
      </c>
      <c r="L856" s="5" t="s">
        <v>7822</v>
      </c>
      <c r="M856" s="5" t="s">
        <v>37</v>
      </c>
      <c r="N856" s="5" t="s">
        <v>405</v>
      </c>
      <c r="O856" s="5" t="b">
        <f t="shared" ca="1" si="0"/>
        <v>0</v>
      </c>
      <c r="P856" s="5" t="b">
        <f t="shared" ca="1" si="1"/>
        <v>1</v>
      </c>
      <c r="Q856" s="5"/>
      <c r="R856" s="5"/>
      <c r="S856" s="5"/>
      <c r="T856" s="5"/>
      <c r="U856" s="5"/>
      <c r="V856" s="5"/>
      <c r="W856" s="5"/>
      <c r="X856" s="5"/>
      <c r="Y856" s="5"/>
      <c r="Z856" s="5"/>
      <c r="AA856" s="5"/>
      <c r="AB856" s="5"/>
      <c r="AC856" s="5"/>
      <c r="AD856" s="5"/>
      <c r="AE856" s="5"/>
    </row>
    <row r="857" spans="1:31" ht="23.25" customHeight="1">
      <c r="A857" s="5" t="s">
        <v>7757</v>
      </c>
      <c r="B857" s="5" t="s">
        <v>11938</v>
      </c>
      <c r="C857" s="5" t="s">
        <v>27</v>
      </c>
      <c r="D857" s="5" t="s">
        <v>212</v>
      </c>
      <c r="E857" s="20" t="s">
        <v>45</v>
      </c>
      <c r="F857" s="7">
        <v>10</v>
      </c>
      <c r="G857" s="7">
        <v>15</v>
      </c>
      <c r="H857" s="5" t="s">
        <v>56</v>
      </c>
      <c r="I857" s="5" t="s">
        <v>31</v>
      </c>
      <c r="J857" s="5" t="s">
        <v>11939</v>
      </c>
      <c r="K857" s="5" t="s">
        <v>11940</v>
      </c>
      <c r="L857" s="5" t="s">
        <v>11941</v>
      </c>
      <c r="M857" s="5" t="s">
        <v>37</v>
      </c>
      <c r="N857" s="5" t="s">
        <v>55</v>
      </c>
      <c r="O857" s="5" t="b">
        <f t="shared" ca="1" si="0"/>
        <v>0</v>
      </c>
      <c r="P857" s="5" t="b">
        <f t="shared" ca="1" si="1"/>
        <v>1</v>
      </c>
      <c r="Q857" s="5"/>
      <c r="R857" s="5"/>
      <c r="S857" s="5"/>
      <c r="T857" s="5"/>
      <c r="U857" s="5"/>
      <c r="V857" s="5"/>
      <c r="W857" s="5"/>
      <c r="X857" s="5"/>
      <c r="Y857" s="5"/>
      <c r="Z857" s="5"/>
      <c r="AA857" s="5"/>
      <c r="AB857" s="5"/>
      <c r="AC857" s="5"/>
      <c r="AD857" s="5"/>
      <c r="AE857" s="5"/>
    </row>
    <row r="858" spans="1:31" ht="23.25" customHeight="1">
      <c r="A858" s="5" t="s">
        <v>22380</v>
      </c>
      <c r="B858" s="5" t="s">
        <v>7153</v>
      </c>
      <c r="C858" s="5" t="s">
        <v>41</v>
      </c>
      <c r="D858" s="5" t="s">
        <v>94</v>
      </c>
      <c r="E858" s="20" t="s">
        <v>45</v>
      </c>
      <c r="F858" s="7">
        <v>10</v>
      </c>
      <c r="G858" s="7">
        <v>15</v>
      </c>
      <c r="H858" s="5" t="s">
        <v>56</v>
      </c>
      <c r="I858" s="5" t="s">
        <v>108</v>
      </c>
      <c r="J858" s="5" t="s">
        <v>48</v>
      </c>
      <c r="K858" s="5" t="s">
        <v>22381</v>
      </c>
      <c r="L858" s="5" t="s">
        <v>22382</v>
      </c>
      <c r="M858" s="5" t="s">
        <v>100</v>
      </c>
      <c r="N858" s="5" t="s">
        <v>55</v>
      </c>
      <c r="O858" s="5" t="b">
        <f t="shared" ca="1" si="0"/>
        <v>0</v>
      </c>
      <c r="P858" s="5" t="b">
        <f t="shared" ca="1" si="1"/>
        <v>1</v>
      </c>
      <c r="Q858" s="5"/>
      <c r="R858" s="5"/>
      <c r="S858" s="5"/>
      <c r="T858" s="5"/>
      <c r="U858" s="5"/>
      <c r="V858" s="5"/>
      <c r="W858" s="5"/>
      <c r="X858" s="5"/>
      <c r="Y858" s="5"/>
      <c r="Z858" s="5"/>
      <c r="AA858" s="5"/>
      <c r="AB858" s="5"/>
      <c r="AC858" s="5"/>
      <c r="AD858" s="5"/>
      <c r="AE858" s="5"/>
    </row>
    <row r="859" spans="1:31" ht="23.25" customHeight="1">
      <c r="A859" s="5" t="s">
        <v>22387</v>
      </c>
      <c r="B859" s="5" t="s">
        <v>4250</v>
      </c>
      <c r="C859" s="5" t="s">
        <v>27</v>
      </c>
      <c r="D859" s="5" t="s">
        <v>47</v>
      </c>
      <c r="E859" s="20" t="s">
        <v>45</v>
      </c>
      <c r="F859" s="7">
        <v>10</v>
      </c>
      <c r="G859" s="7">
        <v>20</v>
      </c>
      <c r="H859" s="5" t="s">
        <v>144</v>
      </c>
      <c r="I859" s="5" t="s">
        <v>108</v>
      </c>
      <c r="J859" s="5" t="s">
        <v>48</v>
      </c>
      <c r="K859" s="5" t="s">
        <v>2032</v>
      </c>
      <c r="L859" s="5" t="s">
        <v>22388</v>
      </c>
      <c r="M859" s="5" t="s">
        <v>37</v>
      </c>
      <c r="N859" s="5" t="s">
        <v>44</v>
      </c>
      <c r="O859" s="5" t="b">
        <f t="shared" ca="1" si="0"/>
        <v>0</v>
      </c>
      <c r="P859" s="5" t="b">
        <f t="shared" ca="1" si="1"/>
        <v>1</v>
      </c>
      <c r="Q859" s="5"/>
      <c r="R859" s="5"/>
      <c r="S859" s="5"/>
      <c r="T859" s="5"/>
      <c r="U859" s="5"/>
      <c r="V859" s="5"/>
      <c r="W859" s="5"/>
      <c r="X859" s="5"/>
      <c r="Y859" s="5"/>
      <c r="Z859" s="5"/>
      <c r="AA859" s="5"/>
      <c r="AB859" s="5"/>
      <c r="AC859" s="5"/>
      <c r="AD859" s="5"/>
      <c r="AE859" s="5"/>
    </row>
    <row r="860" spans="1:31" ht="23.25" customHeight="1">
      <c r="A860" s="5" t="s">
        <v>396</v>
      </c>
      <c r="B860" s="5" t="s">
        <v>13243</v>
      </c>
      <c r="C860" s="5" t="s">
        <v>41</v>
      </c>
      <c r="D860" s="5" t="s">
        <v>43</v>
      </c>
      <c r="E860" s="20" t="s">
        <v>45</v>
      </c>
      <c r="F860" s="7">
        <v>10</v>
      </c>
      <c r="G860" s="7">
        <v>15</v>
      </c>
      <c r="H860" s="5" t="s">
        <v>56</v>
      </c>
      <c r="I860" s="5" t="s">
        <v>108</v>
      </c>
      <c r="J860" s="5" t="s">
        <v>2872</v>
      </c>
      <c r="K860" s="5" t="s">
        <v>13244</v>
      </c>
      <c r="L860" s="5" t="s">
        <v>13245</v>
      </c>
      <c r="M860" s="5" t="s">
        <v>53</v>
      </c>
      <c r="N860" s="5" t="s">
        <v>55</v>
      </c>
      <c r="O860" s="5" t="b">
        <f t="shared" ca="1" si="0"/>
        <v>0</v>
      </c>
      <c r="P860" s="5" t="b">
        <f t="shared" ca="1" si="1"/>
        <v>1</v>
      </c>
      <c r="Q860" s="5"/>
      <c r="R860" s="5"/>
      <c r="S860" s="5"/>
      <c r="T860" s="5"/>
      <c r="U860" s="5"/>
      <c r="V860" s="5"/>
      <c r="W860" s="5"/>
      <c r="X860" s="5"/>
      <c r="Y860" s="5"/>
      <c r="Z860" s="5"/>
      <c r="AA860" s="5"/>
      <c r="AB860" s="5"/>
      <c r="AC860" s="5"/>
      <c r="AD860" s="5"/>
      <c r="AE860" s="5"/>
    </row>
    <row r="861" spans="1:31" ht="23.25" customHeight="1">
      <c r="A861" s="5" t="s">
        <v>22399</v>
      </c>
      <c r="B861" s="5" t="s">
        <v>22400</v>
      </c>
      <c r="C861" s="5" t="s">
        <v>170</v>
      </c>
      <c r="D861" s="5" t="s">
        <v>171</v>
      </c>
      <c r="E861" s="20" t="s">
        <v>45</v>
      </c>
      <c r="F861" s="7">
        <v>10</v>
      </c>
      <c r="G861" s="7">
        <v>15</v>
      </c>
      <c r="H861" s="5" t="s">
        <v>56</v>
      </c>
      <c r="I861" s="5" t="s">
        <v>125</v>
      </c>
      <c r="J861" s="5" t="s">
        <v>4459</v>
      </c>
      <c r="K861" s="9" t="s">
        <v>47</v>
      </c>
      <c r="L861" s="5" t="s">
        <v>22404</v>
      </c>
      <c r="M861" s="5" t="s">
        <v>53</v>
      </c>
      <c r="N861" s="5" t="s">
        <v>55</v>
      </c>
      <c r="O861" s="5" t="b">
        <f t="shared" ca="1" si="0"/>
        <v>0</v>
      </c>
      <c r="P861" s="5" t="b">
        <f t="shared" ca="1" si="1"/>
        <v>1</v>
      </c>
      <c r="Q861" s="5"/>
      <c r="R861" s="5"/>
      <c r="S861" s="5"/>
      <c r="T861" s="5"/>
      <c r="U861" s="5"/>
      <c r="V861" s="5"/>
      <c r="W861" s="5"/>
      <c r="X861" s="5"/>
      <c r="Y861" s="5"/>
      <c r="Z861" s="5"/>
      <c r="AA861" s="5"/>
      <c r="AB861" s="5"/>
      <c r="AC861" s="5"/>
      <c r="AD861" s="5"/>
      <c r="AE861" s="5"/>
    </row>
    <row r="862" spans="1:31" ht="23.25" customHeight="1">
      <c r="A862" s="5" t="s">
        <v>1710</v>
      </c>
      <c r="B862" s="5" t="s">
        <v>22409</v>
      </c>
      <c r="C862" s="5" t="s">
        <v>27</v>
      </c>
      <c r="D862" s="5" t="s">
        <v>85</v>
      </c>
      <c r="E862" s="20" t="s">
        <v>45</v>
      </c>
      <c r="F862" s="7">
        <v>10</v>
      </c>
      <c r="G862" s="7">
        <v>18</v>
      </c>
      <c r="H862" s="5" t="s">
        <v>964</v>
      </c>
      <c r="I862" s="5" t="s">
        <v>66</v>
      </c>
      <c r="J862" s="5" t="s">
        <v>4617</v>
      </c>
      <c r="K862" s="5" t="s">
        <v>6785</v>
      </c>
      <c r="L862" s="5" t="s">
        <v>22410</v>
      </c>
      <c r="M862" s="5" t="s">
        <v>1599</v>
      </c>
      <c r="N862" s="5" t="s">
        <v>89</v>
      </c>
      <c r="O862" s="5" t="b">
        <f t="shared" ca="1" si="0"/>
        <v>0</v>
      </c>
      <c r="P862" s="5" t="b">
        <f t="shared" ca="1" si="1"/>
        <v>1</v>
      </c>
      <c r="Q862" s="5"/>
      <c r="R862" s="5"/>
      <c r="S862" s="5"/>
      <c r="T862" s="5"/>
      <c r="U862" s="5"/>
      <c r="V862" s="5"/>
      <c r="W862" s="5"/>
      <c r="X862" s="5"/>
      <c r="Y862" s="5"/>
      <c r="Z862" s="5"/>
      <c r="AA862" s="5"/>
      <c r="AB862" s="5"/>
      <c r="AC862" s="5"/>
      <c r="AD862" s="5"/>
      <c r="AE862" s="5"/>
    </row>
    <row r="863" spans="1:31" ht="23.25" customHeight="1">
      <c r="A863" s="14" t="s">
        <v>22414</v>
      </c>
      <c r="B863" s="14" t="s">
        <v>22415</v>
      </c>
      <c r="C863" s="14" t="s">
        <v>27</v>
      </c>
      <c r="D863" s="14" t="s">
        <v>80</v>
      </c>
      <c r="E863" s="21" t="s">
        <v>45</v>
      </c>
      <c r="F863" s="15">
        <v>10</v>
      </c>
      <c r="G863" s="15">
        <v>20</v>
      </c>
      <c r="H863" s="14" t="s">
        <v>144</v>
      </c>
      <c r="I863" s="14" t="s">
        <v>108</v>
      </c>
      <c r="J863" s="14" t="s">
        <v>76</v>
      </c>
      <c r="K863" s="16" t="s">
        <v>47</v>
      </c>
      <c r="L863" s="14" t="s">
        <v>22417</v>
      </c>
      <c r="M863" s="14" t="s">
        <v>648</v>
      </c>
      <c r="N863" s="14" t="s">
        <v>237</v>
      </c>
      <c r="O863" s="14" t="b">
        <f t="shared" ca="1" si="0"/>
        <v>0</v>
      </c>
      <c r="P863" s="14" t="b">
        <f t="shared" ca="1" si="1"/>
        <v>1</v>
      </c>
      <c r="Q863" s="5"/>
      <c r="R863" s="5"/>
      <c r="S863" s="5"/>
      <c r="T863" s="5"/>
      <c r="U863" s="5"/>
      <c r="V863" s="5"/>
      <c r="W863" s="5"/>
      <c r="X863" s="5"/>
      <c r="Y863" s="5"/>
      <c r="Z863" s="5"/>
      <c r="AA863" s="5"/>
      <c r="AB863" s="5"/>
      <c r="AC863" s="5"/>
      <c r="AD863" s="5"/>
      <c r="AE863" s="5"/>
    </row>
    <row r="864" spans="1:31" ht="23.25" customHeight="1">
      <c r="A864" s="5" t="s">
        <v>22421</v>
      </c>
      <c r="B864" s="5" t="s">
        <v>22422</v>
      </c>
      <c r="C864" s="5" t="s">
        <v>27</v>
      </c>
      <c r="D864" s="5" t="s">
        <v>85</v>
      </c>
      <c r="E864" s="20" t="s">
        <v>45</v>
      </c>
      <c r="F864" s="7">
        <v>10</v>
      </c>
      <c r="G864" s="7">
        <v>15</v>
      </c>
      <c r="H864" s="5" t="s">
        <v>56</v>
      </c>
      <c r="I864" s="5" t="s">
        <v>125</v>
      </c>
      <c r="J864" s="5" t="s">
        <v>633</v>
      </c>
      <c r="K864" s="5" t="s">
        <v>22425</v>
      </c>
      <c r="L864" s="5" t="s">
        <v>22426</v>
      </c>
      <c r="M864" s="5" t="s">
        <v>37</v>
      </c>
      <c r="N864" s="5" t="s">
        <v>55</v>
      </c>
      <c r="O864" s="5" t="b">
        <f t="shared" ca="1" si="0"/>
        <v>0</v>
      </c>
      <c r="P864" s="5" t="b">
        <f t="shared" ca="1" si="1"/>
        <v>1</v>
      </c>
      <c r="Q864" s="5"/>
      <c r="R864" s="5"/>
      <c r="S864" s="5"/>
      <c r="T864" s="5"/>
      <c r="U864" s="5"/>
      <c r="V864" s="5"/>
      <c r="W864" s="5"/>
      <c r="X864" s="5"/>
      <c r="Y864" s="5"/>
      <c r="Z864" s="5"/>
      <c r="AA864" s="5"/>
      <c r="AB864" s="5"/>
      <c r="AC864" s="5"/>
      <c r="AD864" s="5"/>
      <c r="AE864" s="5"/>
    </row>
    <row r="865" spans="1:31" ht="23.25" customHeight="1">
      <c r="A865" s="5" t="s">
        <v>22427</v>
      </c>
      <c r="B865" s="5" t="s">
        <v>21299</v>
      </c>
      <c r="C865" s="5" t="s">
        <v>170</v>
      </c>
      <c r="D865" s="5" t="s">
        <v>378</v>
      </c>
      <c r="E865" s="20" t="s">
        <v>45</v>
      </c>
      <c r="F865" s="7">
        <v>10</v>
      </c>
      <c r="G865" s="7">
        <v>25</v>
      </c>
      <c r="H865" s="5" t="s">
        <v>2463</v>
      </c>
      <c r="I865" s="5" t="s">
        <v>31</v>
      </c>
      <c r="J865" s="5" t="s">
        <v>644</v>
      </c>
      <c r="K865" s="5" t="s">
        <v>21300</v>
      </c>
      <c r="L865" s="5" t="s">
        <v>22429</v>
      </c>
      <c r="M865" s="5" t="s">
        <v>37</v>
      </c>
      <c r="N865" s="5" t="s">
        <v>55</v>
      </c>
      <c r="O865" s="5" t="b">
        <f t="shared" ca="1" si="0"/>
        <v>0</v>
      </c>
      <c r="P865" s="5" t="b">
        <f t="shared" ca="1" si="1"/>
        <v>1</v>
      </c>
      <c r="Q865" s="5"/>
      <c r="R865" s="5"/>
      <c r="S865" s="5"/>
      <c r="T865" s="5"/>
      <c r="U865" s="5"/>
      <c r="V865" s="5"/>
      <c r="W865" s="5"/>
      <c r="X865" s="5"/>
      <c r="Y865" s="5"/>
      <c r="Z865" s="5"/>
      <c r="AA865" s="5"/>
      <c r="AB865" s="5"/>
      <c r="AC865" s="5"/>
      <c r="AD865" s="5"/>
      <c r="AE865" s="5"/>
    </row>
    <row r="866" spans="1:31" ht="23.25" customHeight="1">
      <c r="A866" s="5" t="s">
        <v>19662</v>
      </c>
      <c r="B866" s="5" t="s">
        <v>22434</v>
      </c>
      <c r="C866" s="5" t="s">
        <v>20</v>
      </c>
      <c r="D866" s="5" t="s">
        <v>47</v>
      </c>
      <c r="E866" s="20" t="s">
        <v>45</v>
      </c>
      <c r="F866" s="7">
        <v>10</v>
      </c>
      <c r="G866" s="7">
        <v>15</v>
      </c>
      <c r="H866" s="5" t="s">
        <v>56</v>
      </c>
      <c r="I866" s="5" t="s">
        <v>125</v>
      </c>
      <c r="J866" s="5" t="s">
        <v>22436</v>
      </c>
      <c r="K866" s="5" t="s">
        <v>22437</v>
      </c>
      <c r="L866" s="5" t="s">
        <v>22438</v>
      </c>
      <c r="M866" s="5" t="s">
        <v>167</v>
      </c>
      <c r="N866" s="5" t="s">
        <v>405</v>
      </c>
      <c r="O866" s="5" t="b">
        <f t="shared" ca="1" si="0"/>
        <v>0</v>
      </c>
      <c r="P866" s="5" t="b">
        <f t="shared" ca="1" si="1"/>
        <v>1</v>
      </c>
      <c r="Q866" s="5"/>
      <c r="R866" s="5"/>
      <c r="S866" s="5"/>
      <c r="T866" s="5"/>
      <c r="U866" s="5"/>
      <c r="V866" s="5"/>
      <c r="W866" s="5"/>
      <c r="X866" s="5"/>
      <c r="Y866" s="5"/>
      <c r="Z866" s="5"/>
      <c r="AA866" s="5"/>
      <c r="AB866" s="5"/>
      <c r="AC866" s="5"/>
      <c r="AD866" s="5"/>
      <c r="AE866" s="5"/>
    </row>
    <row r="867" spans="1:31" ht="23.25" customHeight="1">
      <c r="A867" s="14" t="s">
        <v>22442</v>
      </c>
      <c r="B867" s="14" t="s">
        <v>22443</v>
      </c>
      <c r="C867" s="14" t="s">
        <v>27</v>
      </c>
      <c r="D867" s="14" t="s">
        <v>85</v>
      </c>
      <c r="E867" s="21" t="s">
        <v>45</v>
      </c>
      <c r="F867" s="15">
        <v>10</v>
      </c>
      <c r="G867" s="15">
        <v>15</v>
      </c>
      <c r="H867" s="14" t="s">
        <v>56</v>
      </c>
      <c r="I867" s="15" t="s">
        <v>24</v>
      </c>
      <c r="J867" s="14" t="s">
        <v>824</v>
      </c>
      <c r="K867" s="14" t="s">
        <v>22445</v>
      </c>
      <c r="L867" s="14" t="s">
        <v>22447</v>
      </c>
      <c r="M867" s="14" t="s">
        <v>167</v>
      </c>
      <c r="N867" s="14" t="s">
        <v>89</v>
      </c>
      <c r="O867" s="14" t="b">
        <f t="shared" ca="1" si="0"/>
        <v>0</v>
      </c>
      <c r="P867" s="14" t="b">
        <f t="shared" ca="1" si="1"/>
        <v>1</v>
      </c>
      <c r="Q867" s="5"/>
      <c r="R867" s="5"/>
      <c r="S867" s="5"/>
      <c r="T867" s="5"/>
      <c r="U867" s="5"/>
      <c r="V867" s="5"/>
      <c r="W867" s="5"/>
      <c r="X867" s="5"/>
      <c r="Y867" s="5"/>
      <c r="Z867" s="5"/>
      <c r="AA867" s="5"/>
      <c r="AB867" s="5"/>
      <c r="AC867" s="5"/>
      <c r="AD867" s="5"/>
      <c r="AE867" s="5"/>
    </row>
    <row r="868" spans="1:31" ht="23.25" customHeight="1">
      <c r="A868" s="5" t="s">
        <v>15627</v>
      </c>
      <c r="B868" s="5" t="s">
        <v>22452</v>
      </c>
      <c r="C868" s="5" t="s">
        <v>170</v>
      </c>
      <c r="D868" s="5" t="s">
        <v>378</v>
      </c>
      <c r="E868" s="20" t="s">
        <v>45</v>
      </c>
      <c r="F868" s="7">
        <v>10</v>
      </c>
      <c r="G868" s="7">
        <v>15</v>
      </c>
      <c r="H868" s="5" t="s">
        <v>56</v>
      </c>
      <c r="I868" s="7" t="s">
        <v>24</v>
      </c>
      <c r="J868" s="5" t="s">
        <v>134</v>
      </c>
      <c r="K868" s="9" t="s">
        <v>47</v>
      </c>
      <c r="L868" s="5" t="s">
        <v>22454</v>
      </c>
      <c r="M868" s="5" t="s">
        <v>100</v>
      </c>
      <c r="N868" s="5" t="s">
        <v>55</v>
      </c>
      <c r="O868" s="5" t="b">
        <f t="shared" ca="1" si="0"/>
        <v>0</v>
      </c>
      <c r="P868" s="5" t="b">
        <f t="shared" ca="1" si="1"/>
        <v>1</v>
      </c>
      <c r="Q868" s="5"/>
      <c r="R868" s="5"/>
      <c r="S868" s="5"/>
      <c r="T868" s="5"/>
      <c r="U868" s="5"/>
      <c r="V868" s="5"/>
      <c r="W868" s="5"/>
      <c r="X868" s="5"/>
      <c r="Y868" s="5"/>
      <c r="Z868" s="5"/>
      <c r="AA868" s="5"/>
      <c r="AB868" s="5"/>
      <c r="AC868" s="5"/>
      <c r="AD868" s="5"/>
      <c r="AE868" s="5"/>
    </row>
    <row r="869" spans="1:31" ht="23.25" customHeight="1">
      <c r="A869" s="5" t="s">
        <v>14191</v>
      </c>
      <c r="B869" s="5" t="s">
        <v>22459</v>
      </c>
      <c r="C869" s="5" t="s">
        <v>170</v>
      </c>
      <c r="D869" s="5" t="s">
        <v>47</v>
      </c>
      <c r="E869" s="20" t="s">
        <v>45</v>
      </c>
      <c r="F869" s="7">
        <v>10</v>
      </c>
      <c r="G869" s="7">
        <v>20</v>
      </c>
      <c r="H869" s="5" t="s">
        <v>144</v>
      </c>
      <c r="I869" s="5" t="s">
        <v>31</v>
      </c>
      <c r="J869" s="5" t="s">
        <v>134</v>
      </c>
      <c r="K869" s="5" t="s">
        <v>22460</v>
      </c>
      <c r="L869" s="5" t="s">
        <v>22461</v>
      </c>
      <c r="M869" s="5" t="s">
        <v>37</v>
      </c>
      <c r="N869" s="5" t="s">
        <v>44</v>
      </c>
      <c r="O869" s="5" t="b">
        <f t="shared" ca="1" si="0"/>
        <v>0</v>
      </c>
      <c r="P869" s="5" t="b">
        <f t="shared" ca="1" si="1"/>
        <v>1</v>
      </c>
      <c r="Q869" s="5"/>
      <c r="R869" s="5"/>
      <c r="S869" s="5"/>
      <c r="T869" s="5"/>
      <c r="U869" s="5"/>
      <c r="V869" s="5"/>
      <c r="W869" s="5"/>
      <c r="X869" s="5"/>
      <c r="Y869" s="5"/>
      <c r="Z869" s="5"/>
      <c r="AA869" s="5"/>
      <c r="AB869" s="5"/>
      <c r="AC869" s="5"/>
      <c r="AD869" s="5"/>
      <c r="AE869" s="5"/>
    </row>
    <row r="870" spans="1:31" ht="23.25" customHeight="1">
      <c r="A870" s="5" t="s">
        <v>19747</v>
      </c>
      <c r="B870" s="5" t="s">
        <v>7743</v>
      </c>
      <c r="C870" s="5" t="s">
        <v>41</v>
      </c>
      <c r="D870" s="5" t="s">
        <v>94</v>
      </c>
      <c r="E870" s="20" t="s">
        <v>29</v>
      </c>
      <c r="F870" s="7">
        <v>10</v>
      </c>
      <c r="G870" s="7">
        <v>20</v>
      </c>
      <c r="H870" s="5" t="s">
        <v>144</v>
      </c>
      <c r="I870" s="5" t="s">
        <v>31</v>
      </c>
      <c r="J870" s="5" t="s">
        <v>76</v>
      </c>
      <c r="K870" s="5" t="s">
        <v>7744</v>
      </c>
      <c r="L870" s="5" t="s">
        <v>19750</v>
      </c>
      <c r="M870" s="5" t="s">
        <v>100</v>
      </c>
      <c r="N870" s="5" t="s">
        <v>271</v>
      </c>
      <c r="O870" s="5" t="b">
        <f t="shared" ca="1" si="0"/>
        <v>0</v>
      </c>
      <c r="P870" s="5" t="b">
        <f t="shared" ca="1" si="1"/>
        <v>1</v>
      </c>
      <c r="Q870" s="5"/>
      <c r="R870" s="5"/>
      <c r="S870" s="5"/>
      <c r="T870" s="5"/>
      <c r="U870" s="5"/>
      <c r="V870" s="5"/>
      <c r="W870" s="5"/>
      <c r="X870" s="5"/>
      <c r="Y870" s="5"/>
      <c r="Z870" s="5"/>
      <c r="AA870" s="5"/>
      <c r="AB870" s="5"/>
      <c r="AC870" s="5"/>
      <c r="AD870" s="5"/>
      <c r="AE870" s="5"/>
    </row>
    <row r="871" spans="1:31" ht="23.25" customHeight="1">
      <c r="A871" s="14" t="s">
        <v>4213</v>
      </c>
      <c r="B871" s="14" t="s">
        <v>876</v>
      </c>
      <c r="C871" s="14" t="s">
        <v>27</v>
      </c>
      <c r="D871" s="14" t="s">
        <v>85</v>
      </c>
      <c r="E871" s="21" t="s">
        <v>45</v>
      </c>
      <c r="F871" s="15">
        <v>10</v>
      </c>
      <c r="G871" s="15">
        <v>17</v>
      </c>
      <c r="H871" s="14" t="s">
        <v>4215</v>
      </c>
      <c r="I871" s="14" t="s">
        <v>108</v>
      </c>
      <c r="J871" s="14" t="s">
        <v>554</v>
      </c>
      <c r="K871" s="14" t="s">
        <v>4217</v>
      </c>
      <c r="L871" s="14" t="s">
        <v>4218</v>
      </c>
      <c r="M871" s="14" t="s">
        <v>53</v>
      </c>
      <c r="N871" s="14" t="s">
        <v>38</v>
      </c>
      <c r="O871" s="14" t="b">
        <f t="shared" ca="1" si="0"/>
        <v>0</v>
      </c>
      <c r="P871" s="14" t="b">
        <f t="shared" ca="1" si="1"/>
        <v>1</v>
      </c>
      <c r="Q871" s="5"/>
      <c r="R871" s="5"/>
      <c r="S871" s="5"/>
      <c r="T871" s="5"/>
      <c r="U871" s="5"/>
      <c r="V871" s="5"/>
      <c r="W871" s="5"/>
      <c r="X871" s="5"/>
      <c r="Y871" s="5"/>
      <c r="Z871" s="5"/>
      <c r="AA871" s="5"/>
      <c r="AB871" s="5"/>
      <c r="AC871" s="5"/>
      <c r="AD871" s="5"/>
      <c r="AE871" s="5"/>
    </row>
    <row r="872" spans="1:31" ht="23.25" customHeight="1">
      <c r="A872" s="5" t="s">
        <v>22471</v>
      </c>
      <c r="B872" s="5" t="s">
        <v>3160</v>
      </c>
      <c r="C872" s="5" t="s">
        <v>27</v>
      </c>
      <c r="D872" s="5" t="s">
        <v>80</v>
      </c>
      <c r="E872" s="20" t="s">
        <v>45</v>
      </c>
      <c r="F872" s="7">
        <v>10</v>
      </c>
      <c r="G872" s="7">
        <v>15</v>
      </c>
      <c r="H872" s="5" t="s">
        <v>56</v>
      </c>
      <c r="I872" s="5" t="s">
        <v>31</v>
      </c>
      <c r="J872" s="5" t="s">
        <v>126</v>
      </c>
      <c r="K872" s="5" t="s">
        <v>3164</v>
      </c>
      <c r="L872" s="5" t="s">
        <v>22474</v>
      </c>
      <c r="M872" s="5" t="s">
        <v>648</v>
      </c>
      <c r="N872" s="5" t="s">
        <v>237</v>
      </c>
      <c r="O872" s="5" t="b">
        <f t="shared" ca="1" si="0"/>
        <v>0</v>
      </c>
      <c r="P872" s="5" t="b">
        <f t="shared" ca="1" si="1"/>
        <v>1</v>
      </c>
      <c r="Q872" s="5"/>
      <c r="R872" s="5"/>
      <c r="S872" s="5"/>
      <c r="T872" s="5"/>
      <c r="U872" s="5"/>
      <c r="V872" s="5"/>
      <c r="W872" s="5"/>
      <c r="X872" s="5"/>
      <c r="Y872" s="5"/>
      <c r="Z872" s="5"/>
      <c r="AA872" s="5"/>
      <c r="AB872" s="5"/>
      <c r="AC872" s="5"/>
      <c r="AD872" s="5"/>
      <c r="AE872" s="5"/>
    </row>
    <row r="873" spans="1:31" ht="23.25" customHeight="1">
      <c r="A873" s="5" t="s">
        <v>13155</v>
      </c>
      <c r="B873" s="5" t="s">
        <v>13156</v>
      </c>
      <c r="C873" s="5" t="s">
        <v>170</v>
      </c>
      <c r="D873" s="5" t="s">
        <v>171</v>
      </c>
      <c r="E873" s="20" t="s">
        <v>45</v>
      </c>
      <c r="F873" s="7">
        <v>10</v>
      </c>
      <c r="G873" s="7">
        <v>17</v>
      </c>
      <c r="H873" s="5" t="s">
        <v>4014</v>
      </c>
      <c r="I873" s="5" t="s">
        <v>31</v>
      </c>
      <c r="J873" s="5" t="s">
        <v>68</v>
      </c>
      <c r="K873" s="5" t="s">
        <v>13157</v>
      </c>
      <c r="L873" s="5" t="s">
        <v>13158</v>
      </c>
      <c r="M873" s="5" t="s">
        <v>42</v>
      </c>
      <c r="N873" s="5" t="s">
        <v>55</v>
      </c>
      <c r="O873" s="5" t="b">
        <f t="shared" ca="1" si="0"/>
        <v>0</v>
      </c>
      <c r="P873" s="5" t="b">
        <f t="shared" ca="1" si="1"/>
        <v>1</v>
      </c>
      <c r="Q873" s="5"/>
      <c r="R873" s="5"/>
      <c r="S873" s="5"/>
      <c r="T873" s="5"/>
      <c r="U873" s="5"/>
      <c r="V873" s="5"/>
      <c r="W873" s="5"/>
      <c r="X873" s="5"/>
      <c r="Y873" s="5"/>
      <c r="Z873" s="5"/>
      <c r="AA873" s="5"/>
      <c r="AB873" s="5"/>
      <c r="AC873" s="5"/>
      <c r="AD873" s="5"/>
      <c r="AE873" s="5"/>
    </row>
    <row r="874" spans="1:31" ht="23.25" customHeight="1">
      <c r="A874" s="5" t="s">
        <v>11988</v>
      </c>
      <c r="B874" s="5" t="s">
        <v>15456</v>
      </c>
      <c r="C874" s="5" t="s">
        <v>27</v>
      </c>
      <c r="D874" s="5" t="s">
        <v>28</v>
      </c>
      <c r="E874" s="20" t="s">
        <v>29</v>
      </c>
      <c r="F874" s="7">
        <v>10</v>
      </c>
      <c r="G874" s="7">
        <v>15</v>
      </c>
      <c r="H874" s="5" t="s">
        <v>56</v>
      </c>
      <c r="I874" s="5" t="s">
        <v>66</v>
      </c>
      <c r="J874" s="5" t="s">
        <v>76</v>
      </c>
      <c r="K874" s="5" t="s">
        <v>15458</v>
      </c>
      <c r="L874" s="5" t="s">
        <v>22481</v>
      </c>
      <c r="M874" s="5" t="s">
        <v>37</v>
      </c>
      <c r="N874" s="5" t="s">
        <v>55</v>
      </c>
      <c r="O874" s="5" t="b">
        <f t="shared" ca="1" si="0"/>
        <v>0</v>
      </c>
      <c r="P874" s="5" t="b">
        <f t="shared" ca="1" si="1"/>
        <v>1</v>
      </c>
      <c r="Q874" s="5"/>
      <c r="R874" s="5"/>
      <c r="S874" s="5"/>
      <c r="T874" s="5"/>
      <c r="U874" s="5"/>
      <c r="V874" s="5"/>
      <c r="W874" s="5"/>
      <c r="X874" s="5"/>
      <c r="Y874" s="5"/>
      <c r="Z874" s="5"/>
      <c r="AA874" s="5"/>
      <c r="AB874" s="5"/>
      <c r="AC874" s="5"/>
      <c r="AD874" s="5"/>
      <c r="AE874" s="5"/>
    </row>
    <row r="875" spans="1:31" ht="23.25" customHeight="1">
      <c r="A875" s="5" t="s">
        <v>22486</v>
      </c>
      <c r="B875" s="5" t="s">
        <v>22488</v>
      </c>
      <c r="C875" s="5" t="s">
        <v>170</v>
      </c>
      <c r="D875" s="5" t="s">
        <v>435</v>
      </c>
      <c r="E875" s="20" t="s">
        <v>45</v>
      </c>
      <c r="F875" s="7">
        <v>10</v>
      </c>
      <c r="G875" s="7">
        <v>15</v>
      </c>
      <c r="H875" s="5" t="s">
        <v>56</v>
      </c>
      <c r="I875" s="5" t="s">
        <v>108</v>
      </c>
      <c r="J875" s="5" t="s">
        <v>3552</v>
      </c>
      <c r="K875" s="5" t="s">
        <v>22489</v>
      </c>
      <c r="L875" s="5" t="s">
        <v>22490</v>
      </c>
      <c r="M875" s="5" t="s">
        <v>37</v>
      </c>
      <c r="N875" s="5" t="s">
        <v>237</v>
      </c>
      <c r="O875" s="5" t="b">
        <f t="shared" ca="1" si="0"/>
        <v>0</v>
      </c>
      <c r="P875" s="5" t="b">
        <f t="shared" ca="1" si="1"/>
        <v>1</v>
      </c>
      <c r="Q875" s="5"/>
      <c r="R875" s="5"/>
      <c r="S875" s="5"/>
      <c r="T875" s="5"/>
      <c r="U875" s="5"/>
      <c r="V875" s="5"/>
      <c r="W875" s="5"/>
      <c r="X875" s="5"/>
      <c r="Y875" s="5"/>
      <c r="Z875" s="5"/>
      <c r="AA875" s="5"/>
      <c r="AB875" s="5"/>
      <c r="AC875" s="5"/>
      <c r="AD875" s="5"/>
      <c r="AE875" s="5"/>
    </row>
    <row r="876" spans="1:31" ht="23.25" customHeight="1">
      <c r="A876" s="14" t="s">
        <v>11495</v>
      </c>
      <c r="B876" s="14" t="s">
        <v>22491</v>
      </c>
      <c r="C876" s="14" t="s">
        <v>27</v>
      </c>
      <c r="D876" s="14" t="s">
        <v>47</v>
      </c>
      <c r="E876" s="21" t="s">
        <v>29</v>
      </c>
      <c r="F876" s="15">
        <v>10</v>
      </c>
      <c r="G876" s="15">
        <v>15</v>
      </c>
      <c r="H876" s="14" t="s">
        <v>56</v>
      </c>
      <c r="I876" s="15" t="s">
        <v>24</v>
      </c>
      <c r="J876" s="14" t="s">
        <v>706</v>
      </c>
      <c r="K876" s="16" t="s">
        <v>47</v>
      </c>
      <c r="L876" s="22" t="s">
        <v>47</v>
      </c>
      <c r="M876" s="14" t="s">
        <v>37</v>
      </c>
      <c r="N876" s="14" t="s">
        <v>38</v>
      </c>
      <c r="O876" s="14" t="b">
        <f t="shared" ca="1" si="0"/>
        <v>0</v>
      </c>
      <c r="P876" s="14" t="b">
        <f t="shared" ca="1" si="1"/>
        <v>1</v>
      </c>
      <c r="Q876" s="5"/>
      <c r="R876" s="5"/>
      <c r="S876" s="5"/>
      <c r="T876" s="5"/>
      <c r="U876" s="5"/>
      <c r="V876" s="5"/>
      <c r="W876" s="5"/>
      <c r="X876" s="5"/>
      <c r="Y876" s="5"/>
      <c r="Z876" s="5"/>
      <c r="AA876" s="5"/>
      <c r="AB876" s="5"/>
      <c r="AC876" s="5"/>
      <c r="AD876" s="5"/>
      <c r="AE876" s="5"/>
    </row>
    <row r="877" spans="1:31" ht="23.25" customHeight="1">
      <c r="A877" s="5" t="s">
        <v>6608</v>
      </c>
      <c r="B877" s="5" t="s">
        <v>22498</v>
      </c>
      <c r="C877" s="5" t="s">
        <v>170</v>
      </c>
      <c r="D877" s="5" t="s">
        <v>390</v>
      </c>
      <c r="E877" s="20" t="s">
        <v>45</v>
      </c>
      <c r="F877" s="7">
        <v>10</v>
      </c>
      <c r="G877" s="7">
        <v>15</v>
      </c>
      <c r="H877" s="5" t="s">
        <v>56</v>
      </c>
      <c r="I877" s="5" t="s">
        <v>108</v>
      </c>
      <c r="J877" s="5" t="s">
        <v>57</v>
      </c>
      <c r="K877" s="5" t="s">
        <v>22500</v>
      </c>
      <c r="L877" s="5" t="s">
        <v>22502</v>
      </c>
      <c r="M877" s="5" t="s">
        <v>100</v>
      </c>
      <c r="N877" s="5" t="s">
        <v>271</v>
      </c>
      <c r="O877" s="5" t="b">
        <f t="shared" ca="1" si="0"/>
        <v>0</v>
      </c>
      <c r="P877" s="5" t="b">
        <f t="shared" ca="1" si="1"/>
        <v>1</v>
      </c>
      <c r="Q877" s="5"/>
      <c r="R877" s="5"/>
      <c r="S877" s="5"/>
      <c r="T877" s="5"/>
      <c r="U877" s="5"/>
      <c r="V877" s="5"/>
      <c r="W877" s="5"/>
      <c r="X877" s="5"/>
      <c r="Y877" s="5"/>
      <c r="Z877" s="5"/>
      <c r="AA877" s="5"/>
      <c r="AB877" s="5"/>
      <c r="AC877" s="5"/>
      <c r="AD877" s="5"/>
      <c r="AE877" s="5"/>
    </row>
    <row r="878" spans="1:31" ht="23.25" customHeight="1">
      <c r="A878" s="5" t="s">
        <v>22509</v>
      </c>
      <c r="B878" s="5" t="s">
        <v>3126</v>
      </c>
      <c r="C878" s="5" t="s">
        <v>27</v>
      </c>
      <c r="D878" s="5" t="s">
        <v>47</v>
      </c>
      <c r="E878" s="20" t="s">
        <v>29</v>
      </c>
      <c r="F878" s="7">
        <v>10</v>
      </c>
      <c r="G878" s="7">
        <v>15</v>
      </c>
      <c r="H878" s="5" t="s">
        <v>56</v>
      </c>
      <c r="I878" s="5" t="s">
        <v>125</v>
      </c>
      <c r="J878" s="5" t="s">
        <v>76</v>
      </c>
      <c r="K878" s="5" t="s">
        <v>4139</v>
      </c>
      <c r="L878" s="5" t="s">
        <v>22513</v>
      </c>
      <c r="M878" s="5" t="s">
        <v>53</v>
      </c>
      <c r="N878" s="5" t="s">
        <v>38</v>
      </c>
      <c r="O878" s="5" t="b">
        <f t="shared" ca="1" si="0"/>
        <v>0</v>
      </c>
      <c r="P878" s="5" t="b">
        <f t="shared" ca="1" si="1"/>
        <v>1</v>
      </c>
      <c r="Q878" s="5"/>
      <c r="R878" s="5"/>
      <c r="S878" s="5"/>
      <c r="T878" s="5"/>
      <c r="U878" s="5"/>
      <c r="V878" s="5"/>
      <c r="W878" s="5"/>
      <c r="X878" s="5"/>
      <c r="Y878" s="5"/>
      <c r="Z878" s="5"/>
      <c r="AA878" s="5"/>
      <c r="AB878" s="5"/>
      <c r="AC878" s="5"/>
      <c r="AD878" s="5"/>
      <c r="AE878" s="5"/>
    </row>
    <row r="879" spans="1:31" ht="23.25" customHeight="1">
      <c r="A879" s="5" t="s">
        <v>3537</v>
      </c>
      <c r="B879" s="5" t="s">
        <v>6751</v>
      </c>
      <c r="C879" s="5" t="s">
        <v>41</v>
      </c>
      <c r="D879" s="5" t="s">
        <v>94</v>
      </c>
      <c r="E879" s="20" t="s">
        <v>45</v>
      </c>
      <c r="F879" s="7">
        <v>10</v>
      </c>
      <c r="G879" s="7">
        <v>25</v>
      </c>
      <c r="H879" s="5" t="s">
        <v>2463</v>
      </c>
      <c r="I879" s="5" t="s">
        <v>108</v>
      </c>
      <c r="J879" s="5" t="s">
        <v>110</v>
      </c>
      <c r="K879" s="5" t="s">
        <v>6754</v>
      </c>
      <c r="L879" s="5" t="s">
        <v>15194</v>
      </c>
      <c r="M879" s="5" t="s">
        <v>37</v>
      </c>
      <c r="N879" s="5" t="s">
        <v>55</v>
      </c>
      <c r="O879" s="5" t="b">
        <f t="shared" ca="1" si="0"/>
        <v>0</v>
      </c>
      <c r="P879" s="5" t="b">
        <f t="shared" ca="1" si="1"/>
        <v>1</v>
      </c>
      <c r="Q879" s="5"/>
      <c r="R879" s="5"/>
      <c r="S879" s="5"/>
      <c r="T879" s="5"/>
      <c r="U879" s="5"/>
      <c r="V879" s="5"/>
      <c r="W879" s="5"/>
      <c r="X879" s="5"/>
      <c r="Y879" s="5"/>
      <c r="Z879" s="5"/>
      <c r="AA879" s="5"/>
      <c r="AB879" s="5"/>
      <c r="AC879" s="5"/>
      <c r="AD879" s="5"/>
      <c r="AE879" s="5"/>
    </row>
    <row r="880" spans="1:31" ht="23.25" customHeight="1">
      <c r="A880" s="5" t="s">
        <v>22517</v>
      </c>
      <c r="B880" s="5" t="s">
        <v>4258</v>
      </c>
      <c r="C880" s="5" t="s">
        <v>27</v>
      </c>
      <c r="D880" s="5" t="s">
        <v>47</v>
      </c>
      <c r="E880" s="20" t="s">
        <v>29</v>
      </c>
      <c r="F880" s="7">
        <v>10</v>
      </c>
      <c r="G880" s="7">
        <v>18</v>
      </c>
      <c r="H880" s="5" t="s">
        <v>964</v>
      </c>
      <c r="I880" s="5" t="s">
        <v>31</v>
      </c>
      <c r="J880" s="5" t="s">
        <v>48</v>
      </c>
      <c r="K880" s="9" t="s">
        <v>47</v>
      </c>
      <c r="L880" s="5" t="s">
        <v>22519</v>
      </c>
      <c r="M880" s="5" t="s">
        <v>37</v>
      </c>
      <c r="N880" s="5" t="s">
        <v>405</v>
      </c>
      <c r="O880" s="5" t="b">
        <f t="shared" ca="1" si="0"/>
        <v>0</v>
      </c>
      <c r="P880" s="5" t="b">
        <f t="shared" ca="1" si="1"/>
        <v>1</v>
      </c>
      <c r="Q880" s="5"/>
      <c r="R880" s="5"/>
      <c r="S880" s="5"/>
      <c r="T880" s="5"/>
      <c r="U880" s="5"/>
      <c r="V880" s="5"/>
      <c r="W880" s="5"/>
      <c r="X880" s="5"/>
      <c r="Y880" s="5"/>
      <c r="Z880" s="5"/>
      <c r="AA880" s="5"/>
      <c r="AB880" s="5"/>
      <c r="AC880" s="5"/>
      <c r="AD880" s="5"/>
      <c r="AE880" s="5"/>
    </row>
    <row r="881" spans="1:31" ht="23.25" customHeight="1">
      <c r="A881" s="5" t="s">
        <v>12960</v>
      </c>
      <c r="B881" s="5" t="s">
        <v>12961</v>
      </c>
      <c r="C881" s="5" t="s">
        <v>20</v>
      </c>
      <c r="D881" s="5" t="s">
        <v>21</v>
      </c>
      <c r="E881" s="20" t="s">
        <v>45</v>
      </c>
      <c r="F881" s="7">
        <v>10</v>
      </c>
      <c r="G881" s="7">
        <v>15</v>
      </c>
      <c r="H881" s="5" t="s">
        <v>56</v>
      </c>
      <c r="I881" s="5" t="s">
        <v>108</v>
      </c>
      <c r="J881" s="5" t="s">
        <v>57</v>
      </c>
      <c r="K881" s="5" t="s">
        <v>12962</v>
      </c>
      <c r="L881" s="5" t="s">
        <v>12963</v>
      </c>
      <c r="M881" s="5" t="s">
        <v>100</v>
      </c>
      <c r="N881" s="5" t="s">
        <v>271</v>
      </c>
      <c r="O881" s="5" t="b">
        <f t="shared" ca="1" si="0"/>
        <v>0</v>
      </c>
      <c r="P881" s="5" t="b">
        <f t="shared" ca="1" si="1"/>
        <v>1</v>
      </c>
      <c r="Q881" s="5"/>
      <c r="R881" s="5"/>
      <c r="S881" s="5"/>
      <c r="T881" s="5"/>
      <c r="U881" s="5"/>
      <c r="V881" s="5"/>
      <c r="W881" s="5"/>
      <c r="X881" s="5"/>
      <c r="Y881" s="5"/>
      <c r="Z881" s="5"/>
      <c r="AA881" s="5"/>
      <c r="AB881" s="5"/>
      <c r="AC881" s="5"/>
      <c r="AD881" s="5"/>
      <c r="AE881" s="5"/>
    </row>
    <row r="882" spans="1:31" ht="23.25" customHeight="1">
      <c r="A882" s="14" t="s">
        <v>3138</v>
      </c>
      <c r="B882" s="14" t="s">
        <v>22525</v>
      </c>
      <c r="C882" s="14" t="s">
        <v>41</v>
      </c>
      <c r="D882" s="14" t="s">
        <v>43</v>
      </c>
      <c r="E882" s="21" t="s">
        <v>45</v>
      </c>
      <c r="F882" s="15">
        <v>10</v>
      </c>
      <c r="G882" s="15">
        <v>15</v>
      </c>
      <c r="H882" s="14" t="s">
        <v>56</v>
      </c>
      <c r="I882" s="14" t="s">
        <v>31</v>
      </c>
      <c r="J882" s="14" t="s">
        <v>68</v>
      </c>
      <c r="K882" s="14" t="s">
        <v>1973</v>
      </c>
      <c r="L882" s="22" t="s">
        <v>47</v>
      </c>
      <c r="M882" s="14" t="s">
        <v>42</v>
      </c>
      <c r="N882" s="14" t="s">
        <v>55</v>
      </c>
      <c r="O882" s="14" t="b">
        <f t="shared" ca="1" si="0"/>
        <v>0</v>
      </c>
      <c r="P882" s="14" t="b">
        <f t="shared" ca="1" si="1"/>
        <v>1</v>
      </c>
      <c r="Q882" s="5"/>
      <c r="R882" s="5"/>
      <c r="S882" s="5"/>
      <c r="T882" s="5"/>
      <c r="U882" s="5"/>
      <c r="V882" s="5"/>
      <c r="W882" s="5"/>
      <c r="X882" s="5"/>
      <c r="Y882" s="5"/>
      <c r="Z882" s="5"/>
      <c r="AA882" s="5"/>
      <c r="AB882" s="5"/>
      <c r="AC882" s="5"/>
      <c r="AD882" s="5"/>
      <c r="AE882" s="5"/>
    </row>
    <row r="883" spans="1:31" ht="23.25" customHeight="1">
      <c r="A883" s="5" t="s">
        <v>13020</v>
      </c>
      <c r="B883" s="5" t="s">
        <v>22529</v>
      </c>
      <c r="C883" s="5" t="s">
        <v>41</v>
      </c>
      <c r="D883" s="5" t="s">
        <v>375</v>
      </c>
      <c r="E883" s="20" t="s">
        <v>45</v>
      </c>
      <c r="F883" s="7">
        <v>10</v>
      </c>
      <c r="G883" s="7">
        <v>20</v>
      </c>
      <c r="H883" s="5" t="s">
        <v>144</v>
      </c>
      <c r="I883" s="5" t="s">
        <v>108</v>
      </c>
      <c r="J883" s="5" t="s">
        <v>22531</v>
      </c>
      <c r="K883" s="9" t="s">
        <v>47</v>
      </c>
      <c r="L883" s="5" t="s">
        <v>22533</v>
      </c>
      <c r="M883" s="5" t="s">
        <v>53</v>
      </c>
      <c r="N883" s="5" t="s">
        <v>55</v>
      </c>
      <c r="O883" s="5" t="b">
        <f t="shared" ca="1" si="0"/>
        <v>0</v>
      </c>
      <c r="P883" s="5" t="b">
        <f t="shared" ca="1" si="1"/>
        <v>1</v>
      </c>
      <c r="Q883" s="5"/>
      <c r="R883" s="5"/>
      <c r="S883" s="5"/>
      <c r="T883" s="5"/>
      <c r="U883" s="5"/>
      <c r="V883" s="5"/>
      <c r="W883" s="5"/>
      <c r="X883" s="5"/>
      <c r="Y883" s="5"/>
      <c r="Z883" s="5"/>
      <c r="AA883" s="5"/>
      <c r="AB883" s="5"/>
      <c r="AC883" s="5"/>
      <c r="AD883" s="5"/>
      <c r="AE883" s="5"/>
    </row>
    <row r="884" spans="1:31" ht="23.25" customHeight="1">
      <c r="A884" s="5" t="s">
        <v>22540</v>
      </c>
      <c r="B884" s="5" t="s">
        <v>4945</v>
      </c>
      <c r="C884" s="5" t="s">
        <v>170</v>
      </c>
      <c r="D884" s="5" t="s">
        <v>47</v>
      </c>
      <c r="E884" s="20" t="s">
        <v>45</v>
      </c>
      <c r="F884" s="7">
        <v>10</v>
      </c>
      <c r="G884" s="7">
        <v>20</v>
      </c>
      <c r="H884" s="5" t="s">
        <v>144</v>
      </c>
      <c r="I884" s="5" t="s">
        <v>108</v>
      </c>
      <c r="J884" s="5" t="s">
        <v>2426</v>
      </c>
      <c r="K884" s="5" t="s">
        <v>4950</v>
      </c>
      <c r="L884" s="5" t="s">
        <v>22541</v>
      </c>
      <c r="M884" s="5" t="s">
        <v>53</v>
      </c>
      <c r="N884" s="5" t="s">
        <v>55</v>
      </c>
      <c r="O884" s="5" t="b">
        <f t="shared" ca="1" si="0"/>
        <v>0</v>
      </c>
      <c r="P884" s="5" t="b">
        <f t="shared" ca="1" si="1"/>
        <v>1</v>
      </c>
      <c r="Q884" s="5"/>
      <c r="R884" s="5"/>
      <c r="S884" s="5"/>
      <c r="T884" s="5"/>
      <c r="U884" s="5"/>
      <c r="V884" s="5"/>
      <c r="W884" s="5"/>
      <c r="X884" s="5"/>
      <c r="Y884" s="5"/>
      <c r="Z884" s="5"/>
      <c r="AA884" s="5"/>
      <c r="AB884" s="5"/>
      <c r="AC884" s="5"/>
      <c r="AD884" s="5"/>
      <c r="AE884" s="5"/>
    </row>
    <row r="885" spans="1:31" ht="23.25" customHeight="1">
      <c r="A885" s="5" t="s">
        <v>9333</v>
      </c>
      <c r="B885" s="5" t="s">
        <v>9334</v>
      </c>
      <c r="C885" s="5" t="s">
        <v>170</v>
      </c>
      <c r="D885" s="5" t="s">
        <v>47</v>
      </c>
      <c r="E885" s="20" t="s">
        <v>29</v>
      </c>
      <c r="F885" s="7">
        <v>10</v>
      </c>
      <c r="G885" s="7">
        <v>15</v>
      </c>
      <c r="H885" s="5" t="s">
        <v>56</v>
      </c>
      <c r="I885" s="5" t="s">
        <v>108</v>
      </c>
      <c r="J885" s="5" t="s">
        <v>68</v>
      </c>
      <c r="K885" s="5" t="s">
        <v>9335</v>
      </c>
      <c r="L885" s="5" t="s">
        <v>9336</v>
      </c>
      <c r="M885" s="5" t="s">
        <v>42</v>
      </c>
      <c r="N885" s="5" t="s">
        <v>55</v>
      </c>
      <c r="O885" s="5" t="b">
        <f t="shared" ca="1" si="0"/>
        <v>0</v>
      </c>
      <c r="P885" s="5" t="b">
        <f t="shared" ca="1" si="1"/>
        <v>1</v>
      </c>
      <c r="Q885" s="5"/>
      <c r="R885" s="5"/>
      <c r="S885" s="5"/>
      <c r="T885" s="5"/>
      <c r="U885" s="5"/>
      <c r="V885" s="5"/>
      <c r="W885" s="5"/>
      <c r="X885" s="5"/>
      <c r="Y885" s="5"/>
      <c r="Z885" s="5"/>
      <c r="AA885" s="5"/>
      <c r="AB885" s="5"/>
      <c r="AC885" s="5"/>
      <c r="AD885" s="5"/>
      <c r="AE885" s="5"/>
    </row>
    <row r="886" spans="1:31" ht="23.25" customHeight="1">
      <c r="A886" s="5" t="s">
        <v>7521</v>
      </c>
      <c r="B886" s="5" t="s">
        <v>4318</v>
      </c>
      <c r="C886" s="5" t="s">
        <v>27</v>
      </c>
      <c r="D886" s="5" t="s">
        <v>47</v>
      </c>
      <c r="E886" s="20" t="s">
        <v>29</v>
      </c>
      <c r="F886" s="7">
        <v>10</v>
      </c>
      <c r="G886" s="7">
        <v>15</v>
      </c>
      <c r="H886" s="5" t="s">
        <v>56</v>
      </c>
      <c r="I886" s="5" t="s">
        <v>108</v>
      </c>
      <c r="J886" s="5" t="s">
        <v>48</v>
      </c>
      <c r="K886" s="5" t="s">
        <v>22552</v>
      </c>
      <c r="L886" s="5" t="s">
        <v>22553</v>
      </c>
      <c r="M886" s="5" t="s">
        <v>53</v>
      </c>
      <c r="N886" s="5" t="s">
        <v>38</v>
      </c>
      <c r="O886" s="5" t="b">
        <f t="shared" ca="1" si="0"/>
        <v>0</v>
      </c>
      <c r="P886" s="5" t="b">
        <f t="shared" ca="1" si="1"/>
        <v>1</v>
      </c>
      <c r="Q886" s="5"/>
      <c r="R886" s="5"/>
      <c r="S886" s="5"/>
      <c r="T886" s="5"/>
      <c r="U886" s="5"/>
      <c r="V886" s="5"/>
      <c r="W886" s="5"/>
      <c r="X886" s="5"/>
      <c r="Y886" s="5"/>
      <c r="Z886" s="5"/>
      <c r="AA886" s="5"/>
      <c r="AB886" s="5"/>
      <c r="AC886" s="5"/>
      <c r="AD886" s="5"/>
      <c r="AE886" s="5"/>
    </row>
    <row r="887" spans="1:31" ht="23.25" customHeight="1">
      <c r="A887" s="5" t="s">
        <v>15104</v>
      </c>
      <c r="B887" s="5" t="s">
        <v>12988</v>
      </c>
      <c r="C887" s="5" t="s">
        <v>41</v>
      </c>
      <c r="D887" s="5" t="s">
        <v>94</v>
      </c>
      <c r="E887" s="20" t="s">
        <v>29</v>
      </c>
      <c r="F887" s="7">
        <v>10</v>
      </c>
      <c r="G887" s="7">
        <v>20</v>
      </c>
      <c r="H887" s="5" t="s">
        <v>144</v>
      </c>
      <c r="I887" s="5" t="s">
        <v>108</v>
      </c>
      <c r="J887" s="5" t="s">
        <v>1619</v>
      </c>
      <c r="K887" s="5" t="s">
        <v>3436</v>
      </c>
      <c r="L887" s="5" t="s">
        <v>22555</v>
      </c>
      <c r="M887" s="5" t="s">
        <v>53</v>
      </c>
      <c r="N887" s="5" t="s">
        <v>55</v>
      </c>
      <c r="O887" s="5" t="b">
        <f t="shared" ca="1" si="0"/>
        <v>0</v>
      </c>
      <c r="P887" s="5" t="b">
        <f t="shared" ca="1" si="1"/>
        <v>1</v>
      </c>
      <c r="Q887" s="5"/>
      <c r="R887" s="5"/>
      <c r="S887" s="5"/>
      <c r="T887" s="5"/>
      <c r="U887" s="5"/>
      <c r="V887" s="5"/>
      <c r="W887" s="5"/>
      <c r="X887" s="5"/>
      <c r="Y887" s="5"/>
      <c r="Z887" s="5"/>
      <c r="AA887" s="5"/>
      <c r="AB887" s="5"/>
      <c r="AC887" s="5"/>
      <c r="AD887" s="5"/>
      <c r="AE887" s="5"/>
    </row>
    <row r="888" spans="1:31" ht="23.25" customHeight="1">
      <c r="A888" s="5" t="s">
        <v>2660</v>
      </c>
      <c r="B888" s="5" t="s">
        <v>4233</v>
      </c>
      <c r="C888" s="5" t="s">
        <v>27</v>
      </c>
      <c r="D888" s="5" t="s">
        <v>85</v>
      </c>
      <c r="E888" s="20" t="s">
        <v>45</v>
      </c>
      <c r="F888" s="7">
        <v>10</v>
      </c>
      <c r="G888" s="7">
        <v>15</v>
      </c>
      <c r="H888" s="5" t="s">
        <v>56</v>
      </c>
      <c r="I888" s="5" t="s">
        <v>31</v>
      </c>
      <c r="J888" s="5" t="s">
        <v>4234</v>
      </c>
      <c r="K888" s="5" t="s">
        <v>4235</v>
      </c>
      <c r="L888" s="5" t="s">
        <v>4236</v>
      </c>
      <c r="M888" s="5" t="s">
        <v>37</v>
      </c>
      <c r="N888" s="5" t="s">
        <v>55</v>
      </c>
      <c r="O888" s="5" t="b">
        <f t="shared" ca="1" si="0"/>
        <v>0</v>
      </c>
      <c r="P888" s="5" t="b">
        <f t="shared" ca="1" si="1"/>
        <v>1</v>
      </c>
      <c r="Q888" s="5"/>
      <c r="R888" s="5"/>
      <c r="S888" s="5"/>
      <c r="T888" s="5"/>
      <c r="U888" s="5"/>
      <c r="V888" s="5"/>
      <c r="W888" s="5"/>
      <c r="X888" s="5"/>
      <c r="Y888" s="5"/>
      <c r="Z888" s="5"/>
      <c r="AA888" s="5"/>
      <c r="AB888" s="5"/>
      <c r="AC888" s="5"/>
      <c r="AD888" s="5"/>
      <c r="AE888" s="5"/>
    </row>
    <row r="889" spans="1:31" ht="23.25" customHeight="1">
      <c r="A889" s="5" t="s">
        <v>22560</v>
      </c>
      <c r="B889" s="5" t="s">
        <v>22562</v>
      </c>
      <c r="C889" s="5" t="s">
        <v>27</v>
      </c>
      <c r="D889" s="5" t="s">
        <v>47</v>
      </c>
      <c r="E889" s="20" t="s">
        <v>45</v>
      </c>
      <c r="F889" s="7">
        <v>10</v>
      </c>
      <c r="G889" s="7">
        <v>15</v>
      </c>
      <c r="H889" s="5" t="s">
        <v>56</v>
      </c>
      <c r="I889" s="5" t="s">
        <v>31</v>
      </c>
      <c r="J889" s="5" t="s">
        <v>134</v>
      </c>
      <c r="K889" s="5" t="s">
        <v>22565</v>
      </c>
      <c r="L889" s="5" t="s">
        <v>22567</v>
      </c>
      <c r="M889" s="5" t="s">
        <v>37</v>
      </c>
      <c r="N889" s="5" t="s">
        <v>44</v>
      </c>
      <c r="O889" s="5" t="b">
        <f t="shared" ca="1" si="0"/>
        <v>0</v>
      </c>
      <c r="P889" s="5" t="b">
        <f t="shared" ca="1" si="1"/>
        <v>1</v>
      </c>
      <c r="Q889" s="5"/>
      <c r="R889" s="5"/>
      <c r="S889" s="5"/>
      <c r="T889" s="5"/>
      <c r="U889" s="5"/>
      <c r="V889" s="5"/>
      <c r="W889" s="5"/>
      <c r="X889" s="5"/>
      <c r="Y889" s="5"/>
      <c r="Z889" s="5"/>
      <c r="AA889" s="5"/>
      <c r="AB889" s="5"/>
      <c r="AC889" s="5"/>
      <c r="AD889" s="5"/>
      <c r="AE889" s="5"/>
    </row>
    <row r="890" spans="1:31" ht="23.25" customHeight="1">
      <c r="A890" s="5" t="s">
        <v>11495</v>
      </c>
      <c r="B890" s="5" t="s">
        <v>7242</v>
      </c>
      <c r="C890" s="5" t="s">
        <v>170</v>
      </c>
      <c r="D890" s="5" t="s">
        <v>435</v>
      </c>
      <c r="E890" s="20" t="s">
        <v>45</v>
      </c>
      <c r="F890" s="7">
        <v>10</v>
      </c>
      <c r="G890" s="7">
        <v>20</v>
      </c>
      <c r="H890" s="5" t="s">
        <v>144</v>
      </c>
      <c r="I890" s="5" t="s">
        <v>66</v>
      </c>
      <c r="J890" s="5" t="s">
        <v>57</v>
      </c>
      <c r="K890" s="5" t="s">
        <v>7248</v>
      </c>
      <c r="L890" s="5" t="s">
        <v>22570</v>
      </c>
      <c r="M890" s="5" t="s">
        <v>37</v>
      </c>
      <c r="N890" s="5" t="s">
        <v>405</v>
      </c>
      <c r="O890" s="5" t="b">
        <f t="shared" ca="1" si="0"/>
        <v>0</v>
      </c>
      <c r="P890" s="5" t="b">
        <f t="shared" ca="1" si="1"/>
        <v>1</v>
      </c>
      <c r="Q890" s="5"/>
      <c r="R890" s="5"/>
      <c r="S890" s="5"/>
      <c r="T890" s="5"/>
      <c r="U890" s="5"/>
      <c r="V890" s="5"/>
      <c r="W890" s="5"/>
      <c r="X890" s="5"/>
      <c r="Y890" s="5"/>
      <c r="Z890" s="5"/>
      <c r="AA890" s="5"/>
      <c r="AB890" s="5"/>
      <c r="AC890" s="5"/>
      <c r="AD890" s="5"/>
      <c r="AE890" s="5"/>
    </row>
    <row r="891" spans="1:31" ht="23.25" customHeight="1">
      <c r="A891" s="5" t="s">
        <v>19372</v>
      </c>
      <c r="B891" s="5" t="s">
        <v>16080</v>
      </c>
      <c r="C891" s="5" t="s">
        <v>27</v>
      </c>
      <c r="D891" s="5" t="s">
        <v>85</v>
      </c>
      <c r="E891" s="20" t="s">
        <v>45</v>
      </c>
      <c r="F891" s="7">
        <v>10</v>
      </c>
      <c r="G891" s="7">
        <v>15</v>
      </c>
      <c r="H891" s="5" t="s">
        <v>56</v>
      </c>
      <c r="I891" s="5" t="s">
        <v>31</v>
      </c>
      <c r="J891" s="5" t="s">
        <v>57</v>
      </c>
      <c r="K891" s="9" t="s">
        <v>47</v>
      </c>
      <c r="L891" s="5" t="s">
        <v>22574</v>
      </c>
      <c r="M891" s="5" t="s">
        <v>53</v>
      </c>
      <c r="N891" s="5" t="s">
        <v>55</v>
      </c>
      <c r="O891" s="5" t="b">
        <f t="shared" ca="1" si="0"/>
        <v>0</v>
      </c>
      <c r="P891" s="5" t="b">
        <f t="shared" ca="1" si="1"/>
        <v>1</v>
      </c>
      <c r="Q891" s="5"/>
      <c r="R891" s="5"/>
      <c r="S891" s="5"/>
      <c r="T891" s="5"/>
      <c r="U891" s="5"/>
      <c r="V891" s="5"/>
      <c r="W891" s="5"/>
      <c r="X891" s="5"/>
      <c r="Y891" s="5"/>
      <c r="Z891" s="5"/>
      <c r="AA891" s="5"/>
      <c r="AB891" s="5"/>
      <c r="AC891" s="5"/>
      <c r="AD891" s="5"/>
      <c r="AE891" s="5"/>
    </row>
    <row r="892" spans="1:31" ht="23.25" customHeight="1">
      <c r="A892" s="14" t="s">
        <v>22578</v>
      </c>
      <c r="B892" s="14" t="s">
        <v>7810</v>
      </c>
      <c r="C892" s="14" t="s">
        <v>41</v>
      </c>
      <c r="D892" s="14" t="s">
        <v>47</v>
      </c>
      <c r="E892" s="21" t="s">
        <v>29</v>
      </c>
      <c r="F892" s="15">
        <v>10</v>
      </c>
      <c r="G892" s="15">
        <v>15</v>
      </c>
      <c r="H892" s="14" t="s">
        <v>56</v>
      </c>
      <c r="I892" s="14" t="s">
        <v>31</v>
      </c>
      <c r="J892" s="14" t="s">
        <v>5512</v>
      </c>
      <c r="K892" s="14" t="s">
        <v>7812</v>
      </c>
      <c r="L892" s="14" t="s">
        <v>22579</v>
      </c>
      <c r="M892" s="14" t="s">
        <v>42</v>
      </c>
      <c r="N892" s="14" t="s">
        <v>405</v>
      </c>
      <c r="O892" s="14" t="b">
        <f t="shared" ca="1" si="0"/>
        <v>0</v>
      </c>
      <c r="P892" s="14" t="b">
        <f t="shared" ca="1" si="1"/>
        <v>1</v>
      </c>
      <c r="Q892" s="5"/>
      <c r="R892" s="5"/>
      <c r="S892" s="5"/>
      <c r="T892" s="5"/>
      <c r="U892" s="5"/>
      <c r="V892" s="5"/>
      <c r="W892" s="5"/>
      <c r="X892" s="5"/>
      <c r="Y892" s="5"/>
      <c r="Z892" s="5"/>
      <c r="AA892" s="5"/>
      <c r="AB892" s="5"/>
      <c r="AC892" s="5"/>
      <c r="AD892" s="5"/>
      <c r="AE892" s="5"/>
    </row>
    <row r="893" spans="1:31" ht="23.25" customHeight="1">
      <c r="A893" s="5" t="s">
        <v>22581</v>
      </c>
      <c r="B893" s="5" t="s">
        <v>22582</v>
      </c>
      <c r="C893" s="5" t="s">
        <v>170</v>
      </c>
      <c r="D893" s="5" t="s">
        <v>47</v>
      </c>
      <c r="E893" s="20" t="s">
        <v>45</v>
      </c>
      <c r="F893" s="7">
        <v>10</v>
      </c>
      <c r="G893" s="7">
        <v>18</v>
      </c>
      <c r="H893" s="5" t="s">
        <v>964</v>
      </c>
      <c r="I893" s="5" t="s">
        <v>108</v>
      </c>
      <c r="J893" s="5" t="s">
        <v>14194</v>
      </c>
      <c r="K893" s="5" t="s">
        <v>22583</v>
      </c>
      <c r="L893" s="5" t="s">
        <v>22584</v>
      </c>
      <c r="M893" s="5" t="s">
        <v>37</v>
      </c>
      <c r="N893" s="5" t="s">
        <v>55</v>
      </c>
      <c r="O893" s="5" t="b">
        <f t="shared" ca="1" si="0"/>
        <v>0</v>
      </c>
      <c r="P893" s="5" t="b">
        <f t="shared" ca="1" si="1"/>
        <v>1</v>
      </c>
      <c r="Q893" s="5"/>
      <c r="R893" s="5"/>
      <c r="S893" s="5"/>
      <c r="T893" s="5"/>
      <c r="U893" s="5"/>
      <c r="V893" s="5"/>
      <c r="W893" s="5"/>
      <c r="X893" s="5"/>
      <c r="Y893" s="5"/>
      <c r="Z893" s="5"/>
      <c r="AA893" s="5"/>
      <c r="AB893" s="5"/>
      <c r="AC893" s="5"/>
      <c r="AD893" s="5"/>
      <c r="AE893" s="5"/>
    </row>
    <row r="894" spans="1:31" ht="23.25" customHeight="1">
      <c r="A894" s="5" t="s">
        <v>18626</v>
      </c>
      <c r="B894" s="5" t="s">
        <v>11400</v>
      </c>
      <c r="C894" s="5" t="s">
        <v>170</v>
      </c>
      <c r="D894" s="5" t="s">
        <v>378</v>
      </c>
      <c r="E894" s="20" t="s">
        <v>45</v>
      </c>
      <c r="F894" s="7">
        <v>10</v>
      </c>
      <c r="G894" s="7">
        <v>20</v>
      </c>
      <c r="H894" s="5" t="s">
        <v>144</v>
      </c>
      <c r="I894" s="5" t="s">
        <v>108</v>
      </c>
      <c r="J894" s="5" t="s">
        <v>110</v>
      </c>
      <c r="K894" s="5" t="s">
        <v>11175</v>
      </c>
      <c r="L894" s="5" t="s">
        <v>22586</v>
      </c>
      <c r="M894" s="5" t="s">
        <v>37</v>
      </c>
      <c r="N894" s="5" t="s">
        <v>55</v>
      </c>
      <c r="O894" s="5" t="b">
        <f t="shared" ca="1" si="0"/>
        <v>0</v>
      </c>
      <c r="P894" s="5" t="b">
        <f t="shared" ca="1" si="1"/>
        <v>1</v>
      </c>
      <c r="Q894" s="5"/>
      <c r="R894" s="5"/>
      <c r="S894" s="5"/>
      <c r="T894" s="5"/>
      <c r="U894" s="5"/>
      <c r="V894" s="5"/>
      <c r="W894" s="5"/>
      <c r="X894" s="5"/>
      <c r="Y894" s="5"/>
      <c r="Z894" s="5"/>
      <c r="AA894" s="5"/>
      <c r="AB894" s="5"/>
      <c r="AC894" s="5"/>
      <c r="AD894" s="5"/>
      <c r="AE894" s="5"/>
    </row>
    <row r="895" spans="1:31" ht="23.25" customHeight="1">
      <c r="A895" s="5" t="s">
        <v>22587</v>
      </c>
      <c r="B895" s="5" t="s">
        <v>22588</v>
      </c>
      <c r="C895" s="5" t="s">
        <v>27</v>
      </c>
      <c r="D895" s="5" t="s">
        <v>105</v>
      </c>
      <c r="E895" s="20" t="s">
        <v>45</v>
      </c>
      <c r="F895" s="11">
        <v>10</v>
      </c>
      <c r="G895" s="11">
        <v>17</v>
      </c>
      <c r="H895" s="5" t="s">
        <v>4215</v>
      </c>
      <c r="I895" s="7" t="s">
        <v>24</v>
      </c>
      <c r="J895" s="5" t="s">
        <v>686</v>
      </c>
      <c r="K895" s="5" t="s">
        <v>22589</v>
      </c>
      <c r="L895" s="5" t="s">
        <v>22590</v>
      </c>
      <c r="M895" s="5" t="s">
        <v>53</v>
      </c>
      <c r="N895" s="5" t="s">
        <v>55</v>
      </c>
      <c r="O895" s="5" t="b">
        <f t="shared" ca="1" si="0"/>
        <v>0</v>
      </c>
      <c r="P895" s="5" t="b">
        <f t="shared" ca="1" si="1"/>
        <v>1</v>
      </c>
      <c r="Q895" s="5"/>
      <c r="R895" s="5"/>
      <c r="S895" s="5"/>
      <c r="T895" s="5"/>
      <c r="U895" s="5"/>
      <c r="V895" s="5"/>
      <c r="W895" s="5"/>
      <c r="X895" s="5"/>
      <c r="Y895" s="5"/>
      <c r="Z895" s="5"/>
      <c r="AA895" s="5"/>
      <c r="AB895" s="5"/>
      <c r="AC895" s="5"/>
      <c r="AD895" s="5"/>
      <c r="AE895" s="5"/>
    </row>
    <row r="896" spans="1:31" ht="23.25" customHeight="1">
      <c r="A896" s="5" t="s">
        <v>22594</v>
      </c>
      <c r="B896" s="5" t="s">
        <v>14168</v>
      </c>
      <c r="C896" s="5" t="s">
        <v>170</v>
      </c>
      <c r="D896" s="5" t="s">
        <v>390</v>
      </c>
      <c r="E896" s="20" t="s">
        <v>45</v>
      </c>
      <c r="F896" s="7">
        <v>10</v>
      </c>
      <c r="G896" s="7">
        <v>15</v>
      </c>
      <c r="H896" s="5" t="s">
        <v>56</v>
      </c>
      <c r="I896" s="5" t="s">
        <v>108</v>
      </c>
      <c r="J896" s="5" t="s">
        <v>516</v>
      </c>
      <c r="K896" s="5" t="s">
        <v>14170</v>
      </c>
      <c r="L896" s="5" t="s">
        <v>22595</v>
      </c>
      <c r="M896" s="5" t="s">
        <v>37</v>
      </c>
      <c r="N896" s="5" t="s">
        <v>55</v>
      </c>
      <c r="O896" s="5" t="b">
        <f t="shared" ca="1" si="0"/>
        <v>0</v>
      </c>
      <c r="P896" s="5" t="b">
        <f t="shared" ca="1" si="1"/>
        <v>1</v>
      </c>
      <c r="Q896" s="5"/>
      <c r="R896" s="5"/>
      <c r="S896" s="5"/>
      <c r="T896" s="5"/>
      <c r="U896" s="5"/>
      <c r="V896" s="5"/>
      <c r="W896" s="5"/>
      <c r="X896" s="5"/>
      <c r="Y896" s="5"/>
      <c r="Z896" s="5"/>
      <c r="AA896" s="5"/>
      <c r="AB896" s="5"/>
      <c r="AC896" s="5"/>
      <c r="AD896" s="5"/>
      <c r="AE896" s="5"/>
    </row>
    <row r="897" spans="1:31" ht="23.25" customHeight="1">
      <c r="A897" s="5" t="s">
        <v>3134</v>
      </c>
      <c r="B897" s="5" t="s">
        <v>3135</v>
      </c>
      <c r="C897" s="5" t="s">
        <v>170</v>
      </c>
      <c r="D897" s="5" t="s">
        <v>390</v>
      </c>
      <c r="E897" s="20" t="s">
        <v>45</v>
      </c>
      <c r="F897" s="7">
        <v>10</v>
      </c>
      <c r="G897" s="7">
        <v>20</v>
      </c>
      <c r="H897" s="5" t="s">
        <v>144</v>
      </c>
      <c r="I897" s="5" t="s">
        <v>108</v>
      </c>
      <c r="J897" s="5" t="s">
        <v>2303</v>
      </c>
      <c r="K897" s="5" t="s">
        <v>3137</v>
      </c>
      <c r="L897" s="5" t="s">
        <v>3139</v>
      </c>
      <c r="M897" s="5" t="s">
        <v>53</v>
      </c>
      <c r="N897" s="5" t="s">
        <v>55</v>
      </c>
      <c r="O897" s="5" t="b">
        <f t="shared" ca="1" si="0"/>
        <v>0</v>
      </c>
      <c r="P897" s="5" t="b">
        <f t="shared" ca="1" si="1"/>
        <v>1</v>
      </c>
      <c r="Q897" s="5"/>
      <c r="R897" s="5"/>
      <c r="S897" s="5"/>
      <c r="T897" s="5"/>
      <c r="U897" s="5"/>
      <c r="V897" s="5"/>
      <c r="W897" s="5"/>
      <c r="X897" s="5"/>
      <c r="Y897" s="5"/>
      <c r="Z897" s="5"/>
      <c r="AA897" s="5"/>
      <c r="AB897" s="5"/>
      <c r="AC897" s="5"/>
      <c r="AD897" s="5"/>
      <c r="AE897" s="5"/>
    </row>
    <row r="898" spans="1:31" ht="23.25" customHeight="1">
      <c r="A898" s="5" t="s">
        <v>3183</v>
      </c>
      <c r="B898" s="5" t="s">
        <v>13170</v>
      </c>
      <c r="C898" s="5" t="s">
        <v>170</v>
      </c>
      <c r="D898" s="5" t="s">
        <v>390</v>
      </c>
      <c r="E898" s="20" t="s">
        <v>45</v>
      </c>
      <c r="F898" s="7">
        <v>10</v>
      </c>
      <c r="G898" s="7">
        <v>18</v>
      </c>
      <c r="H898" s="5" t="s">
        <v>964</v>
      </c>
      <c r="I898" s="5" t="s">
        <v>108</v>
      </c>
      <c r="J898" s="5" t="s">
        <v>9099</v>
      </c>
      <c r="K898" s="5" t="s">
        <v>13171</v>
      </c>
      <c r="L898" s="5" t="s">
        <v>22602</v>
      </c>
      <c r="M898" s="5" t="s">
        <v>53</v>
      </c>
      <c r="N898" s="5" t="s">
        <v>55</v>
      </c>
      <c r="O898" s="5" t="b">
        <f t="shared" ca="1" si="0"/>
        <v>0</v>
      </c>
      <c r="P898" s="5" t="b">
        <f t="shared" ca="1" si="1"/>
        <v>1</v>
      </c>
      <c r="Q898" s="5"/>
      <c r="R898" s="5"/>
      <c r="S898" s="5"/>
      <c r="T898" s="5"/>
      <c r="U898" s="5"/>
      <c r="V898" s="5"/>
      <c r="W898" s="5"/>
      <c r="X898" s="5"/>
      <c r="Y898" s="5"/>
      <c r="Z898" s="5"/>
      <c r="AA898" s="5"/>
      <c r="AB898" s="5"/>
      <c r="AC898" s="5"/>
      <c r="AD898" s="5"/>
      <c r="AE898" s="5"/>
    </row>
    <row r="899" spans="1:31" ht="23.25" customHeight="1">
      <c r="A899" s="5" t="s">
        <v>13029</v>
      </c>
      <c r="B899" s="5" t="s">
        <v>4126</v>
      </c>
      <c r="C899" s="5" t="s">
        <v>27</v>
      </c>
      <c r="D899" s="5" t="s">
        <v>290</v>
      </c>
      <c r="E899" s="20" t="s">
        <v>45</v>
      </c>
      <c r="F899" s="7">
        <v>10</v>
      </c>
      <c r="G899" s="7">
        <v>15</v>
      </c>
      <c r="H899" s="5" t="s">
        <v>56</v>
      </c>
      <c r="I899" s="7" t="s">
        <v>24</v>
      </c>
      <c r="J899" s="5" t="s">
        <v>179</v>
      </c>
      <c r="K899" s="5" t="s">
        <v>22608</v>
      </c>
      <c r="L899" s="5" t="s">
        <v>22609</v>
      </c>
      <c r="M899" s="5" t="s">
        <v>167</v>
      </c>
      <c r="N899" s="5" t="s">
        <v>55</v>
      </c>
      <c r="O899" s="5" t="b">
        <f t="shared" ca="1" si="0"/>
        <v>0</v>
      </c>
      <c r="P899" s="5" t="b">
        <f t="shared" ca="1" si="1"/>
        <v>1</v>
      </c>
      <c r="Q899" s="5"/>
      <c r="R899" s="5"/>
      <c r="S899" s="5"/>
      <c r="T899" s="5"/>
      <c r="U899" s="5"/>
      <c r="V899" s="5"/>
      <c r="W899" s="5"/>
      <c r="X899" s="5"/>
      <c r="Y899" s="5"/>
      <c r="Z899" s="5"/>
      <c r="AA899" s="5"/>
      <c r="AB899" s="5"/>
      <c r="AC899" s="5"/>
      <c r="AD899" s="5"/>
      <c r="AE899" s="5"/>
    </row>
    <row r="900" spans="1:31" ht="23.25" customHeight="1">
      <c r="A900" s="5" t="s">
        <v>22610</v>
      </c>
      <c r="B900" s="5" t="s">
        <v>19343</v>
      </c>
      <c r="C900" s="5" t="s">
        <v>27</v>
      </c>
      <c r="D900" s="5" t="s">
        <v>85</v>
      </c>
      <c r="E900" s="20" t="s">
        <v>29</v>
      </c>
      <c r="F900" s="7">
        <v>10</v>
      </c>
      <c r="G900" s="7">
        <v>15</v>
      </c>
      <c r="H900" s="5" t="s">
        <v>56</v>
      </c>
      <c r="I900" s="5" t="s">
        <v>108</v>
      </c>
      <c r="J900" s="5" t="s">
        <v>76</v>
      </c>
      <c r="K900" s="5" t="s">
        <v>22611</v>
      </c>
      <c r="L900" s="5" t="s">
        <v>22613</v>
      </c>
      <c r="M900" s="5" t="s">
        <v>167</v>
      </c>
      <c r="N900" s="5" t="s">
        <v>55</v>
      </c>
      <c r="O900" s="5" t="b">
        <f t="shared" ca="1" si="0"/>
        <v>0</v>
      </c>
      <c r="P900" s="5" t="b">
        <f t="shared" ca="1" si="1"/>
        <v>1</v>
      </c>
      <c r="Q900" s="5"/>
      <c r="R900" s="5"/>
      <c r="S900" s="5"/>
      <c r="T900" s="5"/>
      <c r="U900" s="5"/>
      <c r="V900" s="5"/>
      <c r="W900" s="5"/>
      <c r="X900" s="5"/>
      <c r="Y900" s="5"/>
      <c r="Z900" s="5"/>
      <c r="AA900" s="5"/>
      <c r="AB900" s="5"/>
      <c r="AC900" s="5"/>
      <c r="AD900" s="5"/>
      <c r="AE900" s="5"/>
    </row>
    <row r="901" spans="1:31" ht="23.25" customHeight="1">
      <c r="A901" s="5" t="s">
        <v>14916</v>
      </c>
      <c r="B901" s="5" t="s">
        <v>13111</v>
      </c>
      <c r="C901" s="5" t="s">
        <v>41</v>
      </c>
      <c r="D901" s="5" t="s">
        <v>874</v>
      </c>
      <c r="E901" s="20" t="s">
        <v>29</v>
      </c>
      <c r="F901" s="7">
        <v>10</v>
      </c>
      <c r="G901" s="7">
        <v>20</v>
      </c>
      <c r="H901" s="5" t="s">
        <v>144</v>
      </c>
      <c r="I901" s="7" t="s">
        <v>24</v>
      </c>
      <c r="J901" s="5" t="s">
        <v>106</v>
      </c>
      <c r="K901" s="5" t="s">
        <v>14917</v>
      </c>
      <c r="L901" s="5" t="s">
        <v>14918</v>
      </c>
      <c r="M901" s="5" t="s">
        <v>53</v>
      </c>
      <c r="N901" s="5" t="s">
        <v>271</v>
      </c>
      <c r="O901" s="5" t="b">
        <f t="shared" ca="1" si="0"/>
        <v>0</v>
      </c>
      <c r="P901" s="5" t="b">
        <f t="shared" ca="1" si="1"/>
        <v>1</v>
      </c>
      <c r="Q901" s="5"/>
      <c r="R901" s="5"/>
      <c r="S901" s="5"/>
      <c r="T901" s="5"/>
      <c r="U901" s="5"/>
      <c r="V901" s="5"/>
      <c r="W901" s="5"/>
      <c r="X901" s="5"/>
      <c r="Y901" s="5"/>
      <c r="Z901" s="5"/>
      <c r="AA901" s="5"/>
      <c r="AB901" s="5"/>
      <c r="AC901" s="5"/>
      <c r="AD901" s="5"/>
      <c r="AE901" s="5"/>
    </row>
    <row r="902" spans="1:31" ht="23.25" customHeight="1">
      <c r="A902" s="5" t="s">
        <v>22618</v>
      </c>
      <c r="B902" s="5" t="s">
        <v>22619</v>
      </c>
      <c r="C902" s="5" t="s">
        <v>170</v>
      </c>
      <c r="D902" s="5" t="s">
        <v>1759</v>
      </c>
      <c r="E902" s="20" t="s">
        <v>45</v>
      </c>
      <c r="F902" s="7">
        <v>10</v>
      </c>
      <c r="G902" s="7">
        <v>30</v>
      </c>
      <c r="H902" s="5" t="s">
        <v>2866</v>
      </c>
      <c r="I902" s="5" t="s">
        <v>31</v>
      </c>
      <c r="J902" s="5" t="s">
        <v>22622</v>
      </c>
      <c r="K902" s="5" t="s">
        <v>7415</v>
      </c>
      <c r="L902" s="5" t="s">
        <v>22623</v>
      </c>
      <c r="M902" s="5" t="s">
        <v>53</v>
      </c>
      <c r="N902" s="5" t="s">
        <v>55</v>
      </c>
      <c r="O902" s="5" t="b">
        <f t="shared" ca="1" si="0"/>
        <v>0</v>
      </c>
      <c r="P902" s="5" t="b">
        <f t="shared" ca="1" si="1"/>
        <v>1</v>
      </c>
      <c r="Q902" s="5"/>
      <c r="R902" s="5"/>
      <c r="S902" s="5"/>
      <c r="T902" s="5"/>
      <c r="U902" s="5"/>
      <c r="V902" s="5"/>
      <c r="W902" s="5"/>
      <c r="X902" s="5"/>
      <c r="Y902" s="5"/>
      <c r="Z902" s="5"/>
      <c r="AA902" s="5"/>
      <c r="AB902" s="5"/>
      <c r="AC902" s="5"/>
      <c r="AD902" s="5"/>
      <c r="AE902" s="5"/>
    </row>
    <row r="903" spans="1:31" ht="23.25" customHeight="1">
      <c r="A903" s="5" t="s">
        <v>22624</v>
      </c>
      <c r="B903" s="5" t="s">
        <v>4598</v>
      </c>
      <c r="C903" s="5" t="s">
        <v>20</v>
      </c>
      <c r="D903" s="5" t="s">
        <v>21</v>
      </c>
      <c r="E903" s="20" t="s">
        <v>919</v>
      </c>
      <c r="F903" s="7">
        <v>10</v>
      </c>
      <c r="G903" s="7">
        <v>20</v>
      </c>
      <c r="H903" s="5" t="s">
        <v>144</v>
      </c>
      <c r="I903" s="7" t="s">
        <v>24</v>
      </c>
      <c r="J903" s="5" t="s">
        <v>57</v>
      </c>
      <c r="K903" s="5" t="s">
        <v>22626</v>
      </c>
      <c r="L903" s="5" t="s">
        <v>22627</v>
      </c>
      <c r="M903" s="5" t="s">
        <v>53</v>
      </c>
      <c r="N903" s="5" t="s">
        <v>55</v>
      </c>
      <c r="O903" s="5" t="b">
        <f t="shared" ca="1" si="0"/>
        <v>0</v>
      </c>
      <c r="P903" s="5" t="b">
        <f t="shared" ca="1" si="1"/>
        <v>1</v>
      </c>
      <c r="Q903" s="5"/>
      <c r="R903" s="5"/>
      <c r="S903" s="5"/>
      <c r="T903" s="5"/>
      <c r="U903" s="5"/>
      <c r="V903" s="5"/>
      <c r="W903" s="5"/>
      <c r="X903" s="5"/>
      <c r="Y903" s="5"/>
      <c r="Z903" s="5"/>
      <c r="AA903" s="5"/>
      <c r="AB903" s="5"/>
      <c r="AC903" s="5"/>
      <c r="AD903" s="5"/>
      <c r="AE903" s="5"/>
    </row>
    <row r="904" spans="1:31" ht="23.25" customHeight="1">
      <c r="A904" s="5" t="s">
        <v>13020</v>
      </c>
      <c r="B904" s="5" t="s">
        <v>15990</v>
      </c>
      <c r="C904" s="5" t="s">
        <v>170</v>
      </c>
      <c r="D904" s="5" t="s">
        <v>390</v>
      </c>
      <c r="E904" s="20" t="s">
        <v>45</v>
      </c>
      <c r="F904" s="7">
        <v>10</v>
      </c>
      <c r="G904" s="7">
        <v>18</v>
      </c>
      <c r="H904" s="5" t="s">
        <v>964</v>
      </c>
      <c r="I904" s="5" t="s">
        <v>31</v>
      </c>
      <c r="J904" s="5" t="s">
        <v>117</v>
      </c>
      <c r="K904" s="5" t="s">
        <v>22629</v>
      </c>
      <c r="L904" s="5" t="s">
        <v>22630</v>
      </c>
      <c r="M904" s="5" t="s">
        <v>167</v>
      </c>
      <c r="N904" s="5" t="s">
        <v>237</v>
      </c>
      <c r="O904" s="5" t="b">
        <f t="shared" ca="1" si="0"/>
        <v>0</v>
      </c>
      <c r="P904" s="5" t="b">
        <f t="shared" ca="1" si="1"/>
        <v>1</v>
      </c>
      <c r="Q904" s="5"/>
      <c r="R904" s="5"/>
      <c r="S904" s="5"/>
      <c r="T904" s="5"/>
      <c r="U904" s="5"/>
      <c r="V904" s="5"/>
      <c r="W904" s="5"/>
      <c r="X904" s="5"/>
      <c r="Y904" s="5"/>
      <c r="Z904" s="5"/>
      <c r="AA904" s="5"/>
      <c r="AB904" s="5"/>
      <c r="AC904" s="5"/>
      <c r="AD904" s="5"/>
      <c r="AE904" s="5"/>
    </row>
    <row r="905" spans="1:31" ht="23.25" customHeight="1">
      <c r="A905" s="5" t="s">
        <v>22634</v>
      </c>
      <c r="B905" s="5" t="s">
        <v>22635</v>
      </c>
      <c r="C905" s="5" t="s">
        <v>27</v>
      </c>
      <c r="D905" s="5" t="s">
        <v>80</v>
      </c>
      <c r="E905" s="20" t="s">
        <v>45</v>
      </c>
      <c r="F905" s="7">
        <v>10</v>
      </c>
      <c r="G905" s="7">
        <v>15</v>
      </c>
      <c r="H905" s="5" t="s">
        <v>56</v>
      </c>
      <c r="I905" s="7" t="s">
        <v>24</v>
      </c>
      <c r="J905" s="5" t="s">
        <v>633</v>
      </c>
      <c r="K905" s="9" t="s">
        <v>47</v>
      </c>
      <c r="L905" s="5" t="s">
        <v>22636</v>
      </c>
      <c r="M905" s="5" t="s">
        <v>53</v>
      </c>
      <c r="N905" s="5" t="s">
        <v>1179</v>
      </c>
      <c r="O905" s="5" t="b">
        <f t="shared" ca="1" si="0"/>
        <v>0</v>
      </c>
      <c r="P905" s="5" t="b">
        <f t="shared" ca="1" si="1"/>
        <v>1</v>
      </c>
      <c r="Q905" s="5"/>
      <c r="R905" s="5"/>
      <c r="S905" s="5"/>
      <c r="T905" s="5"/>
      <c r="U905" s="5"/>
      <c r="V905" s="5"/>
      <c r="W905" s="5"/>
      <c r="X905" s="5"/>
      <c r="Y905" s="5"/>
      <c r="Z905" s="5"/>
      <c r="AA905" s="5"/>
      <c r="AB905" s="5"/>
      <c r="AC905" s="5"/>
      <c r="AD905" s="5"/>
      <c r="AE905" s="5"/>
    </row>
    <row r="906" spans="1:31" ht="23.25" customHeight="1">
      <c r="A906" s="5" t="s">
        <v>13338</v>
      </c>
      <c r="B906" s="5" t="s">
        <v>22639</v>
      </c>
      <c r="C906" s="5" t="s">
        <v>170</v>
      </c>
      <c r="D906" s="5" t="s">
        <v>342</v>
      </c>
      <c r="E906" s="20" t="s">
        <v>29</v>
      </c>
      <c r="F906" s="7">
        <v>10</v>
      </c>
      <c r="G906" s="7">
        <v>16</v>
      </c>
      <c r="H906" s="5" t="s">
        <v>2314</v>
      </c>
      <c r="I906" s="5" t="s">
        <v>66</v>
      </c>
      <c r="J906" s="5" t="s">
        <v>1230</v>
      </c>
      <c r="K906" s="5" t="s">
        <v>22641</v>
      </c>
      <c r="L906" s="5" t="s">
        <v>22642</v>
      </c>
      <c r="M906" s="5" t="s">
        <v>1599</v>
      </c>
      <c r="N906" s="5" t="s">
        <v>237</v>
      </c>
      <c r="O906" s="5" t="b">
        <f t="shared" ca="1" si="0"/>
        <v>0</v>
      </c>
      <c r="P906" s="5" t="b">
        <f t="shared" ca="1" si="1"/>
        <v>1</v>
      </c>
      <c r="Q906" s="5"/>
      <c r="R906" s="5"/>
      <c r="S906" s="5"/>
      <c r="T906" s="5"/>
      <c r="U906" s="5"/>
      <c r="V906" s="5"/>
      <c r="W906" s="5"/>
      <c r="X906" s="5"/>
      <c r="Y906" s="5"/>
      <c r="Z906" s="5"/>
      <c r="AA906" s="5"/>
      <c r="AB906" s="5"/>
      <c r="AC906" s="5"/>
      <c r="AD906" s="5"/>
      <c r="AE906" s="5"/>
    </row>
    <row r="907" spans="1:31" ht="23.25" customHeight="1">
      <c r="A907" s="5" t="s">
        <v>17970</v>
      </c>
      <c r="B907" s="5" t="s">
        <v>22645</v>
      </c>
      <c r="C907" s="5" t="s">
        <v>27</v>
      </c>
      <c r="D907" s="5" t="s">
        <v>85</v>
      </c>
      <c r="E907" s="20" t="s">
        <v>45</v>
      </c>
      <c r="F907" s="7">
        <v>10</v>
      </c>
      <c r="G907" s="7">
        <v>15</v>
      </c>
      <c r="H907" s="5" t="s">
        <v>56</v>
      </c>
      <c r="I907" s="7" t="s">
        <v>24</v>
      </c>
      <c r="J907" s="5" t="s">
        <v>444</v>
      </c>
      <c r="K907" s="5" t="s">
        <v>22647</v>
      </c>
      <c r="L907" s="5" t="s">
        <v>22648</v>
      </c>
      <c r="M907" s="5" t="s">
        <v>100</v>
      </c>
      <c r="N907" s="5" t="s">
        <v>55</v>
      </c>
      <c r="O907" s="5" t="b">
        <f t="shared" ca="1" si="0"/>
        <v>0</v>
      </c>
      <c r="P907" s="5" t="b">
        <f t="shared" ca="1" si="1"/>
        <v>1</v>
      </c>
      <c r="Q907" s="5"/>
      <c r="R907" s="5"/>
      <c r="S907" s="5"/>
      <c r="T907" s="5"/>
      <c r="U907" s="5"/>
      <c r="V907" s="5"/>
      <c r="W907" s="5"/>
      <c r="X907" s="5"/>
      <c r="Y907" s="5"/>
      <c r="Z907" s="5"/>
      <c r="AA907" s="5"/>
      <c r="AB907" s="5"/>
      <c r="AC907" s="5"/>
      <c r="AD907" s="5"/>
      <c r="AE907" s="5"/>
    </row>
    <row r="908" spans="1:31" ht="23.25" customHeight="1">
      <c r="A908" s="5" t="s">
        <v>18859</v>
      </c>
      <c r="B908" s="5" t="s">
        <v>10219</v>
      </c>
      <c r="C908" s="5" t="s">
        <v>20</v>
      </c>
      <c r="D908" s="5" t="s">
        <v>47</v>
      </c>
      <c r="E908" s="20" t="s">
        <v>45</v>
      </c>
      <c r="F908" s="7">
        <v>10</v>
      </c>
      <c r="G908" s="7">
        <v>15</v>
      </c>
      <c r="H908" s="5" t="s">
        <v>56</v>
      </c>
      <c r="I908" s="5" t="s">
        <v>108</v>
      </c>
      <c r="J908" s="5" t="s">
        <v>4948</v>
      </c>
      <c r="K908" s="5" t="s">
        <v>10221</v>
      </c>
      <c r="L908" s="5" t="s">
        <v>22653</v>
      </c>
      <c r="M908" s="5" t="s">
        <v>37</v>
      </c>
      <c r="N908" s="5" t="s">
        <v>55</v>
      </c>
      <c r="O908" s="5" t="b">
        <f t="shared" ca="1" si="0"/>
        <v>0</v>
      </c>
      <c r="P908" s="5" t="b">
        <f t="shared" ca="1" si="1"/>
        <v>1</v>
      </c>
      <c r="Q908" s="5"/>
      <c r="R908" s="5"/>
      <c r="S908" s="5"/>
      <c r="T908" s="5"/>
      <c r="U908" s="5"/>
      <c r="V908" s="5"/>
      <c r="W908" s="5"/>
      <c r="X908" s="5"/>
      <c r="Y908" s="5"/>
      <c r="Z908" s="5"/>
      <c r="AA908" s="5"/>
      <c r="AB908" s="5"/>
      <c r="AC908" s="5"/>
      <c r="AD908" s="5"/>
      <c r="AE908" s="5"/>
    </row>
    <row r="909" spans="1:31" ht="23.25" customHeight="1">
      <c r="A909" s="5" t="s">
        <v>22656</v>
      </c>
      <c r="B909" s="5" t="s">
        <v>22658</v>
      </c>
      <c r="C909" s="5" t="s">
        <v>170</v>
      </c>
      <c r="D909" s="5" t="s">
        <v>378</v>
      </c>
      <c r="E909" s="20" t="s">
        <v>45</v>
      </c>
      <c r="F909" s="7">
        <v>10</v>
      </c>
      <c r="G909" s="7">
        <v>18</v>
      </c>
      <c r="H909" s="5" t="s">
        <v>964</v>
      </c>
      <c r="I909" s="7" t="s">
        <v>24</v>
      </c>
      <c r="J909" s="5" t="s">
        <v>907</v>
      </c>
      <c r="K909" s="5" t="s">
        <v>22660</v>
      </c>
      <c r="L909" s="5" t="s">
        <v>22661</v>
      </c>
      <c r="M909" s="5" t="s">
        <v>37</v>
      </c>
      <c r="N909" s="5" t="s">
        <v>55</v>
      </c>
      <c r="O909" s="5" t="b">
        <f t="shared" ca="1" si="0"/>
        <v>0</v>
      </c>
      <c r="P909" s="5" t="b">
        <f t="shared" ca="1" si="1"/>
        <v>1</v>
      </c>
      <c r="Q909" s="5"/>
      <c r="R909" s="5"/>
      <c r="S909" s="5"/>
      <c r="T909" s="5"/>
      <c r="U909" s="5"/>
      <c r="V909" s="5"/>
      <c r="W909" s="5"/>
      <c r="X909" s="5"/>
      <c r="Y909" s="5"/>
      <c r="Z909" s="5"/>
      <c r="AA909" s="5"/>
      <c r="AB909" s="5"/>
      <c r="AC909" s="5"/>
      <c r="AD909" s="5"/>
      <c r="AE909" s="5"/>
    </row>
    <row r="910" spans="1:31" ht="23.25" customHeight="1">
      <c r="A910" s="5" t="s">
        <v>22665</v>
      </c>
      <c r="B910" s="5" t="s">
        <v>22666</v>
      </c>
      <c r="C910" s="5" t="s">
        <v>27</v>
      </c>
      <c r="D910" s="5" t="s">
        <v>47</v>
      </c>
      <c r="E910" s="20" t="s">
        <v>45</v>
      </c>
      <c r="F910" s="7">
        <v>10</v>
      </c>
      <c r="G910" s="7">
        <v>15</v>
      </c>
      <c r="H910" s="5" t="s">
        <v>56</v>
      </c>
      <c r="I910" s="5" t="s">
        <v>125</v>
      </c>
      <c r="J910" s="5" t="s">
        <v>1662</v>
      </c>
      <c r="K910" s="5" t="s">
        <v>22668</v>
      </c>
      <c r="L910" s="5" t="s">
        <v>22669</v>
      </c>
      <c r="M910" s="5" t="s">
        <v>53</v>
      </c>
      <c r="N910" s="5" t="s">
        <v>55</v>
      </c>
      <c r="O910" s="5" t="b">
        <f t="shared" ca="1" si="0"/>
        <v>0</v>
      </c>
      <c r="P910" s="5" t="b">
        <f t="shared" ca="1" si="1"/>
        <v>1</v>
      </c>
      <c r="Q910" s="5"/>
      <c r="R910" s="5"/>
      <c r="S910" s="5"/>
      <c r="T910" s="5"/>
      <c r="U910" s="5"/>
      <c r="V910" s="5"/>
      <c r="W910" s="5"/>
      <c r="X910" s="5"/>
      <c r="Y910" s="5"/>
      <c r="Z910" s="5"/>
      <c r="AA910" s="5"/>
      <c r="AB910" s="5"/>
      <c r="AC910" s="5"/>
      <c r="AD910" s="5"/>
      <c r="AE910" s="5"/>
    </row>
    <row r="911" spans="1:31" ht="23.25" customHeight="1">
      <c r="A911" s="5" t="s">
        <v>22673</v>
      </c>
      <c r="B911" s="5" t="s">
        <v>22675</v>
      </c>
      <c r="C911" s="5" t="s">
        <v>41</v>
      </c>
      <c r="D911" s="5" t="s">
        <v>169</v>
      </c>
      <c r="E911" s="20" t="s">
        <v>45</v>
      </c>
      <c r="F911" s="7">
        <v>10</v>
      </c>
      <c r="G911" s="7">
        <v>15</v>
      </c>
      <c r="H911" s="5" t="s">
        <v>56</v>
      </c>
      <c r="I911" s="7" t="s">
        <v>24</v>
      </c>
      <c r="J911" s="5" t="s">
        <v>48</v>
      </c>
      <c r="K911" s="5" t="s">
        <v>22676</v>
      </c>
      <c r="L911" s="5" t="s">
        <v>22679</v>
      </c>
      <c r="M911" s="5" t="s">
        <v>53</v>
      </c>
      <c r="N911" s="5" t="s">
        <v>44</v>
      </c>
      <c r="O911" s="5" t="b">
        <f t="shared" ca="1" si="0"/>
        <v>0</v>
      </c>
      <c r="P911" s="5" t="b">
        <f t="shared" ca="1" si="1"/>
        <v>1</v>
      </c>
      <c r="Q911" s="5"/>
      <c r="R911" s="5"/>
      <c r="S911" s="5"/>
      <c r="T911" s="5"/>
      <c r="U911" s="5"/>
      <c r="V911" s="5"/>
      <c r="W911" s="5"/>
      <c r="X911" s="5"/>
      <c r="Y911" s="5"/>
      <c r="Z911" s="5"/>
      <c r="AA911" s="5"/>
      <c r="AB911" s="5"/>
      <c r="AC911" s="5"/>
      <c r="AD911" s="5"/>
      <c r="AE911" s="5"/>
    </row>
    <row r="912" spans="1:31" ht="23.25" customHeight="1">
      <c r="A912" s="5" t="s">
        <v>22683</v>
      </c>
      <c r="B912" s="5" t="s">
        <v>22684</v>
      </c>
      <c r="C912" s="5" t="s">
        <v>27</v>
      </c>
      <c r="D912" s="5" t="s">
        <v>199</v>
      </c>
      <c r="E912" s="20" t="s">
        <v>45</v>
      </c>
      <c r="F912" s="7">
        <v>10</v>
      </c>
      <c r="G912" s="7">
        <v>15</v>
      </c>
      <c r="H912" s="5" t="s">
        <v>56</v>
      </c>
      <c r="I912" s="7" t="s">
        <v>24</v>
      </c>
      <c r="J912" s="5" t="s">
        <v>1053</v>
      </c>
      <c r="K912" s="9" t="s">
        <v>47</v>
      </c>
      <c r="L912" s="5" t="s">
        <v>22686</v>
      </c>
      <c r="M912" s="5" t="s">
        <v>167</v>
      </c>
      <c r="N912" s="5" t="s">
        <v>237</v>
      </c>
      <c r="O912" s="5" t="b">
        <f t="shared" ca="1" si="0"/>
        <v>0</v>
      </c>
      <c r="P912" s="5" t="b">
        <f t="shared" ca="1" si="1"/>
        <v>1</v>
      </c>
      <c r="Q912" s="5"/>
      <c r="R912" s="5"/>
      <c r="S912" s="5"/>
      <c r="T912" s="5"/>
      <c r="U912" s="5"/>
      <c r="V912" s="5"/>
      <c r="W912" s="5"/>
      <c r="X912" s="5"/>
      <c r="Y912" s="5"/>
      <c r="Z912" s="5"/>
      <c r="AA912" s="5"/>
      <c r="AB912" s="5"/>
      <c r="AC912" s="5"/>
      <c r="AD912" s="5"/>
      <c r="AE912" s="5"/>
    </row>
    <row r="913" spans="1:31" ht="23.25" customHeight="1">
      <c r="A913" s="5" t="s">
        <v>22689</v>
      </c>
      <c r="B913" s="5" t="s">
        <v>22690</v>
      </c>
      <c r="C913" s="5" t="s">
        <v>27</v>
      </c>
      <c r="D913" s="5" t="s">
        <v>85</v>
      </c>
      <c r="E913" s="20" t="s">
        <v>45</v>
      </c>
      <c r="F913" s="7">
        <v>10</v>
      </c>
      <c r="G913" s="7">
        <v>15</v>
      </c>
      <c r="H913" s="5" t="s">
        <v>56</v>
      </c>
      <c r="I913" s="5" t="s">
        <v>31</v>
      </c>
      <c r="J913" s="5" t="s">
        <v>2303</v>
      </c>
      <c r="K913" s="5" t="s">
        <v>22691</v>
      </c>
      <c r="L913" s="5" t="s">
        <v>22692</v>
      </c>
      <c r="M913" s="5" t="s">
        <v>37</v>
      </c>
      <c r="N913" s="5" t="s">
        <v>55</v>
      </c>
      <c r="O913" s="5" t="b">
        <f t="shared" ca="1" si="0"/>
        <v>0</v>
      </c>
      <c r="P913" s="5" t="b">
        <f t="shared" ca="1" si="1"/>
        <v>1</v>
      </c>
      <c r="Q913" s="5"/>
      <c r="R913" s="5"/>
      <c r="S913" s="5"/>
      <c r="T913" s="5"/>
      <c r="U913" s="5"/>
      <c r="V913" s="5"/>
      <c r="W913" s="5"/>
      <c r="X913" s="5"/>
      <c r="Y913" s="5"/>
      <c r="Z913" s="5"/>
      <c r="AA913" s="5"/>
      <c r="AB913" s="5"/>
      <c r="AC913" s="5"/>
      <c r="AD913" s="5"/>
      <c r="AE913" s="5"/>
    </row>
    <row r="914" spans="1:31" ht="23.25" customHeight="1">
      <c r="A914" s="5" t="s">
        <v>13029</v>
      </c>
      <c r="B914" s="5" t="s">
        <v>14902</v>
      </c>
      <c r="C914" s="5" t="s">
        <v>27</v>
      </c>
      <c r="D914" s="5" t="s">
        <v>75</v>
      </c>
      <c r="E914" s="20" t="s">
        <v>45</v>
      </c>
      <c r="F914" s="7">
        <v>10</v>
      </c>
      <c r="G914" s="7">
        <v>15</v>
      </c>
      <c r="H914" s="5" t="s">
        <v>56</v>
      </c>
      <c r="I914" s="5" t="s">
        <v>66</v>
      </c>
      <c r="J914" s="5" t="s">
        <v>2426</v>
      </c>
      <c r="K914" s="5" t="s">
        <v>22699</v>
      </c>
      <c r="L914" s="5" t="s">
        <v>22701</v>
      </c>
      <c r="M914" s="5" t="s">
        <v>53</v>
      </c>
      <c r="N914" s="5" t="s">
        <v>55</v>
      </c>
      <c r="O914" s="5" t="b">
        <f t="shared" ca="1" si="0"/>
        <v>0</v>
      </c>
      <c r="P914" s="5" t="b">
        <f t="shared" ca="1" si="1"/>
        <v>1</v>
      </c>
      <c r="Q914" s="5"/>
      <c r="R914" s="5"/>
      <c r="S914" s="5"/>
      <c r="T914" s="5"/>
      <c r="U914" s="5"/>
      <c r="V914" s="5"/>
      <c r="W914" s="5"/>
      <c r="X914" s="5"/>
      <c r="Y914" s="5"/>
      <c r="Z914" s="5"/>
      <c r="AA914" s="5"/>
      <c r="AB914" s="5"/>
      <c r="AC914" s="5"/>
      <c r="AD914" s="5"/>
      <c r="AE914" s="5"/>
    </row>
    <row r="915" spans="1:31" ht="23.25" customHeight="1">
      <c r="A915" s="14" t="s">
        <v>22704</v>
      </c>
      <c r="B915" s="14" t="s">
        <v>13046</v>
      </c>
      <c r="C915" s="14" t="s">
        <v>27</v>
      </c>
      <c r="D915" s="14" t="s">
        <v>80</v>
      </c>
      <c r="E915" s="21" t="s">
        <v>29</v>
      </c>
      <c r="F915" s="15">
        <v>10</v>
      </c>
      <c r="G915" s="15">
        <v>20</v>
      </c>
      <c r="H915" s="14" t="s">
        <v>144</v>
      </c>
      <c r="I915" s="14" t="s">
        <v>108</v>
      </c>
      <c r="J915" s="14" t="s">
        <v>110</v>
      </c>
      <c r="K915" s="16" t="s">
        <v>47</v>
      </c>
      <c r="L915" s="22" t="s">
        <v>47</v>
      </c>
      <c r="M915" s="14" t="s">
        <v>53</v>
      </c>
      <c r="N915" s="14" t="s">
        <v>55</v>
      </c>
      <c r="O915" s="14" t="b">
        <f t="shared" ca="1" si="0"/>
        <v>0</v>
      </c>
      <c r="P915" s="14" t="b">
        <f t="shared" ca="1" si="1"/>
        <v>1</v>
      </c>
      <c r="Q915" s="5"/>
      <c r="R915" s="5"/>
      <c r="S915" s="5"/>
      <c r="T915" s="5"/>
      <c r="U915" s="5"/>
      <c r="V915" s="5"/>
      <c r="W915" s="5"/>
      <c r="X915" s="5"/>
      <c r="Y915" s="5"/>
      <c r="Z915" s="5"/>
      <c r="AA915" s="5"/>
      <c r="AB915" s="5"/>
      <c r="AC915" s="5"/>
      <c r="AD915" s="5"/>
      <c r="AE915" s="5"/>
    </row>
    <row r="916" spans="1:31" ht="23.25" customHeight="1">
      <c r="A916" s="5" t="s">
        <v>22709</v>
      </c>
      <c r="B916" s="5" t="s">
        <v>22710</v>
      </c>
      <c r="C916" s="5" t="s">
        <v>170</v>
      </c>
      <c r="D916" s="5" t="s">
        <v>47</v>
      </c>
      <c r="E916" s="20" t="s">
        <v>45</v>
      </c>
      <c r="F916" s="7">
        <v>10</v>
      </c>
      <c r="G916" s="7">
        <v>15</v>
      </c>
      <c r="H916" s="5" t="s">
        <v>56</v>
      </c>
      <c r="I916" s="5" t="s">
        <v>125</v>
      </c>
      <c r="J916" s="5" t="s">
        <v>134</v>
      </c>
      <c r="K916" s="9" t="s">
        <v>47</v>
      </c>
      <c r="L916" s="5" t="s">
        <v>22711</v>
      </c>
      <c r="M916" s="5" t="s">
        <v>100</v>
      </c>
      <c r="N916" s="5" t="s">
        <v>55</v>
      </c>
      <c r="O916" s="5" t="b">
        <f t="shared" ca="1" si="0"/>
        <v>0</v>
      </c>
      <c r="P916" s="5" t="b">
        <f t="shared" ca="1" si="1"/>
        <v>1</v>
      </c>
      <c r="Q916" s="5"/>
      <c r="R916" s="5"/>
      <c r="S916" s="5"/>
      <c r="T916" s="5"/>
      <c r="U916" s="5"/>
      <c r="V916" s="5"/>
      <c r="W916" s="5"/>
      <c r="X916" s="5"/>
      <c r="Y916" s="5"/>
      <c r="Z916" s="5"/>
      <c r="AA916" s="5"/>
      <c r="AB916" s="5"/>
      <c r="AC916" s="5"/>
      <c r="AD916" s="5"/>
      <c r="AE916" s="5"/>
    </row>
    <row r="917" spans="1:31" ht="23.25" customHeight="1">
      <c r="A917" s="5" t="s">
        <v>22716</v>
      </c>
      <c r="B917" s="5" t="s">
        <v>7242</v>
      </c>
      <c r="C917" s="5" t="s">
        <v>170</v>
      </c>
      <c r="D917" s="5" t="s">
        <v>435</v>
      </c>
      <c r="E917" s="20" t="s">
        <v>45</v>
      </c>
      <c r="F917" s="7">
        <v>10</v>
      </c>
      <c r="G917" s="7">
        <v>25</v>
      </c>
      <c r="H917" s="5" t="s">
        <v>2463</v>
      </c>
      <c r="I917" s="5" t="s">
        <v>31</v>
      </c>
      <c r="J917" s="5" t="s">
        <v>57</v>
      </c>
      <c r="K917" s="5" t="s">
        <v>22719</v>
      </c>
      <c r="L917" s="5" t="s">
        <v>22722</v>
      </c>
      <c r="M917" s="5" t="s">
        <v>37</v>
      </c>
      <c r="N917" s="5" t="s">
        <v>405</v>
      </c>
      <c r="O917" s="5" t="b">
        <f t="shared" ca="1" si="0"/>
        <v>0</v>
      </c>
      <c r="P917" s="5" t="b">
        <f t="shared" ca="1" si="1"/>
        <v>1</v>
      </c>
      <c r="Q917" s="5"/>
      <c r="R917" s="5"/>
      <c r="S917" s="5"/>
      <c r="T917" s="5"/>
      <c r="U917" s="5"/>
      <c r="V917" s="5"/>
      <c r="W917" s="5"/>
      <c r="X917" s="5"/>
      <c r="Y917" s="5"/>
      <c r="Z917" s="5"/>
      <c r="AA917" s="5"/>
      <c r="AB917" s="5"/>
      <c r="AC917" s="5"/>
      <c r="AD917" s="5"/>
      <c r="AE917" s="5"/>
    </row>
    <row r="918" spans="1:31" ht="23.25" customHeight="1">
      <c r="A918" s="5" t="s">
        <v>2665</v>
      </c>
      <c r="B918" s="5" t="s">
        <v>5783</v>
      </c>
      <c r="C918" s="5" t="s">
        <v>20</v>
      </c>
      <c r="D918" s="5" t="s">
        <v>21</v>
      </c>
      <c r="E918" s="20" t="s">
        <v>29</v>
      </c>
      <c r="F918" s="7">
        <v>10</v>
      </c>
      <c r="G918" s="7">
        <v>15</v>
      </c>
      <c r="H918" s="5" t="s">
        <v>56</v>
      </c>
      <c r="I918" s="5" t="s">
        <v>108</v>
      </c>
      <c r="J918" s="5" t="s">
        <v>57</v>
      </c>
      <c r="K918" s="9" t="s">
        <v>47</v>
      </c>
      <c r="L918" s="5" t="s">
        <v>22724</v>
      </c>
      <c r="M918" s="5" t="s">
        <v>42</v>
      </c>
      <c r="N918" s="5" t="s">
        <v>237</v>
      </c>
      <c r="O918" s="5" t="b">
        <f t="shared" ca="1" si="0"/>
        <v>0</v>
      </c>
      <c r="P918" s="5" t="b">
        <f t="shared" ca="1" si="1"/>
        <v>1</v>
      </c>
      <c r="Q918" s="5"/>
      <c r="R918" s="5"/>
      <c r="S918" s="5"/>
      <c r="T918" s="5"/>
      <c r="U918" s="5"/>
      <c r="V918" s="5"/>
      <c r="W918" s="5"/>
      <c r="X918" s="5"/>
      <c r="Y918" s="5"/>
      <c r="Z918" s="5"/>
      <c r="AA918" s="5"/>
      <c r="AB918" s="5"/>
      <c r="AC918" s="5"/>
      <c r="AD918" s="5"/>
      <c r="AE918" s="5"/>
    </row>
    <row r="919" spans="1:31" ht="23.25" customHeight="1">
      <c r="A919" s="5" t="s">
        <v>15104</v>
      </c>
      <c r="B919" s="5" t="s">
        <v>14492</v>
      </c>
      <c r="C919" s="5" t="s">
        <v>20</v>
      </c>
      <c r="D919" s="5" t="s">
        <v>47</v>
      </c>
      <c r="E919" s="20" t="s">
        <v>45</v>
      </c>
      <c r="F919" s="7">
        <v>10</v>
      </c>
      <c r="G919" s="7">
        <v>20</v>
      </c>
      <c r="H919" s="5" t="s">
        <v>144</v>
      </c>
      <c r="I919" s="5" t="s">
        <v>108</v>
      </c>
      <c r="J919" s="5" t="s">
        <v>110</v>
      </c>
      <c r="K919" s="5" t="s">
        <v>20929</v>
      </c>
      <c r="L919" s="5" t="s">
        <v>22728</v>
      </c>
      <c r="M919" s="5" t="s">
        <v>167</v>
      </c>
      <c r="N919" s="5" t="s">
        <v>55</v>
      </c>
      <c r="O919" s="5" t="b">
        <f t="shared" ca="1" si="0"/>
        <v>0</v>
      </c>
      <c r="P919" s="5" t="b">
        <f t="shared" ca="1" si="1"/>
        <v>1</v>
      </c>
      <c r="Q919" s="5"/>
      <c r="R919" s="5"/>
      <c r="S919" s="5"/>
      <c r="T919" s="5"/>
      <c r="U919" s="5"/>
      <c r="V919" s="5"/>
      <c r="W919" s="5"/>
      <c r="X919" s="5"/>
      <c r="Y919" s="5"/>
      <c r="Z919" s="5"/>
      <c r="AA919" s="5"/>
      <c r="AB919" s="5"/>
      <c r="AC919" s="5"/>
      <c r="AD919" s="5"/>
      <c r="AE919" s="5"/>
    </row>
    <row r="920" spans="1:31" ht="23.25" customHeight="1">
      <c r="A920" s="5" t="s">
        <v>3097</v>
      </c>
      <c r="B920" s="5" t="s">
        <v>3098</v>
      </c>
      <c r="C920" s="5" t="s">
        <v>41</v>
      </c>
      <c r="D920" s="5" t="s">
        <v>94</v>
      </c>
      <c r="E920" s="20" t="s">
        <v>45</v>
      </c>
      <c r="F920" s="7">
        <v>10</v>
      </c>
      <c r="G920" s="7">
        <v>15</v>
      </c>
      <c r="H920" s="5" t="s">
        <v>56</v>
      </c>
      <c r="I920" s="5" t="s">
        <v>108</v>
      </c>
      <c r="J920" s="5" t="s">
        <v>48</v>
      </c>
      <c r="K920" s="5" t="s">
        <v>3101</v>
      </c>
      <c r="L920" s="5" t="s">
        <v>3104</v>
      </c>
      <c r="M920" s="5" t="s">
        <v>100</v>
      </c>
      <c r="N920" s="5" t="s">
        <v>55</v>
      </c>
      <c r="O920" s="5" t="b">
        <f t="shared" ca="1" si="0"/>
        <v>0</v>
      </c>
      <c r="P920" s="5" t="b">
        <f t="shared" ca="1" si="1"/>
        <v>1</v>
      </c>
      <c r="Q920" s="5"/>
      <c r="R920" s="5"/>
      <c r="S920" s="5"/>
      <c r="T920" s="5"/>
      <c r="U920" s="5"/>
      <c r="V920" s="5"/>
      <c r="W920" s="5"/>
      <c r="X920" s="5"/>
      <c r="Y920" s="5"/>
      <c r="Z920" s="5"/>
      <c r="AA920" s="5"/>
      <c r="AB920" s="5"/>
      <c r="AC920" s="5"/>
      <c r="AD920" s="5"/>
      <c r="AE920" s="5"/>
    </row>
    <row r="921" spans="1:31" ht="23.25" customHeight="1">
      <c r="A921" s="14" t="s">
        <v>22734</v>
      </c>
      <c r="B921" s="14" t="s">
        <v>22735</v>
      </c>
      <c r="C921" s="14" t="s">
        <v>20</v>
      </c>
      <c r="D921" s="14" t="s">
        <v>1173</v>
      </c>
      <c r="E921" s="21" t="s">
        <v>45</v>
      </c>
      <c r="F921" s="15">
        <v>10</v>
      </c>
      <c r="G921" s="15">
        <v>20</v>
      </c>
      <c r="H921" s="14" t="s">
        <v>144</v>
      </c>
      <c r="I921" s="14" t="s">
        <v>31</v>
      </c>
      <c r="J921" s="14" t="s">
        <v>4611</v>
      </c>
      <c r="K921" s="14" t="s">
        <v>2679</v>
      </c>
      <c r="L921" s="14" t="s">
        <v>22736</v>
      </c>
      <c r="M921" s="14" t="s">
        <v>1599</v>
      </c>
      <c r="N921" s="14" t="s">
        <v>89</v>
      </c>
      <c r="O921" s="14" t="b">
        <f t="shared" ca="1" si="0"/>
        <v>0</v>
      </c>
      <c r="P921" s="14" t="b">
        <f t="shared" ca="1" si="1"/>
        <v>1</v>
      </c>
      <c r="Q921" s="5"/>
      <c r="R921" s="5"/>
      <c r="S921" s="5"/>
      <c r="T921" s="5"/>
      <c r="U921" s="5"/>
      <c r="V921" s="5"/>
      <c r="W921" s="5"/>
      <c r="X921" s="5"/>
      <c r="Y921" s="5"/>
      <c r="Z921" s="5"/>
      <c r="AA921" s="5"/>
      <c r="AB921" s="5"/>
      <c r="AC921" s="5"/>
      <c r="AD921" s="5"/>
      <c r="AE921" s="5"/>
    </row>
    <row r="922" spans="1:31" ht="23.25" customHeight="1">
      <c r="A922" s="5" t="s">
        <v>3303</v>
      </c>
      <c r="B922" s="5" t="s">
        <v>19689</v>
      </c>
      <c r="C922" s="5" t="s">
        <v>41</v>
      </c>
      <c r="D922" s="5" t="s">
        <v>94</v>
      </c>
      <c r="E922" s="20" t="s">
        <v>45</v>
      </c>
      <c r="F922" s="7">
        <v>10</v>
      </c>
      <c r="G922" s="7">
        <v>15</v>
      </c>
      <c r="H922" s="5" t="s">
        <v>56</v>
      </c>
      <c r="I922" s="5" t="s">
        <v>125</v>
      </c>
      <c r="J922" s="5" t="s">
        <v>999</v>
      </c>
      <c r="K922" s="5" t="s">
        <v>19690</v>
      </c>
      <c r="L922" s="5" t="s">
        <v>19691</v>
      </c>
      <c r="M922" s="5" t="s">
        <v>37</v>
      </c>
      <c r="N922" s="5" t="s">
        <v>55</v>
      </c>
      <c r="O922" s="5" t="b">
        <f t="shared" ca="1" si="0"/>
        <v>0</v>
      </c>
      <c r="P922" s="5" t="b">
        <f t="shared" ca="1" si="1"/>
        <v>1</v>
      </c>
      <c r="Q922" s="5"/>
      <c r="R922" s="5"/>
      <c r="S922" s="5"/>
      <c r="T922" s="5"/>
      <c r="U922" s="5"/>
      <c r="V922" s="5"/>
      <c r="W922" s="5"/>
      <c r="X922" s="5"/>
      <c r="Y922" s="5"/>
      <c r="Z922" s="5"/>
      <c r="AA922" s="5"/>
      <c r="AB922" s="5"/>
      <c r="AC922" s="5"/>
      <c r="AD922" s="5"/>
      <c r="AE922" s="5"/>
    </row>
    <row r="923" spans="1:31" ht="23.25" customHeight="1">
      <c r="A923" s="5" t="s">
        <v>22746</v>
      </c>
      <c r="B923" s="5" t="s">
        <v>22748</v>
      </c>
      <c r="C923" s="5" t="s">
        <v>20</v>
      </c>
      <c r="D923" s="5" t="s">
        <v>47</v>
      </c>
      <c r="E923" s="20" t="s">
        <v>45</v>
      </c>
      <c r="F923" s="7">
        <v>10</v>
      </c>
      <c r="G923" s="7">
        <v>20</v>
      </c>
      <c r="H923" s="5" t="s">
        <v>144</v>
      </c>
      <c r="I923" s="5" t="s">
        <v>108</v>
      </c>
      <c r="J923" s="5" t="s">
        <v>57</v>
      </c>
      <c r="K923" s="5" t="s">
        <v>22749</v>
      </c>
      <c r="L923" s="5" t="s">
        <v>22750</v>
      </c>
      <c r="M923" s="5" t="s">
        <v>167</v>
      </c>
      <c r="N923" s="5" t="s">
        <v>55</v>
      </c>
      <c r="O923" s="5" t="b">
        <f t="shared" ca="1" si="0"/>
        <v>0</v>
      </c>
      <c r="P923" s="5" t="b">
        <f t="shared" ca="1" si="1"/>
        <v>1</v>
      </c>
      <c r="Q923" s="5"/>
      <c r="R923" s="5"/>
      <c r="S923" s="5"/>
      <c r="T923" s="5"/>
      <c r="U923" s="5"/>
      <c r="V923" s="5"/>
      <c r="W923" s="5"/>
      <c r="X923" s="5"/>
      <c r="Y923" s="5"/>
      <c r="Z923" s="5"/>
      <c r="AA923" s="5"/>
      <c r="AB923" s="5"/>
      <c r="AC923" s="5"/>
      <c r="AD923" s="5"/>
      <c r="AE923" s="5"/>
    </row>
    <row r="924" spans="1:31" ht="23.25" customHeight="1">
      <c r="A924" s="5" t="s">
        <v>9392</v>
      </c>
      <c r="B924" s="5" t="s">
        <v>9393</v>
      </c>
      <c r="C924" s="5" t="s">
        <v>170</v>
      </c>
      <c r="D924" s="5" t="s">
        <v>1475</v>
      </c>
      <c r="E924" s="20" t="s">
        <v>45</v>
      </c>
      <c r="F924" s="7">
        <v>10</v>
      </c>
      <c r="G924" s="7">
        <v>20</v>
      </c>
      <c r="H924" s="5" t="s">
        <v>144</v>
      </c>
      <c r="I924" s="5" t="s">
        <v>108</v>
      </c>
      <c r="J924" s="5" t="s">
        <v>9394</v>
      </c>
      <c r="K924" s="5" t="s">
        <v>9395</v>
      </c>
      <c r="L924" s="5" t="s">
        <v>9396</v>
      </c>
      <c r="M924" s="5" t="s">
        <v>53</v>
      </c>
      <c r="N924" s="5" t="s">
        <v>44</v>
      </c>
      <c r="O924" s="5" t="b">
        <f t="shared" ca="1" si="0"/>
        <v>0</v>
      </c>
      <c r="P924" s="5" t="b">
        <f t="shared" ca="1" si="1"/>
        <v>1</v>
      </c>
      <c r="Q924" s="5"/>
      <c r="R924" s="5"/>
      <c r="S924" s="5"/>
      <c r="T924" s="5"/>
      <c r="U924" s="5"/>
      <c r="V924" s="5"/>
      <c r="W924" s="5"/>
      <c r="X924" s="5"/>
      <c r="Y924" s="5"/>
      <c r="Z924" s="5"/>
      <c r="AA924" s="5"/>
      <c r="AB924" s="5"/>
      <c r="AC924" s="5"/>
      <c r="AD924" s="5"/>
      <c r="AE924" s="5"/>
    </row>
    <row r="925" spans="1:31" ht="23.25" customHeight="1">
      <c r="A925" s="5" t="s">
        <v>7521</v>
      </c>
      <c r="B925" s="5" t="s">
        <v>13673</v>
      </c>
      <c r="C925" s="5" t="s">
        <v>20</v>
      </c>
      <c r="D925" s="5" t="s">
        <v>2874</v>
      </c>
      <c r="E925" s="20" t="s">
        <v>45</v>
      </c>
      <c r="F925" s="7">
        <v>10</v>
      </c>
      <c r="G925" s="7">
        <v>15</v>
      </c>
      <c r="H925" s="5" t="s">
        <v>56</v>
      </c>
      <c r="I925" s="5" t="s">
        <v>31</v>
      </c>
      <c r="J925" s="5" t="s">
        <v>110</v>
      </c>
      <c r="K925" s="5" t="s">
        <v>13674</v>
      </c>
      <c r="L925" s="5" t="s">
        <v>22757</v>
      </c>
      <c r="M925" s="5" t="s">
        <v>53</v>
      </c>
      <c r="N925" s="5" t="s">
        <v>55</v>
      </c>
      <c r="O925" s="5" t="b">
        <f t="shared" ca="1" si="0"/>
        <v>0</v>
      </c>
      <c r="P925" s="5" t="b">
        <f t="shared" ca="1" si="1"/>
        <v>1</v>
      </c>
      <c r="Q925" s="5"/>
      <c r="R925" s="5"/>
      <c r="S925" s="5"/>
      <c r="T925" s="5"/>
      <c r="U925" s="5"/>
      <c r="V925" s="5"/>
      <c r="W925" s="5"/>
      <c r="X925" s="5"/>
      <c r="Y925" s="5"/>
      <c r="Z925" s="5"/>
      <c r="AA925" s="5"/>
      <c r="AB925" s="5"/>
      <c r="AC925" s="5"/>
      <c r="AD925" s="5"/>
      <c r="AE925" s="5"/>
    </row>
    <row r="926" spans="1:31" ht="23.25" customHeight="1">
      <c r="A926" s="5" t="s">
        <v>22759</v>
      </c>
      <c r="B926" s="5" t="s">
        <v>22760</v>
      </c>
      <c r="C926" s="5" t="s">
        <v>27</v>
      </c>
      <c r="D926" s="5" t="s">
        <v>85</v>
      </c>
      <c r="E926" s="20" t="s">
        <v>45</v>
      </c>
      <c r="F926" s="7">
        <v>10</v>
      </c>
      <c r="G926" s="7">
        <v>30</v>
      </c>
      <c r="H926" s="5" t="s">
        <v>2866</v>
      </c>
      <c r="I926" s="7" t="s">
        <v>24</v>
      </c>
      <c r="J926" s="5" t="s">
        <v>362</v>
      </c>
      <c r="K926" s="5" t="s">
        <v>22761</v>
      </c>
      <c r="L926" s="5" t="s">
        <v>22762</v>
      </c>
      <c r="M926" s="5" t="s">
        <v>37</v>
      </c>
      <c r="N926" s="5" t="s">
        <v>55</v>
      </c>
      <c r="O926" s="5" t="b">
        <f t="shared" ca="1" si="0"/>
        <v>0</v>
      </c>
      <c r="P926" s="5" t="b">
        <f t="shared" ca="1" si="1"/>
        <v>1</v>
      </c>
      <c r="Q926" s="5"/>
      <c r="R926" s="5"/>
      <c r="S926" s="5"/>
      <c r="T926" s="5"/>
      <c r="U926" s="5"/>
      <c r="V926" s="5"/>
      <c r="W926" s="5"/>
      <c r="X926" s="5"/>
      <c r="Y926" s="5"/>
      <c r="Z926" s="5"/>
      <c r="AA926" s="5"/>
      <c r="AB926" s="5"/>
      <c r="AC926" s="5"/>
      <c r="AD926" s="5"/>
      <c r="AE926" s="5"/>
    </row>
    <row r="927" spans="1:31" ht="23.25" customHeight="1">
      <c r="A927" s="5" t="s">
        <v>13020</v>
      </c>
      <c r="B927" s="5" t="s">
        <v>16355</v>
      </c>
      <c r="C927" s="5" t="s">
        <v>170</v>
      </c>
      <c r="D927" s="5" t="s">
        <v>47</v>
      </c>
      <c r="E927" s="20" t="s">
        <v>45</v>
      </c>
      <c r="F927" s="7">
        <v>10</v>
      </c>
      <c r="G927" s="7">
        <v>20</v>
      </c>
      <c r="H927" s="5" t="s">
        <v>144</v>
      </c>
      <c r="I927" s="5" t="s">
        <v>108</v>
      </c>
      <c r="J927" s="5" t="s">
        <v>403</v>
      </c>
      <c r="K927" s="5" t="s">
        <v>16357</v>
      </c>
      <c r="L927" s="5" t="s">
        <v>22767</v>
      </c>
      <c r="M927" s="5" t="s">
        <v>37</v>
      </c>
      <c r="N927" s="5" t="s">
        <v>38</v>
      </c>
      <c r="O927" s="5" t="b">
        <f t="shared" ca="1" si="0"/>
        <v>0</v>
      </c>
      <c r="P927" s="5" t="b">
        <f t="shared" ca="1" si="1"/>
        <v>1</v>
      </c>
      <c r="Q927" s="5"/>
      <c r="R927" s="5"/>
      <c r="S927" s="5"/>
      <c r="T927" s="5"/>
      <c r="U927" s="5"/>
      <c r="V927" s="5"/>
      <c r="W927" s="5"/>
      <c r="X927" s="5"/>
      <c r="Y927" s="5"/>
      <c r="Z927" s="5"/>
      <c r="AA927" s="5"/>
      <c r="AB927" s="5"/>
      <c r="AC927" s="5"/>
      <c r="AD927" s="5"/>
      <c r="AE927" s="5"/>
    </row>
    <row r="928" spans="1:31" ht="23.25" customHeight="1">
      <c r="A928" s="5" t="s">
        <v>13856</v>
      </c>
      <c r="B928" s="5" t="s">
        <v>483</v>
      </c>
      <c r="C928" s="5" t="s">
        <v>27</v>
      </c>
      <c r="D928" s="5" t="s">
        <v>47</v>
      </c>
      <c r="E928" s="20" t="s">
        <v>45</v>
      </c>
      <c r="F928" s="7">
        <v>10</v>
      </c>
      <c r="G928" s="7">
        <v>15</v>
      </c>
      <c r="H928" s="5" t="s">
        <v>56</v>
      </c>
      <c r="I928" s="5" t="s">
        <v>31</v>
      </c>
      <c r="J928" s="5" t="s">
        <v>484</v>
      </c>
      <c r="K928" s="5" t="s">
        <v>13857</v>
      </c>
      <c r="L928" s="5" t="s">
        <v>13858</v>
      </c>
      <c r="M928" s="5" t="s">
        <v>42</v>
      </c>
      <c r="N928" s="5" t="s">
        <v>405</v>
      </c>
      <c r="O928" s="5" t="b">
        <f t="shared" ca="1" si="0"/>
        <v>0</v>
      </c>
      <c r="P928" s="5" t="b">
        <f t="shared" ca="1" si="1"/>
        <v>1</v>
      </c>
      <c r="Q928" s="5"/>
      <c r="R928" s="5"/>
      <c r="S928" s="5"/>
      <c r="T928" s="5"/>
      <c r="U928" s="5"/>
      <c r="V928" s="5"/>
      <c r="W928" s="5"/>
      <c r="X928" s="5"/>
      <c r="Y928" s="5"/>
      <c r="Z928" s="5"/>
      <c r="AA928" s="5"/>
      <c r="AB928" s="5"/>
      <c r="AC928" s="5"/>
      <c r="AD928" s="5"/>
      <c r="AE928" s="5"/>
    </row>
    <row r="929" spans="1:31" ht="23.25" customHeight="1">
      <c r="A929" s="5" t="s">
        <v>22778</v>
      </c>
      <c r="B929" s="5" t="s">
        <v>22779</v>
      </c>
      <c r="C929" s="5" t="s">
        <v>170</v>
      </c>
      <c r="D929" s="5" t="s">
        <v>1759</v>
      </c>
      <c r="E929" s="20" t="s">
        <v>45</v>
      </c>
      <c r="F929" s="7">
        <v>10</v>
      </c>
      <c r="G929" s="7">
        <v>15</v>
      </c>
      <c r="H929" s="5" t="s">
        <v>56</v>
      </c>
      <c r="I929" s="5" t="s">
        <v>31</v>
      </c>
      <c r="J929" s="5" t="s">
        <v>883</v>
      </c>
      <c r="K929" s="5" t="s">
        <v>834</v>
      </c>
      <c r="L929" s="5" t="s">
        <v>22782</v>
      </c>
      <c r="M929" s="5" t="s">
        <v>53</v>
      </c>
      <c r="N929" s="5" t="s">
        <v>55</v>
      </c>
      <c r="O929" s="5" t="b">
        <f t="shared" ca="1" si="0"/>
        <v>0</v>
      </c>
      <c r="P929" s="5" t="b">
        <f t="shared" ca="1" si="1"/>
        <v>1</v>
      </c>
      <c r="Q929" s="5"/>
      <c r="R929" s="5"/>
      <c r="S929" s="5"/>
      <c r="T929" s="5"/>
      <c r="U929" s="5"/>
      <c r="V929" s="5"/>
      <c r="W929" s="5"/>
      <c r="X929" s="5"/>
      <c r="Y929" s="5"/>
      <c r="Z929" s="5"/>
      <c r="AA929" s="5"/>
      <c r="AB929" s="5"/>
      <c r="AC929" s="5"/>
      <c r="AD929" s="5"/>
      <c r="AE929" s="5"/>
    </row>
    <row r="930" spans="1:31" ht="23.25" customHeight="1">
      <c r="A930" s="5" t="s">
        <v>7521</v>
      </c>
      <c r="B930" s="5" t="s">
        <v>7478</v>
      </c>
      <c r="C930" s="5" t="s">
        <v>41</v>
      </c>
      <c r="D930" s="5" t="s">
        <v>47</v>
      </c>
      <c r="E930" s="20" t="s">
        <v>45</v>
      </c>
      <c r="F930" s="7">
        <v>10</v>
      </c>
      <c r="G930" s="7">
        <v>20</v>
      </c>
      <c r="H930" s="5" t="s">
        <v>144</v>
      </c>
      <c r="I930" s="5" t="s">
        <v>108</v>
      </c>
      <c r="J930" s="5" t="s">
        <v>57</v>
      </c>
      <c r="K930" s="5" t="s">
        <v>6949</v>
      </c>
      <c r="L930" s="5" t="s">
        <v>22787</v>
      </c>
      <c r="M930" s="5" t="s">
        <v>53</v>
      </c>
      <c r="N930" s="5" t="s">
        <v>55</v>
      </c>
      <c r="O930" s="5" t="b">
        <f t="shared" ca="1" si="0"/>
        <v>0</v>
      </c>
      <c r="P930" s="5" t="b">
        <f t="shared" ca="1" si="1"/>
        <v>1</v>
      </c>
      <c r="Q930" s="5"/>
      <c r="R930" s="5"/>
      <c r="S930" s="5"/>
      <c r="T930" s="5"/>
      <c r="U930" s="5"/>
      <c r="V930" s="5"/>
      <c r="W930" s="5"/>
      <c r="X930" s="5"/>
      <c r="Y930" s="5"/>
      <c r="Z930" s="5"/>
      <c r="AA930" s="5"/>
      <c r="AB930" s="5"/>
      <c r="AC930" s="5"/>
      <c r="AD930" s="5"/>
      <c r="AE930" s="5"/>
    </row>
    <row r="931" spans="1:31" ht="23.25" customHeight="1">
      <c r="A931" s="5" t="s">
        <v>22788</v>
      </c>
      <c r="B931" s="5" t="s">
        <v>22789</v>
      </c>
      <c r="C931" s="5" t="s">
        <v>20</v>
      </c>
      <c r="D931" s="5" t="s">
        <v>21</v>
      </c>
      <c r="E931" s="20" t="s">
        <v>45</v>
      </c>
      <c r="F931" s="7">
        <v>10</v>
      </c>
      <c r="G931" s="7">
        <v>15</v>
      </c>
      <c r="H931" s="5" t="s">
        <v>56</v>
      </c>
      <c r="I931" s="5" t="s">
        <v>108</v>
      </c>
      <c r="J931" s="5" t="s">
        <v>48</v>
      </c>
      <c r="K931" s="5" t="s">
        <v>22790</v>
      </c>
      <c r="L931" s="5" t="s">
        <v>22792</v>
      </c>
      <c r="M931" s="5" t="s">
        <v>42</v>
      </c>
      <c r="N931" s="5" t="s">
        <v>237</v>
      </c>
      <c r="O931" s="5" t="b">
        <f t="shared" ca="1" si="0"/>
        <v>0</v>
      </c>
      <c r="P931" s="5" t="b">
        <f t="shared" ca="1" si="1"/>
        <v>1</v>
      </c>
      <c r="Q931" s="5"/>
      <c r="R931" s="5"/>
      <c r="S931" s="5"/>
      <c r="T931" s="5"/>
      <c r="U931" s="5"/>
      <c r="V931" s="5"/>
      <c r="W931" s="5"/>
      <c r="X931" s="5"/>
      <c r="Y931" s="5"/>
      <c r="Z931" s="5"/>
      <c r="AA931" s="5"/>
      <c r="AB931" s="5"/>
      <c r="AC931" s="5"/>
      <c r="AD931" s="5"/>
      <c r="AE931" s="5"/>
    </row>
    <row r="932" spans="1:31" ht="23.25" customHeight="1">
      <c r="A932" s="5" t="s">
        <v>1457</v>
      </c>
      <c r="B932" s="5" t="s">
        <v>5795</v>
      </c>
      <c r="C932" s="5" t="s">
        <v>170</v>
      </c>
      <c r="D932" s="5" t="s">
        <v>390</v>
      </c>
      <c r="E932" s="20" t="s">
        <v>45</v>
      </c>
      <c r="F932" s="7">
        <v>10</v>
      </c>
      <c r="G932" s="7">
        <v>15</v>
      </c>
      <c r="H932" s="5" t="s">
        <v>56</v>
      </c>
      <c r="I932" s="5" t="s">
        <v>108</v>
      </c>
      <c r="J932" s="5" t="s">
        <v>76</v>
      </c>
      <c r="K932" s="5" t="s">
        <v>16342</v>
      </c>
      <c r="L932" s="5" t="s">
        <v>22796</v>
      </c>
      <c r="M932" s="5" t="s">
        <v>53</v>
      </c>
      <c r="N932" s="5" t="s">
        <v>55</v>
      </c>
      <c r="O932" s="5" t="b">
        <f t="shared" ca="1" si="0"/>
        <v>0</v>
      </c>
      <c r="P932" s="5" t="b">
        <f t="shared" ca="1" si="1"/>
        <v>1</v>
      </c>
      <c r="Q932" s="5"/>
      <c r="R932" s="5"/>
      <c r="S932" s="5"/>
      <c r="T932" s="5"/>
      <c r="U932" s="5"/>
      <c r="V932" s="5"/>
      <c r="W932" s="5"/>
      <c r="X932" s="5"/>
      <c r="Y932" s="5"/>
      <c r="Z932" s="5"/>
      <c r="AA932" s="5"/>
      <c r="AB932" s="5"/>
      <c r="AC932" s="5"/>
      <c r="AD932" s="5"/>
      <c r="AE932" s="5"/>
    </row>
    <row r="933" spans="1:31" ht="23.25" customHeight="1">
      <c r="A933" s="14" t="s">
        <v>22800</v>
      </c>
      <c r="B933" s="14" t="s">
        <v>3417</v>
      </c>
      <c r="C933" s="14" t="s">
        <v>170</v>
      </c>
      <c r="D933" s="14" t="s">
        <v>390</v>
      </c>
      <c r="E933" s="21" t="s">
        <v>29</v>
      </c>
      <c r="F933" s="15">
        <v>10</v>
      </c>
      <c r="G933" s="15">
        <v>15</v>
      </c>
      <c r="H933" s="14" t="s">
        <v>56</v>
      </c>
      <c r="I933" s="14" t="s">
        <v>31</v>
      </c>
      <c r="J933" s="14" t="s">
        <v>252</v>
      </c>
      <c r="K933" s="14" t="s">
        <v>22801</v>
      </c>
      <c r="L933" s="14" t="s">
        <v>22802</v>
      </c>
      <c r="M933" s="14" t="s">
        <v>37</v>
      </c>
      <c r="N933" s="14" t="s">
        <v>55</v>
      </c>
      <c r="O933" s="14" t="b">
        <f t="shared" ca="1" si="0"/>
        <v>0</v>
      </c>
      <c r="P933" s="14" t="b">
        <f t="shared" ca="1" si="1"/>
        <v>1</v>
      </c>
      <c r="Q933" s="5"/>
      <c r="R933" s="5"/>
      <c r="S933" s="5"/>
      <c r="T933" s="5"/>
      <c r="U933" s="5"/>
      <c r="V933" s="5"/>
      <c r="W933" s="5"/>
      <c r="X933" s="5"/>
      <c r="Y933" s="5"/>
      <c r="Z933" s="5"/>
      <c r="AA933" s="5"/>
      <c r="AB933" s="5"/>
      <c r="AC933" s="5"/>
      <c r="AD933" s="5"/>
      <c r="AE933" s="5"/>
    </row>
    <row r="934" spans="1:31" ht="23.25" customHeight="1">
      <c r="A934" s="5" t="s">
        <v>2886</v>
      </c>
      <c r="B934" s="5" t="s">
        <v>13717</v>
      </c>
      <c r="C934" s="5" t="s">
        <v>170</v>
      </c>
      <c r="D934" s="5" t="s">
        <v>390</v>
      </c>
      <c r="E934" s="20" t="s">
        <v>45</v>
      </c>
      <c r="F934" s="7">
        <v>10</v>
      </c>
      <c r="G934" s="7">
        <v>25</v>
      </c>
      <c r="H934" s="5" t="s">
        <v>2463</v>
      </c>
      <c r="I934" s="5" t="s">
        <v>31</v>
      </c>
      <c r="J934" s="5" t="s">
        <v>48</v>
      </c>
      <c r="K934" s="5" t="s">
        <v>13718</v>
      </c>
      <c r="L934" s="5" t="s">
        <v>22806</v>
      </c>
      <c r="M934" s="5" t="s">
        <v>100</v>
      </c>
      <c r="N934" s="5" t="s">
        <v>271</v>
      </c>
      <c r="O934" s="5" t="b">
        <f t="shared" ca="1" si="0"/>
        <v>0</v>
      </c>
      <c r="P934" s="5" t="b">
        <f t="shared" ca="1" si="1"/>
        <v>1</v>
      </c>
      <c r="Q934" s="5"/>
      <c r="R934" s="5"/>
      <c r="S934" s="5"/>
      <c r="T934" s="5"/>
      <c r="U934" s="5"/>
      <c r="V934" s="5"/>
      <c r="W934" s="5"/>
      <c r="X934" s="5"/>
      <c r="Y934" s="5"/>
      <c r="Z934" s="5"/>
      <c r="AA934" s="5"/>
      <c r="AB934" s="5"/>
      <c r="AC934" s="5"/>
      <c r="AD934" s="5"/>
      <c r="AE934" s="5"/>
    </row>
    <row r="935" spans="1:31" ht="23.25" customHeight="1">
      <c r="A935" s="5" t="s">
        <v>22808</v>
      </c>
      <c r="B935" s="5" t="s">
        <v>9061</v>
      </c>
      <c r="C935" s="5" t="s">
        <v>170</v>
      </c>
      <c r="D935" s="5" t="s">
        <v>390</v>
      </c>
      <c r="E935" s="20" t="s">
        <v>45</v>
      </c>
      <c r="F935" s="7">
        <v>10</v>
      </c>
      <c r="G935" s="7">
        <v>15</v>
      </c>
      <c r="H935" s="5" t="s">
        <v>56</v>
      </c>
      <c r="I935" s="5" t="s">
        <v>31</v>
      </c>
      <c r="J935" s="5" t="s">
        <v>68</v>
      </c>
      <c r="K935" s="5" t="s">
        <v>9062</v>
      </c>
      <c r="L935" s="5" t="s">
        <v>22810</v>
      </c>
      <c r="M935" s="5" t="s">
        <v>37</v>
      </c>
      <c r="N935" s="5" t="s">
        <v>38</v>
      </c>
      <c r="O935" s="5" t="b">
        <f t="shared" ca="1" si="0"/>
        <v>0</v>
      </c>
      <c r="P935" s="5" t="b">
        <f t="shared" ca="1" si="1"/>
        <v>1</v>
      </c>
      <c r="Q935" s="5"/>
      <c r="R935" s="5"/>
      <c r="S935" s="5"/>
      <c r="T935" s="5"/>
      <c r="U935" s="5"/>
      <c r="V935" s="5"/>
      <c r="W935" s="5"/>
      <c r="X935" s="5"/>
      <c r="Y935" s="5"/>
      <c r="Z935" s="5"/>
      <c r="AA935" s="5"/>
      <c r="AB935" s="5"/>
      <c r="AC935" s="5"/>
      <c r="AD935" s="5"/>
      <c r="AE935" s="5"/>
    </row>
    <row r="936" spans="1:31" ht="23.25" customHeight="1">
      <c r="A936" s="5" t="s">
        <v>13569</v>
      </c>
      <c r="B936" s="5" t="s">
        <v>841</v>
      </c>
      <c r="C936" s="5" t="s">
        <v>27</v>
      </c>
      <c r="D936" s="5" t="s">
        <v>47</v>
      </c>
      <c r="E936" s="20" t="s">
        <v>45</v>
      </c>
      <c r="F936" s="7">
        <v>10</v>
      </c>
      <c r="G936" s="7">
        <v>15</v>
      </c>
      <c r="H936" s="5" t="s">
        <v>56</v>
      </c>
      <c r="I936" s="5" t="s">
        <v>31</v>
      </c>
      <c r="J936" s="5" t="s">
        <v>117</v>
      </c>
      <c r="K936" s="5" t="s">
        <v>13570</v>
      </c>
      <c r="L936" s="5" t="s">
        <v>13571</v>
      </c>
      <c r="M936" s="5" t="s">
        <v>53</v>
      </c>
      <c r="N936" s="5" t="s">
        <v>38</v>
      </c>
      <c r="O936" s="5" t="b">
        <f t="shared" ca="1" si="0"/>
        <v>0</v>
      </c>
      <c r="P936" s="5" t="b">
        <f t="shared" ca="1" si="1"/>
        <v>1</v>
      </c>
      <c r="Q936" s="5"/>
      <c r="R936" s="5"/>
      <c r="S936" s="5"/>
      <c r="T936" s="5"/>
      <c r="U936" s="5"/>
      <c r="V936" s="5"/>
      <c r="W936" s="5"/>
      <c r="X936" s="5"/>
      <c r="Y936" s="5"/>
      <c r="Z936" s="5"/>
      <c r="AA936" s="5"/>
      <c r="AB936" s="5"/>
      <c r="AC936" s="5"/>
      <c r="AD936" s="5"/>
      <c r="AE936" s="5"/>
    </row>
    <row r="937" spans="1:31" ht="23.25" customHeight="1">
      <c r="A937" s="5" t="s">
        <v>22815</v>
      </c>
      <c r="B937" s="5" t="s">
        <v>19146</v>
      </c>
      <c r="C937" s="5" t="s">
        <v>41</v>
      </c>
      <c r="D937" s="5" t="s">
        <v>47</v>
      </c>
      <c r="E937" s="20" t="s">
        <v>45</v>
      </c>
      <c r="F937" s="7">
        <v>10</v>
      </c>
      <c r="G937" s="7">
        <v>15</v>
      </c>
      <c r="H937" s="5" t="s">
        <v>56</v>
      </c>
      <c r="I937" s="5" t="s">
        <v>66</v>
      </c>
      <c r="J937" s="5" t="s">
        <v>1439</v>
      </c>
      <c r="K937" s="5" t="s">
        <v>22816</v>
      </c>
      <c r="L937" s="5" t="s">
        <v>22817</v>
      </c>
      <c r="M937" s="5" t="s">
        <v>167</v>
      </c>
      <c r="N937" s="5" t="s">
        <v>55</v>
      </c>
      <c r="O937" s="5" t="b">
        <f t="shared" ca="1" si="0"/>
        <v>0</v>
      </c>
      <c r="P937" s="5" t="b">
        <f t="shared" ca="1" si="1"/>
        <v>1</v>
      </c>
      <c r="Q937" s="5"/>
      <c r="R937" s="5"/>
      <c r="S937" s="5"/>
      <c r="T937" s="5"/>
      <c r="U937" s="5"/>
      <c r="V937" s="5"/>
      <c r="W937" s="5"/>
      <c r="X937" s="5"/>
      <c r="Y937" s="5"/>
      <c r="Z937" s="5"/>
      <c r="AA937" s="5"/>
      <c r="AB937" s="5"/>
      <c r="AC937" s="5"/>
      <c r="AD937" s="5"/>
      <c r="AE937" s="5"/>
    </row>
    <row r="938" spans="1:31" ht="23.25" customHeight="1">
      <c r="A938" s="5" t="s">
        <v>13835</v>
      </c>
      <c r="B938" s="5" t="s">
        <v>13836</v>
      </c>
      <c r="C938" s="5" t="s">
        <v>20</v>
      </c>
      <c r="D938" s="5" t="s">
        <v>1173</v>
      </c>
      <c r="E938" s="20" t="s">
        <v>45</v>
      </c>
      <c r="F938" s="7">
        <v>10</v>
      </c>
      <c r="G938" s="7">
        <v>20</v>
      </c>
      <c r="H938" s="5" t="s">
        <v>144</v>
      </c>
      <c r="I938" s="5" t="s">
        <v>125</v>
      </c>
      <c r="J938" s="5" t="s">
        <v>76</v>
      </c>
      <c r="K938" s="5" t="s">
        <v>13837</v>
      </c>
      <c r="L938" s="5" t="s">
        <v>13838</v>
      </c>
      <c r="M938" s="5" t="s">
        <v>167</v>
      </c>
      <c r="N938" s="5" t="s">
        <v>237</v>
      </c>
      <c r="O938" s="5" t="b">
        <f t="shared" ca="1" si="0"/>
        <v>0</v>
      </c>
      <c r="P938" s="5" t="b">
        <f t="shared" ca="1" si="1"/>
        <v>1</v>
      </c>
      <c r="Q938" s="5"/>
      <c r="R938" s="5"/>
      <c r="S938" s="5"/>
      <c r="T938" s="5"/>
      <c r="U938" s="5"/>
      <c r="V938" s="5"/>
      <c r="W938" s="5"/>
      <c r="X938" s="5"/>
      <c r="Y938" s="5"/>
      <c r="Z938" s="5"/>
      <c r="AA938" s="5"/>
      <c r="AB938" s="5"/>
      <c r="AC938" s="5"/>
      <c r="AD938" s="5"/>
      <c r="AE938" s="5"/>
    </row>
    <row r="939" spans="1:31" ht="23.25" customHeight="1">
      <c r="A939" s="5" t="s">
        <v>2886</v>
      </c>
      <c r="B939" s="5" t="s">
        <v>22818</v>
      </c>
      <c r="C939" s="5" t="s">
        <v>20</v>
      </c>
      <c r="D939" s="5" t="s">
        <v>3833</v>
      </c>
      <c r="E939" s="20" t="s">
        <v>45</v>
      </c>
      <c r="F939" s="7">
        <v>10</v>
      </c>
      <c r="G939" s="7">
        <v>15</v>
      </c>
      <c r="H939" s="5" t="s">
        <v>56</v>
      </c>
      <c r="I939" s="5" t="s">
        <v>108</v>
      </c>
      <c r="J939" s="5" t="s">
        <v>22819</v>
      </c>
      <c r="K939" s="5" t="s">
        <v>7466</v>
      </c>
      <c r="L939" s="5" t="s">
        <v>22822</v>
      </c>
      <c r="M939" s="5" t="s">
        <v>37</v>
      </c>
      <c r="N939" s="5" t="s">
        <v>38</v>
      </c>
      <c r="O939" s="5" t="b">
        <f t="shared" ca="1" si="0"/>
        <v>0</v>
      </c>
      <c r="P939" s="5" t="b">
        <f t="shared" ca="1" si="1"/>
        <v>1</v>
      </c>
      <c r="Q939" s="5"/>
      <c r="R939" s="5"/>
      <c r="S939" s="5"/>
      <c r="T939" s="5"/>
      <c r="U939" s="5"/>
      <c r="V939" s="5"/>
      <c r="W939" s="5"/>
      <c r="X939" s="5"/>
      <c r="Y939" s="5"/>
      <c r="Z939" s="5"/>
      <c r="AA939" s="5"/>
      <c r="AB939" s="5"/>
      <c r="AC939" s="5"/>
      <c r="AD939" s="5"/>
      <c r="AE939" s="5"/>
    </row>
    <row r="940" spans="1:31" ht="23.25" customHeight="1">
      <c r="A940" s="5" t="s">
        <v>2886</v>
      </c>
      <c r="B940" s="5" t="s">
        <v>22826</v>
      </c>
      <c r="C940" s="5" t="s">
        <v>170</v>
      </c>
      <c r="D940" s="5" t="s">
        <v>390</v>
      </c>
      <c r="E940" s="20" t="s">
        <v>45</v>
      </c>
      <c r="F940" s="7">
        <v>10</v>
      </c>
      <c r="G940" s="7">
        <v>20</v>
      </c>
      <c r="H940" s="5" t="s">
        <v>144</v>
      </c>
      <c r="I940" s="5" t="s">
        <v>31</v>
      </c>
      <c r="J940" s="5" t="s">
        <v>403</v>
      </c>
      <c r="K940" s="5" t="s">
        <v>22827</v>
      </c>
      <c r="L940" s="5" t="s">
        <v>22829</v>
      </c>
      <c r="M940" s="5" t="s">
        <v>167</v>
      </c>
      <c r="N940" s="5" t="s">
        <v>55</v>
      </c>
      <c r="O940" s="5" t="b">
        <f t="shared" ca="1" si="0"/>
        <v>0</v>
      </c>
      <c r="P940" s="5" t="b">
        <f t="shared" ca="1" si="1"/>
        <v>1</v>
      </c>
      <c r="Q940" s="5"/>
      <c r="R940" s="5"/>
      <c r="S940" s="5"/>
      <c r="T940" s="5"/>
      <c r="U940" s="5"/>
      <c r="V940" s="5"/>
      <c r="W940" s="5"/>
      <c r="X940" s="5"/>
      <c r="Y940" s="5"/>
      <c r="Z940" s="5"/>
      <c r="AA940" s="5"/>
      <c r="AB940" s="5"/>
      <c r="AC940" s="5"/>
      <c r="AD940" s="5"/>
      <c r="AE940" s="5"/>
    </row>
    <row r="941" spans="1:31" ht="23.25" customHeight="1">
      <c r="A941" s="5" t="s">
        <v>2665</v>
      </c>
      <c r="B941" s="5" t="s">
        <v>22834</v>
      </c>
      <c r="C941" s="5" t="s">
        <v>170</v>
      </c>
      <c r="D941" s="5" t="s">
        <v>390</v>
      </c>
      <c r="E941" s="20" t="s">
        <v>45</v>
      </c>
      <c r="F941" s="7">
        <v>10</v>
      </c>
      <c r="G941" s="7">
        <v>15</v>
      </c>
      <c r="H941" s="5" t="s">
        <v>56</v>
      </c>
      <c r="I941" s="5" t="s">
        <v>125</v>
      </c>
      <c r="J941" s="5" t="s">
        <v>686</v>
      </c>
      <c r="K941" s="5" t="s">
        <v>22835</v>
      </c>
      <c r="L941" s="5" t="s">
        <v>22836</v>
      </c>
      <c r="M941" s="5" t="s">
        <v>37</v>
      </c>
      <c r="N941" s="5" t="s">
        <v>55</v>
      </c>
      <c r="O941" s="5" t="b">
        <f t="shared" ca="1" si="0"/>
        <v>0</v>
      </c>
      <c r="P941" s="5" t="b">
        <f t="shared" ca="1" si="1"/>
        <v>1</v>
      </c>
      <c r="Q941" s="5"/>
      <c r="R941" s="5"/>
      <c r="S941" s="5"/>
      <c r="T941" s="5"/>
      <c r="U941" s="5"/>
      <c r="V941" s="5"/>
      <c r="W941" s="5"/>
      <c r="X941" s="5"/>
      <c r="Y941" s="5"/>
      <c r="Z941" s="5"/>
      <c r="AA941" s="5"/>
      <c r="AB941" s="5"/>
      <c r="AC941" s="5"/>
      <c r="AD941" s="5"/>
      <c r="AE941" s="5"/>
    </row>
    <row r="942" spans="1:31" ht="23.25" customHeight="1">
      <c r="A942" s="5" t="s">
        <v>18049</v>
      </c>
      <c r="B942" s="5" t="s">
        <v>22842</v>
      </c>
      <c r="C942" s="5" t="s">
        <v>170</v>
      </c>
      <c r="D942" s="5" t="s">
        <v>47</v>
      </c>
      <c r="E942" s="20" t="s">
        <v>45</v>
      </c>
      <c r="F942" s="7">
        <v>10</v>
      </c>
      <c r="G942" s="7">
        <v>15</v>
      </c>
      <c r="H942" s="5" t="s">
        <v>56</v>
      </c>
      <c r="I942" s="5" t="s">
        <v>31</v>
      </c>
      <c r="J942" s="5" t="s">
        <v>516</v>
      </c>
      <c r="K942" s="5" t="s">
        <v>22843</v>
      </c>
      <c r="L942" s="5" t="s">
        <v>22844</v>
      </c>
      <c r="M942" s="5" t="s">
        <v>167</v>
      </c>
      <c r="N942" s="5" t="s">
        <v>55</v>
      </c>
      <c r="O942" s="5" t="b">
        <f t="shared" ca="1" si="0"/>
        <v>0</v>
      </c>
      <c r="P942" s="5" t="b">
        <f t="shared" ca="1" si="1"/>
        <v>1</v>
      </c>
      <c r="Q942" s="5"/>
      <c r="R942" s="5"/>
      <c r="S942" s="5"/>
      <c r="T942" s="5"/>
      <c r="U942" s="5"/>
      <c r="V942" s="5"/>
      <c r="W942" s="5"/>
      <c r="X942" s="5"/>
      <c r="Y942" s="5"/>
      <c r="Z942" s="5"/>
      <c r="AA942" s="5"/>
      <c r="AB942" s="5"/>
      <c r="AC942" s="5"/>
      <c r="AD942" s="5"/>
      <c r="AE942" s="5"/>
    </row>
    <row r="943" spans="1:31" ht="23.25" customHeight="1">
      <c r="A943" s="5" t="s">
        <v>22847</v>
      </c>
      <c r="B943" s="5" t="s">
        <v>3401</v>
      </c>
      <c r="C943" s="5" t="s">
        <v>20</v>
      </c>
      <c r="D943" s="5" t="s">
        <v>21</v>
      </c>
      <c r="E943" s="20" t="s">
        <v>45</v>
      </c>
      <c r="F943" s="7">
        <v>10</v>
      </c>
      <c r="G943" s="7">
        <v>30</v>
      </c>
      <c r="H943" s="5" t="s">
        <v>2866</v>
      </c>
      <c r="I943" s="5" t="s">
        <v>31</v>
      </c>
      <c r="J943" s="5" t="s">
        <v>57</v>
      </c>
      <c r="K943" s="9" t="s">
        <v>47</v>
      </c>
      <c r="L943" s="5" t="s">
        <v>22849</v>
      </c>
      <c r="M943" s="5" t="s">
        <v>53</v>
      </c>
      <c r="N943" s="5" t="s">
        <v>55</v>
      </c>
      <c r="O943" s="5" t="b">
        <f t="shared" ca="1" si="0"/>
        <v>0</v>
      </c>
      <c r="P943" s="5" t="b">
        <f t="shared" ca="1" si="1"/>
        <v>1</v>
      </c>
      <c r="Q943" s="5"/>
      <c r="R943" s="5"/>
      <c r="S943" s="5"/>
      <c r="T943" s="5"/>
      <c r="U943" s="5"/>
      <c r="V943" s="5"/>
      <c r="W943" s="5"/>
      <c r="X943" s="5"/>
      <c r="Y943" s="5"/>
      <c r="Z943" s="5"/>
      <c r="AA943" s="5"/>
      <c r="AB943" s="5"/>
      <c r="AC943" s="5"/>
      <c r="AD943" s="5"/>
      <c r="AE943" s="5"/>
    </row>
    <row r="944" spans="1:31" ht="23.25" customHeight="1">
      <c r="A944" s="5" t="s">
        <v>396</v>
      </c>
      <c r="B944" s="5" t="s">
        <v>13737</v>
      </c>
      <c r="C944" s="5" t="s">
        <v>27</v>
      </c>
      <c r="D944" s="5" t="s">
        <v>85</v>
      </c>
      <c r="E944" s="20" t="s">
        <v>29</v>
      </c>
      <c r="F944" s="7">
        <v>10</v>
      </c>
      <c r="G944" s="7">
        <v>15</v>
      </c>
      <c r="H944" s="5" t="s">
        <v>56</v>
      </c>
      <c r="I944" s="5" t="s">
        <v>66</v>
      </c>
      <c r="J944" s="5" t="s">
        <v>76</v>
      </c>
      <c r="K944" s="5" t="s">
        <v>6508</v>
      </c>
      <c r="L944" s="5" t="s">
        <v>13739</v>
      </c>
      <c r="M944" s="5" t="s">
        <v>37</v>
      </c>
      <c r="N944" s="5" t="s">
        <v>55</v>
      </c>
      <c r="O944" s="5" t="b">
        <f t="shared" ca="1" si="0"/>
        <v>0</v>
      </c>
      <c r="P944" s="5" t="b">
        <f t="shared" ca="1" si="1"/>
        <v>1</v>
      </c>
      <c r="Q944" s="5"/>
      <c r="R944" s="5"/>
      <c r="S944" s="5"/>
      <c r="T944" s="5"/>
      <c r="U944" s="5"/>
      <c r="V944" s="5"/>
      <c r="W944" s="5"/>
      <c r="X944" s="5"/>
      <c r="Y944" s="5"/>
      <c r="Z944" s="5"/>
      <c r="AA944" s="5"/>
      <c r="AB944" s="5"/>
      <c r="AC944" s="5"/>
      <c r="AD944" s="5"/>
      <c r="AE944" s="5"/>
    </row>
    <row r="945" spans="1:31" ht="23.25" customHeight="1">
      <c r="A945" s="5" t="s">
        <v>7521</v>
      </c>
      <c r="B945" s="5" t="s">
        <v>7893</v>
      </c>
      <c r="C945" s="5" t="s">
        <v>41</v>
      </c>
      <c r="D945" s="5" t="s">
        <v>47</v>
      </c>
      <c r="E945" s="20" t="s">
        <v>45</v>
      </c>
      <c r="F945" s="7">
        <v>10</v>
      </c>
      <c r="G945" s="7">
        <v>15</v>
      </c>
      <c r="H945" s="5" t="s">
        <v>56</v>
      </c>
      <c r="I945" s="5" t="s">
        <v>108</v>
      </c>
      <c r="J945" s="5" t="s">
        <v>57</v>
      </c>
      <c r="K945" s="5" t="s">
        <v>22857</v>
      </c>
      <c r="L945" s="5" t="s">
        <v>22858</v>
      </c>
      <c r="M945" s="5" t="s">
        <v>37</v>
      </c>
      <c r="N945" s="5" t="s">
        <v>55</v>
      </c>
      <c r="O945" s="5" t="b">
        <f t="shared" ca="1" si="0"/>
        <v>0</v>
      </c>
      <c r="P945" s="5" t="b">
        <f t="shared" ca="1" si="1"/>
        <v>1</v>
      </c>
      <c r="Q945" s="5"/>
      <c r="R945" s="5"/>
      <c r="S945" s="5"/>
      <c r="T945" s="5"/>
      <c r="U945" s="5"/>
      <c r="V945" s="5"/>
      <c r="W945" s="5"/>
      <c r="X945" s="5"/>
      <c r="Y945" s="5"/>
      <c r="Z945" s="5"/>
      <c r="AA945" s="5"/>
      <c r="AB945" s="5"/>
      <c r="AC945" s="5"/>
      <c r="AD945" s="5"/>
      <c r="AE945" s="5"/>
    </row>
    <row r="946" spans="1:31" ht="23.25" customHeight="1">
      <c r="A946" s="5" t="s">
        <v>14191</v>
      </c>
      <c r="B946" s="5" t="s">
        <v>16312</v>
      </c>
      <c r="C946" s="5" t="s">
        <v>41</v>
      </c>
      <c r="D946" s="5" t="s">
        <v>94</v>
      </c>
      <c r="E946" s="20" t="s">
        <v>45</v>
      </c>
      <c r="F946" s="7">
        <v>10</v>
      </c>
      <c r="G946" s="7">
        <v>15</v>
      </c>
      <c r="H946" s="5" t="s">
        <v>56</v>
      </c>
      <c r="I946" s="5" t="s">
        <v>108</v>
      </c>
      <c r="J946" s="5" t="s">
        <v>110</v>
      </c>
      <c r="K946" s="5" t="s">
        <v>16313</v>
      </c>
      <c r="L946" s="5" t="s">
        <v>22861</v>
      </c>
      <c r="M946" s="5" t="s">
        <v>37</v>
      </c>
      <c r="N946" s="5" t="s">
        <v>55</v>
      </c>
      <c r="O946" s="5" t="b">
        <f t="shared" ca="1" si="0"/>
        <v>0</v>
      </c>
      <c r="P946" s="5" t="b">
        <f t="shared" ca="1" si="1"/>
        <v>1</v>
      </c>
      <c r="Q946" s="5"/>
      <c r="R946" s="5"/>
      <c r="S946" s="5"/>
      <c r="T946" s="5"/>
      <c r="U946" s="5"/>
      <c r="V946" s="5"/>
      <c r="W946" s="5"/>
      <c r="X946" s="5"/>
      <c r="Y946" s="5"/>
      <c r="Z946" s="5"/>
      <c r="AA946" s="5"/>
      <c r="AB946" s="5"/>
      <c r="AC946" s="5"/>
      <c r="AD946" s="5"/>
      <c r="AE946" s="5"/>
    </row>
    <row r="947" spans="1:31" ht="23.25" customHeight="1">
      <c r="A947" s="5" t="s">
        <v>22864</v>
      </c>
      <c r="B947" s="5" t="s">
        <v>22865</v>
      </c>
      <c r="C947" s="5" t="s">
        <v>41</v>
      </c>
      <c r="D947" s="5" t="s">
        <v>169</v>
      </c>
      <c r="E947" s="20" t="s">
        <v>45</v>
      </c>
      <c r="F947" s="7">
        <v>10</v>
      </c>
      <c r="G947" s="7">
        <v>15</v>
      </c>
      <c r="H947" s="5" t="s">
        <v>56</v>
      </c>
      <c r="I947" s="5" t="s">
        <v>31</v>
      </c>
      <c r="J947" s="5" t="s">
        <v>22866</v>
      </c>
      <c r="K947" s="5" t="s">
        <v>22867</v>
      </c>
      <c r="L947" s="5" t="s">
        <v>22869</v>
      </c>
      <c r="M947" s="5" t="s">
        <v>42</v>
      </c>
      <c r="N947" s="5" t="s">
        <v>89</v>
      </c>
      <c r="O947" s="5" t="b">
        <f t="shared" ca="1" si="0"/>
        <v>0</v>
      </c>
      <c r="P947" s="5" t="b">
        <f t="shared" ca="1" si="1"/>
        <v>1</v>
      </c>
      <c r="Q947" s="5"/>
      <c r="R947" s="5"/>
      <c r="S947" s="5"/>
      <c r="T947" s="5"/>
      <c r="U947" s="5"/>
      <c r="V947" s="5"/>
      <c r="W947" s="5"/>
      <c r="X947" s="5"/>
      <c r="Y947" s="5"/>
      <c r="Z947" s="5"/>
      <c r="AA947" s="5"/>
      <c r="AB947" s="5"/>
      <c r="AC947" s="5"/>
      <c r="AD947" s="5"/>
      <c r="AE947" s="5"/>
    </row>
    <row r="948" spans="1:31" ht="23.25" customHeight="1">
      <c r="A948" s="5" t="s">
        <v>21926</v>
      </c>
      <c r="B948" s="5" t="s">
        <v>5724</v>
      </c>
      <c r="C948" s="5" t="s">
        <v>170</v>
      </c>
      <c r="D948" s="5" t="s">
        <v>378</v>
      </c>
      <c r="E948" s="20" t="s">
        <v>45</v>
      </c>
      <c r="F948" s="7">
        <v>10</v>
      </c>
      <c r="G948" s="7">
        <v>15</v>
      </c>
      <c r="H948" s="5" t="s">
        <v>56</v>
      </c>
      <c r="I948" s="5" t="s">
        <v>31</v>
      </c>
      <c r="J948" s="5" t="s">
        <v>5727</v>
      </c>
      <c r="K948" s="5" t="s">
        <v>381</v>
      </c>
      <c r="L948" s="5" t="s">
        <v>22873</v>
      </c>
      <c r="M948" s="5" t="s">
        <v>100</v>
      </c>
      <c r="N948" s="5" t="s">
        <v>55</v>
      </c>
      <c r="O948" s="5" t="b">
        <f t="shared" ca="1" si="0"/>
        <v>0</v>
      </c>
      <c r="P948" s="5" t="b">
        <f t="shared" ca="1" si="1"/>
        <v>1</v>
      </c>
      <c r="Q948" s="5"/>
      <c r="R948" s="5"/>
      <c r="S948" s="5"/>
      <c r="T948" s="5"/>
      <c r="U948" s="5"/>
      <c r="V948" s="5"/>
      <c r="W948" s="5"/>
      <c r="X948" s="5"/>
      <c r="Y948" s="5"/>
      <c r="Z948" s="5"/>
      <c r="AA948" s="5"/>
      <c r="AB948" s="5"/>
      <c r="AC948" s="5"/>
      <c r="AD948" s="5"/>
      <c r="AE948" s="5"/>
    </row>
    <row r="949" spans="1:31" ht="23.25" customHeight="1">
      <c r="A949" s="5" t="s">
        <v>7521</v>
      </c>
      <c r="B949" s="5" t="s">
        <v>22878</v>
      </c>
      <c r="C949" s="5" t="s">
        <v>41</v>
      </c>
      <c r="D949" s="5" t="s">
        <v>94</v>
      </c>
      <c r="E949" s="20" t="s">
        <v>29</v>
      </c>
      <c r="F949" s="7">
        <v>10</v>
      </c>
      <c r="G949" s="7">
        <v>15</v>
      </c>
      <c r="H949" s="5" t="s">
        <v>56</v>
      </c>
      <c r="I949" s="5" t="s">
        <v>108</v>
      </c>
      <c r="J949" s="5" t="s">
        <v>106</v>
      </c>
      <c r="K949" s="5" t="s">
        <v>22880</v>
      </c>
      <c r="L949" s="5" t="s">
        <v>22881</v>
      </c>
      <c r="M949" s="5" t="s">
        <v>53</v>
      </c>
      <c r="N949" s="5" t="s">
        <v>55</v>
      </c>
      <c r="O949" s="5" t="b">
        <f t="shared" ca="1" si="0"/>
        <v>0</v>
      </c>
      <c r="P949" s="5" t="b">
        <f t="shared" ca="1" si="1"/>
        <v>1</v>
      </c>
      <c r="Q949" s="5"/>
      <c r="R949" s="5"/>
      <c r="S949" s="5"/>
      <c r="T949" s="5"/>
      <c r="U949" s="5"/>
      <c r="V949" s="5"/>
      <c r="W949" s="5"/>
      <c r="X949" s="5"/>
      <c r="Y949" s="5"/>
      <c r="Z949" s="5"/>
      <c r="AA949" s="5"/>
      <c r="AB949" s="5"/>
      <c r="AC949" s="5"/>
      <c r="AD949" s="5"/>
      <c r="AE949" s="5"/>
    </row>
    <row r="950" spans="1:31" ht="23.25" customHeight="1">
      <c r="A950" s="5" t="s">
        <v>2886</v>
      </c>
      <c r="B950" s="5" t="s">
        <v>13704</v>
      </c>
      <c r="C950" s="5" t="s">
        <v>170</v>
      </c>
      <c r="D950" s="5" t="s">
        <v>390</v>
      </c>
      <c r="E950" s="20" t="s">
        <v>45</v>
      </c>
      <c r="F950" s="7">
        <v>10</v>
      </c>
      <c r="G950" s="7">
        <v>15</v>
      </c>
      <c r="H950" s="5" t="s">
        <v>56</v>
      </c>
      <c r="I950" s="5" t="s">
        <v>108</v>
      </c>
      <c r="J950" s="5" t="s">
        <v>161</v>
      </c>
      <c r="K950" s="5" t="s">
        <v>22886</v>
      </c>
      <c r="L950" s="5" t="s">
        <v>22887</v>
      </c>
      <c r="M950" s="5" t="s">
        <v>53</v>
      </c>
      <c r="N950" s="5" t="s">
        <v>55</v>
      </c>
      <c r="O950" s="5" t="b">
        <f t="shared" ca="1" si="0"/>
        <v>0</v>
      </c>
      <c r="P950" s="5" t="b">
        <f t="shared" ca="1" si="1"/>
        <v>1</v>
      </c>
      <c r="Q950" s="5"/>
      <c r="R950" s="5"/>
      <c r="S950" s="5"/>
      <c r="T950" s="5"/>
      <c r="U950" s="5"/>
      <c r="V950" s="5"/>
      <c r="W950" s="5"/>
      <c r="X950" s="5"/>
      <c r="Y950" s="5"/>
      <c r="Z950" s="5"/>
      <c r="AA950" s="5"/>
      <c r="AB950" s="5"/>
      <c r="AC950" s="5"/>
      <c r="AD950" s="5"/>
      <c r="AE950" s="5"/>
    </row>
    <row r="951" spans="1:31" ht="23.25" customHeight="1">
      <c r="A951" s="5" t="s">
        <v>22890</v>
      </c>
      <c r="B951" s="5" t="s">
        <v>13806</v>
      </c>
      <c r="C951" s="5" t="s">
        <v>170</v>
      </c>
      <c r="D951" s="5" t="s">
        <v>47</v>
      </c>
      <c r="E951" s="20" t="s">
        <v>29</v>
      </c>
      <c r="F951" s="7">
        <v>10</v>
      </c>
      <c r="G951" s="7">
        <v>20</v>
      </c>
      <c r="H951" s="5" t="s">
        <v>144</v>
      </c>
      <c r="I951" s="5" t="s">
        <v>66</v>
      </c>
      <c r="J951" s="5" t="s">
        <v>1770</v>
      </c>
      <c r="K951" s="5" t="s">
        <v>1506</v>
      </c>
      <c r="L951" s="5" t="s">
        <v>22891</v>
      </c>
      <c r="M951" s="5" t="s">
        <v>648</v>
      </c>
      <c r="N951" s="5" t="s">
        <v>237</v>
      </c>
      <c r="O951" s="5" t="b">
        <f t="shared" ca="1" si="0"/>
        <v>0</v>
      </c>
      <c r="P951" s="5" t="b">
        <f t="shared" ca="1" si="1"/>
        <v>1</v>
      </c>
      <c r="Q951" s="5"/>
      <c r="R951" s="5"/>
      <c r="S951" s="5"/>
      <c r="T951" s="5"/>
      <c r="U951" s="5"/>
      <c r="V951" s="5"/>
      <c r="W951" s="5"/>
      <c r="X951" s="5"/>
      <c r="Y951" s="5"/>
      <c r="Z951" s="5"/>
      <c r="AA951" s="5"/>
      <c r="AB951" s="5"/>
      <c r="AC951" s="5"/>
      <c r="AD951" s="5"/>
      <c r="AE951" s="5"/>
    </row>
    <row r="952" spans="1:31" ht="23.25" customHeight="1">
      <c r="A952" s="5" t="s">
        <v>22893</v>
      </c>
      <c r="B952" s="5" t="s">
        <v>6575</v>
      </c>
      <c r="C952" s="5" t="s">
        <v>27</v>
      </c>
      <c r="D952" s="5" t="s">
        <v>80</v>
      </c>
      <c r="E952" s="20" t="s">
        <v>29</v>
      </c>
      <c r="F952" s="7">
        <v>10</v>
      </c>
      <c r="G952" s="7">
        <v>15</v>
      </c>
      <c r="H952" s="5" t="s">
        <v>56</v>
      </c>
      <c r="I952" s="5" t="s">
        <v>108</v>
      </c>
      <c r="J952" s="5" t="s">
        <v>6579</v>
      </c>
      <c r="K952" s="5" t="s">
        <v>6580</v>
      </c>
      <c r="L952" s="5" t="s">
        <v>22894</v>
      </c>
      <c r="M952" s="5" t="s">
        <v>100</v>
      </c>
      <c r="N952" s="5" t="s">
        <v>271</v>
      </c>
      <c r="O952" s="5" t="b">
        <f t="shared" ca="1" si="0"/>
        <v>0</v>
      </c>
      <c r="P952" s="5" t="b">
        <f t="shared" ca="1" si="1"/>
        <v>1</v>
      </c>
      <c r="Q952" s="5"/>
      <c r="R952" s="5"/>
      <c r="S952" s="5"/>
      <c r="T952" s="5"/>
      <c r="U952" s="5"/>
      <c r="V952" s="5"/>
      <c r="W952" s="5"/>
      <c r="X952" s="5"/>
      <c r="Y952" s="5"/>
      <c r="Z952" s="5"/>
      <c r="AA952" s="5"/>
      <c r="AB952" s="5"/>
      <c r="AC952" s="5"/>
      <c r="AD952" s="5"/>
      <c r="AE952" s="5"/>
    </row>
    <row r="953" spans="1:31" ht="23.25" customHeight="1">
      <c r="A953" s="5" t="s">
        <v>9433</v>
      </c>
      <c r="B953" s="5" t="s">
        <v>2949</v>
      </c>
      <c r="C953" s="5" t="s">
        <v>170</v>
      </c>
      <c r="D953" s="5" t="s">
        <v>390</v>
      </c>
      <c r="E953" s="20" t="s">
        <v>45</v>
      </c>
      <c r="F953" s="7">
        <v>10</v>
      </c>
      <c r="G953" s="7">
        <v>15</v>
      </c>
      <c r="H953" s="5" t="s">
        <v>56</v>
      </c>
      <c r="I953" s="5" t="s">
        <v>125</v>
      </c>
      <c r="J953" s="5" t="s">
        <v>8304</v>
      </c>
      <c r="K953" s="5" t="s">
        <v>9434</v>
      </c>
      <c r="L953" s="5" t="s">
        <v>9435</v>
      </c>
      <c r="M953" s="5" t="s">
        <v>648</v>
      </c>
      <c r="N953" s="5" t="s">
        <v>38</v>
      </c>
      <c r="O953" s="5" t="b">
        <f t="shared" ca="1" si="0"/>
        <v>0</v>
      </c>
      <c r="P953" s="5" t="b">
        <f t="shared" ca="1" si="1"/>
        <v>1</v>
      </c>
      <c r="Q953" s="5"/>
      <c r="R953" s="5"/>
      <c r="S953" s="5"/>
      <c r="T953" s="5"/>
      <c r="U953" s="5"/>
      <c r="V953" s="5"/>
      <c r="W953" s="5"/>
      <c r="X953" s="5"/>
      <c r="Y953" s="5"/>
      <c r="Z953" s="5"/>
      <c r="AA953" s="5"/>
      <c r="AB953" s="5"/>
      <c r="AC953" s="5"/>
      <c r="AD953" s="5"/>
      <c r="AE953" s="5"/>
    </row>
    <row r="954" spans="1:31" ht="23.25" customHeight="1">
      <c r="A954" s="5" t="s">
        <v>4114</v>
      </c>
      <c r="B954" s="5" t="s">
        <v>22900</v>
      </c>
      <c r="C954" s="5" t="s">
        <v>170</v>
      </c>
      <c r="D954" s="5" t="s">
        <v>390</v>
      </c>
      <c r="E954" s="20" t="s">
        <v>45</v>
      </c>
      <c r="F954" s="7">
        <v>10</v>
      </c>
      <c r="G954" s="7">
        <v>15</v>
      </c>
      <c r="H954" s="5" t="s">
        <v>56</v>
      </c>
      <c r="I954" s="5" t="s">
        <v>31</v>
      </c>
      <c r="J954" s="5" t="s">
        <v>5808</v>
      </c>
      <c r="K954" s="5" t="s">
        <v>22901</v>
      </c>
      <c r="L954" s="5" t="s">
        <v>22902</v>
      </c>
      <c r="M954" s="5" t="s">
        <v>53</v>
      </c>
      <c r="N954" s="5" t="s">
        <v>55</v>
      </c>
      <c r="O954" s="5" t="b">
        <f t="shared" ca="1" si="0"/>
        <v>0</v>
      </c>
      <c r="P954" s="5" t="b">
        <f t="shared" ca="1" si="1"/>
        <v>1</v>
      </c>
      <c r="Q954" s="5"/>
      <c r="R954" s="5"/>
      <c r="S954" s="5"/>
      <c r="T954" s="5"/>
      <c r="U954" s="5"/>
      <c r="V954" s="5"/>
      <c r="W954" s="5"/>
      <c r="X954" s="5"/>
      <c r="Y954" s="5"/>
      <c r="Z954" s="5"/>
      <c r="AA954" s="5"/>
      <c r="AB954" s="5"/>
      <c r="AC954" s="5"/>
      <c r="AD954" s="5"/>
      <c r="AE954" s="5"/>
    </row>
    <row r="955" spans="1:31" ht="23.25" customHeight="1">
      <c r="A955" s="5" t="s">
        <v>22906</v>
      </c>
      <c r="B955" s="5" t="s">
        <v>10317</v>
      </c>
      <c r="C955" s="5" t="s">
        <v>41</v>
      </c>
      <c r="D955" s="5" t="s">
        <v>94</v>
      </c>
      <c r="E955" s="20" t="s">
        <v>45</v>
      </c>
      <c r="F955" s="7">
        <v>10</v>
      </c>
      <c r="G955" s="7">
        <v>20</v>
      </c>
      <c r="H955" s="5" t="s">
        <v>144</v>
      </c>
      <c r="I955" s="5" t="s">
        <v>108</v>
      </c>
      <c r="J955" s="5" t="s">
        <v>57</v>
      </c>
      <c r="K955" s="5" t="s">
        <v>22907</v>
      </c>
      <c r="L955" s="5" t="s">
        <v>22908</v>
      </c>
      <c r="M955" s="5" t="s">
        <v>53</v>
      </c>
      <c r="N955" s="5" t="s">
        <v>55</v>
      </c>
      <c r="O955" s="5" t="b">
        <f t="shared" ca="1" si="0"/>
        <v>0</v>
      </c>
      <c r="P955" s="5" t="b">
        <f t="shared" ca="1" si="1"/>
        <v>1</v>
      </c>
      <c r="Q955" s="5"/>
      <c r="R955" s="5"/>
      <c r="S955" s="5"/>
      <c r="T955" s="5"/>
      <c r="U955" s="5"/>
      <c r="V955" s="5"/>
      <c r="W955" s="5"/>
      <c r="X955" s="5"/>
      <c r="Y955" s="5"/>
      <c r="Z955" s="5"/>
      <c r="AA955" s="5"/>
      <c r="AB955" s="5"/>
      <c r="AC955" s="5"/>
      <c r="AD955" s="5"/>
      <c r="AE955" s="5"/>
    </row>
    <row r="956" spans="1:31" ht="23.25" customHeight="1">
      <c r="A956" s="5" t="s">
        <v>22913</v>
      </c>
      <c r="B956" s="5" t="s">
        <v>22914</v>
      </c>
      <c r="C956" s="5" t="s">
        <v>20</v>
      </c>
      <c r="D956" s="5" t="s">
        <v>2637</v>
      </c>
      <c r="E956" s="20" t="s">
        <v>45</v>
      </c>
      <c r="F956" s="7">
        <v>10</v>
      </c>
      <c r="G956" s="7">
        <v>15</v>
      </c>
      <c r="H956" s="5" t="s">
        <v>56</v>
      </c>
      <c r="I956" s="5" t="s">
        <v>108</v>
      </c>
      <c r="J956" s="5" t="s">
        <v>2067</v>
      </c>
      <c r="K956" s="5" t="s">
        <v>22915</v>
      </c>
      <c r="L956" s="5" t="s">
        <v>22916</v>
      </c>
      <c r="M956" s="5" t="s">
        <v>53</v>
      </c>
      <c r="N956" s="5" t="s">
        <v>44</v>
      </c>
      <c r="O956" s="5" t="b">
        <f t="shared" ca="1" si="0"/>
        <v>0</v>
      </c>
      <c r="P956" s="5" t="b">
        <f t="shared" ca="1" si="1"/>
        <v>1</v>
      </c>
      <c r="Q956" s="5"/>
      <c r="R956" s="5"/>
      <c r="S956" s="5"/>
      <c r="T956" s="5"/>
      <c r="U956" s="5"/>
      <c r="V956" s="5"/>
      <c r="W956" s="5"/>
      <c r="X956" s="5"/>
      <c r="Y956" s="5"/>
      <c r="Z956" s="5"/>
      <c r="AA956" s="5"/>
      <c r="AB956" s="5"/>
      <c r="AC956" s="5"/>
      <c r="AD956" s="5"/>
      <c r="AE956" s="5"/>
    </row>
    <row r="957" spans="1:31" ht="23.25" customHeight="1">
      <c r="A957" s="5" t="s">
        <v>2985</v>
      </c>
      <c r="B957" s="5" t="s">
        <v>22921</v>
      </c>
      <c r="C957" s="5" t="s">
        <v>170</v>
      </c>
      <c r="D957" s="5" t="s">
        <v>390</v>
      </c>
      <c r="E957" s="20" t="s">
        <v>45</v>
      </c>
      <c r="F957" s="7">
        <v>10</v>
      </c>
      <c r="G957" s="7">
        <v>18</v>
      </c>
      <c r="H957" s="5" t="s">
        <v>964</v>
      </c>
      <c r="I957" s="7" t="s">
        <v>24</v>
      </c>
      <c r="J957" s="5" t="s">
        <v>883</v>
      </c>
      <c r="K957" s="5" t="s">
        <v>22923</v>
      </c>
      <c r="L957" s="5" t="s">
        <v>22924</v>
      </c>
      <c r="M957" s="5" t="s">
        <v>37</v>
      </c>
      <c r="N957" s="5" t="s">
        <v>38</v>
      </c>
      <c r="O957" s="5" t="b">
        <f t="shared" ca="1" si="0"/>
        <v>0</v>
      </c>
      <c r="P957" s="5" t="b">
        <f t="shared" ca="1" si="1"/>
        <v>1</v>
      </c>
      <c r="Q957" s="5"/>
      <c r="R957" s="5"/>
      <c r="S957" s="5"/>
      <c r="T957" s="5"/>
      <c r="U957" s="5"/>
      <c r="V957" s="5"/>
      <c r="W957" s="5"/>
      <c r="X957" s="5"/>
      <c r="Y957" s="5"/>
      <c r="Z957" s="5"/>
      <c r="AA957" s="5"/>
      <c r="AB957" s="5"/>
      <c r="AC957" s="5"/>
      <c r="AD957" s="5"/>
      <c r="AE957" s="5"/>
    </row>
    <row r="958" spans="1:31" ht="23.25" customHeight="1">
      <c r="A958" s="5" t="s">
        <v>3183</v>
      </c>
      <c r="B958" s="5" t="s">
        <v>5697</v>
      </c>
      <c r="C958" s="5" t="s">
        <v>170</v>
      </c>
      <c r="D958" s="5" t="s">
        <v>435</v>
      </c>
      <c r="E958" s="20" t="s">
        <v>29</v>
      </c>
      <c r="F958" s="7">
        <v>10</v>
      </c>
      <c r="G958" s="7">
        <v>15</v>
      </c>
      <c r="H958" s="5" t="s">
        <v>56</v>
      </c>
      <c r="I958" s="5" t="s">
        <v>31</v>
      </c>
      <c r="J958" s="5" t="s">
        <v>76</v>
      </c>
      <c r="K958" s="5" t="s">
        <v>5701</v>
      </c>
      <c r="L958" s="5" t="s">
        <v>22928</v>
      </c>
      <c r="M958" s="5" t="s">
        <v>53</v>
      </c>
      <c r="N958" s="5" t="s">
        <v>55</v>
      </c>
      <c r="O958" s="5" t="b">
        <f t="shared" ca="1" si="0"/>
        <v>0</v>
      </c>
      <c r="P958" s="5" t="b">
        <f t="shared" ca="1" si="1"/>
        <v>1</v>
      </c>
      <c r="Q958" s="5"/>
      <c r="R958" s="5"/>
      <c r="S958" s="5"/>
      <c r="T958" s="5"/>
      <c r="U958" s="5"/>
      <c r="V958" s="5"/>
      <c r="W958" s="5"/>
      <c r="X958" s="5"/>
      <c r="Y958" s="5"/>
      <c r="Z958" s="5"/>
      <c r="AA958" s="5"/>
      <c r="AB958" s="5"/>
      <c r="AC958" s="5"/>
      <c r="AD958" s="5"/>
      <c r="AE958" s="5"/>
    </row>
    <row r="959" spans="1:31" ht="23.25" customHeight="1">
      <c r="A959" s="5" t="s">
        <v>3156</v>
      </c>
      <c r="B959" s="5" t="s">
        <v>22932</v>
      </c>
      <c r="C959" s="5" t="s">
        <v>41</v>
      </c>
      <c r="D959" s="5" t="s">
        <v>94</v>
      </c>
      <c r="E959" s="20" t="s">
        <v>29</v>
      </c>
      <c r="F959" s="7">
        <v>10</v>
      </c>
      <c r="G959" s="7">
        <v>15</v>
      </c>
      <c r="H959" s="5" t="s">
        <v>56</v>
      </c>
      <c r="I959" s="5" t="s">
        <v>31</v>
      </c>
      <c r="J959" s="5" t="s">
        <v>76</v>
      </c>
      <c r="K959" s="5" t="s">
        <v>22933</v>
      </c>
      <c r="L959" s="5" t="s">
        <v>22934</v>
      </c>
      <c r="M959" s="5" t="s">
        <v>100</v>
      </c>
      <c r="N959" s="5" t="s">
        <v>55</v>
      </c>
      <c r="O959" s="5" t="b">
        <f t="shared" ca="1" si="0"/>
        <v>0</v>
      </c>
      <c r="P959" s="5" t="b">
        <f t="shared" ca="1" si="1"/>
        <v>1</v>
      </c>
      <c r="Q959" s="5"/>
      <c r="R959" s="5"/>
      <c r="S959" s="5"/>
      <c r="T959" s="5"/>
      <c r="U959" s="5"/>
      <c r="V959" s="5"/>
      <c r="W959" s="5"/>
      <c r="X959" s="5"/>
      <c r="Y959" s="5"/>
      <c r="Z959" s="5"/>
      <c r="AA959" s="5"/>
      <c r="AB959" s="5"/>
      <c r="AC959" s="5"/>
      <c r="AD959" s="5"/>
      <c r="AE959" s="5"/>
    </row>
    <row r="960" spans="1:31" ht="23.25" customHeight="1">
      <c r="A960" s="5" t="s">
        <v>22939</v>
      </c>
      <c r="B960" s="5" t="s">
        <v>22940</v>
      </c>
      <c r="C960" s="5" t="s">
        <v>41</v>
      </c>
      <c r="D960" s="5" t="s">
        <v>47</v>
      </c>
      <c r="E960" s="20" t="s">
        <v>45</v>
      </c>
      <c r="F960" s="7">
        <v>10</v>
      </c>
      <c r="G960" s="7">
        <v>15</v>
      </c>
      <c r="H960" s="5" t="s">
        <v>56</v>
      </c>
      <c r="I960" s="5" t="s">
        <v>31</v>
      </c>
      <c r="J960" s="5" t="s">
        <v>566</v>
      </c>
      <c r="K960" s="5" t="s">
        <v>22943</v>
      </c>
      <c r="L960" s="5" t="s">
        <v>22944</v>
      </c>
      <c r="M960" s="5" t="s">
        <v>648</v>
      </c>
      <c r="N960" s="5" t="s">
        <v>55</v>
      </c>
      <c r="O960" s="5" t="b">
        <f t="shared" ca="1" si="0"/>
        <v>0</v>
      </c>
      <c r="P960" s="5" t="b">
        <f t="shared" ca="1" si="1"/>
        <v>1</v>
      </c>
      <c r="Q960" s="5"/>
      <c r="R960" s="5"/>
      <c r="S960" s="5"/>
      <c r="T960" s="5"/>
      <c r="U960" s="5"/>
      <c r="V960" s="5"/>
      <c r="W960" s="5"/>
      <c r="X960" s="5"/>
      <c r="Y960" s="5"/>
      <c r="Z960" s="5"/>
      <c r="AA960" s="5"/>
      <c r="AB960" s="5"/>
      <c r="AC960" s="5"/>
      <c r="AD960" s="5"/>
      <c r="AE960" s="5"/>
    </row>
    <row r="961" spans="1:31" ht="23.25" customHeight="1">
      <c r="A961" s="5" t="s">
        <v>22949</v>
      </c>
      <c r="B961" s="5" t="s">
        <v>22950</v>
      </c>
      <c r="C961" s="5" t="s">
        <v>27</v>
      </c>
      <c r="D961" s="5" t="s">
        <v>85</v>
      </c>
      <c r="E961" s="20" t="s">
        <v>45</v>
      </c>
      <c r="F961" s="7">
        <v>10</v>
      </c>
      <c r="G961" s="7">
        <v>20</v>
      </c>
      <c r="H961" s="5" t="s">
        <v>144</v>
      </c>
      <c r="I961" s="7" t="s">
        <v>24</v>
      </c>
      <c r="J961" s="5" t="s">
        <v>7882</v>
      </c>
      <c r="K961" s="5" t="s">
        <v>14868</v>
      </c>
      <c r="L961" s="5" t="s">
        <v>22952</v>
      </c>
      <c r="M961" s="5" t="s">
        <v>167</v>
      </c>
      <c r="N961" s="5" t="s">
        <v>237</v>
      </c>
      <c r="O961" s="5" t="b">
        <f t="shared" ca="1" si="0"/>
        <v>0</v>
      </c>
      <c r="P961" s="5" t="b">
        <f t="shared" ca="1" si="1"/>
        <v>1</v>
      </c>
      <c r="Q961" s="5"/>
      <c r="R961" s="5"/>
      <c r="S961" s="5"/>
      <c r="T961" s="5"/>
      <c r="U961" s="5"/>
      <c r="V961" s="5"/>
      <c r="W961" s="5"/>
      <c r="X961" s="5"/>
      <c r="Y961" s="5"/>
      <c r="Z961" s="5"/>
      <c r="AA961" s="5"/>
      <c r="AB961" s="5"/>
      <c r="AC961" s="5"/>
      <c r="AD961" s="5"/>
      <c r="AE961" s="5"/>
    </row>
    <row r="962" spans="1:31" ht="23.25" customHeight="1">
      <c r="A962" s="5" t="s">
        <v>7918</v>
      </c>
      <c r="B962" s="5" t="s">
        <v>22956</v>
      </c>
      <c r="C962" s="5" t="s">
        <v>170</v>
      </c>
      <c r="D962" s="5" t="s">
        <v>390</v>
      </c>
      <c r="E962" s="20" t="s">
        <v>45</v>
      </c>
      <c r="F962" s="7">
        <v>10</v>
      </c>
      <c r="G962" s="7">
        <v>30</v>
      </c>
      <c r="H962" s="5" t="s">
        <v>2866</v>
      </c>
      <c r="I962" s="7" t="s">
        <v>24</v>
      </c>
      <c r="J962" s="5" t="s">
        <v>1520</v>
      </c>
      <c r="K962" s="9" t="s">
        <v>47</v>
      </c>
      <c r="L962" s="5" t="s">
        <v>22957</v>
      </c>
      <c r="M962" s="5" t="s">
        <v>167</v>
      </c>
      <c r="N962" s="5" t="s">
        <v>55</v>
      </c>
      <c r="O962" s="5" t="b">
        <f t="shared" ca="1" si="0"/>
        <v>0</v>
      </c>
      <c r="P962" s="5" t="b">
        <f t="shared" ca="1" si="1"/>
        <v>1</v>
      </c>
      <c r="Q962" s="5"/>
      <c r="R962" s="5"/>
      <c r="S962" s="5"/>
      <c r="T962" s="5"/>
      <c r="U962" s="5"/>
      <c r="V962" s="5"/>
      <c r="W962" s="5"/>
      <c r="X962" s="5"/>
      <c r="Y962" s="5"/>
      <c r="Z962" s="5"/>
      <c r="AA962" s="5"/>
      <c r="AB962" s="5"/>
      <c r="AC962" s="5"/>
      <c r="AD962" s="5"/>
      <c r="AE962" s="5"/>
    </row>
    <row r="963" spans="1:31" ht="23.25" customHeight="1">
      <c r="A963" s="5" t="s">
        <v>4334</v>
      </c>
      <c r="B963" s="5" t="s">
        <v>14751</v>
      </c>
      <c r="C963" s="5" t="s">
        <v>170</v>
      </c>
      <c r="D963" s="5" t="s">
        <v>435</v>
      </c>
      <c r="E963" s="20" t="s">
        <v>45</v>
      </c>
      <c r="F963" s="7">
        <v>10</v>
      </c>
      <c r="G963" s="7">
        <v>15</v>
      </c>
      <c r="H963" s="5" t="s">
        <v>56</v>
      </c>
      <c r="I963" s="5" t="s">
        <v>108</v>
      </c>
      <c r="J963" s="5" t="s">
        <v>117</v>
      </c>
      <c r="K963" s="5" t="s">
        <v>14754</v>
      </c>
      <c r="L963" s="5" t="s">
        <v>22964</v>
      </c>
      <c r="M963" s="5" t="s">
        <v>100</v>
      </c>
      <c r="N963" s="5" t="s">
        <v>55</v>
      </c>
      <c r="O963" s="5" t="b">
        <f t="shared" ca="1" si="0"/>
        <v>0</v>
      </c>
      <c r="P963" s="5" t="b">
        <f t="shared" ca="1" si="1"/>
        <v>1</v>
      </c>
      <c r="Q963" s="5"/>
      <c r="R963" s="5"/>
      <c r="S963" s="5"/>
      <c r="T963" s="5"/>
      <c r="U963" s="5"/>
      <c r="V963" s="5"/>
      <c r="W963" s="5"/>
      <c r="X963" s="5"/>
      <c r="Y963" s="5"/>
      <c r="Z963" s="5"/>
      <c r="AA963" s="5"/>
      <c r="AB963" s="5"/>
      <c r="AC963" s="5"/>
      <c r="AD963" s="5"/>
      <c r="AE963" s="5"/>
    </row>
    <row r="964" spans="1:31" ht="23.25" customHeight="1">
      <c r="A964" s="5" t="s">
        <v>22967</v>
      </c>
      <c r="B964" s="5" t="s">
        <v>22968</v>
      </c>
      <c r="C964" s="5" t="s">
        <v>27</v>
      </c>
      <c r="D964" s="5" t="s">
        <v>75</v>
      </c>
      <c r="E964" s="20" t="s">
        <v>45</v>
      </c>
      <c r="F964" s="7">
        <v>10</v>
      </c>
      <c r="G964" s="7">
        <v>30</v>
      </c>
      <c r="H964" s="5" t="s">
        <v>2866</v>
      </c>
      <c r="I964" s="5" t="s">
        <v>66</v>
      </c>
      <c r="J964" s="5" t="s">
        <v>11666</v>
      </c>
      <c r="K964" s="5" t="s">
        <v>22969</v>
      </c>
      <c r="L964" s="5" t="s">
        <v>22970</v>
      </c>
      <c r="M964" s="5" t="s">
        <v>53</v>
      </c>
      <c r="N964" s="5" t="s">
        <v>271</v>
      </c>
      <c r="O964" s="5" t="b">
        <f t="shared" ca="1" si="0"/>
        <v>0</v>
      </c>
      <c r="P964" s="5" t="b">
        <f t="shared" ca="1" si="1"/>
        <v>1</v>
      </c>
      <c r="Q964" s="5"/>
      <c r="R964" s="5"/>
      <c r="S964" s="5"/>
      <c r="T964" s="5"/>
      <c r="U964" s="5"/>
      <c r="V964" s="5"/>
      <c r="W964" s="5"/>
      <c r="X964" s="5"/>
      <c r="Y964" s="5"/>
      <c r="Z964" s="5"/>
      <c r="AA964" s="5"/>
      <c r="AB964" s="5"/>
      <c r="AC964" s="5"/>
      <c r="AD964" s="5"/>
      <c r="AE964" s="5"/>
    </row>
    <row r="965" spans="1:31" ht="23.25" customHeight="1">
      <c r="A965" s="5" t="s">
        <v>2886</v>
      </c>
      <c r="B965" s="5" t="s">
        <v>19692</v>
      </c>
      <c r="C965" s="5" t="s">
        <v>170</v>
      </c>
      <c r="D965" s="5" t="s">
        <v>390</v>
      </c>
      <c r="E965" s="20" t="s">
        <v>45</v>
      </c>
      <c r="F965" s="7">
        <v>10</v>
      </c>
      <c r="G965" s="7">
        <v>15</v>
      </c>
      <c r="H965" s="5" t="s">
        <v>56</v>
      </c>
      <c r="I965" s="5" t="s">
        <v>108</v>
      </c>
      <c r="J965" s="5" t="s">
        <v>134</v>
      </c>
      <c r="K965" s="5" t="s">
        <v>834</v>
      </c>
      <c r="L965" s="5" t="s">
        <v>19693</v>
      </c>
      <c r="M965" s="5" t="s">
        <v>37</v>
      </c>
      <c r="N965" s="5" t="s">
        <v>55</v>
      </c>
      <c r="O965" s="5" t="b">
        <f t="shared" ca="1" si="0"/>
        <v>0</v>
      </c>
      <c r="P965" s="5" t="b">
        <f t="shared" ca="1" si="1"/>
        <v>1</v>
      </c>
      <c r="Q965" s="5"/>
      <c r="R965" s="5"/>
      <c r="S965" s="5"/>
      <c r="T965" s="5"/>
      <c r="U965" s="5"/>
      <c r="V965" s="5"/>
      <c r="W965" s="5"/>
      <c r="X965" s="5"/>
      <c r="Y965" s="5"/>
      <c r="Z965" s="5"/>
      <c r="AA965" s="5"/>
      <c r="AB965" s="5"/>
      <c r="AC965" s="5"/>
      <c r="AD965" s="5"/>
      <c r="AE965" s="5"/>
    </row>
    <row r="966" spans="1:31" ht="23.25" customHeight="1">
      <c r="A966" s="5" t="s">
        <v>22977</v>
      </c>
      <c r="B966" s="5" t="s">
        <v>22978</v>
      </c>
      <c r="C966" s="5" t="s">
        <v>170</v>
      </c>
      <c r="D966" s="5" t="s">
        <v>47</v>
      </c>
      <c r="E966" s="20" t="s">
        <v>29</v>
      </c>
      <c r="F966" s="7">
        <v>10</v>
      </c>
      <c r="G966" s="7">
        <v>15</v>
      </c>
      <c r="H966" s="5" t="s">
        <v>56</v>
      </c>
      <c r="I966" s="5" t="s">
        <v>31</v>
      </c>
      <c r="J966" s="5" t="s">
        <v>516</v>
      </c>
      <c r="K966" s="5" t="s">
        <v>22979</v>
      </c>
      <c r="L966" s="5" t="s">
        <v>22980</v>
      </c>
      <c r="M966" s="5" t="s">
        <v>53</v>
      </c>
      <c r="N966" s="5" t="s">
        <v>271</v>
      </c>
      <c r="O966" s="5" t="b">
        <f t="shared" ca="1" si="0"/>
        <v>0</v>
      </c>
      <c r="P966" s="5" t="b">
        <f t="shared" ca="1" si="1"/>
        <v>1</v>
      </c>
      <c r="Q966" s="5"/>
      <c r="R966" s="5"/>
      <c r="S966" s="5"/>
      <c r="T966" s="5"/>
      <c r="U966" s="5"/>
      <c r="V966" s="5"/>
      <c r="W966" s="5"/>
      <c r="X966" s="5"/>
      <c r="Y966" s="5"/>
      <c r="Z966" s="5"/>
      <c r="AA966" s="5"/>
      <c r="AB966" s="5"/>
      <c r="AC966" s="5"/>
      <c r="AD966" s="5"/>
      <c r="AE966" s="5"/>
    </row>
    <row r="967" spans="1:31" ht="23.25" customHeight="1">
      <c r="A967" s="5" t="s">
        <v>22982</v>
      </c>
      <c r="B967" s="5" t="s">
        <v>22983</v>
      </c>
      <c r="C967" s="5" t="s">
        <v>27</v>
      </c>
      <c r="D967" s="5" t="s">
        <v>80</v>
      </c>
      <c r="E967" s="20" t="s">
        <v>45</v>
      </c>
      <c r="F967" s="7">
        <v>10</v>
      </c>
      <c r="G967" s="7">
        <v>15</v>
      </c>
      <c r="H967" s="5" t="s">
        <v>56</v>
      </c>
      <c r="I967" s="5" t="s">
        <v>31</v>
      </c>
      <c r="J967" s="5" t="s">
        <v>48</v>
      </c>
      <c r="K967" s="5" t="s">
        <v>22985</v>
      </c>
      <c r="L967" s="5" t="s">
        <v>22986</v>
      </c>
      <c r="M967" s="5" t="s">
        <v>53</v>
      </c>
      <c r="N967" s="5" t="s">
        <v>55</v>
      </c>
      <c r="O967" s="5" t="b">
        <f t="shared" ca="1" si="0"/>
        <v>0</v>
      </c>
      <c r="P967" s="5" t="b">
        <f t="shared" ca="1" si="1"/>
        <v>1</v>
      </c>
      <c r="Q967" s="5"/>
      <c r="R967" s="5"/>
      <c r="S967" s="5"/>
      <c r="T967" s="5"/>
      <c r="U967" s="5"/>
      <c r="V967" s="5"/>
      <c r="W967" s="5"/>
      <c r="X967" s="5"/>
      <c r="Y967" s="5"/>
      <c r="Z967" s="5"/>
      <c r="AA967" s="5"/>
      <c r="AB967" s="5"/>
      <c r="AC967" s="5"/>
      <c r="AD967" s="5"/>
      <c r="AE967" s="5"/>
    </row>
    <row r="968" spans="1:31" ht="23.25" customHeight="1">
      <c r="A968" s="5" t="s">
        <v>22990</v>
      </c>
      <c r="B968" s="5" t="s">
        <v>22992</v>
      </c>
      <c r="C968" s="5" t="s">
        <v>27</v>
      </c>
      <c r="D968" s="5" t="s">
        <v>47</v>
      </c>
      <c r="E968" s="20" t="s">
        <v>29</v>
      </c>
      <c r="F968" s="7">
        <v>10</v>
      </c>
      <c r="G968" s="7">
        <v>15</v>
      </c>
      <c r="H968" s="5" t="s">
        <v>56</v>
      </c>
      <c r="I968" s="5" t="s">
        <v>31</v>
      </c>
      <c r="J968" s="5" t="s">
        <v>7574</v>
      </c>
      <c r="K968" s="5" t="s">
        <v>17933</v>
      </c>
      <c r="L968" s="5" t="s">
        <v>22993</v>
      </c>
      <c r="M968" s="5" t="s">
        <v>100</v>
      </c>
      <c r="N968" s="5" t="s">
        <v>55</v>
      </c>
      <c r="O968" s="5" t="b">
        <f t="shared" ca="1" si="0"/>
        <v>0</v>
      </c>
      <c r="P968" s="5" t="b">
        <f t="shared" ca="1" si="1"/>
        <v>1</v>
      </c>
      <c r="Q968" s="5"/>
      <c r="R968" s="5"/>
      <c r="S968" s="5"/>
      <c r="T968" s="5"/>
      <c r="U968" s="5"/>
      <c r="V968" s="5"/>
      <c r="W968" s="5"/>
      <c r="X968" s="5"/>
      <c r="Y968" s="5"/>
      <c r="Z968" s="5"/>
      <c r="AA968" s="5"/>
      <c r="AB968" s="5"/>
      <c r="AC968" s="5"/>
      <c r="AD968" s="5"/>
      <c r="AE968" s="5"/>
    </row>
    <row r="969" spans="1:31" ht="23.25" customHeight="1">
      <c r="A969" s="5" t="s">
        <v>22998</v>
      </c>
      <c r="B969" s="5" t="s">
        <v>22999</v>
      </c>
      <c r="C969" s="5" t="s">
        <v>20</v>
      </c>
      <c r="D969" s="5" t="s">
        <v>3315</v>
      </c>
      <c r="E969" s="20" t="s">
        <v>45</v>
      </c>
      <c r="F969" s="7">
        <v>10</v>
      </c>
      <c r="G969" s="7">
        <v>15</v>
      </c>
      <c r="H969" s="5" t="s">
        <v>56</v>
      </c>
      <c r="I969" s="5" t="s">
        <v>66</v>
      </c>
      <c r="J969" s="5" t="s">
        <v>57</v>
      </c>
      <c r="K969" s="5" t="s">
        <v>23000</v>
      </c>
      <c r="L969" s="5" t="s">
        <v>23001</v>
      </c>
      <c r="M969" s="5" t="s">
        <v>42</v>
      </c>
      <c r="N969" s="5" t="s">
        <v>237</v>
      </c>
      <c r="O969" s="5" t="b">
        <f t="shared" ca="1" si="0"/>
        <v>0</v>
      </c>
      <c r="P969" s="5" t="b">
        <f t="shared" ca="1" si="1"/>
        <v>1</v>
      </c>
      <c r="Q969" s="5"/>
      <c r="R969" s="5"/>
      <c r="S969" s="5"/>
      <c r="T969" s="5"/>
      <c r="U969" s="5"/>
      <c r="V969" s="5"/>
      <c r="W969" s="5"/>
      <c r="X969" s="5"/>
      <c r="Y969" s="5"/>
      <c r="Z969" s="5"/>
      <c r="AA969" s="5"/>
      <c r="AB969" s="5"/>
      <c r="AC969" s="5"/>
      <c r="AD969" s="5"/>
      <c r="AE969" s="5"/>
    </row>
    <row r="970" spans="1:31" ht="23.25" customHeight="1">
      <c r="A970" s="5" t="s">
        <v>7239</v>
      </c>
      <c r="B970" s="5" t="s">
        <v>12385</v>
      </c>
      <c r="C970" s="5" t="s">
        <v>170</v>
      </c>
      <c r="D970" s="5" t="s">
        <v>390</v>
      </c>
      <c r="E970" s="20" t="s">
        <v>29</v>
      </c>
      <c r="F970" s="7">
        <v>10</v>
      </c>
      <c r="G970" s="7">
        <v>15</v>
      </c>
      <c r="H970" s="5" t="s">
        <v>56</v>
      </c>
      <c r="I970" s="5" t="s">
        <v>31</v>
      </c>
      <c r="J970" s="5" t="s">
        <v>110</v>
      </c>
      <c r="K970" s="5" t="s">
        <v>4793</v>
      </c>
      <c r="L970" s="5" t="s">
        <v>23007</v>
      </c>
      <c r="M970" s="5" t="s">
        <v>53</v>
      </c>
      <c r="N970" s="5" t="s">
        <v>55</v>
      </c>
      <c r="O970" s="5" t="b">
        <f t="shared" ca="1" si="0"/>
        <v>0</v>
      </c>
      <c r="P970" s="5" t="b">
        <f t="shared" ca="1" si="1"/>
        <v>1</v>
      </c>
      <c r="Q970" s="5"/>
      <c r="R970" s="5"/>
      <c r="S970" s="5"/>
      <c r="T970" s="5"/>
      <c r="U970" s="5"/>
      <c r="V970" s="5"/>
      <c r="W970" s="5"/>
      <c r="X970" s="5"/>
      <c r="Y970" s="5"/>
      <c r="Z970" s="5"/>
      <c r="AA970" s="5"/>
      <c r="AB970" s="5"/>
      <c r="AC970" s="5"/>
      <c r="AD970" s="5"/>
      <c r="AE970" s="5"/>
    </row>
    <row r="971" spans="1:31" ht="23.25" customHeight="1">
      <c r="A971" s="5" t="s">
        <v>23009</v>
      </c>
      <c r="B971" s="5" t="s">
        <v>23010</v>
      </c>
      <c r="C971" s="5" t="s">
        <v>27</v>
      </c>
      <c r="D971" s="5" t="s">
        <v>85</v>
      </c>
      <c r="E971" s="20" t="s">
        <v>919</v>
      </c>
      <c r="F971" s="7">
        <v>10</v>
      </c>
      <c r="G971" s="7">
        <v>15</v>
      </c>
      <c r="H971" s="5" t="s">
        <v>56</v>
      </c>
      <c r="I971" s="5" t="s">
        <v>66</v>
      </c>
      <c r="J971" s="5" t="s">
        <v>633</v>
      </c>
      <c r="K971" s="5" t="s">
        <v>23011</v>
      </c>
      <c r="L971" s="5" t="s">
        <v>23012</v>
      </c>
      <c r="M971" s="5" t="s">
        <v>53</v>
      </c>
      <c r="N971" s="5" t="s">
        <v>44</v>
      </c>
      <c r="O971" s="5" t="b">
        <f t="shared" ca="1" si="0"/>
        <v>0</v>
      </c>
      <c r="P971" s="5" t="b">
        <f t="shared" ca="1" si="1"/>
        <v>1</v>
      </c>
      <c r="Q971" s="5"/>
      <c r="R971" s="5"/>
      <c r="S971" s="5"/>
      <c r="T971" s="5"/>
      <c r="U971" s="5"/>
      <c r="V971" s="5"/>
      <c r="W971" s="5"/>
      <c r="X971" s="5"/>
      <c r="Y971" s="5"/>
      <c r="Z971" s="5"/>
      <c r="AA971" s="5"/>
      <c r="AB971" s="5"/>
      <c r="AC971" s="5"/>
      <c r="AD971" s="5"/>
      <c r="AE971" s="5"/>
    </row>
    <row r="972" spans="1:31" ht="23.25" customHeight="1">
      <c r="A972" s="5" t="s">
        <v>15104</v>
      </c>
      <c r="B972" s="5" t="s">
        <v>12323</v>
      </c>
      <c r="C972" s="5" t="s">
        <v>41</v>
      </c>
      <c r="D972" s="5" t="s">
        <v>47</v>
      </c>
      <c r="E972" s="20" t="s">
        <v>45</v>
      </c>
      <c r="F972" s="7">
        <v>10</v>
      </c>
      <c r="G972" s="7">
        <v>16</v>
      </c>
      <c r="H972" s="5" t="s">
        <v>2314</v>
      </c>
      <c r="I972" s="5" t="s">
        <v>125</v>
      </c>
      <c r="J972" s="5" t="s">
        <v>999</v>
      </c>
      <c r="K972" s="5" t="s">
        <v>3718</v>
      </c>
      <c r="L972" s="5" t="s">
        <v>23019</v>
      </c>
      <c r="M972" s="5" t="s">
        <v>167</v>
      </c>
      <c r="N972" s="5" t="s">
        <v>55</v>
      </c>
      <c r="O972" s="5" t="b">
        <f t="shared" ca="1" si="0"/>
        <v>0</v>
      </c>
      <c r="P972" s="5" t="b">
        <f t="shared" ca="1" si="1"/>
        <v>1</v>
      </c>
      <c r="Q972" s="5"/>
      <c r="R972" s="5"/>
      <c r="S972" s="5"/>
      <c r="T972" s="5"/>
      <c r="U972" s="5"/>
      <c r="V972" s="5"/>
      <c r="W972" s="5"/>
      <c r="X972" s="5"/>
      <c r="Y972" s="5"/>
      <c r="Z972" s="5"/>
      <c r="AA972" s="5"/>
      <c r="AB972" s="5"/>
      <c r="AC972" s="5"/>
      <c r="AD972" s="5"/>
      <c r="AE972" s="5"/>
    </row>
    <row r="973" spans="1:31" ht="23.25" customHeight="1">
      <c r="A973" s="5" t="s">
        <v>23022</v>
      </c>
      <c r="B973" s="5" t="s">
        <v>23023</v>
      </c>
      <c r="C973" s="5" t="s">
        <v>170</v>
      </c>
      <c r="D973" s="5" t="s">
        <v>435</v>
      </c>
      <c r="E973" s="20" t="s">
        <v>45</v>
      </c>
      <c r="F973" s="7">
        <v>10</v>
      </c>
      <c r="G973" s="7">
        <v>20</v>
      </c>
      <c r="H973" s="5" t="s">
        <v>144</v>
      </c>
      <c r="I973" s="5" t="s">
        <v>66</v>
      </c>
      <c r="J973" s="5" t="s">
        <v>18889</v>
      </c>
      <c r="K973" s="5" t="s">
        <v>12551</v>
      </c>
      <c r="L973" s="5" t="s">
        <v>23024</v>
      </c>
      <c r="M973" s="5" t="s">
        <v>1599</v>
      </c>
      <c r="N973" s="5" t="s">
        <v>405</v>
      </c>
      <c r="O973" s="5" t="b">
        <f t="shared" ca="1" si="0"/>
        <v>0</v>
      </c>
      <c r="P973" s="5" t="b">
        <f t="shared" ca="1" si="1"/>
        <v>1</v>
      </c>
      <c r="Q973" s="5"/>
      <c r="R973" s="5"/>
      <c r="S973" s="5"/>
      <c r="T973" s="5"/>
      <c r="U973" s="5"/>
      <c r="V973" s="5"/>
      <c r="W973" s="5"/>
      <c r="X973" s="5"/>
      <c r="Y973" s="5"/>
      <c r="Z973" s="5"/>
      <c r="AA973" s="5"/>
      <c r="AB973" s="5"/>
      <c r="AC973" s="5"/>
      <c r="AD973" s="5"/>
      <c r="AE973" s="5"/>
    </row>
    <row r="974" spans="1:31" ht="23.25" customHeight="1">
      <c r="A974" s="5" t="s">
        <v>22906</v>
      </c>
      <c r="B974" s="5" t="s">
        <v>23028</v>
      </c>
      <c r="C974" s="5" t="s">
        <v>170</v>
      </c>
      <c r="D974" s="5" t="s">
        <v>390</v>
      </c>
      <c r="E974" s="20" t="s">
        <v>45</v>
      </c>
      <c r="F974" s="7">
        <v>10</v>
      </c>
      <c r="G974" s="7">
        <v>20</v>
      </c>
      <c r="H974" s="5" t="s">
        <v>144</v>
      </c>
      <c r="I974" s="5" t="s">
        <v>108</v>
      </c>
      <c r="J974" s="5" t="s">
        <v>57</v>
      </c>
      <c r="K974" s="5" t="s">
        <v>23029</v>
      </c>
      <c r="L974" s="5" t="s">
        <v>23030</v>
      </c>
      <c r="M974" s="5" t="s">
        <v>100</v>
      </c>
      <c r="N974" s="5" t="s">
        <v>55</v>
      </c>
      <c r="O974" s="5" t="b">
        <f t="shared" ca="1" si="0"/>
        <v>0</v>
      </c>
      <c r="P974" s="5" t="b">
        <f t="shared" ca="1" si="1"/>
        <v>1</v>
      </c>
      <c r="Q974" s="5"/>
      <c r="R974" s="5"/>
      <c r="S974" s="5"/>
      <c r="T974" s="5"/>
      <c r="U974" s="5"/>
      <c r="V974" s="5"/>
      <c r="W974" s="5"/>
      <c r="X974" s="5"/>
      <c r="Y974" s="5"/>
      <c r="Z974" s="5"/>
      <c r="AA974" s="5"/>
      <c r="AB974" s="5"/>
      <c r="AC974" s="5"/>
      <c r="AD974" s="5"/>
      <c r="AE974" s="5"/>
    </row>
    <row r="975" spans="1:31" ht="23.25" customHeight="1">
      <c r="A975" s="5" t="s">
        <v>23032</v>
      </c>
      <c r="B975" s="5" t="s">
        <v>8888</v>
      </c>
      <c r="C975" s="5" t="s">
        <v>27</v>
      </c>
      <c r="D975" s="5" t="s">
        <v>85</v>
      </c>
      <c r="E975" s="20" t="s">
        <v>45</v>
      </c>
      <c r="F975" s="7">
        <v>10</v>
      </c>
      <c r="G975" s="7">
        <v>15</v>
      </c>
      <c r="H975" s="5" t="s">
        <v>56</v>
      </c>
      <c r="I975" s="5" t="s">
        <v>108</v>
      </c>
      <c r="J975" s="5" t="s">
        <v>2872</v>
      </c>
      <c r="K975" s="5" t="s">
        <v>23033</v>
      </c>
      <c r="L975" s="5" t="s">
        <v>23034</v>
      </c>
      <c r="M975" s="5" t="s">
        <v>37</v>
      </c>
      <c r="N975" s="5" t="s">
        <v>38</v>
      </c>
      <c r="O975" s="5" t="b">
        <f t="shared" ca="1" si="0"/>
        <v>0</v>
      </c>
      <c r="P975" s="5" t="b">
        <f t="shared" ca="1" si="1"/>
        <v>1</v>
      </c>
      <c r="Q975" s="5"/>
      <c r="R975" s="5"/>
      <c r="S975" s="5"/>
      <c r="T975" s="5"/>
      <c r="U975" s="5"/>
      <c r="V975" s="5"/>
      <c r="W975" s="5"/>
      <c r="X975" s="5"/>
      <c r="Y975" s="5"/>
      <c r="Z975" s="5"/>
      <c r="AA975" s="5"/>
      <c r="AB975" s="5"/>
      <c r="AC975" s="5"/>
      <c r="AD975" s="5"/>
      <c r="AE975" s="5"/>
    </row>
    <row r="976" spans="1:31" ht="23.25" customHeight="1">
      <c r="A976" s="5" t="s">
        <v>16224</v>
      </c>
      <c r="B976" s="5" t="s">
        <v>11624</v>
      </c>
      <c r="C976" s="5" t="s">
        <v>41</v>
      </c>
      <c r="D976" s="5" t="s">
        <v>43</v>
      </c>
      <c r="E976" s="20" t="s">
        <v>45</v>
      </c>
      <c r="F976" s="7">
        <v>11</v>
      </c>
      <c r="G976" s="7">
        <v>15</v>
      </c>
      <c r="H976" s="5" t="s">
        <v>1905</v>
      </c>
      <c r="I976" s="5" t="s">
        <v>108</v>
      </c>
      <c r="J976" s="5" t="s">
        <v>3655</v>
      </c>
      <c r="K976" s="5" t="s">
        <v>16225</v>
      </c>
      <c r="L976" s="5" t="s">
        <v>16226</v>
      </c>
      <c r="M976" s="5" t="s">
        <v>37</v>
      </c>
      <c r="N976" s="5" t="s">
        <v>405</v>
      </c>
      <c r="O976" s="5" t="b">
        <f t="shared" ca="1" si="0"/>
        <v>0</v>
      </c>
      <c r="P976" s="5" t="b">
        <f t="shared" ca="1" si="1"/>
        <v>1</v>
      </c>
      <c r="Q976" s="5"/>
      <c r="R976" s="5"/>
      <c r="S976" s="5"/>
      <c r="T976" s="5"/>
      <c r="U976" s="5"/>
      <c r="V976" s="5"/>
      <c r="W976" s="5"/>
      <c r="X976" s="5"/>
      <c r="Y976" s="5"/>
      <c r="Z976" s="5"/>
      <c r="AA976" s="5"/>
      <c r="AB976" s="5"/>
      <c r="AC976" s="5"/>
      <c r="AD976" s="5"/>
      <c r="AE976" s="5"/>
    </row>
    <row r="977" spans="1:31" ht="23.25" customHeight="1">
      <c r="A977" s="5" t="s">
        <v>9556</v>
      </c>
      <c r="B977" s="5" t="s">
        <v>16239</v>
      </c>
      <c r="C977" s="5" t="s">
        <v>20</v>
      </c>
      <c r="D977" s="5" t="s">
        <v>1527</v>
      </c>
      <c r="E977" s="20" t="s">
        <v>45</v>
      </c>
      <c r="F977" s="7">
        <v>11</v>
      </c>
      <c r="G977" s="7">
        <v>14</v>
      </c>
      <c r="H977" s="5" t="s">
        <v>16240</v>
      </c>
      <c r="I977" s="5" t="s">
        <v>108</v>
      </c>
      <c r="J977" s="5" t="s">
        <v>57</v>
      </c>
      <c r="K977" s="5" t="s">
        <v>16241</v>
      </c>
      <c r="L977" s="5" t="s">
        <v>16242</v>
      </c>
      <c r="M977" s="5" t="s">
        <v>42</v>
      </c>
      <c r="N977" s="5" t="s">
        <v>405</v>
      </c>
      <c r="O977" s="5" t="b">
        <f t="shared" ca="1" si="0"/>
        <v>0</v>
      </c>
      <c r="P977" s="5" t="b">
        <f t="shared" ca="1" si="1"/>
        <v>1</v>
      </c>
      <c r="Q977" s="5"/>
      <c r="R977" s="5"/>
      <c r="S977" s="5"/>
      <c r="T977" s="5"/>
      <c r="U977" s="5"/>
      <c r="V977" s="5"/>
      <c r="W977" s="5"/>
      <c r="X977" s="5"/>
      <c r="Y977" s="5"/>
      <c r="Z977" s="5"/>
      <c r="AA977" s="5"/>
      <c r="AB977" s="5"/>
      <c r="AC977" s="5"/>
      <c r="AD977" s="5"/>
      <c r="AE977" s="5"/>
    </row>
    <row r="978" spans="1:31" ht="23.25" customHeight="1">
      <c r="A978" s="5" t="s">
        <v>9556</v>
      </c>
      <c r="B978" s="5" t="s">
        <v>1947</v>
      </c>
      <c r="C978" s="5" t="s">
        <v>27</v>
      </c>
      <c r="D978" s="5" t="s">
        <v>28</v>
      </c>
      <c r="E978" s="20" t="s">
        <v>45</v>
      </c>
      <c r="F978" s="7">
        <v>11</v>
      </c>
      <c r="G978" s="7">
        <v>14</v>
      </c>
      <c r="H978" s="5" t="s">
        <v>16240</v>
      </c>
      <c r="I978" s="5" t="s">
        <v>108</v>
      </c>
      <c r="J978" s="5" t="s">
        <v>48</v>
      </c>
      <c r="K978" s="5" t="s">
        <v>16254</v>
      </c>
      <c r="L978" s="5" t="s">
        <v>16257</v>
      </c>
      <c r="M978" s="5" t="s">
        <v>167</v>
      </c>
      <c r="N978" s="5" t="s">
        <v>55</v>
      </c>
      <c r="O978" s="5" t="b">
        <f t="shared" ca="1" si="0"/>
        <v>0</v>
      </c>
      <c r="P978" s="5" t="b">
        <f t="shared" ca="1" si="1"/>
        <v>1</v>
      </c>
      <c r="Q978" s="5"/>
      <c r="R978" s="5"/>
      <c r="S978" s="5"/>
      <c r="T978" s="5"/>
      <c r="U978" s="5"/>
      <c r="V978" s="5"/>
      <c r="W978" s="5"/>
      <c r="X978" s="5"/>
      <c r="Y978" s="5"/>
      <c r="Z978" s="5"/>
      <c r="AA978" s="5"/>
      <c r="AB978" s="5"/>
      <c r="AC978" s="5"/>
      <c r="AD978" s="5"/>
      <c r="AE978" s="5"/>
    </row>
    <row r="979" spans="1:31" ht="23.25" customHeight="1">
      <c r="A979" s="5" t="s">
        <v>9556</v>
      </c>
      <c r="B979" s="5" t="s">
        <v>1288</v>
      </c>
      <c r="C979" s="5" t="s">
        <v>27</v>
      </c>
      <c r="D979" s="5" t="s">
        <v>85</v>
      </c>
      <c r="E979" s="20" t="s">
        <v>45</v>
      </c>
      <c r="F979" s="7">
        <v>11</v>
      </c>
      <c r="G979" s="7">
        <v>13</v>
      </c>
      <c r="H979" s="5" t="s">
        <v>13912</v>
      </c>
      <c r="I979" s="5" t="s">
        <v>108</v>
      </c>
      <c r="J979" s="5" t="s">
        <v>126</v>
      </c>
      <c r="K979" s="5" t="s">
        <v>16265</v>
      </c>
      <c r="L979" s="5" t="s">
        <v>16266</v>
      </c>
      <c r="M979" s="5" t="s">
        <v>167</v>
      </c>
      <c r="N979" s="5" t="s">
        <v>55</v>
      </c>
      <c r="O979" s="5" t="b">
        <f t="shared" ca="1" si="0"/>
        <v>0</v>
      </c>
      <c r="P979" s="5" t="b">
        <f t="shared" ca="1" si="1"/>
        <v>1</v>
      </c>
      <c r="Q979" s="5"/>
      <c r="R979" s="5"/>
      <c r="S979" s="5"/>
      <c r="T979" s="5"/>
      <c r="U979" s="5"/>
      <c r="V979" s="5"/>
      <c r="W979" s="5"/>
      <c r="X979" s="5"/>
      <c r="Y979" s="5"/>
      <c r="Z979" s="5"/>
      <c r="AA979" s="5"/>
      <c r="AB979" s="5"/>
      <c r="AC979" s="5"/>
      <c r="AD979" s="5"/>
      <c r="AE979" s="5"/>
    </row>
    <row r="980" spans="1:31" ht="23.25" customHeight="1">
      <c r="A980" s="5" t="s">
        <v>23050</v>
      </c>
      <c r="B980" s="5" t="s">
        <v>23052</v>
      </c>
      <c r="C980" s="5" t="s">
        <v>20</v>
      </c>
      <c r="D980" s="5" t="s">
        <v>1616</v>
      </c>
      <c r="E980" s="20" t="s">
        <v>919</v>
      </c>
      <c r="F980" s="7">
        <v>11</v>
      </c>
      <c r="G980" s="7">
        <v>18</v>
      </c>
      <c r="H980" s="5" t="s">
        <v>14251</v>
      </c>
      <c r="I980" s="5" t="s">
        <v>108</v>
      </c>
      <c r="J980" s="5" t="s">
        <v>11116</v>
      </c>
      <c r="K980" s="5" t="s">
        <v>23054</v>
      </c>
      <c r="L980" s="5" t="s">
        <v>23055</v>
      </c>
      <c r="M980" s="5" t="s">
        <v>37</v>
      </c>
      <c r="N980" s="5" t="s">
        <v>55</v>
      </c>
      <c r="O980" s="5" t="b">
        <f t="shared" ca="1" si="0"/>
        <v>0</v>
      </c>
      <c r="P980" s="5" t="b">
        <f t="shared" ca="1" si="1"/>
        <v>1</v>
      </c>
      <c r="Q980" s="5"/>
      <c r="R980" s="5"/>
      <c r="S980" s="5"/>
      <c r="T980" s="5"/>
      <c r="U980" s="5"/>
      <c r="V980" s="5"/>
      <c r="W980" s="5"/>
      <c r="X980" s="5"/>
      <c r="Y980" s="5"/>
      <c r="Z980" s="5"/>
      <c r="AA980" s="5"/>
      <c r="AB980" s="5"/>
      <c r="AC980" s="5"/>
      <c r="AD980" s="5"/>
      <c r="AE980" s="5"/>
    </row>
    <row r="981" spans="1:31" ht="23.25" customHeight="1">
      <c r="A981" s="14" t="s">
        <v>9213</v>
      </c>
      <c r="B981" s="14" t="s">
        <v>23060</v>
      </c>
      <c r="C981" s="14" t="s">
        <v>20</v>
      </c>
      <c r="D981" s="14" t="s">
        <v>21</v>
      </c>
      <c r="E981" s="21" t="s">
        <v>45</v>
      </c>
      <c r="F981" s="15">
        <v>11</v>
      </c>
      <c r="G981" s="15">
        <v>18</v>
      </c>
      <c r="H981" s="14" t="s">
        <v>14251</v>
      </c>
      <c r="I981" s="15" t="s">
        <v>24</v>
      </c>
      <c r="J981" s="14" t="s">
        <v>48</v>
      </c>
      <c r="K981" s="14" t="s">
        <v>23061</v>
      </c>
      <c r="L981" s="22" t="s">
        <v>47</v>
      </c>
      <c r="M981" s="14" t="s">
        <v>42</v>
      </c>
      <c r="N981" s="14" t="s">
        <v>237</v>
      </c>
      <c r="O981" s="14" t="b">
        <f t="shared" ca="1" si="0"/>
        <v>0</v>
      </c>
      <c r="P981" s="14" t="b">
        <f t="shared" ca="1" si="1"/>
        <v>1</v>
      </c>
      <c r="Q981" s="5"/>
      <c r="R981" s="5"/>
      <c r="S981" s="5"/>
      <c r="T981" s="5"/>
      <c r="U981" s="5"/>
      <c r="V981" s="5"/>
      <c r="W981" s="5"/>
      <c r="X981" s="5"/>
      <c r="Y981" s="5"/>
      <c r="Z981" s="5"/>
      <c r="AA981" s="5"/>
      <c r="AB981" s="5"/>
      <c r="AC981" s="5"/>
      <c r="AD981" s="5"/>
      <c r="AE981" s="5"/>
    </row>
    <row r="982" spans="1:31" ht="23.25" customHeight="1">
      <c r="A982" s="5" t="s">
        <v>16231</v>
      </c>
      <c r="B982" s="5" t="s">
        <v>7606</v>
      </c>
      <c r="C982" s="5" t="s">
        <v>41</v>
      </c>
      <c r="D982" s="5" t="s">
        <v>94</v>
      </c>
      <c r="E982" s="20" t="s">
        <v>29</v>
      </c>
      <c r="F982" s="7">
        <v>11</v>
      </c>
      <c r="G982" s="7">
        <v>15</v>
      </c>
      <c r="H982" s="5" t="s">
        <v>1905</v>
      </c>
      <c r="I982" s="5" t="s">
        <v>125</v>
      </c>
      <c r="J982" s="5" t="s">
        <v>106</v>
      </c>
      <c r="K982" s="5" t="s">
        <v>16232</v>
      </c>
      <c r="L982" s="5" t="s">
        <v>16235</v>
      </c>
      <c r="M982" s="5" t="s">
        <v>53</v>
      </c>
      <c r="N982" s="5" t="s">
        <v>55</v>
      </c>
      <c r="O982" s="5" t="b">
        <f t="shared" ca="1" si="0"/>
        <v>0</v>
      </c>
      <c r="P982" s="5" t="b">
        <f t="shared" ca="1" si="1"/>
        <v>1</v>
      </c>
      <c r="Q982" s="5"/>
      <c r="R982" s="5"/>
      <c r="S982" s="5"/>
      <c r="T982" s="5"/>
      <c r="U982" s="5"/>
      <c r="V982" s="5"/>
      <c r="W982" s="5"/>
      <c r="X982" s="5"/>
      <c r="Y982" s="5"/>
      <c r="Z982" s="5"/>
      <c r="AA982" s="5"/>
      <c r="AB982" s="5"/>
      <c r="AC982" s="5"/>
      <c r="AD982" s="5"/>
      <c r="AE982" s="5"/>
    </row>
    <row r="983" spans="1:31" ht="23.25" customHeight="1">
      <c r="A983" s="5" t="s">
        <v>20398</v>
      </c>
      <c r="B983" s="5" t="s">
        <v>7796</v>
      </c>
      <c r="C983" s="5" t="s">
        <v>41</v>
      </c>
      <c r="D983" s="5" t="s">
        <v>114</v>
      </c>
      <c r="E983" s="20" t="s">
        <v>45</v>
      </c>
      <c r="F983" s="7">
        <v>11</v>
      </c>
      <c r="G983" s="7">
        <v>17</v>
      </c>
      <c r="H983" s="5" t="s">
        <v>4068</v>
      </c>
      <c r="I983" s="5" t="s">
        <v>31</v>
      </c>
      <c r="J983" s="5" t="s">
        <v>76</v>
      </c>
      <c r="K983" s="5" t="s">
        <v>23070</v>
      </c>
      <c r="L983" s="5" t="s">
        <v>23071</v>
      </c>
      <c r="M983" s="5" t="s">
        <v>37</v>
      </c>
      <c r="N983" s="5" t="s">
        <v>55</v>
      </c>
      <c r="O983" s="5" t="b">
        <f t="shared" ca="1" si="0"/>
        <v>0</v>
      </c>
      <c r="P983" s="5" t="b">
        <f t="shared" ca="1" si="1"/>
        <v>1</v>
      </c>
      <c r="Q983" s="5"/>
      <c r="R983" s="5"/>
      <c r="S983" s="5"/>
      <c r="T983" s="5"/>
      <c r="U983" s="5"/>
      <c r="V983" s="5"/>
      <c r="W983" s="5"/>
      <c r="X983" s="5"/>
      <c r="Y983" s="5"/>
      <c r="Z983" s="5"/>
      <c r="AA983" s="5"/>
      <c r="AB983" s="5"/>
      <c r="AC983" s="5"/>
      <c r="AD983" s="5"/>
      <c r="AE983" s="5"/>
    </row>
    <row r="984" spans="1:31" ht="23.25" customHeight="1">
      <c r="A984" s="14" t="s">
        <v>19866</v>
      </c>
      <c r="B984" s="14" t="s">
        <v>23074</v>
      </c>
      <c r="C984" s="14" t="s">
        <v>41</v>
      </c>
      <c r="D984" s="14" t="s">
        <v>94</v>
      </c>
      <c r="E984" s="21" t="s">
        <v>45</v>
      </c>
      <c r="F984" s="15">
        <v>11</v>
      </c>
      <c r="G984" s="15">
        <v>20</v>
      </c>
      <c r="H984" s="14" t="s">
        <v>4489</v>
      </c>
      <c r="I984" s="14" t="s">
        <v>108</v>
      </c>
      <c r="J984" s="14" t="s">
        <v>516</v>
      </c>
      <c r="K984" s="14" t="s">
        <v>23076</v>
      </c>
      <c r="L984" s="14" t="s">
        <v>23077</v>
      </c>
      <c r="M984" s="14" t="s">
        <v>100</v>
      </c>
      <c r="N984" s="14" t="s">
        <v>55</v>
      </c>
      <c r="O984" s="14" t="b">
        <f t="shared" ca="1" si="0"/>
        <v>0</v>
      </c>
      <c r="P984" s="14" t="b">
        <f t="shared" ca="1" si="1"/>
        <v>1</v>
      </c>
      <c r="Q984" s="5"/>
      <c r="R984" s="5"/>
      <c r="S984" s="5"/>
      <c r="T984" s="5"/>
      <c r="U984" s="5"/>
      <c r="V984" s="5"/>
      <c r="W984" s="5"/>
      <c r="X984" s="5"/>
      <c r="Y984" s="5"/>
      <c r="Z984" s="5"/>
      <c r="AA984" s="5"/>
      <c r="AB984" s="5"/>
      <c r="AC984" s="5"/>
      <c r="AD984" s="5"/>
      <c r="AE984" s="5"/>
    </row>
    <row r="985" spans="1:31" ht="23.25" customHeight="1">
      <c r="A985" s="5" t="s">
        <v>7050</v>
      </c>
      <c r="B985" s="5" t="s">
        <v>13945</v>
      </c>
      <c r="C985" s="5" t="s">
        <v>41</v>
      </c>
      <c r="D985" s="5" t="s">
        <v>94</v>
      </c>
      <c r="E985" s="20" t="s">
        <v>29</v>
      </c>
      <c r="F985" s="7">
        <v>11</v>
      </c>
      <c r="G985" s="7">
        <v>15</v>
      </c>
      <c r="H985" s="5" t="s">
        <v>1905</v>
      </c>
      <c r="I985" s="5" t="s">
        <v>108</v>
      </c>
      <c r="J985" s="5" t="s">
        <v>252</v>
      </c>
      <c r="K985" s="5" t="s">
        <v>13947</v>
      </c>
      <c r="L985" s="5" t="s">
        <v>13948</v>
      </c>
      <c r="M985" s="5" t="s">
        <v>53</v>
      </c>
      <c r="N985" s="5" t="s">
        <v>55</v>
      </c>
      <c r="O985" s="5" t="b">
        <f t="shared" ca="1" si="0"/>
        <v>0</v>
      </c>
      <c r="P985" s="5" t="b">
        <f t="shared" ca="1" si="1"/>
        <v>1</v>
      </c>
      <c r="Q985" s="5"/>
      <c r="R985" s="5"/>
      <c r="S985" s="5"/>
      <c r="T985" s="5"/>
      <c r="U985" s="5"/>
      <c r="V985" s="5"/>
      <c r="W985" s="5"/>
      <c r="X985" s="5"/>
      <c r="Y985" s="5"/>
      <c r="Z985" s="5"/>
      <c r="AA985" s="5"/>
      <c r="AB985" s="5"/>
      <c r="AC985" s="5"/>
      <c r="AD985" s="5"/>
      <c r="AE985" s="5"/>
    </row>
    <row r="986" spans="1:31" ht="23.25" customHeight="1">
      <c r="A986" s="5" t="s">
        <v>9556</v>
      </c>
      <c r="B986" s="5" t="s">
        <v>16274</v>
      </c>
      <c r="C986" s="5" t="s">
        <v>170</v>
      </c>
      <c r="D986" s="5" t="s">
        <v>342</v>
      </c>
      <c r="E986" s="20" t="s">
        <v>29</v>
      </c>
      <c r="F986" s="7">
        <v>12</v>
      </c>
      <c r="G986" s="7">
        <v>15</v>
      </c>
      <c r="H986" s="5" t="s">
        <v>1136</v>
      </c>
      <c r="I986" s="5" t="s">
        <v>108</v>
      </c>
      <c r="J986" s="5" t="s">
        <v>106</v>
      </c>
      <c r="K986" s="5" t="s">
        <v>16275</v>
      </c>
      <c r="L986" s="5" t="s">
        <v>16276</v>
      </c>
      <c r="M986" s="5" t="s">
        <v>53</v>
      </c>
      <c r="N986" s="5" t="s">
        <v>55</v>
      </c>
      <c r="O986" s="5" t="b">
        <f t="shared" ca="1" si="0"/>
        <v>0</v>
      </c>
      <c r="P986" s="5" t="b">
        <f t="shared" ca="1" si="1"/>
        <v>1</v>
      </c>
      <c r="Q986" s="5"/>
      <c r="R986" s="5"/>
      <c r="S986" s="5"/>
      <c r="T986" s="5"/>
      <c r="U986" s="5"/>
      <c r="V986" s="5"/>
      <c r="W986" s="5"/>
      <c r="X986" s="5"/>
      <c r="Y986" s="5"/>
      <c r="Z986" s="5"/>
      <c r="AA986" s="5"/>
      <c r="AB986" s="5"/>
      <c r="AC986" s="5"/>
      <c r="AD986" s="5"/>
      <c r="AE986" s="5"/>
    </row>
    <row r="987" spans="1:31" ht="23.25" customHeight="1">
      <c r="A987" s="5" t="s">
        <v>9556</v>
      </c>
      <c r="B987" s="5" t="s">
        <v>16282</v>
      </c>
      <c r="C987" s="5" t="s">
        <v>170</v>
      </c>
      <c r="D987" s="5" t="s">
        <v>435</v>
      </c>
      <c r="E987" s="20" t="s">
        <v>29</v>
      </c>
      <c r="F987" s="7">
        <v>12</v>
      </c>
      <c r="G987" s="7">
        <v>18</v>
      </c>
      <c r="H987" s="5" t="s">
        <v>510</v>
      </c>
      <c r="I987" s="5" t="s">
        <v>108</v>
      </c>
      <c r="J987" s="5" t="s">
        <v>76</v>
      </c>
      <c r="K987" s="9" t="s">
        <v>47</v>
      </c>
      <c r="L987" s="5" t="s">
        <v>16285</v>
      </c>
      <c r="M987" s="5" t="s">
        <v>53</v>
      </c>
      <c r="N987" s="5" t="s">
        <v>55</v>
      </c>
      <c r="O987" s="5" t="b">
        <f t="shared" ca="1" si="0"/>
        <v>0</v>
      </c>
      <c r="P987" s="5" t="b">
        <f t="shared" ca="1" si="1"/>
        <v>1</v>
      </c>
      <c r="Q987" s="5"/>
      <c r="R987" s="5"/>
      <c r="S987" s="5"/>
      <c r="T987" s="5"/>
      <c r="U987" s="5"/>
      <c r="V987" s="5"/>
      <c r="W987" s="5"/>
      <c r="X987" s="5"/>
      <c r="Y987" s="5"/>
      <c r="Z987" s="5"/>
      <c r="AA987" s="5"/>
      <c r="AB987" s="5"/>
      <c r="AC987" s="5"/>
      <c r="AD987" s="5"/>
      <c r="AE987" s="5"/>
    </row>
    <row r="988" spans="1:31" ht="23.25" customHeight="1">
      <c r="A988" s="5" t="s">
        <v>16299</v>
      </c>
      <c r="B988" s="5" t="s">
        <v>4013</v>
      </c>
      <c r="C988" s="5" t="s">
        <v>20</v>
      </c>
      <c r="D988" s="5" t="s">
        <v>21</v>
      </c>
      <c r="E988" s="20" t="s">
        <v>45</v>
      </c>
      <c r="F988" s="7">
        <v>12</v>
      </c>
      <c r="G988" s="7">
        <v>18</v>
      </c>
      <c r="H988" s="5" t="s">
        <v>510</v>
      </c>
      <c r="I988" s="5" t="s">
        <v>108</v>
      </c>
      <c r="J988" s="5" t="s">
        <v>4015</v>
      </c>
      <c r="K988" s="9" t="s">
        <v>47</v>
      </c>
      <c r="L988" s="5" t="s">
        <v>16302</v>
      </c>
      <c r="M988" s="5" t="s">
        <v>167</v>
      </c>
      <c r="N988" s="5" t="s">
        <v>405</v>
      </c>
      <c r="O988" s="5" t="b">
        <f t="shared" ca="1" si="0"/>
        <v>0</v>
      </c>
      <c r="P988" s="5" t="b">
        <f t="shared" ca="1" si="1"/>
        <v>1</v>
      </c>
      <c r="Q988" s="5"/>
      <c r="R988" s="5"/>
      <c r="S988" s="5"/>
      <c r="T988" s="5"/>
      <c r="U988" s="5"/>
      <c r="V988" s="5"/>
      <c r="W988" s="5"/>
      <c r="X988" s="5"/>
      <c r="Y988" s="5"/>
      <c r="Z988" s="5"/>
      <c r="AA988" s="5"/>
      <c r="AB988" s="5"/>
      <c r="AC988" s="5"/>
      <c r="AD988" s="5"/>
      <c r="AE988" s="5"/>
    </row>
    <row r="989" spans="1:31" ht="23.25" customHeight="1">
      <c r="A989" s="5" t="s">
        <v>9556</v>
      </c>
      <c r="B989" s="5" t="s">
        <v>16315</v>
      </c>
      <c r="C989" s="5" t="s">
        <v>170</v>
      </c>
      <c r="D989" s="5" t="s">
        <v>342</v>
      </c>
      <c r="E989" s="20" t="s">
        <v>45</v>
      </c>
      <c r="F989" s="7">
        <v>12</v>
      </c>
      <c r="G989" s="7">
        <v>18</v>
      </c>
      <c r="H989" s="5" t="s">
        <v>510</v>
      </c>
      <c r="I989" s="5" t="s">
        <v>108</v>
      </c>
      <c r="J989" s="5" t="s">
        <v>68</v>
      </c>
      <c r="K989" s="5" t="s">
        <v>610</v>
      </c>
      <c r="L989" s="5" t="s">
        <v>16316</v>
      </c>
      <c r="M989" s="5" t="s">
        <v>53</v>
      </c>
      <c r="N989" s="5" t="s">
        <v>55</v>
      </c>
      <c r="O989" s="5" t="b">
        <f t="shared" ca="1" si="0"/>
        <v>0</v>
      </c>
      <c r="P989" s="5" t="b">
        <f t="shared" ca="1" si="1"/>
        <v>1</v>
      </c>
      <c r="Q989" s="5"/>
      <c r="R989" s="5"/>
      <c r="S989" s="5"/>
      <c r="T989" s="5"/>
      <c r="U989" s="5"/>
      <c r="V989" s="5"/>
      <c r="W989" s="5"/>
      <c r="X989" s="5"/>
      <c r="Y989" s="5"/>
      <c r="Z989" s="5"/>
      <c r="AA989" s="5"/>
      <c r="AB989" s="5"/>
      <c r="AC989" s="5"/>
      <c r="AD989" s="5"/>
      <c r="AE989" s="5"/>
    </row>
    <row r="990" spans="1:31" ht="23.25" customHeight="1">
      <c r="A990" s="5" t="s">
        <v>11849</v>
      </c>
      <c r="B990" s="5" t="s">
        <v>14418</v>
      </c>
      <c r="C990" s="5" t="s">
        <v>20</v>
      </c>
      <c r="D990" s="5" t="s">
        <v>1173</v>
      </c>
      <c r="E990" s="20" t="s">
        <v>45</v>
      </c>
      <c r="F990" s="7">
        <v>12</v>
      </c>
      <c r="G990" s="7">
        <v>15</v>
      </c>
      <c r="H990" s="5" t="s">
        <v>1136</v>
      </c>
      <c r="I990" s="5" t="s">
        <v>31</v>
      </c>
      <c r="J990" s="5" t="s">
        <v>13117</v>
      </c>
      <c r="K990" s="5" t="s">
        <v>14419</v>
      </c>
      <c r="L990" s="5" t="s">
        <v>14420</v>
      </c>
      <c r="M990" s="5" t="s">
        <v>53</v>
      </c>
      <c r="N990" s="5" t="s">
        <v>55</v>
      </c>
      <c r="O990" s="5" t="b">
        <f t="shared" ca="1" si="0"/>
        <v>0</v>
      </c>
      <c r="P990" s="5" t="b">
        <f t="shared" ca="1" si="1"/>
        <v>1</v>
      </c>
      <c r="Q990" s="5"/>
      <c r="R990" s="5"/>
      <c r="S990" s="5"/>
      <c r="T990" s="5"/>
      <c r="U990" s="5"/>
      <c r="V990" s="5"/>
      <c r="W990" s="5"/>
      <c r="X990" s="5"/>
      <c r="Y990" s="5"/>
      <c r="Z990" s="5"/>
      <c r="AA990" s="5"/>
      <c r="AB990" s="5"/>
      <c r="AC990" s="5"/>
      <c r="AD990" s="5"/>
      <c r="AE990" s="5"/>
    </row>
    <row r="991" spans="1:31" ht="23.25" customHeight="1">
      <c r="A991" s="5" t="s">
        <v>16345</v>
      </c>
      <c r="B991" s="5" t="s">
        <v>16201</v>
      </c>
      <c r="C991" s="5" t="s">
        <v>27</v>
      </c>
      <c r="D991" s="5" t="s">
        <v>85</v>
      </c>
      <c r="E991" s="20" t="s">
        <v>45</v>
      </c>
      <c r="F991" s="7">
        <v>12</v>
      </c>
      <c r="G991" s="7">
        <v>25</v>
      </c>
      <c r="H991" s="5" t="s">
        <v>3306</v>
      </c>
      <c r="I991" s="5" t="s">
        <v>31</v>
      </c>
      <c r="J991" s="5" t="s">
        <v>161</v>
      </c>
      <c r="K991" s="5" t="s">
        <v>16347</v>
      </c>
      <c r="L991" s="5" t="s">
        <v>16348</v>
      </c>
      <c r="M991" s="5" t="s">
        <v>167</v>
      </c>
      <c r="N991" s="5" t="s">
        <v>55</v>
      </c>
      <c r="O991" s="5" t="b">
        <f t="shared" ca="1" si="0"/>
        <v>0</v>
      </c>
      <c r="P991" s="5" t="b">
        <f t="shared" ca="1" si="1"/>
        <v>1</v>
      </c>
      <c r="Q991" s="5"/>
      <c r="R991" s="5"/>
      <c r="S991" s="5"/>
      <c r="T991" s="5"/>
      <c r="U991" s="5"/>
      <c r="V991" s="5"/>
      <c r="W991" s="5"/>
      <c r="X991" s="5"/>
      <c r="Y991" s="5"/>
      <c r="Z991" s="5"/>
      <c r="AA991" s="5"/>
      <c r="AB991" s="5"/>
      <c r="AC991" s="5"/>
      <c r="AD991" s="5"/>
      <c r="AE991" s="5"/>
    </row>
    <row r="992" spans="1:31" ht="23.25" customHeight="1">
      <c r="A992" s="5" t="s">
        <v>10325</v>
      </c>
      <c r="B992" s="5" t="s">
        <v>13896</v>
      </c>
      <c r="C992" s="5" t="s">
        <v>27</v>
      </c>
      <c r="D992" s="5" t="s">
        <v>85</v>
      </c>
      <c r="E992" s="20" t="s">
        <v>29</v>
      </c>
      <c r="F992" s="7">
        <v>12</v>
      </c>
      <c r="G992" s="7">
        <v>20</v>
      </c>
      <c r="H992" s="5" t="s">
        <v>201</v>
      </c>
      <c r="I992" s="5" t="s">
        <v>108</v>
      </c>
      <c r="J992" s="5" t="s">
        <v>110</v>
      </c>
      <c r="K992" s="5" t="s">
        <v>16331</v>
      </c>
      <c r="L992" s="5" t="s">
        <v>16333</v>
      </c>
      <c r="M992" s="5" t="s">
        <v>167</v>
      </c>
      <c r="N992" s="5" t="s">
        <v>55</v>
      </c>
      <c r="O992" s="5" t="b">
        <f t="shared" ca="1" si="0"/>
        <v>0</v>
      </c>
      <c r="P992" s="5" t="b">
        <f t="shared" ca="1" si="1"/>
        <v>1</v>
      </c>
      <c r="Q992" s="5"/>
      <c r="R992" s="5"/>
      <c r="S992" s="5"/>
      <c r="T992" s="5"/>
      <c r="U992" s="5"/>
      <c r="V992" s="5"/>
      <c r="W992" s="5"/>
      <c r="X992" s="5"/>
      <c r="Y992" s="5"/>
      <c r="Z992" s="5"/>
      <c r="AA992" s="5"/>
      <c r="AB992" s="5"/>
      <c r="AC992" s="5"/>
      <c r="AD992" s="5"/>
      <c r="AE992" s="5"/>
    </row>
    <row r="993" spans="1:31" ht="23.25" customHeight="1">
      <c r="A993" s="5" t="s">
        <v>16338</v>
      </c>
      <c r="B993" s="5" t="s">
        <v>16339</v>
      </c>
      <c r="C993" s="5" t="s">
        <v>41</v>
      </c>
      <c r="D993" s="5" t="s">
        <v>47</v>
      </c>
      <c r="E993" s="20" t="s">
        <v>45</v>
      </c>
      <c r="F993" s="7">
        <v>12</v>
      </c>
      <c r="G993" s="7">
        <v>18</v>
      </c>
      <c r="H993" s="5" t="s">
        <v>510</v>
      </c>
      <c r="I993" s="5" t="s">
        <v>31</v>
      </c>
      <c r="J993" s="5" t="s">
        <v>6242</v>
      </c>
      <c r="K993" s="5" t="s">
        <v>2820</v>
      </c>
      <c r="L993" s="5" t="s">
        <v>16341</v>
      </c>
      <c r="M993" s="5" t="s">
        <v>37</v>
      </c>
      <c r="N993" s="5" t="s">
        <v>55</v>
      </c>
      <c r="O993" s="5" t="b">
        <f t="shared" ca="1" si="0"/>
        <v>0</v>
      </c>
      <c r="P993" s="5" t="b">
        <f t="shared" ca="1" si="1"/>
        <v>1</v>
      </c>
      <c r="Q993" s="5"/>
      <c r="R993" s="5"/>
      <c r="S993" s="5"/>
      <c r="T993" s="5"/>
      <c r="U993" s="5"/>
      <c r="V993" s="5"/>
      <c r="W993" s="5"/>
      <c r="X993" s="5"/>
      <c r="Y993" s="5"/>
      <c r="Z993" s="5"/>
      <c r="AA993" s="5"/>
      <c r="AB993" s="5"/>
      <c r="AC993" s="5"/>
      <c r="AD993" s="5"/>
      <c r="AE993" s="5"/>
    </row>
    <row r="994" spans="1:31" ht="23.25" customHeight="1">
      <c r="A994" s="5" t="s">
        <v>11849</v>
      </c>
      <c r="B994" s="5" t="s">
        <v>15496</v>
      </c>
      <c r="C994" s="5" t="s">
        <v>27</v>
      </c>
      <c r="D994" s="5" t="s">
        <v>85</v>
      </c>
      <c r="E994" s="20" t="s">
        <v>45</v>
      </c>
      <c r="F994" s="7">
        <v>12</v>
      </c>
      <c r="G994" s="7">
        <v>15</v>
      </c>
      <c r="H994" s="5" t="s">
        <v>1136</v>
      </c>
      <c r="I994" s="5" t="s">
        <v>108</v>
      </c>
      <c r="J994" s="5" t="s">
        <v>516</v>
      </c>
      <c r="K994" s="5" t="s">
        <v>15497</v>
      </c>
      <c r="L994" s="5" t="s">
        <v>16320</v>
      </c>
      <c r="M994" s="5" t="s">
        <v>53</v>
      </c>
      <c r="N994" s="5" t="s">
        <v>55</v>
      </c>
      <c r="O994" s="5" t="b">
        <f t="shared" ca="1" si="0"/>
        <v>0</v>
      </c>
      <c r="P994" s="5" t="b">
        <f t="shared" ca="1" si="1"/>
        <v>1</v>
      </c>
      <c r="Q994" s="5"/>
      <c r="R994" s="5"/>
      <c r="S994" s="5"/>
      <c r="T994" s="5"/>
      <c r="U994" s="5"/>
      <c r="V994" s="5"/>
      <c r="W994" s="5"/>
      <c r="X994" s="5"/>
      <c r="Y994" s="5"/>
      <c r="Z994" s="5"/>
      <c r="AA994" s="5"/>
      <c r="AB994" s="5"/>
      <c r="AC994" s="5"/>
      <c r="AD994" s="5"/>
      <c r="AE994" s="5"/>
    </row>
    <row r="995" spans="1:31" ht="23.25" customHeight="1">
      <c r="A995" s="5" t="s">
        <v>9556</v>
      </c>
      <c r="B995" s="5" t="s">
        <v>16325</v>
      </c>
      <c r="C995" s="5" t="s">
        <v>27</v>
      </c>
      <c r="D995" s="5" t="s">
        <v>47</v>
      </c>
      <c r="E995" s="20" t="s">
        <v>29</v>
      </c>
      <c r="F995" s="7">
        <v>12</v>
      </c>
      <c r="G995" s="7">
        <v>25</v>
      </c>
      <c r="H995" s="5" t="s">
        <v>3306</v>
      </c>
      <c r="I995" s="7" t="s">
        <v>24</v>
      </c>
      <c r="J995" s="5" t="s">
        <v>403</v>
      </c>
      <c r="K995" s="5" t="s">
        <v>16326</v>
      </c>
      <c r="L995" s="12" t="s">
        <v>47</v>
      </c>
      <c r="M995" s="5" t="s">
        <v>100</v>
      </c>
      <c r="N995" s="5" t="s">
        <v>237</v>
      </c>
      <c r="O995" s="5" t="b">
        <f t="shared" ca="1" si="0"/>
        <v>0</v>
      </c>
      <c r="P995" s="5" t="b">
        <f t="shared" ca="1" si="1"/>
        <v>1</v>
      </c>
      <c r="Q995" s="5"/>
      <c r="R995" s="5"/>
      <c r="S995" s="5"/>
      <c r="T995" s="5"/>
      <c r="U995" s="5"/>
      <c r="V995" s="5"/>
      <c r="W995" s="5"/>
      <c r="X995" s="5"/>
      <c r="Y995" s="5"/>
      <c r="Z995" s="5"/>
      <c r="AA995" s="5"/>
      <c r="AB995" s="5"/>
      <c r="AC995" s="5"/>
      <c r="AD995" s="5"/>
      <c r="AE995" s="5"/>
    </row>
    <row r="996" spans="1:31" ht="23.25" customHeight="1">
      <c r="A996" s="5" t="s">
        <v>11714</v>
      </c>
      <c r="B996" s="5" t="s">
        <v>4751</v>
      </c>
      <c r="C996" s="5" t="s">
        <v>20</v>
      </c>
      <c r="D996" s="5" t="s">
        <v>21</v>
      </c>
      <c r="E996" s="20" t="s">
        <v>29</v>
      </c>
      <c r="F996" s="7">
        <v>12</v>
      </c>
      <c r="G996" s="7">
        <v>18</v>
      </c>
      <c r="H996" s="5" t="s">
        <v>510</v>
      </c>
      <c r="I996" s="5" t="s">
        <v>108</v>
      </c>
      <c r="J996" s="5" t="s">
        <v>57</v>
      </c>
      <c r="K996" s="5" t="s">
        <v>4754</v>
      </c>
      <c r="L996" s="5" t="s">
        <v>16410</v>
      </c>
      <c r="M996" s="5" t="s">
        <v>53</v>
      </c>
      <c r="N996" s="5" t="s">
        <v>55</v>
      </c>
      <c r="O996" s="5" t="b">
        <f t="shared" ca="1" si="0"/>
        <v>0</v>
      </c>
      <c r="P996" s="5" t="b">
        <f t="shared" ca="1" si="1"/>
        <v>1</v>
      </c>
      <c r="Q996" s="5"/>
      <c r="R996" s="5"/>
      <c r="S996" s="5"/>
      <c r="T996" s="5"/>
      <c r="U996" s="5"/>
      <c r="V996" s="5"/>
      <c r="W996" s="5"/>
      <c r="X996" s="5"/>
      <c r="Y996" s="5"/>
      <c r="Z996" s="5"/>
      <c r="AA996" s="5"/>
      <c r="AB996" s="5"/>
      <c r="AC996" s="5"/>
      <c r="AD996" s="5"/>
      <c r="AE996" s="5"/>
    </row>
    <row r="997" spans="1:31" ht="23.25" customHeight="1">
      <c r="A997" s="5" t="s">
        <v>16417</v>
      </c>
      <c r="B997" s="5" t="s">
        <v>4863</v>
      </c>
      <c r="C997" s="5" t="s">
        <v>41</v>
      </c>
      <c r="D997" s="5" t="s">
        <v>47</v>
      </c>
      <c r="E997" s="20" t="s">
        <v>45</v>
      </c>
      <c r="F997" s="7">
        <v>12</v>
      </c>
      <c r="G997" s="7">
        <v>20</v>
      </c>
      <c r="H997" s="5" t="s">
        <v>201</v>
      </c>
      <c r="I997" s="5" t="s">
        <v>31</v>
      </c>
      <c r="J997" s="5" t="s">
        <v>117</v>
      </c>
      <c r="K997" s="5" t="s">
        <v>16419</v>
      </c>
      <c r="L997" s="5" t="s">
        <v>16420</v>
      </c>
      <c r="M997" s="5" t="s">
        <v>53</v>
      </c>
      <c r="N997" s="5" t="s">
        <v>55</v>
      </c>
      <c r="O997" s="5" t="b">
        <f t="shared" ca="1" si="0"/>
        <v>0</v>
      </c>
      <c r="P997" s="5" t="b">
        <f t="shared" ca="1" si="1"/>
        <v>1</v>
      </c>
      <c r="Q997" s="5"/>
      <c r="R997" s="5"/>
      <c r="S997" s="5"/>
      <c r="T997" s="5"/>
      <c r="U997" s="5"/>
      <c r="V997" s="5"/>
      <c r="W997" s="5"/>
      <c r="X997" s="5"/>
      <c r="Y997" s="5"/>
      <c r="Z997" s="5"/>
      <c r="AA997" s="5"/>
      <c r="AB997" s="5"/>
      <c r="AC997" s="5"/>
      <c r="AD997" s="5"/>
      <c r="AE997" s="5"/>
    </row>
    <row r="998" spans="1:31" ht="23.25" customHeight="1">
      <c r="A998" s="5" t="s">
        <v>9556</v>
      </c>
      <c r="B998" s="5" t="s">
        <v>16456</v>
      </c>
      <c r="C998" s="5" t="s">
        <v>20</v>
      </c>
      <c r="D998" s="5" t="s">
        <v>1173</v>
      </c>
      <c r="E998" s="20" t="s">
        <v>45</v>
      </c>
      <c r="F998" s="7">
        <v>12</v>
      </c>
      <c r="G998" s="7">
        <v>24</v>
      </c>
      <c r="H998" s="5" t="s">
        <v>1486</v>
      </c>
      <c r="I998" s="5" t="s">
        <v>31</v>
      </c>
      <c r="J998" s="5" t="s">
        <v>3655</v>
      </c>
      <c r="K998" s="5" t="s">
        <v>16457</v>
      </c>
      <c r="L998" s="5" t="s">
        <v>16458</v>
      </c>
      <c r="M998" s="5" t="s">
        <v>42</v>
      </c>
      <c r="N998" s="5" t="s">
        <v>55</v>
      </c>
      <c r="O998" s="5" t="b">
        <f t="shared" ca="1" si="0"/>
        <v>0</v>
      </c>
      <c r="P998" s="5" t="b">
        <f t="shared" ca="1" si="1"/>
        <v>1</v>
      </c>
      <c r="Q998" s="5"/>
      <c r="R998" s="5"/>
      <c r="S998" s="5"/>
      <c r="T998" s="5"/>
      <c r="U998" s="5"/>
      <c r="V998" s="5"/>
      <c r="W998" s="5"/>
      <c r="X998" s="5"/>
      <c r="Y998" s="5"/>
      <c r="Z998" s="5"/>
      <c r="AA998" s="5"/>
      <c r="AB998" s="5"/>
      <c r="AC998" s="5"/>
      <c r="AD998" s="5"/>
      <c r="AE998" s="5"/>
    </row>
    <row r="999" spans="1:31" ht="23.25" customHeight="1">
      <c r="A999" s="5" t="s">
        <v>16468</v>
      </c>
      <c r="B999" s="5" t="s">
        <v>5040</v>
      </c>
      <c r="C999" s="5" t="s">
        <v>20</v>
      </c>
      <c r="D999" s="5" t="s">
        <v>47</v>
      </c>
      <c r="E999" s="20" t="s">
        <v>45</v>
      </c>
      <c r="F999" s="7">
        <v>12</v>
      </c>
      <c r="G999" s="7">
        <v>17</v>
      </c>
      <c r="H999" s="5" t="s">
        <v>941</v>
      </c>
      <c r="I999" s="5" t="s">
        <v>125</v>
      </c>
      <c r="J999" s="5" t="s">
        <v>2015</v>
      </c>
      <c r="K999" s="5" t="s">
        <v>5041</v>
      </c>
      <c r="L999" s="5" t="s">
        <v>16469</v>
      </c>
      <c r="M999" s="5" t="s">
        <v>167</v>
      </c>
      <c r="N999" s="5" t="s">
        <v>55</v>
      </c>
      <c r="O999" s="5" t="b">
        <f t="shared" ca="1" si="0"/>
        <v>0</v>
      </c>
      <c r="P999" s="5" t="b">
        <f t="shared" ca="1" si="1"/>
        <v>1</v>
      </c>
      <c r="Q999" s="5"/>
      <c r="R999" s="5"/>
      <c r="S999" s="5"/>
      <c r="T999" s="5"/>
      <c r="U999" s="5"/>
      <c r="V999" s="5"/>
      <c r="W999" s="5"/>
      <c r="X999" s="5"/>
      <c r="Y999" s="5"/>
      <c r="Z999" s="5"/>
      <c r="AA999" s="5"/>
      <c r="AB999" s="5"/>
      <c r="AC999" s="5"/>
      <c r="AD999" s="5"/>
      <c r="AE999" s="5"/>
    </row>
    <row r="1000" spans="1:31" ht="23.25" customHeight="1">
      <c r="A1000" s="5" t="s">
        <v>16471</v>
      </c>
      <c r="B1000" s="5" t="s">
        <v>16472</v>
      </c>
      <c r="C1000" s="5" t="s">
        <v>27</v>
      </c>
      <c r="D1000" s="5" t="s">
        <v>105</v>
      </c>
      <c r="E1000" s="20" t="s">
        <v>45</v>
      </c>
      <c r="F1000" s="7">
        <v>12</v>
      </c>
      <c r="G1000" s="7">
        <v>20</v>
      </c>
      <c r="H1000" s="5" t="s">
        <v>201</v>
      </c>
      <c r="I1000" s="5" t="s">
        <v>66</v>
      </c>
      <c r="J1000" s="5" t="s">
        <v>16473</v>
      </c>
      <c r="K1000" s="5" t="s">
        <v>16475</v>
      </c>
      <c r="L1000" s="5" t="s">
        <v>16476</v>
      </c>
      <c r="M1000" s="5" t="s">
        <v>53</v>
      </c>
      <c r="N1000" s="5" t="s">
        <v>55</v>
      </c>
      <c r="O1000" s="5" t="b">
        <f t="shared" ca="1" si="0"/>
        <v>0</v>
      </c>
      <c r="P1000" s="5" t="b">
        <f t="shared" ca="1" si="1"/>
        <v>1</v>
      </c>
      <c r="Q1000" s="5"/>
      <c r="R1000" s="5"/>
      <c r="S1000" s="5"/>
      <c r="T1000" s="5"/>
      <c r="U1000" s="5"/>
      <c r="V1000" s="5"/>
      <c r="W1000" s="5"/>
      <c r="X1000" s="5"/>
      <c r="Y1000" s="5"/>
      <c r="Z1000" s="5"/>
      <c r="AA1000" s="5"/>
      <c r="AB1000" s="5"/>
      <c r="AC1000" s="5"/>
      <c r="AD1000" s="5"/>
      <c r="AE1000" s="5"/>
    </row>
    <row r="1001" spans="1:31" ht="23.25" customHeight="1">
      <c r="A1001" s="5" t="s">
        <v>9556</v>
      </c>
      <c r="B1001" s="5" t="s">
        <v>16481</v>
      </c>
      <c r="C1001" s="5" t="s">
        <v>41</v>
      </c>
      <c r="D1001" s="5" t="s">
        <v>43</v>
      </c>
      <c r="E1001" s="20" t="s">
        <v>45</v>
      </c>
      <c r="F1001" s="7">
        <v>12</v>
      </c>
      <c r="G1001" s="7">
        <v>18</v>
      </c>
      <c r="H1001" s="5" t="s">
        <v>510</v>
      </c>
      <c r="I1001" s="7" t="s">
        <v>24</v>
      </c>
      <c r="J1001" s="5" t="s">
        <v>57</v>
      </c>
      <c r="K1001" s="5" t="s">
        <v>16484</v>
      </c>
      <c r="L1001" s="5" t="s">
        <v>16486</v>
      </c>
      <c r="M1001" s="5" t="s">
        <v>167</v>
      </c>
      <c r="N1001" s="5" t="s">
        <v>55</v>
      </c>
      <c r="O1001" s="5" t="b">
        <f t="shared" ca="1" si="0"/>
        <v>0</v>
      </c>
      <c r="P1001" s="5" t="b">
        <f t="shared" ca="1" si="1"/>
        <v>1</v>
      </c>
      <c r="Q1001" s="5"/>
      <c r="R1001" s="5"/>
      <c r="S1001" s="5"/>
      <c r="T1001" s="5"/>
      <c r="U1001" s="5"/>
      <c r="V1001" s="5"/>
      <c r="W1001" s="5"/>
      <c r="X1001" s="5"/>
      <c r="Y1001" s="5"/>
      <c r="Z1001" s="5"/>
      <c r="AA1001" s="5"/>
      <c r="AB1001" s="5"/>
      <c r="AC1001" s="5"/>
      <c r="AD1001" s="5"/>
      <c r="AE1001" s="5"/>
    </row>
    <row r="1002" spans="1:31" ht="23.25" customHeight="1">
      <c r="A1002" s="5" t="s">
        <v>9556</v>
      </c>
      <c r="B1002" s="5" t="s">
        <v>16495</v>
      </c>
      <c r="C1002" s="5" t="s">
        <v>27</v>
      </c>
      <c r="D1002" s="5" t="s">
        <v>212</v>
      </c>
      <c r="E1002" s="20" t="s">
        <v>45</v>
      </c>
      <c r="F1002" s="7">
        <v>12</v>
      </c>
      <c r="G1002" s="7">
        <v>17</v>
      </c>
      <c r="H1002" s="5" t="s">
        <v>941</v>
      </c>
      <c r="I1002" s="5" t="s">
        <v>31</v>
      </c>
      <c r="J1002" s="5" t="s">
        <v>110</v>
      </c>
      <c r="K1002" s="5" t="s">
        <v>16497</v>
      </c>
      <c r="L1002" s="5" t="s">
        <v>16499</v>
      </c>
      <c r="M1002" s="5" t="s">
        <v>37</v>
      </c>
      <c r="N1002" s="5" t="s">
        <v>55</v>
      </c>
      <c r="O1002" s="5" t="b">
        <f t="shared" ca="1" si="0"/>
        <v>0</v>
      </c>
      <c r="P1002" s="5" t="b">
        <f t="shared" ca="1" si="1"/>
        <v>1</v>
      </c>
      <c r="Q1002" s="5"/>
      <c r="R1002" s="5"/>
      <c r="S1002" s="5"/>
      <c r="T1002" s="5"/>
      <c r="U1002" s="5"/>
      <c r="V1002" s="5"/>
      <c r="W1002" s="5"/>
      <c r="X1002" s="5"/>
      <c r="Y1002" s="5"/>
      <c r="Z1002" s="5"/>
      <c r="AA1002" s="5"/>
      <c r="AB1002" s="5"/>
      <c r="AC1002" s="5"/>
      <c r="AD1002" s="5"/>
      <c r="AE1002" s="5"/>
    </row>
    <row r="1003" spans="1:31" ht="23.25" customHeight="1">
      <c r="A1003" s="5" t="s">
        <v>16488</v>
      </c>
      <c r="B1003" s="5" t="s">
        <v>16489</v>
      </c>
      <c r="C1003" s="5" t="s">
        <v>170</v>
      </c>
      <c r="D1003" s="5" t="s">
        <v>342</v>
      </c>
      <c r="E1003" s="20" t="s">
        <v>29</v>
      </c>
      <c r="F1003" s="7">
        <v>12</v>
      </c>
      <c r="G1003" s="7">
        <v>18</v>
      </c>
      <c r="H1003" s="5" t="s">
        <v>510</v>
      </c>
      <c r="I1003" s="5" t="s">
        <v>108</v>
      </c>
      <c r="J1003" s="5" t="s">
        <v>224</v>
      </c>
      <c r="K1003" s="9" t="s">
        <v>47</v>
      </c>
      <c r="L1003" s="5" t="s">
        <v>16493</v>
      </c>
      <c r="M1003" s="5" t="s">
        <v>37</v>
      </c>
      <c r="N1003" s="5" t="s">
        <v>55</v>
      </c>
      <c r="O1003" s="5" t="b">
        <f t="shared" ca="1" si="0"/>
        <v>0</v>
      </c>
      <c r="P1003" s="5" t="b">
        <f t="shared" ca="1" si="1"/>
        <v>1</v>
      </c>
      <c r="Q1003" s="5"/>
      <c r="R1003" s="5"/>
      <c r="S1003" s="5"/>
      <c r="T1003" s="5"/>
      <c r="U1003" s="5"/>
      <c r="V1003" s="5"/>
      <c r="W1003" s="5"/>
      <c r="X1003" s="5"/>
      <c r="Y1003" s="5"/>
      <c r="Z1003" s="5"/>
      <c r="AA1003" s="5"/>
      <c r="AB1003" s="5"/>
      <c r="AC1003" s="5"/>
      <c r="AD1003" s="5"/>
      <c r="AE1003" s="5"/>
    </row>
    <row r="1004" spans="1:31" ht="23.25" customHeight="1">
      <c r="A1004" s="5" t="s">
        <v>9556</v>
      </c>
      <c r="B1004" s="5" t="s">
        <v>1450</v>
      </c>
      <c r="C1004" s="5" t="s">
        <v>27</v>
      </c>
      <c r="D1004" s="5" t="s">
        <v>54</v>
      </c>
      <c r="E1004" s="20" t="s">
        <v>45</v>
      </c>
      <c r="F1004" s="7">
        <v>12</v>
      </c>
      <c r="G1004" s="7">
        <v>15</v>
      </c>
      <c r="H1004" s="5" t="s">
        <v>1136</v>
      </c>
      <c r="I1004" s="5" t="s">
        <v>108</v>
      </c>
      <c r="J1004" s="5" t="s">
        <v>57</v>
      </c>
      <c r="K1004" s="9" t="s">
        <v>47</v>
      </c>
      <c r="L1004" s="5" t="s">
        <v>16511</v>
      </c>
      <c r="M1004" s="5" t="s">
        <v>167</v>
      </c>
      <c r="N1004" s="5" t="s">
        <v>55</v>
      </c>
      <c r="O1004" s="5" t="b">
        <f t="shared" ca="1" si="0"/>
        <v>0</v>
      </c>
      <c r="P1004" s="5" t="b">
        <f t="shared" ca="1" si="1"/>
        <v>1</v>
      </c>
      <c r="Q1004" s="5"/>
      <c r="R1004" s="5"/>
      <c r="S1004" s="5"/>
      <c r="T1004" s="5"/>
      <c r="U1004" s="5"/>
      <c r="V1004" s="5"/>
      <c r="W1004" s="5"/>
      <c r="X1004" s="5"/>
      <c r="Y1004" s="5"/>
      <c r="Z1004" s="5"/>
      <c r="AA1004" s="5"/>
      <c r="AB1004" s="5"/>
      <c r="AC1004" s="5"/>
      <c r="AD1004" s="5"/>
      <c r="AE1004" s="5"/>
    </row>
    <row r="1005" spans="1:31" ht="23.25" customHeight="1">
      <c r="A1005" s="5" t="s">
        <v>16501</v>
      </c>
      <c r="B1005" s="5" t="s">
        <v>16502</v>
      </c>
      <c r="C1005" s="5" t="s">
        <v>20</v>
      </c>
      <c r="D1005" s="5" t="s">
        <v>1616</v>
      </c>
      <c r="E1005" s="20" t="s">
        <v>45</v>
      </c>
      <c r="F1005" s="7">
        <v>12</v>
      </c>
      <c r="G1005" s="7">
        <v>15</v>
      </c>
      <c r="H1005" s="5" t="s">
        <v>1136</v>
      </c>
      <c r="I1005" s="5" t="s">
        <v>108</v>
      </c>
      <c r="J1005" s="5" t="s">
        <v>48</v>
      </c>
      <c r="K1005" s="5" t="s">
        <v>2531</v>
      </c>
      <c r="L1005" s="5" t="s">
        <v>16506</v>
      </c>
      <c r="M1005" s="5" t="s">
        <v>100</v>
      </c>
      <c r="N1005" s="5" t="s">
        <v>55</v>
      </c>
      <c r="O1005" s="5" t="b">
        <f t="shared" ca="1" si="0"/>
        <v>0</v>
      </c>
      <c r="P1005" s="5" t="b">
        <f t="shared" ca="1" si="1"/>
        <v>1</v>
      </c>
      <c r="Q1005" s="5"/>
      <c r="R1005" s="5"/>
      <c r="S1005" s="5"/>
      <c r="T1005" s="5"/>
      <c r="U1005" s="5"/>
      <c r="V1005" s="5"/>
      <c r="W1005" s="5"/>
      <c r="X1005" s="5"/>
      <c r="Y1005" s="5"/>
      <c r="Z1005" s="5"/>
      <c r="AA1005" s="5"/>
      <c r="AB1005" s="5"/>
      <c r="AC1005" s="5"/>
      <c r="AD1005" s="5"/>
      <c r="AE1005" s="5"/>
    </row>
    <row r="1006" spans="1:31" ht="23.25" customHeight="1">
      <c r="A1006" s="5" t="s">
        <v>9556</v>
      </c>
      <c r="B1006" s="5" t="s">
        <v>16548</v>
      </c>
      <c r="C1006" s="5" t="s">
        <v>27</v>
      </c>
      <c r="D1006" s="5" t="s">
        <v>850</v>
      </c>
      <c r="E1006" s="20" t="s">
        <v>45</v>
      </c>
      <c r="F1006" s="7">
        <v>12</v>
      </c>
      <c r="G1006" s="7">
        <v>50</v>
      </c>
      <c r="H1006" s="5" t="s">
        <v>16550</v>
      </c>
      <c r="I1006" s="5" t="s">
        <v>125</v>
      </c>
      <c r="J1006" s="5" t="s">
        <v>110</v>
      </c>
      <c r="K1006" s="5" t="s">
        <v>16551</v>
      </c>
      <c r="L1006" s="5" t="s">
        <v>16552</v>
      </c>
      <c r="M1006" s="5" t="s">
        <v>53</v>
      </c>
      <c r="N1006" s="5" t="s">
        <v>38</v>
      </c>
      <c r="O1006" s="5" t="b">
        <f t="shared" ca="1" si="0"/>
        <v>0</v>
      </c>
      <c r="P1006" s="5" t="b">
        <f t="shared" ca="1" si="1"/>
        <v>1</v>
      </c>
      <c r="Q1006" s="5"/>
      <c r="R1006" s="5"/>
      <c r="S1006" s="5"/>
      <c r="T1006" s="5"/>
      <c r="U1006" s="5"/>
      <c r="V1006" s="5"/>
      <c r="W1006" s="5"/>
      <c r="X1006" s="5"/>
      <c r="Y1006" s="5"/>
      <c r="Z1006" s="5"/>
      <c r="AA1006" s="5"/>
      <c r="AB1006" s="5"/>
      <c r="AC1006" s="5"/>
      <c r="AD1006" s="5"/>
      <c r="AE1006" s="5"/>
    </row>
    <row r="1007" spans="1:31" ht="23.25" customHeight="1">
      <c r="A1007" s="5" t="s">
        <v>9556</v>
      </c>
      <c r="B1007" s="5" t="s">
        <v>16558</v>
      </c>
      <c r="C1007" s="5" t="s">
        <v>20</v>
      </c>
      <c r="D1007" s="5" t="s">
        <v>296</v>
      </c>
      <c r="E1007" s="20" t="s">
        <v>45</v>
      </c>
      <c r="F1007" s="7">
        <v>12</v>
      </c>
      <c r="G1007" s="7">
        <v>16</v>
      </c>
      <c r="H1007" s="5" t="s">
        <v>232</v>
      </c>
      <c r="I1007" s="5" t="s">
        <v>31</v>
      </c>
      <c r="J1007" s="5" t="s">
        <v>57</v>
      </c>
      <c r="K1007" s="5" t="s">
        <v>16561</v>
      </c>
      <c r="L1007" s="5" t="s">
        <v>16562</v>
      </c>
      <c r="M1007" s="5" t="s">
        <v>37</v>
      </c>
      <c r="N1007" s="5" t="s">
        <v>237</v>
      </c>
      <c r="O1007" s="5" t="b">
        <f t="shared" ca="1" si="0"/>
        <v>0</v>
      </c>
      <c r="P1007" s="5" t="b">
        <f t="shared" ca="1" si="1"/>
        <v>1</v>
      </c>
      <c r="Q1007" s="5"/>
      <c r="R1007" s="5"/>
      <c r="S1007" s="5"/>
      <c r="T1007" s="5"/>
      <c r="U1007" s="5"/>
      <c r="V1007" s="5"/>
      <c r="W1007" s="5"/>
      <c r="X1007" s="5"/>
      <c r="Y1007" s="5"/>
      <c r="Z1007" s="5"/>
      <c r="AA1007" s="5"/>
      <c r="AB1007" s="5"/>
      <c r="AC1007" s="5"/>
      <c r="AD1007" s="5"/>
      <c r="AE1007" s="5"/>
    </row>
    <row r="1008" spans="1:31" ht="23.25" customHeight="1">
      <c r="A1008" s="5" t="s">
        <v>16566</v>
      </c>
      <c r="B1008" s="5" t="s">
        <v>16567</v>
      </c>
      <c r="C1008" s="5" t="s">
        <v>170</v>
      </c>
      <c r="D1008" s="5" t="s">
        <v>390</v>
      </c>
      <c r="E1008" s="20" t="s">
        <v>45</v>
      </c>
      <c r="F1008" s="7">
        <v>12</v>
      </c>
      <c r="G1008" s="7">
        <v>15</v>
      </c>
      <c r="H1008" s="5" t="s">
        <v>1136</v>
      </c>
      <c r="I1008" s="5" t="s">
        <v>31</v>
      </c>
      <c r="J1008" s="5" t="s">
        <v>117</v>
      </c>
      <c r="K1008" s="5" t="s">
        <v>16571</v>
      </c>
      <c r="L1008" s="5" t="s">
        <v>16574</v>
      </c>
      <c r="M1008" s="5" t="s">
        <v>100</v>
      </c>
      <c r="N1008" s="5" t="s">
        <v>55</v>
      </c>
      <c r="O1008" s="5" t="b">
        <f t="shared" ca="1" si="0"/>
        <v>0</v>
      </c>
      <c r="P1008" s="5" t="b">
        <f t="shared" ca="1" si="1"/>
        <v>1</v>
      </c>
      <c r="Q1008" s="5"/>
      <c r="R1008" s="5"/>
      <c r="S1008" s="5"/>
      <c r="T1008" s="5"/>
      <c r="U1008" s="5"/>
      <c r="V1008" s="5"/>
      <c r="W1008" s="5"/>
      <c r="X1008" s="5"/>
      <c r="Y1008" s="5"/>
      <c r="Z1008" s="5"/>
      <c r="AA1008" s="5"/>
      <c r="AB1008" s="5"/>
      <c r="AC1008" s="5"/>
      <c r="AD1008" s="5"/>
      <c r="AE1008" s="5"/>
    </row>
    <row r="1009" spans="1:31" ht="23.25" customHeight="1">
      <c r="A1009" s="5" t="s">
        <v>455</v>
      </c>
      <c r="B1009" s="5" t="s">
        <v>4499</v>
      </c>
      <c r="C1009" s="5" t="s">
        <v>170</v>
      </c>
      <c r="D1009" s="5" t="s">
        <v>390</v>
      </c>
      <c r="E1009" s="20" t="s">
        <v>45</v>
      </c>
      <c r="F1009" s="7">
        <v>12</v>
      </c>
      <c r="G1009" s="7">
        <v>18</v>
      </c>
      <c r="H1009" s="5" t="s">
        <v>510</v>
      </c>
      <c r="I1009" s="5" t="s">
        <v>108</v>
      </c>
      <c r="J1009" s="5" t="s">
        <v>430</v>
      </c>
      <c r="K1009" s="5" t="s">
        <v>4502</v>
      </c>
      <c r="L1009" s="5" t="s">
        <v>4503</v>
      </c>
      <c r="M1009" s="5" t="s">
        <v>37</v>
      </c>
      <c r="N1009" s="5" t="s">
        <v>38</v>
      </c>
      <c r="O1009" s="5" t="b">
        <f t="shared" ca="1" si="0"/>
        <v>0</v>
      </c>
      <c r="P1009" s="5" t="b">
        <f t="shared" ca="1" si="1"/>
        <v>1</v>
      </c>
      <c r="Q1009" s="5"/>
      <c r="R1009" s="5"/>
      <c r="S1009" s="5"/>
      <c r="T1009" s="5"/>
      <c r="U1009" s="5"/>
      <c r="V1009" s="5"/>
      <c r="W1009" s="5"/>
      <c r="X1009" s="5"/>
      <c r="Y1009" s="5"/>
      <c r="Z1009" s="5"/>
      <c r="AA1009" s="5"/>
      <c r="AB1009" s="5"/>
      <c r="AC1009" s="5"/>
      <c r="AD1009" s="5"/>
      <c r="AE1009" s="5"/>
    </row>
    <row r="1010" spans="1:31" ht="23.25" customHeight="1">
      <c r="A1010" s="5" t="s">
        <v>8775</v>
      </c>
      <c r="B1010" s="5" t="s">
        <v>16650</v>
      </c>
      <c r="C1010" s="5" t="s">
        <v>27</v>
      </c>
      <c r="D1010" s="5" t="s">
        <v>54</v>
      </c>
      <c r="E1010" s="20" t="s">
        <v>45</v>
      </c>
      <c r="F1010" s="7">
        <v>12</v>
      </c>
      <c r="G1010" s="7">
        <v>24</v>
      </c>
      <c r="H1010" s="5" t="s">
        <v>1486</v>
      </c>
      <c r="I1010" s="5" t="s">
        <v>108</v>
      </c>
      <c r="J1010" s="5" t="s">
        <v>655</v>
      </c>
      <c r="K1010" s="5" t="s">
        <v>16651</v>
      </c>
      <c r="L1010" s="5" t="s">
        <v>16652</v>
      </c>
      <c r="M1010" s="5" t="s">
        <v>53</v>
      </c>
      <c r="N1010" s="5" t="s">
        <v>55</v>
      </c>
      <c r="O1010" s="5" t="b">
        <f t="shared" ca="1" si="0"/>
        <v>0</v>
      </c>
      <c r="P1010" s="5" t="b">
        <f t="shared" ca="1" si="1"/>
        <v>1</v>
      </c>
      <c r="Q1010" s="5"/>
      <c r="R1010" s="5"/>
      <c r="S1010" s="5"/>
      <c r="T1010" s="5"/>
      <c r="U1010" s="5"/>
      <c r="V1010" s="5"/>
      <c r="W1010" s="5"/>
      <c r="X1010" s="5"/>
      <c r="Y1010" s="5"/>
      <c r="Z1010" s="5"/>
      <c r="AA1010" s="5"/>
      <c r="AB1010" s="5"/>
      <c r="AC1010" s="5"/>
      <c r="AD1010" s="5"/>
      <c r="AE1010" s="5"/>
    </row>
    <row r="1011" spans="1:31" ht="23.25" customHeight="1">
      <c r="A1011" s="14" t="s">
        <v>16579</v>
      </c>
      <c r="B1011" s="14" t="s">
        <v>16580</v>
      </c>
      <c r="C1011" s="14" t="s">
        <v>170</v>
      </c>
      <c r="D1011" s="14" t="s">
        <v>1475</v>
      </c>
      <c r="E1011" s="21" t="s">
        <v>919</v>
      </c>
      <c r="F1011" s="15">
        <v>12</v>
      </c>
      <c r="G1011" s="15">
        <v>20</v>
      </c>
      <c r="H1011" s="14" t="s">
        <v>201</v>
      </c>
      <c r="I1011" s="15" t="s">
        <v>24</v>
      </c>
      <c r="J1011" s="14" t="s">
        <v>883</v>
      </c>
      <c r="K1011" s="14" t="s">
        <v>16584</v>
      </c>
      <c r="L1011" s="22" t="s">
        <v>47</v>
      </c>
      <c r="M1011" s="14" t="s">
        <v>42</v>
      </c>
      <c r="N1011" s="14" t="s">
        <v>55</v>
      </c>
      <c r="O1011" s="14" t="b">
        <f t="shared" ca="1" si="0"/>
        <v>0</v>
      </c>
      <c r="P1011" s="14" t="b">
        <f t="shared" ca="1" si="1"/>
        <v>1</v>
      </c>
      <c r="Q1011" s="5"/>
      <c r="R1011" s="5"/>
      <c r="S1011" s="5"/>
      <c r="T1011" s="5"/>
      <c r="U1011" s="5"/>
      <c r="V1011" s="5"/>
      <c r="W1011" s="5"/>
      <c r="X1011" s="5"/>
      <c r="Y1011" s="5"/>
      <c r="Z1011" s="5"/>
      <c r="AA1011" s="5"/>
      <c r="AB1011" s="5"/>
      <c r="AC1011" s="5"/>
      <c r="AD1011" s="5"/>
      <c r="AE1011" s="5"/>
    </row>
    <row r="1012" spans="1:31" ht="23.25" customHeight="1">
      <c r="A1012" s="5" t="s">
        <v>1457</v>
      </c>
      <c r="B1012" s="5" t="s">
        <v>16659</v>
      </c>
      <c r="C1012" s="5" t="s">
        <v>20</v>
      </c>
      <c r="D1012" s="5" t="s">
        <v>1527</v>
      </c>
      <c r="E1012" s="20" t="s">
        <v>29</v>
      </c>
      <c r="F1012" s="7">
        <v>12</v>
      </c>
      <c r="G1012" s="7">
        <v>16</v>
      </c>
      <c r="H1012" s="5" t="s">
        <v>232</v>
      </c>
      <c r="I1012" s="7" t="s">
        <v>24</v>
      </c>
      <c r="J1012" s="5" t="s">
        <v>7010</v>
      </c>
      <c r="K1012" s="5" t="s">
        <v>16662</v>
      </c>
      <c r="L1012" s="5" t="s">
        <v>16663</v>
      </c>
      <c r="M1012" s="5" t="s">
        <v>42</v>
      </c>
      <c r="N1012" s="5" t="s">
        <v>55</v>
      </c>
      <c r="O1012" s="5" t="b">
        <f t="shared" ca="1" si="0"/>
        <v>0</v>
      </c>
      <c r="P1012" s="5" t="b">
        <f t="shared" ca="1" si="1"/>
        <v>1</v>
      </c>
      <c r="Q1012" s="5"/>
      <c r="R1012" s="5"/>
      <c r="S1012" s="5"/>
      <c r="T1012" s="5"/>
      <c r="U1012" s="5"/>
      <c r="V1012" s="5"/>
      <c r="W1012" s="5"/>
      <c r="X1012" s="5"/>
      <c r="Y1012" s="5"/>
      <c r="Z1012" s="5"/>
      <c r="AA1012" s="5"/>
      <c r="AB1012" s="5"/>
      <c r="AC1012" s="5"/>
      <c r="AD1012" s="5"/>
      <c r="AE1012" s="5"/>
    </row>
    <row r="1013" spans="1:31" ht="23.25" customHeight="1">
      <c r="A1013" s="5" t="s">
        <v>14068</v>
      </c>
      <c r="B1013" s="5" t="s">
        <v>14069</v>
      </c>
      <c r="C1013" s="5" t="s">
        <v>170</v>
      </c>
      <c r="D1013" s="5" t="s">
        <v>390</v>
      </c>
      <c r="E1013" s="20" t="s">
        <v>29</v>
      </c>
      <c r="F1013" s="7">
        <v>12</v>
      </c>
      <c r="G1013" s="7">
        <v>15</v>
      </c>
      <c r="H1013" s="5" t="s">
        <v>1136</v>
      </c>
      <c r="I1013" s="5" t="s">
        <v>108</v>
      </c>
      <c r="J1013" s="5" t="s">
        <v>907</v>
      </c>
      <c r="K1013" s="5" t="s">
        <v>14070</v>
      </c>
      <c r="L1013" s="5" t="s">
        <v>14071</v>
      </c>
      <c r="M1013" s="5" t="s">
        <v>100</v>
      </c>
      <c r="N1013" s="5" t="s">
        <v>55</v>
      </c>
      <c r="O1013" s="5" t="b">
        <f t="shared" ca="1" si="0"/>
        <v>0</v>
      </c>
      <c r="P1013" s="5" t="b">
        <f t="shared" ca="1" si="1"/>
        <v>1</v>
      </c>
      <c r="Q1013" s="5"/>
      <c r="R1013" s="5"/>
      <c r="S1013" s="5"/>
      <c r="T1013" s="5"/>
      <c r="U1013" s="5"/>
      <c r="V1013" s="5"/>
      <c r="W1013" s="5"/>
      <c r="X1013" s="5"/>
      <c r="Y1013" s="5"/>
      <c r="Z1013" s="5"/>
      <c r="AA1013" s="5"/>
      <c r="AB1013" s="5"/>
      <c r="AC1013" s="5"/>
      <c r="AD1013" s="5"/>
      <c r="AE1013" s="5"/>
    </row>
    <row r="1014" spans="1:31" ht="23.25" customHeight="1">
      <c r="A1014" s="5" t="s">
        <v>16688</v>
      </c>
      <c r="B1014" s="5" t="s">
        <v>16689</v>
      </c>
      <c r="C1014" s="5" t="s">
        <v>27</v>
      </c>
      <c r="D1014" s="5" t="s">
        <v>28</v>
      </c>
      <c r="E1014" s="20" t="s">
        <v>45</v>
      </c>
      <c r="F1014" s="7">
        <v>12</v>
      </c>
      <c r="G1014" s="7">
        <v>25</v>
      </c>
      <c r="H1014" s="5" t="s">
        <v>3306</v>
      </c>
      <c r="I1014" s="5" t="s">
        <v>66</v>
      </c>
      <c r="J1014" s="5" t="s">
        <v>362</v>
      </c>
      <c r="K1014" s="5" t="s">
        <v>1208</v>
      </c>
      <c r="L1014" s="5" t="s">
        <v>16690</v>
      </c>
      <c r="M1014" s="5" t="s">
        <v>53</v>
      </c>
      <c r="N1014" s="5" t="s">
        <v>55</v>
      </c>
      <c r="O1014" s="5" t="b">
        <f t="shared" ca="1" si="0"/>
        <v>0</v>
      </c>
      <c r="P1014" s="5" t="b">
        <f t="shared" ca="1" si="1"/>
        <v>1</v>
      </c>
      <c r="Q1014" s="5"/>
      <c r="R1014" s="5"/>
      <c r="S1014" s="5"/>
      <c r="T1014" s="5"/>
      <c r="U1014" s="5"/>
      <c r="V1014" s="5"/>
      <c r="W1014" s="5"/>
      <c r="X1014" s="5"/>
      <c r="Y1014" s="5"/>
      <c r="Z1014" s="5"/>
      <c r="AA1014" s="5"/>
      <c r="AB1014" s="5"/>
      <c r="AC1014" s="5"/>
      <c r="AD1014" s="5"/>
      <c r="AE1014" s="5"/>
    </row>
    <row r="1015" spans="1:31" ht="23.25" customHeight="1">
      <c r="A1015" s="14" t="s">
        <v>16682</v>
      </c>
      <c r="B1015" s="14" t="s">
        <v>16683</v>
      </c>
      <c r="C1015" s="14" t="s">
        <v>27</v>
      </c>
      <c r="D1015" s="14" t="s">
        <v>85</v>
      </c>
      <c r="E1015" s="21" t="s">
        <v>45</v>
      </c>
      <c r="F1015" s="15">
        <v>12</v>
      </c>
      <c r="G1015" s="15">
        <v>14</v>
      </c>
      <c r="H1015" s="14" t="s">
        <v>16685</v>
      </c>
      <c r="I1015" s="14" t="s">
        <v>31</v>
      </c>
      <c r="J1015" s="14" t="s">
        <v>516</v>
      </c>
      <c r="K1015" s="14" t="s">
        <v>16686</v>
      </c>
      <c r="L1015" s="14" t="s">
        <v>16687</v>
      </c>
      <c r="M1015" s="14" t="s">
        <v>42</v>
      </c>
      <c r="N1015" s="14" t="s">
        <v>89</v>
      </c>
      <c r="O1015" s="14" t="b">
        <f t="shared" ca="1" si="0"/>
        <v>0</v>
      </c>
      <c r="P1015" s="14" t="b">
        <f t="shared" ca="1" si="1"/>
        <v>1</v>
      </c>
      <c r="Q1015" s="5"/>
      <c r="R1015" s="5"/>
      <c r="S1015" s="5"/>
      <c r="T1015" s="5"/>
      <c r="U1015" s="5"/>
      <c r="V1015" s="5"/>
      <c r="W1015" s="5"/>
      <c r="X1015" s="5"/>
      <c r="Y1015" s="5"/>
      <c r="Z1015" s="5"/>
      <c r="AA1015" s="5"/>
      <c r="AB1015" s="5"/>
      <c r="AC1015" s="5"/>
      <c r="AD1015" s="5"/>
      <c r="AE1015" s="5"/>
    </row>
    <row r="1016" spans="1:31" ht="23.25" customHeight="1">
      <c r="A1016" s="5" t="s">
        <v>16665</v>
      </c>
      <c r="B1016" s="5" t="s">
        <v>16666</v>
      </c>
      <c r="C1016" s="5" t="s">
        <v>170</v>
      </c>
      <c r="D1016" s="5" t="s">
        <v>47</v>
      </c>
      <c r="E1016" s="20" t="s">
        <v>45</v>
      </c>
      <c r="F1016" s="7">
        <v>12</v>
      </c>
      <c r="G1016" s="7">
        <v>18</v>
      </c>
      <c r="H1016" s="5" t="s">
        <v>510</v>
      </c>
      <c r="I1016" s="5" t="s">
        <v>108</v>
      </c>
      <c r="J1016" s="5" t="s">
        <v>213</v>
      </c>
      <c r="K1016" s="5" t="s">
        <v>16667</v>
      </c>
      <c r="L1016" s="5" t="s">
        <v>16668</v>
      </c>
      <c r="M1016" s="5" t="s">
        <v>167</v>
      </c>
      <c r="N1016" s="5" t="s">
        <v>38</v>
      </c>
      <c r="O1016" s="5" t="b">
        <f t="shared" ca="1" si="0"/>
        <v>0</v>
      </c>
      <c r="P1016" s="5" t="b">
        <f t="shared" ca="1" si="1"/>
        <v>1</v>
      </c>
      <c r="Q1016" s="5"/>
      <c r="R1016" s="5"/>
      <c r="S1016" s="5"/>
      <c r="T1016" s="5"/>
      <c r="U1016" s="5"/>
      <c r="V1016" s="5"/>
      <c r="W1016" s="5"/>
      <c r="X1016" s="5"/>
      <c r="Y1016" s="5"/>
      <c r="Z1016" s="5"/>
      <c r="AA1016" s="5"/>
      <c r="AB1016" s="5"/>
      <c r="AC1016" s="5"/>
      <c r="AD1016" s="5"/>
      <c r="AE1016" s="5"/>
    </row>
    <row r="1017" spans="1:31" ht="23.25" customHeight="1">
      <c r="A1017" s="5" t="s">
        <v>16670</v>
      </c>
      <c r="B1017" s="5" t="s">
        <v>16671</v>
      </c>
      <c r="C1017" s="5" t="s">
        <v>170</v>
      </c>
      <c r="D1017" s="5" t="s">
        <v>390</v>
      </c>
      <c r="E1017" s="20" t="s">
        <v>29</v>
      </c>
      <c r="F1017" s="7">
        <v>12</v>
      </c>
      <c r="G1017" s="7">
        <v>20</v>
      </c>
      <c r="H1017" s="5" t="s">
        <v>201</v>
      </c>
      <c r="I1017" s="5" t="s">
        <v>108</v>
      </c>
      <c r="J1017" s="5" t="s">
        <v>5977</v>
      </c>
      <c r="K1017" s="5" t="s">
        <v>13355</v>
      </c>
      <c r="L1017" s="5" t="s">
        <v>16672</v>
      </c>
      <c r="M1017" s="5" t="s">
        <v>648</v>
      </c>
      <c r="N1017" s="5" t="s">
        <v>55</v>
      </c>
      <c r="O1017" s="5" t="b">
        <f t="shared" ca="1" si="0"/>
        <v>0</v>
      </c>
      <c r="P1017" s="5" t="b">
        <f t="shared" ca="1" si="1"/>
        <v>1</v>
      </c>
      <c r="Q1017" s="5"/>
      <c r="R1017" s="5"/>
      <c r="S1017" s="5"/>
      <c r="T1017" s="5"/>
      <c r="U1017" s="5"/>
      <c r="V1017" s="5"/>
      <c r="W1017" s="5"/>
      <c r="X1017" s="5"/>
      <c r="Y1017" s="5"/>
      <c r="Z1017" s="5"/>
      <c r="AA1017" s="5"/>
      <c r="AB1017" s="5"/>
      <c r="AC1017" s="5"/>
      <c r="AD1017" s="5"/>
      <c r="AE1017" s="5"/>
    </row>
    <row r="1018" spans="1:31" ht="23.25" customHeight="1">
      <c r="A1018" s="5" t="s">
        <v>3537</v>
      </c>
      <c r="B1018" s="5" t="s">
        <v>6520</v>
      </c>
      <c r="C1018" s="5" t="s">
        <v>41</v>
      </c>
      <c r="D1018" s="5" t="s">
        <v>43</v>
      </c>
      <c r="E1018" s="20" t="s">
        <v>29</v>
      </c>
      <c r="F1018" s="7">
        <v>12</v>
      </c>
      <c r="G1018" s="7">
        <v>20</v>
      </c>
      <c r="H1018" s="5" t="s">
        <v>201</v>
      </c>
      <c r="I1018" s="5" t="s">
        <v>108</v>
      </c>
      <c r="J1018" s="5" t="s">
        <v>117</v>
      </c>
      <c r="K1018" s="5" t="s">
        <v>16718</v>
      </c>
      <c r="L1018" s="5" t="s">
        <v>16720</v>
      </c>
      <c r="M1018" s="5" t="s">
        <v>53</v>
      </c>
      <c r="N1018" s="5" t="s">
        <v>38</v>
      </c>
      <c r="O1018" s="5" t="b">
        <f t="shared" ca="1" si="0"/>
        <v>0</v>
      </c>
      <c r="P1018" s="5" t="b">
        <f t="shared" ca="1" si="1"/>
        <v>1</v>
      </c>
      <c r="Q1018" s="5"/>
      <c r="R1018" s="5"/>
      <c r="S1018" s="5"/>
      <c r="T1018" s="5"/>
      <c r="U1018" s="5"/>
      <c r="V1018" s="5"/>
      <c r="W1018" s="5"/>
      <c r="X1018" s="5"/>
      <c r="Y1018" s="5"/>
      <c r="Z1018" s="5"/>
      <c r="AA1018" s="5"/>
      <c r="AB1018" s="5"/>
      <c r="AC1018" s="5"/>
      <c r="AD1018" s="5"/>
      <c r="AE1018" s="5"/>
    </row>
    <row r="1019" spans="1:31" ht="23.25" customHeight="1">
      <c r="A1019" s="5" t="s">
        <v>16693</v>
      </c>
      <c r="B1019" s="5" t="s">
        <v>16694</v>
      </c>
      <c r="C1019" s="5" t="s">
        <v>170</v>
      </c>
      <c r="D1019" s="5" t="s">
        <v>47</v>
      </c>
      <c r="E1019" s="20" t="s">
        <v>919</v>
      </c>
      <c r="F1019" s="7">
        <v>12</v>
      </c>
      <c r="G1019" s="7">
        <v>25</v>
      </c>
      <c r="H1019" s="5" t="s">
        <v>3306</v>
      </c>
      <c r="I1019" s="5" t="s">
        <v>31</v>
      </c>
      <c r="J1019" s="5" t="s">
        <v>362</v>
      </c>
      <c r="K1019" s="5" t="s">
        <v>16695</v>
      </c>
      <c r="L1019" s="5" t="s">
        <v>16697</v>
      </c>
      <c r="M1019" s="5" t="s">
        <v>100</v>
      </c>
      <c r="N1019" s="5" t="s">
        <v>55</v>
      </c>
      <c r="O1019" s="5" t="b">
        <f t="shared" ca="1" si="0"/>
        <v>0</v>
      </c>
      <c r="P1019" s="5" t="b">
        <f t="shared" ca="1" si="1"/>
        <v>1</v>
      </c>
      <c r="Q1019" s="5"/>
      <c r="R1019" s="5"/>
      <c r="S1019" s="5"/>
      <c r="T1019" s="5"/>
      <c r="U1019" s="5"/>
      <c r="V1019" s="5"/>
      <c r="W1019" s="5"/>
      <c r="X1019" s="5"/>
      <c r="Y1019" s="5"/>
      <c r="Z1019" s="5"/>
      <c r="AA1019" s="5"/>
      <c r="AB1019" s="5"/>
      <c r="AC1019" s="5"/>
      <c r="AD1019" s="5"/>
      <c r="AE1019" s="5"/>
    </row>
    <row r="1020" spans="1:31" ht="23.25" customHeight="1">
      <c r="A1020" s="5" t="s">
        <v>9131</v>
      </c>
      <c r="B1020" s="5" t="s">
        <v>16825</v>
      </c>
      <c r="C1020" s="5" t="s">
        <v>27</v>
      </c>
      <c r="D1020" s="5" t="s">
        <v>85</v>
      </c>
      <c r="E1020" s="20" t="s">
        <v>29</v>
      </c>
      <c r="F1020" s="7">
        <v>12</v>
      </c>
      <c r="G1020" s="7">
        <v>18</v>
      </c>
      <c r="H1020" s="5" t="s">
        <v>510</v>
      </c>
      <c r="I1020" s="5" t="s">
        <v>108</v>
      </c>
      <c r="J1020" s="5" t="s">
        <v>110</v>
      </c>
      <c r="K1020" s="5" t="s">
        <v>16826</v>
      </c>
      <c r="L1020" s="5" t="s">
        <v>16827</v>
      </c>
      <c r="M1020" s="5" t="s">
        <v>53</v>
      </c>
      <c r="N1020" s="5" t="s">
        <v>55</v>
      </c>
      <c r="O1020" s="5" t="b">
        <f t="shared" ca="1" si="0"/>
        <v>0</v>
      </c>
      <c r="P1020" s="5" t="b">
        <f t="shared" ca="1" si="1"/>
        <v>1</v>
      </c>
      <c r="Q1020" s="5"/>
      <c r="R1020" s="5"/>
      <c r="S1020" s="5"/>
      <c r="T1020" s="5"/>
      <c r="U1020" s="5"/>
      <c r="V1020" s="5"/>
      <c r="W1020" s="5"/>
      <c r="X1020" s="5"/>
      <c r="Y1020" s="5"/>
      <c r="Z1020" s="5"/>
      <c r="AA1020" s="5"/>
      <c r="AB1020" s="5"/>
      <c r="AC1020" s="5"/>
      <c r="AD1020" s="5"/>
      <c r="AE1020" s="5"/>
    </row>
    <row r="1021" spans="1:31" ht="23.25" customHeight="1">
      <c r="A1021" s="5" t="s">
        <v>396</v>
      </c>
      <c r="B1021" s="5" t="s">
        <v>16726</v>
      </c>
      <c r="C1021" s="5" t="s">
        <v>27</v>
      </c>
      <c r="D1021" s="5" t="s">
        <v>80</v>
      </c>
      <c r="E1021" s="20" t="s">
        <v>45</v>
      </c>
      <c r="F1021" s="7">
        <v>12</v>
      </c>
      <c r="G1021" s="7">
        <v>25</v>
      </c>
      <c r="H1021" s="5" t="s">
        <v>3306</v>
      </c>
      <c r="I1021" s="5" t="s">
        <v>108</v>
      </c>
      <c r="J1021" s="5" t="s">
        <v>16729</v>
      </c>
      <c r="K1021" s="9" t="s">
        <v>47</v>
      </c>
      <c r="L1021" s="5" t="s">
        <v>16730</v>
      </c>
      <c r="M1021" s="5" t="s">
        <v>53</v>
      </c>
      <c r="N1021" s="5" t="s">
        <v>55</v>
      </c>
      <c r="O1021" s="5" t="b">
        <f t="shared" ca="1" si="0"/>
        <v>0</v>
      </c>
      <c r="P1021" s="5" t="b">
        <f t="shared" ca="1" si="1"/>
        <v>1</v>
      </c>
      <c r="Q1021" s="5"/>
      <c r="R1021" s="5"/>
      <c r="S1021" s="5"/>
      <c r="T1021" s="5"/>
      <c r="U1021" s="5"/>
      <c r="V1021" s="5"/>
      <c r="W1021" s="5"/>
      <c r="X1021" s="5"/>
      <c r="Y1021" s="5"/>
      <c r="Z1021" s="5"/>
      <c r="AA1021" s="5"/>
      <c r="AB1021" s="5"/>
      <c r="AC1021" s="5"/>
      <c r="AD1021" s="5"/>
      <c r="AE1021" s="5"/>
    </row>
    <row r="1022" spans="1:31" ht="23.25" customHeight="1">
      <c r="A1022" s="14" t="s">
        <v>16835</v>
      </c>
      <c r="B1022" s="14" t="s">
        <v>8291</v>
      </c>
      <c r="C1022" s="14" t="s">
        <v>170</v>
      </c>
      <c r="D1022" s="14" t="s">
        <v>378</v>
      </c>
      <c r="E1022" s="21" t="s">
        <v>45</v>
      </c>
      <c r="F1022" s="15">
        <v>12</v>
      </c>
      <c r="G1022" s="15">
        <v>18</v>
      </c>
      <c r="H1022" s="14" t="s">
        <v>510</v>
      </c>
      <c r="I1022" s="14" t="s">
        <v>66</v>
      </c>
      <c r="J1022" s="14" t="s">
        <v>134</v>
      </c>
      <c r="K1022" s="14" t="s">
        <v>8292</v>
      </c>
      <c r="L1022" s="14" t="s">
        <v>16838</v>
      </c>
      <c r="M1022" s="14" t="s">
        <v>167</v>
      </c>
      <c r="N1022" s="14" t="s">
        <v>89</v>
      </c>
      <c r="O1022" s="14" t="b">
        <f t="shared" ca="1" si="0"/>
        <v>0</v>
      </c>
      <c r="P1022" s="14" t="b">
        <f t="shared" ca="1" si="1"/>
        <v>1</v>
      </c>
      <c r="Q1022" s="5"/>
      <c r="R1022" s="5"/>
      <c r="S1022" s="5"/>
      <c r="T1022" s="5"/>
      <c r="U1022" s="5"/>
      <c r="V1022" s="5"/>
      <c r="W1022" s="5"/>
      <c r="X1022" s="5"/>
      <c r="Y1022" s="5"/>
      <c r="Z1022" s="5"/>
      <c r="AA1022" s="5"/>
      <c r="AB1022" s="5"/>
      <c r="AC1022" s="5"/>
      <c r="AD1022" s="5"/>
      <c r="AE1022" s="5"/>
    </row>
    <row r="1023" spans="1:31" ht="23.25" customHeight="1">
      <c r="A1023" s="5" t="s">
        <v>2922</v>
      </c>
      <c r="B1023" s="5" t="s">
        <v>2923</v>
      </c>
      <c r="C1023" s="5" t="s">
        <v>27</v>
      </c>
      <c r="D1023" s="5" t="s">
        <v>47</v>
      </c>
      <c r="E1023" s="20" t="s">
        <v>45</v>
      </c>
      <c r="F1023" s="7">
        <v>12</v>
      </c>
      <c r="G1023" s="7">
        <v>20</v>
      </c>
      <c r="H1023" s="5" t="s">
        <v>201</v>
      </c>
      <c r="I1023" s="5" t="s">
        <v>108</v>
      </c>
      <c r="J1023" s="5" t="s">
        <v>2924</v>
      </c>
      <c r="K1023" s="5" t="s">
        <v>2925</v>
      </c>
      <c r="L1023" s="5" t="s">
        <v>2927</v>
      </c>
      <c r="M1023" s="5" t="s">
        <v>37</v>
      </c>
      <c r="N1023" s="5" t="s">
        <v>405</v>
      </c>
      <c r="O1023" s="5" t="b">
        <f t="shared" ca="1" si="0"/>
        <v>0</v>
      </c>
      <c r="P1023" s="5" t="b">
        <f t="shared" ca="1" si="1"/>
        <v>1</v>
      </c>
      <c r="Q1023" s="5"/>
      <c r="R1023" s="5"/>
      <c r="S1023" s="5"/>
      <c r="T1023" s="5"/>
      <c r="U1023" s="5"/>
      <c r="V1023" s="5"/>
      <c r="W1023" s="5"/>
      <c r="X1023" s="5"/>
      <c r="Y1023" s="5"/>
      <c r="Z1023" s="5"/>
      <c r="AA1023" s="5"/>
      <c r="AB1023" s="5"/>
      <c r="AC1023" s="5"/>
      <c r="AD1023" s="5"/>
      <c r="AE1023" s="5"/>
    </row>
    <row r="1024" spans="1:31" ht="23.25" customHeight="1">
      <c r="A1024" s="5" t="s">
        <v>7521</v>
      </c>
      <c r="B1024" s="5" t="s">
        <v>11111</v>
      </c>
      <c r="C1024" s="5" t="s">
        <v>27</v>
      </c>
      <c r="D1024" s="5" t="s">
        <v>85</v>
      </c>
      <c r="E1024" s="20" t="s">
        <v>45</v>
      </c>
      <c r="F1024" s="7">
        <v>12</v>
      </c>
      <c r="G1024" s="7">
        <v>20</v>
      </c>
      <c r="H1024" s="5" t="s">
        <v>201</v>
      </c>
      <c r="I1024" s="5" t="s">
        <v>108</v>
      </c>
      <c r="J1024" s="5" t="s">
        <v>110</v>
      </c>
      <c r="K1024" s="5" t="s">
        <v>11112</v>
      </c>
      <c r="L1024" s="5" t="s">
        <v>16702</v>
      </c>
      <c r="M1024" s="5" t="s">
        <v>53</v>
      </c>
      <c r="N1024" s="5" t="s">
        <v>55</v>
      </c>
      <c r="O1024" s="5" t="b">
        <f t="shared" ca="1" si="0"/>
        <v>0</v>
      </c>
      <c r="P1024" s="5" t="b">
        <f t="shared" ca="1" si="1"/>
        <v>1</v>
      </c>
      <c r="Q1024" s="5"/>
      <c r="R1024" s="5"/>
      <c r="S1024" s="5"/>
      <c r="T1024" s="5"/>
      <c r="U1024" s="5"/>
      <c r="V1024" s="5"/>
      <c r="W1024" s="5"/>
      <c r="X1024" s="5"/>
      <c r="Y1024" s="5"/>
      <c r="Z1024" s="5"/>
      <c r="AA1024" s="5"/>
      <c r="AB1024" s="5"/>
      <c r="AC1024" s="5"/>
      <c r="AD1024" s="5"/>
      <c r="AE1024" s="5"/>
    </row>
    <row r="1025" spans="1:31" ht="23.25" customHeight="1">
      <c r="A1025" s="5" t="s">
        <v>16845</v>
      </c>
      <c r="B1025" s="5" t="s">
        <v>14616</v>
      </c>
      <c r="C1025" s="5" t="s">
        <v>170</v>
      </c>
      <c r="D1025" s="5" t="s">
        <v>47</v>
      </c>
      <c r="E1025" s="20" t="s">
        <v>29</v>
      </c>
      <c r="F1025" s="7">
        <v>12</v>
      </c>
      <c r="G1025" s="7">
        <v>18</v>
      </c>
      <c r="H1025" s="5" t="s">
        <v>510</v>
      </c>
      <c r="I1025" s="7" t="s">
        <v>24</v>
      </c>
      <c r="J1025" s="5" t="s">
        <v>576</v>
      </c>
      <c r="K1025" s="5" t="s">
        <v>14617</v>
      </c>
      <c r="L1025" s="5" t="s">
        <v>16846</v>
      </c>
      <c r="M1025" s="5" t="s">
        <v>167</v>
      </c>
      <c r="N1025" s="5" t="s">
        <v>55</v>
      </c>
      <c r="O1025" s="5" t="b">
        <f t="shared" ca="1" si="0"/>
        <v>0</v>
      </c>
      <c r="P1025" s="5" t="b">
        <f t="shared" ca="1" si="1"/>
        <v>1</v>
      </c>
      <c r="Q1025" s="5"/>
      <c r="R1025" s="5"/>
      <c r="S1025" s="5"/>
      <c r="T1025" s="5"/>
      <c r="U1025" s="5"/>
      <c r="V1025" s="5"/>
      <c r="W1025" s="5"/>
      <c r="X1025" s="5"/>
      <c r="Y1025" s="5"/>
      <c r="Z1025" s="5"/>
      <c r="AA1025" s="5"/>
      <c r="AB1025" s="5"/>
      <c r="AC1025" s="5"/>
      <c r="AD1025" s="5"/>
      <c r="AE1025" s="5"/>
    </row>
    <row r="1026" spans="1:31" ht="23.25" customHeight="1">
      <c r="A1026" s="5" t="s">
        <v>16736</v>
      </c>
      <c r="B1026" s="5" t="s">
        <v>2943</v>
      </c>
      <c r="C1026" s="5" t="s">
        <v>27</v>
      </c>
      <c r="D1026" s="5" t="s">
        <v>80</v>
      </c>
      <c r="E1026" s="20" t="s">
        <v>45</v>
      </c>
      <c r="F1026" s="7">
        <v>12</v>
      </c>
      <c r="G1026" s="7">
        <v>25</v>
      </c>
      <c r="H1026" s="5" t="s">
        <v>3306</v>
      </c>
      <c r="I1026" s="5" t="s">
        <v>31</v>
      </c>
      <c r="J1026" s="5" t="s">
        <v>110</v>
      </c>
      <c r="K1026" s="5" t="s">
        <v>16741</v>
      </c>
      <c r="L1026" s="5" t="s">
        <v>16742</v>
      </c>
      <c r="M1026" s="5" t="s">
        <v>42</v>
      </c>
      <c r="N1026" s="5" t="s">
        <v>55</v>
      </c>
      <c r="O1026" s="5" t="b">
        <f t="shared" ca="1" si="0"/>
        <v>0</v>
      </c>
      <c r="P1026" s="5" t="b">
        <f t="shared" ca="1" si="1"/>
        <v>1</v>
      </c>
      <c r="Q1026" s="5"/>
      <c r="R1026" s="5"/>
      <c r="S1026" s="5"/>
      <c r="T1026" s="5"/>
      <c r="U1026" s="5"/>
      <c r="V1026" s="5"/>
      <c r="W1026" s="5"/>
      <c r="X1026" s="5"/>
      <c r="Y1026" s="5"/>
      <c r="Z1026" s="5"/>
      <c r="AA1026" s="5"/>
      <c r="AB1026" s="5"/>
      <c r="AC1026" s="5"/>
      <c r="AD1026" s="5"/>
      <c r="AE1026" s="5"/>
    </row>
    <row r="1027" spans="1:31" ht="23.25" customHeight="1">
      <c r="A1027" s="5" t="s">
        <v>23227</v>
      </c>
      <c r="B1027" s="5" t="s">
        <v>23228</v>
      </c>
      <c r="C1027" s="5" t="s">
        <v>41</v>
      </c>
      <c r="D1027" s="5" t="s">
        <v>94</v>
      </c>
      <c r="E1027" s="20" t="s">
        <v>45</v>
      </c>
      <c r="F1027" s="7">
        <v>12</v>
      </c>
      <c r="G1027" s="7">
        <v>25</v>
      </c>
      <c r="H1027" s="5" t="s">
        <v>3306</v>
      </c>
      <c r="I1027" s="5" t="s">
        <v>66</v>
      </c>
      <c r="J1027" s="5" t="s">
        <v>1098</v>
      </c>
      <c r="K1027" s="5" t="s">
        <v>23229</v>
      </c>
      <c r="L1027" s="5" t="s">
        <v>23230</v>
      </c>
      <c r="M1027" s="5" t="s">
        <v>42</v>
      </c>
      <c r="N1027" s="5" t="s">
        <v>237</v>
      </c>
      <c r="O1027" s="5" t="b">
        <f t="shared" ca="1" si="0"/>
        <v>0</v>
      </c>
      <c r="P1027" s="5" t="b">
        <f t="shared" ca="1" si="1"/>
        <v>1</v>
      </c>
      <c r="Q1027" s="5"/>
      <c r="R1027" s="5"/>
      <c r="S1027" s="5"/>
      <c r="T1027" s="5"/>
      <c r="U1027" s="5"/>
      <c r="V1027" s="5"/>
      <c r="W1027" s="5"/>
      <c r="X1027" s="5"/>
      <c r="Y1027" s="5"/>
      <c r="Z1027" s="5"/>
      <c r="AA1027" s="5"/>
      <c r="AB1027" s="5"/>
      <c r="AC1027" s="5"/>
      <c r="AD1027" s="5"/>
      <c r="AE1027" s="5"/>
    </row>
    <row r="1028" spans="1:31" ht="23.25" customHeight="1">
      <c r="A1028" s="5" t="s">
        <v>23234</v>
      </c>
      <c r="B1028" s="5" t="s">
        <v>303</v>
      </c>
      <c r="C1028" s="5" t="s">
        <v>27</v>
      </c>
      <c r="D1028" s="5" t="s">
        <v>47</v>
      </c>
      <c r="E1028" s="20" t="s">
        <v>919</v>
      </c>
      <c r="F1028" s="7">
        <v>12</v>
      </c>
      <c r="G1028" s="7">
        <v>18</v>
      </c>
      <c r="H1028" s="5" t="s">
        <v>510</v>
      </c>
      <c r="I1028" s="5" t="s">
        <v>125</v>
      </c>
      <c r="J1028" s="5" t="s">
        <v>306</v>
      </c>
      <c r="K1028" s="5" t="s">
        <v>307</v>
      </c>
      <c r="L1028" s="5" t="s">
        <v>23236</v>
      </c>
      <c r="M1028" s="5" t="s">
        <v>37</v>
      </c>
      <c r="N1028" s="5" t="s">
        <v>55</v>
      </c>
      <c r="O1028" s="5" t="b">
        <f t="shared" ca="1" si="0"/>
        <v>0</v>
      </c>
      <c r="P1028" s="5" t="b">
        <f t="shared" ca="1" si="1"/>
        <v>1</v>
      </c>
      <c r="Q1028" s="5"/>
      <c r="R1028" s="5"/>
      <c r="S1028" s="5"/>
      <c r="T1028" s="5"/>
      <c r="U1028" s="5"/>
      <c r="V1028" s="5"/>
      <c r="W1028" s="5"/>
      <c r="X1028" s="5"/>
      <c r="Y1028" s="5"/>
      <c r="Z1028" s="5"/>
      <c r="AA1028" s="5"/>
      <c r="AB1028" s="5"/>
      <c r="AC1028" s="5"/>
      <c r="AD1028" s="5"/>
      <c r="AE1028" s="5"/>
    </row>
    <row r="1029" spans="1:31" ht="23.25" customHeight="1">
      <c r="A1029" s="5" t="s">
        <v>248</v>
      </c>
      <c r="B1029" s="5" t="s">
        <v>16387</v>
      </c>
      <c r="C1029" s="5" t="s">
        <v>27</v>
      </c>
      <c r="D1029" s="5" t="s">
        <v>85</v>
      </c>
      <c r="E1029" s="20" t="s">
        <v>45</v>
      </c>
      <c r="F1029" s="7">
        <v>12</v>
      </c>
      <c r="G1029" s="7">
        <v>25</v>
      </c>
      <c r="H1029" s="5" t="s">
        <v>3306</v>
      </c>
      <c r="I1029" s="5" t="s">
        <v>108</v>
      </c>
      <c r="J1029" s="5" t="s">
        <v>2303</v>
      </c>
      <c r="K1029" s="5" t="s">
        <v>16389</v>
      </c>
      <c r="L1029" s="5" t="s">
        <v>16390</v>
      </c>
      <c r="M1029" s="5" t="s">
        <v>37</v>
      </c>
      <c r="N1029" s="5" t="s">
        <v>38</v>
      </c>
      <c r="O1029" s="5" t="b">
        <f t="shared" ca="1" si="0"/>
        <v>0</v>
      </c>
      <c r="P1029" s="5" t="b">
        <f t="shared" ca="1" si="1"/>
        <v>1</v>
      </c>
      <c r="Q1029" s="5"/>
      <c r="R1029" s="5"/>
      <c r="S1029" s="5"/>
      <c r="T1029" s="5"/>
      <c r="U1029" s="5"/>
      <c r="V1029" s="5"/>
      <c r="W1029" s="5"/>
      <c r="X1029" s="5"/>
      <c r="Y1029" s="5"/>
      <c r="Z1029" s="5"/>
      <c r="AA1029" s="5"/>
      <c r="AB1029" s="5"/>
      <c r="AC1029" s="5"/>
      <c r="AD1029" s="5"/>
      <c r="AE1029" s="5"/>
    </row>
    <row r="1030" spans="1:31" ht="23.25" customHeight="1">
      <c r="A1030" s="5" t="s">
        <v>3303</v>
      </c>
      <c r="B1030" s="5" t="s">
        <v>3304</v>
      </c>
      <c r="C1030" s="5" t="s">
        <v>27</v>
      </c>
      <c r="D1030" s="5" t="s">
        <v>850</v>
      </c>
      <c r="E1030" s="20" t="s">
        <v>45</v>
      </c>
      <c r="F1030" s="7">
        <v>12</v>
      </c>
      <c r="G1030" s="7">
        <v>25</v>
      </c>
      <c r="H1030" s="5" t="s">
        <v>3306</v>
      </c>
      <c r="I1030" s="5" t="s">
        <v>66</v>
      </c>
      <c r="J1030" s="5" t="s">
        <v>1439</v>
      </c>
      <c r="K1030" s="5" t="s">
        <v>3307</v>
      </c>
      <c r="L1030" s="5" t="s">
        <v>3309</v>
      </c>
      <c r="M1030" s="5" t="s">
        <v>42</v>
      </c>
      <c r="N1030" s="5" t="s">
        <v>55</v>
      </c>
      <c r="O1030" s="5" t="b">
        <f t="shared" ca="1" si="0"/>
        <v>0</v>
      </c>
      <c r="P1030" s="5" t="b">
        <f t="shared" ca="1" si="1"/>
        <v>1</v>
      </c>
      <c r="Q1030" s="5"/>
      <c r="R1030" s="5"/>
      <c r="S1030" s="5"/>
      <c r="T1030" s="5"/>
      <c r="U1030" s="5"/>
      <c r="V1030" s="5"/>
      <c r="W1030" s="5"/>
      <c r="X1030" s="5"/>
      <c r="Y1030" s="5"/>
      <c r="Z1030" s="5"/>
      <c r="AA1030" s="5"/>
      <c r="AB1030" s="5"/>
      <c r="AC1030" s="5"/>
      <c r="AD1030" s="5"/>
      <c r="AE1030" s="5"/>
    </row>
    <row r="1031" spans="1:31" ht="23.25" customHeight="1">
      <c r="A1031" s="5" t="s">
        <v>7581</v>
      </c>
      <c r="B1031" s="5" t="s">
        <v>7582</v>
      </c>
      <c r="C1031" s="5" t="s">
        <v>41</v>
      </c>
      <c r="D1031" s="5" t="s">
        <v>47</v>
      </c>
      <c r="E1031" s="20" t="s">
        <v>45</v>
      </c>
      <c r="F1031" s="7">
        <v>12</v>
      </c>
      <c r="G1031" s="7">
        <v>20</v>
      </c>
      <c r="H1031" s="5" t="s">
        <v>201</v>
      </c>
      <c r="I1031" s="5" t="s">
        <v>108</v>
      </c>
      <c r="J1031" s="5" t="s">
        <v>3697</v>
      </c>
      <c r="K1031" s="5" t="s">
        <v>7583</v>
      </c>
      <c r="L1031" s="5" t="s">
        <v>7584</v>
      </c>
      <c r="M1031" s="5" t="s">
        <v>37</v>
      </c>
      <c r="N1031" s="5" t="s">
        <v>55</v>
      </c>
      <c r="O1031" s="5" t="b">
        <f t="shared" ca="1" si="0"/>
        <v>0</v>
      </c>
      <c r="P1031" s="5" t="b">
        <f t="shared" ca="1" si="1"/>
        <v>1</v>
      </c>
      <c r="Q1031" s="5"/>
      <c r="R1031" s="5"/>
      <c r="S1031" s="5"/>
      <c r="T1031" s="5"/>
      <c r="U1031" s="5"/>
      <c r="V1031" s="5"/>
      <c r="W1031" s="5"/>
      <c r="X1031" s="5"/>
      <c r="Y1031" s="5"/>
      <c r="Z1031" s="5"/>
      <c r="AA1031" s="5"/>
      <c r="AB1031" s="5"/>
      <c r="AC1031" s="5"/>
      <c r="AD1031" s="5"/>
      <c r="AE1031" s="5"/>
    </row>
    <row r="1032" spans="1:31" ht="23.25" customHeight="1">
      <c r="A1032" s="5" t="s">
        <v>3303</v>
      </c>
      <c r="B1032" s="5" t="s">
        <v>12853</v>
      </c>
      <c r="C1032" s="5" t="s">
        <v>20</v>
      </c>
      <c r="D1032" s="5" t="s">
        <v>21</v>
      </c>
      <c r="E1032" s="20" t="s">
        <v>45</v>
      </c>
      <c r="F1032" s="7">
        <v>12</v>
      </c>
      <c r="G1032" s="7">
        <v>15</v>
      </c>
      <c r="H1032" s="5" t="s">
        <v>1136</v>
      </c>
      <c r="I1032" s="5" t="s">
        <v>108</v>
      </c>
      <c r="J1032" s="5" t="s">
        <v>273</v>
      </c>
      <c r="K1032" s="5" t="s">
        <v>20643</v>
      </c>
      <c r="L1032" s="5" t="s">
        <v>20645</v>
      </c>
      <c r="M1032" s="5" t="s">
        <v>167</v>
      </c>
      <c r="N1032" s="5" t="s">
        <v>89</v>
      </c>
      <c r="O1032" s="5" t="b">
        <f t="shared" ca="1" si="0"/>
        <v>0</v>
      </c>
      <c r="P1032" s="5" t="b">
        <f t="shared" ca="1" si="1"/>
        <v>1</v>
      </c>
      <c r="Q1032" s="5"/>
      <c r="R1032" s="5"/>
      <c r="S1032" s="5"/>
      <c r="T1032" s="5"/>
      <c r="U1032" s="5"/>
      <c r="V1032" s="5"/>
      <c r="W1032" s="5"/>
      <c r="X1032" s="5"/>
      <c r="Y1032" s="5"/>
      <c r="Z1032" s="5"/>
      <c r="AA1032" s="5"/>
      <c r="AB1032" s="5"/>
      <c r="AC1032" s="5"/>
      <c r="AD1032" s="5"/>
      <c r="AE1032" s="5"/>
    </row>
    <row r="1033" spans="1:31" ht="23.25" customHeight="1">
      <c r="A1033" s="5" t="s">
        <v>11483</v>
      </c>
      <c r="B1033" s="5" t="s">
        <v>11375</v>
      </c>
      <c r="C1033" s="5" t="s">
        <v>41</v>
      </c>
      <c r="D1033" s="5" t="s">
        <v>94</v>
      </c>
      <c r="E1033" s="20" t="s">
        <v>45</v>
      </c>
      <c r="F1033" s="7">
        <v>12</v>
      </c>
      <c r="G1033" s="7">
        <v>20</v>
      </c>
      <c r="H1033" s="5" t="s">
        <v>201</v>
      </c>
      <c r="I1033" s="5" t="s">
        <v>31</v>
      </c>
      <c r="J1033" s="5" t="s">
        <v>110</v>
      </c>
      <c r="K1033" s="5" t="s">
        <v>23251</v>
      </c>
      <c r="L1033" s="5" t="s">
        <v>23252</v>
      </c>
      <c r="M1033" s="5" t="s">
        <v>53</v>
      </c>
      <c r="N1033" s="5" t="s">
        <v>55</v>
      </c>
      <c r="O1033" s="5" t="b">
        <f t="shared" ca="1" si="0"/>
        <v>0</v>
      </c>
      <c r="P1033" s="5" t="b">
        <f t="shared" ca="1" si="1"/>
        <v>1</v>
      </c>
      <c r="Q1033" s="5"/>
      <c r="R1033" s="5"/>
      <c r="S1033" s="5"/>
      <c r="T1033" s="5"/>
      <c r="U1033" s="5"/>
      <c r="V1033" s="5"/>
      <c r="W1033" s="5"/>
      <c r="X1033" s="5"/>
      <c r="Y1033" s="5"/>
      <c r="Z1033" s="5"/>
      <c r="AA1033" s="5"/>
      <c r="AB1033" s="5"/>
      <c r="AC1033" s="5"/>
      <c r="AD1033" s="5"/>
      <c r="AE1033" s="5"/>
    </row>
    <row r="1034" spans="1:31" ht="23.25" customHeight="1">
      <c r="A1034" s="5" t="s">
        <v>23254</v>
      </c>
      <c r="B1034" s="5" t="s">
        <v>23255</v>
      </c>
      <c r="C1034" s="5" t="s">
        <v>41</v>
      </c>
      <c r="D1034" s="5" t="s">
        <v>114</v>
      </c>
      <c r="E1034" s="20" t="s">
        <v>29</v>
      </c>
      <c r="F1034" s="7">
        <v>12</v>
      </c>
      <c r="G1034" s="7">
        <v>24</v>
      </c>
      <c r="H1034" s="5" t="s">
        <v>1486</v>
      </c>
      <c r="I1034" s="5" t="s">
        <v>108</v>
      </c>
      <c r="J1034" s="5" t="s">
        <v>76</v>
      </c>
      <c r="K1034" s="5" t="s">
        <v>18575</v>
      </c>
      <c r="L1034" s="5" t="s">
        <v>23256</v>
      </c>
      <c r="M1034" s="5" t="s">
        <v>53</v>
      </c>
      <c r="N1034" s="5" t="s">
        <v>55</v>
      </c>
      <c r="O1034" s="5" t="b">
        <f t="shared" ca="1" si="0"/>
        <v>0</v>
      </c>
      <c r="P1034" s="5" t="b">
        <f t="shared" ca="1" si="1"/>
        <v>1</v>
      </c>
      <c r="Q1034" s="5"/>
      <c r="R1034" s="5"/>
      <c r="S1034" s="5"/>
      <c r="T1034" s="5"/>
      <c r="U1034" s="5"/>
      <c r="V1034" s="5"/>
      <c r="W1034" s="5"/>
      <c r="X1034" s="5"/>
      <c r="Y1034" s="5"/>
      <c r="Z1034" s="5"/>
      <c r="AA1034" s="5"/>
      <c r="AB1034" s="5"/>
      <c r="AC1034" s="5"/>
      <c r="AD1034" s="5"/>
      <c r="AE1034" s="5"/>
    </row>
    <row r="1035" spans="1:31" ht="23.25" customHeight="1">
      <c r="A1035" s="5" t="s">
        <v>23258</v>
      </c>
      <c r="B1035" s="5" t="s">
        <v>3985</v>
      </c>
      <c r="C1035" s="5" t="s">
        <v>27</v>
      </c>
      <c r="D1035" s="5" t="s">
        <v>85</v>
      </c>
      <c r="E1035" s="20" t="s">
        <v>29</v>
      </c>
      <c r="F1035" s="7">
        <v>12</v>
      </c>
      <c r="G1035" s="7">
        <v>16</v>
      </c>
      <c r="H1035" s="5" t="s">
        <v>232</v>
      </c>
      <c r="I1035" s="5" t="s">
        <v>108</v>
      </c>
      <c r="J1035" s="5" t="s">
        <v>2011</v>
      </c>
      <c r="K1035" s="5" t="s">
        <v>23259</v>
      </c>
      <c r="L1035" s="5" t="s">
        <v>23260</v>
      </c>
      <c r="M1035" s="5" t="s">
        <v>167</v>
      </c>
      <c r="N1035" s="5" t="s">
        <v>55</v>
      </c>
      <c r="O1035" s="5" t="b">
        <f t="shared" ca="1" si="0"/>
        <v>0</v>
      </c>
      <c r="P1035" s="5" t="b">
        <f t="shared" ca="1" si="1"/>
        <v>1</v>
      </c>
      <c r="Q1035" s="5"/>
      <c r="R1035" s="5"/>
      <c r="S1035" s="5"/>
      <c r="T1035" s="5"/>
      <c r="U1035" s="5"/>
      <c r="V1035" s="5"/>
      <c r="W1035" s="5"/>
      <c r="X1035" s="5"/>
      <c r="Y1035" s="5"/>
      <c r="Z1035" s="5"/>
      <c r="AA1035" s="5"/>
      <c r="AB1035" s="5"/>
      <c r="AC1035" s="5"/>
      <c r="AD1035" s="5"/>
      <c r="AE1035" s="5"/>
    </row>
    <row r="1036" spans="1:31" ht="23.25" customHeight="1">
      <c r="A1036" s="5" t="s">
        <v>23263</v>
      </c>
      <c r="B1036" s="5" t="s">
        <v>23264</v>
      </c>
      <c r="C1036" s="5" t="s">
        <v>170</v>
      </c>
      <c r="D1036" s="5" t="s">
        <v>390</v>
      </c>
      <c r="E1036" s="20" t="s">
        <v>29</v>
      </c>
      <c r="F1036" s="7">
        <v>12</v>
      </c>
      <c r="G1036" s="7">
        <v>20</v>
      </c>
      <c r="H1036" s="5" t="s">
        <v>201</v>
      </c>
      <c r="I1036" s="5" t="s">
        <v>31</v>
      </c>
      <c r="J1036" s="5" t="s">
        <v>6877</v>
      </c>
      <c r="K1036" s="5" t="s">
        <v>23265</v>
      </c>
      <c r="L1036" s="5" t="s">
        <v>23266</v>
      </c>
      <c r="M1036" s="5" t="s">
        <v>37</v>
      </c>
      <c r="N1036" s="5" t="s">
        <v>237</v>
      </c>
      <c r="O1036" s="5" t="b">
        <f t="shared" ca="1" si="0"/>
        <v>0</v>
      </c>
      <c r="P1036" s="5" t="b">
        <f t="shared" ca="1" si="1"/>
        <v>1</v>
      </c>
      <c r="Q1036" s="5"/>
      <c r="R1036" s="5"/>
      <c r="S1036" s="5"/>
      <c r="T1036" s="5"/>
      <c r="U1036" s="5"/>
      <c r="V1036" s="5"/>
      <c r="W1036" s="5"/>
      <c r="X1036" s="5"/>
      <c r="Y1036" s="5"/>
      <c r="Z1036" s="5"/>
      <c r="AA1036" s="5"/>
      <c r="AB1036" s="5"/>
      <c r="AC1036" s="5"/>
      <c r="AD1036" s="5"/>
      <c r="AE1036" s="5"/>
    </row>
    <row r="1037" spans="1:31" ht="23.25" customHeight="1">
      <c r="A1037" s="5" t="s">
        <v>7521</v>
      </c>
      <c r="B1037" s="5" t="s">
        <v>23270</v>
      </c>
      <c r="C1037" s="5" t="s">
        <v>27</v>
      </c>
      <c r="D1037" s="5" t="s">
        <v>47</v>
      </c>
      <c r="E1037" s="20" t="s">
        <v>29</v>
      </c>
      <c r="F1037" s="7">
        <v>12</v>
      </c>
      <c r="G1037" s="7">
        <v>20</v>
      </c>
      <c r="H1037" s="5" t="s">
        <v>201</v>
      </c>
      <c r="I1037" s="5" t="s">
        <v>108</v>
      </c>
      <c r="J1037" s="5" t="s">
        <v>2303</v>
      </c>
      <c r="K1037" s="5" t="s">
        <v>23271</v>
      </c>
      <c r="L1037" s="5" t="s">
        <v>23272</v>
      </c>
      <c r="M1037" s="5" t="s">
        <v>648</v>
      </c>
      <c r="N1037" s="5" t="s">
        <v>38</v>
      </c>
      <c r="O1037" s="5" t="b">
        <f t="shared" ca="1" si="0"/>
        <v>0</v>
      </c>
      <c r="P1037" s="5" t="b">
        <f t="shared" ca="1" si="1"/>
        <v>1</v>
      </c>
      <c r="Q1037" s="5"/>
      <c r="R1037" s="5"/>
      <c r="S1037" s="5"/>
      <c r="T1037" s="5"/>
      <c r="U1037" s="5"/>
      <c r="V1037" s="5"/>
      <c r="W1037" s="5"/>
      <c r="X1037" s="5"/>
      <c r="Y1037" s="5"/>
      <c r="Z1037" s="5"/>
      <c r="AA1037" s="5"/>
      <c r="AB1037" s="5"/>
      <c r="AC1037" s="5"/>
      <c r="AD1037" s="5"/>
      <c r="AE1037" s="5"/>
    </row>
    <row r="1038" spans="1:31" ht="23.25" customHeight="1">
      <c r="A1038" s="5" t="s">
        <v>20647</v>
      </c>
      <c r="B1038" s="5" t="s">
        <v>23275</v>
      </c>
      <c r="C1038" s="5" t="s">
        <v>27</v>
      </c>
      <c r="D1038" s="5" t="s">
        <v>199</v>
      </c>
      <c r="E1038" s="20" t="s">
        <v>45</v>
      </c>
      <c r="F1038" s="7">
        <v>12</v>
      </c>
      <c r="G1038" s="7">
        <v>18</v>
      </c>
      <c r="H1038" s="5" t="s">
        <v>510</v>
      </c>
      <c r="I1038" s="5" t="s">
        <v>31</v>
      </c>
      <c r="J1038" s="5" t="s">
        <v>624</v>
      </c>
      <c r="K1038" s="5" t="s">
        <v>23276</v>
      </c>
      <c r="L1038" s="5" t="s">
        <v>23277</v>
      </c>
      <c r="M1038" s="5" t="s">
        <v>37</v>
      </c>
      <c r="N1038" s="5" t="s">
        <v>55</v>
      </c>
      <c r="O1038" s="5" t="b">
        <f t="shared" ca="1" si="0"/>
        <v>0</v>
      </c>
      <c r="P1038" s="5" t="b">
        <f t="shared" ca="1" si="1"/>
        <v>1</v>
      </c>
      <c r="Q1038" s="5"/>
      <c r="R1038" s="5"/>
      <c r="S1038" s="5"/>
      <c r="T1038" s="5"/>
      <c r="U1038" s="5"/>
      <c r="V1038" s="5"/>
      <c r="W1038" s="5"/>
      <c r="X1038" s="5"/>
      <c r="Y1038" s="5"/>
      <c r="Z1038" s="5"/>
      <c r="AA1038" s="5"/>
      <c r="AB1038" s="5"/>
      <c r="AC1038" s="5"/>
      <c r="AD1038" s="5"/>
      <c r="AE1038" s="5"/>
    </row>
    <row r="1039" spans="1:31" ht="23.25" customHeight="1">
      <c r="A1039" s="5" t="s">
        <v>15104</v>
      </c>
      <c r="B1039" s="5" t="s">
        <v>10737</v>
      </c>
      <c r="C1039" s="5" t="s">
        <v>41</v>
      </c>
      <c r="D1039" s="5" t="s">
        <v>94</v>
      </c>
      <c r="E1039" s="20" t="s">
        <v>45</v>
      </c>
      <c r="F1039" s="7">
        <v>12</v>
      </c>
      <c r="G1039" s="7">
        <v>18</v>
      </c>
      <c r="H1039" s="5" t="s">
        <v>510</v>
      </c>
      <c r="I1039" s="5" t="s">
        <v>108</v>
      </c>
      <c r="J1039" s="5" t="s">
        <v>57</v>
      </c>
      <c r="K1039" s="5" t="s">
        <v>381</v>
      </c>
      <c r="L1039" s="5" t="s">
        <v>23283</v>
      </c>
      <c r="M1039" s="5" t="s">
        <v>53</v>
      </c>
      <c r="N1039" s="5" t="s">
        <v>55</v>
      </c>
      <c r="O1039" s="5" t="b">
        <f t="shared" ca="1" si="0"/>
        <v>0</v>
      </c>
      <c r="P1039" s="5" t="b">
        <f t="shared" ca="1" si="1"/>
        <v>1</v>
      </c>
      <c r="Q1039" s="5"/>
      <c r="R1039" s="5"/>
      <c r="S1039" s="5"/>
      <c r="T1039" s="5"/>
      <c r="U1039" s="5"/>
      <c r="V1039" s="5"/>
      <c r="W1039" s="5"/>
      <c r="X1039" s="5"/>
      <c r="Y1039" s="5"/>
      <c r="Z1039" s="5"/>
      <c r="AA1039" s="5"/>
      <c r="AB1039" s="5"/>
      <c r="AC1039" s="5"/>
      <c r="AD1039" s="5"/>
      <c r="AE1039" s="5"/>
    </row>
    <row r="1040" spans="1:31" ht="23.25" customHeight="1">
      <c r="A1040" s="5" t="s">
        <v>13020</v>
      </c>
      <c r="B1040" s="5" t="s">
        <v>23286</v>
      </c>
      <c r="C1040" s="5" t="s">
        <v>41</v>
      </c>
      <c r="D1040" s="5" t="s">
        <v>94</v>
      </c>
      <c r="E1040" s="20" t="s">
        <v>45</v>
      </c>
      <c r="F1040" s="7">
        <v>12</v>
      </c>
      <c r="G1040" s="7">
        <v>17</v>
      </c>
      <c r="H1040" s="5" t="s">
        <v>941</v>
      </c>
      <c r="I1040" s="5" t="s">
        <v>31</v>
      </c>
      <c r="J1040" s="5" t="s">
        <v>566</v>
      </c>
      <c r="K1040" s="5" t="s">
        <v>23287</v>
      </c>
      <c r="L1040" s="5" t="s">
        <v>23288</v>
      </c>
      <c r="M1040" s="5" t="s">
        <v>167</v>
      </c>
      <c r="N1040" s="5" t="s">
        <v>405</v>
      </c>
      <c r="O1040" s="5" t="b">
        <f t="shared" ca="1" si="0"/>
        <v>0</v>
      </c>
      <c r="P1040" s="5" t="b">
        <f t="shared" ca="1" si="1"/>
        <v>1</v>
      </c>
      <c r="Q1040" s="5"/>
      <c r="R1040" s="5"/>
      <c r="S1040" s="5"/>
      <c r="T1040" s="5"/>
      <c r="U1040" s="5"/>
      <c r="V1040" s="5"/>
      <c r="W1040" s="5"/>
      <c r="X1040" s="5"/>
      <c r="Y1040" s="5"/>
      <c r="Z1040" s="5"/>
      <c r="AA1040" s="5"/>
      <c r="AB1040" s="5"/>
      <c r="AC1040" s="5"/>
      <c r="AD1040" s="5"/>
      <c r="AE1040" s="5"/>
    </row>
    <row r="1041" spans="1:31" ht="23.25" customHeight="1">
      <c r="A1041" s="5" t="s">
        <v>23291</v>
      </c>
      <c r="B1041" s="5" t="s">
        <v>23293</v>
      </c>
      <c r="C1041" s="5" t="s">
        <v>41</v>
      </c>
      <c r="D1041" s="5" t="s">
        <v>43</v>
      </c>
      <c r="E1041" s="20" t="s">
        <v>29</v>
      </c>
      <c r="F1041" s="7">
        <v>12</v>
      </c>
      <c r="G1041" s="7">
        <v>20</v>
      </c>
      <c r="H1041" s="5" t="s">
        <v>201</v>
      </c>
      <c r="I1041" s="5" t="s">
        <v>108</v>
      </c>
      <c r="J1041" s="5" t="s">
        <v>76</v>
      </c>
      <c r="K1041" s="5" t="s">
        <v>23294</v>
      </c>
      <c r="L1041" s="5" t="s">
        <v>23295</v>
      </c>
      <c r="M1041" s="5" t="s">
        <v>53</v>
      </c>
      <c r="N1041" s="5" t="s">
        <v>55</v>
      </c>
      <c r="O1041" s="5" t="b">
        <f t="shared" ca="1" si="0"/>
        <v>0</v>
      </c>
      <c r="P1041" s="5" t="b">
        <f t="shared" ca="1" si="1"/>
        <v>1</v>
      </c>
      <c r="Q1041" s="5"/>
      <c r="R1041" s="5"/>
      <c r="S1041" s="5"/>
      <c r="T1041" s="5"/>
      <c r="U1041" s="5"/>
      <c r="V1041" s="5"/>
      <c r="W1041" s="5"/>
      <c r="X1041" s="5"/>
      <c r="Y1041" s="5"/>
      <c r="Z1041" s="5"/>
      <c r="AA1041" s="5"/>
      <c r="AB1041" s="5"/>
      <c r="AC1041" s="5"/>
      <c r="AD1041" s="5"/>
      <c r="AE1041" s="5"/>
    </row>
    <row r="1042" spans="1:31" ht="23.25" customHeight="1">
      <c r="A1042" s="5" t="s">
        <v>2922</v>
      </c>
      <c r="B1042" s="5" t="s">
        <v>4281</v>
      </c>
      <c r="C1042" s="5" t="s">
        <v>27</v>
      </c>
      <c r="D1042" s="5" t="s">
        <v>75</v>
      </c>
      <c r="E1042" s="20" t="s">
        <v>45</v>
      </c>
      <c r="F1042" s="7">
        <v>12</v>
      </c>
      <c r="G1042" s="7">
        <v>15</v>
      </c>
      <c r="H1042" s="5" t="s">
        <v>1136</v>
      </c>
      <c r="I1042" s="5" t="s">
        <v>125</v>
      </c>
      <c r="J1042" s="5" t="s">
        <v>516</v>
      </c>
      <c r="K1042" s="5" t="s">
        <v>4282</v>
      </c>
      <c r="L1042" s="5" t="s">
        <v>14469</v>
      </c>
      <c r="M1042" s="5" t="s">
        <v>37</v>
      </c>
      <c r="N1042" s="5" t="s">
        <v>55</v>
      </c>
      <c r="O1042" s="5" t="b">
        <f t="shared" ca="1" si="0"/>
        <v>0</v>
      </c>
      <c r="P1042" s="5" t="b">
        <f t="shared" ca="1" si="1"/>
        <v>1</v>
      </c>
      <c r="Q1042" s="5"/>
      <c r="R1042" s="5"/>
      <c r="S1042" s="5"/>
      <c r="T1042" s="5"/>
      <c r="U1042" s="5"/>
      <c r="V1042" s="5"/>
      <c r="W1042" s="5"/>
      <c r="X1042" s="5"/>
      <c r="Y1042" s="5"/>
      <c r="Z1042" s="5"/>
      <c r="AA1042" s="5"/>
      <c r="AB1042" s="5"/>
      <c r="AC1042" s="5"/>
      <c r="AD1042" s="5"/>
      <c r="AE1042" s="5"/>
    </row>
    <row r="1043" spans="1:31" ht="23.25" customHeight="1">
      <c r="A1043" s="5" t="s">
        <v>14449</v>
      </c>
      <c r="B1043" s="5" t="s">
        <v>14451</v>
      </c>
      <c r="C1043" s="5" t="s">
        <v>170</v>
      </c>
      <c r="D1043" s="5" t="s">
        <v>390</v>
      </c>
      <c r="E1043" s="20" t="s">
        <v>29</v>
      </c>
      <c r="F1043" s="7">
        <v>12</v>
      </c>
      <c r="G1043" s="7">
        <v>18</v>
      </c>
      <c r="H1043" s="5" t="s">
        <v>510</v>
      </c>
      <c r="I1043" s="5" t="s">
        <v>31</v>
      </c>
      <c r="J1043" s="5" t="s">
        <v>2791</v>
      </c>
      <c r="K1043" s="5" t="s">
        <v>14452</v>
      </c>
      <c r="L1043" s="5" t="s">
        <v>14453</v>
      </c>
      <c r="M1043" s="5" t="s">
        <v>100</v>
      </c>
      <c r="N1043" s="5" t="s">
        <v>55</v>
      </c>
      <c r="O1043" s="5" t="b">
        <f t="shared" ca="1" si="0"/>
        <v>0</v>
      </c>
      <c r="P1043" s="5" t="b">
        <f t="shared" ca="1" si="1"/>
        <v>1</v>
      </c>
      <c r="Q1043" s="5"/>
      <c r="R1043" s="5"/>
      <c r="S1043" s="5"/>
      <c r="T1043" s="5"/>
      <c r="U1043" s="5"/>
      <c r="V1043" s="5"/>
      <c r="W1043" s="5"/>
      <c r="X1043" s="5"/>
      <c r="Y1043" s="5"/>
      <c r="Z1043" s="5"/>
      <c r="AA1043" s="5"/>
      <c r="AB1043" s="5"/>
      <c r="AC1043" s="5"/>
      <c r="AD1043" s="5"/>
      <c r="AE1043" s="5"/>
    </row>
    <row r="1044" spans="1:31" ht="23.25" customHeight="1">
      <c r="A1044" s="5" t="s">
        <v>23310</v>
      </c>
      <c r="B1044" s="5" t="s">
        <v>13067</v>
      </c>
      <c r="C1044" s="5" t="s">
        <v>41</v>
      </c>
      <c r="D1044" s="5" t="s">
        <v>43</v>
      </c>
      <c r="E1044" s="20" t="s">
        <v>29</v>
      </c>
      <c r="F1044" s="7">
        <v>12</v>
      </c>
      <c r="G1044" s="7">
        <v>18</v>
      </c>
      <c r="H1044" s="5" t="s">
        <v>510</v>
      </c>
      <c r="I1044" s="5" t="s">
        <v>66</v>
      </c>
      <c r="J1044" s="5" t="s">
        <v>2724</v>
      </c>
      <c r="K1044" s="5" t="s">
        <v>23312</v>
      </c>
      <c r="L1044" s="5" t="s">
        <v>23313</v>
      </c>
      <c r="M1044" s="5" t="s">
        <v>37</v>
      </c>
      <c r="N1044" s="5" t="s">
        <v>237</v>
      </c>
      <c r="O1044" s="5" t="b">
        <f t="shared" ca="1" si="0"/>
        <v>0</v>
      </c>
      <c r="P1044" s="5" t="b">
        <f t="shared" ca="1" si="1"/>
        <v>1</v>
      </c>
      <c r="Q1044" s="5"/>
      <c r="R1044" s="5"/>
      <c r="S1044" s="5"/>
      <c r="T1044" s="5"/>
      <c r="U1044" s="5"/>
      <c r="V1044" s="5"/>
      <c r="W1044" s="5"/>
      <c r="X1044" s="5"/>
      <c r="Y1044" s="5"/>
      <c r="Z1044" s="5"/>
      <c r="AA1044" s="5"/>
      <c r="AB1044" s="5"/>
      <c r="AC1044" s="5"/>
      <c r="AD1044" s="5"/>
      <c r="AE1044" s="5"/>
    </row>
    <row r="1045" spans="1:31" ht="23.25" customHeight="1">
      <c r="A1045" s="5" t="s">
        <v>15104</v>
      </c>
      <c r="B1045" s="5" t="s">
        <v>15945</v>
      </c>
      <c r="C1045" s="5" t="s">
        <v>27</v>
      </c>
      <c r="D1045" s="5" t="s">
        <v>575</v>
      </c>
      <c r="E1045" s="20" t="s">
        <v>45</v>
      </c>
      <c r="F1045" s="7">
        <v>12</v>
      </c>
      <c r="G1045" s="7">
        <v>20</v>
      </c>
      <c r="H1045" s="5" t="s">
        <v>201</v>
      </c>
      <c r="I1045" s="5" t="s">
        <v>31</v>
      </c>
      <c r="J1045" s="5" t="s">
        <v>76</v>
      </c>
      <c r="K1045" s="5" t="s">
        <v>23319</v>
      </c>
      <c r="L1045" s="5" t="s">
        <v>23321</v>
      </c>
      <c r="M1045" s="5" t="s">
        <v>37</v>
      </c>
      <c r="N1045" s="5" t="s">
        <v>55</v>
      </c>
      <c r="O1045" s="5" t="b">
        <f t="shared" ca="1" si="0"/>
        <v>0</v>
      </c>
      <c r="P1045" s="5" t="b">
        <f t="shared" ca="1" si="1"/>
        <v>1</v>
      </c>
      <c r="Q1045" s="5"/>
      <c r="R1045" s="5"/>
      <c r="S1045" s="5"/>
      <c r="T1045" s="5"/>
      <c r="U1045" s="5"/>
      <c r="V1045" s="5"/>
      <c r="W1045" s="5"/>
      <c r="X1045" s="5"/>
      <c r="Y1045" s="5"/>
      <c r="Z1045" s="5"/>
      <c r="AA1045" s="5"/>
      <c r="AB1045" s="5"/>
      <c r="AC1045" s="5"/>
      <c r="AD1045" s="5"/>
      <c r="AE1045" s="5"/>
    </row>
    <row r="1046" spans="1:31" ht="23.25" customHeight="1">
      <c r="A1046" s="5" t="s">
        <v>23323</v>
      </c>
      <c r="B1046" s="5" t="s">
        <v>7834</v>
      </c>
      <c r="C1046" s="5" t="s">
        <v>41</v>
      </c>
      <c r="D1046" s="5" t="s">
        <v>43</v>
      </c>
      <c r="E1046" s="20" t="s">
        <v>29</v>
      </c>
      <c r="F1046" s="7">
        <v>12</v>
      </c>
      <c r="G1046" s="7">
        <v>18</v>
      </c>
      <c r="H1046" s="5" t="s">
        <v>510</v>
      </c>
      <c r="I1046" s="5" t="s">
        <v>108</v>
      </c>
      <c r="J1046" s="5" t="s">
        <v>57</v>
      </c>
      <c r="K1046" s="5" t="s">
        <v>13333</v>
      </c>
      <c r="L1046" s="5" t="s">
        <v>23324</v>
      </c>
      <c r="M1046" s="5" t="s">
        <v>37</v>
      </c>
      <c r="N1046" s="5" t="s">
        <v>55</v>
      </c>
      <c r="O1046" s="5" t="b">
        <f t="shared" ca="1" si="0"/>
        <v>0</v>
      </c>
      <c r="P1046" s="5" t="b">
        <f t="shared" ca="1" si="1"/>
        <v>1</v>
      </c>
      <c r="Q1046" s="5"/>
      <c r="R1046" s="5"/>
      <c r="S1046" s="5"/>
      <c r="T1046" s="5"/>
      <c r="U1046" s="5"/>
      <c r="V1046" s="5"/>
      <c r="W1046" s="5"/>
      <c r="X1046" s="5"/>
      <c r="Y1046" s="5"/>
      <c r="Z1046" s="5"/>
      <c r="AA1046" s="5"/>
      <c r="AB1046" s="5"/>
      <c r="AC1046" s="5"/>
      <c r="AD1046" s="5"/>
      <c r="AE1046" s="5"/>
    </row>
    <row r="1047" spans="1:31" ht="23.25" customHeight="1">
      <c r="A1047" s="14" t="s">
        <v>23328</v>
      </c>
      <c r="B1047" s="14" t="s">
        <v>20943</v>
      </c>
      <c r="C1047" s="14" t="s">
        <v>20</v>
      </c>
      <c r="D1047" s="14" t="s">
        <v>2637</v>
      </c>
      <c r="E1047" s="21" t="s">
        <v>45</v>
      </c>
      <c r="F1047" s="15">
        <v>12</v>
      </c>
      <c r="G1047" s="15">
        <v>15</v>
      </c>
      <c r="H1047" s="14" t="s">
        <v>1136</v>
      </c>
      <c r="I1047" s="14" t="s">
        <v>66</v>
      </c>
      <c r="J1047" s="14" t="s">
        <v>48</v>
      </c>
      <c r="K1047" s="14" t="s">
        <v>20944</v>
      </c>
      <c r="L1047" s="14" t="s">
        <v>23330</v>
      </c>
      <c r="M1047" s="14" t="s">
        <v>167</v>
      </c>
      <c r="N1047" s="14" t="s">
        <v>405</v>
      </c>
      <c r="O1047" s="14" t="b">
        <f t="shared" ca="1" si="0"/>
        <v>0</v>
      </c>
      <c r="P1047" s="14" t="b">
        <f t="shared" ca="1" si="1"/>
        <v>1</v>
      </c>
      <c r="Q1047" s="5"/>
      <c r="R1047" s="5"/>
      <c r="S1047" s="5"/>
      <c r="T1047" s="5"/>
      <c r="U1047" s="5"/>
      <c r="V1047" s="5"/>
      <c r="W1047" s="5"/>
      <c r="X1047" s="5"/>
      <c r="Y1047" s="5"/>
      <c r="Z1047" s="5"/>
      <c r="AA1047" s="5"/>
      <c r="AB1047" s="5"/>
      <c r="AC1047" s="5"/>
      <c r="AD1047" s="5"/>
      <c r="AE1047" s="5"/>
    </row>
    <row r="1048" spans="1:31" ht="23.25" customHeight="1">
      <c r="A1048" s="5" t="s">
        <v>23332</v>
      </c>
      <c r="B1048" s="5" t="s">
        <v>23333</v>
      </c>
      <c r="C1048" s="5" t="s">
        <v>170</v>
      </c>
      <c r="D1048" s="5" t="s">
        <v>390</v>
      </c>
      <c r="E1048" s="20" t="s">
        <v>45</v>
      </c>
      <c r="F1048" s="7">
        <v>12</v>
      </c>
      <c r="G1048" s="7">
        <v>20</v>
      </c>
      <c r="H1048" s="5" t="s">
        <v>201</v>
      </c>
      <c r="I1048" s="5" t="s">
        <v>31</v>
      </c>
      <c r="J1048" s="5" t="s">
        <v>110</v>
      </c>
      <c r="K1048" s="5" t="s">
        <v>23334</v>
      </c>
      <c r="L1048" s="5" t="s">
        <v>23335</v>
      </c>
      <c r="M1048" s="5" t="s">
        <v>167</v>
      </c>
      <c r="N1048" s="5" t="s">
        <v>55</v>
      </c>
      <c r="O1048" s="5" t="b">
        <f t="shared" ca="1" si="0"/>
        <v>0</v>
      </c>
      <c r="P1048" s="5" t="b">
        <f t="shared" ca="1" si="1"/>
        <v>1</v>
      </c>
      <c r="Q1048" s="5"/>
      <c r="R1048" s="5"/>
      <c r="S1048" s="5"/>
      <c r="T1048" s="5"/>
      <c r="U1048" s="5"/>
      <c r="V1048" s="5"/>
      <c r="W1048" s="5"/>
      <c r="X1048" s="5"/>
      <c r="Y1048" s="5"/>
      <c r="Z1048" s="5"/>
      <c r="AA1048" s="5"/>
      <c r="AB1048" s="5"/>
      <c r="AC1048" s="5"/>
      <c r="AD1048" s="5"/>
      <c r="AE1048" s="5"/>
    </row>
    <row r="1049" spans="1:31" ht="23.25" customHeight="1">
      <c r="A1049" s="5" t="s">
        <v>4365</v>
      </c>
      <c r="B1049" s="5" t="s">
        <v>4366</v>
      </c>
      <c r="C1049" s="5" t="s">
        <v>27</v>
      </c>
      <c r="D1049" s="5" t="s">
        <v>105</v>
      </c>
      <c r="E1049" s="20" t="s">
        <v>29</v>
      </c>
      <c r="F1049" s="7">
        <v>12</v>
      </c>
      <c r="G1049" s="7">
        <v>16</v>
      </c>
      <c r="H1049" s="5" t="s">
        <v>232</v>
      </c>
      <c r="I1049" s="5" t="s">
        <v>108</v>
      </c>
      <c r="J1049" s="5" t="s">
        <v>4367</v>
      </c>
      <c r="K1049" s="5" t="s">
        <v>4369</v>
      </c>
      <c r="L1049" s="5" t="s">
        <v>4372</v>
      </c>
      <c r="M1049" s="5" t="s">
        <v>53</v>
      </c>
      <c r="N1049" s="5" t="s">
        <v>55</v>
      </c>
      <c r="O1049" s="5" t="b">
        <f t="shared" ca="1" si="0"/>
        <v>0</v>
      </c>
      <c r="P1049" s="5" t="b">
        <f t="shared" ca="1" si="1"/>
        <v>1</v>
      </c>
      <c r="Q1049" s="5"/>
      <c r="R1049" s="5"/>
      <c r="S1049" s="5"/>
      <c r="T1049" s="5"/>
      <c r="U1049" s="5"/>
      <c r="V1049" s="5"/>
      <c r="W1049" s="5"/>
      <c r="X1049" s="5"/>
      <c r="Y1049" s="5"/>
      <c r="Z1049" s="5"/>
      <c r="AA1049" s="5"/>
      <c r="AB1049" s="5"/>
      <c r="AC1049" s="5"/>
      <c r="AD1049" s="5"/>
      <c r="AE1049" s="5"/>
    </row>
    <row r="1050" spans="1:31" ht="23.25" customHeight="1">
      <c r="A1050" s="5" t="s">
        <v>10731</v>
      </c>
      <c r="B1050" s="5" t="s">
        <v>4715</v>
      </c>
      <c r="C1050" s="5" t="s">
        <v>20</v>
      </c>
      <c r="D1050" s="5" t="s">
        <v>47</v>
      </c>
      <c r="E1050" s="20" t="s">
        <v>919</v>
      </c>
      <c r="F1050" s="7">
        <v>12</v>
      </c>
      <c r="G1050" s="7">
        <v>25</v>
      </c>
      <c r="H1050" s="5" t="s">
        <v>3306</v>
      </c>
      <c r="I1050" s="7" t="s">
        <v>24</v>
      </c>
      <c r="J1050" s="5" t="s">
        <v>3889</v>
      </c>
      <c r="K1050" s="5" t="s">
        <v>4718</v>
      </c>
      <c r="L1050" s="5" t="s">
        <v>23339</v>
      </c>
      <c r="M1050" s="5" t="s">
        <v>53</v>
      </c>
      <c r="N1050" s="5" t="s">
        <v>55</v>
      </c>
      <c r="O1050" s="5" t="b">
        <f t="shared" ca="1" si="0"/>
        <v>0</v>
      </c>
      <c r="P1050" s="5" t="b">
        <f t="shared" ca="1" si="1"/>
        <v>1</v>
      </c>
      <c r="Q1050" s="5"/>
      <c r="R1050" s="5"/>
      <c r="S1050" s="5"/>
      <c r="T1050" s="5"/>
      <c r="U1050" s="5"/>
      <c r="V1050" s="5"/>
      <c r="W1050" s="5"/>
      <c r="X1050" s="5"/>
      <c r="Y1050" s="5"/>
      <c r="Z1050" s="5"/>
      <c r="AA1050" s="5"/>
      <c r="AB1050" s="5"/>
      <c r="AC1050" s="5"/>
      <c r="AD1050" s="5"/>
      <c r="AE1050" s="5"/>
    </row>
    <row r="1051" spans="1:31" ht="23.25" customHeight="1">
      <c r="A1051" s="5" t="s">
        <v>23341</v>
      </c>
      <c r="B1051" s="5" t="s">
        <v>16261</v>
      </c>
      <c r="C1051" s="5" t="s">
        <v>27</v>
      </c>
      <c r="D1051" s="5" t="s">
        <v>75</v>
      </c>
      <c r="E1051" s="20" t="s">
        <v>45</v>
      </c>
      <c r="F1051" s="7">
        <v>12</v>
      </c>
      <c r="G1051" s="7">
        <v>20</v>
      </c>
      <c r="H1051" s="5" t="s">
        <v>201</v>
      </c>
      <c r="I1051" s="5" t="s">
        <v>108</v>
      </c>
      <c r="J1051" s="5" t="s">
        <v>117</v>
      </c>
      <c r="K1051" s="5" t="s">
        <v>23343</v>
      </c>
      <c r="L1051" s="5" t="s">
        <v>23344</v>
      </c>
      <c r="M1051" s="5" t="s">
        <v>42</v>
      </c>
      <c r="N1051" s="5" t="s">
        <v>55</v>
      </c>
      <c r="O1051" s="5" t="b">
        <f t="shared" ca="1" si="0"/>
        <v>0</v>
      </c>
      <c r="P1051" s="5" t="b">
        <f t="shared" ca="1" si="1"/>
        <v>1</v>
      </c>
      <c r="Q1051" s="5"/>
      <c r="R1051" s="5"/>
      <c r="S1051" s="5"/>
      <c r="T1051" s="5"/>
      <c r="U1051" s="5"/>
      <c r="V1051" s="5"/>
      <c r="W1051" s="5"/>
      <c r="X1051" s="5"/>
      <c r="Y1051" s="5"/>
      <c r="Z1051" s="5"/>
      <c r="AA1051" s="5"/>
      <c r="AB1051" s="5"/>
      <c r="AC1051" s="5"/>
      <c r="AD1051" s="5"/>
      <c r="AE1051" s="5"/>
    </row>
    <row r="1052" spans="1:31" ht="23.25" customHeight="1">
      <c r="A1052" s="5" t="s">
        <v>23346</v>
      </c>
      <c r="B1052" s="5" t="s">
        <v>23347</v>
      </c>
      <c r="C1052" s="5" t="s">
        <v>170</v>
      </c>
      <c r="D1052" s="5" t="s">
        <v>342</v>
      </c>
      <c r="E1052" s="20" t="s">
        <v>45</v>
      </c>
      <c r="F1052" s="7">
        <v>12</v>
      </c>
      <c r="G1052" s="7">
        <v>22</v>
      </c>
      <c r="H1052" s="5" t="s">
        <v>4645</v>
      </c>
      <c r="I1052" s="7" t="s">
        <v>24</v>
      </c>
      <c r="J1052" s="5" t="s">
        <v>57</v>
      </c>
      <c r="K1052" s="5" t="s">
        <v>23348</v>
      </c>
      <c r="L1052" s="5" t="s">
        <v>23349</v>
      </c>
      <c r="M1052" s="5" t="s">
        <v>53</v>
      </c>
      <c r="N1052" s="5" t="s">
        <v>38</v>
      </c>
      <c r="O1052" s="5" t="b">
        <f t="shared" ca="1" si="0"/>
        <v>0</v>
      </c>
      <c r="P1052" s="5" t="b">
        <f t="shared" ca="1" si="1"/>
        <v>1</v>
      </c>
      <c r="Q1052" s="5"/>
      <c r="R1052" s="5"/>
      <c r="S1052" s="5"/>
      <c r="T1052" s="5"/>
      <c r="U1052" s="5"/>
      <c r="V1052" s="5"/>
      <c r="W1052" s="5"/>
      <c r="X1052" s="5"/>
      <c r="Y1052" s="5"/>
      <c r="Z1052" s="5"/>
      <c r="AA1052" s="5"/>
      <c r="AB1052" s="5"/>
      <c r="AC1052" s="5"/>
      <c r="AD1052" s="5"/>
      <c r="AE1052" s="5"/>
    </row>
    <row r="1053" spans="1:31" ht="23.25" customHeight="1">
      <c r="A1053" s="5" t="s">
        <v>11495</v>
      </c>
      <c r="B1053" s="5" t="s">
        <v>4632</v>
      </c>
      <c r="C1053" s="5" t="s">
        <v>27</v>
      </c>
      <c r="D1053" s="5" t="s">
        <v>80</v>
      </c>
      <c r="E1053" s="20" t="s">
        <v>45</v>
      </c>
      <c r="F1053" s="7">
        <v>12</v>
      </c>
      <c r="G1053" s="7">
        <v>18</v>
      </c>
      <c r="H1053" s="5" t="s">
        <v>510</v>
      </c>
      <c r="I1053" s="5" t="s">
        <v>108</v>
      </c>
      <c r="J1053" s="5" t="s">
        <v>4636</v>
      </c>
      <c r="K1053" s="5" t="s">
        <v>23351</v>
      </c>
      <c r="L1053" s="5" t="s">
        <v>23352</v>
      </c>
      <c r="M1053" s="5" t="s">
        <v>37</v>
      </c>
      <c r="N1053" s="5" t="s">
        <v>271</v>
      </c>
      <c r="O1053" s="5" t="b">
        <f t="shared" ca="1" si="0"/>
        <v>0</v>
      </c>
      <c r="P1053" s="5" t="b">
        <f t="shared" ca="1" si="1"/>
        <v>1</v>
      </c>
      <c r="Q1053" s="5"/>
      <c r="R1053" s="5"/>
      <c r="S1053" s="5"/>
      <c r="T1053" s="5"/>
      <c r="U1053" s="5"/>
      <c r="V1053" s="5"/>
      <c r="W1053" s="5"/>
      <c r="X1053" s="5"/>
      <c r="Y1053" s="5"/>
      <c r="Z1053" s="5"/>
      <c r="AA1053" s="5"/>
      <c r="AB1053" s="5"/>
      <c r="AC1053" s="5"/>
      <c r="AD1053" s="5"/>
      <c r="AE1053" s="5"/>
    </row>
    <row r="1054" spans="1:31" ht="23.25" customHeight="1">
      <c r="A1054" s="5" t="s">
        <v>14517</v>
      </c>
      <c r="B1054" s="5" t="s">
        <v>14518</v>
      </c>
      <c r="C1054" s="5" t="s">
        <v>41</v>
      </c>
      <c r="D1054" s="5" t="s">
        <v>47</v>
      </c>
      <c r="E1054" s="20" t="s">
        <v>45</v>
      </c>
      <c r="F1054" s="7">
        <v>12</v>
      </c>
      <c r="G1054" s="7">
        <v>20</v>
      </c>
      <c r="H1054" s="5" t="s">
        <v>201</v>
      </c>
      <c r="I1054" s="5" t="s">
        <v>108</v>
      </c>
      <c r="J1054" s="5" t="s">
        <v>252</v>
      </c>
      <c r="K1054" s="5" t="s">
        <v>14519</v>
      </c>
      <c r="L1054" s="5" t="s">
        <v>14520</v>
      </c>
      <c r="M1054" s="5" t="s">
        <v>53</v>
      </c>
      <c r="N1054" s="5" t="s">
        <v>271</v>
      </c>
      <c r="O1054" s="5" t="b">
        <f t="shared" ca="1" si="0"/>
        <v>0</v>
      </c>
      <c r="P1054" s="5" t="b">
        <f t="shared" ca="1" si="1"/>
        <v>1</v>
      </c>
      <c r="Q1054" s="5"/>
      <c r="R1054" s="5"/>
      <c r="S1054" s="5"/>
      <c r="T1054" s="5"/>
      <c r="U1054" s="5"/>
      <c r="V1054" s="5"/>
      <c r="W1054" s="5"/>
      <c r="X1054" s="5"/>
      <c r="Y1054" s="5"/>
      <c r="Z1054" s="5"/>
      <c r="AA1054" s="5"/>
      <c r="AB1054" s="5"/>
      <c r="AC1054" s="5"/>
      <c r="AD1054" s="5"/>
      <c r="AE1054" s="5"/>
    </row>
    <row r="1055" spans="1:31" ht="23.25" customHeight="1">
      <c r="A1055" s="5" t="s">
        <v>13029</v>
      </c>
      <c r="B1055" s="5" t="s">
        <v>22741</v>
      </c>
      <c r="C1055" s="5" t="s">
        <v>41</v>
      </c>
      <c r="D1055" s="5" t="s">
        <v>114</v>
      </c>
      <c r="E1055" s="20" t="s">
        <v>45</v>
      </c>
      <c r="F1055" s="7">
        <v>12</v>
      </c>
      <c r="G1055" s="7">
        <v>20</v>
      </c>
      <c r="H1055" s="5" t="s">
        <v>201</v>
      </c>
      <c r="I1055" s="5" t="s">
        <v>108</v>
      </c>
      <c r="J1055" s="5" t="s">
        <v>382</v>
      </c>
      <c r="K1055" s="5" t="s">
        <v>23366</v>
      </c>
      <c r="L1055" s="5" t="s">
        <v>23367</v>
      </c>
      <c r="M1055" s="5" t="s">
        <v>37</v>
      </c>
      <c r="N1055" s="5" t="s">
        <v>55</v>
      </c>
      <c r="O1055" s="5" t="b">
        <f t="shared" ca="1" si="0"/>
        <v>0</v>
      </c>
      <c r="P1055" s="5" t="b">
        <f t="shared" ca="1" si="1"/>
        <v>1</v>
      </c>
      <c r="Q1055" s="5"/>
      <c r="R1055" s="5"/>
      <c r="S1055" s="5"/>
      <c r="T1055" s="5"/>
      <c r="U1055" s="5"/>
      <c r="V1055" s="5"/>
      <c r="W1055" s="5"/>
      <c r="X1055" s="5"/>
      <c r="Y1055" s="5"/>
      <c r="Z1055" s="5"/>
      <c r="AA1055" s="5"/>
      <c r="AB1055" s="5"/>
      <c r="AC1055" s="5"/>
      <c r="AD1055" s="5"/>
      <c r="AE1055" s="5"/>
    </row>
    <row r="1056" spans="1:31" ht="23.25" customHeight="1">
      <c r="A1056" s="5" t="s">
        <v>23369</v>
      </c>
      <c r="B1056" s="5" t="s">
        <v>23370</v>
      </c>
      <c r="C1056" s="5" t="s">
        <v>27</v>
      </c>
      <c r="D1056" s="5" t="s">
        <v>266</v>
      </c>
      <c r="E1056" s="20" t="s">
        <v>45</v>
      </c>
      <c r="F1056" s="7">
        <v>12</v>
      </c>
      <c r="G1056" s="7">
        <v>16</v>
      </c>
      <c r="H1056" s="5" t="s">
        <v>232</v>
      </c>
      <c r="I1056" s="5" t="s">
        <v>108</v>
      </c>
      <c r="J1056" s="5" t="s">
        <v>57</v>
      </c>
      <c r="K1056" s="5" t="s">
        <v>23371</v>
      </c>
      <c r="L1056" s="5" t="s">
        <v>23372</v>
      </c>
      <c r="M1056" s="5" t="s">
        <v>53</v>
      </c>
      <c r="N1056" s="5" t="s">
        <v>55</v>
      </c>
      <c r="O1056" s="5" t="b">
        <f t="shared" ca="1" si="0"/>
        <v>0</v>
      </c>
      <c r="P1056" s="5" t="b">
        <f t="shared" ca="1" si="1"/>
        <v>1</v>
      </c>
      <c r="Q1056" s="5"/>
      <c r="R1056" s="5"/>
      <c r="S1056" s="5"/>
      <c r="T1056" s="5"/>
      <c r="U1056" s="5"/>
      <c r="V1056" s="5"/>
      <c r="W1056" s="5"/>
      <c r="X1056" s="5"/>
      <c r="Y1056" s="5"/>
      <c r="Z1056" s="5"/>
      <c r="AA1056" s="5"/>
      <c r="AB1056" s="5"/>
      <c r="AC1056" s="5"/>
      <c r="AD1056" s="5"/>
      <c r="AE1056" s="5"/>
    </row>
    <row r="1057" spans="1:31" ht="23.25" customHeight="1">
      <c r="A1057" s="5" t="s">
        <v>713</v>
      </c>
      <c r="B1057" s="5" t="s">
        <v>6155</v>
      </c>
      <c r="C1057" s="5" t="s">
        <v>41</v>
      </c>
      <c r="D1057" s="5" t="s">
        <v>375</v>
      </c>
      <c r="E1057" s="20" t="s">
        <v>45</v>
      </c>
      <c r="F1057" s="7">
        <v>12</v>
      </c>
      <c r="G1057" s="7">
        <v>18</v>
      </c>
      <c r="H1057" s="5" t="s">
        <v>510</v>
      </c>
      <c r="I1057" s="5" t="s">
        <v>108</v>
      </c>
      <c r="J1057" s="5" t="s">
        <v>187</v>
      </c>
      <c r="K1057" s="5" t="s">
        <v>23376</v>
      </c>
      <c r="L1057" s="5" t="s">
        <v>23377</v>
      </c>
      <c r="M1057" s="5" t="s">
        <v>37</v>
      </c>
      <c r="N1057" s="5" t="s">
        <v>55</v>
      </c>
      <c r="O1057" s="5" t="b">
        <f t="shared" ca="1" si="0"/>
        <v>0</v>
      </c>
      <c r="P1057" s="5" t="b">
        <f t="shared" ca="1" si="1"/>
        <v>1</v>
      </c>
      <c r="Q1057" s="5"/>
      <c r="R1057" s="5"/>
      <c r="S1057" s="5"/>
      <c r="T1057" s="5"/>
      <c r="U1057" s="5"/>
      <c r="V1057" s="5"/>
      <c r="W1057" s="5"/>
      <c r="X1057" s="5"/>
      <c r="Y1057" s="5"/>
      <c r="Z1057" s="5"/>
      <c r="AA1057" s="5"/>
      <c r="AB1057" s="5"/>
      <c r="AC1057" s="5"/>
      <c r="AD1057" s="5"/>
      <c r="AE1057" s="5"/>
    </row>
    <row r="1058" spans="1:31" ht="23.25" customHeight="1">
      <c r="A1058" s="5" t="s">
        <v>2886</v>
      </c>
      <c r="B1058" s="5" t="s">
        <v>23384</v>
      </c>
      <c r="C1058" s="5" t="s">
        <v>170</v>
      </c>
      <c r="D1058" s="5" t="s">
        <v>390</v>
      </c>
      <c r="E1058" s="20" t="s">
        <v>45</v>
      </c>
      <c r="F1058" s="7">
        <v>12</v>
      </c>
      <c r="G1058" s="7">
        <v>17</v>
      </c>
      <c r="H1058" s="5" t="s">
        <v>941</v>
      </c>
      <c r="I1058" s="5" t="s">
        <v>66</v>
      </c>
      <c r="J1058" s="5" t="s">
        <v>3224</v>
      </c>
      <c r="K1058" s="5" t="s">
        <v>23385</v>
      </c>
      <c r="L1058" s="5" t="s">
        <v>23386</v>
      </c>
      <c r="M1058" s="5" t="s">
        <v>53</v>
      </c>
      <c r="N1058" s="5" t="s">
        <v>55</v>
      </c>
      <c r="O1058" s="5" t="b">
        <f t="shared" ca="1" si="0"/>
        <v>0</v>
      </c>
      <c r="P1058" s="5" t="b">
        <f t="shared" ca="1" si="1"/>
        <v>1</v>
      </c>
      <c r="Q1058" s="5"/>
      <c r="R1058" s="5"/>
      <c r="S1058" s="5"/>
      <c r="T1058" s="5"/>
      <c r="U1058" s="5"/>
      <c r="V1058" s="5"/>
      <c r="W1058" s="5"/>
      <c r="X1058" s="5"/>
      <c r="Y1058" s="5"/>
      <c r="Z1058" s="5"/>
      <c r="AA1058" s="5"/>
      <c r="AB1058" s="5"/>
      <c r="AC1058" s="5"/>
      <c r="AD1058" s="5"/>
      <c r="AE1058" s="5"/>
    </row>
    <row r="1059" spans="1:31" ht="23.25" customHeight="1">
      <c r="A1059" s="5" t="s">
        <v>13029</v>
      </c>
      <c r="B1059" s="5" t="s">
        <v>18418</v>
      </c>
      <c r="C1059" s="5" t="s">
        <v>41</v>
      </c>
      <c r="D1059" s="5" t="s">
        <v>94</v>
      </c>
      <c r="E1059" s="20" t="s">
        <v>45</v>
      </c>
      <c r="F1059" s="7">
        <v>12</v>
      </c>
      <c r="G1059" s="7">
        <v>17</v>
      </c>
      <c r="H1059" s="5" t="s">
        <v>941</v>
      </c>
      <c r="I1059" s="5" t="s">
        <v>31</v>
      </c>
      <c r="J1059" s="5" t="s">
        <v>106</v>
      </c>
      <c r="K1059" s="5" t="s">
        <v>1596</v>
      </c>
      <c r="L1059" s="5" t="s">
        <v>23388</v>
      </c>
      <c r="M1059" s="5" t="s">
        <v>37</v>
      </c>
      <c r="N1059" s="5" t="s">
        <v>55</v>
      </c>
      <c r="O1059" s="5" t="b">
        <f t="shared" ca="1" si="0"/>
        <v>0</v>
      </c>
      <c r="P1059" s="5" t="b">
        <f t="shared" ca="1" si="1"/>
        <v>1</v>
      </c>
      <c r="Q1059" s="5"/>
      <c r="R1059" s="5"/>
      <c r="S1059" s="5"/>
      <c r="T1059" s="5"/>
      <c r="U1059" s="5"/>
      <c r="V1059" s="5"/>
      <c r="W1059" s="5"/>
      <c r="X1059" s="5"/>
      <c r="Y1059" s="5"/>
      <c r="Z1059" s="5"/>
      <c r="AA1059" s="5"/>
      <c r="AB1059" s="5"/>
      <c r="AC1059" s="5"/>
      <c r="AD1059" s="5"/>
      <c r="AE1059" s="5"/>
    </row>
    <row r="1060" spans="1:31" ht="23.25" customHeight="1">
      <c r="A1060" s="5" t="s">
        <v>396</v>
      </c>
      <c r="B1060" s="5" t="s">
        <v>23391</v>
      </c>
      <c r="C1060" s="5" t="s">
        <v>170</v>
      </c>
      <c r="D1060" s="5" t="s">
        <v>435</v>
      </c>
      <c r="E1060" s="20" t="s">
        <v>45</v>
      </c>
      <c r="F1060" s="7">
        <v>12</v>
      </c>
      <c r="G1060" s="7">
        <v>20</v>
      </c>
      <c r="H1060" s="5" t="s">
        <v>201</v>
      </c>
      <c r="I1060" s="5" t="s">
        <v>108</v>
      </c>
      <c r="J1060" s="5" t="s">
        <v>2724</v>
      </c>
      <c r="K1060" s="5" t="s">
        <v>23393</v>
      </c>
      <c r="L1060" s="5" t="s">
        <v>23394</v>
      </c>
      <c r="M1060" s="5" t="s">
        <v>37</v>
      </c>
      <c r="N1060" s="5" t="s">
        <v>55</v>
      </c>
      <c r="O1060" s="5" t="b">
        <f t="shared" ca="1" si="0"/>
        <v>0</v>
      </c>
      <c r="P1060" s="5" t="b">
        <f t="shared" ca="1" si="1"/>
        <v>1</v>
      </c>
      <c r="Q1060" s="5"/>
      <c r="R1060" s="5"/>
      <c r="S1060" s="5"/>
      <c r="T1060" s="5"/>
      <c r="U1060" s="5"/>
      <c r="V1060" s="5"/>
      <c r="W1060" s="5"/>
      <c r="X1060" s="5"/>
      <c r="Y1060" s="5"/>
      <c r="Z1060" s="5"/>
      <c r="AA1060" s="5"/>
      <c r="AB1060" s="5"/>
      <c r="AC1060" s="5"/>
      <c r="AD1060" s="5"/>
      <c r="AE1060" s="5"/>
    </row>
    <row r="1061" spans="1:31" ht="23.25" customHeight="1">
      <c r="A1061" s="5" t="s">
        <v>20631</v>
      </c>
      <c r="B1061" s="5" t="s">
        <v>20632</v>
      </c>
      <c r="C1061" s="5" t="s">
        <v>27</v>
      </c>
      <c r="D1061" s="5" t="s">
        <v>119</v>
      </c>
      <c r="E1061" s="20" t="s">
        <v>45</v>
      </c>
      <c r="F1061" s="7">
        <v>12</v>
      </c>
      <c r="G1061" s="7">
        <v>20</v>
      </c>
      <c r="H1061" s="5" t="s">
        <v>201</v>
      </c>
      <c r="I1061" s="5" t="s">
        <v>108</v>
      </c>
      <c r="J1061" s="5" t="s">
        <v>57</v>
      </c>
      <c r="K1061" s="5" t="s">
        <v>20633</v>
      </c>
      <c r="L1061" s="5" t="s">
        <v>20634</v>
      </c>
      <c r="M1061" s="5" t="s">
        <v>100</v>
      </c>
      <c r="N1061" s="5" t="s">
        <v>89</v>
      </c>
      <c r="O1061" s="5" t="b">
        <f t="shared" ca="1" si="0"/>
        <v>0</v>
      </c>
      <c r="P1061" s="5" t="b">
        <f t="shared" ca="1" si="1"/>
        <v>1</v>
      </c>
      <c r="Q1061" s="5"/>
      <c r="R1061" s="5"/>
      <c r="S1061" s="5"/>
      <c r="T1061" s="5"/>
      <c r="U1061" s="5"/>
      <c r="V1061" s="5"/>
      <c r="W1061" s="5"/>
      <c r="X1061" s="5"/>
      <c r="Y1061" s="5"/>
      <c r="Z1061" s="5"/>
      <c r="AA1061" s="5"/>
      <c r="AB1061" s="5"/>
      <c r="AC1061" s="5"/>
      <c r="AD1061" s="5"/>
      <c r="AE1061" s="5"/>
    </row>
    <row r="1062" spans="1:31" ht="23.25" customHeight="1">
      <c r="A1062" s="5" t="s">
        <v>23399</v>
      </c>
      <c r="B1062" s="5" t="s">
        <v>16515</v>
      </c>
      <c r="C1062" s="5" t="s">
        <v>41</v>
      </c>
      <c r="D1062" s="5" t="s">
        <v>47</v>
      </c>
      <c r="E1062" s="20" t="s">
        <v>45</v>
      </c>
      <c r="F1062" s="7">
        <v>12</v>
      </c>
      <c r="G1062" s="7">
        <v>15</v>
      </c>
      <c r="H1062" s="5" t="s">
        <v>1136</v>
      </c>
      <c r="I1062" s="5" t="s">
        <v>108</v>
      </c>
      <c r="J1062" s="5" t="s">
        <v>117</v>
      </c>
      <c r="K1062" s="5" t="s">
        <v>16517</v>
      </c>
      <c r="L1062" s="5" t="s">
        <v>23400</v>
      </c>
      <c r="M1062" s="5" t="s">
        <v>53</v>
      </c>
      <c r="N1062" s="5" t="s">
        <v>55</v>
      </c>
      <c r="O1062" s="5" t="b">
        <f t="shared" ca="1" si="0"/>
        <v>0</v>
      </c>
      <c r="P1062" s="5" t="b">
        <f t="shared" ca="1" si="1"/>
        <v>1</v>
      </c>
      <c r="Q1062" s="5"/>
      <c r="R1062" s="5"/>
      <c r="S1062" s="5"/>
      <c r="T1062" s="5"/>
      <c r="U1062" s="5"/>
      <c r="V1062" s="5"/>
      <c r="W1062" s="5"/>
      <c r="X1062" s="5"/>
      <c r="Y1062" s="5"/>
      <c r="Z1062" s="5"/>
      <c r="AA1062" s="5"/>
      <c r="AB1062" s="5"/>
      <c r="AC1062" s="5"/>
      <c r="AD1062" s="5"/>
      <c r="AE1062" s="5"/>
    </row>
    <row r="1063" spans="1:31" ht="23.25" customHeight="1">
      <c r="A1063" s="5" t="s">
        <v>23406</v>
      </c>
      <c r="B1063" s="5" t="s">
        <v>23408</v>
      </c>
      <c r="C1063" s="5" t="s">
        <v>170</v>
      </c>
      <c r="D1063" s="5" t="s">
        <v>435</v>
      </c>
      <c r="E1063" s="20" t="s">
        <v>45</v>
      </c>
      <c r="F1063" s="7">
        <v>12</v>
      </c>
      <c r="G1063" s="7">
        <v>18</v>
      </c>
      <c r="H1063" s="5" t="s">
        <v>510</v>
      </c>
      <c r="I1063" s="5" t="s">
        <v>66</v>
      </c>
      <c r="J1063" s="5" t="s">
        <v>57</v>
      </c>
      <c r="K1063" s="5" t="s">
        <v>23411</v>
      </c>
      <c r="L1063" s="5" t="s">
        <v>23413</v>
      </c>
      <c r="M1063" s="5" t="s">
        <v>53</v>
      </c>
      <c r="N1063" s="5" t="s">
        <v>271</v>
      </c>
      <c r="O1063" s="5" t="b">
        <f t="shared" ca="1" si="0"/>
        <v>0</v>
      </c>
      <c r="P1063" s="5" t="b">
        <f t="shared" ca="1" si="1"/>
        <v>1</v>
      </c>
      <c r="Q1063" s="5"/>
      <c r="R1063" s="5"/>
      <c r="S1063" s="5"/>
      <c r="T1063" s="5"/>
      <c r="U1063" s="5"/>
      <c r="V1063" s="5"/>
      <c r="W1063" s="5"/>
      <c r="X1063" s="5"/>
      <c r="Y1063" s="5"/>
      <c r="Z1063" s="5"/>
      <c r="AA1063" s="5"/>
      <c r="AB1063" s="5"/>
      <c r="AC1063" s="5"/>
      <c r="AD1063" s="5"/>
      <c r="AE1063" s="5"/>
    </row>
    <row r="1064" spans="1:31" ht="23.25" customHeight="1">
      <c r="A1064" s="5" t="s">
        <v>9556</v>
      </c>
      <c r="B1064" s="5" t="s">
        <v>14585</v>
      </c>
      <c r="C1064" s="5" t="s">
        <v>27</v>
      </c>
      <c r="D1064" s="5" t="s">
        <v>75</v>
      </c>
      <c r="E1064" s="20" t="s">
        <v>45</v>
      </c>
      <c r="F1064" s="7">
        <v>13</v>
      </c>
      <c r="G1064" s="7">
        <v>25</v>
      </c>
      <c r="H1064" s="5" t="s">
        <v>1127</v>
      </c>
      <c r="I1064" s="5" t="s">
        <v>66</v>
      </c>
      <c r="J1064" s="5" t="s">
        <v>1270</v>
      </c>
      <c r="K1064" s="9" t="s">
        <v>47</v>
      </c>
      <c r="L1064" s="5" t="s">
        <v>14588</v>
      </c>
      <c r="M1064" s="5" t="s">
        <v>100</v>
      </c>
      <c r="N1064" s="5" t="s">
        <v>55</v>
      </c>
      <c r="O1064" s="5" t="b">
        <f t="shared" ca="1" si="0"/>
        <v>0</v>
      </c>
      <c r="P1064" s="5" t="b">
        <f t="shared" ca="1" si="1"/>
        <v>1</v>
      </c>
      <c r="Q1064" s="5"/>
      <c r="R1064" s="5"/>
      <c r="S1064" s="5"/>
      <c r="T1064" s="5"/>
      <c r="U1064" s="5"/>
      <c r="V1064" s="5"/>
      <c r="W1064" s="5"/>
      <c r="X1064" s="5"/>
      <c r="Y1064" s="5"/>
      <c r="Z1064" s="5"/>
      <c r="AA1064" s="5"/>
      <c r="AB1064" s="5"/>
      <c r="AC1064" s="5"/>
      <c r="AD1064" s="5"/>
      <c r="AE1064" s="5"/>
    </row>
    <row r="1065" spans="1:31" ht="23.25" customHeight="1">
      <c r="A1065" s="5" t="s">
        <v>16848</v>
      </c>
      <c r="B1065" s="5" t="s">
        <v>16849</v>
      </c>
      <c r="C1065" s="5" t="s">
        <v>27</v>
      </c>
      <c r="D1065" s="5" t="s">
        <v>85</v>
      </c>
      <c r="E1065" s="20" t="s">
        <v>45</v>
      </c>
      <c r="F1065" s="7">
        <v>13</v>
      </c>
      <c r="G1065" s="7">
        <v>20</v>
      </c>
      <c r="H1065" s="5" t="s">
        <v>2677</v>
      </c>
      <c r="I1065" s="7" t="s">
        <v>24</v>
      </c>
      <c r="J1065" s="5" t="s">
        <v>412</v>
      </c>
      <c r="K1065" s="9" t="s">
        <v>47</v>
      </c>
      <c r="L1065" s="5" t="s">
        <v>16850</v>
      </c>
      <c r="M1065" s="5" t="s">
        <v>37</v>
      </c>
      <c r="N1065" s="5" t="s">
        <v>38</v>
      </c>
      <c r="O1065" s="5" t="b">
        <f t="shared" ca="1" si="0"/>
        <v>0</v>
      </c>
      <c r="P1065" s="5" t="b">
        <f t="shared" ca="1" si="1"/>
        <v>1</v>
      </c>
      <c r="Q1065" s="5"/>
      <c r="R1065" s="5"/>
      <c r="S1065" s="5"/>
      <c r="T1065" s="5"/>
      <c r="U1065" s="5"/>
      <c r="V1065" s="5"/>
      <c r="W1065" s="5"/>
      <c r="X1065" s="5"/>
      <c r="Y1065" s="5"/>
      <c r="Z1065" s="5"/>
      <c r="AA1065" s="5"/>
      <c r="AB1065" s="5"/>
      <c r="AC1065" s="5"/>
      <c r="AD1065" s="5"/>
      <c r="AE1065" s="5"/>
    </row>
    <row r="1066" spans="1:31" ht="23.25" customHeight="1">
      <c r="A1066" s="5" t="s">
        <v>9556</v>
      </c>
      <c r="B1066" s="5" t="s">
        <v>16855</v>
      </c>
      <c r="C1066" s="5" t="s">
        <v>27</v>
      </c>
      <c r="D1066" s="5" t="s">
        <v>80</v>
      </c>
      <c r="E1066" s="20" t="s">
        <v>45</v>
      </c>
      <c r="F1066" s="7">
        <v>13</v>
      </c>
      <c r="G1066" s="7">
        <v>18</v>
      </c>
      <c r="H1066" s="5" t="s">
        <v>1444</v>
      </c>
      <c r="I1066" s="7" t="s">
        <v>24</v>
      </c>
      <c r="J1066" s="5" t="s">
        <v>1505</v>
      </c>
      <c r="K1066" s="5" t="s">
        <v>1816</v>
      </c>
      <c r="L1066" s="5" t="s">
        <v>16858</v>
      </c>
      <c r="M1066" s="5" t="s">
        <v>100</v>
      </c>
      <c r="N1066" s="5" t="s">
        <v>89</v>
      </c>
      <c r="O1066" s="5" t="b">
        <f t="shared" ca="1" si="0"/>
        <v>0</v>
      </c>
      <c r="P1066" s="5" t="b">
        <f t="shared" ca="1" si="1"/>
        <v>1</v>
      </c>
      <c r="Q1066" s="5"/>
      <c r="R1066" s="5"/>
      <c r="S1066" s="5"/>
      <c r="T1066" s="5"/>
      <c r="U1066" s="5"/>
      <c r="V1066" s="5"/>
      <c r="W1066" s="5"/>
      <c r="X1066" s="5"/>
      <c r="Y1066" s="5"/>
      <c r="Z1066" s="5"/>
      <c r="AA1066" s="5"/>
      <c r="AB1066" s="5"/>
      <c r="AC1066" s="5"/>
      <c r="AD1066" s="5"/>
      <c r="AE1066" s="5"/>
    </row>
    <row r="1067" spans="1:31" ht="23.25" customHeight="1">
      <c r="A1067" s="5" t="s">
        <v>9556</v>
      </c>
      <c r="B1067" s="5" t="s">
        <v>16865</v>
      </c>
      <c r="C1067" s="5" t="s">
        <v>170</v>
      </c>
      <c r="D1067" s="5" t="s">
        <v>390</v>
      </c>
      <c r="E1067" s="20" t="s">
        <v>29</v>
      </c>
      <c r="F1067" s="7">
        <v>13</v>
      </c>
      <c r="G1067" s="7">
        <v>25</v>
      </c>
      <c r="H1067" s="5" t="s">
        <v>1127</v>
      </c>
      <c r="I1067" s="5" t="s">
        <v>31</v>
      </c>
      <c r="J1067" s="5" t="s">
        <v>117</v>
      </c>
      <c r="K1067" s="5" t="s">
        <v>16868</v>
      </c>
      <c r="L1067" s="5" t="s">
        <v>16869</v>
      </c>
      <c r="M1067" s="5" t="s">
        <v>167</v>
      </c>
      <c r="N1067" s="5" t="s">
        <v>237</v>
      </c>
      <c r="O1067" s="5" t="b">
        <f t="shared" ca="1" si="0"/>
        <v>0</v>
      </c>
      <c r="P1067" s="5" t="b">
        <f t="shared" ca="1" si="1"/>
        <v>1</v>
      </c>
      <c r="Q1067" s="5"/>
      <c r="R1067" s="5"/>
      <c r="S1067" s="5"/>
      <c r="T1067" s="5"/>
      <c r="U1067" s="5"/>
      <c r="V1067" s="5"/>
      <c r="W1067" s="5"/>
      <c r="X1067" s="5"/>
      <c r="Y1067" s="5"/>
      <c r="Z1067" s="5"/>
      <c r="AA1067" s="5"/>
      <c r="AB1067" s="5"/>
      <c r="AC1067" s="5"/>
      <c r="AD1067" s="5"/>
      <c r="AE1067" s="5"/>
    </row>
    <row r="1068" spans="1:31" ht="23.25" customHeight="1">
      <c r="A1068" s="5" t="s">
        <v>16874</v>
      </c>
      <c r="B1068" s="5" t="s">
        <v>16875</v>
      </c>
      <c r="C1068" s="5" t="s">
        <v>170</v>
      </c>
      <c r="D1068" s="5" t="s">
        <v>390</v>
      </c>
      <c r="E1068" s="20" t="s">
        <v>29</v>
      </c>
      <c r="F1068" s="7">
        <v>13</v>
      </c>
      <c r="G1068" s="7">
        <v>25</v>
      </c>
      <c r="H1068" s="5" t="s">
        <v>1127</v>
      </c>
      <c r="I1068" s="5" t="s">
        <v>108</v>
      </c>
      <c r="J1068" s="5" t="s">
        <v>117</v>
      </c>
      <c r="K1068" s="5" t="s">
        <v>16878</v>
      </c>
      <c r="L1068" s="5" t="s">
        <v>16879</v>
      </c>
      <c r="M1068" s="5" t="s">
        <v>53</v>
      </c>
      <c r="N1068" s="5" t="s">
        <v>55</v>
      </c>
      <c r="O1068" s="5" t="b">
        <f t="shared" ca="1" si="0"/>
        <v>0</v>
      </c>
      <c r="P1068" s="5" t="b">
        <f t="shared" ca="1" si="1"/>
        <v>1</v>
      </c>
      <c r="Q1068" s="5"/>
      <c r="R1068" s="5"/>
      <c r="S1068" s="5"/>
      <c r="T1068" s="5"/>
      <c r="U1068" s="5"/>
      <c r="V1068" s="5"/>
      <c r="W1068" s="5"/>
      <c r="X1068" s="5"/>
      <c r="Y1068" s="5"/>
      <c r="Z1068" s="5"/>
      <c r="AA1068" s="5"/>
      <c r="AB1068" s="5"/>
      <c r="AC1068" s="5"/>
      <c r="AD1068" s="5"/>
      <c r="AE1068" s="5"/>
    </row>
    <row r="1069" spans="1:31" ht="23.25" customHeight="1">
      <c r="A1069" s="5" t="s">
        <v>9556</v>
      </c>
      <c r="B1069" s="5" t="s">
        <v>16893</v>
      </c>
      <c r="C1069" s="5" t="s">
        <v>27</v>
      </c>
      <c r="D1069" s="5" t="s">
        <v>85</v>
      </c>
      <c r="E1069" s="20" t="s">
        <v>45</v>
      </c>
      <c r="F1069" s="7">
        <v>13</v>
      </c>
      <c r="G1069" s="7">
        <v>25</v>
      </c>
      <c r="H1069" s="5" t="s">
        <v>1127</v>
      </c>
      <c r="I1069" s="7" t="s">
        <v>24</v>
      </c>
      <c r="J1069" s="5" t="s">
        <v>134</v>
      </c>
      <c r="K1069" s="5" t="s">
        <v>16896</v>
      </c>
      <c r="L1069" s="5" t="s">
        <v>16898</v>
      </c>
      <c r="M1069" s="5" t="s">
        <v>37</v>
      </c>
      <c r="N1069" s="5" t="s">
        <v>55</v>
      </c>
      <c r="O1069" s="5" t="b">
        <f t="shared" ca="1" si="0"/>
        <v>0</v>
      </c>
      <c r="P1069" s="5" t="b">
        <f t="shared" ca="1" si="1"/>
        <v>1</v>
      </c>
      <c r="Q1069" s="5"/>
      <c r="R1069" s="5"/>
      <c r="S1069" s="5"/>
      <c r="T1069" s="5"/>
      <c r="U1069" s="5"/>
      <c r="V1069" s="5"/>
      <c r="W1069" s="5"/>
      <c r="X1069" s="5"/>
      <c r="Y1069" s="5"/>
      <c r="Z1069" s="5"/>
      <c r="AA1069" s="5"/>
      <c r="AB1069" s="5"/>
      <c r="AC1069" s="5"/>
      <c r="AD1069" s="5"/>
      <c r="AE1069" s="5"/>
    </row>
    <row r="1070" spans="1:31" ht="23.25" customHeight="1">
      <c r="A1070" s="5" t="s">
        <v>16915</v>
      </c>
      <c r="B1070" s="5" t="s">
        <v>3078</v>
      </c>
      <c r="C1070" s="5" t="s">
        <v>27</v>
      </c>
      <c r="D1070" s="5" t="s">
        <v>47</v>
      </c>
      <c r="E1070" s="20" t="s">
        <v>45</v>
      </c>
      <c r="F1070" s="11">
        <v>13</v>
      </c>
      <c r="G1070" s="11">
        <v>25</v>
      </c>
      <c r="H1070" s="5" t="s">
        <v>592</v>
      </c>
      <c r="I1070" s="5" t="s">
        <v>125</v>
      </c>
      <c r="J1070" s="5" t="s">
        <v>3081</v>
      </c>
      <c r="K1070" s="5" t="s">
        <v>3082</v>
      </c>
      <c r="L1070" s="5" t="s">
        <v>16916</v>
      </c>
      <c r="M1070" s="5" t="s">
        <v>53</v>
      </c>
      <c r="N1070" s="5" t="s">
        <v>38</v>
      </c>
      <c r="O1070" s="5" t="b">
        <f t="shared" ca="1" si="0"/>
        <v>0</v>
      </c>
      <c r="P1070" s="5" t="b">
        <f t="shared" ca="1" si="1"/>
        <v>1</v>
      </c>
      <c r="Q1070" s="5"/>
      <c r="R1070" s="5"/>
      <c r="S1070" s="5"/>
      <c r="T1070" s="5"/>
      <c r="U1070" s="5"/>
      <c r="V1070" s="5"/>
      <c r="W1070" s="5"/>
      <c r="X1070" s="5"/>
      <c r="Y1070" s="5"/>
      <c r="Z1070" s="5"/>
      <c r="AA1070" s="5"/>
      <c r="AB1070" s="5"/>
      <c r="AC1070" s="5"/>
      <c r="AD1070" s="5"/>
      <c r="AE1070" s="5"/>
    </row>
    <row r="1071" spans="1:31" ht="23.25" customHeight="1">
      <c r="A1071" s="5" t="s">
        <v>16928</v>
      </c>
      <c r="B1071" s="5" t="s">
        <v>7275</v>
      </c>
      <c r="C1071" s="5" t="s">
        <v>27</v>
      </c>
      <c r="D1071" s="5" t="s">
        <v>85</v>
      </c>
      <c r="E1071" s="20" t="s">
        <v>45</v>
      </c>
      <c r="F1071" s="11">
        <v>13</v>
      </c>
      <c r="G1071" s="11">
        <v>17</v>
      </c>
      <c r="H1071" s="5" t="s">
        <v>429</v>
      </c>
      <c r="I1071" s="5" t="s">
        <v>108</v>
      </c>
      <c r="J1071" s="5" t="s">
        <v>117</v>
      </c>
      <c r="K1071" s="5" t="s">
        <v>16932</v>
      </c>
      <c r="L1071" s="12" t="s">
        <v>47</v>
      </c>
      <c r="M1071" s="5" t="s">
        <v>42</v>
      </c>
      <c r="N1071" s="5" t="s">
        <v>55</v>
      </c>
      <c r="O1071" s="5" t="b">
        <f t="shared" ca="1" si="0"/>
        <v>0</v>
      </c>
      <c r="P1071" s="5" t="b">
        <f t="shared" ca="1" si="1"/>
        <v>1</v>
      </c>
      <c r="Q1071" s="5"/>
      <c r="R1071" s="5"/>
      <c r="S1071" s="5"/>
      <c r="T1071" s="5"/>
      <c r="U1071" s="5"/>
      <c r="V1071" s="5"/>
      <c r="W1071" s="5"/>
      <c r="X1071" s="5"/>
      <c r="Y1071" s="5"/>
      <c r="Z1071" s="5"/>
      <c r="AA1071" s="5"/>
      <c r="AB1071" s="5"/>
      <c r="AC1071" s="5"/>
      <c r="AD1071" s="5"/>
      <c r="AE1071" s="5"/>
    </row>
    <row r="1072" spans="1:31" ht="23.25" customHeight="1">
      <c r="A1072" s="5" t="s">
        <v>9556</v>
      </c>
      <c r="B1072" s="5" t="s">
        <v>16949</v>
      </c>
      <c r="C1072" s="5" t="s">
        <v>20</v>
      </c>
      <c r="D1072" s="5" t="s">
        <v>1173</v>
      </c>
      <c r="E1072" s="20" t="s">
        <v>45</v>
      </c>
      <c r="F1072" s="7">
        <v>13</v>
      </c>
      <c r="G1072" s="7">
        <v>18</v>
      </c>
      <c r="H1072" s="5" t="s">
        <v>1444</v>
      </c>
      <c r="I1072" s="5" t="s">
        <v>108</v>
      </c>
      <c r="J1072" s="5" t="s">
        <v>824</v>
      </c>
      <c r="K1072" s="5" t="s">
        <v>16952</v>
      </c>
      <c r="L1072" s="5" t="s">
        <v>16953</v>
      </c>
      <c r="M1072" s="5" t="s">
        <v>42</v>
      </c>
      <c r="N1072" s="5" t="s">
        <v>44</v>
      </c>
      <c r="O1072" s="5" t="b">
        <f t="shared" ca="1" si="0"/>
        <v>0</v>
      </c>
      <c r="P1072" s="5" t="b">
        <f t="shared" ca="1" si="1"/>
        <v>1</v>
      </c>
      <c r="Q1072" s="5"/>
      <c r="R1072" s="5"/>
      <c r="S1072" s="5"/>
      <c r="T1072" s="5"/>
      <c r="U1072" s="5"/>
      <c r="V1072" s="5"/>
      <c r="W1072" s="5"/>
      <c r="X1072" s="5"/>
      <c r="Y1072" s="5"/>
      <c r="Z1072" s="5"/>
      <c r="AA1072" s="5"/>
      <c r="AB1072" s="5"/>
      <c r="AC1072" s="5"/>
      <c r="AD1072" s="5"/>
      <c r="AE1072" s="5"/>
    </row>
    <row r="1073" spans="1:31" ht="23.25" customHeight="1">
      <c r="A1073" s="5" t="s">
        <v>16885</v>
      </c>
      <c r="B1073" s="5" t="s">
        <v>16886</v>
      </c>
      <c r="C1073" s="5" t="s">
        <v>41</v>
      </c>
      <c r="D1073" s="5" t="s">
        <v>47</v>
      </c>
      <c r="E1073" s="20" t="s">
        <v>45</v>
      </c>
      <c r="F1073" s="7">
        <v>13</v>
      </c>
      <c r="G1073" s="7">
        <v>25</v>
      </c>
      <c r="H1073" s="5" t="s">
        <v>1127</v>
      </c>
      <c r="I1073" s="7" t="s">
        <v>24</v>
      </c>
      <c r="J1073" s="5" t="s">
        <v>13901</v>
      </c>
      <c r="K1073" s="5" t="s">
        <v>16888</v>
      </c>
      <c r="L1073" s="5" t="s">
        <v>16889</v>
      </c>
      <c r="M1073" s="5" t="s">
        <v>37</v>
      </c>
      <c r="N1073" s="5" t="s">
        <v>44</v>
      </c>
      <c r="O1073" s="5" t="b">
        <f t="shared" ca="1" si="0"/>
        <v>0</v>
      </c>
      <c r="P1073" s="5" t="b">
        <f t="shared" ca="1" si="1"/>
        <v>1</v>
      </c>
      <c r="Q1073" s="5"/>
      <c r="R1073" s="5"/>
      <c r="S1073" s="5"/>
      <c r="T1073" s="5"/>
      <c r="U1073" s="5"/>
      <c r="V1073" s="5"/>
      <c r="W1073" s="5"/>
      <c r="X1073" s="5"/>
      <c r="Y1073" s="5"/>
      <c r="Z1073" s="5"/>
      <c r="AA1073" s="5"/>
      <c r="AB1073" s="5"/>
      <c r="AC1073" s="5"/>
      <c r="AD1073" s="5"/>
      <c r="AE1073" s="5"/>
    </row>
    <row r="1074" spans="1:31" ht="23.25" customHeight="1">
      <c r="A1074" s="5" t="s">
        <v>9556</v>
      </c>
      <c r="B1074" s="5" t="s">
        <v>16961</v>
      </c>
      <c r="C1074" s="5" t="s">
        <v>20</v>
      </c>
      <c r="D1074" s="5" t="s">
        <v>2283</v>
      </c>
      <c r="E1074" s="20" t="s">
        <v>29</v>
      </c>
      <c r="F1074" s="7">
        <v>13</v>
      </c>
      <c r="G1074" s="7">
        <v>20</v>
      </c>
      <c r="H1074" s="5" t="s">
        <v>2677</v>
      </c>
      <c r="I1074" s="5" t="s">
        <v>125</v>
      </c>
      <c r="J1074" s="5" t="s">
        <v>76</v>
      </c>
      <c r="K1074" s="5" t="s">
        <v>526</v>
      </c>
      <c r="L1074" s="5" t="s">
        <v>16964</v>
      </c>
      <c r="M1074" s="5" t="s">
        <v>37</v>
      </c>
      <c r="N1074" s="5" t="s">
        <v>55</v>
      </c>
      <c r="O1074" s="5" t="b">
        <f t="shared" ca="1" si="0"/>
        <v>0</v>
      </c>
      <c r="P1074" s="5" t="b">
        <f t="shared" ca="1" si="1"/>
        <v>1</v>
      </c>
      <c r="Q1074" s="5"/>
      <c r="R1074" s="5"/>
      <c r="S1074" s="5"/>
      <c r="T1074" s="5"/>
      <c r="U1074" s="5"/>
      <c r="V1074" s="5"/>
      <c r="W1074" s="5"/>
      <c r="X1074" s="5"/>
      <c r="Y1074" s="5"/>
      <c r="Z1074" s="5"/>
      <c r="AA1074" s="5"/>
      <c r="AB1074" s="5"/>
      <c r="AC1074" s="5"/>
      <c r="AD1074" s="5"/>
      <c r="AE1074" s="5"/>
    </row>
    <row r="1075" spans="1:31" ht="23.25" customHeight="1">
      <c r="A1075" s="5" t="s">
        <v>16965</v>
      </c>
      <c r="B1075" s="5" t="s">
        <v>5054</v>
      </c>
      <c r="C1075" s="5" t="s">
        <v>20</v>
      </c>
      <c r="D1075" s="5" t="s">
        <v>21</v>
      </c>
      <c r="E1075" s="20" t="s">
        <v>919</v>
      </c>
      <c r="F1075" s="7">
        <v>13</v>
      </c>
      <c r="G1075" s="7">
        <v>30</v>
      </c>
      <c r="H1075" s="5" t="s">
        <v>8311</v>
      </c>
      <c r="I1075" s="5" t="s">
        <v>31</v>
      </c>
      <c r="J1075" s="5" t="s">
        <v>142</v>
      </c>
      <c r="K1075" s="5" t="s">
        <v>5058</v>
      </c>
      <c r="L1075" s="5" t="s">
        <v>16967</v>
      </c>
      <c r="M1075" s="5" t="s">
        <v>37</v>
      </c>
      <c r="N1075" s="5" t="s">
        <v>44</v>
      </c>
      <c r="O1075" s="5" t="b">
        <f t="shared" ca="1" si="0"/>
        <v>0</v>
      </c>
      <c r="P1075" s="5" t="b">
        <f t="shared" ca="1" si="1"/>
        <v>1</v>
      </c>
      <c r="Q1075" s="5"/>
      <c r="R1075" s="5"/>
      <c r="S1075" s="5"/>
      <c r="T1075" s="5"/>
      <c r="U1075" s="5"/>
      <c r="V1075" s="5"/>
      <c r="W1075" s="5"/>
      <c r="X1075" s="5"/>
      <c r="Y1075" s="5"/>
      <c r="Z1075" s="5"/>
      <c r="AA1075" s="5"/>
      <c r="AB1075" s="5"/>
      <c r="AC1075" s="5"/>
      <c r="AD1075" s="5"/>
      <c r="AE1075" s="5"/>
    </row>
    <row r="1076" spans="1:31" ht="23.25" customHeight="1">
      <c r="A1076" s="5" t="s">
        <v>16969</v>
      </c>
      <c r="B1076" s="5" t="s">
        <v>16970</v>
      </c>
      <c r="C1076" s="5" t="s">
        <v>20</v>
      </c>
      <c r="D1076" s="5" t="s">
        <v>47</v>
      </c>
      <c r="E1076" s="20" t="s">
        <v>45</v>
      </c>
      <c r="F1076" s="7">
        <v>13</v>
      </c>
      <c r="G1076" s="7">
        <v>20</v>
      </c>
      <c r="H1076" s="5" t="s">
        <v>2677</v>
      </c>
      <c r="I1076" s="5" t="s">
        <v>108</v>
      </c>
      <c r="J1076" s="5" t="s">
        <v>68</v>
      </c>
      <c r="K1076" s="9" t="s">
        <v>47</v>
      </c>
      <c r="L1076" s="5" t="s">
        <v>16974</v>
      </c>
      <c r="M1076" s="5" t="s">
        <v>167</v>
      </c>
      <c r="N1076" s="5" t="s">
        <v>55</v>
      </c>
      <c r="O1076" s="5" t="b">
        <f t="shared" ca="1" si="0"/>
        <v>0</v>
      </c>
      <c r="P1076" s="5" t="b">
        <f t="shared" ca="1" si="1"/>
        <v>1</v>
      </c>
      <c r="Q1076" s="5"/>
      <c r="R1076" s="5"/>
      <c r="S1076" s="5"/>
      <c r="T1076" s="5"/>
      <c r="U1076" s="5"/>
      <c r="V1076" s="5"/>
      <c r="W1076" s="5"/>
      <c r="X1076" s="5"/>
      <c r="Y1076" s="5"/>
      <c r="Z1076" s="5"/>
      <c r="AA1076" s="5"/>
      <c r="AB1076" s="5"/>
      <c r="AC1076" s="5"/>
      <c r="AD1076" s="5"/>
      <c r="AE1076" s="5"/>
    </row>
    <row r="1077" spans="1:31" ht="23.25" customHeight="1">
      <c r="A1077" s="5" t="s">
        <v>9556</v>
      </c>
      <c r="B1077" s="5" t="s">
        <v>16980</v>
      </c>
      <c r="C1077" s="5" t="s">
        <v>27</v>
      </c>
      <c r="D1077" s="5" t="s">
        <v>85</v>
      </c>
      <c r="E1077" s="20" t="s">
        <v>45</v>
      </c>
      <c r="F1077" s="11">
        <v>13</v>
      </c>
      <c r="G1077" s="11">
        <v>25</v>
      </c>
      <c r="H1077" s="5" t="s">
        <v>592</v>
      </c>
      <c r="I1077" s="7" t="s">
        <v>24</v>
      </c>
      <c r="J1077" s="5" t="s">
        <v>802</v>
      </c>
      <c r="K1077" s="5" t="s">
        <v>16983</v>
      </c>
      <c r="L1077" s="5" t="s">
        <v>16985</v>
      </c>
      <c r="M1077" s="5" t="s">
        <v>648</v>
      </c>
      <c r="N1077" s="5" t="s">
        <v>38</v>
      </c>
      <c r="O1077" s="5" t="b">
        <f t="shared" ca="1" si="0"/>
        <v>0</v>
      </c>
      <c r="P1077" s="5" t="b">
        <f t="shared" ca="1" si="1"/>
        <v>1</v>
      </c>
      <c r="Q1077" s="5"/>
      <c r="R1077" s="5"/>
      <c r="S1077" s="5"/>
      <c r="T1077" s="5"/>
      <c r="U1077" s="5"/>
      <c r="V1077" s="5"/>
      <c r="W1077" s="5"/>
      <c r="X1077" s="5"/>
      <c r="Y1077" s="5"/>
      <c r="Z1077" s="5"/>
      <c r="AA1077" s="5"/>
      <c r="AB1077" s="5"/>
      <c r="AC1077" s="5"/>
      <c r="AD1077" s="5"/>
      <c r="AE1077" s="5"/>
    </row>
    <row r="1078" spans="1:31" ht="23.25" customHeight="1">
      <c r="A1078" s="5" t="s">
        <v>17008</v>
      </c>
      <c r="B1078" s="5" t="s">
        <v>17009</v>
      </c>
      <c r="C1078" s="5" t="s">
        <v>27</v>
      </c>
      <c r="D1078" s="5" t="s">
        <v>575</v>
      </c>
      <c r="E1078" s="20" t="s">
        <v>45</v>
      </c>
      <c r="F1078" s="7">
        <v>13</v>
      </c>
      <c r="G1078" s="7">
        <v>20</v>
      </c>
      <c r="H1078" s="5" t="s">
        <v>2677</v>
      </c>
      <c r="I1078" s="5" t="s">
        <v>108</v>
      </c>
      <c r="J1078" s="5" t="s">
        <v>110</v>
      </c>
      <c r="K1078" s="9" t="s">
        <v>47</v>
      </c>
      <c r="L1078" s="5" t="s">
        <v>17011</v>
      </c>
      <c r="M1078" s="5" t="s">
        <v>42</v>
      </c>
      <c r="N1078" s="5" t="s">
        <v>38</v>
      </c>
      <c r="O1078" s="5" t="b">
        <f t="shared" ca="1" si="0"/>
        <v>0</v>
      </c>
      <c r="P1078" s="5" t="b">
        <f t="shared" ca="1" si="1"/>
        <v>1</v>
      </c>
      <c r="Q1078" s="5"/>
      <c r="R1078" s="5"/>
      <c r="S1078" s="5"/>
      <c r="T1078" s="5"/>
      <c r="U1078" s="5"/>
      <c r="V1078" s="5"/>
      <c r="W1078" s="5"/>
      <c r="X1078" s="5"/>
      <c r="Y1078" s="5"/>
      <c r="Z1078" s="5"/>
      <c r="AA1078" s="5"/>
      <c r="AB1078" s="5"/>
      <c r="AC1078" s="5"/>
      <c r="AD1078" s="5"/>
      <c r="AE1078" s="5"/>
    </row>
    <row r="1079" spans="1:31" ht="23.25" customHeight="1">
      <c r="A1079" s="5" t="s">
        <v>9556</v>
      </c>
      <c r="B1079" s="5" t="s">
        <v>6090</v>
      </c>
      <c r="C1079" s="5" t="s">
        <v>27</v>
      </c>
      <c r="D1079" s="5" t="s">
        <v>85</v>
      </c>
      <c r="E1079" s="20" t="s">
        <v>45</v>
      </c>
      <c r="F1079" s="7">
        <v>13</v>
      </c>
      <c r="G1079" s="7">
        <v>17</v>
      </c>
      <c r="H1079" s="5" t="s">
        <v>14799</v>
      </c>
      <c r="I1079" s="5" t="s">
        <v>108</v>
      </c>
      <c r="J1079" s="5" t="s">
        <v>57</v>
      </c>
      <c r="K1079" s="9" t="s">
        <v>47</v>
      </c>
      <c r="L1079" s="5" t="s">
        <v>17026</v>
      </c>
      <c r="M1079" s="5" t="s">
        <v>167</v>
      </c>
      <c r="N1079" s="5" t="s">
        <v>55</v>
      </c>
      <c r="O1079" s="5" t="b">
        <f t="shared" ca="1" si="0"/>
        <v>0</v>
      </c>
      <c r="P1079" s="5" t="b">
        <f t="shared" ca="1" si="1"/>
        <v>1</v>
      </c>
      <c r="Q1079" s="5"/>
      <c r="R1079" s="5"/>
      <c r="S1079" s="5"/>
      <c r="T1079" s="5"/>
      <c r="U1079" s="5"/>
      <c r="V1079" s="5"/>
      <c r="W1079" s="5"/>
      <c r="X1079" s="5"/>
      <c r="Y1079" s="5"/>
      <c r="Z1079" s="5"/>
      <c r="AA1079" s="5"/>
      <c r="AB1079" s="5"/>
      <c r="AC1079" s="5"/>
      <c r="AD1079" s="5"/>
      <c r="AE1079" s="5"/>
    </row>
    <row r="1080" spans="1:31" ht="23.25" customHeight="1">
      <c r="A1080" s="5" t="s">
        <v>17029</v>
      </c>
      <c r="B1080" s="5" t="s">
        <v>17030</v>
      </c>
      <c r="C1080" s="5" t="s">
        <v>27</v>
      </c>
      <c r="D1080" s="5" t="s">
        <v>199</v>
      </c>
      <c r="E1080" s="20" t="s">
        <v>45</v>
      </c>
      <c r="F1080" s="7">
        <v>13</v>
      </c>
      <c r="G1080" s="7">
        <v>18</v>
      </c>
      <c r="H1080" s="5" t="s">
        <v>1444</v>
      </c>
      <c r="I1080" s="5" t="s">
        <v>108</v>
      </c>
      <c r="J1080" s="5" t="s">
        <v>7377</v>
      </c>
      <c r="K1080" s="5" t="s">
        <v>17031</v>
      </c>
      <c r="L1080" s="5" t="s">
        <v>17032</v>
      </c>
      <c r="M1080" s="5" t="s">
        <v>53</v>
      </c>
      <c r="N1080" s="5" t="s">
        <v>405</v>
      </c>
      <c r="O1080" s="5" t="b">
        <f t="shared" ca="1" si="0"/>
        <v>0</v>
      </c>
      <c r="P1080" s="5" t="b">
        <f t="shared" ca="1" si="1"/>
        <v>1</v>
      </c>
      <c r="Q1080" s="5"/>
      <c r="R1080" s="5"/>
      <c r="S1080" s="5"/>
      <c r="T1080" s="5"/>
      <c r="U1080" s="5"/>
      <c r="V1080" s="5"/>
      <c r="W1080" s="5"/>
      <c r="X1080" s="5"/>
      <c r="Y1080" s="5"/>
      <c r="Z1080" s="5"/>
      <c r="AA1080" s="5"/>
      <c r="AB1080" s="5"/>
      <c r="AC1080" s="5"/>
      <c r="AD1080" s="5"/>
      <c r="AE1080" s="5"/>
    </row>
    <row r="1081" spans="1:31" ht="23.25" customHeight="1">
      <c r="A1081" s="5" t="s">
        <v>11714</v>
      </c>
      <c r="B1081" s="5" t="s">
        <v>17019</v>
      </c>
      <c r="C1081" s="5" t="s">
        <v>170</v>
      </c>
      <c r="D1081" s="5" t="s">
        <v>390</v>
      </c>
      <c r="E1081" s="20" t="s">
        <v>29</v>
      </c>
      <c r="F1081" s="7">
        <v>13</v>
      </c>
      <c r="G1081" s="7">
        <v>18</v>
      </c>
      <c r="H1081" s="5" t="s">
        <v>1444</v>
      </c>
      <c r="I1081" s="5" t="s">
        <v>66</v>
      </c>
      <c r="J1081" s="5" t="s">
        <v>110</v>
      </c>
      <c r="K1081" s="5" t="s">
        <v>17021</v>
      </c>
      <c r="L1081" s="5" t="s">
        <v>17022</v>
      </c>
      <c r="M1081" s="5" t="s">
        <v>100</v>
      </c>
      <c r="N1081" s="5" t="s">
        <v>38</v>
      </c>
      <c r="O1081" s="5" t="b">
        <f t="shared" ca="1" si="0"/>
        <v>0</v>
      </c>
      <c r="P1081" s="5" t="b">
        <f t="shared" ca="1" si="1"/>
        <v>1</v>
      </c>
      <c r="Q1081" s="5"/>
      <c r="R1081" s="5"/>
      <c r="S1081" s="5"/>
      <c r="T1081" s="5"/>
      <c r="U1081" s="5"/>
      <c r="V1081" s="5"/>
      <c r="W1081" s="5"/>
      <c r="X1081" s="5"/>
      <c r="Y1081" s="5"/>
      <c r="Z1081" s="5"/>
      <c r="AA1081" s="5"/>
      <c r="AB1081" s="5"/>
      <c r="AC1081" s="5"/>
      <c r="AD1081" s="5"/>
      <c r="AE1081" s="5"/>
    </row>
    <row r="1082" spans="1:31" ht="23.25" customHeight="1">
      <c r="A1082" s="5" t="s">
        <v>17038</v>
      </c>
      <c r="B1082" s="5" t="s">
        <v>17040</v>
      </c>
      <c r="C1082" s="5" t="s">
        <v>41</v>
      </c>
      <c r="D1082" s="5" t="s">
        <v>94</v>
      </c>
      <c r="E1082" s="20" t="s">
        <v>45</v>
      </c>
      <c r="F1082" s="11">
        <v>13</v>
      </c>
      <c r="G1082" s="11">
        <v>17</v>
      </c>
      <c r="H1082" s="5" t="s">
        <v>429</v>
      </c>
      <c r="I1082" s="5" t="s">
        <v>31</v>
      </c>
      <c r="J1082" s="5" t="s">
        <v>57</v>
      </c>
      <c r="K1082" s="5" t="s">
        <v>17041</v>
      </c>
      <c r="L1082" s="5" t="s">
        <v>17042</v>
      </c>
      <c r="M1082" s="5" t="s">
        <v>53</v>
      </c>
      <c r="N1082" s="5" t="s">
        <v>38</v>
      </c>
      <c r="O1082" s="5" t="b">
        <f t="shared" ca="1" si="0"/>
        <v>0</v>
      </c>
      <c r="P1082" s="5" t="b">
        <f t="shared" ca="1" si="1"/>
        <v>1</v>
      </c>
      <c r="Q1082" s="5"/>
      <c r="R1082" s="5"/>
      <c r="S1082" s="5"/>
      <c r="T1082" s="5"/>
      <c r="U1082" s="5"/>
      <c r="V1082" s="5"/>
      <c r="W1082" s="5"/>
      <c r="X1082" s="5"/>
      <c r="Y1082" s="5"/>
      <c r="Z1082" s="5"/>
      <c r="AA1082" s="5"/>
      <c r="AB1082" s="5"/>
      <c r="AC1082" s="5"/>
      <c r="AD1082" s="5"/>
      <c r="AE1082" s="5"/>
    </row>
    <row r="1083" spans="1:31" ht="23.25" customHeight="1">
      <c r="A1083" s="5" t="s">
        <v>23486</v>
      </c>
      <c r="B1083" s="5" t="s">
        <v>14571</v>
      </c>
      <c r="C1083" s="5" t="s">
        <v>170</v>
      </c>
      <c r="D1083" s="5" t="s">
        <v>390</v>
      </c>
      <c r="E1083" s="20" t="s">
        <v>29</v>
      </c>
      <c r="F1083" s="7">
        <v>13</v>
      </c>
      <c r="G1083" s="7">
        <v>15</v>
      </c>
      <c r="H1083" s="5" t="s">
        <v>2945</v>
      </c>
      <c r="I1083" s="5" t="s">
        <v>108</v>
      </c>
      <c r="J1083" s="5" t="s">
        <v>57</v>
      </c>
      <c r="K1083" s="9" t="s">
        <v>47</v>
      </c>
      <c r="L1083" s="5" t="s">
        <v>23487</v>
      </c>
      <c r="M1083" s="5" t="s">
        <v>42</v>
      </c>
      <c r="N1083" s="5" t="s">
        <v>237</v>
      </c>
      <c r="O1083" s="5" t="b">
        <f t="shared" ca="1" si="0"/>
        <v>0</v>
      </c>
      <c r="P1083" s="5" t="b">
        <f t="shared" ca="1" si="1"/>
        <v>1</v>
      </c>
      <c r="Q1083" s="5"/>
      <c r="R1083" s="5"/>
      <c r="S1083" s="5"/>
      <c r="T1083" s="5"/>
      <c r="U1083" s="5"/>
      <c r="V1083" s="5"/>
      <c r="W1083" s="5"/>
      <c r="X1083" s="5"/>
      <c r="Y1083" s="5"/>
      <c r="Z1083" s="5"/>
      <c r="AA1083" s="5"/>
      <c r="AB1083" s="5"/>
      <c r="AC1083" s="5"/>
      <c r="AD1083" s="5"/>
      <c r="AE1083" s="5"/>
    </row>
    <row r="1084" spans="1:31" ht="23.25" customHeight="1">
      <c r="A1084" s="5" t="s">
        <v>15195</v>
      </c>
      <c r="B1084" s="5" t="s">
        <v>15196</v>
      </c>
      <c r="C1084" s="5" t="s">
        <v>170</v>
      </c>
      <c r="D1084" s="5" t="s">
        <v>390</v>
      </c>
      <c r="E1084" s="20" t="s">
        <v>45</v>
      </c>
      <c r="F1084" s="7">
        <v>13</v>
      </c>
      <c r="G1084" s="7">
        <v>18</v>
      </c>
      <c r="H1084" s="5" t="s">
        <v>1444</v>
      </c>
      <c r="I1084" s="5" t="s">
        <v>108</v>
      </c>
      <c r="J1084" s="5" t="s">
        <v>3108</v>
      </c>
      <c r="K1084" s="5" t="s">
        <v>15197</v>
      </c>
      <c r="L1084" s="5" t="s">
        <v>15199</v>
      </c>
      <c r="M1084" s="5" t="s">
        <v>167</v>
      </c>
      <c r="N1084" s="5" t="s">
        <v>55</v>
      </c>
      <c r="O1084" s="5" t="b">
        <f t="shared" ca="1" si="0"/>
        <v>0</v>
      </c>
      <c r="P1084" s="5" t="b">
        <f t="shared" ca="1" si="1"/>
        <v>1</v>
      </c>
      <c r="Q1084" s="5"/>
      <c r="R1084" s="5"/>
      <c r="S1084" s="5"/>
      <c r="T1084" s="5"/>
      <c r="U1084" s="5"/>
      <c r="V1084" s="5"/>
      <c r="W1084" s="5"/>
      <c r="X1084" s="5"/>
      <c r="Y1084" s="5"/>
      <c r="Z1084" s="5"/>
      <c r="AA1084" s="5"/>
      <c r="AB1084" s="5"/>
      <c r="AC1084" s="5"/>
      <c r="AD1084" s="5"/>
      <c r="AE1084" s="5"/>
    </row>
    <row r="1085" spans="1:31" ht="23.25" customHeight="1">
      <c r="A1085" s="5" t="s">
        <v>2665</v>
      </c>
      <c r="B1085" s="5" t="s">
        <v>15620</v>
      </c>
      <c r="C1085" s="5" t="s">
        <v>27</v>
      </c>
      <c r="D1085" s="5" t="s">
        <v>85</v>
      </c>
      <c r="E1085" s="20" t="s">
        <v>45</v>
      </c>
      <c r="F1085" s="7">
        <v>13</v>
      </c>
      <c r="G1085" s="7">
        <v>20</v>
      </c>
      <c r="H1085" s="5" t="s">
        <v>2677</v>
      </c>
      <c r="I1085" s="5" t="s">
        <v>108</v>
      </c>
      <c r="J1085" s="5" t="s">
        <v>1953</v>
      </c>
      <c r="K1085" s="5" t="s">
        <v>2089</v>
      </c>
      <c r="L1085" s="5" t="s">
        <v>17083</v>
      </c>
      <c r="M1085" s="5" t="s">
        <v>100</v>
      </c>
      <c r="N1085" s="5" t="s">
        <v>55</v>
      </c>
      <c r="O1085" s="5" t="b">
        <f t="shared" ca="1" si="0"/>
        <v>0</v>
      </c>
      <c r="P1085" s="5" t="b">
        <f t="shared" ca="1" si="1"/>
        <v>1</v>
      </c>
      <c r="Q1085" s="5"/>
      <c r="R1085" s="5"/>
      <c r="S1085" s="5"/>
      <c r="T1085" s="5"/>
      <c r="U1085" s="5"/>
      <c r="V1085" s="5"/>
      <c r="W1085" s="5"/>
      <c r="X1085" s="5"/>
      <c r="Y1085" s="5"/>
      <c r="Z1085" s="5"/>
      <c r="AA1085" s="5"/>
      <c r="AB1085" s="5"/>
      <c r="AC1085" s="5"/>
      <c r="AD1085" s="5"/>
      <c r="AE1085" s="5"/>
    </row>
    <row r="1086" spans="1:31" ht="23.25" customHeight="1">
      <c r="A1086" s="14" t="s">
        <v>743</v>
      </c>
      <c r="B1086" s="14" t="s">
        <v>1124</v>
      </c>
      <c r="C1086" s="14" t="s">
        <v>27</v>
      </c>
      <c r="D1086" s="14" t="s">
        <v>75</v>
      </c>
      <c r="E1086" s="21" t="s">
        <v>29</v>
      </c>
      <c r="F1086" s="15">
        <v>13</v>
      </c>
      <c r="G1086" s="15">
        <v>25</v>
      </c>
      <c r="H1086" s="14" t="s">
        <v>1127</v>
      </c>
      <c r="I1086" s="14" t="s">
        <v>108</v>
      </c>
      <c r="J1086" s="14" t="s">
        <v>430</v>
      </c>
      <c r="K1086" s="14" t="s">
        <v>1130</v>
      </c>
      <c r="L1086" s="22" t="s">
        <v>47</v>
      </c>
      <c r="M1086" s="14" t="s">
        <v>37</v>
      </c>
      <c r="N1086" s="14" t="s">
        <v>55</v>
      </c>
      <c r="O1086" s="14" t="b">
        <f t="shared" ca="1" si="0"/>
        <v>0</v>
      </c>
      <c r="P1086" s="14" t="b">
        <f t="shared" ca="1" si="1"/>
        <v>1</v>
      </c>
      <c r="Q1086" s="5"/>
      <c r="R1086" s="5"/>
      <c r="S1086" s="5"/>
      <c r="T1086" s="5"/>
      <c r="U1086" s="5"/>
      <c r="V1086" s="5"/>
      <c r="W1086" s="5"/>
      <c r="X1086" s="5"/>
      <c r="Y1086" s="5"/>
      <c r="Z1086" s="5"/>
      <c r="AA1086" s="5"/>
      <c r="AB1086" s="5"/>
      <c r="AC1086" s="5"/>
      <c r="AD1086" s="5"/>
      <c r="AE1086" s="5"/>
    </row>
    <row r="1087" spans="1:31" ht="23.25" customHeight="1">
      <c r="A1087" s="5" t="s">
        <v>17098</v>
      </c>
      <c r="B1087" s="5" t="s">
        <v>17099</v>
      </c>
      <c r="C1087" s="5" t="s">
        <v>20</v>
      </c>
      <c r="D1087" s="5" t="s">
        <v>21</v>
      </c>
      <c r="E1087" s="20" t="s">
        <v>45</v>
      </c>
      <c r="F1087" s="7">
        <v>13</v>
      </c>
      <c r="G1087" s="7">
        <v>25</v>
      </c>
      <c r="H1087" s="5" t="s">
        <v>1127</v>
      </c>
      <c r="I1087" s="7" t="s">
        <v>24</v>
      </c>
      <c r="J1087" s="5" t="s">
        <v>57</v>
      </c>
      <c r="K1087" s="5" t="s">
        <v>17102</v>
      </c>
      <c r="L1087" s="5" t="s">
        <v>17103</v>
      </c>
      <c r="M1087" s="5" t="s">
        <v>53</v>
      </c>
      <c r="N1087" s="12" t="s">
        <v>47</v>
      </c>
      <c r="O1087" s="5" t="b">
        <f t="shared" ca="1" si="0"/>
        <v>0</v>
      </c>
      <c r="P1087" s="5" t="b">
        <f t="shared" ca="1" si="1"/>
        <v>1</v>
      </c>
      <c r="Q1087" s="5"/>
      <c r="R1087" s="5"/>
      <c r="S1087" s="5"/>
      <c r="T1087" s="5"/>
      <c r="U1087" s="5"/>
      <c r="V1087" s="5"/>
      <c r="W1087" s="5"/>
      <c r="X1087" s="5"/>
      <c r="Y1087" s="5"/>
      <c r="Z1087" s="5"/>
      <c r="AA1087" s="5"/>
      <c r="AB1087" s="5"/>
      <c r="AC1087" s="5"/>
      <c r="AD1087" s="5"/>
      <c r="AE1087" s="5"/>
    </row>
    <row r="1088" spans="1:31" ht="23.25" customHeight="1">
      <c r="A1088" s="5" t="s">
        <v>3986</v>
      </c>
      <c r="B1088" s="5" t="s">
        <v>4936</v>
      </c>
      <c r="C1088" s="5" t="s">
        <v>170</v>
      </c>
      <c r="D1088" s="5" t="s">
        <v>378</v>
      </c>
      <c r="E1088" s="20" t="s">
        <v>45</v>
      </c>
      <c r="F1088" s="7">
        <v>13</v>
      </c>
      <c r="G1088" s="7">
        <v>20</v>
      </c>
      <c r="H1088" s="5" t="s">
        <v>2677</v>
      </c>
      <c r="I1088" s="5" t="s">
        <v>108</v>
      </c>
      <c r="J1088" s="5" t="s">
        <v>76</v>
      </c>
      <c r="K1088" s="5" t="s">
        <v>4940</v>
      </c>
      <c r="L1088" s="5" t="s">
        <v>4942</v>
      </c>
      <c r="M1088" s="5" t="s">
        <v>37</v>
      </c>
      <c r="N1088" s="5" t="s">
        <v>55</v>
      </c>
      <c r="O1088" s="5" t="b">
        <f t="shared" ca="1" si="0"/>
        <v>0</v>
      </c>
      <c r="P1088" s="5" t="b">
        <f t="shared" ca="1" si="1"/>
        <v>1</v>
      </c>
      <c r="Q1088" s="5"/>
      <c r="R1088" s="5"/>
      <c r="S1088" s="5"/>
      <c r="T1088" s="5"/>
      <c r="U1088" s="5"/>
      <c r="V1088" s="5"/>
      <c r="W1088" s="5"/>
      <c r="X1088" s="5"/>
      <c r="Y1088" s="5"/>
      <c r="Z1088" s="5"/>
      <c r="AA1088" s="5"/>
      <c r="AB1088" s="5"/>
      <c r="AC1088" s="5"/>
      <c r="AD1088" s="5"/>
      <c r="AE1088" s="5"/>
    </row>
    <row r="1089" spans="1:31" ht="23.25" customHeight="1">
      <c r="A1089" s="5" t="s">
        <v>9131</v>
      </c>
      <c r="B1089" s="5" t="s">
        <v>2584</v>
      </c>
      <c r="C1089" s="5" t="s">
        <v>27</v>
      </c>
      <c r="D1089" s="5" t="s">
        <v>212</v>
      </c>
      <c r="E1089" s="20" t="s">
        <v>45</v>
      </c>
      <c r="F1089" s="11">
        <v>13</v>
      </c>
      <c r="G1089" s="11">
        <v>18</v>
      </c>
      <c r="H1089" s="5" t="s">
        <v>17110</v>
      </c>
      <c r="I1089" s="5" t="s">
        <v>108</v>
      </c>
      <c r="J1089" s="5" t="s">
        <v>2587</v>
      </c>
      <c r="K1089" s="5" t="s">
        <v>17111</v>
      </c>
      <c r="L1089" s="5" t="s">
        <v>17112</v>
      </c>
      <c r="M1089" s="5" t="s">
        <v>37</v>
      </c>
      <c r="N1089" s="5" t="s">
        <v>55</v>
      </c>
      <c r="O1089" s="5" t="b">
        <f t="shared" ca="1" si="0"/>
        <v>0</v>
      </c>
      <c r="P1089" s="5" t="b">
        <f t="shared" ca="1" si="1"/>
        <v>1</v>
      </c>
      <c r="Q1089" s="5"/>
      <c r="R1089" s="5"/>
      <c r="S1089" s="5"/>
      <c r="T1089" s="5"/>
      <c r="U1089" s="5"/>
      <c r="V1089" s="5"/>
      <c r="W1089" s="5"/>
      <c r="X1089" s="5"/>
      <c r="Y1089" s="5"/>
      <c r="Z1089" s="5"/>
      <c r="AA1089" s="5"/>
      <c r="AB1089" s="5"/>
      <c r="AC1089" s="5"/>
      <c r="AD1089" s="5"/>
      <c r="AE1089" s="5"/>
    </row>
    <row r="1090" spans="1:31" ht="23.25" customHeight="1">
      <c r="A1090" s="5" t="s">
        <v>2665</v>
      </c>
      <c r="B1090" s="5" t="s">
        <v>14552</v>
      </c>
      <c r="C1090" s="5" t="s">
        <v>27</v>
      </c>
      <c r="D1090" s="5" t="s">
        <v>212</v>
      </c>
      <c r="E1090" s="20" t="s">
        <v>45</v>
      </c>
      <c r="F1090" s="7">
        <v>13</v>
      </c>
      <c r="G1090" s="7">
        <v>18</v>
      </c>
      <c r="H1090" s="5" t="s">
        <v>1444</v>
      </c>
      <c r="I1090" s="5" t="s">
        <v>108</v>
      </c>
      <c r="J1090" s="5" t="s">
        <v>57</v>
      </c>
      <c r="K1090" s="5" t="s">
        <v>2371</v>
      </c>
      <c r="L1090" s="5" t="s">
        <v>23506</v>
      </c>
      <c r="M1090" s="5" t="s">
        <v>42</v>
      </c>
      <c r="N1090" s="5" t="s">
        <v>55</v>
      </c>
      <c r="O1090" s="5" t="b">
        <f t="shared" ca="1" si="0"/>
        <v>0</v>
      </c>
      <c r="P1090" s="5" t="b">
        <f t="shared" ca="1" si="1"/>
        <v>1</v>
      </c>
      <c r="Q1090" s="5"/>
      <c r="R1090" s="5"/>
      <c r="S1090" s="5"/>
      <c r="T1090" s="5"/>
      <c r="U1090" s="5"/>
      <c r="V1090" s="5"/>
      <c r="W1090" s="5"/>
      <c r="X1090" s="5"/>
      <c r="Y1090" s="5"/>
      <c r="Z1090" s="5"/>
      <c r="AA1090" s="5"/>
      <c r="AB1090" s="5"/>
      <c r="AC1090" s="5"/>
      <c r="AD1090" s="5"/>
      <c r="AE1090" s="5"/>
    </row>
    <row r="1091" spans="1:31" ht="23.25" customHeight="1">
      <c r="A1091" s="5" t="s">
        <v>23509</v>
      </c>
      <c r="B1091" s="5" t="s">
        <v>23510</v>
      </c>
      <c r="C1091" s="5" t="s">
        <v>41</v>
      </c>
      <c r="D1091" s="5" t="s">
        <v>375</v>
      </c>
      <c r="E1091" s="20" t="s">
        <v>29</v>
      </c>
      <c r="F1091" s="11">
        <v>13</v>
      </c>
      <c r="G1091" s="11">
        <v>25</v>
      </c>
      <c r="H1091" s="5" t="s">
        <v>592</v>
      </c>
      <c r="I1091" s="5" t="s">
        <v>108</v>
      </c>
      <c r="J1091" s="5" t="s">
        <v>76</v>
      </c>
      <c r="K1091" s="5" t="s">
        <v>23511</v>
      </c>
      <c r="L1091" s="5" t="s">
        <v>23514</v>
      </c>
      <c r="M1091" s="5" t="s">
        <v>53</v>
      </c>
      <c r="N1091" s="5" t="s">
        <v>55</v>
      </c>
      <c r="O1091" s="5" t="b">
        <f t="shared" ca="1" si="0"/>
        <v>0</v>
      </c>
      <c r="P1091" s="5" t="b">
        <f t="shared" ca="1" si="1"/>
        <v>1</v>
      </c>
      <c r="Q1091" s="5"/>
      <c r="R1091" s="5"/>
      <c r="S1091" s="5"/>
      <c r="T1091" s="5"/>
      <c r="U1091" s="5"/>
      <c r="V1091" s="5"/>
      <c r="W1091" s="5"/>
      <c r="X1091" s="5"/>
      <c r="Y1091" s="5"/>
      <c r="Z1091" s="5"/>
      <c r="AA1091" s="5"/>
      <c r="AB1091" s="5"/>
      <c r="AC1091" s="5"/>
      <c r="AD1091" s="5"/>
      <c r="AE1091" s="5"/>
    </row>
    <row r="1092" spans="1:31" ht="23.25" customHeight="1">
      <c r="A1092" s="14" t="s">
        <v>3138</v>
      </c>
      <c r="B1092" s="14" t="s">
        <v>15212</v>
      </c>
      <c r="C1092" s="14" t="s">
        <v>170</v>
      </c>
      <c r="D1092" s="14" t="s">
        <v>390</v>
      </c>
      <c r="E1092" s="21" t="s">
        <v>919</v>
      </c>
      <c r="F1092" s="15">
        <v>13</v>
      </c>
      <c r="G1092" s="15">
        <v>42</v>
      </c>
      <c r="H1092" s="14" t="s">
        <v>4891</v>
      </c>
      <c r="I1092" s="15" t="s">
        <v>24</v>
      </c>
      <c r="J1092" s="14" t="s">
        <v>907</v>
      </c>
      <c r="K1092" s="14" t="s">
        <v>599</v>
      </c>
      <c r="L1092" s="14" t="s">
        <v>23517</v>
      </c>
      <c r="M1092" s="14" t="s">
        <v>53</v>
      </c>
      <c r="N1092" s="14" t="s">
        <v>405</v>
      </c>
      <c r="O1092" s="14" t="b">
        <f t="shared" ca="1" si="0"/>
        <v>0</v>
      </c>
      <c r="P1092" s="14" t="b">
        <f t="shared" ca="1" si="1"/>
        <v>1</v>
      </c>
      <c r="Q1092" s="5"/>
      <c r="R1092" s="5"/>
      <c r="S1092" s="5"/>
      <c r="T1092" s="5"/>
      <c r="U1092" s="5"/>
      <c r="V1092" s="5"/>
      <c r="W1092" s="5"/>
      <c r="X1092" s="5"/>
      <c r="Y1092" s="5"/>
      <c r="Z1092" s="5"/>
      <c r="AA1092" s="5"/>
      <c r="AB1092" s="5"/>
      <c r="AC1092" s="5"/>
      <c r="AD1092" s="5"/>
      <c r="AE1092" s="5"/>
    </row>
    <row r="1093" spans="1:31" ht="23.25" customHeight="1">
      <c r="A1093" s="5" t="s">
        <v>7521</v>
      </c>
      <c r="B1093" s="5" t="s">
        <v>23519</v>
      </c>
      <c r="C1093" s="5" t="s">
        <v>27</v>
      </c>
      <c r="D1093" s="5" t="s">
        <v>80</v>
      </c>
      <c r="E1093" s="20" t="s">
        <v>29</v>
      </c>
      <c r="F1093" s="7">
        <v>13</v>
      </c>
      <c r="G1093" s="7">
        <v>17</v>
      </c>
      <c r="H1093" s="5" t="s">
        <v>14799</v>
      </c>
      <c r="I1093" s="5" t="s">
        <v>108</v>
      </c>
      <c r="J1093" s="5" t="s">
        <v>110</v>
      </c>
      <c r="K1093" s="5" t="s">
        <v>21550</v>
      </c>
      <c r="L1093" s="5" t="s">
        <v>23521</v>
      </c>
      <c r="M1093" s="5" t="s">
        <v>53</v>
      </c>
      <c r="N1093" s="5" t="s">
        <v>55</v>
      </c>
      <c r="O1093" s="5" t="b">
        <f t="shared" ca="1" si="0"/>
        <v>0</v>
      </c>
      <c r="P1093" s="5" t="b">
        <f t="shared" ca="1" si="1"/>
        <v>1</v>
      </c>
      <c r="Q1093" s="5"/>
      <c r="R1093" s="5"/>
      <c r="S1093" s="5"/>
      <c r="T1093" s="5"/>
      <c r="U1093" s="5"/>
      <c r="V1093" s="5"/>
      <c r="W1093" s="5"/>
      <c r="X1093" s="5"/>
      <c r="Y1093" s="5"/>
      <c r="Z1093" s="5"/>
      <c r="AA1093" s="5"/>
      <c r="AB1093" s="5"/>
      <c r="AC1093" s="5"/>
      <c r="AD1093" s="5"/>
      <c r="AE1093" s="5"/>
    </row>
    <row r="1094" spans="1:31" ht="23.25" customHeight="1">
      <c r="A1094" s="5" t="s">
        <v>13078</v>
      </c>
      <c r="B1094" s="5" t="s">
        <v>23524</v>
      </c>
      <c r="C1094" s="5" t="s">
        <v>41</v>
      </c>
      <c r="D1094" s="5" t="s">
        <v>43</v>
      </c>
      <c r="E1094" s="20" t="s">
        <v>919</v>
      </c>
      <c r="F1094" s="7">
        <v>13</v>
      </c>
      <c r="G1094" s="7">
        <v>25</v>
      </c>
      <c r="H1094" s="5" t="s">
        <v>1127</v>
      </c>
      <c r="I1094" s="5" t="s">
        <v>125</v>
      </c>
      <c r="J1094" s="5" t="s">
        <v>3552</v>
      </c>
      <c r="K1094" s="5" t="s">
        <v>23525</v>
      </c>
      <c r="L1094" s="5" t="s">
        <v>23526</v>
      </c>
      <c r="M1094" s="5" t="s">
        <v>37</v>
      </c>
      <c r="N1094" s="5" t="s">
        <v>55</v>
      </c>
      <c r="O1094" s="5" t="b">
        <f t="shared" ca="1" si="0"/>
        <v>0</v>
      </c>
      <c r="P1094" s="5" t="b">
        <f t="shared" ca="1" si="1"/>
        <v>1</v>
      </c>
      <c r="Q1094" s="5"/>
      <c r="R1094" s="5"/>
      <c r="S1094" s="5"/>
      <c r="T1094" s="5"/>
      <c r="U1094" s="5"/>
      <c r="V1094" s="5"/>
      <c r="W1094" s="5"/>
      <c r="X1094" s="5"/>
      <c r="Y1094" s="5"/>
      <c r="Z1094" s="5"/>
      <c r="AA1094" s="5"/>
      <c r="AB1094" s="5"/>
      <c r="AC1094" s="5"/>
      <c r="AD1094" s="5"/>
      <c r="AE1094" s="5"/>
    </row>
    <row r="1095" spans="1:31" ht="23.25" customHeight="1">
      <c r="A1095" s="5" t="s">
        <v>23528</v>
      </c>
      <c r="B1095" s="5" t="s">
        <v>14375</v>
      </c>
      <c r="C1095" s="5" t="s">
        <v>170</v>
      </c>
      <c r="D1095" s="5" t="s">
        <v>1759</v>
      </c>
      <c r="E1095" s="20" t="s">
        <v>29</v>
      </c>
      <c r="F1095" s="7">
        <v>13</v>
      </c>
      <c r="G1095" s="7">
        <v>17</v>
      </c>
      <c r="H1095" s="5" t="s">
        <v>14799</v>
      </c>
      <c r="I1095" s="5" t="s">
        <v>108</v>
      </c>
      <c r="J1095" s="5" t="s">
        <v>14377</v>
      </c>
      <c r="K1095" s="9" t="s">
        <v>47</v>
      </c>
      <c r="L1095" s="5" t="s">
        <v>23529</v>
      </c>
      <c r="M1095" s="5" t="s">
        <v>37</v>
      </c>
      <c r="N1095" s="5" t="s">
        <v>55</v>
      </c>
      <c r="O1095" s="5" t="b">
        <f t="shared" ca="1" si="0"/>
        <v>0</v>
      </c>
      <c r="P1095" s="5" t="b">
        <f t="shared" ca="1" si="1"/>
        <v>1</v>
      </c>
      <c r="Q1095" s="5"/>
      <c r="R1095" s="5"/>
      <c r="S1095" s="5"/>
      <c r="T1095" s="5"/>
      <c r="U1095" s="5"/>
      <c r="V1095" s="5"/>
      <c r="W1095" s="5"/>
      <c r="X1095" s="5"/>
      <c r="Y1095" s="5"/>
      <c r="Z1095" s="5"/>
      <c r="AA1095" s="5"/>
      <c r="AB1095" s="5"/>
      <c r="AC1095" s="5"/>
      <c r="AD1095" s="5"/>
      <c r="AE1095" s="5"/>
    </row>
    <row r="1096" spans="1:31" ht="23.25" customHeight="1">
      <c r="A1096" s="5" t="s">
        <v>23532</v>
      </c>
      <c r="B1096" s="5" t="s">
        <v>4000</v>
      </c>
      <c r="C1096" s="5" t="s">
        <v>27</v>
      </c>
      <c r="D1096" s="5" t="s">
        <v>80</v>
      </c>
      <c r="E1096" s="20" t="s">
        <v>29</v>
      </c>
      <c r="F1096" s="7">
        <v>13</v>
      </c>
      <c r="G1096" s="7">
        <v>26</v>
      </c>
      <c r="H1096" s="5" t="s">
        <v>4997</v>
      </c>
      <c r="I1096" s="5" t="s">
        <v>31</v>
      </c>
      <c r="J1096" s="5" t="s">
        <v>2924</v>
      </c>
      <c r="K1096" s="5" t="s">
        <v>23533</v>
      </c>
      <c r="L1096" s="5" t="s">
        <v>23534</v>
      </c>
      <c r="M1096" s="5" t="s">
        <v>37</v>
      </c>
      <c r="N1096" s="5" t="s">
        <v>237</v>
      </c>
      <c r="O1096" s="5" t="b">
        <f t="shared" ca="1" si="0"/>
        <v>0</v>
      </c>
      <c r="P1096" s="5" t="b">
        <f t="shared" ca="1" si="1"/>
        <v>1</v>
      </c>
      <c r="Q1096" s="5"/>
      <c r="R1096" s="5"/>
      <c r="S1096" s="5"/>
      <c r="T1096" s="5"/>
      <c r="U1096" s="5"/>
      <c r="V1096" s="5"/>
      <c r="W1096" s="5"/>
      <c r="X1096" s="5"/>
      <c r="Y1096" s="5"/>
      <c r="Z1096" s="5"/>
      <c r="AA1096" s="5"/>
      <c r="AB1096" s="5"/>
      <c r="AC1096" s="5"/>
      <c r="AD1096" s="5"/>
      <c r="AE1096" s="5"/>
    </row>
    <row r="1097" spans="1:31" ht="23.25" customHeight="1">
      <c r="A1097" s="5" t="s">
        <v>4271</v>
      </c>
      <c r="B1097" s="5" t="s">
        <v>7731</v>
      </c>
      <c r="C1097" s="5" t="s">
        <v>41</v>
      </c>
      <c r="D1097" s="5" t="s">
        <v>1546</v>
      </c>
      <c r="E1097" s="20" t="s">
        <v>919</v>
      </c>
      <c r="F1097" s="11">
        <v>13</v>
      </c>
      <c r="G1097" s="11">
        <v>17</v>
      </c>
      <c r="H1097" s="5" t="s">
        <v>429</v>
      </c>
      <c r="I1097" s="5" t="s">
        <v>108</v>
      </c>
      <c r="J1097" s="5" t="s">
        <v>68</v>
      </c>
      <c r="K1097" s="5" t="s">
        <v>7732</v>
      </c>
      <c r="L1097" s="5" t="s">
        <v>7733</v>
      </c>
      <c r="M1097" s="5" t="s">
        <v>100</v>
      </c>
      <c r="N1097" s="5" t="s">
        <v>55</v>
      </c>
      <c r="O1097" s="5" t="b">
        <f t="shared" ca="1" si="0"/>
        <v>0</v>
      </c>
      <c r="P1097" s="5" t="b">
        <f t="shared" ca="1" si="1"/>
        <v>1</v>
      </c>
      <c r="Q1097" s="5"/>
      <c r="R1097" s="5"/>
      <c r="S1097" s="5"/>
      <c r="T1097" s="5"/>
      <c r="U1097" s="5"/>
      <c r="V1097" s="5"/>
      <c r="W1097" s="5"/>
      <c r="X1097" s="5"/>
      <c r="Y1097" s="5"/>
      <c r="Z1097" s="5"/>
      <c r="AA1097" s="5"/>
      <c r="AB1097" s="5"/>
      <c r="AC1097" s="5"/>
      <c r="AD1097" s="5"/>
      <c r="AE1097" s="5"/>
    </row>
    <row r="1098" spans="1:31" ht="23.25" customHeight="1">
      <c r="A1098" s="5" t="s">
        <v>2665</v>
      </c>
      <c r="B1098" s="5" t="s">
        <v>23538</v>
      </c>
      <c r="C1098" s="5" t="s">
        <v>27</v>
      </c>
      <c r="D1098" s="5" t="s">
        <v>119</v>
      </c>
      <c r="E1098" s="20" t="s">
        <v>45</v>
      </c>
      <c r="F1098" s="11">
        <v>13</v>
      </c>
      <c r="G1098" s="11">
        <v>17</v>
      </c>
      <c r="H1098" s="5" t="s">
        <v>429</v>
      </c>
      <c r="I1098" s="5" t="s">
        <v>31</v>
      </c>
      <c r="J1098" s="5" t="s">
        <v>15789</v>
      </c>
      <c r="K1098" s="9" t="s">
        <v>47</v>
      </c>
      <c r="L1098" s="5" t="s">
        <v>23539</v>
      </c>
      <c r="M1098" s="5" t="s">
        <v>53</v>
      </c>
      <c r="N1098" s="5" t="s">
        <v>44</v>
      </c>
      <c r="O1098" s="5" t="b">
        <f t="shared" ca="1" si="0"/>
        <v>0</v>
      </c>
      <c r="P1098" s="5" t="b">
        <f t="shared" ca="1" si="1"/>
        <v>1</v>
      </c>
      <c r="Q1098" s="5"/>
      <c r="R1098" s="5"/>
      <c r="S1098" s="5"/>
      <c r="T1098" s="5"/>
      <c r="U1098" s="5"/>
      <c r="V1098" s="5"/>
      <c r="W1098" s="5"/>
      <c r="X1098" s="5"/>
      <c r="Y1098" s="5"/>
      <c r="Z1098" s="5"/>
      <c r="AA1098" s="5"/>
      <c r="AB1098" s="5"/>
      <c r="AC1098" s="5"/>
      <c r="AD1098" s="5"/>
      <c r="AE1098" s="5"/>
    </row>
    <row r="1099" spans="1:31" ht="23.25" customHeight="1">
      <c r="A1099" s="14" t="s">
        <v>19503</v>
      </c>
      <c r="B1099" s="14" t="s">
        <v>9740</v>
      </c>
      <c r="C1099" s="14" t="s">
        <v>41</v>
      </c>
      <c r="D1099" s="14" t="s">
        <v>94</v>
      </c>
      <c r="E1099" s="21" t="s">
        <v>29</v>
      </c>
      <c r="F1099" s="15">
        <v>13</v>
      </c>
      <c r="G1099" s="15">
        <v>20</v>
      </c>
      <c r="H1099" s="14" t="s">
        <v>2677</v>
      </c>
      <c r="I1099" s="14" t="s">
        <v>108</v>
      </c>
      <c r="J1099" s="14" t="s">
        <v>1953</v>
      </c>
      <c r="K1099" s="14" t="s">
        <v>23543</v>
      </c>
      <c r="L1099" s="22" t="s">
        <v>47</v>
      </c>
      <c r="M1099" s="14" t="s">
        <v>37</v>
      </c>
      <c r="N1099" s="14" t="s">
        <v>55</v>
      </c>
      <c r="O1099" s="14" t="b">
        <f t="shared" ca="1" si="0"/>
        <v>0</v>
      </c>
      <c r="P1099" s="14" t="b">
        <f t="shared" ca="1" si="1"/>
        <v>1</v>
      </c>
      <c r="Q1099" s="5"/>
      <c r="R1099" s="5"/>
      <c r="S1099" s="5"/>
      <c r="T1099" s="5"/>
      <c r="U1099" s="5"/>
      <c r="V1099" s="5"/>
      <c r="W1099" s="5"/>
      <c r="X1099" s="5"/>
      <c r="Y1099" s="5"/>
      <c r="Z1099" s="5"/>
      <c r="AA1099" s="5"/>
      <c r="AB1099" s="5"/>
      <c r="AC1099" s="5"/>
      <c r="AD1099" s="5"/>
      <c r="AE1099" s="5"/>
    </row>
    <row r="1100" spans="1:31" ht="23.25" customHeight="1">
      <c r="A1100" s="5" t="s">
        <v>2808</v>
      </c>
      <c r="B1100" s="5" t="s">
        <v>7773</v>
      </c>
      <c r="C1100" s="5" t="s">
        <v>41</v>
      </c>
      <c r="D1100" s="5" t="s">
        <v>43</v>
      </c>
      <c r="E1100" s="20" t="s">
        <v>29</v>
      </c>
      <c r="F1100" s="7">
        <v>13</v>
      </c>
      <c r="G1100" s="7">
        <v>16</v>
      </c>
      <c r="H1100" s="5" t="s">
        <v>5847</v>
      </c>
      <c r="I1100" s="5" t="s">
        <v>66</v>
      </c>
      <c r="J1100" s="5" t="s">
        <v>6242</v>
      </c>
      <c r="K1100" s="5" t="s">
        <v>7774</v>
      </c>
      <c r="L1100" s="5" t="s">
        <v>7777</v>
      </c>
      <c r="M1100" s="5" t="s">
        <v>37</v>
      </c>
      <c r="N1100" s="5" t="s">
        <v>55</v>
      </c>
      <c r="O1100" s="5" t="b">
        <f t="shared" ca="1" si="0"/>
        <v>0</v>
      </c>
      <c r="P1100" s="5" t="b">
        <f t="shared" ca="1" si="1"/>
        <v>1</v>
      </c>
      <c r="Q1100" s="5"/>
      <c r="R1100" s="5"/>
      <c r="S1100" s="5"/>
      <c r="T1100" s="5"/>
      <c r="U1100" s="5"/>
      <c r="V1100" s="5"/>
      <c r="W1100" s="5"/>
      <c r="X1100" s="5"/>
      <c r="Y1100" s="5"/>
      <c r="Z1100" s="5"/>
      <c r="AA1100" s="5"/>
      <c r="AB1100" s="5"/>
      <c r="AC1100" s="5"/>
      <c r="AD1100" s="5"/>
      <c r="AE1100" s="5"/>
    </row>
    <row r="1101" spans="1:31" ht="23.25" customHeight="1">
      <c r="A1101" s="5" t="s">
        <v>23553</v>
      </c>
      <c r="B1101" s="5" t="s">
        <v>10176</v>
      </c>
      <c r="C1101" s="5" t="s">
        <v>41</v>
      </c>
      <c r="D1101" s="5" t="s">
        <v>94</v>
      </c>
      <c r="E1101" s="20" t="s">
        <v>45</v>
      </c>
      <c r="F1101" s="11">
        <v>13</v>
      </c>
      <c r="G1101" s="11">
        <v>17</v>
      </c>
      <c r="H1101" s="5" t="s">
        <v>429</v>
      </c>
      <c r="I1101" s="5" t="s">
        <v>108</v>
      </c>
      <c r="J1101" s="5" t="s">
        <v>4687</v>
      </c>
      <c r="K1101" s="5" t="s">
        <v>834</v>
      </c>
      <c r="L1101" s="5" t="s">
        <v>23556</v>
      </c>
      <c r="M1101" s="5" t="s">
        <v>42</v>
      </c>
      <c r="N1101" s="5" t="s">
        <v>89</v>
      </c>
      <c r="O1101" s="5" t="b">
        <f t="shared" ca="1" si="0"/>
        <v>0</v>
      </c>
      <c r="P1101" s="5" t="b">
        <f t="shared" ca="1" si="1"/>
        <v>1</v>
      </c>
      <c r="Q1101" s="5"/>
      <c r="R1101" s="5"/>
      <c r="S1101" s="5"/>
      <c r="T1101" s="5"/>
      <c r="U1101" s="5"/>
      <c r="V1101" s="5"/>
      <c r="W1101" s="5"/>
      <c r="X1101" s="5"/>
      <c r="Y1101" s="5"/>
      <c r="Z1101" s="5"/>
      <c r="AA1101" s="5"/>
      <c r="AB1101" s="5"/>
      <c r="AC1101" s="5"/>
      <c r="AD1101" s="5"/>
      <c r="AE1101" s="5"/>
    </row>
    <row r="1102" spans="1:31" ht="23.25" customHeight="1">
      <c r="A1102" s="5" t="s">
        <v>23559</v>
      </c>
      <c r="B1102" s="5" t="s">
        <v>7167</v>
      </c>
      <c r="C1102" s="5" t="s">
        <v>170</v>
      </c>
      <c r="D1102" s="5" t="s">
        <v>47</v>
      </c>
      <c r="E1102" s="20" t="s">
        <v>29</v>
      </c>
      <c r="F1102" s="7">
        <v>13</v>
      </c>
      <c r="G1102" s="7">
        <v>17</v>
      </c>
      <c r="H1102" s="5" t="s">
        <v>14799</v>
      </c>
      <c r="I1102" s="5" t="s">
        <v>31</v>
      </c>
      <c r="J1102" s="5" t="s">
        <v>4546</v>
      </c>
      <c r="K1102" s="5" t="s">
        <v>7169</v>
      </c>
      <c r="L1102" s="5" t="s">
        <v>23561</v>
      </c>
      <c r="M1102" s="5" t="s">
        <v>53</v>
      </c>
      <c r="N1102" s="5" t="s">
        <v>55</v>
      </c>
      <c r="O1102" s="5" t="b">
        <f t="shared" ca="1" si="0"/>
        <v>0</v>
      </c>
      <c r="P1102" s="5" t="b">
        <f t="shared" ca="1" si="1"/>
        <v>1</v>
      </c>
      <c r="Q1102" s="5"/>
      <c r="R1102" s="5"/>
      <c r="S1102" s="5"/>
      <c r="T1102" s="5"/>
      <c r="U1102" s="5"/>
      <c r="V1102" s="5"/>
      <c r="W1102" s="5"/>
      <c r="X1102" s="5"/>
      <c r="Y1102" s="5"/>
      <c r="Z1102" s="5"/>
      <c r="AA1102" s="5"/>
      <c r="AB1102" s="5"/>
      <c r="AC1102" s="5"/>
      <c r="AD1102" s="5"/>
      <c r="AE1102" s="5"/>
    </row>
    <row r="1103" spans="1:31" ht="23.25" customHeight="1">
      <c r="A1103" s="14" t="s">
        <v>23564</v>
      </c>
      <c r="B1103" s="14" t="s">
        <v>23565</v>
      </c>
      <c r="C1103" s="14" t="s">
        <v>20</v>
      </c>
      <c r="D1103" s="14" t="s">
        <v>1173</v>
      </c>
      <c r="E1103" s="21" t="s">
        <v>29</v>
      </c>
      <c r="F1103" s="15">
        <v>13</v>
      </c>
      <c r="G1103" s="15">
        <v>16</v>
      </c>
      <c r="H1103" s="14" t="s">
        <v>5847</v>
      </c>
      <c r="I1103" s="14" t="s">
        <v>125</v>
      </c>
      <c r="J1103" s="14" t="s">
        <v>224</v>
      </c>
      <c r="K1103" s="14" t="s">
        <v>23566</v>
      </c>
      <c r="L1103" s="14" t="s">
        <v>23567</v>
      </c>
      <c r="M1103" s="14" t="s">
        <v>100</v>
      </c>
      <c r="N1103" s="14" t="s">
        <v>55</v>
      </c>
      <c r="O1103" s="14" t="b">
        <f t="shared" ca="1" si="0"/>
        <v>0</v>
      </c>
      <c r="P1103" s="14" t="b">
        <f t="shared" ca="1" si="1"/>
        <v>1</v>
      </c>
      <c r="Q1103" s="5"/>
      <c r="R1103" s="5"/>
      <c r="S1103" s="5"/>
      <c r="T1103" s="5"/>
      <c r="U1103" s="5"/>
      <c r="V1103" s="5"/>
      <c r="W1103" s="5"/>
      <c r="X1103" s="5"/>
      <c r="Y1103" s="5"/>
      <c r="Z1103" s="5"/>
      <c r="AA1103" s="5"/>
      <c r="AB1103" s="5"/>
      <c r="AC1103" s="5"/>
      <c r="AD1103" s="5"/>
      <c r="AE1103" s="5"/>
    </row>
    <row r="1104" spans="1:31" ht="23.25" customHeight="1">
      <c r="A1104" s="5" t="s">
        <v>20760</v>
      </c>
      <c r="B1104" s="5" t="s">
        <v>9368</v>
      </c>
      <c r="C1104" s="5" t="s">
        <v>170</v>
      </c>
      <c r="D1104" s="5" t="s">
        <v>390</v>
      </c>
      <c r="E1104" s="20" t="s">
        <v>45</v>
      </c>
      <c r="F1104" s="11">
        <v>13</v>
      </c>
      <c r="G1104" s="11">
        <v>21</v>
      </c>
      <c r="H1104" s="5" t="s">
        <v>20761</v>
      </c>
      <c r="I1104" s="7" t="s">
        <v>24</v>
      </c>
      <c r="J1104" s="5" t="s">
        <v>1770</v>
      </c>
      <c r="K1104" s="5" t="s">
        <v>20762</v>
      </c>
      <c r="L1104" s="5" t="s">
        <v>20763</v>
      </c>
      <c r="M1104" s="5" t="s">
        <v>167</v>
      </c>
      <c r="N1104" s="5" t="s">
        <v>55</v>
      </c>
      <c r="O1104" s="5" t="b">
        <f t="shared" ca="1" si="0"/>
        <v>0</v>
      </c>
      <c r="P1104" s="5" t="b">
        <f t="shared" ca="1" si="1"/>
        <v>1</v>
      </c>
      <c r="Q1104" s="5"/>
      <c r="R1104" s="5"/>
      <c r="S1104" s="5"/>
      <c r="T1104" s="5"/>
      <c r="U1104" s="5"/>
      <c r="V1104" s="5"/>
      <c r="W1104" s="5"/>
      <c r="X1104" s="5"/>
      <c r="Y1104" s="5"/>
      <c r="Z1104" s="5"/>
      <c r="AA1104" s="5"/>
      <c r="AB1104" s="5"/>
      <c r="AC1104" s="5"/>
      <c r="AD1104" s="5"/>
      <c r="AE1104" s="5"/>
    </row>
    <row r="1105" spans="1:31" ht="23.25" customHeight="1">
      <c r="A1105" s="5" t="s">
        <v>130</v>
      </c>
      <c r="B1105" s="5" t="s">
        <v>4916</v>
      </c>
      <c r="C1105" s="5" t="s">
        <v>27</v>
      </c>
      <c r="D1105" s="5" t="s">
        <v>75</v>
      </c>
      <c r="E1105" s="20" t="s">
        <v>45</v>
      </c>
      <c r="F1105" s="11">
        <v>13</v>
      </c>
      <c r="G1105" s="11">
        <v>21</v>
      </c>
      <c r="H1105" s="5" t="s">
        <v>4919</v>
      </c>
      <c r="I1105" s="5" t="s">
        <v>108</v>
      </c>
      <c r="J1105" s="5" t="s">
        <v>57</v>
      </c>
      <c r="K1105" s="5" t="s">
        <v>4921</v>
      </c>
      <c r="L1105" s="5" t="s">
        <v>4924</v>
      </c>
      <c r="M1105" s="5" t="s">
        <v>37</v>
      </c>
      <c r="N1105" s="5" t="s">
        <v>55</v>
      </c>
      <c r="O1105" s="5" t="b">
        <f t="shared" ca="1" si="0"/>
        <v>0</v>
      </c>
      <c r="P1105" s="5" t="b">
        <f t="shared" ca="1" si="1"/>
        <v>1</v>
      </c>
      <c r="Q1105" s="5"/>
      <c r="R1105" s="5"/>
      <c r="S1105" s="5"/>
      <c r="T1105" s="5"/>
      <c r="U1105" s="5"/>
      <c r="V1105" s="5"/>
      <c r="W1105" s="5"/>
      <c r="X1105" s="5"/>
      <c r="Y1105" s="5"/>
      <c r="Z1105" s="5"/>
      <c r="AA1105" s="5"/>
      <c r="AB1105" s="5"/>
      <c r="AC1105" s="5"/>
      <c r="AD1105" s="5"/>
      <c r="AE1105" s="5"/>
    </row>
    <row r="1106" spans="1:31" ht="23.25" customHeight="1">
      <c r="A1106" s="5" t="s">
        <v>3006</v>
      </c>
      <c r="B1106" s="5" t="s">
        <v>23574</v>
      </c>
      <c r="C1106" s="5" t="s">
        <v>20</v>
      </c>
      <c r="D1106" s="5" t="s">
        <v>1173</v>
      </c>
      <c r="E1106" s="20" t="s">
        <v>45</v>
      </c>
      <c r="F1106" s="11">
        <v>13</v>
      </c>
      <c r="G1106" s="11">
        <v>17</v>
      </c>
      <c r="H1106" s="5" t="s">
        <v>429</v>
      </c>
      <c r="I1106" s="5" t="s">
        <v>66</v>
      </c>
      <c r="J1106" s="5" t="s">
        <v>430</v>
      </c>
      <c r="K1106" s="9" t="s">
        <v>47</v>
      </c>
      <c r="L1106" s="5" t="s">
        <v>23576</v>
      </c>
      <c r="M1106" s="5" t="s">
        <v>53</v>
      </c>
      <c r="N1106" s="5" t="s">
        <v>55</v>
      </c>
      <c r="O1106" s="5" t="b">
        <f t="shared" ca="1" si="0"/>
        <v>0</v>
      </c>
      <c r="P1106" s="5" t="b">
        <f t="shared" ca="1" si="1"/>
        <v>1</v>
      </c>
      <c r="Q1106" s="5"/>
      <c r="R1106" s="5"/>
      <c r="S1106" s="5"/>
      <c r="T1106" s="5"/>
      <c r="U1106" s="5"/>
      <c r="V1106" s="5"/>
      <c r="W1106" s="5"/>
      <c r="X1106" s="5"/>
      <c r="Y1106" s="5"/>
      <c r="Z1106" s="5"/>
      <c r="AA1106" s="5"/>
      <c r="AB1106" s="5"/>
      <c r="AC1106" s="5"/>
      <c r="AD1106" s="5"/>
      <c r="AE1106" s="5"/>
    </row>
    <row r="1107" spans="1:31" ht="23.25" customHeight="1">
      <c r="A1107" s="5" t="s">
        <v>7521</v>
      </c>
      <c r="B1107" s="5" t="s">
        <v>17170</v>
      </c>
      <c r="C1107" s="5" t="s">
        <v>170</v>
      </c>
      <c r="D1107" s="5" t="s">
        <v>47</v>
      </c>
      <c r="E1107" s="20" t="s">
        <v>45</v>
      </c>
      <c r="F1107" s="7">
        <v>13</v>
      </c>
      <c r="G1107" s="7">
        <v>16</v>
      </c>
      <c r="H1107" s="5" t="s">
        <v>5847</v>
      </c>
      <c r="I1107" s="5" t="s">
        <v>108</v>
      </c>
      <c r="J1107" s="5" t="s">
        <v>17171</v>
      </c>
      <c r="K1107" s="5" t="s">
        <v>23579</v>
      </c>
      <c r="L1107" s="5" t="s">
        <v>23581</v>
      </c>
      <c r="M1107" s="5" t="s">
        <v>37</v>
      </c>
      <c r="N1107" s="5" t="s">
        <v>55</v>
      </c>
      <c r="O1107" s="5" t="b">
        <f t="shared" ca="1" si="0"/>
        <v>0</v>
      </c>
      <c r="P1107" s="5" t="b">
        <f t="shared" ca="1" si="1"/>
        <v>1</v>
      </c>
      <c r="Q1107" s="5"/>
      <c r="R1107" s="5"/>
      <c r="S1107" s="5"/>
      <c r="T1107" s="5"/>
      <c r="U1107" s="5"/>
      <c r="V1107" s="5"/>
      <c r="W1107" s="5"/>
      <c r="X1107" s="5"/>
      <c r="Y1107" s="5"/>
      <c r="Z1107" s="5"/>
      <c r="AA1107" s="5"/>
      <c r="AB1107" s="5"/>
      <c r="AC1107" s="5"/>
      <c r="AD1107" s="5"/>
      <c r="AE1107" s="5"/>
    </row>
    <row r="1108" spans="1:31" ht="23.25" customHeight="1">
      <c r="A1108" s="5" t="s">
        <v>23584</v>
      </c>
      <c r="B1108" s="5" t="s">
        <v>4576</v>
      </c>
      <c r="C1108" s="5" t="s">
        <v>27</v>
      </c>
      <c r="D1108" s="5" t="s">
        <v>290</v>
      </c>
      <c r="E1108" s="20" t="s">
        <v>29</v>
      </c>
      <c r="F1108" s="7">
        <v>13</v>
      </c>
      <c r="G1108" s="7">
        <v>18</v>
      </c>
      <c r="H1108" s="5" t="s">
        <v>1444</v>
      </c>
      <c r="I1108" s="5" t="s">
        <v>125</v>
      </c>
      <c r="J1108" s="5" t="s">
        <v>855</v>
      </c>
      <c r="K1108" s="5" t="s">
        <v>4580</v>
      </c>
      <c r="L1108" s="5" t="s">
        <v>23587</v>
      </c>
      <c r="M1108" s="5" t="s">
        <v>37</v>
      </c>
      <c r="N1108" s="5" t="s">
        <v>55</v>
      </c>
      <c r="O1108" s="5" t="b">
        <f t="shared" ca="1" si="0"/>
        <v>0</v>
      </c>
      <c r="P1108" s="5" t="b">
        <f t="shared" ca="1" si="1"/>
        <v>1</v>
      </c>
      <c r="Q1108" s="5"/>
      <c r="R1108" s="5"/>
      <c r="S1108" s="5"/>
      <c r="T1108" s="5"/>
      <c r="U1108" s="5"/>
      <c r="V1108" s="5"/>
      <c r="W1108" s="5"/>
      <c r="X1108" s="5"/>
      <c r="Y1108" s="5"/>
      <c r="Z1108" s="5"/>
      <c r="AA1108" s="5"/>
      <c r="AB1108" s="5"/>
      <c r="AC1108" s="5"/>
      <c r="AD1108" s="5"/>
      <c r="AE1108" s="5"/>
    </row>
    <row r="1109" spans="1:31" ht="23.25" customHeight="1">
      <c r="A1109" s="5" t="s">
        <v>23589</v>
      </c>
      <c r="B1109" s="5" t="s">
        <v>23590</v>
      </c>
      <c r="C1109" s="5" t="s">
        <v>41</v>
      </c>
      <c r="D1109" s="5" t="s">
        <v>94</v>
      </c>
      <c r="E1109" s="20" t="s">
        <v>45</v>
      </c>
      <c r="F1109" s="11">
        <v>13</v>
      </c>
      <c r="G1109" s="11">
        <v>17</v>
      </c>
      <c r="H1109" s="5" t="s">
        <v>429</v>
      </c>
      <c r="I1109" s="5" t="s">
        <v>66</v>
      </c>
      <c r="J1109" s="5" t="s">
        <v>3043</v>
      </c>
      <c r="K1109" s="5" t="s">
        <v>23592</v>
      </c>
      <c r="L1109" s="5" t="s">
        <v>23593</v>
      </c>
      <c r="M1109" s="5" t="s">
        <v>37</v>
      </c>
      <c r="N1109" s="5" t="s">
        <v>55</v>
      </c>
      <c r="O1109" s="5" t="b">
        <f t="shared" ca="1" si="0"/>
        <v>0</v>
      </c>
      <c r="P1109" s="5" t="b">
        <f t="shared" ca="1" si="1"/>
        <v>1</v>
      </c>
      <c r="Q1109" s="5"/>
      <c r="R1109" s="5"/>
      <c r="S1109" s="5"/>
      <c r="T1109" s="5"/>
      <c r="U1109" s="5"/>
      <c r="V1109" s="5"/>
      <c r="W1109" s="5"/>
      <c r="X1109" s="5"/>
      <c r="Y1109" s="5"/>
      <c r="Z1109" s="5"/>
      <c r="AA1109" s="5"/>
      <c r="AB1109" s="5"/>
      <c r="AC1109" s="5"/>
      <c r="AD1109" s="5"/>
      <c r="AE1109" s="5"/>
    </row>
    <row r="1110" spans="1:31" ht="23.25" customHeight="1">
      <c r="A1110" s="5" t="s">
        <v>12994</v>
      </c>
      <c r="B1110" s="5" t="s">
        <v>23594</v>
      </c>
      <c r="C1110" s="5" t="s">
        <v>27</v>
      </c>
      <c r="D1110" s="5" t="s">
        <v>85</v>
      </c>
      <c r="E1110" s="20" t="s">
        <v>45</v>
      </c>
      <c r="F1110" s="7">
        <v>13</v>
      </c>
      <c r="G1110" s="7">
        <v>22</v>
      </c>
      <c r="H1110" s="5" t="s">
        <v>4979</v>
      </c>
      <c r="I1110" s="5" t="s">
        <v>108</v>
      </c>
      <c r="J1110" s="5" t="s">
        <v>382</v>
      </c>
      <c r="K1110" s="5" t="s">
        <v>23595</v>
      </c>
      <c r="L1110" s="5" t="s">
        <v>23596</v>
      </c>
      <c r="M1110" s="5" t="s">
        <v>37</v>
      </c>
      <c r="N1110" s="5" t="s">
        <v>89</v>
      </c>
      <c r="O1110" s="5" t="b">
        <f t="shared" ca="1" si="0"/>
        <v>0</v>
      </c>
      <c r="P1110" s="5" t="b">
        <f t="shared" ca="1" si="1"/>
        <v>1</v>
      </c>
      <c r="Q1110" s="5"/>
      <c r="R1110" s="5"/>
      <c r="S1110" s="5"/>
      <c r="T1110" s="5"/>
      <c r="U1110" s="5"/>
      <c r="V1110" s="5"/>
      <c r="W1110" s="5"/>
      <c r="X1110" s="5"/>
      <c r="Y1110" s="5"/>
      <c r="Z1110" s="5"/>
      <c r="AA1110" s="5"/>
      <c r="AB1110" s="5"/>
      <c r="AC1110" s="5"/>
      <c r="AD1110" s="5"/>
      <c r="AE1110" s="5"/>
    </row>
    <row r="1111" spans="1:31" ht="23.25" customHeight="1">
      <c r="A1111" s="5" t="s">
        <v>11739</v>
      </c>
      <c r="B1111" s="5" t="s">
        <v>17124</v>
      </c>
      <c r="C1111" s="5" t="s">
        <v>27</v>
      </c>
      <c r="D1111" s="5" t="s">
        <v>85</v>
      </c>
      <c r="E1111" s="20" t="s">
        <v>45</v>
      </c>
      <c r="F1111" s="7">
        <v>14</v>
      </c>
      <c r="G1111" s="7">
        <v>20</v>
      </c>
      <c r="H1111" s="5" t="s">
        <v>1289</v>
      </c>
      <c r="I1111" s="5" t="s">
        <v>108</v>
      </c>
      <c r="J1111" s="5" t="s">
        <v>3697</v>
      </c>
      <c r="K1111" s="9" t="s">
        <v>47</v>
      </c>
      <c r="L1111" s="5" t="s">
        <v>17125</v>
      </c>
      <c r="M1111" s="5" t="s">
        <v>53</v>
      </c>
      <c r="N1111" s="5" t="s">
        <v>271</v>
      </c>
      <c r="O1111" s="5" t="b">
        <f t="shared" ca="1" si="0"/>
        <v>0</v>
      </c>
      <c r="P1111" s="5" t="b">
        <f t="shared" ca="1" si="1"/>
        <v>1</v>
      </c>
      <c r="Q1111" s="5"/>
      <c r="R1111" s="5"/>
      <c r="S1111" s="5"/>
      <c r="T1111" s="5"/>
      <c r="U1111" s="5"/>
      <c r="V1111" s="5"/>
      <c r="W1111" s="5"/>
      <c r="X1111" s="5"/>
      <c r="Y1111" s="5"/>
      <c r="Z1111" s="5"/>
      <c r="AA1111" s="5"/>
      <c r="AB1111" s="5"/>
      <c r="AC1111" s="5"/>
      <c r="AD1111" s="5"/>
      <c r="AE1111" s="5"/>
    </row>
    <row r="1112" spans="1:31" ht="23.25" customHeight="1">
      <c r="A1112" s="5" t="s">
        <v>17113</v>
      </c>
      <c r="B1112" s="5" t="s">
        <v>7515</v>
      </c>
      <c r="C1112" s="5" t="s">
        <v>27</v>
      </c>
      <c r="D1112" s="5" t="s">
        <v>85</v>
      </c>
      <c r="E1112" s="20" t="s">
        <v>45</v>
      </c>
      <c r="F1112" s="7">
        <v>14</v>
      </c>
      <c r="G1112" s="7">
        <v>20</v>
      </c>
      <c r="H1112" s="5" t="s">
        <v>1289</v>
      </c>
      <c r="I1112" s="5" t="s">
        <v>108</v>
      </c>
      <c r="J1112" s="5" t="s">
        <v>76</v>
      </c>
      <c r="K1112" s="5" t="s">
        <v>17116</v>
      </c>
      <c r="L1112" s="5" t="s">
        <v>17118</v>
      </c>
      <c r="M1112" s="5" t="s">
        <v>53</v>
      </c>
      <c r="N1112" s="5" t="s">
        <v>55</v>
      </c>
      <c r="O1112" s="5" t="b">
        <f t="shared" ca="1" si="0"/>
        <v>0</v>
      </c>
      <c r="P1112" s="5" t="b">
        <f t="shared" ca="1" si="1"/>
        <v>1</v>
      </c>
      <c r="Q1112" s="5"/>
      <c r="R1112" s="5"/>
      <c r="S1112" s="5"/>
      <c r="T1112" s="5"/>
      <c r="U1112" s="5"/>
      <c r="V1112" s="5"/>
      <c r="W1112" s="5"/>
      <c r="X1112" s="5"/>
      <c r="Y1112" s="5"/>
      <c r="Z1112" s="5"/>
      <c r="AA1112" s="5"/>
      <c r="AB1112" s="5"/>
      <c r="AC1112" s="5"/>
      <c r="AD1112" s="5"/>
      <c r="AE1112" s="5"/>
    </row>
    <row r="1113" spans="1:31" ht="23.25" customHeight="1">
      <c r="A1113" s="5" t="s">
        <v>9556</v>
      </c>
      <c r="B1113" s="5" t="s">
        <v>17130</v>
      </c>
      <c r="C1113" s="5" t="s">
        <v>20</v>
      </c>
      <c r="D1113" s="5" t="s">
        <v>1173</v>
      </c>
      <c r="E1113" s="20" t="s">
        <v>45</v>
      </c>
      <c r="F1113" s="7">
        <v>14</v>
      </c>
      <c r="G1113" s="7">
        <v>19</v>
      </c>
      <c r="H1113" s="5" t="s">
        <v>17132</v>
      </c>
      <c r="I1113" s="5" t="s">
        <v>108</v>
      </c>
      <c r="J1113" s="5" t="s">
        <v>57</v>
      </c>
      <c r="K1113" s="5" t="s">
        <v>15149</v>
      </c>
      <c r="L1113" s="12" t="s">
        <v>47</v>
      </c>
      <c r="M1113" s="5" t="s">
        <v>53</v>
      </c>
      <c r="N1113" s="5" t="s">
        <v>55</v>
      </c>
      <c r="O1113" s="5" t="b">
        <f t="shared" ca="1" si="0"/>
        <v>0</v>
      </c>
      <c r="P1113" s="5" t="b">
        <f t="shared" ca="1" si="1"/>
        <v>1</v>
      </c>
      <c r="Q1113" s="5"/>
      <c r="R1113" s="5"/>
      <c r="S1113" s="5"/>
      <c r="T1113" s="5"/>
      <c r="U1113" s="5"/>
      <c r="V1113" s="5"/>
      <c r="W1113" s="5"/>
      <c r="X1113" s="5"/>
      <c r="Y1113" s="5"/>
      <c r="Z1113" s="5"/>
      <c r="AA1113" s="5"/>
      <c r="AB1113" s="5"/>
      <c r="AC1113" s="5"/>
      <c r="AD1113" s="5"/>
      <c r="AE1113" s="5"/>
    </row>
    <row r="1114" spans="1:31" ht="23.25" customHeight="1">
      <c r="A1114" s="5" t="s">
        <v>17133</v>
      </c>
      <c r="B1114" s="5" t="s">
        <v>17134</v>
      </c>
      <c r="C1114" s="5" t="s">
        <v>170</v>
      </c>
      <c r="D1114" s="5" t="s">
        <v>390</v>
      </c>
      <c r="E1114" s="20" t="s">
        <v>45</v>
      </c>
      <c r="F1114" s="7">
        <v>14</v>
      </c>
      <c r="G1114" s="7">
        <v>28</v>
      </c>
      <c r="H1114" s="5" t="s">
        <v>5070</v>
      </c>
      <c r="I1114" s="5" t="s">
        <v>31</v>
      </c>
      <c r="J1114" s="5" t="s">
        <v>76</v>
      </c>
      <c r="K1114" s="5" t="s">
        <v>17137</v>
      </c>
      <c r="L1114" s="5" t="s">
        <v>17138</v>
      </c>
      <c r="M1114" s="5" t="s">
        <v>167</v>
      </c>
      <c r="N1114" s="5" t="s">
        <v>237</v>
      </c>
      <c r="O1114" s="5" t="b">
        <f t="shared" ca="1" si="0"/>
        <v>0</v>
      </c>
      <c r="P1114" s="5" t="b">
        <f t="shared" ca="1" si="1"/>
        <v>1</v>
      </c>
      <c r="Q1114" s="5"/>
      <c r="R1114" s="5"/>
      <c r="S1114" s="5"/>
      <c r="T1114" s="5"/>
      <c r="U1114" s="5"/>
      <c r="V1114" s="5"/>
      <c r="W1114" s="5"/>
      <c r="X1114" s="5"/>
      <c r="Y1114" s="5"/>
      <c r="Z1114" s="5"/>
      <c r="AA1114" s="5"/>
      <c r="AB1114" s="5"/>
      <c r="AC1114" s="5"/>
      <c r="AD1114" s="5"/>
      <c r="AE1114" s="5"/>
    </row>
    <row r="1115" spans="1:31" ht="23.25" customHeight="1">
      <c r="A1115" s="5" t="s">
        <v>9556</v>
      </c>
      <c r="B1115" s="5" t="s">
        <v>5082</v>
      </c>
      <c r="C1115" s="5" t="s">
        <v>170</v>
      </c>
      <c r="D1115" s="5" t="s">
        <v>1759</v>
      </c>
      <c r="E1115" s="20" t="s">
        <v>45</v>
      </c>
      <c r="F1115" s="7">
        <v>14</v>
      </c>
      <c r="G1115" s="7">
        <v>17</v>
      </c>
      <c r="H1115" s="5" t="s">
        <v>5130</v>
      </c>
      <c r="I1115" s="7" t="s">
        <v>24</v>
      </c>
      <c r="J1115" s="5" t="s">
        <v>76</v>
      </c>
      <c r="K1115" s="5" t="s">
        <v>17151</v>
      </c>
      <c r="L1115" s="5" t="s">
        <v>17152</v>
      </c>
      <c r="M1115" s="5" t="s">
        <v>37</v>
      </c>
      <c r="N1115" s="5" t="s">
        <v>55</v>
      </c>
      <c r="O1115" s="5" t="b">
        <f t="shared" ca="1" si="0"/>
        <v>0</v>
      </c>
      <c r="P1115" s="5" t="b">
        <f t="shared" ca="1" si="1"/>
        <v>1</v>
      </c>
      <c r="Q1115" s="5"/>
      <c r="R1115" s="5"/>
      <c r="S1115" s="5"/>
      <c r="T1115" s="5"/>
      <c r="U1115" s="5"/>
      <c r="V1115" s="5"/>
      <c r="W1115" s="5"/>
      <c r="X1115" s="5"/>
      <c r="Y1115" s="5"/>
      <c r="Z1115" s="5"/>
      <c r="AA1115" s="5"/>
      <c r="AB1115" s="5"/>
      <c r="AC1115" s="5"/>
      <c r="AD1115" s="5"/>
      <c r="AE1115" s="5"/>
    </row>
    <row r="1116" spans="1:31" ht="23.25" customHeight="1">
      <c r="A1116" s="5" t="s">
        <v>17177</v>
      </c>
      <c r="B1116" s="5" t="s">
        <v>17178</v>
      </c>
      <c r="C1116" s="5" t="s">
        <v>27</v>
      </c>
      <c r="D1116" s="5" t="s">
        <v>85</v>
      </c>
      <c r="E1116" s="20" t="s">
        <v>45</v>
      </c>
      <c r="F1116" s="7">
        <v>14</v>
      </c>
      <c r="G1116" s="7">
        <v>24</v>
      </c>
      <c r="H1116" s="5" t="s">
        <v>17179</v>
      </c>
      <c r="I1116" s="5" t="s">
        <v>66</v>
      </c>
      <c r="J1116" s="5" t="s">
        <v>117</v>
      </c>
      <c r="K1116" s="5" t="s">
        <v>17180</v>
      </c>
      <c r="L1116" s="5" t="s">
        <v>17181</v>
      </c>
      <c r="M1116" s="5" t="s">
        <v>37</v>
      </c>
      <c r="N1116" s="5" t="s">
        <v>55</v>
      </c>
      <c r="O1116" s="5" t="b">
        <f t="shared" ca="1" si="0"/>
        <v>0</v>
      </c>
      <c r="P1116" s="5" t="b">
        <f t="shared" ca="1" si="1"/>
        <v>1</v>
      </c>
      <c r="Q1116" s="5"/>
      <c r="R1116" s="5"/>
      <c r="S1116" s="5"/>
      <c r="T1116" s="5"/>
      <c r="U1116" s="5"/>
      <c r="V1116" s="5"/>
      <c r="W1116" s="5"/>
      <c r="X1116" s="5"/>
      <c r="Y1116" s="5"/>
      <c r="Z1116" s="5"/>
      <c r="AA1116" s="5"/>
      <c r="AB1116" s="5"/>
      <c r="AC1116" s="5"/>
      <c r="AD1116" s="5"/>
      <c r="AE1116" s="5"/>
    </row>
    <row r="1117" spans="1:31" ht="23.25" customHeight="1">
      <c r="A1117" s="14" t="s">
        <v>23620</v>
      </c>
      <c r="B1117" s="14" t="s">
        <v>23621</v>
      </c>
      <c r="C1117" s="14" t="s">
        <v>41</v>
      </c>
      <c r="D1117" s="14" t="s">
        <v>47</v>
      </c>
      <c r="E1117" s="21" t="s">
        <v>29</v>
      </c>
      <c r="F1117" s="15">
        <v>14</v>
      </c>
      <c r="G1117" s="15">
        <v>20</v>
      </c>
      <c r="H1117" s="14" t="s">
        <v>1289</v>
      </c>
      <c r="I1117" s="14" t="s">
        <v>31</v>
      </c>
      <c r="J1117" s="14" t="s">
        <v>2303</v>
      </c>
      <c r="K1117" s="14" t="s">
        <v>7798</v>
      </c>
      <c r="L1117" s="22" t="s">
        <v>47</v>
      </c>
      <c r="M1117" s="14" t="s">
        <v>53</v>
      </c>
      <c r="N1117" s="14" t="s">
        <v>55</v>
      </c>
      <c r="O1117" s="14" t="b">
        <f t="shared" ca="1" si="0"/>
        <v>0</v>
      </c>
      <c r="P1117" s="14" t="b">
        <f t="shared" ca="1" si="1"/>
        <v>1</v>
      </c>
      <c r="Q1117" s="5"/>
      <c r="R1117" s="5"/>
      <c r="S1117" s="5"/>
      <c r="T1117" s="5"/>
      <c r="U1117" s="5"/>
      <c r="V1117" s="5"/>
      <c r="W1117" s="5"/>
      <c r="X1117" s="5"/>
      <c r="Y1117" s="5"/>
      <c r="Z1117" s="5"/>
      <c r="AA1117" s="5"/>
      <c r="AB1117" s="5"/>
      <c r="AC1117" s="5"/>
      <c r="AD1117" s="5"/>
      <c r="AE1117" s="5"/>
    </row>
    <row r="1118" spans="1:31" ht="23.25" customHeight="1">
      <c r="A1118" s="5" t="s">
        <v>23622</v>
      </c>
      <c r="B1118" s="5" t="s">
        <v>14828</v>
      </c>
      <c r="C1118" s="5" t="s">
        <v>27</v>
      </c>
      <c r="D1118" s="5" t="s">
        <v>54</v>
      </c>
      <c r="E1118" s="20" t="s">
        <v>45</v>
      </c>
      <c r="F1118" s="7">
        <v>14</v>
      </c>
      <c r="G1118" s="7">
        <v>28</v>
      </c>
      <c r="H1118" s="5" t="s">
        <v>5070</v>
      </c>
      <c r="I1118" s="5" t="s">
        <v>108</v>
      </c>
      <c r="J1118" s="5" t="s">
        <v>382</v>
      </c>
      <c r="K1118" s="5" t="s">
        <v>14830</v>
      </c>
      <c r="L1118" s="5" t="s">
        <v>23624</v>
      </c>
      <c r="M1118" s="5" t="s">
        <v>167</v>
      </c>
      <c r="N1118" s="5" t="s">
        <v>38</v>
      </c>
      <c r="O1118" s="5" t="b">
        <f t="shared" ca="1" si="0"/>
        <v>0</v>
      </c>
      <c r="P1118" s="5" t="b">
        <f t="shared" ca="1" si="1"/>
        <v>1</v>
      </c>
      <c r="Q1118" s="5"/>
      <c r="R1118" s="5"/>
      <c r="S1118" s="5"/>
      <c r="T1118" s="5"/>
      <c r="U1118" s="5"/>
      <c r="V1118" s="5"/>
      <c r="W1118" s="5"/>
      <c r="X1118" s="5"/>
      <c r="Y1118" s="5"/>
      <c r="Z1118" s="5"/>
      <c r="AA1118" s="5"/>
      <c r="AB1118" s="5"/>
      <c r="AC1118" s="5"/>
      <c r="AD1118" s="5"/>
      <c r="AE1118" s="5"/>
    </row>
    <row r="1119" spans="1:31" ht="23.25" customHeight="1">
      <c r="A1119" s="5" t="s">
        <v>23626</v>
      </c>
      <c r="B1119" s="5" t="s">
        <v>23627</v>
      </c>
      <c r="C1119" s="5" t="s">
        <v>27</v>
      </c>
      <c r="D1119" s="5" t="s">
        <v>85</v>
      </c>
      <c r="E1119" s="20" t="s">
        <v>919</v>
      </c>
      <c r="F1119" s="7">
        <v>14</v>
      </c>
      <c r="G1119" s="7">
        <v>30</v>
      </c>
      <c r="H1119" s="5" t="s">
        <v>23628</v>
      </c>
      <c r="I1119" s="7" t="s">
        <v>24</v>
      </c>
      <c r="J1119" s="5" t="s">
        <v>309</v>
      </c>
      <c r="K1119" s="9" t="s">
        <v>47</v>
      </c>
      <c r="L1119" s="5" t="s">
        <v>23629</v>
      </c>
      <c r="M1119" s="5" t="s">
        <v>37</v>
      </c>
      <c r="N1119" s="5" t="s">
        <v>55</v>
      </c>
      <c r="O1119" s="5" t="b">
        <f t="shared" ca="1" si="0"/>
        <v>0</v>
      </c>
      <c r="P1119" s="5" t="b">
        <f t="shared" ca="1" si="1"/>
        <v>1</v>
      </c>
      <c r="Q1119" s="5"/>
      <c r="R1119" s="5"/>
      <c r="S1119" s="5"/>
      <c r="T1119" s="5"/>
      <c r="U1119" s="5"/>
      <c r="V1119" s="5"/>
      <c r="W1119" s="5"/>
      <c r="X1119" s="5"/>
      <c r="Y1119" s="5"/>
      <c r="Z1119" s="5"/>
      <c r="AA1119" s="5"/>
      <c r="AB1119" s="5"/>
      <c r="AC1119" s="5"/>
      <c r="AD1119" s="5"/>
      <c r="AE1119" s="5"/>
    </row>
    <row r="1120" spans="1:31" ht="23.25" customHeight="1">
      <c r="A1120" s="5" t="s">
        <v>23632</v>
      </c>
      <c r="B1120" s="5" t="s">
        <v>23633</v>
      </c>
      <c r="C1120" s="5" t="s">
        <v>20</v>
      </c>
      <c r="D1120" s="5" t="s">
        <v>1173</v>
      </c>
      <c r="E1120" s="20" t="s">
        <v>45</v>
      </c>
      <c r="F1120" s="7">
        <v>14</v>
      </c>
      <c r="G1120" s="7">
        <v>20</v>
      </c>
      <c r="H1120" s="5" t="s">
        <v>1289</v>
      </c>
      <c r="I1120" s="5" t="s">
        <v>66</v>
      </c>
      <c r="J1120" s="5" t="s">
        <v>11304</v>
      </c>
      <c r="K1120" s="5" t="s">
        <v>23634</v>
      </c>
      <c r="L1120" s="5" t="s">
        <v>23635</v>
      </c>
      <c r="M1120" s="5" t="s">
        <v>167</v>
      </c>
      <c r="N1120" s="5" t="s">
        <v>89</v>
      </c>
      <c r="O1120" s="5" t="b">
        <f t="shared" ca="1" si="0"/>
        <v>0</v>
      </c>
      <c r="P1120" s="5" t="b">
        <f t="shared" ca="1" si="1"/>
        <v>1</v>
      </c>
      <c r="Q1120" s="5"/>
      <c r="R1120" s="5"/>
      <c r="S1120" s="5"/>
      <c r="T1120" s="5"/>
      <c r="U1120" s="5"/>
      <c r="V1120" s="5"/>
      <c r="W1120" s="5"/>
      <c r="X1120" s="5"/>
      <c r="Y1120" s="5"/>
      <c r="Z1120" s="5"/>
      <c r="AA1120" s="5"/>
      <c r="AB1120" s="5"/>
      <c r="AC1120" s="5"/>
      <c r="AD1120" s="5"/>
      <c r="AE1120" s="5"/>
    </row>
    <row r="1121" spans="1:31" ht="23.25" customHeight="1">
      <c r="A1121" s="5" t="s">
        <v>7050</v>
      </c>
      <c r="B1121" s="5" t="s">
        <v>4531</v>
      </c>
      <c r="C1121" s="5" t="s">
        <v>27</v>
      </c>
      <c r="D1121" s="5" t="s">
        <v>85</v>
      </c>
      <c r="E1121" s="20" t="s">
        <v>45</v>
      </c>
      <c r="F1121" s="7">
        <v>14</v>
      </c>
      <c r="G1121" s="7">
        <v>20</v>
      </c>
      <c r="H1121" s="5" t="s">
        <v>1289</v>
      </c>
      <c r="I1121" s="5" t="s">
        <v>108</v>
      </c>
      <c r="J1121" s="5" t="s">
        <v>403</v>
      </c>
      <c r="K1121" s="5" t="s">
        <v>4533</v>
      </c>
      <c r="L1121" s="5" t="s">
        <v>23639</v>
      </c>
      <c r="M1121" s="5" t="s">
        <v>37</v>
      </c>
      <c r="N1121" s="5" t="s">
        <v>405</v>
      </c>
      <c r="O1121" s="5" t="b">
        <f t="shared" ca="1" si="0"/>
        <v>0</v>
      </c>
      <c r="P1121" s="5" t="b">
        <f t="shared" ca="1" si="1"/>
        <v>1</v>
      </c>
      <c r="Q1121" s="5"/>
      <c r="R1121" s="5"/>
      <c r="S1121" s="5"/>
      <c r="T1121" s="5"/>
      <c r="U1121" s="5"/>
      <c r="V1121" s="5"/>
      <c r="W1121" s="5"/>
      <c r="X1121" s="5"/>
      <c r="Y1121" s="5"/>
      <c r="Z1121" s="5"/>
      <c r="AA1121" s="5"/>
      <c r="AB1121" s="5"/>
      <c r="AC1121" s="5"/>
      <c r="AD1121" s="5"/>
      <c r="AE1121" s="5"/>
    </row>
    <row r="1122" spans="1:31" ht="23.25" customHeight="1">
      <c r="A1122" s="5" t="s">
        <v>15414</v>
      </c>
      <c r="B1122" s="5" t="s">
        <v>15415</v>
      </c>
      <c r="C1122" s="5" t="s">
        <v>27</v>
      </c>
      <c r="D1122" s="5" t="s">
        <v>75</v>
      </c>
      <c r="E1122" s="20" t="s">
        <v>29</v>
      </c>
      <c r="F1122" s="7">
        <v>15</v>
      </c>
      <c r="G1122" s="7">
        <v>20</v>
      </c>
      <c r="H1122" s="5" t="s">
        <v>493</v>
      </c>
      <c r="I1122" s="7" t="s">
        <v>24</v>
      </c>
      <c r="J1122" s="5" t="s">
        <v>2067</v>
      </c>
      <c r="K1122" s="5" t="s">
        <v>15416</v>
      </c>
      <c r="L1122" s="5" t="s">
        <v>15417</v>
      </c>
      <c r="M1122" s="5" t="s">
        <v>53</v>
      </c>
      <c r="N1122" s="5" t="s">
        <v>38</v>
      </c>
      <c r="O1122" s="5" t="b">
        <f t="shared" ca="1" si="0"/>
        <v>0</v>
      </c>
      <c r="P1122" s="5" t="b">
        <f t="shared" ca="1" si="1"/>
        <v>1</v>
      </c>
      <c r="Q1122" s="5"/>
      <c r="R1122" s="5"/>
      <c r="S1122" s="5"/>
      <c r="T1122" s="5"/>
      <c r="U1122" s="5"/>
      <c r="V1122" s="5"/>
      <c r="W1122" s="5"/>
      <c r="X1122" s="5"/>
      <c r="Y1122" s="5"/>
      <c r="Z1122" s="5"/>
      <c r="AA1122" s="5"/>
      <c r="AB1122" s="5"/>
      <c r="AC1122" s="5"/>
      <c r="AD1122" s="5"/>
      <c r="AE1122" s="5"/>
    </row>
    <row r="1123" spans="1:31" ht="23.25" customHeight="1">
      <c r="A1123" s="5" t="s">
        <v>10325</v>
      </c>
      <c r="B1123" s="5" t="s">
        <v>11128</v>
      </c>
      <c r="C1123" s="5" t="s">
        <v>20</v>
      </c>
      <c r="D1123" s="5" t="s">
        <v>21</v>
      </c>
      <c r="E1123" s="20" t="s">
        <v>45</v>
      </c>
      <c r="F1123" s="7">
        <v>15</v>
      </c>
      <c r="G1123" s="7">
        <v>20</v>
      </c>
      <c r="H1123" s="5" t="s">
        <v>493</v>
      </c>
      <c r="I1123" s="5" t="s">
        <v>108</v>
      </c>
      <c r="J1123" s="5" t="s">
        <v>57</v>
      </c>
      <c r="K1123" s="5" t="s">
        <v>2254</v>
      </c>
      <c r="L1123" s="5" t="s">
        <v>17182</v>
      </c>
      <c r="M1123" s="5" t="s">
        <v>100</v>
      </c>
      <c r="N1123" s="5" t="s">
        <v>55</v>
      </c>
      <c r="O1123" s="5" t="b">
        <f t="shared" ca="1" si="0"/>
        <v>0</v>
      </c>
      <c r="P1123" s="5" t="b">
        <f t="shared" ca="1" si="1"/>
        <v>1</v>
      </c>
      <c r="Q1123" s="5"/>
      <c r="R1123" s="5"/>
      <c r="S1123" s="5"/>
      <c r="T1123" s="5"/>
      <c r="U1123" s="5"/>
      <c r="V1123" s="5"/>
      <c r="W1123" s="5"/>
      <c r="X1123" s="5"/>
      <c r="Y1123" s="5"/>
      <c r="Z1123" s="5"/>
      <c r="AA1123" s="5"/>
      <c r="AB1123" s="5"/>
      <c r="AC1123" s="5"/>
      <c r="AD1123" s="5"/>
      <c r="AE1123" s="5"/>
    </row>
    <row r="1124" spans="1:31" ht="23.25" customHeight="1">
      <c r="A1124" s="5" t="s">
        <v>17187</v>
      </c>
      <c r="B1124" s="5" t="s">
        <v>17188</v>
      </c>
      <c r="C1124" s="5" t="s">
        <v>27</v>
      </c>
      <c r="D1124" s="5" t="s">
        <v>85</v>
      </c>
      <c r="E1124" s="20" t="s">
        <v>45</v>
      </c>
      <c r="F1124" s="7">
        <v>15</v>
      </c>
      <c r="G1124" s="7">
        <v>20</v>
      </c>
      <c r="H1124" s="5" t="s">
        <v>493</v>
      </c>
      <c r="I1124" s="5" t="s">
        <v>31</v>
      </c>
      <c r="J1124" s="5" t="s">
        <v>134</v>
      </c>
      <c r="K1124" s="5" t="s">
        <v>17189</v>
      </c>
      <c r="L1124" s="5" t="s">
        <v>17190</v>
      </c>
      <c r="M1124" s="5" t="s">
        <v>100</v>
      </c>
      <c r="N1124" s="5" t="s">
        <v>55</v>
      </c>
      <c r="O1124" s="5" t="b">
        <f t="shared" ca="1" si="0"/>
        <v>0</v>
      </c>
      <c r="P1124" s="5" t="b">
        <f t="shared" ca="1" si="1"/>
        <v>1</v>
      </c>
      <c r="Q1124" s="5"/>
      <c r="R1124" s="5"/>
      <c r="S1124" s="5"/>
      <c r="T1124" s="5"/>
      <c r="U1124" s="5"/>
      <c r="V1124" s="5"/>
      <c r="W1124" s="5"/>
      <c r="X1124" s="5"/>
      <c r="Y1124" s="5"/>
      <c r="Z1124" s="5"/>
      <c r="AA1124" s="5"/>
      <c r="AB1124" s="5"/>
      <c r="AC1124" s="5"/>
      <c r="AD1124" s="5"/>
      <c r="AE1124" s="5"/>
    </row>
    <row r="1125" spans="1:31" ht="23.25" customHeight="1">
      <c r="A1125" s="5" t="s">
        <v>17192</v>
      </c>
      <c r="B1125" s="5" t="s">
        <v>5450</v>
      </c>
      <c r="C1125" s="5" t="s">
        <v>170</v>
      </c>
      <c r="D1125" s="5" t="s">
        <v>435</v>
      </c>
      <c r="E1125" s="20" t="s">
        <v>45</v>
      </c>
      <c r="F1125" s="7">
        <v>15</v>
      </c>
      <c r="G1125" s="7">
        <v>25</v>
      </c>
      <c r="H1125" s="5" t="s">
        <v>151</v>
      </c>
      <c r="I1125" s="5" t="s">
        <v>108</v>
      </c>
      <c r="J1125" s="5" t="s">
        <v>516</v>
      </c>
      <c r="K1125" s="5" t="s">
        <v>17194</v>
      </c>
      <c r="L1125" s="5" t="s">
        <v>17195</v>
      </c>
      <c r="M1125" s="5" t="s">
        <v>53</v>
      </c>
      <c r="N1125" s="5" t="s">
        <v>55</v>
      </c>
      <c r="O1125" s="5" t="b">
        <f t="shared" ca="1" si="0"/>
        <v>0</v>
      </c>
      <c r="P1125" s="5" t="b">
        <f t="shared" ca="1" si="1"/>
        <v>1</v>
      </c>
      <c r="Q1125" s="5"/>
      <c r="R1125" s="5"/>
      <c r="S1125" s="5"/>
      <c r="T1125" s="5"/>
      <c r="U1125" s="5"/>
      <c r="V1125" s="5"/>
      <c r="W1125" s="5"/>
      <c r="X1125" s="5"/>
      <c r="Y1125" s="5"/>
      <c r="Z1125" s="5"/>
      <c r="AA1125" s="5"/>
      <c r="AB1125" s="5"/>
      <c r="AC1125" s="5"/>
      <c r="AD1125" s="5"/>
      <c r="AE1125" s="5"/>
    </row>
    <row r="1126" spans="1:31" ht="23.25" customHeight="1">
      <c r="A1126" s="5" t="s">
        <v>11849</v>
      </c>
      <c r="B1126" s="5" t="s">
        <v>3637</v>
      </c>
      <c r="C1126" s="5" t="s">
        <v>27</v>
      </c>
      <c r="D1126" s="5" t="s">
        <v>105</v>
      </c>
      <c r="E1126" s="20" t="s">
        <v>45</v>
      </c>
      <c r="F1126" s="11">
        <v>15</v>
      </c>
      <c r="G1126" s="11">
        <v>18</v>
      </c>
      <c r="H1126" s="5" t="s">
        <v>17222</v>
      </c>
      <c r="I1126" s="5" t="s">
        <v>125</v>
      </c>
      <c r="J1126" s="5" t="s">
        <v>3639</v>
      </c>
      <c r="K1126" s="5" t="s">
        <v>7065</v>
      </c>
      <c r="L1126" s="5" t="s">
        <v>17223</v>
      </c>
      <c r="M1126" s="5" t="s">
        <v>53</v>
      </c>
      <c r="N1126" s="5" t="s">
        <v>44</v>
      </c>
      <c r="O1126" s="5" t="b">
        <f t="shared" ca="1" si="0"/>
        <v>0</v>
      </c>
      <c r="P1126" s="5" t="b">
        <f t="shared" ca="1" si="1"/>
        <v>1</v>
      </c>
      <c r="Q1126" s="5"/>
      <c r="R1126" s="5"/>
      <c r="S1126" s="5"/>
      <c r="T1126" s="5"/>
      <c r="U1126" s="5"/>
      <c r="V1126" s="5"/>
      <c r="W1126" s="5"/>
      <c r="X1126" s="5"/>
      <c r="Y1126" s="5"/>
      <c r="Z1126" s="5"/>
      <c r="AA1126" s="5"/>
      <c r="AB1126" s="5"/>
      <c r="AC1126" s="5"/>
      <c r="AD1126" s="5"/>
      <c r="AE1126" s="5"/>
    </row>
    <row r="1127" spans="1:31" ht="23.25" customHeight="1">
      <c r="A1127" s="5" t="s">
        <v>17218</v>
      </c>
      <c r="B1127" s="5" t="s">
        <v>15744</v>
      </c>
      <c r="C1127" s="5" t="s">
        <v>27</v>
      </c>
      <c r="D1127" s="5" t="s">
        <v>199</v>
      </c>
      <c r="E1127" s="20" t="s">
        <v>919</v>
      </c>
      <c r="F1127" s="7">
        <v>15</v>
      </c>
      <c r="G1127" s="7">
        <v>20</v>
      </c>
      <c r="H1127" s="5" t="s">
        <v>493</v>
      </c>
      <c r="I1127" s="5" t="s">
        <v>108</v>
      </c>
      <c r="J1127" s="5" t="s">
        <v>15745</v>
      </c>
      <c r="K1127" s="5" t="s">
        <v>190</v>
      </c>
      <c r="L1127" s="5" t="s">
        <v>17220</v>
      </c>
      <c r="M1127" s="5" t="s">
        <v>53</v>
      </c>
      <c r="N1127" s="5" t="s">
        <v>55</v>
      </c>
      <c r="O1127" s="5" t="b">
        <f t="shared" ca="1" si="0"/>
        <v>0</v>
      </c>
      <c r="P1127" s="5" t="b">
        <f t="shared" ca="1" si="1"/>
        <v>1</v>
      </c>
      <c r="Q1127" s="5"/>
      <c r="R1127" s="5"/>
      <c r="S1127" s="5"/>
      <c r="T1127" s="5"/>
      <c r="U1127" s="5"/>
      <c r="V1127" s="5"/>
      <c r="W1127" s="5"/>
      <c r="X1127" s="5"/>
      <c r="Y1127" s="5"/>
      <c r="Z1127" s="5"/>
      <c r="AA1127" s="5"/>
      <c r="AB1127" s="5"/>
      <c r="AC1127" s="5"/>
      <c r="AD1127" s="5"/>
      <c r="AE1127" s="5"/>
    </row>
    <row r="1128" spans="1:31" ht="23.25" customHeight="1">
      <c r="A1128" s="5" t="s">
        <v>10325</v>
      </c>
      <c r="B1128" s="5" t="s">
        <v>2967</v>
      </c>
      <c r="C1128" s="5" t="s">
        <v>20</v>
      </c>
      <c r="D1128" s="5" t="s">
        <v>21</v>
      </c>
      <c r="E1128" s="20" t="s">
        <v>45</v>
      </c>
      <c r="F1128" s="7">
        <v>15</v>
      </c>
      <c r="G1128" s="7">
        <v>20</v>
      </c>
      <c r="H1128" s="5" t="s">
        <v>493</v>
      </c>
      <c r="I1128" s="5" t="s">
        <v>108</v>
      </c>
      <c r="J1128" s="5" t="s">
        <v>110</v>
      </c>
      <c r="K1128" s="5" t="s">
        <v>2352</v>
      </c>
      <c r="L1128" s="12" t="s">
        <v>47</v>
      </c>
      <c r="M1128" s="5" t="s">
        <v>53</v>
      </c>
      <c r="N1128" s="5" t="s">
        <v>405</v>
      </c>
      <c r="O1128" s="5" t="b">
        <f t="shared" ca="1" si="0"/>
        <v>0</v>
      </c>
      <c r="P1128" s="5" t="b">
        <f t="shared" ca="1" si="1"/>
        <v>1</v>
      </c>
      <c r="Q1128" s="5"/>
      <c r="R1128" s="5"/>
      <c r="S1128" s="5"/>
      <c r="T1128" s="5"/>
      <c r="U1128" s="5"/>
      <c r="V1128" s="5"/>
      <c r="W1128" s="5"/>
      <c r="X1128" s="5"/>
      <c r="Y1128" s="5"/>
      <c r="Z1128" s="5"/>
      <c r="AA1128" s="5"/>
      <c r="AB1128" s="5"/>
      <c r="AC1128" s="5"/>
      <c r="AD1128" s="5"/>
      <c r="AE1128" s="5"/>
    </row>
    <row r="1129" spans="1:31" ht="23.25" customHeight="1">
      <c r="A1129" s="5" t="s">
        <v>9556</v>
      </c>
      <c r="B1129" s="5" t="s">
        <v>5593</v>
      </c>
      <c r="C1129" s="5" t="s">
        <v>170</v>
      </c>
      <c r="D1129" s="5" t="s">
        <v>390</v>
      </c>
      <c r="E1129" s="20" t="s">
        <v>29</v>
      </c>
      <c r="F1129" s="7">
        <v>15</v>
      </c>
      <c r="G1129" s="7">
        <v>20</v>
      </c>
      <c r="H1129" s="5" t="s">
        <v>493</v>
      </c>
      <c r="I1129" s="5" t="s">
        <v>108</v>
      </c>
      <c r="J1129" s="5" t="s">
        <v>686</v>
      </c>
      <c r="K1129" s="5" t="s">
        <v>17315</v>
      </c>
      <c r="L1129" s="5" t="s">
        <v>17316</v>
      </c>
      <c r="M1129" s="5" t="s">
        <v>37</v>
      </c>
      <c r="N1129" s="5" t="s">
        <v>55</v>
      </c>
      <c r="O1129" s="5" t="b">
        <f t="shared" ca="1" si="0"/>
        <v>0</v>
      </c>
      <c r="P1129" s="5" t="b">
        <f t="shared" ca="1" si="1"/>
        <v>1</v>
      </c>
      <c r="Q1129" s="5"/>
      <c r="R1129" s="5"/>
      <c r="S1129" s="5"/>
      <c r="T1129" s="5"/>
      <c r="U1129" s="5"/>
      <c r="V1129" s="5"/>
      <c r="W1129" s="5"/>
      <c r="X1129" s="5"/>
      <c r="Y1129" s="5"/>
      <c r="Z1129" s="5"/>
      <c r="AA1129" s="5"/>
      <c r="AB1129" s="5"/>
      <c r="AC1129" s="5"/>
      <c r="AD1129" s="5"/>
      <c r="AE1129" s="5"/>
    </row>
    <row r="1130" spans="1:31" ht="23.25" customHeight="1">
      <c r="A1130" s="5" t="s">
        <v>10325</v>
      </c>
      <c r="B1130" s="5" t="s">
        <v>4049</v>
      </c>
      <c r="C1130" s="5" t="s">
        <v>27</v>
      </c>
      <c r="D1130" s="5" t="s">
        <v>85</v>
      </c>
      <c r="E1130" s="20" t="s">
        <v>45</v>
      </c>
      <c r="F1130" s="7">
        <v>15</v>
      </c>
      <c r="G1130" s="7">
        <v>20</v>
      </c>
      <c r="H1130" s="5" t="s">
        <v>493</v>
      </c>
      <c r="I1130" s="5" t="s">
        <v>108</v>
      </c>
      <c r="J1130" s="5" t="s">
        <v>2303</v>
      </c>
      <c r="K1130" s="5" t="s">
        <v>17271</v>
      </c>
      <c r="L1130" s="5" t="s">
        <v>17272</v>
      </c>
      <c r="M1130" s="5" t="s">
        <v>53</v>
      </c>
      <c r="N1130" s="5" t="s">
        <v>55</v>
      </c>
      <c r="O1130" s="5" t="b">
        <f t="shared" ca="1" si="0"/>
        <v>0</v>
      </c>
      <c r="P1130" s="5" t="b">
        <f t="shared" ca="1" si="1"/>
        <v>1</v>
      </c>
      <c r="Q1130" s="5"/>
      <c r="R1130" s="5"/>
      <c r="S1130" s="5"/>
      <c r="T1130" s="5"/>
      <c r="U1130" s="5"/>
      <c r="V1130" s="5"/>
      <c r="W1130" s="5"/>
      <c r="X1130" s="5"/>
      <c r="Y1130" s="5"/>
      <c r="Z1130" s="5"/>
      <c r="AA1130" s="5"/>
      <c r="AB1130" s="5"/>
      <c r="AC1130" s="5"/>
      <c r="AD1130" s="5"/>
      <c r="AE1130" s="5"/>
    </row>
    <row r="1131" spans="1:31" ht="23.25" customHeight="1">
      <c r="A1131" s="5" t="s">
        <v>17246</v>
      </c>
      <c r="B1131" s="5" t="s">
        <v>16929</v>
      </c>
      <c r="C1131" s="5" t="s">
        <v>170</v>
      </c>
      <c r="D1131" s="5" t="s">
        <v>1759</v>
      </c>
      <c r="E1131" s="20" t="s">
        <v>45</v>
      </c>
      <c r="F1131" s="7">
        <v>15</v>
      </c>
      <c r="G1131" s="7">
        <v>20</v>
      </c>
      <c r="H1131" s="5" t="s">
        <v>493</v>
      </c>
      <c r="I1131" s="5" t="s">
        <v>66</v>
      </c>
      <c r="J1131" s="5" t="s">
        <v>57</v>
      </c>
      <c r="K1131" s="9" t="s">
        <v>47</v>
      </c>
      <c r="L1131" s="5" t="s">
        <v>17248</v>
      </c>
      <c r="M1131" s="5" t="s">
        <v>42</v>
      </c>
      <c r="N1131" s="5" t="s">
        <v>89</v>
      </c>
      <c r="O1131" s="5" t="b">
        <f t="shared" ca="1" si="0"/>
        <v>0</v>
      </c>
      <c r="P1131" s="5" t="b">
        <f t="shared" ca="1" si="1"/>
        <v>1</v>
      </c>
      <c r="Q1131" s="5"/>
      <c r="R1131" s="5"/>
      <c r="S1131" s="5"/>
      <c r="T1131" s="5"/>
      <c r="U1131" s="5"/>
      <c r="V1131" s="5"/>
      <c r="W1131" s="5"/>
      <c r="X1131" s="5"/>
      <c r="Y1131" s="5"/>
      <c r="Z1131" s="5"/>
      <c r="AA1131" s="5"/>
      <c r="AB1131" s="5"/>
      <c r="AC1131" s="5"/>
      <c r="AD1131" s="5"/>
      <c r="AE1131" s="5"/>
    </row>
    <row r="1132" spans="1:31" ht="23.25" customHeight="1">
      <c r="A1132" s="5" t="s">
        <v>9556</v>
      </c>
      <c r="B1132" s="5" t="s">
        <v>14359</v>
      </c>
      <c r="C1132" s="5" t="s">
        <v>170</v>
      </c>
      <c r="D1132" s="5" t="s">
        <v>342</v>
      </c>
      <c r="E1132" s="20" t="s">
        <v>45</v>
      </c>
      <c r="F1132" s="7">
        <v>15</v>
      </c>
      <c r="G1132" s="7">
        <v>20</v>
      </c>
      <c r="H1132" s="5" t="s">
        <v>493</v>
      </c>
      <c r="I1132" s="5" t="s">
        <v>108</v>
      </c>
      <c r="J1132" s="5" t="s">
        <v>57</v>
      </c>
      <c r="K1132" s="9" t="s">
        <v>47</v>
      </c>
      <c r="L1132" s="12" t="s">
        <v>47</v>
      </c>
      <c r="M1132" s="12" t="s">
        <v>47</v>
      </c>
      <c r="N1132" s="5" t="s">
        <v>55</v>
      </c>
      <c r="O1132" s="5" t="b">
        <f t="shared" ca="1" si="0"/>
        <v>0</v>
      </c>
      <c r="P1132" s="5" t="b">
        <f t="shared" ca="1" si="1"/>
        <v>1</v>
      </c>
      <c r="Q1132" s="5"/>
      <c r="R1132" s="5"/>
      <c r="S1132" s="5"/>
      <c r="T1132" s="5"/>
      <c r="U1132" s="5"/>
      <c r="V1132" s="5"/>
      <c r="W1132" s="5"/>
      <c r="X1132" s="5"/>
      <c r="Y1132" s="5"/>
      <c r="Z1132" s="5"/>
      <c r="AA1132" s="5"/>
      <c r="AB1132" s="5"/>
      <c r="AC1132" s="5"/>
      <c r="AD1132" s="5"/>
      <c r="AE1132" s="5"/>
    </row>
    <row r="1133" spans="1:31" ht="23.25" customHeight="1">
      <c r="A1133" s="5" t="s">
        <v>9556</v>
      </c>
      <c r="B1133" s="5" t="s">
        <v>12981</v>
      </c>
      <c r="C1133" s="5" t="s">
        <v>41</v>
      </c>
      <c r="D1133" s="5" t="s">
        <v>47</v>
      </c>
      <c r="E1133" s="20" t="s">
        <v>45</v>
      </c>
      <c r="F1133" s="7">
        <v>15</v>
      </c>
      <c r="G1133" s="7">
        <v>20</v>
      </c>
      <c r="H1133" s="5" t="s">
        <v>493</v>
      </c>
      <c r="I1133" s="5" t="s">
        <v>31</v>
      </c>
      <c r="J1133" s="5" t="s">
        <v>624</v>
      </c>
      <c r="K1133" s="5" t="s">
        <v>12982</v>
      </c>
      <c r="L1133" s="5" t="s">
        <v>17253</v>
      </c>
      <c r="M1133" s="5" t="s">
        <v>42</v>
      </c>
      <c r="N1133" s="5" t="s">
        <v>55</v>
      </c>
      <c r="O1133" s="5" t="b">
        <f t="shared" ca="1" si="0"/>
        <v>0</v>
      </c>
      <c r="P1133" s="5" t="b">
        <f t="shared" ca="1" si="1"/>
        <v>1</v>
      </c>
      <c r="Q1133" s="5"/>
      <c r="R1133" s="5"/>
      <c r="S1133" s="5"/>
      <c r="T1133" s="5"/>
      <c r="U1133" s="5"/>
      <c r="V1133" s="5"/>
      <c r="W1133" s="5"/>
      <c r="X1133" s="5"/>
      <c r="Y1133" s="5"/>
      <c r="Z1133" s="5"/>
      <c r="AA1133" s="5"/>
      <c r="AB1133" s="5"/>
      <c r="AC1133" s="5"/>
      <c r="AD1133" s="5"/>
      <c r="AE1133" s="5"/>
    </row>
    <row r="1134" spans="1:31" ht="23.25" customHeight="1">
      <c r="A1134" s="5" t="s">
        <v>17284</v>
      </c>
      <c r="B1134" s="5" t="s">
        <v>17285</v>
      </c>
      <c r="C1134" s="5" t="s">
        <v>27</v>
      </c>
      <c r="D1134" s="5" t="s">
        <v>290</v>
      </c>
      <c r="E1134" s="20" t="s">
        <v>45</v>
      </c>
      <c r="F1134" s="7">
        <v>15</v>
      </c>
      <c r="G1134" s="7">
        <v>20</v>
      </c>
      <c r="H1134" s="5" t="s">
        <v>493</v>
      </c>
      <c r="I1134" s="5" t="s">
        <v>31</v>
      </c>
      <c r="J1134" s="5" t="s">
        <v>213</v>
      </c>
      <c r="K1134" s="5" t="s">
        <v>17116</v>
      </c>
      <c r="L1134" s="5" t="s">
        <v>17288</v>
      </c>
      <c r="M1134" s="5" t="s">
        <v>100</v>
      </c>
      <c r="N1134" s="5" t="s">
        <v>55</v>
      </c>
      <c r="O1134" s="5" t="b">
        <f t="shared" ca="1" si="0"/>
        <v>0</v>
      </c>
      <c r="P1134" s="5" t="b">
        <f t="shared" ca="1" si="1"/>
        <v>1</v>
      </c>
      <c r="Q1134" s="5"/>
      <c r="R1134" s="5"/>
      <c r="S1134" s="5"/>
      <c r="T1134" s="5"/>
      <c r="U1134" s="5"/>
      <c r="V1134" s="5"/>
      <c r="W1134" s="5"/>
      <c r="X1134" s="5"/>
      <c r="Y1134" s="5"/>
      <c r="Z1134" s="5"/>
      <c r="AA1134" s="5"/>
      <c r="AB1134" s="5"/>
      <c r="AC1134" s="5"/>
      <c r="AD1134" s="5"/>
      <c r="AE1134" s="5"/>
    </row>
    <row r="1135" spans="1:31" ht="23.25" customHeight="1">
      <c r="A1135" s="5" t="s">
        <v>17329</v>
      </c>
      <c r="B1135" s="5" t="s">
        <v>13889</v>
      </c>
      <c r="C1135" s="5" t="s">
        <v>20</v>
      </c>
      <c r="D1135" s="5" t="s">
        <v>1616</v>
      </c>
      <c r="E1135" s="20" t="s">
        <v>29</v>
      </c>
      <c r="F1135" s="7">
        <v>15</v>
      </c>
      <c r="G1135" s="7">
        <v>30</v>
      </c>
      <c r="H1135" s="5" t="s">
        <v>2134</v>
      </c>
      <c r="I1135" s="7" t="s">
        <v>24</v>
      </c>
      <c r="J1135" s="5" t="s">
        <v>17331</v>
      </c>
      <c r="K1135" s="5" t="s">
        <v>17332</v>
      </c>
      <c r="L1135" s="5" t="s">
        <v>17333</v>
      </c>
      <c r="M1135" s="5" t="s">
        <v>100</v>
      </c>
      <c r="N1135" s="5" t="s">
        <v>55</v>
      </c>
      <c r="O1135" s="5" t="b">
        <f t="shared" ca="1" si="0"/>
        <v>0</v>
      </c>
      <c r="P1135" s="5" t="b">
        <f t="shared" ca="1" si="1"/>
        <v>1</v>
      </c>
      <c r="Q1135" s="5"/>
      <c r="R1135" s="5"/>
      <c r="S1135" s="5"/>
      <c r="T1135" s="5"/>
      <c r="U1135" s="5"/>
      <c r="V1135" s="5"/>
      <c r="W1135" s="5"/>
      <c r="X1135" s="5"/>
      <c r="Y1135" s="5"/>
      <c r="Z1135" s="5"/>
      <c r="AA1135" s="5"/>
      <c r="AB1135" s="5"/>
      <c r="AC1135" s="5"/>
      <c r="AD1135" s="5"/>
      <c r="AE1135" s="5"/>
    </row>
    <row r="1136" spans="1:31" ht="23.25" customHeight="1">
      <c r="A1136" s="5" t="s">
        <v>10325</v>
      </c>
      <c r="B1136" s="5" t="s">
        <v>17317</v>
      </c>
      <c r="C1136" s="5" t="s">
        <v>27</v>
      </c>
      <c r="D1136" s="5" t="s">
        <v>199</v>
      </c>
      <c r="E1136" s="20" t="s">
        <v>45</v>
      </c>
      <c r="F1136" s="7">
        <v>15</v>
      </c>
      <c r="G1136" s="7">
        <v>20</v>
      </c>
      <c r="H1136" s="5" t="s">
        <v>493</v>
      </c>
      <c r="I1136" s="5" t="s">
        <v>108</v>
      </c>
      <c r="J1136" s="5" t="s">
        <v>576</v>
      </c>
      <c r="K1136" s="5" t="s">
        <v>17318</v>
      </c>
      <c r="L1136" s="5" t="s">
        <v>17319</v>
      </c>
      <c r="M1136" s="5" t="s">
        <v>53</v>
      </c>
      <c r="N1136" s="5" t="s">
        <v>44</v>
      </c>
      <c r="O1136" s="5" t="b">
        <f t="shared" ca="1" si="0"/>
        <v>0</v>
      </c>
      <c r="P1136" s="5" t="b">
        <f t="shared" ca="1" si="1"/>
        <v>1</v>
      </c>
      <c r="Q1136" s="5"/>
      <c r="R1136" s="5"/>
      <c r="S1136" s="5"/>
      <c r="T1136" s="5"/>
      <c r="U1136" s="5"/>
      <c r="V1136" s="5"/>
      <c r="W1136" s="5"/>
      <c r="X1136" s="5"/>
      <c r="Y1136" s="5"/>
      <c r="Z1136" s="5"/>
      <c r="AA1136" s="5"/>
      <c r="AB1136" s="5"/>
      <c r="AC1136" s="5"/>
      <c r="AD1136" s="5"/>
      <c r="AE1136" s="5"/>
    </row>
    <row r="1137" spans="1:31" ht="23.25" customHeight="1">
      <c r="A1137" s="5" t="s">
        <v>17326</v>
      </c>
      <c r="B1137" s="5" t="s">
        <v>84</v>
      </c>
      <c r="C1137" s="5" t="s">
        <v>27</v>
      </c>
      <c r="D1137" s="5" t="s">
        <v>80</v>
      </c>
      <c r="E1137" s="20" t="s">
        <v>45</v>
      </c>
      <c r="F1137" s="7">
        <v>15</v>
      </c>
      <c r="G1137" s="7">
        <v>35</v>
      </c>
      <c r="H1137" s="5" t="s">
        <v>3454</v>
      </c>
      <c r="I1137" s="7" t="s">
        <v>24</v>
      </c>
      <c r="J1137" s="5" t="s">
        <v>87</v>
      </c>
      <c r="K1137" s="5" t="s">
        <v>17327</v>
      </c>
      <c r="L1137" s="5" t="s">
        <v>17328</v>
      </c>
      <c r="M1137" s="5" t="s">
        <v>37</v>
      </c>
      <c r="N1137" s="5" t="s">
        <v>89</v>
      </c>
      <c r="O1137" s="5" t="b">
        <f t="shared" ca="1" si="0"/>
        <v>0</v>
      </c>
      <c r="P1137" s="5" t="b">
        <f t="shared" ca="1" si="1"/>
        <v>1</v>
      </c>
      <c r="Q1137" s="5"/>
      <c r="R1137" s="5"/>
      <c r="S1137" s="5"/>
      <c r="T1137" s="5"/>
      <c r="U1137" s="5"/>
      <c r="V1137" s="5"/>
      <c r="W1137" s="5"/>
      <c r="X1137" s="5"/>
      <c r="Y1137" s="5"/>
      <c r="Z1137" s="5"/>
      <c r="AA1137" s="5"/>
      <c r="AB1137" s="5"/>
      <c r="AC1137" s="5"/>
      <c r="AD1137" s="5"/>
      <c r="AE1137" s="5"/>
    </row>
    <row r="1138" spans="1:31" ht="23.25" customHeight="1">
      <c r="A1138" s="5" t="s">
        <v>14999</v>
      </c>
      <c r="B1138" s="5" t="s">
        <v>17227</v>
      </c>
      <c r="C1138" s="5" t="s">
        <v>170</v>
      </c>
      <c r="D1138" s="5" t="s">
        <v>1759</v>
      </c>
      <c r="E1138" s="20" t="s">
        <v>45</v>
      </c>
      <c r="F1138" s="7">
        <v>15</v>
      </c>
      <c r="G1138" s="7">
        <v>30</v>
      </c>
      <c r="H1138" s="5" t="s">
        <v>2134</v>
      </c>
      <c r="I1138" s="5" t="s">
        <v>108</v>
      </c>
      <c r="J1138" s="5" t="s">
        <v>76</v>
      </c>
      <c r="K1138" s="5" t="s">
        <v>17228</v>
      </c>
      <c r="L1138" s="12" t="s">
        <v>47</v>
      </c>
      <c r="M1138" s="5" t="s">
        <v>37</v>
      </c>
      <c r="N1138" s="5" t="s">
        <v>55</v>
      </c>
      <c r="O1138" s="5" t="b">
        <f t="shared" ca="1" si="0"/>
        <v>0</v>
      </c>
      <c r="P1138" s="5" t="b">
        <f t="shared" ca="1" si="1"/>
        <v>1</v>
      </c>
      <c r="Q1138" s="5"/>
      <c r="R1138" s="5"/>
      <c r="S1138" s="5"/>
      <c r="T1138" s="5"/>
      <c r="U1138" s="5"/>
      <c r="V1138" s="5"/>
      <c r="W1138" s="5"/>
      <c r="X1138" s="5"/>
      <c r="Y1138" s="5"/>
      <c r="Z1138" s="5"/>
      <c r="AA1138" s="5"/>
      <c r="AB1138" s="5"/>
      <c r="AC1138" s="5"/>
      <c r="AD1138" s="5"/>
      <c r="AE1138" s="5"/>
    </row>
    <row r="1139" spans="1:31" ht="23.25" customHeight="1">
      <c r="A1139" s="5" t="s">
        <v>9556</v>
      </c>
      <c r="B1139" s="5" t="s">
        <v>1288</v>
      </c>
      <c r="C1139" s="5" t="s">
        <v>170</v>
      </c>
      <c r="D1139" s="5" t="s">
        <v>47</v>
      </c>
      <c r="E1139" s="20" t="s">
        <v>45</v>
      </c>
      <c r="F1139" s="7">
        <v>15</v>
      </c>
      <c r="G1139" s="7">
        <v>20</v>
      </c>
      <c r="H1139" s="5" t="s">
        <v>493</v>
      </c>
      <c r="I1139" s="5" t="s">
        <v>108</v>
      </c>
      <c r="J1139" s="5" t="s">
        <v>57</v>
      </c>
      <c r="K1139" s="9" t="s">
        <v>47</v>
      </c>
      <c r="L1139" s="5" t="s">
        <v>17375</v>
      </c>
      <c r="M1139" s="5" t="s">
        <v>37</v>
      </c>
      <c r="N1139" s="5" t="s">
        <v>55</v>
      </c>
      <c r="O1139" s="5" t="b">
        <f t="shared" ca="1" si="0"/>
        <v>0</v>
      </c>
      <c r="P1139" s="5" t="b">
        <f t="shared" ca="1" si="1"/>
        <v>1</v>
      </c>
      <c r="Q1139" s="5"/>
      <c r="R1139" s="5"/>
      <c r="S1139" s="5"/>
      <c r="T1139" s="5"/>
      <c r="U1139" s="5"/>
      <c r="V1139" s="5"/>
      <c r="W1139" s="5"/>
      <c r="X1139" s="5"/>
      <c r="Y1139" s="5"/>
      <c r="Z1139" s="5"/>
      <c r="AA1139" s="5"/>
      <c r="AB1139" s="5"/>
      <c r="AC1139" s="5"/>
      <c r="AD1139" s="5"/>
      <c r="AE1139" s="5"/>
    </row>
    <row r="1140" spans="1:31" ht="23.25" customHeight="1">
      <c r="A1140" s="5" t="s">
        <v>10325</v>
      </c>
      <c r="B1140" s="5" t="s">
        <v>17354</v>
      </c>
      <c r="C1140" s="5" t="s">
        <v>27</v>
      </c>
      <c r="D1140" s="5" t="s">
        <v>54</v>
      </c>
      <c r="E1140" s="20" t="s">
        <v>45</v>
      </c>
      <c r="F1140" s="7">
        <v>15</v>
      </c>
      <c r="G1140" s="7">
        <v>20</v>
      </c>
      <c r="H1140" s="5" t="s">
        <v>493</v>
      </c>
      <c r="I1140" s="5" t="s">
        <v>108</v>
      </c>
      <c r="J1140" s="5" t="s">
        <v>17355</v>
      </c>
      <c r="K1140" s="5" t="s">
        <v>17356</v>
      </c>
      <c r="L1140" s="5" t="s">
        <v>17357</v>
      </c>
      <c r="M1140" s="5" t="s">
        <v>53</v>
      </c>
      <c r="N1140" s="5" t="s">
        <v>38</v>
      </c>
      <c r="O1140" s="5" t="b">
        <f t="shared" ca="1" si="0"/>
        <v>0</v>
      </c>
      <c r="P1140" s="5" t="b">
        <f t="shared" ca="1" si="1"/>
        <v>1</v>
      </c>
      <c r="Q1140" s="5"/>
      <c r="R1140" s="5"/>
      <c r="S1140" s="5"/>
      <c r="T1140" s="5"/>
      <c r="U1140" s="5"/>
      <c r="V1140" s="5"/>
      <c r="W1140" s="5"/>
      <c r="X1140" s="5"/>
      <c r="Y1140" s="5"/>
      <c r="Z1140" s="5"/>
      <c r="AA1140" s="5"/>
      <c r="AB1140" s="5"/>
      <c r="AC1140" s="5"/>
      <c r="AD1140" s="5"/>
      <c r="AE1140" s="5"/>
    </row>
    <row r="1141" spans="1:31" ht="23.25" customHeight="1">
      <c r="A1141" s="5" t="s">
        <v>11706</v>
      </c>
      <c r="B1141" s="5" t="s">
        <v>3323</v>
      </c>
      <c r="C1141" s="5" t="s">
        <v>170</v>
      </c>
      <c r="D1141" s="5" t="s">
        <v>378</v>
      </c>
      <c r="E1141" s="20" t="s">
        <v>45</v>
      </c>
      <c r="F1141" s="7">
        <v>15</v>
      </c>
      <c r="G1141" s="7">
        <v>22</v>
      </c>
      <c r="H1141" s="5" t="s">
        <v>5164</v>
      </c>
      <c r="I1141" s="5" t="s">
        <v>108</v>
      </c>
      <c r="J1141" s="5" t="s">
        <v>110</v>
      </c>
      <c r="K1141" s="9" t="s">
        <v>47</v>
      </c>
      <c r="L1141" s="5" t="s">
        <v>17367</v>
      </c>
      <c r="M1141" s="5" t="s">
        <v>37</v>
      </c>
      <c r="N1141" s="5" t="s">
        <v>237</v>
      </c>
      <c r="O1141" s="5" t="b">
        <f t="shared" ca="1" si="0"/>
        <v>0</v>
      </c>
      <c r="P1141" s="5" t="b">
        <f t="shared" ca="1" si="1"/>
        <v>1</v>
      </c>
      <c r="Q1141" s="5"/>
      <c r="R1141" s="5"/>
      <c r="S1141" s="5"/>
      <c r="T1141" s="5"/>
      <c r="U1141" s="5"/>
      <c r="V1141" s="5"/>
      <c r="W1141" s="5"/>
      <c r="X1141" s="5"/>
      <c r="Y1141" s="5"/>
      <c r="Z1141" s="5"/>
      <c r="AA1141" s="5"/>
      <c r="AB1141" s="5"/>
      <c r="AC1141" s="5"/>
      <c r="AD1141" s="5"/>
      <c r="AE1141" s="5"/>
    </row>
    <row r="1142" spans="1:31" ht="23.25" customHeight="1">
      <c r="A1142" s="5" t="s">
        <v>17358</v>
      </c>
      <c r="B1142" s="5" t="s">
        <v>4669</v>
      </c>
      <c r="C1142" s="5" t="s">
        <v>27</v>
      </c>
      <c r="D1142" s="5" t="s">
        <v>85</v>
      </c>
      <c r="E1142" s="20" t="s">
        <v>45</v>
      </c>
      <c r="F1142" s="7">
        <v>15</v>
      </c>
      <c r="G1142" s="7">
        <v>20</v>
      </c>
      <c r="H1142" s="5" t="s">
        <v>493</v>
      </c>
      <c r="I1142" s="5" t="s">
        <v>108</v>
      </c>
      <c r="J1142" s="5" t="s">
        <v>76</v>
      </c>
      <c r="K1142" s="5" t="s">
        <v>4674</v>
      </c>
      <c r="L1142" s="5" t="s">
        <v>17359</v>
      </c>
      <c r="M1142" s="5" t="s">
        <v>53</v>
      </c>
      <c r="N1142" s="5" t="s">
        <v>38</v>
      </c>
      <c r="O1142" s="5" t="b">
        <f t="shared" ca="1" si="0"/>
        <v>0</v>
      </c>
      <c r="P1142" s="5" t="b">
        <f t="shared" ca="1" si="1"/>
        <v>1</v>
      </c>
      <c r="Q1142" s="5"/>
      <c r="R1142" s="5"/>
      <c r="S1142" s="5"/>
      <c r="T1142" s="5"/>
      <c r="U1142" s="5"/>
      <c r="V1142" s="5"/>
      <c r="W1142" s="5"/>
      <c r="X1142" s="5"/>
      <c r="Y1142" s="5"/>
      <c r="Z1142" s="5"/>
      <c r="AA1142" s="5"/>
      <c r="AB1142" s="5"/>
      <c r="AC1142" s="5"/>
      <c r="AD1142" s="5"/>
      <c r="AE1142" s="5"/>
    </row>
    <row r="1143" spans="1:31" ht="23.25" customHeight="1">
      <c r="A1143" s="5" t="s">
        <v>17337</v>
      </c>
      <c r="B1143" s="5" t="s">
        <v>17338</v>
      </c>
      <c r="C1143" s="5" t="s">
        <v>27</v>
      </c>
      <c r="D1143" s="5" t="s">
        <v>80</v>
      </c>
      <c r="E1143" s="20" t="s">
        <v>29</v>
      </c>
      <c r="F1143" s="7">
        <v>15</v>
      </c>
      <c r="G1143" s="7">
        <v>25</v>
      </c>
      <c r="H1143" s="5" t="s">
        <v>151</v>
      </c>
      <c r="I1143" s="5" t="s">
        <v>125</v>
      </c>
      <c r="J1143" s="5" t="s">
        <v>537</v>
      </c>
      <c r="K1143" s="5" t="s">
        <v>17340</v>
      </c>
      <c r="L1143" s="5" t="s">
        <v>17341</v>
      </c>
      <c r="M1143" s="5" t="s">
        <v>53</v>
      </c>
      <c r="N1143" s="5" t="s">
        <v>89</v>
      </c>
      <c r="O1143" s="5" t="b">
        <f t="shared" ca="1" si="0"/>
        <v>0</v>
      </c>
      <c r="P1143" s="5" t="b">
        <f t="shared" ca="1" si="1"/>
        <v>1</v>
      </c>
      <c r="Q1143" s="5"/>
      <c r="R1143" s="5"/>
      <c r="S1143" s="5"/>
      <c r="T1143" s="5"/>
      <c r="U1143" s="5"/>
      <c r="V1143" s="5"/>
      <c r="W1143" s="5"/>
      <c r="X1143" s="5"/>
      <c r="Y1143" s="5"/>
      <c r="Z1143" s="5"/>
      <c r="AA1143" s="5"/>
      <c r="AB1143" s="5"/>
      <c r="AC1143" s="5"/>
      <c r="AD1143" s="5"/>
      <c r="AE1143" s="5"/>
    </row>
    <row r="1144" spans="1:31" ht="23.25" customHeight="1">
      <c r="A1144" s="5" t="s">
        <v>17345</v>
      </c>
      <c r="B1144" s="5" t="s">
        <v>17346</v>
      </c>
      <c r="C1144" s="5" t="s">
        <v>170</v>
      </c>
      <c r="D1144" s="5" t="s">
        <v>378</v>
      </c>
      <c r="E1144" s="20" t="s">
        <v>29</v>
      </c>
      <c r="F1144" s="7">
        <v>15</v>
      </c>
      <c r="G1144" s="7">
        <v>20</v>
      </c>
      <c r="H1144" s="5" t="s">
        <v>493</v>
      </c>
      <c r="I1144" s="5" t="s">
        <v>108</v>
      </c>
      <c r="J1144" s="5" t="s">
        <v>187</v>
      </c>
      <c r="K1144" s="5" t="s">
        <v>17347</v>
      </c>
      <c r="L1144" s="5" t="s">
        <v>17348</v>
      </c>
      <c r="M1144" s="5" t="s">
        <v>42</v>
      </c>
      <c r="N1144" s="5" t="s">
        <v>55</v>
      </c>
      <c r="O1144" s="5" t="b">
        <f t="shared" ca="1" si="0"/>
        <v>0</v>
      </c>
      <c r="P1144" s="5" t="b">
        <f t="shared" ca="1" si="1"/>
        <v>1</v>
      </c>
      <c r="Q1144" s="5"/>
      <c r="R1144" s="5"/>
      <c r="S1144" s="5"/>
      <c r="T1144" s="5"/>
      <c r="U1144" s="5"/>
      <c r="V1144" s="5"/>
      <c r="W1144" s="5"/>
      <c r="X1144" s="5"/>
      <c r="Y1144" s="5"/>
      <c r="Z1144" s="5"/>
      <c r="AA1144" s="5"/>
      <c r="AB1144" s="5"/>
      <c r="AC1144" s="5"/>
      <c r="AD1144" s="5"/>
      <c r="AE1144" s="5"/>
    </row>
    <row r="1145" spans="1:31" ht="23.25" customHeight="1">
      <c r="A1145" s="5" t="s">
        <v>17381</v>
      </c>
      <c r="B1145" s="5" t="s">
        <v>17386</v>
      </c>
      <c r="C1145" s="5" t="s">
        <v>41</v>
      </c>
      <c r="D1145" s="5" t="s">
        <v>43</v>
      </c>
      <c r="E1145" s="20" t="s">
        <v>45</v>
      </c>
      <c r="F1145" s="7">
        <v>15</v>
      </c>
      <c r="G1145" s="7">
        <v>20</v>
      </c>
      <c r="H1145" s="5" t="s">
        <v>493</v>
      </c>
      <c r="I1145" s="5" t="s">
        <v>108</v>
      </c>
      <c r="J1145" s="5" t="s">
        <v>1053</v>
      </c>
      <c r="K1145" s="5" t="s">
        <v>17389</v>
      </c>
      <c r="L1145" s="5" t="s">
        <v>17390</v>
      </c>
      <c r="M1145" s="5" t="s">
        <v>37</v>
      </c>
      <c r="N1145" s="5" t="s">
        <v>55</v>
      </c>
      <c r="O1145" s="5" t="b">
        <f t="shared" ca="1" si="0"/>
        <v>0</v>
      </c>
      <c r="P1145" s="5" t="b">
        <f t="shared" ca="1" si="1"/>
        <v>1</v>
      </c>
      <c r="Q1145" s="5"/>
      <c r="R1145" s="5"/>
      <c r="S1145" s="5"/>
      <c r="T1145" s="5"/>
      <c r="U1145" s="5"/>
      <c r="V1145" s="5"/>
      <c r="W1145" s="5"/>
      <c r="X1145" s="5"/>
      <c r="Y1145" s="5"/>
      <c r="Z1145" s="5"/>
      <c r="AA1145" s="5"/>
      <c r="AB1145" s="5"/>
      <c r="AC1145" s="5"/>
      <c r="AD1145" s="5"/>
      <c r="AE1145" s="5"/>
    </row>
    <row r="1146" spans="1:31" ht="23.25" customHeight="1">
      <c r="A1146" s="5" t="s">
        <v>17425</v>
      </c>
      <c r="B1146" s="5" t="s">
        <v>17426</v>
      </c>
      <c r="C1146" s="5" t="s">
        <v>20</v>
      </c>
      <c r="D1146" s="5" t="s">
        <v>21</v>
      </c>
      <c r="E1146" s="20" t="s">
        <v>45</v>
      </c>
      <c r="F1146" s="7">
        <v>15</v>
      </c>
      <c r="G1146" s="7">
        <v>20</v>
      </c>
      <c r="H1146" s="5" t="s">
        <v>493</v>
      </c>
      <c r="I1146" s="5" t="s">
        <v>108</v>
      </c>
      <c r="J1146" s="5" t="s">
        <v>106</v>
      </c>
      <c r="K1146" s="5" t="s">
        <v>17427</v>
      </c>
      <c r="L1146" s="5" t="s">
        <v>17429</v>
      </c>
      <c r="M1146" s="5" t="s">
        <v>53</v>
      </c>
      <c r="N1146" s="5" t="s">
        <v>55</v>
      </c>
      <c r="O1146" s="5" t="b">
        <f t="shared" ca="1" si="0"/>
        <v>0</v>
      </c>
      <c r="P1146" s="5" t="b">
        <f t="shared" ca="1" si="1"/>
        <v>1</v>
      </c>
      <c r="Q1146" s="5"/>
      <c r="R1146" s="5"/>
      <c r="S1146" s="5"/>
      <c r="T1146" s="5"/>
      <c r="U1146" s="5"/>
      <c r="V1146" s="5"/>
      <c r="W1146" s="5"/>
      <c r="X1146" s="5"/>
      <c r="Y1146" s="5"/>
      <c r="Z1146" s="5"/>
      <c r="AA1146" s="5"/>
      <c r="AB1146" s="5"/>
      <c r="AC1146" s="5"/>
      <c r="AD1146" s="5"/>
      <c r="AE1146" s="5"/>
    </row>
    <row r="1147" spans="1:31" ht="23.25" customHeight="1">
      <c r="A1147" s="5" t="s">
        <v>10325</v>
      </c>
      <c r="B1147" s="5" t="s">
        <v>8277</v>
      </c>
      <c r="C1147" s="5" t="s">
        <v>170</v>
      </c>
      <c r="D1147" s="5" t="s">
        <v>390</v>
      </c>
      <c r="E1147" s="20" t="s">
        <v>45</v>
      </c>
      <c r="F1147" s="7">
        <v>15</v>
      </c>
      <c r="G1147" s="7">
        <v>30</v>
      </c>
      <c r="H1147" s="5" t="s">
        <v>2134</v>
      </c>
      <c r="I1147" s="5" t="s">
        <v>66</v>
      </c>
      <c r="J1147" s="5" t="s">
        <v>947</v>
      </c>
      <c r="K1147" s="5" t="s">
        <v>17451</v>
      </c>
      <c r="L1147" s="12" t="s">
        <v>47</v>
      </c>
      <c r="M1147" s="5" t="s">
        <v>37</v>
      </c>
      <c r="N1147" s="5" t="s">
        <v>55</v>
      </c>
      <c r="O1147" s="5" t="b">
        <f t="shared" ca="1" si="0"/>
        <v>0</v>
      </c>
      <c r="P1147" s="5" t="b">
        <f t="shared" ca="1" si="1"/>
        <v>1</v>
      </c>
      <c r="Q1147" s="5"/>
      <c r="R1147" s="5"/>
      <c r="S1147" s="5"/>
      <c r="T1147" s="5"/>
      <c r="U1147" s="5"/>
      <c r="V1147" s="5"/>
      <c r="W1147" s="5"/>
      <c r="X1147" s="5"/>
      <c r="Y1147" s="5"/>
      <c r="Z1147" s="5"/>
      <c r="AA1147" s="5"/>
      <c r="AB1147" s="5"/>
      <c r="AC1147" s="5"/>
      <c r="AD1147" s="5"/>
      <c r="AE1147" s="5"/>
    </row>
    <row r="1148" spans="1:31" ht="23.25" customHeight="1">
      <c r="A1148" s="5" t="s">
        <v>9556</v>
      </c>
      <c r="B1148" s="5" t="s">
        <v>6237</v>
      </c>
      <c r="C1148" s="5" t="s">
        <v>41</v>
      </c>
      <c r="D1148" s="5" t="s">
        <v>47</v>
      </c>
      <c r="E1148" s="20" t="s">
        <v>45</v>
      </c>
      <c r="F1148" s="7">
        <v>15</v>
      </c>
      <c r="G1148" s="7">
        <v>20</v>
      </c>
      <c r="H1148" s="5" t="s">
        <v>493</v>
      </c>
      <c r="I1148" s="5" t="s">
        <v>31</v>
      </c>
      <c r="J1148" s="5" t="s">
        <v>117</v>
      </c>
      <c r="K1148" s="5" t="s">
        <v>17294</v>
      </c>
      <c r="L1148" s="5" t="s">
        <v>17295</v>
      </c>
      <c r="M1148" s="5" t="s">
        <v>167</v>
      </c>
      <c r="N1148" s="5" t="s">
        <v>237</v>
      </c>
      <c r="O1148" s="5" t="b">
        <f t="shared" ca="1" si="0"/>
        <v>0</v>
      </c>
      <c r="P1148" s="5" t="b">
        <f t="shared" ca="1" si="1"/>
        <v>1</v>
      </c>
      <c r="Q1148" s="5"/>
      <c r="R1148" s="5"/>
      <c r="S1148" s="5"/>
      <c r="T1148" s="5"/>
      <c r="U1148" s="5"/>
      <c r="V1148" s="5"/>
      <c r="W1148" s="5"/>
      <c r="X1148" s="5"/>
      <c r="Y1148" s="5"/>
      <c r="Z1148" s="5"/>
      <c r="AA1148" s="5"/>
      <c r="AB1148" s="5"/>
      <c r="AC1148" s="5"/>
      <c r="AD1148" s="5"/>
      <c r="AE1148" s="5"/>
    </row>
    <row r="1149" spans="1:31" ht="23.25" customHeight="1">
      <c r="A1149" s="5" t="s">
        <v>14966</v>
      </c>
      <c r="B1149" s="5" t="s">
        <v>17229</v>
      </c>
      <c r="C1149" s="5" t="s">
        <v>20</v>
      </c>
      <c r="D1149" s="5" t="s">
        <v>1173</v>
      </c>
      <c r="E1149" s="20" t="s">
        <v>45</v>
      </c>
      <c r="F1149" s="7">
        <v>15</v>
      </c>
      <c r="G1149" s="7">
        <v>20</v>
      </c>
      <c r="H1149" s="5" t="s">
        <v>493</v>
      </c>
      <c r="I1149" s="5" t="s">
        <v>31</v>
      </c>
      <c r="J1149" s="5" t="s">
        <v>2303</v>
      </c>
      <c r="K1149" s="9" t="s">
        <v>47</v>
      </c>
      <c r="L1149" s="5" t="s">
        <v>17230</v>
      </c>
      <c r="M1149" s="5" t="s">
        <v>100</v>
      </c>
      <c r="N1149" s="5" t="s">
        <v>55</v>
      </c>
      <c r="O1149" s="5" t="b">
        <f t="shared" ca="1" si="0"/>
        <v>0</v>
      </c>
      <c r="P1149" s="5" t="b">
        <f t="shared" ca="1" si="1"/>
        <v>1</v>
      </c>
      <c r="Q1149" s="5"/>
      <c r="R1149" s="5"/>
      <c r="S1149" s="5"/>
      <c r="T1149" s="5"/>
      <c r="U1149" s="5"/>
      <c r="V1149" s="5"/>
      <c r="W1149" s="5"/>
      <c r="X1149" s="5"/>
      <c r="Y1149" s="5"/>
      <c r="Z1149" s="5"/>
      <c r="AA1149" s="5"/>
      <c r="AB1149" s="5"/>
      <c r="AC1149" s="5"/>
      <c r="AD1149" s="5"/>
      <c r="AE1149" s="5"/>
    </row>
    <row r="1150" spans="1:31" ht="23.25" customHeight="1">
      <c r="A1150" s="5" t="s">
        <v>17238</v>
      </c>
      <c r="B1150" s="5" t="s">
        <v>17240</v>
      </c>
      <c r="C1150" s="5" t="s">
        <v>20</v>
      </c>
      <c r="D1150" s="5" t="s">
        <v>47</v>
      </c>
      <c r="E1150" s="20" t="s">
        <v>45</v>
      </c>
      <c r="F1150" s="7">
        <v>15</v>
      </c>
      <c r="G1150" s="7">
        <v>25</v>
      </c>
      <c r="H1150" s="5" t="s">
        <v>151</v>
      </c>
      <c r="I1150" s="5" t="s">
        <v>108</v>
      </c>
      <c r="J1150" s="5" t="s">
        <v>224</v>
      </c>
      <c r="K1150" s="5" t="s">
        <v>17243</v>
      </c>
      <c r="L1150" s="5" t="s">
        <v>17245</v>
      </c>
      <c r="M1150" s="5" t="s">
        <v>167</v>
      </c>
      <c r="N1150" s="5" t="s">
        <v>44</v>
      </c>
      <c r="O1150" s="5" t="b">
        <f t="shared" ca="1" si="0"/>
        <v>0</v>
      </c>
      <c r="P1150" s="5" t="b">
        <f t="shared" ca="1" si="1"/>
        <v>1</v>
      </c>
      <c r="Q1150" s="5"/>
      <c r="R1150" s="5"/>
      <c r="S1150" s="5"/>
      <c r="T1150" s="5"/>
      <c r="U1150" s="5"/>
      <c r="V1150" s="5"/>
      <c r="W1150" s="5"/>
      <c r="X1150" s="5"/>
      <c r="Y1150" s="5"/>
      <c r="Z1150" s="5"/>
      <c r="AA1150" s="5"/>
      <c r="AB1150" s="5"/>
      <c r="AC1150" s="5"/>
      <c r="AD1150" s="5"/>
      <c r="AE1150" s="5"/>
    </row>
    <row r="1151" spans="1:31" ht="23.25" customHeight="1">
      <c r="A1151" s="5" t="s">
        <v>9556</v>
      </c>
      <c r="B1151" s="5" t="s">
        <v>17306</v>
      </c>
      <c r="C1151" s="5" t="s">
        <v>27</v>
      </c>
      <c r="D1151" s="5" t="s">
        <v>85</v>
      </c>
      <c r="E1151" s="20" t="s">
        <v>45</v>
      </c>
      <c r="F1151" s="7">
        <v>15</v>
      </c>
      <c r="G1151" s="7">
        <v>20</v>
      </c>
      <c r="H1151" s="5" t="s">
        <v>493</v>
      </c>
      <c r="I1151" s="5" t="s">
        <v>66</v>
      </c>
      <c r="J1151" s="5" t="s">
        <v>8670</v>
      </c>
      <c r="K1151" s="5" t="s">
        <v>17308</v>
      </c>
      <c r="L1151" s="5" t="s">
        <v>17310</v>
      </c>
      <c r="M1151" s="5" t="s">
        <v>42</v>
      </c>
      <c r="N1151" s="5" t="s">
        <v>405</v>
      </c>
      <c r="O1151" s="5" t="b">
        <f t="shared" ca="1" si="0"/>
        <v>0</v>
      </c>
      <c r="P1151" s="5" t="b">
        <f t="shared" ca="1" si="1"/>
        <v>1</v>
      </c>
      <c r="Q1151" s="5"/>
      <c r="R1151" s="5"/>
      <c r="S1151" s="5"/>
      <c r="T1151" s="5"/>
      <c r="U1151" s="5"/>
      <c r="V1151" s="5"/>
      <c r="W1151" s="5"/>
      <c r="X1151" s="5"/>
      <c r="Y1151" s="5"/>
      <c r="Z1151" s="5"/>
      <c r="AA1151" s="5"/>
      <c r="AB1151" s="5"/>
      <c r="AC1151" s="5"/>
      <c r="AD1151" s="5"/>
      <c r="AE1151" s="5"/>
    </row>
    <row r="1152" spans="1:31" ht="23.25" customHeight="1">
      <c r="A1152" s="5" t="s">
        <v>9556</v>
      </c>
      <c r="B1152" s="5" t="s">
        <v>6199</v>
      </c>
      <c r="C1152" s="5" t="s">
        <v>27</v>
      </c>
      <c r="D1152" s="5" t="s">
        <v>47</v>
      </c>
      <c r="E1152" s="20" t="s">
        <v>45</v>
      </c>
      <c r="F1152" s="7">
        <v>15</v>
      </c>
      <c r="G1152" s="7">
        <v>23</v>
      </c>
      <c r="H1152" s="5" t="s">
        <v>6162</v>
      </c>
      <c r="I1152" s="5" t="s">
        <v>108</v>
      </c>
      <c r="J1152" s="5" t="s">
        <v>686</v>
      </c>
      <c r="K1152" s="5" t="s">
        <v>6202</v>
      </c>
      <c r="L1152" s="5" t="s">
        <v>17325</v>
      </c>
      <c r="M1152" s="5" t="s">
        <v>53</v>
      </c>
      <c r="N1152" s="5" t="s">
        <v>44</v>
      </c>
      <c r="O1152" s="5" t="b">
        <f t="shared" ca="1" si="0"/>
        <v>0</v>
      </c>
      <c r="P1152" s="5" t="b">
        <f t="shared" ca="1" si="1"/>
        <v>1</v>
      </c>
      <c r="Q1152" s="5"/>
      <c r="R1152" s="5"/>
      <c r="S1152" s="5"/>
      <c r="T1152" s="5"/>
      <c r="U1152" s="5"/>
      <c r="V1152" s="5"/>
      <c r="W1152" s="5"/>
      <c r="X1152" s="5"/>
      <c r="Y1152" s="5"/>
      <c r="Z1152" s="5"/>
      <c r="AA1152" s="5"/>
      <c r="AB1152" s="5"/>
      <c r="AC1152" s="5"/>
      <c r="AD1152" s="5"/>
      <c r="AE1152" s="5"/>
    </row>
    <row r="1153" spans="1:31" ht="23.25" customHeight="1">
      <c r="A1153" s="5" t="s">
        <v>10325</v>
      </c>
      <c r="B1153" s="5" t="s">
        <v>6187</v>
      </c>
      <c r="C1153" s="5" t="s">
        <v>170</v>
      </c>
      <c r="D1153" s="5" t="s">
        <v>390</v>
      </c>
      <c r="E1153" s="20" t="s">
        <v>45</v>
      </c>
      <c r="F1153" s="7">
        <v>15</v>
      </c>
      <c r="G1153" s="7">
        <v>25</v>
      </c>
      <c r="H1153" s="5" t="s">
        <v>151</v>
      </c>
      <c r="I1153" s="5" t="s">
        <v>108</v>
      </c>
      <c r="J1153" s="5" t="s">
        <v>947</v>
      </c>
      <c r="K1153" s="9" t="s">
        <v>47</v>
      </c>
      <c r="L1153" s="5" t="s">
        <v>17258</v>
      </c>
      <c r="M1153" s="5" t="s">
        <v>53</v>
      </c>
      <c r="N1153" s="5" t="s">
        <v>55</v>
      </c>
      <c r="O1153" s="5" t="b">
        <f t="shared" ca="1" si="0"/>
        <v>0</v>
      </c>
      <c r="P1153" s="5" t="b">
        <f t="shared" ca="1" si="1"/>
        <v>1</v>
      </c>
      <c r="Q1153" s="5"/>
      <c r="R1153" s="5"/>
      <c r="S1153" s="5"/>
      <c r="T1153" s="5"/>
      <c r="U1153" s="5"/>
      <c r="V1153" s="5"/>
      <c r="W1153" s="5"/>
      <c r="X1153" s="5"/>
      <c r="Y1153" s="5"/>
      <c r="Z1153" s="5"/>
      <c r="AA1153" s="5"/>
      <c r="AB1153" s="5"/>
      <c r="AC1153" s="5"/>
      <c r="AD1153" s="5"/>
      <c r="AE1153" s="5"/>
    </row>
    <row r="1154" spans="1:31" ht="23.25" customHeight="1">
      <c r="A1154" s="5" t="s">
        <v>9556</v>
      </c>
      <c r="B1154" s="5" t="s">
        <v>15065</v>
      </c>
      <c r="C1154" s="5" t="s">
        <v>27</v>
      </c>
      <c r="D1154" s="5" t="s">
        <v>47</v>
      </c>
      <c r="E1154" s="20" t="s">
        <v>29</v>
      </c>
      <c r="F1154" s="7">
        <v>15</v>
      </c>
      <c r="G1154" s="7">
        <v>20</v>
      </c>
      <c r="H1154" s="5" t="s">
        <v>493</v>
      </c>
      <c r="I1154" s="5" t="s">
        <v>31</v>
      </c>
      <c r="J1154" s="5" t="s">
        <v>48</v>
      </c>
      <c r="K1154" s="5" t="s">
        <v>15066</v>
      </c>
      <c r="L1154" s="5" t="s">
        <v>17263</v>
      </c>
      <c r="M1154" s="5" t="s">
        <v>167</v>
      </c>
      <c r="N1154" s="5" t="s">
        <v>237</v>
      </c>
      <c r="O1154" s="5" t="b">
        <f t="shared" ca="1" si="0"/>
        <v>0</v>
      </c>
      <c r="P1154" s="5" t="b">
        <f t="shared" ca="1" si="1"/>
        <v>1</v>
      </c>
      <c r="Q1154" s="5"/>
      <c r="R1154" s="5"/>
      <c r="S1154" s="5"/>
      <c r="T1154" s="5"/>
      <c r="U1154" s="5"/>
      <c r="V1154" s="5"/>
      <c r="W1154" s="5"/>
      <c r="X1154" s="5"/>
      <c r="Y1154" s="5"/>
      <c r="Z1154" s="5"/>
      <c r="AA1154" s="5"/>
      <c r="AB1154" s="5"/>
      <c r="AC1154" s="5"/>
      <c r="AD1154" s="5"/>
      <c r="AE1154" s="5"/>
    </row>
    <row r="1155" spans="1:31" ht="23.25" customHeight="1">
      <c r="A1155" s="5" t="s">
        <v>11678</v>
      </c>
      <c r="B1155" s="5" t="s">
        <v>17320</v>
      </c>
      <c r="C1155" s="5" t="s">
        <v>41</v>
      </c>
      <c r="D1155" s="5" t="s">
        <v>114</v>
      </c>
      <c r="E1155" s="20" t="s">
        <v>29</v>
      </c>
      <c r="F1155" s="7">
        <v>15</v>
      </c>
      <c r="G1155" s="7">
        <v>20</v>
      </c>
      <c r="H1155" s="5" t="s">
        <v>493</v>
      </c>
      <c r="I1155" s="5" t="s">
        <v>108</v>
      </c>
      <c r="J1155" s="5" t="s">
        <v>1230</v>
      </c>
      <c r="K1155" s="5" t="s">
        <v>17321</v>
      </c>
      <c r="L1155" s="5" t="s">
        <v>17322</v>
      </c>
      <c r="M1155" s="5" t="s">
        <v>53</v>
      </c>
      <c r="N1155" s="5" t="s">
        <v>89</v>
      </c>
      <c r="O1155" s="5" t="b">
        <f t="shared" ca="1" si="0"/>
        <v>0</v>
      </c>
      <c r="P1155" s="5" t="b">
        <f t="shared" ca="1" si="1"/>
        <v>1</v>
      </c>
      <c r="Q1155" s="5"/>
      <c r="R1155" s="5"/>
      <c r="S1155" s="5"/>
      <c r="T1155" s="5"/>
      <c r="U1155" s="5"/>
      <c r="V1155" s="5"/>
      <c r="W1155" s="5"/>
      <c r="X1155" s="5"/>
      <c r="Y1155" s="5"/>
      <c r="Z1155" s="5"/>
      <c r="AA1155" s="5"/>
      <c r="AB1155" s="5"/>
      <c r="AC1155" s="5"/>
      <c r="AD1155" s="5"/>
      <c r="AE1155" s="5"/>
    </row>
    <row r="1156" spans="1:31" ht="23.25" customHeight="1">
      <c r="A1156" s="5" t="s">
        <v>14189</v>
      </c>
      <c r="B1156" s="5" t="s">
        <v>17299</v>
      </c>
      <c r="C1156" s="5" t="s">
        <v>20</v>
      </c>
      <c r="D1156" s="5" t="s">
        <v>21</v>
      </c>
      <c r="E1156" s="20" t="s">
        <v>45</v>
      </c>
      <c r="F1156" s="7">
        <v>15</v>
      </c>
      <c r="G1156" s="7">
        <v>25</v>
      </c>
      <c r="H1156" s="5" t="s">
        <v>151</v>
      </c>
      <c r="I1156" s="5" t="s">
        <v>66</v>
      </c>
      <c r="J1156" s="5" t="s">
        <v>48</v>
      </c>
      <c r="K1156" s="5" t="s">
        <v>17300</v>
      </c>
      <c r="L1156" s="5" t="s">
        <v>17301</v>
      </c>
      <c r="M1156" s="5" t="s">
        <v>53</v>
      </c>
      <c r="N1156" s="5" t="s">
        <v>55</v>
      </c>
      <c r="O1156" s="5" t="b">
        <f t="shared" ca="1" si="0"/>
        <v>0</v>
      </c>
      <c r="P1156" s="5" t="b">
        <f t="shared" ca="1" si="1"/>
        <v>1</v>
      </c>
      <c r="Q1156" s="5"/>
      <c r="R1156" s="5"/>
      <c r="S1156" s="5"/>
      <c r="T1156" s="5"/>
      <c r="U1156" s="5"/>
      <c r="V1156" s="5"/>
      <c r="W1156" s="5"/>
      <c r="X1156" s="5"/>
      <c r="Y1156" s="5"/>
      <c r="Z1156" s="5"/>
      <c r="AA1156" s="5"/>
      <c r="AB1156" s="5"/>
      <c r="AC1156" s="5"/>
      <c r="AD1156" s="5"/>
      <c r="AE1156" s="5"/>
    </row>
    <row r="1157" spans="1:31" ht="23.25" customHeight="1">
      <c r="A1157" s="5" t="s">
        <v>10325</v>
      </c>
      <c r="B1157" s="5" t="s">
        <v>17537</v>
      </c>
      <c r="C1157" s="5" t="s">
        <v>170</v>
      </c>
      <c r="D1157" s="5" t="s">
        <v>390</v>
      </c>
      <c r="E1157" s="20" t="s">
        <v>45</v>
      </c>
      <c r="F1157" s="7">
        <v>15</v>
      </c>
      <c r="G1157" s="7">
        <v>25</v>
      </c>
      <c r="H1157" s="5" t="s">
        <v>151</v>
      </c>
      <c r="I1157" s="5" t="s">
        <v>108</v>
      </c>
      <c r="J1157" s="5" t="s">
        <v>4046</v>
      </c>
      <c r="K1157" s="9" t="s">
        <v>47</v>
      </c>
      <c r="L1157" s="5" t="s">
        <v>17538</v>
      </c>
      <c r="M1157" s="5" t="s">
        <v>53</v>
      </c>
      <c r="N1157" s="5" t="s">
        <v>55</v>
      </c>
      <c r="O1157" s="5" t="b">
        <f t="shared" ca="1" si="0"/>
        <v>0</v>
      </c>
      <c r="P1157" s="5" t="b">
        <f t="shared" ca="1" si="1"/>
        <v>1</v>
      </c>
      <c r="Q1157" s="5"/>
      <c r="R1157" s="5"/>
      <c r="S1157" s="5"/>
      <c r="T1157" s="5"/>
      <c r="U1157" s="5"/>
      <c r="V1157" s="5"/>
      <c r="W1157" s="5"/>
      <c r="X1157" s="5"/>
      <c r="Y1157" s="5"/>
      <c r="Z1157" s="5"/>
      <c r="AA1157" s="5"/>
      <c r="AB1157" s="5"/>
      <c r="AC1157" s="5"/>
      <c r="AD1157" s="5"/>
      <c r="AE1157" s="5"/>
    </row>
    <row r="1158" spans="1:31" ht="23.25" customHeight="1">
      <c r="A1158" s="5" t="s">
        <v>17488</v>
      </c>
      <c r="B1158" s="5" t="s">
        <v>17489</v>
      </c>
      <c r="C1158" s="5" t="s">
        <v>20</v>
      </c>
      <c r="D1158" s="5" t="s">
        <v>1173</v>
      </c>
      <c r="E1158" s="20" t="s">
        <v>45</v>
      </c>
      <c r="F1158" s="7">
        <v>15</v>
      </c>
      <c r="G1158" s="7">
        <v>20</v>
      </c>
      <c r="H1158" s="5" t="s">
        <v>493</v>
      </c>
      <c r="I1158" s="5" t="s">
        <v>66</v>
      </c>
      <c r="J1158" s="5" t="s">
        <v>3397</v>
      </c>
      <c r="K1158" s="5" t="s">
        <v>16093</v>
      </c>
      <c r="L1158" s="5" t="s">
        <v>17491</v>
      </c>
      <c r="M1158" s="5" t="s">
        <v>1599</v>
      </c>
      <c r="N1158" s="5" t="s">
        <v>89</v>
      </c>
      <c r="O1158" s="5" t="b">
        <f t="shared" ca="1" si="0"/>
        <v>0</v>
      </c>
      <c r="P1158" s="5" t="b">
        <f t="shared" ca="1" si="1"/>
        <v>1</v>
      </c>
      <c r="Q1158" s="5"/>
      <c r="R1158" s="5"/>
      <c r="S1158" s="5"/>
      <c r="T1158" s="5"/>
      <c r="U1158" s="5"/>
      <c r="V1158" s="5"/>
      <c r="W1158" s="5"/>
      <c r="X1158" s="5"/>
      <c r="Y1158" s="5"/>
      <c r="Z1158" s="5"/>
      <c r="AA1158" s="5"/>
      <c r="AB1158" s="5"/>
      <c r="AC1158" s="5"/>
      <c r="AD1158" s="5"/>
      <c r="AE1158" s="5"/>
    </row>
    <row r="1159" spans="1:31" ht="23.25" customHeight="1">
      <c r="A1159" s="5" t="s">
        <v>17496</v>
      </c>
      <c r="B1159" s="5" t="s">
        <v>17497</v>
      </c>
      <c r="C1159" s="5" t="s">
        <v>27</v>
      </c>
      <c r="D1159" s="5" t="s">
        <v>85</v>
      </c>
      <c r="E1159" s="20" t="s">
        <v>45</v>
      </c>
      <c r="F1159" s="7">
        <v>15</v>
      </c>
      <c r="G1159" s="7">
        <v>23</v>
      </c>
      <c r="H1159" s="5" t="s">
        <v>6162</v>
      </c>
      <c r="I1159" s="5" t="s">
        <v>108</v>
      </c>
      <c r="J1159" s="5" t="s">
        <v>245</v>
      </c>
      <c r="K1159" s="5" t="s">
        <v>17500</v>
      </c>
      <c r="L1159" s="5" t="s">
        <v>17501</v>
      </c>
      <c r="M1159" s="5" t="s">
        <v>53</v>
      </c>
      <c r="N1159" s="5" t="s">
        <v>271</v>
      </c>
      <c r="O1159" s="5" t="b">
        <f t="shared" ca="1" si="0"/>
        <v>0</v>
      </c>
      <c r="P1159" s="5" t="b">
        <f t="shared" ca="1" si="1"/>
        <v>1</v>
      </c>
      <c r="Q1159" s="5"/>
      <c r="R1159" s="5"/>
      <c r="S1159" s="5"/>
      <c r="T1159" s="5"/>
      <c r="U1159" s="5"/>
      <c r="V1159" s="5"/>
      <c r="W1159" s="5"/>
      <c r="X1159" s="5"/>
      <c r="Y1159" s="5"/>
      <c r="Z1159" s="5"/>
      <c r="AA1159" s="5"/>
      <c r="AB1159" s="5"/>
      <c r="AC1159" s="5"/>
      <c r="AD1159" s="5"/>
      <c r="AE1159" s="5"/>
    </row>
    <row r="1160" spans="1:31" ht="23.25" customHeight="1">
      <c r="A1160" s="5" t="s">
        <v>9556</v>
      </c>
      <c r="B1160" s="5" t="s">
        <v>17524</v>
      </c>
      <c r="C1160" s="5" t="s">
        <v>20</v>
      </c>
      <c r="D1160" s="5" t="s">
        <v>21</v>
      </c>
      <c r="E1160" s="20" t="s">
        <v>45</v>
      </c>
      <c r="F1160" s="7">
        <v>15</v>
      </c>
      <c r="G1160" s="7">
        <v>20</v>
      </c>
      <c r="H1160" s="5" t="s">
        <v>493</v>
      </c>
      <c r="I1160" s="5" t="s">
        <v>108</v>
      </c>
      <c r="J1160" s="5" t="s">
        <v>942</v>
      </c>
      <c r="K1160" s="5" t="s">
        <v>17525</v>
      </c>
      <c r="L1160" s="5" t="s">
        <v>17526</v>
      </c>
      <c r="M1160" s="5" t="s">
        <v>37</v>
      </c>
      <c r="N1160" s="5" t="s">
        <v>55</v>
      </c>
      <c r="O1160" s="5" t="b">
        <f t="shared" ca="1" si="0"/>
        <v>0</v>
      </c>
      <c r="P1160" s="5" t="b">
        <f t="shared" ca="1" si="1"/>
        <v>1</v>
      </c>
      <c r="Q1160" s="5"/>
      <c r="R1160" s="5"/>
      <c r="S1160" s="5"/>
      <c r="T1160" s="5"/>
      <c r="U1160" s="5"/>
      <c r="V1160" s="5"/>
      <c r="W1160" s="5"/>
      <c r="X1160" s="5"/>
      <c r="Y1160" s="5"/>
      <c r="Z1160" s="5"/>
      <c r="AA1160" s="5"/>
      <c r="AB1160" s="5"/>
      <c r="AC1160" s="5"/>
      <c r="AD1160" s="5"/>
      <c r="AE1160" s="5"/>
    </row>
    <row r="1161" spans="1:31" ht="23.25" customHeight="1">
      <c r="A1161" s="5" t="s">
        <v>9556</v>
      </c>
      <c r="B1161" s="5" t="s">
        <v>17510</v>
      </c>
      <c r="C1161" s="5" t="s">
        <v>27</v>
      </c>
      <c r="D1161" s="5" t="s">
        <v>47</v>
      </c>
      <c r="E1161" s="20" t="s">
        <v>45</v>
      </c>
      <c r="F1161" s="7">
        <v>15</v>
      </c>
      <c r="G1161" s="7">
        <v>20</v>
      </c>
      <c r="H1161" s="5" t="s">
        <v>493</v>
      </c>
      <c r="I1161" s="5" t="s">
        <v>108</v>
      </c>
      <c r="J1161" s="5" t="s">
        <v>117</v>
      </c>
      <c r="K1161" s="5" t="s">
        <v>17514</v>
      </c>
      <c r="L1161" s="5" t="s">
        <v>17517</v>
      </c>
      <c r="M1161" s="5" t="s">
        <v>37</v>
      </c>
      <c r="N1161" s="5" t="s">
        <v>405</v>
      </c>
      <c r="O1161" s="5" t="b">
        <f t="shared" ca="1" si="0"/>
        <v>0</v>
      </c>
      <c r="P1161" s="5" t="b">
        <f t="shared" ca="1" si="1"/>
        <v>1</v>
      </c>
      <c r="Q1161" s="5"/>
      <c r="R1161" s="5"/>
      <c r="S1161" s="5"/>
      <c r="T1161" s="5"/>
      <c r="U1161" s="5"/>
      <c r="V1161" s="5"/>
      <c r="W1161" s="5"/>
      <c r="X1161" s="5"/>
      <c r="Y1161" s="5"/>
      <c r="Z1161" s="5"/>
      <c r="AA1161" s="5"/>
      <c r="AB1161" s="5"/>
      <c r="AC1161" s="5"/>
      <c r="AD1161" s="5"/>
      <c r="AE1161" s="5"/>
    </row>
    <row r="1162" spans="1:31" ht="23.25" customHeight="1">
      <c r="A1162" s="5" t="s">
        <v>17531</v>
      </c>
      <c r="B1162" s="5" t="s">
        <v>13495</v>
      </c>
      <c r="C1162" s="5" t="s">
        <v>41</v>
      </c>
      <c r="D1162" s="5" t="s">
        <v>94</v>
      </c>
      <c r="E1162" s="20" t="s">
        <v>45</v>
      </c>
      <c r="F1162" s="7">
        <v>15</v>
      </c>
      <c r="G1162" s="7">
        <v>25</v>
      </c>
      <c r="H1162" s="5" t="s">
        <v>151</v>
      </c>
      <c r="I1162" s="5" t="s">
        <v>108</v>
      </c>
      <c r="J1162" s="5" t="s">
        <v>2520</v>
      </c>
      <c r="K1162" s="9" t="s">
        <v>47</v>
      </c>
      <c r="L1162" s="5" t="s">
        <v>17532</v>
      </c>
      <c r="M1162" s="5" t="s">
        <v>53</v>
      </c>
      <c r="N1162" s="5" t="s">
        <v>89</v>
      </c>
      <c r="O1162" s="5" t="b">
        <f t="shared" ca="1" si="0"/>
        <v>0</v>
      </c>
      <c r="P1162" s="5" t="b">
        <f t="shared" ca="1" si="1"/>
        <v>1</v>
      </c>
      <c r="Q1162" s="5"/>
      <c r="R1162" s="5"/>
      <c r="S1162" s="5"/>
      <c r="T1162" s="5"/>
      <c r="U1162" s="5"/>
      <c r="V1162" s="5"/>
      <c r="W1162" s="5"/>
      <c r="X1162" s="5"/>
      <c r="Y1162" s="5"/>
      <c r="Z1162" s="5"/>
      <c r="AA1162" s="5"/>
      <c r="AB1162" s="5"/>
      <c r="AC1162" s="5"/>
      <c r="AD1162" s="5"/>
      <c r="AE1162" s="5"/>
    </row>
    <row r="1163" spans="1:31" ht="23.25" customHeight="1">
      <c r="A1163" s="5" t="s">
        <v>10325</v>
      </c>
      <c r="B1163" s="5" t="s">
        <v>17573</v>
      </c>
      <c r="C1163" s="5" t="s">
        <v>170</v>
      </c>
      <c r="D1163" s="5" t="s">
        <v>390</v>
      </c>
      <c r="E1163" s="20" t="s">
        <v>45</v>
      </c>
      <c r="F1163" s="7">
        <v>15</v>
      </c>
      <c r="G1163" s="7">
        <v>20</v>
      </c>
      <c r="H1163" s="5" t="s">
        <v>493</v>
      </c>
      <c r="I1163" s="5" t="s">
        <v>108</v>
      </c>
      <c r="J1163" s="5" t="s">
        <v>4577</v>
      </c>
      <c r="K1163" s="5" t="s">
        <v>17576</v>
      </c>
      <c r="L1163" s="5" t="s">
        <v>17577</v>
      </c>
      <c r="M1163" s="5" t="s">
        <v>53</v>
      </c>
      <c r="N1163" s="5" t="s">
        <v>55</v>
      </c>
      <c r="O1163" s="5" t="b">
        <f t="shared" ca="1" si="0"/>
        <v>0</v>
      </c>
      <c r="P1163" s="5" t="b">
        <f t="shared" ca="1" si="1"/>
        <v>1</v>
      </c>
      <c r="Q1163" s="5"/>
      <c r="R1163" s="5"/>
      <c r="S1163" s="5"/>
      <c r="T1163" s="5"/>
      <c r="U1163" s="5"/>
      <c r="V1163" s="5"/>
      <c r="W1163" s="5"/>
      <c r="X1163" s="5"/>
      <c r="Y1163" s="5"/>
      <c r="Z1163" s="5"/>
      <c r="AA1163" s="5"/>
      <c r="AB1163" s="5"/>
      <c r="AC1163" s="5"/>
      <c r="AD1163" s="5"/>
      <c r="AE1163" s="5"/>
    </row>
    <row r="1164" spans="1:31" ht="23.25" customHeight="1">
      <c r="A1164" s="5" t="s">
        <v>9556</v>
      </c>
      <c r="B1164" s="5" t="s">
        <v>1786</v>
      </c>
      <c r="C1164" s="5" t="s">
        <v>27</v>
      </c>
      <c r="D1164" s="5" t="s">
        <v>80</v>
      </c>
      <c r="E1164" s="20" t="s">
        <v>45</v>
      </c>
      <c r="F1164" s="7">
        <v>15</v>
      </c>
      <c r="G1164" s="7">
        <v>20</v>
      </c>
      <c r="H1164" s="5" t="s">
        <v>493</v>
      </c>
      <c r="I1164" s="5" t="s">
        <v>108</v>
      </c>
      <c r="J1164" s="5" t="s">
        <v>252</v>
      </c>
      <c r="K1164" s="5" t="s">
        <v>2269</v>
      </c>
      <c r="L1164" s="5" t="s">
        <v>17561</v>
      </c>
      <c r="M1164" s="5" t="s">
        <v>42</v>
      </c>
      <c r="N1164" s="5" t="s">
        <v>38</v>
      </c>
      <c r="O1164" s="5" t="b">
        <f t="shared" ca="1" si="0"/>
        <v>0</v>
      </c>
      <c r="P1164" s="5" t="b">
        <f t="shared" ca="1" si="1"/>
        <v>1</v>
      </c>
      <c r="Q1164" s="5"/>
      <c r="R1164" s="5"/>
      <c r="S1164" s="5"/>
      <c r="T1164" s="5"/>
      <c r="U1164" s="5"/>
      <c r="V1164" s="5"/>
      <c r="W1164" s="5"/>
      <c r="X1164" s="5"/>
      <c r="Y1164" s="5"/>
      <c r="Z1164" s="5"/>
      <c r="AA1164" s="5"/>
      <c r="AB1164" s="5"/>
      <c r="AC1164" s="5"/>
      <c r="AD1164" s="5"/>
      <c r="AE1164" s="5"/>
    </row>
    <row r="1165" spans="1:31" ht="23.25" customHeight="1">
      <c r="A1165" s="5" t="s">
        <v>17433</v>
      </c>
      <c r="B1165" s="5" t="s">
        <v>17434</v>
      </c>
      <c r="C1165" s="5" t="s">
        <v>27</v>
      </c>
      <c r="D1165" s="5" t="s">
        <v>105</v>
      </c>
      <c r="E1165" s="20" t="s">
        <v>29</v>
      </c>
      <c r="F1165" s="7">
        <v>15</v>
      </c>
      <c r="G1165" s="7">
        <v>25</v>
      </c>
      <c r="H1165" s="5" t="s">
        <v>151</v>
      </c>
      <c r="I1165" s="5" t="s">
        <v>66</v>
      </c>
      <c r="J1165" s="5" t="s">
        <v>17435</v>
      </c>
      <c r="K1165" s="5" t="s">
        <v>17436</v>
      </c>
      <c r="L1165" s="12" t="s">
        <v>47</v>
      </c>
      <c r="M1165" s="5" t="s">
        <v>37</v>
      </c>
      <c r="N1165" s="5" t="s">
        <v>89</v>
      </c>
      <c r="O1165" s="5" t="b">
        <f t="shared" ca="1" si="0"/>
        <v>0</v>
      </c>
      <c r="P1165" s="5" t="b">
        <f t="shared" ca="1" si="1"/>
        <v>1</v>
      </c>
      <c r="Q1165" s="5"/>
      <c r="R1165" s="5"/>
      <c r="S1165" s="5"/>
      <c r="T1165" s="5"/>
      <c r="U1165" s="5"/>
      <c r="V1165" s="5"/>
      <c r="W1165" s="5"/>
      <c r="X1165" s="5"/>
      <c r="Y1165" s="5"/>
      <c r="Z1165" s="5"/>
      <c r="AA1165" s="5"/>
      <c r="AB1165" s="5"/>
      <c r="AC1165" s="5"/>
      <c r="AD1165" s="5"/>
      <c r="AE1165" s="5"/>
    </row>
    <row r="1166" spans="1:31" ht="23.25" customHeight="1">
      <c r="A1166" s="5" t="s">
        <v>17455</v>
      </c>
      <c r="B1166" s="5" t="s">
        <v>17457</v>
      </c>
      <c r="C1166" s="5" t="s">
        <v>170</v>
      </c>
      <c r="D1166" s="5" t="s">
        <v>390</v>
      </c>
      <c r="E1166" s="20" t="s">
        <v>45</v>
      </c>
      <c r="F1166" s="7">
        <v>15</v>
      </c>
      <c r="G1166" s="7">
        <v>26</v>
      </c>
      <c r="H1166" s="5" t="s">
        <v>17458</v>
      </c>
      <c r="I1166" s="5" t="s">
        <v>108</v>
      </c>
      <c r="J1166" s="5" t="s">
        <v>126</v>
      </c>
      <c r="K1166" s="9" t="s">
        <v>47</v>
      </c>
      <c r="L1166" s="5" t="s">
        <v>17459</v>
      </c>
      <c r="M1166" s="5" t="s">
        <v>1599</v>
      </c>
      <c r="N1166" s="5" t="s">
        <v>55</v>
      </c>
      <c r="O1166" s="5" t="b">
        <f t="shared" ca="1" si="0"/>
        <v>0</v>
      </c>
      <c r="P1166" s="5" t="b">
        <f t="shared" ca="1" si="1"/>
        <v>1</v>
      </c>
      <c r="Q1166" s="5"/>
      <c r="R1166" s="5"/>
      <c r="S1166" s="5"/>
      <c r="T1166" s="5"/>
      <c r="U1166" s="5"/>
      <c r="V1166" s="5"/>
      <c r="W1166" s="5"/>
      <c r="X1166" s="5"/>
      <c r="Y1166" s="5"/>
      <c r="Z1166" s="5"/>
      <c r="AA1166" s="5"/>
      <c r="AB1166" s="5"/>
      <c r="AC1166" s="5"/>
      <c r="AD1166" s="5"/>
      <c r="AE1166" s="5"/>
    </row>
    <row r="1167" spans="1:31" ht="23.25" customHeight="1">
      <c r="A1167" s="5" t="s">
        <v>9556</v>
      </c>
      <c r="B1167" s="5" t="s">
        <v>17143</v>
      </c>
      <c r="C1167" s="5" t="s">
        <v>170</v>
      </c>
      <c r="D1167" s="5" t="s">
        <v>47</v>
      </c>
      <c r="E1167" s="20" t="s">
        <v>45</v>
      </c>
      <c r="F1167" s="7">
        <v>15</v>
      </c>
      <c r="G1167" s="7">
        <v>20</v>
      </c>
      <c r="H1167" s="5" t="s">
        <v>493</v>
      </c>
      <c r="I1167" s="5" t="s">
        <v>108</v>
      </c>
      <c r="J1167" s="5" t="s">
        <v>110</v>
      </c>
      <c r="K1167" s="5" t="s">
        <v>17423</v>
      </c>
      <c r="L1167" s="5" t="s">
        <v>17424</v>
      </c>
      <c r="M1167" s="5" t="s">
        <v>37</v>
      </c>
      <c r="N1167" s="5" t="s">
        <v>38</v>
      </c>
      <c r="O1167" s="5" t="b">
        <f t="shared" ca="1" si="0"/>
        <v>0</v>
      </c>
      <c r="P1167" s="5" t="b">
        <f t="shared" ca="1" si="1"/>
        <v>1</v>
      </c>
      <c r="Q1167" s="5"/>
      <c r="R1167" s="5"/>
      <c r="S1167" s="5"/>
      <c r="T1167" s="5"/>
      <c r="U1167" s="5"/>
      <c r="V1167" s="5"/>
      <c r="W1167" s="5"/>
      <c r="X1167" s="5"/>
      <c r="Y1167" s="5"/>
      <c r="Z1167" s="5"/>
      <c r="AA1167" s="5"/>
      <c r="AB1167" s="5"/>
      <c r="AC1167" s="5"/>
      <c r="AD1167" s="5"/>
      <c r="AE1167" s="5"/>
    </row>
    <row r="1168" spans="1:31" ht="23.25" customHeight="1">
      <c r="A1168" s="5" t="s">
        <v>10010</v>
      </c>
      <c r="B1168" s="5" t="s">
        <v>17393</v>
      </c>
      <c r="C1168" s="5" t="s">
        <v>27</v>
      </c>
      <c r="D1168" s="5" t="s">
        <v>47</v>
      </c>
      <c r="E1168" s="20" t="s">
        <v>45</v>
      </c>
      <c r="F1168" s="7">
        <v>15</v>
      </c>
      <c r="G1168" s="7">
        <v>20</v>
      </c>
      <c r="H1168" s="5" t="s">
        <v>493</v>
      </c>
      <c r="I1168" s="5" t="s">
        <v>31</v>
      </c>
      <c r="J1168" s="5" t="s">
        <v>57</v>
      </c>
      <c r="K1168" s="5" t="s">
        <v>17395</v>
      </c>
      <c r="L1168" s="5" t="s">
        <v>17396</v>
      </c>
      <c r="M1168" s="5" t="s">
        <v>53</v>
      </c>
      <c r="N1168" s="5" t="s">
        <v>38</v>
      </c>
      <c r="O1168" s="5" t="b">
        <f t="shared" ca="1" si="0"/>
        <v>0</v>
      </c>
      <c r="P1168" s="5" t="b">
        <f t="shared" ca="1" si="1"/>
        <v>1</v>
      </c>
      <c r="Q1168" s="5"/>
      <c r="R1168" s="5"/>
      <c r="S1168" s="5"/>
      <c r="T1168" s="5"/>
      <c r="U1168" s="5"/>
      <c r="V1168" s="5"/>
      <c r="W1168" s="5"/>
      <c r="X1168" s="5"/>
      <c r="Y1168" s="5"/>
      <c r="Z1168" s="5"/>
      <c r="AA1168" s="5"/>
      <c r="AB1168" s="5"/>
      <c r="AC1168" s="5"/>
      <c r="AD1168" s="5"/>
      <c r="AE1168" s="5"/>
    </row>
    <row r="1169" spans="1:31" ht="23.25" customHeight="1">
      <c r="A1169" s="5" t="s">
        <v>9556</v>
      </c>
      <c r="B1169" s="5" t="s">
        <v>17412</v>
      </c>
      <c r="C1169" s="5" t="s">
        <v>170</v>
      </c>
      <c r="D1169" s="5" t="s">
        <v>390</v>
      </c>
      <c r="E1169" s="20" t="s">
        <v>45</v>
      </c>
      <c r="F1169" s="7">
        <v>15</v>
      </c>
      <c r="G1169" s="7">
        <v>20</v>
      </c>
      <c r="H1169" s="5" t="s">
        <v>493</v>
      </c>
      <c r="I1169" s="5" t="s">
        <v>66</v>
      </c>
      <c r="J1169" s="5" t="s">
        <v>906</v>
      </c>
      <c r="K1169" s="5" t="s">
        <v>3503</v>
      </c>
      <c r="L1169" s="5" t="s">
        <v>17413</v>
      </c>
      <c r="M1169" s="5" t="s">
        <v>53</v>
      </c>
      <c r="N1169" s="5" t="s">
        <v>55</v>
      </c>
      <c r="O1169" s="5" t="b">
        <f t="shared" ca="1" si="0"/>
        <v>0</v>
      </c>
      <c r="P1169" s="5" t="b">
        <f t="shared" ca="1" si="1"/>
        <v>1</v>
      </c>
      <c r="Q1169" s="5"/>
      <c r="R1169" s="5"/>
      <c r="S1169" s="5"/>
      <c r="T1169" s="5"/>
      <c r="U1169" s="5"/>
      <c r="V1169" s="5"/>
      <c r="W1169" s="5"/>
      <c r="X1169" s="5"/>
      <c r="Y1169" s="5"/>
      <c r="Z1169" s="5"/>
      <c r="AA1169" s="5"/>
      <c r="AB1169" s="5"/>
      <c r="AC1169" s="5"/>
      <c r="AD1169" s="5"/>
      <c r="AE1169" s="5"/>
    </row>
    <row r="1170" spans="1:31" ht="23.25" customHeight="1">
      <c r="A1170" s="5" t="s">
        <v>11714</v>
      </c>
      <c r="B1170" s="5" t="s">
        <v>17419</v>
      </c>
      <c r="C1170" s="5" t="s">
        <v>41</v>
      </c>
      <c r="D1170" s="5" t="s">
        <v>94</v>
      </c>
      <c r="E1170" s="20" t="s">
        <v>29</v>
      </c>
      <c r="F1170" s="7">
        <v>15</v>
      </c>
      <c r="G1170" s="7">
        <v>25</v>
      </c>
      <c r="H1170" s="5" t="s">
        <v>151</v>
      </c>
      <c r="I1170" s="5" t="s">
        <v>108</v>
      </c>
      <c r="J1170" s="5" t="s">
        <v>57</v>
      </c>
      <c r="K1170" s="5" t="s">
        <v>17421</v>
      </c>
      <c r="L1170" s="5" t="s">
        <v>17422</v>
      </c>
      <c r="M1170" s="5" t="s">
        <v>53</v>
      </c>
      <c r="N1170" s="5" t="s">
        <v>55</v>
      </c>
      <c r="O1170" s="5" t="b">
        <f t="shared" ca="1" si="0"/>
        <v>0</v>
      </c>
      <c r="P1170" s="5" t="b">
        <f t="shared" ca="1" si="1"/>
        <v>1</v>
      </c>
      <c r="Q1170" s="5"/>
      <c r="R1170" s="5"/>
      <c r="S1170" s="5"/>
      <c r="T1170" s="5"/>
      <c r="U1170" s="5"/>
      <c r="V1170" s="5"/>
      <c r="W1170" s="5"/>
      <c r="X1170" s="5"/>
      <c r="Y1170" s="5"/>
      <c r="Z1170" s="5"/>
      <c r="AA1170" s="5"/>
      <c r="AB1170" s="5"/>
      <c r="AC1170" s="5"/>
      <c r="AD1170" s="5"/>
      <c r="AE1170" s="5"/>
    </row>
    <row r="1171" spans="1:31" ht="23.25" customHeight="1">
      <c r="A1171" s="5" t="s">
        <v>17403</v>
      </c>
      <c r="B1171" s="5" t="s">
        <v>17405</v>
      </c>
      <c r="C1171" s="5" t="s">
        <v>27</v>
      </c>
      <c r="D1171" s="5" t="s">
        <v>199</v>
      </c>
      <c r="E1171" s="20" t="s">
        <v>45</v>
      </c>
      <c r="F1171" s="7">
        <v>15</v>
      </c>
      <c r="G1171" s="7">
        <v>20</v>
      </c>
      <c r="H1171" s="5" t="s">
        <v>493</v>
      </c>
      <c r="I1171" s="5" t="s">
        <v>108</v>
      </c>
      <c r="J1171" s="5" t="s">
        <v>17407</v>
      </c>
      <c r="K1171" s="9" t="s">
        <v>47</v>
      </c>
      <c r="L1171" s="5" t="s">
        <v>17409</v>
      </c>
      <c r="M1171" s="5" t="s">
        <v>53</v>
      </c>
      <c r="N1171" s="5" t="s">
        <v>55</v>
      </c>
      <c r="O1171" s="5" t="b">
        <f t="shared" ca="1" si="0"/>
        <v>0</v>
      </c>
      <c r="P1171" s="5" t="b">
        <f t="shared" ca="1" si="1"/>
        <v>1</v>
      </c>
      <c r="Q1171" s="5"/>
      <c r="R1171" s="5"/>
      <c r="S1171" s="5"/>
      <c r="T1171" s="5"/>
      <c r="U1171" s="5"/>
      <c r="V1171" s="5"/>
      <c r="W1171" s="5"/>
      <c r="X1171" s="5"/>
      <c r="Y1171" s="5"/>
      <c r="Z1171" s="5"/>
      <c r="AA1171" s="5"/>
      <c r="AB1171" s="5"/>
      <c r="AC1171" s="5"/>
      <c r="AD1171" s="5"/>
      <c r="AE1171" s="5"/>
    </row>
    <row r="1172" spans="1:31" ht="23.25" customHeight="1">
      <c r="A1172" s="5" t="s">
        <v>17440</v>
      </c>
      <c r="B1172" s="5" t="s">
        <v>17441</v>
      </c>
      <c r="C1172" s="5" t="s">
        <v>27</v>
      </c>
      <c r="D1172" s="5" t="s">
        <v>85</v>
      </c>
      <c r="E1172" s="20" t="s">
        <v>45</v>
      </c>
      <c r="F1172" s="7">
        <v>15</v>
      </c>
      <c r="G1172" s="7">
        <v>25</v>
      </c>
      <c r="H1172" s="5" t="s">
        <v>151</v>
      </c>
      <c r="I1172" s="5" t="s">
        <v>108</v>
      </c>
      <c r="J1172" s="5" t="s">
        <v>2797</v>
      </c>
      <c r="K1172" s="5" t="s">
        <v>17442</v>
      </c>
      <c r="L1172" s="5" t="s">
        <v>17444</v>
      </c>
      <c r="M1172" s="5" t="s">
        <v>53</v>
      </c>
      <c r="N1172" s="5" t="s">
        <v>55</v>
      </c>
      <c r="O1172" s="5" t="b">
        <f t="shared" ca="1" si="0"/>
        <v>0</v>
      </c>
      <c r="P1172" s="5" t="b">
        <f t="shared" ca="1" si="1"/>
        <v>1</v>
      </c>
      <c r="Q1172" s="5"/>
      <c r="R1172" s="5"/>
      <c r="S1172" s="5"/>
      <c r="T1172" s="5"/>
      <c r="U1172" s="5"/>
      <c r="V1172" s="5"/>
      <c r="W1172" s="5"/>
      <c r="X1172" s="5"/>
      <c r="Y1172" s="5"/>
      <c r="Z1172" s="5"/>
      <c r="AA1172" s="5"/>
      <c r="AB1172" s="5"/>
      <c r="AC1172" s="5"/>
      <c r="AD1172" s="5"/>
      <c r="AE1172" s="5"/>
    </row>
    <row r="1173" spans="1:31" ht="23.25" customHeight="1">
      <c r="A1173" s="5" t="s">
        <v>9556</v>
      </c>
      <c r="B1173" s="5" t="s">
        <v>17277</v>
      </c>
      <c r="C1173" s="5" t="s">
        <v>27</v>
      </c>
      <c r="D1173" s="5" t="s">
        <v>80</v>
      </c>
      <c r="E1173" s="20" t="s">
        <v>45</v>
      </c>
      <c r="F1173" s="7">
        <v>15</v>
      </c>
      <c r="G1173" s="7">
        <v>20</v>
      </c>
      <c r="H1173" s="5" t="s">
        <v>493</v>
      </c>
      <c r="I1173" s="5" t="s">
        <v>66</v>
      </c>
      <c r="J1173" s="5" t="s">
        <v>4577</v>
      </c>
      <c r="K1173" s="5" t="s">
        <v>17278</v>
      </c>
      <c r="L1173" s="5" t="s">
        <v>17280</v>
      </c>
      <c r="M1173" s="5" t="s">
        <v>53</v>
      </c>
      <c r="N1173" s="5" t="s">
        <v>55</v>
      </c>
      <c r="O1173" s="5" t="b">
        <f t="shared" ca="1" si="0"/>
        <v>0</v>
      </c>
      <c r="P1173" s="5" t="b">
        <f t="shared" ca="1" si="1"/>
        <v>1</v>
      </c>
      <c r="Q1173" s="5"/>
      <c r="R1173" s="5"/>
      <c r="S1173" s="5"/>
      <c r="T1173" s="5"/>
      <c r="U1173" s="5"/>
      <c r="V1173" s="5"/>
      <c r="W1173" s="5"/>
      <c r="X1173" s="5"/>
      <c r="Y1173" s="5"/>
      <c r="Z1173" s="5"/>
      <c r="AA1173" s="5"/>
      <c r="AB1173" s="5"/>
      <c r="AC1173" s="5"/>
      <c r="AD1173" s="5"/>
      <c r="AE1173" s="5"/>
    </row>
    <row r="1174" spans="1:31" ht="23.25" customHeight="1">
      <c r="A1174" s="5" t="s">
        <v>17641</v>
      </c>
      <c r="B1174" s="5" t="s">
        <v>17642</v>
      </c>
      <c r="C1174" s="5" t="s">
        <v>20</v>
      </c>
      <c r="D1174" s="5" t="s">
        <v>1173</v>
      </c>
      <c r="E1174" s="20" t="s">
        <v>45</v>
      </c>
      <c r="F1174" s="7">
        <v>15</v>
      </c>
      <c r="G1174" s="7">
        <v>30</v>
      </c>
      <c r="H1174" s="5" t="s">
        <v>2134</v>
      </c>
      <c r="I1174" s="5" t="s">
        <v>108</v>
      </c>
      <c r="J1174" s="5" t="s">
        <v>10587</v>
      </c>
      <c r="K1174" s="5" t="s">
        <v>17646</v>
      </c>
      <c r="L1174" s="12" t="s">
        <v>47</v>
      </c>
      <c r="M1174" s="5" t="s">
        <v>37</v>
      </c>
      <c r="N1174" s="5" t="s">
        <v>55</v>
      </c>
      <c r="O1174" s="5" t="b">
        <f t="shared" ca="1" si="0"/>
        <v>0</v>
      </c>
      <c r="P1174" s="5" t="b">
        <f t="shared" ca="1" si="1"/>
        <v>1</v>
      </c>
      <c r="Q1174" s="5"/>
      <c r="R1174" s="5"/>
      <c r="S1174" s="5"/>
      <c r="T1174" s="5"/>
      <c r="U1174" s="5"/>
      <c r="V1174" s="5"/>
      <c r="W1174" s="5"/>
      <c r="X1174" s="5"/>
      <c r="Y1174" s="5"/>
      <c r="Z1174" s="5"/>
      <c r="AA1174" s="5"/>
      <c r="AB1174" s="5"/>
      <c r="AC1174" s="5"/>
      <c r="AD1174" s="5"/>
      <c r="AE1174" s="5"/>
    </row>
    <row r="1175" spans="1:31" ht="23.25" customHeight="1">
      <c r="A1175" s="5" t="s">
        <v>10010</v>
      </c>
      <c r="B1175" s="5" t="s">
        <v>17591</v>
      </c>
      <c r="C1175" s="5" t="s">
        <v>27</v>
      </c>
      <c r="D1175" s="5" t="s">
        <v>47</v>
      </c>
      <c r="E1175" s="20" t="s">
        <v>45</v>
      </c>
      <c r="F1175" s="7">
        <v>15</v>
      </c>
      <c r="G1175" s="7">
        <v>20</v>
      </c>
      <c r="H1175" s="5" t="s">
        <v>493</v>
      </c>
      <c r="I1175" s="5" t="s">
        <v>66</v>
      </c>
      <c r="J1175" s="5" t="s">
        <v>48</v>
      </c>
      <c r="K1175" s="5" t="s">
        <v>17592</v>
      </c>
      <c r="L1175" s="5" t="s">
        <v>17593</v>
      </c>
      <c r="M1175" s="5" t="s">
        <v>53</v>
      </c>
      <c r="N1175" s="5" t="s">
        <v>44</v>
      </c>
      <c r="O1175" s="5" t="b">
        <f t="shared" ca="1" si="0"/>
        <v>0</v>
      </c>
      <c r="P1175" s="5" t="b">
        <f t="shared" ca="1" si="1"/>
        <v>1</v>
      </c>
      <c r="Q1175" s="5"/>
      <c r="R1175" s="5"/>
      <c r="S1175" s="5"/>
      <c r="T1175" s="5"/>
      <c r="U1175" s="5"/>
      <c r="V1175" s="5"/>
      <c r="W1175" s="5"/>
      <c r="X1175" s="5"/>
      <c r="Y1175" s="5"/>
      <c r="Z1175" s="5"/>
      <c r="AA1175" s="5"/>
      <c r="AB1175" s="5"/>
      <c r="AC1175" s="5"/>
      <c r="AD1175" s="5"/>
      <c r="AE1175" s="5"/>
    </row>
    <row r="1176" spans="1:31" ht="23.25" customHeight="1">
      <c r="A1176" s="5" t="s">
        <v>9556</v>
      </c>
      <c r="B1176" s="5" t="s">
        <v>17617</v>
      </c>
      <c r="C1176" s="5" t="s">
        <v>170</v>
      </c>
      <c r="D1176" s="5" t="s">
        <v>390</v>
      </c>
      <c r="E1176" s="20" t="s">
        <v>45</v>
      </c>
      <c r="F1176" s="7">
        <v>15</v>
      </c>
      <c r="G1176" s="7">
        <v>25</v>
      </c>
      <c r="H1176" s="5" t="s">
        <v>151</v>
      </c>
      <c r="I1176" s="5" t="s">
        <v>108</v>
      </c>
      <c r="J1176" s="5" t="s">
        <v>57</v>
      </c>
      <c r="K1176" s="5" t="s">
        <v>17619</v>
      </c>
      <c r="L1176" s="5" t="s">
        <v>17620</v>
      </c>
      <c r="M1176" s="5" t="s">
        <v>100</v>
      </c>
      <c r="N1176" s="5" t="s">
        <v>55</v>
      </c>
      <c r="O1176" s="5" t="b">
        <f t="shared" ca="1" si="0"/>
        <v>0</v>
      </c>
      <c r="P1176" s="5" t="b">
        <f t="shared" ca="1" si="1"/>
        <v>1</v>
      </c>
      <c r="Q1176" s="5"/>
      <c r="R1176" s="5"/>
      <c r="S1176" s="5"/>
      <c r="T1176" s="5"/>
      <c r="U1176" s="5"/>
      <c r="V1176" s="5"/>
      <c r="W1176" s="5"/>
      <c r="X1176" s="5"/>
      <c r="Y1176" s="5"/>
      <c r="Z1176" s="5"/>
      <c r="AA1176" s="5"/>
      <c r="AB1176" s="5"/>
      <c r="AC1176" s="5"/>
      <c r="AD1176" s="5"/>
      <c r="AE1176" s="5"/>
    </row>
    <row r="1177" spans="1:31" ht="23.25" customHeight="1">
      <c r="A1177" s="5" t="s">
        <v>17651</v>
      </c>
      <c r="B1177" s="5" t="s">
        <v>17652</v>
      </c>
      <c r="C1177" s="5" t="s">
        <v>20</v>
      </c>
      <c r="D1177" s="5" t="s">
        <v>21</v>
      </c>
      <c r="E1177" s="20" t="s">
        <v>919</v>
      </c>
      <c r="F1177" s="7">
        <v>15</v>
      </c>
      <c r="G1177" s="7">
        <v>30</v>
      </c>
      <c r="H1177" s="5" t="s">
        <v>2134</v>
      </c>
      <c r="I1177" s="5" t="s">
        <v>108</v>
      </c>
      <c r="J1177" s="5" t="s">
        <v>57</v>
      </c>
      <c r="K1177" s="5" t="s">
        <v>599</v>
      </c>
      <c r="L1177" s="5" t="s">
        <v>17655</v>
      </c>
      <c r="M1177" s="5" t="s">
        <v>37</v>
      </c>
      <c r="N1177" s="5" t="s">
        <v>55</v>
      </c>
      <c r="O1177" s="5" t="b">
        <f t="shared" ca="1" si="0"/>
        <v>0</v>
      </c>
      <c r="P1177" s="5" t="b">
        <f t="shared" ca="1" si="1"/>
        <v>1</v>
      </c>
      <c r="Q1177" s="5"/>
      <c r="R1177" s="5"/>
      <c r="S1177" s="5"/>
      <c r="T1177" s="5"/>
      <c r="U1177" s="5"/>
      <c r="V1177" s="5"/>
      <c r="W1177" s="5"/>
      <c r="X1177" s="5"/>
      <c r="Y1177" s="5"/>
      <c r="Z1177" s="5"/>
      <c r="AA1177" s="5"/>
      <c r="AB1177" s="5"/>
      <c r="AC1177" s="5"/>
      <c r="AD1177" s="5"/>
      <c r="AE1177" s="5"/>
    </row>
    <row r="1178" spans="1:31" ht="23.25" customHeight="1">
      <c r="A1178" s="5" t="s">
        <v>10325</v>
      </c>
      <c r="B1178" s="5" t="s">
        <v>5593</v>
      </c>
      <c r="C1178" s="5" t="s">
        <v>170</v>
      </c>
      <c r="D1178" s="5" t="s">
        <v>390</v>
      </c>
      <c r="E1178" s="20" t="s">
        <v>45</v>
      </c>
      <c r="F1178" s="7">
        <v>15</v>
      </c>
      <c r="G1178" s="7">
        <v>20</v>
      </c>
      <c r="H1178" s="5" t="s">
        <v>493</v>
      </c>
      <c r="I1178" s="5" t="s">
        <v>66</v>
      </c>
      <c r="J1178" s="5" t="s">
        <v>57</v>
      </c>
      <c r="K1178" s="5" t="s">
        <v>1843</v>
      </c>
      <c r="L1178" s="5" t="s">
        <v>17627</v>
      </c>
      <c r="M1178" s="5" t="s">
        <v>53</v>
      </c>
      <c r="N1178" s="5" t="s">
        <v>55</v>
      </c>
      <c r="O1178" s="5" t="b">
        <f t="shared" ca="1" si="0"/>
        <v>0</v>
      </c>
      <c r="P1178" s="5" t="b">
        <f t="shared" ca="1" si="1"/>
        <v>1</v>
      </c>
      <c r="Q1178" s="5"/>
      <c r="R1178" s="5"/>
      <c r="S1178" s="5"/>
      <c r="T1178" s="5"/>
      <c r="U1178" s="5"/>
      <c r="V1178" s="5"/>
      <c r="W1178" s="5"/>
      <c r="X1178" s="5"/>
      <c r="Y1178" s="5"/>
      <c r="Z1178" s="5"/>
      <c r="AA1178" s="5"/>
      <c r="AB1178" s="5"/>
      <c r="AC1178" s="5"/>
      <c r="AD1178" s="5"/>
      <c r="AE1178" s="5"/>
    </row>
    <row r="1179" spans="1:31" ht="23.25" customHeight="1">
      <c r="A1179" s="5" t="s">
        <v>17633</v>
      </c>
      <c r="B1179" s="5" t="s">
        <v>5191</v>
      </c>
      <c r="C1179" s="5" t="s">
        <v>20</v>
      </c>
      <c r="D1179" s="5" t="s">
        <v>47</v>
      </c>
      <c r="E1179" s="20" t="s">
        <v>45</v>
      </c>
      <c r="F1179" s="7">
        <v>15</v>
      </c>
      <c r="G1179" s="7">
        <v>20</v>
      </c>
      <c r="H1179" s="5" t="s">
        <v>493</v>
      </c>
      <c r="I1179" s="5" t="s">
        <v>66</v>
      </c>
      <c r="J1179" s="5" t="s">
        <v>48</v>
      </c>
      <c r="K1179" s="5" t="s">
        <v>17634</v>
      </c>
      <c r="L1179" s="5" t="s">
        <v>17635</v>
      </c>
      <c r="M1179" s="5" t="s">
        <v>42</v>
      </c>
      <c r="N1179" s="5" t="s">
        <v>237</v>
      </c>
      <c r="O1179" s="5" t="b">
        <f t="shared" ca="1" si="0"/>
        <v>0</v>
      </c>
      <c r="P1179" s="5" t="b">
        <f t="shared" ca="1" si="1"/>
        <v>1</v>
      </c>
      <c r="Q1179" s="5"/>
      <c r="R1179" s="5"/>
      <c r="S1179" s="5"/>
      <c r="T1179" s="5"/>
      <c r="U1179" s="5"/>
      <c r="V1179" s="5"/>
      <c r="W1179" s="5"/>
      <c r="X1179" s="5"/>
      <c r="Y1179" s="5"/>
      <c r="Z1179" s="5"/>
      <c r="AA1179" s="5"/>
      <c r="AB1179" s="5"/>
      <c r="AC1179" s="5"/>
      <c r="AD1179" s="5"/>
      <c r="AE1179" s="5"/>
    </row>
    <row r="1180" spans="1:31" ht="23.25" customHeight="1">
      <c r="A1180" s="5" t="s">
        <v>17601</v>
      </c>
      <c r="B1180" s="5" t="s">
        <v>17602</v>
      </c>
      <c r="C1180" s="5" t="s">
        <v>20</v>
      </c>
      <c r="D1180" s="5" t="s">
        <v>21</v>
      </c>
      <c r="E1180" s="20" t="s">
        <v>45</v>
      </c>
      <c r="F1180" s="7">
        <v>15</v>
      </c>
      <c r="G1180" s="7">
        <v>25</v>
      </c>
      <c r="H1180" s="5" t="s">
        <v>151</v>
      </c>
      <c r="I1180" s="5" t="s">
        <v>66</v>
      </c>
      <c r="J1180" s="5" t="s">
        <v>17605</v>
      </c>
      <c r="K1180" s="5" t="s">
        <v>17607</v>
      </c>
      <c r="L1180" s="5" t="s">
        <v>17609</v>
      </c>
      <c r="M1180" s="5" t="s">
        <v>167</v>
      </c>
      <c r="N1180" s="5" t="s">
        <v>44</v>
      </c>
      <c r="O1180" s="5" t="b">
        <f t="shared" ca="1" si="0"/>
        <v>0</v>
      </c>
      <c r="P1180" s="5" t="b">
        <f t="shared" ca="1" si="1"/>
        <v>1</v>
      </c>
      <c r="Q1180" s="5"/>
      <c r="R1180" s="5"/>
      <c r="S1180" s="5"/>
      <c r="T1180" s="5"/>
      <c r="U1180" s="5"/>
      <c r="V1180" s="5"/>
      <c r="W1180" s="5"/>
      <c r="X1180" s="5"/>
      <c r="Y1180" s="5"/>
      <c r="Z1180" s="5"/>
      <c r="AA1180" s="5"/>
      <c r="AB1180" s="5"/>
      <c r="AC1180" s="5"/>
      <c r="AD1180" s="5"/>
      <c r="AE1180" s="5"/>
    </row>
    <row r="1181" spans="1:31" ht="23.25" customHeight="1">
      <c r="A1181" s="5" t="s">
        <v>9556</v>
      </c>
      <c r="B1181" s="5" t="s">
        <v>17690</v>
      </c>
      <c r="C1181" s="5" t="s">
        <v>27</v>
      </c>
      <c r="D1181" s="5" t="s">
        <v>75</v>
      </c>
      <c r="E1181" s="20" t="s">
        <v>45</v>
      </c>
      <c r="F1181" s="7">
        <v>15</v>
      </c>
      <c r="G1181" s="7">
        <v>30</v>
      </c>
      <c r="H1181" s="5" t="s">
        <v>2134</v>
      </c>
      <c r="I1181" s="5" t="s">
        <v>108</v>
      </c>
      <c r="J1181" s="5" t="s">
        <v>110</v>
      </c>
      <c r="K1181" s="9" t="s">
        <v>47</v>
      </c>
      <c r="L1181" s="5" t="s">
        <v>17693</v>
      </c>
      <c r="M1181" s="5" t="s">
        <v>100</v>
      </c>
      <c r="N1181" s="5" t="s">
        <v>55</v>
      </c>
      <c r="O1181" s="5" t="b">
        <f t="shared" ca="1" si="0"/>
        <v>0</v>
      </c>
      <c r="P1181" s="5" t="b">
        <f t="shared" ca="1" si="1"/>
        <v>1</v>
      </c>
      <c r="Q1181" s="5"/>
      <c r="R1181" s="5"/>
      <c r="S1181" s="5"/>
      <c r="T1181" s="5"/>
      <c r="U1181" s="5"/>
      <c r="V1181" s="5"/>
      <c r="W1181" s="5"/>
      <c r="X1181" s="5"/>
      <c r="Y1181" s="5"/>
      <c r="Z1181" s="5"/>
      <c r="AA1181" s="5"/>
      <c r="AB1181" s="5"/>
      <c r="AC1181" s="5"/>
      <c r="AD1181" s="5"/>
      <c r="AE1181" s="5"/>
    </row>
    <row r="1182" spans="1:31" ht="23.25" customHeight="1">
      <c r="A1182" s="5" t="s">
        <v>9556</v>
      </c>
      <c r="B1182" s="5" t="s">
        <v>11950</v>
      </c>
      <c r="C1182" s="5" t="s">
        <v>27</v>
      </c>
      <c r="D1182" s="5" t="s">
        <v>80</v>
      </c>
      <c r="E1182" s="20" t="s">
        <v>45</v>
      </c>
      <c r="F1182" s="7">
        <v>15</v>
      </c>
      <c r="G1182" s="7">
        <v>25</v>
      </c>
      <c r="H1182" s="5" t="s">
        <v>151</v>
      </c>
      <c r="I1182" s="5" t="s">
        <v>31</v>
      </c>
      <c r="J1182" s="5" t="s">
        <v>161</v>
      </c>
      <c r="K1182" s="5" t="s">
        <v>11951</v>
      </c>
      <c r="L1182" s="5" t="s">
        <v>17632</v>
      </c>
      <c r="M1182" s="5" t="s">
        <v>42</v>
      </c>
      <c r="N1182" s="5" t="s">
        <v>237</v>
      </c>
      <c r="O1182" s="5" t="b">
        <f t="shared" ca="1" si="0"/>
        <v>0</v>
      </c>
      <c r="P1182" s="5" t="b">
        <f t="shared" ca="1" si="1"/>
        <v>1</v>
      </c>
      <c r="Q1182" s="5"/>
      <c r="R1182" s="5"/>
      <c r="S1182" s="5"/>
      <c r="T1182" s="5"/>
      <c r="U1182" s="5"/>
      <c r="V1182" s="5"/>
      <c r="W1182" s="5"/>
      <c r="X1182" s="5"/>
      <c r="Y1182" s="5"/>
      <c r="Z1182" s="5"/>
      <c r="AA1182" s="5"/>
      <c r="AB1182" s="5"/>
      <c r="AC1182" s="5"/>
      <c r="AD1182" s="5"/>
      <c r="AE1182" s="5"/>
    </row>
    <row r="1183" spans="1:31" ht="23.25" customHeight="1">
      <c r="A1183" s="5" t="s">
        <v>17674</v>
      </c>
      <c r="B1183" s="5" t="s">
        <v>17675</v>
      </c>
      <c r="C1183" s="5" t="s">
        <v>27</v>
      </c>
      <c r="D1183" s="5" t="s">
        <v>47</v>
      </c>
      <c r="E1183" s="20" t="s">
        <v>29</v>
      </c>
      <c r="F1183" s="7">
        <v>15</v>
      </c>
      <c r="G1183" s="7">
        <v>25</v>
      </c>
      <c r="H1183" s="5" t="s">
        <v>151</v>
      </c>
      <c r="I1183" s="5" t="s">
        <v>31</v>
      </c>
      <c r="J1183" s="5" t="s">
        <v>110</v>
      </c>
      <c r="K1183" s="5" t="s">
        <v>7466</v>
      </c>
      <c r="L1183" s="5" t="s">
        <v>17676</v>
      </c>
      <c r="M1183" s="5" t="s">
        <v>53</v>
      </c>
      <c r="N1183" s="5" t="s">
        <v>55</v>
      </c>
      <c r="O1183" s="5" t="b">
        <f t="shared" ca="1" si="0"/>
        <v>0</v>
      </c>
      <c r="P1183" s="5" t="b">
        <f t="shared" ca="1" si="1"/>
        <v>1</v>
      </c>
      <c r="Q1183" s="5"/>
      <c r="R1183" s="5"/>
      <c r="S1183" s="5"/>
      <c r="T1183" s="5"/>
      <c r="U1183" s="5"/>
      <c r="V1183" s="5"/>
      <c r="W1183" s="5"/>
      <c r="X1183" s="5"/>
      <c r="Y1183" s="5"/>
      <c r="Z1183" s="5"/>
      <c r="AA1183" s="5"/>
      <c r="AB1183" s="5"/>
      <c r="AC1183" s="5"/>
      <c r="AD1183" s="5"/>
      <c r="AE1183" s="5"/>
    </row>
    <row r="1184" spans="1:31" ht="23.25" customHeight="1">
      <c r="A1184" s="5" t="s">
        <v>17695</v>
      </c>
      <c r="B1184" s="5" t="s">
        <v>17696</v>
      </c>
      <c r="C1184" s="5" t="s">
        <v>41</v>
      </c>
      <c r="D1184" s="5" t="s">
        <v>47</v>
      </c>
      <c r="E1184" s="20" t="s">
        <v>45</v>
      </c>
      <c r="F1184" s="7">
        <v>15</v>
      </c>
      <c r="G1184" s="7">
        <v>30</v>
      </c>
      <c r="H1184" s="5" t="s">
        <v>2134</v>
      </c>
      <c r="I1184" s="5" t="s">
        <v>66</v>
      </c>
      <c r="J1184" s="5" t="s">
        <v>57</v>
      </c>
      <c r="K1184" s="5" t="s">
        <v>17697</v>
      </c>
      <c r="L1184" s="5" t="s">
        <v>17698</v>
      </c>
      <c r="M1184" s="5" t="s">
        <v>42</v>
      </c>
      <c r="N1184" s="5" t="s">
        <v>55</v>
      </c>
      <c r="O1184" s="5" t="b">
        <f t="shared" ca="1" si="0"/>
        <v>0</v>
      </c>
      <c r="P1184" s="5" t="b">
        <f t="shared" ca="1" si="1"/>
        <v>1</v>
      </c>
      <c r="Q1184" s="5"/>
      <c r="R1184" s="5"/>
      <c r="S1184" s="5"/>
      <c r="T1184" s="5"/>
      <c r="U1184" s="5"/>
      <c r="V1184" s="5"/>
      <c r="W1184" s="5"/>
      <c r="X1184" s="5"/>
      <c r="Y1184" s="5"/>
      <c r="Z1184" s="5"/>
      <c r="AA1184" s="5"/>
      <c r="AB1184" s="5"/>
      <c r="AC1184" s="5"/>
      <c r="AD1184" s="5"/>
      <c r="AE1184" s="5"/>
    </row>
    <row r="1185" spans="1:31" ht="23.25" customHeight="1">
      <c r="A1185" s="5" t="s">
        <v>10010</v>
      </c>
      <c r="B1185" s="5" t="s">
        <v>17701</v>
      </c>
      <c r="C1185" s="5" t="s">
        <v>20</v>
      </c>
      <c r="D1185" s="5" t="s">
        <v>47</v>
      </c>
      <c r="E1185" s="20" t="s">
        <v>45</v>
      </c>
      <c r="F1185" s="7">
        <v>15</v>
      </c>
      <c r="G1185" s="7">
        <v>30</v>
      </c>
      <c r="H1185" s="5" t="s">
        <v>2134</v>
      </c>
      <c r="I1185" s="5" t="s">
        <v>31</v>
      </c>
      <c r="J1185" s="5" t="s">
        <v>57</v>
      </c>
      <c r="K1185" s="5" t="s">
        <v>17702</v>
      </c>
      <c r="L1185" s="5" t="s">
        <v>17703</v>
      </c>
      <c r="M1185" s="12" t="s">
        <v>47</v>
      </c>
      <c r="N1185" s="5" t="s">
        <v>55</v>
      </c>
      <c r="O1185" s="5" t="b">
        <f t="shared" ca="1" si="0"/>
        <v>0</v>
      </c>
      <c r="P1185" s="5" t="b">
        <f t="shared" ca="1" si="1"/>
        <v>1</v>
      </c>
      <c r="Q1185" s="5"/>
      <c r="R1185" s="5"/>
      <c r="S1185" s="5"/>
      <c r="T1185" s="5"/>
      <c r="U1185" s="5"/>
      <c r="V1185" s="5"/>
      <c r="W1185" s="5"/>
      <c r="X1185" s="5"/>
      <c r="Y1185" s="5"/>
      <c r="Z1185" s="5"/>
      <c r="AA1185" s="5"/>
      <c r="AB1185" s="5"/>
      <c r="AC1185" s="5"/>
      <c r="AD1185" s="5"/>
      <c r="AE1185" s="5"/>
    </row>
    <row r="1186" spans="1:31" ht="23.25" customHeight="1">
      <c r="A1186" s="5" t="s">
        <v>10839</v>
      </c>
      <c r="B1186" s="5" t="s">
        <v>17658</v>
      </c>
      <c r="C1186" s="5" t="s">
        <v>41</v>
      </c>
      <c r="D1186" s="5" t="s">
        <v>114</v>
      </c>
      <c r="E1186" s="20" t="s">
        <v>45</v>
      </c>
      <c r="F1186" s="7">
        <v>15</v>
      </c>
      <c r="G1186" s="7">
        <v>30</v>
      </c>
      <c r="H1186" s="5" t="s">
        <v>2134</v>
      </c>
      <c r="I1186" s="5" t="s">
        <v>31</v>
      </c>
      <c r="J1186" s="5" t="s">
        <v>76</v>
      </c>
      <c r="K1186" s="5" t="s">
        <v>17661</v>
      </c>
      <c r="L1186" s="5" t="s">
        <v>17662</v>
      </c>
      <c r="M1186" s="5" t="s">
        <v>42</v>
      </c>
      <c r="N1186" s="5" t="s">
        <v>55</v>
      </c>
      <c r="O1186" s="5" t="b">
        <f t="shared" ca="1" si="0"/>
        <v>0</v>
      </c>
      <c r="P1186" s="5" t="b">
        <f t="shared" ca="1" si="1"/>
        <v>1</v>
      </c>
      <c r="Q1186" s="5"/>
      <c r="R1186" s="5"/>
      <c r="S1186" s="5"/>
      <c r="T1186" s="5"/>
      <c r="U1186" s="5"/>
      <c r="V1186" s="5"/>
      <c r="W1186" s="5"/>
      <c r="X1186" s="5"/>
      <c r="Y1186" s="5"/>
      <c r="Z1186" s="5"/>
      <c r="AA1186" s="5"/>
      <c r="AB1186" s="5"/>
      <c r="AC1186" s="5"/>
      <c r="AD1186" s="5"/>
      <c r="AE1186" s="5"/>
    </row>
    <row r="1187" spans="1:31" ht="23.25" customHeight="1">
      <c r="A1187" s="5" t="s">
        <v>9556</v>
      </c>
      <c r="B1187" s="5" t="s">
        <v>17679</v>
      </c>
      <c r="C1187" s="5" t="s">
        <v>170</v>
      </c>
      <c r="D1187" s="5" t="s">
        <v>390</v>
      </c>
      <c r="E1187" s="20" t="s">
        <v>45</v>
      </c>
      <c r="F1187" s="7">
        <v>15</v>
      </c>
      <c r="G1187" s="7">
        <v>30</v>
      </c>
      <c r="H1187" s="5" t="s">
        <v>2134</v>
      </c>
      <c r="I1187" s="5" t="s">
        <v>108</v>
      </c>
      <c r="J1187" s="5" t="s">
        <v>57</v>
      </c>
      <c r="K1187" s="5" t="s">
        <v>17682</v>
      </c>
      <c r="L1187" s="5" t="s">
        <v>17684</v>
      </c>
      <c r="M1187" s="5" t="s">
        <v>42</v>
      </c>
      <c r="N1187" s="5" t="s">
        <v>55</v>
      </c>
      <c r="O1187" s="5" t="b">
        <f t="shared" ca="1" si="0"/>
        <v>0</v>
      </c>
      <c r="P1187" s="5" t="b">
        <f t="shared" ca="1" si="1"/>
        <v>1</v>
      </c>
      <c r="Q1187" s="5"/>
      <c r="R1187" s="5"/>
      <c r="S1187" s="5"/>
      <c r="T1187" s="5"/>
      <c r="U1187" s="5"/>
      <c r="V1187" s="5"/>
      <c r="W1187" s="5"/>
      <c r="X1187" s="5"/>
      <c r="Y1187" s="5"/>
      <c r="Z1187" s="5"/>
      <c r="AA1187" s="5"/>
      <c r="AB1187" s="5"/>
      <c r="AC1187" s="5"/>
      <c r="AD1187" s="5"/>
      <c r="AE1187" s="5"/>
    </row>
    <row r="1188" spans="1:31" ht="23.25" customHeight="1">
      <c r="A1188" s="5" t="s">
        <v>9556</v>
      </c>
      <c r="B1188" s="5" t="s">
        <v>12286</v>
      </c>
      <c r="C1188" s="5" t="s">
        <v>27</v>
      </c>
      <c r="D1188" s="5" t="s">
        <v>85</v>
      </c>
      <c r="E1188" s="20" t="s">
        <v>45</v>
      </c>
      <c r="F1188" s="7">
        <v>15</v>
      </c>
      <c r="G1188" s="7">
        <v>25</v>
      </c>
      <c r="H1188" s="5" t="s">
        <v>151</v>
      </c>
      <c r="I1188" s="5" t="s">
        <v>31</v>
      </c>
      <c r="J1188" s="5" t="s">
        <v>76</v>
      </c>
      <c r="K1188" s="5" t="s">
        <v>17668</v>
      </c>
      <c r="L1188" s="5" t="s">
        <v>17669</v>
      </c>
      <c r="M1188" s="5" t="s">
        <v>37</v>
      </c>
      <c r="N1188" s="5" t="s">
        <v>271</v>
      </c>
      <c r="O1188" s="5" t="b">
        <f t="shared" ca="1" si="0"/>
        <v>0</v>
      </c>
      <c r="P1188" s="5" t="b">
        <f t="shared" ca="1" si="1"/>
        <v>1</v>
      </c>
      <c r="Q1188" s="5"/>
      <c r="R1188" s="5"/>
      <c r="S1188" s="5"/>
      <c r="T1188" s="5"/>
      <c r="U1188" s="5"/>
      <c r="V1188" s="5"/>
      <c r="W1188" s="5"/>
      <c r="X1188" s="5"/>
      <c r="Y1188" s="5"/>
      <c r="Z1188" s="5"/>
      <c r="AA1188" s="5"/>
      <c r="AB1188" s="5"/>
      <c r="AC1188" s="5"/>
      <c r="AD1188" s="5"/>
      <c r="AE1188" s="5"/>
    </row>
    <row r="1189" spans="1:31" ht="23.25" customHeight="1">
      <c r="A1189" s="5" t="s">
        <v>17732</v>
      </c>
      <c r="B1189" s="5" t="s">
        <v>17733</v>
      </c>
      <c r="C1189" s="5" t="s">
        <v>41</v>
      </c>
      <c r="D1189" s="5" t="s">
        <v>94</v>
      </c>
      <c r="E1189" s="20" t="s">
        <v>45</v>
      </c>
      <c r="F1189" s="7">
        <v>15</v>
      </c>
      <c r="G1189" s="7">
        <v>25</v>
      </c>
      <c r="H1189" s="5" t="s">
        <v>151</v>
      </c>
      <c r="I1189" s="5" t="s">
        <v>108</v>
      </c>
      <c r="J1189" s="5" t="s">
        <v>811</v>
      </c>
      <c r="K1189" s="5" t="s">
        <v>17736</v>
      </c>
      <c r="L1189" s="5" t="s">
        <v>17737</v>
      </c>
      <c r="M1189" s="5" t="s">
        <v>53</v>
      </c>
      <c r="N1189" s="5" t="s">
        <v>55</v>
      </c>
      <c r="O1189" s="5" t="b">
        <f t="shared" ca="1" si="0"/>
        <v>0</v>
      </c>
      <c r="P1189" s="5" t="b">
        <f t="shared" ca="1" si="1"/>
        <v>1</v>
      </c>
      <c r="Q1189" s="5"/>
      <c r="R1189" s="5"/>
      <c r="S1189" s="5"/>
      <c r="T1189" s="5"/>
      <c r="U1189" s="5"/>
      <c r="V1189" s="5"/>
      <c r="W1189" s="5"/>
      <c r="X1189" s="5"/>
      <c r="Y1189" s="5"/>
      <c r="Z1189" s="5"/>
      <c r="AA1189" s="5"/>
      <c r="AB1189" s="5"/>
      <c r="AC1189" s="5"/>
      <c r="AD1189" s="5"/>
      <c r="AE1189" s="5"/>
    </row>
    <row r="1190" spans="1:31" ht="23.25" customHeight="1">
      <c r="A1190" s="5" t="s">
        <v>9556</v>
      </c>
      <c r="B1190" s="5" t="s">
        <v>17713</v>
      </c>
      <c r="C1190" s="5" t="s">
        <v>27</v>
      </c>
      <c r="D1190" s="5" t="s">
        <v>85</v>
      </c>
      <c r="E1190" s="20" t="s">
        <v>45</v>
      </c>
      <c r="F1190" s="7">
        <v>15</v>
      </c>
      <c r="G1190" s="7">
        <v>20</v>
      </c>
      <c r="H1190" s="5" t="s">
        <v>493</v>
      </c>
      <c r="I1190" s="5" t="s">
        <v>108</v>
      </c>
      <c r="J1190" s="5" t="s">
        <v>5397</v>
      </c>
      <c r="K1190" s="5" t="s">
        <v>17714</v>
      </c>
      <c r="L1190" s="5" t="s">
        <v>17716</v>
      </c>
      <c r="M1190" s="5" t="s">
        <v>53</v>
      </c>
      <c r="N1190" s="5" t="s">
        <v>271</v>
      </c>
      <c r="O1190" s="5" t="b">
        <f t="shared" ca="1" si="0"/>
        <v>0</v>
      </c>
      <c r="P1190" s="5" t="b">
        <f t="shared" ca="1" si="1"/>
        <v>1</v>
      </c>
      <c r="Q1190" s="5"/>
      <c r="R1190" s="5"/>
      <c r="S1190" s="5"/>
      <c r="T1190" s="5"/>
      <c r="U1190" s="5"/>
      <c r="V1190" s="5"/>
      <c r="W1190" s="5"/>
      <c r="X1190" s="5"/>
      <c r="Y1190" s="5"/>
      <c r="Z1190" s="5"/>
      <c r="AA1190" s="5"/>
      <c r="AB1190" s="5"/>
      <c r="AC1190" s="5"/>
      <c r="AD1190" s="5"/>
      <c r="AE1190" s="5"/>
    </row>
    <row r="1191" spans="1:31" ht="23.25" customHeight="1">
      <c r="A1191" s="5" t="s">
        <v>17722</v>
      </c>
      <c r="B1191" s="5" t="s">
        <v>17723</v>
      </c>
      <c r="C1191" s="5" t="s">
        <v>27</v>
      </c>
      <c r="D1191" s="5" t="s">
        <v>47</v>
      </c>
      <c r="E1191" s="20" t="s">
        <v>45</v>
      </c>
      <c r="F1191" s="7">
        <v>15</v>
      </c>
      <c r="G1191" s="7">
        <v>30</v>
      </c>
      <c r="H1191" s="5" t="s">
        <v>2134</v>
      </c>
      <c r="I1191" s="5" t="s">
        <v>108</v>
      </c>
      <c r="J1191" s="5" t="s">
        <v>252</v>
      </c>
      <c r="K1191" s="5" t="s">
        <v>17726</v>
      </c>
      <c r="L1191" s="5" t="s">
        <v>17728</v>
      </c>
      <c r="M1191" s="5" t="s">
        <v>37</v>
      </c>
      <c r="N1191" s="5" t="s">
        <v>55</v>
      </c>
      <c r="O1191" s="5" t="b">
        <f t="shared" ca="1" si="0"/>
        <v>0</v>
      </c>
      <c r="P1191" s="5" t="b">
        <f t="shared" ca="1" si="1"/>
        <v>1</v>
      </c>
      <c r="Q1191" s="5"/>
      <c r="R1191" s="5"/>
      <c r="S1191" s="5"/>
      <c r="T1191" s="5"/>
      <c r="U1191" s="5"/>
      <c r="V1191" s="5"/>
      <c r="W1191" s="5"/>
      <c r="X1191" s="5"/>
      <c r="Y1191" s="5"/>
      <c r="Z1191" s="5"/>
      <c r="AA1191" s="5"/>
      <c r="AB1191" s="5"/>
      <c r="AC1191" s="5"/>
      <c r="AD1191" s="5"/>
      <c r="AE1191" s="5"/>
    </row>
    <row r="1192" spans="1:31" ht="23.25" customHeight="1">
      <c r="A1192" s="5" t="s">
        <v>17707</v>
      </c>
      <c r="B1192" s="5" t="s">
        <v>17708</v>
      </c>
      <c r="C1192" s="5" t="s">
        <v>20</v>
      </c>
      <c r="D1192" s="5" t="s">
        <v>1616</v>
      </c>
      <c r="E1192" s="20" t="s">
        <v>29</v>
      </c>
      <c r="F1192" s="7">
        <v>15</v>
      </c>
      <c r="G1192" s="7">
        <v>20</v>
      </c>
      <c r="H1192" s="5" t="s">
        <v>493</v>
      </c>
      <c r="I1192" s="5" t="s">
        <v>31</v>
      </c>
      <c r="J1192" s="5" t="s">
        <v>11304</v>
      </c>
      <c r="K1192" s="5" t="s">
        <v>17709</v>
      </c>
      <c r="L1192" s="5" t="s">
        <v>17710</v>
      </c>
      <c r="M1192" s="5" t="s">
        <v>53</v>
      </c>
      <c r="N1192" s="5" t="s">
        <v>55</v>
      </c>
      <c r="O1192" s="5" t="b">
        <f t="shared" ca="1" si="0"/>
        <v>0</v>
      </c>
      <c r="P1192" s="5" t="b">
        <f t="shared" ca="1" si="1"/>
        <v>1</v>
      </c>
      <c r="Q1192" s="5"/>
      <c r="R1192" s="5"/>
      <c r="S1192" s="5"/>
      <c r="T1192" s="5"/>
      <c r="U1192" s="5"/>
      <c r="V1192" s="5"/>
      <c r="W1192" s="5"/>
      <c r="X1192" s="5"/>
      <c r="Y1192" s="5"/>
      <c r="Z1192" s="5"/>
      <c r="AA1192" s="5"/>
      <c r="AB1192" s="5"/>
      <c r="AC1192" s="5"/>
      <c r="AD1192" s="5"/>
      <c r="AE1192" s="5"/>
    </row>
    <row r="1193" spans="1:31" ht="23.25" customHeight="1">
      <c r="A1193" s="5" t="s">
        <v>17704</v>
      </c>
      <c r="B1193" s="5" t="s">
        <v>6604</v>
      </c>
      <c r="C1193" s="5" t="s">
        <v>41</v>
      </c>
      <c r="D1193" s="5" t="s">
        <v>375</v>
      </c>
      <c r="E1193" s="20" t="s">
        <v>45</v>
      </c>
      <c r="F1193" s="7">
        <v>15</v>
      </c>
      <c r="G1193" s="7">
        <v>25</v>
      </c>
      <c r="H1193" s="5" t="s">
        <v>151</v>
      </c>
      <c r="I1193" s="5" t="s">
        <v>31</v>
      </c>
      <c r="J1193" s="5" t="s">
        <v>57</v>
      </c>
      <c r="K1193" s="5" t="s">
        <v>1384</v>
      </c>
      <c r="L1193" s="5" t="s">
        <v>17705</v>
      </c>
      <c r="M1193" s="5" t="s">
        <v>53</v>
      </c>
      <c r="N1193" s="5" t="s">
        <v>55</v>
      </c>
      <c r="O1193" s="5" t="b">
        <f t="shared" ca="1" si="0"/>
        <v>0</v>
      </c>
      <c r="P1193" s="5" t="b">
        <f t="shared" ca="1" si="1"/>
        <v>1</v>
      </c>
      <c r="Q1193" s="5"/>
      <c r="R1193" s="5"/>
      <c r="S1193" s="5"/>
      <c r="T1193" s="5"/>
      <c r="U1193" s="5"/>
      <c r="V1193" s="5"/>
      <c r="W1193" s="5"/>
      <c r="X1193" s="5"/>
      <c r="Y1193" s="5"/>
      <c r="Z1193" s="5"/>
      <c r="AA1193" s="5"/>
      <c r="AB1193" s="5"/>
      <c r="AC1193" s="5"/>
      <c r="AD1193" s="5"/>
      <c r="AE1193" s="5"/>
    </row>
    <row r="1194" spans="1:31" ht="23.25" customHeight="1">
      <c r="A1194" s="5" t="s">
        <v>17756</v>
      </c>
      <c r="B1194" s="5" t="s">
        <v>17757</v>
      </c>
      <c r="C1194" s="5" t="s">
        <v>27</v>
      </c>
      <c r="D1194" s="5" t="s">
        <v>47</v>
      </c>
      <c r="E1194" s="20" t="s">
        <v>29</v>
      </c>
      <c r="F1194" s="7">
        <v>15</v>
      </c>
      <c r="G1194" s="7">
        <v>20</v>
      </c>
      <c r="H1194" s="5" t="s">
        <v>493</v>
      </c>
      <c r="I1194" s="5" t="s">
        <v>108</v>
      </c>
      <c r="J1194" s="5" t="s">
        <v>57</v>
      </c>
      <c r="K1194" s="5" t="s">
        <v>17759</v>
      </c>
      <c r="L1194" s="12" t="s">
        <v>47</v>
      </c>
      <c r="M1194" s="5" t="s">
        <v>53</v>
      </c>
      <c r="N1194" s="5" t="s">
        <v>55</v>
      </c>
      <c r="O1194" s="5" t="b">
        <f t="shared" ca="1" si="0"/>
        <v>0</v>
      </c>
      <c r="P1194" s="5" t="b">
        <f t="shared" ca="1" si="1"/>
        <v>1</v>
      </c>
      <c r="Q1194" s="5"/>
      <c r="R1194" s="5"/>
      <c r="S1194" s="5"/>
      <c r="T1194" s="5"/>
      <c r="U1194" s="5"/>
      <c r="V1194" s="5"/>
      <c r="W1194" s="5"/>
      <c r="X1194" s="5"/>
      <c r="Y1194" s="5"/>
      <c r="Z1194" s="5"/>
      <c r="AA1194" s="5"/>
      <c r="AB1194" s="5"/>
      <c r="AC1194" s="5"/>
      <c r="AD1194" s="5"/>
      <c r="AE1194" s="5"/>
    </row>
    <row r="1195" spans="1:31" ht="23.25" customHeight="1">
      <c r="A1195" s="5" t="s">
        <v>17763</v>
      </c>
      <c r="B1195" s="5" t="s">
        <v>17764</v>
      </c>
      <c r="C1195" s="5" t="s">
        <v>170</v>
      </c>
      <c r="D1195" s="5" t="s">
        <v>390</v>
      </c>
      <c r="E1195" s="20" t="s">
        <v>45</v>
      </c>
      <c r="F1195" s="7">
        <v>15</v>
      </c>
      <c r="G1195" s="7">
        <v>30</v>
      </c>
      <c r="H1195" s="5" t="s">
        <v>2134</v>
      </c>
      <c r="I1195" s="5" t="s">
        <v>108</v>
      </c>
      <c r="J1195" s="5" t="s">
        <v>106</v>
      </c>
      <c r="K1195" s="5" t="s">
        <v>17769</v>
      </c>
      <c r="L1195" s="5" t="s">
        <v>17770</v>
      </c>
      <c r="M1195" s="5" t="s">
        <v>53</v>
      </c>
      <c r="N1195" s="5" t="s">
        <v>55</v>
      </c>
      <c r="O1195" s="5" t="b">
        <f t="shared" ca="1" si="0"/>
        <v>0</v>
      </c>
      <c r="P1195" s="5" t="b">
        <f t="shared" ca="1" si="1"/>
        <v>1</v>
      </c>
      <c r="Q1195" s="5"/>
      <c r="R1195" s="5"/>
      <c r="S1195" s="5"/>
      <c r="T1195" s="5"/>
      <c r="U1195" s="5"/>
      <c r="V1195" s="5"/>
      <c r="W1195" s="5"/>
      <c r="X1195" s="5"/>
      <c r="Y1195" s="5"/>
      <c r="Z1195" s="5"/>
      <c r="AA1195" s="5"/>
      <c r="AB1195" s="5"/>
      <c r="AC1195" s="5"/>
      <c r="AD1195" s="5"/>
      <c r="AE1195" s="5"/>
    </row>
    <row r="1196" spans="1:31" ht="23.25" customHeight="1">
      <c r="A1196" s="5" t="s">
        <v>17750</v>
      </c>
      <c r="B1196" s="5" t="s">
        <v>17751</v>
      </c>
      <c r="C1196" s="5" t="s">
        <v>20</v>
      </c>
      <c r="D1196" s="5" t="s">
        <v>21</v>
      </c>
      <c r="E1196" s="20" t="s">
        <v>45</v>
      </c>
      <c r="F1196" s="7">
        <v>15</v>
      </c>
      <c r="G1196" s="7">
        <v>20</v>
      </c>
      <c r="H1196" s="5" t="s">
        <v>493</v>
      </c>
      <c r="I1196" s="5" t="s">
        <v>31</v>
      </c>
      <c r="J1196" s="5" t="s">
        <v>126</v>
      </c>
      <c r="K1196" s="5" t="s">
        <v>17753</v>
      </c>
      <c r="L1196" s="5" t="s">
        <v>17754</v>
      </c>
      <c r="M1196" s="5" t="s">
        <v>53</v>
      </c>
      <c r="N1196" s="5" t="s">
        <v>271</v>
      </c>
      <c r="O1196" s="5" t="b">
        <f t="shared" ca="1" si="0"/>
        <v>0</v>
      </c>
      <c r="P1196" s="5" t="b">
        <f t="shared" ca="1" si="1"/>
        <v>1</v>
      </c>
      <c r="Q1196" s="5"/>
      <c r="R1196" s="5"/>
      <c r="S1196" s="5"/>
      <c r="T1196" s="5"/>
      <c r="U1196" s="5"/>
      <c r="V1196" s="5"/>
      <c r="W1196" s="5"/>
      <c r="X1196" s="5"/>
      <c r="Y1196" s="5"/>
      <c r="Z1196" s="5"/>
      <c r="AA1196" s="5"/>
      <c r="AB1196" s="5"/>
      <c r="AC1196" s="5"/>
      <c r="AD1196" s="5"/>
      <c r="AE1196" s="5"/>
    </row>
    <row r="1197" spans="1:31" ht="23.25" customHeight="1">
      <c r="A1197" s="5" t="s">
        <v>17246</v>
      </c>
      <c r="B1197" s="5" t="s">
        <v>17742</v>
      </c>
      <c r="C1197" s="5" t="s">
        <v>41</v>
      </c>
      <c r="D1197" s="5" t="s">
        <v>94</v>
      </c>
      <c r="E1197" s="20" t="s">
        <v>45</v>
      </c>
      <c r="F1197" s="7">
        <v>15</v>
      </c>
      <c r="G1197" s="7">
        <v>25</v>
      </c>
      <c r="H1197" s="5" t="s">
        <v>151</v>
      </c>
      <c r="I1197" s="5" t="s">
        <v>66</v>
      </c>
      <c r="J1197" s="5" t="s">
        <v>5520</v>
      </c>
      <c r="K1197" s="5" t="s">
        <v>17744</v>
      </c>
      <c r="L1197" s="5" t="s">
        <v>17746</v>
      </c>
      <c r="M1197" s="5" t="s">
        <v>100</v>
      </c>
      <c r="N1197" s="5" t="s">
        <v>55</v>
      </c>
      <c r="O1197" s="5" t="b">
        <f t="shared" ca="1" si="0"/>
        <v>0</v>
      </c>
      <c r="P1197" s="5" t="b">
        <f t="shared" ca="1" si="1"/>
        <v>1</v>
      </c>
      <c r="Q1197" s="5"/>
      <c r="R1197" s="5"/>
      <c r="S1197" s="5"/>
      <c r="T1197" s="5"/>
      <c r="U1197" s="5"/>
      <c r="V1197" s="5"/>
      <c r="W1197" s="5"/>
      <c r="X1197" s="5"/>
      <c r="Y1197" s="5"/>
      <c r="Z1197" s="5"/>
      <c r="AA1197" s="5"/>
      <c r="AB1197" s="5"/>
      <c r="AC1197" s="5"/>
      <c r="AD1197" s="5"/>
      <c r="AE1197" s="5"/>
    </row>
    <row r="1198" spans="1:31" ht="23.25" customHeight="1">
      <c r="A1198" s="5" t="s">
        <v>17790</v>
      </c>
      <c r="B1198" s="5" t="s">
        <v>17791</v>
      </c>
      <c r="C1198" s="5" t="s">
        <v>27</v>
      </c>
      <c r="D1198" s="5" t="s">
        <v>85</v>
      </c>
      <c r="E1198" s="20" t="s">
        <v>45</v>
      </c>
      <c r="F1198" s="7">
        <v>15</v>
      </c>
      <c r="G1198" s="7">
        <v>30</v>
      </c>
      <c r="H1198" s="5" t="s">
        <v>2134</v>
      </c>
      <c r="I1198" s="5" t="s">
        <v>31</v>
      </c>
      <c r="J1198" s="5" t="s">
        <v>57</v>
      </c>
      <c r="K1198" s="5" t="s">
        <v>6508</v>
      </c>
      <c r="L1198" s="5" t="s">
        <v>17796</v>
      </c>
      <c r="M1198" s="5" t="s">
        <v>53</v>
      </c>
      <c r="N1198" s="5" t="s">
        <v>271</v>
      </c>
      <c r="O1198" s="5" t="b">
        <f t="shared" ca="1" si="0"/>
        <v>0</v>
      </c>
      <c r="P1198" s="5" t="b">
        <f t="shared" ca="1" si="1"/>
        <v>1</v>
      </c>
      <c r="Q1198" s="5"/>
      <c r="R1198" s="5"/>
      <c r="S1198" s="5"/>
      <c r="T1198" s="5"/>
      <c r="U1198" s="5"/>
      <c r="V1198" s="5"/>
      <c r="W1198" s="5"/>
      <c r="X1198" s="5"/>
      <c r="Y1198" s="5"/>
      <c r="Z1198" s="5"/>
      <c r="AA1198" s="5"/>
      <c r="AB1198" s="5"/>
      <c r="AC1198" s="5"/>
      <c r="AD1198" s="5"/>
      <c r="AE1198" s="5"/>
    </row>
    <row r="1199" spans="1:31" ht="23.25" customHeight="1">
      <c r="A1199" s="5" t="s">
        <v>17773</v>
      </c>
      <c r="B1199" s="5" t="s">
        <v>8112</v>
      </c>
      <c r="C1199" s="5" t="s">
        <v>20</v>
      </c>
      <c r="D1199" s="5" t="s">
        <v>47</v>
      </c>
      <c r="E1199" s="20" t="s">
        <v>45</v>
      </c>
      <c r="F1199" s="7">
        <v>15</v>
      </c>
      <c r="G1199" s="7">
        <v>25</v>
      </c>
      <c r="H1199" s="5" t="s">
        <v>151</v>
      </c>
      <c r="I1199" s="5" t="s">
        <v>108</v>
      </c>
      <c r="J1199" s="5" t="s">
        <v>48</v>
      </c>
      <c r="K1199" s="5" t="s">
        <v>7558</v>
      </c>
      <c r="L1199" s="5" t="s">
        <v>17775</v>
      </c>
      <c r="M1199" s="5" t="s">
        <v>648</v>
      </c>
      <c r="N1199" s="5" t="s">
        <v>237</v>
      </c>
      <c r="O1199" s="5" t="b">
        <f t="shared" ca="1" si="0"/>
        <v>0</v>
      </c>
      <c r="P1199" s="5" t="b">
        <f t="shared" ca="1" si="1"/>
        <v>1</v>
      </c>
      <c r="Q1199" s="5"/>
      <c r="R1199" s="5"/>
      <c r="S1199" s="5"/>
      <c r="T1199" s="5"/>
      <c r="U1199" s="5"/>
      <c r="V1199" s="5"/>
      <c r="W1199" s="5"/>
      <c r="X1199" s="5"/>
      <c r="Y1199" s="5"/>
      <c r="Z1199" s="5"/>
      <c r="AA1199" s="5"/>
      <c r="AB1199" s="5"/>
      <c r="AC1199" s="5"/>
      <c r="AD1199" s="5"/>
      <c r="AE1199" s="5"/>
    </row>
    <row r="1200" spans="1:31" ht="23.25" customHeight="1">
      <c r="A1200" s="5" t="s">
        <v>17800</v>
      </c>
      <c r="B1200" s="5" t="s">
        <v>17801</v>
      </c>
      <c r="C1200" s="5" t="s">
        <v>27</v>
      </c>
      <c r="D1200" s="5" t="s">
        <v>850</v>
      </c>
      <c r="E1200" s="20" t="s">
        <v>45</v>
      </c>
      <c r="F1200" s="7">
        <v>15</v>
      </c>
      <c r="G1200" s="7">
        <v>25</v>
      </c>
      <c r="H1200" s="5" t="s">
        <v>151</v>
      </c>
      <c r="I1200" s="5" t="s">
        <v>31</v>
      </c>
      <c r="J1200" s="5" t="s">
        <v>134</v>
      </c>
      <c r="K1200" s="5" t="s">
        <v>17802</v>
      </c>
      <c r="L1200" s="5" t="s">
        <v>17803</v>
      </c>
      <c r="M1200" s="5" t="s">
        <v>37</v>
      </c>
      <c r="N1200" s="5" t="s">
        <v>55</v>
      </c>
      <c r="O1200" s="5" t="b">
        <f t="shared" ca="1" si="0"/>
        <v>0</v>
      </c>
      <c r="P1200" s="5" t="b">
        <f t="shared" ca="1" si="1"/>
        <v>1</v>
      </c>
      <c r="Q1200" s="5"/>
      <c r="R1200" s="5"/>
      <c r="S1200" s="5"/>
      <c r="T1200" s="5"/>
      <c r="U1200" s="5"/>
      <c r="V1200" s="5"/>
      <c r="W1200" s="5"/>
      <c r="X1200" s="5"/>
      <c r="Y1200" s="5"/>
      <c r="Z1200" s="5"/>
      <c r="AA1200" s="5"/>
      <c r="AB1200" s="5"/>
      <c r="AC1200" s="5"/>
      <c r="AD1200" s="5"/>
      <c r="AE1200" s="5"/>
    </row>
    <row r="1201" spans="1:31" ht="23.25" customHeight="1">
      <c r="A1201" s="5" t="s">
        <v>17780</v>
      </c>
      <c r="B1201" s="5" t="s">
        <v>17781</v>
      </c>
      <c r="C1201" s="5" t="s">
        <v>170</v>
      </c>
      <c r="D1201" s="5" t="s">
        <v>390</v>
      </c>
      <c r="E1201" s="20" t="s">
        <v>29</v>
      </c>
      <c r="F1201" s="7">
        <v>15</v>
      </c>
      <c r="G1201" s="7">
        <v>20</v>
      </c>
      <c r="H1201" s="5" t="s">
        <v>493</v>
      </c>
      <c r="I1201" s="5" t="s">
        <v>108</v>
      </c>
      <c r="J1201" s="5" t="s">
        <v>315</v>
      </c>
      <c r="K1201" s="5" t="s">
        <v>17782</v>
      </c>
      <c r="L1201" s="5" t="s">
        <v>17784</v>
      </c>
      <c r="M1201" s="5" t="s">
        <v>53</v>
      </c>
      <c r="N1201" s="5" t="s">
        <v>55</v>
      </c>
      <c r="O1201" s="5" t="b">
        <f t="shared" ca="1" si="0"/>
        <v>0</v>
      </c>
      <c r="P1201" s="5" t="b">
        <f t="shared" ca="1" si="1"/>
        <v>1</v>
      </c>
      <c r="Q1201" s="5"/>
      <c r="R1201" s="5"/>
      <c r="S1201" s="5"/>
      <c r="T1201" s="5"/>
      <c r="U1201" s="5"/>
      <c r="V1201" s="5"/>
      <c r="W1201" s="5"/>
      <c r="X1201" s="5"/>
      <c r="Y1201" s="5"/>
      <c r="Z1201" s="5"/>
      <c r="AA1201" s="5"/>
      <c r="AB1201" s="5"/>
      <c r="AC1201" s="5"/>
      <c r="AD1201" s="5"/>
      <c r="AE1201" s="5"/>
    </row>
    <row r="1202" spans="1:31" ht="23.25" customHeight="1">
      <c r="A1202" s="5" t="s">
        <v>9556</v>
      </c>
      <c r="B1202" s="5" t="s">
        <v>17809</v>
      </c>
      <c r="C1202" s="5" t="s">
        <v>27</v>
      </c>
      <c r="D1202" s="5" t="s">
        <v>47</v>
      </c>
      <c r="E1202" s="20" t="s">
        <v>919</v>
      </c>
      <c r="F1202" s="7">
        <v>15</v>
      </c>
      <c r="G1202" s="7">
        <v>20</v>
      </c>
      <c r="H1202" s="5" t="s">
        <v>493</v>
      </c>
      <c r="I1202" s="5" t="s">
        <v>108</v>
      </c>
      <c r="J1202" s="5" t="s">
        <v>117</v>
      </c>
      <c r="K1202" s="5" t="s">
        <v>17811</v>
      </c>
      <c r="L1202" s="5" t="s">
        <v>17812</v>
      </c>
      <c r="M1202" s="5" t="s">
        <v>100</v>
      </c>
      <c r="N1202" s="5" t="s">
        <v>55</v>
      </c>
      <c r="O1202" s="5" t="b">
        <f t="shared" ca="1" si="0"/>
        <v>0</v>
      </c>
      <c r="P1202" s="5" t="b">
        <f t="shared" ca="1" si="1"/>
        <v>1</v>
      </c>
      <c r="Q1202" s="5"/>
      <c r="R1202" s="5"/>
      <c r="S1202" s="5"/>
      <c r="T1202" s="5"/>
      <c r="U1202" s="5"/>
      <c r="V1202" s="5"/>
      <c r="W1202" s="5"/>
      <c r="X1202" s="5"/>
      <c r="Y1202" s="5"/>
      <c r="Z1202" s="5"/>
      <c r="AA1202" s="5"/>
      <c r="AB1202" s="5"/>
      <c r="AC1202" s="5"/>
      <c r="AD1202" s="5"/>
      <c r="AE1202" s="5"/>
    </row>
    <row r="1203" spans="1:31" ht="23.25" customHeight="1">
      <c r="A1203" s="5" t="s">
        <v>9556</v>
      </c>
      <c r="B1203" s="5" t="s">
        <v>17817</v>
      </c>
      <c r="C1203" s="5" t="s">
        <v>20</v>
      </c>
      <c r="D1203" s="5" t="s">
        <v>1173</v>
      </c>
      <c r="E1203" s="20" t="s">
        <v>45</v>
      </c>
      <c r="F1203" s="7">
        <v>15</v>
      </c>
      <c r="G1203" s="7">
        <v>20</v>
      </c>
      <c r="H1203" s="5" t="s">
        <v>493</v>
      </c>
      <c r="I1203" s="5" t="s">
        <v>108</v>
      </c>
      <c r="J1203" s="5" t="s">
        <v>76</v>
      </c>
      <c r="K1203" s="5" t="s">
        <v>17820</v>
      </c>
      <c r="L1203" s="5" t="s">
        <v>17821</v>
      </c>
      <c r="M1203" s="5" t="s">
        <v>53</v>
      </c>
      <c r="N1203" s="5" t="s">
        <v>55</v>
      </c>
      <c r="O1203" s="5" t="b">
        <f t="shared" ca="1" si="0"/>
        <v>0</v>
      </c>
      <c r="P1203" s="5" t="b">
        <f t="shared" ca="1" si="1"/>
        <v>1</v>
      </c>
      <c r="Q1203" s="5"/>
      <c r="R1203" s="5"/>
      <c r="S1203" s="5"/>
      <c r="T1203" s="5"/>
      <c r="U1203" s="5"/>
      <c r="V1203" s="5"/>
      <c r="W1203" s="5"/>
      <c r="X1203" s="5"/>
      <c r="Y1203" s="5"/>
      <c r="Z1203" s="5"/>
      <c r="AA1203" s="5"/>
      <c r="AB1203" s="5"/>
      <c r="AC1203" s="5"/>
      <c r="AD1203" s="5"/>
      <c r="AE1203" s="5"/>
    </row>
    <row r="1204" spans="1:31" ht="23.25" customHeight="1">
      <c r="A1204" s="5" t="s">
        <v>9556</v>
      </c>
      <c r="B1204" s="5" t="s">
        <v>17828</v>
      </c>
      <c r="C1204" s="5" t="s">
        <v>27</v>
      </c>
      <c r="D1204" s="5" t="s">
        <v>199</v>
      </c>
      <c r="E1204" s="20" t="s">
        <v>45</v>
      </c>
      <c r="F1204" s="7">
        <v>15</v>
      </c>
      <c r="G1204" s="7">
        <v>25</v>
      </c>
      <c r="H1204" s="5" t="s">
        <v>151</v>
      </c>
      <c r="I1204" s="7" t="s">
        <v>24</v>
      </c>
      <c r="J1204" s="5" t="s">
        <v>999</v>
      </c>
      <c r="K1204" s="5" t="s">
        <v>17830</v>
      </c>
      <c r="L1204" s="12" t="s">
        <v>47</v>
      </c>
      <c r="M1204" s="5" t="s">
        <v>37</v>
      </c>
      <c r="N1204" s="5" t="s">
        <v>55</v>
      </c>
      <c r="O1204" s="5" t="b">
        <f t="shared" ca="1" si="0"/>
        <v>0</v>
      </c>
      <c r="P1204" s="5" t="b">
        <f t="shared" ca="1" si="1"/>
        <v>1</v>
      </c>
      <c r="Q1204" s="5"/>
      <c r="R1204" s="5"/>
      <c r="S1204" s="5"/>
      <c r="T1204" s="5"/>
      <c r="U1204" s="5"/>
      <c r="V1204" s="5"/>
      <c r="W1204" s="5"/>
      <c r="X1204" s="5"/>
      <c r="Y1204" s="5"/>
      <c r="Z1204" s="5"/>
      <c r="AA1204" s="5"/>
      <c r="AB1204" s="5"/>
      <c r="AC1204" s="5"/>
      <c r="AD1204" s="5"/>
      <c r="AE1204" s="5"/>
    </row>
    <row r="1205" spans="1:31" ht="23.25" customHeight="1">
      <c r="A1205" s="5" t="s">
        <v>17825</v>
      </c>
      <c r="B1205" s="5" t="s">
        <v>17826</v>
      </c>
      <c r="C1205" s="5" t="s">
        <v>20</v>
      </c>
      <c r="D1205" s="5" t="s">
        <v>296</v>
      </c>
      <c r="E1205" s="20" t="s">
        <v>29</v>
      </c>
      <c r="F1205" s="7">
        <v>15</v>
      </c>
      <c r="G1205" s="7">
        <v>19</v>
      </c>
      <c r="H1205" s="5" t="s">
        <v>5519</v>
      </c>
      <c r="I1205" s="5" t="s">
        <v>66</v>
      </c>
      <c r="J1205" s="5" t="s">
        <v>57</v>
      </c>
      <c r="K1205" s="5" t="s">
        <v>4877</v>
      </c>
      <c r="L1205" s="5" t="s">
        <v>17827</v>
      </c>
      <c r="M1205" s="5" t="s">
        <v>100</v>
      </c>
      <c r="N1205" s="5" t="s">
        <v>55</v>
      </c>
      <c r="O1205" s="5" t="b">
        <f t="shared" ca="1" si="0"/>
        <v>0</v>
      </c>
      <c r="P1205" s="5" t="b">
        <f t="shared" ca="1" si="1"/>
        <v>1</v>
      </c>
      <c r="Q1205" s="5"/>
      <c r="R1205" s="5"/>
      <c r="S1205" s="5"/>
      <c r="T1205" s="5"/>
      <c r="U1205" s="5"/>
      <c r="V1205" s="5"/>
      <c r="W1205" s="5"/>
      <c r="X1205" s="5"/>
      <c r="Y1205" s="5"/>
      <c r="Z1205" s="5"/>
      <c r="AA1205" s="5"/>
      <c r="AB1205" s="5"/>
      <c r="AC1205" s="5"/>
      <c r="AD1205" s="5"/>
      <c r="AE1205" s="5"/>
    </row>
    <row r="1206" spans="1:31" ht="23.25" customHeight="1">
      <c r="A1206" s="5" t="s">
        <v>17833</v>
      </c>
      <c r="B1206" s="5" t="s">
        <v>4701</v>
      </c>
      <c r="C1206" s="5" t="s">
        <v>20</v>
      </c>
      <c r="D1206" s="5" t="s">
        <v>47</v>
      </c>
      <c r="E1206" s="20" t="s">
        <v>45</v>
      </c>
      <c r="F1206" s="7">
        <v>15</v>
      </c>
      <c r="G1206" s="7">
        <v>25</v>
      </c>
      <c r="H1206" s="5" t="s">
        <v>151</v>
      </c>
      <c r="I1206" s="5" t="s">
        <v>31</v>
      </c>
      <c r="J1206" s="5" t="s">
        <v>252</v>
      </c>
      <c r="K1206" s="5" t="s">
        <v>17835</v>
      </c>
      <c r="L1206" s="5" t="s">
        <v>17836</v>
      </c>
      <c r="M1206" s="5" t="s">
        <v>37</v>
      </c>
      <c r="N1206" s="5" t="s">
        <v>237</v>
      </c>
      <c r="O1206" s="5" t="b">
        <f t="shared" ca="1" si="0"/>
        <v>0</v>
      </c>
      <c r="P1206" s="5" t="b">
        <f t="shared" ca="1" si="1"/>
        <v>1</v>
      </c>
      <c r="Q1206" s="5"/>
      <c r="R1206" s="5"/>
      <c r="S1206" s="5"/>
      <c r="T1206" s="5"/>
      <c r="U1206" s="5"/>
      <c r="V1206" s="5"/>
      <c r="W1206" s="5"/>
      <c r="X1206" s="5"/>
      <c r="Y1206" s="5"/>
      <c r="Z1206" s="5"/>
      <c r="AA1206" s="5"/>
      <c r="AB1206" s="5"/>
      <c r="AC1206" s="5"/>
      <c r="AD1206" s="5"/>
      <c r="AE1206" s="5"/>
    </row>
    <row r="1207" spans="1:31" ht="23.25" customHeight="1">
      <c r="A1207" s="5" t="s">
        <v>17839</v>
      </c>
      <c r="B1207" s="5" t="s">
        <v>17840</v>
      </c>
      <c r="C1207" s="5" t="s">
        <v>27</v>
      </c>
      <c r="D1207" s="5" t="s">
        <v>85</v>
      </c>
      <c r="E1207" s="20" t="s">
        <v>45</v>
      </c>
      <c r="F1207" s="7">
        <v>15</v>
      </c>
      <c r="G1207" s="7">
        <v>20</v>
      </c>
      <c r="H1207" s="5" t="s">
        <v>493</v>
      </c>
      <c r="I1207" s="5" t="s">
        <v>108</v>
      </c>
      <c r="J1207" s="5" t="s">
        <v>68</v>
      </c>
      <c r="K1207" s="5" t="s">
        <v>17842</v>
      </c>
      <c r="L1207" s="5" t="s">
        <v>17843</v>
      </c>
      <c r="M1207" s="5" t="s">
        <v>37</v>
      </c>
      <c r="N1207" s="5" t="s">
        <v>89</v>
      </c>
      <c r="O1207" s="5" t="b">
        <f t="shared" ca="1" si="0"/>
        <v>0</v>
      </c>
      <c r="P1207" s="5" t="b">
        <f t="shared" ca="1" si="1"/>
        <v>1</v>
      </c>
      <c r="Q1207" s="5"/>
      <c r="R1207" s="5"/>
      <c r="S1207" s="5"/>
      <c r="T1207" s="5"/>
      <c r="U1207" s="5"/>
      <c r="V1207" s="5"/>
      <c r="W1207" s="5"/>
      <c r="X1207" s="5"/>
      <c r="Y1207" s="5"/>
      <c r="Z1207" s="5"/>
      <c r="AA1207" s="5"/>
      <c r="AB1207" s="5"/>
      <c r="AC1207" s="5"/>
      <c r="AD1207" s="5"/>
      <c r="AE1207" s="5"/>
    </row>
    <row r="1208" spans="1:31" ht="23.25" customHeight="1">
      <c r="A1208" s="5" t="s">
        <v>9556</v>
      </c>
      <c r="B1208" s="5" t="s">
        <v>17849</v>
      </c>
      <c r="C1208" s="5" t="s">
        <v>170</v>
      </c>
      <c r="D1208" s="5" t="s">
        <v>390</v>
      </c>
      <c r="E1208" s="20" t="s">
        <v>29</v>
      </c>
      <c r="F1208" s="7">
        <v>15</v>
      </c>
      <c r="G1208" s="7">
        <v>20</v>
      </c>
      <c r="H1208" s="5" t="s">
        <v>493</v>
      </c>
      <c r="I1208" s="5" t="s">
        <v>108</v>
      </c>
      <c r="J1208" s="5" t="s">
        <v>57</v>
      </c>
      <c r="K1208" s="9" t="s">
        <v>47</v>
      </c>
      <c r="L1208" s="5" t="s">
        <v>17850</v>
      </c>
      <c r="M1208" s="5" t="s">
        <v>100</v>
      </c>
      <c r="N1208" s="5" t="s">
        <v>55</v>
      </c>
      <c r="O1208" s="5" t="b">
        <f t="shared" ca="1" si="0"/>
        <v>0</v>
      </c>
      <c r="P1208" s="5" t="b">
        <f t="shared" ca="1" si="1"/>
        <v>1</v>
      </c>
      <c r="Q1208" s="5"/>
      <c r="R1208" s="5"/>
      <c r="S1208" s="5"/>
      <c r="T1208" s="5"/>
      <c r="U1208" s="5"/>
      <c r="V1208" s="5"/>
      <c r="W1208" s="5"/>
      <c r="X1208" s="5"/>
      <c r="Y1208" s="5"/>
      <c r="Z1208" s="5"/>
      <c r="AA1208" s="5"/>
      <c r="AB1208" s="5"/>
      <c r="AC1208" s="5"/>
      <c r="AD1208" s="5"/>
      <c r="AE1208" s="5"/>
    </row>
    <row r="1209" spans="1:31" ht="23.25" customHeight="1">
      <c r="A1209" s="5" t="s">
        <v>17844</v>
      </c>
      <c r="B1209" s="5" t="s">
        <v>17845</v>
      </c>
      <c r="C1209" s="5" t="s">
        <v>27</v>
      </c>
      <c r="D1209" s="5" t="s">
        <v>75</v>
      </c>
      <c r="E1209" s="20" t="s">
        <v>45</v>
      </c>
      <c r="F1209" s="7">
        <v>15</v>
      </c>
      <c r="G1209" s="7">
        <v>28</v>
      </c>
      <c r="H1209" s="5" t="s">
        <v>652</v>
      </c>
      <c r="I1209" s="5" t="s">
        <v>108</v>
      </c>
      <c r="J1209" s="5" t="s">
        <v>76</v>
      </c>
      <c r="K1209" s="5" t="s">
        <v>17846</v>
      </c>
      <c r="L1209" s="5" t="s">
        <v>17847</v>
      </c>
      <c r="M1209" s="5" t="s">
        <v>53</v>
      </c>
      <c r="N1209" s="5" t="s">
        <v>55</v>
      </c>
      <c r="O1209" s="5" t="b">
        <f t="shared" ca="1" si="0"/>
        <v>0</v>
      </c>
      <c r="P1209" s="5" t="b">
        <f t="shared" ca="1" si="1"/>
        <v>1</v>
      </c>
      <c r="Q1209" s="5"/>
      <c r="R1209" s="5"/>
      <c r="S1209" s="5"/>
      <c r="T1209" s="5"/>
      <c r="U1209" s="5"/>
      <c r="V1209" s="5"/>
      <c r="W1209" s="5"/>
      <c r="X1209" s="5"/>
      <c r="Y1209" s="5"/>
      <c r="Z1209" s="5"/>
      <c r="AA1209" s="5"/>
      <c r="AB1209" s="5"/>
      <c r="AC1209" s="5"/>
      <c r="AD1209" s="5"/>
      <c r="AE1209" s="5"/>
    </row>
    <row r="1210" spans="1:31" ht="23.25" customHeight="1">
      <c r="A1210" s="5" t="s">
        <v>17852</v>
      </c>
      <c r="B1210" s="5" t="s">
        <v>17853</v>
      </c>
      <c r="C1210" s="5" t="s">
        <v>20</v>
      </c>
      <c r="D1210" s="5" t="s">
        <v>3833</v>
      </c>
      <c r="E1210" s="20" t="s">
        <v>45</v>
      </c>
      <c r="F1210" s="7">
        <v>15</v>
      </c>
      <c r="G1210" s="7">
        <v>25</v>
      </c>
      <c r="H1210" s="5" t="s">
        <v>151</v>
      </c>
      <c r="I1210" s="5" t="s">
        <v>108</v>
      </c>
      <c r="J1210" s="5" t="s">
        <v>8779</v>
      </c>
      <c r="K1210" s="5" t="s">
        <v>17854</v>
      </c>
      <c r="L1210" s="5" t="s">
        <v>17855</v>
      </c>
      <c r="M1210" s="5" t="s">
        <v>37</v>
      </c>
      <c r="N1210" s="5" t="s">
        <v>55</v>
      </c>
      <c r="O1210" s="5" t="b">
        <f t="shared" ca="1" si="0"/>
        <v>0</v>
      </c>
      <c r="P1210" s="5" t="b">
        <f t="shared" ca="1" si="1"/>
        <v>1</v>
      </c>
      <c r="Q1210" s="5"/>
      <c r="R1210" s="5"/>
      <c r="S1210" s="5"/>
      <c r="T1210" s="5"/>
      <c r="U1210" s="5"/>
      <c r="V1210" s="5"/>
      <c r="W1210" s="5"/>
      <c r="X1210" s="5"/>
      <c r="Y1210" s="5"/>
      <c r="Z1210" s="5"/>
      <c r="AA1210" s="5"/>
      <c r="AB1210" s="5"/>
      <c r="AC1210" s="5"/>
      <c r="AD1210" s="5"/>
      <c r="AE1210" s="5"/>
    </row>
    <row r="1211" spans="1:31" ht="23.25" customHeight="1">
      <c r="A1211" s="5" t="s">
        <v>9556</v>
      </c>
      <c r="B1211" s="5" t="s">
        <v>17868</v>
      </c>
      <c r="C1211" s="5" t="s">
        <v>170</v>
      </c>
      <c r="D1211" s="5" t="s">
        <v>47</v>
      </c>
      <c r="E1211" s="20" t="s">
        <v>29</v>
      </c>
      <c r="F1211" s="7">
        <v>15</v>
      </c>
      <c r="G1211" s="7">
        <v>25</v>
      </c>
      <c r="H1211" s="5" t="s">
        <v>151</v>
      </c>
      <c r="I1211" s="5" t="s">
        <v>31</v>
      </c>
      <c r="J1211" s="5" t="s">
        <v>2273</v>
      </c>
      <c r="K1211" s="5" t="s">
        <v>17869</v>
      </c>
      <c r="L1211" s="5" t="s">
        <v>17870</v>
      </c>
      <c r="M1211" s="5" t="s">
        <v>167</v>
      </c>
      <c r="N1211" s="5" t="s">
        <v>55</v>
      </c>
      <c r="O1211" s="5" t="b">
        <f t="shared" ca="1" si="0"/>
        <v>0</v>
      </c>
      <c r="P1211" s="5" t="b">
        <f t="shared" ca="1" si="1"/>
        <v>1</v>
      </c>
      <c r="Q1211" s="5"/>
      <c r="R1211" s="5"/>
      <c r="S1211" s="5"/>
      <c r="T1211" s="5"/>
      <c r="U1211" s="5"/>
      <c r="V1211" s="5"/>
      <c r="W1211" s="5"/>
      <c r="X1211" s="5"/>
      <c r="Y1211" s="5"/>
      <c r="Z1211" s="5"/>
      <c r="AA1211" s="5"/>
      <c r="AB1211" s="5"/>
      <c r="AC1211" s="5"/>
      <c r="AD1211" s="5"/>
      <c r="AE1211" s="5"/>
    </row>
    <row r="1212" spans="1:31" ht="23.25" customHeight="1">
      <c r="A1212" s="5" t="s">
        <v>9556</v>
      </c>
      <c r="B1212" s="5" t="s">
        <v>18014</v>
      </c>
      <c r="C1212" s="5" t="s">
        <v>27</v>
      </c>
      <c r="D1212" s="5" t="s">
        <v>212</v>
      </c>
      <c r="E1212" s="20" t="s">
        <v>45</v>
      </c>
      <c r="F1212" s="7">
        <v>15</v>
      </c>
      <c r="G1212" s="7">
        <v>20</v>
      </c>
      <c r="H1212" s="5" t="s">
        <v>493</v>
      </c>
      <c r="I1212" s="5" t="s">
        <v>31</v>
      </c>
      <c r="J1212" s="5" t="s">
        <v>57</v>
      </c>
      <c r="K1212" s="5" t="s">
        <v>15889</v>
      </c>
      <c r="L1212" s="5" t="s">
        <v>18015</v>
      </c>
      <c r="M1212" s="5" t="s">
        <v>37</v>
      </c>
      <c r="N1212" s="5" t="s">
        <v>55</v>
      </c>
      <c r="O1212" s="5" t="b">
        <f t="shared" ca="1" si="0"/>
        <v>0</v>
      </c>
      <c r="P1212" s="5" t="b">
        <f t="shared" ca="1" si="1"/>
        <v>1</v>
      </c>
      <c r="Q1212" s="5"/>
      <c r="R1212" s="5"/>
      <c r="S1212" s="5"/>
      <c r="T1212" s="5"/>
      <c r="U1212" s="5"/>
      <c r="V1212" s="5"/>
      <c r="W1212" s="5"/>
      <c r="X1212" s="5"/>
      <c r="Y1212" s="5"/>
      <c r="Z1212" s="5"/>
      <c r="AA1212" s="5"/>
      <c r="AB1212" s="5"/>
      <c r="AC1212" s="5"/>
      <c r="AD1212" s="5"/>
      <c r="AE1212" s="5"/>
    </row>
    <row r="1213" spans="1:31" ht="23.25" customHeight="1">
      <c r="A1213" s="5" t="s">
        <v>17856</v>
      </c>
      <c r="B1213" s="5" t="s">
        <v>5190</v>
      </c>
      <c r="C1213" s="5" t="s">
        <v>20</v>
      </c>
      <c r="D1213" s="5" t="s">
        <v>2637</v>
      </c>
      <c r="E1213" s="20" t="s">
        <v>45</v>
      </c>
      <c r="F1213" s="7">
        <v>15</v>
      </c>
      <c r="G1213" s="7">
        <v>30</v>
      </c>
      <c r="H1213" s="5" t="s">
        <v>2134</v>
      </c>
      <c r="I1213" s="5" t="s">
        <v>108</v>
      </c>
      <c r="J1213" s="5" t="s">
        <v>48</v>
      </c>
      <c r="K1213" s="5" t="s">
        <v>17857</v>
      </c>
      <c r="L1213" s="5" t="s">
        <v>17858</v>
      </c>
      <c r="M1213" s="5" t="s">
        <v>100</v>
      </c>
      <c r="N1213" s="5" t="s">
        <v>271</v>
      </c>
      <c r="O1213" s="5" t="b">
        <f t="shared" ca="1" si="0"/>
        <v>0</v>
      </c>
      <c r="P1213" s="5" t="b">
        <f t="shared" ca="1" si="1"/>
        <v>1</v>
      </c>
      <c r="Q1213" s="5"/>
      <c r="R1213" s="5"/>
      <c r="S1213" s="5"/>
      <c r="T1213" s="5"/>
      <c r="U1213" s="5"/>
      <c r="V1213" s="5"/>
      <c r="W1213" s="5"/>
      <c r="X1213" s="5"/>
      <c r="Y1213" s="5"/>
      <c r="Z1213" s="5"/>
      <c r="AA1213" s="5"/>
      <c r="AB1213" s="5"/>
      <c r="AC1213" s="5"/>
      <c r="AD1213" s="5"/>
      <c r="AE1213" s="5"/>
    </row>
    <row r="1214" spans="1:31" ht="23.25" customHeight="1">
      <c r="A1214" s="5" t="s">
        <v>17859</v>
      </c>
      <c r="B1214" s="5" t="s">
        <v>17860</v>
      </c>
      <c r="C1214" s="5" t="s">
        <v>27</v>
      </c>
      <c r="D1214" s="5" t="s">
        <v>80</v>
      </c>
      <c r="E1214" s="20" t="s">
        <v>45</v>
      </c>
      <c r="F1214" s="7">
        <v>15</v>
      </c>
      <c r="G1214" s="7">
        <v>30</v>
      </c>
      <c r="H1214" s="5" t="s">
        <v>2134</v>
      </c>
      <c r="I1214" s="5" t="s">
        <v>108</v>
      </c>
      <c r="J1214" s="5" t="s">
        <v>76</v>
      </c>
      <c r="K1214" s="5" t="s">
        <v>17861</v>
      </c>
      <c r="L1214" s="5" t="s">
        <v>17863</v>
      </c>
      <c r="M1214" s="5" t="s">
        <v>37</v>
      </c>
      <c r="N1214" s="5" t="s">
        <v>237</v>
      </c>
      <c r="O1214" s="5" t="b">
        <f t="shared" ca="1" si="0"/>
        <v>0</v>
      </c>
      <c r="P1214" s="5" t="b">
        <f t="shared" ca="1" si="1"/>
        <v>1</v>
      </c>
      <c r="Q1214" s="5"/>
      <c r="R1214" s="5"/>
      <c r="S1214" s="5"/>
      <c r="T1214" s="5"/>
      <c r="U1214" s="5"/>
      <c r="V1214" s="5"/>
      <c r="W1214" s="5"/>
      <c r="X1214" s="5"/>
      <c r="Y1214" s="5"/>
      <c r="Z1214" s="5"/>
      <c r="AA1214" s="5"/>
      <c r="AB1214" s="5"/>
      <c r="AC1214" s="5"/>
      <c r="AD1214" s="5"/>
      <c r="AE1214" s="5"/>
    </row>
    <row r="1215" spans="1:31" ht="23.25" customHeight="1">
      <c r="A1215" s="5" t="s">
        <v>18027</v>
      </c>
      <c r="B1215" s="5" t="s">
        <v>18028</v>
      </c>
      <c r="C1215" s="5" t="s">
        <v>20</v>
      </c>
      <c r="D1215" s="5" t="s">
        <v>21</v>
      </c>
      <c r="E1215" s="20" t="s">
        <v>45</v>
      </c>
      <c r="F1215" s="7">
        <v>15</v>
      </c>
      <c r="G1215" s="7">
        <v>25</v>
      </c>
      <c r="H1215" s="5" t="s">
        <v>151</v>
      </c>
      <c r="I1215" s="5" t="s">
        <v>66</v>
      </c>
      <c r="J1215" s="5" t="s">
        <v>1439</v>
      </c>
      <c r="K1215" s="9" t="s">
        <v>47</v>
      </c>
      <c r="L1215" s="5" t="s">
        <v>18034</v>
      </c>
      <c r="M1215" s="5" t="s">
        <v>53</v>
      </c>
      <c r="N1215" s="5" t="s">
        <v>55</v>
      </c>
      <c r="O1215" s="5" t="b">
        <f t="shared" ca="1" si="0"/>
        <v>0</v>
      </c>
      <c r="P1215" s="5" t="b">
        <f t="shared" ca="1" si="1"/>
        <v>1</v>
      </c>
      <c r="Q1215" s="5"/>
      <c r="R1215" s="5"/>
      <c r="S1215" s="5"/>
      <c r="T1215" s="5"/>
      <c r="U1215" s="5"/>
      <c r="V1215" s="5"/>
      <c r="W1215" s="5"/>
      <c r="X1215" s="5"/>
      <c r="Y1215" s="5"/>
      <c r="Z1215" s="5"/>
      <c r="AA1215" s="5"/>
      <c r="AB1215" s="5"/>
      <c r="AC1215" s="5"/>
      <c r="AD1215" s="5"/>
      <c r="AE1215" s="5"/>
    </row>
    <row r="1216" spans="1:31" ht="23.25" customHeight="1">
      <c r="A1216" s="5" t="s">
        <v>9556</v>
      </c>
      <c r="B1216" s="5" t="s">
        <v>18016</v>
      </c>
      <c r="C1216" s="5" t="s">
        <v>27</v>
      </c>
      <c r="D1216" s="5" t="s">
        <v>199</v>
      </c>
      <c r="E1216" s="20" t="s">
        <v>29</v>
      </c>
      <c r="F1216" s="7">
        <v>15</v>
      </c>
      <c r="G1216" s="7">
        <v>25</v>
      </c>
      <c r="H1216" s="5" t="s">
        <v>151</v>
      </c>
      <c r="I1216" s="5" t="s">
        <v>66</v>
      </c>
      <c r="J1216" s="5" t="s">
        <v>267</v>
      </c>
      <c r="K1216" s="9" t="s">
        <v>47</v>
      </c>
      <c r="L1216" s="5" t="s">
        <v>18019</v>
      </c>
      <c r="M1216" s="5" t="s">
        <v>100</v>
      </c>
      <c r="N1216" s="5" t="s">
        <v>55</v>
      </c>
      <c r="O1216" s="5" t="b">
        <f t="shared" ca="1" si="0"/>
        <v>0</v>
      </c>
      <c r="P1216" s="5" t="b">
        <f t="shared" ca="1" si="1"/>
        <v>1</v>
      </c>
      <c r="Q1216" s="5"/>
      <c r="R1216" s="5"/>
      <c r="S1216" s="5"/>
      <c r="T1216" s="5"/>
      <c r="U1216" s="5"/>
      <c r="V1216" s="5"/>
      <c r="W1216" s="5"/>
      <c r="X1216" s="5"/>
      <c r="Y1216" s="5"/>
      <c r="Z1216" s="5"/>
      <c r="AA1216" s="5"/>
      <c r="AB1216" s="5"/>
      <c r="AC1216" s="5"/>
      <c r="AD1216" s="5"/>
      <c r="AE1216" s="5"/>
    </row>
    <row r="1217" spans="1:31" ht="23.25" customHeight="1">
      <c r="A1217" s="5" t="s">
        <v>18036</v>
      </c>
      <c r="B1217" s="5" t="s">
        <v>18037</v>
      </c>
      <c r="C1217" s="5" t="s">
        <v>170</v>
      </c>
      <c r="D1217" s="5" t="s">
        <v>378</v>
      </c>
      <c r="E1217" s="20" t="s">
        <v>45</v>
      </c>
      <c r="F1217" s="7">
        <v>15</v>
      </c>
      <c r="G1217" s="7">
        <v>30</v>
      </c>
      <c r="H1217" s="5" t="s">
        <v>2134</v>
      </c>
      <c r="I1217" s="5" t="s">
        <v>31</v>
      </c>
      <c r="J1217" s="5" t="s">
        <v>76</v>
      </c>
      <c r="K1217" s="5" t="s">
        <v>18040</v>
      </c>
      <c r="L1217" s="5" t="s">
        <v>18043</v>
      </c>
      <c r="M1217" s="5" t="s">
        <v>53</v>
      </c>
      <c r="N1217" s="5" t="s">
        <v>55</v>
      </c>
      <c r="O1217" s="5" t="b">
        <f t="shared" ca="1" si="0"/>
        <v>0</v>
      </c>
      <c r="P1217" s="5" t="b">
        <f t="shared" ca="1" si="1"/>
        <v>1</v>
      </c>
      <c r="Q1217" s="5"/>
      <c r="R1217" s="5"/>
      <c r="S1217" s="5"/>
      <c r="T1217" s="5"/>
      <c r="U1217" s="5"/>
      <c r="V1217" s="5"/>
      <c r="W1217" s="5"/>
      <c r="X1217" s="5"/>
      <c r="Y1217" s="5"/>
      <c r="Z1217" s="5"/>
      <c r="AA1217" s="5"/>
      <c r="AB1217" s="5"/>
      <c r="AC1217" s="5"/>
      <c r="AD1217" s="5"/>
      <c r="AE1217" s="5"/>
    </row>
    <row r="1218" spans="1:31" ht="23.25" customHeight="1">
      <c r="A1218" s="5" t="s">
        <v>18071</v>
      </c>
      <c r="B1218" s="5" t="s">
        <v>18073</v>
      </c>
      <c r="C1218" s="5" t="s">
        <v>170</v>
      </c>
      <c r="D1218" s="5" t="s">
        <v>390</v>
      </c>
      <c r="E1218" s="20" t="s">
        <v>45</v>
      </c>
      <c r="F1218" s="7">
        <v>15</v>
      </c>
      <c r="G1218" s="7">
        <v>20</v>
      </c>
      <c r="H1218" s="5" t="s">
        <v>493</v>
      </c>
      <c r="I1218" s="5" t="s">
        <v>66</v>
      </c>
      <c r="J1218" s="5" t="s">
        <v>412</v>
      </c>
      <c r="K1218" s="5" t="s">
        <v>18075</v>
      </c>
      <c r="L1218" s="5" t="s">
        <v>18077</v>
      </c>
      <c r="M1218" s="5" t="s">
        <v>167</v>
      </c>
      <c r="N1218" s="5" t="s">
        <v>55</v>
      </c>
      <c r="O1218" s="5" t="b">
        <f t="shared" ca="1" si="0"/>
        <v>0</v>
      </c>
      <c r="P1218" s="5" t="b">
        <f t="shared" ca="1" si="1"/>
        <v>1</v>
      </c>
      <c r="Q1218" s="5"/>
      <c r="R1218" s="5"/>
      <c r="S1218" s="5"/>
      <c r="T1218" s="5"/>
      <c r="U1218" s="5"/>
      <c r="V1218" s="5"/>
      <c r="W1218" s="5"/>
      <c r="X1218" s="5"/>
      <c r="Y1218" s="5"/>
      <c r="Z1218" s="5"/>
      <c r="AA1218" s="5"/>
      <c r="AB1218" s="5"/>
      <c r="AC1218" s="5"/>
      <c r="AD1218" s="5"/>
      <c r="AE1218" s="5"/>
    </row>
    <row r="1219" spans="1:31" ht="23.25" customHeight="1">
      <c r="A1219" s="5" t="s">
        <v>18060</v>
      </c>
      <c r="B1219" s="5" t="s">
        <v>18062</v>
      </c>
      <c r="C1219" s="5" t="s">
        <v>20</v>
      </c>
      <c r="D1219" s="5" t="s">
        <v>1173</v>
      </c>
      <c r="E1219" s="20" t="s">
        <v>29</v>
      </c>
      <c r="F1219" s="7">
        <v>15</v>
      </c>
      <c r="G1219" s="7">
        <v>20</v>
      </c>
      <c r="H1219" s="5" t="s">
        <v>493</v>
      </c>
      <c r="I1219" s="5" t="s">
        <v>66</v>
      </c>
      <c r="J1219" s="5" t="s">
        <v>12977</v>
      </c>
      <c r="K1219" s="5" t="s">
        <v>18063</v>
      </c>
      <c r="L1219" s="5" t="s">
        <v>18066</v>
      </c>
      <c r="M1219" s="5" t="s">
        <v>100</v>
      </c>
      <c r="N1219" s="5" t="s">
        <v>55</v>
      </c>
      <c r="O1219" s="5" t="b">
        <f t="shared" ca="1" si="0"/>
        <v>0</v>
      </c>
      <c r="P1219" s="5" t="b">
        <f t="shared" ca="1" si="1"/>
        <v>1</v>
      </c>
      <c r="Q1219" s="5"/>
      <c r="R1219" s="5"/>
      <c r="S1219" s="5"/>
      <c r="T1219" s="5"/>
      <c r="U1219" s="5"/>
      <c r="V1219" s="5"/>
      <c r="W1219" s="5"/>
      <c r="X1219" s="5"/>
      <c r="Y1219" s="5"/>
      <c r="Z1219" s="5"/>
      <c r="AA1219" s="5"/>
      <c r="AB1219" s="5"/>
      <c r="AC1219" s="5"/>
      <c r="AD1219" s="5"/>
      <c r="AE1219" s="5"/>
    </row>
    <row r="1220" spans="1:31" ht="23.25" customHeight="1">
      <c r="A1220" s="5" t="s">
        <v>18051</v>
      </c>
      <c r="B1220" s="5" t="s">
        <v>18053</v>
      </c>
      <c r="C1220" s="5" t="s">
        <v>27</v>
      </c>
      <c r="D1220" s="5" t="s">
        <v>47</v>
      </c>
      <c r="E1220" s="20" t="s">
        <v>29</v>
      </c>
      <c r="F1220" s="7">
        <v>15</v>
      </c>
      <c r="G1220" s="7">
        <v>30</v>
      </c>
      <c r="H1220" s="5" t="s">
        <v>2134</v>
      </c>
      <c r="I1220" s="5" t="s">
        <v>66</v>
      </c>
      <c r="J1220" s="5" t="s">
        <v>5956</v>
      </c>
      <c r="K1220" s="5" t="s">
        <v>9732</v>
      </c>
      <c r="L1220" s="5" t="s">
        <v>18056</v>
      </c>
      <c r="M1220" s="5" t="s">
        <v>42</v>
      </c>
      <c r="N1220" s="5" t="s">
        <v>55</v>
      </c>
      <c r="O1220" s="5" t="b">
        <f t="shared" ca="1" si="0"/>
        <v>0</v>
      </c>
      <c r="P1220" s="5" t="b">
        <f t="shared" ca="1" si="1"/>
        <v>1</v>
      </c>
      <c r="Q1220" s="5"/>
      <c r="R1220" s="5"/>
      <c r="S1220" s="5"/>
      <c r="T1220" s="5"/>
      <c r="U1220" s="5"/>
      <c r="V1220" s="5"/>
      <c r="W1220" s="5"/>
      <c r="X1220" s="5"/>
      <c r="Y1220" s="5"/>
      <c r="Z1220" s="5"/>
      <c r="AA1220" s="5"/>
      <c r="AB1220" s="5"/>
      <c r="AC1220" s="5"/>
      <c r="AD1220" s="5"/>
      <c r="AE1220" s="5"/>
    </row>
    <row r="1221" spans="1:31" ht="23.25" customHeight="1">
      <c r="A1221" s="5" t="s">
        <v>10839</v>
      </c>
      <c r="B1221" s="5" t="s">
        <v>18096</v>
      </c>
      <c r="C1221" s="5" t="s">
        <v>170</v>
      </c>
      <c r="D1221" s="5" t="s">
        <v>390</v>
      </c>
      <c r="E1221" s="20" t="s">
        <v>45</v>
      </c>
      <c r="F1221" s="7">
        <v>15</v>
      </c>
      <c r="G1221" s="7">
        <v>20</v>
      </c>
      <c r="H1221" s="5" t="s">
        <v>493</v>
      </c>
      <c r="I1221" s="7" t="s">
        <v>24</v>
      </c>
      <c r="J1221" s="5" t="s">
        <v>134</v>
      </c>
      <c r="K1221" s="5" t="s">
        <v>18097</v>
      </c>
      <c r="L1221" s="5" t="s">
        <v>18098</v>
      </c>
      <c r="M1221" s="5" t="s">
        <v>100</v>
      </c>
      <c r="N1221" s="5" t="s">
        <v>55</v>
      </c>
      <c r="O1221" s="5" t="b">
        <f t="shared" ca="1" si="0"/>
        <v>0</v>
      </c>
      <c r="P1221" s="5" t="b">
        <f t="shared" ca="1" si="1"/>
        <v>1</v>
      </c>
      <c r="Q1221" s="5"/>
      <c r="R1221" s="5"/>
      <c r="S1221" s="5"/>
      <c r="T1221" s="5"/>
      <c r="U1221" s="5"/>
      <c r="V1221" s="5"/>
      <c r="W1221" s="5"/>
      <c r="X1221" s="5"/>
      <c r="Y1221" s="5"/>
      <c r="Z1221" s="5"/>
      <c r="AA1221" s="5"/>
      <c r="AB1221" s="5"/>
      <c r="AC1221" s="5"/>
      <c r="AD1221" s="5"/>
      <c r="AE1221" s="5"/>
    </row>
    <row r="1222" spans="1:31" ht="23.25" customHeight="1">
      <c r="A1222" s="5" t="s">
        <v>18081</v>
      </c>
      <c r="B1222" s="5" t="s">
        <v>18082</v>
      </c>
      <c r="C1222" s="5" t="s">
        <v>27</v>
      </c>
      <c r="D1222" s="5" t="s">
        <v>47</v>
      </c>
      <c r="E1222" s="20" t="s">
        <v>29</v>
      </c>
      <c r="F1222" s="7">
        <v>15</v>
      </c>
      <c r="G1222" s="7">
        <v>20</v>
      </c>
      <c r="H1222" s="5" t="s">
        <v>493</v>
      </c>
      <c r="I1222" s="5" t="s">
        <v>108</v>
      </c>
      <c r="J1222" s="5" t="s">
        <v>110</v>
      </c>
      <c r="K1222" s="5" t="s">
        <v>3299</v>
      </c>
      <c r="L1222" s="12" t="s">
        <v>47</v>
      </c>
      <c r="M1222" s="5" t="s">
        <v>42</v>
      </c>
      <c r="N1222" s="5" t="s">
        <v>38</v>
      </c>
      <c r="O1222" s="5" t="b">
        <f t="shared" ca="1" si="0"/>
        <v>0</v>
      </c>
      <c r="P1222" s="5" t="b">
        <f t="shared" ca="1" si="1"/>
        <v>1</v>
      </c>
      <c r="Q1222" s="5"/>
      <c r="R1222" s="5"/>
      <c r="S1222" s="5"/>
      <c r="T1222" s="5"/>
      <c r="U1222" s="5"/>
      <c r="V1222" s="5"/>
      <c r="W1222" s="5"/>
      <c r="X1222" s="5"/>
      <c r="Y1222" s="5"/>
      <c r="Z1222" s="5"/>
      <c r="AA1222" s="5"/>
      <c r="AB1222" s="5"/>
      <c r="AC1222" s="5"/>
      <c r="AD1222" s="5"/>
      <c r="AE1222" s="5"/>
    </row>
    <row r="1223" spans="1:31" ht="23.25" customHeight="1">
      <c r="A1223" s="5" t="s">
        <v>9556</v>
      </c>
      <c r="B1223" s="5" t="s">
        <v>18087</v>
      </c>
      <c r="C1223" s="5" t="s">
        <v>20</v>
      </c>
      <c r="D1223" s="5" t="s">
        <v>21</v>
      </c>
      <c r="E1223" s="20" t="s">
        <v>45</v>
      </c>
      <c r="F1223" s="7">
        <v>15</v>
      </c>
      <c r="G1223" s="7">
        <v>25</v>
      </c>
      <c r="H1223" s="5" t="s">
        <v>151</v>
      </c>
      <c r="I1223" s="7" t="s">
        <v>24</v>
      </c>
      <c r="J1223" s="5" t="s">
        <v>2797</v>
      </c>
      <c r="K1223" s="5" t="s">
        <v>2128</v>
      </c>
      <c r="L1223" s="5" t="s">
        <v>18088</v>
      </c>
      <c r="M1223" s="5" t="s">
        <v>42</v>
      </c>
      <c r="N1223" s="5" t="s">
        <v>237</v>
      </c>
      <c r="O1223" s="5" t="b">
        <f t="shared" ca="1" si="0"/>
        <v>0</v>
      </c>
      <c r="P1223" s="5" t="b">
        <f t="shared" ca="1" si="1"/>
        <v>1</v>
      </c>
      <c r="Q1223" s="5"/>
      <c r="R1223" s="5"/>
      <c r="S1223" s="5"/>
      <c r="T1223" s="5"/>
      <c r="U1223" s="5"/>
      <c r="V1223" s="5"/>
      <c r="W1223" s="5"/>
      <c r="X1223" s="5"/>
      <c r="Y1223" s="5"/>
      <c r="Z1223" s="5"/>
      <c r="AA1223" s="5"/>
      <c r="AB1223" s="5"/>
      <c r="AC1223" s="5"/>
      <c r="AD1223" s="5"/>
      <c r="AE1223" s="5"/>
    </row>
    <row r="1224" spans="1:31" ht="23.25" customHeight="1">
      <c r="A1224" s="5" t="s">
        <v>13541</v>
      </c>
      <c r="B1224" s="5" t="s">
        <v>18108</v>
      </c>
      <c r="C1224" s="5" t="s">
        <v>170</v>
      </c>
      <c r="D1224" s="5" t="s">
        <v>378</v>
      </c>
      <c r="E1224" s="20" t="s">
        <v>45</v>
      </c>
      <c r="F1224" s="7">
        <v>15</v>
      </c>
      <c r="G1224" s="7">
        <v>20</v>
      </c>
      <c r="H1224" s="5" t="s">
        <v>493</v>
      </c>
      <c r="I1224" s="5" t="s">
        <v>125</v>
      </c>
      <c r="J1224" s="5" t="s">
        <v>252</v>
      </c>
      <c r="K1224" s="9" t="s">
        <v>47</v>
      </c>
      <c r="L1224" s="5" t="s">
        <v>18110</v>
      </c>
      <c r="M1224" s="5" t="s">
        <v>100</v>
      </c>
      <c r="N1224" s="5" t="s">
        <v>55</v>
      </c>
      <c r="O1224" s="5" t="b">
        <f t="shared" ca="1" si="0"/>
        <v>0</v>
      </c>
      <c r="P1224" s="5" t="b">
        <f t="shared" ca="1" si="1"/>
        <v>1</v>
      </c>
      <c r="Q1224" s="5"/>
      <c r="R1224" s="5"/>
      <c r="S1224" s="5"/>
      <c r="T1224" s="5"/>
      <c r="U1224" s="5"/>
      <c r="V1224" s="5"/>
      <c r="W1224" s="5"/>
      <c r="X1224" s="5"/>
      <c r="Y1224" s="5"/>
      <c r="Z1224" s="5"/>
      <c r="AA1224" s="5"/>
      <c r="AB1224" s="5"/>
      <c r="AC1224" s="5"/>
      <c r="AD1224" s="5"/>
      <c r="AE1224" s="5"/>
    </row>
    <row r="1225" spans="1:31" ht="23.25" customHeight="1">
      <c r="A1225" s="5" t="s">
        <v>18102</v>
      </c>
      <c r="B1225" s="5" t="s">
        <v>18103</v>
      </c>
      <c r="C1225" s="5" t="s">
        <v>27</v>
      </c>
      <c r="D1225" s="5" t="s">
        <v>850</v>
      </c>
      <c r="E1225" s="20" t="s">
        <v>45</v>
      </c>
      <c r="F1225" s="7">
        <v>15</v>
      </c>
      <c r="G1225" s="7">
        <v>20</v>
      </c>
      <c r="H1225" s="5" t="s">
        <v>493</v>
      </c>
      <c r="I1225" s="7" t="s">
        <v>24</v>
      </c>
      <c r="J1225" s="5" t="s">
        <v>134</v>
      </c>
      <c r="K1225" s="9" t="s">
        <v>47</v>
      </c>
      <c r="L1225" s="5" t="s">
        <v>18104</v>
      </c>
      <c r="M1225" s="5" t="s">
        <v>42</v>
      </c>
      <c r="N1225" s="5" t="s">
        <v>405</v>
      </c>
      <c r="O1225" s="5" t="b">
        <f t="shared" ca="1" si="0"/>
        <v>0</v>
      </c>
      <c r="P1225" s="5" t="b">
        <f t="shared" ca="1" si="1"/>
        <v>1</v>
      </c>
      <c r="Q1225" s="5"/>
      <c r="R1225" s="5"/>
      <c r="S1225" s="5"/>
      <c r="T1225" s="5"/>
      <c r="U1225" s="5"/>
      <c r="V1225" s="5"/>
      <c r="W1225" s="5"/>
      <c r="X1225" s="5"/>
      <c r="Y1225" s="5"/>
      <c r="Z1225" s="5"/>
      <c r="AA1225" s="5"/>
      <c r="AB1225" s="5"/>
      <c r="AC1225" s="5"/>
      <c r="AD1225" s="5"/>
      <c r="AE1225" s="5"/>
    </row>
    <row r="1226" spans="1:31" ht="23.25" customHeight="1">
      <c r="A1226" s="5" t="s">
        <v>18093</v>
      </c>
      <c r="B1226" s="5" t="s">
        <v>18094</v>
      </c>
      <c r="C1226" s="5" t="s">
        <v>27</v>
      </c>
      <c r="D1226" s="5" t="s">
        <v>85</v>
      </c>
      <c r="E1226" s="20" t="s">
        <v>45</v>
      </c>
      <c r="F1226" s="7">
        <v>15</v>
      </c>
      <c r="G1226" s="7">
        <v>25</v>
      </c>
      <c r="H1226" s="5" t="s">
        <v>151</v>
      </c>
      <c r="I1226" s="7" t="s">
        <v>24</v>
      </c>
      <c r="J1226" s="5" t="s">
        <v>4191</v>
      </c>
      <c r="K1226" s="5" t="s">
        <v>1960</v>
      </c>
      <c r="L1226" s="5" t="s">
        <v>18095</v>
      </c>
      <c r="M1226" s="5" t="s">
        <v>37</v>
      </c>
      <c r="N1226" s="5" t="s">
        <v>55</v>
      </c>
      <c r="O1226" s="5" t="b">
        <f t="shared" ca="1" si="0"/>
        <v>0</v>
      </c>
      <c r="P1226" s="5" t="b">
        <f t="shared" ca="1" si="1"/>
        <v>1</v>
      </c>
      <c r="Q1226" s="5"/>
      <c r="R1226" s="5"/>
      <c r="S1226" s="5"/>
      <c r="T1226" s="5"/>
      <c r="U1226" s="5"/>
      <c r="V1226" s="5"/>
      <c r="W1226" s="5"/>
      <c r="X1226" s="5"/>
      <c r="Y1226" s="5"/>
      <c r="Z1226" s="5"/>
      <c r="AA1226" s="5"/>
      <c r="AB1226" s="5"/>
      <c r="AC1226" s="5"/>
      <c r="AD1226" s="5"/>
      <c r="AE1226" s="5"/>
    </row>
    <row r="1227" spans="1:31" ht="23.25" customHeight="1">
      <c r="A1227" s="5" t="s">
        <v>10325</v>
      </c>
      <c r="B1227" s="5" t="s">
        <v>18147</v>
      </c>
      <c r="C1227" s="5" t="s">
        <v>27</v>
      </c>
      <c r="D1227" s="5" t="s">
        <v>47</v>
      </c>
      <c r="E1227" s="20" t="s">
        <v>45</v>
      </c>
      <c r="F1227" s="7">
        <v>15</v>
      </c>
      <c r="G1227" s="7">
        <v>20</v>
      </c>
      <c r="H1227" s="5" t="s">
        <v>493</v>
      </c>
      <c r="I1227" s="5" t="s">
        <v>108</v>
      </c>
      <c r="J1227" s="5" t="s">
        <v>117</v>
      </c>
      <c r="K1227" s="5" t="s">
        <v>12951</v>
      </c>
      <c r="L1227" s="5" t="s">
        <v>18152</v>
      </c>
      <c r="M1227" s="5" t="s">
        <v>100</v>
      </c>
      <c r="N1227" s="5" t="s">
        <v>55</v>
      </c>
      <c r="O1227" s="5" t="b">
        <f t="shared" ca="1" si="0"/>
        <v>0</v>
      </c>
      <c r="P1227" s="5" t="b">
        <f t="shared" ca="1" si="1"/>
        <v>1</v>
      </c>
      <c r="Q1227" s="5"/>
      <c r="R1227" s="5"/>
      <c r="S1227" s="5"/>
      <c r="T1227" s="5"/>
      <c r="U1227" s="5"/>
      <c r="V1227" s="5"/>
      <c r="W1227" s="5"/>
      <c r="X1227" s="5"/>
      <c r="Y1227" s="5"/>
      <c r="Z1227" s="5"/>
      <c r="AA1227" s="5"/>
      <c r="AB1227" s="5"/>
      <c r="AC1227" s="5"/>
      <c r="AD1227" s="5"/>
      <c r="AE1227" s="5"/>
    </row>
    <row r="1228" spans="1:31" ht="23.25" customHeight="1">
      <c r="A1228" s="5" t="s">
        <v>9556</v>
      </c>
      <c r="B1228" s="5" t="s">
        <v>1493</v>
      </c>
      <c r="C1228" s="5" t="s">
        <v>27</v>
      </c>
      <c r="D1228" s="5" t="s">
        <v>85</v>
      </c>
      <c r="E1228" s="20" t="s">
        <v>45</v>
      </c>
      <c r="F1228" s="7">
        <v>15</v>
      </c>
      <c r="G1228" s="7">
        <v>20</v>
      </c>
      <c r="H1228" s="5" t="s">
        <v>493</v>
      </c>
      <c r="I1228" s="5" t="s">
        <v>31</v>
      </c>
      <c r="J1228" s="5" t="s">
        <v>48</v>
      </c>
      <c r="K1228" s="5" t="s">
        <v>1496</v>
      </c>
      <c r="L1228" s="5" t="s">
        <v>18177</v>
      </c>
      <c r="M1228" s="5" t="s">
        <v>53</v>
      </c>
      <c r="N1228" s="5" t="s">
        <v>55</v>
      </c>
      <c r="O1228" s="5" t="b">
        <f t="shared" ca="1" si="0"/>
        <v>0</v>
      </c>
      <c r="P1228" s="5" t="b">
        <f t="shared" ca="1" si="1"/>
        <v>1</v>
      </c>
      <c r="Q1228" s="5"/>
      <c r="R1228" s="5"/>
      <c r="S1228" s="5"/>
      <c r="T1228" s="5"/>
      <c r="U1228" s="5"/>
      <c r="V1228" s="5"/>
      <c r="W1228" s="5"/>
      <c r="X1228" s="5"/>
      <c r="Y1228" s="5"/>
      <c r="Z1228" s="5"/>
      <c r="AA1228" s="5"/>
      <c r="AB1228" s="5"/>
      <c r="AC1228" s="5"/>
      <c r="AD1228" s="5"/>
      <c r="AE1228" s="5"/>
    </row>
    <row r="1229" spans="1:31" ht="23.25" customHeight="1">
      <c r="A1229" s="5" t="s">
        <v>18161</v>
      </c>
      <c r="B1229" s="5" t="s">
        <v>18162</v>
      </c>
      <c r="C1229" s="5" t="s">
        <v>170</v>
      </c>
      <c r="D1229" s="5" t="s">
        <v>435</v>
      </c>
      <c r="E1229" s="20" t="s">
        <v>45</v>
      </c>
      <c r="F1229" s="7">
        <v>15</v>
      </c>
      <c r="G1229" s="7">
        <v>30</v>
      </c>
      <c r="H1229" s="5" t="s">
        <v>2134</v>
      </c>
      <c r="I1229" s="7" t="s">
        <v>24</v>
      </c>
      <c r="J1229" s="5" t="s">
        <v>516</v>
      </c>
      <c r="K1229" s="5" t="s">
        <v>18166</v>
      </c>
      <c r="L1229" s="5" t="s">
        <v>18170</v>
      </c>
      <c r="M1229" s="5" t="s">
        <v>53</v>
      </c>
      <c r="N1229" s="5" t="s">
        <v>55</v>
      </c>
      <c r="O1229" s="5" t="b">
        <f t="shared" ca="1" si="0"/>
        <v>0</v>
      </c>
      <c r="P1229" s="5" t="b">
        <f t="shared" ca="1" si="1"/>
        <v>1</v>
      </c>
      <c r="Q1229" s="5"/>
      <c r="R1229" s="5"/>
      <c r="S1229" s="5"/>
      <c r="T1229" s="5"/>
      <c r="U1229" s="5"/>
      <c r="V1229" s="5"/>
      <c r="W1229" s="5"/>
      <c r="X1229" s="5"/>
      <c r="Y1229" s="5"/>
      <c r="Z1229" s="5"/>
      <c r="AA1229" s="5"/>
      <c r="AB1229" s="5"/>
      <c r="AC1229" s="5"/>
      <c r="AD1229" s="5"/>
      <c r="AE1229" s="5"/>
    </row>
    <row r="1230" spans="1:31" ht="23.25" customHeight="1">
      <c r="A1230" s="5" t="s">
        <v>9556</v>
      </c>
      <c r="B1230" s="5" t="s">
        <v>18178</v>
      </c>
      <c r="C1230" s="5" t="s">
        <v>27</v>
      </c>
      <c r="D1230" s="5" t="s">
        <v>85</v>
      </c>
      <c r="E1230" s="20" t="s">
        <v>45</v>
      </c>
      <c r="F1230" s="7">
        <v>15</v>
      </c>
      <c r="G1230" s="7">
        <v>30</v>
      </c>
      <c r="H1230" s="5" t="s">
        <v>2134</v>
      </c>
      <c r="I1230" s="5" t="s">
        <v>66</v>
      </c>
      <c r="J1230" s="5" t="s">
        <v>1505</v>
      </c>
      <c r="K1230" s="5" t="s">
        <v>18179</v>
      </c>
      <c r="L1230" s="5" t="s">
        <v>18180</v>
      </c>
      <c r="M1230" s="5" t="s">
        <v>53</v>
      </c>
      <c r="N1230" s="5" t="s">
        <v>55</v>
      </c>
      <c r="O1230" s="5" t="b">
        <f t="shared" ca="1" si="0"/>
        <v>0</v>
      </c>
      <c r="P1230" s="5" t="b">
        <f t="shared" ca="1" si="1"/>
        <v>1</v>
      </c>
      <c r="Q1230" s="5"/>
      <c r="R1230" s="5"/>
      <c r="S1230" s="5"/>
      <c r="T1230" s="5"/>
      <c r="U1230" s="5"/>
      <c r="V1230" s="5"/>
      <c r="W1230" s="5"/>
      <c r="X1230" s="5"/>
      <c r="Y1230" s="5"/>
      <c r="Z1230" s="5"/>
      <c r="AA1230" s="5"/>
      <c r="AB1230" s="5"/>
      <c r="AC1230" s="5"/>
      <c r="AD1230" s="5"/>
      <c r="AE1230" s="5"/>
    </row>
    <row r="1231" spans="1:31" ht="23.25" customHeight="1">
      <c r="A1231" s="5" t="s">
        <v>18124</v>
      </c>
      <c r="B1231" s="5" t="s">
        <v>5231</v>
      </c>
      <c r="C1231" s="5" t="s">
        <v>20</v>
      </c>
      <c r="D1231" s="5" t="s">
        <v>47</v>
      </c>
      <c r="E1231" s="20" t="s">
        <v>45</v>
      </c>
      <c r="F1231" s="7">
        <v>15</v>
      </c>
      <c r="G1231" s="7">
        <v>20</v>
      </c>
      <c r="H1231" s="5" t="s">
        <v>493</v>
      </c>
      <c r="I1231" s="5" t="s">
        <v>66</v>
      </c>
      <c r="J1231" s="5" t="s">
        <v>48</v>
      </c>
      <c r="K1231" s="5" t="s">
        <v>5233</v>
      </c>
      <c r="L1231" s="5" t="s">
        <v>18125</v>
      </c>
      <c r="M1231" s="5" t="s">
        <v>42</v>
      </c>
      <c r="N1231" s="5" t="s">
        <v>38</v>
      </c>
      <c r="O1231" s="5" t="b">
        <f t="shared" ca="1" si="0"/>
        <v>0</v>
      </c>
      <c r="P1231" s="5" t="b">
        <f t="shared" ca="1" si="1"/>
        <v>1</v>
      </c>
      <c r="Q1231" s="5"/>
      <c r="R1231" s="5"/>
      <c r="S1231" s="5"/>
      <c r="T1231" s="5"/>
      <c r="U1231" s="5"/>
      <c r="V1231" s="5"/>
      <c r="W1231" s="5"/>
      <c r="X1231" s="5"/>
      <c r="Y1231" s="5"/>
      <c r="Z1231" s="5"/>
      <c r="AA1231" s="5"/>
      <c r="AB1231" s="5"/>
      <c r="AC1231" s="5"/>
      <c r="AD1231" s="5"/>
      <c r="AE1231" s="5"/>
    </row>
    <row r="1232" spans="1:31" ht="23.25" customHeight="1">
      <c r="A1232" s="5" t="s">
        <v>18138</v>
      </c>
      <c r="B1232" s="5" t="s">
        <v>18139</v>
      </c>
      <c r="C1232" s="5" t="s">
        <v>27</v>
      </c>
      <c r="D1232" s="5" t="s">
        <v>575</v>
      </c>
      <c r="E1232" s="20" t="s">
        <v>45</v>
      </c>
      <c r="F1232" s="7">
        <v>15</v>
      </c>
      <c r="G1232" s="7">
        <v>25</v>
      </c>
      <c r="H1232" s="5" t="s">
        <v>151</v>
      </c>
      <c r="I1232" s="5" t="s">
        <v>66</v>
      </c>
      <c r="J1232" s="5" t="s">
        <v>134</v>
      </c>
      <c r="K1232" s="5" t="s">
        <v>6519</v>
      </c>
      <c r="L1232" s="5" t="s">
        <v>18140</v>
      </c>
      <c r="M1232" s="5" t="s">
        <v>167</v>
      </c>
      <c r="N1232" s="5" t="s">
        <v>38</v>
      </c>
      <c r="O1232" s="5" t="b">
        <f t="shared" ca="1" si="0"/>
        <v>0</v>
      </c>
      <c r="P1232" s="5" t="b">
        <f t="shared" ca="1" si="1"/>
        <v>1</v>
      </c>
      <c r="Q1232" s="5"/>
      <c r="R1232" s="5"/>
      <c r="S1232" s="5"/>
      <c r="T1232" s="5"/>
      <c r="U1232" s="5"/>
      <c r="V1232" s="5"/>
      <c r="W1232" s="5"/>
      <c r="X1232" s="5"/>
      <c r="Y1232" s="5"/>
      <c r="Z1232" s="5"/>
      <c r="AA1232" s="5"/>
      <c r="AB1232" s="5"/>
      <c r="AC1232" s="5"/>
      <c r="AD1232" s="5"/>
      <c r="AE1232" s="5"/>
    </row>
    <row r="1233" spans="1:31" ht="23.25" customHeight="1">
      <c r="A1233" s="5" t="s">
        <v>10325</v>
      </c>
      <c r="B1233" s="5" t="s">
        <v>18117</v>
      </c>
      <c r="C1233" s="5" t="s">
        <v>27</v>
      </c>
      <c r="D1233" s="5" t="s">
        <v>85</v>
      </c>
      <c r="E1233" s="20" t="s">
        <v>45</v>
      </c>
      <c r="F1233" s="7">
        <v>15</v>
      </c>
      <c r="G1233" s="7">
        <v>30</v>
      </c>
      <c r="H1233" s="5" t="s">
        <v>2134</v>
      </c>
      <c r="I1233" s="5" t="s">
        <v>31</v>
      </c>
      <c r="J1233" s="5" t="s">
        <v>161</v>
      </c>
      <c r="K1233" s="5" t="s">
        <v>5125</v>
      </c>
      <c r="L1233" s="5" t="s">
        <v>18118</v>
      </c>
      <c r="M1233" s="5" t="s">
        <v>53</v>
      </c>
      <c r="N1233" s="5" t="s">
        <v>55</v>
      </c>
      <c r="O1233" s="5" t="b">
        <f t="shared" ca="1" si="0"/>
        <v>0</v>
      </c>
      <c r="P1233" s="5" t="b">
        <f t="shared" ca="1" si="1"/>
        <v>1</v>
      </c>
      <c r="Q1233" s="5"/>
      <c r="R1233" s="5"/>
      <c r="S1233" s="5"/>
      <c r="T1233" s="5"/>
      <c r="U1233" s="5"/>
      <c r="V1233" s="5"/>
      <c r="W1233" s="5"/>
      <c r="X1233" s="5"/>
      <c r="Y1233" s="5"/>
      <c r="Z1233" s="5"/>
      <c r="AA1233" s="5"/>
      <c r="AB1233" s="5"/>
      <c r="AC1233" s="5"/>
      <c r="AD1233" s="5"/>
      <c r="AE1233" s="5"/>
    </row>
    <row r="1234" spans="1:31" ht="23.25" customHeight="1">
      <c r="A1234" s="5" t="s">
        <v>18181</v>
      </c>
      <c r="B1234" s="5" t="s">
        <v>18182</v>
      </c>
      <c r="C1234" s="5" t="s">
        <v>170</v>
      </c>
      <c r="D1234" s="5" t="s">
        <v>390</v>
      </c>
      <c r="E1234" s="20" t="s">
        <v>29</v>
      </c>
      <c r="F1234" s="7">
        <v>15</v>
      </c>
      <c r="G1234" s="7">
        <v>25</v>
      </c>
      <c r="H1234" s="5" t="s">
        <v>151</v>
      </c>
      <c r="I1234" s="5" t="s">
        <v>108</v>
      </c>
      <c r="J1234" s="5" t="s">
        <v>2924</v>
      </c>
      <c r="K1234" s="5" t="s">
        <v>18183</v>
      </c>
      <c r="L1234" s="5" t="s">
        <v>18184</v>
      </c>
      <c r="M1234" s="5" t="s">
        <v>53</v>
      </c>
      <c r="N1234" s="5" t="s">
        <v>55</v>
      </c>
      <c r="O1234" s="5" t="b">
        <f t="shared" ca="1" si="0"/>
        <v>0</v>
      </c>
      <c r="P1234" s="5" t="b">
        <f t="shared" ca="1" si="1"/>
        <v>1</v>
      </c>
      <c r="Q1234" s="5"/>
      <c r="R1234" s="5"/>
      <c r="S1234" s="5"/>
      <c r="T1234" s="5"/>
      <c r="U1234" s="5"/>
      <c r="V1234" s="5"/>
      <c r="W1234" s="5"/>
      <c r="X1234" s="5"/>
      <c r="Y1234" s="5"/>
      <c r="Z1234" s="5"/>
      <c r="AA1234" s="5"/>
      <c r="AB1234" s="5"/>
      <c r="AC1234" s="5"/>
      <c r="AD1234" s="5"/>
      <c r="AE1234" s="5"/>
    </row>
    <row r="1235" spans="1:31" ht="23.25" customHeight="1">
      <c r="A1235" s="5" t="s">
        <v>17833</v>
      </c>
      <c r="B1235" s="5" t="s">
        <v>18155</v>
      </c>
      <c r="C1235" s="5" t="s">
        <v>170</v>
      </c>
      <c r="D1235" s="5" t="s">
        <v>390</v>
      </c>
      <c r="E1235" s="20" t="s">
        <v>45</v>
      </c>
      <c r="F1235" s="7">
        <v>15</v>
      </c>
      <c r="G1235" s="7">
        <v>30</v>
      </c>
      <c r="H1235" s="5" t="s">
        <v>2134</v>
      </c>
      <c r="I1235" s="5" t="s">
        <v>66</v>
      </c>
      <c r="J1235" s="5" t="s">
        <v>686</v>
      </c>
      <c r="K1235" s="5" t="s">
        <v>18156</v>
      </c>
      <c r="L1235" s="5" t="s">
        <v>18157</v>
      </c>
      <c r="M1235" s="5" t="s">
        <v>37</v>
      </c>
      <c r="N1235" s="5" t="s">
        <v>55</v>
      </c>
      <c r="O1235" s="5" t="b">
        <f t="shared" ca="1" si="0"/>
        <v>0</v>
      </c>
      <c r="P1235" s="5" t="b">
        <f t="shared" ca="1" si="1"/>
        <v>1</v>
      </c>
      <c r="Q1235" s="5"/>
      <c r="R1235" s="5"/>
      <c r="S1235" s="5"/>
      <c r="T1235" s="5"/>
      <c r="U1235" s="5"/>
      <c r="V1235" s="5"/>
      <c r="W1235" s="5"/>
      <c r="X1235" s="5"/>
      <c r="Y1235" s="5"/>
      <c r="Z1235" s="5"/>
      <c r="AA1235" s="5"/>
      <c r="AB1235" s="5"/>
      <c r="AC1235" s="5"/>
      <c r="AD1235" s="5"/>
      <c r="AE1235" s="5"/>
    </row>
    <row r="1236" spans="1:31" ht="23.25" customHeight="1">
      <c r="A1236" s="5" t="s">
        <v>9556</v>
      </c>
      <c r="B1236" s="5" t="s">
        <v>18131</v>
      </c>
      <c r="C1236" s="5" t="s">
        <v>20</v>
      </c>
      <c r="D1236" s="5" t="s">
        <v>2283</v>
      </c>
      <c r="E1236" s="20" t="s">
        <v>45</v>
      </c>
      <c r="F1236" s="7">
        <v>15</v>
      </c>
      <c r="G1236" s="7">
        <v>25</v>
      </c>
      <c r="H1236" s="5" t="s">
        <v>151</v>
      </c>
      <c r="I1236" s="5" t="s">
        <v>108</v>
      </c>
      <c r="J1236" s="5" t="s">
        <v>48</v>
      </c>
      <c r="K1236" s="5" t="s">
        <v>18132</v>
      </c>
      <c r="L1236" s="5" t="s">
        <v>18133</v>
      </c>
      <c r="M1236" s="5" t="s">
        <v>100</v>
      </c>
      <c r="N1236" s="5" t="s">
        <v>55</v>
      </c>
      <c r="O1236" s="5" t="b">
        <f t="shared" ca="1" si="0"/>
        <v>0</v>
      </c>
      <c r="P1236" s="5" t="b">
        <f t="shared" ca="1" si="1"/>
        <v>1</v>
      </c>
      <c r="Q1236" s="5"/>
      <c r="R1236" s="5"/>
      <c r="S1236" s="5"/>
      <c r="T1236" s="5"/>
      <c r="U1236" s="5"/>
      <c r="V1236" s="5"/>
      <c r="W1236" s="5"/>
      <c r="X1236" s="5"/>
      <c r="Y1236" s="5"/>
      <c r="Z1236" s="5"/>
      <c r="AA1236" s="5"/>
      <c r="AB1236" s="5"/>
      <c r="AC1236" s="5"/>
      <c r="AD1236" s="5"/>
      <c r="AE1236" s="5"/>
    </row>
    <row r="1237" spans="1:31" ht="23.25" customHeight="1">
      <c r="A1237" s="5" t="s">
        <v>18185</v>
      </c>
      <c r="B1237" s="5" t="s">
        <v>18186</v>
      </c>
      <c r="C1237" s="5" t="s">
        <v>20</v>
      </c>
      <c r="D1237" s="5" t="s">
        <v>1173</v>
      </c>
      <c r="E1237" s="20" t="s">
        <v>45</v>
      </c>
      <c r="F1237" s="7">
        <v>15</v>
      </c>
      <c r="G1237" s="7">
        <v>20</v>
      </c>
      <c r="H1237" s="5" t="s">
        <v>493</v>
      </c>
      <c r="I1237" s="5" t="s">
        <v>108</v>
      </c>
      <c r="J1237" s="5" t="s">
        <v>117</v>
      </c>
      <c r="K1237" s="5" t="s">
        <v>18187</v>
      </c>
      <c r="L1237" s="5" t="s">
        <v>18188</v>
      </c>
      <c r="M1237" s="5" t="s">
        <v>42</v>
      </c>
      <c r="N1237" s="5" t="s">
        <v>405</v>
      </c>
      <c r="O1237" s="5" t="b">
        <f t="shared" ca="1" si="0"/>
        <v>0</v>
      </c>
      <c r="P1237" s="5" t="b">
        <f t="shared" ca="1" si="1"/>
        <v>1</v>
      </c>
      <c r="Q1237" s="5"/>
      <c r="R1237" s="5"/>
      <c r="S1237" s="5"/>
      <c r="T1237" s="5"/>
      <c r="U1237" s="5"/>
      <c r="V1237" s="5"/>
      <c r="W1237" s="5"/>
      <c r="X1237" s="5"/>
      <c r="Y1237" s="5"/>
      <c r="Z1237" s="5"/>
      <c r="AA1237" s="5"/>
      <c r="AB1237" s="5"/>
      <c r="AC1237" s="5"/>
      <c r="AD1237" s="5"/>
      <c r="AE1237" s="5"/>
    </row>
    <row r="1238" spans="1:31" ht="23.25" customHeight="1">
      <c r="A1238" s="5" t="s">
        <v>10143</v>
      </c>
      <c r="B1238" s="5" t="s">
        <v>18269</v>
      </c>
      <c r="C1238" s="5" t="s">
        <v>170</v>
      </c>
      <c r="D1238" s="5" t="s">
        <v>47</v>
      </c>
      <c r="E1238" s="20" t="s">
        <v>29</v>
      </c>
      <c r="F1238" s="7">
        <v>15</v>
      </c>
      <c r="G1238" s="7">
        <v>18</v>
      </c>
      <c r="H1238" s="5" t="s">
        <v>5228</v>
      </c>
      <c r="I1238" s="5" t="s">
        <v>108</v>
      </c>
      <c r="J1238" s="5" t="s">
        <v>403</v>
      </c>
      <c r="K1238" s="5" t="s">
        <v>6480</v>
      </c>
      <c r="L1238" s="5" t="s">
        <v>18272</v>
      </c>
      <c r="M1238" s="5" t="s">
        <v>53</v>
      </c>
      <c r="N1238" s="5" t="s">
        <v>55</v>
      </c>
      <c r="O1238" s="5" t="b">
        <f t="shared" ca="1" si="0"/>
        <v>0</v>
      </c>
      <c r="P1238" s="5" t="b">
        <f t="shared" ca="1" si="1"/>
        <v>1</v>
      </c>
      <c r="Q1238" s="5"/>
      <c r="R1238" s="5"/>
      <c r="S1238" s="5"/>
      <c r="T1238" s="5"/>
      <c r="U1238" s="5"/>
      <c r="V1238" s="5"/>
      <c r="W1238" s="5"/>
      <c r="X1238" s="5"/>
      <c r="Y1238" s="5"/>
      <c r="Z1238" s="5"/>
      <c r="AA1238" s="5"/>
      <c r="AB1238" s="5"/>
      <c r="AC1238" s="5"/>
      <c r="AD1238" s="5"/>
      <c r="AE1238" s="5"/>
    </row>
    <row r="1239" spans="1:31" ht="23.25" customHeight="1">
      <c r="A1239" s="5" t="s">
        <v>18251</v>
      </c>
      <c r="B1239" s="5" t="s">
        <v>16973</v>
      </c>
      <c r="C1239" s="5" t="s">
        <v>170</v>
      </c>
      <c r="D1239" s="5" t="s">
        <v>390</v>
      </c>
      <c r="E1239" s="20" t="s">
        <v>45</v>
      </c>
      <c r="F1239" s="7">
        <v>15</v>
      </c>
      <c r="G1239" s="7">
        <v>20</v>
      </c>
      <c r="H1239" s="5" t="s">
        <v>493</v>
      </c>
      <c r="I1239" s="5" t="s">
        <v>31</v>
      </c>
      <c r="J1239" s="5" t="s">
        <v>161</v>
      </c>
      <c r="K1239" s="5" t="s">
        <v>9159</v>
      </c>
      <c r="L1239" s="5" t="s">
        <v>18254</v>
      </c>
      <c r="M1239" s="5" t="s">
        <v>37</v>
      </c>
      <c r="N1239" s="5" t="s">
        <v>38</v>
      </c>
      <c r="O1239" s="5" t="b">
        <f t="shared" ca="1" si="0"/>
        <v>0</v>
      </c>
      <c r="P1239" s="5" t="b">
        <f t="shared" ca="1" si="1"/>
        <v>1</v>
      </c>
      <c r="Q1239" s="5"/>
      <c r="R1239" s="5"/>
      <c r="S1239" s="5"/>
      <c r="T1239" s="5"/>
      <c r="U1239" s="5"/>
      <c r="V1239" s="5"/>
      <c r="W1239" s="5"/>
      <c r="X1239" s="5"/>
      <c r="Y1239" s="5"/>
      <c r="Z1239" s="5"/>
      <c r="AA1239" s="5"/>
      <c r="AB1239" s="5"/>
      <c r="AC1239" s="5"/>
      <c r="AD1239" s="5"/>
      <c r="AE1239" s="5"/>
    </row>
    <row r="1240" spans="1:31" ht="23.25" customHeight="1">
      <c r="A1240" s="5" t="s">
        <v>18446</v>
      </c>
      <c r="B1240" s="5" t="s">
        <v>18447</v>
      </c>
      <c r="C1240" s="5" t="s">
        <v>170</v>
      </c>
      <c r="D1240" s="5" t="s">
        <v>390</v>
      </c>
      <c r="E1240" s="20" t="s">
        <v>45</v>
      </c>
      <c r="F1240" s="7">
        <v>15</v>
      </c>
      <c r="G1240" s="7">
        <v>25</v>
      </c>
      <c r="H1240" s="5" t="s">
        <v>151</v>
      </c>
      <c r="I1240" s="5" t="s">
        <v>108</v>
      </c>
      <c r="J1240" s="5" t="s">
        <v>134</v>
      </c>
      <c r="K1240" s="9" t="s">
        <v>47</v>
      </c>
      <c r="L1240" s="5" t="s">
        <v>18452</v>
      </c>
      <c r="M1240" s="5" t="s">
        <v>37</v>
      </c>
      <c r="N1240" s="5" t="s">
        <v>55</v>
      </c>
      <c r="O1240" s="5" t="b">
        <f t="shared" ca="1" si="0"/>
        <v>0</v>
      </c>
      <c r="P1240" s="5" t="b">
        <f t="shared" ca="1" si="1"/>
        <v>1</v>
      </c>
      <c r="Q1240" s="5"/>
      <c r="R1240" s="5"/>
      <c r="S1240" s="5"/>
      <c r="T1240" s="5"/>
      <c r="U1240" s="5"/>
      <c r="V1240" s="5"/>
      <c r="W1240" s="5"/>
      <c r="X1240" s="5"/>
      <c r="Y1240" s="5"/>
      <c r="Z1240" s="5"/>
      <c r="AA1240" s="5"/>
      <c r="AB1240" s="5"/>
      <c r="AC1240" s="5"/>
      <c r="AD1240" s="5"/>
      <c r="AE1240" s="5"/>
    </row>
    <row r="1241" spans="1:31" ht="23.25" customHeight="1">
      <c r="A1241" s="5" t="s">
        <v>18234</v>
      </c>
      <c r="B1241" s="5" t="s">
        <v>18235</v>
      </c>
      <c r="C1241" s="5" t="s">
        <v>27</v>
      </c>
      <c r="D1241" s="5" t="s">
        <v>54</v>
      </c>
      <c r="E1241" s="20" t="s">
        <v>45</v>
      </c>
      <c r="F1241" s="7">
        <v>15</v>
      </c>
      <c r="G1241" s="7">
        <v>20</v>
      </c>
      <c r="H1241" s="5" t="s">
        <v>493</v>
      </c>
      <c r="I1241" s="5" t="s">
        <v>108</v>
      </c>
      <c r="J1241" s="5" t="s">
        <v>126</v>
      </c>
      <c r="K1241" s="5" t="s">
        <v>18238</v>
      </c>
      <c r="L1241" s="5" t="s">
        <v>18240</v>
      </c>
      <c r="M1241" s="5" t="s">
        <v>100</v>
      </c>
      <c r="N1241" s="5" t="s">
        <v>55</v>
      </c>
      <c r="O1241" s="5" t="b">
        <f t="shared" ca="1" si="0"/>
        <v>0</v>
      </c>
      <c r="P1241" s="5" t="b">
        <f t="shared" ca="1" si="1"/>
        <v>1</v>
      </c>
      <c r="Q1241" s="5"/>
      <c r="R1241" s="5"/>
      <c r="S1241" s="5"/>
      <c r="T1241" s="5"/>
      <c r="U1241" s="5"/>
      <c r="V1241" s="5"/>
      <c r="W1241" s="5"/>
      <c r="X1241" s="5"/>
      <c r="Y1241" s="5"/>
      <c r="Z1241" s="5"/>
      <c r="AA1241" s="5"/>
      <c r="AB1241" s="5"/>
      <c r="AC1241" s="5"/>
      <c r="AD1241" s="5"/>
      <c r="AE1241" s="5"/>
    </row>
    <row r="1242" spans="1:31" ht="23.25" customHeight="1">
      <c r="A1242" s="5" t="s">
        <v>18243</v>
      </c>
      <c r="B1242" s="5" t="s">
        <v>18244</v>
      </c>
      <c r="C1242" s="5" t="s">
        <v>170</v>
      </c>
      <c r="D1242" s="5" t="s">
        <v>390</v>
      </c>
      <c r="E1242" s="20" t="s">
        <v>45</v>
      </c>
      <c r="F1242" s="7">
        <v>15</v>
      </c>
      <c r="G1242" s="7">
        <v>25</v>
      </c>
      <c r="H1242" s="5" t="s">
        <v>151</v>
      </c>
      <c r="I1242" s="5" t="s">
        <v>31</v>
      </c>
      <c r="J1242" s="5" t="s">
        <v>18245</v>
      </c>
      <c r="K1242" s="5" t="s">
        <v>18246</v>
      </c>
      <c r="L1242" s="5" t="s">
        <v>18248</v>
      </c>
      <c r="M1242" s="5" t="s">
        <v>37</v>
      </c>
      <c r="N1242" s="5" t="s">
        <v>55</v>
      </c>
      <c r="O1242" s="5" t="b">
        <f t="shared" ca="1" si="0"/>
        <v>0</v>
      </c>
      <c r="P1242" s="5" t="b">
        <f t="shared" ca="1" si="1"/>
        <v>1</v>
      </c>
      <c r="Q1242" s="5"/>
      <c r="R1242" s="5"/>
      <c r="S1242" s="5"/>
      <c r="T1242" s="5"/>
      <c r="U1242" s="5"/>
      <c r="V1242" s="5"/>
      <c r="W1242" s="5"/>
      <c r="X1242" s="5"/>
      <c r="Y1242" s="5"/>
      <c r="Z1242" s="5"/>
      <c r="AA1242" s="5"/>
      <c r="AB1242" s="5"/>
      <c r="AC1242" s="5"/>
      <c r="AD1242" s="5"/>
      <c r="AE1242" s="5"/>
    </row>
    <row r="1243" spans="1:31" ht="23.25" customHeight="1">
      <c r="A1243" s="5" t="s">
        <v>18461</v>
      </c>
      <c r="B1243" s="5" t="s">
        <v>18463</v>
      </c>
      <c r="C1243" s="5" t="s">
        <v>170</v>
      </c>
      <c r="D1243" s="5" t="s">
        <v>390</v>
      </c>
      <c r="E1243" s="20" t="s">
        <v>45</v>
      </c>
      <c r="F1243" s="7">
        <v>15</v>
      </c>
      <c r="G1243" s="7">
        <v>30</v>
      </c>
      <c r="H1243" s="5" t="s">
        <v>2134</v>
      </c>
      <c r="I1243" s="7" t="s">
        <v>24</v>
      </c>
      <c r="J1243" s="5" t="s">
        <v>947</v>
      </c>
      <c r="K1243" s="5" t="s">
        <v>18466</v>
      </c>
      <c r="L1243" s="5" t="s">
        <v>18467</v>
      </c>
      <c r="M1243" s="5" t="s">
        <v>100</v>
      </c>
      <c r="N1243" s="5" t="s">
        <v>55</v>
      </c>
      <c r="O1243" s="5" t="b">
        <f t="shared" ca="1" si="0"/>
        <v>0</v>
      </c>
      <c r="P1243" s="5" t="b">
        <f t="shared" ca="1" si="1"/>
        <v>1</v>
      </c>
      <c r="Q1243" s="5"/>
      <c r="R1243" s="5"/>
      <c r="S1243" s="5"/>
      <c r="T1243" s="5"/>
      <c r="U1243" s="5"/>
      <c r="V1243" s="5"/>
      <c r="W1243" s="5"/>
      <c r="X1243" s="5"/>
      <c r="Y1243" s="5"/>
      <c r="Z1243" s="5"/>
      <c r="AA1243" s="5"/>
      <c r="AB1243" s="5"/>
      <c r="AC1243" s="5"/>
      <c r="AD1243" s="5"/>
      <c r="AE1243" s="5"/>
    </row>
    <row r="1244" spans="1:31" ht="23.25" customHeight="1">
      <c r="A1244" s="5" t="s">
        <v>18262</v>
      </c>
      <c r="B1244" s="5" t="s">
        <v>18263</v>
      </c>
      <c r="C1244" s="5" t="s">
        <v>27</v>
      </c>
      <c r="D1244" s="5" t="s">
        <v>850</v>
      </c>
      <c r="E1244" s="20" t="s">
        <v>45</v>
      </c>
      <c r="F1244" s="7">
        <v>15</v>
      </c>
      <c r="G1244" s="7">
        <v>25</v>
      </c>
      <c r="H1244" s="5" t="s">
        <v>151</v>
      </c>
      <c r="I1244" s="5" t="s">
        <v>66</v>
      </c>
      <c r="J1244" s="5" t="s">
        <v>110</v>
      </c>
      <c r="K1244" s="5" t="s">
        <v>18264</v>
      </c>
      <c r="L1244" s="5" t="s">
        <v>18265</v>
      </c>
      <c r="M1244" s="5" t="s">
        <v>100</v>
      </c>
      <c r="N1244" s="5" t="s">
        <v>55</v>
      </c>
      <c r="O1244" s="5" t="b">
        <f t="shared" ca="1" si="0"/>
        <v>0</v>
      </c>
      <c r="P1244" s="5" t="b">
        <f t="shared" ca="1" si="1"/>
        <v>1</v>
      </c>
      <c r="Q1244" s="5"/>
      <c r="R1244" s="5"/>
      <c r="S1244" s="5"/>
      <c r="T1244" s="5"/>
      <c r="U1244" s="5"/>
      <c r="V1244" s="5"/>
      <c r="W1244" s="5"/>
      <c r="X1244" s="5"/>
      <c r="Y1244" s="5"/>
      <c r="Z1244" s="5"/>
      <c r="AA1244" s="5"/>
      <c r="AB1244" s="5"/>
      <c r="AC1244" s="5"/>
      <c r="AD1244" s="5"/>
      <c r="AE1244" s="5"/>
    </row>
    <row r="1245" spans="1:31" ht="23.25" customHeight="1">
      <c r="A1245" s="5" t="s">
        <v>18498</v>
      </c>
      <c r="B1245" s="5" t="s">
        <v>16269</v>
      </c>
      <c r="C1245" s="5" t="s">
        <v>20</v>
      </c>
      <c r="D1245" s="5" t="s">
        <v>1173</v>
      </c>
      <c r="E1245" s="20" t="s">
        <v>919</v>
      </c>
      <c r="F1245" s="7">
        <v>15</v>
      </c>
      <c r="G1245" s="7">
        <v>20</v>
      </c>
      <c r="H1245" s="5" t="s">
        <v>493</v>
      </c>
      <c r="I1245" s="7" t="s">
        <v>24</v>
      </c>
      <c r="J1245" s="5" t="s">
        <v>430</v>
      </c>
      <c r="K1245" s="5" t="s">
        <v>18500</v>
      </c>
      <c r="L1245" s="5" t="s">
        <v>18501</v>
      </c>
      <c r="M1245" s="5" t="s">
        <v>53</v>
      </c>
      <c r="N1245" s="5" t="s">
        <v>55</v>
      </c>
      <c r="O1245" s="5" t="b">
        <f t="shared" ca="1" si="0"/>
        <v>0</v>
      </c>
      <c r="P1245" s="5" t="b">
        <f t="shared" ca="1" si="1"/>
        <v>1</v>
      </c>
      <c r="Q1245" s="5"/>
      <c r="R1245" s="5"/>
      <c r="S1245" s="5"/>
      <c r="T1245" s="5"/>
      <c r="U1245" s="5"/>
      <c r="V1245" s="5"/>
      <c r="W1245" s="5"/>
      <c r="X1245" s="5"/>
      <c r="Y1245" s="5"/>
      <c r="Z1245" s="5"/>
      <c r="AA1245" s="5"/>
      <c r="AB1245" s="5"/>
      <c r="AC1245" s="5"/>
      <c r="AD1245" s="5"/>
      <c r="AE1245" s="5"/>
    </row>
    <row r="1246" spans="1:31" ht="23.25" customHeight="1">
      <c r="A1246" s="5" t="s">
        <v>9131</v>
      </c>
      <c r="B1246" s="5" t="s">
        <v>16585</v>
      </c>
      <c r="C1246" s="5" t="s">
        <v>41</v>
      </c>
      <c r="D1246" s="5" t="s">
        <v>114</v>
      </c>
      <c r="E1246" s="20" t="s">
        <v>29</v>
      </c>
      <c r="F1246" s="7">
        <v>15</v>
      </c>
      <c r="G1246" s="7">
        <v>20</v>
      </c>
      <c r="H1246" s="5" t="s">
        <v>493</v>
      </c>
      <c r="I1246" s="5" t="s">
        <v>108</v>
      </c>
      <c r="J1246" s="5" t="s">
        <v>117</v>
      </c>
      <c r="K1246" s="5" t="s">
        <v>18210</v>
      </c>
      <c r="L1246" s="5" t="s">
        <v>18211</v>
      </c>
      <c r="M1246" s="5" t="s">
        <v>37</v>
      </c>
      <c r="N1246" s="5" t="s">
        <v>55</v>
      </c>
      <c r="O1246" s="5" t="b">
        <f t="shared" ca="1" si="0"/>
        <v>0</v>
      </c>
      <c r="P1246" s="5" t="b">
        <f t="shared" ca="1" si="1"/>
        <v>1</v>
      </c>
      <c r="Q1246" s="5"/>
      <c r="R1246" s="5"/>
      <c r="S1246" s="5"/>
      <c r="T1246" s="5"/>
      <c r="U1246" s="5"/>
      <c r="V1246" s="5"/>
      <c r="W1246" s="5"/>
      <c r="X1246" s="5"/>
      <c r="Y1246" s="5"/>
      <c r="Z1246" s="5"/>
      <c r="AA1246" s="5"/>
      <c r="AB1246" s="5"/>
      <c r="AC1246" s="5"/>
      <c r="AD1246" s="5"/>
      <c r="AE1246" s="5"/>
    </row>
    <row r="1247" spans="1:31" ht="23.25" customHeight="1">
      <c r="A1247" s="5" t="s">
        <v>18518</v>
      </c>
      <c r="B1247" s="5" t="s">
        <v>18519</v>
      </c>
      <c r="C1247" s="5" t="s">
        <v>27</v>
      </c>
      <c r="D1247" s="5" t="s">
        <v>85</v>
      </c>
      <c r="E1247" s="20" t="s">
        <v>45</v>
      </c>
      <c r="F1247" s="7">
        <v>15</v>
      </c>
      <c r="G1247" s="7">
        <v>20</v>
      </c>
      <c r="H1247" s="5" t="s">
        <v>493</v>
      </c>
      <c r="I1247" s="5" t="s">
        <v>66</v>
      </c>
      <c r="J1247" s="5" t="s">
        <v>252</v>
      </c>
      <c r="K1247" s="5" t="s">
        <v>8906</v>
      </c>
      <c r="L1247" s="5" t="s">
        <v>18521</v>
      </c>
      <c r="M1247" s="5" t="s">
        <v>53</v>
      </c>
      <c r="N1247" s="5" t="s">
        <v>55</v>
      </c>
      <c r="O1247" s="5" t="b">
        <f t="shared" ca="1" si="0"/>
        <v>0</v>
      </c>
      <c r="P1247" s="5" t="b">
        <f t="shared" ca="1" si="1"/>
        <v>1</v>
      </c>
      <c r="Q1247" s="5"/>
      <c r="R1247" s="5"/>
      <c r="S1247" s="5"/>
      <c r="T1247" s="5"/>
      <c r="U1247" s="5"/>
      <c r="V1247" s="5"/>
      <c r="W1247" s="5"/>
      <c r="X1247" s="5"/>
      <c r="Y1247" s="5"/>
      <c r="Z1247" s="5"/>
      <c r="AA1247" s="5"/>
      <c r="AB1247" s="5"/>
      <c r="AC1247" s="5"/>
      <c r="AD1247" s="5"/>
      <c r="AE1247" s="5"/>
    </row>
    <row r="1248" spans="1:31" ht="23.25" customHeight="1">
      <c r="A1248" s="5" t="s">
        <v>14988</v>
      </c>
      <c r="B1248" s="5" t="s">
        <v>14989</v>
      </c>
      <c r="C1248" s="5" t="s">
        <v>41</v>
      </c>
      <c r="D1248" s="5" t="s">
        <v>114</v>
      </c>
      <c r="E1248" s="20" t="s">
        <v>45</v>
      </c>
      <c r="F1248" s="7">
        <v>15</v>
      </c>
      <c r="G1248" s="7">
        <v>25</v>
      </c>
      <c r="H1248" s="5" t="s">
        <v>151</v>
      </c>
      <c r="I1248" s="5" t="s">
        <v>108</v>
      </c>
      <c r="J1248" s="5" t="s">
        <v>48</v>
      </c>
      <c r="K1248" s="5" t="s">
        <v>6975</v>
      </c>
      <c r="L1248" s="5" t="s">
        <v>14992</v>
      </c>
      <c r="M1248" s="5" t="s">
        <v>100</v>
      </c>
      <c r="N1248" s="5" t="s">
        <v>55</v>
      </c>
      <c r="O1248" s="5" t="b">
        <f t="shared" ca="1" si="0"/>
        <v>0</v>
      </c>
      <c r="P1248" s="5" t="b">
        <f t="shared" ca="1" si="1"/>
        <v>1</v>
      </c>
      <c r="Q1248" s="5"/>
      <c r="R1248" s="5"/>
      <c r="S1248" s="5"/>
      <c r="T1248" s="5"/>
      <c r="U1248" s="5"/>
      <c r="V1248" s="5"/>
      <c r="W1248" s="5"/>
      <c r="X1248" s="5"/>
      <c r="Y1248" s="5"/>
      <c r="Z1248" s="5"/>
      <c r="AA1248" s="5"/>
      <c r="AB1248" s="5"/>
      <c r="AC1248" s="5"/>
      <c r="AD1248" s="5"/>
      <c r="AE1248" s="5"/>
    </row>
    <row r="1249" spans="1:31" ht="23.25" customHeight="1">
      <c r="A1249" s="5" t="s">
        <v>12201</v>
      </c>
      <c r="B1249" s="5" t="s">
        <v>15005</v>
      </c>
      <c r="C1249" s="5" t="s">
        <v>27</v>
      </c>
      <c r="D1249" s="5" t="s">
        <v>54</v>
      </c>
      <c r="E1249" s="20" t="s">
        <v>45</v>
      </c>
      <c r="F1249" s="7">
        <v>15</v>
      </c>
      <c r="G1249" s="7">
        <v>30</v>
      </c>
      <c r="H1249" s="5" t="s">
        <v>2134</v>
      </c>
      <c r="I1249" s="5" t="s">
        <v>108</v>
      </c>
      <c r="J1249" s="5" t="s">
        <v>48</v>
      </c>
      <c r="K1249" s="5" t="s">
        <v>1001</v>
      </c>
      <c r="L1249" s="5" t="s">
        <v>15006</v>
      </c>
      <c r="M1249" s="5" t="s">
        <v>100</v>
      </c>
      <c r="N1249" s="5" t="s">
        <v>38</v>
      </c>
      <c r="O1249" s="5" t="b">
        <f t="shared" ca="1" si="0"/>
        <v>0</v>
      </c>
      <c r="P1249" s="5" t="b">
        <f t="shared" ca="1" si="1"/>
        <v>1</v>
      </c>
      <c r="Q1249" s="5"/>
      <c r="R1249" s="5"/>
      <c r="S1249" s="5"/>
      <c r="T1249" s="5"/>
      <c r="U1249" s="5"/>
      <c r="V1249" s="5"/>
      <c r="W1249" s="5"/>
      <c r="X1249" s="5"/>
      <c r="Y1249" s="5"/>
      <c r="Z1249" s="5"/>
      <c r="AA1249" s="5"/>
      <c r="AB1249" s="5"/>
      <c r="AC1249" s="5"/>
      <c r="AD1249" s="5"/>
      <c r="AE1249" s="5"/>
    </row>
    <row r="1250" spans="1:31" ht="23.25" customHeight="1">
      <c r="A1250" s="5" t="s">
        <v>18207</v>
      </c>
      <c r="B1250" s="5" t="s">
        <v>2506</v>
      </c>
      <c r="C1250" s="5" t="s">
        <v>27</v>
      </c>
      <c r="D1250" s="5" t="s">
        <v>80</v>
      </c>
      <c r="E1250" s="20" t="s">
        <v>45</v>
      </c>
      <c r="F1250" s="7">
        <v>15</v>
      </c>
      <c r="G1250" s="7">
        <v>20</v>
      </c>
      <c r="H1250" s="5" t="s">
        <v>493</v>
      </c>
      <c r="I1250" s="5" t="s">
        <v>108</v>
      </c>
      <c r="J1250" s="5" t="s">
        <v>110</v>
      </c>
      <c r="K1250" s="5" t="s">
        <v>18208</v>
      </c>
      <c r="L1250" s="5" t="s">
        <v>18209</v>
      </c>
      <c r="M1250" s="5" t="s">
        <v>53</v>
      </c>
      <c r="N1250" s="5" t="s">
        <v>55</v>
      </c>
      <c r="O1250" s="5" t="b">
        <f t="shared" ca="1" si="0"/>
        <v>0</v>
      </c>
      <c r="P1250" s="5" t="b">
        <f t="shared" ca="1" si="1"/>
        <v>1</v>
      </c>
      <c r="Q1250" s="5"/>
      <c r="R1250" s="5"/>
      <c r="S1250" s="5"/>
      <c r="T1250" s="5"/>
      <c r="U1250" s="5"/>
      <c r="V1250" s="5"/>
      <c r="W1250" s="5"/>
      <c r="X1250" s="5"/>
      <c r="Y1250" s="5"/>
      <c r="Z1250" s="5"/>
      <c r="AA1250" s="5"/>
      <c r="AB1250" s="5"/>
      <c r="AC1250" s="5"/>
      <c r="AD1250" s="5"/>
      <c r="AE1250" s="5"/>
    </row>
    <row r="1251" spans="1:31" ht="23.25" customHeight="1">
      <c r="A1251" s="5" t="s">
        <v>18510</v>
      </c>
      <c r="B1251" s="5" t="s">
        <v>18511</v>
      </c>
      <c r="C1251" s="5" t="s">
        <v>27</v>
      </c>
      <c r="D1251" s="5" t="s">
        <v>575</v>
      </c>
      <c r="E1251" s="20" t="s">
        <v>45</v>
      </c>
      <c r="F1251" s="7">
        <v>15</v>
      </c>
      <c r="G1251" s="7">
        <v>30</v>
      </c>
      <c r="H1251" s="5" t="s">
        <v>2134</v>
      </c>
      <c r="I1251" s="5" t="s">
        <v>31</v>
      </c>
      <c r="J1251" s="5" t="s">
        <v>942</v>
      </c>
      <c r="K1251" s="5" t="s">
        <v>18513</v>
      </c>
      <c r="L1251" s="5" t="s">
        <v>18514</v>
      </c>
      <c r="M1251" s="5" t="s">
        <v>42</v>
      </c>
      <c r="N1251" s="5" t="s">
        <v>38</v>
      </c>
      <c r="O1251" s="5" t="b">
        <f t="shared" ca="1" si="0"/>
        <v>0</v>
      </c>
      <c r="P1251" s="5" t="b">
        <f t="shared" ca="1" si="1"/>
        <v>1</v>
      </c>
      <c r="Q1251" s="5"/>
      <c r="R1251" s="5"/>
      <c r="S1251" s="5"/>
      <c r="T1251" s="5"/>
      <c r="U1251" s="5"/>
      <c r="V1251" s="5"/>
      <c r="W1251" s="5"/>
      <c r="X1251" s="5"/>
      <c r="Y1251" s="5"/>
      <c r="Z1251" s="5"/>
      <c r="AA1251" s="5"/>
      <c r="AB1251" s="5"/>
      <c r="AC1251" s="5"/>
      <c r="AD1251" s="5"/>
      <c r="AE1251" s="5"/>
    </row>
    <row r="1252" spans="1:31" ht="23.25" customHeight="1">
      <c r="A1252" s="5" t="s">
        <v>10731</v>
      </c>
      <c r="B1252" s="5" t="s">
        <v>18212</v>
      </c>
      <c r="C1252" s="5" t="s">
        <v>170</v>
      </c>
      <c r="D1252" s="5" t="s">
        <v>47</v>
      </c>
      <c r="E1252" s="20" t="s">
        <v>919</v>
      </c>
      <c r="F1252" s="7">
        <v>15</v>
      </c>
      <c r="G1252" s="7">
        <v>30</v>
      </c>
      <c r="H1252" s="5" t="s">
        <v>2134</v>
      </c>
      <c r="I1252" s="5" t="s">
        <v>31</v>
      </c>
      <c r="J1252" s="5" t="s">
        <v>187</v>
      </c>
      <c r="K1252" s="5" t="s">
        <v>18213</v>
      </c>
      <c r="L1252" s="5" t="s">
        <v>18214</v>
      </c>
      <c r="M1252" s="5" t="s">
        <v>42</v>
      </c>
      <c r="N1252" s="5" t="s">
        <v>55</v>
      </c>
      <c r="O1252" s="5" t="b">
        <f t="shared" ca="1" si="0"/>
        <v>0</v>
      </c>
      <c r="P1252" s="5" t="b">
        <f t="shared" ca="1" si="1"/>
        <v>1</v>
      </c>
      <c r="Q1252" s="5"/>
      <c r="R1252" s="5"/>
      <c r="S1252" s="5"/>
      <c r="T1252" s="5"/>
      <c r="U1252" s="5"/>
      <c r="V1252" s="5"/>
      <c r="W1252" s="5"/>
      <c r="X1252" s="5"/>
      <c r="Y1252" s="5"/>
      <c r="Z1252" s="5"/>
      <c r="AA1252" s="5"/>
      <c r="AB1252" s="5"/>
      <c r="AC1252" s="5"/>
      <c r="AD1252" s="5"/>
      <c r="AE1252" s="5"/>
    </row>
    <row r="1253" spans="1:31" ht="23.25" customHeight="1">
      <c r="A1253" s="5" t="s">
        <v>18226</v>
      </c>
      <c r="B1253" s="5" t="s">
        <v>5169</v>
      </c>
      <c r="C1253" s="5" t="s">
        <v>20</v>
      </c>
      <c r="D1253" s="5" t="s">
        <v>21</v>
      </c>
      <c r="E1253" s="20" t="s">
        <v>45</v>
      </c>
      <c r="F1253" s="7">
        <v>15</v>
      </c>
      <c r="G1253" s="7">
        <v>20</v>
      </c>
      <c r="H1253" s="5" t="s">
        <v>493</v>
      </c>
      <c r="I1253" s="7" t="s">
        <v>24</v>
      </c>
      <c r="J1253" s="5" t="s">
        <v>297</v>
      </c>
      <c r="K1253" s="5" t="s">
        <v>5173</v>
      </c>
      <c r="L1253" s="5" t="s">
        <v>18227</v>
      </c>
      <c r="M1253" s="5" t="s">
        <v>42</v>
      </c>
      <c r="N1253" s="5" t="s">
        <v>38</v>
      </c>
      <c r="O1253" s="5" t="b">
        <f t="shared" ca="1" si="0"/>
        <v>0</v>
      </c>
      <c r="P1253" s="5" t="b">
        <f t="shared" ca="1" si="1"/>
        <v>1</v>
      </c>
      <c r="Q1253" s="5"/>
      <c r="R1253" s="5"/>
      <c r="S1253" s="5"/>
      <c r="T1253" s="5"/>
      <c r="U1253" s="5"/>
      <c r="V1253" s="5"/>
      <c r="W1253" s="5"/>
      <c r="X1253" s="5"/>
      <c r="Y1253" s="5"/>
      <c r="Z1253" s="5"/>
      <c r="AA1253" s="5"/>
      <c r="AB1253" s="5"/>
      <c r="AC1253" s="5"/>
      <c r="AD1253" s="5"/>
      <c r="AE1253" s="5"/>
    </row>
    <row r="1254" spans="1:31" ht="23.25" customHeight="1">
      <c r="A1254" s="5" t="s">
        <v>18218</v>
      </c>
      <c r="B1254" s="5" t="s">
        <v>18219</v>
      </c>
      <c r="C1254" s="5" t="s">
        <v>170</v>
      </c>
      <c r="D1254" s="5" t="s">
        <v>390</v>
      </c>
      <c r="E1254" s="20" t="s">
        <v>45</v>
      </c>
      <c r="F1254" s="7">
        <v>15</v>
      </c>
      <c r="G1254" s="7">
        <v>20</v>
      </c>
      <c r="H1254" s="5" t="s">
        <v>493</v>
      </c>
      <c r="I1254" s="5" t="s">
        <v>66</v>
      </c>
      <c r="J1254" s="5" t="s">
        <v>110</v>
      </c>
      <c r="K1254" s="5" t="s">
        <v>18220</v>
      </c>
      <c r="L1254" s="5" t="s">
        <v>18221</v>
      </c>
      <c r="M1254" s="5" t="s">
        <v>42</v>
      </c>
      <c r="N1254" s="5" t="s">
        <v>55</v>
      </c>
      <c r="O1254" s="5" t="b">
        <f t="shared" ca="1" si="0"/>
        <v>0</v>
      </c>
      <c r="P1254" s="5" t="b">
        <f t="shared" ca="1" si="1"/>
        <v>1</v>
      </c>
      <c r="Q1254" s="5"/>
      <c r="R1254" s="5"/>
      <c r="S1254" s="5"/>
      <c r="T1254" s="5"/>
      <c r="U1254" s="5"/>
      <c r="V1254" s="5"/>
      <c r="W1254" s="5"/>
      <c r="X1254" s="5"/>
      <c r="Y1254" s="5"/>
      <c r="Z1254" s="5"/>
      <c r="AA1254" s="5"/>
      <c r="AB1254" s="5"/>
      <c r="AC1254" s="5"/>
      <c r="AD1254" s="5"/>
      <c r="AE1254" s="5"/>
    </row>
    <row r="1255" spans="1:31" ht="23.25" customHeight="1">
      <c r="A1255" s="5" t="s">
        <v>18565</v>
      </c>
      <c r="B1255" s="5" t="s">
        <v>18566</v>
      </c>
      <c r="C1255" s="5" t="s">
        <v>170</v>
      </c>
      <c r="D1255" s="5" t="s">
        <v>390</v>
      </c>
      <c r="E1255" s="20" t="s">
        <v>45</v>
      </c>
      <c r="F1255" s="7">
        <v>15</v>
      </c>
      <c r="G1255" s="7">
        <v>20</v>
      </c>
      <c r="H1255" s="5" t="s">
        <v>493</v>
      </c>
      <c r="I1255" s="5" t="s">
        <v>66</v>
      </c>
      <c r="J1255" s="5" t="s">
        <v>110</v>
      </c>
      <c r="K1255" s="5" t="s">
        <v>18567</v>
      </c>
      <c r="L1255" s="5" t="s">
        <v>18568</v>
      </c>
      <c r="M1255" s="5" t="s">
        <v>42</v>
      </c>
      <c r="N1255" s="5" t="s">
        <v>237</v>
      </c>
      <c r="O1255" s="5" t="b">
        <f t="shared" ca="1" si="0"/>
        <v>0</v>
      </c>
      <c r="P1255" s="5" t="b">
        <f t="shared" ca="1" si="1"/>
        <v>1</v>
      </c>
      <c r="Q1255" s="5"/>
      <c r="R1255" s="5"/>
      <c r="S1255" s="5"/>
      <c r="T1255" s="5"/>
      <c r="U1255" s="5"/>
      <c r="V1255" s="5"/>
      <c r="W1255" s="5"/>
      <c r="X1255" s="5"/>
      <c r="Y1255" s="5"/>
      <c r="Z1255" s="5"/>
      <c r="AA1255" s="5"/>
      <c r="AB1255" s="5"/>
      <c r="AC1255" s="5"/>
      <c r="AD1255" s="5"/>
      <c r="AE1255" s="5"/>
    </row>
    <row r="1256" spans="1:31" ht="23.25" customHeight="1">
      <c r="A1256" s="14" t="s">
        <v>18533</v>
      </c>
      <c r="B1256" s="14" t="s">
        <v>18065</v>
      </c>
      <c r="C1256" s="14" t="s">
        <v>27</v>
      </c>
      <c r="D1256" s="14" t="s">
        <v>290</v>
      </c>
      <c r="E1256" s="21" t="s">
        <v>29</v>
      </c>
      <c r="F1256" s="15">
        <v>15</v>
      </c>
      <c r="G1256" s="15">
        <v>30</v>
      </c>
      <c r="H1256" s="14" t="s">
        <v>2134</v>
      </c>
      <c r="I1256" s="14" t="s">
        <v>66</v>
      </c>
      <c r="J1256" s="14" t="s">
        <v>76</v>
      </c>
      <c r="K1256" s="14" t="s">
        <v>16809</v>
      </c>
      <c r="L1256" s="14" t="s">
        <v>18537</v>
      </c>
      <c r="M1256" s="14" t="s">
        <v>53</v>
      </c>
      <c r="N1256" s="14" t="s">
        <v>38</v>
      </c>
      <c r="O1256" s="14" t="b">
        <f t="shared" ca="1" si="0"/>
        <v>0</v>
      </c>
      <c r="P1256" s="14" t="b">
        <f t="shared" ca="1" si="1"/>
        <v>1</v>
      </c>
      <c r="Q1256" s="5"/>
      <c r="R1256" s="5"/>
      <c r="S1256" s="5"/>
      <c r="T1256" s="5"/>
      <c r="U1256" s="5"/>
      <c r="V1256" s="5"/>
      <c r="W1256" s="5"/>
      <c r="X1256" s="5"/>
      <c r="Y1256" s="5"/>
      <c r="Z1256" s="5"/>
      <c r="AA1256" s="5"/>
      <c r="AB1256" s="5"/>
      <c r="AC1256" s="5"/>
      <c r="AD1256" s="5"/>
      <c r="AE1256" s="5"/>
    </row>
    <row r="1257" spans="1:31" ht="23.25" customHeight="1">
      <c r="A1257" s="5" t="s">
        <v>18553</v>
      </c>
      <c r="B1257" s="5" t="s">
        <v>11482</v>
      </c>
      <c r="C1257" s="5" t="s">
        <v>27</v>
      </c>
      <c r="D1257" s="5" t="s">
        <v>80</v>
      </c>
      <c r="E1257" s="20" t="s">
        <v>919</v>
      </c>
      <c r="F1257" s="7">
        <v>15</v>
      </c>
      <c r="G1257" s="7">
        <v>30</v>
      </c>
      <c r="H1257" s="5" t="s">
        <v>2134</v>
      </c>
      <c r="I1257" s="5" t="s">
        <v>31</v>
      </c>
      <c r="J1257" s="5" t="s">
        <v>117</v>
      </c>
      <c r="K1257" s="5" t="s">
        <v>18554</v>
      </c>
      <c r="L1257" s="5" t="s">
        <v>18555</v>
      </c>
      <c r="M1257" s="5" t="s">
        <v>53</v>
      </c>
      <c r="N1257" s="5" t="s">
        <v>55</v>
      </c>
      <c r="O1257" s="5" t="b">
        <f t="shared" ca="1" si="0"/>
        <v>0</v>
      </c>
      <c r="P1257" s="5" t="b">
        <f t="shared" ca="1" si="1"/>
        <v>1</v>
      </c>
      <c r="Q1257" s="5"/>
      <c r="R1257" s="5"/>
      <c r="S1257" s="5"/>
      <c r="T1257" s="5"/>
      <c r="U1257" s="5"/>
      <c r="V1257" s="5"/>
      <c r="W1257" s="5"/>
      <c r="X1257" s="5"/>
      <c r="Y1257" s="5"/>
      <c r="Z1257" s="5"/>
      <c r="AA1257" s="5"/>
      <c r="AB1257" s="5"/>
      <c r="AC1257" s="5"/>
      <c r="AD1257" s="5"/>
      <c r="AE1257" s="5"/>
    </row>
    <row r="1258" spans="1:31" ht="23.25" customHeight="1">
      <c r="A1258" s="5" t="s">
        <v>18558</v>
      </c>
      <c r="B1258" s="5" t="s">
        <v>13660</v>
      </c>
      <c r="C1258" s="5" t="s">
        <v>41</v>
      </c>
      <c r="D1258" s="5" t="s">
        <v>94</v>
      </c>
      <c r="E1258" s="20" t="s">
        <v>45</v>
      </c>
      <c r="F1258" s="7">
        <v>15</v>
      </c>
      <c r="G1258" s="7">
        <v>20</v>
      </c>
      <c r="H1258" s="5" t="s">
        <v>493</v>
      </c>
      <c r="I1258" s="5" t="s">
        <v>125</v>
      </c>
      <c r="J1258" s="5" t="s">
        <v>76</v>
      </c>
      <c r="K1258" s="5" t="s">
        <v>18560</v>
      </c>
      <c r="L1258" s="5" t="s">
        <v>18562</v>
      </c>
      <c r="M1258" s="5" t="s">
        <v>37</v>
      </c>
      <c r="N1258" s="5" t="s">
        <v>55</v>
      </c>
      <c r="O1258" s="5" t="b">
        <f t="shared" ca="1" si="0"/>
        <v>0</v>
      </c>
      <c r="P1258" s="5" t="b">
        <f t="shared" ca="1" si="1"/>
        <v>1</v>
      </c>
      <c r="Q1258" s="5"/>
      <c r="R1258" s="5"/>
      <c r="S1258" s="5"/>
      <c r="T1258" s="5"/>
      <c r="U1258" s="5"/>
      <c r="V1258" s="5"/>
      <c r="W1258" s="5"/>
      <c r="X1258" s="5"/>
      <c r="Y1258" s="5"/>
      <c r="Z1258" s="5"/>
      <c r="AA1258" s="5"/>
      <c r="AB1258" s="5"/>
      <c r="AC1258" s="5"/>
      <c r="AD1258" s="5"/>
      <c r="AE1258" s="5"/>
    </row>
    <row r="1259" spans="1:31" ht="23.25" customHeight="1">
      <c r="A1259" s="5" t="s">
        <v>18578</v>
      </c>
      <c r="B1259" s="5" t="s">
        <v>18579</v>
      </c>
      <c r="C1259" s="5" t="s">
        <v>170</v>
      </c>
      <c r="D1259" s="5" t="s">
        <v>47</v>
      </c>
      <c r="E1259" s="20" t="s">
        <v>45</v>
      </c>
      <c r="F1259" s="7">
        <v>15</v>
      </c>
      <c r="G1259" s="7">
        <v>18</v>
      </c>
      <c r="H1259" s="5" t="s">
        <v>5228</v>
      </c>
      <c r="I1259" s="5" t="s">
        <v>108</v>
      </c>
      <c r="J1259" s="5" t="s">
        <v>9354</v>
      </c>
      <c r="K1259" s="5" t="s">
        <v>18581</v>
      </c>
      <c r="L1259" s="5" t="s">
        <v>18584</v>
      </c>
      <c r="M1259" s="5" t="s">
        <v>53</v>
      </c>
      <c r="N1259" s="5" t="s">
        <v>89</v>
      </c>
      <c r="O1259" s="5" t="b">
        <f t="shared" ca="1" si="0"/>
        <v>0</v>
      </c>
      <c r="P1259" s="5" t="b">
        <f t="shared" ca="1" si="1"/>
        <v>1</v>
      </c>
      <c r="Q1259" s="5"/>
      <c r="R1259" s="5"/>
      <c r="S1259" s="5"/>
      <c r="T1259" s="5"/>
      <c r="U1259" s="5"/>
      <c r="V1259" s="5"/>
      <c r="W1259" s="5"/>
      <c r="X1259" s="5"/>
      <c r="Y1259" s="5"/>
      <c r="Z1259" s="5"/>
      <c r="AA1259" s="5"/>
      <c r="AB1259" s="5"/>
      <c r="AC1259" s="5"/>
      <c r="AD1259" s="5"/>
      <c r="AE1259" s="5"/>
    </row>
    <row r="1260" spans="1:31" ht="23.25" customHeight="1">
      <c r="A1260" s="5" t="s">
        <v>10714</v>
      </c>
      <c r="B1260" s="5" t="s">
        <v>18548</v>
      </c>
      <c r="C1260" s="5" t="s">
        <v>170</v>
      </c>
      <c r="D1260" s="5" t="s">
        <v>342</v>
      </c>
      <c r="E1260" s="20" t="s">
        <v>45</v>
      </c>
      <c r="F1260" s="7">
        <v>15</v>
      </c>
      <c r="G1260" s="7">
        <v>30</v>
      </c>
      <c r="H1260" s="5" t="s">
        <v>2134</v>
      </c>
      <c r="I1260" s="5" t="s">
        <v>108</v>
      </c>
      <c r="J1260" s="5" t="s">
        <v>117</v>
      </c>
      <c r="K1260" s="5" t="s">
        <v>18549</v>
      </c>
      <c r="L1260" s="5" t="s">
        <v>18550</v>
      </c>
      <c r="M1260" s="5" t="s">
        <v>167</v>
      </c>
      <c r="N1260" s="5" t="s">
        <v>55</v>
      </c>
      <c r="O1260" s="5" t="b">
        <f t="shared" ca="1" si="0"/>
        <v>0</v>
      </c>
      <c r="P1260" s="5" t="b">
        <f t="shared" ca="1" si="1"/>
        <v>1</v>
      </c>
      <c r="Q1260" s="5"/>
      <c r="R1260" s="5"/>
      <c r="S1260" s="5"/>
      <c r="T1260" s="5"/>
      <c r="U1260" s="5"/>
      <c r="V1260" s="5"/>
      <c r="W1260" s="5"/>
      <c r="X1260" s="5"/>
      <c r="Y1260" s="5"/>
      <c r="Z1260" s="5"/>
      <c r="AA1260" s="5"/>
      <c r="AB1260" s="5"/>
      <c r="AC1260" s="5"/>
      <c r="AD1260" s="5"/>
      <c r="AE1260" s="5"/>
    </row>
    <row r="1261" spans="1:31" ht="23.25" customHeight="1">
      <c r="A1261" s="5" t="s">
        <v>18541</v>
      </c>
      <c r="B1261" s="5" t="s">
        <v>17785</v>
      </c>
      <c r="C1261" s="5" t="s">
        <v>170</v>
      </c>
      <c r="D1261" s="5" t="s">
        <v>390</v>
      </c>
      <c r="E1261" s="20" t="s">
        <v>29</v>
      </c>
      <c r="F1261" s="7">
        <v>15</v>
      </c>
      <c r="G1261" s="7">
        <v>20</v>
      </c>
      <c r="H1261" s="5" t="s">
        <v>493</v>
      </c>
      <c r="I1261" s="5" t="s">
        <v>108</v>
      </c>
      <c r="J1261" s="5" t="s">
        <v>32</v>
      </c>
      <c r="K1261" s="9" t="s">
        <v>47</v>
      </c>
      <c r="L1261" s="5" t="s">
        <v>18543</v>
      </c>
      <c r="M1261" s="5" t="s">
        <v>1599</v>
      </c>
      <c r="N1261" s="5" t="s">
        <v>55</v>
      </c>
      <c r="O1261" s="5" t="b">
        <f t="shared" ca="1" si="0"/>
        <v>0</v>
      </c>
      <c r="P1261" s="5" t="b">
        <f t="shared" ca="1" si="1"/>
        <v>1</v>
      </c>
      <c r="Q1261" s="5"/>
      <c r="R1261" s="5"/>
      <c r="S1261" s="5"/>
      <c r="T1261" s="5"/>
      <c r="U1261" s="5"/>
      <c r="V1261" s="5"/>
      <c r="W1261" s="5"/>
      <c r="X1261" s="5"/>
      <c r="Y1261" s="5"/>
      <c r="Z1261" s="5"/>
      <c r="AA1261" s="5"/>
      <c r="AB1261" s="5"/>
      <c r="AC1261" s="5"/>
      <c r="AD1261" s="5"/>
      <c r="AE1261" s="5"/>
    </row>
    <row r="1262" spans="1:31" ht="23.25" customHeight="1">
      <c r="A1262" s="5" t="s">
        <v>18526</v>
      </c>
      <c r="B1262" s="5" t="s">
        <v>4081</v>
      </c>
      <c r="C1262" s="5" t="s">
        <v>170</v>
      </c>
      <c r="D1262" s="5" t="s">
        <v>47</v>
      </c>
      <c r="E1262" s="20" t="s">
        <v>45</v>
      </c>
      <c r="F1262" s="7">
        <v>15</v>
      </c>
      <c r="G1262" s="7">
        <v>20</v>
      </c>
      <c r="H1262" s="5" t="s">
        <v>493</v>
      </c>
      <c r="I1262" s="7" t="s">
        <v>24</v>
      </c>
      <c r="J1262" s="5" t="s">
        <v>516</v>
      </c>
      <c r="K1262" s="5" t="s">
        <v>4084</v>
      </c>
      <c r="L1262" s="5" t="s">
        <v>18530</v>
      </c>
      <c r="M1262" s="5" t="s">
        <v>37</v>
      </c>
      <c r="N1262" s="5" t="s">
        <v>38</v>
      </c>
      <c r="O1262" s="5" t="b">
        <f t="shared" ca="1" si="0"/>
        <v>0</v>
      </c>
      <c r="P1262" s="5" t="b">
        <f t="shared" ca="1" si="1"/>
        <v>1</v>
      </c>
      <c r="Q1262" s="5"/>
      <c r="R1262" s="5"/>
      <c r="S1262" s="5"/>
      <c r="T1262" s="5"/>
      <c r="U1262" s="5"/>
      <c r="V1262" s="5"/>
      <c r="W1262" s="5"/>
      <c r="X1262" s="5"/>
      <c r="Y1262" s="5"/>
      <c r="Z1262" s="5"/>
      <c r="AA1262" s="5"/>
      <c r="AB1262" s="5"/>
      <c r="AC1262" s="5"/>
      <c r="AD1262" s="5"/>
      <c r="AE1262" s="5"/>
    </row>
    <row r="1263" spans="1:31" ht="23.25" customHeight="1">
      <c r="A1263" s="14" t="s">
        <v>18571</v>
      </c>
      <c r="B1263" s="14" t="s">
        <v>18572</v>
      </c>
      <c r="C1263" s="14" t="s">
        <v>20</v>
      </c>
      <c r="D1263" s="14" t="s">
        <v>1173</v>
      </c>
      <c r="E1263" s="21" t="s">
        <v>45</v>
      </c>
      <c r="F1263" s="15">
        <v>15</v>
      </c>
      <c r="G1263" s="15">
        <v>20</v>
      </c>
      <c r="H1263" s="14" t="s">
        <v>493</v>
      </c>
      <c r="I1263" s="14" t="s">
        <v>31</v>
      </c>
      <c r="J1263" s="14" t="s">
        <v>608</v>
      </c>
      <c r="K1263" s="14" t="s">
        <v>18575</v>
      </c>
      <c r="L1263" s="14" t="s">
        <v>18576</v>
      </c>
      <c r="M1263" s="14" t="s">
        <v>100</v>
      </c>
      <c r="N1263" s="14" t="s">
        <v>38</v>
      </c>
      <c r="O1263" s="14" t="b">
        <f t="shared" ca="1" si="0"/>
        <v>0</v>
      </c>
      <c r="P1263" s="14" t="b">
        <f t="shared" ca="1" si="1"/>
        <v>1</v>
      </c>
      <c r="Q1263" s="5"/>
      <c r="R1263" s="5"/>
      <c r="S1263" s="5"/>
      <c r="T1263" s="5"/>
      <c r="U1263" s="5"/>
      <c r="V1263" s="5"/>
      <c r="W1263" s="5"/>
      <c r="X1263" s="5"/>
      <c r="Y1263" s="5"/>
      <c r="Z1263" s="5"/>
      <c r="AA1263" s="5"/>
      <c r="AB1263" s="5"/>
      <c r="AC1263" s="5"/>
      <c r="AD1263" s="5"/>
      <c r="AE1263" s="5"/>
    </row>
    <row r="1264" spans="1:31" ht="23.25" customHeight="1">
      <c r="A1264" s="5" t="s">
        <v>13020</v>
      </c>
      <c r="B1264" s="5" t="s">
        <v>18588</v>
      </c>
      <c r="C1264" s="5" t="s">
        <v>27</v>
      </c>
      <c r="D1264" s="5" t="s">
        <v>47</v>
      </c>
      <c r="E1264" s="20" t="s">
        <v>45</v>
      </c>
      <c r="F1264" s="7">
        <v>15</v>
      </c>
      <c r="G1264" s="7">
        <v>20</v>
      </c>
      <c r="H1264" s="5" t="s">
        <v>493</v>
      </c>
      <c r="I1264" s="5" t="s">
        <v>108</v>
      </c>
      <c r="J1264" s="5" t="s">
        <v>110</v>
      </c>
      <c r="K1264" s="5" t="s">
        <v>18590</v>
      </c>
      <c r="L1264" s="5" t="s">
        <v>18591</v>
      </c>
      <c r="M1264" s="5" t="s">
        <v>37</v>
      </c>
      <c r="N1264" s="5" t="s">
        <v>38</v>
      </c>
      <c r="O1264" s="5" t="b">
        <f t="shared" ca="1" si="0"/>
        <v>0</v>
      </c>
      <c r="P1264" s="5" t="b">
        <f t="shared" ca="1" si="1"/>
        <v>1</v>
      </c>
      <c r="Q1264" s="5"/>
      <c r="R1264" s="5"/>
      <c r="S1264" s="5"/>
      <c r="T1264" s="5"/>
      <c r="U1264" s="5"/>
      <c r="V1264" s="5"/>
      <c r="W1264" s="5"/>
      <c r="X1264" s="5"/>
      <c r="Y1264" s="5"/>
      <c r="Z1264" s="5"/>
      <c r="AA1264" s="5"/>
      <c r="AB1264" s="5"/>
      <c r="AC1264" s="5"/>
      <c r="AD1264" s="5"/>
      <c r="AE1264" s="5"/>
    </row>
    <row r="1265" spans="1:31" ht="23.25" customHeight="1">
      <c r="A1265" s="5" t="s">
        <v>15213</v>
      </c>
      <c r="B1265" s="5" t="s">
        <v>5179</v>
      </c>
      <c r="C1265" s="5" t="s">
        <v>41</v>
      </c>
      <c r="D1265" s="5" t="s">
        <v>94</v>
      </c>
      <c r="E1265" s="20" t="s">
        <v>45</v>
      </c>
      <c r="F1265" s="7">
        <v>15</v>
      </c>
      <c r="G1265" s="7">
        <v>20</v>
      </c>
      <c r="H1265" s="5" t="s">
        <v>493</v>
      </c>
      <c r="I1265" s="5" t="s">
        <v>66</v>
      </c>
      <c r="J1265" s="5" t="s">
        <v>57</v>
      </c>
      <c r="K1265" s="5" t="s">
        <v>5184</v>
      </c>
      <c r="L1265" s="5" t="s">
        <v>15215</v>
      </c>
      <c r="M1265" s="5" t="s">
        <v>167</v>
      </c>
      <c r="N1265" s="5" t="s">
        <v>55</v>
      </c>
      <c r="O1265" s="5" t="b">
        <f t="shared" ca="1" si="0"/>
        <v>0</v>
      </c>
      <c r="P1265" s="5" t="b">
        <f t="shared" ca="1" si="1"/>
        <v>1</v>
      </c>
      <c r="Q1265" s="5"/>
      <c r="R1265" s="5"/>
      <c r="S1265" s="5"/>
      <c r="T1265" s="5"/>
      <c r="U1265" s="5"/>
      <c r="V1265" s="5"/>
      <c r="W1265" s="5"/>
      <c r="X1265" s="5"/>
      <c r="Y1265" s="5"/>
      <c r="Z1265" s="5"/>
      <c r="AA1265" s="5"/>
      <c r="AB1265" s="5"/>
      <c r="AC1265" s="5"/>
      <c r="AD1265" s="5"/>
      <c r="AE1265" s="5"/>
    </row>
    <row r="1266" spans="1:31" ht="23.25" customHeight="1">
      <c r="A1266" s="14" t="s">
        <v>15104</v>
      </c>
      <c r="B1266" s="14" t="s">
        <v>12262</v>
      </c>
      <c r="C1266" s="14" t="s">
        <v>27</v>
      </c>
      <c r="D1266" s="14" t="s">
        <v>105</v>
      </c>
      <c r="E1266" s="21" t="s">
        <v>45</v>
      </c>
      <c r="F1266" s="15">
        <v>15</v>
      </c>
      <c r="G1266" s="15">
        <v>20</v>
      </c>
      <c r="H1266" s="14" t="s">
        <v>493</v>
      </c>
      <c r="I1266" s="14" t="s">
        <v>108</v>
      </c>
      <c r="J1266" s="14" t="s">
        <v>516</v>
      </c>
      <c r="K1266" s="14" t="s">
        <v>3876</v>
      </c>
      <c r="L1266" s="22" t="s">
        <v>47</v>
      </c>
      <c r="M1266" s="14" t="s">
        <v>42</v>
      </c>
      <c r="N1266" s="14" t="s">
        <v>237</v>
      </c>
      <c r="O1266" s="14" t="b">
        <f t="shared" ca="1" si="0"/>
        <v>0</v>
      </c>
      <c r="P1266" s="14" t="b">
        <f t="shared" ca="1" si="1"/>
        <v>1</v>
      </c>
      <c r="Q1266" s="5"/>
      <c r="R1266" s="5"/>
      <c r="S1266" s="5"/>
      <c r="T1266" s="5"/>
      <c r="U1266" s="5"/>
      <c r="V1266" s="5"/>
      <c r="W1266" s="5"/>
      <c r="X1266" s="5"/>
      <c r="Y1266" s="5"/>
      <c r="Z1266" s="5"/>
      <c r="AA1266" s="5"/>
      <c r="AB1266" s="5"/>
      <c r="AC1266" s="5"/>
      <c r="AD1266" s="5"/>
      <c r="AE1266" s="5"/>
    </row>
    <row r="1267" spans="1:31" ht="23.25" customHeight="1">
      <c r="A1267" s="14" t="s">
        <v>18677</v>
      </c>
      <c r="B1267" s="14" t="s">
        <v>9523</v>
      </c>
      <c r="C1267" s="14" t="s">
        <v>41</v>
      </c>
      <c r="D1267" s="14" t="s">
        <v>47</v>
      </c>
      <c r="E1267" s="21" t="s">
        <v>22</v>
      </c>
      <c r="F1267" s="15">
        <v>15</v>
      </c>
      <c r="G1267" s="15">
        <v>30</v>
      </c>
      <c r="H1267" s="14" t="s">
        <v>2134</v>
      </c>
      <c r="I1267" s="15" t="s">
        <v>24</v>
      </c>
      <c r="J1267" s="14" t="s">
        <v>48</v>
      </c>
      <c r="K1267" s="14" t="s">
        <v>18179</v>
      </c>
      <c r="L1267" s="22" t="s">
        <v>47</v>
      </c>
      <c r="M1267" s="14" t="s">
        <v>37</v>
      </c>
      <c r="N1267" s="14" t="s">
        <v>405</v>
      </c>
      <c r="O1267" s="14" t="b">
        <f t="shared" ca="1" si="0"/>
        <v>0</v>
      </c>
      <c r="P1267" s="14" t="b">
        <f t="shared" ca="1" si="1"/>
        <v>1</v>
      </c>
      <c r="Q1267" s="5"/>
      <c r="R1267" s="5"/>
      <c r="S1267" s="5"/>
      <c r="T1267" s="5"/>
      <c r="U1267" s="5"/>
      <c r="V1267" s="5"/>
      <c r="W1267" s="5"/>
      <c r="X1267" s="5"/>
      <c r="Y1267" s="5"/>
      <c r="Z1267" s="5"/>
      <c r="AA1267" s="5"/>
      <c r="AB1267" s="5"/>
      <c r="AC1267" s="5"/>
      <c r="AD1267" s="5"/>
      <c r="AE1267" s="5"/>
    </row>
    <row r="1268" spans="1:31" ht="23.25" customHeight="1">
      <c r="A1268" s="5" t="s">
        <v>15818</v>
      </c>
      <c r="B1268" s="5" t="s">
        <v>15268</v>
      </c>
      <c r="C1268" s="5" t="s">
        <v>27</v>
      </c>
      <c r="D1268" s="5" t="s">
        <v>80</v>
      </c>
      <c r="E1268" s="20" t="s">
        <v>45</v>
      </c>
      <c r="F1268" s="7">
        <v>15</v>
      </c>
      <c r="G1268" s="7">
        <v>20</v>
      </c>
      <c r="H1268" s="5" t="s">
        <v>493</v>
      </c>
      <c r="I1268" s="5" t="s">
        <v>108</v>
      </c>
      <c r="J1268" s="5" t="s">
        <v>161</v>
      </c>
      <c r="K1268" s="5" t="s">
        <v>1012</v>
      </c>
      <c r="L1268" s="5" t="s">
        <v>15819</v>
      </c>
      <c r="M1268" s="5" t="s">
        <v>167</v>
      </c>
      <c r="N1268" s="5" t="s">
        <v>55</v>
      </c>
      <c r="O1268" s="5" t="b">
        <f t="shared" ca="1" si="0"/>
        <v>0</v>
      </c>
      <c r="P1268" s="5" t="b">
        <f t="shared" ca="1" si="1"/>
        <v>1</v>
      </c>
      <c r="Q1268" s="5"/>
      <c r="R1268" s="5"/>
      <c r="S1268" s="5"/>
      <c r="T1268" s="5"/>
      <c r="U1268" s="5"/>
      <c r="V1268" s="5"/>
      <c r="W1268" s="5"/>
      <c r="X1268" s="5"/>
      <c r="Y1268" s="5"/>
      <c r="Z1268" s="5"/>
      <c r="AA1268" s="5"/>
      <c r="AB1268" s="5"/>
      <c r="AC1268" s="5"/>
      <c r="AD1268" s="5"/>
      <c r="AE1268" s="5"/>
    </row>
    <row r="1269" spans="1:31" ht="23.25" customHeight="1">
      <c r="A1269" s="5" t="s">
        <v>18606</v>
      </c>
      <c r="B1269" s="5" t="s">
        <v>18608</v>
      </c>
      <c r="C1269" s="5" t="s">
        <v>170</v>
      </c>
      <c r="D1269" s="5" t="s">
        <v>390</v>
      </c>
      <c r="E1269" s="20" t="s">
        <v>45</v>
      </c>
      <c r="F1269" s="7">
        <v>15</v>
      </c>
      <c r="G1269" s="7">
        <v>30</v>
      </c>
      <c r="H1269" s="5" t="s">
        <v>2134</v>
      </c>
      <c r="I1269" s="5" t="s">
        <v>1690</v>
      </c>
      <c r="J1269" s="5" t="s">
        <v>117</v>
      </c>
      <c r="K1269" s="5" t="s">
        <v>18610</v>
      </c>
      <c r="L1269" s="5" t="s">
        <v>18612</v>
      </c>
      <c r="M1269" s="5" t="s">
        <v>37</v>
      </c>
      <c r="N1269" s="5" t="s">
        <v>55</v>
      </c>
      <c r="O1269" s="5" t="b">
        <f t="shared" ca="1" si="0"/>
        <v>0</v>
      </c>
      <c r="P1269" s="5" t="b">
        <f t="shared" ca="1" si="1"/>
        <v>1</v>
      </c>
      <c r="Q1269" s="5"/>
      <c r="R1269" s="5"/>
      <c r="S1269" s="5"/>
      <c r="T1269" s="5"/>
      <c r="U1269" s="5"/>
      <c r="V1269" s="5"/>
      <c r="W1269" s="5"/>
      <c r="X1269" s="5"/>
      <c r="Y1269" s="5"/>
      <c r="Z1269" s="5"/>
      <c r="AA1269" s="5"/>
      <c r="AB1269" s="5"/>
      <c r="AC1269" s="5"/>
      <c r="AD1269" s="5"/>
      <c r="AE1269" s="5"/>
    </row>
    <row r="1270" spans="1:31" ht="23.25" customHeight="1">
      <c r="A1270" s="5" t="s">
        <v>18626</v>
      </c>
      <c r="B1270" s="5" t="s">
        <v>18627</v>
      </c>
      <c r="C1270" s="5" t="s">
        <v>27</v>
      </c>
      <c r="D1270" s="5" t="s">
        <v>47</v>
      </c>
      <c r="E1270" s="20" t="s">
        <v>45</v>
      </c>
      <c r="F1270" s="7">
        <v>15</v>
      </c>
      <c r="G1270" s="7">
        <v>20</v>
      </c>
      <c r="H1270" s="5" t="s">
        <v>493</v>
      </c>
      <c r="I1270" s="5" t="s">
        <v>108</v>
      </c>
      <c r="J1270" s="5" t="s">
        <v>18629</v>
      </c>
      <c r="K1270" s="5" t="s">
        <v>18630</v>
      </c>
      <c r="L1270" s="5" t="s">
        <v>18632</v>
      </c>
      <c r="M1270" s="5" t="s">
        <v>1599</v>
      </c>
      <c r="N1270" s="5" t="s">
        <v>55</v>
      </c>
      <c r="O1270" s="5" t="b">
        <f t="shared" ca="1" si="0"/>
        <v>0</v>
      </c>
      <c r="P1270" s="5" t="b">
        <f t="shared" ca="1" si="1"/>
        <v>1</v>
      </c>
      <c r="Q1270" s="5"/>
      <c r="R1270" s="5"/>
      <c r="S1270" s="5"/>
      <c r="T1270" s="5"/>
      <c r="U1270" s="5"/>
      <c r="V1270" s="5"/>
      <c r="W1270" s="5"/>
      <c r="X1270" s="5"/>
      <c r="Y1270" s="5"/>
      <c r="Z1270" s="5"/>
      <c r="AA1270" s="5"/>
      <c r="AB1270" s="5"/>
      <c r="AC1270" s="5"/>
      <c r="AD1270" s="5"/>
      <c r="AE1270" s="5"/>
    </row>
    <row r="1271" spans="1:31" ht="23.25" customHeight="1">
      <c r="A1271" s="5" t="s">
        <v>18600</v>
      </c>
      <c r="B1271" s="5" t="s">
        <v>18601</v>
      </c>
      <c r="C1271" s="5" t="s">
        <v>20</v>
      </c>
      <c r="D1271" s="5" t="s">
        <v>47</v>
      </c>
      <c r="E1271" s="20" t="s">
        <v>45</v>
      </c>
      <c r="F1271" s="7">
        <v>15</v>
      </c>
      <c r="G1271" s="7">
        <v>20</v>
      </c>
      <c r="H1271" s="5" t="s">
        <v>493</v>
      </c>
      <c r="I1271" s="5" t="s">
        <v>66</v>
      </c>
      <c r="J1271" s="5" t="s">
        <v>252</v>
      </c>
      <c r="K1271" s="5" t="s">
        <v>6078</v>
      </c>
      <c r="L1271" s="5" t="s">
        <v>18603</v>
      </c>
      <c r="M1271" s="5" t="s">
        <v>37</v>
      </c>
      <c r="N1271" s="5" t="s">
        <v>55</v>
      </c>
      <c r="O1271" s="5" t="b">
        <f t="shared" ca="1" si="0"/>
        <v>0</v>
      </c>
      <c r="P1271" s="5" t="b">
        <f t="shared" ca="1" si="1"/>
        <v>1</v>
      </c>
      <c r="Q1271" s="5"/>
      <c r="R1271" s="5"/>
      <c r="S1271" s="5"/>
      <c r="T1271" s="5"/>
      <c r="U1271" s="5"/>
      <c r="V1271" s="5"/>
      <c r="W1271" s="5"/>
      <c r="X1271" s="5"/>
      <c r="Y1271" s="5"/>
      <c r="Z1271" s="5"/>
      <c r="AA1271" s="5"/>
      <c r="AB1271" s="5"/>
      <c r="AC1271" s="5"/>
      <c r="AD1271" s="5"/>
      <c r="AE1271" s="5"/>
    </row>
    <row r="1272" spans="1:31" ht="23.25" customHeight="1">
      <c r="A1272" s="5" t="s">
        <v>18671</v>
      </c>
      <c r="B1272" s="5" t="s">
        <v>14127</v>
      </c>
      <c r="C1272" s="5" t="s">
        <v>41</v>
      </c>
      <c r="D1272" s="5" t="s">
        <v>448</v>
      </c>
      <c r="E1272" s="20" t="s">
        <v>45</v>
      </c>
      <c r="F1272" s="7">
        <v>15</v>
      </c>
      <c r="G1272" s="7">
        <v>20</v>
      </c>
      <c r="H1272" s="5" t="s">
        <v>493</v>
      </c>
      <c r="I1272" s="7" t="s">
        <v>24</v>
      </c>
      <c r="J1272" s="5" t="s">
        <v>2745</v>
      </c>
      <c r="K1272" s="5" t="s">
        <v>3579</v>
      </c>
      <c r="L1272" s="5" t="s">
        <v>18672</v>
      </c>
      <c r="M1272" s="5" t="s">
        <v>37</v>
      </c>
      <c r="N1272" s="5" t="s">
        <v>55</v>
      </c>
      <c r="O1272" s="5" t="b">
        <f t="shared" ca="1" si="0"/>
        <v>0</v>
      </c>
      <c r="P1272" s="5" t="b">
        <f t="shared" ca="1" si="1"/>
        <v>1</v>
      </c>
      <c r="Q1272" s="5"/>
      <c r="R1272" s="5"/>
      <c r="S1272" s="5"/>
      <c r="T1272" s="5"/>
      <c r="U1272" s="5"/>
      <c r="V1272" s="5"/>
      <c r="W1272" s="5"/>
      <c r="X1272" s="5"/>
      <c r="Y1272" s="5"/>
      <c r="Z1272" s="5"/>
      <c r="AA1272" s="5"/>
      <c r="AB1272" s="5"/>
      <c r="AC1272" s="5"/>
      <c r="AD1272" s="5"/>
      <c r="AE1272" s="5"/>
    </row>
    <row r="1273" spans="1:31" ht="23.25" customHeight="1">
      <c r="A1273" s="5" t="s">
        <v>3183</v>
      </c>
      <c r="B1273" s="5" t="s">
        <v>11568</v>
      </c>
      <c r="C1273" s="5" t="s">
        <v>27</v>
      </c>
      <c r="D1273" s="5" t="s">
        <v>575</v>
      </c>
      <c r="E1273" s="20" t="s">
        <v>29</v>
      </c>
      <c r="F1273" s="7">
        <v>15</v>
      </c>
      <c r="G1273" s="7">
        <v>20</v>
      </c>
      <c r="H1273" s="5" t="s">
        <v>493</v>
      </c>
      <c r="I1273" s="5" t="s">
        <v>108</v>
      </c>
      <c r="J1273" s="5" t="s">
        <v>273</v>
      </c>
      <c r="K1273" s="5" t="s">
        <v>11571</v>
      </c>
      <c r="L1273" s="5" t="s">
        <v>15219</v>
      </c>
      <c r="M1273" s="5" t="s">
        <v>100</v>
      </c>
      <c r="N1273" s="5" t="s">
        <v>55</v>
      </c>
      <c r="O1273" s="5" t="b">
        <f t="shared" ca="1" si="0"/>
        <v>0</v>
      </c>
      <c r="P1273" s="5" t="b">
        <f t="shared" ca="1" si="1"/>
        <v>1</v>
      </c>
      <c r="Q1273" s="5"/>
      <c r="R1273" s="5"/>
      <c r="S1273" s="5"/>
      <c r="T1273" s="5"/>
      <c r="U1273" s="5"/>
      <c r="V1273" s="5"/>
      <c r="W1273" s="5"/>
      <c r="X1273" s="5"/>
      <c r="Y1273" s="5"/>
      <c r="Z1273" s="5"/>
      <c r="AA1273" s="5"/>
      <c r="AB1273" s="5"/>
      <c r="AC1273" s="5"/>
      <c r="AD1273" s="5"/>
      <c r="AE1273" s="5"/>
    </row>
    <row r="1274" spans="1:31" ht="23.25" customHeight="1">
      <c r="A1274" s="5" t="s">
        <v>18661</v>
      </c>
      <c r="B1274" s="5" t="s">
        <v>6693</v>
      </c>
      <c r="C1274" s="5" t="s">
        <v>27</v>
      </c>
      <c r="D1274" s="5" t="s">
        <v>80</v>
      </c>
      <c r="E1274" s="20" t="s">
        <v>919</v>
      </c>
      <c r="F1274" s="7">
        <v>15</v>
      </c>
      <c r="G1274" s="7">
        <v>30</v>
      </c>
      <c r="H1274" s="5" t="s">
        <v>2134</v>
      </c>
      <c r="I1274" s="5" t="s">
        <v>108</v>
      </c>
      <c r="J1274" s="5" t="s">
        <v>145</v>
      </c>
      <c r="K1274" s="5" t="s">
        <v>6695</v>
      </c>
      <c r="L1274" s="5" t="s">
        <v>18663</v>
      </c>
      <c r="M1274" s="5" t="s">
        <v>53</v>
      </c>
      <c r="N1274" s="5" t="s">
        <v>55</v>
      </c>
      <c r="O1274" s="5" t="b">
        <f t="shared" ca="1" si="0"/>
        <v>0</v>
      </c>
      <c r="P1274" s="5" t="b">
        <f t="shared" ca="1" si="1"/>
        <v>1</v>
      </c>
      <c r="Q1274" s="5"/>
      <c r="R1274" s="5"/>
      <c r="S1274" s="5"/>
      <c r="T1274" s="5"/>
      <c r="U1274" s="5"/>
      <c r="V1274" s="5"/>
      <c r="W1274" s="5"/>
      <c r="X1274" s="5"/>
      <c r="Y1274" s="5"/>
      <c r="Z1274" s="5"/>
      <c r="AA1274" s="5"/>
      <c r="AB1274" s="5"/>
      <c r="AC1274" s="5"/>
      <c r="AD1274" s="5"/>
      <c r="AE1274" s="5"/>
    </row>
    <row r="1275" spans="1:31" ht="23.25" customHeight="1">
      <c r="A1275" s="5" t="s">
        <v>15894</v>
      </c>
      <c r="B1275" s="5" t="s">
        <v>18634</v>
      </c>
      <c r="C1275" s="5" t="s">
        <v>27</v>
      </c>
      <c r="D1275" s="5" t="s">
        <v>575</v>
      </c>
      <c r="E1275" s="20" t="s">
        <v>45</v>
      </c>
      <c r="F1275" s="7">
        <v>15</v>
      </c>
      <c r="G1275" s="7">
        <v>20</v>
      </c>
      <c r="H1275" s="5" t="s">
        <v>493</v>
      </c>
      <c r="I1275" s="5" t="s">
        <v>108</v>
      </c>
      <c r="J1275" s="5" t="s">
        <v>76</v>
      </c>
      <c r="K1275" s="5" t="s">
        <v>18636</v>
      </c>
      <c r="L1275" s="5" t="s">
        <v>18637</v>
      </c>
      <c r="M1275" s="5" t="s">
        <v>42</v>
      </c>
      <c r="N1275" s="5" t="s">
        <v>55</v>
      </c>
      <c r="O1275" s="5" t="b">
        <f t="shared" ca="1" si="0"/>
        <v>0</v>
      </c>
      <c r="P1275" s="5" t="b">
        <f t="shared" ca="1" si="1"/>
        <v>1</v>
      </c>
      <c r="Q1275" s="5"/>
      <c r="R1275" s="5"/>
      <c r="S1275" s="5"/>
      <c r="T1275" s="5"/>
      <c r="U1275" s="5"/>
      <c r="V1275" s="5"/>
      <c r="W1275" s="5"/>
      <c r="X1275" s="5"/>
      <c r="Y1275" s="5"/>
      <c r="Z1275" s="5"/>
      <c r="AA1275" s="5"/>
      <c r="AB1275" s="5"/>
      <c r="AC1275" s="5"/>
      <c r="AD1275" s="5"/>
      <c r="AE1275" s="5"/>
    </row>
    <row r="1276" spans="1:31" ht="23.25" customHeight="1">
      <c r="A1276" s="5" t="s">
        <v>18642</v>
      </c>
      <c r="B1276" s="5" t="s">
        <v>15274</v>
      </c>
      <c r="C1276" s="5" t="s">
        <v>27</v>
      </c>
      <c r="D1276" s="5" t="s">
        <v>80</v>
      </c>
      <c r="E1276" s="20" t="s">
        <v>29</v>
      </c>
      <c r="F1276" s="7">
        <v>15</v>
      </c>
      <c r="G1276" s="7">
        <v>22</v>
      </c>
      <c r="H1276" s="5" t="s">
        <v>5164</v>
      </c>
      <c r="I1276" s="5" t="s">
        <v>108</v>
      </c>
      <c r="J1276" s="5" t="s">
        <v>76</v>
      </c>
      <c r="K1276" s="5" t="s">
        <v>18643</v>
      </c>
      <c r="L1276" s="5" t="s">
        <v>18645</v>
      </c>
      <c r="M1276" s="5" t="s">
        <v>37</v>
      </c>
      <c r="N1276" s="5" t="s">
        <v>55</v>
      </c>
      <c r="O1276" s="5" t="b">
        <f t="shared" ca="1" si="0"/>
        <v>0</v>
      </c>
      <c r="P1276" s="5" t="b">
        <f t="shared" ca="1" si="1"/>
        <v>1</v>
      </c>
      <c r="Q1276" s="5"/>
      <c r="R1276" s="5"/>
      <c r="S1276" s="5"/>
      <c r="T1276" s="5"/>
      <c r="U1276" s="5"/>
      <c r="V1276" s="5"/>
      <c r="W1276" s="5"/>
      <c r="X1276" s="5"/>
      <c r="Y1276" s="5"/>
      <c r="Z1276" s="5"/>
      <c r="AA1276" s="5"/>
      <c r="AB1276" s="5"/>
      <c r="AC1276" s="5"/>
      <c r="AD1276" s="5"/>
      <c r="AE1276" s="5"/>
    </row>
    <row r="1277" spans="1:31" ht="23.25" customHeight="1">
      <c r="A1277" s="5" t="s">
        <v>7918</v>
      </c>
      <c r="B1277" s="5" t="s">
        <v>14098</v>
      </c>
      <c r="C1277" s="5" t="s">
        <v>170</v>
      </c>
      <c r="D1277" s="5" t="s">
        <v>342</v>
      </c>
      <c r="E1277" s="20" t="s">
        <v>45</v>
      </c>
      <c r="F1277" s="7">
        <v>15</v>
      </c>
      <c r="G1277" s="7">
        <v>25</v>
      </c>
      <c r="H1277" s="5" t="s">
        <v>151</v>
      </c>
      <c r="I1277" s="7" t="s">
        <v>24</v>
      </c>
      <c r="J1277" s="5" t="s">
        <v>10883</v>
      </c>
      <c r="K1277" s="5" t="s">
        <v>14101</v>
      </c>
      <c r="L1277" s="5" t="s">
        <v>18682</v>
      </c>
      <c r="M1277" s="5" t="s">
        <v>53</v>
      </c>
      <c r="N1277" s="5" t="s">
        <v>38</v>
      </c>
      <c r="O1277" s="5" t="b">
        <f t="shared" ca="1" si="0"/>
        <v>0</v>
      </c>
      <c r="P1277" s="5" t="b">
        <f t="shared" ca="1" si="1"/>
        <v>1</v>
      </c>
      <c r="Q1277" s="5"/>
      <c r="R1277" s="5"/>
      <c r="S1277" s="5"/>
      <c r="T1277" s="5"/>
      <c r="U1277" s="5"/>
      <c r="V1277" s="5"/>
      <c r="W1277" s="5"/>
      <c r="X1277" s="5"/>
      <c r="Y1277" s="5"/>
      <c r="Z1277" s="5"/>
      <c r="AA1277" s="5"/>
      <c r="AB1277" s="5"/>
      <c r="AC1277" s="5"/>
      <c r="AD1277" s="5"/>
      <c r="AE1277" s="5"/>
    </row>
    <row r="1278" spans="1:31" ht="23.25" customHeight="1">
      <c r="A1278" s="5" t="s">
        <v>3535</v>
      </c>
      <c r="B1278" s="5" t="s">
        <v>5313</v>
      </c>
      <c r="C1278" s="5" t="s">
        <v>170</v>
      </c>
      <c r="D1278" s="5" t="s">
        <v>1759</v>
      </c>
      <c r="E1278" s="20" t="s">
        <v>45</v>
      </c>
      <c r="F1278" s="7">
        <v>15</v>
      </c>
      <c r="G1278" s="7">
        <v>25</v>
      </c>
      <c r="H1278" s="5" t="s">
        <v>151</v>
      </c>
      <c r="I1278" s="5" t="s">
        <v>31</v>
      </c>
      <c r="J1278" s="5" t="s">
        <v>110</v>
      </c>
      <c r="K1278" s="5" t="s">
        <v>5317</v>
      </c>
      <c r="L1278" s="5" t="s">
        <v>5319</v>
      </c>
      <c r="M1278" s="5" t="s">
        <v>167</v>
      </c>
      <c r="N1278" s="5" t="s">
        <v>55</v>
      </c>
      <c r="O1278" s="5" t="b">
        <f t="shared" ca="1" si="0"/>
        <v>0</v>
      </c>
      <c r="P1278" s="5" t="b">
        <f t="shared" ca="1" si="1"/>
        <v>1</v>
      </c>
      <c r="Q1278" s="5"/>
      <c r="R1278" s="5"/>
      <c r="S1278" s="5"/>
      <c r="T1278" s="5"/>
      <c r="U1278" s="5"/>
      <c r="V1278" s="5"/>
      <c r="W1278" s="5"/>
      <c r="X1278" s="5"/>
      <c r="Y1278" s="5"/>
      <c r="Z1278" s="5"/>
      <c r="AA1278" s="5"/>
      <c r="AB1278" s="5"/>
      <c r="AC1278" s="5"/>
      <c r="AD1278" s="5"/>
      <c r="AE1278" s="5"/>
    </row>
    <row r="1279" spans="1:31" ht="23.25" customHeight="1">
      <c r="A1279" s="5" t="s">
        <v>18618</v>
      </c>
      <c r="B1279" s="5" t="s">
        <v>18619</v>
      </c>
      <c r="C1279" s="5" t="s">
        <v>170</v>
      </c>
      <c r="D1279" s="5" t="s">
        <v>1759</v>
      </c>
      <c r="E1279" s="20" t="s">
        <v>45</v>
      </c>
      <c r="F1279" s="7">
        <v>15</v>
      </c>
      <c r="G1279" s="7">
        <v>25</v>
      </c>
      <c r="H1279" s="5" t="s">
        <v>151</v>
      </c>
      <c r="I1279" s="7" t="s">
        <v>24</v>
      </c>
      <c r="J1279" s="5" t="s">
        <v>1230</v>
      </c>
      <c r="K1279" s="5" t="s">
        <v>18620</v>
      </c>
      <c r="L1279" s="5" t="s">
        <v>18622</v>
      </c>
      <c r="M1279" s="5" t="s">
        <v>1599</v>
      </c>
      <c r="N1279" s="5" t="s">
        <v>55</v>
      </c>
      <c r="O1279" s="5" t="b">
        <f t="shared" ca="1" si="0"/>
        <v>0</v>
      </c>
      <c r="P1279" s="5" t="b">
        <f t="shared" ca="1" si="1"/>
        <v>1</v>
      </c>
      <c r="Q1279" s="5"/>
      <c r="R1279" s="5"/>
      <c r="S1279" s="5"/>
      <c r="T1279" s="5"/>
      <c r="U1279" s="5"/>
      <c r="V1279" s="5"/>
      <c r="W1279" s="5"/>
      <c r="X1279" s="5"/>
      <c r="Y1279" s="5"/>
      <c r="Z1279" s="5"/>
      <c r="AA1279" s="5"/>
      <c r="AB1279" s="5"/>
      <c r="AC1279" s="5"/>
      <c r="AD1279" s="5"/>
      <c r="AE1279" s="5"/>
    </row>
    <row r="1280" spans="1:31" ht="23.25" customHeight="1">
      <c r="A1280" s="5" t="s">
        <v>18593</v>
      </c>
      <c r="B1280" s="5" t="s">
        <v>18594</v>
      </c>
      <c r="C1280" s="5" t="s">
        <v>20</v>
      </c>
      <c r="D1280" s="5" t="s">
        <v>47</v>
      </c>
      <c r="E1280" s="20" t="s">
        <v>29</v>
      </c>
      <c r="F1280" s="7">
        <v>15</v>
      </c>
      <c r="G1280" s="7">
        <v>30</v>
      </c>
      <c r="H1280" s="5" t="s">
        <v>2134</v>
      </c>
      <c r="I1280" s="5" t="s">
        <v>31</v>
      </c>
      <c r="J1280" s="5" t="s">
        <v>252</v>
      </c>
      <c r="K1280" s="5" t="s">
        <v>18595</v>
      </c>
      <c r="L1280" s="5" t="s">
        <v>18596</v>
      </c>
      <c r="M1280" s="5" t="s">
        <v>37</v>
      </c>
      <c r="N1280" s="5" t="s">
        <v>237</v>
      </c>
      <c r="O1280" s="5" t="b">
        <f t="shared" ca="1" si="0"/>
        <v>0</v>
      </c>
      <c r="P1280" s="5" t="b">
        <f t="shared" ca="1" si="1"/>
        <v>1</v>
      </c>
      <c r="Q1280" s="5"/>
      <c r="R1280" s="5"/>
      <c r="S1280" s="5"/>
      <c r="T1280" s="5"/>
      <c r="U1280" s="5"/>
      <c r="V1280" s="5"/>
      <c r="W1280" s="5"/>
      <c r="X1280" s="5"/>
      <c r="Y1280" s="5"/>
      <c r="Z1280" s="5"/>
      <c r="AA1280" s="5"/>
      <c r="AB1280" s="5"/>
      <c r="AC1280" s="5"/>
      <c r="AD1280" s="5"/>
      <c r="AE1280" s="5"/>
    </row>
    <row r="1281" spans="1:31" ht="23.25" customHeight="1">
      <c r="A1281" s="5" t="s">
        <v>18688</v>
      </c>
      <c r="B1281" s="5" t="s">
        <v>15352</v>
      </c>
      <c r="C1281" s="5" t="s">
        <v>27</v>
      </c>
      <c r="D1281" s="5" t="s">
        <v>47</v>
      </c>
      <c r="E1281" s="20" t="s">
        <v>45</v>
      </c>
      <c r="F1281" s="7">
        <v>15</v>
      </c>
      <c r="G1281" s="7">
        <v>30</v>
      </c>
      <c r="H1281" s="5" t="s">
        <v>2134</v>
      </c>
      <c r="I1281" s="5" t="s">
        <v>108</v>
      </c>
      <c r="J1281" s="5" t="s">
        <v>76</v>
      </c>
      <c r="K1281" s="5" t="s">
        <v>18689</v>
      </c>
      <c r="L1281" s="5" t="s">
        <v>18690</v>
      </c>
      <c r="M1281" s="5" t="s">
        <v>167</v>
      </c>
      <c r="N1281" s="5" t="s">
        <v>55</v>
      </c>
      <c r="O1281" s="5" t="b">
        <f t="shared" ca="1" si="0"/>
        <v>0</v>
      </c>
      <c r="P1281" s="5" t="b">
        <f t="shared" ca="1" si="1"/>
        <v>1</v>
      </c>
      <c r="Q1281" s="5"/>
      <c r="R1281" s="5"/>
      <c r="S1281" s="5"/>
      <c r="T1281" s="5"/>
      <c r="U1281" s="5"/>
      <c r="V1281" s="5"/>
      <c r="W1281" s="5"/>
      <c r="X1281" s="5"/>
      <c r="Y1281" s="5"/>
      <c r="Z1281" s="5"/>
      <c r="AA1281" s="5"/>
      <c r="AB1281" s="5"/>
      <c r="AC1281" s="5"/>
      <c r="AD1281" s="5"/>
      <c r="AE1281" s="5"/>
    </row>
    <row r="1282" spans="1:31" ht="23.25" customHeight="1">
      <c r="A1282" s="5" t="s">
        <v>18707</v>
      </c>
      <c r="B1282" s="5" t="s">
        <v>2768</v>
      </c>
      <c r="C1282" s="5" t="s">
        <v>170</v>
      </c>
      <c r="D1282" s="5" t="s">
        <v>390</v>
      </c>
      <c r="E1282" s="20" t="s">
        <v>45</v>
      </c>
      <c r="F1282" s="7">
        <v>15</v>
      </c>
      <c r="G1282" s="7">
        <v>20</v>
      </c>
      <c r="H1282" s="5" t="s">
        <v>493</v>
      </c>
      <c r="I1282" s="5" t="s">
        <v>125</v>
      </c>
      <c r="J1282" s="5" t="s">
        <v>811</v>
      </c>
      <c r="K1282" s="9" t="s">
        <v>47</v>
      </c>
      <c r="L1282" s="5" t="s">
        <v>18710</v>
      </c>
      <c r="M1282" s="5" t="s">
        <v>100</v>
      </c>
      <c r="N1282" s="5" t="s">
        <v>55</v>
      </c>
      <c r="O1282" s="5" t="b">
        <f t="shared" ca="1" si="0"/>
        <v>0</v>
      </c>
      <c r="P1282" s="5" t="b">
        <f t="shared" ca="1" si="1"/>
        <v>1</v>
      </c>
      <c r="Q1282" s="5"/>
      <c r="R1282" s="5"/>
      <c r="S1282" s="5"/>
      <c r="T1282" s="5"/>
      <c r="U1282" s="5"/>
      <c r="V1282" s="5"/>
      <c r="W1282" s="5"/>
      <c r="X1282" s="5"/>
      <c r="Y1282" s="5"/>
      <c r="Z1282" s="5"/>
      <c r="AA1282" s="5"/>
      <c r="AB1282" s="5"/>
      <c r="AC1282" s="5"/>
      <c r="AD1282" s="5"/>
      <c r="AE1282" s="5"/>
    </row>
    <row r="1283" spans="1:31" ht="23.25" customHeight="1">
      <c r="A1283" s="5" t="s">
        <v>18724</v>
      </c>
      <c r="B1283" s="5" t="s">
        <v>18725</v>
      </c>
      <c r="C1283" s="5" t="s">
        <v>27</v>
      </c>
      <c r="D1283" s="5" t="s">
        <v>199</v>
      </c>
      <c r="E1283" s="20" t="s">
        <v>45</v>
      </c>
      <c r="F1283" s="7">
        <v>15</v>
      </c>
      <c r="G1283" s="7">
        <v>20</v>
      </c>
      <c r="H1283" s="5" t="s">
        <v>493</v>
      </c>
      <c r="I1283" s="5" t="s">
        <v>108</v>
      </c>
      <c r="J1283" s="5" t="s">
        <v>76</v>
      </c>
      <c r="K1283" s="5" t="s">
        <v>18728</v>
      </c>
      <c r="L1283" s="5" t="s">
        <v>18730</v>
      </c>
      <c r="M1283" s="5" t="s">
        <v>167</v>
      </c>
      <c r="N1283" s="5" t="s">
        <v>89</v>
      </c>
      <c r="O1283" s="5" t="b">
        <f t="shared" ca="1" si="0"/>
        <v>0</v>
      </c>
      <c r="P1283" s="5" t="b">
        <f t="shared" ca="1" si="1"/>
        <v>1</v>
      </c>
      <c r="Q1283" s="5"/>
      <c r="R1283" s="5"/>
      <c r="S1283" s="5"/>
      <c r="T1283" s="5"/>
      <c r="U1283" s="5"/>
      <c r="V1283" s="5"/>
      <c r="W1283" s="5"/>
      <c r="X1283" s="5"/>
      <c r="Y1283" s="5"/>
      <c r="Z1283" s="5"/>
      <c r="AA1283" s="5"/>
      <c r="AB1283" s="5"/>
      <c r="AC1283" s="5"/>
      <c r="AD1283" s="5"/>
      <c r="AE1283" s="5"/>
    </row>
    <row r="1284" spans="1:31" ht="23.25" customHeight="1">
      <c r="A1284" s="5" t="s">
        <v>7521</v>
      </c>
      <c r="B1284" s="5" t="s">
        <v>4678</v>
      </c>
      <c r="C1284" s="5" t="s">
        <v>27</v>
      </c>
      <c r="D1284" s="5" t="s">
        <v>80</v>
      </c>
      <c r="E1284" s="20" t="s">
        <v>45</v>
      </c>
      <c r="F1284" s="7">
        <v>15</v>
      </c>
      <c r="G1284" s="7">
        <v>20</v>
      </c>
      <c r="H1284" s="5" t="s">
        <v>493</v>
      </c>
      <c r="I1284" s="5" t="s">
        <v>108</v>
      </c>
      <c r="J1284" s="5" t="s">
        <v>999</v>
      </c>
      <c r="K1284" s="5" t="s">
        <v>18703</v>
      </c>
      <c r="L1284" s="5" t="s">
        <v>18704</v>
      </c>
      <c r="M1284" s="5" t="s">
        <v>167</v>
      </c>
      <c r="N1284" s="5" t="s">
        <v>237</v>
      </c>
      <c r="O1284" s="5" t="b">
        <f t="shared" ca="1" si="0"/>
        <v>0</v>
      </c>
      <c r="P1284" s="5" t="b">
        <f t="shared" ca="1" si="1"/>
        <v>1</v>
      </c>
      <c r="Q1284" s="5"/>
      <c r="R1284" s="5"/>
      <c r="S1284" s="5"/>
      <c r="T1284" s="5"/>
      <c r="U1284" s="5"/>
      <c r="V1284" s="5"/>
      <c r="W1284" s="5"/>
      <c r="X1284" s="5"/>
      <c r="Y1284" s="5"/>
      <c r="Z1284" s="5"/>
      <c r="AA1284" s="5"/>
      <c r="AB1284" s="5"/>
      <c r="AC1284" s="5"/>
      <c r="AD1284" s="5"/>
      <c r="AE1284" s="5"/>
    </row>
    <row r="1285" spans="1:31" ht="23.25" customHeight="1">
      <c r="A1285" s="5" t="s">
        <v>13020</v>
      </c>
      <c r="B1285" s="5" t="s">
        <v>18694</v>
      </c>
      <c r="C1285" s="5" t="s">
        <v>27</v>
      </c>
      <c r="D1285" s="5" t="s">
        <v>105</v>
      </c>
      <c r="E1285" s="20" t="s">
        <v>45</v>
      </c>
      <c r="F1285" s="7">
        <v>15</v>
      </c>
      <c r="G1285" s="7">
        <v>20</v>
      </c>
      <c r="H1285" s="5" t="s">
        <v>493</v>
      </c>
      <c r="I1285" s="5" t="s">
        <v>31</v>
      </c>
      <c r="J1285" s="5" t="s">
        <v>110</v>
      </c>
      <c r="K1285" s="5" t="s">
        <v>18695</v>
      </c>
      <c r="L1285" s="5" t="s">
        <v>18696</v>
      </c>
      <c r="M1285" s="5" t="s">
        <v>37</v>
      </c>
      <c r="N1285" s="5" t="s">
        <v>55</v>
      </c>
      <c r="O1285" s="5" t="b">
        <f t="shared" ca="1" si="0"/>
        <v>0</v>
      </c>
      <c r="P1285" s="5" t="b">
        <f t="shared" ca="1" si="1"/>
        <v>1</v>
      </c>
      <c r="Q1285" s="5"/>
      <c r="R1285" s="5"/>
      <c r="S1285" s="5"/>
      <c r="T1285" s="5"/>
      <c r="U1285" s="5"/>
      <c r="V1285" s="5"/>
      <c r="W1285" s="5"/>
      <c r="X1285" s="5"/>
      <c r="Y1285" s="5"/>
      <c r="Z1285" s="5"/>
      <c r="AA1285" s="5"/>
      <c r="AB1285" s="5"/>
      <c r="AC1285" s="5"/>
      <c r="AD1285" s="5"/>
      <c r="AE1285" s="5"/>
    </row>
    <row r="1286" spans="1:31" ht="23.25" customHeight="1">
      <c r="A1286" s="5" t="s">
        <v>18717</v>
      </c>
      <c r="B1286" s="5" t="s">
        <v>5901</v>
      </c>
      <c r="C1286" s="5" t="s">
        <v>27</v>
      </c>
      <c r="D1286" s="5" t="s">
        <v>75</v>
      </c>
      <c r="E1286" s="20" t="s">
        <v>45</v>
      </c>
      <c r="F1286" s="7">
        <v>15</v>
      </c>
      <c r="G1286" s="7">
        <v>20</v>
      </c>
      <c r="H1286" s="5" t="s">
        <v>493</v>
      </c>
      <c r="I1286" s="5" t="s">
        <v>66</v>
      </c>
      <c r="J1286" s="5" t="s">
        <v>76</v>
      </c>
      <c r="K1286" s="9" t="s">
        <v>47</v>
      </c>
      <c r="L1286" s="5" t="s">
        <v>18722</v>
      </c>
      <c r="M1286" s="5" t="s">
        <v>37</v>
      </c>
      <c r="N1286" s="5" t="s">
        <v>55</v>
      </c>
      <c r="O1286" s="5" t="b">
        <f t="shared" ca="1" si="0"/>
        <v>0</v>
      </c>
      <c r="P1286" s="5" t="b">
        <f t="shared" ca="1" si="1"/>
        <v>1</v>
      </c>
      <c r="Q1286" s="5"/>
      <c r="R1286" s="5"/>
      <c r="S1286" s="5"/>
      <c r="T1286" s="5"/>
      <c r="U1286" s="5"/>
      <c r="V1286" s="5"/>
      <c r="W1286" s="5"/>
      <c r="X1286" s="5"/>
      <c r="Y1286" s="5"/>
      <c r="Z1286" s="5"/>
      <c r="AA1286" s="5"/>
      <c r="AB1286" s="5"/>
      <c r="AC1286" s="5"/>
      <c r="AD1286" s="5"/>
      <c r="AE1286" s="5"/>
    </row>
    <row r="1287" spans="1:31" ht="23.25" customHeight="1">
      <c r="A1287" s="5" t="s">
        <v>24081</v>
      </c>
      <c r="B1287" s="5" t="s">
        <v>3878</v>
      </c>
      <c r="C1287" s="5" t="s">
        <v>41</v>
      </c>
      <c r="D1287" s="5" t="s">
        <v>94</v>
      </c>
      <c r="E1287" s="20" t="s">
        <v>45</v>
      </c>
      <c r="F1287" s="7">
        <v>15</v>
      </c>
      <c r="G1287" s="7">
        <v>30</v>
      </c>
      <c r="H1287" s="5" t="s">
        <v>2134</v>
      </c>
      <c r="I1287" s="5" t="s">
        <v>108</v>
      </c>
      <c r="J1287" s="5" t="s">
        <v>57</v>
      </c>
      <c r="K1287" s="5" t="s">
        <v>11674</v>
      </c>
      <c r="L1287" s="5" t="s">
        <v>24082</v>
      </c>
      <c r="M1287" s="5" t="s">
        <v>37</v>
      </c>
      <c r="N1287" s="5" t="s">
        <v>55</v>
      </c>
      <c r="O1287" s="5" t="b">
        <f t="shared" ca="1" si="0"/>
        <v>0</v>
      </c>
      <c r="P1287" s="5" t="b">
        <f t="shared" ca="1" si="1"/>
        <v>1</v>
      </c>
      <c r="Q1287" s="5"/>
      <c r="R1287" s="5"/>
      <c r="S1287" s="5"/>
      <c r="T1287" s="5"/>
      <c r="U1287" s="5"/>
      <c r="V1287" s="5"/>
      <c r="W1287" s="5"/>
      <c r="X1287" s="5"/>
      <c r="Y1287" s="5"/>
      <c r="Z1287" s="5"/>
      <c r="AA1287" s="5"/>
      <c r="AB1287" s="5"/>
      <c r="AC1287" s="5"/>
      <c r="AD1287" s="5"/>
      <c r="AE1287" s="5"/>
    </row>
    <row r="1288" spans="1:31" ht="23.25" customHeight="1">
      <c r="A1288" s="5" t="s">
        <v>765</v>
      </c>
      <c r="B1288" s="5" t="s">
        <v>15320</v>
      </c>
      <c r="C1288" s="5" t="s">
        <v>27</v>
      </c>
      <c r="D1288" s="5" t="s">
        <v>575</v>
      </c>
      <c r="E1288" s="20" t="s">
        <v>29</v>
      </c>
      <c r="F1288" s="7">
        <v>15</v>
      </c>
      <c r="G1288" s="7">
        <v>21</v>
      </c>
      <c r="H1288" s="5" t="s">
        <v>15322</v>
      </c>
      <c r="I1288" s="5" t="s">
        <v>108</v>
      </c>
      <c r="J1288" s="5" t="s">
        <v>15324</v>
      </c>
      <c r="K1288" s="5" t="s">
        <v>15325</v>
      </c>
      <c r="L1288" s="5" t="s">
        <v>15326</v>
      </c>
      <c r="M1288" s="5" t="s">
        <v>100</v>
      </c>
      <c r="N1288" s="5" t="s">
        <v>55</v>
      </c>
      <c r="O1288" s="5" t="b">
        <f t="shared" ca="1" si="0"/>
        <v>0</v>
      </c>
      <c r="P1288" s="5" t="b">
        <f t="shared" ca="1" si="1"/>
        <v>1</v>
      </c>
      <c r="Q1288" s="5"/>
      <c r="R1288" s="5"/>
      <c r="S1288" s="5"/>
      <c r="T1288" s="5"/>
      <c r="U1288" s="5"/>
      <c r="V1288" s="5"/>
      <c r="W1288" s="5"/>
      <c r="X1288" s="5"/>
      <c r="Y1288" s="5"/>
      <c r="Z1288" s="5"/>
      <c r="AA1288" s="5"/>
      <c r="AB1288" s="5"/>
      <c r="AC1288" s="5"/>
      <c r="AD1288" s="5"/>
      <c r="AE1288" s="5"/>
    </row>
    <row r="1289" spans="1:31" ht="23.25" customHeight="1">
      <c r="A1289" s="5" t="s">
        <v>10757</v>
      </c>
      <c r="B1289" s="5" t="s">
        <v>17462</v>
      </c>
      <c r="C1289" s="5" t="s">
        <v>170</v>
      </c>
      <c r="D1289" s="5" t="s">
        <v>435</v>
      </c>
      <c r="E1289" s="20" t="s">
        <v>29</v>
      </c>
      <c r="F1289" s="7">
        <v>15</v>
      </c>
      <c r="G1289" s="7">
        <v>20</v>
      </c>
      <c r="H1289" s="5" t="s">
        <v>493</v>
      </c>
      <c r="I1289" s="5" t="s">
        <v>108</v>
      </c>
      <c r="J1289" s="5" t="s">
        <v>68</v>
      </c>
      <c r="K1289" s="5" t="s">
        <v>17463</v>
      </c>
      <c r="L1289" s="5" t="s">
        <v>17464</v>
      </c>
      <c r="M1289" s="5" t="s">
        <v>37</v>
      </c>
      <c r="N1289" s="5" t="s">
        <v>55</v>
      </c>
      <c r="O1289" s="5" t="b">
        <f t="shared" ca="1" si="0"/>
        <v>0</v>
      </c>
      <c r="P1289" s="5" t="b">
        <f t="shared" ca="1" si="1"/>
        <v>1</v>
      </c>
      <c r="Q1289" s="5"/>
      <c r="R1289" s="5"/>
      <c r="S1289" s="5"/>
      <c r="T1289" s="5"/>
      <c r="U1289" s="5"/>
      <c r="V1289" s="5"/>
      <c r="W1289" s="5"/>
      <c r="X1289" s="5"/>
      <c r="Y1289" s="5"/>
      <c r="Z1289" s="5"/>
      <c r="AA1289" s="5"/>
      <c r="AB1289" s="5"/>
      <c r="AC1289" s="5"/>
      <c r="AD1289" s="5"/>
      <c r="AE1289" s="5"/>
    </row>
    <row r="1290" spans="1:31" ht="23.25" customHeight="1">
      <c r="A1290" s="5" t="s">
        <v>24094</v>
      </c>
      <c r="B1290" s="5" t="s">
        <v>3995</v>
      </c>
      <c r="C1290" s="5" t="s">
        <v>41</v>
      </c>
      <c r="D1290" s="5" t="s">
        <v>94</v>
      </c>
      <c r="E1290" s="20" t="s">
        <v>29</v>
      </c>
      <c r="F1290" s="7">
        <v>15</v>
      </c>
      <c r="G1290" s="7">
        <v>25</v>
      </c>
      <c r="H1290" s="5" t="s">
        <v>151</v>
      </c>
      <c r="I1290" s="5" t="s">
        <v>108</v>
      </c>
      <c r="J1290" s="5" t="s">
        <v>273</v>
      </c>
      <c r="K1290" s="5" t="s">
        <v>24095</v>
      </c>
      <c r="L1290" s="5" t="s">
        <v>24096</v>
      </c>
      <c r="M1290" s="5" t="s">
        <v>53</v>
      </c>
      <c r="N1290" s="5" t="s">
        <v>55</v>
      </c>
      <c r="O1290" s="5" t="b">
        <f t="shared" ca="1" si="0"/>
        <v>0</v>
      </c>
      <c r="P1290" s="5" t="b">
        <f t="shared" ca="1" si="1"/>
        <v>1</v>
      </c>
      <c r="Q1290" s="5"/>
      <c r="R1290" s="5"/>
      <c r="S1290" s="5"/>
      <c r="T1290" s="5"/>
      <c r="U1290" s="5"/>
      <c r="V1290" s="5"/>
      <c r="W1290" s="5"/>
      <c r="X1290" s="5"/>
      <c r="Y1290" s="5"/>
      <c r="Z1290" s="5"/>
      <c r="AA1290" s="5"/>
      <c r="AB1290" s="5"/>
      <c r="AC1290" s="5"/>
      <c r="AD1290" s="5"/>
      <c r="AE1290" s="5"/>
    </row>
    <row r="1291" spans="1:31" ht="23.25" customHeight="1">
      <c r="A1291" s="5" t="s">
        <v>24101</v>
      </c>
      <c r="B1291" s="5" t="s">
        <v>17504</v>
      </c>
      <c r="C1291" s="5" t="s">
        <v>27</v>
      </c>
      <c r="D1291" s="5" t="s">
        <v>85</v>
      </c>
      <c r="E1291" s="20" t="s">
        <v>45</v>
      </c>
      <c r="F1291" s="7">
        <v>15</v>
      </c>
      <c r="G1291" s="7">
        <v>20</v>
      </c>
      <c r="H1291" s="5" t="s">
        <v>493</v>
      </c>
      <c r="I1291" s="5" t="s">
        <v>108</v>
      </c>
      <c r="J1291" s="5" t="s">
        <v>76</v>
      </c>
      <c r="K1291" s="5" t="s">
        <v>5125</v>
      </c>
      <c r="L1291" s="5" t="s">
        <v>24104</v>
      </c>
      <c r="M1291" s="5" t="s">
        <v>37</v>
      </c>
      <c r="N1291" s="5" t="s">
        <v>38</v>
      </c>
      <c r="O1291" s="5" t="b">
        <f t="shared" ca="1" si="0"/>
        <v>0</v>
      </c>
      <c r="P1291" s="5" t="b">
        <f t="shared" ca="1" si="1"/>
        <v>1</v>
      </c>
      <c r="Q1291" s="5"/>
      <c r="R1291" s="5"/>
      <c r="S1291" s="5"/>
      <c r="T1291" s="5"/>
      <c r="U1291" s="5"/>
      <c r="V1291" s="5"/>
      <c r="W1291" s="5"/>
      <c r="X1291" s="5"/>
      <c r="Y1291" s="5"/>
      <c r="Z1291" s="5"/>
      <c r="AA1291" s="5"/>
      <c r="AB1291" s="5"/>
      <c r="AC1291" s="5"/>
      <c r="AD1291" s="5"/>
      <c r="AE1291" s="5"/>
    </row>
    <row r="1292" spans="1:31" ht="23.25" customHeight="1">
      <c r="A1292" s="5" t="s">
        <v>24106</v>
      </c>
      <c r="B1292" s="5" t="s">
        <v>17594</v>
      </c>
      <c r="C1292" s="5" t="s">
        <v>27</v>
      </c>
      <c r="D1292" s="5" t="s">
        <v>80</v>
      </c>
      <c r="E1292" s="20" t="s">
        <v>45</v>
      </c>
      <c r="F1292" s="7">
        <v>15</v>
      </c>
      <c r="G1292" s="7">
        <v>20</v>
      </c>
      <c r="H1292" s="5" t="s">
        <v>493</v>
      </c>
      <c r="I1292" s="5" t="s">
        <v>108</v>
      </c>
      <c r="J1292" s="5" t="s">
        <v>2426</v>
      </c>
      <c r="K1292" s="5" t="s">
        <v>24108</v>
      </c>
      <c r="L1292" s="5" t="s">
        <v>24109</v>
      </c>
      <c r="M1292" s="5" t="s">
        <v>53</v>
      </c>
      <c r="N1292" s="5" t="s">
        <v>55</v>
      </c>
      <c r="O1292" s="5" t="b">
        <f t="shared" ca="1" si="0"/>
        <v>0</v>
      </c>
      <c r="P1292" s="5" t="b">
        <f t="shared" ca="1" si="1"/>
        <v>1</v>
      </c>
      <c r="Q1292" s="5"/>
      <c r="R1292" s="5"/>
      <c r="S1292" s="5"/>
      <c r="T1292" s="5"/>
      <c r="U1292" s="5"/>
      <c r="V1292" s="5"/>
      <c r="W1292" s="5"/>
      <c r="X1292" s="5"/>
      <c r="Y1292" s="5"/>
      <c r="Z1292" s="5"/>
      <c r="AA1292" s="5"/>
      <c r="AB1292" s="5"/>
      <c r="AC1292" s="5"/>
      <c r="AD1292" s="5"/>
      <c r="AE1292" s="5"/>
    </row>
    <row r="1293" spans="1:31" ht="23.25" customHeight="1">
      <c r="A1293" s="5" t="s">
        <v>20907</v>
      </c>
      <c r="B1293" s="5" t="s">
        <v>20908</v>
      </c>
      <c r="C1293" s="5" t="s">
        <v>170</v>
      </c>
      <c r="D1293" s="5" t="s">
        <v>390</v>
      </c>
      <c r="E1293" s="20" t="s">
        <v>29</v>
      </c>
      <c r="F1293" s="7">
        <v>15</v>
      </c>
      <c r="G1293" s="7">
        <v>20</v>
      </c>
      <c r="H1293" s="5" t="s">
        <v>493</v>
      </c>
      <c r="I1293" s="5" t="s">
        <v>66</v>
      </c>
      <c r="J1293" s="5" t="s">
        <v>117</v>
      </c>
      <c r="K1293" s="5" t="s">
        <v>20910</v>
      </c>
      <c r="L1293" s="5" t="s">
        <v>20911</v>
      </c>
      <c r="M1293" s="5" t="s">
        <v>37</v>
      </c>
      <c r="N1293" s="5" t="s">
        <v>237</v>
      </c>
      <c r="O1293" s="5" t="b">
        <f t="shared" ca="1" si="0"/>
        <v>0</v>
      </c>
      <c r="P1293" s="5" t="b">
        <f t="shared" ca="1" si="1"/>
        <v>1</v>
      </c>
      <c r="Q1293" s="5"/>
      <c r="R1293" s="5"/>
      <c r="S1293" s="5"/>
      <c r="T1293" s="5"/>
      <c r="U1293" s="5"/>
      <c r="V1293" s="5"/>
      <c r="W1293" s="5"/>
      <c r="X1293" s="5"/>
      <c r="Y1293" s="5"/>
      <c r="Z1293" s="5"/>
      <c r="AA1293" s="5"/>
      <c r="AB1293" s="5"/>
      <c r="AC1293" s="5"/>
      <c r="AD1293" s="5"/>
      <c r="AE1293" s="5"/>
    </row>
    <row r="1294" spans="1:31" ht="23.25" customHeight="1">
      <c r="A1294" s="5" t="s">
        <v>18647</v>
      </c>
      <c r="B1294" s="5" t="s">
        <v>18648</v>
      </c>
      <c r="C1294" s="5" t="s">
        <v>170</v>
      </c>
      <c r="D1294" s="5" t="s">
        <v>390</v>
      </c>
      <c r="E1294" s="20" t="s">
        <v>45</v>
      </c>
      <c r="F1294" s="7">
        <v>15</v>
      </c>
      <c r="G1294" s="7">
        <v>30</v>
      </c>
      <c r="H1294" s="5" t="s">
        <v>2134</v>
      </c>
      <c r="I1294" s="7" t="s">
        <v>24</v>
      </c>
      <c r="J1294" s="5" t="s">
        <v>412</v>
      </c>
      <c r="K1294" s="5" t="s">
        <v>18649</v>
      </c>
      <c r="L1294" s="5" t="s">
        <v>18650</v>
      </c>
      <c r="M1294" s="5" t="s">
        <v>42</v>
      </c>
      <c r="N1294" s="5" t="s">
        <v>405</v>
      </c>
      <c r="O1294" s="5" t="b">
        <f t="shared" ca="1" si="0"/>
        <v>0</v>
      </c>
      <c r="P1294" s="5" t="b">
        <f t="shared" ca="1" si="1"/>
        <v>1</v>
      </c>
      <c r="Q1294" s="5"/>
      <c r="R1294" s="5"/>
      <c r="S1294" s="5"/>
      <c r="T1294" s="5"/>
      <c r="U1294" s="5"/>
      <c r="V1294" s="5"/>
      <c r="W1294" s="5"/>
      <c r="X1294" s="5"/>
      <c r="Y1294" s="5"/>
      <c r="Z1294" s="5"/>
      <c r="AA1294" s="5"/>
      <c r="AB1294" s="5"/>
      <c r="AC1294" s="5"/>
      <c r="AD1294" s="5"/>
      <c r="AE1294" s="5"/>
    </row>
    <row r="1295" spans="1:31" ht="23.25" customHeight="1">
      <c r="A1295" s="5" t="s">
        <v>24115</v>
      </c>
      <c r="B1295" s="5" t="s">
        <v>24116</v>
      </c>
      <c r="C1295" s="5" t="s">
        <v>20</v>
      </c>
      <c r="D1295" s="5" t="s">
        <v>1616</v>
      </c>
      <c r="E1295" s="20" t="s">
        <v>45</v>
      </c>
      <c r="F1295" s="7">
        <v>15</v>
      </c>
      <c r="G1295" s="7">
        <v>30</v>
      </c>
      <c r="H1295" s="5" t="s">
        <v>2134</v>
      </c>
      <c r="I1295" s="5" t="s">
        <v>125</v>
      </c>
      <c r="J1295" s="5" t="s">
        <v>48</v>
      </c>
      <c r="K1295" s="5" t="s">
        <v>24118</v>
      </c>
      <c r="L1295" s="5" t="s">
        <v>24119</v>
      </c>
      <c r="M1295" s="5" t="s">
        <v>37</v>
      </c>
      <c r="N1295" s="5" t="s">
        <v>44</v>
      </c>
      <c r="O1295" s="5" t="b">
        <f t="shared" ca="1" si="0"/>
        <v>0</v>
      </c>
      <c r="P1295" s="5" t="b">
        <f t="shared" ca="1" si="1"/>
        <v>1</v>
      </c>
      <c r="Q1295" s="5"/>
      <c r="R1295" s="5"/>
      <c r="S1295" s="5"/>
      <c r="T1295" s="5"/>
      <c r="U1295" s="5"/>
      <c r="V1295" s="5"/>
      <c r="W1295" s="5"/>
      <c r="X1295" s="5"/>
      <c r="Y1295" s="5"/>
      <c r="Z1295" s="5"/>
      <c r="AA1295" s="5"/>
      <c r="AB1295" s="5"/>
      <c r="AC1295" s="5"/>
      <c r="AD1295" s="5"/>
      <c r="AE1295" s="5"/>
    </row>
    <row r="1296" spans="1:31" ht="23.25" customHeight="1">
      <c r="A1296" s="5" t="s">
        <v>13020</v>
      </c>
      <c r="B1296" s="5" t="s">
        <v>24125</v>
      </c>
      <c r="C1296" s="5" t="s">
        <v>170</v>
      </c>
      <c r="D1296" s="5" t="s">
        <v>378</v>
      </c>
      <c r="E1296" s="20" t="s">
        <v>45</v>
      </c>
      <c r="F1296" s="7">
        <v>15</v>
      </c>
      <c r="G1296" s="7">
        <v>25</v>
      </c>
      <c r="H1296" s="5" t="s">
        <v>151</v>
      </c>
      <c r="I1296" s="5" t="s">
        <v>108</v>
      </c>
      <c r="J1296" s="5" t="s">
        <v>2705</v>
      </c>
      <c r="K1296" s="5" t="s">
        <v>24126</v>
      </c>
      <c r="L1296" s="5" t="s">
        <v>24127</v>
      </c>
      <c r="M1296" s="5" t="s">
        <v>42</v>
      </c>
      <c r="N1296" s="5" t="s">
        <v>55</v>
      </c>
      <c r="O1296" s="5" t="b">
        <f t="shared" ca="1" si="0"/>
        <v>0</v>
      </c>
      <c r="P1296" s="5" t="b">
        <f t="shared" ca="1" si="1"/>
        <v>1</v>
      </c>
      <c r="Q1296" s="5"/>
      <c r="R1296" s="5"/>
      <c r="S1296" s="5"/>
      <c r="T1296" s="5"/>
      <c r="U1296" s="5"/>
      <c r="V1296" s="5"/>
      <c r="W1296" s="5"/>
      <c r="X1296" s="5"/>
      <c r="Y1296" s="5"/>
      <c r="Z1296" s="5"/>
      <c r="AA1296" s="5"/>
      <c r="AB1296" s="5"/>
      <c r="AC1296" s="5"/>
      <c r="AD1296" s="5"/>
      <c r="AE1296" s="5"/>
    </row>
    <row r="1297" spans="1:31" ht="23.25" customHeight="1">
      <c r="A1297" s="5" t="s">
        <v>10231</v>
      </c>
      <c r="B1297" s="5" t="s">
        <v>15655</v>
      </c>
      <c r="C1297" s="5" t="s">
        <v>20</v>
      </c>
      <c r="D1297" s="5" t="s">
        <v>1173</v>
      </c>
      <c r="E1297" s="20" t="s">
        <v>45</v>
      </c>
      <c r="F1297" s="7">
        <v>15</v>
      </c>
      <c r="G1297" s="7">
        <v>20</v>
      </c>
      <c r="H1297" s="5" t="s">
        <v>493</v>
      </c>
      <c r="I1297" s="5" t="s">
        <v>108</v>
      </c>
      <c r="J1297" s="5" t="s">
        <v>76</v>
      </c>
      <c r="K1297" s="5" t="s">
        <v>15656</v>
      </c>
      <c r="L1297" s="5" t="s">
        <v>15657</v>
      </c>
      <c r="M1297" s="5" t="s">
        <v>100</v>
      </c>
      <c r="N1297" s="5" t="s">
        <v>55</v>
      </c>
      <c r="O1297" s="5" t="b">
        <f t="shared" ca="1" si="0"/>
        <v>0</v>
      </c>
      <c r="P1297" s="5" t="b">
        <f t="shared" ca="1" si="1"/>
        <v>1</v>
      </c>
      <c r="Q1297" s="5"/>
      <c r="R1297" s="5"/>
      <c r="S1297" s="5"/>
      <c r="T1297" s="5"/>
      <c r="U1297" s="5"/>
      <c r="V1297" s="5"/>
      <c r="W1297" s="5"/>
      <c r="X1297" s="5"/>
      <c r="Y1297" s="5"/>
      <c r="Z1297" s="5"/>
      <c r="AA1297" s="5"/>
      <c r="AB1297" s="5"/>
      <c r="AC1297" s="5"/>
      <c r="AD1297" s="5"/>
      <c r="AE1297" s="5"/>
    </row>
    <row r="1298" spans="1:31" ht="23.25" customHeight="1">
      <c r="A1298" s="5" t="s">
        <v>15601</v>
      </c>
      <c r="B1298" s="5" t="s">
        <v>15602</v>
      </c>
      <c r="C1298" s="5" t="s">
        <v>170</v>
      </c>
      <c r="D1298" s="5" t="s">
        <v>390</v>
      </c>
      <c r="E1298" s="20" t="s">
        <v>45</v>
      </c>
      <c r="F1298" s="7">
        <v>15</v>
      </c>
      <c r="G1298" s="7">
        <v>20</v>
      </c>
      <c r="H1298" s="5" t="s">
        <v>493</v>
      </c>
      <c r="I1298" s="5" t="s">
        <v>108</v>
      </c>
      <c r="J1298" s="5" t="s">
        <v>57</v>
      </c>
      <c r="K1298" s="5" t="s">
        <v>13789</v>
      </c>
      <c r="L1298" s="5" t="s">
        <v>15605</v>
      </c>
      <c r="M1298" s="5" t="s">
        <v>37</v>
      </c>
      <c r="N1298" s="5" t="s">
        <v>55</v>
      </c>
      <c r="O1298" s="5" t="b">
        <f t="shared" ca="1" si="0"/>
        <v>0</v>
      </c>
      <c r="P1298" s="5" t="b">
        <f t="shared" ca="1" si="1"/>
        <v>1</v>
      </c>
      <c r="Q1298" s="5"/>
      <c r="R1298" s="5"/>
      <c r="S1298" s="5"/>
      <c r="T1298" s="5"/>
      <c r="U1298" s="5"/>
      <c r="V1298" s="5"/>
      <c r="W1298" s="5"/>
      <c r="X1298" s="5"/>
      <c r="Y1298" s="5"/>
      <c r="Z1298" s="5"/>
      <c r="AA1298" s="5"/>
      <c r="AB1298" s="5"/>
      <c r="AC1298" s="5"/>
      <c r="AD1298" s="5"/>
      <c r="AE1298" s="5"/>
    </row>
    <row r="1299" spans="1:31" ht="23.25" customHeight="1">
      <c r="A1299" s="5" t="s">
        <v>24134</v>
      </c>
      <c r="B1299" s="5" t="s">
        <v>24135</v>
      </c>
      <c r="C1299" s="5" t="s">
        <v>27</v>
      </c>
      <c r="D1299" s="5" t="s">
        <v>54</v>
      </c>
      <c r="E1299" s="20" t="s">
        <v>919</v>
      </c>
      <c r="F1299" s="7">
        <v>15</v>
      </c>
      <c r="G1299" s="7">
        <v>25</v>
      </c>
      <c r="H1299" s="5" t="s">
        <v>151</v>
      </c>
      <c r="I1299" s="5" t="s">
        <v>31</v>
      </c>
      <c r="J1299" s="5" t="s">
        <v>942</v>
      </c>
      <c r="K1299" s="5" t="s">
        <v>24136</v>
      </c>
      <c r="L1299" s="5" t="s">
        <v>24137</v>
      </c>
      <c r="M1299" s="5" t="s">
        <v>167</v>
      </c>
      <c r="N1299" s="5" t="s">
        <v>55</v>
      </c>
      <c r="O1299" s="5" t="b">
        <f t="shared" ca="1" si="0"/>
        <v>0</v>
      </c>
      <c r="P1299" s="5" t="b">
        <f t="shared" ca="1" si="1"/>
        <v>1</v>
      </c>
      <c r="Q1299" s="5"/>
      <c r="R1299" s="5"/>
      <c r="S1299" s="5"/>
      <c r="T1299" s="5"/>
      <c r="U1299" s="5"/>
      <c r="V1299" s="5"/>
      <c r="W1299" s="5"/>
      <c r="X1299" s="5"/>
      <c r="Y1299" s="5"/>
      <c r="Z1299" s="5"/>
      <c r="AA1299" s="5"/>
      <c r="AB1299" s="5"/>
      <c r="AC1299" s="5"/>
      <c r="AD1299" s="5"/>
      <c r="AE1299" s="5"/>
    </row>
    <row r="1300" spans="1:31" ht="23.25" customHeight="1">
      <c r="A1300" s="5" t="s">
        <v>17177</v>
      </c>
      <c r="B1300" s="5" t="s">
        <v>23247</v>
      </c>
      <c r="C1300" s="5" t="s">
        <v>41</v>
      </c>
      <c r="D1300" s="5" t="s">
        <v>114</v>
      </c>
      <c r="E1300" s="20" t="s">
        <v>45</v>
      </c>
      <c r="F1300" s="7">
        <v>15</v>
      </c>
      <c r="G1300" s="7">
        <v>25</v>
      </c>
      <c r="H1300" s="5" t="s">
        <v>151</v>
      </c>
      <c r="I1300" s="5" t="s">
        <v>66</v>
      </c>
      <c r="J1300" s="5" t="s">
        <v>10587</v>
      </c>
      <c r="K1300" s="5" t="s">
        <v>24143</v>
      </c>
      <c r="L1300" s="5" t="s">
        <v>24144</v>
      </c>
      <c r="M1300" s="5" t="s">
        <v>167</v>
      </c>
      <c r="N1300" s="5" t="s">
        <v>55</v>
      </c>
      <c r="O1300" s="5" t="b">
        <f t="shared" ca="1" si="0"/>
        <v>0</v>
      </c>
      <c r="P1300" s="5" t="b">
        <f t="shared" ca="1" si="1"/>
        <v>1</v>
      </c>
      <c r="Q1300" s="5"/>
      <c r="R1300" s="5"/>
      <c r="S1300" s="5"/>
      <c r="T1300" s="5"/>
      <c r="U1300" s="5"/>
      <c r="V1300" s="5"/>
      <c r="W1300" s="5"/>
      <c r="X1300" s="5"/>
      <c r="Y1300" s="5"/>
      <c r="Z1300" s="5"/>
      <c r="AA1300" s="5"/>
      <c r="AB1300" s="5"/>
      <c r="AC1300" s="5"/>
      <c r="AD1300" s="5"/>
      <c r="AE1300" s="5"/>
    </row>
    <row r="1301" spans="1:31" ht="23.25" customHeight="1">
      <c r="A1301" s="5" t="s">
        <v>277</v>
      </c>
      <c r="B1301" s="5" t="s">
        <v>15227</v>
      </c>
      <c r="C1301" s="5" t="s">
        <v>27</v>
      </c>
      <c r="D1301" s="5" t="s">
        <v>80</v>
      </c>
      <c r="E1301" s="20" t="s">
        <v>29</v>
      </c>
      <c r="F1301" s="7">
        <v>15</v>
      </c>
      <c r="G1301" s="7">
        <v>25</v>
      </c>
      <c r="H1301" s="5" t="s">
        <v>151</v>
      </c>
      <c r="I1301" s="5" t="s">
        <v>108</v>
      </c>
      <c r="J1301" s="5" t="s">
        <v>161</v>
      </c>
      <c r="K1301" s="5" t="s">
        <v>15228</v>
      </c>
      <c r="L1301" s="5" t="s">
        <v>15874</v>
      </c>
      <c r="M1301" s="5" t="s">
        <v>53</v>
      </c>
      <c r="N1301" s="5" t="s">
        <v>55</v>
      </c>
      <c r="O1301" s="5" t="b">
        <f t="shared" ca="1" si="0"/>
        <v>0</v>
      </c>
      <c r="P1301" s="5" t="b">
        <f t="shared" ca="1" si="1"/>
        <v>1</v>
      </c>
      <c r="Q1301" s="5"/>
      <c r="R1301" s="5"/>
      <c r="S1301" s="5"/>
      <c r="T1301" s="5"/>
      <c r="U1301" s="5"/>
      <c r="V1301" s="5"/>
      <c r="W1301" s="5"/>
      <c r="X1301" s="5"/>
      <c r="Y1301" s="5"/>
      <c r="Z1301" s="5"/>
      <c r="AA1301" s="5"/>
      <c r="AB1301" s="5"/>
      <c r="AC1301" s="5"/>
      <c r="AD1301" s="5"/>
      <c r="AE1301" s="5"/>
    </row>
    <row r="1302" spans="1:31" ht="23.25" customHeight="1">
      <c r="A1302" s="5" t="s">
        <v>7521</v>
      </c>
      <c r="B1302" s="5" t="s">
        <v>17917</v>
      </c>
      <c r="C1302" s="5" t="s">
        <v>170</v>
      </c>
      <c r="D1302" s="5" t="s">
        <v>390</v>
      </c>
      <c r="E1302" s="20" t="s">
        <v>29</v>
      </c>
      <c r="F1302" s="7">
        <v>15</v>
      </c>
      <c r="G1302" s="7">
        <v>25</v>
      </c>
      <c r="H1302" s="5" t="s">
        <v>151</v>
      </c>
      <c r="I1302" s="5" t="s">
        <v>108</v>
      </c>
      <c r="J1302" s="5" t="s">
        <v>110</v>
      </c>
      <c r="K1302" s="9" t="s">
        <v>47</v>
      </c>
      <c r="L1302" s="5" t="s">
        <v>24157</v>
      </c>
      <c r="M1302" s="5" t="s">
        <v>53</v>
      </c>
      <c r="N1302" s="5" t="s">
        <v>55</v>
      </c>
      <c r="O1302" s="5" t="b">
        <f t="shared" ca="1" si="0"/>
        <v>0</v>
      </c>
      <c r="P1302" s="5" t="b">
        <f t="shared" ca="1" si="1"/>
        <v>1</v>
      </c>
      <c r="Q1302" s="5"/>
      <c r="R1302" s="5"/>
      <c r="S1302" s="5"/>
      <c r="T1302" s="5"/>
      <c r="U1302" s="5"/>
      <c r="V1302" s="5"/>
      <c r="W1302" s="5"/>
      <c r="X1302" s="5"/>
      <c r="Y1302" s="5"/>
      <c r="Z1302" s="5"/>
      <c r="AA1302" s="5"/>
      <c r="AB1302" s="5"/>
      <c r="AC1302" s="5"/>
      <c r="AD1302" s="5"/>
      <c r="AE1302" s="5"/>
    </row>
    <row r="1303" spans="1:31" ht="23.25" customHeight="1">
      <c r="A1303" s="5" t="s">
        <v>24163</v>
      </c>
      <c r="B1303" s="5" t="s">
        <v>12153</v>
      </c>
      <c r="C1303" s="5" t="s">
        <v>170</v>
      </c>
      <c r="D1303" s="5" t="s">
        <v>390</v>
      </c>
      <c r="E1303" s="20" t="s">
        <v>45</v>
      </c>
      <c r="F1303" s="7">
        <v>15</v>
      </c>
      <c r="G1303" s="7">
        <v>30</v>
      </c>
      <c r="H1303" s="5" t="s">
        <v>2134</v>
      </c>
      <c r="I1303" s="5" t="s">
        <v>31</v>
      </c>
      <c r="J1303" s="5" t="s">
        <v>76</v>
      </c>
      <c r="K1303" s="5" t="s">
        <v>12154</v>
      </c>
      <c r="L1303" s="5" t="s">
        <v>24164</v>
      </c>
      <c r="M1303" s="5" t="s">
        <v>53</v>
      </c>
      <c r="N1303" s="5" t="s">
        <v>55</v>
      </c>
      <c r="O1303" s="5" t="b">
        <f t="shared" ca="1" si="0"/>
        <v>0</v>
      </c>
      <c r="P1303" s="5" t="b">
        <f t="shared" ca="1" si="1"/>
        <v>1</v>
      </c>
      <c r="Q1303" s="5"/>
      <c r="R1303" s="5"/>
      <c r="S1303" s="5"/>
      <c r="T1303" s="5"/>
      <c r="U1303" s="5"/>
      <c r="V1303" s="5"/>
      <c r="W1303" s="5"/>
      <c r="X1303" s="5"/>
      <c r="Y1303" s="5"/>
      <c r="Z1303" s="5"/>
      <c r="AA1303" s="5"/>
      <c r="AB1303" s="5"/>
      <c r="AC1303" s="5"/>
      <c r="AD1303" s="5"/>
      <c r="AE1303" s="5"/>
    </row>
    <row r="1304" spans="1:31" ht="23.25" customHeight="1">
      <c r="A1304" s="5" t="s">
        <v>24165</v>
      </c>
      <c r="B1304" s="5" t="s">
        <v>24166</v>
      </c>
      <c r="C1304" s="5" t="s">
        <v>27</v>
      </c>
      <c r="D1304" s="5" t="s">
        <v>75</v>
      </c>
      <c r="E1304" s="20" t="s">
        <v>45</v>
      </c>
      <c r="F1304" s="7">
        <v>15</v>
      </c>
      <c r="G1304" s="7">
        <v>20</v>
      </c>
      <c r="H1304" s="5" t="s">
        <v>493</v>
      </c>
      <c r="I1304" s="5" t="s">
        <v>66</v>
      </c>
      <c r="J1304" s="5" t="s">
        <v>8123</v>
      </c>
      <c r="K1304" s="5" t="s">
        <v>24167</v>
      </c>
      <c r="L1304" s="5" t="s">
        <v>24168</v>
      </c>
      <c r="M1304" s="5" t="s">
        <v>37</v>
      </c>
      <c r="N1304" s="5" t="s">
        <v>55</v>
      </c>
      <c r="O1304" s="5" t="b">
        <f t="shared" ca="1" si="0"/>
        <v>0</v>
      </c>
      <c r="P1304" s="5" t="b">
        <f t="shared" ca="1" si="1"/>
        <v>1</v>
      </c>
      <c r="Q1304" s="5"/>
      <c r="R1304" s="5"/>
      <c r="S1304" s="5"/>
      <c r="T1304" s="5"/>
      <c r="U1304" s="5"/>
      <c r="V1304" s="5"/>
      <c r="W1304" s="5"/>
      <c r="X1304" s="5"/>
      <c r="Y1304" s="5"/>
      <c r="Z1304" s="5"/>
      <c r="AA1304" s="5"/>
      <c r="AB1304" s="5"/>
      <c r="AC1304" s="5"/>
      <c r="AD1304" s="5"/>
      <c r="AE1304" s="5"/>
    </row>
    <row r="1305" spans="1:31" ht="23.25" customHeight="1">
      <c r="A1305" s="5" t="s">
        <v>7521</v>
      </c>
      <c r="B1305" s="5" t="s">
        <v>24169</v>
      </c>
      <c r="C1305" s="5" t="s">
        <v>41</v>
      </c>
      <c r="D1305" s="5" t="s">
        <v>94</v>
      </c>
      <c r="E1305" s="20" t="s">
        <v>45</v>
      </c>
      <c r="F1305" s="7">
        <v>15</v>
      </c>
      <c r="G1305" s="7">
        <v>25</v>
      </c>
      <c r="H1305" s="5" t="s">
        <v>151</v>
      </c>
      <c r="I1305" s="7" t="s">
        <v>24</v>
      </c>
      <c r="J1305" s="5" t="s">
        <v>117</v>
      </c>
      <c r="K1305" s="5" t="s">
        <v>24170</v>
      </c>
      <c r="L1305" s="5" t="s">
        <v>24171</v>
      </c>
      <c r="M1305" s="5" t="s">
        <v>37</v>
      </c>
      <c r="N1305" s="5" t="s">
        <v>55</v>
      </c>
      <c r="O1305" s="5" t="b">
        <f t="shared" ca="1" si="0"/>
        <v>0</v>
      </c>
      <c r="P1305" s="5" t="b">
        <f t="shared" ca="1" si="1"/>
        <v>1</v>
      </c>
      <c r="Q1305" s="5"/>
      <c r="R1305" s="5"/>
      <c r="S1305" s="5"/>
      <c r="T1305" s="5"/>
      <c r="U1305" s="5"/>
      <c r="V1305" s="5"/>
      <c r="W1305" s="5"/>
      <c r="X1305" s="5"/>
      <c r="Y1305" s="5"/>
      <c r="Z1305" s="5"/>
      <c r="AA1305" s="5"/>
      <c r="AB1305" s="5"/>
      <c r="AC1305" s="5"/>
      <c r="AD1305" s="5"/>
      <c r="AE1305" s="5"/>
    </row>
    <row r="1306" spans="1:31" ht="23.25" customHeight="1">
      <c r="A1306" s="5" t="s">
        <v>24172</v>
      </c>
      <c r="B1306" s="5" t="s">
        <v>24173</v>
      </c>
      <c r="C1306" s="5" t="s">
        <v>170</v>
      </c>
      <c r="D1306" s="5" t="s">
        <v>342</v>
      </c>
      <c r="E1306" s="20" t="s">
        <v>29</v>
      </c>
      <c r="F1306" s="7">
        <v>15</v>
      </c>
      <c r="G1306" s="7">
        <v>20</v>
      </c>
      <c r="H1306" s="5" t="s">
        <v>493</v>
      </c>
      <c r="I1306" s="5" t="s">
        <v>31</v>
      </c>
      <c r="J1306" s="5" t="s">
        <v>161</v>
      </c>
      <c r="K1306" s="5" t="s">
        <v>24174</v>
      </c>
      <c r="L1306" s="5" t="s">
        <v>24176</v>
      </c>
      <c r="M1306" s="5" t="s">
        <v>100</v>
      </c>
      <c r="N1306" s="5" t="s">
        <v>55</v>
      </c>
      <c r="O1306" s="5" t="b">
        <f t="shared" ca="1" si="0"/>
        <v>0</v>
      </c>
      <c r="P1306" s="5" t="b">
        <f t="shared" ca="1" si="1"/>
        <v>1</v>
      </c>
      <c r="Q1306" s="5"/>
      <c r="R1306" s="5"/>
      <c r="S1306" s="5"/>
      <c r="T1306" s="5"/>
      <c r="U1306" s="5"/>
      <c r="V1306" s="5"/>
      <c r="W1306" s="5"/>
      <c r="X1306" s="5"/>
      <c r="Y1306" s="5"/>
      <c r="Z1306" s="5"/>
      <c r="AA1306" s="5"/>
      <c r="AB1306" s="5"/>
      <c r="AC1306" s="5"/>
      <c r="AD1306" s="5"/>
      <c r="AE1306" s="5"/>
    </row>
    <row r="1307" spans="1:31" ht="23.25" customHeight="1">
      <c r="A1307" s="14" t="s">
        <v>24181</v>
      </c>
      <c r="B1307" s="14" t="s">
        <v>24182</v>
      </c>
      <c r="C1307" s="14" t="s">
        <v>170</v>
      </c>
      <c r="D1307" s="14" t="s">
        <v>171</v>
      </c>
      <c r="E1307" s="21" t="s">
        <v>1341</v>
      </c>
      <c r="F1307" s="15">
        <v>15</v>
      </c>
      <c r="G1307" s="15">
        <v>20</v>
      </c>
      <c r="H1307" s="14" t="s">
        <v>493</v>
      </c>
      <c r="I1307" s="14" t="s">
        <v>125</v>
      </c>
      <c r="J1307" s="14" t="s">
        <v>2924</v>
      </c>
      <c r="K1307" s="14" t="s">
        <v>24183</v>
      </c>
      <c r="L1307" s="22" t="s">
        <v>47</v>
      </c>
      <c r="M1307" s="14" t="s">
        <v>53</v>
      </c>
      <c r="N1307" s="14" t="s">
        <v>55</v>
      </c>
      <c r="O1307" s="14" t="b">
        <f t="shared" ca="1" si="0"/>
        <v>0</v>
      </c>
      <c r="P1307" s="14" t="b">
        <f t="shared" ca="1" si="1"/>
        <v>1</v>
      </c>
      <c r="Q1307" s="5"/>
      <c r="R1307" s="5"/>
      <c r="S1307" s="5"/>
      <c r="T1307" s="5"/>
      <c r="U1307" s="5"/>
      <c r="V1307" s="5"/>
      <c r="W1307" s="5"/>
      <c r="X1307" s="5"/>
      <c r="Y1307" s="5"/>
      <c r="Z1307" s="5"/>
      <c r="AA1307" s="5"/>
      <c r="AB1307" s="5"/>
      <c r="AC1307" s="5"/>
      <c r="AD1307" s="5"/>
      <c r="AE1307" s="5"/>
    </row>
    <row r="1308" spans="1:31" ht="23.25" customHeight="1">
      <c r="A1308" s="5" t="s">
        <v>3138</v>
      </c>
      <c r="B1308" s="5" t="s">
        <v>9016</v>
      </c>
      <c r="C1308" s="5" t="s">
        <v>170</v>
      </c>
      <c r="D1308" s="5" t="s">
        <v>390</v>
      </c>
      <c r="E1308" s="20" t="s">
        <v>45</v>
      </c>
      <c r="F1308" s="7">
        <v>15</v>
      </c>
      <c r="G1308" s="7">
        <v>20</v>
      </c>
      <c r="H1308" s="5" t="s">
        <v>493</v>
      </c>
      <c r="I1308" s="7" t="s">
        <v>24</v>
      </c>
      <c r="J1308" s="5" t="s">
        <v>1053</v>
      </c>
      <c r="K1308" s="9" t="s">
        <v>47</v>
      </c>
      <c r="L1308" s="5" t="s">
        <v>24189</v>
      </c>
      <c r="M1308" s="5" t="s">
        <v>53</v>
      </c>
      <c r="N1308" s="5" t="s">
        <v>55</v>
      </c>
      <c r="O1308" s="5" t="b">
        <f t="shared" ca="1" si="0"/>
        <v>0</v>
      </c>
      <c r="P1308" s="5" t="b">
        <f t="shared" ca="1" si="1"/>
        <v>1</v>
      </c>
      <c r="Q1308" s="5"/>
      <c r="R1308" s="5"/>
      <c r="S1308" s="5"/>
      <c r="T1308" s="5"/>
      <c r="U1308" s="5"/>
      <c r="V1308" s="5"/>
      <c r="W1308" s="5"/>
      <c r="X1308" s="5"/>
      <c r="Y1308" s="5"/>
      <c r="Z1308" s="5"/>
      <c r="AA1308" s="5"/>
      <c r="AB1308" s="5"/>
      <c r="AC1308" s="5"/>
      <c r="AD1308" s="5"/>
      <c r="AE1308" s="5"/>
    </row>
    <row r="1309" spans="1:31" ht="23.25" customHeight="1">
      <c r="A1309" s="5" t="s">
        <v>15627</v>
      </c>
      <c r="B1309" s="5" t="s">
        <v>24193</v>
      </c>
      <c r="C1309" s="5" t="s">
        <v>170</v>
      </c>
      <c r="D1309" s="5" t="s">
        <v>390</v>
      </c>
      <c r="E1309" s="20" t="s">
        <v>919</v>
      </c>
      <c r="F1309" s="7">
        <v>15</v>
      </c>
      <c r="G1309" s="7">
        <v>25</v>
      </c>
      <c r="H1309" s="5" t="s">
        <v>151</v>
      </c>
      <c r="I1309" s="5" t="s">
        <v>108</v>
      </c>
      <c r="J1309" s="5" t="s">
        <v>126</v>
      </c>
      <c r="K1309" s="5" t="s">
        <v>2379</v>
      </c>
      <c r="L1309" s="5" t="s">
        <v>24194</v>
      </c>
      <c r="M1309" s="5" t="s">
        <v>53</v>
      </c>
      <c r="N1309" s="5" t="s">
        <v>271</v>
      </c>
      <c r="O1309" s="5" t="b">
        <f t="shared" ca="1" si="0"/>
        <v>0</v>
      </c>
      <c r="P1309" s="5" t="b">
        <f t="shared" ca="1" si="1"/>
        <v>1</v>
      </c>
      <c r="Q1309" s="5"/>
      <c r="R1309" s="5"/>
      <c r="S1309" s="5"/>
      <c r="T1309" s="5"/>
      <c r="U1309" s="5"/>
      <c r="V1309" s="5"/>
      <c r="W1309" s="5"/>
      <c r="X1309" s="5"/>
      <c r="Y1309" s="5"/>
      <c r="Z1309" s="5"/>
      <c r="AA1309" s="5"/>
      <c r="AB1309" s="5"/>
      <c r="AC1309" s="5"/>
      <c r="AD1309" s="5"/>
      <c r="AE1309" s="5"/>
    </row>
    <row r="1310" spans="1:31" ht="23.25" customHeight="1">
      <c r="A1310" s="5" t="s">
        <v>24198</v>
      </c>
      <c r="B1310" s="5" t="s">
        <v>4211</v>
      </c>
      <c r="C1310" s="5" t="s">
        <v>27</v>
      </c>
      <c r="D1310" s="5" t="s">
        <v>85</v>
      </c>
      <c r="E1310" s="20" t="s">
        <v>45</v>
      </c>
      <c r="F1310" s="7">
        <v>15</v>
      </c>
      <c r="G1310" s="7">
        <v>30</v>
      </c>
      <c r="H1310" s="5" t="s">
        <v>2134</v>
      </c>
      <c r="I1310" s="5" t="s">
        <v>66</v>
      </c>
      <c r="J1310" s="5" t="s">
        <v>57</v>
      </c>
      <c r="K1310" s="5" t="s">
        <v>4214</v>
      </c>
      <c r="L1310" s="5" t="s">
        <v>24200</v>
      </c>
      <c r="M1310" s="5" t="s">
        <v>37</v>
      </c>
      <c r="N1310" s="5" t="s">
        <v>55</v>
      </c>
      <c r="O1310" s="5" t="b">
        <f t="shared" ca="1" si="0"/>
        <v>0</v>
      </c>
      <c r="P1310" s="5" t="b">
        <f t="shared" ca="1" si="1"/>
        <v>1</v>
      </c>
      <c r="Q1310" s="5"/>
      <c r="R1310" s="5"/>
      <c r="S1310" s="5"/>
      <c r="T1310" s="5"/>
      <c r="U1310" s="5"/>
      <c r="V1310" s="5"/>
      <c r="W1310" s="5"/>
      <c r="X1310" s="5"/>
      <c r="Y1310" s="5"/>
      <c r="Z1310" s="5"/>
      <c r="AA1310" s="5"/>
      <c r="AB1310" s="5"/>
      <c r="AC1310" s="5"/>
      <c r="AD1310" s="5"/>
      <c r="AE1310" s="5"/>
    </row>
    <row r="1311" spans="1:31" ht="23.25" customHeight="1">
      <c r="A1311" s="5" t="s">
        <v>24201</v>
      </c>
      <c r="B1311" s="5" t="s">
        <v>24202</v>
      </c>
      <c r="C1311" s="5" t="s">
        <v>170</v>
      </c>
      <c r="D1311" s="5" t="s">
        <v>171</v>
      </c>
      <c r="E1311" s="20" t="s">
        <v>45</v>
      </c>
      <c r="F1311" s="7">
        <v>15</v>
      </c>
      <c r="G1311" s="7">
        <v>25</v>
      </c>
      <c r="H1311" s="5" t="s">
        <v>151</v>
      </c>
      <c r="I1311" s="5" t="s">
        <v>108</v>
      </c>
      <c r="J1311" s="5" t="s">
        <v>9277</v>
      </c>
      <c r="K1311" s="5" t="s">
        <v>13722</v>
      </c>
      <c r="L1311" s="5" t="s">
        <v>24205</v>
      </c>
      <c r="M1311" s="5" t="s">
        <v>53</v>
      </c>
      <c r="N1311" s="5" t="s">
        <v>55</v>
      </c>
      <c r="O1311" s="5" t="b">
        <f t="shared" ca="1" si="0"/>
        <v>0</v>
      </c>
      <c r="P1311" s="5" t="b">
        <f t="shared" ca="1" si="1"/>
        <v>1</v>
      </c>
      <c r="Q1311" s="5"/>
      <c r="R1311" s="5"/>
      <c r="S1311" s="5"/>
      <c r="T1311" s="5"/>
      <c r="U1311" s="5"/>
      <c r="V1311" s="5"/>
      <c r="W1311" s="5"/>
      <c r="X1311" s="5"/>
      <c r="Y1311" s="5"/>
      <c r="Z1311" s="5"/>
      <c r="AA1311" s="5"/>
      <c r="AB1311" s="5"/>
      <c r="AC1311" s="5"/>
      <c r="AD1311" s="5"/>
      <c r="AE1311" s="5"/>
    </row>
    <row r="1312" spans="1:31" ht="23.25" customHeight="1">
      <c r="A1312" s="5" t="s">
        <v>16917</v>
      </c>
      <c r="B1312" s="5" t="s">
        <v>14716</v>
      </c>
      <c r="C1312" s="5" t="s">
        <v>41</v>
      </c>
      <c r="D1312" s="5" t="s">
        <v>94</v>
      </c>
      <c r="E1312" s="20" t="s">
        <v>45</v>
      </c>
      <c r="F1312" s="7">
        <v>15</v>
      </c>
      <c r="G1312" s="7">
        <v>20</v>
      </c>
      <c r="H1312" s="5" t="s">
        <v>493</v>
      </c>
      <c r="I1312" s="5" t="s">
        <v>1690</v>
      </c>
      <c r="J1312" s="5" t="s">
        <v>117</v>
      </c>
      <c r="K1312" s="5" t="s">
        <v>24211</v>
      </c>
      <c r="L1312" s="5" t="s">
        <v>24212</v>
      </c>
      <c r="M1312" s="5" t="s">
        <v>37</v>
      </c>
      <c r="N1312" s="5" t="s">
        <v>55</v>
      </c>
      <c r="O1312" s="5" t="b">
        <f t="shared" ca="1" si="0"/>
        <v>0</v>
      </c>
      <c r="P1312" s="5" t="b">
        <f t="shared" ca="1" si="1"/>
        <v>1</v>
      </c>
      <c r="Q1312" s="5"/>
      <c r="R1312" s="5"/>
      <c r="S1312" s="5"/>
      <c r="T1312" s="5"/>
      <c r="U1312" s="5"/>
      <c r="V1312" s="5"/>
      <c r="W1312" s="5"/>
      <c r="X1312" s="5"/>
      <c r="Y1312" s="5"/>
      <c r="Z1312" s="5"/>
      <c r="AA1312" s="5"/>
      <c r="AB1312" s="5"/>
      <c r="AC1312" s="5"/>
      <c r="AD1312" s="5"/>
      <c r="AE1312" s="5"/>
    </row>
    <row r="1313" spans="1:31" ht="23.25" customHeight="1">
      <c r="A1313" s="5" t="s">
        <v>24216</v>
      </c>
      <c r="B1313" s="5" t="s">
        <v>24217</v>
      </c>
      <c r="C1313" s="5" t="s">
        <v>27</v>
      </c>
      <c r="D1313" s="5" t="s">
        <v>85</v>
      </c>
      <c r="E1313" s="20" t="s">
        <v>45</v>
      </c>
      <c r="F1313" s="7">
        <v>15</v>
      </c>
      <c r="G1313" s="7">
        <v>25</v>
      </c>
      <c r="H1313" s="5" t="s">
        <v>151</v>
      </c>
      <c r="I1313" s="7" t="s">
        <v>24</v>
      </c>
      <c r="J1313" s="5" t="s">
        <v>907</v>
      </c>
      <c r="K1313" s="5" t="s">
        <v>24219</v>
      </c>
      <c r="L1313" s="5" t="s">
        <v>24222</v>
      </c>
      <c r="M1313" s="5" t="s">
        <v>53</v>
      </c>
      <c r="N1313" s="5" t="s">
        <v>89</v>
      </c>
      <c r="O1313" s="5" t="b">
        <f t="shared" ca="1" si="0"/>
        <v>0</v>
      </c>
      <c r="P1313" s="5" t="b">
        <f t="shared" ca="1" si="1"/>
        <v>1</v>
      </c>
      <c r="Q1313" s="5"/>
      <c r="R1313" s="5"/>
      <c r="S1313" s="5"/>
      <c r="T1313" s="5"/>
      <c r="U1313" s="5"/>
      <c r="V1313" s="5"/>
      <c r="W1313" s="5"/>
      <c r="X1313" s="5"/>
      <c r="Y1313" s="5"/>
      <c r="Z1313" s="5"/>
      <c r="AA1313" s="5"/>
      <c r="AB1313" s="5"/>
      <c r="AC1313" s="5"/>
      <c r="AD1313" s="5"/>
      <c r="AE1313" s="5"/>
    </row>
    <row r="1314" spans="1:31" ht="23.25" customHeight="1">
      <c r="A1314" s="5" t="s">
        <v>24223</v>
      </c>
      <c r="B1314" s="5" t="s">
        <v>5362</v>
      </c>
      <c r="C1314" s="5" t="s">
        <v>41</v>
      </c>
      <c r="D1314" s="5" t="s">
        <v>47</v>
      </c>
      <c r="E1314" s="20" t="s">
        <v>45</v>
      </c>
      <c r="F1314" s="7">
        <v>15</v>
      </c>
      <c r="G1314" s="7">
        <v>20</v>
      </c>
      <c r="H1314" s="5" t="s">
        <v>493</v>
      </c>
      <c r="I1314" s="5" t="s">
        <v>108</v>
      </c>
      <c r="J1314" s="5" t="s">
        <v>942</v>
      </c>
      <c r="K1314" s="5" t="s">
        <v>5369</v>
      </c>
      <c r="L1314" s="5" t="s">
        <v>24224</v>
      </c>
      <c r="M1314" s="5" t="s">
        <v>37</v>
      </c>
      <c r="N1314" s="5" t="s">
        <v>55</v>
      </c>
      <c r="O1314" s="5" t="b">
        <f t="shared" ca="1" si="0"/>
        <v>0</v>
      </c>
      <c r="P1314" s="5" t="b">
        <f t="shared" ca="1" si="1"/>
        <v>1</v>
      </c>
      <c r="Q1314" s="5"/>
      <c r="R1314" s="5"/>
      <c r="S1314" s="5"/>
      <c r="T1314" s="5"/>
      <c r="U1314" s="5"/>
      <c r="V1314" s="5"/>
      <c r="W1314" s="5"/>
      <c r="X1314" s="5"/>
      <c r="Y1314" s="5"/>
      <c r="Z1314" s="5"/>
      <c r="AA1314" s="5"/>
      <c r="AB1314" s="5"/>
      <c r="AC1314" s="5"/>
      <c r="AD1314" s="5"/>
      <c r="AE1314" s="5"/>
    </row>
    <row r="1315" spans="1:31" ht="23.25" customHeight="1">
      <c r="A1315" s="5" t="s">
        <v>654</v>
      </c>
      <c r="B1315" s="5" t="s">
        <v>5134</v>
      </c>
      <c r="C1315" s="5" t="s">
        <v>27</v>
      </c>
      <c r="D1315" s="5" t="s">
        <v>212</v>
      </c>
      <c r="E1315" s="20" t="s">
        <v>45</v>
      </c>
      <c r="F1315" s="11">
        <v>15</v>
      </c>
      <c r="G1315" s="11">
        <v>33</v>
      </c>
      <c r="H1315" s="5" t="s">
        <v>5136</v>
      </c>
      <c r="I1315" s="5" t="s">
        <v>108</v>
      </c>
      <c r="J1315" s="5" t="s">
        <v>68</v>
      </c>
      <c r="K1315" s="5" t="s">
        <v>5137</v>
      </c>
      <c r="L1315" s="5" t="s">
        <v>5139</v>
      </c>
      <c r="M1315" s="5" t="s">
        <v>100</v>
      </c>
      <c r="N1315" s="5" t="s">
        <v>55</v>
      </c>
      <c r="O1315" s="5" t="b">
        <f t="shared" ca="1" si="0"/>
        <v>0</v>
      </c>
      <c r="P1315" s="5" t="b">
        <f t="shared" ca="1" si="1"/>
        <v>1</v>
      </c>
      <c r="Q1315" s="5"/>
      <c r="R1315" s="5"/>
      <c r="S1315" s="5"/>
      <c r="T1315" s="5"/>
      <c r="U1315" s="5"/>
      <c r="V1315" s="5"/>
      <c r="W1315" s="5"/>
      <c r="X1315" s="5"/>
      <c r="Y1315" s="5"/>
      <c r="Z1315" s="5"/>
      <c r="AA1315" s="5"/>
      <c r="AB1315" s="5"/>
      <c r="AC1315" s="5"/>
      <c r="AD1315" s="5"/>
      <c r="AE1315" s="5"/>
    </row>
    <row r="1316" spans="1:31" ht="23.25" customHeight="1">
      <c r="A1316" s="5" t="s">
        <v>15595</v>
      </c>
      <c r="B1316" s="5" t="s">
        <v>15597</v>
      </c>
      <c r="C1316" s="5" t="s">
        <v>27</v>
      </c>
      <c r="D1316" s="5" t="s">
        <v>80</v>
      </c>
      <c r="E1316" s="20" t="s">
        <v>45</v>
      </c>
      <c r="F1316" s="7">
        <v>15</v>
      </c>
      <c r="G1316" s="7">
        <v>20</v>
      </c>
      <c r="H1316" s="5" t="s">
        <v>493</v>
      </c>
      <c r="I1316" s="5" t="s">
        <v>108</v>
      </c>
      <c r="J1316" s="5" t="s">
        <v>412</v>
      </c>
      <c r="K1316" s="9" t="s">
        <v>47</v>
      </c>
      <c r="L1316" s="5" t="s">
        <v>15599</v>
      </c>
      <c r="M1316" s="5" t="s">
        <v>37</v>
      </c>
      <c r="N1316" s="5" t="s">
        <v>89</v>
      </c>
      <c r="O1316" s="5" t="b">
        <f t="shared" ca="1" si="0"/>
        <v>0</v>
      </c>
      <c r="P1316" s="5" t="b">
        <f t="shared" ca="1" si="1"/>
        <v>1</v>
      </c>
      <c r="Q1316" s="5"/>
      <c r="R1316" s="5"/>
      <c r="S1316" s="5"/>
      <c r="T1316" s="5"/>
      <c r="U1316" s="5"/>
      <c r="V1316" s="5"/>
      <c r="W1316" s="5"/>
      <c r="X1316" s="5"/>
      <c r="Y1316" s="5"/>
      <c r="Z1316" s="5"/>
      <c r="AA1316" s="5"/>
      <c r="AB1316" s="5"/>
      <c r="AC1316" s="5"/>
      <c r="AD1316" s="5"/>
      <c r="AE1316" s="5"/>
    </row>
    <row r="1317" spans="1:31" ht="23.25" customHeight="1">
      <c r="A1317" s="5" t="s">
        <v>24236</v>
      </c>
      <c r="B1317" s="5" t="s">
        <v>24237</v>
      </c>
      <c r="C1317" s="5" t="s">
        <v>27</v>
      </c>
      <c r="D1317" s="5" t="s">
        <v>85</v>
      </c>
      <c r="E1317" s="20" t="s">
        <v>919</v>
      </c>
      <c r="F1317" s="7">
        <v>15</v>
      </c>
      <c r="G1317" s="7">
        <v>20</v>
      </c>
      <c r="H1317" s="5" t="s">
        <v>493</v>
      </c>
      <c r="I1317" s="5" t="s">
        <v>31</v>
      </c>
      <c r="J1317" s="5" t="s">
        <v>68</v>
      </c>
      <c r="K1317" s="5" t="s">
        <v>24239</v>
      </c>
      <c r="L1317" s="5" t="s">
        <v>24240</v>
      </c>
      <c r="M1317" s="5" t="s">
        <v>37</v>
      </c>
      <c r="N1317" s="5" t="s">
        <v>405</v>
      </c>
      <c r="O1317" s="5" t="b">
        <f t="shared" ca="1" si="0"/>
        <v>0</v>
      </c>
      <c r="P1317" s="5" t="b">
        <f t="shared" ca="1" si="1"/>
        <v>1</v>
      </c>
      <c r="Q1317" s="5"/>
      <c r="R1317" s="5"/>
      <c r="S1317" s="5"/>
      <c r="T1317" s="5"/>
      <c r="U1317" s="5"/>
      <c r="V1317" s="5"/>
      <c r="W1317" s="5"/>
      <c r="X1317" s="5"/>
      <c r="Y1317" s="5"/>
      <c r="Z1317" s="5"/>
      <c r="AA1317" s="5"/>
      <c r="AB1317" s="5"/>
      <c r="AC1317" s="5"/>
      <c r="AD1317" s="5"/>
      <c r="AE1317" s="5"/>
    </row>
    <row r="1318" spans="1:31" ht="23.25" customHeight="1">
      <c r="A1318" s="5" t="s">
        <v>13029</v>
      </c>
      <c r="B1318" s="5" t="s">
        <v>15707</v>
      </c>
      <c r="C1318" s="5" t="s">
        <v>170</v>
      </c>
      <c r="D1318" s="5" t="s">
        <v>47</v>
      </c>
      <c r="E1318" s="20" t="s">
        <v>45</v>
      </c>
      <c r="F1318" s="7">
        <v>15</v>
      </c>
      <c r="G1318" s="7">
        <v>30</v>
      </c>
      <c r="H1318" s="5" t="s">
        <v>2134</v>
      </c>
      <c r="I1318" s="5" t="s">
        <v>108</v>
      </c>
      <c r="J1318" s="5" t="s">
        <v>117</v>
      </c>
      <c r="K1318" s="5" t="s">
        <v>17153</v>
      </c>
      <c r="L1318" s="5" t="s">
        <v>24246</v>
      </c>
      <c r="M1318" s="5" t="s">
        <v>37</v>
      </c>
      <c r="N1318" s="5" t="s">
        <v>55</v>
      </c>
      <c r="O1318" s="5" t="b">
        <f t="shared" ca="1" si="0"/>
        <v>0</v>
      </c>
      <c r="P1318" s="5" t="b">
        <f t="shared" ca="1" si="1"/>
        <v>1</v>
      </c>
      <c r="Q1318" s="5"/>
      <c r="R1318" s="5"/>
      <c r="S1318" s="5"/>
      <c r="T1318" s="5"/>
      <c r="U1318" s="5"/>
      <c r="V1318" s="5"/>
      <c r="W1318" s="5"/>
      <c r="X1318" s="5"/>
      <c r="Y1318" s="5"/>
      <c r="Z1318" s="5"/>
      <c r="AA1318" s="5"/>
      <c r="AB1318" s="5"/>
      <c r="AC1318" s="5"/>
      <c r="AD1318" s="5"/>
      <c r="AE1318" s="5"/>
    </row>
    <row r="1319" spans="1:31" ht="23.25" customHeight="1">
      <c r="A1319" s="5" t="s">
        <v>3617</v>
      </c>
      <c r="B1319" s="5" t="s">
        <v>3618</v>
      </c>
      <c r="C1319" s="5" t="s">
        <v>27</v>
      </c>
      <c r="D1319" s="5" t="s">
        <v>47</v>
      </c>
      <c r="E1319" s="20" t="s">
        <v>45</v>
      </c>
      <c r="F1319" s="7">
        <v>15</v>
      </c>
      <c r="G1319" s="7">
        <v>25</v>
      </c>
      <c r="H1319" s="5" t="s">
        <v>151</v>
      </c>
      <c r="I1319" s="5" t="s">
        <v>108</v>
      </c>
      <c r="J1319" s="5" t="s">
        <v>117</v>
      </c>
      <c r="K1319" s="5" t="s">
        <v>3621</v>
      </c>
      <c r="L1319" s="5" t="s">
        <v>3623</v>
      </c>
      <c r="M1319" s="5" t="s">
        <v>1599</v>
      </c>
      <c r="N1319" s="5" t="s">
        <v>89</v>
      </c>
      <c r="O1319" s="5" t="b">
        <f t="shared" ca="1" si="0"/>
        <v>0</v>
      </c>
      <c r="P1319" s="5" t="b">
        <f t="shared" ca="1" si="1"/>
        <v>1</v>
      </c>
      <c r="Q1319" s="5"/>
      <c r="R1319" s="5"/>
      <c r="S1319" s="5"/>
      <c r="T1319" s="5"/>
      <c r="U1319" s="5"/>
      <c r="V1319" s="5"/>
      <c r="W1319" s="5"/>
      <c r="X1319" s="5"/>
      <c r="Y1319" s="5"/>
      <c r="Z1319" s="5"/>
      <c r="AA1319" s="5"/>
      <c r="AB1319" s="5"/>
      <c r="AC1319" s="5"/>
      <c r="AD1319" s="5"/>
      <c r="AE1319" s="5"/>
    </row>
    <row r="1320" spans="1:31" ht="23.25" customHeight="1">
      <c r="A1320" s="14" t="s">
        <v>24249</v>
      </c>
      <c r="B1320" s="14" t="s">
        <v>24250</v>
      </c>
      <c r="C1320" s="14" t="s">
        <v>27</v>
      </c>
      <c r="D1320" s="14" t="s">
        <v>850</v>
      </c>
      <c r="E1320" s="21" t="s">
        <v>919</v>
      </c>
      <c r="F1320" s="15">
        <v>15</v>
      </c>
      <c r="G1320" s="15">
        <v>20</v>
      </c>
      <c r="H1320" s="14" t="s">
        <v>493</v>
      </c>
      <c r="I1320" s="14" t="s">
        <v>125</v>
      </c>
      <c r="J1320" s="14" t="s">
        <v>1550</v>
      </c>
      <c r="K1320" s="16" t="s">
        <v>47</v>
      </c>
      <c r="L1320" s="22" t="s">
        <v>47</v>
      </c>
      <c r="M1320" s="14" t="s">
        <v>167</v>
      </c>
      <c r="N1320" s="14" t="s">
        <v>1117</v>
      </c>
      <c r="O1320" s="14" t="b">
        <f t="shared" ca="1" si="0"/>
        <v>0</v>
      </c>
      <c r="P1320" s="14" t="b">
        <f t="shared" ca="1" si="1"/>
        <v>1</v>
      </c>
      <c r="Q1320" s="5"/>
      <c r="R1320" s="5"/>
      <c r="S1320" s="5"/>
      <c r="T1320" s="5"/>
      <c r="U1320" s="5"/>
      <c r="V1320" s="5"/>
      <c r="W1320" s="5"/>
      <c r="X1320" s="5"/>
      <c r="Y1320" s="5"/>
      <c r="Z1320" s="5"/>
      <c r="AA1320" s="5"/>
      <c r="AB1320" s="5"/>
      <c r="AC1320" s="5"/>
      <c r="AD1320" s="5"/>
      <c r="AE1320" s="5"/>
    </row>
    <row r="1321" spans="1:31" ht="23.25" customHeight="1">
      <c r="A1321" s="5" t="s">
        <v>1457</v>
      </c>
      <c r="B1321" s="5" t="s">
        <v>15677</v>
      </c>
      <c r="C1321" s="5" t="s">
        <v>41</v>
      </c>
      <c r="D1321" s="5" t="s">
        <v>169</v>
      </c>
      <c r="E1321" s="20" t="s">
        <v>45</v>
      </c>
      <c r="F1321" s="7">
        <v>15</v>
      </c>
      <c r="G1321" s="7">
        <v>30</v>
      </c>
      <c r="H1321" s="5" t="s">
        <v>2134</v>
      </c>
      <c r="I1321" s="5" t="s">
        <v>108</v>
      </c>
      <c r="J1321" s="5" t="s">
        <v>76</v>
      </c>
      <c r="K1321" s="5" t="s">
        <v>15678</v>
      </c>
      <c r="L1321" s="5" t="s">
        <v>15679</v>
      </c>
      <c r="M1321" s="5" t="s">
        <v>100</v>
      </c>
      <c r="N1321" s="5" t="s">
        <v>55</v>
      </c>
      <c r="O1321" s="5" t="b">
        <f t="shared" ca="1" si="0"/>
        <v>0</v>
      </c>
      <c r="P1321" s="5" t="b">
        <f t="shared" ca="1" si="1"/>
        <v>1</v>
      </c>
      <c r="Q1321" s="5"/>
      <c r="R1321" s="5"/>
      <c r="S1321" s="5"/>
      <c r="T1321" s="5"/>
      <c r="U1321" s="5"/>
      <c r="V1321" s="5"/>
      <c r="W1321" s="5"/>
      <c r="X1321" s="5"/>
      <c r="Y1321" s="5"/>
      <c r="Z1321" s="5"/>
      <c r="AA1321" s="5"/>
      <c r="AB1321" s="5"/>
      <c r="AC1321" s="5"/>
      <c r="AD1321" s="5"/>
      <c r="AE1321" s="5"/>
    </row>
    <row r="1322" spans="1:31" ht="23.25" customHeight="1">
      <c r="A1322" s="5" t="s">
        <v>25</v>
      </c>
      <c r="B1322" s="5" t="s">
        <v>639</v>
      </c>
      <c r="C1322" s="5" t="s">
        <v>27</v>
      </c>
      <c r="D1322" s="5" t="s">
        <v>80</v>
      </c>
      <c r="E1322" s="20" t="s">
        <v>45</v>
      </c>
      <c r="F1322" s="7">
        <v>15</v>
      </c>
      <c r="G1322" s="7">
        <v>25</v>
      </c>
      <c r="H1322" s="5" t="s">
        <v>151</v>
      </c>
      <c r="I1322" s="5" t="s">
        <v>108</v>
      </c>
      <c r="J1322" s="5" t="s">
        <v>641</v>
      </c>
      <c r="K1322" s="5" t="s">
        <v>24255</v>
      </c>
      <c r="L1322" s="5" t="s">
        <v>24256</v>
      </c>
      <c r="M1322" s="5" t="s">
        <v>53</v>
      </c>
      <c r="N1322" s="5" t="s">
        <v>55</v>
      </c>
      <c r="O1322" s="5" t="b">
        <f t="shared" ca="1" si="0"/>
        <v>0</v>
      </c>
      <c r="P1322" s="5" t="b">
        <f t="shared" ca="1" si="1"/>
        <v>1</v>
      </c>
      <c r="Q1322" s="5"/>
      <c r="R1322" s="5"/>
      <c r="S1322" s="5"/>
      <c r="T1322" s="5"/>
      <c r="U1322" s="5"/>
      <c r="V1322" s="5"/>
      <c r="W1322" s="5"/>
      <c r="X1322" s="5"/>
      <c r="Y1322" s="5"/>
      <c r="Z1322" s="5"/>
      <c r="AA1322" s="5"/>
      <c r="AB1322" s="5"/>
      <c r="AC1322" s="5"/>
      <c r="AD1322" s="5"/>
      <c r="AE1322" s="5"/>
    </row>
    <row r="1323" spans="1:31" ht="23.25" customHeight="1">
      <c r="A1323" s="5" t="s">
        <v>24259</v>
      </c>
      <c r="B1323" s="5" t="s">
        <v>5272</v>
      </c>
      <c r="C1323" s="5" t="s">
        <v>27</v>
      </c>
      <c r="D1323" s="5" t="s">
        <v>850</v>
      </c>
      <c r="E1323" s="20" t="s">
        <v>45</v>
      </c>
      <c r="F1323" s="7">
        <v>15</v>
      </c>
      <c r="G1323" s="7">
        <v>20</v>
      </c>
      <c r="H1323" s="5" t="s">
        <v>493</v>
      </c>
      <c r="I1323" s="5" t="s">
        <v>66</v>
      </c>
      <c r="J1323" s="5" t="s">
        <v>2426</v>
      </c>
      <c r="K1323" s="5" t="s">
        <v>8654</v>
      </c>
      <c r="L1323" s="5" t="s">
        <v>24260</v>
      </c>
      <c r="M1323" s="5" t="s">
        <v>42</v>
      </c>
      <c r="N1323" s="5" t="s">
        <v>237</v>
      </c>
      <c r="O1323" s="5" t="b">
        <f t="shared" ca="1" si="0"/>
        <v>0</v>
      </c>
      <c r="P1323" s="5" t="b">
        <f t="shared" ca="1" si="1"/>
        <v>1</v>
      </c>
      <c r="Q1323" s="5"/>
      <c r="R1323" s="5"/>
      <c r="S1323" s="5"/>
      <c r="T1323" s="5"/>
      <c r="U1323" s="5"/>
      <c r="V1323" s="5"/>
      <c r="W1323" s="5"/>
      <c r="X1323" s="5"/>
      <c r="Y1323" s="5"/>
      <c r="Z1323" s="5"/>
      <c r="AA1323" s="5"/>
      <c r="AB1323" s="5"/>
      <c r="AC1323" s="5"/>
      <c r="AD1323" s="5"/>
      <c r="AE1323" s="5"/>
    </row>
    <row r="1324" spans="1:31" ht="23.25" customHeight="1">
      <c r="A1324" s="5" t="s">
        <v>22683</v>
      </c>
      <c r="B1324" s="5" t="s">
        <v>14285</v>
      </c>
      <c r="C1324" s="5" t="s">
        <v>27</v>
      </c>
      <c r="D1324" s="5" t="s">
        <v>119</v>
      </c>
      <c r="E1324" s="20" t="s">
        <v>45</v>
      </c>
      <c r="F1324" s="7">
        <v>15</v>
      </c>
      <c r="G1324" s="7">
        <v>25</v>
      </c>
      <c r="H1324" s="5" t="s">
        <v>151</v>
      </c>
      <c r="I1324" s="5" t="s">
        <v>66</v>
      </c>
      <c r="J1324" s="5" t="s">
        <v>76</v>
      </c>
      <c r="K1324" s="5" t="s">
        <v>24263</v>
      </c>
      <c r="L1324" s="5" t="s">
        <v>24264</v>
      </c>
      <c r="M1324" s="5" t="s">
        <v>37</v>
      </c>
      <c r="N1324" s="5" t="s">
        <v>55</v>
      </c>
      <c r="O1324" s="5" t="b">
        <f t="shared" ca="1" si="0"/>
        <v>0</v>
      </c>
      <c r="P1324" s="5" t="b">
        <f t="shared" ca="1" si="1"/>
        <v>1</v>
      </c>
      <c r="Q1324" s="5"/>
      <c r="R1324" s="5"/>
      <c r="S1324" s="5"/>
      <c r="T1324" s="5"/>
      <c r="U1324" s="5"/>
      <c r="V1324" s="5"/>
      <c r="W1324" s="5"/>
      <c r="X1324" s="5"/>
      <c r="Y1324" s="5"/>
      <c r="Z1324" s="5"/>
      <c r="AA1324" s="5"/>
      <c r="AB1324" s="5"/>
      <c r="AC1324" s="5"/>
      <c r="AD1324" s="5"/>
      <c r="AE1324" s="5"/>
    </row>
    <row r="1325" spans="1:31" ht="23.25" customHeight="1">
      <c r="A1325" s="5" t="s">
        <v>24268</v>
      </c>
      <c r="B1325" s="5" t="s">
        <v>6622</v>
      </c>
      <c r="C1325" s="5" t="s">
        <v>27</v>
      </c>
      <c r="D1325" s="5" t="s">
        <v>47</v>
      </c>
      <c r="E1325" s="20" t="s">
        <v>45</v>
      </c>
      <c r="F1325" s="7">
        <v>15</v>
      </c>
      <c r="G1325" s="7">
        <v>30</v>
      </c>
      <c r="H1325" s="5" t="s">
        <v>2134</v>
      </c>
      <c r="I1325" s="5" t="s">
        <v>66</v>
      </c>
      <c r="J1325" s="5" t="s">
        <v>48</v>
      </c>
      <c r="K1325" s="5" t="s">
        <v>24269</v>
      </c>
      <c r="L1325" s="5" t="s">
        <v>24270</v>
      </c>
      <c r="M1325" s="5" t="s">
        <v>167</v>
      </c>
      <c r="N1325" s="5" t="s">
        <v>55</v>
      </c>
      <c r="O1325" s="5" t="b">
        <f t="shared" ca="1" si="0"/>
        <v>0</v>
      </c>
      <c r="P1325" s="5" t="b">
        <f t="shared" ca="1" si="1"/>
        <v>1</v>
      </c>
      <c r="Q1325" s="5"/>
      <c r="R1325" s="5"/>
      <c r="S1325" s="5"/>
      <c r="T1325" s="5"/>
      <c r="U1325" s="5"/>
      <c r="V1325" s="5"/>
      <c r="W1325" s="5"/>
      <c r="X1325" s="5"/>
      <c r="Y1325" s="5"/>
      <c r="Z1325" s="5"/>
      <c r="AA1325" s="5"/>
      <c r="AB1325" s="5"/>
      <c r="AC1325" s="5"/>
      <c r="AD1325" s="5"/>
      <c r="AE1325" s="5"/>
    </row>
    <row r="1326" spans="1:31" ht="23.25" customHeight="1">
      <c r="A1326" s="5" t="s">
        <v>24272</v>
      </c>
      <c r="B1326" s="5" t="s">
        <v>24274</v>
      </c>
      <c r="C1326" s="5" t="s">
        <v>20</v>
      </c>
      <c r="D1326" s="5" t="s">
        <v>1173</v>
      </c>
      <c r="E1326" s="20" t="s">
        <v>45</v>
      </c>
      <c r="F1326" s="7">
        <v>15</v>
      </c>
      <c r="G1326" s="7">
        <v>20</v>
      </c>
      <c r="H1326" s="5" t="s">
        <v>493</v>
      </c>
      <c r="I1326" s="5" t="s">
        <v>108</v>
      </c>
      <c r="J1326" s="5" t="s">
        <v>2303</v>
      </c>
      <c r="K1326" s="5" t="s">
        <v>24275</v>
      </c>
      <c r="L1326" s="5" t="s">
        <v>24276</v>
      </c>
      <c r="M1326" s="5" t="s">
        <v>167</v>
      </c>
      <c r="N1326" s="5" t="s">
        <v>38</v>
      </c>
      <c r="O1326" s="5" t="b">
        <f t="shared" ca="1" si="0"/>
        <v>0</v>
      </c>
      <c r="P1326" s="5" t="b">
        <f t="shared" ca="1" si="1"/>
        <v>1</v>
      </c>
      <c r="Q1326" s="5"/>
      <c r="R1326" s="5"/>
      <c r="S1326" s="5"/>
      <c r="T1326" s="5"/>
      <c r="U1326" s="5"/>
      <c r="V1326" s="5"/>
      <c r="W1326" s="5"/>
      <c r="X1326" s="5"/>
      <c r="Y1326" s="5"/>
      <c r="Z1326" s="5"/>
      <c r="AA1326" s="5"/>
      <c r="AB1326" s="5"/>
      <c r="AC1326" s="5"/>
      <c r="AD1326" s="5"/>
      <c r="AE1326" s="5"/>
    </row>
    <row r="1327" spans="1:31" ht="23.25" customHeight="1">
      <c r="A1327" s="5" t="s">
        <v>3138</v>
      </c>
      <c r="B1327" s="5" t="s">
        <v>12278</v>
      </c>
      <c r="C1327" s="5" t="s">
        <v>41</v>
      </c>
      <c r="D1327" s="5" t="s">
        <v>47</v>
      </c>
      <c r="E1327" s="20" t="s">
        <v>45</v>
      </c>
      <c r="F1327" s="7">
        <v>15</v>
      </c>
      <c r="G1327" s="7">
        <v>25</v>
      </c>
      <c r="H1327" s="5" t="s">
        <v>151</v>
      </c>
      <c r="I1327" s="5" t="s">
        <v>31</v>
      </c>
      <c r="J1327" s="5" t="s">
        <v>110</v>
      </c>
      <c r="K1327" s="5" t="s">
        <v>381</v>
      </c>
      <c r="L1327" s="5" t="s">
        <v>24280</v>
      </c>
      <c r="M1327" s="5" t="s">
        <v>53</v>
      </c>
      <c r="N1327" s="5" t="s">
        <v>55</v>
      </c>
      <c r="O1327" s="5" t="b">
        <f t="shared" ca="1" si="0"/>
        <v>0</v>
      </c>
      <c r="P1327" s="5" t="b">
        <f t="shared" ca="1" si="1"/>
        <v>1</v>
      </c>
      <c r="Q1327" s="5"/>
      <c r="R1327" s="5"/>
      <c r="S1327" s="5"/>
      <c r="T1327" s="5"/>
      <c r="U1327" s="5"/>
      <c r="V1327" s="5"/>
      <c r="W1327" s="5"/>
      <c r="X1327" s="5"/>
      <c r="Y1327" s="5"/>
      <c r="Z1327" s="5"/>
      <c r="AA1327" s="5"/>
      <c r="AB1327" s="5"/>
      <c r="AC1327" s="5"/>
      <c r="AD1327" s="5"/>
      <c r="AE1327" s="5"/>
    </row>
    <row r="1328" spans="1:31" ht="23.25" customHeight="1">
      <c r="A1328" s="5" t="s">
        <v>3183</v>
      </c>
      <c r="B1328" s="5" t="s">
        <v>3184</v>
      </c>
      <c r="C1328" s="5" t="s">
        <v>27</v>
      </c>
      <c r="D1328" s="5" t="s">
        <v>105</v>
      </c>
      <c r="E1328" s="20" t="s">
        <v>45</v>
      </c>
      <c r="F1328" s="7">
        <v>15</v>
      </c>
      <c r="G1328" s="7">
        <v>20</v>
      </c>
      <c r="H1328" s="5" t="s">
        <v>493</v>
      </c>
      <c r="I1328" s="5" t="s">
        <v>31</v>
      </c>
      <c r="J1328" s="5" t="s">
        <v>479</v>
      </c>
      <c r="K1328" s="5" t="s">
        <v>3188</v>
      </c>
      <c r="L1328" s="5" t="s">
        <v>3189</v>
      </c>
      <c r="M1328" s="5" t="s">
        <v>37</v>
      </c>
      <c r="N1328" s="5" t="s">
        <v>55</v>
      </c>
      <c r="O1328" s="5" t="b">
        <f t="shared" ca="1" si="0"/>
        <v>0</v>
      </c>
      <c r="P1328" s="5" t="b">
        <f t="shared" ca="1" si="1"/>
        <v>1</v>
      </c>
      <c r="Q1328" s="5"/>
      <c r="R1328" s="5"/>
      <c r="S1328" s="5"/>
      <c r="T1328" s="5"/>
      <c r="U1328" s="5"/>
      <c r="V1328" s="5"/>
      <c r="W1328" s="5"/>
      <c r="X1328" s="5"/>
      <c r="Y1328" s="5"/>
      <c r="Z1328" s="5"/>
      <c r="AA1328" s="5"/>
      <c r="AB1328" s="5"/>
      <c r="AC1328" s="5"/>
      <c r="AD1328" s="5"/>
      <c r="AE1328" s="5"/>
    </row>
    <row r="1329" spans="1:31" ht="23.25" customHeight="1">
      <c r="A1329" s="5" t="s">
        <v>24287</v>
      </c>
      <c r="B1329" s="5" t="s">
        <v>621</v>
      </c>
      <c r="C1329" s="5" t="s">
        <v>27</v>
      </c>
      <c r="D1329" s="5" t="s">
        <v>85</v>
      </c>
      <c r="E1329" s="20" t="s">
        <v>45</v>
      </c>
      <c r="F1329" s="7">
        <v>15</v>
      </c>
      <c r="G1329" s="7">
        <v>25</v>
      </c>
      <c r="H1329" s="5" t="s">
        <v>151</v>
      </c>
      <c r="I1329" s="7" t="s">
        <v>24</v>
      </c>
      <c r="J1329" s="5" t="s">
        <v>624</v>
      </c>
      <c r="K1329" s="5" t="s">
        <v>1416</v>
      </c>
      <c r="L1329" s="5" t="s">
        <v>24290</v>
      </c>
      <c r="M1329" s="5" t="s">
        <v>37</v>
      </c>
      <c r="N1329" s="5" t="s">
        <v>55</v>
      </c>
      <c r="O1329" s="5" t="b">
        <f t="shared" ca="1" si="0"/>
        <v>0</v>
      </c>
      <c r="P1329" s="5" t="b">
        <f t="shared" ca="1" si="1"/>
        <v>1</v>
      </c>
      <c r="Q1329" s="5"/>
      <c r="R1329" s="5"/>
      <c r="S1329" s="5"/>
      <c r="T1329" s="5"/>
      <c r="U1329" s="5"/>
      <c r="V1329" s="5"/>
      <c r="W1329" s="5"/>
      <c r="X1329" s="5"/>
      <c r="Y1329" s="5"/>
      <c r="Z1329" s="5"/>
      <c r="AA1329" s="5"/>
      <c r="AB1329" s="5"/>
      <c r="AC1329" s="5"/>
      <c r="AD1329" s="5"/>
      <c r="AE1329" s="5"/>
    </row>
    <row r="1330" spans="1:31" ht="23.25" customHeight="1">
      <c r="A1330" s="14" t="s">
        <v>24294</v>
      </c>
      <c r="B1330" s="14" t="s">
        <v>24295</v>
      </c>
      <c r="C1330" s="14" t="s">
        <v>20</v>
      </c>
      <c r="D1330" s="14" t="s">
        <v>2637</v>
      </c>
      <c r="E1330" s="21" t="s">
        <v>45</v>
      </c>
      <c r="F1330" s="15">
        <v>15</v>
      </c>
      <c r="G1330" s="15">
        <v>20</v>
      </c>
      <c r="H1330" s="14" t="s">
        <v>493</v>
      </c>
      <c r="I1330" s="14" t="s">
        <v>108</v>
      </c>
      <c r="J1330" s="14" t="s">
        <v>57</v>
      </c>
      <c r="K1330" s="16" t="s">
        <v>47</v>
      </c>
      <c r="L1330" s="14" t="s">
        <v>24299</v>
      </c>
      <c r="M1330" s="14" t="s">
        <v>100</v>
      </c>
      <c r="N1330" s="14" t="s">
        <v>55</v>
      </c>
      <c r="O1330" s="14" t="b">
        <f t="shared" ca="1" si="0"/>
        <v>0</v>
      </c>
      <c r="P1330" s="14" t="b">
        <f t="shared" ca="1" si="1"/>
        <v>1</v>
      </c>
      <c r="Q1330" s="5"/>
      <c r="R1330" s="5"/>
      <c r="S1330" s="5"/>
      <c r="T1330" s="5"/>
      <c r="U1330" s="5"/>
      <c r="V1330" s="5"/>
      <c r="W1330" s="5"/>
      <c r="X1330" s="5"/>
      <c r="Y1330" s="5"/>
      <c r="Z1330" s="5"/>
      <c r="AA1330" s="5"/>
      <c r="AB1330" s="5"/>
      <c r="AC1330" s="5"/>
      <c r="AD1330" s="5"/>
      <c r="AE1330" s="5"/>
    </row>
    <row r="1331" spans="1:31" ht="23.25" customHeight="1">
      <c r="A1331" s="14" t="s">
        <v>8846</v>
      </c>
      <c r="B1331" s="14" t="s">
        <v>24303</v>
      </c>
      <c r="C1331" s="14" t="s">
        <v>20</v>
      </c>
      <c r="D1331" s="14" t="s">
        <v>21</v>
      </c>
      <c r="E1331" s="21" t="s">
        <v>45</v>
      </c>
      <c r="F1331" s="15">
        <v>15</v>
      </c>
      <c r="G1331" s="15">
        <v>25</v>
      </c>
      <c r="H1331" s="14" t="s">
        <v>151</v>
      </c>
      <c r="I1331" s="14" t="s">
        <v>108</v>
      </c>
      <c r="J1331" s="14" t="s">
        <v>68</v>
      </c>
      <c r="K1331" s="14" t="s">
        <v>3045</v>
      </c>
      <c r="L1331" s="14" t="s">
        <v>24309</v>
      </c>
      <c r="M1331" s="14" t="s">
        <v>53</v>
      </c>
      <c r="N1331" s="14" t="s">
        <v>89</v>
      </c>
      <c r="O1331" s="14" t="b">
        <f t="shared" ca="1" si="0"/>
        <v>0</v>
      </c>
      <c r="P1331" s="14" t="b">
        <f t="shared" ca="1" si="1"/>
        <v>1</v>
      </c>
      <c r="Q1331" s="5"/>
      <c r="R1331" s="5"/>
      <c r="S1331" s="5"/>
      <c r="T1331" s="5"/>
      <c r="U1331" s="5"/>
      <c r="V1331" s="5"/>
      <c r="W1331" s="5"/>
      <c r="X1331" s="5"/>
      <c r="Y1331" s="5"/>
      <c r="Z1331" s="5"/>
      <c r="AA1331" s="5"/>
      <c r="AB1331" s="5"/>
      <c r="AC1331" s="5"/>
      <c r="AD1331" s="5"/>
      <c r="AE1331" s="5"/>
    </row>
    <row r="1332" spans="1:31" ht="23.25" customHeight="1">
      <c r="A1332" s="5" t="s">
        <v>19503</v>
      </c>
      <c r="B1332" s="5" t="s">
        <v>24314</v>
      </c>
      <c r="C1332" s="5" t="s">
        <v>20</v>
      </c>
      <c r="D1332" s="5" t="s">
        <v>1173</v>
      </c>
      <c r="E1332" s="20" t="s">
        <v>45</v>
      </c>
      <c r="F1332" s="7">
        <v>15</v>
      </c>
      <c r="G1332" s="7">
        <v>25</v>
      </c>
      <c r="H1332" s="5" t="s">
        <v>151</v>
      </c>
      <c r="I1332" s="5" t="s">
        <v>66</v>
      </c>
      <c r="J1332" s="5" t="s">
        <v>576</v>
      </c>
      <c r="K1332" s="5" t="s">
        <v>24315</v>
      </c>
      <c r="L1332" s="5" t="s">
        <v>24316</v>
      </c>
      <c r="M1332" s="5" t="s">
        <v>37</v>
      </c>
      <c r="N1332" s="5" t="s">
        <v>44</v>
      </c>
      <c r="O1332" s="5" t="b">
        <f t="shared" ca="1" si="0"/>
        <v>0</v>
      </c>
      <c r="P1332" s="5" t="b">
        <f t="shared" ca="1" si="1"/>
        <v>1</v>
      </c>
      <c r="Q1332" s="5"/>
      <c r="R1332" s="5"/>
      <c r="S1332" s="5"/>
      <c r="T1332" s="5"/>
      <c r="U1332" s="5"/>
      <c r="V1332" s="5"/>
      <c r="W1332" s="5"/>
      <c r="X1332" s="5"/>
      <c r="Y1332" s="5"/>
      <c r="Z1332" s="5"/>
      <c r="AA1332" s="5"/>
      <c r="AB1332" s="5"/>
      <c r="AC1332" s="5"/>
      <c r="AD1332" s="5"/>
      <c r="AE1332" s="5"/>
    </row>
    <row r="1333" spans="1:31" ht="23.25" customHeight="1">
      <c r="A1333" s="5" t="s">
        <v>24318</v>
      </c>
      <c r="B1333" s="5" t="s">
        <v>15120</v>
      </c>
      <c r="C1333" s="5" t="s">
        <v>41</v>
      </c>
      <c r="D1333" s="5" t="s">
        <v>47</v>
      </c>
      <c r="E1333" s="20" t="s">
        <v>919</v>
      </c>
      <c r="F1333" s="7">
        <v>15</v>
      </c>
      <c r="G1333" s="7">
        <v>20</v>
      </c>
      <c r="H1333" s="5" t="s">
        <v>493</v>
      </c>
      <c r="I1333" s="5" t="s">
        <v>108</v>
      </c>
      <c r="J1333" s="5" t="s">
        <v>3347</v>
      </c>
      <c r="K1333" s="5" t="s">
        <v>15121</v>
      </c>
      <c r="L1333" s="5" t="s">
        <v>24319</v>
      </c>
      <c r="M1333" s="5" t="s">
        <v>1599</v>
      </c>
      <c r="N1333" s="5" t="s">
        <v>55</v>
      </c>
      <c r="O1333" s="5" t="b">
        <f t="shared" ca="1" si="0"/>
        <v>0</v>
      </c>
      <c r="P1333" s="5" t="b">
        <f t="shared" ca="1" si="1"/>
        <v>1</v>
      </c>
      <c r="Q1333" s="5"/>
      <c r="R1333" s="5"/>
      <c r="S1333" s="5"/>
      <c r="T1333" s="5"/>
      <c r="U1333" s="5"/>
      <c r="V1333" s="5"/>
      <c r="W1333" s="5"/>
      <c r="X1333" s="5"/>
      <c r="Y1333" s="5"/>
      <c r="Z1333" s="5"/>
      <c r="AA1333" s="5"/>
      <c r="AB1333" s="5"/>
      <c r="AC1333" s="5"/>
      <c r="AD1333" s="5"/>
      <c r="AE1333" s="5"/>
    </row>
    <row r="1334" spans="1:31" ht="23.25" customHeight="1">
      <c r="A1334" s="5" t="s">
        <v>23200</v>
      </c>
      <c r="B1334" s="5" t="s">
        <v>12177</v>
      </c>
      <c r="C1334" s="5" t="s">
        <v>41</v>
      </c>
      <c r="D1334" s="5" t="s">
        <v>94</v>
      </c>
      <c r="E1334" s="20" t="s">
        <v>45</v>
      </c>
      <c r="F1334" s="7">
        <v>15</v>
      </c>
      <c r="G1334" s="7">
        <v>25</v>
      </c>
      <c r="H1334" s="5" t="s">
        <v>151</v>
      </c>
      <c r="I1334" s="5" t="s">
        <v>108</v>
      </c>
      <c r="J1334" s="5" t="s">
        <v>4617</v>
      </c>
      <c r="K1334" s="5" t="s">
        <v>12178</v>
      </c>
      <c r="L1334" s="5" t="s">
        <v>24321</v>
      </c>
      <c r="M1334" s="5" t="s">
        <v>167</v>
      </c>
      <c r="N1334" s="5" t="s">
        <v>55</v>
      </c>
      <c r="O1334" s="5" t="b">
        <f t="shared" ca="1" si="0"/>
        <v>0</v>
      </c>
      <c r="P1334" s="5" t="b">
        <f t="shared" ca="1" si="1"/>
        <v>1</v>
      </c>
      <c r="Q1334" s="5"/>
      <c r="R1334" s="5"/>
      <c r="S1334" s="5"/>
      <c r="T1334" s="5"/>
      <c r="U1334" s="5"/>
      <c r="V1334" s="5"/>
      <c r="W1334" s="5"/>
      <c r="X1334" s="5"/>
      <c r="Y1334" s="5"/>
      <c r="Z1334" s="5"/>
      <c r="AA1334" s="5"/>
      <c r="AB1334" s="5"/>
      <c r="AC1334" s="5"/>
      <c r="AD1334" s="5"/>
      <c r="AE1334" s="5"/>
    </row>
    <row r="1335" spans="1:31" ht="23.25" customHeight="1">
      <c r="A1335" s="5" t="s">
        <v>24323</v>
      </c>
      <c r="B1335" s="5" t="s">
        <v>15740</v>
      </c>
      <c r="C1335" s="5" t="s">
        <v>27</v>
      </c>
      <c r="D1335" s="5" t="s">
        <v>575</v>
      </c>
      <c r="E1335" s="20" t="s">
        <v>45</v>
      </c>
      <c r="F1335" s="7">
        <v>15</v>
      </c>
      <c r="G1335" s="7">
        <v>30</v>
      </c>
      <c r="H1335" s="5" t="s">
        <v>2134</v>
      </c>
      <c r="I1335" s="5" t="s">
        <v>108</v>
      </c>
      <c r="J1335" s="5" t="s">
        <v>48</v>
      </c>
      <c r="K1335" s="5" t="s">
        <v>15741</v>
      </c>
      <c r="L1335" s="5" t="s">
        <v>24324</v>
      </c>
      <c r="M1335" s="5" t="s">
        <v>100</v>
      </c>
      <c r="N1335" s="5" t="s">
        <v>271</v>
      </c>
      <c r="O1335" s="5" t="b">
        <f t="shared" ca="1" si="0"/>
        <v>0</v>
      </c>
      <c r="P1335" s="5" t="b">
        <f t="shared" ca="1" si="1"/>
        <v>1</v>
      </c>
      <c r="Q1335" s="5"/>
      <c r="R1335" s="5"/>
      <c r="S1335" s="5"/>
      <c r="T1335" s="5"/>
      <c r="U1335" s="5"/>
      <c r="V1335" s="5"/>
      <c r="W1335" s="5"/>
      <c r="X1335" s="5"/>
      <c r="Y1335" s="5"/>
      <c r="Z1335" s="5"/>
      <c r="AA1335" s="5"/>
      <c r="AB1335" s="5"/>
      <c r="AC1335" s="5"/>
      <c r="AD1335" s="5"/>
      <c r="AE1335" s="5"/>
    </row>
    <row r="1336" spans="1:31" ht="23.25" customHeight="1">
      <c r="A1336" s="5" t="s">
        <v>24327</v>
      </c>
      <c r="B1336" s="5" t="s">
        <v>24328</v>
      </c>
      <c r="C1336" s="5" t="s">
        <v>27</v>
      </c>
      <c r="D1336" s="5" t="s">
        <v>212</v>
      </c>
      <c r="E1336" s="20" t="s">
        <v>22</v>
      </c>
      <c r="F1336" s="7">
        <v>15</v>
      </c>
      <c r="G1336" s="7">
        <v>30</v>
      </c>
      <c r="H1336" s="5" t="s">
        <v>2134</v>
      </c>
      <c r="I1336" s="7" t="s">
        <v>24</v>
      </c>
      <c r="J1336" s="5" t="s">
        <v>633</v>
      </c>
      <c r="K1336" s="5" t="s">
        <v>24329</v>
      </c>
      <c r="L1336" s="5" t="s">
        <v>24330</v>
      </c>
      <c r="M1336" s="5" t="s">
        <v>37</v>
      </c>
      <c r="N1336" s="5" t="s">
        <v>38</v>
      </c>
      <c r="O1336" s="5" t="b">
        <f t="shared" ca="1" si="0"/>
        <v>0</v>
      </c>
      <c r="P1336" s="5" t="b">
        <f t="shared" ca="1" si="1"/>
        <v>1</v>
      </c>
      <c r="Q1336" s="5"/>
      <c r="R1336" s="5"/>
      <c r="S1336" s="5"/>
      <c r="T1336" s="5"/>
      <c r="U1336" s="5"/>
      <c r="V1336" s="5"/>
      <c r="W1336" s="5"/>
      <c r="X1336" s="5"/>
      <c r="Y1336" s="5"/>
      <c r="Z1336" s="5"/>
      <c r="AA1336" s="5"/>
      <c r="AB1336" s="5"/>
      <c r="AC1336" s="5"/>
      <c r="AD1336" s="5"/>
      <c r="AE1336" s="5"/>
    </row>
    <row r="1337" spans="1:31" ht="23.25" customHeight="1">
      <c r="A1337" s="5" t="s">
        <v>17940</v>
      </c>
      <c r="B1337" s="5" t="s">
        <v>14696</v>
      </c>
      <c r="C1337" s="5" t="s">
        <v>41</v>
      </c>
      <c r="D1337" s="5" t="s">
        <v>114</v>
      </c>
      <c r="E1337" s="20" t="s">
        <v>45</v>
      </c>
      <c r="F1337" s="7">
        <v>15</v>
      </c>
      <c r="G1337" s="7">
        <v>30</v>
      </c>
      <c r="H1337" s="5" t="s">
        <v>2134</v>
      </c>
      <c r="I1337" s="5" t="s">
        <v>66</v>
      </c>
      <c r="J1337" s="5" t="s">
        <v>57</v>
      </c>
      <c r="K1337" s="5" t="s">
        <v>14698</v>
      </c>
      <c r="L1337" s="5" t="s">
        <v>17942</v>
      </c>
      <c r="M1337" s="5" t="s">
        <v>100</v>
      </c>
      <c r="N1337" s="5" t="s">
        <v>55</v>
      </c>
      <c r="O1337" s="5" t="b">
        <f t="shared" ca="1" si="0"/>
        <v>0</v>
      </c>
      <c r="P1337" s="5" t="b">
        <f t="shared" ca="1" si="1"/>
        <v>1</v>
      </c>
      <c r="Q1337" s="5"/>
      <c r="R1337" s="5"/>
      <c r="S1337" s="5"/>
      <c r="T1337" s="5"/>
      <c r="U1337" s="5"/>
      <c r="V1337" s="5"/>
      <c r="W1337" s="5"/>
      <c r="X1337" s="5"/>
      <c r="Y1337" s="5"/>
      <c r="Z1337" s="5"/>
      <c r="AA1337" s="5"/>
      <c r="AB1337" s="5"/>
      <c r="AC1337" s="5"/>
      <c r="AD1337" s="5"/>
      <c r="AE1337" s="5"/>
    </row>
    <row r="1338" spans="1:31" ht="23.25" customHeight="1">
      <c r="A1338" s="14" t="s">
        <v>20930</v>
      </c>
      <c r="B1338" s="14" t="s">
        <v>4789</v>
      </c>
      <c r="C1338" s="14" t="s">
        <v>20</v>
      </c>
      <c r="D1338" s="14" t="s">
        <v>47</v>
      </c>
      <c r="E1338" s="21" t="s">
        <v>45</v>
      </c>
      <c r="F1338" s="15">
        <v>15</v>
      </c>
      <c r="G1338" s="15">
        <v>25</v>
      </c>
      <c r="H1338" s="14" t="s">
        <v>151</v>
      </c>
      <c r="I1338" s="14" t="s">
        <v>66</v>
      </c>
      <c r="J1338" s="14" t="s">
        <v>3889</v>
      </c>
      <c r="K1338" s="14" t="s">
        <v>15814</v>
      </c>
      <c r="L1338" s="22" t="s">
        <v>47</v>
      </c>
      <c r="M1338" s="14" t="s">
        <v>37</v>
      </c>
      <c r="N1338" s="14" t="s">
        <v>55</v>
      </c>
      <c r="O1338" s="14" t="b">
        <f t="shared" ca="1" si="0"/>
        <v>0</v>
      </c>
      <c r="P1338" s="14" t="b">
        <f t="shared" ca="1" si="1"/>
        <v>1</v>
      </c>
      <c r="Q1338" s="5"/>
      <c r="R1338" s="5"/>
      <c r="S1338" s="5"/>
      <c r="T1338" s="5"/>
      <c r="U1338" s="5"/>
      <c r="V1338" s="5"/>
      <c r="W1338" s="5"/>
      <c r="X1338" s="5"/>
      <c r="Y1338" s="5"/>
      <c r="Z1338" s="5"/>
      <c r="AA1338" s="5"/>
      <c r="AB1338" s="5"/>
      <c r="AC1338" s="5"/>
      <c r="AD1338" s="5"/>
      <c r="AE1338" s="5"/>
    </row>
    <row r="1339" spans="1:31" ht="23.25" customHeight="1">
      <c r="A1339" s="14" t="s">
        <v>24352</v>
      </c>
      <c r="B1339" s="14" t="s">
        <v>23688</v>
      </c>
      <c r="C1339" s="14" t="s">
        <v>27</v>
      </c>
      <c r="D1339" s="14" t="s">
        <v>47</v>
      </c>
      <c r="E1339" s="21" t="s">
        <v>29</v>
      </c>
      <c r="F1339" s="15">
        <v>15</v>
      </c>
      <c r="G1339" s="15">
        <v>30</v>
      </c>
      <c r="H1339" s="14" t="s">
        <v>2134</v>
      </c>
      <c r="I1339" s="15" t="s">
        <v>24</v>
      </c>
      <c r="J1339" s="14" t="s">
        <v>686</v>
      </c>
      <c r="K1339" s="14" t="s">
        <v>24354</v>
      </c>
      <c r="L1339" s="14" t="s">
        <v>13443</v>
      </c>
      <c r="M1339" s="14" t="s">
        <v>37</v>
      </c>
      <c r="N1339" s="14" t="s">
        <v>237</v>
      </c>
      <c r="O1339" s="14" t="b">
        <f t="shared" ca="1" si="0"/>
        <v>0</v>
      </c>
      <c r="P1339" s="14" t="b">
        <f t="shared" ca="1" si="1"/>
        <v>1</v>
      </c>
      <c r="Q1339" s="5"/>
      <c r="R1339" s="5"/>
      <c r="S1339" s="5"/>
      <c r="T1339" s="5"/>
      <c r="U1339" s="5"/>
      <c r="V1339" s="5"/>
      <c r="W1339" s="5"/>
      <c r="X1339" s="5"/>
      <c r="Y1339" s="5"/>
      <c r="Z1339" s="5"/>
      <c r="AA1339" s="5"/>
      <c r="AB1339" s="5"/>
      <c r="AC1339" s="5"/>
      <c r="AD1339" s="5"/>
      <c r="AE1339" s="5"/>
    </row>
    <row r="1340" spans="1:31" ht="23.25" customHeight="1">
      <c r="A1340" s="5" t="s">
        <v>19414</v>
      </c>
      <c r="B1340" s="5" t="s">
        <v>24356</v>
      </c>
      <c r="C1340" s="5" t="s">
        <v>170</v>
      </c>
      <c r="D1340" s="5" t="s">
        <v>390</v>
      </c>
      <c r="E1340" s="20" t="s">
        <v>45</v>
      </c>
      <c r="F1340" s="7">
        <v>15</v>
      </c>
      <c r="G1340" s="7">
        <v>30</v>
      </c>
      <c r="H1340" s="5" t="s">
        <v>2134</v>
      </c>
      <c r="I1340" s="5" t="s">
        <v>66</v>
      </c>
      <c r="J1340" s="5" t="s">
        <v>2538</v>
      </c>
      <c r="K1340" s="5" t="s">
        <v>24359</v>
      </c>
      <c r="L1340" s="5" t="s">
        <v>24360</v>
      </c>
      <c r="M1340" s="5" t="s">
        <v>167</v>
      </c>
      <c r="N1340" s="5" t="s">
        <v>55</v>
      </c>
      <c r="O1340" s="5" t="b">
        <f t="shared" ca="1" si="0"/>
        <v>0</v>
      </c>
      <c r="P1340" s="5" t="b">
        <f t="shared" ca="1" si="1"/>
        <v>1</v>
      </c>
      <c r="Q1340" s="5"/>
      <c r="R1340" s="5"/>
      <c r="S1340" s="5"/>
      <c r="T1340" s="5"/>
      <c r="U1340" s="5"/>
      <c r="V1340" s="5"/>
      <c r="W1340" s="5"/>
      <c r="X1340" s="5"/>
      <c r="Y1340" s="5"/>
      <c r="Z1340" s="5"/>
      <c r="AA1340" s="5"/>
      <c r="AB1340" s="5"/>
      <c r="AC1340" s="5"/>
      <c r="AD1340" s="5"/>
      <c r="AE1340" s="5"/>
    </row>
    <row r="1341" spans="1:31" ht="23.25" customHeight="1">
      <c r="A1341" s="5" t="s">
        <v>24363</v>
      </c>
      <c r="B1341" s="5" t="s">
        <v>24364</v>
      </c>
      <c r="C1341" s="5" t="s">
        <v>27</v>
      </c>
      <c r="D1341" s="5" t="s">
        <v>80</v>
      </c>
      <c r="E1341" s="20" t="s">
        <v>45</v>
      </c>
      <c r="F1341" s="7">
        <v>15</v>
      </c>
      <c r="G1341" s="7">
        <v>25</v>
      </c>
      <c r="H1341" s="5" t="s">
        <v>151</v>
      </c>
      <c r="I1341" s="5" t="s">
        <v>66</v>
      </c>
      <c r="J1341" s="5" t="s">
        <v>4577</v>
      </c>
      <c r="K1341" s="5" t="s">
        <v>24365</v>
      </c>
      <c r="L1341" s="5" t="s">
        <v>24366</v>
      </c>
      <c r="M1341" s="5" t="s">
        <v>167</v>
      </c>
      <c r="N1341" s="5" t="s">
        <v>89</v>
      </c>
      <c r="O1341" s="5" t="b">
        <f t="shared" ca="1" si="0"/>
        <v>0</v>
      </c>
      <c r="P1341" s="5" t="b">
        <f t="shared" ca="1" si="1"/>
        <v>1</v>
      </c>
      <c r="Q1341" s="5"/>
      <c r="R1341" s="5"/>
      <c r="S1341" s="5"/>
      <c r="T1341" s="5"/>
      <c r="U1341" s="5"/>
      <c r="V1341" s="5"/>
      <c r="W1341" s="5"/>
      <c r="X1341" s="5"/>
      <c r="Y1341" s="5"/>
      <c r="Z1341" s="5"/>
      <c r="AA1341" s="5"/>
      <c r="AB1341" s="5"/>
      <c r="AC1341" s="5"/>
      <c r="AD1341" s="5"/>
      <c r="AE1341" s="5"/>
    </row>
    <row r="1342" spans="1:31" ht="23.25" customHeight="1">
      <c r="A1342" s="5" t="s">
        <v>7521</v>
      </c>
      <c r="B1342" s="5" t="s">
        <v>16446</v>
      </c>
      <c r="C1342" s="5" t="s">
        <v>170</v>
      </c>
      <c r="D1342" s="5" t="s">
        <v>378</v>
      </c>
      <c r="E1342" s="20" t="s">
        <v>45</v>
      </c>
      <c r="F1342" s="7">
        <v>15</v>
      </c>
      <c r="G1342" s="7">
        <v>20</v>
      </c>
      <c r="H1342" s="5" t="s">
        <v>493</v>
      </c>
      <c r="I1342" s="5" t="s">
        <v>108</v>
      </c>
      <c r="J1342" s="5" t="s">
        <v>14717</v>
      </c>
      <c r="K1342" s="5" t="s">
        <v>16447</v>
      </c>
      <c r="L1342" s="5" t="s">
        <v>24369</v>
      </c>
      <c r="M1342" s="5" t="s">
        <v>37</v>
      </c>
      <c r="N1342" s="5" t="s">
        <v>89</v>
      </c>
      <c r="O1342" s="5" t="b">
        <f t="shared" ca="1" si="0"/>
        <v>0</v>
      </c>
      <c r="P1342" s="5" t="b">
        <f t="shared" ca="1" si="1"/>
        <v>1</v>
      </c>
      <c r="Q1342" s="5"/>
      <c r="R1342" s="5"/>
      <c r="S1342" s="5"/>
      <c r="T1342" s="5"/>
      <c r="U1342" s="5"/>
      <c r="V1342" s="5"/>
      <c r="W1342" s="5"/>
      <c r="X1342" s="5"/>
      <c r="Y1342" s="5"/>
      <c r="Z1342" s="5"/>
      <c r="AA1342" s="5"/>
      <c r="AB1342" s="5"/>
      <c r="AC1342" s="5"/>
      <c r="AD1342" s="5"/>
      <c r="AE1342" s="5"/>
    </row>
    <row r="1343" spans="1:31" ht="23.25" customHeight="1">
      <c r="A1343" s="14" t="s">
        <v>24375</v>
      </c>
      <c r="B1343" s="14" t="s">
        <v>24376</v>
      </c>
      <c r="C1343" s="14" t="s">
        <v>170</v>
      </c>
      <c r="D1343" s="14" t="s">
        <v>435</v>
      </c>
      <c r="E1343" s="21" t="s">
        <v>45</v>
      </c>
      <c r="F1343" s="15">
        <v>15</v>
      </c>
      <c r="G1343" s="15">
        <v>20</v>
      </c>
      <c r="H1343" s="14" t="s">
        <v>493</v>
      </c>
      <c r="I1343" s="14" t="s">
        <v>66</v>
      </c>
      <c r="J1343" s="14" t="s">
        <v>479</v>
      </c>
      <c r="K1343" s="14" t="s">
        <v>24377</v>
      </c>
      <c r="L1343" s="22" t="s">
        <v>47</v>
      </c>
      <c r="M1343" s="14" t="s">
        <v>37</v>
      </c>
      <c r="N1343" s="14" t="s">
        <v>55</v>
      </c>
      <c r="O1343" s="14" t="b">
        <f t="shared" ca="1" si="0"/>
        <v>0</v>
      </c>
      <c r="P1343" s="14" t="b">
        <f t="shared" ca="1" si="1"/>
        <v>1</v>
      </c>
      <c r="Q1343" s="5"/>
      <c r="R1343" s="5"/>
      <c r="S1343" s="5"/>
      <c r="T1343" s="5"/>
      <c r="U1343" s="5"/>
      <c r="V1343" s="5"/>
      <c r="W1343" s="5"/>
      <c r="X1343" s="5"/>
      <c r="Y1343" s="5"/>
      <c r="Z1343" s="5"/>
      <c r="AA1343" s="5"/>
      <c r="AB1343" s="5"/>
      <c r="AC1343" s="5"/>
      <c r="AD1343" s="5"/>
      <c r="AE1343" s="5"/>
    </row>
    <row r="1344" spans="1:31" ht="23.25" customHeight="1">
      <c r="A1344" s="5" t="s">
        <v>24380</v>
      </c>
      <c r="B1344" s="5" t="s">
        <v>15782</v>
      </c>
      <c r="C1344" s="5" t="s">
        <v>27</v>
      </c>
      <c r="D1344" s="5" t="s">
        <v>80</v>
      </c>
      <c r="E1344" s="20" t="s">
        <v>45</v>
      </c>
      <c r="F1344" s="7">
        <v>15</v>
      </c>
      <c r="G1344" s="7">
        <v>25</v>
      </c>
      <c r="H1344" s="5" t="s">
        <v>151</v>
      </c>
      <c r="I1344" s="7" t="s">
        <v>24</v>
      </c>
      <c r="J1344" s="5" t="s">
        <v>76</v>
      </c>
      <c r="K1344" s="5" t="s">
        <v>15784</v>
      </c>
      <c r="L1344" s="5" t="s">
        <v>24382</v>
      </c>
      <c r="M1344" s="5" t="s">
        <v>167</v>
      </c>
      <c r="N1344" s="5" t="s">
        <v>38</v>
      </c>
      <c r="O1344" s="5" t="b">
        <f t="shared" ca="1" si="0"/>
        <v>0</v>
      </c>
      <c r="P1344" s="5" t="b">
        <f t="shared" ca="1" si="1"/>
        <v>1</v>
      </c>
      <c r="Q1344" s="5"/>
      <c r="R1344" s="5"/>
      <c r="S1344" s="5"/>
      <c r="T1344" s="5"/>
      <c r="U1344" s="5"/>
      <c r="V1344" s="5"/>
      <c r="W1344" s="5"/>
      <c r="X1344" s="5"/>
      <c r="Y1344" s="5"/>
      <c r="Z1344" s="5"/>
      <c r="AA1344" s="5"/>
      <c r="AB1344" s="5"/>
      <c r="AC1344" s="5"/>
      <c r="AD1344" s="5"/>
      <c r="AE1344" s="5"/>
    </row>
    <row r="1345" spans="1:31" ht="23.25" customHeight="1">
      <c r="A1345" s="5" t="s">
        <v>765</v>
      </c>
      <c r="B1345" s="5" t="s">
        <v>15844</v>
      </c>
      <c r="C1345" s="5" t="s">
        <v>170</v>
      </c>
      <c r="D1345" s="5" t="s">
        <v>390</v>
      </c>
      <c r="E1345" s="20" t="s">
        <v>45</v>
      </c>
      <c r="F1345" s="7">
        <v>15</v>
      </c>
      <c r="G1345" s="7">
        <v>20</v>
      </c>
      <c r="H1345" s="5" t="s">
        <v>493</v>
      </c>
      <c r="I1345" s="5" t="s">
        <v>108</v>
      </c>
      <c r="J1345" s="5" t="s">
        <v>6700</v>
      </c>
      <c r="K1345" s="5" t="s">
        <v>8203</v>
      </c>
      <c r="L1345" s="5" t="s">
        <v>15846</v>
      </c>
      <c r="M1345" s="5" t="s">
        <v>53</v>
      </c>
      <c r="N1345" s="5" t="s">
        <v>55</v>
      </c>
      <c r="O1345" s="5" t="b">
        <f t="shared" ca="1" si="0"/>
        <v>0</v>
      </c>
      <c r="P1345" s="5" t="b">
        <f t="shared" ca="1" si="1"/>
        <v>1</v>
      </c>
      <c r="Q1345" s="5"/>
      <c r="R1345" s="5"/>
      <c r="S1345" s="5"/>
      <c r="T1345" s="5"/>
      <c r="U1345" s="5"/>
      <c r="V1345" s="5"/>
      <c r="W1345" s="5"/>
      <c r="X1345" s="5"/>
      <c r="Y1345" s="5"/>
      <c r="Z1345" s="5"/>
      <c r="AA1345" s="5"/>
      <c r="AB1345" s="5"/>
      <c r="AC1345" s="5"/>
      <c r="AD1345" s="5"/>
      <c r="AE1345" s="5"/>
    </row>
    <row r="1346" spans="1:31" ht="23.25" customHeight="1">
      <c r="A1346" s="5" t="s">
        <v>24388</v>
      </c>
      <c r="B1346" s="5" t="s">
        <v>10716</v>
      </c>
      <c r="C1346" s="5" t="s">
        <v>170</v>
      </c>
      <c r="D1346" s="5" t="s">
        <v>390</v>
      </c>
      <c r="E1346" s="20" t="s">
        <v>45</v>
      </c>
      <c r="F1346" s="7">
        <v>15</v>
      </c>
      <c r="G1346" s="7">
        <v>30</v>
      </c>
      <c r="H1346" s="5" t="s">
        <v>2134</v>
      </c>
      <c r="I1346" s="5" t="s">
        <v>108</v>
      </c>
      <c r="J1346" s="5" t="s">
        <v>1075</v>
      </c>
      <c r="K1346" s="5" t="s">
        <v>24389</v>
      </c>
      <c r="L1346" s="5" t="s">
        <v>24390</v>
      </c>
      <c r="M1346" s="5" t="s">
        <v>37</v>
      </c>
      <c r="N1346" s="5" t="s">
        <v>55</v>
      </c>
      <c r="O1346" s="5" t="b">
        <f t="shared" ca="1" si="0"/>
        <v>0</v>
      </c>
      <c r="P1346" s="5" t="b">
        <f t="shared" ca="1" si="1"/>
        <v>1</v>
      </c>
      <c r="Q1346" s="5"/>
      <c r="R1346" s="5"/>
      <c r="S1346" s="5"/>
      <c r="T1346" s="5"/>
      <c r="U1346" s="5"/>
      <c r="V1346" s="5"/>
      <c r="W1346" s="5"/>
      <c r="X1346" s="5"/>
      <c r="Y1346" s="5"/>
      <c r="Z1346" s="5"/>
      <c r="AA1346" s="5"/>
      <c r="AB1346" s="5"/>
      <c r="AC1346" s="5"/>
      <c r="AD1346" s="5"/>
      <c r="AE1346" s="5"/>
    </row>
    <row r="1347" spans="1:31" ht="23.25" customHeight="1">
      <c r="A1347" s="5" t="s">
        <v>24396</v>
      </c>
      <c r="B1347" s="5" t="s">
        <v>15788</v>
      </c>
      <c r="C1347" s="5" t="s">
        <v>27</v>
      </c>
      <c r="D1347" s="5" t="s">
        <v>47</v>
      </c>
      <c r="E1347" s="20" t="s">
        <v>45</v>
      </c>
      <c r="F1347" s="7">
        <v>15</v>
      </c>
      <c r="G1347" s="7">
        <v>20</v>
      </c>
      <c r="H1347" s="5" t="s">
        <v>493</v>
      </c>
      <c r="I1347" s="5" t="s">
        <v>108</v>
      </c>
      <c r="J1347" s="5" t="s">
        <v>15789</v>
      </c>
      <c r="K1347" s="5" t="s">
        <v>11903</v>
      </c>
      <c r="L1347" s="5" t="s">
        <v>24399</v>
      </c>
      <c r="M1347" s="5" t="s">
        <v>167</v>
      </c>
      <c r="N1347" s="5" t="s">
        <v>55</v>
      </c>
      <c r="O1347" s="5" t="b">
        <f t="shared" ca="1" si="0"/>
        <v>0</v>
      </c>
      <c r="P1347" s="5" t="b">
        <f t="shared" ca="1" si="1"/>
        <v>1</v>
      </c>
      <c r="Q1347" s="5"/>
      <c r="R1347" s="5"/>
      <c r="S1347" s="5"/>
      <c r="T1347" s="5"/>
      <c r="U1347" s="5"/>
      <c r="V1347" s="5"/>
      <c r="W1347" s="5"/>
      <c r="X1347" s="5"/>
      <c r="Y1347" s="5"/>
      <c r="Z1347" s="5"/>
      <c r="AA1347" s="5"/>
      <c r="AB1347" s="5"/>
      <c r="AC1347" s="5"/>
      <c r="AD1347" s="5"/>
      <c r="AE1347" s="5"/>
    </row>
    <row r="1348" spans="1:31" ht="23.25" customHeight="1">
      <c r="A1348" s="5" t="s">
        <v>24403</v>
      </c>
      <c r="B1348" s="5" t="s">
        <v>3750</v>
      </c>
      <c r="C1348" s="5" t="s">
        <v>27</v>
      </c>
      <c r="D1348" s="5" t="s">
        <v>85</v>
      </c>
      <c r="E1348" s="20" t="s">
        <v>919</v>
      </c>
      <c r="F1348" s="7">
        <v>15</v>
      </c>
      <c r="G1348" s="7">
        <v>20</v>
      </c>
      <c r="H1348" s="5" t="s">
        <v>493</v>
      </c>
      <c r="I1348" s="5" t="s">
        <v>66</v>
      </c>
      <c r="J1348" s="5" t="s">
        <v>68</v>
      </c>
      <c r="K1348" s="9" t="s">
        <v>47</v>
      </c>
      <c r="L1348" s="5" t="s">
        <v>24404</v>
      </c>
      <c r="M1348" s="5" t="s">
        <v>1599</v>
      </c>
      <c r="N1348" s="5" t="s">
        <v>405</v>
      </c>
      <c r="O1348" s="5" t="b">
        <f t="shared" ca="1" si="0"/>
        <v>0</v>
      </c>
      <c r="P1348" s="5" t="b">
        <f t="shared" ca="1" si="1"/>
        <v>1</v>
      </c>
      <c r="Q1348" s="5"/>
      <c r="R1348" s="5"/>
      <c r="S1348" s="5"/>
      <c r="T1348" s="5"/>
      <c r="U1348" s="5"/>
      <c r="V1348" s="5"/>
      <c r="W1348" s="5"/>
      <c r="X1348" s="5"/>
      <c r="Y1348" s="5"/>
      <c r="Z1348" s="5"/>
      <c r="AA1348" s="5"/>
      <c r="AB1348" s="5"/>
      <c r="AC1348" s="5"/>
      <c r="AD1348" s="5"/>
      <c r="AE1348" s="5"/>
    </row>
    <row r="1349" spans="1:31" ht="23.25" customHeight="1">
      <c r="A1349" s="5" t="s">
        <v>5549</v>
      </c>
      <c r="B1349" s="5" t="s">
        <v>5551</v>
      </c>
      <c r="C1349" s="5" t="s">
        <v>27</v>
      </c>
      <c r="D1349" s="5" t="s">
        <v>47</v>
      </c>
      <c r="E1349" s="20" t="s">
        <v>45</v>
      </c>
      <c r="F1349" s="7">
        <v>15</v>
      </c>
      <c r="G1349" s="7">
        <v>30</v>
      </c>
      <c r="H1349" s="5" t="s">
        <v>2134</v>
      </c>
      <c r="I1349" s="5" t="s">
        <v>66</v>
      </c>
      <c r="J1349" s="5" t="s">
        <v>76</v>
      </c>
      <c r="K1349" s="5" t="s">
        <v>5554</v>
      </c>
      <c r="L1349" s="5" t="s">
        <v>5556</v>
      </c>
      <c r="M1349" s="5" t="s">
        <v>42</v>
      </c>
      <c r="N1349" s="5" t="s">
        <v>44</v>
      </c>
      <c r="O1349" s="5" t="b">
        <f t="shared" ca="1" si="0"/>
        <v>0</v>
      </c>
      <c r="P1349" s="5" t="b">
        <f t="shared" ca="1" si="1"/>
        <v>1</v>
      </c>
      <c r="Q1349" s="5"/>
      <c r="R1349" s="5"/>
      <c r="S1349" s="5"/>
      <c r="T1349" s="5"/>
      <c r="U1349" s="5"/>
      <c r="V1349" s="5"/>
      <c r="W1349" s="5"/>
      <c r="X1349" s="5"/>
      <c r="Y1349" s="5"/>
      <c r="Z1349" s="5"/>
      <c r="AA1349" s="5"/>
      <c r="AB1349" s="5"/>
      <c r="AC1349" s="5"/>
      <c r="AD1349" s="5"/>
      <c r="AE1349" s="5"/>
    </row>
    <row r="1350" spans="1:31" ht="23.25" customHeight="1">
      <c r="A1350" s="5" t="s">
        <v>24419</v>
      </c>
      <c r="B1350" s="5" t="s">
        <v>24420</v>
      </c>
      <c r="C1350" s="5" t="s">
        <v>27</v>
      </c>
      <c r="D1350" s="5" t="s">
        <v>85</v>
      </c>
      <c r="E1350" s="20" t="s">
        <v>45</v>
      </c>
      <c r="F1350" s="7">
        <v>15</v>
      </c>
      <c r="G1350" s="7">
        <v>20</v>
      </c>
      <c r="H1350" s="5" t="s">
        <v>493</v>
      </c>
      <c r="I1350" s="5" t="s">
        <v>31</v>
      </c>
      <c r="J1350" s="5" t="s">
        <v>117</v>
      </c>
      <c r="K1350" s="5" t="s">
        <v>24422</v>
      </c>
      <c r="L1350" s="5" t="s">
        <v>24423</v>
      </c>
      <c r="M1350" s="5" t="s">
        <v>53</v>
      </c>
      <c r="N1350" s="5" t="s">
        <v>55</v>
      </c>
      <c r="O1350" s="5" t="b">
        <f t="shared" ca="1" si="0"/>
        <v>0</v>
      </c>
      <c r="P1350" s="5" t="b">
        <f t="shared" ca="1" si="1"/>
        <v>1</v>
      </c>
      <c r="Q1350" s="5"/>
      <c r="R1350" s="5"/>
      <c r="S1350" s="5"/>
      <c r="T1350" s="5"/>
      <c r="U1350" s="5"/>
      <c r="V1350" s="5"/>
      <c r="W1350" s="5"/>
      <c r="X1350" s="5"/>
      <c r="Y1350" s="5"/>
      <c r="Z1350" s="5"/>
      <c r="AA1350" s="5"/>
      <c r="AB1350" s="5"/>
      <c r="AC1350" s="5"/>
      <c r="AD1350" s="5"/>
      <c r="AE1350" s="5"/>
    </row>
    <row r="1351" spans="1:31" ht="23.25" customHeight="1">
      <c r="A1351" s="5" t="s">
        <v>24426</v>
      </c>
      <c r="B1351" s="5" t="s">
        <v>2988</v>
      </c>
      <c r="C1351" s="5" t="s">
        <v>170</v>
      </c>
      <c r="D1351" s="5" t="s">
        <v>378</v>
      </c>
      <c r="E1351" s="20" t="s">
        <v>919</v>
      </c>
      <c r="F1351" s="7">
        <v>15</v>
      </c>
      <c r="G1351" s="7">
        <v>20</v>
      </c>
      <c r="H1351" s="5" t="s">
        <v>493</v>
      </c>
      <c r="I1351" s="5" t="s">
        <v>31</v>
      </c>
      <c r="J1351" s="5" t="s">
        <v>57</v>
      </c>
      <c r="K1351" s="5" t="s">
        <v>14327</v>
      </c>
      <c r="L1351" s="5" t="s">
        <v>24428</v>
      </c>
      <c r="M1351" s="5" t="s">
        <v>53</v>
      </c>
      <c r="N1351" s="5" t="s">
        <v>237</v>
      </c>
      <c r="O1351" s="5" t="b">
        <f t="shared" ca="1" si="0"/>
        <v>0</v>
      </c>
      <c r="P1351" s="5" t="b">
        <f t="shared" ca="1" si="1"/>
        <v>1</v>
      </c>
      <c r="Q1351" s="5"/>
      <c r="R1351" s="5"/>
      <c r="S1351" s="5"/>
      <c r="T1351" s="5"/>
      <c r="U1351" s="5"/>
      <c r="V1351" s="5"/>
      <c r="W1351" s="5"/>
      <c r="X1351" s="5"/>
      <c r="Y1351" s="5"/>
      <c r="Z1351" s="5"/>
      <c r="AA1351" s="5"/>
      <c r="AB1351" s="5"/>
      <c r="AC1351" s="5"/>
      <c r="AD1351" s="5"/>
      <c r="AE1351" s="5"/>
    </row>
    <row r="1352" spans="1:31" ht="23.25" customHeight="1">
      <c r="A1352" s="5" t="s">
        <v>24436</v>
      </c>
      <c r="B1352" s="5" t="s">
        <v>23185</v>
      </c>
      <c r="C1352" s="5" t="s">
        <v>20</v>
      </c>
      <c r="D1352" s="5" t="s">
        <v>1173</v>
      </c>
      <c r="E1352" s="20" t="s">
        <v>45</v>
      </c>
      <c r="F1352" s="7">
        <v>15</v>
      </c>
      <c r="G1352" s="7">
        <v>20</v>
      </c>
      <c r="H1352" s="5" t="s">
        <v>493</v>
      </c>
      <c r="I1352" s="5" t="s">
        <v>66</v>
      </c>
      <c r="J1352" s="5" t="s">
        <v>2273</v>
      </c>
      <c r="K1352" s="5" t="s">
        <v>23186</v>
      </c>
      <c r="L1352" s="5" t="s">
        <v>24440</v>
      </c>
      <c r="M1352" s="5" t="s">
        <v>167</v>
      </c>
      <c r="N1352" s="5" t="s">
        <v>55</v>
      </c>
      <c r="O1352" s="5" t="b">
        <f t="shared" ca="1" si="0"/>
        <v>0</v>
      </c>
      <c r="P1352" s="5" t="b">
        <f t="shared" ca="1" si="1"/>
        <v>1</v>
      </c>
      <c r="Q1352" s="5"/>
      <c r="R1352" s="5"/>
      <c r="S1352" s="5"/>
      <c r="T1352" s="5"/>
      <c r="U1352" s="5"/>
      <c r="V1352" s="5"/>
      <c r="W1352" s="5"/>
      <c r="X1352" s="5"/>
      <c r="Y1352" s="5"/>
      <c r="Z1352" s="5"/>
      <c r="AA1352" s="5"/>
      <c r="AB1352" s="5"/>
      <c r="AC1352" s="5"/>
      <c r="AD1352" s="5"/>
      <c r="AE1352" s="5"/>
    </row>
    <row r="1353" spans="1:31" ht="23.25" customHeight="1">
      <c r="A1353" s="5" t="s">
        <v>22939</v>
      </c>
      <c r="B1353" s="5" t="s">
        <v>15390</v>
      </c>
      <c r="C1353" s="5" t="s">
        <v>27</v>
      </c>
      <c r="D1353" s="5" t="s">
        <v>54</v>
      </c>
      <c r="E1353" s="20" t="s">
        <v>45</v>
      </c>
      <c r="F1353" s="7">
        <v>15</v>
      </c>
      <c r="G1353" s="7">
        <v>20</v>
      </c>
      <c r="H1353" s="5" t="s">
        <v>493</v>
      </c>
      <c r="I1353" s="5" t="s">
        <v>108</v>
      </c>
      <c r="J1353" s="5" t="s">
        <v>6524</v>
      </c>
      <c r="K1353" s="5" t="s">
        <v>24447</v>
      </c>
      <c r="L1353" s="5" t="s">
        <v>24449</v>
      </c>
      <c r="M1353" s="5" t="s">
        <v>167</v>
      </c>
      <c r="N1353" s="5" t="s">
        <v>55</v>
      </c>
      <c r="O1353" s="5" t="b">
        <f t="shared" ca="1" si="0"/>
        <v>0</v>
      </c>
      <c r="P1353" s="5" t="b">
        <f t="shared" ca="1" si="1"/>
        <v>1</v>
      </c>
      <c r="Q1353" s="5"/>
      <c r="R1353" s="5"/>
      <c r="S1353" s="5"/>
      <c r="T1353" s="5"/>
      <c r="U1353" s="5"/>
      <c r="V1353" s="5"/>
      <c r="W1353" s="5"/>
      <c r="X1353" s="5"/>
      <c r="Y1353" s="5"/>
      <c r="Z1353" s="5"/>
      <c r="AA1353" s="5"/>
      <c r="AB1353" s="5"/>
      <c r="AC1353" s="5"/>
      <c r="AD1353" s="5"/>
      <c r="AE1353" s="5"/>
    </row>
    <row r="1354" spans="1:31" ht="23.25" customHeight="1">
      <c r="A1354" s="5" t="s">
        <v>7918</v>
      </c>
      <c r="B1354" s="5" t="s">
        <v>24454</v>
      </c>
      <c r="C1354" s="5" t="s">
        <v>41</v>
      </c>
      <c r="D1354" s="5" t="s">
        <v>47</v>
      </c>
      <c r="E1354" s="20" t="s">
        <v>919</v>
      </c>
      <c r="F1354" s="7">
        <v>15</v>
      </c>
      <c r="G1354" s="7">
        <v>30</v>
      </c>
      <c r="H1354" s="5" t="s">
        <v>2134</v>
      </c>
      <c r="I1354" s="5" t="s">
        <v>108</v>
      </c>
      <c r="J1354" s="5" t="s">
        <v>516</v>
      </c>
      <c r="K1354" s="5" t="s">
        <v>24456</v>
      </c>
      <c r="L1354" s="5" t="s">
        <v>24458</v>
      </c>
      <c r="M1354" s="5" t="s">
        <v>37</v>
      </c>
      <c r="N1354" s="5" t="s">
        <v>55</v>
      </c>
      <c r="O1354" s="5" t="b">
        <f t="shared" ca="1" si="0"/>
        <v>0</v>
      </c>
      <c r="P1354" s="5" t="b">
        <f t="shared" ca="1" si="1"/>
        <v>1</v>
      </c>
      <c r="Q1354" s="5"/>
      <c r="R1354" s="5"/>
      <c r="S1354" s="5"/>
      <c r="T1354" s="5"/>
      <c r="U1354" s="5"/>
      <c r="V1354" s="5"/>
      <c r="W1354" s="5"/>
      <c r="X1354" s="5"/>
      <c r="Y1354" s="5"/>
      <c r="Z1354" s="5"/>
      <c r="AA1354" s="5"/>
      <c r="AB1354" s="5"/>
      <c r="AC1354" s="5"/>
      <c r="AD1354" s="5"/>
      <c r="AE1354" s="5"/>
    </row>
    <row r="1355" spans="1:31" ht="23.25" customHeight="1">
      <c r="A1355" s="5" t="s">
        <v>20939</v>
      </c>
      <c r="B1355" s="5" t="s">
        <v>20940</v>
      </c>
      <c r="C1355" s="5" t="s">
        <v>27</v>
      </c>
      <c r="D1355" s="5" t="s">
        <v>85</v>
      </c>
      <c r="E1355" s="20" t="s">
        <v>45</v>
      </c>
      <c r="F1355" s="7">
        <v>15</v>
      </c>
      <c r="G1355" s="7">
        <v>25</v>
      </c>
      <c r="H1355" s="5" t="s">
        <v>151</v>
      </c>
      <c r="I1355" s="5" t="s">
        <v>108</v>
      </c>
      <c r="J1355" s="5" t="s">
        <v>68</v>
      </c>
      <c r="K1355" s="5" t="s">
        <v>20941</v>
      </c>
      <c r="L1355" s="5" t="s">
        <v>20942</v>
      </c>
      <c r="M1355" s="5" t="s">
        <v>37</v>
      </c>
      <c r="N1355" s="5" t="s">
        <v>55</v>
      </c>
      <c r="O1355" s="5" t="b">
        <f t="shared" ca="1" si="0"/>
        <v>0</v>
      </c>
      <c r="P1355" s="5" t="b">
        <f t="shared" ca="1" si="1"/>
        <v>1</v>
      </c>
      <c r="Q1355" s="5"/>
      <c r="R1355" s="5"/>
      <c r="S1355" s="5"/>
      <c r="T1355" s="5"/>
      <c r="U1355" s="5"/>
      <c r="V1355" s="5"/>
      <c r="W1355" s="5"/>
      <c r="X1355" s="5"/>
      <c r="Y1355" s="5"/>
      <c r="Z1355" s="5"/>
      <c r="AA1355" s="5"/>
      <c r="AB1355" s="5"/>
      <c r="AC1355" s="5"/>
      <c r="AD1355" s="5"/>
      <c r="AE1355" s="5"/>
    </row>
    <row r="1356" spans="1:31" ht="23.25" customHeight="1">
      <c r="A1356" s="5" t="s">
        <v>24473</v>
      </c>
      <c r="B1356" s="5" t="s">
        <v>24337</v>
      </c>
      <c r="C1356" s="5" t="s">
        <v>41</v>
      </c>
      <c r="D1356" s="5" t="s">
        <v>47</v>
      </c>
      <c r="E1356" s="20" t="s">
        <v>45</v>
      </c>
      <c r="F1356" s="7">
        <v>15</v>
      </c>
      <c r="G1356" s="7">
        <v>20</v>
      </c>
      <c r="H1356" s="5" t="s">
        <v>493</v>
      </c>
      <c r="I1356" s="5" t="s">
        <v>108</v>
      </c>
      <c r="J1356" s="5" t="s">
        <v>999</v>
      </c>
      <c r="K1356" s="5" t="s">
        <v>24475</v>
      </c>
      <c r="L1356" s="5" t="s">
        <v>24476</v>
      </c>
      <c r="M1356" s="5" t="s">
        <v>167</v>
      </c>
      <c r="N1356" s="5" t="s">
        <v>55</v>
      </c>
      <c r="O1356" s="5" t="b">
        <f t="shared" ca="1" si="0"/>
        <v>0</v>
      </c>
      <c r="P1356" s="5" t="b">
        <f t="shared" ca="1" si="1"/>
        <v>1</v>
      </c>
      <c r="Q1356" s="5"/>
      <c r="R1356" s="5"/>
      <c r="S1356" s="5"/>
      <c r="T1356" s="5"/>
      <c r="U1356" s="5"/>
      <c r="V1356" s="5"/>
      <c r="W1356" s="5"/>
      <c r="X1356" s="5"/>
      <c r="Y1356" s="5"/>
      <c r="Z1356" s="5"/>
      <c r="AA1356" s="5"/>
      <c r="AB1356" s="5"/>
      <c r="AC1356" s="5"/>
      <c r="AD1356" s="5"/>
      <c r="AE1356" s="5"/>
    </row>
    <row r="1357" spans="1:31" ht="23.25" customHeight="1">
      <c r="A1357" s="5" t="s">
        <v>21565</v>
      </c>
      <c r="B1357" s="5" t="s">
        <v>15439</v>
      </c>
      <c r="C1357" s="5" t="s">
        <v>27</v>
      </c>
      <c r="D1357" s="5" t="s">
        <v>75</v>
      </c>
      <c r="E1357" s="20" t="s">
        <v>29</v>
      </c>
      <c r="F1357" s="7">
        <v>15</v>
      </c>
      <c r="G1357" s="7">
        <v>25</v>
      </c>
      <c r="H1357" s="5" t="s">
        <v>151</v>
      </c>
      <c r="I1357" s="5" t="s">
        <v>31</v>
      </c>
      <c r="J1357" s="5" t="s">
        <v>1230</v>
      </c>
      <c r="K1357" s="5" t="s">
        <v>24484</v>
      </c>
      <c r="L1357" s="5" t="s">
        <v>24485</v>
      </c>
      <c r="M1357" s="5" t="s">
        <v>1599</v>
      </c>
      <c r="N1357" s="5" t="s">
        <v>405</v>
      </c>
      <c r="O1357" s="5" t="b">
        <f t="shared" ca="1" si="0"/>
        <v>0</v>
      </c>
      <c r="P1357" s="5" t="b">
        <f t="shared" ca="1" si="1"/>
        <v>1</v>
      </c>
      <c r="Q1357" s="5"/>
      <c r="R1357" s="5"/>
      <c r="S1357" s="5"/>
      <c r="T1357" s="5"/>
      <c r="U1357" s="5"/>
      <c r="V1357" s="5"/>
      <c r="W1357" s="5"/>
      <c r="X1357" s="5"/>
      <c r="Y1357" s="5"/>
      <c r="Z1357" s="5"/>
      <c r="AA1357" s="5"/>
      <c r="AB1357" s="5"/>
      <c r="AC1357" s="5"/>
      <c r="AD1357" s="5"/>
      <c r="AE1357" s="5"/>
    </row>
    <row r="1358" spans="1:31" ht="23.25" customHeight="1">
      <c r="A1358" s="5" t="s">
        <v>24488</v>
      </c>
      <c r="B1358" s="5" t="s">
        <v>17636</v>
      </c>
      <c r="C1358" s="5" t="s">
        <v>27</v>
      </c>
      <c r="D1358" s="5" t="s">
        <v>80</v>
      </c>
      <c r="E1358" s="20" t="s">
        <v>45</v>
      </c>
      <c r="F1358" s="7">
        <v>15</v>
      </c>
      <c r="G1358" s="7">
        <v>30</v>
      </c>
      <c r="H1358" s="5" t="s">
        <v>2134</v>
      </c>
      <c r="I1358" s="5" t="s">
        <v>66</v>
      </c>
      <c r="J1358" s="5" t="s">
        <v>9218</v>
      </c>
      <c r="K1358" s="5" t="s">
        <v>17637</v>
      </c>
      <c r="L1358" s="5" t="s">
        <v>24490</v>
      </c>
      <c r="M1358" s="5" t="s">
        <v>37</v>
      </c>
      <c r="N1358" s="5" t="s">
        <v>55</v>
      </c>
      <c r="O1358" s="5" t="b">
        <f t="shared" ca="1" si="0"/>
        <v>0</v>
      </c>
      <c r="P1358" s="5" t="b">
        <f t="shared" ca="1" si="1"/>
        <v>1</v>
      </c>
      <c r="Q1358" s="5"/>
      <c r="R1358" s="5"/>
      <c r="S1358" s="5"/>
      <c r="T1358" s="5"/>
      <c r="U1358" s="5"/>
      <c r="V1358" s="5"/>
      <c r="W1358" s="5"/>
      <c r="X1358" s="5"/>
      <c r="Y1358" s="5"/>
      <c r="Z1358" s="5"/>
      <c r="AA1358" s="5"/>
      <c r="AB1358" s="5"/>
      <c r="AC1358" s="5"/>
      <c r="AD1358" s="5"/>
      <c r="AE1358" s="5"/>
    </row>
    <row r="1359" spans="1:31" ht="23.25" customHeight="1">
      <c r="A1359" s="5" t="s">
        <v>24492</v>
      </c>
      <c r="B1359" s="5" t="s">
        <v>24493</v>
      </c>
      <c r="C1359" s="5" t="s">
        <v>27</v>
      </c>
      <c r="D1359" s="5" t="s">
        <v>80</v>
      </c>
      <c r="E1359" s="20" t="s">
        <v>919</v>
      </c>
      <c r="F1359" s="7">
        <v>15</v>
      </c>
      <c r="G1359" s="7">
        <v>30</v>
      </c>
      <c r="H1359" s="5" t="s">
        <v>2134</v>
      </c>
      <c r="I1359" s="7" t="s">
        <v>24</v>
      </c>
      <c r="J1359" s="5" t="s">
        <v>5354</v>
      </c>
      <c r="K1359" s="5" t="s">
        <v>23397</v>
      </c>
      <c r="L1359" s="5" t="s">
        <v>24495</v>
      </c>
      <c r="M1359" s="5" t="s">
        <v>167</v>
      </c>
      <c r="N1359" s="5" t="s">
        <v>38</v>
      </c>
      <c r="O1359" s="5" t="b">
        <f t="shared" ca="1" si="0"/>
        <v>0</v>
      </c>
      <c r="P1359" s="5" t="b">
        <f t="shared" ca="1" si="1"/>
        <v>1</v>
      </c>
      <c r="Q1359" s="5"/>
      <c r="R1359" s="5"/>
      <c r="S1359" s="5"/>
      <c r="T1359" s="5"/>
      <c r="U1359" s="5"/>
      <c r="V1359" s="5"/>
      <c r="W1359" s="5"/>
      <c r="X1359" s="5"/>
      <c r="Y1359" s="5"/>
      <c r="Z1359" s="5"/>
      <c r="AA1359" s="5"/>
      <c r="AB1359" s="5"/>
      <c r="AC1359" s="5"/>
      <c r="AD1359" s="5"/>
      <c r="AE1359" s="5"/>
    </row>
    <row r="1360" spans="1:31" ht="23.25" customHeight="1">
      <c r="A1360" s="5" t="s">
        <v>4631</v>
      </c>
      <c r="B1360" s="5" t="s">
        <v>16143</v>
      </c>
      <c r="C1360" s="5" t="s">
        <v>27</v>
      </c>
      <c r="D1360" s="5" t="s">
        <v>47</v>
      </c>
      <c r="E1360" s="20" t="s">
        <v>45</v>
      </c>
      <c r="F1360" s="7">
        <v>15</v>
      </c>
      <c r="G1360" s="7">
        <v>20</v>
      </c>
      <c r="H1360" s="5" t="s">
        <v>493</v>
      </c>
      <c r="I1360" s="5" t="s">
        <v>66</v>
      </c>
      <c r="J1360" s="5" t="s">
        <v>4577</v>
      </c>
      <c r="K1360" s="5" t="s">
        <v>16145</v>
      </c>
      <c r="L1360" s="5" t="s">
        <v>16146</v>
      </c>
      <c r="M1360" s="5" t="s">
        <v>37</v>
      </c>
      <c r="N1360" s="5" t="s">
        <v>55</v>
      </c>
      <c r="O1360" s="5" t="b">
        <f t="shared" ca="1" si="0"/>
        <v>0</v>
      </c>
      <c r="P1360" s="5" t="b">
        <f t="shared" ca="1" si="1"/>
        <v>1</v>
      </c>
      <c r="Q1360" s="5"/>
      <c r="R1360" s="5"/>
      <c r="S1360" s="5"/>
      <c r="T1360" s="5"/>
      <c r="U1360" s="5"/>
      <c r="V1360" s="5"/>
      <c r="W1360" s="5"/>
      <c r="X1360" s="5"/>
      <c r="Y1360" s="5"/>
      <c r="Z1360" s="5"/>
      <c r="AA1360" s="5"/>
      <c r="AB1360" s="5"/>
      <c r="AC1360" s="5"/>
      <c r="AD1360" s="5"/>
      <c r="AE1360" s="5"/>
    </row>
    <row r="1361" spans="1:31" ht="23.25" customHeight="1">
      <c r="A1361" s="5" t="s">
        <v>21565</v>
      </c>
      <c r="B1361" s="5" t="s">
        <v>12534</v>
      </c>
      <c r="C1361" s="5" t="s">
        <v>170</v>
      </c>
      <c r="D1361" s="5" t="s">
        <v>378</v>
      </c>
      <c r="E1361" s="20" t="s">
        <v>29</v>
      </c>
      <c r="F1361" s="7">
        <v>15</v>
      </c>
      <c r="G1361" s="7">
        <v>20</v>
      </c>
      <c r="H1361" s="5" t="s">
        <v>493</v>
      </c>
      <c r="I1361" s="5" t="s">
        <v>108</v>
      </c>
      <c r="J1361" s="5" t="s">
        <v>2724</v>
      </c>
      <c r="K1361" s="5" t="s">
        <v>24504</v>
      </c>
      <c r="L1361" s="5" t="s">
        <v>24505</v>
      </c>
      <c r="M1361" s="5" t="s">
        <v>37</v>
      </c>
      <c r="N1361" s="5" t="s">
        <v>55</v>
      </c>
      <c r="O1361" s="5" t="b">
        <f t="shared" ca="1" si="0"/>
        <v>0</v>
      </c>
      <c r="P1361" s="5" t="b">
        <f t="shared" ca="1" si="1"/>
        <v>1</v>
      </c>
      <c r="Q1361" s="5"/>
      <c r="R1361" s="5"/>
      <c r="S1361" s="5"/>
      <c r="T1361" s="5"/>
      <c r="U1361" s="5"/>
      <c r="V1361" s="5"/>
      <c r="W1361" s="5"/>
      <c r="X1361" s="5"/>
      <c r="Y1361" s="5"/>
      <c r="Z1361" s="5"/>
      <c r="AA1361" s="5"/>
      <c r="AB1361" s="5"/>
      <c r="AC1361" s="5"/>
      <c r="AD1361" s="5"/>
      <c r="AE1361" s="5"/>
    </row>
    <row r="1362" spans="1:31" ht="23.25" customHeight="1">
      <c r="A1362" s="5" t="s">
        <v>20922</v>
      </c>
      <c r="B1362" s="5" t="s">
        <v>701</v>
      </c>
      <c r="C1362" s="5" t="s">
        <v>27</v>
      </c>
      <c r="D1362" s="5" t="s">
        <v>575</v>
      </c>
      <c r="E1362" s="20" t="s">
        <v>45</v>
      </c>
      <c r="F1362" s="7">
        <v>15</v>
      </c>
      <c r="G1362" s="7">
        <v>25</v>
      </c>
      <c r="H1362" s="5" t="s">
        <v>151</v>
      </c>
      <c r="I1362" s="5" t="s">
        <v>108</v>
      </c>
      <c r="J1362" s="5" t="s">
        <v>57</v>
      </c>
      <c r="K1362" s="5" t="s">
        <v>704</v>
      </c>
      <c r="L1362" s="5" t="s">
        <v>20923</v>
      </c>
      <c r="M1362" s="5" t="s">
        <v>100</v>
      </c>
      <c r="N1362" s="5" t="s">
        <v>405</v>
      </c>
      <c r="O1362" s="5" t="b">
        <f t="shared" ca="1" si="0"/>
        <v>0</v>
      </c>
      <c r="P1362" s="5" t="b">
        <f t="shared" ca="1" si="1"/>
        <v>1</v>
      </c>
      <c r="Q1362" s="5"/>
      <c r="R1362" s="5"/>
      <c r="S1362" s="5"/>
      <c r="T1362" s="5"/>
      <c r="U1362" s="5"/>
      <c r="V1362" s="5"/>
      <c r="W1362" s="5"/>
      <c r="X1362" s="5"/>
      <c r="Y1362" s="5"/>
      <c r="Z1362" s="5"/>
      <c r="AA1362" s="5"/>
      <c r="AB1362" s="5"/>
      <c r="AC1362" s="5"/>
      <c r="AD1362" s="5"/>
      <c r="AE1362" s="5"/>
    </row>
    <row r="1363" spans="1:31" ht="23.25" customHeight="1">
      <c r="A1363" s="5" t="s">
        <v>24513</v>
      </c>
      <c r="B1363" s="5" t="s">
        <v>24514</v>
      </c>
      <c r="C1363" s="5" t="s">
        <v>170</v>
      </c>
      <c r="D1363" s="5" t="s">
        <v>47</v>
      </c>
      <c r="E1363" s="20" t="s">
        <v>45</v>
      </c>
      <c r="F1363" s="7">
        <v>15</v>
      </c>
      <c r="G1363" s="7">
        <v>25</v>
      </c>
      <c r="H1363" s="5" t="s">
        <v>151</v>
      </c>
      <c r="I1363" s="5" t="s">
        <v>462</v>
      </c>
      <c r="J1363" s="5" t="s">
        <v>252</v>
      </c>
      <c r="K1363" s="5" t="s">
        <v>24515</v>
      </c>
      <c r="L1363" s="5" t="s">
        <v>24517</v>
      </c>
      <c r="M1363" s="5" t="s">
        <v>37</v>
      </c>
      <c r="N1363" s="5" t="s">
        <v>38</v>
      </c>
      <c r="O1363" s="5" t="b">
        <f t="shared" ca="1" si="0"/>
        <v>0</v>
      </c>
      <c r="P1363" s="5" t="b">
        <f t="shared" ca="1" si="1"/>
        <v>1</v>
      </c>
      <c r="Q1363" s="5"/>
      <c r="R1363" s="5"/>
      <c r="S1363" s="5"/>
      <c r="T1363" s="5"/>
      <c r="U1363" s="5"/>
      <c r="V1363" s="5"/>
      <c r="W1363" s="5"/>
      <c r="X1363" s="5"/>
      <c r="Y1363" s="5"/>
      <c r="Z1363" s="5"/>
      <c r="AA1363" s="5"/>
      <c r="AB1363" s="5"/>
      <c r="AC1363" s="5"/>
      <c r="AD1363" s="5"/>
      <c r="AE1363" s="5"/>
    </row>
    <row r="1364" spans="1:31" ht="23.25" customHeight="1">
      <c r="A1364" s="5" t="s">
        <v>7050</v>
      </c>
      <c r="B1364" s="5" t="s">
        <v>10101</v>
      </c>
      <c r="C1364" s="5" t="s">
        <v>170</v>
      </c>
      <c r="D1364" s="5" t="s">
        <v>390</v>
      </c>
      <c r="E1364" s="20" t="s">
        <v>45</v>
      </c>
      <c r="F1364" s="7">
        <v>15</v>
      </c>
      <c r="G1364" s="7">
        <v>20</v>
      </c>
      <c r="H1364" s="5" t="s">
        <v>493</v>
      </c>
      <c r="I1364" s="5" t="s">
        <v>66</v>
      </c>
      <c r="J1364" s="5" t="s">
        <v>10104</v>
      </c>
      <c r="K1364" s="5" t="s">
        <v>10105</v>
      </c>
      <c r="L1364" s="5" t="s">
        <v>24527</v>
      </c>
      <c r="M1364" s="5" t="s">
        <v>53</v>
      </c>
      <c r="N1364" s="5" t="s">
        <v>405</v>
      </c>
      <c r="O1364" s="5" t="b">
        <f t="shared" ca="1" si="0"/>
        <v>0</v>
      </c>
      <c r="P1364" s="5" t="b">
        <f t="shared" ca="1" si="1"/>
        <v>1</v>
      </c>
      <c r="Q1364" s="5"/>
      <c r="R1364" s="5"/>
      <c r="S1364" s="5"/>
      <c r="T1364" s="5"/>
      <c r="U1364" s="5"/>
      <c r="V1364" s="5"/>
      <c r="W1364" s="5"/>
      <c r="X1364" s="5"/>
      <c r="Y1364" s="5"/>
      <c r="Z1364" s="5"/>
      <c r="AA1364" s="5"/>
      <c r="AB1364" s="5"/>
      <c r="AC1364" s="5"/>
      <c r="AD1364" s="5"/>
      <c r="AE1364" s="5"/>
    </row>
    <row r="1365" spans="1:31" ht="23.25" customHeight="1">
      <c r="A1365" s="5" t="s">
        <v>24531</v>
      </c>
      <c r="B1365" s="5" t="s">
        <v>24532</v>
      </c>
      <c r="C1365" s="5" t="s">
        <v>170</v>
      </c>
      <c r="D1365" s="5" t="s">
        <v>390</v>
      </c>
      <c r="E1365" s="20" t="s">
        <v>45</v>
      </c>
      <c r="F1365" s="7">
        <v>15</v>
      </c>
      <c r="G1365" s="7">
        <v>20</v>
      </c>
      <c r="H1365" s="5" t="s">
        <v>493</v>
      </c>
      <c r="I1365" s="5" t="s">
        <v>66</v>
      </c>
      <c r="J1365" s="5" t="s">
        <v>24534</v>
      </c>
      <c r="K1365" s="5" t="s">
        <v>381</v>
      </c>
      <c r="L1365" s="5" t="s">
        <v>24536</v>
      </c>
      <c r="M1365" s="5" t="s">
        <v>37</v>
      </c>
      <c r="N1365" s="5" t="s">
        <v>55</v>
      </c>
      <c r="O1365" s="5" t="b">
        <f t="shared" ca="1" si="0"/>
        <v>0</v>
      </c>
      <c r="P1365" s="5" t="b">
        <f t="shared" ca="1" si="1"/>
        <v>1</v>
      </c>
      <c r="Q1365" s="5"/>
      <c r="R1365" s="5"/>
      <c r="S1365" s="5"/>
      <c r="T1365" s="5"/>
      <c r="U1365" s="5"/>
      <c r="V1365" s="5"/>
      <c r="W1365" s="5"/>
      <c r="X1365" s="5"/>
      <c r="Y1365" s="5"/>
      <c r="Z1365" s="5"/>
      <c r="AA1365" s="5"/>
      <c r="AB1365" s="5"/>
      <c r="AC1365" s="5"/>
      <c r="AD1365" s="5"/>
      <c r="AE1365" s="5"/>
    </row>
    <row r="1366" spans="1:31" ht="23.25" customHeight="1">
      <c r="A1366" s="5" t="s">
        <v>24544</v>
      </c>
      <c r="B1366" s="5" t="s">
        <v>13265</v>
      </c>
      <c r="C1366" s="5" t="s">
        <v>27</v>
      </c>
      <c r="D1366" s="5" t="s">
        <v>47</v>
      </c>
      <c r="E1366" s="20" t="s">
        <v>29</v>
      </c>
      <c r="F1366" s="7">
        <v>15</v>
      </c>
      <c r="G1366" s="7">
        <v>20</v>
      </c>
      <c r="H1366" s="5" t="s">
        <v>493</v>
      </c>
      <c r="I1366" s="5" t="s">
        <v>108</v>
      </c>
      <c r="J1366" s="5" t="s">
        <v>117</v>
      </c>
      <c r="K1366" s="5" t="s">
        <v>13266</v>
      </c>
      <c r="L1366" s="5" t="s">
        <v>24545</v>
      </c>
      <c r="M1366" s="5" t="s">
        <v>37</v>
      </c>
      <c r="N1366" s="5" t="s">
        <v>55</v>
      </c>
      <c r="O1366" s="5" t="b">
        <f t="shared" ca="1" si="0"/>
        <v>0</v>
      </c>
      <c r="P1366" s="5" t="b">
        <f t="shared" ca="1" si="1"/>
        <v>1</v>
      </c>
      <c r="Q1366" s="5"/>
      <c r="R1366" s="5"/>
      <c r="S1366" s="5"/>
      <c r="T1366" s="5"/>
      <c r="U1366" s="5"/>
      <c r="V1366" s="5"/>
      <c r="W1366" s="5"/>
      <c r="X1366" s="5"/>
      <c r="Y1366" s="5"/>
      <c r="Z1366" s="5"/>
      <c r="AA1366" s="5"/>
      <c r="AB1366" s="5"/>
      <c r="AC1366" s="5"/>
      <c r="AD1366" s="5"/>
      <c r="AE1366" s="5"/>
    </row>
    <row r="1367" spans="1:31" ht="23.25" customHeight="1">
      <c r="A1367" s="5" t="s">
        <v>24549</v>
      </c>
      <c r="B1367" s="5" t="s">
        <v>24550</v>
      </c>
      <c r="C1367" s="5" t="s">
        <v>41</v>
      </c>
      <c r="D1367" s="5" t="s">
        <v>94</v>
      </c>
      <c r="E1367" s="20" t="s">
        <v>95</v>
      </c>
      <c r="F1367" s="7">
        <v>15</v>
      </c>
      <c r="G1367" s="7">
        <v>20</v>
      </c>
      <c r="H1367" s="5" t="s">
        <v>493</v>
      </c>
      <c r="I1367" s="5" t="s">
        <v>125</v>
      </c>
      <c r="J1367" s="5" t="s">
        <v>5512</v>
      </c>
      <c r="K1367" s="5" t="s">
        <v>24551</v>
      </c>
      <c r="L1367" s="5" t="s">
        <v>24552</v>
      </c>
      <c r="M1367" s="5" t="s">
        <v>53</v>
      </c>
      <c r="N1367" s="5" t="s">
        <v>55</v>
      </c>
      <c r="O1367" s="5" t="b">
        <f t="shared" ca="1" si="0"/>
        <v>0</v>
      </c>
      <c r="P1367" s="5" t="b">
        <f t="shared" ca="1" si="1"/>
        <v>1</v>
      </c>
      <c r="Q1367" s="5"/>
      <c r="R1367" s="5"/>
      <c r="S1367" s="5"/>
      <c r="T1367" s="5"/>
      <c r="U1367" s="5"/>
      <c r="V1367" s="5"/>
      <c r="W1367" s="5"/>
      <c r="X1367" s="5"/>
      <c r="Y1367" s="5"/>
      <c r="Z1367" s="5"/>
      <c r="AA1367" s="5"/>
      <c r="AB1367" s="5"/>
      <c r="AC1367" s="5"/>
      <c r="AD1367" s="5"/>
      <c r="AE1367" s="5"/>
    </row>
    <row r="1368" spans="1:31" ht="23.25" customHeight="1">
      <c r="A1368" s="5" t="s">
        <v>24555</v>
      </c>
      <c r="B1368" s="5" t="s">
        <v>4956</v>
      </c>
      <c r="C1368" s="5" t="s">
        <v>41</v>
      </c>
      <c r="D1368" s="5" t="s">
        <v>448</v>
      </c>
      <c r="E1368" s="20" t="s">
        <v>45</v>
      </c>
      <c r="F1368" s="7">
        <v>15</v>
      </c>
      <c r="G1368" s="7">
        <v>28</v>
      </c>
      <c r="H1368" s="5" t="s">
        <v>652</v>
      </c>
      <c r="I1368" s="5" t="s">
        <v>31</v>
      </c>
      <c r="J1368" s="5" t="s">
        <v>1556</v>
      </c>
      <c r="K1368" s="5" t="s">
        <v>24556</v>
      </c>
      <c r="L1368" s="5" t="s">
        <v>24558</v>
      </c>
      <c r="M1368" s="5" t="s">
        <v>648</v>
      </c>
      <c r="N1368" s="5" t="s">
        <v>55</v>
      </c>
      <c r="O1368" s="5" t="b">
        <f t="shared" ca="1" si="0"/>
        <v>0</v>
      </c>
      <c r="P1368" s="5" t="b">
        <f t="shared" ca="1" si="1"/>
        <v>1</v>
      </c>
      <c r="Q1368" s="5"/>
      <c r="R1368" s="5"/>
      <c r="S1368" s="5"/>
      <c r="T1368" s="5"/>
      <c r="U1368" s="5"/>
      <c r="V1368" s="5"/>
      <c r="W1368" s="5"/>
      <c r="X1368" s="5"/>
      <c r="Y1368" s="5"/>
      <c r="Z1368" s="5"/>
      <c r="AA1368" s="5"/>
      <c r="AB1368" s="5"/>
      <c r="AC1368" s="5"/>
      <c r="AD1368" s="5"/>
      <c r="AE1368" s="5"/>
    </row>
    <row r="1369" spans="1:31" ht="23.25" customHeight="1">
      <c r="A1369" s="5" t="s">
        <v>15104</v>
      </c>
      <c r="B1369" s="5" t="s">
        <v>4223</v>
      </c>
      <c r="C1369" s="5" t="s">
        <v>20</v>
      </c>
      <c r="D1369" s="5" t="s">
        <v>47</v>
      </c>
      <c r="E1369" s="20" t="s">
        <v>45</v>
      </c>
      <c r="F1369" s="7">
        <v>15</v>
      </c>
      <c r="G1369" s="7">
        <v>20</v>
      </c>
      <c r="H1369" s="5" t="s">
        <v>493</v>
      </c>
      <c r="I1369" s="5" t="s">
        <v>108</v>
      </c>
      <c r="J1369" s="5" t="s">
        <v>57</v>
      </c>
      <c r="K1369" s="5" t="s">
        <v>24563</v>
      </c>
      <c r="L1369" s="5" t="s">
        <v>24564</v>
      </c>
      <c r="M1369" s="5" t="s">
        <v>100</v>
      </c>
      <c r="N1369" s="5" t="s">
        <v>55</v>
      </c>
      <c r="O1369" s="5" t="b">
        <f t="shared" ca="1" si="0"/>
        <v>0</v>
      </c>
      <c r="P1369" s="5" t="b">
        <f t="shared" ca="1" si="1"/>
        <v>1</v>
      </c>
      <c r="Q1369" s="5"/>
      <c r="R1369" s="5"/>
      <c r="S1369" s="5"/>
      <c r="T1369" s="5"/>
      <c r="U1369" s="5"/>
      <c r="V1369" s="5"/>
      <c r="W1369" s="5"/>
      <c r="X1369" s="5"/>
      <c r="Y1369" s="5"/>
      <c r="Z1369" s="5"/>
      <c r="AA1369" s="5"/>
      <c r="AB1369" s="5"/>
      <c r="AC1369" s="5"/>
      <c r="AD1369" s="5"/>
      <c r="AE1369" s="5"/>
    </row>
    <row r="1370" spans="1:31" ht="23.25" customHeight="1">
      <c r="A1370" s="5" t="s">
        <v>24569</v>
      </c>
      <c r="B1370" s="5" t="s">
        <v>24572</v>
      </c>
      <c r="C1370" s="5" t="s">
        <v>20</v>
      </c>
      <c r="D1370" s="5" t="s">
        <v>1173</v>
      </c>
      <c r="E1370" s="20" t="s">
        <v>919</v>
      </c>
      <c r="F1370" s="7">
        <v>15</v>
      </c>
      <c r="G1370" s="7">
        <v>25</v>
      </c>
      <c r="H1370" s="5" t="s">
        <v>151</v>
      </c>
      <c r="I1370" s="5" t="s">
        <v>108</v>
      </c>
      <c r="J1370" s="5" t="s">
        <v>22531</v>
      </c>
      <c r="K1370" s="5" t="s">
        <v>24574</v>
      </c>
      <c r="L1370" s="5" t="s">
        <v>24576</v>
      </c>
      <c r="M1370" s="5" t="s">
        <v>53</v>
      </c>
      <c r="N1370" s="5" t="s">
        <v>55</v>
      </c>
      <c r="O1370" s="5" t="b">
        <f t="shared" ca="1" si="0"/>
        <v>0</v>
      </c>
      <c r="P1370" s="5" t="b">
        <f t="shared" ca="1" si="1"/>
        <v>1</v>
      </c>
      <c r="Q1370" s="5"/>
      <c r="R1370" s="5"/>
      <c r="S1370" s="5"/>
      <c r="T1370" s="5"/>
      <c r="U1370" s="5"/>
      <c r="V1370" s="5"/>
      <c r="W1370" s="5"/>
      <c r="X1370" s="5"/>
      <c r="Y1370" s="5"/>
      <c r="Z1370" s="5"/>
      <c r="AA1370" s="5"/>
      <c r="AB1370" s="5"/>
      <c r="AC1370" s="5"/>
      <c r="AD1370" s="5"/>
      <c r="AE1370" s="5"/>
    </row>
    <row r="1371" spans="1:31" ht="23.25" customHeight="1">
      <c r="A1371" s="5" t="s">
        <v>24579</v>
      </c>
      <c r="B1371" s="5" t="s">
        <v>10157</v>
      </c>
      <c r="C1371" s="5" t="s">
        <v>170</v>
      </c>
      <c r="D1371" s="5" t="s">
        <v>342</v>
      </c>
      <c r="E1371" s="20" t="s">
        <v>45</v>
      </c>
      <c r="F1371" s="7">
        <v>15</v>
      </c>
      <c r="G1371" s="7">
        <v>20</v>
      </c>
      <c r="H1371" s="5" t="s">
        <v>493</v>
      </c>
      <c r="I1371" s="5" t="s">
        <v>108</v>
      </c>
      <c r="J1371" s="5" t="s">
        <v>802</v>
      </c>
      <c r="K1371" s="5" t="s">
        <v>24580</v>
      </c>
      <c r="L1371" s="5" t="s">
        <v>24581</v>
      </c>
      <c r="M1371" s="5" t="s">
        <v>42</v>
      </c>
      <c r="N1371" s="5" t="s">
        <v>237</v>
      </c>
      <c r="O1371" s="5" t="b">
        <f t="shared" ca="1" si="0"/>
        <v>0</v>
      </c>
      <c r="P1371" s="5" t="b">
        <f t="shared" ca="1" si="1"/>
        <v>1</v>
      </c>
      <c r="Q1371" s="5"/>
      <c r="R1371" s="5"/>
      <c r="S1371" s="5"/>
      <c r="T1371" s="5"/>
      <c r="U1371" s="5"/>
      <c r="V1371" s="5"/>
      <c r="W1371" s="5"/>
      <c r="X1371" s="5"/>
      <c r="Y1371" s="5"/>
      <c r="Z1371" s="5"/>
      <c r="AA1371" s="5"/>
      <c r="AB1371" s="5"/>
      <c r="AC1371" s="5"/>
      <c r="AD1371" s="5"/>
      <c r="AE1371" s="5"/>
    </row>
    <row r="1372" spans="1:31" ht="23.25" customHeight="1">
      <c r="A1372" s="5" t="s">
        <v>24583</v>
      </c>
      <c r="B1372" s="5" t="s">
        <v>24584</v>
      </c>
      <c r="C1372" s="5" t="s">
        <v>170</v>
      </c>
      <c r="D1372" s="5" t="s">
        <v>47</v>
      </c>
      <c r="E1372" s="20" t="s">
        <v>45</v>
      </c>
      <c r="F1372" s="7">
        <v>15</v>
      </c>
      <c r="G1372" s="7">
        <v>20</v>
      </c>
      <c r="H1372" s="5" t="s">
        <v>493</v>
      </c>
      <c r="I1372" s="5" t="s">
        <v>108</v>
      </c>
      <c r="J1372" s="5" t="s">
        <v>18276</v>
      </c>
      <c r="K1372" s="5" t="s">
        <v>24586</v>
      </c>
      <c r="L1372" s="5" t="s">
        <v>24587</v>
      </c>
      <c r="M1372" s="5" t="s">
        <v>42</v>
      </c>
      <c r="N1372" s="5" t="s">
        <v>55</v>
      </c>
      <c r="O1372" s="5" t="b">
        <f t="shared" ca="1" si="0"/>
        <v>0</v>
      </c>
      <c r="P1372" s="5" t="b">
        <f t="shared" ca="1" si="1"/>
        <v>1</v>
      </c>
      <c r="Q1372" s="5"/>
      <c r="R1372" s="5"/>
      <c r="S1372" s="5"/>
      <c r="T1372" s="5"/>
      <c r="U1372" s="5"/>
      <c r="V1372" s="5"/>
      <c r="W1372" s="5"/>
      <c r="X1372" s="5"/>
      <c r="Y1372" s="5"/>
      <c r="Z1372" s="5"/>
      <c r="AA1372" s="5"/>
      <c r="AB1372" s="5"/>
      <c r="AC1372" s="5"/>
      <c r="AD1372" s="5"/>
      <c r="AE1372" s="5"/>
    </row>
    <row r="1373" spans="1:31" ht="23.25" customHeight="1">
      <c r="A1373" s="14" t="s">
        <v>4172</v>
      </c>
      <c r="B1373" s="14" t="s">
        <v>4173</v>
      </c>
      <c r="C1373" s="14" t="s">
        <v>27</v>
      </c>
      <c r="D1373" s="14" t="s">
        <v>80</v>
      </c>
      <c r="E1373" s="21" t="s">
        <v>45</v>
      </c>
      <c r="F1373" s="15">
        <v>15</v>
      </c>
      <c r="G1373" s="15">
        <v>20</v>
      </c>
      <c r="H1373" s="14" t="s">
        <v>493</v>
      </c>
      <c r="I1373" s="14" t="s">
        <v>108</v>
      </c>
      <c r="J1373" s="14" t="s">
        <v>291</v>
      </c>
      <c r="K1373" s="14" t="s">
        <v>1532</v>
      </c>
      <c r="L1373" s="22" t="s">
        <v>47</v>
      </c>
      <c r="M1373" s="14" t="s">
        <v>53</v>
      </c>
      <c r="N1373" s="14" t="s">
        <v>55</v>
      </c>
      <c r="O1373" s="14" t="b">
        <f t="shared" ca="1" si="0"/>
        <v>0</v>
      </c>
      <c r="P1373" s="14" t="b">
        <f t="shared" ca="1" si="1"/>
        <v>1</v>
      </c>
      <c r="Q1373" s="5"/>
      <c r="R1373" s="5"/>
      <c r="S1373" s="5"/>
      <c r="T1373" s="5"/>
      <c r="U1373" s="5"/>
      <c r="V1373" s="5"/>
      <c r="W1373" s="5"/>
      <c r="X1373" s="5"/>
      <c r="Y1373" s="5"/>
      <c r="Z1373" s="5"/>
      <c r="AA1373" s="5"/>
      <c r="AB1373" s="5"/>
      <c r="AC1373" s="5"/>
      <c r="AD1373" s="5"/>
      <c r="AE1373" s="5"/>
    </row>
    <row r="1374" spans="1:31" ht="23.25" customHeight="1">
      <c r="A1374" s="5" t="s">
        <v>24594</v>
      </c>
      <c r="B1374" s="5" t="s">
        <v>24595</v>
      </c>
      <c r="C1374" s="5" t="s">
        <v>170</v>
      </c>
      <c r="D1374" s="5" t="s">
        <v>435</v>
      </c>
      <c r="E1374" s="20" t="s">
        <v>45</v>
      </c>
      <c r="F1374" s="7">
        <v>15</v>
      </c>
      <c r="G1374" s="7">
        <v>30</v>
      </c>
      <c r="H1374" s="5" t="s">
        <v>2134</v>
      </c>
      <c r="I1374" s="5" t="s">
        <v>31</v>
      </c>
      <c r="J1374" s="5" t="s">
        <v>3700</v>
      </c>
      <c r="K1374" s="5" t="s">
        <v>24598</v>
      </c>
      <c r="L1374" s="5" t="s">
        <v>24599</v>
      </c>
      <c r="M1374" s="5" t="s">
        <v>53</v>
      </c>
      <c r="N1374" s="5" t="s">
        <v>55</v>
      </c>
      <c r="O1374" s="5" t="b">
        <f t="shared" ca="1" si="0"/>
        <v>0</v>
      </c>
      <c r="P1374" s="5" t="b">
        <f t="shared" ca="1" si="1"/>
        <v>1</v>
      </c>
      <c r="Q1374" s="5"/>
      <c r="R1374" s="5"/>
      <c r="S1374" s="5"/>
      <c r="T1374" s="5"/>
      <c r="U1374" s="5"/>
      <c r="V1374" s="5"/>
      <c r="W1374" s="5"/>
      <c r="X1374" s="5"/>
      <c r="Y1374" s="5"/>
      <c r="Z1374" s="5"/>
      <c r="AA1374" s="5"/>
      <c r="AB1374" s="5"/>
      <c r="AC1374" s="5"/>
      <c r="AD1374" s="5"/>
      <c r="AE1374" s="5"/>
    </row>
    <row r="1375" spans="1:31" ht="23.25" customHeight="1">
      <c r="A1375" s="5" t="s">
        <v>24602</v>
      </c>
      <c r="B1375" s="5" t="s">
        <v>4066</v>
      </c>
      <c r="C1375" s="5" t="s">
        <v>170</v>
      </c>
      <c r="D1375" s="5" t="s">
        <v>390</v>
      </c>
      <c r="E1375" s="20" t="s">
        <v>45</v>
      </c>
      <c r="F1375" s="7">
        <v>15</v>
      </c>
      <c r="G1375" s="7">
        <v>20</v>
      </c>
      <c r="H1375" s="5" t="s">
        <v>493</v>
      </c>
      <c r="I1375" s="5" t="s">
        <v>108</v>
      </c>
      <c r="J1375" s="5" t="s">
        <v>110</v>
      </c>
      <c r="K1375" s="5" t="s">
        <v>24604</v>
      </c>
      <c r="L1375" s="5" t="s">
        <v>24605</v>
      </c>
      <c r="M1375" s="5" t="s">
        <v>37</v>
      </c>
      <c r="N1375" s="5" t="s">
        <v>55</v>
      </c>
      <c r="O1375" s="5" t="b">
        <f t="shared" ca="1" si="0"/>
        <v>0</v>
      </c>
      <c r="P1375" s="5" t="b">
        <f t="shared" ca="1" si="1"/>
        <v>1</v>
      </c>
      <c r="Q1375" s="5"/>
      <c r="R1375" s="5"/>
      <c r="S1375" s="5"/>
      <c r="T1375" s="5"/>
      <c r="U1375" s="5"/>
      <c r="V1375" s="5"/>
      <c r="W1375" s="5"/>
      <c r="X1375" s="5"/>
      <c r="Y1375" s="5"/>
      <c r="Z1375" s="5"/>
      <c r="AA1375" s="5"/>
      <c r="AB1375" s="5"/>
      <c r="AC1375" s="5"/>
      <c r="AD1375" s="5"/>
      <c r="AE1375" s="5"/>
    </row>
    <row r="1376" spans="1:31" ht="23.25" customHeight="1">
      <c r="A1376" s="5" t="s">
        <v>10757</v>
      </c>
      <c r="B1376" s="5" t="s">
        <v>13613</v>
      </c>
      <c r="C1376" s="5" t="s">
        <v>41</v>
      </c>
      <c r="D1376" s="5" t="s">
        <v>47</v>
      </c>
      <c r="E1376" s="20" t="s">
        <v>29</v>
      </c>
      <c r="F1376" s="7">
        <v>15</v>
      </c>
      <c r="G1376" s="7">
        <v>20</v>
      </c>
      <c r="H1376" s="5" t="s">
        <v>493</v>
      </c>
      <c r="I1376" s="5" t="s">
        <v>66</v>
      </c>
      <c r="J1376" s="5" t="s">
        <v>76</v>
      </c>
      <c r="K1376" s="5" t="s">
        <v>17978</v>
      </c>
      <c r="L1376" s="5" t="s">
        <v>24612</v>
      </c>
      <c r="M1376" s="5" t="s">
        <v>53</v>
      </c>
      <c r="N1376" s="5" t="s">
        <v>55</v>
      </c>
      <c r="O1376" s="5" t="b">
        <f t="shared" ca="1" si="0"/>
        <v>0</v>
      </c>
      <c r="P1376" s="5" t="b">
        <f t="shared" ca="1" si="1"/>
        <v>1</v>
      </c>
      <c r="Q1376" s="5"/>
      <c r="R1376" s="5"/>
      <c r="S1376" s="5"/>
      <c r="T1376" s="5"/>
      <c r="U1376" s="5"/>
      <c r="V1376" s="5"/>
      <c r="W1376" s="5"/>
      <c r="X1376" s="5"/>
      <c r="Y1376" s="5"/>
      <c r="Z1376" s="5"/>
      <c r="AA1376" s="5"/>
      <c r="AB1376" s="5"/>
      <c r="AC1376" s="5"/>
      <c r="AD1376" s="5"/>
      <c r="AE1376" s="5"/>
    </row>
    <row r="1377" spans="1:31" ht="23.25" customHeight="1">
      <c r="A1377" s="5" t="s">
        <v>24614</v>
      </c>
      <c r="B1377" s="5" t="s">
        <v>16305</v>
      </c>
      <c r="C1377" s="5" t="s">
        <v>20</v>
      </c>
      <c r="D1377" s="5" t="s">
        <v>1173</v>
      </c>
      <c r="E1377" s="20" t="s">
        <v>45</v>
      </c>
      <c r="F1377" s="7">
        <v>15</v>
      </c>
      <c r="G1377" s="7">
        <v>22</v>
      </c>
      <c r="H1377" s="5" t="s">
        <v>5164</v>
      </c>
      <c r="I1377" s="5" t="s">
        <v>108</v>
      </c>
      <c r="J1377" s="5" t="s">
        <v>1098</v>
      </c>
      <c r="K1377" s="5" t="s">
        <v>16307</v>
      </c>
      <c r="L1377" s="5" t="s">
        <v>24616</v>
      </c>
      <c r="M1377" s="5" t="s">
        <v>53</v>
      </c>
      <c r="N1377" s="5" t="s">
        <v>55</v>
      </c>
      <c r="O1377" s="5" t="b">
        <f t="shared" ca="1" si="0"/>
        <v>0</v>
      </c>
      <c r="P1377" s="5" t="b">
        <f t="shared" ca="1" si="1"/>
        <v>1</v>
      </c>
      <c r="Q1377" s="5"/>
      <c r="R1377" s="5"/>
      <c r="S1377" s="5"/>
      <c r="T1377" s="5"/>
      <c r="U1377" s="5"/>
      <c r="V1377" s="5"/>
      <c r="W1377" s="5"/>
      <c r="X1377" s="5"/>
      <c r="Y1377" s="5"/>
      <c r="Z1377" s="5"/>
      <c r="AA1377" s="5"/>
      <c r="AB1377" s="5"/>
      <c r="AC1377" s="5"/>
      <c r="AD1377" s="5"/>
      <c r="AE1377" s="5"/>
    </row>
    <row r="1378" spans="1:31" ht="23.25" customHeight="1">
      <c r="A1378" s="5" t="s">
        <v>24619</v>
      </c>
      <c r="B1378" s="5" t="s">
        <v>8078</v>
      </c>
      <c r="C1378" s="5" t="s">
        <v>170</v>
      </c>
      <c r="D1378" s="5" t="s">
        <v>342</v>
      </c>
      <c r="E1378" s="20" t="s">
        <v>45</v>
      </c>
      <c r="F1378" s="7">
        <v>15</v>
      </c>
      <c r="G1378" s="7">
        <v>20</v>
      </c>
      <c r="H1378" s="5" t="s">
        <v>493</v>
      </c>
      <c r="I1378" s="5" t="s">
        <v>108</v>
      </c>
      <c r="J1378" s="5" t="s">
        <v>706</v>
      </c>
      <c r="K1378" s="5" t="s">
        <v>8079</v>
      </c>
      <c r="L1378" s="5" t="s">
        <v>24621</v>
      </c>
      <c r="M1378" s="5" t="s">
        <v>53</v>
      </c>
      <c r="N1378" s="5" t="s">
        <v>55</v>
      </c>
      <c r="O1378" s="5" t="b">
        <f t="shared" ca="1" si="0"/>
        <v>0</v>
      </c>
      <c r="P1378" s="5" t="b">
        <f t="shared" ca="1" si="1"/>
        <v>1</v>
      </c>
      <c r="Q1378" s="5"/>
      <c r="R1378" s="5"/>
      <c r="S1378" s="5"/>
      <c r="T1378" s="5"/>
      <c r="U1378" s="5"/>
      <c r="V1378" s="5"/>
      <c r="W1378" s="5"/>
      <c r="X1378" s="5"/>
      <c r="Y1378" s="5"/>
      <c r="Z1378" s="5"/>
      <c r="AA1378" s="5"/>
      <c r="AB1378" s="5"/>
      <c r="AC1378" s="5"/>
      <c r="AD1378" s="5"/>
      <c r="AE1378" s="5"/>
    </row>
    <row r="1379" spans="1:31" ht="23.25" customHeight="1">
      <c r="A1379" s="14" t="s">
        <v>24625</v>
      </c>
      <c r="B1379" s="14" t="s">
        <v>24626</v>
      </c>
      <c r="C1379" s="14" t="s">
        <v>27</v>
      </c>
      <c r="D1379" s="14" t="s">
        <v>75</v>
      </c>
      <c r="E1379" s="21" t="s">
        <v>45</v>
      </c>
      <c r="F1379" s="15">
        <v>15</v>
      </c>
      <c r="G1379" s="15">
        <v>20</v>
      </c>
      <c r="H1379" s="14" t="s">
        <v>493</v>
      </c>
      <c r="I1379" s="14" t="s">
        <v>108</v>
      </c>
      <c r="J1379" s="14" t="s">
        <v>1970</v>
      </c>
      <c r="K1379" s="14" t="s">
        <v>5352</v>
      </c>
      <c r="L1379" s="22" t="s">
        <v>47</v>
      </c>
      <c r="M1379" s="14" t="s">
        <v>37</v>
      </c>
      <c r="N1379" s="14" t="s">
        <v>55</v>
      </c>
      <c r="O1379" s="14" t="b">
        <f t="shared" ca="1" si="0"/>
        <v>0</v>
      </c>
      <c r="P1379" s="14" t="b">
        <f t="shared" ca="1" si="1"/>
        <v>1</v>
      </c>
      <c r="Q1379" s="5"/>
      <c r="R1379" s="5"/>
      <c r="S1379" s="5"/>
      <c r="T1379" s="5"/>
      <c r="U1379" s="5"/>
      <c r="V1379" s="5"/>
      <c r="W1379" s="5"/>
      <c r="X1379" s="5"/>
      <c r="Y1379" s="5"/>
      <c r="Z1379" s="5"/>
      <c r="AA1379" s="5"/>
      <c r="AB1379" s="5"/>
      <c r="AC1379" s="5"/>
      <c r="AD1379" s="5"/>
      <c r="AE1379" s="5"/>
    </row>
    <row r="1380" spans="1:31" ht="23.25" customHeight="1">
      <c r="A1380" s="5" t="s">
        <v>16025</v>
      </c>
      <c r="B1380" s="5" t="s">
        <v>5737</v>
      </c>
      <c r="C1380" s="5" t="s">
        <v>20</v>
      </c>
      <c r="D1380" s="5" t="s">
        <v>21</v>
      </c>
      <c r="E1380" s="20" t="s">
        <v>45</v>
      </c>
      <c r="F1380" s="7">
        <v>15</v>
      </c>
      <c r="G1380" s="7">
        <v>20</v>
      </c>
      <c r="H1380" s="5" t="s">
        <v>493</v>
      </c>
      <c r="I1380" s="5" t="s">
        <v>66</v>
      </c>
      <c r="J1380" s="5" t="s">
        <v>5740</v>
      </c>
      <c r="K1380" s="5" t="s">
        <v>16027</v>
      </c>
      <c r="L1380" s="5" t="s">
        <v>16028</v>
      </c>
      <c r="M1380" s="5" t="s">
        <v>37</v>
      </c>
      <c r="N1380" s="5" t="s">
        <v>55</v>
      </c>
      <c r="O1380" s="5" t="b">
        <f t="shared" ca="1" si="0"/>
        <v>0</v>
      </c>
      <c r="P1380" s="5" t="b">
        <f t="shared" ca="1" si="1"/>
        <v>1</v>
      </c>
      <c r="Q1380" s="5"/>
      <c r="R1380" s="5"/>
      <c r="S1380" s="5"/>
      <c r="T1380" s="5"/>
      <c r="U1380" s="5"/>
      <c r="V1380" s="5"/>
      <c r="W1380" s="5"/>
      <c r="X1380" s="5"/>
      <c r="Y1380" s="5"/>
      <c r="Z1380" s="5"/>
      <c r="AA1380" s="5"/>
      <c r="AB1380" s="5"/>
      <c r="AC1380" s="5"/>
      <c r="AD1380" s="5"/>
      <c r="AE1380" s="5"/>
    </row>
    <row r="1381" spans="1:31" ht="23.25" customHeight="1">
      <c r="A1381" s="5" t="s">
        <v>7050</v>
      </c>
      <c r="B1381" s="5" t="s">
        <v>14426</v>
      </c>
      <c r="C1381" s="5" t="s">
        <v>41</v>
      </c>
      <c r="D1381" s="5" t="s">
        <v>43</v>
      </c>
      <c r="E1381" s="20" t="s">
        <v>45</v>
      </c>
      <c r="F1381" s="7">
        <v>15</v>
      </c>
      <c r="G1381" s="7">
        <v>25</v>
      </c>
      <c r="H1381" s="5" t="s">
        <v>151</v>
      </c>
      <c r="I1381" s="5" t="s">
        <v>108</v>
      </c>
      <c r="J1381" s="5" t="s">
        <v>4427</v>
      </c>
      <c r="K1381" s="5" t="s">
        <v>16575</v>
      </c>
      <c r="L1381" s="5" t="s">
        <v>16576</v>
      </c>
      <c r="M1381" s="5" t="s">
        <v>37</v>
      </c>
      <c r="N1381" s="5" t="s">
        <v>55</v>
      </c>
      <c r="O1381" s="5" t="b">
        <f t="shared" ca="1" si="0"/>
        <v>0</v>
      </c>
      <c r="P1381" s="5" t="b">
        <f t="shared" ca="1" si="1"/>
        <v>1</v>
      </c>
      <c r="Q1381" s="5"/>
      <c r="R1381" s="5"/>
      <c r="S1381" s="5"/>
      <c r="T1381" s="5"/>
      <c r="U1381" s="5"/>
      <c r="V1381" s="5"/>
      <c r="W1381" s="5"/>
      <c r="X1381" s="5"/>
      <c r="Y1381" s="5"/>
      <c r="Z1381" s="5"/>
      <c r="AA1381" s="5"/>
      <c r="AB1381" s="5"/>
      <c r="AC1381" s="5"/>
      <c r="AD1381" s="5"/>
      <c r="AE1381" s="5"/>
    </row>
    <row r="1382" spans="1:31" ht="23.25" customHeight="1">
      <c r="A1382" s="5" t="s">
        <v>24637</v>
      </c>
      <c r="B1382" s="5" t="s">
        <v>24638</v>
      </c>
      <c r="C1382" s="5" t="s">
        <v>27</v>
      </c>
      <c r="D1382" s="5" t="s">
        <v>80</v>
      </c>
      <c r="E1382" s="20" t="s">
        <v>45</v>
      </c>
      <c r="F1382" s="7">
        <v>15</v>
      </c>
      <c r="G1382" s="7">
        <v>20</v>
      </c>
      <c r="H1382" s="5" t="s">
        <v>493</v>
      </c>
      <c r="I1382" s="7" t="s">
        <v>24</v>
      </c>
      <c r="J1382" s="5" t="s">
        <v>213</v>
      </c>
      <c r="K1382" s="5" t="s">
        <v>24640</v>
      </c>
      <c r="L1382" s="5" t="s">
        <v>24641</v>
      </c>
      <c r="M1382" s="5" t="s">
        <v>53</v>
      </c>
      <c r="N1382" s="5" t="s">
        <v>55</v>
      </c>
      <c r="O1382" s="5" t="b">
        <f t="shared" ca="1" si="0"/>
        <v>0</v>
      </c>
      <c r="P1382" s="5" t="b">
        <f t="shared" ca="1" si="1"/>
        <v>1</v>
      </c>
      <c r="Q1382" s="5"/>
      <c r="R1382" s="5"/>
      <c r="S1382" s="5"/>
      <c r="T1382" s="5"/>
      <c r="U1382" s="5"/>
      <c r="V1382" s="5"/>
      <c r="W1382" s="5"/>
      <c r="X1382" s="5"/>
      <c r="Y1382" s="5"/>
      <c r="Z1382" s="5"/>
      <c r="AA1382" s="5"/>
      <c r="AB1382" s="5"/>
      <c r="AC1382" s="5"/>
      <c r="AD1382" s="5"/>
      <c r="AE1382" s="5"/>
    </row>
    <row r="1383" spans="1:31" ht="23.25" customHeight="1">
      <c r="A1383" s="5" t="s">
        <v>22939</v>
      </c>
      <c r="B1383" s="5" t="s">
        <v>24644</v>
      </c>
      <c r="C1383" s="5" t="s">
        <v>170</v>
      </c>
      <c r="D1383" s="5" t="s">
        <v>390</v>
      </c>
      <c r="E1383" s="20" t="s">
        <v>45</v>
      </c>
      <c r="F1383" s="7">
        <v>15</v>
      </c>
      <c r="G1383" s="7">
        <v>20</v>
      </c>
      <c r="H1383" s="5" t="s">
        <v>493</v>
      </c>
      <c r="I1383" s="7" t="s">
        <v>24</v>
      </c>
      <c r="J1383" s="5" t="s">
        <v>2106</v>
      </c>
      <c r="K1383" s="5" t="s">
        <v>24646</v>
      </c>
      <c r="L1383" s="5" t="s">
        <v>24647</v>
      </c>
      <c r="M1383" s="5" t="s">
        <v>1599</v>
      </c>
      <c r="N1383" s="5" t="s">
        <v>55</v>
      </c>
      <c r="O1383" s="5" t="b">
        <f t="shared" ca="1" si="0"/>
        <v>0</v>
      </c>
      <c r="P1383" s="5" t="b">
        <f t="shared" ca="1" si="1"/>
        <v>1</v>
      </c>
      <c r="Q1383" s="5"/>
      <c r="R1383" s="5"/>
      <c r="S1383" s="5"/>
      <c r="T1383" s="5"/>
      <c r="U1383" s="5"/>
      <c r="V1383" s="5"/>
      <c r="W1383" s="5"/>
      <c r="X1383" s="5"/>
      <c r="Y1383" s="5"/>
      <c r="Z1383" s="5"/>
      <c r="AA1383" s="5"/>
      <c r="AB1383" s="5"/>
      <c r="AC1383" s="5"/>
      <c r="AD1383" s="5"/>
      <c r="AE1383" s="5"/>
    </row>
    <row r="1384" spans="1:31" ht="23.25" customHeight="1">
      <c r="A1384" s="5" t="s">
        <v>3138</v>
      </c>
      <c r="B1384" s="5" t="s">
        <v>13271</v>
      </c>
      <c r="C1384" s="5" t="s">
        <v>27</v>
      </c>
      <c r="D1384" s="5" t="s">
        <v>85</v>
      </c>
      <c r="E1384" s="20" t="s">
        <v>919</v>
      </c>
      <c r="F1384" s="7">
        <v>15</v>
      </c>
      <c r="G1384" s="7">
        <v>20</v>
      </c>
      <c r="H1384" s="5" t="s">
        <v>493</v>
      </c>
      <c r="I1384" s="7" t="s">
        <v>24</v>
      </c>
      <c r="J1384" s="5" t="s">
        <v>4234</v>
      </c>
      <c r="K1384" s="5" t="s">
        <v>13522</v>
      </c>
      <c r="L1384" s="5" t="s">
        <v>24648</v>
      </c>
      <c r="M1384" s="5" t="s">
        <v>37</v>
      </c>
      <c r="N1384" s="5" t="s">
        <v>38</v>
      </c>
      <c r="O1384" s="5" t="b">
        <f t="shared" ca="1" si="0"/>
        <v>0</v>
      </c>
      <c r="P1384" s="5" t="b">
        <f t="shared" ca="1" si="1"/>
        <v>1</v>
      </c>
      <c r="Q1384" s="5"/>
      <c r="R1384" s="5"/>
      <c r="S1384" s="5"/>
      <c r="T1384" s="5"/>
      <c r="U1384" s="5"/>
      <c r="V1384" s="5"/>
      <c r="W1384" s="5"/>
      <c r="X1384" s="5"/>
      <c r="Y1384" s="5"/>
      <c r="Z1384" s="5"/>
      <c r="AA1384" s="5"/>
      <c r="AB1384" s="5"/>
      <c r="AC1384" s="5"/>
      <c r="AD1384" s="5"/>
      <c r="AE1384" s="5"/>
    </row>
    <row r="1385" spans="1:31" ht="23.25" customHeight="1">
      <c r="A1385" s="5" t="s">
        <v>19409</v>
      </c>
      <c r="B1385" s="5" t="s">
        <v>14481</v>
      </c>
      <c r="C1385" s="5" t="s">
        <v>27</v>
      </c>
      <c r="D1385" s="5" t="s">
        <v>47</v>
      </c>
      <c r="E1385" s="20" t="s">
        <v>45</v>
      </c>
      <c r="F1385" s="7">
        <v>15</v>
      </c>
      <c r="G1385" s="7">
        <v>25</v>
      </c>
      <c r="H1385" s="5" t="s">
        <v>151</v>
      </c>
      <c r="I1385" s="5" t="s">
        <v>108</v>
      </c>
      <c r="J1385" s="5" t="s">
        <v>1741</v>
      </c>
      <c r="K1385" s="5" t="s">
        <v>24651</v>
      </c>
      <c r="L1385" s="5" t="s">
        <v>24652</v>
      </c>
      <c r="M1385" s="5" t="s">
        <v>167</v>
      </c>
      <c r="N1385" s="5" t="s">
        <v>55</v>
      </c>
      <c r="O1385" s="5" t="b">
        <f t="shared" ca="1" si="0"/>
        <v>0</v>
      </c>
      <c r="P1385" s="5" t="b">
        <f t="shared" ca="1" si="1"/>
        <v>1</v>
      </c>
      <c r="Q1385" s="5"/>
      <c r="R1385" s="5"/>
      <c r="S1385" s="5"/>
      <c r="T1385" s="5"/>
      <c r="U1385" s="5"/>
      <c r="V1385" s="5"/>
      <c r="W1385" s="5"/>
      <c r="X1385" s="5"/>
      <c r="Y1385" s="5"/>
      <c r="Z1385" s="5"/>
      <c r="AA1385" s="5"/>
      <c r="AB1385" s="5"/>
      <c r="AC1385" s="5"/>
      <c r="AD1385" s="5"/>
      <c r="AE1385" s="5"/>
    </row>
    <row r="1386" spans="1:31" ht="23.25" customHeight="1">
      <c r="A1386" s="5" t="s">
        <v>9131</v>
      </c>
      <c r="B1386" s="5" t="s">
        <v>17107</v>
      </c>
      <c r="C1386" s="5" t="s">
        <v>170</v>
      </c>
      <c r="D1386" s="5" t="s">
        <v>390</v>
      </c>
      <c r="E1386" s="20" t="s">
        <v>45</v>
      </c>
      <c r="F1386" s="7">
        <v>15</v>
      </c>
      <c r="G1386" s="7">
        <v>25</v>
      </c>
      <c r="H1386" s="5" t="s">
        <v>151</v>
      </c>
      <c r="I1386" s="5" t="s">
        <v>108</v>
      </c>
      <c r="J1386" s="5" t="s">
        <v>134</v>
      </c>
      <c r="K1386" s="5" t="s">
        <v>17108</v>
      </c>
      <c r="L1386" s="5" t="s">
        <v>24659</v>
      </c>
      <c r="M1386" s="12" t="s">
        <v>47</v>
      </c>
      <c r="N1386" s="5" t="s">
        <v>55</v>
      </c>
      <c r="O1386" s="5" t="b">
        <f t="shared" ca="1" si="0"/>
        <v>0</v>
      </c>
      <c r="P1386" s="5" t="b">
        <f t="shared" ca="1" si="1"/>
        <v>1</v>
      </c>
      <c r="Q1386" s="5"/>
      <c r="R1386" s="5"/>
      <c r="S1386" s="5"/>
      <c r="T1386" s="5"/>
      <c r="U1386" s="5"/>
      <c r="V1386" s="5"/>
      <c r="W1386" s="5"/>
      <c r="X1386" s="5"/>
      <c r="Y1386" s="5"/>
      <c r="Z1386" s="5"/>
      <c r="AA1386" s="5"/>
      <c r="AB1386" s="5"/>
      <c r="AC1386" s="5"/>
      <c r="AD1386" s="5"/>
      <c r="AE1386" s="5"/>
    </row>
    <row r="1387" spans="1:31" ht="23.25" customHeight="1">
      <c r="A1387" s="5" t="s">
        <v>24662</v>
      </c>
      <c r="B1387" s="5" t="s">
        <v>12950</v>
      </c>
      <c r="C1387" s="5" t="s">
        <v>27</v>
      </c>
      <c r="D1387" s="5" t="s">
        <v>575</v>
      </c>
      <c r="E1387" s="20" t="s">
        <v>29</v>
      </c>
      <c r="F1387" s="7">
        <v>15</v>
      </c>
      <c r="G1387" s="7">
        <v>25</v>
      </c>
      <c r="H1387" s="5" t="s">
        <v>151</v>
      </c>
      <c r="I1387" s="5" t="s">
        <v>108</v>
      </c>
      <c r="J1387" s="5" t="s">
        <v>134</v>
      </c>
      <c r="K1387" s="5" t="s">
        <v>12951</v>
      </c>
      <c r="L1387" s="5" t="s">
        <v>24663</v>
      </c>
      <c r="M1387" s="5" t="s">
        <v>42</v>
      </c>
      <c r="N1387" s="5" t="s">
        <v>237</v>
      </c>
      <c r="O1387" s="5" t="b">
        <f t="shared" ca="1" si="0"/>
        <v>0</v>
      </c>
      <c r="P1387" s="5" t="b">
        <f t="shared" ca="1" si="1"/>
        <v>1</v>
      </c>
      <c r="Q1387" s="5"/>
      <c r="R1387" s="5"/>
      <c r="S1387" s="5"/>
      <c r="T1387" s="5"/>
      <c r="U1387" s="5"/>
      <c r="V1387" s="5"/>
      <c r="W1387" s="5"/>
      <c r="X1387" s="5"/>
      <c r="Y1387" s="5"/>
      <c r="Z1387" s="5"/>
      <c r="AA1387" s="5"/>
      <c r="AB1387" s="5"/>
      <c r="AC1387" s="5"/>
      <c r="AD1387" s="5"/>
      <c r="AE1387" s="5"/>
    </row>
    <row r="1388" spans="1:31" ht="23.25" customHeight="1">
      <c r="A1388" s="5" t="s">
        <v>24665</v>
      </c>
      <c r="B1388" s="5" t="s">
        <v>13133</v>
      </c>
      <c r="C1388" s="5" t="s">
        <v>170</v>
      </c>
      <c r="D1388" s="5" t="s">
        <v>390</v>
      </c>
      <c r="E1388" s="20" t="s">
        <v>45</v>
      </c>
      <c r="F1388" s="7">
        <v>15</v>
      </c>
      <c r="G1388" s="7">
        <v>30</v>
      </c>
      <c r="H1388" s="5" t="s">
        <v>2134</v>
      </c>
      <c r="I1388" s="5" t="s">
        <v>31</v>
      </c>
      <c r="J1388" s="5" t="s">
        <v>106</v>
      </c>
      <c r="K1388" s="5" t="s">
        <v>13134</v>
      </c>
      <c r="L1388" s="5" t="s">
        <v>24667</v>
      </c>
      <c r="M1388" s="5" t="s">
        <v>37</v>
      </c>
      <c r="N1388" s="5" t="s">
        <v>55</v>
      </c>
      <c r="O1388" s="5" t="b">
        <f t="shared" ca="1" si="0"/>
        <v>0</v>
      </c>
      <c r="P1388" s="5" t="b">
        <f t="shared" ca="1" si="1"/>
        <v>1</v>
      </c>
      <c r="Q1388" s="5"/>
      <c r="R1388" s="5"/>
      <c r="S1388" s="5"/>
      <c r="T1388" s="5"/>
      <c r="U1388" s="5"/>
      <c r="V1388" s="5"/>
      <c r="W1388" s="5"/>
      <c r="X1388" s="5"/>
      <c r="Y1388" s="5"/>
      <c r="Z1388" s="5"/>
      <c r="AA1388" s="5"/>
      <c r="AB1388" s="5"/>
      <c r="AC1388" s="5"/>
      <c r="AD1388" s="5"/>
      <c r="AE1388" s="5"/>
    </row>
    <row r="1389" spans="1:31" ht="23.25" customHeight="1">
      <c r="A1389" s="5" t="s">
        <v>277</v>
      </c>
      <c r="B1389" s="5" t="s">
        <v>9361</v>
      </c>
      <c r="C1389" s="5" t="s">
        <v>170</v>
      </c>
      <c r="D1389" s="5" t="s">
        <v>342</v>
      </c>
      <c r="E1389" s="20" t="s">
        <v>45</v>
      </c>
      <c r="F1389" s="7">
        <v>15</v>
      </c>
      <c r="G1389" s="7">
        <v>20</v>
      </c>
      <c r="H1389" s="5" t="s">
        <v>493</v>
      </c>
      <c r="I1389" s="5" t="s">
        <v>108</v>
      </c>
      <c r="J1389" s="5" t="s">
        <v>68</v>
      </c>
      <c r="K1389" s="9" t="s">
        <v>47</v>
      </c>
      <c r="L1389" s="5" t="s">
        <v>24671</v>
      </c>
      <c r="M1389" s="5" t="s">
        <v>100</v>
      </c>
      <c r="N1389" s="5" t="s">
        <v>55</v>
      </c>
      <c r="O1389" s="5" t="b">
        <f t="shared" ca="1" si="0"/>
        <v>0</v>
      </c>
      <c r="P1389" s="5" t="b">
        <f t="shared" ca="1" si="1"/>
        <v>1</v>
      </c>
      <c r="Q1389" s="5"/>
      <c r="R1389" s="5"/>
      <c r="S1389" s="5"/>
      <c r="T1389" s="5"/>
      <c r="U1389" s="5"/>
      <c r="V1389" s="5"/>
      <c r="W1389" s="5"/>
      <c r="X1389" s="5"/>
      <c r="Y1389" s="5"/>
      <c r="Z1389" s="5"/>
      <c r="AA1389" s="5"/>
      <c r="AB1389" s="5"/>
      <c r="AC1389" s="5"/>
      <c r="AD1389" s="5"/>
      <c r="AE1389" s="5"/>
    </row>
    <row r="1390" spans="1:31" ht="23.25" customHeight="1">
      <c r="A1390" s="5" t="s">
        <v>24673</v>
      </c>
      <c r="B1390" s="5" t="s">
        <v>5227</v>
      </c>
      <c r="C1390" s="5" t="s">
        <v>27</v>
      </c>
      <c r="D1390" s="5" t="s">
        <v>75</v>
      </c>
      <c r="E1390" s="20" t="s">
        <v>919</v>
      </c>
      <c r="F1390" s="7">
        <v>15</v>
      </c>
      <c r="G1390" s="7">
        <v>30</v>
      </c>
      <c r="H1390" s="5" t="s">
        <v>2134</v>
      </c>
      <c r="I1390" s="5" t="s">
        <v>108</v>
      </c>
      <c r="J1390" s="5" t="s">
        <v>48</v>
      </c>
      <c r="K1390" s="5" t="s">
        <v>626</v>
      </c>
      <c r="L1390" s="5" t="s">
        <v>24677</v>
      </c>
      <c r="M1390" s="5" t="s">
        <v>37</v>
      </c>
      <c r="N1390" s="5" t="s">
        <v>55</v>
      </c>
      <c r="O1390" s="5" t="b">
        <f t="shared" ca="1" si="0"/>
        <v>0</v>
      </c>
      <c r="P1390" s="5" t="b">
        <f t="shared" ca="1" si="1"/>
        <v>1</v>
      </c>
      <c r="Q1390" s="5"/>
      <c r="R1390" s="5"/>
      <c r="S1390" s="5"/>
      <c r="T1390" s="5"/>
      <c r="U1390" s="5"/>
      <c r="V1390" s="5"/>
      <c r="W1390" s="5"/>
      <c r="X1390" s="5"/>
      <c r="Y1390" s="5"/>
      <c r="Z1390" s="5"/>
      <c r="AA1390" s="5"/>
      <c r="AB1390" s="5"/>
      <c r="AC1390" s="5"/>
      <c r="AD1390" s="5"/>
      <c r="AE1390" s="5"/>
    </row>
    <row r="1391" spans="1:31" ht="23.25" customHeight="1">
      <c r="A1391" s="5" t="s">
        <v>24680</v>
      </c>
      <c r="B1391" s="5" t="s">
        <v>24681</v>
      </c>
      <c r="C1391" s="5" t="s">
        <v>20</v>
      </c>
      <c r="D1391" s="5" t="s">
        <v>1173</v>
      </c>
      <c r="E1391" s="20" t="s">
        <v>919</v>
      </c>
      <c r="F1391" s="7">
        <v>15</v>
      </c>
      <c r="G1391" s="7">
        <v>28</v>
      </c>
      <c r="H1391" s="5" t="s">
        <v>652</v>
      </c>
      <c r="I1391" s="5" t="s">
        <v>31</v>
      </c>
      <c r="J1391" s="5" t="s">
        <v>817</v>
      </c>
      <c r="K1391" s="5" t="s">
        <v>24683</v>
      </c>
      <c r="L1391" s="5" t="s">
        <v>24684</v>
      </c>
      <c r="M1391" s="5" t="s">
        <v>648</v>
      </c>
      <c r="N1391" s="5" t="s">
        <v>55</v>
      </c>
      <c r="O1391" s="5" t="b">
        <f t="shared" ca="1" si="0"/>
        <v>0</v>
      </c>
      <c r="P1391" s="5" t="b">
        <f t="shared" ca="1" si="1"/>
        <v>1</v>
      </c>
      <c r="Q1391" s="5"/>
      <c r="R1391" s="5"/>
      <c r="S1391" s="5"/>
      <c r="T1391" s="5"/>
      <c r="U1391" s="5"/>
      <c r="V1391" s="5"/>
      <c r="W1391" s="5"/>
      <c r="X1391" s="5"/>
      <c r="Y1391" s="5"/>
      <c r="Z1391" s="5"/>
      <c r="AA1391" s="5"/>
      <c r="AB1391" s="5"/>
      <c r="AC1391" s="5"/>
      <c r="AD1391" s="5"/>
      <c r="AE1391" s="5"/>
    </row>
    <row r="1392" spans="1:31" ht="23.25" customHeight="1">
      <c r="A1392" s="14" t="s">
        <v>15104</v>
      </c>
      <c r="B1392" s="14" t="s">
        <v>14431</v>
      </c>
      <c r="C1392" s="14" t="s">
        <v>170</v>
      </c>
      <c r="D1392" s="14" t="s">
        <v>378</v>
      </c>
      <c r="E1392" s="21" t="s">
        <v>29</v>
      </c>
      <c r="F1392" s="15">
        <v>15</v>
      </c>
      <c r="G1392" s="15">
        <v>25</v>
      </c>
      <c r="H1392" s="14" t="s">
        <v>151</v>
      </c>
      <c r="I1392" s="14" t="s">
        <v>66</v>
      </c>
      <c r="J1392" s="14" t="s">
        <v>57</v>
      </c>
      <c r="K1392" s="14" t="s">
        <v>24688</v>
      </c>
      <c r="L1392" s="14" t="s">
        <v>24689</v>
      </c>
      <c r="M1392" s="14" t="s">
        <v>37</v>
      </c>
      <c r="N1392" s="14" t="s">
        <v>55</v>
      </c>
      <c r="O1392" s="14" t="b">
        <f t="shared" ca="1" si="0"/>
        <v>0</v>
      </c>
      <c r="P1392" s="14" t="b">
        <f t="shared" ca="1" si="1"/>
        <v>1</v>
      </c>
      <c r="Q1392" s="5"/>
      <c r="R1392" s="5"/>
      <c r="S1392" s="5"/>
      <c r="T1392" s="5"/>
      <c r="U1392" s="5"/>
      <c r="V1392" s="5"/>
      <c r="W1392" s="5"/>
      <c r="X1392" s="5"/>
      <c r="Y1392" s="5"/>
      <c r="Z1392" s="5"/>
      <c r="AA1392" s="5"/>
      <c r="AB1392" s="5"/>
      <c r="AC1392" s="5"/>
      <c r="AD1392" s="5"/>
      <c r="AE1392" s="5"/>
    </row>
    <row r="1393" spans="1:31" ht="23.25" customHeight="1">
      <c r="A1393" s="14" t="s">
        <v>24691</v>
      </c>
      <c r="B1393" s="14" t="s">
        <v>24692</v>
      </c>
      <c r="C1393" s="14" t="s">
        <v>20</v>
      </c>
      <c r="D1393" s="14" t="s">
        <v>2874</v>
      </c>
      <c r="E1393" s="21" t="s">
        <v>45</v>
      </c>
      <c r="F1393" s="15">
        <v>15</v>
      </c>
      <c r="G1393" s="15">
        <v>20</v>
      </c>
      <c r="H1393" s="14" t="s">
        <v>493</v>
      </c>
      <c r="I1393" s="14" t="s">
        <v>108</v>
      </c>
      <c r="J1393" s="14" t="s">
        <v>48</v>
      </c>
      <c r="K1393" s="14" t="s">
        <v>24695</v>
      </c>
      <c r="L1393" s="14" t="s">
        <v>24696</v>
      </c>
      <c r="M1393" s="14" t="s">
        <v>53</v>
      </c>
      <c r="N1393" s="14" t="s">
        <v>55</v>
      </c>
      <c r="O1393" s="14" t="b">
        <f t="shared" ca="1" si="0"/>
        <v>0</v>
      </c>
      <c r="P1393" s="14" t="b">
        <f t="shared" ca="1" si="1"/>
        <v>1</v>
      </c>
      <c r="Q1393" s="5"/>
      <c r="R1393" s="5"/>
      <c r="S1393" s="5"/>
      <c r="T1393" s="5"/>
      <c r="U1393" s="5"/>
      <c r="V1393" s="5"/>
      <c r="W1393" s="5"/>
      <c r="X1393" s="5"/>
      <c r="Y1393" s="5"/>
      <c r="Z1393" s="5"/>
      <c r="AA1393" s="5"/>
      <c r="AB1393" s="5"/>
      <c r="AC1393" s="5"/>
      <c r="AD1393" s="5"/>
      <c r="AE1393" s="5"/>
    </row>
    <row r="1394" spans="1:31" ht="23.25" customHeight="1">
      <c r="A1394" s="5" t="s">
        <v>24697</v>
      </c>
      <c r="B1394" s="5" t="s">
        <v>24698</v>
      </c>
      <c r="C1394" s="5" t="s">
        <v>27</v>
      </c>
      <c r="D1394" s="5" t="s">
        <v>47</v>
      </c>
      <c r="E1394" s="20" t="s">
        <v>45</v>
      </c>
      <c r="F1394" s="7">
        <v>15</v>
      </c>
      <c r="G1394" s="7">
        <v>25</v>
      </c>
      <c r="H1394" s="5" t="s">
        <v>151</v>
      </c>
      <c r="I1394" s="5" t="s">
        <v>31</v>
      </c>
      <c r="J1394" s="5" t="s">
        <v>2751</v>
      </c>
      <c r="K1394" s="9" t="s">
        <v>47</v>
      </c>
      <c r="L1394" s="5" t="s">
        <v>24699</v>
      </c>
      <c r="M1394" s="5" t="s">
        <v>53</v>
      </c>
      <c r="N1394" s="5" t="s">
        <v>89</v>
      </c>
      <c r="O1394" s="5" t="b">
        <f t="shared" ca="1" si="0"/>
        <v>0</v>
      </c>
      <c r="P1394" s="5" t="b">
        <f t="shared" ca="1" si="1"/>
        <v>1</v>
      </c>
      <c r="Q1394" s="5"/>
      <c r="R1394" s="5"/>
      <c r="S1394" s="5"/>
      <c r="T1394" s="5"/>
      <c r="U1394" s="5"/>
      <c r="V1394" s="5"/>
      <c r="W1394" s="5"/>
      <c r="X1394" s="5"/>
      <c r="Y1394" s="5"/>
      <c r="Z1394" s="5"/>
      <c r="AA1394" s="5"/>
      <c r="AB1394" s="5"/>
      <c r="AC1394" s="5"/>
      <c r="AD1394" s="5"/>
      <c r="AE1394" s="5"/>
    </row>
    <row r="1395" spans="1:31" ht="23.25" customHeight="1">
      <c r="A1395" s="5" t="s">
        <v>24704</v>
      </c>
      <c r="B1395" s="5" t="s">
        <v>14880</v>
      </c>
      <c r="C1395" s="5" t="s">
        <v>27</v>
      </c>
      <c r="D1395" s="5" t="s">
        <v>47</v>
      </c>
      <c r="E1395" s="20" t="s">
        <v>45</v>
      </c>
      <c r="F1395" s="7">
        <v>15</v>
      </c>
      <c r="G1395" s="7">
        <v>20</v>
      </c>
      <c r="H1395" s="5" t="s">
        <v>493</v>
      </c>
      <c r="I1395" s="5" t="s">
        <v>108</v>
      </c>
      <c r="J1395" s="5" t="s">
        <v>2197</v>
      </c>
      <c r="K1395" s="5" t="s">
        <v>14881</v>
      </c>
      <c r="L1395" s="5" t="s">
        <v>24706</v>
      </c>
      <c r="M1395" s="5" t="s">
        <v>648</v>
      </c>
      <c r="N1395" s="5" t="s">
        <v>405</v>
      </c>
      <c r="O1395" s="5" t="b">
        <f t="shared" ca="1" si="0"/>
        <v>0</v>
      </c>
      <c r="P1395" s="5" t="b">
        <f t="shared" ca="1" si="1"/>
        <v>1</v>
      </c>
      <c r="Q1395" s="5"/>
      <c r="R1395" s="5"/>
      <c r="S1395" s="5"/>
      <c r="T1395" s="5"/>
      <c r="U1395" s="5"/>
      <c r="V1395" s="5"/>
      <c r="W1395" s="5"/>
      <c r="X1395" s="5"/>
      <c r="Y1395" s="5"/>
      <c r="Z1395" s="5"/>
      <c r="AA1395" s="5"/>
      <c r="AB1395" s="5"/>
      <c r="AC1395" s="5"/>
      <c r="AD1395" s="5"/>
      <c r="AE1395" s="5"/>
    </row>
    <row r="1396" spans="1:31" ht="23.25" customHeight="1">
      <c r="A1396" s="5" t="s">
        <v>7521</v>
      </c>
      <c r="B1396" s="5" t="s">
        <v>24709</v>
      </c>
      <c r="C1396" s="5" t="s">
        <v>27</v>
      </c>
      <c r="D1396" s="5" t="s">
        <v>85</v>
      </c>
      <c r="E1396" s="20" t="s">
        <v>45</v>
      </c>
      <c r="F1396" s="7">
        <v>15</v>
      </c>
      <c r="G1396" s="7">
        <v>25</v>
      </c>
      <c r="H1396" s="5" t="s">
        <v>151</v>
      </c>
      <c r="I1396" s="5" t="s">
        <v>108</v>
      </c>
      <c r="J1396" s="5" t="s">
        <v>187</v>
      </c>
      <c r="K1396" s="5" t="s">
        <v>24711</v>
      </c>
      <c r="L1396" s="5" t="s">
        <v>24712</v>
      </c>
      <c r="M1396" s="5" t="s">
        <v>37</v>
      </c>
      <c r="N1396" s="5" t="s">
        <v>38</v>
      </c>
      <c r="O1396" s="5" t="b">
        <f t="shared" ca="1" si="0"/>
        <v>0</v>
      </c>
      <c r="P1396" s="5" t="b">
        <f t="shared" ca="1" si="1"/>
        <v>1</v>
      </c>
      <c r="Q1396" s="5"/>
      <c r="R1396" s="5"/>
      <c r="S1396" s="5"/>
      <c r="T1396" s="5"/>
      <c r="U1396" s="5"/>
      <c r="V1396" s="5"/>
      <c r="W1396" s="5"/>
      <c r="X1396" s="5"/>
      <c r="Y1396" s="5"/>
      <c r="Z1396" s="5"/>
      <c r="AA1396" s="5"/>
      <c r="AB1396" s="5"/>
      <c r="AC1396" s="5"/>
      <c r="AD1396" s="5"/>
      <c r="AE1396" s="5"/>
    </row>
    <row r="1397" spans="1:31" ht="23.25" customHeight="1">
      <c r="A1397" s="5" t="s">
        <v>24716</v>
      </c>
      <c r="B1397" s="5" t="s">
        <v>24717</v>
      </c>
      <c r="C1397" s="5" t="s">
        <v>27</v>
      </c>
      <c r="D1397" s="5" t="s">
        <v>85</v>
      </c>
      <c r="E1397" s="20" t="s">
        <v>45</v>
      </c>
      <c r="F1397" s="7">
        <v>15</v>
      </c>
      <c r="G1397" s="7">
        <v>23</v>
      </c>
      <c r="H1397" s="5" t="s">
        <v>6162</v>
      </c>
      <c r="I1397" s="5" t="s">
        <v>66</v>
      </c>
      <c r="J1397" s="5" t="s">
        <v>48</v>
      </c>
      <c r="K1397" s="5" t="s">
        <v>3024</v>
      </c>
      <c r="L1397" s="5" t="s">
        <v>24718</v>
      </c>
      <c r="M1397" s="5" t="s">
        <v>53</v>
      </c>
      <c r="N1397" s="5" t="s">
        <v>55</v>
      </c>
      <c r="O1397" s="5" t="b">
        <f t="shared" ca="1" si="0"/>
        <v>0</v>
      </c>
      <c r="P1397" s="5" t="b">
        <f t="shared" ca="1" si="1"/>
        <v>1</v>
      </c>
      <c r="Q1397" s="5"/>
      <c r="R1397" s="5"/>
      <c r="S1397" s="5"/>
      <c r="T1397" s="5"/>
      <c r="U1397" s="5"/>
      <c r="V1397" s="5"/>
      <c r="W1397" s="5"/>
      <c r="X1397" s="5"/>
      <c r="Y1397" s="5"/>
      <c r="Z1397" s="5"/>
      <c r="AA1397" s="5"/>
      <c r="AB1397" s="5"/>
      <c r="AC1397" s="5"/>
      <c r="AD1397" s="5"/>
      <c r="AE1397" s="5"/>
    </row>
    <row r="1398" spans="1:31" ht="23.25" customHeight="1">
      <c r="A1398" s="5" t="s">
        <v>24327</v>
      </c>
      <c r="B1398" s="5" t="s">
        <v>24725</v>
      </c>
      <c r="C1398" s="5" t="s">
        <v>27</v>
      </c>
      <c r="D1398" s="5" t="s">
        <v>28</v>
      </c>
      <c r="E1398" s="20" t="s">
        <v>919</v>
      </c>
      <c r="F1398" s="7">
        <v>15</v>
      </c>
      <c r="G1398" s="7">
        <v>20</v>
      </c>
      <c r="H1398" s="5" t="s">
        <v>493</v>
      </c>
      <c r="I1398" s="5" t="s">
        <v>31</v>
      </c>
      <c r="J1398" s="5" t="s">
        <v>1152</v>
      </c>
      <c r="K1398" s="5" t="s">
        <v>24727</v>
      </c>
      <c r="L1398" s="5" t="s">
        <v>24728</v>
      </c>
      <c r="M1398" s="5" t="s">
        <v>53</v>
      </c>
      <c r="N1398" s="5" t="s">
        <v>38</v>
      </c>
      <c r="O1398" s="5" t="b">
        <f t="shared" ca="1" si="0"/>
        <v>0</v>
      </c>
      <c r="P1398" s="5" t="b">
        <f t="shared" ca="1" si="1"/>
        <v>1</v>
      </c>
      <c r="Q1398" s="5"/>
      <c r="R1398" s="5"/>
      <c r="S1398" s="5"/>
      <c r="T1398" s="5"/>
      <c r="U1398" s="5"/>
      <c r="V1398" s="5"/>
      <c r="W1398" s="5"/>
      <c r="X1398" s="5"/>
      <c r="Y1398" s="5"/>
      <c r="Z1398" s="5"/>
      <c r="AA1398" s="5"/>
      <c r="AB1398" s="5"/>
      <c r="AC1398" s="5"/>
      <c r="AD1398" s="5"/>
      <c r="AE1398" s="5"/>
    </row>
    <row r="1399" spans="1:31" ht="23.25" customHeight="1">
      <c r="A1399" s="5" t="s">
        <v>15894</v>
      </c>
      <c r="B1399" s="5" t="s">
        <v>24736</v>
      </c>
      <c r="C1399" s="5" t="s">
        <v>20</v>
      </c>
      <c r="D1399" s="5" t="s">
        <v>47</v>
      </c>
      <c r="E1399" s="20" t="s">
        <v>45</v>
      </c>
      <c r="F1399" s="7">
        <v>15</v>
      </c>
      <c r="G1399" s="7">
        <v>30</v>
      </c>
      <c r="H1399" s="5" t="s">
        <v>2134</v>
      </c>
      <c r="I1399" s="5" t="s">
        <v>108</v>
      </c>
      <c r="J1399" s="5" t="s">
        <v>76</v>
      </c>
      <c r="K1399" s="9" t="s">
        <v>47</v>
      </c>
      <c r="L1399" s="5" t="s">
        <v>24738</v>
      </c>
      <c r="M1399" s="5" t="s">
        <v>42</v>
      </c>
      <c r="N1399" s="5" t="s">
        <v>237</v>
      </c>
      <c r="O1399" s="5" t="b">
        <f t="shared" ca="1" si="0"/>
        <v>0</v>
      </c>
      <c r="P1399" s="5" t="b">
        <f t="shared" ca="1" si="1"/>
        <v>1</v>
      </c>
      <c r="Q1399" s="5"/>
      <c r="R1399" s="5"/>
      <c r="S1399" s="5"/>
      <c r="T1399" s="5"/>
      <c r="U1399" s="5"/>
      <c r="V1399" s="5"/>
      <c r="W1399" s="5"/>
      <c r="X1399" s="5"/>
      <c r="Y1399" s="5"/>
      <c r="Z1399" s="5"/>
      <c r="AA1399" s="5"/>
      <c r="AB1399" s="5"/>
      <c r="AC1399" s="5"/>
      <c r="AD1399" s="5"/>
      <c r="AE1399" s="5"/>
    </row>
    <row r="1400" spans="1:31" ht="23.25" customHeight="1">
      <c r="A1400" s="5" t="s">
        <v>24743</v>
      </c>
      <c r="B1400" s="5" t="s">
        <v>4596</v>
      </c>
      <c r="C1400" s="5" t="s">
        <v>27</v>
      </c>
      <c r="D1400" s="5" t="s">
        <v>47</v>
      </c>
      <c r="E1400" s="20" t="s">
        <v>45</v>
      </c>
      <c r="F1400" s="7">
        <v>15</v>
      </c>
      <c r="G1400" s="7">
        <v>20</v>
      </c>
      <c r="H1400" s="5" t="s">
        <v>493</v>
      </c>
      <c r="I1400" s="7" t="s">
        <v>24</v>
      </c>
      <c r="J1400" s="5" t="s">
        <v>68</v>
      </c>
      <c r="K1400" s="5" t="s">
        <v>16809</v>
      </c>
      <c r="L1400" s="5" t="s">
        <v>24744</v>
      </c>
      <c r="M1400" s="5" t="s">
        <v>53</v>
      </c>
      <c r="N1400" s="5" t="s">
        <v>55</v>
      </c>
      <c r="O1400" s="5" t="b">
        <f t="shared" ca="1" si="0"/>
        <v>0</v>
      </c>
      <c r="P1400" s="5" t="b">
        <f t="shared" ca="1" si="1"/>
        <v>1</v>
      </c>
      <c r="Q1400" s="5"/>
      <c r="R1400" s="5"/>
      <c r="S1400" s="5"/>
      <c r="T1400" s="5"/>
      <c r="U1400" s="5"/>
      <c r="V1400" s="5"/>
      <c r="W1400" s="5"/>
      <c r="X1400" s="5"/>
      <c r="Y1400" s="5"/>
      <c r="Z1400" s="5"/>
      <c r="AA1400" s="5"/>
      <c r="AB1400" s="5"/>
      <c r="AC1400" s="5"/>
      <c r="AD1400" s="5"/>
      <c r="AE1400" s="5"/>
    </row>
    <row r="1401" spans="1:31" ht="23.25" customHeight="1">
      <c r="A1401" s="5" t="s">
        <v>15244</v>
      </c>
      <c r="B1401" s="5" t="s">
        <v>16187</v>
      </c>
      <c r="C1401" s="5" t="s">
        <v>27</v>
      </c>
      <c r="D1401" s="5" t="s">
        <v>47</v>
      </c>
      <c r="E1401" s="20" t="s">
        <v>45</v>
      </c>
      <c r="F1401" s="7">
        <v>15</v>
      </c>
      <c r="G1401" s="7">
        <v>20</v>
      </c>
      <c r="H1401" s="5" t="s">
        <v>493</v>
      </c>
      <c r="I1401" s="7" t="s">
        <v>24</v>
      </c>
      <c r="J1401" s="5" t="s">
        <v>117</v>
      </c>
      <c r="K1401" s="9" t="s">
        <v>47</v>
      </c>
      <c r="L1401" s="5" t="s">
        <v>24747</v>
      </c>
      <c r="M1401" s="5" t="s">
        <v>42</v>
      </c>
      <c r="N1401" s="5" t="s">
        <v>405</v>
      </c>
      <c r="O1401" s="5" t="b">
        <f t="shared" ca="1" si="0"/>
        <v>0</v>
      </c>
      <c r="P1401" s="5" t="b">
        <f t="shared" ca="1" si="1"/>
        <v>1</v>
      </c>
      <c r="Q1401" s="5"/>
      <c r="R1401" s="5"/>
      <c r="S1401" s="5"/>
      <c r="T1401" s="5"/>
      <c r="U1401" s="5"/>
      <c r="V1401" s="5"/>
      <c r="W1401" s="5"/>
      <c r="X1401" s="5"/>
      <c r="Y1401" s="5"/>
      <c r="Z1401" s="5"/>
      <c r="AA1401" s="5"/>
      <c r="AB1401" s="5"/>
      <c r="AC1401" s="5"/>
      <c r="AD1401" s="5"/>
      <c r="AE1401" s="5"/>
    </row>
    <row r="1402" spans="1:31" ht="23.25" customHeight="1">
      <c r="A1402" s="14" t="s">
        <v>24750</v>
      </c>
      <c r="B1402" s="14" t="s">
        <v>17911</v>
      </c>
      <c r="C1402" s="14" t="s">
        <v>27</v>
      </c>
      <c r="D1402" s="14" t="s">
        <v>80</v>
      </c>
      <c r="E1402" s="21" t="s">
        <v>45</v>
      </c>
      <c r="F1402" s="15">
        <v>15</v>
      </c>
      <c r="G1402" s="15">
        <v>20</v>
      </c>
      <c r="H1402" s="14" t="s">
        <v>493</v>
      </c>
      <c r="I1402" s="14" t="s">
        <v>31</v>
      </c>
      <c r="J1402" s="14" t="s">
        <v>57</v>
      </c>
      <c r="K1402" s="14" t="s">
        <v>7466</v>
      </c>
      <c r="L1402" s="22" t="s">
        <v>47</v>
      </c>
      <c r="M1402" s="14" t="s">
        <v>167</v>
      </c>
      <c r="N1402" s="14" t="s">
        <v>55</v>
      </c>
      <c r="O1402" s="14" t="b">
        <f t="shared" ca="1" si="0"/>
        <v>0</v>
      </c>
      <c r="P1402" s="14" t="b">
        <f t="shared" ca="1" si="1"/>
        <v>1</v>
      </c>
      <c r="Q1402" s="5"/>
      <c r="R1402" s="5"/>
      <c r="S1402" s="5"/>
      <c r="T1402" s="5"/>
      <c r="U1402" s="5"/>
      <c r="V1402" s="5"/>
      <c r="W1402" s="5"/>
      <c r="X1402" s="5"/>
      <c r="Y1402" s="5"/>
      <c r="Z1402" s="5"/>
      <c r="AA1402" s="5"/>
      <c r="AB1402" s="5"/>
      <c r="AC1402" s="5"/>
      <c r="AD1402" s="5"/>
      <c r="AE1402" s="5"/>
    </row>
    <row r="1403" spans="1:31" ht="23.25" customHeight="1">
      <c r="A1403" s="5" t="s">
        <v>7547</v>
      </c>
      <c r="B1403" s="5" t="s">
        <v>14892</v>
      </c>
      <c r="C1403" s="5" t="s">
        <v>27</v>
      </c>
      <c r="D1403" s="5" t="s">
        <v>47</v>
      </c>
      <c r="E1403" s="20" t="s">
        <v>29</v>
      </c>
      <c r="F1403" s="7">
        <v>15</v>
      </c>
      <c r="G1403" s="7">
        <v>28</v>
      </c>
      <c r="H1403" s="5" t="s">
        <v>652</v>
      </c>
      <c r="I1403" s="5" t="s">
        <v>108</v>
      </c>
      <c r="J1403" s="5" t="s">
        <v>9762</v>
      </c>
      <c r="K1403" s="5" t="s">
        <v>14893</v>
      </c>
      <c r="L1403" s="5" t="s">
        <v>24755</v>
      </c>
      <c r="M1403" s="5" t="s">
        <v>53</v>
      </c>
      <c r="N1403" s="5" t="s">
        <v>55</v>
      </c>
      <c r="O1403" s="5" t="b">
        <f t="shared" ca="1" si="0"/>
        <v>0</v>
      </c>
      <c r="P1403" s="5" t="b">
        <f t="shared" ca="1" si="1"/>
        <v>1</v>
      </c>
      <c r="Q1403" s="5"/>
      <c r="R1403" s="5"/>
      <c r="S1403" s="5"/>
      <c r="T1403" s="5"/>
      <c r="U1403" s="5"/>
      <c r="V1403" s="5"/>
      <c r="W1403" s="5"/>
      <c r="X1403" s="5"/>
      <c r="Y1403" s="5"/>
      <c r="Z1403" s="5"/>
      <c r="AA1403" s="5"/>
      <c r="AB1403" s="5"/>
      <c r="AC1403" s="5"/>
      <c r="AD1403" s="5"/>
      <c r="AE1403" s="5"/>
    </row>
    <row r="1404" spans="1:31" ht="23.25" customHeight="1">
      <c r="A1404" s="5" t="s">
        <v>24756</v>
      </c>
      <c r="B1404" s="5" t="s">
        <v>24757</v>
      </c>
      <c r="C1404" s="5" t="s">
        <v>41</v>
      </c>
      <c r="D1404" s="5" t="s">
        <v>94</v>
      </c>
      <c r="E1404" s="20" t="s">
        <v>29</v>
      </c>
      <c r="F1404" s="7">
        <v>15</v>
      </c>
      <c r="G1404" s="7">
        <v>25</v>
      </c>
      <c r="H1404" s="5" t="s">
        <v>151</v>
      </c>
      <c r="I1404" s="5" t="s">
        <v>108</v>
      </c>
      <c r="J1404" s="5" t="s">
        <v>48</v>
      </c>
      <c r="K1404" s="5" t="s">
        <v>24759</v>
      </c>
      <c r="L1404" s="5" t="s">
        <v>24760</v>
      </c>
      <c r="M1404" s="5" t="s">
        <v>100</v>
      </c>
      <c r="N1404" s="5" t="s">
        <v>55</v>
      </c>
      <c r="O1404" s="5" t="b">
        <f t="shared" ca="1" si="0"/>
        <v>0</v>
      </c>
      <c r="P1404" s="5" t="b">
        <f t="shared" ca="1" si="1"/>
        <v>1</v>
      </c>
      <c r="Q1404" s="5"/>
      <c r="R1404" s="5"/>
      <c r="S1404" s="5"/>
      <c r="T1404" s="5"/>
      <c r="U1404" s="5"/>
      <c r="V1404" s="5"/>
      <c r="W1404" s="5"/>
      <c r="X1404" s="5"/>
      <c r="Y1404" s="5"/>
      <c r="Z1404" s="5"/>
      <c r="AA1404" s="5"/>
      <c r="AB1404" s="5"/>
      <c r="AC1404" s="5"/>
      <c r="AD1404" s="5"/>
      <c r="AE1404" s="5"/>
    </row>
    <row r="1405" spans="1:31" ht="23.25" customHeight="1">
      <c r="A1405" s="5" t="s">
        <v>2922</v>
      </c>
      <c r="B1405" s="5" t="s">
        <v>2377</v>
      </c>
      <c r="C1405" s="5" t="s">
        <v>27</v>
      </c>
      <c r="D1405" s="5" t="s">
        <v>47</v>
      </c>
      <c r="E1405" s="20" t="s">
        <v>45</v>
      </c>
      <c r="F1405" s="7">
        <v>15</v>
      </c>
      <c r="G1405" s="7">
        <v>20</v>
      </c>
      <c r="H1405" s="5" t="s">
        <v>493</v>
      </c>
      <c r="I1405" s="5" t="s">
        <v>108</v>
      </c>
      <c r="J1405" s="5" t="s">
        <v>57</v>
      </c>
      <c r="K1405" s="5" t="s">
        <v>24763</v>
      </c>
      <c r="L1405" s="5" t="s">
        <v>24764</v>
      </c>
      <c r="M1405" s="5" t="s">
        <v>42</v>
      </c>
      <c r="N1405" s="5" t="s">
        <v>38</v>
      </c>
      <c r="O1405" s="5" t="b">
        <f t="shared" ca="1" si="0"/>
        <v>0</v>
      </c>
      <c r="P1405" s="5" t="b">
        <f t="shared" ca="1" si="1"/>
        <v>1</v>
      </c>
      <c r="Q1405" s="5"/>
      <c r="R1405" s="5"/>
      <c r="S1405" s="5"/>
      <c r="T1405" s="5"/>
      <c r="U1405" s="5"/>
      <c r="V1405" s="5"/>
      <c r="W1405" s="5"/>
      <c r="X1405" s="5"/>
      <c r="Y1405" s="5"/>
      <c r="Z1405" s="5"/>
      <c r="AA1405" s="5"/>
      <c r="AB1405" s="5"/>
      <c r="AC1405" s="5"/>
      <c r="AD1405" s="5"/>
      <c r="AE1405" s="5"/>
    </row>
    <row r="1406" spans="1:31" ht="23.25" customHeight="1">
      <c r="A1406" s="5" t="s">
        <v>24766</v>
      </c>
      <c r="B1406" s="5" t="s">
        <v>14534</v>
      </c>
      <c r="C1406" s="5" t="s">
        <v>27</v>
      </c>
      <c r="D1406" s="5" t="s">
        <v>75</v>
      </c>
      <c r="E1406" s="20" t="s">
        <v>45</v>
      </c>
      <c r="F1406" s="7">
        <v>15</v>
      </c>
      <c r="G1406" s="7">
        <v>23</v>
      </c>
      <c r="H1406" s="5" t="s">
        <v>6162</v>
      </c>
      <c r="I1406" s="5" t="s">
        <v>31</v>
      </c>
      <c r="J1406" s="5" t="s">
        <v>1328</v>
      </c>
      <c r="K1406" s="5" t="s">
        <v>14535</v>
      </c>
      <c r="L1406" s="5" t="s">
        <v>24767</v>
      </c>
      <c r="M1406" s="5" t="s">
        <v>37</v>
      </c>
      <c r="N1406" s="5" t="s">
        <v>55</v>
      </c>
      <c r="O1406" s="5" t="b">
        <f t="shared" ca="1" si="0"/>
        <v>0</v>
      </c>
      <c r="P1406" s="5" t="b">
        <f t="shared" ca="1" si="1"/>
        <v>1</v>
      </c>
      <c r="Q1406" s="5"/>
      <c r="R1406" s="5"/>
      <c r="S1406" s="5"/>
      <c r="T1406" s="5"/>
      <c r="U1406" s="5"/>
      <c r="V1406" s="5"/>
      <c r="W1406" s="5"/>
      <c r="X1406" s="5"/>
      <c r="Y1406" s="5"/>
      <c r="Z1406" s="5"/>
      <c r="AA1406" s="5"/>
      <c r="AB1406" s="5"/>
      <c r="AC1406" s="5"/>
      <c r="AD1406" s="5"/>
      <c r="AE1406" s="5"/>
    </row>
    <row r="1407" spans="1:31" ht="23.25" customHeight="1">
      <c r="A1407" s="14" t="s">
        <v>24768</v>
      </c>
      <c r="B1407" s="14" t="s">
        <v>24769</v>
      </c>
      <c r="C1407" s="14" t="s">
        <v>41</v>
      </c>
      <c r="D1407" s="14" t="s">
        <v>94</v>
      </c>
      <c r="E1407" s="21" t="s">
        <v>45</v>
      </c>
      <c r="F1407" s="15">
        <v>15</v>
      </c>
      <c r="G1407" s="15">
        <v>30</v>
      </c>
      <c r="H1407" s="14" t="s">
        <v>2134</v>
      </c>
      <c r="I1407" s="14" t="s">
        <v>108</v>
      </c>
      <c r="J1407" s="14" t="s">
        <v>686</v>
      </c>
      <c r="K1407" s="14" t="s">
        <v>24771</v>
      </c>
      <c r="L1407" s="14" t="s">
        <v>24772</v>
      </c>
      <c r="M1407" s="14" t="s">
        <v>100</v>
      </c>
      <c r="N1407" s="14" t="s">
        <v>55</v>
      </c>
      <c r="O1407" s="14" t="b">
        <f t="shared" ca="1" si="0"/>
        <v>0</v>
      </c>
      <c r="P1407" s="14" t="b">
        <f t="shared" ca="1" si="1"/>
        <v>1</v>
      </c>
      <c r="Q1407" s="5"/>
      <c r="R1407" s="5"/>
      <c r="S1407" s="5"/>
      <c r="T1407" s="5"/>
      <c r="U1407" s="5"/>
      <c r="V1407" s="5"/>
      <c r="W1407" s="5"/>
      <c r="X1407" s="5"/>
      <c r="Y1407" s="5"/>
      <c r="Z1407" s="5"/>
      <c r="AA1407" s="5"/>
      <c r="AB1407" s="5"/>
      <c r="AC1407" s="5"/>
      <c r="AD1407" s="5"/>
      <c r="AE1407" s="5"/>
    </row>
    <row r="1408" spans="1:31" ht="23.25" customHeight="1">
      <c r="A1408" s="5" t="s">
        <v>18626</v>
      </c>
      <c r="B1408" s="5" t="s">
        <v>4487</v>
      </c>
      <c r="C1408" s="5" t="s">
        <v>170</v>
      </c>
      <c r="D1408" s="5" t="s">
        <v>378</v>
      </c>
      <c r="E1408" s="20" t="s">
        <v>45</v>
      </c>
      <c r="F1408" s="7">
        <v>15</v>
      </c>
      <c r="G1408" s="7">
        <v>25</v>
      </c>
      <c r="H1408" s="5" t="s">
        <v>151</v>
      </c>
      <c r="I1408" s="5" t="s">
        <v>108</v>
      </c>
      <c r="J1408" s="5" t="s">
        <v>742</v>
      </c>
      <c r="K1408" s="5" t="s">
        <v>4492</v>
      </c>
      <c r="L1408" s="5" t="s">
        <v>24777</v>
      </c>
      <c r="M1408" s="5" t="s">
        <v>100</v>
      </c>
      <c r="N1408" s="5" t="s">
        <v>55</v>
      </c>
      <c r="O1408" s="5" t="b">
        <f t="shared" ca="1" si="0"/>
        <v>0</v>
      </c>
      <c r="P1408" s="5" t="b">
        <f t="shared" ca="1" si="1"/>
        <v>1</v>
      </c>
      <c r="Q1408" s="5"/>
      <c r="R1408" s="5"/>
      <c r="S1408" s="5"/>
      <c r="T1408" s="5"/>
      <c r="U1408" s="5"/>
      <c r="V1408" s="5"/>
      <c r="W1408" s="5"/>
      <c r="X1408" s="5"/>
      <c r="Y1408" s="5"/>
      <c r="Z1408" s="5"/>
      <c r="AA1408" s="5"/>
      <c r="AB1408" s="5"/>
      <c r="AC1408" s="5"/>
      <c r="AD1408" s="5"/>
      <c r="AE1408" s="5"/>
    </row>
    <row r="1409" spans="1:31" ht="23.25" customHeight="1">
      <c r="A1409" s="14" t="s">
        <v>3303</v>
      </c>
      <c r="B1409" s="14" t="s">
        <v>458</v>
      </c>
      <c r="C1409" s="14" t="s">
        <v>27</v>
      </c>
      <c r="D1409" s="14" t="s">
        <v>80</v>
      </c>
      <c r="E1409" s="21" t="s">
        <v>45</v>
      </c>
      <c r="F1409" s="15">
        <v>15</v>
      </c>
      <c r="G1409" s="15">
        <v>20</v>
      </c>
      <c r="H1409" s="14" t="s">
        <v>493</v>
      </c>
      <c r="I1409" s="14" t="s">
        <v>108</v>
      </c>
      <c r="J1409" s="14" t="s">
        <v>48</v>
      </c>
      <c r="K1409" s="14" t="s">
        <v>8782</v>
      </c>
      <c r="L1409" s="14" t="s">
        <v>3736</v>
      </c>
      <c r="M1409" s="14" t="s">
        <v>37</v>
      </c>
      <c r="N1409" s="14" t="s">
        <v>55</v>
      </c>
      <c r="O1409" s="14" t="b">
        <f t="shared" ca="1" si="0"/>
        <v>0</v>
      </c>
      <c r="P1409" s="14" t="b">
        <f t="shared" ca="1" si="1"/>
        <v>1</v>
      </c>
      <c r="Q1409" s="5"/>
      <c r="R1409" s="5"/>
      <c r="S1409" s="5"/>
      <c r="T1409" s="5"/>
      <c r="U1409" s="5"/>
      <c r="V1409" s="5"/>
      <c r="W1409" s="5"/>
      <c r="X1409" s="5"/>
      <c r="Y1409" s="5"/>
      <c r="Z1409" s="5"/>
      <c r="AA1409" s="5"/>
      <c r="AB1409" s="5"/>
      <c r="AC1409" s="5"/>
      <c r="AD1409" s="5"/>
      <c r="AE1409" s="5"/>
    </row>
    <row r="1410" spans="1:31" ht="23.25" customHeight="1">
      <c r="A1410" s="5" t="s">
        <v>24786</v>
      </c>
      <c r="B1410" s="5" t="s">
        <v>24787</v>
      </c>
      <c r="C1410" s="5" t="s">
        <v>27</v>
      </c>
      <c r="D1410" s="5" t="s">
        <v>85</v>
      </c>
      <c r="E1410" s="20" t="s">
        <v>45</v>
      </c>
      <c r="F1410" s="7">
        <v>15</v>
      </c>
      <c r="G1410" s="7">
        <v>20</v>
      </c>
      <c r="H1410" s="5" t="s">
        <v>493</v>
      </c>
      <c r="I1410" s="5" t="s">
        <v>108</v>
      </c>
      <c r="J1410" s="5" t="s">
        <v>430</v>
      </c>
      <c r="K1410" s="9" t="s">
        <v>47</v>
      </c>
      <c r="L1410" s="5" t="s">
        <v>24788</v>
      </c>
      <c r="M1410" s="5" t="s">
        <v>100</v>
      </c>
      <c r="N1410" s="5" t="s">
        <v>55</v>
      </c>
      <c r="O1410" s="5" t="b">
        <f t="shared" ca="1" si="0"/>
        <v>0</v>
      </c>
      <c r="P1410" s="5" t="b">
        <f t="shared" ca="1" si="1"/>
        <v>1</v>
      </c>
      <c r="Q1410" s="5"/>
      <c r="R1410" s="5"/>
      <c r="S1410" s="5"/>
      <c r="T1410" s="5"/>
      <c r="U1410" s="5"/>
      <c r="V1410" s="5"/>
      <c r="W1410" s="5"/>
      <c r="X1410" s="5"/>
      <c r="Y1410" s="5"/>
      <c r="Z1410" s="5"/>
      <c r="AA1410" s="5"/>
      <c r="AB1410" s="5"/>
      <c r="AC1410" s="5"/>
      <c r="AD1410" s="5"/>
      <c r="AE1410" s="5"/>
    </row>
    <row r="1411" spans="1:31" ht="23.25" customHeight="1">
      <c r="A1411" s="5" t="s">
        <v>15104</v>
      </c>
      <c r="B1411" s="5" t="s">
        <v>17983</v>
      </c>
      <c r="C1411" s="5" t="s">
        <v>27</v>
      </c>
      <c r="D1411" s="5" t="s">
        <v>119</v>
      </c>
      <c r="E1411" s="20" t="s">
        <v>45</v>
      </c>
      <c r="F1411" s="7">
        <v>15</v>
      </c>
      <c r="G1411" s="7">
        <v>25</v>
      </c>
      <c r="H1411" s="5" t="s">
        <v>151</v>
      </c>
      <c r="I1411" s="5" t="s">
        <v>31</v>
      </c>
      <c r="J1411" s="5" t="s">
        <v>947</v>
      </c>
      <c r="K1411" s="5" t="s">
        <v>24791</v>
      </c>
      <c r="L1411" s="5" t="s">
        <v>24792</v>
      </c>
      <c r="M1411" s="5" t="s">
        <v>37</v>
      </c>
      <c r="N1411" s="5" t="s">
        <v>55</v>
      </c>
      <c r="O1411" s="5" t="b">
        <f t="shared" ca="1" si="0"/>
        <v>0</v>
      </c>
      <c r="P1411" s="5" t="b">
        <f t="shared" ca="1" si="1"/>
        <v>1</v>
      </c>
      <c r="Q1411" s="5"/>
      <c r="R1411" s="5"/>
      <c r="S1411" s="5"/>
      <c r="T1411" s="5"/>
      <c r="U1411" s="5"/>
      <c r="V1411" s="5"/>
      <c r="W1411" s="5"/>
      <c r="X1411" s="5"/>
      <c r="Y1411" s="5"/>
      <c r="Z1411" s="5"/>
      <c r="AA1411" s="5"/>
      <c r="AB1411" s="5"/>
      <c r="AC1411" s="5"/>
      <c r="AD1411" s="5"/>
      <c r="AE1411" s="5"/>
    </row>
    <row r="1412" spans="1:31" ht="23.25" customHeight="1">
      <c r="A1412" s="5" t="s">
        <v>24796</v>
      </c>
      <c r="B1412" s="5" t="s">
        <v>20881</v>
      </c>
      <c r="C1412" s="5" t="s">
        <v>170</v>
      </c>
      <c r="D1412" s="5" t="s">
        <v>390</v>
      </c>
      <c r="E1412" s="20" t="s">
        <v>29</v>
      </c>
      <c r="F1412" s="7">
        <v>15</v>
      </c>
      <c r="G1412" s="7">
        <v>25</v>
      </c>
      <c r="H1412" s="5" t="s">
        <v>151</v>
      </c>
      <c r="I1412" s="5" t="s">
        <v>66</v>
      </c>
      <c r="J1412" s="5" t="s">
        <v>224</v>
      </c>
      <c r="K1412" s="9" t="s">
        <v>47</v>
      </c>
      <c r="L1412" s="5" t="s">
        <v>24797</v>
      </c>
      <c r="M1412" s="5" t="s">
        <v>100</v>
      </c>
      <c r="N1412" s="5" t="s">
        <v>55</v>
      </c>
      <c r="O1412" s="5" t="b">
        <f t="shared" ca="1" si="0"/>
        <v>0</v>
      </c>
      <c r="P1412" s="5" t="b">
        <f t="shared" ca="1" si="1"/>
        <v>1</v>
      </c>
      <c r="Q1412" s="5"/>
      <c r="R1412" s="5"/>
      <c r="S1412" s="5"/>
      <c r="T1412" s="5"/>
      <c r="U1412" s="5"/>
      <c r="V1412" s="5"/>
      <c r="W1412" s="5"/>
      <c r="X1412" s="5"/>
      <c r="Y1412" s="5"/>
      <c r="Z1412" s="5"/>
      <c r="AA1412" s="5"/>
      <c r="AB1412" s="5"/>
      <c r="AC1412" s="5"/>
      <c r="AD1412" s="5"/>
      <c r="AE1412" s="5"/>
    </row>
    <row r="1413" spans="1:31" ht="23.25" customHeight="1">
      <c r="A1413" s="14" t="s">
        <v>24802</v>
      </c>
      <c r="B1413" s="14" t="s">
        <v>24803</v>
      </c>
      <c r="C1413" s="14" t="s">
        <v>170</v>
      </c>
      <c r="D1413" s="14" t="s">
        <v>47</v>
      </c>
      <c r="E1413" s="21" t="s">
        <v>45</v>
      </c>
      <c r="F1413" s="15">
        <v>15</v>
      </c>
      <c r="G1413" s="15">
        <v>35</v>
      </c>
      <c r="H1413" s="14" t="s">
        <v>3454</v>
      </c>
      <c r="I1413" s="14" t="s">
        <v>31</v>
      </c>
      <c r="J1413" s="14" t="s">
        <v>68</v>
      </c>
      <c r="K1413" s="14" t="s">
        <v>24805</v>
      </c>
      <c r="L1413" s="14" t="s">
        <v>24806</v>
      </c>
      <c r="M1413" s="14" t="s">
        <v>37</v>
      </c>
      <c r="N1413" s="14" t="s">
        <v>55</v>
      </c>
      <c r="O1413" s="14" t="b">
        <f t="shared" ca="1" si="0"/>
        <v>0</v>
      </c>
      <c r="P1413" s="14" t="b">
        <f t="shared" ca="1" si="1"/>
        <v>1</v>
      </c>
      <c r="Q1413" s="5"/>
      <c r="R1413" s="5"/>
      <c r="S1413" s="5"/>
      <c r="T1413" s="5"/>
      <c r="U1413" s="5"/>
      <c r="V1413" s="5"/>
      <c r="W1413" s="5"/>
      <c r="X1413" s="5"/>
      <c r="Y1413" s="5"/>
      <c r="Z1413" s="5"/>
      <c r="AA1413" s="5"/>
      <c r="AB1413" s="5"/>
      <c r="AC1413" s="5"/>
      <c r="AD1413" s="5"/>
      <c r="AE1413" s="5"/>
    </row>
    <row r="1414" spans="1:31" ht="23.25" customHeight="1">
      <c r="A1414" s="5" t="s">
        <v>16277</v>
      </c>
      <c r="B1414" s="5" t="s">
        <v>16278</v>
      </c>
      <c r="C1414" s="5" t="s">
        <v>27</v>
      </c>
      <c r="D1414" s="5" t="s">
        <v>119</v>
      </c>
      <c r="E1414" s="20" t="s">
        <v>29</v>
      </c>
      <c r="F1414" s="7">
        <v>15</v>
      </c>
      <c r="G1414" s="7">
        <v>30</v>
      </c>
      <c r="H1414" s="5" t="s">
        <v>2134</v>
      </c>
      <c r="I1414" s="5" t="s">
        <v>108</v>
      </c>
      <c r="J1414" s="5" t="s">
        <v>4427</v>
      </c>
      <c r="K1414" s="5" t="s">
        <v>16279</v>
      </c>
      <c r="L1414" s="5" t="s">
        <v>16280</v>
      </c>
      <c r="M1414" s="5" t="s">
        <v>37</v>
      </c>
      <c r="N1414" s="5" t="s">
        <v>55</v>
      </c>
      <c r="O1414" s="5" t="b">
        <f t="shared" ca="1" si="0"/>
        <v>0</v>
      </c>
      <c r="P1414" s="5" t="b">
        <f t="shared" ca="1" si="1"/>
        <v>1</v>
      </c>
      <c r="Q1414" s="5"/>
      <c r="R1414" s="5"/>
      <c r="S1414" s="5"/>
      <c r="T1414" s="5"/>
      <c r="U1414" s="5"/>
      <c r="V1414" s="5"/>
      <c r="W1414" s="5"/>
      <c r="X1414" s="5"/>
      <c r="Y1414" s="5"/>
      <c r="Z1414" s="5"/>
      <c r="AA1414" s="5"/>
      <c r="AB1414" s="5"/>
      <c r="AC1414" s="5"/>
      <c r="AD1414" s="5"/>
      <c r="AE1414" s="5"/>
    </row>
    <row r="1415" spans="1:31" ht="23.25" customHeight="1">
      <c r="A1415" s="5" t="s">
        <v>1457</v>
      </c>
      <c r="B1415" s="5" t="s">
        <v>16327</v>
      </c>
      <c r="C1415" s="5" t="s">
        <v>27</v>
      </c>
      <c r="D1415" s="5" t="s">
        <v>85</v>
      </c>
      <c r="E1415" s="20" t="s">
        <v>45</v>
      </c>
      <c r="F1415" s="7">
        <v>15</v>
      </c>
      <c r="G1415" s="7">
        <v>25</v>
      </c>
      <c r="H1415" s="5" t="s">
        <v>151</v>
      </c>
      <c r="I1415" s="5" t="s">
        <v>66</v>
      </c>
      <c r="J1415" s="5" t="s">
        <v>2872</v>
      </c>
      <c r="K1415" s="9" t="s">
        <v>47</v>
      </c>
      <c r="L1415" s="5" t="s">
        <v>16329</v>
      </c>
      <c r="M1415" s="5" t="s">
        <v>100</v>
      </c>
      <c r="N1415" s="5" t="s">
        <v>271</v>
      </c>
      <c r="O1415" s="5" t="b">
        <f t="shared" ca="1" si="0"/>
        <v>0</v>
      </c>
      <c r="P1415" s="5" t="b">
        <f t="shared" ca="1" si="1"/>
        <v>1</v>
      </c>
      <c r="Q1415" s="5"/>
      <c r="R1415" s="5"/>
      <c r="S1415" s="5"/>
      <c r="T1415" s="5"/>
      <c r="U1415" s="5"/>
      <c r="V1415" s="5"/>
      <c r="W1415" s="5"/>
      <c r="X1415" s="5"/>
      <c r="Y1415" s="5"/>
      <c r="Z1415" s="5"/>
      <c r="AA1415" s="5"/>
      <c r="AB1415" s="5"/>
      <c r="AC1415" s="5"/>
      <c r="AD1415" s="5"/>
      <c r="AE1415" s="5"/>
    </row>
    <row r="1416" spans="1:31" ht="23.25" customHeight="1">
      <c r="A1416" s="5" t="s">
        <v>4608</v>
      </c>
      <c r="B1416" s="5" t="s">
        <v>4609</v>
      </c>
      <c r="C1416" s="5" t="s">
        <v>27</v>
      </c>
      <c r="D1416" s="5" t="s">
        <v>85</v>
      </c>
      <c r="E1416" s="20" t="s">
        <v>29</v>
      </c>
      <c r="F1416" s="7">
        <v>15</v>
      </c>
      <c r="G1416" s="7">
        <v>20</v>
      </c>
      <c r="H1416" s="5" t="s">
        <v>493</v>
      </c>
      <c r="I1416" s="5" t="s">
        <v>108</v>
      </c>
      <c r="J1416" s="5" t="s">
        <v>4611</v>
      </c>
      <c r="K1416" s="5" t="s">
        <v>4612</v>
      </c>
      <c r="L1416" s="5" t="s">
        <v>4613</v>
      </c>
      <c r="M1416" s="5" t="s">
        <v>37</v>
      </c>
      <c r="N1416" s="5" t="s">
        <v>38</v>
      </c>
      <c r="O1416" s="5" t="b">
        <f t="shared" ca="1" si="0"/>
        <v>0</v>
      </c>
      <c r="P1416" s="5" t="b">
        <f t="shared" ca="1" si="1"/>
        <v>1</v>
      </c>
      <c r="Q1416" s="5"/>
      <c r="R1416" s="5"/>
      <c r="S1416" s="5"/>
      <c r="T1416" s="5"/>
      <c r="U1416" s="5"/>
      <c r="V1416" s="5"/>
      <c r="W1416" s="5"/>
      <c r="X1416" s="5"/>
      <c r="Y1416" s="5"/>
      <c r="Z1416" s="5"/>
      <c r="AA1416" s="5"/>
      <c r="AB1416" s="5"/>
      <c r="AC1416" s="5"/>
      <c r="AD1416" s="5"/>
      <c r="AE1416" s="5"/>
    </row>
    <row r="1417" spans="1:31" ht="23.25" customHeight="1">
      <c r="A1417" s="14" t="s">
        <v>3183</v>
      </c>
      <c r="B1417" s="14" t="s">
        <v>24825</v>
      </c>
      <c r="C1417" s="14" t="s">
        <v>27</v>
      </c>
      <c r="D1417" s="14" t="s">
        <v>199</v>
      </c>
      <c r="E1417" s="21" t="s">
        <v>45</v>
      </c>
      <c r="F1417" s="15">
        <v>15</v>
      </c>
      <c r="G1417" s="15">
        <v>18</v>
      </c>
      <c r="H1417" s="14" t="s">
        <v>5228</v>
      </c>
      <c r="I1417" s="14" t="s">
        <v>108</v>
      </c>
      <c r="J1417" s="14" t="s">
        <v>2538</v>
      </c>
      <c r="K1417" s="14" t="s">
        <v>24827</v>
      </c>
      <c r="L1417" s="22" t="s">
        <v>47</v>
      </c>
      <c r="M1417" s="14" t="s">
        <v>167</v>
      </c>
      <c r="N1417" s="14" t="s">
        <v>55</v>
      </c>
      <c r="O1417" s="14" t="b">
        <f t="shared" ca="1" si="0"/>
        <v>0</v>
      </c>
      <c r="P1417" s="14" t="b">
        <f t="shared" ca="1" si="1"/>
        <v>1</v>
      </c>
      <c r="Q1417" s="5"/>
      <c r="R1417" s="5"/>
      <c r="S1417" s="5"/>
      <c r="T1417" s="5"/>
      <c r="U1417" s="5"/>
      <c r="V1417" s="5"/>
      <c r="W1417" s="5"/>
      <c r="X1417" s="5"/>
      <c r="Y1417" s="5"/>
      <c r="Z1417" s="5"/>
      <c r="AA1417" s="5"/>
      <c r="AB1417" s="5"/>
      <c r="AC1417" s="5"/>
      <c r="AD1417" s="5"/>
      <c r="AE1417" s="5"/>
    </row>
    <row r="1418" spans="1:31" ht="23.25" customHeight="1">
      <c r="A1418" s="5" t="s">
        <v>7521</v>
      </c>
      <c r="B1418" s="5" t="s">
        <v>3406</v>
      </c>
      <c r="C1418" s="5" t="s">
        <v>27</v>
      </c>
      <c r="D1418" s="5" t="s">
        <v>212</v>
      </c>
      <c r="E1418" s="20" t="s">
        <v>29</v>
      </c>
      <c r="F1418" s="7">
        <v>15</v>
      </c>
      <c r="G1418" s="7">
        <v>30</v>
      </c>
      <c r="H1418" s="5" t="s">
        <v>2134</v>
      </c>
      <c r="I1418" s="5" t="s">
        <v>31</v>
      </c>
      <c r="J1418" s="5" t="s">
        <v>110</v>
      </c>
      <c r="K1418" s="5" t="s">
        <v>24833</v>
      </c>
      <c r="L1418" s="5" t="s">
        <v>24834</v>
      </c>
      <c r="M1418" s="5" t="s">
        <v>42</v>
      </c>
      <c r="N1418" s="5" t="s">
        <v>55</v>
      </c>
      <c r="O1418" s="5" t="b">
        <f t="shared" ca="1" si="0"/>
        <v>0</v>
      </c>
      <c r="P1418" s="5" t="b">
        <f t="shared" ca="1" si="1"/>
        <v>1</v>
      </c>
      <c r="Q1418" s="5"/>
      <c r="R1418" s="5"/>
      <c r="S1418" s="5"/>
      <c r="T1418" s="5"/>
      <c r="U1418" s="5"/>
      <c r="V1418" s="5"/>
      <c r="W1418" s="5"/>
      <c r="X1418" s="5"/>
      <c r="Y1418" s="5"/>
      <c r="Z1418" s="5"/>
      <c r="AA1418" s="5"/>
      <c r="AB1418" s="5"/>
      <c r="AC1418" s="5"/>
      <c r="AD1418" s="5"/>
      <c r="AE1418" s="5"/>
    </row>
    <row r="1419" spans="1:31" ht="23.25" customHeight="1">
      <c r="A1419" s="14" t="s">
        <v>24163</v>
      </c>
      <c r="B1419" s="14" t="s">
        <v>14760</v>
      </c>
      <c r="C1419" s="14" t="s">
        <v>27</v>
      </c>
      <c r="D1419" s="14" t="s">
        <v>85</v>
      </c>
      <c r="E1419" s="21" t="s">
        <v>29</v>
      </c>
      <c r="F1419" s="15">
        <v>15</v>
      </c>
      <c r="G1419" s="15">
        <v>20</v>
      </c>
      <c r="H1419" s="14" t="s">
        <v>493</v>
      </c>
      <c r="I1419" s="14" t="s">
        <v>108</v>
      </c>
      <c r="J1419" s="14" t="s">
        <v>1439</v>
      </c>
      <c r="K1419" s="14" t="s">
        <v>1044</v>
      </c>
      <c r="L1419" s="14" t="s">
        <v>24846</v>
      </c>
      <c r="M1419" s="14" t="s">
        <v>53</v>
      </c>
      <c r="N1419" s="14" t="s">
        <v>55</v>
      </c>
      <c r="O1419" s="14" t="b">
        <f t="shared" ca="1" si="0"/>
        <v>0</v>
      </c>
      <c r="P1419" s="14" t="b">
        <f t="shared" ca="1" si="1"/>
        <v>1</v>
      </c>
      <c r="Q1419" s="5"/>
      <c r="R1419" s="5"/>
      <c r="S1419" s="5"/>
      <c r="T1419" s="5"/>
      <c r="U1419" s="5"/>
      <c r="V1419" s="5"/>
      <c r="W1419" s="5"/>
      <c r="X1419" s="5"/>
      <c r="Y1419" s="5"/>
      <c r="Z1419" s="5"/>
      <c r="AA1419" s="5"/>
      <c r="AB1419" s="5"/>
      <c r="AC1419" s="5"/>
      <c r="AD1419" s="5"/>
      <c r="AE1419" s="5"/>
    </row>
    <row r="1420" spans="1:31" ht="23.25" customHeight="1">
      <c r="A1420" s="5" t="s">
        <v>24853</v>
      </c>
      <c r="B1420" s="5" t="s">
        <v>24854</v>
      </c>
      <c r="C1420" s="5" t="s">
        <v>20</v>
      </c>
      <c r="D1420" s="5" t="s">
        <v>2637</v>
      </c>
      <c r="E1420" s="20" t="s">
        <v>45</v>
      </c>
      <c r="F1420" s="7">
        <v>15</v>
      </c>
      <c r="G1420" s="7">
        <v>20</v>
      </c>
      <c r="H1420" s="5" t="s">
        <v>493</v>
      </c>
      <c r="I1420" s="5" t="s">
        <v>31</v>
      </c>
      <c r="J1420" s="5" t="s">
        <v>6072</v>
      </c>
      <c r="K1420" s="9" t="s">
        <v>47</v>
      </c>
      <c r="L1420" s="5" t="s">
        <v>24855</v>
      </c>
      <c r="M1420" s="5" t="s">
        <v>648</v>
      </c>
      <c r="N1420" s="5" t="s">
        <v>237</v>
      </c>
      <c r="O1420" s="5" t="b">
        <f t="shared" ca="1" si="0"/>
        <v>0</v>
      </c>
      <c r="P1420" s="5" t="b">
        <f t="shared" ca="1" si="1"/>
        <v>1</v>
      </c>
      <c r="Q1420" s="5"/>
      <c r="R1420" s="5"/>
      <c r="S1420" s="5"/>
      <c r="T1420" s="5"/>
      <c r="U1420" s="5"/>
      <c r="V1420" s="5"/>
      <c r="W1420" s="5"/>
      <c r="X1420" s="5"/>
      <c r="Y1420" s="5"/>
      <c r="Z1420" s="5"/>
      <c r="AA1420" s="5"/>
      <c r="AB1420" s="5"/>
      <c r="AC1420" s="5"/>
      <c r="AD1420" s="5"/>
      <c r="AE1420" s="5"/>
    </row>
    <row r="1421" spans="1:31" ht="23.25" customHeight="1">
      <c r="A1421" s="5" t="s">
        <v>13020</v>
      </c>
      <c r="B1421" s="5" t="s">
        <v>18004</v>
      </c>
      <c r="C1421" s="5" t="s">
        <v>170</v>
      </c>
      <c r="D1421" s="5" t="s">
        <v>390</v>
      </c>
      <c r="E1421" s="20" t="s">
        <v>45</v>
      </c>
      <c r="F1421" s="7">
        <v>15</v>
      </c>
      <c r="G1421" s="7">
        <v>20</v>
      </c>
      <c r="H1421" s="5" t="s">
        <v>493</v>
      </c>
      <c r="I1421" s="5" t="s">
        <v>66</v>
      </c>
      <c r="J1421" s="5" t="s">
        <v>117</v>
      </c>
      <c r="K1421" s="5" t="s">
        <v>18006</v>
      </c>
      <c r="L1421" s="5" t="s">
        <v>24861</v>
      </c>
      <c r="M1421" s="5" t="s">
        <v>100</v>
      </c>
      <c r="N1421" s="5" t="s">
        <v>55</v>
      </c>
      <c r="O1421" s="5" t="b">
        <f t="shared" ca="1" si="0"/>
        <v>0</v>
      </c>
      <c r="P1421" s="5" t="b">
        <f t="shared" ca="1" si="1"/>
        <v>1</v>
      </c>
      <c r="Q1421" s="5"/>
      <c r="R1421" s="5"/>
      <c r="S1421" s="5"/>
      <c r="T1421" s="5"/>
      <c r="U1421" s="5"/>
      <c r="V1421" s="5"/>
      <c r="W1421" s="5"/>
      <c r="X1421" s="5"/>
      <c r="Y1421" s="5"/>
      <c r="Z1421" s="5"/>
      <c r="AA1421" s="5"/>
      <c r="AB1421" s="5"/>
      <c r="AC1421" s="5"/>
      <c r="AD1421" s="5"/>
      <c r="AE1421" s="5"/>
    </row>
    <row r="1422" spans="1:31" ht="23.25" customHeight="1">
      <c r="A1422" s="5" t="s">
        <v>2886</v>
      </c>
      <c r="B1422" s="5" t="s">
        <v>19962</v>
      </c>
      <c r="C1422" s="5" t="s">
        <v>170</v>
      </c>
      <c r="D1422" s="5" t="s">
        <v>390</v>
      </c>
      <c r="E1422" s="20" t="s">
        <v>45</v>
      </c>
      <c r="F1422" s="7">
        <v>15</v>
      </c>
      <c r="G1422" s="7">
        <v>20</v>
      </c>
      <c r="H1422" s="5" t="s">
        <v>493</v>
      </c>
      <c r="I1422" s="5" t="s">
        <v>108</v>
      </c>
      <c r="J1422" s="5" t="s">
        <v>6217</v>
      </c>
      <c r="K1422" s="5" t="s">
        <v>58</v>
      </c>
      <c r="L1422" s="5" t="s">
        <v>24866</v>
      </c>
      <c r="M1422" s="5" t="s">
        <v>167</v>
      </c>
      <c r="N1422" s="5" t="s">
        <v>55</v>
      </c>
      <c r="O1422" s="5" t="b">
        <f t="shared" ca="1" si="0"/>
        <v>0</v>
      </c>
      <c r="P1422" s="5" t="b">
        <f t="shared" ca="1" si="1"/>
        <v>1</v>
      </c>
      <c r="Q1422" s="5"/>
      <c r="R1422" s="5"/>
      <c r="S1422" s="5"/>
      <c r="T1422" s="5"/>
      <c r="U1422" s="5"/>
      <c r="V1422" s="5"/>
      <c r="W1422" s="5"/>
      <c r="X1422" s="5"/>
      <c r="Y1422" s="5"/>
      <c r="Z1422" s="5"/>
      <c r="AA1422" s="5"/>
      <c r="AB1422" s="5"/>
      <c r="AC1422" s="5"/>
      <c r="AD1422" s="5"/>
      <c r="AE1422" s="5"/>
    </row>
    <row r="1423" spans="1:31" ht="23.25" customHeight="1">
      <c r="A1423" s="5" t="s">
        <v>19061</v>
      </c>
      <c r="B1423" s="5" t="s">
        <v>24871</v>
      </c>
      <c r="C1423" s="5" t="s">
        <v>20</v>
      </c>
      <c r="D1423" s="5" t="s">
        <v>21</v>
      </c>
      <c r="E1423" s="20" t="s">
        <v>45</v>
      </c>
      <c r="F1423" s="7">
        <v>15</v>
      </c>
      <c r="G1423" s="7">
        <v>20</v>
      </c>
      <c r="H1423" s="5" t="s">
        <v>493</v>
      </c>
      <c r="I1423" s="5" t="s">
        <v>31</v>
      </c>
      <c r="J1423" s="5" t="s">
        <v>117</v>
      </c>
      <c r="K1423" s="5" t="s">
        <v>24873</v>
      </c>
      <c r="L1423" s="5" t="s">
        <v>24875</v>
      </c>
      <c r="M1423" s="5" t="s">
        <v>53</v>
      </c>
      <c r="N1423" s="5" t="s">
        <v>55</v>
      </c>
      <c r="O1423" s="5" t="b">
        <f t="shared" ca="1" si="0"/>
        <v>0</v>
      </c>
      <c r="P1423" s="5" t="b">
        <f t="shared" ca="1" si="1"/>
        <v>1</v>
      </c>
      <c r="Q1423" s="5"/>
      <c r="R1423" s="5"/>
      <c r="S1423" s="5"/>
      <c r="T1423" s="5"/>
      <c r="U1423" s="5"/>
      <c r="V1423" s="5"/>
      <c r="W1423" s="5"/>
      <c r="X1423" s="5"/>
      <c r="Y1423" s="5"/>
      <c r="Z1423" s="5"/>
      <c r="AA1423" s="5"/>
      <c r="AB1423" s="5"/>
      <c r="AC1423" s="5"/>
      <c r="AD1423" s="5"/>
      <c r="AE1423" s="5"/>
    </row>
    <row r="1424" spans="1:31" ht="23.25" customHeight="1">
      <c r="A1424" s="5" t="s">
        <v>20886</v>
      </c>
      <c r="B1424" s="5" t="s">
        <v>20888</v>
      </c>
      <c r="C1424" s="5" t="s">
        <v>27</v>
      </c>
      <c r="D1424" s="5" t="s">
        <v>80</v>
      </c>
      <c r="E1424" s="20" t="s">
        <v>45</v>
      </c>
      <c r="F1424" s="7">
        <v>15</v>
      </c>
      <c r="G1424" s="7">
        <v>20</v>
      </c>
      <c r="H1424" s="5" t="s">
        <v>493</v>
      </c>
      <c r="I1424" s="5" t="s">
        <v>108</v>
      </c>
      <c r="J1424" s="5" t="s">
        <v>20889</v>
      </c>
      <c r="K1424" s="5" t="s">
        <v>20890</v>
      </c>
      <c r="L1424" s="5" t="s">
        <v>20891</v>
      </c>
      <c r="M1424" s="5" t="s">
        <v>100</v>
      </c>
      <c r="N1424" s="5" t="s">
        <v>55</v>
      </c>
      <c r="O1424" s="5" t="b">
        <f t="shared" ca="1" si="0"/>
        <v>0</v>
      </c>
      <c r="P1424" s="5" t="b">
        <f t="shared" ca="1" si="1"/>
        <v>1</v>
      </c>
      <c r="Q1424" s="5"/>
      <c r="R1424" s="5"/>
      <c r="S1424" s="5"/>
      <c r="T1424" s="5"/>
      <c r="U1424" s="5"/>
      <c r="V1424" s="5"/>
      <c r="W1424" s="5"/>
      <c r="X1424" s="5"/>
      <c r="Y1424" s="5"/>
      <c r="Z1424" s="5"/>
      <c r="AA1424" s="5"/>
      <c r="AB1424" s="5"/>
      <c r="AC1424" s="5"/>
      <c r="AD1424" s="5"/>
      <c r="AE1424" s="5"/>
    </row>
    <row r="1425" spans="1:31" ht="23.25" customHeight="1">
      <c r="A1425" s="5" t="s">
        <v>24881</v>
      </c>
      <c r="B1425" s="5" t="s">
        <v>5919</v>
      </c>
      <c r="C1425" s="5" t="s">
        <v>41</v>
      </c>
      <c r="D1425" s="5" t="s">
        <v>47</v>
      </c>
      <c r="E1425" s="20" t="s">
        <v>45</v>
      </c>
      <c r="F1425" s="7">
        <v>15</v>
      </c>
      <c r="G1425" s="7">
        <v>20</v>
      </c>
      <c r="H1425" s="5" t="s">
        <v>493</v>
      </c>
      <c r="I1425" s="5" t="s">
        <v>108</v>
      </c>
      <c r="J1425" s="5" t="s">
        <v>57</v>
      </c>
      <c r="K1425" s="5" t="s">
        <v>24883</v>
      </c>
      <c r="L1425" s="5" t="s">
        <v>24885</v>
      </c>
      <c r="M1425" s="5" t="s">
        <v>53</v>
      </c>
      <c r="N1425" s="5" t="s">
        <v>55</v>
      </c>
      <c r="O1425" s="5" t="b">
        <f t="shared" ca="1" si="0"/>
        <v>0</v>
      </c>
      <c r="P1425" s="5" t="b">
        <f t="shared" ca="1" si="1"/>
        <v>1</v>
      </c>
      <c r="Q1425" s="5"/>
      <c r="R1425" s="5"/>
      <c r="S1425" s="5"/>
      <c r="T1425" s="5"/>
      <c r="U1425" s="5"/>
      <c r="V1425" s="5"/>
      <c r="W1425" s="5"/>
      <c r="X1425" s="5"/>
      <c r="Y1425" s="5"/>
      <c r="Z1425" s="5"/>
      <c r="AA1425" s="5"/>
      <c r="AB1425" s="5"/>
      <c r="AC1425" s="5"/>
      <c r="AD1425" s="5"/>
      <c r="AE1425" s="5"/>
    </row>
    <row r="1426" spans="1:31" ht="23.25" customHeight="1">
      <c r="A1426" s="5" t="s">
        <v>16233</v>
      </c>
      <c r="B1426" s="5" t="s">
        <v>16234</v>
      </c>
      <c r="C1426" s="5" t="s">
        <v>20</v>
      </c>
      <c r="D1426" s="5" t="s">
        <v>21</v>
      </c>
      <c r="E1426" s="20" t="s">
        <v>919</v>
      </c>
      <c r="F1426" s="7">
        <v>15</v>
      </c>
      <c r="G1426" s="7">
        <v>20</v>
      </c>
      <c r="H1426" s="5" t="s">
        <v>493</v>
      </c>
      <c r="I1426" s="5" t="s">
        <v>108</v>
      </c>
      <c r="J1426" s="5" t="s">
        <v>57</v>
      </c>
      <c r="K1426" s="5" t="s">
        <v>1208</v>
      </c>
      <c r="L1426" s="5" t="s">
        <v>16236</v>
      </c>
      <c r="M1426" s="5" t="s">
        <v>53</v>
      </c>
      <c r="N1426" s="5" t="s">
        <v>55</v>
      </c>
      <c r="O1426" s="5" t="b">
        <f t="shared" ca="1" si="0"/>
        <v>0</v>
      </c>
      <c r="P1426" s="5" t="b">
        <f t="shared" ca="1" si="1"/>
        <v>1</v>
      </c>
      <c r="Q1426" s="5"/>
      <c r="R1426" s="5"/>
      <c r="S1426" s="5"/>
      <c r="T1426" s="5"/>
      <c r="U1426" s="5"/>
      <c r="V1426" s="5"/>
      <c r="W1426" s="5"/>
      <c r="X1426" s="5"/>
      <c r="Y1426" s="5"/>
      <c r="Z1426" s="5"/>
      <c r="AA1426" s="5"/>
      <c r="AB1426" s="5"/>
      <c r="AC1426" s="5"/>
      <c r="AD1426" s="5"/>
      <c r="AE1426" s="5"/>
    </row>
    <row r="1427" spans="1:31" ht="23.25" customHeight="1">
      <c r="A1427" s="5" t="s">
        <v>23310</v>
      </c>
      <c r="B1427" s="5" t="s">
        <v>24889</v>
      </c>
      <c r="C1427" s="5" t="s">
        <v>170</v>
      </c>
      <c r="D1427" s="5" t="s">
        <v>390</v>
      </c>
      <c r="E1427" s="20" t="s">
        <v>45</v>
      </c>
      <c r="F1427" s="7">
        <v>15</v>
      </c>
      <c r="G1427" s="7">
        <v>20</v>
      </c>
      <c r="H1427" s="5" t="s">
        <v>493</v>
      </c>
      <c r="I1427" s="5" t="s">
        <v>66</v>
      </c>
      <c r="J1427" s="5" t="s">
        <v>412</v>
      </c>
      <c r="K1427" s="5" t="s">
        <v>24890</v>
      </c>
      <c r="L1427" s="5" t="s">
        <v>24891</v>
      </c>
      <c r="M1427" s="5" t="s">
        <v>37</v>
      </c>
      <c r="N1427" s="5" t="s">
        <v>55</v>
      </c>
      <c r="O1427" s="5" t="b">
        <f t="shared" ca="1" si="0"/>
        <v>0</v>
      </c>
      <c r="P1427" s="5" t="b">
        <f t="shared" ca="1" si="1"/>
        <v>1</v>
      </c>
      <c r="Q1427" s="5"/>
      <c r="R1427" s="5"/>
      <c r="S1427" s="5"/>
      <c r="T1427" s="5"/>
      <c r="U1427" s="5"/>
      <c r="V1427" s="5"/>
      <c r="W1427" s="5"/>
      <c r="X1427" s="5"/>
      <c r="Y1427" s="5"/>
      <c r="Z1427" s="5"/>
      <c r="AA1427" s="5"/>
      <c r="AB1427" s="5"/>
      <c r="AC1427" s="5"/>
      <c r="AD1427" s="5"/>
      <c r="AE1427" s="5"/>
    </row>
    <row r="1428" spans="1:31" ht="23.25" customHeight="1">
      <c r="A1428" s="5" t="s">
        <v>24892</v>
      </c>
      <c r="B1428" s="5" t="s">
        <v>24893</v>
      </c>
      <c r="C1428" s="5" t="s">
        <v>41</v>
      </c>
      <c r="D1428" s="5" t="s">
        <v>47</v>
      </c>
      <c r="E1428" s="20" t="s">
        <v>45</v>
      </c>
      <c r="F1428" s="7">
        <v>15</v>
      </c>
      <c r="G1428" s="7">
        <v>23</v>
      </c>
      <c r="H1428" s="5" t="s">
        <v>6162</v>
      </c>
      <c r="I1428" s="5" t="s">
        <v>66</v>
      </c>
      <c r="J1428" s="5" t="s">
        <v>76</v>
      </c>
      <c r="K1428" s="5" t="s">
        <v>24894</v>
      </c>
      <c r="L1428" s="5" t="s">
        <v>24895</v>
      </c>
      <c r="M1428" s="5" t="s">
        <v>167</v>
      </c>
      <c r="N1428" s="5" t="s">
        <v>55</v>
      </c>
      <c r="O1428" s="5" t="b">
        <f t="shared" ca="1" si="0"/>
        <v>0</v>
      </c>
      <c r="P1428" s="5" t="b">
        <f t="shared" ca="1" si="1"/>
        <v>1</v>
      </c>
      <c r="Q1428" s="5"/>
      <c r="R1428" s="5"/>
      <c r="S1428" s="5"/>
      <c r="T1428" s="5"/>
      <c r="U1428" s="5"/>
      <c r="V1428" s="5"/>
      <c r="W1428" s="5"/>
      <c r="X1428" s="5"/>
      <c r="Y1428" s="5"/>
      <c r="Z1428" s="5"/>
      <c r="AA1428" s="5"/>
      <c r="AB1428" s="5"/>
      <c r="AC1428" s="5"/>
      <c r="AD1428" s="5"/>
      <c r="AE1428" s="5"/>
    </row>
    <row r="1429" spans="1:31" ht="23.25" customHeight="1">
      <c r="A1429" s="5" t="s">
        <v>24896</v>
      </c>
      <c r="B1429" s="5" t="s">
        <v>24897</v>
      </c>
      <c r="C1429" s="5" t="s">
        <v>27</v>
      </c>
      <c r="D1429" s="5" t="s">
        <v>212</v>
      </c>
      <c r="E1429" s="20" t="s">
        <v>45</v>
      </c>
      <c r="F1429" s="7">
        <v>15</v>
      </c>
      <c r="G1429" s="7">
        <v>20</v>
      </c>
      <c r="H1429" s="5" t="s">
        <v>493</v>
      </c>
      <c r="I1429" s="5" t="s">
        <v>125</v>
      </c>
      <c r="J1429" s="5" t="s">
        <v>802</v>
      </c>
      <c r="K1429" s="5" t="s">
        <v>24898</v>
      </c>
      <c r="L1429" s="5" t="s">
        <v>24899</v>
      </c>
      <c r="M1429" s="5" t="s">
        <v>37</v>
      </c>
      <c r="N1429" s="5" t="s">
        <v>271</v>
      </c>
      <c r="O1429" s="5" t="b">
        <f t="shared" ca="1" si="0"/>
        <v>0</v>
      </c>
      <c r="P1429" s="5" t="b">
        <f t="shared" ca="1" si="1"/>
        <v>1</v>
      </c>
      <c r="Q1429" s="5"/>
      <c r="R1429" s="5"/>
      <c r="S1429" s="5"/>
      <c r="T1429" s="5"/>
      <c r="U1429" s="5"/>
      <c r="V1429" s="5"/>
      <c r="W1429" s="5"/>
      <c r="X1429" s="5"/>
      <c r="Y1429" s="5"/>
      <c r="Z1429" s="5"/>
      <c r="AA1429" s="5"/>
      <c r="AB1429" s="5"/>
      <c r="AC1429" s="5"/>
      <c r="AD1429" s="5"/>
      <c r="AE1429" s="5"/>
    </row>
    <row r="1430" spans="1:31" ht="23.25" customHeight="1">
      <c r="A1430" s="14" t="s">
        <v>4668</v>
      </c>
      <c r="B1430" s="14" t="s">
        <v>24901</v>
      </c>
      <c r="C1430" s="14" t="s">
        <v>27</v>
      </c>
      <c r="D1430" s="14" t="s">
        <v>85</v>
      </c>
      <c r="E1430" s="21" t="s">
        <v>45</v>
      </c>
      <c r="F1430" s="15">
        <v>15</v>
      </c>
      <c r="G1430" s="15">
        <v>20</v>
      </c>
      <c r="H1430" s="14" t="s">
        <v>493</v>
      </c>
      <c r="I1430" s="14" t="s">
        <v>108</v>
      </c>
      <c r="J1430" s="14" t="s">
        <v>76</v>
      </c>
      <c r="K1430" s="14" t="s">
        <v>24902</v>
      </c>
      <c r="L1430" s="14" t="s">
        <v>24903</v>
      </c>
      <c r="M1430" s="14" t="s">
        <v>53</v>
      </c>
      <c r="N1430" s="14" t="s">
        <v>55</v>
      </c>
      <c r="O1430" s="14" t="b">
        <f t="shared" ca="1" si="0"/>
        <v>0</v>
      </c>
      <c r="P1430" s="14" t="b">
        <f t="shared" ca="1" si="1"/>
        <v>1</v>
      </c>
      <c r="Q1430" s="5"/>
      <c r="R1430" s="5"/>
      <c r="S1430" s="5"/>
      <c r="T1430" s="5"/>
      <c r="U1430" s="5"/>
      <c r="V1430" s="5"/>
      <c r="W1430" s="5"/>
      <c r="X1430" s="5"/>
      <c r="Y1430" s="5"/>
      <c r="Z1430" s="5"/>
      <c r="AA1430" s="5"/>
      <c r="AB1430" s="5"/>
      <c r="AC1430" s="5"/>
      <c r="AD1430" s="5"/>
      <c r="AE1430" s="5"/>
    </row>
    <row r="1431" spans="1:31" ht="23.25" customHeight="1">
      <c r="A1431" s="14" t="s">
        <v>24909</v>
      </c>
      <c r="B1431" s="14" t="s">
        <v>24910</v>
      </c>
      <c r="C1431" s="14" t="s">
        <v>20</v>
      </c>
      <c r="D1431" s="14" t="s">
        <v>1173</v>
      </c>
      <c r="E1431" s="21" t="s">
        <v>45</v>
      </c>
      <c r="F1431" s="15">
        <v>15</v>
      </c>
      <c r="G1431" s="15">
        <v>25</v>
      </c>
      <c r="H1431" s="14" t="s">
        <v>151</v>
      </c>
      <c r="I1431" s="14" t="s">
        <v>108</v>
      </c>
      <c r="J1431" s="14" t="s">
        <v>117</v>
      </c>
      <c r="K1431" s="14" t="s">
        <v>24913</v>
      </c>
      <c r="L1431" s="22" t="s">
        <v>47</v>
      </c>
      <c r="M1431" s="14" t="s">
        <v>53</v>
      </c>
      <c r="N1431" s="14" t="s">
        <v>55</v>
      </c>
      <c r="O1431" s="14" t="b">
        <f t="shared" ca="1" si="0"/>
        <v>0</v>
      </c>
      <c r="P1431" s="14" t="b">
        <f t="shared" ca="1" si="1"/>
        <v>1</v>
      </c>
      <c r="Q1431" s="5"/>
      <c r="R1431" s="5"/>
      <c r="S1431" s="5"/>
      <c r="T1431" s="5"/>
      <c r="U1431" s="5"/>
      <c r="V1431" s="5"/>
      <c r="W1431" s="5"/>
      <c r="X1431" s="5"/>
      <c r="Y1431" s="5"/>
      <c r="Z1431" s="5"/>
      <c r="AA1431" s="5"/>
      <c r="AB1431" s="5"/>
      <c r="AC1431" s="5"/>
      <c r="AD1431" s="5"/>
      <c r="AE1431" s="5"/>
    </row>
    <row r="1432" spans="1:31" ht="23.25" customHeight="1">
      <c r="A1432" s="14" t="s">
        <v>24918</v>
      </c>
      <c r="B1432" s="14" t="s">
        <v>24919</v>
      </c>
      <c r="C1432" s="14" t="s">
        <v>170</v>
      </c>
      <c r="D1432" s="14" t="s">
        <v>390</v>
      </c>
      <c r="E1432" s="21" t="s">
        <v>45</v>
      </c>
      <c r="F1432" s="15">
        <v>15</v>
      </c>
      <c r="G1432" s="15">
        <v>30</v>
      </c>
      <c r="H1432" s="14" t="s">
        <v>2134</v>
      </c>
      <c r="I1432" s="14" t="s">
        <v>108</v>
      </c>
      <c r="J1432" s="14" t="s">
        <v>14194</v>
      </c>
      <c r="K1432" s="14" t="s">
        <v>24920</v>
      </c>
      <c r="L1432" s="22" t="s">
        <v>47</v>
      </c>
      <c r="M1432" s="14" t="s">
        <v>37</v>
      </c>
      <c r="N1432" s="14" t="s">
        <v>55</v>
      </c>
      <c r="O1432" s="14" t="b">
        <f t="shared" ca="1" si="0"/>
        <v>0</v>
      </c>
      <c r="P1432" s="14" t="b">
        <f t="shared" ca="1" si="1"/>
        <v>1</v>
      </c>
      <c r="Q1432" s="5"/>
      <c r="R1432" s="5"/>
      <c r="S1432" s="5"/>
      <c r="T1432" s="5"/>
      <c r="U1432" s="5"/>
      <c r="V1432" s="5"/>
      <c r="W1432" s="5"/>
      <c r="X1432" s="5"/>
      <c r="Y1432" s="5"/>
      <c r="Z1432" s="5"/>
      <c r="AA1432" s="5"/>
      <c r="AB1432" s="5"/>
      <c r="AC1432" s="5"/>
      <c r="AD1432" s="5"/>
      <c r="AE1432" s="5"/>
    </row>
    <row r="1433" spans="1:31" ht="23.25" customHeight="1">
      <c r="A1433" s="5" t="s">
        <v>24922</v>
      </c>
      <c r="B1433" s="5" t="s">
        <v>24923</v>
      </c>
      <c r="C1433" s="5" t="s">
        <v>27</v>
      </c>
      <c r="D1433" s="5" t="s">
        <v>47</v>
      </c>
      <c r="E1433" s="20" t="s">
        <v>29</v>
      </c>
      <c r="F1433" s="7">
        <v>15</v>
      </c>
      <c r="G1433" s="7">
        <v>20</v>
      </c>
      <c r="H1433" s="5" t="s">
        <v>493</v>
      </c>
      <c r="I1433" s="5" t="s">
        <v>31</v>
      </c>
      <c r="J1433" s="5" t="s">
        <v>999</v>
      </c>
      <c r="K1433" s="5" t="s">
        <v>24925</v>
      </c>
      <c r="L1433" s="5" t="s">
        <v>24926</v>
      </c>
      <c r="M1433" s="5" t="s">
        <v>53</v>
      </c>
      <c r="N1433" s="5" t="s">
        <v>55</v>
      </c>
      <c r="O1433" s="5" t="b">
        <f t="shared" ca="1" si="0"/>
        <v>0</v>
      </c>
      <c r="P1433" s="5" t="b">
        <f t="shared" ca="1" si="1"/>
        <v>1</v>
      </c>
      <c r="Q1433" s="5"/>
      <c r="R1433" s="5"/>
      <c r="S1433" s="5"/>
      <c r="T1433" s="5"/>
      <c r="U1433" s="5"/>
      <c r="V1433" s="5"/>
      <c r="W1433" s="5"/>
      <c r="X1433" s="5"/>
      <c r="Y1433" s="5"/>
      <c r="Z1433" s="5"/>
      <c r="AA1433" s="5"/>
      <c r="AB1433" s="5"/>
      <c r="AC1433" s="5"/>
      <c r="AD1433" s="5"/>
      <c r="AE1433" s="5"/>
    </row>
    <row r="1434" spans="1:31" ht="23.25" customHeight="1">
      <c r="A1434" s="5" t="s">
        <v>24928</v>
      </c>
      <c r="B1434" s="5" t="s">
        <v>24929</v>
      </c>
      <c r="C1434" s="5" t="s">
        <v>27</v>
      </c>
      <c r="D1434" s="5" t="s">
        <v>47</v>
      </c>
      <c r="E1434" s="20" t="s">
        <v>45</v>
      </c>
      <c r="F1434" s="7">
        <v>15</v>
      </c>
      <c r="G1434" s="7">
        <v>20</v>
      </c>
      <c r="H1434" s="5" t="s">
        <v>493</v>
      </c>
      <c r="I1434" s="5" t="s">
        <v>125</v>
      </c>
      <c r="J1434" s="5" t="s">
        <v>633</v>
      </c>
      <c r="K1434" s="5" t="s">
        <v>24930</v>
      </c>
      <c r="L1434" s="5" t="s">
        <v>24931</v>
      </c>
      <c r="M1434" s="5" t="s">
        <v>37</v>
      </c>
      <c r="N1434" s="5" t="s">
        <v>55</v>
      </c>
      <c r="O1434" s="5" t="b">
        <f t="shared" ca="1" si="0"/>
        <v>0</v>
      </c>
      <c r="P1434" s="5" t="b">
        <f t="shared" ca="1" si="1"/>
        <v>1</v>
      </c>
      <c r="Q1434" s="5"/>
      <c r="R1434" s="5"/>
      <c r="S1434" s="5"/>
      <c r="T1434" s="5"/>
      <c r="U1434" s="5"/>
      <c r="V1434" s="5"/>
      <c r="W1434" s="5"/>
      <c r="X1434" s="5"/>
      <c r="Y1434" s="5"/>
      <c r="Z1434" s="5"/>
      <c r="AA1434" s="5"/>
      <c r="AB1434" s="5"/>
      <c r="AC1434" s="5"/>
      <c r="AD1434" s="5"/>
      <c r="AE1434" s="5"/>
    </row>
    <row r="1435" spans="1:31" ht="23.25" customHeight="1">
      <c r="A1435" s="5" t="s">
        <v>24934</v>
      </c>
      <c r="B1435" s="5" t="s">
        <v>24935</v>
      </c>
      <c r="C1435" s="5" t="s">
        <v>41</v>
      </c>
      <c r="D1435" s="5" t="s">
        <v>47</v>
      </c>
      <c r="E1435" s="20" t="s">
        <v>45</v>
      </c>
      <c r="F1435" s="7">
        <v>15</v>
      </c>
      <c r="G1435" s="7">
        <v>20</v>
      </c>
      <c r="H1435" s="5" t="s">
        <v>493</v>
      </c>
      <c r="I1435" s="5" t="s">
        <v>125</v>
      </c>
      <c r="J1435" s="5" t="s">
        <v>942</v>
      </c>
      <c r="K1435" s="5" t="s">
        <v>24936</v>
      </c>
      <c r="L1435" s="5" t="s">
        <v>24937</v>
      </c>
      <c r="M1435" s="5" t="s">
        <v>100</v>
      </c>
      <c r="N1435" s="5" t="s">
        <v>55</v>
      </c>
      <c r="O1435" s="5" t="b">
        <f t="shared" ca="1" si="0"/>
        <v>0</v>
      </c>
      <c r="P1435" s="5" t="b">
        <f t="shared" ca="1" si="1"/>
        <v>1</v>
      </c>
      <c r="Q1435" s="5"/>
      <c r="R1435" s="5"/>
      <c r="S1435" s="5"/>
      <c r="T1435" s="5"/>
      <c r="U1435" s="5"/>
      <c r="V1435" s="5"/>
      <c r="W1435" s="5"/>
      <c r="X1435" s="5"/>
      <c r="Y1435" s="5"/>
      <c r="Z1435" s="5"/>
      <c r="AA1435" s="5"/>
      <c r="AB1435" s="5"/>
      <c r="AC1435" s="5"/>
      <c r="AD1435" s="5"/>
      <c r="AE1435" s="5"/>
    </row>
    <row r="1436" spans="1:31" ht="23.25" customHeight="1">
      <c r="A1436" s="5" t="s">
        <v>23369</v>
      </c>
      <c r="B1436" s="5" t="s">
        <v>5754</v>
      </c>
      <c r="C1436" s="5" t="s">
        <v>27</v>
      </c>
      <c r="D1436" s="5" t="s">
        <v>199</v>
      </c>
      <c r="E1436" s="20" t="s">
        <v>45</v>
      </c>
      <c r="F1436" s="7">
        <v>15</v>
      </c>
      <c r="G1436" s="7">
        <v>20</v>
      </c>
      <c r="H1436" s="5" t="s">
        <v>493</v>
      </c>
      <c r="I1436" s="5" t="s">
        <v>31</v>
      </c>
      <c r="J1436" s="5" t="s">
        <v>947</v>
      </c>
      <c r="K1436" s="5" t="s">
        <v>5758</v>
      </c>
      <c r="L1436" s="5" t="s">
        <v>24940</v>
      </c>
      <c r="M1436" s="5" t="s">
        <v>37</v>
      </c>
      <c r="N1436" s="5" t="s">
        <v>55</v>
      </c>
      <c r="O1436" s="5" t="b">
        <f t="shared" ca="1" si="0"/>
        <v>0</v>
      </c>
      <c r="P1436" s="5" t="b">
        <f t="shared" ca="1" si="1"/>
        <v>1</v>
      </c>
      <c r="Q1436" s="5"/>
      <c r="R1436" s="5"/>
      <c r="S1436" s="5"/>
      <c r="T1436" s="5"/>
      <c r="U1436" s="5"/>
      <c r="V1436" s="5"/>
      <c r="W1436" s="5"/>
      <c r="X1436" s="5"/>
      <c r="Y1436" s="5"/>
      <c r="Z1436" s="5"/>
      <c r="AA1436" s="5"/>
      <c r="AB1436" s="5"/>
      <c r="AC1436" s="5"/>
      <c r="AD1436" s="5"/>
      <c r="AE1436" s="5"/>
    </row>
    <row r="1437" spans="1:31" ht="23.25" customHeight="1">
      <c r="A1437" s="5" t="s">
        <v>24945</v>
      </c>
      <c r="B1437" s="5" t="s">
        <v>3380</v>
      </c>
      <c r="C1437" s="5" t="s">
        <v>27</v>
      </c>
      <c r="D1437" s="5" t="s">
        <v>47</v>
      </c>
      <c r="E1437" s="20" t="s">
        <v>29</v>
      </c>
      <c r="F1437" s="7">
        <v>15</v>
      </c>
      <c r="G1437" s="7">
        <v>30</v>
      </c>
      <c r="H1437" s="5" t="s">
        <v>2134</v>
      </c>
      <c r="I1437" s="5" t="s">
        <v>108</v>
      </c>
      <c r="J1437" s="5" t="s">
        <v>106</v>
      </c>
      <c r="K1437" s="9" t="s">
        <v>47</v>
      </c>
      <c r="L1437" s="5" t="s">
        <v>24947</v>
      </c>
      <c r="M1437" s="5" t="s">
        <v>53</v>
      </c>
      <c r="N1437" s="5" t="s">
        <v>55</v>
      </c>
      <c r="O1437" s="5" t="b">
        <f t="shared" ca="1" si="0"/>
        <v>0</v>
      </c>
      <c r="P1437" s="5" t="b">
        <f t="shared" ca="1" si="1"/>
        <v>1</v>
      </c>
      <c r="Q1437" s="5"/>
      <c r="R1437" s="5"/>
      <c r="S1437" s="5"/>
      <c r="T1437" s="5"/>
      <c r="U1437" s="5"/>
      <c r="V1437" s="5"/>
      <c r="W1437" s="5"/>
      <c r="X1437" s="5"/>
      <c r="Y1437" s="5"/>
      <c r="Z1437" s="5"/>
      <c r="AA1437" s="5"/>
      <c r="AB1437" s="5"/>
      <c r="AC1437" s="5"/>
      <c r="AD1437" s="5"/>
      <c r="AE1437" s="5"/>
    </row>
    <row r="1438" spans="1:31" ht="23.25" customHeight="1">
      <c r="A1438" s="5" t="s">
        <v>24950</v>
      </c>
      <c r="B1438" s="5" t="s">
        <v>24951</v>
      </c>
      <c r="C1438" s="5" t="s">
        <v>170</v>
      </c>
      <c r="D1438" s="5" t="s">
        <v>1759</v>
      </c>
      <c r="E1438" s="20" t="s">
        <v>45</v>
      </c>
      <c r="F1438" s="7">
        <v>15</v>
      </c>
      <c r="G1438" s="7">
        <v>25</v>
      </c>
      <c r="H1438" s="5" t="s">
        <v>151</v>
      </c>
      <c r="I1438" s="5" t="s">
        <v>66</v>
      </c>
      <c r="J1438" s="5" t="s">
        <v>224</v>
      </c>
      <c r="K1438" s="9" t="s">
        <v>47</v>
      </c>
      <c r="L1438" s="5" t="s">
        <v>24953</v>
      </c>
      <c r="M1438" s="5" t="s">
        <v>37</v>
      </c>
      <c r="N1438" s="5" t="s">
        <v>55</v>
      </c>
      <c r="O1438" s="5" t="b">
        <f t="shared" ca="1" si="0"/>
        <v>0</v>
      </c>
      <c r="P1438" s="5" t="b">
        <f t="shared" ca="1" si="1"/>
        <v>1</v>
      </c>
      <c r="Q1438" s="5"/>
      <c r="R1438" s="5"/>
      <c r="S1438" s="5"/>
      <c r="T1438" s="5"/>
      <c r="U1438" s="5"/>
      <c r="V1438" s="5"/>
      <c r="W1438" s="5"/>
      <c r="X1438" s="5"/>
      <c r="Y1438" s="5"/>
      <c r="Z1438" s="5"/>
      <c r="AA1438" s="5"/>
      <c r="AB1438" s="5"/>
      <c r="AC1438" s="5"/>
      <c r="AD1438" s="5"/>
      <c r="AE1438" s="5"/>
    </row>
    <row r="1439" spans="1:31" ht="23.25" customHeight="1">
      <c r="A1439" s="5" t="s">
        <v>24955</v>
      </c>
      <c r="B1439" s="5" t="s">
        <v>24956</v>
      </c>
      <c r="C1439" s="5" t="s">
        <v>27</v>
      </c>
      <c r="D1439" s="5" t="s">
        <v>80</v>
      </c>
      <c r="E1439" s="20" t="s">
        <v>45</v>
      </c>
      <c r="F1439" s="7">
        <v>15</v>
      </c>
      <c r="G1439" s="7">
        <v>25</v>
      </c>
      <c r="H1439" s="5" t="s">
        <v>151</v>
      </c>
      <c r="I1439" s="5" t="s">
        <v>31</v>
      </c>
      <c r="J1439" s="5" t="s">
        <v>403</v>
      </c>
      <c r="K1439" s="5" t="s">
        <v>20292</v>
      </c>
      <c r="L1439" s="5" t="s">
        <v>24957</v>
      </c>
      <c r="M1439" s="5" t="s">
        <v>53</v>
      </c>
      <c r="N1439" s="5" t="s">
        <v>55</v>
      </c>
      <c r="O1439" s="5" t="b">
        <f t="shared" ca="1" si="0"/>
        <v>0</v>
      </c>
      <c r="P1439" s="5" t="b">
        <f t="shared" ca="1" si="1"/>
        <v>1</v>
      </c>
      <c r="Q1439" s="5"/>
      <c r="R1439" s="5"/>
      <c r="S1439" s="5"/>
      <c r="T1439" s="5"/>
      <c r="U1439" s="5"/>
      <c r="V1439" s="5"/>
      <c r="W1439" s="5"/>
      <c r="X1439" s="5"/>
      <c r="Y1439" s="5"/>
      <c r="Z1439" s="5"/>
      <c r="AA1439" s="5"/>
      <c r="AB1439" s="5"/>
      <c r="AC1439" s="5"/>
      <c r="AD1439" s="5"/>
      <c r="AE1439" s="5"/>
    </row>
    <row r="1440" spans="1:31" ht="23.25" customHeight="1">
      <c r="A1440" s="5" t="s">
        <v>19414</v>
      </c>
      <c r="B1440" s="5" t="s">
        <v>5781</v>
      </c>
      <c r="C1440" s="5" t="s">
        <v>27</v>
      </c>
      <c r="D1440" s="5" t="s">
        <v>85</v>
      </c>
      <c r="E1440" s="20" t="s">
        <v>45</v>
      </c>
      <c r="F1440" s="7">
        <v>15</v>
      </c>
      <c r="G1440" s="7">
        <v>30</v>
      </c>
      <c r="H1440" s="5" t="s">
        <v>2134</v>
      </c>
      <c r="I1440" s="5" t="s">
        <v>108</v>
      </c>
      <c r="J1440" s="5" t="s">
        <v>608</v>
      </c>
      <c r="K1440" s="5" t="s">
        <v>5786</v>
      </c>
      <c r="L1440" s="5" t="s">
        <v>24962</v>
      </c>
      <c r="M1440" s="5" t="s">
        <v>100</v>
      </c>
      <c r="N1440" s="5" t="s">
        <v>55</v>
      </c>
      <c r="O1440" s="5" t="b">
        <f t="shared" ca="1" si="0"/>
        <v>0</v>
      </c>
      <c r="P1440" s="5" t="b">
        <f t="shared" ca="1" si="1"/>
        <v>1</v>
      </c>
      <c r="Q1440" s="5"/>
      <c r="R1440" s="5"/>
      <c r="S1440" s="5"/>
      <c r="T1440" s="5"/>
      <c r="U1440" s="5"/>
      <c r="V1440" s="5"/>
      <c r="W1440" s="5"/>
      <c r="X1440" s="5"/>
      <c r="Y1440" s="5"/>
      <c r="Z1440" s="5"/>
      <c r="AA1440" s="5"/>
      <c r="AB1440" s="5"/>
      <c r="AC1440" s="5"/>
      <c r="AD1440" s="5"/>
      <c r="AE1440" s="5"/>
    </row>
    <row r="1441" spans="1:31" ht="23.25" customHeight="1">
      <c r="A1441" s="5" t="s">
        <v>24964</v>
      </c>
      <c r="B1441" s="5" t="s">
        <v>24965</v>
      </c>
      <c r="C1441" s="5" t="s">
        <v>27</v>
      </c>
      <c r="D1441" s="5" t="s">
        <v>85</v>
      </c>
      <c r="E1441" s="20" t="s">
        <v>45</v>
      </c>
      <c r="F1441" s="7">
        <v>15</v>
      </c>
      <c r="G1441" s="7">
        <v>20</v>
      </c>
      <c r="H1441" s="5" t="s">
        <v>493</v>
      </c>
      <c r="I1441" s="7" t="s">
        <v>24</v>
      </c>
      <c r="J1441" s="5" t="s">
        <v>8123</v>
      </c>
      <c r="K1441" s="5" t="s">
        <v>24967</v>
      </c>
      <c r="L1441" s="5" t="s">
        <v>24968</v>
      </c>
      <c r="M1441" s="5" t="s">
        <v>37</v>
      </c>
      <c r="N1441" s="5" t="s">
        <v>89</v>
      </c>
      <c r="O1441" s="5" t="b">
        <f t="shared" ca="1" si="0"/>
        <v>0</v>
      </c>
      <c r="P1441" s="5" t="b">
        <f t="shared" ca="1" si="1"/>
        <v>1</v>
      </c>
      <c r="Q1441" s="5"/>
      <c r="R1441" s="5"/>
      <c r="S1441" s="5"/>
      <c r="T1441" s="5"/>
      <c r="U1441" s="5"/>
      <c r="V1441" s="5"/>
      <c r="W1441" s="5"/>
      <c r="X1441" s="5"/>
      <c r="Y1441" s="5"/>
      <c r="Z1441" s="5"/>
      <c r="AA1441" s="5"/>
      <c r="AB1441" s="5"/>
      <c r="AC1441" s="5"/>
      <c r="AD1441" s="5"/>
      <c r="AE1441" s="5"/>
    </row>
    <row r="1442" spans="1:31" ht="23.25" customHeight="1">
      <c r="A1442" s="5" t="s">
        <v>21793</v>
      </c>
      <c r="B1442" s="5" t="s">
        <v>679</v>
      </c>
      <c r="C1442" s="5" t="s">
        <v>27</v>
      </c>
      <c r="D1442" s="5" t="s">
        <v>85</v>
      </c>
      <c r="E1442" s="20" t="s">
        <v>45</v>
      </c>
      <c r="F1442" s="7">
        <v>15</v>
      </c>
      <c r="G1442" s="7">
        <v>25</v>
      </c>
      <c r="H1442" s="5" t="s">
        <v>151</v>
      </c>
      <c r="I1442" s="5" t="s">
        <v>31</v>
      </c>
      <c r="J1442" s="5" t="s">
        <v>57</v>
      </c>
      <c r="K1442" s="5" t="s">
        <v>8875</v>
      </c>
      <c r="L1442" s="5" t="s">
        <v>24971</v>
      </c>
      <c r="M1442" s="5" t="s">
        <v>53</v>
      </c>
      <c r="N1442" s="5" t="s">
        <v>405</v>
      </c>
      <c r="O1442" s="5" t="b">
        <f t="shared" ca="1" si="0"/>
        <v>0</v>
      </c>
      <c r="P1442" s="5" t="b">
        <f t="shared" ca="1" si="1"/>
        <v>1</v>
      </c>
      <c r="Q1442" s="5"/>
      <c r="R1442" s="5"/>
      <c r="S1442" s="5"/>
      <c r="T1442" s="5"/>
      <c r="U1442" s="5"/>
      <c r="V1442" s="5"/>
      <c r="W1442" s="5"/>
      <c r="X1442" s="5"/>
      <c r="Y1442" s="5"/>
      <c r="Z1442" s="5"/>
      <c r="AA1442" s="5"/>
      <c r="AB1442" s="5"/>
      <c r="AC1442" s="5"/>
      <c r="AD1442" s="5"/>
      <c r="AE1442" s="5"/>
    </row>
    <row r="1443" spans="1:31" ht="23.25" customHeight="1">
      <c r="A1443" s="5" t="s">
        <v>9556</v>
      </c>
      <c r="B1443" s="5" t="s">
        <v>18900</v>
      </c>
      <c r="C1443" s="5" t="s">
        <v>27</v>
      </c>
      <c r="D1443" s="5" t="s">
        <v>54</v>
      </c>
      <c r="E1443" s="20" t="s">
        <v>45</v>
      </c>
      <c r="F1443" s="7">
        <v>16</v>
      </c>
      <c r="G1443" s="7">
        <v>25</v>
      </c>
      <c r="H1443" s="5" t="s">
        <v>6488</v>
      </c>
      <c r="I1443" s="5" t="s">
        <v>66</v>
      </c>
      <c r="J1443" s="5" t="s">
        <v>117</v>
      </c>
      <c r="K1443" s="5" t="s">
        <v>7567</v>
      </c>
      <c r="L1443" s="5" t="s">
        <v>18901</v>
      </c>
      <c r="M1443" s="5" t="s">
        <v>37</v>
      </c>
      <c r="N1443" s="5" t="s">
        <v>55</v>
      </c>
      <c r="O1443" s="5" t="b">
        <f t="shared" ca="1" si="0"/>
        <v>0</v>
      </c>
      <c r="P1443" s="5" t="b">
        <f t="shared" ca="1" si="1"/>
        <v>1</v>
      </c>
      <c r="Q1443" s="5"/>
      <c r="R1443" s="5"/>
      <c r="S1443" s="5"/>
      <c r="T1443" s="5"/>
      <c r="U1443" s="5"/>
      <c r="V1443" s="5"/>
      <c r="W1443" s="5"/>
      <c r="X1443" s="5"/>
      <c r="Y1443" s="5"/>
      <c r="Z1443" s="5"/>
      <c r="AA1443" s="5"/>
      <c r="AB1443" s="5"/>
      <c r="AC1443" s="5"/>
      <c r="AD1443" s="5"/>
      <c r="AE1443" s="5"/>
    </row>
    <row r="1444" spans="1:31" ht="23.25" customHeight="1">
      <c r="A1444" s="5" t="s">
        <v>9556</v>
      </c>
      <c r="B1444" s="5" t="s">
        <v>18915</v>
      </c>
      <c r="C1444" s="5" t="s">
        <v>27</v>
      </c>
      <c r="D1444" s="5" t="s">
        <v>850</v>
      </c>
      <c r="E1444" s="20" t="s">
        <v>29</v>
      </c>
      <c r="F1444" s="7">
        <v>16</v>
      </c>
      <c r="G1444" s="7">
        <v>25</v>
      </c>
      <c r="H1444" s="5" t="s">
        <v>6488</v>
      </c>
      <c r="I1444" s="5" t="s">
        <v>66</v>
      </c>
      <c r="J1444" s="5" t="s">
        <v>57</v>
      </c>
      <c r="K1444" s="5" t="s">
        <v>18917</v>
      </c>
      <c r="L1444" s="5" t="s">
        <v>18918</v>
      </c>
      <c r="M1444" s="5" t="s">
        <v>37</v>
      </c>
      <c r="N1444" s="5" t="s">
        <v>38</v>
      </c>
      <c r="O1444" s="5" t="b">
        <f t="shared" ca="1" si="0"/>
        <v>0</v>
      </c>
      <c r="P1444" s="5" t="b">
        <f t="shared" ca="1" si="1"/>
        <v>1</v>
      </c>
      <c r="Q1444" s="5"/>
      <c r="R1444" s="5"/>
      <c r="S1444" s="5"/>
      <c r="T1444" s="5"/>
      <c r="U1444" s="5"/>
      <c r="V1444" s="5"/>
      <c r="W1444" s="5"/>
      <c r="X1444" s="5"/>
      <c r="Y1444" s="5"/>
      <c r="Z1444" s="5"/>
      <c r="AA1444" s="5"/>
      <c r="AB1444" s="5"/>
      <c r="AC1444" s="5"/>
      <c r="AD1444" s="5"/>
      <c r="AE1444" s="5"/>
    </row>
    <row r="1445" spans="1:31" ht="23.25" customHeight="1">
      <c r="A1445" s="5" t="s">
        <v>18926</v>
      </c>
      <c r="B1445" s="5" t="s">
        <v>18927</v>
      </c>
      <c r="C1445" s="5" t="s">
        <v>27</v>
      </c>
      <c r="D1445" s="5" t="s">
        <v>105</v>
      </c>
      <c r="E1445" s="20" t="s">
        <v>45</v>
      </c>
      <c r="F1445" s="7">
        <v>16</v>
      </c>
      <c r="G1445" s="7">
        <v>30</v>
      </c>
      <c r="H1445" s="5" t="s">
        <v>17200</v>
      </c>
      <c r="I1445" s="5" t="s">
        <v>125</v>
      </c>
      <c r="J1445" s="5" t="s">
        <v>68</v>
      </c>
      <c r="K1445" s="5" t="s">
        <v>11016</v>
      </c>
      <c r="L1445" s="5" t="s">
        <v>18928</v>
      </c>
      <c r="M1445" s="5" t="s">
        <v>53</v>
      </c>
      <c r="N1445" s="5" t="s">
        <v>55</v>
      </c>
      <c r="O1445" s="5" t="b">
        <f t="shared" ca="1" si="0"/>
        <v>0</v>
      </c>
      <c r="P1445" s="5" t="b">
        <f t="shared" ca="1" si="1"/>
        <v>1</v>
      </c>
      <c r="Q1445" s="5"/>
      <c r="R1445" s="5"/>
      <c r="S1445" s="5"/>
      <c r="T1445" s="5"/>
      <c r="U1445" s="5"/>
      <c r="V1445" s="5"/>
      <c r="W1445" s="5"/>
      <c r="X1445" s="5"/>
      <c r="Y1445" s="5"/>
      <c r="Z1445" s="5"/>
      <c r="AA1445" s="5"/>
      <c r="AB1445" s="5"/>
      <c r="AC1445" s="5"/>
      <c r="AD1445" s="5"/>
      <c r="AE1445" s="5"/>
    </row>
    <row r="1446" spans="1:31" ht="23.25" customHeight="1">
      <c r="A1446" s="5" t="s">
        <v>16806</v>
      </c>
      <c r="B1446" s="5" t="s">
        <v>5019</v>
      </c>
      <c r="C1446" s="5" t="s">
        <v>27</v>
      </c>
      <c r="D1446" s="5" t="s">
        <v>575</v>
      </c>
      <c r="E1446" s="20" t="s">
        <v>45</v>
      </c>
      <c r="F1446" s="7">
        <v>16</v>
      </c>
      <c r="G1446" s="7">
        <v>25</v>
      </c>
      <c r="H1446" s="5" t="s">
        <v>6488</v>
      </c>
      <c r="I1446" s="5" t="s">
        <v>108</v>
      </c>
      <c r="J1446" s="5" t="s">
        <v>4617</v>
      </c>
      <c r="K1446" s="5" t="s">
        <v>5024</v>
      </c>
      <c r="L1446" s="5" t="s">
        <v>24979</v>
      </c>
      <c r="M1446" s="5" t="s">
        <v>37</v>
      </c>
      <c r="N1446" s="5" t="s">
        <v>55</v>
      </c>
      <c r="O1446" s="5" t="b">
        <f t="shared" ca="1" si="0"/>
        <v>0</v>
      </c>
      <c r="P1446" s="5" t="b">
        <f t="shared" ca="1" si="1"/>
        <v>1</v>
      </c>
      <c r="Q1446" s="5"/>
      <c r="R1446" s="5"/>
      <c r="S1446" s="5"/>
      <c r="T1446" s="5"/>
      <c r="U1446" s="5"/>
      <c r="V1446" s="5"/>
      <c r="W1446" s="5"/>
      <c r="X1446" s="5"/>
      <c r="Y1446" s="5"/>
      <c r="Z1446" s="5"/>
      <c r="AA1446" s="5"/>
      <c r="AB1446" s="5"/>
      <c r="AC1446" s="5"/>
      <c r="AD1446" s="5"/>
      <c r="AE1446" s="5"/>
    </row>
    <row r="1447" spans="1:31" ht="23.25" customHeight="1">
      <c r="A1447" s="5" t="s">
        <v>15888</v>
      </c>
      <c r="B1447" s="5" t="s">
        <v>16808</v>
      </c>
      <c r="C1447" s="5" t="s">
        <v>170</v>
      </c>
      <c r="D1447" s="5" t="s">
        <v>171</v>
      </c>
      <c r="E1447" s="20" t="s">
        <v>29</v>
      </c>
      <c r="F1447" s="7">
        <v>16</v>
      </c>
      <c r="G1447" s="7">
        <v>23</v>
      </c>
      <c r="H1447" s="5" t="s">
        <v>5386</v>
      </c>
      <c r="I1447" s="5" t="s">
        <v>66</v>
      </c>
      <c r="J1447" s="5" t="s">
        <v>187</v>
      </c>
      <c r="K1447" s="5" t="s">
        <v>1731</v>
      </c>
      <c r="L1447" s="5" t="s">
        <v>24986</v>
      </c>
      <c r="M1447" s="5" t="s">
        <v>167</v>
      </c>
      <c r="N1447" s="5" t="s">
        <v>55</v>
      </c>
      <c r="O1447" s="5" t="b">
        <f t="shared" ca="1" si="0"/>
        <v>0</v>
      </c>
      <c r="P1447" s="5" t="b">
        <f t="shared" ca="1" si="1"/>
        <v>1</v>
      </c>
      <c r="Q1447" s="5"/>
      <c r="R1447" s="5"/>
      <c r="S1447" s="5"/>
      <c r="T1447" s="5"/>
      <c r="U1447" s="5"/>
      <c r="V1447" s="5"/>
      <c r="W1447" s="5"/>
      <c r="X1447" s="5"/>
      <c r="Y1447" s="5"/>
      <c r="Z1447" s="5"/>
      <c r="AA1447" s="5"/>
      <c r="AB1447" s="5"/>
      <c r="AC1447" s="5"/>
      <c r="AD1447" s="5"/>
      <c r="AE1447" s="5"/>
    </row>
    <row r="1448" spans="1:31" ht="23.25" customHeight="1">
      <c r="A1448" s="5" t="s">
        <v>24989</v>
      </c>
      <c r="B1448" s="5" t="s">
        <v>11448</v>
      </c>
      <c r="C1448" s="5" t="s">
        <v>27</v>
      </c>
      <c r="D1448" s="5" t="s">
        <v>47</v>
      </c>
      <c r="E1448" s="20" t="s">
        <v>45</v>
      </c>
      <c r="F1448" s="7">
        <v>16</v>
      </c>
      <c r="G1448" s="7">
        <v>32</v>
      </c>
      <c r="H1448" s="5" t="s">
        <v>24990</v>
      </c>
      <c r="I1448" s="7" t="s">
        <v>24</v>
      </c>
      <c r="J1448" s="5" t="s">
        <v>2067</v>
      </c>
      <c r="K1448" s="5" t="s">
        <v>24991</v>
      </c>
      <c r="L1448" s="5" t="s">
        <v>24992</v>
      </c>
      <c r="M1448" s="5" t="s">
        <v>53</v>
      </c>
      <c r="N1448" s="5" t="s">
        <v>55</v>
      </c>
      <c r="O1448" s="5" t="b">
        <f t="shared" ca="1" si="0"/>
        <v>0</v>
      </c>
      <c r="P1448" s="5" t="b">
        <f t="shared" ca="1" si="1"/>
        <v>1</v>
      </c>
      <c r="Q1448" s="5"/>
      <c r="R1448" s="5"/>
      <c r="S1448" s="5"/>
      <c r="T1448" s="5"/>
      <c r="U1448" s="5"/>
      <c r="V1448" s="5"/>
      <c r="W1448" s="5"/>
      <c r="X1448" s="5"/>
      <c r="Y1448" s="5"/>
      <c r="Z1448" s="5"/>
      <c r="AA1448" s="5"/>
      <c r="AB1448" s="5"/>
      <c r="AC1448" s="5"/>
      <c r="AD1448" s="5"/>
      <c r="AE1448" s="5"/>
    </row>
    <row r="1449" spans="1:31" ht="23.25" customHeight="1">
      <c r="A1449" s="5" t="s">
        <v>18931</v>
      </c>
      <c r="B1449" s="5" t="s">
        <v>18932</v>
      </c>
      <c r="C1449" s="5" t="s">
        <v>27</v>
      </c>
      <c r="D1449" s="5" t="s">
        <v>47</v>
      </c>
      <c r="E1449" s="20" t="s">
        <v>45</v>
      </c>
      <c r="F1449" s="11">
        <v>17</v>
      </c>
      <c r="G1449" s="11">
        <v>33</v>
      </c>
      <c r="H1449" s="5" t="s">
        <v>2123</v>
      </c>
      <c r="I1449" s="7" t="s">
        <v>24</v>
      </c>
      <c r="J1449" s="5" t="s">
        <v>68</v>
      </c>
      <c r="K1449" s="5" t="s">
        <v>18933</v>
      </c>
      <c r="L1449" s="5" t="s">
        <v>18934</v>
      </c>
      <c r="M1449" s="5" t="s">
        <v>167</v>
      </c>
      <c r="N1449" s="5" t="s">
        <v>89</v>
      </c>
      <c r="O1449" s="5" t="b">
        <f t="shared" ca="1" si="0"/>
        <v>0</v>
      </c>
      <c r="P1449" s="5" t="b">
        <f t="shared" ca="1" si="1"/>
        <v>1</v>
      </c>
      <c r="Q1449" s="5"/>
      <c r="R1449" s="5"/>
      <c r="S1449" s="5"/>
      <c r="T1449" s="5"/>
      <c r="U1449" s="5"/>
      <c r="V1449" s="5"/>
      <c r="W1449" s="5"/>
      <c r="X1449" s="5"/>
      <c r="Y1449" s="5"/>
      <c r="Z1449" s="5"/>
      <c r="AA1449" s="5"/>
      <c r="AB1449" s="5"/>
      <c r="AC1449" s="5"/>
      <c r="AD1449" s="5"/>
      <c r="AE1449" s="5"/>
    </row>
    <row r="1450" spans="1:31" ht="23.25" customHeight="1">
      <c r="A1450" s="5" t="s">
        <v>18937</v>
      </c>
      <c r="B1450" s="5" t="s">
        <v>18938</v>
      </c>
      <c r="C1450" s="5" t="s">
        <v>170</v>
      </c>
      <c r="D1450" s="5" t="s">
        <v>5351</v>
      </c>
      <c r="E1450" s="20" t="s">
        <v>45</v>
      </c>
      <c r="F1450" s="11">
        <v>17</v>
      </c>
      <c r="G1450" s="11">
        <v>25</v>
      </c>
      <c r="H1450" s="5" t="s">
        <v>1186</v>
      </c>
      <c r="I1450" s="7" t="s">
        <v>24</v>
      </c>
      <c r="J1450" s="5" t="s">
        <v>18939</v>
      </c>
      <c r="K1450" s="5" t="s">
        <v>803</v>
      </c>
      <c r="L1450" s="5" t="s">
        <v>18940</v>
      </c>
      <c r="M1450" s="5" t="s">
        <v>42</v>
      </c>
      <c r="N1450" s="5" t="s">
        <v>55</v>
      </c>
      <c r="O1450" s="5" t="b">
        <f t="shared" ca="1" si="0"/>
        <v>0</v>
      </c>
      <c r="P1450" s="5" t="b">
        <f t="shared" ca="1" si="1"/>
        <v>1</v>
      </c>
      <c r="Q1450" s="5"/>
      <c r="R1450" s="5"/>
      <c r="S1450" s="5"/>
      <c r="T1450" s="5"/>
      <c r="U1450" s="5"/>
      <c r="V1450" s="5"/>
      <c r="W1450" s="5"/>
      <c r="X1450" s="5"/>
      <c r="Y1450" s="5"/>
      <c r="Z1450" s="5"/>
      <c r="AA1450" s="5"/>
      <c r="AB1450" s="5"/>
      <c r="AC1450" s="5"/>
      <c r="AD1450" s="5"/>
      <c r="AE1450" s="5"/>
    </row>
    <row r="1451" spans="1:31" ht="23.25" customHeight="1">
      <c r="A1451" s="14" t="s">
        <v>18959</v>
      </c>
      <c r="B1451" s="14" t="s">
        <v>18960</v>
      </c>
      <c r="C1451" s="14" t="s">
        <v>27</v>
      </c>
      <c r="D1451" s="14" t="s">
        <v>75</v>
      </c>
      <c r="E1451" s="21" t="s">
        <v>919</v>
      </c>
      <c r="F1451" s="15">
        <v>17</v>
      </c>
      <c r="G1451" s="15">
        <v>33</v>
      </c>
      <c r="H1451" s="14" t="s">
        <v>2123</v>
      </c>
      <c r="I1451" s="15" t="s">
        <v>24</v>
      </c>
      <c r="J1451" s="14" t="s">
        <v>57</v>
      </c>
      <c r="K1451" s="14" t="s">
        <v>18962</v>
      </c>
      <c r="L1451" s="14" t="s">
        <v>18964</v>
      </c>
      <c r="M1451" s="14" t="s">
        <v>53</v>
      </c>
      <c r="N1451" s="14" t="s">
        <v>89</v>
      </c>
      <c r="O1451" s="14" t="b">
        <f t="shared" ca="1" si="0"/>
        <v>0</v>
      </c>
      <c r="P1451" s="14" t="b">
        <f t="shared" ca="1" si="1"/>
        <v>1</v>
      </c>
      <c r="Q1451" s="5"/>
      <c r="R1451" s="5"/>
      <c r="S1451" s="5"/>
      <c r="T1451" s="5"/>
      <c r="U1451" s="5"/>
      <c r="V1451" s="5"/>
      <c r="W1451" s="5"/>
      <c r="X1451" s="5"/>
      <c r="Y1451" s="5"/>
      <c r="Z1451" s="5"/>
      <c r="AA1451" s="5"/>
      <c r="AB1451" s="5"/>
      <c r="AC1451" s="5"/>
      <c r="AD1451" s="5"/>
      <c r="AE1451" s="5"/>
    </row>
    <row r="1452" spans="1:31" ht="23.25" customHeight="1">
      <c r="A1452" s="5" t="s">
        <v>18942</v>
      </c>
      <c r="B1452" s="5" t="s">
        <v>18943</v>
      </c>
      <c r="C1452" s="5" t="s">
        <v>170</v>
      </c>
      <c r="D1452" s="5" t="s">
        <v>390</v>
      </c>
      <c r="E1452" s="20" t="s">
        <v>45</v>
      </c>
      <c r="F1452" s="11">
        <v>17</v>
      </c>
      <c r="G1452" s="11">
        <v>25</v>
      </c>
      <c r="H1452" s="5" t="s">
        <v>1186</v>
      </c>
      <c r="I1452" s="5" t="s">
        <v>66</v>
      </c>
      <c r="J1452" s="5" t="s">
        <v>81</v>
      </c>
      <c r="K1452" s="9" t="s">
        <v>47</v>
      </c>
      <c r="L1452" s="5" t="s">
        <v>18944</v>
      </c>
      <c r="M1452" s="5" t="s">
        <v>53</v>
      </c>
      <c r="N1452" s="5" t="s">
        <v>55</v>
      </c>
      <c r="O1452" s="5" t="b">
        <f t="shared" ca="1" si="0"/>
        <v>0</v>
      </c>
      <c r="P1452" s="5" t="b">
        <f t="shared" ca="1" si="1"/>
        <v>1</v>
      </c>
      <c r="Q1452" s="5"/>
      <c r="R1452" s="5"/>
      <c r="S1452" s="5"/>
      <c r="T1452" s="5"/>
      <c r="U1452" s="5"/>
      <c r="V1452" s="5"/>
      <c r="W1452" s="5"/>
      <c r="X1452" s="5"/>
      <c r="Y1452" s="5"/>
      <c r="Z1452" s="5"/>
      <c r="AA1452" s="5"/>
      <c r="AB1452" s="5"/>
      <c r="AC1452" s="5"/>
      <c r="AD1452" s="5"/>
      <c r="AE1452" s="5"/>
    </row>
    <row r="1453" spans="1:31" ht="23.25" customHeight="1">
      <c r="A1453" s="14" t="s">
        <v>18968</v>
      </c>
      <c r="B1453" s="14" t="s">
        <v>18969</v>
      </c>
      <c r="C1453" s="14" t="s">
        <v>27</v>
      </c>
      <c r="D1453" s="14" t="s">
        <v>199</v>
      </c>
      <c r="E1453" s="21" t="s">
        <v>45</v>
      </c>
      <c r="F1453" s="15">
        <v>17</v>
      </c>
      <c r="G1453" s="15">
        <v>24</v>
      </c>
      <c r="H1453" s="14" t="s">
        <v>18971</v>
      </c>
      <c r="I1453" s="14" t="s">
        <v>66</v>
      </c>
      <c r="J1453" s="14" t="s">
        <v>18972</v>
      </c>
      <c r="K1453" s="14" t="s">
        <v>18974</v>
      </c>
      <c r="L1453" s="14" t="s">
        <v>18976</v>
      </c>
      <c r="M1453" s="14" t="s">
        <v>53</v>
      </c>
      <c r="N1453" s="14" t="s">
        <v>89</v>
      </c>
      <c r="O1453" s="14" t="b">
        <f t="shared" ca="1" si="0"/>
        <v>0</v>
      </c>
      <c r="P1453" s="14" t="b">
        <f t="shared" ca="1" si="1"/>
        <v>1</v>
      </c>
      <c r="Q1453" s="5"/>
      <c r="R1453" s="5"/>
      <c r="S1453" s="5"/>
      <c r="T1453" s="5"/>
      <c r="U1453" s="5"/>
      <c r="V1453" s="5"/>
      <c r="W1453" s="5"/>
      <c r="X1453" s="5"/>
      <c r="Y1453" s="5"/>
      <c r="Z1453" s="5"/>
      <c r="AA1453" s="5"/>
      <c r="AB1453" s="5"/>
      <c r="AC1453" s="5"/>
      <c r="AD1453" s="5"/>
      <c r="AE1453" s="5"/>
    </row>
    <row r="1454" spans="1:31" ht="23.25" customHeight="1">
      <c r="A1454" s="5" t="s">
        <v>25007</v>
      </c>
      <c r="B1454" s="5" t="s">
        <v>14435</v>
      </c>
      <c r="C1454" s="5" t="s">
        <v>27</v>
      </c>
      <c r="D1454" s="5" t="s">
        <v>266</v>
      </c>
      <c r="E1454" s="20" t="s">
        <v>919</v>
      </c>
      <c r="F1454" s="11">
        <v>17</v>
      </c>
      <c r="G1454" s="11">
        <v>25</v>
      </c>
      <c r="H1454" s="5" t="s">
        <v>1186</v>
      </c>
      <c r="I1454" s="5" t="s">
        <v>66</v>
      </c>
      <c r="J1454" s="5" t="s">
        <v>161</v>
      </c>
      <c r="K1454" s="5" t="s">
        <v>25009</v>
      </c>
      <c r="L1454" s="5" t="s">
        <v>25010</v>
      </c>
      <c r="M1454" s="5" t="s">
        <v>100</v>
      </c>
      <c r="N1454" s="5" t="s">
        <v>55</v>
      </c>
      <c r="O1454" s="5" t="b">
        <f t="shared" ca="1" si="0"/>
        <v>0</v>
      </c>
      <c r="P1454" s="5" t="b">
        <f t="shared" ca="1" si="1"/>
        <v>1</v>
      </c>
      <c r="Q1454" s="5"/>
      <c r="R1454" s="5"/>
      <c r="S1454" s="5"/>
      <c r="T1454" s="5"/>
      <c r="U1454" s="5"/>
      <c r="V1454" s="5"/>
      <c r="W1454" s="5"/>
      <c r="X1454" s="5"/>
      <c r="Y1454" s="5"/>
      <c r="Z1454" s="5"/>
      <c r="AA1454" s="5"/>
      <c r="AB1454" s="5"/>
      <c r="AC1454" s="5"/>
      <c r="AD1454" s="5"/>
      <c r="AE1454" s="5"/>
    </row>
    <row r="1455" spans="1:31" ht="23.25" customHeight="1">
      <c r="A1455" s="5" t="s">
        <v>25013</v>
      </c>
      <c r="B1455" s="5" t="s">
        <v>25014</v>
      </c>
      <c r="C1455" s="5" t="s">
        <v>20</v>
      </c>
      <c r="D1455" s="5" t="s">
        <v>47</v>
      </c>
      <c r="E1455" s="20" t="s">
        <v>45</v>
      </c>
      <c r="F1455" s="11">
        <v>17</v>
      </c>
      <c r="G1455" s="11">
        <v>32</v>
      </c>
      <c r="H1455" s="5" t="s">
        <v>25015</v>
      </c>
      <c r="I1455" s="5" t="s">
        <v>108</v>
      </c>
      <c r="J1455" s="5" t="s">
        <v>907</v>
      </c>
      <c r="K1455" s="5" t="s">
        <v>25016</v>
      </c>
      <c r="L1455" s="5" t="s">
        <v>25017</v>
      </c>
      <c r="M1455" s="5" t="s">
        <v>37</v>
      </c>
      <c r="N1455" s="5" t="s">
        <v>89</v>
      </c>
      <c r="O1455" s="5" t="b">
        <f t="shared" ca="1" si="0"/>
        <v>0</v>
      </c>
      <c r="P1455" s="5" t="b">
        <f t="shared" ca="1" si="1"/>
        <v>1</v>
      </c>
      <c r="Q1455" s="5"/>
      <c r="R1455" s="5"/>
      <c r="S1455" s="5"/>
      <c r="T1455" s="5"/>
      <c r="U1455" s="5"/>
      <c r="V1455" s="5"/>
      <c r="W1455" s="5"/>
      <c r="X1455" s="5"/>
      <c r="Y1455" s="5"/>
      <c r="Z1455" s="5"/>
      <c r="AA1455" s="5"/>
      <c r="AB1455" s="5"/>
      <c r="AC1455" s="5"/>
      <c r="AD1455" s="5"/>
      <c r="AE1455" s="5"/>
    </row>
    <row r="1456" spans="1:31" ht="23.25" customHeight="1">
      <c r="A1456" s="5" t="s">
        <v>15104</v>
      </c>
      <c r="B1456" s="5" t="s">
        <v>25020</v>
      </c>
      <c r="C1456" s="5" t="s">
        <v>27</v>
      </c>
      <c r="D1456" s="5" t="s">
        <v>85</v>
      </c>
      <c r="E1456" s="20" t="s">
        <v>45</v>
      </c>
      <c r="F1456" s="11">
        <v>17</v>
      </c>
      <c r="G1456" s="11">
        <v>29</v>
      </c>
      <c r="H1456" s="5" t="s">
        <v>21457</v>
      </c>
      <c r="I1456" s="5" t="s">
        <v>108</v>
      </c>
      <c r="J1456" s="5" t="s">
        <v>1471</v>
      </c>
      <c r="K1456" s="5" t="s">
        <v>25022</v>
      </c>
      <c r="L1456" s="5" t="s">
        <v>25023</v>
      </c>
      <c r="M1456" s="5" t="s">
        <v>1599</v>
      </c>
      <c r="N1456" s="5" t="s">
        <v>38</v>
      </c>
      <c r="O1456" s="5" t="b">
        <f t="shared" ca="1" si="0"/>
        <v>0</v>
      </c>
      <c r="P1456" s="5" t="b">
        <f t="shared" ca="1" si="1"/>
        <v>1</v>
      </c>
      <c r="Q1456" s="5"/>
      <c r="R1456" s="5"/>
      <c r="S1456" s="5"/>
      <c r="T1456" s="5"/>
      <c r="U1456" s="5"/>
      <c r="V1456" s="5"/>
      <c r="W1456" s="5"/>
      <c r="X1456" s="5"/>
      <c r="Y1456" s="5"/>
      <c r="Z1456" s="5"/>
      <c r="AA1456" s="5"/>
      <c r="AB1456" s="5"/>
      <c r="AC1456" s="5"/>
      <c r="AD1456" s="5"/>
      <c r="AE1456" s="5"/>
    </row>
    <row r="1457" spans="1:31" ht="23.25" customHeight="1">
      <c r="A1457" s="5" t="s">
        <v>15125</v>
      </c>
      <c r="B1457" s="5" t="s">
        <v>13883</v>
      </c>
      <c r="C1457" s="5" t="s">
        <v>27</v>
      </c>
      <c r="D1457" s="5" t="s">
        <v>47</v>
      </c>
      <c r="E1457" s="20" t="s">
        <v>45</v>
      </c>
      <c r="F1457" s="11">
        <v>17</v>
      </c>
      <c r="G1457" s="11">
        <v>25</v>
      </c>
      <c r="H1457" s="5" t="s">
        <v>1186</v>
      </c>
      <c r="I1457" s="5" t="s">
        <v>108</v>
      </c>
      <c r="J1457" s="5" t="s">
        <v>13886</v>
      </c>
      <c r="K1457" s="5" t="s">
        <v>25028</v>
      </c>
      <c r="L1457" s="5" t="s">
        <v>25029</v>
      </c>
      <c r="M1457" s="5" t="s">
        <v>42</v>
      </c>
      <c r="N1457" s="5" t="s">
        <v>44</v>
      </c>
      <c r="O1457" s="5" t="b">
        <f t="shared" ca="1" si="0"/>
        <v>0</v>
      </c>
      <c r="P1457" s="5" t="b">
        <f t="shared" ca="1" si="1"/>
        <v>1</v>
      </c>
      <c r="Q1457" s="5"/>
      <c r="R1457" s="5"/>
      <c r="S1457" s="5"/>
      <c r="T1457" s="5"/>
      <c r="U1457" s="5"/>
      <c r="V1457" s="5"/>
      <c r="W1457" s="5"/>
      <c r="X1457" s="5"/>
      <c r="Y1457" s="5"/>
      <c r="Z1457" s="5"/>
      <c r="AA1457" s="5"/>
      <c r="AB1457" s="5"/>
      <c r="AC1457" s="5"/>
      <c r="AD1457" s="5"/>
      <c r="AE1457" s="5"/>
    </row>
    <row r="1458" spans="1:31" ht="23.25" customHeight="1">
      <c r="A1458" s="5" t="s">
        <v>10325</v>
      </c>
      <c r="B1458" s="5" t="s">
        <v>1687</v>
      </c>
      <c r="C1458" s="5" t="s">
        <v>27</v>
      </c>
      <c r="D1458" s="5" t="s">
        <v>85</v>
      </c>
      <c r="E1458" s="20" t="s">
        <v>29</v>
      </c>
      <c r="F1458" s="7">
        <v>18</v>
      </c>
      <c r="G1458" s="7">
        <v>29</v>
      </c>
      <c r="H1458" s="5" t="s">
        <v>18978</v>
      </c>
      <c r="I1458" s="5" t="s">
        <v>108</v>
      </c>
      <c r="J1458" s="5" t="s">
        <v>57</v>
      </c>
      <c r="K1458" s="5" t="s">
        <v>18979</v>
      </c>
      <c r="L1458" s="12" t="s">
        <v>47</v>
      </c>
      <c r="M1458" s="5" t="s">
        <v>42</v>
      </c>
      <c r="N1458" s="5" t="s">
        <v>405</v>
      </c>
      <c r="O1458" s="5" t="b">
        <f t="shared" ca="1" si="0"/>
        <v>0</v>
      </c>
      <c r="P1458" s="5" t="b">
        <f t="shared" ca="1" si="1"/>
        <v>1</v>
      </c>
      <c r="Q1458" s="5"/>
      <c r="R1458" s="5"/>
      <c r="S1458" s="5"/>
      <c r="T1458" s="5"/>
      <c r="U1458" s="5"/>
      <c r="V1458" s="5"/>
      <c r="W1458" s="5"/>
      <c r="X1458" s="5"/>
      <c r="Y1458" s="5"/>
      <c r="Z1458" s="5"/>
      <c r="AA1458" s="5"/>
      <c r="AB1458" s="5"/>
      <c r="AC1458" s="5"/>
      <c r="AD1458" s="5"/>
      <c r="AE1458" s="5"/>
    </row>
    <row r="1459" spans="1:31" ht="23.25" customHeight="1">
      <c r="A1459" s="5" t="s">
        <v>10325</v>
      </c>
      <c r="B1459" s="5" t="s">
        <v>6418</v>
      </c>
      <c r="C1459" s="5" t="s">
        <v>170</v>
      </c>
      <c r="D1459" s="5" t="s">
        <v>390</v>
      </c>
      <c r="E1459" s="20" t="s">
        <v>45</v>
      </c>
      <c r="F1459" s="7">
        <v>18</v>
      </c>
      <c r="G1459" s="7">
        <v>25</v>
      </c>
      <c r="H1459" s="5" t="s">
        <v>2614</v>
      </c>
      <c r="I1459" s="5" t="s">
        <v>108</v>
      </c>
      <c r="J1459" s="5" t="s">
        <v>57</v>
      </c>
      <c r="K1459" s="5" t="s">
        <v>6420</v>
      </c>
      <c r="L1459" s="5" t="s">
        <v>18983</v>
      </c>
      <c r="M1459" s="5" t="s">
        <v>37</v>
      </c>
      <c r="N1459" s="5" t="s">
        <v>55</v>
      </c>
      <c r="O1459" s="5" t="b">
        <f t="shared" ca="1" si="0"/>
        <v>0</v>
      </c>
      <c r="P1459" s="5" t="b">
        <f t="shared" ca="1" si="1"/>
        <v>1</v>
      </c>
      <c r="Q1459" s="5"/>
      <c r="R1459" s="5"/>
      <c r="S1459" s="5"/>
      <c r="T1459" s="5"/>
      <c r="U1459" s="5"/>
      <c r="V1459" s="5"/>
      <c r="W1459" s="5"/>
      <c r="X1459" s="5"/>
      <c r="Y1459" s="5"/>
      <c r="Z1459" s="5"/>
      <c r="AA1459" s="5"/>
      <c r="AB1459" s="5"/>
      <c r="AC1459" s="5"/>
      <c r="AD1459" s="5"/>
      <c r="AE1459" s="5"/>
    </row>
    <row r="1460" spans="1:31" ht="23.25" customHeight="1">
      <c r="A1460" s="5" t="s">
        <v>9556</v>
      </c>
      <c r="B1460" s="5" t="s">
        <v>6614</v>
      </c>
      <c r="C1460" s="5" t="s">
        <v>27</v>
      </c>
      <c r="D1460" s="5" t="s">
        <v>47</v>
      </c>
      <c r="E1460" s="20" t="s">
        <v>45</v>
      </c>
      <c r="F1460" s="7">
        <v>18</v>
      </c>
      <c r="G1460" s="7">
        <v>40</v>
      </c>
      <c r="H1460" s="5" t="s">
        <v>18997</v>
      </c>
      <c r="I1460" s="5" t="s">
        <v>125</v>
      </c>
      <c r="J1460" s="5" t="s">
        <v>117</v>
      </c>
      <c r="K1460" s="5" t="s">
        <v>6617</v>
      </c>
      <c r="L1460" s="12" t="s">
        <v>47</v>
      </c>
      <c r="M1460" s="5" t="s">
        <v>37</v>
      </c>
      <c r="N1460" s="5" t="s">
        <v>89</v>
      </c>
      <c r="O1460" s="5" t="b">
        <f t="shared" ca="1" si="0"/>
        <v>0</v>
      </c>
      <c r="P1460" s="5" t="b">
        <f t="shared" ca="1" si="1"/>
        <v>1</v>
      </c>
      <c r="Q1460" s="5"/>
      <c r="R1460" s="5"/>
      <c r="S1460" s="5"/>
      <c r="T1460" s="5"/>
      <c r="U1460" s="5"/>
      <c r="V1460" s="5"/>
      <c r="W1460" s="5"/>
      <c r="X1460" s="5"/>
      <c r="Y1460" s="5"/>
      <c r="Z1460" s="5"/>
      <c r="AA1460" s="5"/>
      <c r="AB1460" s="5"/>
      <c r="AC1460" s="5"/>
      <c r="AD1460" s="5"/>
      <c r="AE1460" s="5"/>
    </row>
    <row r="1461" spans="1:31" ht="23.25" customHeight="1">
      <c r="A1461" s="5" t="s">
        <v>19000</v>
      </c>
      <c r="B1461" s="5" t="s">
        <v>6721</v>
      </c>
      <c r="C1461" s="5" t="s">
        <v>170</v>
      </c>
      <c r="D1461" s="5" t="s">
        <v>378</v>
      </c>
      <c r="E1461" s="20" t="s">
        <v>45</v>
      </c>
      <c r="F1461" s="7">
        <v>18</v>
      </c>
      <c r="G1461" s="7">
        <v>30</v>
      </c>
      <c r="H1461" s="5" t="s">
        <v>251</v>
      </c>
      <c r="I1461" s="5" t="s">
        <v>108</v>
      </c>
      <c r="J1461" s="5" t="s">
        <v>68</v>
      </c>
      <c r="K1461" s="5" t="s">
        <v>6723</v>
      </c>
      <c r="L1461" s="5" t="s">
        <v>19001</v>
      </c>
      <c r="M1461" s="5" t="s">
        <v>37</v>
      </c>
      <c r="N1461" s="5" t="s">
        <v>55</v>
      </c>
      <c r="O1461" s="5" t="b">
        <f t="shared" ca="1" si="0"/>
        <v>0</v>
      </c>
      <c r="P1461" s="5" t="b">
        <f t="shared" ca="1" si="1"/>
        <v>1</v>
      </c>
      <c r="Q1461" s="5"/>
      <c r="R1461" s="5"/>
      <c r="S1461" s="5"/>
      <c r="T1461" s="5"/>
      <c r="U1461" s="5"/>
      <c r="V1461" s="5"/>
      <c r="W1461" s="5"/>
      <c r="X1461" s="5"/>
      <c r="Y1461" s="5"/>
      <c r="Z1461" s="5"/>
      <c r="AA1461" s="5"/>
      <c r="AB1461" s="5"/>
      <c r="AC1461" s="5"/>
      <c r="AD1461" s="5"/>
      <c r="AE1461" s="5"/>
    </row>
    <row r="1462" spans="1:31" ht="23.25" customHeight="1">
      <c r="A1462" s="5" t="s">
        <v>9556</v>
      </c>
      <c r="B1462" s="5" t="s">
        <v>15038</v>
      </c>
      <c r="C1462" s="5" t="s">
        <v>27</v>
      </c>
      <c r="D1462" s="5" t="s">
        <v>47</v>
      </c>
      <c r="E1462" s="20" t="s">
        <v>45</v>
      </c>
      <c r="F1462" s="7">
        <v>18</v>
      </c>
      <c r="G1462" s="7">
        <v>28</v>
      </c>
      <c r="H1462" s="5" t="s">
        <v>3407</v>
      </c>
      <c r="I1462" s="5" t="s">
        <v>108</v>
      </c>
      <c r="J1462" s="5" t="s">
        <v>13117</v>
      </c>
      <c r="K1462" s="9" t="s">
        <v>47</v>
      </c>
      <c r="L1462" s="5" t="s">
        <v>19002</v>
      </c>
      <c r="M1462" s="5" t="s">
        <v>42</v>
      </c>
      <c r="N1462" s="5" t="s">
        <v>55</v>
      </c>
      <c r="O1462" s="5" t="b">
        <f t="shared" ca="1" si="0"/>
        <v>0</v>
      </c>
      <c r="P1462" s="5" t="b">
        <f t="shared" ca="1" si="1"/>
        <v>1</v>
      </c>
      <c r="Q1462" s="5"/>
      <c r="R1462" s="5"/>
      <c r="S1462" s="5"/>
      <c r="T1462" s="5"/>
      <c r="U1462" s="5"/>
      <c r="V1462" s="5"/>
      <c r="W1462" s="5"/>
      <c r="X1462" s="5"/>
      <c r="Y1462" s="5"/>
      <c r="Z1462" s="5"/>
      <c r="AA1462" s="5"/>
      <c r="AB1462" s="5"/>
      <c r="AC1462" s="5"/>
      <c r="AD1462" s="5"/>
      <c r="AE1462" s="5"/>
    </row>
    <row r="1463" spans="1:31" ht="23.25" customHeight="1">
      <c r="A1463" s="5" t="s">
        <v>18990</v>
      </c>
      <c r="B1463" s="5" t="s">
        <v>18991</v>
      </c>
      <c r="C1463" s="5" t="s">
        <v>170</v>
      </c>
      <c r="D1463" s="5" t="s">
        <v>378</v>
      </c>
      <c r="E1463" s="20" t="s">
        <v>45</v>
      </c>
      <c r="F1463" s="7">
        <v>18</v>
      </c>
      <c r="G1463" s="7">
        <v>30</v>
      </c>
      <c r="H1463" s="5" t="s">
        <v>251</v>
      </c>
      <c r="I1463" s="5" t="s">
        <v>108</v>
      </c>
      <c r="J1463" s="5" t="s">
        <v>18992</v>
      </c>
      <c r="K1463" s="5" t="s">
        <v>15149</v>
      </c>
      <c r="L1463" s="5" t="s">
        <v>18993</v>
      </c>
      <c r="M1463" s="5" t="s">
        <v>100</v>
      </c>
      <c r="N1463" s="5" t="s">
        <v>55</v>
      </c>
      <c r="O1463" s="5" t="b">
        <f t="shared" ca="1" si="0"/>
        <v>0</v>
      </c>
      <c r="P1463" s="5" t="b">
        <f t="shared" ca="1" si="1"/>
        <v>1</v>
      </c>
      <c r="Q1463" s="5"/>
      <c r="R1463" s="5"/>
      <c r="S1463" s="5"/>
      <c r="T1463" s="5"/>
      <c r="U1463" s="5"/>
      <c r="V1463" s="5"/>
      <c r="W1463" s="5"/>
      <c r="X1463" s="5"/>
      <c r="Y1463" s="5"/>
      <c r="Z1463" s="5"/>
      <c r="AA1463" s="5"/>
      <c r="AB1463" s="5"/>
      <c r="AC1463" s="5"/>
      <c r="AD1463" s="5"/>
      <c r="AE1463" s="5"/>
    </row>
    <row r="1464" spans="1:31" ht="23.25" customHeight="1">
      <c r="A1464" s="5" t="s">
        <v>19034</v>
      </c>
      <c r="B1464" s="5" t="s">
        <v>19035</v>
      </c>
      <c r="C1464" s="5" t="s">
        <v>170</v>
      </c>
      <c r="D1464" s="5" t="s">
        <v>171</v>
      </c>
      <c r="E1464" s="20" t="s">
        <v>45</v>
      </c>
      <c r="F1464" s="7">
        <v>18</v>
      </c>
      <c r="G1464" s="7">
        <v>25</v>
      </c>
      <c r="H1464" s="5" t="s">
        <v>2614</v>
      </c>
      <c r="I1464" s="5" t="s">
        <v>66</v>
      </c>
      <c r="J1464" s="5" t="s">
        <v>57</v>
      </c>
      <c r="K1464" s="5" t="s">
        <v>19037</v>
      </c>
      <c r="L1464" s="5" t="s">
        <v>19038</v>
      </c>
      <c r="M1464" s="5" t="s">
        <v>167</v>
      </c>
      <c r="N1464" s="5" t="s">
        <v>55</v>
      </c>
      <c r="O1464" s="5" t="b">
        <f t="shared" ca="1" si="0"/>
        <v>0</v>
      </c>
      <c r="P1464" s="5" t="b">
        <f t="shared" ca="1" si="1"/>
        <v>1</v>
      </c>
      <c r="Q1464" s="5"/>
      <c r="R1464" s="5"/>
      <c r="S1464" s="5"/>
      <c r="T1464" s="5"/>
      <c r="U1464" s="5"/>
      <c r="V1464" s="5"/>
      <c r="W1464" s="5"/>
      <c r="X1464" s="5"/>
      <c r="Y1464" s="5"/>
      <c r="Z1464" s="5"/>
      <c r="AA1464" s="5"/>
      <c r="AB1464" s="5"/>
      <c r="AC1464" s="5"/>
      <c r="AD1464" s="5"/>
      <c r="AE1464" s="5"/>
    </row>
    <row r="1465" spans="1:31" ht="23.25" customHeight="1">
      <c r="A1465" s="5" t="s">
        <v>9556</v>
      </c>
      <c r="B1465" s="5" t="s">
        <v>19028</v>
      </c>
      <c r="C1465" s="5" t="s">
        <v>170</v>
      </c>
      <c r="D1465" s="5" t="s">
        <v>378</v>
      </c>
      <c r="E1465" s="20" t="s">
        <v>45</v>
      </c>
      <c r="F1465" s="7">
        <v>18</v>
      </c>
      <c r="G1465" s="7">
        <v>25</v>
      </c>
      <c r="H1465" s="5" t="s">
        <v>2614</v>
      </c>
      <c r="I1465" s="5" t="s">
        <v>108</v>
      </c>
      <c r="J1465" s="5" t="s">
        <v>2015</v>
      </c>
      <c r="K1465" s="5" t="s">
        <v>19029</v>
      </c>
      <c r="L1465" s="5" t="s">
        <v>19030</v>
      </c>
      <c r="M1465" s="5" t="s">
        <v>37</v>
      </c>
      <c r="N1465" s="5" t="s">
        <v>55</v>
      </c>
      <c r="O1465" s="5" t="b">
        <f t="shared" ca="1" si="0"/>
        <v>0</v>
      </c>
      <c r="P1465" s="5" t="b">
        <f t="shared" ca="1" si="1"/>
        <v>1</v>
      </c>
      <c r="Q1465" s="5"/>
      <c r="R1465" s="5"/>
      <c r="S1465" s="5"/>
      <c r="T1465" s="5"/>
      <c r="U1465" s="5"/>
      <c r="V1465" s="5"/>
      <c r="W1465" s="5"/>
      <c r="X1465" s="5"/>
      <c r="Y1465" s="5"/>
      <c r="Z1465" s="5"/>
      <c r="AA1465" s="5"/>
      <c r="AB1465" s="5"/>
      <c r="AC1465" s="5"/>
      <c r="AD1465" s="5"/>
      <c r="AE1465" s="5"/>
    </row>
    <row r="1466" spans="1:31" ht="23.25" customHeight="1">
      <c r="A1466" s="5" t="s">
        <v>19040</v>
      </c>
      <c r="B1466" s="5" t="s">
        <v>19042</v>
      </c>
      <c r="C1466" s="5" t="s">
        <v>170</v>
      </c>
      <c r="D1466" s="5" t="s">
        <v>390</v>
      </c>
      <c r="E1466" s="20" t="s">
        <v>45</v>
      </c>
      <c r="F1466" s="7">
        <v>18</v>
      </c>
      <c r="G1466" s="7">
        <v>30</v>
      </c>
      <c r="H1466" s="5" t="s">
        <v>251</v>
      </c>
      <c r="I1466" s="5" t="s">
        <v>125</v>
      </c>
      <c r="J1466" s="5" t="s">
        <v>161</v>
      </c>
      <c r="K1466" s="5" t="s">
        <v>19043</v>
      </c>
      <c r="L1466" s="5" t="s">
        <v>19044</v>
      </c>
      <c r="M1466" s="5" t="s">
        <v>53</v>
      </c>
      <c r="N1466" s="5" t="s">
        <v>55</v>
      </c>
      <c r="O1466" s="5" t="b">
        <f t="shared" ca="1" si="0"/>
        <v>0</v>
      </c>
      <c r="P1466" s="5" t="b">
        <f t="shared" ca="1" si="1"/>
        <v>1</v>
      </c>
      <c r="Q1466" s="5"/>
      <c r="R1466" s="5"/>
      <c r="S1466" s="5"/>
      <c r="T1466" s="5"/>
      <c r="U1466" s="5"/>
      <c r="V1466" s="5"/>
      <c r="W1466" s="5"/>
      <c r="X1466" s="5"/>
      <c r="Y1466" s="5"/>
      <c r="Z1466" s="5"/>
      <c r="AA1466" s="5"/>
      <c r="AB1466" s="5"/>
      <c r="AC1466" s="5"/>
      <c r="AD1466" s="5"/>
      <c r="AE1466" s="5"/>
    </row>
    <row r="1467" spans="1:31" ht="23.25" customHeight="1">
      <c r="A1467" s="5" t="s">
        <v>19054</v>
      </c>
      <c r="B1467" s="5" t="s">
        <v>19055</v>
      </c>
      <c r="C1467" s="5" t="s">
        <v>20</v>
      </c>
      <c r="D1467" s="5" t="s">
        <v>520</v>
      </c>
      <c r="E1467" s="20" t="s">
        <v>29</v>
      </c>
      <c r="F1467" s="7">
        <v>18</v>
      </c>
      <c r="G1467" s="7">
        <v>25</v>
      </c>
      <c r="H1467" s="5" t="s">
        <v>2614</v>
      </c>
      <c r="I1467" s="5" t="s">
        <v>66</v>
      </c>
      <c r="J1467" s="5" t="s">
        <v>2520</v>
      </c>
      <c r="K1467" s="5" t="s">
        <v>12824</v>
      </c>
      <c r="L1467" s="5" t="s">
        <v>19059</v>
      </c>
      <c r="M1467" s="5" t="s">
        <v>53</v>
      </c>
      <c r="N1467" s="5" t="s">
        <v>55</v>
      </c>
      <c r="O1467" s="5" t="b">
        <f t="shared" ca="1" si="0"/>
        <v>0</v>
      </c>
      <c r="P1467" s="5" t="b">
        <f t="shared" ca="1" si="1"/>
        <v>1</v>
      </c>
      <c r="Q1467" s="5"/>
      <c r="R1467" s="5"/>
      <c r="S1467" s="5"/>
      <c r="T1467" s="5"/>
      <c r="U1467" s="5"/>
      <c r="V1467" s="5"/>
      <c r="W1467" s="5"/>
      <c r="X1467" s="5"/>
      <c r="Y1467" s="5"/>
      <c r="Z1467" s="5"/>
      <c r="AA1467" s="5"/>
      <c r="AB1467" s="5"/>
      <c r="AC1467" s="5"/>
      <c r="AD1467" s="5"/>
      <c r="AE1467" s="5"/>
    </row>
    <row r="1468" spans="1:31" ht="23.25" customHeight="1">
      <c r="A1468" s="5" t="s">
        <v>11714</v>
      </c>
      <c r="B1468" s="5" t="s">
        <v>19064</v>
      </c>
      <c r="C1468" s="5" t="s">
        <v>27</v>
      </c>
      <c r="D1468" s="5" t="s">
        <v>85</v>
      </c>
      <c r="E1468" s="20" t="s">
        <v>45</v>
      </c>
      <c r="F1468" s="7">
        <v>18</v>
      </c>
      <c r="G1468" s="7">
        <v>25</v>
      </c>
      <c r="H1468" s="5" t="s">
        <v>2614</v>
      </c>
      <c r="I1468" s="5" t="s">
        <v>66</v>
      </c>
      <c r="J1468" s="5" t="s">
        <v>48</v>
      </c>
      <c r="K1468" s="5" t="s">
        <v>1960</v>
      </c>
      <c r="L1468" s="5" t="s">
        <v>19065</v>
      </c>
      <c r="M1468" s="5" t="s">
        <v>1599</v>
      </c>
      <c r="N1468" s="5" t="s">
        <v>89</v>
      </c>
      <c r="O1468" s="5" t="b">
        <f t="shared" ca="1" si="0"/>
        <v>0</v>
      </c>
      <c r="P1468" s="5" t="b">
        <f t="shared" ca="1" si="1"/>
        <v>1</v>
      </c>
      <c r="Q1468" s="5"/>
      <c r="R1468" s="5"/>
      <c r="S1468" s="5"/>
      <c r="T1468" s="5"/>
      <c r="U1468" s="5"/>
      <c r="V1468" s="5"/>
      <c r="W1468" s="5"/>
      <c r="X1468" s="5"/>
      <c r="Y1468" s="5"/>
      <c r="Z1468" s="5"/>
      <c r="AA1468" s="5"/>
      <c r="AB1468" s="5"/>
      <c r="AC1468" s="5"/>
      <c r="AD1468" s="5"/>
      <c r="AE1468" s="5"/>
    </row>
    <row r="1469" spans="1:31" ht="23.25" customHeight="1">
      <c r="A1469" s="5" t="s">
        <v>6556</v>
      </c>
      <c r="B1469" s="5" t="s">
        <v>6557</v>
      </c>
      <c r="C1469" s="5" t="s">
        <v>170</v>
      </c>
      <c r="D1469" s="5" t="s">
        <v>390</v>
      </c>
      <c r="E1469" s="20" t="s">
        <v>45</v>
      </c>
      <c r="F1469" s="7">
        <v>18</v>
      </c>
      <c r="G1469" s="7">
        <v>30</v>
      </c>
      <c r="H1469" s="5" t="s">
        <v>251</v>
      </c>
      <c r="I1469" s="5" t="s">
        <v>108</v>
      </c>
      <c r="J1469" s="5" t="s">
        <v>315</v>
      </c>
      <c r="K1469" s="5" t="s">
        <v>2873</v>
      </c>
      <c r="L1469" s="5" t="s">
        <v>6563</v>
      </c>
      <c r="M1469" s="5" t="s">
        <v>100</v>
      </c>
      <c r="N1469" s="5" t="s">
        <v>55</v>
      </c>
      <c r="O1469" s="5" t="b">
        <f t="shared" ca="1" si="0"/>
        <v>0</v>
      </c>
      <c r="P1469" s="5" t="b">
        <f t="shared" ca="1" si="1"/>
        <v>1</v>
      </c>
      <c r="Q1469" s="5"/>
      <c r="R1469" s="5"/>
      <c r="S1469" s="5"/>
      <c r="T1469" s="5"/>
      <c r="U1469" s="5"/>
      <c r="V1469" s="5"/>
      <c r="W1469" s="5"/>
      <c r="X1469" s="5"/>
      <c r="Y1469" s="5"/>
      <c r="Z1469" s="5"/>
      <c r="AA1469" s="5"/>
      <c r="AB1469" s="5"/>
      <c r="AC1469" s="5"/>
      <c r="AD1469" s="5"/>
      <c r="AE1469" s="5"/>
    </row>
    <row r="1470" spans="1:31" ht="23.25" customHeight="1">
      <c r="A1470" s="14" t="s">
        <v>2611</v>
      </c>
      <c r="B1470" s="14" t="s">
        <v>2612</v>
      </c>
      <c r="C1470" s="14" t="s">
        <v>27</v>
      </c>
      <c r="D1470" s="14" t="s">
        <v>75</v>
      </c>
      <c r="E1470" s="21" t="s">
        <v>45</v>
      </c>
      <c r="F1470" s="15">
        <v>18</v>
      </c>
      <c r="G1470" s="15">
        <v>25</v>
      </c>
      <c r="H1470" s="14" t="s">
        <v>2614</v>
      </c>
      <c r="I1470" s="14" t="s">
        <v>108</v>
      </c>
      <c r="J1470" s="14" t="s">
        <v>1098</v>
      </c>
      <c r="K1470" s="16" t="s">
        <v>47</v>
      </c>
      <c r="L1470" s="22" t="s">
        <v>47</v>
      </c>
      <c r="M1470" s="14" t="s">
        <v>37</v>
      </c>
      <c r="N1470" s="14" t="s">
        <v>55</v>
      </c>
      <c r="O1470" s="14" t="b">
        <f t="shared" ca="1" si="0"/>
        <v>0</v>
      </c>
      <c r="P1470" s="14" t="b">
        <f t="shared" ca="1" si="1"/>
        <v>1</v>
      </c>
      <c r="Q1470" s="5"/>
      <c r="R1470" s="5"/>
      <c r="S1470" s="5"/>
      <c r="T1470" s="5"/>
      <c r="U1470" s="5"/>
      <c r="V1470" s="5"/>
      <c r="W1470" s="5"/>
      <c r="X1470" s="5"/>
      <c r="Y1470" s="5"/>
      <c r="Z1470" s="5"/>
      <c r="AA1470" s="5"/>
      <c r="AB1470" s="5"/>
      <c r="AC1470" s="5"/>
      <c r="AD1470" s="5"/>
      <c r="AE1470" s="5"/>
    </row>
    <row r="1471" spans="1:31" ht="23.25" customHeight="1">
      <c r="A1471" s="5" t="s">
        <v>19114</v>
      </c>
      <c r="B1471" s="5" t="s">
        <v>4058</v>
      </c>
      <c r="C1471" s="5" t="s">
        <v>27</v>
      </c>
      <c r="D1471" s="5" t="s">
        <v>85</v>
      </c>
      <c r="E1471" s="20" t="s">
        <v>45</v>
      </c>
      <c r="F1471" s="7">
        <v>18</v>
      </c>
      <c r="G1471" s="7">
        <v>30</v>
      </c>
      <c r="H1471" s="5" t="s">
        <v>251</v>
      </c>
      <c r="I1471" s="5" t="s">
        <v>66</v>
      </c>
      <c r="J1471" s="5" t="s">
        <v>315</v>
      </c>
      <c r="K1471" s="5" t="s">
        <v>4063</v>
      </c>
      <c r="L1471" s="5" t="s">
        <v>19115</v>
      </c>
      <c r="M1471" s="5" t="s">
        <v>37</v>
      </c>
      <c r="N1471" s="5" t="s">
        <v>55</v>
      </c>
      <c r="O1471" s="5" t="b">
        <f t="shared" ca="1" si="0"/>
        <v>0</v>
      </c>
      <c r="P1471" s="5" t="b">
        <f t="shared" ca="1" si="1"/>
        <v>1</v>
      </c>
      <c r="Q1471" s="5"/>
      <c r="R1471" s="5"/>
      <c r="S1471" s="5"/>
      <c r="T1471" s="5"/>
      <c r="U1471" s="5"/>
      <c r="V1471" s="5"/>
      <c r="W1471" s="5"/>
      <c r="X1471" s="5"/>
      <c r="Y1471" s="5"/>
      <c r="Z1471" s="5"/>
      <c r="AA1471" s="5"/>
      <c r="AB1471" s="5"/>
      <c r="AC1471" s="5"/>
      <c r="AD1471" s="5"/>
      <c r="AE1471" s="5"/>
    </row>
    <row r="1472" spans="1:31" ht="23.25" customHeight="1">
      <c r="A1472" s="5" t="s">
        <v>19118</v>
      </c>
      <c r="B1472" s="5" t="s">
        <v>1305</v>
      </c>
      <c r="C1472" s="5" t="s">
        <v>41</v>
      </c>
      <c r="D1472" s="5" t="s">
        <v>448</v>
      </c>
      <c r="E1472" s="20" t="s">
        <v>45</v>
      </c>
      <c r="F1472" s="7">
        <v>18</v>
      </c>
      <c r="G1472" s="7">
        <v>30</v>
      </c>
      <c r="H1472" s="5" t="s">
        <v>251</v>
      </c>
      <c r="I1472" s="5" t="s">
        <v>31</v>
      </c>
      <c r="J1472" s="5" t="s">
        <v>947</v>
      </c>
      <c r="K1472" s="5" t="s">
        <v>1307</v>
      </c>
      <c r="L1472" s="5" t="s">
        <v>19119</v>
      </c>
      <c r="M1472" s="5" t="s">
        <v>53</v>
      </c>
      <c r="N1472" s="5" t="s">
        <v>55</v>
      </c>
      <c r="O1472" s="5" t="b">
        <f t="shared" ca="1" si="0"/>
        <v>0</v>
      </c>
      <c r="P1472" s="5" t="b">
        <f t="shared" ca="1" si="1"/>
        <v>1</v>
      </c>
      <c r="Q1472" s="5"/>
      <c r="R1472" s="5"/>
      <c r="S1472" s="5"/>
      <c r="T1472" s="5"/>
      <c r="U1472" s="5"/>
      <c r="V1472" s="5"/>
      <c r="W1472" s="5"/>
      <c r="X1472" s="5"/>
      <c r="Y1472" s="5"/>
      <c r="Z1472" s="5"/>
      <c r="AA1472" s="5"/>
      <c r="AB1472" s="5"/>
      <c r="AC1472" s="5"/>
      <c r="AD1472" s="5"/>
      <c r="AE1472" s="5"/>
    </row>
    <row r="1473" spans="1:31" ht="23.25" customHeight="1">
      <c r="A1473" s="5" t="s">
        <v>19145</v>
      </c>
      <c r="B1473" s="5" t="s">
        <v>19146</v>
      </c>
      <c r="C1473" s="5" t="s">
        <v>27</v>
      </c>
      <c r="D1473" s="5" t="s">
        <v>54</v>
      </c>
      <c r="E1473" s="20" t="s">
        <v>45</v>
      </c>
      <c r="F1473" s="7">
        <v>18</v>
      </c>
      <c r="G1473" s="7">
        <v>25</v>
      </c>
      <c r="H1473" s="5" t="s">
        <v>2614</v>
      </c>
      <c r="I1473" s="5" t="s">
        <v>66</v>
      </c>
      <c r="J1473" s="5" t="s">
        <v>57</v>
      </c>
      <c r="K1473" s="5" t="s">
        <v>19147</v>
      </c>
      <c r="L1473" s="5" t="s">
        <v>19148</v>
      </c>
      <c r="M1473" s="5" t="s">
        <v>37</v>
      </c>
      <c r="N1473" s="5" t="s">
        <v>55</v>
      </c>
      <c r="O1473" s="5" t="b">
        <f t="shared" ca="1" si="0"/>
        <v>0</v>
      </c>
      <c r="P1473" s="5" t="b">
        <f t="shared" ca="1" si="1"/>
        <v>1</v>
      </c>
      <c r="Q1473" s="5"/>
      <c r="R1473" s="5"/>
      <c r="S1473" s="5"/>
      <c r="T1473" s="5"/>
      <c r="U1473" s="5"/>
      <c r="V1473" s="5"/>
      <c r="W1473" s="5"/>
      <c r="X1473" s="5"/>
      <c r="Y1473" s="5"/>
      <c r="Z1473" s="5"/>
      <c r="AA1473" s="5"/>
      <c r="AB1473" s="5"/>
      <c r="AC1473" s="5"/>
      <c r="AD1473" s="5"/>
      <c r="AE1473" s="5"/>
    </row>
    <row r="1474" spans="1:31" ht="23.25" customHeight="1">
      <c r="A1474" s="5" t="s">
        <v>19140</v>
      </c>
      <c r="B1474" s="5" t="s">
        <v>5396</v>
      </c>
      <c r="C1474" s="5" t="s">
        <v>27</v>
      </c>
      <c r="D1474" s="5" t="s">
        <v>212</v>
      </c>
      <c r="E1474" s="20" t="s">
        <v>29</v>
      </c>
      <c r="F1474" s="7">
        <v>18</v>
      </c>
      <c r="G1474" s="7">
        <v>25</v>
      </c>
      <c r="H1474" s="5" t="s">
        <v>2614</v>
      </c>
      <c r="I1474" s="5" t="s">
        <v>66</v>
      </c>
      <c r="J1474" s="5" t="s">
        <v>106</v>
      </c>
      <c r="K1474" s="5" t="s">
        <v>5400</v>
      </c>
      <c r="L1474" s="5" t="s">
        <v>19141</v>
      </c>
      <c r="M1474" s="5" t="s">
        <v>53</v>
      </c>
      <c r="N1474" s="5" t="s">
        <v>55</v>
      </c>
      <c r="O1474" s="5" t="b">
        <f t="shared" ca="1" si="0"/>
        <v>0</v>
      </c>
      <c r="P1474" s="5" t="b">
        <f t="shared" ca="1" si="1"/>
        <v>1</v>
      </c>
      <c r="Q1474" s="5"/>
      <c r="R1474" s="5"/>
      <c r="S1474" s="5"/>
      <c r="T1474" s="5"/>
      <c r="U1474" s="5"/>
      <c r="V1474" s="5"/>
      <c r="W1474" s="5"/>
      <c r="X1474" s="5"/>
      <c r="Y1474" s="5"/>
      <c r="Z1474" s="5"/>
      <c r="AA1474" s="5"/>
      <c r="AB1474" s="5"/>
      <c r="AC1474" s="5"/>
      <c r="AD1474" s="5"/>
      <c r="AE1474" s="5"/>
    </row>
    <row r="1475" spans="1:31" ht="23.25" customHeight="1">
      <c r="A1475" s="5" t="s">
        <v>7555</v>
      </c>
      <c r="B1475" s="5" t="s">
        <v>10380</v>
      </c>
      <c r="C1475" s="5" t="s">
        <v>27</v>
      </c>
      <c r="D1475" s="5" t="s">
        <v>80</v>
      </c>
      <c r="E1475" s="20" t="s">
        <v>29</v>
      </c>
      <c r="F1475" s="7">
        <v>18</v>
      </c>
      <c r="G1475" s="7">
        <v>30</v>
      </c>
      <c r="H1475" s="5" t="s">
        <v>251</v>
      </c>
      <c r="I1475" s="7" t="s">
        <v>24</v>
      </c>
      <c r="J1475" s="5" t="s">
        <v>57</v>
      </c>
      <c r="K1475" s="5" t="s">
        <v>6251</v>
      </c>
      <c r="L1475" s="5" t="s">
        <v>25085</v>
      </c>
      <c r="M1475" s="5" t="s">
        <v>37</v>
      </c>
      <c r="N1475" s="5" t="s">
        <v>44</v>
      </c>
      <c r="O1475" s="5" t="b">
        <f t="shared" ca="1" si="0"/>
        <v>0</v>
      </c>
      <c r="P1475" s="5" t="b">
        <f t="shared" ca="1" si="1"/>
        <v>1</v>
      </c>
      <c r="Q1475" s="5"/>
      <c r="R1475" s="5"/>
      <c r="S1475" s="5"/>
      <c r="T1475" s="5"/>
      <c r="U1475" s="5"/>
      <c r="V1475" s="5"/>
      <c r="W1475" s="5"/>
      <c r="X1475" s="5"/>
      <c r="Y1475" s="5"/>
      <c r="Z1475" s="5"/>
      <c r="AA1475" s="5"/>
      <c r="AB1475" s="5"/>
      <c r="AC1475" s="5"/>
      <c r="AD1475" s="5"/>
      <c r="AE1475" s="5"/>
    </row>
    <row r="1476" spans="1:31" ht="23.25" customHeight="1">
      <c r="A1476" s="5" t="s">
        <v>25086</v>
      </c>
      <c r="B1476" s="5" t="s">
        <v>2589</v>
      </c>
      <c r="C1476" s="5" t="s">
        <v>170</v>
      </c>
      <c r="D1476" s="5" t="s">
        <v>390</v>
      </c>
      <c r="E1476" s="20" t="s">
        <v>45</v>
      </c>
      <c r="F1476" s="7">
        <v>18</v>
      </c>
      <c r="G1476" s="7">
        <v>36</v>
      </c>
      <c r="H1476" s="5" t="s">
        <v>6605</v>
      </c>
      <c r="I1476" s="5" t="s">
        <v>66</v>
      </c>
      <c r="J1476" s="5" t="s">
        <v>2592</v>
      </c>
      <c r="K1476" s="5" t="s">
        <v>2594</v>
      </c>
      <c r="L1476" s="5" t="s">
        <v>25087</v>
      </c>
      <c r="M1476" s="5" t="s">
        <v>1599</v>
      </c>
      <c r="N1476" s="5" t="s">
        <v>237</v>
      </c>
      <c r="O1476" s="5" t="b">
        <f t="shared" ca="1" si="0"/>
        <v>0</v>
      </c>
      <c r="P1476" s="5" t="b">
        <f t="shared" ca="1" si="1"/>
        <v>1</v>
      </c>
      <c r="Q1476" s="5"/>
      <c r="R1476" s="5"/>
      <c r="S1476" s="5"/>
      <c r="T1476" s="5"/>
      <c r="U1476" s="5"/>
      <c r="V1476" s="5"/>
      <c r="W1476" s="5"/>
      <c r="X1476" s="5"/>
      <c r="Y1476" s="5"/>
      <c r="Z1476" s="5"/>
      <c r="AA1476" s="5"/>
      <c r="AB1476" s="5"/>
      <c r="AC1476" s="5"/>
      <c r="AD1476" s="5"/>
      <c r="AE1476" s="5"/>
    </row>
    <row r="1477" spans="1:31" ht="23.25" customHeight="1">
      <c r="A1477" s="5" t="s">
        <v>16577</v>
      </c>
      <c r="B1477" s="5" t="s">
        <v>16578</v>
      </c>
      <c r="C1477" s="5" t="s">
        <v>170</v>
      </c>
      <c r="D1477" s="5" t="s">
        <v>390</v>
      </c>
      <c r="E1477" s="20" t="s">
        <v>45</v>
      </c>
      <c r="F1477" s="7">
        <v>18</v>
      </c>
      <c r="G1477" s="7">
        <v>25</v>
      </c>
      <c r="H1477" s="5" t="s">
        <v>2614</v>
      </c>
      <c r="I1477" s="5" t="s">
        <v>462</v>
      </c>
      <c r="J1477" s="5" t="s">
        <v>68</v>
      </c>
      <c r="K1477" s="5" t="s">
        <v>16582</v>
      </c>
      <c r="L1477" s="5" t="s">
        <v>16583</v>
      </c>
      <c r="M1477" s="5" t="s">
        <v>53</v>
      </c>
      <c r="N1477" s="5" t="s">
        <v>55</v>
      </c>
      <c r="O1477" s="5" t="b">
        <f t="shared" ca="1" si="0"/>
        <v>0</v>
      </c>
      <c r="P1477" s="5" t="b">
        <f t="shared" ca="1" si="1"/>
        <v>1</v>
      </c>
      <c r="Q1477" s="5"/>
      <c r="R1477" s="5"/>
      <c r="S1477" s="5"/>
      <c r="T1477" s="5"/>
      <c r="U1477" s="5"/>
      <c r="V1477" s="5"/>
      <c r="W1477" s="5"/>
      <c r="X1477" s="5"/>
      <c r="Y1477" s="5"/>
      <c r="Z1477" s="5"/>
      <c r="AA1477" s="5"/>
      <c r="AB1477" s="5"/>
      <c r="AC1477" s="5"/>
      <c r="AD1477" s="5"/>
      <c r="AE1477" s="5"/>
    </row>
    <row r="1478" spans="1:31" ht="23.25" customHeight="1">
      <c r="A1478" s="5" t="s">
        <v>12994</v>
      </c>
      <c r="B1478" s="5" t="s">
        <v>25089</v>
      </c>
      <c r="C1478" s="5" t="s">
        <v>27</v>
      </c>
      <c r="D1478" s="5" t="s">
        <v>212</v>
      </c>
      <c r="E1478" s="20" t="s">
        <v>45</v>
      </c>
      <c r="F1478" s="7">
        <v>18</v>
      </c>
      <c r="G1478" s="7">
        <v>35</v>
      </c>
      <c r="H1478" s="5" t="s">
        <v>6615</v>
      </c>
      <c r="I1478" s="5" t="s">
        <v>31</v>
      </c>
      <c r="J1478" s="5" t="s">
        <v>110</v>
      </c>
      <c r="K1478" s="5" t="s">
        <v>25090</v>
      </c>
      <c r="L1478" s="5" t="s">
        <v>25091</v>
      </c>
      <c r="M1478" s="5" t="s">
        <v>53</v>
      </c>
      <c r="N1478" s="5" t="s">
        <v>38</v>
      </c>
      <c r="O1478" s="5" t="b">
        <f t="shared" ca="1" si="0"/>
        <v>0</v>
      </c>
      <c r="P1478" s="5" t="b">
        <f t="shared" ca="1" si="1"/>
        <v>1</v>
      </c>
      <c r="Q1478" s="5"/>
      <c r="R1478" s="5"/>
      <c r="S1478" s="5"/>
      <c r="T1478" s="5"/>
      <c r="U1478" s="5"/>
      <c r="V1478" s="5"/>
      <c r="W1478" s="5"/>
      <c r="X1478" s="5"/>
      <c r="Y1478" s="5"/>
      <c r="Z1478" s="5"/>
      <c r="AA1478" s="5"/>
      <c r="AB1478" s="5"/>
      <c r="AC1478" s="5"/>
      <c r="AD1478" s="5"/>
      <c r="AE1478" s="5"/>
    </row>
    <row r="1479" spans="1:31" ht="23.25" customHeight="1">
      <c r="A1479" s="5" t="s">
        <v>3537</v>
      </c>
      <c r="B1479" s="5" t="s">
        <v>16543</v>
      </c>
      <c r="C1479" s="5" t="s">
        <v>27</v>
      </c>
      <c r="D1479" s="5" t="s">
        <v>47</v>
      </c>
      <c r="E1479" s="20" t="s">
        <v>45</v>
      </c>
      <c r="F1479" s="7">
        <v>18</v>
      </c>
      <c r="G1479" s="7">
        <v>25</v>
      </c>
      <c r="H1479" s="5" t="s">
        <v>2614</v>
      </c>
      <c r="I1479" s="5" t="s">
        <v>66</v>
      </c>
      <c r="J1479" s="5" t="s">
        <v>5520</v>
      </c>
      <c r="K1479" s="5" t="s">
        <v>25092</v>
      </c>
      <c r="L1479" s="5" t="s">
        <v>25093</v>
      </c>
      <c r="M1479" s="5" t="s">
        <v>37</v>
      </c>
      <c r="N1479" s="5" t="s">
        <v>55</v>
      </c>
      <c r="O1479" s="5" t="b">
        <f t="shared" ca="1" si="0"/>
        <v>0</v>
      </c>
      <c r="P1479" s="5" t="b">
        <f t="shared" ca="1" si="1"/>
        <v>1</v>
      </c>
      <c r="Q1479" s="5"/>
      <c r="R1479" s="5"/>
      <c r="S1479" s="5"/>
      <c r="T1479" s="5"/>
      <c r="U1479" s="5"/>
      <c r="V1479" s="5"/>
      <c r="W1479" s="5"/>
      <c r="X1479" s="5"/>
      <c r="Y1479" s="5"/>
      <c r="Z1479" s="5"/>
      <c r="AA1479" s="5"/>
      <c r="AB1479" s="5"/>
      <c r="AC1479" s="5"/>
      <c r="AD1479" s="5"/>
      <c r="AE1479" s="5"/>
    </row>
    <row r="1480" spans="1:31" ht="23.25" customHeight="1">
      <c r="A1480" s="14" t="s">
        <v>25095</v>
      </c>
      <c r="B1480" s="14" t="s">
        <v>25096</v>
      </c>
      <c r="C1480" s="14" t="s">
        <v>20</v>
      </c>
      <c r="D1480" s="14" t="s">
        <v>296</v>
      </c>
      <c r="E1480" s="21" t="s">
        <v>45</v>
      </c>
      <c r="F1480" s="15">
        <v>18</v>
      </c>
      <c r="G1480" s="15">
        <v>23</v>
      </c>
      <c r="H1480" s="14" t="s">
        <v>2349</v>
      </c>
      <c r="I1480" s="14" t="s">
        <v>108</v>
      </c>
      <c r="J1480" s="14" t="s">
        <v>57</v>
      </c>
      <c r="K1480" s="16" t="s">
        <v>47</v>
      </c>
      <c r="L1480" s="14" t="s">
        <v>25098</v>
      </c>
      <c r="M1480" s="14" t="s">
        <v>37</v>
      </c>
      <c r="N1480" s="14" t="s">
        <v>89</v>
      </c>
      <c r="O1480" s="14" t="b">
        <f t="shared" ca="1" si="0"/>
        <v>0</v>
      </c>
      <c r="P1480" s="14" t="b">
        <f t="shared" ca="1" si="1"/>
        <v>1</v>
      </c>
      <c r="Q1480" s="5"/>
      <c r="R1480" s="5"/>
      <c r="S1480" s="5"/>
      <c r="T1480" s="5"/>
      <c r="U1480" s="5"/>
      <c r="V1480" s="5"/>
      <c r="W1480" s="5"/>
      <c r="X1480" s="5"/>
      <c r="Y1480" s="5"/>
      <c r="Z1480" s="5"/>
      <c r="AA1480" s="5"/>
      <c r="AB1480" s="5"/>
      <c r="AC1480" s="5"/>
      <c r="AD1480" s="5"/>
      <c r="AE1480" s="5"/>
    </row>
    <row r="1481" spans="1:31" ht="23.25" customHeight="1">
      <c r="A1481" s="5" t="s">
        <v>25102</v>
      </c>
      <c r="B1481" s="5" t="s">
        <v>25103</v>
      </c>
      <c r="C1481" s="5" t="s">
        <v>41</v>
      </c>
      <c r="D1481" s="5" t="s">
        <v>47</v>
      </c>
      <c r="E1481" s="20" t="s">
        <v>29</v>
      </c>
      <c r="F1481" s="7">
        <v>18</v>
      </c>
      <c r="G1481" s="7">
        <v>30</v>
      </c>
      <c r="H1481" s="5" t="s">
        <v>251</v>
      </c>
      <c r="I1481" s="5" t="s">
        <v>66</v>
      </c>
      <c r="J1481" s="5" t="s">
        <v>3347</v>
      </c>
      <c r="K1481" s="5" t="s">
        <v>25104</v>
      </c>
      <c r="L1481" s="5" t="s">
        <v>25107</v>
      </c>
      <c r="M1481" s="5" t="s">
        <v>648</v>
      </c>
      <c r="N1481" s="5" t="s">
        <v>55</v>
      </c>
      <c r="O1481" s="5" t="b">
        <f t="shared" ca="1" si="0"/>
        <v>0</v>
      </c>
      <c r="P1481" s="5" t="b">
        <f t="shared" ca="1" si="1"/>
        <v>1</v>
      </c>
      <c r="Q1481" s="5"/>
      <c r="R1481" s="5"/>
      <c r="S1481" s="5"/>
      <c r="T1481" s="5"/>
      <c r="U1481" s="5"/>
      <c r="V1481" s="5"/>
      <c r="W1481" s="5"/>
      <c r="X1481" s="5"/>
      <c r="Y1481" s="5"/>
      <c r="Z1481" s="5"/>
      <c r="AA1481" s="5"/>
      <c r="AB1481" s="5"/>
      <c r="AC1481" s="5"/>
      <c r="AD1481" s="5"/>
      <c r="AE1481" s="5"/>
    </row>
    <row r="1482" spans="1:31" ht="23.25" customHeight="1">
      <c r="A1482" s="5" t="s">
        <v>9556</v>
      </c>
      <c r="B1482" s="5" t="s">
        <v>16178</v>
      </c>
      <c r="C1482" s="5" t="s">
        <v>27</v>
      </c>
      <c r="D1482" s="5" t="s">
        <v>85</v>
      </c>
      <c r="E1482" s="20" t="s">
        <v>45</v>
      </c>
      <c r="F1482" s="7">
        <v>19</v>
      </c>
      <c r="G1482" s="7">
        <v>24</v>
      </c>
      <c r="H1482" s="5" t="s">
        <v>19152</v>
      </c>
      <c r="I1482" s="5" t="s">
        <v>108</v>
      </c>
      <c r="J1482" s="5" t="s">
        <v>4617</v>
      </c>
      <c r="K1482" s="5" t="s">
        <v>13031</v>
      </c>
      <c r="L1482" s="5" t="s">
        <v>19153</v>
      </c>
      <c r="M1482" s="5" t="s">
        <v>42</v>
      </c>
      <c r="N1482" s="5" t="s">
        <v>55</v>
      </c>
      <c r="O1482" s="5" t="b">
        <f t="shared" ca="1" si="0"/>
        <v>0</v>
      </c>
      <c r="P1482" s="5" t="b">
        <f t="shared" ca="1" si="1"/>
        <v>1</v>
      </c>
      <c r="Q1482" s="5"/>
      <c r="R1482" s="5"/>
      <c r="S1482" s="5"/>
      <c r="T1482" s="5"/>
      <c r="U1482" s="5"/>
      <c r="V1482" s="5"/>
      <c r="W1482" s="5"/>
      <c r="X1482" s="5"/>
      <c r="Y1482" s="5"/>
      <c r="Z1482" s="5"/>
      <c r="AA1482" s="5"/>
      <c r="AB1482" s="5"/>
      <c r="AC1482" s="5"/>
      <c r="AD1482" s="5"/>
      <c r="AE1482" s="5"/>
    </row>
    <row r="1483" spans="1:31" ht="23.25" customHeight="1">
      <c r="A1483" s="5" t="s">
        <v>17337</v>
      </c>
      <c r="B1483" s="5" t="s">
        <v>19159</v>
      </c>
      <c r="C1483" s="5" t="s">
        <v>27</v>
      </c>
      <c r="D1483" s="5" t="s">
        <v>80</v>
      </c>
      <c r="E1483" s="20" t="s">
        <v>45</v>
      </c>
      <c r="F1483" s="7">
        <v>20</v>
      </c>
      <c r="G1483" s="7">
        <v>25</v>
      </c>
      <c r="H1483" s="5" t="s">
        <v>188</v>
      </c>
      <c r="I1483" s="5" t="s">
        <v>66</v>
      </c>
      <c r="J1483" s="5" t="s">
        <v>68</v>
      </c>
      <c r="K1483" s="5" t="s">
        <v>19160</v>
      </c>
      <c r="L1483" s="5" t="s">
        <v>19161</v>
      </c>
      <c r="M1483" s="5" t="s">
        <v>53</v>
      </c>
      <c r="N1483" s="5" t="s">
        <v>55</v>
      </c>
      <c r="O1483" s="5" t="b">
        <f t="shared" ca="1" si="0"/>
        <v>0</v>
      </c>
      <c r="P1483" s="5" t="b">
        <f t="shared" ca="1" si="1"/>
        <v>1</v>
      </c>
      <c r="Q1483" s="5"/>
      <c r="R1483" s="5"/>
      <c r="S1483" s="5"/>
      <c r="T1483" s="5"/>
      <c r="U1483" s="5"/>
      <c r="V1483" s="5"/>
      <c r="W1483" s="5"/>
      <c r="X1483" s="5"/>
      <c r="Y1483" s="5"/>
      <c r="Z1483" s="5"/>
      <c r="AA1483" s="5"/>
      <c r="AB1483" s="5"/>
      <c r="AC1483" s="5"/>
      <c r="AD1483" s="5"/>
      <c r="AE1483" s="5"/>
    </row>
    <row r="1484" spans="1:31" ht="23.25" customHeight="1">
      <c r="A1484" s="5" t="s">
        <v>19155</v>
      </c>
      <c r="B1484" s="5" t="s">
        <v>1334</v>
      </c>
      <c r="C1484" s="5" t="s">
        <v>27</v>
      </c>
      <c r="D1484" s="5" t="s">
        <v>85</v>
      </c>
      <c r="E1484" s="20" t="s">
        <v>45</v>
      </c>
      <c r="F1484" s="7">
        <v>20</v>
      </c>
      <c r="G1484" s="7">
        <v>35</v>
      </c>
      <c r="H1484" s="5" t="s">
        <v>3289</v>
      </c>
      <c r="I1484" s="5" t="s">
        <v>108</v>
      </c>
      <c r="J1484" s="5" t="s">
        <v>126</v>
      </c>
      <c r="K1484" s="5" t="s">
        <v>1336</v>
      </c>
      <c r="L1484" s="12" t="s">
        <v>47</v>
      </c>
      <c r="M1484" s="5" t="s">
        <v>53</v>
      </c>
      <c r="N1484" s="5" t="s">
        <v>89</v>
      </c>
      <c r="O1484" s="5" t="b">
        <f t="shared" ca="1" si="0"/>
        <v>0</v>
      </c>
      <c r="P1484" s="5" t="b">
        <f t="shared" ca="1" si="1"/>
        <v>1</v>
      </c>
      <c r="Q1484" s="5"/>
      <c r="R1484" s="5"/>
      <c r="S1484" s="5"/>
      <c r="T1484" s="5"/>
      <c r="U1484" s="5"/>
      <c r="V1484" s="5"/>
      <c r="W1484" s="5"/>
      <c r="X1484" s="5"/>
      <c r="Y1484" s="5"/>
      <c r="Z1484" s="5"/>
      <c r="AA1484" s="5"/>
      <c r="AB1484" s="5"/>
      <c r="AC1484" s="5"/>
      <c r="AD1484" s="5"/>
      <c r="AE1484" s="5"/>
    </row>
    <row r="1485" spans="1:31" ht="23.25" customHeight="1">
      <c r="A1485" s="5" t="s">
        <v>9556</v>
      </c>
      <c r="B1485" s="5" t="s">
        <v>19178</v>
      </c>
      <c r="C1485" s="5" t="s">
        <v>27</v>
      </c>
      <c r="D1485" s="5" t="s">
        <v>85</v>
      </c>
      <c r="E1485" s="20" t="s">
        <v>45</v>
      </c>
      <c r="F1485" s="7">
        <v>20</v>
      </c>
      <c r="G1485" s="7">
        <v>25</v>
      </c>
      <c r="H1485" s="5" t="s">
        <v>188</v>
      </c>
      <c r="I1485" s="5" t="s">
        <v>66</v>
      </c>
      <c r="J1485" s="5" t="s">
        <v>444</v>
      </c>
      <c r="K1485" s="9" t="s">
        <v>47</v>
      </c>
      <c r="L1485" s="5" t="s">
        <v>19180</v>
      </c>
      <c r="M1485" s="5" t="s">
        <v>53</v>
      </c>
      <c r="N1485" s="5" t="s">
        <v>55</v>
      </c>
      <c r="O1485" s="5" t="b">
        <f t="shared" ca="1" si="0"/>
        <v>0</v>
      </c>
      <c r="P1485" s="5" t="b">
        <f t="shared" ca="1" si="1"/>
        <v>1</v>
      </c>
      <c r="Q1485" s="5"/>
      <c r="R1485" s="5"/>
      <c r="S1485" s="5"/>
      <c r="T1485" s="5"/>
      <c r="U1485" s="5"/>
      <c r="V1485" s="5"/>
      <c r="W1485" s="5"/>
      <c r="X1485" s="5"/>
      <c r="Y1485" s="5"/>
      <c r="Z1485" s="5"/>
      <c r="AA1485" s="5"/>
      <c r="AB1485" s="5"/>
      <c r="AC1485" s="5"/>
      <c r="AD1485" s="5"/>
      <c r="AE1485" s="5"/>
    </row>
    <row r="1486" spans="1:31" ht="23.25" customHeight="1">
      <c r="A1486" s="5" t="s">
        <v>19172</v>
      </c>
      <c r="B1486" s="5" t="s">
        <v>19173</v>
      </c>
      <c r="C1486" s="5" t="s">
        <v>170</v>
      </c>
      <c r="D1486" s="5" t="s">
        <v>47</v>
      </c>
      <c r="E1486" s="20" t="s">
        <v>29</v>
      </c>
      <c r="F1486" s="7">
        <v>20</v>
      </c>
      <c r="G1486" s="7">
        <v>30</v>
      </c>
      <c r="H1486" s="5" t="s">
        <v>1088</v>
      </c>
      <c r="I1486" s="5" t="s">
        <v>31</v>
      </c>
      <c r="J1486" s="5" t="s">
        <v>942</v>
      </c>
      <c r="K1486" s="5" t="s">
        <v>19174</v>
      </c>
      <c r="L1486" s="5" t="s">
        <v>19176</v>
      </c>
      <c r="M1486" s="5" t="s">
        <v>100</v>
      </c>
      <c r="N1486" s="5" t="s">
        <v>55</v>
      </c>
      <c r="O1486" s="5" t="b">
        <f t="shared" ca="1" si="0"/>
        <v>0</v>
      </c>
      <c r="P1486" s="5" t="b">
        <f t="shared" ca="1" si="1"/>
        <v>1</v>
      </c>
      <c r="Q1486" s="5"/>
      <c r="R1486" s="5"/>
      <c r="S1486" s="5"/>
      <c r="T1486" s="5"/>
      <c r="U1486" s="5"/>
      <c r="V1486" s="5"/>
      <c r="W1486" s="5"/>
      <c r="X1486" s="5"/>
      <c r="Y1486" s="5"/>
      <c r="Z1486" s="5"/>
      <c r="AA1486" s="5"/>
      <c r="AB1486" s="5"/>
      <c r="AC1486" s="5"/>
      <c r="AD1486" s="5"/>
      <c r="AE1486" s="5"/>
    </row>
    <row r="1487" spans="1:31" ht="23.25" customHeight="1">
      <c r="A1487" s="5" t="s">
        <v>19195</v>
      </c>
      <c r="B1487" s="5" t="s">
        <v>19196</v>
      </c>
      <c r="C1487" s="5" t="s">
        <v>20</v>
      </c>
      <c r="D1487" s="5" t="s">
        <v>21</v>
      </c>
      <c r="E1487" s="20" t="s">
        <v>45</v>
      </c>
      <c r="F1487" s="7">
        <v>20</v>
      </c>
      <c r="G1487" s="7">
        <v>25</v>
      </c>
      <c r="H1487" s="5" t="s">
        <v>188</v>
      </c>
      <c r="I1487" s="5" t="s">
        <v>108</v>
      </c>
      <c r="J1487" s="5" t="s">
        <v>1770</v>
      </c>
      <c r="K1487" s="5" t="s">
        <v>6890</v>
      </c>
      <c r="L1487" s="5" t="s">
        <v>19197</v>
      </c>
      <c r="M1487" s="5" t="s">
        <v>37</v>
      </c>
      <c r="N1487" s="5" t="s">
        <v>55</v>
      </c>
      <c r="O1487" s="5" t="b">
        <f t="shared" ca="1" si="0"/>
        <v>0</v>
      </c>
      <c r="P1487" s="5" t="b">
        <f t="shared" ca="1" si="1"/>
        <v>1</v>
      </c>
      <c r="Q1487" s="5"/>
      <c r="R1487" s="5"/>
      <c r="S1487" s="5"/>
      <c r="T1487" s="5"/>
      <c r="U1487" s="5"/>
      <c r="V1487" s="5"/>
      <c r="W1487" s="5"/>
      <c r="X1487" s="5"/>
      <c r="Y1487" s="5"/>
      <c r="Z1487" s="5"/>
      <c r="AA1487" s="5"/>
      <c r="AB1487" s="5"/>
      <c r="AC1487" s="5"/>
      <c r="AD1487" s="5"/>
      <c r="AE1487" s="5"/>
    </row>
    <row r="1488" spans="1:31" ht="23.25" customHeight="1">
      <c r="A1488" s="5" t="s">
        <v>9556</v>
      </c>
      <c r="B1488" s="5" t="s">
        <v>19206</v>
      </c>
      <c r="C1488" s="5" t="s">
        <v>27</v>
      </c>
      <c r="D1488" s="5" t="s">
        <v>119</v>
      </c>
      <c r="E1488" s="20" t="s">
        <v>45</v>
      </c>
      <c r="F1488" s="7">
        <v>20</v>
      </c>
      <c r="G1488" s="7">
        <v>30</v>
      </c>
      <c r="H1488" s="5" t="s">
        <v>1088</v>
      </c>
      <c r="I1488" s="5" t="s">
        <v>66</v>
      </c>
      <c r="J1488" s="5" t="s">
        <v>4546</v>
      </c>
      <c r="K1488" s="5" t="s">
        <v>19208</v>
      </c>
      <c r="L1488" s="5" t="s">
        <v>19210</v>
      </c>
      <c r="M1488" s="5" t="s">
        <v>42</v>
      </c>
      <c r="N1488" s="5" t="s">
        <v>55</v>
      </c>
      <c r="O1488" s="5" t="b">
        <f t="shared" ca="1" si="0"/>
        <v>0</v>
      </c>
      <c r="P1488" s="5" t="b">
        <f t="shared" ca="1" si="1"/>
        <v>1</v>
      </c>
      <c r="Q1488" s="5"/>
      <c r="R1488" s="5"/>
      <c r="S1488" s="5"/>
      <c r="T1488" s="5"/>
      <c r="U1488" s="5"/>
      <c r="V1488" s="5"/>
      <c r="W1488" s="5"/>
      <c r="X1488" s="5"/>
      <c r="Y1488" s="5"/>
      <c r="Z1488" s="5"/>
      <c r="AA1488" s="5"/>
      <c r="AB1488" s="5"/>
      <c r="AC1488" s="5"/>
      <c r="AD1488" s="5"/>
      <c r="AE1488" s="5"/>
    </row>
    <row r="1489" spans="1:31" ht="23.25" customHeight="1">
      <c r="A1489" s="5" t="s">
        <v>19216</v>
      </c>
      <c r="B1489" s="5" t="s">
        <v>6805</v>
      </c>
      <c r="C1489" s="5" t="s">
        <v>20</v>
      </c>
      <c r="D1489" s="5" t="s">
        <v>21</v>
      </c>
      <c r="E1489" s="20" t="s">
        <v>45</v>
      </c>
      <c r="F1489" s="7">
        <v>20</v>
      </c>
      <c r="G1489" s="7">
        <v>40</v>
      </c>
      <c r="H1489" s="5" t="s">
        <v>2981</v>
      </c>
      <c r="I1489" s="5" t="s">
        <v>31</v>
      </c>
      <c r="J1489" s="5" t="s">
        <v>1439</v>
      </c>
      <c r="K1489" s="9" t="s">
        <v>47</v>
      </c>
      <c r="L1489" s="5" t="s">
        <v>19218</v>
      </c>
      <c r="M1489" s="5" t="s">
        <v>42</v>
      </c>
      <c r="N1489" s="5" t="s">
        <v>38</v>
      </c>
      <c r="O1489" s="5" t="b">
        <f t="shared" ca="1" si="0"/>
        <v>0</v>
      </c>
      <c r="P1489" s="5" t="b">
        <f t="shared" ca="1" si="1"/>
        <v>1</v>
      </c>
      <c r="Q1489" s="5"/>
      <c r="R1489" s="5"/>
      <c r="S1489" s="5"/>
      <c r="T1489" s="5"/>
      <c r="U1489" s="5"/>
      <c r="V1489" s="5"/>
      <c r="W1489" s="5"/>
      <c r="X1489" s="5"/>
      <c r="Y1489" s="5"/>
      <c r="Z1489" s="5"/>
      <c r="AA1489" s="5"/>
      <c r="AB1489" s="5"/>
      <c r="AC1489" s="5"/>
      <c r="AD1489" s="5"/>
      <c r="AE1489" s="5"/>
    </row>
    <row r="1490" spans="1:31" ht="23.25" customHeight="1">
      <c r="A1490" s="5" t="s">
        <v>9556</v>
      </c>
      <c r="B1490" s="5" t="s">
        <v>19213</v>
      </c>
      <c r="C1490" s="5" t="s">
        <v>170</v>
      </c>
      <c r="D1490" s="5" t="s">
        <v>390</v>
      </c>
      <c r="E1490" s="20" t="s">
        <v>45</v>
      </c>
      <c r="F1490" s="7">
        <v>20</v>
      </c>
      <c r="G1490" s="7">
        <v>25</v>
      </c>
      <c r="H1490" s="5" t="s">
        <v>188</v>
      </c>
      <c r="I1490" s="5" t="s">
        <v>108</v>
      </c>
      <c r="J1490" s="5" t="s">
        <v>16860</v>
      </c>
      <c r="K1490" s="5" t="s">
        <v>5715</v>
      </c>
      <c r="L1490" s="5" t="s">
        <v>19214</v>
      </c>
      <c r="M1490" s="5" t="s">
        <v>37</v>
      </c>
      <c r="N1490" s="5" t="s">
        <v>55</v>
      </c>
      <c r="O1490" s="5" t="b">
        <f t="shared" ca="1" si="0"/>
        <v>0</v>
      </c>
      <c r="P1490" s="5" t="b">
        <f t="shared" ca="1" si="1"/>
        <v>1</v>
      </c>
      <c r="Q1490" s="5"/>
      <c r="R1490" s="5"/>
      <c r="S1490" s="5"/>
      <c r="T1490" s="5"/>
      <c r="U1490" s="5"/>
      <c r="V1490" s="5"/>
      <c r="W1490" s="5"/>
      <c r="X1490" s="5"/>
      <c r="Y1490" s="5"/>
      <c r="Z1490" s="5"/>
      <c r="AA1490" s="5"/>
      <c r="AB1490" s="5"/>
      <c r="AC1490" s="5"/>
      <c r="AD1490" s="5"/>
      <c r="AE1490" s="5"/>
    </row>
    <row r="1491" spans="1:31" ht="23.25" customHeight="1">
      <c r="A1491" s="5" t="s">
        <v>19187</v>
      </c>
      <c r="B1491" s="5" t="s">
        <v>19188</v>
      </c>
      <c r="C1491" s="5" t="s">
        <v>27</v>
      </c>
      <c r="D1491" s="5" t="s">
        <v>80</v>
      </c>
      <c r="E1491" s="20" t="s">
        <v>45</v>
      </c>
      <c r="F1491" s="7">
        <v>20</v>
      </c>
      <c r="G1491" s="7">
        <v>25</v>
      </c>
      <c r="H1491" s="5" t="s">
        <v>188</v>
      </c>
      <c r="I1491" s="5" t="s">
        <v>31</v>
      </c>
      <c r="J1491" s="5" t="s">
        <v>999</v>
      </c>
      <c r="K1491" s="5" t="s">
        <v>19189</v>
      </c>
      <c r="L1491" s="5" t="s">
        <v>19191</v>
      </c>
      <c r="M1491" s="5" t="s">
        <v>37</v>
      </c>
      <c r="N1491" s="5" t="s">
        <v>237</v>
      </c>
      <c r="O1491" s="5" t="b">
        <f t="shared" ca="1" si="0"/>
        <v>0</v>
      </c>
      <c r="P1491" s="5" t="b">
        <f t="shared" ca="1" si="1"/>
        <v>1</v>
      </c>
      <c r="Q1491" s="5"/>
      <c r="R1491" s="5"/>
      <c r="S1491" s="5"/>
      <c r="T1491" s="5"/>
      <c r="U1491" s="5"/>
      <c r="V1491" s="5"/>
      <c r="W1491" s="5"/>
      <c r="X1491" s="5"/>
      <c r="Y1491" s="5"/>
      <c r="Z1491" s="5"/>
      <c r="AA1491" s="5"/>
      <c r="AB1491" s="5"/>
      <c r="AC1491" s="5"/>
      <c r="AD1491" s="5"/>
      <c r="AE1491" s="5"/>
    </row>
    <row r="1492" spans="1:31" ht="23.25" customHeight="1">
      <c r="A1492" s="5" t="s">
        <v>19181</v>
      </c>
      <c r="B1492" s="5" t="s">
        <v>19182</v>
      </c>
      <c r="C1492" s="5" t="s">
        <v>27</v>
      </c>
      <c r="D1492" s="5" t="s">
        <v>80</v>
      </c>
      <c r="E1492" s="20" t="s">
        <v>45</v>
      </c>
      <c r="F1492" s="7">
        <v>20</v>
      </c>
      <c r="G1492" s="7">
        <v>25</v>
      </c>
      <c r="H1492" s="5" t="s">
        <v>188</v>
      </c>
      <c r="I1492" s="5" t="s">
        <v>108</v>
      </c>
      <c r="J1492" s="5" t="s">
        <v>110</v>
      </c>
      <c r="K1492" s="5" t="s">
        <v>19184</v>
      </c>
      <c r="L1492" s="5" t="s">
        <v>19185</v>
      </c>
      <c r="M1492" s="5" t="s">
        <v>53</v>
      </c>
      <c r="N1492" s="5" t="s">
        <v>55</v>
      </c>
      <c r="O1492" s="5" t="b">
        <f t="shared" ca="1" si="0"/>
        <v>0</v>
      </c>
      <c r="P1492" s="5" t="b">
        <f t="shared" ca="1" si="1"/>
        <v>1</v>
      </c>
      <c r="Q1492" s="5"/>
      <c r="R1492" s="5"/>
      <c r="S1492" s="5"/>
      <c r="T1492" s="5"/>
      <c r="U1492" s="5"/>
      <c r="V1492" s="5"/>
      <c r="W1492" s="5"/>
      <c r="X1492" s="5"/>
      <c r="Y1492" s="5"/>
      <c r="Z1492" s="5"/>
      <c r="AA1492" s="5"/>
      <c r="AB1492" s="5"/>
      <c r="AC1492" s="5"/>
      <c r="AD1492" s="5"/>
      <c r="AE1492" s="5"/>
    </row>
    <row r="1493" spans="1:31" ht="23.25" customHeight="1">
      <c r="A1493" s="5" t="s">
        <v>18161</v>
      </c>
      <c r="B1493" s="5" t="s">
        <v>1477</v>
      </c>
      <c r="C1493" s="5" t="s">
        <v>27</v>
      </c>
      <c r="D1493" s="5" t="s">
        <v>212</v>
      </c>
      <c r="E1493" s="20" t="s">
        <v>919</v>
      </c>
      <c r="F1493" s="7">
        <v>20</v>
      </c>
      <c r="G1493" s="7">
        <v>25</v>
      </c>
      <c r="H1493" s="5" t="s">
        <v>188</v>
      </c>
      <c r="I1493" s="5" t="s">
        <v>108</v>
      </c>
      <c r="J1493" s="5" t="s">
        <v>117</v>
      </c>
      <c r="K1493" s="5" t="s">
        <v>1479</v>
      </c>
      <c r="L1493" s="5" t="s">
        <v>19237</v>
      </c>
      <c r="M1493" s="5" t="s">
        <v>53</v>
      </c>
      <c r="N1493" s="5" t="s">
        <v>55</v>
      </c>
      <c r="O1493" s="5" t="b">
        <f t="shared" ca="1" si="0"/>
        <v>0</v>
      </c>
      <c r="P1493" s="5" t="b">
        <f t="shared" ca="1" si="1"/>
        <v>1</v>
      </c>
      <c r="Q1493" s="5"/>
      <c r="R1493" s="5"/>
      <c r="S1493" s="5"/>
      <c r="T1493" s="5"/>
      <c r="U1493" s="5"/>
      <c r="V1493" s="5"/>
      <c r="W1493" s="5"/>
      <c r="X1493" s="5"/>
      <c r="Y1493" s="5"/>
      <c r="Z1493" s="5"/>
      <c r="AA1493" s="5"/>
      <c r="AB1493" s="5"/>
      <c r="AC1493" s="5"/>
      <c r="AD1493" s="5"/>
      <c r="AE1493" s="5"/>
    </row>
    <row r="1494" spans="1:31" ht="23.25" customHeight="1">
      <c r="A1494" s="5" t="s">
        <v>17852</v>
      </c>
      <c r="B1494" s="5" t="s">
        <v>19248</v>
      </c>
      <c r="C1494" s="5" t="s">
        <v>170</v>
      </c>
      <c r="D1494" s="5" t="s">
        <v>390</v>
      </c>
      <c r="E1494" s="20" t="s">
        <v>29</v>
      </c>
      <c r="F1494" s="7">
        <v>20</v>
      </c>
      <c r="G1494" s="7">
        <v>40</v>
      </c>
      <c r="H1494" s="5" t="s">
        <v>2981</v>
      </c>
      <c r="I1494" s="5" t="s">
        <v>108</v>
      </c>
      <c r="J1494" s="5" t="s">
        <v>57</v>
      </c>
      <c r="K1494" s="5" t="s">
        <v>19249</v>
      </c>
      <c r="L1494" s="5" t="s">
        <v>19250</v>
      </c>
      <c r="M1494" s="5" t="s">
        <v>37</v>
      </c>
      <c r="N1494" s="5" t="s">
        <v>55</v>
      </c>
      <c r="O1494" s="5" t="b">
        <f t="shared" ca="1" si="0"/>
        <v>0</v>
      </c>
      <c r="P1494" s="5" t="b">
        <f t="shared" ca="1" si="1"/>
        <v>1</v>
      </c>
      <c r="Q1494" s="5"/>
      <c r="R1494" s="5"/>
      <c r="S1494" s="5"/>
      <c r="T1494" s="5"/>
      <c r="U1494" s="5"/>
      <c r="V1494" s="5"/>
      <c r="W1494" s="5"/>
      <c r="X1494" s="5"/>
      <c r="Y1494" s="5"/>
      <c r="Z1494" s="5"/>
      <c r="AA1494" s="5"/>
      <c r="AB1494" s="5"/>
      <c r="AC1494" s="5"/>
      <c r="AD1494" s="5"/>
      <c r="AE1494" s="5"/>
    </row>
    <row r="1495" spans="1:31" ht="23.25" customHeight="1">
      <c r="A1495" s="5" t="s">
        <v>19229</v>
      </c>
      <c r="B1495" s="5" t="s">
        <v>19230</v>
      </c>
      <c r="C1495" s="5" t="s">
        <v>41</v>
      </c>
      <c r="D1495" s="5" t="s">
        <v>94</v>
      </c>
      <c r="E1495" s="20" t="s">
        <v>45</v>
      </c>
      <c r="F1495" s="7">
        <v>20</v>
      </c>
      <c r="G1495" s="7">
        <v>40</v>
      </c>
      <c r="H1495" s="5" t="s">
        <v>2981</v>
      </c>
      <c r="I1495" s="5" t="s">
        <v>108</v>
      </c>
      <c r="J1495" s="5" t="s">
        <v>2273</v>
      </c>
      <c r="K1495" s="9" t="s">
        <v>47</v>
      </c>
      <c r="L1495" s="5" t="s">
        <v>19231</v>
      </c>
      <c r="M1495" s="5" t="s">
        <v>42</v>
      </c>
      <c r="N1495" s="5" t="s">
        <v>55</v>
      </c>
      <c r="O1495" s="5" t="b">
        <f t="shared" ca="1" si="0"/>
        <v>0</v>
      </c>
      <c r="P1495" s="5" t="b">
        <f t="shared" ca="1" si="1"/>
        <v>1</v>
      </c>
      <c r="Q1495" s="5"/>
      <c r="R1495" s="5"/>
      <c r="S1495" s="5"/>
      <c r="T1495" s="5"/>
      <c r="U1495" s="5"/>
      <c r="V1495" s="5"/>
      <c r="W1495" s="5"/>
      <c r="X1495" s="5"/>
      <c r="Y1495" s="5"/>
      <c r="Z1495" s="5"/>
      <c r="AA1495" s="5"/>
      <c r="AB1495" s="5"/>
      <c r="AC1495" s="5"/>
      <c r="AD1495" s="5"/>
      <c r="AE1495" s="5"/>
    </row>
    <row r="1496" spans="1:31" ht="23.25" customHeight="1">
      <c r="A1496" s="5" t="s">
        <v>19243</v>
      </c>
      <c r="B1496" s="5" t="s">
        <v>19244</v>
      </c>
      <c r="C1496" s="5" t="s">
        <v>20</v>
      </c>
      <c r="D1496" s="5" t="s">
        <v>21</v>
      </c>
      <c r="E1496" s="20" t="s">
        <v>45</v>
      </c>
      <c r="F1496" s="7">
        <v>20</v>
      </c>
      <c r="G1496" s="7">
        <v>25</v>
      </c>
      <c r="H1496" s="5" t="s">
        <v>188</v>
      </c>
      <c r="I1496" s="5" t="s">
        <v>66</v>
      </c>
      <c r="J1496" s="5" t="s">
        <v>57</v>
      </c>
      <c r="K1496" s="9" t="s">
        <v>47</v>
      </c>
      <c r="L1496" s="5" t="s">
        <v>19245</v>
      </c>
      <c r="M1496" s="5" t="s">
        <v>167</v>
      </c>
      <c r="N1496" s="5" t="s">
        <v>55</v>
      </c>
      <c r="O1496" s="5" t="b">
        <f t="shared" ca="1" si="0"/>
        <v>0</v>
      </c>
      <c r="P1496" s="5" t="b">
        <f t="shared" ca="1" si="1"/>
        <v>1</v>
      </c>
      <c r="Q1496" s="5"/>
      <c r="R1496" s="5"/>
      <c r="S1496" s="5"/>
      <c r="T1496" s="5"/>
      <c r="U1496" s="5"/>
      <c r="V1496" s="5"/>
      <c r="W1496" s="5"/>
      <c r="X1496" s="5"/>
      <c r="Y1496" s="5"/>
      <c r="Z1496" s="5"/>
      <c r="AA1496" s="5"/>
      <c r="AB1496" s="5"/>
      <c r="AC1496" s="5"/>
      <c r="AD1496" s="5"/>
      <c r="AE1496" s="5"/>
    </row>
    <row r="1497" spans="1:31" ht="23.25" customHeight="1">
      <c r="A1497" s="5" t="s">
        <v>19254</v>
      </c>
      <c r="B1497" s="5" t="s">
        <v>19255</v>
      </c>
      <c r="C1497" s="5" t="s">
        <v>20</v>
      </c>
      <c r="D1497" s="5" t="s">
        <v>47</v>
      </c>
      <c r="E1497" s="20" t="s">
        <v>45</v>
      </c>
      <c r="F1497" s="7">
        <v>20</v>
      </c>
      <c r="G1497" s="7">
        <v>35</v>
      </c>
      <c r="H1497" s="5" t="s">
        <v>3289</v>
      </c>
      <c r="I1497" s="5" t="s">
        <v>125</v>
      </c>
      <c r="J1497" s="5" t="s">
        <v>76</v>
      </c>
      <c r="K1497" s="5" t="s">
        <v>19257</v>
      </c>
      <c r="L1497" s="5" t="s">
        <v>19258</v>
      </c>
      <c r="M1497" s="5" t="s">
        <v>167</v>
      </c>
      <c r="N1497" s="5" t="s">
        <v>55</v>
      </c>
      <c r="O1497" s="5" t="b">
        <f t="shared" ca="1" si="0"/>
        <v>0</v>
      </c>
      <c r="P1497" s="5" t="b">
        <f t="shared" ca="1" si="1"/>
        <v>1</v>
      </c>
      <c r="Q1497" s="5"/>
      <c r="R1497" s="5"/>
      <c r="S1497" s="5"/>
      <c r="T1497" s="5"/>
      <c r="U1497" s="5"/>
      <c r="V1497" s="5"/>
      <c r="W1497" s="5"/>
      <c r="X1497" s="5"/>
      <c r="Y1497" s="5"/>
      <c r="Z1497" s="5"/>
      <c r="AA1497" s="5"/>
      <c r="AB1497" s="5"/>
      <c r="AC1497" s="5"/>
      <c r="AD1497" s="5"/>
      <c r="AE1497" s="5"/>
    </row>
    <row r="1498" spans="1:31" ht="23.25" customHeight="1">
      <c r="A1498" s="5" t="s">
        <v>10325</v>
      </c>
      <c r="B1498" s="5" t="s">
        <v>19262</v>
      </c>
      <c r="C1498" s="5" t="s">
        <v>27</v>
      </c>
      <c r="D1498" s="5" t="s">
        <v>850</v>
      </c>
      <c r="E1498" s="20" t="s">
        <v>45</v>
      </c>
      <c r="F1498" s="7">
        <v>20</v>
      </c>
      <c r="G1498" s="7">
        <v>25</v>
      </c>
      <c r="H1498" s="5" t="s">
        <v>188</v>
      </c>
      <c r="I1498" s="5" t="s">
        <v>31</v>
      </c>
      <c r="J1498" s="5" t="s">
        <v>134</v>
      </c>
      <c r="K1498" s="5" t="s">
        <v>19263</v>
      </c>
      <c r="L1498" s="5" t="s">
        <v>19264</v>
      </c>
      <c r="M1498" s="5" t="s">
        <v>100</v>
      </c>
      <c r="N1498" s="5" t="s">
        <v>89</v>
      </c>
      <c r="O1498" s="5" t="b">
        <f t="shared" ca="1" si="0"/>
        <v>0</v>
      </c>
      <c r="P1498" s="5" t="b">
        <f t="shared" ca="1" si="1"/>
        <v>1</v>
      </c>
      <c r="Q1498" s="5"/>
      <c r="R1498" s="5"/>
      <c r="S1498" s="5"/>
      <c r="T1498" s="5"/>
      <c r="U1498" s="5"/>
      <c r="V1498" s="5"/>
      <c r="W1498" s="5"/>
      <c r="X1498" s="5"/>
      <c r="Y1498" s="5"/>
      <c r="Z1498" s="5"/>
      <c r="AA1498" s="5"/>
      <c r="AB1498" s="5"/>
      <c r="AC1498" s="5"/>
      <c r="AD1498" s="5"/>
      <c r="AE1498" s="5"/>
    </row>
    <row r="1499" spans="1:31" ht="23.25" customHeight="1">
      <c r="A1499" s="5" t="s">
        <v>9556</v>
      </c>
      <c r="B1499" s="5" t="s">
        <v>19268</v>
      </c>
      <c r="C1499" s="5" t="s">
        <v>27</v>
      </c>
      <c r="D1499" s="5" t="s">
        <v>212</v>
      </c>
      <c r="E1499" s="20" t="s">
        <v>29</v>
      </c>
      <c r="F1499" s="7">
        <v>20</v>
      </c>
      <c r="G1499" s="7">
        <v>25</v>
      </c>
      <c r="H1499" s="5" t="s">
        <v>188</v>
      </c>
      <c r="I1499" s="5" t="s">
        <v>108</v>
      </c>
      <c r="J1499" s="5" t="s">
        <v>2924</v>
      </c>
      <c r="K1499" s="5" t="s">
        <v>19269</v>
      </c>
      <c r="L1499" s="5" t="s">
        <v>19270</v>
      </c>
      <c r="M1499" s="5" t="s">
        <v>167</v>
      </c>
      <c r="N1499" s="5" t="s">
        <v>55</v>
      </c>
      <c r="O1499" s="5" t="b">
        <f t="shared" ca="1" si="0"/>
        <v>0</v>
      </c>
      <c r="P1499" s="5" t="b">
        <f t="shared" ca="1" si="1"/>
        <v>1</v>
      </c>
      <c r="Q1499" s="5"/>
      <c r="R1499" s="5"/>
      <c r="S1499" s="5"/>
      <c r="T1499" s="5"/>
      <c r="U1499" s="5"/>
      <c r="V1499" s="5"/>
      <c r="W1499" s="5"/>
      <c r="X1499" s="5"/>
      <c r="Y1499" s="5"/>
      <c r="Z1499" s="5"/>
      <c r="AA1499" s="5"/>
      <c r="AB1499" s="5"/>
      <c r="AC1499" s="5"/>
      <c r="AD1499" s="5"/>
      <c r="AE1499" s="5"/>
    </row>
    <row r="1500" spans="1:31" ht="23.25" customHeight="1">
      <c r="A1500" s="5" t="s">
        <v>19275</v>
      </c>
      <c r="B1500" s="5" t="s">
        <v>19276</v>
      </c>
      <c r="C1500" s="5" t="s">
        <v>20</v>
      </c>
      <c r="D1500" s="5" t="s">
        <v>47</v>
      </c>
      <c r="E1500" s="20" t="s">
        <v>45</v>
      </c>
      <c r="F1500" s="7">
        <v>20</v>
      </c>
      <c r="G1500" s="7">
        <v>40</v>
      </c>
      <c r="H1500" s="5" t="s">
        <v>2981</v>
      </c>
      <c r="I1500" s="5" t="s">
        <v>108</v>
      </c>
      <c r="J1500" s="5" t="s">
        <v>4135</v>
      </c>
      <c r="K1500" s="5" t="s">
        <v>19277</v>
      </c>
      <c r="L1500" s="5" t="s">
        <v>19279</v>
      </c>
      <c r="M1500" s="5" t="s">
        <v>167</v>
      </c>
      <c r="N1500" s="5" t="s">
        <v>237</v>
      </c>
      <c r="O1500" s="5" t="b">
        <f t="shared" ca="1" si="0"/>
        <v>0</v>
      </c>
      <c r="P1500" s="5" t="b">
        <f t="shared" ca="1" si="1"/>
        <v>1</v>
      </c>
      <c r="Q1500" s="5"/>
      <c r="R1500" s="5"/>
      <c r="S1500" s="5"/>
      <c r="T1500" s="5"/>
      <c r="U1500" s="5"/>
      <c r="V1500" s="5"/>
      <c r="W1500" s="5"/>
      <c r="X1500" s="5"/>
      <c r="Y1500" s="5"/>
      <c r="Z1500" s="5"/>
      <c r="AA1500" s="5"/>
      <c r="AB1500" s="5"/>
      <c r="AC1500" s="5"/>
      <c r="AD1500" s="5"/>
      <c r="AE1500" s="5"/>
    </row>
    <row r="1501" spans="1:31" ht="23.25" customHeight="1">
      <c r="A1501" s="5" t="s">
        <v>19281</v>
      </c>
      <c r="B1501" s="5" t="s">
        <v>19282</v>
      </c>
      <c r="C1501" s="5" t="s">
        <v>27</v>
      </c>
      <c r="D1501" s="5" t="s">
        <v>575</v>
      </c>
      <c r="E1501" s="20" t="s">
        <v>45</v>
      </c>
      <c r="F1501" s="7">
        <v>20</v>
      </c>
      <c r="G1501" s="7">
        <v>25</v>
      </c>
      <c r="H1501" s="5" t="s">
        <v>188</v>
      </c>
      <c r="I1501" s="5" t="s">
        <v>125</v>
      </c>
      <c r="J1501" s="5" t="s">
        <v>2520</v>
      </c>
      <c r="K1501" s="5" t="s">
        <v>1960</v>
      </c>
      <c r="L1501" s="5" t="s">
        <v>19286</v>
      </c>
      <c r="M1501" s="5" t="s">
        <v>100</v>
      </c>
      <c r="N1501" s="5" t="s">
        <v>55</v>
      </c>
      <c r="O1501" s="5" t="b">
        <f t="shared" ca="1" si="0"/>
        <v>0</v>
      </c>
      <c r="P1501" s="5" t="b">
        <f t="shared" ca="1" si="1"/>
        <v>1</v>
      </c>
      <c r="Q1501" s="5"/>
      <c r="R1501" s="5"/>
      <c r="S1501" s="5"/>
      <c r="T1501" s="5"/>
      <c r="U1501" s="5"/>
      <c r="V1501" s="5"/>
      <c r="W1501" s="5"/>
      <c r="X1501" s="5"/>
      <c r="Y1501" s="5"/>
      <c r="Z1501" s="5"/>
      <c r="AA1501" s="5"/>
      <c r="AB1501" s="5"/>
      <c r="AC1501" s="5"/>
      <c r="AD1501" s="5"/>
      <c r="AE1501" s="5"/>
    </row>
    <row r="1502" spans="1:31" ht="23.25" customHeight="1">
      <c r="A1502" s="5" t="s">
        <v>14560</v>
      </c>
      <c r="B1502" s="5" t="s">
        <v>19291</v>
      </c>
      <c r="C1502" s="5" t="s">
        <v>20</v>
      </c>
      <c r="D1502" s="5" t="s">
        <v>47</v>
      </c>
      <c r="E1502" s="20" t="s">
        <v>45</v>
      </c>
      <c r="F1502" s="7">
        <v>20</v>
      </c>
      <c r="G1502" s="7">
        <v>40</v>
      </c>
      <c r="H1502" s="5" t="s">
        <v>2981</v>
      </c>
      <c r="I1502" s="5" t="s">
        <v>31</v>
      </c>
      <c r="J1502" s="5" t="s">
        <v>16521</v>
      </c>
      <c r="K1502" s="5" t="s">
        <v>381</v>
      </c>
      <c r="L1502" s="5" t="s">
        <v>19293</v>
      </c>
      <c r="M1502" s="5" t="s">
        <v>100</v>
      </c>
      <c r="N1502" s="5" t="s">
        <v>1117</v>
      </c>
      <c r="O1502" s="5" t="b">
        <f t="shared" ca="1" si="0"/>
        <v>0</v>
      </c>
      <c r="P1502" s="5" t="b">
        <f t="shared" ca="1" si="1"/>
        <v>1</v>
      </c>
      <c r="Q1502" s="5"/>
      <c r="R1502" s="5"/>
      <c r="S1502" s="5"/>
      <c r="T1502" s="5"/>
      <c r="U1502" s="5"/>
      <c r="V1502" s="5"/>
      <c r="W1502" s="5"/>
      <c r="X1502" s="5"/>
      <c r="Y1502" s="5"/>
      <c r="Z1502" s="5"/>
      <c r="AA1502" s="5"/>
      <c r="AB1502" s="5"/>
      <c r="AC1502" s="5"/>
      <c r="AD1502" s="5"/>
      <c r="AE1502" s="5"/>
    </row>
    <row r="1503" spans="1:31" ht="23.25" customHeight="1">
      <c r="A1503" s="5" t="s">
        <v>19300</v>
      </c>
      <c r="B1503" s="5" t="s">
        <v>19301</v>
      </c>
      <c r="C1503" s="5" t="s">
        <v>27</v>
      </c>
      <c r="D1503" s="5" t="s">
        <v>199</v>
      </c>
      <c r="E1503" s="20" t="s">
        <v>45</v>
      </c>
      <c r="F1503" s="7">
        <v>20</v>
      </c>
      <c r="G1503" s="7">
        <v>30</v>
      </c>
      <c r="H1503" s="5" t="s">
        <v>1088</v>
      </c>
      <c r="I1503" s="5" t="s">
        <v>108</v>
      </c>
      <c r="J1503" s="5" t="s">
        <v>76</v>
      </c>
      <c r="K1503" s="5" t="s">
        <v>19302</v>
      </c>
      <c r="L1503" s="5" t="s">
        <v>19303</v>
      </c>
      <c r="M1503" s="5" t="s">
        <v>167</v>
      </c>
      <c r="N1503" s="5" t="s">
        <v>237</v>
      </c>
      <c r="O1503" s="5" t="b">
        <f t="shared" ca="1" si="0"/>
        <v>0</v>
      </c>
      <c r="P1503" s="5" t="b">
        <f t="shared" ca="1" si="1"/>
        <v>1</v>
      </c>
      <c r="Q1503" s="5"/>
      <c r="R1503" s="5"/>
      <c r="S1503" s="5"/>
      <c r="T1503" s="5"/>
      <c r="U1503" s="5"/>
      <c r="V1503" s="5"/>
      <c r="W1503" s="5"/>
      <c r="X1503" s="5"/>
      <c r="Y1503" s="5"/>
      <c r="Z1503" s="5"/>
      <c r="AA1503" s="5"/>
      <c r="AB1503" s="5"/>
      <c r="AC1503" s="5"/>
      <c r="AD1503" s="5"/>
      <c r="AE1503" s="5"/>
    </row>
    <row r="1504" spans="1:31" ht="23.25" customHeight="1">
      <c r="A1504" s="5" t="s">
        <v>19369</v>
      </c>
      <c r="B1504" s="5" t="s">
        <v>19370</v>
      </c>
      <c r="C1504" s="5" t="s">
        <v>20</v>
      </c>
      <c r="D1504" s="5" t="s">
        <v>21</v>
      </c>
      <c r="E1504" s="20" t="s">
        <v>45</v>
      </c>
      <c r="F1504" s="7">
        <v>20</v>
      </c>
      <c r="G1504" s="7">
        <v>30</v>
      </c>
      <c r="H1504" s="5" t="s">
        <v>1088</v>
      </c>
      <c r="I1504" s="7" t="s">
        <v>24</v>
      </c>
      <c r="J1504" s="5" t="s">
        <v>2303</v>
      </c>
      <c r="K1504" s="5" t="s">
        <v>19371</v>
      </c>
      <c r="L1504" s="5" t="s">
        <v>19373</v>
      </c>
      <c r="M1504" s="5" t="s">
        <v>37</v>
      </c>
      <c r="N1504" s="5" t="s">
        <v>55</v>
      </c>
      <c r="O1504" s="5" t="b">
        <f t="shared" ca="1" si="0"/>
        <v>0</v>
      </c>
      <c r="P1504" s="5" t="b">
        <f t="shared" ca="1" si="1"/>
        <v>1</v>
      </c>
      <c r="Q1504" s="5"/>
      <c r="R1504" s="5"/>
      <c r="S1504" s="5"/>
      <c r="T1504" s="5"/>
      <c r="U1504" s="5"/>
      <c r="V1504" s="5"/>
      <c r="W1504" s="5"/>
      <c r="X1504" s="5"/>
      <c r="Y1504" s="5"/>
      <c r="Z1504" s="5"/>
      <c r="AA1504" s="5"/>
      <c r="AB1504" s="5"/>
      <c r="AC1504" s="5"/>
      <c r="AD1504" s="5"/>
      <c r="AE1504" s="5"/>
    </row>
    <row r="1505" spans="1:31" ht="23.25" customHeight="1">
      <c r="A1505" s="5" t="s">
        <v>10504</v>
      </c>
      <c r="B1505" s="5" t="s">
        <v>18084</v>
      </c>
      <c r="C1505" s="5" t="s">
        <v>170</v>
      </c>
      <c r="D1505" s="5" t="s">
        <v>390</v>
      </c>
      <c r="E1505" s="20" t="s">
        <v>45</v>
      </c>
      <c r="F1505" s="7">
        <v>20</v>
      </c>
      <c r="G1505" s="7">
        <v>40</v>
      </c>
      <c r="H1505" s="5" t="s">
        <v>2981</v>
      </c>
      <c r="I1505" s="5" t="s">
        <v>108</v>
      </c>
      <c r="J1505" s="5" t="s">
        <v>117</v>
      </c>
      <c r="K1505" s="5" t="s">
        <v>19365</v>
      </c>
      <c r="L1505" s="5" t="s">
        <v>19366</v>
      </c>
      <c r="M1505" s="5" t="s">
        <v>42</v>
      </c>
      <c r="N1505" s="5" t="s">
        <v>55</v>
      </c>
      <c r="O1505" s="5" t="b">
        <f t="shared" ca="1" si="0"/>
        <v>0</v>
      </c>
      <c r="P1505" s="5" t="b">
        <f t="shared" ca="1" si="1"/>
        <v>1</v>
      </c>
      <c r="Q1505" s="5"/>
      <c r="R1505" s="5"/>
      <c r="S1505" s="5"/>
      <c r="T1505" s="5"/>
      <c r="U1505" s="5"/>
      <c r="V1505" s="5"/>
      <c r="W1505" s="5"/>
      <c r="X1505" s="5"/>
      <c r="Y1505" s="5"/>
      <c r="Z1505" s="5"/>
      <c r="AA1505" s="5"/>
      <c r="AB1505" s="5"/>
      <c r="AC1505" s="5"/>
      <c r="AD1505" s="5"/>
      <c r="AE1505" s="5"/>
    </row>
    <row r="1506" spans="1:31" ht="23.25" customHeight="1">
      <c r="A1506" s="5" t="s">
        <v>19354</v>
      </c>
      <c r="B1506" s="5" t="s">
        <v>19355</v>
      </c>
      <c r="C1506" s="5" t="s">
        <v>41</v>
      </c>
      <c r="D1506" s="5" t="s">
        <v>94</v>
      </c>
      <c r="E1506" s="20" t="s">
        <v>919</v>
      </c>
      <c r="F1506" s="7">
        <v>20</v>
      </c>
      <c r="G1506" s="7">
        <v>40</v>
      </c>
      <c r="H1506" s="5" t="s">
        <v>2981</v>
      </c>
      <c r="I1506" s="7" t="s">
        <v>24</v>
      </c>
      <c r="J1506" s="5" t="s">
        <v>117</v>
      </c>
      <c r="K1506" s="5" t="s">
        <v>19357</v>
      </c>
      <c r="L1506" s="5" t="s">
        <v>19359</v>
      </c>
      <c r="M1506" s="5" t="s">
        <v>37</v>
      </c>
      <c r="N1506" s="5" t="s">
        <v>38</v>
      </c>
      <c r="O1506" s="5" t="b">
        <f t="shared" ca="1" si="0"/>
        <v>0</v>
      </c>
      <c r="P1506" s="5" t="b">
        <f t="shared" ca="1" si="1"/>
        <v>1</v>
      </c>
      <c r="Q1506" s="5"/>
      <c r="R1506" s="5"/>
      <c r="S1506" s="5"/>
      <c r="T1506" s="5"/>
      <c r="U1506" s="5"/>
      <c r="V1506" s="5"/>
      <c r="W1506" s="5"/>
      <c r="X1506" s="5"/>
      <c r="Y1506" s="5"/>
      <c r="Z1506" s="5"/>
      <c r="AA1506" s="5"/>
      <c r="AB1506" s="5"/>
      <c r="AC1506" s="5"/>
      <c r="AD1506" s="5"/>
      <c r="AE1506" s="5"/>
    </row>
    <row r="1507" spans="1:31" ht="23.25" customHeight="1">
      <c r="A1507" s="5" t="s">
        <v>9556</v>
      </c>
      <c r="B1507" s="5" t="s">
        <v>19382</v>
      </c>
      <c r="C1507" s="5" t="s">
        <v>20</v>
      </c>
      <c r="D1507" s="5" t="s">
        <v>1173</v>
      </c>
      <c r="E1507" s="20" t="s">
        <v>45</v>
      </c>
      <c r="F1507" s="7">
        <v>20</v>
      </c>
      <c r="G1507" s="7">
        <v>25</v>
      </c>
      <c r="H1507" s="5" t="s">
        <v>188</v>
      </c>
      <c r="I1507" s="5" t="s">
        <v>66</v>
      </c>
      <c r="J1507" s="5" t="s">
        <v>76</v>
      </c>
      <c r="K1507" s="5" t="s">
        <v>19383</v>
      </c>
      <c r="L1507" s="5" t="s">
        <v>19384</v>
      </c>
      <c r="M1507" s="5" t="s">
        <v>53</v>
      </c>
      <c r="N1507" s="5" t="s">
        <v>271</v>
      </c>
      <c r="O1507" s="5" t="b">
        <f t="shared" ca="1" si="0"/>
        <v>0</v>
      </c>
      <c r="P1507" s="5" t="b">
        <f t="shared" ca="1" si="1"/>
        <v>1</v>
      </c>
      <c r="Q1507" s="5"/>
      <c r="R1507" s="5"/>
      <c r="S1507" s="5"/>
      <c r="T1507" s="5"/>
      <c r="U1507" s="5"/>
      <c r="V1507" s="5"/>
      <c r="W1507" s="5"/>
      <c r="X1507" s="5"/>
      <c r="Y1507" s="5"/>
      <c r="Z1507" s="5"/>
      <c r="AA1507" s="5"/>
      <c r="AB1507" s="5"/>
      <c r="AC1507" s="5"/>
      <c r="AD1507" s="5"/>
      <c r="AE1507" s="5"/>
    </row>
    <row r="1508" spans="1:31" ht="23.25" customHeight="1">
      <c r="A1508" s="5" t="s">
        <v>18051</v>
      </c>
      <c r="B1508" s="5" t="s">
        <v>19375</v>
      </c>
      <c r="C1508" s="5" t="s">
        <v>27</v>
      </c>
      <c r="D1508" s="5" t="s">
        <v>47</v>
      </c>
      <c r="E1508" s="20" t="s">
        <v>45</v>
      </c>
      <c r="F1508" s="7">
        <v>20</v>
      </c>
      <c r="G1508" s="7">
        <v>30</v>
      </c>
      <c r="H1508" s="5" t="s">
        <v>1088</v>
      </c>
      <c r="I1508" s="5" t="s">
        <v>66</v>
      </c>
      <c r="J1508" s="5" t="s">
        <v>3552</v>
      </c>
      <c r="K1508" s="5" t="s">
        <v>19377</v>
      </c>
      <c r="L1508" s="5" t="s">
        <v>19378</v>
      </c>
      <c r="M1508" s="5" t="s">
        <v>37</v>
      </c>
      <c r="N1508" s="5" t="s">
        <v>55</v>
      </c>
      <c r="O1508" s="5" t="b">
        <f t="shared" ca="1" si="0"/>
        <v>0</v>
      </c>
      <c r="P1508" s="5" t="b">
        <f t="shared" ca="1" si="1"/>
        <v>1</v>
      </c>
      <c r="Q1508" s="5"/>
      <c r="R1508" s="5"/>
      <c r="S1508" s="5"/>
      <c r="T1508" s="5"/>
      <c r="U1508" s="5"/>
      <c r="V1508" s="5"/>
      <c r="W1508" s="5"/>
      <c r="X1508" s="5"/>
      <c r="Y1508" s="5"/>
      <c r="Z1508" s="5"/>
      <c r="AA1508" s="5"/>
      <c r="AB1508" s="5"/>
      <c r="AC1508" s="5"/>
      <c r="AD1508" s="5"/>
      <c r="AE1508" s="5"/>
    </row>
    <row r="1509" spans="1:31" ht="23.25" customHeight="1">
      <c r="A1509" s="5" t="s">
        <v>10325</v>
      </c>
      <c r="B1509" s="5" t="s">
        <v>18718</v>
      </c>
      <c r="C1509" s="5" t="s">
        <v>27</v>
      </c>
      <c r="D1509" s="5" t="s">
        <v>47</v>
      </c>
      <c r="E1509" s="20" t="s">
        <v>45</v>
      </c>
      <c r="F1509" s="7">
        <v>20</v>
      </c>
      <c r="G1509" s="7">
        <v>25</v>
      </c>
      <c r="H1509" s="5" t="s">
        <v>188</v>
      </c>
      <c r="I1509" s="7" t="s">
        <v>24</v>
      </c>
      <c r="J1509" s="5" t="s">
        <v>57</v>
      </c>
      <c r="K1509" s="5" t="s">
        <v>19390</v>
      </c>
      <c r="L1509" s="5" t="s">
        <v>19392</v>
      </c>
      <c r="M1509" s="5" t="s">
        <v>53</v>
      </c>
      <c r="N1509" s="5" t="s">
        <v>89</v>
      </c>
      <c r="O1509" s="5" t="b">
        <f t="shared" ca="1" si="0"/>
        <v>0</v>
      </c>
      <c r="P1509" s="5" t="b">
        <f t="shared" ca="1" si="1"/>
        <v>1</v>
      </c>
      <c r="Q1509" s="5"/>
      <c r="R1509" s="5"/>
      <c r="S1509" s="5"/>
      <c r="T1509" s="5"/>
      <c r="U1509" s="5"/>
      <c r="V1509" s="5"/>
      <c r="W1509" s="5"/>
      <c r="X1509" s="5"/>
      <c r="Y1509" s="5"/>
      <c r="Z1509" s="5"/>
      <c r="AA1509" s="5"/>
      <c r="AB1509" s="5"/>
      <c r="AC1509" s="5"/>
      <c r="AD1509" s="5"/>
      <c r="AE1509" s="5"/>
    </row>
    <row r="1510" spans="1:31" ht="23.25" customHeight="1">
      <c r="A1510" s="5" t="s">
        <v>19398</v>
      </c>
      <c r="B1510" s="5" t="s">
        <v>19399</v>
      </c>
      <c r="C1510" s="5" t="s">
        <v>20</v>
      </c>
      <c r="D1510" s="5" t="s">
        <v>1173</v>
      </c>
      <c r="E1510" s="20" t="s">
        <v>45</v>
      </c>
      <c r="F1510" s="7">
        <v>20</v>
      </c>
      <c r="G1510" s="7">
        <v>25</v>
      </c>
      <c r="H1510" s="5" t="s">
        <v>188</v>
      </c>
      <c r="I1510" s="7" t="s">
        <v>24</v>
      </c>
      <c r="J1510" s="5" t="s">
        <v>57</v>
      </c>
      <c r="K1510" s="9" t="s">
        <v>47</v>
      </c>
      <c r="L1510" s="5" t="s">
        <v>19400</v>
      </c>
      <c r="M1510" s="5" t="s">
        <v>37</v>
      </c>
      <c r="N1510" s="5" t="s">
        <v>55</v>
      </c>
      <c r="O1510" s="5" t="b">
        <f t="shared" ca="1" si="0"/>
        <v>0</v>
      </c>
      <c r="P1510" s="5" t="b">
        <f t="shared" ca="1" si="1"/>
        <v>1</v>
      </c>
      <c r="Q1510" s="5"/>
      <c r="R1510" s="5"/>
      <c r="S1510" s="5"/>
      <c r="T1510" s="5"/>
      <c r="U1510" s="5"/>
      <c r="V1510" s="5"/>
      <c r="W1510" s="5"/>
      <c r="X1510" s="5"/>
      <c r="Y1510" s="5"/>
      <c r="Z1510" s="5"/>
      <c r="AA1510" s="5"/>
      <c r="AB1510" s="5"/>
      <c r="AC1510" s="5"/>
      <c r="AD1510" s="5"/>
      <c r="AE1510" s="5"/>
    </row>
    <row r="1511" spans="1:31" ht="23.25" customHeight="1">
      <c r="A1511" s="5" t="s">
        <v>10325</v>
      </c>
      <c r="B1511" s="5" t="s">
        <v>19401</v>
      </c>
      <c r="C1511" s="5" t="s">
        <v>170</v>
      </c>
      <c r="D1511" s="5" t="s">
        <v>47</v>
      </c>
      <c r="E1511" s="20" t="s">
        <v>45</v>
      </c>
      <c r="F1511" s="7">
        <v>20</v>
      </c>
      <c r="G1511" s="7">
        <v>30</v>
      </c>
      <c r="H1511" s="5" t="s">
        <v>1088</v>
      </c>
      <c r="I1511" s="5" t="s">
        <v>108</v>
      </c>
      <c r="J1511" s="5" t="s">
        <v>57</v>
      </c>
      <c r="K1511" s="5" t="s">
        <v>19402</v>
      </c>
      <c r="L1511" s="5" t="s">
        <v>19403</v>
      </c>
      <c r="M1511" s="5" t="s">
        <v>53</v>
      </c>
      <c r="N1511" s="5" t="s">
        <v>55</v>
      </c>
      <c r="O1511" s="5" t="b">
        <f t="shared" ca="1" si="0"/>
        <v>0</v>
      </c>
      <c r="P1511" s="5" t="b">
        <f t="shared" ca="1" si="1"/>
        <v>1</v>
      </c>
      <c r="Q1511" s="5"/>
      <c r="R1511" s="5"/>
      <c r="S1511" s="5"/>
      <c r="T1511" s="5"/>
      <c r="U1511" s="5"/>
      <c r="V1511" s="5"/>
      <c r="W1511" s="5"/>
      <c r="X1511" s="5"/>
      <c r="Y1511" s="5"/>
      <c r="Z1511" s="5"/>
      <c r="AA1511" s="5"/>
      <c r="AB1511" s="5"/>
      <c r="AC1511" s="5"/>
      <c r="AD1511" s="5"/>
      <c r="AE1511" s="5"/>
    </row>
    <row r="1512" spans="1:31" ht="23.25" customHeight="1">
      <c r="A1512" s="5" t="s">
        <v>17337</v>
      </c>
      <c r="B1512" s="5" t="s">
        <v>19395</v>
      </c>
      <c r="C1512" s="5" t="s">
        <v>170</v>
      </c>
      <c r="D1512" s="5" t="s">
        <v>47</v>
      </c>
      <c r="E1512" s="20" t="s">
        <v>45</v>
      </c>
      <c r="F1512" s="7">
        <v>20</v>
      </c>
      <c r="G1512" s="7">
        <v>30</v>
      </c>
      <c r="H1512" s="5" t="s">
        <v>1088</v>
      </c>
      <c r="I1512" s="5" t="s">
        <v>108</v>
      </c>
      <c r="J1512" s="5" t="s">
        <v>1328</v>
      </c>
      <c r="K1512" s="5" t="s">
        <v>19396</v>
      </c>
      <c r="L1512" s="5" t="s">
        <v>19397</v>
      </c>
      <c r="M1512" s="5" t="s">
        <v>53</v>
      </c>
      <c r="N1512" s="5" t="s">
        <v>55</v>
      </c>
      <c r="O1512" s="5" t="b">
        <f t="shared" ca="1" si="0"/>
        <v>0</v>
      </c>
      <c r="P1512" s="5" t="b">
        <f t="shared" ca="1" si="1"/>
        <v>1</v>
      </c>
      <c r="Q1512" s="5"/>
      <c r="R1512" s="5"/>
      <c r="S1512" s="5"/>
      <c r="T1512" s="5"/>
      <c r="U1512" s="5"/>
      <c r="V1512" s="5"/>
      <c r="W1512" s="5"/>
      <c r="X1512" s="5"/>
      <c r="Y1512" s="5"/>
      <c r="Z1512" s="5"/>
      <c r="AA1512" s="5"/>
      <c r="AB1512" s="5"/>
      <c r="AC1512" s="5"/>
      <c r="AD1512" s="5"/>
      <c r="AE1512" s="5"/>
    </row>
    <row r="1513" spans="1:31" ht="23.25" customHeight="1">
      <c r="A1513" s="14" t="s">
        <v>19407</v>
      </c>
      <c r="B1513" s="14" t="s">
        <v>17664</v>
      </c>
      <c r="C1513" s="14" t="s">
        <v>20</v>
      </c>
      <c r="D1513" s="14" t="s">
        <v>21</v>
      </c>
      <c r="E1513" s="21" t="s">
        <v>45</v>
      </c>
      <c r="F1513" s="15">
        <v>20</v>
      </c>
      <c r="G1513" s="15">
        <v>25</v>
      </c>
      <c r="H1513" s="14" t="s">
        <v>188</v>
      </c>
      <c r="I1513" s="14" t="s">
        <v>108</v>
      </c>
      <c r="J1513" s="14" t="s">
        <v>76</v>
      </c>
      <c r="K1513" s="16" t="s">
        <v>47</v>
      </c>
      <c r="L1513" s="22" t="s">
        <v>47</v>
      </c>
      <c r="M1513" s="14" t="s">
        <v>648</v>
      </c>
      <c r="N1513" s="14" t="s">
        <v>405</v>
      </c>
      <c r="O1513" s="14" t="b">
        <f t="shared" ca="1" si="0"/>
        <v>0</v>
      </c>
      <c r="P1513" s="14" t="b">
        <f t="shared" ca="1" si="1"/>
        <v>1</v>
      </c>
      <c r="Q1513" s="5"/>
      <c r="R1513" s="5"/>
      <c r="S1513" s="5"/>
      <c r="T1513" s="5"/>
      <c r="U1513" s="5"/>
      <c r="V1513" s="5"/>
      <c r="W1513" s="5"/>
      <c r="X1513" s="5"/>
      <c r="Y1513" s="5"/>
      <c r="Z1513" s="5"/>
      <c r="AA1513" s="5"/>
      <c r="AB1513" s="5"/>
      <c r="AC1513" s="5"/>
      <c r="AD1513" s="5"/>
      <c r="AE1513" s="5"/>
    </row>
    <row r="1514" spans="1:31" ht="23.25" customHeight="1">
      <c r="A1514" s="5" t="s">
        <v>19447</v>
      </c>
      <c r="B1514" s="5" t="s">
        <v>2561</v>
      </c>
      <c r="C1514" s="5" t="s">
        <v>27</v>
      </c>
      <c r="D1514" s="5" t="s">
        <v>85</v>
      </c>
      <c r="E1514" s="20" t="s">
        <v>919</v>
      </c>
      <c r="F1514" s="7">
        <v>20</v>
      </c>
      <c r="G1514" s="7">
        <v>35</v>
      </c>
      <c r="H1514" s="5" t="s">
        <v>3289</v>
      </c>
      <c r="I1514" s="5" t="s">
        <v>66</v>
      </c>
      <c r="J1514" s="5" t="s">
        <v>1424</v>
      </c>
      <c r="K1514" s="9" t="s">
        <v>47</v>
      </c>
      <c r="L1514" s="5" t="s">
        <v>19448</v>
      </c>
      <c r="M1514" s="5" t="s">
        <v>100</v>
      </c>
      <c r="N1514" s="5" t="s">
        <v>38</v>
      </c>
      <c r="O1514" s="5" t="b">
        <f t="shared" ca="1" si="0"/>
        <v>0</v>
      </c>
      <c r="P1514" s="5" t="b">
        <f t="shared" ca="1" si="1"/>
        <v>1</v>
      </c>
      <c r="Q1514" s="5"/>
      <c r="R1514" s="5"/>
      <c r="S1514" s="5"/>
      <c r="T1514" s="5"/>
      <c r="U1514" s="5"/>
      <c r="V1514" s="5"/>
      <c r="W1514" s="5"/>
      <c r="X1514" s="5"/>
      <c r="Y1514" s="5"/>
      <c r="Z1514" s="5"/>
      <c r="AA1514" s="5"/>
      <c r="AB1514" s="5"/>
      <c r="AC1514" s="5"/>
      <c r="AD1514" s="5"/>
      <c r="AE1514" s="5"/>
    </row>
    <row r="1515" spans="1:31" ht="23.25" customHeight="1">
      <c r="A1515" s="5" t="s">
        <v>19440</v>
      </c>
      <c r="B1515" s="5" t="s">
        <v>19442</v>
      </c>
      <c r="C1515" s="5" t="s">
        <v>20</v>
      </c>
      <c r="D1515" s="5" t="s">
        <v>1173</v>
      </c>
      <c r="E1515" s="20" t="s">
        <v>45</v>
      </c>
      <c r="F1515" s="7">
        <v>20</v>
      </c>
      <c r="G1515" s="7">
        <v>25</v>
      </c>
      <c r="H1515" s="5" t="s">
        <v>188</v>
      </c>
      <c r="I1515" s="5" t="s">
        <v>66</v>
      </c>
      <c r="J1515" s="5" t="s">
        <v>252</v>
      </c>
      <c r="K1515" s="5" t="s">
        <v>19444</v>
      </c>
      <c r="L1515" s="5" t="s">
        <v>19445</v>
      </c>
      <c r="M1515" s="5" t="s">
        <v>42</v>
      </c>
      <c r="N1515" s="5" t="s">
        <v>237</v>
      </c>
      <c r="O1515" s="5" t="b">
        <f t="shared" ca="1" si="0"/>
        <v>0</v>
      </c>
      <c r="P1515" s="5" t="b">
        <f t="shared" ca="1" si="1"/>
        <v>1</v>
      </c>
      <c r="Q1515" s="5"/>
      <c r="R1515" s="5"/>
      <c r="S1515" s="5"/>
      <c r="T1515" s="5"/>
      <c r="U1515" s="5"/>
      <c r="V1515" s="5"/>
      <c r="W1515" s="5"/>
      <c r="X1515" s="5"/>
      <c r="Y1515" s="5"/>
      <c r="Z1515" s="5"/>
      <c r="AA1515" s="5"/>
      <c r="AB1515" s="5"/>
      <c r="AC1515" s="5"/>
      <c r="AD1515" s="5"/>
      <c r="AE1515" s="5"/>
    </row>
    <row r="1516" spans="1:31" ht="23.25" customHeight="1">
      <c r="A1516" s="5" t="s">
        <v>19498</v>
      </c>
      <c r="B1516" s="5" t="s">
        <v>8229</v>
      </c>
      <c r="C1516" s="5" t="s">
        <v>170</v>
      </c>
      <c r="D1516" s="5" t="s">
        <v>390</v>
      </c>
      <c r="E1516" s="20" t="s">
        <v>29</v>
      </c>
      <c r="F1516" s="7">
        <v>20</v>
      </c>
      <c r="G1516" s="7">
        <v>45</v>
      </c>
      <c r="H1516" s="5" t="s">
        <v>19499</v>
      </c>
      <c r="I1516" s="5" t="s">
        <v>66</v>
      </c>
      <c r="J1516" s="5" t="s">
        <v>57</v>
      </c>
      <c r="K1516" s="9" t="s">
        <v>47</v>
      </c>
      <c r="L1516" s="5" t="s">
        <v>19500</v>
      </c>
      <c r="M1516" s="5" t="s">
        <v>42</v>
      </c>
      <c r="N1516" s="5" t="s">
        <v>237</v>
      </c>
      <c r="O1516" s="5" t="b">
        <f t="shared" ca="1" si="0"/>
        <v>0</v>
      </c>
      <c r="P1516" s="5" t="b">
        <f t="shared" ca="1" si="1"/>
        <v>1</v>
      </c>
      <c r="Q1516" s="5"/>
      <c r="R1516" s="5"/>
      <c r="S1516" s="5"/>
      <c r="T1516" s="5"/>
      <c r="U1516" s="5"/>
      <c r="V1516" s="5"/>
      <c r="W1516" s="5"/>
      <c r="X1516" s="5"/>
      <c r="Y1516" s="5"/>
      <c r="Z1516" s="5"/>
      <c r="AA1516" s="5"/>
      <c r="AB1516" s="5"/>
      <c r="AC1516" s="5"/>
      <c r="AD1516" s="5"/>
      <c r="AE1516" s="5"/>
    </row>
    <row r="1517" spans="1:31" ht="23.25" customHeight="1">
      <c r="A1517" s="5" t="s">
        <v>12432</v>
      </c>
      <c r="B1517" s="5" t="s">
        <v>16605</v>
      </c>
      <c r="C1517" s="5" t="s">
        <v>27</v>
      </c>
      <c r="D1517" s="5" t="s">
        <v>199</v>
      </c>
      <c r="E1517" s="20" t="s">
        <v>45</v>
      </c>
      <c r="F1517" s="7">
        <v>20</v>
      </c>
      <c r="G1517" s="7">
        <v>40</v>
      </c>
      <c r="H1517" s="5" t="s">
        <v>2981</v>
      </c>
      <c r="I1517" s="5" t="s">
        <v>66</v>
      </c>
      <c r="J1517" s="5" t="s">
        <v>117</v>
      </c>
      <c r="K1517" s="9" t="s">
        <v>47</v>
      </c>
      <c r="L1517" s="5" t="s">
        <v>19426</v>
      </c>
      <c r="M1517" s="5" t="s">
        <v>42</v>
      </c>
      <c r="N1517" s="5" t="s">
        <v>38</v>
      </c>
      <c r="O1517" s="5" t="b">
        <f t="shared" ca="1" si="0"/>
        <v>0</v>
      </c>
      <c r="P1517" s="5" t="b">
        <f t="shared" ca="1" si="1"/>
        <v>1</v>
      </c>
      <c r="Q1517" s="5"/>
      <c r="R1517" s="5"/>
      <c r="S1517" s="5"/>
      <c r="T1517" s="5"/>
      <c r="U1517" s="5"/>
      <c r="V1517" s="5"/>
      <c r="W1517" s="5"/>
      <c r="X1517" s="5"/>
      <c r="Y1517" s="5"/>
      <c r="Z1517" s="5"/>
      <c r="AA1517" s="5"/>
      <c r="AB1517" s="5"/>
      <c r="AC1517" s="5"/>
      <c r="AD1517" s="5"/>
      <c r="AE1517" s="5"/>
    </row>
    <row r="1518" spans="1:31" ht="23.25" customHeight="1">
      <c r="A1518" s="5" t="s">
        <v>19421</v>
      </c>
      <c r="B1518" s="5" t="s">
        <v>19422</v>
      </c>
      <c r="C1518" s="5" t="s">
        <v>20</v>
      </c>
      <c r="D1518" s="5" t="s">
        <v>21</v>
      </c>
      <c r="E1518" s="20" t="s">
        <v>919</v>
      </c>
      <c r="F1518" s="7">
        <v>20</v>
      </c>
      <c r="G1518" s="7">
        <v>40</v>
      </c>
      <c r="H1518" s="5" t="s">
        <v>2981</v>
      </c>
      <c r="I1518" s="5" t="s">
        <v>108</v>
      </c>
      <c r="J1518" s="5" t="s">
        <v>608</v>
      </c>
      <c r="K1518" s="5" t="s">
        <v>19423</v>
      </c>
      <c r="L1518" s="5" t="s">
        <v>19424</v>
      </c>
      <c r="M1518" s="5" t="s">
        <v>37</v>
      </c>
      <c r="N1518" s="5" t="s">
        <v>55</v>
      </c>
      <c r="O1518" s="5" t="b">
        <f t="shared" ca="1" si="0"/>
        <v>0</v>
      </c>
      <c r="P1518" s="5" t="b">
        <f t="shared" ca="1" si="1"/>
        <v>1</v>
      </c>
      <c r="Q1518" s="5"/>
      <c r="R1518" s="5"/>
      <c r="S1518" s="5"/>
      <c r="T1518" s="5"/>
      <c r="U1518" s="5"/>
      <c r="V1518" s="5"/>
      <c r="W1518" s="5"/>
      <c r="X1518" s="5"/>
      <c r="Y1518" s="5"/>
      <c r="Z1518" s="5"/>
      <c r="AA1518" s="5"/>
      <c r="AB1518" s="5"/>
      <c r="AC1518" s="5"/>
      <c r="AD1518" s="5"/>
      <c r="AE1518" s="5"/>
    </row>
    <row r="1519" spans="1:31" ht="23.25" customHeight="1">
      <c r="A1519" s="5" t="s">
        <v>19436</v>
      </c>
      <c r="B1519" s="5" t="s">
        <v>19437</v>
      </c>
      <c r="C1519" s="5" t="s">
        <v>170</v>
      </c>
      <c r="D1519" s="5" t="s">
        <v>1759</v>
      </c>
      <c r="E1519" s="20" t="s">
        <v>919</v>
      </c>
      <c r="F1519" s="7">
        <v>20</v>
      </c>
      <c r="G1519" s="7">
        <v>30</v>
      </c>
      <c r="H1519" s="5" t="s">
        <v>1088</v>
      </c>
      <c r="I1519" s="5" t="s">
        <v>31</v>
      </c>
      <c r="J1519" s="5" t="s">
        <v>117</v>
      </c>
      <c r="K1519" s="5" t="s">
        <v>19438</v>
      </c>
      <c r="L1519" s="5" t="s">
        <v>19439</v>
      </c>
      <c r="M1519" s="5" t="s">
        <v>37</v>
      </c>
      <c r="N1519" s="5" t="s">
        <v>55</v>
      </c>
      <c r="O1519" s="5" t="b">
        <f t="shared" ca="1" si="0"/>
        <v>0</v>
      </c>
      <c r="P1519" s="5" t="b">
        <f t="shared" ca="1" si="1"/>
        <v>1</v>
      </c>
      <c r="Q1519" s="5"/>
      <c r="R1519" s="5"/>
      <c r="S1519" s="5"/>
      <c r="T1519" s="5"/>
      <c r="U1519" s="5"/>
      <c r="V1519" s="5"/>
      <c r="W1519" s="5"/>
      <c r="X1519" s="5"/>
      <c r="Y1519" s="5"/>
      <c r="Z1519" s="5"/>
      <c r="AA1519" s="5"/>
      <c r="AB1519" s="5"/>
      <c r="AC1519" s="5"/>
      <c r="AD1519" s="5"/>
      <c r="AE1519" s="5"/>
    </row>
    <row r="1520" spans="1:31" ht="23.25" customHeight="1">
      <c r="A1520" s="5" t="s">
        <v>19430</v>
      </c>
      <c r="B1520" s="5" t="s">
        <v>19431</v>
      </c>
      <c r="C1520" s="5" t="s">
        <v>170</v>
      </c>
      <c r="D1520" s="5" t="s">
        <v>171</v>
      </c>
      <c r="E1520" s="20" t="s">
        <v>45</v>
      </c>
      <c r="F1520" s="7">
        <v>20</v>
      </c>
      <c r="G1520" s="7">
        <v>30</v>
      </c>
      <c r="H1520" s="5" t="s">
        <v>1088</v>
      </c>
      <c r="I1520" s="7" t="s">
        <v>24</v>
      </c>
      <c r="J1520" s="5" t="s">
        <v>2872</v>
      </c>
      <c r="K1520" s="5" t="s">
        <v>19432</v>
      </c>
      <c r="L1520" s="5" t="s">
        <v>19433</v>
      </c>
      <c r="M1520" s="5" t="s">
        <v>42</v>
      </c>
      <c r="N1520" s="5" t="s">
        <v>55</v>
      </c>
      <c r="O1520" s="5" t="b">
        <f t="shared" ca="1" si="0"/>
        <v>0</v>
      </c>
      <c r="P1520" s="5" t="b">
        <f t="shared" ca="1" si="1"/>
        <v>1</v>
      </c>
      <c r="Q1520" s="5"/>
      <c r="R1520" s="5"/>
      <c r="S1520" s="5"/>
      <c r="T1520" s="5"/>
      <c r="U1520" s="5"/>
      <c r="V1520" s="5"/>
      <c r="W1520" s="5"/>
      <c r="X1520" s="5"/>
      <c r="Y1520" s="5"/>
      <c r="Z1520" s="5"/>
      <c r="AA1520" s="5"/>
      <c r="AB1520" s="5"/>
      <c r="AC1520" s="5"/>
      <c r="AD1520" s="5"/>
      <c r="AE1520" s="5"/>
    </row>
    <row r="1521" spans="1:31" ht="23.25" customHeight="1">
      <c r="A1521" s="5" t="s">
        <v>9131</v>
      </c>
      <c r="B1521" s="5" t="s">
        <v>17493</v>
      </c>
      <c r="C1521" s="5" t="s">
        <v>27</v>
      </c>
      <c r="D1521" s="5" t="s">
        <v>85</v>
      </c>
      <c r="E1521" s="20" t="s">
        <v>45</v>
      </c>
      <c r="F1521" s="7">
        <v>20</v>
      </c>
      <c r="G1521" s="7">
        <v>25</v>
      </c>
      <c r="H1521" s="5" t="s">
        <v>188</v>
      </c>
      <c r="I1521" s="5" t="s">
        <v>66</v>
      </c>
      <c r="J1521" s="5" t="s">
        <v>134</v>
      </c>
      <c r="K1521" s="5" t="s">
        <v>6064</v>
      </c>
      <c r="L1521" s="5" t="s">
        <v>19417</v>
      </c>
      <c r="M1521" s="5" t="s">
        <v>167</v>
      </c>
      <c r="N1521" s="5" t="s">
        <v>55</v>
      </c>
      <c r="O1521" s="5" t="b">
        <f t="shared" ca="1" si="0"/>
        <v>0</v>
      </c>
      <c r="P1521" s="5" t="b">
        <f t="shared" ca="1" si="1"/>
        <v>1</v>
      </c>
      <c r="Q1521" s="5"/>
      <c r="R1521" s="5"/>
      <c r="S1521" s="5"/>
      <c r="T1521" s="5"/>
      <c r="U1521" s="5"/>
      <c r="V1521" s="5"/>
      <c r="W1521" s="5"/>
      <c r="X1521" s="5"/>
      <c r="Y1521" s="5"/>
      <c r="Z1521" s="5"/>
      <c r="AA1521" s="5"/>
      <c r="AB1521" s="5"/>
      <c r="AC1521" s="5"/>
      <c r="AD1521" s="5"/>
      <c r="AE1521" s="5"/>
    </row>
    <row r="1522" spans="1:31" ht="23.25" customHeight="1">
      <c r="A1522" s="14" t="s">
        <v>3138</v>
      </c>
      <c r="B1522" s="14" t="s">
        <v>15799</v>
      </c>
      <c r="C1522" s="14" t="s">
        <v>27</v>
      </c>
      <c r="D1522" s="14" t="s">
        <v>80</v>
      </c>
      <c r="E1522" s="21" t="s">
        <v>45</v>
      </c>
      <c r="F1522" s="15">
        <v>20</v>
      </c>
      <c r="G1522" s="15">
        <v>25</v>
      </c>
      <c r="H1522" s="14" t="s">
        <v>188</v>
      </c>
      <c r="I1522" s="14" t="s">
        <v>108</v>
      </c>
      <c r="J1522" s="14" t="s">
        <v>57</v>
      </c>
      <c r="K1522" s="14" t="s">
        <v>15800</v>
      </c>
      <c r="L1522" s="22" t="s">
        <v>47</v>
      </c>
      <c r="M1522" s="14" t="s">
        <v>37</v>
      </c>
      <c r="N1522" s="14" t="s">
        <v>55</v>
      </c>
      <c r="O1522" s="14" t="b">
        <f t="shared" ca="1" si="0"/>
        <v>0</v>
      </c>
      <c r="P1522" s="14" t="b">
        <f t="shared" ca="1" si="1"/>
        <v>1</v>
      </c>
      <c r="Q1522" s="5"/>
      <c r="R1522" s="5"/>
      <c r="S1522" s="5"/>
      <c r="T1522" s="5"/>
      <c r="U1522" s="5"/>
      <c r="V1522" s="5"/>
      <c r="W1522" s="5"/>
      <c r="X1522" s="5"/>
      <c r="Y1522" s="5"/>
      <c r="Z1522" s="5"/>
      <c r="AA1522" s="5"/>
      <c r="AB1522" s="5"/>
      <c r="AC1522" s="5"/>
      <c r="AD1522" s="5"/>
      <c r="AE1522" s="5"/>
    </row>
    <row r="1523" spans="1:31" ht="23.25" customHeight="1">
      <c r="A1523" s="5" t="s">
        <v>19514</v>
      </c>
      <c r="B1523" s="5" t="s">
        <v>19515</v>
      </c>
      <c r="C1523" s="5" t="s">
        <v>27</v>
      </c>
      <c r="D1523" s="5" t="s">
        <v>85</v>
      </c>
      <c r="E1523" s="20" t="s">
        <v>45</v>
      </c>
      <c r="F1523" s="7">
        <v>20</v>
      </c>
      <c r="G1523" s="7">
        <v>30</v>
      </c>
      <c r="H1523" s="5" t="s">
        <v>1088</v>
      </c>
      <c r="I1523" s="5" t="s">
        <v>66</v>
      </c>
      <c r="J1523" s="5" t="s">
        <v>161</v>
      </c>
      <c r="K1523" s="5" t="s">
        <v>19517</v>
      </c>
      <c r="L1523" s="5" t="s">
        <v>19518</v>
      </c>
      <c r="M1523" s="5" t="s">
        <v>37</v>
      </c>
      <c r="N1523" s="5" t="s">
        <v>55</v>
      </c>
      <c r="O1523" s="5" t="b">
        <f t="shared" ca="1" si="0"/>
        <v>0</v>
      </c>
      <c r="P1523" s="5" t="b">
        <f t="shared" ca="1" si="1"/>
        <v>1</v>
      </c>
      <c r="Q1523" s="5"/>
      <c r="R1523" s="5"/>
      <c r="S1523" s="5"/>
      <c r="T1523" s="5"/>
      <c r="U1523" s="5"/>
      <c r="V1523" s="5"/>
      <c r="W1523" s="5"/>
      <c r="X1523" s="5"/>
      <c r="Y1523" s="5"/>
      <c r="Z1523" s="5"/>
      <c r="AA1523" s="5"/>
      <c r="AB1523" s="5"/>
      <c r="AC1523" s="5"/>
      <c r="AD1523" s="5"/>
      <c r="AE1523" s="5"/>
    </row>
    <row r="1524" spans="1:31" ht="23.25" customHeight="1">
      <c r="A1524" s="5" t="s">
        <v>10279</v>
      </c>
      <c r="B1524" s="5" t="s">
        <v>17437</v>
      </c>
      <c r="C1524" s="5" t="s">
        <v>27</v>
      </c>
      <c r="D1524" s="5" t="s">
        <v>75</v>
      </c>
      <c r="E1524" s="20" t="s">
        <v>45</v>
      </c>
      <c r="F1524" s="7">
        <v>20</v>
      </c>
      <c r="G1524" s="7">
        <v>30</v>
      </c>
      <c r="H1524" s="5" t="s">
        <v>1088</v>
      </c>
      <c r="I1524" s="5" t="s">
        <v>108</v>
      </c>
      <c r="J1524" s="5" t="s">
        <v>1662</v>
      </c>
      <c r="K1524" s="5" t="s">
        <v>17438</v>
      </c>
      <c r="L1524" s="5" t="s">
        <v>17439</v>
      </c>
      <c r="M1524" s="5" t="s">
        <v>167</v>
      </c>
      <c r="N1524" s="5" t="s">
        <v>55</v>
      </c>
      <c r="O1524" s="5" t="b">
        <f t="shared" ca="1" si="0"/>
        <v>0</v>
      </c>
      <c r="P1524" s="5" t="b">
        <f t="shared" ca="1" si="1"/>
        <v>1</v>
      </c>
      <c r="Q1524" s="5"/>
      <c r="R1524" s="5"/>
      <c r="S1524" s="5"/>
      <c r="T1524" s="5"/>
      <c r="U1524" s="5"/>
      <c r="V1524" s="5"/>
      <c r="W1524" s="5"/>
      <c r="X1524" s="5"/>
      <c r="Y1524" s="5"/>
      <c r="Z1524" s="5"/>
      <c r="AA1524" s="5"/>
      <c r="AB1524" s="5"/>
      <c r="AC1524" s="5"/>
      <c r="AD1524" s="5"/>
      <c r="AE1524" s="5"/>
    </row>
    <row r="1525" spans="1:31" ht="23.25" customHeight="1">
      <c r="A1525" s="5" t="s">
        <v>10757</v>
      </c>
      <c r="B1525" s="5" t="s">
        <v>19168</v>
      </c>
      <c r="C1525" s="5" t="s">
        <v>27</v>
      </c>
      <c r="D1525" s="5" t="s">
        <v>85</v>
      </c>
      <c r="E1525" s="20" t="s">
        <v>45</v>
      </c>
      <c r="F1525" s="7">
        <v>20</v>
      </c>
      <c r="G1525" s="7">
        <v>25</v>
      </c>
      <c r="H1525" s="5" t="s">
        <v>188</v>
      </c>
      <c r="I1525" s="5" t="s">
        <v>66</v>
      </c>
      <c r="J1525" s="5" t="s">
        <v>76</v>
      </c>
      <c r="K1525" s="5" t="s">
        <v>19169</v>
      </c>
      <c r="L1525" s="5" t="s">
        <v>19170</v>
      </c>
      <c r="M1525" s="5" t="s">
        <v>37</v>
      </c>
      <c r="N1525" s="5" t="s">
        <v>55</v>
      </c>
      <c r="O1525" s="5" t="b">
        <f t="shared" ca="1" si="0"/>
        <v>0</v>
      </c>
      <c r="P1525" s="5" t="b">
        <f t="shared" ca="1" si="1"/>
        <v>1</v>
      </c>
      <c r="Q1525" s="5"/>
      <c r="R1525" s="5"/>
      <c r="S1525" s="5"/>
      <c r="T1525" s="5"/>
      <c r="U1525" s="5"/>
      <c r="V1525" s="5"/>
      <c r="W1525" s="5"/>
      <c r="X1525" s="5"/>
      <c r="Y1525" s="5"/>
      <c r="Z1525" s="5"/>
      <c r="AA1525" s="5"/>
      <c r="AB1525" s="5"/>
      <c r="AC1525" s="5"/>
      <c r="AD1525" s="5"/>
      <c r="AE1525" s="5"/>
    </row>
    <row r="1526" spans="1:31" ht="23.25" customHeight="1">
      <c r="A1526" s="5" t="s">
        <v>19414</v>
      </c>
      <c r="B1526" s="5" t="s">
        <v>11141</v>
      </c>
      <c r="C1526" s="5" t="s">
        <v>170</v>
      </c>
      <c r="D1526" s="5" t="s">
        <v>435</v>
      </c>
      <c r="E1526" s="20" t="s">
        <v>45</v>
      </c>
      <c r="F1526" s="7">
        <v>20</v>
      </c>
      <c r="G1526" s="7">
        <v>40</v>
      </c>
      <c r="H1526" s="5" t="s">
        <v>2981</v>
      </c>
      <c r="I1526" s="5" t="s">
        <v>108</v>
      </c>
      <c r="J1526" s="5" t="s">
        <v>68</v>
      </c>
      <c r="K1526" s="9" t="s">
        <v>47</v>
      </c>
      <c r="L1526" s="5" t="s">
        <v>19415</v>
      </c>
      <c r="M1526" s="5" t="s">
        <v>167</v>
      </c>
      <c r="N1526" s="5" t="s">
        <v>55</v>
      </c>
      <c r="O1526" s="5" t="b">
        <f t="shared" ca="1" si="0"/>
        <v>0</v>
      </c>
      <c r="P1526" s="5" t="b">
        <f t="shared" ca="1" si="1"/>
        <v>1</v>
      </c>
      <c r="Q1526" s="5"/>
      <c r="R1526" s="5"/>
      <c r="S1526" s="5"/>
      <c r="T1526" s="5"/>
      <c r="U1526" s="5"/>
      <c r="V1526" s="5"/>
      <c r="W1526" s="5"/>
      <c r="X1526" s="5"/>
      <c r="Y1526" s="5"/>
      <c r="Z1526" s="5"/>
      <c r="AA1526" s="5"/>
      <c r="AB1526" s="5"/>
      <c r="AC1526" s="5"/>
      <c r="AD1526" s="5"/>
      <c r="AE1526" s="5"/>
    </row>
    <row r="1527" spans="1:31" ht="23.25" customHeight="1">
      <c r="A1527" s="5" t="s">
        <v>19503</v>
      </c>
      <c r="B1527" s="5" t="s">
        <v>16629</v>
      </c>
      <c r="C1527" s="5" t="s">
        <v>41</v>
      </c>
      <c r="D1527" s="5" t="s">
        <v>94</v>
      </c>
      <c r="E1527" s="20" t="s">
        <v>45</v>
      </c>
      <c r="F1527" s="7">
        <v>20</v>
      </c>
      <c r="G1527" s="7">
        <v>30</v>
      </c>
      <c r="H1527" s="5" t="s">
        <v>1088</v>
      </c>
      <c r="I1527" s="5" t="s">
        <v>108</v>
      </c>
      <c r="J1527" s="5" t="s">
        <v>252</v>
      </c>
      <c r="K1527" s="9" t="s">
        <v>47</v>
      </c>
      <c r="L1527" s="5" t="s">
        <v>19504</v>
      </c>
      <c r="M1527" s="5" t="s">
        <v>53</v>
      </c>
      <c r="N1527" s="5" t="s">
        <v>55</v>
      </c>
      <c r="O1527" s="5" t="b">
        <f t="shared" ca="1" si="0"/>
        <v>0</v>
      </c>
      <c r="P1527" s="5" t="b">
        <f t="shared" ca="1" si="1"/>
        <v>1</v>
      </c>
      <c r="Q1527" s="5"/>
      <c r="R1527" s="5"/>
      <c r="S1527" s="5"/>
      <c r="T1527" s="5"/>
      <c r="U1527" s="5"/>
      <c r="V1527" s="5"/>
      <c r="W1527" s="5"/>
      <c r="X1527" s="5"/>
      <c r="Y1527" s="5"/>
      <c r="Z1527" s="5"/>
      <c r="AA1527" s="5"/>
      <c r="AB1527" s="5"/>
      <c r="AC1527" s="5"/>
      <c r="AD1527" s="5"/>
      <c r="AE1527" s="5"/>
    </row>
    <row r="1528" spans="1:31" ht="23.25" customHeight="1">
      <c r="A1528" s="5" t="s">
        <v>19542</v>
      </c>
      <c r="B1528" s="5" t="s">
        <v>19543</v>
      </c>
      <c r="C1528" s="5" t="s">
        <v>20</v>
      </c>
      <c r="D1528" s="5" t="s">
        <v>1173</v>
      </c>
      <c r="E1528" s="20" t="s">
        <v>45</v>
      </c>
      <c r="F1528" s="7">
        <v>20</v>
      </c>
      <c r="G1528" s="7">
        <v>25</v>
      </c>
      <c r="H1528" s="5" t="s">
        <v>188</v>
      </c>
      <c r="I1528" s="5" t="s">
        <v>31</v>
      </c>
      <c r="J1528" s="5" t="s">
        <v>444</v>
      </c>
      <c r="K1528" s="5" t="s">
        <v>19544</v>
      </c>
      <c r="L1528" s="5" t="s">
        <v>19546</v>
      </c>
      <c r="M1528" s="5" t="s">
        <v>42</v>
      </c>
      <c r="N1528" s="5" t="s">
        <v>55</v>
      </c>
      <c r="O1528" s="5" t="b">
        <f t="shared" ca="1" si="0"/>
        <v>0</v>
      </c>
      <c r="P1528" s="5" t="b">
        <f t="shared" ca="1" si="1"/>
        <v>1</v>
      </c>
      <c r="Q1528" s="5"/>
      <c r="R1528" s="5"/>
      <c r="S1528" s="5"/>
      <c r="T1528" s="5"/>
      <c r="U1528" s="5"/>
      <c r="V1528" s="5"/>
      <c r="W1528" s="5"/>
      <c r="X1528" s="5"/>
      <c r="Y1528" s="5"/>
      <c r="Z1528" s="5"/>
      <c r="AA1528" s="5"/>
      <c r="AB1528" s="5"/>
      <c r="AC1528" s="5"/>
      <c r="AD1528" s="5"/>
      <c r="AE1528" s="5"/>
    </row>
    <row r="1529" spans="1:31" ht="23.25" customHeight="1">
      <c r="A1529" s="5" t="s">
        <v>16654</v>
      </c>
      <c r="B1529" s="5" t="s">
        <v>5076</v>
      </c>
      <c r="C1529" s="5" t="s">
        <v>41</v>
      </c>
      <c r="D1529" s="5" t="s">
        <v>94</v>
      </c>
      <c r="E1529" s="20" t="s">
        <v>45</v>
      </c>
      <c r="F1529" s="7">
        <v>20</v>
      </c>
      <c r="G1529" s="7">
        <v>30</v>
      </c>
      <c r="H1529" s="5" t="s">
        <v>1088</v>
      </c>
      <c r="I1529" s="5" t="s">
        <v>108</v>
      </c>
      <c r="J1529" s="5" t="s">
        <v>57</v>
      </c>
      <c r="K1529" s="9" t="s">
        <v>47</v>
      </c>
      <c r="L1529" s="5" t="s">
        <v>16657</v>
      </c>
      <c r="M1529" s="5" t="s">
        <v>42</v>
      </c>
      <c r="N1529" s="5" t="s">
        <v>89</v>
      </c>
      <c r="O1529" s="5" t="b">
        <f t="shared" ca="1" si="0"/>
        <v>0</v>
      </c>
      <c r="P1529" s="5" t="b">
        <f t="shared" ca="1" si="1"/>
        <v>1</v>
      </c>
      <c r="Q1529" s="5"/>
      <c r="R1529" s="5"/>
      <c r="S1529" s="5"/>
      <c r="T1529" s="5"/>
      <c r="U1529" s="5"/>
      <c r="V1529" s="5"/>
      <c r="W1529" s="5"/>
      <c r="X1529" s="5"/>
      <c r="Y1529" s="5"/>
      <c r="Z1529" s="5"/>
      <c r="AA1529" s="5"/>
      <c r="AB1529" s="5"/>
      <c r="AC1529" s="5"/>
      <c r="AD1529" s="5"/>
      <c r="AE1529" s="5"/>
    </row>
    <row r="1530" spans="1:31" ht="23.25" customHeight="1">
      <c r="A1530" s="5" t="s">
        <v>19539</v>
      </c>
      <c r="B1530" s="5" t="s">
        <v>16990</v>
      </c>
      <c r="C1530" s="5" t="s">
        <v>20</v>
      </c>
      <c r="D1530" s="5" t="s">
        <v>47</v>
      </c>
      <c r="E1530" s="20" t="s">
        <v>45</v>
      </c>
      <c r="F1530" s="7">
        <v>20</v>
      </c>
      <c r="G1530" s="7">
        <v>40</v>
      </c>
      <c r="H1530" s="5" t="s">
        <v>2981</v>
      </c>
      <c r="I1530" s="7" t="s">
        <v>24</v>
      </c>
      <c r="J1530" s="5" t="s">
        <v>76</v>
      </c>
      <c r="K1530" s="5" t="s">
        <v>19540</v>
      </c>
      <c r="L1530" s="5" t="s">
        <v>19541</v>
      </c>
      <c r="M1530" s="5" t="s">
        <v>37</v>
      </c>
      <c r="N1530" s="5" t="s">
        <v>55</v>
      </c>
      <c r="O1530" s="5" t="b">
        <f t="shared" ca="1" si="0"/>
        <v>0</v>
      </c>
      <c r="P1530" s="5" t="b">
        <f t="shared" ca="1" si="1"/>
        <v>1</v>
      </c>
      <c r="Q1530" s="5"/>
      <c r="R1530" s="5"/>
      <c r="S1530" s="5"/>
      <c r="T1530" s="5"/>
      <c r="U1530" s="5"/>
      <c r="V1530" s="5"/>
      <c r="W1530" s="5"/>
      <c r="X1530" s="5"/>
      <c r="Y1530" s="5"/>
      <c r="Z1530" s="5"/>
      <c r="AA1530" s="5"/>
      <c r="AB1530" s="5"/>
      <c r="AC1530" s="5"/>
      <c r="AD1530" s="5"/>
      <c r="AE1530" s="5"/>
    </row>
    <row r="1531" spans="1:31" ht="23.25" customHeight="1">
      <c r="A1531" s="5" t="s">
        <v>19522</v>
      </c>
      <c r="B1531" s="5" t="s">
        <v>15224</v>
      </c>
      <c r="C1531" s="5" t="s">
        <v>41</v>
      </c>
      <c r="D1531" s="5" t="s">
        <v>94</v>
      </c>
      <c r="E1531" s="20" t="s">
        <v>45</v>
      </c>
      <c r="F1531" s="7">
        <v>20</v>
      </c>
      <c r="G1531" s="7">
        <v>30</v>
      </c>
      <c r="H1531" s="5" t="s">
        <v>1088</v>
      </c>
      <c r="I1531" s="5" t="s">
        <v>31</v>
      </c>
      <c r="J1531" s="5" t="s">
        <v>117</v>
      </c>
      <c r="K1531" s="9" t="s">
        <v>47</v>
      </c>
      <c r="L1531" s="5" t="s">
        <v>19523</v>
      </c>
      <c r="M1531" s="5" t="s">
        <v>53</v>
      </c>
      <c r="N1531" s="5" t="s">
        <v>55</v>
      </c>
      <c r="O1531" s="5" t="b">
        <f t="shared" ca="1" si="0"/>
        <v>0</v>
      </c>
      <c r="P1531" s="5" t="b">
        <f t="shared" ca="1" si="1"/>
        <v>1</v>
      </c>
      <c r="Q1531" s="5"/>
      <c r="R1531" s="5"/>
      <c r="S1531" s="5"/>
      <c r="T1531" s="5"/>
      <c r="U1531" s="5"/>
      <c r="V1531" s="5"/>
      <c r="W1531" s="5"/>
      <c r="X1531" s="5"/>
      <c r="Y1531" s="5"/>
      <c r="Z1531" s="5"/>
      <c r="AA1531" s="5"/>
      <c r="AB1531" s="5"/>
      <c r="AC1531" s="5"/>
      <c r="AD1531" s="5"/>
      <c r="AE1531" s="5"/>
    </row>
    <row r="1532" spans="1:31" ht="23.25" customHeight="1">
      <c r="A1532" s="5" t="s">
        <v>19527</v>
      </c>
      <c r="B1532" s="5" t="s">
        <v>15206</v>
      </c>
      <c r="C1532" s="5" t="s">
        <v>170</v>
      </c>
      <c r="D1532" s="5" t="s">
        <v>378</v>
      </c>
      <c r="E1532" s="20" t="s">
        <v>45</v>
      </c>
      <c r="F1532" s="7">
        <v>20</v>
      </c>
      <c r="G1532" s="7">
        <v>40</v>
      </c>
      <c r="H1532" s="5" t="s">
        <v>2981</v>
      </c>
      <c r="I1532" s="5" t="s">
        <v>66</v>
      </c>
      <c r="J1532" s="5" t="s">
        <v>403</v>
      </c>
      <c r="K1532" s="5" t="s">
        <v>15207</v>
      </c>
      <c r="L1532" s="5" t="s">
        <v>19529</v>
      </c>
      <c r="M1532" s="5" t="s">
        <v>167</v>
      </c>
      <c r="N1532" s="5" t="s">
        <v>55</v>
      </c>
      <c r="O1532" s="5" t="b">
        <f t="shared" ca="1" si="0"/>
        <v>0</v>
      </c>
      <c r="P1532" s="5" t="b">
        <f t="shared" ca="1" si="1"/>
        <v>1</v>
      </c>
      <c r="Q1532" s="5"/>
      <c r="R1532" s="5"/>
      <c r="S1532" s="5"/>
      <c r="T1532" s="5"/>
      <c r="U1532" s="5"/>
      <c r="V1532" s="5"/>
      <c r="W1532" s="5"/>
      <c r="X1532" s="5"/>
      <c r="Y1532" s="5"/>
      <c r="Z1532" s="5"/>
      <c r="AA1532" s="5"/>
      <c r="AB1532" s="5"/>
      <c r="AC1532" s="5"/>
      <c r="AD1532" s="5"/>
      <c r="AE1532" s="5"/>
    </row>
    <row r="1533" spans="1:31" ht="23.25" customHeight="1">
      <c r="A1533" s="5" t="s">
        <v>19534</v>
      </c>
      <c r="B1533" s="5" t="s">
        <v>5349</v>
      </c>
      <c r="C1533" s="5" t="s">
        <v>170</v>
      </c>
      <c r="D1533" s="5" t="s">
        <v>47</v>
      </c>
      <c r="E1533" s="20" t="s">
        <v>919</v>
      </c>
      <c r="F1533" s="7">
        <v>20</v>
      </c>
      <c r="G1533" s="7">
        <v>30</v>
      </c>
      <c r="H1533" s="5" t="s">
        <v>1088</v>
      </c>
      <c r="I1533" s="5" t="s">
        <v>108</v>
      </c>
      <c r="J1533" s="5" t="s">
        <v>5354</v>
      </c>
      <c r="K1533" s="5" t="s">
        <v>19537</v>
      </c>
      <c r="L1533" s="5" t="s">
        <v>19538</v>
      </c>
      <c r="M1533" s="5" t="s">
        <v>648</v>
      </c>
      <c r="N1533" s="5" t="s">
        <v>55</v>
      </c>
      <c r="O1533" s="5" t="b">
        <f t="shared" ca="1" si="0"/>
        <v>0</v>
      </c>
      <c r="P1533" s="5" t="b">
        <f t="shared" ca="1" si="1"/>
        <v>1</v>
      </c>
      <c r="Q1533" s="5"/>
      <c r="R1533" s="5"/>
      <c r="S1533" s="5"/>
      <c r="T1533" s="5"/>
      <c r="U1533" s="5"/>
      <c r="V1533" s="5"/>
      <c r="W1533" s="5"/>
      <c r="X1533" s="5"/>
      <c r="Y1533" s="5"/>
      <c r="Z1533" s="5"/>
      <c r="AA1533" s="5"/>
      <c r="AB1533" s="5"/>
      <c r="AC1533" s="5"/>
      <c r="AD1533" s="5"/>
      <c r="AE1533" s="5"/>
    </row>
    <row r="1534" spans="1:31" ht="23.25" customHeight="1">
      <c r="A1534" s="14" t="s">
        <v>19547</v>
      </c>
      <c r="B1534" s="14" t="s">
        <v>18045</v>
      </c>
      <c r="C1534" s="14" t="s">
        <v>27</v>
      </c>
      <c r="D1534" s="14" t="s">
        <v>85</v>
      </c>
      <c r="E1534" s="21" t="s">
        <v>45</v>
      </c>
      <c r="F1534" s="15">
        <v>20</v>
      </c>
      <c r="G1534" s="15">
        <v>25</v>
      </c>
      <c r="H1534" s="14" t="s">
        <v>188</v>
      </c>
      <c r="I1534" s="14" t="s">
        <v>66</v>
      </c>
      <c r="J1534" s="14" t="s">
        <v>18046</v>
      </c>
      <c r="K1534" s="14" t="s">
        <v>18047</v>
      </c>
      <c r="L1534" s="14" t="s">
        <v>19548</v>
      </c>
      <c r="M1534" s="14" t="s">
        <v>42</v>
      </c>
      <c r="N1534" s="14" t="s">
        <v>89</v>
      </c>
      <c r="O1534" s="14" t="b">
        <f t="shared" ca="1" si="0"/>
        <v>0</v>
      </c>
      <c r="P1534" s="14" t="b">
        <f t="shared" ca="1" si="1"/>
        <v>1</v>
      </c>
      <c r="Q1534" s="5"/>
      <c r="R1534" s="5"/>
      <c r="S1534" s="5"/>
      <c r="T1534" s="5"/>
      <c r="U1534" s="5"/>
      <c r="V1534" s="5"/>
      <c r="W1534" s="5"/>
      <c r="X1534" s="5"/>
      <c r="Y1534" s="5"/>
      <c r="Z1534" s="5"/>
      <c r="AA1534" s="5"/>
      <c r="AB1534" s="5"/>
      <c r="AC1534" s="5"/>
      <c r="AD1534" s="5"/>
      <c r="AE1534" s="5"/>
    </row>
    <row r="1535" spans="1:31" ht="23.25" customHeight="1">
      <c r="A1535" s="14" t="s">
        <v>19622</v>
      </c>
      <c r="B1535" s="14" t="s">
        <v>19623</v>
      </c>
      <c r="C1535" s="14" t="s">
        <v>27</v>
      </c>
      <c r="D1535" s="14" t="s">
        <v>575</v>
      </c>
      <c r="E1535" s="21" t="s">
        <v>22</v>
      </c>
      <c r="F1535" s="15">
        <v>20</v>
      </c>
      <c r="G1535" s="15">
        <v>35</v>
      </c>
      <c r="H1535" s="14" t="s">
        <v>3289</v>
      </c>
      <c r="I1535" s="15" t="s">
        <v>24</v>
      </c>
      <c r="J1535" s="14" t="s">
        <v>57</v>
      </c>
      <c r="K1535" s="14" t="s">
        <v>5806</v>
      </c>
      <c r="L1535" s="22" t="s">
        <v>47</v>
      </c>
      <c r="M1535" s="14" t="s">
        <v>53</v>
      </c>
      <c r="N1535" s="14" t="s">
        <v>89</v>
      </c>
      <c r="O1535" s="14" t="b">
        <f t="shared" ca="1" si="0"/>
        <v>0</v>
      </c>
      <c r="P1535" s="14" t="b">
        <f t="shared" ca="1" si="1"/>
        <v>1</v>
      </c>
      <c r="Q1535" s="5"/>
      <c r="R1535" s="5"/>
      <c r="S1535" s="5"/>
      <c r="T1535" s="5"/>
      <c r="U1535" s="5"/>
      <c r="V1535" s="5"/>
      <c r="W1535" s="5"/>
      <c r="X1535" s="5"/>
      <c r="Y1535" s="5"/>
      <c r="Z1535" s="5"/>
      <c r="AA1535" s="5"/>
      <c r="AB1535" s="5"/>
      <c r="AC1535" s="5"/>
      <c r="AD1535" s="5"/>
      <c r="AE1535" s="5"/>
    </row>
    <row r="1536" spans="1:31" ht="23.25" customHeight="1">
      <c r="A1536" s="5" t="s">
        <v>17688</v>
      </c>
      <c r="B1536" s="5" t="s">
        <v>17689</v>
      </c>
      <c r="C1536" s="5" t="s">
        <v>20</v>
      </c>
      <c r="D1536" s="5" t="s">
        <v>1173</v>
      </c>
      <c r="E1536" s="20" t="s">
        <v>45</v>
      </c>
      <c r="F1536" s="7">
        <v>20</v>
      </c>
      <c r="G1536" s="7">
        <v>30</v>
      </c>
      <c r="H1536" s="5" t="s">
        <v>1088</v>
      </c>
      <c r="I1536" s="5" t="s">
        <v>66</v>
      </c>
      <c r="J1536" s="5" t="s">
        <v>76</v>
      </c>
      <c r="K1536" s="5" t="s">
        <v>17691</v>
      </c>
      <c r="L1536" s="5" t="s">
        <v>17692</v>
      </c>
      <c r="M1536" s="5" t="s">
        <v>42</v>
      </c>
      <c r="N1536" s="5" t="s">
        <v>55</v>
      </c>
      <c r="O1536" s="5" t="b">
        <f t="shared" ca="1" si="0"/>
        <v>0</v>
      </c>
      <c r="P1536" s="5" t="b">
        <f t="shared" ca="1" si="1"/>
        <v>1</v>
      </c>
      <c r="Q1536" s="5"/>
      <c r="R1536" s="5"/>
      <c r="S1536" s="5"/>
      <c r="T1536" s="5"/>
      <c r="U1536" s="5"/>
      <c r="V1536" s="5"/>
      <c r="W1536" s="5"/>
      <c r="X1536" s="5"/>
      <c r="Y1536" s="5"/>
      <c r="Z1536" s="5"/>
      <c r="AA1536" s="5"/>
      <c r="AB1536" s="5"/>
      <c r="AC1536" s="5"/>
      <c r="AD1536" s="5"/>
      <c r="AE1536" s="5"/>
    </row>
    <row r="1537" spans="1:31" ht="23.25" customHeight="1">
      <c r="A1537" s="5" t="s">
        <v>19583</v>
      </c>
      <c r="B1537" s="5" t="s">
        <v>19584</v>
      </c>
      <c r="C1537" s="5" t="s">
        <v>170</v>
      </c>
      <c r="D1537" s="5" t="s">
        <v>390</v>
      </c>
      <c r="E1537" s="20" t="s">
        <v>45</v>
      </c>
      <c r="F1537" s="7">
        <v>20</v>
      </c>
      <c r="G1537" s="7">
        <v>30</v>
      </c>
      <c r="H1537" s="5" t="s">
        <v>1088</v>
      </c>
      <c r="I1537" s="5" t="s">
        <v>66</v>
      </c>
      <c r="J1537" s="5" t="s">
        <v>2426</v>
      </c>
      <c r="K1537" s="5" t="s">
        <v>11175</v>
      </c>
      <c r="L1537" s="5" t="s">
        <v>19590</v>
      </c>
      <c r="M1537" s="5" t="s">
        <v>37</v>
      </c>
      <c r="N1537" s="5" t="s">
        <v>55</v>
      </c>
      <c r="O1537" s="5" t="b">
        <f t="shared" ca="1" si="0"/>
        <v>0</v>
      </c>
      <c r="P1537" s="5" t="b">
        <f t="shared" ca="1" si="1"/>
        <v>1</v>
      </c>
      <c r="Q1537" s="5"/>
      <c r="R1537" s="5"/>
      <c r="S1537" s="5"/>
      <c r="T1537" s="5"/>
      <c r="U1537" s="5"/>
      <c r="V1537" s="5"/>
      <c r="W1537" s="5"/>
      <c r="X1537" s="5"/>
      <c r="Y1537" s="5"/>
      <c r="Z1537" s="5"/>
      <c r="AA1537" s="5"/>
      <c r="AB1537" s="5"/>
      <c r="AC1537" s="5"/>
      <c r="AD1537" s="5"/>
      <c r="AE1537" s="5"/>
    </row>
    <row r="1538" spans="1:31" ht="23.25" customHeight="1">
      <c r="A1538" s="5" t="s">
        <v>19633</v>
      </c>
      <c r="B1538" s="5" t="s">
        <v>14963</v>
      </c>
      <c r="C1538" s="5" t="s">
        <v>27</v>
      </c>
      <c r="D1538" s="5" t="s">
        <v>85</v>
      </c>
      <c r="E1538" s="20" t="s">
        <v>45</v>
      </c>
      <c r="F1538" s="7">
        <v>20</v>
      </c>
      <c r="G1538" s="7">
        <v>30</v>
      </c>
      <c r="H1538" s="5" t="s">
        <v>1088</v>
      </c>
      <c r="I1538" s="5" t="s">
        <v>108</v>
      </c>
      <c r="J1538" s="5" t="s">
        <v>117</v>
      </c>
      <c r="K1538" s="5" t="s">
        <v>19636</v>
      </c>
      <c r="L1538" s="5" t="s">
        <v>19637</v>
      </c>
      <c r="M1538" s="5" t="s">
        <v>37</v>
      </c>
      <c r="N1538" s="5" t="s">
        <v>55</v>
      </c>
      <c r="O1538" s="5" t="b">
        <f t="shared" ca="1" si="0"/>
        <v>0</v>
      </c>
      <c r="P1538" s="5" t="b">
        <f t="shared" ca="1" si="1"/>
        <v>1</v>
      </c>
      <c r="Q1538" s="5"/>
      <c r="R1538" s="5"/>
      <c r="S1538" s="5"/>
      <c r="T1538" s="5"/>
      <c r="U1538" s="5"/>
      <c r="V1538" s="5"/>
      <c r="W1538" s="5"/>
      <c r="X1538" s="5"/>
      <c r="Y1538" s="5"/>
      <c r="Z1538" s="5"/>
      <c r="AA1538" s="5"/>
      <c r="AB1538" s="5"/>
      <c r="AC1538" s="5"/>
      <c r="AD1538" s="5"/>
      <c r="AE1538" s="5"/>
    </row>
    <row r="1539" spans="1:31" ht="23.25" customHeight="1">
      <c r="A1539" s="5" t="s">
        <v>25275</v>
      </c>
      <c r="B1539" s="5" t="s">
        <v>16960</v>
      </c>
      <c r="C1539" s="5" t="s">
        <v>27</v>
      </c>
      <c r="D1539" s="5" t="s">
        <v>85</v>
      </c>
      <c r="E1539" s="20" t="s">
        <v>45</v>
      </c>
      <c r="F1539" s="7">
        <v>20</v>
      </c>
      <c r="G1539" s="7">
        <v>35</v>
      </c>
      <c r="H1539" s="5" t="s">
        <v>3289</v>
      </c>
      <c r="I1539" s="5" t="s">
        <v>108</v>
      </c>
      <c r="J1539" s="5" t="s">
        <v>1328</v>
      </c>
      <c r="K1539" s="5" t="s">
        <v>16962</v>
      </c>
      <c r="L1539" s="5" t="s">
        <v>25276</v>
      </c>
      <c r="M1539" s="5" t="s">
        <v>53</v>
      </c>
      <c r="N1539" s="5" t="s">
        <v>55</v>
      </c>
      <c r="O1539" s="5" t="b">
        <f t="shared" ca="1" si="0"/>
        <v>0</v>
      </c>
      <c r="P1539" s="5" t="b">
        <f t="shared" ca="1" si="1"/>
        <v>1</v>
      </c>
      <c r="Q1539" s="5"/>
      <c r="R1539" s="5"/>
      <c r="S1539" s="5"/>
      <c r="T1539" s="5"/>
      <c r="U1539" s="5"/>
      <c r="V1539" s="5"/>
      <c r="W1539" s="5"/>
      <c r="X1539" s="5"/>
      <c r="Y1539" s="5"/>
      <c r="Z1539" s="5"/>
      <c r="AA1539" s="5"/>
      <c r="AB1539" s="5"/>
      <c r="AC1539" s="5"/>
      <c r="AD1539" s="5"/>
      <c r="AE1539" s="5"/>
    </row>
    <row r="1540" spans="1:31" ht="23.25" customHeight="1">
      <c r="A1540" s="5" t="s">
        <v>3006</v>
      </c>
      <c r="B1540" s="5" t="s">
        <v>3007</v>
      </c>
      <c r="C1540" s="5" t="s">
        <v>27</v>
      </c>
      <c r="D1540" s="5" t="s">
        <v>75</v>
      </c>
      <c r="E1540" s="20" t="s">
        <v>45</v>
      </c>
      <c r="F1540" s="7">
        <v>20</v>
      </c>
      <c r="G1540" s="7">
        <v>30</v>
      </c>
      <c r="H1540" s="5" t="s">
        <v>1088</v>
      </c>
      <c r="I1540" s="5" t="s">
        <v>66</v>
      </c>
      <c r="J1540" s="5" t="s">
        <v>586</v>
      </c>
      <c r="K1540" s="5" t="s">
        <v>617</v>
      </c>
      <c r="L1540" s="5" t="s">
        <v>3014</v>
      </c>
      <c r="M1540" s="5" t="s">
        <v>53</v>
      </c>
      <c r="N1540" s="5" t="s">
        <v>44</v>
      </c>
      <c r="O1540" s="5" t="b">
        <f t="shared" ca="1" si="0"/>
        <v>0</v>
      </c>
      <c r="P1540" s="5" t="b">
        <f t="shared" ca="1" si="1"/>
        <v>1</v>
      </c>
      <c r="Q1540" s="5"/>
      <c r="R1540" s="5"/>
      <c r="S1540" s="5"/>
      <c r="T1540" s="5"/>
      <c r="U1540" s="5"/>
      <c r="V1540" s="5"/>
      <c r="W1540" s="5"/>
      <c r="X1540" s="5"/>
      <c r="Y1540" s="5"/>
      <c r="Z1540" s="5"/>
      <c r="AA1540" s="5"/>
      <c r="AB1540" s="5"/>
      <c r="AC1540" s="5"/>
      <c r="AD1540" s="5"/>
      <c r="AE1540" s="5"/>
    </row>
    <row r="1541" spans="1:31" ht="23.25" customHeight="1">
      <c r="A1541" s="5" t="s">
        <v>25280</v>
      </c>
      <c r="B1541" s="5" t="s">
        <v>25281</v>
      </c>
      <c r="C1541" s="5" t="s">
        <v>41</v>
      </c>
      <c r="D1541" s="5" t="s">
        <v>114</v>
      </c>
      <c r="E1541" s="20" t="s">
        <v>29</v>
      </c>
      <c r="F1541" s="7">
        <v>20</v>
      </c>
      <c r="G1541" s="7">
        <v>30</v>
      </c>
      <c r="H1541" s="5" t="s">
        <v>1088</v>
      </c>
      <c r="I1541" s="5" t="s">
        <v>108</v>
      </c>
      <c r="J1541" s="5" t="s">
        <v>686</v>
      </c>
      <c r="K1541" s="9" t="s">
        <v>47</v>
      </c>
      <c r="L1541" s="5" t="s">
        <v>25283</v>
      </c>
      <c r="M1541" s="5" t="s">
        <v>37</v>
      </c>
      <c r="N1541" s="5" t="s">
        <v>55</v>
      </c>
      <c r="O1541" s="5" t="b">
        <f t="shared" ca="1" si="0"/>
        <v>0</v>
      </c>
      <c r="P1541" s="5" t="b">
        <f t="shared" ca="1" si="1"/>
        <v>1</v>
      </c>
      <c r="Q1541" s="5"/>
      <c r="R1541" s="5"/>
      <c r="S1541" s="5"/>
      <c r="T1541" s="5"/>
      <c r="U1541" s="5"/>
      <c r="V1541" s="5"/>
      <c r="W1541" s="5"/>
      <c r="X1541" s="5"/>
      <c r="Y1541" s="5"/>
      <c r="Z1541" s="5"/>
      <c r="AA1541" s="5"/>
      <c r="AB1541" s="5"/>
      <c r="AC1541" s="5"/>
      <c r="AD1541" s="5"/>
      <c r="AE1541" s="5"/>
    </row>
    <row r="1542" spans="1:31" ht="23.25" customHeight="1">
      <c r="A1542" s="5" t="s">
        <v>25286</v>
      </c>
      <c r="B1542" s="5" t="s">
        <v>25287</v>
      </c>
      <c r="C1542" s="5" t="s">
        <v>170</v>
      </c>
      <c r="D1542" s="5" t="s">
        <v>390</v>
      </c>
      <c r="E1542" s="20" t="s">
        <v>919</v>
      </c>
      <c r="F1542" s="7">
        <v>20</v>
      </c>
      <c r="G1542" s="7">
        <v>40</v>
      </c>
      <c r="H1542" s="5" t="s">
        <v>2981</v>
      </c>
      <c r="I1542" s="7" t="s">
        <v>24</v>
      </c>
      <c r="J1542" s="5" t="s">
        <v>25289</v>
      </c>
      <c r="K1542" s="5" t="s">
        <v>9083</v>
      </c>
      <c r="L1542" s="5" t="s">
        <v>25291</v>
      </c>
      <c r="M1542" s="5" t="s">
        <v>167</v>
      </c>
      <c r="N1542" s="5" t="s">
        <v>55</v>
      </c>
      <c r="O1542" s="5" t="b">
        <f t="shared" ca="1" si="0"/>
        <v>0</v>
      </c>
      <c r="P1542" s="5" t="b">
        <f t="shared" ca="1" si="1"/>
        <v>1</v>
      </c>
      <c r="Q1542" s="5"/>
      <c r="R1542" s="5"/>
      <c r="S1542" s="5"/>
      <c r="T1542" s="5"/>
      <c r="U1542" s="5"/>
      <c r="V1542" s="5"/>
      <c r="W1542" s="5"/>
      <c r="X1542" s="5"/>
      <c r="Y1542" s="5"/>
      <c r="Z1542" s="5"/>
      <c r="AA1542" s="5"/>
      <c r="AB1542" s="5"/>
      <c r="AC1542" s="5"/>
      <c r="AD1542" s="5"/>
      <c r="AE1542" s="5"/>
    </row>
    <row r="1543" spans="1:31" ht="23.25" customHeight="1">
      <c r="A1543" s="5" t="s">
        <v>25294</v>
      </c>
      <c r="B1543" s="5" t="s">
        <v>16596</v>
      </c>
      <c r="C1543" s="5" t="s">
        <v>41</v>
      </c>
      <c r="D1543" s="5" t="s">
        <v>114</v>
      </c>
      <c r="E1543" s="20" t="s">
        <v>45</v>
      </c>
      <c r="F1543" s="7">
        <v>20</v>
      </c>
      <c r="G1543" s="7">
        <v>30</v>
      </c>
      <c r="H1543" s="5" t="s">
        <v>1088</v>
      </c>
      <c r="I1543" s="5" t="s">
        <v>66</v>
      </c>
      <c r="J1543" s="5" t="s">
        <v>686</v>
      </c>
      <c r="K1543" s="5" t="s">
        <v>25296</v>
      </c>
      <c r="L1543" s="5" t="s">
        <v>25298</v>
      </c>
      <c r="M1543" s="5" t="s">
        <v>37</v>
      </c>
      <c r="N1543" s="5" t="s">
        <v>55</v>
      </c>
      <c r="O1543" s="5" t="b">
        <f t="shared" ca="1" si="0"/>
        <v>0</v>
      </c>
      <c r="P1543" s="5" t="b">
        <f t="shared" ca="1" si="1"/>
        <v>1</v>
      </c>
      <c r="Q1543" s="5"/>
      <c r="R1543" s="5"/>
      <c r="S1543" s="5"/>
      <c r="T1543" s="5"/>
      <c r="U1543" s="5"/>
      <c r="V1543" s="5"/>
      <c r="W1543" s="5"/>
      <c r="X1543" s="5"/>
      <c r="Y1543" s="5"/>
      <c r="Z1543" s="5"/>
      <c r="AA1543" s="5"/>
      <c r="AB1543" s="5"/>
      <c r="AC1543" s="5"/>
      <c r="AD1543" s="5"/>
      <c r="AE1543" s="5"/>
    </row>
    <row r="1544" spans="1:31" ht="23.25" customHeight="1">
      <c r="A1544" s="5" t="s">
        <v>130</v>
      </c>
      <c r="B1544" s="5" t="s">
        <v>6736</v>
      </c>
      <c r="C1544" s="5" t="s">
        <v>27</v>
      </c>
      <c r="D1544" s="5" t="s">
        <v>85</v>
      </c>
      <c r="E1544" s="20" t="s">
        <v>45</v>
      </c>
      <c r="F1544" s="7">
        <v>20</v>
      </c>
      <c r="G1544" s="7">
        <v>25</v>
      </c>
      <c r="H1544" s="5" t="s">
        <v>188</v>
      </c>
      <c r="I1544" s="5" t="s">
        <v>31</v>
      </c>
      <c r="J1544" s="5" t="s">
        <v>686</v>
      </c>
      <c r="K1544" s="5" t="s">
        <v>6739</v>
      </c>
      <c r="L1544" s="5" t="s">
        <v>6742</v>
      </c>
      <c r="M1544" s="5" t="s">
        <v>53</v>
      </c>
      <c r="N1544" s="5" t="s">
        <v>55</v>
      </c>
      <c r="O1544" s="5" t="b">
        <f t="shared" ca="1" si="0"/>
        <v>0</v>
      </c>
      <c r="P1544" s="5" t="b">
        <f t="shared" ca="1" si="1"/>
        <v>1</v>
      </c>
      <c r="Q1544" s="5"/>
      <c r="R1544" s="5"/>
      <c r="S1544" s="5"/>
      <c r="T1544" s="5"/>
      <c r="U1544" s="5"/>
      <c r="V1544" s="5"/>
      <c r="W1544" s="5"/>
      <c r="X1544" s="5"/>
      <c r="Y1544" s="5"/>
      <c r="Z1544" s="5"/>
      <c r="AA1544" s="5"/>
      <c r="AB1544" s="5"/>
      <c r="AC1544" s="5"/>
      <c r="AD1544" s="5"/>
      <c r="AE1544" s="5"/>
    </row>
    <row r="1545" spans="1:31" ht="23.25" customHeight="1">
      <c r="A1545" s="5" t="s">
        <v>25300</v>
      </c>
      <c r="B1545" s="5" t="s">
        <v>8974</v>
      </c>
      <c r="C1545" s="5" t="s">
        <v>170</v>
      </c>
      <c r="D1545" s="5" t="s">
        <v>390</v>
      </c>
      <c r="E1545" s="20" t="s">
        <v>45</v>
      </c>
      <c r="F1545" s="7">
        <v>20</v>
      </c>
      <c r="G1545" s="7">
        <v>40</v>
      </c>
      <c r="H1545" s="5" t="s">
        <v>2981</v>
      </c>
      <c r="I1545" s="5" t="s">
        <v>108</v>
      </c>
      <c r="J1545" s="5" t="s">
        <v>319</v>
      </c>
      <c r="K1545" s="9" t="s">
        <v>47</v>
      </c>
      <c r="L1545" s="5" t="s">
        <v>25301</v>
      </c>
      <c r="M1545" s="5" t="s">
        <v>100</v>
      </c>
      <c r="N1545" s="5" t="s">
        <v>55</v>
      </c>
      <c r="O1545" s="5" t="b">
        <f t="shared" ca="1" si="0"/>
        <v>0</v>
      </c>
      <c r="P1545" s="5" t="b">
        <f t="shared" ca="1" si="1"/>
        <v>1</v>
      </c>
      <c r="Q1545" s="5"/>
      <c r="R1545" s="5"/>
      <c r="S1545" s="5"/>
      <c r="T1545" s="5"/>
      <c r="U1545" s="5"/>
      <c r="V1545" s="5"/>
      <c r="W1545" s="5"/>
      <c r="X1545" s="5"/>
      <c r="Y1545" s="5"/>
      <c r="Z1545" s="5"/>
      <c r="AA1545" s="5"/>
      <c r="AB1545" s="5"/>
      <c r="AC1545" s="5"/>
      <c r="AD1545" s="5"/>
      <c r="AE1545" s="5"/>
    </row>
    <row r="1546" spans="1:31" ht="23.25" customHeight="1">
      <c r="A1546" s="5" t="s">
        <v>5530</v>
      </c>
      <c r="B1546" s="5" t="s">
        <v>19</v>
      </c>
      <c r="C1546" s="5" t="s">
        <v>20</v>
      </c>
      <c r="D1546" s="5" t="s">
        <v>21</v>
      </c>
      <c r="E1546" s="20" t="s">
        <v>45</v>
      </c>
      <c r="F1546" s="7">
        <v>20</v>
      </c>
      <c r="G1546" s="7">
        <v>25</v>
      </c>
      <c r="H1546" s="5" t="s">
        <v>188</v>
      </c>
      <c r="I1546" s="5" t="s">
        <v>66</v>
      </c>
      <c r="J1546" s="5" t="s">
        <v>34</v>
      </c>
      <c r="K1546" s="5" t="s">
        <v>5535</v>
      </c>
      <c r="L1546" s="5" t="s">
        <v>5536</v>
      </c>
      <c r="M1546" s="5" t="s">
        <v>42</v>
      </c>
      <c r="N1546" s="5" t="s">
        <v>44</v>
      </c>
      <c r="O1546" s="5" t="b">
        <f t="shared" ca="1" si="0"/>
        <v>0</v>
      </c>
      <c r="P1546" s="5" t="b">
        <f t="shared" ca="1" si="1"/>
        <v>1</v>
      </c>
      <c r="Q1546" s="5"/>
      <c r="R1546" s="5"/>
      <c r="S1546" s="5"/>
      <c r="T1546" s="5"/>
      <c r="U1546" s="5"/>
      <c r="V1546" s="5"/>
      <c r="W1546" s="5"/>
      <c r="X1546" s="5"/>
      <c r="Y1546" s="5"/>
      <c r="Z1546" s="5"/>
      <c r="AA1546" s="5"/>
      <c r="AB1546" s="5"/>
      <c r="AC1546" s="5"/>
      <c r="AD1546" s="5"/>
      <c r="AE1546" s="5"/>
    </row>
    <row r="1547" spans="1:31" ht="23.25" customHeight="1">
      <c r="A1547" s="5" t="s">
        <v>7521</v>
      </c>
      <c r="B1547" s="5" t="s">
        <v>7353</v>
      </c>
      <c r="C1547" s="5" t="s">
        <v>170</v>
      </c>
      <c r="D1547" s="5" t="s">
        <v>342</v>
      </c>
      <c r="E1547" s="20" t="s">
        <v>29</v>
      </c>
      <c r="F1547" s="7">
        <v>20</v>
      </c>
      <c r="G1547" s="7">
        <v>50</v>
      </c>
      <c r="H1547" s="5" t="s">
        <v>7036</v>
      </c>
      <c r="I1547" s="5" t="s">
        <v>108</v>
      </c>
      <c r="J1547" s="5" t="s">
        <v>57</v>
      </c>
      <c r="K1547" s="9" t="s">
        <v>47</v>
      </c>
      <c r="L1547" s="5" t="s">
        <v>25303</v>
      </c>
      <c r="M1547" s="5" t="s">
        <v>53</v>
      </c>
      <c r="N1547" s="5" t="s">
        <v>55</v>
      </c>
      <c r="O1547" s="5" t="b">
        <f t="shared" ca="1" si="0"/>
        <v>0</v>
      </c>
      <c r="P1547" s="5" t="b">
        <f t="shared" ca="1" si="1"/>
        <v>1</v>
      </c>
      <c r="Q1547" s="5"/>
      <c r="R1547" s="5"/>
      <c r="S1547" s="5"/>
      <c r="T1547" s="5"/>
      <c r="U1547" s="5"/>
      <c r="V1547" s="5"/>
      <c r="W1547" s="5"/>
      <c r="X1547" s="5"/>
      <c r="Y1547" s="5"/>
      <c r="Z1547" s="5"/>
      <c r="AA1547" s="5"/>
      <c r="AB1547" s="5"/>
      <c r="AC1547" s="5"/>
      <c r="AD1547" s="5"/>
      <c r="AE1547" s="5"/>
    </row>
    <row r="1548" spans="1:31" ht="23.25" customHeight="1">
      <c r="A1548" s="5" t="s">
        <v>25306</v>
      </c>
      <c r="B1548" s="5" t="s">
        <v>25307</v>
      </c>
      <c r="C1548" s="5" t="s">
        <v>41</v>
      </c>
      <c r="D1548" s="5" t="s">
        <v>169</v>
      </c>
      <c r="E1548" s="20" t="s">
        <v>29</v>
      </c>
      <c r="F1548" s="7">
        <v>20</v>
      </c>
      <c r="G1548" s="7">
        <v>50</v>
      </c>
      <c r="H1548" s="5" t="s">
        <v>7036</v>
      </c>
      <c r="I1548" s="5" t="s">
        <v>66</v>
      </c>
      <c r="J1548" s="5" t="s">
        <v>134</v>
      </c>
      <c r="K1548" s="5" t="s">
        <v>25308</v>
      </c>
      <c r="L1548" s="5" t="s">
        <v>25309</v>
      </c>
      <c r="M1548" s="5" t="s">
        <v>53</v>
      </c>
      <c r="N1548" s="5" t="s">
        <v>55</v>
      </c>
      <c r="O1548" s="5" t="b">
        <f t="shared" ca="1" si="0"/>
        <v>0</v>
      </c>
      <c r="P1548" s="5" t="b">
        <f t="shared" ca="1" si="1"/>
        <v>1</v>
      </c>
      <c r="Q1548" s="5"/>
      <c r="R1548" s="5"/>
      <c r="S1548" s="5"/>
      <c r="T1548" s="5"/>
      <c r="U1548" s="5"/>
      <c r="V1548" s="5"/>
      <c r="W1548" s="5"/>
      <c r="X1548" s="5"/>
      <c r="Y1548" s="5"/>
      <c r="Z1548" s="5"/>
      <c r="AA1548" s="5"/>
      <c r="AB1548" s="5"/>
      <c r="AC1548" s="5"/>
      <c r="AD1548" s="5"/>
      <c r="AE1548" s="5"/>
    </row>
    <row r="1549" spans="1:31" ht="23.25" customHeight="1">
      <c r="A1549" s="5" t="s">
        <v>13164</v>
      </c>
      <c r="B1549" s="5" t="s">
        <v>5518</v>
      </c>
      <c r="C1549" s="5" t="s">
        <v>27</v>
      </c>
      <c r="D1549" s="5" t="s">
        <v>212</v>
      </c>
      <c r="E1549" s="20" t="s">
        <v>45</v>
      </c>
      <c r="F1549" s="7">
        <v>20</v>
      </c>
      <c r="G1549" s="7">
        <v>28</v>
      </c>
      <c r="H1549" s="5" t="s">
        <v>17786</v>
      </c>
      <c r="I1549" s="5" t="s">
        <v>66</v>
      </c>
      <c r="J1549" s="5" t="s">
        <v>5520</v>
      </c>
      <c r="K1549" s="5" t="s">
        <v>381</v>
      </c>
      <c r="L1549" s="5" t="s">
        <v>25314</v>
      </c>
      <c r="M1549" s="5" t="s">
        <v>53</v>
      </c>
      <c r="N1549" s="5" t="s">
        <v>405</v>
      </c>
      <c r="O1549" s="5" t="b">
        <f t="shared" ca="1" si="0"/>
        <v>0</v>
      </c>
      <c r="P1549" s="5" t="b">
        <f t="shared" ca="1" si="1"/>
        <v>1</v>
      </c>
      <c r="Q1549" s="5"/>
      <c r="R1549" s="5"/>
      <c r="S1549" s="5"/>
      <c r="T1549" s="5"/>
      <c r="U1549" s="5"/>
      <c r="V1549" s="5"/>
      <c r="W1549" s="5"/>
      <c r="X1549" s="5"/>
      <c r="Y1549" s="5"/>
      <c r="Z1549" s="5"/>
      <c r="AA1549" s="5"/>
      <c r="AB1549" s="5"/>
      <c r="AC1549" s="5"/>
      <c r="AD1549" s="5"/>
      <c r="AE1549" s="5"/>
    </row>
    <row r="1550" spans="1:31" ht="23.25" customHeight="1">
      <c r="A1550" s="5" t="s">
        <v>25316</v>
      </c>
      <c r="B1550" s="5" t="s">
        <v>23791</v>
      </c>
      <c r="C1550" s="5" t="s">
        <v>27</v>
      </c>
      <c r="D1550" s="5" t="s">
        <v>85</v>
      </c>
      <c r="E1550" s="20" t="s">
        <v>45</v>
      </c>
      <c r="F1550" s="7">
        <v>20</v>
      </c>
      <c r="G1550" s="7">
        <v>40</v>
      </c>
      <c r="H1550" s="5" t="s">
        <v>2981</v>
      </c>
      <c r="I1550" s="5" t="s">
        <v>66</v>
      </c>
      <c r="J1550" s="5" t="s">
        <v>2924</v>
      </c>
      <c r="K1550" s="5" t="s">
        <v>25318</v>
      </c>
      <c r="L1550" s="5" t="s">
        <v>25319</v>
      </c>
      <c r="M1550" s="5" t="s">
        <v>42</v>
      </c>
      <c r="N1550" s="5" t="s">
        <v>55</v>
      </c>
      <c r="O1550" s="5" t="b">
        <f t="shared" ca="1" si="0"/>
        <v>0</v>
      </c>
      <c r="P1550" s="5" t="b">
        <f t="shared" ca="1" si="1"/>
        <v>1</v>
      </c>
      <c r="Q1550" s="5"/>
      <c r="R1550" s="5"/>
      <c r="S1550" s="5"/>
      <c r="T1550" s="5"/>
      <c r="U1550" s="5"/>
      <c r="V1550" s="5"/>
      <c r="W1550" s="5"/>
      <c r="X1550" s="5"/>
      <c r="Y1550" s="5"/>
      <c r="Z1550" s="5"/>
      <c r="AA1550" s="5"/>
      <c r="AB1550" s="5"/>
      <c r="AC1550" s="5"/>
      <c r="AD1550" s="5"/>
      <c r="AE1550" s="5"/>
    </row>
    <row r="1551" spans="1:31" ht="23.25" customHeight="1">
      <c r="A1551" s="5" t="s">
        <v>2665</v>
      </c>
      <c r="B1551" s="5" t="s">
        <v>1689</v>
      </c>
      <c r="C1551" s="5" t="s">
        <v>27</v>
      </c>
      <c r="D1551" s="5" t="s">
        <v>47</v>
      </c>
      <c r="E1551" s="20" t="s">
        <v>45</v>
      </c>
      <c r="F1551" s="7">
        <v>20</v>
      </c>
      <c r="G1551" s="7">
        <v>25</v>
      </c>
      <c r="H1551" s="5" t="s">
        <v>188</v>
      </c>
      <c r="I1551" s="5" t="s">
        <v>108</v>
      </c>
      <c r="J1551" s="5" t="s">
        <v>430</v>
      </c>
      <c r="K1551" s="9" t="s">
        <v>47</v>
      </c>
      <c r="L1551" s="5" t="s">
        <v>25325</v>
      </c>
      <c r="M1551" s="5" t="s">
        <v>167</v>
      </c>
      <c r="N1551" s="5" t="s">
        <v>89</v>
      </c>
      <c r="O1551" s="5" t="b">
        <f t="shared" ca="1" si="0"/>
        <v>0</v>
      </c>
      <c r="P1551" s="5" t="b">
        <f t="shared" ca="1" si="1"/>
        <v>1</v>
      </c>
      <c r="Q1551" s="5"/>
      <c r="R1551" s="5"/>
      <c r="S1551" s="5"/>
      <c r="T1551" s="5"/>
      <c r="U1551" s="5"/>
      <c r="V1551" s="5"/>
      <c r="W1551" s="5"/>
      <c r="X1551" s="5"/>
      <c r="Y1551" s="5"/>
      <c r="Z1551" s="5"/>
      <c r="AA1551" s="5"/>
      <c r="AB1551" s="5"/>
      <c r="AC1551" s="5"/>
      <c r="AD1551" s="5"/>
      <c r="AE1551" s="5"/>
    </row>
    <row r="1552" spans="1:31" ht="23.25" customHeight="1">
      <c r="A1552" s="5" t="s">
        <v>13029</v>
      </c>
      <c r="B1552" s="5" t="s">
        <v>16701</v>
      </c>
      <c r="C1552" s="5" t="s">
        <v>27</v>
      </c>
      <c r="D1552" s="5" t="s">
        <v>80</v>
      </c>
      <c r="E1552" s="20" t="s">
        <v>29</v>
      </c>
      <c r="F1552" s="7">
        <v>20</v>
      </c>
      <c r="G1552" s="7">
        <v>35</v>
      </c>
      <c r="H1552" s="5" t="s">
        <v>3289</v>
      </c>
      <c r="I1552" s="5" t="s">
        <v>66</v>
      </c>
      <c r="J1552" s="5" t="s">
        <v>110</v>
      </c>
      <c r="K1552" s="5" t="s">
        <v>17610</v>
      </c>
      <c r="L1552" s="5" t="s">
        <v>21624</v>
      </c>
      <c r="M1552" s="5" t="s">
        <v>37</v>
      </c>
      <c r="N1552" s="5" t="s">
        <v>55</v>
      </c>
      <c r="O1552" s="5" t="b">
        <f t="shared" ca="1" si="0"/>
        <v>0</v>
      </c>
      <c r="P1552" s="5" t="b">
        <f t="shared" ca="1" si="1"/>
        <v>1</v>
      </c>
      <c r="Q1552" s="5"/>
      <c r="R1552" s="5"/>
      <c r="S1552" s="5"/>
      <c r="T1552" s="5"/>
      <c r="U1552" s="5"/>
      <c r="V1552" s="5"/>
      <c r="W1552" s="5"/>
      <c r="X1552" s="5"/>
      <c r="Y1552" s="5"/>
      <c r="Z1552" s="5"/>
      <c r="AA1552" s="5"/>
      <c r="AB1552" s="5"/>
      <c r="AC1552" s="5"/>
      <c r="AD1552" s="5"/>
      <c r="AE1552" s="5"/>
    </row>
    <row r="1553" spans="1:31" ht="23.25" customHeight="1">
      <c r="A1553" s="5" t="s">
        <v>25333</v>
      </c>
      <c r="B1553" s="5" t="s">
        <v>8864</v>
      </c>
      <c r="C1553" s="5" t="s">
        <v>27</v>
      </c>
      <c r="D1553" s="5" t="s">
        <v>47</v>
      </c>
      <c r="E1553" s="20" t="s">
        <v>45</v>
      </c>
      <c r="F1553" s="7">
        <v>20</v>
      </c>
      <c r="G1553" s="7">
        <v>30</v>
      </c>
      <c r="H1553" s="5" t="s">
        <v>1088</v>
      </c>
      <c r="I1553" s="5" t="s">
        <v>66</v>
      </c>
      <c r="J1553" s="5" t="s">
        <v>48</v>
      </c>
      <c r="K1553" s="9" t="s">
        <v>47</v>
      </c>
      <c r="L1553" s="5" t="s">
        <v>25334</v>
      </c>
      <c r="M1553" s="5" t="s">
        <v>53</v>
      </c>
      <c r="N1553" s="5" t="s">
        <v>55</v>
      </c>
      <c r="O1553" s="5" t="b">
        <f t="shared" ca="1" si="0"/>
        <v>0</v>
      </c>
      <c r="P1553" s="5" t="b">
        <f t="shared" ca="1" si="1"/>
        <v>1</v>
      </c>
      <c r="Q1553" s="5"/>
      <c r="R1553" s="5"/>
      <c r="S1553" s="5"/>
      <c r="T1553" s="5"/>
      <c r="U1553" s="5"/>
      <c r="V1553" s="5"/>
      <c r="W1553" s="5"/>
      <c r="X1553" s="5"/>
      <c r="Y1553" s="5"/>
      <c r="Z1553" s="5"/>
      <c r="AA1553" s="5"/>
      <c r="AB1553" s="5"/>
      <c r="AC1553" s="5"/>
      <c r="AD1553" s="5"/>
      <c r="AE1553" s="5"/>
    </row>
    <row r="1554" spans="1:31" ht="23.25" customHeight="1">
      <c r="A1554" s="5" t="s">
        <v>22250</v>
      </c>
      <c r="B1554" s="5" t="s">
        <v>25336</v>
      </c>
      <c r="C1554" s="5" t="s">
        <v>27</v>
      </c>
      <c r="D1554" s="5" t="s">
        <v>80</v>
      </c>
      <c r="E1554" s="20" t="s">
        <v>45</v>
      </c>
      <c r="F1554" s="7">
        <v>20</v>
      </c>
      <c r="G1554" s="7">
        <v>25</v>
      </c>
      <c r="H1554" s="5" t="s">
        <v>188</v>
      </c>
      <c r="I1554" s="5" t="s">
        <v>108</v>
      </c>
      <c r="J1554" s="5" t="s">
        <v>4617</v>
      </c>
      <c r="K1554" s="5" t="s">
        <v>25337</v>
      </c>
      <c r="L1554" s="5" t="s">
        <v>25338</v>
      </c>
      <c r="M1554" s="5" t="s">
        <v>37</v>
      </c>
      <c r="N1554" s="5" t="s">
        <v>55</v>
      </c>
      <c r="O1554" s="5" t="b">
        <f t="shared" ca="1" si="0"/>
        <v>0</v>
      </c>
      <c r="P1554" s="5" t="b">
        <f t="shared" ca="1" si="1"/>
        <v>1</v>
      </c>
      <c r="Q1554" s="5"/>
      <c r="R1554" s="5"/>
      <c r="S1554" s="5"/>
      <c r="T1554" s="5"/>
      <c r="U1554" s="5"/>
      <c r="V1554" s="5"/>
      <c r="W1554" s="5"/>
      <c r="X1554" s="5"/>
      <c r="Y1554" s="5"/>
      <c r="Z1554" s="5"/>
      <c r="AA1554" s="5"/>
      <c r="AB1554" s="5"/>
      <c r="AC1554" s="5"/>
      <c r="AD1554" s="5"/>
      <c r="AE1554" s="5"/>
    </row>
    <row r="1555" spans="1:31" ht="23.25" customHeight="1">
      <c r="A1555" s="5" t="s">
        <v>20773</v>
      </c>
      <c r="B1555" s="5" t="s">
        <v>13932</v>
      </c>
      <c r="C1555" s="5" t="s">
        <v>41</v>
      </c>
      <c r="D1555" s="5" t="s">
        <v>47</v>
      </c>
      <c r="E1555" s="20" t="s">
        <v>45</v>
      </c>
      <c r="F1555" s="7">
        <v>20</v>
      </c>
      <c r="G1555" s="7">
        <v>25</v>
      </c>
      <c r="H1555" s="5" t="s">
        <v>188</v>
      </c>
      <c r="I1555" s="5" t="s">
        <v>108</v>
      </c>
      <c r="J1555" s="5" t="s">
        <v>947</v>
      </c>
      <c r="K1555" s="5" t="s">
        <v>25340</v>
      </c>
      <c r="L1555" s="5" t="s">
        <v>25341</v>
      </c>
      <c r="M1555" s="5" t="s">
        <v>37</v>
      </c>
      <c r="N1555" s="5" t="s">
        <v>55</v>
      </c>
      <c r="O1555" s="5" t="b">
        <f t="shared" ca="1" si="0"/>
        <v>0</v>
      </c>
      <c r="P1555" s="5" t="b">
        <f t="shared" ca="1" si="1"/>
        <v>1</v>
      </c>
      <c r="Q1555" s="5"/>
      <c r="R1555" s="5"/>
      <c r="S1555" s="5"/>
      <c r="T1555" s="5"/>
      <c r="U1555" s="5"/>
      <c r="V1555" s="5"/>
      <c r="W1555" s="5"/>
      <c r="X1555" s="5"/>
      <c r="Y1555" s="5"/>
      <c r="Z1555" s="5"/>
      <c r="AA1555" s="5"/>
      <c r="AB1555" s="5"/>
      <c r="AC1555" s="5"/>
      <c r="AD1555" s="5"/>
      <c r="AE1555" s="5"/>
    </row>
    <row r="1556" spans="1:31" ht="23.25" customHeight="1">
      <c r="A1556" s="5" t="s">
        <v>25343</v>
      </c>
      <c r="B1556" s="5" t="s">
        <v>25344</v>
      </c>
      <c r="C1556" s="5" t="s">
        <v>27</v>
      </c>
      <c r="D1556" s="5" t="s">
        <v>85</v>
      </c>
      <c r="E1556" s="20" t="s">
        <v>45</v>
      </c>
      <c r="F1556" s="7">
        <v>20</v>
      </c>
      <c r="G1556" s="7">
        <v>25</v>
      </c>
      <c r="H1556" s="5" t="s">
        <v>188</v>
      </c>
      <c r="I1556" s="5" t="s">
        <v>66</v>
      </c>
      <c r="J1556" s="5" t="s">
        <v>134</v>
      </c>
      <c r="K1556" s="5" t="s">
        <v>25345</v>
      </c>
      <c r="L1556" s="5" t="s">
        <v>25346</v>
      </c>
      <c r="M1556" s="5" t="s">
        <v>37</v>
      </c>
      <c r="N1556" s="5" t="s">
        <v>55</v>
      </c>
      <c r="O1556" s="5" t="b">
        <f t="shared" ca="1" si="0"/>
        <v>0</v>
      </c>
      <c r="P1556" s="5" t="b">
        <f t="shared" ca="1" si="1"/>
        <v>1</v>
      </c>
      <c r="Q1556" s="5"/>
      <c r="R1556" s="5"/>
      <c r="S1556" s="5"/>
      <c r="T1556" s="5"/>
      <c r="U1556" s="5"/>
      <c r="V1556" s="5"/>
      <c r="W1556" s="5"/>
      <c r="X1556" s="5"/>
      <c r="Y1556" s="5"/>
      <c r="Z1556" s="5"/>
      <c r="AA1556" s="5"/>
      <c r="AB1556" s="5"/>
      <c r="AC1556" s="5"/>
      <c r="AD1556" s="5"/>
      <c r="AE1556" s="5"/>
    </row>
    <row r="1557" spans="1:31" ht="23.25" customHeight="1">
      <c r="A1557" s="5" t="s">
        <v>25350</v>
      </c>
      <c r="B1557" s="5" t="s">
        <v>25351</v>
      </c>
      <c r="C1557" s="5" t="s">
        <v>27</v>
      </c>
      <c r="D1557" s="5" t="s">
        <v>85</v>
      </c>
      <c r="E1557" s="20" t="s">
        <v>45</v>
      </c>
      <c r="F1557" s="7">
        <v>20</v>
      </c>
      <c r="G1557" s="7">
        <v>30</v>
      </c>
      <c r="H1557" s="5" t="s">
        <v>1088</v>
      </c>
      <c r="I1557" s="5" t="s">
        <v>66</v>
      </c>
      <c r="J1557" s="5" t="s">
        <v>362</v>
      </c>
      <c r="K1557" s="5" t="s">
        <v>25352</v>
      </c>
      <c r="L1557" s="5" t="s">
        <v>25353</v>
      </c>
      <c r="M1557" s="5" t="s">
        <v>53</v>
      </c>
      <c r="N1557" s="5" t="s">
        <v>55</v>
      </c>
      <c r="O1557" s="5" t="b">
        <f t="shared" ca="1" si="0"/>
        <v>0</v>
      </c>
      <c r="P1557" s="5" t="b">
        <f t="shared" ca="1" si="1"/>
        <v>1</v>
      </c>
      <c r="Q1557" s="5"/>
      <c r="R1557" s="5"/>
      <c r="S1557" s="5"/>
      <c r="T1557" s="5"/>
      <c r="U1557" s="5"/>
      <c r="V1557" s="5"/>
      <c r="W1557" s="5"/>
      <c r="X1557" s="5"/>
      <c r="Y1557" s="5"/>
      <c r="Z1557" s="5"/>
      <c r="AA1557" s="5"/>
      <c r="AB1557" s="5"/>
      <c r="AC1557" s="5"/>
      <c r="AD1557" s="5"/>
      <c r="AE1557" s="5"/>
    </row>
    <row r="1558" spans="1:31" ht="23.25" customHeight="1">
      <c r="A1558" s="5" t="s">
        <v>4022</v>
      </c>
      <c r="B1558" s="5" t="s">
        <v>3107</v>
      </c>
      <c r="C1558" s="5" t="s">
        <v>27</v>
      </c>
      <c r="D1558" s="5" t="s">
        <v>212</v>
      </c>
      <c r="E1558" s="20" t="s">
        <v>45</v>
      </c>
      <c r="F1558" s="7">
        <v>20</v>
      </c>
      <c r="G1558" s="7">
        <v>35</v>
      </c>
      <c r="H1558" s="5" t="s">
        <v>3289</v>
      </c>
      <c r="I1558" s="5" t="s">
        <v>66</v>
      </c>
      <c r="J1558" s="5" t="s">
        <v>110</v>
      </c>
      <c r="K1558" s="5" t="s">
        <v>3110</v>
      </c>
      <c r="L1558" s="5" t="s">
        <v>4025</v>
      </c>
      <c r="M1558" s="5" t="s">
        <v>53</v>
      </c>
      <c r="N1558" s="5" t="s">
        <v>271</v>
      </c>
      <c r="O1558" s="5" t="b">
        <f t="shared" ca="1" si="0"/>
        <v>0</v>
      </c>
      <c r="P1558" s="5" t="b">
        <f t="shared" ca="1" si="1"/>
        <v>1</v>
      </c>
      <c r="Q1558" s="5"/>
      <c r="R1558" s="5"/>
      <c r="S1558" s="5"/>
      <c r="T1558" s="5"/>
      <c r="U1558" s="5"/>
      <c r="V1558" s="5"/>
      <c r="W1558" s="5"/>
      <c r="X1558" s="5"/>
      <c r="Y1558" s="5"/>
      <c r="Z1558" s="5"/>
      <c r="AA1558" s="5"/>
      <c r="AB1558" s="5"/>
      <c r="AC1558" s="5"/>
      <c r="AD1558" s="5"/>
      <c r="AE1558" s="5"/>
    </row>
    <row r="1559" spans="1:31" ht="23.25" customHeight="1">
      <c r="A1559" s="5" t="s">
        <v>2922</v>
      </c>
      <c r="B1559" s="5" t="s">
        <v>16781</v>
      </c>
      <c r="C1559" s="5" t="s">
        <v>170</v>
      </c>
      <c r="D1559" s="5" t="s">
        <v>390</v>
      </c>
      <c r="E1559" s="20" t="s">
        <v>45</v>
      </c>
      <c r="F1559" s="7">
        <v>20</v>
      </c>
      <c r="G1559" s="7">
        <v>25</v>
      </c>
      <c r="H1559" s="5" t="s">
        <v>188</v>
      </c>
      <c r="I1559" s="5" t="s">
        <v>31</v>
      </c>
      <c r="J1559" s="5" t="s">
        <v>57</v>
      </c>
      <c r="K1559" s="9" t="s">
        <v>47</v>
      </c>
      <c r="L1559" s="5" t="s">
        <v>25360</v>
      </c>
      <c r="M1559" s="5" t="s">
        <v>53</v>
      </c>
      <c r="N1559" s="5" t="s">
        <v>55</v>
      </c>
      <c r="O1559" s="5" t="b">
        <f t="shared" ca="1" si="0"/>
        <v>0</v>
      </c>
      <c r="P1559" s="5" t="b">
        <f t="shared" ca="1" si="1"/>
        <v>1</v>
      </c>
      <c r="Q1559" s="5"/>
      <c r="R1559" s="5"/>
      <c r="S1559" s="5"/>
      <c r="T1559" s="5"/>
      <c r="U1559" s="5"/>
      <c r="V1559" s="5"/>
      <c r="W1559" s="5"/>
      <c r="X1559" s="5"/>
      <c r="Y1559" s="5"/>
      <c r="Z1559" s="5"/>
      <c r="AA1559" s="5"/>
      <c r="AB1559" s="5"/>
      <c r="AC1559" s="5"/>
      <c r="AD1559" s="5"/>
      <c r="AE1559" s="5"/>
    </row>
    <row r="1560" spans="1:31" ht="23.25" customHeight="1">
      <c r="A1560" s="14" t="s">
        <v>7050</v>
      </c>
      <c r="B1560" s="14" t="s">
        <v>17685</v>
      </c>
      <c r="C1560" s="14" t="s">
        <v>20</v>
      </c>
      <c r="D1560" s="14" t="s">
        <v>21</v>
      </c>
      <c r="E1560" s="21" t="s">
        <v>45</v>
      </c>
      <c r="F1560" s="15">
        <v>20</v>
      </c>
      <c r="G1560" s="15">
        <v>30</v>
      </c>
      <c r="H1560" s="14" t="s">
        <v>1088</v>
      </c>
      <c r="I1560" s="14" t="s">
        <v>66</v>
      </c>
      <c r="J1560" s="14" t="s">
        <v>3528</v>
      </c>
      <c r="K1560" s="14" t="s">
        <v>17686</v>
      </c>
      <c r="L1560" s="14" t="s">
        <v>17687</v>
      </c>
      <c r="M1560" s="14" t="s">
        <v>37</v>
      </c>
      <c r="N1560" s="14" t="s">
        <v>55</v>
      </c>
      <c r="O1560" s="14" t="b">
        <f t="shared" ca="1" si="0"/>
        <v>0</v>
      </c>
      <c r="P1560" s="14" t="b">
        <f t="shared" ca="1" si="1"/>
        <v>1</v>
      </c>
      <c r="Q1560" s="5"/>
      <c r="R1560" s="5"/>
      <c r="S1560" s="5"/>
      <c r="T1560" s="5"/>
      <c r="U1560" s="5"/>
      <c r="V1560" s="5"/>
      <c r="W1560" s="5"/>
      <c r="X1560" s="5"/>
      <c r="Y1560" s="5"/>
      <c r="Z1560" s="5"/>
      <c r="AA1560" s="5"/>
      <c r="AB1560" s="5"/>
      <c r="AC1560" s="5"/>
      <c r="AD1560" s="5"/>
      <c r="AE1560" s="5"/>
    </row>
    <row r="1561" spans="1:31" ht="23.25" customHeight="1">
      <c r="A1561" s="5" t="s">
        <v>16765</v>
      </c>
      <c r="B1561" s="5" t="s">
        <v>16766</v>
      </c>
      <c r="C1561" s="5" t="s">
        <v>27</v>
      </c>
      <c r="D1561" s="5" t="s">
        <v>54</v>
      </c>
      <c r="E1561" s="20" t="s">
        <v>45</v>
      </c>
      <c r="F1561" s="7">
        <v>20</v>
      </c>
      <c r="G1561" s="7">
        <v>30</v>
      </c>
      <c r="H1561" s="5" t="s">
        <v>1088</v>
      </c>
      <c r="I1561" s="5" t="s">
        <v>108</v>
      </c>
      <c r="J1561" s="5" t="s">
        <v>12319</v>
      </c>
      <c r="K1561" s="5" t="s">
        <v>16767</v>
      </c>
      <c r="L1561" s="5" t="s">
        <v>16768</v>
      </c>
      <c r="M1561" s="5" t="s">
        <v>42</v>
      </c>
      <c r="N1561" s="5" t="s">
        <v>55</v>
      </c>
      <c r="O1561" s="5" t="b">
        <f t="shared" ca="1" si="0"/>
        <v>0</v>
      </c>
      <c r="P1561" s="5" t="b">
        <f t="shared" ca="1" si="1"/>
        <v>1</v>
      </c>
      <c r="Q1561" s="5"/>
      <c r="R1561" s="5"/>
      <c r="S1561" s="5"/>
      <c r="T1561" s="5"/>
      <c r="U1561" s="5"/>
      <c r="V1561" s="5"/>
      <c r="W1561" s="5"/>
      <c r="X1561" s="5"/>
      <c r="Y1561" s="5"/>
      <c r="Z1561" s="5"/>
      <c r="AA1561" s="5"/>
      <c r="AB1561" s="5"/>
      <c r="AC1561" s="5"/>
      <c r="AD1561" s="5"/>
      <c r="AE1561" s="5"/>
    </row>
    <row r="1562" spans="1:31" ht="23.25" customHeight="1">
      <c r="A1562" s="5" t="s">
        <v>4334</v>
      </c>
      <c r="B1562" s="5" t="s">
        <v>792</v>
      </c>
      <c r="C1562" s="5" t="s">
        <v>41</v>
      </c>
      <c r="D1562" s="5" t="s">
        <v>94</v>
      </c>
      <c r="E1562" s="20" t="s">
        <v>45</v>
      </c>
      <c r="F1562" s="7">
        <v>20</v>
      </c>
      <c r="G1562" s="7">
        <v>30</v>
      </c>
      <c r="H1562" s="5" t="s">
        <v>1088</v>
      </c>
      <c r="I1562" s="5" t="s">
        <v>66</v>
      </c>
      <c r="J1562" s="5" t="s">
        <v>444</v>
      </c>
      <c r="K1562" s="5" t="s">
        <v>25366</v>
      </c>
      <c r="L1562" s="5" t="s">
        <v>25367</v>
      </c>
      <c r="M1562" s="5" t="s">
        <v>100</v>
      </c>
      <c r="N1562" s="5" t="s">
        <v>55</v>
      </c>
      <c r="O1562" s="5" t="b">
        <f t="shared" ca="1" si="0"/>
        <v>0</v>
      </c>
      <c r="P1562" s="5" t="b">
        <f t="shared" ca="1" si="1"/>
        <v>1</v>
      </c>
      <c r="Q1562" s="5"/>
      <c r="R1562" s="5"/>
      <c r="S1562" s="5"/>
      <c r="T1562" s="5"/>
      <c r="U1562" s="5"/>
      <c r="V1562" s="5"/>
      <c r="W1562" s="5"/>
      <c r="X1562" s="5"/>
      <c r="Y1562" s="5"/>
      <c r="Z1562" s="5"/>
      <c r="AA1562" s="5"/>
      <c r="AB1562" s="5"/>
      <c r="AC1562" s="5"/>
      <c r="AD1562" s="5"/>
      <c r="AE1562" s="5"/>
    </row>
    <row r="1563" spans="1:31" ht="23.25" customHeight="1">
      <c r="A1563" s="5" t="s">
        <v>25369</v>
      </c>
      <c r="B1563" s="5" t="s">
        <v>3810</v>
      </c>
      <c r="C1563" s="5" t="s">
        <v>27</v>
      </c>
      <c r="D1563" s="5" t="s">
        <v>85</v>
      </c>
      <c r="E1563" s="20" t="s">
        <v>45</v>
      </c>
      <c r="F1563" s="7">
        <v>20</v>
      </c>
      <c r="G1563" s="7">
        <v>40</v>
      </c>
      <c r="H1563" s="5" t="s">
        <v>2981</v>
      </c>
      <c r="I1563" s="5" t="s">
        <v>462</v>
      </c>
      <c r="J1563" s="5" t="s">
        <v>106</v>
      </c>
      <c r="K1563" s="5" t="s">
        <v>3814</v>
      </c>
      <c r="L1563" s="5" t="s">
        <v>25371</v>
      </c>
      <c r="M1563" s="5" t="s">
        <v>53</v>
      </c>
      <c r="N1563" s="5" t="s">
        <v>55</v>
      </c>
      <c r="O1563" s="5" t="b">
        <f t="shared" ca="1" si="0"/>
        <v>0</v>
      </c>
      <c r="P1563" s="5" t="b">
        <f t="shared" ca="1" si="1"/>
        <v>1</v>
      </c>
      <c r="Q1563" s="5"/>
      <c r="R1563" s="5"/>
      <c r="S1563" s="5"/>
      <c r="T1563" s="5"/>
      <c r="U1563" s="5"/>
      <c r="V1563" s="5"/>
      <c r="W1563" s="5"/>
      <c r="X1563" s="5"/>
      <c r="Y1563" s="5"/>
      <c r="Z1563" s="5"/>
      <c r="AA1563" s="5"/>
      <c r="AB1563" s="5"/>
      <c r="AC1563" s="5"/>
      <c r="AD1563" s="5"/>
      <c r="AE1563" s="5"/>
    </row>
    <row r="1564" spans="1:31" ht="23.25" customHeight="1">
      <c r="A1564" s="5" t="s">
        <v>25372</v>
      </c>
      <c r="B1564" s="5" t="s">
        <v>16735</v>
      </c>
      <c r="C1564" s="5" t="s">
        <v>27</v>
      </c>
      <c r="D1564" s="5" t="s">
        <v>85</v>
      </c>
      <c r="E1564" s="20" t="s">
        <v>45</v>
      </c>
      <c r="F1564" s="7">
        <v>20</v>
      </c>
      <c r="G1564" s="7">
        <v>25</v>
      </c>
      <c r="H1564" s="5" t="s">
        <v>188</v>
      </c>
      <c r="I1564" s="5" t="s">
        <v>31</v>
      </c>
      <c r="J1564" s="5" t="s">
        <v>883</v>
      </c>
      <c r="K1564" s="5" t="s">
        <v>16737</v>
      </c>
      <c r="L1564" s="5" t="s">
        <v>25375</v>
      </c>
      <c r="M1564" s="5" t="s">
        <v>100</v>
      </c>
      <c r="N1564" s="5" t="s">
        <v>271</v>
      </c>
      <c r="O1564" s="5" t="b">
        <f t="shared" ca="1" si="0"/>
        <v>0</v>
      </c>
      <c r="P1564" s="5" t="b">
        <f t="shared" ca="1" si="1"/>
        <v>1</v>
      </c>
      <c r="Q1564" s="5"/>
      <c r="R1564" s="5"/>
      <c r="S1564" s="5"/>
      <c r="T1564" s="5"/>
      <c r="U1564" s="5"/>
      <c r="V1564" s="5"/>
      <c r="W1564" s="5"/>
      <c r="X1564" s="5"/>
      <c r="Y1564" s="5"/>
      <c r="Z1564" s="5"/>
      <c r="AA1564" s="5"/>
      <c r="AB1564" s="5"/>
      <c r="AC1564" s="5"/>
      <c r="AD1564" s="5"/>
      <c r="AE1564" s="5"/>
    </row>
    <row r="1565" spans="1:31" ht="23.25" customHeight="1">
      <c r="A1565" s="5" t="s">
        <v>25376</v>
      </c>
      <c r="B1565" s="5" t="s">
        <v>25377</v>
      </c>
      <c r="C1565" s="5" t="s">
        <v>20</v>
      </c>
      <c r="D1565" s="5" t="s">
        <v>21</v>
      </c>
      <c r="E1565" s="20" t="s">
        <v>919</v>
      </c>
      <c r="F1565" s="7">
        <v>20</v>
      </c>
      <c r="G1565" s="7">
        <v>30</v>
      </c>
      <c r="H1565" s="5" t="s">
        <v>1088</v>
      </c>
      <c r="I1565" s="5" t="s">
        <v>31</v>
      </c>
      <c r="J1565" s="5" t="s">
        <v>48</v>
      </c>
      <c r="K1565" s="5" t="s">
        <v>25379</v>
      </c>
      <c r="L1565" s="5" t="s">
        <v>25380</v>
      </c>
      <c r="M1565" s="5" t="s">
        <v>37</v>
      </c>
      <c r="N1565" s="5" t="s">
        <v>55</v>
      </c>
      <c r="O1565" s="5" t="b">
        <f t="shared" ca="1" si="0"/>
        <v>0</v>
      </c>
      <c r="P1565" s="5" t="b">
        <f t="shared" ca="1" si="1"/>
        <v>1</v>
      </c>
      <c r="Q1565" s="5"/>
      <c r="R1565" s="5"/>
      <c r="S1565" s="5"/>
      <c r="T1565" s="5"/>
      <c r="U1565" s="5"/>
      <c r="V1565" s="5"/>
      <c r="W1565" s="5"/>
      <c r="X1565" s="5"/>
      <c r="Y1565" s="5"/>
      <c r="Z1565" s="5"/>
      <c r="AA1565" s="5"/>
      <c r="AB1565" s="5"/>
      <c r="AC1565" s="5"/>
      <c r="AD1565" s="5"/>
      <c r="AE1565" s="5"/>
    </row>
    <row r="1566" spans="1:31" ht="23.25" customHeight="1">
      <c r="A1566" s="5" t="s">
        <v>13029</v>
      </c>
      <c r="B1566" s="5" t="s">
        <v>25381</v>
      </c>
      <c r="C1566" s="5" t="s">
        <v>27</v>
      </c>
      <c r="D1566" s="5" t="s">
        <v>119</v>
      </c>
      <c r="E1566" s="20" t="s">
        <v>45</v>
      </c>
      <c r="F1566" s="7">
        <v>20</v>
      </c>
      <c r="G1566" s="7">
        <v>25</v>
      </c>
      <c r="H1566" s="5" t="s">
        <v>188</v>
      </c>
      <c r="I1566" s="5" t="s">
        <v>66</v>
      </c>
      <c r="J1566" s="5" t="s">
        <v>48</v>
      </c>
      <c r="K1566" s="5" t="s">
        <v>25382</v>
      </c>
      <c r="L1566" s="5" t="s">
        <v>25383</v>
      </c>
      <c r="M1566" s="5" t="s">
        <v>37</v>
      </c>
      <c r="N1566" s="5" t="s">
        <v>55</v>
      </c>
      <c r="O1566" s="5" t="b">
        <f t="shared" ca="1" si="0"/>
        <v>0</v>
      </c>
      <c r="P1566" s="5" t="b">
        <f t="shared" ca="1" si="1"/>
        <v>1</v>
      </c>
      <c r="Q1566" s="5"/>
      <c r="R1566" s="5"/>
      <c r="S1566" s="5"/>
      <c r="T1566" s="5"/>
      <c r="U1566" s="5"/>
      <c r="V1566" s="5"/>
      <c r="W1566" s="5"/>
      <c r="X1566" s="5"/>
      <c r="Y1566" s="5"/>
      <c r="Z1566" s="5"/>
      <c r="AA1566" s="5"/>
      <c r="AB1566" s="5"/>
      <c r="AC1566" s="5"/>
      <c r="AD1566" s="5"/>
      <c r="AE1566" s="5"/>
    </row>
    <row r="1567" spans="1:31" ht="23.25" customHeight="1">
      <c r="A1567" s="5" t="s">
        <v>3138</v>
      </c>
      <c r="B1567" s="5" t="s">
        <v>4204</v>
      </c>
      <c r="C1567" s="5" t="s">
        <v>27</v>
      </c>
      <c r="D1567" s="5" t="s">
        <v>212</v>
      </c>
      <c r="E1567" s="20" t="s">
        <v>45</v>
      </c>
      <c r="F1567" s="7">
        <v>20</v>
      </c>
      <c r="G1567" s="7">
        <v>25</v>
      </c>
      <c r="H1567" s="5" t="s">
        <v>188</v>
      </c>
      <c r="I1567" s="5" t="s">
        <v>66</v>
      </c>
      <c r="J1567" s="5" t="s">
        <v>824</v>
      </c>
      <c r="K1567" s="5" t="s">
        <v>4208</v>
      </c>
      <c r="L1567" s="5" t="s">
        <v>25386</v>
      </c>
      <c r="M1567" s="5" t="s">
        <v>37</v>
      </c>
      <c r="N1567" s="5" t="s">
        <v>38</v>
      </c>
      <c r="O1567" s="5" t="b">
        <f t="shared" ca="1" si="0"/>
        <v>0</v>
      </c>
      <c r="P1567" s="5" t="b">
        <f t="shared" ca="1" si="1"/>
        <v>1</v>
      </c>
      <c r="Q1567" s="5"/>
      <c r="R1567" s="5"/>
      <c r="S1567" s="5"/>
      <c r="T1567" s="5"/>
      <c r="U1567" s="5"/>
      <c r="V1567" s="5"/>
      <c r="W1567" s="5"/>
      <c r="X1567" s="5"/>
      <c r="Y1567" s="5"/>
      <c r="Z1567" s="5"/>
      <c r="AA1567" s="5"/>
      <c r="AB1567" s="5"/>
      <c r="AC1567" s="5"/>
      <c r="AD1567" s="5"/>
      <c r="AE1567" s="5"/>
    </row>
    <row r="1568" spans="1:31" ht="23.25" customHeight="1">
      <c r="A1568" s="14" t="s">
        <v>25390</v>
      </c>
      <c r="B1568" s="14" t="s">
        <v>4796</v>
      </c>
      <c r="C1568" s="14" t="s">
        <v>20</v>
      </c>
      <c r="D1568" s="14" t="s">
        <v>1173</v>
      </c>
      <c r="E1568" s="21" t="s">
        <v>45</v>
      </c>
      <c r="F1568" s="15">
        <v>20</v>
      </c>
      <c r="G1568" s="15">
        <v>35</v>
      </c>
      <c r="H1568" s="14" t="s">
        <v>3289</v>
      </c>
      <c r="I1568" s="14" t="s">
        <v>66</v>
      </c>
      <c r="J1568" s="14" t="s">
        <v>224</v>
      </c>
      <c r="K1568" s="14" t="s">
        <v>871</v>
      </c>
      <c r="L1568" s="14" t="s">
        <v>25391</v>
      </c>
      <c r="M1568" s="14" t="s">
        <v>53</v>
      </c>
      <c r="N1568" s="14" t="s">
        <v>55</v>
      </c>
      <c r="O1568" s="14" t="b">
        <f t="shared" ca="1" si="0"/>
        <v>0</v>
      </c>
      <c r="P1568" s="14" t="b">
        <f t="shared" ca="1" si="1"/>
        <v>1</v>
      </c>
      <c r="Q1568" s="5"/>
      <c r="R1568" s="5"/>
      <c r="S1568" s="5"/>
      <c r="T1568" s="5"/>
      <c r="U1568" s="5"/>
      <c r="V1568" s="5"/>
      <c r="W1568" s="5"/>
      <c r="X1568" s="5"/>
      <c r="Y1568" s="5"/>
      <c r="Z1568" s="5"/>
      <c r="AA1568" s="5"/>
      <c r="AB1568" s="5"/>
      <c r="AC1568" s="5"/>
      <c r="AD1568" s="5"/>
      <c r="AE1568" s="5"/>
    </row>
    <row r="1569" spans="1:31" ht="23.25" customHeight="1">
      <c r="A1569" s="5" t="s">
        <v>13164</v>
      </c>
      <c r="B1569" s="5" t="s">
        <v>25394</v>
      </c>
      <c r="C1569" s="5" t="s">
        <v>170</v>
      </c>
      <c r="D1569" s="5" t="s">
        <v>1881</v>
      </c>
      <c r="E1569" s="20" t="s">
        <v>29</v>
      </c>
      <c r="F1569" s="7">
        <v>20</v>
      </c>
      <c r="G1569" s="7">
        <v>30</v>
      </c>
      <c r="H1569" s="5" t="s">
        <v>1088</v>
      </c>
      <c r="I1569" s="5" t="s">
        <v>66</v>
      </c>
      <c r="J1569" s="5" t="s">
        <v>81</v>
      </c>
      <c r="K1569" s="5" t="s">
        <v>25395</v>
      </c>
      <c r="L1569" s="5" t="s">
        <v>25396</v>
      </c>
      <c r="M1569" s="5" t="s">
        <v>37</v>
      </c>
      <c r="N1569" s="5" t="s">
        <v>55</v>
      </c>
      <c r="O1569" s="5" t="b">
        <f t="shared" ca="1" si="0"/>
        <v>0</v>
      </c>
      <c r="P1569" s="5" t="b">
        <f t="shared" ca="1" si="1"/>
        <v>1</v>
      </c>
      <c r="Q1569" s="5"/>
      <c r="R1569" s="5"/>
      <c r="S1569" s="5"/>
      <c r="T1569" s="5"/>
      <c r="U1569" s="5"/>
      <c r="V1569" s="5"/>
      <c r="W1569" s="5"/>
      <c r="X1569" s="5"/>
      <c r="Y1569" s="5"/>
      <c r="Z1569" s="5"/>
      <c r="AA1569" s="5"/>
      <c r="AB1569" s="5"/>
      <c r="AC1569" s="5"/>
      <c r="AD1569" s="5"/>
      <c r="AE1569" s="5"/>
    </row>
    <row r="1570" spans="1:31" ht="23.25" customHeight="1">
      <c r="A1570" s="5" t="s">
        <v>19414</v>
      </c>
      <c r="B1570" s="5" t="s">
        <v>20334</v>
      </c>
      <c r="C1570" s="5" t="s">
        <v>170</v>
      </c>
      <c r="D1570" s="5" t="s">
        <v>47</v>
      </c>
      <c r="E1570" s="20" t="s">
        <v>919</v>
      </c>
      <c r="F1570" s="7">
        <v>20</v>
      </c>
      <c r="G1570" s="7">
        <v>30</v>
      </c>
      <c r="H1570" s="5" t="s">
        <v>1088</v>
      </c>
      <c r="I1570" s="7" t="s">
        <v>24</v>
      </c>
      <c r="J1570" s="5" t="s">
        <v>3700</v>
      </c>
      <c r="K1570" s="9" t="s">
        <v>47</v>
      </c>
      <c r="L1570" s="5" t="s">
        <v>25397</v>
      </c>
      <c r="M1570" s="5" t="s">
        <v>42</v>
      </c>
      <c r="N1570" s="5" t="s">
        <v>237</v>
      </c>
      <c r="O1570" s="5" t="b">
        <f t="shared" ca="1" si="0"/>
        <v>0</v>
      </c>
      <c r="P1570" s="5" t="b">
        <f t="shared" ca="1" si="1"/>
        <v>1</v>
      </c>
      <c r="Q1570" s="5"/>
      <c r="R1570" s="5"/>
      <c r="S1570" s="5"/>
      <c r="T1570" s="5"/>
      <c r="U1570" s="5"/>
      <c r="V1570" s="5"/>
      <c r="W1570" s="5"/>
      <c r="X1570" s="5"/>
      <c r="Y1570" s="5"/>
      <c r="Z1570" s="5"/>
      <c r="AA1570" s="5"/>
      <c r="AB1570" s="5"/>
      <c r="AC1570" s="5"/>
      <c r="AD1570" s="5"/>
      <c r="AE1570" s="5"/>
    </row>
    <row r="1571" spans="1:31" ht="23.25" customHeight="1">
      <c r="A1571" s="5" t="s">
        <v>25400</v>
      </c>
      <c r="B1571" s="5" t="s">
        <v>13075</v>
      </c>
      <c r="C1571" s="5" t="s">
        <v>41</v>
      </c>
      <c r="D1571" s="5" t="s">
        <v>43</v>
      </c>
      <c r="E1571" s="20" t="s">
        <v>45</v>
      </c>
      <c r="F1571" s="7">
        <v>20</v>
      </c>
      <c r="G1571" s="7">
        <v>40</v>
      </c>
      <c r="H1571" s="5" t="s">
        <v>2981</v>
      </c>
      <c r="I1571" s="7" t="s">
        <v>24</v>
      </c>
      <c r="J1571" s="5" t="s">
        <v>110</v>
      </c>
      <c r="K1571" s="9" t="s">
        <v>47</v>
      </c>
      <c r="L1571" s="5" t="s">
        <v>25401</v>
      </c>
      <c r="M1571" s="5" t="s">
        <v>37</v>
      </c>
      <c r="N1571" s="5" t="s">
        <v>55</v>
      </c>
      <c r="O1571" s="5" t="b">
        <f t="shared" ca="1" si="0"/>
        <v>0</v>
      </c>
      <c r="P1571" s="5" t="b">
        <f t="shared" ca="1" si="1"/>
        <v>1</v>
      </c>
      <c r="Q1571" s="5"/>
      <c r="R1571" s="5"/>
      <c r="S1571" s="5"/>
      <c r="T1571" s="5"/>
      <c r="U1571" s="5"/>
      <c r="V1571" s="5"/>
      <c r="W1571" s="5"/>
      <c r="X1571" s="5"/>
      <c r="Y1571" s="5"/>
      <c r="Z1571" s="5"/>
      <c r="AA1571" s="5"/>
      <c r="AB1571" s="5"/>
      <c r="AC1571" s="5"/>
      <c r="AD1571" s="5"/>
      <c r="AE1571" s="5"/>
    </row>
    <row r="1572" spans="1:31" ht="23.25" customHeight="1">
      <c r="A1572" s="5" t="s">
        <v>25405</v>
      </c>
      <c r="B1572" s="5" t="s">
        <v>14848</v>
      </c>
      <c r="C1572" s="5" t="s">
        <v>170</v>
      </c>
      <c r="D1572" s="5" t="s">
        <v>390</v>
      </c>
      <c r="E1572" s="20" t="s">
        <v>29</v>
      </c>
      <c r="F1572" s="7">
        <v>20</v>
      </c>
      <c r="G1572" s="7">
        <v>40</v>
      </c>
      <c r="H1572" s="5" t="s">
        <v>2981</v>
      </c>
      <c r="I1572" s="5" t="s">
        <v>108</v>
      </c>
      <c r="J1572" s="5" t="s">
        <v>76</v>
      </c>
      <c r="K1572" s="9" t="s">
        <v>47</v>
      </c>
      <c r="L1572" s="5" t="s">
        <v>25408</v>
      </c>
      <c r="M1572" s="5" t="s">
        <v>648</v>
      </c>
      <c r="N1572" s="5" t="s">
        <v>237</v>
      </c>
      <c r="O1572" s="5" t="b">
        <f t="shared" ca="1" si="0"/>
        <v>0</v>
      </c>
      <c r="P1572" s="5" t="b">
        <f t="shared" ca="1" si="1"/>
        <v>1</v>
      </c>
      <c r="Q1572" s="5"/>
      <c r="R1572" s="5"/>
      <c r="S1572" s="5"/>
      <c r="T1572" s="5"/>
      <c r="U1572" s="5"/>
      <c r="V1572" s="5"/>
      <c r="W1572" s="5"/>
      <c r="X1572" s="5"/>
      <c r="Y1572" s="5"/>
      <c r="Z1572" s="5"/>
      <c r="AA1572" s="5"/>
      <c r="AB1572" s="5"/>
      <c r="AC1572" s="5"/>
      <c r="AD1572" s="5"/>
      <c r="AE1572" s="5"/>
    </row>
    <row r="1573" spans="1:31" ht="23.25" customHeight="1">
      <c r="A1573" s="5" t="s">
        <v>25409</v>
      </c>
      <c r="B1573" s="5" t="s">
        <v>25410</v>
      </c>
      <c r="C1573" s="5" t="s">
        <v>20</v>
      </c>
      <c r="D1573" s="5" t="s">
        <v>2637</v>
      </c>
      <c r="E1573" s="20" t="s">
        <v>919</v>
      </c>
      <c r="F1573" s="7">
        <v>20</v>
      </c>
      <c r="G1573" s="7">
        <v>30</v>
      </c>
      <c r="H1573" s="5" t="s">
        <v>1088</v>
      </c>
      <c r="I1573" s="7" t="s">
        <v>24</v>
      </c>
      <c r="J1573" s="5" t="s">
        <v>11304</v>
      </c>
      <c r="K1573" s="5" t="s">
        <v>25413</v>
      </c>
      <c r="L1573" s="5" t="s">
        <v>25414</v>
      </c>
      <c r="M1573" s="5" t="s">
        <v>42</v>
      </c>
      <c r="N1573" s="5" t="s">
        <v>55</v>
      </c>
      <c r="O1573" s="5" t="b">
        <f t="shared" ca="1" si="0"/>
        <v>0</v>
      </c>
      <c r="P1573" s="5" t="b">
        <f t="shared" ca="1" si="1"/>
        <v>1</v>
      </c>
      <c r="Q1573" s="5"/>
      <c r="R1573" s="5"/>
      <c r="S1573" s="5"/>
      <c r="T1573" s="5"/>
      <c r="U1573" s="5"/>
      <c r="V1573" s="5"/>
      <c r="W1573" s="5"/>
      <c r="X1573" s="5"/>
      <c r="Y1573" s="5"/>
      <c r="Z1573" s="5"/>
      <c r="AA1573" s="5"/>
      <c r="AB1573" s="5"/>
      <c r="AC1573" s="5"/>
      <c r="AD1573" s="5"/>
      <c r="AE1573" s="5"/>
    </row>
    <row r="1574" spans="1:31" ht="23.25" customHeight="1">
      <c r="A1574" s="5" t="s">
        <v>25420</v>
      </c>
      <c r="B1574" s="5" t="s">
        <v>25421</v>
      </c>
      <c r="C1574" s="5" t="s">
        <v>170</v>
      </c>
      <c r="D1574" s="5" t="s">
        <v>1759</v>
      </c>
      <c r="E1574" s="20" t="s">
        <v>29</v>
      </c>
      <c r="F1574" s="7">
        <v>20</v>
      </c>
      <c r="G1574" s="7">
        <v>30</v>
      </c>
      <c r="H1574" s="5" t="s">
        <v>1088</v>
      </c>
      <c r="I1574" s="5" t="s">
        <v>108</v>
      </c>
      <c r="J1574" s="5" t="s">
        <v>2015</v>
      </c>
      <c r="K1574" s="5" t="s">
        <v>25423</v>
      </c>
      <c r="L1574" s="5" t="s">
        <v>25424</v>
      </c>
      <c r="M1574" s="5" t="s">
        <v>53</v>
      </c>
      <c r="N1574" s="5" t="s">
        <v>55</v>
      </c>
      <c r="O1574" s="5" t="b">
        <f t="shared" ca="1" si="0"/>
        <v>0</v>
      </c>
      <c r="P1574" s="5" t="b">
        <f t="shared" ca="1" si="1"/>
        <v>1</v>
      </c>
      <c r="Q1574" s="5"/>
      <c r="R1574" s="5"/>
      <c r="S1574" s="5"/>
      <c r="T1574" s="5"/>
      <c r="U1574" s="5"/>
      <c r="V1574" s="5"/>
      <c r="W1574" s="5"/>
      <c r="X1574" s="5"/>
      <c r="Y1574" s="5"/>
      <c r="Z1574" s="5"/>
      <c r="AA1574" s="5"/>
      <c r="AB1574" s="5"/>
      <c r="AC1574" s="5"/>
      <c r="AD1574" s="5"/>
      <c r="AE1574" s="5"/>
    </row>
    <row r="1575" spans="1:31" ht="23.25" customHeight="1">
      <c r="A1575" s="14" t="s">
        <v>7521</v>
      </c>
      <c r="B1575" s="14" t="s">
        <v>15535</v>
      </c>
      <c r="C1575" s="14" t="s">
        <v>27</v>
      </c>
      <c r="D1575" s="14" t="s">
        <v>212</v>
      </c>
      <c r="E1575" s="21" t="s">
        <v>45</v>
      </c>
      <c r="F1575" s="15">
        <v>20</v>
      </c>
      <c r="G1575" s="15">
        <v>40</v>
      </c>
      <c r="H1575" s="14" t="s">
        <v>2981</v>
      </c>
      <c r="I1575" s="15" t="s">
        <v>24</v>
      </c>
      <c r="J1575" s="14" t="s">
        <v>57</v>
      </c>
      <c r="K1575" s="14" t="s">
        <v>25429</v>
      </c>
      <c r="L1575" s="22" t="s">
        <v>47</v>
      </c>
      <c r="M1575" s="14" t="s">
        <v>167</v>
      </c>
      <c r="N1575" s="14" t="s">
        <v>55</v>
      </c>
      <c r="O1575" s="14" t="b">
        <f t="shared" ca="1" si="0"/>
        <v>0</v>
      </c>
      <c r="P1575" s="14" t="b">
        <f t="shared" ca="1" si="1"/>
        <v>1</v>
      </c>
      <c r="Q1575" s="5"/>
      <c r="R1575" s="5"/>
      <c r="S1575" s="5"/>
      <c r="T1575" s="5"/>
      <c r="U1575" s="5"/>
      <c r="V1575" s="5"/>
      <c r="W1575" s="5"/>
      <c r="X1575" s="5"/>
      <c r="Y1575" s="5"/>
      <c r="Z1575" s="5"/>
      <c r="AA1575" s="5"/>
      <c r="AB1575" s="5"/>
      <c r="AC1575" s="5"/>
      <c r="AD1575" s="5"/>
      <c r="AE1575" s="5"/>
    </row>
    <row r="1576" spans="1:31" ht="23.25" customHeight="1">
      <c r="A1576" s="5" t="s">
        <v>25430</v>
      </c>
      <c r="B1576" s="5" t="s">
        <v>25431</v>
      </c>
      <c r="C1576" s="5" t="s">
        <v>20</v>
      </c>
      <c r="D1576" s="5" t="s">
        <v>21</v>
      </c>
      <c r="E1576" s="20" t="s">
        <v>45</v>
      </c>
      <c r="F1576" s="7">
        <v>20</v>
      </c>
      <c r="G1576" s="7">
        <v>25</v>
      </c>
      <c r="H1576" s="5" t="s">
        <v>188</v>
      </c>
      <c r="I1576" s="5" t="s">
        <v>108</v>
      </c>
      <c r="J1576" s="5" t="s">
        <v>362</v>
      </c>
      <c r="K1576" s="5" t="s">
        <v>25432</v>
      </c>
      <c r="L1576" s="5" t="s">
        <v>25433</v>
      </c>
      <c r="M1576" s="5" t="s">
        <v>167</v>
      </c>
      <c r="N1576" s="5" t="s">
        <v>405</v>
      </c>
      <c r="O1576" s="5" t="b">
        <f t="shared" ca="1" si="0"/>
        <v>0</v>
      </c>
      <c r="P1576" s="5" t="b">
        <f t="shared" ca="1" si="1"/>
        <v>1</v>
      </c>
      <c r="Q1576" s="5"/>
      <c r="R1576" s="5"/>
      <c r="S1576" s="5"/>
      <c r="T1576" s="5"/>
      <c r="U1576" s="5"/>
      <c r="V1576" s="5"/>
      <c r="W1576" s="5"/>
      <c r="X1576" s="5"/>
      <c r="Y1576" s="5"/>
      <c r="Z1576" s="5"/>
      <c r="AA1576" s="5"/>
      <c r="AB1576" s="5"/>
      <c r="AC1576" s="5"/>
      <c r="AD1576" s="5"/>
      <c r="AE1576" s="5"/>
    </row>
    <row r="1577" spans="1:31" ht="23.25" customHeight="1">
      <c r="A1577" s="5" t="s">
        <v>25439</v>
      </c>
      <c r="B1577" s="5" t="s">
        <v>25440</v>
      </c>
      <c r="C1577" s="5" t="s">
        <v>20</v>
      </c>
      <c r="D1577" s="5" t="s">
        <v>1173</v>
      </c>
      <c r="E1577" s="20" t="s">
        <v>29</v>
      </c>
      <c r="F1577" s="7">
        <v>20</v>
      </c>
      <c r="G1577" s="7">
        <v>26</v>
      </c>
      <c r="H1577" s="5" t="s">
        <v>19332</v>
      </c>
      <c r="I1577" s="5" t="s">
        <v>66</v>
      </c>
      <c r="J1577" s="5" t="s">
        <v>12442</v>
      </c>
      <c r="K1577" s="5" t="s">
        <v>25441</v>
      </c>
      <c r="L1577" s="5" t="s">
        <v>25443</v>
      </c>
      <c r="M1577" s="5" t="s">
        <v>100</v>
      </c>
      <c r="N1577" s="5" t="s">
        <v>55</v>
      </c>
      <c r="O1577" s="5" t="b">
        <f t="shared" ca="1" si="0"/>
        <v>0</v>
      </c>
      <c r="P1577" s="5" t="b">
        <f t="shared" ca="1" si="1"/>
        <v>1</v>
      </c>
      <c r="Q1577" s="5"/>
      <c r="R1577" s="5"/>
      <c r="S1577" s="5"/>
      <c r="T1577" s="5"/>
      <c r="U1577" s="5"/>
      <c r="V1577" s="5"/>
      <c r="W1577" s="5"/>
      <c r="X1577" s="5"/>
      <c r="Y1577" s="5"/>
      <c r="Z1577" s="5"/>
      <c r="AA1577" s="5"/>
      <c r="AB1577" s="5"/>
      <c r="AC1577" s="5"/>
      <c r="AD1577" s="5"/>
      <c r="AE1577" s="5"/>
    </row>
    <row r="1578" spans="1:31" ht="23.25" customHeight="1">
      <c r="A1578" s="5" t="s">
        <v>25446</v>
      </c>
      <c r="B1578" s="5" t="s">
        <v>6778</v>
      </c>
      <c r="C1578" s="5" t="s">
        <v>27</v>
      </c>
      <c r="D1578" s="5" t="s">
        <v>47</v>
      </c>
      <c r="E1578" s="20" t="s">
        <v>45</v>
      </c>
      <c r="F1578" s="7">
        <v>20</v>
      </c>
      <c r="G1578" s="7">
        <v>25</v>
      </c>
      <c r="H1578" s="5" t="s">
        <v>188</v>
      </c>
      <c r="I1578" s="5" t="s">
        <v>66</v>
      </c>
      <c r="J1578" s="5" t="s">
        <v>110</v>
      </c>
      <c r="K1578" s="5" t="s">
        <v>6783</v>
      </c>
      <c r="L1578" s="5" t="s">
        <v>25448</v>
      </c>
      <c r="M1578" s="5" t="s">
        <v>37</v>
      </c>
      <c r="N1578" s="5" t="s">
        <v>89</v>
      </c>
      <c r="O1578" s="5" t="b">
        <f t="shared" ca="1" si="0"/>
        <v>0</v>
      </c>
      <c r="P1578" s="5" t="b">
        <f t="shared" ca="1" si="1"/>
        <v>1</v>
      </c>
      <c r="Q1578" s="5"/>
      <c r="R1578" s="5"/>
      <c r="S1578" s="5"/>
      <c r="T1578" s="5"/>
      <c r="U1578" s="5"/>
      <c r="V1578" s="5"/>
      <c r="W1578" s="5"/>
      <c r="X1578" s="5"/>
      <c r="Y1578" s="5"/>
      <c r="Z1578" s="5"/>
      <c r="AA1578" s="5"/>
      <c r="AB1578" s="5"/>
      <c r="AC1578" s="5"/>
      <c r="AD1578" s="5"/>
      <c r="AE1578" s="5"/>
    </row>
    <row r="1579" spans="1:31" ht="23.25" customHeight="1">
      <c r="A1579" s="5" t="s">
        <v>8727</v>
      </c>
      <c r="B1579" s="5" t="s">
        <v>25449</v>
      </c>
      <c r="C1579" s="5" t="s">
        <v>20</v>
      </c>
      <c r="D1579" s="5" t="s">
        <v>47</v>
      </c>
      <c r="E1579" s="20" t="s">
        <v>45</v>
      </c>
      <c r="F1579" s="7">
        <v>20</v>
      </c>
      <c r="G1579" s="7">
        <v>25</v>
      </c>
      <c r="H1579" s="5" t="s">
        <v>188</v>
      </c>
      <c r="I1579" s="5" t="s">
        <v>66</v>
      </c>
      <c r="J1579" s="5" t="s">
        <v>25450</v>
      </c>
      <c r="K1579" s="5" t="s">
        <v>25451</v>
      </c>
      <c r="L1579" s="5" t="s">
        <v>25453</v>
      </c>
      <c r="M1579" s="5" t="s">
        <v>37</v>
      </c>
      <c r="N1579" s="5" t="s">
        <v>55</v>
      </c>
      <c r="O1579" s="5" t="b">
        <f t="shared" ca="1" si="0"/>
        <v>0</v>
      </c>
      <c r="P1579" s="5" t="b">
        <f t="shared" ca="1" si="1"/>
        <v>1</v>
      </c>
      <c r="Q1579" s="5"/>
      <c r="R1579" s="5"/>
      <c r="S1579" s="5"/>
      <c r="T1579" s="5"/>
      <c r="U1579" s="5"/>
      <c r="V1579" s="5"/>
      <c r="W1579" s="5"/>
      <c r="X1579" s="5"/>
      <c r="Y1579" s="5"/>
      <c r="Z1579" s="5"/>
      <c r="AA1579" s="5"/>
      <c r="AB1579" s="5"/>
      <c r="AC1579" s="5"/>
      <c r="AD1579" s="5"/>
      <c r="AE1579" s="5"/>
    </row>
    <row r="1580" spans="1:31" ht="23.25" customHeight="1">
      <c r="A1580" s="5" t="s">
        <v>19409</v>
      </c>
      <c r="B1580" s="5" t="s">
        <v>25456</v>
      </c>
      <c r="C1580" s="5" t="s">
        <v>27</v>
      </c>
      <c r="D1580" s="5" t="s">
        <v>85</v>
      </c>
      <c r="E1580" s="20" t="s">
        <v>45</v>
      </c>
      <c r="F1580" s="7">
        <v>20</v>
      </c>
      <c r="G1580" s="7">
        <v>25</v>
      </c>
      <c r="H1580" s="5" t="s">
        <v>188</v>
      </c>
      <c r="I1580" s="5" t="s">
        <v>31</v>
      </c>
      <c r="J1580" s="5" t="s">
        <v>9218</v>
      </c>
      <c r="K1580" s="5" t="s">
        <v>25457</v>
      </c>
      <c r="L1580" s="5" t="s">
        <v>25458</v>
      </c>
      <c r="M1580" s="5" t="s">
        <v>53</v>
      </c>
      <c r="N1580" s="5" t="s">
        <v>55</v>
      </c>
      <c r="O1580" s="5" t="b">
        <f t="shared" ca="1" si="0"/>
        <v>0</v>
      </c>
      <c r="P1580" s="5" t="b">
        <f t="shared" ca="1" si="1"/>
        <v>1</v>
      </c>
      <c r="Q1580" s="5"/>
      <c r="R1580" s="5"/>
      <c r="S1580" s="5"/>
      <c r="T1580" s="5"/>
      <c r="U1580" s="5"/>
      <c r="V1580" s="5"/>
      <c r="W1580" s="5"/>
      <c r="X1580" s="5"/>
      <c r="Y1580" s="5"/>
      <c r="Z1580" s="5"/>
      <c r="AA1580" s="5"/>
      <c r="AB1580" s="5"/>
      <c r="AC1580" s="5"/>
      <c r="AD1580" s="5"/>
      <c r="AE1580" s="5"/>
    </row>
    <row r="1581" spans="1:31" ht="23.25" customHeight="1">
      <c r="A1581" s="5" t="s">
        <v>25462</v>
      </c>
      <c r="B1581" s="5" t="s">
        <v>16464</v>
      </c>
      <c r="C1581" s="5" t="s">
        <v>27</v>
      </c>
      <c r="D1581" s="5" t="s">
        <v>85</v>
      </c>
      <c r="E1581" s="20" t="s">
        <v>919</v>
      </c>
      <c r="F1581" s="7">
        <v>20</v>
      </c>
      <c r="G1581" s="7">
        <v>25</v>
      </c>
      <c r="H1581" s="5" t="s">
        <v>188</v>
      </c>
      <c r="I1581" s="5" t="s">
        <v>31</v>
      </c>
      <c r="J1581" s="5" t="s">
        <v>16465</v>
      </c>
      <c r="K1581" s="5" t="s">
        <v>22824</v>
      </c>
      <c r="L1581" s="5" t="s">
        <v>25465</v>
      </c>
      <c r="M1581" s="5" t="s">
        <v>37</v>
      </c>
      <c r="N1581" s="5" t="s">
        <v>44</v>
      </c>
      <c r="O1581" s="5" t="b">
        <f t="shared" ca="1" si="0"/>
        <v>0</v>
      </c>
      <c r="P1581" s="5" t="b">
        <f t="shared" ca="1" si="1"/>
        <v>1</v>
      </c>
      <c r="Q1581" s="5"/>
      <c r="R1581" s="5"/>
      <c r="S1581" s="5"/>
      <c r="T1581" s="5"/>
      <c r="U1581" s="5"/>
      <c r="V1581" s="5"/>
      <c r="W1581" s="5"/>
      <c r="X1581" s="5"/>
      <c r="Y1581" s="5"/>
      <c r="Z1581" s="5"/>
      <c r="AA1581" s="5"/>
      <c r="AB1581" s="5"/>
      <c r="AC1581" s="5"/>
      <c r="AD1581" s="5"/>
      <c r="AE1581" s="5"/>
    </row>
    <row r="1582" spans="1:31" ht="23.25" customHeight="1">
      <c r="A1582" s="5" t="s">
        <v>12994</v>
      </c>
      <c r="B1582" s="5" t="s">
        <v>11047</v>
      </c>
      <c r="C1582" s="5" t="s">
        <v>27</v>
      </c>
      <c r="D1582" s="5" t="s">
        <v>47</v>
      </c>
      <c r="E1582" s="20" t="s">
        <v>45</v>
      </c>
      <c r="F1582" s="7">
        <v>20</v>
      </c>
      <c r="G1582" s="7">
        <v>25</v>
      </c>
      <c r="H1582" s="5" t="s">
        <v>188</v>
      </c>
      <c r="I1582" s="5" t="s">
        <v>66</v>
      </c>
      <c r="J1582" s="5" t="s">
        <v>516</v>
      </c>
      <c r="K1582" s="9" t="s">
        <v>47</v>
      </c>
      <c r="L1582" s="5" t="s">
        <v>25470</v>
      </c>
      <c r="M1582" s="5" t="s">
        <v>167</v>
      </c>
      <c r="N1582" s="5" t="s">
        <v>55</v>
      </c>
      <c r="O1582" s="5" t="b">
        <f t="shared" ca="1" si="0"/>
        <v>0</v>
      </c>
      <c r="P1582" s="5" t="b">
        <f t="shared" ca="1" si="1"/>
        <v>1</v>
      </c>
      <c r="Q1582" s="5"/>
      <c r="R1582" s="5"/>
      <c r="S1582" s="5"/>
      <c r="T1582" s="5"/>
      <c r="U1582" s="5"/>
      <c r="V1582" s="5"/>
      <c r="W1582" s="5"/>
      <c r="X1582" s="5"/>
      <c r="Y1582" s="5"/>
      <c r="Z1582" s="5"/>
      <c r="AA1582" s="5"/>
      <c r="AB1582" s="5"/>
      <c r="AC1582" s="5"/>
      <c r="AD1582" s="5"/>
      <c r="AE1582" s="5"/>
    </row>
    <row r="1583" spans="1:31" ht="23.25" customHeight="1">
      <c r="A1583" s="14" t="s">
        <v>25473</v>
      </c>
      <c r="B1583" s="14" t="s">
        <v>25474</v>
      </c>
      <c r="C1583" s="14" t="s">
        <v>20</v>
      </c>
      <c r="D1583" s="14" t="s">
        <v>3315</v>
      </c>
      <c r="E1583" s="21" t="s">
        <v>29</v>
      </c>
      <c r="F1583" s="15">
        <v>20</v>
      </c>
      <c r="G1583" s="15">
        <v>28</v>
      </c>
      <c r="H1583" s="14" t="s">
        <v>17786</v>
      </c>
      <c r="I1583" s="14" t="s">
        <v>66</v>
      </c>
      <c r="J1583" s="14" t="s">
        <v>48</v>
      </c>
      <c r="K1583" s="14" t="s">
        <v>25475</v>
      </c>
      <c r="L1583" s="22" t="s">
        <v>47</v>
      </c>
      <c r="M1583" s="14" t="s">
        <v>37</v>
      </c>
      <c r="N1583" s="14" t="s">
        <v>55</v>
      </c>
      <c r="O1583" s="14" t="b">
        <f t="shared" ca="1" si="0"/>
        <v>0</v>
      </c>
      <c r="P1583" s="14" t="b">
        <f t="shared" ca="1" si="1"/>
        <v>1</v>
      </c>
      <c r="Q1583" s="5"/>
      <c r="R1583" s="5"/>
      <c r="S1583" s="5"/>
      <c r="T1583" s="5"/>
      <c r="U1583" s="5"/>
      <c r="V1583" s="5"/>
      <c r="W1583" s="5"/>
      <c r="X1583" s="5"/>
      <c r="Y1583" s="5"/>
      <c r="Z1583" s="5"/>
      <c r="AA1583" s="5"/>
      <c r="AB1583" s="5"/>
      <c r="AC1583" s="5"/>
      <c r="AD1583" s="5"/>
      <c r="AE1583" s="5"/>
    </row>
    <row r="1584" spans="1:31" ht="23.25" customHeight="1">
      <c r="A1584" s="5" t="s">
        <v>25477</v>
      </c>
      <c r="B1584" s="5" t="s">
        <v>25478</v>
      </c>
      <c r="C1584" s="5" t="s">
        <v>170</v>
      </c>
      <c r="D1584" s="5" t="s">
        <v>390</v>
      </c>
      <c r="E1584" s="20" t="s">
        <v>919</v>
      </c>
      <c r="F1584" s="7">
        <v>20</v>
      </c>
      <c r="G1584" s="7">
        <v>30</v>
      </c>
      <c r="H1584" s="5" t="s">
        <v>1088</v>
      </c>
      <c r="I1584" s="7" t="s">
        <v>24</v>
      </c>
      <c r="J1584" s="5" t="s">
        <v>126</v>
      </c>
      <c r="K1584" s="9" t="s">
        <v>47</v>
      </c>
      <c r="L1584" s="5" t="s">
        <v>25479</v>
      </c>
      <c r="M1584" s="5" t="s">
        <v>100</v>
      </c>
      <c r="N1584" s="5" t="s">
        <v>55</v>
      </c>
      <c r="O1584" s="5" t="b">
        <f t="shared" ca="1" si="0"/>
        <v>0</v>
      </c>
      <c r="P1584" s="5" t="b">
        <f t="shared" ca="1" si="1"/>
        <v>1</v>
      </c>
      <c r="Q1584" s="5"/>
      <c r="R1584" s="5"/>
      <c r="S1584" s="5"/>
      <c r="T1584" s="5"/>
      <c r="U1584" s="5"/>
      <c r="V1584" s="5"/>
      <c r="W1584" s="5"/>
      <c r="X1584" s="5"/>
      <c r="Y1584" s="5"/>
      <c r="Z1584" s="5"/>
      <c r="AA1584" s="5"/>
      <c r="AB1584" s="5"/>
      <c r="AC1584" s="5"/>
      <c r="AD1584" s="5"/>
      <c r="AE1584" s="5"/>
    </row>
    <row r="1585" spans="1:31" ht="23.25" customHeight="1">
      <c r="A1585" s="5" t="s">
        <v>13020</v>
      </c>
      <c r="B1585" s="5" t="s">
        <v>25485</v>
      </c>
      <c r="C1585" s="5" t="s">
        <v>20</v>
      </c>
      <c r="D1585" s="5" t="s">
        <v>21</v>
      </c>
      <c r="E1585" s="20" t="s">
        <v>45</v>
      </c>
      <c r="F1585" s="7">
        <v>20</v>
      </c>
      <c r="G1585" s="7">
        <v>25</v>
      </c>
      <c r="H1585" s="5" t="s">
        <v>188</v>
      </c>
      <c r="I1585" s="7" t="s">
        <v>24</v>
      </c>
      <c r="J1585" s="5" t="s">
        <v>1471</v>
      </c>
      <c r="K1585" s="5" t="s">
        <v>25486</v>
      </c>
      <c r="L1585" s="5" t="s">
        <v>25487</v>
      </c>
      <c r="M1585" s="5" t="s">
        <v>42</v>
      </c>
      <c r="N1585" s="5" t="s">
        <v>89</v>
      </c>
      <c r="O1585" s="5" t="b">
        <f t="shared" ca="1" si="0"/>
        <v>0</v>
      </c>
      <c r="P1585" s="5" t="b">
        <f t="shared" ca="1" si="1"/>
        <v>1</v>
      </c>
      <c r="Q1585" s="5"/>
      <c r="R1585" s="5"/>
      <c r="S1585" s="5"/>
      <c r="T1585" s="5"/>
      <c r="U1585" s="5"/>
      <c r="V1585" s="5"/>
      <c r="W1585" s="5"/>
      <c r="X1585" s="5"/>
      <c r="Y1585" s="5"/>
      <c r="Z1585" s="5"/>
      <c r="AA1585" s="5"/>
      <c r="AB1585" s="5"/>
      <c r="AC1585" s="5"/>
      <c r="AD1585" s="5"/>
      <c r="AE1585" s="5"/>
    </row>
    <row r="1586" spans="1:31" ht="23.25" customHeight="1">
      <c r="A1586" s="5" t="s">
        <v>21595</v>
      </c>
      <c r="B1586" s="5" t="s">
        <v>13726</v>
      </c>
      <c r="C1586" s="5" t="s">
        <v>41</v>
      </c>
      <c r="D1586" s="5" t="s">
        <v>47</v>
      </c>
      <c r="E1586" s="20" t="s">
        <v>45</v>
      </c>
      <c r="F1586" s="7">
        <v>20</v>
      </c>
      <c r="G1586" s="7">
        <v>30</v>
      </c>
      <c r="H1586" s="5" t="s">
        <v>1088</v>
      </c>
      <c r="I1586" s="5" t="s">
        <v>66</v>
      </c>
      <c r="J1586" s="5" t="s">
        <v>48</v>
      </c>
      <c r="K1586" s="5" t="s">
        <v>13729</v>
      </c>
      <c r="L1586" s="5" t="s">
        <v>21597</v>
      </c>
      <c r="M1586" s="5" t="s">
        <v>100</v>
      </c>
      <c r="N1586" s="5" t="s">
        <v>55</v>
      </c>
      <c r="O1586" s="5" t="b">
        <f t="shared" ca="1" si="0"/>
        <v>0</v>
      </c>
      <c r="P1586" s="5" t="b">
        <f t="shared" ca="1" si="1"/>
        <v>1</v>
      </c>
      <c r="Q1586" s="5"/>
      <c r="R1586" s="5"/>
      <c r="S1586" s="5"/>
      <c r="T1586" s="5"/>
      <c r="U1586" s="5"/>
      <c r="V1586" s="5"/>
      <c r="W1586" s="5"/>
      <c r="X1586" s="5"/>
      <c r="Y1586" s="5"/>
      <c r="Z1586" s="5"/>
      <c r="AA1586" s="5"/>
      <c r="AB1586" s="5"/>
      <c r="AC1586" s="5"/>
      <c r="AD1586" s="5"/>
      <c r="AE1586" s="5"/>
    </row>
    <row r="1587" spans="1:31" ht="23.25" customHeight="1">
      <c r="A1587" s="5" t="s">
        <v>25495</v>
      </c>
      <c r="B1587" s="5" t="s">
        <v>25496</v>
      </c>
      <c r="C1587" s="5" t="s">
        <v>170</v>
      </c>
      <c r="D1587" s="5" t="s">
        <v>378</v>
      </c>
      <c r="E1587" s="20" t="s">
        <v>29</v>
      </c>
      <c r="F1587" s="7">
        <v>20</v>
      </c>
      <c r="G1587" s="7">
        <v>30</v>
      </c>
      <c r="H1587" s="5" t="s">
        <v>1088</v>
      </c>
      <c r="I1587" s="5" t="s">
        <v>66</v>
      </c>
      <c r="J1587" s="5" t="s">
        <v>57</v>
      </c>
      <c r="K1587" s="5" t="s">
        <v>25497</v>
      </c>
      <c r="L1587" s="5" t="s">
        <v>25498</v>
      </c>
      <c r="M1587" s="5" t="s">
        <v>37</v>
      </c>
      <c r="N1587" s="5" t="s">
        <v>55</v>
      </c>
      <c r="O1587" s="5" t="b">
        <f t="shared" ca="1" si="0"/>
        <v>0</v>
      </c>
      <c r="P1587" s="5" t="b">
        <f t="shared" ca="1" si="1"/>
        <v>1</v>
      </c>
      <c r="Q1587" s="5"/>
      <c r="R1587" s="5"/>
      <c r="S1587" s="5"/>
      <c r="T1587" s="5"/>
      <c r="U1587" s="5"/>
      <c r="V1587" s="5"/>
      <c r="W1587" s="5"/>
      <c r="X1587" s="5"/>
      <c r="Y1587" s="5"/>
      <c r="Z1587" s="5"/>
      <c r="AA1587" s="5"/>
      <c r="AB1587" s="5"/>
      <c r="AC1587" s="5"/>
      <c r="AD1587" s="5"/>
      <c r="AE1587" s="5"/>
    </row>
    <row r="1588" spans="1:31" ht="23.25" customHeight="1">
      <c r="A1588" s="5" t="s">
        <v>1099</v>
      </c>
      <c r="B1588" s="5" t="s">
        <v>6837</v>
      </c>
      <c r="C1588" s="5" t="s">
        <v>27</v>
      </c>
      <c r="D1588" s="5" t="s">
        <v>47</v>
      </c>
      <c r="E1588" s="20" t="s">
        <v>29</v>
      </c>
      <c r="F1588" s="7">
        <v>20</v>
      </c>
      <c r="G1588" s="7">
        <v>25</v>
      </c>
      <c r="H1588" s="5" t="s">
        <v>188</v>
      </c>
      <c r="I1588" s="5" t="s">
        <v>66</v>
      </c>
      <c r="J1588" s="5" t="s">
        <v>48</v>
      </c>
      <c r="K1588" s="5" t="s">
        <v>6839</v>
      </c>
      <c r="L1588" s="5" t="s">
        <v>6841</v>
      </c>
      <c r="M1588" s="5" t="s">
        <v>53</v>
      </c>
      <c r="N1588" s="5" t="s">
        <v>55</v>
      </c>
      <c r="O1588" s="5" t="b">
        <f t="shared" ca="1" si="0"/>
        <v>0</v>
      </c>
      <c r="P1588" s="5" t="b">
        <f t="shared" ca="1" si="1"/>
        <v>1</v>
      </c>
      <c r="Q1588" s="5"/>
      <c r="R1588" s="5"/>
      <c r="S1588" s="5"/>
      <c r="T1588" s="5"/>
      <c r="U1588" s="5"/>
      <c r="V1588" s="5"/>
      <c r="W1588" s="5"/>
      <c r="X1588" s="5"/>
      <c r="Y1588" s="5"/>
      <c r="Z1588" s="5"/>
      <c r="AA1588" s="5"/>
      <c r="AB1588" s="5"/>
      <c r="AC1588" s="5"/>
      <c r="AD1588" s="5"/>
      <c r="AE1588" s="5"/>
    </row>
    <row r="1589" spans="1:31" ht="23.25" customHeight="1">
      <c r="A1589" s="5" t="s">
        <v>25504</v>
      </c>
      <c r="B1589" s="5" t="s">
        <v>25505</v>
      </c>
      <c r="C1589" s="5" t="s">
        <v>20</v>
      </c>
      <c r="D1589" s="5" t="s">
        <v>1173</v>
      </c>
      <c r="E1589" s="20" t="s">
        <v>45</v>
      </c>
      <c r="F1589" s="7">
        <v>20</v>
      </c>
      <c r="G1589" s="7">
        <v>25</v>
      </c>
      <c r="H1589" s="5" t="s">
        <v>188</v>
      </c>
      <c r="I1589" s="5" t="s">
        <v>31</v>
      </c>
      <c r="J1589" s="5" t="s">
        <v>57</v>
      </c>
      <c r="K1589" s="5" t="s">
        <v>225</v>
      </c>
      <c r="L1589" s="5" t="s">
        <v>25507</v>
      </c>
      <c r="M1589" s="5" t="s">
        <v>53</v>
      </c>
      <c r="N1589" s="5" t="s">
        <v>55</v>
      </c>
      <c r="O1589" s="5" t="b">
        <f t="shared" ca="1" si="0"/>
        <v>0</v>
      </c>
      <c r="P1589" s="5" t="b">
        <f t="shared" ca="1" si="1"/>
        <v>1</v>
      </c>
      <c r="Q1589" s="5"/>
      <c r="R1589" s="5"/>
      <c r="S1589" s="5"/>
      <c r="T1589" s="5"/>
      <c r="U1589" s="5"/>
      <c r="V1589" s="5"/>
      <c r="W1589" s="5"/>
      <c r="X1589" s="5"/>
      <c r="Y1589" s="5"/>
      <c r="Z1589" s="5"/>
      <c r="AA1589" s="5"/>
      <c r="AB1589" s="5"/>
      <c r="AC1589" s="5"/>
      <c r="AD1589" s="5"/>
      <c r="AE1589" s="5"/>
    </row>
    <row r="1590" spans="1:31" ht="23.25" customHeight="1">
      <c r="A1590" s="5" t="s">
        <v>25509</v>
      </c>
      <c r="B1590" s="5" t="s">
        <v>16837</v>
      </c>
      <c r="C1590" s="5" t="s">
        <v>170</v>
      </c>
      <c r="D1590" s="5" t="s">
        <v>390</v>
      </c>
      <c r="E1590" s="20" t="s">
        <v>45</v>
      </c>
      <c r="F1590" s="7">
        <v>20</v>
      </c>
      <c r="G1590" s="7">
        <v>50</v>
      </c>
      <c r="H1590" s="5" t="s">
        <v>7036</v>
      </c>
      <c r="I1590" s="5" t="s">
        <v>31</v>
      </c>
      <c r="J1590" s="5" t="s">
        <v>2745</v>
      </c>
      <c r="K1590" s="9" t="s">
        <v>47</v>
      </c>
      <c r="L1590" s="5" t="s">
        <v>25511</v>
      </c>
      <c r="M1590" s="5" t="s">
        <v>53</v>
      </c>
      <c r="N1590" s="5" t="s">
        <v>55</v>
      </c>
      <c r="O1590" s="5" t="b">
        <f t="shared" ca="1" si="0"/>
        <v>0</v>
      </c>
      <c r="P1590" s="5" t="b">
        <f t="shared" ca="1" si="1"/>
        <v>1</v>
      </c>
      <c r="Q1590" s="5"/>
      <c r="R1590" s="5"/>
      <c r="S1590" s="5"/>
      <c r="T1590" s="5"/>
      <c r="U1590" s="5"/>
      <c r="V1590" s="5"/>
      <c r="W1590" s="5"/>
      <c r="X1590" s="5"/>
      <c r="Y1590" s="5"/>
      <c r="Z1590" s="5"/>
      <c r="AA1590" s="5"/>
      <c r="AB1590" s="5"/>
      <c r="AC1590" s="5"/>
      <c r="AD1590" s="5"/>
      <c r="AE1590" s="5"/>
    </row>
    <row r="1591" spans="1:31" ht="23.25" customHeight="1">
      <c r="A1591" s="5" t="s">
        <v>7521</v>
      </c>
      <c r="B1591" s="5" t="s">
        <v>25516</v>
      </c>
      <c r="C1591" s="5" t="s">
        <v>20</v>
      </c>
      <c r="D1591" s="5" t="s">
        <v>1173</v>
      </c>
      <c r="E1591" s="20" t="s">
        <v>45</v>
      </c>
      <c r="F1591" s="7">
        <v>20</v>
      </c>
      <c r="G1591" s="7">
        <v>30</v>
      </c>
      <c r="H1591" s="5" t="s">
        <v>1088</v>
      </c>
      <c r="I1591" s="5" t="s">
        <v>108</v>
      </c>
      <c r="J1591" s="5" t="s">
        <v>76</v>
      </c>
      <c r="K1591" s="5" t="s">
        <v>25517</v>
      </c>
      <c r="L1591" s="5" t="s">
        <v>25518</v>
      </c>
      <c r="M1591" s="5" t="s">
        <v>167</v>
      </c>
      <c r="N1591" s="5" t="s">
        <v>55</v>
      </c>
      <c r="O1591" s="5" t="b">
        <f t="shared" ca="1" si="0"/>
        <v>0</v>
      </c>
      <c r="P1591" s="5" t="b">
        <f t="shared" ca="1" si="1"/>
        <v>1</v>
      </c>
      <c r="Q1591" s="5"/>
      <c r="R1591" s="5"/>
      <c r="S1591" s="5"/>
      <c r="T1591" s="5"/>
      <c r="U1591" s="5"/>
      <c r="V1591" s="5"/>
      <c r="W1591" s="5"/>
      <c r="X1591" s="5"/>
      <c r="Y1591" s="5"/>
      <c r="Z1591" s="5"/>
      <c r="AA1591" s="5"/>
      <c r="AB1591" s="5"/>
      <c r="AC1591" s="5"/>
      <c r="AD1591" s="5"/>
      <c r="AE1591" s="5"/>
    </row>
    <row r="1592" spans="1:31" ht="23.25" customHeight="1">
      <c r="A1592" s="5" t="s">
        <v>25520</v>
      </c>
      <c r="B1592" s="5" t="s">
        <v>25522</v>
      </c>
      <c r="C1592" s="5" t="s">
        <v>41</v>
      </c>
      <c r="D1592" s="5" t="s">
        <v>448</v>
      </c>
      <c r="E1592" s="20" t="s">
        <v>45</v>
      </c>
      <c r="F1592" s="7">
        <v>20</v>
      </c>
      <c r="G1592" s="7">
        <v>50</v>
      </c>
      <c r="H1592" s="5" t="s">
        <v>7036</v>
      </c>
      <c r="I1592" s="5" t="s">
        <v>108</v>
      </c>
      <c r="J1592" s="5" t="s">
        <v>370</v>
      </c>
      <c r="K1592" s="5" t="s">
        <v>25523</v>
      </c>
      <c r="L1592" s="5" t="s">
        <v>25524</v>
      </c>
      <c r="M1592" s="5" t="s">
        <v>37</v>
      </c>
      <c r="N1592" s="5" t="s">
        <v>55</v>
      </c>
      <c r="O1592" s="5" t="b">
        <f t="shared" ca="1" si="0"/>
        <v>0</v>
      </c>
      <c r="P1592" s="5" t="b">
        <f t="shared" ca="1" si="1"/>
        <v>1</v>
      </c>
      <c r="Q1592" s="5"/>
      <c r="R1592" s="5"/>
      <c r="S1592" s="5"/>
      <c r="T1592" s="5"/>
      <c r="U1592" s="5"/>
      <c r="V1592" s="5"/>
      <c r="W1592" s="5"/>
      <c r="X1592" s="5"/>
      <c r="Y1592" s="5"/>
      <c r="Z1592" s="5"/>
      <c r="AA1592" s="5"/>
      <c r="AB1592" s="5"/>
      <c r="AC1592" s="5"/>
      <c r="AD1592" s="5"/>
      <c r="AE1592" s="5"/>
    </row>
    <row r="1593" spans="1:31" ht="23.25" customHeight="1">
      <c r="A1593" s="5" t="s">
        <v>25529</v>
      </c>
      <c r="B1593" s="5" t="s">
        <v>16247</v>
      </c>
      <c r="C1593" s="5" t="s">
        <v>20</v>
      </c>
      <c r="D1593" s="5" t="s">
        <v>1173</v>
      </c>
      <c r="E1593" s="20" t="s">
        <v>45</v>
      </c>
      <c r="F1593" s="7">
        <v>20</v>
      </c>
      <c r="G1593" s="7">
        <v>30</v>
      </c>
      <c r="H1593" s="5" t="s">
        <v>1088</v>
      </c>
      <c r="I1593" s="5" t="s">
        <v>108</v>
      </c>
      <c r="J1593" s="5" t="s">
        <v>252</v>
      </c>
      <c r="K1593" s="5" t="s">
        <v>16249</v>
      </c>
      <c r="L1593" s="5" t="s">
        <v>25530</v>
      </c>
      <c r="M1593" s="5" t="s">
        <v>167</v>
      </c>
      <c r="N1593" s="5" t="s">
        <v>237</v>
      </c>
      <c r="O1593" s="5" t="b">
        <f t="shared" ca="1" si="0"/>
        <v>0</v>
      </c>
      <c r="P1593" s="5" t="b">
        <f t="shared" ca="1" si="1"/>
        <v>1</v>
      </c>
      <c r="Q1593" s="5"/>
      <c r="R1593" s="5"/>
      <c r="S1593" s="5"/>
      <c r="T1593" s="5"/>
      <c r="U1593" s="5"/>
      <c r="V1593" s="5"/>
      <c r="W1593" s="5"/>
      <c r="X1593" s="5"/>
      <c r="Y1593" s="5"/>
      <c r="Z1593" s="5"/>
      <c r="AA1593" s="5"/>
      <c r="AB1593" s="5"/>
      <c r="AC1593" s="5"/>
      <c r="AD1593" s="5"/>
      <c r="AE1593" s="5"/>
    </row>
    <row r="1594" spans="1:31" ht="23.25" customHeight="1">
      <c r="A1594" s="14" t="s">
        <v>17018</v>
      </c>
      <c r="B1594" s="14" t="s">
        <v>10198</v>
      </c>
      <c r="C1594" s="14" t="s">
        <v>41</v>
      </c>
      <c r="D1594" s="14" t="s">
        <v>874</v>
      </c>
      <c r="E1594" s="21" t="s">
        <v>45</v>
      </c>
      <c r="F1594" s="15">
        <v>20</v>
      </c>
      <c r="G1594" s="15">
        <v>25</v>
      </c>
      <c r="H1594" s="14" t="s">
        <v>188</v>
      </c>
      <c r="I1594" s="14" t="s">
        <v>1690</v>
      </c>
      <c r="J1594" s="14" t="s">
        <v>110</v>
      </c>
      <c r="K1594" s="14" t="s">
        <v>10200</v>
      </c>
      <c r="L1594" s="22" t="s">
        <v>47</v>
      </c>
      <c r="M1594" s="14" t="s">
        <v>53</v>
      </c>
      <c r="N1594" s="14" t="s">
        <v>89</v>
      </c>
      <c r="O1594" s="14" t="b">
        <f t="shared" ca="1" si="0"/>
        <v>0</v>
      </c>
      <c r="P1594" s="14" t="b">
        <f t="shared" ca="1" si="1"/>
        <v>1</v>
      </c>
      <c r="Q1594" s="5"/>
      <c r="R1594" s="5"/>
      <c r="S1594" s="5"/>
      <c r="T1594" s="5"/>
      <c r="U1594" s="5"/>
      <c r="V1594" s="5"/>
      <c r="W1594" s="5"/>
      <c r="X1594" s="5"/>
      <c r="Y1594" s="5"/>
      <c r="Z1594" s="5"/>
      <c r="AA1594" s="5"/>
      <c r="AB1594" s="5"/>
      <c r="AC1594" s="5"/>
      <c r="AD1594" s="5"/>
      <c r="AE1594" s="5"/>
    </row>
    <row r="1595" spans="1:31" ht="23.25" customHeight="1">
      <c r="A1595" s="5" t="s">
        <v>16917</v>
      </c>
      <c r="B1595" s="5" t="s">
        <v>17050</v>
      </c>
      <c r="C1595" s="5" t="s">
        <v>27</v>
      </c>
      <c r="D1595" s="5" t="s">
        <v>85</v>
      </c>
      <c r="E1595" s="20" t="s">
        <v>45</v>
      </c>
      <c r="F1595" s="7">
        <v>20</v>
      </c>
      <c r="G1595" s="7">
        <v>35</v>
      </c>
      <c r="H1595" s="5" t="s">
        <v>3289</v>
      </c>
      <c r="I1595" s="5" t="s">
        <v>66</v>
      </c>
      <c r="J1595" s="5" t="s">
        <v>76</v>
      </c>
      <c r="K1595" s="5" t="s">
        <v>21600</v>
      </c>
      <c r="L1595" s="5" t="s">
        <v>21601</v>
      </c>
      <c r="M1595" s="5" t="s">
        <v>167</v>
      </c>
      <c r="N1595" s="5" t="s">
        <v>55</v>
      </c>
      <c r="O1595" s="5" t="b">
        <f t="shared" ca="1" si="0"/>
        <v>0</v>
      </c>
      <c r="P1595" s="5" t="b">
        <f t="shared" ca="1" si="1"/>
        <v>1</v>
      </c>
      <c r="Q1595" s="5"/>
      <c r="R1595" s="5"/>
      <c r="S1595" s="5"/>
      <c r="T1595" s="5"/>
      <c r="U1595" s="5"/>
      <c r="V1595" s="5"/>
      <c r="W1595" s="5"/>
      <c r="X1595" s="5"/>
      <c r="Y1595" s="5"/>
      <c r="Z1595" s="5"/>
      <c r="AA1595" s="5"/>
      <c r="AB1595" s="5"/>
      <c r="AC1595" s="5"/>
      <c r="AD1595" s="5"/>
      <c r="AE1595" s="5"/>
    </row>
    <row r="1596" spans="1:31" ht="23.25" customHeight="1">
      <c r="A1596" s="5" t="s">
        <v>21588</v>
      </c>
      <c r="B1596" s="5" t="s">
        <v>21589</v>
      </c>
      <c r="C1596" s="5" t="s">
        <v>27</v>
      </c>
      <c r="D1596" s="5" t="s">
        <v>85</v>
      </c>
      <c r="E1596" s="20" t="s">
        <v>29</v>
      </c>
      <c r="F1596" s="7">
        <v>20</v>
      </c>
      <c r="G1596" s="7">
        <v>35</v>
      </c>
      <c r="H1596" s="5" t="s">
        <v>3289</v>
      </c>
      <c r="I1596" s="5" t="s">
        <v>66</v>
      </c>
      <c r="J1596" s="5" t="s">
        <v>2303</v>
      </c>
      <c r="K1596" s="5" t="s">
        <v>21591</v>
      </c>
      <c r="L1596" s="5" t="s">
        <v>21593</v>
      </c>
      <c r="M1596" s="5" t="s">
        <v>37</v>
      </c>
      <c r="N1596" s="5" t="s">
        <v>55</v>
      </c>
      <c r="O1596" s="5" t="b">
        <f t="shared" ca="1" si="0"/>
        <v>0</v>
      </c>
      <c r="P1596" s="5" t="b">
        <f t="shared" ca="1" si="1"/>
        <v>1</v>
      </c>
      <c r="Q1596" s="5"/>
      <c r="R1596" s="5"/>
      <c r="S1596" s="5"/>
      <c r="T1596" s="5"/>
      <c r="U1596" s="5"/>
      <c r="V1596" s="5"/>
      <c r="W1596" s="5"/>
      <c r="X1596" s="5"/>
      <c r="Y1596" s="5"/>
      <c r="Z1596" s="5"/>
      <c r="AA1596" s="5"/>
      <c r="AB1596" s="5"/>
      <c r="AC1596" s="5"/>
      <c r="AD1596" s="5"/>
      <c r="AE1596" s="5"/>
    </row>
    <row r="1597" spans="1:31" ht="23.25" customHeight="1">
      <c r="A1597" s="14" t="s">
        <v>25541</v>
      </c>
      <c r="B1597" s="14" t="s">
        <v>25542</v>
      </c>
      <c r="C1597" s="14" t="s">
        <v>20</v>
      </c>
      <c r="D1597" s="14" t="s">
        <v>21</v>
      </c>
      <c r="E1597" s="21" t="s">
        <v>45</v>
      </c>
      <c r="F1597" s="15">
        <v>20</v>
      </c>
      <c r="G1597" s="15">
        <v>25</v>
      </c>
      <c r="H1597" s="14" t="s">
        <v>188</v>
      </c>
      <c r="I1597" s="14" t="s">
        <v>108</v>
      </c>
      <c r="J1597" s="14" t="s">
        <v>1283</v>
      </c>
      <c r="K1597" s="14" t="s">
        <v>25544</v>
      </c>
      <c r="L1597" s="22" t="s">
        <v>47</v>
      </c>
      <c r="M1597" s="14" t="s">
        <v>167</v>
      </c>
      <c r="N1597" s="14" t="s">
        <v>55</v>
      </c>
      <c r="O1597" s="14" t="b">
        <f t="shared" ca="1" si="0"/>
        <v>0</v>
      </c>
      <c r="P1597" s="14" t="b">
        <f t="shared" ca="1" si="1"/>
        <v>1</v>
      </c>
      <c r="Q1597" s="5"/>
      <c r="R1597" s="5"/>
      <c r="S1597" s="5"/>
      <c r="T1597" s="5"/>
      <c r="U1597" s="5"/>
      <c r="V1597" s="5"/>
      <c r="W1597" s="5"/>
      <c r="X1597" s="5"/>
      <c r="Y1597" s="5"/>
      <c r="Z1597" s="5"/>
      <c r="AA1597" s="5"/>
      <c r="AB1597" s="5"/>
      <c r="AC1597" s="5"/>
      <c r="AD1597" s="5"/>
      <c r="AE1597" s="5"/>
    </row>
    <row r="1598" spans="1:31" ht="23.25" customHeight="1">
      <c r="A1598" s="14" t="s">
        <v>18626</v>
      </c>
      <c r="B1598" s="14" t="s">
        <v>21604</v>
      </c>
      <c r="C1598" s="14" t="s">
        <v>27</v>
      </c>
      <c r="D1598" s="14" t="s">
        <v>54</v>
      </c>
      <c r="E1598" s="21" t="s">
        <v>45</v>
      </c>
      <c r="F1598" s="15">
        <v>20</v>
      </c>
      <c r="G1598" s="15">
        <v>40</v>
      </c>
      <c r="H1598" s="14" t="s">
        <v>2981</v>
      </c>
      <c r="I1598" s="14" t="s">
        <v>108</v>
      </c>
      <c r="J1598" s="14" t="s">
        <v>117</v>
      </c>
      <c r="K1598" s="14" t="s">
        <v>21605</v>
      </c>
      <c r="L1598" s="14" t="s">
        <v>25546</v>
      </c>
      <c r="M1598" s="14" t="s">
        <v>37</v>
      </c>
      <c r="N1598" s="14" t="s">
        <v>55</v>
      </c>
      <c r="O1598" s="14" t="b">
        <f t="shared" ca="1" si="0"/>
        <v>0</v>
      </c>
      <c r="P1598" s="14" t="b">
        <f t="shared" ca="1" si="1"/>
        <v>1</v>
      </c>
      <c r="Q1598" s="5"/>
      <c r="R1598" s="5"/>
      <c r="S1598" s="5"/>
      <c r="T1598" s="5"/>
      <c r="U1598" s="5"/>
      <c r="V1598" s="5"/>
      <c r="W1598" s="5"/>
      <c r="X1598" s="5"/>
      <c r="Y1598" s="5"/>
      <c r="Z1598" s="5"/>
      <c r="AA1598" s="5"/>
      <c r="AB1598" s="5"/>
      <c r="AC1598" s="5"/>
      <c r="AD1598" s="5"/>
      <c r="AE1598" s="5"/>
    </row>
    <row r="1599" spans="1:31" ht="23.25" customHeight="1">
      <c r="A1599" s="14" t="s">
        <v>25548</v>
      </c>
      <c r="B1599" s="14" t="s">
        <v>25549</v>
      </c>
      <c r="C1599" s="14" t="s">
        <v>27</v>
      </c>
      <c r="D1599" s="14" t="s">
        <v>47</v>
      </c>
      <c r="E1599" s="21" t="s">
        <v>45</v>
      </c>
      <c r="F1599" s="15">
        <v>20</v>
      </c>
      <c r="G1599" s="15">
        <v>30</v>
      </c>
      <c r="H1599" s="14" t="s">
        <v>1088</v>
      </c>
      <c r="I1599" s="14" t="s">
        <v>108</v>
      </c>
      <c r="J1599" s="14" t="s">
        <v>81</v>
      </c>
      <c r="K1599" s="14" t="s">
        <v>3367</v>
      </c>
      <c r="L1599" s="22" t="s">
        <v>47</v>
      </c>
      <c r="M1599" s="14" t="s">
        <v>37</v>
      </c>
      <c r="N1599" s="14" t="s">
        <v>44</v>
      </c>
      <c r="O1599" s="14" t="b">
        <f t="shared" ca="1" si="0"/>
        <v>0</v>
      </c>
      <c r="P1599" s="14" t="b">
        <f t="shared" ca="1" si="1"/>
        <v>1</v>
      </c>
      <c r="Q1599" s="5"/>
      <c r="R1599" s="5"/>
      <c r="S1599" s="5"/>
      <c r="T1599" s="5"/>
      <c r="U1599" s="5"/>
      <c r="V1599" s="5"/>
      <c r="W1599" s="5"/>
      <c r="X1599" s="5"/>
      <c r="Y1599" s="5"/>
      <c r="Z1599" s="5"/>
      <c r="AA1599" s="5"/>
      <c r="AB1599" s="5"/>
      <c r="AC1599" s="5"/>
      <c r="AD1599" s="5"/>
      <c r="AE1599" s="5"/>
    </row>
    <row r="1600" spans="1:31" ht="23.25" customHeight="1">
      <c r="A1600" s="5" t="s">
        <v>25553</v>
      </c>
      <c r="B1600" s="5" t="s">
        <v>25554</v>
      </c>
      <c r="C1600" s="5" t="s">
        <v>27</v>
      </c>
      <c r="D1600" s="5" t="s">
        <v>105</v>
      </c>
      <c r="E1600" s="20" t="s">
        <v>45</v>
      </c>
      <c r="F1600" s="7">
        <v>20</v>
      </c>
      <c r="G1600" s="7">
        <v>25</v>
      </c>
      <c r="H1600" s="5" t="s">
        <v>188</v>
      </c>
      <c r="I1600" s="5" t="s">
        <v>108</v>
      </c>
      <c r="J1600" s="5" t="s">
        <v>25555</v>
      </c>
      <c r="K1600" s="5" t="s">
        <v>25556</v>
      </c>
      <c r="L1600" s="5" t="s">
        <v>25557</v>
      </c>
      <c r="M1600" s="5" t="s">
        <v>53</v>
      </c>
      <c r="N1600" s="5" t="s">
        <v>55</v>
      </c>
      <c r="O1600" s="5" t="b">
        <f t="shared" ca="1" si="0"/>
        <v>0</v>
      </c>
      <c r="P1600" s="5" t="b">
        <f t="shared" ca="1" si="1"/>
        <v>1</v>
      </c>
      <c r="Q1600" s="5"/>
      <c r="R1600" s="5"/>
      <c r="S1600" s="5"/>
      <c r="T1600" s="5"/>
      <c r="U1600" s="5"/>
      <c r="V1600" s="5"/>
      <c r="W1600" s="5"/>
      <c r="X1600" s="5"/>
      <c r="Y1600" s="5"/>
      <c r="Z1600" s="5"/>
      <c r="AA1600" s="5"/>
      <c r="AB1600" s="5"/>
      <c r="AC1600" s="5"/>
      <c r="AD1600" s="5"/>
      <c r="AE1600" s="5"/>
    </row>
    <row r="1601" spans="1:31" ht="23.25" customHeight="1">
      <c r="A1601" s="5" t="s">
        <v>25562</v>
      </c>
      <c r="B1601" s="5" t="s">
        <v>25563</v>
      </c>
      <c r="C1601" s="5" t="s">
        <v>27</v>
      </c>
      <c r="D1601" s="5" t="s">
        <v>80</v>
      </c>
      <c r="E1601" s="20" t="s">
        <v>45</v>
      </c>
      <c r="F1601" s="7">
        <v>20</v>
      </c>
      <c r="G1601" s="7">
        <v>40</v>
      </c>
      <c r="H1601" s="5" t="s">
        <v>2981</v>
      </c>
      <c r="I1601" s="5" t="s">
        <v>31</v>
      </c>
      <c r="J1601" s="5" t="s">
        <v>76</v>
      </c>
      <c r="K1601" s="5" t="s">
        <v>25564</v>
      </c>
      <c r="L1601" s="5" t="s">
        <v>25565</v>
      </c>
      <c r="M1601" s="5" t="s">
        <v>53</v>
      </c>
      <c r="N1601" s="5" t="s">
        <v>55</v>
      </c>
      <c r="O1601" s="5" t="b">
        <f t="shared" ca="1" si="0"/>
        <v>0</v>
      </c>
      <c r="P1601" s="5" t="b">
        <f t="shared" ca="1" si="1"/>
        <v>1</v>
      </c>
      <c r="Q1601" s="5"/>
      <c r="R1601" s="5"/>
      <c r="S1601" s="5"/>
      <c r="T1601" s="5"/>
      <c r="U1601" s="5"/>
      <c r="V1601" s="5"/>
      <c r="W1601" s="5"/>
      <c r="X1601" s="5"/>
      <c r="Y1601" s="5"/>
      <c r="Z1601" s="5"/>
      <c r="AA1601" s="5"/>
      <c r="AB1601" s="5"/>
      <c r="AC1601" s="5"/>
      <c r="AD1601" s="5"/>
      <c r="AE1601" s="5"/>
    </row>
    <row r="1602" spans="1:31" ht="23.25" customHeight="1">
      <c r="A1602" s="5" t="s">
        <v>25566</v>
      </c>
      <c r="B1602" s="5" t="s">
        <v>14693</v>
      </c>
      <c r="C1602" s="5" t="s">
        <v>170</v>
      </c>
      <c r="D1602" s="5" t="s">
        <v>435</v>
      </c>
      <c r="E1602" s="20" t="s">
        <v>919</v>
      </c>
      <c r="F1602" s="7">
        <v>20</v>
      </c>
      <c r="G1602" s="7">
        <v>30</v>
      </c>
      <c r="H1602" s="5" t="s">
        <v>1088</v>
      </c>
      <c r="I1602" s="5" t="s">
        <v>108</v>
      </c>
      <c r="J1602" s="5" t="s">
        <v>161</v>
      </c>
      <c r="K1602" s="9" t="s">
        <v>47</v>
      </c>
      <c r="L1602" s="5" t="s">
        <v>25567</v>
      </c>
      <c r="M1602" s="5" t="s">
        <v>37</v>
      </c>
      <c r="N1602" s="5" t="s">
        <v>55</v>
      </c>
      <c r="O1602" s="5" t="b">
        <f t="shared" ca="1" si="0"/>
        <v>0</v>
      </c>
      <c r="P1602" s="5" t="b">
        <f t="shared" ca="1" si="1"/>
        <v>1</v>
      </c>
      <c r="Q1602" s="5"/>
      <c r="R1602" s="5"/>
      <c r="S1602" s="5"/>
      <c r="T1602" s="5"/>
      <c r="U1602" s="5"/>
      <c r="V1602" s="5"/>
      <c r="W1602" s="5"/>
      <c r="X1602" s="5"/>
      <c r="Y1602" s="5"/>
      <c r="Z1602" s="5"/>
      <c r="AA1602" s="5"/>
      <c r="AB1602" s="5"/>
      <c r="AC1602" s="5"/>
      <c r="AD1602" s="5"/>
      <c r="AE1602" s="5"/>
    </row>
    <row r="1603" spans="1:31" ht="23.25" customHeight="1">
      <c r="A1603" s="5" t="s">
        <v>2674</v>
      </c>
      <c r="B1603" s="5" t="s">
        <v>25569</v>
      </c>
      <c r="C1603" s="5" t="s">
        <v>170</v>
      </c>
      <c r="D1603" s="5" t="s">
        <v>342</v>
      </c>
      <c r="E1603" s="20" t="s">
        <v>45</v>
      </c>
      <c r="F1603" s="7">
        <v>20</v>
      </c>
      <c r="G1603" s="7">
        <v>25</v>
      </c>
      <c r="H1603" s="5" t="s">
        <v>188</v>
      </c>
      <c r="I1603" s="5" t="s">
        <v>66</v>
      </c>
      <c r="J1603" s="5" t="s">
        <v>479</v>
      </c>
      <c r="K1603" s="5" t="s">
        <v>25570</v>
      </c>
      <c r="L1603" s="5" t="s">
        <v>25571</v>
      </c>
      <c r="M1603" s="5" t="s">
        <v>100</v>
      </c>
      <c r="N1603" s="5" t="s">
        <v>55</v>
      </c>
      <c r="O1603" s="5" t="b">
        <f t="shared" ca="1" si="0"/>
        <v>0</v>
      </c>
      <c r="P1603" s="5" t="b">
        <f t="shared" ca="1" si="1"/>
        <v>1</v>
      </c>
      <c r="Q1603" s="5"/>
      <c r="R1603" s="5"/>
      <c r="S1603" s="5"/>
      <c r="T1603" s="5"/>
      <c r="U1603" s="5"/>
      <c r="V1603" s="5"/>
      <c r="W1603" s="5"/>
      <c r="X1603" s="5"/>
      <c r="Y1603" s="5"/>
      <c r="Z1603" s="5"/>
      <c r="AA1603" s="5"/>
      <c r="AB1603" s="5"/>
      <c r="AC1603" s="5"/>
      <c r="AD1603" s="5"/>
      <c r="AE1603" s="5"/>
    </row>
    <row r="1604" spans="1:31" ht="23.25" customHeight="1">
      <c r="A1604" s="5" t="s">
        <v>25007</v>
      </c>
      <c r="B1604" s="5" t="s">
        <v>25574</v>
      </c>
      <c r="C1604" s="5" t="s">
        <v>27</v>
      </c>
      <c r="D1604" s="5" t="s">
        <v>75</v>
      </c>
      <c r="E1604" s="20" t="s">
        <v>45</v>
      </c>
      <c r="F1604" s="7">
        <v>20</v>
      </c>
      <c r="G1604" s="7">
        <v>30</v>
      </c>
      <c r="H1604" s="5" t="s">
        <v>1088</v>
      </c>
      <c r="I1604" s="5" t="s">
        <v>66</v>
      </c>
      <c r="J1604" s="5" t="s">
        <v>76</v>
      </c>
      <c r="K1604" s="5" t="s">
        <v>381</v>
      </c>
      <c r="L1604" s="5" t="s">
        <v>25575</v>
      </c>
      <c r="M1604" s="5" t="s">
        <v>37</v>
      </c>
      <c r="N1604" s="5" t="s">
        <v>237</v>
      </c>
      <c r="O1604" s="5" t="b">
        <f t="shared" ca="1" si="0"/>
        <v>0</v>
      </c>
      <c r="P1604" s="5" t="b">
        <f t="shared" ca="1" si="1"/>
        <v>1</v>
      </c>
      <c r="Q1604" s="5"/>
      <c r="R1604" s="5"/>
      <c r="S1604" s="5"/>
      <c r="T1604" s="5"/>
      <c r="U1604" s="5"/>
      <c r="V1604" s="5"/>
      <c r="W1604" s="5"/>
      <c r="X1604" s="5"/>
      <c r="Y1604" s="5"/>
      <c r="Z1604" s="5"/>
      <c r="AA1604" s="5"/>
      <c r="AB1604" s="5"/>
      <c r="AC1604" s="5"/>
      <c r="AD1604" s="5"/>
      <c r="AE1604" s="5"/>
    </row>
    <row r="1605" spans="1:31" ht="23.25" customHeight="1">
      <c r="A1605" s="5" t="s">
        <v>25580</v>
      </c>
      <c r="B1605" s="5" t="s">
        <v>25581</v>
      </c>
      <c r="C1605" s="5" t="s">
        <v>27</v>
      </c>
      <c r="D1605" s="5" t="s">
        <v>85</v>
      </c>
      <c r="E1605" s="20" t="s">
        <v>919</v>
      </c>
      <c r="F1605" s="7">
        <v>20</v>
      </c>
      <c r="G1605" s="7">
        <v>40</v>
      </c>
      <c r="H1605" s="5" t="s">
        <v>2981</v>
      </c>
      <c r="I1605" s="5" t="s">
        <v>1690</v>
      </c>
      <c r="J1605" s="5" t="s">
        <v>68</v>
      </c>
      <c r="K1605" s="9" t="s">
        <v>47</v>
      </c>
      <c r="L1605" s="5" t="s">
        <v>25582</v>
      </c>
      <c r="M1605" s="5" t="s">
        <v>100</v>
      </c>
      <c r="N1605" s="5" t="s">
        <v>55</v>
      </c>
      <c r="O1605" s="5" t="b">
        <f t="shared" ca="1" si="0"/>
        <v>0</v>
      </c>
      <c r="P1605" s="5" t="b">
        <f t="shared" ca="1" si="1"/>
        <v>1</v>
      </c>
      <c r="Q1605" s="5"/>
      <c r="R1605" s="5"/>
      <c r="S1605" s="5"/>
      <c r="T1605" s="5"/>
      <c r="U1605" s="5"/>
      <c r="V1605" s="5"/>
      <c r="W1605" s="5"/>
      <c r="X1605" s="5"/>
      <c r="Y1605" s="5"/>
      <c r="Z1605" s="5"/>
      <c r="AA1605" s="5"/>
      <c r="AB1605" s="5"/>
      <c r="AC1605" s="5"/>
      <c r="AD1605" s="5"/>
      <c r="AE1605" s="5"/>
    </row>
    <row r="1606" spans="1:31" ht="23.25" customHeight="1">
      <c r="A1606" s="5" t="s">
        <v>7050</v>
      </c>
      <c r="B1606" s="5" t="s">
        <v>25583</v>
      </c>
      <c r="C1606" s="5" t="s">
        <v>27</v>
      </c>
      <c r="D1606" s="5" t="s">
        <v>80</v>
      </c>
      <c r="E1606" s="20" t="s">
        <v>919</v>
      </c>
      <c r="F1606" s="7">
        <v>20</v>
      </c>
      <c r="G1606" s="7">
        <v>25</v>
      </c>
      <c r="H1606" s="5" t="s">
        <v>188</v>
      </c>
      <c r="I1606" s="5" t="s">
        <v>66</v>
      </c>
      <c r="J1606" s="5" t="s">
        <v>1619</v>
      </c>
      <c r="K1606" s="5" t="s">
        <v>25584</v>
      </c>
      <c r="L1606" s="5" t="s">
        <v>25586</v>
      </c>
      <c r="M1606" s="5" t="s">
        <v>100</v>
      </c>
      <c r="N1606" s="5" t="s">
        <v>55</v>
      </c>
      <c r="O1606" s="5" t="b">
        <f t="shared" ca="1" si="0"/>
        <v>0</v>
      </c>
      <c r="P1606" s="5" t="b">
        <f t="shared" ca="1" si="1"/>
        <v>1</v>
      </c>
      <c r="Q1606" s="5"/>
      <c r="R1606" s="5"/>
      <c r="S1606" s="5"/>
      <c r="T1606" s="5"/>
      <c r="U1606" s="5"/>
      <c r="V1606" s="5"/>
      <c r="W1606" s="5"/>
      <c r="X1606" s="5"/>
      <c r="Y1606" s="5"/>
      <c r="Z1606" s="5"/>
      <c r="AA1606" s="5"/>
      <c r="AB1606" s="5"/>
      <c r="AC1606" s="5"/>
      <c r="AD1606" s="5"/>
      <c r="AE1606" s="5"/>
    </row>
    <row r="1607" spans="1:31" ht="23.25" customHeight="1">
      <c r="A1607" s="5" t="s">
        <v>7873</v>
      </c>
      <c r="B1607" s="5" t="s">
        <v>18017</v>
      </c>
      <c r="C1607" s="5" t="s">
        <v>170</v>
      </c>
      <c r="D1607" s="5" t="s">
        <v>47</v>
      </c>
      <c r="E1607" s="20" t="s">
        <v>45</v>
      </c>
      <c r="F1607" s="7">
        <v>21</v>
      </c>
      <c r="G1607" s="7">
        <v>26</v>
      </c>
      <c r="H1607" s="5" t="s">
        <v>19646</v>
      </c>
      <c r="I1607" s="5" t="s">
        <v>108</v>
      </c>
      <c r="J1607" s="5" t="s">
        <v>161</v>
      </c>
      <c r="K1607" s="5" t="s">
        <v>12778</v>
      </c>
      <c r="L1607" s="5" t="s">
        <v>19647</v>
      </c>
      <c r="M1607" s="5" t="s">
        <v>167</v>
      </c>
      <c r="N1607" s="5" t="s">
        <v>55</v>
      </c>
      <c r="O1607" s="5" t="b">
        <f t="shared" ca="1" si="0"/>
        <v>0</v>
      </c>
      <c r="P1607" s="5" t="b">
        <f t="shared" ca="1" si="1"/>
        <v>1</v>
      </c>
      <c r="Q1607" s="5"/>
      <c r="R1607" s="5"/>
      <c r="S1607" s="5"/>
      <c r="T1607" s="5"/>
      <c r="U1607" s="5"/>
      <c r="V1607" s="5"/>
      <c r="W1607" s="5"/>
      <c r="X1607" s="5"/>
      <c r="Y1607" s="5"/>
      <c r="Z1607" s="5"/>
      <c r="AA1607" s="5"/>
      <c r="AB1607" s="5"/>
      <c r="AC1607" s="5"/>
      <c r="AD1607" s="5"/>
      <c r="AE1607" s="5"/>
    </row>
    <row r="1608" spans="1:31" ht="23.25" customHeight="1">
      <c r="A1608" s="5" t="s">
        <v>7866</v>
      </c>
      <c r="B1608" s="5" t="s">
        <v>25591</v>
      </c>
      <c r="C1608" s="5" t="s">
        <v>27</v>
      </c>
      <c r="D1608" s="5" t="s">
        <v>212</v>
      </c>
      <c r="E1608" s="20" t="s">
        <v>45</v>
      </c>
      <c r="F1608" s="11">
        <v>21</v>
      </c>
      <c r="G1608" s="11">
        <v>29</v>
      </c>
      <c r="H1608" s="5" t="s">
        <v>2586</v>
      </c>
      <c r="I1608" s="5" t="s">
        <v>31</v>
      </c>
      <c r="J1608" s="5" t="s">
        <v>57</v>
      </c>
      <c r="K1608" s="5" t="s">
        <v>25592</v>
      </c>
      <c r="L1608" s="5" t="s">
        <v>25593</v>
      </c>
      <c r="M1608" s="5" t="s">
        <v>100</v>
      </c>
      <c r="N1608" s="5" t="s">
        <v>89</v>
      </c>
      <c r="O1608" s="5" t="b">
        <f t="shared" ca="1" si="0"/>
        <v>0</v>
      </c>
      <c r="P1608" s="5" t="b">
        <f t="shared" ca="1" si="1"/>
        <v>1</v>
      </c>
      <c r="Q1608" s="5"/>
      <c r="R1608" s="5"/>
      <c r="S1608" s="5"/>
      <c r="T1608" s="5"/>
      <c r="U1608" s="5"/>
      <c r="V1608" s="5"/>
      <c r="W1608" s="5"/>
      <c r="X1608" s="5"/>
      <c r="Y1608" s="5"/>
      <c r="Z1608" s="5"/>
      <c r="AA1608" s="5"/>
      <c r="AB1608" s="5"/>
      <c r="AC1608" s="5"/>
      <c r="AD1608" s="5"/>
      <c r="AE1608" s="5"/>
    </row>
    <row r="1609" spans="1:31" ht="23.25" customHeight="1">
      <c r="A1609" s="14" t="s">
        <v>25594</v>
      </c>
      <c r="B1609" s="14" t="s">
        <v>22850</v>
      </c>
      <c r="C1609" s="14" t="s">
        <v>27</v>
      </c>
      <c r="D1609" s="14" t="s">
        <v>85</v>
      </c>
      <c r="E1609" s="21" t="s">
        <v>45</v>
      </c>
      <c r="F1609" s="15">
        <v>21</v>
      </c>
      <c r="G1609" s="15">
        <v>42</v>
      </c>
      <c r="H1609" s="14" t="s">
        <v>25596</v>
      </c>
      <c r="I1609" s="14" t="s">
        <v>31</v>
      </c>
      <c r="J1609" s="14" t="s">
        <v>10642</v>
      </c>
      <c r="K1609" s="14" t="s">
        <v>13765</v>
      </c>
      <c r="L1609" s="14" t="s">
        <v>25597</v>
      </c>
      <c r="M1609" s="14" t="s">
        <v>42</v>
      </c>
      <c r="N1609" s="14" t="s">
        <v>44</v>
      </c>
      <c r="O1609" s="14" t="b">
        <f t="shared" ca="1" si="0"/>
        <v>0</v>
      </c>
      <c r="P1609" s="14" t="b">
        <f t="shared" ca="1" si="1"/>
        <v>1</v>
      </c>
      <c r="Q1609" s="5"/>
      <c r="R1609" s="5"/>
      <c r="S1609" s="5"/>
      <c r="T1609" s="5"/>
      <c r="U1609" s="5"/>
      <c r="V1609" s="5"/>
      <c r="W1609" s="5"/>
      <c r="X1609" s="5"/>
      <c r="Y1609" s="5"/>
      <c r="Z1609" s="5"/>
      <c r="AA1609" s="5"/>
      <c r="AB1609" s="5"/>
      <c r="AC1609" s="5"/>
      <c r="AD1609" s="5"/>
      <c r="AE1609" s="5"/>
    </row>
    <row r="1610" spans="1:31" ht="23.25" customHeight="1">
      <c r="A1610" s="5" t="s">
        <v>25598</v>
      </c>
      <c r="B1610" s="5" t="s">
        <v>25599</v>
      </c>
      <c r="C1610" s="5" t="s">
        <v>27</v>
      </c>
      <c r="D1610" s="5" t="s">
        <v>85</v>
      </c>
      <c r="E1610" s="20" t="s">
        <v>45</v>
      </c>
      <c r="F1610" s="11">
        <v>21</v>
      </c>
      <c r="G1610" s="11">
        <v>33</v>
      </c>
      <c r="H1610" s="5" t="s">
        <v>4472</v>
      </c>
      <c r="I1610" s="5" t="s">
        <v>66</v>
      </c>
      <c r="J1610" s="5" t="s">
        <v>430</v>
      </c>
      <c r="K1610" s="9" t="s">
        <v>47</v>
      </c>
      <c r="L1610" s="5" t="s">
        <v>25600</v>
      </c>
      <c r="M1610" s="5" t="s">
        <v>37</v>
      </c>
      <c r="N1610" s="5" t="s">
        <v>89</v>
      </c>
      <c r="O1610" s="5" t="b">
        <f t="shared" ca="1" si="0"/>
        <v>0</v>
      </c>
      <c r="P1610" s="5" t="b">
        <f t="shared" ca="1" si="1"/>
        <v>1</v>
      </c>
      <c r="Q1610" s="5"/>
      <c r="R1610" s="5"/>
      <c r="S1610" s="5"/>
      <c r="T1610" s="5"/>
      <c r="U1610" s="5"/>
      <c r="V1610" s="5"/>
      <c r="W1610" s="5"/>
      <c r="X1610" s="5"/>
      <c r="Y1610" s="5"/>
      <c r="Z1610" s="5"/>
      <c r="AA1610" s="5"/>
      <c r="AB1610" s="5"/>
      <c r="AC1610" s="5"/>
      <c r="AD1610" s="5"/>
      <c r="AE1610" s="5"/>
    </row>
    <row r="1611" spans="1:31" ht="23.25" customHeight="1">
      <c r="A1611" s="14" t="s">
        <v>25603</v>
      </c>
      <c r="B1611" s="14" t="s">
        <v>25605</v>
      </c>
      <c r="C1611" s="14" t="s">
        <v>170</v>
      </c>
      <c r="D1611" s="14" t="s">
        <v>47</v>
      </c>
      <c r="E1611" s="21" t="s">
        <v>45</v>
      </c>
      <c r="F1611" s="15">
        <v>21</v>
      </c>
      <c r="G1611" s="15">
        <v>33</v>
      </c>
      <c r="H1611" s="14" t="s">
        <v>4472</v>
      </c>
      <c r="I1611" s="15" t="s">
        <v>24</v>
      </c>
      <c r="J1611" s="14" t="s">
        <v>13886</v>
      </c>
      <c r="K1611" s="14" t="s">
        <v>25606</v>
      </c>
      <c r="L1611" s="22" t="s">
        <v>47</v>
      </c>
      <c r="M1611" s="14" t="s">
        <v>37</v>
      </c>
      <c r="N1611" s="14" t="s">
        <v>55</v>
      </c>
      <c r="O1611" s="14" t="b">
        <f t="shared" ca="1" si="0"/>
        <v>0</v>
      </c>
      <c r="P1611" s="14" t="b">
        <f t="shared" ca="1" si="1"/>
        <v>1</v>
      </c>
      <c r="Q1611" s="5"/>
      <c r="R1611" s="5"/>
      <c r="S1611" s="5"/>
      <c r="T1611" s="5"/>
      <c r="U1611" s="5"/>
      <c r="V1611" s="5"/>
      <c r="W1611" s="5"/>
      <c r="X1611" s="5"/>
      <c r="Y1611" s="5"/>
      <c r="Z1611" s="5"/>
      <c r="AA1611" s="5"/>
      <c r="AB1611" s="5"/>
      <c r="AC1611" s="5"/>
      <c r="AD1611" s="5"/>
      <c r="AE1611" s="5"/>
    </row>
    <row r="1612" spans="1:31" ht="23.25" customHeight="1">
      <c r="A1612" s="5" t="s">
        <v>16736</v>
      </c>
      <c r="B1612" s="5" t="s">
        <v>19654</v>
      </c>
      <c r="C1612" s="5" t="s">
        <v>27</v>
      </c>
      <c r="D1612" s="5" t="s">
        <v>85</v>
      </c>
      <c r="E1612" s="20" t="s">
        <v>45</v>
      </c>
      <c r="F1612" s="7">
        <v>22</v>
      </c>
      <c r="G1612" s="7">
        <v>43</v>
      </c>
      <c r="H1612" s="5" t="s">
        <v>19655</v>
      </c>
      <c r="I1612" s="5" t="s">
        <v>108</v>
      </c>
      <c r="J1612" s="5" t="s">
        <v>57</v>
      </c>
      <c r="K1612" s="5" t="s">
        <v>19656</v>
      </c>
      <c r="L1612" s="5" t="s">
        <v>19657</v>
      </c>
      <c r="M1612" s="5" t="s">
        <v>53</v>
      </c>
      <c r="N1612" s="5" t="s">
        <v>55</v>
      </c>
      <c r="O1612" s="5" t="b">
        <f t="shared" ca="1" si="0"/>
        <v>0</v>
      </c>
      <c r="P1612" s="5" t="b">
        <f t="shared" ca="1" si="1"/>
        <v>1</v>
      </c>
      <c r="Q1612" s="5"/>
      <c r="R1612" s="5"/>
      <c r="S1612" s="5"/>
      <c r="T1612" s="5"/>
      <c r="U1612" s="5"/>
      <c r="V1612" s="5"/>
      <c r="W1612" s="5"/>
      <c r="X1612" s="5"/>
      <c r="Y1612" s="5"/>
      <c r="Z1612" s="5"/>
      <c r="AA1612" s="5"/>
      <c r="AB1612" s="5"/>
      <c r="AC1612" s="5"/>
      <c r="AD1612" s="5"/>
      <c r="AE1612" s="5"/>
    </row>
    <row r="1613" spans="1:31" ht="23.25" customHeight="1">
      <c r="A1613" s="5" t="s">
        <v>25612</v>
      </c>
      <c r="B1613" s="5" t="s">
        <v>5722</v>
      </c>
      <c r="C1613" s="5" t="s">
        <v>20</v>
      </c>
      <c r="D1613" s="5" t="s">
        <v>296</v>
      </c>
      <c r="E1613" s="20" t="s">
        <v>919</v>
      </c>
      <c r="F1613" s="7">
        <v>22</v>
      </c>
      <c r="G1613" s="7">
        <v>29</v>
      </c>
      <c r="H1613" s="5" t="s">
        <v>25613</v>
      </c>
      <c r="I1613" s="7" t="s">
        <v>24</v>
      </c>
      <c r="J1613" s="5" t="s">
        <v>576</v>
      </c>
      <c r="K1613" s="5" t="s">
        <v>12610</v>
      </c>
      <c r="L1613" s="5" t="s">
        <v>25616</v>
      </c>
      <c r="M1613" s="5" t="s">
        <v>42</v>
      </c>
      <c r="N1613" s="5" t="s">
        <v>44</v>
      </c>
      <c r="O1613" s="5" t="b">
        <f t="shared" ca="1" si="0"/>
        <v>0</v>
      </c>
      <c r="P1613" s="5" t="b">
        <f t="shared" ca="1" si="1"/>
        <v>1</v>
      </c>
      <c r="Q1613" s="5"/>
      <c r="R1613" s="5"/>
      <c r="S1613" s="5"/>
      <c r="T1613" s="5"/>
      <c r="U1613" s="5"/>
      <c r="V1613" s="5"/>
      <c r="W1613" s="5"/>
      <c r="X1613" s="5"/>
      <c r="Y1613" s="5"/>
      <c r="Z1613" s="5"/>
      <c r="AA1613" s="5"/>
      <c r="AB1613" s="5"/>
      <c r="AC1613" s="5"/>
      <c r="AD1613" s="5"/>
      <c r="AE1613" s="5"/>
    </row>
    <row r="1614" spans="1:31" ht="23.25" customHeight="1">
      <c r="A1614" s="5" t="s">
        <v>25618</v>
      </c>
      <c r="B1614" s="5" t="s">
        <v>5620</v>
      </c>
      <c r="C1614" s="5" t="s">
        <v>27</v>
      </c>
      <c r="D1614" s="5" t="s">
        <v>47</v>
      </c>
      <c r="E1614" s="20" t="s">
        <v>45</v>
      </c>
      <c r="F1614" s="7">
        <v>25</v>
      </c>
      <c r="G1614" s="7">
        <v>50</v>
      </c>
      <c r="H1614" s="5" t="s">
        <v>7149</v>
      </c>
      <c r="I1614" s="5" t="s">
        <v>108</v>
      </c>
      <c r="J1614" s="5" t="s">
        <v>117</v>
      </c>
      <c r="K1614" s="5" t="s">
        <v>25619</v>
      </c>
      <c r="L1614" s="12" t="s">
        <v>47</v>
      </c>
      <c r="M1614" s="5" t="s">
        <v>1599</v>
      </c>
      <c r="N1614" s="5" t="s">
        <v>55</v>
      </c>
      <c r="O1614" s="5" t="b">
        <f t="shared" ca="1" si="0"/>
        <v>0</v>
      </c>
      <c r="P1614" s="5" t="b">
        <f t="shared" ca="1" si="1"/>
        <v>1</v>
      </c>
      <c r="Q1614" s="5"/>
      <c r="R1614" s="5"/>
      <c r="S1614" s="5"/>
      <c r="T1614" s="5"/>
      <c r="U1614" s="5"/>
      <c r="V1614" s="5"/>
      <c r="W1614" s="5"/>
      <c r="X1614" s="5"/>
      <c r="Y1614" s="5"/>
      <c r="Z1614" s="5"/>
      <c r="AA1614" s="5"/>
      <c r="AB1614" s="5"/>
      <c r="AC1614" s="5"/>
      <c r="AD1614" s="5"/>
      <c r="AE1614" s="5"/>
    </row>
    <row r="1615" spans="1:31" ht="23.25" customHeight="1">
      <c r="A1615" s="5" t="s">
        <v>10325</v>
      </c>
      <c r="B1615" s="5" t="s">
        <v>19682</v>
      </c>
      <c r="C1615" s="5" t="s">
        <v>170</v>
      </c>
      <c r="D1615" s="5" t="s">
        <v>435</v>
      </c>
      <c r="E1615" s="20" t="s">
        <v>29</v>
      </c>
      <c r="F1615" s="7">
        <v>25</v>
      </c>
      <c r="G1615" s="7">
        <v>40</v>
      </c>
      <c r="H1615" s="5" t="s">
        <v>7158</v>
      </c>
      <c r="I1615" s="5" t="s">
        <v>66</v>
      </c>
      <c r="J1615" s="5" t="s">
        <v>686</v>
      </c>
      <c r="K1615" s="5" t="s">
        <v>19685</v>
      </c>
      <c r="L1615" s="5" t="s">
        <v>19687</v>
      </c>
      <c r="M1615" s="5" t="s">
        <v>100</v>
      </c>
      <c r="N1615" s="5" t="s">
        <v>55</v>
      </c>
      <c r="O1615" s="5" t="b">
        <f t="shared" ca="1" si="0"/>
        <v>0</v>
      </c>
      <c r="P1615" s="5" t="b">
        <f t="shared" ca="1" si="1"/>
        <v>1</v>
      </c>
      <c r="Q1615" s="5"/>
      <c r="R1615" s="5"/>
      <c r="S1615" s="5"/>
      <c r="T1615" s="5"/>
      <c r="U1615" s="5"/>
      <c r="V1615" s="5"/>
      <c r="W1615" s="5"/>
      <c r="X1615" s="5"/>
      <c r="Y1615" s="5"/>
      <c r="Z1615" s="5"/>
      <c r="AA1615" s="5"/>
      <c r="AB1615" s="5"/>
      <c r="AC1615" s="5"/>
      <c r="AD1615" s="5"/>
      <c r="AE1615" s="5"/>
    </row>
    <row r="1616" spans="1:31" ht="23.25" customHeight="1">
      <c r="A1616" s="5" t="s">
        <v>19695</v>
      </c>
      <c r="B1616" s="5" t="s">
        <v>7111</v>
      </c>
      <c r="C1616" s="5" t="s">
        <v>27</v>
      </c>
      <c r="D1616" s="5" t="s">
        <v>212</v>
      </c>
      <c r="E1616" s="20" t="s">
        <v>919</v>
      </c>
      <c r="F1616" s="11">
        <v>25</v>
      </c>
      <c r="G1616" s="11">
        <v>42</v>
      </c>
      <c r="H1616" s="5" t="s">
        <v>1407</v>
      </c>
      <c r="I1616" s="5" t="s">
        <v>66</v>
      </c>
      <c r="J1616" s="5" t="s">
        <v>224</v>
      </c>
      <c r="K1616" s="5" t="s">
        <v>7112</v>
      </c>
      <c r="L1616" s="5" t="s">
        <v>19696</v>
      </c>
      <c r="M1616" s="5" t="s">
        <v>53</v>
      </c>
      <c r="N1616" s="5" t="s">
        <v>55</v>
      </c>
      <c r="O1616" s="5" t="b">
        <f t="shared" ca="1" si="0"/>
        <v>0</v>
      </c>
      <c r="P1616" s="5" t="b">
        <f t="shared" ca="1" si="1"/>
        <v>1</v>
      </c>
      <c r="Q1616" s="5"/>
      <c r="R1616" s="5"/>
      <c r="S1616" s="5"/>
      <c r="T1616" s="5"/>
      <c r="U1616" s="5"/>
      <c r="V1616" s="5"/>
      <c r="W1616" s="5"/>
      <c r="X1616" s="5"/>
      <c r="Y1616" s="5"/>
      <c r="Z1616" s="5"/>
      <c r="AA1616" s="5"/>
      <c r="AB1616" s="5"/>
      <c r="AC1616" s="5"/>
      <c r="AD1616" s="5"/>
      <c r="AE1616" s="5"/>
    </row>
    <row r="1617" spans="1:31" ht="23.25" customHeight="1">
      <c r="A1617" s="5" t="s">
        <v>19663</v>
      </c>
      <c r="B1617" s="5" t="s">
        <v>12697</v>
      </c>
      <c r="C1617" s="5" t="s">
        <v>20</v>
      </c>
      <c r="D1617" s="5" t="s">
        <v>47</v>
      </c>
      <c r="E1617" s="20" t="s">
        <v>45</v>
      </c>
      <c r="F1617" s="11">
        <v>25</v>
      </c>
      <c r="G1617" s="11">
        <v>46</v>
      </c>
      <c r="H1617" s="5" t="s">
        <v>19665</v>
      </c>
      <c r="I1617" s="5" t="s">
        <v>66</v>
      </c>
      <c r="J1617" s="5" t="s">
        <v>117</v>
      </c>
      <c r="K1617" s="9" t="s">
        <v>47</v>
      </c>
      <c r="L1617" s="5" t="s">
        <v>19666</v>
      </c>
      <c r="M1617" s="5" t="s">
        <v>53</v>
      </c>
      <c r="N1617" s="5" t="s">
        <v>55</v>
      </c>
      <c r="O1617" s="5" t="b">
        <f t="shared" ca="1" si="0"/>
        <v>0</v>
      </c>
      <c r="P1617" s="5" t="b">
        <f t="shared" ca="1" si="1"/>
        <v>1</v>
      </c>
      <c r="Q1617" s="5"/>
      <c r="R1617" s="5"/>
      <c r="S1617" s="5"/>
      <c r="T1617" s="5"/>
      <c r="U1617" s="5"/>
      <c r="V1617" s="5"/>
      <c r="W1617" s="5"/>
      <c r="X1617" s="5"/>
      <c r="Y1617" s="5"/>
      <c r="Z1617" s="5"/>
      <c r="AA1617" s="5"/>
      <c r="AB1617" s="5"/>
      <c r="AC1617" s="5"/>
      <c r="AD1617" s="5"/>
      <c r="AE1617" s="5"/>
    </row>
    <row r="1618" spans="1:31" ht="23.25" customHeight="1">
      <c r="A1618" s="5" t="s">
        <v>19721</v>
      </c>
      <c r="B1618" s="5" t="s">
        <v>19722</v>
      </c>
      <c r="C1618" s="5" t="s">
        <v>170</v>
      </c>
      <c r="D1618" s="5" t="s">
        <v>390</v>
      </c>
      <c r="E1618" s="20" t="s">
        <v>45</v>
      </c>
      <c r="F1618" s="7">
        <v>25</v>
      </c>
      <c r="G1618" s="7">
        <v>40</v>
      </c>
      <c r="H1618" s="5" t="s">
        <v>7158</v>
      </c>
      <c r="I1618" s="5" t="s">
        <v>66</v>
      </c>
      <c r="J1618" s="5" t="s">
        <v>57</v>
      </c>
      <c r="K1618" s="9" t="s">
        <v>47</v>
      </c>
      <c r="L1618" s="5" t="s">
        <v>19723</v>
      </c>
      <c r="M1618" s="5" t="s">
        <v>53</v>
      </c>
      <c r="N1618" s="5" t="s">
        <v>38</v>
      </c>
      <c r="O1618" s="5" t="b">
        <f t="shared" ca="1" si="0"/>
        <v>0</v>
      </c>
      <c r="P1618" s="5" t="b">
        <f t="shared" ca="1" si="1"/>
        <v>1</v>
      </c>
      <c r="Q1618" s="5"/>
      <c r="R1618" s="5"/>
      <c r="S1618" s="5"/>
      <c r="T1618" s="5"/>
      <c r="U1618" s="5"/>
      <c r="V1618" s="5"/>
      <c r="W1618" s="5"/>
      <c r="X1618" s="5"/>
      <c r="Y1618" s="5"/>
      <c r="Z1618" s="5"/>
      <c r="AA1618" s="5"/>
      <c r="AB1618" s="5"/>
      <c r="AC1618" s="5"/>
      <c r="AD1618" s="5"/>
      <c r="AE1618" s="5"/>
    </row>
    <row r="1619" spans="1:31" ht="23.25" customHeight="1">
      <c r="A1619" s="5" t="s">
        <v>19726</v>
      </c>
      <c r="B1619" s="5" t="s">
        <v>19727</v>
      </c>
      <c r="C1619" s="5" t="s">
        <v>170</v>
      </c>
      <c r="D1619" s="5" t="s">
        <v>390</v>
      </c>
      <c r="E1619" s="20" t="s">
        <v>45</v>
      </c>
      <c r="F1619" s="11">
        <v>25</v>
      </c>
      <c r="G1619" s="11">
        <v>33</v>
      </c>
      <c r="H1619" s="5" t="s">
        <v>327</v>
      </c>
      <c r="I1619" s="5" t="s">
        <v>108</v>
      </c>
      <c r="J1619" s="5" t="s">
        <v>412</v>
      </c>
      <c r="K1619" s="9" t="s">
        <v>47</v>
      </c>
      <c r="L1619" s="5" t="s">
        <v>19729</v>
      </c>
      <c r="M1619" s="5" t="s">
        <v>1599</v>
      </c>
      <c r="N1619" s="5" t="s">
        <v>89</v>
      </c>
      <c r="O1619" s="5" t="b">
        <f t="shared" ca="1" si="0"/>
        <v>0</v>
      </c>
      <c r="P1619" s="5" t="b">
        <f t="shared" ca="1" si="1"/>
        <v>1</v>
      </c>
      <c r="Q1619" s="5"/>
      <c r="R1619" s="5"/>
      <c r="S1619" s="5"/>
      <c r="T1619" s="5"/>
      <c r="U1619" s="5"/>
      <c r="V1619" s="5"/>
      <c r="W1619" s="5"/>
      <c r="X1619" s="5"/>
      <c r="Y1619" s="5"/>
      <c r="Z1619" s="5"/>
      <c r="AA1619" s="5"/>
      <c r="AB1619" s="5"/>
      <c r="AC1619" s="5"/>
      <c r="AD1619" s="5"/>
      <c r="AE1619" s="5"/>
    </row>
    <row r="1620" spans="1:31" ht="23.25" customHeight="1">
      <c r="A1620" s="5" t="s">
        <v>19730</v>
      </c>
      <c r="B1620" s="5" t="s">
        <v>19731</v>
      </c>
      <c r="C1620" s="5" t="s">
        <v>27</v>
      </c>
      <c r="D1620" s="5" t="s">
        <v>85</v>
      </c>
      <c r="E1620" s="20" t="s">
        <v>45</v>
      </c>
      <c r="F1620" s="7">
        <v>25</v>
      </c>
      <c r="G1620" s="7">
        <v>35</v>
      </c>
      <c r="H1620" s="5" t="s">
        <v>2912</v>
      </c>
      <c r="I1620" s="5" t="s">
        <v>66</v>
      </c>
      <c r="J1620" s="5" t="s">
        <v>110</v>
      </c>
      <c r="K1620" s="5" t="s">
        <v>19732</v>
      </c>
      <c r="L1620" s="5" t="s">
        <v>19734</v>
      </c>
      <c r="M1620" s="5" t="s">
        <v>53</v>
      </c>
      <c r="N1620" s="5" t="s">
        <v>271</v>
      </c>
      <c r="O1620" s="5" t="b">
        <f t="shared" ca="1" si="0"/>
        <v>0</v>
      </c>
      <c r="P1620" s="5" t="b">
        <f t="shared" ca="1" si="1"/>
        <v>1</v>
      </c>
      <c r="Q1620" s="5"/>
      <c r="R1620" s="5"/>
      <c r="S1620" s="5"/>
      <c r="T1620" s="5"/>
      <c r="U1620" s="5"/>
      <c r="V1620" s="5"/>
      <c r="W1620" s="5"/>
      <c r="X1620" s="5"/>
      <c r="Y1620" s="5"/>
      <c r="Z1620" s="5"/>
      <c r="AA1620" s="5"/>
      <c r="AB1620" s="5"/>
      <c r="AC1620" s="5"/>
      <c r="AD1620" s="5"/>
      <c r="AE1620" s="5"/>
    </row>
    <row r="1621" spans="1:31" ht="23.25" customHeight="1">
      <c r="A1621" s="5" t="s">
        <v>19746</v>
      </c>
      <c r="B1621" s="5" t="s">
        <v>19748</v>
      </c>
      <c r="C1621" s="5" t="s">
        <v>27</v>
      </c>
      <c r="D1621" s="5" t="s">
        <v>85</v>
      </c>
      <c r="E1621" s="20" t="s">
        <v>29</v>
      </c>
      <c r="F1621" s="11">
        <v>25</v>
      </c>
      <c r="G1621" s="11">
        <v>50</v>
      </c>
      <c r="H1621" s="5" t="s">
        <v>16922</v>
      </c>
      <c r="I1621" s="5" t="s">
        <v>66</v>
      </c>
      <c r="J1621" s="5" t="s">
        <v>444</v>
      </c>
      <c r="K1621" s="5" t="s">
        <v>19749</v>
      </c>
      <c r="L1621" s="5" t="s">
        <v>19751</v>
      </c>
      <c r="M1621" s="5" t="s">
        <v>37</v>
      </c>
      <c r="N1621" s="5" t="s">
        <v>55</v>
      </c>
      <c r="O1621" s="5" t="b">
        <f t="shared" ca="1" si="0"/>
        <v>0</v>
      </c>
      <c r="P1621" s="5" t="b">
        <f t="shared" ca="1" si="1"/>
        <v>1</v>
      </c>
      <c r="Q1621" s="5"/>
      <c r="R1621" s="5"/>
      <c r="S1621" s="5"/>
      <c r="T1621" s="5"/>
      <c r="U1621" s="5"/>
      <c r="V1621" s="5"/>
      <c r="W1621" s="5"/>
      <c r="X1621" s="5"/>
      <c r="Y1621" s="5"/>
      <c r="Z1621" s="5"/>
      <c r="AA1621" s="5"/>
      <c r="AB1621" s="5"/>
      <c r="AC1621" s="5"/>
      <c r="AD1621" s="5"/>
      <c r="AE1621" s="5"/>
    </row>
    <row r="1622" spans="1:31" ht="23.25" customHeight="1">
      <c r="A1622" s="5" t="s">
        <v>19757</v>
      </c>
      <c r="B1622" s="5" t="s">
        <v>19758</v>
      </c>
      <c r="C1622" s="5" t="s">
        <v>27</v>
      </c>
      <c r="D1622" s="5" t="s">
        <v>75</v>
      </c>
      <c r="E1622" s="20" t="s">
        <v>45</v>
      </c>
      <c r="F1622" s="7">
        <v>25</v>
      </c>
      <c r="G1622" s="7">
        <v>30</v>
      </c>
      <c r="H1622" s="5" t="s">
        <v>2537</v>
      </c>
      <c r="I1622" s="5" t="s">
        <v>66</v>
      </c>
      <c r="J1622" s="5" t="s">
        <v>57</v>
      </c>
      <c r="K1622" s="5" t="s">
        <v>19762</v>
      </c>
      <c r="L1622" s="5" t="s">
        <v>19763</v>
      </c>
      <c r="M1622" s="5" t="s">
        <v>53</v>
      </c>
      <c r="N1622" s="5" t="s">
        <v>55</v>
      </c>
      <c r="O1622" s="5" t="b">
        <f t="shared" ca="1" si="0"/>
        <v>0</v>
      </c>
      <c r="P1622" s="5" t="b">
        <f t="shared" ca="1" si="1"/>
        <v>1</v>
      </c>
      <c r="Q1622" s="5"/>
      <c r="R1622" s="5"/>
      <c r="S1622" s="5"/>
      <c r="T1622" s="5"/>
      <c r="U1622" s="5"/>
      <c r="V1622" s="5"/>
      <c r="W1622" s="5"/>
      <c r="X1622" s="5"/>
      <c r="Y1622" s="5"/>
      <c r="Z1622" s="5"/>
      <c r="AA1622" s="5"/>
      <c r="AB1622" s="5"/>
      <c r="AC1622" s="5"/>
      <c r="AD1622" s="5"/>
      <c r="AE1622" s="5"/>
    </row>
    <row r="1623" spans="1:31" ht="23.25" customHeight="1">
      <c r="A1623" s="5" t="s">
        <v>19768</v>
      </c>
      <c r="B1623" s="5" t="s">
        <v>19769</v>
      </c>
      <c r="C1623" s="5" t="s">
        <v>27</v>
      </c>
      <c r="D1623" s="5" t="s">
        <v>85</v>
      </c>
      <c r="E1623" s="20" t="s">
        <v>45</v>
      </c>
      <c r="F1623" s="7">
        <v>25</v>
      </c>
      <c r="G1623" s="7">
        <v>35</v>
      </c>
      <c r="H1623" s="5" t="s">
        <v>2912</v>
      </c>
      <c r="I1623" s="5" t="s">
        <v>125</v>
      </c>
      <c r="J1623" s="5" t="s">
        <v>516</v>
      </c>
      <c r="K1623" s="9" t="s">
        <v>47</v>
      </c>
      <c r="L1623" s="5" t="s">
        <v>19772</v>
      </c>
      <c r="M1623" s="5" t="s">
        <v>100</v>
      </c>
      <c r="N1623" s="5" t="s">
        <v>55</v>
      </c>
      <c r="O1623" s="5" t="b">
        <f t="shared" ca="1" si="0"/>
        <v>0</v>
      </c>
      <c r="P1623" s="5" t="b">
        <f t="shared" ca="1" si="1"/>
        <v>1</v>
      </c>
      <c r="Q1623" s="5"/>
      <c r="R1623" s="5"/>
      <c r="S1623" s="5"/>
      <c r="T1623" s="5"/>
      <c r="U1623" s="5"/>
      <c r="V1623" s="5"/>
      <c r="W1623" s="5"/>
      <c r="X1623" s="5"/>
      <c r="Y1623" s="5"/>
      <c r="Z1623" s="5"/>
      <c r="AA1623" s="5"/>
      <c r="AB1623" s="5"/>
      <c r="AC1623" s="5"/>
      <c r="AD1623" s="5"/>
      <c r="AE1623" s="5"/>
    </row>
    <row r="1624" spans="1:31" ht="23.25" customHeight="1">
      <c r="A1624" s="5" t="s">
        <v>19804</v>
      </c>
      <c r="B1624" s="5" t="s">
        <v>15860</v>
      </c>
      <c r="C1624" s="5" t="s">
        <v>41</v>
      </c>
      <c r="D1624" s="5" t="s">
        <v>114</v>
      </c>
      <c r="E1624" s="20" t="s">
        <v>45</v>
      </c>
      <c r="F1624" s="7">
        <v>25</v>
      </c>
      <c r="G1624" s="7">
        <v>35</v>
      </c>
      <c r="H1624" s="5" t="s">
        <v>2912</v>
      </c>
      <c r="I1624" s="5" t="s">
        <v>108</v>
      </c>
      <c r="J1624" s="5" t="s">
        <v>117</v>
      </c>
      <c r="K1624" s="5" t="s">
        <v>15863</v>
      </c>
      <c r="L1624" s="5" t="s">
        <v>19808</v>
      </c>
      <c r="M1624" s="5" t="s">
        <v>53</v>
      </c>
      <c r="N1624" s="5" t="s">
        <v>271</v>
      </c>
      <c r="O1624" s="5" t="b">
        <f t="shared" ca="1" si="0"/>
        <v>0</v>
      </c>
      <c r="P1624" s="5" t="b">
        <f t="shared" ca="1" si="1"/>
        <v>1</v>
      </c>
      <c r="Q1624" s="5"/>
      <c r="R1624" s="5"/>
      <c r="S1624" s="5"/>
      <c r="T1624" s="5"/>
      <c r="U1624" s="5"/>
      <c r="V1624" s="5"/>
      <c r="W1624" s="5"/>
      <c r="X1624" s="5"/>
      <c r="Y1624" s="5"/>
      <c r="Z1624" s="5"/>
      <c r="AA1624" s="5"/>
      <c r="AB1624" s="5"/>
      <c r="AC1624" s="5"/>
      <c r="AD1624" s="5"/>
      <c r="AE1624" s="5"/>
    </row>
    <row r="1625" spans="1:31" ht="23.25" customHeight="1">
      <c r="A1625" s="5" t="s">
        <v>19793</v>
      </c>
      <c r="B1625" s="5" t="s">
        <v>19794</v>
      </c>
      <c r="C1625" s="5" t="s">
        <v>27</v>
      </c>
      <c r="D1625" s="5" t="s">
        <v>105</v>
      </c>
      <c r="E1625" s="20" t="s">
        <v>919</v>
      </c>
      <c r="F1625" s="7">
        <v>25</v>
      </c>
      <c r="G1625" s="7">
        <v>50</v>
      </c>
      <c r="H1625" s="5" t="s">
        <v>7149</v>
      </c>
      <c r="I1625" s="5" t="s">
        <v>108</v>
      </c>
      <c r="J1625" s="5" t="s">
        <v>134</v>
      </c>
      <c r="K1625" s="5" t="s">
        <v>688</v>
      </c>
      <c r="L1625" s="5" t="s">
        <v>19797</v>
      </c>
      <c r="M1625" s="5" t="s">
        <v>53</v>
      </c>
      <c r="N1625" s="5" t="s">
        <v>55</v>
      </c>
      <c r="O1625" s="5" t="b">
        <f t="shared" ca="1" si="0"/>
        <v>0</v>
      </c>
      <c r="P1625" s="5" t="b">
        <f t="shared" ca="1" si="1"/>
        <v>1</v>
      </c>
      <c r="Q1625" s="5"/>
      <c r="R1625" s="5"/>
      <c r="S1625" s="5"/>
      <c r="T1625" s="5"/>
      <c r="U1625" s="5"/>
      <c r="V1625" s="5"/>
      <c r="W1625" s="5"/>
      <c r="X1625" s="5"/>
      <c r="Y1625" s="5"/>
      <c r="Z1625" s="5"/>
      <c r="AA1625" s="5"/>
      <c r="AB1625" s="5"/>
      <c r="AC1625" s="5"/>
      <c r="AD1625" s="5"/>
      <c r="AE1625" s="5"/>
    </row>
    <row r="1626" spans="1:31" ht="23.25" customHeight="1">
      <c r="A1626" s="5" t="s">
        <v>19785</v>
      </c>
      <c r="B1626" s="5" t="s">
        <v>19786</v>
      </c>
      <c r="C1626" s="5" t="s">
        <v>27</v>
      </c>
      <c r="D1626" s="5" t="s">
        <v>47</v>
      </c>
      <c r="E1626" s="20" t="s">
        <v>919</v>
      </c>
      <c r="F1626" s="11">
        <v>25</v>
      </c>
      <c r="G1626" s="11">
        <v>50</v>
      </c>
      <c r="H1626" s="5" t="s">
        <v>16922</v>
      </c>
      <c r="I1626" s="5" t="s">
        <v>66</v>
      </c>
      <c r="J1626" s="5" t="s">
        <v>1328</v>
      </c>
      <c r="K1626" s="5" t="s">
        <v>19788</v>
      </c>
      <c r="L1626" s="5" t="s">
        <v>19789</v>
      </c>
      <c r="M1626" s="5" t="s">
        <v>37</v>
      </c>
      <c r="N1626" s="5" t="s">
        <v>38</v>
      </c>
      <c r="O1626" s="5" t="b">
        <f t="shared" ca="1" si="0"/>
        <v>0</v>
      </c>
      <c r="P1626" s="5" t="b">
        <f t="shared" ca="1" si="1"/>
        <v>1</v>
      </c>
      <c r="Q1626" s="5"/>
      <c r="R1626" s="5"/>
      <c r="S1626" s="5"/>
      <c r="T1626" s="5"/>
      <c r="U1626" s="5"/>
      <c r="V1626" s="5"/>
      <c r="W1626" s="5"/>
      <c r="X1626" s="5"/>
      <c r="Y1626" s="5"/>
      <c r="Z1626" s="5"/>
      <c r="AA1626" s="5"/>
      <c r="AB1626" s="5"/>
      <c r="AC1626" s="5"/>
      <c r="AD1626" s="5"/>
      <c r="AE1626" s="5"/>
    </row>
    <row r="1627" spans="1:31" ht="23.25" customHeight="1">
      <c r="A1627" s="5" t="s">
        <v>19777</v>
      </c>
      <c r="B1627" s="5" t="s">
        <v>19778</v>
      </c>
      <c r="C1627" s="5" t="s">
        <v>41</v>
      </c>
      <c r="D1627" s="5" t="s">
        <v>114</v>
      </c>
      <c r="E1627" s="20" t="s">
        <v>29</v>
      </c>
      <c r="F1627" s="11">
        <v>25</v>
      </c>
      <c r="G1627" s="11">
        <v>33</v>
      </c>
      <c r="H1627" s="5" t="s">
        <v>327</v>
      </c>
      <c r="I1627" s="7" t="s">
        <v>24</v>
      </c>
      <c r="J1627" s="5" t="s">
        <v>7141</v>
      </c>
      <c r="K1627" s="5" t="s">
        <v>19781</v>
      </c>
      <c r="L1627" s="5" t="s">
        <v>19782</v>
      </c>
      <c r="M1627" s="5" t="s">
        <v>100</v>
      </c>
      <c r="N1627" s="5" t="s">
        <v>55</v>
      </c>
      <c r="O1627" s="5" t="b">
        <f t="shared" ca="1" si="0"/>
        <v>0</v>
      </c>
      <c r="P1627" s="5" t="b">
        <f t="shared" ca="1" si="1"/>
        <v>1</v>
      </c>
      <c r="Q1627" s="5"/>
      <c r="R1627" s="5"/>
      <c r="S1627" s="5"/>
      <c r="T1627" s="5"/>
      <c r="U1627" s="5"/>
      <c r="V1627" s="5"/>
      <c r="W1627" s="5"/>
      <c r="X1627" s="5"/>
      <c r="Y1627" s="5"/>
      <c r="Z1627" s="5"/>
      <c r="AA1627" s="5"/>
      <c r="AB1627" s="5"/>
      <c r="AC1627" s="5"/>
      <c r="AD1627" s="5"/>
      <c r="AE1627" s="5"/>
    </row>
    <row r="1628" spans="1:31" ht="23.25" customHeight="1">
      <c r="A1628" s="5" t="s">
        <v>17953</v>
      </c>
      <c r="B1628" s="5" t="s">
        <v>17955</v>
      </c>
      <c r="C1628" s="5" t="s">
        <v>20</v>
      </c>
      <c r="D1628" s="5" t="s">
        <v>3833</v>
      </c>
      <c r="E1628" s="20" t="s">
        <v>45</v>
      </c>
      <c r="F1628" s="7">
        <v>25</v>
      </c>
      <c r="G1628" s="7">
        <v>30</v>
      </c>
      <c r="H1628" s="5" t="s">
        <v>2537</v>
      </c>
      <c r="I1628" s="7" t="s">
        <v>24</v>
      </c>
      <c r="J1628" s="5" t="s">
        <v>2303</v>
      </c>
      <c r="K1628" s="5" t="s">
        <v>17956</v>
      </c>
      <c r="L1628" s="5" t="s">
        <v>17959</v>
      </c>
      <c r="M1628" s="5" t="s">
        <v>1599</v>
      </c>
      <c r="N1628" s="5" t="s">
        <v>55</v>
      </c>
      <c r="O1628" s="5" t="b">
        <f t="shared" ca="1" si="0"/>
        <v>0</v>
      </c>
      <c r="P1628" s="5" t="b">
        <f t="shared" ca="1" si="1"/>
        <v>1</v>
      </c>
      <c r="Q1628" s="5"/>
      <c r="R1628" s="5"/>
      <c r="S1628" s="5"/>
      <c r="T1628" s="5"/>
      <c r="U1628" s="5"/>
      <c r="V1628" s="5"/>
      <c r="W1628" s="5"/>
      <c r="X1628" s="5"/>
      <c r="Y1628" s="5"/>
      <c r="Z1628" s="5"/>
      <c r="AA1628" s="5"/>
      <c r="AB1628" s="5"/>
      <c r="AC1628" s="5"/>
      <c r="AD1628" s="5"/>
      <c r="AE1628" s="5"/>
    </row>
    <row r="1629" spans="1:31" ht="23.25" customHeight="1">
      <c r="A1629" s="5" t="s">
        <v>7485</v>
      </c>
      <c r="B1629" s="5" t="s">
        <v>15309</v>
      </c>
      <c r="C1629" s="5" t="s">
        <v>170</v>
      </c>
      <c r="D1629" s="5" t="s">
        <v>390</v>
      </c>
      <c r="E1629" s="20" t="s">
        <v>29</v>
      </c>
      <c r="F1629" s="7">
        <v>25</v>
      </c>
      <c r="G1629" s="7">
        <v>35</v>
      </c>
      <c r="H1629" s="5" t="s">
        <v>2912</v>
      </c>
      <c r="I1629" s="5" t="s">
        <v>66</v>
      </c>
      <c r="J1629" s="5" t="s">
        <v>4442</v>
      </c>
      <c r="K1629" s="5" t="s">
        <v>15312</v>
      </c>
      <c r="L1629" s="5" t="s">
        <v>17991</v>
      </c>
      <c r="M1629" s="5" t="s">
        <v>37</v>
      </c>
      <c r="N1629" s="5" t="s">
        <v>55</v>
      </c>
      <c r="O1629" s="5" t="b">
        <f t="shared" ca="1" si="0"/>
        <v>0</v>
      </c>
      <c r="P1629" s="5" t="b">
        <f t="shared" ca="1" si="1"/>
        <v>1</v>
      </c>
      <c r="Q1629" s="5"/>
      <c r="R1629" s="5"/>
      <c r="S1629" s="5"/>
      <c r="T1629" s="5"/>
      <c r="U1629" s="5"/>
      <c r="V1629" s="5"/>
      <c r="W1629" s="5"/>
      <c r="X1629" s="5"/>
      <c r="Y1629" s="5"/>
      <c r="Z1629" s="5"/>
      <c r="AA1629" s="5"/>
      <c r="AB1629" s="5"/>
      <c r="AC1629" s="5"/>
      <c r="AD1629" s="5"/>
      <c r="AE1629" s="5"/>
    </row>
    <row r="1630" spans="1:31" ht="23.25" customHeight="1">
      <c r="A1630" s="5" t="s">
        <v>19832</v>
      </c>
      <c r="B1630" s="5" t="s">
        <v>19833</v>
      </c>
      <c r="C1630" s="5" t="s">
        <v>170</v>
      </c>
      <c r="D1630" s="5" t="s">
        <v>378</v>
      </c>
      <c r="E1630" s="20" t="s">
        <v>45</v>
      </c>
      <c r="F1630" s="7">
        <v>25</v>
      </c>
      <c r="G1630" s="7">
        <v>30</v>
      </c>
      <c r="H1630" s="5" t="s">
        <v>2537</v>
      </c>
      <c r="I1630" s="5" t="s">
        <v>108</v>
      </c>
      <c r="J1630" s="5" t="s">
        <v>4075</v>
      </c>
      <c r="K1630" s="5" t="s">
        <v>19836</v>
      </c>
      <c r="L1630" s="5" t="s">
        <v>19838</v>
      </c>
      <c r="M1630" s="5" t="s">
        <v>167</v>
      </c>
      <c r="N1630" s="5" t="s">
        <v>44</v>
      </c>
      <c r="O1630" s="5" t="b">
        <f t="shared" ca="1" si="0"/>
        <v>0</v>
      </c>
      <c r="P1630" s="5" t="b">
        <f t="shared" ca="1" si="1"/>
        <v>1</v>
      </c>
      <c r="Q1630" s="5"/>
      <c r="R1630" s="5"/>
      <c r="S1630" s="5"/>
      <c r="T1630" s="5"/>
      <c r="U1630" s="5"/>
      <c r="V1630" s="5"/>
      <c r="W1630" s="5"/>
      <c r="X1630" s="5"/>
      <c r="Y1630" s="5"/>
      <c r="Z1630" s="5"/>
      <c r="AA1630" s="5"/>
      <c r="AB1630" s="5"/>
      <c r="AC1630" s="5"/>
      <c r="AD1630" s="5"/>
      <c r="AE1630" s="5"/>
    </row>
    <row r="1631" spans="1:31" ht="23.25" customHeight="1">
      <c r="A1631" s="5" t="s">
        <v>19843</v>
      </c>
      <c r="B1631" s="5" t="s">
        <v>19845</v>
      </c>
      <c r="C1631" s="5" t="s">
        <v>20</v>
      </c>
      <c r="D1631" s="5" t="s">
        <v>296</v>
      </c>
      <c r="E1631" s="20" t="s">
        <v>45</v>
      </c>
      <c r="F1631" s="7">
        <v>25</v>
      </c>
      <c r="G1631" s="7">
        <v>30</v>
      </c>
      <c r="H1631" s="5" t="s">
        <v>2537</v>
      </c>
      <c r="I1631" s="5" t="s">
        <v>108</v>
      </c>
      <c r="J1631" s="5" t="s">
        <v>76</v>
      </c>
      <c r="K1631" s="5" t="s">
        <v>19848</v>
      </c>
      <c r="L1631" s="5" t="s">
        <v>19849</v>
      </c>
      <c r="M1631" s="5" t="s">
        <v>53</v>
      </c>
      <c r="N1631" s="5" t="s">
        <v>55</v>
      </c>
      <c r="O1631" s="5" t="b">
        <f t="shared" ca="1" si="0"/>
        <v>0</v>
      </c>
      <c r="P1631" s="5" t="b">
        <f t="shared" ca="1" si="1"/>
        <v>1</v>
      </c>
      <c r="Q1631" s="5"/>
      <c r="R1631" s="5"/>
      <c r="S1631" s="5"/>
      <c r="T1631" s="5"/>
      <c r="U1631" s="5"/>
      <c r="V1631" s="5"/>
      <c r="W1631" s="5"/>
      <c r="X1631" s="5"/>
      <c r="Y1631" s="5"/>
      <c r="Z1631" s="5"/>
      <c r="AA1631" s="5"/>
      <c r="AB1631" s="5"/>
      <c r="AC1631" s="5"/>
      <c r="AD1631" s="5"/>
      <c r="AE1631" s="5"/>
    </row>
    <row r="1632" spans="1:31" ht="23.25" customHeight="1">
      <c r="A1632" s="5" t="s">
        <v>19873</v>
      </c>
      <c r="B1632" s="5" t="s">
        <v>19874</v>
      </c>
      <c r="C1632" s="5" t="s">
        <v>27</v>
      </c>
      <c r="D1632" s="5" t="s">
        <v>47</v>
      </c>
      <c r="E1632" s="20" t="s">
        <v>45</v>
      </c>
      <c r="F1632" s="7">
        <v>25</v>
      </c>
      <c r="G1632" s="7">
        <v>30</v>
      </c>
      <c r="H1632" s="5" t="s">
        <v>2537</v>
      </c>
      <c r="I1632" s="7" t="s">
        <v>24</v>
      </c>
      <c r="J1632" s="5" t="s">
        <v>2015</v>
      </c>
      <c r="K1632" s="5" t="s">
        <v>19876</v>
      </c>
      <c r="L1632" s="5" t="s">
        <v>19877</v>
      </c>
      <c r="M1632" s="5" t="s">
        <v>167</v>
      </c>
      <c r="N1632" s="5" t="s">
        <v>55</v>
      </c>
      <c r="O1632" s="5" t="b">
        <f t="shared" ca="1" si="0"/>
        <v>0</v>
      </c>
      <c r="P1632" s="5" t="b">
        <f t="shared" ca="1" si="1"/>
        <v>1</v>
      </c>
      <c r="Q1632" s="5"/>
      <c r="R1632" s="5"/>
      <c r="S1632" s="5"/>
      <c r="T1632" s="5"/>
      <c r="U1632" s="5"/>
      <c r="V1632" s="5"/>
      <c r="W1632" s="5"/>
      <c r="X1632" s="5"/>
      <c r="Y1632" s="5"/>
      <c r="Z1632" s="5"/>
      <c r="AA1632" s="5"/>
      <c r="AB1632" s="5"/>
      <c r="AC1632" s="5"/>
      <c r="AD1632" s="5"/>
      <c r="AE1632" s="5"/>
    </row>
    <row r="1633" spans="1:31" ht="23.25" customHeight="1">
      <c r="A1633" s="14" t="s">
        <v>19866</v>
      </c>
      <c r="B1633" s="14" t="s">
        <v>16366</v>
      </c>
      <c r="C1633" s="14" t="s">
        <v>20</v>
      </c>
      <c r="D1633" s="14" t="s">
        <v>47</v>
      </c>
      <c r="E1633" s="21" t="s">
        <v>919</v>
      </c>
      <c r="F1633" s="15">
        <v>25</v>
      </c>
      <c r="G1633" s="15">
        <v>30</v>
      </c>
      <c r="H1633" s="14" t="s">
        <v>2537</v>
      </c>
      <c r="I1633" s="14" t="s">
        <v>108</v>
      </c>
      <c r="J1633" s="14" t="s">
        <v>110</v>
      </c>
      <c r="K1633" s="14" t="s">
        <v>16370</v>
      </c>
      <c r="L1633" s="14" t="s">
        <v>12906</v>
      </c>
      <c r="M1633" s="14" t="s">
        <v>37</v>
      </c>
      <c r="N1633" s="14" t="s">
        <v>55</v>
      </c>
      <c r="O1633" s="14" t="b">
        <f t="shared" ca="1" si="0"/>
        <v>0</v>
      </c>
      <c r="P1633" s="14" t="b">
        <f t="shared" ca="1" si="1"/>
        <v>1</v>
      </c>
      <c r="Q1633" s="5"/>
      <c r="R1633" s="5"/>
      <c r="S1633" s="5"/>
      <c r="T1633" s="5"/>
      <c r="U1633" s="5"/>
      <c r="V1633" s="5"/>
      <c r="W1633" s="5"/>
      <c r="X1633" s="5"/>
      <c r="Y1633" s="5"/>
      <c r="Z1633" s="5"/>
      <c r="AA1633" s="5"/>
      <c r="AB1633" s="5"/>
      <c r="AC1633" s="5"/>
      <c r="AD1633" s="5"/>
      <c r="AE1633" s="5"/>
    </row>
    <row r="1634" spans="1:31" ht="23.25" customHeight="1">
      <c r="A1634" s="5" t="s">
        <v>8727</v>
      </c>
      <c r="B1634" s="5" t="s">
        <v>16943</v>
      </c>
      <c r="C1634" s="5" t="s">
        <v>41</v>
      </c>
      <c r="D1634" s="5" t="s">
        <v>874</v>
      </c>
      <c r="E1634" s="20" t="s">
        <v>45</v>
      </c>
      <c r="F1634" s="7">
        <v>25</v>
      </c>
      <c r="G1634" s="7">
        <v>35</v>
      </c>
      <c r="H1634" s="5" t="s">
        <v>2912</v>
      </c>
      <c r="I1634" s="5" t="s">
        <v>1690</v>
      </c>
      <c r="J1634" s="5" t="s">
        <v>117</v>
      </c>
      <c r="K1634" s="5" t="s">
        <v>16944</v>
      </c>
      <c r="L1634" s="5" t="s">
        <v>16945</v>
      </c>
      <c r="M1634" s="5" t="s">
        <v>42</v>
      </c>
      <c r="N1634" s="5" t="s">
        <v>237</v>
      </c>
      <c r="O1634" s="5" t="b">
        <f t="shared" ca="1" si="0"/>
        <v>0</v>
      </c>
      <c r="P1634" s="5" t="b">
        <f t="shared" ca="1" si="1"/>
        <v>1</v>
      </c>
      <c r="Q1634" s="5"/>
      <c r="R1634" s="5"/>
      <c r="S1634" s="5"/>
      <c r="T1634" s="5"/>
      <c r="U1634" s="5"/>
      <c r="V1634" s="5"/>
      <c r="W1634" s="5"/>
      <c r="X1634" s="5"/>
      <c r="Y1634" s="5"/>
      <c r="Z1634" s="5"/>
      <c r="AA1634" s="5"/>
      <c r="AB1634" s="5"/>
      <c r="AC1634" s="5"/>
      <c r="AD1634" s="5"/>
      <c r="AE1634" s="5"/>
    </row>
    <row r="1635" spans="1:31" ht="23.25" customHeight="1">
      <c r="A1635" s="5" t="s">
        <v>3138</v>
      </c>
      <c r="B1635" s="5" t="s">
        <v>25670</v>
      </c>
      <c r="C1635" s="5" t="s">
        <v>170</v>
      </c>
      <c r="D1635" s="5" t="s">
        <v>390</v>
      </c>
      <c r="E1635" s="20" t="s">
        <v>919</v>
      </c>
      <c r="F1635" s="7">
        <v>25</v>
      </c>
      <c r="G1635" s="7">
        <v>50</v>
      </c>
      <c r="H1635" s="5" t="s">
        <v>7149</v>
      </c>
      <c r="I1635" s="5" t="s">
        <v>125</v>
      </c>
      <c r="J1635" s="5" t="s">
        <v>25671</v>
      </c>
      <c r="K1635" s="5" t="s">
        <v>25672</v>
      </c>
      <c r="L1635" s="5" t="s">
        <v>25673</v>
      </c>
      <c r="M1635" s="5" t="s">
        <v>42</v>
      </c>
      <c r="N1635" s="5" t="s">
        <v>55</v>
      </c>
      <c r="O1635" s="5" t="b">
        <f t="shared" ca="1" si="0"/>
        <v>0</v>
      </c>
      <c r="P1635" s="5" t="b">
        <f t="shared" ca="1" si="1"/>
        <v>1</v>
      </c>
      <c r="Q1635" s="5"/>
      <c r="R1635" s="5"/>
      <c r="S1635" s="5"/>
      <c r="T1635" s="5"/>
      <c r="U1635" s="5"/>
      <c r="V1635" s="5"/>
      <c r="W1635" s="5"/>
      <c r="X1635" s="5"/>
      <c r="Y1635" s="5"/>
      <c r="Z1635" s="5"/>
      <c r="AA1635" s="5"/>
      <c r="AB1635" s="5"/>
      <c r="AC1635" s="5"/>
      <c r="AD1635" s="5"/>
      <c r="AE1635" s="5"/>
    </row>
    <row r="1636" spans="1:31" ht="23.25" customHeight="1">
      <c r="A1636" s="5" t="s">
        <v>15125</v>
      </c>
      <c r="B1636" s="5" t="s">
        <v>7282</v>
      </c>
      <c r="C1636" s="5" t="s">
        <v>170</v>
      </c>
      <c r="D1636" s="5" t="s">
        <v>390</v>
      </c>
      <c r="E1636" s="20" t="s">
        <v>45</v>
      </c>
      <c r="F1636" s="7">
        <v>25</v>
      </c>
      <c r="G1636" s="7">
        <v>30</v>
      </c>
      <c r="H1636" s="5" t="s">
        <v>2537</v>
      </c>
      <c r="I1636" s="5" t="s">
        <v>66</v>
      </c>
      <c r="J1636" s="5" t="s">
        <v>2015</v>
      </c>
      <c r="K1636" s="5" t="s">
        <v>7284</v>
      </c>
      <c r="L1636" s="5" t="s">
        <v>25679</v>
      </c>
      <c r="M1636" s="5" t="s">
        <v>100</v>
      </c>
      <c r="N1636" s="5" t="s">
        <v>55</v>
      </c>
      <c r="O1636" s="5" t="b">
        <f t="shared" ca="1" si="0"/>
        <v>0</v>
      </c>
      <c r="P1636" s="5" t="b">
        <f t="shared" ca="1" si="1"/>
        <v>1</v>
      </c>
      <c r="Q1636" s="5"/>
      <c r="R1636" s="5"/>
      <c r="S1636" s="5"/>
      <c r="T1636" s="5"/>
      <c r="U1636" s="5"/>
      <c r="V1636" s="5"/>
      <c r="W1636" s="5"/>
      <c r="X1636" s="5"/>
      <c r="Y1636" s="5"/>
      <c r="Z1636" s="5"/>
      <c r="AA1636" s="5"/>
      <c r="AB1636" s="5"/>
      <c r="AC1636" s="5"/>
      <c r="AD1636" s="5"/>
      <c r="AE1636" s="5"/>
    </row>
    <row r="1637" spans="1:31" ht="23.25" customHeight="1">
      <c r="A1637" s="5" t="s">
        <v>25680</v>
      </c>
      <c r="B1637" s="5" t="s">
        <v>11979</v>
      </c>
      <c r="C1637" s="5" t="s">
        <v>20</v>
      </c>
      <c r="D1637" s="5" t="s">
        <v>47</v>
      </c>
      <c r="E1637" s="20" t="s">
        <v>45</v>
      </c>
      <c r="F1637" s="7">
        <v>25</v>
      </c>
      <c r="G1637" s="7">
        <v>35</v>
      </c>
      <c r="H1637" s="5" t="s">
        <v>2912</v>
      </c>
      <c r="I1637" s="5" t="s">
        <v>66</v>
      </c>
      <c r="J1637" s="5" t="s">
        <v>252</v>
      </c>
      <c r="K1637" s="9" t="s">
        <v>47</v>
      </c>
      <c r="L1637" s="5" t="s">
        <v>25681</v>
      </c>
      <c r="M1637" s="5" t="s">
        <v>42</v>
      </c>
      <c r="N1637" s="5" t="s">
        <v>237</v>
      </c>
      <c r="O1637" s="5" t="b">
        <f t="shared" ca="1" si="0"/>
        <v>0</v>
      </c>
      <c r="P1637" s="5" t="b">
        <f t="shared" ca="1" si="1"/>
        <v>1</v>
      </c>
      <c r="Q1637" s="5"/>
      <c r="R1637" s="5"/>
      <c r="S1637" s="5"/>
      <c r="T1637" s="5"/>
      <c r="U1637" s="5"/>
      <c r="V1637" s="5"/>
      <c r="W1637" s="5"/>
      <c r="X1637" s="5"/>
      <c r="Y1637" s="5"/>
      <c r="Z1637" s="5"/>
      <c r="AA1637" s="5"/>
      <c r="AB1637" s="5"/>
      <c r="AC1637" s="5"/>
      <c r="AD1637" s="5"/>
      <c r="AE1637" s="5"/>
    </row>
    <row r="1638" spans="1:31" ht="23.25" customHeight="1">
      <c r="A1638" s="5" t="s">
        <v>19414</v>
      </c>
      <c r="B1638" s="5" t="s">
        <v>11228</v>
      </c>
      <c r="C1638" s="5" t="s">
        <v>170</v>
      </c>
      <c r="D1638" s="5" t="s">
        <v>378</v>
      </c>
      <c r="E1638" s="20" t="s">
        <v>45</v>
      </c>
      <c r="F1638" s="7">
        <v>25</v>
      </c>
      <c r="G1638" s="7">
        <v>30</v>
      </c>
      <c r="H1638" s="5" t="s">
        <v>2537</v>
      </c>
      <c r="I1638" s="5" t="s">
        <v>1690</v>
      </c>
      <c r="J1638" s="5" t="s">
        <v>76</v>
      </c>
      <c r="K1638" s="5" t="s">
        <v>754</v>
      </c>
      <c r="L1638" s="5" t="s">
        <v>25682</v>
      </c>
      <c r="M1638" s="5" t="s">
        <v>37</v>
      </c>
      <c r="N1638" s="5" t="s">
        <v>55</v>
      </c>
      <c r="O1638" s="5" t="b">
        <f t="shared" ca="1" si="0"/>
        <v>0</v>
      </c>
      <c r="P1638" s="5" t="b">
        <f t="shared" ca="1" si="1"/>
        <v>1</v>
      </c>
      <c r="Q1638" s="5"/>
      <c r="R1638" s="5"/>
      <c r="S1638" s="5"/>
      <c r="T1638" s="5"/>
      <c r="U1638" s="5"/>
      <c r="V1638" s="5"/>
      <c r="W1638" s="5"/>
      <c r="X1638" s="5"/>
      <c r="Y1638" s="5"/>
      <c r="Z1638" s="5"/>
      <c r="AA1638" s="5"/>
      <c r="AB1638" s="5"/>
      <c r="AC1638" s="5"/>
      <c r="AD1638" s="5"/>
      <c r="AE1638" s="5"/>
    </row>
    <row r="1639" spans="1:31" ht="23.25" customHeight="1">
      <c r="A1639" s="5" t="s">
        <v>25683</v>
      </c>
      <c r="B1639" s="5" t="s">
        <v>16745</v>
      </c>
      <c r="C1639" s="5" t="s">
        <v>41</v>
      </c>
      <c r="D1639" s="5" t="s">
        <v>94</v>
      </c>
      <c r="E1639" s="20" t="s">
        <v>45</v>
      </c>
      <c r="F1639" s="11">
        <v>25</v>
      </c>
      <c r="G1639" s="11">
        <v>58</v>
      </c>
      <c r="H1639" s="5" t="s">
        <v>25684</v>
      </c>
      <c r="I1639" s="5" t="s">
        <v>66</v>
      </c>
      <c r="J1639" s="5" t="s">
        <v>1283</v>
      </c>
      <c r="K1639" s="5" t="s">
        <v>25685</v>
      </c>
      <c r="L1639" s="5" t="s">
        <v>25686</v>
      </c>
      <c r="M1639" s="5" t="s">
        <v>42</v>
      </c>
      <c r="N1639" s="5" t="s">
        <v>55</v>
      </c>
      <c r="O1639" s="5" t="b">
        <f t="shared" ca="1" si="0"/>
        <v>0</v>
      </c>
      <c r="P1639" s="5" t="b">
        <f t="shared" ca="1" si="1"/>
        <v>1</v>
      </c>
      <c r="Q1639" s="5"/>
      <c r="R1639" s="5"/>
      <c r="S1639" s="5"/>
      <c r="T1639" s="5"/>
      <c r="U1639" s="5"/>
      <c r="V1639" s="5"/>
      <c r="W1639" s="5"/>
      <c r="X1639" s="5"/>
      <c r="Y1639" s="5"/>
      <c r="Z1639" s="5"/>
      <c r="AA1639" s="5"/>
      <c r="AB1639" s="5"/>
      <c r="AC1639" s="5"/>
      <c r="AD1639" s="5"/>
      <c r="AE1639" s="5"/>
    </row>
    <row r="1640" spans="1:31" ht="23.25" customHeight="1">
      <c r="A1640" s="5" t="s">
        <v>25691</v>
      </c>
      <c r="B1640" s="5" t="s">
        <v>23327</v>
      </c>
      <c r="C1640" s="5" t="s">
        <v>41</v>
      </c>
      <c r="D1640" s="5" t="s">
        <v>43</v>
      </c>
      <c r="E1640" s="20" t="s">
        <v>45</v>
      </c>
      <c r="F1640" s="7">
        <v>25</v>
      </c>
      <c r="G1640" s="7">
        <v>35</v>
      </c>
      <c r="H1640" s="5" t="s">
        <v>2912</v>
      </c>
      <c r="I1640" s="5" t="s">
        <v>66</v>
      </c>
      <c r="J1640" s="5" t="s">
        <v>2924</v>
      </c>
      <c r="K1640" s="9" t="s">
        <v>47</v>
      </c>
      <c r="L1640" s="5" t="s">
        <v>25694</v>
      </c>
      <c r="M1640" s="5" t="s">
        <v>42</v>
      </c>
      <c r="N1640" s="5" t="s">
        <v>55</v>
      </c>
      <c r="O1640" s="5" t="b">
        <f t="shared" ca="1" si="0"/>
        <v>0</v>
      </c>
      <c r="P1640" s="5" t="b">
        <f t="shared" ca="1" si="1"/>
        <v>1</v>
      </c>
      <c r="Q1640" s="5"/>
      <c r="R1640" s="5"/>
      <c r="S1640" s="5"/>
      <c r="T1640" s="5"/>
      <c r="U1640" s="5"/>
      <c r="V1640" s="5"/>
      <c r="W1640" s="5"/>
      <c r="X1640" s="5"/>
      <c r="Y1640" s="5"/>
      <c r="Z1640" s="5"/>
      <c r="AA1640" s="5"/>
      <c r="AB1640" s="5"/>
      <c r="AC1640" s="5"/>
      <c r="AD1640" s="5"/>
      <c r="AE1640" s="5"/>
    </row>
    <row r="1641" spans="1:31" ht="23.25" customHeight="1">
      <c r="A1641" s="5" t="s">
        <v>25698</v>
      </c>
      <c r="B1641" s="5" t="s">
        <v>25699</v>
      </c>
      <c r="C1641" s="5" t="s">
        <v>20</v>
      </c>
      <c r="D1641" s="5" t="s">
        <v>47</v>
      </c>
      <c r="E1641" s="20" t="s">
        <v>45</v>
      </c>
      <c r="F1641" s="7">
        <v>25</v>
      </c>
      <c r="G1641" s="7">
        <v>40</v>
      </c>
      <c r="H1641" s="5" t="s">
        <v>7158</v>
      </c>
      <c r="I1641" s="5" t="s">
        <v>66</v>
      </c>
      <c r="J1641" s="5" t="s">
        <v>161</v>
      </c>
      <c r="K1641" s="5" t="s">
        <v>25701</v>
      </c>
      <c r="L1641" s="5" t="s">
        <v>25702</v>
      </c>
      <c r="M1641" s="5" t="s">
        <v>167</v>
      </c>
      <c r="N1641" s="5" t="s">
        <v>55</v>
      </c>
      <c r="O1641" s="5" t="b">
        <f t="shared" ca="1" si="0"/>
        <v>0</v>
      </c>
      <c r="P1641" s="5" t="b">
        <f t="shared" ca="1" si="1"/>
        <v>1</v>
      </c>
      <c r="Q1641" s="5"/>
      <c r="R1641" s="5"/>
      <c r="S1641" s="5"/>
      <c r="T1641" s="5"/>
      <c r="U1641" s="5"/>
      <c r="V1641" s="5"/>
      <c r="W1641" s="5"/>
      <c r="X1641" s="5"/>
      <c r="Y1641" s="5"/>
      <c r="Z1641" s="5"/>
      <c r="AA1641" s="5"/>
      <c r="AB1641" s="5"/>
      <c r="AC1641" s="5"/>
      <c r="AD1641" s="5"/>
      <c r="AE1641" s="5"/>
    </row>
    <row r="1642" spans="1:31" ht="23.25" customHeight="1">
      <c r="A1642" s="5" t="s">
        <v>17012</v>
      </c>
      <c r="B1642" s="5" t="s">
        <v>17013</v>
      </c>
      <c r="C1642" s="5" t="s">
        <v>27</v>
      </c>
      <c r="D1642" s="5" t="s">
        <v>54</v>
      </c>
      <c r="E1642" s="20" t="s">
        <v>45</v>
      </c>
      <c r="F1642" s="7">
        <v>25</v>
      </c>
      <c r="G1642" s="7">
        <v>30</v>
      </c>
      <c r="H1642" s="5" t="s">
        <v>2537</v>
      </c>
      <c r="I1642" s="5" t="s">
        <v>108</v>
      </c>
      <c r="J1642" s="5" t="s">
        <v>686</v>
      </c>
      <c r="K1642" s="5" t="s">
        <v>17016</v>
      </c>
      <c r="L1642" s="5" t="s">
        <v>17017</v>
      </c>
      <c r="M1642" s="5" t="s">
        <v>37</v>
      </c>
      <c r="N1642" s="5" t="s">
        <v>55</v>
      </c>
      <c r="O1642" s="5" t="b">
        <f t="shared" ca="1" si="0"/>
        <v>0</v>
      </c>
      <c r="P1642" s="5" t="b">
        <f t="shared" ca="1" si="1"/>
        <v>1</v>
      </c>
      <c r="Q1642" s="5"/>
      <c r="R1642" s="5"/>
      <c r="S1642" s="5"/>
      <c r="T1642" s="5"/>
      <c r="U1642" s="5"/>
      <c r="V1642" s="5"/>
      <c r="W1642" s="5"/>
      <c r="X1642" s="5"/>
      <c r="Y1642" s="5"/>
      <c r="Z1642" s="5"/>
      <c r="AA1642" s="5"/>
      <c r="AB1642" s="5"/>
      <c r="AC1642" s="5"/>
      <c r="AD1642" s="5"/>
      <c r="AE1642" s="5"/>
    </row>
    <row r="1643" spans="1:31" ht="23.25" customHeight="1">
      <c r="A1643" s="5" t="s">
        <v>25716</v>
      </c>
      <c r="B1643" s="5" t="s">
        <v>5685</v>
      </c>
      <c r="C1643" s="5" t="s">
        <v>20</v>
      </c>
      <c r="D1643" s="5" t="s">
        <v>21</v>
      </c>
      <c r="E1643" s="20" t="s">
        <v>45</v>
      </c>
      <c r="F1643" s="7">
        <v>25</v>
      </c>
      <c r="G1643" s="7">
        <v>35</v>
      </c>
      <c r="H1643" s="5" t="s">
        <v>2912</v>
      </c>
      <c r="I1643" s="5" t="s">
        <v>125</v>
      </c>
      <c r="J1643" s="5" t="s">
        <v>57</v>
      </c>
      <c r="K1643" s="5" t="s">
        <v>25718</v>
      </c>
      <c r="L1643" s="5" t="s">
        <v>25719</v>
      </c>
      <c r="M1643" s="5" t="s">
        <v>167</v>
      </c>
      <c r="N1643" s="5" t="s">
        <v>44</v>
      </c>
      <c r="O1643" s="5" t="b">
        <f t="shared" ca="1" si="0"/>
        <v>0</v>
      </c>
      <c r="P1643" s="5" t="b">
        <f t="shared" ca="1" si="1"/>
        <v>1</v>
      </c>
      <c r="Q1643" s="5"/>
      <c r="R1643" s="5"/>
      <c r="S1643" s="5"/>
      <c r="T1643" s="5"/>
      <c r="U1643" s="5"/>
      <c r="V1643" s="5"/>
      <c r="W1643" s="5"/>
      <c r="X1643" s="5"/>
      <c r="Y1643" s="5"/>
      <c r="Z1643" s="5"/>
      <c r="AA1643" s="5"/>
      <c r="AB1643" s="5"/>
      <c r="AC1643" s="5"/>
      <c r="AD1643" s="5"/>
      <c r="AE1643" s="5"/>
    </row>
    <row r="1644" spans="1:31" ht="23.25" customHeight="1">
      <c r="A1644" s="5" t="s">
        <v>25721</v>
      </c>
      <c r="B1644" s="5" t="s">
        <v>25722</v>
      </c>
      <c r="C1644" s="5" t="s">
        <v>27</v>
      </c>
      <c r="D1644" s="5" t="s">
        <v>850</v>
      </c>
      <c r="E1644" s="20" t="s">
        <v>29</v>
      </c>
      <c r="F1644" s="7">
        <v>25</v>
      </c>
      <c r="G1644" s="7">
        <v>35</v>
      </c>
      <c r="H1644" s="5" t="s">
        <v>2912</v>
      </c>
      <c r="I1644" s="5" t="s">
        <v>31</v>
      </c>
      <c r="J1644" s="5" t="s">
        <v>1026</v>
      </c>
      <c r="K1644" s="5" t="s">
        <v>25724</v>
      </c>
      <c r="L1644" s="5" t="s">
        <v>25725</v>
      </c>
      <c r="M1644" s="5" t="s">
        <v>53</v>
      </c>
      <c r="N1644" s="5" t="s">
        <v>405</v>
      </c>
      <c r="O1644" s="5" t="b">
        <f t="shared" ca="1" si="0"/>
        <v>0</v>
      </c>
      <c r="P1644" s="5" t="b">
        <f t="shared" ca="1" si="1"/>
        <v>1</v>
      </c>
      <c r="Q1644" s="5"/>
      <c r="R1644" s="5"/>
      <c r="S1644" s="5"/>
      <c r="T1644" s="5"/>
      <c r="U1644" s="5"/>
      <c r="V1644" s="5"/>
      <c r="W1644" s="5"/>
      <c r="X1644" s="5"/>
      <c r="Y1644" s="5"/>
      <c r="Z1644" s="5"/>
      <c r="AA1644" s="5"/>
      <c r="AB1644" s="5"/>
      <c r="AC1644" s="5"/>
      <c r="AD1644" s="5"/>
      <c r="AE1644" s="5"/>
    </row>
    <row r="1645" spans="1:31" ht="23.25" customHeight="1">
      <c r="A1645" s="5" t="s">
        <v>17002</v>
      </c>
      <c r="B1645" s="5" t="s">
        <v>17003</v>
      </c>
      <c r="C1645" s="5" t="s">
        <v>170</v>
      </c>
      <c r="D1645" s="5" t="s">
        <v>342</v>
      </c>
      <c r="E1645" s="20" t="s">
        <v>45</v>
      </c>
      <c r="F1645" s="7">
        <v>25</v>
      </c>
      <c r="G1645" s="7">
        <v>35</v>
      </c>
      <c r="H1645" s="5" t="s">
        <v>2912</v>
      </c>
      <c r="I1645" s="5" t="s">
        <v>66</v>
      </c>
      <c r="J1645" s="5" t="s">
        <v>444</v>
      </c>
      <c r="K1645" s="5" t="s">
        <v>17005</v>
      </c>
      <c r="L1645" s="5" t="s">
        <v>17006</v>
      </c>
      <c r="M1645" s="5" t="s">
        <v>37</v>
      </c>
      <c r="N1645" s="5" t="s">
        <v>55</v>
      </c>
      <c r="O1645" s="5" t="b">
        <f t="shared" ca="1" si="0"/>
        <v>0</v>
      </c>
      <c r="P1645" s="5" t="b">
        <f t="shared" ca="1" si="1"/>
        <v>1</v>
      </c>
      <c r="Q1645" s="5"/>
      <c r="R1645" s="5"/>
      <c r="S1645" s="5"/>
      <c r="T1645" s="5"/>
      <c r="U1645" s="5"/>
      <c r="V1645" s="5"/>
      <c r="W1645" s="5"/>
      <c r="X1645" s="5"/>
      <c r="Y1645" s="5"/>
      <c r="Z1645" s="5"/>
      <c r="AA1645" s="5"/>
      <c r="AB1645" s="5"/>
      <c r="AC1645" s="5"/>
      <c r="AD1645" s="5"/>
      <c r="AE1645" s="5"/>
    </row>
    <row r="1646" spans="1:31" ht="23.25" customHeight="1">
      <c r="A1646" s="5" t="s">
        <v>25734</v>
      </c>
      <c r="B1646" s="5" t="s">
        <v>25735</v>
      </c>
      <c r="C1646" s="5" t="s">
        <v>20</v>
      </c>
      <c r="D1646" s="5" t="s">
        <v>47</v>
      </c>
      <c r="E1646" s="20" t="s">
        <v>45</v>
      </c>
      <c r="F1646" s="11">
        <v>25</v>
      </c>
      <c r="G1646" s="11">
        <v>58</v>
      </c>
      <c r="H1646" s="5" t="s">
        <v>25684</v>
      </c>
      <c r="I1646" s="5" t="s">
        <v>66</v>
      </c>
      <c r="J1646" s="5" t="s">
        <v>17407</v>
      </c>
      <c r="K1646" s="5" t="s">
        <v>6949</v>
      </c>
      <c r="L1646" s="5" t="s">
        <v>25738</v>
      </c>
      <c r="M1646" s="5" t="s">
        <v>100</v>
      </c>
      <c r="N1646" s="5" t="s">
        <v>55</v>
      </c>
      <c r="O1646" s="5" t="b">
        <f t="shared" ca="1" si="0"/>
        <v>0</v>
      </c>
      <c r="P1646" s="5" t="b">
        <f t="shared" ca="1" si="1"/>
        <v>1</v>
      </c>
      <c r="Q1646" s="5"/>
      <c r="R1646" s="5"/>
      <c r="S1646" s="5"/>
      <c r="T1646" s="5"/>
      <c r="U1646" s="5"/>
      <c r="V1646" s="5"/>
      <c r="W1646" s="5"/>
      <c r="X1646" s="5"/>
      <c r="Y1646" s="5"/>
      <c r="Z1646" s="5"/>
      <c r="AA1646" s="5"/>
      <c r="AB1646" s="5"/>
      <c r="AC1646" s="5"/>
      <c r="AD1646" s="5"/>
      <c r="AE1646" s="5"/>
    </row>
    <row r="1647" spans="1:31" ht="23.25" customHeight="1">
      <c r="A1647" s="14" t="s">
        <v>25742</v>
      </c>
      <c r="B1647" s="14" t="s">
        <v>3838</v>
      </c>
      <c r="C1647" s="14" t="s">
        <v>27</v>
      </c>
      <c r="D1647" s="14" t="s">
        <v>47</v>
      </c>
      <c r="E1647" s="21" t="s">
        <v>919</v>
      </c>
      <c r="F1647" s="15">
        <v>25</v>
      </c>
      <c r="G1647" s="15">
        <v>42</v>
      </c>
      <c r="H1647" s="14" t="s">
        <v>1407</v>
      </c>
      <c r="I1647" s="14" t="s">
        <v>125</v>
      </c>
      <c r="J1647" s="14" t="s">
        <v>942</v>
      </c>
      <c r="K1647" s="14" t="s">
        <v>17000</v>
      </c>
      <c r="L1647" s="14" t="s">
        <v>25745</v>
      </c>
      <c r="M1647" s="14" t="s">
        <v>100</v>
      </c>
      <c r="N1647" s="14" t="s">
        <v>55</v>
      </c>
      <c r="O1647" s="14" t="b">
        <f t="shared" ca="1" si="0"/>
        <v>0</v>
      </c>
      <c r="P1647" s="14" t="b">
        <f t="shared" ca="1" si="1"/>
        <v>1</v>
      </c>
      <c r="Q1647" s="5"/>
      <c r="R1647" s="5"/>
      <c r="S1647" s="5"/>
      <c r="T1647" s="5"/>
      <c r="U1647" s="5"/>
      <c r="V1647" s="5"/>
      <c r="W1647" s="5"/>
      <c r="X1647" s="5"/>
      <c r="Y1647" s="5"/>
      <c r="Z1647" s="5"/>
      <c r="AA1647" s="5"/>
      <c r="AB1647" s="5"/>
      <c r="AC1647" s="5"/>
      <c r="AD1647" s="5"/>
      <c r="AE1647" s="5"/>
    </row>
    <row r="1648" spans="1:31" ht="23.25" customHeight="1">
      <c r="A1648" s="5" t="s">
        <v>7521</v>
      </c>
      <c r="B1648" s="5" t="s">
        <v>25756</v>
      </c>
      <c r="C1648" s="5" t="s">
        <v>41</v>
      </c>
      <c r="D1648" s="5" t="s">
        <v>94</v>
      </c>
      <c r="E1648" s="20" t="s">
        <v>45</v>
      </c>
      <c r="F1648" s="7">
        <v>25</v>
      </c>
      <c r="G1648" s="7">
        <v>30</v>
      </c>
      <c r="H1648" s="5" t="s">
        <v>2537</v>
      </c>
      <c r="I1648" s="5" t="s">
        <v>108</v>
      </c>
      <c r="J1648" s="5" t="s">
        <v>117</v>
      </c>
      <c r="K1648" s="9" t="s">
        <v>47</v>
      </c>
      <c r="L1648" s="5" t="s">
        <v>25757</v>
      </c>
      <c r="M1648" s="5" t="s">
        <v>53</v>
      </c>
      <c r="N1648" s="5" t="s">
        <v>55</v>
      </c>
      <c r="O1648" s="5" t="b">
        <f t="shared" ca="1" si="0"/>
        <v>0</v>
      </c>
      <c r="P1648" s="5" t="b">
        <f t="shared" ca="1" si="1"/>
        <v>1</v>
      </c>
      <c r="Q1648" s="5"/>
      <c r="R1648" s="5"/>
      <c r="S1648" s="5"/>
      <c r="T1648" s="5"/>
      <c r="U1648" s="5"/>
      <c r="V1648" s="5"/>
      <c r="W1648" s="5"/>
      <c r="X1648" s="5"/>
      <c r="Y1648" s="5"/>
      <c r="Z1648" s="5"/>
      <c r="AA1648" s="5"/>
      <c r="AB1648" s="5"/>
      <c r="AC1648" s="5"/>
      <c r="AD1648" s="5"/>
      <c r="AE1648" s="5"/>
    </row>
    <row r="1649" spans="1:31" ht="23.25" customHeight="1">
      <c r="A1649" s="5" t="s">
        <v>7521</v>
      </c>
      <c r="B1649" s="5" t="s">
        <v>2666</v>
      </c>
      <c r="C1649" s="5" t="s">
        <v>41</v>
      </c>
      <c r="D1649" s="5" t="s">
        <v>43</v>
      </c>
      <c r="E1649" s="20" t="s">
        <v>29</v>
      </c>
      <c r="F1649" s="7">
        <v>25</v>
      </c>
      <c r="G1649" s="7">
        <v>30</v>
      </c>
      <c r="H1649" s="5" t="s">
        <v>2537</v>
      </c>
      <c r="I1649" s="5" t="s">
        <v>66</v>
      </c>
      <c r="J1649" s="5" t="s">
        <v>76</v>
      </c>
      <c r="K1649" s="5" t="s">
        <v>25762</v>
      </c>
      <c r="L1649" s="5" t="s">
        <v>25763</v>
      </c>
      <c r="M1649" s="5" t="s">
        <v>53</v>
      </c>
      <c r="N1649" s="5" t="s">
        <v>55</v>
      </c>
      <c r="O1649" s="5" t="b">
        <f t="shared" ca="1" si="0"/>
        <v>0</v>
      </c>
      <c r="P1649" s="5" t="b">
        <f t="shared" ca="1" si="1"/>
        <v>1</v>
      </c>
      <c r="Q1649" s="5"/>
      <c r="R1649" s="5"/>
      <c r="S1649" s="5"/>
      <c r="T1649" s="5"/>
      <c r="U1649" s="5"/>
      <c r="V1649" s="5"/>
      <c r="W1649" s="5"/>
      <c r="X1649" s="5"/>
      <c r="Y1649" s="5"/>
      <c r="Z1649" s="5"/>
      <c r="AA1649" s="5"/>
      <c r="AB1649" s="5"/>
      <c r="AC1649" s="5"/>
      <c r="AD1649" s="5"/>
      <c r="AE1649" s="5"/>
    </row>
    <row r="1650" spans="1:31" ht="23.25" customHeight="1">
      <c r="A1650" s="5" t="s">
        <v>9377</v>
      </c>
      <c r="B1650" s="5" t="s">
        <v>9378</v>
      </c>
      <c r="C1650" s="5" t="s">
        <v>170</v>
      </c>
      <c r="D1650" s="5" t="s">
        <v>47</v>
      </c>
      <c r="E1650" s="20" t="s">
        <v>45</v>
      </c>
      <c r="F1650" s="7">
        <v>25</v>
      </c>
      <c r="G1650" s="7">
        <v>30</v>
      </c>
      <c r="H1650" s="5" t="s">
        <v>2537</v>
      </c>
      <c r="I1650" s="5" t="s">
        <v>108</v>
      </c>
      <c r="J1650" s="5" t="s">
        <v>68</v>
      </c>
      <c r="K1650" s="5" t="s">
        <v>6890</v>
      </c>
      <c r="L1650" s="5" t="s">
        <v>9380</v>
      </c>
      <c r="M1650" s="5" t="s">
        <v>37</v>
      </c>
      <c r="N1650" s="5" t="s">
        <v>55</v>
      </c>
      <c r="O1650" s="5" t="b">
        <f t="shared" ca="1" si="0"/>
        <v>0</v>
      </c>
      <c r="P1650" s="5" t="b">
        <f t="shared" ca="1" si="1"/>
        <v>1</v>
      </c>
      <c r="Q1650" s="5"/>
      <c r="R1650" s="5"/>
      <c r="S1650" s="5"/>
      <c r="T1650" s="5"/>
      <c r="U1650" s="5"/>
      <c r="V1650" s="5"/>
      <c r="W1650" s="5"/>
      <c r="X1650" s="5"/>
      <c r="Y1650" s="5"/>
      <c r="Z1650" s="5"/>
      <c r="AA1650" s="5"/>
      <c r="AB1650" s="5"/>
      <c r="AC1650" s="5"/>
      <c r="AD1650" s="5"/>
      <c r="AE1650" s="5"/>
    </row>
    <row r="1651" spans="1:31" ht="23.25" customHeight="1">
      <c r="A1651" s="5" t="s">
        <v>25772</v>
      </c>
      <c r="B1651" s="5" t="s">
        <v>25773</v>
      </c>
      <c r="C1651" s="5" t="s">
        <v>27</v>
      </c>
      <c r="D1651" s="5" t="s">
        <v>85</v>
      </c>
      <c r="E1651" s="20" t="s">
        <v>45</v>
      </c>
      <c r="F1651" s="7">
        <v>25</v>
      </c>
      <c r="G1651" s="7">
        <v>40</v>
      </c>
      <c r="H1651" s="5" t="s">
        <v>7158</v>
      </c>
      <c r="I1651" s="5" t="s">
        <v>108</v>
      </c>
      <c r="J1651" s="5" t="s">
        <v>48</v>
      </c>
      <c r="K1651" s="5" t="s">
        <v>25774</v>
      </c>
      <c r="L1651" s="5" t="s">
        <v>25775</v>
      </c>
      <c r="M1651" s="5" t="s">
        <v>100</v>
      </c>
      <c r="N1651" s="5" t="s">
        <v>55</v>
      </c>
      <c r="O1651" s="5" t="b">
        <f t="shared" ca="1" si="0"/>
        <v>0</v>
      </c>
      <c r="P1651" s="5" t="b">
        <f t="shared" ca="1" si="1"/>
        <v>1</v>
      </c>
      <c r="Q1651" s="5"/>
      <c r="R1651" s="5"/>
      <c r="S1651" s="5"/>
      <c r="T1651" s="5"/>
      <c r="U1651" s="5"/>
      <c r="V1651" s="5"/>
      <c r="W1651" s="5"/>
      <c r="X1651" s="5"/>
      <c r="Y1651" s="5"/>
      <c r="Z1651" s="5"/>
      <c r="AA1651" s="5"/>
      <c r="AB1651" s="5"/>
      <c r="AC1651" s="5"/>
      <c r="AD1651" s="5"/>
      <c r="AE1651" s="5"/>
    </row>
    <row r="1652" spans="1:31" ht="23.25" customHeight="1">
      <c r="A1652" s="5" t="s">
        <v>25780</v>
      </c>
      <c r="B1652" s="5" t="s">
        <v>25781</v>
      </c>
      <c r="C1652" s="5" t="s">
        <v>27</v>
      </c>
      <c r="D1652" s="5" t="s">
        <v>85</v>
      </c>
      <c r="E1652" s="20" t="s">
        <v>45</v>
      </c>
      <c r="F1652" s="7">
        <v>25</v>
      </c>
      <c r="G1652" s="7">
        <v>50</v>
      </c>
      <c r="H1652" s="5" t="s">
        <v>7149</v>
      </c>
      <c r="I1652" s="7" t="s">
        <v>24</v>
      </c>
      <c r="J1652" s="5" t="s">
        <v>57</v>
      </c>
      <c r="K1652" s="5" t="s">
        <v>25782</v>
      </c>
      <c r="L1652" s="5" t="s">
        <v>25783</v>
      </c>
      <c r="M1652" s="5" t="s">
        <v>37</v>
      </c>
      <c r="N1652" s="5" t="s">
        <v>55</v>
      </c>
      <c r="O1652" s="5" t="b">
        <f t="shared" ca="1" si="0"/>
        <v>0</v>
      </c>
      <c r="P1652" s="5" t="b">
        <f t="shared" ca="1" si="1"/>
        <v>1</v>
      </c>
      <c r="Q1652" s="5"/>
      <c r="R1652" s="5"/>
      <c r="S1652" s="5"/>
      <c r="T1652" s="5"/>
      <c r="U1652" s="5"/>
      <c r="V1652" s="5"/>
      <c r="W1652" s="5"/>
      <c r="X1652" s="5"/>
      <c r="Y1652" s="5"/>
      <c r="Z1652" s="5"/>
      <c r="AA1652" s="5"/>
      <c r="AB1652" s="5"/>
      <c r="AC1652" s="5"/>
      <c r="AD1652" s="5"/>
      <c r="AE1652" s="5"/>
    </row>
    <row r="1653" spans="1:31" ht="23.25" customHeight="1">
      <c r="A1653" s="5" t="s">
        <v>25785</v>
      </c>
      <c r="B1653" s="5" t="s">
        <v>25786</v>
      </c>
      <c r="C1653" s="5" t="s">
        <v>170</v>
      </c>
      <c r="D1653" s="5" t="s">
        <v>390</v>
      </c>
      <c r="E1653" s="20" t="s">
        <v>22</v>
      </c>
      <c r="F1653" s="11">
        <v>25</v>
      </c>
      <c r="G1653" s="11">
        <v>42</v>
      </c>
      <c r="H1653" s="5" t="s">
        <v>1407</v>
      </c>
      <c r="I1653" s="7" t="s">
        <v>24</v>
      </c>
      <c r="J1653" s="5" t="s">
        <v>68</v>
      </c>
      <c r="K1653" s="5" t="s">
        <v>25788</v>
      </c>
      <c r="L1653" s="5" t="s">
        <v>25789</v>
      </c>
      <c r="M1653" s="5" t="s">
        <v>42</v>
      </c>
      <c r="N1653" s="5" t="s">
        <v>237</v>
      </c>
      <c r="O1653" s="5" t="b">
        <f t="shared" ca="1" si="0"/>
        <v>0</v>
      </c>
      <c r="P1653" s="5" t="b">
        <f t="shared" ca="1" si="1"/>
        <v>1</v>
      </c>
      <c r="Q1653" s="5"/>
      <c r="R1653" s="5"/>
      <c r="S1653" s="5"/>
      <c r="T1653" s="5"/>
      <c r="U1653" s="5"/>
      <c r="V1653" s="5"/>
      <c r="W1653" s="5"/>
      <c r="X1653" s="5"/>
      <c r="Y1653" s="5"/>
      <c r="Z1653" s="5"/>
      <c r="AA1653" s="5"/>
      <c r="AB1653" s="5"/>
      <c r="AC1653" s="5"/>
      <c r="AD1653" s="5"/>
      <c r="AE1653" s="5"/>
    </row>
    <row r="1654" spans="1:31" ht="23.25" customHeight="1">
      <c r="A1654" s="14" t="s">
        <v>130</v>
      </c>
      <c r="B1654" s="14" t="s">
        <v>7179</v>
      </c>
      <c r="C1654" s="14" t="s">
        <v>27</v>
      </c>
      <c r="D1654" s="14" t="s">
        <v>75</v>
      </c>
      <c r="E1654" s="21" t="s">
        <v>45</v>
      </c>
      <c r="F1654" s="15">
        <v>25</v>
      </c>
      <c r="G1654" s="15">
        <v>30</v>
      </c>
      <c r="H1654" s="14" t="s">
        <v>2537</v>
      </c>
      <c r="I1654" s="14" t="s">
        <v>108</v>
      </c>
      <c r="J1654" s="14" t="s">
        <v>4611</v>
      </c>
      <c r="K1654" s="16" t="s">
        <v>47</v>
      </c>
      <c r="L1654" s="22" t="s">
        <v>47</v>
      </c>
      <c r="M1654" s="14" t="s">
        <v>53</v>
      </c>
      <c r="N1654" s="14" t="s">
        <v>44</v>
      </c>
      <c r="O1654" s="14" t="b">
        <f t="shared" ca="1" si="0"/>
        <v>0</v>
      </c>
      <c r="P1654" s="14" t="b">
        <f t="shared" ca="1" si="1"/>
        <v>1</v>
      </c>
      <c r="Q1654" s="5"/>
      <c r="R1654" s="5"/>
      <c r="S1654" s="5"/>
      <c r="T1654" s="5"/>
      <c r="U1654" s="5"/>
      <c r="V1654" s="5"/>
      <c r="W1654" s="5"/>
      <c r="X1654" s="5"/>
      <c r="Y1654" s="5"/>
      <c r="Z1654" s="5"/>
      <c r="AA1654" s="5"/>
      <c r="AB1654" s="5"/>
      <c r="AC1654" s="5"/>
      <c r="AD1654" s="5"/>
      <c r="AE1654" s="5"/>
    </row>
    <row r="1655" spans="1:31" ht="23.25" customHeight="1">
      <c r="A1655" s="5" t="s">
        <v>25797</v>
      </c>
      <c r="B1655" s="5" t="s">
        <v>25798</v>
      </c>
      <c r="C1655" s="5" t="s">
        <v>20</v>
      </c>
      <c r="D1655" s="5" t="s">
        <v>21</v>
      </c>
      <c r="E1655" s="20" t="s">
        <v>919</v>
      </c>
      <c r="F1655" s="7">
        <v>25</v>
      </c>
      <c r="G1655" s="7">
        <v>30</v>
      </c>
      <c r="H1655" s="5" t="s">
        <v>2537</v>
      </c>
      <c r="I1655" s="5" t="s">
        <v>108</v>
      </c>
      <c r="J1655" s="5" t="s">
        <v>224</v>
      </c>
      <c r="K1655" s="9" t="s">
        <v>47</v>
      </c>
      <c r="L1655" s="5" t="s">
        <v>25801</v>
      </c>
      <c r="M1655" s="5" t="s">
        <v>37</v>
      </c>
      <c r="N1655" s="5" t="s">
        <v>55</v>
      </c>
      <c r="O1655" s="5" t="b">
        <f t="shared" ca="1" si="0"/>
        <v>0</v>
      </c>
      <c r="P1655" s="5" t="b">
        <f t="shared" ca="1" si="1"/>
        <v>1</v>
      </c>
      <c r="Q1655" s="5"/>
      <c r="R1655" s="5"/>
      <c r="S1655" s="5"/>
      <c r="T1655" s="5"/>
      <c r="U1655" s="5"/>
      <c r="V1655" s="5"/>
      <c r="W1655" s="5"/>
      <c r="X1655" s="5"/>
      <c r="Y1655" s="5"/>
      <c r="Z1655" s="5"/>
      <c r="AA1655" s="5"/>
      <c r="AB1655" s="5"/>
      <c r="AC1655" s="5"/>
      <c r="AD1655" s="5"/>
      <c r="AE1655" s="5"/>
    </row>
    <row r="1656" spans="1:31" ht="23.25" customHeight="1">
      <c r="A1656" s="5" t="s">
        <v>24750</v>
      </c>
      <c r="B1656" s="5" t="s">
        <v>25805</v>
      </c>
      <c r="C1656" s="5" t="s">
        <v>27</v>
      </c>
      <c r="D1656" s="5" t="s">
        <v>85</v>
      </c>
      <c r="E1656" s="20" t="s">
        <v>919</v>
      </c>
      <c r="F1656" s="7">
        <v>25</v>
      </c>
      <c r="G1656" s="7">
        <v>50</v>
      </c>
      <c r="H1656" s="5" t="s">
        <v>7149</v>
      </c>
      <c r="I1656" s="5" t="s">
        <v>66</v>
      </c>
      <c r="J1656" s="5" t="s">
        <v>516</v>
      </c>
      <c r="K1656" s="5" t="s">
        <v>25806</v>
      </c>
      <c r="L1656" s="5" t="s">
        <v>25807</v>
      </c>
      <c r="M1656" s="5" t="s">
        <v>100</v>
      </c>
      <c r="N1656" s="5" t="s">
        <v>55</v>
      </c>
      <c r="O1656" s="5" t="b">
        <f t="shared" ca="1" si="0"/>
        <v>0</v>
      </c>
      <c r="P1656" s="5" t="b">
        <f t="shared" ca="1" si="1"/>
        <v>1</v>
      </c>
      <c r="Q1656" s="5"/>
      <c r="R1656" s="5"/>
      <c r="S1656" s="5"/>
      <c r="T1656" s="5"/>
      <c r="U1656" s="5"/>
      <c r="V1656" s="5"/>
      <c r="W1656" s="5"/>
      <c r="X1656" s="5"/>
      <c r="Y1656" s="5"/>
      <c r="Z1656" s="5"/>
      <c r="AA1656" s="5"/>
      <c r="AB1656" s="5"/>
      <c r="AC1656" s="5"/>
      <c r="AD1656" s="5"/>
      <c r="AE1656" s="5"/>
    </row>
    <row r="1657" spans="1:31" ht="23.25" customHeight="1">
      <c r="A1657" s="5" t="s">
        <v>25808</v>
      </c>
      <c r="B1657" s="5" t="s">
        <v>19736</v>
      </c>
      <c r="C1657" s="5" t="s">
        <v>170</v>
      </c>
      <c r="D1657" s="5" t="s">
        <v>390</v>
      </c>
      <c r="E1657" s="20" t="s">
        <v>45</v>
      </c>
      <c r="F1657" s="7">
        <v>25</v>
      </c>
      <c r="G1657" s="7">
        <v>30</v>
      </c>
      <c r="H1657" s="5" t="s">
        <v>2537</v>
      </c>
      <c r="I1657" s="5" t="s">
        <v>66</v>
      </c>
      <c r="J1657" s="5" t="s">
        <v>4546</v>
      </c>
      <c r="K1657" s="5" t="s">
        <v>25809</v>
      </c>
      <c r="L1657" s="5" t="s">
        <v>25810</v>
      </c>
      <c r="M1657" s="5" t="s">
        <v>167</v>
      </c>
      <c r="N1657" s="5" t="s">
        <v>55</v>
      </c>
      <c r="O1657" s="5" t="b">
        <f t="shared" ca="1" si="0"/>
        <v>0</v>
      </c>
      <c r="P1657" s="5" t="b">
        <f t="shared" ca="1" si="1"/>
        <v>1</v>
      </c>
      <c r="Q1657" s="5"/>
      <c r="R1657" s="5"/>
      <c r="S1657" s="5"/>
      <c r="T1657" s="5"/>
      <c r="U1657" s="5"/>
      <c r="V1657" s="5"/>
      <c r="W1657" s="5"/>
      <c r="X1657" s="5"/>
      <c r="Y1657" s="5"/>
      <c r="Z1657" s="5"/>
      <c r="AA1657" s="5"/>
      <c r="AB1657" s="5"/>
      <c r="AC1657" s="5"/>
      <c r="AD1657" s="5"/>
      <c r="AE1657" s="5"/>
    </row>
    <row r="1658" spans="1:31" ht="23.25" customHeight="1">
      <c r="A1658" s="5" t="s">
        <v>25812</v>
      </c>
      <c r="B1658" s="5" t="s">
        <v>25813</v>
      </c>
      <c r="C1658" s="5" t="s">
        <v>20</v>
      </c>
      <c r="D1658" s="5" t="s">
        <v>21</v>
      </c>
      <c r="E1658" s="20" t="s">
        <v>45</v>
      </c>
      <c r="F1658" s="7">
        <v>25</v>
      </c>
      <c r="G1658" s="7">
        <v>35</v>
      </c>
      <c r="H1658" s="5" t="s">
        <v>2912</v>
      </c>
      <c r="I1658" s="5" t="s">
        <v>108</v>
      </c>
      <c r="J1658" s="5" t="s">
        <v>117</v>
      </c>
      <c r="K1658" s="5" t="s">
        <v>25814</v>
      </c>
      <c r="L1658" s="5" t="s">
        <v>25817</v>
      </c>
      <c r="M1658" s="5" t="s">
        <v>1599</v>
      </c>
      <c r="N1658" s="5" t="s">
        <v>55</v>
      </c>
      <c r="O1658" s="5" t="b">
        <f t="shared" ca="1" si="0"/>
        <v>0</v>
      </c>
      <c r="P1658" s="5" t="b">
        <f t="shared" ca="1" si="1"/>
        <v>1</v>
      </c>
      <c r="Q1658" s="5"/>
      <c r="R1658" s="5"/>
      <c r="S1658" s="5"/>
      <c r="T1658" s="5"/>
      <c r="U1658" s="5"/>
      <c r="V1658" s="5"/>
      <c r="W1658" s="5"/>
      <c r="X1658" s="5"/>
      <c r="Y1658" s="5"/>
      <c r="Z1658" s="5"/>
      <c r="AA1658" s="5"/>
      <c r="AB1658" s="5"/>
      <c r="AC1658" s="5"/>
      <c r="AD1658" s="5"/>
      <c r="AE1658" s="5"/>
    </row>
    <row r="1659" spans="1:31" ht="23.25" customHeight="1">
      <c r="A1659" s="5" t="s">
        <v>25819</v>
      </c>
      <c r="B1659" s="5" t="s">
        <v>25820</v>
      </c>
      <c r="C1659" s="5" t="s">
        <v>27</v>
      </c>
      <c r="D1659" s="5" t="s">
        <v>47</v>
      </c>
      <c r="E1659" s="20" t="s">
        <v>45</v>
      </c>
      <c r="F1659" s="7">
        <v>25</v>
      </c>
      <c r="G1659" s="7">
        <v>45</v>
      </c>
      <c r="H1659" s="5" t="s">
        <v>17922</v>
      </c>
      <c r="I1659" s="5" t="s">
        <v>108</v>
      </c>
      <c r="J1659" s="5" t="s">
        <v>68</v>
      </c>
      <c r="K1659" s="5" t="s">
        <v>25821</v>
      </c>
      <c r="L1659" s="5" t="s">
        <v>25822</v>
      </c>
      <c r="M1659" s="5" t="s">
        <v>42</v>
      </c>
      <c r="N1659" s="5" t="s">
        <v>405</v>
      </c>
      <c r="O1659" s="5" t="b">
        <f t="shared" ca="1" si="0"/>
        <v>0</v>
      </c>
      <c r="P1659" s="5" t="b">
        <f t="shared" ca="1" si="1"/>
        <v>1</v>
      </c>
      <c r="Q1659" s="5"/>
      <c r="R1659" s="5"/>
      <c r="S1659" s="5"/>
      <c r="T1659" s="5"/>
      <c r="U1659" s="5"/>
      <c r="V1659" s="5"/>
      <c r="W1659" s="5"/>
      <c r="X1659" s="5"/>
      <c r="Y1659" s="5"/>
      <c r="Z1659" s="5"/>
      <c r="AA1659" s="5"/>
      <c r="AB1659" s="5"/>
      <c r="AC1659" s="5"/>
      <c r="AD1659" s="5"/>
      <c r="AE1659" s="5"/>
    </row>
    <row r="1660" spans="1:31" ht="23.25" customHeight="1">
      <c r="A1660" s="5" t="s">
        <v>25823</v>
      </c>
      <c r="B1660" s="5" t="s">
        <v>25825</v>
      </c>
      <c r="C1660" s="5" t="s">
        <v>170</v>
      </c>
      <c r="D1660" s="5" t="s">
        <v>47</v>
      </c>
      <c r="E1660" s="20" t="s">
        <v>45</v>
      </c>
      <c r="F1660" s="11">
        <v>25</v>
      </c>
      <c r="G1660" s="11">
        <v>33</v>
      </c>
      <c r="H1660" s="5" t="s">
        <v>327</v>
      </c>
      <c r="I1660" s="5" t="s">
        <v>125</v>
      </c>
      <c r="J1660" s="5" t="s">
        <v>1619</v>
      </c>
      <c r="K1660" s="5" t="s">
        <v>25827</v>
      </c>
      <c r="L1660" s="5" t="s">
        <v>25828</v>
      </c>
      <c r="M1660" s="5" t="s">
        <v>37</v>
      </c>
      <c r="N1660" s="5" t="s">
        <v>1117</v>
      </c>
      <c r="O1660" s="5" t="b">
        <f t="shared" ca="1" si="0"/>
        <v>0</v>
      </c>
      <c r="P1660" s="5" t="b">
        <f t="shared" ca="1" si="1"/>
        <v>1</v>
      </c>
      <c r="Q1660" s="5"/>
      <c r="R1660" s="5"/>
      <c r="S1660" s="5"/>
      <c r="T1660" s="5"/>
      <c r="U1660" s="5"/>
      <c r="V1660" s="5"/>
      <c r="W1660" s="5"/>
      <c r="X1660" s="5"/>
      <c r="Y1660" s="5"/>
      <c r="Z1660" s="5"/>
      <c r="AA1660" s="5"/>
      <c r="AB1660" s="5"/>
      <c r="AC1660" s="5"/>
      <c r="AD1660" s="5"/>
      <c r="AE1660" s="5"/>
    </row>
    <row r="1661" spans="1:31" ht="23.25" customHeight="1">
      <c r="A1661" s="5" t="s">
        <v>2533</v>
      </c>
      <c r="B1661" s="5" t="s">
        <v>25833</v>
      </c>
      <c r="C1661" s="5" t="s">
        <v>41</v>
      </c>
      <c r="D1661" s="5" t="s">
        <v>47</v>
      </c>
      <c r="E1661" s="20" t="s">
        <v>45</v>
      </c>
      <c r="F1661" s="11">
        <v>25</v>
      </c>
      <c r="G1661" s="11">
        <v>50</v>
      </c>
      <c r="H1661" s="5" t="s">
        <v>16922</v>
      </c>
      <c r="I1661" s="7" t="s">
        <v>24</v>
      </c>
      <c r="J1661" s="5" t="s">
        <v>48</v>
      </c>
      <c r="K1661" s="5" t="s">
        <v>25834</v>
      </c>
      <c r="L1661" s="5" t="s">
        <v>25835</v>
      </c>
      <c r="M1661" s="5" t="s">
        <v>53</v>
      </c>
      <c r="N1661" s="5" t="s">
        <v>55</v>
      </c>
      <c r="O1661" s="5" t="b">
        <f t="shared" ca="1" si="0"/>
        <v>0</v>
      </c>
      <c r="P1661" s="5" t="b">
        <f t="shared" ca="1" si="1"/>
        <v>1</v>
      </c>
      <c r="Q1661" s="5"/>
      <c r="R1661" s="5"/>
      <c r="S1661" s="5"/>
      <c r="T1661" s="5"/>
      <c r="U1661" s="5"/>
      <c r="V1661" s="5"/>
      <c r="W1661" s="5"/>
      <c r="X1661" s="5"/>
      <c r="Y1661" s="5"/>
      <c r="Z1661" s="5"/>
      <c r="AA1661" s="5"/>
      <c r="AB1661" s="5"/>
      <c r="AC1661" s="5"/>
      <c r="AD1661" s="5"/>
      <c r="AE1661" s="5"/>
    </row>
    <row r="1662" spans="1:31" ht="23.25" customHeight="1">
      <c r="A1662" s="5" t="s">
        <v>25838</v>
      </c>
      <c r="B1662" s="5" t="s">
        <v>25711</v>
      </c>
      <c r="C1662" s="5" t="s">
        <v>27</v>
      </c>
      <c r="D1662" s="5" t="s">
        <v>85</v>
      </c>
      <c r="E1662" s="20" t="s">
        <v>45</v>
      </c>
      <c r="F1662" s="7">
        <v>25</v>
      </c>
      <c r="G1662" s="7">
        <v>30</v>
      </c>
      <c r="H1662" s="5" t="s">
        <v>2537</v>
      </c>
      <c r="I1662" s="7" t="s">
        <v>24</v>
      </c>
      <c r="J1662" s="5" t="s">
        <v>1098</v>
      </c>
      <c r="K1662" s="5" t="s">
        <v>25840</v>
      </c>
      <c r="L1662" s="5" t="s">
        <v>25842</v>
      </c>
      <c r="M1662" s="5" t="s">
        <v>37</v>
      </c>
      <c r="N1662" s="5" t="s">
        <v>55</v>
      </c>
      <c r="O1662" s="5" t="b">
        <f t="shared" ca="1" si="0"/>
        <v>0</v>
      </c>
      <c r="P1662" s="5" t="b">
        <f t="shared" ca="1" si="1"/>
        <v>1</v>
      </c>
      <c r="Q1662" s="5"/>
      <c r="R1662" s="5"/>
      <c r="S1662" s="5"/>
      <c r="T1662" s="5"/>
      <c r="U1662" s="5"/>
      <c r="V1662" s="5"/>
      <c r="W1662" s="5"/>
      <c r="X1662" s="5"/>
      <c r="Y1662" s="5"/>
      <c r="Z1662" s="5"/>
      <c r="AA1662" s="5"/>
      <c r="AB1662" s="5"/>
      <c r="AC1662" s="5"/>
      <c r="AD1662" s="5"/>
      <c r="AE1662" s="5"/>
    </row>
    <row r="1663" spans="1:31" ht="23.25" customHeight="1">
      <c r="A1663" s="14" t="s">
        <v>3138</v>
      </c>
      <c r="B1663" s="14" t="s">
        <v>1646</v>
      </c>
      <c r="C1663" s="14" t="s">
        <v>27</v>
      </c>
      <c r="D1663" s="14" t="s">
        <v>105</v>
      </c>
      <c r="E1663" s="21" t="s">
        <v>45</v>
      </c>
      <c r="F1663" s="15">
        <v>25</v>
      </c>
      <c r="G1663" s="15">
        <v>35</v>
      </c>
      <c r="H1663" s="14" t="s">
        <v>2912</v>
      </c>
      <c r="I1663" s="14" t="s">
        <v>66</v>
      </c>
      <c r="J1663" s="14" t="s">
        <v>68</v>
      </c>
      <c r="K1663" s="14" t="s">
        <v>754</v>
      </c>
      <c r="L1663" s="14" t="s">
        <v>25848</v>
      </c>
      <c r="M1663" s="14" t="s">
        <v>53</v>
      </c>
      <c r="N1663" s="14" t="s">
        <v>55</v>
      </c>
      <c r="O1663" s="14" t="b">
        <f t="shared" ca="1" si="0"/>
        <v>0</v>
      </c>
      <c r="P1663" s="14" t="b">
        <f t="shared" ca="1" si="1"/>
        <v>1</v>
      </c>
      <c r="Q1663" s="5"/>
      <c r="R1663" s="5"/>
      <c r="S1663" s="5"/>
      <c r="T1663" s="5"/>
      <c r="U1663" s="5"/>
      <c r="V1663" s="5"/>
      <c r="W1663" s="5"/>
      <c r="X1663" s="5"/>
      <c r="Y1663" s="5"/>
      <c r="Z1663" s="5"/>
      <c r="AA1663" s="5"/>
      <c r="AB1663" s="5"/>
      <c r="AC1663" s="5"/>
      <c r="AD1663" s="5"/>
      <c r="AE1663" s="5"/>
    </row>
    <row r="1664" spans="1:31" ht="23.25" customHeight="1">
      <c r="A1664" s="5" t="s">
        <v>19503</v>
      </c>
      <c r="B1664" s="5" t="s">
        <v>19898</v>
      </c>
      <c r="C1664" s="5" t="s">
        <v>41</v>
      </c>
      <c r="D1664" s="5" t="s">
        <v>874</v>
      </c>
      <c r="E1664" s="20" t="s">
        <v>45</v>
      </c>
      <c r="F1664" s="11">
        <v>26</v>
      </c>
      <c r="G1664" s="11">
        <v>37</v>
      </c>
      <c r="H1664" s="5" t="s">
        <v>19901</v>
      </c>
      <c r="I1664" s="5" t="s">
        <v>108</v>
      </c>
      <c r="J1664" s="5" t="s">
        <v>824</v>
      </c>
      <c r="K1664" s="5" t="s">
        <v>19902</v>
      </c>
      <c r="L1664" s="5" t="s">
        <v>19903</v>
      </c>
      <c r="M1664" s="5" t="s">
        <v>1599</v>
      </c>
      <c r="N1664" s="5" t="s">
        <v>44</v>
      </c>
      <c r="O1664" s="5" t="b">
        <f t="shared" ca="1" si="0"/>
        <v>0</v>
      </c>
      <c r="P1664" s="5" t="b">
        <f t="shared" ca="1" si="1"/>
        <v>1</v>
      </c>
      <c r="Q1664" s="5"/>
      <c r="R1664" s="5"/>
      <c r="S1664" s="5"/>
      <c r="T1664" s="5"/>
      <c r="U1664" s="5"/>
      <c r="V1664" s="5"/>
      <c r="W1664" s="5"/>
      <c r="X1664" s="5"/>
      <c r="Y1664" s="5"/>
      <c r="Z1664" s="5"/>
      <c r="AA1664" s="5"/>
      <c r="AB1664" s="5"/>
      <c r="AC1664" s="5"/>
      <c r="AD1664" s="5"/>
      <c r="AE1664" s="5"/>
    </row>
    <row r="1665" spans="1:31" ht="23.25" customHeight="1">
      <c r="A1665" s="5" t="s">
        <v>19924</v>
      </c>
      <c r="B1665" s="5" t="s">
        <v>19925</v>
      </c>
      <c r="C1665" s="5" t="s">
        <v>170</v>
      </c>
      <c r="D1665" s="5" t="s">
        <v>390</v>
      </c>
      <c r="E1665" s="20" t="s">
        <v>45</v>
      </c>
      <c r="F1665" s="7">
        <v>30</v>
      </c>
      <c r="G1665" s="7">
        <v>50</v>
      </c>
      <c r="H1665" s="5" t="s">
        <v>4241</v>
      </c>
      <c r="I1665" s="5" t="s">
        <v>108</v>
      </c>
      <c r="J1665" s="5" t="s">
        <v>110</v>
      </c>
      <c r="K1665" s="5" t="s">
        <v>19926</v>
      </c>
      <c r="L1665" s="5" t="s">
        <v>19927</v>
      </c>
      <c r="M1665" s="5" t="s">
        <v>100</v>
      </c>
      <c r="N1665" s="5" t="s">
        <v>55</v>
      </c>
      <c r="O1665" s="5" t="b">
        <f t="shared" ca="1" si="0"/>
        <v>0</v>
      </c>
      <c r="P1665" s="5" t="b">
        <f t="shared" ca="1" si="1"/>
        <v>1</v>
      </c>
      <c r="Q1665" s="5"/>
      <c r="R1665" s="5"/>
      <c r="S1665" s="5"/>
      <c r="T1665" s="5"/>
      <c r="U1665" s="5"/>
      <c r="V1665" s="5"/>
      <c r="W1665" s="5"/>
      <c r="X1665" s="5"/>
      <c r="Y1665" s="5"/>
      <c r="Z1665" s="5"/>
      <c r="AA1665" s="5"/>
      <c r="AB1665" s="5"/>
      <c r="AC1665" s="5"/>
      <c r="AD1665" s="5"/>
      <c r="AE1665" s="5"/>
    </row>
    <row r="1666" spans="1:31" ht="23.25" customHeight="1">
      <c r="A1666" s="5" t="s">
        <v>19936</v>
      </c>
      <c r="B1666" s="5" t="s">
        <v>19937</v>
      </c>
      <c r="C1666" s="5" t="s">
        <v>27</v>
      </c>
      <c r="D1666" s="5" t="s">
        <v>85</v>
      </c>
      <c r="E1666" s="20" t="s">
        <v>45</v>
      </c>
      <c r="F1666" s="7">
        <v>30</v>
      </c>
      <c r="G1666" s="7">
        <v>40</v>
      </c>
      <c r="H1666" s="5" t="s">
        <v>461</v>
      </c>
      <c r="I1666" s="5" t="s">
        <v>66</v>
      </c>
      <c r="J1666" s="5" t="s">
        <v>11555</v>
      </c>
      <c r="K1666" s="9" t="s">
        <v>47</v>
      </c>
      <c r="L1666" s="5" t="s">
        <v>19942</v>
      </c>
      <c r="M1666" s="5" t="s">
        <v>53</v>
      </c>
      <c r="N1666" s="5" t="s">
        <v>89</v>
      </c>
      <c r="O1666" s="5" t="b">
        <f t="shared" ca="1" si="0"/>
        <v>0</v>
      </c>
      <c r="P1666" s="5" t="b">
        <f t="shared" ca="1" si="1"/>
        <v>1</v>
      </c>
      <c r="Q1666" s="5"/>
      <c r="R1666" s="5"/>
      <c r="S1666" s="5"/>
      <c r="T1666" s="5"/>
      <c r="U1666" s="5"/>
      <c r="V1666" s="5"/>
      <c r="W1666" s="5"/>
      <c r="X1666" s="5"/>
      <c r="Y1666" s="5"/>
      <c r="Z1666" s="5"/>
      <c r="AA1666" s="5"/>
      <c r="AB1666" s="5"/>
      <c r="AC1666" s="5"/>
      <c r="AD1666" s="5"/>
      <c r="AE1666" s="5"/>
    </row>
    <row r="1667" spans="1:31" ht="23.25" customHeight="1">
      <c r="A1667" s="5" t="s">
        <v>19947</v>
      </c>
      <c r="B1667" s="5" t="s">
        <v>19948</v>
      </c>
      <c r="C1667" s="5" t="s">
        <v>170</v>
      </c>
      <c r="D1667" s="5" t="s">
        <v>390</v>
      </c>
      <c r="E1667" s="20" t="s">
        <v>45</v>
      </c>
      <c r="F1667" s="7">
        <v>30</v>
      </c>
      <c r="G1667" s="7">
        <v>50</v>
      </c>
      <c r="H1667" s="5" t="s">
        <v>4241</v>
      </c>
      <c r="I1667" s="5" t="s">
        <v>1690</v>
      </c>
      <c r="J1667" s="5" t="s">
        <v>245</v>
      </c>
      <c r="K1667" s="9" t="s">
        <v>47</v>
      </c>
      <c r="L1667" s="5" t="s">
        <v>19951</v>
      </c>
      <c r="M1667" s="5" t="s">
        <v>53</v>
      </c>
      <c r="N1667" s="5" t="s">
        <v>55</v>
      </c>
      <c r="O1667" s="5" t="b">
        <f t="shared" ca="1" si="0"/>
        <v>0</v>
      </c>
      <c r="P1667" s="5" t="b">
        <f t="shared" ca="1" si="1"/>
        <v>1</v>
      </c>
      <c r="Q1667" s="5"/>
      <c r="R1667" s="5"/>
      <c r="S1667" s="5"/>
      <c r="T1667" s="5"/>
      <c r="U1667" s="5"/>
      <c r="V1667" s="5"/>
      <c r="W1667" s="5"/>
      <c r="X1667" s="5"/>
      <c r="Y1667" s="5"/>
      <c r="Z1667" s="5"/>
      <c r="AA1667" s="5"/>
      <c r="AB1667" s="5"/>
      <c r="AC1667" s="5"/>
      <c r="AD1667" s="5"/>
      <c r="AE1667" s="5"/>
    </row>
    <row r="1668" spans="1:31" ht="23.25" customHeight="1">
      <c r="A1668" s="5" t="s">
        <v>19970</v>
      </c>
      <c r="B1668" s="5" t="s">
        <v>19971</v>
      </c>
      <c r="C1668" s="5" t="s">
        <v>170</v>
      </c>
      <c r="D1668" s="5" t="s">
        <v>342</v>
      </c>
      <c r="E1668" s="20" t="s">
        <v>45</v>
      </c>
      <c r="F1668" s="7">
        <v>30</v>
      </c>
      <c r="G1668" s="7">
        <v>40</v>
      </c>
      <c r="H1668" s="5" t="s">
        <v>461</v>
      </c>
      <c r="I1668" s="5" t="s">
        <v>108</v>
      </c>
      <c r="J1668" s="5" t="s">
        <v>17407</v>
      </c>
      <c r="K1668" s="5" t="s">
        <v>19973</v>
      </c>
      <c r="L1668" s="5" t="s">
        <v>19974</v>
      </c>
      <c r="M1668" s="5" t="s">
        <v>100</v>
      </c>
      <c r="N1668" s="5" t="s">
        <v>55</v>
      </c>
      <c r="O1668" s="5" t="b">
        <f t="shared" ca="1" si="0"/>
        <v>0</v>
      </c>
      <c r="P1668" s="5" t="b">
        <f t="shared" ca="1" si="1"/>
        <v>1</v>
      </c>
      <c r="Q1668" s="5"/>
      <c r="R1668" s="5"/>
      <c r="S1668" s="5"/>
      <c r="T1668" s="5"/>
      <c r="U1668" s="5"/>
      <c r="V1668" s="5"/>
      <c r="W1668" s="5"/>
      <c r="X1668" s="5"/>
      <c r="Y1668" s="5"/>
      <c r="Z1668" s="5"/>
      <c r="AA1668" s="5"/>
      <c r="AB1668" s="5"/>
      <c r="AC1668" s="5"/>
      <c r="AD1668" s="5"/>
      <c r="AE1668" s="5"/>
    </row>
    <row r="1669" spans="1:31" ht="23.25" customHeight="1">
      <c r="A1669" s="5" t="s">
        <v>16665</v>
      </c>
      <c r="B1669" s="5" t="s">
        <v>18072</v>
      </c>
      <c r="C1669" s="5" t="s">
        <v>27</v>
      </c>
      <c r="D1669" s="5" t="s">
        <v>575</v>
      </c>
      <c r="E1669" s="20" t="s">
        <v>45</v>
      </c>
      <c r="F1669" s="7">
        <v>30</v>
      </c>
      <c r="G1669" s="7">
        <v>40</v>
      </c>
      <c r="H1669" s="5" t="s">
        <v>461</v>
      </c>
      <c r="I1669" s="5" t="s">
        <v>66</v>
      </c>
      <c r="J1669" s="5" t="s">
        <v>2654</v>
      </c>
      <c r="K1669" s="5" t="s">
        <v>19983</v>
      </c>
      <c r="L1669" s="5" t="s">
        <v>19985</v>
      </c>
      <c r="M1669" s="5" t="s">
        <v>42</v>
      </c>
      <c r="N1669" s="5" t="s">
        <v>55</v>
      </c>
      <c r="O1669" s="5" t="b">
        <f t="shared" ca="1" si="0"/>
        <v>0</v>
      </c>
      <c r="P1669" s="5" t="b">
        <f t="shared" ca="1" si="1"/>
        <v>1</v>
      </c>
      <c r="Q1669" s="5"/>
      <c r="R1669" s="5"/>
      <c r="S1669" s="5"/>
      <c r="T1669" s="5"/>
      <c r="U1669" s="5"/>
      <c r="V1669" s="5"/>
      <c r="W1669" s="5"/>
      <c r="X1669" s="5"/>
      <c r="Y1669" s="5"/>
      <c r="Z1669" s="5"/>
      <c r="AA1669" s="5"/>
      <c r="AB1669" s="5"/>
      <c r="AC1669" s="5"/>
      <c r="AD1669" s="5"/>
      <c r="AE1669" s="5"/>
    </row>
    <row r="1670" spans="1:31" ht="23.25" customHeight="1">
      <c r="A1670" s="5" t="s">
        <v>19997</v>
      </c>
      <c r="B1670" s="5" t="s">
        <v>19998</v>
      </c>
      <c r="C1670" s="5" t="s">
        <v>170</v>
      </c>
      <c r="D1670" s="5" t="s">
        <v>390</v>
      </c>
      <c r="E1670" s="20" t="s">
        <v>45</v>
      </c>
      <c r="F1670" s="7">
        <v>30</v>
      </c>
      <c r="G1670" s="7">
        <v>50</v>
      </c>
      <c r="H1670" s="5" t="s">
        <v>4241</v>
      </c>
      <c r="I1670" s="5" t="s">
        <v>66</v>
      </c>
      <c r="J1670" s="5" t="s">
        <v>57</v>
      </c>
      <c r="K1670" s="5" t="s">
        <v>19999</v>
      </c>
      <c r="L1670" s="5" t="s">
        <v>20000</v>
      </c>
      <c r="M1670" s="5" t="s">
        <v>53</v>
      </c>
      <c r="N1670" s="5" t="s">
        <v>55</v>
      </c>
      <c r="O1670" s="5" t="b">
        <f t="shared" ca="1" si="0"/>
        <v>0</v>
      </c>
      <c r="P1670" s="5" t="b">
        <f t="shared" ca="1" si="1"/>
        <v>1</v>
      </c>
      <c r="Q1670" s="5"/>
      <c r="R1670" s="5"/>
      <c r="S1670" s="5"/>
      <c r="T1670" s="5"/>
      <c r="U1670" s="5"/>
      <c r="V1670" s="5"/>
      <c r="W1670" s="5"/>
      <c r="X1670" s="5"/>
      <c r="Y1670" s="5"/>
      <c r="Z1670" s="5"/>
      <c r="AA1670" s="5"/>
      <c r="AB1670" s="5"/>
      <c r="AC1670" s="5"/>
      <c r="AD1670" s="5"/>
      <c r="AE1670" s="5"/>
    </row>
    <row r="1671" spans="1:31" ht="23.25" customHeight="1">
      <c r="A1671" s="5" t="s">
        <v>19503</v>
      </c>
      <c r="B1671" s="5" t="s">
        <v>18099</v>
      </c>
      <c r="C1671" s="5" t="s">
        <v>27</v>
      </c>
      <c r="D1671" s="5" t="s">
        <v>47</v>
      </c>
      <c r="E1671" s="20" t="s">
        <v>45</v>
      </c>
      <c r="F1671" s="7">
        <v>30</v>
      </c>
      <c r="G1671" s="7">
        <v>40</v>
      </c>
      <c r="H1671" s="5" t="s">
        <v>461</v>
      </c>
      <c r="I1671" s="5" t="s">
        <v>1690</v>
      </c>
      <c r="J1671" s="5" t="s">
        <v>117</v>
      </c>
      <c r="K1671" s="5" t="s">
        <v>18100</v>
      </c>
      <c r="L1671" s="5" t="s">
        <v>20008</v>
      </c>
      <c r="M1671" s="5" t="s">
        <v>53</v>
      </c>
      <c r="N1671" s="5" t="s">
        <v>55</v>
      </c>
      <c r="O1671" s="5" t="b">
        <f t="shared" ca="1" si="0"/>
        <v>0</v>
      </c>
      <c r="P1671" s="5" t="b">
        <f t="shared" ca="1" si="1"/>
        <v>1</v>
      </c>
      <c r="Q1671" s="5"/>
      <c r="R1671" s="5"/>
      <c r="S1671" s="5"/>
      <c r="T1671" s="5"/>
      <c r="U1671" s="5"/>
      <c r="V1671" s="5"/>
      <c r="W1671" s="5"/>
      <c r="X1671" s="5"/>
      <c r="Y1671" s="5"/>
      <c r="Z1671" s="5"/>
      <c r="AA1671" s="5"/>
      <c r="AB1671" s="5"/>
      <c r="AC1671" s="5"/>
      <c r="AD1671" s="5"/>
      <c r="AE1671" s="5"/>
    </row>
    <row r="1672" spans="1:31" ht="23.25" customHeight="1">
      <c r="A1672" s="14" t="s">
        <v>20015</v>
      </c>
      <c r="B1672" s="14" t="s">
        <v>20016</v>
      </c>
      <c r="C1672" s="14" t="s">
        <v>27</v>
      </c>
      <c r="D1672" s="14" t="s">
        <v>85</v>
      </c>
      <c r="E1672" s="21" t="s">
        <v>919</v>
      </c>
      <c r="F1672" s="15">
        <v>30</v>
      </c>
      <c r="G1672" s="15">
        <v>40</v>
      </c>
      <c r="H1672" s="14" t="s">
        <v>461</v>
      </c>
      <c r="I1672" s="14" t="s">
        <v>66</v>
      </c>
      <c r="J1672" s="14" t="s">
        <v>134</v>
      </c>
      <c r="K1672" s="16" t="s">
        <v>47</v>
      </c>
      <c r="L1672" s="14" t="s">
        <v>20019</v>
      </c>
      <c r="M1672" s="14" t="s">
        <v>100</v>
      </c>
      <c r="N1672" s="14" t="s">
        <v>55</v>
      </c>
      <c r="O1672" s="14" t="b">
        <f t="shared" ca="1" si="0"/>
        <v>0</v>
      </c>
      <c r="P1672" s="14" t="b">
        <f t="shared" ca="1" si="1"/>
        <v>1</v>
      </c>
      <c r="Q1672" s="5"/>
      <c r="R1672" s="5"/>
      <c r="S1672" s="5"/>
      <c r="T1672" s="5"/>
      <c r="U1672" s="5"/>
      <c r="V1672" s="5"/>
      <c r="W1672" s="5"/>
      <c r="X1672" s="5"/>
      <c r="Y1672" s="5"/>
      <c r="Z1672" s="5"/>
      <c r="AA1672" s="5"/>
      <c r="AB1672" s="5"/>
      <c r="AC1672" s="5"/>
      <c r="AD1672" s="5"/>
      <c r="AE1672" s="5"/>
    </row>
    <row r="1673" spans="1:31" ht="23.25" customHeight="1">
      <c r="A1673" s="5" t="s">
        <v>20004</v>
      </c>
      <c r="B1673" s="5" t="s">
        <v>20005</v>
      </c>
      <c r="C1673" s="5" t="s">
        <v>27</v>
      </c>
      <c r="D1673" s="5" t="s">
        <v>85</v>
      </c>
      <c r="E1673" s="20" t="s">
        <v>45</v>
      </c>
      <c r="F1673" s="7">
        <v>30</v>
      </c>
      <c r="G1673" s="7">
        <v>50</v>
      </c>
      <c r="H1673" s="5" t="s">
        <v>4241</v>
      </c>
      <c r="I1673" s="5" t="s">
        <v>66</v>
      </c>
      <c r="J1673" s="5" t="s">
        <v>811</v>
      </c>
      <c r="K1673" s="5" t="s">
        <v>20006</v>
      </c>
      <c r="L1673" s="5" t="s">
        <v>20007</v>
      </c>
      <c r="M1673" s="5" t="s">
        <v>37</v>
      </c>
      <c r="N1673" s="5" t="s">
        <v>55</v>
      </c>
      <c r="O1673" s="5" t="b">
        <f t="shared" ca="1" si="0"/>
        <v>0</v>
      </c>
      <c r="P1673" s="5" t="b">
        <f t="shared" ca="1" si="1"/>
        <v>1</v>
      </c>
      <c r="Q1673" s="5"/>
      <c r="R1673" s="5"/>
      <c r="S1673" s="5"/>
      <c r="T1673" s="5"/>
      <c r="U1673" s="5"/>
      <c r="V1673" s="5"/>
      <c r="W1673" s="5"/>
      <c r="X1673" s="5"/>
      <c r="Y1673" s="5"/>
      <c r="Z1673" s="5"/>
      <c r="AA1673" s="5"/>
      <c r="AB1673" s="5"/>
      <c r="AC1673" s="5"/>
      <c r="AD1673" s="5"/>
      <c r="AE1673" s="5"/>
    </row>
    <row r="1674" spans="1:31" ht="23.25" customHeight="1">
      <c r="A1674" s="5" t="s">
        <v>25878</v>
      </c>
      <c r="B1674" s="5" t="s">
        <v>25879</v>
      </c>
      <c r="C1674" s="5" t="s">
        <v>170</v>
      </c>
      <c r="D1674" s="5" t="s">
        <v>390</v>
      </c>
      <c r="E1674" s="20" t="s">
        <v>29</v>
      </c>
      <c r="F1674" s="7">
        <v>30</v>
      </c>
      <c r="G1674" s="7">
        <v>40</v>
      </c>
      <c r="H1674" s="5" t="s">
        <v>461</v>
      </c>
      <c r="I1674" s="5" t="s">
        <v>66</v>
      </c>
      <c r="J1674" s="5" t="s">
        <v>4617</v>
      </c>
      <c r="K1674" s="5" t="s">
        <v>25881</v>
      </c>
      <c r="L1674" s="5" t="s">
        <v>25882</v>
      </c>
      <c r="M1674" s="5" t="s">
        <v>37</v>
      </c>
      <c r="N1674" s="5" t="s">
        <v>55</v>
      </c>
      <c r="O1674" s="5" t="b">
        <f t="shared" ca="1" si="0"/>
        <v>0</v>
      </c>
      <c r="P1674" s="5" t="b">
        <f t="shared" ca="1" si="1"/>
        <v>1</v>
      </c>
      <c r="Q1674" s="5"/>
      <c r="R1674" s="5"/>
      <c r="S1674" s="5"/>
      <c r="T1674" s="5"/>
      <c r="U1674" s="5"/>
      <c r="V1674" s="5"/>
      <c r="W1674" s="5"/>
      <c r="X1674" s="5"/>
      <c r="Y1674" s="5"/>
      <c r="Z1674" s="5"/>
      <c r="AA1674" s="5"/>
      <c r="AB1674" s="5"/>
      <c r="AC1674" s="5"/>
      <c r="AD1674" s="5"/>
      <c r="AE1674" s="5"/>
    </row>
    <row r="1675" spans="1:31" ht="23.25" customHeight="1">
      <c r="A1675" s="5" t="s">
        <v>25885</v>
      </c>
      <c r="B1675" s="5" t="s">
        <v>17822</v>
      </c>
      <c r="C1675" s="5" t="s">
        <v>170</v>
      </c>
      <c r="D1675" s="5" t="s">
        <v>390</v>
      </c>
      <c r="E1675" s="20" t="s">
        <v>45</v>
      </c>
      <c r="F1675" s="7">
        <v>30</v>
      </c>
      <c r="G1675" s="7">
        <v>50</v>
      </c>
      <c r="H1675" s="5" t="s">
        <v>4241</v>
      </c>
      <c r="I1675" s="5" t="s">
        <v>66</v>
      </c>
      <c r="J1675" s="5" t="s">
        <v>76</v>
      </c>
      <c r="K1675" s="5" t="s">
        <v>25886</v>
      </c>
      <c r="L1675" s="5" t="s">
        <v>25887</v>
      </c>
      <c r="M1675" s="5" t="s">
        <v>37</v>
      </c>
      <c r="N1675" s="5" t="s">
        <v>55</v>
      </c>
      <c r="O1675" s="5" t="b">
        <f t="shared" ca="1" si="0"/>
        <v>0</v>
      </c>
      <c r="P1675" s="5" t="b">
        <f t="shared" ca="1" si="1"/>
        <v>1</v>
      </c>
      <c r="Q1675" s="5"/>
      <c r="R1675" s="5"/>
      <c r="S1675" s="5"/>
      <c r="T1675" s="5"/>
      <c r="U1675" s="5"/>
      <c r="V1675" s="5"/>
      <c r="W1675" s="5"/>
      <c r="X1675" s="5"/>
      <c r="Y1675" s="5"/>
      <c r="Z1675" s="5"/>
      <c r="AA1675" s="5"/>
      <c r="AB1675" s="5"/>
      <c r="AC1675" s="5"/>
      <c r="AD1675" s="5"/>
      <c r="AE1675" s="5"/>
    </row>
    <row r="1676" spans="1:31" ht="23.25" customHeight="1">
      <c r="A1676" s="5" t="s">
        <v>25891</v>
      </c>
      <c r="B1676" s="5" t="s">
        <v>11888</v>
      </c>
      <c r="C1676" s="5" t="s">
        <v>27</v>
      </c>
      <c r="D1676" s="5" t="s">
        <v>85</v>
      </c>
      <c r="E1676" s="20" t="s">
        <v>45</v>
      </c>
      <c r="F1676" s="7">
        <v>30</v>
      </c>
      <c r="G1676" s="7">
        <v>50</v>
      </c>
      <c r="H1676" s="5" t="s">
        <v>4241</v>
      </c>
      <c r="I1676" s="5" t="s">
        <v>66</v>
      </c>
      <c r="J1676" s="5" t="s">
        <v>126</v>
      </c>
      <c r="K1676" s="5" t="s">
        <v>11890</v>
      </c>
      <c r="L1676" s="5" t="s">
        <v>25894</v>
      </c>
      <c r="M1676" s="5" t="s">
        <v>53</v>
      </c>
      <c r="N1676" s="5" t="s">
        <v>271</v>
      </c>
      <c r="O1676" s="5" t="b">
        <f t="shared" ca="1" si="0"/>
        <v>0</v>
      </c>
      <c r="P1676" s="5" t="b">
        <f t="shared" ca="1" si="1"/>
        <v>1</v>
      </c>
      <c r="Q1676" s="5"/>
      <c r="R1676" s="5"/>
      <c r="S1676" s="5"/>
      <c r="T1676" s="5"/>
      <c r="U1676" s="5"/>
      <c r="V1676" s="5"/>
      <c r="W1676" s="5"/>
      <c r="X1676" s="5"/>
      <c r="Y1676" s="5"/>
      <c r="Z1676" s="5"/>
      <c r="AA1676" s="5"/>
      <c r="AB1676" s="5"/>
      <c r="AC1676" s="5"/>
      <c r="AD1676" s="5"/>
      <c r="AE1676" s="5"/>
    </row>
    <row r="1677" spans="1:31" ht="23.25" customHeight="1">
      <c r="A1677" s="5" t="s">
        <v>17091</v>
      </c>
      <c r="B1677" s="5" t="s">
        <v>17092</v>
      </c>
      <c r="C1677" s="5" t="s">
        <v>27</v>
      </c>
      <c r="D1677" s="5" t="s">
        <v>85</v>
      </c>
      <c r="E1677" s="20" t="s">
        <v>45</v>
      </c>
      <c r="F1677" s="7">
        <v>30</v>
      </c>
      <c r="G1677" s="7">
        <v>40</v>
      </c>
      <c r="H1677" s="5" t="s">
        <v>461</v>
      </c>
      <c r="I1677" s="5" t="s">
        <v>66</v>
      </c>
      <c r="J1677" s="5" t="s">
        <v>315</v>
      </c>
      <c r="K1677" s="9" t="s">
        <v>47</v>
      </c>
      <c r="L1677" s="5" t="s">
        <v>17093</v>
      </c>
      <c r="M1677" s="5" t="s">
        <v>100</v>
      </c>
      <c r="N1677" s="5" t="s">
        <v>55</v>
      </c>
      <c r="O1677" s="5" t="b">
        <f t="shared" ca="1" si="0"/>
        <v>0</v>
      </c>
      <c r="P1677" s="5" t="b">
        <f t="shared" ca="1" si="1"/>
        <v>1</v>
      </c>
      <c r="Q1677" s="5"/>
      <c r="R1677" s="5"/>
      <c r="S1677" s="5"/>
      <c r="T1677" s="5"/>
      <c r="U1677" s="5"/>
      <c r="V1677" s="5"/>
      <c r="W1677" s="5"/>
      <c r="X1677" s="5"/>
      <c r="Y1677" s="5"/>
      <c r="Z1677" s="5"/>
      <c r="AA1677" s="5"/>
      <c r="AB1677" s="5"/>
      <c r="AC1677" s="5"/>
      <c r="AD1677" s="5"/>
      <c r="AE1677" s="5"/>
    </row>
    <row r="1678" spans="1:31" ht="23.25" customHeight="1">
      <c r="A1678" s="5" t="s">
        <v>25895</v>
      </c>
      <c r="B1678" s="5" t="s">
        <v>25896</v>
      </c>
      <c r="C1678" s="5" t="s">
        <v>170</v>
      </c>
      <c r="D1678" s="5" t="s">
        <v>390</v>
      </c>
      <c r="E1678" s="20" t="s">
        <v>45</v>
      </c>
      <c r="F1678" s="7">
        <v>30</v>
      </c>
      <c r="G1678" s="7">
        <v>60</v>
      </c>
      <c r="H1678" s="5" t="s">
        <v>23916</v>
      </c>
      <c r="I1678" s="5" t="s">
        <v>108</v>
      </c>
      <c r="J1678" s="5" t="s">
        <v>224</v>
      </c>
      <c r="K1678" s="9" t="s">
        <v>47</v>
      </c>
      <c r="L1678" s="5" t="s">
        <v>25899</v>
      </c>
      <c r="M1678" s="5" t="s">
        <v>100</v>
      </c>
      <c r="N1678" s="5" t="s">
        <v>55</v>
      </c>
      <c r="O1678" s="5" t="b">
        <f t="shared" ca="1" si="0"/>
        <v>0</v>
      </c>
      <c r="P1678" s="5" t="b">
        <f t="shared" ca="1" si="1"/>
        <v>1</v>
      </c>
      <c r="Q1678" s="5"/>
      <c r="R1678" s="5"/>
      <c r="S1678" s="5"/>
      <c r="T1678" s="5"/>
      <c r="U1678" s="5"/>
      <c r="V1678" s="5"/>
      <c r="W1678" s="5"/>
      <c r="X1678" s="5"/>
      <c r="Y1678" s="5"/>
      <c r="Z1678" s="5"/>
      <c r="AA1678" s="5"/>
      <c r="AB1678" s="5"/>
      <c r="AC1678" s="5"/>
      <c r="AD1678" s="5"/>
      <c r="AE1678" s="5"/>
    </row>
    <row r="1679" spans="1:31" ht="23.25" customHeight="1">
      <c r="A1679" s="5" t="s">
        <v>25905</v>
      </c>
      <c r="B1679" s="5" t="s">
        <v>2888</v>
      </c>
      <c r="C1679" s="5" t="s">
        <v>27</v>
      </c>
      <c r="D1679" s="5" t="s">
        <v>119</v>
      </c>
      <c r="E1679" s="20" t="s">
        <v>919</v>
      </c>
      <c r="F1679" s="7">
        <v>30</v>
      </c>
      <c r="G1679" s="7">
        <v>40</v>
      </c>
      <c r="H1679" s="5" t="s">
        <v>461</v>
      </c>
      <c r="I1679" s="5" t="s">
        <v>66</v>
      </c>
      <c r="J1679" s="5" t="s">
        <v>224</v>
      </c>
      <c r="K1679" s="5" t="s">
        <v>2891</v>
      </c>
      <c r="L1679" s="5" t="s">
        <v>25907</v>
      </c>
      <c r="M1679" s="5" t="s">
        <v>53</v>
      </c>
      <c r="N1679" s="5" t="s">
        <v>55</v>
      </c>
      <c r="O1679" s="5" t="b">
        <f t="shared" ca="1" si="0"/>
        <v>0</v>
      </c>
      <c r="P1679" s="5" t="b">
        <f t="shared" ca="1" si="1"/>
        <v>1</v>
      </c>
      <c r="Q1679" s="5"/>
      <c r="R1679" s="5"/>
      <c r="S1679" s="5"/>
      <c r="T1679" s="5"/>
      <c r="U1679" s="5"/>
      <c r="V1679" s="5"/>
      <c r="W1679" s="5"/>
      <c r="X1679" s="5"/>
      <c r="Y1679" s="5"/>
      <c r="Z1679" s="5"/>
      <c r="AA1679" s="5"/>
      <c r="AB1679" s="5"/>
      <c r="AC1679" s="5"/>
      <c r="AD1679" s="5"/>
      <c r="AE1679" s="5"/>
    </row>
    <row r="1680" spans="1:31" ht="23.25" customHeight="1">
      <c r="A1680" s="5" t="s">
        <v>19414</v>
      </c>
      <c r="B1680" s="5" t="s">
        <v>18105</v>
      </c>
      <c r="C1680" s="5" t="s">
        <v>27</v>
      </c>
      <c r="D1680" s="5" t="s">
        <v>47</v>
      </c>
      <c r="E1680" s="20" t="s">
        <v>919</v>
      </c>
      <c r="F1680" s="7">
        <v>30</v>
      </c>
      <c r="G1680" s="7">
        <v>60</v>
      </c>
      <c r="H1680" s="5" t="s">
        <v>23916</v>
      </c>
      <c r="I1680" s="5" t="s">
        <v>108</v>
      </c>
      <c r="J1680" s="5" t="s">
        <v>412</v>
      </c>
      <c r="K1680" s="5" t="s">
        <v>25913</v>
      </c>
      <c r="L1680" s="5" t="s">
        <v>25914</v>
      </c>
      <c r="M1680" s="5" t="s">
        <v>37</v>
      </c>
      <c r="N1680" s="5" t="s">
        <v>55</v>
      </c>
      <c r="O1680" s="5" t="b">
        <f t="shared" ca="1" si="0"/>
        <v>0</v>
      </c>
      <c r="P1680" s="5" t="b">
        <f t="shared" ca="1" si="1"/>
        <v>1</v>
      </c>
      <c r="Q1680" s="5"/>
      <c r="R1680" s="5"/>
      <c r="S1680" s="5"/>
      <c r="T1680" s="5"/>
      <c r="U1680" s="5"/>
      <c r="V1680" s="5"/>
      <c r="W1680" s="5"/>
      <c r="X1680" s="5"/>
      <c r="Y1680" s="5"/>
      <c r="Z1680" s="5"/>
      <c r="AA1680" s="5"/>
      <c r="AB1680" s="5"/>
      <c r="AC1680" s="5"/>
      <c r="AD1680" s="5"/>
      <c r="AE1680" s="5"/>
    </row>
    <row r="1681" spans="1:31" ht="23.25" customHeight="1">
      <c r="A1681" s="5" t="s">
        <v>25917</v>
      </c>
      <c r="B1681" s="5" t="s">
        <v>18164</v>
      </c>
      <c r="C1681" s="5" t="s">
        <v>170</v>
      </c>
      <c r="D1681" s="5" t="s">
        <v>47</v>
      </c>
      <c r="E1681" s="20" t="s">
        <v>919</v>
      </c>
      <c r="F1681" s="7">
        <v>30</v>
      </c>
      <c r="G1681" s="7">
        <v>40</v>
      </c>
      <c r="H1681" s="5" t="s">
        <v>461</v>
      </c>
      <c r="I1681" s="5" t="s">
        <v>108</v>
      </c>
      <c r="J1681" s="5" t="s">
        <v>18168</v>
      </c>
      <c r="K1681" s="9" t="s">
        <v>47</v>
      </c>
      <c r="L1681" s="5" t="s">
        <v>25919</v>
      </c>
      <c r="M1681" s="5" t="s">
        <v>100</v>
      </c>
      <c r="N1681" s="5" t="s">
        <v>55</v>
      </c>
      <c r="O1681" s="5" t="b">
        <f t="shared" ca="1" si="0"/>
        <v>0</v>
      </c>
      <c r="P1681" s="5" t="b">
        <f t="shared" ca="1" si="1"/>
        <v>1</v>
      </c>
      <c r="Q1681" s="5"/>
      <c r="R1681" s="5"/>
      <c r="S1681" s="5"/>
      <c r="T1681" s="5"/>
      <c r="U1681" s="5"/>
      <c r="V1681" s="5"/>
      <c r="W1681" s="5"/>
      <c r="X1681" s="5"/>
      <c r="Y1681" s="5"/>
      <c r="Z1681" s="5"/>
      <c r="AA1681" s="5"/>
      <c r="AB1681" s="5"/>
      <c r="AC1681" s="5"/>
      <c r="AD1681" s="5"/>
      <c r="AE1681" s="5"/>
    </row>
    <row r="1682" spans="1:31" ht="23.25" customHeight="1">
      <c r="A1682" s="5" t="s">
        <v>25922</v>
      </c>
      <c r="B1682" s="5" t="s">
        <v>13809</v>
      </c>
      <c r="C1682" s="5" t="s">
        <v>170</v>
      </c>
      <c r="D1682" s="5" t="s">
        <v>390</v>
      </c>
      <c r="E1682" s="20" t="s">
        <v>45</v>
      </c>
      <c r="F1682" s="7">
        <v>30</v>
      </c>
      <c r="G1682" s="7">
        <v>40</v>
      </c>
      <c r="H1682" s="5" t="s">
        <v>461</v>
      </c>
      <c r="I1682" s="5" t="s">
        <v>108</v>
      </c>
      <c r="J1682" s="5" t="s">
        <v>48</v>
      </c>
      <c r="K1682" s="5" t="s">
        <v>17064</v>
      </c>
      <c r="L1682" s="5" t="s">
        <v>25923</v>
      </c>
      <c r="M1682" s="5" t="s">
        <v>37</v>
      </c>
      <c r="N1682" s="5" t="s">
        <v>55</v>
      </c>
      <c r="O1682" s="5" t="b">
        <f t="shared" ca="1" si="0"/>
        <v>0</v>
      </c>
      <c r="P1682" s="5" t="b">
        <f t="shared" ca="1" si="1"/>
        <v>1</v>
      </c>
      <c r="Q1682" s="5"/>
      <c r="R1682" s="5"/>
      <c r="S1682" s="5"/>
      <c r="T1682" s="5"/>
      <c r="U1682" s="5"/>
      <c r="V1682" s="5"/>
      <c r="W1682" s="5"/>
      <c r="X1682" s="5"/>
      <c r="Y1682" s="5"/>
      <c r="Z1682" s="5"/>
      <c r="AA1682" s="5"/>
      <c r="AB1682" s="5"/>
      <c r="AC1682" s="5"/>
      <c r="AD1682" s="5"/>
      <c r="AE1682" s="5"/>
    </row>
    <row r="1683" spans="1:31" ht="23.25" customHeight="1">
      <c r="A1683" s="5" t="s">
        <v>25926</v>
      </c>
      <c r="B1683" s="5" t="s">
        <v>9338</v>
      </c>
      <c r="C1683" s="5" t="s">
        <v>170</v>
      </c>
      <c r="D1683" s="5" t="s">
        <v>171</v>
      </c>
      <c r="E1683" s="20" t="s">
        <v>29</v>
      </c>
      <c r="F1683" s="7">
        <v>30</v>
      </c>
      <c r="G1683" s="7">
        <v>50</v>
      </c>
      <c r="H1683" s="5" t="s">
        <v>4241</v>
      </c>
      <c r="I1683" s="5" t="s">
        <v>66</v>
      </c>
      <c r="J1683" s="5" t="s">
        <v>187</v>
      </c>
      <c r="K1683" s="5" t="s">
        <v>21615</v>
      </c>
      <c r="L1683" s="5" t="s">
        <v>25928</v>
      </c>
      <c r="M1683" s="5" t="s">
        <v>42</v>
      </c>
      <c r="N1683" s="5" t="s">
        <v>55</v>
      </c>
      <c r="O1683" s="5" t="b">
        <f t="shared" ca="1" si="0"/>
        <v>0</v>
      </c>
      <c r="P1683" s="5" t="b">
        <f t="shared" ca="1" si="1"/>
        <v>1</v>
      </c>
      <c r="Q1683" s="5"/>
      <c r="R1683" s="5"/>
      <c r="S1683" s="5"/>
      <c r="T1683" s="5"/>
      <c r="U1683" s="5"/>
      <c r="V1683" s="5"/>
      <c r="W1683" s="5"/>
      <c r="X1683" s="5"/>
      <c r="Y1683" s="5"/>
      <c r="Z1683" s="5"/>
      <c r="AA1683" s="5"/>
      <c r="AB1683" s="5"/>
      <c r="AC1683" s="5"/>
      <c r="AD1683" s="5"/>
      <c r="AE1683" s="5"/>
    </row>
    <row r="1684" spans="1:31" ht="23.25" customHeight="1">
      <c r="A1684" s="5" t="s">
        <v>25931</v>
      </c>
      <c r="B1684" s="5" t="s">
        <v>12388</v>
      </c>
      <c r="C1684" s="5" t="s">
        <v>20</v>
      </c>
      <c r="D1684" s="5" t="s">
        <v>2874</v>
      </c>
      <c r="E1684" s="20" t="s">
        <v>29</v>
      </c>
      <c r="F1684" s="7">
        <v>30</v>
      </c>
      <c r="G1684" s="7">
        <v>50</v>
      </c>
      <c r="H1684" s="5" t="s">
        <v>4241</v>
      </c>
      <c r="I1684" s="5" t="s">
        <v>66</v>
      </c>
      <c r="J1684" s="5" t="s">
        <v>2745</v>
      </c>
      <c r="K1684" s="9" t="s">
        <v>47</v>
      </c>
      <c r="L1684" s="5" t="s">
        <v>25934</v>
      </c>
      <c r="M1684" s="5" t="s">
        <v>53</v>
      </c>
      <c r="N1684" s="5" t="s">
        <v>55</v>
      </c>
      <c r="O1684" s="5" t="b">
        <f t="shared" ca="1" si="0"/>
        <v>0</v>
      </c>
      <c r="P1684" s="5" t="b">
        <f t="shared" ca="1" si="1"/>
        <v>1</v>
      </c>
      <c r="Q1684" s="5"/>
      <c r="R1684" s="5"/>
      <c r="S1684" s="5"/>
      <c r="T1684" s="5"/>
      <c r="U1684" s="5"/>
      <c r="V1684" s="5"/>
      <c r="W1684" s="5"/>
      <c r="X1684" s="5"/>
      <c r="Y1684" s="5"/>
      <c r="Z1684" s="5"/>
      <c r="AA1684" s="5"/>
      <c r="AB1684" s="5"/>
      <c r="AC1684" s="5"/>
      <c r="AD1684" s="5"/>
      <c r="AE1684" s="5"/>
    </row>
    <row r="1685" spans="1:31" ht="23.25" customHeight="1">
      <c r="A1685" s="5" t="s">
        <v>25938</v>
      </c>
      <c r="B1685" s="5" t="s">
        <v>25939</v>
      </c>
      <c r="C1685" s="5" t="s">
        <v>170</v>
      </c>
      <c r="D1685" s="5" t="s">
        <v>390</v>
      </c>
      <c r="E1685" s="20" t="s">
        <v>919</v>
      </c>
      <c r="F1685" s="7">
        <v>30</v>
      </c>
      <c r="G1685" s="7">
        <v>50</v>
      </c>
      <c r="H1685" s="5" t="s">
        <v>4241</v>
      </c>
      <c r="I1685" s="7" t="s">
        <v>24</v>
      </c>
      <c r="J1685" s="5" t="s">
        <v>117</v>
      </c>
      <c r="K1685" s="9" t="s">
        <v>47</v>
      </c>
      <c r="L1685" s="5" t="s">
        <v>25940</v>
      </c>
      <c r="M1685" s="5" t="s">
        <v>37</v>
      </c>
      <c r="N1685" s="5" t="s">
        <v>55</v>
      </c>
      <c r="O1685" s="5" t="b">
        <f t="shared" ca="1" si="0"/>
        <v>0</v>
      </c>
      <c r="P1685" s="5" t="b">
        <f t="shared" ca="1" si="1"/>
        <v>1</v>
      </c>
      <c r="Q1685" s="5"/>
      <c r="R1685" s="5"/>
      <c r="S1685" s="5"/>
      <c r="T1685" s="5"/>
      <c r="U1685" s="5"/>
      <c r="V1685" s="5"/>
      <c r="W1685" s="5"/>
      <c r="X1685" s="5"/>
      <c r="Y1685" s="5"/>
      <c r="Z1685" s="5"/>
      <c r="AA1685" s="5"/>
      <c r="AB1685" s="5"/>
      <c r="AC1685" s="5"/>
      <c r="AD1685" s="5"/>
      <c r="AE1685" s="5"/>
    </row>
    <row r="1686" spans="1:31" ht="23.25" customHeight="1">
      <c r="A1686" s="14" t="s">
        <v>4238</v>
      </c>
      <c r="B1686" s="14" t="s">
        <v>4239</v>
      </c>
      <c r="C1686" s="14" t="s">
        <v>27</v>
      </c>
      <c r="D1686" s="14" t="s">
        <v>47</v>
      </c>
      <c r="E1686" s="21" t="s">
        <v>29</v>
      </c>
      <c r="F1686" s="15">
        <v>30</v>
      </c>
      <c r="G1686" s="15">
        <v>50</v>
      </c>
      <c r="H1686" s="14" t="s">
        <v>4241</v>
      </c>
      <c r="I1686" s="14" t="s">
        <v>66</v>
      </c>
      <c r="J1686" s="14" t="s">
        <v>4242</v>
      </c>
      <c r="K1686" s="14" t="s">
        <v>4244</v>
      </c>
      <c r="L1686" s="14" t="s">
        <v>4245</v>
      </c>
      <c r="M1686" s="14" t="s">
        <v>37</v>
      </c>
      <c r="N1686" s="14" t="s">
        <v>405</v>
      </c>
      <c r="O1686" s="14" t="b">
        <f t="shared" ca="1" si="0"/>
        <v>0</v>
      </c>
      <c r="P1686" s="14" t="b">
        <f t="shared" ca="1" si="1"/>
        <v>1</v>
      </c>
      <c r="Q1686" s="5"/>
      <c r="R1686" s="5"/>
      <c r="S1686" s="5"/>
      <c r="T1686" s="5"/>
      <c r="U1686" s="5"/>
      <c r="V1686" s="5"/>
      <c r="W1686" s="5"/>
      <c r="X1686" s="5"/>
      <c r="Y1686" s="5"/>
      <c r="Z1686" s="5"/>
      <c r="AA1686" s="5"/>
      <c r="AB1686" s="5"/>
      <c r="AC1686" s="5"/>
      <c r="AD1686" s="5"/>
      <c r="AE1686" s="5"/>
    </row>
    <row r="1687" spans="1:31" ht="23.25" customHeight="1">
      <c r="A1687" s="5" t="s">
        <v>15251</v>
      </c>
      <c r="B1687" s="5" t="s">
        <v>25944</v>
      </c>
      <c r="C1687" s="5" t="s">
        <v>27</v>
      </c>
      <c r="D1687" s="5" t="s">
        <v>47</v>
      </c>
      <c r="E1687" s="20" t="s">
        <v>45</v>
      </c>
      <c r="F1687" s="7">
        <v>30</v>
      </c>
      <c r="G1687" s="7">
        <v>40</v>
      </c>
      <c r="H1687" s="5" t="s">
        <v>461</v>
      </c>
      <c r="I1687" s="5" t="s">
        <v>66</v>
      </c>
      <c r="J1687" s="5" t="s">
        <v>110</v>
      </c>
      <c r="K1687" s="5" t="s">
        <v>17933</v>
      </c>
      <c r="L1687" s="5" t="s">
        <v>25945</v>
      </c>
      <c r="M1687" s="5" t="s">
        <v>37</v>
      </c>
      <c r="N1687" s="5" t="s">
        <v>55</v>
      </c>
      <c r="O1687" s="5" t="b">
        <f t="shared" ca="1" si="0"/>
        <v>0</v>
      </c>
      <c r="P1687" s="5" t="b">
        <f t="shared" ca="1" si="1"/>
        <v>1</v>
      </c>
      <c r="Q1687" s="5"/>
      <c r="R1687" s="5"/>
      <c r="S1687" s="5"/>
      <c r="T1687" s="5"/>
      <c r="U1687" s="5"/>
      <c r="V1687" s="5"/>
      <c r="W1687" s="5"/>
      <c r="X1687" s="5"/>
      <c r="Y1687" s="5"/>
      <c r="Z1687" s="5"/>
      <c r="AA1687" s="5"/>
      <c r="AB1687" s="5"/>
      <c r="AC1687" s="5"/>
      <c r="AD1687" s="5"/>
      <c r="AE1687" s="5"/>
    </row>
    <row r="1688" spans="1:31" ht="23.25" customHeight="1">
      <c r="A1688" s="14" t="s">
        <v>25946</v>
      </c>
      <c r="B1688" s="14" t="s">
        <v>4512</v>
      </c>
      <c r="C1688" s="14" t="s">
        <v>20</v>
      </c>
      <c r="D1688" s="14" t="s">
        <v>1173</v>
      </c>
      <c r="E1688" s="21" t="s">
        <v>45</v>
      </c>
      <c r="F1688" s="15">
        <v>30</v>
      </c>
      <c r="G1688" s="15">
        <v>39</v>
      </c>
      <c r="H1688" s="14" t="s">
        <v>25947</v>
      </c>
      <c r="I1688" s="14" t="s">
        <v>66</v>
      </c>
      <c r="J1688" s="14" t="s">
        <v>106</v>
      </c>
      <c r="K1688" s="14" t="s">
        <v>7175</v>
      </c>
      <c r="L1688" s="22" t="s">
        <v>47</v>
      </c>
      <c r="M1688" s="14" t="s">
        <v>167</v>
      </c>
      <c r="N1688" s="14" t="s">
        <v>237</v>
      </c>
      <c r="O1688" s="14" t="b">
        <f t="shared" ca="1" si="0"/>
        <v>0</v>
      </c>
      <c r="P1688" s="14" t="b">
        <f t="shared" ca="1" si="1"/>
        <v>1</v>
      </c>
      <c r="Q1688" s="5"/>
      <c r="R1688" s="5"/>
      <c r="S1688" s="5"/>
      <c r="T1688" s="5"/>
      <c r="U1688" s="5"/>
      <c r="V1688" s="5"/>
      <c r="W1688" s="5"/>
      <c r="X1688" s="5"/>
      <c r="Y1688" s="5"/>
      <c r="Z1688" s="5"/>
      <c r="AA1688" s="5"/>
      <c r="AB1688" s="5"/>
      <c r="AC1688" s="5"/>
      <c r="AD1688" s="5"/>
      <c r="AE1688" s="5"/>
    </row>
    <row r="1689" spans="1:31" ht="23.25" customHeight="1">
      <c r="A1689" s="14" t="s">
        <v>25948</v>
      </c>
      <c r="B1689" s="14" t="s">
        <v>25949</v>
      </c>
      <c r="C1689" s="14" t="s">
        <v>170</v>
      </c>
      <c r="D1689" s="14" t="s">
        <v>47</v>
      </c>
      <c r="E1689" s="21" t="s">
        <v>45</v>
      </c>
      <c r="F1689" s="15">
        <v>30</v>
      </c>
      <c r="G1689" s="15">
        <v>40</v>
      </c>
      <c r="H1689" s="14" t="s">
        <v>461</v>
      </c>
      <c r="I1689" s="14" t="s">
        <v>66</v>
      </c>
      <c r="J1689" s="14" t="s">
        <v>32</v>
      </c>
      <c r="K1689" s="16" t="s">
        <v>47</v>
      </c>
      <c r="L1689" s="14" t="s">
        <v>25951</v>
      </c>
      <c r="M1689" s="14" t="s">
        <v>37</v>
      </c>
      <c r="N1689" s="14" t="s">
        <v>38</v>
      </c>
      <c r="O1689" s="14" t="b">
        <f t="shared" ca="1" si="0"/>
        <v>0</v>
      </c>
      <c r="P1689" s="14" t="b">
        <f t="shared" ca="1" si="1"/>
        <v>1</v>
      </c>
      <c r="Q1689" s="5"/>
      <c r="R1689" s="5"/>
      <c r="S1689" s="5"/>
      <c r="T1689" s="5"/>
      <c r="U1689" s="5"/>
      <c r="V1689" s="5"/>
      <c r="W1689" s="5"/>
      <c r="X1689" s="5"/>
      <c r="Y1689" s="5"/>
      <c r="Z1689" s="5"/>
      <c r="AA1689" s="5"/>
      <c r="AB1689" s="5"/>
      <c r="AC1689" s="5"/>
      <c r="AD1689" s="5"/>
      <c r="AE1689" s="5"/>
    </row>
    <row r="1690" spans="1:31" ht="23.25" customHeight="1">
      <c r="A1690" s="14" t="s">
        <v>22101</v>
      </c>
      <c r="B1690" s="14" t="s">
        <v>16859</v>
      </c>
      <c r="C1690" s="14" t="s">
        <v>170</v>
      </c>
      <c r="D1690" s="14" t="s">
        <v>390</v>
      </c>
      <c r="E1690" s="21" t="s">
        <v>45</v>
      </c>
      <c r="F1690" s="15">
        <v>30</v>
      </c>
      <c r="G1690" s="15">
        <v>50</v>
      </c>
      <c r="H1690" s="14" t="s">
        <v>4241</v>
      </c>
      <c r="I1690" s="14" t="s">
        <v>66</v>
      </c>
      <c r="J1690" s="14" t="s">
        <v>16860</v>
      </c>
      <c r="K1690" s="14" t="s">
        <v>16862</v>
      </c>
      <c r="L1690" s="14" t="s">
        <v>22104</v>
      </c>
      <c r="M1690" s="14" t="s">
        <v>1599</v>
      </c>
      <c r="N1690" s="14" t="s">
        <v>237</v>
      </c>
      <c r="O1690" s="14" t="b">
        <f t="shared" ca="1" si="0"/>
        <v>0</v>
      </c>
      <c r="P1690" s="14" t="b">
        <f t="shared" ca="1" si="1"/>
        <v>1</v>
      </c>
      <c r="Q1690" s="5"/>
      <c r="R1690" s="5"/>
      <c r="S1690" s="5"/>
      <c r="T1690" s="5"/>
      <c r="U1690" s="5"/>
      <c r="V1690" s="5"/>
      <c r="W1690" s="5"/>
      <c r="X1690" s="5"/>
      <c r="Y1690" s="5"/>
      <c r="Z1690" s="5"/>
      <c r="AA1690" s="5"/>
      <c r="AB1690" s="5"/>
      <c r="AC1690" s="5"/>
      <c r="AD1690" s="5"/>
      <c r="AE1690" s="5"/>
    </row>
    <row r="1691" spans="1:31" ht="23.25" customHeight="1">
      <c r="A1691" s="5" t="s">
        <v>25958</v>
      </c>
      <c r="B1691" s="5" t="s">
        <v>25959</v>
      </c>
      <c r="C1691" s="5" t="s">
        <v>27</v>
      </c>
      <c r="D1691" s="5" t="s">
        <v>47</v>
      </c>
      <c r="E1691" s="20" t="s">
        <v>45</v>
      </c>
      <c r="F1691" s="7">
        <v>30</v>
      </c>
      <c r="G1691" s="7">
        <v>40</v>
      </c>
      <c r="H1691" s="5" t="s">
        <v>461</v>
      </c>
      <c r="I1691" s="5" t="s">
        <v>66</v>
      </c>
      <c r="J1691" s="5" t="s">
        <v>2273</v>
      </c>
      <c r="K1691" s="5" t="s">
        <v>25960</v>
      </c>
      <c r="L1691" s="5" t="s">
        <v>25961</v>
      </c>
      <c r="M1691" s="5" t="s">
        <v>100</v>
      </c>
      <c r="N1691" s="5" t="s">
        <v>38</v>
      </c>
      <c r="O1691" s="5" t="b">
        <f t="shared" ca="1" si="0"/>
        <v>0</v>
      </c>
      <c r="P1691" s="5" t="b">
        <f t="shared" ca="1" si="1"/>
        <v>1</v>
      </c>
      <c r="Q1691" s="5"/>
      <c r="R1691" s="5"/>
      <c r="S1691" s="5"/>
      <c r="T1691" s="5"/>
      <c r="U1691" s="5"/>
      <c r="V1691" s="5"/>
      <c r="W1691" s="5"/>
      <c r="X1691" s="5"/>
      <c r="Y1691" s="5"/>
      <c r="Z1691" s="5"/>
      <c r="AA1691" s="5"/>
      <c r="AB1691" s="5"/>
      <c r="AC1691" s="5"/>
      <c r="AD1691" s="5"/>
      <c r="AE1691" s="5"/>
    </row>
    <row r="1692" spans="1:31" ht="23.25" customHeight="1">
      <c r="A1692" s="14" t="s">
        <v>25965</v>
      </c>
      <c r="B1692" s="14" t="s">
        <v>25966</v>
      </c>
      <c r="C1692" s="14" t="s">
        <v>170</v>
      </c>
      <c r="D1692" s="14" t="s">
        <v>342</v>
      </c>
      <c r="E1692" s="21" t="s">
        <v>919</v>
      </c>
      <c r="F1692" s="15">
        <v>30</v>
      </c>
      <c r="G1692" s="15">
        <v>40</v>
      </c>
      <c r="H1692" s="14" t="s">
        <v>461</v>
      </c>
      <c r="I1692" s="14" t="s">
        <v>66</v>
      </c>
      <c r="J1692" s="14" t="s">
        <v>68</v>
      </c>
      <c r="K1692" s="14" t="s">
        <v>25968</v>
      </c>
      <c r="L1692" s="14" t="s">
        <v>25969</v>
      </c>
      <c r="M1692" s="14" t="s">
        <v>42</v>
      </c>
      <c r="N1692" s="14" t="s">
        <v>237</v>
      </c>
      <c r="O1692" s="14" t="b">
        <f t="shared" ca="1" si="0"/>
        <v>0</v>
      </c>
      <c r="P1692" s="14" t="b">
        <f t="shared" ca="1" si="1"/>
        <v>1</v>
      </c>
      <c r="Q1692" s="5"/>
      <c r="R1692" s="5"/>
      <c r="S1692" s="5"/>
      <c r="T1692" s="5"/>
      <c r="U1692" s="5"/>
      <c r="V1692" s="5"/>
      <c r="W1692" s="5"/>
      <c r="X1692" s="5"/>
      <c r="Y1692" s="5"/>
      <c r="Z1692" s="5"/>
      <c r="AA1692" s="5"/>
      <c r="AB1692" s="5"/>
      <c r="AC1692" s="5"/>
      <c r="AD1692" s="5"/>
      <c r="AE1692" s="5"/>
    </row>
    <row r="1693" spans="1:31" ht="23.25" customHeight="1">
      <c r="A1693" s="5" t="s">
        <v>13020</v>
      </c>
      <c r="B1693" s="5" t="s">
        <v>8113</v>
      </c>
      <c r="C1693" s="5" t="s">
        <v>170</v>
      </c>
      <c r="D1693" s="5" t="s">
        <v>390</v>
      </c>
      <c r="E1693" s="20" t="s">
        <v>919</v>
      </c>
      <c r="F1693" s="7">
        <v>30</v>
      </c>
      <c r="G1693" s="7">
        <v>80</v>
      </c>
      <c r="H1693" s="5" t="s">
        <v>17088</v>
      </c>
      <c r="I1693" s="5" t="s">
        <v>31</v>
      </c>
      <c r="J1693" s="5" t="s">
        <v>48</v>
      </c>
      <c r="K1693" s="5" t="s">
        <v>8114</v>
      </c>
      <c r="L1693" s="5" t="s">
        <v>25972</v>
      </c>
      <c r="M1693" s="5" t="s">
        <v>37</v>
      </c>
      <c r="N1693" s="5" t="s">
        <v>55</v>
      </c>
      <c r="O1693" s="5" t="b">
        <f t="shared" ca="1" si="0"/>
        <v>0</v>
      </c>
      <c r="P1693" s="5" t="b">
        <f t="shared" ca="1" si="1"/>
        <v>1</v>
      </c>
      <c r="Q1693" s="5"/>
      <c r="R1693" s="5"/>
      <c r="S1693" s="5"/>
      <c r="T1693" s="5"/>
      <c r="U1693" s="5"/>
      <c r="V1693" s="5"/>
      <c r="W1693" s="5"/>
      <c r="X1693" s="5"/>
      <c r="Y1693" s="5"/>
      <c r="Z1693" s="5"/>
      <c r="AA1693" s="5"/>
      <c r="AB1693" s="5"/>
      <c r="AC1693" s="5"/>
      <c r="AD1693" s="5"/>
      <c r="AE1693" s="5"/>
    </row>
    <row r="1694" spans="1:31" ht="23.25" customHeight="1">
      <c r="A1694" s="5" t="s">
        <v>20020</v>
      </c>
      <c r="B1694" s="5" t="s">
        <v>20021</v>
      </c>
      <c r="C1694" s="5" t="s">
        <v>41</v>
      </c>
      <c r="D1694" s="5" t="s">
        <v>94</v>
      </c>
      <c r="E1694" s="20" t="s">
        <v>29</v>
      </c>
      <c r="F1694" s="11">
        <v>33</v>
      </c>
      <c r="G1694" s="11">
        <v>50</v>
      </c>
      <c r="H1694" s="5" t="s">
        <v>17114</v>
      </c>
      <c r="I1694" s="5" t="s">
        <v>66</v>
      </c>
      <c r="J1694" s="5" t="s">
        <v>444</v>
      </c>
      <c r="K1694" s="5" t="s">
        <v>3188</v>
      </c>
      <c r="L1694" s="5" t="s">
        <v>20022</v>
      </c>
      <c r="M1694" s="5" t="s">
        <v>37</v>
      </c>
      <c r="N1694" s="5" t="s">
        <v>55</v>
      </c>
      <c r="O1694" s="5" t="b">
        <f t="shared" ca="1" si="0"/>
        <v>0</v>
      </c>
      <c r="P1694" s="5" t="b">
        <f t="shared" ca="1" si="1"/>
        <v>1</v>
      </c>
      <c r="Q1694" s="5"/>
      <c r="R1694" s="5"/>
      <c r="S1694" s="5"/>
      <c r="T1694" s="5"/>
      <c r="U1694" s="5"/>
      <c r="V1694" s="5"/>
      <c r="W1694" s="5"/>
      <c r="X1694" s="5"/>
      <c r="Y1694" s="5"/>
      <c r="Z1694" s="5"/>
      <c r="AA1694" s="5"/>
      <c r="AB1694" s="5"/>
      <c r="AC1694" s="5"/>
      <c r="AD1694" s="5"/>
      <c r="AE1694" s="5"/>
    </row>
    <row r="1695" spans="1:31" ht="23.25" customHeight="1">
      <c r="A1695" s="14" t="s">
        <v>20026</v>
      </c>
      <c r="B1695" s="14" t="s">
        <v>2528</v>
      </c>
      <c r="C1695" s="14" t="s">
        <v>41</v>
      </c>
      <c r="D1695" s="14" t="s">
        <v>94</v>
      </c>
      <c r="E1695" s="21" t="s">
        <v>22</v>
      </c>
      <c r="F1695" s="15">
        <v>33</v>
      </c>
      <c r="G1695" s="15">
        <v>67</v>
      </c>
      <c r="H1695" s="14" t="s">
        <v>20027</v>
      </c>
      <c r="I1695" s="14" t="s">
        <v>108</v>
      </c>
      <c r="J1695" s="14" t="s">
        <v>686</v>
      </c>
      <c r="K1695" s="14" t="s">
        <v>6723</v>
      </c>
      <c r="L1695" s="14" t="s">
        <v>13500</v>
      </c>
      <c r="M1695" s="14" t="s">
        <v>37</v>
      </c>
      <c r="N1695" s="14" t="s">
        <v>44</v>
      </c>
      <c r="O1695" s="14" t="b">
        <f t="shared" ca="1" si="0"/>
        <v>0</v>
      </c>
      <c r="P1695" s="14" t="b">
        <f t="shared" ca="1" si="1"/>
        <v>1</v>
      </c>
      <c r="Q1695" s="5"/>
      <c r="R1695" s="5"/>
      <c r="S1695" s="5"/>
      <c r="T1695" s="5"/>
      <c r="U1695" s="5"/>
      <c r="V1695" s="5"/>
      <c r="W1695" s="5"/>
      <c r="X1695" s="5"/>
      <c r="Y1695" s="5"/>
      <c r="Z1695" s="5"/>
      <c r="AA1695" s="5"/>
      <c r="AB1695" s="5"/>
      <c r="AC1695" s="5"/>
      <c r="AD1695" s="5"/>
      <c r="AE1695" s="5"/>
    </row>
    <row r="1696" spans="1:31" ht="23.25" customHeight="1">
      <c r="A1696" s="5" t="s">
        <v>25976</v>
      </c>
      <c r="B1696" s="5" t="s">
        <v>25977</v>
      </c>
      <c r="C1696" s="5" t="s">
        <v>27</v>
      </c>
      <c r="D1696" s="5" t="s">
        <v>212</v>
      </c>
      <c r="E1696" s="20" t="s">
        <v>45</v>
      </c>
      <c r="F1696" s="11">
        <v>33</v>
      </c>
      <c r="G1696" s="11">
        <v>42</v>
      </c>
      <c r="H1696" s="5" t="s">
        <v>927</v>
      </c>
      <c r="I1696" s="5" t="s">
        <v>31</v>
      </c>
      <c r="J1696" s="5" t="s">
        <v>57</v>
      </c>
      <c r="K1696" s="9" t="s">
        <v>47</v>
      </c>
      <c r="L1696" s="5" t="s">
        <v>25983</v>
      </c>
      <c r="M1696" s="5" t="s">
        <v>167</v>
      </c>
      <c r="N1696" s="5" t="s">
        <v>89</v>
      </c>
      <c r="O1696" s="5" t="b">
        <f t="shared" ca="1" si="0"/>
        <v>0</v>
      </c>
      <c r="P1696" s="5" t="b">
        <f t="shared" ca="1" si="1"/>
        <v>1</v>
      </c>
      <c r="Q1696" s="5"/>
      <c r="R1696" s="5"/>
      <c r="S1696" s="5"/>
      <c r="T1696" s="5"/>
      <c r="U1696" s="5"/>
      <c r="V1696" s="5"/>
      <c r="W1696" s="5"/>
      <c r="X1696" s="5"/>
      <c r="Y1696" s="5"/>
      <c r="Z1696" s="5"/>
      <c r="AA1696" s="5"/>
      <c r="AB1696" s="5"/>
      <c r="AC1696" s="5"/>
      <c r="AD1696" s="5"/>
      <c r="AE1696" s="5"/>
    </row>
    <row r="1697" spans="1:31" ht="23.25" customHeight="1">
      <c r="A1697" s="5" t="s">
        <v>3138</v>
      </c>
      <c r="B1697" s="5" t="s">
        <v>25988</v>
      </c>
      <c r="C1697" s="5" t="s">
        <v>170</v>
      </c>
      <c r="D1697" s="5" t="s">
        <v>390</v>
      </c>
      <c r="E1697" s="20" t="s">
        <v>45</v>
      </c>
      <c r="F1697" s="11">
        <v>33</v>
      </c>
      <c r="G1697" s="11">
        <v>42</v>
      </c>
      <c r="H1697" s="5" t="s">
        <v>927</v>
      </c>
      <c r="I1697" s="5" t="s">
        <v>66</v>
      </c>
      <c r="J1697" s="5" t="s">
        <v>1053</v>
      </c>
      <c r="K1697" s="5" t="s">
        <v>25989</v>
      </c>
      <c r="L1697" s="5" t="s">
        <v>25990</v>
      </c>
      <c r="M1697" s="5" t="s">
        <v>53</v>
      </c>
      <c r="N1697" s="5" t="s">
        <v>55</v>
      </c>
      <c r="O1697" s="5" t="b">
        <f t="shared" ca="1" si="0"/>
        <v>0</v>
      </c>
      <c r="P1697" s="5" t="b">
        <f t="shared" ca="1" si="1"/>
        <v>1</v>
      </c>
      <c r="Q1697" s="5"/>
      <c r="R1697" s="5"/>
      <c r="S1697" s="5"/>
      <c r="T1697" s="5"/>
      <c r="U1697" s="5"/>
      <c r="V1697" s="5"/>
      <c r="W1697" s="5"/>
      <c r="X1697" s="5"/>
      <c r="Y1697" s="5"/>
      <c r="Z1697" s="5"/>
      <c r="AA1697" s="5"/>
      <c r="AB1697" s="5"/>
      <c r="AC1697" s="5"/>
      <c r="AD1697" s="5"/>
      <c r="AE1697" s="5"/>
    </row>
    <row r="1698" spans="1:31" ht="23.25" customHeight="1">
      <c r="A1698" s="5" t="s">
        <v>25993</v>
      </c>
      <c r="B1698" s="5" t="s">
        <v>7345</v>
      </c>
      <c r="C1698" s="5" t="s">
        <v>41</v>
      </c>
      <c r="D1698" s="5" t="s">
        <v>94</v>
      </c>
      <c r="E1698" s="20" t="s">
        <v>45</v>
      </c>
      <c r="F1698" s="11">
        <v>33</v>
      </c>
      <c r="G1698" s="11">
        <v>50</v>
      </c>
      <c r="H1698" s="5" t="s">
        <v>17114</v>
      </c>
      <c r="I1698" s="5" t="s">
        <v>66</v>
      </c>
      <c r="J1698" s="5" t="s">
        <v>7141</v>
      </c>
      <c r="K1698" s="5" t="s">
        <v>7348</v>
      </c>
      <c r="L1698" s="5" t="s">
        <v>25994</v>
      </c>
      <c r="M1698" s="5" t="s">
        <v>37</v>
      </c>
      <c r="N1698" s="5" t="s">
        <v>405</v>
      </c>
      <c r="O1698" s="5" t="b">
        <f t="shared" ca="1" si="0"/>
        <v>0</v>
      </c>
      <c r="P1698" s="5" t="b">
        <f t="shared" ca="1" si="1"/>
        <v>1</v>
      </c>
      <c r="Q1698" s="5"/>
      <c r="R1698" s="5"/>
      <c r="S1698" s="5"/>
      <c r="T1698" s="5"/>
      <c r="U1698" s="5"/>
      <c r="V1698" s="5"/>
      <c r="W1698" s="5"/>
      <c r="X1698" s="5"/>
      <c r="Y1698" s="5"/>
      <c r="Z1698" s="5"/>
      <c r="AA1698" s="5"/>
      <c r="AB1698" s="5"/>
      <c r="AC1698" s="5"/>
      <c r="AD1698" s="5"/>
      <c r="AE1698" s="5"/>
    </row>
    <row r="1699" spans="1:31" ht="23.25" customHeight="1">
      <c r="A1699" s="5" t="s">
        <v>25995</v>
      </c>
      <c r="B1699" s="5" t="s">
        <v>17120</v>
      </c>
      <c r="C1699" s="5" t="s">
        <v>170</v>
      </c>
      <c r="D1699" s="5" t="s">
        <v>47</v>
      </c>
      <c r="E1699" s="20" t="s">
        <v>45</v>
      </c>
      <c r="F1699" s="7">
        <v>35</v>
      </c>
      <c r="G1699" s="7">
        <v>55</v>
      </c>
      <c r="H1699" s="5" t="s">
        <v>20032</v>
      </c>
      <c r="I1699" s="5" t="s">
        <v>108</v>
      </c>
      <c r="J1699" s="5" t="s">
        <v>76</v>
      </c>
      <c r="K1699" s="5" t="s">
        <v>17122</v>
      </c>
      <c r="L1699" s="5" t="s">
        <v>25997</v>
      </c>
      <c r="M1699" s="5" t="s">
        <v>53</v>
      </c>
      <c r="N1699" s="5" t="s">
        <v>55</v>
      </c>
      <c r="O1699" s="5" t="b">
        <f t="shared" ca="1" si="0"/>
        <v>0</v>
      </c>
      <c r="P1699" s="5" t="b">
        <f t="shared" ca="1" si="1"/>
        <v>1</v>
      </c>
      <c r="Q1699" s="5"/>
      <c r="R1699" s="5"/>
      <c r="S1699" s="5"/>
      <c r="T1699" s="5"/>
      <c r="U1699" s="5"/>
      <c r="V1699" s="5"/>
      <c r="W1699" s="5"/>
      <c r="X1699" s="5"/>
      <c r="Y1699" s="5"/>
      <c r="Z1699" s="5"/>
      <c r="AA1699" s="5"/>
      <c r="AB1699" s="5"/>
      <c r="AC1699" s="5"/>
      <c r="AD1699" s="5"/>
      <c r="AE1699" s="5"/>
    </row>
    <row r="1700" spans="1:31" ht="23.25" customHeight="1">
      <c r="A1700" s="5" t="s">
        <v>26002</v>
      </c>
      <c r="B1700" s="5" t="s">
        <v>26004</v>
      </c>
      <c r="C1700" s="5" t="s">
        <v>170</v>
      </c>
      <c r="D1700" s="5" t="s">
        <v>390</v>
      </c>
      <c r="E1700" s="20" t="s">
        <v>45</v>
      </c>
      <c r="F1700" s="7">
        <v>35</v>
      </c>
      <c r="G1700" s="7">
        <v>75</v>
      </c>
      <c r="H1700" s="5" t="s">
        <v>26005</v>
      </c>
      <c r="I1700" s="5" t="s">
        <v>31</v>
      </c>
      <c r="J1700" s="5" t="s">
        <v>412</v>
      </c>
      <c r="K1700" s="5" t="s">
        <v>26006</v>
      </c>
      <c r="L1700" s="5" t="s">
        <v>26007</v>
      </c>
      <c r="M1700" s="5" t="s">
        <v>53</v>
      </c>
      <c r="N1700" s="5" t="s">
        <v>55</v>
      </c>
      <c r="O1700" s="5" t="b">
        <f t="shared" ca="1" si="0"/>
        <v>0</v>
      </c>
      <c r="P1700" s="5" t="b">
        <f t="shared" ca="1" si="1"/>
        <v>1</v>
      </c>
      <c r="Q1700" s="5"/>
      <c r="R1700" s="5"/>
      <c r="S1700" s="5"/>
      <c r="T1700" s="5"/>
      <c r="U1700" s="5"/>
      <c r="V1700" s="5"/>
      <c r="W1700" s="5"/>
      <c r="X1700" s="5"/>
      <c r="Y1700" s="5"/>
      <c r="Z1700" s="5"/>
      <c r="AA1700" s="5"/>
      <c r="AB1700" s="5"/>
      <c r="AC1700" s="5"/>
      <c r="AD1700" s="5"/>
      <c r="AE1700" s="5"/>
    </row>
    <row r="1701" spans="1:31" ht="23.25" customHeight="1">
      <c r="A1701" s="5" t="s">
        <v>26009</v>
      </c>
      <c r="B1701" s="5" t="s">
        <v>17477</v>
      </c>
      <c r="C1701" s="5" t="s">
        <v>27</v>
      </c>
      <c r="D1701" s="5" t="s">
        <v>85</v>
      </c>
      <c r="E1701" s="20" t="s">
        <v>45</v>
      </c>
      <c r="F1701" s="7">
        <v>40</v>
      </c>
      <c r="G1701" s="7">
        <v>60</v>
      </c>
      <c r="H1701" s="5" t="s">
        <v>7354</v>
      </c>
      <c r="I1701" s="5" t="s">
        <v>66</v>
      </c>
      <c r="J1701" s="5" t="s">
        <v>117</v>
      </c>
      <c r="K1701" s="5" t="s">
        <v>26010</v>
      </c>
      <c r="L1701" s="5" t="s">
        <v>26011</v>
      </c>
      <c r="M1701" s="5" t="s">
        <v>167</v>
      </c>
      <c r="N1701" s="5" t="s">
        <v>237</v>
      </c>
      <c r="O1701" s="5" t="b">
        <f t="shared" ca="1" si="0"/>
        <v>0</v>
      </c>
      <c r="P1701" s="5" t="b">
        <f t="shared" ca="1" si="1"/>
        <v>1</v>
      </c>
      <c r="Q1701" s="5"/>
      <c r="R1701" s="5"/>
      <c r="S1701" s="5"/>
      <c r="T1701" s="5"/>
      <c r="U1701" s="5"/>
      <c r="V1701" s="5"/>
      <c r="W1701" s="5"/>
      <c r="X1701" s="5"/>
      <c r="Y1701" s="5"/>
      <c r="Z1701" s="5"/>
      <c r="AA1701" s="5"/>
      <c r="AB1701" s="5"/>
      <c r="AC1701" s="5"/>
      <c r="AD1701" s="5"/>
      <c r="AE1701" s="5"/>
    </row>
    <row r="1702" spans="1:31" ht="23.25" customHeight="1">
      <c r="A1702" s="5" t="s">
        <v>26013</v>
      </c>
      <c r="B1702" s="5" t="s">
        <v>6501</v>
      </c>
      <c r="C1702" s="5" t="s">
        <v>27</v>
      </c>
      <c r="D1702" s="5" t="s">
        <v>85</v>
      </c>
      <c r="E1702" s="20" t="s">
        <v>919</v>
      </c>
      <c r="F1702" s="7">
        <v>40</v>
      </c>
      <c r="G1702" s="7">
        <v>60</v>
      </c>
      <c r="H1702" s="5" t="s">
        <v>7354</v>
      </c>
      <c r="I1702" s="5" t="s">
        <v>66</v>
      </c>
      <c r="J1702" s="5" t="s">
        <v>57</v>
      </c>
      <c r="K1702" s="5" t="s">
        <v>6503</v>
      </c>
      <c r="L1702" s="5" t="s">
        <v>26014</v>
      </c>
      <c r="M1702" s="5" t="s">
        <v>53</v>
      </c>
      <c r="N1702" s="5" t="s">
        <v>405</v>
      </c>
      <c r="O1702" s="5" t="b">
        <f t="shared" ca="1" si="0"/>
        <v>0</v>
      </c>
      <c r="P1702" s="5" t="b">
        <f t="shared" ca="1" si="1"/>
        <v>1</v>
      </c>
      <c r="Q1702" s="5"/>
      <c r="R1702" s="5"/>
      <c r="S1702" s="5"/>
      <c r="T1702" s="5"/>
      <c r="U1702" s="5"/>
      <c r="V1702" s="5"/>
      <c r="W1702" s="5"/>
      <c r="X1702" s="5"/>
      <c r="Y1702" s="5"/>
      <c r="Z1702" s="5"/>
      <c r="AA1702" s="5"/>
      <c r="AB1702" s="5"/>
      <c r="AC1702" s="5"/>
      <c r="AD1702" s="5"/>
      <c r="AE1702" s="5"/>
    </row>
    <row r="1703" spans="1:31" ht="23.25" customHeight="1">
      <c r="A1703" s="5" t="s">
        <v>19534</v>
      </c>
      <c r="B1703" s="5" t="s">
        <v>12873</v>
      </c>
      <c r="C1703" s="5" t="s">
        <v>20</v>
      </c>
      <c r="D1703" s="5" t="s">
        <v>21</v>
      </c>
      <c r="E1703" s="20" t="s">
        <v>919</v>
      </c>
      <c r="F1703" s="7">
        <v>40</v>
      </c>
      <c r="G1703" s="7">
        <v>70</v>
      </c>
      <c r="H1703" s="5" t="s">
        <v>23923</v>
      </c>
      <c r="I1703" s="5" t="s">
        <v>108</v>
      </c>
      <c r="J1703" s="5" t="s">
        <v>48</v>
      </c>
      <c r="K1703" s="5" t="s">
        <v>26015</v>
      </c>
      <c r="L1703" s="5" t="s">
        <v>26016</v>
      </c>
      <c r="M1703" s="5" t="s">
        <v>53</v>
      </c>
      <c r="N1703" s="5" t="s">
        <v>55</v>
      </c>
      <c r="O1703" s="5" t="b">
        <f t="shared" ca="1" si="0"/>
        <v>0</v>
      </c>
      <c r="P1703" s="5" t="b">
        <f t="shared" ca="1" si="1"/>
        <v>1</v>
      </c>
      <c r="Q1703" s="5"/>
      <c r="R1703" s="5"/>
      <c r="S1703" s="5"/>
      <c r="T1703" s="5"/>
      <c r="U1703" s="5"/>
      <c r="V1703" s="5"/>
      <c r="W1703" s="5"/>
      <c r="X1703" s="5"/>
      <c r="Y1703" s="5"/>
      <c r="Z1703" s="5"/>
      <c r="AA1703" s="5"/>
      <c r="AB1703" s="5"/>
      <c r="AC1703" s="5"/>
      <c r="AD1703" s="5"/>
      <c r="AE1703" s="5"/>
    </row>
    <row r="1704" spans="1:31" ht="23.25" customHeight="1">
      <c r="A1704" s="14" t="s">
        <v>26017</v>
      </c>
      <c r="B1704" s="14" t="s">
        <v>26018</v>
      </c>
      <c r="C1704" s="14" t="s">
        <v>27</v>
      </c>
      <c r="D1704" s="14" t="s">
        <v>85</v>
      </c>
      <c r="E1704" s="21" t="s">
        <v>45</v>
      </c>
      <c r="F1704" s="15">
        <v>40</v>
      </c>
      <c r="G1704" s="15">
        <v>50</v>
      </c>
      <c r="H1704" s="14" t="s">
        <v>7347</v>
      </c>
      <c r="I1704" s="14" t="s">
        <v>462</v>
      </c>
      <c r="J1704" s="14" t="s">
        <v>633</v>
      </c>
      <c r="K1704" s="14" t="s">
        <v>26019</v>
      </c>
      <c r="L1704" s="14" t="s">
        <v>26020</v>
      </c>
      <c r="M1704" s="14" t="s">
        <v>1599</v>
      </c>
      <c r="N1704" s="14" t="s">
        <v>55</v>
      </c>
      <c r="O1704" s="14" t="b">
        <f t="shared" ca="1" si="0"/>
        <v>0</v>
      </c>
      <c r="P1704" s="14" t="b">
        <f t="shared" ca="1" si="1"/>
        <v>1</v>
      </c>
      <c r="Q1704" s="5"/>
      <c r="R1704" s="5"/>
      <c r="S1704" s="5"/>
      <c r="T1704" s="5"/>
      <c r="U1704" s="5"/>
      <c r="V1704" s="5"/>
      <c r="W1704" s="5"/>
      <c r="X1704" s="5"/>
      <c r="Y1704" s="5"/>
      <c r="Z1704" s="5"/>
      <c r="AA1704" s="5"/>
      <c r="AB1704" s="5"/>
      <c r="AC1704" s="5"/>
      <c r="AD1704" s="5"/>
      <c r="AE1704" s="5"/>
    </row>
    <row r="1705" spans="1:31" ht="23.25" customHeight="1">
      <c r="A1705" s="5" t="s">
        <v>26022</v>
      </c>
      <c r="B1705" s="5" t="s">
        <v>7888</v>
      </c>
      <c r="C1705" s="5" t="s">
        <v>41</v>
      </c>
      <c r="D1705" s="5" t="s">
        <v>47</v>
      </c>
      <c r="E1705" s="20" t="s">
        <v>45</v>
      </c>
      <c r="F1705" s="7">
        <v>40</v>
      </c>
      <c r="G1705" s="7">
        <v>50</v>
      </c>
      <c r="H1705" s="5" t="s">
        <v>7347</v>
      </c>
      <c r="I1705" s="5" t="s">
        <v>462</v>
      </c>
      <c r="J1705" s="5" t="s">
        <v>2015</v>
      </c>
      <c r="K1705" s="5" t="s">
        <v>26023</v>
      </c>
      <c r="L1705" s="5" t="s">
        <v>26024</v>
      </c>
      <c r="M1705" s="5" t="s">
        <v>37</v>
      </c>
      <c r="N1705" s="5" t="s">
        <v>55</v>
      </c>
      <c r="O1705" s="5" t="b">
        <f t="shared" ca="1" si="0"/>
        <v>0</v>
      </c>
      <c r="P1705" s="5" t="b">
        <f t="shared" ca="1" si="1"/>
        <v>1</v>
      </c>
      <c r="Q1705" s="5"/>
      <c r="R1705" s="5"/>
      <c r="S1705" s="5"/>
      <c r="T1705" s="5"/>
      <c r="U1705" s="5"/>
      <c r="V1705" s="5"/>
      <c r="W1705" s="5"/>
      <c r="X1705" s="5"/>
      <c r="Y1705" s="5"/>
      <c r="Z1705" s="5"/>
      <c r="AA1705" s="5"/>
      <c r="AB1705" s="5"/>
      <c r="AC1705" s="5"/>
      <c r="AD1705" s="5"/>
      <c r="AE1705" s="5"/>
    </row>
    <row r="1706" spans="1:31" ht="23.25" customHeight="1">
      <c r="A1706" s="5" t="s">
        <v>26026</v>
      </c>
      <c r="B1706" s="5" t="s">
        <v>26027</v>
      </c>
      <c r="C1706" s="5" t="s">
        <v>41</v>
      </c>
      <c r="D1706" s="5" t="s">
        <v>47</v>
      </c>
      <c r="E1706" s="20" t="s">
        <v>45</v>
      </c>
      <c r="F1706" s="11">
        <v>42</v>
      </c>
      <c r="G1706" s="11">
        <v>83</v>
      </c>
      <c r="H1706" s="5" t="s">
        <v>7362</v>
      </c>
      <c r="I1706" s="7" t="s">
        <v>24</v>
      </c>
      <c r="J1706" s="5" t="s">
        <v>6273</v>
      </c>
      <c r="K1706" s="5" t="s">
        <v>26028</v>
      </c>
      <c r="L1706" s="5" t="s">
        <v>26029</v>
      </c>
      <c r="M1706" s="5" t="s">
        <v>37</v>
      </c>
      <c r="N1706" s="5" t="s">
        <v>89</v>
      </c>
      <c r="O1706" s="5" t="b">
        <f t="shared" ca="1" si="0"/>
        <v>0</v>
      </c>
      <c r="P1706" s="5" t="b">
        <f t="shared" ca="1" si="1"/>
        <v>1</v>
      </c>
      <c r="Q1706" s="5"/>
      <c r="R1706" s="5"/>
      <c r="S1706" s="5"/>
      <c r="T1706" s="5"/>
      <c r="U1706" s="5"/>
      <c r="V1706" s="5"/>
      <c r="W1706" s="5"/>
      <c r="X1706" s="5"/>
      <c r="Y1706" s="5"/>
      <c r="Z1706" s="5"/>
      <c r="AA1706" s="5"/>
      <c r="AB1706" s="5"/>
      <c r="AC1706" s="5"/>
      <c r="AD1706" s="5"/>
      <c r="AE1706" s="5"/>
    </row>
    <row r="1707" spans="1:31" ht="23.25" customHeight="1">
      <c r="A1707" s="5" t="s">
        <v>20045</v>
      </c>
      <c r="B1707" s="5" t="s">
        <v>15952</v>
      </c>
      <c r="C1707" s="5" t="s">
        <v>27</v>
      </c>
      <c r="D1707" s="5" t="s">
        <v>212</v>
      </c>
      <c r="E1707" s="20" t="s">
        <v>45</v>
      </c>
      <c r="F1707" s="7">
        <v>50</v>
      </c>
      <c r="G1707" s="7">
        <v>70</v>
      </c>
      <c r="H1707" s="5" t="s">
        <v>5693</v>
      </c>
      <c r="I1707" s="5" t="s">
        <v>66</v>
      </c>
      <c r="J1707" s="5" t="s">
        <v>110</v>
      </c>
      <c r="K1707" s="5" t="s">
        <v>20048</v>
      </c>
      <c r="L1707" s="5" t="s">
        <v>20049</v>
      </c>
      <c r="M1707" s="5" t="s">
        <v>53</v>
      </c>
      <c r="N1707" s="5" t="s">
        <v>55</v>
      </c>
      <c r="O1707" s="5" t="b">
        <f t="shared" ca="1" si="0"/>
        <v>0</v>
      </c>
      <c r="P1707" s="5" t="b">
        <f t="shared" ca="1" si="1"/>
        <v>1</v>
      </c>
      <c r="Q1707" s="5"/>
      <c r="R1707" s="5"/>
      <c r="S1707" s="5"/>
      <c r="T1707" s="5"/>
      <c r="U1707" s="5"/>
      <c r="V1707" s="5"/>
      <c r="W1707" s="5"/>
      <c r="X1707" s="5"/>
      <c r="Y1707" s="5"/>
      <c r="Z1707" s="5"/>
      <c r="AA1707" s="5"/>
      <c r="AB1707" s="5"/>
      <c r="AC1707" s="5"/>
      <c r="AD1707" s="5"/>
      <c r="AE1707" s="5"/>
    </row>
    <row r="1708" spans="1:31" ht="23.25" customHeight="1">
      <c r="A1708" s="5" t="s">
        <v>20054</v>
      </c>
      <c r="B1708" s="5" t="s">
        <v>17453</v>
      </c>
      <c r="C1708" s="5" t="s">
        <v>27</v>
      </c>
      <c r="D1708" s="5" t="s">
        <v>212</v>
      </c>
      <c r="E1708" s="20" t="s">
        <v>919</v>
      </c>
      <c r="F1708" s="7">
        <v>50</v>
      </c>
      <c r="G1708" s="7">
        <v>60</v>
      </c>
      <c r="H1708" s="5" t="s">
        <v>20055</v>
      </c>
      <c r="I1708" s="7" t="s">
        <v>24</v>
      </c>
      <c r="J1708" s="5" t="s">
        <v>76</v>
      </c>
      <c r="K1708" s="5" t="s">
        <v>17454</v>
      </c>
      <c r="L1708" s="5" t="s">
        <v>20056</v>
      </c>
      <c r="M1708" s="5" t="s">
        <v>42</v>
      </c>
      <c r="N1708" s="5" t="s">
        <v>405</v>
      </c>
      <c r="O1708" s="5" t="b">
        <f t="shared" ca="1" si="0"/>
        <v>0</v>
      </c>
      <c r="P1708" s="5" t="b">
        <f t="shared" ca="1" si="1"/>
        <v>1</v>
      </c>
      <c r="Q1708" s="5"/>
      <c r="R1708" s="5"/>
      <c r="S1708" s="5"/>
      <c r="T1708" s="5"/>
      <c r="U1708" s="5"/>
      <c r="V1708" s="5"/>
      <c r="W1708" s="5"/>
      <c r="X1708" s="5"/>
      <c r="Y1708" s="5"/>
      <c r="Z1708" s="5"/>
      <c r="AA1708" s="5"/>
      <c r="AB1708" s="5"/>
      <c r="AC1708" s="5"/>
      <c r="AD1708" s="5"/>
      <c r="AE1708" s="5"/>
    </row>
    <row r="1709" spans="1:31" ht="23.25" customHeight="1">
      <c r="A1709" s="14" t="s">
        <v>26045</v>
      </c>
      <c r="B1709" s="14" t="s">
        <v>26047</v>
      </c>
      <c r="C1709" s="14" t="s">
        <v>27</v>
      </c>
      <c r="D1709" s="14" t="s">
        <v>47</v>
      </c>
      <c r="E1709" s="21" t="s">
        <v>45</v>
      </c>
      <c r="F1709" s="15">
        <v>50</v>
      </c>
      <c r="G1709" s="15">
        <v>55</v>
      </c>
      <c r="H1709" s="14" t="s">
        <v>26049</v>
      </c>
      <c r="I1709" s="14" t="s">
        <v>66</v>
      </c>
      <c r="J1709" s="14" t="s">
        <v>106</v>
      </c>
      <c r="K1709" s="14" t="s">
        <v>26050</v>
      </c>
      <c r="L1709" s="14" t="s">
        <v>26051</v>
      </c>
      <c r="M1709" s="14" t="s">
        <v>37</v>
      </c>
      <c r="N1709" s="14" t="s">
        <v>89</v>
      </c>
      <c r="O1709" s="14" t="b">
        <f t="shared" ca="1" si="0"/>
        <v>0</v>
      </c>
      <c r="P1709" s="14" t="b">
        <f t="shared" ca="1" si="1"/>
        <v>1</v>
      </c>
      <c r="Q1709" s="5"/>
      <c r="R1709" s="5"/>
      <c r="S1709" s="5"/>
      <c r="T1709" s="5"/>
      <c r="U1709" s="5"/>
      <c r="V1709" s="5"/>
      <c r="W1709" s="5"/>
      <c r="X1709" s="5"/>
      <c r="Y1709" s="5"/>
      <c r="Z1709" s="5"/>
      <c r="AA1709" s="5"/>
      <c r="AB1709" s="5"/>
      <c r="AC1709" s="5"/>
      <c r="AD1709" s="5"/>
      <c r="AE1709" s="5"/>
    </row>
    <row r="1710" spans="1:31" ht="23.25" customHeight="1">
      <c r="A1710" s="14" t="s">
        <v>26053</v>
      </c>
      <c r="B1710" s="14" t="s">
        <v>18293</v>
      </c>
      <c r="C1710" s="14" t="s">
        <v>27</v>
      </c>
      <c r="D1710" s="14" t="s">
        <v>85</v>
      </c>
      <c r="E1710" s="21" t="s">
        <v>919</v>
      </c>
      <c r="F1710" s="15">
        <v>58</v>
      </c>
      <c r="G1710" s="15">
        <v>83</v>
      </c>
      <c r="H1710" s="14" t="s">
        <v>26055</v>
      </c>
      <c r="I1710" s="15" t="s">
        <v>24</v>
      </c>
      <c r="J1710" s="14" t="s">
        <v>68</v>
      </c>
      <c r="K1710" s="16" t="s">
        <v>47</v>
      </c>
      <c r="L1710" s="14" t="s">
        <v>26058</v>
      </c>
      <c r="M1710" s="14" t="s">
        <v>37</v>
      </c>
      <c r="N1710" s="14" t="s">
        <v>38</v>
      </c>
      <c r="O1710" s="14" t="b">
        <f t="shared" ca="1" si="0"/>
        <v>0</v>
      </c>
      <c r="P1710" s="14" t="b">
        <f t="shared" ca="1" si="1"/>
        <v>1</v>
      </c>
      <c r="Q1710" s="5"/>
      <c r="R1710" s="5"/>
      <c r="S1710" s="5"/>
      <c r="T1710" s="5"/>
      <c r="U1710" s="5"/>
      <c r="V1710" s="5"/>
      <c r="W1710" s="5"/>
      <c r="X1710" s="5"/>
      <c r="Y1710" s="5"/>
      <c r="Z1710" s="5"/>
      <c r="AA1710" s="5"/>
      <c r="AB1710" s="5"/>
      <c r="AC1710" s="5"/>
      <c r="AD1710" s="5"/>
      <c r="AE1710" s="5"/>
    </row>
  </sheetData>
  <autoFilter ref="A1:AE1710" xr:uid="{00000000-0009-0000-0000-000005000000}"/>
  <conditionalFormatting sqref="F2:H1716">
    <cfRule type="containsText" dxfId="4" priority="1" stopIfTrue="1" operator="containsText" text="年">
      <formula>NOT(ISERROR(SEARCH(("年"),(F2))))</formula>
    </cfRule>
  </conditionalFormatting>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E811"/>
  <sheetViews>
    <sheetView workbookViewId="0"/>
  </sheetViews>
  <sheetFormatPr defaultColWidth="12.59765625" defaultRowHeight="15" customHeight="1"/>
  <cols>
    <col min="1" max="31" width="8.59765625" customWidth="1"/>
  </cols>
  <sheetData>
    <row r="1" spans="1:31" ht="21.75" customHeight="1">
      <c r="A1" s="1" t="s">
        <v>0</v>
      </c>
      <c r="B1" s="1" t="s">
        <v>1</v>
      </c>
      <c r="C1" s="2" t="s">
        <v>2</v>
      </c>
      <c r="D1" s="2" t="s">
        <v>3</v>
      </c>
      <c r="E1" s="2" t="s">
        <v>4</v>
      </c>
      <c r="F1" s="3" t="s">
        <v>5</v>
      </c>
      <c r="G1" s="3" t="s">
        <v>6</v>
      </c>
      <c r="H1" s="1" t="s">
        <v>7</v>
      </c>
      <c r="I1" s="2" t="s">
        <v>8</v>
      </c>
      <c r="J1" s="1" t="s">
        <v>9</v>
      </c>
      <c r="K1" s="1" t="s">
        <v>10</v>
      </c>
      <c r="L1" s="1" t="s">
        <v>11</v>
      </c>
      <c r="M1" s="1" t="s">
        <v>12</v>
      </c>
      <c r="N1" s="1" t="s">
        <v>13</v>
      </c>
      <c r="O1" s="3" t="s">
        <v>17183</v>
      </c>
      <c r="P1" s="3" t="s">
        <v>17184</v>
      </c>
      <c r="Q1" s="1"/>
      <c r="R1" s="1"/>
      <c r="S1" s="1"/>
      <c r="T1" s="1"/>
      <c r="U1" s="1"/>
      <c r="V1" s="1"/>
      <c r="W1" s="1"/>
      <c r="X1" s="1"/>
      <c r="Y1" s="1"/>
      <c r="Z1" s="1"/>
      <c r="AA1" s="1"/>
      <c r="AB1" s="1"/>
      <c r="AC1" s="1"/>
      <c r="AD1" s="1"/>
      <c r="AE1" s="1"/>
    </row>
    <row r="2" spans="1:31" ht="21.75" customHeight="1">
      <c r="A2" s="5" t="s">
        <v>3303</v>
      </c>
      <c r="B2" s="5" t="s">
        <v>18204</v>
      </c>
      <c r="C2" s="5" t="s">
        <v>20</v>
      </c>
      <c r="D2" s="5" t="s">
        <v>21</v>
      </c>
      <c r="E2" s="5" t="s">
        <v>45</v>
      </c>
      <c r="F2" s="7">
        <v>1.5</v>
      </c>
      <c r="G2" s="7">
        <v>2</v>
      </c>
      <c r="H2" s="5" t="s">
        <v>23</v>
      </c>
      <c r="I2" s="5" t="s">
        <v>108</v>
      </c>
      <c r="J2" s="5" t="s">
        <v>18205</v>
      </c>
      <c r="K2" s="9" t="s">
        <v>47</v>
      </c>
      <c r="L2" s="5" t="s">
        <v>18206</v>
      </c>
      <c r="M2" s="9" t="s">
        <v>47</v>
      </c>
      <c r="N2" s="5" t="s">
        <v>55</v>
      </c>
      <c r="O2" s="5" t="b">
        <f ca="1">IFERROR(__xludf.DUMMYFUNCTION("REGEXMATCH(A2,""(?i)ruby"")"),FALSE)</f>
        <v>0</v>
      </c>
      <c r="P2" s="5" t="b">
        <f t="shared" ref="P2:P811" ca="1" si="0">IFERROR(__xludf.DUMMYFUNCTION("REGEXMATCH(L2,""(?i)ruby"")"),TRUE)</f>
        <v>1</v>
      </c>
      <c r="Q2" s="5"/>
      <c r="R2" s="5"/>
      <c r="S2" s="5"/>
      <c r="T2" s="5"/>
      <c r="U2" s="5"/>
      <c r="V2" s="5"/>
      <c r="W2" s="5"/>
      <c r="X2" s="5"/>
      <c r="Y2" s="5"/>
      <c r="Z2" s="5"/>
      <c r="AA2" s="5"/>
      <c r="AB2" s="5"/>
      <c r="AC2" s="5"/>
      <c r="AD2" s="5"/>
      <c r="AE2" s="5"/>
    </row>
    <row r="3" spans="1:31" ht="21.75" customHeight="1">
      <c r="A3" s="5" t="s">
        <v>1457</v>
      </c>
      <c r="B3" s="5" t="s">
        <v>18215</v>
      </c>
      <c r="C3" s="5" t="s">
        <v>27</v>
      </c>
      <c r="D3" s="5" t="s">
        <v>212</v>
      </c>
      <c r="E3" s="5" t="s">
        <v>45</v>
      </c>
      <c r="F3" s="7">
        <v>1.5</v>
      </c>
      <c r="G3" s="7">
        <v>2</v>
      </c>
      <c r="H3" s="5" t="s">
        <v>23</v>
      </c>
      <c r="I3" s="5" t="s">
        <v>31</v>
      </c>
      <c r="J3" s="5" t="s">
        <v>7531</v>
      </c>
      <c r="K3" s="5" t="s">
        <v>18216</v>
      </c>
      <c r="L3" s="5" t="s">
        <v>18217</v>
      </c>
      <c r="M3" s="5" t="s">
        <v>37</v>
      </c>
      <c r="N3" s="5" t="s">
        <v>55</v>
      </c>
      <c r="O3" s="5"/>
      <c r="P3" s="5" t="b">
        <f t="shared" ca="1" si="0"/>
        <v>1</v>
      </c>
      <c r="Q3" s="5"/>
      <c r="R3" s="5"/>
      <c r="S3" s="5"/>
      <c r="T3" s="5"/>
      <c r="U3" s="5"/>
      <c r="V3" s="5"/>
      <c r="W3" s="5"/>
      <c r="X3" s="5"/>
      <c r="Y3" s="5"/>
      <c r="Z3" s="5"/>
      <c r="AA3" s="5"/>
      <c r="AB3" s="5"/>
      <c r="AC3" s="5"/>
      <c r="AD3" s="5"/>
      <c r="AE3" s="5"/>
    </row>
    <row r="4" spans="1:31" ht="21.75" customHeight="1">
      <c r="A4" s="5" t="s">
        <v>18222</v>
      </c>
      <c r="B4" s="5" t="s">
        <v>18223</v>
      </c>
      <c r="C4" s="5" t="s">
        <v>27</v>
      </c>
      <c r="D4" s="5" t="s">
        <v>80</v>
      </c>
      <c r="E4" s="5" t="s">
        <v>45</v>
      </c>
      <c r="F4" s="7">
        <v>1.5</v>
      </c>
      <c r="G4" s="7">
        <v>2</v>
      </c>
      <c r="H4" s="5" t="s">
        <v>23</v>
      </c>
      <c r="I4" s="5" t="s">
        <v>108</v>
      </c>
      <c r="J4" s="5" t="s">
        <v>1053</v>
      </c>
      <c r="K4" s="5" t="s">
        <v>18224</v>
      </c>
      <c r="L4" s="5" t="s">
        <v>18225</v>
      </c>
      <c r="M4" s="5" t="s">
        <v>37</v>
      </c>
      <c r="N4" s="5" t="s">
        <v>55</v>
      </c>
      <c r="O4" s="5"/>
      <c r="P4" s="5" t="b">
        <f t="shared" ca="1" si="0"/>
        <v>1</v>
      </c>
      <c r="Q4" s="5"/>
      <c r="R4" s="5"/>
      <c r="S4" s="5"/>
      <c r="T4" s="5"/>
      <c r="U4" s="5"/>
      <c r="V4" s="5"/>
      <c r="W4" s="5"/>
      <c r="X4" s="5"/>
      <c r="Y4" s="5"/>
      <c r="Z4" s="5"/>
      <c r="AA4" s="5"/>
      <c r="AB4" s="5"/>
      <c r="AC4" s="5"/>
      <c r="AD4" s="5"/>
      <c r="AE4" s="5"/>
    </row>
    <row r="5" spans="1:31" ht="21.75" customHeight="1">
      <c r="A5" s="5" t="s">
        <v>277</v>
      </c>
      <c r="B5" s="5" t="s">
        <v>18228</v>
      </c>
      <c r="C5" s="5" t="s">
        <v>20</v>
      </c>
      <c r="D5" s="5" t="s">
        <v>21</v>
      </c>
      <c r="E5" s="5" t="s">
        <v>29</v>
      </c>
      <c r="F5" s="7">
        <v>1.5</v>
      </c>
      <c r="G5" s="7">
        <v>2</v>
      </c>
      <c r="H5" s="5" t="s">
        <v>23</v>
      </c>
      <c r="I5" s="5" t="s">
        <v>66</v>
      </c>
      <c r="J5" s="5" t="s">
        <v>48</v>
      </c>
      <c r="K5" s="5" t="s">
        <v>381</v>
      </c>
      <c r="L5" s="5" t="s">
        <v>18229</v>
      </c>
      <c r="M5" s="5" t="s">
        <v>37</v>
      </c>
      <c r="N5" s="5" t="s">
        <v>55</v>
      </c>
      <c r="O5" s="5"/>
      <c r="P5" s="5" t="b">
        <f t="shared" ca="1" si="0"/>
        <v>1</v>
      </c>
      <c r="Q5" s="5"/>
      <c r="R5" s="5"/>
      <c r="S5" s="5"/>
      <c r="T5" s="5"/>
      <c r="U5" s="5"/>
      <c r="V5" s="5"/>
      <c r="W5" s="5"/>
      <c r="X5" s="5"/>
      <c r="Y5" s="5"/>
      <c r="Z5" s="5"/>
      <c r="AA5" s="5"/>
      <c r="AB5" s="5"/>
      <c r="AC5" s="5"/>
      <c r="AD5" s="5"/>
      <c r="AE5" s="5"/>
    </row>
    <row r="6" spans="1:31" ht="21.75" customHeight="1">
      <c r="A6" s="5" t="s">
        <v>396</v>
      </c>
      <c r="B6" s="5" t="s">
        <v>18233</v>
      </c>
      <c r="C6" s="5" t="s">
        <v>20</v>
      </c>
      <c r="D6" s="5" t="s">
        <v>1173</v>
      </c>
      <c r="E6" s="5" t="s">
        <v>45</v>
      </c>
      <c r="F6" s="7">
        <v>1.5</v>
      </c>
      <c r="G6" s="7">
        <v>2</v>
      </c>
      <c r="H6" s="5" t="s">
        <v>23</v>
      </c>
      <c r="I6" s="5" t="s">
        <v>125</v>
      </c>
      <c r="J6" s="5" t="s">
        <v>57</v>
      </c>
      <c r="K6" s="5" t="s">
        <v>18236</v>
      </c>
      <c r="L6" s="5" t="s">
        <v>18237</v>
      </c>
      <c r="M6" s="5" t="s">
        <v>100</v>
      </c>
      <c r="N6" s="5" t="s">
        <v>55</v>
      </c>
      <c r="O6" s="5"/>
      <c r="P6" s="5" t="b">
        <f t="shared" ca="1" si="0"/>
        <v>1</v>
      </c>
      <c r="Q6" s="5"/>
      <c r="R6" s="5"/>
      <c r="S6" s="5"/>
      <c r="T6" s="5"/>
      <c r="U6" s="5"/>
      <c r="V6" s="5"/>
      <c r="W6" s="5"/>
      <c r="X6" s="5"/>
      <c r="Y6" s="5"/>
      <c r="Z6" s="5"/>
      <c r="AA6" s="5"/>
      <c r="AB6" s="5"/>
      <c r="AC6" s="5"/>
      <c r="AD6" s="5"/>
      <c r="AE6" s="5"/>
    </row>
    <row r="7" spans="1:31" ht="21.75" customHeight="1">
      <c r="A7" s="5" t="s">
        <v>396</v>
      </c>
      <c r="B7" s="5" t="s">
        <v>18233</v>
      </c>
      <c r="C7" s="5" t="s">
        <v>20</v>
      </c>
      <c r="D7" s="5" t="s">
        <v>1173</v>
      </c>
      <c r="E7" s="5" t="s">
        <v>45</v>
      </c>
      <c r="F7" s="7">
        <v>1.5</v>
      </c>
      <c r="G7" s="7">
        <v>2</v>
      </c>
      <c r="H7" s="5" t="s">
        <v>23</v>
      </c>
      <c r="I7" s="5" t="s">
        <v>125</v>
      </c>
      <c r="J7" s="5" t="s">
        <v>57</v>
      </c>
      <c r="K7" s="5" t="s">
        <v>18236</v>
      </c>
      <c r="L7" s="5" t="s">
        <v>18237</v>
      </c>
      <c r="M7" s="5" t="s">
        <v>100</v>
      </c>
      <c r="N7" s="5" t="s">
        <v>55</v>
      </c>
      <c r="O7" s="5"/>
      <c r="P7" s="5" t="b">
        <f t="shared" ca="1" si="0"/>
        <v>1</v>
      </c>
      <c r="Q7" s="5"/>
      <c r="R7" s="5"/>
      <c r="S7" s="5"/>
      <c r="T7" s="5"/>
      <c r="U7" s="5"/>
      <c r="V7" s="5"/>
      <c r="W7" s="5"/>
      <c r="X7" s="5"/>
      <c r="Y7" s="5"/>
      <c r="Z7" s="5"/>
      <c r="AA7" s="5"/>
      <c r="AB7" s="5"/>
      <c r="AC7" s="5"/>
      <c r="AD7" s="5"/>
      <c r="AE7" s="5"/>
    </row>
    <row r="8" spans="1:31" ht="21.75" customHeight="1">
      <c r="A8" s="5" t="s">
        <v>396</v>
      </c>
      <c r="B8" s="5" t="s">
        <v>18233</v>
      </c>
      <c r="C8" s="5" t="s">
        <v>20</v>
      </c>
      <c r="D8" s="5" t="s">
        <v>1173</v>
      </c>
      <c r="E8" s="5" t="s">
        <v>45</v>
      </c>
      <c r="F8" s="7">
        <v>1.5</v>
      </c>
      <c r="G8" s="7">
        <v>2</v>
      </c>
      <c r="H8" s="5" t="s">
        <v>23</v>
      </c>
      <c r="I8" s="5" t="s">
        <v>125</v>
      </c>
      <c r="J8" s="5" t="s">
        <v>57</v>
      </c>
      <c r="K8" s="5" t="s">
        <v>18236</v>
      </c>
      <c r="L8" s="5" t="s">
        <v>18237</v>
      </c>
      <c r="M8" s="5" t="s">
        <v>100</v>
      </c>
      <c r="N8" s="5" t="s">
        <v>55</v>
      </c>
      <c r="O8" s="5"/>
      <c r="P8" s="5" t="b">
        <f t="shared" ca="1" si="0"/>
        <v>1</v>
      </c>
      <c r="Q8" s="5"/>
      <c r="R8" s="5"/>
      <c r="S8" s="5"/>
      <c r="T8" s="5"/>
      <c r="U8" s="5"/>
      <c r="V8" s="5"/>
      <c r="W8" s="5"/>
      <c r="X8" s="5"/>
      <c r="Y8" s="5"/>
      <c r="Z8" s="5"/>
      <c r="AA8" s="5"/>
      <c r="AB8" s="5"/>
      <c r="AC8" s="5"/>
      <c r="AD8" s="5"/>
      <c r="AE8" s="5"/>
    </row>
    <row r="9" spans="1:31" ht="21.75" customHeight="1">
      <c r="A9" s="5" t="s">
        <v>18252</v>
      </c>
      <c r="B9" s="5" t="s">
        <v>18253</v>
      </c>
      <c r="C9" s="5" t="s">
        <v>27</v>
      </c>
      <c r="D9" s="5" t="s">
        <v>85</v>
      </c>
      <c r="E9" s="5" t="s">
        <v>919</v>
      </c>
      <c r="F9" s="7">
        <v>2</v>
      </c>
      <c r="G9" s="7">
        <v>3</v>
      </c>
      <c r="H9" s="5" t="s">
        <v>115</v>
      </c>
      <c r="I9" s="7" t="s">
        <v>24</v>
      </c>
      <c r="J9" s="5" t="s">
        <v>18255</v>
      </c>
      <c r="K9" s="5" t="s">
        <v>18256</v>
      </c>
      <c r="L9" s="5" t="s">
        <v>18257</v>
      </c>
      <c r="M9" s="5" t="s">
        <v>42</v>
      </c>
      <c r="N9" s="5" t="s">
        <v>55</v>
      </c>
      <c r="O9" s="5"/>
      <c r="P9" s="5" t="b">
        <f t="shared" ca="1" si="0"/>
        <v>1</v>
      </c>
      <c r="Q9" s="5"/>
      <c r="R9" s="5"/>
      <c r="S9" s="5"/>
      <c r="T9" s="5"/>
      <c r="U9" s="5"/>
      <c r="V9" s="5"/>
      <c r="W9" s="5"/>
      <c r="X9" s="5"/>
      <c r="Y9" s="5"/>
      <c r="Z9" s="5"/>
      <c r="AA9" s="5"/>
      <c r="AB9" s="5"/>
      <c r="AC9" s="5"/>
      <c r="AD9" s="5"/>
      <c r="AE9" s="5"/>
    </row>
    <row r="10" spans="1:31" ht="21.75" customHeight="1">
      <c r="A10" s="14" t="s">
        <v>18260</v>
      </c>
      <c r="B10" s="14" t="s">
        <v>18261</v>
      </c>
      <c r="C10" s="14" t="s">
        <v>20</v>
      </c>
      <c r="D10" s="14" t="s">
        <v>47</v>
      </c>
      <c r="E10" s="14" t="s">
        <v>29</v>
      </c>
      <c r="F10" s="15">
        <v>2</v>
      </c>
      <c r="G10" s="15">
        <v>3</v>
      </c>
      <c r="H10" s="14" t="s">
        <v>115</v>
      </c>
      <c r="I10" s="14" t="s">
        <v>125</v>
      </c>
      <c r="J10" s="14" t="s">
        <v>6273</v>
      </c>
      <c r="K10" s="16" t="s">
        <v>47</v>
      </c>
      <c r="L10" s="16" t="s">
        <v>47</v>
      </c>
      <c r="M10" s="14" t="s">
        <v>100</v>
      </c>
      <c r="N10" s="14" t="s">
        <v>55</v>
      </c>
      <c r="O10" s="14" t="b">
        <f ca="1">IFERROR(__xludf.DUMMYFUNCTION("REGEXMATCH(A10,""(?i)ruby"")"),FALSE)</f>
        <v>0</v>
      </c>
      <c r="P10" s="14" t="b">
        <f t="shared" ca="1" si="0"/>
        <v>1</v>
      </c>
      <c r="Q10" s="5"/>
      <c r="R10" s="5"/>
      <c r="S10" s="5"/>
      <c r="T10" s="5"/>
      <c r="U10" s="5"/>
      <c r="V10" s="5"/>
      <c r="W10" s="5"/>
      <c r="X10" s="5"/>
      <c r="Y10" s="5"/>
      <c r="Z10" s="5"/>
      <c r="AA10" s="5"/>
      <c r="AB10" s="5"/>
      <c r="AC10" s="5"/>
      <c r="AD10" s="5"/>
      <c r="AE10" s="5"/>
    </row>
    <row r="11" spans="1:31" ht="21.75" customHeight="1">
      <c r="A11" s="5" t="s">
        <v>18267</v>
      </c>
      <c r="B11" s="5" t="s">
        <v>18268</v>
      </c>
      <c r="C11" s="5" t="s">
        <v>20</v>
      </c>
      <c r="D11" s="5" t="s">
        <v>1616</v>
      </c>
      <c r="E11" s="5" t="s">
        <v>45</v>
      </c>
      <c r="F11" s="11">
        <v>2</v>
      </c>
      <c r="G11" s="11">
        <v>3</v>
      </c>
      <c r="H11" s="5" t="s">
        <v>18270</v>
      </c>
      <c r="I11" s="5" t="s">
        <v>108</v>
      </c>
      <c r="J11" s="5" t="s">
        <v>48</v>
      </c>
      <c r="K11" s="5" t="s">
        <v>18271</v>
      </c>
      <c r="L11" s="5" t="s">
        <v>18273</v>
      </c>
      <c r="M11" s="5" t="s">
        <v>42</v>
      </c>
      <c r="N11" s="5" t="s">
        <v>44</v>
      </c>
      <c r="O11" s="5"/>
      <c r="P11" s="5" t="b">
        <f t="shared" ca="1" si="0"/>
        <v>1</v>
      </c>
      <c r="Q11" s="5"/>
      <c r="R11" s="5"/>
      <c r="S11" s="5"/>
      <c r="T11" s="5"/>
      <c r="U11" s="5"/>
      <c r="V11" s="5"/>
      <c r="W11" s="5"/>
      <c r="X11" s="5"/>
      <c r="Y11" s="5"/>
      <c r="Z11" s="5"/>
      <c r="AA11" s="5"/>
      <c r="AB11" s="5"/>
      <c r="AC11" s="5"/>
      <c r="AD11" s="5"/>
      <c r="AE11" s="5"/>
    </row>
    <row r="12" spans="1:31" ht="21.75" customHeight="1">
      <c r="A12" s="5" t="s">
        <v>18274</v>
      </c>
      <c r="B12" s="5" t="s">
        <v>18275</v>
      </c>
      <c r="C12" s="5" t="s">
        <v>41</v>
      </c>
      <c r="D12" s="5" t="s">
        <v>114</v>
      </c>
      <c r="E12" s="5" t="s">
        <v>45</v>
      </c>
      <c r="F12" s="7">
        <v>3</v>
      </c>
      <c r="G12" s="7">
        <v>5</v>
      </c>
      <c r="H12" s="5" t="s">
        <v>313</v>
      </c>
      <c r="I12" s="7" t="s">
        <v>24</v>
      </c>
      <c r="J12" s="5" t="s">
        <v>18276</v>
      </c>
      <c r="K12" s="5" t="s">
        <v>18277</v>
      </c>
      <c r="L12" s="5" t="s">
        <v>18278</v>
      </c>
      <c r="M12" s="5" t="s">
        <v>42</v>
      </c>
      <c r="N12" s="5" t="s">
        <v>44</v>
      </c>
      <c r="O12" s="5"/>
      <c r="P12" s="5" t="b">
        <f t="shared" ca="1" si="0"/>
        <v>1</v>
      </c>
      <c r="Q12" s="5"/>
      <c r="R12" s="5"/>
      <c r="S12" s="5"/>
      <c r="T12" s="5"/>
      <c r="U12" s="5"/>
      <c r="V12" s="5"/>
      <c r="W12" s="5"/>
      <c r="X12" s="5"/>
      <c r="Y12" s="5"/>
      <c r="Z12" s="5"/>
      <c r="AA12" s="5"/>
      <c r="AB12" s="5"/>
      <c r="AC12" s="5"/>
      <c r="AD12" s="5"/>
      <c r="AE12" s="5"/>
    </row>
    <row r="13" spans="1:31" ht="21.75" customHeight="1">
      <c r="A13" s="5" t="s">
        <v>109</v>
      </c>
      <c r="B13" s="5" t="s">
        <v>17270</v>
      </c>
      <c r="C13" s="5" t="s">
        <v>20</v>
      </c>
      <c r="D13" s="5" t="s">
        <v>21</v>
      </c>
      <c r="E13" s="5" t="s">
        <v>29</v>
      </c>
      <c r="F13" s="7">
        <v>3</v>
      </c>
      <c r="G13" s="7">
        <v>6</v>
      </c>
      <c r="H13" s="5" t="s">
        <v>280</v>
      </c>
      <c r="I13" s="5" t="s">
        <v>125</v>
      </c>
      <c r="J13" s="5" t="s">
        <v>686</v>
      </c>
      <c r="K13" s="5" t="s">
        <v>17273</v>
      </c>
      <c r="L13" s="5" t="s">
        <v>17274</v>
      </c>
      <c r="M13" s="5" t="s">
        <v>100</v>
      </c>
      <c r="N13" s="5" t="s">
        <v>55</v>
      </c>
      <c r="O13" s="5"/>
      <c r="P13" s="5" t="b">
        <f t="shared" ca="1" si="0"/>
        <v>1</v>
      </c>
      <c r="Q13" s="5"/>
      <c r="R13" s="5"/>
      <c r="S13" s="5"/>
      <c r="T13" s="5"/>
      <c r="U13" s="5"/>
      <c r="V13" s="5"/>
      <c r="W13" s="5"/>
      <c r="X13" s="5"/>
      <c r="Y13" s="5"/>
      <c r="Z13" s="5"/>
      <c r="AA13" s="5"/>
      <c r="AB13" s="5"/>
      <c r="AC13" s="5"/>
      <c r="AD13" s="5"/>
      <c r="AE13" s="5"/>
    </row>
    <row r="14" spans="1:31" ht="21.75" customHeight="1">
      <c r="A14" s="5" t="s">
        <v>17259</v>
      </c>
      <c r="B14" s="5" t="s">
        <v>17260</v>
      </c>
      <c r="C14" s="5" t="s">
        <v>41</v>
      </c>
      <c r="D14" s="5" t="s">
        <v>94</v>
      </c>
      <c r="E14" s="5" t="s">
        <v>29</v>
      </c>
      <c r="F14" s="7">
        <v>3</v>
      </c>
      <c r="G14" s="7">
        <v>6</v>
      </c>
      <c r="H14" s="5" t="s">
        <v>280</v>
      </c>
      <c r="I14" s="7" t="s">
        <v>24</v>
      </c>
      <c r="J14" s="5" t="s">
        <v>516</v>
      </c>
      <c r="K14" s="5" t="s">
        <v>17261</v>
      </c>
      <c r="L14" s="5" t="s">
        <v>17262</v>
      </c>
      <c r="M14" s="5" t="s">
        <v>53</v>
      </c>
      <c r="N14" s="5" t="s">
        <v>55</v>
      </c>
      <c r="O14" s="5"/>
      <c r="P14" s="5" t="b">
        <f t="shared" ca="1" si="0"/>
        <v>1</v>
      </c>
      <c r="Q14" s="5"/>
      <c r="R14" s="5"/>
      <c r="S14" s="5"/>
      <c r="T14" s="5"/>
      <c r="U14" s="5"/>
      <c r="V14" s="5"/>
      <c r="W14" s="5"/>
      <c r="X14" s="5"/>
      <c r="Y14" s="5"/>
      <c r="Z14" s="5"/>
      <c r="AA14" s="5"/>
      <c r="AB14" s="5"/>
      <c r="AC14" s="5"/>
      <c r="AD14" s="5"/>
      <c r="AE14" s="5"/>
    </row>
    <row r="15" spans="1:31" ht="21.75" customHeight="1">
      <c r="A15" s="14" t="s">
        <v>18291</v>
      </c>
      <c r="B15" s="14" t="s">
        <v>18293</v>
      </c>
      <c r="C15" s="14" t="s">
        <v>20</v>
      </c>
      <c r="D15" s="14" t="s">
        <v>21</v>
      </c>
      <c r="E15" s="14" t="s">
        <v>45</v>
      </c>
      <c r="F15" s="15">
        <v>3</v>
      </c>
      <c r="G15" s="15">
        <v>4.5</v>
      </c>
      <c r="H15" s="14" t="s">
        <v>64</v>
      </c>
      <c r="I15" s="15" t="s">
        <v>24</v>
      </c>
      <c r="J15" s="14" t="s">
        <v>68</v>
      </c>
      <c r="K15" s="16" t="s">
        <v>47</v>
      </c>
      <c r="L15" s="14" t="s">
        <v>18296</v>
      </c>
      <c r="M15" s="14" t="s">
        <v>37</v>
      </c>
      <c r="N15" s="14" t="s">
        <v>38</v>
      </c>
      <c r="O15" s="14" t="b">
        <f t="shared" ref="O15:O17" ca="1" si="1">IFERROR(__xludf.DUMMYFUNCTION("REGEXMATCH(A15,""(?i)ruby"")"),FALSE)</f>
        <v>0</v>
      </c>
      <c r="P15" s="14" t="b">
        <f t="shared" ca="1" si="0"/>
        <v>1</v>
      </c>
      <c r="Q15" s="5"/>
      <c r="R15" s="5"/>
      <c r="S15" s="5"/>
      <c r="T15" s="5"/>
      <c r="U15" s="5"/>
      <c r="V15" s="5"/>
      <c r="W15" s="5"/>
      <c r="X15" s="5"/>
      <c r="Y15" s="5"/>
      <c r="Z15" s="5"/>
      <c r="AA15" s="5"/>
      <c r="AB15" s="5"/>
      <c r="AC15" s="5"/>
      <c r="AD15" s="5"/>
      <c r="AE15" s="5"/>
    </row>
    <row r="16" spans="1:31" ht="21.75" customHeight="1">
      <c r="A16" s="14" t="s">
        <v>18303</v>
      </c>
      <c r="B16" s="14" t="s">
        <v>5620</v>
      </c>
      <c r="C16" s="14" t="s">
        <v>20</v>
      </c>
      <c r="D16" s="14" t="s">
        <v>47</v>
      </c>
      <c r="E16" s="14" t="s">
        <v>45</v>
      </c>
      <c r="F16" s="15">
        <v>3</v>
      </c>
      <c r="G16" s="15">
        <v>6</v>
      </c>
      <c r="H16" s="14" t="s">
        <v>280</v>
      </c>
      <c r="I16" s="15" t="s">
        <v>24</v>
      </c>
      <c r="J16" s="14" t="s">
        <v>117</v>
      </c>
      <c r="K16" s="14" t="s">
        <v>18305</v>
      </c>
      <c r="L16" s="16" t="s">
        <v>47</v>
      </c>
      <c r="M16" s="14" t="s">
        <v>1599</v>
      </c>
      <c r="N16" s="14" t="s">
        <v>55</v>
      </c>
      <c r="O16" s="14" t="b">
        <f t="shared" ca="1" si="1"/>
        <v>0</v>
      </c>
      <c r="P16" s="14" t="b">
        <f t="shared" ca="1" si="0"/>
        <v>1</v>
      </c>
      <c r="Q16" s="5"/>
      <c r="R16" s="5"/>
      <c r="S16" s="5"/>
      <c r="T16" s="5"/>
      <c r="U16" s="5"/>
      <c r="V16" s="5"/>
      <c r="W16" s="5"/>
      <c r="X16" s="5"/>
      <c r="Y16" s="5"/>
      <c r="Z16" s="5"/>
      <c r="AA16" s="5"/>
      <c r="AB16" s="5"/>
      <c r="AC16" s="5"/>
      <c r="AD16" s="5"/>
      <c r="AE16" s="5"/>
    </row>
    <row r="17" spans="1:31" ht="21.75" customHeight="1">
      <c r="A17" s="14" t="s">
        <v>5755</v>
      </c>
      <c r="B17" s="14" t="s">
        <v>18310</v>
      </c>
      <c r="C17" s="14" t="s">
        <v>41</v>
      </c>
      <c r="D17" s="14" t="s">
        <v>448</v>
      </c>
      <c r="E17" s="14" t="s">
        <v>29</v>
      </c>
      <c r="F17" s="15">
        <v>4</v>
      </c>
      <c r="G17" s="15">
        <v>7</v>
      </c>
      <c r="H17" s="14" t="s">
        <v>816</v>
      </c>
      <c r="I17" s="14" t="s">
        <v>66</v>
      </c>
      <c r="J17" s="14" t="s">
        <v>1145</v>
      </c>
      <c r="K17" s="14" t="s">
        <v>18311</v>
      </c>
      <c r="L17" s="14" t="s">
        <v>18314</v>
      </c>
      <c r="M17" s="14" t="s">
        <v>100</v>
      </c>
      <c r="N17" s="14" t="s">
        <v>55</v>
      </c>
      <c r="O17" s="14" t="b">
        <f t="shared" ca="1" si="1"/>
        <v>0</v>
      </c>
      <c r="P17" s="14" t="b">
        <f t="shared" ca="1" si="0"/>
        <v>1</v>
      </c>
      <c r="Q17" s="5"/>
      <c r="R17" s="5"/>
      <c r="S17" s="5"/>
      <c r="T17" s="5"/>
      <c r="U17" s="5"/>
      <c r="V17" s="5"/>
      <c r="W17" s="5"/>
      <c r="X17" s="5"/>
      <c r="Y17" s="5"/>
      <c r="Z17" s="5"/>
      <c r="AA17" s="5"/>
      <c r="AB17" s="5"/>
      <c r="AC17" s="5"/>
      <c r="AD17" s="5"/>
      <c r="AE17" s="5"/>
    </row>
    <row r="18" spans="1:31" ht="21.75" customHeight="1">
      <c r="A18" s="5" t="s">
        <v>2665</v>
      </c>
      <c r="B18" s="5" t="s">
        <v>3626</v>
      </c>
      <c r="C18" s="5" t="s">
        <v>170</v>
      </c>
      <c r="D18" s="5" t="s">
        <v>47</v>
      </c>
      <c r="E18" s="5" t="s">
        <v>45</v>
      </c>
      <c r="F18" s="7">
        <v>4</v>
      </c>
      <c r="G18" s="7">
        <v>10</v>
      </c>
      <c r="H18" s="5" t="s">
        <v>186</v>
      </c>
      <c r="I18" s="7" t="s">
        <v>24</v>
      </c>
      <c r="J18" s="5" t="s">
        <v>48</v>
      </c>
      <c r="K18" s="5" t="s">
        <v>3634</v>
      </c>
      <c r="L18" s="5" t="s">
        <v>18321</v>
      </c>
      <c r="M18" s="5" t="s">
        <v>648</v>
      </c>
      <c r="N18" s="5" t="s">
        <v>237</v>
      </c>
      <c r="O18" s="5"/>
      <c r="P18" s="5" t="b">
        <f t="shared" ca="1" si="0"/>
        <v>1</v>
      </c>
      <c r="Q18" s="5"/>
      <c r="R18" s="5"/>
      <c r="S18" s="5"/>
      <c r="T18" s="5"/>
      <c r="U18" s="5"/>
      <c r="V18" s="5"/>
      <c r="W18" s="5"/>
      <c r="X18" s="5"/>
      <c r="Y18" s="5"/>
      <c r="Z18" s="5"/>
      <c r="AA18" s="5"/>
      <c r="AB18" s="5"/>
      <c r="AC18" s="5"/>
      <c r="AD18" s="5"/>
      <c r="AE18" s="5"/>
    </row>
    <row r="19" spans="1:31" ht="21.75" customHeight="1">
      <c r="A19" s="5" t="s">
        <v>18324</v>
      </c>
      <c r="B19" s="5" t="s">
        <v>18325</v>
      </c>
      <c r="C19" s="5" t="s">
        <v>27</v>
      </c>
      <c r="D19" s="5" t="s">
        <v>105</v>
      </c>
      <c r="E19" s="5" t="s">
        <v>29</v>
      </c>
      <c r="F19" s="7">
        <v>4</v>
      </c>
      <c r="G19" s="7">
        <v>18</v>
      </c>
      <c r="H19" s="5" t="s">
        <v>18326</v>
      </c>
      <c r="I19" s="7" t="s">
        <v>24</v>
      </c>
      <c r="J19" s="5" t="s">
        <v>624</v>
      </c>
      <c r="K19" s="9" t="s">
        <v>47</v>
      </c>
      <c r="L19" s="5" t="s">
        <v>18327</v>
      </c>
      <c r="M19" s="5" t="s">
        <v>167</v>
      </c>
      <c r="N19" s="5" t="s">
        <v>44</v>
      </c>
      <c r="O19" s="5"/>
      <c r="P19" s="5" t="b">
        <f t="shared" ca="1" si="0"/>
        <v>1</v>
      </c>
      <c r="Q19" s="5"/>
      <c r="R19" s="5"/>
      <c r="S19" s="5"/>
      <c r="T19" s="5"/>
      <c r="U19" s="5"/>
      <c r="V19" s="5"/>
      <c r="W19" s="5"/>
      <c r="X19" s="5"/>
      <c r="Y19" s="5"/>
      <c r="Z19" s="5"/>
      <c r="AA19" s="5"/>
      <c r="AB19" s="5"/>
      <c r="AC19" s="5"/>
      <c r="AD19" s="5"/>
      <c r="AE19" s="5"/>
    </row>
    <row r="20" spans="1:31" ht="21.75" customHeight="1">
      <c r="A20" s="5" t="s">
        <v>1457</v>
      </c>
      <c r="B20" s="5" t="s">
        <v>18331</v>
      </c>
      <c r="C20" s="5" t="s">
        <v>170</v>
      </c>
      <c r="D20" s="5" t="s">
        <v>47</v>
      </c>
      <c r="E20" s="5" t="s">
        <v>29</v>
      </c>
      <c r="F20" s="7">
        <v>4</v>
      </c>
      <c r="G20" s="7">
        <v>10</v>
      </c>
      <c r="H20" s="5" t="s">
        <v>186</v>
      </c>
      <c r="I20" s="5" t="s">
        <v>31</v>
      </c>
      <c r="J20" s="5" t="s">
        <v>802</v>
      </c>
      <c r="K20" s="5" t="s">
        <v>8892</v>
      </c>
      <c r="L20" s="5" t="s">
        <v>18335</v>
      </c>
      <c r="M20" s="5" t="s">
        <v>53</v>
      </c>
      <c r="N20" s="5" t="s">
        <v>55</v>
      </c>
      <c r="O20" s="5"/>
      <c r="P20" s="5" t="b">
        <f t="shared" ca="1" si="0"/>
        <v>1</v>
      </c>
      <c r="Q20" s="5"/>
      <c r="R20" s="5"/>
      <c r="S20" s="5"/>
      <c r="T20" s="5"/>
      <c r="U20" s="5"/>
      <c r="V20" s="5"/>
      <c r="W20" s="5"/>
      <c r="X20" s="5"/>
      <c r="Y20" s="5"/>
      <c r="Z20" s="5"/>
      <c r="AA20" s="5"/>
      <c r="AB20" s="5"/>
      <c r="AC20" s="5"/>
      <c r="AD20" s="5"/>
      <c r="AE20" s="5"/>
    </row>
    <row r="21" spans="1:31" ht="21.75" customHeight="1">
      <c r="A21" s="14" t="s">
        <v>18338</v>
      </c>
      <c r="B21" s="14" t="s">
        <v>18310</v>
      </c>
      <c r="C21" s="14" t="s">
        <v>41</v>
      </c>
      <c r="D21" s="14" t="s">
        <v>448</v>
      </c>
      <c r="E21" s="14" t="s">
        <v>29</v>
      </c>
      <c r="F21" s="15">
        <v>4</v>
      </c>
      <c r="G21" s="15">
        <v>15</v>
      </c>
      <c r="H21" s="14" t="s">
        <v>682</v>
      </c>
      <c r="I21" s="14" t="s">
        <v>125</v>
      </c>
      <c r="J21" s="14" t="s">
        <v>1145</v>
      </c>
      <c r="K21" s="14" t="s">
        <v>18339</v>
      </c>
      <c r="L21" s="14" t="s">
        <v>18340</v>
      </c>
      <c r="M21" s="14" t="s">
        <v>100</v>
      </c>
      <c r="N21" s="14" t="s">
        <v>55</v>
      </c>
      <c r="O21" s="14" t="b">
        <f t="shared" ref="O21:O23" ca="1" si="2">IFERROR(__xludf.DUMMYFUNCTION("REGEXMATCH(A21,""(?i)ruby"")"),FALSE)</f>
        <v>0</v>
      </c>
      <c r="P21" s="14" t="b">
        <f t="shared" ca="1" si="0"/>
        <v>1</v>
      </c>
      <c r="Q21" s="5"/>
      <c r="R21" s="5"/>
      <c r="S21" s="5"/>
      <c r="T21" s="5"/>
      <c r="U21" s="5"/>
      <c r="V21" s="5"/>
      <c r="W21" s="5"/>
      <c r="X21" s="5"/>
      <c r="Y21" s="5"/>
      <c r="Z21" s="5"/>
      <c r="AA21" s="5"/>
      <c r="AB21" s="5"/>
      <c r="AC21" s="5"/>
      <c r="AD21" s="5"/>
      <c r="AE21" s="5"/>
    </row>
    <row r="22" spans="1:31" ht="21.75" customHeight="1">
      <c r="A22" s="14" t="s">
        <v>18338</v>
      </c>
      <c r="B22" s="14" t="s">
        <v>18310</v>
      </c>
      <c r="C22" s="14" t="s">
        <v>41</v>
      </c>
      <c r="D22" s="14" t="s">
        <v>448</v>
      </c>
      <c r="E22" s="14" t="s">
        <v>29</v>
      </c>
      <c r="F22" s="15">
        <v>4</v>
      </c>
      <c r="G22" s="15">
        <v>15</v>
      </c>
      <c r="H22" s="14" t="s">
        <v>682</v>
      </c>
      <c r="I22" s="14" t="s">
        <v>125</v>
      </c>
      <c r="J22" s="14" t="s">
        <v>1145</v>
      </c>
      <c r="K22" s="14" t="s">
        <v>18311</v>
      </c>
      <c r="L22" s="14" t="s">
        <v>18346</v>
      </c>
      <c r="M22" s="14" t="s">
        <v>100</v>
      </c>
      <c r="N22" s="14" t="s">
        <v>55</v>
      </c>
      <c r="O22" s="14" t="b">
        <f t="shared" ca="1" si="2"/>
        <v>0</v>
      </c>
      <c r="P22" s="14" t="b">
        <f t="shared" ca="1" si="0"/>
        <v>1</v>
      </c>
      <c r="Q22" s="5"/>
      <c r="R22" s="5"/>
      <c r="S22" s="5"/>
      <c r="T22" s="5"/>
      <c r="U22" s="5"/>
      <c r="V22" s="5"/>
      <c r="W22" s="5"/>
      <c r="X22" s="5"/>
      <c r="Y22" s="5"/>
      <c r="Z22" s="5"/>
      <c r="AA22" s="5"/>
      <c r="AB22" s="5"/>
      <c r="AC22" s="5"/>
      <c r="AD22" s="5"/>
      <c r="AE22" s="5"/>
    </row>
    <row r="23" spans="1:31" ht="21.75" customHeight="1">
      <c r="A23" s="14" t="s">
        <v>18338</v>
      </c>
      <c r="B23" s="14" t="s">
        <v>18310</v>
      </c>
      <c r="C23" s="14" t="s">
        <v>41</v>
      </c>
      <c r="D23" s="14" t="s">
        <v>448</v>
      </c>
      <c r="E23" s="14" t="s">
        <v>29</v>
      </c>
      <c r="F23" s="15">
        <v>4</v>
      </c>
      <c r="G23" s="15">
        <v>15</v>
      </c>
      <c r="H23" s="14" t="s">
        <v>682</v>
      </c>
      <c r="I23" s="14" t="s">
        <v>125</v>
      </c>
      <c r="J23" s="14" t="s">
        <v>1145</v>
      </c>
      <c r="K23" s="14" t="s">
        <v>18311</v>
      </c>
      <c r="L23" s="14" t="s">
        <v>18355</v>
      </c>
      <c r="M23" s="14" t="s">
        <v>100</v>
      </c>
      <c r="N23" s="14" t="s">
        <v>55</v>
      </c>
      <c r="O23" s="14" t="b">
        <f t="shared" ca="1" si="2"/>
        <v>0</v>
      </c>
      <c r="P23" s="14" t="b">
        <f t="shared" ca="1" si="0"/>
        <v>1</v>
      </c>
      <c r="Q23" s="5"/>
      <c r="R23" s="5"/>
      <c r="S23" s="5"/>
      <c r="T23" s="5"/>
      <c r="U23" s="5"/>
      <c r="V23" s="5"/>
      <c r="W23" s="5"/>
      <c r="X23" s="5"/>
      <c r="Y23" s="5"/>
      <c r="Z23" s="5"/>
      <c r="AA23" s="5"/>
      <c r="AB23" s="5"/>
      <c r="AC23" s="5"/>
      <c r="AD23" s="5"/>
      <c r="AE23" s="5"/>
    </row>
    <row r="24" spans="1:31" ht="21.75" customHeight="1">
      <c r="A24" s="5" t="s">
        <v>18360</v>
      </c>
      <c r="B24" s="5" t="s">
        <v>13106</v>
      </c>
      <c r="C24" s="5" t="s">
        <v>170</v>
      </c>
      <c r="D24" s="5" t="s">
        <v>171</v>
      </c>
      <c r="E24" s="5" t="s">
        <v>29</v>
      </c>
      <c r="F24" s="7">
        <v>4</v>
      </c>
      <c r="G24" s="7">
        <v>15</v>
      </c>
      <c r="H24" s="5" t="s">
        <v>682</v>
      </c>
      <c r="I24" s="7" t="s">
        <v>24</v>
      </c>
      <c r="J24" s="5" t="s">
        <v>4234</v>
      </c>
      <c r="K24" s="5" t="s">
        <v>13107</v>
      </c>
      <c r="L24" s="5" t="s">
        <v>18363</v>
      </c>
      <c r="M24" s="5" t="s">
        <v>53</v>
      </c>
      <c r="N24" s="5" t="s">
        <v>55</v>
      </c>
      <c r="O24" s="5"/>
      <c r="P24" s="5" t="b">
        <f t="shared" ca="1" si="0"/>
        <v>1</v>
      </c>
      <c r="Q24" s="5"/>
      <c r="R24" s="5"/>
      <c r="S24" s="5"/>
      <c r="T24" s="5"/>
      <c r="U24" s="5"/>
      <c r="V24" s="5"/>
      <c r="W24" s="5"/>
      <c r="X24" s="5"/>
      <c r="Y24" s="5"/>
      <c r="Z24" s="5"/>
      <c r="AA24" s="5"/>
      <c r="AB24" s="5"/>
      <c r="AC24" s="5"/>
      <c r="AD24" s="5"/>
      <c r="AE24" s="5"/>
    </row>
    <row r="25" spans="1:31" ht="21.75" customHeight="1">
      <c r="A25" s="5" t="s">
        <v>18364</v>
      </c>
      <c r="B25" s="5" t="s">
        <v>13106</v>
      </c>
      <c r="C25" s="5" t="s">
        <v>170</v>
      </c>
      <c r="D25" s="5" t="s">
        <v>171</v>
      </c>
      <c r="E25" s="5" t="s">
        <v>29</v>
      </c>
      <c r="F25" s="7">
        <v>4</v>
      </c>
      <c r="G25" s="7">
        <v>8</v>
      </c>
      <c r="H25" s="5" t="s">
        <v>223</v>
      </c>
      <c r="I25" s="5" t="s">
        <v>31</v>
      </c>
      <c r="J25" s="5" t="s">
        <v>4234</v>
      </c>
      <c r="K25" s="5" t="s">
        <v>13107</v>
      </c>
      <c r="L25" s="5" t="s">
        <v>18369</v>
      </c>
      <c r="M25" s="5" t="s">
        <v>53</v>
      </c>
      <c r="N25" s="5" t="s">
        <v>55</v>
      </c>
      <c r="O25" s="5"/>
      <c r="P25" s="5" t="b">
        <f t="shared" ca="1" si="0"/>
        <v>1</v>
      </c>
      <c r="Q25" s="5"/>
      <c r="R25" s="5"/>
      <c r="S25" s="5"/>
      <c r="T25" s="5"/>
      <c r="U25" s="5"/>
      <c r="V25" s="5"/>
      <c r="W25" s="5"/>
      <c r="X25" s="5"/>
      <c r="Y25" s="5"/>
      <c r="Z25" s="5"/>
      <c r="AA25" s="5"/>
      <c r="AB25" s="5"/>
      <c r="AC25" s="5"/>
      <c r="AD25" s="5"/>
      <c r="AE25" s="5"/>
    </row>
    <row r="26" spans="1:31" ht="21.75" customHeight="1">
      <c r="A26" s="5" t="s">
        <v>18370</v>
      </c>
      <c r="B26" s="5" t="s">
        <v>13106</v>
      </c>
      <c r="C26" s="5" t="s">
        <v>170</v>
      </c>
      <c r="D26" s="5" t="s">
        <v>171</v>
      </c>
      <c r="E26" s="5" t="s">
        <v>29</v>
      </c>
      <c r="F26" s="7">
        <v>4</v>
      </c>
      <c r="G26" s="7">
        <v>8</v>
      </c>
      <c r="H26" s="5" t="s">
        <v>223</v>
      </c>
      <c r="I26" s="5" t="s">
        <v>125</v>
      </c>
      <c r="J26" s="5" t="s">
        <v>4234</v>
      </c>
      <c r="K26" s="5" t="s">
        <v>13107</v>
      </c>
      <c r="L26" s="5" t="s">
        <v>18373</v>
      </c>
      <c r="M26" s="5" t="s">
        <v>53</v>
      </c>
      <c r="N26" s="5" t="s">
        <v>55</v>
      </c>
      <c r="O26" s="5"/>
      <c r="P26" s="5" t="b">
        <f t="shared" ca="1" si="0"/>
        <v>1</v>
      </c>
      <c r="Q26" s="5"/>
      <c r="R26" s="5"/>
      <c r="S26" s="5"/>
      <c r="T26" s="5"/>
      <c r="U26" s="5"/>
      <c r="V26" s="5"/>
      <c r="W26" s="5"/>
      <c r="X26" s="5"/>
      <c r="Y26" s="5"/>
      <c r="Z26" s="5"/>
      <c r="AA26" s="5"/>
      <c r="AB26" s="5"/>
      <c r="AC26" s="5"/>
      <c r="AD26" s="5"/>
      <c r="AE26" s="5"/>
    </row>
    <row r="27" spans="1:31" ht="21.75" customHeight="1">
      <c r="A27" s="5" t="s">
        <v>18370</v>
      </c>
      <c r="B27" s="5" t="s">
        <v>13106</v>
      </c>
      <c r="C27" s="5" t="s">
        <v>170</v>
      </c>
      <c r="D27" s="5" t="s">
        <v>171</v>
      </c>
      <c r="E27" s="5" t="s">
        <v>29</v>
      </c>
      <c r="F27" s="7">
        <v>4</v>
      </c>
      <c r="G27" s="7">
        <v>15</v>
      </c>
      <c r="H27" s="5" t="s">
        <v>682</v>
      </c>
      <c r="I27" s="5" t="s">
        <v>125</v>
      </c>
      <c r="J27" s="5" t="s">
        <v>4234</v>
      </c>
      <c r="K27" s="5" t="s">
        <v>13107</v>
      </c>
      <c r="L27" s="5" t="s">
        <v>18375</v>
      </c>
      <c r="M27" s="5" t="s">
        <v>53</v>
      </c>
      <c r="N27" s="5" t="s">
        <v>55</v>
      </c>
      <c r="O27" s="5"/>
      <c r="P27" s="5" t="b">
        <f t="shared" ca="1" si="0"/>
        <v>1</v>
      </c>
      <c r="Q27" s="5"/>
      <c r="R27" s="5"/>
      <c r="S27" s="5"/>
      <c r="T27" s="5"/>
      <c r="U27" s="5"/>
      <c r="V27" s="5"/>
      <c r="W27" s="5"/>
      <c r="X27" s="5"/>
      <c r="Y27" s="5"/>
      <c r="Z27" s="5"/>
      <c r="AA27" s="5"/>
      <c r="AB27" s="5"/>
      <c r="AC27" s="5"/>
      <c r="AD27" s="5"/>
      <c r="AE27" s="5"/>
    </row>
    <row r="28" spans="1:31" ht="21.75" customHeight="1">
      <c r="A28" s="5" t="s">
        <v>18380</v>
      </c>
      <c r="B28" s="5" t="s">
        <v>13106</v>
      </c>
      <c r="C28" s="5" t="s">
        <v>170</v>
      </c>
      <c r="D28" s="5" t="s">
        <v>171</v>
      </c>
      <c r="E28" s="5" t="s">
        <v>29</v>
      </c>
      <c r="F28" s="7">
        <v>4</v>
      </c>
      <c r="G28" s="7">
        <v>12</v>
      </c>
      <c r="H28" s="5" t="s">
        <v>717</v>
      </c>
      <c r="I28" s="7" t="s">
        <v>24</v>
      </c>
      <c r="J28" s="5" t="s">
        <v>4234</v>
      </c>
      <c r="K28" s="5" t="s">
        <v>13107</v>
      </c>
      <c r="L28" s="5" t="s">
        <v>18381</v>
      </c>
      <c r="M28" s="5" t="s">
        <v>53</v>
      </c>
      <c r="N28" s="5" t="s">
        <v>55</v>
      </c>
      <c r="O28" s="5"/>
      <c r="P28" s="5" t="b">
        <f t="shared" ca="1" si="0"/>
        <v>1</v>
      </c>
      <c r="Q28" s="5"/>
      <c r="R28" s="5"/>
      <c r="S28" s="5"/>
      <c r="T28" s="5"/>
      <c r="U28" s="5"/>
      <c r="V28" s="5"/>
      <c r="W28" s="5"/>
      <c r="X28" s="5"/>
      <c r="Y28" s="5"/>
      <c r="Z28" s="5"/>
      <c r="AA28" s="5"/>
      <c r="AB28" s="5"/>
      <c r="AC28" s="5"/>
      <c r="AD28" s="5"/>
      <c r="AE28" s="5"/>
    </row>
    <row r="29" spans="1:31" ht="21.75" customHeight="1">
      <c r="A29" s="5" t="s">
        <v>18387</v>
      </c>
      <c r="B29" s="5" t="s">
        <v>13106</v>
      </c>
      <c r="C29" s="5" t="s">
        <v>170</v>
      </c>
      <c r="D29" s="5" t="s">
        <v>171</v>
      </c>
      <c r="E29" s="5" t="s">
        <v>29</v>
      </c>
      <c r="F29" s="7">
        <v>4</v>
      </c>
      <c r="G29" s="7">
        <v>10</v>
      </c>
      <c r="H29" s="5" t="s">
        <v>186</v>
      </c>
      <c r="I29" s="5" t="s">
        <v>125</v>
      </c>
      <c r="J29" s="5" t="s">
        <v>4234</v>
      </c>
      <c r="K29" s="5" t="s">
        <v>18389</v>
      </c>
      <c r="L29" s="5" t="s">
        <v>18390</v>
      </c>
      <c r="M29" s="5" t="s">
        <v>53</v>
      </c>
      <c r="N29" s="5" t="s">
        <v>55</v>
      </c>
      <c r="O29" s="5"/>
      <c r="P29" s="5" t="b">
        <f t="shared" ca="1" si="0"/>
        <v>1</v>
      </c>
      <c r="Q29" s="5"/>
      <c r="R29" s="5"/>
      <c r="S29" s="5"/>
      <c r="T29" s="5"/>
      <c r="U29" s="5"/>
      <c r="V29" s="5"/>
      <c r="W29" s="5"/>
      <c r="X29" s="5"/>
      <c r="Y29" s="5"/>
      <c r="Z29" s="5"/>
      <c r="AA29" s="5"/>
      <c r="AB29" s="5"/>
      <c r="AC29" s="5"/>
      <c r="AD29" s="5"/>
      <c r="AE29" s="5"/>
    </row>
    <row r="30" spans="1:31" ht="21.75" customHeight="1">
      <c r="A30" s="5" t="s">
        <v>18395</v>
      </c>
      <c r="B30" s="5" t="s">
        <v>13106</v>
      </c>
      <c r="C30" s="5" t="s">
        <v>170</v>
      </c>
      <c r="D30" s="5" t="s">
        <v>171</v>
      </c>
      <c r="E30" s="5" t="s">
        <v>29</v>
      </c>
      <c r="F30" s="7">
        <v>4</v>
      </c>
      <c r="G30" s="7">
        <v>10</v>
      </c>
      <c r="H30" s="5" t="s">
        <v>186</v>
      </c>
      <c r="I30" s="5" t="s">
        <v>125</v>
      </c>
      <c r="J30" s="5" t="s">
        <v>4234</v>
      </c>
      <c r="K30" s="5" t="s">
        <v>13107</v>
      </c>
      <c r="L30" s="5" t="s">
        <v>18398</v>
      </c>
      <c r="M30" s="5" t="s">
        <v>53</v>
      </c>
      <c r="N30" s="5" t="s">
        <v>55</v>
      </c>
      <c r="O30" s="5"/>
      <c r="P30" s="5" t="b">
        <f t="shared" ca="1" si="0"/>
        <v>1</v>
      </c>
      <c r="Q30" s="5"/>
      <c r="R30" s="5"/>
      <c r="S30" s="5"/>
      <c r="T30" s="5"/>
      <c r="U30" s="5"/>
      <c r="V30" s="5"/>
      <c r="W30" s="5"/>
      <c r="X30" s="5"/>
      <c r="Y30" s="5"/>
      <c r="Z30" s="5"/>
      <c r="AA30" s="5"/>
      <c r="AB30" s="5"/>
      <c r="AC30" s="5"/>
      <c r="AD30" s="5"/>
      <c r="AE30" s="5"/>
    </row>
    <row r="31" spans="1:31" ht="21.75" customHeight="1">
      <c r="A31" s="5" t="s">
        <v>18401</v>
      </c>
      <c r="B31" s="5" t="s">
        <v>13106</v>
      </c>
      <c r="C31" s="5" t="s">
        <v>170</v>
      </c>
      <c r="D31" s="5" t="s">
        <v>171</v>
      </c>
      <c r="E31" s="5" t="s">
        <v>29</v>
      </c>
      <c r="F31" s="7">
        <v>4</v>
      </c>
      <c r="G31" s="7">
        <v>15</v>
      </c>
      <c r="H31" s="5" t="s">
        <v>682</v>
      </c>
      <c r="I31" s="5" t="s">
        <v>125</v>
      </c>
      <c r="J31" s="5" t="s">
        <v>4234</v>
      </c>
      <c r="K31" s="5" t="s">
        <v>13107</v>
      </c>
      <c r="L31" s="5" t="s">
        <v>18403</v>
      </c>
      <c r="M31" s="5" t="s">
        <v>53</v>
      </c>
      <c r="N31" s="5" t="s">
        <v>55</v>
      </c>
      <c r="O31" s="5"/>
      <c r="P31" s="5" t="b">
        <f t="shared" ca="1" si="0"/>
        <v>1</v>
      </c>
      <c r="Q31" s="5"/>
      <c r="R31" s="5"/>
      <c r="S31" s="5"/>
      <c r="T31" s="5"/>
      <c r="U31" s="5"/>
      <c r="V31" s="5"/>
      <c r="W31" s="5"/>
      <c r="X31" s="5"/>
      <c r="Y31" s="5"/>
      <c r="Z31" s="5"/>
      <c r="AA31" s="5"/>
      <c r="AB31" s="5"/>
      <c r="AC31" s="5"/>
      <c r="AD31" s="5"/>
      <c r="AE31" s="5"/>
    </row>
    <row r="32" spans="1:31" ht="21.75" customHeight="1">
      <c r="A32" s="5" t="s">
        <v>18407</v>
      </c>
      <c r="B32" s="5" t="s">
        <v>13106</v>
      </c>
      <c r="C32" s="5" t="s">
        <v>170</v>
      </c>
      <c r="D32" s="5" t="s">
        <v>171</v>
      </c>
      <c r="E32" s="5" t="s">
        <v>29</v>
      </c>
      <c r="F32" s="7">
        <v>4</v>
      </c>
      <c r="G32" s="7">
        <v>12</v>
      </c>
      <c r="H32" s="5" t="s">
        <v>717</v>
      </c>
      <c r="I32" s="5" t="s">
        <v>125</v>
      </c>
      <c r="J32" s="5" t="s">
        <v>4234</v>
      </c>
      <c r="K32" s="5" t="s">
        <v>13107</v>
      </c>
      <c r="L32" s="5" t="s">
        <v>18409</v>
      </c>
      <c r="M32" s="5" t="s">
        <v>53</v>
      </c>
      <c r="N32" s="5" t="s">
        <v>55</v>
      </c>
      <c r="O32" s="5"/>
      <c r="P32" s="5" t="b">
        <f t="shared" ca="1" si="0"/>
        <v>1</v>
      </c>
      <c r="Q32" s="5"/>
      <c r="R32" s="5"/>
      <c r="S32" s="5"/>
      <c r="T32" s="5"/>
      <c r="U32" s="5"/>
      <c r="V32" s="5"/>
      <c r="W32" s="5"/>
      <c r="X32" s="5"/>
      <c r="Y32" s="5"/>
      <c r="Z32" s="5"/>
      <c r="AA32" s="5"/>
      <c r="AB32" s="5"/>
      <c r="AC32" s="5"/>
      <c r="AD32" s="5"/>
      <c r="AE32" s="5"/>
    </row>
    <row r="33" spans="1:31" ht="21.75" customHeight="1">
      <c r="A33" s="5" t="s">
        <v>18416</v>
      </c>
      <c r="B33" s="5" t="s">
        <v>13106</v>
      </c>
      <c r="C33" s="5" t="s">
        <v>170</v>
      </c>
      <c r="D33" s="5" t="s">
        <v>171</v>
      </c>
      <c r="E33" s="5" t="s">
        <v>29</v>
      </c>
      <c r="F33" s="7">
        <v>4</v>
      </c>
      <c r="G33" s="7">
        <v>15</v>
      </c>
      <c r="H33" s="5" t="s">
        <v>682</v>
      </c>
      <c r="I33" s="5" t="s">
        <v>125</v>
      </c>
      <c r="J33" s="5" t="s">
        <v>4234</v>
      </c>
      <c r="K33" s="5" t="s">
        <v>13107</v>
      </c>
      <c r="L33" s="5" t="s">
        <v>18403</v>
      </c>
      <c r="M33" s="5" t="s">
        <v>53</v>
      </c>
      <c r="N33" s="5" t="s">
        <v>55</v>
      </c>
      <c r="O33" s="5"/>
      <c r="P33" s="5" t="b">
        <f t="shared" ca="1" si="0"/>
        <v>1</v>
      </c>
      <c r="Q33" s="5"/>
      <c r="R33" s="5"/>
      <c r="S33" s="5"/>
      <c r="T33" s="5"/>
      <c r="U33" s="5"/>
      <c r="V33" s="5"/>
      <c r="W33" s="5"/>
      <c r="X33" s="5"/>
      <c r="Y33" s="5"/>
      <c r="Z33" s="5"/>
      <c r="AA33" s="5"/>
      <c r="AB33" s="5"/>
      <c r="AC33" s="5"/>
      <c r="AD33" s="5"/>
      <c r="AE33" s="5"/>
    </row>
    <row r="34" spans="1:31" ht="21.75" customHeight="1">
      <c r="A34" s="5" t="s">
        <v>18423</v>
      </c>
      <c r="B34" s="5" t="s">
        <v>13106</v>
      </c>
      <c r="C34" s="5" t="s">
        <v>170</v>
      </c>
      <c r="D34" s="5" t="s">
        <v>171</v>
      </c>
      <c r="E34" s="5" t="s">
        <v>29</v>
      </c>
      <c r="F34" s="7">
        <v>4</v>
      </c>
      <c r="G34" s="7">
        <v>6</v>
      </c>
      <c r="H34" s="5" t="s">
        <v>211</v>
      </c>
      <c r="I34" s="7" t="s">
        <v>24</v>
      </c>
      <c r="J34" s="5" t="s">
        <v>4234</v>
      </c>
      <c r="K34" s="5" t="s">
        <v>18425</v>
      </c>
      <c r="L34" s="5" t="s">
        <v>18426</v>
      </c>
      <c r="M34" s="5" t="s">
        <v>53</v>
      </c>
      <c r="N34" s="5" t="s">
        <v>55</v>
      </c>
      <c r="O34" s="5"/>
      <c r="P34" s="5" t="b">
        <f t="shared" ca="1" si="0"/>
        <v>1</v>
      </c>
      <c r="Q34" s="5"/>
      <c r="R34" s="5"/>
      <c r="S34" s="5"/>
      <c r="T34" s="5"/>
      <c r="U34" s="5"/>
      <c r="V34" s="5"/>
      <c r="W34" s="5"/>
      <c r="X34" s="5"/>
      <c r="Y34" s="5"/>
      <c r="Z34" s="5"/>
      <c r="AA34" s="5"/>
      <c r="AB34" s="5"/>
      <c r="AC34" s="5"/>
      <c r="AD34" s="5"/>
      <c r="AE34" s="5"/>
    </row>
    <row r="35" spans="1:31" ht="21.75" customHeight="1">
      <c r="A35" s="5" t="s">
        <v>18431</v>
      </c>
      <c r="B35" s="5" t="s">
        <v>13106</v>
      </c>
      <c r="C35" s="5" t="s">
        <v>170</v>
      </c>
      <c r="D35" s="5" t="s">
        <v>171</v>
      </c>
      <c r="E35" s="5" t="s">
        <v>29</v>
      </c>
      <c r="F35" s="7">
        <v>4</v>
      </c>
      <c r="G35" s="7">
        <v>10</v>
      </c>
      <c r="H35" s="5" t="s">
        <v>186</v>
      </c>
      <c r="I35" s="5" t="s">
        <v>31</v>
      </c>
      <c r="J35" s="5" t="s">
        <v>4234</v>
      </c>
      <c r="K35" s="5" t="s">
        <v>18432</v>
      </c>
      <c r="L35" s="5" t="s">
        <v>18435</v>
      </c>
      <c r="M35" s="5" t="s">
        <v>53</v>
      </c>
      <c r="N35" s="5" t="s">
        <v>55</v>
      </c>
      <c r="O35" s="5"/>
      <c r="P35" s="5" t="b">
        <f t="shared" ca="1" si="0"/>
        <v>1</v>
      </c>
      <c r="Q35" s="5"/>
      <c r="R35" s="5"/>
      <c r="S35" s="5"/>
      <c r="T35" s="5"/>
      <c r="U35" s="5"/>
      <c r="V35" s="5"/>
      <c r="W35" s="5"/>
      <c r="X35" s="5"/>
      <c r="Y35" s="5"/>
      <c r="Z35" s="5"/>
      <c r="AA35" s="5"/>
      <c r="AB35" s="5"/>
      <c r="AC35" s="5"/>
      <c r="AD35" s="5"/>
      <c r="AE35" s="5"/>
    </row>
    <row r="36" spans="1:31" ht="21.75" customHeight="1">
      <c r="A36" s="5" t="s">
        <v>18438</v>
      </c>
      <c r="B36" s="5" t="s">
        <v>13106</v>
      </c>
      <c r="C36" s="5" t="s">
        <v>170</v>
      </c>
      <c r="D36" s="5" t="s">
        <v>171</v>
      </c>
      <c r="E36" s="5" t="s">
        <v>29</v>
      </c>
      <c r="F36" s="7">
        <v>4</v>
      </c>
      <c r="G36" s="7">
        <v>8</v>
      </c>
      <c r="H36" s="5" t="s">
        <v>223</v>
      </c>
      <c r="I36" s="5" t="s">
        <v>125</v>
      </c>
      <c r="J36" s="5" t="s">
        <v>4234</v>
      </c>
      <c r="K36" s="5" t="s">
        <v>18440</v>
      </c>
      <c r="L36" s="5" t="s">
        <v>18445</v>
      </c>
      <c r="M36" s="5" t="s">
        <v>53</v>
      </c>
      <c r="N36" s="5" t="s">
        <v>55</v>
      </c>
      <c r="O36" s="5"/>
      <c r="P36" s="5" t="b">
        <f t="shared" ca="1" si="0"/>
        <v>1</v>
      </c>
      <c r="Q36" s="5"/>
      <c r="R36" s="5"/>
      <c r="S36" s="5"/>
      <c r="T36" s="5"/>
      <c r="U36" s="5"/>
      <c r="V36" s="5"/>
      <c r="W36" s="5"/>
      <c r="X36" s="5"/>
      <c r="Y36" s="5"/>
      <c r="Z36" s="5"/>
      <c r="AA36" s="5"/>
      <c r="AB36" s="5"/>
      <c r="AC36" s="5"/>
      <c r="AD36" s="5"/>
      <c r="AE36" s="5"/>
    </row>
    <row r="37" spans="1:31" ht="21.75" customHeight="1">
      <c r="A37" s="5" t="s">
        <v>18448</v>
      </c>
      <c r="B37" s="5" t="s">
        <v>13106</v>
      </c>
      <c r="C37" s="5" t="s">
        <v>170</v>
      </c>
      <c r="D37" s="5" t="s">
        <v>171</v>
      </c>
      <c r="E37" s="5" t="s">
        <v>29</v>
      </c>
      <c r="F37" s="7">
        <v>4</v>
      </c>
      <c r="G37" s="7">
        <v>10</v>
      </c>
      <c r="H37" s="5" t="s">
        <v>186</v>
      </c>
      <c r="I37" s="5" t="s">
        <v>125</v>
      </c>
      <c r="J37" s="5" t="s">
        <v>4234</v>
      </c>
      <c r="K37" s="5" t="s">
        <v>13107</v>
      </c>
      <c r="L37" s="5" t="s">
        <v>18451</v>
      </c>
      <c r="M37" s="5" t="s">
        <v>53</v>
      </c>
      <c r="N37" s="5" t="s">
        <v>55</v>
      </c>
      <c r="O37" s="5"/>
      <c r="P37" s="5" t="b">
        <f t="shared" ca="1" si="0"/>
        <v>1</v>
      </c>
      <c r="Q37" s="5"/>
      <c r="R37" s="5"/>
      <c r="S37" s="5"/>
      <c r="T37" s="5"/>
      <c r="U37" s="5"/>
      <c r="V37" s="5"/>
      <c r="W37" s="5"/>
      <c r="X37" s="5"/>
      <c r="Y37" s="5"/>
      <c r="Z37" s="5"/>
      <c r="AA37" s="5"/>
      <c r="AB37" s="5"/>
      <c r="AC37" s="5"/>
      <c r="AD37" s="5"/>
      <c r="AE37" s="5"/>
    </row>
    <row r="38" spans="1:31" ht="21.75" customHeight="1">
      <c r="A38" s="5" t="s">
        <v>18453</v>
      </c>
      <c r="B38" s="5" t="s">
        <v>13106</v>
      </c>
      <c r="C38" s="5" t="s">
        <v>170</v>
      </c>
      <c r="D38" s="5" t="s">
        <v>171</v>
      </c>
      <c r="E38" s="5" t="s">
        <v>29</v>
      </c>
      <c r="F38" s="7">
        <v>4</v>
      </c>
      <c r="G38" s="7">
        <v>8</v>
      </c>
      <c r="H38" s="5" t="s">
        <v>223</v>
      </c>
      <c r="I38" s="5" t="s">
        <v>108</v>
      </c>
      <c r="J38" s="5" t="s">
        <v>4234</v>
      </c>
      <c r="K38" s="5" t="s">
        <v>18455</v>
      </c>
      <c r="L38" s="5" t="s">
        <v>18457</v>
      </c>
      <c r="M38" s="5" t="s">
        <v>53</v>
      </c>
      <c r="N38" s="5" t="s">
        <v>55</v>
      </c>
      <c r="O38" s="5"/>
      <c r="P38" s="5" t="b">
        <f t="shared" ca="1" si="0"/>
        <v>1</v>
      </c>
      <c r="Q38" s="5"/>
      <c r="R38" s="5"/>
      <c r="S38" s="5"/>
      <c r="T38" s="5"/>
      <c r="U38" s="5"/>
      <c r="V38" s="5"/>
      <c r="W38" s="5"/>
      <c r="X38" s="5"/>
      <c r="Y38" s="5"/>
      <c r="Z38" s="5"/>
      <c r="AA38" s="5"/>
      <c r="AB38" s="5"/>
      <c r="AC38" s="5"/>
      <c r="AD38" s="5"/>
      <c r="AE38" s="5"/>
    </row>
    <row r="39" spans="1:31" ht="21.75" customHeight="1">
      <c r="A39" s="5" t="s">
        <v>18460</v>
      </c>
      <c r="B39" s="5" t="s">
        <v>13106</v>
      </c>
      <c r="C39" s="5" t="s">
        <v>170</v>
      </c>
      <c r="D39" s="5" t="s">
        <v>171</v>
      </c>
      <c r="E39" s="5" t="s">
        <v>29</v>
      </c>
      <c r="F39" s="7">
        <v>4</v>
      </c>
      <c r="G39" s="7">
        <v>6</v>
      </c>
      <c r="H39" s="5" t="s">
        <v>211</v>
      </c>
      <c r="I39" s="5" t="s">
        <v>108</v>
      </c>
      <c r="J39" s="5" t="s">
        <v>4234</v>
      </c>
      <c r="K39" s="5" t="s">
        <v>18465</v>
      </c>
      <c r="L39" s="5" t="s">
        <v>18468</v>
      </c>
      <c r="M39" s="5" t="s">
        <v>53</v>
      </c>
      <c r="N39" s="5" t="s">
        <v>55</v>
      </c>
      <c r="O39" s="5"/>
      <c r="P39" s="5" t="b">
        <f t="shared" ca="1" si="0"/>
        <v>1</v>
      </c>
      <c r="Q39" s="5"/>
      <c r="R39" s="5"/>
      <c r="S39" s="5"/>
      <c r="T39" s="5"/>
      <c r="U39" s="5"/>
      <c r="V39" s="5"/>
      <c r="W39" s="5"/>
      <c r="X39" s="5"/>
      <c r="Y39" s="5"/>
      <c r="Z39" s="5"/>
      <c r="AA39" s="5"/>
      <c r="AB39" s="5"/>
      <c r="AC39" s="5"/>
      <c r="AD39" s="5"/>
      <c r="AE39" s="5"/>
    </row>
    <row r="40" spans="1:31" ht="21.75" customHeight="1">
      <c r="A40" s="5" t="s">
        <v>18470</v>
      </c>
      <c r="B40" s="5" t="s">
        <v>13106</v>
      </c>
      <c r="C40" s="5" t="s">
        <v>170</v>
      </c>
      <c r="D40" s="5" t="s">
        <v>171</v>
      </c>
      <c r="E40" s="5" t="s">
        <v>29</v>
      </c>
      <c r="F40" s="7">
        <v>4</v>
      </c>
      <c r="G40" s="7">
        <v>6</v>
      </c>
      <c r="H40" s="5" t="s">
        <v>211</v>
      </c>
      <c r="I40" s="5" t="s">
        <v>125</v>
      </c>
      <c r="J40" s="5" t="s">
        <v>4234</v>
      </c>
      <c r="K40" s="5" t="s">
        <v>18474</v>
      </c>
      <c r="L40" s="5" t="s">
        <v>18475</v>
      </c>
      <c r="M40" s="5" t="s">
        <v>53</v>
      </c>
      <c r="N40" s="5" t="s">
        <v>55</v>
      </c>
      <c r="O40" s="5"/>
      <c r="P40" s="5" t="b">
        <f t="shared" ca="1" si="0"/>
        <v>1</v>
      </c>
      <c r="Q40" s="5"/>
      <c r="R40" s="5"/>
      <c r="S40" s="5"/>
      <c r="T40" s="5"/>
      <c r="U40" s="5"/>
      <c r="V40" s="5"/>
      <c r="W40" s="5"/>
      <c r="X40" s="5"/>
      <c r="Y40" s="5"/>
      <c r="Z40" s="5"/>
      <c r="AA40" s="5"/>
      <c r="AB40" s="5"/>
      <c r="AC40" s="5"/>
      <c r="AD40" s="5"/>
      <c r="AE40" s="5"/>
    </row>
    <row r="41" spans="1:31" ht="21.75" customHeight="1">
      <c r="A41" s="5" t="s">
        <v>18477</v>
      </c>
      <c r="B41" s="5" t="s">
        <v>13106</v>
      </c>
      <c r="C41" s="5" t="s">
        <v>170</v>
      </c>
      <c r="D41" s="5" t="s">
        <v>171</v>
      </c>
      <c r="E41" s="5" t="s">
        <v>29</v>
      </c>
      <c r="F41" s="7">
        <v>4</v>
      </c>
      <c r="G41" s="7">
        <v>6</v>
      </c>
      <c r="H41" s="5" t="s">
        <v>211</v>
      </c>
      <c r="I41" s="7" t="s">
        <v>24</v>
      </c>
      <c r="J41" s="5" t="s">
        <v>4234</v>
      </c>
      <c r="K41" s="5" t="s">
        <v>18479</v>
      </c>
      <c r="L41" s="5" t="s">
        <v>18483</v>
      </c>
      <c r="M41" s="5" t="s">
        <v>53</v>
      </c>
      <c r="N41" s="5" t="s">
        <v>55</v>
      </c>
      <c r="O41" s="5"/>
      <c r="P41" s="5" t="b">
        <f t="shared" ca="1" si="0"/>
        <v>1</v>
      </c>
      <c r="Q41" s="5"/>
      <c r="R41" s="5"/>
      <c r="S41" s="5"/>
      <c r="T41" s="5"/>
      <c r="U41" s="5"/>
      <c r="V41" s="5"/>
      <c r="W41" s="5"/>
      <c r="X41" s="5"/>
      <c r="Y41" s="5"/>
      <c r="Z41" s="5"/>
      <c r="AA41" s="5"/>
      <c r="AB41" s="5"/>
      <c r="AC41" s="5"/>
      <c r="AD41" s="5"/>
      <c r="AE41" s="5"/>
    </row>
    <row r="42" spans="1:31" ht="21.75" customHeight="1">
      <c r="A42" s="5" t="s">
        <v>18485</v>
      </c>
      <c r="B42" s="5" t="s">
        <v>13106</v>
      </c>
      <c r="C42" s="5" t="s">
        <v>170</v>
      </c>
      <c r="D42" s="5" t="s">
        <v>171</v>
      </c>
      <c r="E42" s="5" t="s">
        <v>29</v>
      </c>
      <c r="F42" s="7">
        <v>4</v>
      </c>
      <c r="G42" s="7">
        <v>10</v>
      </c>
      <c r="H42" s="5" t="s">
        <v>186</v>
      </c>
      <c r="I42" s="7" t="s">
        <v>24</v>
      </c>
      <c r="J42" s="5" t="s">
        <v>4234</v>
      </c>
      <c r="K42" s="5" t="s">
        <v>18487</v>
      </c>
      <c r="L42" s="5" t="s">
        <v>18488</v>
      </c>
      <c r="M42" s="5" t="s">
        <v>53</v>
      </c>
      <c r="N42" s="5" t="s">
        <v>55</v>
      </c>
      <c r="O42" s="5"/>
      <c r="P42" s="5" t="b">
        <f t="shared" ca="1" si="0"/>
        <v>1</v>
      </c>
      <c r="Q42" s="5"/>
      <c r="R42" s="5"/>
      <c r="S42" s="5"/>
      <c r="T42" s="5"/>
      <c r="U42" s="5"/>
      <c r="V42" s="5"/>
      <c r="W42" s="5"/>
      <c r="X42" s="5"/>
      <c r="Y42" s="5"/>
      <c r="Z42" s="5"/>
      <c r="AA42" s="5"/>
      <c r="AB42" s="5"/>
      <c r="AC42" s="5"/>
      <c r="AD42" s="5"/>
      <c r="AE42" s="5"/>
    </row>
    <row r="43" spans="1:31" ht="21.75" customHeight="1">
      <c r="A43" s="5" t="s">
        <v>18492</v>
      </c>
      <c r="B43" s="5" t="s">
        <v>13106</v>
      </c>
      <c r="C43" s="5" t="s">
        <v>170</v>
      </c>
      <c r="D43" s="5" t="s">
        <v>171</v>
      </c>
      <c r="E43" s="5" t="s">
        <v>29</v>
      </c>
      <c r="F43" s="7">
        <v>4</v>
      </c>
      <c r="G43" s="7">
        <v>6</v>
      </c>
      <c r="H43" s="5" t="s">
        <v>211</v>
      </c>
      <c r="I43" s="7" t="s">
        <v>24</v>
      </c>
      <c r="J43" s="5" t="s">
        <v>4234</v>
      </c>
      <c r="K43" s="5" t="s">
        <v>18493</v>
      </c>
      <c r="L43" s="5" t="s">
        <v>18488</v>
      </c>
      <c r="M43" s="5" t="s">
        <v>53</v>
      </c>
      <c r="N43" s="5" t="s">
        <v>55</v>
      </c>
      <c r="O43" s="5"/>
      <c r="P43" s="5" t="b">
        <f t="shared" ca="1" si="0"/>
        <v>1</v>
      </c>
      <c r="Q43" s="5"/>
      <c r="R43" s="5"/>
      <c r="S43" s="5"/>
      <c r="T43" s="5"/>
      <c r="U43" s="5"/>
      <c r="V43" s="5"/>
      <c r="W43" s="5"/>
      <c r="X43" s="5"/>
      <c r="Y43" s="5"/>
      <c r="Z43" s="5"/>
      <c r="AA43" s="5"/>
      <c r="AB43" s="5"/>
      <c r="AC43" s="5"/>
      <c r="AD43" s="5"/>
      <c r="AE43" s="5"/>
    </row>
    <row r="44" spans="1:31" ht="21.75" customHeight="1">
      <c r="A44" s="5" t="s">
        <v>18497</v>
      </c>
      <c r="B44" s="5" t="s">
        <v>13106</v>
      </c>
      <c r="C44" s="5" t="s">
        <v>170</v>
      </c>
      <c r="D44" s="5" t="s">
        <v>171</v>
      </c>
      <c r="E44" s="5" t="s">
        <v>29</v>
      </c>
      <c r="F44" s="7">
        <v>4</v>
      </c>
      <c r="G44" s="7">
        <v>15</v>
      </c>
      <c r="H44" s="5" t="s">
        <v>682</v>
      </c>
      <c r="I44" s="5" t="s">
        <v>125</v>
      </c>
      <c r="J44" s="5" t="s">
        <v>4234</v>
      </c>
      <c r="K44" s="5" t="s">
        <v>13107</v>
      </c>
      <c r="L44" s="5" t="s">
        <v>18499</v>
      </c>
      <c r="M44" s="5" t="s">
        <v>53</v>
      </c>
      <c r="N44" s="5" t="s">
        <v>55</v>
      </c>
      <c r="O44" s="5"/>
      <c r="P44" s="5" t="b">
        <f t="shared" ca="1" si="0"/>
        <v>1</v>
      </c>
      <c r="Q44" s="5"/>
      <c r="R44" s="5"/>
      <c r="S44" s="5"/>
      <c r="T44" s="5"/>
      <c r="U44" s="5"/>
      <c r="V44" s="5"/>
      <c r="W44" s="5"/>
      <c r="X44" s="5"/>
      <c r="Y44" s="5"/>
      <c r="Z44" s="5"/>
      <c r="AA44" s="5"/>
      <c r="AB44" s="5"/>
      <c r="AC44" s="5"/>
      <c r="AD44" s="5"/>
      <c r="AE44" s="5"/>
    </row>
    <row r="45" spans="1:31" ht="21.75" customHeight="1">
      <c r="A45" s="5" t="s">
        <v>18416</v>
      </c>
      <c r="B45" s="5" t="s">
        <v>13106</v>
      </c>
      <c r="C45" s="5" t="s">
        <v>170</v>
      </c>
      <c r="D45" s="5" t="s">
        <v>171</v>
      </c>
      <c r="E45" s="5" t="s">
        <v>29</v>
      </c>
      <c r="F45" s="7">
        <v>4</v>
      </c>
      <c r="G45" s="7">
        <v>15</v>
      </c>
      <c r="H45" s="5" t="s">
        <v>682</v>
      </c>
      <c r="I45" s="7" t="s">
        <v>24</v>
      </c>
      <c r="J45" s="5" t="s">
        <v>4234</v>
      </c>
      <c r="K45" s="5" t="s">
        <v>13107</v>
      </c>
      <c r="L45" s="5" t="s">
        <v>18507</v>
      </c>
      <c r="M45" s="5" t="s">
        <v>53</v>
      </c>
      <c r="N45" s="5" t="s">
        <v>55</v>
      </c>
      <c r="O45" s="5"/>
      <c r="P45" s="5" t="b">
        <f t="shared" ca="1" si="0"/>
        <v>1</v>
      </c>
      <c r="Q45" s="5"/>
      <c r="R45" s="5"/>
      <c r="S45" s="5"/>
      <c r="T45" s="5"/>
      <c r="U45" s="5"/>
      <c r="V45" s="5"/>
      <c r="W45" s="5"/>
      <c r="X45" s="5"/>
      <c r="Y45" s="5"/>
      <c r="Z45" s="5"/>
      <c r="AA45" s="5"/>
      <c r="AB45" s="5"/>
      <c r="AC45" s="5"/>
      <c r="AD45" s="5"/>
      <c r="AE45" s="5"/>
    </row>
    <row r="46" spans="1:31" ht="21.75" customHeight="1">
      <c r="A46" s="5" t="s">
        <v>18508</v>
      </c>
      <c r="B46" s="5" t="s">
        <v>13106</v>
      </c>
      <c r="C46" s="5" t="s">
        <v>170</v>
      </c>
      <c r="D46" s="5" t="s">
        <v>171</v>
      </c>
      <c r="E46" s="5" t="s">
        <v>29</v>
      </c>
      <c r="F46" s="7">
        <v>4</v>
      </c>
      <c r="G46" s="7">
        <v>12</v>
      </c>
      <c r="H46" s="5" t="s">
        <v>717</v>
      </c>
      <c r="I46" s="5" t="s">
        <v>31</v>
      </c>
      <c r="J46" s="5" t="s">
        <v>4234</v>
      </c>
      <c r="K46" s="5" t="s">
        <v>13107</v>
      </c>
      <c r="L46" s="5" t="s">
        <v>18515</v>
      </c>
      <c r="M46" s="5" t="s">
        <v>53</v>
      </c>
      <c r="N46" s="5" t="s">
        <v>55</v>
      </c>
      <c r="O46" s="5"/>
      <c r="P46" s="5" t="b">
        <f t="shared" ca="1" si="0"/>
        <v>1</v>
      </c>
      <c r="Q46" s="5"/>
      <c r="R46" s="5"/>
      <c r="S46" s="5"/>
      <c r="T46" s="5"/>
      <c r="U46" s="5"/>
      <c r="V46" s="5"/>
      <c r="W46" s="5"/>
      <c r="X46" s="5"/>
      <c r="Y46" s="5"/>
      <c r="Z46" s="5"/>
      <c r="AA46" s="5"/>
      <c r="AB46" s="5"/>
      <c r="AC46" s="5"/>
      <c r="AD46" s="5"/>
      <c r="AE46" s="5"/>
    </row>
    <row r="47" spans="1:31" ht="21.75" customHeight="1">
      <c r="A47" s="5" t="s">
        <v>18516</v>
      </c>
      <c r="B47" s="5" t="s">
        <v>13106</v>
      </c>
      <c r="C47" s="5" t="s">
        <v>170</v>
      </c>
      <c r="D47" s="5" t="s">
        <v>171</v>
      </c>
      <c r="E47" s="5" t="s">
        <v>29</v>
      </c>
      <c r="F47" s="7">
        <v>4</v>
      </c>
      <c r="G47" s="7">
        <v>8</v>
      </c>
      <c r="H47" s="5" t="s">
        <v>223</v>
      </c>
      <c r="I47" s="7" t="s">
        <v>24</v>
      </c>
      <c r="J47" s="5" t="s">
        <v>4234</v>
      </c>
      <c r="K47" s="5" t="s">
        <v>13107</v>
      </c>
      <c r="L47" s="5" t="s">
        <v>18520</v>
      </c>
      <c r="M47" s="5" t="s">
        <v>53</v>
      </c>
      <c r="N47" s="5" t="s">
        <v>55</v>
      </c>
      <c r="O47" s="5"/>
      <c r="P47" s="5" t="b">
        <f t="shared" ca="1" si="0"/>
        <v>1</v>
      </c>
      <c r="Q47" s="5"/>
      <c r="R47" s="5"/>
      <c r="S47" s="5"/>
      <c r="T47" s="5"/>
      <c r="U47" s="5"/>
      <c r="V47" s="5"/>
      <c r="W47" s="5"/>
      <c r="X47" s="5"/>
      <c r="Y47" s="5"/>
      <c r="Z47" s="5"/>
      <c r="AA47" s="5"/>
      <c r="AB47" s="5"/>
      <c r="AC47" s="5"/>
      <c r="AD47" s="5"/>
      <c r="AE47" s="5"/>
    </row>
    <row r="48" spans="1:31" ht="21.75" customHeight="1">
      <c r="A48" s="5" t="s">
        <v>11424</v>
      </c>
      <c r="B48" s="5" t="s">
        <v>3574</v>
      </c>
      <c r="C48" s="5" t="s">
        <v>41</v>
      </c>
      <c r="D48" s="5" t="s">
        <v>114</v>
      </c>
      <c r="E48" s="5" t="s">
        <v>29</v>
      </c>
      <c r="F48" s="7">
        <v>4</v>
      </c>
      <c r="G48" s="7">
        <v>8</v>
      </c>
      <c r="H48" s="5" t="s">
        <v>223</v>
      </c>
      <c r="I48" s="5" t="s">
        <v>125</v>
      </c>
      <c r="J48" s="5" t="s">
        <v>117</v>
      </c>
      <c r="K48" s="5" t="s">
        <v>3579</v>
      </c>
      <c r="L48" s="5" t="s">
        <v>18523</v>
      </c>
      <c r="M48" s="5" t="s">
        <v>100</v>
      </c>
      <c r="N48" s="5" t="s">
        <v>55</v>
      </c>
      <c r="O48" s="5"/>
      <c r="P48" s="5" t="b">
        <f t="shared" ca="1" si="0"/>
        <v>1</v>
      </c>
      <c r="Q48" s="5"/>
      <c r="R48" s="5"/>
      <c r="S48" s="5"/>
      <c r="T48" s="5"/>
      <c r="U48" s="5"/>
      <c r="V48" s="5"/>
      <c r="W48" s="5"/>
      <c r="X48" s="5"/>
      <c r="Y48" s="5"/>
      <c r="Z48" s="5"/>
      <c r="AA48" s="5"/>
      <c r="AB48" s="5"/>
      <c r="AC48" s="5"/>
      <c r="AD48" s="5"/>
      <c r="AE48" s="5"/>
    </row>
    <row r="49" spans="1:31" ht="21.75" customHeight="1">
      <c r="A49" s="5" t="s">
        <v>18527</v>
      </c>
      <c r="B49" s="5" t="s">
        <v>13106</v>
      </c>
      <c r="C49" s="5" t="s">
        <v>170</v>
      </c>
      <c r="D49" s="5" t="s">
        <v>171</v>
      </c>
      <c r="E49" s="5" t="s">
        <v>29</v>
      </c>
      <c r="F49" s="7">
        <v>4.3</v>
      </c>
      <c r="G49" s="7">
        <v>8</v>
      </c>
      <c r="H49" s="5" t="s">
        <v>18528</v>
      </c>
      <c r="I49" s="5" t="s">
        <v>31</v>
      </c>
      <c r="J49" s="5" t="s">
        <v>4234</v>
      </c>
      <c r="K49" s="5" t="s">
        <v>18529</v>
      </c>
      <c r="L49" s="5" t="s">
        <v>18445</v>
      </c>
      <c r="M49" s="5" t="s">
        <v>53</v>
      </c>
      <c r="N49" s="5" t="s">
        <v>55</v>
      </c>
      <c r="O49" s="5"/>
      <c r="P49" s="5" t="b">
        <f t="shared" ca="1" si="0"/>
        <v>1</v>
      </c>
      <c r="Q49" s="5"/>
      <c r="R49" s="5"/>
      <c r="S49" s="5"/>
      <c r="T49" s="5"/>
      <c r="U49" s="5"/>
      <c r="V49" s="5"/>
      <c r="W49" s="5"/>
      <c r="X49" s="5"/>
      <c r="Y49" s="5"/>
      <c r="Z49" s="5"/>
      <c r="AA49" s="5"/>
      <c r="AB49" s="5"/>
      <c r="AC49" s="5"/>
      <c r="AD49" s="5"/>
      <c r="AE49" s="5"/>
    </row>
    <row r="50" spans="1:31" ht="21.75" customHeight="1">
      <c r="A50" s="5" t="s">
        <v>2665</v>
      </c>
      <c r="B50" s="5" t="s">
        <v>18531</v>
      </c>
      <c r="C50" s="5" t="s">
        <v>27</v>
      </c>
      <c r="D50" s="5" t="s">
        <v>85</v>
      </c>
      <c r="E50" s="5" t="s">
        <v>29</v>
      </c>
      <c r="F50" s="7">
        <v>4.5</v>
      </c>
      <c r="G50" s="7">
        <v>6</v>
      </c>
      <c r="H50" s="5" t="s">
        <v>272</v>
      </c>
      <c r="I50" s="7" t="s">
        <v>24</v>
      </c>
      <c r="J50" s="5" t="s">
        <v>4687</v>
      </c>
      <c r="K50" s="5" t="s">
        <v>18532</v>
      </c>
      <c r="L50" s="5" t="s">
        <v>18534</v>
      </c>
      <c r="M50" s="5" t="s">
        <v>167</v>
      </c>
      <c r="N50" s="5" t="s">
        <v>55</v>
      </c>
      <c r="O50" s="5"/>
      <c r="P50" s="5" t="b">
        <f t="shared" ca="1" si="0"/>
        <v>1</v>
      </c>
      <c r="Q50" s="5"/>
      <c r="R50" s="5"/>
      <c r="S50" s="5"/>
      <c r="T50" s="5"/>
      <c r="U50" s="5"/>
      <c r="V50" s="5"/>
      <c r="W50" s="5"/>
      <c r="X50" s="5"/>
      <c r="Y50" s="5"/>
      <c r="Z50" s="5"/>
      <c r="AA50" s="5"/>
      <c r="AB50" s="5"/>
      <c r="AC50" s="5"/>
      <c r="AD50" s="5"/>
      <c r="AE50" s="5"/>
    </row>
    <row r="51" spans="1:31" ht="21.75" customHeight="1">
      <c r="A51" s="5" t="s">
        <v>18539</v>
      </c>
      <c r="B51" s="5" t="s">
        <v>13106</v>
      </c>
      <c r="C51" s="5" t="s">
        <v>170</v>
      </c>
      <c r="D51" s="5" t="s">
        <v>171</v>
      </c>
      <c r="E51" s="5" t="s">
        <v>29</v>
      </c>
      <c r="F51" s="7">
        <v>4.5</v>
      </c>
      <c r="G51" s="7">
        <v>6</v>
      </c>
      <c r="H51" s="5" t="s">
        <v>272</v>
      </c>
      <c r="I51" s="7" t="s">
        <v>24</v>
      </c>
      <c r="J51" s="5" t="s">
        <v>4234</v>
      </c>
      <c r="K51" s="5" t="s">
        <v>18540</v>
      </c>
      <c r="L51" s="5" t="s">
        <v>18488</v>
      </c>
      <c r="M51" s="5" t="s">
        <v>53</v>
      </c>
      <c r="N51" s="5" t="s">
        <v>55</v>
      </c>
      <c r="O51" s="5"/>
      <c r="P51" s="5" t="b">
        <f t="shared" ca="1" si="0"/>
        <v>1</v>
      </c>
      <c r="Q51" s="5"/>
      <c r="R51" s="5"/>
      <c r="S51" s="5"/>
      <c r="T51" s="5"/>
      <c r="U51" s="5"/>
      <c r="V51" s="5"/>
      <c r="W51" s="5"/>
      <c r="X51" s="5"/>
      <c r="Y51" s="5"/>
      <c r="Z51" s="5"/>
      <c r="AA51" s="5"/>
      <c r="AB51" s="5"/>
      <c r="AC51" s="5"/>
      <c r="AD51" s="5"/>
      <c r="AE51" s="5"/>
    </row>
    <row r="52" spans="1:31" ht="21.75" customHeight="1">
      <c r="A52" s="5" t="s">
        <v>18542</v>
      </c>
      <c r="B52" s="5" t="s">
        <v>13106</v>
      </c>
      <c r="C52" s="5" t="s">
        <v>170</v>
      </c>
      <c r="D52" s="5" t="s">
        <v>171</v>
      </c>
      <c r="E52" s="5" t="s">
        <v>29</v>
      </c>
      <c r="F52" s="7">
        <v>4.5</v>
      </c>
      <c r="G52" s="7">
        <v>6</v>
      </c>
      <c r="H52" s="5" t="s">
        <v>272</v>
      </c>
      <c r="I52" s="7" t="s">
        <v>24</v>
      </c>
      <c r="J52" s="5" t="s">
        <v>4234</v>
      </c>
      <c r="K52" s="5" t="s">
        <v>18544</v>
      </c>
      <c r="L52" s="5" t="s">
        <v>18545</v>
      </c>
      <c r="M52" s="5" t="s">
        <v>53</v>
      </c>
      <c r="N52" s="5" t="s">
        <v>55</v>
      </c>
      <c r="O52" s="5"/>
      <c r="P52" s="5" t="b">
        <f t="shared" ca="1" si="0"/>
        <v>1</v>
      </c>
      <c r="Q52" s="5"/>
      <c r="R52" s="5"/>
      <c r="S52" s="5"/>
      <c r="T52" s="5"/>
      <c r="U52" s="5"/>
      <c r="V52" s="5"/>
      <c r="W52" s="5"/>
      <c r="X52" s="5"/>
      <c r="Y52" s="5"/>
      <c r="Z52" s="5"/>
      <c r="AA52" s="5"/>
      <c r="AB52" s="5"/>
      <c r="AC52" s="5"/>
      <c r="AD52" s="5"/>
      <c r="AE52" s="5"/>
    </row>
    <row r="53" spans="1:31" ht="21.75" customHeight="1">
      <c r="A53" s="5" t="s">
        <v>18546</v>
      </c>
      <c r="B53" s="5" t="s">
        <v>13106</v>
      </c>
      <c r="C53" s="5" t="s">
        <v>170</v>
      </c>
      <c r="D53" s="5" t="s">
        <v>171</v>
      </c>
      <c r="E53" s="5" t="s">
        <v>29</v>
      </c>
      <c r="F53" s="7">
        <v>4.5</v>
      </c>
      <c r="G53" s="7">
        <v>6</v>
      </c>
      <c r="H53" s="5" t="s">
        <v>272</v>
      </c>
      <c r="I53" s="7" t="s">
        <v>24</v>
      </c>
      <c r="J53" s="5" t="s">
        <v>4234</v>
      </c>
      <c r="K53" s="5" t="s">
        <v>18547</v>
      </c>
      <c r="L53" s="5" t="s">
        <v>18468</v>
      </c>
      <c r="M53" s="5" t="s">
        <v>53</v>
      </c>
      <c r="N53" s="5" t="s">
        <v>55</v>
      </c>
      <c r="O53" s="5"/>
      <c r="P53" s="5" t="b">
        <f t="shared" ca="1" si="0"/>
        <v>1</v>
      </c>
      <c r="Q53" s="5"/>
      <c r="R53" s="5"/>
      <c r="S53" s="5"/>
      <c r="T53" s="5"/>
      <c r="U53" s="5"/>
      <c r="V53" s="5"/>
      <c r="W53" s="5"/>
      <c r="X53" s="5"/>
      <c r="Y53" s="5"/>
      <c r="Z53" s="5"/>
      <c r="AA53" s="5"/>
      <c r="AB53" s="5"/>
      <c r="AC53" s="5"/>
      <c r="AD53" s="5"/>
      <c r="AE53" s="5"/>
    </row>
    <row r="54" spans="1:31" ht="21.75" customHeight="1">
      <c r="A54" s="5" t="s">
        <v>18551</v>
      </c>
      <c r="B54" s="5" t="s">
        <v>13106</v>
      </c>
      <c r="C54" s="5" t="s">
        <v>170</v>
      </c>
      <c r="D54" s="5" t="s">
        <v>171</v>
      </c>
      <c r="E54" s="5" t="s">
        <v>651</v>
      </c>
      <c r="F54" s="7">
        <v>4.5</v>
      </c>
      <c r="G54" s="7">
        <v>6</v>
      </c>
      <c r="H54" s="5" t="s">
        <v>272</v>
      </c>
      <c r="I54" s="7" t="s">
        <v>24</v>
      </c>
      <c r="J54" s="5" t="s">
        <v>4234</v>
      </c>
      <c r="K54" s="5" t="s">
        <v>13107</v>
      </c>
      <c r="L54" s="5" t="s">
        <v>18552</v>
      </c>
      <c r="M54" s="5" t="s">
        <v>53</v>
      </c>
      <c r="N54" s="5" t="s">
        <v>55</v>
      </c>
      <c r="O54" s="5"/>
      <c r="P54" s="5" t="b">
        <f t="shared" ca="1" si="0"/>
        <v>1</v>
      </c>
      <c r="Q54" s="5"/>
      <c r="R54" s="5"/>
      <c r="S54" s="5"/>
      <c r="T54" s="5"/>
      <c r="U54" s="5"/>
      <c r="V54" s="5"/>
      <c r="W54" s="5"/>
      <c r="X54" s="5"/>
      <c r="Y54" s="5"/>
      <c r="Z54" s="5"/>
      <c r="AA54" s="5"/>
      <c r="AB54" s="5"/>
      <c r="AC54" s="5"/>
      <c r="AD54" s="5"/>
      <c r="AE54" s="5"/>
    </row>
    <row r="55" spans="1:31" ht="21.75" customHeight="1">
      <c r="A55" s="5" t="s">
        <v>18556</v>
      </c>
      <c r="B55" s="5" t="s">
        <v>13106</v>
      </c>
      <c r="C55" s="5" t="s">
        <v>170</v>
      </c>
      <c r="D55" s="5" t="s">
        <v>171</v>
      </c>
      <c r="E55" s="5" t="s">
        <v>651</v>
      </c>
      <c r="F55" s="7">
        <v>4.5</v>
      </c>
      <c r="G55" s="7">
        <v>6</v>
      </c>
      <c r="H55" s="5" t="s">
        <v>272</v>
      </c>
      <c r="I55" s="7" t="s">
        <v>24</v>
      </c>
      <c r="J55" s="5" t="s">
        <v>4234</v>
      </c>
      <c r="K55" s="5" t="s">
        <v>13107</v>
      </c>
      <c r="L55" s="5" t="s">
        <v>18557</v>
      </c>
      <c r="M55" s="5" t="s">
        <v>53</v>
      </c>
      <c r="N55" s="5" t="s">
        <v>55</v>
      </c>
      <c r="O55" s="5"/>
      <c r="P55" s="5" t="b">
        <f t="shared" ca="1" si="0"/>
        <v>1</v>
      </c>
      <c r="Q55" s="5"/>
      <c r="R55" s="5"/>
      <c r="S55" s="5"/>
      <c r="T55" s="5"/>
      <c r="U55" s="5"/>
      <c r="V55" s="5"/>
      <c r="W55" s="5"/>
      <c r="X55" s="5"/>
      <c r="Y55" s="5"/>
      <c r="Z55" s="5"/>
      <c r="AA55" s="5"/>
      <c r="AB55" s="5"/>
      <c r="AC55" s="5"/>
      <c r="AD55" s="5"/>
      <c r="AE55" s="5"/>
    </row>
    <row r="56" spans="1:31" ht="21.75" customHeight="1">
      <c r="A56" s="5" t="s">
        <v>18559</v>
      </c>
      <c r="B56" s="5" t="s">
        <v>6015</v>
      </c>
      <c r="C56" s="5" t="s">
        <v>20</v>
      </c>
      <c r="D56" s="5" t="s">
        <v>21</v>
      </c>
      <c r="E56" s="5" t="s">
        <v>45</v>
      </c>
      <c r="F56" s="7">
        <v>5</v>
      </c>
      <c r="G56" s="7">
        <v>10</v>
      </c>
      <c r="H56" s="5" t="s">
        <v>347</v>
      </c>
      <c r="I56" s="5" t="s">
        <v>125</v>
      </c>
      <c r="J56" s="5" t="s">
        <v>57</v>
      </c>
      <c r="K56" s="5" t="s">
        <v>18561</v>
      </c>
      <c r="L56" s="5" t="s">
        <v>18563</v>
      </c>
      <c r="M56" s="5" t="s">
        <v>167</v>
      </c>
      <c r="N56" s="5" t="s">
        <v>38</v>
      </c>
      <c r="O56" s="5"/>
      <c r="P56" s="5" t="b">
        <f t="shared" ca="1" si="0"/>
        <v>1</v>
      </c>
      <c r="Q56" s="5"/>
      <c r="R56" s="5"/>
      <c r="S56" s="5"/>
      <c r="T56" s="5"/>
      <c r="U56" s="5"/>
      <c r="V56" s="5"/>
      <c r="W56" s="5"/>
      <c r="X56" s="5"/>
      <c r="Y56" s="5"/>
      <c r="Z56" s="5"/>
      <c r="AA56" s="5"/>
      <c r="AB56" s="5"/>
      <c r="AC56" s="5"/>
      <c r="AD56" s="5"/>
      <c r="AE56" s="5"/>
    </row>
    <row r="57" spans="1:31" ht="21.75" customHeight="1">
      <c r="A57" s="14" t="s">
        <v>18564</v>
      </c>
      <c r="B57" s="14" t="s">
        <v>17350</v>
      </c>
      <c r="C57" s="14" t="s">
        <v>41</v>
      </c>
      <c r="D57" s="14" t="s">
        <v>47</v>
      </c>
      <c r="E57" s="14" t="s">
        <v>29</v>
      </c>
      <c r="F57" s="15">
        <v>5</v>
      </c>
      <c r="G57" s="15">
        <v>8</v>
      </c>
      <c r="H57" s="14" t="s">
        <v>222</v>
      </c>
      <c r="I57" s="14" t="s">
        <v>31</v>
      </c>
      <c r="J57" s="14" t="s">
        <v>1550</v>
      </c>
      <c r="K57" s="16" t="s">
        <v>47</v>
      </c>
      <c r="L57" s="16" t="s">
        <v>47</v>
      </c>
      <c r="M57" s="14" t="s">
        <v>167</v>
      </c>
      <c r="N57" s="14" t="s">
        <v>405</v>
      </c>
      <c r="O57" s="14" t="b">
        <f ca="1">IFERROR(__xludf.DUMMYFUNCTION("REGEXMATCH(A57,""(?i)ruby"")"),FALSE)</f>
        <v>0</v>
      </c>
      <c r="P57" s="14" t="b">
        <f t="shared" ca="1" si="0"/>
        <v>1</v>
      </c>
      <c r="Q57" s="5"/>
      <c r="R57" s="5"/>
      <c r="S57" s="5"/>
      <c r="T57" s="5"/>
      <c r="U57" s="5"/>
      <c r="V57" s="5"/>
      <c r="W57" s="5"/>
      <c r="X57" s="5"/>
      <c r="Y57" s="5"/>
      <c r="Z57" s="5"/>
      <c r="AA57" s="5"/>
      <c r="AB57" s="5"/>
      <c r="AC57" s="5"/>
      <c r="AD57" s="5"/>
      <c r="AE57" s="5"/>
    </row>
    <row r="58" spans="1:31" ht="21.75" customHeight="1">
      <c r="A58" s="5" t="s">
        <v>18569</v>
      </c>
      <c r="B58" s="5" t="s">
        <v>18570</v>
      </c>
      <c r="C58" s="5" t="s">
        <v>41</v>
      </c>
      <c r="D58" s="5" t="s">
        <v>114</v>
      </c>
      <c r="E58" s="5" t="s">
        <v>45</v>
      </c>
      <c r="F58" s="7">
        <v>5</v>
      </c>
      <c r="G58" s="7">
        <v>10</v>
      </c>
      <c r="H58" s="5" t="s">
        <v>347</v>
      </c>
      <c r="I58" s="5" t="s">
        <v>125</v>
      </c>
      <c r="J58" s="5" t="s">
        <v>14412</v>
      </c>
      <c r="K58" s="5" t="s">
        <v>18573</v>
      </c>
      <c r="L58" s="5" t="s">
        <v>18574</v>
      </c>
      <c r="M58" s="5" t="s">
        <v>100</v>
      </c>
      <c r="N58" s="5" t="s">
        <v>55</v>
      </c>
      <c r="O58" s="5"/>
      <c r="P58" s="5" t="b">
        <f t="shared" ca="1" si="0"/>
        <v>1</v>
      </c>
      <c r="Q58" s="5"/>
      <c r="R58" s="5"/>
      <c r="S58" s="5"/>
      <c r="T58" s="5"/>
      <c r="U58" s="5"/>
      <c r="V58" s="5"/>
      <c r="W58" s="5"/>
      <c r="X58" s="5"/>
      <c r="Y58" s="5"/>
      <c r="Z58" s="5"/>
      <c r="AA58" s="5"/>
      <c r="AB58" s="5"/>
      <c r="AC58" s="5"/>
      <c r="AD58" s="5"/>
      <c r="AE58" s="5"/>
    </row>
    <row r="59" spans="1:31" ht="21.75" customHeight="1">
      <c r="A59" s="5" t="s">
        <v>2440</v>
      </c>
      <c r="B59" s="5" t="s">
        <v>10334</v>
      </c>
      <c r="C59" s="5" t="s">
        <v>27</v>
      </c>
      <c r="D59" s="5" t="s">
        <v>47</v>
      </c>
      <c r="E59" s="5" t="s">
        <v>45</v>
      </c>
      <c r="F59" s="7">
        <v>5</v>
      </c>
      <c r="G59" s="7">
        <v>10</v>
      </c>
      <c r="H59" s="5" t="s">
        <v>347</v>
      </c>
      <c r="I59" s="7" t="s">
        <v>24</v>
      </c>
      <c r="J59" s="5" t="s">
        <v>252</v>
      </c>
      <c r="K59" s="5" t="s">
        <v>4034</v>
      </c>
      <c r="L59" s="5" t="s">
        <v>18577</v>
      </c>
      <c r="M59" s="5" t="s">
        <v>100</v>
      </c>
      <c r="N59" s="5" t="s">
        <v>271</v>
      </c>
      <c r="O59" s="5"/>
      <c r="P59" s="5" t="b">
        <f t="shared" ca="1" si="0"/>
        <v>1</v>
      </c>
      <c r="Q59" s="5"/>
      <c r="R59" s="5"/>
      <c r="S59" s="5"/>
      <c r="T59" s="5"/>
      <c r="U59" s="5"/>
      <c r="V59" s="5"/>
      <c r="W59" s="5"/>
      <c r="X59" s="5"/>
      <c r="Y59" s="5"/>
      <c r="Z59" s="5"/>
      <c r="AA59" s="5"/>
      <c r="AB59" s="5"/>
      <c r="AC59" s="5"/>
      <c r="AD59" s="5"/>
      <c r="AE59" s="5"/>
    </row>
    <row r="60" spans="1:31" ht="21.75" customHeight="1">
      <c r="A60" s="5" t="s">
        <v>10714</v>
      </c>
      <c r="B60" s="5" t="s">
        <v>10662</v>
      </c>
      <c r="C60" s="5" t="s">
        <v>41</v>
      </c>
      <c r="D60" s="5" t="s">
        <v>114</v>
      </c>
      <c r="E60" s="5" t="s">
        <v>45</v>
      </c>
      <c r="F60" s="7">
        <v>5</v>
      </c>
      <c r="G60" s="7">
        <v>10</v>
      </c>
      <c r="H60" s="5" t="s">
        <v>347</v>
      </c>
      <c r="I60" s="7" t="s">
        <v>24</v>
      </c>
      <c r="J60" s="5" t="s">
        <v>117</v>
      </c>
      <c r="K60" s="5" t="s">
        <v>18580</v>
      </c>
      <c r="L60" s="5" t="s">
        <v>18582</v>
      </c>
      <c r="M60" s="5" t="s">
        <v>100</v>
      </c>
      <c r="N60" s="5" t="s">
        <v>405</v>
      </c>
      <c r="O60" s="5"/>
      <c r="P60" s="5" t="b">
        <f t="shared" ca="1" si="0"/>
        <v>1</v>
      </c>
      <c r="Q60" s="5"/>
      <c r="R60" s="5"/>
      <c r="S60" s="5"/>
      <c r="T60" s="5"/>
      <c r="U60" s="5"/>
      <c r="V60" s="5"/>
      <c r="W60" s="5"/>
      <c r="X60" s="5"/>
      <c r="Y60" s="5"/>
      <c r="Z60" s="5"/>
      <c r="AA60" s="5"/>
      <c r="AB60" s="5"/>
      <c r="AC60" s="5"/>
      <c r="AD60" s="5"/>
      <c r="AE60" s="5"/>
    </row>
    <row r="61" spans="1:31" ht="21.75" customHeight="1">
      <c r="A61" s="5" t="s">
        <v>18583</v>
      </c>
      <c r="B61" s="5" t="s">
        <v>3795</v>
      </c>
      <c r="C61" s="5" t="s">
        <v>41</v>
      </c>
      <c r="D61" s="5" t="s">
        <v>47</v>
      </c>
      <c r="E61" s="5" t="s">
        <v>45</v>
      </c>
      <c r="F61" s="7">
        <v>5</v>
      </c>
      <c r="G61" s="7">
        <v>8</v>
      </c>
      <c r="H61" s="5" t="s">
        <v>222</v>
      </c>
      <c r="I61" s="7" t="s">
        <v>24</v>
      </c>
      <c r="J61" s="5" t="s">
        <v>644</v>
      </c>
      <c r="K61" s="5" t="s">
        <v>18585</v>
      </c>
      <c r="L61" s="5" t="s">
        <v>18586</v>
      </c>
      <c r="M61" s="5" t="s">
        <v>37</v>
      </c>
      <c r="N61" s="5" t="s">
        <v>55</v>
      </c>
      <c r="O61" s="5"/>
      <c r="P61" s="5" t="b">
        <f t="shared" ca="1" si="0"/>
        <v>1</v>
      </c>
      <c r="Q61" s="5"/>
      <c r="R61" s="5"/>
      <c r="S61" s="5"/>
      <c r="T61" s="5"/>
      <c r="U61" s="5"/>
      <c r="V61" s="5"/>
      <c r="W61" s="5"/>
      <c r="X61" s="5"/>
      <c r="Y61" s="5"/>
      <c r="Z61" s="5"/>
      <c r="AA61" s="5"/>
      <c r="AB61" s="5"/>
      <c r="AC61" s="5"/>
      <c r="AD61" s="5"/>
      <c r="AE61" s="5"/>
    </row>
    <row r="62" spans="1:31" ht="21.75" customHeight="1">
      <c r="A62" s="5" t="s">
        <v>18587</v>
      </c>
      <c r="B62" s="5" t="s">
        <v>13106</v>
      </c>
      <c r="C62" s="5" t="s">
        <v>170</v>
      </c>
      <c r="D62" s="5" t="s">
        <v>171</v>
      </c>
      <c r="E62" s="5" t="s">
        <v>29</v>
      </c>
      <c r="F62" s="7">
        <v>5</v>
      </c>
      <c r="G62" s="7">
        <v>15</v>
      </c>
      <c r="H62" s="5" t="s">
        <v>424</v>
      </c>
      <c r="I62" s="5" t="s">
        <v>125</v>
      </c>
      <c r="J62" s="5" t="s">
        <v>4234</v>
      </c>
      <c r="K62" s="5" t="s">
        <v>18389</v>
      </c>
      <c r="L62" s="5" t="s">
        <v>18589</v>
      </c>
      <c r="M62" s="5" t="s">
        <v>53</v>
      </c>
      <c r="N62" s="5" t="s">
        <v>55</v>
      </c>
      <c r="O62" s="5"/>
      <c r="P62" s="5" t="b">
        <f t="shared" ca="1" si="0"/>
        <v>1</v>
      </c>
      <c r="Q62" s="5"/>
      <c r="R62" s="5"/>
      <c r="S62" s="5"/>
      <c r="T62" s="5"/>
      <c r="U62" s="5"/>
      <c r="V62" s="5"/>
      <c r="W62" s="5"/>
      <c r="X62" s="5"/>
      <c r="Y62" s="5"/>
      <c r="Z62" s="5"/>
      <c r="AA62" s="5"/>
      <c r="AB62" s="5"/>
      <c r="AC62" s="5"/>
      <c r="AD62" s="5"/>
      <c r="AE62" s="5"/>
    </row>
    <row r="63" spans="1:31" ht="21.75" customHeight="1">
      <c r="A63" s="14" t="s">
        <v>277</v>
      </c>
      <c r="B63" s="14" t="s">
        <v>3574</v>
      </c>
      <c r="C63" s="14" t="s">
        <v>41</v>
      </c>
      <c r="D63" s="14" t="s">
        <v>114</v>
      </c>
      <c r="E63" s="14" t="s">
        <v>29</v>
      </c>
      <c r="F63" s="15">
        <v>5</v>
      </c>
      <c r="G63" s="15">
        <v>10</v>
      </c>
      <c r="H63" s="14" t="s">
        <v>347</v>
      </c>
      <c r="I63" s="14" t="s">
        <v>125</v>
      </c>
      <c r="J63" s="14" t="s">
        <v>117</v>
      </c>
      <c r="K63" s="14" t="s">
        <v>3579</v>
      </c>
      <c r="L63" s="14" t="s">
        <v>18592</v>
      </c>
      <c r="M63" s="14" t="s">
        <v>100</v>
      </c>
      <c r="N63" s="14" t="s">
        <v>55</v>
      </c>
      <c r="O63" s="14" t="b">
        <f t="shared" ref="O63:O64" ca="1" si="3">IFERROR(__xludf.DUMMYFUNCTION("REGEXMATCH(A63,""(?i)ruby"")"),FALSE)</f>
        <v>0</v>
      </c>
      <c r="P63" s="14" t="b">
        <f t="shared" ca="1" si="0"/>
        <v>1</v>
      </c>
      <c r="Q63" s="5"/>
      <c r="R63" s="5"/>
      <c r="S63" s="5"/>
      <c r="T63" s="5"/>
      <c r="U63" s="5"/>
      <c r="V63" s="5"/>
      <c r="W63" s="5"/>
      <c r="X63" s="5"/>
      <c r="Y63" s="5"/>
      <c r="Z63" s="5"/>
      <c r="AA63" s="5"/>
      <c r="AB63" s="5"/>
      <c r="AC63" s="5"/>
      <c r="AD63" s="5"/>
      <c r="AE63" s="5"/>
    </row>
    <row r="64" spans="1:31" ht="21.75" customHeight="1">
      <c r="A64" s="14" t="s">
        <v>18597</v>
      </c>
      <c r="B64" s="14" t="s">
        <v>18598</v>
      </c>
      <c r="C64" s="14" t="s">
        <v>27</v>
      </c>
      <c r="D64" s="14" t="s">
        <v>47</v>
      </c>
      <c r="E64" s="14" t="s">
        <v>45</v>
      </c>
      <c r="F64" s="15">
        <v>5</v>
      </c>
      <c r="G64" s="15">
        <v>7</v>
      </c>
      <c r="H64" s="14" t="s">
        <v>6821</v>
      </c>
      <c r="I64" s="15" t="s">
        <v>24</v>
      </c>
      <c r="J64" s="14" t="s">
        <v>57</v>
      </c>
      <c r="K64" s="16" t="s">
        <v>47</v>
      </c>
      <c r="L64" s="14" t="s">
        <v>18599</v>
      </c>
      <c r="M64" s="14" t="s">
        <v>42</v>
      </c>
      <c r="N64" s="14" t="s">
        <v>89</v>
      </c>
      <c r="O64" s="14" t="b">
        <f t="shared" ca="1" si="3"/>
        <v>0</v>
      </c>
      <c r="P64" s="14" t="b">
        <f t="shared" ca="1" si="0"/>
        <v>1</v>
      </c>
      <c r="Q64" s="5"/>
      <c r="R64" s="5"/>
      <c r="S64" s="5"/>
      <c r="T64" s="5"/>
      <c r="U64" s="5"/>
      <c r="V64" s="5"/>
      <c r="W64" s="5"/>
      <c r="X64" s="5"/>
      <c r="Y64" s="5"/>
      <c r="Z64" s="5"/>
      <c r="AA64" s="5"/>
      <c r="AB64" s="5"/>
      <c r="AC64" s="5"/>
      <c r="AD64" s="5"/>
      <c r="AE64" s="5"/>
    </row>
    <row r="65" spans="1:31" ht="21.75" customHeight="1">
      <c r="A65" s="5" t="s">
        <v>2814</v>
      </c>
      <c r="B65" s="5" t="s">
        <v>18602</v>
      </c>
      <c r="C65" s="5" t="s">
        <v>170</v>
      </c>
      <c r="D65" s="5" t="s">
        <v>390</v>
      </c>
      <c r="E65" s="5" t="s">
        <v>45</v>
      </c>
      <c r="F65" s="7">
        <v>5</v>
      </c>
      <c r="G65" s="7">
        <v>10</v>
      </c>
      <c r="H65" s="5" t="s">
        <v>347</v>
      </c>
      <c r="I65" s="5" t="s">
        <v>108</v>
      </c>
      <c r="J65" s="5" t="s">
        <v>48</v>
      </c>
      <c r="K65" s="5" t="s">
        <v>18604</v>
      </c>
      <c r="L65" s="5" t="s">
        <v>18605</v>
      </c>
      <c r="M65" s="5" t="s">
        <v>53</v>
      </c>
      <c r="N65" s="5" t="s">
        <v>55</v>
      </c>
      <c r="O65" s="5"/>
      <c r="P65" s="5" t="b">
        <f t="shared" ca="1" si="0"/>
        <v>1</v>
      </c>
      <c r="Q65" s="5"/>
      <c r="R65" s="5"/>
      <c r="S65" s="5"/>
      <c r="T65" s="5"/>
      <c r="U65" s="5"/>
      <c r="V65" s="5"/>
      <c r="W65" s="5"/>
      <c r="X65" s="5"/>
      <c r="Y65" s="5"/>
      <c r="Z65" s="5"/>
      <c r="AA65" s="5"/>
      <c r="AB65" s="5"/>
      <c r="AC65" s="5"/>
      <c r="AD65" s="5"/>
      <c r="AE65" s="5"/>
    </row>
    <row r="66" spans="1:31" ht="21.75" customHeight="1">
      <c r="A66" s="5" t="s">
        <v>7555</v>
      </c>
      <c r="B66" s="5" t="s">
        <v>18607</v>
      </c>
      <c r="C66" s="5" t="s">
        <v>41</v>
      </c>
      <c r="D66" s="5" t="s">
        <v>874</v>
      </c>
      <c r="E66" s="5" t="s">
        <v>29</v>
      </c>
      <c r="F66" s="7">
        <v>5</v>
      </c>
      <c r="G66" s="7">
        <v>15</v>
      </c>
      <c r="H66" s="5" t="s">
        <v>424</v>
      </c>
      <c r="I66" s="5" t="s">
        <v>31</v>
      </c>
      <c r="J66" s="5" t="s">
        <v>2426</v>
      </c>
      <c r="K66" s="5" t="s">
        <v>18609</v>
      </c>
      <c r="L66" s="5" t="s">
        <v>18611</v>
      </c>
      <c r="M66" s="5" t="s">
        <v>53</v>
      </c>
      <c r="N66" s="5" t="s">
        <v>55</v>
      </c>
      <c r="O66" s="5"/>
      <c r="P66" s="5" t="b">
        <f t="shared" ca="1" si="0"/>
        <v>1</v>
      </c>
      <c r="Q66" s="5"/>
      <c r="R66" s="5"/>
      <c r="S66" s="5"/>
      <c r="T66" s="5"/>
      <c r="U66" s="5"/>
      <c r="V66" s="5"/>
      <c r="W66" s="5"/>
      <c r="X66" s="5"/>
      <c r="Y66" s="5"/>
      <c r="Z66" s="5"/>
      <c r="AA66" s="5"/>
      <c r="AB66" s="5"/>
      <c r="AC66" s="5"/>
      <c r="AD66" s="5"/>
      <c r="AE66" s="5"/>
    </row>
    <row r="67" spans="1:31" ht="21.75" customHeight="1">
      <c r="A67" s="14" t="s">
        <v>18613</v>
      </c>
      <c r="B67" s="14" t="s">
        <v>18614</v>
      </c>
      <c r="C67" s="14" t="s">
        <v>20</v>
      </c>
      <c r="D67" s="14" t="s">
        <v>296</v>
      </c>
      <c r="E67" s="14" t="s">
        <v>29</v>
      </c>
      <c r="F67" s="15">
        <v>5</v>
      </c>
      <c r="G67" s="15">
        <v>8</v>
      </c>
      <c r="H67" s="14" t="s">
        <v>222</v>
      </c>
      <c r="I67" s="14" t="s">
        <v>108</v>
      </c>
      <c r="J67" s="14" t="s">
        <v>57</v>
      </c>
      <c r="K67" s="14" t="s">
        <v>5187</v>
      </c>
      <c r="L67" s="16" t="s">
        <v>47</v>
      </c>
      <c r="M67" s="14" t="s">
        <v>53</v>
      </c>
      <c r="N67" s="14" t="s">
        <v>55</v>
      </c>
      <c r="O67" s="14" t="b">
        <f t="shared" ref="O67:O68" ca="1" si="4">IFERROR(__xludf.DUMMYFUNCTION("REGEXMATCH(A67,""(?i)ruby"")"),FALSE)</f>
        <v>0</v>
      </c>
      <c r="P67" s="14" t="b">
        <f t="shared" ca="1" si="0"/>
        <v>1</v>
      </c>
      <c r="Q67" s="5"/>
      <c r="R67" s="5"/>
      <c r="S67" s="5"/>
      <c r="T67" s="5"/>
      <c r="U67" s="5"/>
      <c r="V67" s="5"/>
      <c r="W67" s="5"/>
      <c r="X67" s="5"/>
      <c r="Y67" s="5"/>
      <c r="Z67" s="5"/>
      <c r="AA67" s="5"/>
      <c r="AB67" s="5"/>
      <c r="AC67" s="5"/>
      <c r="AD67" s="5"/>
      <c r="AE67" s="5"/>
    </row>
    <row r="68" spans="1:31" ht="21.75" customHeight="1">
      <c r="A68" s="14" t="s">
        <v>18049</v>
      </c>
      <c r="B68" s="14" t="s">
        <v>18615</v>
      </c>
      <c r="C68" s="14" t="s">
        <v>41</v>
      </c>
      <c r="D68" s="14" t="s">
        <v>114</v>
      </c>
      <c r="E68" s="14" t="s">
        <v>29</v>
      </c>
      <c r="F68" s="15">
        <v>5</v>
      </c>
      <c r="G68" s="15">
        <v>10</v>
      </c>
      <c r="H68" s="14" t="s">
        <v>347</v>
      </c>
      <c r="I68" s="14" t="s">
        <v>125</v>
      </c>
      <c r="J68" s="14" t="s">
        <v>76</v>
      </c>
      <c r="K68" s="14" t="s">
        <v>610</v>
      </c>
      <c r="L68" s="16" t="s">
        <v>47</v>
      </c>
      <c r="M68" s="14" t="s">
        <v>100</v>
      </c>
      <c r="N68" s="14" t="s">
        <v>55</v>
      </c>
      <c r="O68" s="14" t="b">
        <f t="shared" ca="1" si="4"/>
        <v>0</v>
      </c>
      <c r="P68" s="14" t="b">
        <f t="shared" ca="1" si="0"/>
        <v>1</v>
      </c>
      <c r="Q68" s="5"/>
      <c r="R68" s="5"/>
      <c r="S68" s="5"/>
      <c r="T68" s="5"/>
      <c r="U68" s="5"/>
      <c r="V68" s="5"/>
      <c r="W68" s="5"/>
      <c r="X68" s="5"/>
      <c r="Y68" s="5"/>
      <c r="Z68" s="5"/>
      <c r="AA68" s="5"/>
      <c r="AB68" s="5"/>
      <c r="AC68" s="5"/>
      <c r="AD68" s="5"/>
      <c r="AE68" s="5"/>
    </row>
    <row r="69" spans="1:31" ht="21.75" customHeight="1">
      <c r="A69" s="5" t="s">
        <v>7521</v>
      </c>
      <c r="B69" s="5" t="s">
        <v>7371</v>
      </c>
      <c r="C69" s="5" t="s">
        <v>41</v>
      </c>
      <c r="D69" s="5" t="s">
        <v>94</v>
      </c>
      <c r="E69" s="5" t="s">
        <v>29</v>
      </c>
      <c r="F69" s="7">
        <v>5</v>
      </c>
      <c r="G69" s="7">
        <v>8</v>
      </c>
      <c r="H69" s="5" t="s">
        <v>222</v>
      </c>
      <c r="I69" s="5" t="s">
        <v>125</v>
      </c>
      <c r="J69" s="5" t="s">
        <v>87</v>
      </c>
      <c r="K69" s="5" t="s">
        <v>18616</v>
      </c>
      <c r="L69" s="5" t="s">
        <v>18617</v>
      </c>
      <c r="M69" s="5" t="s">
        <v>100</v>
      </c>
      <c r="N69" s="5" t="s">
        <v>55</v>
      </c>
      <c r="O69" s="5"/>
      <c r="P69" s="5" t="b">
        <f t="shared" ca="1" si="0"/>
        <v>1</v>
      </c>
      <c r="Q69" s="5"/>
      <c r="R69" s="5"/>
      <c r="S69" s="5"/>
      <c r="T69" s="5"/>
      <c r="U69" s="5"/>
      <c r="V69" s="5"/>
      <c r="W69" s="5"/>
      <c r="X69" s="5"/>
      <c r="Y69" s="5"/>
      <c r="Z69" s="5"/>
      <c r="AA69" s="5"/>
      <c r="AB69" s="5"/>
      <c r="AC69" s="5"/>
      <c r="AD69" s="5"/>
      <c r="AE69" s="5"/>
    </row>
    <row r="70" spans="1:31" ht="21.75" customHeight="1">
      <c r="A70" s="5" t="s">
        <v>7617</v>
      </c>
      <c r="B70" s="5" t="s">
        <v>18621</v>
      </c>
      <c r="C70" s="5" t="s">
        <v>20</v>
      </c>
      <c r="D70" s="5" t="s">
        <v>47</v>
      </c>
      <c r="E70" s="5" t="s">
        <v>45</v>
      </c>
      <c r="F70" s="7">
        <v>5</v>
      </c>
      <c r="G70" s="7">
        <v>10</v>
      </c>
      <c r="H70" s="5" t="s">
        <v>347</v>
      </c>
      <c r="I70" s="5" t="s">
        <v>125</v>
      </c>
      <c r="J70" s="5" t="s">
        <v>48</v>
      </c>
      <c r="K70" s="5" t="s">
        <v>18623</v>
      </c>
      <c r="L70" s="5" t="s">
        <v>18624</v>
      </c>
      <c r="M70" s="5" t="s">
        <v>37</v>
      </c>
      <c r="N70" s="5" t="s">
        <v>44</v>
      </c>
      <c r="O70" s="5"/>
      <c r="P70" s="5" t="b">
        <f t="shared" ca="1" si="0"/>
        <v>1</v>
      </c>
      <c r="Q70" s="5"/>
      <c r="R70" s="5"/>
      <c r="S70" s="5"/>
      <c r="T70" s="5"/>
      <c r="U70" s="5"/>
      <c r="V70" s="5"/>
      <c r="W70" s="5"/>
      <c r="X70" s="5"/>
      <c r="Y70" s="5"/>
      <c r="Z70" s="5"/>
      <c r="AA70" s="5"/>
      <c r="AB70" s="5"/>
      <c r="AC70" s="5"/>
      <c r="AD70" s="5"/>
      <c r="AE70" s="5"/>
    </row>
    <row r="71" spans="1:31" ht="21.75" customHeight="1">
      <c r="A71" s="5" t="s">
        <v>396</v>
      </c>
      <c r="B71" s="5" t="s">
        <v>18625</v>
      </c>
      <c r="C71" s="5" t="s">
        <v>41</v>
      </c>
      <c r="D71" s="5" t="s">
        <v>94</v>
      </c>
      <c r="E71" s="5" t="s">
        <v>29</v>
      </c>
      <c r="F71" s="7">
        <v>5</v>
      </c>
      <c r="G71" s="7">
        <v>10</v>
      </c>
      <c r="H71" s="5" t="s">
        <v>347</v>
      </c>
      <c r="I71" s="5" t="s">
        <v>108</v>
      </c>
      <c r="J71" s="5" t="s">
        <v>117</v>
      </c>
      <c r="K71" s="5" t="s">
        <v>18628</v>
      </c>
      <c r="L71" s="5" t="s">
        <v>18631</v>
      </c>
      <c r="M71" s="5" t="s">
        <v>37</v>
      </c>
      <c r="N71" s="5" t="s">
        <v>55</v>
      </c>
      <c r="O71" s="5"/>
      <c r="P71" s="5" t="b">
        <f t="shared" ca="1" si="0"/>
        <v>1</v>
      </c>
      <c r="Q71" s="5"/>
      <c r="R71" s="5"/>
      <c r="S71" s="5"/>
      <c r="T71" s="5"/>
      <c r="U71" s="5"/>
      <c r="V71" s="5"/>
      <c r="W71" s="5"/>
      <c r="X71" s="5"/>
      <c r="Y71" s="5"/>
      <c r="Z71" s="5"/>
      <c r="AA71" s="5"/>
      <c r="AB71" s="5"/>
      <c r="AC71" s="5"/>
      <c r="AD71" s="5"/>
      <c r="AE71" s="5"/>
    </row>
    <row r="72" spans="1:31" ht="21.75" customHeight="1">
      <c r="A72" s="5" t="s">
        <v>18559</v>
      </c>
      <c r="B72" s="5" t="s">
        <v>6015</v>
      </c>
      <c r="C72" s="5" t="s">
        <v>170</v>
      </c>
      <c r="D72" s="5" t="s">
        <v>390</v>
      </c>
      <c r="E72" s="5" t="s">
        <v>45</v>
      </c>
      <c r="F72" s="7">
        <v>5</v>
      </c>
      <c r="G72" s="7">
        <v>13</v>
      </c>
      <c r="H72" s="5" t="s">
        <v>18633</v>
      </c>
      <c r="I72" s="5" t="s">
        <v>125</v>
      </c>
      <c r="J72" s="5" t="s">
        <v>57</v>
      </c>
      <c r="K72" s="5" t="s">
        <v>18561</v>
      </c>
      <c r="L72" s="5" t="s">
        <v>18635</v>
      </c>
      <c r="M72" s="5" t="s">
        <v>167</v>
      </c>
      <c r="N72" s="5" t="s">
        <v>38</v>
      </c>
      <c r="O72" s="5"/>
      <c r="P72" s="5" t="b">
        <f t="shared" ca="1" si="0"/>
        <v>1</v>
      </c>
      <c r="Q72" s="5"/>
      <c r="R72" s="5"/>
      <c r="S72" s="5"/>
      <c r="T72" s="5"/>
      <c r="U72" s="5"/>
      <c r="V72" s="5"/>
      <c r="W72" s="5"/>
      <c r="X72" s="5"/>
      <c r="Y72" s="5"/>
      <c r="Z72" s="5"/>
      <c r="AA72" s="5"/>
      <c r="AB72" s="5"/>
      <c r="AC72" s="5"/>
      <c r="AD72" s="5"/>
      <c r="AE72" s="5"/>
    </row>
    <row r="73" spans="1:31" ht="21.75" customHeight="1">
      <c r="A73" s="5" t="s">
        <v>18638</v>
      </c>
      <c r="B73" s="5" t="s">
        <v>13106</v>
      </c>
      <c r="C73" s="5" t="s">
        <v>170</v>
      </c>
      <c r="D73" s="5" t="s">
        <v>171</v>
      </c>
      <c r="E73" s="5" t="s">
        <v>29</v>
      </c>
      <c r="F73" s="7">
        <v>5</v>
      </c>
      <c r="G73" s="7">
        <v>15</v>
      </c>
      <c r="H73" s="5" t="s">
        <v>424</v>
      </c>
      <c r="I73" s="5" t="s">
        <v>125</v>
      </c>
      <c r="J73" s="5" t="s">
        <v>4234</v>
      </c>
      <c r="K73" s="5" t="s">
        <v>18389</v>
      </c>
      <c r="L73" s="5" t="s">
        <v>18639</v>
      </c>
      <c r="M73" s="5" t="s">
        <v>53</v>
      </c>
      <c r="N73" s="5" t="s">
        <v>55</v>
      </c>
      <c r="O73" s="5"/>
      <c r="P73" s="5" t="b">
        <f t="shared" ca="1" si="0"/>
        <v>1</v>
      </c>
      <c r="Q73" s="5"/>
      <c r="R73" s="5"/>
      <c r="S73" s="5"/>
      <c r="T73" s="5"/>
      <c r="U73" s="5"/>
      <c r="V73" s="5"/>
      <c r="W73" s="5"/>
      <c r="X73" s="5"/>
      <c r="Y73" s="5"/>
      <c r="Z73" s="5"/>
      <c r="AA73" s="5"/>
      <c r="AB73" s="5"/>
      <c r="AC73" s="5"/>
      <c r="AD73" s="5"/>
      <c r="AE73" s="5"/>
    </row>
    <row r="74" spans="1:31" ht="21.75" customHeight="1">
      <c r="A74" s="5" t="s">
        <v>18640</v>
      </c>
      <c r="B74" s="5" t="s">
        <v>13106</v>
      </c>
      <c r="C74" s="5" t="s">
        <v>170</v>
      </c>
      <c r="D74" s="5" t="s">
        <v>171</v>
      </c>
      <c r="E74" s="5" t="s">
        <v>29</v>
      </c>
      <c r="F74" s="7">
        <v>5</v>
      </c>
      <c r="G74" s="7">
        <v>15</v>
      </c>
      <c r="H74" s="5" t="s">
        <v>424</v>
      </c>
      <c r="I74" s="7" t="s">
        <v>24</v>
      </c>
      <c r="J74" s="5" t="s">
        <v>4234</v>
      </c>
      <c r="K74" s="5" t="s">
        <v>13107</v>
      </c>
      <c r="L74" s="5" t="s">
        <v>18641</v>
      </c>
      <c r="M74" s="5" t="s">
        <v>53</v>
      </c>
      <c r="N74" s="5" t="s">
        <v>55</v>
      </c>
      <c r="O74" s="5"/>
      <c r="P74" s="5" t="b">
        <f t="shared" ca="1" si="0"/>
        <v>1</v>
      </c>
      <c r="Q74" s="5"/>
      <c r="R74" s="5"/>
      <c r="S74" s="5"/>
      <c r="T74" s="5"/>
      <c r="U74" s="5"/>
      <c r="V74" s="5"/>
      <c r="W74" s="5"/>
      <c r="X74" s="5"/>
      <c r="Y74" s="5"/>
      <c r="Z74" s="5"/>
      <c r="AA74" s="5"/>
      <c r="AB74" s="5"/>
      <c r="AC74" s="5"/>
      <c r="AD74" s="5"/>
      <c r="AE74" s="5"/>
    </row>
    <row r="75" spans="1:31" ht="21.75" customHeight="1">
      <c r="A75" s="5" t="s">
        <v>18638</v>
      </c>
      <c r="B75" s="5" t="s">
        <v>13106</v>
      </c>
      <c r="C75" s="5" t="s">
        <v>170</v>
      </c>
      <c r="D75" s="5" t="s">
        <v>171</v>
      </c>
      <c r="E75" s="5" t="s">
        <v>29</v>
      </c>
      <c r="F75" s="7">
        <v>5</v>
      </c>
      <c r="G75" s="7">
        <v>15</v>
      </c>
      <c r="H75" s="5" t="s">
        <v>424</v>
      </c>
      <c r="I75" s="7" t="s">
        <v>24</v>
      </c>
      <c r="J75" s="5" t="s">
        <v>4234</v>
      </c>
      <c r="K75" s="5" t="s">
        <v>18389</v>
      </c>
      <c r="L75" s="5" t="s">
        <v>18644</v>
      </c>
      <c r="M75" s="5" t="s">
        <v>53</v>
      </c>
      <c r="N75" s="5" t="s">
        <v>55</v>
      </c>
      <c r="O75" s="5"/>
      <c r="P75" s="5" t="b">
        <f t="shared" ca="1" si="0"/>
        <v>1</v>
      </c>
      <c r="Q75" s="5"/>
      <c r="R75" s="5"/>
      <c r="S75" s="5"/>
      <c r="T75" s="5"/>
      <c r="U75" s="5"/>
      <c r="V75" s="5"/>
      <c r="W75" s="5"/>
      <c r="X75" s="5"/>
      <c r="Y75" s="5"/>
      <c r="Z75" s="5"/>
      <c r="AA75" s="5"/>
      <c r="AB75" s="5"/>
      <c r="AC75" s="5"/>
      <c r="AD75" s="5"/>
      <c r="AE75" s="5"/>
    </row>
    <row r="76" spans="1:31" ht="21.75" customHeight="1">
      <c r="A76" s="5" t="s">
        <v>18646</v>
      </c>
      <c r="B76" s="5" t="s">
        <v>13106</v>
      </c>
      <c r="C76" s="5" t="s">
        <v>170</v>
      </c>
      <c r="D76" s="5" t="s">
        <v>171</v>
      </c>
      <c r="E76" s="5" t="s">
        <v>29</v>
      </c>
      <c r="F76" s="7">
        <v>5</v>
      </c>
      <c r="G76" s="7">
        <v>15</v>
      </c>
      <c r="H76" s="5" t="s">
        <v>424</v>
      </c>
      <c r="I76" s="7" t="s">
        <v>24</v>
      </c>
      <c r="J76" s="5" t="s">
        <v>4234</v>
      </c>
      <c r="K76" s="5" t="s">
        <v>18389</v>
      </c>
      <c r="L76" s="5" t="s">
        <v>18651</v>
      </c>
      <c r="M76" s="5" t="s">
        <v>53</v>
      </c>
      <c r="N76" s="5" t="s">
        <v>55</v>
      </c>
      <c r="O76" s="5"/>
      <c r="P76" s="5" t="b">
        <f t="shared" ca="1" si="0"/>
        <v>1</v>
      </c>
      <c r="Q76" s="5"/>
      <c r="R76" s="5"/>
      <c r="S76" s="5"/>
      <c r="T76" s="5"/>
      <c r="U76" s="5"/>
      <c r="V76" s="5"/>
      <c r="W76" s="5"/>
      <c r="X76" s="5"/>
      <c r="Y76" s="5"/>
      <c r="Z76" s="5"/>
      <c r="AA76" s="5"/>
      <c r="AB76" s="5"/>
      <c r="AC76" s="5"/>
      <c r="AD76" s="5"/>
      <c r="AE76" s="5"/>
    </row>
    <row r="77" spans="1:31" ht="21.75" customHeight="1">
      <c r="A77" s="5" t="s">
        <v>18652</v>
      </c>
      <c r="B77" s="5" t="s">
        <v>13106</v>
      </c>
      <c r="C77" s="5" t="s">
        <v>170</v>
      </c>
      <c r="D77" s="5" t="s">
        <v>171</v>
      </c>
      <c r="E77" s="5" t="s">
        <v>29</v>
      </c>
      <c r="F77" s="7">
        <v>5</v>
      </c>
      <c r="G77" s="7">
        <v>15</v>
      </c>
      <c r="H77" s="5" t="s">
        <v>424</v>
      </c>
      <c r="I77" s="7" t="s">
        <v>24</v>
      </c>
      <c r="J77" s="5" t="s">
        <v>4234</v>
      </c>
      <c r="K77" s="5" t="s">
        <v>13107</v>
      </c>
      <c r="L77" s="5" t="s">
        <v>18653</v>
      </c>
      <c r="M77" s="5" t="s">
        <v>53</v>
      </c>
      <c r="N77" s="5" t="s">
        <v>55</v>
      </c>
      <c r="O77" s="5"/>
      <c r="P77" s="5" t="b">
        <f t="shared" ca="1" si="0"/>
        <v>1</v>
      </c>
      <c r="Q77" s="5"/>
      <c r="R77" s="5"/>
      <c r="S77" s="5"/>
      <c r="T77" s="5"/>
      <c r="U77" s="5"/>
      <c r="V77" s="5"/>
      <c r="W77" s="5"/>
      <c r="X77" s="5"/>
      <c r="Y77" s="5"/>
      <c r="Z77" s="5"/>
      <c r="AA77" s="5"/>
      <c r="AB77" s="5"/>
      <c r="AC77" s="5"/>
      <c r="AD77" s="5"/>
      <c r="AE77" s="5"/>
    </row>
    <row r="78" spans="1:31" ht="21.75" customHeight="1">
      <c r="A78" s="5" t="s">
        <v>18654</v>
      </c>
      <c r="B78" s="5" t="s">
        <v>13106</v>
      </c>
      <c r="C78" s="5" t="s">
        <v>170</v>
      </c>
      <c r="D78" s="5" t="s">
        <v>171</v>
      </c>
      <c r="E78" s="5" t="s">
        <v>29</v>
      </c>
      <c r="F78" s="7">
        <v>5</v>
      </c>
      <c r="G78" s="7">
        <v>15</v>
      </c>
      <c r="H78" s="5" t="s">
        <v>424</v>
      </c>
      <c r="I78" s="7" t="s">
        <v>24</v>
      </c>
      <c r="J78" s="5" t="s">
        <v>4234</v>
      </c>
      <c r="K78" s="5" t="s">
        <v>18389</v>
      </c>
      <c r="L78" s="5" t="s">
        <v>18659</v>
      </c>
      <c r="M78" s="5" t="s">
        <v>53</v>
      </c>
      <c r="N78" s="5" t="s">
        <v>55</v>
      </c>
      <c r="O78" s="5"/>
      <c r="P78" s="5" t="b">
        <f t="shared" ca="1" si="0"/>
        <v>1</v>
      </c>
      <c r="Q78" s="5"/>
      <c r="R78" s="5"/>
      <c r="S78" s="5"/>
      <c r="T78" s="5"/>
      <c r="U78" s="5"/>
      <c r="V78" s="5"/>
      <c r="W78" s="5"/>
      <c r="X78" s="5"/>
      <c r="Y78" s="5"/>
      <c r="Z78" s="5"/>
      <c r="AA78" s="5"/>
      <c r="AB78" s="5"/>
      <c r="AC78" s="5"/>
      <c r="AD78" s="5"/>
      <c r="AE78" s="5"/>
    </row>
    <row r="79" spans="1:31" ht="21.75" customHeight="1">
      <c r="A79" s="5" t="s">
        <v>18662</v>
      </c>
      <c r="B79" s="5" t="s">
        <v>13106</v>
      </c>
      <c r="C79" s="5" t="s">
        <v>170</v>
      </c>
      <c r="D79" s="5" t="s">
        <v>171</v>
      </c>
      <c r="E79" s="5" t="s">
        <v>29</v>
      </c>
      <c r="F79" s="7">
        <v>5</v>
      </c>
      <c r="G79" s="7">
        <v>15</v>
      </c>
      <c r="H79" s="5" t="s">
        <v>424</v>
      </c>
      <c r="I79" s="7" t="s">
        <v>24</v>
      </c>
      <c r="J79" s="5" t="s">
        <v>4234</v>
      </c>
      <c r="K79" s="5" t="s">
        <v>13107</v>
      </c>
      <c r="L79" s="5" t="s">
        <v>18664</v>
      </c>
      <c r="M79" s="5" t="s">
        <v>53</v>
      </c>
      <c r="N79" s="5" t="s">
        <v>55</v>
      </c>
      <c r="O79" s="5"/>
      <c r="P79" s="5" t="b">
        <f t="shared" ca="1" si="0"/>
        <v>1</v>
      </c>
      <c r="Q79" s="5"/>
      <c r="R79" s="5"/>
      <c r="S79" s="5"/>
      <c r="T79" s="5"/>
      <c r="U79" s="5"/>
      <c r="V79" s="5"/>
      <c r="W79" s="5"/>
      <c r="X79" s="5"/>
      <c r="Y79" s="5"/>
      <c r="Z79" s="5"/>
      <c r="AA79" s="5"/>
      <c r="AB79" s="5"/>
      <c r="AC79" s="5"/>
      <c r="AD79" s="5"/>
      <c r="AE79" s="5"/>
    </row>
    <row r="80" spans="1:31" ht="21.75" customHeight="1">
      <c r="A80" s="5" t="s">
        <v>18667</v>
      </c>
      <c r="B80" s="5" t="s">
        <v>13106</v>
      </c>
      <c r="C80" s="5" t="s">
        <v>170</v>
      </c>
      <c r="D80" s="5" t="s">
        <v>171</v>
      </c>
      <c r="E80" s="5" t="s">
        <v>29</v>
      </c>
      <c r="F80" s="7">
        <v>5</v>
      </c>
      <c r="G80" s="7">
        <v>12</v>
      </c>
      <c r="H80" s="5" t="s">
        <v>359</v>
      </c>
      <c r="I80" s="7" t="s">
        <v>24</v>
      </c>
      <c r="J80" s="5" t="s">
        <v>4234</v>
      </c>
      <c r="K80" s="5" t="s">
        <v>13107</v>
      </c>
      <c r="L80" s="5" t="s">
        <v>18670</v>
      </c>
      <c r="M80" s="5" t="s">
        <v>53</v>
      </c>
      <c r="N80" s="5" t="s">
        <v>55</v>
      </c>
      <c r="O80" s="5"/>
      <c r="P80" s="5" t="b">
        <f t="shared" ca="1" si="0"/>
        <v>1</v>
      </c>
      <c r="Q80" s="5"/>
      <c r="R80" s="5"/>
      <c r="S80" s="5"/>
      <c r="T80" s="5"/>
      <c r="U80" s="5"/>
      <c r="V80" s="5"/>
      <c r="W80" s="5"/>
      <c r="X80" s="5"/>
      <c r="Y80" s="5"/>
      <c r="Z80" s="5"/>
      <c r="AA80" s="5"/>
      <c r="AB80" s="5"/>
      <c r="AC80" s="5"/>
      <c r="AD80" s="5"/>
      <c r="AE80" s="5"/>
    </row>
    <row r="81" spans="1:31" ht="21.75" customHeight="1">
      <c r="A81" s="5" t="s">
        <v>18673</v>
      </c>
      <c r="B81" s="5" t="s">
        <v>13106</v>
      </c>
      <c r="C81" s="5" t="s">
        <v>170</v>
      </c>
      <c r="D81" s="5" t="s">
        <v>171</v>
      </c>
      <c r="E81" s="5" t="s">
        <v>29</v>
      </c>
      <c r="F81" s="7">
        <v>5</v>
      </c>
      <c r="G81" s="7">
        <v>15</v>
      </c>
      <c r="H81" s="5" t="s">
        <v>424</v>
      </c>
      <c r="I81" s="7" t="s">
        <v>24</v>
      </c>
      <c r="J81" s="5" t="s">
        <v>4234</v>
      </c>
      <c r="K81" s="5" t="s">
        <v>18389</v>
      </c>
      <c r="L81" s="5" t="s">
        <v>18403</v>
      </c>
      <c r="M81" s="5" t="s">
        <v>53</v>
      </c>
      <c r="N81" s="5" t="s">
        <v>55</v>
      </c>
      <c r="O81" s="5"/>
      <c r="P81" s="5" t="b">
        <f t="shared" ca="1" si="0"/>
        <v>1</v>
      </c>
      <c r="Q81" s="5"/>
      <c r="R81" s="5"/>
      <c r="S81" s="5"/>
      <c r="T81" s="5"/>
      <c r="U81" s="5"/>
      <c r="V81" s="5"/>
      <c r="W81" s="5"/>
      <c r="X81" s="5"/>
      <c r="Y81" s="5"/>
      <c r="Z81" s="5"/>
      <c r="AA81" s="5"/>
      <c r="AB81" s="5"/>
      <c r="AC81" s="5"/>
      <c r="AD81" s="5"/>
      <c r="AE81" s="5"/>
    </row>
    <row r="82" spans="1:31" ht="21.75" customHeight="1">
      <c r="A82" s="5" t="s">
        <v>18587</v>
      </c>
      <c r="B82" s="5" t="s">
        <v>13106</v>
      </c>
      <c r="C82" s="5" t="s">
        <v>170</v>
      </c>
      <c r="D82" s="5" t="s">
        <v>171</v>
      </c>
      <c r="E82" s="5" t="s">
        <v>29</v>
      </c>
      <c r="F82" s="7">
        <v>5</v>
      </c>
      <c r="G82" s="7">
        <v>15</v>
      </c>
      <c r="H82" s="5" t="s">
        <v>424</v>
      </c>
      <c r="I82" s="7" t="s">
        <v>24</v>
      </c>
      <c r="J82" s="5" t="s">
        <v>4234</v>
      </c>
      <c r="K82" s="5" t="s">
        <v>18389</v>
      </c>
      <c r="L82" s="5" t="s">
        <v>18369</v>
      </c>
      <c r="M82" s="5" t="s">
        <v>53</v>
      </c>
      <c r="N82" s="5" t="s">
        <v>55</v>
      </c>
      <c r="O82" s="5"/>
      <c r="P82" s="5" t="b">
        <f t="shared" ca="1" si="0"/>
        <v>1</v>
      </c>
      <c r="Q82" s="5"/>
      <c r="R82" s="5"/>
      <c r="S82" s="5"/>
      <c r="T82" s="5"/>
      <c r="U82" s="5"/>
      <c r="V82" s="5"/>
      <c r="W82" s="5"/>
      <c r="X82" s="5"/>
      <c r="Y82" s="5"/>
      <c r="Z82" s="5"/>
      <c r="AA82" s="5"/>
      <c r="AB82" s="5"/>
      <c r="AC82" s="5"/>
      <c r="AD82" s="5"/>
      <c r="AE82" s="5"/>
    </row>
    <row r="83" spans="1:31" ht="21.75" customHeight="1">
      <c r="A83" s="5" t="s">
        <v>18678</v>
      </c>
      <c r="B83" s="5" t="s">
        <v>13106</v>
      </c>
      <c r="C83" s="5" t="s">
        <v>170</v>
      </c>
      <c r="D83" s="5" t="s">
        <v>171</v>
      </c>
      <c r="E83" s="5" t="s">
        <v>29</v>
      </c>
      <c r="F83" s="7">
        <v>5</v>
      </c>
      <c r="G83" s="7">
        <v>15</v>
      </c>
      <c r="H83" s="5" t="s">
        <v>424</v>
      </c>
      <c r="I83" s="7" t="s">
        <v>24</v>
      </c>
      <c r="J83" s="5" t="s">
        <v>4234</v>
      </c>
      <c r="K83" s="5" t="s">
        <v>18389</v>
      </c>
      <c r="L83" s="5" t="s">
        <v>18679</v>
      </c>
      <c r="M83" s="5" t="s">
        <v>53</v>
      </c>
      <c r="N83" s="5" t="s">
        <v>55</v>
      </c>
      <c r="O83" s="5"/>
      <c r="P83" s="5" t="b">
        <f t="shared" ca="1" si="0"/>
        <v>1</v>
      </c>
      <c r="Q83" s="5"/>
      <c r="R83" s="5"/>
      <c r="S83" s="5"/>
      <c r="T83" s="5"/>
      <c r="U83" s="5"/>
      <c r="V83" s="5"/>
      <c r="W83" s="5"/>
      <c r="X83" s="5"/>
      <c r="Y83" s="5"/>
      <c r="Z83" s="5"/>
      <c r="AA83" s="5"/>
      <c r="AB83" s="5"/>
      <c r="AC83" s="5"/>
      <c r="AD83" s="5"/>
      <c r="AE83" s="5"/>
    </row>
    <row r="84" spans="1:31" ht="21.75" customHeight="1">
      <c r="A84" s="5" t="s">
        <v>18640</v>
      </c>
      <c r="B84" s="5" t="s">
        <v>13106</v>
      </c>
      <c r="C84" s="5" t="s">
        <v>170</v>
      </c>
      <c r="D84" s="5" t="s">
        <v>171</v>
      </c>
      <c r="E84" s="5" t="s">
        <v>29</v>
      </c>
      <c r="F84" s="7">
        <v>5</v>
      </c>
      <c r="G84" s="7">
        <v>15</v>
      </c>
      <c r="H84" s="5" t="s">
        <v>424</v>
      </c>
      <c r="I84" s="7" t="s">
        <v>24</v>
      </c>
      <c r="J84" s="5" t="s">
        <v>4234</v>
      </c>
      <c r="K84" s="5" t="s">
        <v>13107</v>
      </c>
      <c r="L84" s="5" t="s">
        <v>18681</v>
      </c>
      <c r="M84" s="5" t="s">
        <v>53</v>
      </c>
      <c r="N84" s="5" t="s">
        <v>55</v>
      </c>
      <c r="O84" s="5"/>
      <c r="P84" s="5" t="b">
        <f t="shared" ca="1" si="0"/>
        <v>1</v>
      </c>
      <c r="Q84" s="5"/>
      <c r="R84" s="5"/>
      <c r="S84" s="5"/>
      <c r="T84" s="5"/>
      <c r="U84" s="5"/>
      <c r="V84" s="5"/>
      <c r="W84" s="5"/>
      <c r="X84" s="5"/>
      <c r="Y84" s="5"/>
      <c r="Z84" s="5"/>
      <c r="AA84" s="5"/>
      <c r="AB84" s="5"/>
      <c r="AC84" s="5"/>
      <c r="AD84" s="5"/>
      <c r="AE84" s="5"/>
    </row>
    <row r="85" spans="1:31" ht="21.75" customHeight="1">
      <c r="A85" s="5" t="s">
        <v>18640</v>
      </c>
      <c r="B85" s="5" t="s">
        <v>13106</v>
      </c>
      <c r="C85" s="5" t="s">
        <v>170</v>
      </c>
      <c r="D85" s="5" t="s">
        <v>171</v>
      </c>
      <c r="E85" s="5" t="s">
        <v>29</v>
      </c>
      <c r="F85" s="7">
        <v>5</v>
      </c>
      <c r="G85" s="7">
        <v>15</v>
      </c>
      <c r="H85" s="5" t="s">
        <v>424</v>
      </c>
      <c r="I85" s="7" t="s">
        <v>24</v>
      </c>
      <c r="J85" s="5" t="s">
        <v>4234</v>
      </c>
      <c r="K85" s="5" t="s">
        <v>13107</v>
      </c>
      <c r="L85" s="5" t="s">
        <v>18681</v>
      </c>
      <c r="M85" s="5" t="s">
        <v>53</v>
      </c>
      <c r="N85" s="5" t="s">
        <v>55</v>
      </c>
      <c r="O85" s="5"/>
      <c r="P85" s="5" t="b">
        <f t="shared" ca="1" si="0"/>
        <v>1</v>
      </c>
      <c r="Q85" s="5"/>
      <c r="R85" s="5"/>
      <c r="S85" s="5"/>
      <c r="T85" s="5"/>
      <c r="U85" s="5"/>
      <c r="V85" s="5"/>
      <c r="W85" s="5"/>
      <c r="X85" s="5"/>
      <c r="Y85" s="5"/>
      <c r="Z85" s="5"/>
      <c r="AA85" s="5"/>
      <c r="AB85" s="5"/>
      <c r="AC85" s="5"/>
      <c r="AD85" s="5"/>
      <c r="AE85" s="5"/>
    </row>
    <row r="86" spans="1:31" ht="21.75" customHeight="1">
      <c r="A86" s="5" t="s">
        <v>18640</v>
      </c>
      <c r="B86" s="5" t="s">
        <v>13106</v>
      </c>
      <c r="C86" s="5" t="s">
        <v>170</v>
      </c>
      <c r="D86" s="5" t="s">
        <v>171</v>
      </c>
      <c r="E86" s="5" t="s">
        <v>29</v>
      </c>
      <c r="F86" s="7">
        <v>5</v>
      </c>
      <c r="G86" s="7">
        <v>15</v>
      </c>
      <c r="H86" s="5" t="s">
        <v>424</v>
      </c>
      <c r="I86" s="7" t="s">
        <v>24</v>
      </c>
      <c r="J86" s="5" t="s">
        <v>4234</v>
      </c>
      <c r="K86" s="5" t="s">
        <v>13107</v>
      </c>
      <c r="L86" s="5" t="s">
        <v>18641</v>
      </c>
      <c r="M86" s="5" t="s">
        <v>53</v>
      </c>
      <c r="N86" s="5" t="s">
        <v>55</v>
      </c>
      <c r="O86" s="5"/>
      <c r="P86" s="5" t="b">
        <f t="shared" ca="1" si="0"/>
        <v>1</v>
      </c>
      <c r="Q86" s="5"/>
      <c r="R86" s="5"/>
      <c r="S86" s="5"/>
      <c r="T86" s="5"/>
      <c r="U86" s="5"/>
      <c r="V86" s="5"/>
      <c r="W86" s="5"/>
      <c r="X86" s="5"/>
      <c r="Y86" s="5"/>
      <c r="Z86" s="5"/>
      <c r="AA86" s="5"/>
      <c r="AB86" s="5"/>
      <c r="AC86" s="5"/>
      <c r="AD86" s="5"/>
      <c r="AE86" s="5"/>
    </row>
    <row r="87" spans="1:31" ht="21.75" customHeight="1">
      <c r="A87" s="5" t="s">
        <v>18640</v>
      </c>
      <c r="B87" s="5" t="s">
        <v>13106</v>
      </c>
      <c r="C87" s="5" t="s">
        <v>170</v>
      </c>
      <c r="D87" s="5" t="s">
        <v>171</v>
      </c>
      <c r="E87" s="5" t="s">
        <v>29</v>
      </c>
      <c r="F87" s="7">
        <v>5</v>
      </c>
      <c r="G87" s="7">
        <v>15</v>
      </c>
      <c r="H87" s="5" t="s">
        <v>424</v>
      </c>
      <c r="I87" s="7" t="s">
        <v>24</v>
      </c>
      <c r="J87" s="5" t="s">
        <v>4234</v>
      </c>
      <c r="K87" s="5" t="s">
        <v>13107</v>
      </c>
      <c r="L87" s="5" t="s">
        <v>18681</v>
      </c>
      <c r="M87" s="5" t="s">
        <v>53</v>
      </c>
      <c r="N87" s="5" t="s">
        <v>55</v>
      </c>
      <c r="O87" s="5"/>
      <c r="P87" s="5" t="b">
        <f t="shared" ca="1" si="0"/>
        <v>1</v>
      </c>
      <c r="Q87" s="5"/>
      <c r="R87" s="5"/>
      <c r="S87" s="5"/>
      <c r="T87" s="5"/>
      <c r="U87" s="5"/>
      <c r="V87" s="5"/>
      <c r="W87" s="5"/>
      <c r="X87" s="5"/>
      <c r="Y87" s="5"/>
      <c r="Z87" s="5"/>
      <c r="AA87" s="5"/>
      <c r="AB87" s="5"/>
      <c r="AC87" s="5"/>
      <c r="AD87" s="5"/>
      <c r="AE87" s="5"/>
    </row>
    <row r="88" spans="1:31" ht="21.75" customHeight="1">
      <c r="A88" s="5" t="s">
        <v>18652</v>
      </c>
      <c r="B88" s="5" t="s">
        <v>13106</v>
      </c>
      <c r="C88" s="5" t="s">
        <v>170</v>
      </c>
      <c r="D88" s="5" t="s">
        <v>171</v>
      </c>
      <c r="E88" s="5" t="s">
        <v>29</v>
      </c>
      <c r="F88" s="7">
        <v>5</v>
      </c>
      <c r="G88" s="7">
        <v>15</v>
      </c>
      <c r="H88" s="5" t="s">
        <v>424</v>
      </c>
      <c r="I88" s="7" t="s">
        <v>24</v>
      </c>
      <c r="J88" s="5" t="s">
        <v>4234</v>
      </c>
      <c r="K88" s="5" t="s">
        <v>13107</v>
      </c>
      <c r="L88" s="5" t="s">
        <v>18692</v>
      </c>
      <c r="M88" s="5" t="s">
        <v>53</v>
      </c>
      <c r="N88" s="5" t="s">
        <v>55</v>
      </c>
      <c r="O88" s="5"/>
      <c r="P88" s="5" t="b">
        <f t="shared" ca="1" si="0"/>
        <v>1</v>
      </c>
      <c r="Q88" s="5"/>
      <c r="R88" s="5"/>
      <c r="S88" s="5"/>
      <c r="T88" s="5"/>
      <c r="U88" s="5"/>
      <c r="V88" s="5"/>
      <c r="W88" s="5"/>
      <c r="X88" s="5"/>
      <c r="Y88" s="5"/>
      <c r="Z88" s="5"/>
      <c r="AA88" s="5"/>
      <c r="AB88" s="5"/>
      <c r="AC88" s="5"/>
      <c r="AD88" s="5"/>
      <c r="AE88" s="5"/>
    </row>
    <row r="89" spans="1:31" ht="21.75" customHeight="1">
      <c r="A89" s="5" t="s">
        <v>18693</v>
      </c>
      <c r="B89" s="5" t="s">
        <v>13106</v>
      </c>
      <c r="C89" s="5" t="s">
        <v>170</v>
      </c>
      <c r="D89" s="5" t="s">
        <v>171</v>
      </c>
      <c r="E89" s="5" t="s">
        <v>29</v>
      </c>
      <c r="F89" s="7">
        <v>5</v>
      </c>
      <c r="G89" s="7">
        <v>12</v>
      </c>
      <c r="H89" s="5" t="s">
        <v>359</v>
      </c>
      <c r="I89" s="7" t="s">
        <v>24</v>
      </c>
      <c r="J89" s="5" t="s">
        <v>4234</v>
      </c>
      <c r="K89" s="5" t="s">
        <v>13107</v>
      </c>
      <c r="L89" s="5" t="s">
        <v>18697</v>
      </c>
      <c r="M89" s="5" t="s">
        <v>53</v>
      </c>
      <c r="N89" s="5" t="s">
        <v>55</v>
      </c>
      <c r="O89" s="5"/>
      <c r="P89" s="5" t="b">
        <f t="shared" ca="1" si="0"/>
        <v>1</v>
      </c>
      <c r="Q89" s="5"/>
      <c r="R89" s="5"/>
      <c r="S89" s="5"/>
      <c r="T89" s="5"/>
      <c r="U89" s="5"/>
      <c r="V89" s="5"/>
      <c r="W89" s="5"/>
      <c r="X89" s="5"/>
      <c r="Y89" s="5"/>
      <c r="Z89" s="5"/>
      <c r="AA89" s="5"/>
      <c r="AB89" s="5"/>
      <c r="AC89" s="5"/>
      <c r="AD89" s="5"/>
      <c r="AE89" s="5"/>
    </row>
    <row r="90" spans="1:31" ht="21.75" customHeight="1">
      <c r="A90" s="5" t="s">
        <v>18699</v>
      </c>
      <c r="B90" s="5" t="s">
        <v>13106</v>
      </c>
      <c r="C90" s="5" t="s">
        <v>170</v>
      </c>
      <c r="D90" s="5" t="s">
        <v>171</v>
      </c>
      <c r="E90" s="5" t="s">
        <v>29</v>
      </c>
      <c r="F90" s="7">
        <v>5</v>
      </c>
      <c r="G90" s="7">
        <v>8</v>
      </c>
      <c r="H90" s="5" t="s">
        <v>222</v>
      </c>
      <c r="I90" s="7" t="s">
        <v>24</v>
      </c>
      <c r="J90" s="5" t="s">
        <v>4234</v>
      </c>
      <c r="K90" s="5" t="s">
        <v>18700</v>
      </c>
      <c r="L90" s="5" t="s">
        <v>18488</v>
      </c>
      <c r="M90" s="5" t="s">
        <v>53</v>
      </c>
      <c r="N90" s="5" t="s">
        <v>55</v>
      </c>
      <c r="O90" s="5"/>
      <c r="P90" s="5" t="b">
        <f t="shared" ca="1" si="0"/>
        <v>1</v>
      </c>
      <c r="Q90" s="5"/>
      <c r="R90" s="5"/>
      <c r="S90" s="5"/>
      <c r="T90" s="5"/>
      <c r="U90" s="5"/>
      <c r="V90" s="5"/>
      <c r="W90" s="5"/>
      <c r="X90" s="5"/>
      <c r="Y90" s="5"/>
      <c r="Z90" s="5"/>
      <c r="AA90" s="5"/>
      <c r="AB90" s="5"/>
      <c r="AC90" s="5"/>
      <c r="AD90" s="5"/>
      <c r="AE90" s="5"/>
    </row>
    <row r="91" spans="1:31" ht="21.75" customHeight="1">
      <c r="A91" s="14" t="s">
        <v>10197</v>
      </c>
      <c r="B91" s="14" t="s">
        <v>10198</v>
      </c>
      <c r="C91" s="14" t="s">
        <v>41</v>
      </c>
      <c r="D91" s="14" t="s">
        <v>874</v>
      </c>
      <c r="E91" s="14" t="s">
        <v>45</v>
      </c>
      <c r="F91" s="15">
        <v>5</v>
      </c>
      <c r="G91" s="15">
        <v>9</v>
      </c>
      <c r="H91" s="14" t="s">
        <v>2344</v>
      </c>
      <c r="I91" s="14" t="s">
        <v>125</v>
      </c>
      <c r="J91" s="14" t="s">
        <v>110</v>
      </c>
      <c r="K91" s="14" t="s">
        <v>10200</v>
      </c>
      <c r="L91" s="16" t="s">
        <v>47</v>
      </c>
      <c r="M91" s="14" t="s">
        <v>53</v>
      </c>
      <c r="N91" s="14" t="s">
        <v>89</v>
      </c>
      <c r="O91" s="14" t="b">
        <f ca="1">IFERROR(__xludf.DUMMYFUNCTION("REGEXMATCH(A91,""(?i)ruby"")"),FALSE)</f>
        <v>0</v>
      </c>
      <c r="P91" s="14" t="b">
        <f t="shared" ca="1" si="0"/>
        <v>1</v>
      </c>
      <c r="Q91" s="5"/>
      <c r="R91" s="5"/>
      <c r="S91" s="5"/>
      <c r="T91" s="5"/>
      <c r="U91" s="5"/>
      <c r="V91" s="5"/>
      <c r="W91" s="5"/>
      <c r="X91" s="5"/>
      <c r="Y91" s="5"/>
      <c r="Z91" s="5"/>
      <c r="AA91" s="5"/>
      <c r="AB91" s="5"/>
      <c r="AC91" s="5"/>
      <c r="AD91" s="5"/>
      <c r="AE91" s="5"/>
    </row>
    <row r="92" spans="1:31" ht="21.75" customHeight="1">
      <c r="A92" s="5" t="s">
        <v>2886</v>
      </c>
      <c r="B92" s="5" t="s">
        <v>14388</v>
      </c>
      <c r="C92" s="5" t="s">
        <v>41</v>
      </c>
      <c r="D92" s="5" t="s">
        <v>114</v>
      </c>
      <c r="E92" s="5" t="s">
        <v>45</v>
      </c>
      <c r="F92" s="7">
        <v>5</v>
      </c>
      <c r="G92" s="7">
        <v>10</v>
      </c>
      <c r="H92" s="5" t="s">
        <v>347</v>
      </c>
      <c r="I92" s="5" t="s">
        <v>31</v>
      </c>
      <c r="J92" s="5" t="s">
        <v>14390</v>
      </c>
      <c r="K92" s="5" t="s">
        <v>5389</v>
      </c>
      <c r="L92" s="5" t="s">
        <v>18709</v>
      </c>
      <c r="M92" s="5" t="s">
        <v>167</v>
      </c>
      <c r="N92" s="5" t="s">
        <v>55</v>
      </c>
      <c r="O92" s="5"/>
      <c r="P92" s="5" t="b">
        <f t="shared" ca="1" si="0"/>
        <v>1</v>
      </c>
      <c r="Q92" s="5"/>
      <c r="R92" s="5"/>
      <c r="S92" s="5"/>
      <c r="T92" s="5"/>
      <c r="U92" s="5"/>
      <c r="V92" s="5"/>
      <c r="W92" s="5"/>
      <c r="X92" s="5"/>
      <c r="Y92" s="5"/>
      <c r="Z92" s="5"/>
      <c r="AA92" s="5"/>
      <c r="AB92" s="5"/>
      <c r="AC92" s="5"/>
      <c r="AD92" s="5"/>
      <c r="AE92" s="5"/>
    </row>
    <row r="93" spans="1:31" ht="21.75" customHeight="1">
      <c r="A93" s="5" t="s">
        <v>2440</v>
      </c>
      <c r="B93" s="5" t="s">
        <v>18711</v>
      </c>
      <c r="C93" s="5" t="s">
        <v>20</v>
      </c>
      <c r="D93" s="5" t="s">
        <v>1173</v>
      </c>
      <c r="E93" s="5" t="s">
        <v>45</v>
      </c>
      <c r="F93" s="7">
        <v>5</v>
      </c>
      <c r="G93" s="7">
        <v>10</v>
      </c>
      <c r="H93" s="5" t="s">
        <v>347</v>
      </c>
      <c r="I93" s="7" t="s">
        <v>24</v>
      </c>
      <c r="J93" s="5" t="s">
        <v>48</v>
      </c>
      <c r="K93" s="5" t="s">
        <v>18712</v>
      </c>
      <c r="L93" s="5" t="s">
        <v>18713</v>
      </c>
      <c r="M93" s="5" t="s">
        <v>53</v>
      </c>
      <c r="N93" s="5" t="s">
        <v>55</v>
      </c>
      <c r="O93" s="5"/>
      <c r="P93" s="5" t="b">
        <f t="shared" ca="1" si="0"/>
        <v>1</v>
      </c>
      <c r="Q93" s="5"/>
      <c r="R93" s="5"/>
      <c r="S93" s="5"/>
      <c r="T93" s="5"/>
      <c r="U93" s="5"/>
      <c r="V93" s="5"/>
      <c r="W93" s="5"/>
      <c r="X93" s="5"/>
      <c r="Y93" s="5"/>
      <c r="Z93" s="5"/>
      <c r="AA93" s="5"/>
      <c r="AB93" s="5"/>
      <c r="AC93" s="5"/>
      <c r="AD93" s="5"/>
      <c r="AE93" s="5"/>
    </row>
    <row r="94" spans="1:31" ht="21.75" customHeight="1">
      <c r="A94" s="5" t="s">
        <v>18716</v>
      </c>
      <c r="B94" s="5" t="s">
        <v>18718</v>
      </c>
      <c r="C94" s="5" t="s">
        <v>27</v>
      </c>
      <c r="D94" s="5" t="s">
        <v>47</v>
      </c>
      <c r="E94" s="5" t="s">
        <v>45</v>
      </c>
      <c r="F94" s="11">
        <v>5</v>
      </c>
      <c r="G94" s="11">
        <v>8</v>
      </c>
      <c r="H94" s="5" t="s">
        <v>18720</v>
      </c>
      <c r="I94" s="7" t="s">
        <v>24</v>
      </c>
      <c r="J94" s="5" t="s">
        <v>57</v>
      </c>
      <c r="K94" s="9" t="s">
        <v>47</v>
      </c>
      <c r="L94" s="5" t="s">
        <v>18721</v>
      </c>
      <c r="M94" s="5" t="s">
        <v>53</v>
      </c>
      <c r="N94" s="5" t="s">
        <v>89</v>
      </c>
      <c r="O94" s="5"/>
      <c r="P94" s="5" t="b">
        <f t="shared" ca="1" si="0"/>
        <v>1</v>
      </c>
      <c r="Q94" s="5"/>
      <c r="R94" s="5"/>
      <c r="S94" s="5"/>
      <c r="T94" s="5"/>
      <c r="U94" s="5"/>
      <c r="V94" s="5"/>
      <c r="W94" s="5"/>
      <c r="X94" s="5"/>
      <c r="Y94" s="5"/>
      <c r="Z94" s="5"/>
      <c r="AA94" s="5"/>
      <c r="AB94" s="5"/>
      <c r="AC94" s="5"/>
      <c r="AD94" s="5"/>
      <c r="AE94" s="5"/>
    </row>
    <row r="95" spans="1:31" ht="21.75" customHeight="1">
      <c r="A95" s="5" t="s">
        <v>2440</v>
      </c>
      <c r="B95" s="5" t="s">
        <v>18621</v>
      </c>
      <c r="C95" s="5" t="s">
        <v>20</v>
      </c>
      <c r="D95" s="5" t="s">
        <v>47</v>
      </c>
      <c r="E95" s="5" t="s">
        <v>45</v>
      </c>
      <c r="F95" s="7">
        <v>5</v>
      </c>
      <c r="G95" s="7">
        <v>10</v>
      </c>
      <c r="H95" s="5" t="s">
        <v>347</v>
      </c>
      <c r="I95" s="5" t="s">
        <v>31</v>
      </c>
      <c r="J95" s="5" t="s">
        <v>48</v>
      </c>
      <c r="K95" s="5" t="s">
        <v>18623</v>
      </c>
      <c r="L95" s="5" t="s">
        <v>18723</v>
      </c>
      <c r="M95" s="5" t="s">
        <v>37</v>
      </c>
      <c r="N95" s="5" t="s">
        <v>44</v>
      </c>
      <c r="O95" s="5"/>
      <c r="P95" s="5" t="b">
        <f t="shared" ca="1" si="0"/>
        <v>1</v>
      </c>
      <c r="Q95" s="5"/>
      <c r="R95" s="5"/>
      <c r="S95" s="5"/>
      <c r="T95" s="5"/>
      <c r="U95" s="5"/>
      <c r="V95" s="5"/>
      <c r="W95" s="5"/>
      <c r="X95" s="5"/>
      <c r="Y95" s="5"/>
      <c r="Z95" s="5"/>
      <c r="AA95" s="5"/>
      <c r="AB95" s="5"/>
      <c r="AC95" s="5"/>
      <c r="AD95" s="5"/>
      <c r="AE95" s="5"/>
    </row>
    <row r="96" spans="1:31" ht="21.75" customHeight="1">
      <c r="A96" s="5" t="s">
        <v>396</v>
      </c>
      <c r="B96" s="5" t="s">
        <v>18625</v>
      </c>
      <c r="C96" s="5" t="s">
        <v>41</v>
      </c>
      <c r="D96" s="5" t="s">
        <v>94</v>
      </c>
      <c r="E96" s="5" t="s">
        <v>29</v>
      </c>
      <c r="F96" s="7">
        <v>5</v>
      </c>
      <c r="G96" s="7">
        <v>10</v>
      </c>
      <c r="H96" s="5" t="s">
        <v>347</v>
      </c>
      <c r="I96" s="7" t="s">
        <v>24</v>
      </c>
      <c r="J96" s="5" t="s">
        <v>117</v>
      </c>
      <c r="K96" s="5" t="s">
        <v>18727</v>
      </c>
      <c r="L96" s="5" t="s">
        <v>18729</v>
      </c>
      <c r="M96" s="5" t="s">
        <v>37</v>
      </c>
      <c r="N96" s="5" t="s">
        <v>55</v>
      </c>
      <c r="O96" s="5"/>
      <c r="P96" s="5" t="b">
        <f t="shared" ca="1" si="0"/>
        <v>1</v>
      </c>
      <c r="Q96" s="5"/>
      <c r="R96" s="5"/>
      <c r="S96" s="5"/>
      <c r="T96" s="5"/>
      <c r="U96" s="5"/>
      <c r="V96" s="5"/>
      <c r="W96" s="5"/>
      <c r="X96" s="5"/>
      <c r="Y96" s="5"/>
      <c r="Z96" s="5"/>
      <c r="AA96" s="5"/>
      <c r="AB96" s="5"/>
      <c r="AC96" s="5"/>
      <c r="AD96" s="5"/>
      <c r="AE96" s="5"/>
    </row>
    <row r="97" spans="1:31" ht="21.75" customHeight="1">
      <c r="A97" s="5" t="s">
        <v>18731</v>
      </c>
      <c r="B97" s="5" t="s">
        <v>18732</v>
      </c>
      <c r="C97" s="5" t="s">
        <v>41</v>
      </c>
      <c r="D97" s="5" t="s">
        <v>114</v>
      </c>
      <c r="E97" s="5" t="s">
        <v>45</v>
      </c>
      <c r="F97" s="7">
        <v>5.5</v>
      </c>
      <c r="G97" s="7">
        <v>7</v>
      </c>
      <c r="H97" s="5" t="s">
        <v>18733</v>
      </c>
      <c r="I97" s="5" t="s">
        <v>31</v>
      </c>
      <c r="J97" s="5" t="s">
        <v>110</v>
      </c>
      <c r="K97" s="9" t="s">
        <v>47</v>
      </c>
      <c r="L97" s="5" t="s">
        <v>18734</v>
      </c>
      <c r="M97" s="5" t="s">
        <v>100</v>
      </c>
      <c r="N97" s="5" t="s">
        <v>55</v>
      </c>
      <c r="O97" s="5"/>
      <c r="P97" s="5" t="b">
        <f t="shared" ca="1" si="0"/>
        <v>1</v>
      </c>
      <c r="Q97" s="5"/>
      <c r="R97" s="5"/>
      <c r="S97" s="5"/>
      <c r="T97" s="5"/>
      <c r="U97" s="5"/>
      <c r="V97" s="5"/>
      <c r="W97" s="5"/>
      <c r="X97" s="5"/>
      <c r="Y97" s="5"/>
      <c r="Z97" s="5"/>
      <c r="AA97" s="5"/>
      <c r="AB97" s="5"/>
      <c r="AC97" s="5"/>
      <c r="AD97" s="5"/>
      <c r="AE97" s="5"/>
    </row>
    <row r="98" spans="1:31" ht="21.75" customHeight="1">
      <c r="A98" s="5" t="s">
        <v>18741</v>
      </c>
      <c r="B98" s="5" t="s">
        <v>9952</v>
      </c>
      <c r="C98" s="5" t="s">
        <v>41</v>
      </c>
      <c r="D98" s="5" t="s">
        <v>47</v>
      </c>
      <c r="E98" s="5" t="s">
        <v>29</v>
      </c>
      <c r="F98" s="7">
        <v>6</v>
      </c>
      <c r="G98" s="7">
        <v>15</v>
      </c>
      <c r="H98" s="5" t="s">
        <v>214</v>
      </c>
      <c r="I98" s="5" t="s">
        <v>125</v>
      </c>
      <c r="J98" s="5" t="s">
        <v>252</v>
      </c>
      <c r="K98" s="5" t="s">
        <v>18742</v>
      </c>
      <c r="L98" s="5" t="s">
        <v>18743</v>
      </c>
      <c r="M98" s="5" t="s">
        <v>37</v>
      </c>
      <c r="N98" s="5" t="s">
        <v>237</v>
      </c>
      <c r="O98" s="5"/>
      <c r="P98" s="5" t="b">
        <f t="shared" ca="1" si="0"/>
        <v>1</v>
      </c>
      <c r="Q98" s="5"/>
      <c r="R98" s="5"/>
      <c r="S98" s="5"/>
      <c r="T98" s="5"/>
      <c r="U98" s="5"/>
      <c r="V98" s="5"/>
      <c r="W98" s="5"/>
      <c r="X98" s="5"/>
      <c r="Y98" s="5"/>
      <c r="Z98" s="5"/>
      <c r="AA98" s="5"/>
      <c r="AB98" s="5"/>
      <c r="AC98" s="5"/>
      <c r="AD98" s="5"/>
      <c r="AE98" s="5"/>
    </row>
    <row r="99" spans="1:31" ht="21.75" customHeight="1">
      <c r="A99" s="5" t="s">
        <v>3093</v>
      </c>
      <c r="B99" s="5" t="s">
        <v>3094</v>
      </c>
      <c r="C99" s="5" t="s">
        <v>27</v>
      </c>
      <c r="D99" s="5" t="s">
        <v>199</v>
      </c>
      <c r="E99" s="5" t="s">
        <v>45</v>
      </c>
      <c r="F99" s="7">
        <v>6</v>
      </c>
      <c r="G99" s="7">
        <v>10</v>
      </c>
      <c r="H99" s="5" t="s">
        <v>548</v>
      </c>
      <c r="I99" s="5" t="s">
        <v>125</v>
      </c>
      <c r="J99" s="5" t="s">
        <v>499</v>
      </c>
      <c r="K99" s="5" t="s">
        <v>3100</v>
      </c>
      <c r="L99" s="5" t="s">
        <v>3103</v>
      </c>
      <c r="M99" s="5" t="s">
        <v>100</v>
      </c>
      <c r="N99" s="5" t="s">
        <v>55</v>
      </c>
      <c r="O99" s="5"/>
      <c r="P99" s="5" t="b">
        <f t="shared" ca="1" si="0"/>
        <v>1</v>
      </c>
      <c r="Q99" s="5"/>
      <c r="R99" s="5"/>
      <c r="S99" s="5"/>
      <c r="T99" s="5"/>
      <c r="U99" s="5"/>
      <c r="V99" s="5"/>
      <c r="W99" s="5"/>
      <c r="X99" s="5"/>
      <c r="Y99" s="5"/>
      <c r="Z99" s="5"/>
      <c r="AA99" s="5"/>
      <c r="AB99" s="5"/>
      <c r="AC99" s="5"/>
      <c r="AD99" s="5"/>
      <c r="AE99" s="5"/>
    </row>
    <row r="100" spans="1:31" ht="21.75" customHeight="1">
      <c r="A100" s="14" t="s">
        <v>18748</v>
      </c>
      <c r="B100" s="14" t="s">
        <v>4228</v>
      </c>
      <c r="C100" s="14" t="s">
        <v>170</v>
      </c>
      <c r="D100" s="14" t="s">
        <v>390</v>
      </c>
      <c r="E100" s="14" t="s">
        <v>45</v>
      </c>
      <c r="F100" s="15">
        <v>6</v>
      </c>
      <c r="G100" s="15">
        <v>7</v>
      </c>
      <c r="H100" s="14" t="s">
        <v>5590</v>
      </c>
      <c r="I100" s="15" t="s">
        <v>24</v>
      </c>
      <c r="J100" s="14" t="s">
        <v>48</v>
      </c>
      <c r="K100" s="14" t="s">
        <v>2089</v>
      </c>
      <c r="L100" s="16" t="s">
        <v>47</v>
      </c>
      <c r="M100" s="14" t="s">
        <v>1599</v>
      </c>
      <c r="N100" s="14" t="s">
        <v>38</v>
      </c>
      <c r="O100" s="14" t="b">
        <f ca="1">IFERROR(__xludf.DUMMYFUNCTION("REGEXMATCH(A100,""(?i)ruby"")"),FALSE)</f>
        <v>0</v>
      </c>
      <c r="P100" s="14" t="b">
        <f t="shared" ca="1" si="0"/>
        <v>1</v>
      </c>
      <c r="Q100" s="5"/>
      <c r="R100" s="5"/>
      <c r="S100" s="5"/>
      <c r="T100" s="5"/>
      <c r="U100" s="5"/>
      <c r="V100" s="5"/>
      <c r="W100" s="5"/>
      <c r="X100" s="5"/>
      <c r="Y100" s="5"/>
      <c r="Z100" s="5"/>
      <c r="AA100" s="5"/>
      <c r="AB100" s="5"/>
      <c r="AC100" s="5"/>
      <c r="AD100" s="5"/>
      <c r="AE100" s="5"/>
    </row>
    <row r="101" spans="1:31" ht="21.75" customHeight="1">
      <c r="A101" s="5" t="s">
        <v>18751</v>
      </c>
      <c r="B101" s="5" t="s">
        <v>4437</v>
      </c>
      <c r="C101" s="5" t="s">
        <v>170</v>
      </c>
      <c r="D101" s="5" t="s">
        <v>390</v>
      </c>
      <c r="E101" s="5" t="s">
        <v>29</v>
      </c>
      <c r="F101" s="7">
        <v>6</v>
      </c>
      <c r="G101" s="7">
        <v>12</v>
      </c>
      <c r="H101" s="5" t="s">
        <v>538</v>
      </c>
      <c r="I101" s="5" t="s">
        <v>125</v>
      </c>
      <c r="J101" s="5" t="s">
        <v>252</v>
      </c>
      <c r="K101" s="5" t="s">
        <v>18753</v>
      </c>
      <c r="L101" s="5" t="s">
        <v>18755</v>
      </c>
      <c r="M101" s="5" t="s">
        <v>37</v>
      </c>
      <c r="N101" s="5" t="s">
        <v>55</v>
      </c>
      <c r="O101" s="5"/>
      <c r="P101" s="5" t="b">
        <f t="shared" ca="1" si="0"/>
        <v>1</v>
      </c>
      <c r="Q101" s="5"/>
      <c r="R101" s="5"/>
      <c r="S101" s="5"/>
      <c r="T101" s="5"/>
      <c r="U101" s="5"/>
      <c r="V101" s="5"/>
      <c r="W101" s="5"/>
      <c r="X101" s="5"/>
      <c r="Y101" s="5"/>
      <c r="Z101" s="5"/>
      <c r="AA101" s="5"/>
      <c r="AB101" s="5"/>
      <c r="AC101" s="5"/>
      <c r="AD101" s="5"/>
      <c r="AE101" s="5"/>
    </row>
    <row r="102" spans="1:31" ht="21.75" customHeight="1">
      <c r="A102" s="14" t="s">
        <v>8901</v>
      </c>
      <c r="B102" s="14" t="s">
        <v>3508</v>
      </c>
      <c r="C102" s="14" t="s">
        <v>20</v>
      </c>
      <c r="D102" s="14" t="s">
        <v>1616</v>
      </c>
      <c r="E102" s="14" t="s">
        <v>45</v>
      </c>
      <c r="F102" s="15">
        <v>6</v>
      </c>
      <c r="G102" s="15">
        <v>20</v>
      </c>
      <c r="H102" s="14" t="s">
        <v>683</v>
      </c>
      <c r="I102" s="14" t="s">
        <v>125</v>
      </c>
      <c r="J102" s="14" t="s">
        <v>110</v>
      </c>
      <c r="K102" s="14" t="s">
        <v>9781</v>
      </c>
      <c r="L102" s="16" t="s">
        <v>47</v>
      </c>
      <c r="M102" s="14" t="s">
        <v>100</v>
      </c>
      <c r="N102" s="14" t="s">
        <v>55</v>
      </c>
      <c r="O102" s="14" t="b">
        <f ca="1">IFERROR(__xludf.DUMMYFUNCTION("REGEXMATCH(A102,""(?i)ruby"")"),FALSE)</f>
        <v>0</v>
      </c>
      <c r="P102" s="14" t="b">
        <f t="shared" ca="1" si="0"/>
        <v>1</v>
      </c>
      <c r="Q102" s="5"/>
      <c r="R102" s="5"/>
      <c r="S102" s="5"/>
      <c r="T102" s="5"/>
      <c r="U102" s="5"/>
      <c r="V102" s="5"/>
      <c r="W102" s="5"/>
      <c r="X102" s="5"/>
      <c r="Y102" s="5"/>
      <c r="Z102" s="5"/>
      <c r="AA102" s="5"/>
      <c r="AB102" s="5"/>
      <c r="AC102" s="5"/>
      <c r="AD102" s="5"/>
      <c r="AE102" s="5"/>
    </row>
    <row r="103" spans="1:31" ht="21.75" customHeight="1">
      <c r="A103" s="5" t="s">
        <v>2886</v>
      </c>
      <c r="B103" s="5" t="s">
        <v>18763</v>
      </c>
      <c r="C103" s="5" t="s">
        <v>27</v>
      </c>
      <c r="D103" s="5" t="s">
        <v>80</v>
      </c>
      <c r="E103" s="5" t="s">
        <v>29</v>
      </c>
      <c r="F103" s="7">
        <v>6</v>
      </c>
      <c r="G103" s="7">
        <v>12</v>
      </c>
      <c r="H103" s="5" t="s">
        <v>538</v>
      </c>
      <c r="I103" s="7" t="s">
        <v>24</v>
      </c>
      <c r="J103" s="5" t="s">
        <v>5363</v>
      </c>
      <c r="K103" s="5" t="s">
        <v>17116</v>
      </c>
      <c r="L103" s="5" t="s">
        <v>18769</v>
      </c>
      <c r="M103" s="5" t="s">
        <v>100</v>
      </c>
      <c r="N103" s="5" t="s">
        <v>55</v>
      </c>
      <c r="O103" s="5"/>
      <c r="P103" s="5" t="b">
        <f t="shared" ca="1" si="0"/>
        <v>1</v>
      </c>
      <c r="Q103" s="5"/>
      <c r="R103" s="5"/>
      <c r="S103" s="5"/>
      <c r="T103" s="5"/>
      <c r="U103" s="5"/>
      <c r="V103" s="5"/>
      <c r="W103" s="5"/>
      <c r="X103" s="5"/>
      <c r="Y103" s="5"/>
      <c r="Z103" s="5"/>
      <c r="AA103" s="5"/>
      <c r="AB103" s="5"/>
      <c r="AC103" s="5"/>
      <c r="AD103" s="5"/>
      <c r="AE103" s="5"/>
    </row>
    <row r="104" spans="1:31" ht="21.75" customHeight="1">
      <c r="A104" s="5" t="s">
        <v>18049</v>
      </c>
      <c r="B104" s="5" t="s">
        <v>18050</v>
      </c>
      <c r="C104" s="5" t="s">
        <v>41</v>
      </c>
      <c r="D104" s="5" t="s">
        <v>47</v>
      </c>
      <c r="E104" s="5" t="s">
        <v>45</v>
      </c>
      <c r="F104" s="7">
        <v>6</v>
      </c>
      <c r="G104" s="7">
        <v>12</v>
      </c>
      <c r="H104" s="5" t="s">
        <v>538</v>
      </c>
      <c r="I104" s="5" t="s">
        <v>108</v>
      </c>
      <c r="J104" s="5" t="s">
        <v>18052</v>
      </c>
      <c r="K104" s="5" t="s">
        <v>18054</v>
      </c>
      <c r="L104" s="5" t="s">
        <v>18055</v>
      </c>
      <c r="M104" s="5" t="s">
        <v>1599</v>
      </c>
      <c r="N104" s="5" t="s">
        <v>405</v>
      </c>
      <c r="O104" s="5"/>
      <c r="P104" s="5" t="b">
        <f t="shared" ca="1" si="0"/>
        <v>1</v>
      </c>
      <c r="Q104" s="5"/>
      <c r="R104" s="5"/>
      <c r="S104" s="5"/>
      <c r="T104" s="5"/>
      <c r="U104" s="5"/>
      <c r="V104" s="5"/>
      <c r="W104" s="5"/>
      <c r="X104" s="5"/>
      <c r="Y104" s="5"/>
      <c r="Z104" s="5"/>
      <c r="AA104" s="5"/>
      <c r="AB104" s="5"/>
      <c r="AC104" s="5"/>
      <c r="AD104" s="5"/>
      <c r="AE104" s="5"/>
    </row>
    <row r="105" spans="1:31" ht="21.75" customHeight="1">
      <c r="A105" s="14" t="s">
        <v>18454</v>
      </c>
      <c r="B105" s="14" t="s">
        <v>452</v>
      </c>
      <c r="C105" s="14" t="s">
        <v>27</v>
      </c>
      <c r="D105" s="14" t="s">
        <v>80</v>
      </c>
      <c r="E105" s="14" t="s">
        <v>29</v>
      </c>
      <c r="F105" s="15">
        <v>6</v>
      </c>
      <c r="G105" s="15">
        <v>8</v>
      </c>
      <c r="H105" s="14" t="s">
        <v>672</v>
      </c>
      <c r="I105" s="14" t="s">
        <v>31</v>
      </c>
      <c r="J105" s="14" t="s">
        <v>48</v>
      </c>
      <c r="K105" s="14" t="s">
        <v>453</v>
      </c>
      <c r="L105" s="14" t="s">
        <v>18456</v>
      </c>
      <c r="M105" s="14" t="s">
        <v>100</v>
      </c>
      <c r="N105" s="14" t="s">
        <v>55</v>
      </c>
      <c r="O105" s="14" t="b">
        <f ca="1">IFERROR(__xludf.DUMMYFUNCTION("REGEXMATCH(A105,""(?i)ruby"")"),FALSE)</f>
        <v>0</v>
      </c>
      <c r="P105" s="14" t="b">
        <f t="shared" ca="1" si="0"/>
        <v>1</v>
      </c>
      <c r="Q105" s="5"/>
      <c r="R105" s="5"/>
      <c r="S105" s="5"/>
      <c r="T105" s="5"/>
      <c r="U105" s="5"/>
      <c r="V105" s="5"/>
      <c r="W105" s="5"/>
      <c r="X105" s="5"/>
      <c r="Y105" s="5"/>
      <c r="Z105" s="5"/>
      <c r="AA105" s="5"/>
      <c r="AB105" s="5"/>
      <c r="AC105" s="5"/>
      <c r="AD105" s="5"/>
      <c r="AE105" s="5"/>
    </row>
    <row r="106" spans="1:31" ht="21.75" customHeight="1">
      <c r="A106" s="5" t="s">
        <v>2665</v>
      </c>
      <c r="B106" s="5" t="s">
        <v>18141</v>
      </c>
      <c r="C106" s="5" t="s">
        <v>41</v>
      </c>
      <c r="D106" s="5" t="s">
        <v>94</v>
      </c>
      <c r="E106" s="5" t="s">
        <v>45</v>
      </c>
      <c r="F106" s="7">
        <v>6</v>
      </c>
      <c r="G106" s="7">
        <v>15</v>
      </c>
      <c r="H106" s="5" t="s">
        <v>214</v>
      </c>
      <c r="I106" s="5" t="s">
        <v>125</v>
      </c>
      <c r="J106" s="5" t="s">
        <v>444</v>
      </c>
      <c r="K106" s="5" t="s">
        <v>18786</v>
      </c>
      <c r="L106" s="5" t="s">
        <v>18787</v>
      </c>
      <c r="M106" s="5" t="s">
        <v>1599</v>
      </c>
      <c r="N106" s="5" t="s">
        <v>55</v>
      </c>
      <c r="O106" s="5"/>
      <c r="P106" s="5" t="b">
        <f t="shared" ca="1" si="0"/>
        <v>1</v>
      </c>
      <c r="Q106" s="5"/>
      <c r="R106" s="5"/>
      <c r="S106" s="5"/>
      <c r="T106" s="5"/>
      <c r="U106" s="5"/>
      <c r="V106" s="5"/>
      <c r="W106" s="5"/>
      <c r="X106" s="5"/>
      <c r="Y106" s="5"/>
      <c r="Z106" s="5"/>
      <c r="AA106" s="5"/>
      <c r="AB106" s="5"/>
      <c r="AC106" s="5"/>
      <c r="AD106" s="5"/>
      <c r="AE106" s="5"/>
    </row>
    <row r="107" spans="1:31" ht="21.75" customHeight="1">
      <c r="A107" s="5" t="s">
        <v>7521</v>
      </c>
      <c r="B107" s="5" t="s">
        <v>7193</v>
      </c>
      <c r="C107" s="5" t="s">
        <v>27</v>
      </c>
      <c r="D107" s="5" t="s">
        <v>85</v>
      </c>
      <c r="E107" s="5" t="s">
        <v>29</v>
      </c>
      <c r="F107" s="7">
        <v>6</v>
      </c>
      <c r="G107" s="7">
        <v>10</v>
      </c>
      <c r="H107" s="5" t="s">
        <v>548</v>
      </c>
      <c r="I107" s="5" t="s">
        <v>31</v>
      </c>
      <c r="J107" s="5" t="s">
        <v>57</v>
      </c>
      <c r="K107" s="5" t="s">
        <v>7195</v>
      </c>
      <c r="L107" s="5" t="s">
        <v>18790</v>
      </c>
      <c r="M107" s="5" t="s">
        <v>37</v>
      </c>
      <c r="N107" s="5" t="s">
        <v>237</v>
      </c>
      <c r="O107" s="5"/>
      <c r="P107" s="5" t="b">
        <f t="shared" ca="1" si="0"/>
        <v>1</v>
      </c>
      <c r="Q107" s="5"/>
      <c r="R107" s="5"/>
      <c r="S107" s="5"/>
      <c r="T107" s="5"/>
      <c r="U107" s="5"/>
      <c r="V107" s="5"/>
      <c r="W107" s="5"/>
      <c r="X107" s="5"/>
      <c r="Y107" s="5"/>
      <c r="Z107" s="5"/>
      <c r="AA107" s="5"/>
      <c r="AB107" s="5"/>
      <c r="AC107" s="5"/>
      <c r="AD107" s="5"/>
      <c r="AE107" s="5"/>
    </row>
    <row r="108" spans="1:31" ht="21.75" customHeight="1">
      <c r="A108" s="5" t="s">
        <v>18793</v>
      </c>
      <c r="B108" s="5" t="s">
        <v>18794</v>
      </c>
      <c r="C108" s="5" t="s">
        <v>27</v>
      </c>
      <c r="D108" s="5" t="s">
        <v>85</v>
      </c>
      <c r="E108" s="5" t="s">
        <v>45</v>
      </c>
      <c r="F108" s="7">
        <v>6</v>
      </c>
      <c r="G108" s="7">
        <v>15</v>
      </c>
      <c r="H108" s="5" t="s">
        <v>214</v>
      </c>
      <c r="I108" s="5" t="s">
        <v>125</v>
      </c>
      <c r="J108" s="5" t="s">
        <v>4135</v>
      </c>
      <c r="K108" s="5" t="s">
        <v>599</v>
      </c>
      <c r="L108" s="5" t="s">
        <v>18796</v>
      </c>
      <c r="M108" s="5" t="s">
        <v>53</v>
      </c>
      <c r="N108" s="5" t="s">
        <v>38</v>
      </c>
      <c r="O108" s="5"/>
      <c r="P108" s="5" t="b">
        <f t="shared" ca="1" si="0"/>
        <v>1</v>
      </c>
      <c r="Q108" s="5"/>
      <c r="R108" s="5"/>
      <c r="S108" s="5"/>
      <c r="T108" s="5"/>
      <c r="U108" s="5"/>
      <c r="V108" s="5"/>
      <c r="W108" s="5"/>
      <c r="X108" s="5"/>
      <c r="Y108" s="5"/>
      <c r="Z108" s="5"/>
      <c r="AA108" s="5"/>
      <c r="AB108" s="5"/>
      <c r="AC108" s="5"/>
      <c r="AD108" s="5"/>
      <c r="AE108" s="5"/>
    </row>
    <row r="109" spans="1:31" ht="21.75" customHeight="1">
      <c r="A109" s="14" t="s">
        <v>18799</v>
      </c>
      <c r="B109" s="14" t="s">
        <v>9167</v>
      </c>
      <c r="C109" s="14" t="s">
        <v>170</v>
      </c>
      <c r="D109" s="14" t="s">
        <v>435</v>
      </c>
      <c r="E109" s="14" t="s">
        <v>45</v>
      </c>
      <c r="F109" s="15">
        <v>6</v>
      </c>
      <c r="G109" s="15">
        <v>8</v>
      </c>
      <c r="H109" s="14" t="s">
        <v>672</v>
      </c>
      <c r="I109" s="15" t="s">
        <v>24</v>
      </c>
      <c r="J109" s="14" t="s">
        <v>68</v>
      </c>
      <c r="K109" s="14" t="s">
        <v>18803</v>
      </c>
      <c r="L109" s="16" t="s">
        <v>47</v>
      </c>
      <c r="M109" s="14" t="s">
        <v>1599</v>
      </c>
      <c r="N109" s="14" t="s">
        <v>405</v>
      </c>
      <c r="O109" s="14" t="b">
        <f ca="1">IFERROR(__xludf.DUMMYFUNCTION("REGEXMATCH(A109,""(?i)ruby"")"),FALSE)</f>
        <v>0</v>
      </c>
      <c r="P109" s="14" t="b">
        <f t="shared" ca="1" si="0"/>
        <v>1</v>
      </c>
      <c r="Q109" s="5"/>
      <c r="R109" s="5"/>
      <c r="S109" s="5"/>
      <c r="T109" s="5"/>
      <c r="U109" s="5"/>
      <c r="V109" s="5"/>
      <c r="W109" s="5"/>
      <c r="X109" s="5"/>
      <c r="Y109" s="5"/>
      <c r="Z109" s="5"/>
      <c r="AA109" s="5"/>
      <c r="AB109" s="5"/>
      <c r="AC109" s="5"/>
      <c r="AD109" s="5"/>
      <c r="AE109" s="5"/>
    </row>
    <row r="110" spans="1:31" ht="21.75" customHeight="1">
      <c r="A110" s="5" t="s">
        <v>18811</v>
      </c>
      <c r="B110" s="5" t="s">
        <v>18812</v>
      </c>
      <c r="C110" s="5" t="s">
        <v>41</v>
      </c>
      <c r="D110" s="5" t="s">
        <v>47</v>
      </c>
      <c r="E110" s="5" t="s">
        <v>29</v>
      </c>
      <c r="F110" s="7">
        <v>6</v>
      </c>
      <c r="G110" s="7">
        <v>10</v>
      </c>
      <c r="H110" s="5" t="s">
        <v>548</v>
      </c>
      <c r="I110" s="5" t="s">
        <v>108</v>
      </c>
      <c r="J110" s="5" t="s">
        <v>3397</v>
      </c>
      <c r="K110" s="5" t="s">
        <v>18816</v>
      </c>
      <c r="L110" s="5" t="s">
        <v>18818</v>
      </c>
      <c r="M110" s="5" t="s">
        <v>42</v>
      </c>
      <c r="N110" s="5" t="s">
        <v>38</v>
      </c>
      <c r="O110" s="5"/>
      <c r="P110" s="5" t="b">
        <f t="shared" ca="1" si="0"/>
        <v>1</v>
      </c>
      <c r="Q110" s="5"/>
      <c r="R110" s="5"/>
      <c r="S110" s="5"/>
      <c r="T110" s="5"/>
      <c r="U110" s="5"/>
      <c r="V110" s="5"/>
      <c r="W110" s="5"/>
      <c r="X110" s="5"/>
      <c r="Y110" s="5"/>
      <c r="Z110" s="5"/>
      <c r="AA110" s="5"/>
      <c r="AB110" s="5"/>
      <c r="AC110" s="5"/>
      <c r="AD110" s="5"/>
      <c r="AE110" s="5"/>
    </row>
    <row r="111" spans="1:31" ht="21.75" customHeight="1">
      <c r="A111" s="5" t="s">
        <v>2665</v>
      </c>
      <c r="B111" s="5" t="s">
        <v>17299</v>
      </c>
      <c r="C111" s="5" t="s">
        <v>170</v>
      </c>
      <c r="D111" s="5" t="s">
        <v>390</v>
      </c>
      <c r="E111" s="5" t="s">
        <v>29</v>
      </c>
      <c r="F111" s="7">
        <v>6</v>
      </c>
      <c r="G111" s="7">
        <v>10</v>
      </c>
      <c r="H111" s="5" t="s">
        <v>548</v>
      </c>
      <c r="I111" s="5" t="s">
        <v>31</v>
      </c>
      <c r="J111" s="5" t="s">
        <v>48</v>
      </c>
      <c r="K111" s="5" t="s">
        <v>12005</v>
      </c>
      <c r="L111" s="5" t="s">
        <v>18821</v>
      </c>
      <c r="M111" s="5" t="s">
        <v>53</v>
      </c>
      <c r="N111" s="5" t="s">
        <v>55</v>
      </c>
      <c r="O111" s="5"/>
      <c r="P111" s="5" t="b">
        <f t="shared" ca="1" si="0"/>
        <v>1</v>
      </c>
      <c r="Q111" s="5"/>
      <c r="R111" s="5"/>
      <c r="S111" s="5"/>
      <c r="T111" s="5"/>
      <c r="U111" s="5"/>
      <c r="V111" s="5"/>
      <c r="W111" s="5"/>
      <c r="X111" s="5"/>
      <c r="Y111" s="5"/>
      <c r="Z111" s="5"/>
      <c r="AA111" s="5"/>
      <c r="AB111" s="5"/>
      <c r="AC111" s="5"/>
      <c r="AD111" s="5"/>
      <c r="AE111" s="5"/>
    </row>
    <row r="112" spans="1:31" ht="21.75" customHeight="1">
      <c r="A112" s="5" t="s">
        <v>10738</v>
      </c>
      <c r="B112" s="5" t="s">
        <v>10739</v>
      </c>
      <c r="C112" s="5" t="s">
        <v>170</v>
      </c>
      <c r="D112" s="5" t="s">
        <v>47</v>
      </c>
      <c r="E112" s="5" t="s">
        <v>45</v>
      </c>
      <c r="F112" s="7">
        <v>6</v>
      </c>
      <c r="G112" s="7">
        <v>10</v>
      </c>
      <c r="H112" s="5" t="s">
        <v>548</v>
      </c>
      <c r="I112" s="5" t="s">
        <v>31</v>
      </c>
      <c r="J112" s="5" t="s">
        <v>134</v>
      </c>
      <c r="K112" s="5" t="s">
        <v>4894</v>
      </c>
      <c r="L112" s="5" t="s">
        <v>10741</v>
      </c>
      <c r="M112" s="5" t="s">
        <v>100</v>
      </c>
      <c r="N112" s="5" t="s">
        <v>55</v>
      </c>
      <c r="O112" s="5"/>
      <c r="P112" s="5" t="b">
        <f t="shared" ca="1" si="0"/>
        <v>1</v>
      </c>
      <c r="Q112" s="5"/>
      <c r="R112" s="5"/>
      <c r="S112" s="5"/>
      <c r="T112" s="5"/>
      <c r="U112" s="5"/>
      <c r="V112" s="5"/>
      <c r="W112" s="5"/>
      <c r="X112" s="5"/>
      <c r="Y112" s="5"/>
      <c r="Z112" s="5"/>
      <c r="AA112" s="5"/>
      <c r="AB112" s="5"/>
      <c r="AC112" s="5"/>
      <c r="AD112" s="5"/>
      <c r="AE112" s="5"/>
    </row>
    <row r="113" spans="1:31" ht="21.75" customHeight="1">
      <c r="A113" s="5" t="s">
        <v>18826</v>
      </c>
      <c r="B113" s="5" t="s">
        <v>18827</v>
      </c>
      <c r="C113" s="5" t="s">
        <v>41</v>
      </c>
      <c r="D113" s="5" t="s">
        <v>47</v>
      </c>
      <c r="E113" s="5" t="s">
        <v>29</v>
      </c>
      <c r="F113" s="7">
        <v>6</v>
      </c>
      <c r="G113" s="7">
        <v>8</v>
      </c>
      <c r="H113" s="5" t="s">
        <v>672</v>
      </c>
      <c r="I113" s="5" t="s">
        <v>31</v>
      </c>
      <c r="J113" s="5" t="s">
        <v>444</v>
      </c>
      <c r="K113" s="5" t="s">
        <v>18829</v>
      </c>
      <c r="L113" s="5" t="s">
        <v>18830</v>
      </c>
      <c r="M113" s="5" t="s">
        <v>167</v>
      </c>
      <c r="N113" s="5" t="s">
        <v>38</v>
      </c>
      <c r="O113" s="5"/>
      <c r="P113" s="5" t="b">
        <f t="shared" ca="1" si="0"/>
        <v>1</v>
      </c>
      <c r="Q113" s="5"/>
      <c r="R113" s="5"/>
      <c r="S113" s="5"/>
      <c r="T113" s="5"/>
      <c r="U113" s="5"/>
      <c r="V113" s="5"/>
      <c r="W113" s="5"/>
      <c r="X113" s="5"/>
      <c r="Y113" s="5"/>
      <c r="Z113" s="5"/>
      <c r="AA113" s="5"/>
      <c r="AB113" s="5"/>
      <c r="AC113" s="5"/>
      <c r="AD113" s="5"/>
      <c r="AE113" s="5"/>
    </row>
    <row r="114" spans="1:31" ht="21.75" customHeight="1">
      <c r="A114" s="5" t="s">
        <v>5603</v>
      </c>
      <c r="B114" s="5" t="s">
        <v>18832</v>
      </c>
      <c r="C114" s="5" t="s">
        <v>27</v>
      </c>
      <c r="D114" s="5" t="s">
        <v>575</v>
      </c>
      <c r="E114" s="5" t="s">
        <v>29</v>
      </c>
      <c r="F114" s="7">
        <v>6</v>
      </c>
      <c r="G114" s="7">
        <v>8</v>
      </c>
      <c r="H114" s="5" t="s">
        <v>672</v>
      </c>
      <c r="I114" s="5" t="s">
        <v>31</v>
      </c>
      <c r="J114" s="5" t="s">
        <v>284</v>
      </c>
      <c r="K114" s="5" t="s">
        <v>17064</v>
      </c>
      <c r="L114" s="5" t="s">
        <v>18834</v>
      </c>
      <c r="M114" s="5" t="s">
        <v>37</v>
      </c>
      <c r="N114" s="5" t="s">
        <v>38</v>
      </c>
      <c r="O114" s="5"/>
      <c r="P114" s="5" t="b">
        <f t="shared" ca="1" si="0"/>
        <v>1</v>
      </c>
      <c r="Q114" s="5"/>
      <c r="R114" s="5"/>
      <c r="S114" s="5"/>
      <c r="T114" s="5"/>
      <c r="U114" s="5"/>
      <c r="V114" s="5"/>
      <c r="W114" s="5"/>
      <c r="X114" s="5"/>
      <c r="Y114" s="5"/>
      <c r="Z114" s="5"/>
      <c r="AA114" s="5"/>
      <c r="AB114" s="5"/>
      <c r="AC114" s="5"/>
      <c r="AD114" s="5"/>
      <c r="AE114" s="5"/>
    </row>
    <row r="115" spans="1:31" ht="21.75" customHeight="1">
      <c r="A115" s="5" t="s">
        <v>18835</v>
      </c>
      <c r="B115" s="5" t="s">
        <v>18836</v>
      </c>
      <c r="C115" s="5" t="s">
        <v>20</v>
      </c>
      <c r="D115" s="5" t="s">
        <v>2283</v>
      </c>
      <c r="E115" s="5" t="s">
        <v>45</v>
      </c>
      <c r="F115" s="7">
        <v>6</v>
      </c>
      <c r="G115" s="7">
        <v>15</v>
      </c>
      <c r="H115" s="5" t="s">
        <v>214</v>
      </c>
      <c r="I115" s="5" t="s">
        <v>66</v>
      </c>
      <c r="J115" s="5" t="s">
        <v>1053</v>
      </c>
      <c r="K115" s="5" t="s">
        <v>18837</v>
      </c>
      <c r="L115" s="5" t="s">
        <v>18839</v>
      </c>
      <c r="M115" s="5" t="s">
        <v>53</v>
      </c>
      <c r="N115" s="5" t="s">
        <v>55</v>
      </c>
      <c r="O115" s="5"/>
      <c r="P115" s="5" t="b">
        <f t="shared" ca="1" si="0"/>
        <v>1</v>
      </c>
      <c r="Q115" s="5"/>
      <c r="R115" s="5"/>
      <c r="S115" s="5"/>
      <c r="T115" s="5"/>
      <c r="U115" s="5"/>
      <c r="V115" s="5"/>
      <c r="W115" s="5"/>
      <c r="X115" s="5"/>
      <c r="Y115" s="5"/>
      <c r="Z115" s="5"/>
      <c r="AA115" s="5"/>
      <c r="AB115" s="5"/>
      <c r="AC115" s="5"/>
      <c r="AD115" s="5"/>
      <c r="AE115" s="5"/>
    </row>
    <row r="116" spans="1:31" ht="21.75" customHeight="1">
      <c r="A116" s="5" t="s">
        <v>10714</v>
      </c>
      <c r="B116" s="5" t="s">
        <v>18841</v>
      </c>
      <c r="C116" s="5" t="s">
        <v>170</v>
      </c>
      <c r="D116" s="5" t="s">
        <v>390</v>
      </c>
      <c r="E116" s="5" t="s">
        <v>45</v>
      </c>
      <c r="F116" s="7">
        <v>6</v>
      </c>
      <c r="G116" s="7">
        <v>10</v>
      </c>
      <c r="H116" s="5" t="s">
        <v>548</v>
      </c>
      <c r="I116" s="5" t="s">
        <v>125</v>
      </c>
      <c r="J116" s="5" t="s">
        <v>76</v>
      </c>
      <c r="K116" s="5" t="s">
        <v>18843</v>
      </c>
      <c r="L116" s="5" t="s">
        <v>18844</v>
      </c>
      <c r="M116" s="5" t="s">
        <v>53</v>
      </c>
      <c r="N116" s="5" t="s">
        <v>55</v>
      </c>
      <c r="O116" s="5"/>
      <c r="P116" s="5" t="b">
        <f t="shared" ca="1" si="0"/>
        <v>1</v>
      </c>
      <c r="Q116" s="5"/>
      <c r="R116" s="5"/>
      <c r="S116" s="5"/>
      <c r="T116" s="5"/>
      <c r="U116" s="5"/>
      <c r="V116" s="5"/>
      <c r="W116" s="5"/>
      <c r="X116" s="5"/>
      <c r="Y116" s="5"/>
      <c r="Z116" s="5"/>
      <c r="AA116" s="5"/>
      <c r="AB116" s="5"/>
      <c r="AC116" s="5"/>
      <c r="AD116" s="5"/>
      <c r="AE116" s="5"/>
    </row>
    <row r="117" spans="1:31" ht="21.75" customHeight="1">
      <c r="A117" s="5" t="s">
        <v>18847</v>
      </c>
      <c r="B117" s="5" t="s">
        <v>5280</v>
      </c>
      <c r="C117" s="5" t="s">
        <v>20</v>
      </c>
      <c r="D117" s="5" t="s">
        <v>21</v>
      </c>
      <c r="E117" s="5" t="s">
        <v>45</v>
      </c>
      <c r="F117" s="7">
        <v>6</v>
      </c>
      <c r="G117" s="7">
        <v>15</v>
      </c>
      <c r="H117" s="5" t="s">
        <v>214</v>
      </c>
      <c r="I117" s="5" t="s">
        <v>31</v>
      </c>
      <c r="J117" s="5" t="s">
        <v>48</v>
      </c>
      <c r="K117" s="5" t="s">
        <v>18850</v>
      </c>
      <c r="L117" s="5" t="s">
        <v>18851</v>
      </c>
      <c r="M117" s="5" t="s">
        <v>167</v>
      </c>
      <c r="N117" s="5" t="s">
        <v>44</v>
      </c>
      <c r="O117" s="5"/>
      <c r="P117" s="5" t="b">
        <f t="shared" ca="1" si="0"/>
        <v>1</v>
      </c>
      <c r="Q117" s="5"/>
      <c r="R117" s="5"/>
      <c r="S117" s="5"/>
      <c r="T117" s="5"/>
      <c r="U117" s="5"/>
      <c r="V117" s="5"/>
      <c r="W117" s="5"/>
      <c r="X117" s="5"/>
      <c r="Y117" s="5"/>
      <c r="Z117" s="5"/>
      <c r="AA117" s="5"/>
      <c r="AB117" s="5"/>
      <c r="AC117" s="5"/>
      <c r="AD117" s="5"/>
      <c r="AE117" s="5"/>
    </row>
    <row r="118" spans="1:31" ht="21.75" customHeight="1">
      <c r="A118" s="5" t="s">
        <v>18853</v>
      </c>
      <c r="B118" s="5" t="s">
        <v>8251</v>
      </c>
      <c r="C118" s="5" t="s">
        <v>41</v>
      </c>
      <c r="D118" s="5" t="s">
        <v>94</v>
      </c>
      <c r="E118" s="5" t="s">
        <v>29</v>
      </c>
      <c r="F118" s="7">
        <v>6</v>
      </c>
      <c r="G118" s="7">
        <v>10</v>
      </c>
      <c r="H118" s="5" t="s">
        <v>548</v>
      </c>
      <c r="I118" s="5" t="s">
        <v>31</v>
      </c>
      <c r="J118" s="5" t="s">
        <v>76</v>
      </c>
      <c r="K118" s="5" t="s">
        <v>18856</v>
      </c>
      <c r="L118" s="5" t="s">
        <v>18857</v>
      </c>
      <c r="M118" s="5" t="s">
        <v>53</v>
      </c>
      <c r="N118" s="5" t="s">
        <v>271</v>
      </c>
      <c r="O118" s="5"/>
      <c r="P118" s="5" t="b">
        <f t="shared" ca="1" si="0"/>
        <v>1</v>
      </c>
      <c r="Q118" s="5"/>
      <c r="R118" s="5"/>
      <c r="S118" s="5"/>
      <c r="T118" s="5"/>
      <c r="U118" s="5"/>
      <c r="V118" s="5"/>
      <c r="W118" s="5"/>
      <c r="X118" s="5"/>
      <c r="Y118" s="5"/>
      <c r="Z118" s="5"/>
      <c r="AA118" s="5"/>
      <c r="AB118" s="5"/>
      <c r="AC118" s="5"/>
      <c r="AD118" s="5"/>
      <c r="AE118" s="5"/>
    </row>
    <row r="119" spans="1:31" ht="21.75" customHeight="1">
      <c r="A119" s="5" t="s">
        <v>18859</v>
      </c>
      <c r="B119" s="5" t="s">
        <v>18860</v>
      </c>
      <c r="C119" s="5" t="s">
        <v>41</v>
      </c>
      <c r="D119" s="5" t="s">
        <v>94</v>
      </c>
      <c r="E119" s="5" t="s">
        <v>29</v>
      </c>
      <c r="F119" s="7">
        <v>6</v>
      </c>
      <c r="G119" s="7">
        <v>8</v>
      </c>
      <c r="H119" s="5" t="s">
        <v>672</v>
      </c>
      <c r="I119" s="5" t="s">
        <v>31</v>
      </c>
      <c r="J119" s="5" t="s">
        <v>48</v>
      </c>
      <c r="K119" s="5" t="s">
        <v>18861</v>
      </c>
      <c r="L119" s="5" t="s">
        <v>18862</v>
      </c>
      <c r="M119" s="5" t="s">
        <v>53</v>
      </c>
      <c r="N119" s="5" t="s">
        <v>89</v>
      </c>
      <c r="O119" s="5"/>
      <c r="P119" s="5" t="b">
        <f t="shared" ca="1" si="0"/>
        <v>1</v>
      </c>
      <c r="Q119" s="5"/>
      <c r="R119" s="5"/>
      <c r="S119" s="5"/>
      <c r="T119" s="5"/>
      <c r="U119" s="5"/>
      <c r="V119" s="5"/>
      <c r="W119" s="5"/>
      <c r="X119" s="5"/>
      <c r="Y119" s="5"/>
      <c r="Z119" s="5"/>
      <c r="AA119" s="5"/>
      <c r="AB119" s="5"/>
      <c r="AC119" s="5"/>
      <c r="AD119" s="5"/>
      <c r="AE119" s="5"/>
    </row>
    <row r="120" spans="1:31" ht="21.75" customHeight="1">
      <c r="A120" s="5" t="s">
        <v>18866</v>
      </c>
      <c r="B120" s="5" t="s">
        <v>18868</v>
      </c>
      <c r="C120" s="5" t="s">
        <v>170</v>
      </c>
      <c r="D120" s="5" t="s">
        <v>1759</v>
      </c>
      <c r="E120" s="5" t="s">
        <v>45</v>
      </c>
      <c r="F120" s="7">
        <v>6</v>
      </c>
      <c r="G120" s="7">
        <v>10</v>
      </c>
      <c r="H120" s="5" t="s">
        <v>548</v>
      </c>
      <c r="I120" s="5" t="s">
        <v>31</v>
      </c>
      <c r="J120" s="5" t="s">
        <v>18869</v>
      </c>
      <c r="K120" s="5" t="s">
        <v>18870</v>
      </c>
      <c r="L120" s="5" t="s">
        <v>18871</v>
      </c>
      <c r="M120" s="5" t="s">
        <v>42</v>
      </c>
      <c r="N120" s="5" t="s">
        <v>237</v>
      </c>
      <c r="O120" s="5"/>
      <c r="P120" s="5" t="b">
        <f t="shared" ca="1" si="0"/>
        <v>1</v>
      </c>
      <c r="Q120" s="5"/>
      <c r="R120" s="5"/>
      <c r="S120" s="5"/>
      <c r="T120" s="5"/>
      <c r="U120" s="5"/>
      <c r="V120" s="5"/>
      <c r="W120" s="5"/>
      <c r="X120" s="5"/>
      <c r="Y120" s="5"/>
      <c r="Z120" s="5"/>
      <c r="AA120" s="5"/>
      <c r="AB120" s="5"/>
      <c r="AC120" s="5"/>
      <c r="AD120" s="5"/>
      <c r="AE120" s="5"/>
    </row>
    <row r="121" spans="1:31" ht="21.75" customHeight="1">
      <c r="A121" s="5" t="s">
        <v>18873</v>
      </c>
      <c r="B121" s="5" t="s">
        <v>18874</v>
      </c>
      <c r="C121" s="5" t="s">
        <v>20</v>
      </c>
      <c r="D121" s="5" t="s">
        <v>296</v>
      </c>
      <c r="E121" s="5" t="s">
        <v>45</v>
      </c>
      <c r="F121" s="7">
        <v>6</v>
      </c>
      <c r="G121" s="7">
        <v>8</v>
      </c>
      <c r="H121" s="5" t="s">
        <v>672</v>
      </c>
      <c r="I121" s="5" t="s">
        <v>125</v>
      </c>
      <c r="J121" s="5" t="s">
        <v>134</v>
      </c>
      <c r="K121" s="5" t="s">
        <v>18877</v>
      </c>
      <c r="L121" s="5" t="s">
        <v>18878</v>
      </c>
      <c r="M121" s="5" t="s">
        <v>53</v>
      </c>
      <c r="N121" s="5" t="s">
        <v>44</v>
      </c>
      <c r="O121" s="5"/>
      <c r="P121" s="5" t="b">
        <f t="shared" ca="1" si="0"/>
        <v>1</v>
      </c>
      <c r="Q121" s="5"/>
      <c r="R121" s="5"/>
      <c r="S121" s="5"/>
      <c r="T121" s="5"/>
      <c r="U121" s="5"/>
      <c r="V121" s="5"/>
      <c r="W121" s="5"/>
      <c r="X121" s="5"/>
      <c r="Y121" s="5"/>
      <c r="Z121" s="5"/>
      <c r="AA121" s="5"/>
      <c r="AB121" s="5"/>
      <c r="AC121" s="5"/>
      <c r="AD121" s="5"/>
      <c r="AE121" s="5"/>
    </row>
    <row r="122" spans="1:31" ht="21.75" customHeight="1">
      <c r="A122" s="5" t="s">
        <v>12994</v>
      </c>
      <c r="B122" s="5" t="s">
        <v>18880</v>
      </c>
      <c r="C122" s="5" t="s">
        <v>41</v>
      </c>
      <c r="D122" s="5" t="s">
        <v>43</v>
      </c>
      <c r="E122" s="5" t="s">
        <v>45</v>
      </c>
      <c r="F122" s="7">
        <v>6</v>
      </c>
      <c r="G122" s="7">
        <v>8</v>
      </c>
      <c r="H122" s="5" t="s">
        <v>672</v>
      </c>
      <c r="I122" s="5" t="s">
        <v>108</v>
      </c>
      <c r="J122" s="5" t="s">
        <v>942</v>
      </c>
      <c r="K122" s="9" t="s">
        <v>47</v>
      </c>
      <c r="L122" s="5" t="s">
        <v>18882</v>
      </c>
      <c r="M122" s="5" t="s">
        <v>100</v>
      </c>
      <c r="N122" s="5" t="s">
        <v>55</v>
      </c>
      <c r="O122" s="5"/>
      <c r="P122" s="5" t="b">
        <f t="shared" ca="1" si="0"/>
        <v>1</v>
      </c>
      <c r="Q122" s="5"/>
      <c r="R122" s="5"/>
      <c r="S122" s="5"/>
      <c r="T122" s="5"/>
      <c r="U122" s="5"/>
      <c r="V122" s="5"/>
      <c r="W122" s="5"/>
      <c r="X122" s="5"/>
      <c r="Y122" s="5"/>
      <c r="Z122" s="5"/>
      <c r="AA122" s="5"/>
      <c r="AB122" s="5"/>
      <c r="AC122" s="5"/>
      <c r="AD122" s="5"/>
      <c r="AE122" s="5"/>
    </row>
    <row r="123" spans="1:31" ht="21.75" customHeight="1">
      <c r="A123" s="5" t="s">
        <v>18884</v>
      </c>
      <c r="B123" s="5" t="s">
        <v>9199</v>
      </c>
      <c r="C123" s="5" t="s">
        <v>20</v>
      </c>
      <c r="D123" s="5" t="s">
        <v>296</v>
      </c>
      <c r="E123" s="5" t="s">
        <v>29</v>
      </c>
      <c r="F123" s="7">
        <v>6</v>
      </c>
      <c r="G123" s="7">
        <v>11</v>
      </c>
      <c r="H123" s="5" t="s">
        <v>1376</v>
      </c>
      <c r="I123" s="5" t="s">
        <v>31</v>
      </c>
      <c r="J123" s="5" t="s">
        <v>844</v>
      </c>
      <c r="K123" s="9" t="s">
        <v>47</v>
      </c>
      <c r="L123" s="5" t="s">
        <v>18886</v>
      </c>
      <c r="M123" s="5" t="s">
        <v>53</v>
      </c>
      <c r="N123" s="5" t="s">
        <v>405</v>
      </c>
      <c r="O123" s="5"/>
      <c r="P123" s="5" t="b">
        <f t="shared" ca="1" si="0"/>
        <v>1</v>
      </c>
      <c r="Q123" s="5"/>
      <c r="R123" s="5"/>
      <c r="S123" s="5"/>
      <c r="T123" s="5"/>
      <c r="U123" s="5"/>
      <c r="V123" s="5"/>
      <c r="W123" s="5"/>
      <c r="X123" s="5"/>
      <c r="Y123" s="5"/>
      <c r="Z123" s="5"/>
      <c r="AA123" s="5"/>
      <c r="AB123" s="5"/>
      <c r="AC123" s="5"/>
      <c r="AD123" s="5"/>
      <c r="AE123" s="5"/>
    </row>
    <row r="124" spans="1:31" ht="21.75" customHeight="1">
      <c r="A124" s="5" t="s">
        <v>130</v>
      </c>
      <c r="B124" s="5" t="s">
        <v>18888</v>
      </c>
      <c r="C124" s="5" t="s">
        <v>20</v>
      </c>
      <c r="D124" s="5" t="s">
        <v>47</v>
      </c>
      <c r="E124" s="5" t="s">
        <v>45</v>
      </c>
      <c r="F124" s="7">
        <v>6</v>
      </c>
      <c r="G124" s="7">
        <v>15</v>
      </c>
      <c r="H124" s="5" t="s">
        <v>214</v>
      </c>
      <c r="I124" s="7" t="s">
        <v>24</v>
      </c>
      <c r="J124" s="5" t="s">
        <v>18889</v>
      </c>
      <c r="K124" s="5" t="s">
        <v>3028</v>
      </c>
      <c r="L124" s="5" t="s">
        <v>18890</v>
      </c>
      <c r="M124" s="5" t="s">
        <v>53</v>
      </c>
      <c r="N124" s="5" t="s">
        <v>55</v>
      </c>
      <c r="O124" s="5"/>
      <c r="P124" s="5" t="b">
        <f t="shared" ca="1" si="0"/>
        <v>1</v>
      </c>
      <c r="Q124" s="5"/>
      <c r="R124" s="5"/>
      <c r="S124" s="5"/>
      <c r="T124" s="5"/>
      <c r="U124" s="5"/>
      <c r="V124" s="5"/>
      <c r="W124" s="5"/>
      <c r="X124" s="5"/>
      <c r="Y124" s="5"/>
      <c r="Z124" s="5"/>
      <c r="AA124" s="5"/>
      <c r="AB124" s="5"/>
      <c r="AC124" s="5"/>
      <c r="AD124" s="5"/>
      <c r="AE124" s="5"/>
    </row>
    <row r="125" spans="1:31" ht="21.75" customHeight="1">
      <c r="A125" s="5" t="s">
        <v>1457</v>
      </c>
      <c r="B125" s="5" t="s">
        <v>18892</v>
      </c>
      <c r="C125" s="5" t="s">
        <v>41</v>
      </c>
      <c r="D125" s="5" t="s">
        <v>47</v>
      </c>
      <c r="E125" s="5" t="s">
        <v>45</v>
      </c>
      <c r="F125" s="7">
        <v>6</v>
      </c>
      <c r="G125" s="7">
        <v>12</v>
      </c>
      <c r="H125" s="5" t="s">
        <v>538</v>
      </c>
      <c r="I125" s="5" t="s">
        <v>125</v>
      </c>
      <c r="J125" s="5" t="s">
        <v>117</v>
      </c>
      <c r="K125" s="5" t="s">
        <v>18893</v>
      </c>
      <c r="L125" s="5" t="s">
        <v>18894</v>
      </c>
      <c r="M125" s="5" t="s">
        <v>53</v>
      </c>
      <c r="N125" s="5" t="s">
        <v>55</v>
      </c>
      <c r="O125" s="5"/>
      <c r="P125" s="5" t="b">
        <f t="shared" ca="1" si="0"/>
        <v>1</v>
      </c>
      <c r="Q125" s="5"/>
      <c r="R125" s="5"/>
      <c r="S125" s="5"/>
      <c r="T125" s="5"/>
      <c r="U125" s="5"/>
      <c r="V125" s="5"/>
      <c r="W125" s="5"/>
      <c r="X125" s="5"/>
      <c r="Y125" s="5"/>
      <c r="Z125" s="5"/>
      <c r="AA125" s="5"/>
      <c r="AB125" s="5"/>
      <c r="AC125" s="5"/>
      <c r="AD125" s="5"/>
      <c r="AE125" s="5"/>
    </row>
    <row r="126" spans="1:31" ht="21.75" customHeight="1">
      <c r="A126" s="5" t="s">
        <v>2665</v>
      </c>
      <c r="B126" s="5" t="s">
        <v>18897</v>
      </c>
      <c r="C126" s="5" t="s">
        <v>27</v>
      </c>
      <c r="D126" s="5" t="s">
        <v>85</v>
      </c>
      <c r="E126" s="5" t="s">
        <v>29</v>
      </c>
      <c r="F126" s="7">
        <v>6</v>
      </c>
      <c r="G126" s="7">
        <v>10</v>
      </c>
      <c r="H126" s="5" t="s">
        <v>548</v>
      </c>
      <c r="I126" s="5" t="s">
        <v>31</v>
      </c>
      <c r="J126" s="5" t="s">
        <v>686</v>
      </c>
      <c r="K126" s="5" t="s">
        <v>18898</v>
      </c>
      <c r="L126" s="5" t="s">
        <v>18899</v>
      </c>
      <c r="M126" s="5" t="s">
        <v>100</v>
      </c>
      <c r="N126" s="5" t="s">
        <v>271</v>
      </c>
      <c r="O126" s="5"/>
      <c r="P126" s="5" t="b">
        <f t="shared" ca="1" si="0"/>
        <v>1</v>
      </c>
      <c r="Q126" s="5"/>
      <c r="R126" s="5"/>
      <c r="S126" s="5"/>
      <c r="T126" s="5"/>
      <c r="U126" s="5"/>
      <c r="V126" s="5"/>
      <c r="W126" s="5"/>
      <c r="X126" s="5"/>
      <c r="Y126" s="5"/>
      <c r="Z126" s="5"/>
      <c r="AA126" s="5"/>
      <c r="AB126" s="5"/>
      <c r="AC126" s="5"/>
      <c r="AD126" s="5"/>
      <c r="AE126" s="5"/>
    </row>
    <row r="127" spans="1:31" ht="21.75" customHeight="1">
      <c r="A127" s="5" t="s">
        <v>18902</v>
      </c>
      <c r="B127" s="5" t="s">
        <v>18903</v>
      </c>
      <c r="C127" s="5" t="s">
        <v>20</v>
      </c>
      <c r="D127" s="5" t="s">
        <v>21</v>
      </c>
      <c r="E127" s="5" t="s">
        <v>29</v>
      </c>
      <c r="F127" s="7">
        <v>6</v>
      </c>
      <c r="G127" s="7">
        <v>8</v>
      </c>
      <c r="H127" s="5" t="s">
        <v>672</v>
      </c>
      <c r="I127" s="5" t="s">
        <v>108</v>
      </c>
      <c r="J127" s="5" t="s">
        <v>7078</v>
      </c>
      <c r="K127" s="5" t="s">
        <v>18904</v>
      </c>
      <c r="L127" s="5" t="s">
        <v>18905</v>
      </c>
      <c r="M127" s="5" t="s">
        <v>100</v>
      </c>
      <c r="N127" s="5" t="s">
        <v>55</v>
      </c>
      <c r="O127" s="5"/>
      <c r="P127" s="5" t="b">
        <f t="shared" ca="1" si="0"/>
        <v>1</v>
      </c>
      <c r="Q127" s="5"/>
      <c r="R127" s="5"/>
      <c r="S127" s="5"/>
      <c r="T127" s="5"/>
      <c r="U127" s="5"/>
      <c r="V127" s="5"/>
      <c r="W127" s="5"/>
      <c r="X127" s="5"/>
      <c r="Y127" s="5"/>
      <c r="Z127" s="5"/>
      <c r="AA127" s="5"/>
      <c r="AB127" s="5"/>
      <c r="AC127" s="5"/>
      <c r="AD127" s="5"/>
      <c r="AE127" s="5"/>
    </row>
    <row r="128" spans="1:31" ht="21.75" customHeight="1">
      <c r="A128" s="5" t="s">
        <v>18906</v>
      </c>
      <c r="B128" s="5" t="s">
        <v>18907</v>
      </c>
      <c r="C128" s="5" t="s">
        <v>20</v>
      </c>
      <c r="D128" s="5" t="s">
        <v>47</v>
      </c>
      <c r="E128" s="5" t="s">
        <v>45</v>
      </c>
      <c r="F128" s="7">
        <v>6</v>
      </c>
      <c r="G128" s="7">
        <v>10</v>
      </c>
      <c r="H128" s="5" t="s">
        <v>548</v>
      </c>
      <c r="I128" s="5" t="s">
        <v>125</v>
      </c>
      <c r="J128" s="5" t="s">
        <v>48</v>
      </c>
      <c r="K128" s="5" t="s">
        <v>18908</v>
      </c>
      <c r="L128" s="5" t="s">
        <v>18909</v>
      </c>
      <c r="M128" s="5" t="s">
        <v>1599</v>
      </c>
      <c r="N128" s="5" t="s">
        <v>55</v>
      </c>
      <c r="O128" s="5"/>
      <c r="P128" s="5" t="b">
        <f t="shared" ca="1" si="0"/>
        <v>1</v>
      </c>
      <c r="Q128" s="5"/>
      <c r="R128" s="5"/>
      <c r="S128" s="5"/>
      <c r="T128" s="5"/>
      <c r="U128" s="5"/>
      <c r="V128" s="5"/>
      <c r="W128" s="5"/>
      <c r="X128" s="5"/>
      <c r="Y128" s="5"/>
      <c r="Z128" s="5"/>
      <c r="AA128" s="5"/>
      <c r="AB128" s="5"/>
      <c r="AC128" s="5"/>
      <c r="AD128" s="5"/>
      <c r="AE128" s="5"/>
    </row>
    <row r="129" spans="1:31" ht="21.75" customHeight="1">
      <c r="A129" s="5" t="s">
        <v>18912</v>
      </c>
      <c r="B129" s="5" t="s">
        <v>10198</v>
      </c>
      <c r="C129" s="5" t="s">
        <v>41</v>
      </c>
      <c r="D129" s="5" t="s">
        <v>874</v>
      </c>
      <c r="E129" s="5" t="s">
        <v>45</v>
      </c>
      <c r="F129" s="7">
        <v>6</v>
      </c>
      <c r="G129" s="7">
        <v>15</v>
      </c>
      <c r="H129" s="5" t="s">
        <v>214</v>
      </c>
      <c r="I129" s="5" t="s">
        <v>125</v>
      </c>
      <c r="J129" s="5" t="s">
        <v>110</v>
      </c>
      <c r="K129" s="5" t="s">
        <v>18913</v>
      </c>
      <c r="L129" s="5" t="s">
        <v>18914</v>
      </c>
      <c r="M129" s="5" t="s">
        <v>53</v>
      </c>
      <c r="N129" s="5" t="s">
        <v>89</v>
      </c>
      <c r="O129" s="5"/>
      <c r="P129" s="5" t="b">
        <f t="shared" ca="1" si="0"/>
        <v>1</v>
      </c>
      <c r="Q129" s="5"/>
      <c r="R129" s="5"/>
      <c r="S129" s="5"/>
      <c r="T129" s="5"/>
      <c r="U129" s="5"/>
      <c r="V129" s="5"/>
      <c r="W129" s="5"/>
      <c r="X129" s="5"/>
      <c r="Y129" s="5"/>
      <c r="Z129" s="5"/>
      <c r="AA129" s="5"/>
      <c r="AB129" s="5"/>
      <c r="AC129" s="5"/>
      <c r="AD129" s="5"/>
      <c r="AE129" s="5"/>
    </row>
    <row r="130" spans="1:31" ht="21.75" customHeight="1">
      <c r="A130" s="14" t="s">
        <v>18916</v>
      </c>
      <c r="B130" s="14" t="s">
        <v>18310</v>
      </c>
      <c r="C130" s="14" t="s">
        <v>41</v>
      </c>
      <c r="D130" s="14" t="s">
        <v>448</v>
      </c>
      <c r="E130" s="14" t="s">
        <v>95</v>
      </c>
      <c r="F130" s="15">
        <v>6</v>
      </c>
      <c r="G130" s="15">
        <v>8</v>
      </c>
      <c r="H130" s="14" t="s">
        <v>672</v>
      </c>
      <c r="I130" s="14" t="s">
        <v>108</v>
      </c>
      <c r="J130" s="14" t="s">
        <v>1145</v>
      </c>
      <c r="K130" s="14" t="s">
        <v>18919</v>
      </c>
      <c r="L130" s="14" t="s">
        <v>18920</v>
      </c>
      <c r="M130" s="14" t="s">
        <v>100</v>
      </c>
      <c r="N130" s="14" t="s">
        <v>55</v>
      </c>
      <c r="O130" s="14" t="b">
        <f t="shared" ref="O130:O133" ca="1" si="5">IFERROR(__xludf.DUMMYFUNCTION("REGEXMATCH(A130,""(?i)ruby"")"),FALSE)</f>
        <v>0</v>
      </c>
      <c r="P130" s="14" t="b">
        <f t="shared" ca="1" si="0"/>
        <v>1</v>
      </c>
      <c r="Q130" s="5"/>
      <c r="R130" s="5"/>
      <c r="S130" s="5"/>
      <c r="T130" s="5"/>
      <c r="U130" s="5"/>
      <c r="V130" s="5"/>
      <c r="W130" s="5"/>
      <c r="X130" s="5"/>
      <c r="Y130" s="5"/>
      <c r="Z130" s="5"/>
      <c r="AA130" s="5"/>
      <c r="AB130" s="5"/>
      <c r="AC130" s="5"/>
      <c r="AD130" s="5"/>
      <c r="AE130" s="5"/>
    </row>
    <row r="131" spans="1:31" ht="21.75" customHeight="1">
      <c r="A131" s="14" t="s">
        <v>18924</v>
      </c>
      <c r="B131" s="14" t="s">
        <v>18310</v>
      </c>
      <c r="C131" s="14" t="s">
        <v>41</v>
      </c>
      <c r="D131" s="14" t="s">
        <v>448</v>
      </c>
      <c r="E131" s="14" t="s">
        <v>651</v>
      </c>
      <c r="F131" s="15">
        <v>6</v>
      </c>
      <c r="G131" s="15">
        <v>8</v>
      </c>
      <c r="H131" s="14" t="s">
        <v>672</v>
      </c>
      <c r="I131" s="14" t="s">
        <v>66</v>
      </c>
      <c r="J131" s="14" t="s">
        <v>1145</v>
      </c>
      <c r="K131" s="14" t="s">
        <v>18919</v>
      </c>
      <c r="L131" s="14" t="s">
        <v>18925</v>
      </c>
      <c r="M131" s="14" t="s">
        <v>100</v>
      </c>
      <c r="N131" s="14" t="s">
        <v>55</v>
      </c>
      <c r="O131" s="14" t="b">
        <f t="shared" ca="1" si="5"/>
        <v>0</v>
      </c>
      <c r="P131" s="14" t="b">
        <f t="shared" ca="1" si="0"/>
        <v>1</v>
      </c>
      <c r="Q131" s="5"/>
      <c r="R131" s="5"/>
      <c r="S131" s="5"/>
      <c r="T131" s="5"/>
      <c r="U131" s="5"/>
      <c r="V131" s="5"/>
      <c r="W131" s="5"/>
      <c r="X131" s="5"/>
      <c r="Y131" s="5"/>
      <c r="Z131" s="5"/>
      <c r="AA131" s="5"/>
      <c r="AB131" s="5"/>
      <c r="AC131" s="5"/>
      <c r="AD131" s="5"/>
      <c r="AE131" s="5"/>
    </row>
    <row r="132" spans="1:31" ht="21.75" customHeight="1">
      <c r="A132" s="14" t="s">
        <v>18929</v>
      </c>
      <c r="B132" s="14" t="s">
        <v>18310</v>
      </c>
      <c r="C132" s="14" t="s">
        <v>41</v>
      </c>
      <c r="D132" s="14" t="s">
        <v>448</v>
      </c>
      <c r="E132" s="14" t="s">
        <v>29</v>
      </c>
      <c r="F132" s="15">
        <v>6</v>
      </c>
      <c r="G132" s="15">
        <v>15</v>
      </c>
      <c r="H132" s="14" t="s">
        <v>214</v>
      </c>
      <c r="I132" s="14" t="s">
        <v>31</v>
      </c>
      <c r="J132" s="14" t="s">
        <v>1145</v>
      </c>
      <c r="K132" s="14" t="s">
        <v>5856</v>
      </c>
      <c r="L132" s="14" t="s">
        <v>18930</v>
      </c>
      <c r="M132" s="14" t="s">
        <v>100</v>
      </c>
      <c r="N132" s="14" t="s">
        <v>55</v>
      </c>
      <c r="O132" s="14" t="b">
        <f t="shared" ca="1" si="5"/>
        <v>0</v>
      </c>
      <c r="P132" s="14" t="b">
        <f t="shared" ca="1" si="0"/>
        <v>1</v>
      </c>
      <c r="Q132" s="5"/>
      <c r="R132" s="5"/>
      <c r="S132" s="5"/>
      <c r="T132" s="5"/>
      <c r="U132" s="5"/>
      <c r="V132" s="5"/>
      <c r="W132" s="5"/>
      <c r="X132" s="5"/>
      <c r="Y132" s="5"/>
      <c r="Z132" s="5"/>
      <c r="AA132" s="5"/>
      <c r="AB132" s="5"/>
      <c r="AC132" s="5"/>
      <c r="AD132" s="5"/>
      <c r="AE132" s="5"/>
    </row>
    <row r="133" spans="1:31" ht="21.75" customHeight="1">
      <c r="A133" s="14" t="s">
        <v>18935</v>
      </c>
      <c r="B133" s="14" t="s">
        <v>18310</v>
      </c>
      <c r="C133" s="14" t="s">
        <v>41</v>
      </c>
      <c r="D133" s="14" t="s">
        <v>448</v>
      </c>
      <c r="E133" s="14" t="s">
        <v>29</v>
      </c>
      <c r="F133" s="15">
        <v>6</v>
      </c>
      <c r="G133" s="15">
        <v>15</v>
      </c>
      <c r="H133" s="14" t="s">
        <v>214</v>
      </c>
      <c r="I133" s="14" t="s">
        <v>108</v>
      </c>
      <c r="J133" s="14" t="s">
        <v>1145</v>
      </c>
      <c r="K133" s="14" t="s">
        <v>18339</v>
      </c>
      <c r="L133" s="14" t="s">
        <v>18936</v>
      </c>
      <c r="M133" s="14" t="s">
        <v>100</v>
      </c>
      <c r="N133" s="14" t="s">
        <v>55</v>
      </c>
      <c r="O133" s="14" t="b">
        <f t="shared" ca="1" si="5"/>
        <v>0</v>
      </c>
      <c r="P133" s="14" t="b">
        <f t="shared" ca="1" si="0"/>
        <v>1</v>
      </c>
      <c r="Q133" s="5"/>
      <c r="R133" s="5"/>
      <c r="S133" s="5"/>
      <c r="T133" s="5"/>
      <c r="U133" s="5"/>
      <c r="V133" s="5"/>
      <c r="W133" s="5"/>
      <c r="X133" s="5"/>
      <c r="Y133" s="5"/>
      <c r="Z133" s="5"/>
      <c r="AA133" s="5"/>
      <c r="AB133" s="5"/>
      <c r="AC133" s="5"/>
      <c r="AD133" s="5"/>
      <c r="AE133" s="5"/>
    </row>
    <row r="134" spans="1:31" ht="21.75" customHeight="1">
      <c r="A134" s="5" t="s">
        <v>18941</v>
      </c>
      <c r="B134" s="5" t="s">
        <v>13106</v>
      </c>
      <c r="C134" s="5" t="s">
        <v>170</v>
      </c>
      <c r="D134" s="5" t="s">
        <v>171</v>
      </c>
      <c r="E134" s="5" t="s">
        <v>29</v>
      </c>
      <c r="F134" s="7">
        <v>6</v>
      </c>
      <c r="G134" s="7">
        <v>12</v>
      </c>
      <c r="H134" s="5" t="s">
        <v>538</v>
      </c>
      <c r="I134" s="7" t="s">
        <v>24</v>
      </c>
      <c r="J134" s="5" t="s">
        <v>4234</v>
      </c>
      <c r="K134" s="5" t="s">
        <v>13107</v>
      </c>
      <c r="L134" s="5" t="s">
        <v>18403</v>
      </c>
      <c r="M134" s="5" t="s">
        <v>53</v>
      </c>
      <c r="N134" s="5" t="s">
        <v>55</v>
      </c>
      <c r="O134" s="5"/>
      <c r="P134" s="5" t="b">
        <f t="shared" ca="1" si="0"/>
        <v>1</v>
      </c>
      <c r="Q134" s="5"/>
      <c r="R134" s="5"/>
      <c r="S134" s="5"/>
      <c r="T134" s="5"/>
      <c r="U134" s="5"/>
      <c r="V134" s="5"/>
      <c r="W134" s="5"/>
      <c r="X134" s="5"/>
      <c r="Y134" s="5"/>
      <c r="Z134" s="5"/>
      <c r="AA134" s="5"/>
      <c r="AB134" s="5"/>
      <c r="AC134" s="5"/>
      <c r="AD134" s="5"/>
      <c r="AE134" s="5"/>
    </row>
    <row r="135" spans="1:31" ht="21.75" customHeight="1">
      <c r="A135" s="5" t="s">
        <v>18431</v>
      </c>
      <c r="B135" s="5" t="s">
        <v>13106</v>
      </c>
      <c r="C135" s="5" t="s">
        <v>170</v>
      </c>
      <c r="D135" s="5" t="s">
        <v>171</v>
      </c>
      <c r="E135" s="5" t="s">
        <v>29</v>
      </c>
      <c r="F135" s="7">
        <v>6</v>
      </c>
      <c r="G135" s="7">
        <v>15</v>
      </c>
      <c r="H135" s="5" t="s">
        <v>214</v>
      </c>
      <c r="I135" s="5" t="s">
        <v>108</v>
      </c>
      <c r="J135" s="5" t="s">
        <v>4234</v>
      </c>
      <c r="K135" s="5" t="s">
        <v>18945</v>
      </c>
      <c r="L135" s="5" t="s">
        <v>18946</v>
      </c>
      <c r="M135" s="5" t="s">
        <v>53</v>
      </c>
      <c r="N135" s="5" t="s">
        <v>55</v>
      </c>
      <c r="O135" s="5"/>
      <c r="P135" s="5" t="b">
        <f t="shared" ca="1" si="0"/>
        <v>1</v>
      </c>
      <c r="Q135" s="5"/>
      <c r="R135" s="5"/>
      <c r="S135" s="5"/>
      <c r="T135" s="5"/>
      <c r="U135" s="5"/>
      <c r="V135" s="5"/>
      <c r="W135" s="5"/>
      <c r="X135" s="5"/>
      <c r="Y135" s="5"/>
      <c r="Z135" s="5"/>
      <c r="AA135" s="5"/>
      <c r="AB135" s="5"/>
      <c r="AC135" s="5"/>
      <c r="AD135" s="5"/>
      <c r="AE135" s="5"/>
    </row>
    <row r="136" spans="1:31" ht="21.75" customHeight="1">
      <c r="A136" s="5" t="s">
        <v>18951</v>
      </c>
      <c r="B136" s="5" t="s">
        <v>13106</v>
      </c>
      <c r="C136" s="5" t="s">
        <v>170</v>
      </c>
      <c r="D136" s="5" t="s">
        <v>171</v>
      </c>
      <c r="E136" s="5" t="s">
        <v>29</v>
      </c>
      <c r="F136" s="7">
        <v>6</v>
      </c>
      <c r="G136" s="7">
        <v>30</v>
      </c>
      <c r="H136" s="5" t="s">
        <v>823</v>
      </c>
      <c r="I136" s="7" t="s">
        <v>24</v>
      </c>
      <c r="J136" s="5" t="s">
        <v>4234</v>
      </c>
      <c r="K136" s="5" t="s">
        <v>18952</v>
      </c>
      <c r="L136" s="5" t="s">
        <v>18953</v>
      </c>
      <c r="M136" s="5" t="s">
        <v>53</v>
      </c>
      <c r="N136" s="5" t="s">
        <v>55</v>
      </c>
      <c r="O136" s="5"/>
      <c r="P136" s="5" t="b">
        <f t="shared" ca="1" si="0"/>
        <v>1</v>
      </c>
      <c r="Q136" s="5"/>
      <c r="R136" s="5"/>
      <c r="S136" s="5"/>
      <c r="T136" s="5"/>
      <c r="U136" s="5"/>
      <c r="V136" s="5"/>
      <c r="W136" s="5"/>
      <c r="X136" s="5"/>
      <c r="Y136" s="5"/>
      <c r="Z136" s="5"/>
      <c r="AA136" s="5"/>
      <c r="AB136" s="5"/>
      <c r="AC136" s="5"/>
      <c r="AD136" s="5"/>
      <c r="AE136" s="5"/>
    </row>
    <row r="137" spans="1:31" ht="21.75" customHeight="1">
      <c r="A137" s="5" t="s">
        <v>18956</v>
      </c>
      <c r="B137" s="5" t="s">
        <v>13106</v>
      </c>
      <c r="C137" s="5" t="s">
        <v>170</v>
      </c>
      <c r="D137" s="5" t="s">
        <v>171</v>
      </c>
      <c r="E137" s="5" t="s">
        <v>29</v>
      </c>
      <c r="F137" s="7">
        <v>6</v>
      </c>
      <c r="G137" s="7">
        <v>8</v>
      </c>
      <c r="H137" s="5" t="s">
        <v>672</v>
      </c>
      <c r="I137" s="5" t="s">
        <v>125</v>
      </c>
      <c r="J137" s="5" t="s">
        <v>4234</v>
      </c>
      <c r="K137" s="5" t="s">
        <v>13107</v>
      </c>
      <c r="L137" s="5" t="s">
        <v>18957</v>
      </c>
      <c r="M137" s="5" t="s">
        <v>53</v>
      </c>
      <c r="N137" s="5" t="s">
        <v>55</v>
      </c>
      <c r="O137" s="5"/>
      <c r="P137" s="5" t="b">
        <f t="shared" ca="1" si="0"/>
        <v>1</v>
      </c>
      <c r="Q137" s="5"/>
      <c r="R137" s="5"/>
      <c r="S137" s="5"/>
      <c r="T137" s="5"/>
      <c r="U137" s="5"/>
      <c r="V137" s="5"/>
      <c r="W137" s="5"/>
      <c r="X137" s="5"/>
      <c r="Y137" s="5"/>
      <c r="Z137" s="5"/>
      <c r="AA137" s="5"/>
      <c r="AB137" s="5"/>
      <c r="AC137" s="5"/>
      <c r="AD137" s="5"/>
      <c r="AE137" s="5"/>
    </row>
    <row r="138" spans="1:31" ht="21.75" customHeight="1">
      <c r="A138" s="5" t="s">
        <v>18958</v>
      </c>
      <c r="B138" s="5" t="s">
        <v>10198</v>
      </c>
      <c r="C138" s="5" t="s">
        <v>41</v>
      </c>
      <c r="D138" s="5" t="s">
        <v>874</v>
      </c>
      <c r="E138" s="5" t="s">
        <v>29</v>
      </c>
      <c r="F138" s="7">
        <v>6</v>
      </c>
      <c r="G138" s="7">
        <v>8</v>
      </c>
      <c r="H138" s="5" t="s">
        <v>672</v>
      </c>
      <c r="I138" s="5" t="s">
        <v>125</v>
      </c>
      <c r="J138" s="5" t="s">
        <v>110</v>
      </c>
      <c r="K138" s="5" t="s">
        <v>18961</v>
      </c>
      <c r="L138" s="5" t="s">
        <v>18963</v>
      </c>
      <c r="M138" s="5" t="s">
        <v>53</v>
      </c>
      <c r="N138" s="5" t="s">
        <v>89</v>
      </c>
      <c r="O138" s="5"/>
      <c r="P138" s="5" t="b">
        <f t="shared" ca="1" si="0"/>
        <v>1</v>
      </c>
      <c r="Q138" s="5"/>
      <c r="R138" s="5"/>
      <c r="S138" s="5"/>
      <c r="T138" s="5"/>
      <c r="U138" s="5"/>
      <c r="V138" s="5"/>
      <c r="W138" s="5"/>
      <c r="X138" s="5"/>
      <c r="Y138" s="5"/>
      <c r="Z138" s="5"/>
      <c r="AA138" s="5"/>
      <c r="AB138" s="5"/>
      <c r="AC138" s="5"/>
      <c r="AD138" s="5"/>
      <c r="AE138" s="5"/>
    </row>
    <row r="139" spans="1:31" ht="21.75" customHeight="1">
      <c r="A139" s="5" t="s">
        <v>18965</v>
      </c>
      <c r="B139" s="5" t="s">
        <v>10198</v>
      </c>
      <c r="C139" s="5" t="s">
        <v>41</v>
      </c>
      <c r="D139" s="5" t="s">
        <v>874</v>
      </c>
      <c r="E139" s="5" t="s">
        <v>29</v>
      </c>
      <c r="F139" s="7">
        <v>6</v>
      </c>
      <c r="G139" s="7">
        <v>15</v>
      </c>
      <c r="H139" s="5" t="s">
        <v>214</v>
      </c>
      <c r="I139" s="5" t="s">
        <v>125</v>
      </c>
      <c r="J139" s="5" t="s">
        <v>110</v>
      </c>
      <c r="K139" s="5" t="s">
        <v>18966</v>
      </c>
      <c r="L139" s="5" t="s">
        <v>18967</v>
      </c>
      <c r="M139" s="5" t="s">
        <v>53</v>
      </c>
      <c r="N139" s="5" t="s">
        <v>89</v>
      </c>
      <c r="O139" s="5"/>
      <c r="P139" s="5" t="b">
        <f t="shared" ca="1" si="0"/>
        <v>1</v>
      </c>
      <c r="Q139" s="5"/>
      <c r="R139" s="5"/>
      <c r="S139" s="5"/>
      <c r="T139" s="5"/>
      <c r="U139" s="5"/>
      <c r="V139" s="5"/>
      <c r="W139" s="5"/>
      <c r="X139" s="5"/>
      <c r="Y139" s="5"/>
      <c r="Z139" s="5"/>
      <c r="AA139" s="5"/>
      <c r="AB139" s="5"/>
      <c r="AC139" s="5"/>
      <c r="AD139" s="5"/>
      <c r="AE139" s="5"/>
    </row>
    <row r="140" spans="1:31" ht="21.75" customHeight="1">
      <c r="A140" s="5" t="s">
        <v>18970</v>
      </c>
      <c r="B140" s="5" t="s">
        <v>18812</v>
      </c>
      <c r="C140" s="5" t="s">
        <v>41</v>
      </c>
      <c r="D140" s="5" t="s">
        <v>47</v>
      </c>
      <c r="E140" s="5" t="s">
        <v>29</v>
      </c>
      <c r="F140" s="7">
        <v>6</v>
      </c>
      <c r="G140" s="7">
        <v>10</v>
      </c>
      <c r="H140" s="5" t="s">
        <v>548</v>
      </c>
      <c r="I140" s="5" t="s">
        <v>31</v>
      </c>
      <c r="J140" s="5" t="s">
        <v>3397</v>
      </c>
      <c r="K140" s="5" t="s">
        <v>18973</v>
      </c>
      <c r="L140" s="5" t="s">
        <v>18975</v>
      </c>
      <c r="M140" s="5" t="s">
        <v>42</v>
      </c>
      <c r="N140" s="5" t="s">
        <v>38</v>
      </c>
      <c r="O140" s="5"/>
      <c r="P140" s="5" t="b">
        <f t="shared" ca="1" si="0"/>
        <v>1</v>
      </c>
      <c r="Q140" s="5"/>
      <c r="R140" s="5"/>
      <c r="S140" s="5"/>
      <c r="T140" s="5"/>
      <c r="U140" s="5"/>
      <c r="V140" s="5"/>
      <c r="W140" s="5"/>
      <c r="X140" s="5"/>
      <c r="Y140" s="5"/>
      <c r="Z140" s="5"/>
      <c r="AA140" s="5"/>
      <c r="AB140" s="5"/>
      <c r="AC140" s="5"/>
      <c r="AD140" s="5"/>
      <c r="AE140" s="5"/>
    </row>
    <row r="141" spans="1:31" ht="21.75" customHeight="1">
      <c r="A141" s="5" t="s">
        <v>2665</v>
      </c>
      <c r="B141" s="5" t="s">
        <v>17299</v>
      </c>
      <c r="C141" s="5" t="s">
        <v>20</v>
      </c>
      <c r="D141" s="5" t="s">
        <v>1173</v>
      </c>
      <c r="E141" s="5" t="s">
        <v>45</v>
      </c>
      <c r="F141" s="7">
        <v>6</v>
      </c>
      <c r="G141" s="7">
        <v>10</v>
      </c>
      <c r="H141" s="5" t="s">
        <v>548</v>
      </c>
      <c r="I141" s="5" t="s">
        <v>31</v>
      </c>
      <c r="J141" s="5" t="s">
        <v>48</v>
      </c>
      <c r="K141" s="9" t="s">
        <v>47</v>
      </c>
      <c r="L141" s="5" t="s">
        <v>18977</v>
      </c>
      <c r="M141" s="5" t="s">
        <v>53</v>
      </c>
      <c r="N141" s="5" t="s">
        <v>55</v>
      </c>
      <c r="O141" s="5"/>
      <c r="P141" s="5" t="b">
        <f t="shared" ca="1" si="0"/>
        <v>1</v>
      </c>
      <c r="Q141" s="5"/>
      <c r="R141" s="5"/>
      <c r="S141" s="5"/>
      <c r="T141" s="5"/>
      <c r="U141" s="5"/>
      <c r="V141" s="5"/>
      <c r="W141" s="5"/>
      <c r="X141" s="5"/>
      <c r="Y141" s="5"/>
      <c r="Z141" s="5"/>
      <c r="AA141" s="5"/>
      <c r="AB141" s="5"/>
      <c r="AC141" s="5"/>
      <c r="AD141" s="5"/>
      <c r="AE141" s="5"/>
    </row>
    <row r="142" spans="1:31" ht="21.75" customHeight="1">
      <c r="A142" s="5" t="s">
        <v>2886</v>
      </c>
      <c r="B142" s="5" t="s">
        <v>4228</v>
      </c>
      <c r="C142" s="5" t="s">
        <v>170</v>
      </c>
      <c r="D142" s="5" t="s">
        <v>390</v>
      </c>
      <c r="E142" s="5" t="s">
        <v>29</v>
      </c>
      <c r="F142" s="7">
        <v>6</v>
      </c>
      <c r="G142" s="7">
        <v>8</v>
      </c>
      <c r="H142" s="5" t="s">
        <v>672</v>
      </c>
      <c r="I142" s="5" t="s">
        <v>31</v>
      </c>
      <c r="J142" s="5" t="s">
        <v>48</v>
      </c>
      <c r="K142" s="5" t="s">
        <v>18980</v>
      </c>
      <c r="L142" s="5" t="s">
        <v>18981</v>
      </c>
      <c r="M142" s="5" t="s">
        <v>1599</v>
      </c>
      <c r="N142" s="5" t="s">
        <v>38</v>
      </c>
      <c r="O142" s="5"/>
      <c r="P142" s="5" t="b">
        <f t="shared" ca="1" si="0"/>
        <v>1</v>
      </c>
      <c r="Q142" s="5"/>
      <c r="R142" s="5"/>
      <c r="S142" s="5"/>
      <c r="T142" s="5"/>
      <c r="U142" s="5"/>
      <c r="V142" s="5"/>
      <c r="W142" s="5"/>
      <c r="X142" s="5"/>
      <c r="Y142" s="5"/>
      <c r="Z142" s="5"/>
      <c r="AA142" s="5"/>
      <c r="AB142" s="5"/>
      <c r="AC142" s="5"/>
      <c r="AD142" s="5"/>
      <c r="AE142" s="5"/>
    </row>
    <row r="143" spans="1:31" ht="21.75" customHeight="1">
      <c r="A143" s="14" t="s">
        <v>18982</v>
      </c>
      <c r="B143" s="14" t="s">
        <v>5620</v>
      </c>
      <c r="C143" s="14" t="s">
        <v>20</v>
      </c>
      <c r="D143" s="14" t="s">
        <v>47</v>
      </c>
      <c r="E143" s="14" t="s">
        <v>45</v>
      </c>
      <c r="F143" s="15">
        <v>6</v>
      </c>
      <c r="G143" s="15">
        <v>10</v>
      </c>
      <c r="H143" s="14" t="s">
        <v>548</v>
      </c>
      <c r="I143" s="15" t="s">
        <v>24</v>
      </c>
      <c r="J143" s="14" t="s">
        <v>117</v>
      </c>
      <c r="K143" s="14" t="s">
        <v>18984</v>
      </c>
      <c r="L143" s="16" t="s">
        <v>47</v>
      </c>
      <c r="M143" s="14" t="s">
        <v>1599</v>
      </c>
      <c r="N143" s="14" t="s">
        <v>55</v>
      </c>
      <c r="O143" s="14" t="b">
        <f ca="1">IFERROR(__xludf.DUMMYFUNCTION("REGEXMATCH(A143,""(?i)ruby"")"),FALSE)</f>
        <v>0</v>
      </c>
      <c r="P143" s="14" t="b">
        <f t="shared" ca="1" si="0"/>
        <v>1</v>
      </c>
      <c r="Q143" s="5"/>
      <c r="R143" s="5"/>
      <c r="S143" s="5"/>
      <c r="T143" s="5"/>
      <c r="U143" s="5"/>
      <c r="V143" s="5"/>
      <c r="W143" s="5"/>
      <c r="X143" s="5"/>
      <c r="Y143" s="5"/>
      <c r="Z143" s="5"/>
      <c r="AA143" s="5"/>
      <c r="AB143" s="5"/>
      <c r="AC143" s="5"/>
      <c r="AD143" s="5"/>
      <c r="AE143" s="5"/>
    </row>
    <row r="144" spans="1:31" ht="21.75" customHeight="1">
      <c r="A144" s="5" t="s">
        <v>18987</v>
      </c>
      <c r="B144" s="5" t="s">
        <v>16929</v>
      </c>
      <c r="C144" s="5" t="s">
        <v>41</v>
      </c>
      <c r="D144" s="5" t="s">
        <v>114</v>
      </c>
      <c r="E144" s="5" t="s">
        <v>45</v>
      </c>
      <c r="F144" s="7">
        <v>6</v>
      </c>
      <c r="G144" s="7">
        <v>8</v>
      </c>
      <c r="H144" s="5" t="s">
        <v>672</v>
      </c>
      <c r="I144" s="5" t="s">
        <v>31</v>
      </c>
      <c r="J144" s="5" t="s">
        <v>57</v>
      </c>
      <c r="K144" s="5" t="s">
        <v>18988</v>
      </c>
      <c r="L144" s="5" t="s">
        <v>18989</v>
      </c>
      <c r="M144" s="5" t="s">
        <v>42</v>
      </c>
      <c r="N144" s="5" t="s">
        <v>89</v>
      </c>
      <c r="O144" s="5"/>
      <c r="P144" s="5" t="b">
        <f t="shared" ca="1" si="0"/>
        <v>1</v>
      </c>
      <c r="Q144" s="5"/>
      <c r="R144" s="5"/>
      <c r="S144" s="5"/>
      <c r="T144" s="5"/>
      <c r="U144" s="5"/>
      <c r="V144" s="5"/>
      <c r="W144" s="5"/>
      <c r="X144" s="5"/>
      <c r="Y144" s="5"/>
      <c r="Z144" s="5"/>
      <c r="AA144" s="5"/>
      <c r="AB144" s="5"/>
      <c r="AC144" s="5"/>
      <c r="AD144" s="5"/>
      <c r="AE144" s="5"/>
    </row>
    <row r="145" spans="1:31" ht="21.75" customHeight="1">
      <c r="A145" s="5" t="s">
        <v>1457</v>
      </c>
      <c r="B145" s="5" t="s">
        <v>14388</v>
      </c>
      <c r="C145" s="5" t="s">
        <v>41</v>
      </c>
      <c r="D145" s="5" t="s">
        <v>114</v>
      </c>
      <c r="E145" s="5" t="s">
        <v>29</v>
      </c>
      <c r="F145" s="7">
        <v>6</v>
      </c>
      <c r="G145" s="7">
        <v>10</v>
      </c>
      <c r="H145" s="5" t="s">
        <v>548</v>
      </c>
      <c r="I145" s="5" t="s">
        <v>108</v>
      </c>
      <c r="J145" s="5" t="s">
        <v>14390</v>
      </c>
      <c r="K145" s="5" t="s">
        <v>5389</v>
      </c>
      <c r="L145" s="5" t="s">
        <v>18994</v>
      </c>
      <c r="M145" s="5" t="s">
        <v>167</v>
      </c>
      <c r="N145" s="5" t="s">
        <v>55</v>
      </c>
      <c r="O145" s="5"/>
      <c r="P145" s="5" t="b">
        <f t="shared" ca="1" si="0"/>
        <v>1</v>
      </c>
      <c r="Q145" s="5"/>
      <c r="R145" s="5"/>
      <c r="S145" s="5"/>
      <c r="T145" s="5"/>
      <c r="U145" s="5"/>
      <c r="V145" s="5"/>
      <c r="W145" s="5"/>
      <c r="X145" s="5"/>
      <c r="Y145" s="5"/>
      <c r="Z145" s="5"/>
      <c r="AA145" s="5"/>
      <c r="AB145" s="5"/>
      <c r="AC145" s="5"/>
      <c r="AD145" s="5"/>
      <c r="AE145" s="5"/>
    </row>
    <row r="146" spans="1:31" ht="21.75" customHeight="1">
      <c r="A146" s="5" t="s">
        <v>18995</v>
      </c>
      <c r="B146" s="5" t="s">
        <v>18860</v>
      </c>
      <c r="C146" s="5" t="s">
        <v>41</v>
      </c>
      <c r="D146" s="5" t="s">
        <v>94</v>
      </c>
      <c r="E146" s="5" t="s">
        <v>29</v>
      </c>
      <c r="F146" s="7">
        <v>6</v>
      </c>
      <c r="G146" s="7">
        <v>8</v>
      </c>
      <c r="H146" s="5" t="s">
        <v>672</v>
      </c>
      <c r="I146" s="5" t="s">
        <v>31</v>
      </c>
      <c r="J146" s="5" t="s">
        <v>48</v>
      </c>
      <c r="K146" s="5" t="s">
        <v>18861</v>
      </c>
      <c r="L146" s="5" t="s">
        <v>18996</v>
      </c>
      <c r="M146" s="5" t="s">
        <v>53</v>
      </c>
      <c r="N146" s="5" t="s">
        <v>89</v>
      </c>
      <c r="O146" s="5"/>
      <c r="P146" s="5" t="b">
        <f t="shared" ca="1" si="0"/>
        <v>1</v>
      </c>
      <c r="Q146" s="5"/>
      <c r="R146" s="5"/>
      <c r="S146" s="5"/>
      <c r="T146" s="5"/>
      <c r="U146" s="5"/>
      <c r="V146" s="5"/>
      <c r="W146" s="5"/>
      <c r="X146" s="5"/>
      <c r="Y146" s="5"/>
      <c r="Z146" s="5"/>
      <c r="AA146" s="5"/>
      <c r="AB146" s="5"/>
      <c r="AC146" s="5"/>
      <c r="AD146" s="5"/>
      <c r="AE146" s="5"/>
    </row>
    <row r="147" spans="1:31" ht="21.75" customHeight="1">
      <c r="A147" s="5" t="s">
        <v>18998</v>
      </c>
      <c r="B147" s="5" t="s">
        <v>18860</v>
      </c>
      <c r="C147" s="5" t="s">
        <v>41</v>
      </c>
      <c r="D147" s="5" t="s">
        <v>94</v>
      </c>
      <c r="E147" s="5" t="s">
        <v>29</v>
      </c>
      <c r="F147" s="7">
        <v>6</v>
      </c>
      <c r="G147" s="7">
        <v>8</v>
      </c>
      <c r="H147" s="5" t="s">
        <v>672</v>
      </c>
      <c r="I147" s="5" t="s">
        <v>31</v>
      </c>
      <c r="J147" s="5" t="s">
        <v>48</v>
      </c>
      <c r="K147" s="5" t="s">
        <v>18861</v>
      </c>
      <c r="L147" s="5" t="s">
        <v>18999</v>
      </c>
      <c r="M147" s="5" t="s">
        <v>53</v>
      </c>
      <c r="N147" s="5" t="s">
        <v>89</v>
      </c>
      <c r="O147" s="5"/>
      <c r="P147" s="5" t="b">
        <f t="shared" ca="1" si="0"/>
        <v>1</v>
      </c>
      <c r="Q147" s="5"/>
      <c r="R147" s="5"/>
      <c r="S147" s="5"/>
      <c r="T147" s="5"/>
      <c r="U147" s="5"/>
      <c r="V147" s="5"/>
      <c r="W147" s="5"/>
      <c r="X147" s="5"/>
      <c r="Y147" s="5"/>
      <c r="Z147" s="5"/>
      <c r="AA147" s="5"/>
      <c r="AB147" s="5"/>
      <c r="AC147" s="5"/>
      <c r="AD147" s="5"/>
      <c r="AE147" s="5"/>
    </row>
    <row r="148" spans="1:31" ht="21.75" customHeight="1">
      <c r="A148" s="5" t="s">
        <v>6321</v>
      </c>
      <c r="B148" s="5" t="s">
        <v>6322</v>
      </c>
      <c r="C148" s="5" t="s">
        <v>170</v>
      </c>
      <c r="D148" s="5" t="s">
        <v>390</v>
      </c>
      <c r="E148" s="5" t="s">
        <v>45</v>
      </c>
      <c r="F148" s="7">
        <v>6.5</v>
      </c>
      <c r="G148" s="7">
        <v>8.5</v>
      </c>
      <c r="H148" s="5" t="s">
        <v>6325</v>
      </c>
      <c r="I148" s="5" t="s">
        <v>31</v>
      </c>
      <c r="J148" s="5" t="s">
        <v>403</v>
      </c>
      <c r="K148" s="5" t="s">
        <v>6327</v>
      </c>
      <c r="L148" s="5" t="s">
        <v>6329</v>
      </c>
      <c r="M148" s="5" t="s">
        <v>53</v>
      </c>
      <c r="N148" s="5" t="s">
        <v>38</v>
      </c>
      <c r="O148" s="5"/>
      <c r="P148" s="5" t="b">
        <f t="shared" ca="1" si="0"/>
        <v>1</v>
      </c>
      <c r="Q148" s="5"/>
      <c r="R148" s="5"/>
      <c r="S148" s="5"/>
      <c r="T148" s="5"/>
      <c r="U148" s="5"/>
      <c r="V148" s="5"/>
      <c r="W148" s="5"/>
      <c r="X148" s="5"/>
      <c r="Y148" s="5"/>
      <c r="Z148" s="5"/>
      <c r="AA148" s="5"/>
      <c r="AB148" s="5"/>
      <c r="AC148" s="5"/>
      <c r="AD148" s="5"/>
      <c r="AE148" s="5"/>
    </row>
    <row r="149" spans="1:31" ht="21.75" customHeight="1">
      <c r="A149" s="5" t="s">
        <v>2985</v>
      </c>
      <c r="B149" s="5" t="s">
        <v>9903</v>
      </c>
      <c r="C149" s="5" t="s">
        <v>41</v>
      </c>
      <c r="D149" s="5" t="s">
        <v>448</v>
      </c>
      <c r="E149" s="5" t="s">
        <v>45</v>
      </c>
      <c r="F149" s="7">
        <v>7</v>
      </c>
      <c r="G149" s="7">
        <v>10</v>
      </c>
      <c r="H149" s="5" t="s">
        <v>979</v>
      </c>
      <c r="I149" s="7" t="s">
        <v>24</v>
      </c>
      <c r="J149" s="5" t="s">
        <v>484</v>
      </c>
      <c r="K149" s="5" t="s">
        <v>381</v>
      </c>
      <c r="L149" s="5" t="s">
        <v>19003</v>
      </c>
      <c r="M149" s="5" t="s">
        <v>37</v>
      </c>
      <c r="N149" s="5" t="s">
        <v>55</v>
      </c>
      <c r="O149" s="5"/>
      <c r="P149" s="5" t="b">
        <f t="shared" ca="1" si="0"/>
        <v>1</v>
      </c>
      <c r="Q149" s="5"/>
      <c r="R149" s="5"/>
      <c r="S149" s="5"/>
      <c r="T149" s="5"/>
      <c r="U149" s="5"/>
      <c r="V149" s="5"/>
      <c r="W149" s="5"/>
      <c r="X149" s="5"/>
      <c r="Y149" s="5"/>
      <c r="Z149" s="5"/>
      <c r="AA149" s="5"/>
      <c r="AB149" s="5"/>
      <c r="AC149" s="5"/>
      <c r="AD149" s="5"/>
      <c r="AE149" s="5"/>
    </row>
    <row r="150" spans="1:31" ht="21.75" customHeight="1">
      <c r="A150" s="5" t="s">
        <v>7521</v>
      </c>
      <c r="B150" s="5" t="s">
        <v>19004</v>
      </c>
      <c r="C150" s="5" t="s">
        <v>27</v>
      </c>
      <c r="D150" s="5" t="s">
        <v>75</v>
      </c>
      <c r="E150" s="5" t="s">
        <v>45</v>
      </c>
      <c r="F150" s="7">
        <v>7</v>
      </c>
      <c r="G150" s="7">
        <v>10</v>
      </c>
      <c r="H150" s="5" t="s">
        <v>979</v>
      </c>
      <c r="I150" s="5" t="s">
        <v>108</v>
      </c>
      <c r="J150" s="5" t="s">
        <v>4495</v>
      </c>
      <c r="K150" s="5" t="s">
        <v>19005</v>
      </c>
      <c r="L150" s="5" t="s">
        <v>19006</v>
      </c>
      <c r="M150" s="5" t="s">
        <v>53</v>
      </c>
      <c r="N150" s="5" t="s">
        <v>405</v>
      </c>
      <c r="O150" s="5"/>
      <c r="P150" s="5" t="b">
        <f t="shared" ca="1" si="0"/>
        <v>1</v>
      </c>
      <c r="Q150" s="5"/>
      <c r="R150" s="5"/>
      <c r="S150" s="5"/>
      <c r="T150" s="5"/>
      <c r="U150" s="5"/>
      <c r="V150" s="5"/>
      <c r="W150" s="5"/>
      <c r="X150" s="5"/>
      <c r="Y150" s="5"/>
      <c r="Z150" s="5"/>
      <c r="AA150" s="5"/>
      <c r="AB150" s="5"/>
      <c r="AC150" s="5"/>
      <c r="AD150" s="5"/>
      <c r="AE150" s="5"/>
    </row>
    <row r="151" spans="1:31" ht="21.75" customHeight="1">
      <c r="A151" s="5" t="s">
        <v>19008</v>
      </c>
      <c r="B151" s="5" t="s">
        <v>19009</v>
      </c>
      <c r="C151" s="5" t="s">
        <v>41</v>
      </c>
      <c r="D151" s="5" t="s">
        <v>94</v>
      </c>
      <c r="E151" s="5" t="s">
        <v>45</v>
      </c>
      <c r="F151" s="7">
        <v>7</v>
      </c>
      <c r="G151" s="7">
        <v>14</v>
      </c>
      <c r="H151" s="5" t="s">
        <v>952</v>
      </c>
      <c r="I151" s="7" t="s">
        <v>24</v>
      </c>
      <c r="J151" s="5" t="s">
        <v>19010</v>
      </c>
      <c r="K151" s="5" t="s">
        <v>19011</v>
      </c>
      <c r="L151" s="5" t="s">
        <v>19012</v>
      </c>
      <c r="M151" s="5" t="s">
        <v>37</v>
      </c>
      <c r="N151" s="5" t="s">
        <v>237</v>
      </c>
      <c r="O151" s="5"/>
      <c r="P151" s="5" t="b">
        <f t="shared" ca="1" si="0"/>
        <v>1</v>
      </c>
      <c r="Q151" s="5"/>
      <c r="R151" s="5"/>
      <c r="S151" s="5"/>
      <c r="T151" s="5"/>
      <c r="U151" s="5"/>
      <c r="V151" s="5"/>
      <c r="W151" s="5"/>
      <c r="X151" s="5"/>
      <c r="Y151" s="5"/>
      <c r="Z151" s="5"/>
      <c r="AA151" s="5"/>
      <c r="AB151" s="5"/>
      <c r="AC151" s="5"/>
      <c r="AD151" s="5"/>
      <c r="AE151" s="5"/>
    </row>
    <row r="152" spans="1:31" ht="21.75" customHeight="1">
      <c r="A152" s="5" t="s">
        <v>2886</v>
      </c>
      <c r="B152" s="5" t="s">
        <v>11574</v>
      </c>
      <c r="C152" s="5" t="s">
        <v>41</v>
      </c>
      <c r="D152" s="5" t="s">
        <v>47</v>
      </c>
      <c r="E152" s="5" t="s">
        <v>45</v>
      </c>
      <c r="F152" s="7">
        <v>7</v>
      </c>
      <c r="G152" s="7">
        <v>14</v>
      </c>
      <c r="H152" s="5" t="s">
        <v>952</v>
      </c>
      <c r="I152" s="5" t="s">
        <v>31</v>
      </c>
      <c r="J152" s="5" t="s">
        <v>224</v>
      </c>
      <c r="K152" s="5" t="s">
        <v>11576</v>
      </c>
      <c r="L152" s="5" t="s">
        <v>19016</v>
      </c>
      <c r="M152" s="5" t="s">
        <v>42</v>
      </c>
      <c r="N152" s="5" t="s">
        <v>38</v>
      </c>
      <c r="O152" s="5"/>
      <c r="P152" s="5" t="b">
        <f t="shared" ca="1" si="0"/>
        <v>1</v>
      </c>
      <c r="Q152" s="5"/>
      <c r="R152" s="5"/>
      <c r="S152" s="5"/>
      <c r="T152" s="5"/>
      <c r="U152" s="5"/>
      <c r="V152" s="5"/>
      <c r="W152" s="5"/>
      <c r="X152" s="5"/>
      <c r="Y152" s="5"/>
      <c r="Z152" s="5"/>
      <c r="AA152" s="5"/>
      <c r="AB152" s="5"/>
      <c r="AC152" s="5"/>
      <c r="AD152" s="5"/>
      <c r="AE152" s="5"/>
    </row>
    <row r="153" spans="1:31" ht="21.75" customHeight="1">
      <c r="A153" s="5" t="s">
        <v>18773</v>
      </c>
      <c r="B153" s="5" t="s">
        <v>18774</v>
      </c>
      <c r="C153" s="5" t="s">
        <v>27</v>
      </c>
      <c r="D153" s="5" t="s">
        <v>47</v>
      </c>
      <c r="E153" s="5" t="s">
        <v>45</v>
      </c>
      <c r="F153" s="7">
        <v>7</v>
      </c>
      <c r="G153" s="7">
        <v>12</v>
      </c>
      <c r="H153" s="5" t="s">
        <v>957</v>
      </c>
      <c r="I153" s="7" t="s">
        <v>24</v>
      </c>
      <c r="J153" s="5" t="s">
        <v>686</v>
      </c>
      <c r="K153" s="9" t="s">
        <v>47</v>
      </c>
      <c r="L153" s="5" t="s">
        <v>18776</v>
      </c>
      <c r="M153" s="5" t="s">
        <v>53</v>
      </c>
      <c r="N153" s="5" t="s">
        <v>38</v>
      </c>
      <c r="O153" s="5"/>
      <c r="P153" s="5" t="b">
        <f t="shared" ca="1" si="0"/>
        <v>1</v>
      </c>
      <c r="Q153" s="5"/>
      <c r="R153" s="5"/>
      <c r="S153" s="5"/>
      <c r="T153" s="5"/>
      <c r="U153" s="5"/>
      <c r="V153" s="5"/>
      <c r="W153" s="5"/>
      <c r="X153" s="5"/>
      <c r="Y153" s="5"/>
      <c r="Z153" s="5"/>
      <c r="AA153" s="5"/>
      <c r="AB153" s="5"/>
      <c r="AC153" s="5"/>
      <c r="AD153" s="5"/>
      <c r="AE153" s="5"/>
    </row>
    <row r="154" spans="1:31" ht="21.75" customHeight="1">
      <c r="A154" s="5" t="s">
        <v>7521</v>
      </c>
      <c r="B154" s="5" t="s">
        <v>19019</v>
      </c>
      <c r="C154" s="5" t="s">
        <v>170</v>
      </c>
      <c r="D154" s="5" t="s">
        <v>1759</v>
      </c>
      <c r="E154" s="5" t="s">
        <v>29</v>
      </c>
      <c r="F154" s="7">
        <v>7</v>
      </c>
      <c r="G154" s="7">
        <v>12</v>
      </c>
      <c r="H154" s="5" t="s">
        <v>957</v>
      </c>
      <c r="I154" s="5" t="s">
        <v>108</v>
      </c>
      <c r="J154" s="5" t="s">
        <v>10910</v>
      </c>
      <c r="K154" s="5" t="s">
        <v>9062</v>
      </c>
      <c r="L154" s="5" t="s">
        <v>19020</v>
      </c>
      <c r="M154" s="5" t="s">
        <v>42</v>
      </c>
      <c r="N154" s="5" t="s">
        <v>405</v>
      </c>
      <c r="O154" s="5"/>
      <c r="P154" s="5" t="b">
        <f t="shared" ca="1" si="0"/>
        <v>1</v>
      </c>
      <c r="Q154" s="5"/>
      <c r="R154" s="5"/>
      <c r="S154" s="5"/>
      <c r="T154" s="5"/>
      <c r="U154" s="5"/>
      <c r="V154" s="5"/>
      <c r="W154" s="5"/>
      <c r="X154" s="5"/>
      <c r="Y154" s="5"/>
      <c r="Z154" s="5"/>
      <c r="AA154" s="5"/>
      <c r="AB154" s="5"/>
      <c r="AC154" s="5"/>
      <c r="AD154" s="5"/>
      <c r="AE154" s="5"/>
    </row>
    <row r="155" spans="1:31" ht="21.75" customHeight="1">
      <c r="A155" s="5" t="s">
        <v>7555</v>
      </c>
      <c r="B155" s="5" t="s">
        <v>12981</v>
      </c>
      <c r="C155" s="5" t="s">
        <v>20</v>
      </c>
      <c r="D155" s="5" t="s">
        <v>21</v>
      </c>
      <c r="E155" s="5" t="s">
        <v>29</v>
      </c>
      <c r="F155" s="7">
        <v>7</v>
      </c>
      <c r="G155" s="7">
        <v>10</v>
      </c>
      <c r="H155" s="5" t="s">
        <v>979</v>
      </c>
      <c r="I155" s="5" t="s">
        <v>125</v>
      </c>
      <c r="J155" s="5" t="s">
        <v>624</v>
      </c>
      <c r="K155" s="5" t="s">
        <v>19025</v>
      </c>
      <c r="L155" s="5" t="s">
        <v>19026</v>
      </c>
      <c r="M155" s="5" t="s">
        <v>42</v>
      </c>
      <c r="N155" s="5" t="s">
        <v>55</v>
      </c>
      <c r="O155" s="5"/>
      <c r="P155" s="5" t="b">
        <f t="shared" ca="1" si="0"/>
        <v>1</v>
      </c>
      <c r="Q155" s="5"/>
      <c r="R155" s="5"/>
      <c r="S155" s="5"/>
      <c r="T155" s="5"/>
      <c r="U155" s="5"/>
      <c r="V155" s="5"/>
      <c r="W155" s="5"/>
      <c r="X155" s="5"/>
      <c r="Y155" s="5"/>
      <c r="Z155" s="5"/>
      <c r="AA155" s="5"/>
      <c r="AB155" s="5"/>
      <c r="AC155" s="5"/>
      <c r="AD155" s="5"/>
      <c r="AE155" s="5"/>
    </row>
    <row r="156" spans="1:31" ht="21.75" customHeight="1">
      <c r="A156" s="5" t="s">
        <v>2886</v>
      </c>
      <c r="B156" s="5" t="s">
        <v>11663</v>
      </c>
      <c r="C156" s="5" t="s">
        <v>41</v>
      </c>
      <c r="D156" s="5" t="s">
        <v>43</v>
      </c>
      <c r="E156" s="5" t="s">
        <v>45</v>
      </c>
      <c r="F156" s="7">
        <v>7</v>
      </c>
      <c r="G156" s="7">
        <v>13</v>
      </c>
      <c r="H156" s="5" t="s">
        <v>1005</v>
      </c>
      <c r="I156" s="5" t="s">
        <v>31</v>
      </c>
      <c r="J156" s="5" t="s">
        <v>11666</v>
      </c>
      <c r="K156" s="5" t="s">
        <v>11667</v>
      </c>
      <c r="L156" s="5" t="s">
        <v>19027</v>
      </c>
      <c r="M156" s="5" t="s">
        <v>37</v>
      </c>
      <c r="N156" s="5" t="s">
        <v>55</v>
      </c>
      <c r="O156" s="5"/>
      <c r="P156" s="5" t="b">
        <f t="shared" ca="1" si="0"/>
        <v>1</v>
      </c>
      <c r="Q156" s="5"/>
      <c r="R156" s="5"/>
      <c r="S156" s="5"/>
      <c r="T156" s="5"/>
      <c r="U156" s="5"/>
      <c r="V156" s="5"/>
      <c r="W156" s="5"/>
      <c r="X156" s="5"/>
      <c r="Y156" s="5"/>
      <c r="Z156" s="5"/>
      <c r="AA156" s="5"/>
      <c r="AB156" s="5"/>
      <c r="AC156" s="5"/>
      <c r="AD156" s="5"/>
      <c r="AE156" s="5"/>
    </row>
    <row r="157" spans="1:31" ht="21.75" customHeight="1">
      <c r="A157" s="5" t="s">
        <v>2665</v>
      </c>
      <c r="B157" s="5" t="s">
        <v>19031</v>
      </c>
      <c r="C157" s="5" t="s">
        <v>27</v>
      </c>
      <c r="D157" s="5" t="s">
        <v>85</v>
      </c>
      <c r="E157" s="5" t="s">
        <v>45</v>
      </c>
      <c r="F157" s="7">
        <v>7</v>
      </c>
      <c r="G157" s="7">
        <v>15</v>
      </c>
      <c r="H157" s="5" t="s">
        <v>505</v>
      </c>
      <c r="I157" s="5" t="s">
        <v>108</v>
      </c>
      <c r="J157" s="5" t="s">
        <v>224</v>
      </c>
      <c r="K157" s="5" t="s">
        <v>19032</v>
      </c>
      <c r="L157" s="5" t="s">
        <v>19033</v>
      </c>
      <c r="M157" s="5" t="s">
        <v>37</v>
      </c>
      <c r="N157" s="5" t="s">
        <v>44</v>
      </c>
      <c r="O157" s="5"/>
      <c r="P157" s="5" t="b">
        <f t="shared" ca="1" si="0"/>
        <v>1</v>
      </c>
      <c r="Q157" s="5"/>
      <c r="R157" s="5"/>
      <c r="S157" s="5"/>
      <c r="T157" s="5"/>
      <c r="U157" s="5"/>
      <c r="V157" s="5"/>
      <c r="W157" s="5"/>
      <c r="X157" s="5"/>
      <c r="Y157" s="5"/>
      <c r="Z157" s="5"/>
      <c r="AA157" s="5"/>
      <c r="AB157" s="5"/>
      <c r="AC157" s="5"/>
      <c r="AD157" s="5"/>
      <c r="AE157" s="5"/>
    </row>
    <row r="158" spans="1:31" ht="21.75" customHeight="1">
      <c r="A158" s="5" t="s">
        <v>2886</v>
      </c>
      <c r="B158" s="5" t="s">
        <v>19036</v>
      </c>
      <c r="C158" s="5" t="s">
        <v>170</v>
      </c>
      <c r="D158" s="5" t="s">
        <v>378</v>
      </c>
      <c r="E158" s="5" t="s">
        <v>45</v>
      </c>
      <c r="F158" s="7">
        <v>7</v>
      </c>
      <c r="G158" s="7">
        <v>15</v>
      </c>
      <c r="H158" s="5" t="s">
        <v>505</v>
      </c>
      <c r="I158" s="7" t="s">
        <v>24</v>
      </c>
      <c r="J158" s="5" t="s">
        <v>57</v>
      </c>
      <c r="K158" s="5" t="s">
        <v>871</v>
      </c>
      <c r="L158" s="5" t="s">
        <v>19039</v>
      </c>
      <c r="M158" s="5" t="s">
        <v>37</v>
      </c>
      <c r="N158" s="5" t="s">
        <v>55</v>
      </c>
      <c r="O158" s="5"/>
      <c r="P158" s="5" t="b">
        <f t="shared" ca="1" si="0"/>
        <v>1</v>
      </c>
      <c r="Q158" s="5"/>
      <c r="R158" s="5"/>
      <c r="S158" s="5"/>
      <c r="T158" s="5"/>
      <c r="U158" s="5"/>
      <c r="V158" s="5"/>
      <c r="W158" s="5"/>
      <c r="X158" s="5"/>
      <c r="Y158" s="5"/>
      <c r="Z158" s="5"/>
      <c r="AA158" s="5"/>
      <c r="AB158" s="5"/>
      <c r="AC158" s="5"/>
      <c r="AD158" s="5"/>
      <c r="AE158" s="5"/>
    </row>
    <row r="159" spans="1:31" ht="21.75" customHeight="1">
      <c r="A159" s="5" t="s">
        <v>12970</v>
      </c>
      <c r="B159" s="5" t="s">
        <v>8491</v>
      </c>
      <c r="C159" s="5" t="s">
        <v>170</v>
      </c>
      <c r="D159" s="5" t="s">
        <v>390</v>
      </c>
      <c r="E159" s="5" t="s">
        <v>29</v>
      </c>
      <c r="F159" s="7">
        <v>7</v>
      </c>
      <c r="G159" s="7">
        <v>12</v>
      </c>
      <c r="H159" s="5" t="s">
        <v>957</v>
      </c>
      <c r="I159" s="5" t="s">
        <v>108</v>
      </c>
      <c r="J159" s="5" t="s">
        <v>1270</v>
      </c>
      <c r="K159" s="5" t="s">
        <v>8493</v>
      </c>
      <c r="L159" s="5" t="s">
        <v>19041</v>
      </c>
      <c r="M159" s="5" t="s">
        <v>37</v>
      </c>
      <c r="N159" s="5" t="s">
        <v>55</v>
      </c>
      <c r="O159" s="5"/>
      <c r="P159" s="5" t="b">
        <f t="shared" ca="1" si="0"/>
        <v>1</v>
      </c>
      <c r="Q159" s="5"/>
      <c r="R159" s="5"/>
      <c r="S159" s="5"/>
      <c r="T159" s="5"/>
      <c r="U159" s="5"/>
      <c r="V159" s="5"/>
      <c r="W159" s="5"/>
      <c r="X159" s="5"/>
      <c r="Y159" s="5"/>
      <c r="Z159" s="5"/>
      <c r="AA159" s="5"/>
      <c r="AB159" s="5"/>
      <c r="AC159" s="5"/>
      <c r="AD159" s="5"/>
      <c r="AE159" s="5"/>
    </row>
    <row r="160" spans="1:31" ht="21.75" customHeight="1">
      <c r="A160" s="5" t="s">
        <v>19045</v>
      </c>
      <c r="B160" s="5" t="s">
        <v>19046</v>
      </c>
      <c r="C160" s="5" t="s">
        <v>27</v>
      </c>
      <c r="D160" s="5" t="s">
        <v>47</v>
      </c>
      <c r="E160" s="5" t="s">
        <v>45</v>
      </c>
      <c r="F160" s="7">
        <v>7</v>
      </c>
      <c r="G160" s="7">
        <v>13</v>
      </c>
      <c r="H160" s="5" t="s">
        <v>1005</v>
      </c>
      <c r="I160" s="7" t="s">
        <v>24</v>
      </c>
      <c r="J160" s="5" t="s">
        <v>1283</v>
      </c>
      <c r="K160" s="5" t="s">
        <v>19047</v>
      </c>
      <c r="L160" s="5" t="s">
        <v>19048</v>
      </c>
      <c r="M160" s="5" t="s">
        <v>37</v>
      </c>
      <c r="N160" s="5" t="s">
        <v>55</v>
      </c>
      <c r="O160" s="5"/>
      <c r="P160" s="5" t="b">
        <f t="shared" ca="1" si="0"/>
        <v>1</v>
      </c>
      <c r="Q160" s="5"/>
      <c r="R160" s="5"/>
      <c r="S160" s="5"/>
      <c r="T160" s="5"/>
      <c r="U160" s="5"/>
      <c r="V160" s="5"/>
      <c r="W160" s="5"/>
      <c r="X160" s="5"/>
      <c r="Y160" s="5"/>
      <c r="Z160" s="5"/>
      <c r="AA160" s="5"/>
      <c r="AB160" s="5"/>
      <c r="AC160" s="5"/>
      <c r="AD160" s="5"/>
      <c r="AE160" s="5"/>
    </row>
    <row r="161" spans="1:31" ht="21.75" customHeight="1">
      <c r="A161" s="5" t="s">
        <v>2886</v>
      </c>
      <c r="B161" s="5" t="s">
        <v>13408</v>
      </c>
      <c r="C161" s="5" t="s">
        <v>41</v>
      </c>
      <c r="D161" s="5" t="s">
        <v>94</v>
      </c>
      <c r="E161" s="5" t="s">
        <v>45</v>
      </c>
      <c r="F161" s="7">
        <v>7</v>
      </c>
      <c r="G161" s="7">
        <v>8</v>
      </c>
      <c r="H161" s="5" t="s">
        <v>4100</v>
      </c>
      <c r="I161" s="5" t="s">
        <v>31</v>
      </c>
      <c r="J161" s="5" t="s">
        <v>126</v>
      </c>
      <c r="K161" s="5" t="s">
        <v>19052</v>
      </c>
      <c r="L161" s="5" t="s">
        <v>19053</v>
      </c>
      <c r="M161" s="5" t="s">
        <v>100</v>
      </c>
      <c r="N161" s="5" t="s">
        <v>55</v>
      </c>
      <c r="O161" s="5"/>
      <c r="P161" s="5" t="b">
        <f t="shared" ca="1" si="0"/>
        <v>1</v>
      </c>
      <c r="Q161" s="5"/>
      <c r="R161" s="5"/>
      <c r="S161" s="5"/>
      <c r="T161" s="5"/>
      <c r="U161" s="5"/>
      <c r="V161" s="5"/>
      <c r="W161" s="5"/>
      <c r="X161" s="5"/>
      <c r="Y161" s="5"/>
      <c r="Z161" s="5"/>
      <c r="AA161" s="5"/>
      <c r="AB161" s="5"/>
      <c r="AC161" s="5"/>
      <c r="AD161" s="5"/>
      <c r="AE161" s="5"/>
    </row>
    <row r="162" spans="1:31" ht="21.75" customHeight="1">
      <c r="A162" s="5" t="s">
        <v>19056</v>
      </c>
      <c r="B162" s="5" t="s">
        <v>19057</v>
      </c>
      <c r="C162" s="5" t="s">
        <v>170</v>
      </c>
      <c r="D162" s="5" t="s">
        <v>390</v>
      </c>
      <c r="E162" s="5" t="s">
        <v>45</v>
      </c>
      <c r="F162" s="7">
        <v>7</v>
      </c>
      <c r="G162" s="7">
        <v>13</v>
      </c>
      <c r="H162" s="5" t="s">
        <v>1005</v>
      </c>
      <c r="I162" s="5" t="s">
        <v>108</v>
      </c>
      <c r="J162" s="5" t="s">
        <v>2745</v>
      </c>
      <c r="K162" s="5" t="s">
        <v>19058</v>
      </c>
      <c r="L162" s="5" t="s">
        <v>19060</v>
      </c>
      <c r="M162" s="5" t="s">
        <v>53</v>
      </c>
      <c r="N162" s="5" t="s">
        <v>55</v>
      </c>
      <c r="O162" s="5"/>
      <c r="P162" s="5" t="b">
        <f t="shared" ca="1" si="0"/>
        <v>1</v>
      </c>
      <c r="Q162" s="5"/>
      <c r="R162" s="5"/>
      <c r="S162" s="5"/>
      <c r="T162" s="5"/>
      <c r="U162" s="5"/>
      <c r="V162" s="5"/>
      <c r="W162" s="5"/>
      <c r="X162" s="5"/>
      <c r="Y162" s="5"/>
      <c r="Z162" s="5"/>
      <c r="AA162" s="5"/>
      <c r="AB162" s="5"/>
      <c r="AC162" s="5"/>
      <c r="AD162" s="5"/>
      <c r="AE162" s="5"/>
    </row>
    <row r="163" spans="1:31" ht="21.75" customHeight="1">
      <c r="A163" s="5" t="s">
        <v>19061</v>
      </c>
      <c r="B163" s="5" t="s">
        <v>19062</v>
      </c>
      <c r="C163" s="5" t="s">
        <v>170</v>
      </c>
      <c r="D163" s="5" t="s">
        <v>1759</v>
      </c>
      <c r="E163" s="5" t="s">
        <v>45</v>
      </c>
      <c r="F163" s="7">
        <v>7</v>
      </c>
      <c r="G163" s="7">
        <v>10</v>
      </c>
      <c r="H163" s="5" t="s">
        <v>979</v>
      </c>
      <c r="I163" s="5" t="s">
        <v>108</v>
      </c>
      <c r="J163" s="5" t="s">
        <v>57</v>
      </c>
      <c r="K163" s="5" t="s">
        <v>561</v>
      </c>
      <c r="L163" s="5" t="s">
        <v>19063</v>
      </c>
      <c r="M163" s="5" t="s">
        <v>42</v>
      </c>
      <c r="N163" s="5" t="s">
        <v>55</v>
      </c>
      <c r="O163" s="5"/>
      <c r="P163" s="5" t="b">
        <f t="shared" ca="1" si="0"/>
        <v>1</v>
      </c>
      <c r="Q163" s="5"/>
      <c r="R163" s="5"/>
      <c r="S163" s="5"/>
      <c r="T163" s="5"/>
      <c r="U163" s="5"/>
      <c r="V163" s="5"/>
      <c r="W163" s="5"/>
      <c r="X163" s="5"/>
      <c r="Y163" s="5"/>
      <c r="Z163" s="5"/>
      <c r="AA163" s="5"/>
      <c r="AB163" s="5"/>
      <c r="AC163" s="5"/>
      <c r="AD163" s="5"/>
      <c r="AE163" s="5"/>
    </row>
    <row r="164" spans="1:31" ht="21.75" customHeight="1">
      <c r="A164" s="14" t="s">
        <v>2665</v>
      </c>
      <c r="B164" s="14" t="s">
        <v>19066</v>
      </c>
      <c r="C164" s="14" t="s">
        <v>170</v>
      </c>
      <c r="D164" s="14" t="s">
        <v>435</v>
      </c>
      <c r="E164" s="14" t="s">
        <v>45</v>
      </c>
      <c r="F164" s="15">
        <v>7</v>
      </c>
      <c r="G164" s="15">
        <v>10</v>
      </c>
      <c r="H164" s="14" t="s">
        <v>979</v>
      </c>
      <c r="I164" s="14" t="s">
        <v>31</v>
      </c>
      <c r="J164" s="14" t="s">
        <v>10399</v>
      </c>
      <c r="K164" s="14" t="s">
        <v>19067</v>
      </c>
      <c r="L164" s="14" t="s">
        <v>19068</v>
      </c>
      <c r="M164" s="14" t="s">
        <v>37</v>
      </c>
      <c r="N164" s="14" t="s">
        <v>55</v>
      </c>
      <c r="O164" s="14" t="b">
        <f ca="1">IFERROR(__xludf.DUMMYFUNCTION("REGEXMATCH(A164,""(?i)ruby"")"),FALSE)</f>
        <v>0</v>
      </c>
      <c r="P164" s="14" t="b">
        <f t="shared" ca="1" si="0"/>
        <v>1</v>
      </c>
      <c r="Q164" s="5"/>
      <c r="R164" s="5"/>
      <c r="S164" s="5"/>
      <c r="T164" s="5"/>
      <c r="U164" s="5"/>
      <c r="V164" s="5"/>
      <c r="W164" s="5"/>
      <c r="X164" s="5"/>
      <c r="Y164" s="5"/>
      <c r="Z164" s="5"/>
      <c r="AA164" s="5"/>
      <c r="AB164" s="5"/>
      <c r="AC164" s="5"/>
      <c r="AD164" s="5"/>
      <c r="AE164" s="5"/>
    </row>
    <row r="165" spans="1:31" ht="21.75" customHeight="1">
      <c r="A165" s="5" t="s">
        <v>19069</v>
      </c>
      <c r="B165" s="5" t="s">
        <v>18268</v>
      </c>
      <c r="C165" s="5" t="s">
        <v>20</v>
      </c>
      <c r="D165" s="5" t="s">
        <v>47</v>
      </c>
      <c r="E165" s="5" t="s">
        <v>45</v>
      </c>
      <c r="F165" s="7">
        <v>7</v>
      </c>
      <c r="G165" s="7">
        <v>10</v>
      </c>
      <c r="H165" s="5" t="s">
        <v>979</v>
      </c>
      <c r="I165" s="7" t="s">
        <v>24</v>
      </c>
      <c r="J165" s="5" t="s">
        <v>48</v>
      </c>
      <c r="K165" s="5" t="s">
        <v>19070</v>
      </c>
      <c r="L165" s="5" t="s">
        <v>19071</v>
      </c>
      <c r="M165" s="5" t="s">
        <v>42</v>
      </c>
      <c r="N165" s="5" t="s">
        <v>44</v>
      </c>
      <c r="O165" s="5"/>
      <c r="P165" s="5" t="b">
        <f t="shared" ca="1" si="0"/>
        <v>1</v>
      </c>
      <c r="Q165" s="5"/>
      <c r="R165" s="5"/>
      <c r="S165" s="5"/>
      <c r="T165" s="5"/>
      <c r="U165" s="5"/>
      <c r="V165" s="5"/>
      <c r="W165" s="5"/>
      <c r="X165" s="5"/>
      <c r="Y165" s="5"/>
      <c r="Z165" s="5"/>
      <c r="AA165" s="5"/>
      <c r="AB165" s="5"/>
      <c r="AC165" s="5"/>
      <c r="AD165" s="5"/>
      <c r="AE165" s="5"/>
    </row>
    <row r="166" spans="1:31" ht="21.75" customHeight="1">
      <c r="A166" s="5" t="s">
        <v>3303</v>
      </c>
      <c r="B166" s="5" t="s">
        <v>19072</v>
      </c>
      <c r="C166" s="5" t="s">
        <v>20</v>
      </c>
      <c r="D166" s="5" t="s">
        <v>47</v>
      </c>
      <c r="E166" s="5" t="s">
        <v>45</v>
      </c>
      <c r="F166" s="7">
        <v>7</v>
      </c>
      <c r="G166" s="7">
        <v>10</v>
      </c>
      <c r="H166" s="5" t="s">
        <v>979</v>
      </c>
      <c r="I166" s="5" t="s">
        <v>31</v>
      </c>
      <c r="J166" s="5" t="s">
        <v>76</v>
      </c>
      <c r="K166" s="5" t="s">
        <v>11816</v>
      </c>
      <c r="L166" s="5" t="s">
        <v>19075</v>
      </c>
      <c r="M166" s="5" t="s">
        <v>42</v>
      </c>
      <c r="N166" s="5" t="s">
        <v>55</v>
      </c>
      <c r="O166" s="5"/>
      <c r="P166" s="5" t="b">
        <f t="shared" ca="1" si="0"/>
        <v>1</v>
      </c>
      <c r="Q166" s="5"/>
      <c r="R166" s="5"/>
      <c r="S166" s="5"/>
      <c r="T166" s="5"/>
      <c r="U166" s="5"/>
      <c r="V166" s="5"/>
      <c r="W166" s="5"/>
      <c r="X166" s="5"/>
      <c r="Y166" s="5"/>
      <c r="Z166" s="5"/>
      <c r="AA166" s="5"/>
      <c r="AB166" s="5"/>
      <c r="AC166" s="5"/>
      <c r="AD166" s="5"/>
      <c r="AE166" s="5"/>
    </row>
    <row r="167" spans="1:31" ht="21.75" customHeight="1">
      <c r="A167" s="5" t="s">
        <v>19078</v>
      </c>
      <c r="B167" s="5" t="s">
        <v>16339</v>
      </c>
      <c r="C167" s="5" t="s">
        <v>41</v>
      </c>
      <c r="D167" s="5" t="s">
        <v>47</v>
      </c>
      <c r="E167" s="5" t="s">
        <v>29</v>
      </c>
      <c r="F167" s="7">
        <v>7</v>
      </c>
      <c r="G167" s="7">
        <v>13</v>
      </c>
      <c r="H167" s="5" t="s">
        <v>1005</v>
      </c>
      <c r="I167" s="5" t="s">
        <v>31</v>
      </c>
      <c r="J167" s="5" t="s">
        <v>6242</v>
      </c>
      <c r="K167" s="5" t="s">
        <v>2820</v>
      </c>
      <c r="L167" s="5" t="s">
        <v>19079</v>
      </c>
      <c r="M167" s="5" t="s">
        <v>37</v>
      </c>
      <c r="N167" s="5" t="s">
        <v>55</v>
      </c>
      <c r="O167" s="5"/>
      <c r="P167" s="5" t="b">
        <f t="shared" ca="1" si="0"/>
        <v>1</v>
      </c>
      <c r="Q167" s="5"/>
      <c r="R167" s="5"/>
      <c r="S167" s="5"/>
      <c r="T167" s="5"/>
      <c r="U167" s="5"/>
      <c r="V167" s="5"/>
      <c r="W167" s="5"/>
      <c r="X167" s="5"/>
      <c r="Y167" s="5"/>
      <c r="Z167" s="5"/>
      <c r="AA167" s="5"/>
      <c r="AB167" s="5"/>
      <c r="AC167" s="5"/>
      <c r="AD167" s="5"/>
      <c r="AE167" s="5"/>
    </row>
    <row r="168" spans="1:31" ht="21.75" customHeight="1">
      <c r="A168" s="5" t="s">
        <v>19082</v>
      </c>
      <c r="B168" s="5" t="s">
        <v>9903</v>
      </c>
      <c r="C168" s="5" t="s">
        <v>41</v>
      </c>
      <c r="D168" s="5" t="s">
        <v>448</v>
      </c>
      <c r="E168" s="5" t="s">
        <v>45</v>
      </c>
      <c r="F168" s="7">
        <v>7</v>
      </c>
      <c r="G168" s="7">
        <v>10</v>
      </c>
      <c r="H168" s="5" t="s">
        <v>979</v>
      </c>
      <c r="I168" s="7" t="s">
        <v>24</v>
      </c>
      <c r="J168" s="5" t="s">
        <v>484</v>
      </c>
      <c r="K168" s="9" t="s">
        <v>47</v>
      </c>
      <c r="L168" s="5" t="s">
        <v>19083</v>
      </c>
      <c r="M168" s="5" t="s">
        <v>37</v>
      </c>
      <c r="N168" s="5" t="s">
        <v>55</v>
      </c>
      <c r="O168" s="5"/>
      <c r="P168" s="5" t="b">
        <f t="shared" ca="1" si="0"/>
        <v>1</v>
      </c>
      <c r="Q168" s="5"/>
      <c r="R168" s="5"/>
      <c r="S168" s="5"/>
      <c r="T168" s="5"/>
      <c r="U168" s="5"/>
      <c r="V168" s="5"/>
      <c r="W168" s="5"/>
      <c r="X168" s="5"/>
      <c r="Y168" s="5"/>
      <c r="Z168" s="5"/>
      <c r="AA168" s="5"/>
      <c r="AB168" s="5"/>
      <c r="AC168" s="5"/>
      <c r="AD168" s="5"/>
      <c r="AE168" s="5"/>
    </row>
    <row r="169" spans="1:31" ht="21.75" customHeight="1">
      <c r="A169" s="5" t="s">
        <v>19056</v>
      </c>
      <c r="B169" s="5" t="s">
        <v>19057</v>
      </c>
      <c r="C169" s="5" t="s">
        <v>170</v>
      </c>
      <c r="D169" s="5" t="s">
        <v>390</v>
      </c>
      <c r="E169" s="5" t="s">
        <v>45</v>
      </c>
      <c r="F169" s="7">
        <v>7</v>
      </c>
      <c r="G169" s="7">
        <v>13</v>
      </c>
      <c r="H169" s="5" t="s">
        <v>1005</v>
      </c>
      <c r="I169" s="5" t="s">
        <v>108</v>
      </c>
      <c r="J169" s="5" t="s">
        <v>2745</v>
      </c>
      <c r="K169" s="5" t="s">
        <v>19058</v>
      </c>
      <c r="L169" s="5" t="s">
        <v>19087</v>
      </c>
      <c r="M169" s="5" t="s">
        <v>53</v>
      </c>
      <c r="N169" s="5" t="s">
        <v>55</v>
      </c>
      <c r="O169" s="5"/>
      <c r="P169" s="5" t="b">
        <f t="shared" ca="1" si="0"/>
        <v>1</v>
      </c>
      <c r="Q169" s="5"/>
      <c r="R169" s="5"/>
      <c r="S169" s="5"/>
      <c r="T169" s="5"/>
      <c r="U169" s="5"/>
      <c r="V169" s="5"/>
      <c r="W169" s="5"/>
      <c r="X169" s="5"/>
      <c r="Y169" s="5"/>
      <c r="Z169" s="5"/>
      <c r="AA169" s="5"/>
      <c r="AB169" s="5"/>
      <c r="AC169" s="5"/>
      <c r="AD169" s="5"/>
      <c r="AE169" s="5"/>
    </row>
    <row r="170" spans="1:31" ht="21.75" customHeight="1">
      <c r="A170" s="5" t="s">
        <v>19090</v>
      </c>
      <c r="B170" s="5" t="s">
        <v>18718</v>
      </c>
      <c r="C170" s="5" t="s">
        <v>27</v>
      </c>
      <c r="D170" s="5" t="s">
        <v>47</v>
      </c>
      <c r="E170" s="5" t="s">
        <v>45</v>
      </c>
      <c r="F170" s="11">
        <v>7</v>
      </c>
      <c r="G170" s="11">
        <v>12</v>
      </c>
      <c r="H170" s="5" t="s">
        <v>19092</v>
      </c>
      <c r="I170" s="5" t="s">
        <v>31</v>
      </c>
      <c r="J170" s="5" t="s">
        <v>57</v>
      </c>
      <c r="K170" s="9" t="s">
        <v>47</v>
      </c>
      <c r="L170" s="5" t="s">
        <v>19093</v>
      </c>
      <c r="M170" s="5" t="s">
        <v>53</v>
      </c>
      <c r="N170" s="5" t="s">
        <v>89</v>
      </c>
      <c r="O170" s="5"/>
      <c r="P170" s="5" t="b">
        <f t="shared" ca="1" si="0"/>
        <v>1</v>
      </c>
      <c r="Q170" s="5"/>
      <c r="R170" s="5"/>
      <c r="S170" s="5"/>
      <c r="T170" s="5"/>
      <c r="U170" s="5"/>
      <c r="V170" s="5"/>
      <c r="W170" s="5"/>
      <c r="X170" s="5"/>
      <c r="Y170" s="5"/>
      <c r="Z170" s="5"/>
      <c r="AA170" s="5"/>
      <c r="AB170" s="5"/>
      <c r="AC170" s="5"/>
      <c r="AD170" s="5"/>
      <c r="AE170" s="5"/>
    </row>
    <row r="171" spans="1:31" ht="21.75" customHeight="1">
      <c r="A171" s="5" t="s">
        <v>19095</v>
      </c>
      <c r="B171" s="5" t="s">
        <v>19096</v>
      </c>
      <c r="C171" s="5" t="s">
        <v>41</v>
      </c>
      <c r="D171" s="5" t="s">
        <v>94</v>
      </c>
      <c r="E171" s="5" t="s">
        <v>29</v>
      </c>
      <c r="F171" s="7">
        <v>8</v>
      </c>
      <c r="G171" s="7">
        <v>15</v>
      </c>
      <c r="H171" s="5" t="s">
        <v>65</v>
      </c>
      <c r="I171" s="7" t="s">
        <v>24</v>
      </c>
      <c r="J171" s="5" t="s">
        <v>76</v>
      </c>
      <c r="K171" s="5" t="s">
        <v>19098</v>
      </c>
      <c r="L171" s="5" t="s">
        <v>19099</v>
      </c>
      <c r="M171" s="5" t="s">
        <v>53</v>
      </c>
      <c r="N171" s="5" t="s">
        <v>55</v>
      </c>
      <c r="O171" s="5"/>
      <c r="P171" s="5" t="b">
        <f t="shared" ca="1" si="0"/>
        <v>1</v>
      </c>
      <c r="Q171" s="5"/>
      <c r="R171" s="5"/>
      <c r="S171" s="5"/>
      <c r="T171" s="5"/>
      <c r="U171" s="5"/>
      <c r="V171" s="5"/>
      <c r="W171" s="5"/>
      <c r="X171" s="5"/>
      <c r="Y171" s="5"/>
      <c r="Z171" s="5"/>
      <c r="AA171" s="5"/>
      <c r="AB171" s="5"/>
      <c r="AC171" s="5"/>
      <c r="AD171" s="5"/>
      <c r="AE171" s="5"/>
    </row>
    <row r="172" spans="1:31" ht="21.75" customHeight="1">
      <c r="A172" s="5" t="s">
        <v>19100</v>
      </c>
      <c r="B172" s="5" t="s">
        <v>13083</v>
      </c>
      <c r="C172" s="5" t="s">
        <v>27</v>
      </c>
      <c r="D172" s="5" t="s">
        <v>575</v>
      </c>
      <c r="E172" s="5" t="s">
        <v>29</v>
      </c>
      <c r="F172" s="7">
        <v>8</v>
      </c>
      <c r="G172" s="7">
        <v>14</v>
      </c>
      <c r="H172" s="5" t="s">
        <v>1392</v>
      </c>
      <c r="I172" s="5" t="s">
        <v>31</v>
      </c>
      <c r="J172" s="5" t="s">
        <v>2067</v>
      </c>
      <c r="K172" s="5" t="s">
        <v>7567</v>
      </c>
      <c r="L172" s="5" t="s">
        <v>19102</v>
      </c>
      <c r="M172" s="5" t="s">
        <v>53</v>
      </c>
      <c r="N172" s="5" t="s">
        <v>38</v>
      </c>
      <c r="O172" s="5"/>
      <c r="P172" s="5" t="b">
        <f t="shared" ca="1" si="0"/>
        <v>1</v>
      </c>
      <c r="Q172" s="5"/>
      <c r="R172" s="5"/>
      <c r="S172" s="5"/>
      <c r="T172" s="5"/>
      <c r="U172" s="5"/>
      <c r="V172" s="5"/>
      <c r="W172" s="5"/>
      <c r="X172" s="5"/>
      <c r="Y172" s="5"/>
      <c r="Z172" s="5"/>
      <c r="AA172" s="5"/>
      <c r="AB172" s="5"/>
      <c r="AC172" s="5"/>
      <c r="AD172" s="5"/>
      <c r="AE172" s="5"/>
    </row>
    <row r="173" spans="1:31" ht="21.75" customHeight="1">
      <c r="A173" s="5" t="s">
        <v>18559</v>
      </c>
      <c r="B173" s="5" t="s">
        <v>19105</v>
      </c>
      <c r="C173" s="5" t="s">
        <v>170</v>
      </c>
      <c r="D173" s="5" t="s">
        <v>390</v>
      </c>
      <c r="E173" s="5" t="s">
        <v>45</v>
      </c>
      <c r="F173" s="7">
        <v>8</v>
      </c>
      <c r="G173" s="7">
        <v>20</v>
      </c>
      <c r="H173" s="5" t="s">
        <v>178</v>
      </c>
      <c r="I173" s="5" t="s">
        <v>108</v>
      </c>
      <c r="J173" s="5" t="s">
        <v>19108</v>
      </c>
      <c r="K173" s="5" t="s">
        <v>19109</v>
      </c>
      <c r="L173" s="5" t="s">
        <v>19110</v>
      </c>
      <c r="M173" s="5" t="s">
        <v>100</v>
      </c>
      <c r="N173" s="5" t="s">
        <v>38</v>
      </c>
      <c r="O173" s="5"/>
      <c r="P173" s="5" t="b">
        <f t="shared" ca="1" si="0"/>
        <v>1</v>
      </c>
      <c r="Q173" s="5"/>
      <c r="R173" s="5"/>
      <c r="S173" s="5"/>
      <c r="T173" s="5"/>
      <c r="U173" s="5"/>
      <c r="V173" s="5"/>
      <c r="W173" s="5"/>
      <c r="X173" s="5"/>
      <c r="Y173" s="5"/>
      <c r="Z173" s="5"/>
      <c r="AA173" s="5"/>
      <c r="AB173" s="5"/>
      <c r="AC173" s="5"/>
      <c r="AD173" s="5"/>
      <c r="AE173" s="5"/>
    </row>
    <row r="174" spans="1:31" ht="21.75" customHeight="1">
      <c r="A174" s="5" t="s">
        <v>19112</v>
      </c>
      <c r="B174" s="5" t="s">
        <v>13177</v>
      </c>
      <c r="C174" s="5" t="s">
        <v>41</v>
      </c>
      <c r="D174" s="5" t="s">
        <v>47</v>
      </c>
      <c r="E174" s="5" t="s">
        <v>45</v>
      </c>
      <c r="F174" s="7">
        <v>8</v>
      </c>
      <c r="G174" s="7">
        <v>15</v>
      </c>
      <c r="H174" s="5" t="s">
        <v>65</v>
      </c>
      <c r="I174" s="7" t="s">
        <v>24</v>
      </c>
      <c r="J174" s="5" t="s">
        <v>48</v>
      </c>
      <c r="K174" s="5" t="s">
        <v>19113</v>
      </c>
      <c r="L174" s="5" t="s">
        <v>1598</v>
      </c>
      <c r="M174" s="5" t="s">
        <v>167</v>
      </c>
      <c r="N174" s="5" t="s">
        <v>44</v>
      </c>
      <c r="O174" s="5" t="b">
        <f ca="1">IFERROR(__xludf.DUMMYFUNCTION("REGEXMATCH(A174,""(?i)ruby"")"),TRUE)</f>
        <v>1</v>
      </c>
      <c r="P174" s="5" t="b">
        <f t="shared" ca="1" si="0"/>
        <v>1</v>
      </c>
      <c r="Q174" s="5"/>
      <c r="R174" s="5"/>
      <c r="S174" s="5"/>
      <c r="T174" s="5"/>
      <c r="U174" s="5"/>
      <c r="V174" s="5"/>
      <c r="W174" s="5"/>
      <c r="X174" s="5"/>
      <c r="Y174" s="5"/>
      <c r="Z174" s="5"/>
      <c r="AA174" s="5"/>
      <c r="AB174" s="5"/>
      <c r="AC174" s="5"/>
      <c r="AD174" s="5"/>
      <c r="AE174" s="5"/>
    </row>
    <row r="175" spans="1:31" ht="21.75" customHeight="1">
      <c r="A175" s="5" t="s">
        <v>7521</v>
      </c>
      <c r="B175" s="5" t="s">
        <v>2574</v>
      </c>
      <c r="C175" s="5" t="s">
        <v>170</v>
      </c>
      <c r="D175" s="5" t="s">
        <v>378</v>
      </c>
      <c r="E175" s="5" t="s">
        <v>29</v>
      </c>
      <c r="F175" s="7">
        <v>8</v>
      </c>
      <c r="G175" s="7">
        <v>12</v>
      </c>
      <c r="H175" s="5" t="s">
        <v>852</v>
      </c>
      <c r="I175" s="5" t="s">
        <v>108</v>
      </c>
      <c r="J175" s="5" t="s">
        <v>76</v>
      </c>
      <c r="K175" s="5" t="s">
        <v>2575</v>
      </c>
      <c r="L175" s="5" t="s">
        <v>12959</v>
      </c>
      <c r="M175" s="5" t="s">
        <v>37</v>
      </c>
      <c r="N175" s="5" t="s">
        <v>55</v>
      </c>
      <c r="O175" s="5"/>
      <c r="P175" s="5" t="b">
        <f t="shared" ca="1" si="0"/>
        <v>1</v>
      </c>
      <c r="Q175" s="5"/>
      <c r="R175" s="5"/>
      <c r="S175" s="5"/>
      <c r="T175" s="5"/>
      <c r="U175" s="5"/>
      <c r="V175" s="5"/>
      <c r="W175" s="5"/>
      <c r="X175" s="5"/>
      <c r="Y175" s="5"/>
      <c r="Z175" s="5"/>
      <c r="AA175" s="5"/>
      <c r="AB175" s="5"/>
      <c r="AC175" s="5"/>
      <c r="AD175" s="5"/>
      <c r="AE175" s="5"/>
    </row>
    <row r="176" spans="1:31" ht="21.75" customHeight="1">
      <c r="A176" s="5" t="s">
        <v>2665</v>
      </c>
      <c r="B176" s="5" t="s">
        <v>19116</v>
      </c>
      <c r="C176" s="5" t="s">
        <v>20</v>
      </c>
      <c r="D176" s="5" t="s">
        <v>1173</v>
      </c>
      <c r="E176" s="5" t="s">
        <v>45</v>
      </c>
      <c r="F176" s="7">
        <v>8</v>
      </c>
      <c r="G176" s="7">
        <v>10</v>
      </c>
      <c r="H176" s="5" t="s">
        <v>30</v>
      </c>
      <c r="I176" s="5" t="s">
        <v>31</v>
      </c>
      <c r="J176" s="5" t="s">
        <v>110</v>
      </c>
      <c r="K176" s="9" t="s">
        <v>47</v>
      </c>
      <c r="L176" s="5" t="s">
        <v>19117</v>
      </c>
      <c r="M176" s="5" t="s">
        <v>37</v>
      </c>
      <c r="N176" s="5" t="s">
        <v>38</v>
      </c>
      <c r="O176" s="5"/>
      <c r="P176" s="5" t="b">
        <f t="shared" ca="1" si="0"/>
        <v>1</v>
      </c>
      <c r="Q176" s="5"/>
      <c r="R176" s="5"/>
      <c r="S176" s="5"/>
      <c r="T176" s="5"/>
      <c r="U176" s="5"/>
      <c r="V176" s="5"/>
      <c r="W176" s="5"/>
      <c r="X176" s="5"/>
      <c r="Y176" s="5"/>
      <c r="Z176" s="5"/>
      <c r="AA176" s="5"/>
      <c r="AB176" s="5"/>
      <c r="AC176" s="5"/>
      <c r="AD176" s="5"/>
      <c r="AE176" s="5"/>
    </row>
    <row r="177" spans="1:31" ht="21.75" customHeight="1">
      <c r="A177" s="5" t="s">
        <v>19120</v>
      </c>
      <c r="B177" s="5" t="s">
        <v>19121</v>
      </c>
      <c r="C177" s="5" t="s">
        <v>27</v>
      </c>
      <c r="D177" s="5" t="s">
        <v>80</v>
      </c>
      <c r="E177" s="5" t="s">
        <v>29</v>
      </c>
      <c r="F177" s="7">
        <v>8</v>
      </c>
      <c r="G177" s="7">
        <v>13</v>
      </c>
      <c r="H177" s="5" t="s">
        <v>107</v>
      </c>
      <c r="I177" s="7" t="s">
        <v>24</v>
      </c>
      <c r="J177" s="5" t="s">
        <v>68</v>
      </c>
      <c r="K177" s="5" t="s">
        <v>1093</v>
      </c>
      <c r="L177" s="5" t="s">
        <v>19122</v>
      </c>
      <c r="M177" s="5" t="s">
        <v>53</v>
      </c>
      <c r="N177" s="5" t="s">
        <v>55</v>
      </c>
      <c r="O177" s="5"/>
      <c r="P177" s="5" t="b">
        <f t="shared" ca="1" si="0"/>
        <v>1</v>
      </c>
      <c r="Q177" s="5"/>
      <c r="R177" s="5"/>
      <c r="S177" s="5"/>
      <c r="T177" s="5"/>
      <c r="U177" s="5"/>
      <c r="V177" s="5"/>
      <c r="W177" s="5"/>
      <c r="X177" s="5"/>
      <c r="Y177" s="5"/>
      <c r="Z177" s="5"/>
      <c r="AA177" s="5"/>
      <c r="AB177" s="5"/>
      <c r="AC177" s="5"/>
      <c r="AD177" s="5"/>
      <c r="AE177" s="5"/>
    </row>
    <row r="178" spans="1:31" ht="21.75" customHeight="1">
      <c r="A178" s="5" t="s">
        <v>396</v>
      </c>
      <c r="B178" s="5" t="s">
        <v>6038</v>
      </c>
      <c r="C178" s="5" t="s">
        <v>41</v>
      </c>
      <c r="D178" s="5" t="s">
        <v>94</v>
      </c>
      <c r="E178" s="5" t="s">
        <v>45</v>
      </c>
      <c r="F178" s="7">
        <v>8</v>
      </c>
      <c r="G178" s="7">
        <v>12</v>
      </c>
      <c r="H178" s="5" t="s">
        <v>852</v>
      </c>
      <c r="I178" s="5" t="s">
        <v>108</v>
      </c>
      <c r="J178" s="5" t="s">
        <v>110</v>
      </c>
      <c r="K178" s="5" t="s">
        <v>871</v>
      </c>
      <c r="L178" s="5" t="s">
        <v>19126</v>
      </c>
      <c r="M178" s="5" t="s">
        <v>53</v>
      </c>
      <c r="N178" s="5" t="s">
        <v>55</v>
      </c>
      <c r="O178" s="5"/>
      <c r="P178" s="5" t="b">
        <f t="shared" ca="1" si="0"/>
        <v>1</v>
      </c>
      <c r="Q178" s="5"/>
      <c r="R178" s="5"/>
      <c r="S178" s="5"/>
      <c r="T178" s="5"/>
      <c r="U178" s="5"/>
      <c r="V178" s="5"/>
      <c r="W178" s="5"/>
      <c r="X178" s="5"/>
      <c r="Y178" s="5"/>
      <c r="Z178" s="5"/>
      <c r="AA178" s="5"/>
      <c r="AB178" s="5"/>
      <c r="AC178" s="5"/>
      <c r="AD178" s="5"/>
      <c r="AE178" s="5"/>
    </row>
    <row r="179" spans="1:31" ht="21.75" customHeight="1">
      <c r="A179" s="5" t="s">
        <v>396</v>
      </c>
      <c r="B179" s="5" t="s">
        <v>19129</v>
      </c>
      <c r="C179" s="5" t="s">
        <v>41</v>
      </c>
      <c r="D179" s="5" t="s">
        <v>94</v>
      </c>
      <c r="E179" s="5" t="s">
        <v>45</v>
      </c>
      <c r="F179" s="7">
        <v>8</v>
      </c>
      <c r="G179" s="7">
        <v>15</v>
      </c>
      <c r="H179" s="5" t="s">
        <v>65</v>
      </c>
      <c r="I179" s="5" t="s">
        <v>31</v>
      </c>
      <c r="J179" s="5" t="s">
        <v>57</v>
      </c>
      <c r="K179" s="5" t="s">
        <v>7607</v>
      </c>
      <c r="L179" s="5" t="s">
        <v>19132</v>
      </c>
      <c r="M179" s="5" t="s">
        <v>37</v>
      </c>
      <c r="N179" s="5" t="s">
        <v>55</v>
      </c>
      <c r="O179" s="5"/>
      <c r="P179" s="5" t="b">
        <f t="shared" ca="1" si="0"/>
        <v>1</v>
      </c>
      <c r="Q179" s="5"/>
      <c r="R179" s="5"/>
      <c r="S179" s="5"/>
      <c r="T179" s="5"/>
      <c r="U179" s="5"/>
      <c r="V179" s="5"/>
      <c r="W179" s="5"/>
      <c r="X179" s="5"/>
      <c r="Y179" s="5"/>
      <c r="Z179" s="5"/>
      <c r="AA179" s="5"/>
      <c r="AB179" s="5"/>
      <c r="AC179" s="5"/>
      <c r="AD179" s="5"/>
      <c r="AE179" s="5"/>
    </row>
    <row r="180" spans="1:31" ht="21.75" customHeight="1">
      <c r="A180" s="5" t="s">
        <v>19135</v>
      </c>
      <c r="B180" s="5" t="s">
        <v>16339</v>
      </c>
      <c r="C180" s="5" t="s">
        <v>41</v>
      </c>
      <c r="D180" s="5" t="s">
        <v>47</v>
      </c>
      <c r="E180" s="5" t="s">
        <v>29</v>
      </c>
      <c r="F180" s="7">
        <v>8</v>
      </c>
      <c r="G180" s="7">
        <v>16</v>
      </c>
      <c r="H180" s="5" t="s">
        <v>478</v>
      </c>
      <c r="I180" s="5" t="s">
        <v>31</v>
      </c>
      <c r="J180" s="5" t="s">
        <v>6242</v>
      </c>
      <c r="K180" s="5" t="s">
        <v>2820</v>
      </c>
      <c r="L180" s="5" t="s">
        <v>19137</v>
      </c>
      <c r="M180" s="5" t="s">
        <v>37</v>
      </c>
      <c r="N180" s="5" t="s">
        <v>55</v>
      </c>
      <c r="O180" s="5"/>
      <c r="P180" s="5" t="b">
        <f t="shared" ca="1" si="0"/>
        <v>1</v>
      </c>
      <c r="Q180" s="5"/>
      <c r="R180" s="5"/>
      <c r="S180" s="5"/>
      <c r="T180" s="5"/>
      <c r="U180" s="5"/>
      <c r="V180" s="5"/>
      <c r="W180" s="5"/>
      <c r="X180" s="5"/>
      <c r="Y180" s="5"/>
      <c r="Z180" s="5"/>
      <c r="AA180" s="5"/>
      <c r="AB180" s="5"/>
      <c r="AC180" s="5"/>
      <c r="AD180" s="5"/>
      <c r="AE180" s="5"/>
    </row>
    <row r="181" spans="1:31" ht="21.75" customHeight="1">
      <c r="A181" s="5" t="s">
        <v>10427</v>
      </c>
      <c r="B181" s="5" t="s">
        <v>12682</v>
      </c>
      <c r="C181" s="5" t="s">
        <v>27</v>
      </c>
      <c r="D181" s="5" t="s">
        <v>80</v>
      </c>
      <c r="E181" s="5" t="s">
        <v>45</v>
      </c>
      <c r="F181" s="7">
        <v>8</v>
      </c>
      <c r="G181" s="7">
        <v>19</v>
      </c>
      <c r="H181" s="5" t="s">
        <v>6149</v>
      </c>
      <c r="I181" s="5" t="s">
        <v>108</v>
      </c>
      <c r="J181" s="5" t="s">
        <v>2924</v>
      </c>
      <c r="K181" s="9" t="s">
        <v>47</v>
      </c>
      <c r="L181" s="5" t="s">
        <v>12684</v>
      </c>
      <c r="M181" s="5" t="s">
        <v>37</v>
      </c>
      <c r="N181" s="5" t="s">
        <v>38</v>
      </c>
      <c r="O181" s="5"/>
      <c r="P181" s="5" t="b">
        <f t="shared" ca="1" si="0"/>
        <v>1</v>
      </c>
      <c r="Q181" s="5"/>
      <c r="R181" s="5"/>
      <c r="S181" s="5"/>
      <c r="T181" s="5"/>
      <c r="U181" s="5"/>
      <c r="V181" s="5"/>
      <c r="W181" s="5"/>
      <c r="X181" s="5"/>
      <c r="Y181" s="5"/>
      <c r="Z181" s="5"/>
      <c r="AA181" s="5"/>
      <c r="AB181" s="5"/>
      <c r="AC181" s="5"/>
      <c r="AD181" s="5"/>
      <c r="AE181" s="5"/>
    </row>
    <row r="182" spans="1:31" ht="21.75" customHeight="1">
      <c r="A182" s="5" t="s">
        <v>2665</v>
      </c>
      <c r="B182" s="5" t="s">
        <v>19142</v>
      </c>
      <c r="C182" s="5" t="s">
        <v>170</v>
      </c>
      <c r="D182" s="5" t="s">
        <v>390</v>
      </c>
      <c r="E182" s="5" t="s">
        <v>45</v>
      </c>
      <c r="F182" s="7">
        <v>8</v>
      </c>
      <c r="G182" s="7">
        <v>14</v>
      </c>
      <c r="H182" s="5" t="s">
        <v>1392</v>
      </c>
      <c r="I182" s="5" t="s">
        <v>108</v>
      </c>
      <c r="J182" s="5" t="s">
        <v>110</v>
      </c>
      <c r="K182" s="5" t="s">
        <v>19143</v>
      </c>
      <c r="L182" s="5" t="s">
        <v>19144</v>
      </c>
      <c r="M182" s="5" t="s">
        <v>37</v>
      </c>
      <c r="N182" s="5" t="s">
        <v>55</v>
      </c>
      <c r="O182" s="5"/>
      <c r="P182" s="5" t="b">
        <f t="shared" ca="1" si="0"/>
        <v>1</v>
      </c>
      <c r="Q182" s="5"/>
      <c r="R182" s="5"/>
      <c r="S182" s="5"/>
      <c r="T182" s="5"/>
      <c r="U182" s="5"/>
      <c r="V182" s="5"/>
      <c r="W182" s="5"/>
      <c r="X182" s="5"/>
      <c r="Y182" s="5"/>
      <c r="Z182" s="5"/>
      <c r="AA182" s="5"/>
      <c r="AB182" s="5"/>
      <c r="AC182" s="5"/>
      <c r="AD182" s="5"/>
      <c r="AE182" s="5"/>
    </row>
    <row r="183" spans="1:31" ht="21.75" customHeight="1">
      <c r="A183" s="5" t="s">
        <v>2665</v>
      </c>
      <c r="B183" s="5" t="s">
        <v>19149</v>
      </c>
      <c r="C183" s="5" t="s">
        <v>170</v>
      </c>
      <c r="D183" s="5" t="s">
        <v>47</v>
      </c>
      <c r="E183" s="5" t="s">
        <v>45</v>
      </c>
      <c r="F183" s="7">
        <v>8</v>
      </c>
      <c r="G183" s="7">
        <v>12</v>
      </c>
      <c r="H183" s="5" t="s">
        <v>852</v>
      </c>
      <c r="I183" s="7" t="s">
        <v>24</v>
      </c>
      <c r="J183" s="5" t="s">
        <v>110</v>
      </c>
      <c r="K183" s="5" t="s">
        <v>19150</v>
      </c>
      <c r="L183" s="5" t="s">
        <v>19151</v>
      </c>
      <c r="M183" s="5" t="s">
        <v>53</v>
      </c>
      <c r="N183" s="5" t="s">
        <v>55</v>
      </c>
      <c r="O183" s="5"/>
      <c r="P183" s="5" t="b">
        <f t="shared" ca="1" si="0"/>
        <v>1</v>
      </c>
      <c r="Q183" s="5"/>
      <c r="R183" s="5"/>
      <c r="S183" s="5"/>
      <c r="T183" s="5"/>
      <c r="U183" s="5"/>
      <c r="V183" s="5"/>
      <c r="W183" s="5"/>
      <c r="X183" s="5"/>
      <c r="Y183" s="5"/>
      <c r="Z183" s="5"/>
      <c r="AA183" s="5"/>
      <c r="AB183" s="5"/>
      <c r="AC183" s="5"/>
      <c r="AD183" s="5"/>
      <c r="AE183" s="5"/>
    </row>
    <row r="184" spans="1:31" ht="21.75" customHeight="1">
      <c r="A184" s="5" t="s">
        <v>2886</v>
      </c>
      <c r="B184" s="5" t="s">
        <v>16138</v>
      </c>
      <c r="C184" s="5" t="s">
        <v>20</v>
      </c>
      <c r="D184" s="5" t="s">
        <v>1173</v>
      </c>
      <c r="E184" s="5" t="s">
        <v>45</v>
      </c>
      <c r="F184" s="7">
        <v>8</v>
      </c>
      <c r="G184" s="7">
        <v>12</v>
      </c>
      <c r="H184" s="5" t="s">
        <v>852</v>
      </c>
      <c r="I184" s="5" t="s">
        <v>108</v>
      </c>
      <c r="J184" s="5" t="s">
        <v>576</v>
      </c>
      <c r="K184" s="5" t="s">
        <v>16140</v>
      </c>
      <c r="L184" s="5" t="s">
        <v>19154</v>
      </c>
      <c r="M184" s="5" t="s">
        <v>37</v>
      </c>
      <c r="N184" s="5" t="s">
        <v>55</v>
      </c>
      <c r="O184" s="5"/>
      <c r="P184" s="5" t="b">
        <f t="shared" ca="1" si="0"/>
        <v>1</v>
      </c>
      <c r="Q184" s="5"/>
      <c r="R184" s="5"/>
      <c r="S184" s="5"/>
      <c r="T184" s="5"/>
      <c r="U184" s="5"/>
      <c r="V184" s="5"/>
      <c r="W184" s="5"/>
      <c r="X184" s="5"/>
      <c r="Y184" s="5"/>
      <c r="Z184" s="5"/>
      <c r="AA184" s="5"/>
      <c r="AB184" s="5"/>
      <c r="AC184" s="5"/>
      <c r="AD184" s="5"/>
      <c r="AE184" s="5"/>
    </row>
    <row r="185" spans="1:31" ht="21.75" customHeight="1">
      <c r="A185" s="5" t="s">
        <v>10448</v>
      </c>
      <c r="B185" s="5" t="s">
        <v>10449</v>
      </c>
      <c r="C185" s="5" t="s">
        <v>170</v>
      </c>
      <c r="D185" s="5" t="s">
        <v>1475</v>
      </c>
      <c r="E185" s="5" t="s">
        <v>29</v>
      </c>
      <c r="F185" s="11">
        <v>8</v>
      </c>
      <c r="G185" s="11">
        <v>17</v>
      </c>
      <c r="H185" s="5" t="s">
        <v>96</v>
      </c>
      <c r="I185" s="5" t="s">
        <v>108</v>
      </c>
      <c r="J185" s="5" t="s">
        <v>10450</v>
      </c>
      <c r="K185" s="5" t="s">
        <v>10451</v>
      </c>
      <c r="L185" s="5" t="s">
        <v>10452</v>
      </c>
      <c r="M185" s="5" t="s">
        <v>37</v>
      </c>
      <c r="N185" s="5" t="s">
        <v>55</v>
      </c>
      <c r="O185" s="5"/>
      <c r="P185" s="5" t="b">
        <f t="shared" ca="1" si="0"/>
        <v>1</v>
      </c>
      <c r="Q185" s="5"/>
      <c r="R185" s="5"/>
      <c r="S185" s="5"/>
      <c r="T185" s="5"/>
      <c r="U185" s="5"/>
      <c r="V185" s="5"/>
      <c r="W185" s="5"/>
      <c r="X185" s="5"/>
      <c r="Y185" s="5"/>
      <c r="Z185" s="5"/>
      <c r="AA185" s="5"/>
      <c r="AB185" s="5"/>
      <c r="AC185" s="5"/>
      <c r="AD185" s="5"/>
      <c r="AE185" s="5"/>
    </row>
    <row r="186" spans="1:31" ht="21.75" customHeight="1">
      <c r="A186" s="5" t="s">
        <v>2665</v>
      </c>
      <c r="B186" s="5" t="s">
        <v>19156</v>
      </c>
      <c r="C186" s="5" t="s">
        <v>20</v>
      </c>
      <c r="D186" s="5" t="s">
        <v>1173</v>
      </c>
      <c r="E186" s="5" t="s">
        <v>45</v>
      </c>
      <c r="F186" s="7">
        <v>8</v>
      </c>
      <c r="G186" s="7">
        <v>10</v>
      </c>
      <c r="H186" s="5" t="s">
        <v>30</v>
      </c>
      <c r="I186" s="5" t="s">
        <v>462</v>
      </c>
      <c r="J186" s="5" t="s">
        <v>3385</v>
      </c>
      <c r="K186" s="5" t="s">
        <v>19157</v>
      </c>
      <c r="L186" s="5" t="s">
        <v>19158</v>
      </c>
      <c r="M186" s="9" t="s">
        <v>47</v>
      </c>
      <c r="N186" s="5" t="s">
        <v>55</v>
      </c>
      <c r="O186" s="5"/>
      <c r="P186" s="5" t="b">
        <f t="shared" ca="1" si="0"/>
        <v>1</v>
      </c>
      <c r="Q186" s="5"/>
      <c r="R186" s="5"/>
      <c r="S186" s="5"/>
      <c r="T186" s="5"/>
      <c r="U186" s="5"/>
      <c r="V186" s="5"/>
      <c r="W186" s="5"/>
      <c r="X186" s="5"/>
      <c r="Y186" s="5"/>
      <c r="Z186" s="5"/>
      <c r="AA186" s="5"/>
      <c r="AB186" s="5"/>
      <c r="AC186" s="5"/>
      <c r="AD186" s="5"/>
      <c r="AE186" s="5"/>
    </row>
    <row r="187" spans="1:31" ht="21.75" customHeight="1">
      <c r="A187" s="5" t="s">
        <v>2886</v>
      </c>
      <c r="B187" s="5" t="s">
        <v>5082</v>
      </c>
      <c r="C187" s="5" t="s">
        <v>27</v>
      </c>
      <c r="D187" s="5" t="s">
        <v>85</v>
      </c>
      <c r="E187" s="5" t="s">
        <v>45</v>
      </c>
      <c r="F187" s="7">
        <v>8</v>
      </c>
      <c r="G187" s="7">
        <v>15</v>
      </c>
      <c r="H187" s="5" t="s">
        <v>65</v>
      </c>
      <c r="I187" s="5" t="s">
        <v>108</v>
      </c>
      <c r="J187" s="5" t="s">
        <v>76</v>
      </c>
      <c r="K187" s="5" t="s">
        <v>5958</v>
      </c>
      <c r="L187" s="5" t="s">
        <v>19162</v>
      </c>
      <c r="M187" s="5" t="s">
        <v>37</v>
      </c>
      <c r="N187" s="5" t="s">
        <v>55</v>
      </c>
      <c r="O187" s="5"/>
      <c r="P187" s="5" t="b">
        <f t="shared" ca="1" si="0"/>
        <v>1</v>
      </c>
      <c r="Q187" s="5"/>
      <c r="R187" s="5"/>
      <c r="S187" s="5"/>
      <c r="T187" s="5"/>
      <c r="U187" s="5"/>
      <c r="V187" s="5"/>
      <c r="W187" s="5"/>
      <c r="X187" s="5"/>
      <c r="Y187" s="5"/>
      <c r="Z187" s="5"/>
      <c r="AA187" s="5"/>
      <c r="AB187" s="5"/>
      <c r="AC187" s="5"/>
      <c r="AD187" s="5"/>
      <c r="AE187" s="5"/>
    </row>
    <row r="188" spans="1:31" ht="21.75" customHeight="1">
      <c r="A188" s="14" t="s">
        <v>8747</v>
      </c>
      <c r="B188" s="14" t="s">
        <v>8748</v>
      </c>
      <c r="C188" s="14" t="s">
        <v>27</v>
      </c>
      <c r="D188" s="14" t="s">
        <v>850</v>
      </c>
      <c r="E188" s="14" t="s">
        <v>45</v>
      </c>
      <c r="F188" s="15">
        <v>8</v>
      </c>
      <c r="G188" s="15">
        <v>10</v>
      </c>
      <c r="H188" s="14" t="s">
        <v>30</v>
      </c>
      <c r="I188" s="14" t="s">
        <v>31</v>
      </c>
      <c r="J188" s="14" t="s">
        <v>576</v>
      </c>
      <c r="K188" s="16" t="s">
        <v>47</v>
      </c>
      <c r="L188" s="16" t="s">
        <v>47</v>
      </c>
      <c r="M188" s="14" t="s">
        <v>53</v>
      </c>
      <c r="N188" s="14" t="s">
        <v>38</v>
      </c>
      <c r="O188" s="14" t="b">
        <f ca="1">IFERROR(__xludf.DUMMYFUNCTION("REGEXMATCH(A188,""(?i)ruby"")"),FALSE)</f>
        <v>0</v>
      </c>
      <c r="P188" s="14" t="b">
        <f t="shared" ca="1" si="0"/>
        <v>1</v>
      </c>
      <c r="Q188" s="5"/>
      <c r="R188" s="5"/>
      <c r="S188" s="5"/>
      <c r="T188" s="5"/>
      <c r="U188" s="5"/>
      <c r="V188" s="5"/>
      <c r="W188" s="5"/>
      <c r="X188" s="5"/>
      <c r="Y188" s="5"/>
      <c r="Z188" s="5"/>
      <c r="AA188" s="5"/>
      <c r="AB188" s="5"/>
      <c r="AC188" s="5"/>
      <c r="AD188" s="5"/>
      <c r="AE188" s="5"/>
    </row>
    <row r="189" spans="1:31" ht="21.75" customHeight="1">
      <c r="A189" s="5" t="s">
        <v>19167</v>
      </c>
      <c r="B189" s="5" t="s">
        <v>2923</v>
      </c>
      <c r="C189" s="5" t="s">
        <v>27</v>
      </c>
      <c r="D189" s="5" t="s">
        <v>47</v>
      </c>
      <c r="E189" s="5" t="s">
        <v>45</v>
      </c>
      <c r="F189" s="7">
        <v>8</v>
      </c>
      <c r="G189" s="7">
        <v>15</v>
      </c>
      <c r="H189" s="5" t="s">
        <v>65</v>
      </c>
      <c r="I189" s="5" t="s">
        <v>108</v>
      </c>
      <c r="J189" s="5" t="s">
        <v>2924</v>
      </c>
      <c r="K189" s="5" t="s">
        <v>2925</v>
      </c>
      <c r="L189" s="5" t="s">
        <v>19171</v>
      </c>
      <c r="M189" s="5" t="s">
        <v>37</v>
      </c>
      <c r="N189" s="5" t="s">
        <v>405</v>
      </c>
      <c r="O189" s="5"/>
      <c r="P189" s="5" t="b">
        <f t="shared" ca="1" si="0"/>
        <v>1</v>
      </c>
      <c r="Q189" s="5"/>
      <c r="R189" s="5"/>
      <c r="S189" s="5"/>
      <c r="T189" s="5"/>
      <c r="U189" s="5"/>
      <c r="V189" s="5"/>
      <c r="W189" s="5"/>
      <c r="X189" s="5"/>
      <c r="Y189" s="5"/>
      <c r="Z189" s="5"/>
      <c r="AA189" s="5"/>
      <c r="AB189" s="5"/>
      <c r="AC189" s="5"/>
      <c r="AD189" s="5"/>
      <c r="AE189" s="5"/>
    </row>
    <row r="190" spans="1:31" ht="21.75" customHeight="1">
      <c r="A190" s="5" t="s">
        <v>19175</v>
      </c>
      <c r="B190" s="5" t="s">
        <v>3428</v>
      </c>
      <c r="C190" s="5" t="s">
        <v>27</v>
      </c>
      <c r="D190" s="5" t="s">
        <v>47</v>
      </c>
      <c r="E190" s="5" t="s">
        <v>45</v>
      </c>
      <c r="F190" s="7">
        <v>8</v>
      </c>
      <c r="G190" s="7">
        <v>17</v>
      </c>
      <c r="H190" s="5" t="s">
        <v>4525</v>
      </c>
      <c r="I190" s="7" t="s">
        <v>24</v>
      </c>
      <c r="J190" s="5" t="s">
        <v>57</v>
      </c>
      <c r="K190" s="5" t="s">
        <v>12114</v>
      </c>
      <c r="L190" s="5" t="s">
        <v>19177</v>
      </c>
      <c r="M190" s="5" t="s">
        <v>42</v>
      </c>
      <c r="N190" s="5" t="s">
        <v>237</v>
      </c>
      <c r="O190" s="5"/>
      <c r="P190" s="5" t="b">
        <f t="shared" ca="1" si="0"/>
        <v>1</v>
      </c>
      <c r="Q190" s="5"/>
      <c r="R190" s="5"/>
      <c r="S190" s="5"/>
      <c r="T190" s="5"/>
      <c r="U190" s="5"/>
      <c r="V190" s="5"/>
      <c r="W190" s="5"/>
      <c r="X190" s="5"/>
      <c r="Y190" s="5"/>
      <c r="Z190" s="5"/>
      <c r="AA190" s="5"/>
      <c r="AB190" s="5"/>
      <c r="AC190" s="5"/>
      <c r="AD190" s="5"/>
      <c r="AE190" s="5"/>
    </row>
    <row r="191" spans="1:31" ht="21.75" customHeight="1">
      <c r="A191" s="5" t="s">
        <v>3183</v>
      </c>
      <c r="B191" s="5" t="s">
        <v>15681</v>
      </c>
      <c r="C191" s="5" t="s">
        <v>41</v>
      </c>
      <c r="D191" s="5" t="s">
        <v>47</v>
      </c>
      <c r="E191" s="5" t="s">
        <v>45</v>
      </c>
      <c r="F191" s="7">
        <v>8</v>
      </c>
      <c r="G191" s="7">
        <v>13</v>
      </c>
      <c r="H191" s="5" t="s">
        <v>107</v>
      </c>
      <c r="I191" s="5" t="s">
        <v>108</v>
      </c>
      <c r="J191" s="5" t="s">
        <v>4617</v>
      </c>
      <c r="K191" s="9" t="s">
        <v>47</v>
      </c>
      <c r="L191" s="5" t="s">
        <v>19179</v>
      </c>
      <c r="M191" s="5" t="s">
        <v>53</v>
      </c>
      <c r="N191" s="5" t="s">
        <v>55</v>
      </c>
      <c r="O191" s="5"/>
      <c r="P191" s="5" t="b">
        <f t="shared" ca="1" si="0"/>
        <v>1</v>
      </c>
      <c r="Q191" s="5"/>
      <c r="R191" s="5"/>
      <c r="S191" s="5"/>
      <c r="T191" s="5"/>
      <c r="U191" s="5"/>
      <c r="V191" s="5"/>
      <c r="W191" s="5"/>
      <c r="X191" s="5"/>
      <c r="Y191" s="5"/>
      <c r="Z191" s="5"/>
      <c r="AA191" s="5"/>
      <c r="AB191" s="5"/>
      <c r="AC191" s="5"/>
      <c r="AD191" s="5"/>
      <c r="AE191" s="5"/>
    </row>
    <row r="192" spans="1:31" ht="21.75" customHeight="1">
      <c r="A192" s="5" t="s">
        <v>2886</v>
      </c>
      <c r="B192" s="5" t="s">
        <v>15044</v>
      </c>
      <c r="C192" s="5" t="s">
        <v>27</v>
      </c>
      <c r="D192" s="5" t="s">
        <v>105</v>
      </c>
      <c r="E192" s="5" t="s">
        <v>29</v>
      </c>
      <c r="F192" s="7">
        <v>8</v>
      </c>
      <c r="G192" s="7">
        <v>12</v>
      </c>
      <c r="H192" s="5" t="s">
        <v>852</v>
      </c>
      <c r="I192" s="5" t="s">
        <v>31</v>
      </c>
      <c r="J192" s="5" t="s">
        <v>516</v>
      </c>
      <c r="K192" s="5" t="s">
        <v>5406</v>
      </c>
      <c r="L192" s="5" t="s">
        <v>19183</v>
      </c>
      <c r="M192" s="5" t="s">
        <v>167</v>
      </c>
      <c r="N192" s="5" t="s">
        <v>237</v>
      </c>
      <c r="O192" s="5"/>
      <c r="P192" s="5" t="b">
        <f t="shared" ca="1" si="0"/>
        <v>1</v>
      </c>
      <c r="Q192" s="5"/>
      <c r="R192" s="5"/>
      <c r="S192" s="5"/>
      <c r="T192" s="5"/>
      <c r="U192" s="5"/>
      <c r="V192" s="5"/>
      <c r="W192" s="5"/>
      <c r="X192" s="5"/>
      <c r="Y192" s="5"/>
      <c r="Z192" s="5"/>
      <c r="AA192" s="5"/>
      <c r="AB192" s="5"/>
      <c r="AC192" s="5"/>
      <c r="AD192" s="5"/>
      <c r="AE192" s="5"/>
    </row>
    <row r="193" spans="1:31" ht="21.75" customHeight="1">
      <c r="A193" s="5" t="s">
        <v>19186</v>
      </c>
      <c r="B193" s="5" t="s">
        <v>5618</v>
      </c>
      <c r="C193" s="5" t="s">
        <v>27</v>
      </c>
      <c r="D193" s="5" t="s">
        <v>85</v>
      </c>
      <c r="E193" s="5" t="s">
        <v>45</v>
      </c>
      <c r="F193" s="7">
        <v>8</v>
      </c>
      <c r="G193" s="7">
        <v>14</v>
      </c>
      <c r="H193" s="5" t="s">
        <v>1392</v>
      </c>
      <c r="I193" s="5" t="s">
        <v>108</v>
      </c>
      <c r="J193" s="5" t="s">
        <v>57</v>
      </c>
      <c r="K193" s="5" t="s">
        <v>5621</v>
      </c>
      <c r="L193" s="5" t="s">
        <v>19190</v>
      </c>
      <c r="M193" s="5" t="s">
        <v>42</v>
      </c>
      <c r="N193" s="5" t="s">
        <v>55</v>
      </c>
      <c r="O193" s="5"/>
      <c r="P193" s="5" t="b">
        <f t="shared" ca="1" si="0"/>
        <v>1</v>
      </c>
      <c r="Q193" s="5"/>
      <c r="R193" s="5"/>
      <c r="S193" s="5"/>
      <c r="T193" s="5"/>
      <c r="U193" s="5"/>
      <c r="V193" s="5"/>
      <c r="W193" s="5"/>
      <c r="X193" s="5"/>
      <c r="Y193" s="5"/>
      <c r="Z193" s="5"/>
      <c r="AA193" s="5"/>
      <c r="AB193" s="5"/>
      <c r="AC193" s="5"/>
      <c r="AD193" s="5"/>
      <c r="AE193" s="5"/>
    </row>
    <row r="194" spans="1:31" ht="21.75" customHeight="1">
      <c r="A194" s="14" t="s">
        <v>19192</v>
      </c>
      <c r="B194" s="14" t="s">
        <v>19193</v>
      </c>
      <c r="C194" s="14" t="s">
        <v>27</v>
      </c>
      <c r="D194" s="14" t="s">
        <v>575</v>
      </c>
      <c r="E194" s="14" t="s">
        <v>29</v>
      </c>
      <c r="F194" s="15">
        <v>8</v>
      </c>
      <c r="G194" s="15">
        <v>10</v>
      </c>
      <c r="H194" s="14" t="s">
        <v>30</v>
      </c>
      <c r="I194" s="15" t="s">
        <v>24</v>
      </c>
      <c r="J194" s="14" t="s">
        <v>1873</v>
      </c>
      <c r="K194" s="14" t="s">
        <v>8666</v>
      </c>
      <c r="L194" s="16" t="s">
        <v>47</v>
      </c>
      <c r="M194" s="14" t="s">
        <v>37</v>
      </c>
      <c r="N194" s="14" t="s">
        <v>38</v>
      </c>
      <c r="O194" s="14" t="b">
        <f ca="1">IFERROR(__xludf.DUMMYFUNCTION("REGEXMATCH(A194,""(?i)ruby"")"),FALSE)</f>
        <v>0</v>
      </c>
      <c r="P194" s="14" t="b">
        <f t="shared" ca="1" si="0"/>
        <v>1</v>
      </c>
      <c r="Q194" s="5"/>
      <c r="R194" s="5"/>
      <c r="S194" s="5"/>
      <c r="T194" s="5"/>
      <c r="U194" s="5"/>
      <c r="V194" s="5"/>
      <c r="W194" s="5"/>
      <c r="X194" s="5"/>
      <c r="Y194" s="5"/>
      <c r="Z194" s="5"/>
      <c r="AA194" s="5"/>
      <c r="AB194" s="5"/>
      <c r="AC194" s="5"/>
      <c r="AD194" s="5"/>
      <c r="AE194" s="5"/>
    </row>
    <row r="195" spans="1:31" ht="21.75" customHeight="1">
      <c r="A195" s="5" t="s">
        <v>19198</v>
      </c>
      <c r="B195" s="5" t="s">
        <v>19199</v>
      </c>
      <c r="C195" s="5" t="s">
        <v>27</v>
      </c>
      <c r="D195" s="5" t="s">
        <v>47</v>
      </c>
      <c r="E195" s="5" t="s">
        <v>919</v>
      </c>
      <c r="F195" s="7">
        <v>8</v>
      </c>
      <c r="G195" s="7">
        <v>12</v>
      </c>
      <c r="H195" s="5" t="s">
        <v>852</v>
      </c>
      <c r="I195" s="7" t="s">
        <v>24</v>
      </c>
      <c r="J195" s="5" t="s">
        <v>5354</v>
      </c>
      <c r="K195" s="5" t="s">
        <v>19200</v>
      </c>
      <c r="L195" s="5" t="s">
        <v>19201</v>
      </c>
      <c r="M195" s="5" t="s">
        <v>37</v>
      </c>
      <c r="N195" s="5" t="s">
        <v>271</v>
      </c>
      <c r="O195" s="5"/>
      <c r="P195" s="5" t="b">
        <f t="shared" ca="1" si="0"/>
        <v>1</v>
      </c>
      <c r="Q195" s="5"/>
      <c r="R195" s="5"/>
      <c r="S195" s="5"/>
      <c r="T195" s="5"/>
      <c r="U195" s="5"/>
      <c r="V195" s="5"/>
      <c r="W195" s="5"/>
      <c r="X195" s="5"/>
      <c r="Y195" s="5"/>
      <c r="Z195" s="5"/>
      <c r="AA195" s="5"/>
      <c r="AB195" s="5"/>
      <c r="AC195" s="5"/>
      <c r="AD195" s="5"/>
      <c r="AE195" s="5"/>
    </row>
    <row r="196" spans="1:31" ht="21.75" customHeight="1">
      <c r="A196" s="5" t="s">
        <v>2886</v>
      </c>
      <c r="B196" s="5" t="s">
        <v>3453</v>
      </c>
      <c r="C196" s="5" t="s">
        <v>27</v>
      </c>
      <c r="D196" s="5" t="s">
        <v>85</v>
      </c>
      <c r="E196" s="5" t="s">
        <v>29</v>
      </c>
      <c r="F196" s="7">
        <v>8</v>
      </c>
      <c r="G196" s="7">
        <v>14</v>
      </c>
      <c r="H196" s="5" t="s">
        <v>1392</v>
      </c>
      <c r="I196" s="5" t="s">
        <v>31</v>
      </c>
      <c r="J196" s="5" t="s">
        <v>57</v>
      </c>
      <c r="K196" s="5" t="s">
        <v>2873</v>
      </c>
      <c r="L196" s="5" t="s">
        <v>19205</v>
      </c>
      <c r="M196" s="5" t="s">
        <v>37</v>
      </c>
      <c r="N196" s="5" t="s">
        <v>55</v>
      </c>
      <c r="O196" s="5"/>
      <c r="P196" s="5" t="b">
        <f t="shared" ca="1" si="0"/>
        <v>1</v>
      </c>
      <c r="Q196" s="5"/>
      <c r="R196" s="5"/>
      <c r="S196" s="5"/>
      <c r="T196" s="5"/>
      <c r="U196" s="5"/>
      <c r="V196" s="5"/>
      <c r="W196" s="5"/>
      <c r="X196" s="5"/>
      <c r="Y196" s="5"/>
      <c r="Z196" s="5"/>
      <c r="AA196" s="5"/>
      <c r="AB196" s="5"/>
      <c r="AC196" s="5"/>
      <c r="AD196" s="5"/>
      <c r="AE196" s="5"/>
    </row>
    <row r="197" spans="1:31" ht="21.75" customHeight="1">
      <c r="A197" s="14" t="s">
        <v>19207</v>
      </c>
      <c r="B197" s="14" t="s">
        <v>19209</v>
      </c>
      <c r="C197" s="14" t="s">
        <v>41</v>
      </c>
      <c r="D197" s="14" t="s">
        <v>94</v>
      </c>
      <c r="E197" s="14" t="s">
        <v>45</v>
      </c>
      <c r="F197" s="15">
        <v>8</v>
      </c>
      <c r="G197" s="15">
        <v>10</v>
      </c>
      <c r="H197" s="14" t="s">
        <v>30</v>
      </c>
      <c r="I197" s="14" t="s">
        <v>31</v>
      </c>
      <c r="J197" s="14" t="s">
        <v>2797</v>
      </c>
      <c r="K197" s="14" t="s">
        <v>19211</v>
      </c>
      <c r="L197" s="14" t="s">
        <v>19212</v>
      </c>
      <c r="M197" s="14" t="s">
        <v>53</v>
      </c>
      <c r="N197" s="14" t="s">
        <v>55</v>
      </c>
      <c r="O197" s="14" t="b">
        <f ca="1">IFERROR(__xludf.DUMMYFUNCTION("REGEXMATCH(A197,""(?i)ruby"")"),FALSE)</f>
        <v>0</v>
      </c>
      <c r="P197" s="14" t="b">
        <f t="shared" ca="1" si="0"/>
        <v>1</v>
      </c>
      <c r="Q197" s="5"/>
      <c r="R197" s="5"/>
      <c r="S197" s="5"/>
      <c r="T197" s="5"/>
      <c r="U197" s="5"/>
      <c r="V197" s="5"/>
      <c r="W197" s="5"/>
      <c r="X197" s="5"/>
      <c r="Y197" s="5"/>
      <c r="Z197" s="5"/>
      <c r="AA197" s="5"/>
      <c r="AB197" s="5"/>
      <c r="AC197" s="5"/>
      <c r="AD197" s="5"/>
      <c r="AE197" s="5"/>
    </row>
    <row r="198" spans="1:31" ht="21.75" customHeight="1">
      <c r="A198" s="5" t="s">
        <v>19215</v>
      </c>
      <c r="B198" s="5" t="s">
        <v>12638</v>
      </c>
      <c r="C198" s="5" t="s">
        <v>20</v>
      </c>
      <c r="D198" s="5" t="s">
        <v>21</v>
      </c>
      <c r="E198" s="5" t="s">
        <v>45</v>
      </c>
      <c r="F198" s="7">
        <v>8</v>
      </c>
      <c r="G198" s="7">
        <v>10</v>
      </c>
      <c r="H198" s="5" t="s">
        <v>30</v>
      </c>
      <c r="I198" s="5" t="s">
        <v>31</v>
      </c>
      <c r="J198" s="5" t="s">
        <v>516</v>
      </c>
      <c r="K198" s="9" t="s">
        <v>47</v>
      </c>
      <c r="L198" s="5" t="s">
        <v>19217</v>
      </c>
      <c r="M198" s="5" t="s">
        <v>37</v>
      </c>
      <c r="N198" s="5" t="s">
        <v>55</v>
      </c>
      <c r="O198" s="5"/>
      <c r="P198" s="5" t="b">
        <f t="shared" ca="1" si="0"/>
        <v>1</v>
      </c>
      <c r="Q198" s="5"/>
      <c r="R198" s="5"/>
      <c r="S198" s="5"/>
      <c r="T198" s="5"/>
      <c r="U198" s="5"/>
      <c r="V198" s="5"/>
      <c r="W198" s="5"/>
      <c r="X198" s="5"/>
      <c r="Y198" s="5"/>
      <c r="Z198" s="5"/>
      <c r="AA198" s="5"/>
      <c r="AB198" s="5"/>
      <c r="AC198" s="5"/>
      <c r="AD198" s="5"/>
      <c r="AE198" s="5"/>
    </row>
    <row r="199" spans="1:31" ht="21.75" customHeight="1">
      <c r="A199" s="5" t="s">
        <v>19219</v>
      </c>
      <c r="B199" s="5" t="s">
        <v>19220</v>
      </c>
      <c r="C199" s="5" t="s">
        <v>41</v>
      </c>
      <c r="D199" s="5" t="s">
        <v>169</v>
      </c>
      <c r="E199" s="5" t="s">
        <v>45</v>
      </c>
      <c r="F199" s="11">
        <v>8</v>
      </c>
      <c r="G199" s="11">
        <v>25</v>
      </c>
      <c r="H199" s="5" t="s">
        <v>19221</v>
      </c>
      <c r="I199" s="5" t="s">
        <v>31</v>
      </c>
      <c r="J199" s="5" t="s">
        <v>19222</v>
      </c>
      <c r="K199" s="5" t="s">
        <v>19223</v>
      </c>
      <c r="L199" s="5" t="s">
        <v>19224</v>
      </c>
      <c r="M199" s="5" t="s">
        <v>37</v>
      </c>
      <c r="N199" s="5" t="s">
        <v>55</v>
      </c>
      <c r="O199" s="5"/>
      <c r="P199" s="5" t="b">
        <f t="shared" ca="1" si="0"/>
        <v>1</v>
      </c>
      <c r="Q199" s="5"/>
      <c r="R199" s="5"/>
      <c r="S199" s="5"/>
      <c r="T199" s="5"/>
      <c r="U199" s="5"/>
      <c r="V199" s="5"/>
      <c r="W199" s="5"/>
      <c r="X199" s="5"/>
      <c r="Y199" s="5"/>
      <c r="Z199" s="5"/>
      <c r="AA199" s="5"/>
      <c r="AB199" s="5"/>
      <c r="AC199" s="5"/>
      <c r="AD199" s="5"/>
      <c r="AE199" s="5"/>
    </row>
    <row r="200" spans="1:31" ht="21.75" customHeight="1">
      <c r="A200" s="5" t="s">
        <v>7521</v>
      </c>
      <c r="B200" s="5" t="s">
        <v>19227</v>
      </c>
      <c r="C200" s="5" t="s">
        <v>41</v>
      </c>
      <c r="D200" s="5" t="s">
        <v>94</v>
      </c>
      <c r="E200" s="5" t="s">
        <v>45</v>
      </c>
      <c r="F200" s="7">
        <v>8</v>
      </c>
      <c r="G200" s="7">
        <v>15</v>
      </c>
      <c r="H200" s="5" t="s">
        <v>65</v>
      </c>
      <c r="I200" s="5" t="s">
        <v>31</v>
      </c>
      <c r="J200" s="5" t="s">
        <v>48</v>
      </c>
      <c r="K200" s="5" t="s">
        <v>3946</v>
      </c>
      <c r="L200" s="5" t="s">
        <v>19228</v>
      </c>
      <c r="M200" s="5" t="s">
        <v>37</v>
      </c>
      <c r="N200" s="5" t="s">
        <v>44</v>
      </c>
      <c r="O200" s="5"/>
      <c r="P200" s="5" t="b">
        <f t="shared" ca="1" si="0"/>
        <v>1</v>
      </c>
      <c r="Q200" s="5"/>
      <c r="R200" s="5"/>
      <c r="S200" s="5"/>
      <c r="T200" s="5"/>
      <c r="U200" s="5"/>
      <c r="V200" s="5"/>
      <c r="W200" s="5"/>
      <c r="X200" s="5"/>
      <c r="Y200" s="5"/>
      <c r="Z200" s="5"/>
      <c r="AA200" s="5"/>
      <c r="AB200" s="5"/>
      <c r="AC200" s="5"/>
      <c r="AD200" s="5"/>
      <c r="AE200" s="5"/>
    </row>
    <row r="201" spans="1:31" ht="21.75" customHeight="1">
      <c r="A201" s="5" t="s">
        <v>19232</v>
      </c>
      <c r="B201" s="5" t="s">
        <v>19233</v>
      </c>
      <c r="C201" s="5" t="s">
        <v>27</v>
      </c>
      <c r="D201" s="5" t="s">
        <v>212</v>
      </c>
      <c r="E201" s="5" t="s">
        <v>45</v>
      </c>
      <c r="F201" s="7">
        <v>8</v>
      </c>
      <c r="G201" s="7">
        <v>20</v>
      </c>
      <c r="H201" s="5" t="s">
        <v>178</v>
      </c>
      <c r="I201" s="5" t="s">
        <v>31</v>
      </c>
      <c r="J201" s="5" t="s">
        <v>802</v>
      </c>
      <c r="K201" s="5" t="s">
        <v>19234</v>
      </c>
      <c r="L201" s="5" t="s">
        <v>19235</v>
      </c>
      <c r="M201" s="5" t="s">
        <v>100</v>
      </c>
      <c r="N201" s="5" t="s">
        <v>271</v>
      </c>
      <c r="O201" s="5"/>
      <c r="P201" s="5" t="b">
        <f t="shared" ca="1" si="0"/>
        <v>1</v>
      </c>
      <c r="Q201" s="5"/>
      <c r="R201" s="5"/>
      <c r="S201" s="5"/>
      <c r="T201" s="5"/>
      <c r="U201" s="5"/>
      <c r="V201" s="5"/>
      <c r="W201" s="5"/>
      <c r="X201" s="5"/>
      <c r="Y201" s="5"/>
      <c r="Z201" s="5"/>
      <c r="AA201" s="5"/>
      <c r="AB201" s="5"/>
      <c r="AC201" s="5"/>
      <c r="AD201" s="5"/>
      <c r="AE201" s="5"/>
    </row>
    <row r="202" spans="1:31" ht="21.75" customHeight="1">
      <c r="A202" s="5" t="s">
        <v>7521</v>
      </c>
      <c r="B202" s="5" t="s">
        <v>19236</v>
      </c>
      <c r="C202" s="5" t="s">
        <v>27</v>
      </c>
      <c r="D202" s="5" t="s">
        <v>105</v>
      </c>
      <c r="E202" s="5" t="s">
        <v>29</v>
      </c>
      <c r="F202" s="7">
        <v>8</v>
      </c>
      <c r="G202" s="7">
        <v>10</v>
      </c>
      <c r="H202" s="5" t="s">
        <v>30</v>
      </c>
      <c r="I202" s="5" t="s">
        <v>125</v>
      </c>
      <c r="J202" s="5" t="s">
        <v>48</v>
      </c>
      <c r="K202" s="5" t="s">
        <v>19238</v>
      </c>
      <c r="L202" s="5" t="s">
        <v>19239</v>
      </c>
      <c r="M202" s="5" t="s">
        <v>53</v>
      </c>
      <c r="N202" s="5" t="s">
        <v>55</v>
      </c>
      <c r="O202" s="5"/>
      <c r="P202" s="5" t="b">
        <f t="shared" ca="1" si="0"/>
        <v>1</v>
      </c>
      <c r="Q202" s="5"/>
      <c r="R202" s="5"/>
      <c r="S202" s="5"/>
      <c r="T202" s="5"/>
      <c r="U202" s="5"/>
      <c r="V202" s="5"/>
      <c r="W202" s="5"/>
      <c r="X202" s="5"/>
      <c r="Y202" s="5"/>
      <c r="Z202" s="5"/>
      <c r="AA202" s="5"/>
      <c r="AB202" s="5"/>
      <c r="AC202" s="5"/>
      <c r="AD202" s="5"/>
      <c r="AE202" s="5"/>
    </row>
    <row r="203" spans="1:31" ht="21.75" customHeight="1">
      <c r="A203" s="5" t="s">
        <v>19240</v>
      </c>
      <c r="B203" s="5" t="s">
        <v>19241</v>
      </c>
      <c r="C203" s="5" t="s">
        <v>27</v>
      </c>
      <c r="D203" s="5" t="s">
        <v>47</v>
      </c>
      <c r="E203" s="5" t="s">
        <v>45</v>
      </c>
      <c r="F203" s="7">
        <v>8</v>
      </c>
      <c r="G203" s="7">
        <v>10</v>
      </c>
      <c r="H203" s="5" t="s">
        <v>30</v>
      </c>
      <c r="I203" s="7" t="s">
        <v>24</v>
      </c>
      <c r="J203" s="5" t="s">
        <v>48</v>
      </c>
      <c r="K203" s="5" t="s">
        <v>12396</v>
      </c>
      <c r="L203" s="5" t="s">
        <v>19242</v>
      </c>
      <c r="M203" s="5" t="s">
        <v>53</v>
      </c>
      <c r="N203" s="5" t="s">
        <v>55</v>
      </c>
      <c r="O203" s="5"/>
      <c r="P203" s="5" t="b">
        <f t="shared" ca="1" si="0"/>
        <v>1</v>
      </c>
      <c r="Q203" s="5"/>
      <c r="R203" s="5"/>
      <c r="S203" s="5"/>
      <c r="T203" s="5"/>
      <c r="U203" s="5"/>
      <c r="V203" s="5"/>
      <c r="W203" s="5"/>
      <c r="X203" s="5"/>
      <c r="Y203" s="5"/>
      <c r="Z203" s="5"/>
      <c r="AA203" s="5"/>
      <c r="AB203" s="5"/>
      <c r="AC203" s="5"/>
      <c r="AD203" s="5"/>
      <c r="AE203" s="5"/>
    </row>
    <row r="204" spans="1:31" ht="21.75" customHeight="1">
      <c r="A204" s="14" t="s">
        <v>2665</v>
      </c>
      <c r="B204" s="14" t="s">
        <v>19246</v>
      </c>
      <c r="C204" s="14" t="s">
        <v>27</v>
      </c>
      <c r="D204" s="14" t="s">
        <v>212</v>
      </c>
      <c r="E204" s="14" t="s">
        <v>45</v>
      </c>
      <c r="F204" s="15">
        <v>8</v>
      </c>
      <c r="G204" s="15">
        <v>13</v>
      </c>
      <c r="H204" s="14" t="s">
        <v>1052</v>
      </c>
      <c r="I204" s="15" t="s">
        <v>24</v>
      </c>
      <c r="J204" s="14" t="s">
        <v>76</v>
      </c>
      <c r="K204" s="14" t="s">
        <v>19247</v>
      </c>
      <c r="L204" s="16" t="s">
        <v>47</v>
      </c>
      <c r="M204" s="14" t="s">
        <v>37</v>
      </c>
      <c r="N204" s="14" t="s">
        <v>44</v>
      </c>
      <c r="O204" s="14" t="b">
        <f ca="1">IFERROR(__xludf.DUMMYFUNCTION("REGEXMATCH(A204,""(?i)ruby"")"),FALSE)</f>
        <v>0</v>
      </c>
      <c r="P204" s="14" t="b">
        <f t="shared" ca="1" si="0"/>
        <v>1</v>
      </c>
      <c r="Q204" s="5"/>
      <c r="R204" s="5"/>
      <c r="S204" s="5"/>
      <c r="T204" s="5"/>
      <c r="U204" s="5"/>
      <c r="V204" s="5"/>
      <c r="W204" s="5"/>
      <c r="X204" s="5"/>
      <c r="Y204" s="5"/>
      <c r="Z204" s="5"/>
      <c r="AA204" s="5"/>
      <c r="AB204" s="5"/>
      <c r="AC204" s="5"/>
      <c r="AD204" s="5"/>
      <c r="AE204" s="5"/>
    </row>
    <row r="205" spans="1:31" ht="21.75" customHeight="1">
      <c r="A205" s="5" t="s">
        <v>7132</v>
      </c>
      <c r="B205" s="5" t="s">
        <v>19251</v>
      </c>
      <c r="C205" s="5" t="s">
        <v>27</v>
      </c>
      <c r="D205" s="5" t="s">
        <v>212</v>
      </c>
      <c r="E205" s="5" t="s">
        <v>29</v>
      </c>
      <c r="F205" s="7">
        <v>8</v>
      </c>
      <c r="G205" s="7">
        <v>10</v>
      </c>
      <c r="H205" s="5" t="s">
        <v>30</v>
      </c>
      <c r="I205" s="5" t="s">
        <v>31</v>
      </c>
      <c r="J205" s="5" t="s">
        <v>117</v>
      </c>
      <c r="K205" s="9" t="s">
        <v>47</v>
      </c>
      <c r="L205" s="5" t="s">
        <v>19252</v>
      </c>
      <c r="M205" s="5" t="s">
        <v>100</v>
      </c>
      <c r="N205" s="5" t="s">
        <v>55</v>
      </c>
      <c r="O205" s="5"/>
      <c r="P205" s="5" t="b">
        <f t="shared" ca="1" si="0"/>
        <v>1</v>
      </c>
      <c r="Q205" s="5"/>
      <c r="R205" s="5"/>
      <c r="S205" s="5"/>
      <c r="T205" s="5"/>
      <c r="U205" s="5"/>
      <c r="V205" s="5"/>
      <c r="W205" s="5"/>
      <c r="X205" s="5"/>
      <c r="Y205" s="5"/>
      <c r="Z205" s="5"/>
      <c r="AA205" s="5"/>
      <c r="AB205" s="5"/>
      <c r="AC205" s="5"/>
      <c r="AD205" s="5"/>
      <c r="AE205" s="5"/>
    </row>
    <row r="206" spans="1:31" ht="21.75" customHeight="1">
      <c r="A206" s="5" t="s">
        <v>2665</v>
      </c>
      <c r="B206" s="5" t="s">
        <v>19253</v>
      </c>
      <c r="C206" s="5" t="s">
        <v>20</v>
      </c>
      <c r="D206" s="5" t="s">
        <v>47</v>
      </c>
      <c r="E206" s="5" t="s">
        <v>45</v>
      </c>
      <c r="F206" s="7">
        <v>8</v>
      </c>
      <c r="G206" s="7">
        <v>15</v>
      </c>
      <c r="H206" s="5" t="s">
        <v>65</v>
      </c>
      <c r="I206" s="5" t="s">
        <v>125</v>
      </c>
      <c r="J206" s="5" t="s">
        <v>57</v>
      </c>
      <c r="K206" s="9" t="s">
        <v>47</v>
      </c>
      <c r="L206" s="5" t="s">
        <v>19256</v>
      </c>
      <c r="M206" s="5" t="s">
        <v>53</v>
      </c>
      <c r="N206" s="5" t="s">
        <v>55</v>
      </c>
      <c r="O206" s="5"/>
      <c r="P206" s="5" t="b">
        <f t="shared" ca="1" si="0"/>
        <v>1</v>
      </c>
      <c r="Q206" s="5"/>
      <c r="R206" s="5"/>
      <c r="S206" s="5"/>
      <c r="T206" s="5"/>
      <c r="U206" s="5"/>
      <c r="V206" s="5"/>
      <c r="W206" s="5"/>
      <c r="X206" s="5"/>
      <c r="Y206" s="5"/>
      <c r="Z206" s="5"/>
      <c r="AA206" s="5"/>
      <c r="AB206" s="5"/>
      <c r="AC206" s="5"/>
      <c r="AD206" s="5"/>
      <c r="AE206" s="5"/>
    </row>
    <row r="207" spans="1:31" ht="21.75" customHeight="1">
      <c r="A207" s="5" t="s">
        <v>2665</v>
      </c>
      <c r="B207" s="5" t="s">
        <v>19259</v>
      </c>
      <c r="C207" s="5" t="s">
        <v>170</v>
      </c>
      <c r="D207" s="5" t="s">
        <v>390</v>
      </c>
      <c r="E207" s="5" t="s">
        <v>29</v>
      </c>
      <c r="F207" s="7">
        <v>8</v>
      </c>
      <c r="G207" s="7">
        <v>15</v>
      </c>
      <c r="H207" s="5" t="s">
        <v>65</v>
      </c>
      <c r="I207" s="5" t="s">
        <v>108</v>
      </c>
      <c r="J207" s="5" t="s">
        <v>16860</v>
      </c>
      <c r="K207" s="5" t="s">
        <v>19260</v>
      </c>
      <c r="L207" s="5" t="s">
        <v>19261</v>
      </c>
      <c r="M207" s="5" t="s">
        <v>37</v>
      </c>
      <c r="N207" s="5" t="s">
        <v>55</v>
      </c>
      <c r="O207" s="5"/>
      <c r="P207" s="5" t="b">
        <f t="shared" ca="1" si="0"/>
        <v>1</v>
      </c>
      <c r="Q207" s="5"/>
      <c r="R207" s="5"/>
      <c r="S207" s="5"/>
      <c r="T207" s="5"/>
      <c r="U207" s="5"/>
      <c r="V207" s="5"/>
      <c r="W207" s="5"/>
      <c r="X207" s="5"/>
      <c r="Y207" s="5"/>
      <c r="Z207" s="5"/>
      <c r="AA207" s="5"/>
      <c r="AB207" s="5"/>
      <c r="AC207" s="5"/>
      <c r="AD207" s="5"/>
      <c r="AE207" s="5"/>
    </row>
    <row r="208" spans="1:31" ht="21.75" customHeight="1">
      <c r="A208" s="14" t="s">
        <v>19265</v>
      </c>
      <c r="B208" s="14" t="s">
        <v>19266</v>
      </c>
      <c r="C208" s="14" t="s">
        <v>20</v>
      </c>
      <c r="D208" s="14" t="s">
        <v>21</v>
      </c>
      <c r="E208" s="14" t="s">
        <v>45</v>
      </c>
      <c r="F208" s="15">
        <v>8</v>
      </c>
      <c r="G208" s="15">
        <v>15</v>
      </c>
      <c r="H208" s="14" t="s">
        <v>65</v>
      </c>
      <c r="I208" s="15" t="s">
        <v>24</v>
      </c>
      <c r="J208" s="14" t="s">
        <v>57</v>
      </c>
      <c r="K208" s="14" t="s">
        <v>19267</v>
      </c>
      <c r="L208" s="16" t="s">
        <v>47</v>
      </c>
      <c r="M208" s="14" t="s">
        <v>37</v>
      </c>
      <c r="N208" s="14" t="s">
        <v>55</v>
      </c>
      <c r="O208" s="14" t="b">
        <f ca="1">IFERROR(__xludf.DUMMYFUNCTION("REGEXMATCH(A208,""(?i)ruby"")"),FALSE)</f>
        <v>0</v>
      </c>
      <c r="P208" s="14" t="b">
        <f t="shared" ca="1" si="0"/>
        <v>1</v>
      </c>
      <c r="Q208" s="5"/>
      <c r="R208" s="5"/>
      <c r="S208" s="5"/>
      <c r="T208" s="5"/>
      <c r="U208" s="5"/>
      <c r="V208" s="5"/>
      <c r="W208" s="5"/>
      <c r="X208" s="5"/>
      <c r="Y208" s="5"/>
      <c r="Z208" s="5"/>
      <c r="AA208" s="5"/>
      <c r="AB208" s="5"/>
      <c r="AC208" s="5"/>
      <c r="AD208" s="5"/>
      <c r="AE208" s="5"/>
    </row>
    <row r="209" spans="1:31" ht="21.75" customHeight="1">
      <c r="A209" s="5" t="s">
        <v>19271</v>
      </c>
      <c r="B209" s="5" t="s">
        <v>19272</v>
      </c>
      <c r="C209" s="5" t="s">
        <v>27</v>
      </c>
      <c r="D209" s="5" t="s">
        <v>75</v>
      </c>
      <c r="E209" s="5" t="s">
        <v>45</v>
      </c>
      <c r="F209" s="7">
        <v>8</v>
      </c>
      <c r="G209" s="7">
        <v>10</v>
      </c>
      <c r="H209" s="5" t="s">
        <v>30</v>
      </c>
      <c r="I209" s="5" t="s">
        <v>31</v>
      </c>
      <c r="J209" s="5" t="s">
        <v>811</v>
      </c>
      <c r="K209" s="5" t="s">
        <v>19273</v>
      </c>
      <c r="L209" s="5" t="s">
        <v>19274</v>
      </c>
      <c r="M209" s="5" t="s">
        <v>100</v>
      </c>
      <c r="N209" s="5" t="s">
        <v>89</v>
      </c>
      <c r="O209" s="5"/>
      <c r="P209" s="5" t="b">
        <f t="shared" ca="1" si="0"/>
        <v>1</v>
      </c>
      <c r="Q209" s="5"/>
      <c r="R209" s="5"/>
      <c r="S209" s="5"/>
      <c r="T209" s="5"/>
      <c r="U209" s="5"/>
      <c r="V209" s="5"/>
      <c r="W209" s="5"/>
      <c r="X209" s="5"/>
      <c r="Y209" s="5"/>
      <c r="Z209" s="5"/>
      <c r="AA209" s="5"/>
      <c r="AB209" s="5"/>
      <c r="AC209" s="5"/>
      <c r="AD209" s="5"/>
      <c r="AE209" s="5"/>
    </row>
    <row r="210" spans="1:31" ht="21.75" customHeight="1">
      <c r="A210" s="5" t="s">
        <v>2665</v>
      </c>
      <c r="B210" s="5" t="s">
        <v>19278</v>
      </c>
      <c r="C210" s="5" t="s">
        <v>27</v>
      </c>
      <c r="D210" s="5" t="s">
        <v>85</v>
      </c>
      <c r="E210" s="5" t="s">
        <v>45</v>
      </c>
      <c r="F210" s="7">
        <v>8</v>
      </c>
      <c r="G210" s="7">
        <v>15</v>
      </c>
      <c r="H210" s="5" t="s">
        <v>65</v>
      </c>
      <c r="I210" s="5" t="s">
        <v>31</v>
      </c>
      <c r="J210" s="5" t="s">
        <v>57</v>
      </c>
      <c r="K210" s="5" t="s">
        <v>2066</v>
      </c>
      <c r="L210" s="5" t="s">
        <v>19280</v>
      </c>
      <c r="M210" s="5" t="s">
        <v>53</v>
      </c>
      <c r="N210" s="5" t="s">
        <v>55</v>
      </c>
      <c r="O210" s="5"/>
      <c r="P210" s="5" t="b">
        <f t="shared" ca="1" si="0"/>
        <v>1</v>
      </c>
      <c r="Q210" s="5"/>
      <c r="R210" s="5"/>
      <c r="S210" s="5"/>
      <c r="T210" s="5"/>
      <c r="U210" s="5"/>
      <c r="V210" s="5"/>
      <c r="W210" s="5"/>
      <c r="X210" s="5"/>
      <c r="Y210" s="5"/>
      <c r="Z210" s="5"/>
      <c r="AA210" s="5"/>
      <c r="AB210" s="5"/>
      <c r="AC210" s="5"/>
      <c r="AD210" s="5"/>
      <c r="AE210" s="5"/>
    </row>
    <row r="211" spans="1:31" ht="21.75" customHeight="1">
      <c r="A211" s="5" t="s">
        <v>396</v>
      </c>
      <c r="B211" s="5" t="s">
        <v>19283</v>
      </c>
      <c r="C211" s="5" t="s">
        <v>170</v>
      </c>
      <c r="D211" s="5" t="s">
        <v>390</v>
      </c>
      <c r="E211" s="5" t="s">
        <v>29</v>
      </c>
      <c r="F211" s="7">
        <v>8</v>
      </c>
      <c r="G211" s="7">
        <v>15</v>
      </c>
      <c r="H211" s="5" t="s">
        <v>65</v>
      </c>
      <c r="I211" s="5" t="s">
        <v>108</v>
      </c>
      <c r="J211" s="5" t="s">
        <v>117</v>
      </c>
      <c r="K211" s="5" t="s">
        <v>19284</v>
      </c>
      <c r="L211" s="5" t="s">
        <v>19285</v>
      </c>
      <c r="M211" s="5" t="s">
        <v>53</v>
      </c>
      <c r="N211" s="5" t="s">
        <v>55</v>
      </c>
      <c r="O211" s="5"/>
      <c r="P211" s="5" t="b">
        <f t="shared" ca="1" si="0"/>
        <v>1</v>
      </c>
      <c r="Q211" s="5"/>
      <c r="R211" s="5"/>
      <c r="S211" s="5"/>
      <c r="T211" s="5"/>
      <c r="U211" s="5"/>
      <c r="V211" s="5"/>
      <c r="W211" s="5"/>
      <c r="X211" s="5"/>
      <c r="Y211" s="5"/>
      <c r="Z211" s="5"/>
      <c r="AA211" s="5"/>
      <c r="AB211" s="5"/>
      <c r="AC211" s="5"/>
      <c r="AD211" s="5"/>
      <c r="AE211" s="5"/>
    </row>
    <row r="212" spans="1:31" ht="21.75" customHeight="1">
      <c r="A212" s="5" t="s">
        <v>19287</v>
      </c>
      <c r="B212" s="5" t="s">
        <v>19288</v>
      </c>
      <c r="C212" s="5" t="s">
        <v>20</v>
      </c>
      <c r="D212" s="5" t="s">
        <v>47</v>
      </c>
      <c r="E212" s="5" t="s">
        <v>45</v>
      </c>
      <c r="F212" s="7">
        <v>8</v>
      </c>
      <c r="G212" s="7">
        <v>16</v>
      </c>
      <c r="H212" s="5" t="s">
        <v>478</v>
      </c>
      <c r="I212" s="5" t="s">
        <v>31</v>
      </c>
      <c r="J212" s="5" t="s">
        <v>48</v>
      </c>
      <c r="K212" s="5" t="s">
        <v>19289</v>
      </c>
      <c r="L212" s="5" t="s">
        <v>19290</v>
      </c>
      <c r="M212" s="5" t="s">
        <v>42</v>
      </c>
      <c r="N212" s="5" t="s">
        <v>237</v>
      </c>
      <c r="O212" s="5"/>
      <c r="P212" s="5" t="b">
        <f t="shared" ca="1" si="0"/>
        <v>1</v>
      </c>
      <c r="Q212" s="5"/>
      <c r="R212" s="5"/>
      <c r="S212" s="5"/>
      <c r="T212" s="5"/>
      <c r="U212" s="5"/>
      <c r="V212" s="5"/>
      <c r="W212" s="5"/>
      <c r="X212" s="5"/>
      <c r="Y212" s="5"/>
      <c r="Z212" s="5"/>
      <c r="AA212" s="5"/>
      <c r="AB212" s="5"/>
      <c r="AC212" s="5"/>
      <c r="AD212" s="5"/>
      <c r="AE212" s="5"/>
    </row>
    <row r="213" spans="1:31" ht="21.75" customHeight="1">
      <c r="A213" s="5" t="s">
        <v>11988</v>
      </c>
      <c r="B213" s="5" t="s">
        <v>19292</v>
      </c>
      <c r="C213" s="5" t="s">
        <v>41</v>
      </c>
      <c r="D213" s="5" t="s">
        <v>94</v>
      </c>
      <c r="E213" s="5" t="s">
        <v>45</v>
      </c>
      <c r="F213" s="7">
        <v>8</v>
      </c>
      <c r="G213" s="7">
        <v>15</v>
      </c>
      <c r="H213" s="5" t="s">
        <v>65</v>
      </c>
      <c r="I213" s="5" t="s">
        <v>31</v>
      </c>
      <c r="J213" s="5" t="s">
        <v>444</v>
      </c>
      <c r="K213" s="5" t="s">
        <v>19294</v>
      </c>
      <c r="L213" s="5" t="s">
        <v>19295</v>
      </c>
      <c r="M213" s="5" t="s">
        <v>53</v>
      </c>
      <c r="N213" s="5" t="s">
        <v>55</v>
      </c>
      <c r="O213" s="5"/>
      <c r="P213" s="5" t="b">
        <f t="shared" ca="1" si="0"/>
        <v>1</v>
      </c>
      <c r="Q213" s="5"/>
      <c r="R213" s="5"/>
      <c r="S213" s="5"/>
      <c r="T213" s="5"/>
      <c r="U213" s="5"/>
      <c r="V213" s="5"/>
      <c r="W213" s="5"/>
      <c r="X213" s="5"/>
      <c r="Y213" s="5"/>
      <c r="Z213" s="5"/>
      <c r="AA213" s="5"/>
      <c r="AB213" s="5"/>
      <c r="AC213" s="5"/>
      <c r="AD213" s="5"/>
      <c r="AE213" s="5"/>
    </row>
    <row r="214" spans="1:31" ht="21.75" customHeight="1">
      <c r="A214" s="5" t="s">
        <v>19296</v>
      </c>
      <c r="B214" s="5" t="s">
        <v>19297</v>
      </c>
      <c r="C214" s="5" t="s">
        <v>170</v>
      </c>
      <c r="D214" s="5" t="s">
        <v>390</v>
      </c>
      <c r="E214" s="5" t="s">
        <v>45</v>
      </c>
      <c r="F214" s="7">
        <v>8</v>
      </c>
      <c r="G214" s="7">
        <v>20</v>
      </c>
      <c r="H214" s="5" t="s">
        <v>178</v>
      </c>
      <c r="I214" s="5" t="s">
        <v>108</v>
      </c>
      <c r="J214" s="5" t="s">
        <v>1471</v>
      </c>
      <c r="K214" s="5" t="s">
        <v>19298</v>
      </c>
      <c r="L214" s="5" t="s">
        <v>19299</v>
      </c>
      <c r="M214" s="5" t="s">
        <v>42</v>
      </c>
      <c r="N214" s="5" t="s">
        <v>55</v>
      </c>
      <c r="O214" s="5"/>
      <c r="P214" s="5" t="b">
        <f t="shared" ca="1" si="0"/>
        <v>1</v>
      </c>
      <c r="Q214" s="5"/>
      <c r="R214" s="5"/>
      <c r="S214" s="5"/>
      <c r="T214" s="5"/>
      <c r="U214" s="5"/>
      <c r="V214" s="5"/>
      <c r="W214" s="5"/>
      <c r="X214" s="5"/>
      <c r="Y214" s="5"/>
      <c r="Z214" s="5"/>
      <c r="AA214" s="5"/>
      <c r="AB214" s="5"/>
      <c r="AC214" s="5"/>
      <c r="AD214" s="5"/>
      <c r="AE214" s="5"/>
    </row>
    <row r="215" spans="1:31" ht="21.75" customHeight="1">
      <c r="A215" s="5" t="s">
        <v>2886</v>
      </c>
      <c r="B215" s="5" t="s">
        <v>2801</v>
      </c>
      <c r="C215" s="5" t="s">
        <v>170</v>
      </c>
      <c r="D215" s="5" t="s">
        <v>390</v>
      </c>
      <c r="E215" s="5" t="s">
        <v>45</v>
      </c>
      <c r="F215" s="7">
        <v>8</v>
      </c>
      <c r="G215" s="7">
        <v>10</v>
      </c>
      <c r="H215" s="5" t="s">
        <v>30</v>
      </c>
      <c r="I215" s="5" t="s">
        <v>31</v>
      </c>
      <c r="J215" s="5" t="s">
        <v>663</v>
      </c>
      <c r="K215" s="5" t="s">
        <v>2804</v>
      </c>
      <c r="L215" s="5" t="s">
        <v>19304</v>
      </c>
      <c r="M215" s="5" t="s">
        <v>37</v>
      </c>
      <c r="N215" s="5" t="s">
        <v>55</v>
      </c>
      <c r="O215" s="5"/>
      <c r="P215" s="5" t="b">
        <f t="shared" ca="1" si="0"/>
        <v>1</v>
      </c>
      <c r="Q215" s="5"/>
      <c r="R215" s="5"/>
      <c r="S215" s="5"/>
      <c r="T215" s="5"/>
      <c r="U215" s="5"/>
      <c r="V215" s="5"/>
      <c r="W215" s="5"/>
      <c r="X215" s="5"/>
      <c r="Y215" s="5"/>
      <c r="Z215" s="5"/>
      <c r="AA215" s="5"/>
      <c r="AB215" s="5"/>
      <c r="AC215" s="5"/>
      <c r="AD215" s="5"/>
      <c r="AE215" s="5"/>
    </row>
    <row r="216" spans="1:31" ht="21.75" customHeight="1">
      <c r="A216" s="5" t="s">
        <v>19306</v>
      </c>
      <c r="B216" s="5" t="s">
        <v>14396</v>
      </c>
      <c r="C216" s="5" t="s">
        <v>20</v>
      </c>
      <c r="D216" s="5" t="s">
        <v>21</v>
      </c>
      <c r="E216" s="5" t="s">
        <v>45</v>
      </c>
      <c r="F216" s="7">
        <v>8</v>
      </c>
      <c r="G216" s="7">
        <v>15</v>
      </c>
      <c r="H216" s="5" t="s">
        <v>65</v>
      </c>
      <c r="I216" s="5" t="s">
        <v>125</v>
      </c>
      <c r="J216" s="5" t="s">
        <v>48</v>
      </c>
      <c r="K216" s="5" t="s">
        <v>19307</v>
      </c>
      <c r="L216" s="5" t="s">
        <v>19309</v>
      </c>
      <c r="M216" s="5" t="s">
        <v>53</v>
      </c>
      <c r="N216" s="5" t="s">
        <v>55</v>
      </c>
      <c r="O216" s="5"/>
      <c r="P216" s="5" t="b">
        <f t="shared" ca="1" si="0"/>
        <v>1</v>
      </c>
      <c r="Q216" s="5"/>
      <c r="R216" s="5"/>
      <c r="S216" s="5"/>
      <c r="T216" s="5"/>
      <c r="U216" s="5"/>
      <c r="V216" s="5"/>
      <c r="W216" s="5"/>
      <c r="X216" s="5"/>
      <c r="Y216" s="5"/>
      <c r="Z216" s="5"/>
      <c r="AA216" s="5"/>
      <c r="AB216" s="5"/>
      <c r="AC216" s="5"/>
      <c r="AD216" s="5"/>
      <c r="AE216" s="5"/>
    </row>
    <row r="217" spans="1:31" ht="21.75" customHeight="1">
      <c r="A217" s="5" t="s">
        <v>19310</v>
      </c>
      <c r="B217" s="5" t="s">
        <v>14388</v>
      </c>
      <c r="C217" s="5" t="s">
        <v>41</v>
      </c>
      <c r="D217" s="5" t="s">
        <v>114</v>
      </c>
      <c r="E217" s="5" t="s">
        <v>29</v>
      </c>
      <c r="F217" s="7">
        <v>8</v>
      </c>
      <c r="G217" s="7">
        <v>15</v>
      </c>
      <c r="H217" s="5" t="s">
        <v>65</v>
      </c>
      <c r="I217" s="5" t="s">
        <v>108</v>
      </c>
      <c r="J217" s="5" t="s">
        <v>14390</v>
      </c>
      <c r="K217" s="5" t="s">
        <v>19311</v>
      </c>
      <c r="L217" s="5" t="s">
        <v>19313</v>
      </c>
      <c r="M217" s="5" t="s">
        <v>167</v>
      </c>
      <c r="N217" s="5" t="s">
        <v>55</v>
      </c>
      <c r="O217" s="5"/>
      <c r="P217" s="5" t="b">
        <f t="shared" ca="1" si="0"/>
        <v>1</v>
      </c>
      <c r="Q217" s="5"/>
      <c r="R217" s="5"/>
      <c r="S217" s="5"/>
      <c r="T217" s="5"/>
      <c r="U217" s="5"/>
      <c r="V217" s="5"/>
      <c r="W217" s="5"/>
      <c r="X217" s="5"/>
      <c r="Y217" s="5"/>
      <c r="Z217" s="5"/>
      <c r="AA217" s="5"/>
      <c r="AB217" s="5"/>
      <c r="AC217" s="5"/>
      <c r="AD217" s="5"/>
      <c r="AE217" s="5"/>
    </row>
    <row r="218" spans="1:31" ht="21.75" customHeight="1">
      <c r="A218" s="5" t="s">
        <v>19316</v>
      </c>
      <c r="B218" s="5" t="s">
        <v>19317</v>
      </c>
      <c r="C218" s="5" t="s">
        <v>41</v>
      </c>
      <c r="D218" s="5" t="s">
        <v>47</v>
      </c>
      <c r="E218" s="5" t="s">
        <v>45</v>
      </c>
      <c r="F218" s="7">
        <v>8</v>
      </c>
      <c r="G218" s="7">
        <v>16</v>
      </c>
      <c r="H218" s="5" t="s">
        <v>478</v>
      </c>
      <c r="I218" s="5" t="s">
        <v>108</v>
      </c>
      <c r="J218" s="5" t="s">
        <v>2197</v>
      </c>
      <c r="K218" s="9" t="s">
        <v>47</v>
      </c>
      <c r="L218" s="5" t="s">
        <v>19318</v>
      </c>
      <c r="M218" s="9" t="s">
        <v>47</v>
      </c>
      <c r="N218" s="5" t="s">
        <v>55</v>
      </c>
      <c r="O218" s="5"/>
      <c r="P218" s="5" t="b">
        <f t="shared" ca="1" si="0"/>
        <v>1</v>
      </c>
      <c r="Q218" s="5"/>
      <c r="R218" s="5"/>
      <c r="S218" s="5"/>
      <c r="T218" s="5"/>
      <c r="U218" s="5"/>
      <c r="V218" s="5"/>
      <c r="W218" s="5"/>
      <c r="X218" s="5"/>
      <c r="Y218" s="5"/>
      <c r="Z218" s="5"/>
      <c r="AA218" s="5"/>
      <c r="AB218" s="5"/>
      <c r="AC218" s="5"/>
      <c r="AD218" s="5"/>
      <c r="AE218" s="5"/>
    </row>
    <row r="219" spans="1:31" ht="21.75" customHeight="1">
      <c r="A219" s="5" t="s">
        <v>19322</v>
      </c>
      <c r="B219" s="5" t="s">
        <v>18732</v>
      </c>
      <c r="C219" s="5" t="s">
        <v>41</v>
      </c>
      <c r="D219" s="5" t="s">
        <v>114</v>
      </c>
      <c r="E219" s="5" t="s">
        <v>45</v>
      </c>
      <c r="F219" s="7">
        <v>8</v>
      </c>
      <c r="G219" s="7">
        <v>13</v>
      </c>
      <c r="H219" s="5" t="s">
        <v>107</v>
      </c>
      <c r="I219" s="5" t="s">
        <v>31</v>
      </c>
      <c r="J219" s="5" t="s">
        <v>110</v>
      </c>
      <c r="K219" s="5" t="s">
        <v>19323</v>
      </c>
      <c r="L219" s="5" t="s">
        <v>19324</v>
      </c>
      <c r="M219" s="5" t="s">
        <v>100</v>
      </c>
      <c r="N219" s="5" t="s">
        <v>55</v>
      </c>
      <c r="O219" s="5"/>
      <c r="P219" s="5" t="b">
        <f t="shared" ca="1" si="0"/>
        <v>1</v>
      </c>
      <c r="Q219" s="5"/>
      <c r="R219" s="5"/>
      <c r="S219" s="5"/>
      <c r="T219" s="5"/>
      <c r="U219" s="5"/>
      <c r="V219" s="5"/>
      <c r="W219" s="5"/>
      <c r="X219" s="5"/>
      <c r="Y219" s="5"/>
      <c r="Z219" s="5"/>
      <c r="AA219" s="5"/>
      <c r="AB219" s="5"/>
      <c r="AC219" s="5"/>
      <c r="AD219" s="5"/>
      <c r="AE219" s="5"/>
    </row>
    <row r="220" spans="1:31" ht="21.75" customHeight="1">
      <c r="A220" s="5" t="s">
        <v>1457</v>
      </c>
      <c r="B220" s="5" t="s">
        <v>6153</v>
      </c>
      <c r="C220" s="5" t="s">
        <v>41</v>
      </c>
      <c r="D220" s="5" t="s">
        <v>169</v>
      </c>
      <c r="E220" s="5" t="s">
        <v>45</v>
      </c>
      <c r="F220" s="7">
        <v>8</v>
      </c>
      <c r="G220" s="7">
        <v>20</v>
      </c>
      <c r="H220" s="5" t="s">
        <v>178</v>
      </c>
      <c r="I220" s="5" t="s">
        <v>125</v>
      </c>
      <c r="J220" s="5" t="s">
        <v>6154</v>
      </c>
      <c r="K220" s="5" t="s">
        <v>13542</v>
      </c>
      <c r="L220" s="5" t="s">
        <v>19325</v>
      </c>
      <c r="M220" s="5" t="s">
        <v>42</v>
      </c>
      <c r="N220" s="5" t="s">
        <v>405</v>
      </c>
      <c r="O220" s="5"/>
      <c r="P220" s="5" t="b">
        <f t="shared" ca="1" si="0"/>
        <v>1</v>
      </c>
      <c r="Q220" s="5"/>
      <c r="R220" s="5"/>
      <c r="S220" s="5"/>
      <c r="T220" s="5"/>
      <c r="U220" s="5"/>
      <c r="V220" s="5"/>
      <c r="W220" s="5"/>
      <c r="X220" s="5"/>
      <c r="Y220" s="5"/>
      <c r="Z220" s="5"/>
      <c r="AA220" s="5"/>
      <c r="AB220" s="5"/>
      <c r="AC220" s="5"/>
      <c r="AD220" s="5"/>
      <c r="AE220" s="5"/>
    </row>
    <row r="221" spans="1:31" ht="21.75" customHeight="1">
      <c r="A221" s="5" t="s">
        <v>2665</v>
      </c>
      <c r="B221" s="5" t="s">
        <v>19330</v>
      </c>
      <c r="C221" s="5" t="s">
        <v>27</v>
      </c>
      <c r="D221" s="5" t="s">
        <v>850</v>
      </c>
      <c r="E221" s="5" t="s">
        <v>45</v>
      </c>
      <c r="F221" s="7">
        <v>8</v>
      </c>
      <c r="G221" s="7">
        <v>14</v>
      </c>
      <c r="H221" s="5" t="s">
        <v>1392</v>
      </c>
      <c r="I221" s="5" t="s">
        <v>108</v>
      </c>
      <c r="J221" s="5" t="s">
        <v>444</v>
      </c>
      <c r="K221" s="9" t="s">
        <v>47</v>
      </c>
      <c r="L221" s="5" t="s">
        <v>19331</v>
      </c>
      <c r="M221" s="5" t="s">
        <v>53</v>
      </c>
      <c r="N221" s="5" t="s">
        <v>38</v>
      </c>
      <c r="O221" s="5"/>
      <c r="P221" s="5" t="b">
        <f t="shared" ca="1" si="0"/>
        <v>1</v>
      </c>
      <c r="Q221" s="5"/>
      <c r="R221" s="5"/>
      <c r="S221" s="5"/>
      <c r="T221" s="5"/>
      <c r="U221" s="5"/>
      <c r="V221" s="5"/>
      <c r="W221" s="5"/>
      <c r="X221" s="5"/>
      <c r="Y221" s="5"/>
      <c r="Z221" s="5"/>
      <c r="AA221" s="5"/>
      <c r="AB221" s="5"/>
      <c r="AC221" s="5"/>
      <c r="AD221" s="5"/>
      <c r="AE221" s="5"/>
    </row>
    <row r="222" spans="1:31" ht="21.75" customHeight="1">
      <c r="A222" s="5" t="s">
        <v>18873</v>
      </c>
      <c r="B222" s="5" t="s">
        <v>15549</v>
      </c>
      <c r="C222" s="5" t="s">
        <v>170</v>
      </c>
      <c r="D222" s="5" t="s">
        <v>390</v>
      </c>
      <c r="E222" s="5" t="s">
        <v>45</v>
      </c>
      <c r="F222" s="7">
        <v>8</v>
      </c>
      <c r="G222" s="7">
        <v>10</v>
      </c>
      <c r="H222" s="5" t="s">
        <v>30</v>
      </c>
      <c r="I222" s="5" t="s">
        <v>125</v>
      </c>
      <c r="J222" s="5" t="s">
        <v>57</v>
      </c>
      <c r="K222" s="5" t="s">
        <v>19335</v>
      </c>
      <c r="L222" s="5" t="s">
        <v>19336</v>
      </c>
      <c r="M222" s="5" t="s">
        <v>100</v>
      </c>
      <c r="N222" s="5" t="s">
        <v>55</v>
      </c>
      <c r="O222" s="5"/>
      <c r="P222" s="5" t="b">
        <f t="shared" ca="1" si="0"/>
        <v>1</v>
      </c>
      <c r="Q222" s="5"/>
      <c r="R222" s="5"/>
      <c r="S222" s="5"/>
      <c r="T222" s="5"/>
      <c r="U222" s="5"/>
      <c r="V222" s="5"/>
      <c r="W222" s="5"/>
      <c r="X222" s="5"/>
      <c r="Y222" s="5"/>
      <c r="Z222" s="5"/>
      <c r="AA222" s="5"/>
      <c r="AB222" s="5"/>
      <c r="AC222" s="5"/>
      <c r="AD222" s="5"/>
      <c r="AE222" s="5"/>
    </row>
    <row r="223" spans="1:31" ht="21.75" customHeight="1">
      <c r="A223" s="14" t="s">
        <v>19339</v>
      </c>
      <c r="B223" s="14" t="s">
        <v>7578</v>
      </c>
      <c r="C223" s="14" t="s">
        <v>170</v>
      </c>
      <c r="D223" s="14" t="s">
        <v>390</v>
      </c>
      <c r="E223" s="14" t="s">
        <v>45</v>
      </c>
      <c r="F223" s="15">
        <v>8</v>
      </c>
      <c r="G223" s="15">
        <v>16</v>
      </c>
      <c r="H223" s="14" t="s">
        <v>478</v>
      </c>
      <c r="I223" s="14" t="s">
        <v>31</v>
      </c>
      <c r="J223" s="14" t="s">
        <v>3552</v>
      </c>
      <c r="K223" s="16" t="s">
        <v>47</v>
      </c>
      <c r="L223" s="16" t="s">
        <v>47</v>
      </c>
      <c r="M223" s="14" t="s">
        <v>42</v>
      </c>
      <c r="N223" s="14" t="s">
        <v>55</v>
      </c>
      <c r="O223" s="14" t="b">
        <f ca="1">IFERROR(__xludf.DUMMYFUNCTION("REGEXMATCH(A223,""(?i)ruby"")"),FALSE)</f>
        <v>0</v>
      </c>
      <c r="P223" s="14" t="b">
        <f t="shared" ca="1" si="0"/>
        <v>1</v>
      </c>
      <c r="Q223" s="5"/>
      <c r="R223" s="5"/>
      <c r="S223" s="5"/>
      <c r="T223" s="5"/>
      <c r="U223" s="5"/>
      <c r="V223" s="5"/>
      <c r="W223" s="5"/>
      <c r="X223" s="5"/>
      <c r="Y223" s="5"/>
      <c r="Z223" s="5"/>
      <c r="AA223" s="5"/>
      <c r="AB223" s="5"/>
      <c r="AC223" s="5"/>
      <c r="AD223" s="5"/>
      <c r="AE223" s="5"/>
    </row>
    <row r="224" spans="1:31" ht="21.75" customHeight="1">
      <c r="A224" s="5" t="s">
        <v>19345</v>
      </c>
      <c r="B224" s="5" t="s">
        <v>19346</v>
      </c>
      <c r="C224" s="5" t="s">
        <v>27</v>
      </c>
      <c r="D224" s="5" t="s">
        <v>199</v>
      </c>
      <c r="E224" s="5" t="s">
        <v>29</v>
      </c>
      <c r="F224" s="7">
        <v>8</v>
      </c>
      <c r="G224" s="7">
        <v>12</v>
      </c>
      <c r="H224" s="5" t="s">
        <v>852</v>
      </c>
      <c r="I224" s="7" t="s">
        <v>24</v>
      </c>
      <c r="J224" s="5" t="s">
        <v>48</v>
      </c>
      <c r="K224" s="5" t="s">
        <v>19347</v>
      </c>
      <c r="L224" s="5" t="s">
        <v>19348</v>
      </c>
      <c r="M224" s="5" t="s">
        <v>53</v>
      </c>
      <c r="N224" s="5" t="s">
        <v>55</v>
      </c>
      <c r="O224" s="5"/>
      <c r="P224" s="5" t="b">
        <f t="shared" ca="1" si="0"/>
        <v>1</v>
      </c>
      <c r="Q224" s="5"/>
      <c r="R224" s="5"/>
      <c r="S224" s="5"/>
      <c r="T224" s="5"/>
      <c r="U224" s="5"/>
      <c r="V224" s="5"/>
      <c r="W224" s="5"/>
      <c r="X224" s="5"/>
      <c r="Y224" s="5"/>
      <c r="Z224" s="5"/>
      <c r="AA224" s="5"/>
      <c r="AB224" s="5"/>
      <c r="AC224" s="5"/>
      <c r="AD224" s="5"/>
      <c r="AE224" s="5"/>
    </row>
    <row r="225" spans="1:31" ht="21.75" customHeight="1">
      <c r="A225" s="5" t="s">
        <v>2660</v>
      </c>
      <c r="B225" s="5" t="s">
        <v>19350</v>
      </c>
      <c r="C225" s="5" t="s">
        <v>27</v>
      </c>
      <c r="D225" s="5" t="s">
        <v>575</v>
      </c>
      <c r="E225" s="5" t="s">
        <v>29</v>
      </c>
      <c r="F225" s="7">
        <v>8</v>
      </c>
      <c r="G225" s="7">
        <v>15</v>
      </c>
      <c r="H225" s="5" t="s">
        <v>65</v>
      </c>
      <c r="I225" s="5" t="s">
        <v>125</v>
      </c>
      <c r="J225" s="5" t="s">
        <v>110</v>
      </c>
      <c r="K225" s="9" t="s">
        <v>47</v>
      </c>
      <c r="L225" s="5" t="s">
        <v>19351</v>
      </c>
      <c r="M225" s="5" t="s">
        <v>100</v>
      </c>
      <c r="N225" s="5" t="s">
        <v>55</v>
      </c>
      <c r="O225" s="5"/>
      <c r="P225" s="5" t="b">
        <f t="shared" ca="1" si="0"/>
        <v>1</v>
      </c>
      <c r="Q225" s="5"/>
      <c r="R225" s="5"/>
      <c r="S225" s="5"/>
      <c r="T225" s="5"/>
      <c r="U225" s="5"/>
      <c r="V225" s="5"/>
      <c r="W225" s="5"/>
      <c r="X225" s="5"/>
      <c r="Y225" s="5"/>
      <c r="Z225" s="5"/>
      <c r="AA225" s="5"/>
      <c r="AB225" s="5"/>
      <c r="AC225" s="5"/>
      <c r="AD225" s="5"/>
      <c r="AE225" s="5"/>
    </row>
    <row r="226" spans="1:31" ht="21.75" customHeight="1">
      <c r="A226" s="5" t="s">
        <v>19352</v>
      </c>
      <c r="B226" s="5" t="s">
        <v>19353</v>
      </c>
      <c r="C226" s="5" t="s">
        <v>170</v>
      </c>
      <c r="D226" s="5" t="s">
        <v>342</v>
      </c>
      <c r="E226" s="5" t="s">
        <v>45</v>
      </c>
      <c r="F226" s="7">
        <v>8</v>
      </c>
      <c r="G226" s="7">
        <v>10</v>
      </c>
      <c r="H226" s="5" t="s">
        <v>30</v>
      </c>
      <c r="I226" s="7" t="s">
        <v>24</v>
      </c>
      <c r="J226" s="5" t="s">
        <v>1368</v>
      </c>
      <c r="K226" s="5" t="s">
        <v>19356</v>
      </c>
      <c r="L226" s="5" t="s">
        <v>19358</v>
      </c>
      <c r="M226" s="5" t="s">
        <v>37</v>
      </c>
      <c r="N226" s="5" t="s">
        <v>55</v>
      </c>
      <c r="O226" s="5"/>
      <c r="P226" s="5" t="b">
        <f t="shared" ca="1" si="0"/>
        <v>1</v>
      </c>
      <c r="Q226" s="5"/>
      <c r="R226" s="5"/>
      <c r="S226" s="5"/>
      <c r="T226" s="5"/>
      <c r="U226" s="5"/>
      <c r="V226" s="5"/>
      <c r="W226" s="5"/>
      <c r="X226" s="5"/>
      <c r="Y226" s="5"/>
      <c r="Z226" s="5"/>
      <c r="AA226" s="5"/>
      <c r="AB226" s="5"/>
      <c r="AC226" s="5"/>
      <c r="AD226" s="5"/>
      <c r="AE226" s="5"/>
    </row>
    <row r="227" spans="1:31" ht="21.75" customHeight="1">
      <c r="A227" s="5" t="s">
        <v>19360</v>
      </c>
      <c r="B227" s="5" t="s">
        <v>18711</v>
      </c>
      <c r="C227" s="5" t="s">
        <v>20</v>
      </c>
      <c r="D227" s="5" t="s">
        <v>1173</v>
      </c>
      <c r="E227" s="5" t="s">
        <v>45</v>
      </c>
      <c r="F227" s="7">
        <v>8</v>
      </c>
      <c r="G227" s="7">
        <v>10</v>
      </c>
      <c r="H227" s="5" t="s">
        <v>30</v>
      </c>
      <c r="I227" s="7" t="s">
        <v>24</v>
      </c>
      <c r="J227" s="5" t="s">
        <v>48</v>
      </c>
      <c r="K227" s="5" t="s">
        <v>19361</v>
      </c>
      <c r="L227" s="5" t="s">
        <v>19362</v>
      </c>
      <c r="M227" s="5" t="s">
        <v>53</v>
      </c>
      <c r="N227" s="5" t="s">
        <v>55</v>
      </c>
      <c r="O227" s="5"/>
      <c r="P227" s="5" t="b">
        <f t="shared" ca="1" si="0"/>
        <v>1</v>
      </c>
      <c r="Q227" s="5"/>
      <c r="R227" s="5"/>
      <c r="S227" s="5"/>
      <c r="T227" s="5"/>
      <c r="U227" s="5"/>
      <c r="V227" s="5"/>
      <c r="W227" s="5"/>
      <c r="X227" s="5"/>
      <c r="Y227" s="5"/>
      <c r="Z227" s="5"/>
      <c r="AA227" s="5"/>
      <c r="AB227" s="5"/>
      <c r="AC227" s="5"/>
      <c r="AD227" s="5"/>
      <c r="AE227" s="5"/>
    </row>
    <row r="228" spans="1:31" ht="21.75" customHeight="1">
      <c r="A228" s="5" t="s">
        <v>18559</v>
      </c>
      <c r="B228" s="5" t="s">
        <v>18711</v>
      </c>
      <c r="C228" s="5" t="s">
        <v>20</v>
      </c>
      <c r="D228" s="5" t="s">
        <v>1173</v>
      </c>
      <c r="E228" s="5" t="s">
        <v>45</v>
      </c>
      <c r="F228" s="7">
        <v>8</v>
      </c>
      <c r="G228" s="7">
        <v>10</v>
      </c>
      <c r="H228" s="5" t="s">
        <v>30</v>
      </c>
      <c r="I228" s="7" t="s">
        <v>24</v>
      </c>
      <c r="J228" s="5" t="s">
        <v>48</v>
      </c>
      <c r="K228" s="9" t="s">
        <v>47</v>
      </c>
      <c r="L228" s="5" t="s">
        <v>19364</v>
      </c>
      <c r="M228" s="5" t="s">
        <v>53</v>
      </c>
      <c r="N228" s="5" t="s">
        <v>55</v>
      </c>
      <c r="O228" s="5"/>
      <c r="P228" s="5" t="b">
        <f t="shared" ca="1" si="0"/>
        <v>1</v>
      </c>
      <c r="Q228" s="5"/>
      <c r="R228" s="5"/>
      <c r="S228" s="5"/>
      <c r="T228" s="5"/>
      <c r="U228" s="5"/>
      <c r="V228" s="5"/>
      <c r="W228" s="5"/>
      <c r="X228" s="5"/>
      <c r="Y228" s="5"/>
      <c r="Z228" s="5"/>
      <c r="AA228" s="5"/>
      <c r="AB228" s="5"/>
      <c r="AC228" s="5"/>
      <c r="AD228" s="5"/>
      <c r="AE228" s="5"/>
    </row>
    <row r="229" spans="1:31" ht="21.75" customHeight="1">
      <c r="A229" s="14" t="s">
        <v>19367</v>
      </c>
      <c r="B229" s="14" t="s">
        <v>18310</v>
      </c>
      <c r="C229" s="14" t="s">
        <v>41</v>
      </c>
      <c r="D229" s="14" t="s">
        <v>448</v>
      </c>
      <c r="E229" s="14" t="s">
        <v>651</v>
      </c>
      <c r="F229" s="15">
        <v>8</v>
      </c>
      <c r="G229" s="15">
        <v>10</v>
      </c>
      <c r="H229" s="14" t="s">
        <v>30</v>
      </c>
      <c r="I229" s="14" t="s">
        <v>108</v>
      </c>
      <c r="J229" s="14" t="s">
        <v>1145</v>
      </c>
      <c r="K229" s="14" t="s">
        <v>1960</v>
      </c>
      <c r="L229" s="14" t="s">
        <v>19368</v>
      </c>
      <c r="M229" s="14" t="s">
        <v>100</v>
      </c>
      <c r="N229" s="14" t="s">
        <v>55</v>
      </c>
      <c r="O229" s="14" t="b">
        <f ca="1">IFERROR(__xludf.DUMMYFUNCTION("REGEXMATCH(A229,""(?i)ruby"")"),FALSE)</f>
        <v>0</v>
      </c>
      <c r="P229" s="14" t="b">
        <f t="shared" ca="1" si="0"/>
        <v>1</v>
      </c>
      <c r="Q229" s="5"/>
      <c r="R229" s="5"/>
      <c r="S229" s="5"/>
      <c r="T229" s="5"/>
      <c r="U229" s="5"/>
      <c r="V229" s="5"/>
      <c r="W229" s="5"/>
      <c r="X229" s="5"/>
      <c r="Y229" s="5"/>
      <c r="Z229" s="5"/>
      <c r="AA229" s="5"/>
      <c r="AB229" s="5"/>
      <c r="AC229" s="5"/>
      <c r="AD229" s="5"/>
      <c r="AE229" s="5"/>
    </row>
    <row r="230" spans="1:31" ht="21.75" customHeight="1">
      <c r="A230" s="5" t="s">
        <v>19372</v>
      </c>
      <c r="B230" s="5" t="s">
        <v>2574</v>
      </c>
      <c r="C230" s="5" t="s">
        <v>170</v>
      </c>
      <c r="D230" s="5" t="s">
        <v>378</v>
      </c>
      <c r="E230" s="5" t="s">
        <v>29</v>
      </c>
      <c r="F230" s="7">
        <v>8</v>
      </c>
      <c r="G230" s="7">
        <v>12</v>
      </c>
      <c r="H230" s="5" t="s">
        <v>852</v>
      </c>
      <c r="I230" s="5" t="s">
        <v>108</v>
      </c>
      <c r="J230" s="5" t="s">
        <v>76</v>
      </c>
      <c r="K230" s="5" t="s">
        <v>2575</v>
      </c>
      <c r="L230" s="5" t="s">
        <v>12959</v>
      </c>
      <c r="M230" s="5" t="s">
        <v>37</v>
      </c>
      <c r="N230" s="5" t="s">
        <v>55</v>
      </c>
      <c r="O230" s="5"/>
      <c r="P230" s="5" t="b">
        <f t="shared" ca="1" si="0"/>
        <v>1</v>
      </c>
      <c r="Q230" s="5"/>
      <c r="R230" s="5"/>
      <c r="S230" s="5"/>
      <c r="T230" s="5"/>
      <c r="U230" s="5"/>
      <c r="V230" s="5"/>
      <c r="W230" s="5"/>
      <c r="X230" s="5"/>
      <c r="Y230" s="5"/>
      <c r="Z230" s="5"/>
      <c r="AA230" s="5"/>
      <c r="AB230" s="5"/>
      <c r="AC230" s="5"/>
      <c r="AD230" s="5"/>
      <c r="AE230" s="5"/>
    </row>
    <row r="231" spans="1:31" ht="21.75" customHeight="1">
      <c r="A231" s="5" t="s">
        <v>19374</v>
      </c>
      <c r="B231" s="5" t="s">
        <v>13106</v>
      </c>
      <c r="C231" s="5" t="s">
        <v>170</v>
      </c>
      <c r="D231" s="5" t="s">
        <v>171</v>
      </c>
      <c r="E231" s="5" t="s">
        <v>29</v>
      </c>
      <c r="F231" s="7">
        <v>8</v>
      </c>
      <c r="G231" s="7">
        <v>16</v>
      </c>
      <c r="H231" s="5" t="s">
        <v>478</v>
      </c>
      <c r="I231" s="7" t="s">
        <v>24</v>
      </c>
      <c r="J231" s="5" t="s">
        <v>4234</v>
      </c>
      <c r="K231" s="5" t="s">
        <v>13107</v>
      </c>
      <c r="L231" s="5" t="s">
        <v>19376</v>
      </c>
      <c r="M231" s="5" t="s">
        <v>53</v>
      </c>
      <c r="N231" s="5" t="s">
        <v>55</v>
      </c>
      <c r="O231" s="5"/>
      <c r="P231" s="5" t="b">
        <f t="shared" ca="1" si="0"/>
        <v>1</v>
      </c>
      <c r="Q231" s="5"/>
      <c r="R231" s="5"/>
      <c r="S231" s="5"/>
      <c r="T231" s="5"/>
      <c r="U231" s="5"/>
      <c r="V231" s="5"/>
      <c r="W231" s="5"/>
      <c r="X231" s="5"/>
      <c r="Y231" s="5"/>
      <c r="Z231" s="5"/>
      <c r="AA231" s="5"/>
      <c r="AB231" s="5"/>
      <c r="AC231" s="5"/>
      <c r="AD231" s="5"/>
      <c r="AE231" s="5"/>
    </row>
    <row r="232" spans="1:31" ht="21.75" customHeight="1">
      <c r="A232" s="5" t="s">
        <v>7521</v>
      </c>
      <c r="B232" s="5" t="s">
        <v>19379</v>
      </c>
      <c r="C232" s="5" t="s">
        <v>170</v>
      </c>
      <c r="D232" s="5" t="s">
        <v>378</v>
      </c>
      <c r="E232" s="5" t="s">
        <v>29</v>
      </c>
      <c r="F232" s="11">
        <v>8</v>
      </c>
      <c r="G232" s="11">
        <v>12</v>
      </c>
      <c r="H232" s="5" t="s">
        <v>19380</v>
      </c>
      <c r="I232" s="5" t="s">
        <v>125</v>
      </c>
      <c r="J232" s="5" t="s">
        <v>3320</v>
      </c>
      <c r="K232" s="5" t="s">
        <v>10431</v>
      </c>
      <c r="L232" s="5" t="s">
        <v>19381</v>
      </c>
      <c r="M232" s="5" t="s">
        <v>37</v>
      </c>
      <c r="N232" s="5" t="s">
        <v>55</v>
      </c>
      <c r="O232" s="5"/>
      <c r="P232" s="5" t="b">
        <f t="shared" ca="1" si="0"/>
        <v>1</v>
      </c>
      <c r="Q232" s="5"/>
      <c r="R232" s="5"/>
      <c r="S232" s="5"/>
      <c r="T232" s="5"/>
      <c r="U232" s="5"/>
      <c r="V232" s="5"/>
      <c r="W232" s="5"/>
      <c r="X232" s="5"/>
      <c r="Y232" s="5"/>
      <c r="Z232" s="5"/>
      <c r="AA232" s="5"/>
      <c r="AB232" s="5"/>
      <c r="AC232" s="5"/>
      <c r="AD232" s="5"/>
      <c r="AE232" s="5"/>
    </row>
    <row r="233" spans="1:31" ht="21.75" customHeight="1">
      <c r="A233" s="5" t="s">
        <v>2440</v>
      </c>
      <c r="B233" s="5" t="s">
        <v>19385</v>
      </c>
      <c r="C233" s="5" t="s">
        <v>27</v>
      </c>
      <c r="D233" s="5" t="s">
        <v>85</v>
      </c>
      <c r="E233" s="5" t="s">
        <v>45</v>
      </c>
      <c r="F233" s="7">
        <v>8</v>
      </c>
      <c r="G233" s="7">
        <v>10</v>
      </c>
      <c r="H233" s="5" t="s">
        <v>30</v>
      </c>
      <c r="I233" s="5" t="s">
        <v>108</v>
      </c>
      <c r="J233" s="5" t="s">
        <v>57</v>
      </c>
      <c r="K233" s="5" t="s">
        <v>19386</v>
      </c>
      <c r="L233" s="5" t="s">
        <v>19387</v>
      </c>
      <c r="M233" s="5" t="s">
        <v>100</v>
      </c>
      <c r="N233" s="5" t="s">
        <v>55</v>
      </c>
      <c r="O233" s="5"/>
      <c r="P233" s="5" t="b">
        <f t="shared" ca="1" si="0"/>
        <v>1</v>
      </c>
      <c r="Q233" s="5"/>
      <c r="R233" s="5"/>
      <c r="S233" s="5"/>
      <c r="T233" s="5"/>
      <c r="U233" s="5"/>
      <c r="V233" s="5"/>
      <c r="W233" s="5"/>
      <c r="X233" s="5"/>
      <c r="Y233" s="5"/>
      <c r="Z233" s="5"/>
      <c r="AA233" s="5"/>
      <c r="AB233" s="5"/>
      <c r="AC233" s="5"/>
      <c r="AD233" s="5"/>
      <c r="AE233" s="5"/>
    </row>
    <row r="234" spans="1:31" ht="21.75" customHeight="1">
      <c r="A234" s="5" t="s">
        <v>19388</v>
      </c>
      <c r="B234" s="5" t="s">
        <v>19389</v>
      </c>
      <c r="C234" s="5" t="s">
        <v>170</v>
      </c>
      <c r="D234" s="5" t="s">
        <v>378</v>
      </c>
      <c r="E234" s="5" t="s">
        <v>45</v>
      </c>
      <c r="F234" s="11">
        <v>8</v>
      </c>
      <c r="G234" s="11">
        <v>15</v>
      </c>
      <c r="H234" s="5" t="s">
        <v>19391</v>
      </c>
      <c r="I234" s="7" t="s">
        <v>24</v>
      </c>
      <c r="J234" s="5" t="s">
        <v>252</v>
      </c>
      <c r="K234" s="5" t="s">
        <v>19393</v>
      </c>
      <c r="L234" s="5" t="s">
        <v>19394</v>
      </c>
      <c r="M234" s="5" t="s">
        <v>53</v>
      </c>
      <c r="N234" s="5" t="s">
        <v>55</v>
      </c>
      <c r="O234" s="5"/>
      <c r="P234" s="5" t="b">
        <f t="shared" ca="1" si="0"/>
        <v>1</v>
      </c>
      <c r="Q234" s="5"/>
      <c r="R234" s="5"/>
      <c r="S234" s="5"/>
      <c r="T234" s="5"/>
      <c r="U234" s="5"/>
      <c r="V234" s="5"/>
      <c r="W234" s="5"/>
      <c r="X234" s="5"/>
      <c r="Y234" s="5"/>
      <c r="Z234" s="5"/>
      <c r="AA234" s="5"/>
      <c r="AB234" s="5"/>
      <c r="AC234" s="5"/>
      <c r="AD234" s="5"/>
      <c r="AE234" s="5"/>
    </row>
    <row r="235" spans="1:31" ht="21.75" customHeight="1">
      <c r="A235" s="5" t="s">
        <v>2886</v>
      </c>
      <c r="B235" s="5" t="s">
        <v>4228</v>
      </c>
      <c r="C235" s="5" t="s">
        <v>170</v>
      </c>
      <c r="D235" s="5" t="s">
        <v>390</v>
      </c>
      <c r="E235" s="5" t="s">
        <v>29</v>
      </c>
      <c r="F235" s="7">
        <v>8</v>
      </c>
      <c r="G235" s="7">
        <v>10</v>
      </c>
      <c r="H235" s="5" t="s">
        <v>30</v>
      </c>
      <c r="I235" s="5" t="s">
        <v>31</v>
      </c>
      <c r="J235" s="5" t="s">
        <v>48</v>
      </c>
      <c r="K235" s="5" t="s">
        <v>18980</v>
      </c>
      <c r="L235" s="5" t="s">
        <v>18981</v>
      </c>
      <c r="M235" s="5" t="s">
        <v>1599</v>
      </c>
      <c r="N235" s="5" t="s">
        <v>38</v>
      </c>
      <c r="O235" s="5"/>
      <c r="P235" s="5" t="b">
        <f t="shared" ca="1" si="0"/>
        <v>1</v>
      </c>
      <c r="Q235" s="5"/>
      <c r="R235" s="5"/>
      <c r="S235" s="5"/>
      <c r="T235" s="5"/>
      <c r="U235" s="5"/>
      <c r="V235" s="5"/>
      <c r="W235" s="5"/>
      <c r="X235" s="5"/>
      <c r="Y235" s="5"/>
      <c r="Z235" s="5"/>
      <c r="AA235" s="5"/>
      <c r="AB235" s="5"/>
      <c r="AC235" s="5"/>
      <c r="AD235" s="5"/>
      <c r="AE235" s="5"/>
    </row>
    <row r="236" spans="1:31" ht="21.75" customHeight="1">
      <c r="A236" s="5" t="s">
        <v>9511</v>
      </c>
      <c r="B236" s="5" t="s">
        <v>4228</v>
      </c>
      <c r="C236" s="5" t="s">
        <v>170</v>
      </c>
      <c r="D236" s="5" t="s">
        <v>390</v>
      </c>
      <c r="E236" s="5" t="s">
        <v>29</v>
      </c>
      <c r="F236" s="7">
        <v>8</v>
      </c>
      <c r="G236" s="7">
        <v>10</v>
      </c>
      <c r="H236" s="5" t="s">
        <v>30</v>
      </c>
      <c r="I236" s="5" t="s">
        <v>31</v>
      </c>
      <c r="J236" s="5" t="s">
        <v>48</v>
      </c>
      <c r="K236" s="5" t="s">
        <v>2089</v>
      </c>
      <c r="L236" s="5" t="s">
        <v>18981</v>
      </c>
      <c r="M236" s="5" t="s">
        <v>1599</v>
      </c>
      <c r="N236" s="5" t="s">
        <v>38</v>
      </c>
      <c r="O236" s="5"/>
      <c r="P236" s="5" t="b">
        <f t="shared" ca="1" si="0"/>
        <v>1</v>
      </c>
      <c r="Q236" s="5"/>
      <c r="R236" s="5"/>
      <c r="S236" s="5"/>
      <c r="T236" s="5"/>
      <c r="U236" s="5"/>
      <c r="V236" s="5"/>
      <c r="W236" s="5"/>
      <c r="X236" s="5"/>
      <c r="Y236" s="5"/>
      <c r="Z236" s="5"/>
      <c r="AA236" s="5"/>
      <c r="AB236" s="5"/>
      <c r="AC236" s="5"/>
      <c r="AD236" s="5"/>
      <c r="AE236" s="5"/>
    </row>
    <row r="237" spans="1:31" ht="21.75" customHeight="1">
      <c r="A237" s="5" t="s">
        <v>9511</v>
      </c>
      <c r="B237" s="5" t="s">
        <v>4228</v>
      </c>
      <c r="C237" s="5" t="s">
        <v>170</v>
      </c>
      <c r="D237" s="5" t="s">
        <v>390</v>
      </c>
      <c r="E237" s="5" t="s">
        <v>29</v>
      </c>
      <c r="F237" s="7">
        <v>8</v>
      </c>
      <c r="G237" s="7">
        <v>10</v>
      </c>
      <c r="H237" s="5" t="s">
        <v>30</v>
      </c>
      <c r="I237" s="5" t="s">
        <v>31</v>
      </c>
      <c r="J237" s="5" t="s">
        <v>48</v>
      </c>
      <c r="K237" s="5" t="s">
        <v>18980</v>
      </c>
      <c r="L237" s="5" t="s">
        <v>18981</v>
      </c>
      <c r="M237" s="5" t="s">
        <v>1599</v>
      </c>
      <c r="N237" s="5" t="s">
        <v>38</v>
      </c>
      <c r="O237" s="5"/>
      <c r="P237" s="5" t="b">
        <f t="shared" ca="1" si="0"/>
        <v>1</v>
      </c>
      <c r="Q237" s="5"/>
      <c r="R237" s="5"/>
      <c r="S237" s="5"/>
      <c r="T237" s="5"/>
      <c r="U237" s="5"/>
      <c r="V237" s="5"/>
      <c r="W237" s="5"/>
      <c r="X237" s="5"/>
      <c r="Y237" s="5"/>
      <c r="Z237" s="5"/>
      <c r="AA237" s="5"/>
      <c r="AB237" s="5"/>
      <c r="AC237" s="5"/>
      <c r="AD237" s="5"/>
      <c r="AE237" s="5"/>
    </row>
    <row r="238" spans="1:31" ht="21.75" customHeight="1">
      <c r="A238" s="5" t="s">
        <v>2665</v>
      </c>
      <c r="B238" s="5" t="s">
        <v>19404</v>
      </c>
      <c r="C238" s="5" t="s">
        <v>20</v>
      </c>
      <c r="D238" s="5" t="s">
        <v>1173</v>
      </c>
      <c r="E238" s="5" t="s">
        <v>29</v>
      </c>
      <c r="F238" s="7">
        <v>8</v>
      </c>
      <c r="G238" s="7">
        <v>12</v>
      </c>
      <c r="H238" s="5" t="s">
        <v>852</v>
      </c>
      <c r="I238" s="5" t="s">
        <v>125</v>
      </c>
      <c r="J238" s="5" t="s">
        <v>18629</v>
      </c>
      <c r="K238" s="5" t="s">
        <v>19405</v>
      </c>
      <c r="L238" s="5" t="s">
        <v>19406</v>
      </c>
      <c r="M238" s="5" t="s">
        <v>37</v>
      </c>
      <c r="N238" s="5" t="s">
        <v>55</v>
      </c>
      <c r="O238" s="5"/>
      <c r="P238" s="5" t="b">
        <f t="shared" ca="1" si="0"/>
        <v>1</v>
      </c>
      <c r="Q238" s="5"/>
      <c r="R238" s="5"/>
      <c r="S238" s="5"/>
      <c r="T238" s="5"/>
      <c r="U238" s="5"/>
      <c r="V238" s="5"/>
      <c r="W238" s="5"/>
      <c r="X238" s="5"/>
      <c r="Y238" s="5"/>
      <c r="Z238" s="5"/>
      <c r="AA238" s="5"/>
      <c r="AB238" s="5"/>
      <c r="AC238" s="5"/>
      <c r="AD238" s="5"/>
      <c r="AE238" s="5"/>
    </row>
    <row r="239" spans="1:31" ht="21.75" customHeight="1">
      <c r="A239" s="5" t="s">
        <v>19408</v>
      </c>
      <c r="B239" s="5" t="s">
        <v>3428</v>
      </c>
      <c r="C239" s="5" t="s">
        <v>27</v>
      </c>
      <c r="D239" s="5" t="s">
        <v>85</v>
      </c>
      <c r="E239" s="5" t="s">
        <v>29</v>
      </c>
      <c r="F239" s="7">
        <v>8</v>
      </c>
      <c r="G239" s="7">
        <v>12</v>
      </c>
      <c r="H239" s="5" t="s">
        <v>852</v>
      </c>
      <c r="I239" s="5" t="s">
        <v>31</v>
      </c>
      <c r="J239" s="5" t="s">
        <v>57</v>
      </c>
      <c r="K239" s="5" t="s">
        <v>12114</v>
      </c>
      <c r="L239" s="5" t="s">
        <v>19177</v>
      </c>
      <c r="M239" s="5" t="s">
        <v>42</v>
      </c>
      <c r="N239" s="5" t="s">
        <v>237</v>
      </c>
      <c r="O239" s="5"/>
      <c r="P239" s="5" t="b">
        <f t="shared" ca="1" si="0"/>
        <v>1</v>
      </c>
      <c r="Q239" s="5"/>
      <c r="R239" s="5"/>
      <c r="S239" s="5"/>
      <c r="T239" s="5"/>
      <c r="U239" s="5"/>
      <c r="V239" s="5"/>
      <c r="W239" s="5"/>
      <c r="X239" s="5"/>
      <c r="Y239" s="5"/>
      <c r="Z239" s="5"/>
      <c r="AA239" s="5"/>
      <c r="AB239" s="5"/>
      <c r="AC239" s="5"/>
      <c r="AD239" s="5"/>
      <c r="AE239" s="5"/>
    </row>
    <row r="240" spans="1:31" ht="21.75" customHeight="1">
      <c r="A240" s="5" t="s">
        <v>19412</v>
      </c>
      <c r="B240" s="5" t="s">
        <v>3428</v>
      </c>
      <c r="C240" s="5" t="s">
        <v>27</v>
      </c>
      <c r="D240" s="5" t="s">
        <v>85</v>
      </c>
      <c r="E240" s="5" t="s">
        <v>29</v>
      </c>
      <c r="F240" s="7">
        <v>8</v>
      </c>
      <c r="G240" s="7">
        <v>11</v>
      </c>
      <c r="H240" s="5" t="s">
        <v>1465</v>
      </c>
      <c r="I240" s="5" t="s">
        <v>31</v>
      </c>
      <c r="J240" s="5" t="s">
        <v>57</v>
      </c>
      <c r="K240" s="5" t="s">
        <v>12114</v>
      </c>
      <c r="L240" s="5" t="s">
        <v>19413</v>
      </c>
      <c r="M240" s="5" t="s">
        <v>42</v>
      </c>
      <c r="N240" s="5" t="s">
        <v>237</v>
      </c>
      <c r="O240" s="5"/>
      <c r="P240" s="5" t="b">
        <f t="shared" ca="1" si="0"/>
        <v>1</v>
      </c>
      <c r="Q240" s="5"/>
      <c r="R240" s="5"/>
      <c r="S240" s="5"/>
      <c r="T240" s="5"/>
      <c r="U240" s="5"/>
      <c r="V240" s="5"/>
      <c r="W240" s="5"/>
      <c r="X240" s="5"/>
      <c r="Y240" s="5"/>
      <c r="Z240" s="5"/>
      <c r="AA240" s="5"/>
      <c r="AB240" s="5"/>
      <c r="AC240" s="5"/>
      <c r="AD240" s="5"/>
      <c r="AE240" s="5"/>
    </row>
    <row r="241" spans="1:31" ht="21.75" customHeight="1">
      <c r="A241" s="5" t="s">
        <v>19416</v>
      </c>
      <c r="B241" s="5" t="s">
        <v>9199</v>
      </c>
      <c r="C241" s="5" t="s">
        <v>20</v>
      </c>
      <c r="D241" s="5" t="s">
        <v>296</v>
      </c>
      <c r="E241" s="5" t="s">
        <v>29</v>
      </c>
      <c r="F241" s="7">
        <v>8</v>
      </c>
      <c r="G241" s="7">
        <v>13</v>
      </c>
      <c r="H241" s="5" t="s">
        <v>107</v>
      </c>
      <c r="I241" s="5" t="s">
        <v>31</v>
      </c>
      <c r="J241" s="5" t="s">
        <v>844</v>
      </c>
      <c r="K241" s="5" t="s">
        <v>599</v>
      </c>
      <c r="L241" s="5" t="s">
        <v>18886</v>
      </c>
      <c r="M241" s="5" t="s">
        <v>53</v>
      </c>
      <c r="N241" s="5" t="s">
        <v>405</v>
      </c>
      <c r="O241" s="5"/>
      <c r="P241" s="5" t="b">
        <f t="shared" ca="1" si="0"/>
        <v>1</v>
      </c>
      <c r="Q241" s="5"/>
      <c r="R241" s="5"/>
      <c r="S241" s="5"/>
      <c r="T241" s="5"/>
      <c r="U241" s="5"/>
      <c r="V241" s="5"/>
      <c r="W241" s="5"/>
      <c r="X241" s="5"/>
      <c r="Y241" s="5"/>
      <c r="Z241" s="5"/>
      <c r="AA241" s="5"/>
      <c r="AB241" s="5"/>
      <c r="AC241" s="5"/>
      <c r="AD241" s="5"/>
      <c r="AE241" s="5"/>
    </row>
    <row r="242" spans="1:31" ht="21.75" customHeight="1">
      <c r="A242" s="5" t="s">
        <v>19418</v>
      </c>
      <c r="B242" s="5" t="s">
        <v>18794</v>
      </c>
      <c r="C242" s="5" t="s">
        <v>27</v>
      </c>
      <c r="D242" s="5" t="s">
        <v>85</v>
      </c>
      <c r="E242" s="5" t="s">
        <v>45</v>
      </c>
      <c r="F242" s="7">
        <v>8</v>
      </c>
      <c r="G242" s="7">
        <v>18</v>
      </c>
      <c r="H242" s="5" t="s">
        <v>1310</v>
      </c>
      <c r="I242" s="5" t="s">
        <v>108</v>
      </c>
      <c r="J242" s="5" t="s">
        <v>4135</v>
      </c>
      <c r="K242" s="5" t="s">
        <v>19419</v>
      </c>
      <c r="L242" s="5" t="s">
        <v>19420</v>
      </c>
      <c r="M242" s="5" t="s">
        <v>53</v>
      </c>
      <c r="N242" s="5" t="s">
        <v>38</v>
      </c>
      <c r="O242" s="5"/>
      <c r="P242" s="5" t="b">
        <f t="shared" ca="1" si="0"/>
        <v>1</v>
      </c>
      <c r="Q242" s="5"/>
      <c r="R242" s="5"/>
      <c r="S242" s="5"/>
      <c r="T242" s="5"/>
      <c r="U242" s="5"/>
      <c r="V242" s="5"/>
      <c r="W242" s="5"/>
      <c r="X242" s="5"/>
      <c r="Y242" s="5"/>
      <c r="Z242" s="5"/>
      <c r="AA242" s="5"/>
      <c r="AB242" s="5"/>
      <c r="AC242" s="5"/>
      <c r="AD242" s="5"/>
      <c r="AE242" s="5"/>
    </row>
    <row r="243" spans="1:31" ht="21.75" customHeight="1">
      <c r="A243" s="14" t="s">
        <v>2440</v>
      </c>
      <c r="B243" s="14" t="s">
        <v>18711</v>
      </c>
      <c r="C243" s="14" t="s">
        <v>20</v>
      </c>
      <c r="D243" s="14" t="s">
        <v>1173</v>
      </c>
      <c r="E243" s="14" t="s">
        <v>45</v>
      </c>
      <c r="F243" s="15">
        <v>8</v>
      </c>
      <c r="G243" s="15">
        <v>10</v>
      </c>
      <c r="H243" s="14" t="s">
        <v>30</v>
      </c>
      <c r="I243" s="15" t="s">
        <v>24</v>
      </c>
      <c r="J243" s="14" t="s">
        <v>48</v>
      </c>
      <c r="K243" s="14" t="s">
        <v>18712</v>
      </c>
      <c r="L243" s="14" t="s">
        <v>19425</v>
      </c>
      <c r="M243" s="14" t="s">
        <v>53</v>
      </c>
      <c r="N243" s="14" t="s">
        <v>55</v>
      </c>
      <c r="O243" s="14" t="b">
        <f ca="1">IFERROR(__xludf.DUMMYFUNCTION("REGEXMATCH(A243,""(?i)ruby"")"),FALSE)</f>
        <v>0</v>
      </c>
      <c r="P243" s="14" t="b">
        <f t="shared" ca="1" si="0"/>
        <v>1</v>
      </c>
      <c r="Q243" s="5"/>
      <c r="R243" s="5"/>
      <c r="S243" s="5"/>
      <c r="T243" s="5"/>
      <c r="U243" s="5"/>
      <c r="V243" s="5"/>
      <c r="W243" s="5"/>
      <c r="X243" s="5"/>
      <c r="Y243" s="5"/>
      <c r="Z243" s="5"/>
      <c r="AA243" s="5"/>
      <c r="AB243" s="5"/>
      <c r="AC243" s="5"/>
      <c r="AD243" s="5"/>
      <c r="AE243" s="5"/>
    </row>
    <row r="244" spans="1:31" ht="21.75" customHeight="1">
      <c r="A244" s="5" t="s">
        <v>19427</v>
      </c>
      <c r="B244" s="5" t="s">
        <v>19227</v>
      </c>
      <c r="C244" s="5" t="s">
        <v>41</v>
      </c>
      <c r="D244" s="5" t="s">
        <v>94</v>
      </c>
      <c r="E244" s="5" t="s">
        <v>45</v>
      </c>
      <c r="F244" s="7">
        <v>8</v>
      </c>
      <c r="G244" s="7">
        <v>12</v>
      </c>
      <c r="H244" s="5" t="s">
        <v>852</v>
      </c>
      <c r="I244" s="5" t="s">
        <v>31</v>
      </c>
      <c r="J244" s="5" t="s">
        <v>48</v>
      </c>
      <c r="K244" s="5" t="s">
        <v>19428</v>
      </c>
      <c r="L244" s="5" t="s">
        <v>19429</v>
      </c>
      <c r="M244" s="5" t="s">
        <v>37</v>
      </c>
      <c r="N244" s="5" t="s">
        <v>44</v>
      </c>
      <c r="O244" s="5"/>
      <c r="P244" s="5" t="b">
        <f t="shared" ca="1" si="0"/>
        <v>1</v>
      </c>
      <c r="Q244" s="5"/>
      <c r="R244" s="5"/>
      <c r="S244" s="5"/>
      <c r="T244" s="5"/>
      <c r="U244" s="5"/>
      <c r="V244" s="5"/>
      <c r="W244" s="5"/>
      <c r="X244" s="5"/>
      <c r="Y244" s="5"/>
      <c r="Z244" s="5"/>
      <c r="AA244" s="5"/>
      <c r="AB244" s="5"/>
      <c r="AC244" s="5"/>
      <c r="AD244" s="5"/>
      <c r="AE244" s="5"/>
    </row>
    <row r="245" spans="1:31" ht="21.75" customHeight="1">
      <c r="A245" s="14" t="s">
        <v>19434</v>
      </c>
      <c r="B245" s="14" t="s">
        <v>19435</v>
      </c>
      <c r="C245" s="14" t="s">
        <v>27</v>
      </c>
      <c r="D245" s="14" t="s">
        <v>199</v>
      </c>
      <c r="E245" s="14" t="s">
        <v>29</v>
      </c>
      <c r="F245" s="15">
        <v>8</v>
      </c>
      <c r="G245" s="15">
        <v>10</v>
      </c>
      <c r="H245" s="14" t="s">
        <v>30</v>
      </c>
      <c r="I245" s="14" t="s">
        <v>108</v>
      </c>
      <c r="J245" s="14" t="s">
        <v>57</v>
      </c>
      <c r="K245" s="16" t="s">
        <v>47</v>
      </c>
      <c r="L245" s="16" t="s">
        <v>47</v>
      </c>
      <c r="M245" s="14" t="s">
        <v>53</v>
      </c>
      <c r="N245" s="14" t="s">
        <v>55</v>
      </c>
      <c r="O245" s="14" t="b">
        <f ca="1">IFERROR(__xludf.DUMMYFUNCTION("REGEXMATCH(A245,""(?i)ruby"")"),FALSE)</f>
        <v>0</v>
      </c>
      <c r="P245" s="14" t="b">
        <f t="shared" ca="1" si="0"/>
        <v>1</v>
      </c>
      <c r="Q245" s="5"/>
      <c r="R245" s="5"/>
      <c r="S245" s="5"/>
      <c r="T245" s="5"/>
      <c r="U245" s="5"/>
      <c r="V245" s="5"/>
      <c r="W245" s="5"/>
      <c r="X245" s="5"/>
      <c r="Y245" s="5"/>
      <c r="Z245" s="5"/>
      <c r="AA245" s="5"/>
      <c r="AB245" s="5"/>
      <c r="AC245" s="5"/>
      <c r="AD245" s="5"/>
      <c r="AE245" s="5"/>
    </row>
    <row r="246" spans="1:31" ht="21.75" customHeight="1">
      <c r="A246" s="5" t="s">
        <v>19441</v>
      </c>
      <c r="B246" s="5" t="s">
        <v>19443</v>
      </c>
      <c r="C246" s="5" t="s">
        <v>20</v>
      </c>
      <c r="D246" s="5" t="s">
        <v>2637</v>
      </c>
      <c r="E246" s="5" t="s">
        <v>45</v>
      </c>
      <c r="F246" s="7">
        <v>8</v>
      </c>
      <c r="G246" s="7">
        <v>10</v>
      </c>
      <c r="H246" s="5" t="s">
        <v>30</v>
      </c>
      <c r="I246" s="7" t="s">
        <v>24</v>
      </c>
      <c r="J246" s="5" t="s">
        <v>126</v>
      </c>
      <c r="K246" s="9" t="s">
        <v>47</v>
      </c>
      <c r="L246" s="5" t="s">
        <v>19446</v>
      </c>
      <c r="M246" s="5" t="s">
        <v>167</v>
      </c>
      <c r="N246" s="5" t="s">
        <v>44</v>
      </c>
      <c r="O246" s="5"/>
      <c r="P246" s="5" t="b">
        <f t="shared" ca="1" si="0"/>
        <v>1</v>
      </c>
      <c r="Q246" s="5"/>
      <c r="R246" s="5"/>
      <c r="S246" s="5"/>
      <c r="T246" s="5"/>
      <c r="U246" s="5"/>
      <c r="V246" s="5"/>
      <c r="W246" s="5"/>
      <c r="X246" s="5"/>
      <c r="Y246" s="5"/>
      <c r="Z246" s="5"/>
      <c r="AA246" s="5"/>
      <c r="AB246" s="5"/>
      <c r="AC246" s="5"/>
      <c r="AD246" s="5"/>
      <c r="AE246" s="5"/>
    </row>
    <row r="247" spans="1:31" ht="21.75" customHeight="1">
      <c r="A247" s="5" t="s">
        <v>10683</v>
      </c>
      <c r="B247" s="5" t="s">
        <v>19449</v>
      </c>
      <c r="C247" s="5" t="s">
        <v>27</v>
      </c>
      <c r="D247" s="5" t="s">
        <v>47</v>
      </c>
      <c r="E247" s="5" t="s">
        <v>45</v>
      </c>
      <c r="F247" s="7">
        <v>8</v>
      </c>
      <c r="G247" s="7">
        <v>20</v>
      </c>
      <c r="H247" s="5" t="s">
        <v>178</v>
      </c>
      <c r="I247" s="7" t="s">
        <v>24</v>
      </c>
      <c r="J247" s="5" t="s">
        <v>76</v>
      </c>
      <c r="K247" s="5" t="s">
        <v>8116</v>
      </c>
      <c r="L247" s="5" t="s">
        <v>19450</v>
      </c>
      <c r="M247" s="5" t="s">
        <v>100</v>
      </c>
      <c r="N247" s="5" t="s">
        <v>55</v>
      </c>
      <c r="O247" s="5"/>
      <c r="P247" s="5" t="b">
        <f t="shared" ca="1" si="0"/>
        <v>1</v>
      </c>
      <c r="Q247" s="5"/>
      <c r="R247" s="5"/>
      <c r="S247" s="5"/>
      <c r="T247" s="5"/>
      <c r="U247" s="5"/>
      <c r="V247" s="5"/>
      <c r="W247" s="5"/>
      <c r="X247" s="5"/>
      <c r="Y247" s="5"/>
      <c r="Z247" s="5"/>
      <c r="AA247" s="5"/>
      <c r="AB247" s="5"/>
      <c r="AC247" s="5"/>
      <c r="AD247" s="5"/>
      <c r="AE247" s="5"/>
    </row>
    <row r="248" spans="1:31" ht="21.75" customHeight="1">
      <c r="A248" s="5" t="s">
        <v>19454</v>
      </c>
      <c r="B248" s="5" t="s">
        <v>19455</v>
      </c>
      <c r="C248" s="5" t="s">
        <v>170</v>
      </c>
      <c r="D248" s="5" t="s">
        <v>1759</v>
      </c>
      <c r="E248" s="5" t="s">
        <v>45</v>
      </c>
      <c r="F248" s="7">
        <v>8</v>
      </c>
      <c r="G248" s="7">
        <v>14</v>
      </c>
      <c r="H248" s="5" t="s">
        <v>1392</v>
      </c>
      <c r="I248" s="5" t="s">
        <v>125</v>
      </c>
      <c r="J248" s="5" t="s">
        <v>2797</v>
      </c>
      <c r="K248" s="5" t="s">
        <v>19456</v>
      </c>
      <c r="L248" s="5" t="s">
        <v>19457</v>
      </c>
      <c r="M248" s="5" t="s">
        <v>100</v>
      </c>
      <c r="N248" s="5" t="s">
        <v>271</v>
      </c>
      <c r="O248" s="5"/>
      <c r="P248" s="5" t="b">
        <f t="shared" ca="1" si="0"/>
        <v>1</v>
      </c>
      <c r="Q248" s="5"/>
      <c r="R248" s="5"/>
      <c r="S248" s="5"/>
      <c r="T248" s="5"/>
      <c r="U248" s="5"/>
      <c r="V248" s="5"/>
      <c r="W248" s="5"/>
      <c r="X248" s="5"/>
      <c r="Y248" s="5"/>
      <c r="Z248" s="5"/>
      <c r="AA248" s="5"/>
      <c r="AB248" s="5"/>
      <c r="AC248" s="5"/>
      <c r="AD248" s="5"/>
      <c r="AE248" s="5"/>
    </row>
    <row r="249" spans="1:31" ht="21.75" customHeight="1">
      <c r="A249" s="5" t="s">
        <v>2665</v>
      </c>
      <c r="B249" s="5" t="s">
        <v>1786</v>
      </c>
      <c r="C249" s="5" t="s">
        <v>170</v>
      </c>
      <c r="D249" s="5" t="s">
        <v>378</v>
      </c>
      <c r="E249" s="5" t="s">
        <v>45</v>
      </c>
      <c r="F249" s="7">
        <v>8</v>
      </c>
      <c r="G249" s="7">
        <v>16</v>
      </c>
      <c r="H249" s="5" t="s">
        <v>478</v>
      </c>
      <c r="I249" s="5" t="s">
        <v>31</v>
      </c>
      <c r="J249" s="5" t="s">
        <v>252</v>
      </c>
      <c r="K249" s="5" t="s">
        <v>58</v>
      </c>
      <c r="L249" s="5" t="s">
        <v>19461</v>
      </c>
      <c r="M249" s="5" t="s">
        <v>42</v>
      </c>
      <c r="N249" s="5" t="s">
        <v>38</v>
      </c>
      <c r="O249" s="5"/>
      <c r="P249" s="5" t="b">
        <f t="shared" ca="1" si="0"/>
        <v>1</v>
      </c>
      <c r="Q249" s="5"/>
      <c r="R249" s="5"/>
      <c r="S249" s="5"/>
      <c r="T249" s="5"/>
      <c r="U249" s="5"/>
      <c r="V249" s="5"/>
      <c r="W249" s="5"/>
      <c r="X249" s="5"/>
      <c r="Y249" s="5"/>
      <c r="Z249" s="5"/>
      <c r="AA249" s="5"/>
      <c r="AB249" s="5"/>
      <c r="AC249" s="5"/>
      <c r="AD249" s="5"/>
      <c r="AE249" s="5"/>
    </row>
    <row r="250" spans="1:31" ht="21.75" customHeight="1">
      <c r="A250" s="5" t="s">
        <v>116</v>
      </c>
      <c r="B250" s="5" t="s">
        <v>18711</v>
      </c>
      <c r="C250" s="5" t="s">
        <v>20</v>
      </c>
      <c r="D250" s="5" t="s">
        <v>1173</v>
      </c>
      <c r="E250" s="5" t="s">
        <v>45</v>
      </c>
      <c r="F250" s="7">
        <v>8</v>
      </c>
      <c r="G250" s="7">
        <v>10</v>
      </c>
      <c r="H250" s="5" t="s">
        <v>30</v>
      </c>
      <c r="I250" s="7" t="s">
        <v>24</v>
      </c>
      <c r="J250" s="5" t="s">
        <v>48</v>
      </c>
      <c r="K250" s="5" t="s">
        <v>19361</v>
      </c>
      <c r="L250" s="5" t="s">
        <v>19467</v>
      </c>
      <c r="M250" s="5" t="s">
        <v>53</v>
      </c>
      <c r="N250" s="5" t="s">
        <v>55</v>
      </c>
      <c r="O250" s="5"/>
      <c r="P250" s="5" t="b">
        <f t="shared" ca="1" si="0"/>
        <v>1</v>
      </c>
      <c r="Q250" s="5"/>
      <c r="R250" s="5"/>
      <c r="S250" s="5"/>
      <c r="T250" s="5"/>
      <c r="U250" s="5"/>
      <c r="V250" s="5"/>
      <c r="W250" s="5"/>
      <c r="X250" s="5"/>
      <c r="Y250" s="5"/>
      <c r="Z250" s="5"/>
      <c r="AA250" s="5"/>
      <c r="AB250" s="5"/>
      <c r="AC250" s="5"/>
      <c r="AD250" s="5"/>
      <c r="AE250" s="5"/>
    </row>
    <row r="251" spans="1:31" ht="21.75" customHeight="1">
      <c r="A251" s="5" t="s">
        <v>19470</v>
      </c>
      <c r="B251" s="5" t="s">
        <v>4839</v>
      </c>
      <c r="C251" s="5" t="s">
        <v>170</v>
      </c>
      <c r="D251" s="5" t="s">
        <v>390</v>
      </c>
      <c r="E251" s="5" t="s">
        <v>29</v>
      </c>
      <c r="F251" s="7">
        <v>9</v>
      </c>
      <c r="G251" s="7">
        <v>15</v>
      </c>
      <c r="H251" s="5" t="s">
        <v>920</v>
      </c>
      <c r="I251" s="5" t="s">
        <v>31</v>
      </c>
      <c r="J251" s="5" t="s">
        <v>2067</v>
      </c>
      <c r="K251" s="5" t="s">
        <v>16769</v>
      </c>
      <c r="L251" s="5" t="s">
        <v>19471</v>
      </c>
      <c r="M251" s="5" t="s">
        <v>53</v>
      </c>
      <c r="N251" s="5" t="s">
        <v>55</v>
      </c>
      <c r="O251" s="5"/>
      <c r="P251" s="5" t="b">
        <f t="shared" ca="1" si="0"/>
        <v>1</v>
      </c>
      <c r="Q251" s="5"/>
      <c r="R251" s="5"/>
      <c r="S251" s="5"/>
      <c r="T251" s="5"/>
      <c r="U251" s="5"/>
      <c r="V251" s="5"/>
      <c r="W251" s="5"/>
      <c r="X251" s="5"/>
      <c r="Y251" s="5"/>
      <c r="Z251" s="5"/>
      <c r="AA251" s="5"/>
      <c r="AB251" s="5"/>
      <c r="AC251" s="5"/>
      <c r="AD251" s="5"/>
      <c r="AE251" s="5"/>
    </row>
    <row r="252" spans="1:31" ht="21.75" customHeight="1">
      <c r="A252" s="5" t="s">
        <v>1457</v>
      </c>
      <c r="B252" s="5" t="s">
        <v>15614</v>
      </c>
      <c r="C252" s="5" t="s">
        <v>27</v>
      </c>
      <c r="D252" s="5" t="s">
        <v>85</v>
      </c>
      <c r="E252" s="5" t="s">
        <v>45</v>
      </c>
      <c r="F252" s="7">
        <v>9</v>
      </c>
      <c r="G252" s="7">
        <v>14</v>
      </c>
      <c r="H252" s="5" t="s">
        <v>2476</v>
      </c>
      <c r="I252" s="5" t="s">
        <v>125</v>
      </c>
      <c r="J252" s="5" t="s">
        <v>2303</v>
      </c>
      <c r="K252" s="5" t="s">
        <v>19477</v>
      </c>
      <c r="L252" s="5" t="s">
        <v>19478</v>
      </c>
      <c r="M252" s="5" t="s">
        <v>53</v>
      </c>
      <c r="N252" s="5" t="s">
        <v>55</v>
      </c>
      <c r="O252" s="5"/>
      <c r="P252" s="5" t="b">
        <f t="shared" ca="1" si="0"/>
        <v>1</v>
      </c>
      <c r="Q252" s="5"/>
      <c r="R252" s="5"/>
      <c r="S252" s="5"/>
      <c r="T252" s="5"/>
      <c r="U252" s="5"/>
      <c r="V252" s="5"/>
      <c r="W252" s="5"/>
      <c r="X252" s="5"/>
      <c r="Y252" s="5"/>
      <c r="Z252" s="5"/>
      <c r="AA252" s="5"/>
      <c r="AB252" s="5"/>
      <c r="AC252" s="5"/>
      <c r="AD252" s="5"/>
      <c r="AE252" s="5"/>
    </row>
    <row r="253" spans="1:31" ht="21.75" customHeight="1">
      <c r="A253" s="5" t="s">
        <v>19484</v>
      </c>
      <c r="B253" s="5" t="s">
        <v>6400</v>
      </c>
      <c r="C253" s="5" t="s">
        <v>27</v>
      </c>
      <c r="D253" s="5" t="s">
        <v>212</v>
      </c>
      <c r="E253" s="5" t="s">
        <v>45</v>
      </c>
      <c r="F253" s="7">
        <v>9</v>
      </c>
      <c r="G253" s="7">
        <v>12</v>
      </c>
      <c r="H253" s="5" t="s">
        <v>1239</v>
      </c>
      <c r="I253" s="7" t="s">
        <v>24</v>
      </c>
      <c r="J253" s="5" t="s">
        <v>883</v>
      </c>
      <c r="K253" s="5" t="s">
        <v>19485</v>
      </c>
      <c r="L253" s="5" t="s">
        <v>19486</v>
      </c>
      <c r="M253" s="5" t="s">
        <v>42</v>
      </c>
      <c r="N253" s="5" t="s">
        <v>38</v>
      </c>
      <c r="O253" s="5"/>
      <c r="P253" s="5" t="b">
        <f t="shared" ca="1" si="0"/>
        <v>1</v>
      </c>
      <c r="Q253" s="5"/>
      <c r="R253" s="5"/>
      <c r="S253" s="5"/>
      <c r="T253" s="5"/>
      <c r="U253" s="5"/>
      <c r="V253" s="5"/>
      <c r="W253" s="5"/>
      <c r="X253" s="5"/>
      <c r="Y253" s="5"/>
      <c r="Z253" s="5"/>
      <c r="AA253" s="5"/>
      <c r="AB253" s="5"/>
      <c r="AC253" s="5"/>
      <c r="AD253" s="5"/>
      <c r="AE253" s="5"/>
    </row>
    <row r="254" spans="1:31" ht="21.75" customHeight="1">
      <c r="A254" s="5" t="s">
        <v>248</v>
      </c>
      <c r="B254" s="5" t="s">
        <v>19487</v>
      </c>
      <c r="C254" s="5" t="s">
        <v>20</v>
      </c>
      <c r="D254" s="5" t="s">
        <v>1616</v>
      </c>
      <c r="E254" s="5" t="s">
        <v>45</v>
      </c>
      <c r="F254" s="7">
        <v>9</v>
      </c>
      <c r="G254" s="7">
        <v>14</v>
      </c>
      <c r="H254" s="5" t="s">
        <v>2476</v>
      </c>
      <c r="I254" s="5" t="s">
        <v>108</v>
      </c>
      <c r="J254" s="5" t="s">
        <v>57</v>
      </c>
      <c r="K254" s="5" t="s">
        <v>19489</v>
      </c>
      <c r="L254" s="5" t="s">
        <v>19490</v>
      </c>
      <c r="M254" s="5" t="s">
        <v>100</v>
      </c>
      <c r="N254" s="5" t="s">
        <v>55</v>
      </c>
      <c r="O254" s="5"/>
      <c r="P254" s="5" t="b">
        <f t="shared" ca="1" si="0"/>
        <v>1</v>
      </c>
      <c r="Q254" s="5"/>
      <c r="R254" s="5"/>
      <c r="S254" s="5"/>
      <c r="T254" s="5"/>
      <c r="U254" s="5"/>
      <c r="V254" s="5"/>
      <c r="W254" s="5"/>
      <c r="X254" s="5"/>
      <c r="Y254" s="5"/>
      <c r="Z254" s="5"/>
      <c r="AA254" s="5"/>
      <c r="AB254" s="5"/>
      <c r="AC254" s="5"/>
      <c r="AD254" s="5"/>
      <c r="AE254" s="5"/>
    </row>
    <row r="255" spans="1:31" ht="21.75" customHeight="1">
      <c r="A255" s="5" t="s">
        <v>2665</v>
      </c>
      <c r="B255" s="5" t="s">
        <v>19491</v>
      </c>
      <c r="C255" s="5" t="s">
        <v>27</v>
      </c>
      <c r="D255" s="5" t="s">
        <v>28</v>
      </c>
      <c r="E255" s="5" t="s">
        <v>45</v>
      </c>
      <c r="F255" s="7">
        <v>9</v>
      </c>
      <c r="G255" s="7">
        <v>11</v>
      </c>
      <c r="H255" s="5" t="s">
        <v>1080</v>
      </c>
      <c r="I255" s="5" t="s">
        <v>31</v>
      </c>
      <c r="J255" s="5" t="s">
        <v>48</v>
      </c>
      <c r="K255" s="9" t="s">
        <v>47</v>
      </c>
      <c r="L255" s="5" t="s">
        <v>19492</v>
      </c>
      <c r="M255" s="5" t="s">
        <v>53</v>
      </c>
      <c r="N255" s="5" t="s">
        <v>55</v>
      </c>
      <c r="O255" s="5"/>
      <c r="P255" s="5" t="b">
        <f t="shared" ca="1" si="0"/>
        <v>1</v>
      </c>
      <c r="Q255" s="5"/>
      <c r="R255" s="5"/>
      <c r="S255" s="5"/>
      <c r="T255" s="5"/>
      <c r="U255" s="5"/>
      <c r="V255" s="5"/>
      <c r="W255" s="5"/>
      <c r="X255" s="5"/>
      <c r="Y255" s="5"/>
      <c r="Z255" s="5"/>
      <c r="AA255" s="5"/>
      <c r="AB255" s="5"/>
      <c r="AC255" s="5"/>
      <c r="AD255" s="5"/>
      <c r="AE255" s="5"/>
    </row>
    <row r="256" spans="1:31" ht="21.75" customHeight="1">
      <c r="A256" s="5" t="s">
        <v>2665</v>
      </c>
      <c r="B256" s="5" t="s">
        <v>1786</v>
      </c>
      <c r="C256" s="5" t="s">
        <v>170</v>
      </c>
      <c r="D256" s="5" t="s">
        <v>378</v>
      </c>
      <c r="E256" s="5" t="s">
        <v>45</v>
      </c>
      <c r="F256" s="7">
        <v>9</v>
      </c>
      <c r="G256" s="7">
        <v>18</v>
      </c>
      <c r="H256" s="5" t="s">
        <v>695</v>
      </c>
      <c r="I256" s="5" t="s">
        <v>108</v>
      </c>
      <c r="J256" s="5" t="s">
        <v>252</v>
      </c>
      <c r="K256" s="5" t="s">
        <v>58</v>
      </c>
      <c r="L256" s="5" t="s">
        <v>19497</v>
      </c>
      <c r="M256" s="5" t="s">
        <v>42</v>
      </c>
      <c r="N256" s="5" t="s">
        <v>38</v>
      </c>
      <c r="O256" s="5"/>
      <c r="P256" s="5" t="b">
        <f t="shared" ca="1" si="0"/>
        <v>1</v>
      </c>
      <c r="Q256" s="5"/>
      <c r="R256" s="5"/>
      <c r="S256" s="5"/>
      <c r="T256" s="5"/>
      <c r="U256" s="5"/>
      <c r="V256" s="5"/>
      <c r="W256" s="5"/>
      <c r="X256" s="5"/>
      <c r="Y256" s="5"/>
      <c r="Z256" s="5"/>
      <c r="AA256" s="5"/>
      <c r="AB256" s="5"/>
      <c r="AC256" s="5"/>
      <c r="AD256" s="5"/>
      <c r="AE256" s="5"/>
    </row>
    <row r="257" spans="1:31" ht="21.75" customHeight="1">
      <c r="A257" s="5" t="s">
        <v>7521</v>
      </c>
      <c r="B257" s="5" t="s">
        <v>19379</v>
      </c>
      <c r="C257" s="5" t="s">
        <v>170</v>
      </c>
      <c r="D257" s="5" t="s">
        <v>47</v>
      </c>
      <c r="E257" s="5" t="s">
        <v>29</v>
      </c>
      <c r="F257" s="7">
        <v>9</v>
      </c>
      <c r="G257" s="7">
        <v>14</v>
      </c>
      <c r="H257" s="5" t="s">
        <v>2476</v>
      </c>
      <c r="I257" s="5" t="s">
        <v>125</v>
      </c>
      <c r="J257" s="5" t="s">
        <v>3320</v>
      </c>
      <c r="K257" s="5" t="s">
        <v>4578</v>
      </c>
      <c r="L257" s="5" t="s">
        <v>19381</v>
      </c>
      <c r="M257" s="5" t="s">
        <v>37</v>
      </c>
      <c r="N257" s="5" t="s">
        <v>55</v>
      </c>
      <c r="O257" s="5"/>
      <c r="P257" s="5" t="b">
        <f t="shared" ca="1" si="0"/>
        <v>1</v>
      </c>
      <c r="Q257" s="5"/>
      <c r="R257" s="5"/>
      <c r="S257" s="5"/>
      <c r="T257" s="5"/>
      <c r="U257" s="5"/>
      <c r="V257" s="5"/>
      <c r="W257" s="5"/>
      <c r="X257" s="5"/>
      <c r="Y257" s="5"/>
      <c r="Z257" s="5"/>
      <c r="AA257" s="5"/>
      <c r="AB257" s="5"/>
      <c r="AC257" s="5"/>
      <c r="AD257" s="5"/>
      <c r="AE257" s="5"/>
    </row>
    <row r="258" spans="1:31" ht="21.75" customHeight="1">
      <c r="A258" s="5" t="s">
        <v>19501</v>
      </c>
      <c r="B258" s="5" t="s">
        <v>10198</v>
      </c>
      <c r="C258" s="5" t="s">
        <v>41</v>
      </c>
      <c r="D258" s="5" t="s">
        <v>874</v>
      </c>
      <c r="E258" s="5" t="s">
        <v>29</v>
      </c>
      <c r="F258" s="7">
        <v>10</v>
      </c>
      <c r="G258" s="7">
        <v>15</v>
      </c>
      <c r="H258" s="5" t="s">
        <v>56</v>
      </c>
      <c r="I258" s="5" t="s">
        <v>108</v>
      </c>
      <c r="J258" s="5" t="s">
        <v>110</v>
      </c>
      <c r="K258" s="9" t="s">
        <v>47</v>
      </c>
      <c r="L258" s="5" t="s">
        <v>19502</v>
      </c>
      <c r="M258" s="5" t="s">
        <v>53</v>
      </c>
      <c r="N258" s="5" t="s">
        <v>89</v>
      </c>
      <c r="O258" s="5"/>
      <c r="P258" s="5" t="b">
        <f t="shared" ca="1" si="0"/>
        <v>1</v>
      </c>
      <c r="Q258" s="5"/>
      <c r="R258" s="5"/>
      <c r="S258" s="5"/>
      <c r="T258" s="5"/>
      <c r="U258" s="5"/>
      <c r="V258" s="5"/>
      <c r="W258" s="5"/>
      <c r="X258" s="5"/>
      <c r="Y258" s="5"/>
      <c r="Z258" s="5"/>
      <c r="AA258" s="5"/>
      <c r="AB258" s="5"/>
      <c r="AC258" s="5"/>
      <c r="AD258" s="5"/>
      <c r="AE258" s="5"/>
    </row>
    <row r="259" spans="1:31" ht="21.75" customHeight="1">
      <c r="A259" s="5" t="s">
        <v>19505</v>
      </c>
      <c r="B259" s="5" t="s">
        <v>19353</v>
      </c>
      <c r="C259" s="5" t="s">
        <v>170</v>
      </c>
      <c r="D259" s="5" t="s">
        <v>342</v>
      </c>
      <c r="E259" s="5" t="s">
        <v>45</v>
      </c>
      <c r="F259" s="7">
        <v>10</v>
      </c>
      <c r="G259" s="7">
        <v>15</v>
      </c>
      <c r="H259" s="5" t="s">
        <v>56</v>
      </c>
      <c r="I259" s="7" t="s">
        <v>24</v>
      </c>
      <c r="J259" s="5" t="s">
        <v>1368</v>
      </c>
      <c r="K259" s="5" t="s">
        <v>19356</v>
      </c>
      <c r="L259" s="5" t="s">
        <v>19506</v>
      </c>
      <c r="M259" s="5" t="s">
        <v>37</v>
      </c>
      <c r="N259" s="5" t="s">
        <v>55</v>
      </c>
      <c r="O259" s="5"/>
      <c r="P259" s="5" t="b">
        <f t="shared" ca="1" si="0"/>
        <v>1</v>
      </c>
      <c r="Q259" s="5"/>
      <c r="R259" s="5"/>
      <c r="S259" s="5"/>
      <c r="T259" s="5"/>
      <c r="U259" s="5"/>
      <c r="V259" s="5"/>
      <c r="W259" s="5"/>
      <c r="X259" s="5"/>
      <c r="Y259" s="5"/>
      <c r="Z259" s="5"/>
      <c r="AA259" s="5"/>
      <c r="AB259" s="5"/>
      <c r="AC259" s="5"/>
      <c r="AD259" s="5"/>
      <c r="AE259" s="5"/>
    </row>
    <row r="260" spans="1:31" ht="21.75" customHeight="1">
      <c r="A260" s="5" t="s">
        <v>19507</v>
      </c>
      <c r="B260" s="5" t="s">
        <v>19508</v>
      </c>
      <c r="C260" s="5" t="s">
        <v>170</v>
      </c>
      <c r="D260" s="5" t="s">
        <v>47</v>
      </c>
      <c r="E260" s="5" t="s">
        <v>45</v>
      </c>
      <c r="F260" s="7">
        <v>10</v>
      </c>
      <c r="G260" s="7">
        <v>20</v>
      </c>
      <c r="H260" s="5" t="s">
        <v>144</v>
      </c>
      <c r="I260" s="5" t="s">
        <v>31</v>
      </c>
      <c r="J260" s="5" t="s">
        <v>19509</v>
      </c>
      <c r="K260" s="5" t="s">
        <v>19510</v>
      </c>
      <c r="L260" s="5" t="s">
        <v>19511</v>
      </c>
      <c r="M260" s="5" t="s">
        <v>1599</v>
      </c>
      <c r="N260" s="5" t="s">
        <v>405</v>
      </c>
      <c r="O260" s="5"/>
      <c r="P260" s="5" t="b">
        <f t="shared" ca="1" si="0"/>
        <v>1</v>
      </c>
      <c r="Q260" s="5"/>
      <c r="R260" s="5"/>
      <c r="S260" s="5"/>
      <c r="T260" s="5"/>
      <c r="U260" s="5"/>
      <c r="V260" s="5"/>
      <c r="W260" s="5"/>
      <c r="X260" s="5"/>
      <c r="Y260" s="5"/>
      <c r="Z260" s="5"/>
      <c r="AA260" s="5"/>
      <c r="AB260" s="5"/>
      <c r="AC260" s="5"/>
      <c r="AD260" s="5"/>
      <c r="AE260" s="5"/>
    </row>
    <row r="261" spans="1:31" ht="21.75" customHeight="1">
      <c r="A261" s="5" t="s">
        <v>19512</v>
      </c>
      <c r="B261" s="5" t="s">
        <v>19513</v>
      </c>
      <c r="C261" s="5" t="s">
        <v>27</v>
      </c>
      <c r="D261" s="5" t="s">
        <v>85</v>
      </c>
      <c r="E261" s="5" t="s">
        <v>45</v>
      </c>
      <c r="F261" s="7">
        <v>10</v>
      </c>
      <c r="G261" s="7">
        <v>15</v>
      </c>
      <c r="H261" s="5" t="s">
        <v>56</v>
      </c>
      <c r="I261" s="5" t="s">
        <v>125</v>
      </c>
      <c r="J261" s="5" t="s">
        <v>76</v>
      </c>
      <c r="K261" s="5" t="s">
        <v>9339</v>
      </c>
      <c r="L261" s="5" t="s">
        <v>19516</v>
      </c>
      <c r="M261" s="5" t="s">
        <v>37</v>
      </c>
      <c r="N261" s="5" t="s">
        <v>55</v>
      </c>
      <c r="O261" s="5"/>
      <c r="P261" s="5" t="b">
        <f t="shared" ca="1" si="0"/>
        <v>1</v>
      </c>
      <c r="Q261" s="5"/>
      <c r="R261" s="5"/>
      <c r="S261" s="5"/>
      <c r="T261" s="5"/>
      <c r="U261" s="5"/>
      <c r="V261" s="5"/>
      <c r="W261" s="5"/>
      <c r="X261" s="5"/>
      <c r="Y261" s="5"/>
      <c r="Z261" s="5"/>
      <c r="AA261" s="5"/>
      <c r="AB261" s="5"/>
      <c r="AC261" s="5"/>
      <c r="AD261" s="5"/>
      <c r="AE261" s="5"/>
    </row>
    <row r="262" spans="1:31" ht="21.75" customHeight="1">
      <c r="A262" s="5" t="s">
        <v>19519</v>
      </c>
      <c r="B262" s="5" t="s">
        <v>19520</v>
      </c>
      <c r="C262" s="5" t="s">
        <v>170</v>
      </c>
      <c r="D262" s="5" t="s">
        <v>47</v>
      </c>
      <c r="E262" s="5" t="s">
        <v>45</v>
      </c>
      <c r="F262" s="7">
        <v>10</v>
      </c>
      <c r="G262" s="7">
        <v>30</v>
      </c>
      <c r="H262" s="5" t="s">
        <v>2866</v>
      </c>
      <c r="I262" s="5" t="s">
        <v>31</v>
      </c>
      <c r="J262" s="5" t="s">
        <v>19521</v>
      </c>
      <c r="K262" s="5" t="s">
        <v>4020</v>
      </c>
      <c r="L262" s="9" t="s">
        <v>47</v>
      </c>
      <c r="M262" s="5" t="s">
        <v>53</v>
      </c>
      <c r="N262" s="5" t="s">
        <v>55</v>
      </c>
      <c r="O262" s="5" t="b">
        <f ca="1">IFERROR(__xludf.DUMMYFUNCTION("REGEXMATCH(A262,""(?i)ruby"")"),TRUE)</f>
        <v>1</v>
      </c>
      <c r="P262" s="5" t="b">
        <f t="shared" ca="1" si="0"/>
        <v>1</v>
      </c>
      <c r="Q262" s="5"/>
      <c r="R262" s="5"/>
      <c r="S262" s="5"/>
      <c r="T262" s="5"/>
      <c r="U262" s="5"/>
      <c r="V262" s="5"/>
      <c r="W262" s="5"/>
      <c r="X262" s="5"/>
      <c r="Y262" s="5"/>
      <c r="Z262" s="5"/>
      <c r="AA262" s="5"/>
      <c r="AB262" s="5"/>
      <c r="AC262" s="5"/>
      <c r="AD262" s="5"/>
      <c r="AE262" s="5"/>
    </row>
    <row r="263" spans="1:31" ht="21.75" customHeight="1">
      <c r="A263" s="5" t="s">
        <v>18559</v>
      </c>
      <c r="B263" s="5" t="s">
        <v>12170</v>
      </c>
      <c r="C263" s="5" t="s">
        <v>170</v>
      </c>
      <c r="D263" s="5" t="s">
        <v>390</v>
      </c>
      <c r="E263" s="5" t="s">
        <v>29</v>
      </c>
      <c r="F263" s="7">
        <v>10</v>
      </c>
      <c r="G263" s="7">
        <v>15</v>
      </c>
      <c r="H263" s="5" t="s">
        <v>56</v>
      </c>
      <c r="I263" s="5" t="s">
        <v>125</v>
      </c>
      <c r="J263" s="5" t="s">
        <v>224</v>
      </c>
      <c r="K263" s="5" t="s">
        <v>1506</v>
      </c>
      <c r="L263" s="5" t="s">
        <v>19524</v>
      </c>
      <c r="M263" s="5" t="s">
        <v>53</v>
      </c>
      <c r="N263" s="5" t="s">
        <v>55</v>
      </c>
      <c r="O263" s="5"/>
      <c r="P263" s="5" t="b">
        <f t="shared" ca="1" si="0"/>
        <v>1</v>
      </c>
      <c r="Q263" s="5"/>
      <c r="R263" s="5"/>
      <c r="S263" s="5"/>
      <c r="T263" s="5"/>
      <c r="U263" s="5"/>
      <c r="V263" s="5"/>
      <c r="W263" s="5"/>
      <c r="X263" s="5"/>
      <c r="Y263" s="5"/>
      <c r="Z263" s="5"/>
      <c r="AA263" s="5"/>
      <c r="AB263" s="5"/>
      <c r="AC263" s="5"/>
      <c r="AD263" s="5"/>
      <c r="AE263" s="5"/>
    </row>
    <row r="264" spans="1:31" ht="21.75" customHeight="1">
      <c r="A264" s="5" t="s">
        <v>19525</v>
      </c>
      <c r="B264" s="5" t="s">
        <v>18711</v>
      </c>
      <c r="C264" s="5" t="s">
        <v>20</v>
      </c>
      <c r="D264" s="5" t="s">
        <v>1173</v>
      </c>
      <c r="E264" s="5" t="s">
        <v>45</v>
      </c>
      <c r="F264" s="7">
        <v>10</v>
      </c>
      <c r="G264" s="7">
        <v>15</v>
      </c>
      <c r="H264" s="5" t="s">
        <v>56</v>
      </c>
      <c r="I264" s="7" t="s">
        <v>24</v>
      </c>
      <c r="J264" s="5" t="s">
        <v>48</v>
      </c>
      <c r="K264" s="5" t="s">
        <v>19361</v>
      </c>
      <c r="L264" s="5" t="s">
        <v>19526</v>
      </c>
      <c r="M264" s="5" t="s">
        <v>53</v>
      </c>
      <c r="N264" s="5" t="s">
        <v>55</v>
      </c>
      <c r="O264" s="5"/>
      <c r="P264" s="5" t="b">
        <f t="shared" ca="1" si="0"/>
        <v>1</v>
      </c>
      <c r="Q264" s="5"/>
      <c r="R264" s="5"/>
      <c r="S264" s="5"/>
      <c r="T264" s="5"/>
      <c r="U264" s="5"/>
      <c r="V264" s="5"/>
      <c r="W264" s="5"/>
      <c r="X264" s="5"/>
      <c r="Y264" s="5"/>
      <c r="Z264" s="5"/>
      <c r="AA264" s="5"/>
      <c r="AB264" s="5"/>
      <c r="AC264" s="5"/>
      <c r="AD264" s="5"/>
      <c r="AE264" s="5"/>
    </row>
    <row r="265" spans="1:31" ht="21.75" customHeight="1">
      <c r="A265" s="5" t="s">
        <v>18559</v>
      </c>
      <c r="B265" s="5" t="s">
        <v>19528</v>
      </c>
      <c r="C265" s="5" t="s">
        <v>20</v>
      </c>
      <c r="D265" s="5" t="s">
        <v>1173</v>
      </c>
      <c r="E265" s="5" t="s">
        <v>45</v>
      </c>
      <c r="F265" s="7">
        <v>10</v>
      </c>
      <c r="G265" s="7">
        <v>18</v>
      </c>
      <c r="H265" s="5" t="s">
        <v>964</v>
      </c>
      <c r="I265" s="5" t="s">
        <v>31</v>
      </c>
      <c r="J265" s="5" t="s">
        <v>106</v>
      </c>
      <c r="K265" s="5" t="s">
        <v>19530</v>
      </c>
      <c r="L265" s="5" t="s">
        <v>19531</v>
      </c>
      <c r="M265" s="5" t="s">
        <v>167</v>
      </c>
      <c r="N265" s="5" t="s">
        <v>55</v>
      </c>
      <c r="O265" s="5"/>
      <c r="P265" s="5" t="b">
        <f t="shared" ca="1" si="0"/>
        <v>1</v>
      </c>
      <c r="Q265" s="5"/>
      <c r="R265" s="5"/>
      <c r="S265" s="5"/>
      <c r="T265" s="5"/>
      <c r="U265" s="5"/>
      <c r="V265" s="5"/>
      <c r="W265" s="5"/>
      <c r="X265" s="5"/>
      <c r="Y265" s="5"/>
      <c r="Z265" s="5"/>
      <c r="AA265" s="5"/>
      <c r="AB265" s="5"/>
      <c r="AC265" s="5"/>
      <c r="AD265" s="5"/>
      <c r="AE265" s="5"/>
    </row>
    <row r="266" spans="1:31" ht="21.75" customHeight="1">
      <c r="A266" s="5" t="s">
        <v>19532</v>
      </c>
      <c r="B266" s="5" t="s">
        <v>19533</v>
      </c>
      <c r="C266" s="5" t="s">
        <v>27</v>
      </c>
      <c r="D266" s="5" t="s">
        <v>47</v>
      </c>
      <c r="E266" s="5" t="s">
        <v>29</v>
      </c>
      <c r="F266" s="7">
        <v>10</v>
      </c>
      <c r="G266" s="7">
        <v>20</v>
      </c>
      <c r="H266" s="5" t="s">
        <v>144</v>
      </c>
      <c r="I266" s="5" t="s">
        <v>31</v>
      </c>
      <c r="J266" s="5" t="s">
        <v>6291</v>
      </c>
      <c r="K266" s="5" t="s">
        <v>19535</v>
      </c>
      <c r="L266" s="5" t="s">
        <v>19536</v>
      </c>
      <c r="M266" s="5" t="s">
        <v>37</v>
      </c>
      <c r="N266" s="5" t="s">
        <v>55</v>
      </c>
      <c r="O266" s="5" t="b">
        <f ca="1">IFERROR(__xludf.DUMMYFUNCTION("REGEXMATCH(A266,""(?i)ruby"")"),TRUE)</f>
        <v>1</v>
      </c>
      <c r="P266" s="5" t="b">
        <f t="shared" ca="1" si="0"/>
        <v>1</v>
      </c>
      <c r="Q266" s="5"/>
      <c r="R266" s="5"/>
      <c r="S266" s="5"/>
      <c r="T266" s="5"/>
      <c r="U266" s="5"/>
      <c r="V266" s="5"/>
      <c r="W266" s="5"/>
      <c r="X266" s="5"/>
      <c r="Y266" s="5"/>
      <c r="Z266" s="5"/>
      <c r="AA266" s="5"/>
      <c r="AB266" s="5"/>
      <c r="AC266" s="5"/>
      <c r="AD266" s="5"/>
      <c r="AE266" s="5"/>
    </row>
    <row r="267" spans="1:31" ht="21.75" customHeight="1">
      <c r="A267" s="5" t="s">
        <v>15233</v>
      </c>
      <c r="B267" s="5" t="s">
        <v>15234</v>
      </c>
      <c r="C267" s="5" t="s">
        <v>27</v>
      </c>
      <c r="D267" s="5" t="s">
        <v>85</v>
      </c>
      <c r="E267" s="5" t="s">
        <v>45</v>
      </c>
      <c r="F267" s="7">
        <v>10</v>
      </c>
      <c r="G267" s="7">
        <v>20</v>
      </c>
      <c r="H267" s="5" t="s">
        <v>144</v>
      </c>
      <c r="I267" s="5" t="s">
        <v>108</v>
      </c>
      <c r="J267" s="5" t="s">
        <v>11265</v>
      </c>
      <c r="K267" s="5" t="s">
        <v>15235</v>
      </c>
      <c r="L267" s="5" t="s">
        <v>15236</v>
      </c>
      <c r="M267" s="5" t="s">
        <v>167</v>
      </c>
      <c r="N267" s="5" t="s">
        <v>55</v>
      </c>
      <c r="O267" s="5"/>
      <c r="P267" s="5" t="b">
        <f t="shared" ca="1" si="0"/>
        <v>1</v>
      </c>
      <c r="Q267" s="5"/>
      <c r="R267" s="5"/>
      <c r="S267" s="5"/>
      <c r="T267" s="5"/>
      <c r="U267" s="5"/>
      <c r="V267" s="5"/>
      <c r="W267" s="5"/>
      <c r="X267" s="5"/>
      <c r="Y267" s="5"/>
      <c r="Z267" s="5"/>
      <c r="AA267" s="5"/>
      <c r="AB267" s="5"/>
      <c r="AC267" s="5"/>
      <c r="AD267" s="5"/>
      <c r="AE267" s="5"/>
    </row>
    <row r="268" spans="1:31" ht="21.75" customHeight="1">
      <c r="A268" s="5" t="s">
        <v>15175</v>
      </c>
      <c r="B268" s="5" t="s">
        <v>5331</v>
      </c>
      <c r="C268" s="5" t="s">
        <v>41</v>
      </c>
      <c r="D268" s="5" t="s">
        <v>94</v>
      </c>
      <c r="E268" s="5" t="s">
        <v>45</v>
      </c>
      <c r="F268" s="7">
        <v>10</v>
      </c>
      <c r="G268" s="7">
        <v>15</v>
      </c>
      <c r="H268" s="5" t="s">
        <v>56</v>
      </c>
      <c r="I268" s="5" t="s">
        <v>108</v>
      </c>
      <c r="J268" s="5" t="s">
        <v>57</v>
      </c>
      <c r="K268" s="5" t="s">
        <v>1596</v>
      </c>
      <c r="L268" s="5" t="s">
        <v>15176</v>
      </c>
      <c r="M268" s="5" t="s">
        <v>37</v>
      </c>
      <c r="N268" s="5" t="s">
        <v>55</v>
      </c>
      <c r="O268" s="5"/>
      <c r="P268" s="5" t="b">
        <f t="shared" ca="1" si="0"/>
        <v>1</v>
      </c>
      <c r="Q268" s="5"/>
      <c r="R268" s="5"/>
      <c r="S268" s="5"/>
      <c r="T268" s="5"/>
      <c r="U268" s="5"/>
      <c r="V268" s="5"/>
      <c r="W268" s="5"/>
      <c r="X268" s="5"/>
      <c r="Y268" s="5"/>
      <c r="Z268" s="5"/>
      <c r="AA268" s="5"/>
      <c r="AB268" s="5"/>
      <c r="AC268" s="5"/>
      <c r="AD268" s="5"/>
      <c r="AE268" s="5"/>
    </row>
    <row r="269" spans="1:31" ht="21.75" customHeight="1">
      <c r="A269" s="5" t="s">
        <v>2665</v>
      </c>
      <c r="B269" s="5" t="s">
        <v>15648</v>
      </c>
      <c r="C269" s="5" t="s">
        <v>27</v>
      </c>
      <c r="D269" s="5" t="s">
        <v>290</v>
      </c>
      <c r="E269" s="5" t="s">
        <v>45</v>
      </c>
      <c r="F269" s="7">
        <v>10</v>
      </c>
      <c r="G269" s="7">
        <v>12</v>
      </c>
      <c r="H269" s="5" t="s">
        <v>360</v>
      </c>
      <c r="I269" s="5" t="s">
        <v>125</v>
      </c>
      <c r="J269" s="5" t="s">
        <v>15129</v>
      </c>
      <c r="K269" s="5" t="s">
        <v>15651</v>
      </c>
      <c r="L269" s="5" t="s">
        <v>15652</v>
      </c>
      <c r="M269" s="5" t="s">
        <v>53</v>
      </c>
      <c r="N269" s="5" t="s">
        <v>55</v>
      </c>
      <c r="O269" s="5"/>
      <c r="P269" s="5" t="b">
        <f t="shared" ca="1" si="0"/>
        <v>1</v>
      </c>
      <c r="Q269" s="5"/>
      <c r="R269" s="5"/>
      <c r="S269" s="5"/>
      <c r="T269" s="5"/>
      <c r="U269" s="5"/>
      <c r="V269" s="5"/>
      <c r="W269" s="5"/>
      <c r="X269" s="5"/>
      <c r="Y269" s="5"/>
      <c r="Z269" s="5"/>
      <c r="AA269" s="5"/>
      <c r="AB269" s="5"/>
      <c r="AC269" s="5"/>
      <c r="AD269" s="5"/>
      <c r="AE269" s="5"/>
    </row>
    <row r="270" spans="1:31" ht="21.75" customHeight="1">
      <c r="A270" s="5" t="s">
        <v>396</v>
      </c>
      <c r="B270" s="5" t="s">
        <v>19591</v>
      </c>
      <c r="C270" s="5" t="s">
        <v>20</v>
      </c>
      <c r="D270" s="5" t="s">
        <v>1173</v>
      </c>
      <c r="E270" s="5" t="s">
        <v>45</v>
      </c>
      <c r="F270" s="7">
        <v>10</v>
      </c>
      <c r="G270" s="7">
        <v>15</v>
      </c>
      <c r="H270" s="5" t="s">
        <v>56</v>
      </c>
      <c r="I270" s="5" t="s">
        <v>108</v>
      </c>
      <c r="J270" s="5" t="s">
        <v>68</v>
      </c>
      <c r="K270" s="5" t="s">
        <v>19592</v>
      </c>
      <c r="L270" s="5" t="s">
        <v>19593</v>
      </c>
      <c r="M270" s="5" t="s">
        <v>167</v>
      </c>
      <c r="N270" s="5" t="s">
        <v>55</v>
      </c>
      <c r="O270" s="5"/>
      <c r="P270" s="5" t="b">
        <f t="shared" ca="1" si="0"/>
        <v>1</v>
      </c>
      <c r="Q270" s="5"/>
      <c r="R270" s="5"/>
      <c r="S270" s="5"/>
      <c r="T270" s="5"/>
      <c r="U270" s="5"/>
      <c r="V270" s="5"/>
      <c r="W270" s="5"/>
      <c r="X270" s="5"/>
      <c r="Y270" s="5"/>
      <c r="Z270" s="5"/>
      <c r="AA270" s="5"/>
      <c r="AB270" s="5"/>
      <c r="AC270" s="5"/>
      <c r="AD270" s="5"/>
      <c r="AE270" s="5"/>
    </row>
    <row r="271" spans="1:31" ht="21.75" customHeight="1">
      <c r="A271" s="14" t="s">
        <v>3006</v>
      </c>
      <c r="B271" s="14" t="s">
        <v>19595</v>
      </c>
      <c r="C271" s="14" t="s">
        <v>41</v>
      </c>
      <c r="D271" s="14" t="s">
        <v>169</v>
      </c>
      <c r="E271" s="14" t="s">
        <v>45</v>
      </c>
      <c r="F271" s="15">
        <v>10</v>
      </c>
      <c r="G271" s="15">
        <v>15</v>
      </c>
      <c r="H271" s="14" t="s">
        <v>56</v>
      </c>
      <c r="I271" s="14" t="s">
        <v>108</v>
      </c>
      <c r="J271" s="14" t="s">
        <v>2797</v>
      </c>
      <c r="K271" s="16" t="s">
        <v>47</v>
      </c>
      <c r="L271" s="14" t="s">
        <v>19596</v>
      </c>
      <c r="M271" s="14" t="s">
        <v>100</v>
      </c>
      <c r="N271" s="14" t="s">
        <v>55</v>
      </c>
      <c r="O271" s="14" t="b">
        <f ca="1">IFERROR(__xludf.DUMMYFUNCTION("REGEXMATCH(A271,""(?i)ruby"")"),FALSE)</f>
        <v>0</v>
      </c>
      <c r="P271" s="14" t="b">
        <f t="shared" ca="1" si="0"/>
        <v>1</v>
      </c>
      <c r="Q271" s="5"/>
      <c r="R271" s="5"/>
      <c r="S271" s="5"/>
      <c r="T271" s="5"/>
      <c r="U271" s="5"/>
      <c r="V271" s="5"/>
      <c r="W271" s="5"/>
      <c r="X271" s="5"/>
      <c r="Y271" s="5"/>
      <c r="Z271" s="5"/>
      <c r="AA271" s="5"/>
      <c r="AB271" s="5"/>
      <c r="AC271" s="5"/>
      <c r="AD271" s="5"/>
      <c r="AE271" s="5"/>
    </row>
    <row r="272" spans="1:31" ht="21.75" customHeight="1">
      <c r="A272" s="5" t="s">
        <v>18583</v>
      </c>
      <c r="B272" s="5" t="s">
        <v>12163</v>
      </c>
      <c r="C272" s="5" t="s">
        <v>41</v>
      </c>
      <c r="D272" s="5" t="s">
        <v>1546</v>
      </c>
      <c r="E272" s="5" t="s">
        <v>45</v>
      </c>
      <c r="F272" s="7">
        <v>10</v>
      </c>
      <c r="G272" s="7">
        <v>15</v>
      </c>
      <c r="H272" s="5" t="s">
        <v>56</v>
      </c>
      <c r="I272" s="7" t="s">
        <v>24</v>
      </c>
      <c r="J272" s="5" t="s">
        <v>117</v>
      </c>
      <c r="K272" s="5" t="s">
        <v>12164</v>
      </c>
      <c r="L272" s="5" t="s">
        <v>19599</v>
      </c>
      <c r="M272" s="5" t="s">
        <v>53</v>
      </c>
      <c r="N272" s="5" t="s">
        <v>89</v>
      </c>
      <c r="O272" s="5"/>
      <c r="P272" s="5" t="b">
        <f t="shared" ca="1" si="0"/>
        <v>1</v>
      </c>
      <c r="Q272" s="5"/>
      <c r="R272" s="5"/>
      <c r="S272" s="5"/>
      <c r="T272" s="5"/>
      <c r="U272" s="5"/>
      <c r="V272" s="5"/>
      <c r="W272" s="5"/>
      <c r="X272" s="5"/>
      <c r="Y272" s="5"/>
      <c r="Z272" s="5"/>
      <c r="AA272" s="5"/>
      <c r="AB272" s="5"/>
      <c r="AC272" s="5"/>
      <c r="AD272" s="5"/>
      <c r="AE272" s="5"/>
    </row>
    <row r="273" spans="1:31" ht="21.75" customHeight="1">
      <c r="A273" s="5" t="s">
        <v>396</v>
      </c>
      <c r="B273" s="5" t="s">
        <v>19600</v>
      </c>
      <c r="C273" s="5" t="s">
        <v>27</v>
      </c>
      <c r="D273" s="5" t="s">
        <v>575</v>
      </c>
      <c r="E273" s="5" t="s">
        <v>29</v>
      </c>
      <c r="F273" s="7">
        <v>10</v>
      </c>
      <c r="G273" s="7">
        <v>20</v>
      </c>
      <c r="H273" s="5" t="s">
        <v>144</v>
      </c>
      <c r="I273" s="5" t="s">
        <v>108</v>
      </c>
      <c r="J273" s="5" t="s">
        <v>110</v>
      </c>
      <c r="K273" s="5" t="s">
        <v>19602</v>
      </c>
      <c r="L273" s="5" t="s">
        <v>19603</v>
      </c>
      <c r="M273" s="5" t="s">
        <v>100</v>
      </c>
      <c r="N273" s="5" t="s">
        <v>55</v>
      </c>
      <c r="O273" s="5"/>
      <c r="P273" s="5" t="b">
        <f t="shared" ca="1" si="0"/>
        <v>1</v>
      </c>
      <c r="Q273" s="5"/>
      <c r="R273" s="5"/>
      <c r="S273" s="5"/>
      <c r="T273" s="5"/>
      <c r="U273" s="5"/>
      <c r="V273" s="5"/>
      <c r="W273" s="5"/>
      <c r="X273" s="5"/>
      <c r="Y273" s="5"/>
      <c r="Z273" s="5"/>
      <c r="AA273" s="5"/>
      <c r="AB273" s="5"/>
      <c r="AC273" s="5"/>
      <c r="AD273" s="5"/>
      <c r="AE273" s="5"/>
    </row>
    <row r="274" spans="1:31" ht="21.75" customHeight="1">
      <c r="A274" s="5" t="s">
        <v>19605</v>
      </c>
      <c r="B274" s="5" t="s">
        <v>11828</v>
      </c>
      <c r="C274" s="5" t="s">
        <v>20</v>
      </c>
      <c r="D274" s="5" t="s">
        <v>1173</v>
      </c>
      <c r="E274" s="5" t="s">
        <v>45</v>
      </c>
      <c r="F274" s="7">
        <v>10</v>
      </c>
      <c r="G274" s="7">
        <v>15</v>
      </c>
      <c r="H274" s="5" t="s">
        <v>56</v>
      </c>
      <c r="I274" s="5" t="s">
        <v>31</v>
      </c>
      <c r="J274" s="5" t="s">
        <v>1283</v>
      </c>
      <c r="K274" s="5" t="s">
        <v>1100</v>
      </c>
      <c r="L274" s="5" t="s">
        <v>19606</v>
      </c>
      <c r="M274" s="5" t="s">
        <v>167</v>
      </c>
      <c r="N274" s="5" t="s">
        <v>237</v>
      </c>
      <c r="O274" s="5"/>
      <c r="P274" s="5" t="b">
        <f t="shared" ca="1" si="0"/>
        <v>1</v>
      </c>
      <c r="Q274" s="5"/>
      <c r="R274" s="5"/>
      <c r="S274" s="5"/>
      <c r="T274" s="5"/>
      <c r="U274" s="5"/>
      <c r="V274" s="5"/>
      <c r="W274" s="5"/>
      <c r="X274" s="5"/>
      <c r="Y274" s="5"/>
      <c r="Z274" s="5"/>
      <c r="AA274" s="5"/>
      <c r="AB274" s="5"/>
      <c r="AC274" s="5"/>
      <c r="AD274" s="5"/>
      <c r="AE274" s="5"/>
    </row>
    <row r="275" spans="1:31" ht="21.75" customHeight="1">
      <c r="A275" s="5" t="s">
        <v>19215</v>
      </c>
      <c r="B275" s="5" t="s">
        <v>6443</v>
      </c>
      <c r="C275" s="5" t="s">
        <v>27</v>
      </c>
      <c r="D275" s="5" t="s">
        <v>85</v>
      </c>
      <c r="E275" s="5" t="s">
        <v>29</v>
      </c>
      <c r="F275" s="7">
        <v>10</v>
      </c>
      <c r="G275" s="7">
        <v>15</v>
      </c>
      <c r="H275" s="5" t="s">
        <v>56</v>
      </c>
      <c r="I275" s="5" t="s">
        <v>108</v>
      </c>
      <c r="J275" s="5" t="s">
        <v>110</v>
      </c>
      <c r="K275" s="5" t="s">
        <v>1512</v>
      </c>
      <c r="L275" s="5" t="s">
        <v>19609</v>
      </c>
      <c r="M275" s="5" t="s">
        <v>53</v>
      </c>
      <c r="N275" s="5" t="s">
        <v>55</v>
      </c>
      <c r="O275" s="5"/>
      <c r="P275" s="5" t="b">
        <f t="shared" ca="1" si="0"/>
        <v>1</v>
      </c>
      <c r="Q275" s="5"/>
      <c r="R275" s="5"/>
      <c r="S275" s="5"/>
      <c r="T275" s="5"/>
      <c r="U275" s="5"/>
      <c r="V275" s="5"/>
      <c r="W275" s="5"/>
      <c r="X275" s="5"/>
      <c r="Y275" s="5"/>
      <c r="Z275" s="5"/>
      <c r="AA275" s="5"/>
      <c r="AB275" s="5"/>
      <c r="AC275" s="5"/>
      <c r="AD275" s="5"/>
      <c r="AE275" s="5"/>
    </row>
    <row r="276" spans="1:31" ht="21.75" customHeight="1">
      <c r="A276" s="5" t="s">
        <v>19061</v>
      </c>
      <c r="B276" s="5" t="s">
        <v>3538</v>
      </c>
      <c r="C276" s="5" t="s">
        <v>27</v>
      </c>
      <c r="D276" s="5" t="s">
        <v>290</v>
      </c>
      <c r="E276" s="5" t="s">
        <v>45</v>
      </c>
      <c r="F276" s="7">
        <v>10</v>
      </c>
      <c r="G276" s="7">
        <v>18</v>
      </c>
      <c r="H276" s="5" t="s">
        <v>964</v>
      </c>
      <c r="I276" s="5" t="s">
        <v>108</v>
      </c>
      <c r="J276" s="5" t="s">
        <v>3541</v>
      </c>
      <c r="K276" s="5" t="s">
        <v>3542</v>
      </c>
      <c r="L276" s="5" t="s">
        <v>19613</v>
      </c>
      <c r="M276" s="5" t="s">
        <v>37</v>
      </c>
      <c r="N276" s="5" t="s">
        <v>38</v>
      </c>
      <c r="O276" s="5"/>
      <c r="P276" s="5" t="b">
        <f t="shared" ca="1" si="0"/>
        <v>1</v>
      </c>
      <c r="Q276" s="5"/>
      <c r="R276" s="5"/>
      <c r="S276" s="5"/>
      <c r="T276" s="5"/>
      <c r="U276" s="5"/>
      <c r="V276" s="5"/>
      <c r="W276" s="5"/>
      <c r="X276" s="5"/>
      <c r="Y276" s="5"/>
      <c r="Z276" s="5"/>
      <c r="AA276" s="5"/>
      <c r="AB276" s="5"/>
      <c r="AC276" s="5"/>
      <c r="AD276" s="5"/>
      <c r="AE276" s="5"/>
    </row>
    <row r="277" spans="1:31" ht="21.75" customHeight="1">
      <c r="A277" s="5" t="s">
        <v>19503</v>
      </c>
      <c r="B277" s="5" t="s">
        <v>19614</v>
      </c>
      <c r="C277" s="5" t="s">
        <v>27</v>
      </c>
      <c r="D277" s="5" t="s">
        <v>105</v>
      </c>
      <c r="E277" s="5" t="s">
        <v>29</v>
      </c>
      <c r="F277" s="7">
        <v>10</v>
      </c>
      <c r="G277" s="7">
        <v>15</v>
      </c>
      <c r="H277" s="5" t="s">
        <v>56</v>
      </c>
      <c r="I277" s="5" t="s">
        <v>108</v>
      </c>
      <c r="J277" s="5" t="s">
        <v>4617</v>
      </c>
      <c r="K277" s="5" t="s">
        <v>19616</v>
      </c>
      <c r="L277" s="5" t="s">
        <v>19618</v>
      </c>
      <c r="M277" s="5" t="s">
        <v>100</v>
      </c>
      <c r="N277" s="5" t="s">
        <v>55</v>
      </c>
      <c r="O277" s="5"/>
      <c r="P277" s="5" t="b">
        <f t="shared" ca="1" si="0"/>
        <v>1</v>
      </c>
      <c r="Q277" s="5"/>
      <c r="R277" s="5"/>
      <c r="S277" s="5"/>
      <c r="T277" s="5"/>
      <c r="U277" s="5"/>
      <c r="V277" s="5"/>
      <c r="W277" s="5"/>
      <c r="X277" s="5"/>
      <c r="Y277" s="5"/>
      <c r="Z277" s="5"/>
      <c r="AA277" s="5"/>
      <c r="AB277" s="5"/>
      <c r="AC277" s="5"/>
      <c r="AD277" s="5"/>
      <c r="AE277" s="5"/>
    </row>
    <row r="278" spans="1:31" ht="21.75" customHeight="1">
      <c r="A278" s="5" t="s">
        <v>2665</v>
      </c>
      <c r="B278" s="5" t="s">
        <v>1786</v>
      </c>
      <c r="C278" s="5" t="s">
        <v>27</v>
      </c>
      <c r="D278" s="5" t="s">
        <v>85</v>
      </c>
      <c r="E278" s="5" t="s">
        <v>29</v>
      </c>
      <c r="F278" s="7">
        <v>10</v>
      </c>
      <c r="G278" s="7">
        <v>15</v>
      </c>
      <c r="H278" s="5" t="s">
        <v>56</v>
      </c>
      <c r="I278" s="5" t="s">
        <v>108</v>
      </c>
      <c r="J278" s="5" t="s">
        <v>252</v>
      </c>
      <c r="K278" s="5" t="s">
        <v>5856</v>
      </c>
      <c r="L278" s="5" t="s">
        <v>19624</v>
      </c>
      <c r="M278" s="5" t="s">
        <v>42</v>
      </c>
      <c r="N278" s="5" t="s">
        <v>38</v>
      </c>
      <c r="O278" s="5"/>
      <c r="P278" s="5" t="b">
        <f t="shared" ca="1" si="0"/>
        <v>1</v>
      </c>
      <c r="Q278" s="5"/>
      <c r="R278" s="5"/>
      <c r="S278" s="5"/>
      <c r="T278" s="5"/>
      <c r="U278" s="5"/>
      <c r="V278" s="5"/>
      <c r="W278" s="5"/>
      <c r="X278" s="5"/>
      <c r="Y278" s="5"/>
      <c r="Z278" s="5"/>
      <c r="AA278" s="5"/>
      <c r="AB278" s="5"/>
      <c r="AC278" s="5"/>
      <c r="AD278" s="5"/>
      <c r="AE278" s="5"/>
    </row>
    <row r="279" spans="1:31" ht="21.75" customHeight="1">
      <c r="A279" s="5" t="s">
        <v>396</v>
      </c>
      <c r="B279" s="5" t="s">
        <v>14744</v>
      </c>
      <c r="C279" s="5" t="s">
        <v>170</v>
      </c>
      <c r="D279" s="5" t="s">
        <v>390</v>
      </c>
      <c r="E279" s="5" t="s">
        <v>29</v>
      </c>
      <c r="F279" s="7">
        <v>10</v>
      </c>
      <c r="G279" s="7">
        <v>20</v>
      </c>
      <c r="H279" s="5" t="s">
        <v>144</v>
      </c>
      <c r="I279" s="5" t="s">
        <v>66</v>
      </c>
      <c r="J279" s="5" t="s">
        <v>110</v>
      </c>
      <c r="K279" s="5" t="s">
        <v>19627</v>
      </c>
      <c r="L279" s="5" t="s">
        <v>19628</v>
      </c>
      <c r="M279" s="5" t="s">
        <v>53</v>
      </c>
      <c r="N279" s="5" t="s">
        <v>55</v>
      </c>
      <c r="O279" s="5"/>
      <c r="P279" s="5" t="b">
        <f t="shared" ca="1" si="0"/>
        <v>1</v>
      </c>
      <c r="Q279" s="5"/>
      <c r="R279" s="5"/>
      <c r="S279" s="5"/>
      <c r="T279" s="5"/>
      <c r="U279" s="5"/>
      <c r="V279" s="5"/>
      <c r="W279" s="5"/>
      <c r="X279" s="5"/>
      <c r="Y279" s="5"/>
      <c r="Z279" s="5"/>
      <c r="AA279" s="5"/>
      <c r="AB279" s="5"/>
      <c r="AC279" s="5"/>
      <c r="AD279" s="5"/>
      <c r="AE279" s="5"/>
    </row>
    <row r="280" spans="1:31" ht="21.75" customHeight="1">
      <c r="A280" s="5" t="s">
        <v>19629</v>
      </c>
      <c r="B280" s="5" t="s">
        <v>19630</v>
      </c>
      <c r="C280" s="5" t="s">
        <v>170</v>
      </c>
      <c r="D280" s="5" t="s">
        <v>435</v>
      </c>
      <c r="E280" s="5" t="s">
        <v>29</v>
      </c>
      <c r="F280" s="7">
        <v>10</v>
      </c>
      <c r="G280" s="7">
        <v>20</v>
      </c>
      <c r="H280" s="5" t="s">
        <v>144</v>
      </c>
      <c r="I280" s="5" t="s">
        <v>31</v>
      </c>
      <c r="J280" s="5" t="s">
        <v>297</v>
      </c>
      <c r="K280" s="5" t="s">
        <v>19631</v>
      </c>
      <c r="L280" s="5" t="s">
        <v>19632</v>
      </c>
      <c r="M280" s="5" t="s">
        <v>100</v>
      </c>
      <c r="N280" s="5" t="s">
        <v>55</v>
      </c>
      <c r="O280" s="5"/>
      <c r="P280" s="5" t="b">
        <f t="shared" ca="1" si="0"/>
        <v>1</v>
      </c>
      <c r="Q280" s="5"/>
      <c r="R280" s="5"/>
      <c r="S280" s="5"/>
      <c r="T280" s="5"/>
      <c r="U280" s="5"/>
      <c r="V280" s="5"/>
      <c r="W280" s="5"/>
      <c r="X280" s="5"/>
      <c r="Y280" s="5"/>
      <c r="Z280" s="5"/>
      <c r="AA280" s="5"/>
      <c r="AB280" s="5"/>
      <c r="AC280" s="5"/>
      <c r="AD280" s="5"/>
      <c r="AE280" s="5"/>
    </row>
    <row r="281" spans="1:31" ht="21.75" customHeight="1">
      <c r="A281" s="5" t="s">
        <v>19634</v>
      </c>
      <c r="B281" s="5" t="s">
        <v>19635</v>
      </c>
      <c r="C281" s="5" t="s">
        <v>20</v>
      </c>
      <c r="D281" s="5" t="s">
        <v>21</v>
      </c>
      <c r="E281" s="5" t="s">
        <v>45</v>
      </c>
      <c r="F281" s="7">
        <v>10</v>
      </c>
      <c r="G281" s="7">
        <v>15</v>
      </c>
      <c r="H281" s="5" t="s">
        <v>56</v>
      </c>
      <c r="I281" s="5" t="s">
        <v>108</v>
      </c>
      <c r="J281" s="5" t="s">
        <v>19639</v>
      </c>
      <c r="K281" s="5" t="s">
        <v>19640</v>
      </c>
      <c r="L281" s="5" t="s">
        <v>19641</v>
      </c>
      <c r="M281" s="5" t="s">
        <v>100</v>
      </c>
      <c r="N281" s="5" t="s">
        <v>55</v>
      </c>
      <c r="O281" s="5"/>
      <c r="P281" s="5" t="b">
        <f t="shared" ca="1" si="0"/>
        <v>1</v>
      </c>
      <c r="Q281" s="5"/>
      <c r="R281" s="5"/>
      <c r="S281" s="5"/>
      <c r="T281" s="5"/>
      <c r="U281" s="5"/>
      <c r="V281" s="5"/>
      <c r="W281" s="5"/>
      <c r="X281" s="5"/>
      <c r="Y281" s="5"/>
      <c r="Z281" s="5"/>
      <c r="AA281" s="5"/>
      <c r="AB281" s="5"/>
      <c r="AC281" s="5"/>
      <c r="AD281" s="5"/>
      <c r="AE281" s="5"/>
    </row>
    <row r="282" spans="1:31" ht="21.75" customHeight="1">
      <c r="A282" s="5" t="s">
        <v>13338</v>
      </c>
      <c r="B282" s="5" t="s">
        <v>19643</v>
      </c>
      <c r="C282" s="5" t="s">
        <v>27</v>
      </c>
      <c r="D282" s="5" t="s">
        <v>47</v>
      </c>
      <c r="E282" s="5" t="s">
        <v>45</v>
      </c>
      <c r="F282" s="7">
        <v>10</v>
      </c>
      <c r="G282" s="7">
        <v>15</v>
      </c>
      <c r="H282" s="5" t="s">
        <v>56</v>
      </c>
      <c r="I282" s="5" t="s">
        <v>66</v>
      </c>
      <c r="J282" s="5" t="s">
        <v>48</v>
      </c>
      <c r="K282" s="5" t="s">
        <v>19644</v>
      </c>
      <c r="L282" s="5" t="s">
        <v>19645</v>
      </c>
      <c r="M282" s="5" t="s">
        <v>37</v>
      </c>
      <c r="N282" s="5" t="s">
        <v>405</v>
      </c>
      <c r="O282" s="5"/>
      <c r="P282" s="5" t="b">
        <f t="shared" ca="1" si="0"/>
        <v>1</v>
      </c>
      <c r="Q282" s="5"/>
      <c r="R282" s="5"/>
      <c r="S282" s="5"/>
      <c r="T282" s="5"/>
      <c r="U282" s="5"/>
      <c r="V282" s="5"/>
      <c r="W282" s="5"/>
      <c r="X282" s="5"/>
      <c r="Y282" s="5"/>
      <c r="Z282" s="5"/>
      <c r="AA282" s="5"/>
      <c r="AB282" s="5"/>
      <c r="AC282" s="5"/>
      <c r="AD282" s="5"/>
      <c r="AE282" s="5"/>
    </row>
    <row r="283" spans="1:31" ht="21.75" customHeight="1">
      <c r="A283" s="5" t="s">
        <v>396</v>
      </c>
      <c r="B283" s="5" t="s">
        <v>6383</v>
      </c>
      <c r="C283" s="5" t="s">
        <v>41</v>
      </c>
      <c r="D283" s="5" t="s">
        <v>169</v>
      </c>
      <c r="E283" s="5" t="s">
        <v>45</v>
      </c>
      <c r="F283" s="7">
        <v>10</v>
      </c>
      <c r="G283" s="7">
        <v>12</v>
      </c>
      <c r="H283" s="5" t="s">
        <v>360</v>
      </c>
      <c r="I283" s="5" t="s">
        <v>31</v>
      </c>
      <c r="J283" s="5" t="s">
        <v>57</v>
      </c>
      <c r="K283" s="5" t="s">
        <v>19652</v>
      </c>
      <c r="L283" s="5" t="s">
        <v>19653</v>
      </c>
      <c r="M283" s="5" t="s">
        <v>53</v>
      </c>
      <c r="N283" s="5" t="s">
        <v>55</v>
      </c>
      <c r="O283" s="5"/>
      <c r="P283" s="5" t="b">
        <f t="shared" ca="1" si="0"/>
        <v>1</v>
      </c>
      <c r="Q283" s="5"/>
      <c r="R283" s="5"/>
      <c r="S283" s="5"/>
      <c r="T283" s="5"/>
      <c r="U283" s="5"/>
      <c r="V283" s="5"/>
      <c r="W283" s="5"/>
      <c r="X283" s="5"/>
      <c r="Y283" s="5"/>
      <c r="Z283" s="5"/>
      <c r="AA283" s="5"/>
      <c r="AB283" s="5"/>
      <c r="AC283" s="5"/>
      <c r="AD283" s="5"/>
      <c r="AE283" s="5"/>
    </row>
    <row r="284" spans="1:31" ht="21.75" customHeight="1">
      <c r="A284" s="5" t="s">
        <v>9556</v>
      </c>
      <c r="B284" s="5" t="s">
        <v>13867</v>
      </c>
      <c r="C284" s="5" t="s">
        <v>20</v>
      </c>
      <c r="D284" s="5" t="s">
        <v>47</v>
      </c>
      <c r="E284" s="5" t="s">
        <v>45</v>
      </c>
      <c r="F284" s="7">
        <v>10</v>
      </c>
      <c r="G284" s="7">
        <v>15</v>
      </c>
      <c r="H284" s="5" t="s">
        <v>56</v>
      </c>
      <c r="I284" s="5" t="s">
        <v>31</v>
      </c>
      <c r="J284" s="5" t="s">
        <v>110</v>
      </c>
      <c r="K284" s="5" t="s">
        <v>13869</v>
      </c>
      <c r="L284" s="5" t="s">
        <v>13870</v>
      </c>
      <c r="M284" s="5" t="s">
        <v>1599</v>
      </c>
      <c r="N284" s="5" t="s">
        <v>237</v>
      </c>
      <c r="O284" s="5"/>
      <c r="P284" s="5" t="b">
        <f t="shared" ca="1" si="0"/>
        <v>1</v>
      </c>
      <c r="Q284" s="5"/>
      <c r="R284" s="5"/>
      <c r="S284" s="5"/>
      <c r="T284" s="5"/>
      <c r="U284" s="5"/>
      <c r="V284" s="5"/>
      <c r="W284" s="5"/>
      <c r="X284" s="5"/>
      <c r="Y284" s="5"/>
      <c r="Z284" s="5"/>
      <c r="AA284" s="5"/>
      <c r="AB284" s="5"/>
      <c r="AC284" s="5"/>
      <c r="AD284" s="5"/>
      <c r="AE284" s="5"/>
    </row>
    <row r="285" spans="1:31" ht="21.75" customHeight="1">
      <c r="A285" s="5" t="s">
        <v>19662</v>
      </c>
      <c r="B285" s="5" t="s">
        <v>13918</v>
      </c>
      <c r="C285" s="5" t="s">
        <v>170</v>
      </c>
      <c r="D285" s="5" t="s">
        <v>47</v>
      </c>
      <c r="E285" s="5" t="s">
        <v>45</v>
      </c>
      <c r="F285" s="7">
        <v>10</v>
      </c>
      <c r="G285" s="7">
        <v>20</v>
      </c>
      <c r="H285" s="5" t="s">
        <v>144</v>
      </c>
      <c r="I285" s="5" t="s">
        <v>108</v>
      </c>
      <c r="J285" s="5" t="s">
        <v>382</v>
      </c>
      <c r="K285" s="5" t="s">
        <v>13920</v>
      </c>
      <c r="L285" s="5" t="s">
        <v>19664</v>
      </c>
      <c r="M285" s="5" t="s">
        <v>42</v>
      </c>
      <c r="N285" s="5" t="s">
        <v>55</v>
      </c>
      <c r="O285" s="5"/>
      <c r="P285" s="5" t="b">
        <f t="shared" ca="1" si="0"/>
        <v>1</v>
      </c>
      <c r="Q285" s="5"/>
      <c r="R285" s="5"/>
      <c r="S285" s="5"/>
      <c r="T285" s="5"/>
      <c r="U285" s="5"/>
      <c r="V285" s="5"/>
      <c r="W285" s="5"/>
      <c r="X285" s="5"/>
      <c r="Y285" s="5"/>
      <c r="Z285" s="5"/>
      <c r="AA285" s="5"/>
      <c r="AB285" s="5"/>
      <c r="AC285" s="5"/>
      <c r="AD285" s="5"/>
      <c r="AE285" s="5"/>
    </row>
    <row r="286" spans="1:31" ht="21.75" customHeight="1">
      <c r="A286" s="5" t="s">
        <v>19669</v>
      </c>
      <c r="B286" s="5" t="s">
        <v>16178</v>
      </c>
      <c r="C286" s="5" t="s">
        <v>27</v>
      </c>
      <c r="D286" s="5" t="s">
        <v>199</v>
      </c>
      <c r="E286" s="5" t="s">
        <v>45</v>
      </c>
      <c r="F286" s="7">
        <v>10</v>
      </c>
      <c r="G286" s="7">
        <v>15</v>
      </c>
      <c r="H286" s="5" t="s">
        <v>56</v>
      </c>
      <c r="I286" s="5" t="s">
        <v>31</v>
      </c>
      <c r="J286" s="5" t="s">
        <v>4617</v>
      </c>
      <c r="K286" s="5" t="s">
        <v>19671</v>
      </c>
      <c r="L286" s="5" t="s">
        <v>19672</v>
      </c>
      <c r="M286" s="5" t="s">
        <v>42</v>
      </c>
      <c r="N286" s="5" t="s">
        <v>55</v>
      </c>
      <c r="O286" s="5"/>
      <c r="P286" s="5" t="b">
        <f t="shared" ca="1" si="0"/>
        <v>1</v>
      </c>
      <c r="Q286" s="5"/>
      <c r="R286" s="5"/>
      <c r="S286" s="5"/>
      <c r="T286" s="5"/>
      <c r="U286" s="5"/>
      <c r="V286" s="5"/>
      <c r="W286" s="5"/>
      <c r="X286" s="5"/>
      <c r="Y286" s="5"/>
      <c r="Z286" s="5"/>
      <c r="AA286" s="5"/>
      <c r="AB286" s="5"/>
      <c r="AC286" s="5"/>
      <c r="AD286" s="5"/>
      <c r="AE286" s="5"/>
    </row>
    <row r="287" spans="1:31" ht="21.75" customHeight="1">
      <c r="A287" s="5" t="s">
        <v>396</v>
      </c>
      <c r="B287" s="5" t="s">
        <v>13243</v>
      </c>
      <c r="C287" s="5" t="s">
        <v>41</v>
      </c>
      <c r="D287" s="5" t="s">
        <v>43</v>
      </c>
      <c r="E287" s="5" t="s">
        <v>45</v>
      </c>
      <c r="F287" s="7">
        <v>10</v>
      </c>
      <c r="G287" s="7">
        <v>15</v>
      </c>
      <c r="H287" s="5" t="s">
        <v>56</v>
      </c>
      <c r="I287" s="5" t="s">
        <v>108</v>
      </c>
      <c r="J287" s="5" t="s">
        <v>2872</v>
      </c>
      <c r="K287" s="5" t="s">
        <v>13244</v>
      </c>
      <c r="L287" s="5" t="s">
        <v>13245</v>
      </c>
      <c r="M287" s="5" t="s">
        <v>53</v>
      </c>
      <c r="N287" s="5" t="s">
        <v>55</v>
      </c>
      <c r="O287" s="5"/>
      <c r="P287" s="5" t="b">
        <f t="shared" ca="1" si="0"/>
        <v>1</v>
      </c>
      <c r="Q287" s="5"/>
      <c r="R287" s="5"/>
      <c r="S287" s="5"/>
      <c r="T287" s="5"/>
      <c r="U287" s="5"/>
      <c r="V287" s="5"/>
      <c r="W287" s="5"/>
      <c r="X287" s="5"/>
      <c r="Y287" s="5"/>
      <c r="Z287" s="5"/>
      <c r="AA287" s="5"/>
      <c r="AB287" s="5"/>
      <c r="AC287" s="5"/>
      <c r="AD287" s="5"/>
      <c r="AE287" s="5"/>
    </row>
    <row r="288" spans="1:31" ht="21.75" customHeight="1">
      <c r="A288" s="5" t="s">
        <v>13569</v>
      </c>
      <c r="B288" s="5" t="s">
        <v>841</v>
      </c>
      <c r="C288" s="5" t="s">
        <v>27</v>
      </c>
      <c r="D288" s="5" t="s">
        <v>47</v>
      </c>
      <c r="E288" s="5" t="s">
        <v>45</v>
      </c>
      <c r="F288" s="7">
        <v>10</v>
      </c>
      <c r="G288" s="7">
        <v>15</v>
      </c>
      <c r="H288" s="5" t="s">
        <v>56</v>
      </c>
      <c r="I288" s="5" t="s">
        <v>31</v>
      </c>
      <c r="J288" s="5" t="s">
        <v>117</v>
      </c>
      <c r="K288" s="5" t="s">
        <v>13570</v>
      </c>
      <c r="L288" s="5" t="s">
        <v>13571</v>
      </c>
      <c r="M288" s="5" t="s">
        <v>53</v>
      </c>
      <c r="N288" s="5" t="s">
        <v>38</v>
      </c>
      <c r="O288" s="5"/>
      <c r="P288" s="5" t="b">
        <f t="shared" ca="1" si="0"/>
        <v>1</v>
      </c>
      <c r="Q288" s="5"/>
      <c r="R288" s="5"/>
      <c r="S288" s="5"/>
      <c r="T288" s="5"/>
      <c r="U288" s="5"/>
      <c r="V288" s="5"/>
      <c r="W288" s="5"/>
      <c r="X288" s="5"/>
      <c r="Y288" s="5"/>
      <c r="Z288" s="5"/>
      <c r="AA288" s="5"/>
      <c r="AB288" s="5"/>
      <c r="AC288" s="5"/>
      <c r="AD288" s="5"/>
      <c r="AE288" s="5"/>
    </row>
    <row r="289" spans="1:31" ht="21.75" customHeight="1">
      <c r="A289" s="5" t="s">
        <v>3303</v>
      </c>
      <c r="B289" s="5" t="s">
        <v>19689</v>
      </c>
      <c r="C289" s="5" t="s">
        <v>41</v>
      </c>
      <c r="D289" s="5" t="s">
        <v>94</v>
      </c>
      <c r="E289" s="5" t="s">
        <v>45</v>
      </c>
      <c r="F289" s="7">
        <v>10</v>
      </c>
      <c r="G289" s="7">
        <v>15</v>
      </c>
      <c r="H289" s="5" t="s">
        <v>56</v>
      </c>
      <c r="I289" s="5" t="s">
        <v>125</v>
      </c>
      <c r="J289" s="5" t="s">
        <v>999</v>
      </c>
      <c r="K289" s="5" t="s">
        <v>19690</v>
      </c>
      <c r="L289" s="5" t="s">
        <v>19691</v>
      </c>
      <c r="M289" s="5" t="s">
        <v>37</v>
      </c>
      <c r="N289" s="5" t="s">
        <v>55</v>
      </c>
      <c r="O289" s="5"/>
      <c r="P289" s="5" t="b">
        <f t="shared" ca="1" si="0"/>
        <v>1</v>
      </c>
      <c r="Q289" s="5"/>
      <c r="R289" s="5"/>
      <c r="S289" s="5"/>
      <c r="T289" s="5"/>
      <c r="U289" s="5"/>
      <c r="V289" s="5"/>
      <c r="W289" s="5"/>
      <c r="X289" s="5"/>
      <c r="Y289" s="5"/>
      <c r="Z289" s="5"/>
      <c r="AA289" s="5"/>
      <c r="AB289" s="5"/>
      <c r="AC289" s="5"/>
      <c r="AD289" s="5"/>
      <c r="AE289" s="5"/>
    </row>
    <row r="290" spans="1:31" ht="21.75" customHeight="1">
      <c r="A290" s="5" t="s">
        <v>2886</v>
      </c>
      <c r="B290" s="5" t="s">
        <v>19692</v>
      </c>
      <c r="C290" s="5" t="s">
        <v>170</v>
      </c>
      <c r="D290" s="5" t="s">
        <v>390</v>
      </c>
      <c r="E290" s="5" t="s">
        <v>45</v>
      </c>
      <c r="F290" s="7">
        <v>10</v>
      </c>
      <c r="G290" s="7">
        <v>15</v>
      </c>
      <c r="H290" s="5" t="s">
        <v>56</v>
      </c>
      <c r="I290" s="5" t="s">
        <v>108</v>
      </c>
      <c r="J290" s="5" t="s">
        <v>134</v>
      </c>
      <c r="K290" s="5" t="s">
        <v>834</v>
      </c>
      <c r="L290" s="5" t="s">
        <v>19693</v>
      </c>
      <c r="M290" s="5" t="s">
        <v>37</v>
      </c>
      <c r="N290" s="5" t="s">
        <v>55</v>
      </c>
      <c r="O290" s="5"/>
      <c r="P290" s="5" t="b">
        <f t="shared" ca="1" si="0"/>
        <v>1</v>
      </c>
      <c r="Q290" s="5"/>
      <c r="R290" s="5"/>
      <c r="S290" s="5"/>
      <c r="T290" s="5"/>
      <c r="U290" s="5"/>
      <c r="V290" s="5"/>
      <c r="W290" s="5"/>
      <c r="X290" s="5"/>
      <c r="Y290" s="5"/>
      <c r="Z290" s="5"/>
      <c r="AA290" s="5"/>
      <c r="AB290" s="5"/>
      <c r="AC290" s="5"/>
      <c r="AD290" s="5"/>
      <c r="AE290" s="5"/>
    </row>
    <row r="291" spans="1:31" ht="21.75" customHeight="1">
      <c r="A291" s="5" t="s">
        <v>18049</v>
      </c>
      <c r="B291" s="5" t="s">
        <v>19515</v>
      </c>
      <c r="C291" s="5" t="s">
        <v>27</v>
      </c>
      <c r="D291" s="5" t="s">
        <v>85</v>
      </c>
      <c r="E291" s="5" t="s">
        <v>45</v>
      </c>
      <c r="F291" s="7">
        <v>10</v>
      </c>
      <c r="G291" s="7">
        <v>35</v>
      </c>
      <c r="H291" s="5" t="s">
        <v>19697</v>
      </c>
      <c r="I291" s="7" t="s">
        <v>24</v>
      </c>
      <c r="J291" s="5" t="s">
        <v>161</v>
      </c>
      <c r="K291" s="5" t="s">
        <v>13130</v>
      </c>
      <c r="L291" s="5" t="s">
        <v>19698</v>
      </c>
      <c r="M291" s="5" t="s">
        <v>37</v>
      </c>
      <c r="N291" s="5" t="s">
        <v>55</v>
      </c>
      <c r="O291" s="5"/>
      <c r="P291" s="5" t="b">
        <f t="shared" ca="1" si="0"/>
        <v>1</v>
      </c>
      <c r="Q291" s="5"/>
      <c r="R291" s="5"/>
      <c r="S291" s="5"/>
      <c r="T291" s="5"/>
      <c r="U291" s="5"/>
      <c r="V291" s="5"/>
      <c r="W291" s="5"/>
      <c r="X291" s="5"/>
      <c r="Y291" s="5"/>
      <c r="Z291" s="5"/>
      <c r="AA291" s="5"/>
      <c r="AB291" s="5"/>
      <c r="AC291" s="5"/>
      <c r="AD291" s="5"/>
      <c r="AE291" s="5"/>
    </row>
    <row r="292" spans="1:31" ht="21.75" customHeight="1">
      <c r="A292" s="5" t="s">
        <v>13856</v>
      </c>
      <c r="B292" s="5" t="s">
        <v>483</v>
      </c>
      <c r="C292" s="5" t="s">
        <v>27</v>
      </c>
      <c r="D292" s="5" t="s">
        <v>47</v>
      </c>
      <c r="E292" s="5" t="s">
        <v>45</v>
      </c>
      <c r="F292" s="7">
        <v>10</v>
      </c>
      <c r="G292" s="7">
        <v>15</v>
      </c>
      <c r="H292" s="5" t="s">
        <v>56</v>
      </c>
      <c r="I292" s="5" t="s">
        <v>31</v>
      </c>
      <c r="J292" s="5" t="s">
        <v>484</v>
      </c>
      <c r="K292" s="5" t="s">
        <v>13857</v>
      </c>
      <c r="L292" s="5" t="s">
        <v>13858</v>
      </c>
      <c r="M292" s="5" t="s">
        <v>42</v>
      </c>
      <c r="N292" s="5" t="s">
        <v>405</v>
      </c>
      <c r="O292" s="5"/>
      <c r="P292" s="5" t="b">
        <f t="shared" ca="1" si="0"/>
        <v>1</v>
      </c>
      <c r="Q292" s="5"/>
      <c r="R292" s="5"/>
      <c r="S292" s="5"/>
      <c r="T292" s="5"/>
      <c r="U292" s="5"/>
      <c r="V292" s="5"/>
      <c r="W292" s="5"/>
      <c r="X292" s="5"/>
      <c r="Y292" s="5"/>
      <c r="Z292" s="5"/>
      <c r="AA292" s="5"/>
      <c r="AB292" s="5"/>
      <c r="AC292" s="5"/>
      <c r="AD292" s="5"/>
      <c r="AE292" s="5"/>
    </row>
    <row r="293" spans="1:31" ht="21.75" customHeight="1">
      <c r="A293" s="5" t="s">
        <v>3537</v>
      </c>
      <c r="B293" s="5" t="s">
        <v>5866</v>
      </c>
      <c r="C293" s="5" t="s">
        <v>27</v>
      </c>
      <c r="D293" s="5" t="s">
        <v>575</v>
      </c>
      <c r="E293" s="5" t="s">
        <v>45</v>
      </c>
      <c r="F293" s="7">
        <v>10</v>
      </c>
      <c r="G293" s="7">
        <v>15</v>
      </c>
      <c r="H293" s="5" t="s">
        <v>56</v>
      </c>
      <c r="I293" s="5" t="s">
        <v>108</v>
      </c>
      <c r="J293" s="5" t="s">
        <v>76</v>
      </c>
      <c r="K293" s="5" t="s">
        <v>19704</v>
      </c>
      <c r="L293" s="5" t="s">
        <v>19705</v>
      </c>
      <c r="M293" s="5" t="s">
        <v>42</v>
      </c>
      <c r="N293" s="5" t="s">
        <v>237</v>
      </c>
      <c r="O293" s="5"/>
      <c r="P293" s="5" t="b">
        <f t="shared" ca="1" si="0"/>
        <v>1</v>
      </c>
      <c r="Q293" s="5"/>
      <c r="R293" s="5"/>
      <c r="S293" s="5"/>
      <c r="T293" s="5"/>
      <c r="U293" s="5"/>
      <c r="V293" s="5"/>
      <c r="W293" s="5"/>
      <c r="X293" s="5"/>
      <c r="Y293" s="5"/>
      <c r="Z293" s="5"/>
      <c r="AA293" s="5"/>
      <c r="AB293" s="5"/>
      <c r="AC293" s="5"/>
      <c r="AD293" s="5"/>
      <c r="AE293" s="5"/>
    </row>
    <row r="294" spans="1:31" ht="21.75" customHeight="1">
      <c r="A294" s="14" t="s">
        <v>1457</v>
      </c>
      <c r="B294" s="14" t="s">
        <v>19707</v>
      </c>
      <c r="C294" s="14" t="s">
        <v>41</v>
      </c>
      <c r="D294" s="14" t="s">
        <v>874</v>
      </c>
      <c r="E294" s="14" t="s">
        <v>45</v>
      </c>
      <c r="F294" s="15">
        <v>10</v>
      </c>
      <c r="G294" s="15">
        <v>20</v>
      </c>
      <c r="H294" s="14" t="s">
        <v>144</v>
      </c>
      <c r="I294" s="14" t="s">
        <v>31</v>
      </c>
      <c r="J294" s="14" t="s">
        <v>444</v>
      </c>
      <c r="K294" s="14" t="s">
        <v>19708</v>
      </c>
      <c r="L294" s="16" t="s">
        <v>47</v>
      </c>
      <c r="M294" s="14" t="s">
        <v>42</v>
      </c>
      <c r="N294" s="14" t="s">
        <v>55</v>
      </c>
      <c r="O294" s="14" t="b">
        <f ca="1">IFERROR(__xludf.DUMMYFUNCTION("REGEXMATCH(A294,""(?i)ruby"")"),FALSE)</f>
        <v>0</v>
      </c>
      <c r="P294" s="14" t="b">
        <f t="shared" ca="1" si="0"/>
        <v>1</v>
      </c>
      <c r="Q294" s="5"/>
      <c r="R294" s="5"/>
      <c r="S294" s="5"/>
      <c r="T294" s="5"/>
      <c r="U294" s="5"/>
      <c r="V294" s="5"/>
      <c r="W294" s="5"/>
      <c r="X294" s="5"/>
      <c r="Y294" s="5"/>
      <c r="Z294" s="5"/>
      <c r="AA294" s="5"/>
      <c r="AB294" s="5"/>
      <c r="AC294" s="5"/>
      <c r="AD294" s="5"/>
      <c r="AE294" s="5"/>
    </row>
    <row r="295" spans="1:31" ht="21.75" customHeight="1">
      <c r="A295" s="5" t="s">
        <v>15104</v>
      </c>
      <c r="B295" s="5" t="s">
        <v>15352</v>
      </c>
      <c r="C295" s="5" t="s">
        <v>27</v>
      </c>
      <c r="D295" s="5" t="s">
        <v>47</v>
      </c>
      <c r="E295" s="5" t="s">
        <v>45</v>
      </c>
      <c r="F295" s="7">
        <v>10</v>
      </c>
      <c r="G295" s="7">
        <v>20</v>
      </c>
      <c r="H295" s="5" t="s">
        <v>144</v>
      </c>
      <c r="I295" s="5" t="s">
        <v>108</v>
      </c>
      <c r="J295" s="5" t="s">
        <v>76</v>
      </c>
      <c r="K295" s="5" t="s">
        <v>18689</v>
      </c>
      <c r="L295" s="5" t="s">
        <v>19711</v>
      </c>
      <c r="M295" s="5" t="s">
        <v>167</v>
      </c>
      <c r="N295" s="5" t="s">
        <v>55</v>
      </c>
      <c r="O295" s="5"/>
      <c r="P295" s="5" t="b">
        <f t="shared" ca="1" si="0"/>
        <v>1</v>
      </c>
      <c r="Q295" s="5"/>
      <c r="R295" s="5"/>
      <c r="S295" s="5"/>
      <c r="T295" s="5"/>
      <c r="U295" s="5"/>
      <c r="V295" s="5"/>
      <c r="W295" s="5"/>
      <c r="X295" s="5"/>
      <c r="Y295" s="5"/>
      <c r="Z295" s="5"/>
      <c r="AA295" s="5"/>
      <c r="AB295" s="5"/>
      <c r="AC295" s="5"/>
      <c r="AD295" s="5"/>
      <c r="AE295" s="5"/>
    </row>
    <row r="296" spans="1:31" ht="21.75" customHeight="1">
      <c r="A296" s="5" t="s">
        <v>2886</v>
      </c>
      <c r="B296" s="5" t="s">
        <v>19712</v>
      </c>
      <c r="C296" s="5" t="s">
        <v>170</v>
      </c>
      <c r="D296" s="5" t="s">
        <v>171</v>
      </c>
      <c r="E296" s="5" t="s">
        <v>45</v>
      </c>
      <c r="F296" s="7">
        <v>10</v>
      </c>
      <c r="G296" s="7">
        <v>20</v>
      </c>
      <c r="H296" s="5" t="s">
        <v>144</v>
      </c>
      <c r="I296" s="5" t="s">
        <v>108</v>
      </c>
      <c r="J296" s="5" t="s">
        <v>57</v>
      </c>
      <c r="K296" s="5" t="s">
        <v>19713</v>
      </c>
      <c r="L296" s="5" t="s">
        <v>19714</v>
      </c>
      <c r="M296" s="5" t="s">
        <v>53</v>
      </c>
      <c r="N296" s="5" t="s">
        <v>55</v>
      </c>
      <c r="O296" s="5"/>
      <c r="P296" s="5" t="b">
        <f t="shared" ca="1" si="0"/>
        <v>1</v>
      </c>
      <c r="Q296" s="5"/>
      <c r="R296" s="5"/>
      <c r="S296" s="5"/>
      <c r="T296" s="5"/>
      <c r="U296" s="5"/>
      <c r="V296" s="5"/>
      <c r="W296" s="5"/>
      <c r="X296" s="5"/>
      <c r="Y296" s="5"/>
      <c r="Z296" s="5"/>
      <c r="AA296" s="5"/>
      <c r="AB296" s="5"/>
      <c r="AC296" s="5"/>
      <c r="AD296" s="5"/>
      <c r="AE296" s="5"/>
    </row>
    <row r="297" spans="1:31" ht="21.75" customHeight="1">
      <c r="A297" s="5" t="s">
        <v>19717</v>
      </c>
      <c r="B297" s="5" t="s">
        <v>19718</v>
      </c>
      <c r="C297" s="5" t="s">
        <v>41</v>
      </c>
      <c r="D297" s="5" t="s">
        <v>47</v>
      </c>
      <c r="E297" s="5" t="s">
        <v>29</v>
      </c>
      <c r="F297" s="7">
        <v>10</v>
      </c>
      <c r="G297" s="7">
        <v>15</v>
      </c>
      <c r="H297" s="5" t="s">
        <v>56</v>
      </c>
      <c r="I297" s="5" t="s">
        <v>108</v>
      </c>
      <c r="J297" s="5" t="s">
        <v>1053</v>
      </c>
      <c r="K297" s="5" t="s">
        <v>19719</v>
      </c>
      <c r="L297" s="5" t="s">
        <v>19720</v>
      </c>
      <c r="M297" s="5" t="s">
        <v>53</v>
      </c>
      <c r="N297" s="5" t="s">
        <v>55</v>
      </c>
      <c r="O297" s="5"/>
      <c r="P297" s="5" t="b">
        <f t="shared" ca="1" si="0"/>
        <v>1</v>
      </c>
      <c r="Q297" s="5"/>
      <c r="R297" s="5"/>
      <c r="S297" s="5"/>
      <c r="T297" s="5"/>
      <c r="U297" s="5"/>
      <c r="V297" s="5"/>
      <c r="W297" s="5"/>
      <c r="X297" s="5"/>
      <c r="Y297" s="5"/>
      <c r="Z297" s="5"/>
      <c r="AA297" s="5"/>
      <c r="AB297" s="5"/>
      <c r="AC297" s="5"/>
      <c r="AD297" s="5"/>
      <c r="AE297" s="5"/>
    </row>
    <row r="298" spans="1:31" ht="21.75" customHeight="1">
      <c r="A298" s="5" t="s">
        <v>2665</v>
      </c>
      <c r="B298" s="5" t="s">
        <v>14226</v>
      </c>
      <c r="C298" s="5" t="s">
        <v>27</v>
      </c>
      <c r="D298" s="5" t="s">
        <v>28</v>
      </c>
      <c r="E298" s="5" t="s">
        <v>45</v>
      </c>
      <c r="F298" s="7">
        <v>10</v>
      </c>
      <c r="G298" s="7">
        <v>15</v>
      </c>
      <c r="H298" s="5" t="s">
        <v>56</v>
      </c>
      <c r="I298" s="5" t="s">
        <v>108</v>
      </c>
      <c r="J298" s="5" t="s">
        <v>5808</v>
      </c>
      <c r="K298" s="5" t="s">
        <v>14228</v>
      </c>
      <c r="L298" s="5" t="s">
        <v>19724</v>
      </c>
      <c r="M298" s="5" t="s">
        <v>53</v>
      </c>
      <c r="N298" s="5" t="s">
        <v>271</v>
      </c>
      <c r="O298" s="5"/>
      <c r="P298" s="5" t="b">
        <f t="shared" ca="1" si="0"/>
        <v>1</v>
      </c>
      <c r="Q298" s="5"/>
      <c r="R298" s="5"/>
      <c r="S298" s="5"/>
      <c r="T298" s="5"/>
      <c r="U298" s="5"/>
      <c r="V298" s="5"/>
      <c r="W298" s="5"/>
      <c r="X298" s="5"/>
      <c r="Y298" s="5"/>
      <c r="Z298" s="5"/>
      <c r="AA298" s="5"/>
      <c r="AB298" s="5"/>
      <c r="AC298" s="5"/>
      <c r="AD298" s="5"/>
      <c r="AE298" s="5"/>
    </row>
    <row r="299" spans="1:31" ht="21.75" customHeight="1">
      <c r="A299" s="14" t="s">
        <v>19725</v>
      </c>
      <c r="B299" s="14" t="s">
        <v>138</v>
      </c>
      <c r="C299" s="14" t="s">
        <v>20</v>
      </c>
      <c r="D299" s="14" t="s">
        <v>21</v>
      </c>
      <c r="E299" s="14" t="s">
        <v>45</v>
      </c>
      <c r="F299" s="15">
        <v>10</v>
      </c>
      <c r="G299" s="15">
        <v>20</v>
      </c>
      <c r="H299" s="14" t="s">
        <v>144</v>
      </c>
      <c r="I299" s="14" t="s">
        <v>31</v>
      </c>
      <c r="J299" s="14" t="s">
        <v>142</v>
      </c>
      <c r="K299" s="14" t="s">
        <v>143</v>
      </c>
      <c r="L299" s="14" t="s">
        <v>19728</v>
      </c>
      <c r="M299" s="14" t="s">
        <v>37</v>
      </c>
      <c r="N299" s="14" t="s">
        <v>44</v>
      </c>
      <c r="O299" s="14" t="b">
        <f ca="1">IFERROR(__xludf.DUMMYFUNCTION("REGEXMATCH(A299,""(?i)ruby"")"),FALSE)</f>
        <v>0</v>
      </c>
      <c r="P299" s="14" t="b">
        <f t="shared" ca="1" si="0"/>
        <v>1</v>
      </c>
      <c r="Q299" s="5"/>
      <c r="R299" s="5"/>
      <c r="S299" s="5"/>
      <c r="T299" s="5"/>
      <c r="U299" s="5"/>
      <c r="V299" s="5"/>
      <c r="W299" s="5"/>
      <c r="X299" s="5"/>
      <c r="Y299" s="5"/>
      <c r="Z299" s="5"/>
      <c r="AA299" s="5"/>
      <c r="AB299" s="5"/>
      <c r="AC299" s="5"/>
      <c r="AD299" s="5"/>
      <c r="AE299" s="5"/>
    </row>
    <row r="300" spans="1:31" ht="21.75" customHeight="1">
      <c r="A300" s="5" t="s">
        <v>5121</v>
      </c>
      <c r="B300" s="5" t="s">
        <v>3793</v>
      </c>
      <c r="C300" s="5" t="s">
        <v>27</v>
      </c>
      <c r="D300" s="5" t="s">
        <v>75</v>
      </c>
      <c r="E300" s="5" t="s">
        <v>29</v>
      </c>
      <c r="F300" s="7">
        <v>10</v>
      </c>
      <c r="G300" s="7">
        <v>15</v>
      </c>
      <c r="H300" s="5" t="s">
        <v>56</v>
      </c>
      <c r="I300" s="5" t="s">
        <v>108</v>
      </c>
      <c r="J300" s="5" t="s">
        <v>48</v>
      </c>
      <c r="K300" s="5" t="s">
        <v>17254</v>
      </c>
      <c r="L300" s="5" t="s">
        <v>19733</v>
      </c>
      <c r="M300" s="5" t="s">
        <v>37</v>
      </c>
      <c r="N300" s="5" t="s">
        <v>38</v>
      </c>
      <c r="O300" s="5"/>
      <c r="P300" s="5" t="b">
        <f t="shared" ca="1" si="0"/>
        <v>1</v>
      </c>
      <c r="Q300" s="5"/>
      <c r="R300" s="5"/>
      <c r="S300" s="5"/>
      <c r="T300" s="5"/>
      <c r="U300" s="5"/>
      <c r="V300" s="5"/>
      <c r="W300" s="5"/>
      <c r="X300" s="5"/>
      <c r="Y300" s="5"/>
      <c r="Z300" s="5"/>
      <c r="AA300" s="5"/>
      <c r="AB300" s="5"/>
      <c r="AC300" s="5"/>
      <c r="AD300" s="5"/>
      <c r="AE300" s="5"/>
    </row>
    <row r="301" spans="1:31" ht="21.75" customHeight="1">
      <c r="A301" s="5" t="s">
        <v>12696</v>
      </c>
      <c r="B301" s="5" t="s">
        <v>12697</v>
      </c>
      <c r="C301" s="5" t="s">
        <v>20</v>
      </c>
      <c r="D301" s="5" t="s">
        <v>21</v>
      </c>
      <c r="E301" s="5" t="s">
        <v>45</v>
      </c>
      <c r="F301" s="7">
        <v>10</v>
      </c>
      <c r="G301" s="7">
        <v>20</v>
      </c>
      <c r="H301" s="5" t="s">
        <v>144</v>
      </c>
      <c r="I301" s="5" t="s">
        <v>108</v>
      </c>
      <c r="J301" s="5" t="s">
        <v>117</v>
      </c>
      <c r="K301" s="9" t="s">
        <v>47</v>
      </c>
      <c r="L301" s="5" t="s">
        <v>12698</v>
      </c>
      <c r="M301" s="5" t="s">
        <v>53</v>
      </c>
      <c r="N301" s="5" t="s">
        <v>55</v>
      </c>
      <c r="O301" s="5"/>
      <c r="P301" s="5" t="b">
        <f t="shared" ca="1" si="0"/>
        <v>1</v>
      </c>
      <c r="Q301" s="5"/>
      <c r="R301" s="5"/>
      <c r="S301" s="5"/>
      <c r="T301" s="5"/>
      <c r="U301" s="5"/>
      <c r="V301" s="5"/>
      <c r="W301" s="5"/>
      <c r="X301" s="5"/>
      <c r="Y301" s="5"/>
      <c r="Z301" s="5"/>
      <c r="AA301" s="5"/>
      <c r="AB301" s="5"/>
      <c r="AC301" s="5"/>
      <c r="AD301" s="5"/>
      <c r="AE301" s="5"/>
    </row>
    <row r="302" spans="1:31" ht="21.75" customHeight="1">
      <c r="A302" s="5" t="s">
        <v>19739</v>
      </c>
      <c r="B302" s="5" t="s">
        <v>4013</v>
      </c>
      <c r="C302" s="5" t="s">
        <v>20</v>
      </c>
      <c r="D302" s="5" t="s">
        <v>21</v>
      </c>
      <c r="E302" s="5" t="s">
        <v>45</v>
      </c>
      <c r="F302" s="7">
        <v>10</v>
      </c>
      <c r="G302" s="7">
        <v>15</v>
      </c>
      <c r="H302" s="5" t="s">
        <v>56</v>
      </c>
      <c r="I302" s="5" t="s">
        <v>108</v>
      </c>
      <c r="J302" s="5" t="s">
        <v>4015</v>
      </c>
      <c r="K302" s="9" t="s">
        <v>47</v>
      </c>
      <c r="L302" s="5" t="s">
        <v>19740</v>
      </c>
      <c r="M302" s="5" t="s">
        <v>167</v>
      </c>
      <c r="N302" s="5" t="s">
        <v>405</v>
      </c>
      <c r="O302" s="5"/>
      <c r="P302" s="5" t="b">
        <f t="shared" ca="1" si="0"/>
        <v>1</v>
      </c>
      <c r="Q302" s="5"/>
      <c r="R302" s="5"/>
      <c r="S302" s="5"/>
      <c r="T302" s="5"/>
      <c r="U302" s="5"/>
      <c r="V302" s="5"/>
      <c r="W302" s="5"/>
      <c r="X302" s="5"/>
      <c r="Y302" s="5"/>
      <c r="Z302" s="5"/>
      <c r="AA302" s="5"/>
      <c r="AB302" s="5"/>
      <c r="AC302" s="5"/>
      <c r="AD302" s="5"/>
      <c r="AE302" s="5"/>
    </row>
    <row r="303" spans="1:31" ht="21.75" customHeight="1">
      <c r="A303" s="5" t="s">
        <v>19741</v>
      </c>
      <c r="B303" s="5" t="s">
        <v>5722</v>
      </c>
      <c r="C303" s="5" t="s">
        <v>20</v>
      </c>
      <c r="D303" s="5" t="s">
        <v>296</v>
      </c>
      <c r="E303" s="5" t="s">
        <v>45</v>
      </c>
      <c r="F303" s="7">
        <v>10</v>
      </c>
      <c r="G303" s="7">
        <v>20</v>
      </c>
      <c r="H303" s="5" t="s">
        <v>144</v>
      </c>
      <c r="I303" s="5" t="s">
        <v>125</v>
      </c>
      <c r="J303" s="5" t="s">
        <v>576</v>
      </c>
      <c r="K303" s="5" t="s">
        <v>12995</v>
      </c>
      <c r="L303" s="5" t="s">
        <v>19744</v>
      </c>
      <c r="M303" s="5" t="s">
        <v>42</v>
      </c>
      <c r="N303" s="5" t="s">
        <v>44</v>
      </c>
      <c r="O303" s="5"/>
      <c r="P303" s="5" t="b">
        <f t="shared" ca="1" si="0"/>
        <v>1</v>
      </c>
      <c r="Q303" s="5"/>
      <c r="R303" s="5"/>
      <c r="S303" s="5"/>
      <c r="T303" s="5"/>
      <c r="U303" s="5"/>
      <c r="V303" s="5"/>
      <c r="W303" s="5"/>
      <c r="X303" s="5"/>
      <c r="Y303" s="5"/>
      <c r="Z303" s="5"/>
      <c r="AA303" s="5"/>
      <c r="AB303" s="5"/>
      <c r="AC303" s="5"/>
      <c r="AD303" s="5"/>
      <c r="AE303" s="5"/>
    </row>
    <row r="304" spans="1:31" ht="21.75" customHeight="1">
      <c r="A304" s="5" t="s">
        <v>19747</v>
      </c>
      <c r="B304" s="5" t="s">
        <v>7743</v>
      </c>
      <c r="C304" s="5" t="s">
        <v>41</v>
      </c>
      <c r="D304" s="5" t="s">
        <v>94</v>
      </c>
      <c r="E304" s="5" t="s">
        <v>29</v>
      </c>
      <c r="F304" s="7">
        <v>10</v>
      </c>
      <c r="G304" s="7">
        <v>20</v>
      </c>
      <c r="H304" s="5" t="s">
        <v>144</v>
      </c>
      <c r="I304" s="5" t="s">
        <v>31</v>
      </c>
      <c r="J304" s="5" t="s">
        <v>76</v>
      </c>
      <c r="K304" s="5" t="s">
        <v>7744</v>
      </c>
      <c r="L304" s="5" t="s">
        <v>19750</v>
      </c>
      <c r="M304" s="5" t="s">
        <v>100</v>
      </c>
      <c r="N304" s="5" t="s">
        <v>271</v>
      </c>
      <c r="O304" s="5"/>
      <c r="P304" s="5" t="b">
        <f t="shared" ca="1" si="0"/>
        <v>1</v>
      </c>
      <c r="Q304" s="5"/>
      <c r="R304" s="5"/>
      <c r="S304" s="5"/>
      <c r="T304" s="5"/>
      <c r="U304" s="5"/>
      <c r="V304" s="5"/>
      <c r="W304" s="5"/>
      <c r="X304" s="5"/>
      <c r="Y304" s="5"/>
      <c r="Z304" s="5"/>
      <c r="AA304" s="5"/>
      <c r="AB304" s="5"/>
      <c r="AC304" s="5"/>
      <c r="AD304" s="5"/>
      <c r="AE304" s="5"/>
    </row>
    <row r="305" spans="1:31" ht="21.75" customHeight="1">
      <c r="A305" s="5" t="s">
        <v>19752</v>
      </c>
      <c r="B305" s="5" t="s">
        <v>5108</v>
      </c>
      <c r="C305" s="5" t="s">
        <v>27</v>
      </c>
      <c r="D305" s="5" t="s">
        <v>212</v>
      </c>
      <c r="E305" s="5" t="s">
        <v>45</v>
      </c>
      <c r="F305" s="7">
        <v>10</v>
      </c>
      <c r="G305" s="7">
        <v>15</v>
      </c>
      <c r="H305" s="5" t="s">
        <v>56</v>
      </c>
      <c r="I305" s="5" t="s">
        <v>31</v>
      </c>
      <c r="J305" s="5" t="s">
        <v>5112</v>
      </c>
      <c r="K305" s="5" t="s">
        <v>19753</v>
      </c>
      <c r="L305" s="5" t="s">
        <v>19754</v>
      </c>
      <c r="M305" s="5" t="s">
        <v>1599</v>
      </c>
      <c r="N305" s="5" t="s">
        <v>89</v>
      </c>
      <c r="O305" s="5"/>
      <c r="P305" s="5" t="b">
        <f t="shared" ca="1" si="0"/>
        <v>1</v>
      </c>
      <c r="Q305" s="5"/>
      <c r="R305" s="5"/>
      <c r="S305" s="5"/>
      <c r="T305" s="5"/>
      <c r="U305" s="5"/>
      <c r="V305" s="5"/>
      <c r="W305" s="5"/>
      <c r="X305" s="5"/>
      <c r="Y305" s="5"/>
      <c r="Z305" s="5"/>
      <c r="AA305" s="5"/>
      <c r="AB305" s="5"/>
      <c r="AC305" s="5"/>
      <c r="AD305" s="5"/>
      <c r="AE305" s="5"/>
    </row>
    <row r="306" spans="1:31" ht="21.75" customHeight="1">
      <c r="A306" s="5" t="s">
        <v>19755</v>
      </c>
      <c r="B306" s="5" t="s">
        <v>19756</v>
      </c>
      <c r="C306" s="5" t="s">
        <v>170</v>
      </c>
      <c r="D306" s="5" t="s">
        <v>390</v>
      </c>
      <c r="E306" s="5" t="s">
        <v>29</v>
      </c>
      <c r="F306" s="7">
        <v>10</v>
      </c>
      <c r="G306" s="7">
        <v>18</v>
      </c>
      <c r="H306" s="5" t="s">
        <v>964</v>
      </c>
      <c r="I306" s="5" t="s">
        <v>108</v>
      </c>
      <c r="J306" s="5" t="s">
        <v>706</v>
      </c>
      <c r="K306" s="5" t="s">
        <v>19760</v>
      </c>
      <c r="L306" s="5" t="s">
        <v>19761</v>
      </c>
      <c r="M306" s="5" t="s">
        <v>100</v>
      </c>
      <c r="N306" s="5" t="s">
        <v>55</v>
      </c>
      <c r="O306" s="5"/>
      <c r="P306" s="5" t="b">
        <f t="shared" ca="1" si="0"/>
        <v>1</v>
      </c>
      <c r="Q306" s="5"/>
      <c r="R306" s="5"/>
      <c r="S306" s="5"/>
      <c r="T306" s="5"/>
      <c r="U306" s="5"/>
      <c r="V306" s="5"/>
      <c r="W306" s="5"/>
      <c r="X306" s="5"/>
      <c r="Y306" s="5"/>
      <c r="Z306" s="5"/>
      <c r="AA306" s="5"/>
      <c r="AB306" s="5"/>
      <c r="AC306" s="5"/>
      <c r="AD306" s="5"/>
      <c r="AE306" s="5"/>
    </row>
    <row r="307" spans="1:31" ht="21.75" customHeight="1">
      <c r="A307" s="5" t="s">
        <v>2886</v>
      </c>
      <c r="B307" s="5" t="s">
        <v>1776</v>
      </c>
      <c r="C307" s="5" t="s">
        <v>27</v>
      </c>
      <c r="D307" s="5" t="s">
        <v>85</v>
      </c>
      <c r="E307" s="5" t="s">
        <v>29</v>
      </c>
      <c r="F307" s="7">
        <v>10</v>
      </c>
      <c r="G307" s="7">
        <v>13</v>
      </c>
      <c r="H307" s="5" t="s">
        <v>1661</v>
      </c>
      <c r="I307" s="5" t="s">
        <v>31</v>
      </c>
      <c r="J307" s="5" t="s">
        <v>57</v>
      </c>
      <c r="K307" s="5" t="s">
        <v>19764</v>
      </c>
      <c r="L307" s="5" t="s">
        <v>19766</v>
      </c>
      <c r="M307" s="5" t="s">
        <v>37</v>
      </c>
      <c r="N307" s="5" t="s">
        <v>55</v>
      </c>
      <c r="O307" s="5"/>
      <c r="P307" s="5" t="b">
        <f t="shared" ca="1" si="0"/>
        <v>1</v>
      </c>
      <c r="Q307" s="5"/>
      <c r="R307" s="5"/>
      <c r="S307" s="5"/>
      <c r="T307" s="5"/>
      <c r="U307" s="5"/>
      <c r="V307" s="5"/>
      <c r="W307" s="5"/>
      <c r="X307" s="5"/>
      <c r="Y307" s="5"/>
      <c r="Z307" s="5"/>
      <c r="AA307" s="5"/>
      <c r="AB307" s="5"/>
      <c r="AC307" s="5"/>
      <c r="AD307" s="5"/>
      <c r="AE307" s="5"/>
    </row>
    <row r="308" spans="1:31" ht="21.75" customHeight="1">
      <c r="A308" s="5" t="s">
        <v>2886</v>
      </c>
      <c r="B308" s="5" t="s">
        <v>19773</v>
      </c>
      <c r="C308" s="5" t="s">
        <v>27</v>
      </c>
      <c r="D308" s="5" t="s">
        <v>85</v>
      </c>
      <c r="E308" s="5" t="s">
        <v>29</v>
      </c>
      <c r="F308" s="7">
        <v>10</v>
      </c>
      <c r="G308" s="7">
        <v>20</v>
      </c>
      <c r="H308" s="5" t="s">
        <v>144</v>
      </c>
      <c r="I308" s="5" t="s">
        <v>108</v>
      </c>
      <c r="J308" s="5" t="s">
        <v>76</v>
      </c>
      <c r="K308" s="5" t="s">
        <v>19774</v>
      </c>
      <c r="L308" s="5" t="s">
        <v>19775</v>
      </c>
      <c r="M308" s="5" t="s">
        <v>37</v>
      </c>
      <c r="N308" s="5" t="s">
        <v>38</v>
      </c>
      <c r="O308" s="5"/>
      <c r="P308" s="5" t="b">
        <f t="shared" ca="1" si="0"/>
        <v>1</v>
      </c>
      <c r="Q308" s="5"/>
      <c r="R308" s="5"/>
      <c r="S308" s="5"/>
      <c r="T308" s="5"/>
      <c r="U308" s="5"/>
      <c r="V308" s="5"/>
      <c r="W308" s="5"/>
      <c r="X308" s="5"/>
      <c r="Y308" s="5"/>
      <c r="Z308" s="5"/>
      <c r="AA308" s="5"/>
      <c r="AB308" s="5"/>
      <c r="AC308" s="5"/>
      <c r="AD308" s="5"/>
      <c r="AE308" s="5"/>
    </row>
    <row r="309" spans="1:31" ht="21.75" customHeight="1">
      <c r="A309" s="14" t="s">
        <v>19776</v>
      </c>
      <c r="B309" s="14" t="s">
        <v>19464</v>
      </c>
      <c r="C309" s="14" t="s">
        <v>20</v>
      </c>
      <c r="D309" s="14" t="s">
        <v>1616</v>
      </c>
      <c r="E309" s="14" t="s">
        <v>45</v>
      </c>
      <c r="F309" s="15">
        <v>10</v>
      </c>
      <c r="G309" s="15">
        <v>30</v>
      </c>
      <c r="H309" s="14" t="s">
        <v>2866</v>
      </c>
      <c r="I309" s="14" t="s">
        <v>108</v>
      </c>
      <c r="J309" s="14" t="s">
        <v>18657</v>
      </c>
      <c r="K309" s="16" t="s">
        <v>47</v>
      </c>
      <c r="L309" s="14" t="s">
        <v>19783</v>
      </c>
      <c r="M309" s="14" t="s">
        <v>100</v>
      </c>
      <c r="N309" s="14" t="s">
        <v>55</v>
      </c>
      <c r="O309" s="14" t="b">
        <f ca="1">IFERROR(__xludf.DUMMYFUNCTION("REGEXMATCH(A309,""(?i)ruby"")"),FALSE)</f>
        <v>0</v>
      </c>
      <c r="P309" s="14" t="b">
        <f t="shared" ca="1" si="0"/>
        <v>1</v>
      </c>
      <c r="Q309" s="5"/>
      <c r="R309" s="5"/>
      <c r="S309" s="5"/>
      <c r="T309" s="5"/>
      <c r="U309" s="5"/>
      <c r="V309" s="5"/>
      <c r="W309" s="5"/>
      <c r="X309" s="5"/>
      <c r="Y309" s="5"/>
      <c r="Z309" s="5"/>
      <c r="AA309" s="5"/>
      <c r="AB309" s="5"/>
      <c r="AC309" s="5"/>
      <c r="AD309" s="5"/>
      <c r="AE309" s="5"/>
    </row>
    <row r="310" spans="1:31" ht="21.75" customHeight="1">
      <c r="A310" s="5" t="s">
        <v>19388</v>
      </c>
      <c r="B310" s="5" t="s">
        <v>19389</v>
      </c>
      <c r="C310" s="5" t="s">
        <v>170</v>
      </c>
      <c r="D310" s="5" t="s">
        <v>378</v>
      </c>
      <c r="E310" s="5" t="s">
        <v>45</v>
      </c>
      <c r="F310" s="7">
        <v>10</v>
      </c>
      <c r="G310" s="7">
        <v>20</v>
      </c>
      <c r="H310" s="5" t="s">
        <v>144</v>
      </c>
      <c r="I310" s="5" t="s">
        <v>125</v>
      </c>
      <c r="J310" s="5" t="s">
        <v>252</v>
      </c>
      <c r="K310" s="5" t="s">
        <v>19787</v>
      </c>
      <c r="L310" s="5" t="s">
        <v>19394</v>
      </c>
      <c r="M310" s="5" t="s">
        <v>53</v>
      </c>
      <c r="N310" s="5" t="s">
        <v>55</v>
      </c>
      <c r="O310" s="5"/>
      <c r="P310" s="5" t="b">
        <f t="shared" ca="1" si="0"/>
        <v>1</v>
      </c>
      <c r="Q310" s="5"/>
      <c r="R310" s="5"/>
      <c r="S310" s="5"/>
      <c r="T310" s="5"/>
      <c r="U310" s="5"/>
      <c r="V310" s="5"/>
      <c r="W310" s="5"/>
      <c r="X310" s="5"/>
      <c r="Y310" s="5"/>
      <c r="Z310" s="5"/>
      <c r="AA310" s="5"/>
      <c r="AB310" s="5"/>
      <c r="AC310" s="5"/>
      <c r="AD310" s="5"/>
      <c r="AE310" s="5"/>
    </row>
    <row r="311" spans="1:31" ht="21.75" customHeight="1">
      <c r="A311" s="5" t="s">
        <v>2886</v>
      </c>
      <c r="B311" s="5" t="s">
        <v>19790</v>
      </c>
      <c r="C311" s="5" t="s">
        <v>170</v>
      </c>
      <c r="D311" s="5" t="s">
        <v>390</v>
      </c>
      <c r="E311" s="5" t="s">
        <v>45</v>
      </c>
      <c r="F311" s="7">
        <v>10</v>
      </c>
      <c r="G311" s="7">
        <v>15</v>
      </c>
      <c r="H311" s="5" t="s">
        <v>56</v>
      </c>
      <c r="I311" s="7" t="s">
        <v>24</v>
      </c>
      <c r="J311" s="5" t="s">
        <v>10587</v>
      </c>
      <c r="K311" s="5" t="s">
        <v>19791</v>
      </c>
      <c r="L311" s="5" t="s">
        <v>19792</v>
      </c>
      <c r="M311" s="5" t="s">
        <v>53</v>
      </c>
      <c r="N311" s="5" t="s">
        <v>405</v>
      </c>
      <c r="O311" s="5"/>
      <c r="P311" s="5" t="b">
        <f t="shared" ca="1" si="0"/>
        <v>1</v>
      </c>
      <c r="Q311" s="5"/>
      <c r="R311" s="5"/>
      <c r="S311" s="5"/>
      <c r="T311" s="5"/>
      <c r="U311" s="5"/>
      <c r="V311" s="5"/>
      <c r="W311" s="5"/>
      <c r="X311" s="5"/>
      <c r="Y311" s="5"/>
      <c r="Z311" s="5"/>
      <c r="AA311" s="5"/>
      <c r="AB311" s="5"/>
      <c r="AC311" s="5"/>
      <c r="AD311" s="5"/>
      <c r="AE311" s="5"/>
    </row>
    <row r="312" spans="1:31" ht="21.75" customHeight="1">
      <c r="A312" s="5" t="s">
        <v>19796</v>
      </c>
      <c r="B312" s="5" t="s">
        <v>19798</v>
      </c>
      <c r="C312" s="5" t="s">
        <v>27</v>
      </c>
      <c r="D312" s="5" t="s">
        <v>85</v>
      </c>
      <c r="E312" s="5" t="s">
        <v>45</v>
      </c>
      <c r="F312" s="7">
        <v>10</v>
      </c>
      <c r="G312" s="7">
        <v>15</v>
      </c>
      <c r="H312" s="5" t="s">
        <v>56</v>
      </c>
      <c r="I312" s="5" t="s">
        <v>31</v>
      </c>
      <c r="J312" s="5" t="s">
        <v>1026</v>
      </c>
      <c r="K312" s="5" t="s">
        <v>19800</v>
      </c>
      <c r="L312" s="5" t="s">
        <v>19801</v>
      </c>
      <c r="M312" s="5" t="s">
        <v>37</v>
      </c>
      <c r="N312" s="5" t="s">
        <v>405</v>
      </c>
      <c r="O312" s="5"/>
      <c r="P312" s="5" t="b">
        <f t="shared" ca="1" si="0"/>
        <v>1</v>
      </c>
      <c r="Q312" s="5"/>
      <c r="R312" s="5"/>
      <c r="S312" s="5"/>
      <c r="T312" s="5"/>
      <c r="U312" s="5"/>
      <c r="V312" s="5"/>
      <c r="W312" s="5"/>
      <c r="X312" s="5"/>
      <c r="Y312" s="5"/>
      <c r="Z312" s="5"/>
      <c r="AA312" s="5"/>
      <c r="AB312" s="5"/>
      <c r="AC312" s="5"/>
      <c r="AD312" s="5"/>
      <c r="AE312" s="5"/>
    </row>
    <row r="313" spans="1:31" ht="21.75" customHeight="1">
      <c r="A313" s="14" t="s">
        <v>19207</v>
      </c>
      <c r="B313" s="14" t="s">
        <v>19803</v>
      </c>
      <c r="C313" s="14" t="s">
        <v>41</v>
      </c>
      <c r="D313" s="14" t="s">
        <v>94</v>
      </c>
      <c r="E313" s="14" t="s">
        <v>45</v>
      </c>
      <c r="F313" s="15">
        <v>10</v>
      </c>
      <c r="G313" s="15">
        <v>15</v>
      </c>
      <c r="H313" s="14" t="s">
        <v>56</v>
      </c>
      <c r="I313" s="14" t="s">
        <v>108</v>
      </c>
      <c r="J313" s="14" t="s">
        <v>319</v>
      </c>
      <c r="K313" s="14" t="s">
        <v>19805</v>
      </c>
      <c r="L313" s="14" t="s">
        <v>19212</v>
      </c>
      <c r="M313" s="14" t="s">
        <v>53</v>
      </c>
      <c r="N313" s="14" t="s">
        <v>55</v>
      </c>
      <c r="O313" s="14" t="b">
        <f ca="1">IFERROR(__xludf.DUMMYFUNCTION("REGEXMATCH(A313,""(?i)ruby"")"),FALSE)</f>
        <v>0</v>
      </c>
      <c r="P313" s="14" t="b">
        <f t="shared" ca="1" si="0"/>
        <v>1</v>
      </c>
      <c r="Q313" s="5"/>
      <c r="R313" s="5"/>
      <c r="S313" s="5"/>
      <c r="T313" s="5"/>
      <c r="U313" s="5"/>
      <c r="V313" s="5"/>
      <c r="W313" s="5"/>
      <c r="X313" s="5"/>
      <c r="Y313" s="5"/>
      <c r="Z313" s="5"/>
      <c r="AA313" s="5"/>
      <c r="AB313" s="5"/>
      <c r="AC313" s="5"/>
      <c r="AD313" s="5"/>
      <c r="AE313" s="5"/>
    </row>
    <row r="314" spans="1:31" ht="21.75" customHeight="1">
      <c r="A314" s="5" t="s">
        <v>2886</v>
      </c>
      <c r="B314" s="5" t="s">
        <v>11474</v>
      </c>
      <c r="C314" s="5" t="s">
        <v>27</v>
      </c>
      <c r="D314" s="5" t="s">
        <v>850</v>
      </c>
      <c r="E314" s="5" t="s">
        <v>45</v>
      </c>
      <c r="F314" s="7">
        <v>10</v>
      </c>
      <c r="G314" s="7">
        <v>15</v>
      </c>
      <c r="H314" s="5" t="s">
        <v>56</v>
      </c>
      <c r="I314" s="5" t="s">
        <v>108</v>
      </c>
      <c r="J314" s="5" t="s">
        <v>110</v>
      </c>
      <c r="K314" s="5" t="s">
        <v>11476</v>
      </c>
      <c r="L314" s="5" t="s">
        <v>19816</v>
      </c>
      <c r="M314" s="5" t="s">
        <v>53</v>
      </c>
      <c r="N314" s="5" t="s">
        <v>55</v>
      </c>
      <c r="O314" s="5"/>
      <c r="P314" s="5" t="b">
        <f t="shared" ca="1" si="0"/>
        <v>1</v>
      </c>
      <c r="Q314" s="5"/>
      <c r="R314" s="5"/>
      <c r="S314" s="5"/>
      <c r="T314" s="5"/>
      <c r="U314" s="5"/>
      <c r="V314" s="5"/>
      <c r="W314" s="5"/>
      <c r="X314" s="5"/>
      <c r="Y314" s="5"/>
      <c r="Z314" s="5"/>
      <c r="AA314" s="5"/>
      <c r="AB314" s="5"/>
      <c r="AC314" s="5"/>
      <c r="AD314" s="5"/>
      <c r="AE314" s="5"/>
    </row>
    <row r="315" spans="1:31" ht="21.75" customHeight="1">
      <c r="A315" s="5" t="s">
        <v>277</v>
      </c>
      <c r="B315" s="5" t="s">
        <v>19818</v>
      </c>
      <c r="C315" s="5" t="s">
        <v>170</v>
      </c>
      <c r="D315" s="5" t="s">
        <v>342</v>
      </c>
      <c r="E315" s="5" t="s">
        <v>29</v>
      </c>
      <c r="F315" s="7">
        <v>10</v>
      </c>
      <c r="G315" s="7">
        <v>15</v>
      </c>
      <c r="H315" s="5" t="s">
        <v>56</v>
      </c>
      <c r="I315" s="5" t="s">
        <v>66</v>
      </c>
      <c r="J315" s="5" t="s">
        <v>15035</v>
      </c>
      <c r="K315" s="5" t="s">
        <v>19820</v>
      </c>
      <c r="L315" s="5" t="s">
        <v>19823</v>
      </c>
      <c r="M315" s="5" t="s">
        <v>37</v>
      </c>
      <c r="N315" s="5" t="s">
        <v>405</v>
      </c>
      <c r="O315" s="5"/>
      <c r="P315" s="5" t="b">
        <f t="shared" ca="1" si="0"/>
        <v>1</v>
      </c>
      <c r="Q315" s="5"/>
      <c r="R315" s="5"/>
      <c r="S315" s="5"/>
      <c r="T315" s="5"/>
      <c r="U315" s="5"/>
      <c r="V315" s="5"/>
      <c r="W315" s="5"/>
      <c r="X315" s="5"/>
      <c r="Y315" s="5"/>
      <c r="Z315" s="5"/>
      <c r="AA315" s="5"/>
      <c r="AB315" s="5"/>
      <c r="AC315" s="5"/>
      <c r="AD315" s="5"/>
      <c r="AE315" s="5"/>
    </row>
    <row r="316" spans="1:31" ht="21.75" customHeight="1">
      <c r="A316" s="5" t="s">
        <v>3303</v>
      </c>
      <c r="B316" s="5" t="s">
        <v>4892</v>
      </c>
      <c r="C316" s="5" t="s">
        <v>27</v>
      </c>
      <c r="D316" s="5" t="s">
        <v>47</v>
      </c>
      <c r="E316" s="5" t="s">
        <v>29</v>
      </c>
      <c r="F316" s="7">
        <v>10</v>
      </c>
      <c r="G316" s="7">
        <v>15</v>
      </c>
      <c r="H316" s="5" t="s">
        <v>56</v>
      </c>
      <c r="I316" s="5" t="s">
        <v>108</v>
      </c>
      <c r="J316" s="5" t="s">
        <v>57</v>
      </c>
      <c r="K316" s="5" t="s">
        <v>19828</v>
      </c>
      <c r="L316" s="5" t="s">
        <v>19829</v>
      </c>
      <c r="M316" s="5" t="s">
        <v>53</v>
      </c>
      <c r="N316" s="5" t="s">
        <v>55</v>
      </c>
      <c r="O316" s="5"/>
      <c r="P316" s="5" t="b">
        <f t="shared" ca="1" si="0"/>
        <v>1</v>
      </c>
      <c r="Q316" s="5"/>
      <c r="R316" s="5"/>
      <c r="S316" s="5"/>
      <c r="T316" s="5"/>
      <c r="U316" s="5"/>
      <c r="V316" s="5"/>
      <c r="W316" s="5"/>
      <c r="X316" s="5"/>
      <c r="Y316" s="5"/>
      <c r="Z316" s="5"/>
      <c r="AA316" s="5"/>
      <c r="AB316" s="5"/>
      <c r="AC316" s="5"/>
      <c r="AD316" s="5"/>
      <c r="AE316" s="5"/>
    </row>
    <row r="317" spans="1:31" ht="21.75" customHeight="1">
      <c r="A317" s="5" t="s">
        <v>9556</v>
      </c>
      <c r="B317" s="5" t="s">
        <v>13680</v>
      </c>
      <c r="C317" s="5" t="s">
        <v>170</v>
      </c>
      <c r="D317" s="5" t="s">
        <v>390</v>
      </c>
      <c r="E317" s="5" t="s">
        <v>45</v>
      </c>
      <c r="F317" s="7">
        <v>10</v>
      </c>
      <c r="G317" s="7">
        <v>15</v>
      </c>
      <c r="H317" s="5" t="s">
        <v>56</v>
      </c>
      <c r="I317" s="5" t="s">
        <v>108</v>
      </c>
      <c r="J317" s="5" t="s">
        <v>76</v>
      </c>
      <c r="K317" s="5" t="s">
        <v>381</v>
      </c>
      <c r="L317" s="5" t="s">
        <v>13682</v>
      </c>
      <c r="M317" s="5" t="s">
        <v>53</v>
      </c>
      <c r="N317" s="5" t="s">
        <v>55</v>
      </c>
      <c r="O317" s="5"/>
      <c r="P317" s="5" t="b">
        <f t="shared" ca="1" si="0"/>
        <v>1</v>
      </c>
      <c r="Q317" s="5"/>
      <c r="R317" s="5"/>
      <c r="S317" s="5"/>
      <c r="T317" s="5"/>
      <c r="U317" s="5"/>
      <c r="V317" s="5"/>
      <c r="W317" s="5"/>
      <c r="X317" s="5"/>
      <c r="Y317" s="5"/>
      <c r="Z317" s="5"/>
      <c r="AA317" s="5"/>
      <c r="AB317" s="5"/>
      <c r="AC317" s="5"/>
      <c r="AD317" s="5"/>
      <c r="AE317" s="5"/>
    </row>
    <row r="318" spans="1:31" ht="21.75" customHeight="1">
      <c r="A318" s="5" t="s">
        <v>396</v>
      </c>
      <c r="B318" s="5" t="s">
        <v>6369</v>
      </c>
      <c r="C318" s="5" t="s">
        <v>27</v>
      </c>
      <c r="D318" s="5" t="s">
        <v>850</v>
      </c>
      <c r="E318" s="5" t="s">
        <v>45</v>
      </c>
      <c r="F318" s="7">
        <v>10</v>
      </c>
      <c r="G318" s="7">
        <v>15</v>
      </c>
      <c r="H318" s="5" t="s">
        <v>56</v>
      </c>
      <c r="I318" s="5" t="s">
        <v>108</v>
      </c>
      <c r="J318" s="5" t="s">
        <v>126</v>
      </c>
      <c r="K318" s="5" t="s">
        <v>6370</v>
      </c>
      <c r="L318" s="5" t="s">
        <v>19831</v>
      </c>
      <c r="M318" s="5" t="s">
        <v>53</v>
      </c>
      <c r="N318" s="5" t="s">
        <v>55</v>
      </c>
      <c r="O318" s="5"/>
      <c r="P318" s="5" t="b">
        <f t="shared" ca="1" si="0"/>
        <v>1</v>
      </c>
      <c r="Q318" s="5"/>
      <c r="R318" s="5"/>
      <c r="S318" s="5"/>
      <c r="T318" s="5"/>
      <c r="U318" s="5"/>
      <c r="V318" s="5"/>
      <c r="W318" s="5"/>
      <c r="X318" s="5"/>
      <c r="Y318" s="5"/>
      <c r="Z318" s="5"/>
      <c r="AA318" s="5"/>
      <c r="AB318" s="5"/>
      <c r="AC318" s="5"/>
      <c r="AD318" s="5"/>
      <c r="AE318" s="5"/>
    </row>
    <row r="319" spans="1:31" ht="21.75" customHeight="1">
      <c r="A319" s="5" t="s">
        <v>15104</v>
      </c>
      <c r="B319" s="5" t="s">
        <v>10091</v>
      </c>
      <c r="C319" s="5" t="s">
        <v>27</v>
      </c>
      <c r="D319" s="5" t="s">
        <v>85</v>
      </c>
      <c r="E319" s="5" t="s">
        <v>45</v>
      </c>
      <c r="F319" s="7">
        <v>10</v>
      </c>
      <c r="G319" s="7">
        <v>15</v>
      </c>
      <c r="H319" s="5" t="s">
        <v>56</v>
      </c>
      <c r="I319" s="5" t="s">
        <v>108</v>
      </c>
      <c r="J319" s="5" t="s">
        <v>57</v>
      </c>
      <c r="K319" s="5" t="s">
        <v>2873</v>
      </c>
      <c r="L319" s="5" t="s">
        <v>19841</v>
      </c>
      <c r="M319" s="5" t="s">
        <v>53</v>
      </c>
      <c r="N319" s="5" t="s">
        <v>55</v>
      </c>
      <c r="O319" s="5"/>
      <c r="P319" s="5" t="b">
        <f t="shared" ca="1" si="0"/>
        <v>1</v>
      </c>
      <c r="Q319" s="5"/>
      <c r="R319" s="5"/>
      <c r="S319" s="5"/>
      <c r="T319" s="5"/>
      <c r="U319" s="5"/>
      <c r="V319" s="5"/>
      <c r="W319" s="5"/>
      <c r="X319" s="5"/>
      <c r="Y319" s="5"/>
      <c r="Z319" s="5"/>
      <c r="AA319" s="5"/>
      <c r="AB319" s="5"/>
      <c r="AC319" s="5"/>
      <c r="AD319" s="5"/>
      <c r="AE319" s="5"/>
    </row>
    <row r="320" spans="1:31" ht="21.75" customHeight="1">
      <c r="A320" s="5" t="s">
        <v>396</v>
      </c>
      <c r="B320" s="5" t="s">
        <v>19842</v>
      </c>
      <c r="C320" s="5" t="s">
        <v>20</v>
      </c>
      <c r="D320" s="5" t="s">
        <v>1616</v>
      </c>
      <c r="E320" s="5" t="s">
        <v>45</v>
      </c>
      <c r="F320" s="7">
        <v>10</v>
      </c>
      <c r="G320" s="7">
        <v>15</v>
      </c>
      <c r="H320" s="5" t="s">
        <v>56</v>
      </c>
      <c r="I320" s="5" t="s">
        <v>108</v>
      </c>
      <c r="J320" s="5" t="s">
        <v>479</v>
      </c>
      <c r="K320" s="5" t="s">
        <v>19844</v>
      </c>
      <c r="L320" s="5" t="s">
        <v>19846</v>
      </c>
      <c r="M320" s="5" t="s">
        <v>53</v>
      </c>
      <c r="N320" s="5" t="s">
        <v>55</v>
      </c>
      <c r="O320" s="5"/>
      <c r="P320" s="5" t="b">
        <f t="shared" ca="1" si="0"/>
        <v>1</v>
      </c>
      <c r="Q320" s="5"/>
      <c r="R320" s="5"/>
      <c r="S320" s="5"/>
      <c r="T320" s="5"/>
      <c r="U320" s="5"/>
      <c r="V320" s="5"/>
      <c r="W320" s="5"/>
      <c r="X320" s="5"/>
      <c r="Y320" s="5"/>
      <c r="Z320" s="5"/>
      <c r="AA320" s="5"/>
      <c r="AB320" s="5"/>
      <c r="AC320" s="5"/>
      <c r="AD320" s="5"/>
      <c r="AE320" s="5"/>
    </row>
    <row r="321" spans="1:31" ht="21.75" customHeight="1">
      <c r="A321" s="5" t="s">
        <v>12994</v>
      </c>
      <c r="B321" s="5" t="s">
        <v>19850</v>
      </c>
      <c r="C321" s="5" t="s">
        <v>170</v>
      </c>
      <c r="D321" s="5" t="s">
        <v>390</v>
      </c>
      <c r="E321" s="5" t="s">
        <v>45</v>
      </c>
      <c r="F321" s="7">
        <v>10</v>
      </c>
      <c r="G321" s="7">
        <v>15</v>
      </c>
      <c r="H321" s="5" t="s">
        <v>56</v>
      </c>
      <c r="I321" s="5" t="s">
        <v>31</v>
      </c>
      <c r="J321" s="5" t="s">
        <v>81</v>
      </c>
      <c r="K321" s="5" t="s">
        <v>11175</v>
      </c>
      <c r="L321" s="5" t="s">
        <v>19851</v>
      </c>
      <c r="M321" s="5" t="s">
        <v>37</v>
      </c>
      <c r="N321" s="5" t="s">
        <v>55</v>
      </c>
      <c r="O321" s="5"/>
      <c r="P321" s="5" t="b">
        <f t="shared" ca="1" si="0"/>
        <v>1</v>
      </c>
      <c r="Q321" s="5"/>
      <c r="R321" s="5"/>
      <c r="S321" s="5"/>
      <c r="T321" s="5"/>
      <c r="U321" s="5"/>
      <c r="V321" s="5"/>
      <c r="W321" s="5"/>
      <c r="X321" s="5"/>
      <c r="Y321" s="5"/>
      <c r="Z321" s="5"/>
      <c r="AA321" s="5"/>
      <c r="AB321" s="5"/>
      <c r="AC321" s="5"/>
      <c r="AD321" s="5"/>
      <c r="AE321" s="5"/>
    </row>
    <row r="322" spans="1:31" ht="21.75" customHeight="1">
      <c r="A322" s="5" t="s">
        <v>2886</v>
      </c>
      <c r="B322" s="5" t="s">
        <v>19854</v>
      </c>
      <c r="C322" s="5" t="s">
        <v>170</v>
      </c>
      <c r="D322" s="5" t="s">
        <v>390</v>
      </c>
      <c r="E322" s="5" t="s">
        <v>45</v>
      </c>
      <c r="F322" s="7">
        <v>10</v>
      </c>
      <c r="G322" s="7">
        <v>12</v>
      </c>
      <c r="H322" s="5" t="s">
        <v>360</v>
      </c>
      <c r="I322" s="5" t="s">
        <v>108</v>
      </c>
      <c r="J322" s="5" t="s">
        <v>117</v>
      </c>
      <c r="K322" s="5" t="s">
        <v>5709</v>
      </c>
      <c r="L322" s="5" t="s">
        <v>19856</v>
      </c>
      <c r="M322" s="5" t="s">
        <v>53</v>
      </c>
      <c r="N322" s="5" t="s">
        <v>55</v>
      </c>
      <c r="O322" s="5"/>
      <c r="P322" s="5" t="b">
        <f t="shared" ca="1" si="0"/>
        <v>1</v>
      </c>
      <c r="Q322" s="5"/>
      <c r="R322" s="5"/>
      <c r="S322" s="5"/>
      <c r="T322" s="5"/>
      <c r="U322" s="5"/>
      <c r="V322" s="5"/>
      <c r="W322" s="5"/>
      <c r="X322" s="5"/>
      <c r="Y322" s="5"/>
      <c r="Z322" s="5"/>
      <c r="AA322" s="5"/>
      <c r="AB322" s="5"/>
      <c r="AC322" s="5"/>
      <c r="AD322" s="5"/>
      <c r="AE322" s="5"/>
    </row>
    <row r="323" spans="1:31" ht="21.75" customHeight="1">
      <c r="A323" s="5" t="s">
        <v>1531</v>
      </c>
      <c r="B323" s="5" t="s">
        <v>19857</v>
      </c>
      <c r="C323" s="5" t="s">
        <v>20</v>
      </c>
      <c r="D323" s="5" t="s">
        <v>47</v>
      </c>
      <c r="E323" s="5" t="s">
        <v>45</v>
      </c>
      <c r="F323" s="7">
        <v>10</v>
      </c>
      <c r="G323" s="7">
        <v>20</v>
      </c>
      <c r="H323" s="5" t="s">
        <v>144</v>
      </c>
      <c r="I323" s="5" t="s">
        <v>108</v>
      </c>
      <c r="J323" s="5" t="s">
        <v>403</v>
      </c>
      <c r="K323" s="5" t="s">
        <v>19858</v>
      </c>
      <c r="L323" s="5" t="s">
        <v>19859</v>
      </c>
      <c r="M323" s="5" t="s">
        <v>53</v>
      </c>
      <c r="N323" s="5" t="s">
        <v>237</v>
      </c>
      <c r="O323" s="5"/>
      <c r="P323" s="5" t="b">
        <f t="shared" ca="1" si="0"/>
        <v>1</v>
      </c>
      <c r="Q323" s="5"/>
      <c r="R323" s="5"/>
      <c r="S323" s="5"/>
      <c r="T323" s="5"/>
      <c r="U323" s="5"/>
      <c r="V323" s="5"/>
      <c r="W323" s="5"/>
      <c r="X323" s="5"/>
      <c r="Y323" s="5"/>
      <c r="Z323" s="5"/>
      <c r="AA323" s="5"/>
      <c r="AB323" s="5"/>
      <c r="AC323" s="5"/>
      <c r="AD323" s="5"/>
      <c r="AE323" s="5"/>
    </row>
    <row r="324" spans="1:31" ht="21.75" customHeight="1">
      <c r="A324" s="5" t="s">
        <v>396</v>
      </c>
      <c r="B324" s="5" t="s">
        <v>19862</v>
      </c>
      <c r="C324" s="5" t="s">
        <v>170</v>
      </c>
      <c r="D324" s="5" t="s">
        <v>47</v>
      </c>
      <c r="E324" s="5" t="s">
        <v>29</v>
      </c>
      <c r="F324" s="7">
        <v>10</v>
      </c>
      <c r="G324" s="7">
        <v>15</v>
      </c>
      <c r="H324" s="5" t="s">
        <v>56</v>
      </c>
      <c r="I324" s="5" t="s">
        <v>108</v>
      </c>
      <c r="J324" s="5" t="s">
        <v>48</v>
      </c>
      <c r="K324" s="5" t="s">
        <v>19863</v>
      </c>
      <c r="L324" s="5" t="s">
        <v>19864</v>
      </c>
      <c r="M324" s="5" t="s">
        <v>167</v>
      </c>
      <c r="N324" s="5" t="s">
        <v>55</v>
      </c>
      <c r="O324" s="5"/>
      <c r="P324" s="5" t="b">
        <f t="shared" ca="1" si="0"/>
        <v>1</v>
      </c>
      <c r="Q324" s="5"/>
      <c r="R324" s="5"/>
      <c r="S324" s="5"/>
      <c r="T324" s="5"/>
      <c r="U324" s="5"/>
      <c r="V324" s="5"/>
      <c r="W324" s="5"/>
      <c r="X324" s="5"/>
      <c r="Y324" s="5"/>
      <c r="Z324" s="5"/>
      <c r="AA324" s="5"/>
      <c r="AB324" s="5"/>
      <c r="AC324" s="5"/>
      <c r="AD324" s="5"/>
      <c r="AE324" s="5"/>
    </row>
    <row r="325" spans="1:31" ht="21.75" customHeight="1">
      <c r="A325" s="5" t="s">
        <v>18873</v>
      </c>
      <c r="B325" s="5" t="s">
        <v>19868</v>
      </c>
      <c r="C325" s="5" t="s">
        <v>170</v>
      </c>
      <c r="D325" s="5" t="s">
        <v>390</v>
      </c>
      <c r="E325" s="5" t="s">
        <v>29</v>
      </c>
      <c r="F325" s="7">
        <v>10</v>
      </c>
      <c r="G325" s="7">
        <v>15</v>
      </c>
      <c r="H325" s="5" t="s">
        <v>56</v>
      </c>
      <c r="I325" s="5" t="s">
        <v>31</v>
      </c>
      <c r="J325" s="5" t="s">
        <v>48</v>
      </c>
      <c r="K325" s="5" t="s">
        <v>19870</v>
      </c>
      <c r="L325" s="5" t="s">
        <v>19871</v>
      </c>
      <c r="M325" s="5" t="s">
        <v>53</v>
      </c>
      <c r="N325" s="5" t="s">
        <v>55</v>
      </c>
      <c r="O325" s="5"/>
      <c r="P325" s="5" t="b">
        <f t="shared" ca="1" si="0"/>
        <v>1</v>
      </c>
      <c r="Q325" s="5"/>
      <c r="R325" s="5"/>
      <c r="S325" s="5"/>
      <c r="T325" s="5"/>
      <c r="U325" s="5"/>
      <c r="V325" s="5"/>
      <c r="W325" s="5"/>
      <c r="X325" s="5"/>
      <c r="Y325" s="5"/>
      <c r="Z325" s="5"/>
      <c r="AA325" s="5"/>
      <c r="AB325" s="5"/>
      <c r="AC325" s="5"/>
      <c r="AD325" s="5"/>
      <c r="AE325" s="5"/>
    </row>
    <row r="326" spans="1:31" ht="21.75" customHeight="1">
      <c r="A326" s="14" t="s">
        <v>12414</v>
      </c>
      <c r="B326" s="14" t="s">
        <v>19872</v>
      </c>
      <c r="C326" s="14" t="s">
        <v>20</v>
      </c>
      <c r="D326" s="14" t="s">
        <v>21</v>
      </c>
      <c r="E326" s="14" t="s">
        <v>29</v>
      </c>
      <c r="F326" s="15">
        <v>10</v>
      </c>
      <c r="G326" s="15">
        <v>15</v>
      </c>
      <c r="H326" s="14" t="s">
        <v>56</v>
      </c>
      <c r="I326" s="14" t="s">
        <v>31</v>
      </c>
      <c r="J326" s="14" t="s">
        <v>403</v>
      </c>
      <c r="K326" s="14" t="s">
        <v>19875</v>
      </c>
      <c r="L326" s="16" t="s">
        <v>47</v>
      </c>
      <c r="M326" s="14" t="s">
        <v>37</v>
      </c>
      <c r="N326" s="14" t="s">
        <v>55</v>
      </c>
      <c r="O326" s="14" t="b">
        <f ca="1">IFERROR(__xludf.DUMMYFUNCTION("REGEXMATCH(A326,""(?i)ruby"")"),FALSE)</f>
        <v>0</v>
      </c>
      <c r="P326" s="14" t="b">
        <f t="shared" ca="1" si="0"/>
        <v>1</v>
      </c>
      <c r="Q326" s="5"/>
      <c r="R326" s="5"/>
      <c r="S326" s="5"/>
      <c r="T326" s="5"/>
      <c r="U326" s="5"/>
      <c r="V326" s="5"/>
      <c r="W326" s="5"/>
      <c r="X326" s="5"/>
      <c r="Y326" s="5"/>
      <c r="Z326" s="5"/>
      <c r="AA326" s="5"/>
      <c r="AB326" s="5"/>
      <c r="AC326" s="5"/>
      <c r="AD326" s="5"/>
      <c r="AE326" s="5"/>
    </row>
    <row r="327" spans="1:31" ht="21.75" customHeight="1">
      <c r="A327" s="5" t="s">
        <v>19881</v>
      </c>
      <c r="B327" s="5" t="s">
        <v>5349</v>
      </c>
      <c r="C327" s="5" t="s">
        <v>170</v>
      </c>
      <c r="D327" s="5" t="s">
        <v>47</v>
      </c>
      <c r="E327" s="5" t="s">
        <v>919</v>
      </c>
      <c r="F327" s="7">
        <v>10</v>
      </c>
      <c r="G327" s="7">
        <v>20</v>
      </c>
      <c r="H327" s="5" t="s">
        <v>144</v>
      </c>
      <c r="I327" s="5" t="s">
        <v>125</v>
      </c>
      <c r="J327" s="5" t="s">
        <v>5354</v>
      </c>
      <c r="K327" s="5" t="s">
        <v>19883</v>
      </c>
      <c r="L327" s="5" t="s">
        <v>19884</v>
      </c>
      <c r="M327" s="5" t="s">
        <v>648</v>
      </c>
      <c r="N327" s="5" t="s">
        <v>55</v>
      </c>
      <c r="O327" s="5"/>
      <c r="P327" s="5" t="b">
        <f t="shared" ca="1" si="0"/>
        <v>1</v>
      </c>
      <c r="Q327" s="5"/>
      <c r="R327" s="5"/>
      <c r="S327" s="5"/>
      <c r="T327" s="5"/>
      <c r="U327" s="5"/>
      <c r="V327" s="5"/>
      <c r="W327" s="5"/>
      <c r="X327" s="5"/>
      <c r="Y327" s="5"/>
      <c r="Z327" s="5"/>
      <c r="AA327" s="5"/>
      <c r="AB327" s="5"/>
      <c r="AC327" s="5"/>
      <c r="AD327" s="5"/>
      <c r="AE327" s="5"/>
    </row>
    <row r="328" spans="1:31" ht="21.75" customHeight="1">
      <c r="A328" s="5" t="s">
        <v>18731</v>
      </c>
      <c r="B328" s="5" t="s">
        <v>17916</v>
      </c>
      <c r="C328" s="5" t="s">
        <v>27</v>
      </c>
      <c r="D328" s="5" t="s">
        <v>75</v>
      </c>
      <c r="E328" s="5" t="s">
        <v>45</v>
      </c>
      <c r="F328" s="7">
        <v>10</v>
      </c>
      <c r="G328" s="7">
        <v>15</v>
      </c>
      <c r="H328" s="5" t="s">
        <v>56</v>
      </c>
      <c r="I328" s="5" t="s">
        <v>108</v>
      </c>
      <c r="J328" s="5" t="s">
        <v>382</v>
      </c>
      <c r="K328" s="9" t="s">
        <v>47</v>
      </c>
      <c r="L328" s="5" t="s">
        <v>19889</v>
      </c>
      <c r="M328" s="5" t="s">
        <v>42</v>
      </c>
      <c r="N328" s="5" t="s">
        <v>55</v>
      </c>
      <c r="O328" s="5"/>
      <c r="P328" s="5" t="b">
        <f t="shared" ca="1" si="0"/>
        <v>1</v>
      </c>
      <c r="Q328" s="5"/>
      <c r="R328" s="5"/>
      <c r="S328" s="5"/>
      <c r="T328" s="5"/>
      <c r="U328" s="5"/>
      <c r="V328" s="5"/>
      <c r="W328" s="5"/>
      <c r="X328" s="5"/>
      <c r="Y328" s="5"/>
      <c r="Z328" s="5"/>
      <c r="AA328" s="5"/>
      <c r="AB328" s="5"/>
      <c r="AC328" s="5"/>
      <c r="AD328" s="5"/>
      <c r="AE328" s="5"/>
    </row>
    <row r="329" spans="1:31" ht="21.75" customHeight="1">
      <c r="A329" s="5" t="s">
        <v>1457</v>
      </c>
      <c r="B329" s="5" t="s">
        <v>19896</v>
      </c>
      <c r="C329" s="5" t="s">
        <v>27</v>
      </c>
      <c r="D329" s="5" t="s">
        <v>212</v>
      </c>
      <c r="E329" s="5" t="s">
        <v>45</v>
      </c>
      <c r="F329" s="7">
        <v>10</v>
      </c>
      <c r="G329" s="7">
        <v>15</v>
      </c>
      <c r="H329" s="5" t="s">
        <v>56</v>
      </c>
      <c r="I329" s="5" t="s">
        <v>31</v>
      </c>
      <c r="J329" s="5" t="s">
        <v>430</v>
      </c>
      <c r="K329" s="5" t="s">
        <v>1384</v>
      </c>
      <c r="L329" s="5" t="s">
        <v>19897</v>
      </c>
      <c r="M329" s="5" t="s">
        <v>100</v>
      </c>
      <c r="N329" s="5" t="s">
        <v>55</v>
      </c>
      <c r="O329" s="5"/>
      <c r="P329" s="5" t="b">
        <f t="shared" ca="1" si="0"/>
        <v>1</v>
      </c>
      <c r="Q329" s="5"/>
      <c r="R329" s="5"/>
      <c r="S329" s="5"/>
      <c r="T329" s="5"/>
      <c r="U329" s="5"/>
      <c r="V329" s="5"/>
      <c r="W329" s="5"/>
      <c r="X329" s="5"/>
      <c r="Y329" s="5"/>
      <c r="Z329" s="5"/>
      <c r="AA329" s="5"/>
      <c r="AB329" s="5"/>
      <c r="AC329" s="5"/>
      <c r="AD329" s="5"/>
      <c r="AE329" s="5"/>
    </row>
    <row r="330" spans="1:31" ht="21.75" customHeight="1">
      <c r="A330" s="5" t="s">
        <v>19904</v>
      </c>
      <c r="B330" s="5" t="s">
        <v>19905</v>
      </c>
      <c r="C330" s="5" t="s">
        <v>170</v>
      </c>
      <c r="D330" s="5" t="s">
        <v>378</v>
      </c>
      <c r="E330" s="5" t="s">
        <v>45</v>
      </c>
      <c r="F330" s="7">
        <v>10</v>
      </c>
      <c r="G330" s="7">
        <v>15</v>
      </c>
      <c r="H330" s="5" t="s">
        <v>56</v>
      </c>
      <c r="I330" s="5" t="s">
        <v>31</v>
      </c>
      <c r="J330" s="5" t="s">
        <v>76</v>
      </c>
      <c r="K330" s="5" t="s">
        <v>19907</v>
      </c>
      <c r="L330" s="5" t="s">
        <v>19908</v>
      </c>
      <c r="M330" s="5" t="s">
        <v>100</v>
      </c>
      <c r="N330" s="5" t="s">
        <v>55</v>
      </c>
      <c r="O330" s="5"/>
      <c r="P330" s="5" t="b">
        <f t="shared" ca="1" si="0"/>
        <v>1</v>
      </c>
      <c r="Q330" s="5"/>
      <c r="R330" s="5"/>
      <c r="S330" s="5"/>
      <c r="T330" s="5"/>
      <c r="U330" s="5"/>
      <c r="V330" s="5"/>
      <c r="W330" s="5"/>
      <c r="X330" s="5"/>
      <c r="Y330" s="5"/>
      <c r="Z330" s="5"/>
      <c r="AA330" s="5"/>
      <c r="AB330" s="5"/>
      <c r="AC330" s="5"/>
      <c r="AD330" s="5"/>
      <c r="AE330" s="5"/>
    </row>
    <row r="331" spans="1:31" ht="21.75" customHeight="1">
      <c r="A331" s="5" t="s">
        <v>9670</v>
      </c>
      <c r="B331" s="5" t="s">
        <v>19909</v>
      </c>
      <c r="C331" s="5" t="s">
        <v>20</v>
      </c>
      <c r="D331" s="5" t="s">
        <v>1173</v>
      </c>
      <c r="E331" s="5" t="s">
        <v>45</v>
      </c>
      <c r="F331" s="7">
        <v>10</v>
      </c>
      <c r="G331" s="7">
        <v>15</v>
      </c>
      <c r="H331" s="5" t="s">
        <v>56</v>
      </c>
      <c r="I331" s="5" t="s">
        <v>31</v>
      </c>
      <c r="J331" s="5" t="s">
        <v>57</v>
      </c>
      <c r="K331" s="5" t="s">
        <v>19910</v>
      </c>
      <c r="L331" s="5" t="s">
        <v>19911</v>
      </c>
      <c r="M331" s="5" t="s">
        <v>53</v>
      </c>
      <c r="N331" s="5" t="s">
        <v>1117</v>
      </c>
      <c r="O331" s="5"/>
      <c r="P331" s="5" t="b">
        <f t="shared" ca="1" si="0"/>
        <v>1</v>
      </c>
      <c r="Q331" s="5"/>
      <c r="R331" s="5"/>
      <c r="S331" s="5"/>
      <c r="T331" s="5"/>
      <c r="U331" s="5"/>
      <c r="V331" s="5"/>
      <c r="W331" s="5"/>
      <c r="X331" s="5"/>
      <c r="Y331" s="5"/>
      <c r="Z331" s="5"/>
      <c r="AA331" s="5"/>
      <c r="AB331" s="5"/>
      <c r="AC331" s="5"/>
      <c r="AD331" s="5"/>
      <c r="AE331" s="5"/>
    </row>
    <row r="332" spans="1:31" ht="21.75" customHeight="1">
      <c r="A332" s="5" t="s">
        <v>19912</v>
      </c>
      <c r="B332" s="5" t="s">
        <v>14280</v>
      </c>
      <c r="C332" s="5" t="s">
        <v>27</v>
      </c>
      <c r="D332" s="5" t="s">
        <v>47</v>
      </c>
      <c r="E332" s="5" t="s">
        <v>45</v>
      </c>
      <c r="F332" s="7">
        <v>10</v>
      </c>
      <c r="G332" s="7">
        <v>15</v>
      </c>
      <c r="H332" s="5" t="s">
        <v>56</v>
      </c>
      <c r="I332" s="5" t="s">
        <v>108</v>
      </c>
      <c r="J332" s="5" t="s">
        <v>134</v>
      </c>
      <c r="K332" s="5" t="s">
        <v>19914</v>
      </c>
      <c r="L332" s="5" t="s">
        <v>19915</v>
      </c>
      <c r="M332" s="5" t="s">
        <v>53</v>
      </c>
      <c r="N332" s="5" t="s">
        <v>55</v>
      </c>
      <c r="O332" s="5"/>
      <c r="P332" s="5" t="b">
        <f t="shared" ca="1" si="0"/>
        <v>1</v>
      </c>
      <c r="Q332" s="5"/>
      <c r="R332" s="5"/>
      <c r="S332" s="5"/>
      <c r="T332" s="5"/>
      <c r="U332" s="5"/>
      <c r="V332" s="5"/>
      <c r="W332" s="5"/>
      <c r="X332" s="5"/>
      <c r="Y332" s="5"/>
      <c r="Z332" s="5"/>
      <c r="AA332" s="5"/>
      <c r="AB332" s="5"/>
      <c r="AC332" s="5"/>
      <c r="AD332" s="5"/>
      <c r="AE332" s="5"/>
    </row>
    <row r="333" spans="1:31" ht="21.75" customHeight="1">
      <c r="A333" s="5" t="s">
        <v>19919</v>
      </c>
      <c r="B333" s="5" t="s">
        <v>19920</v>
      </c>
      <c r="C333" s="5" t="s">
        <v>20</v>
      </c>
      <c r="D333" s="5" t="s">
        <v>1173</v>
      </c>
      <c r="E333" s="5" t="s">
        <v>45</v>
      </c>
      <c r="F333" s="7">
        <v>10</v>
      </c>
      <c r="G333" s="7">
        <v>15</v>
      </c>
      <c r="H333" s="5" t="s">
        <v>56</v>
      </c>
      <c r="I333" s="5" t="s">
        <v>31</v>
      </c>
      <c r="J333" s="5" t="s">
        <v>76</v>
      </c>
      <c r="K333" s="9" t="s">
        <v>47</v>
      </c>
      <c r="L333" s="5" t="s">
        <v>19923</v>
      </c>
      <c r="M333" s="5" t="s">
        <v>53</v>
      </c>
      <c r="N333" s="5" t="s">
        <v>55</v>
      </c>
      <c r="O333" s="5"/>
      <c r="P333" s="5" t="b">
        <f t="shared" ca="1" si="0"/>
        <v>1</v>
      </c>
      <c r="Q333" s="5"/>
      <c r="R333" s="5"/>
      <c r="S333" s="5"/>
      <c r="T333" s="5"/>
      <c r="U333" s="5"/>
      <c r="V333" s="5"/>
      <c r="W333" s="5"/>
      <c r="X333" s="5"/>
      <c r="Y333" s="5"/>
      <c r="Z333" s="5"/>
      <c r="AA333" s="5"/>
      <c r="AB333" s="5"/>
      <c r="AC333" s="5"/>
      <c r="AD333" s="5"/>
      <c r="AE333" s="5"/>
    </row>
    <row r="334" spans="1:31" ht="21.75" customHeight="1">
      <c r="A334" s="5" t="s">
        <v>7555</v>
      </c>
      <c r="B334" s="5" t="s">
        <v>19928</v>
      </c>
      <c r="C334" s="5" t="s">
        <v>41</v>
      </c>
      <c r="D334" s="5" t="s">
        <v>94</v>
      </c>
      <c r="E334" s="5" t="s">
        <v>29</v>
      </c>
      <c r="F334" s="7">
        <v>10</v>
      </c>
      <c r="G334" s="7">
        <v>18</v>
      </c>
      <c r="H334" s="5" t="s">
        <v>964</v>
      </c>
      <c r="I334" s="5" t="s">
        <v>31</v>
      </c>
      <c r="J334" s="5" t="s">
        <v>252</v>
      </c>
      <c r="K334" s="5" t="s">
        <v>19929</v>
      </c>
      <c r="L334" s="5" t="s">
        <v>19930</v>
      </c>
      <c r="M334" s="5" t="s">
        <v>37</v>
      </c>
      <c r="N334" s="5" t="s">
        <v>44</v>
      </c>
      <c r="O334" s="5"/>
      <c r="P334" s="5" t="b">
        <f t="shared" ca="1" si="0"/>
        <v>1</v>
      </c>
      <c r="Q334" s="5"/>
      <c r="R334" s="5"/>
      <c r="S334" s="5"/>
      <c r="T334" s="5"/>
      <c r="U334" s="5"/>
      <c r="V334" s="5"/>
      <c r="W334" s="5"/>
      <c r="X334" s="5"/>
      <c r="Y334" s="5"/>
      <c r="Z334" s="5"/>
      <c r="AA334" s="5"/>
      <c r="AB334" s="5"/>
      <c r="AC334" s="5"/>
      <c r="AD334" s="5"/>
      <c r="AE334" s="5"/>
    </row>
    <row r="335" spans="1:31" ht="21.75" customHeight="1">
      <c r="A335" s="5" t="s">
        <v>15291</v>
      </c>
      <c r="B335" s="5" t="s">
        <v>15878</v>
      </c>
      <c r="C335" s="5" t="s">
        <v>27</v>
      </c>
      <c r="D335" s="5" t="s">
        <v>85</v>
      </c>
      <c r="E335" s="5" t="s">
        <v>45</v>
      </c>
      <c r="F335" s="7">
        <v>10</v>
      </c>
      <c r="G335" s="7">
        <v>18</v>
      </c>
      <c r="H335" s="5" t="s">
        <v>964</v>
      </c>
      <c r="I335" s="5" t="s">
        <v>108</v>
      </c>
      <c r="J335" s="5" t="s">
        <v>110</v>
      </c>
      <c r="K335" s="5" t="s">
        <v>3232</v>
      </c>
      <c r="L335" s="5" t="s">
        <v>19933</v>
      </c>
      <c r="M335" s="5" t="s">
        <v>53</v>
      </c>
      <c r="N335" s="5" t="s">
        <v>89</v>
      </c>
      <c r="O335" s="5"/>
      <c r="P335" s="5" t="b">
        <f t="shared" ca="1" si="0"/>
        <v>1</v>
      </c>
      <c r="Q335" s="5"/>
      <c r="R335" s="5"/>
      <c r="S335" s="5"/>
      <c r="T335" s="5"/>
      <c r="U335" s="5"/>
      <c r="V335" s="5"/>
      <c r="W335" s="5"/>
      <c r="X335" s="5"/>
      <c r="Y335" s="5"/>
      <c r="Z335" s="5"/>
      <c r="AA335" s="5"/>
      <c r="AB335" s="5"/>
      <c r="AC335" s="5"/>
      <c r="AD335" s="5"/>
      <c r="AE335" s="5"/>
    </row>
    <row r="336" spans="1:31" ht="21.75" customHeight="1">
      <c r="A336" s="5" t="s">
        <v>9556</v>
      </c>
      <c r="B336" s="5" t="s">
        <v>14508</v>
      </c>
      <c r="C336" s="5" t="s">
        <v>20</v>
      </c>
      <c r="D336" s="5" t="s">
        <v>21</v>
      </c>
      <c r="E336" s="5" t="s">
        <v>45</v>
      </c>
      <c r="F336" s="7">
        <v>10</v>
      </c>
      <c r="G336" s="7">
        <v>14</v>
      </c>
      <c r="H336" s="5" t="s">
        <v>3589</v>
      </c>
      <c r="I336" s="5" t="s">
        <v>125</v>
      </c>
      <c r="J336" s="5" t="s">
        <v>57</v>
      </c>
      <c r="K336" s="5" t="s">
        <v>1506</v>
      </c>
      <c r="L336" s="5" t="s">
        <v>14509</v>
      </c>
      <c r="M336" s="9" t="s">
        <v>47</v>
      </c>
      <c r="N336" s="5" t="s">
        <v>44</v>
      </c>
      <c r="O336" s="5"/>
      <c r="P336" s="5" t="b">
        <f t="shared" ca="1" si="0"/>
        <v>1</v>
      </c>
      <c r="Q336" s="5"/>
      <c r="R336" s="5"/>
      <c r="S336" s="5"/>
      <c r="T336" s="5"/>
      <c r="U336" s="5"/>
      <c r="V336" s="5"/>
      <c r="W336" s="5"/>
      <c r="X336" s="5"/>
      <c r="Y336" s="5"/>
      <c r="Z336" s="5"/>
      <c r="AA336" s="5"/>
      <c r="AB336" s="5"/>
      <c r="AC336" s="5"/>
      <c r="AD336" s="5"/>
      <c r="AE336" s="5"/>
    </row>
    <row r="337" spans="1:31" ht="21.75" customHeight="1">
      <c r="A337" s="14" t="s">
        <v>19938</v>
      </c>
      <c r="B337" s="14" t="s">
        <v>19939</v>
      </c>
      <c r="C337" s="14" t="s">
        <v>20</v>
      </c>
      <c r="D337" s="14" t="s">
        <v>47</v>
      </c>
      <c r="E337" s="14" t="s">
        <v>45</v>
      </c>
      <c r="F337" s="15">
        <v>10</v>
      </c>
      <c r="G337" s="15">
        <v>20</v>
      </c>
      <c r="H337" s="14" t="s">
        <v>144</v>
      </c>
      <c r="I337" s="14" t="s">
        <v>108</v>
      </c>
      <c r="J337" s="14" t="s">
        <v>1770</v>
      </c>
      <c r="K337" s="14" t="s">
        <v>19940</v>
      </c>
      <c r="L337" s="14" t="s">
        <v>19941</v>
      </c>
      <c r="M337" s="14" t="s">
        <v>42</v>
      </c>
      <c r="N337" s="14" t="s">
        <v>89</v>
      </c>
      <c r="O337" s="14" t="b">
        <f t="shared" ref="O337:O338" ca="1" si="6">IFERROR(__xludf.DUMMYFUNCTION("REGEXMATCH(A337,""(?i)ruby"")"),FALSE)</f>
        <v>0</v>
      </c>
      <c r="P337" s="14" t="b">
        <f t="shared" ca="1" si="0"/>
        <v>1</v>
      </c>
      <c r="Q337" s="5"/>
      <c r="R337" s="5"/>
      <c r="S337" s="5"/>
      <c r="T337" s="5"/>
      <c r="U337" s="5"/>
      <c r="V337" s="5"/>
      <c r="W337" s="5"/>
      <c r="X337" s="5"/>
      <c r="Y337" s="5"/>
      <c r="Z337" s="5"/>
      <c r="AA337" s="5"/>
      <c r="AB337" s="5"/>
      <c r="AC337" s="5"/>
      <c r="AD337" s="5"/>
      <c r="AE337" s="5"/>
    </row>
    <row r="338" spans="1:31" ht="21.75" customHeight="1">
      <c r="A338" s="14" t="s">
        <v>19946</v>
      </c>
      <c r="B338" s="14" t="s">
        <v>12019</v>
      </c>
      <c r="C338" s="14" t="s">
        <v>27</v>
      </c>
      <c r="D338" s="14" t="s">
        <v>80</v>
      </c>
      <c r="E338" s="14" t="s">
        <v>29</v>
      </c>
      <c r="F338" s="15">
        <v>10</v>
      </c>
      <c r="G338" s="15">
        <v>15</v>
      </c>
      <c r="H338" s="14" t="s">
        <v>56</v>
      </c>
      <c r="I338" s="14" t="s">
        <v>108</v>
      </c>
      <c r="J338" s="14" t="s">
        <v>1423</v>
      </c>
      <c r="K338" s="14" t="s">
        <v>15889</v>
      </c>
      <c r="L338" s="14" t="s">
        <v>3390</v>
      </c>
      <c r="M338" s="14" t="s">
        <v>100</v>
      </c>
      <c r="N338" s="14" t="s">
        <v>55</v>
      </c>
      <c r="O338" s="14" t="b">
        <f t="shared" ca="1" si="6"/>
        <v>0</v>
      </c>
      <c r="P338" s="14" t="b">
        <f t="shared" ca="1" si="0"/>
        <v>1</v>
      </c>
      <c r="Q338" s="5"/>
      <c r="R338" s="5"/>
      <c r="S338" s="5"/>
      <c r="T338" s="5"/>
      <c r="U338" s="5"/>
      <c r="V338" s="5"/>
      <c r="W338" s="5"/>
      <c r="X338" s="5"/>
      <c r="Y338" s="5"/>
      <c r="Z338" s="5"/>
      <c r="AA338" s="5"/>
      <c r="AB338" s="5"/>
      <c r="AC338" s="5"/>
      <c r="AD338" s="5"/>
      <c r="AE338" s="5"/>
    </row>
    <row r="339" spans="1:31" ht="21.75" customHeight="1">
      <c r="A339" s="5" t="s">
        <v>19954</v>
      </c>
      <c r="B339" s="5" t="s">
        <v>19955</v>
      </c>
      <c r="C339" s="5" t="s">
        <v>170</v>
      </c>
      <c r="D339" s="5" t="s">
        <v>171</v>
      </c>
      <c r="E339" s="5" t="s">
        <v>45</v>
      </c>
      <c r="F339" s="7">
        <v>10</v>
      </c>
      <c r="G339" s="7">
        <v>20</v>
      </c>
      <c r="H339" s="5" t="s">
        <v>144</v>
      </c>
      <c r="I339" s="5" t="s">
        <v>66</v>
      </c>
      <c r="J339" s="5" t="s">
        <v>76</v>
      </c>
      <c r="K339" s="5" t="s">
        <v>19956</v>
      </c>
      <c r="L339" s="5" t="s">
        <v>19957</v>
      </c>
      <c r="M339" s="5" t="s">
        <v>37</v>
      </c>
      <c r="N339" s="5" t="s">
        <v>38</v>
      </c>
      <c r="O339" s="5"/>
      <c r="P339" s="5" t="b">
        <f t="shared" ca="1" si="0"/>
        <v>1</v>
      </c>
      <c r="Q339" s="5"/>
      <c r="R339" s="5"/>
      <c r="S339" s="5"/>
      <c r="T339" s="5"/>
      <c r="U339" s="5"/>
      <c r="V339" s="5"/>
      <c r="W339" s="5"/>
      <c r="X339" s="5"/>
      <c r="Y339" s="5"/>
      <c r="Z339" s="5"/>
      <c r="AA339" s="5"/>
      <c r="AB339" s="5"/>
      <c r="AC339" s="5"/>
      <c r="AD339" s="5"/>
      <c r="AE339" s="5"/>
    </row>
    <row r="340" spans="1:31" ht="21.75" customHeight="1">
      <c r="A340" s="5" t="s">
        <v>19958</v>
      </c>
      <c r="B340" s="5" t="s">
        <v>19959</v>
      </c>
      <c r="C340" s="5" t="s">
        <v>27</v>
      </c>
      <c r="D340" s="5" t="s">
        <v>47</v>
      </c>
      <c r="E340" s="5" t="s">
        <v>45</v>
      </c>
      <c r="F340" s="7">
        <v>10</v>
      </c>
      <c r="G340" s="7">
        <v>15</v>
      </c>
      <c r="H340" s="5" t="s">
        <v>56</v>
      </c>
      <c r="I340" s="5" t="s">
        <v>125</v>
      </c>
      <c r="J340" s="5" t="s">
        <v>48</v>
      </c>
      <c r="K340" s="5" t="s">
        <v>381</v>
      </c>
      <c r="L340" s="5" t="s">
        <v>19960</v>
      </c>
      <c r="M340" s="5" t="s">
        <v>37</v>
      </c>
      <c r="N340" s="5" t="s">
        <v>55</v>
      </c>
      <c r="O340" s="5"/>
      <c r="P340" s="5" t="b">
        <f t="shared" ca="1" si="0"/>
        <v>1</v>
      </c>
      <c r="Q340" s="5"/>
      <c r="R340" s="5"/>
      <c r="S340" s="5"/>
      <c r="T340" s="5"/>
      <c r="U340" s="5"/>
      <c r="V340" s="5"/>
      <c r="W340" s="5"/>
      <c r="X340" s="5"/>
      <c r="Y340" s="5"/>
      <c r="Z340" s="5"/>
      <c r="AA340" s="5"/>
      <c r="AB340" s="5"/>
      <c r="AC340" s="5"/>
      <c r="AD340" s="5"/>
      <c r="AE340" s="5"/>
    </row>
    <row r="341" spans="1:31" ht="21.75" customHeight="1">
      <c r="A341" s="5" t="s">
        <v>18873</v>
      </c>
      <c r="B341" s="5" t="s">
        <v>19963</v>
      </c>
      <c r="C341" s="5" t="s">
        <v>27</v>
      </c>
      <c r="D341" s="5" t="s">
        <v>75</v>
      </c>
      <c r="E341" s="5" t="s">
        <v>45</v>
      </c>
      <c r="F341" s="7">
        <v>10</v>
      </c>
      <c r="G341" s="7">
        <v>12</v>
      </c>
      <c r="H341" s="5" t="s">
        <v>360</v>
      </c>
      <c r="I341" s="5" t="s">
        <v>31</v>
      </c>
      <c r="J341" s="5" t="s">
        <v>1439</v>
      </c>
      <c r="K341" s="5" t="s">
        <v>19966</v>
      </c>
      <c r="L341" s="5" t="s">
        <v>19967</v>
      </c>
      <c r="M341" s="5" t="s">
        <v>42</v>
      </c>
      <c r="N341" s="5" t="s">
        <v>55</v>
      </c>
      <c r="O341" s="5"/>
      <c r="P341" s="5" t="b">
        <f t="shared" ca="1" si="0"/>
        <v>1</v>
      </c>
      <c r="Q341" s="5"/>
      <c r="R341" s="5"/>
      <c r="S341" s="5"/>
      <c r="T341" s="5"/>
      <c r="U341" s="5"/>
      <c r="V341" s="5"/>
      <c r="W341" s="5"/>
      <c r="X341" s="5"/>
      <c r="Y341" s="5"/>
      <c r="Z341" s="5"/>
      <c r="AA341" s="5"/>
      <c r="AB341" s="5"/>
      <c r="AC341" s="5"/>
      <c r="AD341" s="5"/>
      <c r="AE341" s="5"/>
    </row>
    <row r="342" spans="1:31" ht="21.75" customHeight="1">
      <c r="A342" s="5" t="s">
        <v>19972</v>
      </c>
      <c r="B342" s="5" t="s">
        <v>7127</v>
      </c>
      <c r="C342" s="5" t="s">
        <v>27</v>
      </c>
      <c r="D342" s="5" t="s">
        <v>85</v>
      </c>
      <c r="E342" s="5" t="s">
        <v>45</v>
      </c>
      <c r="F342" s="7">
        <v>10</v>
      </c>
      <c r="G342" s="7">
        <v>25</v>
      </c>
      <c r="H342" s="5" t="s">
        <v>2463</v>
      </c>
      <c r="I342" s="5" t="s">
        <v>125</v>
      </c>
      <c r="J342" s="5" t="s">
        <v>624</v>
      </c>
      <c r="K342" s="5" t="s">
        <v>7128</v>
      </c>
      <c r="L342" s="5" t="s">
        <v>19975</v>
      </c>
      <c r="M342" s="5" t="s">
        <v>42</v>
      </c>
      <c r="N342" s="5" t="s">
        <v>44</v>
      </c>
      <c r="O342" s="5"/>
      <c r="P342" s="5" t="b">
        <f t="shared" ca="1" si="0"/>
        <v>1</v>
      </c>
      <c r="Q342" s="5"/>
      <c r="R342" s="5"/>
      <c r="S342" s="5"/>
      <c r="T342" s="5"/>
      <c r="U342" s="5"/>
      <c r="V342" s="5"/>
      <c r="W342" s="5"/>
      <c r="X342" s="5"/>
      <c r="Y342" s="5"/>
      <c r="Z342" s="5"/>
      <c r="AA342" s="5"/>
      <c r="AB342" s="5"/>
      <c r="AC342" s="5"/>
      <c r="AD342" s="5"/>
      <c r="AE342" s="5"/>
    </row>
    <row r="343" spans="1:31" ht="21.75" customHeight="1">
      <c r="A343" s="5" t="s">
        <v>19976</v>
      </c>
      <c r="B343" s="5" t="s">
        <v>19977</v>
      </c>
      <c r="C343" s="5" t="s">
        <v>20</v>
      </c>
      <c r="D343" s="5" t="s">
        <v>47</v>
      </c>
      <c r="E343" s="5" t="s">
        <v>45</v>
      </c>
      <c r="F343" s="7">
        <v>10</v>
      </c>
      <c r="G343" s="7">
        <v>20</v>
      </c>
      <c r="H343" s="5" t="s">
        <v>144</v>
      </c>
      <c r="I343" s="5" t="s">
        <v>108</v>
      </c>
      <c r="J343" s="5" t="s">
        <v>444</v>
      </c>
      <c r="K343" s="5" t="s">
        <v>19979</v>
      </c>
      <c r="L343" s="5" t="s">
        <v>19980</v>
      </c>
      <c r="M343" s="5" t="s">
        <v>1599</v>
      </c>
      <c r="N343" s="5" t="s">
        <v>55</v>
      </c>
      <c r="O343" s="5"/>
      <c r="P343" s="5" t="b">
        <f t="shared" ca="1" si="0"/>
        <v>1</v>
      </c>
      <c r="Q343" s="5"/>
      <c r="R343" s="5"/>
      <c r="S343" s="5"/>
      <c r="T343" s="5"/>
      <c r="U343" s="5"/>
      <c r="V343" s="5"/>
      <c r="W343" s="5"/>
      <c r="X343" s="5"/>
      <c r="Y343" s="5"/>
      <c r="Z343" s="5"/>
      <c r="AA343" s="5"/>
      <c r="AB343" s="5"/>
      <c r="AC343" s="5"/>
      <c r="AD343" s="5"/>
      <c r="AE343" s="5"/>
    </row>
    <row r="344" spans="1:31" ht="21.75" customHeight="1">
      <c r="A344" s="5" t="s">
        <v>19981</v>
      </c>
      <c r="B344" s="5" t="s">
        <v>19982</v>
      </c>
      <c r="C344" s="5" t="s">
        <v>41</v>
      </c>
      <c r="D344" s="5" t="s">
        <v>169</v>
      </c>
      <c r="E344" s="5" t="s">
        <v>45</v>
      </c>
      <c r="F344" s="11">
        <v>10</v>
      </c>
      <c r="G344" s="11">
        <v>15</v>
      </c>
      <c r="H344" s="5" t="s">
        <v>12422</v>
      </c>
      <c r="I344" s="5" t="s">
        <v>66</v>
      </c>
      <c r="J344" s="5" t="s">
        <v>9394</v>
      </c>
      <c r="K344" s="9" t="s">
        <v>47</v>
      </c>
      <c r="L344" s="5" t="s">
        <v>19987</v>
      </c>
      <c r="M344" s="5" t="s">
        <v>53</v>
      </c>
      <c r="N344" s="5" t="s">
        <v>44</v>
      </c>
      <c r="O344" s="5"/>
      <c r="P344" s="5" t="b">
        <f t="shared" ca="1" si="0"/>
        <v>1</v>
      </c>
      <c r="Q344" s="5"/>
      <c r="R344" s="5"/>
      <c r="S344" s="5"/>
      <c r="T344" s="5"/>
      <c r="U344" s="5"/>
      <c r="V344" s="5"/>
      <c r="W344" s="5"/>
      <c r="X344" s="5"/>
      <c r="Y344" s="5"/>
      <c r="Z344" s="5"/>
      <c r="AA344" s="5"/>
      <c r="AB344" s="5"/>
      <c r="AC344" s="5"/>
      <c r="AD344" s="5"/>
      <c r="AE344" s="5"/>
    </row>
    <row r="345" spans="1:31" ht="21.75" customHeight="1">
      <c r="A345" s="14" t="s">
        <v>19989</v>
      </c>
      <c r="B345" s="14" t="s">
        <v>19990</v>
      </c>
      <c r="C345" s="14" t="s">
        <v>20</v>
      </c>
      <c r="D345" s="14" t="s">
        <v>21</v>
      </c>
      <c r="E345" s="14" t="s">
        <v>45</v>
      </c>
      <c r="F345" s="15">
        <v>10</v>
      </c>
      <c r="G345" s="15">
        <v>20</v>
      </c>
      <c r="H345" s="14" t="s">
        <v>144</v>
      </c>
      <c r="I345" s="14" t="s">
        <v>108</v>
      </c>
      <c r="J345" s="14" t="s">
        <v>284</v>
      </c>
      <c r="K345" s="16" t="s">
        <v>47</v>
      </c>
      <c r="L345" s="14" t="s">
        <v>19995</v>
      </c>
      <c r="M345" s="14" t="s">
        <v>53</v>
      </c>
      <c r="N345" s="14" t="s">
        <v>89</v>
      </c>
      <c r="O345" s="14" t="b">
        <f t="shared" ref="O345:O346" ca="1" si="7">IFERROR(__xludf.DUMMYFUNCTION("REGEXMATCH(A345,""(?i)ruby"")"),FALSE)</f>
        <v>0</v>
      </c>
      <c r="P345" s="14" t="b">
        <f t="shared" ca="1" si="0"/>
        <v>1</v>
      </c>
      <c r="Q345" s="5"/>
      <c r="R345" s="5"/>
      <c r="S345" s="5"/>
      <c r="T345" s="5"/>
      <c r="U345" s="5"/>
      <c r="V345" s="5"/>
      <c r="W345" s="5"/>
      <c r="X345" s="5"/>
      <c r="Y345" s="5"/>
      <c r="Z345" s="5"/>
      <c r="AA345" s="5"/>
      <c r="AB345" s="5"/>
      <c r="AC345" s="5"/>
      <c r="AD345" s="5"/>
      <c r="AE345" s="5"/>
    </row>
    <row r="346" spans="1:31" ht="21.75" customHeight="1">
      <c r="A346" s="14" t="s">
        <v>9983</v>
      </c>
      <c r="B346" s="14" t="s">
        <v>20042</v>
      </c>
      <c r="C346" s="14" t="s">
        <v>27</v>
      </c>
      <c r="D346" s="14" t="s">
        <v>54</v>
      </c>
      <c r="E346" s="14" t="s">
        <v>45</v>
      </c>
      <c r="F346" s="15">
        <v>10</v>
      </c>
      <c r="G346" s="15">
        <v>15</v>
      </c>
      <c r="H346" s="14" t="s">
        <v>56</v>
      </c>
      <c r="I346" s="15" t="s">
        <v>24</v>
      </c>
      <c r="J346" s="14" t="s">
        <v>20043</v>
      </c>
      <c r="K346" s="16" t="s">
        <v>47</v>
      </c>
      <c r="L346" s="14" t="s">
        <v>20044</v>
      </c>
      <c r="M346" s="14" t="s">
        <v>1599</v>
      </c>
      <c r="N346" s="14" t="s">
        <v>55</v>
      </c>
      <c r="O346" s="14" t="b">
        <f t="shared" ca="1" si="7"/>
        <v>0</v>
      </c>
      <c r="P346" s="14" t="b">
        <f t="shared" ca="1" si="0"/>
        <v>1</v>
      </c>
      <c r="Q346" s="5"/>
      <c r="R346" s="5"/>
      <c r="S346" s="5"/>
      <c r="T346" s="5"/>
      <c r="U346" s="5"/>
      <c r="V346" s="5"/>
      <c r="W346" s="5"/>
      <c r="X346" s="5"/>
      <c r="Y346" s="5"/>
      <c r="Z346" s="5"/>
      <c r="AA346" s="5"/>
      <c r="AB346" s="5"/>
      <c r="AC346" s="5"/>
      <c r="AD346" s="5"/>
      <c r="AE346" s="5"/>
    </row>
    <row r="347" spans="1:31" ht="21.75" customHeight="1">
      <c r="A347" s="5" t="s">
        <v>2665</v>
      </c>
      <c r="B347" s="5" t="s">
        <v>11874</v>
      </c>
      <c r="C347" s="5" t="s">
        <v>170</v>
      </c>
      <c r="D347" s="5" t="s">
        <v>390</v>
      </c>
      <c r="E347" s="5" t="s">
        <v>45</v>
      </c>
      <c r="F347" s="7">
        <v>10</v>
      </c>
      <c r="G347" s="7">
        <v>15</v>
      </c>
      <c r="H347" s="5" t="s">
        <v>56</v>
      </c>
      <c r="I347" s="5" t="s">
        <v>108</v>
      </c>
      <c r="J347" s="5" t="s">
        <v>57</v>
      </c>
      <c r="K347" s="5" t="s">
        <v>11877</v>
      </c>
      <c r="L347" s="5" t="s">
        <v>20050</v>
      </c>
      <c r="M347" s="5" t="s">
        <v>100</v>
      </c>
      <c r="N347" s="5" t="s">
        <v>55</v>
      </c>
      <c r="O347" s="5"/>
      <c r="P347" s="5" t="b">
        <f t="shared" ca="1" si="0"/>
        <v>1</v>
      </c>
      <c r="Q347" s="5"/>
      <c r="R347" s="5"/>
      <c r="S347" s="5"/>
      <c r="T347" s="5"/>
      <c r="U347" s="5"/>
      <c r="V347" s="5"/>
      <c r="W347" s="5"/>
      <c r="X347" s="5"/>
      <c r="Y347" s="5"/>
      <c r="Z347" s="5"/>
      <c r="AA347" s="5"/>
      <c r="AB347" s="5"/>
      <c r="AC347" s="5"/>
      <c r="AD347" s="5"/>
      <c r="AE347" s="5"/>
    </row>
    <row r="348" spans="1:31" ht="21.75" customHeight="1">
      <c r="A348" s="5" t="s">
        <v>20051</v>
      </c>
      <c r="B348" s="5" t="s">
        <v>12507</v>
      </c>
      <c r="C348" s="5" t="s">
        <v>170</v>
      </c>
      <c r="D348" s="5" t="s">
        <v>47</v>
      </c>
      <c r="E348" s="5" t="s">
        <v>29</v>
      </c>
      <c r="F348" s="7">
        <v>10</v>
      </c>
      <c r="G348" s="7">
        <v>40</v>
      </c>
      <c r="H348" s="5" t="s">
        <v>2621</v>
      </c>
      <c r="I348" s="5" t="s">
        <v>108</v>
      </c>
      <c r="J348" s="5" t="s">
        <v>516</v>
      </c>
      <c r="K348" s="5" t="s">
        <v>20052</v>
      </c>
      <c r="L348" s="5" t="s">
        <v>20053</v>
      </c>
      <c r="M348" s="5" t="s">
        <v>37</v>
      </c>
      <c r="N348" s="5" t="s">
        <v>55</v>
      </c>
      <c r="O348" s="5"/>
      <c r="P348" s="5" t="b">
        <f t="shared" ca="1" si="0"/>
        <v>1</v>
      </c>
      <c r="Q348" s="5"/>
      <c r="R348" s="5"/>
      <c r="S348" s="5"/>
      <c r="T348" s="5"/>
      <c r="U348" s="5"/>
      <c r="V348" s="5"/>
      <c r="W348" s="5"/>
      <c r="X348" s="5"/>
      <c r="Y348" s="5"/>
      <c r="Z348" s="5"/>
      <c r="AA348" s="5"/>
      <c r="AB348" s="5"/>
      <c r="AC348" s="5"/>
      <c r="AD348" s="5"/>
      <c r="AE348" s="5"/>
    </row>
    <row r="349" spans="1:31" ht="21.75" customHeight="1">
      <c r="A349" s="5" t="s">
        <v>1457</v>
      </c>
      <c r="B349" s="5" t="s">
        <v>20057</v>
      </c>
      <c r="C349" s="5" t="s">
        <v>27</v>
      </c>
      <c r="D349" s="5" t="s">
        <v>54</v>
      </c>
      <c r="E349" s="5" t="s">
        <v>45</v>
      </c>
      <c r="F349" s="7">
        <v>10</v>
      </c>
      <c r="G349" s="7">
        <v>15</v>
      </c>
      <c r="H349" s="5" t="s">
        <v>56</v>
      </c>
      <c r="I349" s="5" t="s">
        <v>31</v>
      </c>
      <c r="J349" s="5" t="s">
        <v>76</v>
      </c>
      <c r="K349" s="5" t="s">
        <v>20058</v>
      </c>
      <c r="L349" s="5" t="s">
        <v>20059</v>
      </c>
      <c r="M349" s="5" t="s">
        <v>100</v>
      </c>
      <c r="N349" s="5" t="s">
        <v>55</v>
      </c>
      <c r="O349" s="5"/>
      <c r="P349" s="5" t="b">
        <f t="shared" ca="1" si="0"/>
        <v>1</v>
      </c>
      <c r="Q349" s="5"/>
      <c r="R349" s="5"/>
      <c r="S349" s="5"/>
      <c r="T349" s="5"/>
      <c r="U349" s="5"/>
      <c r="V349" s="5"/>
      <c r="W349" s="5"/>
      <c r="X349" s="5"/>
      <c r="Y349" s="5"/>
      <c r="Z349" s="5"/>
      <c r="AA349" s="5"/>
      <c r="AB349" s="5"/>
      <c r="AC349" s="5"/>
      <c r="AD349" s="5"/>
      <c r="AE349" s="5"/>
    </row>
    <row r="350" spans="1:31" ht="21.75" customHeight="1">
      <c r="A350" s="5" t="s">
        <v>16736</v>
      </c>
      <c r="B350" s="5" t="s">
        <v>20060</v>
      </c>
      <c r="C350" s="5" t="s">
        <v>27</v>
      </c>
      <c r="D350" s="5" t="s">
        <v>85</v>
      </c>
      <c r="E350" s="5" t="s">
        <v>45</v>
      </c>
      <c r="F350" s="7">
        <v>10</v>
      </c>
      <c r="G350" s="7">
        <v>40</v>
      </c>
      <c r="H350" s="5" t="s">
        <v>2621</v>
      </c>
      <c r="I350" s="5" t="s">
        <v>125</v>
      </c>
      <c r="J350" s="5" t="s">
        <v>57</v>
      </c>
      <c r="K350" s="9" t="s">
        <v>47</v>
      </c>
      <c r="L350" s="5" t="s">
        <v>20061</v>
      </c>
      <c r="M350" s="5" t="s">
        <v>53</v>
      </c>
      <c r="N350" s="5" t="s">
        <v>55</v>
      </c>
      <c r="O350" s="5"/>
      <c r="P350" s="5" t="b">
        <f t="shared" ca="1" si="0"/>
        <v>1</v>
      </c>
      <c r="Q350" s="5"/>
      <c r="R350" s="5"/>
      <c r="S350" s="5"/>
      <c r="T350" s="5"/>
      <c r="U350" s="5"/>
      <c r="V350" s="5"/>
      <c r="W350" s="5"/>
      <c r="X350" s="5"/>
      <c r="Y350" s="5"/>
      <c r="Z350" s="5"/>
      <c r="AA350" s="5"/>
      <c r="AB350" s="5"/>
      <c r="AC350" s="5"/>
      <c r="AD350" s="5"/>
      <c r="AE350" s="5"/>
    </row>
    <row r="351" spans="1:31" ht="21.75" customHeight="1">
      <c r="A351" s="5" t="s">
        <v>11495</v>
      </c>
      <c r="B351" s="5" t="s">
        <v>20062</v>
      </c>
      <c r="C351" s="5" t="s">
        <v>170</v>
      </c>
      <c r="D351" s="5" t="s">
        <v>390</v>
      </c>
      <c r="E351" s="5" t="s">
        <v>45</v>
      </c>
      <c r="F351" s="7">
        <v>10</v>
      </c>
      <c r="G351" s="7">
        <v>20</v>
      </c>
      <c r="H351" s="5" t="s">
        <v>144</v>
      </c>
      <c r="I351" s="5" t="s">
        <v>66</v>
      </c>
      <c r="J351" s="5" t="s">
        <v>6242</v>
      </c>
      <c r="K351" s="5" t="s">
        <v>20064</v>
      </c>
      <c r="L351" s="5" t="s">
        <v>20065</v>
      </c>
      <c r="M351" s="5" t="s">
        <v>648</v>
      </c>
      <c r="N351" s="5" t="s">
        <v>55</v>
      </c>
      <c r="O351" s="5"/>
      <c r="P351" s="5" t="b">
        <f t="shared" ca="1" si="0"/>
        <v>1</v>
      </c>
      <c r="Q351" s="5"/>
      <c r="R351" s="5"/>
      <c r="S351" s="5"/>
      <c r="T351" s="5"/>
      <c r="U351" s="5"/>
      <c r="V351" s="5"/>
      <c r="W351" s="5"/>
      <c r="X351" s="5"/>
      <c r="Y351" s="5"/>
      <c r="Z351" s="5"/>
      <c r="AA351" s="5"/>
      <c r="AB351" s="5"/>
      <c r="AC351" s="5"/>
      <c r="AD351" s="5"/>
      <c r="AE351" s="5"/>
    </row>
    <row r="352" spans="1:31" ht="21.75" customHeight="1">
      <c r="A352" s="5" t="s">
        <v>20066</v>
      </c>
      <c r="B352" s="5" t="s">
        <v>20067</v>
      </c>
      <c r="C352" s="5" t="s">
        <v>27</v>
      </c>
      <c r="D352" s="5" t="s">
        <v>47</v>
      </c>
      <c r="E352" s="5" t="s">
        <v>45</v>
      </c>
      <c r="F352" s="7">
        <v>10</v>
      </c>
      <c r="G352" s="7">
        <v>18</v>
      </c>
      <c r="H352" s="5" t="s">
        <v>964</v>
      </c>
      <c r="I352" s="5" t="s">
        <v>31</v>
      </c>
      <c r="J352" s="5" t="s">
        <v>76</v>
      </c>
      <c r="K352" s="5" t="s">
        <v>20069</v>
      </c>
      <c r="L352" s="5" t="s">
        <v>20070</v>
      </c>
      <c r="M352" s="5" t="s">
        <v>53</v>
      </c>
      <c r="N352" s="5" t="s">
        <v>55</v>
      </c>
      <c r="O352" s="5"/>
      <c r="P352" s="5" t="b">
        <f t="shared" ca="1" si="0"/>
        <v>1</v>
      </c>
      <c r="Q352" s="5"/>
      <c r="R352" s="5"/>
      <c r="S352" s="5"/>
      <c r="T352" s="5"/>
      <c r="U352" s="5"/>
      <c r="V352" s="5"/>
      <c r="W352" s="5"/>
      <c r="X352" s="5"/>
      <c r="Y352" s="5"/>
      <c r="Z352" s="5"/>
      <c r="AA352" s="5"/>
      <c r="AB352" s="5"/>
      <c r="AC352" s="5"/>
      <c r="AD352" s="5"/>
      <c r="AE352" s="5"/>
    </row>
    <row r="353" spans="1:31" ht="21.75" customHeight="1">
      <c r="A353" s="5" t="s">
        <v>20073</v>
      </c>
      <c r="B353" s="5" t="s">
        <v>20074</v>
      </c>
      <c r="C353" s="5" t="s">
        <v>27</v>
      </c>
      <c r="D353" s="5" t="s">
        <v>199</v>
      </c>
      <c r="E353" s="5" t="s">
        <v>45</v>
      </c>
      <c r="F353" s="7">
        <v>10</v>
      </c>
      <c r="G353" s="7">
        <v>15</v>
      </c>
      <c r="H353" s="5" t="s">
        <v>56</v>
      </c>
      <c r="I353" s="7" t="s">
        <v>24</v>
      </c>
      <c r="J353" s="5" t="s">
        <v>20075</v>
      </c>
      <c r="K353" s="5" t="s">
        <v>20076</v>
      </c>
      <c r="L353" s="5" t="s">
        <v>20077</v>
      </c>
      <c r="M353" s="5" t="s">
        <v>1599</v>
      </c>
      <c r="N353" s="5" t="s">
        <v>44</v>
      </c>
      <c r="O353" s="5"/>
      <c r="P353" s="5" t="b">
        <f t="shared" ca="1" si="0"/>
        <v>1</v>
      </c>
      <c r="Q353" s="5"/>
      <c r="R353" s="5"/>
      <c r="S353" s="5"/>
      <c r="T353" s="5"/>
      <c r="U353" s="5"/>
      <c r="V353" s="5"/>
      <c r="W353" s="5"/>
      <c r="X353" s="5"/>
      <c r="Y353" s="5"/>
      <c r="Z353" s="5"/>
      <c r="AA353" s="5"/>
      <c r="AB353" s="5"/>
      <c r="AC353" s="5"/>
      <c r="AD353" s="5"/>
      <c r="AE353" s="5"/>
    </row>
    <row r="354" spans="1:31" ht="21.75" customHeight="1">
      <c r="A354" s="5" t="s">
        <v>2665</v>
      </c>
      <c r="B354" s="5" t="s">
        <v>20080</v>
      </c>
      <c r="C354" s="5" t="s">
        <v>27</v>
      </c>
      <c r="D354" s="5" t="s">
        <v>266</v>
      </c>
      <c r="E354" s="5" t="s">
        <v>45</v>
      </c>
      <c r="F354" s="7">
        <v>10</v>
      </c>
      <c r="G354" s="7">
        <v>15</v>
      </c>
      <c r="H354" s="5" t="s">
        <v>56</v>
      </c>
      <c r="I354" s="5" t="s">
        <v>31</v>
      </c>
      <c r="J354" s="5" t="s">
        <v>2872</v>
      </c>
      <c r="K354" s="5" t="s">
        <v>20082</v>
      </c>
      <c r="L354" s="5" t="s">
        <v>20083</v>
      </c>
      <c r="M354" s="5" t="s">
        <v>37</v>
      </c>
      <c r="N354" s="5" t="s">
        <v>55</v>
      </c>
      <c r="O354" s="5"/>
      <c r="P354" s="5" t="b">
        <f t="shared" ca="1" si="0"/>
        <v>1</v>
      </c>
      <c r="Q354" s="5"/>
      <c r="R354" s="5"/>
      <c r="S354" s="5"/>
      <c r="T354" s="5"/>
      <c r="U354" s="5"/>
      <c r="V354" s="5"/>
      <c r="W354" s="5"/>
      <c r="X354" s="5"/>
      <c r="Y354" s="5"/>
      <c r="Z354" s="5"/>
      <c r="AA354" s="5"/>
      <c r="AB354" s="5"/>
      <c r="AC354" s="5"/>
      <c r="AD354" s="5"/>
      <c r="AE354" s="5"/>
    </row>
    <row r="355" spans="1:31" ht="21.75" customHeight="1">
      <c r="A355" s="5" t="s">
        <v>20084</v>
      </c>
      <c r="B355" s="5" t="s">
        <v>12157</v>
      </c>
      <c r="C355" s="5" t="s">
        <v>27</v>
      </c>
      <c r="D355" s="5" t="s">
        <v>47</v>
      </c>
      <c r="E355" s="5" t="s">
        <v>45</v>
      </c>
      <c r="F355" s="7">
        <v>10</v>
      </c>
      <c r="G355" s="7">
        <v>16</v>
      </c>
      <c r="H355" s="5" t="s">
        <v>2314</v>
      </c>
      <c r="I355" s="5" t="s">
        <v>66</v>
      </c>
      <c r="J355" s="5" t="s">
        <v>430</v>
      </c>
      <c r="K355" s="5" t="s">
        <v>381</v>
      </c>
      <c r="L355" s="5" t="s">
        <v>20086</v>
      </c>
      <c r="M355" s="5" t="s">
        <v>42</v>
      </c>
      <c r="N355" s="5" t="s">
        <v>237</v>
      </c>
      <c r="O355" s="5"/>
      <c r="P355" s="5" t="b">
        <f t="shared" ca="1" si="0"/>
        <v>1</v>
      </c>
      <c r="Q355" s="5"/>
      <c r="R355" s="5"/>
      <c r="S355" s="5"/>
      <c r="T355" s="5"/>
      <c r="U355" s="5"/>
      <c r="V355" s="5"/>
      <c r="W355" s="5"/>
      <c r="X355" s="5"/>
      <c r="Y355" s="5"/>
      <c r="Z355" s="5"/>
      <c r="AA355" s="5"/>
      <c r="AB355" s="5"/>
      <c r="AC355" s="5"/>
      <c r="AD355" s="5"/>
      <c r="AE355" s="5"/>
    </row>
    <row r="356" spans="1:31" ht="21.75" customHeight="1">
      <c r="A356" s="5" t="s">
        <v>20088</v>
      </c>
      <c r="B356" s="5" t="s">
        <v>20089</v>
      </c>
      <c r="C356" s="5" t="s">
        <v>41</v>
      </c>
      <c r="D356" s="5" t="s">
        <v>94</v>
      </c>
      <c r="E356" s="5" t="s">
        <v>45</v>
      </c>
      <c r="F356" s="7">
        <v>10</v>
      </c>
      <c r="G356" s="7">
        <v>18</v>
      </c>
      <c r="H356" s="5" t="s">
        <v>964</v>
      </c>
      <c r="I356" s="5" t="s">
        <v>31</v>
      </c>
      <c r="J356" s="5" t="s">
        <v>1270</v>
      </c>
      <c r="K356" s="5" t="s">
        <v>20090</v>
      </c>
      <c r="L356" s="5" t="s">
        <v>20091</v>
      </c>
      <c r="M356" s="5" t="s">
        <v>100</v>
      </c>
      <c r="N356" s="5" t="s">
        <v>55</v>
      </c>
      <c r="O356" s="5"/>
      <c r="P356" s="5" t="b">
        <f t="shared" ca="1" si="0"/>
        <v>1</v>
      </c>
      <c r="Q356" s="5"/>
      <c r="R356" s="5"/>
      <c r="S356" s="5"/>
      <c r="T356" s="5"/>
      <c r="U356" s="5"/>
      <c r="V356" s="5"/>
      <c r="W356" s="5"/>
      <c r="X356" s="5"/>
      <c r="Y356" s="5"/>
      <c r="Z356" s="5"/>
      <c r="AA356" s="5"/>
      <c r="AB356" s="5"/>
      <c r="AC356" s="5"/>
      <c r="AD356" s="5"/>
      <c r="AE356" s="5"/>
    </row>
    <row r="357" spans="1:31" ht="21.75" customHeight="1">
      <c r="A357" s="5" t="s">
        <v>7555</v>
      </c>
      <c r="B357" s="5" t="s">
        <v>20096</v>
      </c>
      <c r="C357" s="5" t="s">
        <v>41</v>
      </c>
      <c r="D357" s="5" t="s">
        <v>448</v>
      </c>
      <c r="E357" s="5" t="s">
        <v>29</v>
      </c>
      <c r="F357" s="7">
        <v>10</v>
      </c>
      <c r="G357" s="7">
        <v>15</v>
      </c>
      <c r="H357" s="5" t="s">
        <v>56</v>
      </c>
      <c r="I357" s="5" t="s">
        <v>31</v>
      </c>
      <c r="J357" s="5" t="s">
        <v>1270</v>
      </c>
      <c r="K357" s="5" t="s">
        <v>20097</v>
      </c>
      <c r="L357" s="5" t="s">
        <v>20098</v>
      </c>
      <c r="M357" s="5" t="s">
        <v>100</v>
      </c>
      <c r="N357" s="5" t="s">
        <v>55</v>
      </c>
      <c r="O357" s="5"/>
      <c r="P357" s="5" t="b">
        <f t="shared" ca="1" si="0"/>
        <v>1</v>
      </c>
      <c r="Q357" s="5"/>
      <c r="R357" s="5"/>
      <c r="S357" s="5"/>
      <c r="T357" s="5"/>
      <c r="U357" s="5"/>
      <c r="V357" s="5"/>
      <c r="W357" s="5"/>
      <c r="X357" s="5"/>
      <c r="Y357" s="5"/>
      <c r="Z357" s="5"/>
      <c r="AA357" s="5"/>
      <c r="AB357" s="5"/>
      <c r="AC357" s="5"/>
      <c r="AD357" s="5"/>
      <c r="AE357" s="5"/>
    </row>
    <row r="358" spans="1:31" ht="21.75" customHeight="1">
      <c r="A358" s="5" t="s">
        <v>20101</v>
      </c>
      <c r="B358" s="5" t="s">
        <v>20102</v>
      </c>
      <c r="C358" s="5" t="s">
        <v>41</v>
      </c>
      <c r="D358" s="5" t="s">
        <v>47</v>
      </c>
      <c r="E358" s="5" t="s">
        <v>45</v>
      </c>
      <c r="F358" s="7">
        <v>10</v>
      </c>
      <c r="G358" s="7">
        <v>15</v>
      </c>
      <c r="H358" s="5" t="s">
        <v>56</v>
      </c>
      <c r="I358" s="7" t="s">
        <v>24</v>
      </c>
      <c r="J358" s="9" t="s">
        <v>430</v>
      </c>
      <c r="K358" s="9" t="s">
        <v>47</v>
      </c>
      <c r="L358" s="5" t="s">
        <v>20103</v>
      </c>
      <c r="M358" s="9" t="s">
        <v>47</v>
      </c>
      <c r="N358" s="5" t="s">
        <v>44</v>
      </c>
      <c r="O358" s="5"/>
      <c r="P358" s="5" t="b">
        <f t="shared" ca="1" si="0"/>
        <v>1</v>
      </c>
      <c r="Q358" s="5"/>
      <c r="R358" s="5"/>
      <c r="S358" s="5"/>
      <c r="T358" s="5"/>
      <c r="U358" s="5"/>
      <c r="V358" s="5"/>
      <c r="W358" s="5"/>
      <c r="X358" s="5"/>
      <c r="Y358" s="5"/>
      <c r="Z358" s="5"/>
      <c r="AA358" s="5"/>
      <c r="AB358" s="5"/>
      <c r="AC358" s="5"/>
      <c r="AD358" s="5"/>
      <c r="AE358" s="5"/>
    </row>
    <row r="359" spans="1:31" ht="21.75" customHeight="1">
      <c r="A359" s="14" t="s">
        <v>13338</v>
      </c>
      <c r="B359" s="14" t="s">
        <v>20107</v>
      </c>
      <c r="C359" s="14" t="s">
        <v>20</v>
      </c>
      <c r="D359" s="14" t="s">
        <v>3833</v>
      </c>
      <c r="E359" s="14" t="s">
        <v>29</v>
      </c>
      <c r="F359" s="15">
        <v>10</v>
      </c>
      <c r="G359" s="15">
        <v>15</v>
      </c>
      <c r="H359" s="14" t="s">
        <v>56</v>
      </c>
      <c r="I359" s="14" t="s">
        <v>125</v>
      </c>
      <c r="J359" s="14" t="s">
        <v>844</v>
      </c>
      <c r="K359" s="14" t="s">
        <v>20109</v>
      </c>
      <c r="L359" s="14" t="s">
        <v>20110</v>
      </c>
      <c r="M359" s="14" t="s">
        <v>37</v>
      </c>
      <c r="N359" s="14" t="s">
        <v>55</v>
      </c>
      <c r="O359" s="14" t="b">
        <f ca="1">IFERROR(__xludf.DUMMYFUNCTION("REGEXMATCH(A359,""(?i)ruby"")"),FALSE)</f>
        <v>0</v>
      </c>
      <c r="P359" s="14" t="b">
        <f t="shared" ca="1" si="0"/>
        <v>1</v>
      </c>
      <c r="Q359" s="5"/>
      <c r="R359" s="5"/>
      <c r="S359" s="5"/>
      <c r="T359" s="5"/>
      <c r="U359" s="5"/>
      <c r="V359" s="5"/>
      <c r="W359" s="5"/>
      <c r="X359" s="5"/>
      <c r="Y359" s="5"/>
      <c r="Z359" s="5"/>
      <c r="AA359" s="5"/>
      <c r="AB359" s="5"/>
      <c r="AC359" s="5"/>
      <c r="AD359" s="5"/>
      <c r="AE359" s="5"/>
    </row>
    <row r="360" spans="1:31" ht="21.75" customHeight="1">
      <c r="A360" s="5" t="s">
        <v>2665</v>
      </c>
      <c r="B360" s="5" t="s">
        <v>2306</v>
      </c>
      <c r="C360" s="5" t="s">
        <v>27</v>
      </c>
      <c r="D360" s="5" t="s">
        <v>85</v>
      </c>
      <c r="E360" s="5" t="s">
        <v>45</v>
      </c>
      <c r="F360" s="7">
        <v>10</v>
      </c>
      <c r="G360" s="7">
        <v>15</v>
      </c>
      <c r="H360" s="5" t="s">
        <v>56</v>
      </c>
      <c r="I360" s="5" t="s">
        <v>66</v>
      </c>
      <c r="J360" s="5" t="s">
        <v>57</v>
      </c>
      <c r="K360" s="9" t="s">
        <v>47</v>
      </c>
      <c r="L360" s="5" t="s">
        <v>20111</v>
      </c>
      <c r="M360" s="5" t="s">
        <v>53</v>
      </c>
      <c r="N360" s="5" t="s">
        <v>55</v>
      </c>
      <c r="O360" s="5"/>
      <c r="P360" s="5" t="b">
        <f t="shared" ca="1" si="0"/>
        <v>1</v>
      </c>
      <c r="Q360" s="5"/>
      <c r="R360" s="5"/>
      <c r="S360" s="5"/>
      <c r="T360" s="5"/>
      <c r="U360" s="5"/>
      <c r="V360" s="5"/>
      <c r="W360" s="5"/>
      <c r="X360" s="5"/>
      <c r="Y360" s="5"/>
      <c r="Z360" s="5"/>
      <c r="AA360" s="5"/>
      <c r="AB360" s="5"/>
      <c r="AC360" s="5"/>
      <c r="AD360" s="5"/>
      <c r="AE360" s="5"/>
    </row>
    <row r="361" spans="1:31" ht="21.75" customHeight="1">
      <c r="A361" s="5" t="s">
        <v>2886</v>
      </c>
      <c r="B361" s="5" t="s">
        <v>20116</v>
      </c>
      <c r="C361" s="5" t="s">
        <v>27</v>
      </c>
      <c r="D361" s="5" t="s">
        <v>85</v>
      </c>
      <c r="E361" s="5" t="s">
        <v>29</v>
      </c>
      <c r="F361" s="7">
        <v>10</v>
      </c>
      <c r="G361" s="7">
        <v>15</v>
      </c>
      <c r="H361" s="5" t="s">
        <v>56</v>
      </c>
      <c r="I361" s="5" t="s">
        <v>108</v>
      </c>
      <c r="J361" s="5" t="s">
        <v>76</v>
      </c>
      <c r="K361" s="5" t="s">
        <v>20117</v>
      </c>
      <c r="L361" s="5" t="s">
        <v>20118</v>
      </c>
      <c r="M361" s="5" t="s">
        <v>167</v>
      </c>
      <c r="N361" s="5" t="s">
        <v>405</v>
      </c>
      <c r="O361" s="5"/>
      <c r="P361" s="5" t="b">
        <f t="shared" ca="1" si="0"/>
        <v>1</v>
      </c>
      <c r="Q361" s="5"/>
      <c r="R361" s="5"/>
      <c r="S361" s="5"/>
      <c r="T361" s="5"/>
      <c r="U361" s="5"/>
      <c r="V361" s="5"/>
      <c r="W361" s="5"/>
      <c r="X361" s="5"/>
      <c r="Y361" s="5"/>
      <c r="Z361" s="5"/>
      <c r="AA361" s="5"/>
      <c r="AB361" s="5"/>
      <c r="AC361" s="5"/>
      <c r="AD361" s="5"/>
      <c r="AE361" s="5"/>
    </row>
    <row r="362" spans="1:31" ht="21.75" customHeight="1">
      <c r="A362" s="5" t="s">
        <v>2886</v>
      </c>
      <c r="B362" s="5" t="s">
        <v>20120</v>
      </c>
      <c r="C362" s="5" t="s">
        <v>170</v>
      </c>
      <c r="D362" s="5" t="s">
        <v>378</v>
      </c>
      <c r="E362" s="5" t="s">
        <v>45</v>
      </c>
      <c r="F362" s="7">
        <v>10</v>
      </c>
      <c r="G362" s="7">
        <v>18</v>
      </c>
      <c r="H362" s="5" t="s">
        <v>964</v>
      </c>
      <c r="I362" s="5" t="s">
        <v>108</v>
      </c>
      <c r="J362" s="5" t="s">
        <v>20122</v>
      </c>
      <c r="K362" s="5" t="s">
        <v>20124</v>
      </c>
      <c r="L362" s="5" t="s">
        <v>20125</v>
      </c>
      <c r="M362" s="5" t="s">
        <v>167</v>
      </c>
      <c r="N362" s="5" t="s">
        <v>38</v>
      </c>
      <c r="O362" s="5"/>
      <c r="P362" s="5" t="b">
        <f t="shared" ca="1" si="0"/>
        <v>1</v>
      </c>
      <c r="Q362" s="5"/>
      <c r="R362" s="5"/>
      <c r="S362" s="5"/>
      <c r="T362" s="5"/>
      <c r="U362" s="5"/>
      <c r="V362" s="5"/>
      <c r="W362" s="5"/>
      <c r="X362" s="5"/>
      <c r="Y362" s="5"/>
      <c r="Z362" s="5"/>
      <c r="AA362" s="5"/>
      <c r="AB362" s="5"/>
      <c r="AC362" s="5"/>
      <c r="AD362" s="5"/>
      <c r="AE362" s="5"/>
    </row>
    <row r="363" spans="1:31" ht="21.75" customHeight="1">
      <c r="A363" s="5" t="s">
        <v>7521</v>
      </c>
      <c r="B363" s="5" t="s">
        <v>13072</v>
      </c>
      <c r="C363" s="5" t="s">
        <v>27</v>
      </c>
      <c r="D363" s="5" t="s">
        <v>212</v>
      </c>
      <c r="E363" s="5" t="s">
        <v>29</v>
      </c>
      <c r="F363" s="7">
        <v>10</v>
      </c>
      <c r="G363" s="7">
        <v>20</v>
      </c>
      <c r="H363" s="5" t="s">
        <v>144</v>
      </c>
      <c r="I363" s="5" t="s">
        <v>31</v>
      </c>
      <c r="J363" s="5" t="s">
        <v>4191</v>
      </c>
      <c r="K363" s="5" t="s">
        <v>20129</v>
      </c>
      <c r="L363" s="5" t="s">
        <v>20130</v>
      </c>
      <c r="M363" s="5" t="s">
        <v>37</v>
      </c>
      <c r="N363" s="5" t="s">
        <v>55</v>
      </c>
      <c r="O363" s="5"/>
      <c r="P363" s="5" t="b">
        <f t="shared" ca="1" si="0"/>
        <v>1</v>
      </c>
      <c r="Q363" s="5"/>
      <c r="R363" s="5"/>
      <c r="S363" s="5"/>
      <c r="T363" s="5"/>
      <c r="U363" s="5"/>
      <c r="V363" s="5"/>
      <c r="W363" s="5"/>
      <c r="X363" s="5"/>
      <c r="Y363" s="5"/>
      <c r="Z363" s="5"/>
      <c r="AA363" s="5"/>
      <c r="AB363" s="5"/>
      <c r="AC363" s="5"/>
      <c r="AD363" s="5"/>
      <c r="AE363" s="5"/>
    </row>
    <row r="364" spans="1:31" ht="21.75" customHeight="1">
      <c r="A364" s="14" t="s">
        <v>20132</v>
      </c>
      <c r="B364" s="14" t="s">
        <v>20133</v>
      </c>
      <c r="C364" s="14" t="s">
        <v>20</v>
      </c>
      <c r="D364" s="14" t="s">
        <v>47</v>
      </c>
      <c r="E364" s="14" t="s">
        <v>45</v>
      </c>
      <c r="F364" s="15">
        <v>10</v>
      </c>
      <c r="G364" s="15">
        <v>15</v>
      </c>
      <c r="H364" s="14" t="s">
        <v>56</v>
      </c>
      <c r="I364" s="14" t="s">
        <v>108</v>
      </c>
      <c r="J364" s="14" t="s">
        <v>57</v>
      </c>
      <c r="K364" s="14" t="s">
        <v>20135</v>
      </c>
      <c r="L364" s="16" t="s">
        <v>47</v>
      </c>
      <c r="M364" s="14" t="s">
        <v>37</v>
      </c>
      <c r="N364" s="14" t="s">
        <v>55</v>
      </c>
      <c r="O364" s="14" t="b">
        <f ca="1">IFERROR(__xludf.DUMMYFUNCTION("REGEXMATCH(A364,""(?i)ruby"")"),FALSE)</f>
        <v>0</v>
      </c>
      <c r="P364" s="14" t="b">
        <f t="shared" ca="1" si="0"/>
        <v>1</v>
      </c>
      <c r="Q364" s="5"/>
      <c r="R364" s="5"/>
      <c r="S364" s="5"/>
      <c r="T364" s="5"/>
      <c r="U364" s="5"/>
      <c r="V364" s="5"/>
      <c r="W364" s="5"/>
      <c r="X364" s="5"/>
      <c r="Y364" s="5"/>
      <c r="Z364" s="5"/>
      <c r="AA364" s="5"/>
      <c r="AB364" s="5"/>
      <c r="AC364" s="5"/>
      <c r="AD364" s="5"/>
      <c r="AE364" s="5"/>
    </row>
    <row r="365" spans="1:31" ht="21.75" customHeight="1">
      <c r="A365" s="5" t="s">
        <v>2922</v>
      </c>
      <c r="B365" s="5" t="s">
        <v>10492</v>
      </c>
      <c r="C365" s="5" t="s">
        <v>41</v>
      </c>
      <c r="D365" s="5" t="s">
        <v>94</v>
      </c>
      <c r="E365" s="5" t="s">
        <v>45</v>
      </c>
      <c r="F365" s="7">
        <v>10</v>
      </c>
      <c r="G365" s="7">
        <v>20</v>
      </c>
      <c r="H365" s="5" t="s">
        <v>144</v>
      </c>
      <c r="I365" s="5" t="s">
        <v>108</v>
      </c>
      <c r="J365" s="5" t="s">
        <v>10493</v>
      </c>
      <c r="K365" s="5" t="s">
        <v>20145</v>
      </c>
      <c r="L365" s="5" t="s">
        <v>20146</v>
      </c>
      <c r="M365" s="5" t="s">
        <v>167</v>
      </c>
      <c r="N365" s="5" t="s">
        <v>55</v>
      </c>
      <c r="O365" s="5"/>
      <c r="P365" s="5" t="b">
        <f t="shared" ca="1" si="0"/>
        <v>1</v>
      </c>
      <c r="Q365" s="5"/>
      <c r="R365" s="5"/>
      <c r="S365" s="5"/>
      <c r="T365" s="5"/>
      <c r="U365" s="5"/>
      <c r="V365" s="5"/>
      <c r="W365" s="5"/>
      <c r="X365" s="5"/>
      <c r="Y365" s="5"/>
      <c r="Z365" s="5"/>
      <c r="AA365" s="5"/>
      <c r="AB365" s="5"/>
      <c r="AC365" s="5"/>
      <c r="AD365" s="5"/>
      <c r="AE365" s="5"/>
    </row>
    <row r="366" spans="1:31" ht="21.75" customHeight="1">
      <c r="A366" s="5" t="s">
        <v>2611</v>
      </c>
      <c r="B366" s="5" t="s">
        <v>20150</v>
      </c>
      <c r="C366" s="5" t="s">
        <v>20</v>
      </c>
      <c r="D366" s="5" t="s">
        <v>2637</v>
      </c>
      <c r="E366" s="5" t="s">
        <v>29</v>
      </c>
      <c r="F366" s="7">
        <v>10</v>
      </c>
      <c r="G366" s="7">
        <v>15</v>
      </c>
      <c r="H366" s="5" t="s">
        <v>56</v>
      </c>
      <c r="I366" s="5" t="s">
        <v>108</v>
      </c>
      <c r="J366" s="5" t="s">
        <v>204</v>
      </c>
      <c r="K366" s="5" t="s">
        <v>20151</v>
      </c>
      <c r="L366" s="5" t="s">
        <v>20152</v>
      </c>
      <c r="M366" s="5" t="s">
        <v>37</v>
      </c>
      <c r="N366" s="5" t="s">
        <v>55</v>
      </c>
      <c r="O366" s="5"/>
      <c r="P366" s="5" t="b">
        <f t="shared" ca="1" si="0"/>
        <v>1</v>
      </c>
      <c r="Q366" s="5"/>
      <c r="R366" s="5"/>
      <c r="S366" s="5"/>
      <c r="T366" s="5"/>
      <c r="U366" s="5"/>
      <c r="V366" s="5"/>
      <c r="W366" s="5"/>
      <c r="X366" s="5"/>
      <c r="Y366" s="5"/>
      <c r="Z366" s="5"/>
      <c r="AA366" s="5"/>
      <c r="AB366" s="5"/>
      <c r="AC366" s="5"/>
      <c r="AD366" s="5"/>
      <c r="AE366" s="5"/>
    </row>
    <row r="367" spans="1:31" ht="21.75" customHeight="1">
      <c r="A367" s="5" t="s">
        <v>20155</v>
      </c>
      <c r="B367" s="5" t="s">
        <v>20156</v>
      </c>
      <c r="C367" s="5" t="s">
        <v>27</v>
      </c>
      <c r="D367" s="5" t="s">
        <v>80</v>
      </c>
      <c r="E367" s="5" t="s">
        <v>45</v>
      </c>
      <c r="F367" s="7">
        <v>10</v>
      </c>
      <c r="G367" s="7">
        <v>20</v>
      </c>
      <c r="H367" s="5" t="s">
        <v>144</v>
      </c>
      <c r="I367" s="5" t="s">
        <v>108</v>
      </c>
      <c r="J367" s="5" t="s">
        <v>2745</v>
      </c>
      <c r="K367" s="5" t="s">
        <v>20158</v>
      </c>
      <c r="L367" s="5" t="s">
        <v>20159</v>
      </c>
      <c r="M367" s="5" t="s">
        <v>53</v>
      </c>
      <c r="N367" s="5" t="s">
        <v>55</v>
      </c>
      <c r="O367" s="5"/>
      <c r="P367" s="5" t="b">
        <f t="shared" ca="1" si="0"/>
        <v>1</v>
      </c>
      <c r="Q367" s="5"/>
      <c r="R367" s="5"/>
      <c r="S367" s="5"/>
      <c r="T367" s="5"/>
      <c r="U367" s="5"/>
      <c r="V367" s="5"/>
      <c r="W367" s="5"/>
      <c r="X367" s="5"/>
      <c r="Y367" s="5"/>
      <c r="Z367" s="5"/>
      <c r="AA367" s="5"/>
      <c r="AB367" s="5"/>
      <c r="AC367" s="5"/>
      <c r="AD367" s="5"/>
      <c r="AE367" s="5"/>
    </row>
    <row r="368" spans="1:31" ht="21.75" customHeight="1">
      <c r="A368" s="5" t="s">
        <v>20162</v>
      </c>
      <c r="B368" s="5" t="s">
        <v>20163</v>
      </c>
      <c r="C368" s="5" t="s">
        <v>27</v>
      </c>
      <c r="D368" s="5" t="s">
        <v>119</v>
      </c>
      <c r="E368" s="5" t="s">
        <v>45</v>
      </c>
      <c r="F368" s="7">
        <v>10</v>
      </c>
      <c r="G368" s="7">
        <v>20</v>
      </c>
      <c r="H368" s="5" t="s">
        <v>144</v>
      </c>
      <c r="I368" s="5" t="s">
        <v>66</v>
      </c>
      <c r="J368" s="5" t="s">
        <v>2067</v>
      </c>
      <c r="K368" s="5" t="s">
        <v>20166</v>
      </c>
      <c r="L368" s="5" t="s">
        <v>20167</v>
      </c>
      <c r="M368" s="5" t="s">
        <v>53</v>
      </c>
      <c r="N368" s="5" t="s">
        <v>55</v>
      </c>
      <c r="O368" s="5"/>
      <c r="P368" s="5" t="b">
        <f t="shared" ca="1" si="0"/>
        <v>1</v>
      </c>
      <c r="Q368" s="5"/>
      <c r="R368" s="5"/>
      <c r="S368" s="5"/>
      <c r="T368" s="5"/>
      <c r="U368" s="5"/>
      <c r="V368" s="5"/>
      <c r="W368" s="5"/>
      <c r="X368" s="5"/>
      <c r="Y368" s="5"/>
      <c r="Z368" s="5"/>
      <c r="AA368" s="5"/>
      <c r="AB368" s="5"/>
      <c r="AC368" s="5"/>
      <c r="AD368" s="5"/>
      <c r="AE368" s="5"/>
    </row>
    <row r="369" spans="1:31" ht="21.75" customHeight="1">
      <c r="A369" s="5" t="s">
        <v>20170</v>
      </c>
      <c r="B369" s="5" t="s">
        <v>20171</v>
      </c>
      <c r="C369" s="5" t="s">
        <v>27</v>
      </c>
      <c r="D369" s="5" t="s">
        <v>75</v>
      </c>
      <c r="E369" s="5" t="s">
        <v>45</v>
      </c>
      <c r="F369" s="7">
        <v>10</v>
      </c>
      <c r="G369" s="7">
        <v>30</v>
      </c>
      <c r="H369" s="5" t="s">
        <v>2866</v>
      </c>
      <c r="I369" s="5" t="s">
        <v>108</v>
      </c>
      <c r="J369" s="5" t="s">
        <v>57</v>
      </c>
      <c r="K369" s="5" t="s">
        <v>20173</v>
      </c>
      <c r="L369" s="5" t="s">
        <v>20175</v>
      </c>
      <c r="M369" s="5" t="s">
        <v>167</v>
      </c>
      <c r="N369" s="5" t="s">
        <v>55</v>
      </c>
      <c r="O369" s="5"/>
      <c r="P369" s="5" t="b">
        <f t="shared" ca="1" si="0"/>
        <v>1</v>
      </c>
      <c r="Q369" s="5"/>
      <c r="R369" s="5"/>
      <c r="S369" s="5"/>
      <c r="T369" s="5"/>
      <c r="U369" s="5"/>
      <c r="V369" s="5"/>
      <c r="W369" s="5"/>
      <c r="X369" s="5"/>
      <c r="Y369" s="5"/>
      <c r="Z369" s="5"/>
      <c r="AA369" s="5"/>
      <c r="AB369" s="5"/>
      <c r="AC369" s="5"/>
      <c r="AD369" s="5"/>
      <c r="AE369" s="5"/>
    </row>
    <row r="370" spans="1:31" ht="21.75" customHeight="1">
      <c r="A370" s="5" t="s">
        <v>9131</v>
      </c>
      <c r="B370" s="5" t="s">
        <v>20178</v>
      </c>
      <c r="C370" s="5" t="s">
        <v>170</v>
      </c>
      <c r="D370" s="5" t="s">
        <v>390</v>
      </c>
      <c r="E370" s="5" t="s">
        <v>45</v>
      </c>
      <c r="F370" s="7">
        <v>10</v>
      </c>
      <c r="G370" s="7">
        <v>20</v>
      </c>
      <c r="H370" s="5" t="s">
        <v>144</v>
      </c>
      <c r="I370" s="5" t="s">
        <v>31</v>
      </c>
      <c r="J370" s="5" t="s">
        <v>110</v>
      </c>
      <c r="K370" s="5" t="s">
        <v>20180</v>
      </c>
      <c r="L370" s="5" t="s">
        <v>20181</v>
      </c>
      <c r="M370" s="5" t="s">
        <v>53</v>
      </c>
      <c r="N370" s="5" t="s">
        <v>55</v>
      </c>
      <c r="O370" s="5"/>
      <c r="P370" s="5" t="b">
        <f t="shared" ca="1" si="0"/>
        <v>1</v>
      </c>
      <c r="Q370" s="5"/>
      <c r="R370" s="5"/>
      <c r="S370" s="5"/>
      <c r="T370" s="5"/>
      <c r="U370" s="5"/>
      <c r="V370" s="5"/>
      <c r="W370" s="5"/>
      <c r="X370" s="5"/>
      <c r="Y370" s="5"/>
      <c r="Z370" s="5"/>
      <c r="AA370" s="5"/>
      <c r="AB370" s="5"/>
      <c r="AC370" s="5"/>
      <c r="AD370" s="5"/>
      <c r="AE370" s="5"/>
    </row>
    <row r="371" spans="1:31" ht="21.75" customHeight="1">
      <c r="A371" s="5" t="s">
        <v>20184</v>
      </c>
      <c r="B371" s="5" t="s">
        <v>20185</v>
      </c>
      <c r="C371" s="5" t="s">
        <v>27</v>
      </c>
      <c r="D371" s="5" t="s">
        <v>85</v>
      </c>
      <c r="E371" s="5" t="s">
        <v>45</v>
      </c>
      <c r="F371" s="7">
        <v>10</v>
      </c>
      <c r="G371" s="7">
        <v>20</v>
      </c>
      <c r="H371" s="5" t="s">
        <v>144</v>
      </c>
      <c r="I371" s="5" t="s">
        <v>108</v>
      </c>
      <c r="J371" s="5" t="s">
        <v>76</v>
      </c>
      <c r="K371" s="5" t="s">
        <v>688</v>
      </c>
      <c r="L371" s="5" t="s">
        <v>20187</v>
      </c>
      <c r="M371" s="5" t="s">
        <v>42</v>
      </c>
      <c r="N371" s="5" t="s">
        <v>38</v>
      </c>
      <c r="O371" s="5"/>
      <c r="P371" s="5" t="b">
        <f t="shared" ca="1" si="0"/>
        <v>1</v>
      </c>
      <c r="Q371" s="5"/>
      <c r="R371" s="5"/>
      <c r="S371" s="5"/>
      <c r="T371" s="5"/>
      <c r="U371" s="5"/>
      <c r="V371" s="5"/>
      <c r="W371" s="5"/>
      <c r="X371" s="5"/>
      <c r="Y371" s="5"/>
      <c r="Z371" s="5"/>
      <c r="AA371" s="5"/>
      <c r="AB371" s="5"/>
      <c r="AC371" s="5"/>
      <c r="AD371" s="5"/>
      <c r="AE371" s="5"/>
    </row>
    <row r="372" spans="1:31" ht="21.75" customHeight="1">
      <c r="A372" s="5" t="s">
        <v>20188</v>
      </c>
      <c r="B372" s="5" t="s">
        <v>11281</v>
      </c>
      <c r="C372" s="5" t="s">
        <v>170</v>
      </c>
      <c r="D372" s="5" t="s">
        <v>390</v>
      </c>
      <c r="E372" s="5" t="s">
        <v>29</v>
      </c>
      <c r="F372" s="7">
        <v>10</v>
      </c>
      <c r="G372" s="7">
        <v>15</v>
      </c>
      <c r="H372" s="5" t="s">
        <v>56</v>
      </c>
      <c r="I372" s="5" t="s">
        <v>108</v>
      </c>
      <c r="J372" s="5" t="s">
        <v>76</v>
      </c>
      <c r="K372" s="5" t="s">
        <v>1506</v>
      </c>
      <c r="L372" s="5" t="s">
        <v>20189</v>
      </c>
      <c r="M372" s="5" t="s">
        <v>37</v>
      </c>
      <c r="N372" s="5" t="s">
        <v>55</v>
      </c>
      <c r="O372" s="5"/>
      <c r="P372" s="5" t="b">
        <f t="shared" ca="1" si="0"/>
        <v>1</v>
      </c>
      <c r="Q372" s="5"/>
      <c r="R372" s="5"/>
      <c r="S372" s="5"/>
      <c r="T372" s="5"/>
      <c r="U372" s="5"/>
      <c r="V372" s="5"/>
      <c r="W372" s="5"/>
      <c r="X372" s="5"/>
      <c r="Y372" s="5"/>
      <c r="Z372" s="5"/>
      <c r="AA372" s="5"/>
      <c r="AB372" s="5"/>
      <c r="AC372" s="5"/>
      <c r="AD372" s="5"/>
      <c r="AE372" s="5"/>
    </row>
    <row r="373" spans="1:31" ht="21.75" customHeight="1">
      <c r="A373" s="5" t="s">
        <v>3537</v>
      </c>
      <c r="B373" s="5" t="s">
        <v>18846</v>
      </c>
      <c r="C373" s="5" t="s">
        <v>27</v>
      </c>
      <c r="D373" s="5" t="s">
        <v>85</v>
      </c>
      <c r="E373" s="5" t="s">
        <v>45</v>
      </c>
      <c r="F373" s="7">
        <v>10</v>
      </c>
      <c r="G373" s="7">
        <v>15</v>
      </c>
      <c r="H373" s="5" t="s">
        <v>56</v>
      </c>
      <c r="I373" s="5" t="s">
        <v>108</v>
      </c>
      <c r="J373" s="5" t="s">
        <v>57</v>
      </c>
      <c r="K373" s="5" t="s">
        <v>18848</v>
      </c>
      <c r="L373" s="5" t="s">
        <v>20191</v>
      </c>
      <c r="M373" s="5" t="s">
        <v>100</v>
      </c>
      <c r="N373" s="5" t="s">
        <v>55</v>
      </c>
      <c r="O373" s="5"/>
      <c r="P373" s="5" t="b">
        <f t="shared" ca="1" si="0"/>
        <v>1</v>
      </c>
      <c r="Q373" s="5"/>
      <c r="R373" s="5"/>
      <c r="S373" s="5"/>
      <c r="T373" s="5"/>
      <c r="U373" s="5"/>
      <c r="V373" s="5"/>
      <c r="W373" s="5"/>
      <c r="X373" s="5"/>
      <c r="Y373" s="5"/>
      <c r="Z373" s="5"/>
      <c r="AA373" s="5"/>
      <c r="AB373" s="5"/>
      <c r="AC373" s="5"/>
      <c r="AD373" s="5"/>
      <c r="AE373" s="5"/>
    </row>
    <row r="374" spans="1:31" ht="21.75" customHeight="1">
      <c r="A374" s="5" t="s">
        <v>20195</v>
      </c>
      <c r="B374" s="5" t="s">
        <v>20196</v>
      </c>
      <c r="C374" s="5" t="s">
        <v>27</v>
      </c>
      <c r="D374" s="5" t="s">
        <v>85</v>
      </c>
      <c r="E374" s="5" t="s">
        <v>29</v>
      </c>
      <c r="F374" s="7">
        <v>10</v>
      </c>
      <c r="G374" s="7">
        <v>15</v>
      </c>
      <c r="H374" s="5" t="s">
        <v>56</v>
      </c>
      <c r="I374" s="5" t="s">
        <v>108</v>
      </c>
      <c r="J374" s="5" t="s">
        <v>32</v>
      </c>
      <c r="K374" s="9" t="s">
        <v>47</v>
      </c>
      <c r="L374" s="5" t="s">
        <v>20197</v>
      </c>
      <c r="M374" s="5" t="s">
        <v>37</v>
      </c>
      <c r="N374" s="5" t="s">
        <v>55</v>
      </c>
      <c r="O374" s="5"/>
      <c r="P374" s="5" t="b">
        <f t="shared" ca="1" si="0"/>
        <v>1</v>
      </c>
      <c r="Q374" s="5"/>
      <c r="R374" s="5"/>
      <c r="S374" s="5"/>
      <c r="T374" s="5"/>
      <c r="U374" s="5"/>
      <c r="V374" s="5"/>
      <c r="W374" s="5"/>
      <c r="X374" s="5"/>
      <c r="Y374" s="5"/>
      <c r="Z374" s="5"/>
      <c r="AA374" s="5"/>
      <c r="AB374" s="5"/>
      <c r="AC374" s="5"/>
      <c r="AD374" s="5"/>
      <c r="AE374" s="5"/>
    </row>
    <row r="375" spans="1:31" ht="21.75" customHeight="1">
      <c r="A375" s="5" t="s">
        <v>3537</v>
      </c>
      <c r="B375" s="5" t="s">
        <v>20199</v>
      </c>
      <c r="C375" s="5" t="s">
        <v>20</v>
      </c>
      <c r="D375" s="5" t="s">
        <v>2874</v>
      </c>
      <c r="E375" s="5" t="s">
        <v>45</v>
      </c>
      <c r="F375" s="7">
        <v>10</v>
      </c>
      <c r="G375" s="7">
        <v>20</v>
      </c>
      <c r="H375" s="5" t="s">
        <v>144</v>
      </c>
      <c r="I375" s="5" t="s">
        <v>1690</v>
      </c>
      <c r="J375" s="5" t="s">
        <v>57</v>
      </c>
      <c r="K375" s="5" t="s">
        <v>20202</v>
      </c>
      <c r="L375" s="5" t="s">
        <v>20204</v>
      </c>
      <c r="M375" s="5" t="s">
        <v>53</v>
      </c>
      <c r="N375" s="5" t="s">
        <v>44</v>
      </c>
      <c r="O375" s="5"/>
      <c r="P375" s="5" t="b">
        <f t="shared" ca="1" si="0"/>
        <v>1</v>
      </c>
      <c r="Q375" s="5"/>
      <c r="R375" s="5"/>
      <c r="S375" s="5"/>
      <c r="T375" s="5"/>
      <c r="U375" s="5"/>
      <c r="V375" s="5"/>
      <c r="W375" s="5"/>
      <c r="X375" s="5"/>
      <c r="Y375" s="5"/>
      <c r="Z375" s="5"/>
      <c r="AA375" s="5"/>
      <c r="AB375" s="5"/>
      <c r="AC375" s="5"/>
      <c r="AD375" s="5"/>
      <c r="AE375" s="5"/>
    </row>
    <row r="376" spans="1:31" ht="21.75" customHeight="1">
      <c r="A376" s="5" t="s">
        <v>20206</v>
      </c>
      <c r="B376" s="5" t="s">
        <v>20207</v>
      </c>
      <c r="C376" s="5" t="s">
        <v>41</v>
      </c>
      <c r="D376" s="5" t="s">
        <v>448</v>
      </c>
      <c r="E376" s="5" t="s">
        <v>29</v>
      </c>
      <c r="F376" s="7">
        <v>10</v>
      </c>
      <c r="G376" s="7">
        <v>20</v>
      </c>
      <c r="H376" s="5" t="s">
        <v>144</v>
      </c>
      <c r="I376" s="5" t="s">
        <v>108</v>
      </c>
      <c r="J376" s="5" t="s">
        <v>187</v>
      </c>
      <c r="K376" s="5" t="s">
        <v>2873</v>
      </c>
      <c r="L376" s="5" t="s">
        <v>20208</v>
      </c>
      <c r="M376" s="5" t="s">
        <v>648</v>
      </c>
      <c r="N376" s="5" t="s">
        <v>55</v>
      </c>
      <c r="O376" s="5"/>
      <c r="P376" s="5" t="b">
        <f t="shared" ca="1" si="0"/>
        <v>1</v>
      </c>
      <c r="Q376" s="5"/>
      <c r="R376" s="5"/>
      <c r="S376" s="5"/>
      <c r="T376" s="5"/>
      <c r="U376" s="5"/>
      <c r="V376" s="5"/>
      <c r="W376" s="5"/>
      <c r="X376" s="5"/>
      <c r="Y376" s="5"/>
      <c r="Z376" s="5"/>
      <c r="AA376" s="5"/>
      <c r="AB376" s="5"/>
      <c r="AC376" s="5"/>
      <c r="AD376" s="5"/>
      <c r="AE376" s="5"/>
    </row>
    <row r="377" spans="1:31" ht="21.75" customHeight="1">
      <c r="A377" s="5" t="s">
        <v>19372</v>
      </c>
      <c r="B377" s="5" t="s">
        <v>20212</v>
      </c>
      <c r="C377" s="5" t="s">
        <v>170</v>
      </c>
      <c r="D377" s="5" t="s">
        <v>390</v>
      </c>
      <c r="E377" s="5" t="s">
        <v>45</v>
      </c>
      <c r="F377" s="7">
        <v>10</v>
      </c>
      <c r="G377" s="7">
        <v>20</v>
      </c>
      <c r="H377" s="5" t="s">
        <v>144</v>
      </c>
      <c r="I377" s="5" t="s">
        <v>108</v>
      </c>
      <c r="J377" s="5" t="s">
        <v>110</v>
      </c>
      <c r="K377" s="5" t="s">
        <v>20214</v>
      </c>
      <c r="L377" s="5" t="s">
        <v>20216</v>
      </c>
      <c r="M377" s="5" t="s">
        <v>167</v>
      </c>
      <c r="N377" s="5" t="s">
        <v>55</v>
      </c>
      <c r="O377" s="5"/>
      <c r="P377" s="5" t="b">
        <f t="shared" ca="1" si="0"/>
        <v>1</v>
      </c>
      <c r="Q377" s="5"/>
      <c r="R377" s="5"/>
      <c r="S377" s="5"/>
      <c r="T377" s="5"/>
      <c r="U377" s="5"/>
      <c r="V377" s="5"/>
      <c r="W377" s="5"/>
      <c r="X377" s="5"/>
      <c r="Y377" s="5"/>
      <c r="Z377" s="5"/>
      <c r="AA377" s="5"/>
      <c r="AB377" s="5"/>
      <c r="AC377" s="5"/>
      <c r="AD377" s="5"/>
      <c r="AE377" s="5"/>
    </row>
    <row r="378" spans="1:31" ht="21.75" customHeight="1">
      <c r="A378" s="14" t="s">
        <v>20218</v>
      </c>
      <c r="B378" s="14" t="s">
        <v>16706</v>
      </c>
      <c r="C378" s="14" t="s">
        <v>27</v>
      </c>
      <c r="D378" s="14" t="s">
        <v>47</v>
      </c>
      <c r="E378" s="14" t="s">
        <v>45</v>
      </c>
      <c r="F378" s="15">
        <v>10</v>
      </c>
      <c r="G378" s="15">
        <v>15</v>
      </c>
      <c r="H378" s="14" t="s">
        <v>56</v>
      </c>
      <c r="I378" s="15" t="s">
        <v>24</v>
      </c>
      <c r="J378" s="14" t="s">
        <v>68</v>
      </c>
      <c r="K378" s="14" t="s">
        <v>20219</v>
      </c>
      <c r="L378" s="14" t="s">
        <v>20220</v>
      </c>
      <c r="M378" s="14" t="s">
        <v>167</v>
      </c>
      <c r="N378" s="14" t="s">
        <v>405</v>
      </c>
      <c r="O378" s="14" t="b">
        <f ca="1">IFERROR(__xludf.DUMMYFUNCTION("REGEXMATCH(A378,""(?i)ruby"")"),FALSE)</f>
        <v>0</v>
      </c>
      <c r="P378" s="14" t="b">
        <f t="shared" ca="1" si="0"/>
        <v>1</v>
      </c>
      <c r="Q378" s="5"/>
      <c r="R378" s="5"/>
      <c r="S378" s="5"/>
      <c r="T378" s="5"/>
      <c r="U378" s="5"/>
      <c r="V378" s="5"/>
      <c r="W378" s="5"/>
      <c r="X378" s="5"/>
      <c r="Y378" s="5"/>
      <c r="Z378" s="5"/>
      <c r="AA378" s="5"/>
      <c r="AB378" s="5"/>
      <c r="AC378" s="5"/>
      <c r="AD378" s="5"/>
      <c r="AE378" s="5"/>
    </row>
    <row r="379" spans="1:31" ht="21.75" customHeight="1">
      <c r="A379" s="5" t="s">
        <v>1457</v>
      </c>
      <c r="B379" s="5" t="s">
        <v>20228</v>
      </c>
      <c r="C379" s="5" t="s">
        <v>20</v>
      </c>
      <c r="D379" s="5" t="s">
        <v>1173</v>
      </c>
      <c r="E379" s="5" t="s">
        <v>45</v>
      </c>
      <c r="F379" s="7">
        <v>10</v>
      </c>
      <c r="G379" s="7">
        <v>15</v>
      </c>
      <c r="H379" s="5" t="s">
        <v>56</v>
      </c>
      <c r="I379" s="5" t="s">
        <v>108</v>
      </c>
      <c r="J379" s="5" t="s">
        <v>2897</v>
      </c>
      <c r="K379" s="5" t="s">
        <v>20230</v>
      </c>
      <c r="L379" s="5" t="s">
        <v>20231</v>
      </c>
      <c r="M379" s="5" t="s">
        <v>100</v>
      </c>
      <c r="N379" s="5" t="s">
        <v>55</v>
      </c>
      <c r="O379" s="5"/>
      <c r="P379" s="5" t="b">
        <f t="shared" ca="1" si="0"/>
        <v>1</v>
      </c>
      <c r="Q379" s="5"/>
      <c r="R379" s="5"/>
      <c r="S379" s="5"/>
      <c r="T379" s="5"/>
      <c r="U379" s="5"/>
      <c r="V379" s="5"/>
      <c r="W379" s="5"/>
      <c r="X379" s="5"/>
      <c r="Y379" s="5"/>
      <c r="Z379" s="5"/>
      <c r="AA379" s="5"/>
      <c r="AB379" s="5"/>
      <c r="AC379" s="5"/>
      <c r="AD379" s="5"/>
      <c r="AE379" s="5"/>
    </row>
    <row r="380" spans="1:31" ht="21.75" customHeight="1">
      <c r="A380" s="5" t="s">
        <v>20237</v>
      </c>
      <c r="B380" s="5" t="s">
        <v>20238</v>
      </c>
      <c r="C380" s="5" t="s">
        <v>27</v>
      </c>
      <c r="D380" s="5" t="s">
        <v>212</v>
      </c>
      <c r="E380" s="5" t="s">
        <v>45</v>
      </c>
      <c r="F380" s="7">
        <v>10</v>
      </c>
      <c r="G380" s="7">
        <v>15</v>
      </c>
      <c r="H380" s="5" t="s">
        <v>56</v>
      </c>
      <c r="I380" s="5" t="s">
        <v>108</v>
      </c>
      <c r="J380" s="5" t="s">
        <v>10493</v>
      </c>
      <c r="K380" s="5" t="s">
        <v>561</v>
      </c>
      <c r="L380" s="5" t="s">
        <v>20239</v>
      </c>
      <c r="M380" s="5" t="s">
        <v>53</v>
      </c>
      <c r="N380" s="5" t="s">
        <v>55</v>
      </c>
      <c r="O380" s="5"/>
      <c r="P380" s="5" t="b">
        <f t="shared" ca="1" si="0"/>
        <v>1</v>
      </c>
      <c r="Q380" s="5"/>
      <c r="R380" s="5"/>
      <c r="S380" s="5"/>
      <c r="T380" s="5"/>
      <c r="U380" s="5"/>
      <c r="V380" s="5"/>
      <c r="W380" s="5"/>
      <c r="X380" s="5"/>
      <c r="Y380" s="5"/>
      <c r="Z380" s="5"/>
      <c r="AA380" s="5"/>
      <c r="AB380" s="5"/>
      <c r="AC380" s="5"/>
      <c r="AD380" s="5"/>
      <c r="AE380" s="5"/>
    </row>
    <row r="381" spans="1:31" ht="21.75" customHeight="1">
      <c r="A381" s="5" t="s">
        <v>765</v>
      </c>
      <c r="B381" s="5" t="s">
        <v>18108</v>
      </c>
      <c r="C381" s="5" t="s">
        <v>170</v>
      </c>
      <c r="D381" s="5" t="s">
        <v>378</v>
      </c>
      <c r="E381" s="5" t="s">
        <v>45</v>
      </c>
      <c r="F381" s="7">
        <v>10</v>
      </c>
      <c r="G381" s="7">
        <v>15</v>
      </c>
      <c r="H381" s="5" t="s">
        <v>56</v>
      </c>
      <c r="I381" s="5" t="s">
        <v>31</v>
      </c>
      <c r="J381" s="5" t="s">
        <v>252</v>
      </c>
      <c r="K381" s="9" t="s">
        <v>47</v>
      </c>
      <c r="L381" s="5" t="s">
        <v>20246</v>
      </c>
      <c r="M381" s="5" t="s">
        <v>100</v>
      </c>
      <c r="N381" s="5" t="s">
        <v>55</v>
      </c>
      <c r="O381" s="5"/>
      <c r="P381" s="5" t="b">
        <f t="shared" ca="1" si="0"/>
        <v>1</v>
      </c>
      <c r="Q381" s="5"/>
      <c r="R381" s="5"/>
      <c r="S381" s="5"/>
      <c r="T381" s="5"/>
      <c r="U381" s="5"/>
      <c r="V381" s="5"/>
      <c r="W381" s="5"/>
      <c r="X381" s="5"/>
      <c r="Y381" s="5"/>
      <c r="Z381" s="5"/>
      <c r="AA381" s="5"/>
      <c r="AB381" s="5"/>
      <c r="AC381" s="5"/>
      <c r="AD381" s="5"/>
      <c r="AE381" s="5"/>
    </row>
    <row r="382" spans="1:31" ht="21.75" customHeight="1">
      <c r="A382" s="5" t="s">
        <v>20250</v>
      </c>
      <c r="B382" s="5" t="s">
        <v>20251</v>
      </c>
      <c r="C382" s="5" t="s">
        <v>170</v>
      </c>
      <c r="D382" s="5" t="s">
        <v>390</v>
      </c>
      <c r="E382" s="5" t="s">
        <v>45</v>
      </c>
      <c r="F382" s="7">
        <v>10</v>
      </c>
      <c r="G382" s="7">
        <v>15</v>
      </c>
      <c r="H382" s="5" t="s">
        <v>56</v>
      </c>
      <c r="I382" s="5" t="s">
        <v>108</v>
      </c>
      <c r="J382" s="5" t="s">
        <v>3081</v>
      </c>
      <c r="K382" s="9" t="s">
        <v>47</v>
      </c>
      <c r="L382" s="5" t="s">
        <v>20255</v>
      </c>
      <c r="M382" s="5" t="s">
        <v>100</v>
      </c>
      <c r="N382" s="5" t="s">
        <v>55</v>
      </c>
      <c r="O382" s="5"/>
      <c r="P382" s="5" t="b">
        <f t="shared" ca="1" si="0"/>
        <v>1</v>
      </c>
      <c r="Q382" s="5"/>
      <c r="R382" s="5"/>
      <c r="S382" s="5"/>
      <c r="T382" s="5"/>
      <c r="U382" s="5"/>
      <c r="V382" s="5"/>
      <c r="W382" s="5"/>
      <c r="X382" s="5"/>
      <c r="Y382" s="5"/>
      <c r="Z382" s="5"/>
      <c r="AA382" s="5"/>
      <c r="AB382" s="5"/>
      <c r="AC382" s="5"/>
      <c r="AD382" s="5"/>
      <c r="AE382" s="5"/>
    </row>
    <row r="383" spans="1:31" ht="21.75" customHeight="1">
      <c r="A383" s="5" t="s">
        <v>396</v>
      </c>
      <c r="B383" s="5" t="s">
        <v>20264</v>
      </c>
      <c r="C383" s="5" t="s">
        <v>27</v>
      </c>
      <c r="D383" s="5" t="s">
        <v>212</v>
      </c>
      <c r="E383" s="5" t="s">
        <v>45</v>
      </c>
      <c r="F383" s="7">
        <v>10</v>
      </c>
      <c r="G383" s="7">
        <v>15</v>
      </c>
      <c r="H383" s="5" t="s">
        <v>56</v>
      </c>
      <c r="I383" s="5" t="s">
        <v>108</v>
      </c>
      <c r="J383" s="5" t="s">
        <v>2745</v>
      </c>
      <c r="K383" s="5" t="s">
        <v>12300</v>
      </c>
      <c r="L383" s="5" t="s">
        <v>20265</v>
      </c>
      <c r="M383" s="5" t="s">
        <v>53</v>
      </c>
      <c r="N383" s="5" t="s">
        <v>55</v>
      </c>
      <c r="O383" s="5"/>
      <c r="P383" s="5" t="b">
        <f t="shared" ca="1" si="0"/>
        <v>1</v>
      </c>
      <c r="Q383" s="5"/>
      <c r="R383" s="5"/>
      <c r="S383" s="5"/>
      <c r="T383" s="5"/>
      <c r="U383" s="5"/>
      <c r="V383" s="5"/>
      <c r="W383" s="5"/>
      <c r="X383" s="5"/>
      <c r="Y383" s="5"/>
      <c r="Z383" s="5"/>
      <c r="AA383" s="5"/>
      <c r="AB383" s="5"/>
      <c r="AC383" s="5"/>
      <c r="AD383" s="5"/>
      <c r="AE383" s="5"/>
    </row>
    <row r="384" spans="1:31" ht="21.75" customHeight="1">
      <c r="A384" s="5" t="s">
        <v>20267</v>
      </c>
      <c r="B384" s="5" t="s">
        <v>5388</v>
      </c>
      <c r="C384" s="5" t="s">
        <v>41</v>
      </c>
      <c r="D384" s="5" t="s">
        <v>94</v>
      </c>
      <c r="E384" s="5" t="s">
        <v>45</v>
      </c>
      <c r="F384" s="7">
        <v>10</v>
      </c>
      <c r="G384" s="7">
        <v>15</v>
      </c>
      <c r="H384" s="5" t="s">
        <v>56</v>
      </c>
      <c r="I384" s="5" t="s">
        <v>108</v>
      </c>
      <c r="J384" s="5" t="s">
        <v>76</v>
      </c>
      <c r="K384" s="5" t="s">
        <v>5392</v>
      </c>
      <c r="L384" s="5" t="s">
        <v>20271</v>
      </c>
      <c r="M384" s="5" t="s">
        <v>42</v>
      </c>
      <c r="N384" s="5" t="s">
        <v>55</v>
      </c>
      <c r="O384" s="5"/>
      <c r="P384" s="5" t="b">
        <f t="shared" ca="1" si="0"/>
        <v>1</v>
      </c>
      <c r="Q384" s="5"/>
      <c r="R384" s="5"/>
      <c r="S384" s="5"/>
      <c r="T384" s="5"/>
      <c r="U384" s="5"/>
      <c r="V384" s="5"/>
      <c r="W384" s="5"/>
      <c r="X384" s="5"/>
      <c r="Y384" s="5"/>
      <c r="Z384" s="5"/>
      <c r="AA384" s="5"/>
      <c r="AB384" s="5"/>
      <c r="AC384" s="5"/>
      <c r="AD384" s="5"/>
      <c r="AE384" s="5"/>
    </row>
    <row r="385" spans="1:31" ht="21.75" customHeight="1">
      <c r="A385" s="5" t="s">
        <v>2665</v>
      </c>
      <c r="B385" s="5" t="s">
        <v>20273</v>
      </c>
      <c r="C385" s="5" t="s">
        <v>20</v>
      </c>
      <c r="D385" s="5" t="s">
        <v>1173</v>
      </c>
      <c r="E385" s="5" t="s">
        <v>45</v>
      </c>
      <c r="F385" s="7">
        <v>10</v>
      </c>
      <c r="G385" s="7">
        <v>20</v>
      </c>
      <c r="H385" s="5" t="s">
        <v>144</v>
      </c>
      <c r="I385" s="5" t="s">
        <v>108</v>
      </c>
      <c r="J385" s="5" t="s">
        <v>57</v>
      </c>
      <c r="K385" s="5" t="s">
        <v>20274</v>
      </c>
      <c r="L385" s="5" t="s">
        <v>20276</v>
      </c>
      <c r="M385" s="5" t="s">
        <v>37</v>
      </c>
      <c r="N385" s="5" t="s">
        <v>55</v>
      </c>
      <c r="O385" s="5"/>
      <c r="P385" s="5" t="b">
        <f t="shared" ca="1" si="0"/>
        <v>1</v>
      </c>
      <c r="Q385" s="5"/>
      <c r="R385" s="5"/>
      <c r="S385" s="5"/>
      <c r="T385" s="5"/>
      <c r="U385" s="5"/>
      <c r="V385" s="5"/>
      <c r="W385" s="5"/>
      <c r="X385" s="5"/>
      <c r="Y385" s="5"/>
      <c r="Z385" s="5"/>
      <c r="AA385" s="5"/>
      <c r="AB385" s="5"/>
      <c r="AC385" s="5"/>
      <c r="AD385" s="5"/>
      <c r="AE385" s="5"/>
    </row>
    <row r="386" spans="1:31" ht="21.75" customHeight="1">
      <c r="A386" s="5" t="s">
        <v>20281</v>
      </c>
      <c r="B386" s="5" t="s">
        <v>20282</v>
      </c>
      <c r="C386" s="5" t="s">
        <v>170</v>
      </c>
      <c r="D386" s="5" t="s">
        <v>390</v>
      </c>
      <c r="E386" s="5" t="s">
        <v>45</v>
      </c>
      <c r="F386" s="7">
        <v>10</v>
      </c>
      <c r="G386" s="7">
        <v>15</v>
      </c>
      <c r="H386" s="5" t="s">
        <v>56</v>
      </c>
      <c r="I386" s="5" t="s">
        <v>66</v>
      </c>
      <c r="J386" s="5" t="s">
        <v>13886</v>
      </c>
      <c r="K386" s="5" t="s">
        <v>20283</v>
      </c>
      <c r="L386" s="5" t="s">
        <v>20284</v>
      </c>
      <c r="M386" s="5" t="s">
        <v>42</v>
      </c>
      <c r="N386" s="5" t="s">
        <v>1117</v>
      </c>
      <c r="O386" s="5"/>
      <c r="P386" s="5" t="b">
        <f t="shared" ca="1" si="0"/>
        <v>1</v>
      </c>
      <c r="Q386" s="5"/>
      <c r="R386" s="5"/>
      <c r="S386" s="5"/>
      <c r="T386" s="5"/>
      <c r="U386" s="5"/>
      <c r="V386" s="5"/>
      <c r="W386" s="5"/>
      <c r="X386" s="5"/>
      <c r="Y386" s="5"/>
      <c r="Z386" s="5"/>
      <c r="AA386" s="5"/>
      <c r="AB386" s="5"/>
      <c r="AC386" s="5"/>
      <c r="AD386" s="5"/>
      <c r="AE386" s="5"/>
    </row>
    <row r="387" spans="1:31" ht="21.75" customHeight="1">
      <c r="A387" s="5" t="s">
        <v>20288</v>
      </c>
      <c r="B387" s="5" t="s">
        <v>20289</v>
      </c>
      <c r="C387" s="5" t="s">
        <v>20</v>
      </c>
      <c r="D387" s="5" t="s">
        <v>1616</v>
      </c>
      <c r="E387" s="5" t="s">
        <v>45</v>
      </c>
      <c r="F387" s="7">
        <v>10</v>
      </c>
      <c r="G387" s="7">
        <v>15</v>
      </c>
      <c r="H387" s="5" t="s">
        <v>56</v>
      </c>
      <c r="I387" s="5" t="s">
        <v>125</v>
      </c>
      <c r="J387" s="5" t="s">
        <v>20291</v>
      </c>
      <c r="K387" s="5" t="s">
        <v>20292</v>
      </c>
      <c r="L387" s="5" t="s">
        <v>20293</v>
      </c>
      <c r="M387" s="5" t="s">
        <v>53</v>
      </c>
      <c r="N387" s="5" t="s">
        <v>55</v>
      </c>
      <c r="O387" s="5"/>
      <c r="P387" s="5" t="b">
        <f t="shared" ca="1" si="0"/>
        <v>1</v>
      </c>
      <c r="Q387" s="5"/>
      <c r="R387" s="5"/>
      <c r="S387" s="5"/>
      <c r="T387" s="5"/>
      <c r="U387" s="5"/>
      <c r="V387" s="5"/>
      <c r="W387" s="5"/>
      <c r="X387" s="5"/>
      <c r="Y387" s="5"/>
      <c r="Z387" s="5"/>
      <c r="AA387" s="5"/>
      <c r="AB387" s="5"/>
      <c r="AC387" s="5"/>
      <c r="AD387" s="5"/>
      <c r="AE387" s="5"/>
    </row>
    <row r="388" spans="1:31" ht="21.75" customHeight="1">
      <c r="A388" s="5" t="s">
        <v>20294</v>
      </c>
      <c r="B388" s="5" t="s">
        <v>20295</v>
      </c>
      <c r="C388" s="5" t="s">
        <v>170</v>
      </c>
      <c r="D388" s="5" t="s">
        <v>390</v>
      </c>
      <c r="E388" s="5" t="s">
        <v>45</v>
      </c>
      <c r="F388" s="7">
        <v>10</v>
      </c>
      <c r="G388" s="7">
        <v>15</v>
      </c>
      <c r="H388" s="5" t="s">
        <v>56</v>
      </c>
      <c r="I388" s="5" t="s">
        <v>108</v>
      </c>
      <c r="J388" s="5" t="s">
        <v>2924</v>
      </c>
      <c r="K388" s="5" t="s">
        <v>20297</v>
      </c>
      <c r="L388" s="5" t="s">
        <v>20298</v>
      </c>
      <c r="M388" s="5" t="s">
        <v>100</v>
      </c>
      <c r="N388" s="5" t="s">
        <v>55</v>
      </c>
      <c r="O388" s="5"/>
      <c r="P388" s="5" t="b">
        <f t="shared" ca="1" si="0"/>
        <v>1</v>
      </c>
      <c r="Q388" s="5"/>
      <c r="R388" s="5"/>
      <c r="S388" s="5"/>
      <c r="T388" s="5"/>
      <c r="U388" s="5"/>
      <c r="V388" s="5"/>
      <c r="W388" s="5"/>
      <c r="X388" s="5"/>
      <c r="Y388" s="5"/>
      <c r="Z388" s="5"/>
      <c r="AA388" s="5"/>
      <c r="AB388" s="5"/>
      <c r="AC388" s="5"/>
      <c r="AD388" s="5"/>
      <c r="AE388" s="5"/>
    </row>
    <row r="389" spans="1:31" ht="21.75" customHeight="1">
      <c r="A389" s="5" t="s">
        <v>14291</v>
      </c>
      <c r="B389" s="5" t="s">
        <v>20300</v>
      </c>
      <c r="C389" s="5" t="s">
        <v>27</v>
      </c>
      <c r="D389" s="5" t="s">
        <v>54</v>
      </c>
      <c r="E389" s="5" t="s">
        <v>45</v>
      </c>
      <c r="F389" s="7">
        <v>10</v>
      </c>
      <c r="G389" s="7">
        <v>15</v>
      </c>
      <c r="H389" s="5" t="s">
        <v>56</v>
      </c>
      <c r="I389" s="5" t="s">
        <v>31</v>
      </c>
      <c r="J389" s="5" t="s">
        <v>48</v>
      </c>
      <c r="K389" s="5" t="s">
        <v>20301</v>
      </c>
      <c r="L389" s="5" t="s">
        <v>20302</v>
      </c>
      <c r="M389" s="5" t="s">
        <v>167</v>
      </c>
      <c r="N389" s="5" t="s">
        <v>55</v>
      </c>
      <c r="O389" s="5"/>
      <c r="P389" s="5" t="b">
        <f t="shared" ca="1" si="0"/>
        <v>1</v>
      </c>
      <c r="Q389" s="5"/>
      <c r="R389" s="5"/>
      <c r="S389" s="5"/>
      <c r="T389" s="5"/>
      <c r="U389" s="5"/>
      <c r="V389" s="5"/>
      <c r="W389" s="5"/>
      <c r="X389" s="5"/>
      <c r="Y389" s="5"/>
      <c r="Z389" s="5"/>
      <c r="AA389" s="5"/>
      <c r="AB389" s="5"/>
      <c r="AC389" s="5"/>
      <c r="AD389" s="5"/>
      <c r="AE389" s="5"/>
    </row>
    <row r="390" spans="1:31" ht="21.75" customHeight="1">
      <c r="A390" s="5" t="s">
        <v>2886</v>
      </c>
      <c r="B390" s="5" t="s">
        <v>20305</v>
      </c>
      <c r="C390" s="5" t="s">
        <v>20</v>
      </c>
      <c r="D390" s="5" t="s">
        <v>1173</v>
      </c>
      <c r="E390" s="5" t="s">
        <v>29</v>
      </c>
      <c r="F390" s="7">
        <v>10</v>
      </c>
      <c r="G390" s="7">
        <v>15</v>
      </c>
      <c r="H390" s="5" t="s">
        <v>56</v>
      </c>
      <c r="I390" s="5" t="s">
        <v>108</v>
      </c>
      <c r="J390" s="5" t="s">
        <v>2261</v>
      </c>
      <c r="K390" s="5" t="s">
        <v>20308</v>
      </c>
      <c r="L390" s="5" t="s">
        <v>20309</v>
      </c>
      <c r="M390" s="5" t="s">
        <v>167</v>
      </c>
      <c r="N390" s="5" t="s">
        <v>405</v>
      </c>
      <c r="O390" s="5"/>
      <c r="P390" s="5" t="b">
        <f t="shared" ca="1" si="0"/>
        <v>1</v>
      </c>
      <c r="Q390" s="5"/>
      <c r="R390" s="5"/>
      <c r="S390" s="5"/>
      <c r="T390" s="5"/>
      <c r="U390" s="5"/>
      <c r="V390" s="5"/>
      <c r="W390" s="5"/>
      <c r="X390" s="5"/>
      <c r="Y390" s="5"/>
      <c r="Z390" s="5"/>
      <c r="AA390" s="5"/>
      <c r="AB390" s="5"/>
      <c r="AC390" s="5"/>
      <c r="AD390" s="5"/>
      <c r="AE390" s="5"/>
    </row>
    <row r="391" spans="1:31" ht="21.75" customHeight="1">
      <c r="A391" s="5" t="s">
        <v>9131</v>
      </c>
      <c r="B391" s="5" t="s">
        <v>8878</v>
      </c>
      <c r="C391" s="5" t="s">
        <v>170</v>
      </c>
      <c r="D391" s="5" t="s">
        <v>390</v>
      </c>
      <c r="E391" s="5" t="s">
        <v>29</v>
      </c>
      <c r="F391" s="7">
        <v>10</v>
      </c>
      <c r="G391" s="7">
        <v>20</v>
      </c>
      <c r="H391" s="5" t="s">
        <v>144</v>
      </c>
      <c r="I391" s="5" t="s">
        <v>31</v>
      </c>
      <c r="J391" s="5" t="s">
        <v>110</v>
      </c>
      <c r="K391" s="5" t="s">
        <v>8879</v>
      </c>
      <c r="L391" s="5" t="s">
        <v>20313</v>
      </c>
      <c r="M391" s="5" t="s">
        <v>100</v>
      </c>
      <c r="N391" s="5" t="s">
        <v>55</v>
      </c>
      <c r="O391" s="5"/>
      <c r="P391" s="5" t="b">
        <f t="shared" ca="1" si="0"/>
        <v>1</v>
      </c>
      <c r="Q391" s="5"/>
      <c r="R391" s="5"/>
      <c r="S391" s="5"/>
      <c r="T391" s="5"/>
      <c r="U391" s="5"/>
      <c r="V391" s="5"/>
      <c r="W391" s="5"/>
      <c r="X391" s="5"/>
      <c r="Y391" s="5"/>
      <c r="Z391" s="5"/>
      <c r="AA391" s="5"/>
      <c r="AB391" s="5"/>
      <c r="AC391" s="5"/>
      <c r="AD391" s="5"/>
      <c r="AE391" s="5"/>
    </row>
    <row r="392" spans="1:31" ht="21.75" customHeight="1">
      <c r="A392" s="5" t="s">
        <v>20317</v>
      </c>
      <c r="B392" s="5" t="s">
        <v>20318</v>
      </c>
      <c r="C392" s="5" t="s">
        <v>27</v>
      </c>
      <c r="D392" s="5" t="s">
        <v>85</v>
      </c>
      <c r="E392" s="5" t="s">
        <v>29</v>
      </c>
      <c r="F392" s="7">
        <v>10</v>
      </c>
      <c r="G392" s="7">
        <v>15</v>
      </c>
      <c r="H392" s="5" t="s">
        <v>56</v>
      </c>
      <c r="I392" s="5" t="s">
        <v>31</v>
      </c>
      <c r="J392" s="5" t="s">
        <v>57</v>
      </c>
      <c r="K392" s="9" t="s">
        <v>47</v>
      </c>
      <c r="L392" s="5" t="s">
        <v>20319</v>
      </c>
      <c r="M392" s="5" t="s">
        <v>100</v>
      </c>
      <c r="N392" s="5" t="s">
        <v>55</v>
      </c>
      <c r="O392" s="5"/>
      <c r="P392" s="5" t="b">
        <f t="shared" ca="1" si="0"/>
        <v>1</v>
      </c>
      <c r="Q392" s="5"/>
      <c r="R392" s="5"/>
      <c r="S392" s="5"/>
      <c r="T392" s="5"/>
      <c r="U392" s="5"/>
      <c r="V392" s="5"/>
      <c r="W392" s="5"/>
      <c r="X392" s="5"/>
      <c r="Y392" s="5"/>
      <c r="Z392" s="5"/>
      <c r="AA392" s="5"/>
      <c r="AB392" s="5"/>
      <c r="AC392" s="5"/>
      <c r="AD392" s="5"/>
      <c r="AE392" s="5"/>
    </row>
    <row r="393" spans="1:31" ht="21.75" customHeight="1">
      <c r="A393" s="5" t="s">
        <v>18559</v>
      </c>
      <c r="B393" s="5" t="s">
        <v>18275</v>
      </c>
      <c r="C393" s="5" t="s">
        <v>41</v>
      </c>
      <c r="D393" s="5" t="s">
        <v>114</v>
      </c>
      <c r="E393" s="5" t="s">
        <v>45</v>
      </c>
      <c r="F393" s="7">
        <v>10</v>
      </c>
      <c r="G393" s="7">
        <v>15</v>
      </c>
      <c r="H393" s="5" t="s">
        <v>56</v>
      </c>
      <c r="I393" s="5" t="s">
        <v>31</v>
      </c>
      <c r="J393" s="5" t="s">
        <v>18276</v>
      </c>
      <c r="K393" s="5" t="s">
        <v>20325</v>
      </c>
      <c r="L393" s="5" t="s">
        <v>20326</v>
      </c>
      <c r="M393" s="5" t="s">
        <v>42</v>
      </c>
      <c r="N393" s="5" t="s">
        <v>44</v>
      </c>
      <c r="O393" s="5"/>
      <c r="P393" s="5" t="b">
        <f t="shared" ca="1" si="0"/>
        <v>1</v>
      </c>
      <c r="Q393" s="5"/>
      <c r="R393" s="5"/>
      <c r="S393" s="5"/>
      <c r="T393" s="5"/>
      <c r="U393" s="5"/>
      <c r="V393" s="5"/>
      <c r="W393" s="5"/>
      <c r="X393" s="5"/>
      <c r="Y393" s="5"/>
      <c r="Z393" s="5"/>
      <c r="AA393" s="5"/>
      <c r="AB393" s="5"/>
      <c r="AC393" s="5"/>
      <c r="AD393" s="5"/>
      <c r="AE393" s="5"/>
    </row>
    <row r="394" spans="1:31" ht="21.75" customHeight="1">
      <c r="A394" s="14" t="s">
        <v>18338</v>
      </c>
      <c r="B394" s="14" t="s">
        <v>18310</v>
      </c>
      <c r="C394" s="14" t="s">
        <v>41</v>
      </c>
      <c r="D394" s="14" t="s">
        <v>448</v>
      </c>
      <c r="E394" s="14" t="s">
        <v>29</v>
      </c>
      <c r="F394" s="15">
        <v>10</v>
      </c>
      <c r="G394" s="15">
        <v>15</v>
      </c>
      <c r="H394" s="14" t="s">
        <v>56</v>
      </c>
      <c r="I394" s="14" t="s">
        <v>125</v>
      </c>
      <c r="J394" s="14" t="s">
        <v>1145</v>
      </c>
      <c r="K394" s="14" t="s">
        <v>18311</v>
      </c>
      <c r="L394" s="14" t="s">
        <v>18340</v>
      </c>
      <c r="M394" s="14" t="s">
        <v>100</v>
      </c>
      <c r="N394" s="14" t="s">
        <v>55</v>
      </c>
      <c r="O394" s="14" t="b">
        <f ca="1">IFERROR(__xludf.DUMMYFUNCTION("REGEXMATCH(A394,""(?i)ruby"")"),FALSE)</f>
        <v>0</v>
      </c>
      <c r="P394" s="14" t="b">
        <f t="shared" ca="1" si="0"/>
        <v>1</v>
      </c>
      <c r="Q394" s="5"/>
      <c r="R394" s="5"/>
      <c r="S394" s="5"/>
      <c r="T394" s="5"/>
      <c r="U394" s="5"/>
      <c r="V394" s="5"/>
      <c r="W394" s="5"/>
      <c r="X394" s="5"/>
      <c r="Y394" s="5"/>
      <c r="Z394" s="5"/>
      <c r="AA394" s="5"/>
      <c r="AB394" s="5"/>
      <c r="AC394" s="5"/>
      <c r="AD394" s="5"/>
      <c r="AE394" s="5"/>
    </row>
    <row r="395" spans="1:31" ht="21.75" customHeight="1">
      <c r="A395" s="5" t="s">
        <v>20339</v>
      </c>
      <c r="B395" s="5" t="s">
        <v>5593</v>
      </c>
      <c r="C395" s="5" t="s">
        <v>170</v>
      </c>
      <c r="D395" s="5" t="s">
        <v>1759</v>
      </c>
      <c r="E395" s="5" t="s">
        <v>29</v>
      </c>
      <c r="F395" s="7">
        <v>10</v>
      </c>
      <c r="G395" s="7">
        <v>15</v>
      </c>
      <c r="H395" s="5" t="s">
        <v>56</v>
      </c>
      <c r="I395" s="5" t="s">
        <v>108</v>
      </c>
      <c r="J395" s="5" t="s">
        <v>686</v>
      </c>
      <c r="K395" s="5" t="s">
        <v>20340</v>
      </c>
      <c r="L395" s="5" t="s">
        <v>20341</v>
      </c>
      <c r="M395" s="5" t="s">
        <v>37</v>
      </c>
      <c r="N395" s="5" t="s">
        <v>55</v>
      </c>
      <c r="O395" s="5"/>
      <c r="P395" s="5" t="b">
        <f t="shared" ca="1" si="0"/>
        <v>1</v>
      </c>
      <c r="Q395" s="5"/>
      <c r="R395" s="5"/>
      <c r="S395" s="5"/>
      <c r="T395" s="5"/>
      <c r="U395" s="5"/>
      <c r="V395" s="5"/>
      <c r="W395" s="5"/>
      <c r="X395" s="5"/>
      <c r="Y395" s="5"/>
      <c r="Z395" s="5"/>
      <c r="AA395" s="5"/>
      <c r="AB395" s="5"/>
      <c r="AC395" s="5"/>
      <c r="AD395" s="5"/>
      <c r="AE395" s="5"/>
    </row>
    <row r="396" spans="1:31" ht="21.75" customHeight="1">
      <c r="A396" s="5" t="s">
        <v>2886</v>
      </c>
      <c r="B396" s="5" t="s">
        <v>12853</v>
      </c>
      <c r="C396" s="5" t="s">
        <v>20</v>
      </c>
      <c r="D396" s="5" t="s">
        <v>2874</v>
      </c>
      <c r="E396" s="5" t="s">
        <v>45</v>
      </c>
      <c r="F396" s="7">
        <v>10</v>
      </c>
      <c r="G396" s="7">
        <v>15</v>
      </c>
      <c r="H396" s="5" t="s">
        <v>56</v>
      </c>
      <c r="I396" s="5" t="s">
        <v>108</v>
      </c>
      <c r="J396" s="5" t="s">
        <v>273</v>
      </c>
      <c r="K396" s="5" t="s">
        <v>20346</v>
      </c>
      <c r="L396" s="5" t="s">
        <v>20347</v>
      </c>
      <c r="M396" s="5" t="s">
        <v>167</v>
      </c>
      <c r="N396" s="5" t="s">
        <v>89</v>
      </c>
      <c r="O396" s="5"/>
      <c r="P396" s="5" t="b">
        <f t="shared" ca="1" si="0"/>
        <v>1</v>
      </c>
      <c r="Q396" s="5"/>
      <c r="R396" s="5"/>
      <c r="S396" s="5"/>
      <c r="T396" s="5"/>
      <c r="U396" s="5"/>
      <c r="V396" s="5"/>
      <c r="W396" s="5"/>
      <c r="X396" s="5"/>
      <c r="Y396" s="5"/>
      <c r="Z396" s="5"/>
      <c r="AA396" s="5"/>
      <c r="AB396" s="5"/>
      <c r="AC396" s="5"/>
      <c r="AD396" s="5"/>
      <c r="AE396" s="5"/>
    </row>
    <row r="397" spans="1:31" ht="21.75" customHeight="1">
      <c r="A397" s="5" t="s">
        <v>13104</v>
      </c>
      <c r="B397" s="5" t="s">
        <v>13106</v>
      </c>
      <c r="C397" s="5" t="s">
        <v>170</v>
      </c>
      <c r="D397" s="5" t="s">
        <v>171</v>
      </c>
      <c r="E397" s="5" t="s">
        <v>45</v>
      </c>
      <c r="F397" s="7">
        <v>10</v>
      </c>
      <c r="G397" s="7">
        <v>15</v>
      </c>
      <c r="H397" s="5" t="s">
        <v>56</v>
      </c>
      <c r="I397" s="5" t="s">
        <v>31</v>
      </c>
      <c r="J397" s="5" t="s">
        <v>4234</v>
      </c>
      <c r="K397" s="5" t="s">
        <v>13107</v>
      </c>
      <c r="L397" s="5" t="s">
        <v>13108</v>
      </c>
      <c r="M397" s="5" t="s">
        <v>53</v>
      </c>
      <c r="N397" s="5" t="s">
        <v>55</v>
      </c>
      <c r="O397" s="5"/>
      <c r="P397" s="5" t="b">
        <f t="shared" ca="1" si="0"/>
        <v>1</v>
      </c>
      <c r="Q397" s="5"/>
      <c r="R397" s="5"/>
      <c r="S397" s="5"/>
      <c r="T397" s="5"/>
      <c r="U397" s="5"/>
      <c r="V397" s="5"/>
      <c r="W397" s="5"/>
      <c r="X397" s="5"/>
      <c r="Y397" s="5"/>
      <c r="Z397" s="5"/>
      <c r="AA397" s="5"/>
      <c r="AB397" s="5"/>
      <c r="AC397" s="5"/>
      <c r="AD397" s="5"/>
      <c r="AE397" s="5"/>
    </row>
    <row r="398" spans="1:31" ht="21.75" customHeight="1">
      <c r="A398" s="5" t="s">
        <v>20353</v>
      </c>
      <c r="B398" s="5" t="s">
        <v>13106</v>
      </c>
      <c r="C398" s="5" t="s">
        <v>170</v>
      </c>
      <c r="D398" s="5" t="s">
        <v>171</v>
      </c>
      <c r="E398" s="5" t="s">
        <v>29</v>
      </c>
      <c r="F398" s="7">
        <v>10</v>
      </c>
      <c r="G398" s="7">
        <v>15</v>
      </c>
      <c r="H398" s="5" t="s">
        <v>56</v>
      </c>
      <c r="I398" s="5" t="s">
        <v>31</v>
      </c>
      <c r="J398" s="5" t="s">
        <v>4234</v>
      </c>
      <c r="K398" s="5" t="s">
        <v>13107</v>
      </c>
      <c r="L398" s="5" t="s">
        <v>20354</v>
      </c>
      <c r="M398" s="5" t="s">
        <v>53</v>
      </c>
      <c r="N398" s="5" t="s">
        <v>55</v>
      </c>
      <c r="O398" s="5"/>
      <c r="P398" s="5" t="b">
        <f t="shared" ca="1" si="0"/>
        <v>1</v>
      </c>
      <c r="Q398" s="5"/>
      <c r="R398" s="5"/>
      <c r="S398" s="5"/>
      <c r="T398" s="5"/>
      <c r="U398" s="5"/>
      <c r="V398" s="5"/>
      <c r="W398" s="5"/>
      <c r="X398" s="5"/>
      <c r="Y398" s="5"/>
      <c r="Z398" s="5"/>
      <c r="AA398" s="5"/>
      <c r="AB398" s="5"/>
      <c r="AC398" s="5"/>
      <c r="AD398" s="5"/>
      <c r="AE398" s="5"/>
    </row>
    <row r="399" spans="1:31" ht="21.75" customHeight="1">
      <c r="A399" s="5" t="s">
        <v>20359</v>
      </c>
      <c r="B399" s="5" t="s">
        <v>13106</v>
      </c>
      <c r="C399" s="5" t="s">
        <v>170</v>
      </c>
      <c r="D399" s="5" t="s">
        <v>171</v>
      </c>
      <c r="E399" s="5" t="s">
        <v>29</v>
      </c>
      <c r="F399" s="7">
        <v>10</v>
      </c>
      <c r="G399" s="7">
        <v>15</v>
      </c>
      <c r="H399" s="5" t="s">
        <v>56</v>
      </c>
      <c r="I399" s="5" t="s">
        <v>125</v>
      </c>
      <c r="J399" s="5" t="s">
        <v>4234</v>
      </c>
      <c r="K399" s="5" t="s">
        <v>13107</v>
      </c>
      <c r="L399" s="5" t="s">
        <v>20364</v>
      </c>
      <c r="M399" s="5" t="s">
        <v>53</v>
      </c>
      <c r="N399" s="5" t="s">
        <v>55</v>
      </c>
      <c r="O399" s="5"/>
      <c r="P399" s="5" t="b">
        <f t="shared" ca="1" si="0"/>
        <v>1</v>
      </c>
      <c r="Q399" s="5"/>
      <c r="R399" s="5"/>
      <c r="S399" s="5"/>
      <c r="T399" s="5"/>
      <c r="U399" s="5"/>
      <c r="V399" s="5"/>
      <c r="W399" s="5"/>
      <c r="X399" s="5"/>
      <c r="Y399" s="5"/>
      <c r="Z399" s="5"/>
      <c r="AA399" s="5"/>
      <c r="AB399" s="5"/>
      <c r="AC399" s="5"/>
      <c r="AD399" s="5"/>
      <c r="AE399" s="5"/>
    </row>
    <row r="400" spans="1:31" ht="21.75" customHeight="1">
      <c r="A400" s="5" t="s">
        <v>18431</v>
      </c>
      <c r="B400" s="5" t="s">
        <v>13106</v>
      </c>
      <c r="C400" s="5" t="s">
        <v>170</v>
      </c>
      <c r="D400" s="5" t="s">
        <v>171</v>
      </c>
      <c r="E400" s="5" t="s">
        <v>29</v>
      </c>
      <c r="F400" s="7">
        <v>10</v>
      </c>
      <c r="G400" s="7">
        <v>30</v>
      </c>
      <c r="H400" s="5" t="s">
        <v>2866</v>
      </c>
      <c r="I400" s="7" t="s">
        <v>24</v>
      </c>
      <c r="J400" s="5" t="s">
        <v>4234</v>
      </c>
      <c r="K400" s="5" t="s">
        <v>13107</v>
      </c>
      <c r="L400" s="5" t="s">
        <v>20367</v>
      </c>
      <c r="M400" s="5" t="s">
        <v>53</v>
      </c>
      <c r="N400" s="5" t="s">
        <v>55</v>
      </c>
      <c r="O400" s="5"/>
      <c r="P400" s="5" t="b">
        <f t="shared" ca="1" si="0"/>
        <v>1</v>
      </c>
      <c r="Q400" s="5"/>
      <c r="R400" s="5"/>
      <c r="S400" s="5"/>
      <c r="T400" s="5"/>
      <c r="U400" s="5"/>
      <c r="V400" s="5"/>
      <c r="W400" s="5"/>
      <c r="X400" s="5"/>
      <c r="Y400" s="5"/>
      <c r="Z400" s="5"/>
      <c r="AA400" s="5"/>
      <c r="AB400" s="5"/>
      <c r="AC400" s="5"/>
      <c r="AD400" s="5"/>
      <c r="AE400" s="5"/>
    </row>
    <row r="401" spans="1:31" ht="21.75" customHeight="1">
      <c r="A401" s="5" t="s">
        <v>20370</v>
      </c>
      <c r="B401" s="5" t="s">
        <v>483</v>
      </c>
      <c r="C401" s="5" t="s">
        <v>27</v>
      </c>
      <c r="D401" s="5" t="s">
        <v>47</v>
      </c>
      <c r="E401" s="5" t="s">
        <v>45</v>
      </c>
      <c r="F401" s="7">
        <v>10</v>
      </c>
      <c r="G401" s="7">
        <v>15</v>
      </c>
      <c r="H401" s="5" t="s">
        <v>56</v>
      </c>
      <c r="I401" s="5" t="s">
        <v>125</v>
      </c>
      <c r="J401" s="5" t="s">
        <v>484</v>
      </c>
      <c r="K401" s="5" t="s">
        <v>15651</v>
      </c>
      <c r="L401" s="5" t="s">
        <v>20371</v>
      </c>
      <c r="M401" s="5" t="s">
        <v>42</v>
      </c>
      <c r="N401" s="5" t="s">
        <v>405</v>
      </c>
      <c r="O401" s="5"/>
      <c r="P401" s="5" t="b">
        <f t="shared" ca="1" si="0"/>
        <v>1</v>
      </c>
      <c r="Q401" s="5"/>
      <c r="R401" s="5"/>
      <c r="S401" s="5"/>
      <c r="T401" s="5"/>
      <c r="U401" s="5"/>
      <c r="V401" s="5"/>
      <c r="W401" s="5"/>
      <c r="X401" s="5"/>
      <c r="Y401" s="5"/>
      <c r="Z401" s="5"/>
      <c r="AA401" s="5"/>
      <c r="AB401" s="5"/>
      <c r="AC401" s="5"/>
      <c r="AD401" s="5"/>
      <c r="AE401" s="5"/>
    </row>
    <row r="402" spans="1:31" ht="21.75" customHeight="1">
      <c r="A402" s="5" t="s">
        <v>20376</v>
      </c>
      <c r="B402" s="5" t="s">
        <v>483</v>
      </c>
      <c r="C402" s="5" t="s">
        <v>27</v>
      </c>
      <c r="D402" s="5" t="s">
        <v>47</v>
      </c>
      <c r="E402" s="5" t="s">
        <v>45</v>
      </c>
      <c r="F402" s="7">
        <v>10</v>
      </c>
      <c r="G402" s="7">
        <v>15</v>
      </c>
      <c r="H402" s="5" t="s">
        <v>56</v>
      </c>
      <c r="I402" s="5" t="s">
        <v>108</v>
      </c>
      <c r="J402" s="5" t="s">
        <v>484</v>
      </c>
      <c r="K402" s="5" t="s">
        <v>20378</v>
      </c>
      <c r="L402" s="5" t="s">
        <v>13858</v>
      </c>
      <c r="M402" s="5" t="s">
        <v>42</v>
      </c>
      <c r="N402" s="5" t="s">
        <v>405</v>
      </c>
      <c r="O402" s="5"/>
      <c r="P402" s="5" t="b">
        <f t="shared" ca="1" si="0"/>
        <v>1</v>
      </c>
      <c r="Q402" s="5"/>
      <c r="R402" s="5"/>
      <c r="S402" s="5"/>
      <c r="T402" s="5"/>
      <c r="U402" s="5"/>
      <c r="V402" s="5"/>
      <c r="W402" s="5"/>
      <c r="X402" s="5"/>
      <c r="Y402" s="5"/>
      <c r="Z402" s="5"/>
      <c r="AA402" s="5"/>
      <c r="AB402" s="5"/>
      <c r="AC402" s="5"/>
      <c r="AD402" s="5"/>
      <c r="AE402" s="5"/>
    </row>
    <row r="403" spans="1:31" ht="21.75" customHeight="1">
      <c r="A403" s="5" t="s">
        <v>20381</v>
      </c>
      <c r="B403" s="5" t="s">
        <v>483</v>
      </c>
      <c r="C403" s="5" t="s">
        <v>27</v>
      </c>
      <c r="D403" s="5" t="s">
        <v>47</v>
      </c>
      <c r="E403" s="5" t="s">
        <v>45</v>
      </c>
      <c r="F403" s="7">
        <v>10</v>
      </c>
      <c r="G403" s="7">
        <v>15</v>
      </c>
      <c r="H403" s="5" t="s">
        <v>56</v>
      </c>
      <c r="I403" s="5" t="s">
        <v>108</v>
      </c>
      <c r="J403" s="5" t="s">
        <v>484</v>
      </c>
      <c r="K403" s="5" t="s">
        <v>20378</v>
      </c>
      <c r="L403" s="5" t="s">
        <v>20382</v>
      </c>
      <c r="M403" s="5" t="s">
        <v>42</v>
      </c>
      <c r="N403" s="5" t="s">
        <v>405</v>
      </c>
      <c r="O403" s="5"/>
      <c r="P403" s="5" t="b">
        <f t="shared" ca="1" si="0"/>
        <v>1</v>
      </c>
      <c r="Q403" s="5"/>
      <c r="R403" s="5"/>
      <c r="S403" s="5"/>
      <c r="T403" s="5"/>
      <c r="U403" s="5"/>
      <c r="V403" s="5"/>
      <c r="W403" s="5"/>
      <c r="X403" s="5"/>
      <c r="Y403" s="5"/>
      <c r="Z403" s="5"/>
      <c r="AA403" s="5"/>
      <c r="AB403" s="5"/>
      <c r="AC403" s="5"/>
      <c r="AD403" s="5"/>
      <c r="AE403" s="5"/>
    </row>
    <row r="404" spans="1:31" ht="21.75" customHeight="1">
      <c r="A404" s="5" t="s">
        <v>19755</v>
      </c>
      <c r="B404" s="5" t="s">
        <v>483</v>
      </c>
      <c r="C404" s="5" t="s">
        <v>27</v>
      </c>
      <c r="D404" s="5" t="s">
        <v>47</v>
      </c>
      <c r="E404" s="5" t="s">
        <v>45</v>
      </c>
      <c r="F404" s="7">
        <v>10</v>
      </c>
      <c r="G404" s="7">
        <v>15</v>
      </c>
      <c r="H404" s="5" t="s">
        <v>56</v>
      </c>
      <c r="I404" s="5" t="s">
        <v>125</v>
      </c>
      <c r="J404" s="5" t="s">
        <v>484</v>
      </c>
      <c r="K404" s="9" t="s">
        <v>47</v>
      </c>
      <c r="L404" s="5" t="s">
        <v>20388</v>
      </c>
      <c r="M404" s="5" t="s">
        <v>42</v>
      </c>
      <c r="N404" s="5" t="s">
        <v>405</v>
      </c>
      <c r="O404" s="5"/>
      <c r="P404" s="5" t="b">
        <f t="shared" ca="1" si="0"/>
        <v>1</v>
      </c>
      <c r="Q404" s="5"/>
      <c r="R404" s="5"/>
      <c r="S404" s="5"/>
      <c r="T404" s="5"/>
      <c r="U404" s="5"/>
      <c r="V404" s="5"/>
      <c r="W404" s="5"/>
      <c r="X404" s="5"/>
      <c r="Y404" s="5"/>
      <c r="Z404" s="5"/>
      <c r="AA404" s="5"/>
      <c r="AB404" s="5"/>
      <c r="AC404" s="5"/>
      <c r="AD404" s="5"/>
      <c r="AE404" s="5"/>
    </row>
    <row r="405" spans="1:31" ht="21.75" customHeight="1">
      <c r="A405" s="5" t="s">
        <v>3303</v>
      </c>
      <c r="B405" s="5" t="s">
        <v>6011</v>
      </c>
      <c r="C405" s="5" t="s">
        <v>27</v>
      </c>
      <c r="D405" s="5" t="s">
        <v>212</v>
      </c>
      <c r="E405" s="5" t="s">
        <v>45</v>
      </c>
      <c r="F405" s="7">
        <v>10</v>
      </c>
      <c r="G405" s="7">
        <v>20</v>
      </c>
      <c r="H405" s="5" t="s">
        <v>144</v>
      </c>
      <c r="I405" s="5" t="s">
        <v>31</v>
      </c>
      <c r="J405" s="5" t="s">
        <v>57</v>
      </c>
      <c r="K405" s="5" t="s">
        <v>20392</v>
      </c>
      <c r="L405" s="5" t="s">
        <v>20393</v>
      </c>
      <c r="M405" s="5" t="s">
        <v>42</v>
      </c>
      <c r="N405" s="5" t="s">
        <v>237</v>
      </c>
      <c r="O405" s="5"/>
      <c r="P405" s="5" t="b">
        <f t="shared" ca="1" si="0"/>
        <v>1</v>
      </c>
      <c r="Q405" s="5"/>
      <c r="R405" s="5"/>
      <c r="S405" s="5"/>
      <c r="T405" s="5"/>
      <c r="U405" s="5"/>
      <c r="V405" s="5"/>
      <c r="W405" s="5"/>
      <c r="X405" s="5"/>
      <c r="Y405" s="5"/>
      <c r="Z405" s="5"/>
      <c r="AA405" s="5"/>
      <c r="AB405" s="5"/>
      <c r="AC405" s="5"/>
      <c r="AD405" s="5"/>
      <c r="AE405" s="5"/>
    </row>
    <row r="406" spans="1:31" ht="21.75" customHeight="1">
      <c r="A406" s="5" t="s">
        <v>18049</v>
      </c>
      <c r="B406" s="5" t="s">
        <v>20396</v>
      </c>
      <c r="C406" s="5" t="s">
        <v>27</v>
      </c>
      <c r="D406" s="5" t="s">
        <v>199</v>
      </c>
      <c r="E406" s="5" t="s">
        <v>45</v>
      </c>
      <c r="F406" s="7">
        <v>10</v>
      </c>
      <c r="G406" s="7">
        <v>15</v>
      </c>
      <c r="H406" s="5" t="s">
        <v>56</v>
      </c>
      <c r="I406" s="5" t="s">
        <v>31</v>
      </c>
      <c r="J406" s="5" t="s">
        <v>76</v>
      </c>
      <c r="K406" s="9" t="s">
        <v>47</v>
      </c>
      <c r="L406" s="5" t="s">
        <v>20397</v>
      </c>
      <c r="M406" s="5" t="s">
        <v>37</v>
      </c>
      <c r="N406" s="5" t="s">
        <v>55</v>
      </c>
      <c r="O406" s="5"/>
      <c r="P406" s="5" t="b">
        <f t="shared" ca="1" si="0"/>
        <v>1</v>
      </c>
      <c r="Q406" s="5"/>
      <c r="R406" s="5"/>
      <c r="S406" s="5"/>
      <c r="T406" s="5"/>
      <c r="U406" s="5"/>
      <c r="V406" s="5"/>
      <c r="W406" s="5"/>
      <c r="X406" s="5"/>
      <c r="Y406" s="5"/>
      <c r="Z406" s="5"/>
      <c r="AA406" s="5"/>
      <c r="AB406" s="5"/>
      <c r="AC406" s="5"/>
      <c r="AD406" s="5"/>
      <c r="AE406" s="5"/>
    </row>
    <row r="407" spans="1:31" ht="21.75" customHeight="1">
      <c r="A407" s="5" t="s">
        <v>14191</v>
      </c>
      <c r="B407" s="5" t="s">
        <v>11251</v>
      </c>
      <c r="C407" s="5" t="s">
        <v>20</v>
      </c>
      <c r="D407" s="5" t="s">
        <v>47</v>
      </c>
      <c r="E407" s="5" t="s">
        <v>45</v>
      </c>
      <c r="F407" s="7">
        <v>10</v>
      </c>
      <c r="G407" s="7">
        <v>15</v>
      </c>
      <c r="H407" s="5" t="s">
        <v>56</v>
      </c>
      <c r="I407" s="5" t="s">
        <v>125</v>
      </c>
      <c r="J407" s="5" t="s">
        <v>1053</v>
      </c>
      <c r="K407" s="5" t="s">
        <v>20405</v>
      </c>
      <c r="L407" s="5" t="s">
        <v>20407</v>
      </c>
      <c r="M407" s="5" t="s">
        <v>42</v>
      </c>
      <c r="N407" s="5" t="s">
        <v>55</v>
      </c>
      <c r="O407" s="5"/>
      <c r="P407" s="5" t="b">
        <f t="shared" ca="1" si="0"/>
        <v>1</v>
      </c>
      <c r="Q407" s="5"/>
      <c r="R407" s="5"/>
      <c r="S407" s="5"/>
      <c r="T407" s="5"/>
      <c r="U407" s="5"/>
      <c r="V407" s="5"/>
      <c r="W407" s="5"/>
      <c r="X407" s="5"/>
      <c r="Y407" s="5"/>
      <c r="Z407" s="5"/>
      <c r="AA407" s="5"/>
      <c r="AB407" s="5"/>
      <c r="AC407" s="5"/>
      <c r="AD407" s="5"/>
      <c r="AE407" s="5"/>
    </row>
    <row r="408" spans="1:31" ht="21.75" customHeight="1">
      <c r="A408" s="5" t="s">
        <v>3303</v>
      </c>
      <c r="B408" s="5" t="s">
        <v>6011</v>
      </c>
      <c r="C408" s="5" t="s">
        <v>27</v>
      </c>
      <c r="D408" s="5" t="s">
        <v>212</v>
      </c>
      <c r="E408" s="5" t="s">
        <v>45</v>
      </c>
      <c r="F408" s="7">
        <v>10</v>
      </c>
      <c r="G408" s="7">
        <v>20</v>
      </c>
      <c r="H408" s="5" t="s">
        <v>144</v>
      </c>
      <c r="I408" s="5" t="s">
        <v>31</v>
      </c>
      <c r="J408" s="5" t="s">
        <v>57</v>
      </c>
      <c r="K408" s="5" t="s">
        <v>15159</v>
      </c>
      <c r="L408" s="5" t="s">
        <v>20410</v>
      </c>
      <c r="M408" s="5" t="s">
        <v>42</v>
      </c>
      <c r="N408" s="5" t="s">
        <v>237</v>
      </c>
      <c r="O408" s="5"/>
      <c r="P408" s="5" t="b">
        <f t="shared" ca="1" si="0"/>
        <v>1</v>
      </c>
      <c r="Q408" s="5"/>
      <c r="R408" s="5"/>
      <c r="S408" s="5"/>
      <c r="T408" s="5"/>
      <c r="U408" s="5"/>
      <c r="V408" s="5"/>
      <c r="W408" s="5"/>
      <c r="X408" s="5"/>
      <c r="Y408" s="5"/>
      <c r="Z408" s="5"/>
      <c r="AA408" s="5"/>
      <c r="AB408" s="5"/>
      <c r="AC408" s="5"/>
      <c r="AD408" s="5"/>
      <c r="AE408" s="5"/>
    </row>
    <row r="409" spans="1:31" ht="21.75" customHeight="1">
      <c r="A409" s="14" t="s">
        <v>2665</v>
      </c>
      <c r="B409" s="14" t="s">
        <v>19031</v>
      </c>
      <c r="C409" s="14" t="s">
        <v>20</v>
      </c>
      <c r="D409" s="14" t="s">
        <v>21</v>
      </c>
      <c r="E409" s="14" t="s">
        <v>45</v>
      </c>
      <c r="F409" s="15">
        <v>10</v>
      </c>
      <c r="G409" s="15">
        <v>15</v>
      </c>
      <c r="H409" s="14" t="s">
        <v>56</v>
      </c>
      <c r="I409" s="14" t="s">
        <v>108</v>
      </c>
      <c r="J409" s="14" t="s">
        <v>224</v>
      </c>
      <c r="K409" s="14" t="s">
        <v>7912</v>
      </c>
      <c r="L409" s="16" t="s">
        <v>47</v>
      </c>
      <c r="M409" s="14" t="s">
        <v>37</v>
      </c>
      <c r="N409" s="14" t="s">
        <v>44</v>
      </c>
      <c r="O409" s="14" t="b">
        <f ca="1">IFERROR(__xludf.DUMMYFUNCTION("REGEXMATCH(A409,""(?i)ruby"")"),FALSE)</f>
        <v>0</v>
      </c>
      <c r="P409" s="14" t="b">
        <f t="shared" ca="1" si="0"/>
        <v>1</v>
      </c>
      <c r="Q409" s="5"/>
      <c r="R409" s="5"/>
      <c r="S409" s="5"/>
      <c r="T409" s="5"/>
      <c r="U409" s="5"/>
      <c r="V409" s="5"/>
      <c r="W409" s="5"/>
      <c r="X409" s="5"/>
      <c r="Y409" s="5"/>
      <c r="Z409" s="5"/>
      <c r="AA409" s="5"/>
      <c r="AB409" s="5"/>
      <c r="AC409" s="5"/>
      <c r="AD409" s="5"/>
      <c r="AE409" s="5"/>
    </row>
    <row r="410" spans="1:31" ht="21.75" customHeight="1">
      <c r="A410" s="5" t="s">
        <v>20421</v>
      </c>
      <c r="B410" s="5" t="s">
        <v>5082</v>
      </c>
      <c r="C410" s="5" t="s">
        <v>170</v>
      </c>
      <c r="D410" s="5" t="s">
        <v>171</v>
      </c>
      <c r="E410" s="5" t="s">
        <v>45</v>
      </c>
      <c r="F410" s="7">
        <v>10</v>
      </c>
      <c r="G410" s="7">
        <v>15</v>
      </c>
      <c r="H410" s="5" t="s">
        <v>56</v>
      </c>
      <c r="I410" s="5" t="s">
        <v>31</v>
      </c>
      <c r="J410" s="5" t="s">
        <v>76</v>
      </c>
      <c r="K410" s="5" t="s">
        <v>20423</v>
      </c>
      <c r="L410" s="5" t="s">
        <v>20424</v>
      </c>
      <c r="M410" s="5" t="s">
        <v>37</v>
      </c>
      <c r="N410" s="5" t="s">
        <v>55</v>
      </c>
      <c r="O410" s="5"/>
      <c r="P410" s="5" t="b">
        <f t="shared" ca="1" si="0"/>
        <v>1</v>
      </c>
      <c r="Q410" s="5"/>
      <c r="R410" s="5"/>
      <c r="S410" s="5"/>
      <c r="T410" s="5"/>
      <c r="U410" s="5"/>
      <c r="V410" s="5"/>
      <c r="W410" s="5"/>
      <c r="X410" s="5"/>
      <c r="Y410" s="5"/>
      <c r="Z410" s="5"/>
      <c r="AA410" s="5"/>
      <c r="AB410" s="5"/>
      <c r="AC410" s="5"/>
      <c r="AD410" s="5"/>
      <c r="AE410" s="5"/>
    </row>
    <row r="411" spans="1:31" ht="21.75" customHeight="1">
      <c r="A411" s="5" t="s">
        <v>20428</v>
      </c>
      <c r="B411" s="5" t="s">
        <v>19031</v>
      </c>
      <c r="C411" s="5" t="s">
        <v>20</v>
      </c>
      <c r="D411" s="5" t="s">
        <v>21</v>
      </c>
      <c r="E411" s="5" t="s">
        <v>45</v>
      </c>
      <c r="F411" s="7">
        <v>10</v>
      </c>
      <c r="G411" s="7">
        <v>15</v>
      </c>
      <c r="H411" s="5" t="s">
        <v>56</v>
      </c>
      <c r="I411" s="5" t="s">
        <v>31</v>
      </c>
      <c r="J411" s="5" t="s">
        <v>224</v>
      </c>
      <c r="K411" s="5" t="s">
        <v>20431</v>
      </c>
      <c r="L411" s="5" t="s">
        <v>20432</v>
      </c>
      <c r="M411" s="5" t="s">
        <v>37</v>
      </c>
      <c r="N411" s="5" t="s">
        <v>44</v>
      </c>
      <c r="O411" s="5"/>
      <c r="P411" s="5" t="b">
        <f t="shared" ca="1" si="0"/>
        <v>1</v>
      </c>
      <c r="Q411" s="5"/>
      <c r="R411" s="5"/>
      <c r="S411" s="5"/>
      <c r="T411" s="5"/>
      <c r="U411" s="5"/>
      <c r="V411" s="5"/>
      <c r="W411" s="5"/>
      <c r="X411" s="5"/>
      <c r="Y411" s="5"/>
      <c r="Z411" s="5"/>
      <c r="AA411" s="5"/>
      <c r="AB411" s="5"/>
      <c r="AC411" s="5"/>
      <c r="AD411" s="5"/>
      <c r="AE411" s="5"/>
    </row>
    <row r="412" spans="1:31" ht="21.75" customHeight="1">
      <c r="A412" s="5" t="s">
        <v>20436</v>
      </c>
      <c r="B412" s="5" t="s">
        <v>20437</v>
      </c>
      <c r="C412" s="5" t="s">
        <v>41</v>
      </c>
      <c r="D412" s="5" t="s">
        <v>94</v>
      </c>
      <c r="E412" s="5" t="s">
        <v>45</v>
      </c>
      <c r="F412" s="7">
        <v>10</v>
      </c>
      <c r="G412" s="7">
        <v>15</v>
      </c>
      <c r="H412" s="5" t="s">
        <v>56</v>
      </c>
      <c r="I412" s="5" t="s">
        <v>31</v>
      </c>
      <c r="J412" s="5" t="s">
        <v>76</v>
      </c>
      <c r="K412" s="5" t="s">
        <v>20438</v>
      </c>
      <c r="L412" s="5" t="s">
        <v>20439</v>
      </c>
      <c r="M412" s="5" t="s">
        <v>1599</v>
      </c>
      <c r="N412" s="5" t="s">
        <v>237</v>
      </c>
      <c r="O412" s="5"/>
      <c r="P412" s="5" t="b">
        <f t="shared" ca="1" si="0"/>
        <v>1</v>
      </c>
      <c r="Q412" s="5"/>
      <c r="R412" s="5"/>
      <c r="S412" s="5"/>
      <c r="T412" s="5"/>
      <c r="U412" s="5"/>
      <c r="V412" s="5"/>
      <c r="W412" s="5"/>
      <c r="X412" s="5"/>
      <c r="Y412" s="5"/>
      <c r="Z412" s="5"/>
      <c r="AA412" s="5"/>
      <c r="AB412" s="5"/>
      <c r="AC412" s="5"/>
      <c r="AD412" s="5"/>
      <c r="AE412" s="5"/>
    </row>
    <row r="413" spans="1:31" ht="21.75" customHeight="1">
      <c r="A413" s="5" t="s">
        <v>15291</v>
      </c>
      <c r="B413" s="5" t="s">
        <v>6369</v>
      </c>
      <c r="C413" s="5" t="s">
        <v>27</v>
      </c>
      <c r="D413" s="5" t="s">
        <v>850</v>
      </c>
      <c r="E413" s="5" t="s">
        <v>45</v>
      </c>
      <c r="F413" s="7">
        <v>10</v>
      </c>
      <c r="G413" s="7">
        <v>15</v>
      </c>
      <c r="H413" s="5" t="s">
        <v>56</v>
      </c>
      <c r="I413" s="5" t="s">
        <v>108</v>
      </c>
      <c r="J413" s="5" t="s">
        <v>126</v>
      </c>
      <c r="K413" s="5" t="s">
        <v>6370</v>
      </c>
      <c r="L413" s="5" t="s">
        <v>20443</v>
      </c>
      <c r="M413" s="5" t="s">
        <v>53</v>
      </c>
      <c r="N413" s="5" t="s">
        <v>55</v>
      </c>
      <c r="O413" s="5"/>
      <c r="P413" s="5" t="b">
        <f t="shared" ca="1" si="0"/>
        <v>1</v>
      </c>
      <c r="Q413" s="5"/>
      <c r="R413" s="5"/>
      <c r="S413" s="5"/>
      <c r="T413" s="5"/>
      <c r="U413" s="5"/>
      <c r="V413" s="5"/>
      <c r="W413" s="5"/>
      <c r="X413" s="5"/>
      <c r="Y413" s="5"/>
      <c r="Z413" s="5"/>
      <c r="AA413" s="5"/>
      <c r="AB413" s="5"/>
      <c r="AC413" s="5"/>
      <c r="AD413" s="5"/>
      <c r="AE413" s="5"/>
    </row>
    <row r="414" spans="1:31" ht="21.75" customHeight="1">
      <c r="A414" s="5" t="s">
        <v>10246</v>
      </c>
      <c r="B414" s="5" t="s">
        <v>19199</v>
      </c>
      <c r="C414" s="5" t="s">
        <v>27</v>
      </c>
      <c r="D414" s="5" t="s">
        <v>47</v>
      </c>
      <c r="E414" s="5" t="s">
        <v>45</v>
      </c>
      <c r="F414" s="7">
        <v>10</v>
      </c>
      <c r="G414" s="7">
        <v>15</v>
      </c>
      <c r="H414" s="5" t="s">
        <v>56</v>
      </c>
      <c r="I414" s="7" t="s">
        <v>24</v>
      </c>
      <c r="J414" s="5" t="s">
        <v>5354</v>
      </c>
      <c r="K414" s="5" t="s">
        <v>20448</v>
      </c>
      <c r="L414" s="5" t="s">
        <v>20449</v>
      </c>
      <c r="M414" s="5" t="s">
        <v>37</v>
      </c>
      <c r="N414" s="5" t="s">
        <v>271</v>
      </c>
      <c r="O414" s="5"/>
      <c r="P414" s="5" t="b">
        <f t="shared" ca="1" si="0"/>
        <v>1</v>
      </c>
      <c r="Q414" s="5"/>
      <c r="R414" s="5"/>
      <c r="S414" s="5"/>
      <c r="T414" s="5"/>
      <c r="U414" s="5"/>
      <c r="V414" s="5"/>
      <c r="W414" s="5"/>
      <c r="X414" s="5"/>
      <c r="Y414" s="5"/>
      <c r="Z414" s="5"/>
      <c r="AA414" s="5"/>
      <c r="AB414" s="5"/>
      <c r="AC414" s="5"/>
      <c r="AD414" s="5"/>
      <c r="AE414" s="5"/>
    </row>
    <row r="415" spans="1:31" ht="21.75" customHeight="1">
      <c r="A415" s="5" t="s">
        <v>3303</v>
      </c>
      <c r="B415" s="5" t="s">
        <v>5082</v>
      </c>
      <c r="C415" s="5" t="s">
        <v>170</v>
      </c>
      <c r="D415" s="5" t="s">
        <v>1759</v>
      </c>
      <c r="E415" s="5" t="s">
        <v>29</v>
      </c>
      <c r="F415" s="7">
        <v>10</v>
      </c>
      <c r="G415" s="7">
        <v>18</v>
      </c>
      <c r="H415" s="5" t="s">
        <v>964</v>
      </c>
      <c r="I415" s="5" t="s">
        <v>108</v>
      </c>
      <c r="J415" s="5" t="s">
        <v>76</v>
      </c>
      <c r="K415" s="5" t="s">
        <v>5086</v>
      </c>
      <c r="L415" s="5" t="s">
        <v>20455</v>
      </c>
      <c r="M415" s="5" t="s">
        <v>37</v>
      </c>
      <c r="N415" s="5" t="s">
        <v>55</v>
      </c>
      <c r="O415" s="5"/>
      <c r="P415" s="5" t="b">
        <f t="shared" ca="1" si="0"/>
        <v>1</v>
      </c>
      <c r="Q415" s="5"/>
      <c r="R415" s="5"/>
      <c r="S415" s="5"/>
      <c r="T415" s="5"/>
      <c r="U415" s="5"/>
      <c r="V415" s="5"/>
      <c r="W415" s="5"/>
      <c r="X415" s="5"/>
      <c r="Y415" s="5"/>
      <c r="Z415" s="5"/>
      <c r="AA415" s="5"/>
      <c r="AB415" s="5"/>
      <c r="AC415" s="5"/>
      <c r="AD415" s="5"/>
      <c r="AE415" s="5"/>
    </row>
    <row r="416" spans="1:31" ht="21.75" customHeight="1">
      <c r="A416" s="5" t="s">
        <v>2886</v>
      </c>
      <c r="B416" s="5" t="s">
        <v>11047</v>
      </c>
      <c r="C416" s="5" t="s">
        <v>27</v>
      </c>
      <c r="D416" s="5" t="s">
        <v>47</v>
      </c>
      <c r="E416" s="5" t="s">
        <v>45</v>
      </c>
      <c r="F416" s="7">
        <v>10</v>
      </c>
      <c r="G416" s="7">
        <v>15</v>
      </c>
      <c r="H416" s="5" t="s">
        <v>56</v>
      </c>
      <c r="I416" s="5" t="s">
        <v>108</v>
      </c>
      <c r="J416" s="5" t="s">
        <v>516</v>
      </c>
      <c r="K416" s="5" t="s">
        <v>20460</v>
      </c>
      <c r="L416" s="5" t="s">
        <v>20461</v>
      </c>
      <c r="M416" s="5" t="s">
        <v>167</v>
      </c>
      <c r="N416" s="5" t="s">
        <v>55</v>
      </c>
      <c r="O416" s="5"/>
      <c r="P416" s="5" t="b">
        <f t="shared" ca="1" si="0"/>
        <v>1</v>
      </c>
      <c r="Q416" s="5"/>
      <c r="R416" s="5"/>
      <c r="S416" s="5"/>
      <c r="T416" s="5"/>
      <c r="U416" s="5"/>
      <c r="V416" s="5"/>
      <c r="W416" s="5"/>
      <c r="X416" s="5"/>
      <c r="Y416" s="5"/>
      <c r="Z416" s="5"/>
      <c r="AA416" s="5"/>
      <c r="AB416" s="5"/>
      <c r="AC416" s="5"/>
      <c r="AD416" s="5"/>
      <c r="AE416" s="5"/>
    </row>
    <row r="417" spans="1:31" ht="21.75" customHeight="1">
      <c r="A417" s="5" t="s">
        <v>2665</v>
      </c>
      <c r="B417" s="5" t="s">
        <v>1786</v>
      </c>
      <c r="C417" s="5" t="s">
        <v>27</v>
      </c>
      <c r="D417" s="5" t="s">
        <v>85</v>
      </c>
      <c r="E417" s="5" t="s">
        <v>29</v>
      </c>
      <c r="F417" s="7">
        <v>10</v>
      </c>
      <c r="G417" s="7">
        <v>15</v>
      </c>
      <c r="H417" s="5" t="s">
        <v>56</v>
      </c>
      <c r="I417" s="5" t="s">
        <v>108</v>
      </c>
      <c r="J417" s="5" t="s">
        <v>252</v>
      </c>
      <c r="K417" s="5" t="s">
        <v>2269</v>
      </c>
      <c r="L417" s="5" t="s">
        <v>19624</v>
      </c>
      <c r="M417" s="5" t="s">
        <v>42</v>
      </c>
      <c r="N417" s="5" t="s">
        <v>38</v>
      </c>
      <c r="O417" s="5"/>
      <c r="P417" s="5" t="b">
        <f t="shared" ca="1" si="0"/>
        <v>1</v>
      </c>
      <c r="Q417" s="5"/>
      <c r="R417" s="5"/>
      <c r="S417" s="5"/>
      <c r="T417" s="5"/>
      <c r="U417" s="5"/>
      <c r="V417" s="5"/>
      <c r="W417" s="5"/>
      <c r="X417" s="5"/>
      <c r="Y417" s="5"/>
      <c r="Z417" s="5"/>
      <c r="AA417" s="5"/>
      <c r="AB417" s="5"/>
      <c r="AC417" s="5"/>
      <c r="AD417" s="5"/>
      <c r="AE417" s="5"/>
    </row>
    <row r="418" spans="1:31" ht="21.75" customHeight="1">
      <c r="A418" s="5" t="s">
        <v>3213</v>
      </c>
      <c r="B418" s="5" t="s">
        <v>20468</v>
      </c>
      <c r="C418" s="5" t="s">
        <v>41</v>
      </c>
      <c r="D418" s="5" t="s">
        <v>114</v>
      </c>
      <c r="E418" s="5" t="s">
        <v>29</v>
      </c>
      <c r="F418" s="7">
        <v>10</v>
      </c>
      <c r="G418" s="7">
        <v>20</v>
      </c>
      <c r="H418" s="5" t="s">
        <v>144</v>
      </c>
      <c r="I418" s="5" t="s">
        <v>108</v>
      </c>
      <c r="J418" s="5" t="s">
        <v>947</v>
      </c>
      <c r="K418" s="5" t="s">
        <v>20471</v>
      </c>
      <c r="L418" s="5" t="s">
        <v>20472</v>
      </c>
      <c r="M418" s="5" t="s">
        <v>37</v>
      </c>
      <c r="N418" s="5" t="s">
        <v>55</v>
      </c>
      <c r="O418" s="5"/>
      <c r="P418" s="5" t="b">
        <f t="shared" ca="1" si="0"/>
        <v>1</v>
      </c>
      <c r="Q418" s="5"/>
      <c r="R418" s="5"/>
      <c r="S418" s="5"/>
      <c r="T418" s="5"/>
      <c r="U418" s="5"/>
      <c r="V418" s="5"/>
      <c r="W418" s="5"/>
      <c r="X418" s="5"/>
      <c r="Y418" s="5"/>
      <c r="Z418" s="5"/>
      <c r="AA418" s="5"/>
      <c r="AB418" s="5"/>
      <c r="AC418" s="5"/>
      <c r="AD418" s="5"/>
      <c r="AE418" s="5"/>
    </row>
    <row r="419" spans="1:31" ht="21.75" customHeight="1">
      <c r="A419" s="5" t="s">
        <v>3303</v>
      </c>
      <c r="B419" s="5" t="s">
        <v>5082</v>
      </c>
      <c r="C419" s="5" t="s">
        <v>170</v>
      </c>
      <c r="D419" s="5" t="s">
        <v>378</v>
      </c>
      <c r="E419" s="5" t="s">
        <v>45</v>
      </c>
      <c r="F419" s="7">
        <v>10</v>
      </c>
      <c r="G419" s="7">
        <v>15</v>
      </c>
      <c r="H419" s="5" t="s">
        <v>56</v>
      </c>
      <c r="I419" s="5" t="s">
        <v>108</v>
      </c>
      <c r="J419" s="5" t="s">
        <v>76</v>
      </c>
      <c r="K419" s="9" t="s">
        <v>47</v>
      </c>
      <c r="L419" s="5" t="s">
        <v>20477</v>
      </c>
      <c r="M419" s="5" t="s">
        <v>37</v>
      </c>
      <c r="N419" s="5" t="s">
        <v>55</v>
      </c>
      <c r="O419" s="5"/>
      <c r="P419" s="5" t="b">
        <f t="shared" ca="1" si="0"/>
        <v>1</v>
      </c>
      <c r="Q419" s="5"/>
      <c r="R419" s="5"/>
      <c r="S419" s="5"/>
      <c r="T419" s="5"/>
      <c r="U419" s="5"/>
      <c r="V419" s="5"/>
      <c r="W419" s="5"/>
      <c r="X419" s="5"/>
      <c r="Y419" s="5"/>
      <c r="Z419" s="5"/>
      <c r="AA419" s="5"/>
      <c r="AB419" s="5"/>
      <c r="AC419" s="5"/>
      <c r="AD419" s="5"/>
      <c r="AE419" s="5"/>
    </row>
    <row r="420" spans="1:31" ht="21.75" customHeight="1">
      <c r="A420" s="5" t="s">
        <v>20170</v>
      </c>
      <c r="B420" s="5" t="s">
        <v>20171</v>
      </c>
      <c r="C420" s="5" t="s">
        <v>20</v>
      </c>
      <c r="D420" s="5" t="s">
        <v>2874</v>
      </c>
      <c r="E420" s="5" t="s">
        <v>45</v>
      </c>
      <c r="F420" s="7">
        <v>10</v>
      </c>
      <c r="G420" s="7">
        <v>30</v>
      </c>
      <c r="H420" s="5" t="s">
        <v>2866</v>
      </c>
      <c r="I420" s="5" t="s">
        <v>108</v>
      </c>
      <c r="J420" s="5" t="s">
        <v>57</v>
      </c>
      <c r="K420" s="5" t="s">
        <v>20173</v>
      </c>
      <c r="L420" s="5" t="s">
        <v>20481</v>
      </c>
      <c r="M420" s="5" t="s">
        <v>167</v>
      </c>
      <c r="N420" s="5" t="s">
        <v>55</v>
      </c>
      <c r="O420" s="5"/>
      <c r="P420" s="5" t="b">
        <f t="shared" ca="1" si="0"/>
        <v>1</v>
      </c>
      <c r="Q420" s="5"/>
      <c r="R420" s="5"/>
      <c r="S420" s="5"/>
      <c r="T420" s="5"/>
      <c r="U420" s="5"/>
      <c r="V420" s="5"/>
      <c r="W420" s="5"/>
      <c r="X420" s="5"/>
      <c r="Y420" s="5"/>
      <c r="Z420" s="5"/>
      <c r="AA420" s="5"/>
      <c r="AB420" s="5"/>
      <c r="AC420" s="5"/>
      <c r="AD420" s="5"/>
      <c r="AE420" s="5"/>
    </row>
    <row r="421" spans="1:31" ht="21.75" customHeight="1">
      <c r="A421" s="5" t="s">
        <v>20486</v>
      </c>
      <c r="B421" s="5" t="s">
        <v>19955</v>
      </c>
      <c r="C421" s="5" t="s">
        <v>20</v>
      </c>
      <c r="D421" s="5" t="s">
        <v>1173</v>
      </c>
      <c r="E421" s="5" t="s">
        <v>45</v>
      </c>
      <c r="F421" s="7">
        <v>10</v>
      </c>
      <c r="G421" s="7">
        <v>20</v>
      </c>
      <c r="H421" s="5" t="s">
        <v>144</v>
      </c>
      <c r="I421" s="5" t="s">
        <v>66</v>
      </c>
      <c r="J421" s="5" t="s">
        <v>76</v>
      </c>
      <c r="K421" s="5" t="s">
        <v>19956</v>
      </c>
      <c r="L421" s="5" t="s">
        <v>19957</v>
      </c>
      <c r="M421" s="5" t="s">
        <v>37</v>
      </c>
      <c r="N421" s="5" t="s">
        <v>38</v>
      </c>
      <c r="O421" s="5"/>
      <c r="P421" s="5" t="b">
        <f t="shared" ca="1" si="0"/>
        <v>1</v>
      </c>
      <c r="Q421" s="5"/>
      <c r="R421" s="5"/>
      <c r="S421" s="5"/>
      <c r="T421" s="5"/>
      <c r="U421" s="5"/>
      <c r="V421" s="5"/>
      <c r="W421" s="5"/>
      <c r="X421" s="5"/>
      <c r="Y421" s="5"/>
      <c r="Z421" s="5"/>
      <c r="AA421" s="5"/>
      <c r="AB421" s="5"/>
      <c r="AC421" s="5"/>
      <c r="AD421" s="5"/>
      <c r="AE421" s="5"/>
    </row>
    <row r="422" spans="1:31" ht="21.75" customHeight="1">
      <c r="A422" s="5" t="s">
        <v>20489</v>
      </c>
      <c r="B422" s="5" t="s">
        <v>12170</v>
      </c>
      <c r="C422" s="5" t="s">
        <v>170</v>
      </c>
      <c r="D422" s="5" t="s">
        <v>390</v>
      </c>
      <c r="E422" s="5" t="s">
        <v>29</v>
      </c>
      <c r="F422" s="7">
        <v>10</v>
      </c>
      <c r="G422" s="7">
        <v>13</v>
      </c>
      <c r="H422" s="5" t="s">
        <v>1661</v>
      </c>
      <c r="I422" s="5" t="s">
        <v>108</v>
      </c>
      <c r="J422" s="5" t="s">
        <v>224</v>
      </c>
      <c r="K422" s="5" t="s">
        <v>1506</v>
      </c>
      <c r="L422" s="5" t="s">
        <v>20490</v>
      </c>
      <c r="M422" s="5" t="s">
        <v>53</v>
      </c>
      <c r="N422" s="5" t="s">
        <v>55</v>
      </c>
      <c r="O422" s="5"/>
      <c r="P422" s="5" t="b">
        <f t="shared" ca="1" si="0"/>
        <v>1</v>
      </c>
      <c r="Q422" s="5"/>
      <c r="R422" s="5"/>
      <c r="S422" s="5"/>
      <c r="T422" s="5"/>
      <c r="U422" s="5"/>
      <c r="V422" s="5"/>
      <c r="W422" s="5"/>
      <c r="X422" s="5"/>
      <c r="Y422" s="5"/>
      <c r="Z422" s="5"/>
      <c r="AA422" s="5"/>
      <c r="AB422" s="5"/>
      <c r="AC422" s="5"/>
      <c r="AD422" s="5"/>
      <c r="AE422" s="5"/>
    </row>
    <row r="423" spans="1:31" ht="21.75" customHeight="1">
      <c r="A423" s="5" t="s">
        <v>20492</v>
      </c>
      <c r="B423" s="5" t="s">
        <v>19209</v>
      </c>
      <c r="C423" s="5" t="s">
        <v>41</v>
      </c>
      <c r="D423" s="5" t="s">
        <v>94</v>
      </c>
      <c r="E423" s="5" t="s">
        <v>45</v>
      </c>
      <c r="F423" s="7">
        <v>10</v>
      </c>
      <c r="G423" s="7">
        <v>20</v>
      </c>
      <c r="H423" s="5" t="s">
        <v>144</v>
      </c>
      <c r="I423" s="5" t="s">
        <v>108</v>
      </c>
      <c r="J423" s="5" t="s">
        <v>2797</v>
      </c>
      <c r="K423" s="5" t="s">
        <v>19211</v>
      </c>
      <c r="L423" s="5" t="s">
        <v>20496</v>
      </c>
      <c r="M423" s="5" t="s">
        <v>53</v>
      </c>
      <c r="N423" s="5" t="s">
        <v>55</v>
      </c>
      <c r="O423" s="5"/>
      <c r="P423" s="5" t="b">
        <f t="shared" ca="1" si="0"/>
        <v>1</v>
      </c>
      <c r="Q423" s="5"/>
      <c r="R423" s="5"/>
      <c r="S423" s="5"/>
      <c r="T423" s="5"/>
      <c r="U423" s="5"/>
      <c r="V423" s="5"/>
      <c r="W423" s="5"/>
      <c r="X423" s="5"/>
      <c r="Y423" s="5"/>
      <c r="Z423" s="5"/>
      <c r="AA423" s="5"/>
      <c r="AB423" s="5"/>
      <c r="AC423" s="5"/>
      <c r="AD423" s="5"/>
      <c r="AE423" s="5"/>
    </row>
    <row r="424" spans="1:31" ht="21.75" customHeight="1">
      <c r="A424" s="5" t="s">
        <v>2886</v>
      </c>
      <c r="B424" s="5" t="s">
        <v>20499</v>
      </c>
      <c r="C424" s="5" t="s">
        <v>170</v>
      </c>
      <c r="D424" s="5" t="s">
        <v>390</v>
      </c>
      <c r="E424" s="5" t="s">
        <v>29</v>
      </c>
      <c r="F424" s="7">
        <v>10</v>
      </c>
      <c r="G424" s="7">
        <v>15</v>
      </c>
      <c r="H424" s="5" t="s">
        <v>56</v>
      </c>
      <c r="I424" s="5" t="s">
        <v>108</v>
      </c>
      <c r="J424" s="5" t="s">
        <v>57</v>
      </c>
      <c r="K424" s="5" t="s">
        <v>20500</v>
      </c>
      <c r="L424" s="5" t="s">
        <v>20502</v>
      </c>
      <c r="M424" s="5" t="s">
        <v>53</v>
      </c>
      <c r="N424" s="5" t="s">
        <v>55</v>
      </c>
      <c r="O424" s="5"/>
      <c r="P424" s="5" t="b">
        <f t="shared" ca="1" si="0"/>
        <v>1</v>
      </c>
      <c r="Q424" s="5"/>
      <c r="R424" s="5"/>
      <c r="S424" s="5"/>
      <c r="T424" s="5"/>
      <c r="U424" s="5"/>
      <c r="V424" s="5"/>
      <c r="W424" s="5"/>
      <c r="X424" s="5"/>
      <c r="Y424" s="5"/>
      <c r="Z424" s="5"/>
      <c r="AA424" s="5"/>
      <c r="AB424" s="5"/>
      <c r="AC424" s="5"/>
      <c r="AD424" s="5"/>
      <c r="AE424" s="5"/>
    </row>
    <row r="425" spans="1:31" ht="21.75" customHeight="1">
      <c r="A425" s="5" t="s">
        <v>3303</v>
      </c>
      <c r="B425" s="5" t="s">
        <v>12638</v>
      </c>
      <c r="C425" s="5" t="s">
        <v>20</v>
      </c>
      <c r="D425" s="5" t="s">
        <v>21</v>
      </c>
      <c r="E425" s="5" t="s">
        <v>45</v>
      </c>
      <c r="F425" s="7">
        <v>10</v>
      </c>
      <c r="G425" s="7">
        <v>15</v>
      </c>
      <c r="H425" s="5" t="s">
        <v>56</v>
      </c>
      <c r="I425" s="5" t="s">
        <v>108</v>
      </c>
      <c r="J425" s="5" t="s">
        <v>516</v>
      </c>
      <c r="K425" s="9" t="s">
        <v>47</v>
      </c>
      <c r="L425" s="5" t="s">
        <v>20506</v>
      </c>
      <c r="M425" s="5" t="s">
        <v>37</v>
      </c>
      <c r="N425" s="5" t="s">
        <v>55</v>
      </c>
      <c r="O425" s="5"/>
      <c r="P425" s="5" t="b">
        <f t="shared" ca="1" si="0"/>
        <v>1</v>
      </c>
      <c r="Q425" s="5"/>
      <c r="R425" s="5"/>
      <c r="S425" s="5"/>
      <c r="T425" s="5"/>
      <c r="U425" s="5"/>
      <c r="V425" s="5"/>
      <c r="W425" s="5"/>
      <c r="X425" s="5"/>
      <c r="Y425" s="5"/>
      <c r="Z425" s="5"/>
      <c r="AA425" s="5"/>
      <c r="AB425" s="5"/>
      <c r="AC425" s="5"/>
      <c r="AD425" s="5"/>
      <c r="AE425" s="5"/>
    </row>
    <row r="426" spans="1:31" ht="21.75" customHeight="1">
      <c r="A426" s="5" t="s">
        <v>3317</v>
      </c>
      <c r="B426" s="5" t="s">
        <v>20507</v>
      </c>
      <c r="C426" s="5" t="s">
        <v>20</v>
      </c>
      <c r="D426" s="5" t="s">
        <v>2874</v>
      </c>
      <c r="E426" s="5" t="s">
        <v>45</v>
      </c>
      <c r="F426" s="7">
        <v>10</v>
      </c>
      <c r="G426" s="7">
        <v>15</v>
      </c>
      <c r="H426" s="5" t="s">
        <v>56</v>
      </c>
      <c r="I426" s="5" t="s">
        <v>31</v>
      </c>
      <c r="J426" s="5" t="s">
        <v>57</v>
      </c>
      <c r="K426" s="5" t="s">
        <v>20509</v>
      </c>
      <c r="L426" s="5" t="s">
        <v>20511</v>
      </c>
      <c r="M426" s="5" t="s">
        <v>42</v>
      </c>
      <c r="N426" s="5" t="s">
        <v>38</v>
      </c>
      <c r="O426" s="5"/>
      <c r="P426" s="5" t="b">
        <f t="shared" ca="1" si="0"/>
        <v>1</v>
      </c>
      <c r="Q426" s="5"/>
      <c r="R426" s="5"/>
      <c r="S426" s="5"/>
      <c r="T426" s="5"/>
      <c r="U426" s="5"/>
      <c r="V426" s="5"/>
      <c r="W426" s="5"/>
      <c r="X426" s="5"/>
      <c r="Y426" s="5"/>
      <c r="Z426" s="5"/>
      <c r="AA426" s="5"/>
      <c r="AB426" s="5"/>
      <c r="AC426" s="5"/>
      <c r="AD426" s="5"/>
      <c r="AE426" s="5"/>
    </row>
    <row r="427" spans="1:31" ht="21.75" customHeight="1">
      <c r="A427" s="5" t="s">
        <v>2665</v>
      </c>
      <c r="B427" s="5" t="s">
        <v>11874</v>
      </c>
      <c r="C427" s="5" t="s">
        <v>170</v>
      </c>
      <c r="D427" s="5" t="s">
        <v>390</v>
      </c>
      <c r="E427" s="5" t="s">
        <v>45</v>
      </c>
      <c r="F427" s="7">
        <v>10</v>
      </c>
      <c r="G427" s="7">
        <v>15</v>
      </c>
      <c r="H427" s="5" t="s">
        <v>56</v>
      </c>
      <c r="I427" s="5" t="s">
        <v>108</v>
      </c>
      <c r="J427" s="5" t="s">
        <v>57</v>
      </c>
      <c r="K427" s="5" t="s">
        <v>11877</v>
      </c>
      <c r="L427" s="5" t="s">
        <v>20050</v>
      </c>
      <c r="M427" s="5" t="s">
        <v>100</v>
      </c>
      <c r="N427" s="5" t="s">
        <v>55</v>
      </c>
      <c r="O427" s="5"/>
      <c r="P427" s="5" t="b">
        <f t="shared" ca="1" si="0"/>
        <v>1</v>
      </c>
      <c r="Q427" s="5"/>
      <c r="R427" s="5"/>
      <c r="S427" s="5"/>
      <c r="T427" s="5"/>
      <c r="U427" s="5"/>
      <c r="V427" s="5"/>
      <c r="W427" s="5"/>
      <c r="X427" s="5"/>
      <c r="Y427" s="5"/>
      <c r="Z427" s="5"/>
      <c r="AA427" s="5"/>
      <c r="AB427" s="5"/>
      <c r="AC427" s="5"/>
      <c r="AD427" s="5"/>
      <c r="AE427" s="5"/>
    </row>
    <row r="428" spans="1:31" ht="21.75" customHeight="1">
      <c r="A428" s="5" t="s">
        <v>20513</v>
      </c>
      <c r="B428" s="5" t="s">
        <v>19977</v>
      </c>
      <c r="C428" s="5" t="s">
        <v>20</v>
      </c>
      <c r="D428" s="5" t="s">
        <v>47</v>
      </c>
      <c r="E428" s="5" t="s">
        <v>45</v>
      </c>
      <c r="F428" s="7">
        <v>10</v>
      </c>
      <c r="G428" s="7">
        <v>20</v>
      </c>
      <c r="H428" s="5" t="s">
        <v>144</v>
      </c>
      <c r="I428" s="5" t="s">
        <v>108</v>
      </c>
      <c r="J428" s="5" t="s">
        <v>444</v>
      </c>
      <c r="K428" s="9" t="s">
        <v>47</v>
      </c>
      <c r="L428" s="5" t="s">
        <v>20514</v>
      </c>
      <c r="M428" s="5" t="s">
        <v>1599</v>
      </c>
      <c r="N428" s="5" t="s">
        <v>55</v>
      </c>
      <c r="O428" s="5"/>
      <c r="P428" s="5" t="b">
        <f t="shared" ca="1" si="0"/>
        <v>1</v>
      </c>
      <c r="Q428" s="5"/>
      <c r="R428" s="5"/>
      <c r="S428" s="5"/>
      <c r="T428" s="5"/>
      <c r="U428" s="5"/>
      <c r="V428" s="5"/>
      <c r="W428" s="5"/>
      <c r="X428" s="5"/>
      <c r="Y428" s="5"/>
      <c r="Z428" s="5"/>
      <c r="AA428" s="5"/>
      <c r="AB428" s="5"/>
      <c r="AC428" s="5"/>
      <c r="AD428" s="5"/>
      <c r="AE428" s="5"/>
    </row>
    <row r="429" spans="1:31" ht="21.75" customHeight="1">
      <c r="A429" s="5" t="s">
        <v>20515</v>
      </c>
      <c r="B429" s="5" t="s">
        <v>20060</v>
      </c>
      <c r="C429" s="5" t="s">
        <v>27</v>
      </c>
      <c r="D429" s="5" t="s">
        <v>85</v>
      </c>
      <c r="E429" s="5" t="s">
        <v>45</v>
      </c>
      <c r="F429" s="7">
        <v>10</v>
      </c>
      <c r="G429" s="7">
        <v>40</v>
      </c>
      <c r="H429" s="5" t="s">
        <v>2621</v>
      </c>
      <c r="I429" s="5" t="s">
        <v>125</v>
      </c>
      <c r="J429" s="5" t="s">
        <v>57</v>
      </c>
      <c r="K429" s="9" t="s">
        <v>47</v>
      </c>
      <c r="L429" s="5" t="s">
        <v>20517</v>
      </c>
      <c r="M429" s="5" t="s">
        <v>53</v>
      </c>
      <c r="N429" s="5" t="s">
        <v>55</v>
      </c>
      <c r="O429" s="5"/>
      <c r="P429" s="5" t="b">
        <f t="shared" ca="1" si="0"/>
        <v>1</v>
      </c>
      <c r="Q429" s="5"/>
      <c r="R429" s="5"/>
      <c r="S429" s="5"/>
      <c r="T429" s="5"/>
      <c r="U429" s="5"/>
      <c r="V429" s="5"/>
      <c r="W429" s="5"/>
      <c r="X429" s="5"/>
      <c r="Y429" s="5"/>
      <c r="Z429" s="5"/>
      <c r="AA429" s="5"/>
      <c r="AB429" s="5"/>
      <c r="AC429" s="5"/>
      <c r="AD429" s="5"/>
      <c r="AE429" s="5"/>
    </row>
    <row r="430" spans="1:31" ht="21.75" customHeight="1">
      <c r="A430" s="5" t="s">
        <v>1457</v>
      </c>
      <c r="B430" s="5" t="s">
        <v>18711</v>
      </c>
      <c r="C430" s="5" t="s">
        <v>20</v>
      </c>
      <c r="D430" s="5" t="s">
        <v>1173</v>
      </c>
      <c r="E430" s="5" t="s">
        <v>45</v>
      </c>
      <c r="F430" s="7">
        <v>10</v>
      </c>
      <c r="G430" s="7">
        <v>15</v>
      </c>
      <c r="H430" s="5" t="s">
        <v>56</v>
      </c>
      <c r="I430" s="7" t="s">
        <v>24</v>
      </c>
      <c r="J430" s="5" t="s">
        <v>48</v>
      </c>
      <c r="K430" s="5" t="s">
        <v>20521</v>
      </c>
      <c r="L430" s="5" t="s">
        <v>20522</v>
      </c>
      <c r="M430" s="5" t="s">
        <v>53</v>
      </c>
      <c r="N430" s="5" t="s">
        <v>55</v>
      </c>
      <c r="O430" s="5"/>
      <c r="P430" s="5" t="b">
        <f t="shared" ca="1" si="0"/>
        <v>1</v>
      </c>
      <c r="Q430" s="5"/>
      <c r="R430" s="5"/>
      <c r="S430" s="5"/>
      <c r="T430" s="5"/>
      <c r="U430" s="5"/>
      <c r="V430" s="5"/>
      <c r="W430" s="5"/>
      <c r="X430" s="5"/>
      <c r="Y430" s="5"/>
      <c r="Z430" s="5"/>
      <c r="AA430" s="5"/>
      <c r="AB430" s="5"/>
      <c r="AC430" s="5"/>
      <c r="AD430" s="5"/>
      <c r="AE430" s="5"/>
    </row>
    <row r="431" spans="1:31" ht="21.75" customHeight="1">
      <c r="A431" s="5" t="s">
        <v>20524</v>
      </c>
      <c r="B431" s="5" t="s">
        <v>12157</v>
      </c>
      <c r="C431" s="5" t="s">
        <v>27</v>
      </c>
      <c r="D431" s="5" t="s">
        <v>75</v>
      </c>
      <c r="E431" s="5" t="s">
        <v>45</v>
      </c>
      <c r="F431" s="7">
        <v>10</v>
      </c>
      <c r="G431" s="7">
        <v>20</v>
      </c>
      <c r="H431" s="5" t="s">
        <v>144</v>
      </c>
      <c r="I431" s="5" t="s">
        <v>108</v>
      </c>
      <c r="J431" s="5" t="s">
        <v>430</v>
      </c>
      <c r="K431" s="5" t="s">
        <v>381</v>
      </c>
      <c r="L431" s="5" t="s">
        <v>20527</v>
      </c>
      <c r="M431" s="5" t="s">
        <v>42</v>
      </c>
      <c r="N431" s="5" t="s">
        <v>237</v>
      </c>
      <c r="O431" s="5"/>
      <c r="P431" s="5" t="b">
        <f t="shared" ca="1" si="0"/>
        <v>1</v>
      </c>
      <c r="Q431" s="5"/>
      <c r="R431" s="5"/>
      <c r="S431" s="5"/>
      <c r="T431" s="5"/>
      <c r="U431" s="5"/>
      <c r="V431" s="5"/>
      <c r="W431" s="5"/>
      <c r="X431" s="5"/>
      <c r="Y431" s="5"/>
      <c r="Z431" s="5"/>
      <c r="AA431" s="5"/>
      <c r="AB431" s="5"/>
      <c r="AC431" s="5"/>
      <c r="AD431" s="5"/>
      <c r="AE431" s="5"/>
    </row>
    <row r="432" spans="1:31" ht="21.75" customHeight="1">
      <c r="A432" s="5" t="s">
        <v>20529</v>
      </c>
      <c r="B432" s="5" t="s">
        <v>20089</v>
      </c>
      <c r="C432" s="5" t="s">
        <v>41</v>
      </c>
      <c r="D432" s="5" t="s">
        <v>94</v>
      </c>
      <c r="E432" s="5" t="s">
        <v>45</v>
      </c>
      <c r="F432" s="7">
        <v>10</v>
      </c>
      <c r="G432" s="7">
        <v>18</v>
      </c>
      <c r="H432" s="5" t="s">
        <v>964</v>
      </c>
      <c r="I432" s="5" t="s">
        <v>31</v>
      </c>
      <c r="J432" s="5" t="s">
        <v>1270</v>
      </c>
      <c r="K432" s="5" t="s">
        <v>20090</v>
      </c>
      <c r="L432" s="5" t="s">
        <v>20532</v>
      </c>
      <c r="M432" s="5" t="s">
        <v>100</v>
      </c>
      <c r="N432" s="5" t="s">
        <v>55</v>
      </c>
      <c r="O432" s="5"/>
      <c r="P432" s="5" t="b">
        <f t="shared" ca="1" si="0"/>
        <v>1</v>
      </c>
      <c r="Q432" s="5"/>
      <c r="R432" s="5"/>
      <c r="S432" s="5"/>
      <c r="T432" s="5"/>
      <c r="U432" s="5"/>
      <c r="V432" s="5"/>
      <c r="W432" s="5"/>
      <c r="X432" s="5"/>
      <c r="Y432" s="5"/>
      <c r="Z432" s="5"/>
      <c r="AA432" s="5"/>
      <c r="AB432" s="5"/>
      <c r="AC432" s="5"/>
      <c r="AD432" s="5"/>
      <c r="AE432" s="5"/>
    </row>
    <row r="433" spans="1:31" ht="21.75" customHeight="1">
      <c r="A433" s="14" t="s">
        <v>3523</v>
      </c>
      <c r="B433" s="14" t="s">
        <v>15720</v>
      </c>
      <c r="C433" s="14" t="s">
        <v>20</v>
      </c>
      <c r="D433" s="14" t="s">
        <v>3833</v>
      </c>
      <c r="E433" s="14" t="s">
        <v>45</v>
      </c>
      <c r="F433" s="15">
        <v>10</v>
      </c>
      <c r="G433" s="15">
        <v>20</v>
      </c>
      <c r="H433" s="14" t="s">
        <v>144</v>
      </c>
      <c r="I433" s="14" t="s">
        <v>108</v>
      </c>
      <c r="J433" s="14" t="s">
        <v>76</v>
      </c>
      <c r="K433" s="14" t="s">
        <v>20533</v>
      </c>
      <c r="L433" s="14" t="s">
        <v>20534</v>
      </c>
      <c r="M433" s="14" t="s">
        <v>42</v>
      </c>
      <c r="N433" s="14" t="s">
        <v>55</v>
      </c>
      <c r="O433" s="14" t="b">
        <f ca="1">IFERROR(__xludf.DUMMYFUNCTION("REGEXMATCH(A433,""(?i)ruby"")"),FALSE)</f>
        <v>0</v>
      </c>
      <c r="P433" s="14" t="b">
        <f t="shared" ca="1" si="0"/>
        <v>1</v>
      </c>
      <c r="Q433" s="5"/>
      <c r="R433" s="5"/>
      <c r="S433" s="5"/>
      <c r="T433" s="5"/>
      <c r="U433" s="5"/>
      <c r="V433" s="5"/>
      <c r="W433" s="5"/>
      <c r="X433" s="5"/>
      <c r="Y433" s="5"/>
      <c r="Z433" s="5"/>
      <c r="AA433" s="5"/>
      <c r="AB433" s="5"/>
      <c r="AC433" s="5"/>
      <c r="AD433" s="5"/>
      <c r="AE433" s="5"/>
    </row>
    <row r="434" spans="1:31" ht="21.75" customHeight="1">
      <c r="A434" s="5" t="s">
        <v>20539</v>
      </c>
      <c r="B434" s="5" t="s">
        <v>20540</v>
      </c>
      <c r="C434" s="5" t="s">
        <v>27</v>
      </c>
      <c r="D434" s="5" t="s">
        <v>850</v>
      </c>
      <c r="E434" s="5" t="s">
        <v>29</v>
      </c>
      <c r="F434" s="7">
        <v>10</v>
      </c>
      <c r="G434" s="7">
        <v>20</v>
      </c>
      <c r="H434" s="5" t="s">
        <v>144</v>
      </c>
      <c r="I434" s="5" t="s">
        <v>125</v>
      </c>
      <c r="J434" s="5" t="s">
        <v>57</v>
      </c>
      <c r="K434" s="5" t="s">
        <v>20541</v>
      </c>
      <c r="L434" s="5" t="s">
        <v>20542</v>
      </c>
      <c r="M434" s="5" t="s">
        <v>100</v>
      </c>
      <c r="N434" s="5" t="s">
        <v>55</v>
      </c>
      <c r="O434" s="5"/>
      <c r="P434" s="5" t="b">
        <f t="shared" ca="1" si="0"/>
        <v>1</v>
      </c>
      <c r="Q434" s="5"/>
      <c r="R434" s="5"/>
      <c r="S434" s="5"/>
      <c r="T434" s="5"/>
      <c r="U434" s="5"/>
      <c r="V434" s="5"/>
      <c r="W434" s="5"/>
      <c r="X434" s="5"/>
      <c r="Y434" s="5"/>
      <c r="Z434" s="5"/>
      <c r="AA434" s="5"/>
      <c r="AB434" s="5"/>
      <c r="AC434" s="5"/>
      <c r="AD434" s="5"/>
      <c r="AE434" s="5"/>
    </row>
    <row r="435" spans="1:31" ht="21.75" customHeight="1">
      <c r="A435" s="5" t="s">
        <v>20546</v>
      </c>
      <c r="B435" s="5" t="s">
        <v>20102</v>
      </c>
      <c r="C435" s="5" t="s">
        <v>27</v>
      </c>
      <c r="D435" s="5" t="s">
        <v>47</v>
      </c>
      <c r="E435" s="5" t="s">
        <v>45</v>
      </c>
      <c r="F435" s="7">
        <v>10</v>
      </c>
      <c r="G435" s="7">
        <v>15</v>
      </c>
      <c r="H435" s="5" t="s">
        <v>56</v>
      </c>
      <c r="I435" s="7" t="s">
        <v>24</v>
      </c>
      <c r="J435" s="9" t="s">
        <v>430</v>
      </c>
      <c r="K435" s="9" t="s">
        <v>47</v>
      </c>
      <c r="L435" s="5" t="s">
        <v>20103</v>
      </c>
      <c r="M435" s="9" t="s">
        <v>47</v>
      </c>
      <c r="N435" s="5" t="s">
        <v>44</v>
      </c>
      <c r="O435" s="5"/>
      <c r="P435" s="5" t="b">
        <f t="shared" ca="1" si="0"/>
        <v>1</v>
      </c>
      <c r="Q435" s="5"/>
      <c r="R435" s="5"/>
      <c r="S435" s="5"/>
      <c r="T435" s="5"/>
      <c r="U435" s="5"/>
      <c r="V435" s="5"/>
      <c r="W435" s="5"/>
      <c r="X435" s="5"/>
      <c r="Y435" s="5"/>
      <c r="Z435" s="5"/>
      <c r="AA435" s="5"/>
      <c r="AB435" s="5"/>
      <c r="AC435" s="5"/>
      <c r="AD435" s="5"/>
      <c r="AE435" s="5"/>
    </row>
    <row r="436" spans="1:31" ht="21.75" customHeight="1">
      <c r="A436" s="5" t="s">
        <v>20548</v>
      </c>
      <c r="B436" s="5" t="s">
        <v>20102</v>
      </c>
      <c r="C436" s="5" t="s">
        <v>20</v>
      </c>
      <c r="D436" s="5" t="s">
        <v>47</v>
      </c>
      <c r="E436" s="5" t="s">
        <v>45</v>
      </c>
      <c r="F436" s="7">
        <v>10</v>
      </c>
      <c r="G436" s="7">
        <v>15</v>
      </c>
      <c r="H436" s="5" t="s">
        <v>56</v>
      </c>
      <c r="I436" s="7" t="s">
        <v>24</v>
      </c>
      <c r="J436" s="9" t="s">
        <v>430</v>
      </c>
      <c r="K436" s="9" t="s">
        <v>47</v>
      </c>
      <c r="L436" s="5" t="s">
        <v>20549</v>
      </c>
      <c r="M436" s="9" t="s">
        <v>47</v>
      </c>
      <c r="N436" s="5" t="s">
        <v>44</v>
      </c>
      <c r="O436" s="5"/>
      <c r="P436" s="5" t="b">
        <f t="shared" ca="1" si="0"/>
        <v>1</v>
      </c>
      <c r="Q436" s="5"/>
      <c r="R436" s="5"/>
      <c r="S436" s="5"/>
      <c r="T436" s="5"/>
      <c r="U436" s="5"/>
      <c r="V436" s="5"/>
      <c r="W436" s="5"/>
      <c r="X436" s="5"/>
      <c r="Y436" s="5"/>
      <c r="Z436" s="5"/>
      <c r="AA436" s="5"/>
      <c r="AB436" s="5"/>
      <c r="AC436" s="5"/>
      <c r="AD436" s="5"/>
      <c r="AE436" s="5"/>
    </row>
    <row r="437" spans="1:31" ht="21.75" customHeight="1">
      <c r="A437" s="5" t="s">
        <v>20553</v>
      </c>
      <c r="B437" s="5" t="s">
        <v>20554</v>
      </c>
      <c r="C437" s="5" t="s">
        <v>170</v>
      </c>
      <c r="D437" s="5" t="s">
        <v>390</v>
      </c>
      <c r="E437" s="5" t="s">
        <v>45</v>
      </c>
      <c r="F437" s="7">
        <v>10</v>
      </c>
      <c r="G437" s="7">
        <v>20</v>
      </c>
      <c r="H437" s="5" t="s">
        <v>144</v>
      </c>
      <c r="I437" s="5" t="s">
        <v>125</v>
      </c>
      <c r="J437" s="5" t="s">
        <v>12345</v>
      </c>
      <c r="K437" s="5" t="s">
        <v>20555</v>
      </c>
      <c r="L437" s="5" t="s">
        <v>20556</v>
      </c>
      <c r="M437" s="5" t="s">
        <v>42</v>
      </c>
      <c r="N437" s="5" t="s">
        <v>55</v>
      </c>
      <c r="O437" s="5"/>
      <c r="P437" s="5" t="b">
        <f t="shared" ca="1" si="0"/>
        <v>1</v>
      </c>
      <c r="Q437" s="5"/>
      <c r="R437" s="5"/>
      <c r="S437" s="5"/>
      <c r="T437" s="5"/>
      <c r="U437" s="5"/>
      <c r="V437" s="5"/>
      <c r="W437" s="5"/>
      <c r="X437" s="5"/>
      <c r="Y437" s="5"/>
      <c r="Z437" s="5"/>
      <c r="AA437" s="5"/>
      <c r="AB437" s="5"/>
      <c r="AC437" s="5"/>
      <c r="AD437" s="5"/>
      <c r="AE437" s="5"/>
    </row>
    <row r="438" spans="1:31" ht="21.75" customHeight="1">
      <c r="A438" s="5" t="s">
        <v>130</v>
      </c>
      <c r="B438" s="5" t="s">
        <v>18711</v>
      </c>
      <c r="C438" s="5" t="s">
        <v>20</v>
      </c>
      <c r="D438" s="5" t="s">
        <v>1173</v>
      </c>
      <c r="E438" s="5" t="s">
        <v>45</v>
      </c>
      <c r="F438" s="7">
        <v>10</v>
      </c>
      <c r="G438" s="7">
        <v>15</v>
      </c>
      <c r="H438" s="5" t="s">
        <v>56</v>
      </c>
      <c r="I438" s="7" t="s">
        <v>24</v>
      </c>
      <c r="J438" s="5" t="s">
        <v>48</v>
      </c>
      <c r="K438" s="9" t="s">
        <v>47</v>
      </c>
      <c r="L438" s="5" t="s">
        <v>20560</v>
      </c>
      <c r="M438" s="5" t="s">
        <v>53</v>
      </c>
      <c r="N438" s="5" t="s">
        <v>55</v>
      </c>
      <c r="O438" s="5"/>
      <c r="P438" s="5" t="b">
        <f t="shared" ca="1" si="0"/>
        <v>1</v>
      </c>
      <c r="Q438" s="5"/>
      <c r="R438" s="5"/>
      <c r="S438" s="5"/>
      <c r="T438" s="5"/>
      <c r="U438" s="5"/>
      <c r="V438" s="5"/>
      <c r="W438" s="5"/>
      <c r="X438" s="5"/>
      <c r="Y438" s="5"/>
      <c r="Z438" s="5"/>
      <c r="AA438" s="5"/>
      <c r="AB438" s="5"/>
      <c r="AC438" s="5"/>
      <c r="AD438" s="5"/>
      <c r="AE438" s="5"/>
    </row>
    <row r="439" spans="1:31" ht="21.75" customHeight="1">
      <c r="A439" s="5" t="s">
        <v>20562</v>
      </c>
      <c r="B439" s="5" t="s">
        <v>19272</v>
      </c>
      <c r="C439" s="5" t="s">
        <v>27</v>
      </c>
      <c r="D439" s="5" t="s">
        <v>199</v>
      </c>
      <c r="E439" s="5" t="s">
        <v>45</v>
      </c>
      <c r="F439" s="7">
        <v>10</v>
      </c>
      <c r="G439" s="7">
        <v>15</v>
      </c>
      <c r="H439" s="5" t="s">
        <v>56</v>
      </c>
      <c r="I439" s="5" t="s">
        <v>31</v>
      </c>
      <c r="J439" s="5" t="s">
        <v>811</v>
      </c>
      <c r="K439" s="5" t="s">
        <v>19273</v>
      </c>
      <c r="L439" s="5" t="s">
        <v>20565</v>
      </c>
      <c r="M439" s="5" t="s">
        <v>100</v>
      </c>
      <c r="N439" s="5" t="s">
        <v>89</v>
      </c>
      <c r="O439" s="5"/>
      <c r="P439" s="5" t="b">
        <f t="shared" ca="1" si="0"/>
        <v>1</v>
      </c>
      <c r="Q439" s="5"/>
      <c r="R439" s="5"/>
      <c r="S439" s="5"/>
      <c r="T439" s="5"/>
      <c r="U439" s="5"/>
      <c r="V439" s="5"/>
      <c r="W439" s="5"/>
      <c r="X439" s="5"/>
      <c r="Y439" s="5"/>
      <c r="Z439" s="5"/>
      <c r="AA439" s="5"/>
      <c r="AB439" s="5"/>
      <c r="AC439" s="5"/>
      <c r="AD439" s="5"/>
      <c r="AE439" s="5"/>
    </row>
    <row r="440" spans="1:31" ht="21.75" customHeight="1">
      <c r="A440" s="5" t="s">
        <v>130</v>
      </c>
      <c r="B440" s="5" t="s">
        <v>14947</v>
      </c>
      <c r="C440" s="5" t="s">
        <v>170</v>
      </c>
      <c r="D440" s="5" t="s">
        <v>390</v>
      </c>
      <c r="E440" s="5" t="s">
        <v>45</v>
      </c>
      <c r="F440" s="7">
        <v>10</v>
      </c>
      <c r="G440" s="7">
        <v>15</v>
      </c>
      <c r="H440" s="5" t="s">
        <v>56</v>
      </c>
      <c r="I440" s="5" t="s">
        <v>108</v>
      </c>
      <c r="J440" s="5" t="s">
        <v>48</v>
      </c>
      <c r="K440" s="9" t="s">
        <v>47</v>
      </c>
      <c r="L440" s="5" t="s">
        <v>20568</v>
      </c>
      <c r="M440" s="5" t="s">
        <v>53</v>
      </c>
      <c r="N440" s="5" t="s">
        <v>405</v>
      </c>
      <c r="O440" s="5"/>
      <c r="P440" s="5" t="b">
        <f t="shared" ca="1" si="0"/>
        <v>1</v>
      </c>
      <c r="Q440" s="5"/>
      <c r="R440" s="5"/>
      <c r="S440" s="5"/>
      <c r="T440" s="5"/>
      <c r="U440" s="5"/>
      <c r="V440" s="5"/>
      <c r="W440" s="5"/>
      <c r="X440" s="5"/>
      <c r="Y440" s="5"/>
      <c r="Z440" s="5"/>
      <c r="AA440" s="5"/>
      <c r="AB440" s="5"/>
      <c r="AC440" s="5"/>
      <c r="AD440" s="5"/>
      <c r="AE440" s="5"/>
    </row>
    <row r="441" spans="1:31" ht="21.75" customHeight="1">
      <c r="A441" s="14" t="s">
        <v>20572</v>
      </c>
      <c r="B441" s="14" t="s">
        <v>7578</v>
      </c>
      <c r="C441" s="14" t="s">
        <v>170</v>
      </c>
      <c r="D441" s="14" t="s">
        <v>390</v>
      </c>
      <c r="E441" s="14" t="s">
        <v>45</v>
      </c>
      <c r="F441" s="15">
        <v>10</v>
      </c>
      <c r="G441" s="15">
        <v>20</v>
      </c>
      <c r="H441" s="14" t="s">
        <v>144</v>
      </c>
      <c r="I441" s="14" t="s">
        <v>108</v>
      </c>
      <c r="J441" s="14" t="s">
        <v>3552</v>
      </c>
      <c r="K441" s="16" t="s">
        <v>47</v>
      </c>
      <c r="L441" s="16" t="s">
        <v>47</v>
      </c>
      <c r="M441" s="14" t="s">
        <v>42</v>
      </c>
      <c r="N441" s="14" t="s">
        <v>55</v>
      </c>
      <c r="O441" s="14" t="b">
        <f t="shared" ref="O441:O442" ca="1" si="8">IFERROR(__xludf.DUMMYFUNCTION("REGEXMATCH(A441,""(?i)ruby"")"),FALSE)</f>
        <v>0</v>
      </c>
      <c r="P441" s="14" t="b">
        <f t="shared" ca="1" si="0"/>
        <v>1</v>
      </c>
      <c r="Q441" s="5"/>
      <c r="R441" s="5"/>
      <c r="S441" s="5"/>
      <c r="T441" s="5"/>
      <c r="U441" s="5"/>
      <c r="V441" s="5"/>
      <c r="W441" s="5"/>
      <c r="X441" s="5"/>
      <c r="Y441" s="5"/>
      <c r="Z441" s="5"/>
      <c r="AA441" s="5"/>
      <c r="AB441" s="5"/>
      <c r="AC441" s="5"/>
      <c r="AD441" s="5"/>
      <c r="AE441" s="5"/>
    </row>
    <row r="442" spans="1:31" ht="21.75" customHeight="1">
      <c r="A442" s="14" t="s">
        <v>20576</v>
      </c>
      <c r="B442" s="14" t="s">
        <v>20577</v>
      </c>
      <c r="C442" s="14" t="s">
        <v>170</v>
      </c>
      <c r="D442" s="14" t="s">
        <v>378</v>
      </c>
      <c r="E442" s="14" t="s">
        <v>919</v>
      </c>
      <c r="F442" s="15">
        <v>10</v>
      </c>
      <c r="G442" s="15">
        <v>15</v>
      </c>
      <c r="H442" s="14" t="s">
        <v>56</v>
      </c>
      <c r="I442" s="15" t="s">
        <v>24</v>
      </c>
      <c r="J442" s="14" t="s">
        <v>20578</v>
      </c>
      <c r="K442" s="14" t="s">
        <v>20579</v>
      </c>
      <c r="L442" s="14" t="s">
        <v>20580</v>
      </c>
      <c r="M442" s="14" t="s">
        <v>53</v>
      </c>
      <c r="N442" s="14" t="s">
        <v>1117</v>
      </c>
      <c r="O442" s="14" t="b">
        <f t="shared" ca="1" si="8"/>
        <v>0</v>
      </c>
      <c r="P442" s="14" t="b">
        <f t="shared" ca="1" si="0"/>
        <v>1</v>
      </c>
      <c r="Q442" s="5"/>
      <c r="R442" s="5"/>
      <c r="S442" s="5"/>
      <c r="T442" s="5"/>
      <c r="U442" s="5"/>
      <c r="V442" s="5"/>
      <c r="W442" s="5"/>
      <c r="X442" s="5"/>
      <c r="Y442" s="5"/>
      <c r="Z442" s="5"/>
      <c r="AA442" s="5"/>
      <c r="AB442" s="5"/>
      <c r="AC442" s="5"/>
      <c r="AD442" s="5"/>
      <c r="AE442" s="5"/>
    </row>
    <row r="443" spans="1:31" ht="21.75" customHeight="1">
      <c r="A443" s="5" t="s">
        <v>20584</v>
      </c>
      <c r="B443" s="5" t="s">
        <v>18907</v>
      </c>
      <c r="C443" s="5" t="s">
        <v>170</v>
      </c>
      <c r="D443" s="5" t="s">
        <v>47</v>
      </c>
      <c r="E443" s="5" t="s">
        <v>29</v>
      </c>
      <c r="F443" s="7">
        <v>10</v>
      </c>
      <c r="G443" s="7">
        <v>15</v>
      </c>
      <c r="H443" s="5" t="s">
        <v>56</v>
      </c>
      <c r="I443" s="5" t="s">
        <v>31</v>
      </c>
      <c r="J443" s="5" t="s">
        <v>48</v>
      </c>
      <c r="K443" s="5" t="s">
        <v>18908</v>
      </c>
      <c r="L443" s="5" t="s">
        <v>20586</v>
      </c>
      <c r="M443" s="5" t="s">
        <v>1599</v>
      </c>
      <c r="N443" s="5" t="s">
        <v>55</v>
      </c>
      <c r="O443" s="5"/>
      <c r="P443" s="5" t="b">
        <f t="shared" ca="1" si="0"/>
        <v>1</v>
      </c>
      <c r="Q443" s="5"/>
      <c r="R443" s="5"/>
      <c r="S443" s="5"/>
      <c r="T443" s="5"/>
      <c r="U443" s="5"/>
      <c r="V443" s="5"/>
      <c r="W443" s="5"/>
      <c r="X443" s="5"/>
      <c r="Y443" s="5"/>
      <c r="Z443" s="5"/>
      <c r="AA443" s="5"/>
      <c r="AB443" s="5"/>
      <c r="AC443" s="5"/>
      <c r="AD443" s="5"/>
      <c r="AE443" s="5"/>
    </row>
    <row r="444" spans="1:31" ht="21.75" customHeight="1">
      <c r="A444" s="5" t="s">
        <v>20592</v>
      </c>
      <c r="B444" s="5" t="s">
        <v>6725</v>
      </c>
      <c r="C444" s="5" t="s">
        <v>20</v>
      </c>
      <c r="D444" s="5" t="s">
        <v>47</v>
      </c>
      <c r="E444" s="5" t="s">
        <v>45</v>
      </c>
      <c r="F444" s="7">
        <v>11</v>
      </c>
      <c r="G444" s="7">
        <v>15</v>
      </c>
      <c r="H444" s="5" t="s">
        <v>1905</v>
      </c>
      <c r="I444" s="5" t="s">
        <v>108</v>
      </c>
      <c r="J444" s="5" t="s">
        <v>403</v>
      </c>
      <c r="K444" s="5" t="s">
        <v>20593</v>
      </c>
      <c r="L444" s="5" t="s">
        <v>20594</v>
      </c>
      <c r="M444" s="5" t="s">
        <v>648</v>
      </c>
      <c r="N444" s="5" t="s">
        <v>55</v>
      </c>
      <c r="O444" s="5"/>
      <c r="P444" s="5" t="b">
        <f t="shared" ca="1" si="0"/>
        <v>1</v>
      </c>
      <c r="Q444" s="5"/>
      <c r="R444" s="5"/>
      <c r="S444" s="5"/>
      <c r="T444" s="5"/>
      <c r="U444" s="5"/>
      <c r="V444" s="5"/>
      <c r="W444" s="5"/>
      <c r="X444" s="5"/>
      <c r="Y444" s="5"/>
      <c r="Z444" s="5"/>
      <c r="AA444" s="5"/>
      <c r="AB444" s="5"/>
      <c r="AC444" s="5"/>
      <c r="AD444" s="5"/>
      <c r="AE444" s="5"/>
    </row>
    <row r="445" spans="1:31" ht="21.75" customHeight="1">
      <c r="A445" s="5" t="s">
        <v>18559</v>
      </c>
      <c r="B445" s="5" t="s">
        <v>19385</v>
      </c>
      <c r="C445" s="5" t="s">
        <v>27</v>
      </c>
      <c r="D445" s="5" t="s">
        <v>85</v>
      </c>
      <c r="E445" s="5" t="s">
        <v>29</v>
      </c>
      <c r="F445" s="7">
        <v>12</v>
      </c>
      <c r="G445" s="7">
        <v>20</v>
      </c>
      <c r="H445" s="5" t="s">
        <v>201</v>
      </c>
      <c r="I445" s="5" t="s">
        <v>31</v>
      </c>
      <c r="J445" s="5" t="s">
        <v>57</v>
      </c>
      <c r="K445" s="5" t="s">
        <v>20599</v>
      </c>
      <c r="L445" s="5" t="s">
        <v>20600</v>
      </c>
      <c r="M445" s="5" t="s">
        <v>100</v>
      </c>
      <c r="N445" s="5" t="s">
        <v>55</v>
      </c>
      <c r="O445" s="5"/>
      <c r="P445" s="5" t="b">
        <f t="shared" ca="1" si="0"/>
        <v>1</v>
      </c>
      <c r="Q445" s="5"/>
      <c r="R445" s="5"/>
      <c r="S445" s="5"/>
      <c r="T445" s="5"/>
      <c r="U445" s="5"/>
      <c r="V445" s="5"/>
      <c r="W445" s="5"/>
      <c r="X445" s="5"/>
      <c r="Y445" s="5"/>
      <c r="Z445" s="5"/>
      <c r="AA445" s="5"/>
      <c r="AB445" s="5"/>
      <c r="AC445" s="5"/>
      <c r="AD445" s="5"/>
      <c r="AE445" s="5"/>
    </row>
    <row r="446" spans="1:31" ht="21.75" customHeight="1">
      <c r="A446" s="5" t="s">
        <v>20602</v>
      </c>
      <c r="B446" s="5" t="s">
        <v>19404</v>
      </c>
      <c r="C446" s="5" t="s">
        <v>20</v>
      </c>
      <c r="D446" s="5" t="s">
        <v>1173</v>
      </c>
      <c r="E446" s="5" t="s">
        <v>45</v>
      </c>
      <c r="F446" s="7">
        <v>12</v>
      </c>
      <c r="G446" s="7">
        <v>24</v>
      </c>
      <c r="H446" s="5" t="s">
        <v>1486</v>
      </c>
      <c r="I446" s="5" t="s">
        <v>108</v>
      </c>
      <c r="J446" s="5" t="s">
        <v>18629</v>
      </c>
      <c r="K446" s="5" t="s">
        <v>20603</v>
      </c>
      <c r="L446" s="5" t="s">
        <v>20605</v>
      </c>
      <c r="M446" s="5" t="s">
        <v>37</v>
      </c>
      <c r="N446" s="5" t="s">
        <v>55</v>
      </c>
      <c r="O446" s="5"/>
      <c r="P446" s="5" t="b">
        <f t="shared" ca="1" si="0"/>
        <v>1</v>
      </c>
      <c r="Q446" s="5"/>
      <c r="R446" s="5"/>
      <c r="S446" s="5"/>
      <c r="T446" s="5"/>
      <c r="U446" s="5"/>
      <c r="V446" s="5"/>
      <c r="W446" s="5"/>
      <c r="X446" s="5"/>
      <c r="Y446" s="5"/>
      <c r="Z446" s="5"/>
      <c r="AA446" s="5"/>
      <c r="AB446" s="5"/>
      <c r="AC446" s="5"/>
      <c r="AD446" s="5"/>
      <c r="AE446" s="5"/>
    </row>
    <row r="447" spans="1:31" ht="21.75" customHeight="1">
      <c r="A447" s="5" t="s">
        <v>396</v>
      </c>
      <c r="B447" s="5" t="s">
        <v>4357</v>
      </c>
      <c r="C447" s="5" t="s">
        <v>20</v>
      </c>
      <c r="D447" s="5" t="s">
        <v>21</v>
      </c>
      <c r="E447" s="5" t="s">
        <v>45</v>
      </c>
      <c r="F447" s="7">
        <v>12</v>
      </c>
      <c r="G447" s="7">
        <v>20</v>
      </c>
      <c r="H447" s="5" t="s">
        <v>201</v>
      </c>
      <c r="I447" s="5" t="s">
        <v>108</v>
      </c>
      <c r="J447" s="5" t="s">
        <v>1283</v>
      </c>
      <c r="K447" s="5" t="s">
        <v>20606</v>
      </c>
      <c r="L447" s="5" t="s">
        <v>20608</v>
      </c>
      <c r="M447" s="5" t="s">
        <v>1599</v>
      </c>
      <c r="N447" s="5" t="s">
        <v>237</v>
      </c>
      <c r="O447" s="5"/>
      <c r="P447" s="5" t="b">
        <f t="shared" ca="1" si="0"/>
        <v>1</v>
      </c>
      <c r="Q447" s="5"/>
      <c r="R447" s="5"/>
      <c r="S447" s="5"/>
      <c r="T447" s="5"/>
      <c r="U447" s="5"/>
      <c r="V447" s="5"/>
      <c r="W447" s="5"/>
      <c r="X447" s="5"/>
      <c r="Y447" s="5"/>
      <c r="Z447" s="5"/>
      <c r="AA447" s="5"/>
      <c r="AB447" s="5"/>
      <c r="AC447" s="5"/>
      <c r="AD447" s="5"/>
      <c r="AE447" s="5"/>
    </row>
    <row r="448" spans="1:31" ht="21.75" customHeight="1">
      <c r="A448" s="5" t="s">
        <v>7521</v>
      </c>
      <c r="B448" s="5" t="s">
        <v>20611</v>
      </c>
      <c r="C448" s="5" t="s">
        <v>170</v>
      </c>
      <c r="D448" s="5" t="s">
        <v>435</v>
      </c>
      <c r="E448" s="5" t="s">
        <v>45</v>
      </c>
      <c r="F448" s="7">
        <v>12</v>
      </c>
      <c r="G448" s="7">
        <v>20</v>
      </c>
      <c r="H448" s="5" t="s">
        <v>201</v>
      </c>
      <c r="I448" s="5" t="s">
        <v>108</v>
      </c>
      <c r="J448" s="5" t="s">
        <v>2015</v>
      </c>
      <c r="K448" s="9" t="s">
        <v>47</v>
      </c>
      <c r="L448" s="5" t="s">
        <v>20613</v>
      </c>
      <c r="M448" s="5" t="s">
        <v>53</v>
      </c>
      <c r="N448" s="5" t="s">
        <v>55</v>
      </c>
      <c r="O448" s="5"/>
      <c r="P448" s="5" t="b">
        <f t="shared" ca="1" si="0"/>
        <v>1</v>
      </c>
      <c r="Q448" s="5"/>
      <c r="R448" s="5"/>
      <c r="S448" s="5"/>
      <c r="T448" s="5"/>
      <c r="U448" s="5"/>
      <c r="V448" s="5"/>
      <c r="W448" s="5"/>
      <c r="X448" s="5"/>
      <c r="Y448" s="5"/>
      <c r="Z448" s="5"/>
      <c r="AA448" s="5"/>
      <c r="AB448" s="5"/>
      <c r="AC448" s="5"/>
      <c r="AD448" s="5"/>
      <c r="AE448" s="5"/>
    </row>
    <row r="449" spans="1:31" ht="21.75" customHeight="1">
      <c r="A449" s="5" t="s">
        <v>396</v>
      </c>
      <c r="B449" s="5" t="s">
        <v>12052</v>
      </c>
      <c r="C449" s="5" t="s">
        <v>27</v>
      </c>
      <c r="D449" s="5" t="s">
        <v>85</v>
      </c>
      <c r="E449" s="5" t="s">
        <v>29</v>
      </c>
      <c r="F449" s="7">
        <v>12</v>
      </c>
      <c r="G449" s="7">
        <v>20</v>
      </c>
      <c r="H449" s="5" t="s">
        <v>201</v>
      </c>
      <c r="I449" s="5" t="s">
        <v>108</v>
      </c>
      <c r="J449" s="5" t="s">
        <v>48</v>
      </c>
      <c r="K449" s="5" t="s">
        <v>17933</v>
      </c>
      <c r="L449" s="5" t="s">
        <v>20616</v>
      </c>
      <c r="M449" s="5" t="s">
        <v>37</v>
      </c>
      <c r="N449" s="5" t="s">
        <v>55</v>
      </c>
      <c r="O449" s="5"/>
      <c r="P449" s="5" t="b">
        <f t="shared" ca="1" si="0"/>
        <v>1</v>
      </c>
      <c r="Q449" s="5"/>
      <c r="R449" s="5"/>
      <c r="S449" s="5"/>
      <c r="T449" s="5"/>
      <c r="U449" s="5"/>
      <c r="V449" s="5"/>
      <c r="W449" s="5"/>
      <c r="X449" s="5"/>
      <c r="Y449" s="5"/>
      <c r="Z449" s="5"/>
      <c r="AA449" s="5"/>
      <c r="AB449" s="5"/>
      <c r="AC449" s="5"/>
      <c r="AD449" s="5"/>
      <c r="AE449" s="5"/>
    </row>
    <row r="450" spans="1:31" ht="21.75" customHeight="1">
      <c r="A450" s="5" t="s">
        <v>3961</v>
      </c>
      <c r="B450" s="5" t="s">
        <v>6011</v>
      </c>
      <c r="C450" s="5" t="s">
        <v>27</v>
      </c>
      <c r="D450" s="5" t="s">
        <v>212</v>
      </c>
      <c r="E450" s="5" t="s">
        <v>45</v>
      </c>
      <c r="F450" s="7">
        <v>12</v>
      </c>
      <c r="G450" s="7">
        <v>20</v>
      </c>
      <c r="H450" s="5" t="s">
        <v>201</v>
      </c>
      <c r="I450" s="5" t="s">
        <v>108</v>
      </c>
      <c r="J450" s="5" t="s">
        <v>57</v>
      </c>
      <c r="K450" s="5" t="s">
        <v>20618</v>
      </c>
      <c r="L450" s="5" t="s">
        <v>20620</v>
      </c>
      <c r="M450" s="5" t="s">
        <v>42</v>
      </c>
      <c r="N450" s="5" t="s">
        <v>237</v>
      </c>
      <c r="O450" s="5"/>
      <c r="P450" s="5" t="b">
        <f t="shared" ca="1" si="0"/>
        <v>1</v>
      </c>
      <c r="Q450" s="5"/>
      <c r="R450" s="5"/>
      <c r="S450" s="5"/>
      <c r="T450" s="5"/>
      <c r="U450" s="5"/>
      <c r="V450" s="5"/>
      <c r="W450" s="5"/>
      <c r="X450" s="5"/>
      <c r="Y450" s="5"/>
      <c r="Z450" s="5"/>
      <c r="AA450" s="5"/>
      <c r="AB450" s="5"/>
      <c r="AC450" s="5"/>
      <c r="AD450" s="5"/>
      <c r="AE450" s="5"/>
    </row>
    <row r="451" spans="1:31" ht="21.75" customHeight="1">
      <c r="A451" s="5" t="s">
        <v>9131</v>
      </c>
      <c r="B451" s="5" t="s">
        <v>6213</v>
      </c>
      <c r="C451" s="5" t="s">
        <v>170</v>
      </c>
      <c r="D451" s="5" t="s">
        <v>378</v>
      </c>
      <c r="E451" s="5" t="s">
        <v>29</v>
      </c>
      <c r="F451" s="7">
        <v>12</v>
      </c>
      <c r="G451" s="7">
        <v>16</v>
      </c>
      <c r="H451" s="5" t="s">
        <v>232</v>
      </c>
      <c r="I451" s="5" t="s">
        <v>108</v>
      </c>
      <c r="J451" s="5" t="s">
        <v>6217</v>
      </c>
      <c r="K451" s="5" t="s">
        <v>20624</v>
      </c>
      <c r="L451" s="5" t="s">
        <v>20625</v>
      </c>
      <c r="M451" s="5" t="s">
        <v>42</v>
      </c>
      <c r="N451" s="5" t="s">
        <v>237</v>
      </c>
      <c r="O451" s="5"/>
      <c r="P451" s="5" t="b">
        <f t="shared" ca="1" si="0"/>
        <v>1</v>
      </c>
      <c r="Q451" s="5"/>
      <c r="R451" s="5"/>
      <c r="S451" s="5"/>
      <c r="T451" s="5"/>
      <c r="U451" s="5"/>
      <c r="V451" s="5"/>
      <c r="W451" s="5"/>
      <c r="X451" s="5"/>
      <c r="Y451" s="5"/>
      <c r="Z451" s="5"/>
      <c r="AA451" s="5"/>
      <c r="AB451" s="5"/>
      <c r="AC451" s="5"/>
      <c r="AD451" s="5"/>
      <c r="AE451" s="5"/>
    </row>
    <row r="452" spans="1:31" ht="21.75" customHeight="1">
      <c r="A452" s="5" t="s">
        <v>20631</v>
      </c>
      <c r="B452" s="5" t="s">
        <v>20632</v>
      </c>
      <c r="C452" s="5" t="s">
        <v>27</v>
      </c>
      <c r="D452" s="5" t="s">
        <v>119</v>
      </c>
      <c r="E452" s="5" t="s">
        <v>45</v>
      </c>
      <c r="F452" s="7">
        <v>12</v>
      </c>
      <c r="G452" s="7">
        <v>20</v>
      </c>
      <c r="H452" s="5" t="s">
        <v>201</v>
      </c>
      <c r="I452" s="5" t="s">
        <v>108</v>
      </c>
      <c r="J452" s="5" t="s">
        <v>57</v>
      </c>
      <c r="K452" s="5" t="s">
        <v>20633</v>
      </c>
      <c r="L452" s="5" t="s">
        <v>20634</v>
      </c>
      <c r="M452" s="5" t="s">
        <v>100</v>
      </c>
      <c r="N452" s="5" t="s">
        <v>89</v>
      </c>
      <c r="O452" s="5"/>
      <c r="P452" s="5" t="b">
        <f t="shared" ca="1" si="0"/>
        <v>1</v>
      </c>
      <c r="Q452" s="5"/>
      <c r="R452" s="5"/>
      <c r="S452" s="5"/>
      <c r="T452" s="5"/>
      <c r="U452" s="5"/>
      <c r="V452" s="5"/>
      <c r="W452" s="5"/>
      <c r="X452" s="5"/>
      <c r="Y452" s="5"/>
      <c r="Z452" s="5"/>
      <c r="AA452" s="5"/>
      <c r="AB452" s="5"/>
      <c r="AC452" s="5"/>
      <c r="AD452" s="5"/>
      <c r="AE452" s="5"/>
    </row>
    <row r="453" spans="1:31" ht="21.75" customHeight="1">
      <c r="A453" s="5" t="s">
        <v>3303</v>
      </c>
      <c r="B453" s="5" t="s">
        <v>3304</v>
      </c>
      <c r="C453" s="5" t="s">
        <v>27</v>
      </c>
      <c r="D453" s="5" t="s">
        <v>850</v>
      </c>
      <c r="E453" s="5" t="s">
        <v>45</v>
      </c>
      <c r="F453" s="7">
        <v>12</v>
      </c>
      <c r="G453" s="7">
        <v>25</v>
      </c>
      <c r="H453" s="5" t="s">
        <v>3306</v>
      </c>
      <c r="I453" s="5" t="s">
        <v>66</v>
      </c>
      <c r="J453" s="5" t="s">
        <v>1439</v>
      </c>
      <c r="K453" s="5" t="s">
        <v>3307</v>
      </c>
      <c r="L453" s="5" t="s">
        <v>3309</v>
      </c>
      <c r="M453" s="5" t="s">
        <v>42</v>
      </c>
      <c r="N453" s="5" t="s">
        <v>55</v>
      </c>
      <c r="O453" s="5"/>
      <c r="P453" s="5" t="b">
        <f t="shared" ca="1" si="0"/>
        <v>1</v>
      </c>
      <c r="Q453" s="5"/>
      <c r="R453" s="5"/>
      <c r="S453" s="5"/>
      <c r="T453" s="5"/>
      <c r="U453" s="5"/>
      <c r="V453" s="5"/>
      <c r="W453" s="5"/>
      <c r="X453" s="5"/>
      <c r="Y453" s="5"/>
      <c r="Z453" s="5"/>
      <c r="AA453" s="5"/>
      <c r="AB453" s="5"/>
      <c r="AC453" s="5"/>
      <c r="AD453" s="5"/>
      <c r="AE453" s="5"/>
    </row>
    <row r="454" spans="1:31" ht="21.75" customHeight="1">
      <c r="A454" s="5" t="s">
        <v>3303</v>
      </c>
      <c r="B454" s="5" t="s">
        <v>12853</v>
      </c>
      <c r="C454" s="5" t="s">
        <v>20</v>
      </c>
      <c r="D454" s="5" t="s">
        <v>21</v>
      </c>
      <c r="E454" s="5" t="s">
        <v>45</v>
      </c>
      <c r="F454" s="7">
        <v>12</v>
      </c>
      <c r="G454" s="7">
        <v>15</v>
      </c>
      <c r="H454" s="5" t="s">
        <v>1136</v>
      </c>
      <c r="I454" s="5" t="s">
        <v>108</v>
      </c>
      <c r="J454" s="5" t="s">
        <v>273</v>
      </c>
      <c r="K454" s="5" t="s">
        <v>20643</v>
      </c>
      <c r="L454" s="5" t="s">
        <v>20645</v>
      </c>
      <c r="M454" s="5" t="s">
        <v>167</v>
      </c>
      <c r="N454" s="5" t="s">
        <v>89</v>
      </c>
      <c r="O454" s="5"/>
      <c r="P454" s="5" t="b">
        <f t="shared" ca="1" si="0"/>
        <v>1</v>
      </c>
      <c r="Q454" s="5"/>
      <c r="R454" s="5"/>
      <c r="S454" s="5"/>
      <c r="T454" s="5"/>
      <c r="U454" s="5"/>
      <c r="V454" s="5"/>
      <c r="W454" s="5"/>
      <c r="X454" s="5"/>
      <c r="Y454" s="5"/>
      <c r="Z454" s="5"/>
      <c r="AA454" s="5"/>
      <c r="AB454" s="5"/>
      <c r="AC454" s="5"/>
      <c r="AD454" s="5"/>
      <c r="AE454" s="5"/>
    </row>
    <row r="455" spans="1:31" ht="21.75" customHeight="1">
      <c r="A455" s="14" t="s">
        <v>20647</v>
      </c>
      <c r="B455" s="14" t="s">
        <v>769</v>
      </c>
      <c r="C455" s="14" t="s">
        <v>27</v>
      </c>
      <c r="D455" s="14" t="s">
        <v>80</v>
      </c>
      <c r="E455" s="14" t="s">
        <v>45</v>
      </c>
      <c r="F455" s="15">
        <v>12</v>
      </c>
      <c r="G455" s="15">
        <v>25</v>
      </c>
      <c r="H455" s="14" t="s">
        <v>3306</v>
      </c>
      <c r="I455" s="14" t="s">
        <v>31</v>
      </c>
      <c r="J455" s="14" t="s">
        <v>624</v>
      </c>
      <c r="K455" s="14" t="s">
        <v>20650</v>
      </c>
      <c r="L455" s="14" t="s">
        <v>20652</v>
      </c>
      <c r="M455" s="14" t="s">
        <v>42</v>
      </c>
      <c r="N455" s="14" t="s">
        <v>237</v>
      </c>
      <c r="O455" s="14" t="b">
        <f ca="1">IFERROR(__xludf.DUMMYFUNCTION("REGEXMATCH(A455,""(?i)ruby"")"),FALSE)</f>
        <v>0</v>
      </c>
      <c r="P455" s="14" t="b">
        <f t="shared" ca="1" si="0"/>
        <v>1</v>
      </c>
      <c r="Q455" s="5"/>
      <c r="R455" s="5"/>
      <c r="S455" s="5"/>
      <c r="T455" s="5"/>
      <c r="U455" s="5"/>
      <c r="V455" s="5"/>
      <c r="W455" s="5"/>
      <c r="X455" s="5"/>
      <c r="Y455" s="5"/>
      <c r="Z455" s="5"/>
      <c r="AA455" s="5"/>
      <c r="AB455" s="5"/>
      <c r="AC455" s="5"/>
      <c r="AD455" s="5"/>
      <c r="AE455" s="5"/>
    </row>
    <row r="456" spans="1:31" ht="21.75" customHeight="1">
      <c r="A456" s="5" t="s">
        <v>1457</v>
      </c>
      <c r="B456" s="5" t="s">
        <v>20656</v>
      </c>
      <c r="C456" s="5" t="s">
        <v>27</v>
      </c>
      <c r="D456" s="5" t="s">
        <v>85</v>
      </c>
      <c r="E456" s="5" t="s">
        <v>45</v>
      </c>
      <c r="F456" s="7">
        <v>12</v>
      </c>
      <c r="G456" s="7">
        <v>24</v>
      </c>
      <c r="H456" s="5" t="s">
        <v>1486</v>
      </c>
      <c r="I456" s="5" t="s">
        <v>108</v>
      </c>
      <c r="J456" s="5" t="s">
        <v>252</v>
      </c>
      <c r="K456" s="5" t="s">
        <v>20658</v>
      </c>
      <c r="L456" s="5" t="s">
        <v>20659</v>
      </c>
      <c r="M456" s="5" t="s">
        <v>37</v>
      </c>
      <c r="N456" s="5" t="s">
        <v>55</v>
      </c>
      <c r="O456" s="5"/>
      <c r="P456" s="5" t="b">
        <f t="shared" ca="1" si="0"/>
        <v>1</v>
      </c>
      <c r="Q456" s="5"/>
      <c r="R456" s="5"/>
      <c r="S456" s="5"/>
      <c r="T456" s="5"/>
      <c r="U456" s="5"/>
      <c r="V456" s="5"/>
      <c r="W456" s="5"/>
      <c r="X456" s="5"/>
      <c r="Y456" s="5"/>
      <c r="Z456" s="5"/>
      <c r="AA456" s="5"/>
      <c r="AB456" s="5"/>
      <c r="AC456" s="5"/>
      <c r="AD456" s="5"/>
      <c r="AE456" s="5"/>
    </row>
    <row r="457" spans="1:31" ht="21.75" customHeight="1">
      <c r="A457" s="14" t="s">
        <v>20660</v>
      </c>
      <c r="B457" s="14" t="s">
        <v>12915</v>
      </c>
      <c r="C457" s="14" t="s">
        <v>20</v>
      </c>
      <c r="D457" s="14" t="s">
        <v>296</v>
      </c>
      <c r="E457" s="14" t="s">
        <v>45</v>
      </c>
      <c r="F457" s="15">
        <v>12</v>
      </c>
      <c r="G457" s="15">
        <v>19</v>
      </c>
      <c r="H457" s="14" t="s">
        <v>13972</v>
      </c>
      <c r="I457" s="14" t="s">
        <v>108</v>
      </c>
      <c r="J457" s="14" t="s">
        <v>117</v>
      </c>
      <c r="K457" s="14" t="s">
        <v>12916</v>
      </c>
      <c r="L457" s="16" t="s">
        <v>47</v>
      </c>
      <c r="M457" s="14" t="s">
        <v>167</v>
      </c>
      <c r="N457" s="14" t="s">
        <v>44</v>
      </c>
      <c r="O457" s="14" t="b">
        <f ca="1">IFERROR(__xludf.DUMMYFUNCTION("REGEXMATCH(A457,""(?i)ruby"")"),FALSE)</f>
        <v>0</v>
      </c>
      <c r="P457" s="14" t="b">
        <f t="shared" ca="1" si="0"/>
        <v>1</v>
      </c>
      <c r="Q457" s="5"/>
      <c r="R457" s="5"/>
      <c r="S457" s="5"/>
      <c r="T457" s="5"/>
      <c r="U457" s="5"/>
      <c r="V457" s="5"/>
      <c r="W457" s="5"/>
      <c r="X457" s="5"/>
      <c r="Y457" s="5"/>
      <c r="Z457" s="5"/>
      <c r="AA457" s="5"/>
      <c r="AB457" s="5"/>
      <c r="AC457" s="5"/>
      <c r="AD457" s="5"/>
      <c r="AE457" s="5"/>
    </row>
    <row r="458" spans="1:31" ht="21.75" customHeight="1">
      <c r="A458" s="5" t="s">
        <v>13029</v>
      </c>
      <c r="B458" s="5" t="s">
        <v>20671</v>
      </c>
      <c r="C458" s="5" t="s">
        <v>170</v>
      </c>
      <c r="D458" s="5" t="s">
        <v>47</v>
      </c>
      <c r="E458" s="5" t="s">
        <v>29</v>
      </c>
      <c r="F458" s="7">
        <v>12</v>
      </c>
      <c r="G458" s="7">
        <v>25</v>
      </c>
      <c r="H458" s="5" t="s">
        <v>3306</v>
      </c>
      <c r="I458" s="5" t="s">
        <v>108</v>
      </c>
      <c r="J458" s="5" t="s">
        <v>134</v>
      </c>
      <c r="K458" s="5" t="s">
        <v>1973</v>
      </c>
      <c r="L458" s="5" t="s">
        <v>20672</v>
      </c>
      <c r="M458" s="5" t="s">
        <v>1599</v>
      </c>
      <c r="N458" s="5" t="s">
        <v>405</v>
      </c>
      <c r="O458" s="5"/>
      <c r="P458" s="5" t="b">
        <f t="shared" ca="1" si="0"/>
        <v>1</v>
      </c>
      <c r="Q458" s="5"/>
      <c r="R458" s="5"/>
      <c r="S458" s="5"/>
      <c r="T458" s="5"/>
      <c r="U458" s="5"/>
      <c r="V458" s="5"/>
      <c r="W458" s="5"/>
      <c r="X458" s="5"/>
      <c r="Y458" s="5"/>
      <c r="Z458" s="5"/>
      <c r="AA458" s="5"/>
      <c r="AB458" s="5"/>
      <c r="AC458" s="5"/>
      <c r="AD458" s="5"/>
      <c r="AE458" s="5"/>
    </row>
    <row r="459" spans="1:31" ht="21.75" customHeight="1">
      <c r="A459" s="5" t="s">
        <v>396</v>
      </c>
      <c r="B459" s="5" t="s">
        <v>20676</v>
      </c>
      <c r="C459" s="5" t="s">
        <v>27</v>
      </c>
      <c r="D459" s="5" t="s">
        <v>85</v>
      </c>
      <c r="E459" s="5" t="s">
        <v>45</v>
      </c>
      <c r="F459" s="7">
        <v>12</v>
      </c>
      <c r="G459" s="7">
        <v>17</v>
      </c>
      <c r="H459" s="5" t="s">
        <v>941</v>
      </c>
      <c r="I459" s="5" t="s">
        <v>108</v>
      </c>
      <c r="J459" s="5" t="s">
        <v>252</v>
      </c>
      <c r="K459" s="5" t="s">
        <v>20679</v>
      </c>
      <c r="L459" s="5" t="s">
        <v>20680</v>
      </c>
      <c r="M459" s="5" t="s">
        <v>53</v>
      </c>
      <c r="N459" s="5" t="s">
        <v>271</v>
      </c>
      <c r="O459" s="5"/>
      <c r="P459" s="5" t="b">
        <f t="shared" ca="1" si="0"/>
        <v>1</v>
      </c>
      <c r="Q459" s="5"/>
      <c r="R459" s="5"/>
      <c r="S459" s="5"/>
      <c r="T459" s="5"/>
      <c r="U459" s="5"/>
      <c r="V459" s="5"/>
      <c r="W459" s="5"/>
      <c r="X459" s="5"/>
      <c r="Y459" s="5"/>
      <c r="Z459" s="5"/>
      <c r="AA459" s="5"/>
      <c r="AB459" s="5"/>
      <c r="AC459" s="5"/>
      <c r="AD459" s="5"/>
      <c r="AE459" s="5"/>
    </row>
    <row r="460" spans="1:31" ht="21.75" customHeight="1">
      <c r="A460" s="5" t="s">
        <v>20684</v>
      </c>
      <c r="B460" s="5" t="s">
        <v>20685</v>
      </c>
      <c r="C460" s="5" t="s">
        <v>170</v>
      </c>
      <c r="D460" s="5" t="s">
        <v>378</v>
      </c>
      <c r="E460" s="5" t="s">
        <v>45</v>
      </c>
      <c r="F460" s="7">
        <v>12</v>
      </c>
      <c r="G460" s="7">
        <v>20</v>
      </c>
      <c r="H460" s="5" t="s">
        <v>201</v>
      </c>
      <c r="I460" s="5" t="s">
        <v>66</v>
      </c>
      <c r="J460" s="5" t="s">
        <v>110</v>
      </c>
      <c r="K460" s="5" t="s">
        <v>20686</v>
      </c>
      <c r="L460" s="5" t="s">
        <v>20689</v>
      </c>
      <c r="M460" s="5" t="s">
        <v>53</v>
      </c>
      <c r="N460" s="5" t="s">
        <v>405</v>
      </c>
      <c r="O460" s="5"/>
      <c r="P460" s="5" t="b">
        <f t="shared" ca="1" si="0"/>
        <v>1</v>
      </c>
      <c r="Q460" s="5"/>
      <c r="R460" s="5"/>
      <c r="S460" s="5"/>
      <c r="T460" s="5"/>
      <c r="U460" s="5"/>
      <c r="V460" s="5"/>
      <c r="W460" s="5"/>
      <c r="X460" s="5"/>
      <c r="Y460" s="5"/>
      <c r="Z460" s="5"/>
      <c r="AA460" s="5"/>
      <c r="AB460" s="5"/>
      <c r="AC460" s="5"/>
      <c r="AD460" s="5"/>
      <c r="AE460" s="5"/>
    </row>
    <row r="461" spans="1:31" ht="21.75" customHeight="1">
      <c r="A461" s="5" t="s">
        <v>396</v>
      </c>
      <c r="B461" s="5" t="s">
        <v>20691</v>
      </c>
      <c r="C461" s="5" t="s">
        <v>20</v>
      </c>
      <c r="D461" s="5" t="s">
        <v>1173</v>
      </c>
      <c r="E461" s="5" t="s">
        <v>45</v>
      </c>
      <c r="F461" s="7">
        <v>12</v>
      </c>
      <c r="G461" s="7">
        <v>20</v>
      </c>
      <c r="H461" s="5" t="s">
        <v>201</v>
      </c>
      <c r="I461" s="5" t="s">
        <v>108</v>
      </c>
      <c r="J461" s="5" t="s">
        <v>57</v>
      </c>
      <c r="K461" s="5" t="s">
        <v>20692</v>
      </c>
      <c r="L461" s="5" t="s">
        <v>20693</v>
      </c>
      <c r="M461" s="5" t="s">
        <v>42</v>
      </c>
      <c r="N461" s="5" t="s">
        <v>55</v>
      </c>
      <c r="O461" s="5"/>
      <c r="P461" s="5" t="b">
        <f t="shared" ca="1" si="0"/>
        <v>1</v>
      </c>
      <c r="Q461" s="5"/>
      <c r="R461" s="5"/>
      <c r="S461" s="5"/>
      <c r="T461" s="5"/>
      <c r="U461" s="5"/>
      <c r="V461" s="5"/>
      <c r="W461" s="5"/>
      <c r="X461" s="5"/>
      <c r="Y461" s="5"/>
      <c r="Z461" s="5"/>
      <c r="AA461" s="5"/>
      <c r="AB461" s="5"/>
      <c r="AC461" s="5"/>
      <c r="AD461" s="5"/>
      <c r="AE461" s="5"/>
    </row>
    <row r="462" spans="1:31" ht="21.75" customHeight="1">
      <c r="A462" s="5" t="s">
        <v>20694</v>
      </c>
      <c r="B462" s="5" t="s">
        <v>1903</v>
      </c>
      <c r="C462" s="5" t="s">
        <v>27</v>
      </c>
      <c r="D462" s="5" t="s">
        <v>47</v>
      </c>
      <c r="E462" s="5" t="s">
        <v>45</v>
      </c>
      <c r="F462" s="7">
        <v>12</v>
      </c>
      <c r="G462" s="7">
        <v>16</v>
      </c>
      <c r="H462" s="5" t="s">
        <v>232</v>
      </c>
      <c r="I462" s="5" t="s">
        <v>125</v>
      </c>
      <c r="J462" s="5" t="s">
        <v>57</v>
      </c>
      <c r="K462" s="5" t="s">
        <v>1906</v>
      </c>
      <c r="L462" s="5" t="s">
        <v>20696</v>
      </c>
      <c r="M462" s="5" t="s">
        <v>648</v>
      </c>
      <c r="N462" s="5" t="s">
        <v>38</v>
      </c>
      <c r="O462" s="5"/>
      <c r="P462" s="5" t="b">
        <f t="shared" ca="1" si="0"/>
        <v>1</v>
      </c>
      <c r="Q462" s="5"/>
      <c r="R462" s="5"/>
      <c r="S462" s="5"/>
      <c r="T462" s="5"/>
      <c r="U462" s="5"/>
      <c r="V462" s="5"/>
      <c r="W462" s="5"/>
      <c r="X462" s="5"/>
      <c r="Y462" s="5"/>
      <c r="Z462" s="5"/>
      <c r="AA462" s="5"/>
      <c r="AB462" s="5"/>
      <c r="AC462" s="5"/>
      <c r="AD462" s="5"/>
      <c r="AE462" s="5"/>
    </row>
    <row r="463" spans="1:31" ht="21.75" customHeight="1">
      <c r="A463" s="5" t="s">
        <v>3138</v>
      </c>
      <c r="B463" s="5" t="s">
        <v>5198</v>
      </c>
      <c r="C463" s="5" t="s">
        <v>20</v>
      </c>
      <c r="D463" s="5" t="s">
        <v>47</v>
      </c>
      <c r="E463" s="5" t="s">
        <v>919</v>
      </c>
      <c r="F463" s="7">
        <v>12</v>
      </c>
      <c r="G463" s="7">
        <v>20</v>
      </c>
      <c r="H463" s="5" t="s">
        <v>201</v>
      </c>
      <c r="I463" s="5" t="s">
        <v>108</v>
      </c>
      <c r="J463" s="5" t="s">
        <v>48</v>
      </c>
      <c r="K463" s="5" t="s">
        <v>20699</v>
      </c>
      <c r="L463" s="5" t="s">
        <v>20700</v>
      </c>
      <c r="M463" s="5" t="s">
        <v>42</v>
      </c>
      <c r="N463" s="5" t="s">
        <v>89</v>
      </c>
      <c r="O463" s="5"/>
      <c r="P463" s="5" t="b">
        <f t="shared" ca="1" si="0"/>
        <v>1</v>
      </c>
      <c r="Q463" s="5"/>
      <c r="R463" s="5"/>
      <c r="S463" s="5"/>
      <c r="T463" s="5"/>
      <c r="U463" s="5"/>
      <c r="V463" s="5"/>
      <c r="W463" s="5"/>
      <c r="X463" s="5"/>
      <c r="Y463" s="5"/>
      <c r="Z463" s="5"/>
      <c r="AA463" s="5"/>
      <c r="AB463" s="5"/>
      <c r="AC463" s="5"/>
      <c r="AD463" s="5"/>
      <c r="AE463" s="5"/>
    </row>
    <row r="464" spans="1:31" ht="21.75" customHeight="1">
      <c r="A464" s="5" t="s">
        <v>7873</v>
      </c>
      <c r="B464" s="5" t="s">
        <v>20701</v>
      </c>
      <c r="C464" s="5" t="s">
        <v>27</v>
      </c>
      <c r="D464" s="5" t="s">
        <v>850</v>
      </c>
      <c r="E464" s="5" t="s">
        <v>45</v>
      </c>
      <c r="F464" s="7">
        <v>12</v>
      </c>
      <c r="G464" s="7">
        <v>24</v>
      </c>
      <c r="H464" s="5" t="s">
        <v>1486</v>
      </c>
      <c r="I464" s="5" t="s">
        <v>31</v>
      </c>
      <c r="J464" s="5" t="s">
        <v>586</v>
      </c>
      <c r="K464" s="5" t="s">
        <v>5875</v>
      </c>
      <c r="L464" s="5" t="s">
        <v>20702</v>
      </c>
      <c r="M464" s="5" t="s">
        <v>37</v>
      </c>
      <c r="N464" s="5" t="s">
        <v>55</v>
      </c>
      <c r="O464" s="5"/>
      <c r="P464" s="5" t="b">
        <f t="shared" ca="1" si="0"/>
        <v>1</v>
      </c>
      <c r="Q464" s="5"/>
      <c r="R464" s="5"/>
      <c r="S464" s="5"/>
      <c r="T464" s="5"/>
      <c r="U464" s="5"/>
      <c r="V464" s="5"/>
      <c r="W464" s="5"/>
      <c r="X464" s="5"/>
      <c r="Y464" s="5"/>
      <c r="Z464" s="5"/>
      <c r="AA464" s="5"/>
      <c r="AB464" s="5"/>
      <c r="AC464" s="5"/>
      <c r="AD464" s="5"/>
      <c r="AE464" s="5"/>
    </row>
    <row r="465" spans="1:31" ht="21.75" customHeight="1">
      <c r="A465" s="5" t="s">
        <v>20703</v>
      </c>
      <c r="B465" s="5" t="s">
        <v>13671</v>
      </c>
      <c r="C465" s="5" t="s">
        <v>170</v>
      </c>
      <c r="D465" s="5" t="s">
        <v>435</v>
      </c>
      <c r="E465" s="5" t="s">
        <v>45</v>
      </c>
      <c r="F465" s="7">
        <v>12</v>
      </c>
      <c r="G465" s="7">
        <v>20</v>
      </c>
      <c r="H465" s="5" t="s">
        <v>201</v>
      </c>
      <c r="I465" s="5" t="s">
        <v>66</v>
      </c>
      <c r="J465" s="5" t="s">
        <v>134</v>
      </c>
      <c r="K465" s="5" t="s">
        <v>20704</v>
      </c>
      <c r="L465" s="5" t="s">
        <v>20705</v>
      </c>
      <c r="M465" s="5" t="s">
        <v>42</v>
      </c>
      <c r="N465" s="5" t="s">
        <v>55</v>
      </c>
      <c r="O465" s="5"/>
      <c r="P465" s="5" t="b">
        <f t="shared" ca="1" si="0"/>
        <v>1</v>
      </c>
      <c r="Q465" s="5"/>
      <c r="R465" s="5"/>
      <c r="S465" s="5"/>
      <c r="T465" s="5"/>
      <c r="U465" s="5"/>
      <c r="V465" s="5"/>
      <c r="W465" s="5"/>
      <c r="X465" s="5"/>
      <c r="Y465" s="5"/>
      <c r="Z465" s="5"/>
      <c r="AA465" s="5"/>
      <c r="AB465" s="5"/>
      <c r="AC465" s="5"/>
      <c r="AD465" s="5"/>
      <c r="AE465" s="5"/>
    </row>
    <row r="466" spans="1:31" ht="21.75" customHeight="1">
      <c r="A466" s="5" t="s">
        <v>14191</v>
      </c>
      <c r="B466" s="5" t="s">
        <v>20706</v>
      </c>
      <c r="C466" s="5" t="s">
        <v>41</v>
      </c>
      <c r="D466" s="5" t="s">
        <v>47</v>
      </c>
      <c r="E466" s="5" t="s">
        <v>45</v>
      </c>
      <c r="F466" s="7">
        <v>12</v>
      </c>
      <c r="G466" s="7">
        <v>18</v>
      </c>
      <c r="H466" s="5" t="s">
        <v>510</v>
      </c>
      <c r="I466" s="5" t="s">
        <v>108</v>
      </c>
      <c r="J466" s="5" t="s">
        <v>57</v>
      </c>
      <c r="K466" s="5" t="s">
        <v>20707</v>
      </c>
      <c r="L466" s="5" t="s">
        <v>20708</v>
      </c>
      <c r="M466" s="5" t="s">
        <v>37</v>
      </c>
      <c r="N466" s="5" t="s">
        <v>405</v>
      </c>
      <c r="O466" s="5"/>
      <c r="P466" s="5" t="b">
        <f t="shared" ca="1" si="0"/>
        <v>1</v>
      </c>
      <c r="Q466" s="5"/>
      <c r="R466" s="5"/>
      <c r="S466" s="5"/>
      <c r="T466" s="5"/>
      <c r="U466" s="5"/>
      <c r="V466" s="5"/>
      <c r="W466" s="5"/>
      <c r="X466" s="5"/>
      <c r="Y466" s="5"/>
      <c r="Z466" s="5"/>
      <c r="AA466" s="5"/>
      <c r="AB466" s="5"/>
      <c r="AC466" s="5"/>
      <c r="AD466" s="5"/>
      <c r="AE466" s="5"/>
    </row>
    <row r="467" spans="1:31" ht="21.75" customHeight="1">
      <c r="A467" s="5" t="s">
        <v>10731</v>
      </c>
      <c r="B467" s="5" t="s">
        <v>20709</v>
      </c>
      <c r="C467" s="5" t="s">
        <v>170</v>
      </c>
      <c r="D467" s="5" t="s">
        <v>390</v>
      </c>
      <c r="E467" s="5" t="s">
        <v>45</v>
      </c>
      <c r="F467" s="7">
        <v>12</v>
      </c>
      <c r="G467" s="7">
        <v>30</v>
      </c>
      <c r="H467" s="5" t="s">
        <v>1868</v>
      </c>
      <c r="I467" s="5" t="s">
        <v>108</v>
      </c>
      <c r="J467" s="5" t="s">
        <v>68</v>
      </c>
      <c r="K467" s="5" t="s">
        <v>20710</v>
      </c>
      <c r="L467" s="5" t="s">
        <v>20711</v>
      </c>
      <c r="M467" s="5" t="s">
        <v>53</v>
      </c>
      <c r="N467" s="5" t="s">
        <v>55</v>
      </c>
      <c r="O467" s="5"/>
      <c r="P467" s="5" t="b">
        <f t="shared" ca="1" si="0"/>
        <v>1</v>
      </c>
      <c r="Q467" s="5"/>
      <c r="R467" s="5"/>
      <c r="S467" s="5"/>
      <c r="T467" s="5"/>
      <c r="U467" s="5"/>
      <c r="V467" s="5"/>
      <c r="W467" s="5"/>
      <c r="X467" s="5"/>
      <c r="Y467" s="5"/>
      <c r="Z467" s="5"/>
      <c r="AA467" s="5"/>
      <c r="AB467" s="5"/>
      <c r="AC467" s="5"/>
      <c r="AD467" s="5"/>
      <c r="AE467" s="5"/>
    </row>
    <row r="468" spans="1:31" ht="21.75" customHeight="1">
      <c r="A468" s="5" t="s">
        <v>20712</v>
      </c>
      <c r="B468" s="5" t="s">
        <v>19455</v>
      </c>
      <c r="C468" s="5" t="s">
        <v>170</v>
      </c>
      <c r="D468" s="5" t="s">
        <v>1759</v>
      </c>
      <c r="E468" s="5" t="s">
        <v>45</v>
      </c>
      <c r="F468" s="7">
        <v>12</v>
      </c>
      <c r="G468" s="7">
        <v>20</v>
      </c>
      <c r="H468" s="5" t="s">
        <v>201</v>
      </c>
      <c r="I468" s="5" t="s">
        <v>108</v>
      </c>
      <c r="J468" s="5" t="s">
        <v>2797</v>
      </c>
      <c r="K468" s="5" t="s">
        <v>19456</v>
      </c>
      <c r="L468" s="5" t="s">
        <v>20713</v>
      </c>
      <c r="M468" s="5" t="s">
        <v>100</v>
      </c>
      <c r="N468" s="5" t="s">
        <v>271</v>
      </c>
      <c r="O468" s="5"/>
      <c r="P468" s="5" t="b">
        <f t="shared" ca="1" si="0"/>
        <v>1</v>
      </c>
      <c r="Q468" s="5"/>
      <c r="R468" s="5"/>
      <c r="S468" s="5"/>
      <c r="T468" s="5"/>
      <c r="U468" s="5"/>
      <c r="V468" s="5"/>
      <c r="W468" s="5"/>
      <c r="X468" s="5"/>
      <c r="Y468" s="5"/>
      <c r="Z468" s="5"/>
      <c r="AA468" s="5"/>
      <c r="AB468" s="5"/>
      <c r="AC468" s="5"/>
      <c r="AD468" s="5"/>
      <c r="AE468" s="5"/>
    </row>
    <row r="469" spans="1:31" ht="21.75" customHeight="1">
      <c r="A469" s="5" t="s">
        <v>15134</v>
      </c>
      <c r="B469" s="5" t="s">
        <v>20714</v>
      </c>
      <c r="C469" s="5" t="s">
        <v>41</v>
      </c>
      <c r="D469" s="5" t="s">
        <v>94</v>
      </c>
      <c r="E469" s="5" t="s">
        <v>45</v>
      </c>
      <c r="F469" s="7">
        <v>12</v>
      </c>
      <c r="G469" s="7">
        <v>20</v>
      </c>
      <c r="H469" s="5" t="s">
        <v>201</v>
      </c>
      <c r="I469" s="5" t="s">
        <v>66</v>
      </c>
      <c r="J469" s="5" t="s">
        <v>6296</v>
      </c>
      <c r="K469" s="5" t="s">
        <v>20715</v>
      </c>
      <c r="L469" s="5" t="s">
        <v>20716</v>
      </c>
      <c r="M469" s="5" t="s">
        <v>37</v>
      </c>
      <c r="N469" s="5" t="s">
        <v>55</v>
      </c>
      <c r="O469" s="5"/>
      <c r="P469" s="5" t="b">
        <f t="shared" ca="1" si="0"/>
        <v>1</v>
      </c>
      <c r="Q469" s="5"/>
      <c r="R469" s="5"/>
      <c r="S469" s="5"/>
      <c r="T469" s="5"/>
      <c r="U469" s="5"/>
      <c r="V469" s="5"/>
      <c r="W469" s="5"/>
      <c r="X469" s="5"/>
      <c r="Y469" s="5"/>
      <c r="Z469" s="5"/>
      <c r="AA469" s="5"/>
      <c r="AB469" s="5"/>
      <c r="AC469" s="5"/>
      <c r="AD469" s="5"/>
      <c r="AE469" s="5"/>
    </row>
    <row r="470" spans="1:31" ht="21.75" customHeight="1">
      <c r="A470" s="5" t="s">
        <v>20717</v>
      </c>
      <c r="B470" s="5" t="s">
        <v>20718</v>
      </c>
      <c r="C470" s="5" t="s">
        <v>41</v>
      </c>
      <c r="D470" s="5" t="s">
        <v>43</v>
      </c>
      <c r="E470" s="5" t="s">
        <v>29</v>
      </c>
      <c r="F470" s="7">
        <v>12</v>
      </c>
      <c r="G470" s="7">
        <v>20</v>
      </c>
      <c r="H470" s="5" t="s">
        <v>201</v>
      </c>
      <c r="I470" s="5" t="s">
        <v>108</v>
      </c>
      <c r="J470" s="5" t="s">
        <v>76</v>
      </c>
      <c r="K470" s="5" t="s">
        <v>20719</v>
      </c>
      <c r="L470" s="5" t="s">
        <v>20720</v>
      </c>
      <c r="M470" s="5" t="s">
        <v>53</v>
      </c>
      <c r="N470" s="5" t="s">
        <v>55</v>
      </c>
      <c r="O470" s="5"/>
      <c r="P470" s="5" t="b">
        <f t="shared" ca="1" si="0"/>
        <v>1</v>
      </c>
      <c r="Q470" s="5"/>
      <c r="R470" s="5"/>
      <c r="S470" s="5"/>
      <c r="T470" s="5"/>
      <c r="U470" s="5"/>
      <c r="V470" s="5"/>
      <c r="W470" s="5"/>
      <c r="X470" s="5"/>
      <c r="Y470" s="5"/>
      <c r="Z470" s="5"/>
      <c r="AA470" s="5"/>
      <c r="AB470" s="5"/>
      <c r="AC470" s="5"/>
      <c r="AD470" s="5"/>
      <c r="AE470" s="5"/>
    </row>
    <row r="471" spans="1:31" ht="21.75" customHeight="1">
      <c r="A471" s="5" t="s">
        <v>396</v>
      </c>
      <c r="B471" s="5" t="s">
        <v>20721</v>
      </c>
      <c r="C471" s="5" t="s">
        <v>27</v>
      </c>
      <c r="D471" s="5" t="s">
        <v>85</v>
      </c>
      <c r="E471" s="5" t="s">
        <v>45</v>
      </c>
      <c r="F471" s="7">
        <v>12</v>
      </c>
      <c r="G471" s="7">
        <v>20</v>
      </c>
      <c r="H471" s="5" t="s">
        <v>201</v>
      </c>
      <c r="I471" s="5" t="s">
        <v>66</v>
      </c>
      <c r="J471" s="5" t="s">
        <v>48</v>
      </c>
      <c r="K471" s="5" t="s">
        <v>20722</v>
      </c>
      <c r="L471" s="5" t="s">
        <v>20723</v>
      </c>
      <c r="M471" s="5" t="s">
        <v>53</v>
      </c>
      <c r="N471" s="5" t="s">
        <v>55</v>
      </c>
      <c r="O471" s="5"/>
      <c r="P471" s="5" t="b">
        <f t="shared" ca="1" si="0"/>
        <v>1</v>
      </c>
      <c r="Q471" s="5"/>
      <c r="R471" s="5"/>
      <c r="S471" s="5"/>
      <c r="T471" s="5"/>
      <c r="U471" s="5"/>
      <c r="V471" s="5"/>
      <c r="W471" s="5"/>
      <c r="X471" s="5"/>
      <c r="Y471" s="5"/>
      <c r="Z471" s="5"/>
      <c r="AA471" s="5"/>
      <c r="AB471" s="5"/>
      <c r="AC471" s="5"/>
      <c r="AD471" s="5"/>
      <c r="AE471" s="5"/>
    </row>
    <row r="472" spans="1:31" ht="21.75" customHeight="1">
      <c r="A472" s="5" t="s">
        <v>20724</v>
      </c>
      <c r="B472" s="5" t="s">
        <v>20725</v>
      </c>
      <c r="C472" s="5" t="s">
        <v>170</v>
      </c>
      <c r="D472" s="5" t="s">
        <v>1475</v>
      </c>
      <c r="E472" s="5" t="s">
        <v>45</v>
      </c>
      <c r="F472" s="7">
        <v>12</v>
      </c>
      <c r="G472" s="7">
        <v>15</v>
      </c>
      <c r="H472" s="5" t="s">
        <v>1136</v>
      </c>
      <c r="I472" s="7" t="s">
        <v>24</v>
      </c>
      <c r="J472" s="5" t="s">
        <v>14194</v>
      </c>
      <c r="K472" s="5" t="s">
        <v>20726</v>
      </c>
      <c r="L472" s="5" t="s">
        <v>20727</v>
      </c>
      <c r="M472" s="5" t="s">
        <v>37</v>
      </c>
      <c r="N472" s="5" t="s">
        <v>55</v>
      </c>
      <c r="O472" s="5"/>
      <c r="P472" s="5" t="b">
        <f t="shared" ca="1" si="0"/>
        <v>1</v>
      </c>
      <c r="Q472" s="5"/>
      <c r="R472" s="5"/>
      <c r="S472" s="5"/>
      <c r="T472" s="5"/>
      <c r="U472" s="5"/>
      <c r="V472" s="5"/>
      <c r="W472" s="5"/>
      <c r="X472" s="5"/>
      <c r="Y472" s="5"/>
      <c r="Z472" s="5"/>
      <c r="AA472" s="5"/>
      <c r="AB472" s="5"/>
      <c r="AC472" s="5"/>
      <c r="AD472" s="5"/>
      <c r="AE472" s="5"/>
    </row>
    <row r="473" spans="1:31" ht="21.75" customHeight="1">
      <c r="A473" s="5" t="s">
        <v>20728</v>
      </c>
      <c r="B473" s="5" t="s">
        <v>20729</v>
      </c>
      <c r="C473" s="5" t="s">
        <v>27</v>
      </c>
      <c r="D473" s="5" t="s">
        <v>85</v>
      </c>
      <c r="E473" s="5" t="s">
        <v>45</v>
      </c>
      <c r="F473" s="7">
        <v>12</v>
      </c>
      <c r="G473" s="7">
        <v>20</v>
      </c>
      <c r="H473" s="5" t="s">
        <v>201</v>
      </c>
      <c r="I473" s="5" t="s">
        <v>108</v>
      </c>
      <c r="J473" s="5" t="s">
        <v>224</v>
      </c>
      <c r="K473" s="5" t="s">
        <v>20730</v>
      </c>
      <c r="L473" s="5" t="s">
        <v>20731</v>
      </c>
      <c r="M473" s="5" t="s">
        <v>53</v>
      </c>
      <c r="N473" s="5" t="s">
        <v>55</v>
      </c>
      <c r="O473" s="5"/>
      <c r="P473" s="5" t="b">
        <f t="shared" ca="1" si="0"/>
        <v>1</v>
      </c>
      <c r="Q473" s="5"/>
      <c r="R473" s="5"/>
      <c r="S473" s="5"/>
      <c r="T473" s="5"/>
      <c r="U473" s="5"/>
      <c r="V473" s="5"/>
      <c r="W473" s="5"/>
      <c r="X473" s="5"/>
      <c r="Y473" s="5"/>
      <c r="Z473" s="5"/>
      <c r="AA473" s="5"/>
      <c r="AB473" s="5"/>
      <c r="AC473" s="5"/>
      <c r="AD473" s="5"/>
      <c r="AE473" s="5"/>
    </row>
    <row r="474" spans="1:31" ht="21.75" customHeight="1">
      <c r="A474" s="5" t="s">
        <v>20732</v>
      </c>
      <c r="B474" s="5" t="s">
        <v>20554</v>
      </c>
      <c r="C474" s="5" t="s">
        <v>27</v>
      </c>
      <c r="D474" s="5" t="s">
        <v>75</v>
      </c>
      <c r="E474" s="5" t="s">
        <v>45</v>
      </c>
      <c r="F474" s="7">
        <v>12</v>
      </c>
      <c r="G474" s="7">
        <v>24</v>
      </c>
      <c r="H474" s="5" t="s">
        <v>1486</v>
      </c>
      <c r="I474" s="7" t="s">
        <v>24</v>
      </c>
      <c r="J474" s="5" t="s">
        <v>12345</v>
      </c>
      <c r="K474" s="5" t="s">
        <v>20555</v>
      </c>
      <c r="L474" s="5" t="s">
        <v>20733</v>
      </c>
      <c r="M474" s="5" t="s">
        <v>42</v>
      </c>
      <c r="N474" s="5" t="s">
        <v>55</v>
      </c>
      <c r="O474" s="5"/>
      <c r="P474" s="5" t="b">
        <f t="shared" ca="1" si="0"/>
        <v>1</v>
      </c>
      <c r="Q474" s="5"/>
      <c r="R474" s="5"/>
      <c r="S474" s="5"/>
      <c r="T474" s="5"/>
      <c r="U474" s="5"/>
      <c r="V474" s="5"/>
      <c r="W474" s="5"/>
      <c r="X474" s="5"/>
      <c r="Y474" s="5"/>
      <c r="Z474" s="5"/>
      <c r="AA474" s="5"/>
      <c r="AB474" s="5"/>
      <c r="AC474" s="5"/>
      <c r="AD474" s="5"/>
      <c r="AE474" s="5"/>
    </row>
    <row r="475" spans="1:31" ht="21.75" customHeight="1">
      <c r="A475" s="5" t="s">
        <v>20734</v>
      </c>
      <c r="B475" s="5" t="s">
        <v>20735</v>
      </c>
      <c r="C475" s="5" t="s">
        <v>170</v>
      </c>
      <c r="D475" s="5" t="s">
        <v>1759</v>
      </c>
      <c r="E475" s="5" t="s">
        <v>45</v>
      </c>
      <c r="F475" s="7">
        <v>12</v>
      </c>
      <c r="G475" s="7">
        <v>18</v>
      </c>
      <c r="H475" s="5" t="s">
        <v>510</v>
      </c>
      <c r="I475" s="5" t="s">
        <v>108</v>
      </c>
      <c r="J475" s="5" t="s">
        <v>110</v>
      </c>
      <c r="K475" s="5" t="s">
        <v>20736</v>
      </c>
      <c r="L475" s="5" t="s">
        <v>20737</v>
      </c>
      <c r="M475" s="5" t="s">
        <v>37</v>
      </c>
      <c r="N475" s="5" t="s">
        <v>55</v>
      </c>
      <c r="O475" s="5"/>
      <c r="P475" s="5" t="b">
        <f t="shared" ca="1" si="0"/>
        <v>1</v>
      </c>
      <c r="Q475" s="5"/>
      <c r="R475" s="5"/>
      <c r="S475" s="5"/>
      <c r="T475" s="5"/>
      <c r="U475" s="5"/>
      <c r="V475" s="5"/>
      <c r="W475" s="5"/>
      <c r="X475" s="5"/>
      <c r="Y475" s="5"/>
      <c r="Z475" s="5"/>
      <c r="AA475" s="5"/>
      <c r="AB475" s="5"/>
      <c r="AC475" s="5"/>
      <c r="AD475" s="5"/>
      <c r="AE475" s="5"/>
    </row>
    <row r="476" spans="1:31" ht="21.75" customHeight="1">
      <c r="A476" s="5" t="s">
        <v>765</v>
      </c>
      <c r="B476" s="5" t="s">
        <v>20738</v>
      </c>
      <c r="C476" s="5" t="s">
        <v>27</v>
      </c>
      <c r="D476" s="5" t="s">
        <v>47</v>
      </c>
      <c r="E476" s="5" t="s">
        <v>45</v>
      </c>
      <c r="F476" s="7">
        <v>12</v>
      </c>
      <c r="G476" s="7">
        <v>18</v>
      </c>
      <c r="H476" s="5" t="s">
        <v>510</v>
      </c>
      <c r="I476" s="5" t="s">
        <v>108</v>
      </c>
      <c r="J476" s="5" t="s">
        <v>110</v>
      </c>
      <c r="K476" s="5" t="s">
        <v>20739</v>
      </c>
      <c r="L476" s="5" t="s">
        <v>20740</v>
      </c>
      <c r="M476" s="5" t="s">
        <v>53</v>
      </c>
      <c r="N476" s="5" t="s">
        <v>55</v>
      </c>
      <c r="O476" s="5"/>
      <c r="P476" s="5" t="b">
        <f t="shared" ca="1" si="0"/>
        <v>1</v>
      </c>
      <c r="Q476" s="5"/>
      <c r="R476" s="5"/>
      <c r="S476" s="5"/>
      <c r="T476" s="5"/>
      <c r="U476" s="5"/>
      <c r="V476" s="5"/>
      <c r="W476" s="5"/>
      <c r="X476" s="5"/>
      <c r="Y476" s="5"/>
      <c r="Z476" s="5"/>
      <c r="AA476" s="5"/>
      <c r="AB476" s="5"/>
      <c r="AC476" s="5"/>
      <c r="AD476" s="5"/>
      <c r="AE476" s="5"/>
    </row>
    <row r="477" spans="1:31" ht="21.75" customHeight="1">
      <c r="A477" s="5" t="s">
        <v>18559</v>
      </c>
      <c r="B477" s="5" t="s">
        <v>19385</v>
      </c>
      <c r="C477" s="5" t="s">
        <v>27</v>
      </c>
      <c r="D477" s="5" t="s">
        <v>85</v>
      </c>
      <c r="E477" s="5" t="s">
        <v>29</v>
      </c>
      <c r="F477" s="7">
        <v>12</v>
      </c>
      <c r="G477" s="7">
        <v>20</v>
      </c>
      <c r="H477" s="5" t="s">
        <v>201</v>
      </c>
      <c r="I477" s="5" t="s">
        <v>31</v>
      </c>
      <c r="J477" s="5" t="s">
        <v>57</v>
      </c>
      <c r="K477" s="5" t="s">
        <v>20599</v>
      </c>
      <c r="L477" s="5" t="s">
        <v>20600</v>
      </c>
      <c r="M477" s="5" t="s">
        <v>100</v>
      </c>
      <c r="N477" s="5" t="s">
        <v>55</v>
      </c>
      <c r="O477" s="5"/>
      <c r="P477" s="5" t="b">
        <f t="shared" ca="1" si="0"/>
        <v>1</v>
      </c>
      <c r="Q477" s="5"/>
      <c r="R477" s="5"/>
      <c r="S477" s="5"/>
      <c r="T477" s="5"/>
      <c r="U477" s="5"/>
      <c r="V477" s="5"/>
      <c r="W477" s="5"/>
      <c r="X477" s="5"/>
      <c r="Y477" s="5"/>
      <c r="Z477" s="5"/>
      <c r="AA477" s="5"/>
      <c r="AB477" s="5"/>
      <c r="AC477" s="5"/>
      <c r="AD477" s="5"/>
      <c r="AE477" s="5"/>
    </row>
    <row r="478" spans="1:31" ht="21.75" customHeight="1">
      <c r="A478" s="14" t="s">
        <v>13276</v>
      </c>
      <c r="B478" s="14" t="s">
        <v>10198</v>
      </c>
      <c r="C478" s="14" t="s">
        <v>41</v>
      </c>
      <c r="D478" s="14" t="s">
        <v>874</v>
      </c>
      <c r="E478" s="14" t="s">
        <v>29</v>
      </c>
      <c r="F478" s="15">
        <v>12</v>
      </c>
      <c r="G478" s="15">
        <v>20</v>
      </c>
      <c r="H478" s="14" t="s">
        <v>201</v>
      </c>
      <c r="I478" s="15" t="s">
        <v>24</v>
      </c>
      <c r="J478" s="14" t="s">
        <v>110</v>
      </c>
      <c r="K478" s="14" t="s">
        <v>20741</v>
      </c>
      <c r="L478" s="16" t="s">
        <v>47</v>
      </c>
      <c r="M478" s="14" t="s">
        <v>53</v>
      </c>
      <c r="N478" s="14" t="s">
        <v>89</v>
      </c>
      <c r="O478" s="14" t="b">
        <f ca="1">IFERROR(__xludf.DUMMYFUNCTION("REGEXMATCH(A478,""(?i)ruby"")"),FALSE)</f>
        <v>0</v>
      </c>
      <c r="P478" s="14" t="b">
        <f t="shared" ca="1" si="0"/>
        <v>1</v>
      </c>
      <c r="Q478" s="5"/>
      <c r="R478" s="5"/>
      <c r="S478" s="5"/>
      <c r="T478" s="5"/>
      <c r="U478" s="5"/>
      <c r="V478" s="5"/>
      <c r="W478" s="5"/>
      <c r="X478" s="5"/>
      <c r="Y478" s="5"/>
      <c r="Z478" s="5"/>
      <c r="AA478" s="5"/>
      <c r="AB478" s="5"/>
      <c r="AC478" s="5"/>
      <c r="AD478" s="5"/>
      <c r="AE478" s="5"/>
    </row>
    <row r="479" spans="1:31" ht="21.75" customHeight="1">
      <c r="A479" s="5" t="s">
        <v>20742</v>
      </c>
      <c r="B479" s="5" t="s">
        <v>12052</v>
      </c>
      <c r="C479" s="5" t="s">
        <v>27</v>
      </c>
      <c r="D479" s="5" t="s">
        <v>212</v>
      </c>
      <c r="E479" s="5" t="s">
        <v>29</v>
      </c>
      <c r="F479" s="7">
        <v>12</v>
      </c>
      <c r="G479" s="7">
        <v>20</v>
      </c>
      <c r="H479" s="5" t="s">
        <v>201</v>
      </c>
      <c r="I479" s="5" t="s">
        <v>108</v>
      </c>
      <c r="J479" s="5" t="s">
        <v>48</v>
      </c>
      <c r="K479" s="5" t="s">
        <v>17933</v>
      </c>
      <c r="L479" s="5" t="s">
        <v>20743</v>
      </c>
      <c r="M479" s="5" t="s">
        <v>37</v>
      </c>
      <c r="N479" s="5" t="s">
        <v>55</v>
      </c>
      <c r="O479" s="5"/>
      <c r="P479" s="5" t="b">
        <f t="shared" ca="1" si="0"/>
        <v>1</v>
      </c>
      <c r="Q479" s="5"/>
      <c r="R479" s="5"/>
      <c r="S479" s="5"/>
      <c r="T479" s="5"/>
      <c r="U479" s="5"/>
      <c r="V479" s="5"/>
      <c r="W479" s="5"/>
      <c r="X479" s="5"/>
      <c r="Y479" s="5"/>
      <c r="Z479" s="5"/>
      <c r="AA479" s="5"/>
      <c r="AB479" s="5"/>
      <c r="AC479" s="5"/>
      <c r="AD479" s="5"/>
      <c r="AE479" s="5"/>
    </row>
    <row r="480" spans="1:31" ht="21.75" customHeight="1">
      <c r="A480" s="5" t="s">
        <v>12994</v>
      </c>
      <c r="B480" s="5" t="s">
        <v>13680</v>
      </c>
      <c r="C480" s="5" t="s">
        <v>170</v>
      </c>
      <c r="D480" s="5" t="s">
        <v>47</v>
      </c>
      <c r="E480" s="5" t="s">
        <v>45</v>
      </c>
      <c r="F480" s="7">
        <v>12</v>
      </c>
      <c r="G480" s="7">
        <v>20</v>
      </c>
      <c r="H480" s="5" t="s">
        <v>201</v>
      </c>
      <c r="I480" s="5" t="s">
        <v>108</v>
      </c>
      <c r="J480" s="5" t="s">
        <v>76</v>
      </c>
      <c r="K480" s="5" t="s">
        <v>381</v>
      </c>
      <c r="L480" s="5" t="s">
        <v>20744</v>
      </c>
      <c r="M480" s="5" t="s">
        <v>53</v>
      </c>
      <c r="N480" s="5" t="s">
        <v>55</v>
      </c>
      <c r="O480" s="5"/>
      <c r="P480" s="5" t="b">
        <f t="shared" ca="1" si="0"/>
        <v>1</v>
      </c>
      <c r="Q480" s="5"/>
      <c r="R480" s="5"/>
      <c r="S480" s="5"/>
      <c r="T480" s="5"/>
      <c r="U480" s="5"/>
      <c r="V480" s="5"/>
      <c r="W480" s="5"/>
      <c r="X480" s="5"/>
      <c r="Y480" s="5"/>
      <c r="Z480" s="5"/>
      <c r="AA480" s="5"/>
      <c r="AB480" s="5"/>
      <c r="AC480" s="5"/>
      <c r="AD480" s="5"/>
      <c r="AE480" s="5"/>
    </row>
    <row r="481" spans="1:31" ht="21.75" customHeight="1">
      <c r="A481" s="5" t="s">
        <v>20745</v>
      </c>
      <c r="B481" s="5" t="s">
        <v>17675</v>
      </c>
      <c r="C481" s="5" t="s">
        <v>27</v>
      </c>
      <c r="D481" s="5" t="s">
        <v>47</v>
      </c>
      <c r="E481" s="5" t="s">
        <v>29</v>
      </c>
      <c r="F481" s="7">
        <v>12</v>
      </c>
      <c r="G481" s="7">
        <v>24</v>
      </c>
      <c r="H481" s="5" t="s">
        <v>1486</v>
      </c>
      <c r="I481" s="5" t="s">
        <v>31</v>
      </c>
      <c r="J481" s="5" t="s">
        <v>110</v>
      </c>
      <c r="K481" s="5" t="s">
        <v>20746</v>
      </c>
      <c r="L481" s="5" t="s">
        <v>20747</v>
      </c>
      <c r="M481" s="5" t="s">
        <v>53</v>
      </c>
      <c r="N481" s="5" t="s">
        <v>55</v>
      </c>
      <c r="O481" s="5"/>
      <c r="P481" s="5" t="b">
        <f t="shared" ca="1" si="0"/>
        <v>1</v>
      </c>
      <c r="Q481" s="5"/>
      <c r="R481" s="5"/>
      <c r="S481" s="5"/>
      <c r="T481" s="5"/>
      <c r="U481" s="5"/>
      <c r="V481" s="5"/>
      <c r="W481" s="5"/>
      <c r="X481" s="5"/>
      <c r="Y481" s="5"/>
      <c r="Z481" s="5"/>
      <c r="AA481" s="5"/>
      <c r="AB481" s="5"/>
      <c r="AC481" s="5"/>
      <c r="AD481" s="5"/>
      <c r="AE481" s="5"/>
    </row>
    <row r="482" spans="1:31" ht="21.75" customHeight="1">
      <c r="A482" s="5" t="s">
        <v>20748</v>
      </c>
      <c r="B482" s="5" t="s">
        <v>5082</v>
      </c>
      <c r="C482" s="5" t="s">
        <v>170</v>
      </c>
      <c r="D482" s="5" t="s">
        <v>378</v>
      </c>
      <c r="E482" s="5" t="s">
        <v>29</v>
      </c>
      <c r="F482" s="7">
        <v>12</v>
      </c>
      <c r="G482" s="7">
        <v>17</v>
      </c>
      <c r="H482" s="5" t="s">
        <v>941</v>
      </c>
      <c r="I482" s="5" t="s">
        <v>108</v>
      </c>
      <c r="J482" s="5" t="s">
        <v>76</v>
      </c>
      <c r="K482" s="5" t="s">
        <v>20749</v>
      </c>
      <c r="L482" s="5" t="s">
        <v>20750</v>
      </c>
      <c r="M482" s="5" t="s">
        <v>37</v>
      </c>
      <c r="N482" s="5" t="s">
        <v>55</v>
      </c>
      <c r="O482" s="5"/>
      <c r="P482" s="5" t="b">
        <f t="shared" ca="1" si="0"/>
        <v>1</v>
      </c>
      <c r="Q482" s="5"/>
      <c r="R482" s="5"/>
      <c r="S482" s="5"/>
      <c r="T482" s="5"/>
      <c r="U482" s="5"/>
      <c r="V482" s="5"/>
      <c r="W482" s="5"/>
      <c r="X482" s="5"/>
      <c r="Y482" s="5"/>
      <c r="Z482" s="5"/>
      <c r="AA482" s="5"/>
      <c r="AB482" s="5"/>
      <c r="AC482" s="5"/>
      <c r="AD482" s="5"/>
      <c r="AE482" s="5"/>
    </row>
    <row r="483" spans="1:31" ht="21.75" customHeight="1">
      <c r="A483" s="5" t="s">
        <v>20751</v>
      </c>
      <c r="B483" s="5" t="s">
        <v>20685</v>
      </c>
      <c r="C483" s="5" t="s">
        <v>170</v>
      </c>
      <c r="D483" s="5" t="s">
        <v>378</v>
      </c>
      <c r="E483" s="5" t="s">
        <v>45</v>
      </c>
      <c r="F483" s="7">
        <v>12</v>
      </c>
      <c r="G483" s="7">
        <v>20</v>
      </c>
      <c r="H483" s="5" t="s">
        <v>201</v>
      </c>
      <c r="I483" s="5" t="s">
        <v>66</v>
      </c>
      <c r="J483" s="5" t="s">
        <v>110</v>
      </c>
      <c r="K483" s="5" t="s">
        <v>20686</v>
      </c>
      <c r="L483" s="5" t="s">
        <v>20752</v>
      </c>
      <c r="M483" s="5" t="s">
        <v>53</v>
      </c>
      <c r="N483" s="5" t="s">
        <v>405</v>
      </c>
      <c r="O483" s="5"/>
      <c r="P483" s="5" t="b">
        <f t="shared" ca="1" si="0"/>
        <v>1</v>
      </c>
      <c r="Q483" s="5"/>
      <c r="R483" s="5"/>
      <c r="S483" s="5"/>
      <c r="T483" s="5"/>
      <c r="U483" s="5"/>
      <c r="V483" s="5"/>
      <c r="W483" s="5"/>
      <c r="X483" s="5"/>
      <c r="Y483" s="5"/>
      <c r="Z483" s="5"/>
      <c r="AA483" s="5"/>
      <c r="AB483" s="5"/>
      <c r="AC483" s="5"/>
      <c r="AD483" s="5"/>
      <c r="AE483" s="5"/>
    </row>
    <row r="484" spans="1:31" ht="21.75" customHeight="1">
      <c r="A484" s="5" t="s">
        <v>20753</v>
      </c>
      <c r="B484" s="5" t="s">
        <v>20540</v>
      </c>
      <c r="C484" s="5" t="s">
        <v>27</v>
      </c>
      <c r="D484" s="5" t="s">
        <v>850</v>
      </c>
      <c r="E484" s="5" t="s">
        <v>29</v>
      </c>
      <c r="F484" s="7">
        <v>12</v>
      </c>
      <c r="G484" s="7">
        <v>20</v>
      </c>
      <c r="H484" s="5" t="s">
        <v>201</v>
      </c>
      <c r="I484" s="5" t="s">
        <v>125</v>
      </c>
      <c r="J484" s="5" t="s">
        <v>57</v>
      </c>
      <c r="K484" s="5" t="s">
        <v>20754</v>
      </c>
      <c r="L484" s="5" t="s">
        <v>20755</v>
      </c>
      <c r="M484" s="5" t="s">
        <v>100</v>
      </c>
      <c r="N484" s="5" t="s">
        <v>55</v>
      </c>
      <c r="O484" s="5"/>
      <c r="P484" s="5" t="b">
        <f t="shared" ca="1" si="0"/>
        <v>1</v>
      </c>
      <c r="Q484" s="5"/>
      <c r="R484" s="5"/>
      <c r="S484" s="5"/>
      <c r="T484" s="5"/>
      <c r="U484" s="5"/>
      <c r="V484" s="5"/>
      <c r="W484" s="5"/>
      <c r="X484" s="5"/>
      <c r="Y484" s="5"/>
      <c r="Z484" s="5"/>
      <c r="AA484" s="5"/>
      <c r="AB484" s="5"/>
      <c r="AC484" s="5"/>
      <c r="AD484" s="5"/>
      <c r="AE484" s="5"/>
    </row>
    <row r="485" spans="1:31" ht="21.75" customHeight="1">
      <c r="A485" s="5" t="s">
        <v>4668</v>
      </c>
      <c r="B485" s="5" t="s">
        <v>16921</v>
      </c>
      <c r="C485" s="5" t="s">
        <v>41</v>
      </c>
      <c r="D485" s="5" t="s">
        <v>47</v>
      </c>
      <c r="E485" s="5" t="s">
        <v>45</v>
      </c>
      <c r="F485" s="7">
        <v>12</v>
      </c>
      <c r="G485" s="7">
        <v>18</v>
      </c>
      <c r="H485" s="5" t="s">
        <v>510</v>
      </c>
      <c r="I485" s="7" t="s">
        <v>24</v>
      </c>
      <c r="J485" s="5" t="s">
        <v>110</v>
      </c>
      <c r="K485" s="5" t="s">
        <v>20756</v>
      </c>
      <c r="L485" s="5" t="s">
        <v>20757</v>
      </c>
      <c r="M485" s="5" t="s">
        <v>167</v>
      </c>
      <c r="N485" s="5" t="s">
        <v>55</v>
      </c>
      <c r="O485" s="5"/>
      <c r="P485" s="5" t="b">
        <f t="shared" ca="1" si="0"/>
        <v>1</v>
      </c>
      <c r="Q485" s="5"/>
      <c r="R485" s="5"/>
      <c r="S485" s="5"/>
      <c r="T485" s="5"/>
      <c r="U485" s="5"/>
      <c r="V485" s="5"/>
      <c r="W485" s="5"/>
      <c r="X485" s="5"/>
      <c r="Y485" s="5"/>
      <c r="Z485" s="5"/>
      <c r="AA485" s="5"/>
      <c r="AB485" s="5"/>
      <c r="AC485" s="5"/>
      <c r="AD485" s="5"/>
      <c r="AE485" s="5"/>
    </row>
    <row r="486" spans="1:31" ht="21.75" customHeight="1">
      <c r="A486" s="5" t="s">
        <v>396</v>
      </c>
      <c r="B486" s="5" t="s">
        <v>14566</v>
      </c>
      <c r="C486" s="5" t="s">
        <v>20</v>
      </c>
      <c r="D486" s="5" t="s">
        <v>1173</v>
      </c>
      <c r="E486" s="5" t="s">
        <v>45</v>
      </c>
      <c r="F486" s="7">
        <v>13</v>
      </c>
      <c r="G486" s="7">
        <v>16</v>
      </c>
      <c r="H486" s="5" t="s">
        <v>5847</v>
      </c>
      <c r="I486" s="5" t="s">
        <v>108</v>
      </c>
      <c r="J486" s="5" t="s">
        <v>48</v>
      </c>
      <c r="K486" s="9" t="s">
        <v>47</v>
      </c>
      <c r="L486" s="5" t="s">
        <v>14568</v>
      </c>
      <c r="M486" s="5" t="s">
        <v>42</v>
      </c>
      <c r="N486" s="5" t="s">
        <v>55</v>
      </c>
      <c r="O486" s="5"/>
      <c r="P486" s="5" t="b">
        <f t="shared" ca="1" si="0"/>
        <v>1</v>
      </c>
      <c r="Q486" s="5"/>
      <c r="R486" s="5"/>
      <c r="S486" s="5"/>
      <c r="T486" s="5"/>
      <c r="U486" s="5"/>
      <c r="V486" s="5"/>
      <c r="W486" s="5"/>
      <c r="X486" s="5"/>
      <c r="Y486" s="5"/>
      <c r="Z486" s="5"/>
      <c r="AA486" s="5"/>
      <c r="AB486" s="5"/>
      <c r="AC486" s="5"/>
      <c r="AD486" s="5"/>
      <c r="AE486" s="5"/>
    </row>
    <row r="487" spans="1:31" ht="21.75" customHeight="1">
      <c r="A487" s="14" t="s">
        <v>9556</v>
      </c>
      <c r="B487" s="14" t="s">
        <v>14585</v>
      </c>
      <c r="C487" s="14" t="s">
        <v>27</v>
      </c>
      <c r="D487" s="14" t="s">
        <v>75</v>
      </c>
      <c r="E487" s="14" t="s">
        <v>45</v>
      </c>
      <c r="F487" s="15">
        <v>13</v>
      </c>
      <c r="G487" s="15">
        <v>25</v>
      </c>
      <c r="H487" s="14" t="s">
        <v>1127</v>
      </c>
      <c r="I487" s="14" t="s">
        <v>66</v>
      </c>
      <c r="J487" s="14" t="s">
        <v>1270</v>
      </c>
      <c r="K487" s="16" t="s">
        <v>47</v>
      </c>
      <c r="L487" s="14" t="s">
        <v>14588</v>
      </c>
      <c r="M487" s="14" t="s">
        <v>100</v>
      </c>
      <c r="N487" s="14" t="s">
        <v>55</v>
      </c>
      <c r="O487" s="14" t="b">
        <f ca="1">IFERROR(__xludf.DUMMYFUNCTION("REGEXMATCH(A487,""(?i)ruby"")"),FALSE)</f>
        <v>0</v>
      </c>
      <c r="P487" s="14" t="b">
        <f t="shared" ca="1" si="0"/>
        <v>1</v>
      </c>
      <c r="Q487" s="5"/>
      <c r="R487" s="5"/>
      <c r="S487" s="5"/>
      <c r="T487" s="5"/>
      <c r="U487" s="5"/>
      <c r="V487" s="5"/>
      <c r="W487" s="5"/>
      <c r="X487" s="5"/>
      <c r="Y487" s="5"/>
      <c r="Z487" s="5"/>
      <c r="AA487" s="5"/>
      <c r="AB487" s="5"/>
      <c r="AC487" s="5"/>
      <c r="AD487" s="5"/>
      <c r="AE487" s="5"/>
    </row>
    <row r="488" spans="1:31" ht="21.75" customHeight="1">
      <c r="A488" s="5" t="s">
        <v>2922</v>
      </c>
      <c r="B488" s="5" t="s">
        <v>15924</v>
      </c>
      <c r="C488" s="5" t="s">
        <v>27</v>
      </c>
      <c r="D488" s="5" t="s">
        <v>80</v>
      </c>
      <c r="E488" s="5" t="s">
        <v>45</v>
      </c>
      <c r="F488" s="7">
        <v>13</v>
      </c>
      <c r="G488" s="7">
        <v>18</v>
      </c>
      <c r="H488" s="5" t="s">
        <v>1444</v>
      </c>
      <c r="I488" s="5" t="s">
        <v>125</v>
      </c>
      <c r="J488" s="5" t="s">
        <v>1439</v>
      </c>
      <c r="K488" s="5" t="s">
        <v>20758</v>
      </c>
      <c r="L488" s="5" t="s">
        <v>20759</v>
      </c>
      <c r="M488" s="5" t="s">
        <v>42</v>
      </c>
      <c r="N488" s="5" t="s">
        <v>55</v>
      </c>
      <c r="O488" s="5"/>
      <c r="P488" s="5" t="b">
        <f t="shared" ca="1" si="0"/>
        <v>1</v>
      </c>
      <c r="Q488" s="5"/>
      <c r="R488" s="5"/>
      <c r="S488" s="5"/>
      <c r="T488" s="5"/>
      <c r="U488" s="5"/>
      <c r="V488" s="5"/>
      <c r="W488" s="5"/>
      <c r="X488" s="5"/>
      <c r="Y488" s="5"/>
      <c r="Z488" s="5"/>
      <c r="AA488" s="5"/>
      <c r="AB488" s="5"/>
      <c r="AC488" s="5"/>
      <c r="AD488" s="5"/>
      <c r="AE488" s="5"/>
    </row>
    <row r="489" spans="1:31" ht="21.75" customHeight="1">
      <c r="A489" s="5" t="s">
        <v>20760</v>
      </c>
      <c r="B489" s="5" t="s">
        <v>9368</v>
      </c>
      <c r="C489" s="5" t="s">
        <v>170</v>
      </c>
      <c r="D489" s="5" t="s">
        <v>390</v>
      </c>
      <c r="E489" s="5" t="s">
        <v>45</v>
      </c>
      <c r="F489" s="11">
        <v>13</v>
      </c>
      <c r="G489" s="11">
        <v>21</v>
      </c>
      <c r="H489" s="5" t="s">
        <v>20761</v>
      </c>
      <c r="I489" s="7" t="s">
        <v>24</v>
      </c>
      <c r="J489" s="5" t="s">
        <v>1770</v>
      </c>
      <c r="K489" s="5" t="s">
        <v>20762</v>
      </c>
      <c r="L489" s="5" t="s">
        <v>20763</v>
      </c>
      <c r="M489" s="5" t="s">
        <v>167</v>
      </c>
      <c r="N489" s="5" t="s">
        <v>55</v>
      </c>
      <c r="O489" s="5"/>
      <c r="P489" s="5" t="b">
        <f t="shared" ca="1" si="0"/>
        <v>1</v>
      </c>
      <c r="Q489" s="5"/>
      <c r="R489" s="5"/>
      <c r="S489" s="5"/>
      <c r="T489" s="5"/>
      <c r="U489" s="5"/>
      <c r="V489" s="5"/>
      <c r="W489" s="5"/>
      <c r="X489" s="5"/>
      <c r="Y489" s="5"/>
      <c r="Z489" s="5"/>
      <c r="AA489" s="5"/>
      <c r="AB489" s="5"/>
      <c r="AC489" s="5"/>
      <c r="AD489" s="5"/>
      <c r="AE489" s="5"/>
    </row>
    <row r="490" spans="1:31" ht="21.75" customHeight="1">
      <c r="A490" s="5" t="s">
        <v>130</v>
      </c>
      <c r="B490" s="5" t="s">
        <v>4916</v>
      </c>
      <c r="C490" s="5" t="s">
        <v>27</v>
      </c>
      <c r="D490" s="5" t="s">
        <v>75</v>
      </c>
      <c r="E490" s="5" t="s">
        <v>45</v>
      </c>
      <c r="F490" s="11">
        <v>13</v>
      </c>
      <c r="G490" s="11">
        <v>21</v>
      </c>
      <c r="H490" s="5" t="s">
        <v>4919</v>
      </c>
      <c r="I490" s="5" t="s">
        <v>108</v>
      </c>
      <c r="J490" s="5" t="s">
        <v>57</v>
      </c>
      <c r="K490" s="5" t="s">
        <v>4921</v>
      </c>
      <c r="L490" s="5" t="s">
        <v>4924</v>
      </c>
      <c r="M490" s="5" t="s">
        <v>37</v>
      </c>
      <c r="N490" s="5" t="s">
        <v>55</v>
      </c>
      <c r="O490" s="5"/>
      <c r="P490" s="5" t="b">
        <f t="shared" ca="1" si="0"/>
        <v>1</v>
      </c>
      <c r="Q490" s="5"/>
      <c r="R490" s="5"/>
      <c r="S490" s="5"/>
      <c r="T490" s="5"/>
      <c r="U490" s="5"/>
      <c r="V490" s="5"/>
      <c r="W490" s="5"/>
      <c r="X490" s="5"/>
      <c r="Y490" s="5"/>
      <c r="Z490" s="5"/>
      <c r="AA490" s="5"/>
      <c r="AB490" s="5"/>
      <c r="AC490" s="5"/>
      <c r="AD490" s="5"/>
      <c r="AE490" s="5"/>
    </row>
    <row r="491" spans="1:31" ht="21.75" customHeight="1">
      <c r="A491" s="5" t="s">
        <v>14615</v>
      </c>
      <c r="B491" s="5" t="s">
        <v>14616</v>
      </c>
      <c r="C491" s="5" t="s">
        <v>170</v>
      </c>
      <c r="D491" s="5" t="s">
        <v>47</v>
      </c>
      <c r="E491" s="5" t="s">
        <v>45</v>
      </c>
      <c r="F491" s="7">
        <v>13</v>
      </c>
      <c r="G491" s="7">
        <v>25</v>
      </c>
      <c r="H491" s="5" t="s">
        <v>1127</v>
      </c>
      <c r="I491" s="5" t="s">
        <v>108</v>
      </c>
      <c r="J491" s="5" t="s">
        <v>576</v>
      </c>
      <c r="K491" s="5" t="s">
        <v>14617</v>
      </c>
      <c r="L491" s="5" t="s">
        <v>14619</v>
      </c>
      <c r="M491" s="5" t="s">
        <v>167</v>
      </c>
      <c r="N491" s="5" t="s">
        <v>55</v>
      </c>
      <c r="O491" s="5"/>
      <c r="P491" s="5" t="b">
        <f t="shared" ca="1" si="0"/>
        <v>1</v>
      </c>
      <c r="Q491" s="5"/>
      <c r="R491" s="5"/>
      <c r="S491" s="5"/>
      <c r="T491" s="5"/>
      <c r="U491" s="5"/>
      <c r="V491" s="5"/>
      <c r="W491" s="5"/>
      <c r="X491" s="5"/>
      <c r="Y491" s="5"/>
      <c r="Z491" s="5"/>
      <c r="AA491" s="5"/>
      <c r="AB491" s="5"/>
      <c r="AC491" s="5"/>
      <c r="AD491" s="5"/>
      <c r="AE491" s="5"/>
    </row>
    <row r="492" spans="1:31" ht="21.75" customHeight="1">
      <c r="A492" s="5" t="s">
        <v>20764</v>
      </c>
      <c r="B492" s="5" t="s">
        <v>20765</v>
      </c>
      <c r="C492" s="5" t="s">
        <v>170</v>
      </c>
      <c r="D492" s="5" t="s">
        <v>47</v>
      </c>
      <c r="E492" s="5" t="s">
        <v>45</v>
      </c>
      <c r="F492" s="11">
        <v>13</v>
      </c>
      <c r="G492" s="11">
        <v>21</v>
      </c>
      <c r="H492" s="5" t="s">
        <v>4919</v>
      </c>
      <c r="I492" s="5" t="s">
        <v>108</v>
      </c>
      <c r="J492" s="5" t="s">
        <v>4427</v>
      </c>
      <c r="K492" s="5" t="s">
        <v>20766</v>
      </c>
      <c r="L492" s="5" t="s">
        <v>20767</v>
      </c>
      <c r="M492" s="5" t="s">
        <v>1599</v>
      </c>
      <c r="N492" s="5" t="s">
        <v>55</v>
      </c>
      <c r="O492" s="5"/>
      <c r="P492" s="5" t="b">
        <f t="shared" ca="1" si="0"/>
        <v>1</v>
      </c>
      <c r="Q492" s="5"/>
      <c r="R492" s="5"/>
      <c r="S492" s="5"/>
      <c r="T492" s="5"/>
      <c r="U492" s="5"/>
      <c r="V492" s="5"/>
      <c r="W492" s="5"/>
      <c r="X492" s="5"/>
      <c r="Y492" s="5"/>
      <c r="Z492" s="5"/>
      <c r="AA492" s="5"/>
      <c r="AB492" s="5"/>
      <c r="AC492" s="5"/>
      <c r="AD492" s="5"/>
      <c r="AE492" s="5"/>
    </row>
    <row r="493" spans="1:31" ht="21.75" customHeight="1">
      <c r="A493" s="5" t="s">
        <v>20768</v>
      </c>
      <c r="B493" s="5" t="s">
        <v>20769</v>
      </c>
      <c r="C493" s="5" t="s">
        <v>27</v>
      </c>
      <c r="D493" s="5" t="s">
        <v>105</v>
      </c>
      <c r="E493" s="5" t="s">
        <v>29</v>
      </c>
      <c r="F493" s="11">
        <v>13</v>
      </c>
      <c r="G493" s="11">
        <v>38</v>
      </c>
      <c r="H493" s="5" t="s">
        <v>20770</v>
      </c>
      <c r="I493" s="5" t="s">
        <v>125</v>
      </c>
      <c r="J493" s="5" t="s">
        <v>284</v>
      </c>
      <c r="K493" s="5" t="s">
        <v>20771</v>
      </c>
      <c r="L493" s="5" t="s">
        <v>20772</v>
      </c>
      <c r="M493" s="5" t="s">
        <v>53</v>
      </c>
      <c r="N493" s="5" t="s">
        <v>55</v>
      </c>
      <c r="O493" s="5"/>
      <c r="P493" s="5" t="b">
        <f t="shared" ca="1" si="0"/>
        <v>1</v>
      </c>
      <c r="Q493" s="5"/>
      <c r="R493" s="5"/>
      <c r="S493" s="5"/>
      <c r="T493" s="5"/>
      <c r="U493" s="5"/>
      <c r="V493" s="5"/>
      <c r="W493" s="5"/>
      <c r="X493" s="5"/>
      <c r="Y493" s="5"/>
      <c r="Z493" s="5"/>
      <c r="AA493" s="5"/>
      <c r="AB493" s="5"/>
      <c r="AC493" s="5"/>
      <c r="AD493" s="5"/>
      <c r="AE493" s="5"/>
    </row>
    <row r="494" spans="1:31" ht="21.75" customHeight="1">
      <c r="A494" s="5" t="s">
        <v>20773</v>
      </c>
      <c r="B494" s="5" t="s">
        <v>16929</v>
      </c>
      <c r="C494" s="5" t="s">
        <v>41</v>
      </c>
      <c r="D494" s="5" t="s">
        <v>94</v>
      </c>
      <c r="E494" s="5" t="s">
        <v>45</v>
      </c>
      <c r="F494" s="7">
        <v>13</v>
      </c>
      <c r="G494" s="7">
        <v>18</v>
      </c>
      <c r="H494" s="5" t="s">
        <v>1444</v>
      </c>
      <c r="I494" s="5" t="s">
        <v>108</v>
      </c>
      <c r="J494" s="5" t="s">
        <v>57</v>
      </c>
      <c r="K494" s="5" t="s">
        <v>18988</v>
      </c>
      <c r="L494" s="5" t="s">
        <v>20774</v>
      </c>
      <c r="M494" s="5" t="s">
        <v>42</v>
      </c>
      <c r="N494" s="5" t="s">
        <v>89</v>
      </c>
      <c r="O494" s="5"/>
      <c r="P494" s="5" t="b">
        <f t="shared" ca="1" si="0"/>
        <v>1</v>
      </c>
      <c r="Q494" s="5"/>
      <c r="R494" s="5"/>
      <c r="S494" s="5"/>
      <c r="T494" s="5"/>
      <c r="U494" s="5"/>
      <c r="V494" s="5"/>
      <c r="W494" s="5"/>
      <c r="X494" s="5"/>
      <c r="Y494" s="5"/>
      <c r="Z494" s="5"/>
      <c r="AA494" s="5"/>
      <c r="AB494" s="5"/>
      <c r="AC494" s="5"/>
      <c r="AD494" s="5"/>
      <c r="AE494" s="5"/>
    </row>
    <row r="495" spans="1:31" ht="21.75" customHeight="1">
      <c r="A495" s="5" t="s">
        <v>20775</v>
      </c>
      <c r="B495" s="5" t="s">
        <v>20540</v>
      </c>
      <c r="C495" s="5" t="s">
        <v>27</v>
      </c>
      <c r="D495" s="5" t="s">
        <v>850</v>
      </c>
      <c r="E495" s="5" t="s">
        <v>29</v>
      </c>
      <c r="F495" s="7">
        <v>13</v>
      </c>
      <c r="G495" s="7">
        <v>25</v>
      </c>
      <c r="H495" s="5" t="s">
        <v>1127</v>
      </c>
      <c r="I495" s="5" t="s">
        <v>125</v>
      </c>
      <c r="J495" s="5" t="s">
        <v>57</v>
      </c>
      <c r="K495" s="5" t="s">
        <v>20754</v>
      </c>
      <c r="L495" s="5" t="s">
        <v>20776</v>
      </c>
      <c r="M495" s="5" t="s">
        <v>100</v>
      </c>
      <c r="N495" s="5" t="s">
        <v>55</v>
      </c>
      <c r="O495" s="5"/>
      <c r="P495" s="5" t="b">
        <f t="shared" ca="1" si="0"/>
        <v>1</v>
      </c>
      <c r="Q495" s="5"/>
      <c r="R495" s="5"/>
      <c r="S495" s="5"/>
      <c r="T495" s="5"/>
      <c r="U495" s="5"/>
      <c r="V495" s="5"/>
      <c r="W495" s="5"/>
      <c r="X495" s="5"/>
      <c r="Y495" s="5"/>
      <c r="Z495" s="5"/>
      <c r="AA495" s="5"/>
      <c r="AB495" s="5"/>
      <c r="AC495" s="5"/>
      <c r="AD495" s="5"/>
      <c r="AE495" s="5"/>
    </row>
    <row r="496" spans="1:31" ht="21.75" customHeight="1">
      <c r="A496" s="5" t="s">
        <v>20768</v>
      </c>
      <c r="B496" s="5" t="s">
        <v>20769</v>
      </c>
      <c r="C496" s="5" t="s">
        <v>20</v>
      </c>
      <c r="D496" s="5" t="s">
        <v>1173</v>
      </c>
      <c r="E496" s="5" t="s">
        <v>29</v>
      </c>
      <c r="F496" s="11">
        <v>13</v>
      </c>
      <c r="G496" s="11">
        <v>38</v>
      </c>
      <c r="H496" s="5" t="s">
        <v>20770</v>
      </c>
      <c r="I496" s="5" t="s">
        <v>125</v>
      </c>
      <c r="J496" s="5" t="s">
        <v>284</v>
      </c>
      <c r="K496" s="5" t="s">
        <v>20777</v>
      </c>
      <c r="L496" s="5" t="s">
        <v>20772</v>
      </c>
      <c r="M496" s="5" t="s">
        <v>53</v>
      </c>
      <c r="N496" s="5" t="s">
        <v>55</v>
      </c>
      <c r="O496" s="5"/>
      <c r="P496" s="5" t="b">
        <f t="shared" ca="1" si="0"/>
        <v>1</v>
      </c>
      <c r="Q496" s="5"/>
      <c r="R496" s="5"/>
      <c r="S496" s="5"/>
      <c r="T496" s="5"/>
      <c r="U496" s="5"/>
      <c r="V496" s="5"/>
      <c r="W496" s="5"/>
      <c r="X496" s="5"/>
      <c r="Y496" s="5"/>
      <c r="Z496" s="5"/>
      <c r="AA496" s="5"/>
      <c r="AB496" s="5"/>
      <c r="AC496" s="5"/>
      <c r="AD496" s="5"/>
      <c r="AE496" s="5"/>
    </row>
    <row r="497" spans="1:31" ht="21.75" customHeight="1">
      <c r="A497" s="5" t="s">
        <v>18559</v>
      </c>
      <c r="B497" s="5" t="s">
        <v>20778</v>
      </c>
      <c r="C497" s="5" t="s">
        <v>27</v>
      </c>
      <c r="D497" s="5" t="s">
        <v>80</v>
      </c>
      <c r="E497" s="5" t="s">
        <v>29</v>
      </c>
      <c r="F497" s="7">
        <v>15</v>
      </c>
      <c r="G497" s="7">
        <v>25</v>
      </c>
      <c r="H497" s="5" t="s">
        <v>151</v>
      </c>
      <c r="I497" s="5" t="s">
        <v>108</v>
      </c>
      <c r="J497" s="5" t="s">
        <v>470</v>
      </c>
      <c r="K497" s="9" t="s">
        <v>47</v>
      </c>
      <c r="L497" s="5" t="s">
        <v>20779</v>
      </c>
      <c r="M497" s="5" t="s">
        <v>100</v>
      </c>
      <c r="N497" s="5" t="s">
        <v>405</v>
      </c>
      <c r="O497" s="5" t="b">
        <f ca="1">IFERROR(__xludf.DUMMYFUNCTION("REGEXMATCH(A497,""(?i)ruby"")"),TRUE)</f>
        <v>1</v>
      </c>
      <c r="P497" s="5" t="b">
        <f t="shared" ca="1" si="0"/>
        <v>1</v>
      </c>
      <c r="Q497" s="5"/>
      <c r="R497" s="5"/>
      <c r="S497" s="5"/>
      <c r="T497" s="5"/>
      <c r="U497" s="5"/>
      <c r="V497" s="5"/>
      <c r="W497" s="5"/>
      <c r="X497" s="5"/>
      <c r="Y497" s="5"/>
      <c r="Z497" s="5"/>
      <c r="AA497" s="5"/>
      <c r="AB497" s="5"/>
      <c r="AC497" s="5"/>
      <c r="AD497" s="5"/>
      <c r="AE497" s="5"/>
    </row>
    <row r="498" spans="1:31" ht="21.75" customHeight="1">
      <c r="A498" s="5" t="s">
        <v>18559</v>
      </c>
      <c r="B498" s="5" t="s">
        <v>20780</v>
      </c>
      <c r="C498" s="5" t="s">
        <v>27</v>
      </c>
      <c r="D498" s="5" t="s">
        <v>75</v>
      </c>
      <c r="E498" s="5" t="s">
        <v>29</v>
      </c>
      <c r="F498" s="7">
        <v>15</v>
      </c>
      <c r="G498" s="7">
        <v>20</v>
      </c>
      <c r="H498" s="5" t="s">
        <v>493</v>
      </c>
      <c r="I498" s="5" t="s">
        <v>31</v>
      </c>
      <c r="J498" s="5" t="s">
        <v>2303</v>
      </c>
      <c r="K498" s="5" t="s">
        <v>20781</v>
      </c>
      <c r="L498" s="5" t="s">
        <v>20782</v>
      </c>
      <c r="M498" s="5" t="s">
        <v>100</v>
      </c>
      <c r="N498" s="5" t="s">
        <v>405</v>
      </c>
      <c r="O498" s="5"/>
      <c r="P498" s="5" t="b">
        <f t="shared" ca="1" si="0"/>
        <v>1</v>
      </c>
      <c r="Q498" s="5"/>
      <c r="R498" s="5"/>
      <c r="S498" s="5"/>
      <c r="T498" s="5"/>
      <c r="U498" s="5"/>
      <c r="V498" s="5"/>
      <c r="W498" s="5"/>
      <c r="X498" s="5"/>
      <c r="Y498" s="5"/>
      <c r="Z498" s="5"/>
      <c r="AA498" s="5"/>
      <c r="AB498" s="5"/>
      <c r="AC498" s="5"/>
      <c r="AD498" s="5"/>
      <c r="AE498" s="5"/>
    </row>
    <row r="499" spans="1:31" ht="21.75" customHeight="1">
      <c r="A499" s="5" t="s">
        <v>20783</v>
      </c>
      <c r="B499" s="5" t="s">
        <v>20784</v>
      </c>
      <c r="C499" s="5" t="s">
        <v>170</v>
      </c>
      <c r="D499" s="5" t="s">
        <v>390</v>
      </c>
      <c r="E499" s="5" t="s">
        <v>45</v>
      </c>
      <c r="F499" s="7">
        <v>15</v>
      </c>
      <c r="G499" s="7">
        <v>20</v>
      </c>
      <c r="H499" s="5" t="s">
        <v>493</v>
      </c>
      <c r="I499" s="5" t="s">
        <v>66</v>
      </c>
      <c r="J499" s="5" t="s">
        <v>516</v>
      </c>
      <c r="K499" s="5" t="s">
        <v>20785</v>
      </c>
      <c r="L499" s="5" t="s">
        <v>20786</v>
      </c>
      <c r="M499" s="5" t="s">
        <v>42</v>
      </c>
      <c r="N499" s="5" t="s">
        <v>89</v>
      </c>
      <c r="O499" s="5"/>
      <c r="P499" s="5" t="b">
        <f t="shared" ca="1" si="0"/>
        <v>1</v>
      </c>
      <c r="Q499" s="5"/>
      <c r="R499" s="5"/>
      <c r="S499" s="5"/>
      <c r="T499" s="5"/>
      <c r="U499" s="5"/>
      <c r="V499" s="5"/>
      <c r="W499" s="5"/>
      <c r="X499" s="5"/>
      <c r="Y499" s="5"/>
      <c r="Z499" s="5"/>
      <c r="AA499" s="5"/>
      <c r="AB499" s="5"/>
      <c r="AC499" s="5"/>
      <c r="AD499" s="5"/>
      <c r="AE499" s="5"/>
    </row>
    <row r="500" spans="1:31" ht="21.75" customHeight="1">
      <c r="A500" s="5" t="s">
        <v>9131</v>
      </c>
      <c r="B500" s="5" t="s">
        <v>16585</v>
      </c>
      <c r="C500" s="5" t="s">
        <v>41</v>
      </c>
      <c r="D500" s="5" t="s">
        <v>114</v>
      </c>
      <c r="E500" s="5" t="s">
        <v>29</v>
      </c>
      <c r="F500" s="7">
        <v>15</v>
      </c>
      <c r="G500" s="7">
        <v>20</v>
      </c>
      <c r="H500" s="5" t="s">
        <v>493</v>
      </c>
      <c r="I500" s="5" t="s">
        <v>108</v>
      </c>
      <c r="J500" s="5" t="s">
        <v>117</v>
      </c>
      <c r="K500" s="5" t="s">
        <v>18210</v>
      </c>
      <c r="L500" s="5" t="s">
        <v>18211</v>
      </c>
      <c r="M500" s="5" t="s">
        <v>37</v>
      </c>
      <c r="N500" s="5" t="s">
        <v>55</v>
      </c>
      <c r="O500" s="5"/>
      <c r="P500" s="5" t="b">
        <f t="shared" ca="1" si="0"/>
        <v>1</v>
      </c>
      <c r="Q500" s="5"/>
      <c r="R500" s="5"/>
      <c r="S500" s="5"/>
      <c r="T500" s="5"/>
      <c r="U500" s="5"/>
      <c r="V500" s="5"/>
      <c r="W500" s="5"/>
      <c r="X500" s="5"/>
      <c r="Y500" s="5"/>
      <c r="Z500" s="5"/>
      <c r="AA500" s="5"/>
      <c r="AB500" s="5"/>
      <c r="AC500" s="5"/>
      <c r="AD500" s="5"/>
      <c r="AE500" s="5"/>
    </row>
    <row r="501" spans="1:31" ht="21.75" customHeight="1">
      <c r="A501" s="5" t="s">
        <v>14988</v>
      </c>
      <c r="B501" s="5" t="s">
        <v>14989</v>
      </c>
      <c r="C501" s="5" t="s">
        <v>41</v>
      </c>
      <c r="D501" s="5" t="s">
        <v>114</v>
      </c>
      <c r="E501" s="5" t="s">
        <v>45</v>
      </c>
      <c r="F501" s="7">
        <v>15</v>
      </c>
      <c r="G501" s="7">
        <v>25</v>
      </c>
      <c r="H501" s="5" t="s">
        <v>151</v>
      </c>
      <c r="I501" s="5" t="s">
        <v>108</v>
      </c>
      <c r="J501" s="5" t="s">
        <v>48</v>
      </c>
      <c r="K501" s="5" t="s">
        <v>6975</v>
      </c>
      <c r="L501" s="5" t="s">
        <v>14992</v>
      </c>
      <c r="M501" s="5" t="s">
        <v>100</v>
      </c>
      <c r="N501" s="5" t="s">
        <v>55</v>
      </c>
      <c r="O501" s="5"/>
      <c r="P501" s="5" t="b">
        <f t="shared" ca="1" si="0"/>
        <v>1</v>
      </c>
      <c r="Q501" s="5"/>
      <c r="R501" s="5"/>
      <c r="S501" s="5"/>
      <c r="T501" s="5"/>
      <c r="U501" s="5"/>
      <c r="V501" s="5"/>
      <c r="W501" s="5"/>
      <c r="X501" s="5"/>
      <c r="Y501" s="5"/>
      <c r="Z501" s="5"/>
      <c r="AA501" s="5"/>
      <c r="AB501" s="5"/>
      <c r="AC501" s="5"/>
      <c r="AD501" s="5"/>
      <c r="AE501" s="5"/>
    </row>
    <row r="502" spans="1:31" ht="21.75" customHeight="1">
      <c r="A502" s="5" t="s">
        <v>18565</v>
      </c>
      <c r="B502" s="5" t="s">
        <v>18566</v>
      </c>
      <c r="C502" s="5" t="s">
        <v>170</v>
      </c>
      <c r="D502" s="5" t="s">
        <v>390</v>
      </c>
      <c r="E502" s="5" t="s">
        <v>45</v>
      </c>
      <c r="F502" s="7">
        <v>15</v>
      </c>
      <c r="G502" s="7">
        <v>20</v>
      </c>
      <c r="H502" s="5" t="s">
        <v>493</v>
      </c>
      <c r="I502" s="5" t="s">
        <v>66</v>
      </c>
      <c r="J502" s="5" t="s">
        <v>110</v>
      </c>
      <c r="K502" s="5" t="s">
        <v>18567</v>
      </c>
      <c r="L502" s="5" t="s">
        <v>18568</v>
      </c>
      <c r="M502" s="5" t="s">
        <v>42</v>
      </c>
      <c r="N502" s="5" t="s">
        <v>237</v>
      </c>
      <c r="O502" s="5"/>
      <c r="P502" s="5" t="b">
        <f t="shared" ca="1" si="0"/>
        <v>1</v>
      </c>
      <c r="Q502" s="5"/>
      <c r="R502" s="5"/>
      <c r="S502" s="5"/>
      <c r="T502" s="5"/>
      <c r="U502" s="5"/>
      <c r="V502" s="5"/>
      <c r="W502" s="5"/>
      <c r="X502" s="5"/>
      <c r="Y502" s="5"/>
      <c r="Z502" s="5"/>
      <c r="AA502" s="5"/>
      <c r="AB502" s="5"/>
      <c r="AC502" s="5"/>
      <c r="AD502" s="5"/>
      <c r="AE502" s="5"/>
    </row>
    <row r="503" spans="1:31" ht="21.75" customHeight="1">
      <c r="A503" s="5" t="s">
        <v>18606</v>
      </c>
      <c r="B503" s="5" t="s">
        <v>18608</v>
      </c>
      <c r="C503" s="5" t="s">
        <v>170</v>
      </c>
      <c r="D503" s="5" t="s">
        <v>390</v>
      </c>
      <c r="E503" s="5" t="s">
        <v>45</v>
      </c>
      <c r="F503" s="7">
        <v>15</v>
      </c>
      <c r="G503" s="7">
        <v>30</v>
      </c>
      <c r="H503" s="5" t="s">
        <v>2134</v>
      </c>
      <c r="I503" s="5" t="s">
        <v>1690</v>
      </c>
      <c r="J503" s="5" t="s">
        <v>117</v>
      </c>
      <c r="K503" s="5" t="s">
        <v>18610</v>
      </c>
      <c r="L503" s="5" t="s">
        <v>18612</v>
      </c>
      <c r="M503" s="5" t="s">
        <v>37</v>
      </c>
      <c r="N503" s="5" t="s">
        <v>55</v>
      </c>
      <c r="O503" s="5"/>
      <c r="P503" s="5" t="b">
        <f t="shared" ca="1" si="0"/>
        <v>1</v>
      </c>
      <c r="Q503" s="5"/>
      <c r="R503" s="5"/>
      <c r="S503" s="5"/>
      <c r="T503" s="5"/>
      <c r="U503" s="5"/>
      <c r="V503" s="5"/>
      <c r="W503" s="5"/>
      <c r="X503" s="5"/>
      <c r="Y503" s="5"/>
      <c r="Z503" s="5"/>
      <c r="AA503" s="5"/>
      <c r="AB503" s="5"/>
      <c r="AC503" s="5"/>
      <c r="AD503" s="5"/>
      <c r="AE503" s="5"/>
    </row>
    <row r="504" spans="1:31" ht="21.75" customHeight="1">
      <c r="A504" s="5" t="s">
        <v>20787</v>
      </c>
      <c r="B504" s="5" t="s">
        <v>18072</v>
      </c>
      <c r="C504" s="5" t="s">
        <v>27</v>
      </c>
      <c r="D504" s="5" t="s">
        <v>47</v>
      </c>
      <c r="E504" s="5" t="s">
        <v>29</v>
      </c>
      <c r="F504" s="7">
        <v>15</v>
      </c>
      <c r="G504" s="7">
        <v>25</v>
      </c>
      <c r="H504" s="5" t="s">
        <v>151</v>
      </c>
      <c r="I504" s="5" t="s">
        <v>66</v>
      </c>
      <c r="J504" s="5" t="s">
        <v>2654</v>
      </c>
      <c r="K504" s="5" t="s">
        <v>20788</v>
      </c>
      <c r="L504" s="5" t="s">
        <v>20789</v>
      </c>
      <c r="M504" s="5" t="s">
        <v>42</v>
      </c>
      <c r="N504" s="5" t="s">
        <v>55</v>
      </c>
      <c r="O504" s="5"/>
      <c r="P504" s="5" t="b">
        <f t="shared" ca="1" si="0"/>
        <v>1</v>
      </c>
      <c r="Q504" s="5"/>
      <c r="R504" s="5"/>
      <c r="S504" s="5"/>
      <c r="T504" s="5"/>
      <c r="U504" s="5"/>
      <c r="V504" s="5"/>
      <c r="W504" s="5"/>
      <c r="X504" s="5"/>
      <c r="Y504" s="5"/>
      <c r="Z504" s="5"/>
      <c r="AA504" s="5"/>
      <c r="AB504" s="5"/>
      <c r="AC504" s="5"/>
      <c r="AD504" s="5"/>
      <c r="AE504" s="5"/>
    </row>
    <row r="505" spans="1:31" ht="21.75" customHeight="1">
      <c r="A505" s="5" t="s">
        <v>18671</v>
      </c>
      <c r="B505" s="5" t="s">
        <v>14127</v>
      </c>
      <c r="C505" s="5" t="s">
        <v>41</v>
      </c>
      <c r="D505" s="5" t="s">
        <v>448</v>
      </c>
      <c r="E505" s="5" t="s">
        <v>45</v>
      </c>
      <c r="F505" s="7">
        <v>15</v>
      </c>
      <c r="G505" s="7">
        <v>20</v>
      </c>
      <c r="H505" s="5" t="s">
        <v>493</v>
      </c>
      <c r="I505" s="7" t="s">
        <v>24</v>
      </c>
      <c r="J505" s="5" t="s">
        <v>2745</v>
      </c>
      <c r="K505" s="5" t="s">
        <v>3579</v>
      </c>
      <c r="L505" s="5" t="s">
        <v>18672</v>
      </c>
      <c r="M505" s="5" t="s">
        <v>37</v>
      </c>
      <c r="N505" s="5" t="s">
        <v>55</v>
      </c>
      <c r="O505" s="5"/>
      <c r="P505" s="5" t="b">
        <f t="shared" ca="1" si="0"/>
        <v>1</v>
      </c>
      <c r="Q505" s="5"/>
      <c r="R505" s="5"/>
      <c r="S505" s="5"/>
      <c r="T505" s="5"/>
      <c r="U505" s="5"/>
      <c r="V505" s="5"/>
      <c r="W505" s="5"/>
      <c r="X505" s="5"/>
      <c r="Y505" s="5"/>
      <c r="Z505" s="5"/>
      <c r="AA505" s="5"/>
      <c r="AB505" s="5"/>
      <c r="AC505" s="5"/>
      <c r="AD505" s="5"/>
      <c r="AE505" s="5"/>
    </row>
    <row r="506" spans="1:31" ht="21.75" customHeight="1">
      <c r="A506" s="5" t="s">
        <v>20790</v>
      </c>
      <c r="B506" s="5" t="s">
        <v>18820</v>
      </c>
      <c r="C506" s="5" t="s">
        <v>170</v>
      </c>
      <c r="D506" s="5" t="s">
        <v>378</v>
      </c>
      <c r="E506" s="5" t="s">
        <v>29</v>
      </c>
      <c r="F506" s="7">
        <v>15</v>
      </c>
      <c r="G506" s="7">
        <v>20</v>
      </c>
      <c r="H506" s="5" t="s">
        <v>493</v>
      </c>
      <c r="I506" s="5" t="s">
        <v>66</v>
      </c>
      <c r="J506" s="5" t="s">
        <v>57</v>
      </c>
      <c r="K506" s="5" t="s">
        <v>4008</v>
      </c>
      <c r="L506" s="5" t="s">
        <v>20791</v>
      </c>
      <c r="M506" s="5" t="s">
        <v>53</v>
      </c>
      <c r="N506" s="5" t="s">
        <v>55</v>
      </c>
      <c r="O506" s="5"/>
      <c r="P506" s="5" t="b">
        <f t="shared" ca="1" si="0"/>
        <v>1</v>
      </c>
      <c r="Q506" s="5"/>
      <c r="R506" s="5"/>
      <c r="S506" s="5"/>
      <c r="T506" s="5"/>
      <c r="U506" s="5"/>
      <c r="V506" s="5"/>
      <c r="W506" s="5"/>
      <c r="X506" s="5"/>
      <c r="Y506" s="5"/>
      <c r="Z506" s="5"/>
      <c r="AA506" s="5"/>
      <c r="AB506" s="5"/>
      <c r="AC506" s="5"/>
      <c r="AD506" s="5"/>
      <c r="AE506" s="5"/>
    </row>
    <row r="507" spans="1:31" ht="21.75" customHeight="1">
      <c r="A507" s="14" t="s">
        <v>20792</v>
      </c>
      <c r="B507" s="14" t="s">
        <v>4090</v>
      </c>
      <c r="C507" s="14" t="s">
        <v>20</v>
      </c>
      <c r="D507" s="14" t="s">
        <v>47</v>
      </c>
      <c r="E507" s="14" t="s">
        <v>29</v>
      </c>
      <c r="F507" s="15">
        <v>15</v>
      </c>
      <c r="G507" s="15">
        <v>25</v>
      </c>
      <c r="H507" s="14" t="s">
        <v>151</v>
      </c>
      <c r="I507" s="14" t="s">
        <v>108</v>
      </c>
      <c r="J507" s="14" t="s">
        <v>117</v>
      </c>
      <c r="K507" s="14" t="s">
        <v>20793</v>
      </c>
      <c r="L507" s="14" t="s">
        <v>16005</v>
      </c>
      <c r="M507" s="14" t="s">
        <v>37</v>
      </c>
      <c r="N507" s="14" t="s">
        <v>237</v>
      </c>
      <c r="O507" s="14" t="b">
        <f ca="1">IFERROR(__xludf.DUMMYFUNCTION("REGEXMATCH(A507,""(?i)ruby"")"),FALSE)</f>
        <v>0</v>
      </c>
      <c r="P507" s="14" t="b">
        <f t="shared" ca="1" si="0"/>
        <v>1</v>
      </c>
      <c r="Q507" s="5"/>
      <c r="R507" s="5"/>
      <c r="S507" s="5"/>
      <c r="T507" s="5"/>
      <c r="U507" s="5"/>
      <c r="V507" s="5"/>
      <c r="W507" s="5"/>
      <c r="X507" s="5"/>
      <c r="Y507" s="5"/>
      <c r="Z507" s="5"/>
      <c r="AA507" s="5"/>
      <c r="AB507" s="5"/>
      <c r="AC507" s="5"/>
      <c r="AD507" s="5"/>
      <c r="AE507" s="5"/>
    </row>
    <row r="508" spans="1:31" ht="21.75" customHeight="1">
      <c r="A508" s="5" t="s">
        <v>20794</v>
      </c>
      <c r="B508" s="5" t="s">
        <v>17489</v>
      </c>
      <c r="C508" s="5" t="s">
        <v>20</v>
      </c>
      <c r="D508" s="5" t="s">
        <v>47</v>
      </c>
      <c r="E508" s="5" t="s">
        <v>45</v>
      </c>
      <c r="F508" s="7">
        <v>15</v>
      </c>
      <c r="G508" s="7">
        <v>20</v>
      </c>
      <c r="H508" s="5" t="s">
        <v>493</v>
      </c>
      <c r="I508" s="7" t="s">
        <v>24</v>
      </c>
      <c r="J508" s="5" t="s">
        <v>3397</v>
      </c>
      <c r="K508" s="5" t="s">
        <v>20795</v>
      </c>
      <c r="L508" s="5" t="s">
        <v>20796</v>
      </c>
      <c r="M508" s="5" t="s">
        <v>1599</v>
      </c>
      <c r="N508" s="5" t="s">
        <v>89</v>
      </c>
      <c r="O508" s="5"/>
      <c r="P508" s="5" t="b">
        <f t="shared" ca="1" si="0"/>
        <v>1</v>
      </c>
      <c r="Q508" s="5"/>
      <c r="R508" s="5"/>
      <c r="S508" s="5"/>
      <c r="T508" s="5"/>
      <c r="U508" s="5"/>
      <c r="V508" s="5"/>
      <c r="W508" s="5"/>
      <c r="X508" s="5"/>
      <c r="Y508" s="5"/>
      <c r="Z508" s="5"/>
      <c r="AA508" s="5"/>
      <c r="AB508" s="5"/>
      <c r="AC508" s="5"/>
      <c r="AD508" s="5"/>
      <c r="AE508" s="5"/>
    </row>
    <row r="509" spans="1:31" ht="21.75" customHeight="1">
      <c r="A509" s="5" t="s">
        <v>1457</v>
      </c>
      <c r="B509" s="5" t="s">
        <v>4856</v>
      </c>
      <c r="C509" s="5" t="s">
        <v>20</v>
      </c>
      <c r="D509" s="5" t="s">
        <v>47</v>
      </c>
      <c r="E509" s="5" t="s">
        <v>45</v>
      </c>
      <c r="F509" s="7">
        <v>15</v>
      </c>
      <c r="G509" s="7">
        <v>20</v>
      </c>
      <c r="H509" s="5" t="s">
        <v>493</v>
      </c>
      <c r="I509" s="7" t="s">
        <v>24</v>
      </c>
      <c r="J509" s="5" t="s">
        <v>134</v>
      </c>
      <c r="K509" s="9" t="s">
        <v>47</v>
      </c>
      <c r="L509" s="5" t="s">
        <v>20797</v>
      </c>
      <c r="M509" s="5" t="s">
        <v>42</v>
      </c>
      <c r="N509" s="5" t="s">
        <v>38</v>
      </c>
      <c r="O509" s="5"/>
      <c r="P509" s="5" t="b">
        <f t="shared" ca="1" si="0"/>
        <v>1</v>
      </c>
      <c r="Q509" s="5"/>
      <c r="R509" s="5"/>
      <c r="S509" s="5"/>
      <c r="T509" s="5"/>
      <c r="U509" s="5"/>
      <c r="V509" s="5"/>
      <c r="W509" s="5"/>
      <c r="X509" s="5"/>
      <c r="Y509" s="5"/>
      <c r="Z509" s="5"/>
      <c r="AA509" s="5"/>
      <c r="AB509" s="5"/>
      <c r="AC509" s="5"/>
      <c r="AD509" s="5"/>
      <c r="AE509" s="5"/>
    </row>
    <row r="510" spans="1:31" ht="21.75" customHeight="1">
      <c r="A510" s="5" t="s">
        <v>7521</v>
      </c>
      <c r="B510" s="5" t="s">
        <v>18090</v>
      </c>
      <c r="C510" s="5" t="s">
        <v>27</v>
      </c>
      <c r="D510" s="5" t="s">
        <v>80</v>
      </c>
      <c r="E510" s="5" t="s">
        <v>45</v>
      </c>
      <c r="F510" s="7">
        <v>15</v>
      </c>
      <c r="G510" s="7">
        <v>22</v>
      </c>
      <c r="H510" s="5" t="s">
        <v>5164</v>
      </c>
      <c r="I510" s="5" t="s">
        <v>66</v>
      </c>
      <c r="J510" s="5" t="s">
        <v>12207</v>
      </c>
      <c r="K510" s="5" t="s">
        <v>20798</v>
      </c>
      <c r="L510" s="5" t="s">
        <v>20799</v>
      </c>
      <c r="M510" s="5" t="s">
        <v>53</v>
      </c>
      <c r="N510" s="5" t="s">
        <v>89</v>
      </c>
      <c r="O510" s="5"/>
      <c r="P510" s="5" t="b">
        <f t="shared" ca="1" si="0"/>
        <v>1</v>
      </c>
      <c r="Q510" s="5"/>
      <c r="R510" s="5"/>
      <c r="S510" s="5"/>
      <c r="T510" s="5"/>
      <c r="U510" s="5"/>
      <c r="V510" s="5"/>
      <c r="W510" s="5"/>
      <c r="X510" s="5"/>
      <c r="Y510" s="5"/>
      <c r="Z510" s="5"/>
      <c r="AA510" s="5"/>
      <c r="AB510" s="5"/>
      <c r="AC510" s="5"/>
      <c r="AD510" s="5"/>
      <c r="AE510" s="5"/>
    </row>
    <row r="511" spans="1:31" ht="21.75" customHeight="1">
      <c r="A511" s="5" t="s">
        <v>15696</v>
      </c>
      <c r="B511" s="5" t="s">
        <v>15532</v>
      </c>
      <c r="C511" s="5" t="s">
        <v>27</v>
      </c>
      <c r="D511" s="5" t="s">
        <v>850</v>
      </c>
      <c r="E511" s="5" t="s">
        <v>45</v>
      </c>
      <c r="F511" s="7">
        <v>15</v>
      </c>
      <c r="G511" s="7">
        <v>25</v>
      </c>
      <c r="H511" s="5" t="s">
        <v>151</v>
      </c>
      <c r="I511" s="5" t="s">
        <v>66</v>
      </c>
      <c r="J511" s="5" t="s">
        <v>57</v>
      </c>
      <c r="K511" s="9" t="s">
        <v>47</v>
      </c>
      <c r="L511" s="5" t="s">
        <v>20801</v>
      </c>
      <c r="M511" s="5" t="s">
        <v>100</v>
      </c>
      <c r="N511" s="5" t="s">
        <v>55</v>
      </c>
      <c r="O511" s="5"/>
      <c r="P511" s="5" t="b">
        <f t="shared" ca="1" si="0"/>
        <v>1</v>
      </c>
      <c r="Q511" s="5"/>
      <c r="R511" s="5"/>
      <c r="S511" s="5"/>
      <c r="T511" s="5"/>
      <c r="U511" s="5"/>
      <c r="V511" s="5"/>
      <c r="W511" s="5"/>
      <c r="X511" s="5"/>
      <c r="Y511" s="5"/>
      <c r="Z511" s="5"/>
      <c r="AA511" s="5"/>
      <c r="AB511" s="5"/>
      <c r="AC511" s="5"/>
      <c r="AD511" s="5"/>
      <c r="AE511" s="5"/>
    </row>
    <row r="512" spans="1:31" ht="21.75" customHeight="1">
      <c r="A512" s="14" t="s">
        <v>20804</v>
      </c>
      <c r="B512" s="14" t="s">
        <v>5620</v>
      </c>
      <c r="C512" s="14" t="s">
        <v>20</v>
      </c>
      <c r="D512" s="14" t="s">
        <v>47</v>
      </c>
      <c r="E512" s="14" t="s">
        <v>45</v>
      </c>
      <c r="F512" s="15">
        <v>15</v>
      </c>
      <c r="G512" s="15">
        <v>30</v>
      </c>
      <c r="H512" s="14" t="s">
        <v>2134</v>
      </c>
      <c r="I512" s="14" t="s">
        <v>108</v>
      </c>
      <c r="J512" s="14" t="s">
        <v>117</v>
      </c>
      <c r="K512" s="14" t="s">
        <v>20805</v>
      </c>
      <c r="L512" s="16" t="s">
        <v>47</v>
      </c>
      <c r="M512" s="14" t="s">
        <v>1599</v>
      </c>
      <c r="N512" s="14" t="s">
        <v>55</v>
      </c>
      <c r="O512" s="14" t="b">
        <f ca="1">IFERROR(__xludf.DUMMYFUNCTION("REGEXMATCH(A512,""(?i)ruby"")"),FALSE)</f>
        <v>0</v>
      </c>
      <c r="P512" s="14" t="b">
        <f t="shared" ca="1" si="0"/>
        <v>1</v>
      </c>
      <c r="Q512" s="5"/>
      <c r="R512" s="5"/>
      <c r="S512" s="5"/>
      <c r="T512" s="5"/>
      <c r="U512" s="5"/>
      <c r="V512" s="5"/>
      <c r="W512" s="5"/>
      <c r="X512" s="5"/>
      <c r="Y512" s="5"/>
      <c r="Z512" s="5"/>
      <c r="AA512" s="5"/>
      <c r="AB512" s="5"/>
      <c r="AC512" s="5"/>
      <c r="AD512" s="5"/>
      <c r="AE512" s="5"/>
    </row>
    <row r="513" spans="1:31" ht="21.75" customHeight="1">
      <c r="A513" s="5" t="s">
        <v>3138</v>
      </c>
      <c r="B513" s="5" t="s">
        <v>18269</v>
      </c>
      <c r="C513" s="5" t="s">
        <v>170</v>
      </c>
      <c r="D513" s="5" t="s">
        <v>47</v>
      </c>
      <c r="E513" s="5" t="s">
        <v>29</v>
      </c>
      <c r="F513" s="7">
        <v>15</v>
      </c>
      <c r="G513" s="7">
        <v>20</v>
      </c>
      <c r="H513" s="5" t="s">
        <v>493</v>
      </c>
      <c r="I513" s="5" t="s">
        <v>66</v>
      </c>
      <c r="J513" s="5" t="s">
        <v>403</v>
      </c>
      <c r="K513" s="5" t="s">
        <v>6480</v>
      </c>
      <c r="L513" s="5" t="s">
        <v>20809</v>
      </c>
      <c r="M513" s="5" t="s">
        <v>53</v>
      </c>
      <c r="N513" s="5" t="s">
        <v>55</v>
      </c>
      <c r="O513" s="5"/>
      <c r="P513" s="5" t="b">
        <f t="shared" ca="1" si="0"/>
        <v>1</v>
      </c>
      <c r="Q513" s="5"/>
      <c r="R513" s="5"/>
      <c r="S513" s="5"/>
      <c r="T513" s="5"/>
      <c r="U513" s="5"/>
      <c r="V513" s="5"/>
      <c r="W513" s="5"/>
      <c r="X513" s="5"/>
      <c r="Y513" s="5"/>
      <c r="Z513" s="5"/>
      <c r="AA513" s="5"/>
      <c r="AB513" s="5"/>
      <c r="AC513" s="5"/>
      <c r="AD513" s="5"/>
      <c r="AE513" s="5"/>
    </row>
    <row r="514" spans="1:31" ht="21.75" customHeight="1">
      <c r="A514" s="5" t="s">
        <v>20811</v>
      </c>
      <c r="B514" s="5" t="s">
        <v>20812</v>
      </c>
      <c r="C514" s="5" t="s">
        <v>41</v>
      </c>
      <c r="D514" s="5" t="s">
        <v>94</v>
      </c>
      <c r="E514" s="5" t="s">
        <v>45</v>
      </c>
      <c r="F514" s="7">
        <v>15</v>
      </c>
      <c r="G514" s="7">
        <v>20</v>
      </c>
      <c r="H514" s="5" t="s">
        <v>493</v>
      </c>
      <c r="I514" s="5" t="s">
        <v>66</v>
      </c>
      <c r="J514" s="5" t="s">
        <v>10266</v>
      </c>
      <c r="K514" s="5" t="s">
        <v>20813</v>
      </c>
      <c r="L514" s="5" t="s">
        <v>20814</v>
      </c>
      <c r="M514" s="5" t="s">
        <v>42</v>
      </c>
      <c r="N514" s="5" t="s">
        <v>55</v>
      </c>
      <c r="O514" s="5"/>
      <c r="P514" s="5" t="b">
        <f t="shared" ca="1" si="0"/>
        <v>1</v>
      </c>
      <c r="Q514" s="5"/>
      <c r="R514" s="5"/>
      <c r="S514" s="5"/>
      <c r="T514" s="5"/>
      <c r="U514" s="5"/>
      <c r="V514" s="5"/>
      <c r="W514" s="5"/>
      <c r="X514" s="5"/>
      <c r="Y514" s="5"/>
      <c r="Z514" s="5"/>
      <c r="AA514" s="5"/>
      <c r="AB514" s="5"/>
      <c r="AC514" s="5"/>
      <c r="AD514" s="5"/>
      <c r="AE514" s="5"/>
    </row>
    <row r="515" spans="1:31" ht="21.75" customHeight="1">
      <c r="A515" s="14" t="s">
        <v>20816</v>
      </c>
      <c r="B515" s="14" t="s">
        <v>20817</v>
      </c>
      <c r="C515" s="14" t="s">
        <v>27</v>
      </c>
      <c r="D515" s="14" t="s">
        <v>105</v>
      </c>
      <c r="E515" s="14" t="s">
        <v>45</v>
      </c>
      <c r="F515" s="15">
        <v>15</v>
      </c>
      <c r="G515" s="15">
        <v>20</v>
      </c>
      <c r="H515" s="14" t="s">
        <v>493</v>
      </c>
      <c r="I515" s="14" t="s">
        <v>108</v>
      </c>
      <c r="J515" s="14" t="s">
        <v>444</v>
      </c>
      <c r="K515" s="14" t="s">
        <v>20818</v>
      </c>
      <c r="L515" s="14" t="s">
        <v>20819</v>
      </c>
      <c r="M515" s="14" t="s">
        <v>648</v>
      </c>
      <c r="N515" s="14" t="s">
        <v>55</v>
      </c>
      <c r="O515" s="14" t="b">
        <f ca="1">IFERROR(__xludf.DUMMYFUNCTION("REGEXMATCH(A515,""(?i)ruby"")"),FALSE)</f>
        <v>0</v>
      </c>
      <c r="P515" s="14" t="b">
        <f t="shared" ca="1" si="0"/>
        <v>1</v>
      </c>
      <c r="Q515" s="5"/>
      <c r="R515" s="5"/>
      <c r="S515" s="5"/>
      <c r="T515" s="5"/>
      <c r="U515" s="5"/>
      <c r="V515" s="5"/>
      <c r="W515" s="5"/>
      <c r="X515" s="5"/>
      <c r="Y515" s="5"/>
      <c r="Z515" s="5"/>
      <c r="AA515" s="5"/>
      <c r="AB515" s="5"/>
      <c r="AC515" s="5"/>
      <c r="AD515" s="5"/>
      <c r="AE515" s="5"/>
    </row>
    <row r="516" spans="1:31" ht="21.75" customHeight="1">
      <c r="A516" s="5" t="s">
        <v>20821</v>
      </c>
      <c r="B516" s="5" t="s">
        <v>13889</v>
      </c>
      <c r="C516" s="5" t="s">
        <v>20</v>
      </c>
      <c r="D516" s="5" t="s">
        <v>1616</v>
      </c>
      <c r="E516" s="5" t="s">
        <v>29</v>
      </c>
      <c r="F516" s="7">
        <v>15</v>
      </c>
      <c r="G516" s="7">
        <v>25</v>
      </c>
      <c r="H516" s="5" t="s">
        <v>151</v>
      </c>
      <c r="I516" s="7" t="s">
        <v>24</v>
      </c>
      <c r="J516" s="5" t="s">
        <v>17331</v>
      </c>
      <c r="K516" s="5" t="s">
        <v>17332</v>
      </c>
      <c r="L516" s="5" t="s">
        <v>20822</v>
      </c>
      <c r="M516" s="5" t="s">
        <v>100</v>
      </c>
      <c r="N516" s="5" t="s">
        <v>55</v>
      </c>
      <c r="O516" s="5"/>
      <c r="P516" s="5" t="b">
        <f t="shared" ca="1" si="0"/>
        <v>1</v>
      </c>
      <c r="Q516" s="5"/>
      <c r="R516" s="5"/>
      <c r="S516" s="5"/>
      <c r="T516" s="5"/>
      <c r="U516" s="5"/>
      <c r="V516" s="5"/>
      <c r="W516" s="5"/>
      <c r="X516" s="5"/>
      <c r="Y516" s="5"/>
      <c r="Z516" s="5"/>
      <c r="AA516" s="5"/>
      <c r="AB516" s="5"/>
      <c r="AC516" s="5"/>
      <c r="AD516" s="5"/>
      <c r="AE516" s="5"/>
    </row>
    <row r="517" spans="1:31" ht="21.75" customHeight="1">
      <c r="A517" s="5" t="s">
        <v>9131</v>
      </c>
      <c r="B517" s="5" t="s">
        <v>20825</v>
      </c>
      <c r="C517" s="5" t="s">
        <v>27</v>
      </c>
      <c r="D517" s="5" t="s">
        <v>85</v>
      </c>
      <c r="E517" s="5" t="s">
        <v>45</v>
      </c>
      <c r="F517" s="7">
        <v>15</v>
      </c>
      <c r="G517" s="7">
        <v>30</v>
      </c>
      <c r="H517" s="5" t="s">
        <v>2134</v>
      </c>
      <c r="I517" s="5" t="s">
        <v>108</v>
      </c>
      <c r="J517" s="5" t="s">
        <v>161</v>
      </c>
      <c r="K517" s="5" t="s">
        <v>20826</v>
      </c>
      <c r="L517" s="5" t="s">
        <v>20827</v>
      </c>
      <c r="M517" s="5" t="s">
        <v>37</v>
      </c>
      <c r="N517" s="5" t="s">
        <v>38</v>
      </c>
      <c r="O517" s="5"/>
      <c r="P517" s="5" t="b">
        <f t="shared" ca="1" si="0"/>
        <v>1</v>
      </c>
      <c r="Q517" s="5"/>
      <c r="R517" s="5"/>
      <c r="S517" s="5"/>
      <c r="T517" s="5"/>
      <c r="U517" s="5"/>
      <c r="V517" s="5"/>
      <c r="W517" s="5"/>
      <c r="X517" s="5"/>
      <c r="Y517" s="5"/>
      <c r="Z517" s="5"/>
      <c r="AA517" s="5"/>
      <c r="AB517" s="5"/>
      <c r="AC517" s="5"/>
      <c r="AD517" s="5"/>
      <c r="AE517" s="5"/>
    </row>
    <row r="518" spans="1:31" ht="21.75" customHeight="1">
      <c r="A518" s="5" t="s">
        <v>20828</v>
      </c>
      <c r="B518" s="5" t="s">
        <v>16849</v>
      </c>
      <c r="C518" s="5" t="s">
        <v>27</v>
      </c>
      <c r="D518" s="5" t="s">
        <v>85</v>
      </c>
      <c r="E518" s="5" t="s">
        <v>45</v>
      </c>
      <c r="F518" s="7">
        <v>15</v>
      </c>
      <c r="G518" s="7">
        <v>30</v>
      </c>
      <c r="H518" s="5" t="s">
        <v>2134</v>
      </c>
      <c r="I518" s="7" t="s">
        <v>24</v>
      </c>
      <c r="J518" s="5" t="s">
        <v>412</v>
      </c>
      <c r="K518" s="5" t="s">
        <v>20830</v>
      </c>
      <c r="L518" s="5" t="s">
        <v>20831</v>
      </c>
      <c r="M518" s="5" t="s">
        <v>37</v>
      </c>
      <c r="N518" s="5" t="s">
        <v>38</v>
      </c>
      <c r="O518" s="5"/>
      <c r="P518" s="5" t="b">
        <f t="shared" ca="1" si="0"/>
        <v>1</v>
      </c>
      <c r="Q518" s="5"/>
      <c r="R518" s="5"/>
      <c r="S518" s="5"/>
      <c r="T518" s="5"/>
      <c r="U518" s="5"/>
      <c r="V518" s="5"/>
      <c r="W518" s="5"/>
      <c r="X518" s="5"/>
      <c r="Y518" s="5"/>
      <c r="Z518" s="5"/>
      <c r="AA518" s="5"/>
      <c r="AB518" s="5"/>
      <c r="AC518" s="5"/>
      <c r="AD518" s="5"/>
      <c r="AE518" s="5"/>
    </row>
    <row r="519" spans="1:31" ht="21.75" customHeight="1">
      <c r="A519" s="5" t="s">
        <v>277</v>
      </c>
      <c r="B519" s="5" t="s">
        <v>20834</v>
      </c>
      <c r="C519" s="5" t="s">
        <v>27</v>
      </c>
      <c r="D519" s="5" t="s">
        <v>80</v>
      </c>
      <c r="E519" s="5" t="s">
        <v>45</v>
      </c>
      <c r="F519" s="7">
        <v>15</v>
      </c>
      <c r="G519" s="7">
        <v>20</v>
      </c>
      <c r="H519" s="5" t="s">
        <v>493</v>
      </c>
      <c r="I519" s="5" t="s">
        <v>108</v>
      </c>
      <c r="J519" s="5" t="s">
        <v>2587</v>
      </c>
      <c r="K519" s="5" t="s">
        <v>20836</v>
      </c>
      <c r="L519" s="5" t="s">
        <v>20837</v>
      </c>
      <c r="M519" s="5" t="s">
        <v>37</v>
      </c>
      <c r="N519" s="5" t="s">
        <v>55</v>
      </c>
      <c r="O519" s="5"/>
      <c r="P519" s="5" t="b">
        <f t="shared" ca="1" si="0"/>
        <v>1</v>
      </c>
      <c r="Q519" s="5"/>
      <c r="R519" s="5"/>
      <c r="S519" s="5"/>
      <c r="T519" s="5"/>
      <c r="U519" s="5"/>
      <c r="V519" s="5"/>
      <c r="W519" s="5"/>
      <c r="X519" s="5"/>
      <c r="Y519" s="5"/>
      <c r="Z519" s="5"/>
      <c r="AA519" s="5"/>
      <c r="AB519" s="5"/>
      <c r="AC519" s="5"/>
      <c r="AD519" s="5"/>
      <c r="AE519" s="5"/>
    </row>
    <row r="520" spans="1:31" ht="21.75" customHeight="1">
      <c r="A520" s="5" t="s">
        <v>14191</v>
      </c>
      <c r="B520" s="5" t="s">
        <v>11251</v>
      </c>
      <c r="C520" s="5" t="s">
        <v>27</v>
      </c>
      <c r="D520" s="5" t="s">
        <v>47</v>
      </c>
      <c r="E520" s="5" t="s">
        <v>45</v>
      </c>
      <c r="F520" s="7">
        <v>15</v>
      </c>
      <c r="G520" s="7">
        <v>25</v>
      </c>
      <c r="H520" s="5" t="s">
        <v>151</v>
      </c>
      <c r="I520" s="5" t="s">
        <v>66</v>
      </c>
      <c r="J520" s="5" t="s">
        <v>1053</v>
      </c>
      <c r="K520" s="5" t="s">
        <v>20838</v>
      </c>
      <c r="L520" s="5" t="s">
        <v>20840</v>
      </c>
      <c r="M520" s="5" t="s">
        <v>42</v>
      </c>
      <c r="N520" s="5" t="s">
        <v>55</v>
      </c>
      <c r="O520" s="5"/>
      <c r="P520" s="5" t="b">
        <f t="shared" ca="1" si="0"/>
        <v>1</v>
      </c>
      <c r="Q520" s="5"/>
      <c r="R520" s="5"/>
      <c r="S520" s="5"/>
      <c r="T520" s="5"/>
      <c r="U520" s="5"/>
      <c r="V520" s="5"/>
      <c r="W520" s="5"/>
      <c r="X520" s="5"/>
      <c r="Y520" s="5"/>
      <c r="Z520" s="5"/>
      <c r="AA520" s="5"/>
      <c r="AB520" s="5"/>
      <c r="AC520" s="5"/>
      <c r="AD520" s="5"/>
      <c r="AE520" s="5"/>
    </row>
    <row r="521" spans="1:31" ht="21.75" customHeight="1">
      <c r="A521" s="5" t="s">
        <v>20841</v>
      </c>
      <c r="B521" s="5" t="s">
        <v>3730</v>
      </c>
      <c r="C521" s="5" t="s">
        <v>27</v>
      </c>
      <c r="D521" s="5" t="s">
        <v>47</v>
      </c>
      <c r="E521" s="5" t="s">
        <v>29</v>
      </c>
      <c r="F521" s="7">
        <v>15</v>
      </c>
      <c r="G521" s="7">
        <v>20</v>
      </c>
      <c r="H521" s="5" t="s">
        <v>493</v>
      </c>
      <c r="I521" s="5" t="s">
        <v>1690</v>
      </c>
      <c r="J521" s="5" t="s">
        <v>252</v>
      </c>
      <c r="K521" s="5" t="s">
        <v>5491</v>
      </c>
      <c r="L521" s="5" t="s">
        <v>20844</v>
      </c>
      <c r="M521" s="5" t="s">
        <v>42</v>
      </c>
      <c r="N521" s="5" t="s">
        <v>89</v>
      </c>
      <c r="O521" s="5"/>
      <c r="P521" s="5" t="b">
        <f t="shared" ca="1" si="0"/>
        <v>1</v>
      </c>
      <c r="Q521" s="5"/>
      <c r="R521" s="5"/>
      <c r="S521" s="5"/>
      <c r="T521" s="5"/>
      <c r="U521" s="5"/>
      <c r="V521" s="5"/>
      <c r="W521" s="5"/>
      <c r="X521" s="5"/>
      <c r="Y521" s="5"/>
      <c r="Z521" s="5"/>
      <c r="AA521" s="5"/>
      <c r="AB521" s="5"/>
      <c r="AC521" s="5"/>
      <c r="AD521" s="5"/>
      <c r="AE521" s="5"/>
    </row>
    <row r="522" spans="1:31" ht="21.75" customHeight="1">
      <c r="A522" s="5" t="s">
        <v>1457</v>
      </c>
      <c r="B522" s="5" t="s">
        <v>20847</v>
      </c>
      <c r="C522" s="5" t="s">
        <v>41</v>
      </c>
      <c r="D522" s="5" t="s">
        <v>94</v>
      </c>
      <c r="E522" s="5" t="s">
        <v>45</v>
      </c>
      <c r="F522" s="7">
        <v>15</v>
      </c>
      <c r="G522" s="7">
        <v>20</v>
      </c>
      <c r="H522" s="5" t="s">
        <v>493</v>
      </c>
      <c r="I522" s="5" t="s">
        <v>66</v>
      </c>
      <c r="J522" s="5" t="s">
        <v>134</v>
      </c>
      <c r="K522" s="5" t="s">
        <v>20848</v>
      </c>
      <c r="L522" s="5" t="s">
        <v>20849</v>
      </c>
      <c r="M522" s="5" t="s">
        <v>167</v>
      </c>
      <c r="N522" s="5" t="s">
        <v>55</v>
      </c>
      <c r="O522" s="5"/>
      <c r="P522" s="5" t="b">
        <f t="shared" ca="1" si="0"/>
        <v>1</v>
      </c>
      <c r="Q522" s="5"/>
      <c r="R522" s="5"/>
      <c r="S522" s="5"/>
      <c r="T522" s="5"/>
      <c r="U522" s="5"/>
      <c r="V522" s="5"/>
      <c r="W522" s="5"/>
      <c r="X522" s="5"/>
      <c r="Y522" s="5"/>
      <c r="Z522" s="5"/>
      <c r="AA522" s="5"/>
      <c r="AB522" s="5"/>
      <c r="AC522" s="5"/>
      <c r="AD522" s="5"/>
      <c r="AE522" s="5"/>
    </row>
    <row r="523" spans="1:31" ht="21.75" customHeight="1">
      <c r="A523" s="5" t="s">
        <v>20850</v>
      </c>
      <c r="B523" s="5" t="s">
        <v>16929</v>
      </c>
      <c r="C523" s="5" t="s">
        <v>170</v>
      </c>
      <c r="D523" s="5" t="s">
        <v>390</v>
      </c>
      <c r="E523" s="5" t="s">
        <v>29</v>
      </c>
      <c r="F523" s="7">
        <v>15</v>
      </c>
      <c r="G523" s="7">
        <v>18</v>
      </c>
      <c r="H523" s="5" t="s">
        <v>5228</v>
      </c>
      <c r="I523" s="5" t="s">
        <v>66</v>
      </c>
      <c r="J523" s="5" t="s">
        <v>57</v>
      </c>
      <c r="K523" s="9" t="s">
        <v>47</v>
      </c>
      <c r="L523" s="5" t="s">
        <v>20852</v>
      </c>
      <c r="M523" s="5" t="s">
        <v>42</v>
      </c>
      <c r="N523" s="5" t="s">
        <v>89</v>
      </c>
      <c r="O523" s="5"/>
      <c r="P523" s="5" t="b">
        <f t="shared" ca="1" si="0"/>
        <v>1</v>
      </c>
      <c r="Q523" s="5"/>
      <c r="R523" s="5"/>
      <c r="S523" s="5"/>
      <c r="T523" s="5"/>
      <c r="U523" s="5"/>
      <c r="V523" s="5"/>
      <c r="W523" s="5"/>
      <c r="X523" s="5"/>
      <c r="Y523" s="5"/>
      <c r="Z523" s="5"/>
      <c r="AA523" s="5"/>
      <c r="AB523" s="5"/>
      <c r="AC523" s="5"/>
      <c r="AD523" s="5"/>
      <c r="AE523" s="5"/>
    </row>
    <row r="524" spans="1:31" ht="21.75" customHeight="1">
      <c r="A524" s="5" t="s">
        <v>20854</v>
      </c>
      <c r="B524" s="5" t="s">
        <v>5974</v>
      </c>
      <c r="C524" s="5" t="s">
        <v>170</v>
      </c>
      <c r="D524" s="5" t="s">
        <v>47</v>
      </c>
      <c r="E524" s="5" t="s">
        <v>45</v>
      </c>
      <c r="F524" s="7">
        <v>15</v>
      </c>
      <c r="G524" s="7">
        <v>25</v>
      </c>
      <c r="H524" s="5" t="s">
        <v>151</v>
      </c>
      <c r="I524" s="5" t="s">
        <v>31</v>
      </c>
      <c r="J524" s="5" t="s">
        <v>5977</v>
      </c>
      <c r="K524" s="9" t="s">
        <v>47</v>
      </c>
      <c r="L524" s="5" t="s">
        <v>20857</v>
      </c>
      <c r="M524" s="5" t="s">
        <v>42</v>
      </c>
      <c r="N524" s="5" t="s">
        <v>55</v>
      </c>
      <c r="O524" s="5"/>
      <c r="P524" s="5" t="b">
        <f t="shared" ca="1" si="0"/>
        <v>1</v>
      </c>
      <c r="Q524" s="5"/>
      <c r="R524" s="5"/>
      <c r="S524" s="5"/>
      <c r="T524" s="5"/>
      <c r="U524" s="5"/>
      <c r="V524" s="5"/>
      <c r="W524" s="5"/>
      <c r="X524" s="5"/>
      <c r="Y524" s="5"/>
      <c r="Z524" s="5"/>
      <c r="AA524" s="5"/>
      <c r="AB524" s="5"/>
      <c r="AC524" s="5"/>
      <c r="AD524" s="5"/>
      <c r="AE524" s="5"/>
    </row>
    <row r="525" spans="1:31" ht="21.75" customHeight="1">
      <c r="A525" s="14" t="s">
        <v>20858</v>
      </c>
      <c r="B525" s="14" t="s">
        <v>20437</v>
      </c>
      <c r="C525" s="14" t="s">
        <v>41</v>
      </c>
      <c r="D525" s="14" t="s">
        <v>47</v>
      </c>
      <c r="E525" s="14" t="s">
        <v>45</v>
      </c>
      <c r="F525" s="15">
        <v>15</v>
      </c>
      <c r="G525" s="15">
        <v>20</v>
      </c>
      <c r="H525" s="14" t="s">
        <v>493</v>
      </c>
      <c r="I525" s="15" t="s">
        <v>24</v>
      </c>
      <c r="J525" s="14" t="s">
        <v>76</v>
      </c>
      <c r="K525" s="16" t="s">
        <v>47</v>
      </c>
      <c r="L525" s="16" t="s">
        <v>47</v>
      </c>
      <c r="M525" s="14" t="s">
        <v>1599</v>
      </c>
      <c r="N525" s="14" t="s">
        <v>237</v>
      </c>
      <c r="O525" s="14" t="b">
        <f t="shared" ref="O525:O526" ca="1" si="9">IFERROR(__xludf.DUMMYFUNCTION("REGEXMATCH(A525,""(?i)ruby"")"),FALSE)</f>
        <v>0</v>
      </c>
      <c r="P525" s="14" t="b">
        <f t="shared" ca="1" si="0"/>
        <v>1</v>
      </c>
      <c r="Q525" s="5"/>
      <c r="R525" s="5"/>
      <c r="S525" s="5"/>
      <c r="T525" s="5"/>
      <c r="U525" s="5"/>
      <c r="V525" s="5"/>
      <c r="W525" s="5"/>
      <c r="X525" s="5"/>
      <c r="Y525" s="5"/>
      <c r="Z525" s="5"/>
      <c r="AA525" s="5"/>
      <c r="AB525" s="5"/>
      <c r="AC525" s="5"/>
      <c r="AD525" s="5"/>
      <c r="AE525" s="5"/>
    </row>
    <row r="526" spans="1:31" ht="21.75" customHeight="1">
      <c r="A526" s="14" t="s">
        <v>20860</v>
      </c>
      <c r="B526" s="14" t="s">
        <v>13320</v>
      </c>
      <c r="C526" s="14" t="s">
        <v>20</v>
      </c>
      <c r="D526" s="14" t="s">
        <v>21</v>
      </c>
      <c r="E526" s="14" t="s">
        <v>45</v>
      </c>
      <c r="F526" s="15">
        <v>15</v>
      </c>
      <c r="G526" s="15">
        <v>30</v>
      </c>
      <c r="H526" s="14" t="s">
        <v>2134</v>
      </c>
      <c r="I526" s="14" t="s">
        <v>108</v>
      </c>
      <c r="J526" s="14" t="s">
        <v>2303</v>
      </c>
      <c r="K526" s="16" t="s">
        <v>47</v>
      </c>
      <c r="L526" s="14" t="s">
        <v>20861</v>
      </c>
      <c r="M526" s="14" t="s">
        <v>37</v>
      </c>
      <c r="N526" s="14" t="s">
        <v>44</v>
      </c>
      <c r="O526" s="14" t="b">
        <f t="shared" ca="1" si="9"/>
        <v>0</v>
      </c>
      <c r="P526" s="14" t="b">
        <f t="shared" ca="1" si="0"/>
        <v>1</v>
      </c>
      <c r="Q526" s="5"/>
      <c r="R526" s="5"/>
      <c r="S526" s="5"/>
      <c r="T526" s="5"/>
      <c r="U526" s="5"/>
      <c r="V526" s="5"/>
      <c r="W526" s="5"/>
      <c r="X526" s="5"/>
      <c r="Y526" s="5"/>
      <c r="Z526" s="5"/>
      <c r="AA526" s="5"/>
      <c r="AB526" s="5"/>
      <c r="AC526" s="5"/>
      <c r="AD526" s="5"/>
      <c r="AE526" s="5"/>
    </row>
    <row r="527" spans="1:31" ht="21.75" customHeight="1">
      <c r="A527" s="5" t="s">
        <v>20863</v>
      </c>
      <c r="B527" s="5" t="s">
        <v>4454</v>
      </c>
      <c r="C527" s="5" t="s">
        <v>27</v>
      </c>
      <c r="D527" s="5" t="s">
        <v>80</v>
      </c>
      <c r="E527" s="5" t="s">
        <v>29</v>
      </c>
      <c r="F527" s="7">
        <v>15</v>
      </c>
      <c r="G527" s="7">
        <v>25</v>
      </c>
      <c r="H527" s="5" t="s">
        <v>151</v>
      </c>
      <c r="I527" s="5" t="s">
        <v>125</v>
      </c>
      <c r="J527" s="5" t="s">
        <v>57</v>
      </c>
      <c r="K527" s="5" t="s">
        <v>4457</v>
      </c>
      <c r="L527" s="5" t="s">
        <v>20864</v>
      </c>
      <c r="M527" s="5" t="s">
        <v>53</v>
      </c>
      <c r="N527" s="5" t="s">
        <v>55</v>
      </c>
      <c r="O527" s="5"/>
      <c r="P527" s="5" t="b">
        <f t="shared" ca="1" si="0"/>
        <v>1</v>
      </c>
      <c r="Q527" s="5"/>
      <c r="R527" s="5"/>
      <c r="S527" s="5"/>
      <c r="T527" s="5"/>
      <c r="U527" s="5"/>
      <c r="V527" s="5"/>
      <c r="W527" s="5"/>
      <c r="X527" s="5"/>
      <c r="Y527" s="5"/>
      <c r="Z527" s="5"/>
      <c r="AA527" s="5"/>
      <c r="AB527" s="5"/>
      <c r="AC527" s="5"/>
      <c r="AD527" s="5"/>
      <c r="AE527" s="5"/>
    </row>
    <row r="528" spans="1:31" ht="21.75" customHeight="1">
      <c r="A528" s="5" t="s">
        <v>3537</v>
      </c>
      <c r="B528" s="5" t="s">
        <v>13938</v>
      </c>
      <c r="C528" s="5" t="s">
        <v>20</v>
      </c>
      <c r="D528" s="5" t="s">
        <v>21</v>
      </c>
      <c r="E528" s="5" t="s">
        <v>45</v>
      </c>
      <c r="F528" s="7">
        <v>15</v>
      </c>
      <c r="G528" s="7">
        <v>20</v>
      </c>
      <c r="H528" s="5" t="s">
        <v>493</v>
      </c>
      <c r="I528" s="5" t="s">
        <v>108</v>
      </c>
      <c r="J528" s="5" t="s">
        <v>57</v>
      </c>
      <c r="K528" s="5" t="s">
        <v>13942</v>
      </c>
      <c r="L528" s="5" t="s">
        <v>20866</v>
      </c>
      <c r="M528" s="5" t="s">
        <v>42</v>
      </c>
      <c r="N528" s="5" t="s">
        <v>55</v>
      </c>
      <c r="O528" s="5"/>
      <c r="P528" s="5" t="b">
        <f t="shared" ca="1" si="0"/>
        <v>1</v>
      </c>
      <c r="Q528" s="5"/>
      <c r="R528" s="5"/>
      <c r="S528" s="5"/>
      <c r="T528" s="5"/>
      <c r="U528" s="5"/>
      <c r="V528" s="5"/>
      <c r="W528" s="5"/>
      <c r="X528" s="5"/>
      <c r="Y528" s="5"/>
      <c r="Z528" s="5"/>
      <c r="AA528" s="5"/>
      <c r="AB528" s="5"/>
      <c r="AC528" s="5"/>
      <c r="AD528" s="5"/>
      <c r="AE528" s="5"/>
    </row>
    <row r="529" spans="1:31" ht="21.75" customHeight="1">
      <c r="A529" s="5" t="s">
        <v>4668</v>
      </c>
      <c r="B529" s="5" t="s">
        <v>20871</v>
      </c>
      <c r="C529" s="5" t="s">
        <v>170</v>
      </c>
      <c r="D529" s="5" t="s">
        <v>390</v>
      </c>
      <c r="E529" s="5" t="s">
        <v>45</v>
      </c>
      <c r="F529" s="7">
        <v>15</v>
      </c>
      <c r="G529" s="7">
        <v>25</v>
      </c>
      <c r="H529" s="5" t="s">
        <v>151</v>
      </c>
      <c r="I529" s="5" t="s">
        <v>66</v>
      </c>
      <c r="J529" s="5" t="s">
        <v>2724</v>
      </c>
      <c r="K529" s="9" t="s">
        <v>47</v>
      </c>
      <c r="L529" s="5" t="s">
        <v>20872</v>
      </c>
      <c r="M529" s="5" t="s">
        <v>167</v>
      </c>
      <c r="N529" s="5" t="s">
        <v>55</v>
      </c>
      <c r="O529" s="5"/>
      <c r="P529" s="5" t="b">
        <f t="shared" ca="1" si="0"/>
        <v>1</v>
      </c>
      <c r="Q529" s="5"/>
      <c r="R529" s="5"/>
      <c r="S529" s="5"/>
      <c r="T529" s="5"/>
      <c r="U529" s="5"/>
      <c r="V529" s="5"/>
      <c r="W529" s="5"/>
      <c r="X529" s="5"/>
      <c r="Y529" s="5"/>
      <c r="Z529" s="5"/>
      <c r="AA529" s="5"/>
      <c r="AB529" s="5"/>
      <c r="AC529" s="5"/>
      <c r="AD529" s="5"/>
      <c r="AE529" s="5"/>
    </row>
    <row r="530" spans="1:31" ht="21.75" customHeight="1">
      <c r="A530" s="5" t="s">
        <v>4631</v>
      </c>
      <c r="B530" s="5" t="s">
        <v>4632</v>
      </c>
      <c r="C530" s="5" t="s">
        <v>27</v>
      </c>
      <c r="D530" s="5" t="s">
        <v>80</v>
      </c>
      <c r="E530" s="5" t="s">
        <v>45</v>
      </c>
      <c r="F530" s="7">
        <v>15</v>
      </c>
      <c r="G530" s="7">
        <v>30</v>
      </c>
      <c r="H530" s="5" t="s">
        <v>2134</v>
      </c>
      <c r="I530" s="5" t="s">
        <v>66</v>
      </c>
      <c r="J530" s="5" t="s">
        <v>4636</v>
      </c>
      <c r="K530" s="5" t="s">
        <v>4637</v>
      </c>
      <c r="L530" s="5" t="s">
        <v>4638</v>
      </c>
      <c r="M530" s="5" t="s">
        <v>37</v>
      </c>
      <c r="N530" s="5" t="s">
        <v>271</v>
      </c>
      <c r="O530" s="5"/>
      <c r="P530" s="5" t="b">
        <f t="shared" ca="1" si="0"/>
        <v>1</v>
      </c>
      <c r="Q530" s="5"/>
      <c r="R530" s="5"/>
      <c r="S530" s="5"/>
      <c r="T530" s="5"/>
      <c r="U530" s="5"/>
      <c r="V530" s="5"/>
      <c r="W530" s="5"/>
      <c r="X530" s="5"/>
      <c r="Y530" s="5"/>
      <c r="Z530" s="5"/>
      <c r="AA530" s="5"/>
      <c r="AB530" s="5"/>
      <c r="AC530" s="5"/>
      <c r="AD530" s="5"/>
      <c r="AE530" s="5"/>
    </row>
    <row r="531" spans="1:31" ht="21.75" customHeight="1">
      <c r="A531" s="5" t="s">
        <v>20880</v>
      </c>
      <c r="B531" s="5" t="s">
        <v>20881</v>
      </c>
      <c r="C531" s="5" t="s">
        <v>170</v>
      </c>
      <c r="D531" s="5" t="s">
        <v>390</v>
      </c>
      <c r="E531" s="5" t="s">
        <v>29</v>
      </c>
      <c r="F531" s="7">
        <v>15</v>
      </c>
      <c r="G531" s="7">
        <v>25</v>
      </c>
      <c r="H531" s="5" t="s">
        <v>151</v>
      </c>
      <c r="I531" s="5" t="s">
        <v>108</v>
      </c>
      <c r="J531" s="5" t="s">
        <v>224</v>
      </c>
      <c r="K531" s="9" t="s">
        <v>47</v>
      </c>
      <c r="L531" s="5" t="s">
        <v>20883</v>
      </c>
      <c r="M531" s="5" t="s">
        <v>100</v>
      </c>
      <c r="N531" s="5" t="s">
        <v>55</v>
      </c>
      <c r="O531" s="5"/>
      <c r="P531" s="5" t="b">
        <f t="shared" ca="1" si="0"/>
        <v>1</v>
      </c>
      <c r="Q531" s="5"/>
      <c r="R531" s="5"/>
      <c r="S531" s="5"/>
      <c r="T531" s="5"/>
      <c r="U531" s="5"/>
      <c r="V531" s="5"/>
      <c r="W531" s="5"/>
      <c r="X531" s="5"/>
      <c r="Y531" s="5"/>
      <c r="Z531" s="5"/>
      <c r="AA531" s="5"/>
      <c r="AB531" s="5"/>
      <c r="AC531" s="5"/>
      <c r="AD531" s="5"/>
      <c r="AE531" s="5"/>
    </row>
    <row r="532" spans="1:31" ht="21.75" customHeight="1">
      <c r="A532" s="5" t="s">
        <v>20886</v>
      </c>
      <c r="B532" s="5" t="s">
        <v>20888</v>
      </c>
      <c r="C532" s="5" t="s">
        <v>27</v>
      </c>
      <c r="D532" s="5" t="s">
        <v>80</v>
      </c>
      <c r="E532" s="5" t="s">
        <v>45</v>
      </c>
      <c r="F532" s="7">
        <v>15</v>
      </c>
      <c r="G532" s="7">
        <v>20</v>
      </c>
      <c r="H532" s="5" t="s">
        <v>493</v>
      </c>
      <c r="I532" s="5" t="s">
        <v>108</v>
      </c>
      <c r="J532" s="5" t="s">
        <v>20889</v>
      </c>
      <c r="K532" s="5" t="s">
        <v>20890</v>
      </c>
      <c r="L532" s="5" t="s">
        <v>20891</v>
      </c>
      <c r="M532" s="5" t="s">
        <v>100</v>
      </c>
      <c r="N532" s="5" t="s">
        <v>55</v>
      </c>
      <c r="O532" s="5"/>
      <c r="P532" s="5" t="b">
        <f t="shared" ca="1" si="0"/>
        <v>1</v>
      </c>
      <c r="Q532" s="5"/>
      <c r="R532" s="5"/>
      <c r="S532" s="5"/>
      <c r="T532" s="5"/>
      <c r="U532" s="5"/>
      <c r="V532" s="5"/>
      <c r="W532" s="5"/>
      <c r="X532" s="5"/>
      <c r="Y532" s="5"/>
      <c r="Z532" s="5"/>
      <c r="AA532" s="5"/>
      <c r="AB532" s="5"/>
      <c r="AC532" s="5"/>
      <c r="AD532" s="5"/>
      <c r="AE532" s="5"/>
    </row>
    <row r="533" spans="1:31" ht="21.75" customHeight="1">
      <c r="A533" s="5" t="s">
        <v>1457</v>
      </c>
      <c r="B533" s="5" t="s">
        <v>16327</v>
      </c>
      <c r="C533" s="5" t="s">
        <v>27</v>
      </c>
      <c r="D533" s="5" t="s">
        <v>85</v>
      </c>
      <c r="E533" s="5" t="s">
        <v>45</v>
      </c>
      <c r="F533" s="7">
        <v>15</v>
      </c>
      <c r="G533" s="7">
        <v>25</v>
      </c>
      <c r="H533" s="5" t="s">
        <v>151</v>
      </c>
      <c r="I533" s="5" t="s">
        <v>66</v>
      </c>
      <c r="J533" s="5" t="s">
        <v>2872</v>
      </c>
      <c r="K533" s="9" t="s">
        <v>47</v>
      </c>
      <c r="L533" s="5" t="s">
        <v>16329</v>
      </c>
      <c r="M533" s="5" t="s">
        <v>100</v>
      </c>
      <c r="N533" s="5" t="s">
        <v>271</v>
      </c>
      <c r="O533" s="5"/>
      <c r="P533" s="5" t="b">
        <f t="shared" ca="1" si="0"/>
        <v>1</v>
      </c>
      <c r="Q533" s="5"/>
      <c r="R533" s="5"/>
      <c r="S533" s="5"/>
      <c r="T533" s="5"/>
      <c r="U533" s="5"/>
      <c r="V533" s="5"/>
      <c r="W533" s="5"/>
      <c r="X533" s="5"/>
      <c r="Y533" s="5"/>
      <c r="Z533" s="5"/>
      <c r="AA533" s="5"/>
      <c r="AB533" s="5"/>
      <c r="AC533" s="5"/>
      <c r="AD533" s="5"/>
      <c r="AE533" s="5"/>
    </row>
    <row r="534" spans="1:31" ht="21.75" customHeight="1">
      <c r="A534" s="5" t="s">
        <v>7239</v>
      </c>
      <c r="B534" s="5" t="s">
        <v>11482</v>
      </c>
      <c r="C534" s="5" t="s">
        <v>27</v>
      </c>
      <c r="D534" s="5" t="s">
        <v>80</v>
      </c>
      <c r="E534" s="5" t="s">
        <v>45</v>
      </c>
      <c r="F534" s="7">
        <v>15</v>
      </c>
      <c r="G534" s="7">
        <v>25</v>
      </c>
      <c r="H534" s="5" t="s">
        <v>151</v>
      </c>
      <c r="I534" s="5" t="s">
        <v>108</v>
      </c>
      <c r="J534" s="5" t="s">
        <v>117</v>
      </c>
      <c r="K534" s="5" t="s">
        <v>20898</v>
      </c>
      <c r="L534" s="5" t="s">
        <v>20899</v>
      </c>
      <c r="M534" s="5" t="s">
        <v>53</v>
      </c>
      <c r="N534" s="5" t="s">
        <v>55</v>
      </c>
      <c r="O534" s="5"/>
      <c r="P534" s="5" t="b">
        <f t="shared" ca="1" si="0"/>
        <v>1</v>
      </c>
      <c r="Q534" s="5"/>
      <c r="R534" s="5"/>
      <c r="S534" s="5"/>
      <c r="T534" s="5"/>
      <c r="U534" s="5"/>
      <c r="V534" s="5"/>
      <c r="W534" s="5"/>
      <c r="X534" s="5"/>
      <c r="Y534" s="5"/>
      <c r="Z534" s="5"/>
      <c r="AA534" s="5"/>
      <c r="AB534" s="5"/>
      <c r="AC534" s="5"/>
      <c r="AD534" s="5"/>
      <c r="AE534" s="5"/>
    </row>
    <row r="535" spans="1:31" ht="21.75" customHeight="1">
      <c r="A535" s="5" t="s">
        <v>20902</v>
      </c>
      <c r="B535" s="5" t="s">
        <v>19312</v>
      </c>
      <c r="C535" s="5" t="s">
        <v>27</v>
      </c>
      <c r="D535" s="5" t="s">
        <v>80</v>
      </c>
      <c r="E535" s="5" t="s">
        <v>45</v>
      </c>
      <c r="F535" s="7">
        <v>15</v>
      </c>
      <c r="G535" s="7">
        <v>25</v>
      </c>
      <c r="H535" s="5" t="s">
        <v>151</v>
      </c>
      <c r="I535" s="5" t="s">
        <v>125</v>
      </c>
      <c r="J535" s="5" t="s">
        <v>414</v>
      </c>
      <c r="K535" s="5" t="s">
        <v>19314</v>
      </c>
      <c r="L535" s="5" t="s">
        <v>20905</v>
      </c>
      <c r="M535" s="5" t="s">
        <v>53</v>
      </c>
      <c r="N535" s="5" t="s">
        <v>55</v>
      </c>
      <c r="O535" s="5"/>
      <c r="P535" s="5" t="b">
        <f t="shared" ca="1" si="0"/>
        <v>1</v>
      </c>
      <c r="Q535" s="5"/>
      <c r="R535" s="5"/>
      <c r="S535" s="5"/>
      <c r="T535" s="5"/>
      <c r="U535" s="5"/>
      <c r="V535" s="5"/>
      <c r="W535" s="5"/>
      <c r="X535" s="5"/>
      <c r="Y535" s="5"/>
      <c r="Z535" s="5"/>
      <c r="AA535" s="5"/>
      <c r="AB535" s="5"/>
      <c r="AC535" s="5"/>
      <c r="AD535" s="5"/>
      <c r="AE535" s="5"/>
    </row>
    <row r="536" spans="1:31" ht="21.75" customHeight="1">
      <c r="A536" s="14" t="s">
        <v>20906</v>
      </c>
      <c r="B536" s="14" t="s">
        <v>20396</v>
      </c>
      <c r="C536" s="14" t="s">
        <v>20</v>
      </c>
      <c r="D536" s="14" t="s">
        <v>21</v>
      </c>
      <c r="E536" s="14" t="s">
        <v>45</v>
      </c>
      <c r="F536" s="15">
        <v>15</v>
      </c>
      <c r="G536" s="15">
        <v>20</v>
      </c>
      <c r="H536" s="14" t="s">
        <v>493</v>
      </c>
      <c r="I536" s="14" t="s">
        <v>108</v>
      </c>
      <c r="J536" s="14" t="s">
        <v>76</v>
      </c>
      <c r="K536" s="16" t="s">
        <v>47</v>
      </c>
      <c r="L536" s="16" t="s">
        <v>47</v>
      </c>
      <c r="M536" s="14" t="s">
        <v>37</v>
      </c>
      <c r="N536" s="14" t="s">
        <v>55</v>
      </c>
      <c r="O536" s="14" t="b">
        <f ca="1">IFERROR(__xludf.DUMMYFUNCTION("REGEXMATCH(A536,""(?i)ruby"")"),FALSE)</f>
        <v>0</v>
      </c>
      <c r="P536" s="14" t="b">
        <f t="shared" ca="1" si="0"/>
        <v>1</v>
      </c>
      <c r="Q536" s="5"/>
      <c r="R536" s="5"/>
      <c r="S536" s="5"/>
      <c r="T536" s="5"/>
      <c r="U536" s="5"/>
      <c r="V536" s="5"/>
      <c r="W536" s="5"/>
      <c r="X536" s="5"/>
      <c r="Y536" s="5"/>
      <c r="Z536" s="5"/>
      <c r="AA536" s="5"/>
      <c r="AB536" s="5"/>
      <c r="AC536" s="5"/>
      <c r="AD536" s="5"/>
      <c r="AE536" s="5"/>
    </row>
    <row r="537" spans="1:31" ht="21.75" customHeight="1">
      <c r="A537" s="5" t="s">
        <v>3767</v>
      </c>
      <c r="B537" s="5" t="s">
        <v>14786</v>
      </c>
      <c r="C537" s="5" t="s">
        <v>41</v>
      </c>
      <c r="D537" s="5" t="s">
        <v>47</v>
      </c>
      <c r="E537" s="5" t="s">
        <v>45</v>
      </c>
      <c r="F537" s="7">
        <v>15</v>
      </c>
      <c r="G537" s="7">
        <v>30</v>
      </c>
      <c r="H537" s="5" t="s">
        <v>2134</v>
      </c>
      <c r="I537" s="5" t="s">
        <v>66</v>
      </c>
      <c r="J537" s="5" t="s">
        <v>57</v>
      </c>
      <c r="K537" s="5" t="s">
        <v>15363</v>
      </c>
      <c r="L537" s="5" t="s">
        <v>15364</v>
      </c>
      <c r="M537" s="5" t="s">
        <v>53</v>
      </c>
      <c r="N537" s="5" t="s">
        <v>55</v>
      </c>
      <c r="O537" s="5"/>
      <c r="P537" s="5" t="b">
        <f t="shared" ca="1" si="0"/>
        <v>1</v>
      </c>
      <c r="Q537" s="5"/>
      <c r="R537" s="5"/>
      <c r="S537" s="5"/>
      <c r="T537" s="5"/>
      <c r="U537" s="5"/>
      <c r="V537" s="5"/>
      <c r="W537" s="5"/>
      <c r="X537" s="5"/>
      <c r="Y537" s="5"/>
      <c r="Z537" s="5"/>
      <c r="AA537" s="5"/>
      <c r="AB537" s="5"/>
      <c r="AC537" s="5"/>
      <c r="AD537" s="5"/>
      <c r="AE537" s="5"/>
    </row>
    <row r="538" spans="1:31" ht="21.75" customHeight="1">
      <c r="A538" s="5" t="s">
        <v>20907</v>
      </c>
      <c r="B538" s="5" t="s">
        <v>20908</v>
      </c>
      <c r="C538" s="5" t="s">
        <v>170</v>
      </c>
      <c r="D538" s="5" t="s">
        <v>390</v>
      </c>
      <c r="E538" s="5" t="s">
        <v>29</v>
      </c>
      <c r="F538" s="7">
        <v>15</v>
      </c>
      <c r="G538" s="7">
        <v>20</v>
      </c>
      <c r="H538" s="5" t="s">
        <v>493</v>
      </c>
      <c r="I538" s="5" t="s">
        <v>66</v>
      </c>
      <c r="J538" s="5" t="s">
        <v>117</v>
      </c>
      <c r="K538" s="5" t="s">
        <v>20910</v>
      </c>
      <c r="L538" s="5" t="s">
        <v>20911</v>
      </c>
      <c r="M538" s="5" t="s">
        <v>37</v>
      </c>
      <c r="N538" s="5" t="s">
        <v>237</v>
      </c>
      <c r="O538" s="5"/>
      <c r="P538" s="5" t="b">
        <f t="shared" ca="1" si="0"/>
        <v>1</v>
      </c>
      <c r="Q538" s="5"/>
      <c r="R538" s="5"/>
      <c r="S538" s="5"/>
      <c r="T538" s="5"/>
      <c r="U538" s="5"/>
      <c r="V538" s="5"/>
      <c r="W538" s="5"/>
      <c r="X538" s="5"/>
      <c r="Y538" s="5"/>
      <c r="Z538" s="5"/>
      <c r="AA538" s="5"/>
      <c r="AB538" s="5"/>
      <c r="AC538" s="5"/>
      <c r="AD538" s="5"/>
      <c r="AE538" s="5"/>
    </row>
    <row r="539" spans="1:31" ht="21.75" customHeight="1">
      <c r="A539" s="5" t="s">
        <v>15601</v>
      </c>
      <c r="B539" s="5" t="s">
        <v>15602</v>
      </c>
      <c r="C539" s="5" t="s">
        <v>170</v>
      </c>
      <c r="D539" s="5" t="s">
        <v>390</v>
      </c>
      <c r="E539" s="5" t="s">
        <v>45</v>
      </c>
      <c r="F539" s="7">
        <v>15</v>
      </c>
      <c r="G539" s="7">
        <v>20</v>
      </c>
      <c r="H539" s="5" t="s">
        <v>493</v>
      </c>
      <c r="I539" s="5" t="s">
        <v>108</v>
      </c>
      <c r="J539" s="5" t="s">
        <v>57</v>
      </c>
      <c r="K539" s="5" t="s">
        <v>13789</v>
      </c>
      <c r="L539" s="5" t="s">
        <v>15605</v>
      </c>
      <c r="M539" s="5" t="s">
        <v>37</v>
      </c>
      <c r="N539" s="5" t="s">
        <v>55</v>
      </c>
      <c r="O539" s="5"/>
      <c r="P539" s="5" t="b">
        <f t="shared" ca="1" si="0"/>
        <v>1</v>
      </c>
      <c r="Q539" s="5"/>
      <c r="R539" s="5"/>
      <c r="S539" s="5"/>
      <c r="T539" s="5"/>
      <c r="U539" s="5"/>
      <c r="V539" s="5"/>
      <c r="W539" s="5"/>
      <c r="X539" s="5"/>
      <c r="Y539" s="5"/>
      <c r="Z539" s="5"/>
      <c r="AA539" s="5"/>
      <c r="AB539" s="5"/>
      <c r="AC539" s="5"/>
      <c r="AD539" s="5"/>
      <c r="AE539" s="5"/>
    </row>
    <row r="540" spans="1:31" ht="21.75" customHeight="1">
      <c r="A540" s="5" t="s">
        <v>1457</v>
      </c>
      <c r="B540" s="5" t="s">
        <v>15170</v>
      </c>
      <c r="C540" s="5" t="s">
        <v>170</v>
      </c>
      <c r="D540" s="5" t="s">
        <v>378</v>
      </c>
      <c r="E540" s="5" t="s">
        <v>29</v>
      </c>
      <c r="F540" s="7">
        <v>15</v>
      </c>
      <c r="G540" s="7">
        <v>20</v>
      </c>
      <c r="H540" s="5" t="s">
        <v>493</v>
      </c>
      <c r="I540" s="5" t="s">
        <v>31</v>
      </c>
      <c r="J540" s="5" t="s">
        <v>57</v>
      </c>
      <c r="K540" s="9" t="s">
        <v>47</v>
      </c>
      <c r="L540" s="5" t="s">
        <v>20917</v>
      </c>
      <c r="M540" s="5" t="s">
        <v>37</v>
      </c>
      <c r="N540" s="5" t="s">
        <v>55</v>
      </c>
      <c r="O540" s="5"/>
      <c r="P540" s="5" t="b">
        <f t="shared" ca="1" si="0"/>
        <v>1</v>
      </c>
      <c r="Q540" s="5"/>
      <c r="R540" s="5"/>
      <c r="S540" s="5"/>
      <c r="T540" s="5"/>
      <c r="U540" s="5"/>
      <c r="V540" s="5"/>
      <c r="W540" s="5"/>
      <c r="X540" s="5"/>
      <c r="Y540" s="5"/>
      <c r="Z540" s="5"/>
      <c r="AA540" s="5"/>
      <c r="AB540" s="5"/>
      <c r="AC540" s="5"/>
      <c r="AD540" s="5"/>
      <c r="AE540" s="5"/>
    </row>
    <row r="541" spans="1:31" ht="21.75" customHeight="1">
      <c r="A541" s="5" t="s">
        <v>3617</v>
      </c>
      <c r="B541" s="5" t="s">
        <v>3618</v>
      </c>
      <c r="C541" s="5" t="s">
        <v>27</v>
      </c>
      <c r="D541" s="5" t="s">
        <v>47</v>
      </c>
      <c r="E541" s="5" t="s">
        <v>45</v>
      </c>
      <c r="F541" s="7">
        <v>15</v>
      </c>
      <c r="G541" s="7">
        <v>25</v>
      </c>
      <c r="H541" s="5" t="s">
        <v>151</v>
      </c>
      <c r="I541" s="5" t="s">
        <v>108</v>
      </c>
      <c r="J541" s="5" t="s">
        <v>117</v>
      </c>
      <c r="K541" s="5" t="s">
        <v>3621</v>
      </c>
      <c r="L541" s="5" t="s">
        <v>3623</v>
      </c>
      <c r="M541" s="5" t="s">
        <v>1599</v>
      </c>
      <c r="N541" s="5" t="s">
        <v>89</v>
      </c>
      <c r="O541" s="5"/>
      <c r="P541" s="5" t="b">
        <f t="shared" ca="1" si="0"/>
        <v>1</v>
      </c>
      <c r="Q541" s="5"/>
      <c r="R541" s="5"/>
      <c r="S541" s="5"/>
      <c r="T541" s="5"/>
      <c r="U541" s="5"/>
      <c r="V541" s="5"/>
      <c r="W541" s="5"/>
      <c r="X541" s="5"/>
      <c r="Y541" s="5"/>
      <c r="Z541" s="5"/>
      <c r="AA541" s="5"/>
      <c r="AB541" s="5"/>
      <c r="AC541" s="5"/>
      <c r="AD541" s="5"/>
      <c r="AE541" s="5"/>
    </row>
    <row r="542" spans="1:31" ht="21.75" customHeight="1">
      <c r="A542" s="5" t="s">
        <v>20922</v>
      </c>
      <c r="B542" s="5" t="s">
        <v>701</v>
      </c>
      <c r="C542" s="5" t="s">
        <v>27</v>
      </c>
      <c r="D542" s="5" t="s">
        <v>575</v>
      </c>
      <c r="E542" s="5" t="s">
        <v>45</v>
      </c>
      <c r="F542" s="7">
        <v>15</v>
      </c>
      <c r="G542" s="7">
        <v>25</v>
      </c>
      <c r="H542" s="5" t="s">
        <v>151</v>
      </c>
      <c r="I542" s="5" t="s">
        <v>108</v>
      </c>
      <c r="J542" s="5" t="s">
        <v>57</v>
      </c>
      <c r="K542" s="5" t="s">
        <v>704</v>
      </c>
      <c r="L542" s="5" t="s">
        <v>20923</v>
      </c>
      <c r="M542" s="5" t="s">
        <v>100</v>
      </c>
      <c r="N542" s="5" t="s">
        <v>405</v>
      </c>
      <c r="O542" s="5"/>
      <c r="P542" s="5" t="b">
        <f t="shared" ca="1" si="0"/>
        <v>1</v>
      </c>
      <c r="Q542" s="5"/>
      <c r="R542" s="5"/>
      <c r="S542" s="5"/>
      <c r="T542" s="5"/>
      <c r="U542" s="5"/>
      <c r="V542" s="5"/>
      <c r="W542" s="5"/>
      <c r="X542" s="5"/>
      <c r="Y542" s="5"/>
      <c r="Z542" s="5"/>
      <c r="AA542" s="5"/>
      <c r="AB542" s="5"/>
      <c r="AC542" s="5"/>
      <c r="AD542" s="5"/>
      <c r="AE542" s="5"/>
    </row>
    <row r="543" spans="1:31" ht="21.75" customHeight="1">
      <c r="A543" s="5" t="s">
        <v>2665</v>
      </c>
      <c r="B543" s="5" t="s">
        <v>5593</v>
      </c>
      <c r="C543" s="5" t="s">
        <v>170</v>
      </c>
      <c r="D543" s="5" t="s">
        <v>435</v>
      </c>
      <c r="E543" s="5" t="s">
        <v>29</v>
      </c>
      <c r="F543" s="7">
        <v>15</v>
      </c>
      <c r="G543" s="7">
        <v>20</v>
      </c>
      <c r="H543" s="5" t="s">
        <v>493</v>
      </c>
      <c r="I543" s="5" t="s">
        <v>125</v>
      </c>
      <c r="J543" s="5" t="s">
        <v>686</v>
      </c>
      <c r="K543" s="9" t="s">
        <v>47</v>
      </c>
      <c r="L543" s="5" t="s">
        <v>20924</v>
      </c>
      <c r="M543" s="5" t="s">
        <v>37</v>
      </c>
      <c r="N543" s="5" t="s">
        <v>55</v>
      </c>
      <c r="O543" s="5"/>
      <c r="P543" s="5" t="b">
        <f t="shared" ca="1" si="0"/>
        <v>1</v>
      </c>
      <c r="Q543" s="5"/>
      <c r="R543" s="5"/>
      <c r="S543" s="5"/>
      <c r="T543" s="5"/>
      <c r="U543" s="5"/>
      <c r="V543" s="5"/>
      <c r="W543" s="5"/>
      <c r="X543" s="5"/>
      <c r="Y543" s="5"/>
      <c r="Z543" s="5"/>
      <c r="AA543" s="5"/>
      <c r="AB543" s="5"/>
      <c r="AC543" s="5"/>
      <c r="AD543" s="5"/>
      <c r="AE543" s="5"/>
    </row>
    <row r="544" spans="1:31" ht="21.75" customHeight="1">
      <c r="A544" s="5" t="s">
        <v>15134</v>
      </c>
      <c r="B544" s="5" t="s">
        <v>7173</v>
      </c>
      <c r="C544" s="5" t="s">
        <v>41</v>
      </c>
      <c r="D544" s="5" t="s">
        <v>94</v>
      </c>
      <c r="E544" s="5" t="s">
        <v>45</v>
      </c>
      <c r="F544" s="7">
        <v>15</v>
      </c>
      <c r="G544" s="7">
        <v>30</v>
      </c>
      <c r="H544" s="5" t="s">
        <v>2134</v>
      </c>
      <c r="I544" s="5" t="s">
        <v>66</v>
      </c>
      <c r="J544" s="5" t="s">
        <v>382</v>
      </c>
      <c r="K544" s="5" t="s">
        <v>20927</v>
      </c>
      <c r="L544" s="5" t="s">
        <v>20928</v>
      </c>
      <c r="M544" s="5" t="s">
        <v>167</v>
      </c>
      <c r="N544" s="5" t="s">
        <v>55</v>
      </c>
      <c r="O544" s="5"/>
      <c r="P544" s="5" t="b">
        <f t="shared" ca="1" si="0"/>
        <v>1</v>
      </c>
      <c r="Q544" s="5"/>
      <c r="R544" s="5"/>
      <c r="S544" s="5"/>
      <c r="T544" s="5"/>
      <c r="U544" s="5"/>
      <c r="V544" s="5"/>
      <c r="W544" s="5"/>
      <c r="X544" s="5"/>
      <c r="Y544" s="5"/>
      <c r="Z544" s="5"/>
      <c r="AA544" s="5"/>
      <c r="AB544" s="5"/>
      <c r="AC544" s="5"/>
      <c r="AD544" s="5"/>
      <c r="AE544" s="5"/>
    </row>
    <row r="545" spans="1:31" ht="21.75" customHeight="1">
      <c r="A545" s="14" t="s">
        <v>20930</v>
      </c>
      <c r="B545" s="14" t="s">
        <v>4789</v>
      </c>
      <c r="C545" s="14" t="s">
        <v>20</v>
      </c>
      <c r="D545" s="14" t="s">
        <v>47</v>
      </c>
      <c r="E545" s="14" t="s">
        <v>45</v>
      </c>
      <c r="F545" s="15">
        <v>15</v>
      </c>
      <c r="G545" s="15">
        <v>25</v>
      </c>
      <c r="H545" s="14" t="s">
        <v>151</v>
      </c>
      <c r="I545" s="14" t="s">
        <v>66</v>
      </c>
      <c r="J545" s="14" t="s">
        <v>3889</v>
      </c>
      <c r="K545" s="14" t="s">
        <v>15814</v>
      </c>
      <c r="L545" s="16" t="s">
        <v>47</v>
      </c>
      <c r="M545" s="14" t="s">
        <v>37</v>
      </c>
      <c r="N545" s="14" t="s">
        <v>55</v>
      </c>
      <c r="O545" s="14" t="b">
        <f ca="1">IFERROR(__xludf.DUMMYFUNCTION("REGEXMATCH(A545,""(?i)ruby"")"),FALSE)</f>
        <v>0</v>
      </c>
      <c r="P545" s="14" t="b">
        <f t="shared" ca="1" si="0"/>
        <v>1</v>
      </c>
      <c r="Q545" s="5"/>
      <c r="R545" s="5"/>
      <c r="S545" s="5"/>
      <c r="T545" s="5"/>
      <c r="U545" s="5"/>
      <c r="V545" s="5"/>
      <c r="W545" s="5"/>
      <c r="X545" s="5"/>
      <c r="Y545" s="5"/>
      <c r="Z545" s="5"/>
      <c r="AA545" s="5"/>
      <c r="AB545" s="5"/>
      <c r="AC545" s="5"/>
      <c r="AD545" s="5"/>
      <c r="AE545" s="5"/>
    </row>
    <row r="546" spans="1:31" ht="21.75" customHeight="1">
      <c r="A546" s="5" t="s">
        <v>20933</v>
      </c>
      <c r="B546" s="5" t="s">
        <v>5499</v>
      </c>
      <c r="C546" s="5" t="s">
        <v>20</v>
      </c>
      <c r="D546" s="5" t="s">
        <v>47</v>
      </c>
      <c r="E546" s="5" t="s">
        <v>45</v>
      </c>
      <c r="F546" s="7">
        <v>15</v>
      </c>
      <c r="G546" s="7">
        <v>20</v>
      </c>
      <c r="H546" s="5" t="s">
        <v>493</v>
      </c>
      <c r="I546" s="5" t="s">
        <v>66</v>
      </c>
      <c r="J546" s="5" t="s">
        <v>110</v>
      </c>
      <c r="K546" s="5" t="s">
        <v>20934</v>
      </c>
      <c r="L546" s="5" t="s">
        <v>20935</v>
      </c>
      <c r="M546" s="5" t="s">
        <v>648</v>
      </c>
      <c r="N546" s="5" t="s">
        <v>237</v>
      </c>
      <c r="O546" s="5"/>
      <c r="P546" s="5" t="b">
        <f t="shared" ca="1" si="0"/>
        <v>1</v>
      </c>
      <c r="Q546" s="5"/>
      <c r="R546" s="5"/>
      <c r="S546" s="5"/>
      <c r="T546" s="5"/>
      <c r="U546" s="5"/>
      <c r="V546" s="5"/>
      <c r="W546" s="5"/>
      <c r="X546" s="5"/>
      <c r="Y546" s="5"/>
      <c r="Z546" s="5"/>
      <c r="AA546" s="5"/>
      <c r="AB546" s="5"/>
      <c r="AC546" s="5"/>
      <c r="AD546" s="5"/>
      <c r="AE546" s="5"/>
    </row>
    <row r="547" spans="1:31" ht="21.75" customHeight="1">
      <c r="A547" s="5" t="s">
        <v>20939</v>
      </c>
      <c r="B547" s="5" t="s">
        <v>20940</v>
      </c>
      <c r="C547" s="5" t="s">
        <v>27</v>
      </c>
      <c r="D547" s="5" t="s">
        <v>85</v>
      </c>
      <c r="E547" s="5" t="s">
        <v>45</v>
      </c>
      <c r="F547" s="7">
        <v>15</v>
      </c>
      <c r="G547" s="7">
        <v>25</v>
      </c>
      <c r="H547" s="5" t="s">
        <v>151</v>
      </c>
      <c r="I547" s="5" t="s">
        <v>108</v>
      </c>
      <c r="J547" s="5" t="s">
        <v>68</v>
      </c>
      <c r="K547" s="5" t="s">
        <v>20941</v>
      </c>
      <c r="L547" s="5" t="s">
        <v>20942</v>
      </c>
      <c r="M547" s="5" t="s">
        <v>37</v>
      </c>
      <c r="N547" s="5" t="s">
        <v>55</v>
      </c>
      <c r="O547" s="5"/>
      <c r="P547" s="5" t="b">
        <f t="shared" ca="1" si="0"/>
        <v>1</v>
      </c>
      <c r="Q547" s="5"/>
      <c r="R547" s="5"/>
      <c r="S547" s="5"/>
      <c r="T547" s="5"/>
      <c r="U547" s="5"/>
      <c r="V547" s="5"/>
      <c r="W547" s="5"/>
      <c r="X547" s="5"/>
      <c r="Y547" s="5"/>
      <c r="Z547" s="5"/>
      <c r="AA547" s="5"/>
      <c r="AB547" s="5"/>
      <c r="AC547" s="5"/>
      <c r="AD547" s="5"/>
      <c r="AE547" s="5"/>
    </row>
    <row r="548" spans="1:31" ht="21.75" customHeight="1">
      <c r="A548" s="5" t="s">
        <v>7050</v>
      </c>
      <c r="B548" s="5" t="s">
        <v>14426</v>
      </c>
      <c r="C548" s="5" t="s">
        <v>41</v>
      </c>
      <c r="D548" s="5" t="s">
        <v>43</v>
      </c>
      <c r="E548" s="5" t="s">
        <v>45</v>
      </c>
      <c r="F548" s="7">
        <v>15</v>
      </c>
      <c r="G548" s="7">
        <v>25</v>
      </c>
      <c r="H548" s="5" t="s">
        <v>151</v>
      </c>
      <c r="I548" s="5" t="s">
        <v>108</v>
      </c>
      <c r="J548" s="5" t="s">
        <v>4427</v>
      </c>
      <c r="K548" s="5" t="s">
        <v>16575</v>
      </c>
      <c r="L548" s="5" t="s">
        <v>16576</v>
      </c>
      <c r="M548" s="5" t="s">
        <v>37</v>
      </c>
      <c r="N548" s="5" t="s">
        <v>55</v>
      </c>
      <c r="O548" s="5"/>
      <c r="P548" s="5" t="b">
        <f t="shared" ca="1" si="0"/>
        <v>1</v>
      </c>
      <c r="Q548" s="5"/>
      <c r="R548" s="5"/>
      <c r="S548" s="5"/>
      <c r="T548" s="5"/>
      <c r="U548" s="5"/>
      <c r="V548" s="5"/>
      <c r="W548" s="5"/>
      <c r="X548" s="5"/>
      <c r="Y548" s="5"/>
      <c r="Z548" s="5"/>
      <c r="AA548" s="5"/>
      <c r="AB548" s="5"/>
      <c r="AC548" s="5"/>
      <c r="AD548" s="5"/>
      <c r="AE548" s="5"/>
    </row>
    <row r="549" spans="1:31" ht="21.75" customHeight="1">
      <c r="A549" s="5" t="s">
        <v>20946</v>
      </c>
      <c r="B549" s="5" t="s">
        <v>20947</v>
      </c>
      <c r="C549" s="5" t="s">
        <v>27</v>
      </c>
      <c r="D549" s="5" t="s">
        <v>47</v>
      </c>
      <c r="E549" s="5" t="s">
        <v>45</v>
      </c>
      <c r="F549" s="7">
        <v>15</v>
      </c>
      <c r="G549" s="7">
        <v>20</v>
      </c>
      <c r="H549" s="5" t="s">
        <v>493</v>
      </c>
      <c r="I549" s="5" t="s">
        <v>108</v>
      </c>
      <c r="J549" s="5" t="s">
        <v>598</v>
      </c>
      <c r="K549" s="5" t="s">
        <v>20948</v>
      </c>
      <c r="L549" s="5" t="s">
        <v>20949</v>
      </c>
      <c r="M549" s="5" t="s">
        <v>167</v>
      </c>
      <c r="N549" s="5" t="s">
        <v>38</v>
      </c>
      <c r="O549" s="5"/>
      <c r="P549" s="5" t="b">
        <f t="shared" ca="1" si="0"/>
        <v>1</v>
      </c>
      <c r="Q549" s="5"/>
      <c r="R549" s="5"/>
      <c r="S549" s="5"/>
      <c r="T549" s="5"/>
      <c r="U549" s="5"/>
      <c r="V549" s="5"/>
      <c r="W549" s="5"/>
      <c r="X549" s="5"/>
      <c r="Y549" s="5"/>
      <c r="Z549" s="5"/>
      <c r="AA549" s="5"/>
      <c r="AB549" s="5"/>
      <c r="AC549" s="5"/>
      <c r="AD549" s="5"/>
      <c r="AE549" s="5"/>
    </row>
    <row r="550" spans="1:31" ht="21.75" customHeight="1">
      <c r="A550" s="5" t="s">
        <v>20950</v>
      </c>
      <c r="B550" s="5" t="s">
        <v>4126</v>
      </c>
      <c r="C550" s="5" t="s">
        <v>27</v>
      </c>
      <c r="D550" s="5" t="s">
        <v>290</v>
      </c>
      <c r="E550" s="5" t="s">
        <v>45</v>
      </c>
      <c r="F550" s="7">
        <v>15</v>
      </c>
      <c r="G550" s="7">
        <v>20</v>
      </c>
      <c r="H550" s="5" t="s">
        <v>493</v>
      </c>
      <c r="I550" s="5" t="s">
        <v>108</v>
      </c>
      <c r="J550" s="5" t="s">
        <v>179</v>
      </c>
      <c r="K550" s="5" t="s">
        <v>3024</v>
      </c>
      <c r="L550" s="5" t="s">
        <v>20952</v>
      </c>
      <c r="M550" s="5" t="s">
        <v>167</v>
      </c>
      <c r="N550" s="5" t="s">
        <v>55</v>
      </c>
      <c r="O550" s="5"/>
      <c r="P550" s="5" t="b">
        <f t="shared" ca="1" si="0"/>
        <v>1</v>
      </c>
      <c r="Q550" s="5"/>
      <c r="R550" s="5"/>
      <c r="S550" s="5"/>
      <c r="T550" s="5"/>
      <c r="U550" s="5"/>
      <c r="V550" s="5"/>
      <c r="W550" s="5"/>
      <c r="X550" s="5"/>
      <c r="Y550" s="5"/>
      <c r="Z550" s="5"/>
      <c r="AA550" s="5"/>
      <c r="AB550" s="5"/>
      <c r="AC550" s="5"/>
      <c r="AD550" s="5"/>
      <c r="AE550" s="5"/>
    </row>
    <row r="551" spans="1:31" ht="21.75" customHeight="1">
      <c r="A551" s="5" t="s">
        <v>20863</v>
      </c>
      <c r="B551" s="5" t="s">
        <v>20954</v>
      </c>
      <c r="C551" s="5" t="s">
        <v>27</v>
      </c>
      <c r="D551" s="5" t="s">
        <v>80</v>
      </c>
      <c r="E551" s="5" t="s">
        <v>45</v>
      </c>
      <c r="F551" s="7">
        <v>15</v>
      </c>
      <c r="G551" s="7">
        <v>25</v>
      </c>
      <c r="H551" s="5" t="s">
        <v>151</v>
      </c>
      <c r="I551" s="5" t="s">
        <v>125</v>
      </c>
      <c r="J551" s="5" t="s">
        <v>87</v>
      </c>
      <c r="K551" s="5" t="s">
        <v>20956</v>
      </c>
      <c r="L551" s="5" t="s">
        <v>20957</v>
      </c>
      <c r="M551" s="5" t="s">
        <v>37</v>
      </c>
      <c r="N551" s="5" t="s">
        <v>55</v>
      </c>
      <c r="O551" s="5"/>
      <c r="P551" s="5" t="b">
        <f t="shared" ca="1" si="0"/>
        <v>1</v>
      </c>
      <c r="Q551" s="5"/>
      <c r="R551" s="5"/>
      <c r="S551" s="5"/>
      <c r="T551" s="5"/>
      <c r="U551" s="5"/>
      <c r="V551" s="5"/>
      <c r="W551" s="5"/>
      <c r="X551" s="5"/>
      <c r="Y551" s="5"/>
      <c r="Z551" s="5"/>
      <c r="AA551" s="5"/>
      <c r="AB551" s="5"/>
      <c r="AC551" s="5"/>
      <c r="AD551" s="5"/>
      <c r="AE551" s="5"/>
    </row>
    <row r="552" spans="1:31" ht="21.75" customHeight="1">
      <c r="A552" s="5" t="s">
        <v>20959</v>
      </c>
      <c r="B552" s="5" t="s">
        <v>6058</v>
      </c>
      <c r="C552" s="5" t="s">
        <v>170</v>
      </c>
      <c r="D552" s="5" t="s">
        <v>390</v>
      </c>
      <c r="E552" s="5" t="s">
        <v>45</v>
      </c>
      <c r="F552" s="7">
        <v>15</v>
      </c>
      <c r="G552" s="7">
        <v>20</v>
      </c>
      <c r="H552" s="5" t="s">
        <v>493</v>
      </c>
      <c r="I552" s="5" t="s">
        <v>108</v>
      </c>
      <c r="J552" s="5" t="s">
        <v>48</v>
      </c>
      <c r="K552" s="5" t="s">
        <v>20960</v>
      </c>
      <c r="L552" s="5" t="s">
        <v>20961</v>
      </c>
      <c r="M552" s="5" t="s">
        <v>42</v>
      </c>
      <c r="N552" s="5" t="s">
        <v>44</v>
      </c>
      <c r="O552" s="5"/>
      <c r="P552" s="5" t="b">
        <f t="shared" ca="1" si="0"/>
        <v>1</v>
      </c>
      <c r="Q552" s="5"/>
      <c r="R552" s="5"/>
      <c r="S552" s="5"/>
      <c r="T552" s="5"/>
      <c r="U552" s="5"/>
      <c r="V552" s="5"/>
      <c r="W552" s="5"/>
      <c r="X552" s="5"/>
      <c r="Y552" s="5"/>
      <c r="Z552" s="5"/>
      <c r="AA552" s="5"/>
      <c r="AB552" s="5"/>
      <c r="AC552" s="5"/>
      <c r="AD552" s="5"/>
      <c r="AE552" s="5"/>
    </row>
    <row r="553" spans="1:31" ht="21.75" customHeight="1">
      <c r="A553" s="5" t="s">
        <v>7521</v>
      </c>
      <c r="B553" s="5" t="s">
        <v>20962</v>
      </c>
      <c r="C553" s="5" t="s">
        <v>27</v>
      </c>
      <c r="D553" s="5" t="s">
        <v>85</v>
      </c>
      <c r="E553" s="5" t="s">
        <v>29</v>
      </c>
      <c r="F553" s="7">
        <v>15</v>
      </c>
      <c r="G553" s="7">
        <v>20</v>
      </c>
      <c r="H553" s="5" t="s">
        <v>493</v>
      </c>
      <c r="I553" s="5" t="s">
        <v>108</v>
      </c>
      <c r="J553" s="5" t="s">
        <v>57</v>
      </c>
      <c r="K553" s="9" t="s">
        <v>47</v>
      </c>
      <c r="L553" s="5" t="s">
        <v>20964</v>
      </c>
      <c r="M553" s="5" t="s">
        <v>167</v>
      </c>
      <c r="N553" s="5" t="s">
        <v>55</v>
      </c>
      <c r="O553" s="5"/>
      <c r="P553" s="5" t="b">
        <f t="shared" ca="1" si="0"/>
        <v>1</v>
      </c>
      <c r="Q553" s="5"/>
      <c r="R553" s="5"/>
      <c r="S553" s="5"/>
      <c r="T553" s="5"/>
      <c r="U553" s="5"/>
      <c r="V553" s="5"/>
      <c r="W553" s="5"/>
      <c r="X553" s="5"/>
      <c r="Y553" s="5"/>
      <c r="Z553" s="5"/>
      <c r="AA553" s="5"/>
      <c r="AB553" s="5"/>
      <c r="AC553" s="5"/>
      <c r="AD553" s="5"/>
      <c r="AE553" s="5"/>
    </row>
    <row r="554" spans="1:31" ht="21.75" customHeight="1">
      <c r="A554" s="14" t="s">
        <v>20965</v>
      </c>
      <c r="B554" s="14" t="s">
        <v>12625</v>
      </c>
      <c r="C554" s="14" t="s">
        <v>20</v>
      </c>
      <c r="D554" s="14" t="s">
        <v>47</v>
      </c>
      <c r="E554" s="14" t="s">
        <v>45</v>
      </c>
      <c r="F554" s="15">
        <v>15</v>
      </c>
      <c r="G554" s="15">
        <v>20</v>
      </c>
      <c r="H554" s="14" t="s">
        <v>493</v>
      </c>
      <c r="I554" s="14" t="s">
        <v>108</v>
      </c>
      <c r="J554" s="14" t="s">
        <v>430</v>
      </c>
      <c r="K554" s="14" t="s">
        <v>12626</v>
      </c>
      <c r="L554" s="16" t="s">
        <v>47</v>
      </c>
      <c r="M554" s="14" t="s">
        <v>167</v>
      </c>
      <c r="N554" s="14" t="s">
        <v>44</v>
      </c>
      <c r="O554" s="14" t="b">
        <f ca="1">IFERROR(__xludf.DUMMYFUNCTION("REGEXMATCH(A554,""(?i)ruby"")"),FALSE)</f>
        <v>0</v>
      </c>
      <c r="P554" s="14" t="b">
        <f t="shared" ca="1" si="0"/>
        <v>1</v>
      </c>
      <c r="Q554" s="5"/>
      <c r="R554" s="5"/>
      <c r="S554" s="5"/>
      <c r="T554" s="5"/>
      <c r="U554" s="5"/>
      <c r="V554" s="5"/>
      <c r="W554" s="5"/>
      <c r="X554" s="5"/>
      <c r="Y554" s="5"/>
      <c r="Z554" s="5"/>
      <c r="AA554" s="5"/>
      <c r="AB554" s="5"/>
      <c r="AC554" s="5"/>
      <c r="AD554" s="5"/>
      <c r="AE554" s="5"/>
    </row>
    <row r="555" spans="1:31" ht="21.75" customHeight="1">
      <c r="A555" s="5" t="s">
        <v>20969</v>
      </c>
      <c r="B555" s="5" t="s">
        <v>6283</v>
      </c>
      <c r="C555" s="5" t="s">
        <v>20</v>
      </c>
      <c r="D555" s="5" t="s">
        <v>296</v>
      </c>
      <c r="E555" s="5" t="s">
        <v>45</v>
      </c>
      <c r="F555" s="7">
        <v>15</v>
      </c>
      <c r="G555" s="7">
        <v>20</v>
      </c>
      <c r="H555" s="5" t="s">
        <v>493</v>
      </c>
      <c r="I555" s="5" t="s">
        <v>31</v>
      </c>
      <c r="J555" s="5" t="s">
        <v>686</v>
      </c>
      <c r="K555" s="5" t="s">
        <v>20971</v>
      </c>
      <c r="L555" s="5" t="s">
        <v>20972</v>
      </c>
      <c r="M555" s="5" t="s">
        <v>53</v>
      </c>
      <c r="N555" s="5" t="s">
        <v>55</v>
      </c>
      <c r="O555" s="5"/>
      <c r="P555" s="5" t="b">
        <f t="shared" ca="1" si="0"/>
        <v>1</v>
      </c>
      <c r="Q555" s="5"/>
      <c r="R555" s="5"/>
      <c r="S555" s="5"/>
      <c r="T555" s="5"/>
      <c r="U555" s="5"/>
      <c r="V555" s="5"/>
      <c r="W555" s="5"/>
      <c r="X555" s="5"/>
      <c r="Y555" s="5"/>
      <c r="Z555" s="5"/>
      <c r="AA555" s="5"/>
      <c r="AB555" s="5"/>
      <c r="AC555" s="5"/>
      <c r="AD555" s="5"/>
      <c r="AE555" s="5"/>
    </row>
    <row r="556" spans="1:31" ht="21.75" customHeight="1">
      <c r="A556" s="5" t="s">
        <v>3537</v>
      </c>
      <c r="B556" s="5" t="s">
        <v>19437</v>
      </c>
      <c r="C556" s="5" t="s">
        <v>170</v>
      </c>
      <c r="D556" s="5" t="s">
        <v>1759</v>
      </c>
      <c r="E556" s="5" t="s">
        <v>45</v>
      </c>
      <c r="F556" s="7">
        <v>15</v>
      </c>
      <c r="G556" s="7">
        <v>30</v>
      </c>
      <c r="H556" s="5" t="s">
        <v>2134</v>
      </c>
      <c r="I556" s="5" t="s">
        <v>108</v>
      </c>
      <c r="J556" s="5" t="s">
        <v>117</v>
      </c>
      <c r="K556" s="5" t="s">
        <v>20976</v>
      </c>
      <c r="L556" s="5" t="s">
        <v>20979</v>
      </c>
      <c r="M556" s="5" t="s">
        <v>37</v>
      </c>
      <c r="N556" s="5" t="s">
        <v>55</v>
      </c>
      <c r="O556" s="5"/>
      <c r="P556" s="5" t="b">
        <f t="shared" ca="1" si="0"/>
        <v>1</v>
      </c>
      <c r="Q556" s="5"/>
      <c r="R556" s="5"/>
      <c r="S556" s="5"/>
      <c r="T556" s="5"/>
      <c r="U556" s="5"/>
      <c r="V556" s="5"/>
      <c r="W556" s="5"/>
      <c r="X556" s="5"/>
      <c r="Y556" s="5"/>
      <c r="Z556" s="5"/>
      <c r="AA556" s="5"/>
      <c r="AB556" s="5"/>
      <c r="AC556" s="5"/>
      <c r="AD556" s="5"/>
      <c r="AE556" s="5"/>
    </row>
    <row r="557" spans="1:31" ht="21.75" customHeight="1">
      <c r="A557" s="5" t="s">
        <v>3537</v>
      </c>
      <c r="B557" s="5" t="s">
        <v>20499</v>
      </c>
      <c r="C557" s="5" t="s">
        <v>170</v>
      </c>
      <c r="D557" s="5" t="s">
        <v>390</v>
      </c>
      <c r="E557" s="5" t="s">
        <v>29</v>
      </c>
      <c r="F557" s="7">
        <v>15</v>
      </c>
      <c r="G557" s="7">
        <v>20</v>
      </c>
      <c r="H557" s="5" t="s">
        <v>493</v>
      </c>
      <c r="I557" s="5" t="s">
        <v>66</v>
      </c>
      <c r="J557" s="5" t="s">
        <v>57</v>
      </c>
      <c r="K557" s="5" t="s">
        <v>20500</v>
      </c>
      <c r="L557" s="5" t="s">
        <v>20983</v>
      </c>
      <c r="M557" s="5" t="s">
        <v>53</v>
      </c>
      <c r="N557" s="5" t="s">
        <v>55</v>
      </c>
      <c r="O557" s="5"/>
      <c r="P557" s="5" t="b">
        <f t="shared" ca="1" si="0"/>
        <v>1</v>
      </c>
      <c r="Q557" s="5"/>
      <c r="R557" s="5"/>
      <c r="S557" s="5"/>
      <c r="T557" s="5"/>
      <c r="U557" s="5"/>
      <c r="V557" s="5"/>
      <c r="W557" s="5"/>
      <c r="X557" s="5"/>
      <c r="Y557" s="5"/>
      <c r="Z557" s="5"/>
      <c r="AA557" s="5"/>
      <c r="AB557" s="5"/>
      <c r="AC557" s="5"/>
      <c r="AD557" s="5"/>
      <c r="AE557" s="5"/>
    </row>
    <row r="558" spans="1:31" ht="21.75" customHeight="1">
      <c r="A558" s="5" t="s">
        <v>20987</v>
      </c>
      <c r="B558" s="5" t="s">
        <v>20988</v>
      </c>
      <c r="C558" s="5" t="s">
        <v>27</v>
      </c>
      <c r="D558" s="5" t="s">
        <v>575</v>
      </c>
      <c r="E558" s="5" t="s">
        <v>45</v>
      </c>
      <c r="F558" s="7">
        <v>15</v>
      </c>
      <c r="G558" s="7">
        <v>25</v>
      </c>
      <c r="H558" s="5" t="s">
        <v>151</v>
      </c>
      <c r="I558" s="5" t="s">
        <v>31</v>
      </c>
      <c r="J558" s="5" t="s">
        <v>382</v>
      </c>
      <c r="K558" s="5" t="s">
        <v>20989</v>
      </c>
      <c r="L558" s="5" t="s">
        <v>20990</v>
      </c>
      <c r="M558" s="5" t="s">
        <v>53</v>
      </c>
      <c r="N558" s="5" t="s">
        <v>55</v>
      </c>
      <c r="O558" s="5"/>
      <c r="P558" s="5" t="b">
        <f t="shared" ca="1" si="0"/>
        <v>1</v>
      </c>
      <c r="Q558" s="5"/>
      <c r="R558" s="5"/>
      <c r="S558" s="5"/>
      <c r="T558" s="5"/>
      <c r="U558" s="5"/>
      <c r="V558" s="5"/>
      <c r="W558" s="5"/>
      <c r="X558" s="5"/>
      <c r="Y558" s="5"/>
      <c r="Z558" s="5"/>
      <c r="AA558" s="5"/>
      <c r="AB558" s="5"/>
      <c r="AC558" s="5"/>
      <c r="AD558" s="5"/>
      <c r="AE558" s="5"/>
    </row>
    <row r="559" spans="1:31" ht="21.75" customHeight="1">
      <c r="A559" s="5" t="s">
        <v>2893</v>
      </c>
      <c r="B559" s="5" t="s">
        <v>14912</v>
      </c>
      <c r="C559" s="5" t="s">
        <v>20</v>
      </c>
      <c r="D559" s="5" t="s">
        <v>21</v>
      </c>
      <c r="E559" s="5" t="s">
        <v>45</v>
      </c>
      <c r="F559" s="7">
        <v>15</v>
      </c>
      <c r="G559" s="7">
        <v>30</v>
      </c>
      <c r="H559" s="5" t="s">
        <v>2134</v>
      </c>
      <c r="I559" s="5" t="s">
        <v>31</v>
      </c>
      <c r="J559" s="5" t="s">
        <v>252</v>
      </c>
      <c r="K559" s="5" t="s">
        <v>14914</v>
      </c>
      <c r="L559" s="5" t="s">
        <v>14915</v>
      </c>
      <c r="M559" s="5" t="s">
        <v>53</v>
      </c>
      <c r="N559" s="5" t="s">
        <v>55</v>
      </c>
      <c r="O559" s="5"/>
      <c r="P559" s="5" t="b">
        <f t="shared" ca="1" si="0"/>
        <v>1</v>
      </c>
      <c r="Q559" s="5"/>
      <c r="R559" s="5"/>
      <c r="S559" s="5"/>
      <c r="T559" s="5"/>
      <c r="U559" s="5"/>
      <c r="V559" s="5"/>
      <c r="W559" s="5"/>
      <c r="X559" s="5"/>
      <c r="Y559" s="5"/>
      <c r="Z559" s="5"/>
      <c r="AA559" s="5"/>
      <c r="AB559" s="5"/>
      <c r="AC559" s="5"/>
      <c r="AD559" s="5"/>
      <c r="AE559" s="5"/>
    </row>
    <row r="560" spans="1:31" ht="21.75" customHeight="1">
      <c r="A560" s="5" t="s">
        <v>20821</v>
      </c>
      <c r="B560" s="5" t="s">
        <v>5078</v>
      </c>
      <c r="C560" s="5" t="s">
        <v>20</v>
      </c>
      <c r="D560" s="5" t="s">
        <v>1173</v>
      </c>
      <c r="E560" s="5" t="s">
        <v>45</v>
      </c>
      <c r="F560" s="7">
        <v>15</v>
      </c>
      <c r="G560" s="7">
        <v>25</v>
      </c>
      <c r="H560" s="5" t="s">
        <v>151</v>
      </c>
      <c r="I560" s="5" t="s">
        <v>108</v>
      </c>
      <c r="J560" s="5" t="s">
        <v>844</v>
      </c>
      <c r="K560" s="9" t="s">
        <v>47</v>
      </c>
      <c r="L560" s="5" t="s">
        <v>20822</v>
      </c>
      <c r="M560" s="5" t="s">
        <v>53</v>
      </c>
      <c r="N560" s="5" t="s">
        <v>55</v>
      </c>
      <c r="O560" s="5"/>
      <c r="P560" s="5" t="b">
        <f t="shared" ca="1" si="0"/>
        <v>1</v>
      </c>
      <c r="Q560" s="5"/>
      <c r="R560" s="5"/>
      <c r="S560" s="5"/>
      <c r="T560" s="5"/>
      <c r="U560" s="5"/>
      <c r="V560" s="5"/>
      <c r="W560" s="5"/>
      <c r="X560" s="5"/>
      <c r="Y560" s="5"/>
      <c r="Z560" s="5"/>
      <c r="AA560" s="5"/>
      <c r="AB560" s="5"/>
      <c r="AC560" s="5"/>
      <c r="AD560" s="5"/>
      <c r="AE560" s="5"/>
    </row>
    <row r="561" spans="1:31" ht="21.75" customHeight="1">
      <c r="A561" s="5" t="s">
        <v>20998</v>
      </c>
      <c r="B561" s="5" t="s">
        <v>2377</v>
      </c>
      <c r="C561" s="5" t="s">
        <v>41</v>
      </c>
      <c r="D561" s="5" t="s">
        <v>94</v>
      </c>
      <c r="E561" s="5" t="s">
        <v>45</v>
      </c>
      <c r="F561" s="7">
        <v>15</v>
      </c>
      <c r="G561" s="7">
        <v>30</v>
      </c>
      <c r="H561" s="5" t="s">
        <v>2134</v>
      </c>
      <c r="I561" s="5" t="s">
        <v>66</v>
      </c>
      <c r="J561" s="5" t="s">
        <v>57</v>
      </c>
      <c r="K561" s="5" t="s">
        <v>20999</v>
      </c>
      <c r="L561" s="5" t="s">
        <v>21001</v>
      </c>
      <c r="M561" s="5" t="s">
        <v>42</v>
      </c>
      <c r="N561" s="5" t="s">
        <v>38</v>
      </c>
      <c r="O561" s="5"/>
      <c r="P561" s="5" t="b">
        <f t="shared" ca="1" si="0"/>
        <v>1</v>
      </c>
      <c r="Q561" s="5"/>
      <c r="R561" s="5"/>
      <c r="S561" s="5"/>
      <c r="T561" s="5"/>
      <c r="U561" s="5"/>
      <c r="V561" s="5"/>
      <c r="W561" s="5"/>
      <c r="X561" s="5"/>
      <c r="Y561" s="5"/>
      <c r="Z561" s="5"/>
      <c r="AA561" s="5"/>
      <c r="AB561" s="5"/>
      <c r="AC561" s="5"/>
      <c r="AD561" s="5"/>
      <c r="AE561" s="5"/>
    </row>
    <row r="562" spans="1:31" ht="21.75" customHeight="1">
      <c r="A562" s="5" t="s">
        <v>3537</v>
      </c>
      <c r="B562" s="5" t="s">
        <v>21004</v>
      </c>
      <c r="C562" s="5" t="s">
        <v>41</v>
      </c>
      <c r="D562" s="5" t="s">
        <v>47</v>
      </c>
      <c r="E562" s="5" t="s">
        <v>29</v>
      </c>
      <c r="F562" s="7">
        <v>15</v>
      </c>
      <c r="G562" s="7">
        <v>25</v>
      </c>
      <c r="H562" s="5" t="s">
        <v>151</v>
      </c>
      <c r="I562" s="5" t="s">
        <v>108</v>
      </c>
      <c r="J562" s="5" t="s">
        <v>76</v>
      </c>
      <c r="K562" s="5" t="s">
        <v>21005</v>
      </c>
      <c r="L562" s="5" t="s">
        <v>21006</v>
      </c>
      <c r="M562" s="5" t="s">
        <v>37</v>
      </c>
      <c r="N562" s="5" t="s">
        <v>55</v>
      </c>
      <c r="O562" s="5"/>
      <c r="P562" s="5" t="b">
        <f t="shared" ca="1" si="0"/>
        <v>1</v>
      </c>
      <c r="Q562" s="5"/>
      <c r="R562" s="5"/>
      <c r="S562" s="5"/>
      <c r="T562" s="5"/>
      <c r="U562" s="5"/>
      <c r="V562" s="5"/>
      <c r="W562" s="5"/>
      <c r="X562" s="5"/>
      <c r="Y562" s="5"/>
      <c r="Z562" s="5"/>
      <c r="AA562" s="5"/>
      <c r="AB562" s="5"/>
      <c r="AC562" s="5"/>
      <c r="AD562" s="5"/>
      <c r="AE562" s="5"/>
    </row>
    <row r="563" spans="1:31" ht="21.75" customHeight="1">
      <c r="A563" s="5" t="s">
        <v>277</v>
      </c>
      <c r="B563" s="5" t="s">
        <v>21007</v>
      </c>
      <c r="C563" s="5" t="s">
        <v>27</v>
      </c>
      <c r="D563" s="5" t="s">
        <v>47</v>
      </c>
      <c r="E563" s="5" t="s">
        <v>29</v>
      </c>
      <c r="F563" s="7">
        <v>15</v>
      </c>
      <c r="G563" s="7">
        <v>25</v>
      </c>
      <c r="H563" s="5" t="s">
        <v>151</v>
      </c>
      <c r="I563" s="5" t="s">
        <v>66</v>
      </c>
      <c r="J563" s="5" t="s">
        <v>9987</v>
      </c>
      <c r="K563" s="5" t="s">
        <v>21008</v>
      </c>
      <c r="L563" s="5" t="s">
        <v>21009</v>
      </c>
      <c r="M563" s="5" t="s">
        <v>37</v>
      </c>
      <c r="N563" s="5" t="s">
        <v>55</v>
      </c>
      <c r="O563" s="5"/>
      <c r="P563" s="5" t="b">
        <f t="shared" ca="1" si="0"/>
        <v>1</v>
      </c>
      <c r="Q563" s="5"/>
      <c r="R563" s="5"/>
      <c r="S563" s="5"/>
      <c r="T563" s="5"/>
      <c r="U563" s="5"/>
      <c r="V563" s="5"/>
      <c r="W563" s="5"/>
      <c r="X563" s="5"/>
      <c r="Y563" s="5"/>
      <c r="Z563" s="5"/>
      <c r="AA563" s="5"/>
      <c r="AB563" s="5"/>
      <c r="AC563" s="5"/>
      <c r="AD563" s="5"/>
      <c r="AE563" s="5"/>
    </row>
    <row r="564" spans="1:31" ht="21.75" customHeight="1">
      <c r="A564" s="5" t="s">
        <v>130</v>
      </c>
      <c r="B564" s="5" t="s">
        <v>21011</v>
      </c>
      <c r="C564" s="5" t="s">
        <v>170</v>
      </c>
      <c r="D564" s="5" t="s">
        <v>390</v>
      </c>
      <c r="E564" s="5" t="s">
        <v>45</v>
      </c>
      <c r="F564" s="7">
        <v>15</v>
      </c>
      <c r="G564" s="7">
        <v>30</v>
      </c>
      <c r="H564" s="5" t="s">
        <v>2134</v>
      </c>
      <c r="I564" s="5" t="s">
        <v>31</v>
      </c>
      <c r="J564" s="5" t="s">
        <v>5397</v>
      </c>
      <c r="K564" s="5" t="s">
        <v>21012</v>
      </c>
      <c r="L564" s="5" t="s">
        <v>21013</v>
      </c>
      <c r="M564" s="5" t="s">
        <v>1599</v>
      </c>
      <c r="N564" s="5" t="s">
        <v>55</v>
      </c>
      <c r="O564" s="5"/>
      <c r="P564" s="5" t="b">
        <f t="shared" ca="1" si="0"/>
        <v>1</v>
      </c>
      <c r="Q564" s="5"/>
      <c r="R564" s="5"/>
      <c r="S564" s="5"/>
      <c r="T564" s="5"/>
      <c r="U564" s="5"/>
      <c r="V564" s="5"/>
      <c r="W564" s="5"/>
      <c r="X564" s="5"/>
      <c r="Y564" s="5"/>
      <c r="Z564" s="5"/>
      <c r="AA564" s="5"/>
      <c r="AB564" s="5"/>
      <c r="AC564" s="5"/>
      <c r="AD564" s="5"/>
      <c r="AE564" s="5"/>
    </row>
    <row r="565" spans="1:31" ht="21.75" customHeight="1">
      <c r="A565" s="5" t="s">
        <v>21016</v>
      </c>
      <c r="B565" s="5" t="s">
        <v>21017</v>
      </c>
      <c r="C565" s="5" t="s">
        <v>41</v>
      </c>
      <c r="D565" s="5" t="s">
        <v>94</v>
      </c>
      <c r="E565" s="5" t="s">
        <v>45</v>
      </c>
      <c r="F565" s="7">
        <v>15</v>
      </c>
      <c r="G565" s="7">
        <v>20</v>
      </c>
      <c r="H565" s="5" t="s">
        <v>493</v>
      </c>
      <c r="I565" s="5" t="s">
        <v>66</v>
      </c>
      <c r="J565" s="5" t="s">
        <v>57</v>
      </c>
      <c r="K565" s="9" t="s">
        <v>47</v>
      </c>
      <c r="L565" s="5" t="s">
        <v>21018</v>
      </c>
      <c r="M565" s="5" t="s">
        <v>42</v>
      </c>
      <c r="N565" s="5" t="s">
        <v>55</v>
      </c>
      <c r="O565" s="5"/>
      <c r="P565" s="5" t="b">
        <f t="shared" ca="1" si="0"/>
        <v>1</v>
      </c>
      <c r="Q565" s="5"/>
      <c r="R565" s="5"/>
      <c r="S565" s="5"/>
      <c r="T565" s="5"/>
      <c r="U565" s="5"/>
      <c r="V565" s="5"/>
      <c r="W565" s="5"/>
      <c r="X565" s="5"/>
      <c r="Y565" s="5"/>
      <c r="Z565" s="5"/>
      <c r="AA565" s="5"/>
      <c r="AB565" s="5"/>
      <c r="AC565" s="5"/>
      <c r="AD565" s="5"/>
      <c r="AE565" s="5"/>
    </row>
    <row r="566" spans="1:31" ht="21.75" customHeight="1">
      <c r="A566" s="14" t="s">
        <v>21022</v>
      </c>
      <c r="B566" s="14" t="s">
        <v>21023</v>
      </c>
      <c r="C566" s="14" t="s">
        <v>27</v>
      </c>
      <c r="D566" s="14" t="s">
        <v>290</v>
      </c>
      <c r="E566" s="14" t="s">
        <v>45</v>
      </c>
      <c r="F566" s="15">
        <v>15</v>
      </c>
      <c r="G566" s="15">
        <v>20</v>
      </c>
      <c r="H566" s="14" t="s">
        <v>493</v>
      </c>
      <c r="I566" s="14" t="s">
        <v>66</v>
      </c>
      <c r="J566" s="14" t="s">
        <v>76</v>
      </c>
      <c r="K566" s="16" t="s">
        <v>47</v>
      </c>
      <c r="L566" s="16" t="s">
        <v>47</v>
      </c>
      <c r="M566" s="14" t="s">
        <v>167</v>
      </c>
      <c r="N566" s="14" t="s">
        <v>237</v>
      </c>
      <c r="O566" s="14" t="b">
        <f ca="1">IFERROR(__xludf.DUMMYFUNCTION("REGEXMATCH(A566,""(?i)ruby"")"),FALSE)</f>
        <v>0</v>
      </c>
      <c r="P566" s="14" t="b">
        <f t="shared" ca="1" si="0"/>
        <v>1</v>
      </c>
      <c r="Q566" s="5"/>
      <c r="R566" s="5"/>
      <c r="S566" s="5"/>
      <c r="T566" s="5"/>
      <c r="U566" s="5"/>
      <c r="V566" s="5"/>
      <c r="W566" s="5"/>
      <c r="X566" s="5"/>
      <c r="Y566" s="5"/>
      <c r="Z566" s="5"/>
      <c r="AA566" s="5"/>
      <c r="AB566" s="5"/>
      <c r="AC566" s="5"/>
      <c r="AD566" s="5"/>
      <c r="AE566" s="5"/>
    </row>
    <row r="567" spans="1:31" ht="21.75" customHeight="1">
      <c r="A567" s="5" t="s">
        <v>3537</v>
      </c>
      <c r="B567" s="5" t="s">
        <v>21026</v>
      </c>
      <c r="C567" s="5" t="s">
        <v>27</v>
      </c>
      <c r="D567" s="5" t="s">
        <v>199</v>
      </c>
      <c r="E567" s="5" t="s">
        <v>45</v>
      </c>
      <c r="F567" s="7">
        <v>15</v>
      </c>
      <c r="G567" s="7">
        <v>30</v>
      </c>
      <c r="H567" s="5" t="s">
        <v>2134</v>
      </c>
      <c r="I567" s="5" t="s">
        <v>108</v>
      </c>
      <c r="J567" s="5" t="s">
        <v>76</v>
      </c>
      <c r="K567" s="9" t="s">
        <v>47</v>
      </c>
      <c r="L567" s="5" t="s">
        <v>21028</v>
      </c>
      <c r="M567" s="5" t="s">
        <v>42</v>
      </c>
      <c r="N567" s="5" t="s">
        <v>55</v>
      </c>
      <c r="O567" s="5"/>
      <c r="P567" s="5" t="b">
        <f t="shared" ca="1" si="0"/>
        <v>1</v>
      </c>
      <c r="Q567" s="5"/>
      <c r="R567" s="5"/>
      <c r="S567" s="5"/>
      <c r="T567" s="5"/>
      <c r="U567" s="5"/>
      <c r="V567" s="5"/>
      <c r="W567" s="5"/>
      <c r="X567" s="5"/>
      <c r="Y567" s="5"/>
      <c r="Z567" s="5"/>
      <c r="AA567" s="5"/>
      <c r="AB567" s="5"/>
      <c r="AC567" s="5"/>
      <c r="AD567" s="5"/>
      <c r="AE567" s="5"/>
    </row>
    <row r="568" spans="1:31" ht="21.75" customHeight="1">
      <c r="A568" s="5" t="s">
        <v>21030</v>
      </c>
      <c r="B568" s="5" t="s">
        <v>21031</v>
      </c>
      <c r="C568" s="5" t="s">
        <v>170</v>
      </c>
      <c r="D568" s="5" t="s">
        <v>171</v>
      </c>
      <c r="E568" s="5" t="s">
        <v>45</v>
      </c>
      <c r="F568" s="7">
        <v>15</v>
      </c>
      <c r="G568" s="7">
        <v>20</v>
      </c>
      <c r="H568" s="5" t="s">
        <v>493</v>
      </c>
      <c r="I568" s="5" t="s">
        <v>108</v>
      </c>
      <c r="J568" s="5" t="s">
        <v>21032</v>
      </c>
      <c r="K568" s="5" t="s">
        <v>21033</v>
      </c>
      <c r="L568" s="5" t="s">
        <v>21034</v>
      </c>
      <c r="M568" s="5" t="s">
        <v>100</v>
      </c>
      <c r="N568" s="5" t="s">
        <v>55</v>
      </c>
      <c r="O568" s="5"/>
      <c r="P568" s="5" t="b">
        <f t="shared" ca="1" si="0"/>
        <v>1</v>
      </c>
      <c r="Q568" s="5"/>
      <c r="R568" s="5"/>
      <c r="S568" s="5"/>
      <c r="T568" s="5"/>
      <c r="U568" s="5"/>
      <c r="V568" s="5"/>
      <c r="W568" s="5"/>
      <c r="X568" s="5"/>
      <c r="Y568" s="5"/>
      <c r="Z568" s="5"/>
      <c r="AA568" s="5"/>
      <c r="AB568" s="5"/>
      <c r="AC568" s="5"/>
      <c r="AD568" s="5"/>
      <c r="AE568" s="5"/>
    </row>
    <row r="569" spans="1:31" ht="21.75" customHeight="1">
      <c r="A569" s="14" t="s">
        <v>21035</v>
      </c>
      <c r="B569" s="14" t="s">
        <v>19435</v>
      </c>
      <c r="C569" s="14" t="s">
        <v>27</v>
      </c>
      <c r="D569" s="14" t="s">
        <v>266</v>
      </c>
      <c r="E569" s="14" t="s">
        <v>29</v>
      </c>
      <c r="F569" s="15">
        <v>15</v>
      </c>
      <c r="G569" s="15">
        <v>20</v>
      </c>
      <c r="H569" s="14" t="s">
        <v>493</v>
      </c>
      <c r="I569" s="14" t="s">
        <v>108</v>
      </c>
      <c r="J569" s="14" t="s">
        <v>57</v>
      </c>
      <c r="K569" s="16" t="s">
        <v>47</v>
      </c>
      <c r="L569" s="14" t="s">
        <v>21036</v>
      </c>
      <c r="M569" s="14" t="s">
        <v>53</v>
      </c>
      <c r="N569" s="14" t="s">
        <v>55</v>
      </c>
      <c r="O569" s="14" t="b">
        <f ca="1">IFERROR(__xludf.DUMMYFUNCTION("REGEXMATCH(A569,""(?i)ruby"")"),FALSE)</f>
        <v>0</v>
      </c>
      <c r="P569" s="14" t="b">
        <f t="shared" ca="1" si="0"/>
        <v>1</v>
      </c>
      <c r="Q569" s="5"/>
      <c r="R569" s="5"/>
      <c r="S569" s="5"/>
      <c r="T569" s="5"/>
      <c r="U569" s="5"/>
      <c r="V569" s="5"/>
      <c r="W569" s="5"/>
      <c r="X569" s="5"/>
      <c r="Y569" s="5"/>
      <c r="Z569" s="5"/>
      <c r="AA569" s="5"/>
      <c r="AB569" s="5"/>
      <c r="AC569" s="5"/>
      <c r="AD569" s="5"/>
      <c r="AE569" s="5"/>
    </row>
    <row r="570" spans="1:31" ht="21.75" customHeight="1">
      <c r="A570" s="5" t="s">
        <v>21040</v>
      </c>
      <c r="B570" s="5" t="s">
        <v>21041</v>
      </c>
      <c r="C570" s="5" t="s">
        <v>27</v>
      </c>
      <c r="D570" s="5" t="s">
        <v>85</v>
      </c>
      <c r="E570" s="5" t="s">
        <v>45</v>
      </c>
      <c r="F570" s="7">
        <v>15</v>
      </c>
      <c r="G570" s="7">
        <v>25</v>
      </c>
      <c r="H570" s="5" t="s">
        <v>151</v>
      </c>
      <c r="I570" s="5" t="s">
        <v>31</v>
      </c>
      <c r="J570" s="5" t="s">
        <v>117</v>
      </c>
      <c r="K570" s="5" t="s">
        <v>21042</v>
      </c>
      <c r="L570" s="5" t="s">
        <v>21043</v>
      </c>
      <c r="M570" s="5" t="s">
        <v>37</v>
      </c>
      <c r="N570" s="5" t="s">
        <v>55</v>
      </c>
      <c r="O570" s="5"/>
      <c r="P570" s="5" t="b">
        <f t="shared" ca="1" si="0"/>
        <v>1</v>
      </c>
      <c r="Q570" s="5"/>
      <c r="R570" s="5"/>
      <c r="S570" s="5"/>
      <c r="T570" s="5"/>
      <c r="U570" s="5"/>
      <c r="V570" s="5"/>
      <c r="W570" s="5"/>
      <c r="X570" s="5"/>
      <c r="Y570" s="5"/>
      <c r="Z570" s="5"/>
      <c r="AA570" s="5"/>
      <c r="AB570" s="5"/>
      <c r="AC570" s="5"/>
      <c r="AD570" s="5"/>
      <c r="AE570" s="5"/>
    </row>
    <row r="571" spans="1:31" ht="21.75" customHeight="1">
      <c r="A571" s="5" t="s">
        <v>15625</v>
      </c>
      <c r="B571" s="5" t="s">
        <v>21044</v>
      </c>
      <c r="C571" s="5" t="s">
        <v>41</v>
      </c>
      <c r="D571" s="5" t="s">
        <v>874</v>
      </c>
      <c r="E571" s="5" t="s">
        <v>45</v>
      </c>
      <c r="F571" s="7">
        <v>15</v>
      </c>
      <c r="G571" s="7">
        <v>20</v>
      </c>
      <c r="H571" s="5" t="s">
        <v>493</v>
      </c>
      <c r="I571" s="5" t="s">
        <v>66</v>
      </c>
      <c r="J571" s="5" t="s">
        <v>48</v>
      </c>
      <c r="K571" s="5" t="s">
        <v>21045</v>
      </c>
      <c r="L571" s="5" t="s">
        <v>21046</v>
      </c>
      <c r="M571" s="5" t="s">
        <v>100</v>
      </c>
      <c r="N571" s="5" t="s">
        <v>55</v>
      </c>
      <c r="O571" s="5"/>
      <c r="P571" s="5" t="b">
        <f t="shared" ca="1" si="0"/>
        <v>1</v>
      </c>
      <c r="Q571" s="5"/>
      <c r="R571" s="5"/>
      <c r="S571" s="5"/>
      <c r="T571" s="5"/>
      <c r="U571" s="5"/>
      <c r="V571" s="5"/>
      <c r="W571" s="5"/>
      <c r="X571" s="5"/>
      <c r="Y571" s="5"/>
      <c r="Z571" s="5"/>
      <c r="AA571" s="5"/>
      <c r="AB571" s="5"/>
      <c r="AC571" s="5"/>
      <c r="AD571" s="5"/>
      <c r="AE571" s="5"/>
    </row>
    <row r="572" spans="1:31" ht="21.75" customHeight="1">
      <c r="A572" s="5" t="s">
        <v>9131</v>
      </c>
      <c r="B572" s="5" t="s">
        <v>4409</v>
      </c>
      <c r="C572" s="5" t="s">
        <v>27</v>
      </c>
      <c r="D572" s="5" t="s">
        <v>47</v>
      </c>
      <c r="E572" s="5" t="s">
        <v>45</v>
      </c>
      <c r="F572" s="7">
        <v>15</v>
      </c>
      <c r="G572" s="7">
        <v>20</v>
      </c>
      <c r="H572" s="5" t="s">
        <v>493</v>
      </c>
      <c r="I572" s="5" t="s">
        <v>31</v>
      </c>
      <c r="J572" s="5" t="s">
        <v>224</v>
      </c>
      <c r="K572" s="5" t="s">
        <v>21048</v>
      </c>
      <c r="L572" s="5" t="s">
        <v>21049</v>
      </c>
      <c r="M572" s="5" t="s">
        <v>42</v>
      </c>
      <c r="N572" s="5" t="s">
        <v>405</v>
      </c>
      <c r="O572" s="5"/>
      <c r="P572" s="5" t="b">
        <f t="shared" ca="1" si="0"/>
        <v>1</v>
      </c>
      <c r="Q572" s="5"/>
      <c r="R572" s="5"/>
      <c r="S572" s="5"/>
      <c r="T572" s="5"/>
      <c r="U572" s="5"/>
      <c r="V572" s="5"/>
      <c r="W572" s="5"/>
      <c r="X572" s="5"/>
      <c r="Y572" s="5"/>
      <c r="Z572" s="5"/>
      <c r="AA572" s="5"/>
      <c r="AB572" s="5"/>
      <c r="AC572" s="5"/>
      <c r="AD572" s="5"/>
      <c r="AE572" s="5"/>
    </row>
    <row r="573" spans="1:31" ht="21.75" customHeight="1">
      <c r="A573" s="5" t="s">
        <v>2660</v>
      </c>
      <c r="B573" s="5" t="s">
        <v>21051</v>
      </c>
      <c r="C573" s="5" t="s">
        <v>170</v>
      </c>
      <c r="D573" s="5" t="s">
        <v>171</v>
      </c>
      <c r="E573" s="5" t="s">
        <v>919</v>
      </c>
      <c r="F573" s="7">
        <v>15</v>
      </c>
      <c r="G573" s="7">
        <v>30</v>
      </c>
      <c r="H573" s="5" t="s">
        <v>2134</v>
      </c>
      <c r="I573" s="5" t="s">
        <v>125</v>
      </c>
      <c r="J573" s="5" t="s">
        <v>479</v>
      </c>
      <c r="K573" s="5" t="s">
        <v>21052</v>
      </c>
      <c r="L573" s="5" t="s">
        <v>21053</v>
      </c>
      <c r="M573" s="5" t="s">
        <v>37</v>
      </c>
      <c r="N573" s="5" t="s">
        <v>405</v>
      </c>
      <c r="O573" s="5"/>
      <c r="P573" s="5" t="b">
        <f t="shared" ca="1" si="0"/>
        <v>1</v>
      </c>
      <c r="Q573" s="5"/>
      <c r="R573" s="5"/>
      <c r="S573" s="5"/>
      <c r="T573" s="5"/>
      <c r="U573" s="5"/>
      <c r="V573" s="5"/>
      <c r="W573" s="5"/>
      <c r="X573" s="5"/>
      <c r="Y573" s="5"/>
      <c r="Z573" s="5"/>
      <c r="AA573" s="5"/>
      <c r="AB573" s="5"/>
      <c r="AC573" s="5"/>
      <c r="AD573" s="5"/>
      <c r="AE573" s="5"/>
    </row>
    <row r="574" spans="1:31" ht="21.75" customHeight="1">
      <c r="A574" s="5" t="s">
        <v>7050</v>
      </c>
      <c r="B574" s="5" t="s">
        <v>15698</v>
      </c>
      <c r="C574" s="5" t="s">
        <v>170</v>
      </c>
      <c r="D574" s="5" t="s">
        <v>390</v>
      </c>
      <c r="E574" s="5" t="s">
        <v>45</v>
      </c>
      <c r="F574" s="7">
        <v>15</v>
      </c>
      <c r="G574" s="7">
        <v>20</v>
      </c>
      <c r="H574" s="5" t="s">
        <v>493</v>
      </c>
      <c r="I574" s="5" t="s">
        <v>66</v>
      </c>
      <c r="J574" s="5" t="s">
        <v>2745</v>
      </c>
      <c r="K574" s="5" t="s">
        <v>21056</v>
      </c>
      <c r="L574" s="5" t="s">
        <v>21058</v>
      </c>
      <c r="M574" s="5" t="s">
        <v>53</v>
      </c>
      <c r="N574" s="5" t="s">
        <v>55</v>
      </c>
      <c r="O574" s="5"/>
      <c r="P574" s="5" t="b">
        <f t="shared" ca="1" si="0"/>
        <v>1</v>
      </c>
      <c r="Q574" s="5"/>
      <c r="R574" s="5"/>
      <c r="S574" s="5"/>
      <c r="T574" s="5"/>
      <c r="U574" s="5"/>
      <c r="V574" s="5"/>
      <c r="W574" s="5"/>
      <c r="X574" s="5"/>
      <c r="Y574" s="5"/>
      <c r="Z574" s="5"/>
      <c r="AA574" s="5"/>
      <c r="AB574" s="5"/>
      <c r="AC574" s="5"/>
      <c r="AD574" s="5"/>
      <c r="AE574" s="5"/>
    </row>
    <row r="575" spans="1:31" ht="21.75" customHeight="1">
      <c r="A575" s="5" t="s">
        <v>19503</v>
      </c>
      <c r="B575" s="5" t="s">
        <v>21061</v>
      </c>
      <c r="C575" s="5" t="s">
        <v>170</v>
      </c>
      <c r="D575" s="5" t="s">
        <v>390</v>
      </c>
      <c r="E575" s="5" t="s">
        <v>45</v>
      </c>
      <c r="F575" s="7">
        <v>15</v>
      </c>
      <c r="G575" s="7">
        <v>25</v>
      </c>
      <c r="H575" s="5" t="s">
        <v>151</v>
      </c>
      <c r="I575" s="5" t="s">
        <v>66</v>
      </c>
      <c r="J575" s="5" t="s">
        <v>76</v>
      </c>
      <c r="K575" s="5" t="s">
        <v>21064</v>
      </c>
      <c r="L575" s="5" t="s">
        <v>21065</v>
      </c>
      <c r="M575" s="5" t="s">
        <v>167</v>
      </c>
      <c r="N575" s="5" t="s">
        <v>55</v>
      </c>
      <c r="O575" s="5"/>
      <c r="P575" s="5" t="b">
        <f t="shared" ca="1" si="0"/>
        <v>1</v>
      </c>
      <c r="Q575" s="5"/>
      <c r="R575" s="5"/>
      <c r="S575" s="5"/>
      <c r="T575" s="5"/>
      <c r="U575" s="5"/>
      <c r="V575" s="5"/>
      <c r="W575" s="5"/>
      <c r="X575" s="5"/>
      <c r="Y575" s="5"/>
      <c r="Z575" s="5"/>
      <c r="AA575" s="5"/>
      <c r="AB575" s="5"/>
      <c r="AC575" s="5"/>
      <c r="AD575" s="5"/>
      <c r="AE575" s="5"/>
    </row>
    <row r="576" spans="1:31" ht="21.75" customHeight="1">
      <c r="A576" s="14" t="s">
        <v>765</v>
      </c>
      <c r="B576" s="14" t="s">
        <v>21067</v>
      </c>
      <c r="C576" s="14" t="s">
        <v>27</v>
      </c>
      <c r="D576" s="14" t="s">
        <v>85</v>
      </c>
      <c r="E576" s="14" t="s">
        <v>45</v>
      </c>
      <c r="F576" s="15">
        <v>15</v>
      </c>
      <c r="G576" s="15">
        <v>20</v>
      </c>
      <c r="H576" s="14" t="s">
        <v>493</v>
      </c>
      <c r="I576" s="14" t="s">
        <v>125</v>
      </c>
      <c r="J576" s="14" t="s">
        <v>110</v>
      </c>
      <c r="K576" s="14" t="s">
        <v>21071</v>
      </c>
      <c r="L576" s="14" t="s">
        <v>21072</v>
      </c>
      <c r="M576" s="14" t="s">
        <v>100</v>
      </c>
      <c r="N576" s="14" t="s">
        <v>55</v>
      </c>
      <c r="O576" s="14" t="b">
        <f ca="1">IFERROR(__xludf.DUMMYFUNCTION("REGEXMATCH(A576,""(?i)ruby"")"),FALSE)</f>
        <v>0</v>
      </c>
      <c r="P576" s="14" t="b">
        <f t="shared" ca="1" si="0"/>
        <v>1</v>
      </c>
      <c r="Q576" s="5"/>
      <c r="R576" s="5"/>
      <c r="S576" s="5"/>
      <c r="T576" s="5"/>
      <c r="U576" s="5"/>
      <c r="V576" s="5"/>
      <c r="W576" s="5"/>
      <c r="X576" s="5"/>
      <c r="Y576" s="5"/>
      <c r="Z576" s="5"/>
      <c r="AA576" s="5"/>
      <c r="AB576" s="5"/>
      <c r="AC576" s="5"/>
      <c r="AD576" s="5"/>
      <c r="AE576" s="5"/>
    </row>
    <row r="577" spans="1:31" ht="21.75" customHeight="1">
      <c r="A577" s="5" t="s">
        <v>21075</v>
      </c>
      <c r="B577" s="5" t="s">
        <v>8512</v>
      </c>
      <c r="C577" s="5" t="s">
        <v>170</v>
      </c>
      <c r="D577" s="5" t="s">
        <v>1759</v>
      </c>
      <c r="E577" s="5" t="s">
        <v>45</v>
      </c>
      <c r="F577" s="7">
        <v>15</v>
      </c>
      <c r="G577" s="7">
        <v>25</v>
      </c>
      <c r="H577" s="5" t="s">
        <v>151</v>
      </c>
      <c r="I577" s="5" t="s">
        <v>66</v>
      </c>
      <c r="J577" s="5" t="s">
        <v>1505</v>
      </c>
      <c r="K577" s="5" t="s">
        <v>21076</v>
      </c>
      <c r="L577" s="5" t="s">
        <v>21077</v>
      </c>
      <c r="M577" s="5" t="s">
        <v>42</v>
      </c>
      <c r="N577" s="5" t="s">
        <v>55</v>
      </c>
      <c r="O577" s="5"/>
      <c r="P577" s="5" t="b">
        <f t="shared" ca="1" si="0"/>
        <v>1</v>
      </c>
      <c r="Q577" s="5"/>
      <c r="R577" s="5"/>
      <c r="S577" s="5"/>
      <c r="T577" s="5"/>
      <c r="U577" s="5"/>
      <c r="V577" s="5"/>
      <c r="W577" s="5"/>
      <c r="X577" s="5"/>
      <c r="Y577" s="5"/>
      <c r="Z577" s="5"/>
      <c r="AA577" s="5"/>
      <c r="AB577" s="5"/>
      <c r="AC577" s="5"/>
      <c r="AD577" s="5"/>
      <c r="AE577" s="5"/>
    </row>
    <row r="578" spans="1:31" ht="21.75" customHeight="1">
      <c r="A578" s="5" t="s">
        <v>248</v>
      </c>
      <c r="B578" s="5" t="s">
        <v>21080</v>
      </c>
      <c r="C578" s="5" t="s">
        <v>170</v>
      </c>
      <c r="D578" s="5" t="s">
        <v>390</v>
      </c>
      <c r="E578" s="5" t="s">
        <v>29</v>
      </c>
      <c r="F578" s="7">
        <v>15</v>
      </c>
      <c r="G578" s="7">
        <v>30</v>
      </c>
      <c r="H578" s="5" t="s">
        <v>2134</v>
      </c>
      <c r="I578" s="5" t="s">
        <v>108</v>
      </c>
      <c r="J578" s="5" t="s">
        <v>76</v>
      </c>
      <c r="K578" s="9" t="s">
        <v>47</v>
      </c>
      <c r="L578" s="5" t="s">
        <v>21081</v>
      </c>
      <c r="M578" s="5" t="s">
        <v>53</v>
      </c>
      <c r="N578" s="5" t="s">
        <v>405</v>
      </c>
      <c r="O578" s="5"/>
      <c r="P578" s="5" t="b">
        <f t="shared" ca="1" si="0"/>
        <v>1</v>
      </c>
      <c r="Q578" s="5"/>
      <c r="R578" s="5"/>
      <c r="S578" s="5"/>
      <c r="T578" s="5"/>
      <c r="U578" s="5"/>
      <c r="V578" s="5"/>
      <c r="W578" s="5"/>
      <c r="X578" s="5"/>
      <c r="Y578" s="5"/>
      <c r="Z578" s="5"/>
      <c r="AA578" s="5"/>
      <c r="AB578" s="5"/>
      <c r="AC578" s="5"/>
      <c r="AD578" s="5"/>
      <c r="AE578" s="5"/>
    </row>
    <row r="579" spans="1:31" ht="21.75" customHeight="1">
      <c r="A579" s="5" t="s">
        <v>21082</v>
      </c>
      <c r="B579" s="5" t="s">
        <v>19449</v>
      </c>
      <c r="C579" s="5" t="s">
        <v>27</v>
      </c>
      <c r="D579" s="5" t="s">
        <v>47</v>
      </c>
      <c r="E579" s="5" t="s">
        <v>45</v>
      </c>
      <c r="F579" s="7">
        <v>15</v>
      </c>
      <c r="G579" s="7">
        <v>30</v>
      </c>
      <c r="H579" s="5" t="s">
        <v>2134</v>
      </c>
      <c r="I579" s="5" t="s">
        <v>108</v>
      </c>
      <c r="J579" s="5" t="s">
        <v>76</v>
      </c>
      <c r="K579" s="5" t="s">
        <v>8116</v>
      </c>
      <c r="L579" s="5" t="s">
        <v>21083</v>
      </c>
      <c r="M579" s="5" t="s">
        <v>100</v>
      </c>
      <c r="N579" s="5" t="s">
        <v>55</v>
      </c>
      <c r="O579" s="5"/>
      <c r="P579" s="5" t="b">
        <f t="shared" ca="1" si="0"/>
        <v>1</v>
      </c>
      <c r="Q579" s="5"/>
      <c r="R579" s="5"/>
      <c r="S579" s="5"/>
      <c r="T579" s="5"/>
      <c r="U579" s="5"/>
      <c r="V579" s="5"/>
      <c r="W579" s="5"/>
      <c r="X579" s="5"/>
      <c r="Y579" s="5"/>
      <c r="Z579" s="5"/>
      <c r="AA579" s="5"/>
      <c r="AB579" s="5"/>
      <c r="AC579" s="5"/>
      <c r="AD579" s="5"/>
      <c r="AE579" s="5"/>
    </row>
    <row r="580" spans="1:31" ht="21.75" customHeight="1">
      <c r="A580" s="5" t="s">
        <v>21086</v>
      </c>
      <c r="B580" s="5" t="s">
        <v>21087</v>
      </c>
      <c r="C580" s="5" t="s">
        <v>27</v>
      </c>
      <c r="D580" s="5" t="s">
        <v>47</v>
      </c>
      <c r="E580" s="5" t="s">
        <v>45</v>
      </c>
      <c r="F580" s="7">
        <v>15</v>
      </c>
      <c r="G580" s="7">
        <v>25</v>
      </c>
      <c r="H580" s="5" t="s">
        <v>151</v>
      </c>
      <c r="I580" s="5" t="s">
        <v>66</v>
      </c>
      <c r="J580" s="5" t="s">
        <v>382</v>
      </c>
      <c r="K580" s="5" t="s">
        <v>21088</v>
      </c>
      <c r="L580" s="5" t="s">
        <v>21089</v>
      </c>
      <c r="M580" s="5" t="s">
        <v>167</v>
      </c>
      <c r="N580" s="5" t="s">
        <v>38</v>
      </c>
      <c r="O580" s="5"/>
      <c r="P580" s="5" t="b">
        <f t="shared" ca="1" si="0"/>
        <v>1</v>
      </c>
      <c r="Q580" s="5"/>
      <c r="R580" s="5"/>
      <c r="S580" s="5"/>
      <c r="T580" s="5"/>
      <c r="U580" s="5"/>
      <c r="V580" s="5"/>
      <c r="W580" s="5"/>
      <c r="X580" s="5"/>
      <c r="Y580" s="5"/>
      <c r="Z580" s="5"/>
      <c r="AA580" s="5"/>
      <c r="AB580" s="5"/>
      <c r="AC580" s="5"/>
      <c r="AD580" s="5"/>
      <c r="AE580" s="5"/>
    </row>
    <row r="581" spans="1:31" ht="21.75" customHeight="1">
      <c r="A581" s="5" t="s">
        <v>11046</v>
      </c>
      <c r="B581" s="5" t="s">
        <v>21090</v>
      </c>
      <c r="C581" s="5" t="s">
        <v>170</v>
      </c>
      <c r="D581" s="5" t="s">
        <v>47</v>
      </c>
      <c r="E581" s="5" t="s">
        <v>29</v>
      </c>
      <c r="F581" s="7">
        <v>15</v>
      </c>
      <c r="G581" s="7">
        <v>20</v>
      </c>
      <c r="H581" s="5" t="s">
        <v>493</v>
      </c>
      <c r="I581" s="5" t="s">
        <v>66</v>
      </c>
      <c r="J581" s="5" t="s">
        <v>315</v>
      </c>
      <c r="K581" s="9" t="s">
        <v>47</v>
      </c>
      <c r="L581" s="5" t="s">
        <v>21092</v>
      </c>
      <c r="M581" s="5" t="s">
        <v>53</v>
      </c>
      <c r="N581" s="5" t="s">
        <v>55</v>
      </c>
      <c r="O581" s="5"/>
      <c r="P581" s="5" t="b">
        <f t="shared" ca="1" si="0"/>
        <v>1</v>
      </c>
      <c r="Q581" s="5"/>
      <c r="R581" s="5"/>
      <c r="S581" s="5"/>
      <c r="T581" s="5"/>
      <c r="U581" s="5"/>
      <c r="V581" s="5"/>
      <c r="W581" s="5"/>
      <c r="X581" s="5"/>
      <c r="Y581" s="5"/>
      <c r="Z581" s="5"/>
      <c r="AA581" s="5"/>
      <c r="AB581" s="5"/>
      <c r="AC581" s="5"/>
      <c r="AD581" s="5"/>
      <c r="AE581" s="5"/>
    </row>
    <row r="582" spans="1:31" ht="21.75" customHeight="1">
      <c r="A582" s="5" t="s">
        <v>21094</v>
      </c>
      <c r="B582" s="5" t="s">
        <v>17479</v>
      </c>
      <c r="C582" s="5" t="s">
        <v>27</v>
      </c>
      <c r="D582" s="5" t="s">
        <v>85</v>
      </c>
      <c r="E582" s="5" t="s">
        <v>45</v>
      </c>
      <c r="F582" s="7">
        <v>15</v>
      </c>
      <c r="G582" s="7">
        <v>25</v>
      </c>
      <c r="H582" s="5" t="s">
        <v>151</v>
      </c>
      <c r="I582" s="5" t="s">
        <v>108</v>
      </c>
      <c r="J582" s="5" t="s">
        <v>76</v>
      </c>
      <c r="K582" s="5" t="s">
        <v>17482</v>
      </c>
      <c r="L582" s="5" t="s">
        <v>21096</v>
      </c>
      <c r="M582" s="5" t="s">
        <v>42</v>
      </c>
      <c r="N582" s="5" t="s">
        <v>237</v>
      </c>
      <c r="O582" s="5"/>
      <c r="P582" s="5" t="b">
        <f t="shared" ca="1" si="0"/>
        <v>1</v>
      </c>
      <c r="Q582" s="5"/>
      <c r="R582" s="5"/>
      <c r="S582" s="5"/>
      <c r="T582" s="5"/>
      <c r="U582" s="5"/>
      <c r="V582" s="5"/>
      <c r="W582" s="5"/>
      <c r="X582" s="5"/>
      <c r="Y582" s="5"/>
      <c r="Z582" s="5"/>
      <c r="AA582" s="5"/>
      <c r="AB582" s="5"/>
      <c r="AC582" s="5"/>
      <c r="AD582" s="5"/>
      <c r="AE582" s="5"/>
    </row>
    <row r="583" spans="1:31" ht="21.75" customHeight="1">
      <c r="A583" s="5" t="s">
        <v>21099</v>
      </c>
      <c r="B583" s="5" t="s">
        <v>21100</v>
      </c>
      <c r="C583" s="5" t="s">
        <v>20</v>
      </c>
      <c r="D583" s="5" t="s">
        <v>21</v>
      </c>
      <c r="E583" s="5" t="s">
        <v>29</v>
      </c>
      <c r="F583" s="7">
        <v>15</v>
      </c>
      <c r="G583" s="7">
        <v>20</v>
      </c>
      <c r="H583" s="5" t="s">
        <v>493</v>
      </c>
      <c r="I583" s="5" t="s">
        <v>108</v>
      </c>
      <c r="J583" s="5" t="s">
        <v>430</v>
      </c>
      <c r="K583" s="5" t="s">
        <v>21101</v>
      </c>
      <c r="L583" s="5" t="s">
        <v>21102</v>
      </c>
      <c r="M583" s="5" t="s">
        <v>167</v>
      </c>
      <c r="N583" s="5" t="s">
        <v>55</v>
      </c>
      <c r="O583" s="5"/>
      <c r="P583" s="5" t="b">
        <f t="shared" ca="1" si="0"/>
        <v>1</v>
      </c>
      <c r="Q583" s="5"/>
      <c r="R583" s="5"/>
      <c r="S583" s="5"/>
      <c r="T583" s="5"/>
      <c r="U583" s="5"/>
      <c r="V583" s="5"/>
      <c r="W583" s="5"/>
      <c r="X583" s="5"/>
      <c r="Y583" s="5"/>
      <c r="Z583" s="5"/>
      <c r="AA583" s="5"/>
      <c r="AB583" s="5"/>
      <c r="AC583" s="5"/>
      <c r="AD583" s="5"/>
      <c r="AE583" s="5"/>
    </row>
    <row r="584" spans="1:31" ht="21.75" customHeight="1">
      <c r="A584" s="5" t="s">
        <v>21106</v>
      </c>
      <c r="B584" s="5" t="s">
        <v>19355</v>
      </c>
      <c r="C584" s="5" t="s">
        <v>41</v>
      </c>
      <c r="D584" s="5" t="s">
        <v>94</v>
      </c>
      <c r="E584" s="5" t="s">
        <v>45</v>
      </c>
      <c r="F584" s="7">
        <v>15</v>
      </c>
      <c r="G584" s="7">
        <v>40</v>
      </c>
      <c r="H584" s="5" t="s">
        <v>6225</v>
      </c>
      <c r="I584" s="7" t="s">
        <v>24</v>
      </c>
      <c r="J584" s="5" t="s">
        <v>117</v>
      </c>
      <c r="K584" s="5" t="s">
        <v>19357</v>
      </c>
      <c r="L584" s="5" t="s">
        <v>21107</v>
      </c>
      <c r="M584" s="5" t="s">
        <v>37</v>
      </c>
      <c r="N584" s="5" t="s">
        <v>38</v>
      </c>
      <c r="O584" s="5"/>
      <c r="P584" s="5" t="b">
        <f t="shared" ca="1" si="0"/>
        <v>1</v>
      </c>
      <c r="Q584" s="5"/>
      <c r="R584" s="5"/>
      <c r="S584" s="5"/>
      <c r="T584" s="5"/>
      <c r="U584" s="5"/>
      <c r="V584" s="5"/>
      <c r="W584" s="5"/>
      <c r="X584" s="5"/>
      <c r="Y584" s="5"/>
      <c r="Z584" s="5"/>
      <c r="AA584" s="5"/>
      <c r="AB584" s="5"/>
      <c r="AC584" s="5"/>
      <c r="AD584" s="5"/>
      <c r="AE584" s="5"/>
    </row>
    <row r="585" spans="1:31" ht="21.75" customHeight="1">
      <c r="A585" s="5" t="s">
        <v>21108</v>
      </c>
      <c r="B585" s="5" t="s">
        <v>21110</v>
      </c>
      <c r="C585" s="5" t="s">
        <v>20</v>
      </c>
      <c r="D585" s="5" t="s">
        <v>47</v>
      </c>
      <c r="E585" s="5" t="s">
        <v>45</v>
      </c>
      <c r="F585" s="7">
        <v>15</v>
      </c>
      <c r="G585" s="7">
        <v>20</v>
      </c>
      <c r="H585" s="5" t="s">
        <v>493</v>
      </c>
      <c r="I585" s="5" t="s">
        <v>108</v>
      </c>
      <c r="J585" s="5" t="s">
        <v>942</v>
      </c>
      <c r="K585" s="9" t="s">
        <v>47</v>
      </c>
      <c r="L585" s="5" t="s">
        <v>21112</v>
      </c>
      <c r="M585" s="5" t="s">
        <v>100</v>
      </c>
      <c r="N585" s="5" t="s">
        <v>55</v>
      </c>
      <c r="O585" s="5"/>
      <c r="P585" s="5" t="b">
        <f t="shared" ca="1" si="0"/>
        <v>1</v>
      </c>
      <c r="Q585" s="5"/>
      <c r="R585" s="5"/>
      <c r="S585" s="5"/>
      <c r="T585" s="5"/>
      <c r="U585" s="5"/>
      <c r="V585" s="5"/>
      <c r="W585" s="5"/>
      <c r="X585" s="5"/>
      <c r="Y585" s="5"/>
      <c r="Z585" s="5"/>
      <c r="AA585" s="5"/>
      <c r="AB585" s="5"/>
      <c r="AC585" s="5"/>
      <c r="AD585" s="5"/>
      <c r="AE585" s="5"/>
    </row>
    <row r="586" spans="1:31" ht="21.75" customHeight="1">
      <c r="A586" s="14" t="s">
        <v>21113</v>
      </c>
      <c r="B586" s="14" t="s">
        <v>21114</v>
      </c>
      <c r="C586" s="14" t="s">
        <v>27</v>
      </c>
      <c r="D586" s="14" t="s">
        <v>47</v>
      </c>
      <c r="E586" s="14" t="s">
        <v>45</v>
      </c>
      <c r="F586" s="15">
        <v>15</v>
      </c>
      <c r="G586" s="15">
        <v>25</v>
      </c>
      <c r="H586" s="14" t="s">
        <v>151</v>
      </c>
      <c r="I586" s="14" t="s">
        <v>108</v>
      </c>
      <c r="J586" s="14" t="s">
        <v>2303</v>
      </c>
      <c r="K586" s="14" t="s">
        <v>381</v>
      </c>
      <c r="L586" s="14" t="s">
        <v>14416</v>
      </c>
      <c r="M586" s="14" t="s">
        <v>42</v>
      </c>
      <c r="N586" s="14" t="s">
        <v>237</v>
      </c>
      <c r="O586" s="14" t="b">
        <f t="shared" ref="O586:O587" ca="1" si="10">IFERROR(__xludf.DUMMYFUNCTION("REGEXMATCH(A586,""(?i)ruby"")"),FALSE)</f>
        <v>0</v>
      </c>
      <c r="P586" s="14" t="b">
        <f t="shared" ca="1" si="0"/>
        <v>1</v>
      </c>
      <c r="Q586" s="5"/>
      <c r="R586" s="5"/>
      <c r="S586" s="5"/>
      <c r="T586" s="5"/>
      <c r="U586" s="5"/>
      <c r="V586" s="5"/>
      <c r="W586" s="5"/>
      <c r="X586" s="5"/>
      <c r="Y586" s="5"/>
      <c r="Z586" s="5"/>
      <c r="AA586" s="5"/>
      <c r="AB586" s="5"/>
      <c r="AC586" s="5"/>
      <c r="AD586" s="5"/>
      <c r="AE586" s="5"/>
    </row>
    <row r="587" spans="1:31" ht="21.75" customHeight="1">
      <c r="A587" s="14" t="s">
        <v>7050</v>
      </c>
      <c r="B587" s="14" t="s">
        <v>15720</v>
      </c>
      <c r="C587" s="14" t="s">
        <v>20</v>
      </c>
      <c r="D587" s="14" t="s">
        <v>3833</v>
      </c>
      <c r="E587" s="14" t="s">
        <v>45</v>
      </c>
      <c r="F587" s="15">
        <v>15</v>
      </c>
      <c r="G587" s="15">
        <v>30</v>
      </c>
      <c r="H587" s="14" t="s">
        <v>2134</v>
      </c>
      <c r="I587" s="14" t="s">
        <v>66</v>
      </c>
      <c r="J587" s="14" t="s">
        <v>76</v>
      </c>
      <c r="K587" s="14" t="s">
        <v>20533</v>
      </c>
      <c r="L587" s="14" t="s">
        <v>21117</v>
      </c>
      <c r="M587" s="14" t="s">
        <v>42</v>
      </c>
      <c r="N587" s="14" t="s">
        <v>55</v>
      </c>
      <c r="O587" s="14" t="b">
        <f t="shared" ca="1" si="10"/>
        <v>0</v>
      </c>
      <c r="P587" s="14" t="b">
        <f t="shared" ca="1" si="0"/>
        <v>1</v>
      </c>
      <c r="Q587" s="5"/>
      <c r="R587" s="5"/>
      <c r="S587" s="5"/>
      <c r="T587" s="5"/>
      <c r="U587" s="5"/>
      <c r="V587" s="5"/>
      <c r="W587" s="5"/>
      <c r="X587" s="5"/>
      <c r="Y587" s="5"/>
      <c r="Z587" s="5"/>
      <c r="AA587" s="5"/>
      <c r="AB587" s="5"/>
      <c r="AC587" s="5"/>
      <c r="AD587" s="5"/>
      <c r="AE587" s="5"/>
    </row>
    <row r="588" spans="1:31" ht="21.75" customHeight="1">
      <c r="A588" s="5" t="s">
        <v>7050</v>
      </c>
      <c r="B588" s="5" t="s">
        <v>21120</v>
      </c>
      <c r="C588" s="5" t="s">
        <v>20</v>
      </c>
      <c r="D588" s="5" t="s">
        <v>296</v>
      </c>
      <c r="E588" s="5" t="s">
        <v>45</v>
      </c>
      <c r="F588" s="7">
        <v>15</v>
      </c>
      <c r="G588" s="7">
        <v>20</v>
      </c>
      <c r="H588" s="5" t="s">
        <v>493</v>
      </c>
      <c r="I588" s="7" t="s">
        <v>24</v>
      </c>
      <c r="J588" s="5" t="s">
        <v>134</v>
      </c>
      <c r="K588" s="9" t="s">
        <v>47</v>
      </c>
      <c r="L588" s="5" t="s">
        <v>21121</v>
      </c>
      <c r="M588" s="5" t="s">
        <v>100</v>
      </c>
      <c r="N588" s="5" t="s">
        <v>44</v>
      </c>
      <c r="O588" s="5"/>
      <c r="P588" s="5" t="b">
        <f t="shared" ca="1" si="0"/>
        <v>1</v>
      </c>
      <c r="Q588" s="5"/>
      <c r="R588" s="5"/>
      <c r="S588" s="5"/>
      <c r="T588" s="5"/>
      <c r="U588" s="5"/>
      <c r="V588" s="5"/>
      <c r="W588" s="5"/>
      <c r="X588" s="5"/>
      <c r="Y588" s="5"/>
      <c r="Z588" s="5"/>
      <c r="AA588" s="5"/>
      <c r="AB588" s="5"/>
      <c r="AC588" s="5"/>
      <c r="AD588" s="5"/>
      <c r="AE588" s="5"/>
    </row>
    <row r="589" spans="1:31" ht="21.75" customHeight="1">
      <c r="A589" s="5" t="s">
        <v>21126</v>
      </c>
      <c r="B589" s="5" t="s">
        <v>21127</v>
      </c>
      <c r="C589" s="5" t="s">
        <v>20</v>
      </c>
      <c r="D589" s="5" t="s">
        <v>21</v>
      </c>
      <c r="E589" s="5" t="s">
        <v>45</v>
      </c>
      <c r="F589" s="7">
        <v>15</v>
      </c>
      <c r="G589" s="7">
        <v>20</v>
      </c>
      <c r="H589" s="5" t="s">
        <v>493</v>
      </c>
      <c r="I589" s="5" t="s">
        <v>31</v>
      </c>
      <c r="J589" s="5" t="s">
        <v>947</v>
      </c>
      <c r="K589" s="5" t="s">
        <v>21128</v>
      </c>
      <c r="L589" s="5" t="s">
        <v>21129</v>
      </c>
      <c r="M589" s="5" t="s">
        <v>37</v>
      </c>
      <c r="N589" s="5" t="s">
        <v>55</v>
      </c>
      <c r="O589" s="5"/>
      <c r="P589" s="5" t="b">
        <f t="shared" ca="1" si="0"/>
        <v>1</v>
      </c>
      <c r="Q589" s="5"/>
      <c r="R589" s="5"/>
      <c r="S589" s="5"/>
      <c r="T589" s="5"/>
      <c r="U589" s="5"/>
      <c r="V589" s="5"/>
      <c r="W589" s="5"/>
      <c r="X589" s="5"/>
      <c r="Y589" s="5"/>
      <c r="Z589" s="5"/>
      <c r="AA589" s="5"/>
      <c r="AB589" s="5"/>
      <c r="AC589" s="5"/>
      <c r="AD589" s="5"/>
      <c r="AE589" s="5"/>
    </row>
    <row r="590" spans="1:31" ht="21.75" customHeight="1">
      <c r="A590" s="5" t="s">
        <v>20398</v>
      </c>
      <c r="B590" s="5" t="s">
        <v>21134</v>
      </c>
      <c r="C590" s="5" t="s">
        <v>27</v>
      </c>
      <c r="D590" s="5" t="s">
        <v>80</v>
      </c>
      <c r="E590" s="5" t="s">
        <v>45</v>
      </c>
      <c r="F590" s="7">
        <v>15</v>
      </c>
      <c r="G590" s="7">
        <v>20</v>
      </c>
      <c r="H590" s="5" t="s">
        <v>493</v>
      </c>
      <c r="I590" s="7" t="s">
        <v>24</v>
      </c>
      <c r="J590" s="5" t="s">
        <v>686</v>
      </c>
      <c r="K590" s="5" t="s">
        <v>21135</v>
      </c>
      <c r="L590" s="5" t="s">
        <v>21137</v>
      </c>
      <c r="M590" s="5" t="s">
        <v>42</v>
      </c>
      <c r="N590" s="5" t="s">
        <v>237</v>
      </c>
      <c r="O590" s="5"/>
      <c r="P590" s="5" t="b">
        <f t="shared" ca="1" si="0"/>
        <v>1</v>
      </c>
      <c r="Q590" s="5"/>
      <c r="R590" s="5"/>
      <c r="S590" s="5"/>
      <c r="T590" s="5"/>
      <c r="U590" s="5"/>
      <c r="V590" s="5"/>
      <c r="W590" s="5"/>
      <c r="X590" s="5"/>
      <c r="Y590" s="5"/>
      <c r="Z590" s="5"/>
      <c r="AA590" s="5"/>
      <c r="AB590" s="5"/>
      <c r="AC590" s="5"/>
      <c r="AD590" s="5"/>
      <c r="AE590" s="5"/>
    </row>
    <row r="591" spans="1:31" ht="21.75" customHeight="1">
      <c r="A591" s="5" t="s">
        <v>21138</v>
      </c>
      <c r="B591" s="5" t="s">
        <v>20540</v>
      </c>
      <c r="C591" s="5" t="s">
        <v>27</v>
      </c>
      <c r="D591" s="5" t="s">
        <v>850</v>
      </c>
      <c r="E591" s="5" t="s">
        <v>29</v>
      </c>
      <c r="F591" s="7">
        <v>15</v>
      </c>
      <c r="G591" s="7">
        <v>20</v>
      </c>
      <c r="H591" s="5" t="s">
        <v>493</v>
      </c>
      <c r="I591" s="5" t="s">
        <v>108</v>
      </c>
      <c r="J591" s="5" t="s">
        <v>57</v>
      </c>
      <c r="K591" s="5" t="s">
        <v>20754</v>
      </c>
      <c r="L591" s="5" t="s">
        <v>21139</v>
      </c>
      <c r="M591" s="5" t="s">
        <v>100</v>
      </c>
      <c r="N591" s="5" t="s">
        <v>55</v>
      </c>
      <c r="O591" s="5"/>
      <c r="P591" s="5" t="b">
        <f t="shared" ca="1" si="0"/>
        <v>1</v>
      </c>
      <c r="Q591" s="5"/>
      <c r="R591" s="5"/>
      <c r="S591" s="5"/>
      <c r="T591" s="5"/>
      <c r="U591" s="5"/>
      <c r="V591" s="5"/>
      <c r="W591" s="5"/>
      <c r="X591" s="5"/>
      <c r="Y591" s="5"/>
      <c r="Z591" s="5"/>
      <c r="AA591" s="5"/>
      <c r="AB591" s="5"/>
      <c r="AC591" s="5"/>
      <c r="AD591" s="5"/>
      <c r="AE591" s="5"/>
    </row>
    <row r="592" spans="1:31" ht="21.75" customHeight="1">
      <c r="A592" s="14" t="s">
        <v>5636</v>
      </c>
      <c r="B592" s="14" t="s">
        <v>5637</v>
      </c>
      <c r="C592" s="14" t="s">
        <v>20</v>
      </c>
      <c r="D592" s="14" t="s">
        <v>21</v>
      </c>
      <c r="E592" s="14" t="s">
        <v>45</v>
      </c>
      <c r="F592" s="15">
        <v>15</v>
      </c>
      <c r="G592" s="15">
        <v>30</v>
      </c>
      <c r="H592" s="14" t="s">
        <v>2134</v>
      </c>
      <c r="I592" s="14" t="s">
        <v>108</v>
      </c>
      <c r="J592" s="14" t="s">
        <v>57</v>
      </c>
      <c r="K592" s="16" t="s">
        <v>47</v>
      </c>
      <c r="L592" s="16" t="s">
        <v>47</v>
      </c>
      <c r="M592" s="14" t="s">
        <v>37</v>
      </c>
      <c r="N592" s="14" t="s">
        <v>55</v>
      </c>
      <c r="O592" s="14" t="b">
        <f ca="1">IFERROR(__xludf.DUMMYFUNCTION("REGEXMATCH(A592,""(?i)ruby"")"),FALSE)</f>
        <v>0</v>
      </c>
      <c r="P592" s="14" t="b">
        <f t="shared" ca="1" si="0"/>
        <v>1</v>
      </c>
      <c r="Q592" s="5"/>
      <c r="R592" s="5"/>
      <c r="S592" s="5"/>
      <c r="T592" s="5"/>
      <c r="U592" s="5"/>
      <c r="V592" s="5"/>
      <c r="W592" s="5"/>
      <c r="X592" s="5"/>
      <c r="Y592" s="5"/>
      <c r="Z592" s="5"/>
      <c r="AA592" s="5"/>
      <c r="AB592" s="5"/>
      <c r="AC592" s="5"/>
      <c r="AD592" s="5"/>
      <c r="AE592" s="5"/>
    </row>
    <row r="593" spans="1:31" ht="21.75" customHeight="1">
      <c r="A593" s="5" t="s">
        <v>3537</v>
      </c>
      <c r="B593" s="5" t="s">
        <v>21143</v>
      </c>
      <c r="C593" s="5" t="s">
        <v>170</v>
      </c>
      <c r="D593" s="5" t="s">
        <v>378</v>
      </c>
      <c r="E593" s="5" t="s">
        <v>45</v>
      </c>
      <c r="F593" s="7">
        <v>15</v>
      </c>
      <c r="G593" s="7">
        <v>20</v>
      </c>
      <c r="H593" s="5" t="s">
        <v>493</v>
      </c>
      <c r="I593" s="5" t="s">
        <v>66</v>
      </c>
      <c r="J593" s="5" t="s">
        <v>4611</v>
      </c>
      <c r="K593" s="5" t="s">
        <v>21144</v>
      </c>
      <c r="L593" s="5" t="s">
        <v>21145</v>
      </c>
      <c r="M593" s="5" t="s">
        <v>167</v>
      </c>
      <c r="N593" s="5" t="s">
        <v>44</v>
      </c>
      <c r="O593" s="5"/>
      <c r="P593" s="5" t="b">
        <f t="shared" ca="1" si="0"/>
        <v>1</v>
      </c>
      <c r="Q593" s="5"/>
      <c r="R593" s="5"/>
      <c r="S593" s="5"/>
      <c r="T593" s="5"/>
      <c r="U593" s="5"/>
      <c r="V593" s="5"/>
      <c r="W593" s="5"/>
      <c r="X593" s="5"/>
      <c r="Y593" s="5"/>
      <c r="Z593" s="5"/>
      <c r="AA593" s="5"/>
      <c r="AB593" s="5"/>
      <c r="AC593" s="5"/>
      <c r="AD593" s="5"/>
      <c r="AE593" s="5"/>
    </row>
    <row r="594" spans="1:31" ht="21.75" customHeight="1">
      <c r="A594" s="5" t="s">
        <v>19061</v>
      </c>
      <c r="B594" s="5" t="s">
        <v>11047</v>
      </c>
      <c r="C594" s="5" t="s">
        <v>27</v>
      </c>
      <c r="D594" s="5" t="s">
        <v>47</v>
      </c>
      <c r="E594" s="5" t="s">
        <v>45</v>
      </c>
      <c r="F594" s="7">
        <v>15</v>
      </c>
      <c r="G594" s="7">
        <v>20</v>
      </c>
      <c r="H594" s="5" t="s">
        <v>493</v>
      </c>
      <c r="I594" s="5" t="s">
        <v>108</v>
      </c>
      <c r="J594" s="5" t="s">
        <v>516</v>
      </c>
      <c r="K594" s="5" t="s">
        <v>21149</v>
      </c>
      <c r="L594" s="5" t="s">
        <v>21150</v>
      </c>
      <c r="M594" s="5" t="s">
        <v>167</v>
      </c>
      <c r="N594" s="5" t="s">
        <v>55</v>
      </c>
      <c r="O594" s="5"/>
      <c r="P594" s="5" t="b">
        <f t="shared" ca="1" si="0"/>
        <v>1</v>
      </c>
      <c r="Q594" s="5"/>
      <c r="R594" s="5"/>
      <c r="S594" s="5"/>
      <c r="T594" s="5"/>
      <c r="U594" s="5"/>
      <c r="V594" s="5"/>
      <c r="W594" s="5"/>
      <c r="X594" s="5"/>
      <c r="Y594" s="5"/>
      <c r="Z594" s="5"/>
      <c r="AA594" s="5"/>
      <c r="AB594" s="5"/>
      <c r="AC594" s="5"/>
      <c r="AD594" s="5"/>
      <c r="AE594" s="5"/>
    </row>
    <row r="595" spans="1:31" ht="21.75" customHeight="1">
      <c r="A595" s="14" t="s">
        <v>21152</v>
      </c>
      <c r="B595" s="14" t="s">
        <v>10636</v>
      </c>
      <c r="C595" s="14" t="s">
        <v>27</v>
      </c>
      <c r="D595" s="14" t="s">
        <v>85</v>
      </c>
      <c r="E595" s="14" t="s">
        <v>45</v>
      </c>
      <c r="F595" s="15">
        <v>15</v>
      </c>
      <c r="G595" s="15">
        <v>25</v>
      </c>
      <c r="H595" s="14" t="s">
        <v>151</v>
      </c>
      <c r="I595" s="14" t="s">
        <v>108</v>
      </c>
      <c r="J595" s="14" t="s">
        <v>48</v>
      </c>
      <c r="K595" s="14" t="s">
        <v>21153</v>
      </c>
      <c r="L595" s="16" t="s">
        <v>47</v>
      </c>
      <c r="M595" s="14" t="s">
        <v>37</v>
      </c>
      <c r="N595" s="14" t="s">
        <v>55</v>
      </c>
      <c r="O595" s="14" t="b">
        <f ca="1">IFERROR(__xludf.DUMMYFUNCTION("REGEXMATCH(A595,""(?i)ruby"")"),FALSE)</f>
        <v>0</v>
      </c>
      <c r="P595" s="14" t="b">
        <f t="shared" ca="1" si="0"/>
        <v>1</v>
      </c>
      <c r="Q595" s="5"/>
      <c r="R595" s="5"/>
      <c r="S595" s="5"/>
      <c r="T595" s="5"/>
      <c r="U595" s="5"/>
      <c r="V595" s="5"/>
      <c r="W595" s="5"/>
      <c r="X595" s="5"/>
      <c r="Y595" s="5"/>
      <c r="Z595" s="5"/>
      <c r="AA595" s="5"/>
      <c r="AB595" s="5"/>
      <c r="AC595" s="5"/>
      <c r="AD595" s="5"/>
      <c r="AE595" s="5"/>
    </row>
    <row r="596" spans="1:31" ht="21.75" customHeight="1">
      <c r="A596" s="5" t="s">
        <v>21155</v>
      </c>
      <c r="B596" s="5" t="s">
        <v>21156</v>
      </c>
      <c r="C596" s="5" t="s">
        <v>27</v>
      </c>
      <c r="D596" s="5" t="s">
        <v>575</v>
      </c>
      <c r="E596" s="5" t="s">
        <v>45</v>
      </c>
      <c r="F596" s="7">
        <v>15</v>
      </c>
      <c r="G596" s="7">
        <v>20</v>
      </c>
      <c r="H596" s="5" t="s">
        <v>493</v>
      </c>
      <c r="I596" s="5" t="s">
        <v>108</v>
      </c>
      <c r="J596" s="5" t="s">
        <v>57</v>
      </c>
      <c r="K596" s="5" t="s">
        <v>21159</v>
      </c>
      <c r="L596" s="5" t="s">
        <v>21160</v>
      </c>
      <c r="M596" s="5" t="s">
        <v>53</v>
      </c>
      <c r="N596" s="5" t="s">
        <v>55</v>
      </c>
      <c r="O596" s="5"/>
      <c r="P596" s="5" t="b">
        <f t="shared" ca="1" si="0"/>
        <v>1</v>
      </c>
      <c r="Q596" s="5"/>
      <c r="R596" s="5"/>
      <c r="S596" s="5"/>
      <c r="T596" s="5"/>
      <c r="U596" s="5"/>
      <c r="V596" s="5"/>
      <c r="W596" s="5"/>
      <c r="X596" s="5"/>
      <c r="Y596" s="5"/>
      <c r="Z596" s="5"/>
      <c r="AA596" s="5"/>
      <c r="AB596" s="5"/>
      <c r="AC596" s="5"/>
      <c r="AD596" s="5"/>
      <c r="AE596" s="5"/>
    </row>
    <row r="597" spans="1:31" ht="21.75" customHeight="1">
      <c r="A597" s="5" t="s">
        <v>21164</v>
      </c>
      <c r="B597" s="5" t="s">
        <v>21165</v>
      </c>
      <c r="C597" s="5" t="s">
        <v>170</v>
      </c>
      <c r="D597" s="5" t="s">
        <v>390</v>
      </c>
      <c r="E597" s="5" t="s">
        <v>45</v>
      </c>
      <c r="F597" s="7">
        <v>15</v>
      </c>
      <c r="G597" s="7">
        <v>20</v>
      </c>
      <c r="H597" s="5" t="s">
        <v>493</v>
      </c>
      <c r="I597" s="5" t="s">
        <v>108</v>
      </c>
      <c r="J597" s="5" t="s">
        <v>2426</v>
      </c>
      <c r="K597" s="5" t="s">
        <v>21167</v>
      </c>
      <c r="L597" s="5" t="s">
        <v>21168</v>
      </c>
      <c r="M597" s="5" t="s">
        <v>42</v>
      </c>
      <c r="N597" s="5" t="s">
        <v>237</v>
      </c>
      <c r="O597" s="5"/>
      <c r="P597" s="5" t="b">
        <f t="shared" ca="1" si="0"/>
        <v>1</v>
      </c>
      <c r="Q597" s="5"/>
      <c r="R597" s="5"/>
      <c r="S597" s="5"/>
      <c r="T597" s="5"/>
      <c r="U597" s="5"/>
      <c r="V597" s="5"/>
      <c r="W597" s="5"/>
      <c r="X597" s="5"/>
      <c r="Y597" s="5"/>
      <c r="Z597" s="5"/>
      <c r="AA597" s="5"/>
      <c r="AB597" s="5"/>
      <c r="AC597" s="5"/>
      <c r="AD597" s="5"/>
      <c r="AE597" s="5"/>
    </row>
    <row r="598" spans="1:31" ht="21.75" customHeight="1">
      <c r="A598" s="14" t="s">
        <v>21169</v>
      </c>
      <c r="B598" s="14" t="s">
        <v>21170</v>
      </c>
      <c r="C598" s="14" t="s">
        <v>170</v>
      </c>
      <c r="D598" s="14" t="s">
        <v>378</v>
      </c>
      <c r="E598" s="14" t="s">
        <v>45</v>
      </c>
      <c r="F598" s="15">
        <v>15</v>
      </c>
      <c r="G598" s="15">
        <v>55</v>
      </c>
      <c r="H598" s="14" t="s">
        <v>21171</v>
      </c>
      <c r="I598" s="15" t="s">
        <v>24</v>
      </c>
      <c r="J598" s="14" t="s">
        <v>3541</v>
      </c>
      <c r="K598" s="14" t="s">
        <v>21172</v>
      </c>
      <c r="L598" s="14" t="s">
        <v>21173</v>
      </c>
      <c r="M598" s="14" t="s">
        <v>37</v>
      </c>
      <c r="N598" s="14" t="s">
        <v>89</v>
      </c>
      <c r="O598" s="14" t="b">
        <f ca="1">IFERROR(__xludf.DUMMYFUNCTION("REGEXMATCH(A598,""(?i)ruby"")"),FALSE)</f>
        <v>0</v>
      </c>
      <c r="P598" s="14" t="b">
        <f t="shared" ca="1" si="0"/>
        <v>1</v>
      </c>
      <c r="Q598" s="5"/>
      <c r="R598" s="5"/>
      <c r="S598" s="5"/>
      <c r="T598" s="5"/>
      <c r="U598" s="5"/>
      <c r="V598" s="5"/>
      <c r="W598" s="5"/>
      <c r="X598" s="5"/>
      <c r="Y598" s="5"/>
      <c r="Z598" s="5"/>
      <c r="AA598" s="5"/>
      <c r="AB598" s="5"/>
      <c r="AC598" s="5"/>
      <c r="AD598" s="5"/>
      <c r="AE598" s="5"/>
    </row>
    <row r="599" spans="1:31" ht="21.75" customHeight="1">
      <c r="A599" s="5" t="s">
        <v>396</v>
      </c>
      <c r="B599" s="5" t="s">
        <v>21178</v>
      </c>
      <c r="C599" s="5" t="s">
        <v>170</v>
      </c>
      <c r="D599" s="5" t="s">
        <v>47</v>
      </c>
      <c r="E599" s="5" t="s">
        <v>45</v>
      </c>
      <c r="F599" s="7">
        <v>15</v>
      </c>
      <c r="G599" s="7">
        <v>22</v>
      </c>
      <c r="H599" s="5" t="s">
        <v>5164</v>
      </c>
      <c r="I599" s="5" t="s">
        <v>66</v>
      </c>
      <c r="J599" s="5" t="s">
        <v>2426</v>
      </c>
      <c r="K599" s="5" t="s">
        <v>21180</v>
      </c>
      <c r="L599" s="5" t="s">
        <v>21182</v>
      </c>
      <c r="M599" s="5" t="s">
        <v>53</v>
      </c>
      <c r="N599" s="5" t="s">
        <v>55</v>
      </c>
      <c r="O599" s="5"/>
      <c r="P599" s="5" t="b">
        <f t="shared" ca="1" si="0"/>
        <v>1</v>
      </c>
      <c r="Q599" s="5"/>
      <c r="R599" s="5"/>
      <c r="S599" s="5"/>
      <c r="T599" s="5"/>
      <c r="U599" s="5"/>
      <c r="V599" s="5"/>
      <c r="W599" s="5"/>
      <c r="X599" s="5"/>
      <c r="Y599" s="5"/>
      <c r="Z599" s="5"/>
      <c r="AA599" s="5"/>
      <c r="AB599" s="5"/>
      <c r="AC599" s="5"/>
      <c r="AD599" s="5"/>
      <c r="AE599" s="5"/>
    </row>
    <row r="600" spans="1:31" ht="21.75" customHeight="1">
      <c r="A600" s="14" t="s">
        <v>21183</v>
      </c>
      <c r="B600" s="14" t="s">
        <v>21184</v>
      </c>
      <c r="C600" s="14" t="s">
        <v>27</v>
      </c>
      <c r="D600" s="14" t="s">
        <v>850</v>
      </c>
      <c r="E600" s="14" t="s">
        <v>29</v>
      </c>
      <c r="F600" s="15">
        <v>15</v>
      </c>
      <c r="G600" s="15">
        <v>25</v>
      </c>
      <c r="H600" s="14" t="s">
        <v>151</v>
      </c>
      <c r="I600" s="14" t="s">
        <v>108</v>
      </c>
      <c r="J600" s="14" t="s">
        <v>110</v>
      </c>
      <c r="K600" s="14" t="s">
        <v>21186</v>
      </c>
      <c r="L600" s="16" t="s">
        <v>47</v>
      </c>
      <c r="M600" s="14" t="s">
        <v>100</v>
      </c>
      <c r="N600" s="14" t="s">
        <v>55</v>
      </c>
      <c r="O600" s="14" t="b">
        <f ca="1">IFERROR(__xludf.DUMMYFUNCTION("REGEXMATCH(A600,""(?i)ruby"")"),FALSE)</f>
        <v>0</v>
      </c>
      <c r="P600" s="14" t="b">
        <f t="shared" ca="1" si="0"/>
        <v>1</v>
      </c>
      <c r="Q600" s="5"/>
      <c r="R600" s="5"/>
      <c r="S600" s="5"/>
      <c r="T600" s="5"/>
      <c r="U600" s="5"/>
      <c r="V600" s="5"/>
      <c r="W600" s="5"/>
      <c r="X600" s="5"/>
      <c r="Y600" s="5"/>
      <c r="Z600" s="5"/>
      <c r="AA600" s="5"/>
      <c r="AB600" s="5"/>
      <c r="AC600" s="5"/>
      <c r="AD600" s="5"/>
      <c r="AE600" s="5"/>
    </row>
    <row r="601" spans="1:31" ht="21.75" customHeight="1">
      <c r="A601" s="5" t="s">
        <v>21192</v>
      </c>
      <c r="B601" s="5" t="s">
        <v>10661</v>
      </c>
      <c r="C601" s="5" t="s">
        <v>41</v>
      </c>
      <c r="D601" s="5" t="s">
        <v>874</v>
      </c>
      <c r="E601" s="5" t="s">
        <v>29</v>
      </c>
      <c r="F601" s="7">
        <v>15</v>
      </c>
      <c r="G601" s="7">
        <v>20</v>
      </c>
      <c r="H601" s="5" t="s">
        <v>493</v>
      </c>
      <c r="I601" s="7" t="s">
        <v>24</v>
      </c>
      <c r="J601" s="5" t="s">
        <v>8670</v>
      </c>
      <c r="K601" s="5" t="s">
        <v>10663</v>
      </c>
      <c r="L601" s="5" t="s">
        <v>21193</v>
      </c>
      <c r="M601" s="5" t="s">
        <v>37</v>
      </c>
      <c r="N601" s="5" t="s">
        <v>38</v>
      </c>
      <c r="O601" s="5"/>
      <c r="P601" s="5" t="b">
        <f t="shared" ca="1" si="0"/>
        <v>1</v>
      </c>
      <c r="Q601" s="5"/>
      <c r="R601" s="5"/>
      <c r="S601" s="5"/>
      <c r="T601" s="5"/>
      <c r="U601" s="5"/>
      <c r="V601" s="5"/>
      <c r="W601" s="5"/>
      <c r="X601" s="5"/>
      <c r="Y601" s="5"/>
      <c r="Z601" s="5"/>
      <c r="AA601" s="5"/>
      <c r="AB601" s="5"/>
      <c r="AC601" s="5"/>
      <c r="AD601" s="5"/>
      <c r="AE601" s="5"/>
    </row>
    <row r="602" spans="1:31" ht="21.75" customHeight="1">
      <c r="A602" s="14" t="s">
        <v>21195</v>
      </c>
      <c r="B602" s="14" t="s">
        <v>21196</v>
      </c>
      <c r="C602" s="14" t="s">
        <v>41</v>
      </c>
      <c r="D602" s="14" t="s">
        <v>94</v>
      </c>
      <c r="E602" s="14" t="s">
        <v>29</v>
      </c>
      <c r="F602" s="15">
        <v>15</v>
      </c>
      <c r="G602" s="15">
        <v>20</v>
      </c>
      <c r="H602" s="14" t="s">
        <v>493</v>
      </c>
      <c r="I602" s="14" t="s">
        <v>108</v>
      </c>
      <c r="J602" s="14" t="s">
        <v>117</v>
      </c>
      <c r="K602" s="14" t="s">
        <v>7567</v>
      </c>
      <c r="L602" s="16" t="s">
        <v>47</v>
      </c>
      <c r="M602" s="14" t="s">
        <v>37</v>
      </c>
      <c r="N602" s="14" t="s">
        <v>55</v>
      </c>
      <c r="O602" s="14" t="b">
        <f ca="1">IFERROR(__xludf.DUMMYFUNCTION("REGEXMATCH(A602,""(?i)ruby"")"),FALSE)</f>
        <v>0</v>
      </c>
      <c r="P602" s="14" t="b">
        <f t="shared" ca="1" si="0"/>
        <v>1</v>
      </c>
      <c r="Q602" s="5"/>
      <c r="R602" s="5"/>
      <c r="S602" s="5"/>
      <c r="T602" s="5"/>
      <c r="U602" s="5"/>
      <c r="V602" s="5"/>
      <c r="W602" s="5"/>
      <c r="X602" s="5"/>
      <c r="Y602" s="5"/>
      <c r="Z602" s="5"/>
      <c r="AA602" s="5"/>
      <c r="AB602" s="5"/>
      <c r="AC602" s="5"/>
      <c r="AD602" s="5"/>
      <c r="AE602" s="5"/>
    </row>
    <row r="603" spans="1:31" ht="21.75" customHeight="1">
      <c r="A603" s="5" t="s">
        <v>21199</v>
      </c>
      <c r="B603" s="5" t="s">
        <v>21201</v>
      </c>
      <c r="C603" s="5" t="s">
        <v>27</v>
      </c>
      <c r="D603" s="5" t="s">
        <v>47</v>
      </c>
      <c r="E603" s="5" t="s">
        <v>45</v>
      </c>
      <c r="F603" s="7">
        <v>15</v>
      </c>
      <c r="G603" s="7">
        <v>20</v>
      </c>
      <c r="H603" s="5" t="s">
        <v>493</v>
      </c>
      <c r="I603" s="7" t="s">
        <v>24</v>
      </c>
      <c r="J603" s="5" t="s">
        <v>947</v>
      </c>
      <c r="K603" s="5" t="s">
        <v>21202</v>
      </c>
      <c r="L603" s="5" t="s">
        <v>21203</v>
      </c>
      <c r="M603" s="5" t="s">
        <v>37</v>
      </c>
      <c r="N603" s="5" t="s">
        <v>55</v>
      </c>
      <c r="O603" s="5"/>
      <c r="P603" s="5" t="b">
        <f t="shared" ca="1" si="0"/>
        <v>1</v>
      </c>
      <c r="Q603" s="5"/>
      <c r="R603" s="5"/>
      <c r="S603" s="5"/>
      <c r="T603" s="5"/>
      <c r="U603" s="5"/>
      <c r="V603" s="5"/>
      <c r="W603" s="5"/>
      <c r="X603" s="5"/>
      <c r="Y603" s="5"/>
      <c r="Z603" s="5"/>
      <c r="AA603" s="5"/>
      <c r="AB603" s="5"/>
      <c r="AC603" s="5"/>
      <c r="AD603" s="5"/>
      <c r="AE603" s="5"/>
    </row>
    <row r="604" spans="1:31" ht="21.75" customHeight="1">
      <c r="A604" s="5" t="s">
        <v>21205</v>
      </c>
      <c r="B604" s="5" t="s">
        <v>21207</v>
      </c>
      <c r="C604" s="5" t="s">
        <v>27</v>
      </c>
      <c r="D604" s="5" t="s">
        <v>85</v>
      </c>
      <c r="E604" s="5" t="s">
        <v>45</v>
      </c>
      <c r="F604" s="7">
        <v>15</v>
      </c>
      <c r="G604" s="7">
        <v>30</v>
      </c>
      <c r="H604" s="5" t="s">
        <v>2134</v>
      </c>
      <c r="I604" s="5" t="s">
        <v>125</v>
      </c>
      <c r="J604" s="5" t="s">
        <v>11899</v>
      </c>
      <c r="K604" s="5" t="s">
        <v>21209</v>
      </c>
      <c r="L604" s="5" t="s">
        <v>21210</v>
      </c>
      <c r="M604" s="5" t="s">
        <v>53</v>
      </c>
      <c r="N604" s="5" t="s">
        <v>55</v>
      </c>
      <c r="O604" s="5"/>
      <c r="P604" s="5" t="b">
        <f t="shared" ca="1" si="0"/>
        <v>1</v>
      </c>
      <c r="Q604" s="5"/>
      <c r="R604" s="5"/>
      <c r="S604" s="5"/>
      <c r="T604" s="5"/>
      <c r="U604" s="5"/>
      <c r="V604" s="5"/>
      <c r="W604" s="5"/>
      <c r="X604" s="5"/>
      <c r="Y604" s="5"/>
      <c r="Z604" s="5"/>
      <c r="AA604" s="5"/>
      <c r="AB604" s="5"/>
      <c r="AC604" s="5"/>
      <c r="AD604" s="5"/>
      <c r="AE604" s="5"/>
    </row>
    <row r="605" spans="1:31" ht="21.75" customHeight="1">
      <c r="A605" s="5" t="s">
        <v>3303</v>
      </c>
      <c r="B605" s="5" t="s">
        <v>16558</v>
      </c>
      <c r="C605" s="5" t="s">
        <v>170</v>
      </c>
      <c r="D605" s="5" t="s">
        <v>390</v>
      </c>
      <c r="E605" s="5" t="s">
        <v>45</v>
      </c>
      <c r="F605" s="7">
        <v>15</v>
      </c>
      <c r="G605" s="7">
        <v>25</v>
      </c>
      <c r="H605" s="5" t="s">
        <v>151</v>
      </c>
      <c r="I605" s="7" t="s">
        <v>24</v>
      </c>
      <c r="J605" s="5" t="s">
        <v>57</v>
      </c>
      <c r="K605" s="5" t="s">
        <v>21211</v>
      </c>
      <c r="L605" s="5" t="s">
        <v>21212</v>
      </c>
      <c r="M605" s="5" t="s">
        <v>37</v>
      </c>
      <c r="N605" s="5" t="s">
        <v>237</v>
      </c>
      <c r="O605" s="5"/>
      <c r="P605" s="5" t="b">
        <f t="shared" ca="1" si="0"/>
        <v>1</v>
      </c>
      <c r="Q605" s="5"/>
      <c r="R605" s="5"/>
      <c r="S605" s="5"/>
      <c r="T605" s="5"/>
      <c r="U605" s="5"/>
      <c r="V605" s="5"/>
      <c r="W605" s="5"/>
      <c r="X605" s="5"/>
      <c r="Y605" s="5"/>
      <c r="Z605" s="5"/>
      <c r="AA605" s="5"/>
      <c r="AB605" s="5"/>
      <c r="AC605" s="5"/>
      <c r="AD605" s="5"/>
      <c r="AE605" s="5"/>
    </row>
    <row r="606" spans="1:31" ht="21.75" customHeight="1">
      <c r="A606" s="5" t="s">
        <v>21215</v>
      </c>
      <c r="B606" s="5" t="s">
        <v>21217</v>
      </c>
      <c r="C606" s="5" t="s">
        <v>170</v>
      </c>
      <c r="D606" s="5" t="s">
        <v>390</v>
      </c>
      <c r="E606" s="5" t="s">
        <v>45</v>
      </c>
      <c r="F606" s="7">
        <v>15</v>
      </c>
      <c r="G606" s="7">
        <v>30</v>
      </c>
      <c r="H606" s="5" t="s">
        <v>2134</v>
      </c>
      <c r="I606" s="5" t="s">
        <v>66</v>
      </c>
      <c r="J606" s="5" t="s">
        <v>4410</v>
      </c>
      <c r="K606" s="5" t="s">
        <v>21218</v>
      </c>
      <c r="L606" s="5" t="s">
        <v>21219</v>
      </c>
      <c r="M606" s="5" t="s">
        <v>42</v>
      </c>
      <c r="N606" s="5" t="s">
        <v>55</v>
      </c>
      <c r="O606" s="5"/>
      <c r="P606" s="5" t="b">
        <f t="shared" ca="1" si="0"/>
        <v>1</v>
      </c>
      <c r="Q606" s="5"/>
      <c r="R606" s="5"/>
      <c r="S606" s="5"/>
      <c r="T606" s="5"/>
      <c r="U606" s="5"/>
      <c r="V606" s="5"/>
      <c r="W606" s="5"/>
      <c r="X606" s="5"/>
      <c r="Y606" s="5"/>
      <c r="Z606" s="5"/>
      <c r="AA606" s="5"/>
      <c r="AB606" s="5"/>
      <c r="AC606" s="5"/>
      <c r="AD606" s="5"/>
      <c r="AE606" s="5"/>
    </row>
    <row r="607" spans="1:31" ht="21.75" customHeight="1">
      <c r="A607" s="5" t="s">
        <v>765</v>
      </c>
      <c r="B607" s="5" t="s">
        <v>21221</v>
      </c>
      <c r="C607" s="5" t="s">
        <v>27</v>
      </c>
      <c r="D607" s="5" t="s">
        <v>85</v>
      </c>
      <c r="E607" s="5" t="s">
        <v>45</v>
      </c>
      <c r="F607" s="7">
        <v>15</v>
      </c>
      <c r="G607" s="7">
        <v>25</v>
      </c>
      <c r="H607" s="5" t="s">
        <v>151</v>
      </c>
      <c r="I607" s="5" t="s">
        <v>108</v>
      </c>
      <c r="J607" s="5" t="s">
        <v>10642</v>
      </c>
      <c r="K607" s="5" t="s">
        <v>21223</v>
      </c>
      <c r="L607" s="5" t="s">
        <v>21224</v>
      </c>
      <c r="M607" s="5" t="s">
        <v>167</v>
      </c>
      <c r="N607" s="5" t="s">
        <v>405</v>
      </c>
      <c r="O607" s="5"/>
      <c r="P607" s="5" t="b">
        <f t="shared" ca="1" si="0"/>
        <v>1</v>
      </c>
      <c r="Q607" s="5"/>
      <c r="R607" s="5"/>
      <c r="S607" s="5"/>
      <c r="T607" s="5"/>
      <c r="U607" s="5"/>
      <c r="V607" s="5"/>
      <c r="W607" s="5"/>
      <c r="X607" s="5"/>
      <c r="Y607" s="5"/>
      <c r="Z607" s="5"/>
      <c r="AA607" s="5"/>
      <c r="AB607" s="5"/>
      <c r="AC607" s="5"/>
      <c r="AD607" s="5"/>
      <c r="AE607" s="5"/>
    </row>
    <row r="608" spans="1:31" ht="21.75" customHeight="1">
      <c r="A608" s="5" t="s">
        <v>17259</v>
      </c>
      <c r="B608" s="5" t="s">
        <v>21226</v>
      </c>
      <c r="C608" s="5" t="s">
        <v>170</v>
      </c>
      <c r="D608" s="5" t="s">
        <v>378</v>
      </c>
      <c r="E608" s="5" t="s">
        <v>45</v>
      </c>
      <c r="F608" s="7">
        <v>15</v>
      </c>
      <c r="G608" s="7">
        <v>20</v>
      </c>
      <c r="H608" s="5" t="s">
        <v>493</v>
      </c>
      <c r="I608" s="5" t="s">
        <v>108</v>
      </c>
      <c r="J608" s="5" t="s">
        <v>134</v>
      </c>
      <c r="K608" s="5" t="s">
        <v>21228</v>
      </c>
      <c r="L608" s="5" t="s">
        <v>21229</v>
      </c>
      <c r="M608" s="5" t="s">
        <v>167</v>
      </c>
      <c r="N608" s="5" t="s">
        <v>237</v>
      </c>
      <c r="O608" s="5"/>
      <c r="P608" s="5" t="b">
        <f t="shared" ca="1" si="0"/>
        <v>1</v>
      </c>
      <c r="Q608" s="5"/>
      <c r="R608" s="5"/>
      <c r="S608" s="5"/>
      <c r="T608" s="5"/>
      <c r="U608" s="5"/>
      <c r="V608" s="5"/>
      <c r="W608" s="5"/>
      <c r="X608" s="5"/>
      <c r="Y608" s="5"/>
      <c r="Z608" s="5"/>
      <c r="AA608" s="5"/>
      <c r="AB608" s="5"/>
      <c r="AC608" s="5"/>
      <c r="AD608" s="5"/>
      <c r="AE608" s="5"/>
    </row>
    <row r="609" spans="1:31" ht="21.75" customHeight="1">
      <c r="A609" s="5" t="s">
        <v>21233</v>
      </c>
      <c r="B609" s="5" t="s">
        <v>21234</v>
      </c>
      <c r="C609" s="5" t="s">
        <v>27</v>
      </c>
      <c r="D609" s="5" t="s">
        <v>199</v>
      </c>
      <c r="E609" s="5" t="s">
        <v>45</v>
      </c>
      <c r="F609" s="7">
        <v>15</v>
      </c>
      <c r="G609" s="7">
        <v>30</v>
      </c>
      <c r="H609" s="5" t="s">
        <v>2134</v>
      </c>
      <c r="I609" s="5" t="s">
        <v>125</v>
      </c>
      <c r="J609" s="5" t="s">
        <v>252</v>
      </c>
      <c r="K609" s="5" t="s">
        <v>21236</v>
      </c>
      <c r="L609" s="5" t="s">
        <v>21237</v>
      </c>
      <c r="M609" s="5" t="s">
        <v>167</v>
      </c>
      <c r="N609" s="5" t="s">
        <v>237</v>
      </c>
      <c r="O609" s="5"/>
      <c r="P609" s="5" t="b">
        <f t="shared" ca="1" si="0"/>
        <v>1</v>
      </c>
      <c r="Q609" s="5"/>
      <c r="R609" s="5"/>
      <c r="S609" s="5"/>
      <c r="T609" s="5"/>
      <c r="U609" s="5"/>
      <c r="V609" s="5"/>
      <c r="W609" s="5"/>
      <c r="X609" s="5"/>
      <c r="Y609" s="5"/>
      <c r="Z609" s="5"/>
      <c r="AA609" s="5"/>
      <c r="AB609" s="5"/>
      <c r="AC609" s="5"/>
      <c r="AD609" s="5"/>
      <c r="AE609" s="5"/>
    </row>
    <row r="610" spans="1:31" ht="21.75" customHeight="1">
      <c r="A610" s="5" t="s">
        <v>16917</v>
      </c>
      <c r="B610" s="5" t="s">
        <v>18072</v>
      </c>
      <c r="C610" s="5" t="s">
        <v>27</v>
      </c>
      <c r="D610" s="5" t="s">
        <v>575</v>
      </c>
      <c r="E610" s="5" t="s">
        <v>45</v>
      </c>
      <c r="F610" s="7">
        <v>15</v>
      </c>
      <c r="G610" s="7">
        <v>20</v>
      </c>
      <c r="H610" s="5" t="s">
        <v>493</v>
      </c>
      <c r="I610" s="5" t="s">
        <v>108</v>
      </c>
      <c r="J610" s="5" t="s">
        <v>2654</v>
      </c>
      <c r="K610" s="5" t="s">
        <v>21241</v>
      </c>
      <c r="L610" s="5" t="s">
        <v>21242</v>
      </c>
      <c r="M610" s="5" t="s">
        <v>42</v>
      </c>
      <c r="N610" s="5" t="s">
        <v>55</v>
      </c>
      <c r="O610" s="5"/>
      <c r="P610" s="5" t="b">
        <f t="shared" ca="1" si="0"/>
        <v>1</v>
      </c>
      <c r="Q610" s="5"/>
      <c r="R610" s="5"/>
      <c r="S610" s="5"/>
      <c r="T610" s="5"/>
      <c r="U610" s="5"/>
      <c r="V610" s="5"/>
      <c r="W610" s="5"/>
      <c r="X610" s="5"/>
      <c r="Y610" s="5"/>
      <c r="Z610" s="5"/>
      <c r="AA610" s="5"/>
      <c r="AB610" s="5"/>
      <c r="AC610" s="5"/>
      <c r="AD610" s="5"/>
      <c r="AE610" s="5"/>
    </row>
    <row r="611" spans="1:31" ht="21.75" customHeight="1">
      <c r="A611" s="5" t="s">
        <v>5314</v>
      </c>
      <c r="B611" s="5" t="s">
        <v>5593</v>
      </c>
      <c r="C611" s="5" t="s">
        <v>170</v>
      </c>
      <c r="D611" s="5" t="s">
        <v>1759</v>
      </c>
      <c r="E611" s="5" t="s">
        <v>45</v>
      </c>
      <c r="F611" s="7">
        <v>15</v>
      </c>
      <c r="G611" s="7">
        <v>20</v>
      </c>
      <c r="H611" s="5" t="s">
        <v>493</v>
      </c>
      <c r="I611" s="5" t="s">
        <v>108</v>
      </c>
      <c r="J611" s="5" t="s">
        <v>686</v>
      </c>
      <c r="K611" s="5" t="s">
        <v>21244</v>
      </c>
      <c r="L611" s="5" t="s">
        <v>21245</v>
      </c>
      <c r="M611" s="5" t="s">
        <v>37</v>
      </c>
      <c r="N611" s="5" t="s">
        <v>55</v>
      </c>
      <c r="O611" s="5"/>
      <c r="P611" s="5" t="b">
        <f t="shared" ca="1" si="0"/>
        <v>1</v>
      </c>
      <c r="Q611" s="5"/>
      <c r="R611" s="5"/>
      <c r="S611" s="5"/>
      <c r="T611" s="5"/>
      <c r="U611" s="5"/>
      <c r="V611" s="5"/>
      <c r="W611" s="5"/>
      <c r="X611" s="5"/>
      <c r="Y611" s="5"/>
      <c r="Z611" s="5"/>
      <c r="AA611" s="5"/>
      <c r="AB611" s="5"/>
      <c r="AC611" s="5"/>
      <c r="AD611" s="5"/>
      <c r="AE611" s="5"/>
    </row>
    <row r="612" spans="1:31" ht="21.75" customHeight="1">
      <c r="A612" s="5" t="s">
        <v>21249</v>
      </c>
      <c r="B612" s="5" t="s">
        <v>5593</v>
      </c>
      <c r="C612" s="5" t="s">
        <v>170</v>
      </c>
      <c r="D612" s="5" t="s">
        <v>1759</v>
      </c>
      <c r="E612" s="5" t="s">
        <v>29</v>
      </c>
      <c r="F612" s="7">
        <v>15</v>
      </c>
      <c r="G612" s="7">
        <v>20</v>
      </c>
      <c r="H612" s="5" t="s">
        <v>493</v>
      </c>
      <c r="I612" s="5" t="s">
        <v>66</v>
      </c>
      <c r="J612" s="5" t="s">
        <v>686</v>
      </c>
      <c r="K612" s="5" t="s">
        <v>20340</v>
      </c>
      <c r="L612" s="5" t="s">
        <v>21250</v>
      </c>
      <c r="M612" s="5" t="s">
        <v>37</v>
      </c>
      <c r="N612" s="5" t="s">
        <v>55</v>
      </c>
      <c r="O612" s="5"/>
      <c r="P612" s="5" t="b">
        <f t="shared" ca="1" si="0"/>
        <v>1</v>
      </c>
      <c r="Q612" s="5"/>
      <c r="R612" s="5"/>
      <c r="S612" s="5"/>
      <c r="T612" s="5"/>
      <c r="U612" s="5"/>
      <c r="V612" s="5"/>
      <c r="W612" s="5"/>
      <c r="X612" s="5"/>
      <c r="Y612" s="5"/>
      <c r="Z612" s="5"/>
      <c r="AA612" s="5"/>
      <c r="AB612" s="5"/>
      <c r="AC612" s="5"/>
      <c r="AD612" s="5"/>
      <c r="AE612" s="5"/>
    </row>
    <row r="613" spans="1:31" ht="21.75" customHeight="1">
      <c r="A613" s="14" t="s">
        <v>21252</v>
      </c>
      <c r="B613" s="14" t="s">
        <v>5708</v>
      </c>
      <c r="C613" s="14" t="s">
        <v>20</v>
      </c>
      <c r="D613" s="14" t="s">
        <v>47</v>
      </c>
      <c r="E613" s="14" t="s">
        <v>45</v>
      </c>
      <c r="F613" s="15">
        <v>15</v>
      </c>
      <c r="G613" s="15">
        <v>20</v>
      </c>
      <c r="H613" s="14" t="s">
        <v>493</v>
      </c>
      <c r="I613" s="14" t="s">
        <v>108</v>
      </c>
      <c r="J613" s="14" t="s">
        <v>76</v>
      </c>
      <c r="K613" s="16" t="s">
        <v>47</v>
      </c>
      <c r="L613" s="16" t="s">
        <v>47</v>
      </c>
      <c r="M613" s="14" t="s">
        <v>648</v>
      </c>
      <c r="N613" s="14" t="s">
        <v>237</v>
      </c>
      <c r="O613" s="14" t="b">
        <f ca="1">IFERROR(__xludf.DUMMYFUNCTION("REGEXMATCH(A613,""(?i)ruby"")"),FALSE)</f>
        <v>0</v>
      </c>
      <c r="P613" s="14" t="b">
        <f t="shared" ca="1" si="0"/>
        <v>1</v>
      </c>
      <c r="Q613" s="5"/>
      <c r="R613" s="5"/>
      <c r="S613" s="5"/>
      <c r="T613" s="5"/>
      <c r="U613" s="5"/>
      <c r="V613" s="5"/>
      <c r="W613" s="5"/>
      <c r="X613" s="5"/>
      <c r="Y613" s="5"/>
      <c r="Z613" s="5"/>
      <c r="AA613" s="5"/>
      <c r="AB613" s="5"/>
      <c r="AC613" s="5"/>
      <c r="AD613" s="5"/>
      <c r="AE613" s="5"/>
    </row>
    <row r="614" spans="1:31" ht="21.75" customHeight="1">
      <c r="A614" s="5" t="s">
        <v>21254</v>
      </c>
      <c r="B614" s="5" t="s">
        <v>21255</v>
      </c>
      <c r="C614" s="5" t="s">
        <v>41</v>
      </c>
      <c r="D614" s="5" t="s">
        <v>47</v>
      </c>
      <c r="E614" s="5" t="s">
        <v>45</v>
      </c>
      <c r="F614" s="7">
        <v>15</v>
      </c>
      <c r="G614" s="7">
        <v>20</v>
      </c>
      <c r="H614" s="5" t="s">
        <v>493</v>
      </c>
      <c r="I614" s="5" t="s">
        <v>108</v>
      </c>
      <c r="J614" s="5" t="s">
        <v>10026</v>
      </c>
      <c r="K614" s="5" t="s">
        <v>8997</v>
      </c>
      <c r="L614" s="5" t="s">
        <v>21256</v>
      </c>
      <c r="M614" s="5" t="s">
        <v>53</v>
      </c>
      <c r="N614" s="5" t="s">
        <v>55</v>
      </c>
      <c r="O614" s="5"/>
      <c r="P614" s="5" t="b">
        <f t="shared" ca="1" si="0"/>
        <v>1</v>
      </c>
      <c r="Q614" s="5"/>
      <c r="R614" s="5"/>
      <c r="S614" s="5"/>
      <c r="T614" s="5"/>
      <c r="U614" s="5"/>
      <c r="V614" s="5"/>
      <c r="W614" s="5"/>
      <c r="X614" s="5"/>
      <c r="Y614" s="5"/>
      <c r="Z614" s="5"/>
      <c r="AA614" s="5"/>
      <c r="AB614" s="5"/>
      <c r="AC614" s="5"/>
      <c r="AD614" s="5"/>
      <c r="AE614" s="5"/>
    </row>
    <row r="615" spans="1:31" ht="21.75" customHeight="1">
      <c r="A615" s="14" t="s">
        <v>21258</v>
      </c>
      <c r="B615" s="14" t="s">
        <v>5708</v>
      </c>
      <c r="C615" s="14" t="s">
        <v>20</v>
      </c>
      <c r="D615" s="14" t="s">
        <v>47</v>
      </c>
      <c r="E615" s="14" t="s">
        <v>45</v>
      </c>
      <c r="F615" s="15">
        <v>15</v>
      </c>
      <c r="G615" s="15">
        <v>20</v>
      </c>
      <c r="H615" s="14" t="s">
        <v>493</v>
      </c>
      <c r="I615" s="14" t="s">
        <v>108</v>
      </c>
      <c r="J615" s="14" t="s">
        <v>76</v>
      </c>
      <c r="K615" s="16" t="s">
        <v>47</v>
      </c>
      <c r="L615" s="16" t="s">
        <v>47</v>
      </c>
      <c r="M615" s="14" t="s">
        <v>648</v>
      </c>
      <c r="N615" s="14" t="s">
        <v>237</v>
      </c>
      <c r="O615" s="14" t="b">
        <f ca="1">IFERROR(__xludf.DUMMYFUNCTION("REGEXMATCH(A615,""(?i)ruby"")"),FALSE)</f>
        <v>0</v>
      </c>
      <c r="P615" s="14" t="b">
        <f t="shared" ca="1" si="0"/>
        <v>1</v>
      </c>
      <c r="Q615" s="5"/>
      <c r="R615" s="5"/>
      <c r="S615" s="5"/>
      <c r="T615" s="5"/>
      <c r="U615" s="5"/>
      <c r="V615" s="5"/>
      <c r="W615" s="5"/>
      <c r="X615" s="5"/>
      <c r="Y615" s="5"/>
      <c r="Z615" s="5"/>
      <c r="AA615" s="5"/>
      <c r="AB615" s="5"/>
      <c r="AC615" s="5"/>
      <c r="AD615" s="5"/>
      <c r="AE615" s="5"/>
    </row>
    <row r="616" spans="1:31" ht="21.75" customHeight="1">
      <c r="A616" s="5" t="s">
        <v>21262</v>
      </c>
      <c r="B616" s="5" t="s">
        <v>13106</v>
      </c>
      <c r="C616" s="5" t="s">
        <v>170</v>
      </c>
      <c r="D616" s="5" t="s">
        <v>171</v>
      </c>
      <c r="E616" s="5" t="s">
        <v>45</v>
      </c>
      <c r="F616" s="7">
        <v>15</v>
      </c>
      <c r="G616" s="7">
        <v>20</v>
      </c>
      <c r="H616" s="5" t="s">
        <v>493</v>
      </c>
      <c r="I616" s="5" t="s">
        <v>108</v>
      </c>
      <c r="J616" s="5" t="s">
        <v>4234</v>
      </c>
      <c r="K616" s="5" t="s">
        <v>18952</v>
      </c>
      <c r="L616" s="5" t="s">
        <v>21263</v>
      </c>
      <c r="M616" s="5" t="s">
        <v>53</v>
      </c>
      <c r="N616" s="5" t="s">
        <v>55</v>
      </c>
      <c r="O616" s="5"/>
      <c r="P616" s="5" t="b">
        <f t="shared" ca="1" si="0"/>
        <v>1</v>
      </c>
      <c r="Q616" s="5"/>
      <c r="R616" s="5"/>
      <c r="S616" s="5"/>
      <c r="T616" s="5"/>
      <c r="U616" s="5"/>
      <c r="V616" s="5"/>
      <c r="W616" s="5"/>
      <c r="X616" s="5"/>
      <c r="Y616" s="5"/>
      <c r="Z616" s="5"/>
      <c r="AA616" s="5"/>
      <c r="AB616" s="5"/>
      <c r="AC616" s="5"/>
      <c r="AD616" s="5"/>
      <c r="AE616" s="5"/>
    </row>
    <row r="617" spans="1:31" ht="21.75" customHeight="1">
      <c r="A617" s="5" t="s">
        <v>21265</v>
      </c>
      <c r="B617" s="5" t="s">
        <v>13106</v>
      </c>
      <c r="C617" s="5" t="s">
        <v>170</v>
      </c>
      <c r="D617" s="5" t="s">
        <v>171</v>
      </c>
      <c r="E617" s="5" t="s">
        <v>45</v>
      </c>
      <c r="F617" s="7">
        <v>15</v>
      </c>
      <c r="G617" s="7">
        <v>20</v>
      </c>
      <c r="H617" s="5" t="s">
        <v>493</v>
      </c>
      <c r="I617" s="5" t="s">
        <v>31</v>
      </c>
      <c r="J617" s="5" t="s">
        <v>4234</v>
      </c>
      <c r="K617" s="5" t="s">
        <v>18952</v>
      </c>
      <c r="L617" s="5" t="s">
        <v>21267</v>
      </c>
      <c r="M617" s="5" t="s">
        <v>53</v>
      </c>
      <c r="N617" s="5" t="s">
        <v>55</v>
      </c>
      <c r="O617" s="5"/>
      <c r="P617" s="5" t="b">
        <f t="shared" ca="1" si="0"/>
        <v>1</v>
      </c>
      <c r="Q617" s="5"/>
      <c r="R617" s="5"/>
      <c r="S617" s="5"/>
      <c r="T617" s="5"/>
      <c r="U617" s="5"/>
      <c r="V617" s="5"/>
      <c r="W617" s="5"/>
      <c r="X617" s="5"/>
      <c r="Y617" s="5"/>
      <c r="Z617" s="5"/>
      <c r="AA617" s="5"/>
      <c r="AB617" s="5"/>
      <c r="AC617" s="5"/>
      <c r="AD617" s="5"/>
      <c r="AE617" s="5"/>
    </row>
    <row r="618" spans="1:31" ht="21.75" customHeight="1">
      <c r="A618" s="5" t="s">
        <v>21270</v>
      </c>
      <c r="B618" s="5" t="s">
        <v>13106</v>
      </c>
      <c r="C618" s="5" t="s">
        <v>170</v>
      </c>
      <c r="D618" s="5" t="s">
        <v>171</v>
      </c>
      <c r="E618" s="5" t="s">
        <v>45</v>
      </c>
      <c r="F618" s="7">
        <v>15</v>
      </c>
      <c r="G618" s="7">
        <v>20</v>
      </c>
      <c r="H618" s="5" t="s">
        <v>493</v>
      </c>
      <c r="I618" s="5" t="s">
        <v>31</v>
      </c>
      <c r="J618" s="5" t="s">
        <v>4234</v>
      </c>
      <c r="K618" s="5" t="s">
        <v>13107</v>
      </c>
      <c r="L618" s="5" t="s">
        <v>21271</v>
      </c>
      <c r="M618" s="5" t="s">
        <v>53</v>
      </c>
      <c r="N618" s="5" t="s">
        <v>55</v>
      </c>
      <c r="O618" s="5"/>
      <c r="P618" s="5" t="b">
        <f t="shared" ca="1" si="0"/>
        <v>1</v>
      </c>
      <c r="Q618" s="5"/>
      <c r="R618" s="5"/>
      <c r="S618" s="5"/>
      <c r="T618" s="5"/>
      <c r="U618" s="5"/>
      <c r="V618" s="5"/>
      <c r="W618" s="5"/>
      <c r="X618" s="5"/>
      <c r="Y618" s="5"/>
      <c r="Z618" s="5"/>
      <c r="AA618" s="5"/>
      <c r="AB618" s="5"/>
      <c r="AC618" s="5"/>
      <c r="AD618" s="5"/>
      <c r="AE618" s="5"/>
    </row>
    <row r="619" spans="1:31" ht="21.75" customHeight="1">
      <c r="A619" s="5" t="s">
        <v>21275</v>
      </c>
      <c r="B619" s="5" t="s">
        <v>13106</v>
      </c>
      <c r="C619" s="5" t="s">
        <v>170</v>
      </c>
      <c r="D619" s="5" t="s">
        <v>171</v>
      </c>
      <c r="E619" s="5" t="s">
        <v>29</v>
      </c>
      <c r="F619" s="7">
        <v>15</v>
      </c>
      <c r="G619" s="7">
        <v>20</v>
      </c>
      <c r="H619" s="5" t="s">
        <v>493</v>
      </c>
      <c r="I619" s="5" t="s">
        <v>125</v>
      </c>
      <c r="J619" s="5" t="s">
        <v>4234</v>
      </c>
      <c r="K619" s="5" t="s">
        <v>13107</v>
      </c>
      <c r="L619" s="5" t="s">
        <v>21276</v>
      </c>
      <c r="M619" s="5" t="s">
        <v>53</v>
      </c>
      <c r="N619" s="5" t="s">
        <v>55</v>
      </c>
      <c r="O619" s="5"/>
      <c r="P619" s="5" t="b">
        <f t="shared" ca="1" si="0"/>
        <v>1</v>
      </c>
      <c r="Q619" s="5"/>
      <c r="R619" s="5"/>
      <c r="S619" s="5"/>
      <c r="T619" s="5"/>
      <c r="U619" s="5"/>
      <c r="V619" s="5"/>
      <c r="W619" s="5"/>
      <c r="X619" s="5"/>
      <c r="Y619" s="5"/>
      <c r="Z619" s="5"/>
      <c r="AA619" s="5"/>
      <c r="AB619" s="5"/>
      <c r="AC619" s="5"/>
      <c r="AD619" s="5"/>
      <c r="AE619" s="5"/>
    </row>
    <row r="620" spans="1:31" ht="21.75" customHeight="1">
      <c r="A620" s="5" t="s">
        <v>2375</v>
      </c>
      <c r="B620" s="5" t="s">
        <v>4916</v>
      </c>
      <c r="C620" s="5" t="s">
        <v>27</v>
      </c>
      <c r="D620" s="5" t="s">
        <v>75</v>
      </c>
      <c r="E620" s="5" t="s">
        <v>45</v>
      </c>
      <c r="F620" s="7">
        <v>15</v>
      </c>
      <c r="G620" s="7">
        <v>25</v>
      </c>
      <c r="H620" s="5" t="s">
        <v>151</v>
      </c>
      <c r="I620" s="5" t="s">
        <v>66</v>
      </c>
      <c r="J620" s="5" t="s">
        <v>57</v>
      </c>
      <c r="K620" s="5" t="s">
        <v>21278</v>
      </c>
      <c r="L620" s="5" t="s">
        <v>21279</v>
      </c>
      <c r="M620" s="5" t="s">
        <v>37</v>
      </c>
      <c r="N620" s="5" t="s">
        <v>55</v>
      </c>
      <c r="O620" s="5"/>
      <c r="P620" s="5" t="b">
        <f t="shared" ca="1" si="0"/>
        <v>1</v>
      </c>
      <c r="Q620" s="5"/>
      <c r="R620" s="5"/>
      <c r="S620" s="5"/>
      <c r="T620" s="5"/>
      <c r="U620" s="5"/>
      <c r="V620" s="5"/>
      <c r="W620" s="5"/>
      <c r="X620" s="5"/>
      <c r="Y620" s="5"/>
      <c r="Z620" s="5"/>
      <c r="AA620" s="5"/>
      <c r="AB620" s="5"/>
      <c r="AC620" s="5"/>
      <c r="AD620" s="5"/>
      <c r="AE620" s="5"/>
    </row>
    <row r="621" spans="1:31" ht="21.75" customHeight="1">
      <c r="A621" s="14" t="s">
        <v>21280</v>
      </c>
      <c r="B621" s="14" t="s">
        <v>452</v>
      </c>
      <c r="C621" s="14" t="s">
        <v>27</v>
      </c>
      <c r="D621" s="14" t="s">
        <v>80</v>
      </c>
      <c r="E621" s="14" t="s">
        <v>45</v>
      </c>
      <c r="F621" s="15">
        <v>15</v>
      </c>
      <c r="G621" s="15">
        <v>20</v>
      </c>
      <c r="H621" s="14" t="s">
        <v>493</v>
      </c>
      <c r="I621" s="14" t="s">
        <v>66</v>
      </c>
      <c r="J621" s="14" t="s">
        <v>48</v>
      </c>
      <c r="K621" s="14" t="s">
        <v>453</v>
      </c>
      <c r="L621" s="14" t="s">
        <v>21281</v>
      </c>
      <c r="M621" s="14" t="s">
        <v>100</v>
      </c>
      <c r="N621" s="14" t="s">
        <v>55</v>
      </c>
      <c r="O621" s="14" t="b">
        <f ca="1">IFERROR(__xludf.DUMMYFUNCTION("REGEXMATCH(A621,""(?i)ruby"")"),FALSE)</f>
        <v>0</v>
      </c>
      <c r="P621" s="14" t="b">
        <f t="shared" ca="1" si="0"/>
        <v>1</v>
      </c>
      <c r="Q621" s="5"/>
      <c r="R621" s="5"/>
      <c r="S621" s="5"/>
      <c r="T621" s="5"/>
      <c r="U621" s="5"/>
      <c r="V621" s="5"/>
      <c r="W621" s="5"/>
      <c r="X621" s="5"/>
      <c r="Y621" s="5"/>
      <c r="Z621" s="5"/>
      <c r="AA621" s="5"/>
      <c r="AB621" s="5"/>
      <c r="AC621" s="5"/>
      <c r="AD621" s="5"/>
      <c r="AE621" s="5"/>
    </row>
    <row r="622" spans="1:31" ht="21.75" customHeight="1">
      <c r="A622" s="5" t="s">
        <v>21284</v>
      </c>
      <c r="B622" s="5" t="s">
        <v>16849</v>
      </c>
      <c r="C622" s="5" t="s">
        <v>27</v>
      </c>
      <c r="D622" s="5" t="s">
        <v>85</v>
      </c>
      <c r="E622" s="5" t="s">
        <v>45</v>
      </c>
      <c r="F622" s="7">
        <v>15</v>
      </c>
      <c r="G622" s="7">
        <v>25</v>
      </c>
      <c r="H622" s="5" t="s">
        <v>151</v>
      </c>
      <c r="I622" s="7" t="s">
        <v>24</v>
      </c>
      <c r="J622" s="5" t="s">
        <v>412</v>
      </c>
      <c r="K622" s="5" t="s">
        <v>20830</v>
      </c>
      <c r="L622" s="5" t="s">
        <v>21286</v>
      </c>
      <c r="M622" s="5" t="s">
        <v>37</v>
      </c>
      <c r="N622" s="5" t="s">
        <v>38</v>
      </c>
      <c r="O622" s="5"/>
      <c r="P622" s="5" t="b">
        <f t="shared" ca="1" si="0"/>
        <v>1</v>
      </c>
      <c r="Q622" s="5"/>
      <c r="R622" s="5"/>
      <c r="S622" s="5"/>
      <c r="T622" s="5"/>
      <c r="U622" s="5"/>
      <c r="V622" s="5"/>
      <c r="W622" s="5"/>
      <c r="X622" s="5"/>
      <c r="Y622" s="5"/>
      <c r="Z622" s="5"/>
      <c r="AA622" s="5"/>
      <c r="AB622" s="5"/>
      <c r="AC622" s="5"/>
      <c r="AD622" s="5"/>
      <c r="AE622" s="5"/>
    </row>
    <row r="623" spans="1:31" ht="21.75" customHeight="1">
      <c r="A623" s="5" t="s">
        <v>5882</v>
      </c>
      <c r="B623" s="5" t="s">
        <v>5883</v>
      </c>
      <c r="C623" s="5" t="s">
        <v>27</v>
      </c>
      <c r="D623" s="5" t="s">
        <v>212</v>
      </c>
      <c r="E623" s="5" t="s">
        <v>45</v>
      </c>
      <c r="F623" s="7">
        <v>15</v>
      </c>
      <c r="G623" s="7">
        <v>20</v>
      </c>
      <c r="H623" s="5" t="s">
        <v>493</v>
      </c>
      <c r="I623" s="7" t="s">
        <v>24</v>
      </c>
      <c r="J623" s="5" t="s">
        <v>76</v>
      </c>
      <c r="K623" s="5" t="s">
        <v>5885</v>
      </c>
      <c r="L623" s="5" t="s">
        <v>5887</v>
      </c>
      <c r="M623" s="5" t="s">
        <v>53</v>
      </c>
      <c r="N623" s="5" t="s">
        <v>55</v>
      </c>
      <c r="O623" s="5"/>
      <c r="P623" s="5" t="b">
        <f t="shared" ca="1" si="0"/>
        <v>1</v>
      </c>
      <c r="Q623" s="5"/>
      <c r="R623" s="5"/>
      <c r="S623" s="5"/>
      <c r="T623" s="5"/>
      <c r="U623" s="5"/>
      <c r="V623" s="5"/>
      <c r="W623" s="5"/>
      <c r="X623" s="5"/>
      <c r="Y623" s="5"/>
      <c r="Z623" s="5"/>
      <c r="AA623" s="5"/>
      <c r="AB623" s="5"/>
      <c r="AC623" s="5"/>
      <c r="AD623" s="5"/>
      <c r="AE623" s="5"/>
    </row>
    <row r="624" spans="1:31" ht="21.75" customHeight="1">
      <c r="A624" s="5" t="s">
        <v>21293</v>
      </c>
      <c r="B624" s="5" t="s">
        <v>16339</v>
      </c>
      <c r="C624" s="5" t="s">
        <v>41</v>
      </c>
      <c r="D624" s="5" t="s">
        <v>47</v>
      </c>
      <c r="E624" s="5" t="s">
        <v>45</v>
      </c>
      <c r="F624" s="7">
        <v>15</v>
      </c>
      <c r="G624" s="7">
        <v>25</v>
      </c>
      <c r="H624" s="5" t="s">
        <v>151</v>
      </c>
      <c r="I624" s="5" t="s">
        <v>108</v>
      </c>
      <c r="J624" s="5" t="s">
        <v>6242</v>
      </c>
      <c r="K624" s="5" t="s">
        <v>2820</v>
      </c>
      <c r="L624" s="5" t="s">
        <v>21294</v>
      </c>
      <c r="M624" s="5" t="s">
        <v>37</v>
      </c>
      <c r="N624" s="5" t="s">
        <v>55</v>
      </c>
      <c r="O624" s="5"/>
      <c r="P624" s="5" t="b">
        <f t="shared" ca="1" si="0"/>
        <v>1</v>
      </c>
      <c r="Q624" s="5"/>
      <c r="R624" s="5"/>
      <c r="S624" s="5"/>
      <c r="T624" s="5"/>
      <c r="U624" s="5"/>
      <c r="V624" s="5"/>
      <c r="W624" s="5"/>
      <c r="X624" s="5"/>
      <c r="Y624" s="5"/>
      <c r="Z624" s="5"/>
      <c r="AA624" s="5"/>
      <c r="AB624" s="5"/>
      <c r="AC624" s="5"/>
      <c r="AD624" s="5"/>
      <c r="AE624" s="5"/>
    </row>
    <row r="625" spans="1:31" ht="21.75" customHeight="1">
      <c r="A625" s="5" t="s">
        <v>21296</v>
      </c>
      <c r="B625" s="5" t="s">
        <v>10198</v>
      </c>
      <c r="C625" s="5" t="s">
        <v>41</v>
      </c>
      <c r="D625" s="5" t="s">
        <v>874</v>
      </c>
      <c r="E625" s="5" t="s">
        <v>45</v>
      </c>
      <c r="F625" s="7">
        <v>15</v>
      </c>
      <c r="G625" s="7">
        <v>20</v>
      </c>
      <c r="H625" s="5" t="s">
        <v>493</v>
      </c>
      <c r="I625" s="5" t="s">
        <v>66</v>
      </c>
      <c r="J625" s="5" t="s">
        <v>110</v>
      </c>
      <c r="K625" s="5" t="s">
        <v>21297</v>
      </c>
      <c r="L625" s="5" t="s">
        <v>21298</v>
      </c>
      <c r="M625" s="5" t="s">
        <v>53</v>
      </c>
      <c r="N625" s="5" t="s">
        <v>89</v>
      </c>
      <c r="O625" s="5"/>
      <c r="P625" s="5" t="b">
        <f t="shared" ca="1" si="0"/>
        <v>1</v>
      </c>
      <c r="Q625" s="5"/>
      <c r="R625" s="5"/>
      <c r="S625" s="5"/>
      <c r="T625" s="5"/>
      <c r="U625" s="5"/>
      <c r="V625" s="5"/>
      <c r="W625" s="5"/>
      <c r="X625" s="5"/>
      <c r="Y625" s="5"/>
      <c r="Z625" s="5"/>
      <c r="AA625" s="5"/>
      <c r="AB625" s="5"/>
      <c r="AC625" s="5"/>
      <c r="AD625" s="5"/>
      <c r="AE625" s="5"/>
    </row>
    <row r="626" spans="1:31" ht="21.75" customHeight="1">
      <c r="A626" s="5" t="s">
        <v>3303</v>
      </c>
      <c r="B626" s="5" t="s">
        <v>6011</v>
      </c>
      <c r="C626" s="5" t="s">
        <v>27</v>
      </c>
      <c r="D626" s="5" t="s">
        <v>212</v>
      </c>
      <c r="E626" s="5" t="s">
        <v>45</v>
      </c>
      <c r="F626" s="7">
        <v>15</v>
      </c>
      <c r="G626" s="7">
        <v>25</v>
      </c>
      <c r="H626" s="5" t="s">
        <v>151</v>
      </c>
      <c r="I626" s="7" t="s">
        <v>24</v>
      </c>
      <c r="J626" s="5" t="s">
        <v>57</v>
      </c>
      <c r="K626" s="5" t="s">
        <v>21301</v>
      </c>
      <c r="L626" s="5" t="s">
        <v>21302</v>
      </c>
      <c r="M626" s="5" t="s">
        <v>42</v>
      </c>
      <c r="N626" s="5" t="s">
        <v>237</v>
      </c>
      <c r="O626" s="5"/>
      <c r="P626" s="5" t="b">
        <f t="shared" ca="1" si="0"/>
        <v>1</v>
      </c>
      <c r="Q626" s="5"/>
      <c r="R626" s="5"/>
      <c r="S626" s="5"/>
      <c r="T626" s="5"/>
      <c r="U626" s="5"/>
      <c r="V626" s="5"/>
      <c r="W626" s="5"/>
      <c r="X626" s="5"/>
      <c r="Y626" s="5"/>
      <c r="Z626" s="5"/>
      <c r="AA626" s="5"/>
      <c r="AB626" s="5"/>
      <c r="AC626" s="5"/>
      <c r="AD626" s="5"/>
      <c r="AE626" s="5"/>
    </row>
    <row r="627" spans="1:31" ht="21.75" customHeight="1">
      <c r="A627" s="5" t="s">
        <v>21306</v>
      </c>
      <c r="B627" s="5" t="s">
        <v>5974</v>
      </c>
      <c r="C627" s="5" t="s">
        <v>27</v>
      </c>
      <c r="D627" s="5" t="s">
        <v>47</v>
      </c>
      <c r="E627" s="5" t="s">
        <v>45</v>
      </c>
      <c r="F627" s="7">
        <v>15</v>
      </c>
      <c r="G627" s="7">
        <v>25</v>
      </c>
      <c r="H627" s="5" t="s">
        <v>151</v>
      </c>
      <c r="I627" s="5" t="s">
        <v>108</v>
      </c>
      <c r="J627" s="5" t="s">
        <v>5977</v>
      </c>
      <c r="K627" s="9" t="s">
        <v>47</v>
      </c>
      <c r="L627" s="5" t="s">
        <v>21307</v>
      </c>
      <c r="M627" s="5" t="s">
        <v>42</v>
      </c>
      <c r="N627" s="5" t="s">
        <v>55</v>
      </c>
      <c r="O627" s="5"/>
      <c r="P627" s="5" t="b">
        <f t="shared" ca="1" si="0"/>
        <v>1</v>
      </c>
      <c r="Q627" s="5"/>
      <c r="R627" s="5"/>
      <c r="S627" s="5"/>
      <c r="T627" s="5"/>
      <c r="U627" s="5"/>
      <c r="V627" s="5"/>
      <c r="W627" s="5"/>
      <c r="X627" s="5"/>
      <c r="Y627" s="5"/>
      <c r="Z627" s="5"/>
      <c r="AA627" s="5"/>
      <c r="AB627" s="5"/>
      <c r="AC627" s="5"/>
      <c r="AD627" s="5"/>
      <c r="AE627" s="5"/>
    </row>
    <row r="628" spans="1:31" ht="21.75" customHeight="1">
      <c r="A628" s="5" t="s">
        <v>21309</v>
      </c>
      <c r="B628" s="5" t="s">
        <v>16929</v>
      </c>
      <c r="C628" s="5" t="s">
        <v>170</v>
      </c>
      <c r="D628" s="5" t="s">
        <v>47</v>
      </c>
      <c r="E628" s="5" t="s">
        <v>29</v>
      </c>
      <c r="F628" s="7">
        <v>15</v>
      </c>
      <c r="G628" s="7">
        <v>18</v>
      </c>
      <c r="H628" s="5" t="s">
        <v>5228</v>
      </c>
      <c r="I628" s="5" t="s">
        <v>66</v>
      </c>
      <c r="J628" s="5" t="s">
        <v>57</v>
      </c>
      <c r="K628" s="5" t="s">
        <v>2473</v>
      </c>
      <c r="L628" s="5" t="s">
        <v>21310</v>
      </c>
      <c r="M628" s="5" t="s">
        <v>42</v>
      </c>
      <c r="N628" s="5" t="s">
        <v>89</v>
      </c>
      <c r="O628" s="5"/>
      <c r="P628" s="5" t="b">
        <f t="shared" ca="1" si="0"/>
        <v>1</v>
      </c>
      <c r="Q628" s="5"/>
      <c r="R628" s="5"/>
      <c r="S628" s="5"/>
      <c r="T628" s="5"/>
      <c r="U628" s="5"/>
      <c r="V628" s="5"/>
      <c r="W628" s="5"/>
      <c r="X628" s="5"/>
      <c r="Y628" s="5"/>
      <c r="Z628" s="5"/>
      <c r="AA628" s="5"/>
      <c r="AB628" s="5"/>
      <c r="AC628" s="5"/>
      <c r="AD628" s="5"/>
      <c r="AE628" s="5"/>
    </row>
    <row r="629" spans="1:31" ht="21.75" customHeight="1">
      <c r="A629" s="5" t="s">
        <v>21312</v>
      </c>
      <c r="B629" s="5" t="s">
        <v>5974</v>
      </c>
      <c r="C629" s="5" t="s">
        <v>27</v>
      </c>
      <c r="D629" s="5" t="s">
        <v>47</v>
      </c>
      <c r="E629" s="5" t="s">
        <v>45</v>
      </c>
      <c r="F629" s="7">
        <v>15</v>
      </c>
      <c r="G629" s="7">
        <v>25</v>
      </c>
      <c r="H629" s="5" t="s">
        <v>151</v>
      </c>
      <c r="I629" s="5" t="s">
        <v>31</v>
      </c>
      <c r="J629" s="5" t="s">
        <v>5977</v>
      </c>
      <c r="K629" s="9" t="s">
        <v>47</v>
      </c>
      <c r="L629" s="5" t="s">
        <v>21315</v>
      </c>
      <c r="M629" s="5" t="s">
        <v>42</v>
      </c>
      <c r="N629" s="5" t="s">
        <v>55</v>
      </c>
      <c r="O629" s="5"/>
      <c r="P629" s="5" t="b">
        <f t="shared" ca="1" si="0"/>
        <v>1</v>
      </c>
      <c r="Q629" s="5"/>
      <c r="R629" s="5"/>
      <c r="S629" s="5"/>
      <c r="T629" s="5"/>
      <c r="U629" s="5"/>
      <c r="V629" s="5"/>
      <c r="W629" s="5"/>
      <c r="X629" s="5"/>
      <c r="Y629" s="5"/>
      <c r="Z629" s="5"/>
      <c r="AA629" s="5"/>
      <c r="AB629" s="5"/>
      <c r="AC629" s="5"/>
      <c r="AD629" s="5"/>
      <c r="AE629" s="5"/>
    </row>
    <row r="630" spans="1:31" ht="21.75" customHeight="1">
      <c r="A630" s="5" t="s">
        <v>2440</v>
      </c>
      <c r="B630" s="5" t="s">
        <v>13680</v>
      </c>
      <c r="C630" s="5" t="s">
        <v>170</v>
      </c>
      <c r="D630" s="5" t="s">
        <v>47</v>
      </c>
      <c r="E630" s="5" t="s">
        <v>45</v>
      </c>
      <c r="F630" s="7">
        <v>15</v>
      </c>
      <c r="G630" s="7">
        <v>20</v>
      </c>
      <c r="H630" s="5" t="s">
        <v>493</v>
      </c>
      <c r="I630" s="5" t="s">
        <v>108</v>
      </c>
      <c r="J630" s="5" t="s">
        <v>76</v>
      </c>
      <c r="K630" s="5" t="s">
        <v>381</v>
      </c>
      <c r="L630" s="5" t="s">
        <v>21321</v>
      </c>
      <c r="M630" s="5" t="s">
        <v>53</v>
      </c>
      <c r="N630" s="5" t="s">
        <v>55</v>
      </c>
      <c r="O630" s="5"/>
      <c r="P630" s="5" t="b">
        <f t="shared" ca="1" si="0"/>
        <v>1</v>
      </c>
      <c r="Q630" s="5"/>
      <c r="R630" s="5"/>
      <c r="S630" s="5"/>
      <c r="T630" s="5"/>
      <c r="U630" s="5"/>
      <c r="V630" s="5"/>
      <c r="W630" s="5"/>
      <c r="X630" s="5"/>
      <c r="Y630" s="5"/>
      <c r="Z630" s="5"/>
      <c r="AA630" s="5"/>
      <c r="AB630" s="5"/>
      <c r="AC630" s="5"/>
      <c r="AD630" s="5"/>
      <c r="AE630" s="5"/>
    </row>
    <row r="631" spans="1:31" ht="21.75" customHeight="1">
      <c r="A631" s="14" t="s">
        <v>20492</v>
      </c>
      <c r="B631" s="14" t="s">
        <v>19803</v>
      </c>
      <c r="C631" s="14" t="s">
        <v>41</v>
      </c>
      <c r="D631" s="14" t="s">
        <v>94</v>
      </c>
      <c r="E631" s="14" t="s">
        <v>45</v>
      </c>
      <c r="F631" s="15">
        <v>15</v>
      </c>
      <c r="G631" s="15">
        <v>20</v>
      </c>
      <c r="H631" s="14" t="s">
        <v>493</v>
      </c>
      <c r="I631" s="14" t="s">
        <v>108</v>
      </c>
      <c r="J631" s="14" t="s">
        <v>319</v>
      </c>
      <c r="K631" s="14" t="s">
        <v>19805</v>
      </c>
      <c r="L631" s="14" t="s">
        <v>21323</v>
      </c>
      <c r="M631" s="14" t="s">
        <v>53</v>
      </c>
      <c r="N631" s="14" t="s">
        <v>55</v>
      </c>
      <c r="O631" s="14" t="b">
        <f ca="1">IFERROR(__xludf.DUMMYFUNCTION("REGEXMATCH(A631,""(?i)ruby"")"),FALSE)</f>
        <v>0</v>
      </c>
      <c r="P631" s="14" t="b">
        <f t="shared" ca="1" si="0"/>
        <v>1</v>
      </c>
      <c r="Q631" s="5"/>
      <c r="R631" s="5"/>
      <c r="S631" s="5"/>
      <c r="T631" s="5"/>
      <c r="U631" s="5"/>
      <c r="V631" s="5"/>
      <c r="W631" s="5"/>
      <c r="X631" s="5"/>
      <c r="Y631" s="5"/>
      <c r="Z631" s="5"/>
      <c r="AA631" s="5"/>
      <c r="AB631" s="5"/>
      <c r="AC631" s="5"/>
      <c r="AD631" s="5"/>
      <c r="AE631" s="5"/>
    </row>
    <row r="632" spans="1:31" ht="21.75" customHeight="1">
      <c r="A632" s="5" t="s">
        <v>15778</v>
      </c>
      <c r="B632" s="5" t="s">
        <v>19199</v>
      </c>
      <c r="C632" s="5" t="s">
        <v>27</v>
      </c>
      <c r="D632" s="5" t="s">
        <v>47</v>
      </c>
      <c r="E632" s="5" t="s">
        <v>45</v>
      </c>
      <c r="F632" s="7">
        <v>15</v>
      </c>
      <c r="G632" s="7">
        <v>25</v>
      </c>
      <c r="H632" s="5" t="s">
        <v>151</v>
      </c>
      <c r="I632" s="5" t="s">
        <v>125</v>
      </c>
      <c r="J632" s="5" t="s">
        <v>5354</v>
      </c>
      <c r="K632" s="5" t="s">
        <v>21326</v>
      </c>
      <c r="L632" s="5" t="s">
        <v>21328</v>
      </c>
      <c r="M632" s="5" t="s">
        <v>37</v>
      </c>
      <c r="N632" s="5" t="s">
        <v>271</v>
      </c>
      <c r="O632" s="5"/>
      <c r="P632" s="5" t="b">
        <f t="shared" ca="1" si="0"/>
        <v>1</v>
      </c>
      <c r="Q632" s="5"/>
      <c r="R632" s="5"/>
      <c r="S632" s="5"/>
      <c r="T632" s="5"/>
      <c r="U632" s="5"/>
      <c r="V632" s="5"/>
      <c r="W632" s="5"/>
      <c r="X632" s="5"/>
      <c r="Y632" s="5"/>
      <c r="Z632" s="5"/>
      <c r="AA632" s="5"/>
      <c r="AB632" s="5"/>
      <c r="AC632" s="5"/>
      <c r="AD632" s="5"/>
      <c r="AE632" s="5"/>
    </row>
    <row r="633" spans="1:31" ht="21.75" customHeight="1">
      <c r="A633" s="14" t="s">
        <v>21329</v>
      </c>
      <c r="B633" s="14" t="s">
        <v>7275</v>
      </c>
      <c r="C633" s="14" t="s">
        <v>170</v>
      </c>
      <c r="D633" s="14" t="s">
        <v>390</v>
      </c>
      <c r="E633" s="14" t="s">
        <v>45</v>
      </c>
      <c r="F633" s="15">
        <v>15</v>
      </c>
      <c r="G633" s="15">
        <v>20</v>
      </c>
      <c r="H633" s="14" t="s">
        <v>493</v>
      </c>
      <c r="I633" s="14" t="s">
        <v>108</v>
      </c>
      <c r="J633" s="14" t="s">
        <v>117</v>
      </c>
      <c r="K633" s="14" t="s">
        <v>20292</v>
      </c>
      <c r="L633" s="16" t="s">
        <v>47</v>
      </c>
      <c r="M633" s="14" t="s">
        <v>42</v>
      </c>
      <c r="N633" s="14" t="s">
        <v>55</v>
      </c>
      <c r="O633" s="14" t="b">
        <f ca="1">IFERROR(__xludf.DUMMYFUNCTION("REGEXMATCH(A633,""(?i)ruby"")"),FALSE)</f>
        <v>0</v>
      </c>
      <c r="P633" s="14" t="b">
        <f t="shared" ca="1" si="0"/>
        <v>1</v>
      </c>
      <c r="Q633" s="5"/>
      <c r="R633" s="5"/>
      <c r="S633" s="5"/>
      <c r="T633" s="5"/>
      <c r="U633" s="5"/>
      <c r="V633" s="5"/>
      <c r="W633" s="5"/>
      <c r="X633" s="5"/>
      <c r="Y633" s="5"/>
      <c r="Z633" s="5"/>
      <c r="AA633" s="5"/>
      <c r="AB633" s="5"/>
      <c r="AC633" s="5"/>
      <c r="AD633" s="5"/>
      <c r="AE633" s="5"/>
    </row>
    <row r="634" spans="1:31" ht="21.75" customHeight="1">
      <c r="A634" s="5" t="s">
        <v>9131</v>
      </c>
      <c r="B634" s="5" t="s">
        <v>4090</v>
      </c>
      <c r="C634" s="5" t="s">
        <v>20</v>
      </c>
      <c r="D634" s="5" t="s">
        <v>47</v>
      </c>
      <c r="E634" s="5" t="s">
        <v>45</v>
      </c>
      <c r="F634" s="7">
        <v>15</v>
      </c>
      <c r="G634" s="7">
        <v>25</v>
      </c>
      <c r="H634" s="5" t="s">
        <v>151</v>
      </c>
      <c r="I634" s="5" t="s">
        <v>108</v>
      </c>
      <c r="J634" s="5" t="s">
        <v>117</v>
      </c>
      <c r="K634" s="5" t="s">
        <v>20793</v>
      </c>
      <c r="L634" s="5" t="s">
        <v>21336</v>
      </c>
      <c r="M634" s="5" t="s">
        <v>37</v>
      </c>
      <c r="N634" s="5" t="s">
        <v>237</v>
      </c>
      <c r="O634" s="5"/>
      <c r="P634" s="5" t="b">
        <f t="shared" ca="1" si="0"/>
        <v>1</v>
      </c>
      <c r="Q634" s="5"/>
      <c r="R634" s="5"/>
      <c r="S634" s="5"/>
      <c r="T634" s="5"/>
      <c r="U634" s="5"/>
      <c r="V634" s="5"/>
      <c r="W634" s="5"/>
      <c r="X634" s="5"/>
      <c r="Y634" s="5"/>
      <c r="Z634" s="5"/>
      <c r="AA634" s="5"/>
      <c r="AB634" s="5"/>
      <c r="AC634" s="5"/>
      <c r="AD634" s="5"/>
      <c r="AE634" s="5"/>
    </row>
    <row r="635" spans="1:31" ht="21.75" customHeight="1">
      <c r="A635" s="14" t="s">
        <v>21340</v>
      </c>
      <c r="B635" s="14" t="s">
        <v>7275</v>
      </c>
      <c r="C635" s="14" t="s">
        <v>170</v>
      </c>
      <c r="D635" s="14" t="s">
        <v>390</v>
      </c>
      <c r="E635" s="14" t="s">
        <v>45</v>
      </c>
      <c r="F635" s="15">
        <v>15</v>
      </c>
      <c r="G635" s="15">
        <v>20</v>
      </c>
      <c r="H635" s="14" t="s">
        <v>493</v>
      </c>
      <c r="I635" s="14" t="s">
        <v>108</v>
      </c>
      <c r="J635" s="14" t="s">
        <v>117</v>
      </c>
      <c r="K635" s="14" t="s">
        <v>20292</v>
      </c>
      <c r="L635" s="16" t="s">
        <v>47</v>
      </c>
      <c r="M635" s="14" t="s">
        <v>42</v>
      </c>
      <c r="N635" s="14" t="s">
        <v>55</v>
      </c>
      <c r="O635" s="14" t="b">
        <f ca="1">IFERROR(__xludf.DUMMYFUNCTION("REGEXMATCH(A635,""(?i)ruby"")"),FALSE)</f>
        <v>0</v>
      </c>
      <c r="P635" s="14" t="b">
        <f t="shared" ca="1" si="0"/>
        <v>1</v>
      </c>
      <c r="Q635" s="5"/>
      <c r="R635" s="5"/>
      <c r="S635" s="5"/>
      <c r="T635" s="5"/>
      <c r="U635" s="5"/>
      <c r="V635" s="5"/>
      <c r="W635" s="5"/>
      <c r="X635" s="5"/>
      <c r="Y635" s="5"/>
      <c r="Z635" s="5"/>
      <c r="AA635" s="5"/>
      <c r="AB635" s="5"/>
      <c r="AC635" s="5"/>
      <c r="AD635" s="5"/>
      <c r="AE635" s="5"/>
    </row>
    <row r="636" spans="1:31" ht="21.75" customHeight="1">
      <c r="A636" s="5" t="s">
        <v>1099</v>
      </c>
      <c r="B636" s="5" t="s">
        <v>20729</v>
      </c>
      <c r="C636" s="5" t="s">
        <v>27</v>
      </c>
      <c r="D636" s="5" t="s">
        <v>85</v>
      </c>
      <c r="E636" s="5" t="s">
        <v>45</v>
      </c>
      <c r="F636" s="7">
        <v>15</v>
      </c>
      <c r="G636" s="7">
        <v>25</v>
      </c>
      <c r="H636" s="5" t="s">
        <v>151</v>
      </c>
      <c r="I636" s="5" t="s">
        <v>66</v>
      </c>
      <c r="J636" s="5" t="s">
        <v>224</v>
      </c>
      <c r="K636" s="5" t="s">
        <v>20730</v>
      </c>
      <c r="L636" s="5" t="s">
        <v>21346</v>
      </c>
      <c r="M636" s="5" t="s">
        <v>53</v>
      </c>
      <c r="N636" s="5" t="s">
        <v>55</v>
      </c>
      <c r="O636" s="5"/>
      <c r="P636" s="5" t="b">
        <f t="shared" ca="1" si="0"/>
        <v>1</v>
      </c>
      <c r="Q636" s="5"/>
      <c r="R636" s="5"/>
      <c r="S636" s="5"/>
      <c r="T636" s="5"/>
      <c r="U636" s="5"/>
      <c r="V636" s="5"/>
      <c r="W636" s="5"/>
      <c r="X636" s="5"/>
      <c r="Y636" s="5"/>
      <c r="Z636" s="5"/>
      <c r="AA636" s="5"/>
      <c r="AB636" s="5"/>
      <c r="AC636" s="5"/>
      <c r="AD636" s="5"/>
      <c r="AE636" s="5"/>
    </row>
    <row r="637" spans="1:31" ht="21.75" customHeight="1">
      <c r="A637" s="5" t="s">
        <v>21349</v>
      </c>
      <c r="B637" s="5" t="s">
        <v>16929</v>
      </c>
      <c r="C637" s="5" t="s">
        <v>170</v>
      </c>
      <c r="D637" s="5" t="s">
        <v>342</v>
      </c>
      <c r="E637" s="5" t="s">
        <v>29</v>
      </c>
      <c r="F637" s="7">
        <v>15</v>
      </c>
      <c r="G637" s="7">
        <v>18</v>
      </c>
      <c r="H637" s="5" t="s">
        <v>5228</v>
      </c>
      <c r="I637" s="5" t="s">
        <v>108</v>
      </c>
      <c r="J637" s="5" t="s">
        <v>57</v>
      </c>
      <c r="K637" s="5" t="s">
        <v>21350</v>
      </c>
      <c r="L637" s="5" t="s">
        <v>21351</v>
      </c>
      <c r="M637" s="5" t="s">
        <v>42</v>
      </c>
      <c r="N637" s="5" t="s">
        <v>89</v>
      </c>
      <c r="O637" s="5"/>
      <c r="P637" s="5" t="b">
        <f t="shared" ca="1" si="0"/>
        <v>1</v>
      </c>
      <c r="Q637" s="5"/>
      <c r="R637" s="5"/>
      <c r="S637" s="5"/>
      <c r="T637" s="5"/>
      <c r="U637" s="5"/>
      <c r="V637" s="5"/>
      <c r="W637" s="5"/>
      <c r="X637" s="5"/>
      <c r="Y637" s="5"/>
      <c r="Z637" s="5"/>
      <c r="AA637" s="5"/>
      <c r="AB637" s="5"/>
      <c r="AC637" s="5"/>
      <c r="AD637" s="5"/>
      <c r="AE637" s="5"/>
    </row>
    <row r="638" spans="1:31" ht="21.75" customHeight="1">
      <c r="A638" s="5" t="s">
        <v>21353</v>
      </c>
      <c r="B638" s="5" t="s">
        <v>6443</v>
      </c>
      <c r="C638" s="5" t="s">
        <v>27</v>
      </c>
      <c r="D638" s="5" t="s">
        <v>80</v>
      </c>
      <c r="E638" s="5" t="s">
        <v>45</v>
      </c>
      <c r="F638" s="7">
        <v>15</v>
      </c>
      <c r="G638" s="7">
        <v>20</v>
      </c>
      <c r="H638" s="5" t="s">
        <v>493</v>
      </c>
      <c r="I638" s="5" t="s">
        <v>66</v>
      </c>
      <c r="J638" s="5" t="s">
        <v>110</v>
      </c>
      <c r="K638" s="5" t="s">
        <v>21354</v>
      </c>
      <c r="L638" s="5" t="s">
        <v>21355</v>
      </c>
      <c r="M638" s="5" t="s">
        <v>53</v>
      </c>
      <c r="N638" s="5" t="s">
        <v>55</v>
      </c>
      <c r="O638" s="5"/>
      <c r="P638" s="5" t="b">
        <f t="shared" ca="1" si="0"/>
        <v>1</v>
      </c>
      <c r="Q638" s="5"/>
      <c r="R638" s="5"/>
      <c r="S638" s="5"/>
      <c r="T638" s="5"/>
      <c r="U638" s="5"/>
      <c r="V638" s="5"/>
      <c r="W638" s="5"/>
      <c r="X638" s="5"/>
      <c r="Y638" s="5"/>
      <c r="Z638" s="5"/>
      <c r="AA638" s="5"/>
      <c r="AB638" s="5"/>
      <c r="AC638" s="5"/>
      <c r="AD638" s="5"/>
      <c r="AE638" s="5"/>
    </row>
    <row r="639" spans="1:31" ht="21.75" customHeight="1">
      <c r="A639" s="5" t="s">
        <v>17674</v>
      </c>
      <c r="B639" s="5" t="s">
        <v>17675</v>
      </c>
      <c r="C639" s="5" t="s">
        <v>27</v>
      </c>
      <c r="D639" s="5" t="s">
        <v>47</v>
      </c>
      <c r="E639" s="5" t="s">
        <v>29</v>
      </c>
      <c r="F639" s="7">
        <v>15</v>
      </c>
      <c r="G639" s="7">
        <v>25</v>
      </c>
      <c r="H639" s="5" t="s">
        <v>151</v>
      </c>
      <c r="I639" s="5" t="s">
        <v>31</v>
      </c>
      <c r="J639" s="5" t="s">
        <v>110</v>
      </c>
      <c r="K639" s="5" t="s">
        <v>7466</v>
      </c>
      <c r="L639" s="5" t="s">
        <v>17676</v>
      </c>
      <c r="M639" s="5" t="s">
        <v>53</v>
      </c>
      <c r="N639" s="5" t="s">
        <v>55</v>
      </c>
      <c r="O639" s="5"/>
      <c r="P639" s="5" t="b">
        <f t="shared" ca="1" si="0"/>
        <v>1</v>
      </c>
      <c r="Q639" s="5"/>
      <c r="R639" s="5"/>
      <c r="S639" s="5"/>
      <c r="T639" s="5"/>
      <c r="U639" s="5"/>
      <c r="V639" s="5"/>
      <c r="W639" s="5"/>
      <c r="X639" s="5"/>
      <c r="Y639" s="5"/>
      <c r="Z639" s="5"/>
      <c r="AA639" s="5"/>
      <c r="AB639" s="5"/>
      <c r="AC639" s="5"/>
      <c r="AD639" s="5"/>
      <c r="AE639" s="5"/>
    </row>
    <row r="640" spans="1:31" ht="21.75" customHeight="1">
      <c r="A640" s="5" t="s">
        <v>21359</v>
      </c>
      <c r="B640" s="5" t="s">
        <v>17658</v>
      </c>
      <c r="C640" s="5" t="s">
        <v>41</v>
      </c>
      <c r="D640" s="5" t="s">
        <v>114</v>
      </c>
      <c r="E640" s="5" t="s">
        <v>45</v>
      </c>
      <c r="F640" s="7">
        <v>15</v>
      </c>
      <c r="G640" s="7">
        <v>25</v>
      </c>
      <c r="H640" s="5" t="s">
        <v>151</v>
      </c>
      <c r="I640" s="5" t="s">
        <v>108</v>
      </c>
      <c r="J640" s="5" t="s">
        <v>76</v>
      </c>
      <c r="K640" s="5" t="s">
        <v>17661</v>
      </c>
      <c r="L640" s="5" t="s">
        <v>21362</v>
      </c>
      <c r="M640" s="5" t="s">
        <v>42</v>
      </c>
      <c r="N640" s="5" t="s">
        <v>55</v>
      </c>
      <c r="O640" s="5"/>
      <c r="P640" s="5" t="b">
        <f t="shared" ca="1" si="0"/>
        <v>1</v>
      </c>
      <c r="Q640" s="5"/>
      <c r="R640" s="5"/>
      <c r="S640" s="5"/>
      <c r="T640" s="5"/>
      <c r="U640" s="5"/>
      <c r="V640" s="5"/>
      <c r="W640" s="5"/>
      <c r="X640" s="5"/>
      <c r="Y640" s="5"/>
      <c r="Z640" s="5"/>
      <c r="AA640" s="5"/>
      <c r="AB640" s="5"/>
      <c r="AC640" s="5"/>
      <c r="AD640" s="5"/>
      <c r="AE640" s="5"/>
    </row>
    <row r="641" spans="1:31" ht="21.75" customHeight="1">
      <c r="A641" s="5" t="s">
        <v>21363</v>
      </c>
      <c r="B641" s="5" t="s">
        <v>21364</v>
      </c>
      <c r="C641" s="5" t="s">
        <v>20</v>
      </c>
      <c r="D641" s="5" t="s">
        <v>1173</v>
      </c>
      <c r="E641" s="5" t="s">
        <v>45</v>
      </c>
      <c r="F641" s="7">
        <v>15</v>
      </c>
      <c r="G641" s="7">
        <v>20</v>
      </c>
      <c r="H641" s="5" t="s">
        <v>493</v>
      </c>
      <c r="I641" s="5" t="s">
        <v>31</v>
      </c>
      <c r="J641" s="5" t="s">
        <v>1098</v>
      </c>
      <c r="K641" s="9" t="s">
        <v>47</v>
      </c>
      <c r="L641" s="5" t="s">
        <v>21365</v>
      </c>
      <c r="M641" s="5" t="s">
        <v>167</v>
      </c>
      <c r="N641" s="5" t="s">
        <v>89</v>
      </c>
      <c r="O641" s="5"/>
      <c r="P641" s="5" t="b">
        <f t="shared" ca="1" si="0"/>
        <v>1</v>
      </c>
      <c r="Q641" s="5"/>
      <c r="R641" s="5"/>
      <c r="S641" s="5"/>
      <c r="T641" s="5"/>
      <c r="U641" s="5"/>
      <c r="V641" s="5"/>
      <c r="W641" s="5"/>
      <c r="X641" s="5"/>
      <c r="Y641" s="5"/>
      <c r="Z641" s="5"/>
      <c r="AA641" s="5"/>
      <c r="AB641" s="5"/>
      <c r="AC641" s="5"/>
      <c r="AD641" s="5"/>
      <c r="AE641" s="5"/>
    </row>
    <row r="642" spans="1:31" ht="21.75" customHeight="1">
      <c r="A642" s="5" t="s">
        <v>1457</v>
      </c>
      <c r="B642" s="5" t="s">
        <v>21364</v>
      </c>
      <c r="C642" s="5" t="s">
        <v>20</v>
      </c>
      <c r="D642" s="5" t="s">
        <v>1173</v>
      </c>
      <c r="E642" s="5" t="s">
        <v>45</v>
      </c>
      <c r="F642" s="7">
        <v>15</v>
      </c>
      <c r="G642" s="7">
        <v>25</v>
      </c>
      <c r="H642" s="5" t="s">
        <v>151</v>
      </c>
      <c r="I642" s="5" t="s">
        <v>108</v>
      </c>
      <c r="J642" s="5" t="s">
        <v>1098</v>
      </c>
      <c r="K642" s="5" t="s">
        <v>21368</v>
      </c>
      <c r="L642" s="5" t="s">
        <v>21369</v>
      </c>
      <c r="M642" s="5" t="s">
        <v>167</v>
      </c>
      <c r="N642" s="5" t="s">
        <v>89</v>
      </c>
      <c r="O642" s="5"/>
      <c r="P642" s="5" t="b">
        <f t="shared" ca="1" si="0"/>
        <v>1</v>
      </c>
      <c r="Q642" s="5"/>
      <c r="R642" s="5"/>
      <c r="S642" s="5"/>
      <c r="T642" s="5"/>
      <c r="U642" s="5"/>
      <c r="V642" s="5"/>
      <c r="W642" s="5"/>
      <c r="X642" s="5"/>
      <c r="Y642" s="5"/>
      <c r="Z642" s="5"/>
      <c r="AA642" s="5"/>
      <c r="AB642" s="5"/>
      <c r="AC642" s="5"/>
      <c r="AD642" s="5"/>
      <c r="AE642" s="5"/>
    </row>
    <row r="643" spans="1:31" ht="21.75" customHeight="1">
      <c r="A643" s="5" t="s">
        <v>2893</v>
      </c>
      <c r="B643" s="5" t="s">
        <v>14912</v>
      </c>
      <c r="C643" s="5" t="s">
        <v>20</v>
      </c>
      <c r="D643" s="5" t="s">
        <v>21</v>
      </c>
      <c r="E643" s="5" t="s">
        <v>45</v>
      </c>
      <c r="F643" s="7">
        <v>15</v>
      </c>
      <c r="G643" s="7">
        <v>30</v>
      </c>
      <c r="H643" s="5" t="s">
        <v>2134</v>
      </c>
      <c r="I643" s="5" t="s">
        <v>31</v>
      </c>
      <c r="J643" s="5" t="s">
        <v>252</v>
      </c>
      <c r="K643" s="5" t="s">
        <v>14914</v>
      </c>
      <c r="L643" s="5" t="s">
        <v>14915</v>
      </c>
      <c r="M643" s="5" t="s">
        <v>53</v>
      </c>
      <c r="N643" s="5" t="s">
        <v>55</v>
      </c>
      <c r="O643" s="5"/>
      <c r="P643" s="5" t="b">
        <f t="shared" ca="1" si="0"/>
        <v>1</v>
      </c>
      <c r="Q643" s="5"/>
      <c r="R643" s="5"/>
      <c r="S643" s="5"/>
      <c r="T643" s="5"/>
      <c r="U643" s="5"/>
      <c r="V643" s="5"/>
      <c r="W643" s="5"/>
      <c r="X643" s="5"/>
      <c r="Y643" s="5"/>
      <c r="Z643" s="5"/>
      <c r="AA643" s="5"/>
      <c r="AB643" s="5"/>
      <c r="AC643" s="5"/>
      <c r="AD643" s="5"/>
      <c r="AE643" s="5"/>
    </row>
    <row r="644" spans="1:31" ht="21.75" customHeight="1">
      <c r="A644" s="14" t="s">
        <v>765</v>
      </c>
      <c r="B644" s="14" t="s">
        <v>16929</v>
      </c>
      <c r="C644" s="14" t="s">
        <v>170</v>
      </c>
      <c r="D644" s="14" t="s">
        <v>47</v>
      </c>
      <c r="E644" s="14" t="s">
        <v>29</v>
      </c>
      <c r="F644" s="15">
        <v>15</v>
      </c>
      <c r="G644" s="15">
        <v>25</v>
      </c>
      <c r="H644" s="14" t="s">
        <v>151</v>
      </c>
      <c r="I644" s="14" t="s">
        <v>66</v>
      </c>
      <c r="J644" s="14" t="s">
        <v>57</v>
      </c>
      <c r="K644" s="14" t="s">
        <v>21375</v>
      </c>
      <c r="L644" s="14" t="s">
        <v>21376</v>
      </c>
      <c r="M644" s="14" t="s">
        <v>42</v>
      </c>
      <c r="N644" s="14" t="s">
        <v>89</v>
      </c>
      <c r="O644" s="14" t="b">
        <f ca="1">IFERROR(__xludf.DUMMYFUNCTION("REGEXMATCH(A644,""(?i)ruby"")"),FALSE)</f>
        <v>0</v>
      </c>
      <c r="P644" s="14" t="b">
        <f t="shared" ca="1" si="0"/>
        <v>1</v>
      </c>
      <c r="Q644" s="5"/>
      <c r="R644" s="5"/>
      <c r="S644" s="5"/>
      <c r="T644" s="5"/>
      <c r="U644" s="5"/>
      <c r="V644" s="5"/>
      <c r="W644" s="5"/>
      <c r="X644" s="5"/>
      <c r="Y644" s="5"/>
      <c r="Z644" s="5"/>
      <c r="AA644" s="5"/>
      <c r="AB644" s="5"/>
      <c r="AC644" s="5"/>
      <c r="AD644" s="5"/>
      <c r="AE644" s="5"/>
    </row>
    <row r="645" spans="1:31" ht="21.75" customHeight="1">
      <c r="A645" s="5" t="s">
        <v>21379</v>
      </c>
      <c r="B645" s="5" t="s">
        <v>18072</v>
      </c>
      <c r="C645" s="5" t="s">
        <v>27</v>
      </c>
      <c r="D645" s="5" t="s">
        <v>575</v>
      </c>
      <c r="E645" s="5" t="s">
        <v>45</v>
      </c>
      <c r="F645" s="7">
        <v>15</v>
      </c>
      <c r="G645" s="7">
        <v>25</v>
      </c>
      <c r="H645" s="5" t="s">
        <v>151</v>
      </c>
      <c r="I645" s="5" t="s">
        <v>1690</v>
      </c>
      <c r="J645" s="5" t="s">
        <v>2654</v>
      </c>
      <c r="K645" s="5" t="s">
        <v>20788</v>
      </c>
      <c r="L645" s="5" t="s">
        <v>21380</v>
      </c>
      <c r="M645" s="5" t="s">
        <v>42</v>
      </c>
      <c r="N645" s="5" t="s">
        <v>55</v>
      </c>
      <c r="O645" s="5"/>
      <c r="P645" s="5" t="b">
        <f t="shared" ca="1" si="0"/>
        <v>1</v>
      </c>
      <c r="Q645" s="5"/>
      <c r="R645" s="5"/>
      <c r="S645" s="5"/>
      <c r="T645" s="5"/>
      <c r="U645" s="5"/>
      <c r="V645" s="5"/>
      <c r="W645" s="5"/>
      <c r="X645" s="5"/>
      <c r="Y645" s="5"/>
      <c r="Z645" s="5"/>
      <c r="AA645" s="5"/>
      <c r="AB645" s="5"/>
      <c r="AC645" s="5"/>
      <c r="AD645" s="5"/>
      <c r="AE645" s="5"/>
    </row>
    <row r="646" spans="1:31" ht="21.75" customHeight="1">
      <c r="A646" s="5" t="s">
        <v>21381</v>
      </c>
      <c r="B646" s="5" t="s">
        <v>14912</v>
      </c>
      <c r="C646" s="5" t="s">
        <v>20</v>
      </c>
      <c r="D646" s="5" t="s">
        <v>21</v>
      </c>
      <c r="E646" s="5" t="s">
        <v>45</v>
      </c>
      <c r="F646" s="7">
        <v>15</v>
      </c>
      <c r="G646" s="7">
        <v>30</v>
      </c>
      <c r="H646" s="5" t="s">
        <v>2134</v>
      </c>
      <c r="I646" s="5" t="s">
        <v>31</v>
      </c>
      <c r="J646" s="5" t="s">
        <v>252</v>
      </c>
      <c r="K646" s="5" t="s">
        <v>14914</v>
      </c>
      <c r="L646" s="5" t="s">
        <v>21384</v>
      </c>
      <c r="M646" s="5" t="s">
        <v>53</v>
      </c>
      <c r="N646" s="5" t="s">
        <v>55</v>
      </c>
      <c r="O646" s="5"/>
      <c r="P646" s="5" t="b">
        <f t="shared" ca="1" si="0"/>
        <v>1</v>
      </c>
      <c r="Q646" s="5"/>
      <c r="R646" s="5"/>
      <c r="S646" s="5"/>
      <c r="T646" s="5"/>
      <c r="U646" s="5"/>
      <c r="V646" s="5"/>
      <c r="W646" s="5"/>
      <c r="X646" s="5"/>
      <c r="Y646" s="5"/>
      <c r="Z646" s="5"/>
      <c r="AA646" s="5"/>
      <c r="AB646" s="5"/>
      <c r="AC646" s="5"/>
      <c r="AD646" s="5"/>
      <c r="AE646" s="5"/>
    </row>
    <row r="647" spans="1:31" ht="21.75" customHeight="1">
      <c r="A647" s="5" t="s">
        <v>14988</v>
      </c>
      <c r="B647" s="5" t="s">
        <v>14989</v>
      </c>
      <c r="C647" s="5" t="s">
        <v>41</v>
      </c>
      <c r="D647" s="5" t="s">
        <v>114</v>
      </c>
      <c r="E647" s="5" t="s">
        <v>45</v>
      </c>
      <c r="F647" s="7">
        <v>15</v>
      </c>
      <c r="G647" s="7">
        <v>25</v>
      </c>
      <c r="H647" s="5" t="s">
        <v>151</v>
      </c>
      <c r="I647" s="5" t="s">
        <v>108</v>
      </c>
      <c r="J647" s="5" t="s">
        <v>48</v>
      </c>
      <c r="K647" s="5" t="s">
        <v>21385</v>
      </c>
      <c r="L647" s="5" t="s">
        <v>21386</v>
      </c>
      <c r="M647" s="5" t="s">
        <v>100</v>
      </c>
      <c r="N647" s="5" t="s">
        <v>55</v>
      </c>
      <c r="O647" s="5"/>
      <c r="P647" s="5" t="b">
        <f t="shared" ca="1" si="0"/>
        <v>1</v>
      </c>
      <c r="Q647" s="5"/>
      <c r="R647" s="5"/>
      <c r="S647" s="5"/>
      <c r="T647" s="5"/>
      <c r="U647" s="5"/>
      <c r="V647" s="5"/>
      <c r="W647" s="5"/>
      <c r="X647" s="5"/>
      <c r="Y647" s="5"/>
      <c r="Z647" s="5"/>
      <c r="AA647" s="5"/>
      <c r="AB647" s="5"/>
      <c r="AC647" s="5"/>
      <c r="AD647" s="5"/>
      <c r="AE647" s="5"/>
    </row>
    <row r="648" spans="1:31" ht="21.75" customHeight="1">
      <c r="A648" s="5" t="s">
        <v>1457</v>
      </c>
      <c r="B648" s="5" t="s">
        <v>19977</v>
      </c>
      <c r="C648" s="5" t="s">
        <v>20</v>
      </c>
      <c r="D648" s="5" t="s">
        <v>21</v>
      </c>
      <c r="E648" s="5" t="s">
        <v>45</v>
      </c>
      <c r="F648" s="7">
        <v>15</v>
      </c>
      <c r="G648" s="7">
        <v>30</v>
      </c>
      <c r="H648" s="5" t="s">
        <v>2134</v>
      </c>
      <c r="I648" s="5" t="s">
        <v>108</v>
      </c>
      <c r="J648" s="5" t="s">
        <v>444</v>
      </c>
      <c r="K648" s="9" t="s">
        <v>47</v>
      </c>
      <c r="L648" s="5" t="s">
        <v>21388</v>
      </c>
      <c r="M648" s="5" t="s">
        <v>1599</v>
      </c>
      <c r="N648" s="5" t="s">
        <v>55</v>
      </c>
      <c r="O648" s="5"/>
      <c r="P648" s="5" t="b">
        <f t="shared" ca="1" si="0"/>
        <v>1</v>
      </c>
      <c r="Q648" s="5"/>
      <c r="R648" s="5"/>
      <c r="S648" s="5"/>
      <c r="T648" s="5"/>
      <c r="U648" s="5"/>
      <c r="V648" s="5"/>
      <c r="W648" s="5"/>
      <c r="X648" s="5"/>
      <c r="Y648" s="5"/>
      <c r="Z648" s="5"/>
      <c r="AA648" s="5"/>
      <c r="AB648" s="5"/>
      <c r="AC648" s="5"/>
      <c r="AD648" s="5"/>
      <c r="AE648" s="5"/>
    </row>
    <row r="649" spans="1:31" ht="21.75" customHeight="1">
      <c r="A649" s="5" t="s">
        <v>21393</v>
      </c>
      <c r="B649" s="5" t="s">
        <v>21394</v>
      </c>
      <c r="C649" s="5" t="s">
        <v>20</v>
      </c>
      <c r="D649" s="5" t="s">
        <v>47</v>
      </c>
      <c r="E649" s="5" t="s">
        <v>45</v>
      </c>
      <c r="F649" s="7">
        <v>15</v>
      </c>
      <c r="G649" s="7">
        <v>20</v>
      </c>
      <c r="H649" s="5" t="s">
        <v>493</v>
      </c>
      <c r="I649" s="5" t="s">
        <v>108</v>
      </c>
      <c r="J649" s="5" t="s">
        <v>117</v>
      </c>
      <c r="K649" s="5" t="s">
        <v>21395</v>
      </c>
      <c r="L649" s="5" t="s">
        <v>21396</v>
      </c>
      <c r="M649" s="5" t="s">
        <v>167</v>
      </c>
      <c r="N649" s="5" t="s">
        <v>405</v>
      </c>
      <c r="O649" s="5"/>
      <c r="P649" s="5" t="b">
        <f t="shared" ca="1" si="0"/>
        <v>1</v>
      </c>
      <c r="Q649" s="5"/>
      <c r="R649" s="5"/>
      <c r="S649" s="5"/>
      <c r="T649" s="5"/>
      <c r="U649" s="5"/>
      <c r="V649" s="5"/>
      <c r="W649" s="5"/>
      <c r="X649" s="5"/>
      <c r="Y649" s="5"/>
      <c r="Z649" s="5"/>
      <c r="AA649" s="5"/>
      <c r="AB649" s="5"/>
      <c r="AC649" s="5"/>
      <c r="AD649" s="5"/>
      <c r="AE649" s="5"/>
    </row>
    <row r="650" spans="1:31" ht="21.75" customHeight="1">
      <c r="A650" s="14" t="s">
        <v>21397</v>
      </c>
      <c r="B650" s="14" t="s">
        <v>20437</v>
      </c>
      <c r="C650" s="14" t="s">
        <v>41</v>
      </c>
      <c r="D650" s="14" t="s">
        <v>94</v>
      </c>
      <c r="E650" s="14" t="s">
        <v>45</v>
      </c>
      <c r="F650" s="15">
        <v>15</v>
      </c>
      <c r="G650" s="15">
        <v>20</v>
      </c>
      <c r="H650" s="14" t="s">
        <v>493</v>
      </c>
      <c r="I650" s="14" t="s">
        <v>125</v>
      </c>
      <c r="J650" s="14" t="s">
        <v>76</v>
      </c>
      <c r="K650" s="14" t="s">
        <v>7336</v>
      </c>
      <c r="L650" s="16" t="s">
        <v>47</v>
      </c>
      <c r="M650" s="14" t="s">
        <v>1599</v>
      </c>
      <c r="N650" s="14" t="s">
        <v>237</v>
      </c>
      <c r="O650" s="14" t="b">
        <f t="shared" ref="O650:O651" ca="1" si="11">IFERROR(__xludf.DUMMYFUNCTION("REGEXMATCH(A650,""(?i)ruby"")"),FALSE)</f>
        <v>0</v>
      </c>
      <c r="P650" s="14" t="b">
        <f t="shared" ca="1" si="0"/>
        <v>1</v>
      </c>
      <c r="Q650" s="5"/>
      <c r="R650" s="5"/>
      <c r="S650" s="5"/>
      <c r="T650" s="5"/>
      <c r="U650" s="5"/>
      <c r="V650" s="5"/>
      <c r="W650" s="5"/>
      <c r="X650" s="5"/>
      <c r="Y650" s="5"/>
      <c r="Z650" s="5"/>
      <c r="AA650" s="5"/>
      <c r="AB650" s="5"/>
      <c r="AC650" s="5"/>
      <c r="AD650" s="5"/>
      <c r="AE650" s="5"/>
    </row>
    <row r="651" spans="1:31" ht="21.75" customHeight="1">
      <c r="A651" s="14" t="s">
        <v>9131</v>
      </c>
      <c r="B651" s="14" t="s">
        <v>21114</v>
      </c>
      <c r="C651" s="14" t="s">
        <v>27</v>
      </c>
      <c r="D651" s="14" t="s">
        <v>47</v>
      </c>
      <c r="E651" s="14" t="s">
        <v>45</v>
      </c>
      <c r="F651" s="15">
        <v>15</v>
      </c>
      <c r="G651" s="15">
        <v>25</v>
      </c>
      <c r="H651" s="14" t="s">
        <v>151</v>
      </c>
      <c r="I651" s="14" t="s">
        <v>108</v>
      </c>
      <c r="J651" s="14" t="s">
        <v>2303</v>
      </c>
      <c r="K651" s="14" t="s">
        <v>381</v>
      </c>
      <c r="L651" s="14" t="s">
        <v>14416</v>
      </c>
      <c r="M651" s="14" t="s">
        <v>42</v>
      </c>
      <c r="N651" s="14" t="s">
        <v>237</v>
      </c>
      <c r="O651" s="14" t="b">
        <f t="shared" ca="1" si="11"/>
        <v>0</v>
      </c>
      <c r="P651" s="14" t="b">
        <f t="shared" ca="1" si="0"/>
        <v>1</v>
      </c>
      <c r="Q651" s="5"/>
      <c r="R651" s="5"/>
      <c r="S651" s="5"/>
      <c r="T651" s="5"/>
      <c r="U651" s="5"/>
      <c r="V651" s="5"/>
      <c r="W651" s="5"/>
      <c r="X651" s="5"/>
      <c r="Y651" s="5"/>
      <c r="Z651" s="5"/>
      <c r="AA651" s="5"/>
      <c r="AB651" s="5"/>
      <c r="AC651" s="5"/>
      <c r="AD651" s="5"/>
      <c r="AE651" s="5"/>
    </row>
    <row r="652" spans="1:31" ht="21.75" customHeight="1">
      <c r="A652" s="5" t="s">
        <v>12414</v>
      </c>
      <c r="B652" s="5" t="s">
        <v>21402</v>
      </c>
      <c r="C652" s="5" t="s">
        <v>170</v>
      </c>
      <c r="D652" s="5" t="s">
        <v>47</v>
      </c>
      <c r="E652" s="5" t="s">
        <v>45</v>
      </c>
      <c r="F652" s="7">
        <v>15</v>
      </c>
      <c r="G652" s="7">
        <v>30</v>
      </c>
      <c r="H652" s="5" t="s">
        <v>2134</v>
      </c>
      <c r="I652" s="5" t="s">
        <v>108</v>
      </c>
      <c r="J652" s="5" t="s">
        <v>48</v>
      </c>
      <c r="K652" s="9" t="s">
        <v>47</v>
      </c>
      <c r="L652" s="5" t="s">
        <v>21403</v>
      </c>
      <c r="M652" s="5" t="s">
        <v>53</v>
      </c>
      <c r="N652" s="5" t="s">
        <v>55</v>
      </c>
      <c r="O652" s="5"/>
      <c r="P652" s="5" t="b">
        <f t="shared" ca="1" si="0"/>
        <v>1</v>
      </c>
      <c r="Q652" s="5"/>
      <c r="R652" s="5"/>
      <c r="S652" s="5"/>
      <c r="T652" s="5"/>
      <c r="U652" s="5"/>
      <c r="V652" s="5"/>
      <c r="W652" s="5"/>
      <c r="X652" s="5"/>
      <c r="Y652" s="5"/>
      <c r="Z652" s="5"/>
      <c r="AA652" s="5"/>
      <c r="AB652" s="5"/>
      <c r="AC652" s="5"/>
      <c r="AD652" s="5"/>
      <c r="AE652" s="5"/>
    </row>
    <row r="653" spans="1:31" ht="21.75" customHeight="1">
      <c r="A653" s="5" t="s">
        <v>21404</v>
      </c>
      <c r="B653" s="5" t="s">
        <v>21402</v>
      </c>
      <c r="C653" s="5" t="s">
        <v>170</v>
      </c>
      <c r="D653" s="5" t="s">
        <v>47</v>
      </c>
      <c r="E653" s="5" t="s">
        <v>45</v>
      </c>
      <c r="F653" s="7">
        <v>15</v>
      </c>
      <c r="G653" s="7">
        <v>30</v>
      </c>
      <c r="H653" s="5" t="s">
        <v>2134</v>
      </c>
      <c r="I653" s="5" t="s">
        <v>31</v>
      </c>
      <c r="J653" s="5" t="s">
        <v>48</v>
      </c>
      <c r="K653" s="9" t="s">
        <v>47</v>
      </c>
      <c r="L653" s="5" t="s">
        <v>21405</v>
      </c>
      <c r="M653" s="5" t="s">
        <v>53</v>
      </c>
      <c r="N653" s="5" t="s">
        <v>55</v>
      </c>
      <c r="O653" s="5"/>
      <c r="P653" s="5" t="b">
        <f t="shared" ca="1" si="0"/>
        <v>1</v>
      </c>
      <c r="Q653" s="5"/>
      <c r="R653" s="5"/>
      <c r="S653" s="5"/>
      <c r="T653" s="5"/>
      <c r="U653" s="5"/>
      <c r="V653" s="5"/>
      <c r="W653" s="5"/>
      <c r="X653" s="5"/>
      <c r="Y653" s="5"/>
      <c r="Z653" s="5"/>
      <c r="AA653" s="5"/>
      <c r="AB653" s="5"/>
      <c r="AC653" s="5"/>
      <c r="AD653" s="5"/>
      <c r="AE653" s="5"/>
    </row>
    <row r="654" spans="1:31" ht="21.75" customHeight="1">
      <c r="A654" s="5" t="s">
        <v>396</v>
      </c>
      <c r="B654" s="5" t="s">
        <v>19355</v>
      </c>
      <c r="C654" s="5" t="s">
        <v>41</v>
      </c>
      <c r="D654" s="5" t="s">
        <v>94</v>
      </c>
      <c r="E654" s="5" t="s">
        <v>45</v>
      </c>
      <c r="F654" s="7">
        <v>15</v>
      </c>
      <c r="G654" s="7">
        <v>40</v>
      </c>
      <c r="H654" s="5" t="s">
        <v>6225</v>
      </c>
      <c r="I654" s="7" t="s">
        <v>24</v>
      </c>
      <c r="J654" s="5" t="s">
        <v>117</v>
      </c>
      <c r="K654" s="5" t="s">
        <v>19357</v>
      </c>
      <c r="L654" s="5" t="s">
        <v>21407</v>
      </c>
      <c r="M654" s="5" t="s">
        <v>37</v>
      </c>
      <c r="N654" s="5" t="s">
        <v>38</v>
      </c>
      <c r="O654" s="5"/>
      <c r="P654" s="5" t="b">
        <f t="shared" ca="1" si="0"/>
        <v>1</v>
      </c>
      <c r="Q654" s="5"/>
      <c r="R654" s="5"/>
      <c r="S654" s="5"/>
      <c r="T654" s="5"/>
      <c r="U654" s="5"/>
      <c r="V654" s="5"/>
      <c r="W654" s="5"/>
      <c r="X654" s="5"/>
      <c r="Y654" s="5"/>
      <c r="Z654" s="5"/>
      <c r="AA654" s="5"/>
      <c r="AB654" s="5"/>
      <c r="AC654" s="5"/>
      <c r="AD654" s="5"/>
      <c r="AE654" s="5"/>
    </row>
    <row r="655" spans="1:31" ht="21.75" customHeight="1">
      <c r="A655" s="5" t="s">
        <v>396</v>
      </c>
      <c r="B655" s="5" t="s">
        <v>19355</v>
      </c>
      <c r="C655" s="5" t="s">
        <v>41</v>
      </c>
      <c r="D655" s="5" t="s">
        <v>94</v>
      </c>
      <c r="E655" s="5" t="s">
        <v>45</v>
      </c>
      <c r="F655" s="7">
        <v>15</v>
      </c>
      <c r="G655" s="7">
        <v>40</v>
      </c>
      <c r="H655" s="5" t="s">
        <v>6225</v>
      </c>
      <c r="I655" s="7" t="s">
        <v>24</v>
      </c>
      <c r="J655" s="5" t="s">
        <v>117</v>
      </c>
      <c r="K655" s="5" t="s">
        <v>19357</v>
      </c>
      <c r="L655" s="5" t="s">
        <v>21410</v>
      </c>
      <c r="M655" s="5" t="s">
        <v>37</v>
      </c>
      <c r="N655" s="5" t="s">
        <v>38</v>
      </c>
      <c r="O655" s="5"/>
      <c r="P655" s="5" t="b">
        <f t="shared" ca="1" si="0"/>
        <v>1</v>
      </c>
      <c r="Q655" s="5"/>
      <c r="R655" s="5"/>
      <c r="S655" s="5"/>
      <c r="T655" s="5"/>
      <c r="U655" s="5"/>
      <c r="V655" s="5"/>
      <c r="W655" s="5"/>
      <c r="X655" s="5"/>
      <c r="Y655" s="5"/>
      <c r="Z655" s="5"/>
      <c r="AA655" s="5"/>
      <c r="AB655" s="5"/>
      <c r="AC655" s="5"/>
      <c r="AD655" s="5"/>
      <c r="AE655" s="5"/>
    </row>
    <row r="656" spans="1:31" ht="21.75" customHeight="1">
      <c r="A656" s="5" t="s">
        <v>21412</v>
      </c>
      <c r="B656" s="5" t="s">
        <v>16929</v>
      </c>
      <c r="C656" s="5" t="s">
        <v>41</v>
      </c>
      <c r="D656" s="5" t="s">
        <v>94</v>
      </c>
      <c r="E656" s="5" t="s">
        <v>45</v>
      </c>
      <c r="F656" s="7">
        <v>15</v>
      </c>
      <c r="G656" s="7">
        <v>20</v>
      </c>
      <c r="H656" s="5" t="s">
        <v>493</v>
      </c>
      <c r="I656" s="5" t="s">
        <v>108</v>
      </c>
      <c r="J656" s="5" t="s">
        <v>57</v>
      </c>
      <c r="K656" s="9" t="s">
        <v>47</v>
      </c>
      <c r="L656" s="5" t="s">
        <v>21414</v>
      </c>
      <c r="M656" s="5" t="s">
        <v>42</v>
      </c>
      <c r="N656" s="5" t="s">
        <v>89</v>
      </c>
      <c r="O656" s="5"/>
      <c r="P656" s="5" t="b">
        <f t="shared" ca="1" si="0"/>
        <v>1</v>
      </c>
      <c r="Q656" s="5"/>
      <c r="R656" s="5"/>
      <c r="S656" s="5"/>
      <c r="T656" s="5"/>
      <c r="U656" s="5"/>
      <c r="V656" s="5"/>
      <c r="W656" s="5"/>
      <c r="X656" s="5"/>
      <c r="Y656" s="5"/>
      <c r="Z656" s="5"/>
      <c r="AA656" s="5"/>
      <c r="AB656" s="5"/>
      <c r="AC656" s="5"/>
      <c r="AD656" s="5"/>
      <c r="AE656" s="5"/>
    </row>
    <row r="657" spans="1:31" ht="21.75" customHeight="1">
      <c r="A657" s="14" t="s">
        <v>21416</v>
      </c>
      <c r="B657" s="14" t="s">
        <v>20107</v>
      </c>
      <c r="C657" s="14" t="s">
        <v>20</v>
      </c>
      <c r="D657" s="14" t="s">
        <v>3833</v>
      </c>
      <c r="E657" s="14" t="s">
        <v>29</v>
      </c>
      <c r="F657" s="15">
        <v>15</v>
      </c>
      <c r="G657" s="15">
        <v>20</v>
      </c>
      <c r="H657" s="14" t="s">
        <v>493</v>
      </c>
      <c r="I657" s="14" t="s">
        <v>125</v>
      </c>
      <c r="J657" s="14" t="s">
        <v>844</v>
      </c>
      <c r="K657" s="14" t="s">
        <v>20109</v>
      </c>
      <c r="L657" s="14" t="s">
        <v>21419</v>
      </c>
      <c r="M657" s="14" t="s">
        <v>37</v>
      </c>
      <c r="N657" s="14" t="s">
        <v>55</v>
      </c>
      <c r="O657" s="14" t="b">
        <f ca="1">IFERROR(__xludf.DUMMYFUNCTION("REGEXMATCH(A657,""(?i)ruby"")"),FALSE)</f>
        <v>0</v>
      </c>
      <c r="P657" s="14" t="b">
        <f t="shared" ca="1" si="0"/>
        <v>1</v>
      </c>
      <c r="Q657" s="5"/>
      <c r="R657" s="5"/>
      <c r="S657" s="5"/>
      <c r="T657" s="5"/>
      <c r="U657" s="5"/>
      <c r="V657" s="5"/>
      <c r="W657" s="5"/>
      <c r="X657" s="5"/>
      <c r="Y657" s="5"/>
      <c r="Z657" s="5"/>
      <c r="AA657" s="5"/>
      <c r="AB657" s="5"/>
      <c r="AC657" s="5"/>
      <c r="AD657" s="5"/>
      <c r="AE657" s="5"/>
    </row>
    <row r="658" spans="1:31" ht="21.75" customHeight="1">
      <c r="A658" s="5" t="s">
        <v>21422</v>
      </c>
      <c r="B658" s="5" t="s">
        <v>20554</v>
      </c>
      <c r="C658" s="5" t="s">
        <v>170</v>
      </c>
      <c r="D658" s="5" t="s">
        <v>390</v>
      </c>
      <c r="E658" s="5" t="s">
        <v>45</v>
      </c>
      <c r="F658" s="7">
        <v>15</v>
      </c>
      <c r="G658" s="7">
        <v>25</v>
      </c>
      <c r="H658" s="5" t="s">
        <v>151</v>
      </c>
      <c r="I658" s="5" t="s">
        <v>108</v>
      </c>
      <c r="J658" s="5" t="s">
        <v>12345</v>
      </c>
      <c r="K658" s="5" t="s">
        <v>20555</v>
      </c>
      <c r="L658" s="5" t="s">
        <v>21423</v>
      </c>
      <c r="M658" s="5" t="s">
        <v>42</v>
      </c>
      <c r="N658" s="5" t="s">
        <v>55</v>
      </c>
      <c r="O658" s="5"/>
      <c r="P658" s="5" t="b">
        <f t="shared" ca="1" si="0"/>
        <v>1</v>
      </c>
      <c r="Q658" s="5"/>
      <c r="R658" s="5"/>
      <c r="S658" s="5"/>
      <c r="T658" s="5"/>
      <c r="U658" s="5"/>
      <c r="V658" s="5"/>
      <c r="W658" s="5"/>
      <c r="X658" s="5"/>
      <c r="Y658" s="5"/>
      <c r="Z658" s="5"/>
      <c r="AA658" s="5"/>
      <c r="AB658" s="5"/>
      <c r="AC658" s="5"/>
      <c r="AD658" s="5"/>
      <c r="AE658" s="5"/>
    </row>
    <row r="659" spans="1:31" ht="21.75" customHeight="1">
      <c r="A659" s="5" t="s">
        <v>2440</v>
      </c>
      <c r="B659" s="5" t="s">
        <v>2377</v>
      </c>
      <c r="C659" s="5" t="s">
        <v>27</v>
      </c>
      <c r="D659" s="5" t="s">
        <v>575</v>
      </c>
      <c r="E659" s="5" t="s">
        <v>45</v>
      </c>
      <c r="F659" s="7">
        <v>15</v>
      </c>
      <c r="G659" s="7">
        <v>25</v>
      </c>
      <c r="H659" s="5" t="s">
        <v>151</v>
      </c>
      <c r="I659" s="5" t="s">
        <v>108</v>
      </c>
      <c r="J659" s="5" t="s">
        <v>48</v>
      </c>
      <c r="K659" s="9" t="s">
        <v>47</v>
      </c>
      <c r="L659" s="5" t="s">
        <v>21425</v>
      </c>
      <c r="M659" s="5" t="s">
        <v>42</v>
      </c>
      <c r="N659" s="5" t="s">
        <v>237</v>
      </c>
      <c r="O659" s="5"/>
      <c r="P659" s="5" t="b">
        <f t="shared" ca="1" si="0"/>
        <v>1</v>
      </c>
      <c r="Q659" s="5"/>
      <c r="R659" s="5"/>
      <c r="S659" s="5"/>
      <c r="T659" s="5"/>
      <c r="U659" s="5"/>
      <c r="V659" s="5"/>
      <c r="W659" s="5"/>
      <c r="X659" s="5"/>
      <c r="Y659" s="5"/>
      <c r="Z659" s="5"/>
      <c r="AA659" s="5"/>
      <c r="AB659" s="5"/>
      <c r="AC659" s="5"/>
      <c r="AD659" s="5"/>
      <c r="AE659" s="5"/>
    </row>
    <row r="660" spans="1:31" ht="21.75" customHeight="1">
      <c r="A660" s="5" t="s">
        <v>21429</v>
      </c>
      <c r="B660" s="5" t="s">
        <v>21201</v>
      </c>
      <c r="C660" s="5" t="s">
        <v>27</v>
      </c>
      <c r="D660" s="5" t="s">
        <v>47</v>
      </c>
      <c r="E660" s="5" t="s">
        <v>45</v>
      </c>
      <c r="F660" s="7">
        <v>15</v>
      </c>
      <c r="G660" s="7">
        <v>20</v>
      </c>
      <c r="H660" s="5" t="s">
        <v>493</v>
      </c>
      <c r="I660" s="7" t="s">
        <v>24</v>
      </c>
      <c r="J660" s="5" t="s">
        <v>947</v>
      </c>
      <c r="K660" s="5" t="s">
        <v>21202</v>
      </c>
      <c r="L660" s="5" t="s">
        <v>21430</v>
      </c>
      <c r="M660" s="5" t="s">
        <v>37</v>
      </c>
      <c r="N660" s="5" t="s">
        <v>55</v>
      </c>
      <c r="O660" s="5"/>
      <c r="P660" s="5" t="b">
        <f t="shared" ca="1" si="0"/>
        <v>1</v>
      </c>
      <c r="Q660" s="5"/>
      <c r="R660" s="5"/>
      <c r="S660" s="5"/>
      <c r="T660" s="5"/>
      <c r="U660" s="5"/>
      <c r="V660" s="5"/>
      <c r="W660" s="5"/>
      <c r="X660" s="5"/>
      <c r="Y660" s="5"/>
      <c r="Z660" s="5"/>
      <c r="AA660" s="5"/>
      <c r="AB660" s="5"/>
      <c r="AC660" s="5"/>
      <c r="AD660" s="5"/>
      <c r="AE660" s="5"/>
    </row>
    <row r="661" spans="1:31" ht="21.75" customHeight="1">
      <c r="A661" s="5" t="s">
        <v>21431</v>
      </c>
      <c r="B661" s="5" t="s">
        <v>21432</v>
      </c>
      <c r="C661" s="5" t="s">
        <v>41</v>
      </c>
      <c r="D661" s="5" t="s">
        <v>43</v>
      </c>
      <c r="E661" s="5" t="s">
        <v>45</v>
      </c>
      <c r="F661" s="7">
        <v>15</v>
      </c>
      <c r="G661" s="7">
        <v>30</v>
      </c>
      <c r="H661" s="5" t="s">
        <v>2134</v>
      </c>
      <c r="I661" s="5" t="s">
        <v>108</v>
      </c>
      <c r="J661" s="5" t="s">
        <v>117</v>
      </c>
      <c r="K661" s="5" t="s">
        <v>21434</v>
      </c>
      <c r="L661" s="5" t="s">
        <v>21435</v>
      </c>
      <c r="M661" s="5" t="s">
        <v>42</v>
      </c>
      <c r="N661" s="5" t="s">
        <v>55</v>
      </c>
      <c r="O661" s="5"/>
      <c r="P661" s="5" t="b">
        <f t="shared" ca="1" si="0"/>
        <v>1</v>
      </c>
      <c r="Q661" s="5"/>
      <c r="R661" s="5"/>
      <c r="S661" s="5"/>
      <c r="T661" s="5"/>
      <c r="U661" s="5"/>
      <c r="V661" s="5"/>
      <c r="W661" s="5"/>
      <c r="X661" s="5"/>
      <c r="Y661" s="5"/>
      <c r="Z661" s="5"/>
      <c r="AA661" s="5"/>
      <c r="AB661" s="5"/>
      <c r="AC661" s="5"/>
      <c r="AD661" s="5"/>
      <c r="AE661" s="5"/>
    </row>
    <row r="662" spans="1:31" ht="21.75" customHeight="1">
      <c r="A662" s="5" t="s">
        <v>21437</v>
      </c>
      <c r="B662" s="5" t="s">
        <v>21438</v>
      </c>
      <c r="C662" s="5" t="s">
        <v>41</v>
      </c>
      <c r="D662" s="5" t="s">
        <v>874</v>
      </c>
      <c r="E662" s="5" t="s">
        <v>29</v>
      </c>
      <c r="F662" s="7">
        <v>16</v>
      </c>
      <c r="G662" s="7">
        <v>22</v>
      </c>
      <c r="H662" s="5" t="s">
        <v>4259</v>
      </c>
      <c r="I662" s="5" t="s">
        <v>1690</v>
      </c>
      <c r="J662" s="5" t="s">
        <v>76</v>
      </c>
      <c r="K662" s="5" t="s">
        <v>21439</v>
      </c>
      <c r="L662" s="5" t="s">
        <v>21440</v>
      </c>
      <c r="M662" s="5" t="s">
        <v>167</v>
      </c>
      <c r="N662" s="5" t="s">
        <v>405</v>
      </c>
      <c r="O662" s="5"/>
      <c r="P662" s="5" t="b">
        <f t="shared" ca="1" si="0"/>
        <v>1</v>
      </c>
      <c r="Q662" s="5"/>
      <c r="R662" s="5"/>
      <c r="S662" s="5"/>
      <c r="T662" s="5"/>
      <c r="U662" s="5"/>
      <c r="V662" s="5"/>
      <c r="W662" s="5"/>
      <c r="X662" s="5"/>
      <c r="Y662" s="5"/>
      <c r="Z662" s="5"/>
      <c r="AA662" s="5"/>
      <c r="AB662" s="5"/>
      <c r="AC662" s="5"/>
      <c r="AD662" s="5"/>
      <c r="AE662" s="5"/>
    </row>
    <row r="663" spans="1:31" ht="21.75" customHeight="1">
      <c r="A663" s="5" t="s">
        <v>21443</v>
      </c>
      <c r="B663" s="5" t="s">
        <v>21445</v>
      </c>
      <c r="C663" s="5" t="s">
        <v>41</v>
      </c>
      <c r="D663" s="5" t="s">
        <v>114</v>
      </c>
      <c r="E663" s="5" t="s">
        <v>45</v>
      </c>
      <c r="F663" s="7">
        <v>16</v>
      </c>
      <c r="G663" s="7">
        <v>22</v>
      </c>
      <c r="H663" s="5" t="s">
        <v>4259</v>
      </c>
      <c r="I663" s="5" t="s">
        <v>108</v>
      </c>
      <c r="J663" s="5" t="s">
        <v>21446</v>
      </c>
      <c r="K663" s="5" t="s">
        <v>21447</v>
      </c>
      <c r="L663" s="5" t="s">
        <v>21448</v>
      </c>
      <c r="M663" s="5" t="s">
        <v>37</v>
      </c>
      <c r="N663" s="5" t="s">
        <v>55</v>
      </c>
      <c r="O663" s="5"/>
      <c r="P663" s="5" t="b">
        <f t="shared" ca="1" si="0"/>
        <v>1</v>
      </c>
      <c r="Q663" s="5"/>
      <c r="R663" s="5"/>
      <c r="S663" s="5"/>
      <c r="T663" s="5"/>
      <c r="U663" s="5"/>
      <c r="V663" s="5"/>
      <c r="W663" s="5"/>
      <c r="X663" s="5"/>
      <c r="Y663" s="5"/>
      <c r="Z663" s="5"/>
      <c r="AA663" s="5"/>
      <c r="AB663" s="5"/>
      <c r="AC663" s="5"/>
      <c r="AD663" s="5"/>
      <c r="AE663" s="5"/>
    </row>
    <row r="664" spans="1:31" ht="21.75" customHeight="1">
      <c r="A664" s="5" t="s">
        <v>21449</v>
      </c>
      <c r="B664" s="5" t="s">
        <v>20784</v>
      </c>
      <c r="C664" s="5" t="s">
        <v>170</v>
      </c>
      <c r="D664" s="5" t="s">
        <v>390</v>
      </c>
      <c r="E664" s="5" t="s">
        <v>45</v>
      </c>
      <c r="F664" s="7">
        <v>16</v>
      </c>
      <c r="G664" s="7">
        <v>22</v>
      </c>
      <c r="H664" s="5" t="s">
        <v>4259</v>
      </c>
      <c r="I664" s="5" t="s">
        <v>66</v>
      </c>
      <c r="J664" s="5" t="s">
        <v>516</v>
      </c>
      <c r="K664" s="5" t="s">
        <v>20785</v>
      </c>
      <c r="L664" s="5" t="s">
        <v>21450</v>
      </c>
      <c r="M664" s="5" t="s">
        <v>42</v>
      </c>
      <c r="N664" s="5" t="s">
        <v>89</v>
      </c>
      <c r="O664" s="5"/>
      <c r="P664" s="5" t="b">
        <f t="shared" ca="1" si="0"/>
        <v>1</v>
      </c>
      <c r="Q664" s="5"/>
      <c r="R664" s="5"/>
      <c r="S664" s="5"/>
      <c r="T664" s="5"/>
      <c r="U664" s="5"/>
      <c r="V664" s="5"/>
      <c r="W664" s="5"/>
      <c r="X664" s="5"/>
      <c r="Y664" s="5"/>
      <c r="Z664" s="5"/>
      <c r="AA664" s="5"/>
      <c r="AB664" s="5"/>
      <c r="AC664" s="5"/>
      <c r="AD664" s="5"/>
      <c r="AE664" s="5"/>
    </row>
    <row r="665" spans="1:31" ht="21.75" customHeight="1">
      <c r="A665" s="5" t="s">
        <v>3767</v>
      </c>
      <c r="B665" s="5" t="s">
        <v>21452</v>
      </c>
      <c r="C665" s="5" t="s">
        <v>41</v>
      </c>
      <c r="D665" s="5" t="s">
        <v>874</v>
      </c>
      <c r="E665" s="5" t="s">
        <v>45</v>
      </c>
      <c r="F665" s="11">
        <v>17</v>
      </c>
      <c r="G665" s="11">
        <v>33</v>
      </c>
      <c r="H665" s="5" t="s">
        <v>2123</v>
      </c>
      <c r="I665" s="5" t="s">
        <v>108</v>
      </c>
      <c r="J665" s="5" t="s">
        <v>117</v>
      </c>
      <c r="K665" s="9" t="s">
        <v>47</v>
      </c>
      <c r="L665" s="5" t="s">
        <v>21453</v>
      </c>
      <c r="M665" s="5" t="s">
        <v>167</v>
      </c>
      <c r="N665" s="5" t="s">
        <v>55</v>
      </c>
      <c r="O665" s="5"/>
      <c r="P665" s="5" t="b">
        <f t="shared" ca="1" si="0"/>
        <v>1</v>
      </c>
      <c r="Q665" s="5"/>
      <c r="R665" s="5"/>
      <c r="S665" s="5"/>
      <c r="T665" s="5"/>
      <c r="U665" s="5"/>
      <c r="V665" s="5"/>
      <c r="W665" s="5"/>
      <c r="X665" s="5"/>
      <c r="Y665" s="5"/>
      <c r="Z665" s="5"/>
      <c r="AA665" s="5"/>
      <c r="AB665" s="5"/>
      <c r="AC665" s="5"/>
      <c r="AD665" s="5"/>
      <c r="AE665" s="5"/>
    </row>
    <row r="666" spans="1:31" ht="21.75" customHeight="1">
      <c r="A666" s="5" t="s">
        <v>15495</v>
      </c>
      <c r="B666" s="5" t="s">
        <v>21456</v>
      </c>
      <c r="C666" s="5" t="s">
        <v>170</v>
      </c>
      <c r="D666" s="5" t="s">
        <v>378</v>
      </c>
      <c r="E666" s="5" t="s">
        <v>29</v>
      </c>
      <c r="F666" s="11">
        <v>17</v>
      </c>
      <c r="G666" s="11">
        <v>29</v>
      </c>
      <c r="H666" s="5" t="s">
        <v>21457</v>
      </c>
      <c r="I666" s="5" t="s">
        <v>31</v>
      </c>
      <c r="J666" s="5" t="s">
        <v>57</v>
      </c>
      <c r="K666" s="9" t="s">
        <v>47</v>
      </c>
      <c r="L666" s="5" t="s">
        <v>21458</v>
      </c>
      <c r="M666" s="5" t="s">
        <v>37</v>
      </c>
      <c r="N666" s="5" t="s">
        <v>55</v>
      </c>
      <c r="O666" s="5"/>
      <c r="P666" s="5" t="b">
        <f t="shared" ca="1" si="0"/>
        <v>1</v>
      </c>
      <c r="Q666" s="5"/>
      <c r="R666" s="5"/>
      <c r="S666" s="5"/>
      <c r="T666" s="5"/>
      <c r="U666" s="5"/>
      <c r="V666" s="5"/>
      <c r="W666" s="5"/>
      <c r="X666" s="5"/>
      <c r="Y666" s="5"/>
      <c r="Z666" s="5"/>
      <c r="AA666" s="5"/>
      <c r="AB666" s="5"/>
      <c r="AC666" s="5"/>
      <c r="AD666" s="5"/>
      <c r="AE666" s="5"/>
    </row>
    <row r="667" spans="1:31" ht="21.75" customHeight="1">
      <c r="A667" s="5" t="s">
        <v>21459</v>
      </c>
      <c r="B667" s="5" t="s">
        <v>21146</v>
      </c>
      <c r="C667" s="5" t="s">
        <v>41</v>
      </c>
      <c r="D667" s="5" t="s">
        <v>114</v>
      </c>
      <c r="E667" s="5" t="s">
        <v>45</v>
      </c>
      <c r="F667" s="11">
        <v>17</v>
      </c>
      <c r="G667" s="11">
        <v>33</v>
      </c>
      <c r="H667" s="5" t="s">
        <v>2123</v>
      </c>
      <c r="I667" s="5" t="s">
        <v>66</v>
      </c>
      <c r="J667" s="5" t="s">
        <v>76</v>
      </c>
      <c r="K667" s="5" t="s">
        <v>21461</v>
      </c>
      <c r="L667" s="5" t="s">
        <v>21462</v>
      </c>
      <c r="M667" s="5" t="s">
        <v>53</v>
      </c>
      <c r="N667" s="5" t="s">
        <v>55</v>
      </c>
      <c r="O667" s="5"/>
      <c r="P667" s="5" t="b">
        <f t="shared" ca="1" si="0"/>
        <v>1</v>
      </c>
      <c r="Q667" s="5"/>
      <c r="R667" s="5"/>
      <c r="S667" s="5"/>
      <c r="T667" s="5"/>
      <c r="U667" s="5"/>
      <c r="V667" s="5"/>
      <c r="W667" s="5"/>
      <c r="X667" s="5"/>
      <c r="Y667" s="5"/>
      <c r="Z667" s="5"/>
      <c r="AA667" s="5"/>
      <c r="AB667" s="5"/>
      <c r="AC667" s="5"/>
      <c r="AD667" s="5"/>
      <c r="AE667" s="5"/>
    </row>
    <row r="668" spans="1:31" ht="21.75" customHeight="1">
      <c r="A668" s="5" t="s">
        <v>9131</v>
      </c>
      <c r="B668" s="5" t="s">
        <v>8291</v>
      </c>
      <c r="C668" s="5" t="s">
        <v>170</v>
      </c>
      <c r="D668" s="5" t="s">
        <v>378</v>
      </c>
      <c r="E668" s="5" t="s">
        <v>45</v>
      </c>
      <c r="F668" s="11">
        <v>17</v>
      </c>
      <c r="G668" s="11">
        <v>21</v>
      </c>
      <c r="H668" s="5" t="s">
        <v>16415</v>
      </c>
      <c r="I668" s="5" t="s">
        <v>66</v>
      </c>
      <c r="J668" s="5" t="s">
        <v>134</v>
      </c>
      <c r="K668" s="5" t="s">
        <v>21465</v>
      </c>
      <c r="L668" s="5" t="s">
        <v>21466</v>
      </c>
      <c r="M668" s="5" t="s">
        <v>167</v>
      </c>
      <c r="N668" s="5" t="s">
        <v>89</v>
      </c>
      <c r="O668" s="5"/>
      <c r="P668" s="5" t="b">
        <f t="shared" ca="1" si="0"/>
        <v>1</v>
      </c>
      <c r="Q668" s="5"/>
      <c r="R668" s="5"/>
      <c r="S668" s="5"/>
      <c r="T668" s="5"/>
      <c r="U668" s="5"/>
      <c r="V668" s="5"/>
      <c r="W668" s="5"/>
      <c r="X668" s="5"/>
      <c r="Y668" s="5"/>
      <c r="Z668" s="5"/>
      <c r="AA668" s="5"/>
      <c r="AB668" s="5"/>
      <c r="AC668" s="5"/>
      <c r="AD668" s="5"/>
      <c r="AE668" s="5"/>
    </row>
    <row r="669" spans="1:31" ht="21.75" customHeight="1">
      <c r="A669" s="5" t="s">
        <v>21467</v>
      </c>
      <c r="B669" s="5" t="s">
        <v>21468</v>
      </c>
      <c r="C669" s="5" t="s">
        <v>20</v>
      </c>
      <c r="D669" s="5" t="s">
        <v>1173</v>
      </c>
      <c r="E669" s="5" t="s">
        <v>45</v>
      </c>
      <c r="F669" s="11">
        <v>17</v>
      </c>
      <c r="G669" s="11">
        <v>42</v>
      </c>
      <c r="H669" s="5" t="s">
        <v>21469</v>
      </c>
      <c r="I669" s="5" t="s">
        <v>31</v>
      </c>
      <c r="J669" s="5" t="s">
        <v>516</v>
      </c>
      <c r="K669" s="5" t="s">
        <v>21470</v>
      </c>
      <c r="L669" s="5" t="s">
        <v>21473</v>
      </c>
      <c r="M669" s="5" t="s">
        <v>37</v>
      </c>
      <c r="N669" s="5" t="s">
        <v>55</v>
      </c>
      <c r="O669" s="5"/>
      <c r="P669" s="5" t="b">
        <f t="shared" ca="1" si="0"/>
        <v>1</v>
      </c>
      <c r="Q669" s="5"/>
      <c r="R669" s="5"/>
      <c r="S669" s="5"/>
      <c r="T669" s="5"/>
      <c r="U669" s="5"/>
      <c r="V669" s="5"/>
      <c r="W669" s="5"/>
      <c r="X669" s="5"/>
      <c r="Y669" s="5"/>
      <c r="Z669" s="5"/>
      <c r="AA669" s="5"/>
      <c r="AB669" s="5"/>
      <c r="AC669" s="5"/>
      <c r="AD669" s="5"/>
      <c r="AE669" s="5"/>
    </row>
    <row r="670" spans="1:31" ht="21.75" customHeight="1">
      <c r="A670" s="5" t="s">
        <v>21474</v>
      </c>
      <c r="B670" s="5" t="s">
        <v>21475</v>
      </c>
      <c r="C670" s="5" t="s">
        <v>27</v>
      </c>
      <c r="D670" s="5" t="s">
        <v>85</v>
      </c>
      <c r="E670" s="5" t="s">
        <v>45</v>
      </c>
      <c r="F670" s="11">
        <v>17</v>
      </c>
      <c r="G670" s="11">
        <v>25</v>
      </c>
      <c r="H670" s="5" t="s">
        <v>1186</v>
      </c>
      <c r="I670" s="5" t="s">
        <v>66</v>
      </c>
      <c r="J670" s="5" t="s">
        <v>4181</v>
      </c>
      <c r="K670" s="5" t="s">
        <v>21477</v>
      </c>
      <c r="L670" s="5" t="s">
        <v>21479</v>
      </c>
      <c r="M670" s="5" t="s">
        <v>53</v>
      </c>
      <c r="N670" s="5" t="s">
        <v>38</v>
      </c>
      <c r="O670" s="5"/>
      <c r="P670" s="5" t="b">
        <f t="shared" ca="1" si="0"/>
        <v>1</v>
      </c>
      <c r="Q670" s="5"/>
      <c r="R670" s="5"/>
      <c r="S670" s="5"/>
      <c r="T670" s="5"/>
      <c r="U670" s="5"/>
      <c r="V670" s="5"/>
      <c r="W670" s="5"/>
      <c r="X670" s="5"/>
      <c r="Y670" s="5"/>
      <c r="Z670" s="5"/>
      <c r="AA670" s="5"/>
      <c r="AB670" s="5"/>
      <c r="AC670" s="5"/>
      <c r="AD670" s="5"/>
      <c r="AE670" s="5"/>
    </row>
    <row r="671" spans="1:31" ht="21.75" customHeight="1">
      <c r="A671" s="14" t="s">
        <v>21483</v>
      </c>
      <c r="B671" s="14" t="s">
        <v>7275</v>
      </c>
      <c r="C671" s="14" t="s">
        <v>170</v>
      </c>
      <c r="D671" s="14" t="s">
        <v>390</v>
      </c>
      <c r="E671" s="14" t="s">
        <v>45</v>
      </c>
      <c r="F671" s="15">
        <v>17</v>
      </c>
      <c r="G671" s="15">
        <v>25</v>
      </c>
      <c r="H671" s="14" t="s">
        <v>1186</v>
      </c>
      <c r="I671" s="14" t="s">
        <v>31</v>
      </c>
      <c r="J671" s="14" t="s">
        <v>117</v>
      </c>
      <c r="K671" s="14" t="s">
        <v>21484</v>
      </c>
      <c r="L671" s="16" t="s">
        <v>47</v>
      </c>
      <c r="M671" s="14" t="s">
        <v>42</v>
      </c>
      <c r="N671" s="14" t="s">
        <v>55</v>
      </c>
      <c r="O671" s="14" t="b">
        <f t="shared" ref="O671:O672" ca="1" si="12">IFERROR(__xludf.DUMMYFUNCTION("REGEXMATCH(A671,""(?i)ruby"")"),FALSE)</f>
        <v>0</v>
      </c>
      <c r="P671" s="14" t="b">
        <f t="shared" ca="1" si="0"/>
        <v>1</v>
      </c>
      <c r="Q671" s="5"/>
      <c r="R671" s="5"/>
      <c r="S671" s="5"/>
      <c r="T671" s="5"/>
      <c r="U671" s="5"/>
      <c r="V671" s="5"/>
      <c r="W671" s="5"/>
      <c r="X671" s="5"/>
      <c r="Y671" s="5"/>
      <c r="Z671" s="5"/>
      <c r="AA671" s="5"/>
      <c r="AB671" s="5"/>
      <c r="AC671" s="5"/>
      <c r="AD671" s="5"/>
      <c r="AE671" s="5"/>
    </row>
    <row r="672" spans="1:31" ht="21.75" customHeight="1">
      <c r="A672" s="14" t="s">
        <v>7873</v>
      </c>
      <c r="B672" s="14" t="s">
        <v>3671</v>
      </c>
      <c r="C672" s="14" t="s">
        <v>170</v>
      </c>
      <c r="D672" s="14" t="s">
        <v>47</v>
      </c>
      <c r="E672" s="14" t="s">
        <v>45</v>
      </c>
      <c r="F672" s="15">
        <v>18</v>
      </c>
      <c r="G672" s="15">
        <v>25</v>
      </c>
      <c r="H672" s="14" t="s">
        <v>2614</v>
      </c>
      <c r="I672" s="15" t="s">
        <v>24</v>
      </c>
      <c r="J672" s="14" t="s">
        <v>598</v>
      </c>
      <c r="K672" s="14" t="s">
        <v>11436</v>
      </c>
      <c r="L672" s="16" t="s">
        <v>47</v>
      </c>
      <c r="M672" s="14" t="s">
        <v>37</v>
      </c>
      <c r="N672" s="14" t="s">
        <v>38</v>
      </c>
      <c r="O672" s="14" t="b">
        <f t="shared" ca="1" si="12"/>
        <v>0</v>
      </c>
      <c r="P672" s="14" t="b">
        <f t="shared" ca="1" si="0"/>
        <v>1</v>
      </c>
      <c r="Q672" s="5"/>
      <c r="R672" s="5"/>
      <c r="S672" s="5"/>
      <c r="T672" s="5"/>
      <c r="U672" s="5"/>
      <c r="V672" s="5"/>
      <c r="W672" s="5"/>
      <c r="X672" s="5"/>
      <c r="Y672" s="5"/>
      <c r="Z672" s="5"/>
      <c r="AA672" s="5"/>
      <c r="AB672" s="5"/>
      <c r="AC672" s="5"/>
      <c r="AD672" s="5"/>
      <c r="AE672" s="5"/>
    </row>
    <row r="673" spans="1:31" ht="21.75" customHeight="1">
      <c r="A673" s="5" t="s">
        <v>21491</v>
      </c>
      <c r="B673" s="5" t="s">
        <v>2079</v>
      </c>
      <c r="C673" s="5" t="s">
        <v>27</v>
      </c>
      <c r="D673" s="5" t="s">
        <v>212</v>
      </c>
      <c r="E673" s="5" t="s">
        <v>45</v>
      </c>
      <c r="F673" s="7">
        <v>18</v>
      </c>
      <c r="G673" s="7">
        <v>30</v>
      </c>
      <c r="H673" s="5" t="s">
        <v>251</v>
      </c>
      <c r="I673" s="5" t="s">
        <v>66</v>
      </c>
      <c r="J673" s="5" t="s">
        <v>2080</v>
      </c>
      <c r="K673" s="5" t="s">
        <v>2082</v>
      </c>
      <c r="L673" s="5" t="s">
        <v>21492</v>
      </c>
      <c r="M673" s="5" t="s">
        <v>42</v>
      </c>
      <c r="N673" s="5" t="s">
        <v>55</v>
      </c>
      <c r="O673" s="5"/>
      <c r="P673" s="5" t="b">
        <f t="shared" ca="1" si="0"/>
        <v>1</v>
      </c>
      <c r="Q673" s="5"/>
      <c r="R673" s="5"/>
      <c r="S673" s="5"/>
      <c r="T673" s="5"/>
      <c r="U673" s="5"/>
      <c r="V673" s="5"/>
      <c r="W673" s="5"/>
      <c r="X673" s="5"/>
      <c r="Y673" s="5"/>
      <c r="Z673" s="5"/>
      <c r="AA673" s="5"/>
      <c r="AB673" s="5"/>
      <c r="AC673" s="5"/>
      <c r="AD673" s="5"/>
      <c r="AE673" s="5"/>
    </row>
    <row r="674" spans="1:31" ht="21.75" customHeight="1">
      <c r="A674" s="5" t="s">
        <v>4047</v>
      </c>
      <c r="B674" s="5" t="s">
        <v>19084</v>
      </c>
      <c r="C674" s="5" t="s">
        <v>20</v>
      </c>
      <c r="D674" s="5" t="s">
        <v>2637</v>
      </c>
      <c r="E674" s="5" t="s">
        <v>45</v>
      </c>
      <c r="F674" s="7">
        <v>18</v>
      </c>
      <c r="G674" s="7">
        <v>21</v>
      </c>
      <c r="H674" s="5" t="s">
        <v>21497</v>
      </c>
      <c r="I674" s="5" t="s">
        <v>108</v>
      </c>
      <c r="J674" s="5" t="s">
        <v>2544</v>
      </c>
      <c r="K674" s="5" t="s">
        <v>21498</v>
      </c>
      <c r="L674" s="5" t="s">
        <v>21499</v>
      </c>
      <c r="M674" s="5" t="s">
        <v>53</v>
      </c>
      <c r="N674" s="5" t="s">
        <v>55</v>
      </c>
      <c r="O674" s="5"/>
      <c r="P674" s="5" t="b">
        <f t="shared" ca="1" si="0"/>
        <v>1</v>
      </c>
      <c r="Q674" s="5"/>
      <c r="R674" s="5"/>
      <c r="S674" s="5"/>
      <c r="T674" s="5"/>
      <c r="U674" s="5"/>
      <c r="V674" s="5"/>
      <c r="W674" s="5"/>
      <c r="X674" s="5"/>
      <c r="Y674" s="5"/>
      <c r="Z674" s="5"/>
      <c r="AA674" s="5"/>
      <c r="AB674" s="5"/>
      <c r="AC674" s="5"/>
      <c r="AD674" s="5"/>
      <c r="AE674" s="5"/>
    </row>
    <row r="675" spans="1:31" ht="21.75" customHeight="1">
      <c r="A675" s="5" t="s">
        <v>18051</v>
      </c>
      <c r="B675" s="5" t="s">
        <v>21500</v>
      </c>
      <c r="C675" s="5" t="s">
        <v>27</v>
      </c>
      <c r="D675" s="5" t="s">
        <v>47</v>
      </c>
      <c r="E675" s="5" t="s">
        <v>45</v>
      </c>
      <c r="F675" s="7">
        <v>18</v>
      </c>
      <c r="G675" s="7">
        <v>25</v>
      </c>
      <c r="H675" s="5" t="s">
        <v>2614</v>
      </c>
      <c r="I675" s="5" t="s">
        <v>108</v>
      </c>
      <c r="J675" s="5" t="s">
        <v>999</v>
      </c>
      <c r="K675" s="5" t="s">
        <v>21501</v>
      </c>
      <c r="L675" s="5" t="s">
        <v>21502</v>
      </c>
      <c r="M675" s="5" t="s">
        <v>37</v>
      </c>
      <c r="N675" s="5" t="s">
        <v>38</v>
      </c>
      <c r="O675" s="5"/>
      <c r="P675" s="5" t="b">
        <f t="shared" ca="1" si="0"/>
        <v>1</v>
      </c>
      <c r="Q675" s="5"/>
      <c r="R675" s="5"/>
      <c r="S675" s="5"/>
      <c r="T675" s="5"/>
      <c r="U675" s="5"/>
      <c r="V675" s="5"/>
      <c r="W675" s="5"/>
      <c r="X675" s="5"/>
      <c r="Y675" s="5"/>
      <c r="Z675" s="5"/>
      <c r="AA675" s="5"/>
      <c r="AB675" s="5"/>
      <c r="AC675" s="5"/>
      <c r="AD675" s="5"/>
      <c r="AE675" s="5"/>
    </row>
    <row r="676" spans="1:31" ht="21.75" customHeight="1">
      <c r="A676" s="5" t="s">
        <v>21503</v>
      </c>
      <c r="B676" s="5" t="s">
        <v>2377</v>
      </c>
      <c r="C676" s="5" t="s">
        <v>27</v>
      </c>
      <c r="D676" s="5" t="s">
        <v>85</v>
      </c>
      <c r="E676" s="5" t="s">
        <v>45</v>
      </c>
      <c r="F676" s="7">
        <v>18</v>
      </c>
      <c r="G676" s="7">
        <v>22</v>
      </c>
      <c r="H676" s="5" t="s">
        <v>7016</v>
      </c>
      <c r="I676" s="5" t="s">
        <v>108</v>
      </c>
      <c r="J676" s="5" t="s">
        <v>48</v>
      </c>
      <c r="K676" s="9" t="s">
        <v>47</v>
      </c>
      <c r="L676" s="5" t="s">
        <v>21506</v>
      </c>
      <c r="M676" s="5" t="s">
        <v>42</v>
      </c>
      <c r="N676" s="5" t="s">
        <v>237</v>
      </c>
      <c r="O676" s="5"/>
      <c r="P676" s="5" t="b">
        <f t="shared" ca="1" si="0"/>
        <v>1</v>
      </c>
      <c r="Q676" s="5"/>
      <c r="R676" s="5"/>
      <c r="S676" s="5"/>
      <c r="T676" s="5"/>
      <c r="U676" s="5"/>
      <c r="V676" s="5"/>
      <c r="W676" s="5"/>
      <c r="X676" s="5"/>
      <c r="Y676" s="5"/>
      <c r="Z676" s="5"/>
      <c r="AA676" s="5"/>
      <c r="AB676" s="5"/>
      <c r="AC676" s="5"/>
      <c r="AD676" s="5"/>
      <c r="AE676" s="5"/>
    </row>
    <row r="677" spans="1:31" ht="21.75" customHeight="1">
      <c r="A677" s="14" t="s">
        <v>19409</v>
      </c>
      <c r="B677" s="14" t="s">
        <v>21507</v>
      </c>
      <c r="C677" s="14" t="s">
        <v>41</v>
      </c>
      <c r="D677" s="14" t="s">
        <v>94</v>
      </c>
      <c r="E677" s="14" t="s">
        <v>29</v>
      </c>
      <c r="F677" s="15">
        <v>18</v>
      </c>
      <c r="G677" s="15">
        <v>25</v>
      </c>
      <c r="H677" s="14" t="s">
        <v>2614</v>
      </c>
      <c r="I677" s="14" t="s">
        <v>108</v>
      </c>
      <c r="J677" s="14" t="s">
        <v>57</v>
      </c>
      <c r="K677" s="14" t="s">
        <v>21508</v>
      </c>
      <c r="L677" s="14" t="s">
        <v>21509</v>
      </c>
      <c r="M677" s="14" t="s">
        <v>100</v>
      </c>
      <c r="N677" s="14" t="s">
        <v>55</v>
      </c>
      <c r="O677" s="14" t="b">
        <f ca="1">IFERROR(__xludf.DUMMYFUNCTION("REGEXMATCH(A677,""(?i)ruby"")"),FALSE)</f>
        <v>0</v>
      </c>
      <c r="P677" s="14" t="b">
        <f t="shared" ca="1" si="0"/>
        <v>1</v>
      </c>
      <c r="Q677" s="5"/>
      <c r="R677" s="5"/>
      <c r="S677" s="5"/>
      <c r="T677" s="5"/>
      <c r="U677" s="5"/>
      <c r="V677" s="5"/>
      <c r="W677" s="5"/>
      <c r="X677" s="5"/>
      <c r="Y677" s="5"/>
      <c r="Z677" s="5"/>
      <c r="AA677" s="5"/>
      <c r="AB677" s="5"/>
      <c r="AC677" s="5"/>
      <c r="AD677" s="5"/>
      <c r="AE677" s="5"/>
    </row>
    <row r="678" spans="1:31" ht="21.75" customHeight="1">
      <c r="A678" s="5" t="s">
        <v>396</v>
      </c>
      <c r="B678" s="5" t="s">
        <v>21513</v>
      </c>
      <c r="C678" s="5" t="s">
        <v>170</v>
      </c>
      <c r="D678" s="5" t="s">
        <v>378</v>
      </c>
      <c r="E678" s="5" t="s">
        <v>45</v>
      </c>
      <c r="F678" s="7">
        <v>18</v>
      </c>
      <c r="G678" s="7">
        <v>30</v>
      </c>
      <c r="H678" s="5" t="s">
        <v>251</v>
      </c>
      <c r="I678" s="5" t="s">
        <v>108</v>
      </c>
      <c r="J678" s="5" t="s">
        <v>624</v>
      </c>
      <c r="K678" s="5" t="s">
        <v>21514</v>
      </c>
      <c r="L678" s="5" t="s">
        <v>21516</v>
      </c>
      <c r="M678" s="5" t="s">
        <v>42</v>
      </c>
      <c r="N678" s="5" t="s">
        <v>44</v>
      </c>
      <c r="O678" s="5"/>
      <c r="P678" s="5" t="b">
        <f t="shared" ca="1" si="0"/>
        <v>1</v>
      </c>
      <c r="Q678" s="5"/>
      <c r="R678" s="5"/>
      <c r="S678" s="5"/>
      <c r="T678" s="5"/>
      <c r="U678" s="5"/>
      <c r="V678" s="5"/>
      <c r="W678" s="5"/>
      <c r="X678" s="5"/>
      <c r="Y678" s="5"/>
      <c r="Z678" s="5"/>
      <c r="AA678" s="5"/>
      <c r="AB678" s="5"/>
      <c r="AC678" s="5"/>
      <c r="AD678" s="5"/>
      <c r="AE678" s="5"/>
    </row>
    <row r="679" spans="1:31" ht="21.75" customHeight="1">
      <c r="A679" s="5" t="s">
        <v>21086</v>
      </c>
      <c r="B679" s="5" t="s">
        <v>21517</v>
      </c>
      <c r="C679" s="5" t="s">
        <v>27</v>
      </c>
      <c r="D679" s="5" t="s">
        <v>85</v>
      </c>
      <c r="E679" s="5" t="s">
        <v>29</v>
      </c>
      <c r="F679" s="7">
        <v>18</v>
      </c>
      <c r="G679" s="7">
        <v>25</v>
      </c>
      <c r="H679" s="5" t="s">
        <v>2614</v>
      </c>
      <c r="I679" s="5" t="s">
        <v>108</v>
      </c>
      <c r="J679" s="5" t="s">
        <v>2303</v>
      </c>
      <c r="K679" s="5" t="s">
        <v>21518</v>
      </c>
      <c r="L679" s="5" t="s">
        <v>21519</v>
      </c>
      <c r="M679" s="5" t="s">
        <v>37</v>
      </c>
      <c r="N679" s="5" t="s">
        <v>55</v>
      </c>
      <c r="O679" s="5"/>
      <c r="P679" s="5" t="b">
        <f t="shared" ca="1" si="0"/>
        <v>1</v>
      </c>
      <c r="Q679" s="5"/>
      <c r="R679" s="5"/>
      <c r="S679" s="5"/>
      <c r="T679" s="5"/>
      <c r="U679" s="5"/>
      <c r="V679" s="5"/>
      <c r="W679" s="5"/>
      <c r="X679" s="5"/>
      <c r="Y679" s="5"/>
      <c r="Z679" s="5"/>
      <c r="AA679" s="5"/>
      <c r="AB679" s="5"/>
      <c r="AC679" s="5"/>
      <c r="AD679" s="5"/>
      <c r="AE679" s="5"/>
    </row>
    <row r="680" spans="1:31" ht="21.75" customHeight="1">
      <c r="A680" s="5" t="s">
        <v>7050</v>
      </c>
      <c r="B680" s="5" t="s">
        <v>19064</v>
      </c>
      <c r="C680" s="5" t="s">
        <v>27</v>
      </c>
      <c r="D680" s="5" t="s">
        <v>85</v>
      </c>
      <c r="E680" s="5" t="s">
        <v>45</v>
      </c>
      <c r="F680" s="7">
        <v>18</v>
      </c>
      <c r="G680" s="7">
        <v>25</v>
      </c>
      <c r="H680" s="5" t="s">
        <v>2614</v>
      </c>
      <c r="I680" s="5" t="s">
        <v>66</v>
      </c>
      <c r="J680" s="5" t="s">
        <v>48</v>
      </c>
      <c r="K680" s="5" t="s">
        <v>1960</v>
      </c>
      <c r="L680" s="5" t="s">
        <v>21521</v>
      </c>
      <c r="M680" s="5" t="s">
        <v>1599</v>
      </c>
      <c r="N680" s="5" t="s">
        <v>89</v>
      </c>
      <c r="O680" s="5"/>
      <c r="P680" s="5" t="b">
        <f t="shared" ca="1" si="0"/>
        <v>1</v>
      </c>
      <c r="Q680" s="5"/>
      <c r="R680" s="5"/>
      <c r="S680" s="5"/>
      <c r="T680" s="5"/>
      <c r="U680" s="5"/>
      <c r="V680" s="5"/>
      <c r="W680" s="5"/>
      <c r="X680" s="5"/>
      <c r="Y680" s="5"/>
      <c r="Z680" s="5"/>
      <c r="AA680" s="5"/>
      <c r="AB680" s="5"/>
      <c r="AC680" s="5"/>
      <c r="AD680" s="5"/>
      <c r="AE680" s="5"/>
    </row>
    <row r="681" spans="1:31" ht="21.75" customHeight="1">
      <c r="A681" s="5" t="s">
        <v>21523</v>
      </c>
      <c r="B681" s="5" t="s">
        <v>21432</v>
      </c>
      <c r="C681" s="5" t="s">
        <v>41</v>
      </c>
      <c r="D681" s="5" t="s">
        <v>43</v>
      </c>
      <c r="E681" s="5" t="s">
        <v>45</v>
      </c>
      <c r="F681" s="7">
        <v>18</v>
      </c>
      <c r="G681" s="7">
        <v>30</v>
      </c>
      <c r="H681" s="5" t="s">
        <v>251</v>
      </c>
      <c r="I681" s="5" t="s">
        <v>108</v>
      </c>
      <c r="J681" s="5" t="s">
        <v>117</v>
      </c>
      <c r="K681" s="5" t="s">
        <v>21434</v>
      </c>
      <c r="L681" s="5" t="s">
        <v>21526</v>
      </c>
      <c r="M681" s="5" t="s">
        <v>42</v>
      </c>
      <c r="N681" s="5" t="s">
        <v>55</v>
      </c>
      <c r="O681" s="5"/>
      <c r="P681" s="5" t="b">
        <f t="shared" ca="1" si="0"/>
        <v>1</v>
      </c>
      <c r="Q681" s="5"/>
      <c r="R681" s="5"/>
      <c r="S681" s="5"/>
      <c r="T681" s="5"/>
      <c r="U681" s="5"/>
      <c r="V681" s="5"/>
      <c r="W681" s="5"/>
      <c r="X681" s="5"/>
      <c r="Y681" s="5"/>
      <c r="Z681" s="5"/>
      <c r="AA681" s="5"/>
      <c r="AB681" s="5"/>
      <c r="AC681" s="5"/>
      <c r="AD681" s="5"/>
      <c r="AE681" s="5"/>
    </row>
    <row r="682" spans="1:31" ht="21.75" customHeight="1">
      <c r="A682" s="5" t="s">
        <v>11186</v>
      </c>
      <c r="B682" s="5" t="s">
        <v>18275</v>
      </c>
      <c r="C682" s="5" t="s">
        <v>41</v>
      </c>
      <c r="D682" s="5" t="s">
        <v>114</v>
      </c>
      <c r="E682" s="5" t="s">
        <v>45</v>
      </c>
      <c r="F682" s="7">
        <v>18</v>
      </c>
      <c r="G682" s="7">
        <v>23</v>
      </c>
      <c r="H682" s="5" t="s">
        <v>2349</v>
      </c>
      <c r="I682" s="5" t="s">
        <v>108</v>
      </c>
      <c r="J682" s="5" t="s">
        <v>18276</v>
      </c>
      <c r="K682" s="5" t="s">
        <v>21527</v>
      </c>
      <c r="L682" s="5" t="s">
        <v>21528</v>
      </c>
      <c r="M682" s="5" t="s">
        <v>42</v>
      </c>
      <c r="N682" s="5" t="s">
        <v>44</v>
      </c>
      <c r="O682" s="5"/>
      <c r="P682" s="5" t="b">
        <f t="shared" ca="1" si="0"/>
        <v>1</v>
      </c>
      <c r="Q682" s="5"/>
      <c r="R682" s="5"/>
      <c r="S682" s="5"/>
      <c r="T682" s="5"/>
      <c r="U682" s="5"/>
      <c r="V682" s="5"/>
      <c r="W682" s="5"/>
      <c r="X682" s="5"/>
      <c r="Y682" s="5"/>
      <c r="Z682" s="5"/>
      <c r="AA682" s="5"/>
      <c r="AB682" s="5"/>
      <c r="AC682" s="5"/>
      <c r="AD682" s="5"/>
      <c r="AE682" s="5"/>
    </row>
    <row r="683" spans="1:31" ht="21.75" customHeight="1">
      <c r="A683" s="5" t="s">
        <v>21531</v>
      </c>
      <c r="B683" s="5" t="s">
        <v>16339</v>
      </c>
      <c r="C683" s="5" t="s">
        <v>41</v>
      </c>
      <c r="D683" s="5" t="s">
        <v>47</v>
      </c>
      <c r="E683" s="5" t="s">
        <v>45</v>
      </c>
      <c r="F683" s="7">
        <v>18</v>
      </c>
      <c r="G683" s="7">
        <v>30</v>
      </c>
      <c r="H683" s="5" t="s">
        <v>251</v>
      </c>
      <c r="I683" s="5" t="s">
        <v>108</v>
      </c>
      <c r="J683" s="5" t="s">
        <v>6242</v>
      </c>
      <c r="K683" s="5" t="s">
        <v>2820</v>
      </c>
      <c r="L683" s="5" t="s">
        <v>21532</v>
      </c>
      <c r="M683" s="5" t="s">
        <v>37</v>
      </c>
      <c r="N683" s="5" t="s">
        <v>55</v>
      </c>
      <c r="O683" s="5"/>
      <c r="P683" s="5" t="b">
        <f t="shared" ca="1" si="0"/>
        <v>1</v>
      </c>
      <c r="Q683" s="5"/>
      <c r="R683" s="5"/>
      <c r="S683" s="5"/>
      <c r="T683" s="5"/>
      <c r="U683" s="5"/>
      <c r="V683" s="5"/>
      <c r="W683" s="5"/>
      <c r="X683" s="5"/>
      <c r="Y683" s="5"/>
      <c r="Z683" s="5"/>
      <c r="AA683" s="5"/>
      <c r="AB683" s="5"/>
      <c r="AC683" s="5"/>
      <c r="AD683" s="5"/>
      <c r="AE683" s="5"/>
    </row>
    <row r="684" spans="1:31" ht="21.75" customHeight="1">
      <c r="A684" s="5" t="s">
        <v>21205</v>
      </c>
      <c r="B684" s="5" t="s">
        <v>3671</v>
      </c>
      <c r="C684" s="5" t="s">
        <v>170</v>
      </c>
      <c r="D684" s="5" t="s">
        <v>47</v>
      </c>
      <c r="E684" s="5" t="s">
        <v>45</v>
      </c>
      <c r="F684" s="7">
        <v>18</v>
      </c>
      <c r="G684" s="7">
        <v>25</v>
      </c>
      <c r="H684" s="5" t="s">
        <v>2614</v>
      </c>
      <c r="I684" s="7" t="s">
        <v>24</v>
      </c>
      <c r="J684" s="5" t="s">
        <v>598</v>
      </c>
      <c r="K684" s="5" t="s">
        <v>13861</v>
      </c>
      <c r="L684" s="5" t="s">
        <v>21534</v>
      </c>
      <c r="M684" s="5" t="s">
        <v>37</v>
      </c>
      <c r="N684" s="5" t="s">
        <v>38</v>
      </c>
      <c r="O684" s="5"/>
      <c r="P684" s="5" t="b">
        <f t="shared" ca="1" si="0"/>
        <v>1</v>
      </c>
      <c r="Q684" s="5"/>
      <c r="R684" s="5"/>
      <c r="S684" s="5"/>
      <c r="T684" s="5"/>
      <c r="U684" s="5"/>
      <c r="V684" s="5"/>
      <c r="W684" s="5"/>
      <c r="X684" s="5"/>
      <c r="Y684" s="5"/>
      <c r="Z684" s="5"/>
      <c r="AA684" s="5"/>
      <c r="AB684" s="5"/>
      <c r="AC684" s="5"/>
      <c r="AD684" s="5"/>
      <c r="AE684" s="5"/>
    </row>
    <row r="685" spans="1:31" ht="21.75" customHeight="1">
      <c r="A685" s="5" t="s">
        <v>21535</v>
      </c>
      <c r="B685" s="5" t="s">
        <v>1903</v>
      </c>
      <c r="C685" s="5" t="s">
        <v>27</v>
      </c>
      <c r="D685" s="5" t="s">
        <v>47</v>
      </c>
      <c r="E685" s="5" t="s">
        <v>45</v>
      </c>
      <c r="F685" s="7">
        <v>18</v>
      </c>
      <c r="G685" s="7">
        <v>20</v>
      </c>
      <c r="H685" s="5" t="s">
        <v>6647</v>
      </c>
      <c r="I685" s="5" t="s">
        <v>108</v>
      </c>
      <c r="J685" s="5" t="s">
        <v>57</v>
      </c>
      <c r="K685" s="5" t="s">
        <v>1906</v>
      </c>
      <c r="L685" s="5" t="s">
        <v>21537</v>
      </c>
      <c r="M685" s="5" t="s">
        <v>648</v>
      </c>
      <c r="N685" s="5" t="s">
        <v>38</v>
      </c>
      <c r="O685" s="5"/>
      <c r="P685" s="5" t="b">
        <f t="shared" ca="1" si="0"/>
        <v>1</v>
      </c>
      <c r="Q685" s="5"/>
      <c r="R685" s="5"/>
      <c r="S685" s="5"/>
      <c r="T685" s="5"/>
      <c r="U685" s="5"/>
      <c r="V685" s="5"/>
      <c r="W685" s="5"/>
      <c r="X685" s="5"/>
      <c r="Y685" s="5"/>
      <c r="Z685" s="5"/>
      <c r="AA685" s="5"/>
      <c r="AB685" s="5"/>
      <c r="AC685" s="5"/>
      <c r="AD685" s="5"/>
      <c r="AE685" s="5"/>
    </row>
    <row r="686" spans="1:31" ht="21.75" customHeight="1">
      <c r="A686" s="5" t="s">
        <v>21539</v>
      </c>
      <c r="B686" s="5" t="s">
        <v>21061</v>
      </c>
      <c r="C686" s="5" t="s">
        <v>170</v>
      </c>
      <c r="D686" s="5" t="s">
        <v>390</v>
      </c>
      <c r="E686" s="5" t="s">
        <v>45</v>
      </c>
      <c r="F686" s="7">
        <v>18</v>
      </c>
      <c r="G686" s="7">
        <v>28</v>
      </c>
      <c r="H686" s="5" t="s">
        <v>3407</v>
      </c>
      <c r="I686" s="5" t="s">
        <v>66</v>
      </c>
      <c r="J686" s="5" t="s">
        <v>76</v>
      </c>
      <c r="K686" s="5" t="s">
        <v>21064</v>
      </c>
      <c r="L686" s="5" t="s">
        <v>21540</v>
      </c>
      <c r="M686" s="5" t="s">
        <v>167</v>
      </c>
      <c r="N686" s="5" t="s">
        <v>55</v>
      </c>
      <c r="O686" s="5"/>
      <c r="P686" s="5" t="b">
        <f t="shared" ca="1" si="0"/>
        <v>1</v>
      </c>
      <c r="Q686" s="5"/>
      <c r="R686" s="5"/>
      <c r="S686" s="5"/>
      <c r="T686" s="5"/>
      <c r="U686" s="5"/>
      <c r="V686" s="5"/>
      <c r="W686" s="5"/>
      <c r="X686" s="5"/>
      <c r="Y686" s="5"/>
      <c r="Z686" s="5"/>
      <c r="AA686" s="5"/>
      <c r="AB686" s="5"/>
      <c r="AC686" s="5"/>
      <c r="AD686" s="5"/>
      <c r="AE686" s="5"/>
    </row>
    <row r="687" spans="1:31" ht="21.75" customHeight="1">
      <c r="A687" s="5" t="s">
        <v>21543</v>
      </c>
      <c r="B687" s="5" t="s">
        <v>21544</v>
      </c>
      <c r="C687" s="5" t="s">
        <v>170</v>
      </c>
      <c r="D687" s="5" t="s">
        <v>47</v>
      </c>
      <c r="E687" s="5" t="s">
        <v>45</v>
      </c>
      <c r="F687" s="7">
        <v>20</v>
      </c>
      <c r="G687" s="7">
        <v>30</v>
      </c>
      <c r="H687" s="5" t="s">
        <v>1088</v>
      </c>
      <c r="I687" s="5" t="s">
        <v>66</v>
      </c>
      <c r="J687" s="5" t="s">
        <v>1270</v>
      </c>
      <c r="K687" s="5" t="s">
        <v>21545</v>
      </c>
      <c r="L687" s="5" t="s">
        <v>21546</v>
      </c>
      <c r="M687" s="5" t="s">
        <v>37</v>
      </c>
      <c r="N687" s="5" t="s">
        <v>55</v>
      </c>
      <c r="O687" s="5"/>
      <c r="P687" s="5" t="b">
        <f t="shared" ca="1" si="0"/>
        <v>1</v>
      </c>
      <c r="Q687" s="5"/>
      <c r="R687" s="5"/>
      <c r="S687" s="5"/>
      <c r="T687" s="5"/>
      <c r="U687" s="5"/>
      <c r="V687" s="5"/>
      <c r="W687" s="5"/>
      <c r="X687" s="5"/>
      <c r="Y687" s="5"/>
      <c r="Z687" s="5"/>
      <c r="AA687" s="5"/>
      <c r="AB687" s="5"/>
      <c r="AC687" s="5"/>
      <c r="AD687" s="5"/>
      <c r="AE687" s="5"/>
    </row>
    <row r="688" spans="1:31" ht="21.75" customHeight="1">
      <c r="A688" s="5" t="s">
        <v>21549</v>
      </c>
      <c r="B688" s="5" t="s">
        <v>21551</v>
      </c>
      <c r="C688" s="5" t="s">
        <v>20</v>
      </c>
      <c r="D688" s="5" t="s">
        <v>1173</v>
      </c>
      <c r="E688" s="5" t="s">
        <v>45</v>
      </c>
      <c r="F688" s="7">
        <v>20</v>
      </c>
      <c r="G688" s="7">
        <v>35</v>
      </c>
      <c r="H688" s="5" t="s">
        <v>3289</v>
      </c>
      <c r="I688" s="5" t="s">
        <v>66</v>
      </c>
      <c r="J688" s="5" t="s">
        <v>57</v>
      </c>
      <c r="K688" s="5" t="s">
        <v>21553</v>
      </c>
      <c r="L688" s="5" t="s">
        <v>21554</v>
      </c>
      <c r="M688" s="5" t="s">
        <v>53</v>
      </c>
      <c r="N688" s="5" t="s">
        <v>55</v>
      </c>
      <c r="O688" s="5" t="b">
        <f ca="1">IFERROR(__xludf.DUMMYFUNCTION("REGEXMATCH(A688,""(?i)ruby"")"),TRUE)</f>
        <v>1</v>
      </c>
      <c r="P688" s="5" t="b">
        <f t="shared" ca="1" si="0"/>
        <v>1</v>
      </c>
      <c r="Q688" s="5"/>
      <c r="R688" s="5"/>
      <c r="S688" s="5"/>
      <c r="T688" s="5"/>
      <c r="U688" s="5"/>
      <c r="V688" s="5"/>
      <c r="W688" s="5"/>
      <c r="X688" s="5"/>
      <c r="Y688" s="5"/>
      <c r="Z688" s="5"/>
      <c r="AA688" s="5"/>
      <c r="AB688" s="5"/>
      <c r="AC688" s="5"/>
      <c r="AD688" s="5"/>
      <c r="AE688" s="5"/>
    </row>
    <row r="689" spans="1:31" ht="21.75" customHeight="1">
      <c r="A689" s="5" t="s">
        <v>13020</v>
      </c>
      <c r="B689" s="5" t="s">
        <v>21555</v>
      </c>
      <c r="C689" s="5" t="s">
        <v>27</v>
      </c>
      <c r="D689" s="5" t="s">
        <v>199</v>
      </c>
      <c r="E689" s="5" t="s">
        <v>45</v>
      </c>
      <c r="F689" s="7">
        <v>20</v>
      </c>
      <c r="G689" s="7">
        <v>25</v>
      </c>
      <c r="H689" s="5" t="s">
        <v>188</v>
      </c>
      <c r="I689" s="5" t="s">
        <v>108</v>
      </c>
      <c r="J689" s="5" t="s">
        <v>32</v>
      </c>
      <c r="K689" s="5" t="s">
        <v>21557</v>
      </c>
      <c r="L689" s="5" t="s">
        <v>21558</v>
      </c>
      <c r="M689" s="5" t="s">
        <v>42</v>
      </c>
      <c r="N689" s="5" t="s">
        <v>405</v>
      </c>
      <c r="O689" s="5"/>
      <c r="P689" s="5" t="b">
        <f t="shared" ca="1" si="0"/>
        <v>1</v>
      </c>
      <c r="Q689" s="5"/>
      <c r="R689" s="5"/>
      <c r="S689" s="5"/>
      <c r="T689" s="5"/>
      <c r="U689" s="5"/>
      <c r="V689" s="5"/>
      <c r="W689" s="5"/>
      <c r="X689" s="5"/>
      <c r="Y689" s="5"/>
      <c r="Z689" s="5"/>
      <c r="AA689" s="5"/>
      <c r="AB689" s="5"/>
      <c r="AC689" s="5"/>
      <c r="AD689" s="5"/>
      <c r="AE689" s="5"/>
    </row>
    <row r="690" spans="1:31" ht="21.75" customHeight="1">
      <c r="A690" s="5" t="s">
        <v>11186</v>
      </c>
      <c r="B690" s="5" t="s">
        <v>21561</v>
      </c>
      <c r="C690" s="5" t="s">
        <v>27</v>
      </c>
      <c r="D690" s="5" t="s">
        <v>47</v>
      </c>
      <c r="E690" s="5" t="s">
        <v>45</v>
      </c>
      <c r="F690" s="7">
        <v>20</v>
      </c>
      <c r="G690" s="7">
        <v>30</v>
      </c>
      <c r="H690" s="5" t="s">
        <v>1088</v>
      </c>
      <c r="I690" s="5" t="s">
        <v>1690</v>
      </c>
      <c r="J690" s="5" t="s">
        <v>499</v>
      </c>
      <c r="K690" s="5" t="s">
        <v>2159</v>
      </c>
      <c r="L690" s="5" t="s">
        <v>21563</v>
      </c>
      <c r="M690" s="5" t="s">
        <v>53</v>
      </c>
      <c r="N690" s="5" t="s">
        <v>55</v>
      </c>
      <c r="O690" s="5"/>
      <c r="P690" s="5" t="b">
        <f t="shared" ca="1" si="0"/>
        <v>1</v>
      </c>
      <c r="Q690" s="5"/>
      <c r="R690" s="5"/>
      <c r="S690" s="5"/>
      <c r="T690" s="5"/>
      <c r="U690" s="5"/>
      <c r="V690" s="5"/>
      <c r="W690" s="5"/>
      <c r="X690" s="5"/>
      <c r="Y690" s="5"/>
      <c r="Z690" s="5"/>
      <c r="AA690" s="5"/>
      <c r="AB690" s="5"/>
      <c r="AC690" s="5"/>
      <c r="AD690" s="5"/>
      <c r="AE690" s="5"/>
    </row>
    <row r="691" spans="1:31" ht="21.75" customHeight="1">
      <c r="A691" s="5" t="s">
        <v>21565</v>
      </c>
      <c r="B691" s="5" t="s">
        <v>15038</v>
      </c>
      <c r="C691" s="5" t="s">
        <v>170</v>
      </c>
      <c r="D691" s="5" t="s">
        <v>390</v>
      </c>
      <c r="E691" s="5" t="s">
        <v>45</v>
      </c>
      <c r="F691" s="7">
        <v>20</v>
      </c>
      <c r="G691" s="7">
        <v>40</v>
      </c>
      <c r="H691" s="5" t="s">
        <v>2981</v>
      </c>
      <c r="I691" s="5" t="s">
        <v>108</v>
      </c>
      <c r="J691" s="5" t="s">
        <v>13117</v>
      </c>
      <c r="K691" s="9" t="s">
        <v>47</v>
      </c>
      <c r="L691" s="5" t="s">
        <v>21566</v>
      </c>
      <c r="M691" s="5" t="s">
        <v>42</v>
      </c>
      <c r="N691" s="5" t="s">
        <v>55</v>
      </c>
      <c r="O691" s="5"/>
      <c r="P691" s="5" t="b">
        <f t="shared" ca="1" si="0"/>
        <v>1</v>
      </c>
      <c r="Q691" s="5"/>
      <c r="R691" s="5"/>
      <c r="S691" s="5"/>
      <c r="T691" s="5"/>
      <c r="U691" s="5"/>
      <c r="V691" s="5"/>
      <c r="W691" s="5"/>
      <c r="X691" s="5"/>
      <c r="Y691" s="5"/>
      <c r="Z691" s="5"/>
      <c r="AA691" s="5"/>
      <c r="AB691" s="5"/>
      <c r="AC691" s="5"/>
      <c r="AD691" s="5"/>
      <c r="AE691" s="5"/>
    </row>
    <row r="692" spans="1:31" ht="21.75" customHeight="1">
      <c r="A692" s="5" t="s">
        <v>10171</v>
      </c>
      <c r="B692" s="5" t="s">
        <v>21567</v>
      </c>
      <c r="C692" s="5" t="s">
        <v>27</v>
      </c>
      <c r="D692" s="5" t="s">
        <v>85</v>
      </c>
      <c r="E692" s="5" t="s">
        <v>45</v>
      </c>
      <c r="F692" s="7">
        <v>20</v>
      </c>
      <c r="G692" s="7">
        <v>25</v>
      </c>
      <c r="H692" s="5" t="s">
        <v>188</v>
      </c>
      <c r="I692" s="5" t="s">
        <v>108</v>
      </c>
      <c r="J692" s="5" t="s">
        <v>110</v>
      </c>
      <c r="K692" s="9" t="s">
        <v>47</v>
      </c>
      <c r="L692" s="5" t="s">
        <v>21569</v>
      </c>
      <c r="M692" s="5" t="s">
        <v>53</v>
      </c>
      <c r="N692" s="5" t="s">
        <v>44</v>
      </c>
      <c r="O692" s="5"/>
      <c r="P692" s="5" t="b">
        <f t="shared" ca="1" si="0"/>
        <v>1</v>
      </c>
      <c r="Q692" s="5"/>
      <c r="R692" s="5"/>
      <c r="S692" s="5"/>
      <c r="T692" s="5"/>
      <c r="U692" s="5"/>
      <c r="V692" s="5"/>
      <c r="W692" s="5"/>
      <c r="X692" s="5"/>
      <c r="Y692" s="5"/>
      <c r="Z692" s="5"/>
      <c r="AA692" s="5"/>
      <c r="AB692" s="5"/>
      <c r="AC692" s="5"/>
      <c r="AD692" s="5"/>
      <c r="AE692" s="5"/>
    </row>
    <row r="693" spans="1:31" ht="21.75" customHeight="1">
      <c r="A693" s="5" t="s">
        <v>13029</v>
      </c>
      <c r="B693" s="5" t="s">
        <v>19379</v>
      </c>
      <c r="C693" s="5" t="s">
        <v>170</v>
      </c>
      <c r="D693" s="5" t="s">
        <v>378</v>
      </c>
      <c r="E693" s="5" t="s">
        <v>45</v>
      </c>
      <c r="F693" s="7">
        <v>20</v>
      </c>
      <c r="G693" s="7">
        <v>30</v>
      </c>
      <c r="H693" s="5" t="s">
        <v>1088</v>
      </c>
      <c r="I693" s="5" t="s">
        <v>66</v>
      </c>
      <c r="J693" s="5" t="s">
        <v>3320</v>
      </c>
      <c r="K693" s="5" t="s">
        <v>21573</v>
      </c>
      <c r="L693" s="5" t="s">
        <v>21574</v>
      </c>
      <c r="M693" s="5" t="s">
        <v>37</v>
      </c>
      <c r="N693" s="5" t="s">
        <v>55</v>
      </c>
      <c r="O693" s="5"/>
      <c r="P693" s="5" t="b">
        <f t="shared" ca="1" si="0"/>
        <v>1</v>
      </c>
      <c r="Q693" s="5"/>
      <c r="R693" s="5"/>
      <c r="S693" s="5"/>
      <c r="T693" s="5"/>
      <c r="U693" s="5"/>
      <c r="V693" s="5"/>
      <c r="W693" s="5"/>
      <c r="X693" s="5"/>
      <c r="Y693" s="5"/>
      <c r="Z693" s="5"/>
      <c r="AA693" s="5"/>
      <c r="AB693" s="5"/>
      <c r="AC693" s="5"/>
      <c r="AD693" s="5"/>
      <c r="AE693" s="5"/>
    </row>
    <row r="694" spans="1:31" ht="21.75" customHeight="1">
      <c r="A694" s="5" t="s">
        <v>3006</v>
      </c>
      <c r="B694" s="5" t="s">
        <v>21579</v>
      </c>
      <c r="C694" s="5" t="s">
        <v>27</v>
      </c>
      <c r="D694" s="5" t="s">
        <v>54</v>
      </c>
      <c r="E694" s="5" t="s">
        <v>45</v>
      </c>
      <c r="F694" s="7">
        <v>20</v>
      </c>
      <c r="G694" s="7">
        <v>35</v>
      </c>
      <c r="H694" s="5" t="s">
        <v>3289</v>
      </c>
      <c r="I694" s="5" t="s">
        <v>66</v>
      </c>
      <c r="J694" s="5" t="s">
        <v>11666</v>
      </c>
      <c r="K694" s="5" t="s">
        <v>21580</v>
      </c>
      <c r="L694" s="5" t="s">
        <v>21581</v>
      </c>
      <c r="M694" s="5" t="s">
        <v>167</v>
      </c>
      <c r="N694" s="5" t="s">
        <v>55</v>
      </c>
      <c r="O694" s="5"/>
      <c r="P694" s="5" t="b">
        <f t="shared" ca="1" si="0"/>
        <v>1</v>
      </c>
      <c r="Q694" s="5"/>
      <c r="R694" s="5"/>
      <c r="S694" s="5"/>
      <c r="T694" s="5"/>
      <c r="U694" s="5"/>
      <c r="V694" s="5"/>
      <c r="W694" s="5"/>
      <c r="X694" s="5"/>
      <c r="Y694" s="5"/>
      <c r="Z694" s="5"/>
      <c r="AA694" s="5"/>
      <c r="AB694" s="5"/>
      <c r="AC694" s="5"/>
      <c r="AD694" s="5"/>
      <c r="AE694" s="5"/>
    </row>
    <row r="695" spans="1:31" ht="21.75" customHeight="1">
      <c r="A695" s="5" t="s">
        <v>20317</v>
      </c>
      <c r="B695" s="5" t="s">
        <v>12501</v>
      </c>
      <c r="C695" s="5" t="s">
        <v>41</v>
      </c>
      <c r="D695" s="5" t="s">
        <v>43</v>
      </c>
      <c r="E695" s="5" t="s">
        <v>29</v>
      </c>
      <c r="F695" s="7">
        <v>20</v>
      </c>
      <c r="G695" s="7">
        <v>25</v>
      </c>
      <c r="H695" s="5" t="s">
        <v>188</v>
      </c>
      <c r="I695" s="5" t="s">
        <v>108</v>
      </c>
      <c r="J695" s="5" t="s">
        <v>1505</v>
      </c>
      <c r="K695" s="5" t="s">
        <v>2776</v>
      </c>
      <c r="L695" s="5" t="s">
        <v>21585</v>
      </c>
      <c r="M695" s="5" t="s">
        <v>53</v>
      </c>
      <c r="N695" s="5" t="s">
        <v>55</v>
      </c>
      <c r="O695" s="5"/>
      <c r="P695" s="5" t="b">
        <f t="shared" ca="1" si="0"/>
        <v>1</v>
      </c>
      <c r="Q695" s="5"/>
      <c r="R695" s="5"/>
      <c r="S695" s="5"/>
      <c r="T695" s="5"/>
      <c r="U695" s="5"/>
      <c r="V695" s="5"/>
      <c r="W695" s="5"/>
      <c r="X695" s="5"/>
      <c r="Y695" s="5"/>
      <c r="Z695" s="5"/>
      <c r="AA695" s="5"/>
      <c r="AB695" s="5"/>
      <c r="AC695" s="5"/>
      <c r="AD695" s="5"/>
      <c r="AE695" s="5"/>
    </row>
    <row r="696" spans="1:31" ht="21.75" customHeight="1">
      <c r="A696" s="5" t="s">
        <v>21588</v>
      </c>
      <c r="B696" s="5" t="s">
        <v>21589</v>
      </c>
      <c r="C696" s="5" t="s">
        <v>27</v>
      </c>
      <c r="D696" s="5" t="s">
        <v>85</v>
      </c>
      <c r="E696" s="5" t="s">
        <v>29</v>
      </c>
      <c r="F696" s="7">
        <v>20</v>
      </c>
      <c r="G696" s="7">
        <v>35</v>
      </c>
      <c r="H696" s="5" t="s">
        <v>3289</v>
      </c>
      <c r="I696" s="5" t="s">
        <v>66</v>
      </c>
      <c r="J696" s="5" t="s">
        <v>2303</v>
      </c>
      <c r="K696" s="5" t="s">
        <v>21591</v>
      </c>
      <c r="L696" s="5" t="s">
        <v>21593</v>
      </c>
      <c r="M696" s="5" t="s">
        <v>37</v>
      </c>
      <c r="N696" s="5" t="s">
        <v>55</v>
      </c>
      <c r="O696" s="5"/>
      <c r="P696" s="5" t="b">
        <f t="shared" ca="1" si="0"/>
        <v>1</v>
      </c>
      <c r="Q696" s="5"/>
      <c r="R696" s="5"/>
      <c r="S696" s="5"/>
      <c r="T696" s="5"/>
      <c r="U696" s="5"/>
      <c r="V696" s="5"/>
      <c r="W696" s="5"/>
      <c r="X696" s="5"/>
      <c r="Y696" s="5"/>
      <c r="Z696" s="5"/>
      <c r="AA696" s="5"/>
      <c r="AB696" s="5"/>
      <c r="AC696" s="5"/>
      <c r="AD696" s="5"/>
      <c r="AE696" s="5"/>
    </row>
    <row r="697" spans="1:31" ht="21.75" customHeight="1">
      <c r="A697" s="5" t="s">
        <v>21595</v>
      </c>
      <c r="B697" s="5" t="s">
        <v>13726</v>
      </c>
      <c r="C697" s="5" t="s">
        <v>41</v>
      </c>
      <c r="D697" s="5" t="s">
        <v>47</v>
      </c>
      <c r="E697" s="5" t="s">
        <v>45</v>
      </c>
      <c r="F697" s="7">
        <v>20</v>
      </c>
      <c r="G697" s="7">
        <v>30</v>
      </c>
      <c r="H697" s="5" t="s">
        <v>1088</v>
      </c>
      <c r="I697" s="5" t="s">
        <v>66</v>
      </c>
      <c r="J697" s="5" t="s">
        <v>48</v>
      </c>
      <c r="K697" s="5" t="s">
        <v>13729</v>
      </c>
      <c r="L697" s="5" t="s">
        <v>21597</v>
      </c>
      <c r="M697" s="5" t="s">
        <v>100</v>
      </c>
      <c r="N697" s="5" t="s">
        <v>55</v>
      </c>
      <c r="O697" s="5"/>
      <c r="P697" s="5" t="b">
        <f t="shared" ca="1" si="0"/>
        <v>1</v>
      </c>
      <c r="Q697" s="5"/>
      <c r="R697" s="5"/>
      <c r="S697" s="5"/>
      <c r="T697" s="5"/>
      <c r="U697" s="5"/>
      <c r="V697" s="5"/>
      <c r="W697" s="5"/>
      <c r="X697" s="5"/>
      <c r="Y697" s="5"/>
      <c r="Z697" s="5"/>
      <c r="AA697" s="5"/>
      <c r="AB697" s="5"/>
      <c r="AC697" s="5"/>
      <c r="AD697" s="5"/>
      <c r="AE697" s="5"/>
    </row>
    <row r="698" spans="1:31" ht="21.75" customHeight="1">
      <c r="A698" s="5" t="s">
        <v>16917</v>
      </c>
      <c r="B698" s="5" t="s">
        <v>17050</v>
      </c>
      <c r="C698" s="5" t="s">
        <v>27</v>
      </c>
      <c r="D698" s="5" t="s">
        <v>85</v>
      </c>
      <c r="E698" s="5" t="s">
        <v>45</v>
      </c>
      <c r="F698" s="7">
        <v>20</v>
      </c>
      <c r="G698" s="7">
        <v>35</v>
      </c>
      <c r="H698" s="5" t="s">
        <v>3289</v>
      </c>
      <c r="I698" s="5" t="s">
        <v>66</v>
      </c>
      <c r="J698" s="5" t="s">
        <v>76</v>
      </c>
      <c r="K698" s="5" t="s">
        <v>21600</v>
      </c>
      <c r="L698" s="5" t="s">
        <v>21601</v>
      </c>
      <c r="M698" s="5" t="s">
        <v>167</v>
      </c>
      <c r="N698" s="5" t="s">
        <v>55</v>
      </c>
      <c r="O698" s="5"/>
      <c r="P698" s="5" t="b">
        <f t="shared" ca="1" si="0"/>
        <v>1</v>
      </c>
      <c r="Q698" s="5"/>
      <c r="R698" s="5"/>
      <c r="S698" s="5"/>
      <c r="T698" s="5"/>
      <c r="U698" s="5"/>
      <c r="V698" s="5"/>
      <c r="W698" s="5"/>
      <c r="X698" s="5"/>
      <c r="Y698" s="5"/>
      <c r="Z698" s="5"/>
      <c r="AA698" s="5"/>
      <c r="AB698" s="5"/>
      <c r="AC698" s="5"/>
      <c r="AD698" s="5"/>
      <c r="AE698" s="5"/>
    </row>
    <row r="699" spans="1:31" ht="21.75" customHeight="1">
      <c r="A699" s="5" t="s">
        <v>21603</v>
      </c>
      <c r="B699" s="5" t="s">
        <v>21604</v>
      </c>
      <c r="C699" s="5" t="s">
        <v>27</v>
      </c>
      <c r="D699" s="5" t="s">
        <v>54</v>
      </c>
      <c r="E699" s="5" t="s">
        <v>29</v>
      </c>
      <c r="F699" s="7">
        <v>20</v>
      </c>
      <c r="G699" s="7">
        <v>40</v>
      </c>
      <c r="H699" s="5" t="s">
        <v>2981</v>
      </c>
      <c r="I699" s="5" t="s">
        <v>66</v>
      </c>
      <c r="J699" s="5" t="s">
        <v>117</v>
      </c>
      <c r="K699" s="5" t="s">
        <v>21605</v>
      </c>
      <c r="L699" s="5" t="s">
        <v>21607</v>
      </c>
      <c r="M699" s="5" t="s">
        <v>37</v>
      </c>
      <c r="N699" s="5" t="s">
        <v>55</v>
      </c>
      <c r="O699" s="5"/>
      <c r="P699" s="5" t="b">
        <f t="shared" ca="1" si="0"/>
        <v>1</v>
      </c>
      <c r="Q699" s="5"/>
      <c r="R699" s="5"/>
      <c r="S699" s="5"/>
      <c r="T699" s="5"/>
      <c r="U699" s="5"/>
      <c r="V699" s="5"/>
      <c r="W699" s="5"/>
      <c r="X699" s="5"/>
      <c r="Y699" s="5"/>
      <c r="Z699" s="5"/>
      <c r="AA699" s="5"/>
      <c r="AB699" s="5"/>
      <c r="AC699" s="5"/>
      <c r="AD699" s="5"/>
      <c r="AE699" s="5"/>
    </row>
    <row r="700" spans="1:31" ht="21.75" customHeight="1">
      <c r="A700" s="5" t="s">
        <v>21610</v>
      </c>
      <c r="B700" s="5" t="s">
        <v>2434</v>
      </c>
      <c r="C700" s="5" t="s">
        <v>27</v>
      </c>
      <c r="D700" s="5" t="s">
        <v>85</v>
      </c>
      <c r="E700" s="5" t="s">
        <v>45</v>
      </c>
      <c r="F700" s="7">
        <v>20</v>
      </c>
      <c r="G700" s="7">
        <v>25</v>
      </c>
      <c r="H700" s="5" t="s">
        <v>188</v>
      </c>
      <c r="I700" s="5" t="s">
        <v>1690</v>
      </c>
      <c r="J700" s="5" t="s">
        <v>844</v>
      </c>
      <c r="K700" s="9" t="s">
        <v>47</v>
      </c>
      <c r="L700" s="5" t="s">
        <v>21611</v>
      </c>
      <c r="M700" s="5" t="s">
        <v>167</v>
      </c>
      <c r="N700" s="5" t="s">
        <v>405</v>
      </c>
      <c r="O700" s="5"/>
      <c r="P700" s="5" t="b">
        <f t="shared" ca="1" si="0"/>
        <v>1</v>
      </c>
      <c r="Q700" s="5"/>
      <c r="R700" s="5"/>
      <c r="S700" s="5"/>
      <c r="T700" s="5"/>
      <c r="U700" s="5"/>
      <c r="V700" s="5"/>
      <c r="W700" s="5"/>
      <c r="X700" s="5"/>
      <c r="Y700" s="5"/>
      <c r="Z700" s="5"/>
      <c r="AA700" s="5"/>
      <c r="AB700" s="5"/>
      <c r="AC700" s="5"/>
      <c r="AD700" s="5"/>
      <c r="AE700" s="5"/>
    </row>
    <row r="701" spans="1:31" ht="21.75" customHeight="1">
      <c r="A701" s="5" t="s">
        <v>21613</v>
      </c>
      <c r="B701" s="5" t="s">
        <v>18759</v>
      </c>
      <c r="C701" s="5" t="s">
        <v>170</v>
      </c>
      <c r="D701" s="5" t="s">
        <v>390</v>
      </c>
      <c r="E701" s="5" t="s">
        <v>45</v>
      </c>
      <c r="F701" s="7">
        <v>20</v>
      </c>
      <c r="G701" s="7">
        <v>25</v>
      </c>
      <c r="H701" s="5" t="s">
        <v>188</v>
      </c>
      <c r="I701" s="5" t="s">
        <v>108</v>
      </c>
      <c r="J701" s="5" t="s">
        <v>14834</v>
      </c>
      <c r="K701" s="5" t="s">
        <v>21615</v>
      </c>
      <c r="L701" s="5" t="s">
        <v>21616</v>
      </c>
      <c r="M701" s="5" t="s">
        <v>42</v>
      </c>
      <c r="N701" s="5" t="s">
        <v>89</v>
      </c>
      <c r="O701" s="5"/>
      <c r="P701" s="5" t="b">
        <f t="shared" ca="1" si="0"/>
        <v>1</v>
      </c>
      <c r="Q701" s="5"/>
      <c r="R701" s="5"/>
      <c r="S701" s="5"/>
      <c r="T701" s="5"/>
      <c r="U701" s="5"/>
      <c r="V701" s="5"/>
      <c r="W701" s="5"/>
      <c r="X701" s="5"/>
      <c r="Y701" s="5"/>
      <c r="Z701" s="5"/>
      <c r="AA701" s="5"/>
      <c r="AB701" s="5"/>
      <c r="AC701" s="5"/>
      <c r="AD701" s="5"/>
      <c r="AE701" s="5"/>
    </row>
    <row r="702" spans="1:31" ht="21.75" customHeight="1">
      <c r="A702" s="14" t="s">
        <v>19547</v>
      </c>
      <c r="B702" s="14" t="s">
        <v>18045</v>
      </c>
      <c r="C702" s="14" t="s">
        <v>27</v>
      </c>
      <c r="D702" s="14" t="s">
        <v>85</v>
      </c>
      <c r="E702" s="14" t="s">
        <v>45</v>
      </c>
      <c r="F702" s="15">
        <v>20</v>
      </c>
      <c r="G702" s="15">
        <v>25</v>
      </c>
      <c r="H702" s="14" t="s">
        <v>188</v>
      </c>
      <c r="I702" s="14" t="s">
        <v>66</v>
      </c>
      <c r="J702" s="14" t="s">
        <v>18046</v>
      </c>
      <c r="K702" s="14" t="s">
        <v>18047</v>
      </c>
      <c r="L702" s="14" t="s">
        <v>19548</v>
      </c>
      <c r="M702" s="14" t="s">
        <v>42</v>
      </c>
      <c r="N702" s="14" t="s">
        <v>89</v>
      </c>
      <c r="O702" s="14" t="b">
        <f ca="1">IFERROR(__xludf.DUMMYFUNCTION("REGEXMATCH(A702,""(?i)ruby"")"),FALSE)</f>
        <v>0</v>
      </c>
      <c r="P702" s="14" t="b">
        <f t="shared" ca="1" si="0"/>
        <v>1</v>
      </c>
      <c r="Q702" s="5"/>
      <c r="R702" s="5"/>
      <c r="S702" s="5"/>
      <c r="T702" s="5"/>
      <c r="U702" s="5"/>
      <c r="V702" s="5"/>
      <c r="W702" s="5"/>
      <c r="X702" s="5"/>
      <c r="Y702" s="5"/>
      <c r="Z702" s="5"/>
      <c r="AA702" s="5"/>
      <c r="AB702" s="5"/>
      <c r="AC702" s="5"/>
      <c r="AD702" s="5"/>
      <c r="AE702" s="5"/>
    </row>
    <row r="703" spans="1:31" ht="21.75" customHeight="1">
      <c r="A703" s="5" t="s">
        <v>13029</v>
      </c>
      <c r="B703" s="5" t="s">
        <v>16701</v>
      </c>
      <c r="C703" s="5" t="s">
        <v>27</v>
      </c>
      <c r="D703" s="5" t="s">
        <v>80</v>
      </c>
      <c r="E703" s="5" t="s">
        <v>29</v>
      </c>
      <c r="F703" s="7">
        <v>20</v>
      </c>
      <c r="G703" s="7">
        <v>35</v>
      </c>
      <c r="H703" s="5" t="s">
        <v>3289</v>
      </c>
      <c r="I703" s="5" t="s">
        <v>66</v>
      </c>
      <c r="J703" s="5" t="s">
        <v>110</v>
      </c>
      <c r="K703" s="5" t="s">
        <v>17610</v>
      </c>
      <c r="L703" s="5" t="s">
        <v>21624</v>
      </c>
      <c r="M703" s="5" t="s">
        <v>37</v>
      </c>
      <c r="N703" s="5" t="s">
        <v>55</v>
      </c>
      <c r="O703" s="5"/>
      <c r="P703" s="5" t="b">
        <f t="shared" ca="1" si="0"/>
        <v>1</v>
      </c>
      <c r="Q703" s="5"/>
      <c r="R703" s="5"/>
      <c r="S703" s="5"/>
      <c r="T703" s="5"/>
      <c r="U703" s="5"/>
      <c r="V703" s="5"/>
      <c r="W703" s="5"/>
      <c r="X703" s="5"/>
      <c r="Y703" s="5"/>
      <c r="Z703" s="5"/>
      <c r="AA703" s="5"/>
      <c r="AB703" s="5"/>
      <c r="AC703" s="5"/>
      <c r="AD703" s="5"/>
      <c r="AE703" s="5"/>
    </row>
    <row r="704" spans="1:31" ht="21.75" customHeight="1">
      <c r="A704" s="5" t="s">
        <v>7521</v>
      </c>
      <c r="B704" s="5" t="s">
        <v>7139</v>
      </c>
      <c r="C704" s="5" t="s">
        <v>27</v>
      </c>
      <c r="D704" s="5" t="s">
        <v>47</v>
      </c>
      <c r="E704" s="5" t="s">
        <v>45</v>
      </c>
      <c r="F704" s="7">
        <v>20</v>
      </c>
      <c r="G704" s="7">
        <v>25</v>
      </c>
      <c r="H704" s="5" t="s">
        <v>188</v>
      </c>
      <c r="I704" s="5" t="s">
        <v>108</v>
      </c>
      <c r="J704" s="5" t="s">
        <v>7141</v>
      </c>
      <c r="K704" s="5" t="s">
        <v>7143</v>
      </c>
      <c r="L704" s="5" t="s">
        <v>21626</v>
      </c>
      <c r="M704" s="5" t="s">
        <v>37</v>
      </c>
      <c r="N704" s="5" t="s">
        <v>89</v>
      </c>
      <c r="O704" s="5"/>
      <c r="P704" s="5" t="b">
        <f t="shared" ca="1" si="0"/>
        <v>1</v>
      </c>
      <c r="Q704" s="5"/>
      <c r="R704" s="5"/>
      <c r="S704" s="5"/>
      <c r="T704" s="5"/>
      <c r="U704" s="5"/>
      <c r="V704" s="5"/>
      <c r="W704" s="5"/>
      <c r="X704" s="5"/>
      <c r="Y704" s="5"/>
      <c r="Z704" s="5"/>
      <c r="AA704" s="5"/>
      <c r="AB704" s="5"/>
      <c r="AC704" s="5"/>
      <c r="AD704" s="5"/>
      <c r="AE704" s="5"/>
    </row>
    <row r="705" spans="1:31" ht="21.75" customHeight="1">
      <c r="A705" s="5" t="s">
        <v>21628</v>
      </c>
      <c r="B705" s="5" t="s">
        <v>3088</v>
      </c>
      <c r="C705" s="5" t="s">
        <v>170</v>
      </c>
      <c r="D705" s="5" t="s">
        <v>378</v>
      </c>
      <c r="E705" s="5" t="s">
        <v>45</v>
      </c>
      <c r="F705" s="7">
        <v>20</v>
      </c>
      <c r="G705" s="7">
        <v>33</v>
      </c>
      <c r="H705" s="5" t="s">
        <v>21629</v>
      </c>
      <c r="I705" s="5" t="s">
        <v>108</v>
      </c>
      <c r="J705" s="5" t="s">
        <v>126</v>
      </c>
      <c r="K705" s="5" t="s">
        <v>21631</v>
      </c>
      <c r="L705" s="5" t="s">
        <v>21632</v>
      </c>
      <c r="M705" s="5" t="s">
        <v>167</v>
      </c>
      <c r="N705" s="5" t="s">
        <v>44</v>
      </c>
      <c r="O705" s="5"/>
      <c r="P705" s="5" t="b">
        <f t="shared" ca="1" si="0"/>
        <v>1</v>
      </c>
      <c r="Q705" s="5"/>
      <c r="R705" s="5"/>
      <c r="S705" s="5"/>
      <c r="T705" s="5"/>
      <c r="U705" s="5"/>
      <c r="V705" s="5"/>
      <c r="W705" s="5"/>
      <c r="X705" s="5"/>
      <c r="Y705" s="5"/>
      <c r="Z705" s="5"/>
      <c r="AA705" s="5"/>
      <c r="AB705" s="5"/>
      <c r="AC705" s="5"/>
      <c r="AD705" s="5"/>
      <c r="AE705" s="5"/>
    </row>
    <row r="706" spans="1:31" ht="21.75" customHeight="1">
      <c r="A706" s="14" t="s">
        <v>21634</v>
      </c>
      <c r="B706" s="14" t="s">
        <v>5708</v>
      </c>
      <c r="C706" s="14" t="s">
        <v>20</v>
      </c>
      <c r="D706" s="14" t="s">
        <v>47</v>
      </c>
      <c r="E706" s="14" t="s">
        <v>45</v>
      </c>
      <c r="F706" s="15">
        <v>20</v>
      </c>
      <c r="G706" s="15">
        <v>25</v>
      </c>
      <c r="H706" s="14" t="s">
        <v>188</v>
      </c>
      <c r="I706" s="14" t="s">
        <v>108</v>
      </c>
      <c r="J706" s="14" t="s">
        <v>76</v>
      </c>
      <c r="K706" s="16" t="s">
        <v>47</v>
      </c>
      <c r="L706" s="16" t="s">
        <v>47</v>
      </c>
      <c r="M706" s="14" t="s">
        <v>648</v>
      </c>
      <c r="N706" s="14" t="s">
        <v>237</v>
      </c>
      <c r="O706" s="14" t="b">
        <f ca="1">IFERROR(__xludf.DUMMYFUNCTION("REGEXMATCH(A706,""(?i)ruby"")"),FALSE)</f>
        <v>0</v>
      </c>
      <c r="P706" s="14" t="b">
        <f t="shared" ca="1" si="0"/>
        <v>1</v>
      </c>
      <c r="Q706" s="5"/>
      <c r="R706" s="5"/>
      <c r="S706" s="5"/>
      <c r="T706" s="5"/>
      <c r="U706" s="5"/>
      <c r="V706" s="5"/>
      <c r="W706" s="5"/>
      <c r="X706" s="5"/>
      <c r="Y706" s="5"/>
      <c r="Z706" s="5"/>
      <c r="AA706" s="5"/>
      <c r="AB706" s="5"/>
      <c r="AC706" s="5"/>
      <c r="AD706" s="5"/>
      <c r="AE706" s="5"/>
    </row>
    <row r="707" spans="1:31" ht="21.75" customHeight="1">
      <c r="A707" s="5" t="s">
        <v>13029</v>
      </c>
      <c r="B707" s="5" t="s">
        <v>21640</v>
      </c>
      <c r="C707" s="5" t="s">
        <v>27</v>
      </c>
      <c r="D707" s="5" t="s">
        <v>85</v>
      </c>
      <c r="E707" s="5" t="s">
        <v>45</v>
      </c>
      <c r="F707" s="7">
        <v>20</v>
      </c>
      <c r="G707" s="7">
        <v>35</v>
      </c>
      <c r="H707" s="5" t="s">
        <v>3289</v>
      </c>
      <c r="I707" s="5" t="s">
        <v>108</v>
      </c>
      <c r="J707" s="5" t="s">
        <v>134</v>
      </c>
      <c r="K707" s="5" t="s">
        <v>21641</v>
      </c>
      <c r="L707" s="5" t="s">
        <v>21642</v>
      </c>
      <c r="M707" s="5" t="s">
        <v>37</v>
      </c>
      <c r="N707" s="5" t="s">
        <v>55</v>
      </c>
      <c r="O707" s="5"/>
      <c r="P707" s="5" t="b">
        <f t="shared" ca="1" si="0"/>
        <v>1</v>
      </c>
      <c r="Q707" s="5"/>
      <c r="R707" s="5"/>
      <c r="S707" s="5"/>
      <c r="T707" s="5"/>
      <c r="U707" s="5"/>
      <c r="V707" s="5"/>
      <c r="W707" s="5"/>
      <c r="X707" s="5"/>
      <c r="Y707" s="5"/>
      <c r="Z707" s="5"/>
      <c r="AA707" s="5"/>
      <c r="AB707" s="5"/>
      <c r="AC707" s="5"/>
      <c r="AD707" s="5"/>
      <c r="AE707" s="5"/>
    </row>
    <row r="708" spans="1:31" ht="21.75" customHeight="1">
      <c r="A708" s="5" t="s">
        <v>21646</v>
      </c>
      <c r="B708" s="5" t="s">
        <v>21647</v>
      </c>
      <c r="C708" s="5" t="s">
        <v>27</v>
      </c>
      <c r="D708" s="5" t="s">
        <v>47</v>
      </c>
      <c r="E708" s="5" t="s">
        <v>45</v>
      </c>
      <c r="F708" s="7">
        <v>20</v>
      </c>
      <c r="G708" s="7">
        <v>28</v>
      </c>
      <c r="H708" s="5" t="s">
        <v>17786</v>
      </c>
      <c r="I708" s="5" t="s">
        <v>108</v>
      </c>
      <c r="J708" s="5" t="s">
        <v>117</v>
      </c>
      <c r="K708" s="5" t="s">
        <v>12005</v>
      </c>
      <c r="L708" s="5" t="s">
        <v>21648</v>
      </c>
      <c r="M708" s="5" t="s">
        <v>37</v>
      </c>
      <c r="N708" s="5" t="s">
        <v>405</v>
      </c>
      <c r="O708" s="5"/>
      <c r="P708" s="5" t="b">
        <f t="shared" ca="1" si="0"/>
        <v>1</v>
      </c>
      <c r="Q708" s="5"/>
      <c r="R708" s="5"/>
      <c r="S708" s="5"/>
      <c r="T708" s="5"/>
      <c r="U708" s="5"/>
      <c r="V708" s="5"/>
      <c r="W708" s="5"/>
      <c r="X708" s="5"/>
      <c r="Y708" s="5"/>
      <c r="Z708" s="5"/>
      <c r="AA708" s="5"/>
      <c r="AB708" s="5"/>
      <c r="AC708" s="5"/>
      <c r="AD708" s="5"/>
      <c r="AE708" s="5"/>
    </row>
    <row r="709" spans="1:31" ht="21.75" customHeight="1">
      <c r="A709" s="5" t="s">
        <v>21651</v>
      </c>
      <c r="B709" s="5" t="s">
        <v>21652</v>
      </c>
      <c r="C709" s="5" t="s">
        <v>27</v>
      </c>
      <c r="D709" s="5" t="s">
        <v>80</v>
      </c>
      <c r="E709" s="5" t="s">
        <v>45</v>
      </c>
      <c r="F709" s="7">
        <v>20</v>
      </c>
      <c r="G709" s="7">
        <v>28</v>
      </c>
      <c r="H709" s="5" t="s">
        <v>17786</v>
      </c>
      <c r="I709" s="5" t="s">
        <v>66</v>
      </c>
      <c r="J709" s="5" t="s">
        <v>117</v>
      </c>
      <c r="K709" s="5" t="s">
        <v>21653</v>
      </c>
      <c r="L709" s="5" t="s">
        <v>21654</v>
      </c>
      <c r="M709" s="5" t="s">
        <v>37</v>
      </c>
      <c r="N709" s="5" t="s">
        <v>55</v>
      </c>
      <c r="O709" s="5"/>
      <c r="P709" s="5" t="b">
        <f t="shared" ca="1" si="0"/>
        <v>1</v>
      </c>
      <c r="Q709" s="5"/>
      <c r="R709" s="5"/>
      <c r="S709" s="5"/>
      <c r="T709" s="5"/>
      <c r="U709" s="5"/>
      <c r="V709" s="5"/>
      <c r="W709" s="5"/>
      <c r="X709" s="5"/>
      <c r="Y709" s="5"/>
      <c r="Z709" s="5"/>
      <c r="AA709" s="5"/>
      <c r="AB709" s="5"/>
      <c r="AC709" s="5"/>
      <c r="AD709" s="5"/>
      <c r="AE709" s="5"/>
    </row>
    <row r="710" spans="1:31" ht="21.75" customHeight="1">
      <c r="A710" s="5" t="s">
        <v>21659</v>
      </c>
      <c r="B710" s="5" t="s">
        <v>7247</v>
      </c>
      <c r="C710" s="5" t="s">
        <v>27</v>
      </c>
      <c r="D710" s="5" t="s">
        <v>54</v>
      </c>
      <c r="E710" s="5" t="s">
        <v>45</v>
      </c>
      <c r="F710" s="7">
        <v>20</v>
      </c>
      <c r="G710" s="7">
        <v>25</v>
      </c>
      <c r="H710" s="5" t="s">
        <v>188</v>
      </c>
      <c r="I710" s="5" t="s">
        <v>66</v>
      </c>
      <c r="J710" s="5" t="s">
        <v>686</v>
      </c>
      <c r="K710" s="5" t="s">
        <v>21660</v>
      </c>
      <c r="L710" s="5" t="s">
        <v>21661</v>
      </c>
      <c r="M710" s="5" t="s">
        <v>53</v>
      </c>
      <c r="N710" s="5" t="s">
        <v>55</v>
      </c>
      <c r="O710" s="5"/>
      <c r="P710" s="5" t="b">
        <f t="shared" ca="1" si="0"/>
        <v>1</v>
      </c>
      <c r="Q710" s="5"/>
      <c r="R710" s="5"/>
      <c r="S710" s="5"/>
      <c r="T710" s="5"/>
      <c r="U710" s="5"/>
      <c r="V710" s="5"/>
      <c r="W710" s="5"/>
      <c r="X710" s="5"/>
      <c r="Y710" s="5"/>
      <c r="Z710" s="5"/>
      <c r="AA710" s="5"/>
      <c r="AB710" s="5"/>
      <c r="AC710" s="5"/>
      <c r="AD710" s="5"/>
      <c r="AE710" s="5"/>
    </row>
    <row r="711" spans="1:31" ht="21.75" customHeight="1">
      <c r="A711" s="5" t="s">
        <v>21664</v>
      </c>
      <c r="B711" s="5" t="s">
        <v>7948</v>
      </c>
      <c r="C711" s="5" t="s">
        <v>170</v>
      </c>
      <c r="D711" s="5" t="s">
        <v>390</v>
      </c>
      <c r="E711" s="5" t="s">
        <v>45</v>
      </c>
      <c r="F711" s="7">
        <v>20</v>
      </c>
      <c r="G711" s="7">
        <v>25</v>
      </c>
      <c r="H711" s="5" t="s">
        <v>188</v>
      </c>
      <c r="I711" s="5" t="s">
        <v>66</v>
      </c>
      <c r="J711" s="5" t="s">
        <v>68</v>
      </c>
      <c r="K711" s="5" t="s">
        <v>7949</v>
      </c>
      <c r="L711" s="5" t="s">
        <v>21665</v>
      </c>
      <c r="M711" s="5" t="s">
        <v>167</v>
      </c>
      <c r="N711" s="5" t="s">
        <v>55</v>
      </c>
      <c r="O711" s="5"/>
      <c r="P711" s="5" t="b">
        <f t="shared" ca="1" si="0"/>
        <v>1</v>
      </c>
      <c r="Q711" s="5"/>
      <c r="R711" s="5"/>
      <c r="S711" s="5"/>
      <c r="T711" s="5"/>
      <c r="U711" s="5"/>
      <c r="V711" s="5"/>
      <c r="W711" s="5"/>
      <c r="X711" s="5"/>
      <c r="Y711" s="5"/>
      <c r="Z711" s="5"/>
      <c r="AA711" s="5"/>
      <c r="AB711" s="5"/>
      <c r="AC711" s="5"/>
      <c r="AD711" s="5"/>
      <c r="AE711" s="5"/>
    </row>
    <row r="712" spans="1:31" ht="21.75" customHeight="1">
      <c r="A712" s="5" t="s">
        <v>21667</v>
      </c>
      <c r="B712" s="5" t="s">
        <v>21364</v>
      </c>
      <c r="C712" s="5" t="s">
        <v>20</v>
      </c>
      <c r="D712" s="5" t="s">
        <v>1173</v>
      </c>
      <c r="E712" s="5" t="s">
        <v>45</v>
      </c>
      <c r="F712" s="7">
        <v>20</v>
      </c>
      <c r="G712" s="7">
        <v>35</v>
      </c>
      <c r="H712" s="5" t="s">
        <v>3289</v>
      </c>
      <c r="I712" s="7" t="s">
        <v>24</v>
      </c>
      <c r="J712" s="5" t="s">
        <v>1098</v>
      </c>
      <c r="K712" s="5" t="s">
        <v>21368</v>
      </c>
      <c r="L712" s="5" t="s">
        <v>21669</v>
      </c>
      <c r="M712" s="5" t="s">
        <v>167</v>
      </c>
      <c r="N712" s="5" t="s">
        <v>89</v>
      </c>
      <c r="O712" s="5"/>
      <c r="P712" s="5" t="b">
        <f t="shared" ca="1" si="0"/>
        <v>1</v>
      </c>
      <c r="Q712" s="5"/>
      <c r="R712" s="5"/>
      <c r="S712" s="5"/>
      <c r="T712" s="5"/>
      <c r="U712" s="5"/>
      <c r="V712" s="5"/>
      <c r="W712" s="5"/>
      <c r="X712" s="5"/>
      <c r="Y712" s="5"/>
      <c r="Z712" s="5"/>
      <c r="AA712" s="5"/>
      <c r="AB712" s="5"/>
      <c r="AC712" s="5"/>
      <c r="AD712" s="5"/>
      <c r="AE712" s="5"/>
    </row>
    <row r="713" spans="1:31" ht="21.75" customHeight="1">
      <c r="A713" s="14" t="s">
        <v>21671</v>
      </c>
      <c r="B713" s="14" t="s">
        <v>21672</v>
      </c>
      <c r="C713" s="14" t="s">
        <v>20</v>
      </c>
      <c r="D713" s="14" t="s">
        <v>3315</v>
      </c>
      <c r="E713" s="14" t="s">
        <v>45</v>
      </c>
      <c r="F713" s="15">
        <v>20</v>
      </c>
      <c r="G713" s="15">
        <v>50</v>
      </c>
      <c r="H713" s="14" t="s">
        <v>7036</v>
      </c>
      <c r="I713" s="14" t="s">
        <v>462</v>
      </c>
      <c r="J713" s="14" t="s">
        <v>21673</v>
      </c>
      <c r="K713" s="14" t="s">
        <v>21675</v>
      </c>
      <c r="L713" s="14" t="s">
        <v>21678</v>
      </c>
      <c r="M713" s="14" t="s">
        <v>1599</v>
      </c>
      <c r="N713" s="14" t="s">
        <v>38</v>
      </c>
      <c r="O713" s="14" t="b">
        <f ca="1">IFERROR(__xludf.DUMMYFUNCTION("REGEXMATCH(A713,""(?i)ruby"")"),FALSE)</f>
        <v>0</v>
      </c>
      <c r="P713" s="14" t="b">
        <f t="shared" ca="1" si="0"/>
        <v>1</v>
      </c>
      <c r="Q713" s="5"/>
      <c r="R713" s="5"/>
      <c r="S713" s="5"/>
      <c r="T713" s="5"/>
      <c r="U713" s="5"/>
      <c r="V713" s="5"/>
      <c r="W713" s="5"/>
      <c r="X713" s="5"/>
      <c r="Y713" s="5"/>
      <c r="Z713" s="5"/>
      <c r="AA713" s="5"/>
      <c r="AB713" s="5"/>
      <c r="AC713" s="5"/>
      <c r="AD713" s="5"/>
      <c r="AE713" s="5"/>
    </row>
    <row r="714" spans="1:31" ht="21.75" customHeight="1">
      <c r="A714" s="5" t="s">
        <v>21682</v>
      </c>
      <c r="B714" s="5" t="s">
        <v>21683</v>
      </c>
      <c r="C714" s="5" t="s">
        <v>20</v>
      </c>
      <c r="D714" s="5" t="s">
        <v>21</v>
      </c>
      <c r="E714" s="5" t="s">
        <v>45</v>
      </c>
      <c r="F714" s="7">
        <v>20</v>
      </c>
      <c r="G714" s="7">
        <v>35</v>
      </c>
      <c r="H714" s="5" t="s">
        <v>3289</v>
      </c>
      <c r="I714" s="5" t="s">
        <v>108</v>
      </c>
      <c r="J714" s="5" t="s">
        <v>68</v>
      </c>
      <c r="K714" s="9" t="s">
        <v>47</v>
      </c>
      <c r="L714" s="5" t="s">
        <v>21685</v>
      </c>
      <c r="M714" s="5" t="s">
        <v>37</v>
      </c>
      <c r="N714" s="5" t="s">
        <v>55</v>
      </c>
      <c r="O714" s="5"/>
      <c r="P714" s="5" t="b">
        <f t="shared" ca="1" si="0"/>
        <v>1</v>
      </c>
      <c r="Q714" s="5"/>
      <c r="R714" s="5"/>
      <c r="S714" s="5"/>
      <c r="T714" s="5"/>
      <c r="U714" s="5"/>
      <c r="V714" s="5"/>
      <c r="W714" s="5"/>
      <c r="X714" s="5"/>
      <c r="Y714" s="5"/>
      <c r="Z714" s="5"/>
      <c r="AA714" s="5"/>
      <c r="AB714" s="5"/>
      <c r="AC714" s="5"/>
      <c r="AD714" s="5"/>
      <c r="AE714" s="5"/>
    </row>
    <row r="715" spans="1:31" ht="21.75" customHeight="1">
      <c r="A715" s="5" t="s">
        <v>21688</v>
      </c>
      <c r="B715" s="5" t="s">
        <v>21689</v>
      </c>
      <c r="C715" s="5" t="s">
        <v>27</v>
      </c>
      <c r="D715" s="5" t="s">
        <v>47</v>
      </c>
      <c r="E715" s="5" t="s">
        <v>45</v>
      </c>
      <c r="F715" s="7">
        <v>20</v>
      </c>
      <c r="G715" s="7">
        <v>30</v>
      </c>
      <c r="H715" s="5" t="s">
        <v>1088</v>
      </c>
      <c r="I715" s="5" t="s">
        <v>66</v>
      </c>
      <c r="J715" s="5" t="s">
        <v>57</v>
      </c>
      <c r="K715" s="9" t="s">
        <v>47</v>
      </c>
      <c r="L715" s="5" t="s">
        <v>21691</v>
      </c>
      <c r="M715" s="5" t="s">
        <v>100</v>
      </c>
      <c r="N715" s="5" t="s">
        <v>405</v>
      </c>
      <c r="O715" s="5"/>
      <c r="P715" s="5" t="b">
        <f t="shared" ca="1" si="0"/>
        <v>1</v>
      </c>
      <c r="Q715" s="5"/>
      <c r="R715" s="5"/>
      <c r="S715" s="5"/>
      <c r="T715" s="5"/>
      <c r="U715" s="5"/>
      <c r="V715" s="5"/>
      <c r="W715" s="5"/>
      <c r="X715" s="5"/>
      <c r="Y715" s="5"/>
      <c r="Z715" s="5"/>
      <c r="AA715" s="5"/>
      <c r="AB715" s="5"/>
      <c r="AC715" s="5"/>
      <c r="AD715" s="5"/>
      <c r="AE715" s="5"/>
    </row>
    <row r="716" spans="1:31" ht="21.75" customHeight="1">
      <c r="A716" s="5" t="s">
        <v>19503</v>
      </c>
      <c r="B716" s="5" t="s">
        <v>21693</v>
      </c>
      <c r="C716" s="5" t="s">
        <v>170</v>
      </c>
      <c r="D716" s="5" t="s">
        <v>390</v>
      </c>
      <c r="E716" s="5" t="s">
        <v>45</v>
      </c>
      <c r="F716" s="7">
        <v>20</v>
      </c>
      <c r="G716" s="7">
        <v>30</v>
      </c>
      <c r="H716" s="5" t="s">
        <v>1088</v>
      </c>
      <c r="I716" s="5" t="s">
        <v>66</v>
      </c>
      <c r="J716" s="5" t="s">
        <v>4617</v>
      </c>
      <c r="K716" s="5" t="s">
        <v>21695</v>
      </c>
      <c r="L716" s="5" t="s">
        <v>21696</v>
      </c>
      <c r="M716" s="5" t="s">
        <v>53</v>
      </c>
      <c r="N716" s="5" t="s">
        <v>55</v>
      </c>
      <c r="O716" s="5"/>
      <c r="P716" s="5" t="b">
        <f t="shared" ca="1" si="0"/>
        <v>1</v>
      </c>
      <c r="Q716" s="5"/>
      <c r="R716" s="5"/>
      <c r="S716" s="5"/>
      <c r="T716" s="5"/>
      <c r="U716" s="5"/>
      <c r="V716" s="5"/>
      <c r="W716" s="5"/>
      <c r="X716" s="5"/>
      <c r="Y716" s="5"/>
      <c r="Z716" s="5"/>
      <c r="AA716" s="5"/>
      <c r="AB716" s="5"/>
      <c r="AC716" s="5"/>
      <c r="AD716" s="5"/>
      <c r="AE716" s="5"/>
    </row>
    <row r="717" spans="1:31" ht="21.75" customHeight="1">
      <c r="A717" s="5" t="s">
        <v>21699</v>
      </c>
      <c r="B717" s="5" t="s">
        <v>21700</v>
      </c>
      <c r="C717" s="5" t="s">
        <v>27</v>
      </c>
      <c r="D717" s="5" t="s">
        <v>212</v>
      </c>
      <c r="E717" s="5" t="s">
        <v>45</v>
      </c>
      <c r="F717" s="7">
        <v>20</v>
      </c>
      <c r="G717" s="7">
        <v>30</v>
      </c>
      <c r="H717" s="5" t="s">
        <v>1088</v>
      </c>
      <c r="I717" s="5" t="s">
        <v>66</v>
      </c>
      <c r="J717" s="5" t="s">
        <v>21701</v>
      </c>
      <c r="K717" s="5" t="s">
        <v>9851</v>
      </c>
      <c r="L717" s="5" t="s">
        <v>21702</v>
      </c>
      <c r="M717" s="5" t="s">
        <v>37</v>
      </c>
      <c r="N717" s="5" t="s">
        <v>55</v>
      </c>
      <c r="O717" s="5"/>
      <c r="P717" s="5" t="b">
        <f t="shared" ca="1" si="0"/>
        <v>1</v>
      </c>
      <c r="Q717" s="5"/>
      <c r="R717" s="5"/>
      <c r="S717" s="5"/>
      <c r="T717" s="5"/>
      <c r="U717" s="5"/>
      <c r="V717" s="5"/>
      <c r="W717" s="5"/>
      <c r="X717" s="5"/>
      <c r="Y717" s="5"/>
      <c r="Z717" s="5"/>
      <c r="AA717" s="5"/>
      <c r="AB717" s="5"/>
      <c r="AC717" s="5"/>
      <c r="AD717" s="5"/>
      <c r="AE717" s="5"/>
    </row>
    <row r="718" spans="1:31" ht="21.75" customHeight="1">
      <c r="A718" s="5" t="s">
        <v>21705</v>
      </c>
      <c r="B718" s="5" t="s">
        <v>21706</v>
      </c>
      <c r="C718" s="5" t="s">
        <v>170</v>
      </c>
      <c r="D718" s="5" t="s">
        <v>47</v>
      </c>
      <c r="E718" s="5" t="s">
        <v>45</v>
      </c>
      <c r="F718" s="7">
        <v>20</v>
      </c>
      <c r="G718" s="7">
        <v>30</v>
      </c>
      <c r="H718" s="5" t="s">
        <v>1088</v>
      </c>
      <c r="I718" s="7" t="s">
        <v>24</v>
      </c>
      <c r="J718" s="5" t="s">
        <v>68</v>
      </c>
      <c r="K718" s="5" t="s">
        <v>21709</v>
      </c>
      <c r="L718" s="5" t="s">
        <v>21710</v>
      </c>
      <c r="M718" s="5" t="s">
        <v>100</v>
      </c>
      <c r="N718" s="5" t="s">
        <v>55</v>
      </c>
      <c r="O718" s="5"/>
      <c r="P718" s="5" t="b">
        <f t="shared" ca="1" si="0"/>
        <v>1</v>
      </c>
      <c r="Q718" s="5"/>
      <c r="R718" s="5"/>
      <c r="S718" s="5"/>
      <c r="T718" s="5"/>
      <c r="U718" s="5"/>
      <c r="V718" s="5"/>
      <c r="W718" s="5"/>
      <c r="X718" s="5"/>
      <c r="Y718" s="5"/>
      <c r="Z718" s="5"/>
      <c r="AA718" s="5"/>
      <c r="AB718" s="5"/>
      <c r="AC718" s="5"/>
      <c r="AD718" s="5"/>
      <c r="AE718" s="5"/>
    </row>
    <row r="719" spans="1:31" ht="21.75" customHeight="1">
      <c r="A719" s="5" t="s">
        <v>3303</v>
      </c>
      <c r="B719" s="5" t="s">
        <v>21711</v>
      </c>
      <c r="C719" s="5" t="s">
        <v>20</v>
      </c>
      <c r="D719" s="5" t="s">
        <v>1173</v>
      </c>
      <c r="E719" s="5" t="s">
        <v>45</v>
      </c>
      <c r="F719" s="7">
        <v>20</v>
      </c>
      <c r="G719" s="7">
        <v>35</v>
      </c>
      <c r="H719" s="5" t="s">
        <v>3289</v>
      </c>
      <c r="I719" s="5" t="s">
        <v>66</v>
      </c>
      <c r="J719" s="5" t="s">
        <v>117</v>
      </c>
      <c r="K719" s="5" t="s">
        <v>1960</v>
      </c>
      <c r="L719" s="5" t="s">
        <v>21715</v>
      </c>
      <c r="M719" s="5" t="s">
        <v>53</v>
      </c>
      <c r="N719" s="5" t="s">
        <v>55</v>
      </c>
      <c r="O719" s="5"/>
      <c r="P719" s="5" t="b">
        <f t="shared" ca="1" si="0"/>
        <v>1</v>
      </c>
      <c r="Q719" s="5"/>
      <c r="R719" s="5"/>
      <c r="S719" s="5"/>
      <c r="T719" s="5"/>
      <c r="U719" s="5"/>
      <c r="V719" s="5"/>
      <c r="W719" s="5"/>
      <c r="X719" s="5"/>
      <c r="Y719" s="5"/>
      <c r="Z719" s="5"/>
      <c r="AA719" s="5"/>
      <c r="AB719" s="5"/>
      <c r="AC719" s="5"/>
      <c r="AD719" s="5"/>
      <c r="AE719" s="5"/>
    </row>
    <row r="720" spans="1:31" ht="21.75" customHeight="1">
      <c r="A720" s="14" t="s">
        <v>21718</v>
      </c>
      <c r="B720" s="14" t="s">
        <v>21719</v>
      </c>
      <c r="C720" s="14" t="s">
        <v>20</v>
      </c>
      <c r="D720" s="14" t="s">
        <v>47</v>
      </c>
      <c r="E720" s="14" t="s">
        <v>45</v>
      </c>
      <c r="F720" s="15">
        <v>20</v>
      </c>
      <c r="G720" s="15">
        <v>30</v>
      </c>
      <c r="H720" s="14" t="s">
        <v>1088</v>
      </c>
      <c r="I720" s="14" t="s">
        <v>108</v>
      </c>
      <c r="J720" s="14" t="s">
        <v>3655</v>
      </c>
      <c r="K720" s="14" t="s">
        <v>626</v>
      </c>
      <c r="L720" s="16" t="s">
        <v>47</v>
      </c>
      <c r="M720" s="14" t="s">
        <v>648</v>
      </c>
      <c r="N720" s="14" t="s">
        <v>55</v>
      </c>
      <c r="O720" s="14" t="b">
        <f ca="1">IFERROR(__xludf.DUMMYFUNCTION("REGEXMATCH(A720,""(?i)ruby"")"),FALSE)</f>
        <v>0</v>
      </c>
      <c r="P720" s="14" t="b">
        <f t="shared" ca="1" si="0"/>
        <v>1</v>
      </c>
      <c r="Q720" s="5"/>
      <c r="R720" s="5"/>
      <c r="S720" s="5"/>
      <c r="T720" s="5"/>
      <c r="U720" s="5"/>
      <c r="V720" s="5"/>
      <c r="W720" s="5"/>
      <c r="X720" s="5"/>
      <c r="Y720" s="5"/>
      <c r="Z720" s="5"/>
      <c r="AA720" s="5"/>
      <c r="AB720" s="5"/>
      <c r="AC720" s="5"/>
      <c r="AD720" s="5"/>
      <c r="AE720" s="5"/>
    </row>
    <row r="721" spans="1:31" ht="21.75" customHeight="1">
      <c r="A721" s="5" t="s">
        <v>2533</v>
      </c>
      <c r="B721" s="5" t="s">
        <v>21722</v>
      </c>
      <c r="C721" s="5" t="s">
        <v>27</v>
      </c>
      <c r="D721" s="5" t="s">
        <v>575</v>
      </c>
      <c r="E721" s="5" t="s">
        <v>45</v>
      </c>
      <c r="F721" s="7">
        <v>20</v>
      </c>
      <c r="G721" s="7">
        <v>25</v>
      </c>
      <c r="H721" s="5" t="s">
        <v>188</v>
      </c>
      <c r="I721" s="5" t="s">
        <v>66</v>
      </c>
      <c r="J721" s="5" t="s">
        <v>4611</v>
      </c>
      <c r="K721" s="5" t="s">
        <v>21723</v>
      </c>
      <c r="L721" s="5" t="s">
        <v>21724</v>
      </c>
      <c r="M721" s="5" t="s">
        <v>37</v>
      </c>
      <c r="N721" s="5" t="s">
        <v>55</v>
      </c>
      <c r="O721" s="5"/>
      <c r="P721" s="5" t="b">
        <f t="shared" ca="1" si="0"/>
        <v>1</v>
      </c>
      <c r="Q721" s="5"/>
      <c r="R721" s="5"/>
      <c r="S721" s="5"/>
      <c r="T721" s="5"/>
      <c r="U721" s="5"/>
      <c r="V721" s="5"/>
      <c r="W721" s="5"/>
      <c r="X721" s="5"/>
      <c r="Y721" s="5"/>
      <c r="Z721" s="5"/>
      <c r="AA721" s="5"/>
      <c r="AB721" s="5"/>
      <c r="AC721" s="5"/>
      <c r="AD721" s="5"/>
      <c r="AE721" s="5"/>
    </row>
    <row r="722" spans="1:31" ht="21.75" customHeight="1">
      <c r="A722" s="5" t="s">
        <v>21725</v>
      </c>
      <c r="B722" s="5" t="s">
        <v>20468</v>
      </c>
      <c r="C722" s="5" t="s">
        <v>41</v>
      </c>
      <c r="D722" s="5" t="s">
        <v>114</v>
      </c>
      <c r="E722" s="5" t="s">
        <v>29</v>
      </c>
      <c r="F722" s="7">
        <v>20</v>
      </c>
      <c r="G722" s="7">
        <v>35</v>
      </c>
      <c r="H722" s="5" t="s">
        <v>3289</v>
      </c>
      <c r="I722" s="5" t="s">
        <v>66</v>
      </c>
      <c r="J722" s="5" t="s">
        <v>947</v>
      </c>
      <c r="K722" s="5" t="s">
        <v>20471</v>
      </c>
      <c r="L722" s="5" t="s">
        <v>21726</v>
      </c>
      <c r="M722" s="5" t="s">
        <v>37</v>
      </c>
      <c r="N722" s="5" t="s">
        <v>55</v>
      </c>
      <c r="O722" s="5"/>
      <c r="P722" s="5" t="b">
        <f t="shared" ca="1" si="0"/>
        <v>1</v>
      </c>
      <c r="Q722" s="5"/>
      <c r="R722" s="5"/>
      <c r="S722" s="5"/>
      <c r="T722" s="5"/>
      <c r="U722" s="5"/>
      <c r="V722" s="5"/>
      <c r="W722" s="5"/>
      <c r="X722" s="5"/>
      <c r="Y722" s="5"/>
      <c r="Z722" s="5"/>
      <c r="AA722" s="5"/>
      <c r="AB722" s="5"/>
      <c r="AC722" s="5"/>
      <c r="AD722" s="5"/>
      <c r="AE722" s="5"/>
    </row>
    <row r="723" spans="1:31" ht="21.75" customHeight="1">
      <c r="A723" s="5" t="s">
        <v>21727</v>
      </c>
      <c r="B723" s="5" t="s">
        <v>12146</v>
      </c>
      <c r="C723" s="5" t="s">
        <v>27</v>
      </c>
      <c r="D723" s="5" t="s">
        <v>105</v>
      </c>
      <c r="E723" s="5" t="s">
        <v>45</v>
      </c>
      <c r="F723" s="7">
        <v>20</v>
      </c>
      <c r="G723" s="7">
        <v>25</v>
      </c>
      <c r="H723" s="5" t="s">
        <v>188</v>
      </c>
      <c r="I723" s="5" t="s">
        <v>66</v>
      </c>
      <c r="J723" s="5" t="s">
        <v>48</v>
      </c>
      <c r="K723" s="5" t="s">
        <v>12151</v>
      </c>
      <c r="L723" s="5" t="s">
        <v>21730</v>
      </c>
      <c r="M723" s="5" t="s">
        <v>100</v>
      </c>
      <c r="N723" s="5" t="s">
        <v>55</v>
      </c>
      <c r="O723" s="5"/>
      <c r="P723" s="5" t="b">
        <f t="shared" ca="1" si="0"/>
        <v>1</v>
      </c>
      <c r="Q723" s="5"/>
      <c r="R723" s="5"/>
      <c r="S723" s="5"/>
      <c r="T723" s="5"/>
      <c r="U723" s="5"/>
      <c r="V723" s="5"/>
      <c r="W723" s="5"/>
      <c r="X723" s="5"/>
      <c r="Y723" s="5"/>
      <c r="Z723" s="5"/>
      <c r="AA723" s="5"/>
      <c r="AB723" s="5"/>
      <c r="AC723" s="5"/>
      <c r="AD723" s="5"/>
      <c r="AE723" s="5"/>
    </row>
    <row r="724" spans="1:31" ht="21.75" customHeight="1">
      <c r="A724" s="14" t="s">
        <v>5597</v>
      </c>
      <c r="B724" s="14" t="s">
        <v>5598</v>
      </c>
      <c r="C724" s="14" t="s">
        <v>20</v>
      </c>
      <c r="D724" s="14" t="s">
        <v>21</v>
      </c>
      <c r="E724" s="14" t="s">
        <v>45</v>
      </c>
      <c r="F724" s="15">
        <v>20</v>
      </c>
      <c r="G724" s="15">
        <v>35</v>
      </c>
      <c r="H724" s="14" t="s">
        <v>3289</v>
      </c>
      <c r="I724" s="14" t="s">
        <v>66</v>
      </c>
      <c r="J724" s="14" t="s">
        <v>942</v>
      </c>
      <c r="K724" s="14" t="s">
        <v>5600</v>
      </c>
      <c r="L724" s="14" t="s">
        <v>5601</v>
      </c>
      <c r="M724" s="14" t="s">
        <v>53</v>
      </c>
      <c r="N724" s="14" t="s">
        <v>55</v>
      </c>
      <c r="O724" s="14" t="b">
        <f t="shared" ref="O724:O725" ca="1" si="13">IFERROR(__xludf.DUMMYFUNCTION("REGEXMATCH(A724,""(?i)ruby"")"),FALSE)</f>
        <v>0</v>
      </c>
      <c r="P724" s="14" t="b">
        <f t="shared" ca="1" si="0"/>
        <v>1</v>
      </c>
      <c r="Q724" s="5"/>
      <c r="R724" s="5"/>
      <c r="S724" s="5"/>
      <c r="T724" s="5"/>
      <c r="U724" s="5"/>
      <c r="V724" s="5"/>
      <c r="W724" s="5"/>
      <c r="X724" s="5"/>
      <c r="Y724" s="5"/>
      <c r="Z724" s="5"/>
      <c r="AA724" s="5"/>
      <c r="AB724" s="5"/>
      <c r="AC724" s="5"/>
      <c r="AD724" s="5"/>
      <c r="AE724" s="5"/>
    </row>
    <row r="725" spans="1:31" ht="21.75" customHeight="1">
      <c r="A725" s="14" t="s">
        <v>21735</v>
      </c>
      <c r="B725" s="14" t="s">
        <v>18082</v>
      </c>
      <c r="C725" s="14" t="s">
        <v>20</v>
      </c>
      <c r="D725" s="14" t="s">
        <v>47</v>
      </c>
      <c r="E725" s="14" t="s">
        <v>45</v>
      </c>
      <c r="F725" s="15">
        <v>20</v>
      </c>
      <c r="G725" s="15">
        <v>25</v>
      </c>
      <c r="H725" s="14" t="s">
        <v>188</v>
      </c>
      <c r="I725" s="15" t="s">
        <v>24</v>
      </c>
      <c r="J725" s="14" t="s">
        <v>110</v>
      </c>
      <c r="K725" s="14" t="s">
        <v>21736</v>
      </c>
      <c r="L725" s="16" t="s">
        <v>47</v>
      </c>
      <c r="M725" s="14" t="s">
        <v>42</v>
      </c>
      <c r="N725" s="14" t="s">
        <v>38</v>
      </c>
      <c r="O725" s="14" t="b">
        <f t="shared" ca="1" si="13"/>
        <v>0</v>
      </c>
      <c r="P725" s="14" t="b">
        <f t="shared" ca="1" si="0"/>
        <v>1</v>
      </c>
      <c r="Q725" s="5"/>
      <c r="R725" s="5"/>
      <c r="S725" s="5"/>
      <c r="T725" s="5"/>
      <c r="U725" s="5"/>
      <c r="V725" s="5"/>
      <c r="W725" s="5"/>
      <c r="X725" s="5"/>
      <c r="Y725" s="5"/>
      <c r="Z725" s="5"/>
      <c r="AA725" s="5"/>
      <c r="AB725" s="5"/>
      <c r="AC725" s="5"/>
      <c r="AD725" s="5"/>
      <c r="AE725" s="5"/>
    </row>
    <row r="726" spans="1:31" ht="21.75" customHeight="1">
      <c r="A726" s="5" t="s">
        <v>21740</v>
      </c>
      <c r="B726" s="5" t="s">
        <v>19513</v>
      </c>
      <c r="C726" s="5" t="s">
        <v>27</v>
      </c>
      <c r="D726" s="5" t="s">
        <v>85</v>
      </c>
      <c r="E726" s="5" t="s">
        <v>45</v>
      </c>
      <c r="F726" s="7">
        <v>20</v>
      </c>
      <c r="G726" s="7">
        <v>25</v>
      </c>
      <c r="H726" s="5" t="s">
        <v>188</v>
      </c>
      <c r="I726" s="5" t="s">
        <v>108</v>
      </c>
      <c r="J726" s="5" t="s">
        <v>76</v>
      </c>
      <c r="K726" s="5" t="s">
        <v>9339</v>
      </c>
      <c r="L726" s="5" t="s">
        <v>19516</v>
      </c>
      <c r="M726" s="5" t="s">
        <v>37</v>
      </c>
      <c r="N726" s="5" t="s">
        <v>55</v>
      </c>
      <c r="O726" s="5"/>
      <c r="P726" s="5" t="b">
        <f t="shared" ca="1" si="0"/>
        <v>1</v>
      </c>
      <c r="Q726" s="5"/>
      <c r="R726" s="5"/>
      <c r="S726" s="5"/>
      <c r="T726" s="5"/>
      <c r="U726" s="5"/>
      <c r="V726" s="5"/>
      <c r="W726" s="5"/>
      <c r="X726" s="5"/>
      <c r="Y726" s="5"/>
      <c r="Z726" s="5"/>
      <c r="AA726" s="5"/>
      <c r="AB726" s="5"/>
      <c r="AC726" s="5"/>
      <c r="AD726" s="5"/>
      <c r="AE726" s="5"/>
    </row>
    <row r="727" spans="1:31" ht="21.75" customHeight="1">
      <c r="A727" s="14" t="s">
        <v>21746</v>
      </c>
      <c r="B727" s="14" t="s">
        <v>3618</v>
      </c>
      <c r="C727" s="14" t="s">
        <v>27</v>
      </c>
      <c r="D727" s="14" t="s">
        <v>47</v>
      </c>
      <c r="E727" s="14" t="s">
        <v>45</v>
      </c>
      <c r="F727" s="15">
        <v>20</v>
      </c>
      <c r="G727" s="15">
        <v>35</v>
      </c>
      <c r="H727" s="14" t="s">
        <v>3289</v>
      </c>
      <c r="I727" s="14" t="s">
        <v>108</v>
      </c>
      <c r="J727" s="14" t="s">
        <v>117</v>
      </c>
      <c r="K727" s="14" t="s">
        <v>3621</v>
      </c>
      <c r="L727" s="14" t="s">
        <v>21750</v>
      </c>
      <c r="M727" s="14" t="s">
        <v>1599</v>
      </c>
      <c r="N727" s="14" t="s">
        <v>89</v>
      </c>
      <c r="O727" s="14" t="b">
        <f t="shared" ref="O727:O728" ca="1" si="14">IFERROR(__xludf.DUMMYFUNCTION("REGEXMATCH(A727,""(?i)ruby"")"),FALSE)</f>
        <v>0</v>
      </c>
      <c r="P727" s="14" t="b">
        <f t="shared" ca="1" si="0"/>
        <v>1</v>
      </c>
      <c r="Q727" s="5"/>
      <c r="R727" s="5"/>
      <c r="S727" s="5"/>
      <c r="T727" s="5"/>
      <c r="U727" s="5"/>
      <c r="V727" s="5"/>
      <c r="W727" s="5"/>
      <c r="X727" s="5"/>
      <c r="Y727" s="5"/>
      <c r="Z727" s="5"/>
      <c r="AA727" s="5"/>
      <c r="AB727" s="5"/>
      <c r="AC727" s="5"/>
      <c r="AD727" s="5"/>
      <c r="AE727" s="5"/>
    </row>
    <row r="728" spans="1:31" ht="21.75" customHeight="1">
      <c r="A728" s="14" t="s">
        <v>17018</v>
      </c>
      <c r="B728" s="14" t="s">
        <v>10198</v>
      </c>
      <c r="C728" s="14" t="s">
        <v>41</v>
      </c>
      <c r="D728" s="14" t="s">
        <v>874</v>
      </c>
      <c r="E728" s="14" t="s">
        <v>45</v>
      </c>
      <c r="F728" s="15">
        <v>20</v>
      </c>
      <c r="G728" s="15">
        <v>25</v>
      </c>
      <c r="H728" s="14" t="s">
        <v>188</v>
      </c>
      <c r="I728" s="14" t="s">
        <v>1690</v>
      </c>
      <c r="J728" s="14" t="s">
        <v>110</v>
      </c>
      <c r="K728" s="14" t="s">
        <v>10200</v>
      </c>
      <c r="L728" s="16" t="s">
        <v>47</v>
      </c>
      <c r="M728" s="14" t="s">
        <v>53</v>
      </c>
      <c r="N728" s="14" t="s">
        <v>89</v>
      </c>
      <c r="O728" s="14" t="b">
        <f t="shared" ca="1" si="14"/>
        <v>0</v>
      </c>
      <c r="P728" s="14" t="b">
        <f t="shared" ca="1" si="0"/>
        <v>1</v>
      </c>
      <c r="Q728" s="5"/>
      <c r="R728" s="5"/>
      <c r="S728" s="5"/>
      <c r="T728" s="5"/>
      <c r="U728" s="5"/>
      <c r="V728" s="5"/>
      <c r="W728" s="5"/>
      <c r="X728" s="5"/>
      <c r="Y728" s="5"/>
      <c r="Z728" s="5"/>
      <c r="AA728" s="5"/>
      <c r="AB728" s="5"/>
      <c r="AC728" s="5"/>
      <c r="AD728" s="5"/>
      <c r="AE728" s="5"/>
    </row>
    <row r="729" spans="1:31" ht="21.75" customHeight="1">
      <c r="A729" s="5" t="s">
        <v>6863</v>
      </c>
      <c r="B729" s="5" t="s">
        <v>2923</v>
      </c>
      <c r="C729" s="5" t="s">
        <v>27</v>
      </c>
      <c r="D729" s="5" t="s">
        <v>47</v>
      </c>
      <c r="E729" s="5" t="s">
        <v>29</v>
      </c>
      <c r="F729" s="7">
        <v>20</v>
      </c>
      <c r="G729" s="7">
        <v>25</v>
      </c>
      <c r="H729" s="5" t="s">
        <v>188</v>
      </c>
      <c r="I729" s="5" t="s">
        <v>66</v>
      </c>
      <c r="J729" s="5" t="s">
        <v>2924</v>
      </c>
      <c r="K729" s="5" t="s">
        <v>6865</v>
      </c>
      <c r="L729" s="5" t="s">
        <v>6867</v>
      </c>
      <c r="M729" s="5" t="s">
        <v>37</v>
      </c>
      <c r="N729" s="5" t="s">
        <v>405</v>
      </c>
      <c r="O729" s="5"/>
      <c r="P729" s="5" t="b">
        <f t="shared" ca="1" si="0"/>
        <v>1</v>
      </c>
      <c r="Q729" s="5"/>
      <c r="R729" s="5"/>
      <c r="S729" s="5"/>
      <c r="T729" s="5"/>
      <c r="U729" s="5"/>
      <c r="V729" s="5"/>
      <c r="W729" s="5"/>
      <c r="X729" s="5"/>
      <c r="Y729" s="5"/>
      <c r="Z729" s="5"/>
      <c r="AA729" s="5"/>
      <c r="AB729" s="5"/>
      <c r="AC729" s="5"/>
      <c r="AD729" s="5"/>
      <c r="AE729" s="5"/>
    </row>
    <row r="730" spans="1:31" ht="21.75" customHeight="1">
      <c r="A730" s="5" t="s">
        <v>21763</v>
      </c>
      <c r="B730" s="5" t="s">
        <v>11251</v>
      </c>
      <c r="C730" s="5" t="s">
        <v>170</v>
      </c>
      <c r="D730" s="5" t="s">
        <v>390</v>
      </c>
      <c r="E730" s="5" t="s">
        <v>45</v>
      </c>
      <c r="F730" s="7">
        <v>20</v>
      </c>
      <c r="G730" s="7">
        <v>25</v>
      </c>
      <c r="H730" s="5" t="s">
        <v>188</v>
      </c>
      <c r="I730" s="5" t="s">
        <v>108</v>
      </c>
      <c r="J730" s="5" t="s">
        <v>1053</v>
      </c>
      <c r="K730" s="5" t="s">
        <v>21765</v>
      </c>
      <c r="L730" s="5" t="s">
        <v>21766</v>
      </c>
      <c r="M730" s="5" t="s">
        <v>42</v>
      </c>
      <c r="N730" s="5" t="s">
        <v>55</v>
      </c>
      <c r="O730" s="5"/>
      <c r="P730" s="5" t="b">
        <f t="shared" ca="1" si="0"/>
        <v>1</v>
      </c>
      <c r="Q730" s="5"/>
      <c r="R730" s="5"/>
      <c r="S730" s="5"/>
      <c r="T730" s="5"/>
      <c r="U730" s="5"/>
      <c r="V730" s="5"/>
      <c r="W730" s="5"/>
      <c r="X730" s="5"/>
      <c r="Y730" s="5"/>
      <c r="Z730" s="5"/>
      <c r="AA730" s="5"/>
      <c r="AB730" s="5"/>
      <c r="AC730" s="5"/>
      <c r="AD730" s="5"/>
      <c r="AE730" s="5"/>
    </row>
    <row r="731" spans="1:31" ht="21.75" customHeight="1">
      <c r="A731" s="5" t="s">
        <v>19717</v>
      </c>
      <c r="B731" s="5" t="s">
        <v>13918</v>
      </c>
      <c r="C731" s="5" t="s">
        <v>170</v>
      </c>
      <c r="D731" s="5" t="s">
        <v>47</v>
      </c>
      <c r="E731" s="5" t="s">
        <v>45</v>
      </c>
      <c r="F731" s="7">
        <v>20</v>
      </c>
      <c r="G731" s="7">
        <v>35</v>
      </c>
      <c r="H731" s="5" t="s">
        <v>3289</v>
      </c>
      <c r="I731" s="5" t="s">
        <v>66</v>
      </c>
      <c r="J731" s="5" t="s">
        <v>382</v>
      </c>
      <c r="K731" s="5" t="s">
        <v>13920</v>
      </c>
      <c r="L731" s="5" t="s">
        <v>21769</v>
      </c>
      <c r="M731" s="5" t="s">
        <v>42</v>
      </c>
      <c r="N731" s="5" t="s">
        <v>55</v>
      </c>
      <c r="O731" s="5"/>
      <c r="P731" s="5" t="b">
        <f t="shared" ca="1" si="0"/>
        <v>1</v>
      </c>
      <c r="Q731" s="5"/>
      <c r="R731" s="5"/>
      <c r="S731" s="5"/>
      <c r="T731" s="5"/>
      <c r="U731" s="5"/>
      <c r="V731" s="5"/>
      <c r="W731" s="5"/>
      <c r="X731" s="5"/>
      <c r="Y731" s="5"/>
      <c r="Z731" s="5"/>
      <c r="AA731" s="5"/>
      <c r="AB731" s="5"/>
      <c r="AC731" s="5"/>
      <c r="AD731" s="5"/>
      <c r="AE731" s="5"/>
    </row>
    <row r="732" spans="1:31" ht="21.75" customHeight="1">
      <c r="A732" s="5" t="s">
        <v>21770</v>
      </c>
      <c r="B732" s="5" t="s">
        <v>17434</v>
      </c>
      <c r="C732" s="5" t="s">
        <v>41</v>
      </c>
      <c r="D732" s="5" t="s">
        <v>94</v>
      </c>
      <c r="E732" s="5" t="s">
        <v>45</v>
      </c>
      <c r="F732" s="7">
        <v>20</v>
      </c>
      <c r="G732" s="7">
        <v>25</v>
      </c>
      <c r="H732" s="5" t="s">
        <v>188</v>
      </c>
      <c r="I732" s="5" t="s">
        <v>66</v>
      </c>
      <c r="J732" s="5" t="s">
        <v>17435</v>
      </c>
      <c r="K732" s="5" t="s">
        <v>21773</v>
      </c>
      <c r="L732" s="5" t="s">
        <v>21774</v>
      </c>
      <c r="M732" s="5" t="s">
        <v>37</v>
      </c>
      <c r="N732" s="5" t="s">
        <v>89</v>
      </c>
      <c r="O732" s="5"/>
      <c r="P732" s="5" t="b">
        <f t="shared" ca="1" si="0"/>
        <v>1</v>
      </c>
      <c r="Q732" s="5"/>
      <c r="R732" s="5"/>
      <c r="S732" s="5"/>
      <c r="T732" s="5"/>
      <c r="U732" s="5"/>
      <c r="V732" s="5"/>
      <c r="W732" s="5"/>
      <c r="X732" s="5"/>
      <c r="Y732" s="5"/>
      <c r="Z732" s="5"/>
      <c r="AA732" s="5"/>
      <c r="AB732" s="5"/>
      <c r="AC732" s="5"/>
      <c r="AD732" s="5"/>
      <c r="AE732" s="5"/>
    </row>
    <row r="733" spans="1:31" ht="21.75" customHeight="1">
      <c r="A733" s="5" t="s">
        <v>9131</v>
      </c>
      <c r="B733" s="5" t="s">
        <v>19464</v>
      </c>
      <c r="C733" s="5" t="s">
        <v>20</v>
      </c>
      <c r="D733" s="5" t="s">
        <v>47</v>
      </c>
      <c r="E733" s="5" t="s">
        <v>45</v>
      </c>
      <c r="F733" s="7">
        <v>20</v>
      </c>
      <c r="G733" s="7">
        <v>30</v>
      </c>
      <c r="H733" s="5" t="s">
        <v>1088</v>
      </c>
      <c r="I733" s="5" t="s">
        <v>108</v>
      </c>
      <c r="J733" s="5" t="s">
        <v>18657</v>
      </c>
      <c r="K733" s="5" t="s">
        <v>19465</v>
      </c>
      <c r="L733" s="5" t="s">
        <v>21778</v>
      </c>
      <c r="M733" s="5" t="s">
        <v>100</v>
      </c>
      <c r="N733" s="5" t="s">
        <v>55</v>
      </c>
      <c r="O733" s="5"/>
      <c r="P733" s="5" t="b">
        <f t="shared" ca="1" si="0"/>
        <v>1</v>
      </c>
      <c r="Q733" s="5"/>
      <c r="R733" s="5"/>
      <c r="S733" s="5"/>
      <c r="T733" s="5"/>
      <c r="U733" s="5"/>
      <c r="V733" s="5"/>
      <c r="W733" s="5"/>
      <c r="X733" s="5"/>
      <c r="Y733" s="5"/>
      <c r="Z733" s="5"/>
      <c r="AA733" s="5"/>
      <c r="AB733" s="5"/>
      <c r="AC733" s="5"/>
      <c r="AD733" s="5"/>
      <c r="AE733" s="5"/>
    </row>
    <row r="734" spans="1:31" ht="21.75" customHeight="1">
      <c r="A734" s="5" t="s">
        <v>21780</v>
      </c>
      <c r="B734" s="5" t="s">
        <v>21782</v>
      </c>
      <c r="C734" s="5" t="s">
        <v>170</v>
      </c>
      <c r="D734" s="5" t="s">
        <v>171</v>
      </c>
      <c r="E734" s="5" t="s">
        <v>919</v>
      </c>
      <c r="F734" s="7">
        <v>20</v>
      </c>
      <c r="G734" s="7">
        <v>25</v>
      </c>
      <c r="H734" s="5" t="s">
        <v>188</v>
      </c>
      <c r="I734" s="5" t="s">
        <v>31</v>
      </c>
      <c r="J734" s="5" t="s">
        <v>68</v>
      </c>
      <c r="K734" s="5" t="s">
        <v>21785</v>
      </c>
      <c r="L734" s="5" t="s">
        <v>21787</v>
      </c>
      <c r="M734" s="5" t="s">
        <v>37</v>
      </c>
      <c r="N734" s="5" t="s">
        <v>89</v>
      </c>
      <c r="O734" s="5"/>
      <c r="P734" s="5" t="b">
        <f t="shared" ca="1" si="0"/>
        <v>1</v>
      </c>
      <c r="Q734" s="5"/>
      <c r="R734" s="5"/>
      <c r="S734" s="5"/>
      <c r="T734" s="5"/>
      <c r="U734" s="5"/>
      <c r="V734" s="5"/>
      <c r="W734" s="5"/>
      <c r="X734" s="5"/>
      <c r="Y734" s="5"/>
      <c r="Z734" s="5"/>
      <c r="AA734" s="5"/>
      <c r="AB734" s="5"/>
      <c r="AC734" s="5"/>
      <c r="AD734" s="5"/>
      <c r="AE734" s="5"/>
    </row>
    <row r="735" spans="1:31" ht="21.75" customHeight="1">
      <c r="A735" s="5" t="s">
        <v>21788</v>
      </c>
      <c r="B735" s="5" t="s">
        <v>21789</v>
      </c>
      <c r="C735" s="5" t="s">
        <v>27</v>
      </c>
      <c r="D735" s="5" t="s">
        <v>85</v>
      </c>
      <c r="E735" s="5" t="s">
        <v>45</v>
      </c>
      <c r="F735" s="7">
        <v>20</v>
      </c>
      <c r="G735" s="7">
        <v>30</v>
      </c>
      <c r="H735" s="5" t="s">
        <v>1088</v>
      </c>
      <c r="I735" s="7" t="s">
        <v>24</v>
      </c>
      <c r="J735" s="5" t="s">
        <v>68</v>
      </c>
      <c r="K735" s="5" t="s">
        <v>21790</v>
      </c>
      <c r="L735" s="5" t="s">
        <v>21792</v>
      </c>
      <c r="M735" s="5" t="s">
        <v>42</v>
      </c>
      <c r="N735" s="5" t="s">
        <v>89</v>
      </c>
      <c r="O735" s="5"/>
      <c r="P735" s="5" t="b">
        <f t="shared" ca="1" si="0"/>
        <v>1</v>
      </c>
      <c r="Q735" s="5"/>
      <c r="R735" s="5"/>
      <c r="S735" s="5"/>
      <c r="T735" s="5"/>
      <c r="U735" s="5"/>
      <c r="V735" s="5"/>
      <c r="W735" s="5"/>
      <c r="X735" s="5"/>
      <c r="Y735" s="5"/>
      <c r="Z735" s="5"/>
      <c r="AA735" s="5"/>
      <c r="AB735" s="5"/>
      <c r="AC735" s="5"/>
      <c r="AD735" s="5"/>
      <c r="AE735" s="5"/>
    </row>
    <row r="736" spans="1:31" ht="21.75" customHeight="1">
      <c r="A736" s="14" t="s">
        <v>21797</v>
      </c>
      <c r="B736" s="14" t="s">
        <v>7275</v>
      </c>
      <c r="C736" s="14" t="s">
        <v>170</v>
      </c>
      <c r="D736" s="14" t="s">
        <v>390</v>
      </c>
      <c r="E736" s="14" t="s">
        <v>45</v>
      </c>
      <c r="F736" s="15">
        <v>20</v>
      </c>
      <c r="G736" s="15">
        <v>25</v>
      </c>
      <c r="H736" s="14" t="s">
        <v>188</v>
      </c>
      <c r="I736" s="14" t="s">
        <v>108</v>
      </c>
      <c r="J736" s="14" t="s">
        <v>117</v>
      </c>
      <c r="K736" s="14" t="s">
        <v>6949</v>
      </c>
      <c r="L736" s="16" t="s">
        <v>47</v>
      </c>
      <c r="M736" s="14" t="s">
        <v>42</v>
      </c>
      <c r="N736" s="14" t="s">
        <v>55</v>
      </c>
      <c r="O736" s="14" t="b">
        <f t="shared" ref="O736:O737" ca="1" si="15">IFERROR(__xludf.DUMMYFUNCTION("REGEXMATCH(A736,""(?i)ruby"")"),FALSE)</f>
        <v>0</v>
      </c>
      <c r="P736" s="14" t="b">
        <f t="shared" ca="1" si="0"/>
        <v>1</v>
      </c>
      <c r="Q736" s="5"/>
      <c r="R736" s="5"/>
      <c r="S736" s="5"/>
      <c r="T736" s="5"/>
      <c r="U736" s="5"/>
      <c r="V736" s="5"/>
      <c r="W736" s="5"/>
      <c r="X736" s="5"/>
      <c r="Y736" s="5"/>
      <c r="Z736" s="5"/>
      <c r="AA736" s="5"/>
      <c r="AB736" s="5"/>
      <c r="AC736" s="5"/>
      <c r="AD736" s="5"/>
      <c r="AE736" s="5"/>
    </row>
    <row r="737" spans="1:31" ht="21.75" customHeight="1">
      <c r="A737" s="14" t="s">
        <v>15256</v>
      </c>
      <c r="B737" s="14" t="s">
        <v>4357</v>
      </c>
      <c r="C737" s="14" t="s">
        <v>20</v>
      </c>
      <c r="D737" s="14" t="s">
        <v>296</v>
      </c>
      <c r="E737" s="14" t="s">
        <v>45</v>
      </c>
      <c r="F737" s="15">
        <v>20</v>
      </c>
      <c r="G737" s="15">
        <v>25</v>
      </c>
      <c r="H737" s="14" t="s">
        <v>188</v>
      </c>
      <c r="I737" s="14" t="s">
        <v>1690</v>
      </c>
      <c r="J737" s="14" t="s">
        <v>1283</v>
      </c>
      <c r="K737" s="14" t="s">
        <v>4360</v>
      </c>
      <c r="L737" s="16" t="s">
        <v>47</v>
      </c>
      <c r="M737" s="14" t="s">
        <v>1599</v>
      </c>
      <c r="N737" s="14" t="s">
        <v>237</v>
      </c>
      <c r="O737" s="14" t="b">
        <f t="shared" ca="1" si="15"/>
        <v>0</v>
      </c>
      <c r="P737" s="14" t="b">
        <f t="shared" ca="1" si="0"/>
        <v>1</v>
      </c>
      <c r="Q737" s="5"/>
      <c r="R737" s="5"/>
      <c r="S737" s="5"/>
      <c r="T737" s="5"/>
      <c r="U737" s="5"/>
      <c r="V737" s="5"/>
      <c r="W737" s="5"/>
      <c r="X737" s="5"/>
      <c r="Y737" s="5"/>
      <c r="Z737" s="5"/>
      <c r="AA737" s="5"/>
      <c r="AB737" s="5"/>
      <c r="AC737" s="5"/>
      <c r="AD737" s="5"/>
      <c r="AE737" s="5"/>
    </row>
    <row r="738" spans="1:31" ht="21.75" customHeight="1">
      <c r="A738" s="5" t="s">
        <v>3537</v>
      </c>
      <c r="B738" s="5" t="s">
        <v>3538</v>
      </c>
      <c r="C738" s="5" t="s">
        <v>27</v>
      </c>
      <c r="D738" s="5" t="s">
        <v>290</v>
      </c>
      <c r="E738" s="5" t="s">
        <v>45</v>
      </c>
      <c r="F738" s="7">
        <v>20</v>
      </c>
      <c r="G738" s="7">
        <v>25</v>
      </c>
      <c r="H738" s="5" t="s">
        <v>188</v>
      </c>
      <c r="I738" s="5" t="s">
        <v>66</v>
      </c>
      <c r="J738" s="5" t="s">
        <v>3541</v>
      </c>
      <c r="K738" s="5" t="s">
        <v>3542</v>
      </c>
      <c r="L738" s="5" t="s">
        <v>3545</v>
      </c>
      <c r="M738" s="5" t="s">
        <v>37</v>
      </c>
      <c r="N738" s="5" t="s">
        <v>38</v>
      </c>
      <c r="O738" s="5"/>
      <c r="P738" s="5" t="b">
        <f t="shared" ca="1" si="0"/>
        <v>1</v>
      </c>
      <c r="Q738" s="5"/>
      <c r="R738" s="5"/>
      <c r="S738" s="5"/>
      <c r="T738" s="5"/>
      <c r="U738" s="5"/>
      <c r="V738" s="5"/>
      <c r="W738" s="5"/>
      <c r="X738" s="5"/>
      <c r="Y738" s="5"/>
      <c r="Z738" s="5"/>
      <c r="AA738" s="5"/>
      <c r="AB738" s="5"/>
      <c r="AC738" s="5"/>
      <c r="AD738" s="5"/>
      <c r="AE738" s="5"/>
    </row>
    <row r="739" spans="1:31" ht="21.75" customHeight="1">
      <c r="A739" s="5" t="s">
        <v>2665</v>
      </c>
      <c r="B739" s="5" t="s">
        <v>20171</v>
      </c>
      <c r="C739" s="5" t="s">
        <v>27</v>
      </c>
      <c r="D739" s="5" t="s">
        <v>75</v>
      </c>
      <c r="E739" s="5" t="s">
        <v>45</v>
      </c>
      <c r="F739" s="7">
        <v>20</v>
      </c>
      <c r="G739" s="7">
        <v>30</v>
      </c>
      <c r="H739" s="5" t="s">
        <v>1088</v>
      </c>
      <c r="I739" s="5" t="s">
        <v>108</v>
      </c>
      <c r="J739" s="5" t="s">
        <v>57</v>
      </c>
      <c r="K739" s="5" t="s">
        <v>21817</v>
      </c>
      <c r="L739" s="5" t="s">
        <v>21818</v>
      </c>
      <c r="M739" s="5" t="s">
        <v>167</v>
      </c>
      <c r="N739" s="5" t="s">
        <v>55</v>
      </c>
      <c r="O739" s="5"/>
      <c r="P739" s="5" t="b">
        <f t="shared" ca="1" si="0"/>
        <v>1</v>
      </c>
      <c r="Q739" s="5"/>
      <c r="R739" s="5"/>
      <c r="S739" s="5"/>
      <c r="T739" s="5"/>
      <c r="U739" s="5"/>
      <c r="V739" s="5"/>
      <c r="W739" s="5"/>
      <c r="X739" s="5"/>
      <c r="Y739" s="5"/>
      <c r="Z739" s="5"/>
      <c r="AA739" s="5"/>
      <c r="AB739" s="5"/>
      <c r="AC739" s="5"/>
      <c r="AD739" s="5"/>
      <c r="AE739" s="5"/>
    </row>
    <row r="740" spans="1:31" ht="21.75" customHeight="1">
      <c r="A740" s="14" t="s">
        <v>21822</v>
      </c>
      <c r="B740" s="14" t="s">
        <v>21719</v>
      </c>
      <c r="C740" s="14" t="s">
        <v>20</v>
      </c>
      <c r="D740" s="14" t="s">
        <v>47</v>
      </c>
      <c r="E740" s="14" t="s">
        <v>45</v>
      </c>
      <c r="F740" s="15">
        <v>20</v>
      </c>
      <c r="G740" s="15">
        <v>25</v>
      </c>
      <c r="H740" s="14" t="s">
        <v>188</v>
      </c>
      <c r="I740" s="14" t="s">
        <v>108</v>
      </c>
      <c r="J740" s="14" t="s">
        <v>3655</v>
      </c>
      <c r="K740" s="14" t="s">
        <v>626</v>
      </c>
      <c r="L740" s="14" t="s">
        <v>21824</v>
      </c>
      <c r="M740" s="14" t="s">
        <v>648</v>
      </c>
      <c r="N740" s="14" t="s">
        <v>55</v>
      </c>
      <c r="O740" s="14" t="b">
        <f t="shared" ref="O740:O742" ca="1" si="16">IFERROR(__xludf.DUMMYFUNCTION("REGEXMATCH(A740,""(?i)ruby"")"),FALSE)</f>
        <v>0</v>
      </c>
      <c r="P740" s="14" t="b">
        <f t="shared" ca="1" si="0"/>
        <v>1</v>
      </c>
      <c r="Q740" s="5"/>
      <c r="R740" s="5"/>
      <c r="S740" s="5"/>
      <c r="T740" s="5"/>
      <c r="U740" s="5"/>
      <c r="V740" s="5"/>
      <c r="W740" s="5"/>
      <c r="X740" s="5"/>
      <c r="Y740" s="5"/>
      <c r="Z740" s="5"/>
      <c r="AA740" s="5"/>
      <c r="AB740" s="5"/>
      <c r="AC740" s="5"/>
      <c r="AD740" s="5"/>
      <c r="AE740" s="5"/>
    </row>
    <row r="741" spans="1:31" ht="21.75" customHeight="1">
      <c r="A741" s="14" t="s">
        <v>21831</v>
      </c>
      <c r="B741" s="14" t="s">
        <v>5620</v>
      </c>
      <c r="C741" s="14" t="s">
        <v>170</v>
      </c>
      <c r="D741" s="14" t="s">
        <v>47</v>
      </c>
      <c r="E741" s="14" t="s">
        <v>45</v>
      </c>
      <c r="F741" s="15">
        <v>20</v>
      </c>
      <c r="G741" s="15">
        <v>40</v>
      </c>
      <c r="H741" s="14" t="s">
        <v>2981</v>
      </c>
      <c r="I741" s="14" t="s">
        <v>108</v>
      </c>
      <c r="J741" s="14" t="s">
        <v>117</v>
      </c>
      <c r="K741" s="14" t="s">
        <v>21833</v>
      </c>
      <c r="L741" s="16" t="s">
        <v>47</v>
      </c>
      <c r="M741" s="14" t="s">
        <v>1599</v>
      </c>
      <c r="N741" s="14" t="s">
        <v>55</v>
      </c>
      <c r="O741" s="14" t="b">
        <f t="shared" ca="1" si="16"/>
        <v>0</v>
      </c>
      <c r="P741" s="14" t="b">
        <f t="shared" ca="1" si="0"/>
        <v>1</v>
      </c>
      <c r="Q741" s="5"/>
      <c r="R741" s="5"/>
      <c r="S741" s="5"/>
      <c r="T741" s="5"/>
      <c r="U741" s="5"/>
      <c r="V741" s="5"/>
      <c r="W741" s="5"/>
      <c r="X741" s="5"/>
      <c r="Y741" s="5"/>
      <c r="Z741" s="5"/>
      <c r="AA741" s="5"/>
      <c r="AB741" s="5"/>
      <c r="AC741" s="5"/>
      <c r="AD741" s="5"/>
      <c r="AE741" s="5"/>
    </row>
    <row r="742" spans="1:31" ht="21.75" customHeight="1">
      <c r="A742" s="14" t="s">
        <v>15495</v>
      </c>
      <c r="B742" s="14" t="s">
        <v>21836</v>
      </c>
      <c r="C742" s="14" t="s">
        <v>20</v>
      </c>
      <c r="D742" s="14" t="s">
        <v>1173</v>
      </c>
      <c r="E742" s="14" t="s">
        <v>45</v>
      </c>
      <c r="F742" s="15">
        <v>20</v>
      </c>
      <c r="G742" s="15">
        <v>25</v>
      </c>
      <c r="H742" s="14" t="s">
        <v>188</v>
      </c>
      <c r="I742" s="14" t="s">
        <v>66</v>
      </c>
      <c r="J742" s="14" t="s">
        <v>110</v>
      </c>
      <c r="K742" s="14" t="s">
        <v>21838</v>
      </c>
      <c r="L742" s="14" t="s">
        <v>21839</v>
      </c>
      <c r="M742" s="14" t="s">
        <v>37</v>
      </c>
      <c r="N742" s="14" t="s">
        <v>44</v>
      </c>
      <c r="O742" s="14" t="b">
        <f t="shared" ca="1" si="16"/>
        <v>0</v>
      </c>
      <c r="P742" s="14" t="b">
        <f t="shared" ca="1" si="0"/>
        <v>1</v>
      </c>
      <c r="Q742" s="5"/>
      <c r="R742" s="5"/>
      <c r="S742" s="5"/>
      <c r="T742" s="5"/>
      <c r="U742" s="5"/>
      <c r="V742" s="5"/>
      <c r="W742" s="5"/>
      <c r="X742" s="5"/>
      <c r="Y742" s="5"/>
      <c r="Z742" s="5"/>
      <c r="AA742" s="5"/>
      <c r="AB742" s="5"/>
      <c r="AC742" s="5"/>
      <c r="AD742" s="5"/>
      <c r="AE742" s="5"/>
    </row>
    <row r="743" spans="1:31" ht="21.75" customHeight="1">
      <c r="A743" s="5" t="s">
        <v>21843</v>
      </c>
      <c r="B743" s="5" t="s">
        <v>21364</v>
      </c>
      <c r="C743" s="5" t="s">
        <v>20</v>
      </c>
      <c r="D743" s="5" t="s">
        <v>1173</v>
      </c>
      <c r="E743" s="5" t="s">
        <v>45</v>
      </c>
      <c r="F743" s="7">
        <v>20</v>
      </c>
      <c r="G743" s="7">
        <v>40</v>
      </c>
      <c r="H743" s="5" t="s">
        <v>2981</v>
      </c>
      <c r="I743" s="5" t="s">
        <v>31</v>
      </c>
      <c r="J743" s="5" t="s">
        <v>1098</v>
      </c>
      <c r="K743" s="5" t="s">
        <v>21368</v>
      </c>
      <c r="L743" s="5" t="s">
        <v>21846</v>
      </c>
      <c r="M743" s="5" t="s">
        <v>167</v>
      </c>
      <c r="N743" s="5" t="s">
        <v>89</v>
      </c>
      <c r="O743" s="5"/>
      <c r="P743" s="5" t="b">
        <f t="shared" ca="1" si="0"/>
        <v>1</v>
      </c>
      <c r="Q743" s="5"/>
      <c r="R743" s="5"/>
      <c r="S743" s="5"/>
      <c r="T743" s="5"/>
      <c r="U743" s="5"/>
      <c r="V743" s="5"/>
      <c r="W743" s="5"/>
      <c r="X743" s="5"/>
      <c r="Y743" s="5"/>
      <c r="Z743" s="5"/>
      <c r="AA743" s="5"/>
      <c r="AB743" s="5"/>
      <c r="AC743" s="5"/>
      <c r="AD743" s="5"/>
      <c r="AE743" s="5"/>
    </row>
    <row r="744" spans="1:31" ht="21.75" customHeight="1">
      <c r="A744" s="5" t="s">
        <v>14191</v>
      </c>
      <c r="B744" s="5" t="s">
        <v>21652</v>
      </c>
      <c r="C744" s="5" t="s">
        <v>27</v>
      </c>
      <c r="D744" s="5" t="s">
        <v>47</v>
      </c>
      <c r="E744" s="5" t="s">
        <v>45</v>
      </c>
      <c r="F744" s="7">
        <v>20</v>
      </c>
      <c r="G744" s="7">
        <v>25</v>
      </c>
      <c r="H744" s="5" t="s">
        <v>188</v>
      </c>
      <c r="I744" s="5" t="s">
        <v>66</v>
      </c>
      <c r="J744" s="5" t="s">
        <v>117</v>
      </c>
      <c r="K744" s="5" t="s">
        <v>21653</v>
      </c>
      <c r="L744" s="5" t="s">
        <v>21849</v>
      </c>
      <c r="M744" s="5" t="s">
        <v>37</v>
      </c>
      <c r="N744" s="5" t="s">
        <v>55</v>
      </c>
      <c r="O744" s="5"/>
      <c r="P744" s="5" t="b">
        <f t="shared" ca="1" si="0"/>
        <v>1</v>
      </c>
      <c r="Q744" s="5"/>
      <c r="R744" s="5"/>
      <c r="S744" s="5"/>
      <c r="T744" s="5"/>
      <c r="U744" s="5"/>
      <c r="V744" s="5"/>
      <c r="W744" s="5"/>
      <c r="X744" s="5"/>
      <c r="Y744" s="5"/>
      <c r="Z744" s="5"/>
      <c r="AA744" s="5"/>
      <c r="AB744" s="5"/>
      <c r="AC744" s="5"/>
      <c r="AD744" s="5"/>
      <c r="AE744" s="5"/>
    </row>
    <row r="745" spans="1:31" ht="21.75" customHeight="1">
      <c r="A745" s="5" t="s">
        <v>21851</v>
      </c>
      <c r="B745" s="5" t="s">
        <v>21683</v>
      </c>
      <c r="C745" s="5" t="s">
        <v>20</v>
      </c>
      <c r="D745" s="5" t="s">
        <v>21</v>
      </c>
      <c r="E745" s="5" t="s">
        <v>45</v>
      </c>
      <c r="F745" s="7">
        <v>20</v>
      </c>
      <c r="G745" s="7">
        <v>35</v>
      </c>
      <c r="H745" s="5" t="s">
        <v>3289</v>
      </c>
      <c r="I745" s="5" t="s">
        <v>108</v>
      </c>
      <c r="J745" s="5" t="s">
        <v>68</v>
      </c>
      <c r="K745" s="9" t="s">
        <v>47</v>
      </c>
      <c r="L745" s="5" t="s">
        <v>21855</v>
      </c>
      <c r="M745" s="5" t="s">
        <v>37</v>
      </c>
      <c r="N745" s="5" t="s">
        <v>55</v>
      </c>
      <c r="O745" s="5"/>
      <c r="P745" s="5" t="b">
        <f t="shared" ca="1" si="0"/>
        <v>1</v>
      </c>
      <c r="Q745" s="5"/>
      <c r="R745" s="5"/>
      <c r="S745" s="5"/>
      <c r="T745" s="5"/>
      <c r="U745" s="5"/>
      <c r="V745" s="5"/>
      <c r="W745" s="5"/>
      <c r="X745" s="5"/>
      <c r="Y745" s="5"/>
      <c r="Z745" s="5"/>
      <c r="AA745" s="5"/>
      <c r="AB745" s="5"/>
      <c r="AC745" s="5"/>
      <c r="AD745" s="5"/>
      <c r="AE745" s="5"/>
    </row>
    <row r="746" spans="1:31" ht="21.75" customHeight="1">
      <c r="A746" s="5" t="s">
        <v>13029</v>
      </c>
      <c r="B746" s="5" t="s">
        <v>21647</v>
      </c>
      <c r="C746" s="5" t="s">
        <v>27</v>
      </c>
      <c r="D746" s="5" t="s">
        <v>80</v>
      </c>
      <c r="E746" s="5" t="s">
        <v>45</v>
      </c>
      <c r="F746" s="7">
        <v>20</v>
      </c>
      <c r="G746" s="7">
        <v>28</v>
      </c>
      <c r="H746" s="5" t="s">
        <v>17786</v>
      </c>
      <c r="I746" s="5" t="s">
        <v>108</v>
      </c>
      <c r="J746" s="5" t="s">
        <v>117</v>
      </c>
      <c r="K746" s="5" t="s">
        <v>21860</v>
      </c>
      <c r="L746" s="5" t="s">
        <v>21861</v>
      </c>
      <c r="M746" s="5" t="s">
        <v>37</v>
      </c>
      <c r="N746" s="5" t="s">
        <v>405</v>
      </c>
      <c r="O746" s="5"/>
      <c r="P746" s="5" t="b">
        <f t="shared" ca="1" si="0"/>
        <v>1</v>
      </c>
      <c r="Q746" s="5"/>
      <c r="R746" s="5"/>
      <c r="S746" s="5"/>
      <c r="T746" s="5"/>
      <c r="U746" s="5"/>
      <c r="V746" s="5"/>
      <c r="W746" s="5"/>
      <c r="X746" s="5"/>
      <c r="Y746" s="5"/>
      <c r="Z746" s="5"/>
      <c r="AA746" s="5"/>
      <c r="AB746" s="5"/>
      <c r="AC746" s="5"/>
      <c r="AD746" s="5"/>
      <c r="AE746" s="5"/>
    </row>
    <row r="747" spans="1:31" ht="21.75" customHeight="1">
      <c r="A747" s="5" t="s">
        <v>21866</v>
      </c>
      <c r="B747" s="5" t="s">
        <v>7127</v>
      </c>
      <c r="C747" s="5" t="s">
        <v>27</v>
      </c>
      <c r="D747" s="5" t="s">
        <v>85</v>
      </c>
      <c r="E747" s="5" t="s">
        <v>45</v>
      </c>
      <c r="F747" s="7">
        <v>20</v>
      </c>
      <c r="G747" s="7">
        <v>35</v>
      </c>
      <c r="H747" s="5" t="s">
        <v>3289</v>
      </c>
      <c r="I747" s="5" t="s">
        <v>66</v>
      </c>
      <c r="J747" s="5" t="s">
        <v>624</v>
      </c>
      <c r="K747" s="5" t="s">
        <v>7128</v>
      </c>
      <c r="L747" s="5" t="s">
        <v>21870</v>
      </c>
      <c r="M747" s="5" t="s">
        <v>42</v>
      </c>
      <c r="N747" s="5" t="s">
        <v>44</v>
      </c>
      <c r="O747" s="5"/>
      <c r="P747" s="5" t="b">
        <f t="shared" ca="1" si="0"/>
        <v>1</v>
      </c>
      <c r="Q747" s="5"/>
      <c r="R747" s="5"/>
      <c r="S747" s="5"/>
      <c r="T747" s="5"/>
      <c r="U747" s="5"/>
      <c r="V747" s="5"/>
      <c r="W747" s="5"/>
      <c r="X747" s="5"/>
      <c r="Y747" s="5"/>
      <c r="Z747" s="5"/>
      <c r="AA747" s="5"/>
      <c r="AB747" s="5"/>
      <c r="AC747" s="5"/>
      <c r="AD747" s="5"/>
      <c r="AE747" s="5"/>
    </row>
    <row r="748" spans="1:31" ht="21.75" customHeight="1">
      <c r="A748" s="5" t="s">
        <v>21871</v>
      </c>
      <c r="B748" s="5" t="s">
        <v>19977</v>
      </c>
      <c r="C748" s="5" t="s">
        <v>20</v>
      </c>
      <c r="D748" s="5" t="s">
        <v>47</v>
      </c>
      <c r="E748" s="5" t="s">
        <v>45</v>
      </c>
      <c r="F748" s="7">
        <v>20</v>
      </c>
      <c r="G748" s="7">
        <v>30</v>
      </c>
      <c r="H748" s="5" t="s">
        <v>1088</v>
      </c>
      <c r="I748" s="5" t="s">
        <v>66</v>
      </c>
      <c r="J748" s="5" t="s">
        <v>444</v>
      </c>
      <c r="K748" s="5" t="s">
        <v>19979</v>
      </c>
      <c r="L748" s="5" t="s">
        <v>21872</v>
      </c>
      <c r="M748" s="5" t="s">
        <v>1599</v>
      </c>
      <c r="N748" s="5" t="s">
        <v>55</v>
      </c>
      <c r="O748" s="5"/>
      <c r="P748" s="5" t="b">
        <f t="shared" ca="1" si="0"/>
        <v>1</v>
      </c>
      <c r="Q748" s="5"/>
      <c r="R748" s="5"/>
      <c r="S748" s="5"/>
      <c r="T748" s="5"/>
      <c r="U748" s="5"/>
      <c r="V748" s="5"/>
      <c r="W748" s="5"/>
      <c r="X748" s="5"/>
      <c r="Y748" s="5"/>
      <c r="Z748" s="5"/>
      <c r="AA748" s="5"/>
      <c r="AB748" s="5"/>
      <c r="AC748" s="5"/>
      <c r="AD748" s="5"/>
      <c r="AE748" s="5"/>
    </row>
    <row r="749" spans="1:31" ht="21.75" customHeight="1">
      <c r="A749" s="5" t="s">
        <v>21875</v>
      </c>
      <c r="B749" s="5" t="s">
        <v>21683</v>
      </c>
      <c r="C749" s="5" t="s">
        <v>27</v>
      </c>
      <c r="D749" s="5" t="s">
        <v>85</v>
      </c>
      <c r="E749" s="5" t="s">
        <v>45</v>
      </c>
      <c r="F749" s="7">
        <v>20</v>
      </c>
      <c r="G749" s="7">
        <v>30</v>
      </c>
      <c r="H749" s="5" t="s">
        <v>1088</v>
      </c>
      <c r="I749" s="5" t="s">
        <v>108</v>
      </c>
      <c r="J749" s="5" t="s">
        <v>68</v>
      </c>
      <c r="K749" s="5" t="s">
        <v>21878</v>
      </c>
      <c r="L749" s="5" t="s">
        <v>21880</v>
      </c>
      <c r="M749" s="5" t="s">
        <v>37</v>
      </c>
      <c r="N749" s="5" t="s">
        <v>55</v>
      </c>
      <c r="O749" s="5"/>
      <c r="P749" s="5" t="b">
        <f t="shared" ca="1" si="0"/>
        <v>1</v>
      </c>
      <c r="Q749" s="5"/>
      <c r="R749" s="5"/>
      <c r="S749" s="5"/>
      <c r="T749" s="5"/>
      <c r="U749" s="5"/>
      <c r="V749" s="5"/>
      <c r="W749" s="5"/>
      <c r="X749" s="5"/>
      <c r="Y749" s="5"/>
      <c r="Z749" s="5"/>
      <c r="AA749" s="5"/>
      <c r="AB749" s="5"/>
      <c r="AC749" s="5"/>
      <c r="AD749" s="5"/>
      <c r="AE749" s="5"/>
    </row>
    <row r="750" spans="1:31" ht="21.75" customHeight="1">
      <c r="A750" s="5" t="s">
        <v>21883</v>
      </c>
      <c r="B750" s="5" t="s">
        <v>20107</v>
      </c>
      <c r="C750" s="5" t="s">
        <v>20</v>
      </c>
      <c r="D750" s="5" t="s">
        <v>3833</v>
      </c>
      <c r="E750" s="5" t="s">
        <v>29</v>
      </c>
      <c r="F750" s="7">
        <v>20</v>
      </c>
      <c r="G750" s="7">
        <v>25</v>
      </c>
      <c r="H750" s="5" t="s">
        <v>188</v>
      </c>
      <c r="I750" s="5" t="s">
        <v>108</v>
      </c>
      <c r="J750" s="5" t="s">
        <v>844</v>
      </c>
      <c r="K750" s="5" t="s">
        <v>20109</v>
      </c>
      <c r="L750" s="5" t="s">
        <v>21884</v>
      </c>
      <c r="M750" s="5" t="s">
        <v>37</v>
      </c>
      <c r="N750" s="5" t="s">
        <v>55</v>
      </c>
      <c r="O750" s="5"/>
      <c r="P750" s="5" t="b">
        <f t="shared" ca="1" si="0"/>
        <v>1</v>
      </c>
      <c r="Q750" s="5"/>
      <c r="R750" s="5"/>
      <c r="S750" s="5"/>
      <c r="T750" s="5"/>
      <c r="U750" s="5"/>
      <c r="V750" s="5"/>
      <c r="W750" s="5"/>
      <c r="X750" s="5"/>
      <c r="Y750" s="5"/>
      <c r="Z750" s="5"/>
      <c r="AA750" s="5"/>
      <c r="AB750" s="5"/>
      <c r="AC750" s="5"/>
      <c r="AD750" s="5"/>
      <c r="AE750" s="5"/>
    </row>
    <row r="751" spans="1:31" ht="21.75" customHeight="1">
      <c r="A751" s="5" t="s">
        <v>21888</v>
      </c>
      <c r="B751" s="5" t="s">
        <v>17479</v>
      </c>
      <c r="C751" s="5" t="s">
        <v>27</v>
      </c>
      <c r="D751" s="5" t="s">
        <v>85</v>
      </c>
      <c r="E751" s="5" t="s">
        <v>45</v>
      </c>
      <c r="F751" s="7">
        <v>20</v>
      </c>
      <c r="G751" s="7">
        <v>35</v>
      </c>
      <c r="H751" s="5" t="s">
        <v>3289</v>
      </c>
      <c r="I751" s="5" t="s">
        <v>108</v>
      </c>
      <c r="J751" s="5" t="s">
        <v>76</v>
      </c>
      <c r="K751" s="5" t="s">
        <v>17482</v>
      </c>
      <c r="L751" s="5" t="s">
        <v>21891</v>
      </c>
      <c r="M751" s="5" t="s">
        <v>42</v>
      </c>
      <c r="N751" s="5" t="s">
        <v>237</v>
      </c>
      <c r="O751" s="5"/>
      <c r="P751" s="5" t="b">
        <f t="shared" ca="1" si="0"/>
        <v>1</v>
      </c>
      <c r="Q751" s="5"/>
      <c r="R751" s="5"/>
      <c r="S751" s="5"/>
      <c r="T751" s="5"/>
      <c r="U751" s="5"/>
      <c r="V751" s="5"/>
      <c r="W751" s="5"/>
      <c r="X751" s="5"/>
      <c r="Y751" s="5"/>
      <c r="Z751" s="5"/>
      <c r="AA751" s="5"/>
      <c r="AB751" s="5"/>
      <c r="AC751" s="5"/>
      <c r="AD751" s="5"/>
      <c r="AE751" s="5"/>
    </row>
    <row r="752" spans="1:31" ht="21.75" customHeight="1">
      <c r="A752" s="14" t="s">
        <v>21894</v>
      </c>
      <c r="B752" s="14" t="s">
        <v>7578</v>
      </c>
      <c r="C752" s="14" t="s">
        <v>170</v>
      </c>
      <c r="D752" s="14" t="s">
        <v>390</v>
      </c>
      <c r="E752" s="14" t="s">
        <v>45</v>
      </c>
      <c r="F752" s="15">
        <v>20</v>
      </c>
      <c r="G752" s="15">
        <v>25</v>
      </c>
      <c r="H752" s="14" t="s">
        <v>188</v>
      </c>
      <c r="I752" s="14" t="s">
        <v>108</v>
      </c>
      <c r="J752" s="14" t="s">
        <v>3552</v>
      </c>
      <c r="K752" s="14" t="s">
        <v>610</v>
      </c>
      <c r="L752" s="16" t="s">
        <v>47</v>
      </c>
      <c r="M752" s="14" t="s">
        <v>42</v>
      </c>
      <c r="N752" s="14" t="s">
        <v>55</v>
      </c>
      <c r="O752" s="14" t="b">
        <f ca="1">IFERROR(__xludf.DUMMYFUNCTION("REGEXMATCH(A752,""(?i)ruby"")"),FALSE)</f>
        <v>0</v>
      </c>
      <c r="P752" s="14" t="b">
        <f t="shared" ca="1" si="0"/>
        <v>1</v>
      </c>
      <c r="Q752" s="5"/>
      <c r="R752" s="5"/>
      <c r="S752" s="5"/>
      <c r="T752" s="5"/>
      <c r="U752" s="5"/>
      <c r="V752" s="5"/>
      <c r="W752" s="5"/>
      <c r="X752" s="5"/>
      <c r="Y752" s="5"/>
      <c r="Z752" s="5"/>
      <c r="AA752" s="5"/>
      <c r="AB752" s="5"/>
      <c r="AC752" s="5"/>
      <c r="AD752" s="5"/>
      <c r="AE752" s="5"/>
    </row>
    <row r="753" spans="1:31" ht="21.75" customHeight="1">
      <c r="A753" s="5" t="s">
        <v>21904</v>
      </c>
      <c r="B753" s="5" t="s">
        <v>16921</v>
      </c>
      <c r="C753" s="5" t="s">
        <v>41</v>
      </c>
      <c r="D753" s="5" t="s">
        <v>94</v>
      </c>
      <c r="E753" s="5" t="s">
        <v>45</v>
      </c>
      <c r="F753" s="11">
        <v>21</v>
      </c>
      <c r="G753" s="11">
        <v>38</v>
      </c>
      <c r="H753" s="5" t="s">
        <v>21905</v>
      </c>
      <c r="I753" s="7" t="s">
        <v>24</v>
      </c>
      <c r="J753" s="5" t="s">
        <v>110</v>
      </c>
      <c r="K753" s="9" t="s">
        <v>47</v>
      </c>
      <c r="L753" s="5" t="s">
        <v>21907</v>
      </c>
      <c r="M753" s="5" t="s">
        <v>167</v>
      </c>
      <c r="N753" s="5" t="s">
        <v>55</v>
      </c>
      <c r="O753" s="5"/>
      <c r="P753" s="5" t="b">
        <f t="shared" ca="1" si="0"/>
        <v>1</v>
      </c>
      <c r="Q753" s="5"/>
      <c r="R753" s="5"/>
      <c r="S753" s="5"/>
      <c r="T753" s="5"/>
      <c r="U753" s="5"/>
      <c r="V753" s="5"/>
      <c r="W753" s="5"/>
      <c r="X753" s="5"/>
      <c r="Y753" s="5"/>
      <c r="Z753" s="5"/>
      <c r="AA753" s="5"/>
      <c r="AB753" s="5"/>
      <c r="AC753" s="5"/>
      <c r="AD753" s="5"/>
      <c r="AE753" s="5"/>
    </row>
    <row r="754" spans="1:31" ht="21.75" customHeight="1">
      <c r="A754" s="5" t="s">
        <v>21912</v>
      </c>
      <c r="B754" s="5" t="s">
        <v>19727</v>
      </c>
      <c r="C754" s="5" t="s">
        <v>170</v>
      </c>
      <c r="D754" s="5" t="s">
        <v>390</v>
      </c>
      <c r="E754" s="5" t="s">
        <v>919</v>
      </c>
      <c r="F754" s="11">
        <v>21</v>
      </c>
      <c r="G754" s="11">
        <v>33</v>
      </c>
      <c r="H754" s="5" t="s">
        <v>4472</v>
      </c>
      <c r="I754" s="5" t="s">
        <v>125</v>
      </c>
      <c r="J754" s="5" t="s">
        <v>412</v>
      </c>
      <c r="K754" s="9" t="s">
        <v>47</v>
      </c>
      <c r="L754" s="5" t="s">
        <v>21915</v>
      </c>
      <c r="M754" s="5" t="s">
        <v>1599</v>
      </c>
      <c r="N754" s="5" t="s">
        <v>89</v>
      </c>
      <c r="O754" s="5"/>
      <c r="P754" s="5" t="b">
        <f t="shared" ca="1" si="0"/>
        <v>1</v>
      </c>
      <c r="Q754" s="5"/>
      <c r="R754" s="5"/>
      <c r="S754" s="5"/>
      <c r="T754" s="5"/>
      <c r="U754" s="5"/>
      <c r="V754" s="5"/>
      <c r="W754" s="5"/>
      <c r="X754" s="5"/>
      <c r="Y754" s="5"/>
      <c r="Z754" s="5"/>
      <c r="AA754" s="5"/>
      <c r="AB754" s="5"/>
      <c r="AC754" s="5"/>
      <c r="AD754" s="5"/>
      <c r="AE754" s="5"/>
    </row>
    <row r="755" spans="1:31" ht="21.75" customHeight="1">
      <c r="A755" s="5" t="s">
        <v>21918</v>
      </c>
      <c r="B755" s="5" t="s">
        <v>7127</v>
      </c>
      <c r="C755" s="5" t="s">
        <v>27</v>
      </c>
      <c r="D755" s="5" t="s">
        <v>85</v>
      </c>
      <c r="E755" s="5" t="s">
        <v>45</v>
      </c>
      <c r="F755" s="11">
        <v>21</v>
      </c>
      <c r="G755" s="11">
        <v>29</v>
      </c>
      <c r="H755" s="5" t="s">
        <v>2586</v>
      </c>
      <c r="I755" s="5" t="s">
        <v>66</v>
      </c>
      <c r="J755" s="5" t="s">
        <v>624</v>
      </c>
      <c r="K755" s="5" t="s">
        <v>7128</v>
      </c>
      <c r="L755" s="5" t="s">
        <v>21921</v>
      </c>
      <c r="M755" s="5" t="s">
        <v>42</v>
      </c>
      <c r="N755" s="5" t="s">
        <v>44</v>
      </c>
      <c r="O755" s="5"/>
      <c r="P755" s="5" t="b">
        <f t="shared" ca="1" si="0"/>
        <v>1</v>
      </c>
      <c r="Q755" s="5"/>
      <c r="R755" s="5"/>
      <c r="S755" s="5"/>
      <c r="T755" s="5"/>
      <c r="U755" s="5"/>
      <c r="V755" s="5"/>
      <c r="W755" s="5"/>
      <c r="X755" s="5"/>
      <c r="Y755" s="5"/>
      <c r="Z755" s="5"/>
      <c r="AA755" s="5"/>
      <c r="AB755" s="5"/>
      <c r="AC755" s="5"/>
      <c r="AD755" s="5"/>
      <c r="AE755" s="5"/>
    </row>
    <row r="756" spans="1:31" ht="21.75" customHeight="1">
      <c r="A756" s="14" t="s">
        <v>21922</v>
      </c>
      <c r="B756" s="14" t="s">
        <v>21789</v>
      </c>
      <c r="C756" s="14" t="s">
        <v>27</v>
      </c>
      <c r="D756" s="14" t="s">
        <v>85</v>
      </c>
      <c r="E756" s="14" t="s">
        <v>45</v>
      </c>
      <c r="F756" s="15">
        <v>22</v>
      </c>
      <c r="G756" s="15">
        <v>33</v>
      </c>
      <c r="H756" s="14" t="s">
        <v>21923</v>
      </c>
      <c r="I756" s="15" t="s">
        <v>24</v>
      </c>
      <c r="J756" s="14" t="s">
        <v>68</v>
      </c>
      <c r="K756" s="14" t="s">
        <v>21924</v>
      </c>
      <c r="L756" s="14" t="s">
        <v>21925</v>
      </c>
      <c r="M756" s="14" t="s">
        <v>42</v>
      </c>
      <c r="N756" s="14" t="s">
        <v>89</v>
      </c>
      <c r="O756" s="14" t="b">
        <f t="shared" ref="O756:O757" ca="1" si="17">IFERROR(__xludf.DUMMYFUNCTION("REGEXMATCH(A756,""(?i)ruby"")"),FALSE)</f>
        <v>0</v>
      </c>
      <c r="P756" s="14" t="b">
        <f t="shared" ca="1" si="0"/>
        <v>1</v>
      </c>
      <c r="Q756" s="5"/>
      <c r="R756" s="5"/>
      <c r="S756" s="5"/>
      <c r="T756" s="5"/>
      <c r="U756" s="5"/>
      <c r="V756" s="5"/>
      <c r="W756" s="5"/>
      <c r="X756" s="5"/>
      <c r="Y756" s="5"/>
      <c r="Z756" s="5"/>
      <c r="AA756" s="5"/>
      <c r="AB756" s="5"/>
      <c r="AC756" s="5"/>
      <c r="AD756" s="5"/>
      <c r="AE756" s="5"/>
    </row>
    <row r="757" spans="1:31" ht="21.75" customHeight="1">
      <c r="A757" s="5" t="s">
        <v>21932</v>
      </c>
      <c r="B757" s="5" t="s">
        <v>17888</v>
      </c>
      <c r="C757" s="5" t="s">
        <v>27</v>
      </c>
      <c r="D757" s="5" t="s">
        <v>85</v>
      </c>
      <c r="E757" s="5" t="s">
        <v>919</v>
      </c>
      <c r="F757" s="11">
        <v>25</v>
      </c>
      <c r="G757" s="11">
        <v>33</v>
      </c>
      <c r="H757" s="5" t="s">
        <v>327</v>
      </c>
      <c r="I757" s="5" t="s">
        <v>31</v>
      </c>
      <c r="J757" s="5" t="s">
        <v>48</v>
      </c>
      <c r="K757" s="9" t="s">
        <v>47</v>
      </c>
      <c r="L757" s="5" t="s">
        <v>21933</v>
      </c>
      <c r="M757" s="5" t="s">
        <v>1599</v>
      </c>
      <c r="N757" s="5" t="s">
        <v>89</v>
      </c>
      <c r="O757" s="5" t="b">
        <f t="shared" ca="1" si="17"/>
        <v>0</v>
      </c>
      <c r="P757" s="5" t="b">
        <f t="shared" ca="1" si="0"/>
        <v>1</v>
      </c>
      <c r="Q757" s="5"/>
      <c r="R757" s="5"/>
      <c r="S757" s="5"/>
      <c r="T757" s="5"/>
      <c r="U757" s="5"/>
      <c r="V757" s="5"/>
      <c r="W757" s="5"/>
      <c r="X757" s="5"/>
      <c r="Y757" s="5"/>
      <c r="Z757" s="5"/>
      <c r="AA757" s="5"/>
      <c r="AB757" s="5"/>
      <c r="AC757" s="5"/>
      <c r="AD757" s="5"/>
      <c r="AE757" s="5"/>
    </row>
    <row r="758" spans="1:31" ht="21.75" customHeight="1">
      <c r="A758" s="5" t="s">
        <v>17953</v>
      </c>
      <c r="B758" s="5" t="s">
        <v>17955</v>
      </c>
      <c r="C758" s="5" t="s">
        <v>20</v>
      </c>
      <c r="D758" s="5" t="s">
        <v>3833</v>
      </c>
      <c r="E758" s="5" t="s">
        <v>45</v>
      </c>
      <c r="F758" s="7">
        <v>25</v>
      </c>
      <c r="G758" s="7">
        <v>30</v>
      </c>
      <c r="H758" s="5" t="s">
        <v>2537</v>
      </c>
      <c r="I758" s="7" t="s">
        <v>24</v>
      </c>
      <c r="J758" s="5" t="s">
        <v>2303</v>
      </c>
      <c r="K758" s="5" t="s">
        <v>17956</v>
      </c>
      <c r="L758" s="5" t="s">
        <v>17959</v>
      </c>
      <c r="M758" s="5" t="s">
        <v>1599</v>
      </c>
      <c r="N758" s="5" t="s">
        <v>55</v>
      </c>
      <c r="O758" s="5"/>
      <c r="P758" s="5" t="b">
        <f t="shared" ca="1" si="0"/>
        <v>1</v>
      </c>
      <c r="Q758" s="5"/>
      <c r="R758" s="5"/>
      <c r="S758" s="5"/>
      <c r="T758" s="5"/>
      <c r="U758" s="5"/>
      <c r="V758" s="5"/>
      <c r="W758" s="5"/>
      <c r="X758" s="5"/>
      <c r="Y758" s="5"/>
      <c r="Z758" s="5"/>
      <c r="AA758" s="5"/>
      <c r="AB758" s="5"/>
      <c r="AC758" s="5"/>
      <c r="AD758" s="5"/>
      <c r="AE758" s="5"/>
    </row>
    <row r="759" spans="1:31" ht="21.75" customHeight="1">
      <c r="A759" s="14" t="s">
        <v>21940</v>
      </c>
      <c r="B759" s="14" t="s">
        <v>7275</v>
      </c>
      <c r="C759" s="14" t="s">
        <v>170</v>
      </c>
      <c r="D759" s="14" t="s">
        <v>390</v>
      </c>
      <c r="E759" s="14" t="s">
        <v>45</v>
      </c>
      <c r="F759" s="15">
        <v>25</v>
      </c>
      <c r="G759" s="15">
        <v>33</v>
      </c>
      <c r="H759" s="14" t="s">
        <v>327</v>
      </c>
      <c r="I759" s="14" t="s">
        <v>108</v>
      </c>
      <c r="J759" s="14" t="s">
        <v>117</v>
      </c>
      <c r="K759" s="14" t="s">
        <v>21941</v>
      </c>
      <c r="L759" s="16" t="s">
        <v>47</v>
      </c>
      <c r="M759" s="14" t="s">
        <v>42</v>
      </c>
      <c r="N759" s="14" t="s">
        <v>55</v>
      </c>
      <c r="O759" s="14" t="b">
        <f ca="1">IFERROR(__xludf.DUMMYFUNCTION("REGEXMATCH(A759,""(?i)ruby"")"),FALSE)</f>
        <v>0</v>
      </c>
      <c r="P759" s="14" t="b">
        <f t="shared" ca="1" si="0"/>
        <v>1</v>
      </c>
      <c r="Q759" s="5"/>
      <c r="R759" s="5"/>
      <c r="S759" s="5"/>
      <c r="T759" s="5"/>
      <c r="U759" s="5"/>
      <c r="V759" s="5"/>
      <c r="W759" s="5"/>
      <c r="X759" s="5"/>
      <c r="Y759" s="5"/>
      <c r="Z759" s="5"/>
      <c r="AA759" s="5"/>
      <c r="AB759" s="5"/>
      <c r="AC759" s="5"/>
      <c r="AD759" s="5"/>
      <c r="AE759" s="5"/>
    </row>
    <row r="760" spans="1:31" ht="21.75" customHeight="1">
      <c r="A760" s="5" t="s">
        <v>21944</v>
      </c>
      <c r="B760" s="5" t="s">
        <v>21945</v>
      </c>
      <c r="C760" s="5" t="s">
        <v>27</v>
      </c>
      <c r="D760" s="5" t="s">
        <v>54</v>
      </c>
      <c r="E760" s="5" t="s">
        <v>45</v>
      </c>
      <c r="F760" s="7">
        <v>25</v>
      </c>
      <c r="G760" s="7">
        <v>35</v>
      </c>
      <c r="H760" s="5" t="s">
        <v>2912</v>
      </c>
      <c r="I760" s="5" t="s">
        <v>66</v>
      </c>
      <c r="J760" s="5" t="s">
        <v>8123</v>
      </c>
      <c r="K760" s="5" t="s">
        <v>21949</v>
      </c>
      <c r="L760" s="5" t="s">
        <v>21950</v>
      </c>
      <c r="M760" s="5" t="s">
        <v>167</v>
      </c>
      <c r="N760" s="5" t="s">
        <v>55</v>
      </c>
      <c r="O760" s="5"/>
      <c r="P760" s="5" t="b">
        <f t="shared" ca="1" si="0"/>
        <v>1</v>
      </c>
      <c r="Q760" s="5"/>
      <c r="R760" s="5"/>
      <c r="S760" s="5"/>
      <c r="T760" s="5"/>
      <c r="U760" s="5"/>
      <c r="V760" s="5"/>
      <c r="W760" s="5"/>
      <c r="X760" s="5"/>
      <c r="Y760" s="5"/>
      <c r="Z760" s="5"/>
      <c r="AA760" s="5"/>
      <c r="AB760" s="5"/>
      <c r="AC760" s="5"/>
      <c r="AD760" s="5"/>
      <c r="AE760" s="5"/>
    </row>
    <row r="761" spans="1:31" ht="21.75" customHeight="1">
      <c r="A761" s="5" t="s">
        <v>21953</v>
      </c>
      <c r="B761" s="5" t="s">
        <v>21255</v>
      </c>
      <c r="C761" s="5" t="s">
        <v>41</v>
      </c>
      <c r="D761" s="5" t="s">
        <v>47</v>
      </c>
      <c r="E761" s="5" t="s">
        <v>29</v>
      </c>
      <c r="F761" s="7">
        <v>25</v>
      </c>
      <c r="G761" s="7">
        <v>30</v>
      </c>
      <c r="H761" s="5" t="s">
        <v>2537</v>
      </c>
      <c r="I761" s="5" t="s">
        <v>108</v>
      </c>
      <c r="J761" s="5" t="s">
        <v>10026</v>
      </c>
      <c r="K761" s="5" t="s">
        <v>8997</v>
      </c>
      <c r="L761" s="5" t="s">
        <v>21956</v>
      </c>
      <c r="M761" s="5" t="s">
        <v>53</v>
      </c>
      <c r="N761" s="5" t="s">
        <v>55</v>
      </c>
      <c r="O761" s="5"/>
      <c r="P761" s="5" t="b">
        <f t="shared" ca="1" si="0"/>
        <v>1</v>
      </c>
      <c r="Q761" s="5"/>
      <c r="R761" s="5"/>
      <c r="S761" s="5"/>
      <c r="T761" s="5"/>
      <c r="U761" s="5"/>
      <c r="V761" s="5"/>
      <c r="W761" s="5"/>
      <c r="X761" s="5"/>
      <c r="Y761" s="5"/>
      <c r="Z761" s="5"/>
      <c r="AA761" s="5"/>
      <c r="AB761" s="5"/>
      <c r="AC761" s="5"/>
      <c r="AD761" s="5"/>
      <c r="AE761" s="5"/>
    </row>
    <row r="762" spans="1:31" ht="21.75" customHeight="1">
      <c r="A762" s="5" t="s">
        <v>17012</v>
      </c>
      <c r="B762" s="5" t="s">
        <v>17013</v>
      </c>
      <c r="C762" s="5" t="s">
        <v>27</v>
      </c>
      <c r="D762" s="5" t="s">
        <v>54</v>
      </c>
      <c r="E762" s="5" t="s">
        <v>45</v>
      </c>
      <c r="F762" s="7">
        <v>25</v>
      </c>
      <c r="G762" s="7">
        <v>30</v>
      </c>
      <c r="H762" s="5" t="s">
        <v>2537</v>
      </c>
      <c r="I762" s="5" t="s">
        <v>108</v>
      </c>
      <c r="J762" s="5" t="s">
        <v>686</v>
      </c>
      <c r="K762" s="5" t="s">
        <v>17016</v>
      </c>
      <c r="L762" s="5" t="s">
        <v>17017</v>
      </c>
      <c r="M762" s="5" t="s">
        <v>37</v>
      </c>
      <c r="N762" s="5" t="s">
        <v>55</v>
      </c>
      <c r="O762" s="5"/>
      <c r="P762" s="5" t="b">
        <f t="shared" ca="1" si="0"/>
        <v>1</v>
      </c>
      <c r="Q762" s="5"/>
      <c r="R762" s="5"/>
      <c r="S762" s="5"/>
      <c r="T762" s="5"/>
      <c r="U762" s="5"/>
      <c r="V762" s="5"/>
      <c r="W762" s="5"/>
      <c r="X762" s="5"/>
      <c r="Y762" s="5"/>
      <c r="Z762" s="5"/>
      <c r="AA762" s="5"/>
      <c r="AB762" s="5"/>
      <c r="AC762" s="5"/>
      <c r="AD762" s="5"/>
      <c r="AE762" s="5"/>
    </row>
    <row r="763" spans="1:31" ht="21.75" customHeight="1">
      <c r="A763" s="5" t="s">
        <v>21965</v>
      </c>
      <c r="B763" s="5" t="s">
        <v>21782</v>
      </c>
      <c r="C763" s="5" t="s">
        <v>170</v>
      </c>
      <c r="D763" s="5" t="s">
        <v>171</v>
      </c>
      <c r="E763" s="5" t="s">
        <v>919</v>
      </c>
      <c r="F763" s="7">
        <v>25</v>
      </c>
      <c r="G763" s="7">
        <v>35</v>
      </c>
      <c r="H763" s="5" t="s">
        <v>2912</v>
      </c>
      <c r="I763" s="5" t="s">
        <v>66</v>
      </c>
      <c r="J763" s="5" t="s">
        <v>68</v>
      </c>
      <c r="K763" s="5" t="s">
        <v>21785</v>
      </c>
      <c r="L763" s="5" t="s">
        <v>21966</v>
      </c>
      <c r="M763" s="5" t="s">
        <v>37</v>
      </c>
      <c r="N763" s="5" t="s">
        <v>89</v>
      </c>
      <c r="O763" s="5"/>
      <c r="P763" s="5" t="b">
        <f t="shared" ca="1" si="0"/>
        <v>1</v>
      </c>
      <c r="Q763" s="5"/>
      <c r="R763" s="5"/>
      <c r="S763" s="5"/>
      <c r="T763" s="5"/>
      <c r="U763" s="5"/>
      <c r="V763" s="5"/>
      <c r="W763" s="5"/>
      <c r="X763" s="5"/>
      <c r="Y763" s="5"/>
      <c r="Z763" s="5"/>
      <c r="AA763" s="5"/>
      <c r="AB763" s="5"/>
      <c r="AC763" s="5"/>
      <c r="AD763" s="5"/>
      <c r="AE763" s="5"/>
    </row>
    <row r="764" spans="1:31" ht="21.75" customHeight="1">
      <c r="A764" s="5" t="s">
        <v>16917</v>
      </c>
      <c r="B764" s="5" t="s">
        <v>17817</v>
      </c>
      <c r="C764" s="5" t="s">
        <v>20</v>
      </c>
      <c r="D764" s="5" t="s">
        <v>1173</v>
      </c>
      <c r="E764" s="5" t="s">
        <v>45</v>
      </c>
      <c r="F764" s="7">
        <v>25</v>
      </c>
      <c r="G764" s="7">
        <v>30</v>
      </c>
      <c r="H764" s="5" t="s">
        <v>2537</v>
      </c>
      <c r="I764" s="5" t="s">
        <v>66</v>
      </c>
      <c r="J764" s="5" t="s">
        <v>76</v>
      </c>
      <c r="K764" s="5" t="s">
        <v>21967</v>
      </c>
      <c r="L764" s="5" t="s">
        <v>21969</v>
      </c>
      <c r="M764" s="5" t="s">
        <v>53</v>
      </c>
      <c r="N764" s="5" t="s">
        <v>55</v>
      </c>
      <c r="O764" s="5"/>
      <c r="P764" s="5" t="b">
        <f t="shared" ca="1" si="0"/>
        <v>1</v>
      </c>
      <c r="Q764" s="5"/>
      <c r="R764" s="5"/>
      <c r="S764" s="5"/>
      <c r="T764" s="5"/>
      <c r="U764" s="5"/>
      <c r="V764" s="5"/>
      <c r="W764" s="5"/>
      <c r="X764" s="5"/>
      <c r="Y764" s="5"/>
      <c r="Z764" s="5"/>
      <c r="AA764" s="5"/>
      <c r="AB764" s="5"/>
      <c r="AC764" s="5"/>
      <c r="AD764" s="5"/>
      <c r="AE764" s="5"/>
    </row>
    <row r="765" spans="1:31" ht="21.75" customHeight="1">
      <c r="A765" s="5" t="s">
        <v>21973</v>
      </c>
      <c r="B765" s="5" t="s">
        <v>17975</v>
      </c>
      <c r="C765" s="5" t="s">
        <v>41</v>
      </c>
      <c r="D765" s="5" t="s">
        <v>94</v>
      </c>
      <c r="E765" s="5" t="s">
        <v>29</v>
      </c>
      <c r="F765" s="7">
        <v>25</v>
      </c>
      <c r="G765" s="7">
        <v>50</v>
      </c>
      <c r="H765" s="5" t="s">
        <v>7149</v>
      </c>
      <c r="I765" s="5" t="s">
        <v>108</v>
      </c>
      <c r="J765" s="5" t="s">
        <v>57</v>
      </c>
      <c r="K765" s="5" t="s">
        <v>6890</v>
      </c>
      <c r="L765" s="5" t="s">
        <v>21975</v>
      </c>
      <c r="M765" s="5" t="s">
        <v>167</v>
      </c>
      <c r="N765" s="5" t="s">
        <v>55</v>
      </c>
      <c r="O765" s="5"/>
      <c r="P765" s="5" t="b">
        <f t="shared" ca="1" si="0"/>
        <v>1</v>
      </c>
      <c r="Q765" s="5"/>
      <c r="R765" s="5"/>
      <c r="S765" s="5"/>
      <c r="T765" s="5"/>
      <c r="U765" s="5"/>
      <c r="V765" s="5"/>
      <c r="W765" s="5"/>
      <c r="X765" s="5"/>
      <c r="Y765" s="5"/>
      <c r="Z765" s="5"/>
      <c r="AA765" s="5"/>
      <c r="AB765" s="5"/>
      <c r="AC765" s="5"/>
      <c r="AD765" s="5"/>
      <c r="AE765" s="5"/>
    </row>
    <row r="766" spans="1:31" ht="21.75" customHeight="1">
      <c r="A766" s="5" t="s">
        <v>21976</v>
      </c>
      <c r="B766" s="5" t="s">
        <v>17675</v>
      </c>
      <c r="C766" s="5" t="s">
        <v>27</v>
      </c>
      <c r="D766" s="5" t="s">
        <v>47</v>
      </c>
      <c r="E766" s="5" t="s">
        <v>45</v>
      </c>
      <c r="F766" s="7">
        <v>25</v>
      </c>
      <c r="G766" s="7">
        <v>30</v>
      </c>
      <c r="H766" s="5" t="s">
        <v>2537</v>
      </c>
      <c r="I766" s="5" t="s">
        <v>108</v>
      </c>
      <c r="J766" s="5" t="s">
        <v>110</v>
      </c>
      <c r="K766" s="5" t="s">
        <v>21977</v>
      </c>
      <c r="L766" s="5" t="s">
        <v>21979</v>
      </c>
      <c r="M766" s="5" t="s">
        <v>53</v>
      </c>
      <c r="N766" s="5" t="s">
        <v>55</v>
      </c>
      <c r="O766" s="5"/>
      <c r="P766" s="5" t="b">
        <f t="shared" ca="1" si="0"/>
        <v>1</v>
      </c>
      <c r="Q766" s="5"/>
      <c r="R766" s="5"/>
      <c r="S766" s="5"/>
      <c r="T766" s="5"/>
      <c r="U766" s="5"/>
      <c r="V766" s="5"/>
      <c r="W766" s="5"/>
      <c r="X766" s="5"/>
      <c r="Y766" s="5"/>
      <c r="Z766" s="5"/>
      <c r="AA766" s="5"/>
      <c r="AB766" s="5"/>
      <c r="AC766" s="5"/>
      <c r="AD766" s="5"/>
      <c r="AE766" s="5"/>
    </row>
    <row r="767" spans="1:31" ht="21.75" customHeight="1">
      <c r="A767" s="5" t="s">
        <v>21981</v>
      </c>
      <c r="B767" s="5" t="s">
        <v>21836</v>
      </c>
      <c r="C767" s="5" t="s">
        <v>20</v>
      </c>
      <c r="D767" s="5" t="s">
        <v>1173</v>
      </c>
      <c r="E767" s="5" t="s">
        <v>45</v>
      </c>
      <c r="F767" s="7">
        <v>25</v>
      </c>
      <c r="G767" s="7">
        <v>30</v>
      </c>
      <c r="H767" s="5" t="s">
        <v>2537</v>
      </c>
      <c r="I767" s="5" t="s">
        <v>66</v>
      </c>
      <c r="J767" s="5" t="s">
        <v>110</v>
      </c>
      <c r="K767" s="5" t="s">
        <v>21838</v>
      </c>
      <c r="L767" s="5" t="s">
        <v>21982</v>
      </c>
      <c r="M767" s="5" t="s">
        <v>37</v>
      </c>
      <c r="N767" s="5" t="s">
        <v>44</v>
      </c>
      <c r="O767" s="5"/>
      <c r="P767" s="5" t="b">
        <f t="shared" ca="1" si="0"/>
        <v>1</v>
      </c>
      <c r="Q767" s="5"/>
      <c r="R767" s="5"/>
      <c r="S767" s="5"/>
      <c r="T767" s="5"/>
      <c r="U767" s="5"/>
      <c r="V767" s="5"/>
      <c r="W767" s="5"/>
      <c r="X767" s="5"/>
      <c r="Y767" s="5"/>
      <c r="Z767" s="5"/>
      <c r="AA767" s="5"/>
      <c r="AB767" s="5"/>
      <c r="AC767" s="5"/>
      <c r="AD767" s="5"/>
      <c r="AE767" s="5"/>
    </row>
    <row r="768" spans="1:31" ht="21.75" customHeight="1">
      <c r="A768" s="5" t="s">
        <v>21983</v>
      </c>
      <c r="B768" s="5" t="s">
        <v>21985</v>
      </c>
      <c r="C768" s="5" t="s">
        <v>170</v>
      </c>
      <c r="D768" s="5" t="s">
        <v>390</v>
      </c>
      <c r="E768" s="5" t="s">
        <v>45</v>
      </c>
      <c r="F768" s="11">
        <v>25</v>
      </c>
      <c r="G768" s="11">
        <v>33</v>
      </c>
      <c r="H768" s="5" t="s">
        <v>327</v>
      </c>
      <c r="I768" s="5" t="s">
        <v>66</v>
      </c>
      <c r="J768" s="5" t="s">
        <v>161</v>
      </c>
      <c r="K768" s="9" t="s">
        <v>47</v>
      </c>
      <c r="L768" s="5" t="s">
        <v>21987</v>
      </c>
      <c r="M768" s="5" t="s">
        <v>167</v>
      </c>
      <c r="N768" s="5" t="s">
        <v>38</v>
      </c>
      <c r="O768" s="5"/>
      <c r="P768" s="5" t="b">
        <f t="shared" ca="1" si="0"/>
        <v>1</v>
      </c>
      <c r="Q768" s="5"/>
      <c r="R768" s="5"/>
      <c r="S768" s="5"/>
      <c r="T768" s="5"/>
      <c r="U768" s="5"/>
      <c r="V768" s="5"/>
      <c r="W768" s="5"/>
      <c r="X768" s="5"/>
      <c r="Y768" s="5"/>
      <c r="Z768" s="5"/>
      <c r="AA768" s="5"/>
      <c r="AB768" s="5"/>
      <c r="AC768" s="5"/>
      <c r="AD768" s="5"/>
      <c r="AE768" s="5"/>
    </row>
    <row r="769" spans="1:31" ht="21.75" customHeight="1">
      <c r="A769" s="5" t="s">
        <v>21992</v>
      </c>
      <c r="B769" s="5" t="s">
        <v>21993</v>
      </c>
      <c r="C769" s="5" t="s">
        <v>27</v>
      </c>
      <c r="D769" s="5" t="s">
        <v>85</v>
      </c>
      <c r="E769" s="5" t="s">
        <v>45</v>
      </c>
      <c r="F769" s="7">
        <v>25</v>
      </c>
      <c r="G769" s="7">
        <v>50</v>
      </c>
      <c r="H769" s="5" t="s">
        <v>7149</v>
      </c>
      <c r="I769" s="5" t="s">
        <v>66</v>
      </c>
      <c r="J769" s="5" t="s">
        <v>57</v>
      </c>
      <c r="K769" s="9" t="s">
        <v>47</v>
      </c>
      <c r="L769" s="5" t="s">
        <v>21995</v>
      </c>
      <c r="M769" s="5" t="s">
        <v>53</v>
      </c>
      <c r="N769" s="5" t="s">
        <v>55</v>
      </c>
      <c r="O769" s="5"/>
      <c r="P769" s="5" t="b">
        <f t="shared" ca="1" si="0"/>
        <v>1</v>
      </c>
      <c r="Q769" s="5"/>
      <c r="R769" s="5"/>
      <c r="S769" s="5"/>
      <c r="T769" s="5"/>
      <c r="U769" s="5"/>
      <c r="V769" s="5"/>
      <c r="W769" s="5"/>
      <c r="X769" s="5"/>
      <c r="Y769" s="5"/>
      <c r="Z769" s="5"/>
      <c r="AA769" s="5"/>
      <c r="AB769" s="5"/>
      <c r="AC769" s="5"/>
      <c r="AD769" s="5"/>
      <c r="AE769" s="5"/>
    </row>
    <row r="770" spans="1:31" ht="21.75" customHeight="1">
      <c r="A770" s="5" t="s">
        <v>21996</v>
      </c>
      <c r="B770" s="5" t="s">
        <v>18084</v>
      </c>
      <c r="C770" s="5" t="s">
        <v>20</v>
      </c>
      <c r="D770" s="5" t="s">
        <v>21</v>
      </c>
      <c r="E770" s="5" t="s">
        <v>45</v>
      </c>
      <c r="F770" s="7">
        <v>25</v>
      </c>
      <c r="G770" s="7">
        <v>30</v>
      </c>
      <c r="H770" s="5" t="s">
        <v>2537</v>
      </c>
      <c r="I770" s="7" t="s">
        <v>24</v>
      </c>
      <c r="J770" s="5" t="s">
        <v>117</v>
      </c>
      <c r="K770" s="5" t="s">
        <v>3814</v>
      </c>
      <c r="L770" s="5" t="s">
        <v>21998</v>
      </c>
      <c r="M770" s="5" t="s">
        <v>42</v>
      </c>
      <c r="N770" s="5" t="s">
        <v>55</v>
      </c>
      <c r="O770" s="5"/>
      <c r="P770" s="5" t="b">
        <f t="shared" ca="1" si="0"/>
        <v>1</v>
      </c>
      <c r="Q770" s="5"/>
      <c r="R770" s="5"/>
      <c r="S770" s="5"/>
      <c r="T770" s="5"/>
      <c r="U770" s="5"/>
      <c r="V770" s="5"/>
      <c r="W770" s="5"/>
      <c r="X770" s="5"/>
      <c r="Y770" s="5"/>
      <c r="Z770" s="5"/>
      <c r="AA770" s="5"/>
      <c r="AB770" s="5"/>
      <c r="AC770" s="5"/>
      <c r="AD770" s="5"/>
      <c r="AE770" s="5"/>
    </row>
    <row r="771" spans="1:31" ht="21.75" customHeight="1">
      <c r="A771" s="5" t="s">
        <v>22001</v>
      </c>
      <c r="B771" s="5" t="s">
        <v>22002</v>
      </c>
      <c r="C771" s="5" t="s">
        <v>27</v>
      </c>
      <c r="D771" s="5" t="s">
        <v>199</v>
      </c>
      <c r="E771" s="5" t="s">
        <v>29</v>
      </c>
      <c r="F771" s="7">
        <v>25</v>
      </c>
      <c r="G771" s="7">
        <v>28</v>
      </c>
      <c r="H771" s="5" t="s">
        <v>22003</v>
      </c>
      <c r="I771" s="5" t="s">
        <v>66</v>
      </c>
      <c r="J771" s="5" t="s">
        <v>117</v>
      </c>
      <c r="K771" s="5" t="s">
        <v>22004</v>
      </c>
      <c r="L771" s="5" t="s">
        <v>22005</v>
      </c>
      <c r="M771" s="5" t="s">
        <v>53</v>
      </c>
      <c r="N771" s="5" t="s">
        <v>55</v>
      </c>
      <c r="O771" s="5"/>
      <c r="P771" s="5" t="b">
        <f t="shared" ca="1" si="0"/>
        <v>1</v>
      </c>
      <c r="Q771" s="5"/>
      <c r="R771" s="5"/>
      <c r="S771" s="5"/>
      <c r="T771" s="5"/>
      <c r="U771" s="5"/>
      <c r="V771" s="5"/>
      <c r="W771" s="5"/>
      <c r="X771" s="5"/>
      <c r="Y771" s="5"/>
      <c r="Z771" s="5"/>
      <c r="AA771" s="5"/>
      <c r="AB771" s="5"/>
      <c r="AC771" s="5"/>
      <c r="AD771" s="5"/>
      <c r="AE771" s="5"/>
    </row>
    <row r="772" spans="1:31" ht="21.75" customHeight="1">
      <c r="A772" s="5" t="s">
        <v>22006</v>
      </c>
      <c r="B772" s="5" t="s">
        <v>22007</v>
      </c>
      <c r="C772" s="5" t="s">
        <v>27</v>
      </c>
      <c r="D772" s="5" t="s">
        <v>47</v>
      </c>
      <c r="E772" s="5" t="s">
        <v>45</v>
      </c>
      <c r="F772" s="7">
        <v>25</v>
      </c>
      <c r="G772" s="7">
        <v>35</v>
      </c>
      <c r="H772" s="5" t="s">
        <v>2912</v>
      </c>
      <c r="I772" s="5" t="s">
        <v>66</v>
      </c>
      <c r="J772" s="5" t="s">
        <v>18657</v>
      </c>
      <c r="K772" s="5" t="s">
        <v>561</v>
      </c>
      <c r="L772" s="5" t="s">
        <v>22009</v>
      </c>
      <c r="M772" s="5" t="s">
        <v>53</v>
      </c>
      <c r="N772" s="5" t="s">
        <v>89</v>
      </c>
      <c r="O772" s="5"/>
      <c r="P772" s="5" t="b">
        <f t="shared" ca="1" si="0"/>
        <v>1</v>
      </c>
      <c r="Q772" s="5"/>
      <c r="R772" s="5"/>
      <c r="S772" s="5"/>
      <c r="T772" s="5"/>
      <c r="U772" s="5"/>
      <c r="V772" s="5"/>
      <c r="W772" s="5"/>
      <c r="X772" s="5"/>
      <c r="Y772" s="5"/>
      <c r="Z772" s="5"/>
      <c r="AA772" s="5"/>
      <c r="AB772" s="5"/>
      <c r="AC772" s="5"/>
      <c r="AD772" s="5"/>
      <c r="AE772" s="5"/>
    </row>
    <row r="773" spans="1:31" ht="21.75" customHeight="1">
      <c r="A773" s="5" t="s">
        <v>16917</v>
      </c>
      <c r="B773" s="5" t="s">
        <v>22010</v>
      </c>
      <c r="C773" s="5" t="s">
        <v>27</v>
      </c>
      <c r="D773" s="5" t="s">
        <v>575</v>
      </c>
      <c r="E773" s="5" t="s">
        <v>45</v>
      </c>
      <c r="F773" s="7">
        <v>25</v>
      </c>
      <c r="G773" s="7">
        <v>35</v>
      </c>
      <c r="H773" s="5" t="s">
        <v>2912</v>
      </c>
      <c r="I773" s="5" t="s">
        <v>66</v>
      </c>
      <c r="J773" s="5" t="s">
        <v>134</v>
      </c>
      <c r="K773" s="5" t="s">
        <v>22013</v>
      </c>
      <c r="L773" s="5" t="s">
        <v>22014</v>
      </c>
      <c r="M773" s="5" t="s">
        <v>167</v>
      </c>
      <c r="N773" s="5" t="s">
        <v>55</v>
      </c>
      <c r="O773" s="5"/>
      <c r="P773" s="5" t="b">
        <f t="shared" ca="1" si="0"/>
        <v>1</v>
      </c>
      <c r="Q773" s="5"/>
      <c r="R773" s="5"/>
      <c r="S773" s="5"/>
      <c r="T773" s="5"/>
      <c r="U773" s="5"/>
      <c r="V773" s="5"/>
      <c r="W773" s="5"/>
      <c r="X773" s="5"/>
      <c r="Y773" s="5"/>
      <c r="Z773" s="5"/>
      <c r="AA773" s="5"/>
      <c r="AB773" s="5"/>
      <c r="AC773" s="5"/>
      <c r="AD773" s="5"/>
      <c r="AE773" s="5"/>
    </row>
    <row r="774" spans="1:31" ht="21.75" customHeight="1">
      <c r="A774" s="5" t="s">
        <v>22015</v>
      </c>
      <c r="B774" s="5" t="s">
        <v>22016</v>
      </c>
      <c r="C774" s="5" t="s">
        <v>27</v>
      </c>
      <c r="D774" s="5" t="s">
        <v>47</v>
      </c>
      <c r="E774" s="5" t="s">
        <v>45</v>
      </c>
      <c r="F774" s="11">
        <v>25</v>
      </c>
      <c r="G774" s="11">
        <v>50</v>
      </c>
      <c r="H774" s="5" t="s">
        <v>16922</v>
      </c>
      <c r="I774" s="5" t="s">
        <v>108</v>
      </c>
      <c r="J774" s="5" t="s">
        <v>942</v>
      </c>
      <c r="K774" s="9" t="s">
        <v>47</v>
      </c>
      <c r="L774" s="5" t="s">
        <v>22018</v>
      </c>
      <c r="M774" s="5" t="s">
        <v>53</v>
      </c>
      <c r="N774" s="5" t="s">
        <v>89</v>
      </c>
      <c r="O774" s="5"/>
      <c r="P774" s="5" t="b">
        <f t="shared" ca="1" si="0"/>
        <v>1</v>
      </c>
      <c r="Q774" s="5"/>
      <c r="R774" s="5"/>
      <c r="S774" s="5"/>
      <c r="T774" s="5"/>
      <c r="U774" s="5"/>
      <c r="V774" s="5"/>
      <c r="W774" s="5"/>
      <c r="X774" s="5"/>
      <c r="Y774" s="5"/>
      <c r="Z774" s="5"/>
      <c r="AA774" s="5"/>
      <c r="AB774" s="5"/>
      <c r="AC774" s="5"/>
      <c r="AD774" s="5"/>
      <c r="AE774" s="5"/>
    </row>
    <row r="775" spans="1:31" ht="21.75" customHeight="1">
      <c r="A775" s="5" t="s">
        <v>7050</v>
      </c>
      <c r="B775" s="5" t="s">
        <v>17955</v>
      </c>
      <c r="C775" s="5" t="s">
        <v>20</v>
      </c>
      <c r="D775" s="5" t="s">
        <v>3833</v>
      </c>
      <c r="E775" s="5" t="s">
        <v>45</v>
      </c>
      <c r="F775" s="7">
        <v>25</v>
      </c>
      <c r="G775" s="7">
        <v>30</v>
      </c>
      <c r="H775" s="5" t="s">
        <v>2537</v>
      </c>
      <c r="I775" s="5" t="s">
        <v>66</v>
      </c>
      <c r="J775" s="5" t="s">
        <v>2303</v>
      </c>
      <c r="K775" s="5" t="s">
        <v>17956</v>
      </c>
      <c r="L775" s="5" t="s">
        <v>22023</v>
      </c>
      <c r="M775" s="5" t="s">
        <v>1599</v>
      </c>
      <c r="N775" s="5" t="s">
        <v>55</v>
      </c>
      <c r="O775" s="5"/>
      <c r="P775" s="5" t="b">
        <f t="shared" ca="1" si="0"/>
        <v>1</v>
      </c>
      <c r="Q775" s="5"/>
      <c r="R775" s="5"/>
      <c r="S775" s="5"/>
      <c r="T775" s="5"/>
      <c r="U775" s="5"/>
      <c r="V775" s="5"/>
      <c r="W775" s="5"/>
      <c r="X775" s="5"/>
      <c r="Y775" s="5"/>
      <c r="Z775" s="5"/>
      <c r="AA775" s="5"/>
      <c r="AB775" s="5"/>
      <c r="AC775" s="5"/>
      <c r="AD775" s="5"/>
      <c r="AE775" s="5"/>
    </row>
    <row r="776" spans="1:31" ht="21.75" customHeight="1">
      <c r="A776" s="5" t="s">
        <v>22026</v>
      </c>
      <c r="B776" s="5" t="s">
        <v>17013</v>
      </c>
      <c r="C776" s="5" t="s">
        <v>27</v>
      </c>
      <c r="D776" s="5" t="s">
        <v>54</v>
      </c>
      <c r="E776" s="5" t="s">
        <v>45</v>
      </c>
      <c r="F776" s="7">
        <v>25</v>
      </c>
      <c r="G776" s="7">
        <v>30</v>
      </c>
      <c r="H776" s="5" t="s">
        <v>2537</v>
      </c>
      <c r="I776" s="5" t="s">
        <v>108</v>
      </c>
      <c r="J776" s="5" t="s">
        <v>686</v>
      </c>
      <c r="K776" s="5" t="s">
        <v>17016</v>
      </c>
      <c r="L776" s="5" t="s">
        <v>22030</v>
      </c>
      <c r="M776" s="5" t="s">
        <v>37</v>
      </c>
      <c r="N776" s="5" t="s">
        <v>55</v>
      </c>
      <c r="O776" s="5"/>
      <c r="P776" s="5" t="b">
        <f t="shared" ca="1" si="0"/>
        <v>1</v>
      </c>
      <c r="Q776" s="5"/>
      <c r="R776" s="5"/>
      <c r="S776" s="5"/>
      <c r="T776" s="5"/>
      <c r="U776" s="5"/>
      <c r="V776" s="5"/>
      <c r="W776" s="5"/>
      <c r="X776" s="5"/>
      <c r="Y776" s="5"/>
      <c r="Z776" s="5"/>
      <c r="AA776" s="5"/>
      <c r="AB776" s="5"/>
      <c r="AC776" s="5"/>
      <c r="AD776" s="5"/>
      <c r="AE776" s="5"/>
    </row>
    <row r="777" spans="1:31" ht="21.75" customHeight="1">
      <c r="A777" s="14" t="s">
        <v>22031</v>
      </c>
      <c r="B777" s="14" t="s">
        <v>5620</v>
      </c>
      <c r="C777" s="14" t="s">
        <v>20</v>
      </c>
      <c r="D777" s="14" t="s">
        <v>47</v>
      </c>
      <c r="E777" s="14" t="s">
        <v>45</v>
      </c>
      <c r="F777" s="15">
        <v>25</v>
      </c>
      <c r="G777" s="15">
        <v>50</v>
      </c>
      <c r="H777" s="14" t="s">
        <v>7149</v>
      </c>
      <c r="I777" s="14" t="s">
        <v>66</v>
      </c>
      <c r="J777" s="14" t="s">
        <v>117</v>
      </c>
      <c r="K777" s="14" t="s">
        <v>22033</v>
      </c>
      <c r="L777" s="16" t="s">
        <v>47</v>
      </c>
      <c r="M777" s="14" t="s">
        <v>1599</v>
      </c>
      <c r="N777" s="14" t="s">
        <v>55</v>
      </c>
      <c r="O777" s="14" t="b">
        <f ca="1">IFERROR(__xludf.DUMMYFUNCTION("REGEXMATCH(A777,""(?i)ruby"")"),FALSE)</f>
        <v>0</v>
      </c>
      <c r="P777" s="14" t="b">
        <f t="shared" ca="1" si="0"/>
        <v>1</v>
      </c>
      <c r="Q777" s="5"/>
      <c r="R777" s="5"/>
      <c r="S777" s="5"/>
      <c r="T777" s="5"/>
      <c r="U777" s="5"/>
      <c r="V777" s="5"/>
      <c r="W777" s="5"/>
      <c r="X777" s="5"/>
      <c r="Y777" s="5"/>
      <c r="Z777" s="5"/>
      <c r="AA777" s="5"/>
      <c r="AB777" s="5"/>
      <c r="AC777" s="5"/>
      <c r="AD777" s="5"/>
      <c r="AE777" s="5"/>
    </row>
    <row r="778" spans="1:31" ht="21.75" customHeight="1">
      <c r="A778" s="5" t="s">
        <v>16917</v>
      </c>
      <c r="B778" s="5" t="s">
        <v>17817</v>
      </c>
      <c r="C778" s="5" t="s">
        <v>20</v>
      </c>
      <c r="D778" s="5" t="s">
        <v>1173</v>
      </c>
      <c r="E778" s="5" t="s">
        <v>45</v>
      </c>
      <c r="F778" s="7">
        <v>25</v>
      </c>
      <c r="G778" s="7">
        <v>30</v>
      </c>
      <c r="H778" s="5" t="s">
        <v>2537</v>
      </c>
      <c r="I778" s="5" t="s">
        <v>66</v>
      </c>
      <c r="J778" s="5" t="s">
        <v>76</v>
      </c>
      <c r="K778" s="5" t="s">
        <v>21967</v>
      </c>
      <c r="L778" s="5" t="s">
        <v>22039</v>
      </c>
      <c r="M778" s="5" t="s">
        <v>53</v>
      </c>
      <c r="N778" s="5" t="s">
        <v>55</v>
      </c>
      <c r="O778" s="5"/>
      <c r="P778" s="5" t="b">
        <f t="shared" ca="1" si="0"/>
        <v>1</v>
      </c>
      <c r="Q778" s="5"/>
      <c r="R778" s="5"/>
      <c r="S778" s="5"/>
      <c r="T778" s="5"/>
      <c r="U778" s="5"/>
      <c r="V778" s="5"/>
      <c r="W778" s="5"/>
      <c r="X778" s="5"/>
      <c r="Y778" s="5"/>
      <c r="Z778" s="5"/>
      <c r="AA778" s="5"/>
      <c r="AB778" s="5"/>
      <c r="AC778" s="5"/>
      <c r="AD778" s="5"/>
      <c r="AE778" s="5"/>
    </row>
    <row r="779" spans="1:31" ht="21.75" customHeight="1">
      <c r="A779" s="5" t="s">
        <v>7555</v>
      </c>
      <c r="B779" s="5" t="s">
        <v>21011</v>
      </c>
      <c r="C779" s="5" t="s">
        <v>170</v>
      </c>
      <c r="D779" s="5" t="s">
        <v>390</v>
      </c>
      <c r="E779" s="5" t="s">
        <v>45</v>
      </c>
      <c r="F779" s="7">
        <v>25</v>
      </c>
      <c r="G779" s="7">
        <v>35</v>
      </c>
      <c r="H779" s="5" t="s">
        <v>2912</v>
      </c>
      <c r="I779" s="7" t="s">
        <v>24</v>
      </c>
      <c r="J779" s="5" t="s">
        <v>5397</v>
      </c>
      <c r="K779" s="5" t="s">
        <v>22043</v>
      </c>
      <c r="L779" s="5" t="s">
        <v>22044</v>
      </c>
      <c r="M779" s="5" t="s">
        <v>1599</v>
      </c>
      <c r="N779" s="5" t="s">
        <v>55</v>
      </c>
      <c r="O779" s="5"/>
      <c r="P779" s="5" t="b">
        <f t="shared" ca="1" si="0"/>
        <v>1</v>
      </c>
      <c r="Q779" s="5"/>
      <c r="R779" s="5"/>
      <c r="S779" s="5"/>
      <c r="T779" s="5"/>
      <c r="U779" s="5"/>
      <c r="V779" s="5"/>
      <c r="W779" s="5"/>
      <c r="X779" s="5"/>
      <c r="Y779" s="5"/>
      <c r="Z779" s="5"/>
      <c r="AA779" s="5"/>
      <c r="AB779" s="5"/>
      <c r="AC779" s="5"/>
      <c r="AD779" s="5"/>
      <c r="AE779" s="5"/>
    </row>
    <row r="780" spans="1:31" ht="21.75" customHeight="1">
      <c r="A780" s="5" t="s">
        <v>22045</v>
      </c>
      <c r="B780" s="5" t="s">
        <v>22046</v>
      </c>
      <c r="C780" s="5" t="s">
        <v>20</v>
      </c>
      <c r="D780" s="5" t="s">
        <v>21</v>
      </c>
      <c r="E780" s="5" t="s">
        <v>45</v>
      </c>
      <c r="F780" s="7">
        <v>25</v>
      </c>
      <c r="G780" s="7">
        <v>30</v>
      </c>
      <c r="H780" s="5" t="s">
        <v>2537</v>
      </c>
      <c r="I780" s="5" t="s">
        <v>108</v>
      </c>
      <c r="J780" s="5" t="s">
        <v>444</v>
      </c>
      <c r="K780" s="9" t="s">
        <v>47</v>
      </c>
      <c r="L780" s="5" t="s">
        <v>22047</v>
      </c>
      <c r="M780" s="5" t="s">
        <v>53</v>
      </c>
      <c r="N780" s="5" t="s">
        <v>55</v>
      </c>
      <c r="O780" s="5"/>
      <c r="P780" s="5" t="b">
        <f t="shared" ca="1" si="0"/>
        <v>1</v>
      </c>
      <c r="Q780" s="5"/>
      <c r="R780" s="5"/>
      <c r="S780" s="5"/>
      <c r="T780" s="5"/>
      <c r="U780" s="5"/>
      <c r="V780" s="5"/>
      <c r="W780" s="5"/>
      <c r="X780" s="5"/>
      <c r="Y780" s="5"/>
      <c r="Z780" s="5"/>
      <c r="AA780" s="5"/>
      <c r="AB780" s="5"/>
      <c r="AC780" s="5"/>
      <c r="AD780" s="5"/>
      <c r="AE780" s="5"/>
    </row>
    <row r="781" spans="1:31" ht="21.75" customHeight="1">
      <c r="A781" s="14" t="s">
        <v>22051</v>
      </c>
      <c r="B781" s="14" t="s">
        <v>17888</v>
      </c>
      <c r="C781" s="14" t="s">
        <v>27</v>
      </c>
      <c r="D781" s="14" t="s">
        <v>85</v>
      </c>
      <c r="E781" s="14" t="s">
        <v>45</v>
      </c>
      <c r="F781" s="15">
        <v>25</v>
      </c>
      <c r="G781" s="15">
        <v>33</v>
      </c>
      <c r="H781" s="14" t="s">
        <v>327</v>
      </c>
      <c r="I781" s="14" t="s">
        <v>108</v>
      </c>
      <c r="J781" s="14" t="s">
        <v>48</v>
      </c>
      <c r="K781" s="16" t="s">
        <v>47</v>
      </c>
      <c r="L781" s="14" t="s">
        <v>22053</v>
      </c>
      <c r="M781" s="14" t="s">
        <v>1599</v>
      </c>
      <c r="N781" s="14" t="s">
        <v>89</v>
      </c>
      <c r="O781" s="14" t="b">
        <f ca="1">IFERROR(__xludf.DUMMYFUNCTION("REGEXMATCH(A781,""(?i)ruby"")"),FALSE)</f>
        <v>0</v>
      </c>
      <c r="P781" s="14" t="b">
        <f t="shared" ca="1" si="0"/>
        <v>1</v>
      </c>
      <c r="Q781" s="5"/>
      <c r="R781" s="5"/>
      <c r="S781" s="5"/>
      <c r="T781" s="5"/>
      <c r="U781" s="5"/>
      <c r="V781" s="5"/>
      <c r="W781" s="5"/>
      <c r="X781" s="5"/>
      <c r="Y781" s="5"/>
      <c r="Z781" s="5"/>
      <c r="AA781" s="5"/>
      <c r="AB781" s="5"/>
      <c r="AC781" s="5"/>
      <c r="AD781" s="5"/>
      <c r="AE781" s="5"/>
    </row>
    <row r="782" spans="1:31" ht="21.75" customHeight="1">
      <c r="A782" s="5" t="s">
        <v>22059</v>
      </c>
      <c r="B782" s="5" t="s">
        <v>21402</v>
      </c>
      <c r="C782" s="5" t="s">
        <v>170</v>
      </c>
      <c r="D782" s="5" t="s">
        <v>47</v>
      </c>
      <c r="E782" s="5" t="s">
        <v>45</v>
      </c>
      <c r="F782" s="7">
        <v>25</v>
      </c>
      <c r="G782" s="7">
        <v>50</v>
      </c>
      <c r="H782" s="5" t="s">
        <v>7149</v>
      </c>
      <c r="I782" s="5" t="s">
        <v>66</v>
      </c>
      <c r="J782" s="5" t="s">
        <v>48</v>
      </c>
      <c r="K782" s="9" t="s">
        <v>47</v>
      </c>
      <c r="L782" s="5" t="s">
        <v>21405</v>
      </c>
      <c r="M782" s="5" t="s">
        <v>53</v>
      </c>
      <c r="N782" s="5" t="s">
        <v>55</v>
      </c>
      <c r="O782" s="5"/>
      <c r="P782" s="5" t="b">
        <f t="shared" ca="1" si="0"/>
        <v>1</v>
      </c>
      <c r="Q782" s="5"/>
      <c r="R782" s="5"/>
      <c r="S782" s="5"/>
      <c r="T782" s="5"/>
      <c r="U782" s="5"/>
      <c r="V782" s="5"/>
      <c r="W782" s="5"/>
      <c r="X782" s="5"/>
      <c r="Y782" s="5"/>
      <c r="Z782" s="5"/>
      <c r="AA782" s="5"/>
      <c r="AB782" s="5"/>
      <c r="AC782" s="5"/>
      <c r="AD782" s="5"/>
      <c r="AE782" s="5"/>
    </row>
    <row r="783" spans="1:31" ht="21.75" customHeight="1">
      <c r="A783" s="5" t="s">
        <v>2533</v>
      </c>
      <c r="B783" s="5" t="s">
        <v>21402</v>
      </c>
      <c r="C783" s="5" t="s">
        <v>170</v>
      </c>
      <c r="D783" s="5" t="s">
        <v>47</v>
      </c>
      <c r="E783" s="5" t="s">
        <v>45</v>
      </c>
      <c r="F783" s="7">
        <v>25</v>
      </c>
      <c r="G783" s="7">
        <v>50</v>
      </c>
      <c r="H783" s="5" t="s">
        <v>7149</v>
      </c>
      <c r="I783" s="5" t="s">
        <v>462</v>
      </c>
      <c r="J783" s="5" t="s">
        <v>48</v>
      </c>
      <c r="K783" s="9" t="s">
        <v>47</v>
      </c>
      <c r="L783" s="5" t="s">
        <v>22061</v>
      </c>
      <c r="M783" s="5" t="s">
        <v>53</v>
      </c>
      <c r="N783" s="5" t="s">
        <v>55</v>
      </c>
      <c r="O783" s="5"/>
      <c r="P783" s="5" t="b">
        <f t="shared" ca="1" si="0"/>
        <v>1</v>
      </c>
      <c r="Q783" s="5"/>
      <c r="R783" s="5"/>
      <c r="S783" s="5"/>
      <c r="T783" s="5"/>
      <c r="U783" s="5"/>
      <c r="V783" s="5"/>
      <c r="W783" s="5"/>
      <c r="X783" s="5"/>
      <c r="Y783" s="5"/>
      <c r="Z783" s="5"/>
      <c r="AA783" s="5"/>
      <c r="AB783" s="5"/>
      <c r="AC783" s="5"/>
      <c r="AD783" s="5"/>
      <c r="AE783" s="5"/>
    </row>
    <row r="784" spans="1:31" ht="21.75" customHeight="1">
      <c r="A784" s="5" t="s">
        <v>22063</v>
      </c>
      <c r="B784" s="5" t="s">
        <v>21683</v>
      </c>
      <c r="C784" s="5" t="s">
        <v>27</v>
      </c>
      <c r="D784" s="5" t="s">
        <v>85</v>
      </c>
      <c r="E784" s="5" t="s">
        <v>45</v>
      </c>
      <c r="F784" s="7">
        <v>25</v>
      </c>
      <c r="G784" s="7">
        <v>35</v>
      </c>
      <c r="H784" s="5" t="s">
        <v>2912</v>
      </c>
      <c r="I784" s="5" t="s">
        <v>108</v>
      </c>
      <c r="J784" s="5" t="s">
        <v>68</v>
      </c>
      <c r="K784" s="5" t="s">
        <v>21878</v>
      </c>
      <c r="L784" s="5" t="s">
        <v>22066</v>
      </c>
      <c r="M784" s="5" t="s">
        <v>37</v>
      </c>
      <c r="N784" s="5" t="s">
        <v>55</v>
      </c>
      <c r="O784" s="5"/>
      <c r="P784" s="5" t="b">
        <f t="shared" ca="1" si="0"/>
        <v>1</v>
      </c>
      <c r="Q784" s="5"/>
      <c r="R784" s="5"/>
      <c r="S784" s="5"/>
      <c r="T784" s="5"/>
      <c r="U784" s="5"/>
      <c r="V784" s="5"/>
      <c r="W784" s="5"/>
      <c r="X784" s="5"/>
      <c r="Y784" s="5"/>
      <c r="Z784" s="5"/>
      <c r="AA784" s="5"/>
      <c r="AB784" s="5"/>
      <c r="AC784" s="5"/>
      <c r="AD784" s="5"/>
      <c r="AE784" s="5"/>
    </row>
    <row r="785" spans="1:31" ht="21.75" customHeight="1">
      <c r="A785" s="14" t="s">
        <v>22070</v>
      </c>
      <c r="B785" s="14" t="s">
        <v>17888</v>
      </c>
      <c r="C785" s="14" t="s">
        <v>27</v>
      </c>
      <c r="D785" s="14" t="s">
        <v>85</v>
      </c>
      <c r="E785" s="14" t="s">
        <v>919</v>
      </c>
      <c r="F785" s="15">
        <v>25</v>
      </c>
      <c r="G785" s="15">
        <v>33</v>
      </c>
      <c r="H785" s="14" t="s">
        <v>327</v>
      </c>
      <c r="I785" s="14" t="s">
        <v>66</v>
      </c>
      <c r="J785" s="14" t="s">
        <v>48</v>
      </c>
      <c r="K785" s="16" t="s">
        <v>47</v>
      </c>
      <c r="L785" s="14" t="s">
        <v>22071</v>
      </c>
      <c r="M785" s="14" t="s">
        <v>1599</v>
      </c>
      <c r="N785" s="14" t="s">
        <v>89</v>
      </c>
      <c r="O785" s="14" t="b">
        <f t="shared" ref="O785:O786" ca="1" si="18">IFERROR(__xludf.DUMMYFUNCTION("REGEXMATCH(A785,""(?i)ruby"")"),FALSE)</f>
        <v>0</v>
      </c>
      <c r="P785" s="14" t="b">
        <f t="shared" ca="1" si="0"/>
        <v>1</v>
      </c>
      <c r="Q785" s="5"/>
      <c r="R785" s="5"/>
      <c r="S785" s="5"/>
      <c r="T785" s="5"/>
      <c r="U785" s="5"/>
      <c r="V785" s="5"/>
      <c r="W785" s="5"/>
      <c r="X785" s="5"/>
      <c r="Y785" s="5"/>
      <c r="Z785" s="5"/>
      <c r="AA785" s="5"/>
      <c r="AB785" s="5"/>
      <c r="AC785" s="5"/>
      <c r="AD785" s="5"/>
      <c r="AE785" s="5"/>
    </row>
    <row r="786" spans="1:31" ht="21.75" customHeight="1">
      <c r="A786" s="14" t="s">
        <v>22079</v>
      </c>
      <c r="B786" s="14" t="s">
        <v>17888</v>
      </c>
      <c r="C786" s="14" t="s">
        <v>27</v>
      </c>
      <c r="D786" s="14" t="s">
        <v>85</v>
      </c>
      <c r="E786" s="14" t="s">
        <v>919</v>
      </c>
      <c r="F786" s="15">
        <v>25</v>
      </c>
      <c r="G786" s="15">
        <v>33</v>
      </c>
      <c r="H786" s="14" t="s">
        <v>327</v>
      </c>
      <c r="I786" s="14" t="s">
        <v>1690</v>
      </c>
      <c r="J786" s="14" t="s">
        <v>48</v>
      </c>
      <c r="K786" s="16" t="s">
        <v>47</v>
      </c>
      <c r="L786" s="14" t="s">
        <v>22081</v>
      </c>
      <c r="M786" s="14" t="s">
        <v>1599</v>
      </c>
      <c r="N786" s="14" t="s">
        <v>89</v>
      </c>
      <c r="O786" s="14" t="b">
        <f t="shared" ca="1" si="18"/>
        <v>0</v>
      </c>
      <c r="P786" s="14" t="b">
        <f t="shared" ca="1" si="0"/>
        <v>1</v>
      </c>
      <c r="Q786" s="5"/>
      <c r="R786" s="5"/>
      <c r="S786" s="5"/>
      <c r="T786" s="5"/>
      <c r="U786" s="5"/>
      <c r="V786" s="5"/>
      <c r="W786" s="5"/>
      <c r="X786" s="5"/>
      <c r="Y786" s="5"/>
      <c r="Z786" s="5"/>
      <c r="AA786" s="5"/>
      <c r="AB786" s="5"/>
      <c r="AC786" s="5"/>
      <c r="AD786" s="5"/>
      <c r="AE786" s="5"/>
    </row>
    <row r="787" spans="1:31" ht="21.75" customHeight="1">
      <c r="A787" s="5" t="s">
        <v>22087</v>
      </c>
      <c r="B787" s="5" t="s">
        <v>18084</v>
      </c>
      <c r="C787" s="5" t="s">
        <v>27</v>
      </c>
      <c r="D787" s="5" t="s">
        <v>80</v>
      </c>
      <c r="E787" s="5" t="s">
        <v>45</v>
      </c>
      <c r="F787" s="7">
        <v>25</v>
      </c>
      <c r="G787" s="7">
        <v>35</v>
      </c>
      <c r="H787" s="5" t="s">
        <v>2912</v>
      </c>
      <c r="I787" s="7" t="s">
        <v>24</v>
      </c>
      <c r="J787" s="5" t="s">
        <v>117</v>
      </c>
      <c r="K787" s="5" t="s">
        <v>3814</v>
      </c>
      <c r="L787" s="5" t="s">
        <v>22088</v>
      </c>
      <c r="M787" s="5" t="s">
        <v>42</v>
      </c>
      <c r="N787" s="5" t="s">
        <v>55</v>
      </c>
      <c r="O787" s="5"/>
      <c r="P787" s="5" t="b">
        <f t="shared" ca="1" si="0"/>
        <v>1</v>
      </c>
      <c r="Q787" s="5"/>
      <c r="R787" s="5"/>
      <c r="S787" s="5"/>
      <c r="T787" s="5"/>
      <c r="U787" s="5"/>
      <c r="V787" s="5"/>
      <c r="W787" s="5"/>
      <c r="X787" s="5"/>
      <c r="Y787" s="5"/>
      <c r="Z787" s="5"/>
      <c r="AA787" s="5"/>
      <c r="AB787" s="5"/>
      <c r="AC787" s="5"/>
      <c r="AD787" s="5"/>
      <c r="AE787" s="5"/>
    </row>
    <row r="788" spans="1:31" ht="21.75" customHeight="1">
      <c r="A788" s="5" t="s">
        <v>22092</v>
      </c>
      <c r="B788" s="5" t="s">
        <v>19833</v>
      </c>
      <c r="C788" s="5" t="s">
        <v>170</v>
      </c>
      <c r="D788" s="5" t="s">
        <v>378</v>
      </c>
      <c r="E788" s="5" t="s">
        <v>45</v>
      </c>
      <c r="F788" s="7">
        <v>30</v>
      </c>
      <c r="G788" s="7">
        <v>40</v>
      </c>
      <c r="H788" s="5" t="s">
        <v>461</v>
      </c>
      <c r="I788" s="5" t="s">
        <v>108</v>
      </c>
      <c r="J788" s="5" t="s">
        <v>4075</v>
      </c>
      <c r="K788" s="5" t="s">
        <v>19836</v>
      </c>
      <c r="L788" s="5" t="s">
        <v>22094</v>
      </c>
      <c r="M788" s="5" t="s">
        <v>167</v>
      </c>
      <c r="N788" s="5" t="s">
        <v>44</v>
      </c>
      <c r="O788" s="5"/>
      <c r="P788" s="5" t="b">
        <f t="shared" ca="1" si="0"/>
        <v>1</v>
      </c>
      <c r="Q788" s="5"/>
      <c r="R788" s="5"/>
      <c r="S788" s="5"/>
      <c r="T788" s="5"/>
      <c r="U788" s="5"/>
      <c r="V788" s="5"/>
      <c r="W788" s="5"/>
      <c r="X788" s="5"/>
      <c r="Y788" s="5"/>
      <c r="Z788" s="5"/>
      <c r="AA788" s="5"/>
      <c r="AB788" s="5"/>
      <c r="AC788" s="5"/>
      <c r="AD788" s="5"/>
      <c r="AE788" s="5"/>
    </row>
    <row r="789" spans="1:31" ht="21.75" customHeight="1">
      <c r="A789" s="14" t="s">
        <v>22101</v>
      </c>
      <c r="B789" s="14" t="s">
        <v>16859</v>
      </c>
      <c r="C789" s="14" t="s">
        <v>170</v>
      </c>
      <c r="D789" s="14" t="s">
        <v>390</v>
      </c>
      <c r="E789" s="14" t="s">
        <v>45</v>
      </c>
      <c r="F789" s="15">
        <v>30</v>
      </c>
      <c r="G789" s="15">
        <v>50</v>
      </c>
      <c r="H789" s="14" t="s">
        <v>4241</v>
      </c>
      <c r="I789" s="14" t="s">
        <v>66</v>
      </c>
      <c r="J789" s="14" t="s">
        <v>16860</v>
      </c>
      <c r="K789" s="14" t="s">
        <v>16862</v>
      </c>
      <c r="L789" s="14" t="s">
        <v>22104</v>
      </c>
      <c r="M789" s="14" t="s">
        <v>1599</v>
      </c>
      <c r="N789" s="14" t="s">
        <v>237</v>
      </c>
      <c r="O789" s="14" t="b">
        <f ca="1">IFERROR(__xludf.DUMMYFUNCTION("REGEXMATCH(A789,""(?i)ruby"")"),FALSE)</f>
        <v>0</v>
      </c>
      <c r="P789" s="14" t="b">
        <f t="shared" ca="1" si="0"/>
        <v>1</v>
      </c>
      <c r="Q789" s="5"/>
      <c r="R789" s="5"/>
      <c r="S789" s="5"/>
      <c r="T789" s="5"/>
      <c r="U789" s="5"/>
      <c r="V789" s="5"/>
      <c r="W789" s="5"/>
      <c r="X789" s="5"/>
      <c r="Y789" s="5"/>
      <c r="Z789" s="5"/>
      <c r="AA789" s="5"/>
      <c r="AB789" s="5"/>
      <c r="AC789" s="5"/>
      <c r="AD789" s="5"/>
      <c r="AE789" s="5"/>
    </row>
    <row r="790" spans="1:31" ht="21.75" customHeight="1">
      <c r="A790" s="5" t="s">
        <v>22106</v>
      </c>
      <c r="B790" s="5" t="s">
        <v>22107</v>
      </c>
      <c r="C790" s="5" t="s">
        <v>27</v>
      </c>
      <c r="D790" s="5" t="s">
        <v>119</v>
      </c>
      <c r="E790" s="5" t="s">
        <v>45</v>
      </c>
      <c r="F790" s="7">
        <v>30</v>
      </c>
      <c r="G790" s="7">
        <v>40</v>
      </c>
      <c r="H790" s="5" t="s">
        <v>461</v>
      </c>
      <c r="I790" s="5" t="s">
        <v>66</v>
      </c>
      <c r="J790" s="5" t="s">
        <v>1471</v>
      </c>
      <c r="K790" s="5" t="s">
        <v>22109</v>
      </c>
      <c r="L790" s="5" t="s">
        <v>22112</v>
      </c>
      <c r="M790" s="5" t="s">
        <v>167</v>
      </c>
      <c r="N790" s="5" t="s">
        <v>38</v>
      </c>
      <c r="O790" s="5"/>
      <c r="P790" s="5" t="b">
        <f t="shared" ca="1" si="0"/>
        <v>1</v>
      </c>
      <c r="Q790" s="5"/>
      <c r="R790" s="5"/>
      <c r="S790" s="5"/>
      <c r="T790" s="5"/>
      <c r="U790" s="5"/>
      <c r="V790" s="5"/>
      <c r="W790" s="5"/>
      <c r="X790" s="5"/>
      <c r="Y790" s="5"/>
      <c r="Z790" s="5"/>
      <c r="AA790" s="5"/>
      <c r="AB790" s="5"/>
      <c r="AC790" s="5"/>
      <c r="AD790" s="5"/>
      <c r="AE790" s="5"/>
    </row>
    <row r="791" spans="1:31" ht="21.75" customHeight="1">
      <c r="A791" s="5" t="s">
        <v>22114</v>
      </c>
      <c r="B791" s="5" t="s">
        <v>21402</v>
      </c>
      <c r="C791" s="5" t="s">
        <v>170</v>
      </c>
      <c r="D791" s="5" t="s">
        <v>47</v>
      </c>
      <c r="E791" s="5" t="s">
        <v>45</v>
      </c>
      <c r="F791" s="7">
        <v>30</v>
      </c>
      <c r="G791" s="7">
        <v>50</v>
      </c>
      <c r="H791" s="5" t="s">
        <v>4241</v>
      </c>
      <c r="I791" s="5" t="s">
        <v>66</v>
      </c>
      <c r="J791" s="5" t="s">
        <v>48</v>
      </c>
      <c r="K791" s="9" t="s">
        <v>47</v>
      </c>
      <c r="L791" s="5" t="s">
        <v>21403</v>
      </c>
      <c r="M791" s="5" t="s">
        <v>53</v>
      </c>
      <c r="N791" s="5" t="s">
        <v>55</v>
      </c>
      <c r="O791" s="5"/>
      <c r="P791" s="5" t="b">
        <f t="shared" ca="1" si="0"/>
        <v>1</v>
      </c>
      <c r="Q791" s="5"/>
      <c r="R791" s="5"/>
      <c r="S791" s="5"/>
      <c r="T791" s="5"/>
      <c r="U791" s="5"/>
      <c r="V791" s="5"/>
      <c r="W791" s="5"/>
      <c r="X791" s="5"/>
      <c r="Y791" s="5"/>
      <c r="Z791" s="5"/>
      <c r="AA791" s="5"/>
      <c r="AB791" s="5"/>
      <c r="AC791" s="5"/>
      <c r="AD791" s="5"/>
      <c r="AE791" s="5"/>
    </row>
    <row r="792" spans="1:31" ht="21.75" customHeight="1">
      <c r="A792" s="5" t="s">
        <v>22118</v>
      </c>
      <c r="B792" s="5" t="s">
        <v>14947</v>
      </c>
      <c r="C792" s="5" t="s">
        <v>170</v>
      </c>
      <c r="D792" s="5" t="s">
        <v>390</v>
      </c>
      <c r="E792" s="5" t="s">
        <v>45</v>
      </c>
      <c r="F792" s="7">
        <v>30</v>
      </c>
      <c r="G792" s="7">
        <v>40</v>
      </c>
      <c r="H792" s="5" t="s">
        <v>461</v>
      </c>
      <c r="I792" s="5" t="s">
        <v>1690</v>
      </c>
      <c r="J792" s="5" t="s">
        <v>48</v>
      </c>
      <c r="K792" s="9" t="s">
        <v>47</v>
      </c>
      <c r="L792" s="5" t="s">
        <v>22120</v>
      </c>
      <c r="M792" s="5" t="s">
        <v>53</v>
      </c>
      <c r="N792" s="5" t="s">
        <v>405</v>
      </c>
      <c r="O792" s="5"/>
      <c r="P792" s="5" t="b">
        <f t="shared" ca="1" si="0"/>
        <v>1</v>
      </c>
      <c r="Q792" s="5"/>
      <c r="R792" s="5"/>
      <c r="S792" s="5"/>
      <c r="T792" s="5"/>
      <c r="U792" s="5"/>
      <c r="V792" s="5"/>
      <c r="W792" s="5"/>
      <c r="X792" s="5"/>
      <c r="Y792" s="5"/>
      <c r="Z792" s="5"/>
      <c r="AA792" s="5"/>
      <c r="AB792" s="5"/>
      <c r="AC792" s="5"/>
      <c r="AD792" s="5"/>
      <c r="AE792" s="5"/>
    </row>
    <row r="793" spans="1:31" ht="21.75" customHeight="1">
      <c r="A793" s="5" t="s">
        <v>22121</v>
      </c>
      <c r="B793" s="5" t="s">
        <v>22122</v>
      </c>
      <c r="C793" s="5" t="s">
        <v>170</v>
      </c>
      <c r="D793" s="5" t="s">
        <v>390</v>
      </c>
      <c r="E793" s="5" t="s">
        <v>45</v>
      </c>
      <c r="F793" s="7">
        <v>30</v>
      </c>
      <c r="G793" s="7">
        <v>40</v>
      </c>
      <c r="H793" s="5" t="s">
        <v>461</v>
      </c>
      <c r="I793" s="5" t="s">
        <v>462</v>
      </c>
      <c r="J793" s="5" t="s">
        <v>663</v>
      </c>
      <c r="K793" s="5" t="s">
        <v>22123</v>
      </c>
      <c r="L793" s="5" t="s">
        <v>22124</v>
      </c>
      <c r="M793" s="5" t="s">
        <v>167</v>
      </c>
      <c r="N793" s="5" t="s">
        <v>405</v>
      </c>
      <c r="O793" s="5"/>
      <c r="P793" s="5" t="b">
        <f t="shared" ca="1" si="0"/>
        <v>1</v>
      </c>
      <c r="Q793" s="5"/>
      <c r="R793" s="5"/>
      <c r="S793" s="5"/>
      <c r="T793" s="5"/>
      <c r="U793" s="5"/>
      <c r="V793" s="5"/>
      <c r="W793" s="5"/>
      <c r="X793" s="5"/>
      <c r="Y793" s="5"/>
      <c r="Z793" s="5"/>
      <c r="AA793" s="5"/>
      <c r="AB793" s="5"/>
      <c r="AC793" s="5"/>
      <c r="AD793" s="5"/>
      <c r="AE793" s="5"/>
    </row>
    <row r="794" spans="1:31" ht="21.75" customHeight="1">
      <c r="A794" s="5" t="s">
        <v>22128</v>
      </c>
      <c r="B794" s="5" t="s">
        <v>22129</v>
      </c>
      <c r="C794" s="5" t="s">
        <v>20</v>
      </c>
      <c r="D794" s="5" t="s">
        <v>47</v>
      </c>
      <c r="E794" s="5" t="s">
        <v>45</v>
      </c>
      <c r="F794" s="7">
        <v>30</v>
      </c>
      <c r="G794" s="7">
        <v>50</v>
      </c>
      <c r="H794" s="5" t="s">
        <v>4241</v>
      </c>
      <c r="I794" s="7" t="s">
        <v>24</v>
      </c>
      <c r="J794" s="5" t="s">
        <v>117</v>
      </c>
      <c r="K794" s="9" t="s">
        <v>47</v>
      </c>
      <c r="L794" s="5" t="s">
        <v>22130</v>
      </c>
      <c r="M794" s="5" t="s">
        <v>167</v>
      </c>
      <c r="N794" s="5" t="s">
        <v>271</v>
      </c>
      <c r="O794" s="5"/>
      <c r="P794" s="5" t="b">
        <f t="shared" ca="1" si="0"/>
        <v>1</v>
      </c>
      <c r="Q794" s="5"/>
      <c r="R794" s="5"/>
      <c r="S794" s="5"/>
      <c r="T794" s="5"/>
      <c r="U794" s="5"/>
      <c r="V794" s="5"/>
      <c r="W794" s="5"/>
      <c r="X794" s="5"/>
      <c r="Y794" s="5"/>
      <c r="Z794" s="5"/>
      <c r="AA794" s="5"/>
      <c r="AB794" s="5"/>
      <c r="AC794" s="5"/>
      <c r="AD794" s="5"/>
      <c r="AE794" s="5"/>
    </row>
    <row r="795" spans="1:31" ht="21.75" customHeight="1">
      <c r="A795" s="5" t="s">
        <v>22134</v>
      </c>
      <c r="B795" s="5" t="s">
        <v>22135</v>
      </c>
      <c r="C795" s="5" t="s">
        <v>20</v>
      </c>
      <c r="D795" s="5" t="s">
        <v>1173</v>
      </c>
      <c r="E795" s="5" t="s">
        <v>45</v>
      </c>
      <c r="F795" s="7">
        <v>30</v>
      </c>
      <c r="G795" s="7">
        <v>45</v>
      </c>
      <c r="H795" s="5" t="s">
        <v>18085</v>
      </c>
      <c r="I795" s="7" t="s">
        <v>24</v>
      </c>
      <c r="J795" s="5" t="s">
        <v>117</v>
      </c>
      <c r="K795" s="9" t="s">
        <v>47</v>
      </c>
      <c r="L795" s="5" t="s">
        <v>22137</v>
      </c>
      <c r="M795" s="5" t="s">
        <v>648</v>
      </c>
      <c r="N795" s="5" t="s">
        <v>55</v>
      </c>
      <c r="O795" s="5"/>
      <c r="P795" s="5" t="b">
        <f t="shared" ca="1" si="0"/>
        <v>1</v>
      </c>
      <c r="Q795" s="5"/>
      <c r="R795" s="5"/>
      <c r="S795" s="5"/>
      <c r="T795" s="5"/>
      <c r="U795" s="5"/>
      <c r="V795" s="5"/>
      <c r="W795" s="5"/>
      <c r="X795" s="5"/>
      <c r="Y795" s="5"/>
      <c r="Z795" s="5"/>
      <c r="AA795" s="5"/>
      <c r="AB795" s="5"/>
      <c r="AC795" s="5"/>
      <c r="AD795" s="5"/>
      <c r="AE795" s="5"/>
    </row>
    <row r="796" spans="1:31" ht="21.75" customHeight="1">
      <c r="A796" s="5" t="s">
        <v>22143</v>
      </c>
      <c r="B796" s="5" t="s">
        <v>22144</v>
      </c>
      <c r="C796" s="5" t="s">
        <v>20</v>
      </c>
      <c r="D796" s="5" t="s">
        <v>1173</v>
      </c>
      <c r="E796" s="5" t="s">
        <v>45</v>
      </c>
      <c r="F796" s="7">
        <v>30</v>
      </c>
      <c r="G796" s="7">
        <v>50</v>
      </c>
      <c r="H796" s="5" t="s">
        <v>4241</v>
      </c>
      <c r="I796" s="5" t="s">
        <v>108</v>
      </c>
      <c r="J796" s="5" t="s">
        <v>686</v>
      </c>
      <c r="K796" s="5" t="s">
        <v>22145</v>
      </c>
      <c r="L796" s="5" t="s">
        <v>22148</v>
      </c>
      <c r="M796" s="5" t="s">
        <v>53</v>
      </c>
      <c r="N796" s="5" t="s">
        <v>89</v>
      </c>
      <c r="O796" s="5"/>
      <c r="P796" s="5" t="b">
        <f t="shared" ca="1" si="0"/>
        <v>1</v>
      </c>
      <c r="Q796" s="5"/>
      <c r="R796" s="5"/>
      <c r="S796" s="5"/>
      <c r="T796" s="5"/>
      <c r="U796" s="5"/>
      <c r="V796" s="5"/>
      <c r="W796" s="5"/>
      <c r="X796" s="5"/>
      <c r="Y796" s="5"/>
      <c r="Z796" s="5"/>
      <c r="AA796" s="5"/>
      <c r="AB796" s="5"/>
      <c r="AC796" s="5"/>
      <c r="AD796" s="5"/>
      <c r="AE796" s="5"/>
    </row>
    <row r="797" spans="1:31" ht="21.75" customHeight="1">
      <c r="A797" s="5" t="s">
        <v>7485</v>
      </c>
      <c r="B797" s="5" t="s">
        <v>17955</v>
      </c>
      <c r="C797" s="5" t="s">
        <v>20</v>
      </c>
      <c r="D797" s="5" t="s">
        <v>3833</v>
      </c>
      <c r="E797" s="5" t="s">
        <v>45</v>
      </c>
      <c r="F797" s="7">
        <v>30</v>
      </c>
      <c r="G797" s="7">
        <v>50</v>
      </c>
      <c r="H797" s="5" t="s">
        <v>4241</v>
      </c>
      <c r="I797" s="5" t="s">
        <v>462</v>
      </c>
      <c r="J797" s="5" t="s">
        <v>2303</v>
      </c>
      <c r="K797" s="5" t="s">
        <v>17956</v>
      </c>
      <c r="L797" s="5" t="s">
        <v>22155</v>
      </c>
      <c r="M797" s="5" t="s">
        <v>1599</v>
      </c>
      <c r="N797" s="5" t="s">
        <v>55</v>
      </c>
      <c r="O797" s="5"/>
      <c r="P797" s="5" t="b">
        <f t="shared" ca="1" si="0"/>
        <v>1</v>
      </c>
      <c r="Q797" s="5"/>
      <c r="R797" s="5"/>
      <c r="S797" s="5"/>
      <c r="T797" s="5"/>
      <c r="U797" s="5"/>
      <c r="V797" s="5"/>
      <c r="W797" s="5"/>
      <c r="X797" s="5"/>
      <c r="Y797" s="5"/>
      <c r="Z797" s="5"/>
      <c r="AA797" s="5"/>
      <c r="AB797" s="5"/>
      <c r="AC797" s="5"/>
      <c r="AD797" s="5"/>
      <c r="AE797" s="5"/>
    </row>
    <row r="798" spans="1:31" ht="21.75" customHeight="1">
      <c r="A798" s="5" t="s">
        <v>22159</v>
      </c>
      <c r="B798" s="5" t="s">
        <v>13106</v>
      </c>
      <c r="C798" s="5" t="s">
        <v>170</v>
      </c>
      <c r="D798" s="5" t="s">
        <v>171</v>
      </c>
      <c r="E798" s="5" t="s">
        <v>45</v>
      </c>
      <c r="F798" s="7">
        <v>30</v>
      </c>
      <c r="G798" s="7">
        <v>40</v>
      </c>
      <c r="H798" s="5" t="s">
        <v>461</v>
      </c>
      <c r="I798" s="5" t="s">
        <v>31</v>
      </c>
      <c r="J798" s="5" t="s">
        <v>4234</v>
      </c>
      <c r="K798" s="5" t="s">
        <v>18952</v>
      </c>
      <c r="L798" s="5" t="s">
        <v>22160</v>
      </c>
      <c r="M798" s="5" t="s">
        <v>53</v>
      </c>
      <c r="N798" s="5" t="s">
        <v>55</v>
      </c>
      <c r="O798" s="5"/>
      <c r="P798" s="5" t="b">
        <f t="shared" ca="1" si="0"/>
        <v>1</v>
      </c>
      <c r="Q798" s="5"/>
      <c r="R798" s="5"/>
      <c r="S798" s="5"/>
      <c r="T798" s="5"/>
      <c r="U798" s="5"/>
      <c r="V798" s="5"/>
      <c r="W798" s="5"/>
      <c r="X798" s="5"/>
      <c r="Y798" s="5"/>
      <c r="Z798" s="5"/>
      <c r="AA798" s="5"/>
      <c r="AB798" s="5"/>
      <c r="AC798" s="5"/>
      <c r="AD798" s="5"/>
      <c r="AE798" s="5"/>
    </row>
    <row r="799" spans="1:31" ht="21.75" customHeight="1">
      <c r="A799" s="5" t="s">
        <v>22163</v>
      </c>
      <c r="B799" s="5" t="s">
        <v>2923</v>
      </c>
      <c r="C799" s="5" t="s">
        <v>27</v>
      </c>
      <c r="D799" s="5" t="s">
        <v>47</v>
      </c>
      <c r="E799" s="5" t="s">
        <v>45</v>
      </c>
      <c r="F799" s="7">
        <v>30</v>
      </c>
      <c r="G799" s="7">
        <v>40</v>
      </c>
      <c r="H799" s="5" t="s">
        <v>461</v>
      </c>
      <c r="I799" s="5" t="s">
        <v>66</v>
      </c>
      <c r="J799" s="5" t="s">
        <v>2924</v>
      </c>
      <c r="K799" s="5" t="s">
        <v>22165</v>
      </c>
      <c r="L799" s="5" t="s">
        <v>22167</v>
      </c>
      <c r="M799" s="5" t="s">
        <v>37</v>
      </c>
      <c r="N799" s="5" t="s">
        <v>405</v>
      </c>
      <c r="O799" s="5"/>
      <c r="P799" s="5" t="b">
        <f t="shared" ca="1" si="0"/>
        <v>1</v>
      </c>
      <c r="Q799" s="5"/>
      <c r="R799" s="5"/>
      <c r="S799" s="5"/>
      <c r="T799" s="5"/>
      <c r="U799" s="5"/>
      <c r="V799" s="5"/>
      <c r="W799" s="5"/>
      <c r="X799" s="5"/>
      <c r="Y799" s="5"/>
      <c r="Z799" s="5"/>
      <c r="AA799" s="5"/>
      <c r="AB799" s="5"/>
      <c r="AC799" s="5"/>
      <c r="AD799" s="5"/>
      <c r="AE799" s="5"/>
    </row>
    <row r="800" spans="1:31" ht="21.75" customHeight="1">
      <c r="A800" s="5" t="s">
        <v>22169</v>
      </c>
      <c r="B800" s="5" t="s">
        <v>17675</v>
      </c>
      <c r="C800" s="5" t="s">
        <v>27</v>
      </c>
      <c r="D800" s="5" t="s">
        <v>47</v>
      </c>
      <c r="E800" s="5" t="s">
        <v>45</v>
      </c>
      <c r="F800" s="7">
        <v>30</v>
      </c>
      <c r="G800" s="7">
        <v>40</v>
      </c>
      <c r="H800" s="5" t="s">
        <v>461</v>
      </c>
      <c r="I800" s="5" t="s">
        <v>66</v>
      </c>
      <c r="J800" s="5" t="s">
        <v>110</v>
      </c>
      <c r="K800" s="5" t="s">
        <v>21977</v>
      </c>
      <c r="L800" s="5" t="s">
        <v>22171</v>
      </c>
      <c r="M800" s="5" t="s">
        <v>53</v>
      </c>
      <c r="N800" s="5" t="s">
        <v>55</v>
      </c>
      <c r="O800" s="5"/>
      <c r="P800" s="5" t="b">
        <f t="shared" ca="1" si="0"/>
        <v>1</v>
      </c>
      <c r="Q800" s="5"/>
      <c r="R800" s="5"/>
      <c r="S800" s="5"/>
      <c r="T800" s="5"/>
      <c r="U800" s="5"/>
      <c r="V800" s="5"/>
      <c r="W800" s="5"/>
      <c r="X800" s="5"/>
      <c r="Y800" s="5"/>
      <c r="Z800" s="5"/>
      <c r="AA800" s="5"/>
      <c r="AB800" s="5"/>
      <c r="AC800" s="5"/>
      <c r="AD800" s="5"/>
      <c r="AE800" s="5"/>
    </row>
    <row r="801" spans="1:31" ht="21.75" customHeight="1">
      <c r="A801" s="14" t="s">
        <v>22176</v>
      </c>
      <c r="B801" s="14" t="s">
        <v>14947</v>
      </c>
      <c r="C801" s="14" t="s">
        <v>170</v>
      </c>
      <c r="D801" s="14" t="s">
        <v>390</v>
      </c>
      <c r="E801" s="14" t="s">
        <v>45</v>
      </c>
      <c r="F801" s="15">
        <v>30</v>
      </c>
      <c r="G801" s="15">
        <v>40</v>
      </c>
      <c r="H801" s="14" t="s">
        <v>461</v>
      </c>
      <c r="I801" s="14" t="s">
        <v>66</v>
      </c>
      <c r="J801" s="14" t="s">
        <v>48</v>
      </c>
      <c r="K801" s="14" t="s">
        <v>2770</v>
      </c>
      <c r="L801" s="14" t="s">
        <v>22178</v>
      </c>
      <c r="M801" s="14" t="s">
        <v>53</v>
      </c>
      <c r="N801" s="14" t="s">
        <v>405</v>
      </c>
      <c r="O801" s="14" t="b">
        <f ca="1">IFERROR(__xludf.DUMMYFUNCTION("REGEXMATCH(A801,""(?i)ruby"")"),FALSE)</f>
        <v>0</v>
      </c>
      <c r="P801" s="14" t="b">
        <f t="shared" ca="1" si="0"/>
        <v>1</v>
      </c>
      <c r="Q801" s="5"/>
      <c r="R801" s="5"/>
      <c r="S801" s="5"/>
      <c r="T801" s="5"/>
      <c r="U801" s="5"/>
      <c r="V801" s="5"/>
      <c r="W801" s="5"/>
      <c r="X801" s="5"/>
      <c r="Y801" s="5"/>
      <c r="Z801" s="5"/>
      <c r="AA801" s="5"/>
      <c r="AB801" s="5"/>
      <c r="AC801" s="5"/>
      <c r="AD801" s="5"/>
      <c r="AE801" s="5"/>
    </row>
    <row r="802" spans="1:31" ht="21.75" customHeight="1">
      <c r="A802" s="5" t="s">
        <v>22186</v>
      </c>
      <c r="B802" s="5" t="s">
        <v>17888</v>
      </c>
      <c r="C802" s="5" t="s">
        <v>27</v>
      </c>
      <c r="D802" s="5" t="s">
        <v>85</v>
      </c>
      <c r="E802" s="5" t="s">
        <v>919</v>
      </c>
      <c r="F802" s="11">
        <v>33</v>
      </c>
      <c r="G802" s="11">
        <v>42</v>
      </c>
      <c r="H802" s="5" t="s">
        <v>927</v>
      </c>
      <c r="I802" s="5" t="s">
        <v>66</v>
      </c>
      <c r="J802" s="5" t="s">
        <v>48</v>
      </c>
      <c r="K802" s="9" t="s">
        <v>47</v>
      </c>
      <c r="L802" s="5" t="s">
        <v>22190</v>
      </c>
      <c r="M802" s="5" t="s">
        <v>1599</v>
      </c>
      <c r="N802" s="5" t="s">
        <v>89</v>
      </c>
      <c r="O802" s="5"/>
      <c r="P802" s="5" t="b">
        <f t="shared" ca="1" si="0"/>
        <v>1</v>
      </c>
      <c r="Q802" s="5"/>
      <c r="R802" s="5"/>
      <c r="S802" s="5"/>
      <c r="T802" s="5"/>
      <c r="U802" s="5"/>
      <c r="V802" s="5"/>
      <c r="W802" s="5"/>
      <c r="X802" s="5"/>
      <c r="Y802" s="5"/>
      <c r="Z802" s="5"/>
      <c r="AA802" s="5"/>
      <c r="AB802" s="5"/>
      <c r="AC802" s="5"/>
      <c r="AD802" s="5"/>
      <c r="AE802" s="5"/>
    </row>
    <row r="803" spans="1:31" ht="21.75" customHeight="1">
      <c r="A803" s="14" t="s">
        <v>22192</v>
      </c>
      <c r="B803" s="14" t="s">
        <v>17888</v>
      </c>
      <c r="C803" s="14" t="s">
        <v>27</v>
      </c>
      <c r="D803" s="14" t="s">
        <v>85</v>
      </c>
      <c r="E803" s="14" t="s">
        <v>919</v>
      </c>
      <c r="F803" s="15">
        <v>33</v>
      </c>
      <c r="G803" s="15">
        <v>42</v>
      </c>
      <c r="H803" s="14" t="s">
        <v>927</v>
      </c>
      <c r="I803" s="14" t="s">
        <v>1690</v>
      </c>
      <c r="J803" s="14" t="s">
        <v>48</v>
      </c>
      <c r="K803" s="16" t="s">
        <v>47</v>
      </c>
      <c r="L803" s="14" t="s">
        <v>22194</v>
      </c>
      <c r="M803" s="14" t="s">
        <v>1599</v>
      </c>
      <c r="N803" s="14" t="s">
        <v>89</v>
      </c>
      <c r="O803" s="14" t="b">
        <f t="shared" ref="O803:O804" ca="1" si="19">IFERROR(__xludf.DUMMYFUNCTION("REGEXMATCH(A803,""(?i)ruby"")"),FALSE)</f>
        <v>0</v>
      </c>
      <c r="P803" s="14" t="b">
        <f t="shared" ca="1" si="0"/>
        <v>1</v>
      </c>
      <c r="Q803" s="5"/>
      <c r="R803" s="5"/>
      <c r="S803" s="5"/>
      <c r="T803" s="5"/>
      <c r="U803" s="5"/>
      <c r="V803" s="5"/>
      <c r="W803" s="5"/>
      <c r="X803" s="5"/>
      <c r="Y803" s="5"/>
      <c r="Z803" s="5"/>
      <c r="AA803" s="5"/>
      <c r="AB803" s="5"/>
      <c r="AC803" s="5"/>
      <c r="AD803" s="5"/>
      <c r="AE803" s="5"/>
    </row>
    <row r="804" spans="1:31" ht="21.75" customHeight="1">
      <c r="A804" s="14" t="s">
        <v>22200</v>
      </c>
      <c r="B804" s="14" t="s">
        <v>17888</v>
      </c>
      <c r="C804" s="14" t="s">
        <v>27</v>
      </c>
      <c r="D804" s="14" t="s">
        <v>85</v>
      </c>
      <c r="E804" s="14" t="s">
        <v>919</v>
      </c>
      <c r="F804" s="15">
        <v>33</v>
      </c>
      <c r="G804" s="15">
        <v>42</v>
      </c>
      <c r="H804" s="14" t="s">
        <v>927</v>
      </c>
      <c r="I804" s="14" t="s">
        <v>1690</v>
      </c>
      <c r="J804" s="14" t="s">
        <v>48</v>
      </c>
      <c r="K804" s="16" t="s">
        <v>47</v>
      </c>
      <c r="L804" s="14" t="s">
        <v>22081</v>
      </c>
      <c r="M804" s="14" t="s">
        <v>1599</v>
      </c>
      <c r="N804" s="14" t="s">
        <v>89</v>
      </c>
      <c r="O804" s="14" t="b">
        <f t="shared" ca="1" si="19"/>
        <v>0</v>
      </c>
      <c r="P804" s="14" t="b">
        <f t="shared" ca="1" si="0"/>
        <v>1</v>
      </c>
      <c r="Q804" s="5"/>
      <c r="R804" s="5"/>
      <c r="S804" s="5"/>
      <c r="T804" s="5"/>
      <c r="U804" s="5"/>
      <c r="V804" s="5"/>
      <c r="W804" s="5"/>
      <c r="X804" s="5"/>
      <c r="Y804" s="5"/>
      <c r="Z804" s="5"/>
      <c r="AA804" s="5"/>
      <c r="AB804" s="5"/>
      <c r="AC804" s="5"/>
      <c r="AD804" s="5"/>
      <c r="AE804" s="5"/>
    </row>
    <row r="805" spans="1:31" ht="21.75" customHeight="1">
      <c r="A805" s="5" t="s">
        <v>22206</v>
      </c>
      <c r="B805" s="5" t="s">
        <v>22207</v>
      </c>
      <c r="C805" s="5" t="s">
        <v>170</v>
      </c>
      <c r="D805" s="5" t="s">
        <v>47</v>
      </c>
      <c r="E805" s="5" t="s">
        <v>45</v>
      </c>
      <c r="F805" s="7">
        <v>50</v>
      </c>
      <c r="G805" s="7">
        <v>70</v>
      </c>
      <c r="H805" s="5" t="s">
        <v>5693</v>
      </c>
      <c r="I805" s="5" t="s">
        <v>462</v>
      </c>
      <c r="J805" s="5" t="s">
        <v>942</v>
      </c>
      <c r="K805" s="5" t="s">
        <v>22208</v>
      </c>
      <c r="L805" s="5" t="s">
        <v>22209</v>
      </c>
      <c r="M805" s="5" t="s">
        <v>37</v>
      </c>
      <c r="N805" s="5" t="s">
        <v>89</v>
      </c>
      <c r="O805" s="5"/>
      <c r="P805" s="5" t="b">
        <f t="shared" ca="1" si="0"/>
        <v>1</v>
      </c>
      <c r="Q805" s="5"/>
      <c r="R805" s="5"/>
      <c r="S805" s="5"/>
      <c r="T805" s="5"/>
      <c r="U805" s="5"/>
      <c r="V805" s="5"/>
      <c r="W805" s="5"/>
      <c r="X805" s="5"/>
      <c r="Y805" s="5"/>
      <c r="Z805" s="5"/>
      <c r="AA805" s="5"/>
      <c r="AB805" s="5"/>
      <c r="AC805" s="5"/>
      <c r="AD805" s="5"/>
      <c r="AE805" s="5"/>
    </row>
    <row r="806" spans="1:31" ht="21.75" customHeight="1">
      <c r="A806" s="5" t="s">
        <v>11186</v>
      </c>
      <c r="B806" s="5" t="s">
        <v>22218</v>
      </c>
      <c r="C806" s="5" t="s">
        <v>27</v>
      </c>
      <c r="D806" s="5" t="s">
        <v>105</v>
      </c>
      <c r="E806" s="5" t="s">
        <v>45</v>
      </c>
      <c r="F806" s="7">
        <v>50</v>
      </c>
      <c r="G806" s="7">
        <v>80</v>
      </c>
      <c r="H806" s="5" t="s">
        <v>22219</v>
      </c>
      <c r="I806" s="5" t="s">
        <v>66</v>
      </c>
      <c r="J806" s="5" t="s">
        <v>793</v>
      </c>
      <c r="K806" s="5" t="s">
        <v>2798</v>
      </c>
      <c r="L806" s="5" t="s">
        <v>22220</v>
      </c>
      <c r="M806" s="5" t="s">
        <v>53</v>
      </c>
      <c r="N806" s="5" t="s">
        <v>237</v>
      </c>
      <c r="O806" s="5"/>
      <c r="P806" s="5" t="b">
        <f t="shared" ca="1" si="0"/>
        <v>1</v>
      </c>
      <c r="Q806" s="5"/>
      <c r="R806" s="5"/>
      <c r="S806" s="5"/>
      <c r="T806" s="5"/>
      <c r="U806" s="5"/>
      <c r="V806" s="5"/>
      <c r="W806" s="5"/>
      <c r="X806" s="5"/>
      <c r="Y806" s="5"/>
      <c r="Z806" s="5"/>
      <c r="AA806" s="5"/>
      <c r="AB806" s="5"/>
      <c r="AC806" s="5"/>
      <c r="AD806" s="5"/>
      <c r="AE806" s="5"/>
    </row>
    <row r="807" spans="1:31" ht="21.75" customHeight="1">
      <c r="A807" s="14" t="s">
        <v>22221</v>
      </c>
      <c r="B807" s="14" t="s">
        <v>22222</v>
      </c>
      <c r="C807" s="14" t="s">
        <v>27</v>
      </c>
      <c r="D807" s="14" t="s">
        <v>85</v>
      </c>
      <c r="E807" s="14" t="s">
        <v>45</v>
      </c>
      <c r="F807" s="15">
        <v>50</v>
      </c>
      <c r="G807" s="15">
        <v>65</v>
      </c>
      <c r="H807" s="14" t="s">
        <v>22223</v>
      </c>
      <c r="I807" s="14" t="s">
        <v>462</v>
      </c>
      <c r="J807" s="14" t="s">
        <v>57</v>
      </c>
      <c r="K807" s="16" t="s">
        <v>47</v>
      </c>
      <c r="L807" s="16" t="s">
        <v>47</v>
      </c>
      <c r="M807" s="14" t="s">
        <v>167</v>
      </c>
      <c r="N807" s="14" t="s">
        <v>89</v>
      </c>
      <c r="O807" s="14" t="b">
        <f t="shared" ref="O807:O808" ca="1" si="20">IFERROR(__xludf.DUMMYFUNCTION("REGEXMATCH(A807,""(?i)ruby"")"),FALSE)</f>
        <v>0</v>
      </c>
      <c r="P807" s="14" t="b">
        <f t="shared" ca="1" si="0"/>
        <v>1</v>
      </c>
      <c r="Q807" s="5"/>
      <c r="R807" s="5"/>
      <c r="S807" s="5"/>
      <c r="T807" s="5"/>
      <c r="U807" s="5"/>
      <c r="V807" s="5"/>
      <c r="W807" s="5"/>
      <c r="X807" s="5"/>
      <c r="Y807" s="5"/>
      <c r="Z807" s="5"/>
      <c r="AA807" s="5"/>
      <c r="AB807" s="5"/>
      <c r="AC807" s="5"/>
      <c r="AD807" s="5"/>
      <c r="AE807" s="5"/>
    </row>
    <row r="808" spans="1:31" ht="21.75" customHeight="1">
      <c r="A808" s="14" t="s">
        <v>22229</v>
      </c>
      <c r="B808" s="14" t="s">
        <v>5620</v>
      </c>
      <c r="C808" s="14" t="s">
        <v>20</v>
      </c>
      <c r="D808" s="14" t="s">
        <v>47</v>
      </c>
      <c r="E808" s="14" t="s">
        <v>45</v>
      </c>
      <c r="F808" s="15">
        <v>50</v>
      </c>
      <c r="G808" s="15">
        <v>80</v>
      </c>
      <c r="H808" s="14" t="s">
        <v>22219</v>
      </c>
      <c r="I808" s="14" t="s">
        <v>1690</v>
      </c>
      <c r="J808" s="14" t="s">
        <v>117</v>
      </c>
      <c r="K808" s="14" t="s">
        <v>21085</v>
      </c>
      <c r="L808" s="16" t="s">
        <v>47</v>
      </c>
      <c r="M808" s="14" t="s">
        <v>1599</v>
      </c>
      <c r="N808" s="14" t="s">
        <v>55</v>
      </c>
      <c r="O808" s="14" t="b">
        <f t="shared" ca="1" si="20"/>
        <v>0</v>
      </c>
      <c r="P808" s="14" t="b">
        <f t="shared" ca="1" si="0"/>
        <v>1</v>
      </c>
      <c r="Q808" s="5"/>
      <c r="R808" s="5"/>
      <c r="S808" s="5"/>
      <c r="T808" s="5"/>
      <c r="U808" s="5"/>
      <c r="V808" s="5"/>
      <c r="W808" s="5"/>
      <c r="X808" s="5"/>
      <c r="Y808" s="5"/>
      <c r="Z808" s="5"/>
      <c r="AA808" s="5"/>
      <c r="AB808" s="5"/>
      <c r="AC808" s="5"/>
      <c r="AD808" s="5"/>
      <c r="AE808" s="5"/>
    </row>
    <row r="809" spans="1:31" ht="21.75" customHeight="1">
      <c r="A809" s="5" t="s">
        <v>22234</v>
      </c>
      <c r="B809" s="5" t="s">
        <v>21468</v>
      </c>
      <c r="C809" s="5" t="s">
        <v>20</v>
      </c>
      <c r="D809" s="5" t="s">
        <v>1173</v>
      </c>
      <c r="E809" s="5" t="s">
        <v>45</v>
      </c>
      <c r="F809" s="7">
        <v>50</v>
      </c>
      <c r="G809" s="7">
        <v>70</v>
      </c>
      <c r="H809" s="5" t="s">
        <v>5693</v>
      </c>
      <c r="I809" s="5" t="s">
        <v>66</v>
      </c>
      <c r="J809" s="5" t="s">
        <v>516</v>
      </c>
      <c r="K809" s="5" t="s">
        <v>22235</v>
      </c>
      <c r="L809" s="5" t="s">
        <v>22236</v>
      </c>
      <c r="M809" s="5" t="s">
        <v>37</v>
      </c>
      <c r="N809" s="5" t="s">
        <v>55</v>
      </c>
      <c r="O809" s="5"/>
      <c r="P809" s="5" t="b">
        <f t="shared" ca="1" si="0"/>
        <v>1</v>
      </c>
      <c r="Q809" s="5"/>
      <c r="R809" s="5"/>
      <c r="S809" s="5"/>
      <c r="T809" s="5"/>
      <c r="U809" s="5"/>
      <c r="V809" s="5"/>
      <c r="W809" s="5"/>
      <c r="X809" s="5"/>
      <c r="Y809" s="5"/>
      <c r="Z809" s="5"/>
      <c r="AA809" s="5"/>
      <c r="AB809" s="5"/>
      <c r="AC809" s="5"/>
      <c r="AD809" s="5"/>
      <c r="AE809" s="5"/>
    </row>
    <row r="810" spans="1:31" ht="21.75" customHeight="1">
      <c r="A810" s="5" t="s">
        <v>277</v>
      </c>
      <c r="B810" s="5" t="s">
        <v>20057</v>
      </c>
      <c r="C810" s="5" t="s">
        <v>27</v>
      </c>
      <c r="D810" s="5" t="s">
        <v>54</v>
      </c>
      <c r="E810" s="5" t="s">
        <v>45</v>
      </c>
      <c r="F810" s="7">
        <v>120</v>
      </c>
      <c r="G810" s="7">
        <v>250</v>
      </c>
      <c r="H810" s="5" t="s">
        <v>22238</v>
      </c>
      <c r="I810" s="5" t="s">
        <v>108</v>
      </c>
      <c r="J810" s="5" t="s">
        <v>76</v>
      </c>
      <c r="K810" s="5" t="s">
        <v>20058</v>
      </c>
      <c r="L810" s="5" t="s">
        <v>22240</v>
      </c>
      <c r="M810" s="5" t="s">
        <v>100</v>
      </c>
      <c r="N810" s="5" t="s">
        <v>55</v>
      </c>
      <c r="O810" s="5"/>
      <c r="P810" s="5" t="b">
        <f t="shared" ca="1" si="0"/>
        <v>1</v>
      </c>
      <c r="Q810" s="5"/>
      <c r="R810" s="5"/>
      <c r="S810" s="5"/>
      <c r="T810" s="5"/>
      <c r="U810" s="5"/>
      <c r="V810" s="5"/>
      <c r="W810" s="5"/>
      <c r="X810" s="5"/>
      <c r="Y810" s="5"/>
      <c r="Z810" s="5"/>
      <c r="AA810" s="5"/>
      <c r="AB810" s="5"/>
      <c r="AC810" s="5"/>
      <c r="AD810" s="5"/>
      <c r="AE810" s="5"/>
    </row>
    <row r="811" spans="1:31" ht="21.75" customHeight="1">
      <c r="A811" s="14" t="s">
        <v>22243</v>
      </c>
      <c r="B811" s="14" t="s">
        <v>18293</v>
      </c>
      <c r="C811" s="14" t="s">
        <v>27</v>
      </c>
      <c r="D811" s="14" t="s">
        <v>85</v>
      </c>
      <c r="E811" s="14" t="s">
        <v>45</v>
      </c>
      <c r="F811" s="15">
        <v>400</v>
      </c>
      <c r="G811" s="15">
        <v>700</v>
      </c>
      <c r="H811" s="14" t="s">
        <v>22244</v>
      </c>
      <c r="I811" s="15" t="s">
        <v>24</v>
      </c>
      <c r="J811" s="14" t="s">
        <v>68</v>
      </c>
      <c r="K811" s="16" t="s">
        <v>47</v>
      </c>
      <c r="L811" s="14" t="s">
        <v>22245</v>
      </c>
      <c r="M811" s="14" t="s">
        <v>37</v>
      </c>
      <c r="N811" s="14" t="s">
        <v>38</v>
      </c>
      <c r="O811" s="14" t="b">
        <f ca="1">IFERROR(__xludf.DUMMYFUNCTION("REGEXMATCH(A811,""(?i)ruby"")"),FALSE)</f>
        <v>0</v>
      </c>
      <c r="P811" s="14" t="b">
        <f t="shared" ca="1" si="0"/>
        <v>1</v>
      </c>
      <c r="Q811" s="5"/>
      <c r="R811" s="5"/>
      <c r="S811" s="5"/>
      <c r="T811" s="5"/>
      <c r="U811" s="5"/>
      <c r="V811" s="5"/>
      <c r="W811" s="5"/>
      <c r="X811" s="5"/>
      <c r="Y811" s="5"/>
      <c r="Z811" s="5"/>
      <c r="AA811" s="5"/>
      <c r="AB811" s="5"/>
      <c r="AC811" s="5"/>
      <c r="AD811" s="5"/>
      <c r="AE811" s="5"/>
    </row>
  </sheetData>
  <autoFilter ref="A1:AE811" xr:uid="{00000000-0009-0000-0000-000006000000}"/>
  <conditionalFormatting sqref="F2:H1719">
    <cfRule type="containsText" dxfId="3" priority="1" stopIfTrue="1" operator="containsText" text="年">
      <formula>NOT(ISERROR(SEARCH(("年"),(F2))))</formula>
    </cfRule>
  </conditionalFormatting>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F856"/>
  <sheetViews>
    <sheetView workbookViewId="0"/>
  </sheetViews>
  <sheetFormatPr defaultColWidth="12.59765625" defaultRowHeight="15" customHeight="1"/>
  <cols>
    <col min="1" max="32" width="9.73046875" customWidth="1"/>
  </cols>
  <sheetData>
    <row r="1" spans="1:32" ht="21" customHeight="1">
      <c r="A1" s="1" t="s">
        <v>0</v>
      </c>
      <c r="B1" s="1" t="s">
        <v>1</v>
      </c>
      <c r="C1" s="2" t="s">
        <v>2</v>
      </c>
      <c r="D1" s="2" t="s">
        <v>3</v>
      </c>
      <c r="E1" s="2" t="s">
        <v>4</v>
      </c>
      <c r="F1" s="3" t="s">
        <v>5</v>
      </c>
      <c r="G1" s="3" t="s">
        <v>6</v>
      </c>
      <c r="H1" s="1" t="s">
        <v>7</v>
      </c>
      <c r="I1" s="2" t="s">
        <v>8</v>
      </c>
      <c r="J1" s="1" t="s">
        <v>9</v>
      </c>
      <c r="K1" s="1" t="s">
        <v>10</v>
      </c>
      <c r="L1" s="1" t="s">
        <v>11</v>
      </c>
      <c r="M1" s="1" t="s">
        <v>12</v>
      </c>
      <c r="N1" s="1" t="s">
        <v>13</v>
      </c>
      <c r="O1" s="3"/>
      <c r="P1" s="3" t="s">
        <v>17183</v>
      </c>
      <c r="Q1" s="3" t="s">
        <v>17184</v>
      </c>
      <c r="R1" s="1"/>
      <c r="S1" s="1"/>
      <c r="T1" s="1"/>
      <c r="U1" s="1"/>
      <c r="V1" s="1"/>
      <c r="W1" s="1"/>
      <c r="X1" s="1"/>
      <c r="Y1" s="1"/>
      <c r="Z1" s="1"/>
      <c r="AA1" s="1"/>
      <c r="AB1" s="1"/>
      <c r="AC1" s="1"/>
      <c r="AD1" s="1"/>
      <c r="AE1" s="1"/>
      <c r="AF1" s="1"/>
    </row>
    <row r="2" spans="1:32" ht="21" customHeight="1">
      <c r="A2" s="5" t="s">
        <v>6608</v>
      </c>
      <c r="B2" s="5" t="s">
        <v>20123</v>
      </c>
      <c r="C2" s="5" t="s">
        <v>41</v>
      </c>
      <c r="D2" s="5" t="s">
        <v>169</v>
      </c>
      <c r="E2" s="5" t="s">
        <v>45</v>
      </c>
      <c r="F2" s="7">
        <v>1.5</v>
      </c>
      <c r="G2" s="7">
        <v>2</v>
      </c>
      <c r="H2" s="5" t="s">
        <v>23</v>
      </c>
      <c r="I2" s="5" t="s">
        <v>31</v>
      </c>
      <c r="J2" s="5" t="s">
        <v>4546</v>
      </c>
      <c r="K2" s="5" t="s">
        <v>20126</v>
      </c>
      <c r="L2" s="5" t="s">
        <v>20127</v>
      </c>
      <c r="M2" s="5" t="s">
        <v>53</v>
      </c>
      <c r="N2" s="5" t="s">
        <v>44</v>
      </c>
      <c r="O2" s="5"/>
      <c r="P2" s="5" t="b">
        <f t="shared" ref="P2:P353" ca="1" si="0">IFERROR(__xludf.DUMMYFUNCTION("REGEXMATCH(A2,""(?i)iOS"")"),TRUE)</f>
        <v>1</v>
      </c>
      <c r="Q2" s="5"/>
      <c r="R2" s="5"/>
      <c r="S2" s="5"/>
      <c r="T2" s="5"/>
      <c r="U2" s="5"/>
      <c r="V2" s="5"/>
      <c r="W2" s="5"/>
      <c r="X2" s="5"/>
      <c r="Y2" s="5"/>
      <c r="Z2" s="5"/>
      <c r="AA2" s="5"/>
      <c r="AB2" s="5"/>
      <c r="AC2" s="5"/>
      <c r="AD2" s="5"/>
      <c r="AE2" s="5"/>
      <c r="AF2" s="5"/>
    </row>
    <row r="3" spans="1:32" ht="21" customHeight="1">
      <c r="A3" s="5" t="s">
        <v>20134</v>
      </c>
      <c r="B3" s="5" t="s">
        <v>20136</v>
      </c>
      <c r="C3" s="5" t="s">
        <v>41</v>
      </c>
      <c r="D3" s="5" t="s">
        <v>94</v>
      </c>
      <c r="E3" s="5" t="s">
        <v>29</v>
      </c>
      <c r="F3" s="7">
        <v>1.5</v>
      </c>
      <c r="G3" s="7">
        <v>2</v>
      </c>
      <c r="H3" s="5" t="s">
        <v>23</v>
      </c>
      <c r="I3" s="5" t="s">
        <v>31</v>
      </c>
      <c r="J3" s="5" t="s">
        <v>48</v>
      </c>
      <c r="K3" s="5" t="s">
        <v>20138</v>
      </c>
      <c r="L3" s="5" t="s">
        <v>20139</v>
      </c>
      <c r="M3" s="5" t="s">
        <v>1599</v>
      </c>
      <c r="N3" s="5" t="s">
        <v>405</v>
      </c>
      <c r="O3" s="5"/>
      <c r="P3" s="5" t="b">
        <f t="shared" ca="1" si="0"/>
        <v>1</v>
      </c>
      <c r="Q3" s="5"/>
      <c r="R3" s="5"/>
      <c r="S3" s="5"/>
      <c r="T3" s="5"/>
      <c r="U3" s="5"/>
      <c r="V3" s="5"/>
      <c r="W3" s="5"/>
      <c r="X3" s="5"/>
      <c r="Y3" s="5"/>
      <c r="Z3" s="5"/>
      <c r="AA3" s="5"/>
      <c r="AB3" s="5"/>
      <c r="AC3" s="5"/>
      <c r="AD3" s="5"/>
      <c r="AE3" s="5"/>
      <c r="AF3" s="5"/>
    </row>
    <row r="4" spans="1:32" ht="21" customHeight="1">
      <c r="A4" s="5" t="s">
        <v>20141</v>
      </c>
      <c r="B4" s="5" t="s">
        <v>10198</v>
      </c>
      <c r="C4" s="5" t="s">
        <v>41</v>
      </c>
      <c r="D4" s="5" t="s">
        <v>874</v>
      </c>
      <c r="E4" s="5" t="s">
        <v>45</v>
      </c>
      <c r="F4" s="7">
        <v>1.5</v>
      </c>
      <c r="G4" s="7">
        <v>2</v>
      </c>
      <c r="H4" s="5" t="s">
        <v>23</v>
      </c>
      <c r="I4" s="7" t="s">
        <v>24</v>
      </c>
      <c r="J4" s="5" t="s">
        <v>110</v>
      </c>
      <c r="K4" s="5" t="s">
        <v>20143</v>
      </c>
      <c r="L4" s="5" t="s">
        <v>20144</v>
      </c>
      <c r="M4" s="5" t="s">
        <v>53</v>
      </c>
      <c r="N4" s="5" t="s">
        <v>89</v>
      </c>
      <c r="O4" s="5"/>
      <c r="P4" s="5" t="b">
        <f t="shared" ca="1" si="0"/>
        <v>1</v>
      </c>
      <c r="Q4" s="5"/>
      <c r="R4" s="5"/>
      <c r="S4" s="5"/>
      <c r="T4" s="5"/>
      <c r="U4" s="5"/>
      <c r="V4" s="5"/>
      <c r="W4" s="5"/>
      <c r="X4" s="5"/>
      <c r="Y4" s="5"/>
      <c r="Z4" s="5"/>
      <c r="AA4" s="5"/>
      <c r="AB4" s="5"/>
      <c r="AC4" s="5"/>
      <c r="AD4" s="5"/>
      <c r="AE4" s="5"/>
      <c r="AF4" s="5"/>
    </row>
    <row r="5" spans="1:32" ht="21" customHeight="1">
      <c r="A5" s="5" t="s">
        <v>20148</v>
      </c>
      <c r="B5" s="5" t="s">
        <v>12697</v>
      </c>
      <c r="C5" s="5" t="s">
        <v>20</v>
      </c>
      <c r="D5" s="5" t="s">
        <v>1173</v>
      </c>
      <c r="E5" s="5" t="s">
        <v>45</v>
      </c>
      <c r="F5" s="5">
        <v>2</v>
      </c>
      <c r="G5" s="5">
        <v>3</v>
      </c>
      <c r="H5" s="5" t="s">
        <v>20149</v>
      </c>
      <c r="I5" s="5" t="s">
        <v>66</v>
      </c>
      <c r="J5" s="5" t="s">
        <v>117</v>
      </c>
      <c r="K5" s="5" t="s">
        <v>2473</v>
      </c>
      <c r="L5" s="9" t="s">
        <v>47</v>
      </c>
      <c r="M5" s="5" t="s">
        <v>53</v>
      </c>
      <c r="N5" s="5" t="s">
        <v>55</v>
      </c>
      <c r="O5" s="5"/>
      <c r="P5" s="5" t="b">
        <f t="shared" ca="1" si="0"/>
        <v>1</v>
      </c>
      <c r="Q5" s="9"/>
      <c r="R5" s="5"/>
      <c r="S5" s="5"/>
      <c r="T5" s="5"/>
      <c r="U5" s="5"/>
      <c r="V5" s="5"/>
      <c r="W5" s="5"/>
      <c r="X5" s="5"/>
      <c r="Y5" s="5"/>
      <c r="Z5" s="5"/>
      <c r="AA5" s="5"/>
      <c r="AB5" s="5"/>
      <c r="AC5" s="5"/>
      <c r="AD5" s="5"/>
      <c r="AE5" s="5"/>
      <c r="AF5" s="5"/>
    </row>
    <row r="6" spans="1:32" ht="21" customHeight="1">
      <c r="A6" s="5" t="s">
        <v>20153</v>
      </c>
      <c r="B6" s="5" t="s">
        <v>14147</v>
      </c>
      <c r="C6" s="5" t="s">
        <v>41</v>
      </c>
      <c r="D6" s="5" t="s">
        <v>94</v>
      </c>
      <c r="E6" s="5" t="s">
        <v>45</v>
      </c>
      <c r="F6" s="7">
        <v>2</v>
      </c>
      <c r="G6" s="7">
        <v>3</v>
      </c>
      <c r="H6" s="5" t="s">
        <v>115</v>
      </c>
      <c r="I6" s="7" t="s">
        <v>24</v>
      </c>
      <c r="J6" s="5" t="s">
        <v>1770</v>
      </c>
      <c r="K6" s="9" t="s">
        <v>47</v>
      </c>
      <c r="L6" s="5" t="s">
        <v>20157</v>
      </c>
      <c r="M6" s="5" t="s">
        <v>37</v>
      </c>
      <c r="N6" s="5" t="s">
        <v>55</v>
      </c>
      <c r="O6" s="5"/>
      <c r="P6" s="5" t="b">
        <f t="shared" ca="1" si="0"/>
        <v>1</v>
      </c>
      <c r="Q6" s="5"/>
      <c r="R6" s="5"/>
      <c r="S6" s="5"/>
      <c r="T6" s="5"/>
      <c r="U6" s="5"/>
      <c r="V6" s="5"/>
      <c r="W6" s="5"/>
      <c r="X6" s="5"/>
      <c r="Y6" s="5"/>
      <c r="Z6" s="5"/>
      <c r="AA6" s="5"/>
      <c r="AB6" s="5"/>
      <c r="AC6" s="5"/>
      <c r="AD6" s="5"/>
      <c r="AE6" s="5"/>
      <c r="AF6" s="5"/>
    </row>
    <row r="7" spans="1:32" ht="21" customHeight="1">
      <c r="A7" s="5" t="s">
        <v>20160</v>
      </c>
      <c r="B7" s="5" t="s">
        <v>1778</v>
      </c>
      <c r="C7" s="5" t="s">
        <v>27</v>
      </c>
      <c r="D7" s="5" t="s">
        <v>105</v>
      </c>
      <c r="E7" s="5" t="s">
        <v>29</v>
      </c>
      <c r="F7" s="7">
        <v>3</v>
      </c>
      <c r="G7" s="7">
        <v>5</v>
      </c>
      <c r="H7" s="5" t="s">
        <v>313</v>
      </c>
      <c r="I7" s="7" t="s">
        <v>24</v>
      </c>
      <c r="J7" s="5" t="s">
        <v>273</v>
      </c>
      <c r="K7" s="9" t="s">
        <v>47</v>
      </c>
      <c r="L7" s="5" t="s">
        <v>20164</v>
      </c>
      <c r="M7" s="5" t="s">
        <v>53</v>
      </c>
      <c r="N7" s="5" t="s">
        <v>55</v>
      </c>
      <c r="O7" s="5"/>
      <c r="P7" s="5" t="b">
        <f t="shared" ca="1" si="0"/>
        <v>1</v>
      </c>
      <c r="Q7" s="5"/>
      <c r="R7" s="5"/>
      <c r="S7" s="5"/>
      <c r="T7" s="5"/>
      <c r="U7" s="5"/>
      <c r="V7" s="5"/>
      <c r="W7" s="5"/>
      <c r="X7" s="5"/>
      <c r="Y7" s="5"/>
      <c r="Z7" s="5"/>
      <c r="AA7" s="5"/>
      <c r="AB7" s="5"/>
      <c r="AC7" s="5"/>
      <c r="AD7" s="5"/>
      <c r="AE7" s="5"/>
      <c r="AF7" s="5"/>
    </row>
    <row r="8" spans="1:32" ht="21" customHeight="1">
      <c r="A8" s="5" t="s">
        <v>20168</v>
      </c>
      <c r="B8" s="5" t="s">
        <v>20169</v>
      </c>
      <c r="C8" s="5" t="s">
        <v>27</v>
      </c>
      <c r="D8" s="5" t="s">
        <v>575</v>
      </c>
      <c r="E8" s="5" t="s">
        <v>45</v>
      </c>
      <c r="F8" s="7">
        <v>3</v>
      </c>
      <c r="G8" s="7">
        <v>5</v>
      </c>
      <c r="H8" s="5" t="s">
        <v>313</v>
      </c>
      <c r="I8" s="7" t="s">
        <v>24</v>
      </c>
      <c r="J8" s="5" t="s">
        <v>444</v>
      </c>
      <c r="K8" s="9" t="s">
        <v>47</v>
      </c>
      <c r="L8" s="5" t="s">
        <v>20172</v>
      </c>
      <c r="M8" s="5" t="s">
        <v>100</v>
      </c>
      <c r="N8" s="5" t="s">
        <v>55</v>
      </c>
      <c r="O8" s="5"/>
      <c r="P8" s="5" t="b">
        <f t="shared" ca="1" si="0"/>
        <v>1</v>
      </c>
      <c r="Q8" s="5"/>
      <c r="R8" s="5"/>
      <c r="S8" s="5"/>
      <c r="T8" s="5"/>
      <c r="U8" s="5"/>
      <c r="V8" s="5"/>
      <c r="W8" s="5"/>
      <c r="X8" s="5"/>
      <c r="Y8" s="5"/>
      <c r="Z8" s="5"/>
      <c r="AA8" s="5"/>
      <c r="AB8" s="5"/>
      <c r="AC8" s="5"/>
      <c r="AD8" s="5"/>
      <c r="AE8" s="5"/>
      <c r="AF8" s="5"/>
    </row>
    <row r="9" spans="1:32" ht="21" customHeight="1">
      <c r="A9" s="5" t="s">
        <v>20177</v>
      </c>
      <c r="B9" s="5" t="s">
        <v>13660</v>
      </c>
      <c r="C9" s="5" t="s">
        <v>41</v>
      </c>
      <c r="D9" s="5" t="s">
        <v>94</v>
      </c>
      <c r="E9" s="5" t="s">
        <v>29</v>
      </c>
      <c r="F9" s="7">
        <v>3</v>
      </c>
      <c r="G9" s="7">
        <v>4</v>
      </c>
      <c r="H9" s="5" t="s">
        <v>123</v>
      </c>
      <c r="I9" s="7" t="s">
        <v>24</v>
      </c>
      <c r="J9" s="5" t="s">
        <v>76</v>
      </c>
      <c r="K9" s="9" t="s">
        <v>47</v>
      </c>
      <c r="L9" s="5" t="s">
        <v>20179</v>
      </c>
      <c r="M9" s="5" t="s">
        <v>37</v>
      </c>
      <c r="N9" s="5" t="s">
        <v>55</v>
      </c>
      <c r="O9" s="5"/>
      <c r="P9" s="5" t="b">
        <f t="shared" ca="1" si="0"/>
        <v>1</v>
      </c>
      <c r="Q9" s="5"/>
      <c r="R9" s="5"/>
      <c r="S9" s="5"/>
      <c r="T9" s="5"/>
      <c r="U9" s="5"/>
      <c r="V9" s="5"/>
      <c r="W9" s="5"/>
      <c r="X9" s="5"/>
      <c r="Y9" s="5"/>
      <c r="Z9" s="5"/>
      <c r="AA9" s="5"/>
      <c r="AB9" s="5"/>
      <c r="AC9" s="5"/>
      <c r="AD9" s="5"/>
      <c r="AE9" s="5"/>
      <c r="AF9" s="5"/>
    </row>
    <row r="10" spans="1:32" ht="21" customHeight="1">
      <c r="A10" s="5" t="s">
        <v>20182</v>
      </c>
      <c r="B10" s="5" t="s">
        <v>20183</v>
      </c>
      <c r="C10" s="5" t="s">
        <v>41</v>
      </c>
      <c r="D10" s="5" t="s">
        <v>114</v>
      </c>
      <c r="E10" s="5" t="s">
        <v>45</v>
      </c>
      <c r="F10" s="7">
        <v>3</v>
      </c>
      <c r="G10" s="7">
        <v>4.5</v>
      </c>
      <c r="H10" s="5" t="s">
        <v>64</v>
      </c>
      <c r="I10" s="7" t="s">
        <v>24</v>
      </c>
      <c r="J10" s="5" t="s">
        <v>76</v>
      </c>
      <c r="K10" s="9" t="s">
        <v>47</v>
      </c>
      <c r="L10" s="5" t="s">
        <v>20186</v>
      </c>
      <c r="M10" s="5" t="s">
        <v>37</v>
      </c>
      <c r="N10" s="5" t="s">
        <v>55</v>
      </c>
      <c r="O10" s="5"/>
      <c r="P10" s="5" t="b">
        <f t="shared" ca="1" si="0"/>
        <v>1</v>
      </c>
      <c r="Q10" s="5"/>
      <c r="R10" s="5"/>
      <c r="S10" s="5"/>
      <c r="T10" s="5"/>
      <c r="U10" s="5"/>
      <c r="V10" s="5"/>
      <c r="W10" s="5"/>
      <c r="X10" s="5"/>
      <c r="Y10" s="5"/>
      <c r="Z10" s="5"/>
      <c r="AA10" s="5"/>
      <c r="AB10" s="5"/>
      <c r="AC10" s="5"/>
      <c r="AD10" s="5"/>
      <c r="AE10" s="5"/>
      <c r="AF10" s="5"/>
    </row>
    <row r="11" spans="1:32" ht="21" customHeight="1">
      <c r="A11" s="5" t="s">
        <v>9594</v>
      </c>
      <c r="B11" s="5" t="s">
        <v>9595</v>
      </c>
      <c r="C11" s="5" t="s">
        <v>41</v>
      </c>
      <c r="D11" s="5" t="s">
        <v>94</v>
      </c>
      <c r="E11" s="5" t="s">
        <v>45</v>
      </c>
      <c r="F11" s="7">
        <v>3</v>
      </c>
      <c r="G11" s="7">
        <v>5</v>
      </c>
      <c r="H11" s="5" t="s">
        <v>313</v>
      </c>
      <c r="I11" s="7" t="s">
        <v>24</v>
      </c>
      <c r="J11" s="5" t="s">
        <v>110</v>
      </c>
      <c r="K11" s="5" t="s">
        <v>5625</v>
      </c>
      <c r="L11" s="5" t="s">
        <v>9596</v>
      </c>
      <c r="M11" s="5" t="s">
        <v>53</v>
      </c>
      <c r="N11" s="5" t="s">
        <v>55</v>
      </c>
      <c r="O11" s="5"/>
      <c r="P11" s="5" t="b">
        <f t="shared" ca="1" si="0"/>
        <v>1</v>
      </c>
      <c r="Q11" s="5" t="b">
        <f t="shared" ref="Q11:Q12" ca="1" si="1">IFERROR(__xludf.DUMMYFUNCTION("REGEXMATCH(L11,""(?i)swift"")"),TRUE)</f>
        <v>1</v>
      </c>
      <c r="R11" s="5"/>
      <c r="S11" s="5"/>
      <c r="T11" s="5"/>
      <c r="U11" s="5"/>
      <c r="V11" s="5"/>
      <c r="W11" s="5"/>
      <c r="X11" s="5"/>
      <c r="Y11" s="5"/>
      <c r="Z11" s="5"/>
      <c r="AA11" s="5"/>
      <c r="AB11" s="5"/>
      <c r="AC11" s="5"/>
      <c r="AD11" s="5"/>
      <c r="AE11" s="5"/>
      <c r="AF11" s="5"/>
    </row>
    <row r="12" spans="1:32" ht="21" customHeight="1">
      <c r="A12" s="5" t="s">
        <v>20190</v>
      </c>
      <c r="B12" s="5" t="s">
        <v>20192</v>
      </c>
      <c r="C12" s="5" t="s">
        <v>41</v>
      </c>
      <c r="D12" s="5" t="s">
        <v>43</v>
      </c>
      <c r="E12" s="5" t="s">
        <v>29</v>
      </c>
      <c r="F12" s="7">
        <v>3</v>
      </c>
      <c r="G12" s="7">
        <v>4</v>
      </c>
      <c r="H12" s="5" t="s">
        <v>123</v>
      </c>
      <c r="I12" s="7" t="s">
        <v>24</v>
      </c>
      <c r="J12" s="5" t="s">
        <v>1627</v>
      </c>
      <c r="K12" s="5" t="s">
        <v>20193</v>
      </c>
      <c r="L12" s="5" t="s">
        <v>20194</v>
      </c>
      <c r="M12" s="5" t="s">
        <v>100</v>
      </c>
      <c r="N12" s="5" t="s">
        <v>55</v>
      </c>
      <c r="O12" s="5"/>
      <c r="P12" s="5" t="b">
        <f t="shared" ca="1" si="0"/>
        <v>1</v>
      </c>
      <c r="Q12" s="5" t="b">
        <f t="shared" ca="1" si="1"/>
        <v>1</v>
      </c>
      <c r="R12" s="5"/>
      <c r="S12" s="5"/>
      <c r="T12" s="5"/>
      <c r="U12" s="5"/>
      <c r="V12" s="5"/>
      <c r="W12" s="5"/>
      <c r="X12" s="5"/>
      <c r="Y12" s="5"/>
      <c r="Z12" s="5"/>
      <c r="AA12" s="5"/>
      <c r="AB12" s="5"/>
      <c r="AC12" s="5"/>
      <c r="AD12" s="5"/>
      <c r="AE12" s="5"/>
      <c r="AF12" s="5"/>
    </row>
    <row r="13" spans="1:32" ht="21" customHeight="1">
      <c r="A13" s="5" t="s">
        <v>20182</v>
      </c>
      <c r="B13" s="5" t="s">
        <v>20200</v>
      </c>
      <c r="C13" s="5" t="s">
        <v>170</v>
      </c>
      <c r="D13" s="5" t="s">
        <v>390</v>
      </c>
      <c r="E13" s="5" t="s">
        <v>45</v>
      </c>
      <c r="F13" s="7">
        <v>3</v>
      </c>
      <c r="G13" s="7">
        <v>5</v>
      </c>
      <c r="H13" s="5" t="s">
        <v>313</v>
      </c>
      <c r="I13" s="7" t="s">
        <v>24</v>
      </c>
      <c r="J13" s="5" t="s">
        <v>48</v>
      </c>
      <c r="K13" s="9" t="s">
        <v>47</v>
      </c>
      <c r="L13" s="5" t="s">
        <v>20205</v>
      </c>
      <c r="M13" s="5" t="s">
        <v>53</v>
      </c>
      <c r="N13" s="5" t="s">
        <v>55</v>
      </c>
      <c r="O13" s="5"/>
      <c r="P13" s="5" t="b">
        <f t="shared" ca="1" si="0"/>
        <v>1</v>
      </c>
      <c r="Q13" s="5"/>
      <c r="R13" s="5"/>
      <c r="S13" s="5"/>
      <c r="T13" s="5"/>
      <c r="U13" s="5"/>
      <c r="V13" s="5"/>
      <c r="W13" s="5"/>
      <c r="X13" s="5"/>
      <c r="Y13" s="5"/>
      <c r="Z13" s="5"/>
      <c r="AA13" s="5"/>
      <c r="AB13" s="5"/>
      <c r="AC13" s="5"/>
      <c r="AD13" s="5"/>
      <c r="AE13" s="5"/>
      <c r="AF13" s="5"/>
    </row>
    <row r="14" spans="1:32" ht="21" customHeight="1">
      <c r="A14" s="5" t="s">
        <v>20182</v>
      </c>
      <c r="B14" s="5" t="s">
        <v>20200</v>
      </c>
      <c r="C14" s="5" t="s">
        <v>170</v>
      </c>
      <c r="D14" s="5" t="s">
        <v>390</v>
      </c>
      <c r="E14" s="5" t="s">
        <v>45</v>
      </c>
      <c r="F14" s="7">
        <v>3</v>
      </c>
      <c r="G14" s="7">
        <v>5</v>
      </c>
      <c r="H14" s="5" t="s">
        <v>313</v>
      </c>
      <c r="I14" s="7" t="s">
        <v>24</v>
      </c>
      <c r="J14" s="5" t="s">
        <v>48</v>
      </c>
      <c r="K14" s="9" t="s">
        <v>47</v>
      </c>
      <c r="L14" s="5" t="s">
        <v>20205</v>
      </c>
      <c r="M14" s="5" t="s">
        <v>53</v>
      </c>
      <c r="N14" s="5" t="s">
        <v>55</v>
      </c>
      <c r="O14" s="5"/>
      <c r="P14" s="5" t="b">
        <f t="shared" ca="1" si="0"/>
        <v>1</v>
      </c>
      <c r="Q14" s="5"/>
      <c r="R14" s="5"/>
      <c r="S14" s="5"/>
      <c r="T14" s="5"/>
      <c r="U14" s="5"/>
      <c r="V14" s="5"/>
      <c r="W14" s="5"/>
      <c r="X14" s="5"/>
      <c r="Y14" s="5"/>
      <c r="Z14" s="5"/>
      <c r="AA14" s="5"/>
      <c r="AB14" s="5"/>
      <c r="AC14" s="5"/>
      <c r="AD14" s="5"/>
      <c r="AE14" s="5"/>
      <c r="AF14" s="5"/>
    </row>
    <row r="15" spans="1:32" ht="21" customHeight="1">
      <c r="A15" s="5" t="s">
        <v>20213</v>
      </c>
      <c r="B15" s="5" t="s">
        <v>20215</v>
      </c>
      <c r="C15" s="5" t="s">
        <v>41</v>
      </c>
      <c r="D15" s="5" t="s">
        <v>94</v>
      </c>
      <c r="E15" s="5" t="s">
        <v>29</v>
      </c>
      <c r="F15" s="5">
        <v>4</v>
      </c>
      <c r="G15" s="5">
        <v>12</v>
      </c>
      <c r="H15" s="5" t="s">
        <v>717</v>
      </c>
      <c r="I15" s="7" t="s">
        <v>24</v>
      </c>
      <c r="J15" s="5" t="s">
        <v>6273</v>
      </c>
      <c r="K15" s="5" t="s">
        <v>20217</v>
      </c>
      <c r="L15" s="9" t="s">
        <v>47</v>
      </c>
      <c r="M15" s="5" t="s">
        <v>53</v>
      </c>
      <c r="N15" s="5" t="s">
        <v>405</v>
      </c>
      <c r="O15" s="5"/>
      <c r="P15" s="5" t="b">
        <f t="shared" ca="1" si="0"/>
        <v>1</v>
      </c>
      <c r="Q15" s="9"/>
      <c r="R15" s="5"/>
      <c r="S15" s="5"/>
      <c r="T15" s="5"/>
      <c r="U15" s="5"/>
      <c r="V15" s="5"/>
      <c r="W15" s="5"/>
      <c r="X15" s="5"/>
      <c r="Y15" s="5"/>
      <c r="Z15" s="5"/>
      <c r="AA15" s="5"/>
      <c r="AB15" s="5"/>
      <c r="AC15" s="5"/>
      <c r="AD15" s="5"/>
      <c r="AE15" s="5"/>
      <c r="AF15" s="5"/>
    </row>
    <row r="16" spans="1:32" ht="21" customHeight="1">
      <c r="A16" s="5" t="s">
        <v>20213</v>
      </c>
      <c r="B16" s="5" t="s">
        <v>20215</v>
      </c>
      <c r="C16" s="5" t="s">
        <v>41</v>
      </c>
      <c r="D16" s="5" t="s">
        <v>94</v>
      </c>
      <c r="E16" s="5" t="s">
        <v>29</v>
      </c>
      <c r="F16" s="5">
        <v>4</v>
      </c>
      <c r="G16" s="5">
        <v>13</v>
      </c>
      <c r="H16" s="5" t="s">
        <v>20221</v>
      </c>
      <c r="I16" s="7" t="s">
        <v>24</v>
      </c>
      <c r="J16" s="5" t="s">
        <v>6273</v>
      </c>
      <c r="K16" s="5" t="s">
        <v>20222</v>
      </c>
      <c r="L16" s="5" t="s">
        <v>20223</v>
      </c>
      <c r="M16" s="5" t="s">
        <v>53</v>
      </c>
      <c r="N16" s="5" t="s">
        <v>405</v>
      </c>
      <c r="O16" s="5"/>
      <c r="P16" s="5" t="b">
        <f t="shared" ca="1" si="0"/>
        <v>1</v>
      </c>
      <c r="Q16" s="5"/>
      <c r="R16" s="5"/>
      <c r="S16" s="5"/>
      <c r="T16" s="5"/>
      <c r="U16" s="5"/>
      <c r="V16" s="5"/>
      <c r="W16" s="5"/>
      <c r="X16" s="5"/>
      <c r="Y16" s="5"/>
      <c r="Z16" s="5"/>
      <c r="AA16" s="5"/>
      <c r="AB16" s="5"/>
      <c r="AC16" s="5"/>
      <c r="AD16" s="5"/>
      <c r="AE16" s="5"/>
      <c r="AF16" s="5"/>
    </row>
    <row r="17" spans="1:32" ht="21" customHeight="1">
      <c r="A17" s="5" t="s">
        <v>20226</v>
      </c>
      <c r="B17" s="5" t="s">
        <v>20192</v>
      </c>
      <c r="C17" s="5" t="s">
        <v>41</v>
      </c>
      <c r="D17" s="5" t="s">
        <v>43</v>
      </c>
      <c r="E17" s="5" t="s">
        <v>29</v>
      </c>
      <c r="F17" s="7">
        <v>4</v>
      </c>
      <c r="G17" s="7">
        <v>6</v>
      </c>
      <c r="H17" s="5" t="s">
        <v>211</v>
      </c>
      <c r="I17" s="5" t="s">
        <v>31</v>
      </c>
      <c r="J17" s="5" t="s">
        <v>1627</v>
      </c>
      <c r="K17" s="5" t="s">
        <v>20229</v>
      </c>
      <c r="L17" s="5" t="s">
        <v>20232</v>
      </c>
      <c r="M17" s="5" t="s">
        <v>100</v>
      </c>
      <c r="N17" s="5" t="s">
        <v>55</v>
      </c>
      <c r="O17" s="5"/>
      <c r="P17" s="5" t="b">
        <f t="shared" ca="1" si="0"/>
        <v>1</v>
      </c>
      <c r="Q17" s="5" t="b">
        <f ca="1">IFERROR(__xludf.DUMMYFUNCTION("REGEXMATCH(L17,""(?i)swift"")"),TRUE)</f>
        <v>1</v>
      </c>
      <c r="R17" s="5"/>
      <c r="S17" s="5"/>
      <c r="T17" s="5"/>
      <c r="U17" s="5"/>
      <c r="V17" s="5"/>
      <c r="W17" s="5"/>
      <c r="X17" s="5"/>
      <c r="Y17" s="5"/>
      <c r="Z17" s="5"/>
      <c r="AA17" s="5"/>
      <c r="AB17" s="5"/>
      <c r="AC17" s="5"/>
      <c r="AD17" s="5"/>
      <c r="AE17" s="5"/>
      <c r="AF17" s="5"/>
    </row>
    <row r="18" spans="1:32" ht="21" customHeight="1">
      <c r="A18" s="5" t="s">
        <v>20240</v>
      </c>
      <c r="B18" s="5" t="s">
        <v>20242</v>
      </c>
      <c r="C18" s="5" t="s">
        <v>41</v>
      </c>
      <c r="D18" s="5" t="s">
        <v>43</v>
      </c>
      <c r="E18" s="5" t="s">
        <v>45</v>
      </c>
      <c r="F18" s="7">
        <v>4</v>
      </c>
      <c r="G18" s="7">
        <v>8</v>
      </c>
      <c r="H18" s="5" t="s">
        <v>223</v>
      </c>
      <c r="I18" s="7" t="s">
        <v>24</v>
      </c>
      <c r="J18" s="5" t="s">
        <v>117</v>
      </c>
      <c r="K18" s="9" t="s">
        <v>47</v>
      </c>
      <c r="L18" s="5" t="s">
        <v>20245</v>
      </c>
      <c r="M18" s="5" t="s">
        <v>100</v>
      </c>
      <c r="N18" s="5" t="s">
        <v>55</v>
      </c>
      <c r="O18" s="5"/>
      <c r="P18" s="5" t="b">
        <f t="shared" ca="1" si="0"/>
        <v>1</v>
      </c>
      <c r="Q18" s="5"/>
      <c r="R18" s="5"/>
      <c r="S18" s="5"/>
      <c r="T18" s="5"/>
      <c r="U18" s="5"/>
      <c r="V18" s="5"/>
      <c r="W18" s="5"/>
      <c r="X18" s="5"/>
      <c r="Y18" s="5"/>
      <c r="Z18" s="5"/>
      <c r="AA18" s="5"/>
      <c r="AB18" s="5"/>
      <c r="AC18" s="5"/>
      <c r="AD18" s="5"/>
      <c r="AE18" s="5"/>
      <c r="AF18" s="5"/>
    </row>
    <row r="19" spans="1:32" ht="21" customHeight="1">
      <c r="A19" s="5" t="s">
        <v>20248</v>
      </c>
      <c r="B19" s="5" t="s">
        <v>3574</v>
      </c>
      <c r="C19" s="5" t="s">
        <v>41</v>
      </c>
      <c r="D19" s="5" t="s">
        <v>114</v>
      </c>
      <c r="E19" s="5" t="s">
        <v>29</v>
      </c>
      <c r="F19" s="7">
        <v>4</v>
      </c>
      <c r="G19" s="7">
        <v>8</v>
      </c>
      <c r="H19" s="5" t="s">
        <v>223</v>
      </c>
      <c r="I19" s="7" t="s">
        <v>24</v>
      </c>
      <c r="J19" s="5" t="s">
        <v>117</v>
      </c>
      <c r="K19" s="9" t="s">
        <v>47</v>
      </c>
      <c r="L19" s="5" t="s">
        <v>20254</v>
      </c>
      <c r="M19" s="5" t="s">
        <v>100</v>
      </c>
      <c r="N19" s="5" t="s">
        <v>55</v>
      </c>
      <c r="O19" s="5"/>
      <c r="P19" s="5" t="b">
        <f t="shared" ca="1" si="0"/>
        <v>1</v>
      </c>
      <c r="Q19" s="5"/>
      <c r="R19" s="5"/>
      <c r="S19" s="5"/>
      <c r="T19" s="5"/>
      <c r="U19" s="5"/>
      <c r="V19" s="5"/>
      <c r="W19" s="5"/>
      <c r="X19" s="5"/>
      <c r="Y19" s="5"/>
      <c r="Z19" s="5"/>
      <c r="AA19" s="5"/>
      <c r="AB19" s="5"/>
      <c r="AC19" s="5"/>
      <c r="AD19" s="5"/>
      <c r="AE19" s="5"/>
      <c r="AF19" s="5"/>
    </row>
    <row r="20" spans="1:32" ht="21" customHeight="1">
      <c r="A20" s="5" t="s">
        <v>6608</v>
      </c>
      <c r="B20" s="5" t="s">
        <v>1023</v>
      </c>
      <c r="C20" s="5" t="s">
        <v>41</v>
      </c>
      <c r="D20" s="5" t="s">
        <v>94</v>
      </c>
      <c r="E20" s="5" t="s">
        <v>45</v>
      </c>
      <c r="F20" s="7">
        <v>4</v>
      </c>
      <c r="G20" s="7">
        <v>8</v>
      </c>
      <c r="H20" s="5" t="s">
        <v>223</v>
      </c>
      <c r="I20" s="5" t="s">
        <v>125</v>
      </c>
      <c r="J20" s="5" t="s">
        <v>1026</v>
      </c>
      <c r="K20" s="5" t="s">
        <v>1027</v>
      </c>
      <c r="L20" s="5" t="s">
        <v>20256</v>
      </c>
      <c r="M20" s="5" t="s">
        <v>100</v>
      </c>
      <c r="N20" s="5" t="s">
        <v>271</v>
      </c>
      <c r="O20" s="5"/>
      <c r="P20" s="5" t="b">
        <f t="shared" ca="1" si="0"/>
        <v>1</v>
      </c>
      <c r="Q20" s="5"/>
      <c r="R20" s="5"/>
      <c r="S20" s="5"/>
      <c r="T20" s="5"/>
      <c r="U20" s="5"/>
      <c r="V20" s="5"/>
      <c r="W20" s="5"/>
      <c r="X20" s="5"/>
      <c r="Y20" s="5"/>
      <c r="Z20" s="5"/>
      <c r="AA20" s="5"/>
      <c r="AB20" s="5"/>
      <c r="AC20" s="5"/>
      <c r="AD20" s="5"/>
      <c r="AE20" s="5"/>
      <c r="AF20" s="5"/>
    </row>
    <row r="21" spans="1:32" ht="21" customHeight="1">
      <c r="A21" s="14" t="s">
        <v>20257</v>
      </c>
      <c r="B21" s="14" t="s">
        <v>20258</v>
      </c>
      <c r="C21" s="14" t="s">
        <v>170</v>
      </c>
      <c r="D21" s="14" t="s">
        <v>171</v>
      </c>
      <c r="E21" s="14" t="s">
        <v>45</v>
      </c>
      <c r="F21" s="15">
        <v>4</v>
      </c>
      <c r="G21" s="15">
        <v>8</v>
      </c>
      <c r="H21" s="14" t="s">
        <v>223</v>
      </c>
      <c r="I21" s="15" t="s">
        <v>24</v>
      </c>
      <c r="J21" s="14" t="s">
        <v>1053</v>
      </c>
      <c r="K21" s="14" t="s">
        <v>20259</v>
      </c>
      <c r="L21" s="14" t="s">
        <v>20260</v>
      </c>
      <c r="M21" s="14" t="s">
        <v>42</v>
      </c>
      <c r="N21" s="14" t="s">
        <v>44</v>
      </c>
      <c r="O21" s="14" t="b">
        <f ca="1">IFERROR(__xludf.DUMMYFUNCTION("REGEXMATCH(A21,""应用|(?i)app"")"),FALSE)</f>
        <v>0</v>
      </c>
      <c r="P21" s="14" t="b">
        <f t="shared" ca="1" si="0"/>
        <v>1</v>
      </c>
      <c r="Q21" s="14" t="b">
        <f t="shared" ref="Q21:Q22" ca="1" si="2">IFERROR(__xludf.DUMMYFUNCTION("REGEXMATCH(L21,""(?i)swift"")"),FALSE)</f>
        <v>0</v>
      </c>
      <c r="R21" s="5"/>
      <c r="S21" s="5"/>
      <c r="T21" s="5"/>
      <c r="U21" s="5"/>
      <c r="V21" s="5"/>
      <c r="W21" s="5"/>
      <c r="X21" s="5"/>
      <c r="Y21" s="5"/>
      <c r="Z21" s="5"/>
      <c r="AA21" s="5"/>
      <c r="AB21" s="5"/>
      <c r="AC21" s="5"/>
      <c r="AD21" s="5"/>
      <c r="AE21" s="5"/>
      <c r="AF21" s="5"/>
    </row>
    <row r="22" spans="1:32" ht="21" customHeight="1">
      <c r="A22" s="5" t="s">
        <v>20268</v>
      </c>
      <c r="B22" s="5" t="s">
        <v>1362</v>
      </c>
      <c r="C22" s="5" t="s">
        <v>27</v>
      </c>
      <c r="D22" s="5" t="s">
        <v>85</v>
      </c>
      <c r="E22" s="5" t="s">
        <v>29</v>
      </c>
      <c r="F22" s="7">
        <v>4.3</v>
      </c>
      <c r="G22" s="7">
        <v>4.5</v>
      </c>
      <c r="H22" s="5" t="s">
        <v>20270</v>
      </c>
      <c r="I22" s="7" t="s">
        <v>24</v>
      </c>
      <c r="J22" s="5" t="s">
        <v>942</v>
      </c>
      <c r="K22" s="5" t="s">
        <v>1816</v>
      </c>
      <c r="L22" s="5" t="s">
        <v>20272</v>
      </c>
      <c r="M22" s="5" t="s">
        <v>42</v>
      </c>
      <c r="N22" s="5" t="s">
        <v>44</v>
      </c>
      <c r="O22" s="5"/>
      <c r="P22" s="5" t="b">
        <f t="shared" ca="1" si="0"/>
        <v>1</v>
      </c>
      <c r="Q22" s="5" t="b">
        <f t="shared" ca="1" si="2"/>
        <v>0</v>
      </c>
      <c r="R22" s="5"/>
      <c r="S22" s="5"/>
      <c r="T22" s="5"/>
      <c r="U22" s="5"/>
      <c r="V22" s="5"/>
      <c r="W22" s="5"/>
      <c r="X22" s="5"/>
      <c r="Y22" s="5"/>
      <c r="Z22" s="5"/>
      <c r="AA22" s="5"/>
      <c r="AB22" s="5"/>
      <c r="AC22" s="5"/>
      <c r="AD22" s="5"/>
      <c r="AE22" s="5"/>
      <c r="AF22" s="5"/>
    </row>
    <row r="23" spans="1:32" ht="21" customHeight="1">
      <c r="A23" s="5" t="s">
        <v>6608</v>
      </c>
      <c r="B23" s="5" t="s">
        <v>9623</v>
      </c>
      <c r="C23" s="5" t="s">
        <v>27</v>
      </c>
      <c r="D23" s="5" t="s">
        <v>850</v>
      </c>
      <c r="E23" s="5" t="s">
        <v>29</v>
      </c>
      <c r="F23" s="7">
        <v>4.5</v>
      </c>
      <c r="G23" s="7">
        <v>6</v>
      </c>
      <c r="H23" s="5" t="s">
        <v>272</v>
      </c>
      <c r="I23" s="7" t="s">
        <v>24</v>
      </c>
      <c r="J23" s="5" t="s">
        <v>546</v>
      </c>
      <c r="K23" s="5" t="s">
        <v>1351</v>
      </c>
      <c r="L23" s="5" t="s">
        <v>20280</v>
      </c>
      <c r="M23" s="5" t="s">
        <v>53</v>
      </c>
      <c r="N23" s="5" t="s">
        <v>55</v>
      </c>
      <c r="O23" s="5"/>
      <c r="P23" s="5" t="b">
        <f t="shared" ca="1" si="0"/>
        <v>1</v>
      </c>
      <c r="Q23" s="5"/>
      <c r="R23" s="5"/>
      <c r="S23" s="5"/>
      <c r="T23" s="5"/>
      <c r="U23" s="5"/>
      <c r="V23" s="5"/>
      <c r="W23" s="5"/>
      <c r="X23" s="5"/>
      <c r="Y23" s="5"/>
      <c r="Z23" s="5"/>
      <c r="AA23" s="5"/>
      <c r="AB23" s="5"/>
      <c r="AC23" s="5"/>
      <c r="AD23" s="5"/>
      <c r="AE23" s="5"/>
      <c r="AF23" s="5"/>
    </row>
    <row r="24" spans="1:32" ht="21" customHeight="1">
      <c r="A24" s="5" t="s">
        <v>20285</v>
      </c>
      <c r="B24" s="5" t="s">
        <v>20286</v>
      </c>
      <c r="C24" s="5" t="s">
        <v>27</v>
      </c>
      <c r="D24" s="5" t="s">
        <v>47</v>
      </c>
      <c r="E24" s="5" t="s">
        <v>29</v>
      </c>
      <c r="F24" s="7">
        <v>4.5</v>
      </c>
      <c r="G24" s="7">
        <v>8</v>
      </c>
      <c r="H24" s="5" t="s">
        <v>1172</v>
      </c>
      <c r="I24" s="5" t="s">
        <v>108</v>
      </c>
      <c r="J24" s="5" t="s">
        <v>32</v>
      </c>
      <c r="K24" s="5" t="s">
        <v>20287</v>
      </c>
      <c r="L24" s="5" t="s">
        <v>20296</v>
      </c>
      <c r="M24" s="5" t="s">
        <v>1599</v>
      </c>
      <c r="N24" s="5" t="s">
        <v>89</v>
      </c>
      <c r="O24" s="5"/>
      <c r="P24" s="5" t="b">
        <f t="shared" ca="1" si="0"/>
        <v>1</v>
      </c>
      <c r="Q24" s="5" t="b">
        <f ca="1">IFERROR(__xludf.DUMMYFUNCTION("REGEXMATCH(L24,""(?i)swift"")"),TRUE)</f>
        <v>1</v>
      </c>
      <c r="R24" s="5"/>
      <c r="S24" s="5"/>
      <c r="T24" s="5"/>
      <c r="U24" s="5"/>
      <c r="V24" s="5"/>
      <c r="W24" s="5"/>
      <c r="X24" s="5"/>
      <c r="Y24" s="5"/>
      <c r="Z24" s="5"/>
      <c r="AA24" s="5"/>
      <c r="AB24" s="5"/>
      <c r="AC24" s="5"/>
      <c r="AD24" s="5"/>
      <c r="AE24" s="5"/>
      <c r="AF24" s="5"/>
    </row>
    <row r="25" spans="1:32" ht="21" customHeight="1">
      <c r="A25" s="5" t="s">
        <v>6608</v>
      </c>
      <c r="B25" s="5" t="s">
        <v>779</v>
      </c>
      <c r="C25" s="5" t="s">
        <v>27</v>
      </c>
      <c r="D25" s="5" t="s">
        <v>85</v>
      </c>
      <c r="E25" s="5" t="s">
        <v>29</v>
      </c>
      <c r="F25" s="7">
        <v>4.5</v>
      </c>
      <c r="G25" s="7">
        <v>6</v>
      </c>
      <c r="H25" s="5" t="s">
        <v>272</v>
      </c>
      <c r="I25" s="7" t="s">
        <v>24</v>
      </c>
      <c r="J25" s="5" t="s">
        <v>780</v>
      </c>
      <c r="K25" s="9" t="s">
        <v>47</v>
      </c>
      <c r="L25" s="5" t="s">
        <v>20280</v>
      </c>
      <c r="M25" s="5" t="s">
        <v>37</v>
      </c>
      <c r="N25" s="5" t="s">
        <v>55</v>
      </c>
      <c r="O25" s="5"/>
      <c r="P25" s="5" t="b">
        <f t="shared" ca="1" si="0"/>
        <v>1</v>
      </c>
      <c r="Q25" s="5"/>
      <c r="R25" s="5"/>
      <c r="S25" s="5"/>
      <c r="T25" s="5"/>
      <c r="U25" s="5"/>
      <c r="V25" s="5"/>
      <c r="W25" s="5"/>
      <c r="X25" s="5"/>
      <c r="Y25" s="5"/>
      <c r="Z25" s="5"/>
      <c r="AA25" s="5"/>
      <c r="AB25" s="5"/>
      <c r="AC25" s="5"/>
      <c r="AD25" s="5"/>
      <c r="AE25" s="5"/>
      <c r="AF25" s="5"/>
    </row>
    <row r="26" spans="1:32" ht="21" customHeight="1">
      <c r="A26" s="5" t="s">
        <v>6608</v>
      </c>
      <c r="B26" s="5" t="s">
        <v>20304</v>
      </c>
      <c r="C26" s="5" t="s">
        <v>41</v>
      </c>
      <c r="D26" s="5" t="s">
        <v>94</v>
      </c>
      <c r="E26" s="5" t="s">
        <v>45</v>
      </c>
      <c r="F26" s="7">
        <v>4.5</v>
      </c>
      <c r="G26" s="7">
        <v>6</v>
      </c>
      <c r="H26" s="5" t="s">
        <v>272</v>
      </c>
      <c r="I26" s="5" t="s">
        <v>125</v>
      </c>
      <c r="J26" s="5" t="s">
        <v>57</v>
      </c>
      <c r="K26" s="5" t="s">
        <v>20306</v>
      </c>
      <c r="L26" s="5" t="s">
        <v>20307</v>
      </c>
      <c r="M26" s="5" t="s">
        <v>167</v>
      </c>
      <c r="N26" s="5" t="s">
        <v>44</v>
      </c>
      <c r="O26" s="5"/>
      <c r="P26" s="5" t="b">
        <f t="shared" ca="1" si="0"/>
        <v>1</v>
      </c>
      <c r="Q26" s="5"/>
      <c r="R26" s="5"/>
      <c r="S26" s="5"/>
      <c r="T26" s="5"/>
      <c r="U26" s="5"/>
      <c r="V26" s="5"/>
      <c r="W26" s="5"/>
      <c r="X26" s="5"/>
      <c r="Y26" s="5"/>
      <c r="Z26" s="5"/>
      <c r="AA26" s="5"/>
      <c r="AB26" s="5"/>
      <c r="AC26" s="5"/>
      <c r="AD26" s="5"/>
      <c r="AE26" s="5"/>
      <c r="AF26" s="5"/>
    </row>
    <row r="27" spans="1:32" ht="21" customHeight="1">
      <c r="A27" s="5" t="s">
        <v>20310</v>
      </c>
      <c r="B27" s="5" t="s">
        <v>20311</v>
      </c>
      <c r="C27" s="5" t="s">
        <v>41</v>
      </c>
      <c r="D27" s="5" t="s">
        <v>2462</v>
      </c>
      <c r="E27" s="5" t="s">
        <v>29</v>
      </c>
      <c r="F27" s="7">
        <v>4.5</v>
      </c>
      <c r="G27" s="7">
        <v>6</v>
      </c>
      <c r="H27" s="5" t="s">
        <v>272</v>
      </c>
      <c r="I27" s="5" t="s">
        <v>125</v>
      </c>
      <c r="J27" s="5" t="s">
        <v>20312</v>
      </c>
      <c r="K27" s="5" t="s">
        <v>20314</v>
      </c>
      <c r="L27" s="5" t="s">
        <v>20315</v>
      </c>
      <c r="M27" s="5" t="s">
        <v>53</v>
      </c>
      <c r="N27" s="5" t="s">
        <v>405</v>
      </c>
      <c r="O27" s="5"/>
      <c r="P27" s="5" t="b">
        <f t="shared" ca="1" si="0"/>
        <v>1</v>
      </c>
      <c r="Q27" s="5" t="b">
        <f ca="1">IFERROR(__xludf.DUMMYFUNCTION("REGEXMATCH(L27,""(?i)swift"")"),TRUE)</f>
        <v>1</v>
      </c>
      <c r="R27" s="5"/>
      <c r="S27" s="5"/>
      <c r="T27" s="5"/>
      <c r="U27" s="5"/>
      <c r="V27" s="5"/>
      <c r="W27" s="5"/>
      <c r="X27" s="5"/>
      <c r="Y27" s="5"/>
      <c r="Z27" s="5"/>
      <c r="AA27" s="5"/>
      <c r="AB27" s="5"/>
      <c r="AC27" s="5"/>
      <c r="AD27" s="5"/>
      <c r="AE27" s="5"/>
      <c r="AF27" s="5"/>
    </row>
    <row r="28" spans="1:32" ht="21" customHeight="1">
      <c r="A28" s="5" t="s">
        <v>20321</v>
      </c>
      <c r="B28" s="5" t="s">
        <v>20323</v>
      </c>
      <c r="C28" s="5" t="s">
        <v>41</v>
      </c>
      <c r="D28" s="5" t="s">
        <v>94</v>
      </c>
      <c r="E28" s="5" t="s">
        <v>29</v>
      </c>
      <c r="F28" s="7">
        <v>4.5</v>
      </c>
      <c r="G28" s="7">
        <v>6</v>
      </c>
      <c r="H28" s="5" t="s">
        <v>272</v>
      </c>
      <c r="I28" s="7" t="s">
        <v>24</v>
      </c>
      <c r="J28" s="5" t="s">
        <v>87</v>
      </c>
      <c r="K28" s="5" t="s">
        <v>20324</v>
      </c>
      <c r="L28" s="9" t="s">
        <v>47</v>
      </c>
      <c r="M28" s="5" t="s">
        <v>100</v>
      </c>
      <c r="N28" s="5" t="s">
        <v>55</v>
      </c>
      <c r="O28" s="5"/>
      <c r="P28" s="5" t="b">
        <f t="shared" ca="1" si="0"/>
        <v>1</v>
      </c>
      <c r="Q28" s="9"/>
      <c r="R28" s="5"/>
      <c r="S28" s="5"/>
      <c r="T28" s="5"/>
      <c r="U28" s="5"/>
      <c r="V28" s="5"/>
      <c r="W28" s="5"/>
      <c r="X28" s="5"/>
      <c r="Y28" s="5"/>
      <c r="Z28" s="5"/>
      <c r="AA28" s="5"/>
      <c r="AB28" s="5"/>
      <c r="AC28" s="5"/>
      <c r="AD28" s="5"/>
      <c r="AE28" s="5"/>
      <c r="AF28" s="5"/>
    </row>
    <row r="29" spans="1:32" ht="21" customHeight="1">
      <c r="A29" s="5" t="s">
        <v>20327</v>
      </c>
      <c r="B29" s="5" t="s">
        <v>5907</v>
      </c>
      <c r="C29" s="5" t="s">
        <v>41</v>
      </c>
      <c r="D29" s="5" t="s">
        <v>169</v>
      </c>
      <c r="E29" s="5" t="s">
        <v>45</v>
      </c>
      <c r="F29" s="7">
        <v>4.5</v>
      </c>
      <c r="G29" s="7">
        <v>6</v>
      </c>
      <c r="H29" s="5" t="s">
        <v>272</v>
      </c>
      <c r="I29" s="7" t="s">
        <v>24</v>
      </c>
      <c r="J29" s="5" t="s">
        <v>110</v>
      </c>
      <c r="K29" s="5" t="s">
        <v>20329</v>
      </c>
      <c r="L29" s="5" t="s">
        <v>20330</v>
      </c>
      <c r="M29" s="5" t="s">
        <v>53</v>
      </c>
      <c r="N29" s="5" t="s">
        <v>55</v>
      </c>
      <c r="O29" s="5"/>
      <c r="P29" s="5" t="b">
        <f t="shared" ca="1" si="0"/>
        <v>1</v>
      </c>
      <c r="Q29" s="5" t="b">
        <f t="shared" ref="Q29:Q32" ca="1" si="3">IFERROR(__xludf.DUMMYFUNCTION("REGEXMATCH(L29,""(?i)swift"")"),TRUE)</f>
        <v>1</v>
      </c>
      <c r="R29" s="5"/>
      <c r="S29" s="5"/>
      <c r="T29" s="5"/>
      <c r="U29" s="5"/>
      <c r="V29" s="5"/>
      <c r="W29" s="5"/>
      <c r="X29" s="5"/>
      <c r="Y29" s="5"/>
      <c r="Z29" s="5"/>
      <c r="AA29" s="5"/>
      <c r="AB29" s="5"/>
      <c r="AC29" s="5"/>
      <c r="AD29" s="5"/>
      <c r="AE29" s="5"/>
      <c r="AF29" s="5"/>
    </row>
    <row r="30" spans="1:32" ht="21" customHeight="1">
      <c r="A30" s="5" t="s">
        <v>17511</v>
      </c>
      <c r="B30" s="5" t="s">
        <v>20334</v>
      </c>
      <c r="C30" s="5" t="s">
        <v>170</v>
      </c>
      <c r="D30" s="5" t="s">
        <v>47</v>
      </c>
      <c r="E30" s="5" t="s">
        <v>45</v>
      </c>
      <c r="F30" s="7">
        <v>4.5</v>
      </c>
      <c r="G30" s="7">
        <v>6.5</v>
      </c>
      <c r="H30" s="5" t="s">
        <v>9372</v>
      </c>
      <c r="I30" s="7" t="s">
        <v>24</v>
      </c>
      <c r="J30" s="5" t="s">
        <v>3700</v>
      </c>
      <c r="K30" s="5" t="s">
        <v>20337</v>
      </c>
      <c r="L30" s="5" t="s">
        <v>20338</v>
      </c>
      <c r="M30" s="5" t="s">
        <v>42</v>
      </c>
      <c r="N30" s="5" t="s">
        <v>237</v>
      </c>
      <c r="O30" s="5"/>
      <c r="P30" s="5" t="b">
        <f t="shared" ca="1" si="0"/>
        <v>1</v>
      </c>
      <c r="Q30" s="5" t="b">
        <f t="shared" ca="1" si="3"/>
        <v>1</v>
      </c>
      <c r="R30" s="5"/>
      <c r="S30" s="5"/>
      <c r="T30" s="5"/>
      <c r="U30" s="5"/>
      <c r="V30" s="5"/>
      <c r="W30" s="5"/>
      <c r="X30" s="5"/>
      <c r="Y30" s="5"/>
      <c r="Z30" s="5"/>
      <c r="AA30" s="5"/>
      <c r="AB30" s="5"/>
      <c r="AC30" s="5"/>
      <c r="AD30" s="5"/>
      <c r="AE30" s="5"/>
      <c r="AF30" s="5"/>
    </row>
    <row r="31" spans="1:32" ht="21" customHeight="1">
      <c r="A31" s="5" t="s">
        <v>20342</v>
      </c>
      <c r="B31" s="5" t="s">
        <v>20343</v>
      </c>
      <c r="C31" s="5" t="s">
        <v>27</v>
      </c>
      <c r="D31" s="5" t="s">
        <v>119</v>
      </c>
      <c r="E31" s="5" t="s">
        <v>29</v>
      </c>
      <c r="F31" s="5">
        <v>5</v>
      </c>
      <c r="G31" s="5">
        <v>10</v>
      </c>
      <c r="H31" s="5" t="s">
        <v>347</v>
      </c>
      <c r="I31" s="5" t="s">
        <v>108</v>
      </c>
      <c r="J31" s="5" t="s">
        <v>484</v>
      </c>
      <c r="K31" s="5" t="s">
        <v>20344</v>
      </c>
      <c r="L31" s="5" t="s">
        <v>20345</v>
      </c>
      <c r="M31" s="5" t="s">
        <v>42</v>
      </c>
      <c r="N31" s="5" t="s">
        <v>405</v>
      </c>
      <c r="O31" s="5"/>
      <c r="P31" s="5" t="b">
        <f t="shared" ca="1" si="0"/>
        <v>1</v>
      </c>
      <c r="Q31" s="5" t="b">
        <f t="shared" ca="1" si="3"/>
        <v>1</v>
      </c>
      <c r="R31" s="5"/>
      <c r="S31" s="5"/>
      <c r="T31" s="5"/>
      <c r="U31" s="5"/>
      <c r="V31" s="5"/>
      <c r="W31" s="5"/>
      <c r="X31" s="5"/>
      <c r="Y31" s="5"/>
      <c r="Z31" s="5"/>
      <c r="AA31" s="5"/>
      <c r="AB31" s="5"/>
      <c r="AC31" s="5"/>
      <c r="AD31" s="5"/>
      <c r="AE31" s="5"/>
      <c r="AF31" s="5"/>
    </row>
    <row r="32" spans="1:32" ht="21" customHeight="1">
      <c r="A32" s="5" t="s">
        <v>277</v>
      </c>
      <c r="B32" s="5" t="s">
        <v>20348</v>
      </c>
      <c r="C32" s="5" t="s">
        <v>20</v>
      </c>
      <c r="D32" s="5" t="s">
        <v>1173</v>
      </c>
      <c r="E32" s="5" t="s">
        <v>29</v>
      </c>
      <c r="F32" s="5">
        <v>5</v>
      </c>
      <c r="G32" s="5">
        <v>10</v>
      </c>
      <c r="H32" s="5" t="s">
        <v>347</v>
      </c>
      <c r="I32" s="5" t="s">
        <v>125</v>
      </c>
      <c r="J32" s="5" t="s">
        <v>57</v>
      </c>
      <c r="K32" s="9" t="s">
        <v>47</v>
      </c>
      <c r="L32" s="5" t="s">
        <v>20350</v>
      </c>
      <c r="M32" s="5" t="s">
        <v>100</v>
      </c>
      <c r="N32" s="5" t="s">
        <v>55</v>
      </c>
      <c r="O32" s="5"/>
      <c r="P32" s="5" t="b">
        <f t="shared" ca="1" si="0"/>
        <v>1</v>
      </c>
      <c r="Q32" s="5" t="b">
        <f t="shared" ca="1" si="3"/>
        <v>1</v>
      </c>
      <c r="R32" s="5"/>
      <c r="S32" s="5"/>
      <c r="T32" s="5"/>
      <c r="U32" s="5"/>
      <c r="V32" s="5"/>
      <c r="W32" s="5"/>
      <c r="X32" s="5"/>
      <c r="Y32" s="5"/>
      <c r="Z32" s="5"/>
      <c r="AA32" s="5"/>
      <c r="AB32" s="5"/>
      <c r="AC32" s="5"/>
      <c r="AD32" s="5"/>
      <c r="AE32" s="5"/>
      <c r="AF32" s="5"/>
    </row>
    <row r="33" spans="1:32" ht="21" customHeight="1">
      <c r="A33" s="5" t="s">
        <v>20355</v>
      </c>
      <c r="B33" s="5" t="s">
        <v>19096</v>
      </c>
      <c r="C33" s="5" t="s">
        <v>41</v>
      </c>
      <c r="D33" s="5" t="s">
        <v>94</v>
      </c>
      <c r="E33" s="5" t="s">
        <v>29</v>
      </c>
      <c r="F33" s="5">
        <v>5</v>
      </c>
      <c r="G33" s="5">
        <v>15</v>
      </c>
      <c r="H33" s="5" t="s">
        <v>424</v>
      </c>
      <c r="I33" s="5" t="s">
        <v>125</v>
      </c>
      <c r="J33" s="5" t="s">
        <v>76</v>
      </c>
      <c r="K33" s="5" t="s">
        <v>20356</v>
      </c>
      <c r="L33" s="5" t="s">
        <v>20358</v>
      </c>
      <c r="M33" s="5" t="s">
        <v>53</v>
      </c>
      <c r="N33" s="5" t="s">
        <v>55</v>
      </c>
      <c r="O33" s="5"/>
      <c r="P33" s="5" t="b">
        <f t="shared" ca="1" si="0"/>
        <v>1</v>
      </c>
      <c r="Q33" s="5"/>
      <c r="R33" s="5"/>
      <c r="S33" s="5"/>
      <c r="T33" s="5"/>
      <c r="U33" s="5"/>
      <c r="V33" s="5"/>
      <c r="W33" s="5"/>
      <c r="X33" s="5"/>
      <c r="Y33" s="5"/>
      <c r="Z33" s="5"/>
      <c r="AA33" s="5"/>
      <c r="AB33" s="5"/>
      <c r="AC33" s="5"/>
      <c r="AD33" s="5"/>
      <c r="AE33" s="5"/>
      <c r="AF33" s="5"/>
    </row>
    <row r="34" spans="1:32" ht="21" customHeight="1">
      <c r="A34" s="5" t="s">
        <v>6608</v>
      </c>
      <c r="B34" s="5" t="s">
        <v>20361</v>
      </c>
      <c r="C34" s="5" t="s">
        <v>41</v>
      </c>
      <c r="D34" s="5" t="s">
        <v>20362</v>
      </c>
      <c r="E34" s="5" t="s">
        <v>29</v>
      </c>
      <c r="F34" s="5">
        <v>5</v>
      </c>
      <c r="G34" s="5">
        <v>10</v>
      </c>
      <c r="H34" s="5" t="s">
        <v>347</v>
      </c>
      <c r="I34" s="5" t="s">
        <v>31</v>
      </c>
      <c r="J34" s="5" t="s">
        <v>20363</v>
      </c>
      <c r="K34" s="5" t="s">
        <v>20365</v>
      </c>
      <c r="L34" s="5" t="s">
        <v>20366</v>
      </c>
      <c r="M34" s="5" t="s">
        <v>53</v>
      </c>
      <c r="N34" s="5" t="s">
        <v>55</v>
      </c>
      <c r="O34" s="5"/>
      <c r="P34" s="5" t="b">
        <f t="shared" ca="1" si="0"/>
        <v>1</v>
      </c>
      <c r="Q34" s="5"/>
      <c r="R34" s="5"/>
      <c r="S34" s="5"/>
      <c r="T34" s="5"/>
      <c r="U34" s="5"/>
      <c r="V34" s="5"/>
      <c r="W34" s="5"/>
      <c r="X34" s="5"/>
      <c r="Y34" s="5"/>
      <c r="Z34" s="5"/>
      <c r="AA34" s="5"/>
      <c r="AB34" s="5"/>
      <c r="AC34" s="5"/>
      <c r="AD34" s="5"/>
      <c r="AE34" s="5"/>
      <c r="AF34" s="5"/>
    </row>
    <row r="35" spans="1:32" ht="21" customHeight="1">
      <c r="A35" s="5" t="s">
        <v>6608</v>
      </c>
      <c r="B35" s="5" t="s">
        <v>20368</v>
      </c>
      <c r="C35" s="5" t="s">
        <v>41</v>
      </c>
      <c r="D35" s="5" t="s">
        <v>43</v>
      </c>
      <c r="E35" s="5" t="s">
        <v>45</v>
      </c>
      <c r="F35" s="5">
        <v>5</v>
      </c>
      <c r="G35" s="5">
        <v>15</v>
      </c>
      <c r="H35" s="5" t="s">
        <v>424</v>
      </c>
      <c r="I35" s="7" t="s">
        <v>24</v>
      </c>
      <c r="J35" s="5" t="s">
        <v>57</v>
      </c>
      <c r="K35" s="9" t="s">
        <v>47</v>
      </c>
      <c r="L35" s="5" t="s">
        <v>20369</v>
      </c>
      <c r="M35" s="5" t="s">
        <v>100</v>
      </c>
      <c r="N35" s="5" t="s">
        <v>55</v>
      </c>
      <c r="O35" s="5"/>
      <c r="P35" s="5" t="b">
        <f t="shared" ca="1" si="0"/>
        <v>1</v>
      </c>
      <c r="Q35" s="5"/>
      <c r="R35" s="5"/>
      <c r="S35" s="5"/>
      <c r="T35" s="5"/>
      <c r="U35" s="5"/>
      <c r="V35" s="5"/>
      <c r="W35" s="5"/>
      <c r="X35" s="5"/>
      <c r="Y35" s="5"/>
      <c r="Z35" s="5"/>
      <c r="AA35" s="5"/>
      <c r="AB35" s="5"/>
      <c r="AC35" s="5"/>
      <c r="AD35" s="5"/>
      <c r="AE35" s="5"/>
      <c r="AF35" s="5"/>
    </row>
    <row r="36" spans="1:32" ht="21" customHeight="1">
      <c r="A36" s="5" t="s">
        <v>20372</v>
      </c>
      <c r="B36" s="5" t="s">
        <v>3763</v>
      </c>
      <c r="C36" s="5" t="s">
        <v>41</v>
      </c>
      <c r="D36" s="5" t="s">
        <v>94</v>
      </c>
      <c r="E36" s="5" t="s">
        <v>29</v>
      </c>
      <c r="F36" s="5">
        <v>5</v>
      </c>
      <c r="G36" s="5">
        <v>10</v>
      </c>
      <c r="H36" s="5" t="s">
        <v>347</v>
      </c>
      <c r="I36" s="5" t="s">
        <v>125</v>
      </c>
      <c r="J36" s="5" t="s">
        <v>106</v>
      </c>
      <c r="K36" s="5" t="s">
        <v>20373</v>
      </c>
      <c r="L36" s="5" t="s">
        <v>20374</v>
      </c>
      <c r="M36" s="5" t="s">
        <v>100</v>
      </c>
      <c r="N36" s="5" t="s">
        <v>271</v>
      </c>
      <c r="O36" s="5"/>
      <c r="P36" s="5" t="b">
        <f t="shared" ca="1" si="0"/>
        <v>1</v>
      </c>
      <c r="Q36" s="5"/>
      <c r="R36" s="5"/>
      <c r="S36" s="5"/>
      <c r="T36" s="5"/>
      <c r="U36" s="5"/>
      <c r="V36" s="5"/>
      <c r="W36" s="5"/>
      <c r="X36" s="5"/>
      <c r="Y36" s="5"/>
      <c r="Z36" s="5"/>
      <c r="AA36" s="5"/>
      <c r="AB36" s="5"/>
      <c r="AC36" s="5"/>
      <c r="AD36" s="5"/>
      <c r="AE36" s="5"/>
      <c r="AF36" s="5"/>
    </row>
    <row r="37" spans="1:32" ht="21" customHeight="1">
      <c r="A37" s="5" t="s">
        <v>10343</v>
      </c>
      <c r="B37" s="5" t="s">
        <v>3574</v>
      </c>
      <c r="C37" s="5" t="s">
        <v>41</v>
      </c>
      <c r="D37" s="5" t="s">
        <v>114</v>
      </c>
      <c r="E37" s="5" t="s">
        <v>29</v>
      </c>
      <c r="F37" s="5">
        <v>5</v>
      </c>
      <c r="G37" s="5">
        <v>10</v>
      </c>
      <c r="H37" s="5" t="s">
        <v>347</v>
      </c>
      <c r="I37" s="5" t="s">
        <v>125</v>
      </c>
      <c r="J37" s="5" t="s">
        <v>117</v>
      </c>
      <c r="K37" s="5" t="s">
        <v>3579</v>
      </c>
      <c r="L37" s="5" t="s">
        <v>20380</v>
      </c>
      <c r="M37" s="5" t="s">
        <v>100</v>
      </c>
      <c r="N37" s="5" t="s">
        <v>55</v>
      </c>
      <c r="O37" s="5"/>
      <c r="P37" s="5" t="b">
        <f t="shared" ca="1" si="0"/>
        <v>1</v>
      </c>
      <c r="Q37" s="5"/>
      <c r="R37" s="5"/>
      <c r="S37" s="5"/>
      <c r="T37" s="5"/>
      <c r="U37" s="5"/>
      <c r="V37" s="5"/>
      <c r="W37" s="5"/>
      <c r="X37" s="5"/>
      <c r="Y37" s="5"/>
      <c r="Z37" s="5"/>
      <c r="AA37" s="5"/>
      <c r="AB37" s="5"/>
      <c r="AC37" s="5"/>
      <c r="AD37" s="5"/>
      <c r="AE37" s="5"/>
      <c r="AF37" s="5"/>
    </row>
    <row r="38" spans="1:32" ht="21" customHeight="1">
      <c r="A38" s="5" t="s">
        <v>20134</v>
      </c>
      <c r="B38" s="5" t="s">
        <v>20383</v>
      </c>
      <c r="C38" s="5" t="s">
        <v>170</v>
      </c>
      <c r="D38" s="5" t="s">
        <v>342</v>
      </c>
      <c r="E38" s="5" t="s">
        <v>29</v>
      </c>
      <c r="F38" s="5">
        <v>5</v>
      </c>
      <c r="G38" s="5">
        <v>10</v>
      </c>
      <c r="H38" s="5" t="s">
        <v>347</v>
      </c>
      <c r="I38" s="7" t="s">
        <v>24</v>
      </c>
      <c r="J38" s="5" t="s">
        <v>48</v>
      </c>
      <c r="K38" s="9" t="s">
        <v>47</v>
      </c>
      <c r="L38" s="5" t="s">
        <v>20385</v>
      </c>
      <c r="M38" s="5" t="s">
        <v>53</v>
      </c>
      <c r="N38" s="5" t="s">
        <v>55</v>
      </c>
      <c r="O38" s="5"/>
      <c r="P38" s="5" t="b">
        <f t="shared" ca="1" si="0"/>
        <v>1</v>
      </c>
      <c r="Q38" s="5"/>
      <c r="R38" s="5"/>
      <c r="S38" s="5"/>
      <c r="T38" s="5"/>
      <c r="U38" s="5"/>
      <c r="V38" s="5"/>
      <c r="W38" s="5"/>
      <c r="X38" s="5"/>
      <c r="Y38" s="5"/>
      <c r="Z38" s="5"/>
      <c r="AA38" s="5"/>
      <c r="AB38" s="5"/>
      <c r="AC38" s="5"/>
      <c r="AD38" s="5"/>
      <c r="AE38" s="5"/>
      <c r="AF38" s="5"/>
    </row>
    <row r="39" spans="1:32" ht="21" customHeight="1">
      <c r="A39" s="14" t="s">
        <v>20389</v>
      </c>
      <c r="B39" s="14" t="s">
        <v>5620</v>
      </c>
      <c r="C39" s="14" t="s">
        <v>170</v>
      </c>
      <c r="D39" s="14" t="s">
        <v>47</v>
      </c>
      <c r="E39" s="14" t="s">
        <v>45</v>
      </c>
      <c r="F39" s="14">
        <v>5</v>
      </c>
      <c r="G39" s="14">
        <v>10</v>
      </c>
      <c r="H39" s="14" t="s">
        <v>347</v>
      </c>
      <c r="I39" s="15" t="s">
        <v>24</v>
      </c>
      <c r="J39" s="14" t="s">
        <v>117</v>
      </c>
      <c r="K39" s="14" t="s">
        <v>20390</v>
      </c>
      <c r="L39" s="16" t="s">
        <v>47</v>
      </c>
      <c r="M39" s="14" t="s">
        <v>1599</v>
      </c>
      <c r="N39" s="14" t="s">
        <v>55</v>
      </c>
      <c r="O39" s="14" t="b">
        <f ca="1">IFERROR(__xludf.DUMMYFUNCTION("REGEXMATCH(A39,""应用|(?i)app"")"),FALSE)</f>
        <v>0</v>
      </c>
      <c r="P39" s="14" t="b">
        <f t="shared" ca="1" si="0"/>
        <v>1</v>
      </c>
      <c r="Q39" s="14" t="b">
        <f ca="1">IFERROR(__xludf.DUMMYFUNCTION("REGEXMATCH(L39,""(?i)swift"")"),FALSE)</f>
        <v>0</v>
      </c>
      <c r="R39" s="5"/>
      <c r="S39" s="5"/>
      <c r="T39" s="5"/>
      <c r="U39" s="5"/>
      <c r="V39" s="5"/>
      <c r="W39" s="5"/>
      <c r="X39" s="5"/>
      <c r="Y39" s="5"/>
      <c r="Z39" s="5"/>
      <c r="AA39" s="5"/>
      <c r="AB39" s="5"/>
      <c r="AC39" s="5"/>
      <c r="AD39" s="5"/>
      <c r="AE39" s="5"/>
      <c r="AF39" s="5"/>
    </row>
    <row r="40" spans="1:32" ht="21" customHeight="1">
      <c r="A40" s="5" t="s">
        <v>20402</v>
      </c>
      <c r="B40" s="5" t="s">
        <v>20403</v>
      </c>
      <c r="C40" s="5" t="s">
        <v>41</v>
      </c>
      <c r="D40" s="5" t="s">
        <v>94</v>
      </c>
      <c r="E40" s="5" t="s">
        <v>29</v>
      </c>
      <c r="F40" s="7">
        <v>5</v>
      </c>
      <c r="G40" s="7">
        <v>6</v>
      </c>
      <c r="H40" s="5" t="s">
        <v>2691</v>
      </c>
      <c r="I40" s="7" t="s">
        <v>24</v>
      </c>
      <c r="J40" s="5" t="s">
        <v>6700</v>
      </c>
      <c r="K40" s="5" t="s">
        <v>20404</v>
      </c>
      <c r="L40" s="5" t="s">
        <v>20406</v>
      </c>
      <c r="M40" s="5" t="s">
        <v>37</v>
      </c>
      <c r="N40" s="5" t="s">
        <v>405</v>
      </c>
      <c r="O40" s="5"/>
      <c r="P40" s="5" t="b">
        <f t="shared" ca="1" si="0"/>
        <v>1</v>
      </c>
      <c r="Q40" s="5"/>
      <c r="R40" s="5"/>
      <c r="S40" s="5"/>
      <c r="T40" s="5"/>
      <c r="U40" s="5"/>
      <c r="V40" s="5"/>
      <c r="W40" s="5"/>
      <c r="X40" s="5"/>
      <c r="Y40" s="5"/>
      <c r="Z40" s="5"/>
      <c r="AA40" s="5"/>
      <c r="AB40" s="5"/>
      <c r="AC40" s="5"/>
      <c r="AD40" s="5"/>
      <c r="AE40" s="5"/>
      <c r="AF40" s="5"/>
    </row>
    <row r="41" spans="1:32" ht="21" customHeight="1">
      <c r="A41" s="5" t="s">
        <v>20408</v>
      </c>
      <c r="B41" s="5" t="s">
        <v>20409</v>
      </c>
      <c r="C41" s="5" t="s">
        <v>41</v>
      </c>
      <c r="D41" s="5" t="s">
        <v>47</v>
      </c>
      <c r="E41" s="5" t="s">
        <v>29</v>
      </c>
      <c r="F41" s="7">
        <v>5</v>
      </c>
      <c r="G41" s="7">
        <v>8</v>
      </c>
      <c r="H41" s="5" t="s">
        <v>222</v>
      </c>
      <c r="I41" s="5" t="s">
        <v>31</v>
      </c>
      <c r="J41" s="5" t="s">
        <v>57</v>
      </c>
      <c r="K41" s="5" t="s">
        <v>20411</v>
      </c>
      <c r="L41" s="5" t="s">
        <v>20412</v>
      </c>
      <c r="M41" s="5" t="s">
        <v>53</v>
      </c>
      <c r="N41" s="5" t="s">
        <v>55</v>
      </c>
      <c r="O41" s="5"/>
      <c r="P41" s="5" t="b">
        <f t="shared" ca="1" si="0"/>
        <v>1</v>
      </c>
      <c r="Q41" s="5" t="b">
        <f t="shared" ref="Q41:Q42" ca="1" si="4">IFERROR(__xludf.DUMMYFUNCTION("REGEXMATCH(L41,""(?i)swift"")"),TRUE)</f>
        <v>1</v>
      </c>
      <c r="R41" s="5"/>
      <c r="S41" s="5"/>
      <c r="T41" s="5"/>
      <c r="U41" s="5"/>
      <c r="V41" s="5"/>
      <c r="W41" s="5"/>
      <c r="X41" s="5"/>
      <c r="Y41" s="5"/>
      <c r="Z41" s="5"/>
      <c r="AA41" s="5"/>
      <c r="AB41" s="5"/>
      <c r="AC41" s="5"/>
      <c r="AD41" s="5"/>
      <c r="AE41" s="5"/>
      <c r="AF41" s="5"/>
    </row>
    <row r="42" spans="1:32" ht="21" customHeight="1">
      <c r="A42" s="5" t="s">
        <v>20416</v>
      </c>
      <c r="B42" s="5" t="s">
        <v>20417</v>
      </c>
      <c r="C42" s="5" t="s">
        <v>170</v>
      </c>
      <c r="D42" s="5" t="s">
        <v>1475</v>
      </c>
      <c r="E42" s="5" t="s">
        <v>29</v>
      </c>
      <c r="F42" s="7">
        <v>5</v>
      </c>
      <c r="G42" s="7">
        <v>8</v>
      </c>
      <c r="H42" s="5" t="s">
        <v>222</v>
      </c>
      <c r="I42" s="5" t="s">
        <v>108</v>
      </c>
      <c r="J42" s="5" t="s">
        <v>18869</v>
      </c>
      <c r="K42" s="5" t="s">
        <v>20418</v>
      </c>
      <c r="L42" s="5" t="s">
        <v>20420</v>
      </c>
      <c r="M42" s="5" t="s">
        <v>167</v>
      </c>
      <c r="N42" s="5" t="s">
        <v>89</v>
      </c>
      <c r="O42" s="5"/>
      <c r="P42" s="5" t="b">
        <f t="shared" ca="1" si="0"/>
        <v>1</v>
      </c>
      <c r="Q42" s="5" t="b">
        <f t="shared" ca="1" si="4"/>
        <v>1</v>
      </c>
      <c r="R42" s="5"/>
      <c r="S42" s="5"/>
      <c r="T42" s="5"/>
      <c r="U42" s="5"/>
      <c r="V42" s="5"/>
      <c r="W42" s="5"/>
      <c r="X42" s="5"/>
      <c r="Y42" s="5"/>
      <c r="Z42" s="5"/>
      <c r="AA42" s="5"/>
      <c r="AB42" s="5"/>
      <c r="AC42" s="5"/>
      <c r="AD42" s="5"/>
      <c r="AE42" s="5"/>
      <c r="AF42" s="5"/>
    </row>
    <row r="43" spans="1:32" ht="21" customHeight="1">
      <c r="A43" s="5" t="s">
        <v>6608</v>
      </c>
      <c r="B43" s="5" t="s">
        <v>20425</v>
      </c>
      <c r="C43" s="5" t="s">
        <v>170</v>
      </c>
      <c r="D43" s="5" t="s">
        <v>342</v>
      </c>
      <c r="E43" s="5" t="s">
        <v>29</v>
      </c>
      <c r="F43" s="7">
        <v>5</v>
      </c>
      <c r="G43" s="7">
        <v>8</v>
      </c>
      <c r="H43" s="5" t="s">
        <v>222</v>
      </c>
      <c r="I43" s="5" t="s">
        <v>125</v>
      </c>
      <c r="J43" s="5" t="s">
        <v>48</v>
      </c>
      <c r="K43" s="5" t="s">
        <v>9339</v>
      </c>
      <c r="L43" s="5" t="s">
        <v>20426</v>
      </c>
      <c r="M43" s="5" t="s">
        <v>53</v>
      </c>
      <c r="N43" s="5" t="s">
        <v>55</v>
      </c>
      <c r="O43" s="5"/>
      <c r="P43" s="5" t="b">
        <f t="shared" ca="1" si="0"/>
        <v>1</v>
      </c>
      <c r="Q43" s="5"/>
      <c r="R43" s="5"/>
      <c r="S43" s="5"/>
      <c r="T43" s="5"/>
      <c r="U43" s="5"/>
      <c r="V43" s="5"/>
      <c r="W43" s="5"/>
      <c r="X43" s="5"/>
      <c r="Y43" s="5"/>
      <c r="Z43" s="5"/>
      <c r="AA43" s="5"/>
      <c r="AB43" s="5"/>
      <c r="AC43" s="5"/>
      <c r="AD43" s="5"/>
      <c r="AE43" s="5"/>
      <c r="AF43" s="5"/>
    </row>
    <row r="44" spans="1:32" ht="21" customHeight="1">
      <c r="A44" s="5" t="s">
        <v>20433</v>
      </c>
      <c r="B44" s="5" t="s">
        <v>20434</v>
      </c>
      <c r="C44" s="5" t="s">
        <v>170</v>
      </c>
      <c r="D44" s="5" t="s">
        <v>378</v>
      </c>
      <c r="E44" s="5" t="s">
        <v>45</v>
      </c>
      <c r="F44" s="7">
        <v>5</v>
      </c>
      <c r="G44" s="7">
        <v>7.5</v>
      </c>
      <c r="H44" s="5" t="s">
        <v>8252</v>
      </c>
      <c r="I44" s="5" t="s">
        <v>31</v>
      </c>
      <c r="J44" s="5" t="s">
        <v>7437</v>
      </c>
      <c r="K44" s="5" t="s">
        <v>16868</v>
      </c>
      <c r="L44" s="5" t="s">
        <v>20435</v>
      </c>
      <c r="M44" s="5" t="s">
        <v>37</v>
      </c>
      <c r="N44" s="5" t="s">
        <v>405</v>
      </c>
      <c r="O44" s="5"/>
      <c r="P44" s="5" t="b">
        <f t="shared" ca="1" si="0"/>
        <v>1</v>
      </c>
      <c r="Q44" s="5" t="b">
        <f ca="1">IFERROR(__xludf.DUMMYFUNCTION("REGEXMATCH(L44,""(?i)swift"")"),TRUE)</f>
        <v>1</v>
      </c>
      <c r="R44" s="5"/>
      <c r="S44" s="5"/>
      <c r="T44" s="5"/>
      <c r="U44" s="5"/>
      <c r="V44" s="5"/>
      <c r="W44" s="5"/>
      <c r="X44" s="5"/>
      <c r="Y44" s="5"/>
      <c r="Z44" s="5"/>
      <c r="AA44" s="5"/>
      <c r="AB44" s="5"/>
      <c r="AC44" s="5"/>
      <c r="AD44" s="5"/>
      <c r="AE44" s="5"/>
      <c r="AF44" s="5"/>
    </row>
    <row r="45" spans="1:32" ht="21" customHeight="1">
      <c r="A45" s="5" t="s">
        <v>6608</v>
      </c>
      <c r="B45" s="5" t="s">
        <v>20444</v>
      </c>
      <c r="C45" s="5" t="s">
        <v>27</v>
      </c>
      <c r="D45" s="5" t="s">
        <v>199</v>
      </c>
      <c r="E45" s="5" t="s">
        <v>45</v>
      </c>
      <c r="F45" s="5">
        <v>6</v>
      </c>
      <c r="G45" s="5">
        <v>14</v>
      </c>
      <c r="H45" s="5" t="s">
        <v>1995</v>
      </c>
      <c r="I45" s="7" t="s">
        <v>24</v>
      </c>
      <c r="J45" s="5" t="s">
        <v>87</v>
      </c>
      <c r="K45" s="5" t="s">
        <v>599</v>
      </c>
      <c r="L45" s="5" t="s">
        <v>20445</v>
      </c>
      <c r="M45" s="5" t="s">
        <v>53</v>
      </c>
      <c r="N45" s="5" t="s">
        <v>38</v>
      </c>
      <c r="O45" s="5"/>
      <c r="P45" s="5" t="b">
        <f t="shared" ca="1" si="0"/>
        <v>1</v>
      </c>
      <c r="Q45" s="5"/>
      <c r="R45" s="5"/>
      <c r="S45" s="5"/>
      <c r="T45" s="5"/>
      <c r="U45" s="5"/>
      <c r="V45" s="5"/>
      <c r="W45" s="5"/>
      <c r="X45" s="5"/>
      <c r="Y45" s="5"/>
      <c r="Z45" s="5"/>
      <c r="AA45" s="5"/>
      <c r="AB45" s="5"/>
      <c r="AC45" s="5"/>
      <c r="AD45" s="5"/>
      <c r="AE45" s="5"/>
      <c r="AF45" s="5"/>
    </row>
    <row r="46" spans="1:32" ht="21" customHeight="1">
      <c r="A46" s="5" t="s">
        <v>20450</v>
      </c>
      <c r="B46" s="5" t="s">
        <v>5620</v>
      </c>
      <c r="C46" s="5" t="s">
        <v>27</v>
      </c>
      <c r="D46" s="5" t="s">
        <v>47</v>
      </c>
      <c r="E46" s="5" t="s">
        <v>45</v>
      </c>
      <c r="F46" s="5">
        <v>6</v>
      </c>
      <c r="G46" s="5">
        <v>10</v>
      </c>
      <c r="H46" s="5" t="s">
        <v>548</v>
      </c>
      <c r="I46" s="7" t="s">
        <v>24</v>
      </c>
      <c r="J46" s="5" t="s">
        <v>117</v>
      </c>
      <c r="K46" s="5" t="s">
        <v>20451</v>
      </c>
      <c r="L46" s="5" t="s">
        <v>20452</v>
      </c>
      <c r="M46" s="5" t="s">
        <v>1599</v>
      </c>
      <c r="N46" s="5" t="s">
        <v>55</v>
      </c>
      <c r="O46" s="5"/>
      <c r="P46" s="5" t="b">
        <f t="shared" ca="1" si="0"/>
        <v>1</v>
      </c>
      <c r="Q46" s="5"/>
      <c r="R46" s="5"/>
      <c r="S46" s="5"/>
      <c r="T46" s="5"/>
      <c r="U46" s="5"/>
      <c r="V46" s="5"/>
      <c r="W46" s="5"/>
      <c r="X46" s="5"/>
      <c r="Y46" s="5"/>
      <c r="Z46" s="5"/>
      <c r="AA46" s="5"/>
      <c r="AB46" s="5"/>
      <c r="AC46" s="5"/>
      <c r="AD46" s="5"/>
      <c r="AE46" s="5"/>
      <c r="AF46" s="5"/>
    </row>
    <row r="47" spans="1:32" ht="21" customHeight="1">
      <c r="A47" s="5" t="s">
        <v>19946</v>
      </c>
      <c r="B47" s="5" t="s">
        <v>20458</v>
      </c>
      <c r="C47" s="5" t="s">
        <v>20</v>
      </c>
      <c r="D47" s="5" t="s">
        <v>21</v>
      </c>
      <c r="E47" s="5" t="s">
        <v>29</v>
      </c>
      <c r="F47" s="5">
        <v>6</v>
      </c>
      <c r="G47" s="5">
        <v>12</v>
      </c>
      <c r="H47" s="5" t="s">
        <v>538</v>
      </c>
      <c r="I47" s="5" t="s">
        <v>125</v>
      </c>
      <c r="J47" s="5" t="s">
        <v>110</v>
      </c>
      <c r="K47" s="9" t="s">
        <v>47</v>
      </c>
      <c r="L47" s="5" t="s">
        <v>20459</v>
      </c>
      <c r="M47" s="5" t="s">
        <v>53</v>
      </c>
      <c r="N47" s="5" t="s">
        <v>55</v>
      </c>
      <c r="O47" s="5"/>
      <c r="P47" s="5" t="b">
        <f t="shared" ca="1" si="0"/>
        <v>1</v>
      </c>
      <c r="Q47" s="5"/>
      <c r="R47" s="5"/>
      <c r="S47" s="5"/>
      <c r="T47" s="5"/>
      <c r="U47" s="5"/>
      <c r="V47" s="5"/>
      <c r="W47" s="5"/>
      <c r="X47" s="5"/>
      <c r="Y47" s="5"/>
      <c r="Z47" s="5"/>
      <c r="AA47" s="5"/>
      <c r="AB47" s="5"/>
      <c r="AC47" s="5"/>
      <c r="AD47" s="5"/>
      <c r="AE47" s="5"/>
      <c r="AF47" s="5"/>
    </row>
    <row r="48" spans="1:32" ht="21" customHeight="1">
      <c r="A48" s="5" t="s">
        <v>6608</v>
      </c>
      <c r="B48" s="5" t="s">
        <v>20462</v>
      </c>
      <c r="C48" s="5" t="s">
        <v>20</v>
      </c>
      <c r="D48" s="5" t="s">
        <v>21</v>
      </c>
      <c r="E48" s="5" t="s">
        <v>29</v>
      </c>
      <c r="F48" s="5">
        <v>6</v>
      </c>
      <c r="G48" s="5">
        <v>15</v>
      </c>
      <c r="H48" s="5" t="s">
        <v>214</v>
      </c>
      <c r="I48" s="5" t="s">
        <v>31</v>
      </c>
      <c r="J48" s="5" t="s">
        <v>48</v>
      </c>
      <c r="K48" s="5" t="s">
        <v>20464</v>
      </c>
      <c r="L48" s="5" t="s">
        <v>20467</v>
      </c>
      <c r="M48" s="5" t="s">
        <v>37</v>
      </c>
      <c r="N48" s="5" t="s">
        <v>237</v>
      </c>
      <c r="O48" s="5"/>
      <c r="P48" s="5" t="b">
        <f t="shared" ca="1" si="0"/>
        <v>1</v>
      </c>
      <c r="Q48" s="5"/>
      <c r="R48" s="5"/>
      <c r="S48" s="5"/>
      <c r="T48" s="5"/>
      <c r="U48" s="5"/>
      <c r="V48" s="5"/>
      <c r="W48" s="5"/>
      <c r="X48" s="5"/>
      <c r="Y48" s="5"/>
      <c r="Z48" s="5"/>
      <c r="AA48" s="5"/>
      <c r="AB48" s="5"/>
      <c r="AC48" s="5"/>
      <c r="AD48" s="5"/>
      <c r="AE48" s="5"/>
      <c r="AF48" s="5"/>
    </row>
    <row r="49" spans="1:32" ht="21" customHeight="1">
      <c r="A49" s="5" t="s">
        <v>6608</v>
      </c>
      <c r="B49" s="5" t="s">
        <v>7068</v>
      </c>
      <c r="C49" s="5" t="s">
        <v>41</v>
      </c>
      <c r="D49" s="5" t="s">
        <v>874</v>
      </c>
      <c r="E49" s="5" t="s">
        <v>29</v>
      </c>
      <c r="F49" s="5">
        <v>6</v>
      </c>
      <c r="G49" s="5">
        <v>10</v>
      </c>
      <c r="H49" s="5" t="s">
        <v>548</v>
      </c>
      <c r="I49" s="5" t="s">
        <v>31</v>
      </c>
      <c r="J49" s="5" t="s">
        <v>1505</v>
      </c>
      <c r="K49" s="5" t="s">
        <v>7195</v>
      </c>
      <c r="L49" s="5" t="s">
        <v>20469</v>
      </c>
      <c r="M49" s="5" t="s">
        <v>42</v>
      </c>
      <c r="N49" s="5" t="s">
        <v>55</v>
      </c>
      <c r="O49" s="5"/>
      <c r="P49" s="5" t="b">
        <f t="shared" ca="1" si="0"/>
        <v>1</v>
      </c>
      <c r="Q49" s="5"/>
      <c r="R49" s="5"/>
      <c r="S49" s="5"/>
      <c r="T49" s="5"/>
      <c r="U49" s="5"/>
      <c r="V49" s="5"/>
      <c r="W49" s="5"/>
      <c r="X49" s="5"/>
      <c r="Y49" s="5"/>
      <c r="Z49" s="5"/>
      <c r="AA49" s="5"/>
      <c r="AB49" s="5"/>
      <c r="AC49" s="5"/>
      <c r="AD49" s="5"/>
      <c r="AE49" s="5"/>
      <c r="AF49" s="5"/>
    </row>
    <row r="50" spans="1:32" ht="21" customHeight="1">
      <c r="A50" s="5" t="s">
        <v>20134</v>
      </c>
      <c r="B50" s="5" t="s">
        <v>714</v>
      </c>
      <c r="C50" s="5" t="s">
        <v>41</v>
      </c>
      <c r="D50" s="5" t="s">
        <v>47</v>
      </c>
      <c r="E50" s="5" t="s">
        <v>45</v>
      </c>
      <c r="F50" s="5">
        <v>6</v>
      </c>
      <c r="G50" s="5">
        <v>15</v>
      </c>
      <c r="H50" s="5" t="s">
        <v>214</v>
      </c>
      <c r="I50" s="5" t="s">
        <v>125</v>
      </c>
      <c r="J50" s="5" t="s">
        <v>252</v>
      </c>
      <c r="K50" s="5" t="s">
        <v>20475</v>
      </c>
      <c r="L50" s="5" t="s">
        <v>20476</v>
      </c>
      <c r="M50" s="5" t="s">
        <v>53</v>
      </c>
      <c r="N50" s="5" t="s">
        <v>55</v>
      </c>
      <c r="O50" s="5"/>
      <c r="P50" s="5" t="b">
        <f t="shared" ca="1" si="0"/>
        <v>1</v>
      </c>
      <c r="Q50" s="5"/>
      <c r="R50" s="5"/>
      <c r="S50" s="5"/>
      <c r="T50" s="5"/>
      <c r="U50" s="5"/>
      <c r="V50" s="5"/>
      <c r="W50" s="5"/>
      <c r="X50" s="5"/>
      <c r="Y50" s="5"/>
      <c r="Z50" s="5"/>
      <c r="AA50" s="5"/>
      <c r="AB50" s="5"/>
      <c r="AC50" s="5"/>
      <c r="AD50" s="5"/>
      <c r="AE50" s="5"/>
      <c r="AF50" s="5"/>
    </row>
    <row r="51" spans="1:32" ht="21" customHeight="1">
      <c r="A51" s="5" t="s">
        <v>3687</v>
      </c>
      <c r="B51" s="5" t="s">
        <v>20478</v>
      </c>
      <c r="C51" s="5" t="s">
        <v>41</v>
      </c>
      <c r="D51" s="5" t="s">
        <v>114</v>
      </c>
      <c r="E51" s="5" t="s">
        <v>45</v>
      </c>
      <c r="F51" s="5">
        <v>6</v>
      </c>
      <c r="G51" s="5">
        <v>10</v>
      </c>
      <c r="H51" s="5" t="s">
        <v>548</v>
      </c>
      <c r="I51" s="7" t="s">
        <v>24</v>
      </c>
      <c r="J51" s="5" t="s">
        <v>1145</v>
      </c>
      <c r="K51" s="5" t="s">
        <v>20479</v>
      </c>
      <c r="L51" s="5" t="s">
        <v>20480</v>
      </c>
      <c r="M51" s="5" t="s">
        <v>167</v>
      </c>
      <c r="N51" s="5" t="s">
        <v>89</v>
      </c>
      <c r="O51" s="5"/>
      <c r="P51" s="5" t="b">
        <f t="shared" ca="1" si="0"/>
        <v>1</v>
      </c>
      <c r="Q51" s="5" t="b">
        <f ca="1">IFERROR(__xludf.DUMMYFUNCTION("REGEXMATCH(L51,""(?i)swift"")"),TRUE)</f>
        <v>1</v>
      </c>
      <c r="R51" s="5"/>
      <c r="S51" s="5"/>
      <c r="T51" s="5"/>
      <c r="U51" s="5"/>
      <c r="V51" s="5"/>
      <c r="W51" s="5"/>
      <c r="X51" s="5"/>
      <c r="Y51" s="5"/>
      <c r="Z51" s="5"/>
      <c r="AA51" s="5"/>
      <c r="AB51" s="5"/>
      <c r="AC51" s="5"/>
      <c r="AD51" s="5"/>
      <c r="AE51" s="5"/>
      <c r="AF51" s="5"/>
    </row>
    <row r="52" spans="1:32" ht="21" customHeight="1">
      <c r="A52" s="5" t="s">
        <v>6608</v>
      </c>
      <c r="B52" s="5" t="s">
        <v>4781</v>
      </c>
      <c r="C52" s="5" t="s">
        <v>41</v>
      </c>
      <c r="D52" s="5" t="s">
        <v>47</v>
      </c>
      <c r="E52" s="5" t="s">
        <v>29</v>
      </c>
      <c r="F52" s="5">
        <v>6</v>
      </c>
      <c r="G52" s="5">
        <v>12</v>
      </c>
      <c r="H52" s="5" t="s">
        <v>538</v>
      </c>
      <c r="I52" s="5" t="s">
        <v>108</v>
      </c>
      <c r="J52" s="5" t="s">
        <v>57</v>
      </c>
      <c r="K52" s="5" t="s">
        <v>20487</v>
      </c>
      <c r="L52" s="5" t="s">
        <v>20488</v>
      </c>
      <c r="M52" s="5" t="s">
        <v>53</v>
      </c>
      <c r="N52" s="5" t="s">
        <v>55</v>
      </c>
      <c r="O52" s="5"/>
      <c r="P52" s="5" t="b">
        <f t="shared" ca="1" si="0"/>
        <v>1</v>
      </c>
      <c r="Q52" s="5"/>
      <c r="R52" s="5"/>
      <c r="S52" s="5"/>
      <c r="T52" s="5"/>
      <c r="U52" s="5"/>
      <c r="V52" s="5"/>
      <c r="W52" s="5"/>
      <c r="X52" s="5"/>
      <c r="Y52" s="5"/>
      <c r="Z52" s="5"/>
      <c r="AA52" s="5"/>
      <c r="AB52" s="5"/>
      <c r="AC52" s="5"/>
      <c r="AD52" s="5"/>
      <c r="AE52" s="5"/>
      <c r="AF52" s="5"/>
    </row>
    <row r="53" spans="1:32" ht="21" customHeight="1">
      <c r="A53" s="5" t="s">
        <v>13569</v>
      </c>
      <c r="B53" s="5" t="s">
        <v>20493</v>
      </c>
      <c r="C53" s="5" t="s">
        <v>41</v>
      </c>
      <c r="D53" s="5" t="s">
        <v>375</v>
      </c>
      <c r="E53" s="5" t="s">
        <v>29</v>
      </c>
      <c r="F53" s="5">
        <v>6</v>
      </c>
      <c r="G53" s="5">
        <v>12</v>
      </c>
      <c r="H53" s="5" t="s">
        <v>538</v>
      </c>
      <c r="I53" s="5" t="s">
        <v>31</v>
      </c>
      <c r="J53" s="5" t="s">
        <v>57</v>
      </c>
      <c r="K53" s="5" t="s">
        <v>20497</v>
      </c>
      <c r="L53" s="5" t="s">
        <v>20498</v>
      </c>
      <c r="M53" s="5" t="s">
        <v>37</v>
      </c>
      <c r="N53" s="5" t="s">
        <v>55</v>
      </c>
      <c r="O53" s="5"/>
      <c r="P53" s="5" t="b">
        <f t="shared" ca="1" si="0"/>
        <v>1</v>
      </c>
      <c r="Q53" s="5"/>
      <c r="R53" s="5"/>
      <c r="S53" s="5"/>
      <c r="T53" s="5"/>
      <c r="U53" s="5"/>
      <c r="V53" s="5"/>
      <c r="W53" s="5"/>
      <c r="X53" s="5"/>
      <c r="Y53" s="5"/>
      <c r="Z53" s="5"/>
      <c r="AA53" s="5"/>
      <c r="AB53" s="5"/>
      <c r="AC53" s="5"/>
      <c r="AD53" s="5"/>
      <c r="AE53" s="5"/>
      <c r="AF53" s="5"/>
    </row>
    <row r="54" spans="1:32" ht="21" customHeight="1">
      <c r="A54" s="5" t="s">
        <v>20501</v>
      </c>
      <c r="B54" s="5" t="s">
        <v>20503</v>
      </c>
      <c r="C54" s="5" t="s">
        <v>41</v>
      </c>
      <c r="D54" s="5" t="s">
        <v>94</v>
      </c>
      <c r="E54" s="5" t="s">
        <v>29</v>
      </c>
      <c r="F54" s="5">
        <v>6</v>
      </c>
      <c r="G54" s="5">
        <v>10</v>
      </c>
      <c r="H54" s="5" t="s">
        <v>548</v>
      </c>
      <c r="I54" s="5" t="s">
        <v>31</v>
      </c>
      <c r="J54" s="5" t="s">
        <v>48</v>
      </c>
      <c r="K54" s="5" t="s">
        <v>20504</v>
      </c>
      <c r="L54" s="5" t="s">
        <v>20505</v>
      </c>
      <c r="M54" s="5" t="s">
        <v>100</v>
      </c>
      <c r="N54" s="5" t="s">
        <v>55</v>
      </c>
      <c r="O54" s="5"/>
      <c r="P54" s="5" t="b">
        <f t="shared" ca="1" si="0"/>
        <v>1</v>
      </c>
      <c r="Q54" s="5"/>
      <c r="R54" s="5"/>
      <c r="S54" s="5"/>
      <c r="T54" s="5"/>
      <c r="U54" s="5"/>
      <c r="V54" s="5"/>
      <c r="W54" s="5"/>
      <c r="X54" s="5"/>
      <c r="Y54" s="5"/>
      <c r="Z54" s="5"/>
      <c r="AA54" s="5"/>
      <c r="AB54" s="5"/>
      <c r="AC54" s="5"/>
      <c r="AD54" s="5"/>
      <c r="AE54" s="5"/>
      <c r="AF54" s="5"/>
    </row>
    <row r="55" spans="1:32" ht="21" customHeight="1">
      <c r="A55" s="5" t="s">
        <v>6608</v>
      </c>
      <c r="B55" s="5" t="s">
        <v>20508</v>
      </c>
      <c r="C55" s="5" t="s">
        <v>41</v>
      </c>
      <c r="D55" s="5" t="s">
        <v>94</v>
      </c>
      <c r="E55" s="5" t="s">
        <v>29</v>
      </c>
      <c r="F55" s="5">
        <v>6</v>
      </c>
      <c r="G55" s="5">
        <v>11</v>
      </c>
      <c r="H55" s="5" t="s">
        <v>1376</v>
      </c>
      <c r="I55" s="5" t="s">
        <v>125</v>
      </c>
      <c r="J55" s="5" t="s">
        <v>106</v>
      </c>
      <c r="K55" s="5" t="s">
        <v>20510</v>
      </c>
      <c r="L55" s="5" t="s">
        <v>20512</v>
      </c>
      <c r="M55" s="5" t="s">
        <v>53</v>
      </c>
      <c r="N55" s="5" t="s">
        <v>55</v>
      </c>
      <c r="O55" s="5"/>
      <c r="P55" s="5" t="b">
        <f t="shared" ca="1" si="0"/>
        <v>1</v>
      </c>
      <c r="Q55" s="5"/>
      <c r="R55" s="5"/>
      <c r="S55" s="5"/>
      <c r="T55" s="5"/>
      <c r="U55" s="5"/>
      <c r="V55" s="5"/>
      <c r="W55" s="5"/>
      <c r="X55" s="5"/>
      <c r="Y55" s="5"/>
      <c r="Z55" s="5"/>
      <c r="AA55" s="5"/>
      <c r="AB55" s="5"/>
      <c r="AC55" s="5"/>
      <c r="AD55" s="5"/>
      <c r="AE55" s="5"/>
      <c r="AF55" s="5"/>
    </row>
    <row r="56" spans="1:32" ht="21" customHeight="1">
      <c r="A56" s="5" t="s">
        <v>784</v>
      </c>
      <c r="B56" s="5" t="s">
        <v>20478</v>
      </c>
      <c r="C56" s="5" t="s">
        <v>41</v>
      </c>
      <c r="D56" s="5" t="s">
        <v>114</v>
      </c>
      <c r="E56" s="5" t="s">
        <v>45</v>
      </c>
      <c r="F56" s="5">
        <v>6</v>
      </c>
      <c r="G56" s="5">
        <v>10</v>
      </c>
      <c r="H56" s="5" t="s">
        <v>548</v>
      </c>
      <c r="I56" s="7" t="s">
        <v>24</v>
      </c>
      <c r="J56" s="5" t="s">
        <v>1145</v>
      </c>
      <c r="K56" s="5" t="s">
        <v>20479</v>
      </c>
      <c r="L56" s="5" t="s">
        <v>20480</v>
      </c>
      <c r="M56" s="5" t="s">
        <v>167</v>
      </c>
      <c r="N56" s="5" t="s">
        <v>89</v>
      </c>
      <c r="O56" s="5"/>
      <c r="P56" s="5" t="b">
        <f t="shared" ca="1" si="0"/>
        <v>1</v>
      </c>
      <c r="Q56" s="5" t="b">
        <f ca="1">IFERROR(__xludf.DUMMYFUNCTION("REGEXMATCH(L56,""(?i)swift"")"),TRUE)</f>
        <v>1</v>
      </c>
      <c r="R56" s="5"/>
      <c r="S56" s="5"/>
      <c r="T56" s="5"/>
      <c r="U56" s="5"/>
      <c r="V56" s="5"/>
      <c r="W56" s="5"/>
      <c r="X56" s="5"/>
      <c r="Y56" s="5"/>
      <c r="Z56" s="5"/>
      <c r="AA56" s="5"/>
      <c r="AB56" s="5"/>
      <c r="AC56" s="5"/>
      <c r="AD56" s="5"/>
      <c r="AE56" s="5"/>
      <c r="AF56" s="5"/>
    </row>
    <row r="57" spans="1:32" ht="21" customHeight="1">
      <c r="A57" s="5" t="s">
        <v>6608</v>
      </c>
      <c r="B57" s="5" t="s">
        <v>8690</v>
      </c>
      <c r="C57" s="5" t="s">
        <v>170</v>
      </c>
      <c r="D57" s="5" t="s">
        <v>47</v>
      </c>
      <c r="E57" s="5" t="s">
        <v>45</v>
      </c>
      <c r="F57" s="5">
        <v>6</v>
      </c>
      <c r="G57" s="5">
        <v>10</v>
      </c>
      <c r="H57" s="5" t="s">
        <v>548</v>
      </c>
      <c r="I57" s="5" t="s">
        <v>125</v>
      </c>
      <c r="J57" s="5" t="s">
        <v>644</v>
      </c>
      <c r="K57" s="5" t="s">
        <v>8691</v>
      </c>
      <c r="L57" s="5" t="s">
        <v>20516</v>
      </c>
      <c r="M57" s="5" t="s">
        <v>37</v>
      </c>
      <c r="N57" s="5" t="s">
        <v>55</v>
      </c>
      <c r="O57" s="5"/>
      <c r="P57" s="5" t="b">
        <f t="shared" ca="1" si="0"/>
        <v>1</v>
      </c>
      <c r="Q57" s="5"/>
      <c r="R57" s="5"/>
      <c r="S57" s="5"/>
      <c r="T57" s="5"/>
      <c r="U57" s="5"/>
      <c r="V57" s="5"/>
      <c r="W57" s="5"/>
      <c r="X57" s="5"/>
      <c r="Y57" s="5"/>
      <c r="Z57" s="5"/>
      <c r="AA57" s="5"/>
      <c r="AB57" s="5"/>
      <c r="AC57" s="5"/>
      <c r="AD57" s="5"/>
      <c r="AE57" s="5"/>
      <c r="AF57" s="5"/>
    </row>
    <row r="58" spans="1:32" ht="21" customHeight="1">
      <c r="A58" s="5" t="s">
        <v>6608</v>
      </c>
      <c r="B58" s="5" t="s">
        <v>20518</v>
      </c>
      <c r="C58" s="5" t="s">
        <v>170</v>
      </c>
      <c r="D58" s="5" t="s">
        <v>390</v>
      </c>
      <c r="E58" s="5" t="s">
        <v>29</v>
      </c>
      <c r="F58" s="5">
        <v>6</v>
      </c>
      <c r="G58" s="5">
        <v>10</v>
      </c>
      <c r="H58" s="5" t="s">
        <v>548</v>
      </c>
      <c r="I58" s="5" t="s">
        <v>125</v>
      </c>
      <c r="J58" s="5" t="s">
        <v>2724</v>
      </c>
      <c r="K58" s="5" t="s">
        <v>20519</v>
      </c>
      <c r="L58" s="5" t="s">
        <v>20520</v>
      </c>
      <c r="M58" s="5" t="s">
        <v>53</v>
      </c>
      <c r="N58" s="5" t="s">
        <v>55</v>
      </c>
      <c r="O58" s="5"/>
      <c r="P58" s="5" t="b">
        <f t="shared" ca="1" si="0"/>
        <v>1</v>
      </c>
      <c r="Q58" s="5"/>
      <c r="R58" s="5"/>
      <c r="S58" s="5"/>
      <c r="T58" s="5"/>
      <c r="U58" s="5"/>
      <c r="V58" s="5"/>
      <c r="W58" s="5"/>
      <c r="X58" s="5"/>
      <c r="Y58" s="5"/>
      <c r="Z58" s="5"/>
      <c r="AA58" s="5"/>
      <c r="AB58" s="5"/>
      <c r="AC58" s="5"/>
      <c r="AD58" s="5"/>
      <c r="AE58" s="5"/>
      <c r="AF58" s="5"/>
    </row>
    <row r="59" spans="1:32" ht="21" customHeight="1">
      <c r="A59" s="5" t="s">
        <v>20523</v>
      </c>
      <c r="B59" s="5" t="s">
        <v>2990</v>
      </c>
      <c r="C59" s="5" t="s">
        <v>27</v>
      </c>
      <c r="D59" s="5" t="s">
        <v>85</v>
      </c>
      <c r="E59" s="5" t="s">
        <v>45</v>
      </c>
      <c r="F59" s="7">
        <v>6</v>
      </c>
      <c r="G59" s="7">
        <v>8</v>
      </c>
      <c r="H59" s="5" t="s">
        <v>672</v>
      </c>
      <c r="I59" s="5" t="s">
        <v>125</v>
      </c>
      <c r="J59" s="5" t="s">
        <v>106</v>
      </c>
      <c r="K59" s="5" t="s">
        <v>20525</v>
      </c>
      <c r="L59" s="5" t="s">
        <v>20526</v>
      </c>
      <c r="M59" s="5" t="s">
        <v>37</v>
      </c>
      <c r="N59" s="5" t="s">
        <v>55</v>
      </c>
      <c r="O59" s="5"/>
      <c r="P59" s="5" t="b">
        <f t="shared" ca="1" si="0"/>
        <v>1</v>
      </c>
      <c r="Q59" s="5"/>
      <c r="R59" s="5"/>
      <c r="S59" s="5"/>
      <c r="T59" s="5"/>
      <c r="U59" s="5"/>
      <c r="V59" s="5"/>
      <c r="W59" s="5"/>
      <c r="X59" s="5"/>
      <c r="Y59" s="5"/>
      <c r="Z59" s="5"/>
      <c r="AA59" s="5"/>
      <c r="AB59" s="5"/>
      <c r="AC59" s="5"/>
      <c r="AD59" s="5"/>
      <c r="AE59" s="5"/>
      <c r="AF59" s="5"/>
    </row>
    <row r="60" spans="1:32" ht="21" customHeight="1">
      <c r="A60" s="5" t="s">
        <v>20528</v>
      </c>
      <c r="B60" s="5" t="s">
        <v>20530</v>
      </c>
      <c r="C60" s="5" t="s">
        <v>27</v>
      </c>
      <c r="D60" s="5" t="s">
        <v>85</v>
      </c>
      <c r="E60" s="5" t="s">
        <v>45</v>
      </c>
      <c r="F60" s="7">
        <v>6</v>
      </c>
      <c r="G60" s="7">
        <v>8</v>
      </c>
      <c r="H60" s="5" t="s">
        <v>672</v>
      </c>
      <c r="I60" s="5" t="s">
        <v>31</v>
      </c>
      <c r="J60" s="5" t="s">
        <v>1270</v>
      </c>
      <c r="K60" s="5" t="s">
        <v>1960</v>
      </c>
      <c r="L60" s="5" t="s">
        <v>20531</v>
      </c>
      <c r="M60" s="5" t="s">
        <v>100</v>
      </c>
      <c r="N60" s="5" t="s">
        <v>530</v>
      </c>
      <c r="O60" s="5"/>
      <c r="P60" s="5" t="b">
        <f t="shared" ca="1" si="0"/>
        <v>1</v>
      </c>
      <c r="Q60" s="5" t="b">
        <f ca="1">IFERROR(__xludf.DUMMYFUNCTION("REGEXMATCH(L60,""(?i)swift"")"),TRUE)</f>
        <v>1</v>
      </c>
      <c r="R60" s="5"/>
      <c r="S60" s="5"/>
      <c r="T60" s="5"/>
      <c r="U60" s="5"/>
      <c r="V60" s="5"/>
      <c r="W60" s="5"/>
      <c r="X60" s="5"/>
      <c r="Y60" s="5"/>
      <c r="Z60" s="5"/>
      <c r="AA60" s="5"/>
      <c r="AB60" s="5"/>
      <c r="AC60" s="5"/>
      <c r="AD60" s="5"/>
      <c r="AE60" s="5"/>
      <c r="AF60" s="5"/>
    </row>
    <row r="61" spans="1:32" ht="21" customHeight="1">
      <c r="A61" s="5" t="s">
        <v>20535</v>
      </c>
      <c r="B61" s="5" t="s">
        <v>20536</v>
      </c>
      <c r="C61" s="5" t="s">
        <v>27</v>
      </c>
      <c r="D61" s="5" t="s">
        <v>199</v>
      </c>
      <c r="E61" s="5" t="s">
        <v>29</v>
      </c>
      <c r="F61" s="7">
        <v>6</v>
      </c>
      <c r="G61" s="7">
        <v>8</v>
      </c>
      <c r="H61" s="5" t="s">
        <v>672</v>
      </c>
      <c r="I61" s="7" t="s">
        <v>24</v>
      </c>
      <c r="J61" s="5" t="s">
        <v>68</v>
      </c>
      <c r="K61" s="5" t="s">
        <v>20537</v>
      </c>
      <c r="L61" s="5" t="s">
        <v>20538</v>
      </c>
      <c r="M61" s="5" t="s">
        <v>53</v>
      </c>
      <c r="N61" s="5" t="s">
        <v>55</v>
      </c>
      <c r="O61" s="5"/>
      <c r="P61" s="5" t="b">
        <f t="shared" ca="1" si="0"/>
        <v>1</v>
      </c>
      <c r="Q61" s="5"/>
      <c r="R61" s="5"/>
      <c r="S61" s="5"/>
      <c r="T61" s="5"/>
      <c r="U61" s="5"/>
      <c r="V61" s="5"/>
      <c r="W61" s="5"/>
      <c r="X61" s="5"/>
      <c r="Y61" s="5"/>
      <c r="Z61" s="5"/>
      <c r="AA61" s="5"/>
      <c r="AB61" s="5"/>
      <c r="AC61" s="5"/>
      <c r="AD61" s="5"/>
      <c r="AE61" s="5"/>
      <c r="AF61" s="5"/>
    </row>
    <row r="62" spans="1:32" ht="21" customHeight="1">
      <c r="A62" s="5" t="s">
        <v>20543</v>
      </c>
      <c r="B62" s="5" t="s">
        <v>20544</v>
      </c>
      <c r="C62" s="5" t="s">
        <v>27</v>
      </c>
      <c r="D62" s="5" t="s">
        <v>54</v>
      </c>
      <c r="E62" s="5" t="s">
        <v>29</v>
      </c>
      <c r="F62" s="7">
        <v>6</v>
      </c>
      <c r="G62" s="7">
        <v>8</v>
      </c>
      <c r="H62" s="5" t="s">
        <v>672</v>
      </c>
      <c r="I62" s="7" t="s">
        <v>24</v>
      </c>
      <c r="J62" s="5" t="s">
        <v>32</v>
      </c>
      <c r="K62" s="5" t="s">
        <v>20545</v>
      </c>
      <c r="L62" s="5" t="s">
        <v>20547</v>
      </c>
      <c r="M62" s="5" t="s">
        <v>100</v>
      </c>
      <c r="N62" s="5" t="s">
        <v>89</v>
      </c>
      <c r="O62" s="5"/>
      <c r="P62" s="5" t="b">
        <f t="shared" ca="1" si="0"/>
        <v>1</v>
      </c>
      <c r="Q62" s="5" t="b">
        <f t="shared" ref="Q62:Q71" ca="1" si="5">IFERROR(__xludf.DUMMYFUNCTION("REGEXMATCH(L62,""(?i)swift"")"),TRUE)</f>
        <v>1</v>
      </c>
      <c r="R62" s="5"/>
      <c r="S62" s="5"/>
      <c r="T62" s="5"/>
      <c r="U62" s="5"/>
      <c r="V62" s="5"/>
      <c r="W62" s="5"/>
      <c r="X62" s="5"/>
      <c r="Y62" s="5"/>
      <c r="Z62" s="5"/>
      <c r="AA62" s="5"/>
      <c r="AB62" s="5"/>
      <c r="AC62" s="5"/>
      <c r="AD62" s="5"/>
      <c r="AE62" s="5"/>
      <c r="AF62" s="5"/>
    </row>
    <row r="63" spans="1:32" ht="21" customHeight="1">
      <c r="A63" s="5" t="s">
        <v>20550</v>
      </c>
      <c r="B63" s="5" t="s">
        <v>5296</v>
      </c>
      <c r="C63" s="5" t="s">
        <v>27</v>
      </c>
      <c r="D63" s="5" t="s">
        <v>47</v>
      </c>
      <c r="E63" s="5" t="s">
        <v>45</v>
      </c>
      <c r="F63" s="7">
        <v>6</v>
      </c>
      <c r="G63" s="7">
        <v>8</v>
      </c>
      <c r="H63" s="5" t="s">
        <v>672</v>
      </c>
      <c r="I63" s="7" t="s">
        <v>24</v>
      </c>
      <c r="J63" s="5" t="s">
        <v>942</v>
      </c>
      <c r="K63" s="5" t="s">
        <v>20551</v>
      </c>
      <c r="L63" s="5" t="s">
        <v>20552</v>
      </c>
      <c r="M63" s="5" t="s">
        <v>37</v>
      </c>
      <c r="N63" s="5" t="s">
        <v>89</v>
      </c>
      <c r="O63" s="5"/>
      <c r="P63" s="5" t="b">
        <f t="shared" ca="1" si="0"/>
        <v>1</v>
      </c>
      <c r="Q63" s="5" t="b">
        <f t="shared" ca="1" si="5"/>
        <v>1</v>
      </c>
      <c r="R63" s="5"/>
      <c r="S63" s="5"/>
      <c r="T63" s="5"/>
      <c r="U63" s="5"/>
      <c r="V63" s="5"/>
      <c r="W63" s="5"/>
      <c r="X63" s="5"/>
      <c r="Y63" s="5"/>
      <c r="Z63" s="5"/>
      <c r="AA63" s="5"/>
      <c r="AB63" s="5"/>
      <c r="AC63" s="5"/>
      <c r="AD63" s="5"/>
      <c r="AE63" s="5"/>
      <c r="AF63" s="5"/>
    </row>
    <row r="64" spans="1:32" ht="21" customHeight="1">
      <c r="A64" s="5" t="s">
        <v>20557</v>
      </c>
      <c r="B64" s="5" t="s">
        <v>20558</v>
      </c>
      <c r="C64" s="5" t="s">
        <v>27</v>
      </c>
      <c r="D64" s="5" t="s">
        <v>47</v>
      </c>
      <c r="E64" s="5" t="s">
        <v>29</v>
      </c>
      <c r="F64" s="7">
        <v>6</v>
      </c>
      <c r="G64" s="7">
        <v>8</v>
      </c>
      <c r="H64" s="5" t="s">
        <v>672</v>
      </c>
      <c r="I64" s="5" t="s">
        <v>125</v>
      </c>
      <c r="J64" s="5" t="s">
        <v>742</v>
      </c>
      <c r="K64" s="5" t="s">
        <v>20559</v>
      </c>
      <c r="L64" s="5" t="s">
        <v>20561</v>
      </c>
      <c r="M64" s="5" t="s">
        <v>100</v>
      </c>
      <c r="N64" s="5" t="s">
        <v>55</v>
      </c>
      <c r="O64" s="5"/>
      <c r="P64" s="5" t="b">
        <f t="shared" ca="1" si="0"/>
        <v>1</v>
      </c>
      <c r="Q64" s="5" t="b">
        <f t="shared" ca="1" si="5"/>
        <v>1</v>
      </c>
      <c r="R64" s="5"/>
      <c r="S64" s="5"/>
      <c r="T64" s="5"/>
      <c r="U64" s="5"/>
      <c r="V64" s="5"/>
      <c r="W64" s="5"/>
      <c r="X64" s="5"/>
      <c r="Y64" s="5"/>
      <c r="Z64" s="5"/>
      <c r="AA64" s="5"/>
      <c r="AB64" s="5"/>
      <c r="AC64" s="5"/>
      <c r="AD64" s="5"/>
      <c r="AE64" s="5"/>
      <c r="AF64" s="5"/>
    </row>
    <row r="65" spans="1:32" ht="21" customHeight="1">
      <c r="A65" s="5" t="s">
        <v>20563</v>
      </c>
      <c r="B65" s="5" t="s">
        <v>20564</v>
      </c>
      <c r="C65" s="5" t="s">
        <v>27</v>
      </c>
      <c r="D65" s="5" t="s">
        <v>85</v>
      </c>
      <c r="E65" s="5" t="s">
        <v>95</v>
      </c>
      <c r="F65" s="7">
        <v>6</v>
      </c>
      <c r="G65" s="7">
        <v>8</v>
      </c>
      <c r="H65" s="5" t="s">
        <v>672</v>
      </c>
      <c r="I65" s="7" t="s">
        <v>24</v>
      </c>
      <c r="J65" s="5" t="s">
        <v>430</v>
      </c>
      <c r="K65" s="5" t="s">
        <v>20566</v>
      </c>
      <c r="L65" s="5" t="s">
        <v>20567</v>
      </c>
      <c r="M65" s="5" t="s">
        <v>37</v>
      </c>
      <c r="N65" s="5" t="s">
        <v>55</v>
      </c>
      <c r="O65" s="5"/>
      <c r="P65" s="5" t="b">
        <f t="shared" ca="1" si="0"/>
        <v>1</v>
      </c>
      <c r="Q65" s="5" t="b">
        <f t="shared" ca="1" si="5"/>
        <v>1</v>
      </c>
      <c r="R65" s="5"/>
      <c r="S65" s="5"/>
      <c r="T65" s="5"/>
      <c r="U65" s="5"/>
      <c r="V65" s="5"/>
      <c r="W65" s="5"/>
      <c r="X65" s="5"/>
      <c r="Y65" s="5"/>
      <c r="Z65" s="5"/>
      <c r="AA65" s="5"/>
      <c r="AB65" s="5"/>
      <c r="AC65" s="5"/>
      <c r="AD65" s="5"/>
      <c r="AE65" s="5"/>
      <c r="AF65" s="5"/>
    </row>
    <row r="66" spans="1:32" ht="21" customHeight="1">
      <c r="A66" s="5" t="s">
        <v>20569</v>
      </c>
      <c r="B66" s="5" t="s">
        <v>20570</v>
      </c>
      <c r="C66" s="5" t="s">
        <v>27</v>
      </c>
      <c r="D66" s="5" t="s">
        <v>85</v>
      </c>
      <c r="E66" s="5" t="s">
        <v>45</v>
      </c>
      <c r="F66" s="7">
        <v>6</v>
      </c>
      <c r="G66" s="7">
        <v>8</v>
      </c>
      <c r="H66" s="5" t="s">
        <v>672</v>
      </c>
      <c r="I66" s="5" t="s">
        <v>31</v>
      </c>
      <c r="J66" s="5" t="s">
        <v>7437</v>
      </c>
      <c r="K66" s="9" t="s">
        <v>47</v>
      </c>
      <c r="L66" s="5" t="s">
        <v>20571</v>
      </c>
      <c r="M66" s="5" t="s">
        <v>42</v>
      </c>
      <c r="N66" s="5" t="s">
        <v>405</v>
      </c>
      <c r="O66" s="5"/>
      <c r="P66" s="5" t="b">
        <f t="shared" ca="1" si="0"/>
        <v>1</v>
      </c>
      <c r="Q66" s="5" t="b">
        <f t="shared" ca="1" si="5"/>
        <v>1</v>
      </c>
      <c r="R66" s="5"/>
      <c r="S66" s="5"/>
      <c r="T66" s="5"/>
      <c r="U66" s="5"/>
      <c r="V66" s="5"/>
      <c r="W66" s="5"/>
      <c r="X66" s="5"/>
      <c r="Y66" s="5"/>
      <c r="Z66" s="5"/>
      <c r="AA66" s="5"/>
      <c r="AB66" s="5"/>
      <c r="AC66" s="5"/>
      <c r="AD66" s="5"/>
      <c r="AE66" s="5"/>
      <c r="AF66" s="5"/>
    </row>
    <row r="67" spans="1:32" ht="21" customHeight="1">
      <c r="A67" s="5" t="s">
        <v>20573</v>
      </c>
      <c r="B67" s="5" t="s">
        <v>5296</v>
      </c>
      <c r="C67" s="5" t="s">
        <v>27</v>
      </c>
      <c r="D67" s="5" t="s">
        <v>47</v>
      </c>
      <c r="E67" s="5" t="s">
        <v>45</v>
      </c>
      <c r="F67" s="7">
        <v>6</v>
      </c>
      <c r="G67" s="7">
        <v>8</v>
      </c>
      <c r="H67" s="5" t="s">
        <v>672</v>
      </c>
      <c r="I67" s="5" t="s">
        <v>125</v>
      </c>
      <c r="J67" s="5" t="s">
        <v>942</v>
      </c>
      <c r="K67" s="5" t="s">
        <v>20574</v>
      </c>
      <c r="L67" s="5" t="s">
        <v>20575</v>
      </c>
      <c r="M67" s="5" t="s">
        <v>37</v>
      </c>
      <c r="N67" s="5" t="s">
        <v>89</v>
      </c>
      <c r="O67" s="5"/>
      <c r="P67" s="5" t="b">
        <f t="shared" ca="1" si="0"/>
        <v>1</v>
      </c>
      <c r="Q67" s="5" t="b">
        <f t="shared" ca="1" si="5"/>
        <v>1</v>
      </c>
      <c r="R67" s="5"/>
      <c r="S67" s="5"/>
      <c r="T67" s="5"/>
      <c r="U67" s="5"/>
      <c r="V67" s="5"/>
      <c r="W67" s="5"/>
      <c r="X67" s="5"/>
      <c r="Y67" s="5"/>
      <c r="Z67" s="5"/>
      <c r="AA67" s="5"/>
      <c r="AB67" s="5"/>
      <c r="AC67" s="5"/>
      <c r="AD67" s="5"/>
      <c r="AE67" s="5"/>
      <c r="AF67" s="5"/>
    </row>
    <row r="68" spans="1:32" ht="21" customHeight="1">
      <c r="A68" s="5" t="s">
        <v>20581</v>
      </c>
      <c r="B68" s="5" t="s">
        <v>20558</v>
      </c>
      <c r="C68" s="5" t="s">
        <v>27</v>
      </c>
      <c r="D68" s="5" t="s">
        <v>47</v>
      </c>
      <c r="E68" s="5" t="s">
        <v>45</v>
      </c>
      <c r="F68" s="7">
        <v>6</v>
      </c>
      <c r="G68" s="7">
        <v>8</v>
      </c>
      <c r="H68" s="5" t="s">
        <v>672</v>
      </c>
      <c r="I68" s="5" t="s">
        <v>125</v>
      </c>
      <c r="J68" s="5" t="s">
        <v>742</v>
      </c>
      <c r="K68" s="5" t="s">
        <v>20582</v>
      </c>
      <c r="L68" s="5" t="s">
        <v>20583</v>
      </c>
      <c r="M68" s="5" t="s">
        <v>100</v>
      </c>
      <c r="N68" s="5" t="s">
        <v>55</v>
      </c>
      <c r="O68" s="5"/>
      <c r="P68" s="5" t="b">
        <f t="shared" ca="1" si="0"/>
        <v>1</v>
      </c>
      <c r="Q68" s="5" t="b">
        <f t="shared" ca="1" si="5"/>
        <v>1</v>
      </c>
      <c r="R68" s="5"/>
      <c r="S68" s="5"/>
      <c r="T68" s="5"/>
      <c r="U68" s="5"/>
      <c r="V68" s="5"/>
      <c r="W68" s="5"/>
      <c r="X68" s="5"/>
      <c r="Y68" s="5"/>
      <c r="Z68" s="5"/>
      <c r="AA68" s="5"/>
      <c r="AB68" s="5"/>
      <c r="AC68" s="5"/>
      <c r="AD68" s="5"/>
      <c r="AE68" s="5"/>
      <c r="AF68" s="5"/>
    </row>
    <row r="69" spans="1:32" ht="21" customHeight="1">
      <c r="A69" s="5" t="s">
        <v>20585</v>
      </c>
      <c r="B69" s="5" t="s">
        <v>20434</v>
      </c>
      <c r="C69" s="5" t="s">
        <v>20</v>
      </c>
      <c r="D69" s="5" t="s">
        <v>1173</v>
      </c>
      <c r="E69" s="5" t="s">
        <v>45</v>
      </c>
      <c r="F69" s="7">
        <v>6</v>
      </c>
      <c r="G69" s="7">
        <v>9</v>
      </c>
      <c r="H69" s="5" t="s">
        <v>3743</v>
      </c>
      <c r="I69" s="5" t="s">
        <v>108</v>
      </c>
      <c r="J69" s="5" t="s">
        <v>7437</v>
      </c>
      <c r="K69" s="5" t="s">
        <v>2473</v>
      </c>
      <c r="L69" s="5" t="s">
        <v>20589</v>
      </c>
      <c r="M69" s="5" t="s">
        <v>37</v>
      </c>
      <c r="N69" s="5" t="s">
        <v>405</v>
      </c>
      <c r="O69" s="5"/>
      <c r="P69" s="5" t="b">
        <f t="shared" ca="1" si="0"/>
        <v>1</v>
      </c>
      <c r="Q69" s="5" t="b">
        <f t="shared" ca="1" si="5"/>
        <v>1</v>
      </c>
      <c r="R69" s="5"/>
      <c r="S69" s="5"/>
      <c r="T69" s="5"/>
      <c r="U69" s="5"/>
      <c r="V69" s="5"/>
      <c r="W69" s="5"/>
      <c r="X69" s="5"/>
      <c r="Y69" s="5"/>
      <c r="Z69" s="5"/>
      <c r="AA69" s="5"/>
      <c r="AB69" s="5"/>
      <c r="AC69" s="5"/>
      <c r="AD69" s="5"/>
      <c r="AE69" s="5"/>
      <c r="AF69" s="5"/>
    </row>
    <row r="70" spans="1:32" ht="21" customHeight="1">
      <c r="A70" s="5" t="s">
        <v>7889</v>
      </c>
      <c r="B70" s="5" t="s">
        <v>20595</v>
      </c>
      <c r="C70" s="5" t="s">
        <v>20</v>
      </c>
      <c r="D70" s="5" t="s">
        <v>296</v>
      </c>
      <c r="E70" s="5" t="s">
        <v>45</v>
      </c>
      <c r="F70" s="7">
        <v>6</v>
      </c>
      <c r="G70" s="7">
        <v>8</v>
      </c>
      <c r="H70" s="5" t="s">
        <v>672</v>
      </c>
      <c r="I70" s="5" t="s">
        <v>108</v>
      </c>
      <c r="J70" s="5" t="s">
        <v>430</v>
      </c>
      <c r="K70" s="5" t="s">
        <v>20596</v>
      </c>
      <c r="L70" s="5" t="s">
        <v>20597</v>
      </c>
      <c r="M70" s="5" t="s">
        <v>37</v>
      </c>
      <c r="N70" s="5" t="s">
        <v>44</v>
      </c>
      <c r="O70" s="5"/>
      <c r="P70" s="5" t="b">
        <f t="shared" ca="1" si="0"/>
        <v>1</v>
      </c>
      <c r="Q70" s="5" t="b">
        <f t="shared" ca="1" si="5"/>
        <v>1</v>
      </c>
      <c r="R70" s="5"/>
      <c r="S70" s="5"/>
      <c r="T70" s="5"/>
      <c r="U70" s="5"/>
      <c r="V70" s="5"/>
      <c r="W70" s="5"/>
      <c r="X70" s="5"/>
      <c r="Y70" s="5"/>
      <c r="Z70" s="5"/>
      <c r="AA70" s="5"/>
      <c r="AB70" s="5"/>
      <c r="AC70" s="5"/>
      <c r="AD70" s="5"/>
      <c r="AE70" s="5"/>
      <c r="AF70" s="5"/>
    </row>
    <row r="71" spans="1:32" ht="21" customHeight="1">
      <c r="A71" s="5" t="s">
        <v>20601</v>
      </c>
      <c r="B71" s="5" t="s">
        <v>5108</v>
      </c>
      <c r="C71" s="5" t="s">
        <v>20</v>
      </c>
      <c r="D71" s="5" t="s">
        <v>1173</v>
      </c>
      <c r="E71" s="5" t="s">
        <v>45</v>
      </c>
      <c r="F71" s="7">
        <v>6</v>
      </c>
      <c r="G71" s="7">
        <v>8</v>
      </c>
      <c r="H71" s="5" t="s">
        <v>672</v>
      </c>
      <c r="I71" s="7" t="s">
        <v>24</v>
      </c>
      <c r="J71" s="5" t="s">
        <v>5112</v>
      </c>
      <c r="K71" s="9" t="s">
        <v>47</v>
      </c>
      <c r="L71" s="5" t="s">
        <v>20604</v>
      </c>
      <c r="M71" s="5" t="s">
        <v>42</v>
      </c>
      <c r="N71" s="5" t="s">
        <v>89</v>
      </c>
      <c r="O71" s="5"/>
      <c r="P71" s="5" t="b">
        <f t="shared" ca="1" si="0"/>
        <v>1</v>
      </c>
      <c r="Q71" s="5" t="b">
        <f t="shared" ca="1" si="5"/>
        <v>1</v>
      </c>
      <c r="R71" s="5"/>
      <c r="S71" s="5"/>
      <c r="T71" s="5"/>
      <c r="U71" s="5"/>
      <c r="V71" s="5"/>
      <c r="W71" s="5"/>
      <c r="X71" s="5"/>
      <c r="Y71" s="5"/>
      <c r="Z71" s="5"/>
      <c r="AA71" s="5"/>
      <c r="AB71" s="5"/>
      <c r="AC71" s="5"/>
      <c r="AD71" s="5"/>
      <c r="AE71" s="5"/>
      <c r="AF71" s="5"/>
    </row>
    <row r="72" spans="1:32" ht="21" customHeight="1">
      <c r="A72" s="5" t="s">
        <v>6608</v>
      </c>
      <c r="B72" s="5" t="s">
        <v>10042</v>
      </c>
      <c r="C72" s="5" t="s">
        <v>41</v>
      </c>
      <c r="D72" s="5" t="s">
        <v>448</v>
      </c>
      <c r="E72" s="5" t="s">
        <v>29</v>
      </c>
      <c r="F72" s="7">
        <v>6</v>
      </c>
      <c r="G72" s="7">
        <v>8</v>
      </c>
      <c r="H72" s="5" t="s">
        <v>672</v>
      </c>
      <c r="I72" s="5" t="s">
        <v>125</v>
      </c>
      <c r="J72" s="5" t="s">
        <v>10043</v>
      </c>
      <c r="K72" s="5" t="s">
        <v>10044</v>
      </c>
      <c r="L72" s="5" t="s">
        <v>20609</v>
      </c>
      <c r="M72" s="5" t="s">
        <v>53</v>
      </c>
      <c r="N72" s="5" t="s">
        <v>55</v>
      </c>
      <c r="O72" s="5"/>
      <c r="P72" s="5" t="b">
        <f t="shared" ca="1" si="0"/>
        <v>1</v>
      </c>
      <c r="Q72" s="5"/>
      <c r="R72" s="5"/>
      <c r="S72" s="5"/>
      <c r="T72" s="5"/>
      <c r="U72" s="5"/>
      <c r="V72" s="5"/>
      <c r="W72" s="5"/>
      <c r="X72" s="5"/>
      <c r="Y72" s="5"/>
      <c r="Z72" s="5"/>
      <c r="AA72" s="5"/>
      <c r="AB72" s="5"/>
      <c r="AC72" s="5"/>
      <c r="AD72" s="5"/>
      <c r="AE72" s="5"/>
      <c r="AF72" s="5"/>
    </row>
    <row r="73" spans="1:32" ht="21" customHeight="1">
      <c r="A73" s="5" t="s">
        <v>10004</v>
      </c>
      <c r="B73" s="5" t="s">
        <v>20612</v>
      </c>
      <c r="C73" s="5" t="s">
        <v>41</v>
      </c>
      <c r="D73" s="5" t="s">
        <v>20362</v>
      </c>
      <c r="E73" s="5" t="s">
        <v>45</v>
      </c>
      <c r="F73" s="7">
        <v>6</v>
      </c>
      <c r="G73" s="7">
        <v>8</v>
      </c>
      <c r="H73" s="5" t="s">
        <v>672</v>
      </c>
      <c r="I73" s="5" t="s">
        <v>125</v>
      </c>
      <c r="J73" s="5" t="s">
        <v>68</v>
      </c>
      <c r="K73" s="5" t="s">
        <v>20614</v>
      </c>
      <c r="L73" s="5" t="s">
        <v>20615</v>
      </c>
      <c r="M73" s="5" t="s">
        <v>42</v>
      </c>
      <c r="N73" s="5" t="s">
        <v>405</v>
      </c>
      <c r="O73" s="5" t="b">
        <f ca="1">IFERROR(__xludf.DUMMYFUNCTION("REGEXMATCH(A73,""应用|(?i)app"")"),TRUE)</f>
        <v>1</v>
      </c>
      <c r="P73" s="5" t="b">
        <f t="shared" ca="1" si="0"/>
        <v>1</v>
      </c>
      <c r="Q73" s="5" t="b">
        <f ca="1">IFERROR(__xludf.DUMMYFUNCTION("REGEXMATCH(L73,""(?i)swift"")"),FALSE)</f>
        <v>0</v>
      </c>
      <c r="R73" s="5"/>
      <c r="S73" s="5"/>
      <c r="T73" s="5"/>
      <c r="U73" s="5"/>
      <c r="V73" s="5"/>
      <c r="W73" s="5"/>
      <c r="X73" s="5"/>
      <c r="Y73" s="5"/>
      <c r="Z73" s="5"/>
      <c r="AA73" s="5"/>
      <c r="AB73" s="5"/>
      <c r="AC73" s="5"/>
      <c r="AD73" s="5"/>
      <c r="AE73" s="5"/>
      <c r="AF73" s="5"/>
    </row>
    <row r="74" spans="1:32" ht="21" customHeight="1">
      <c r="A74" s="5" t="s">
        <v>6608</v>
      </c>
      <c r="B74" s="5" t="s">
        <v>20622</v>
      </c>
      <c r="C74" s="5" t="s">
        <v>41</v>
      </c>
      <c r="D74" s="5" t="s">
        <v>43</v>
      </c>
      <c r="E74" s="5" t="s">
        <v>29</v>
      </c>
      <c r="F74" s="7">
        <v>6</v>
      </c>
      <c r="G74" s="7">
        <v>8</v>
      </c>
      <c r="H74" s="5" t="s">
        <v>672</v>
      </c>
      <c r="I74" s="5" t="s">
        <v>125</v>
      </c>
      <c r="J74" s="5" t="s">
        <v>6217</v>
      </c>
      <c r="K74" s="9" t="s">
        <v>47</v>
      </c>
      <c r="L74" s="5" t="s">
        <v>20623</v>
      </c>
      <c r="M74" s="5" t="s">
        <v>53</v>
      </c>
      <c r="N74" s="5" t="s">
        <v>55</v>
      </c>
      <c r="O74" s="5"/>
      <c r="P74" s="5" t="b">
        <f t="shared" ca="1" si="0"/>
        <v>1</v>
      </c>
      <c r="Q74" s="5"/>
      <c r="R74" s="5"/>
      <c r="S74" s="5"/>
      <c r="T74" s="5"/>
      <c r="U74" s="5"/>
      <c r="V74" s="5"/>
      <c r="W74" s="5"/>
      <c r="X74" s="5"/>
      <c r="Y74" s="5"/>
      <c r="Z74" s="5"/>
      <c r="AA74" s="5"/>
      <c r="AB74" s="5"/>
      <c r="AC74" s="5"/>
      <c r="AD74" s="5"/>
      <c r="AE74" s="5"/>
      <c r="AF74" s="5"/>
    </row>
    <row r="75" spans="1:32" ht="21" customHeight="1">
      <c r="A75" s="5" t="s">
        <v>20134</v>
      </c>
      <c r="B75" s="5" t="s">
        <v>20627</v>
      </c>
      <c r="C75" s="5" t="s">
        <v>41</v>
      </c>
      <c r="D75" s="5" t="s">
        <v>874</v>
      </c>
      <c r="E75" s="5" t="s">
        <v>29</v>
      </c>
      <c r="F75" s="7">
        <v>6</v>
      </c>
      <c r="G75" s="7">
        <v>8</v>
      </c>
      <c r="H75" s="5" t="s">
        <v>672</v>
      </c>
      <c r="I75" s="5" t="s">
        <v>125</v>
      </c>
      <c r="J75" s="5" t="s">
        <v>76</v>
      </c>
      <c r="K75" s="5" t="s">
        <v>20629</v>
      </c>
      <c r="L75" s="5" t="s">
        <v>20630</v>
      </c>
      <c r="M75" s="5" t="s">
        <v>100</v>
      </c>
      <c r="N75" s="5" t="s">
        <v>55</v>
      </c>
      <c r="O75" s="5"/>
      <c r="P75" s="5" t="b">
        <f t="shared" ca="1" si="0"/>
        <v>1</v>
      </c>
      <c r="Q75" s="5"/>
      <c r="R75" s="5"/>
      <c r="S75" s="5"/>
      <c r="T75" s="5"/>
      <c r="U75" s="5"/>
      <c r="V75" s="5"/>
      <c r="W75" s="5"/>
      <c r="X75" s="5"/>
      <c r="Y75" s="5"/>
      <c r="Z75" s="5"/>
      <c r="AA75" s="5"/>
      <c r="AB75" s="5"/>
      <c r="AC75" s="5"/>
      <c r="AD75" s="5"/>
      <c r="AE75" s="5"/>
      <c r="AF75" s="5"/>
    </row>
    <row r="76" spans="1:32" ht="21" customHeight="1">
      <c r="A76" s="5" t="s">
        <v>18338</v>
      </c>
      <c r="B76" s="5" t="s">
        <v>20192</v>
      </c>
      <c r="C76" s="5" t="s">
        <v>41</v>
      </c>
      <c r="D76" s="5" t="s">
        <v>43</v>
      </c>
      <c r="E76" s="5" t="s">
        <v>29</v>
      </c>
      <c r="F76" s="7">
        <v>6</v>
      </c>
      <c r="G76" s="7">
        <v>8</v>
      </c>
      <c r="H76" s="5" t="s">
        <v>672</v>
      </c>
      <c r="I76" s="7" t="s">
        <v>24</v>
      </c>
      <c r="J76" s="5" t="s">
        <v>1627</v>
      </c>
      <c r="K76" s="5" t="s">
        <v>20193</v>
      </c>
      <c r="L76" s="5" t="s">
        <v>20637</v>
      </c>
      <c r="M76" s="5" t="s">
        <v>100</v>
      </c>
      <c r="N76" s="5" t="s">
        <v>55</v>
      </c>
      <c r="O76" s="5"/>
      <c r="P76" s="5" t="b">
        <f t="shared" ca="1" si="0"/>
        <v>1</v>
      </c>
      <c r="Q76" s="5" t="b">
        <f t="shared" ref="Q76:Q77" ca="1" si="6">IFERROR(__xludf.DUMMYFUNCTION("REGEXMATCH(L76,""(?i)swift"")"),TRUE)</f>
        <v>1</v>
      </c>
      <c r="R76" s="5"/>
      <c r="S76" s="5"/>
      <c r="T76" s="5"/>
      <c r="U76" s="5"/>
      <c r="V76" s="5"/>
      <c r="W76" s="5"/>
      <c r="X76" s="5"/>
      <c r="Y76" s="5"/>
      <c r="Z76" s="5"/>
      <c r="AA76" s="5"/>
      <c r="AB76" s="5"/>
      <c r="AC76" s="5"/>
      <c r="AD76" s="5"/>
      <c r="AE76" s="5"/>
      <c r="AF76" s="5"/>
    </row>
    <row r="77" spans="1:32" ht="21" customHeight="1">
      <c r="A77" s="5" t="s">
        <v>20644</v>
      </c>
      <c r="B77" s="5" t="s">
        <v>20192</v>
      </c>
      <c r="C77" s="5" t="s">
        <v>41</v>
      </c>
      <c r="D77" s="5" t="s">
        <v>43</v>
      </c>
      <c r="E77" s="5" t="s">
        <v>29</v>
      </c>
      <c r="F77" s="7">
        <v>6</v>
      </c>
      <c r="G77" s="7">
        <v>8</v>
      </c>
      <c r="H77" s="5" t="s">
        <v>672</v>
      </c>
      <c r="I77" s="5" t="s">
        <v>108</v>
      </c>
      <c r="J77" s="5" t="s">
        <v>1627</v>
      </c>
      <c r="K77" s="5" t="s">
        <v>20193</v>
      </c>
      <c r="L77" s="5" t="s">
        <v>20646</v>
      </c>
      <c r="M77" s="5" t="s">
        <v>100</v>
      </c>
      <c r="N77" s="5" t="s">
        <v>55</v>
      </c>
      <c r="O77" s="5"/>
      <c r="P77" s="5" t="b">
        <f t="shared" ca="1" si="0"/>
        <v>1</v>
      </c>
      <c r="Q77" s="5" t="b">
        <f t="shared" ca="1" si="6"/>
        <v>1</v>
      </c>
      <c r="R77" s="5"/>
      <c r="S77" s="5"/>
      <c r="T77" s="5"/>
      <c r="U77" s="5"/>
      <c r="V77" s="5"/>
      <c r="W77" s="5"/>
      <c r="X77" s="5"/>
      <c r="Y77" s="5"/>
      <c r="Z77" s="5"/>
      <c r="AA77" s="5"/>
      <c r="AB77" s="5"/>
      <c r="AC77" s="5"/>
      <c r="AD77" s="5"/>
      <c r="AE77" s="5"/>
      <c r="AF77" s="5"/>
    </row>
    <row r="78" spans="1:32" ht="21" customHeight="1">
      <c r="A78" s="5" t="s">
        <v>6608</v>
      </c>
      <c r="B78" s="5" t="s">
        <v>20403</v>
      </c>
      <c r="C78" s="5" t="s">
        <v>41</v>
      </c>
      <c r="D78" s="5" t="s">
        <v>94</v>
      </c>
      <c r="E78" s="5" t="s">
        <v>29</v>
      </c>
      <c r="F78" s="7">
        <v>6</v>
      </c>
      <c r="G78" s="7">
        <v>8</v>
      </c>
      <c r="H78" s="5" t="s">
        <v>672</v>
      </c>
      <c r="I78" s="5" t="s">
        <v>125</v>
      </c>
      <c r="J78" s="5" t="s">
        <v>6700</v>
      </c>
      <c r="K78" s="5" t="s">
        <v>20404</v>
      </c>
      <c r="L78" s="5" t="s">
        <v>20654</v>
      </c>
      <c r="M78" s="5" t="s">
        <v>37</v>
      </c>
      <c r="N78" s="5" t="s">
        <v>405</v>
      </c>
      <c r="O78" s="5"/>
      <c r="P78" s="5" t="b">
        <f t="shared" ca="1" si="0"/>
        <v>1</v>
      </c>
      <c r="Q78" s="5"/>
      <c r="R78" s="5"/>
      <c r="S78" s="5"/>
      <c r="T78" s="5"/>
      <c r="U78" s="5"/>
      <c r="V78" s="5"/>
      <c r="W78" s="5"/>
      <c r="X78" s="5"/>
      <c r="Y78" s="5"/>
      <c r="Z78" s="5"/>
      <c r="AA78" s="5"/>
      <c r="AB78" s="5"/>
      <c r="AC78" s="5"/>
      <c r="AD78" s="5"/>
      <c r="AE78" s="5"/>
      <c r="AF78" s="5"/>
    </row>
    <row r="79" spans="1:32" ht="21" customHeight="1">
      <c r="A79" s="5" t="s">
        <v>6608</v>
      </c>
      <c r="B79" s="5" t="s">
        <v>20503</v>
      </c>
      <c r="C79" s="5" t="s">
        <v>41</v>
      </c>
      <c r="D79" s="5" t="s">
        <v>94</v>
      </c>
      <c r="E79" s="5" t="s">
        <v>29</v>
      </c>
      <c r="F79" s="7">
        <v>6</v>
      </c>
      <c r="G79" s="7">
        <v>8</v>
      </c>
      <c r="H79" s="5" t="s">
        <v>672</v>
      </c>
      <c r="I79" s="5" t="s">
        <v>125</v>
      </c>
      <c r="J79" s="5" t="s">
        <v>48</v>
      </c>
      <c r="K79" s="5" t="s">
        <v>20504</v>
      </c>
      <c r="L79" s="5" t="s">
        <v>20657</v>
      </c>
      <c r="M79" s="5" t="s">
        <v>100</v>
      </c>
      <c r="N79" s="5" t="s">
        <v>55</v>
      </c>
      <c r="O79" s="5"/>
      <c r="P79" s="5" t="b">
        <f t="shared" ca="1" si="0"/>
        <v>1</v>
      </c>
      <c r="Q79" s="5"/>
      <c r="R79" s="5"/>
      <c r="S79" s="5"/>
      <c r="T79" s="5"/>
      <c r="U79" s="5"/>
      <c r="V79" s="5"/>
      <c r="W79" s="5"/>
      <c r="X79" s="5"/>
      <c r="Y79" s="5"/>
      <c r="Z79" s="5"/>
      <c r="AA79" s="5"/>
      <c r="AB79" s="5"/>
      <c r="AC79" s="5"/>
      <c r="AD79" s="5"/>
      <c r="AE79" s="5"/>
      <c r="AF79" s="5"/>
    </row>
    <row r="80" spans="1:32" ht="21" customHeight="1">
      <c r="A80" s="5" t="s">
        <v>6608</v>
      </c>
      <c r="B80" s="5" t="s">
        <v>20661</v>
      </c>
      <c r="C80" s="5" t="s">
        <v>170</v>
      </c>
      <c r="D80" s="5" t="s">
        <v>390</v>
      </c>
      <c r="E80" s="5" t="s">
        <v>45</v>
      </c>
      <c r="F80" s="7">
        <v>6</v>
      </c>
      <c r="G80" s="7">
        <v>8</v>
      </c>
      <c r="H80" s="5" t="s">
        <v>672</v>
      </c>
      <c r="I80" s="5" t="s">
        <v>31</v>
      </c>
      <c r="J80" s="5" t="s">
        <v>1953</v>
      </c>
      <c r="K80" s="5" t="s">
        <v>20664</v>
      </c>
      <c r="L80" s="5" t="s">
        <v>20665</v>
      </c>
      <c r="M80" s="5" t="s">
        <v>53</v>
      </c>
      <c r="N80" s="5" t="s">
        <v>55</v>
      </c>
      <c r="O80" s="5"/>
      <c r="P80" s="5" t="b">
        <f t="shared" ca="1" si="0"/>
        <v>1</v>
      </c>
      <c r="Q80" s="5"/>
      <c r="R80" s="5"/>
      <c r="S80" s="5"/>
      <c r="T80" s="5"/>
      <c r="U80" s="5"/>
      <c r="V80" s="5"/>
      <c r="W80" s="5"/>
      <c r="X80" s="5"/>
      <c r="Y80" s="5"/>
      <c r="Z80" s="5"/>
      <c r="AA80" s="5"/>
      <c r="AB80" s="5"/>
      <c r="AC80" s="5"/>
      <c r="AD80" s="5"/>
      <c r="AE80" s="5"/>
      <c r="AF80" s="5"/>
    </row>
    <row r="81" spans="1:32" ht="21" customHeight="1">
      <c r="A81" s="5" t="s">
        <v>2440</v>
      </c>
      <c r="B81" s="5" t="s">
        <v>20666</v>
      </c>
      <c r="C81" s="5" t="s">
        <v>170</v>
      </c>
      <c r="D81" s="5" t="s">
        <v>435</v>
      </c>
      <c r="E81" s="5" t="s">
        <v>45</v>
      </c>
      <c r="F81" s="7">
        <v>6</v>
      </c>
      <c r="G81" s="7">
        <v>9</v>
      </c>
      <c r="H81" s="5" t="s">
        <v>3743</v>
      </c>
      <c r="I81" s="5" t="s">
        <v>125</v>
      </c>
      <c r="J81" s="5" t="s">
        <v>68</v>
      </c>
      <c r="K81" s="5" t="s">
        <v>20667</v>
      </c>
      <c r="L81" s="5" t="s">
        <v>20668</v>
      </c>
      <c r="M81" s="5" t="s">
        <v>1599</v>
      </c>
      <c r="N81" s="5" t="s">
        <v>405</v>
      </c>
      <c r="O81" s="5"/>
      <c r="P81" s="5" t="b">
        <f t="shared" ca="1" si="0"/>
        <v>1</v>
      </c>
      <c r="Q81" s="5" t="b">
        <f t="shared" ref="Q81:Q82" ca="1" si="7">IFERROR(__xludf.DUMMYFUNCTION("REGEXMATCH(L81,""(?i)swift"")"),TRUE)</f>
        <v>1</v>
      </c>
      <c r="R81" s="5"/>
      <c r="S81" s="5"/>
      <c r="T81" s="5"/>
      <c r="U81" s="5"/>
      <c r="V81" s="5"/>
      <c r="W81" s="5"/>
      <c r="X81" s="5"/>
      <c r="Y81" s="5"/>
      <c r="Z81" s="5"/>
      <c r="AA81" s="5"/>
      <c r="AB81" s="5"/>
      <c r="AC81" s="5"/>
      <c r="AD81" s="5"/>
      <c r="AE81" s="5"/>
      <c r="AF81" s="5"/>
    </row>
    <row r="82" spans="1:32" ht="21" customHeight="1">
      <c r="A82" s="5" t="s">
        <v>2440</v>
      </c>
      <c r="B82" s="5" t="s">
        <v>20666</v>
      </c>
      <c r="C82" s="5" t="s">
        <v>170</v>
      </c>
      <c r="D82" s="5" t="s">
        <v>435</v>
      </c>
      <c r="E82" s="5" t="s">
        <v>45</v>
      </c>
      <c r="F82" s="7">
        <v>6</v>
      </c>
      <c r="G82" s="7">
        <v>8</v>
      </c>
      <c r="H82" s="5" t="s">
        <v>672</v>
      </c>
      <c r="I82" s="5" t="s">
        <v>125</v>
      </c>
      <c r="J82" s="5" t="s">
        <v>1970</v>
      </c>
      <c r="K82" s="5" t="s">
        <v>18803</v>
      </c>
      <c r="L82" s="5" t="s">
        <v>20673</v>
      </c>
      <c r="M82" s="5" t="s">
        <v>1599</v>
      </c>
      <c r="N82" s="5" t="s">
        <v>405</v>
      </c>
      <c r="O82" s="5"/>
      <c r="P82" s="5" t="b">
        <f t="shared" ca="1" si="0"/>
        <v>1</v>
      </c>
      <c r="Q82" s="5" t="b">
        <f t="shared" ca="1" si="7"/>
        <v>1</v>
      </c>
      <c r="R82" s="5"/>
      <c r="S82" s="5"/>
      <c r="T82" s="5"/>
      <c r="U82" s="5"/>
      <c r="V82" s="5"/>
      <c r="W82" s="5"/>
      <c r="X82" s="5"/>
      <c r="Y82" s="5"/>
      <c r="Z82" s="5"/>
      <c r="AA82" s="5"/>
      <c r="AB82" s="5"/>
      <c r="AC82" s="5"/>
      <c r="AD82" s="5"/>
      <c r="AE82" s="5"/>
      <c r="AF82" s="5"/>
    </row>
    <row r="83" spans="1:32" ht="21" customHeight="1">
      <c r="A83" s="5" t="s">
        <v>6608</v>
      </c>
      <c r="B83" s="5" t="s">
        <v>20681</v>
      </c>
      <c r="C83" s="5" t="s">
        <v>170</v>
      </c>
      <c r="D83" s="5" t="s">
        <v>390</v>
      </c>
      <c r="E83" s="5" t="s">
        <v>29</v>
      </c>
      <c r="F83" s="7">
        <v>6</v>
      </c>
      <c r="G83" s="7">
        <v>7</v>
      </c>
      <c r="H83" s="5" t="s">
        <v>5590</v>
      </c>
      <c r="I83" s="5" t="s">
        <v>125</v>
      </c>
      <c r="J83" s="5" t="s">
        <v>57</v>
      </c>
      <c r="K83" s="5" t="s">
        <v>20682</v>
      </c>
      <c r="L83" s="5" t="s">
        <v>20683</v>
      </c>
      <c r="M83" s="5" t="s">
        <v>100</v>
      </c>
      <c r="N83" s="5" t="s">
        <v>55</v>
      </c>
      <c r="O83" s="5"/>
      <c r="P83" s="5" t="b">
        <f t="shared" ca="1" si="0"/>
        <v>1</v>
      </c>
      <c r="Q83" s="5"/>
      <c r="R83" s="5"/>
      <c r="S83" s="5"/>
      <c r="T83" s="5"/>
      <c r="U83" s="5"/>
      <c r="V83" s="5"/>
      <c r="W83" s="5"/>
      <c r="X83" s="5"/>
      <c r="Y83" s="5"/>
      <c r="Z83" s="5"/>
      <c r="AA83" s="5"/>
      <c r="AB83" s="5"/>
      <c r="AC83" s="5"/>
      <c r="AD83" s="5"/>
      <c r="AE83" s="5"/>
      <c r="AF83" s="5"/>
    </row>
    <row r="84" spans="1:32" ht="21" customHeight="1">
      <c r="A84" s="5" t="s">
        <v>20687</v>
      </c>
      <c r="B84" s="5" t="s">
        <v>20688</v>
      </c>
      <c r="C84" s="5" t="s">
        <v>27</v>
      </c>
      <c r="D84" s="5" t="s">
        <v>80</v>
      </c>
      <c r="E84" s="5" t="s">
        <v>29</v>
      </c>
      <c r="F84" s="5">
        <v>7</v>
      </c>
      <c r="G84" s="5">
        <v>25</v>
      </c>
      <c r="H84" s="5" t="s">
        <v>1074</v>
      </c>
      <c r="I84" s="7" t="s">
        <v>24</v>
      </c>
      <c r="J84" s="5" t="s">
        <v>76</v>
      </c>
      <c r="K84" s="5" t="s">
        <v>6949</v>
      </c>
      <c r="L84" s="5" t="s">
        <v>20690</v>
      </c>
      <c r="M84" s="5" t="s">
        <v>100</v>
      </c>
      <c r="N84" s="5" t="s">
        <v>55</v>
      </c>
      <c r="O84" s="5"/>
      <c r="P84" s="5" t="b">
        <f t="shared" ca="1" si="0"/>
        <v>1</v>
      </c>
      <c r="Q84" s="5" t="b">
        <f ca="1">IFERROR(__xludf.DUMMYFUNCTION("REGEXMATCH(L84,""(?i)swift"")"),TRUE)</f>
        <v>1</v>
      </c>
      <c r="R84" s="5"/>
      <c r="S84" s="5"/>
      <c r="T84" s="5"/>
      <c r="U84" s="5"/>
      <c r="V84" s="5"/>
      <c r="W84" s="5"/>
      <c r="X84" s="5"/>
      <c r="Y84" s="5"/>
      <c r="Z84" s="5"/>
      <c r="AA84" s="5"/>
      <c r="AB84" s="5"/>
      <c r="AC84" s="5"/>
      <c r="AD84" s="5"/>
      <c r="AE84" s="5"/>
      <c r="AF84" s="5"/>
    </row>
    <row r="85" spans="1:32" ht="21" customHeight="1">
      <c r="A85" s="5" t="s">
        <v>20695</v>
      </c>
      <c r="B85" s="5" t="s">
        <v>1191</v>
      </c>
      <c r="C85" s="5" t="s">
        <v>27</v>
      </c>
      <c r="D85" s="5" t="s">
        <v>212</v>
      </c>
      <c r="E85" s="5" t="s">
        <v>45</v>
      </c>
      <c r="F85" s="5">
        <v>7</v>
      </c>
      <c r="G85" s="5">
        <v>8</v>
      </c>
      <c r="H85" s="5" t="s">
        <v>1104</v>
      </c>
      <c r="I85" s="5" t="s">
        <v>31</v>
      </c>
      <c r="J85" s="5" t="s">
        <v>883</v>
      </c>
      <c r="K85" s="5" t="s">
        <v>20697</v>
      </c>
      <c r="L85" s="5" t="s">
        <v>20698</v>
      </c>
      <c r="M85" s="5" t="s">
        <v>53</v>
      </c>
      <c r="N85" s="5" t="s">
        <v>55</v>
      </c>
      <c r="O85" s="5"/>
      <c r="P85" s="5" t="b">
        <f t="shared" ca="1" si="0"/>
        <v>1</v>
      </c>
      <c r="Q85" s="5"/>
      <c r="R85" s="5"/>
      <c r="S85" s="5"/>
      <c r="T85" s="5"/>
      <c r="U85" s="5"/>
      <c r="V85" s="5"/>
      <c r="W85" s="5"/>
      <c r="X85" s="5"/>
      <c r="Y85" s="5"/>
      <c r="Z85" s="5"/>
      <c r="AA85" s="5"/>
      <c r="AB85" s="5"/>
      <c r="AC85" s="5"/>
      <c r="AD85" s="5"/>
      <c r="AE85" s="5"/>
      <c r="AF85" s="5"/>
    </row>
    <row r="86" spans="1:32" ht="21" customHeight="1">
      <c r="A86" s="5" t="s">
        <v>20687</v>
      </c>
      <c r="B86" s="5" t="s">
        <v>20688</v>
      </c>
      <c r="C86" s="5" t="s">
        <v>27</v>
      </c>
      <c r="D86" s="5" t="s">
        <v>80</v>
      </c>
      <c r="E86" s="5" t="s">
        <v>29</v>
      </c>
      <c r="F86" s="5">
        <v>7</v>
      </c>
      <c r="G86" s="5">
        <v>25</v>
      </c>
      <c r="H86" s="5" t="s">
        <v>1074</v>
      </c>
      <c r="I86" s="7" t="s">
        <v>24</v>
      </c>
      <c r="J86" s="5" t="s">
        <v>76</v>
      </c>
      <c r="K86" s="5" t="s">
        <v>6949</v>
      </c>
      <c r="L86" s="5" t="s">
        <v>20690</v>
      </c>
      <c r="M86" s="5" t="s">
        <v>100</v>
      </c>
      <c r="N86" s="5" t="s">
        <v>55</v>
      </c>
      <c r="O86" s="5"/>
      <c r="P86" s="5" t="b">
        <f t="shared" ca="1" si="0"/>
        <v>1</v>
      </c>
      <c r="Q86" s="5" t="b">
        <f t="shared" ref="Q86:Q121" ca="1" si="8">IFERROR(__xludf.DUMMYFUNCTION("REGEXMATCH(L86,""(?i)swift"")"),TRUE)</f>
        <v>1</v>
      </c>
      <c r="R86" s="5"/>
      <c r="S86" s="5"/>
      <c r="T86" s="5"/>
      <c r="U86" s="5"/>
      <c r="V86" s="5"/>
      <c r="W86" s="5"/>
      <c r="X86" s="5"/>
      <c r="Y86" s="5"/>
      <c r="Z86" s="5"/>
      <c r="AA86" s="5"/>
      <c r="AB86" s="5"/>
      <c r="AC86" s="5"/>
      <c r="AD86" s="5"/>
      <c r="AE86" s="5"/>
      <c r="AF86" s="5"/>
    </row>
    <row r="87" spans="1:32" ht="21" customHeight="1">
      <c r="A87" s="5" t="s">
        <v>20687</v>
      </c>
      <c r="B87" s="5" t="s">
        <v>20688</v>
      </c>
      <c r="C87" s="5" t="s">
        <v>27</v>
      </c>
      <c r="D87" s="5" t="s">
        <v>80</v>
      </c>
      <c r="E87" s="5" t="s">
        <v>29</v>
      </c>
      <c r="F87" s="5">
        <v>7</v>
      </c>
      <c r="G87" s="5">
        <v>25</v>
      </c>
      <c r="H87" s="5" t="s">
        <v>1074</v>
      </c>
      <c r="I87" s="7" t="s">
        <v>24</v>
      </c>
      <c r="J87" s="5" t="s">
        <v>76</v>
      </c>
      <c r="K87" s="5" t="s">
        <v>6949</v>
      </c>
      <c r="L87" s="5" t="s">
        <v>20690</v>
      </c>
      <c r="M87" s="5" t="s">
        <v>100</v>
      </c>
      <c r="N87" s="5" t="s">
        <v>55</v>
      </c>
      <c r="O87" s="5"/>
      <c r="P87" s="5" t="b">
        <f t="shared" ca="1" si="0"/>
        <v>1</v>
      </c>
      <c r="Q87" s="5" t="b">
        <f t="shared" ca="1" si="8"/>
        <v>1</v>
      </c>
      <c r="R87" s="5"/>
      <c r="S87" s="5"/>
      <c r="T87" s="5"/>
      <c r="U87" s="5"/>
      <c r="V87" s="5"/>
      <c r="W87" s="5"/>
      <c r="X87" s="5"/>
      <c r="Y87" s="5"/>
      <c r="Z87" s="5"/>
      <c r="AA87" s="5"/>
      <c r="AB87" s="5"/>
      <c r="AC87" s="5"/>
      <c r="AD87" s="5"/>
      <c r="AE87" s="5"/>
      <c r="AF87" s="5"/>
    </row>
    <row r="88" spans="1:32" ht="21" customHeight="1">
      <c r="A88" s="5" t="s">
        <v>20687</v>
      </c>
      <c r="B88" s="5" t="s">
        <v>20688</v>
      </c>
      <c r="C88" s="5" t="s">
        <v>27</v>
      </c>
      <c r="D88" s="5" t="s">
        <v>80</v>
      </c>
      <c r="E88" s="5" t="s">
        <v>29</v>
      </c>
      <c r="F88" s="5">
        <v>7</v>
      </c>
      <c r="G88" s="5">
        <v>25</v>
      </c>
      <c r="H88" s="5" t="s">
        <v>1074</v>
      </c>
      <c r="I88" s="7" t="s">
        <v>24</v>
      </c>
      <c r="J88" s="5" t="s">
        <v>76</v>
      </c>
      <c r="K88" s="5" t="s">
        <v>6949</v>
      </c>
      <c r="L88" s="5" t="s">
        <v>20690</v>
      </c>
      <c r="M88" s="5" t="s">
        <v>100</v>
      </c>
      <c r="N88" s="5" t="s">
        <v>55</v>
      </c>
      <c r="O88" s="5"/>
      <c r="P88" s="5" t="b">
        <f t="shared" ca="1" si="0"/>
        <v>1</v>
      </c>
      <c r="Q88" s="5" t="b">
        <f t="shared" ca="1" si="8"/>
        <v>1</v>
      </c>
      <c r="R88" s="5"/>
      <c r="S88" s="5"/>
      <c r="T88" s="5"/>
      <c r="U88" s="5"/>
      <c r="V88" s="5"/>
      <c r="W88" s="5"/>
      <c r="X88" s="5"/>
      <c r="Y88" s="5"/>
      <c r="Z88" s="5"/>
      <c r="AA88" s="5"/>
      <c r="AB88" s="5"/>
      <c r="AC88" s="5"/>
      <c r="AD88" s="5"/>
      <c r="AE88" s="5"/>
      <c r="AF88" s="5"/>
    </row>
    <row r="89" spans="1:32" ht="21" customHeight="1">
      <c r="A89" s="5" t="s">
        <v>20687</v>
      </c>
      <c r="B89" s="5" t="s">
        <v>20688</v>
      </c>
      <c r="C89" s="5" t="s">
        <v>27</v>
      </c>
      <c r="D89" s="5" t="s">
        <v>80</v>
      </c>
      <c r="E89" s="5" t="s">
        <v>29</v>
      </c>
      <c r="F89" s="5">
        <v>7</v>
      </c>
      <c r="G89" s="5">
        <v>25</v>
      </c>
      <c r="H89" s="5" t="s">
        <v>1074</v>
      </c>
      <c r="I89" s="7" t="s">
        <v>24</v>
      </c>
      <c r="J89" s="5" t="s">
        <v>76</v>
      </c>
      <c r="K89" s="5" t="s">
        <v>6949</v>
      </c>
      <c r="L89" s="5" t="s">
        <v>20690</v>
      </c>
      <c r="M89" s="5" t="s">
        <v>100</v>
      </c>
      <c r="N89" s="5" t="s">
        <v>55</v>
      </c>
      <c r="O89" s="5"/>
      <c r="P89" s="5" t="b">
        <f t="shared" ca="1" si="0"/>
        <v>1</v>
      </c>
      <c r="Q89" s="5" t="b">
        <f t="shared" ca="1" si="8"/>
        <v>1</v>
      </c>
      <c r="R89" s="5"/>
      <c r="S89" s="5"/>
      <c r="T89" s="5"/>
      <c r="U89" s="5"/>
      <c r="V89" s="5"/>
      <c r="W89" s="5"/>
      <c r="X89" s="5"/>
      <c r="Y89" s="5"/>
      <c r="Z89" s="5"/>
      <c r="AA89" s="5"/>
      <c r="AB89" s="5"/>
      <c r="AC89" s="5"/>
      <c r="AD89" s="5"/>
      <c r="AE89" s="5"/>
      <c r="AF89" s="5"/>
    </row>
    <row r="90" spans="1:32" ht="21" customHeight="1">
      <c r="A90" s="5" t="s">
        <v>20687</v>
      </c>
      <c r="B90" s="5" t="s">
        <v>20688</v>
      </c>
      <c r="C90" s="5" t="s">
        <v>27</v>
      </c>
      <c r="D90" s="5" t="s">
        <v>80</v>
      </c>
      <c r="E90" s="5" t="s">
        <v>29</v>
      </c>
      <c r="F90" s="5">
        <v>7</v>
      </c>
      <c r="G90" s="5">
        <v>25</v>
      </c>
      <c r="H90" s="5" t="s">
        <v>1074</v>
      </c>
      <c r="I90" s="7" t="s">
        <v>24</v>
      </c>
      <c r="J90" s="5" t="s">
        <v>76</v>
      </c>
      <c r="K90" s="5" t="s">
        <v>6949</v>
      </c>
      <c r="L90" s="5" t="s">
        <v>20690</v>
      </c>
      <c r="M90" s="5" t="s">
        <v>100</v>
      </c>
      <c r="N90" s="5" t="s">
        <v>55</v>
      </c>
      <c r="O90" s="5"/>
      <c r="P90" s="5" t="b">
        <f t="shared" ca="1" si="0"/>
        <v>1</v>
      </c>
      <c r="Q90" s="5" t="b">
        <f t="shared" ca="1" si="8"/>
        <v>1</v>
      </c>
      <c r="R90" s="5"/>
      <c r="S90" s="5"/>
      <c r="T90" s="5"/>
      <c r="U90" s="5"/>
      <c r="V90" s="5"/>
      <c r="W90" s="5"/>
      <c r="X90" s="5"/>
      <c r="Y90" s="5"/>
      <c r="Z90" s="5"/>
      <c r="AA90" s="5"/>
      <c r="AB90" s="5"/>
      <c r="AC90" s="5"/>
      <c r="AD90" s="5"/>
      <c r="AE90" s="5"/>
      <c r="AF90" s="5"/>
    </row>
    <row r="91" spans="1:32" ht="21" customHeight="1">
      <c r="A91" s="5" t="s">
        <v>20687</v>
      </c>
      <c r="B91" s="5" t="s">
        <v>20688</v>
      </c>
      <c r="C91" s="5" t="s">
        <v>27</v>
      </c>
      <c r="D91" s="5" t="s">
        <v>80</v>
      </c>
      <c r="E91" s="5" t="s">
        <v>29</v>
      </c>
      <c r="F91" s="5">
        <v>7</v>
      </c>
      <c r="G91" s="5">
        <v>25</v>
      </c>
      <c r="H91" s="5" t="s">
        <v>1074</v>
      </c>
      <c r="I91" s="7" t="s">
        <v>24</v>
      </c>
      <c r="J91" s="5" t="s">
        <v>76</v>
      </c>
      <c r="K91" s="5" t="s">
        <v>6949</v>
      </c>
      <c r="L91" s="5" t="s">
        <v>20690</v>
      </c>
      <c r="M91" s="5" t="s">
        <v>100</v>
      </c>
      <c r="N91" s="5" t="s">
        <v>55</v>
      </c>
      <c r="O91" s="5"/>
      <c r="P91" s="5" t="b">
        <f t="shared" ca="1" si="0"/>
        <v>1</v>
      </c>
      <c r="Q91" s="5" t="b">
        <f t="shared" ca="1" si="8"/>
        <v>1</v>
      </c>
      <c r="R91" s="5"/>
      <c r="S91" s="5"/>
      <c r="T91" s="5"/>
      <c r="U91" s="5"/>
      <c r="V91" s="5"/>
      <c r="W91" s="5"/>
      <c r="X91" s="5"/>
      <c r="Y91" s="5"/>
      <c r="Z91" s="5"/>
      <c r="AA91" s="5"/>
      <c r="AB91" s="5"/>
      <c r="AC91" s="5"/>
      <c r="AD91" s="5"/>
      <c r="AE91" s="5"/>
      <c r="AF91" s="5"/>
    </row>
    <row r="92" spans="1:32" ht="21" customHeight="1">
      <c r="A92" s="5" t="s">
        <v>20687</v>
      </c>
      <c r="B92" s="5" t="s">
        <v>20688</v>
      </c>
      <c r="C92" s="5" t="s">
        <v>27</v>
      </c>
      <c r="D92" s="5" t="s">
        <v>80</v>
      </c>
      <c r="E92" s="5" t="s">
        <v>29</v>
      </c>
      <c r="F92" s="5">
        <v>7</v>
      </c>
      <c r="G92" s="5">
        <v>25</v>
      </c>
      <c r="H92" s="5" t="s">
        <v>1074</v>
      </c>
      <c r="I92" s="7" t="s">
        <v>24</v>
      </c>
      <c r="J92" s="5" t="s">
        <v>76</v>
      </c>
      <c r="K92" s="5" t="s">
        <v>6949</v>
      </c>
      <c r="L92" s="5" t="s">
        <v>20690</v>
      </c>
      <c r="M92" s="5" t="s">
        <v>100</v>
      </c>
      <c r="N92" s="5" t="s">
        <v>55</v>
      </c>
      <c r="O92" s="5"/>
      <c r="P92" s="5" t="b">
        <f t="shared" ca="1" si="0"/>
        <v>1</v>
      </c>
      <c r="Q92" s="5" t="b">
        <f t="shared" ca="1" si="8"/>
        <v>1</v>
      </c>
      <c r="R92" s="5"/>
      <c r="S92" s="5"/>
      <c r="T92" s="5"/>
      <c r="U92" s="5"/>
      <c r="V92" s="5"/>
      <c r="W92" s="5"/>
      <c r="X92" s="5"/>
      <c r="Y92" s="5"/>
      <c r="Z92" s="5"/>
      <c r="AA92" s="5"/>
      <c r="AB92" s="5"/>
      <c r="AC92" s="5"/>
      <c r="AD92" s="5"/>
      <c r="AE92" s="5"/>
      <c r="AF92" s="5"/>
    </row>
    <row r="93" spans="1:32" ht="21" customHeight="1">
      <c r="A93" s="5" t="s">
        <v>20687</v>
      </c>
      <c r="B93" s="5" t="s">
        <v>20688</v>
      </c>
      <c r="C93" s="5" t="s">
        <v>27</v>
      </c>
      <c r="D93" s="5" t="s">
        <v>80</v>
      </c>
      <c r="E93" s="5" t="s">
        <v>29</v>
      </c>
      <c r="F93" s="5">
        <v>7</v>
      </c>
      <c r="G93" s="5">
        <v>25</v>
      </c>
      <c r="H93" s="5" t="s">
        <v>1074</v>
      </c>
      <c r="I93" s="7" t="s">
        <v>24</v>
      </c>
      <c r="J93" s="5" t="s">
        <v>76</v>
      </c>
      <c r="K93" s="5" t="s">
        <v>6949</v>
      </c>
      <c r="L93" s="5" t="s">
        <v>20690</v>
      </c>
      <c r="M93" s="5" t="s">
        <v>100</v>
      </c>
      <c r="N93" s="5" t="s">
        <v>55</v>
      </c>
      <c r="O93" s="5"/>
      <c r="P93" s="5" t="b">
        <f t="shared" ca="1" si="0"/>
        <v>1</v>
      </c>
      <c r="Q93" s="5" t="b">
        <f t="shared" ca="1" si="8"/>
        <v>1</v>
      </c>
      <c r="R93" s="5"/>
      <c r="S93" s="5"/>
      <c r="T93" s="5"/>
      <c r="U93" s="5"/>
      <c r="V93" s="5"/>
      <c r="W93" s="5"/>
      <c r="X93" s="5"/>
      <c r="Y93" s="5"/>
      <c r="Z93" s="5"/>
      <c r="AA93" s="5"/>
      <c r="AB93" s="5"/>
      <c r="AC93" s="5"/>
      <c r="AD93" s="5"/>
      <c r="AE93" s="5"/>
      <c r="AF93" s="5"/>
    </row>
    <row r="94" spans="1:32" ht="21" customHeight="1">
      <c r="A94" s="5" t="s">
        <v>20687</v>
      </c>
      <c r="B94" s="5" t="s">
        <v>20688</v>
      </c>
      <c r="C94" s="5" t="s">
        <v>27</v>
      </c>
      <c r="D94" s="5" t="s">
        <v>80</v>
      </c>
      <c r="E94" s="5" t="s">
        <v>29</v>
      </c>
      <c r="F94" s="5">
        <v>7</v>
      </c>
      <c r="G94" s="5">
        <v>25</v>
      </c>
      <c r="H94" s="5" t="s">
        <v>1074</v>
      </c>
      <c r="I94" s="7" t="s">
        <v>24</v>
      </c>
      <c r="J94" s="5" t="s">
        <v>76</v>
      </c>
      <c r="K94" s="5" t="s">
        <v>6949</v>
      </c>
      <c r="L94" s="5" t="s">
        <v>20690</v>
      </c>
      <c r="M94" s="5" t="s">
        <v>100</v>
      </c>
      <c r="N94" s="5" t="s">
        <v>55</v>
      </c>
      <c r="O94" s="5"/>
      <c r="P94" s="5" t="b">
        <f t="shared" ca="1" si="0"/>
        <v>1</v>
      </c>
      <c r="Q94" s="5" t="b">
        <f t="shared" ca="1" si="8"/>
        <v>1</v>
      </c>
      <c r="R94" s="5"/>
      <c r="S94" s="5"/>
      <c r="T94" s="5"/>
      <c r="U94" s="5"/>
      <c r="V94" s="5"/>
      <c r="W94" s="5"/>
      <c r="X94" s="5"/>
      <c r="Y94" s="5"/>
      <c r="Z94" s="5"/>
      <c r="AA94" s="5"/>
      <c r="AB94" s="5"/>
      <c r="AC94" s="5"/>
      <c r="AD94" s="5"/>
      <c r="AE94" s="5"/>
      <c r="AF94" s="5"/>
    </row>
    <row r="95" spans="1:32" ht="21" customHeight="1">
      <c r="A95" s="5" t="s">
        <v>20687</v>
      </c>
      <c r="B95" s="5" t="s">
        <v>20688</v>
      </c>
      <c r="C95" s="5" t="s">
        <v>27</v>
      </c>
      <c r="D95" s="5" t="s">
        <v>80</v>
      </c>
      <c r="E95" s="5" t="s">
        <v>29</v>
      </c>
      <c r="F95" s="5">
        <v>7</v>
      </c>
      <c r="G95" s="5">
        <v>25</v>
      </c>
      <c r="H95" s="5" t="s">
        <v>1074</v>
      </c>
      <c r="I95" s="7" t="s">
        <v>24</v>
      </c>
      <c r="J95" s="5" t="s">
        <v>76</v>
      </c>
      <c r="K95" s="5" t="s">
        <v>6949</v>
      </c>
      <c r="L95" s="5" t="s">
        <v>20690</v>
      </c>
      <c r="M95" s="5" t="s">
        <v>100</v>
      </c>
      <c r="N95" s="5" t="s">
        <v>55</v>
      </c>
      <c r="O95" s="5"/>
      <c r="P95" s="5" t="b">
        <f t="shared" ca="1" si="0"/>
        <v>1</v>
      </c>
      <c r="Q95" s="5" t="b">
        <f t="shared" ca="1" si="8"/>
        <v>1</v>
      </c>
      <c r="R95" s="5"/>
      <c r="S95" s="5"/>
      <c r="T95" s="5"/>
      <c r="U95" s="5"/>
      <c r="V95" s="5"/>
      <c r="W95" s="5"/>
      <c r="X95" s="5"/>
      <c r="Y95" s="5"/>
      <c r="Z95" s="5"/>
      <c r="AA95" s="5"/>
      <c r="AB95" s="5"/>
      <c r="AC95" s="5"/>
      <c r="AD95" s="5"/>
      <c r="AE95" s="5"/>
      <c r="AF95" s="5"/>
    </row>
    <row r="96" spans="1:32" ht="21" customHeight="1">
      <c r="A96" s="5" t="s">
        <v>20687</v>
      </c>
      <c r="B96" s="5" t="s">
        <v>20688</v>
      </c>
      <c r="C96" s="5" t="s">
        <v>27</v>
      </c>
      <c r="D96" s="5" t="s">
        <v>80</v>
      </c>
      <c r="E96" s="5" t="s">
        <v>29</v>
      </c>
      <c r="F96" s="5">
        <v>7</v>
      </c>
      <c r="G96" s="5">
        <v>25</v>
      </c>
      <c r="H96" s="5" t="s">
        <v>1074</v>
      </c>
      <c r="I96" s="7" t="s">
        <v>24</v>
      </c>
      <c r="J96" s="5" t="s">
        <v>76</v>
      </c>
      <c r="K96" s="5" t="s">
        <v>6949</v>
      </c>
      <c r="L96" s="5" t="s">
        <v>20690</v>
      </c>
      <c r="M96" s="5" t="s">
        <v>100</v>
      </c>
      <c r="N96" s="5" t="s">
        <v>55</v>
      </c>
      <c r="O96" s="5"/>
      <c r="P96" s="5" t="b">
        <f t="shared" ca="1" si="0"/>
        <v>1</v>
      </c>
      <c r="Q96" s="5" t="b">
        <f t="shared" ca="1" si="8"/>
        <v>1</v>
      </c>
      <c r="R96" s="5"/>
      <c r="S96" s="5"/>
      <c r="T96" s="5"/>
      <c r="U96" s="5"/>
      <c r="V96" s="5"/>
      <c r="W96" s="5"/>
      <c r="X96" s="5"/>
      <c r="Y96" s="5"/>
      <c r="Z96" s="5"/>
      <c r="AA96" s="5"/>
      <c r="AB96" s="5"/>
      <c r="AC96" s="5"/>
      <c r="AD96" s="5"/>
      <c r="AE96" s="5"/>
      <c r="AF96" s="5"/>
    </row>
    <row r="97" spans="1:32" ht="21" customHeight="1">
      <c r="A97" s="5" t="s">
        <v>20687</v>
      </c>
      <c r="B97" s="5" t="s">
        <v>20688</v>
      </c>
      <c r="C97" s="5" t="s">
        <v>27</v>
      </c>
      <c r="D97" s="5" t="s">
        <v>80</v>
      </c>
      <c r="E97" s="5" t="s">
        <v>29</v>
      </c>
      <c r="F97" s="5">
        <v>7</v>
      </c>
      <c r="G97" s="5">
        <v>25</v>
      </c>
      <c r="H97" s="5" t="s">
        <v>1074</v>
      </c>
      <c r="I97" s="7" t="s">
        <v>24</v>
      </c>
      <c r="J97" s="5" t="s">
        <v>76</v>
      </c>
      <c r="K97" s="5" t="s">
        <v>6949</v>
      </c>
      <c r="L97" s="5" t="s">
        <v>20690</v>
      </c>
      <c r="M97" s="5" t="s">
        <v>100</v>
      </c>
      <c r="N97" s="5" t="s">
        <v>55</v>
      </c>
      <c r="O97" s="5"/>
      <c r="P97" s="5" t="b">
        <f t="shared" ca="1" si="0"/>
        <v>1</v>
      </c>
      <c r="Q97" s="5" t="b">
        <f t="shared" ca="1" si="8"/>
        <v>1</v>
      </c>
      <c r="R97" s="5"/>
      <c r="S97" s="5"/>
      <c r="T97" s="5"/>
      <c r="U97" s="5"/>
      <c r="V97" s="5"/>
      <c r="W97" s="5"/>
      <c r="X97" s="5"/>
      <c r="Y97" s="5"/>
      <c r="Z97" s="5"/>
      <c r="AA97" s="5"/>
      <c r="AB97" s="5"/>
      <c r="AC97" s="5"/>
      <c r="AD97" s="5"/>
      <c r="AE97" s="5"/>
      <c r="AF97" s="5"/>
    </row>
    <row r="98" spans="1:32" ht="21" customHeight="1">
      <c r="A98" s="5" t="s">
        <v>20687</v>
      </c>
      <c r="B98" s="5" t="s">
        <v>20688</v>
      </c>
      <c r="C98" s="5" t="s">
        <v>27</v>
      </c>
      <c r="D98" s="5" t="s">
        <v>80</v>
      </c>
      <c r="E98" s="5" t="s">
        <v>29</v>
      </c>
      <c r="F98" s="5">
        <v>7</v>
      </c>
      <c r="G98" s="5">
        <v>25</v>
      </c>
      <c r="H98" s="5" t="s">
        <v>1074</v>
      </c>
      <c r="I98" s="7" t="s">
        <v>24</v>
      </c>
      <c r="J98" s="5" t="s">
        <v>76</v>
      </c>
      <c r="K98" s="5" t="s">
        <v>6949</v>
      </c>
      <c r="L98" s="5" t="s">
        <v>20690</v>
      </c>
      <c r="M98" s="5" t="s">
        <v>100</v>
      </c>
      <c r="N98" s="5" t="s">
        <v>55</v>
      </c>
      <c r="O98" s="5"/>
      <c r="P98" s="5" t="b">
        <f t="shared" ca="1" si="0"/>
        <v>1</v>
      </c>
      <c r="Q98" s="5" t="b">
        <f t="shared" ca="1" si="8"/>
        <v>1</v>
      </c>
      <c r="R98" s="5"/>
      <c r="S98" s="5"/>
      <c r="T98" s="5"/>
      <c r="U98" s="5"/>
      <c r="V98" s="5"/>
      <c r="W98" s="5"/>
      <c r="X98" s="5"/>
      <c r="Y98" s="5"/>
      <c r="Z98" s="5"/>
      <c r="AA98" s="5"/>
      <c r="AB98" s="5"/>
      <c r="AC98" s="5"/>
      <c r="AD98" s="5"/>
      <c r="AE98" s="5"/>
      <c r="AF98" s="5"/>
    </row>
    <row r="99" spans="1:32" ht="21" customHeight="1">
      <c r="A99" s="5" t="s">
        <v>20687</v>
      </c>
      <c r="B99" s="5" t="s">
        <v>20688</v>
      </c>
      <c r="C99" s="5" t="s">
        <v>27</v>
      </c>
      <c r="D99" s="5" t="s">
        <v>80</v>
      </c>
      <c r="E99" s="5" t="s">
        <v>29</v>
      </c>
      <c r="F99" s="5">
        <v>7</v>
      </c>
      <c r="G99" s="5">
        <v>25</v>
      </c>
      <c r="H99" s="5" t="s">
        <v>1074</v>
      </c>
      <c r="I99" s="7" t="s">
        <v>24</v>
      </c>
      <c r="J99" s="5" t="s">
        <v>76</v>
      </c>
      <c r="K99" s="5" t="s">
        <v>6949</v>
      </c>
      <c r="L99" s="5" t="s">
        <v>20690</v>
      </c>
      <c r="M99" s="5" t="s">
        <v>100</v>
      </c>
      <c r="N99" s="5" t="s">
        <v>55</v>
      </c>
      <c r="O99" s="5"/>
      <c r="P99" s="5" t="b">
        <f t="shared" ca="1" si="0"/>
        <v>1</v>
      </c>
      <c r="Q99" s="5" t="b">
        <f t="shared" ca="1" si="8"/>
        <v>1</v>
      </c>
      <c r="R99" s="5"/>
      <c r="S99" s="5"/>
      <c r="T99" s="5"/>
      <c r="U99" s="5"/>
      <c r="V99" s="5"/>
      <c r="W99" s="5"/>
      <c r="X99" s="5"/>
      <c r="Y99" s="5"/>
      <c r="Z99" s="5"/>
      <c r="AA99" s="5"/>
      <c r="AB99" s="5"/>
      <c r="AC99" s="5"/>
      <c r="AD99" s="5"/>
      <c r="AE99" s="5"/>
      <c r="AF99" s="5"/>
    </row>
    <row r="100" spans="1:32" ht="21" customHeight="1">
      <c r="A100" s="5" t="s">
        <v>20687</v>
      </c>
      <c r="B100" s="5" t="s">
        <v>20688</v>
      </c>
      <c r="C100" s="5" t="s">
        <v>27</v>
      </c>
      <c r="D100" s="5" t="s">
        <v>80</v>
      </c>
      <c r="E100" s="5" t="s">
        <v>29</v>
      </c>
      <c r="F100" s="5">
        <v>7</v>
      </c>
      <c r="G100" s="5">
        <v>25</v>
      </c>
      <c r="H100" s="5" t="s">
        <v>1074</v>
      </c>
      <c r="I100" s="7" t="s">
        <v>24</v>
      </c>
      <c r="J100" s="5" t="s">
        <v>76</v>
      </c>
      <c r="K100" s="5" t="s">
        <v>6949</v>
      </c>
      <c r="L100" s="5" t="s">
        <v>20690</v>
      </c>
      <c r="M100" s="5" t="s">
        <v>100</v>
      </c>
      <c r="N100" s="5" t="s">
        <v>55</v>
      </c>
      <c r="O100" s="5"/>
      <c r="P100" s="5" t="b">
        <f t="shared" ca="1" si="0"/>
        <v>1</v>
      </c>
      <c r="Q100" s="5" t="b">
        <f t="shared" ca="1" si="8"/>
        <v>1</v>
      </c>
      <c r="R100" s="5"/>
      <c r="S100" s="5"/>
      <c r="T100" s="5"/>
      <c r="U100" s="5"/>
      <c r="V100" s="5"/>
      <c r="W100" s="5"/>
      <c r="X100" s="5"/>
      <c r="Y100" s="5"/>
      <c r="Z100" s="5"/>
      <c r="AA100" s="5"/>
      <c r="AB100" s="5"/>
      <c r="AC100" s="5"/>
      <c r="AD100" s="5"/>
      <c r="AE100" s="5"/>
      <c r="AF100" s="5"/>
    </row>
    <row r="101" spans="1:32" ht="21" customHeight="1">
      <c r="A101" s="5" t="s">
        <v>20687</v>
      </c>
      <c r="B101" s="5" t="s">
        <v>20688</v>
      </c>
      <c r="C101" s="5" t="s">
        <v>27</v>
      </c>
      <c r="D101" s="5" t="s">
        <v>80</v>
      </c>
      <c r="E101" s="5" t="s">
        <v>29</v>
      </c>
      <c r="F101" s="5">
        <v>7</v>
      </c>
      <c r="G101" s="5">
        <v>25</v>
      </c>
      <c r="H101" s="5" t="s">
        <v>1074</v>
      </c>
      <c r="I101" s="7" t="s">
        <v>24</v>
      </c>
      <c r="J101" s="5" t="s">
        <v>76</v>
      </c>
      <c r="K101" s="5" t="s">
        <v>6949</v>
      </c>
      <c r="L101" s="5" t="s">
        <v>20690</v>
      </c>
      <c r="M101" s="5" t="s">
        <v>100</v>
      </c>
      <c r="N101" s="5" t="s">
        <v>55</v>
      </c>
      <c r="O101" s="5"/>
      <c r="P101" s="5" t="b">
        <f t="shared" ca="1" si="0"/>
        <v>1</v>
      </c>
      <c r="Q101" s="5" t="b">
        <f t="shared" ca="1" si="8"/>
        <v>1</v>
      </c>
      <c r="R101" s="5"/>
      <c r="S101" s="5"/>
      <c r="T101" s="5"/>
      <c r="U101" s="5"/>
      <c r="V101" s="5"/>
      <c r="W101" s="5"/>
      <c r="X101" s="5"/>
      <c r="Y101" s="5"/>
      <c r="Z101" s="5"/>
      <c r="AA101" s="5"/>
      <c r="AB101" s="5"/>
      <c r="AC101" s="5"/>
      <c r="AD101" s="5"/>
      <c r="AE101" s="5"/>
      <c r="AF101" s="5"/>
    </row>
    <row r="102" spans="1:32" ht="21" customHeight="1">
      <c r="A102" s="5" t="s">
        <v>20687</v>
      </c>
      <c r="B102" s="5" t="s">
        <v>20688</v>
      </c>
      <c r="C102" s="5" t="s">
        <v>27</v>
      </c>
      <c r="D102" s="5" t="s">
        <v>80</v>
      </c>
      <c r="E102" s="5" t="s">
        <v>29</v>
      </c>
      <c r="F102" s="5">
        <v>7</v>
      </c>
      <c r="G102" s="5">
        <v>25</v>
      </c>
      <c r="H102" s="5" t="s">
        <v>1074</v>
      </c>
      <c r="I102" s="7" t="s">
        <v>24</v>
      </c>
      <c r="J102" s="5" t="s">
        <v>76</v>
      </c>
      <c r="K102" s="5" t="s">
        <v>6949</v>
      </c>
      <c r="L102" s="5" t="s">
        <v>20690</v>
      </c>
      <c r="M102" s="5" t="s">
        <v>100</v>
      </c>
      <c r="N102" s="5" t="s">
        <v>55</v>
      </c>
      <c r="O102" s="5"/>
      <c r="P102" s="5" t="b">
        <f t="shared" ca="1" si="0"/>
        <v>1</v>
      </c>
      <c r="Q102" s="5" t="b">
        <f t="shared" ca="1" si="8"/>
        <v>1</v>
      </c>
      <c r="R102" s="5"/>
      <c r="S102" s="5"/>
      <c r="T102" s="5"/>
      <c r="U102" s="5"/>
      <c r="V102" s="5"/>
      <c r="W102" s="5"/>
      <c r="X102" s="5"/>
      <c r="Y102" s="5"/>
      <c r="Z102" s="5"/>
      <c r="AA102" s="5"/>
      <c r="AB102" s="5"/>
      <c r="AC102" s="5"/>
      <c r="AD102" s="5"/>
      <c r="AE102" s="5"/>
      <c r="AF102" s="5"/>
    </row>
    <row r="103" spans="1:32" ht="21" customHeight="1">
      <c r="A103" s="5" t="s">
        <v>20687</v>
      </c>
      <c r="B103" s="5" t="s">
        <v>20688</v>
      </c>
      <c r="C103" s="5" t="s">
        <v>27</v>
      </c>
      <c r="D103" s="5" t="s">
        <v>80</v>
      </c>
      <c r="E103" s="5" t="s">
        <v>29</v>
      </c>
      <c r="F103" s="5">
        <v>7</v>
      </c>
      <c r="G103" s="5">
        <v>25</v>
      </c>
      <c r="H103" s="5" t="s">
        <v>1074</v>
      </c>
      <c r="I103" s="7" t="s">
        <v>24</v>
      </c>
      <c r="J103" s="5" t="s">
        <v>76</v>
      </c>
      <c r="K103" s="5" t="s">
        <v>6949</v>
      </c>
      <c r="L103" s="5" t="s">
        <v>20690</v>
      </c>
      <c r="M103" s="5" t="s">
        <v>100</v>
      </c>
      <c r="N103" s="5" t="s">
        <v>55</v>
      </c>
      <c r="O103" s="5"/>
      <c r="P103" s="5" t="b">
        <f t="shared" ca="1" si="0"/>
        <v>1</v>
      </c>
      <c r="Q103" s="5" t="b">
        <f t="shared" ca="1" si="8"/>
        <v>1</v>
      </c>
      <c r="R103" s="5"/>
      <c r="S103" s="5"/>
      <c r="T103" s="5"/>
      <c r="U103" s="5"/>
      <c r="V103" s="5"/>
      <c r="W103" s="5"/>
      <c r="X103" s="5"/>
      <c r="Y103" s="5"/>
      <c r="Z103" s="5"/>
      <c r="AA103" s="5"/>
      <c r="AB103" s="5"/>
      <c r="AC103" s="5"/>
      <c r="AD103" s="5"/>
      <c r="AE103" s="5"/>
      <c r="AF103" s="5"/>
    </row>
    <row r="104" spans="1:32" ht="21" customHeight="1">
      <c r="A104" s="5" t="s">
        <v>20687</v>
      </c>
      <c r="B104" s="5" t="s">
        <v>20688</v>
      </c>
      <c r="C104" s="5" t="s">
        <v>27</v>
      </c>
      <c r="D104" s="5" t="s">
        <v>80</v>
      </c>
      <c r="E104" s="5" t="s">
        <v>29</v>
      </c>
      <c r="F104" s="5">
        <v>7</v>
      </c>
      <c r="G104" s="5">
        <v>25</v>
      </c>
      <c r="H104" s="5" t="s">
        <v>1074</v>
      </c>
      <c r="I104" s="7" t="s">
        <v>24</v>
      </c>
      <c r="J104" s="5" t="s">
        <v>76</v>
      </c>
      <c r="K104" s="5" t="s">
        <v>6949</v>
      </c>
      <c r="L104" s="5" t="s">
        <v>20690</v>
      </c>
      <c r="M104" s="5" t="s">
        <v>100</v>
      </c>
      <c r="N104" s="5" t="s">
        <v>55</v>
      </c>
      <c r="O104" s="5"/>
      <c r="P104" s="5" t="b">
        <f t="shared" ca="1" si="0"/>
        <v>1</v>
      </c>
      <c r="Q104" s="5" t="b">
        <f t="shared" ca="1" si="8"/>
        <v>1</v>
      </c>
      <c r="R104" s="5"/>
      <c r="S104" s="5"/>
      <c r="T104" s="5"/>
      <c r="U104" s="5"/>
      <c r="V104" s="5"/>
      <c r="W104" s="5"/>
      <c r="X104" s="5"/>
      <c r="Y104" s="5"/>
      <c r="Z104" s="5"/>
      <c r="AA104" s="5"/>
      <c r="AB104" s="5"/>
      <c r="AC104" s="5"/>
      <c r="AD104" s="5"/>
      <c r="AE104" s="5"/>
      <c r="AF104" s="5"/>
    </row>
    <row r="105" spans="1:32" ht="21" customHeight="1">
      <c r="A105" s="5" t="s">
        <v>20687</v>
      </c>
      <c r="B105" s="5" t="s">
        <v>20688</v>
      </c>
      <c r="C105" s="5" t="s">
        <v>27</v>
      </c>
      <c r="D105" s="5" t="s">
        <v>80</v>
      </c>
      <c r="E105" s="5" t="s">
        <v>29</v>
      </c>
      <c r="F105" s="5">
        <v>7</v>
      </c>
      <c r="G105" s="5">
        <v>25</v>
      </c>
      <c r="H105" s="5" t="s">
        <v>1074</v>
      </c>
      <c r="I105" s="7" t="s">
        <v>24</v>
      </c>
      <c r="J105" s="5" t="s">
        <v>76</v>
      </c>
      <c r="K105" s="5" t="s">
        <v>6949</v>
      </c>
      <c r="L105" s="5" t="s">
        <v>20690</v>
      </c>
      <c r="M105" s="5" t="s">
        <v>100</v>
      </c>
      <c r="N105" s="5" t="s">
        <v>55</v>
      </c>
      <c r="O105" s="5"/>
      <c r="P105" s="5" t="b">
        <f t="shared" ca="1" si="0"/>
        <v>1</v>
      </c>
      <c r="Q105" s="5" t="b">
        <f t="shared" ca="1" si="8"/>
        <v>1</v>
      </c>
      <c r="R105" s="5"/>
      <c r="S105" s="5"/>
      <c r="T105" s="5"/>
      <c r="U105" s="5"/>
      <c r="V105" s="5"/>
      <c r="W105" s="5"/>
      <c r="X105" s="5"/>
      <c r="Y105" s="5"/>
      <c r="Z105" s="5"/>
      <c r="AA105" s="5"/>
      <c r="AB105" s="5"/>
      <c r="AC105" s="5"/>
      <c r="AD105" s="5"/>
      <c r="AE105" s="5"/>
      <c r="AF105" s="5"/>
    </row>
    <row r="106" spans="1:32" ht="21" customHeight="1">
      <c r="A106" s="5" t="s">
        <v>20687</v>
      </c>
      <c r="B106" s="5" t="s">
        <v>20688</v>
      </c>
      <c r="C106" s="5" t="s">
        <v>27</v>
      </c>
      <c r="D106" s="5" t="s">
        <v>80</v>
      </c>
      <c r="E106" s="5" t="s">
        <v>29</v>
      </c>
      <c r="F106" s="5">
        <v>7</v>
      </c>
      <c r="G106" s="5">
        <v>25</v>
      </c>
      <c r="H106" s="5" t="s">
        <v>1074</v>
      </c>
      <c r="I106" s="7" t="s">
        <v>24</v>
      </c>
      <c r="J106" s="5" t="s">
        <v>76</v>
      </c>
      <c r="K106" s="5" t="s">
        <v>6949</v>
      </c>
      <c r="L106" s="5" t="s">
        <v>20690</v>
      </c>
      <c r="M106" s="5" t="s">
        <v>100</v>
      </c>
      <c r="N106" s="5" t="s">
        <v>55</v>
      </c>
      <c r="O106" s="5"/>
      <c r="P106" s="5" t="b">
        <f t="shared" ca="1" si="0"/>
        <v>1</v>
      </c>
      <c r="Q106" s="5" t="b">
        <f t="shared" ca="1" si="8"/>
        <v>1</v>
      </c>
      <c r="R106" s="5"/>
      <c r="S106" s="5"/>
      <c r="T106" s="5"/>
      <c r="U106" s="5"/>
      <c r="V106" s="5"/>
      <c r="W106" s="5"/>
      <c r="X106" s="5"/>
      <c r="Y106" s="5"/>
      <c r="Z106" s="5"/>
      <c r="AA106" s="5"/>
      <c r="AB106" s="5"/>
      <c r="AC106" s="5"/>
      <c r="AD106" s="5"/>
      <c r="AE106" s="5"/>
      <c r="AF106" s="5"/>
    </row>
    <row r="107" spans="1:32" ht="21" customHeight="1">
      <c r="A107" s="5" t="s">
        <v>20687</v>
      </c>
      <c r="B107" s="5" t="s">
        <v>20688</v>
      </c>
      <c r="C107" s="5" t="s">
        <v>27</v>
      </c>
      <c r="D107" s="5" t="s">
        <v>80</v>
      </c>
      <c r="E107" s="5" t="s">
        <v>29</v>
      </c>
      <c r="F107" s="5">
        <v>7</v>
      </c>
      <c r="G107" s="5">
        <v>25</v>
      </c>
      <c r="H107" s="5" t="s">
        <v>1074</v>
      </c>
      <c r="I107" s="7" t="s">
        <v>24</v>
      </c>
      <c r="J107" s="5" t="s">
        <v>76</v>
      </c>
      <c r="K107" s="5" t="s">
        <v>6949</v>
      </c>
      <c r="L107" s="5" t="s">
        <v>20690</v>
      </c>
      <c r="M107" s="5" t="s">
        <v>100</v>
      </c>
      <c r="N107" s="5" t="s">
        <v>55</v>
      </c>
      <c r="O107" s="5"/>
      <c r="P107" s="5" t="b">
        <f t="shared" ca="1" si="0"/>
        <v>1</v>
      </c>
      <c r="Q107" s="5" t="b">
        <f t="shared" ca="1" si="8"/>
        <v>1</v>
      </c>
      <c r="R107" s="5"/>
      <c r="S107" s="5"/>
      <c r="T107" s="5"/>
      <c r="U107" s="5"/>
      <c r="V107" s="5"/>
      <c r="W107" s="5"/>
      <c r="X107" s="5"/>
      <c r="Y107" s="5"/>
      <c r="Z107" s="5"/>
      <c r="AA107" s="5"/>
      <c r="AB107" s="5"/>
      <c r="AC107" s="5"/>
      <c r="AD107" s="5"/>
      <c r="AE107" s="5"/>
      <c r="AF107" s="5"/>
    </row>
    <row r="108" spans="1:32" ht="21" customHeight="1">
      <c r="A108" s="5" t="s">
        <v>20687</v>
      </c>
      <c r="B108" s="5" t="s">
        <v>20688</v>
      </c>
      <c r="C108" s="5" t="s">
        <v>27</v>
      </c>
      <c r="D108" s="5" t="s">
        <v>80</v>
      </c>
      <c r="E108" s="5" t="s">
        <v>29</v>
      </c>
      <c r="F108" s="5">
        <v>7</v>
      </c>
      <c r="G108" s="5">
        <v>25</v>
      </c>
      <c r="H108" s="5" t="s">
        <v>1074</v>
      </c>
      <c r="I108" s="7" t="s">
        <v>24</v>
      </c>
      <c r="J108" s="5" t="s">
        <v>76</v>
      </c>
      <c r="K108" s="5" t="s">
        <v>6949</v>
      </c>
      <c r="L108" s="5" t="s">
        <v>20690</v>
      </c>
      <c r="M108" s="5" t="s">
        <v>100</v>
      </c>
      <c r="N108" s="5" t="s">
        <v>55</v>
      </c>
      <c r="O108" s="5"/>
      <c r="P108" s="5" t="b">
        <f t="shared" ca="1" si="0"/>
        <v>1</v>
      </c>
      <c r="Q108" s="5" t="b">
        <f t="shared" ca="1" si="8"/>
        <v>1</v>
      </c>
      <c r="R108" s="5"/>
      <c r="S108" s="5"/>
      <c r="T108" s="5"/>
      <c r="U108" s="5"/>
      <c r="V108" s="5"/>
      <c r="W108" s="5"/>
      <c r="X108" s="5"/>
      <c r="Y108" s="5"/>
      <c r="Z108" s="5"/>
      <c r="AA108" s="5"/>
      <c r="AB108" s="5"/>
      <c r="AC108" s="5"/>
      <c r="AD108" s="5"/>
      <c r="AE108" s="5"/>
      <c r="AF108" s="5"/>
    </row>
    <row r="109" spans="1:32" ht="21" customHeight="1">
      <c r="A109" s="5" t="s">
        <v>20687</v>
      </c>
      <c r="B109" s="5" t="s">
        <v>20688</v>
      </c>
      <c r="C109" s="5" t="s">
        <v>27</v>
      </c>
      <c r="D109" s="5" t="s">
        <v>80</v>
      </c>
      <c r="E109" s="5" t="s">
        <v>29</v>
      </c>
      <c r="F109" s="5">
        <v>7</v>
      </c>
      <c r="G109" s="5">
        <v>25</v>
      </c>
      <c r="H109" s="5" t="s">
        <v>1074</v>
      </c>
      <c r="I109" s="7" t="s">
        <v>24</v>
      </c>
      <c r="J109" s="5" t="s">
        <v>76</v>
      </c>
      <c r="K109" s="5" t="s">
        <v>6949</v>
      </c>
      <c r="L109" s="5" t="s">
        <v>20690</v>
      </c>
      <c r="M109" s="5" t="s">
        <v>100</v>
      </c>
      <c r="N109" s="5" t="s">
        <v>55</v>
      </c>
      <c r="O109" s="5"/>
      <c r="P109" s="5" t="b">
        <f t="shared" ca="1" si="0"/>
        <v>1</v>
      </c>
      <c r="Q109" s="5" t="b">
        <f t="shared" ca="1" si="8"/>
        <v>1</v>
      </c>
      <c r="R109" s="5"/>
      <c r="S109" s="5"/>
      <c r="T109" s="5"/>
      <c r="U109" s="5"/>
      <c r="V109" s="5"/>
      <c r="W109" s="5"/>
      <c r="X109" s="5"/>
      <c r="Y109" s="5"/>
      <c r="Z109" s="5"/>
      <c r="AA109" s="5"/>
      <c r="AB109" s="5"/>
      <c r="AC109" s="5"/>
      <c r="AD109" s="5"/>
      <c r="AE109" s="5"/>
      <c r="AF109" s="5"/>
    </row>
    <row r="110" spans="1:32" ht="21" customHeight="1">
      <c r="A110" s="5" t="s">
        <v>20687</v>
      </c>
      <c r="B110" s="5" t="s">
        <v>20688</v>
      </c>
      <c r="C110" s="5" t="s">
        <v>27</v>
      </c>
      <c r="D110" s="5" t="s">
        <v>80</v>
      </c>
      <c r="E110" s="5" t="s">
        <v>29</v>
      </c>
      <c r="F110" s="5">
        <v>7</v>
      </c>
      <c r="G110" s="5">
        <v>25</v>
      </c>
      <c r="H110" s="5" t="s">
        <v>1074</v>
      </c>
      <c r="I110" s="7" t="s">
        <v>24</v>
      </c>
      <c r="J110" s="5" t="s">
        <v>76</v>
      </c>
      <c r="K110" s="5" t="s">
        <v>6949</v>
      </c>
      <c r="L110" s="5" t="s">
        <v>20690</v>
      </c>
      <c r="M110" s="5" t="s">
        <v>100</v>
      </c>
      <c r="N110" s="5" t="s">
        <v>55</v>
      </c>
      <c r="O110" s="5"/>
      <c r="P110" s="5" t="b">
        <f t="shared" ca="1" si="0"/>
        <v>1</v>
      </c>
      <c r="Q110" s="5" t="b">
        <f t="shared" ca="1" si="8"/>
        <v>1</v>
      </c>
      <c r="R110" s="5"/>
      <c r="S110" s="5"/>
      <c r="T110" s="5"/>
      <c r="U110" s="5"/>
      <c r="V110" s="5"/>
      <c r="W110" s="5"/>
      <c r="X110" s="5"/>
      <c r="Y110" s="5"/>
      <c r="Z110" s="5"/>
      <c r="AA110" s="5"/>
      <c r="AB110" s="5"/>
      <c r="AC110" s="5"/>
      <c r="AD110" s="5"/>
      <c r="AE110" s="5"/>
      <c r="AF110" s="5"/>
    </row>
    <row r="111" spans="1:32" ht="21" customHeight="1">
      <c r="A111" s="5" t="s">
        <v>20687</v>
      </c>
      <c r="B111" s="5" t="s">
        <v>20688</v>
      </c>
      <c r="C111" s="5" t="s">
        <v>27</v>
      </c>
      <c r="D111" s="5" t="s">
        <v>80</v>
      </c>
      <c r="E111" s="5" t="s">
        <v>29</v>
      </c>
      <c r="F111" s="5">
        <v>7</v>
      </c>
      <c r="G111" s="5">
        <v>25</v>
      </c>
      <c r="H111" s="5" t="s">
        <v>1074</v>
      </c>
      <c r="I111" s="7" t="s">
        <v>24</v>
      </c>
      <c r="J111" s="5" t="s">
        <v>76</v>
      </c>
      <c r="K111" s="5" t="s">
        <v>6949</v>
      </c>
      <c r="L111" s="5" t="s">
        <v>20690</v>
      </c>
      <c r="M111" s="5" t="s">
        <v>100</v>
      </c>
      <c r="N111" s="5" t="s">
        <v>55</v>
      </c>
      <c r="O111" s="5"/>
      <c r="P111" s="5" t="b">
        <f t="shared" ca="1" si="0"/>
        <v>1</v>
      </c>
      <c r="Q111" s="5" t="b">
        <f t="shared" ca="1" si="8"/>
        <v>1</v>
      </c>
      <c r="R111" s="5"/>
      <c r="S111" s="5"/>
      <c r="T111" s="5"/>
      <c r="U111" s="5"/>
      <c r="V111" s="5"/>
      <c r="W111" s="5"/>
      <c r="X111" s="5"/>
      <c r="Y111" s="5"/>
      <c r="Z111" s="5"/>
      <c r="AA111" s="5"/>
      <c r="AB111" s="5"/>
      <c r="AC111" s="5"/>
      <c r="AD111" s="5"/>
      <c r="AE111" s="5"/>
      <c r="AF111" s="5"/>
    </row>
    <row r="112" spans="1:32" ht="21" customHeight="1">
      <c r="A112" s="5" t="s">
        <v>20687</v>
      </c>
      <c r="B112" s="5" t="s">
        <v>20688</v>
      </c>
      <c r="C112" s="5" t="s">
        <v>27</v>
      </c>
      <c r="D112" s="5" t="s">
        <v>80</v>
      </c>
      <c r="E112" s="5" t="s">
        <v>29</v>
      </c>
      <c r="F112" s="5">
        <v>7</v>
      </c>
      <c r="G112" s="5">
        <v>25</v>
      </c>
      <c r="H112" s="5" t="s">
        <v>1074</v>
      </c>
      <c r="I112" s="7" t="s">
        <v>24</v>
      </c>
      <c r="J112" s="5" t="s">
        <v>76</v>
      </c>
      <c r="K112" s="5" t="s">
        <v>6949</v>
      </c>
      <c r="L112" s="5" t="s">
        <v>20690</v>
      </c>
      <c r="M112" s="5" t="s">
        <v>100</v>
      </c>
      <c r="N112" s="5" t="s">
        <v>55</v>
      </c>
      <c r="O112" s="5"/>
      <c r="P112" s="5" t="b">
        <f t="shared" ca="1" si="0"/>
        <v>1</v>
      </c>
      <c r="Q112" s="5" t="b">
        <f t="shared" ca="1" si="8"/>
        <v>1</v>
      </c>
      <c r="R112" s="5"/>
      <c r="S112" s="5"/>
      <c r="T112" s="5"/>
      <c r="U112" s="5"/>
      <c r="V112" s="5"/>
      <c r="W112" s="5"/>
      <c r="X112" s="5"/>
      <c r="Y112" s="5"/>
      <c r="Z112" s="5"/>
      <c r="AA112" s="5"/>
      <c r="AB112" s="5"/>
      <c r="AC112" s="5"/>
      <c r="AD112" s="5"/>
      <c r="AE112" s="5"/>
      <c r="AF112" s="5"/>
    </row>
    <row r="113" spans="1:32" ht="21" customHeight="1">
      <c r="A113" s="5" t="s">
        <v>20687</v>
      </c>
      <c r="B113" s="5" t="s">
        <v>20688</v>
      </c>
      <c r="C113" s="5" t="s">
        <v>27</v>
      </c>
      <c r="D113" s="5" t="s">
        <v>80</v>
      </c>
      <c r="E113" s="5" t="s">
        <v>29</v>
      </c>
      <c r="F113" s="5">
        <v>7</v>
      </c>
      <c r="G113" s="5">
        <v>25</v>
      </c>
      <c r="H113" s="5" t="s">
        <v>1074</v>
      </c>
      <c r="I113" s="7" t="s">
        <v>24</v>
      </c>
      <c r="J113" s="5" t="s">
        <v>76</v>
      </c>
      <c r="K113" s="5" t="s">
        <v>6949</v>
      </c>
      <c r="L113" s="5" t="s">
        <v>20690</v>
      </c>
      <c r="M113" s="5" t="s">
        <v>100</v>
      </c>
      <c r="N113" s="5" t="s">
        <v>55</v>
      </c>
      <c r="O113" s="5"/>
      <c r="P113" s="5" t="b">
        <f t="shared" ca="1" si="0"/>
        <v>1</v>
      </c>
      <c r="Q113" s="5" t="b">
        <f t="shared" ca="1" si="8"/>
        <v>1</v>
      </c>
      <c r="R113" s="5"/>
      <c r="S113" s="5"/>
      <c r="T113" s="5"/>
      <c r="U113" s="5"/>
      <c r="V113" s="5"/>
      <c r="W113" s="5"/>
      <c r="X113" s="5"/>
      <c r="Y113" s="5"/>
      <c r="Z113" s="5"/>
      <c r="AA113" s="5"/>
      <c r="AB113" s="5"/>
      <c r="AC113" s="5"/>
      <c r="AD113" s="5"/>
      <c r="AE113" s="5"/>
      <c r="AF113" s="5"/>
    </row>
    <row r="114" spans="1:32" ht="21" customHeight="1">
      <c r="A114" s="5" t="s">
        <v>20687</v>
      </c>
      <c r="B114" s="5" t="s">
        <v>20688</v>
      </c>
      <c r="C114" s="5" t="s">
        <v>27</v>
      </c>
      <c r="D114" s="5" t="s">
        <v>80</v>
      </c>
      <c r="E114" s="5" t="s">
        <v>29</v>
      </c>
      <c r="F114" s="5">
        <v>7</v>
      </c>
      <c r="G114" s="5">
        <v>25</v>
      </c>
      <c r="H114" s="5" t="s">
        <v>1074</v>
      </c>
      <c r="I114" s="7" t="s">
        <v>24</v>
      </c>
      <c r="J114" s="5" t="s">
        <v>76</v>
      </c>
      <c r="K114" s="5" t="s">
        <v>6949</v>
      </c>
      <c r="L114" s="5" t="s">
        <v>20690</v>
      </c>
      <c r="M114" s="5" t="s">
        <v>100</v>
      </c>
      <c r="N114" s="5" t="s">
        <v>55</v>
      </c>
      <c r="O114" s="5"/>
      <c r="P114" s="5" t="b">
        <f t="shared" ca="1" si="0"/>
        <v>1</v>
      </c>
      <c r="Q114" s="5" t="b">
        <f t="shared" ca="1" si="8"/>
        <v>1</v>
      </c>
      <c r="R114" s="5"/>
      <c r="S114" s="5"/>
      <c r="T114" s="5"/>
      <c r="U114" s="5"/>
      <c r="V114" s="5"/>
      <c r="W114" s="5"/>
      <c r="X114" s="5"/>
      <c r="Y114" s="5"/>
      <c r="Z114" s="5"/>
      <c r="AA114" s="5"/>
      <c r="AB114" s="5"/>
      <c r="AC114" s="5"/>
      <c r="AD114" s="5"/>
      <c r="AE114" s="5"/>
      <c r="AF114" s="5"/>
    </row>
    <row r="115" spans="1:32" ht="21" customHeight="1">
      <c r="A115" s="5" t="s">
        <v>20687</v>
      </c>
      <c r="B115" s="5" t="s">
        <v>20688</v>
      </c>
      <c r="C115" s="5" t="s">
        <v>27</v>
      </c>
      <c r="D115" s="5" t="s">
        <v>80</v>
      </c>
      <c r="E115" s="5" t="s">
        <v>29</v>
      </c>
      <c r="F115" s="5">
        <v>7</v>
      </c>
      <c r="G115" s="5">
        <v>25</v>
      </c>
      <c r="H115" s="5" t="s">
        <v>1074</v>
      </c>
      <c r="I115" s="7" t="s">
        <v>24</v>
      </c>
      <c r="J115" s="5" t="s">
        <v>76</v>
      </c>
      <c r="K115" s="5" t="s">
        <v>6949</v>
      </c>
      <c r="L115" s="5" t="s">
        <v>20690</v>
      </c>
      <c r="M115" s="5" t="s">
        <v>100</v>
      </c>
      <c r="N115" s="5" t="s">
        <v>55</v>
      </c>
      <c r="O115" s="5"/>
      <c r="P115" s="5" t="b">
        <f t="shared" ca="1" si="0"/>
        <v>1</v>
      </c>
      <c r="Q115" s="5" t="b">
        <f t="shared" ca="1" si="8"/>
        <v>1</v>
      </c>
      <c r="R115" s="5"/>
      <c r="S115" s="5"/>
      <c r="T115" s="5"/>
      <c r="U115" s="5"/>
      <c r="V115" s="5"/>
      <c r="W115" s="5"/>
      <c r="X115" s="5"/>
      <c r="Y115" s="5"/>
      <c r="Z115" s="5"/>
      <c r="AA115" s="5"/>
      <c r="AB115" s="5"/>
      <c r="AC115" s="5"/>
      <c r="AD115" s="5"/>
      <c r="AE115" s="5"/>
      <c r="AF115" s="5"/>
    </row>
    <row r="116" spans="1:32" ht="21" customHeight="1">
      <c r="A116" s="5" t="s">
        <v>20687</v>
      </c>
      <c r="B116" s="5" t="s">
        <v>20688</v>
      </c>
      <c r="C116" s="5" t="s">
        <v>27</v>
      </c>
      <c r="D116" s="5" t="s">
        <v>80</v>
      </c>
      <c r="E116" s="5" t="s">
        <v>29</v>
      </c>
      <c r="F116" s="5">
        <v>7</v>
      </c>
      <c r="G116" s="5">
        <v>25</v>
      </c>
      <c r="H116" s="5" t="s">
        <v>1074</v>
      </c>
      <c r="I116" s="7" t="s">
        <v>24</v>
      </c>
      <c r="J116" s="5" t="s">
        <v>76</v>
      </c>
      <c r="K116" s="5" t="s">
        <v>6949</v>
      </c>
      <c r="L116" s="5" t="s">
        <v>20690</v>
      </c>
      <c r="M116" s="5" t="s">
        <v>100</v>
      </c>
      <c r="N116" s="5" t="s">
        <v>55</v>
      </c>
      <c r="O116" s="5"/>
      <c r="P116" s="5" t="b">
        <f t="shared" ca="1" si="0"/>
        <v>1</v>
      </c>
      <c r="Q116" s="5" t="b">
        <f t="shared" ca="1" si="8"/>
        <v>1</v>
      </c>
      <c r="R116" s="5"/>
      <c r="S116" s="5"/>
      <c r="T116" s="5"/>
      <c r="U116" s="5"/>
      <c r="V116" s="5"/>
      <c r="W116" s="5"/>
      <c r="X116" s="5"/>
      <c r="Y116" s="5"/>
      <c r="Z116" s="5"/>
      <c r="AA116" s="5"/>
      <c r="AB116" s="5"/>
      <c r="AC116" s="5"/>
      <c r="AD116" s="5"/>
      <c r="AE116" s="5"/>
      <c r="AF116" s="5"/>
    </row>
    <row r="117" spans="1:32" ht="21" customHeight="1">
      <c r="A117" s="5" t="s">
        <v>20687</v>
      </c>
      <c r="B117" s="5" t="s">
        <v>20688</v>
      </c>
      <c r="C117" s="5" t="s">
        <v>27</v>
      </c>
      <c r="D117" s="5" t="s">
        <v>80</v>
      </c>
      <c r="E117" s="5" t="s">
        <v>29</v>
      </c>
      <c r="F117" s="5">
        <v>7</v>
      </c>
      <c r="G117" s="5">
        <v>25</v>
      </c>
      <c r="H117" s="5" t="s">
        <v>1074</v>
      </c>
      <c r="I117" s="7" t="s">
        <v>24</v>
      </c>
      <c r="J117" s="5" t="s">
        <v>76</v>
      </c>
      <c r="K117" s="5" t="s">
        <v>6949</v>
      </c>
      <c r="L117" s="5" t="s">
        <v>20690</v>
      </c>
      <c r="M117" s="5" t="s">
        <v>100</v>
      </c>
      <c r="N117" s="5" t="s">
        <v>55</v>
      </c>
      <c r="O117" s="5"/>
      <c r="P117" s="5" t="b">
        <f t="shared" ca="1" si="0"/>
        <v>1</v>
      </c>
      <c r="Q117" s="5" t="b">
        <f t="shared" ca="1" si="8"/>
        <v>1</v>
      </c>
      <c r="R117" s="5"/>
      <c r="S117" s="5"/>
      <c r="T117" s="5"/>
      <c r="U117" s="5"/>
      <c r="V117" s="5"/>
      <c r="W117" s="5"/>
      <c r="X117" s="5"/>
      <c r="Y117" s="5"/>
      <c r="Z117" s="5"/>
      <c r="AA117" s="5"/>
      <c r="AB117" s="5"/>
      <c r="AC117" s="5"/>
      <c r="AD117" s="5"/>
      <c r="AE117" s="5"/>
      <c r="AF117" s="5"/>
    </row>
    <row r="118" spans="1:32" ht="21" customHeight="1">
      <c r="A118" s="5" t="s">
        <v>20687</v>
      </c>
      <c r="B118" s="5" t="s">
        <v>20688</v>
      </c>
      <c r="C118" s="5" t="s">
        <v>27</v>
      </c>
      <c r="D118" s="5" t="s">
        <v>80</v>
      </c>
      <c r="E118" s="5" t="s">
        <v>29</v>
      </c>
      <c r="F118" s="5">
        <v>7</v>
      </c>
      <c r="G118" s="5">
        <v>25</v>
      </c>
      <c r="H118" s="5" t="s">
        <v>1074</v>
      </c>
      <c r="I118" s="7" t="s">
        <v>24</v>
      </c>
      <c r="J118" s="5" t="s">
        <v>76</v>
      </c>
      <c r="K118" s="5" t="s">
        <v>6949</v>
      </c>
      <c r="L118" s="5" t="s">
        <v>20690</v>
      </c>
      <c r="M118" s="5" t="s">
        <v>100</v>
      </c>
      <c r="N118" s="5" t="s">
        <v>55</v>
      </c>
      <c r="O118" s="5"/>
      <c r="P118" s="5" t="b">
        <f t="shared" ca="1" si="0"/>
        <v>1</v>
      </c>
      <c r="Q118" s="5" t="b">
        <f t="shared" ca="1" si="8"/>
        <v>1</v>
      </c>
      <c r="R118" s="5"/>
      <c r="S118" s="5"/>
      <c r="T118" s="5"/>
      <c r="U118" s="5"/>
      <c r="V118" s="5"/>
      <c r="W118" s="5"/>
      <c r="X118" s="5"/>
      <c r="Y118" s="5"/>
      <c r="Z118" s="5"/>
      <c r="AA118" s="5"/>
      <c r="AB118" s="5"/>
      <c r="AC118" s="5"/>
      <c r="AD118" s="5"/>
      <c r="AE118" s="5"/>
      <c r="AF118" s="5"/>
    </row>
    <row r="119" spans="1:32" ht="21" customHeight="1">
      <c r="A119" s="5" t="s">
        <v>20687</v>
      </c>
      <c r="B119" s="5" t="s">
        <v>20688</v>
      </c>
      <c r="C119" s="5" t="s">
        <v>27</v>
      </c>
      <c r="D119" s="5" t="s">
        <v>80</v>
      </c>
      <c r="E119" s="5" t="s">
        <v>29</v>
      </c>
      <c r="F119" s="5">
        <v>7</v>
      </c>
      <c r="G119" s="5">
        <v>25</v>
      </c>
      <c r="H119" s="5" t="s">
        <v>1074</v>
      </c>
      <c r="I119" s="7" t="s">
        <v>24</v>
      </c>
      <c r="J119" s="5" t="s">
        <v>76</v>
      </c>
      <c r="K119" s="5" t="s">
        <v>6949</v>
      </c>
      <c r="L119" s="5" t="s">
        <v>20690</v>
      </c>
      <c r="M119" s="5" t="s">
        <v>100</v>
      </c>
      <c r="N119" s="5" t="s">
        <v>55</v>
      </c>
      <c r="O119" s="5"/>
      <c r="P119" s="5" t="b">
        <f t="shared" ca="1" si="0"/>
        <v>1</v>
      </c>
      <c r="Q119" s="5" t="b">
        <f t="shared" ca="1" si="8"/>
        <v>1</v>
      </c>
      <c r="R119" s="5"/>
      <c r="S119" s="5"/>
      <c r="T119" s="5"/>
      <c r="U119" s="5"/>
      <c r="V119" s="5"/>
      <c r="W119" s="5"/>
      <c r="X119" s="5"/>
      <c r="Y119" s="5"/>
      <c r="Z119" s="5"/>
      <c r="AA119" s="5"/>
      <c r="AB119" s="5"/>
      <c r="AC119" s="5"/>
      <c r="AD119" s="5"/>
      <c r="AE119" s="5"/>
      <c r="AF119" s="5"/>
    </row>
    <row r="120" spans="1:32" ht="21" customHeight="1">
      <c r="A120" s="5" t="s">
        <v>20687</v>
      </c>
      <c r="B120" s="5" t="s">
        <v>20688</v>
      </c>
      <c r="C120" s="5" t="s">
        <v>27</v>
      </c>
      <c r="D120" s="5" t="s">
        <v>80</v>
      </c>
      <c r="E120" s="5" t="s">
        <v>29</v>
      </c>
      <c r="F120" s="5">
        <v>7</v>
      </c>
      <c r="G120" s="5">
        <v>25</v>
      </c>
      <c r="H120" s="5" t="s">
        <v>1074</v>
      </c>
      <c r="I120" s="7" t="s">
        <v>24</v>
      </c>
      <c r="J120" s="5" t="s">
        <v>76</v>
      </c>
      <c r="K120" s="5" t="s">
        <v>6949</v>
      </c>
      <c r="L120" s="5" t="s">
        <v>20690</v>
      </c>
      <c r="M120" s="5" t="s">
        <v>100</v>
      </c>
      <c r="N120" s="5" t="s">
        <v>55</v>
      </c>
      <c r="O120" s="5"/>
      <c r="P120" s="5" t="b">
        <f t="shared" ca="1" si="0"/>
        <v>1</v>
      </c>
      <c r="Q120" s="5" t="b">
        <f t="shared" ca="1" si="8"/>
        <v>1</v>
      </c>
      <c r="R120" s="5"/>
      <c r="S120" s="5"/>
      <c r="T120" s="5"/>
      <c r="U120" s="5"/>
      <c r="V120" s="5"/>
      <c r="W120" s="5"/>
      <c r="X120" s="5"/>
      <c r="Y120" s="5"/>
      <c r="Z120" s="5"/>
      <c r="AA120" s="5"/>
      <c r="AB120" s="5"/>
      <c r="AC120" s="5"/>
      <c r="AD120" s="5"/>
      <c r="AE120" s="5"/>
      <c r="AF120" s="5"/>
    </row>
    <row r="121" spans="1:32" ht="21" customHeight="1">
      <c r="A121" s="5" t="s">
        <v>20687</v>
      </c>
      <c r="B121" s="5" t="s">
        <v>20688</v>
      </c>
      <c r="C121" s="5" t="s">
        <v>27</v>
      </c>
      <c r="D121" s="5" t="s">
        <v>80</v>
      </c>
      <c r="E121" s="5" t="s">
        <v>29</v>
      </c>
      <c r="F121" s="5">
        <v>7</v>
      </c>
      <c r="G121" s="5">
        <v>25</v>
      </c>
      <c r="H121" s="5" t="s">
        <v>1074</v>
      </c>
      <c r="I121" s="7" t="s">
        <v>24</v>
      </c>
      <c r="J121" s="5" t="s">
        <v>76</v>
      </c>
      <c r="K121" s="5" t="s">
        <v>6949</v>
      </c>
      <c r="L121" s="5" t="s">
        <v>20690</v>
      </c>
      <c r="M121" s="5" t="s">
        <v>100</v>
      </c>
      <c r="N121" s="5" t="s">
        <v>55</v>
      </c>
      <c r="O121" s="5"/>
      <c r="P121" s="5" t="b">
        <f t="shared" ca="1" si="0"/>
        <v>1</v>
      </c>
      <c r="Q121" s="5" t="b">
        <f t="shared" ca="1" si="8"/>
        <v>1</v>
      </c>
      <c r="R121" s="5"/>
      <c r="S121" s="5"/>
      <c r="T121" s="5"/>
      <c r="U121" s="5"/>
      <c r="V121" s="5"/>
      <c r="W121" s="5"/>
      <c r="X121" s="5"/>
      <c r="Y121" s="5"/>
      <c r="Z121" s="5"/>
      <c r="AA121" s="5"/>
      <c r="AB121" s="5"/>
      <c r="AC121" s="5"/>
      <c r="AD121" s="5"/>
      <c r="AE121" s="5"/>
      <c r="AF121" s="5"/>
    </row>
    <row r="122" spans="1:32" ht="21" customHeight="1">
      <c r="A122" s="5" t="s">
        <v>20800</v>
      </c>
      <c r="B122" s="5" t="s">
        <v>16456</v>
      </c>
      <c r="C122" s="5" t="s">
        <v>20</v>
      </c>
      <c r="D122" s="5" t="s">
        <v>1173</v>
      </c>
      <c r="E122" s="5" t="s">
        <v>45</v>
      </c>
      <c r="F122" s="5">
        <v>7</v>
      </c>
      <c r="G122" s="5">
        <v>14</v>
      </c>
      <c r="H122" s="5" t="s">
        <v>952</v>
      </c>
      <c r="I122" s="7" t="s">
        <v>24</v>
      </c>
      <c r="J122" s="5" t="s">
        <v>3655</v>
      </c>
      <c r="K122" s="5" t="s">
        <v>20802</v>
      </c>
      <c r="L122" s="5" t="s">
        <v>20803</v>
      </c>
      <c r="M122" s="5" t="s">
        <v>42</v>
      </c>
      <c r="N122" s="5" t="s">
        <v>55</v>
      </c>
      <c r="O122" s="5"/>
      <c r="P122" s="5" t="b">
        <f t="shared" ca="1" si="0"/>
        <v>1</v>
      </c>
      <c r="Q122" s="5"/>
      <c r="R122" s="5"/>
      <c r="S122" s="5"/>
      <c r="T122" s="5"/>
      <c r="U122" s="5"/>
      <c r="V122" s="5"/>
      <c r="W122" s="5"/>
      <c r="X122" s="5"/>
      <c r="Y122" s="5"/>
      <c r="Z122" s="5"/>
      <c r="AA122" s="5"/>
      <c r="AB122" s="5"/>
      <c r="AC122" s="5"/>
      <c r="AD122" s="5"/>
      <c r="AE122" s="5"/>
      <c r="AF122" s="5"/>
    </row>
    <row r="123" spans="1:32" ht="21" customHeight="1">
      <c r="A123" s="5" t="s">
        <v>6608</v>
      </c>
      <c r="B123" s="5" t="s">
        <v>20806</v>
      </c>
      <c r="C123" s="5" t="s">
        <v>41</v>
      </c>
      <c r="D123" s="5" t="s">
        <v>94</v>
      </c>
      <c r="E123" s="5" t="s">
        <v>29</v>
      </c>
      <c r="F123" s="5">
        <v>7</v>
      </c>
      <c r="G123" s="5">
        <v>15</v>
      </c>
      <c r="H123" s="5" t="s">
        <v>505</v>
      </c>
      <c r="I123" s="5" t="s">
        <v>125</v>
      </c>
      <c r="J123" s="5" t="s">
        <v>117</v>
      </c>
      <c r="K123" s="5" t="s">
        <v>20807</v>
      </c>
      <c r="L123" s="5" t="s">
        <v>20808</v>
      </c>
      <c r="M123" s="5" t="s">
        <v>100</v>
      </c>
      <c r="N123" s="5" t="s">
        <v>55</v>
      </c>
      <c r="O123" s="5"/>
      <c r="P123" s="5" t="b">
        <f t="shared" ca="1" si="0"/>
        <v>1</v>
      </c>
      <c r="Q123" s="5"/>
      <c r="R123" s="5"/>
      <c r="S123" s="5"/>
      <c r="T123" s="5"/>
      <c r="U123" s="5"/>
      <c r="V123" s="5"/>
      <c r="W123" s="5"/>
      <c r="X123" s="5"/>
      <c r="Y123" s="5"/>
      <c r="Z123" s="5"/>
      <c r="AA123" s="5"/>
      <c r="AB123" s="5"/>
      <c r="AC123" s="5"/>
      <c r="AD123" s="5"/>
      <c r="AE123" s="5"/>
      <c r="AF123" s="5"/>
    </row>
    <row r="124" spans="1:32" ht="21" customHeight="1">
      <c r="A124" s="5" t="s">
        <v>20134</v>
      </c>
      <c r="B124" s="5" t="s">
        <v>7268</v>
      </c>
      <c r="C124" s="5" t="s">
        <v>41</v>
      </c>
      <c r="D124" s="5" t="s">
        <v>169</v>
      </c>
      <c r="E124" s="5" t="s">
        <v>29</v>
      </c>
      <c r="F124" s="5">
        <v>7</v>
      </c>
      <c r="G124" s="5">
        <v>12</v>
      </c>
      <c r="H124" s="5" t="s">
        <v>957</v>
      </c>
      <c r="I124" s="5" t="s">
        <v>125</v>
      </c>
      <c r="J124" s="5" t="s">
        <v>117</v>
      </c>
      <c r="K124" s="9" t="s">
        <v>47</v>
      </c>
      <c r="L124" s="5" t="s">
        <v>20810</v>
      </c>
      <c r="M124" s="5" t="s">
        <v>167</v>
      </c>
      <c r="N124" s="5" t="s">
        <v>55</v>
      </c>
      <c r="O124" s="5"/>
      <c r="P124" s="5" t="b">
        <f t="shared" ca="1" si="0"/>
        <v>1</v>
      </c>
      <c r="Q124" s="5"/>
      <c r="R124" s="5"/>
      <c r="S124" s="5"/>
      <c r="T124" s="5"/>
      <c r="U124" s="5"/>
      <c r="V124" s="5"/>
      <c r="W124" s="5"/>
      <c r="X124" s="5"/>
      <c r="Y124" s="5"/>
      <c r="Z124" s="5"/>
      <c r="AA124" s="5"/>
      <c r="AB124" s="5"/>
      <c r="AC124" s="5"/>
      <c r="AD124" s="5"/>
      <c r="AE124" s="5"/>
      <c r="AF124" s="5"/>
    </row>
    <row r="125" spans="1:32" ht="21" customHeight="1">
      <c r="A125" s="5" t="s">
        <v>2886</v>
      </c>
      <c r="B125" s="5" t="s">
        <v>19129</v>
      </c>
      <c r="C125" s="5" t="s">
        <v>41</v>
      </c>
      <c r="D125" s="5" t="s">
        <v>94</v>
      </c>
      <c r="E125" s="5" t="s">
        <v>45</v>
      </c>
      <c r="F125" s="5">
        <v>7</v>
      </c>
      <c r="G125" s="5">
        <v>15</v>
      </c>
      <c r="H125" s="5" t="s">
        <v>505</v>
      </c>
      <c r="I125" s="5" t="s">
        <v>108</v>
      </c>
      <c r="J125" s="5" t="s">
        <v>57</v>
      </c>
      <c r="K125" s="5" t="s">
        <v>7607</v>
      </c>
      <c r="L125" s="5" t="s">
        <v>20815</v>
      </c>
      <c r="M125" s="5" t="s">
        <v>37</v>
      </c>
      <c r="N125" s="5" t="s">
        <v>55</v>
      </c>
      <c r="O125" s="5"/>
      <c r="P125" s="5" t="b">
        <f t="shared" ca="1" si="0"/>
        <v>1</v>
      </c>
      <c r="Q125" s="5" t="b">
        <f ca="1">IFERROR(__xludf.DUMMYFUNCTION("REGEXMATCH(L125,""(?i)swift"")"),TRUE)</f>
        <v>1</v>
      </c>
      <c r="R125" s="5"/>
      <c r="S125" s="5"/>
      <c r="T125" s="5"/>
      <c r="U125" s="5"/>
      <c r="V125" s="5"/>
      <c r="W125" s="5"/>
      <c r="X125" s="5"/>
      <c r="Y125" s="5"/>
      <c r="Z125" s="5"/>
      <c r="AA125" s="5"/>
      <c r="AB125" s="5"/>
      <c r="AC125" s="5"/>
      <c r="AD125" s="5"/>
      <c r="AE125" s="5"/>
      <c r="AF125" s="5"/>
    </row>
    <row r="126" spans="1:32" ht="21" customHeight="1">
      <c r="A126" s="5" t="s">
        <v>19946</v>
      </c>
      <c r="B126" s="5" t="s">
        <v>13762</v>
      </c>
      <c r="C126" s="5" t="s">
        <v>41</v>
      </c>
      <c r="D126" s="5" t="s">
        <v>47</v>
      </c>
      <c r="E126" s="5" t="s">
        <v>29</v>
      </c>
      <c r="F126" s="5">
        <v>7</v>
      </c>
      <c r="G126" s="5">
        <v>12</v>
      </c>
      <c r="H126" s="5" t="s">
        <v>957</v>
      </c>
      <c r="I126" s="5" t="s">
        <v>31</v>
      </c>
      <c r="J126" s="5" t="s">
        <v>110</v>
      </c>
      <c r="K126" s="5" t="s">
        <v>12596</v>
      </c>
      <c r="L126" s="5" t="s">
        <v>20820</v>
      </c>
      <c r="M126" s="5" t="s">
        <v>53</v>
      </c>
      <c r="N126" s="5" t="s">
        <v>55</v>
      </c>
      <c r="O126" s="5"/>
      <c r="P126" s="5" t="b">
        <f t="shared" ca="1" si="0"/>
        <v>1</v>
      </c>
      <c r="Q126" s="5"/>
      <c r="R126" s="5"/>
      <c r="S126" s="5"/>
      <c r="T126" s="5"/>
      <c r="U126" s="5"/>
      <c r="V126" s="5"/>
      <c r="W126" s="5"/>
      <c r="X126" s="5"/>
      <c r="Y126" s="5"/>
      <c r="Z126" s="5"/>
      <c r="AA126" s="5"/>
      <c r="AB126" s="5"/>
      <c r="AC126" s="5"/>
      <c r="AD126" s="5"/>
      <c r="AE126" s="5"/>
      <c r="AF126" s="5"/>
    </row>
    <row r="127" spans="1:32" ht="21" customHeight="1">
      <c r="A127" s="5" t="s">
        <v>6608</v>
      </c>
      <c r="B127" s="5" t="s">
        <v>12190</v>
      </c>
      <c r="C127" s="5" t="s">
        <v>41</v>
      </c>
      <c r="D127" s="5" t="s">
        <v>94</v>
      </c>
      <c r="E127" s="5" t="s">
        <v>29</v>
      </c>
      <c r="F127" s="5">
        <v>7</v>
      </c>
      <c r="G127" s="5">
        <v>13</v>
      </c>
      <c r="H127" s="5" t="s">
        <v>1005</v>
      </c>
      <c r="I127" s="5" t="s">
        <v>31</v>
      </c>
      <c r="J127" s="5" t="s">
        <v>48</v>
      </c>
      <c r="K127" s="5" t="s">
        <v>20823</v>
      </c>
      <c r="L127" s="5" t="s">
        <v>20824</v>
      </c>
      <c r="M127" s="5" t="s">
        <v>53</v>
      </c>
      <c r="N127" s="5" t="s">
        <v>55</v>
      </c>
      <c r="O127" s="5"/>
      <c r="P127" s="5" t="b">
        <f t="shared" ca="1" si="0"/>
        <v>1</v>
      </c>
      <c r="Q127" s="5"/>
      <c r="R127" s="5"/>
      <c r="S127" s="5"/>
      <c r="T127" s="5"/>
      <c r="U127" s="5"/>
      <c r="V127" s="5"/>
      <c r="W127" s="5"/>
      <c r="X127" s="5"/>
      <c r="Y127" s="5"/>
      <c r="Z127" s="5"/>
      <c r="AA127" s="5"/>
      <c r="AB127" s="5"/>
      <c r="AC127" s="5"/>
      <c r="AD127" s="5"/>
      <c r="AE127" s="5"/>
      <c r="AF127" s="5"/>
    </row>
    <row r="128" spans="1:32" ht="21" customHeight="1">
      <c r="A128" s="5" t="s">
        <v>6608</v>
      </c>
      <c r="B128" s="5" t="s">
        <v>11574</v>
      </c>
      <c r="C128" s="5" t="s">
        <v>41</v>
      </c>
      <c r="D128" s="5" t="s">
        <v>47</v>
      </c>
      <c r="E128" s="5" t="s">
        <v>45</v>
      </c>
      <c r="F128" s="5">
        <v>7</v>
      </c>
      <c r="G128" s="5">
        <v>14</v>
      </c>
      <c r="H128" s="5" t="s">
        <v>952</v>
      </c>
      <c r="I128" s="5" t="s">
        <v>31</v>
      </c>
      <c r="J128" s="5" t="s">
        <v>224</v>
      </c>
      <c r="K128" s="5" t="s">
        <v>11576</v>
      </c>
      <c r="L128" s="5" t="s">
        <v>20829</v>
      </c>
      <c r="M128" s="5" t="s">
        <v>42</v>
      </c>
      <c r="N128" s="5" t="s">
        <v>38</v>
      </c>
      <c r="O128" s="5"/>
      <c r="P128" s="5" t="b">
        <f t="shared" ca="1" si="0"/>
        <v>1</v>
      </c>
      <c r="Q128" s="5"/>
      <c r="R128" s="5"/>
      <c r="S128" s="5"/>
      <c r="T128" s="5"/>
      <c r="U128" s="5"/>
      <c r="V128" s="5"/>
      <c r="W128" s="5"/>
      <c r="X128" s="5"/>
      <c r="Y128" s="5"/>
      <c r="Z128" s="5"/>
      <c r="AA128" s="5"/>
      <c r="AB128" s="5"/>
      <c r="AC128" s="5"/>
      <c r="AD128" s="5"/>
      <c r="AE128" s="5"/>
      <c r="AF128" s="5"/>
    </row>
    <row r="129" spans="1:32" ht="21" customHeight="1">
      <c r="A129" s="5" t="s">
        <v>20832</v>
      </c>
      <c r="B129" s="5" t="s">
        <v>20833</v>
      </c>
      <c r="C129" s="5" t="s">
        <v>41</v>
      </c>
      <c r="D129" s="5" t="s">
        <v>94</v>
      </c>
      <c r="E129" s="5" t="s">
        <v>45</v>
      </c>
      <c r="F129" s="5">
        <v>7</v>
      </c>
      <c r="G129" s="5">
        <v>12</v>
      </c>
      <c r="H129" s="5" t="s">
        <v>957</v>
      </c>
      <c r="I129" s="7" t="s">
        <v>24</v>
      </c>
      <c r="J129" s="5" t="s">
        <v>5977</v>
      </c>
      <c r="K129" s="5" t="s">
        <v>20835</v>
      </c>
      <c r="L129" s="5" t="s">
        <v>20839</v>
      </c>
      <c r="M129" s="5" t="s">
        <v>1599</v>
      </c>
      <c r="N129" s="5" t="s">
        <v>89</v>
      </c>
      <c r="O129" s="5"/>
      <c r="P129" s="5" t="b">
        <f t="shared" ca="1" si="0"/>
        <v>1</v>
      </c>
      <c r="Q129" s="5" t="b">
        <f ca="1">IFERROR(__xludf.DUMMYFUNCTION("REGEXMATCH(L129,""(?i)swift"")"),TRUE)</f>
        <v>1</v>
      </c>
      <c r="R129" s="5"/>
      <c r="S129" s="5"/>
      <c r="T129" s="5"/>
      <c r="U129" s="5"/>
      <c r="V129" s="5"/>
      <c r="W129" s="5"/>
      <c r="X129" s="5"/>
      <c r="Y129" s="5"/>
      <c r="Z129" s="5"/>
      <c r="AA129" s="5"/>
      <c r="AB129" s="5"/>
      <c r="AC129" s="5"/>
      <c r="AD129" s="5"/>
      <c r="AE129" s="5"/>
      <c r="AF129" s="5"/>
    </row>
    <row r="130" spans="1:32" ht="21" customHeight="1">
      <c r="A130" s="5" t="s">
        <v>20842</v>
      </c>
      <c r="B130" s="5" t="s">
        <v>20843</v>
      </c>
      <c r="C130" s="5" t="s">
        <v>41</v>
      </c>
      <c r="D130" s="5" t="s">
        <v>94</v>
      </c>
      <c r="E130" s="5" t="s">
        <v>45</v>
      </c>
      <c r="F130" s="5">
        <v>7</v>
      </c>
      <c r="G130" s="5">
        <v>10</v>
      </c>
      <c r="H130" s="5" t="s">
        <v>979</v>
      </c>
      <c r="I130" s="5" t="s">
        <v>31</v>
      </c>
      <c r="J130" s="5" t="s">
        <v>32</v>
      </c>
      <c r="K130" s="5" t="s">
        <v>20845</v>
      </c>
      <c r="L130" s="5" t="s">
        <v>20846</v>
      </c>
      <c r="M130" s="5" t="s">
        <v>167</v>
      </c>
      <c r="N130" s="5" t="s">
        <v>55</v>
      </c>
      <c r="O130" s="5"/>
      <c r="P130" s="5" t="b">
        <f t="shared" ca="1" si="0"/>
        <v>1</v>
      </c>
      <c r="Q130" s="5"/>
      <c r="R130" s="5"/>
      <c r="S130" s="5"/>
      <c r="T130" s="5"/>
      <c r="U130" s="5"/>
      <c r="V130" s="5"/>
      <c r="W130" s="5"/>
      <c r="X130" s="5"/>
      <c r="Y130" s="5"/>
      <c r="Z130" s="5"/>
      <c r="AA130" s="5"/>
      <c r="AB130" s="5"/>
      <c r="AC130" s="5"/>
      <c r="AD130" s="5"/>
      <c r="AE130" s="5"/>
      <c r="AF130" s="5"/>
    </row>
    <row r="131" spans="1:32" ht="21" customHeight="1">
      <c r="A131" s="5" t="s">
        <v>6608</v>
      </c>
      <c r="B131" s="5" t="s">
        <v>11360</v>
      </c>
      <c r="C131" s="5" t="s">
        <v>41</v>
      </c>
      <c r="D131" s="5" t="s">
        <v>94</v>
      </c>
      <c r="E131" s="5" t="s">
        <v>29</v>
      </c>
      <c r="F131" s="5">
        <v>7</v>
      </c>
      <c r="G131" s="5">
        <v>10</v>
      </c>
      <c r="H131" s="5" t="s">
        <v>979</v>
      </c>
      <c r="I131" s="5" t="s">
        <v>108</v>
      </c>
      <c r="J131" s="5" t="s">
        <v>2745</v>
      </c>
      <c r="K131" s="5" t="s">
        <v>1506</v>
      </c>
      <c r="L131" s="5" t="s">
        <v>20851</v>
      </c>
      <c r="M131" s="5" t="s">
        <v>100</v>
      </c>
      <c r="N131" s="5" t="s">
        <v>55</v>
      </c>
      <c r="O131" s="5"/>
      <c r="P131" s="5" t="b">
        <f t="shared" ca="1" si="0"/>
        <v>1</v>
      </c>
      <c r="Q131" s="5"/>
      <c r="R131" s="5"/>
      <c r="S131" s="5"/>
      <c r="T131" s="5"/>
      <c r="U131" s="5"/>
      <c r="V131" s="5"/>
      <c r="W131" s="5"/>
      <c r="X131" s="5"/>
      <c r="Y131" s="5"/>
      <c r="Z131" s="5"/>
      <c r="AA131" s="5"/>
      <c r="AB131" s="5"/>
      <c r="AC131" s="5"/>
      <c r="AD131" s="5"/>
      <c r="AE131" s="5"/>
      <c r="AF131" s="5"/>
    </row>
    <row r="132" spans="1:32" ht="21" customHeight="1">
      <c r="A132" s="5" t="s">
        <v>6608</v>
      </c>
      <c r="B132" s="5" t="s">
        <v>20853</v>
      </c>
      <c r="C132" s="5" t="s">
        <v>41</v>
      </c>
      <c r="D132" s="5" t="s">
        <v>47</v>
      </c>
      <c r="E132" s="5" t="s">
        <v>29</v>
      </c>
      <c r="F132" s="5">
        <v>7</v>
      </c>
      <c r="G132" s="5">
        <v>14</v>
      </c>
      <c r="H132" s="5" t="s">
        <v>952</v>
      </c>
      <c r="I132" s="5" t="s">
        <v>31</v>
      </c>
      <c r="J132" s="5" t="s">
        <v>106</v>
      </c>
      <c r="K132" s="5" t="s">
        <v>20855</v>
      </c>
      <c r="L132" s="5" t="s">
        <v>20856</v>
      </c>
      <c r="M132" s="5" t="s">
        <v>53</v>
      </c>
      <c r="N132" s="5" t="s">
        <v>55</v>
      </c>
      <c r="O132" s="5"/>
      <c r="P132" s="5" t="b">
        <f t="shared" ca="1" si="0"/>
        <v>1</v>
      </c>
      <c r="Q132" s="5"/>
      <c r="R132" s="5"/>
      <c r="S132" s="5"/>
      <c r="T132" s="5"/>
      <c r="U132" s="5"/>
      <c r="V132" s="5"/>
      <c r="W132" s="5"/>
      <c r="X132" s="5"/>
      <c r="Y132" s="5"/>
      <c r="Z132" s="5"/>
      <c r="AA132" s="5"/>
      <c r="AB132" s="5"/>
      <c r="AC132" s="5"/>
      <c r="AD132" s="5"/>
      <c r="AE132" s="5"/>
      <c r="AF132" s="5"/>
    </row>
    <row r="133" spans="1:32" ht="21" customHeight="1">
      <c r="A133" s="5" t="s">
        <v>6608</v>
      </c>
      <c r="B133" s="5" t="s">
        <v>5907</v>
      </c>
      <c r="C133" s="5" t="s">
        <v>41</v>
      </c>
      <c r="D133" s="5" t="s">
        <v>169</v>
      </c>
      <c r="E133" s="5" t="s">
        <v>45</v>
      </c>
      <c r="F133" s="5">
        <v>7</v>
      </c>
      <c r="G133" s="5">
        <v>15</v>
      </c>
      <c r="H133" s="5" t="s">
        <v>505</v>
      </c>
      <c r="I133" s="5" t="s">
        <v>125</v>
      </c>
      <c r="J133" s="5" t="s">
        <v>110</v>
      </c>
      <c r="K133" s="5" t="s">
        <v>3257</v>
      </c>
      <c r="L133" s="5" t="s">
        <v>20859</v>
      </c>
      <c r="M133" s="5" t="s">
        <v>53</v>
      </c>
      <c r="N133" s="5" t="s">
        <v>55</v>
      </c>
      <c r="O133" s="5"/>
      <c r="P133" s="5" t="b">
        <f t="shared" ca="1" si="0"/>
        <v>1</v>
      </c>
      <c r="Q133" s="5"/>
      <c r="R133" s="5"/>
      <c r="S133" s="5"/>
      <c r="T133" s="5"/>
      <c r="U133" s="5"/>
      <c r="V133" s="5"/>
      <c r="W133" s="5"/>
      <c r="X133" s="5"/>
      <c r="Y133" s="5"/>
      <c r="Z133" s="5"/>
      <c r="AA133" s="5"/>
      <c r="AB133" s="5"/>
      <c r="AC133" s="5"/>
      <c r="AD133" s="5"/>
      <c r="AE133" s="5"/>
      <c r="AF133" s="5"/>
    </row>
    <row r="134" spans="1:32" ht="21" customHeight="1">
      <c r="A134" s="5" t="s">
        <v>19078</v>
      </c>
      <c r="B134" s="5" t="s">
        <v>16339</v>
      </c>
      <c r="C134" s="5" t="s">
        <v>41</v>
      </c>
      <c r="D134" s="5" t="s">
        <v>47</v>
      </c>
      <c r="E134" s="5" t="s">
        <v>29</v>
      </c>
      <c r="F134" s="5">
        <v>7</v>
      </c>
      <c r="G134" s="5">
        <v>13</v>
      </c>
      <c r="H134" s="5" t="s">
        <v>1005</v>
      </c>
      <c r="I134" s="5" t="s">
        <v>31</v>
      </c>
      <c r="J134" s="5" t="s">
        <v>6242</v>
      </c>
      <c r="K134" s="5" t="s">
        <v>2820</v>
      </c>
      <c r="L134" s="5" t="s">
        <v>19079</v>
      </c>
      <c r="M134" s="5" t="s">
        <v>37</v>
      </c>
      <c r="N134" s="5" t="s">
        <v>55</v>
      </c>
      <c r="O134" s="5"/>
      <c r="P134" s="5" t="b">
        <f t="shared" ca="1" si="0"/>
        <v>1</v>
      </c>
      <c r="Q134" s="5" t="b">
        <f t="shared" ref="Q134:Q135" ca="1" si="9">IFERROR(__xludf.DUMMYFUNCTION("REGEXMATCH(L134,""(?i)swift"")"),TRUE)</f>
        <v>1</v>
      </c>
      <c r="R134" s="5"/>
      <c r="S134" s="5"/>
      <c r="T134" s="5"/>
      <c r="U134" s="5"/>
      <c r="V134" s="5"/>
      <c r="W134" s="5"/>
      <c r="X134" s="5"/>
      <c r="Y134" s="5"/>
      <c r="Z134" s="5"/>
      <c r="AA134" s="5"/>
      <c r="AB134" s="5"/>
      <c r="AC134" s="5"/>
      <c r="AD134" s="5"/>
      <c r="AE134" s="5"/>
      <c r="AF134" s="5"/>
    </row>
    <row r="135" spans="1:32" ht="21" customHeight="1">
      <c r="A135" s="5" t="s">
        <v>20862</v>
      </c>
      <c r="B135" s="5" t="s">
        <v>20192</v>
      </c>
      <c r="C135" s="5" t="s">
        <v>41</v>
      </c>
      <c r="D135" s="5" t="s">
        <v>43</v>
      </c>
      <c r="E135" s="5" t="s">
        <v>29</v>
      </c>
      <c r="F135" s="5">
        <v>7</v>
      </c>
      <c r="G135" s="5">
        <v>10</v>
      </c>
      <c r="H135" s="5" t="s">
        <v>979</v>
      </c>
      <c r="I135" s="5" t="s">
        <v>31</v>
      </c>
      <c r="J135" s="5" t="s">
        <v>1627</v>
      </c>
      <c r="K135" s="5" t="s">
        <v>20193</v>
      </c>
      <c r="L135" s="5" t="s">
        <v>20865</v>
      </c>
      <c r="M135" s="5" t="s">
        <v>100</v>
      </c>
      <c r="N135" s="5" t="s">
        <v>55</v>
      </c>
      <c r="O135" s="5"/>
      <c r="P135" s="5" t="b">
        <f t="shared" ca="1" si="0"/>
        <v>1</v>
      </c>
      <c r="Q135" s="5" t="b">
        <f t="shared" ca="1" si="9"/>
        <v>1</v>
      </c>
      <c r="R135" s="5"/>
      <c r="S135" s="5"/>
      <c r="T135" s="5"/>
      <c r="U135" s="5"/>
      <c r="V135" s="5"/>
      <c r="W135" s="5"/>
      <c r="X135" s="5"/>
      <c r="Y135" s="5"/>
      <c r="Z135" s="5"/>
      <c r="AA135" s="5"/>
      <c r="AB135" s="5"/>
      <c r="AC135" s="5"/>
      <c r="AD135" s="5"/>
      <c r="AE135" s="5"/>
      <c r="AF135" s="5"/>
    </row>
    <row r="136" spans="1:32" ht="21" customHeight="1">
      <c r="A136" s="5" t="s">
        <v>20867</v>
      </c>
      <c r="B136" s="5" t="s">
        <v>20868</v>
      </c>
      <c r="C136" s="5" t="s">
        <v>170</v>
      </c>
      <c r="D136" s="5" t="s">
        <v>47</v>
      </c>
      <c r="E136" s="5" t="s">
        <v>29</v>
      </c>
      <c r="F136" s="5">
        <v>7</v>
      </c>
      <c r="G136" s="5">
        <v>13</v>
      </c>
      <c r="H136" s="5" t="s">
        <v>1005</v>
      </c>
      <c r="I136" s="7" t="s">
        <v>24</v>
      </c>
      <c r="J136" s="5" t="s">
        <v>11767</v>
      </c>
      <c r="K136" s="5" t="s">
        <v>20869</v>
      </c>
      <c r="L136" s="5" t="s">
        <v>20870</v>
      </c>
      <c r="M136" s="5" t="s">
        <v>37</v>
      </c>
      <c r="N136" s="5" t="s">
        <v>55</v>
      </c>
      <c r="O136" s="5"/>
      <c r="P136" s="5" t="b">
        <f t="shared" ca="1" si="0"/>
        <v>1</v>
      </c>
      <c r="Q136" s="5"/>
      <c r="R136" s="5"/>
      <c r="S136" s="5"/>
      <c r="T136" s="5"/>
      <c r="U136" s="5"/>
      <c r="V136" s="5"/>
      <c r="W136" s="5"/>
      <c r="X136" s="5"/>
      <c r="Y136" s="5"/>
      <c r="Z136" s="5"/>
      <c r="AA136" s="5"/>
      <c r="AB136" s="5"/>
      <c r="AC136" s="5"/>
      <c r="AD136" s="5"/>
      <c r="AE136" s="5"/>
      <c r="AF136" s="5"/>
    </row>
    <row r="137" spans="1:32" ht="21" customHeight="1">
      <c r="A137" s="5" t="s">
        <v>6608</v>
      </c>
      <c r="B137" s="5" t="s">
        <v>1590</v>
      </c>
      <c r="C137" s="5" t="s">
        <v>170</v>
      </c>
      <c r="D137" s="5" t="s">
        <v>47</v>
      </c>
      <c r="E137" s="5" t="s">
        <v>45</v>
      </c>
      <c r="F137" s="5">
        <v>7</v>
      </c>
      <c r="G137" s="5">
        <v>12</v>
      </c>
      <c r="H137" s="5" t="s">
        <v>957</v>
      </c>
      <c r="I137" s="5" t="s">
        <v>108</v>
      </c>
      <c r="J137" s="5" t="s">
        <v>663</v>
      </c>
      <c r="K137" s="5" t="s">
        <v>20873</v>
      </c>
      <c r="L137" s="5" t="s">
        <v>20874</v>
      </c>
      <c r="M137" s="5" t="s">
        <v>167</v>
      </c>
      <c r="N137" s="5" t="s">
        <v>237</v>
      </c>
      <c r="O137" s="5"/>
      <c r="P137" s="5" t="b">
        <f t="shared" ca="1" si="0"/>
        <v>1</v>
      </c>
      <c r="Q137" s="5"/>
      <c r="R137" s="5"/>
      <c r="S137" s="5"/>
      <c r="T137" s="5"/>
      <c r="U137" s="5"/>
      <c r="V137" s="5"/>
      <c r="W137" s="5"/>
      <c r="X137" s="5"/>
      <c r="Y137" s="5"/>
      <c r="Z137" s="5"/>
      <c r="AA137" s="5"/>
      <c r="AB137" s="5"/>
      <c r="AC137" s="5"/>
      <c r="AD137" s="5"/>
      <c r="AE137" s="5"/>
      <c r="AF137" s="5"/>
    </row>
    <row r="138" spans="1:32" ht="21" customHeight="1">
      <c r="A138" s="5" t="s">
        <v>20875</v>
      </c>
      <c r="B138" s="5" t="s">
        <v>7412</v>
      </c>
      <c r="C138" s="5" t="s">
        <v>170</v>
      </c>
      <c r="D138" s="5" t="s">
        <v>378</v>
      </c>
      <c r="E138" s="5" t="s">
        <v>45</v>
      </c>
      <c r="F138" s="5">
        <v>7</v>
      </c>
      <c r="G138" s="5">
        <v>16</v>
      </c>
      <c r="H138" s="5" t="s">
        <v>536</v>
      </c>
      <c r="I138" s="5" t="s">
        <v>125</v>
      </c>
      <c r="J138" s="5" t="s">
        <v>110</v>
      </c>
      <c r="K138" s="5" t="s">
        <v>7414</v>
      </c>
      <c r="L138" s="5" t="s">
        <v>20876</v>
      </c>
      <c r="M138" s="5" t="s">
        <v>100</v>
      </c>
      <c r="N138" s="5" t="s">
        <v>55</v>
      </c>
      <c r="O138" s="5"/>
      <c r="P138" s="5" t="b">
        <f t="shared" ca="1" si="0"/>
        <v>1</v>
      </c>
      <c r="Q138" s="5"/>
      <c r="R138" s="5"/>
      <c r="S138" s="5"/>
      <c r="T138" s="5"/>
      <c r="U138" s="5"/>
      <c r="V138" s="5"/>
      <c r="W138" s="5"/>
      <c r="X138" s="5"/>
      <c r="Y138" s="5"/>
      <c r="Z138" s="5"/>
      <c r="AA138" s="5"/>
      <c r="AB138" s="5"/>
      <c r="AC138" s="5"/>
      <c r="AD138" s="5"/>
      <c r="AE138" s="5"/>
      <c r="AF138" s="5"/>
    </row>
    <row r="139" spans="1:32" ht="21" customHeight="1">
      <c r="A139" s="5" t="s">
        <v>20877</v>
      </c>
      <c r="B139" s="5" t="s">
        <v>20878</v>
      </c>
      <c r="C139" s="5" t="s">
        <v>170</v>
      </c>
      <c r="D139" s="5" t="s">
        <v>171</v>
      </c>
      <c r="E139" s="5" t="s">
        <v>29</v>
      </c>
      <c r="F139" s="5">
        <v>7</v>
      </c>
      <c r="G139" s="5">
        <v>11</v>
      </c>
      <c r="H139" s="5" t="s">
        <v>1017</v>
      </c>
      <c r="I139" s="5" t="s">
        <v>31</v>
      </c>
      <c r="J139" s="5" t="s">
        <v>4920</v>
      </c>
      <c r="K139" s="5" t="s">
        <v>20879</v>
      </c>
      <c r="L139" s="5" t="s">
        <v>20882</v>
      </c>
      <c r="M139" s="5" t="s">
        <v>37</v>
      </c>
      <c r="N139" s="5" t="s">
        <v>55</v>
      </c>
      <c r="O139" s="5"/>
      <c r="P139" s="5" t="b">
        <f t="shared" ca="1" si="0"/>
        <v>1</v>
      </c>
      <c r="Q139" s="5"/>
      <c r="R139" s="5"/>
      <c r="S139" s="5"/>
      <c r="T139" s="5"/>
      <c r="U139" s="5"/>
      <c r="V139" s="5"/>
      <c r="W139" s="5"/>
      <c r="X139" s="5"/>
      <c r="Y139" s="5"/>
      <c r="Z139" s="5"/>
      <c r="AA139" s="5"/>
      <c r="AB139" s="5"/>
      <c r="AC139" s="5"/>
      <c r="AD139" s="5"/>
      <c r="AE139" s="5"/>
      <c r="AF139" s="5"/>
    </row>
    <row r="140" spans="1:32" ht="21" customHeight="1">
      <c r="A140" s="5" t="s">
        <v>6608</v>
      </c>
      <c r="B140" s="5" t="s">
        <v>20884</v>
      </c>
      <c r="C140" s="5" t="s">
        <v>170</v>
      </c>
      <c r="D140" s="5" t="s">
        <v>390</v>
      </c>
      <c r="E140" s="5" t="s">
        <v>29</v>
      </c>
      <c r="F140" s="5">
        <v>7</v>
      </c>
      <c r="G140" s="5">
        <v>14</v>
      </c>
      <c r="H140" s="5" t="s">
        <v>952</v>
      </c>
      <c r="I140" s="5" t="s">
        <v>108</v>
      </c>
      <c r="J140" s="5" t="s">
        <v>87</v>
      </c>
      <c r="K140" s="5" t="s">
        <v>20885</v>
      </c>
      <c r="L140" s="5" t="s">
        <v>20887</v>
      </c>
      <c r="M140" s="5" t="s">
        <v>100</v>
      </c>
      <c r="N140" s="5" t="s">
        <v>55</v>
      </c>
      <c r="O140" s="5"/>
      <c r="P140" s="5" t="b">
        <f t="shared" ca="1" si="0"/>
        <v>1</v>
      </c>
      <c r="Q140" s="5"/>
      <c r="R140" s="5"/>
      <c r="S140" s="5"/>
      <c r="T140" s="5"/>
      <c r="U140" s="5"/>
      <c r="V140" s="5"/>
      <c r="W140" s="5"/>
      <c r="X140" s="5"/>
      <c r="Y140" s="5"/>
      <c r="Z140" s="5"/>
      <c r="AA140" s="5"/>
      <c r="AB140" s="5"/>
      <c r="AC140" s="5"/>
      <c r="AD140" s="5"/>
      <c r="AE140" s="5"/>
      <c r="AF140" s="5"/>
    </row>
    <row r="141" spans="1:32" ht="21" customHeight="1">
      <c r="A141" s="5" t="s">
        <v>20875</v>
      </c>
      <c r="B141" s="5" t="s">
        <v>20892</v>
      </c>
      <c r="C141" s="5" t="s">
        <v>41</v>
      </c>
      <c r="D141" s="5" t="s">
        <v>448</v>
      </c>
      <c r="E141" s="5" t="s">
        <v>45</v>
      </c>
      <c r="F141" s="7">
        <v>7</v>
      </c>
      <c r="G141" s="7">
        <v>9</v>
      </c>
      <c r="H141" s="5" t="s">
        <v>7518</v>
      </c>
      <c r="I141" s="5" t="s">
        <v>31</v>
      </c>
      <c r="J141" s="5" t="s">
        <v>1283</v>
      </c>
      <c r="K141" s="9" t="s">
        <v>47</v>
      </c>
      <c r="L141" s="5" t="s">
        <v>20893</v>
      </c>
      <c r="M141" s="5" t="s">
        <v>42</v>
      </c>
      <c r="N141" s="5" t="s">
        <v>405</v>
      </c>
      <c r="O141" s="5"/>
      <c r="P141" s="5" t="b">
        <f t="shared" ca="1" si="0"/>
        <v>1</v>
      </c>
      <c r="Q141" s="5"/>
      <c r="R141" s="5"/>
      <c r="S141" s="5"/>
      <c r="T141" s="5"/>
      <c r="U141" s="5"/>
      <c r="V141" s="5"/>
      <c r="W141" s="5"/>
      <c r="X141" s="5"/>
      <c r="Y141" s="5"/>
      <c r="Z141" s="5"/>
      <c r="AA141" s="5"/>
      <c r="AB141" s="5"/>
      <c r="AC141" s="5"/>
      <c r="AD141" s="5"/>
      <c r="AE141" s="5"/>
      <c r="AF141" s="5"/>
    </row>
    <row r="142" spans="1:32" ht="21" customHeight="1">
      <c r="A142" s="5" t="s">
        <v>20894</v>
      </c>
      <c r="B142" s="5" t="s">
        <v>20895</v>
      </c>
      <c r="C142" s="5" t="s">
        <v>41</v>
      </c>
      <c r="D142" s="5" t="s">
        <v>375</v>
      </c>
      <c r="E142" s="5" t="s">
        <v>29</v>
      </c>
      <c r="F142" s="7">
        <v>7</v>
      </c>
      <c r="G142" s="7">
        <v>9</v>
      </c>
      <c r="H142" s="5" t="s">
        <v>7518</v>
      </c>
      <c r="I142" s="5" t="s">
        <v>108</v>
      </c>
      <c r="J142" s="5" t="s">
        <v>76</v>
      </c>
      <c r="K142" s="5" t="s">
        <v>20896</v>
      </c>
      <c r="L142" s="5" t="s">
        <v>20897</v>
      </c>
      <c r="M142" s="5" t="s">
        <v>53</v>
      </c>
      <c r="N142" s="5" t="s">
        <v>271</v>
      </c>
      <c r="O142" s="5"/>
      <c r="P142" s="5" t="b">
        <f t="shared" ca="1" si="0"/>
        <v>1</v>
      </c>
      <c r="Q142" s="5"/>
      <c r="R142" s="5"/>
      <c r="S142" s="5"/>
      <c r="T142" s="5"/>
      <c r="U142" s="5"/>
      <c r="V142" s="5"/>
      <c r="W142" s="5"/>
      <c r="X142" s="5"/>
      <c r="Y142" s="5"/>
      <c r="Z142" s="5"/>
      <c r="AA142" s="5"/>
      <c r="AB142" s="5"/>
      <c r="AC142" s="5"/>
      <c r="AD142" s="5"/>
      <c r="AE142" s="5"/>
      <c r="AF142" s="5"/>
    </row>
    <row r="143" spans="1:32" ht="21" customHeight="1">
      <c r="A143" s="5" t="s">
        <v>6608</v>
      </c>
      <c r="B143" s="5" t="s">
        <v>20900</v>
      </c>
      <c r="C143" s="5" t="s">
        <v>170</v>
      </c>
      <c r="D143" s="5" t="s">
        <v>378</v>
      </c>
      <c r="E143" s="5" t="s">
        <v>29</v>
      </c>
      <c r="F143" s="7">
        <v>7</v>
      </c>
      <c r="G143" s="7">
        <v>9.5</v>
      </c>
      <c r="H143" s="5" t="s">
        <v>20901</v>
      </c>
      <c r="I143" s="5" t="s">
        <v>31</v>
      </c>
      <c r="J143" s="5" t="s">
        <v>14390</v>
      </c>
      <c r="K143" s="5" t="s">
        <v>20903</v>
      </c>
      <c r="L143" s="5" t="s">
        <v>20904</v>
      </c>
      <c r="M143" s="5" t="s">
        <v>53</v>
      </c>
      <c r="N143" s="5" t="s">
        <v>55</v>
      </c>
      <c r="O143" s="5"/>
      <c r="P143" s="5" t="b">
        <f t="shared" ca="1" si="0"/>
        <v>1</v>
      </c>
      <c r="Q143" s="5"/>
      <c r="R143" s="5"/>
      <c r="S143" s="5"/>
      <c r="T143" s="5"/>
      <c r="U143" s="5"/>
      <c r="V143" s="5"/>
      <c r="W143" s="5"/>
      <c r="X143" s="5"/>
      <c r="Y143" s="5"/>
      <c r="Z143" s="5"/>
      <c r="AA143" s="5"/>
      <c r="AB143" s="5"/>
      <c r="AC143" s="5"/>
      <c r="AD143" s="5"/>
      <c r="AE143" s="5"/>
      <c r="AF143" s="5"/>
    </row>
    <row r="144" spans="1:32" ht="21" customHeight="1">
      <c r="A144" s="14" t="s">
        <v>2440</v>
      </c>
      <c r="B144" s="14" t="s">
        <v>7987</v>
      </c>
      <c r="C144" s="14" t="s">
        <v>27</v>
      </c>
      <c r="D144" s="14" t="s">
        <v>85</v>
      </c>
      <c r="E144" s="14" t="s">
        <v>45</v>
      </c>
      <c r="F144" s="14">
        <v>8</v>
      </c>
      <c r="G144" s="14">
        <v>10</v>
      </c>
      <c r="H144" s="14" t="s">
        <v>30</v>
      </c>
      <c r="I144" s="14" t="s">
        <v>31</v>
      </c>
      <c r="J144" s="14" t="s">
        <v>3889</v>
      </c>
      <c r="K144" s="14" t="s">
        <v>7990</v>
      </c>
      <c r="L144" s="16" t="s">
        <v>47</v>
      </c>
      <c r="M144" s="14" t="s">
        <v>37</v>
      </c>
      <c r="N144" s="14" t="s">
        <v>38</v>
      </c>
      <c r="O144" s="14" t="b">
        <f ca="1">IFERROR(__xludf.DUMMYFUNCTION("REGEXMATCH(A144,""应用|(?i)app"")"),FALSE)</f>
        <v>0</v>
      </c>
      <c r="P144" s="14" t="b">
        <f t="shared" ca="1" si="0"/>
        <v>1</v>
      </c>
      <c r="Q144" s="14" t="b">
        <f ca="1">IFERROR(__xludf.DUMMYFUNCTION("REGEXMATCH(L144,""(?i)swift"")"),FALSE)</f>
        <v>0</v>
      </c>
      <c r="R144" s="5"/>
      <c r="S144" s="5"/>
      <c r="T144" s="5"/>
      <c r="U144" s="5"/>
      <c r="V144" s="5"/>
      <c r="W144" s="5"/>
      <c r="X144" s="5"/>
      <c r="Y144" s="5"/>
      <c r="Z144" s="5"/>
      <c r="AA144" s="5"/>
      <c r="AB144" s="5"/>
      <c r="AC144" s="5"/>
      <c r="AD144" s="5"/>
      <c r="AE144" s="5"/>
      <c r="AF144" s="5"/>
    </row>
    <row r="145" spans="1:32" ht="21" customHeight="1">
      <c r="A145" s="5" t="s">
        <v>20909</v>
      </c>
      <c r="B145" s="5" t="s">
        <v>19182</v>
      </c>
      <c r="C145" s="5" t="s">
        <v>27</v>
      </c>
      <c r="D145" s="5" t="s">
        <v>80</v>
      </c>
      <c r="E145" s="5" t="s">
        <v>29</v>
      </c>
      <c r="F145" s="5">
        <v>8</v>
      </c>
      <c r="G145" s="5">
        <v>12</v>
      </c>
      <c r="H145" s="5" t="s">
        <v>852</v>
      </c>
      <c r="I145" s="5" t="s">
        <v>125</v>
      </c>
      <c r="J145" s="5" t="s">
        <v>110</v>
      </c>
      <c r="K145" s="5" t="s">
        <v>20912</v>
      </c>
      <c r="L145" s="5" t="s">
        <v>20913</v>
      </c>
      <c r="M145" s="5" t="s">
        <v>53</v>
      </c>
      <c r="N145" s="5" t="s">
        <v>55</v>
      </c>
      <c r="O145" s="5"/>
      <c r="P145" s="5" t="b">
        <f t="shared" ca="1" si="0"/>
        <v>1</v>
      </c>
      <c r="Q145" s="5"/>
      <c r="R145" s="5"/>
      <c r="S145" s="5"/>
      <c r="T145" s="5"/>
      <c r="U145" s="5"/>
      <c r="V145" s="5"/>
      <c r="W145" s="5"/>
      <c r="X145" s="5"/>
      <c r="Y145" s="5"/>
      <c r="Z145" s="5"/>
      <c r="AA145" s="5"/>
      <c r="AB145" s="5"/>
      <c r="AC145" s="5"/>
      <c r="AD145" s="5"/>
      <c r="AE145" s="5"/>
      <c r="AF145" s="5"/>
    </row>
    <row r="146" spans="1:32" ht="21" customHeight="1">
      <c r="A146" s="5" t="s">
        <v>20914</v>
      </c>
      <c r="B146" s="5" t="s">
        <v>10079</v>
      </c>
      <c r="C146" s="5" t="s">
        <v>27</v>
      </c>
      <c r="D146" s="5" t="s">
        <v>212</v>
      </c>
      <c r="E146" s="5" t="s">
        <v>45</v>
      </c>
      <c r="F146" s="5">
        <v>8</v>
      </c>
      <c r="G146" s="5">
        <v>10</v>
      </c>
      <c r="H146" s="5" t="s">
        <v>30</v>
      </c>
      <c r="I146" s="7" t="s">
        <v>24</v>
      </c>
      <c r="J146" s="5" t="s">
        <v>57</v>
      </c>
      <c r="K146" s="5" t="s">
        <v>10080</v>
      </c>
      <c r="L146" s="5" t="s">
        <v>20915</v>
      </c>
      <c r="M146" s="5" t="s">
        <v>53</v>
      </c>
      <c r="N146" s="5" t="s">
        <v>55</v>
      </c>
      <c r="O146" s="5"/>
      <c r="P146" s="5" t="b">
        <f t="shared" ca="1" si="0"/>
        <v>1</v>
      </c>
      <c r="Q146" s="5"/>
      <c r="R146" s="5"/>
      <c r="S146" s="5"/>
      <c r="T146" s="5"/>
      <c r="U146" s="5"/>
      <c r="V146" s="5"/>
      <c r="W146" s="5"/>
      <c r="X146" s="5"/>
      <c r="Y146" s="5"/>
      <c r="Z146" s="5"/>
      <c r="AA146" s="5"/>
      <c r="AB146" s="5"/>
      <c r="AC146" s="5"/>
      <c r="AD146" s="5"/>
      <c r="AE146" s="5"/>
      <c r="AF146" s="5"/>
    </row>
    <row r="147" spans="1:32" ht="21" customHeight="1">
      <c r="A147" s="5" t="s">
        <v>20916</v>
      </c>
      <c r="B147" s="5" t="s">
        <v>1334</v>
      </c>
      <c r="C147" s="5" t="s">
        <v>27</v>
      </c>
      <c r="D147" s="5" t="s">
        <v>85</v>
      </c>
      <c r="E147" s="5" t="s">
        <v>45</v>
      </c>
      <c r="F147" s="5">
        <v>8</v>
      </c>
      <c r="G147" s="5">
        <v>15</v>
      </c>
      <c r="H147" s="5" t="s">
        <v>65</v>
      </c>
      <c r="I147" s="5" t="s">
        <v>31</v>
      </c>
      <c r="J147" s="5" t="s">
        <v>126</v>
      </c>
      <c r="K147" s="5" t="s">
        <v>20918</v>
      </c>
      <c r="L147" s="5" t="s">
        <v>20919</v>
      </c>
      <c r="M147" s="5" t="s">
        <v>53</v>
      </c>
      <c r="N147" s="5" t="s">
        <v>89</v>
      </c>
      <c r="O147" s="5"/>
      <c r="P147" s="5" t="b">
        <f t="shared" ca="1" si="0"/>
        <v>1</v>
      </c>
      <c r="Q147" s="5"/>
      <c r="R147" s="5"/>
      <c r="S147" s="5"/>
      <c r="T147" s="5"/>
      <c r="U147" s="5"/>
      <c r="V147" s="5"/>
      <c r="W147" s="5"/>
      <c r="X147" s="5"/>
      <c r="Y147" s="5"/>
      <c r="Z147" s="5"/>
      <c r="AA147" s="5"/>
      <c r="AB147" s="5"/>
      <c r="AC147" s="5"/>
      <c r="AD147" s="5"/>
      <c r="AE147" s="5"/>
      <c r="AF147" s="5"/>
    </row>
    <row r="148" spans="1:32" ht="21" customHeight="1">
      <c r="A148" s="5" t="s">
        <v>20408</v>
      </c>
      <c r="B148" s="5" t="s">
        <v>20920</v>
      </c>
      <c r="C148" s="5" t="s">
        <v>27</v>
      </c>
      <c r="D148" s="5" t="s">
        <v>80</v>
      </c>
      <c r="E148" s="5" t="s">
        <v>29</v>
      </c>
      <c r="F148" s="5">
        <v>8</v>
      </c>
      <c r="G148" s="5">
        <v>15</v>
      </c>
      <c r="H148" s="5" t="s">
        <v>65</v>
      </c>
      <c r="I148" s="5" t="s">
        <v>108</v>
      </c>
      <c r="J148" s="5" t="s">
        <v>5520</v>
      </c>
      <c r="K148" s="5" t="s">
        <v>1960</v>
      </c>
      <c r="L148" s="5" t="s">
        <v>20921</v>
      </c>
      <c r="M148" s="5" t="s">
        <v>100</v>
      </c>
      <c r="N148" s="5" t="s">
        <v>55</v>
      </c>
      <c r="O148" s="5"/>
      <c r="P148" s="5" t="b">
        <f t="shared" ca="1" si="0"/>
        <v>1</v>
      </c>
      <c r="Q148" s="5" t="b">
        <f ca="1">IFERROR(__xludf.DUMMYFUNCTION("REGEXMATCH(L148,""(?i)swift"")"),TRUE)</f>
        <v>1</v>
      </c>
      <c r="R148" s="5"/>
      <c r="S148" s="5"/>
      <c r="T148" s="5"/>
      <c r="U148" s="5"/>
      <c r="V148" s="5"/>
      <c r="W148" s="5"/>
      <c r="X148" s="5"/>
      <c r="Y148" s="5"/>
      <c r="Z148" s="5"/>
      <c r="AA148" s="5"/>
      <c r="AB148" s="5"/>
      <c r="AC148" s="5"/>
      <c r="AD148" s="5"/>
      <c r="AE148" s="5"/>
      <c r="AF148" s="5"/>
    </row>
    <row r="149" spans="1:32" ht="21" customHeight="1">
      <c r="A149" s="5" t="s">
        <v>6608</v>
      </c>
      <c r="B149" s="5" t="s">
        <v>11625</v>
      </c>
      <c r="C149" s="5" t="s">
        <v>27</v>
      </c>
      <c r="D149" s="5" t="s">
        <v>85</v>
      </c>
      <c r="E149" s="5" t="s">
        <v>45</v>
      </c>
      <c r="F149" s="5">
        <v>8</v>
      </c>
      <c r="G149" s="5">
        <v>15</v>
      </c>
      <c r="H149" s="5" t="s">
        <v>65</v>
      </c>
      <c r="I149" s="5" t="s">
        <v>31</v>
      </c>
      <c r="J149" s="5" t="s">
        <v>2797</v>
      </c>
      <c r="K149" s="5" t="s">
        <v>20925</v>
      </c>
      <c r="L149" s="5" t="s">
        <v>20926</v>
      </c>
      <c r="M149" s="5" t="s">
        <v>167</v>
      </c>
      <c r="N149" s="5" t="s">
        <v>55</v>
      </c>
      <c r="O149" s="5"/>
      <c r="P149" s="5" t="b">
        <f t="shared" ca="1" si="0"/>
        <v>1</v>
      </c>
      <c r="Q149" s="5"/>
      <c r="R149" s="5"/>
      <c r="S149" s="5"/>
      <c r="T149" s="5"/>
      <c r="U149" s="5"/>
      <c r="V149" s="5"/>
      <c r="W149" s="5"/>
      <c r="X149" s="5"/>
      <c r="Y149" s="5"/>
      <c r="Z149" s="5"/>
      <c r="AA149" s="5"/>
      <c r="AB149" s="5"/>
      <c r="AC149" s="5"/>
      <c r="AD149" s="5"/>
      <c r="AE149" s="5"/>
      <c r="AF149" s="5"/>
    </row>
    <row r="150" spans="1:32" ht="21" customHeight="1">
      <c r="A150" s="5" t="s">
        <v>6608</v>
      </c>
      <c r="B150" s="5" t="s">
        <v>4743</v>
      </c>
      <c r="C150" s="5" t="s">
        <v>27</v>
      </c>
      <c r="D150" s="5" t="s">
        <v>47</v>
      </c>
      <c r="E150" s="5" t="s">
        <v>45</v>
      </c>
      <c r="F150" s="5">
        <v>8</v>
      </c>
      <c r="G150" s="5">
        <v>10</v>
      </c>
      <c r="H150" s="5" t="s">
        <v>30</v>
      </c>
      <c r="I150" s="5" t="s">
        <v>31</v>
      </c>
      <c r="J150" s="5" t="s">
        <v>57</v>
      </c>
      <c r="K150" s="5" t="s">
        <v>20929</v>
      </c>
      <c r="L150" s="9" t="s">
        <v>47</v>
      </c>
      <c r="M150" s="5" t="s">
        <v>42</v>
      </c>
      <c r="N150" s="5" t="s">
        <v>237</v>
      </c>
      <c r="O150" s="5"/>
      <c r="P150" s="5" t="b">
        <f t="shared" ca="1" si="0"/>
        <v>1</v>
      </c>
      <c r="Q150" s="9"/>
      <c r="R150" s="5"/>
      <c r="S150" s="5"/>
      <c r="T150" s="5"/>
      <c r="U150" s="5"/>
      <c r="V150" s="5"/>
      <c r="W150" s="5"/>
      <c r="X150" s="5"/>
      <c r="Y150" s="5"/>
      <c r="Z150" s="5"/>
      <c r="AA150" s="5"/>
      <c r="AB150" s="5"/>
      <c r="AC150" s="5"/>
      <c r="AD150" s="5"/>
      <c r="AE150" s="5"/>
      <c r="AF150" s="5"/>
    </row>
    <row r="151" spans="1:32" ht="21" customHeight="1">
      <c r="A151" s="5" t="s">
        <v>20931</v>
      </c>
      <c r="B151" s="5" t="s">
        <v>12158</v>
      </c>
      <c r="C151" s="5" t="s">
        <v>27</v>
      </c>
      <c r="D151" s="5" t="s">
        <v>850</v>
      </c>
      <c r="E151" s="5" t="s">
        <v>45</v>
      </c>
      <c r="F151" s="5">
        <v>8</v>
      </c>
      <c r="G151" s="5">
        <v>15</v>
      </c>
      <c r="H151" s="5" t="s">
        <v>65</v>
      </c>
      <c r="I151" s="5" t="s">
        <v>31</v>
      </c>
      <c r="J151" s="5" t="s">
        <v>12160</v>
      </c>
      <c r="K151" s="9" t="s">
        <v>47</v>
      </c>
      <c r="L151" s="5" t="s">
        <v>20932</v>
      </c>
      <c r="M151" s="5" t="s">
        <v>53</v>
      </c>
      <c r="N151" s="5" t="s">
        <v>55</v>
      </c>
      <c r="O151" s="5"/>
      <c r="P151" s="5" t="b">
        <f t="shared" ca="1" si="0"/>
        <v>1</v>
      </c>
      <c r="Q151" s="5"/>
      <c r="R151" s="5"/>
      <c r="S151" s="5"/>
      <c r="T151" s="5"/>
      <c r="U151" s="5"/>
      <c r="V151" s="5"/>
      <c r="W151" s="5"/>
      <c r="X151" s="5"/>
      <c r="Y151" s="5"/>
      <c r="Z151" s="5"/>
      <c r="AA151" s="5"/>
      <c r="AB151" s="5"/>
      <c r="AC151" s="5"/>
      <c r="AD151" s="5"/>
      <c r="AE151" s="5"/>
      <c r="AF151" s="5"/>
    </row>
    <row r="152" spans="1:32" ht="21" customHeight="1">
      <c r="A152" s="5" t="s">
        <v>20936</v>
      </c>
      <c r="B152" s="5" t="s">
        <v>20937</v>
      </c>
      <c r="C152" s="5" t="s">
        <v>27</v>
      </c>
      <c r="D152" s="5" t="s">
        <v>212</v>
      </c>
      <c r="E152" s="5" t="s">
        <v>29</v>
      </c>
      <c r="F152" s="5">
        <v>8</v>
      </c>
      <c r="G152" s="5">
        <v>12</v>
      </c>
      <c r="H152" s="5" t="s">
        <v>852</v>
      </c>
      <c r="I152" s="5" t="s">
        <v>125</v>
      </c>
      <c r="J152" s="5" t="s">
        <v>117</v>
      </c>
      <c r="K152" s="5" t="s">
        <v>20938</v>
      </c>
      <c r="L152" s="9" t="s">
        <v>47</v>
      </c>
      <c r="M152" s="5" t="s">
        <v>100</v>
      </c>
      <c r="N152" s="5" t="s">
        <v>55</v>
      </c>
      <c r="O152" s="5"/>
      <c r="P152" s="5" t="b">
        <f t="shared" ca="1" si="0"/>
        <v>1</v>
      </c>
      <c r="Q152" s="9"/>
      <c r="R152" s="5"/>
      <c r="S152" s="5"/>
      <c r="T152" s="5"/>
      <c r="U152" s="5"/>
      <c r="V152" s="5"/>
      <c r="W152" s="5"/>
      <c r="X152" s="5"/>
      <c r="Y152" s="5"/>
      <c r="Z152" s="5"/>
      <c r="AA152" s="5"/>
      <c r="AB152" s="5"/>
      <c r="AC152" s="5"/>
      <c r="AD152" s="5"/>
      <c r="AE152" s="5"/>
      <c r="AF152" s="5"/>
    </row>
    <row r="153" spans="1:32" ht="21" customHeight="1">
      <c r="A153" s="5" t="s">
        <v>9131</v>
      </c>
      <c r="B153" s="5" t="s">
        <v>20943</v>
      </c>
      <c r="C153" s="5" t="s">
        <v>27</v>
      </c>
      <c r="D153" s="5" t="s">
        <v>575</v>
      </c>
      <c r="E153" s="5" t="s">
        <v>45</v>
      </c>
      <c r="F153" s="5">
        <v>8</v>
      </c>
      <c r="G153" s="5">
        <v>12</v>
      </c>
      <c r="H153" s="5" t="s">
        <v>852</v>
      </c>
      <c r="I153" s="5" t="s">
        <v>31</v>
      </c>
      <c r="J153" s="5" t="s">
        <v>48</v>
      </c>
      <c r="K153" s="5" t="s">
        <v>20944</v>
      </c>
      <c r="L153" s="5" t="s">
        <v>20945</v>
      </c>
      <c r="M153" s="5" t="s">
        <v>167</v>
      </c>
      <c r="N153" s="5" t="s">
        <v>405</v>
      </c>
      <c r="O153" s="5"/>
      <c r="P153" s="5" t="b">
        <f t="shared" ca="1" si="0"/>
        <v>1</v>
      </c>
      <c r="Q153" s="5" t="b">
        <f ca="1">IFERROR(__xludf.DUMMYFUNCTION("REGEXMATCH(L153,""(?i)swift"")"),TRUE)</f>
        <v>1</v>
      </c>
      <c r="R153" s="5"/>
      <c r="S153" s="5"/>
      <c r="T153" s="5"/>
      <c r="U153" s="5"/>
      <c r="V153" s="5"/>
      <c r="W153" s="5"/>
      <c r="X153" s="5"/>
      <c r="Y153" s="5"/>
      <c r="Z153" s="5"/>
      <c r="AA153" s="5"/>
      <c r="AB153" s="5"/>
      <c r="AC153" s="5"/>
      <c r="AD153" s="5"/>
      <c r="AE153" s="5"/>
      <c r="AF153" s="5"/>
    </row>
    <row r="154" spans="1:32" ht="21" customHeight="1">
      <c r="A154" s="5" t="s">
        <v>6608</v>
      </c>
      <c r="B154" s="5" t="s">
        <v>20951</v>
      </c>
      <c r="C154" s="5" t="s">
        <v>27</v>
      </c>
      <c r="D154" s="5" t="s">
        <v>47</v>
      </c>
      <c r="E154" s="5" t="s">
        <v>45</v>
      </c>
      <c r="F154" s="5">
        <v>8</v>
      </c>
      <c r="G154" s="5">
        <v>14</v>
      </c>
      <c r="H154" s="5" t="s">
        <v>1392</v>
      </c>
      <c r="I154" s="5" t="s">
        <v>125</v>
      </c>
      <c r="J154" s="5" t="s">
        <v>11919</v>
      </c>
      <c r="K154" s="9" t="s">
        <v>47</v>
      </c>
      <c r="L154" s="5" t="s">
        <v>20953</v>
      </c>
      <c r="M154" s="5" t="s">
        <v>37</v>
      </c>
      <c r="N154" s="5" t="s">
        <v>38</v>
      </c>
      <c r="O154" s="5"/>
      <c r="P154" s="5" t="b">
        <f t="shared" ca="1" si="0"/>
        <v>1</v>
      </c>
      <c r="Q154" s="5"/>
      <c r="R154" s="5"/>
      <c r="S154" s="5"/>
      <c r="T154" s="5"/>
      <c r="U154" s="5"/>
      <c r="V154" s="5"/>
      <c r="W154" s="5"/>
      <c r="X154" s="5"/>
      <c r="Y154" s="5"/>
      <c r="Z154" s="5"/>
      <c r="AA154" s="5"/>
      <c r="AB154" s="5"/>
      <c r="AC154" s="5"/>
      <c r="AD154" s="5"/>
      <c r="AE154" s="5"/>
      <c r="AF154" s="5"/>
    </row>
    <row r="155" spans="1:32" ht="21" customHeight="1">
      <c r="A155" s="5" t="s">
        <v>20955</v>
      </c>
      <c r="B155" s="5" t="s">
        <v>7843</v>
      </c>
      <c r="C155" s="5" t="s">
        <v>27</v>
      </c>
      <c r="D155" s="5" t="s">
        <v>54</v>
      </c>
      <c r="E155" s="5" t="s">
        <v>29</v>
      </c>
      <c r="F155" s="5">
        <v>8</v>
      </c>
      <c r="G155" s="5">
        <v>10</v>
      </c>
      <c r="H155" s="5" t="s">
        <v>30</v>
      </c>
      <c r="I155" s="5" t="s">
        <v>31</v>
      </c>
      <c r="J155" s="5" t="s">
        <v>3933</v>
      </c>
      <c r="K155" s="5" t="s">
        <v>1960</v>
      </c>
      <c r="L155" s="5" t="s">
        <v>20958</v>
      </c>
      <c r="M155" s="5" t="s">
        <v>100</v>
      </c>
      <c r="N155" s="5" t="s">
        <v>55</v>
      </c>
      <c r="O155" s="5"/>
      <c r="P155" s="5" t="b">
        <f t="shared" ca="1" si="0"/>
        <v>1</v>
      </c>
      <c r="Q155" s="5" t="b">
        <f ca="1">IFERROR(__xludf.DUMMYFUNCTION("REGEXMATCH(L155,""(?i)swift"")"),TRUE)</f>
        <v>1</v>
      </c>
      <c r="R155" s="5"/>
      <c r="S155" s="5"/>
      <c r="T155" s="5"/>
      <c r="U155" s="5"/>
      <c r="V155" s="5"/>
      <c r="W155" s="5"/>
      <c r="X155" s="5"/>
      <c r="Y155" s="5"/>
      <c r="Z155" s="5"/>
      <c r="AA155" s="5"/>
      <c r="AB155" s="5"/>
      <c r="AC155" s="5"/>
      <c r="AD155" s="5"/>
      <c r="AE155" s="5"/>
      <c r="AF155" s="5"/>
    </row>
    <row r="156" spans="1:32" ht="21" customHeight="1">
      <c r="A156" s="5" t="s">
        <v>6608</v>
      </c>
      <c r="B156" s="5" t="s">
        <v>12808</v>
      </c>
      <c r="C156" s="5" t="s">
        <v>27</v>
      </c>
      <c r="D156" s="5" t="s">
        <v>199</v>
      </c>
      <c r="E156" s="5" t="s">
        <v>45</v>
      </c>
      <c r="F156" s="5">
        <v>8</v>
      </c>
      <c r="G156" s="5">
        <v>13</v>
      </c>
      <c r="H156" s="5" t="s">
        <v>107</v>
      </c>
      <c r="I156" s="5" t="s">
        <v>108</v>
      </c>
      <c r="J156" s="5" t="s">
        <v>57</v>
      </c>
      <c r="K156" s="5" t="s">
        <v>12809</v>
      </c>
      <c r="L156" s="5" t="s">
        <v>20963</v>
      </c>
      <c r="M156" s="5" t="s">
        <v>53</v>
      </c>
      <c r="N156" s="5" t="s">
        <v>55</v>
      </c>
      <c r="O156" s="5"/>
      <c r="P156" s="5" t="b">
        <f t="shared" ca="1" si="0"/>
        <v>1</v>
      </c>
      <c r="Q156" s="5"/>
      <c r="R156" s="5"/>
      <c r="S156" s="5"/>
      <c r="T156" s="5"/>
      <c r="U156" s="5"/>
      <c r="V156" s="5"/>
      <c r="W156" s="5"/>
      <c r="X156" s="5"/>
      <c r="Y156" s="5"/>
      <c r="Z156" s="5"/>
      <c r="AA156" s="5"/>
      <c r="AB156" s="5"/>
      <c r="AC156" s="5"/>
      <c r="AD156" s="5"/>
      <c r="AE156" s="5"/>
      <c r="AF156" s="5"/>
    </row>
    <row r="157" spans="1:32" ht="21" customHeight="1">
      <c r="A157" s="5" t="s">
        <v>6608</v>
      </c>
      <c r="B157" s="5" t="s">
        <v>20966</v>
      </c>
      <c r="C157" s="5" t="s">
        <v>27</v>
      </c>
      <c r="D157" s="5" t="s">
        <v>80</v>
      </c>
      <c r="E157" s="5" t="s">
        <v>29</v>
      </c>
      <c r="F157" s="5">
        <v>8</v>
      </c>
      <c r="G157" s="5">
        <v>15</v>
      </c>
      <c r="H157" s="5" t="s">
        <v>65</v>
      </c>
      <c r="I157" s="5" t="s">
        <v>108</v>
      </c>
      <c r="J157" s="5" t="s">
        <v>6154</v>
      </c>
      <c r="K157" s="5" t="s">
        <v>381</v>
      </c>
      <c r="L157" s="5" t="s">
        <v>20967</v>
      </c>
      <c r="M157" s="5" t="s">
        <v>42</v>
      </c>
      <c r="N157" s="5" t="s">
        <v>55</v>
      </c>
      <c r="O157" s="5"/>
      <c r="P157" s="5" t="b">
        <f t="shared" ca="1" si="0"/>
        <v>1</v>
      </c>
      <c r="Q157" s="5"/>
      <c r="R157" s="5"/>
      <c r="S157" s="5"/>
      <c r="T157" s="5"/>
      <c r="U157" s="5"/>
      <c r="V157" s="5"/>
      <c r="W157" s="5"/>
      <c r="X157" s="5"/>
      <c r="Y157" s="5"/>
      <c r="Z157" s="5"/>
      <c r="AA157" s="5"/>
      <c r="AB157" s="5"/>
      <c r="AC157" s="5"/>
      <c r="AD157" s="5"/>
      <c r="AE157" s="5"/>
      <c r="AF157" s="5"/>
    </row>
    <row r="158" spans="1:32" ht="21" customHeight="1">
      <c r="A158" s="5" t="s">
        <v>6608</v>
      </c>
      <c r="B158" s="5" t="s">
        <v>4929</v>
      </c>
      <c r="C158" s="5" t="s">
        <v>27</v>
      </c>
      <c r="D158" s="5" t="s">
        <v>47</v>
      </c>
      <c r="E158" s="5" t="s">
        <v>45</v>
      </c>
      <c r="F158" s="5">
        <v>8</v>
      </c>
      <c r="G158" s="5">
        <v>16</v>
      </c>
      <c r="H158" s="5" t="s">
        <v>478</v>
      </c>
      <c r="I158" s="5" t="s">
        <v>108</v>
      </c>
      <c r="J158" s="5" t="s">
        <v>81</v>
      </c>
      <c r="K158" s="9" t="s">
        <v>47</v>
      </c>
      <c r="L158" s="5" t="s">
        <v>20968</v>
      </c>
      <c r="M158" s="5" t="s">
        <v>167</v>
      </c>
      <c r="N158" s="5" t="s">
        <v>55</v>
      </c>
      <c r="O158" s="5"/>
      <c r="P158" s="5" t="b">
        <f t="shared" ca="1" si="0"/>
        <v>1</v>
      </c>
      <c r="Q158" s="5"/>
      <c r="R158" s="5"/>
      <c r="S158" s="5"/>
      <c r="T158" s="5"/>
      <c r="U158" s="5"/>
      <c r="V158" s="5"/>
      <c r="W158" s="5"/>
      <c r="X158" s="5"/>
      <c r="Y158" s="5"/>
      <c r="Z158" s="5"/>
      <c r="AA158" s="5"/>
      <c r="AB158" s="5"/>
      <c r="AC158" s="5"/>
      <c r="AD158" s="5"/>
      <c r="AE158" s="5"/>
      <c r="AF158" s="5"/>
    </row>
    <row r="159" spans="1:32" ht="21" customHeight="1">
      <c r="A159" s="5" t="s">
        <v>6608</v>
      </c>
      <c r="B159" s="5" t="s">
        <v>20970</v>
      </c>
      <c r="C159" s="5" t="s">
        <v>27</v>
      </c>
      <c r="D159" s="5" t="s">
        <v>54</v>
      </c>
      <c r="E159" s="5" t="s">
        <v>45</v>
      </c>
      <c r="F159" s="5">
        <v>8</v>
      </c>
      <c r="G159" s="5">
        <v>10</v>
      </c>
      <c r="H159" s="5" t="s">
        <v>30</v>
      </c>
      <c r="I159" s="5" t="s">
        <v>125</v>
      </c>
      <c r="J159" s="5" t="s">
        <v>3528</v>
      </c>
      <c r="K159" s="5" t="s">
        <v>20973</v>
      </c>
      <c r="L159" s="5" t="s">
        <v>20974</v>
      </c>
      <c r="M159" s="5" t="s">
        <v>53</v>
      </c>
      <c r="N159" s="5" t="s">
        <v>55</v>
      </c>
      <c r="O159" s="5"/>
      <c r="P159" s="5" t="b">
        <f t="shared" ca="1" si="0"/>
        <v>1</v>
      </c>
      <c r="Q159" s="5"/>
      <c r="R159" s="5"/>
      <c r="S159" s="5"/>
      <c r="T159" s="5"/>
      <c r="U159" s="5"/>
      <c r="V159" s="5"/>
      <c r="W159" s="5"/>
      <c r="X159" s="5"/>
      <c r="Y159" s="5"/>
      <c r="Z159" s="5"/>
      <c r="AA159" s="5"/>
      <c r="AB159" s="5"/>
      <c r="AC159" s="5"/>
      <c r="AD159" s="5"/>
      <c r="AE159" s="5"/>
      <c r="AF159" s="5"/>
    </row>
    <row r="160" spans="1:32" ht="21" customHeight="1">
      <c r="A160" s="5" t="s">
        <v>6608</v>
      </c>
      <c r="B160" s="5" t="s">
        <v>20975</v>
      </c>
      <c r="C160" s="5" t="s">
        <v>27</v>
      </c>
      <c r="D160" s="5" t="s">
        <v>85</v>
      </c>
      <c r="E160" s="5" t="s">
        <v>45</v>
      </c>
      <c r="F160" s="5">
        <v>8</v>
      </c>
      <c r="G160" s="5">
        <v>10</v>
      </c>
      <c r="H160" s="5" t="s">
        <v>30</v>
      </c>
      <c r="I160" s="5" t="s">
        <v>31</v>
      </c>
      <c r="J160" s="5" t="s">
        <v>76</v>
      </c>
      <c r="K160" s="5" t="s">
        <v>20977</v>
      </c>
      <c r="L160" s="5" t="s">
        <v>20978</v>
      </c>
      <c r="M160" s="5" t="s">
        <v>53</v>
      </c>
      <c r="N160" s="5" t="s">
        <v>55</v>
      </c>
      <c r="O160" s="5"/>
      <c r="P160" s="5" t="b">
        <f t="shared" ca="1" si="0"/>
        <v>1</v>
      </c>
      <c r="Q160" s="5"/>
      <c r="R160" s="5"/>
      <c r="S160" s="5"/>
      <c r="T160" s="5"/>
      <c r="U160" s="5"/>
      <c r="V160" s="5"/>
      <c r="W160" s="5"/>
      <c r="X160" s="5"/>
      <c r="Y160" s="5"/>
      <c r="Z160" s="5"/>
      <c r="AA160" s="5"/>
      <c r="AB160" s="5"/>
      <c r="AC160" s="5"/>
      <c r="AD160" s="5"/>
      <c r="AE160" s="5"/>
      <c r="AF160" s="5"/>
    </row>
    <row r="161" spans="1:32" ht="21" customHeight="1">
      <c r="A161" s="5" t="s">
        <v>20980</v>
      </c>
      <c r="B161" s="5" t="s">
        <v>20981</v>
      </c>
      <c r="C161" s="5" t="s">
        <v>27</v>
      </c>
      <c r="D161" s="5" t="s">
        <v>212</v>
      </c>
      <c r="E161" s="5" t="s">
        <v>45</v>
      </c>
      <c r="F161" s="5">
        <v>8</v>
      </c>
      <c r="G161" s="5">
        <v>20</v>
      </c>
      <c r="H161" s="5" t="s">
        <v>178</v>
      </c>
      <c r="I161" s="5" t="s">
        <v>108</v>
      </c>
      <c r="J161" s="5" t="s">
        <v>252</v>
      </c>
      <c r="K161" s="5" t="s">
        <v>18481</v>
      </c>
      <c r="L161" s="5" t="s">
        <v>20982</v>
      </c>
      <c r="M161" s="5" t="s">
        <v>53</v>
      </c>
      <c r="N161" s="5" t="s">
        <v>55</v>
      </c>
      <c r="O161" s="5"/>
      <c r="P161" s="5" t="b">
        <f t="shared" ca="1" si="0"/>
        <v>1</v>
      </c>
      <c r="Q161" s="5"/>
      <c r="R161" s="5"/>
      <c r="S161" s="5"/>
      <c r="T161" s="5"/>
      <c r="U161" s="5"/>
      <c r="V161" s="5"/>
      <c r="W161" s="5"/>
      <c r="X161" s="5"/>
      <c r="Y161" s="5"/>
      <c r="Z161" s="5"/>
      <c r="AA161" s="5"/>
      <c r="AB161" s="5"/>
      <c r="AC161" s="5"/>
      <c r="AD161" s="5"/>
      <c r="AE161" s="5"/>
      <c r="AF161" s="5"/>
    </row>
    <row r="162" spans="1:32" ht="21" customHeight="1">
      <c r="A162" s="5" t="s">
        <v>13569</v>
      </c>
      <c r="B162" s="5" t="s">
        <v>20984</v>
      </c>
      <c r="C162" s="5" t="s">
        <v>27</v>
      </c>
      <c r="D162" s="5" t="s">
        <v>28</v>
      </c>
      <c r="E162" s="5" t="s">
        <v>29</v>
      </c>
      <c r="F162" s="5">
        <v>8</v>
      </c>
      <c r="G162" s="5">
        <v>16</v>
      </c>
      <c r="H162" s="5" t="s">
        <v>478</v>
      </c>
      <c r="I162" s="5" t="s">
        <v>108</v>
      </c>
      <c r="J162" s="5" t="s">
        <v>566</v>
      </c>
      <c r="K162" s="5" t="s">
        <v>20985</v>
      </c>
      <c r="L162" s="5" t="s">
        <v>20986</v>
      </c>
      <c r="M162" s="5" t="s">
        <v>53</v>
      </c>
      <c r="N162" s="5" t="s">
        <v>55</v>
      </c>
      <c r="O162" s="5"/>
      <c r="P162" s="5" t="b">
        <f t="shared" ca="1" si="0"/>
        <v>1</v>
      </c>
      <c r="Q162" s="5"/>
      <c r="R162" s="5"/>
      <c r="S162" s="5"/>
      <c r="T162" s="5"/>
      <c r="U162" s="5"/>
      <c r="V162" s="5"/>
      <c r="W162" s="5"/>
      <c r="X162" s="5"/>
      <c r="Y162" s="5"/>
      <c r="Z162" s="5"/>
      <c r="AA162" s="5"/>
      <c r="AB162" s="5"/>
      <c r="AC162" s="5"/>
      <c r="AD162" s="5"/>
      <c r="AE162" s="5"/>
      <c r="AF162" s="5"/>
    </row>
    <row r="163" spans="1:32" ht="21" customHeight="1">
      <c r="A163" s="5" t="s">
        <v>20134</v>
      </c>
      <c r="B163" s="5" t="s">
        <v>19251</v>
      </c>
      <c r="C163" s="5" t="s">
        <v>27</v>
      </c>
      <c r="D163" s="5" t="s">
        <v>212</v>
      </c>
      <c r="E163" s="5" t="s">
        <v>29</v>
      </c>
      <c r="F163" s="5">
        <v>8</v>
      </c>
      <c r="G163" s="5">
        <v>10</v>
      </c>
      <c r="H163" s="5" t="s">
        <v>30</v>
      </c>
      <c r="I163" s="5" t="s">
        <v>31</v>
      </c>
      <c r="J163" s="5" t="s">
        <v>117</v>
      </c>
      <c r="K163" s="9" t="s">
        <v>47</v>
      </c>
      <c r="L163" s="5" t="s">
        <v>20991</v>
      </c>
      <c r="M163" s="5" t="s">
        <v>100</v>
      </c>
      <c r="N163" s="5" t="s">
        <v>55</v>
      </c>
      <c r="O163" s="5"/>
      <c r="P163" s="5" t="b">
        <f t="shared" ca="1" si="0"/>
        <v>1</v>
      </c>
      <c r="Q163" s="5"/>
      <c r="R163" s="5"/>
      <c r="S163" s="5"/>
      <c r="T163" s="5"/>
      <c r="U163" s="5"/>
      <c r="V163" s="5"/>
      <c r="W163" s="5"/>
      <c r="X163" s="5"/>
      <c r="Y163" s="5"/>
      <c r="Z163" s="5"/>
      <c r="AA163" s="5"/>
      <c r="AB163" s="5"/>
      <c r="AC163" s="5"/>
      <c r="AD163" s="5"/>
      <c r="AE163" s="5"/>
      <c r="AF163" s="5"/>
    </row>
    <row r="164" spans="1:32" ht="21" customHeight="1">
      <c r="A164" s="5" t="s">
        <v>20992</v>
      </c>
      <c r="B164" s="5" t="s">
        <v>2065</v>
      </c>
      <c r="C164" s="5" t="s">
        <v>27</v>
      </c>
      <c r="D164" s="5" t="s">
        <v>85</v>
      </c>
      <c r="E164" s="5" t="s">
        <v>45</v>
      </c>
      <c r="F164" s="5">
        <v>8</v>
      </c>
      <c r="G164" s="5">
        <v>12</v>
      </c>
      <c r="H164" s="5" t="s">
        <v>852</v>
      </c>
      <c r="I164" s="5" t="s">
        <v>31</v>
      </c>
      <c r="J164" s="5" t="s">
        <v>2067</v>
      </c>
      <c r="K164" s="5" t="s">
        <v>2069</v>
      </c>
      <c r="L164" s="5" t="s">
        <v>20993</v>
      </c>
      <c r="M164" s="5" t="s">
        <v>53</v>
      </c>
      <c r="N164" s="5" t="s">
        <v>271</v>
      </c>
      <c r="O164" s="5"/>
      <c r="P164" s="5" t="b">
        <f t="shared" ca="1" si="0"/>
        <v>1</v>
      </c>
      <c r="Q164" s="5"/>
      <c r="R164" s="5"/>
      <c r="S164" s="5"/>
      <c r="T164" s="5"/>
      <c r="U164" s="5"/>
      <c r="V164" s="5"/>
      <c r="W164" s="5"/>
      <c r="X164" s="5"/>
      <c r="Y164" s="5"/>
      <c r="Z164" s="5"/>
      <c r="AA164" s="5"/>
      <c r="AB164" s="5"/>
      <c r="AC164" s="5"/>
      <c r="AD164" s="5"/>
      <c r="AE164" s="5"/>
      <c r="AF164" s="5"/>
    </row>
    <row r="165" spans="1:32" ht="21" customHeight="1">
      <c r="A165" s="5" t="s">
        <v>20994</v>
      </c>
      <c r="B165" s="5" t="s">
        <v>20995</v>
      </c>
      <c r="C165" s="5" t="s">
        <v>27</v>
      </c>
      <c r="D165" s="5" t="s">
        <v>54</v>
      </c>
      <c r="E165" s="5" t="s">
        <v>45</v>
      </c>
      <c r="F165" s="5">
        <v>8</v>
      </c>
      <c r="G165" s="5">
        <v>13</v>
      </c>
      <c r="H165" s="5" t="s">
        <v>1052</v>
      </c>
      <c r="I165" s="5" t="s">
        <v>31</v>
      </c>
      <c r="J165" s="5" t="s">
        <v>134</v>
      </c>
      <c r="K165" s="5" t="s">
        <v>20996</v>
      </c>
      <c r="L165" s="5" t="s">
        <v>20997</v>
      </c>
      <c r="M165" s="5" t="s">
        <v>37</v>
      </c>
      <c r="N165" s="5" t="s">
        <v>38</v>
      </c>
      <c r="O165" s="5"/>
      <c r="P165" s="5" t="b">
        <f t="shared" ca="1" si="0"/>
        <v>1</v>
      </c>
      <c r="Q165" s="5"/>
      <c r="R165" s="5"/>
      <c r="S165" s="5"/>
      <c r="T165" s="5"/>
      <c r="U165" s="5"/>
      <c r="V165" s="5"/>
      <c r="W165" s="5"/>
      <c r="X165" s="5"/>
      <c r="Y165" s="5"/>
      <c r="Z165" s="5"/>
      <c r="AA165" s="5"/>
      <c r="AB165" s="5"/>
      <c r="AC165" s="5"/>
      <c r="AD165" s="5"/>
      <c r="AE165" s="5"/>
      <c r="AF165" s="5"/>
    </row>
    <row r="166" spans="1:32" ht="21" customHeight="1">
      <c r="A166" s="5" t="s">
        <v>21000</v>
      </c>
      <c r="B166" s="5" t="s">
        <v>16201</v>
      </c>
      <c r="C166" s="5" t="s">
        <v>27</v>
      </c>
      <c r="D166" s="5" t="s">
        <v>85</v>
      </c>
      <c r="E166" s="5" t="s">
        <v>45</v>
      </c>
      <c r="F166" s="5">
        <v>8</v>
      </c>
      <c r="G166" s="5">
        <v>15</v>
      </c>
      <c r="H166" s="5" t="s">
        <v>65</v>
      </c>
      <c r="I166" s="5" t="s">
        <v>108</v>
      </c>
      <c r="J166" s="5" t="s">
        <v>161</v>
      </c>
      <c r="K166" s="5" t="s">
        <v>21002</v>
      </c>
      <c r="L166" s="5" t="s">
        <v>21003</v>
      </c>
      <c r="M166" s="5" t="s">
        <v>167</v>
      </c>
      <c r="N166" s="5" t="s">
        <v>55</v>
      </c>
      <c r="O166" s="5"/>
      <c r="P166" s="5" t="b">
        <f t="shared" ca="1" si="0"/>
        <v>1</v>
      </c>
      <c r="Q166" s="5" t="b">
        <f ca="1">IFERROR(__xludf.DUMMYFUNCTION("REGEXMATCH(L166,""(?i)swift"")"),TRUE)</f>
        <v>1</v>
      </c>
      <c r="R166" s="5"/>
      <c r="S166" s="5"/>
      <c r="T166" s="5"/>
      <c r="U166" s="5"/>
      <c r="V166" s="5"/>
      <c r="W166" s="5"/>
      <c r="X166" s="5"/>
      <c r="Y166" s="5"/>
      <c r="Z166" s="5"/>
      <c r="AA166" s="5"/>
      <c r="AB166" s="5"/>
      <c r="AC166" s="5"/>
      <c r="AD166" s="5"/>
      <c r="AE166" s="5"/>
      <c r="AF166" s="5"/>
    </row>
    <row r="167" spans="1:32" ht="21" customHeight="1">
      <c r="A167" s="5" t="s">
        <v>6608</v>
      </c>
      <c r="B167" s="5" t="s">
        <v>21010</v>
      </c>
      <c r="C167" s="5" t="s">
        <v>27</v>
      </c>
      <c r="D167" s="5" t="s">
        <v>75</v>
      </c>
      <c r="E167" s="5" t="s">
        <v>45</v>
      </c>
      <c r="F167" s="5">
        <v>8</v>
      </c>
      <c r="G167" s="5">
        <v>15</v>
      </c>
      <c r="H167" s="5" t="s">
        <v>65</v>
      </c>
      <c r="I167" s="5" t="s">
        <v>31</v>
      </c>
      <c r="J167" s="5" t="s">
        <v>57</v>
      </c>
      <c r="K167" s="5" t="s">
        <v>21014</v>
      </c>
      <c r="L167" s="5" t="s">
        <v>21015</v>
      </c>
      <c r="M167" s="5" t="s">
        <v>100</v>
      </c>
      <c r="N167" s="5" t="s">
        <v>55</v>
      </c>
      <c r="O167" s="5"/>
      <c r="P167" s="5" t="b">
        <f t="shared" ca="1" si="0"/>
        <v>1</v>
      </c>
      <c r="Q167" s="5"/>
      <c r="R167" s="5"/>
      <c r="S167" s="5"/>
      <c r="T167" s="5"/>
      <c r="U167" s="5"/>
      <c r="V167" s="5"/>
      <c r="W167" s="5"/>
      <c r="X167" s="5"/>
      <c r="Y167" s="5"/>
      <c r="Z167" s="5"/>
      <c r="AA167" s="5"/>
      <c r="AB167" s="5"/>
      <c r="AC167" s="5"/>
      <c r="AD167" s="5"/>
      <c r="AE167" s="5"/>
      <c r="AF167" s="5"/>
    </row>
    <row r="168" spans="1:32" ht="21" customHeight="1">
      <c r="A168" s="5" t="s">
        <v>21019</v>
      </c>
      <c r="B168" s="5" t="s">
        <v>21020</v>
      </c>
      <c r="C168" s="5" t="s">
        <v>27</v>
      </c>
      <c r="D168" s="5" t="s">
        <v>47</v>
      </c>
      <c r="E168" s="5" t="s">
        <v>45</v>
      </c>
      <c r="F168" s="5">
        <v>8</v>
      </c>
      <c r="G168" s="5">
        <v>15</v>
      </c>
      <c r="H168" s="5" t="s">
        <v>65</v>
      </c>
      <c r="I168" s="7" t="s">
        <v>24</v>
      </c>
      <c r="J168" s="5" t="s">
        <v>48</v>
      </c>
      <c r="K168" s="5" t="s">
        <v>5205</v>
      </c>
      <c r="L168" s="5" t="s">
        <v>21021</v>
      </c>
      <c r="M168" s="5" t="s">
        <v>37</v>
      </c>
      <c r="N168" s="5" t="s">
        <v>55</v>
      </c>
      <c r="O168" s="5"/>
      <c r="P168" s="5" t="b">
        <f t="shared" ca="1" si="0"/>
        <v>1</v>
      </c>
      <c r="Q168" s="5"/>
      <c r="R168" s="5"/>
      <c r="S168" s="5"/>
      <c r="T168" s="5"/>
      <c r="U168" s="5"/>
      <c r="V168" s="5"/>
      <c r="W168" s="5"/>
      <c r="X168" s="5"/>
      <c r="Y168" s="5"/>
      <c r="Z168" s="5"/>
      <c r="AA168" s="5"/>
      <c r="AB168" s="5"/>
      <c r="AC168" s="5"/>
      <c r="AD168" s="5"/>
      <c r="AE168" s="5"/>
      <c r="AF168" s="5"/>
    </row>
    <row r="169" spans="1:32" ht="21" customHeight="1">
      <c r="A169" s="5" t="s">
        <v>6608</v>
      </c>
      <c r="B169" s="5" t="s">
        <v>21024</v>
      </c>
      <c r="C169" s="5" t="s">
        <v>27</v>
      </c>
      <c r="D169" s="5" t="s">
        <v>80</v>
      </c>
      <c r="E169" s="5" t="s">
        <v>45</v>
      </c>
      <c r="F169" s="5">
        <v>8</v>
      </c>
      <c r="G169" s="5">
        <v>12</v>
      </c>
      <c r="H169" s="5" t="s">
        <v>852</v>
      </c>
      <c r="I169" s="5" t="s">
        <v>31</v>
      </c>
      <c r="J169" s="5" t="s">
        <v>76</v>
      </c>
      <c r="K169" s="5" t="s">
        <v>8116</v>
      </c>
      <c r="L169" s="5" t="s">
        <v>21025</v>
      </c>
      <c r="M169" s="5" t="s">
        <v>100</v>
      </c>
      <c r="N169" s="5" t="s">
        <v>55</v>
      </c>
      <c r="O169" s="5"/>
      <c r="P169" s="5" t="b">
        <f t="shared" ca="1" si="0"/>
        <v>1</v>
      </c>
      <c r="Q169" s="5"/>
      <c r="R169" s="5"/>
      <c r="S169" s="5"/>
      <c r="T169" s="5"/>
      <c r="U169" s="5"/>
      <c r="V169" s="5"/>
      <c r="W169" s="5"/>
      <c r="X169" s="5"/>
      <c r="Y169" s="5"/>
      <c r="Z169" s="5"/>
      <c r="AA169" s="5"/>
      <c r="AB169" s="5"/>
      <c r="AC169" s="5"/>
      <c r="AD169" s="5"/>
      <c r="AE169" s="5"/>
      <c r="AF169" s="5"/>
    </row>
    <row r="170" spans="1:32" ht="21" customHeight="1">
      <c r="A170" s="5" t="s">
        <v>21027</v>
      </c>
      <c r="B170" s="5" t="s">
        <v>2065</v>
      </c>
      <c r="C170" s="5" t="s">
        <v>27</v>
      </c>
      <c r="D170" s="5" t="s">
        <v>85</v>
      </c>
      <c r="E170" s="5" t="s">
        <v>45</v>
      </c>
      <c r="F170" s="5">
        <v>8</v>
      </c>
      <c r="G170" s="5">
        <v>12</v>
      </c>
      <c r="H170" s="5" t="s">
        <v>852</v>
      </c>
      <c r="I170" s="5" t="s">
        <v>31</v>
      </c>
      <c r="J170" s="5" t="s">
        <v>2067</v>
      </c>
      <c r="K170" s="5" t="s">
        <v>2069</v>
      </c>
      <c r="L170" s="5" t="s">
        <v>21029</v>
      </c>
      <c r="M170" s="5" t="s">
        <v>53</v>
      </c>
      <c r="N170" s="5" t="s">
        <v>271</v>
      </c>
      <c r="O170" s="5"/>
      <c r="P170" s="5" t="b">
        <f t="shared" ca="1" si="0"/>
        <v>1</v>
      </c>
      <c r="Q170" s="5"/>
      <c r="R170" s="5"/>
      <c r="S170" s="5"/>
      <c r="T170" s="5"/>
      <c r="U170" s="5"/>
      <c r="V170" s="5"/>
      <c r="W170" s="5"/>
      <c r="X170" s="5"/>
      <c r="Y170" s="5"/>
      <c r="Z170" s="5"/>
      <c r="AA170" s="5"/>
      <c r="AB170" s="5"/>
      <c r="AC170" s="5"/>
      <c r="AD170" s="5"/>
      <c r="AE170" s="5"/>
      <c r="AF170" s="5"/>
    </row>
    <row r="171" spans="1:32" ht="21" customHeight="1">
      <c r="A171" s="5" t="s">
        <v>6608</v>
      </c>
      <c r="B171" s="5" t="s">
        <v>2065</v>
      </c>
      <c r="C171" s="5" t="s">
        <v>27</v>
      </c>
      <c r="D171" s="5" t="s">
        <v>85</v>
      </c>
      <c r="E171" s="5" t="s">
        <v>45</v>
      </c>
      <c r="F171" s="5">
        <v>8</v>
      </c>
      <c r="G171" s="5">
        <v>12</v>
      </c>
      <c r="H171" s="5" t="s">
        <v>852</v>
      </c>
      <c r="I171" s="5" t="s">
        <v>31</v>
      </c>
      <c r="J171" s="5" t="s">
        <v>2067</v>
      </c>
      <c r="K171" s="5" t="s">
        <v>2069</v>
      </c>
      <c r="L171" s="5" t="s">
        <v>20993</v>
      </c>
      <c r="M171" s="5" t="s">
        <v>53</v>
      </c>
      <c r="N171" s="5" t="s">
        <v>271</v>
      </c>
      <c r="O171" s="5"/>
      <c r="P171" s="5" t="b">
        <f t="shared" ca="1" si="0"/>
        <v>1</v>
      </c>
      <c r="Q171" s="5"/>
      <c r="R171" s="5"/>
      <c r="S171" s="5"/>
      <c r="T171" s="5"/>
      <c r="U171" s="5"/>
      <c r="V171" s="5"/>
      <c r="W171" s="5"/>
      <c r="X171" s="5"/>
      <c r="Y171" s="5"/>
      <c r="Z171" s="5"/>
      <c r="AA171" s="5"/>
      <c r="AB171" s="5"/>
      <c r="AC171" s="5"/>
      <c r="AD171" s="5"/>
      <c r="AE171" s="5"/>
      <c r="AF171" s="5"/>
    </row>
    <row r="172" spans="1:32" ht="21" customHeight="1">
      <c r="A172" s="5" t="s">
        <v>8284</v>
      </c>
      <c r="B172" s="5" t="s">
        <v>8285</v>
      </c>
      <c r="C172" s="5" t="s">
        <v>20</v>
      </c>
      <c r="D172" s="5" t="s">
        <v>1173</v>
      </c>
      <c r="E172" s="5" t="s">
        <v>45</v>
      </c>
      <c r="F172" s="5">
        <v>8</v>
      </c>
      <c r="G172" s="5">
        <v>13</v>
      </c>
      <c r="H172" s="5" t="s">
        <v>107</v>
      </c>
      <c r="I172" s="5" t="s">
        <v>31</v>
      </c>
      <c r="J172" s="5" t="s">
        <v>273</v>
      </c>
      <c r="K172" s="5" t="s">
        <v>6064</v>
      </c>
      <c r="L172" s="5" t="s">
        <v>8286</v>
      </c>
      <c r="M172" s="5" t="s">
        <v>100</v>
      </c>
      <c r="N172" s="5" t="s">
        <v>271</v>
      </c>
      <c r="O172" s="5"/>
      <c r="P172" s="5" t="b">
        <f t="shared" ca="1" si="0"/>
        <v>1</v>
      </c>
      <c r="Q172" s="5"/>
      <c r="R172" s="5"/>
      <c r="S172" s="5"/>
      <c r="T172" s="5"/>
      <c r="U172" s="5"/>
      <c r="V172" s="5"/>
      <c r="W172" s="5"/>
      <c r="X172" s="5"/>
      <c r="Y172" s="5"/>
      <c r="Z172" s="5"/>
      <c r="AA172" s="5"/>
      <c r="AB172" s="5"/>
      <c r="AC172" s="5"/>
      <c r="AD172" s="5"/>
      <c r="AE172" s="5"/>
      <c r="AF172" s="5"/>
    </row>
    <row r="173" spans="1:32" ht="21" customHeight="1">
      <c r="A173" s="5" t="s">
        <v>21037</v>
      </c>
      <c r="B173" s="5" t="s">
        <v>21038</v>
      </c>
      <c r="C173" s="5" t="s">
        <v>20</v>
      </c>
      <c r="D173" s="5" t="s">
        <v>296</v>
      </c>
      <c r="E173" s="5" t="s">
        <v>29</v>
      </c>
      <c r="F173" s="5">
        <v>8</v>
      </c>
      <c r="G173" s="5">
        <v>12</v>
      </c>
      <c r="H173" s="5" t="s">
        <v>852</v>
      </c>
      <c r="I173" s="5" t="s">
        <v>108</v>
      </c>
      <c r="J173" s="5" t="s">
        <v>57</v>
      </c>
      <c r="K173" s="5" t="s">
        <v>6111</v>
      </c>
      <c r="L173" s="5" t="s">
        <v>21039</v>
      </c>
      <c r="M173" s="5" t="s">
        <v>53</v>
      </c>
      <c r="N173" s="5" t="s">
        <v>55</v>
      </c>
      <c r="O173" s="5"/>
      <c r="P173" s="5" t="b">
        <f t="shared" ca="1" si="0"/>
        <v>1</v>
      </c>
      <c r="Q173" s="5"/>
      <c r="R173" s="5"/>
      <c r="S173" s="5"/>
      <c r="T173" s="5"/>
      <c r="U173" s="5"/>
      <c r="V173" s="5"/>
      <c r="W173" s="5"/>
      <c r="X173" s="5"/>
      <c r="Y173" s="5"/>
      <c r="Z173" s="5"/>
      <c r="AA173" s="5"/>
      <c r="AB173" s="5"/>
      <c r="AC173" s="5"/>
      <c r="AD173" s="5"/>
      <c r="AE173" s="5"/>
      <c r="AF173" s="5"/>
    </row>
    <row r="174" spans="1:32" ht="21" customHeight="1">
      <c r="A174" s="5" t="s">
        <v>10343</v>
      </c>
      <c r="B174" s="5" t="s">
        <v>10344</v>
      </c>
      <c r="C174" s="5" t="s">
        <v>20</v>
      </c>
      <c r="D174" s="5" t="s">
        <v>47</v>
      </c>
      <c r="E174" s="5" t="s">
        <v>45</v>
      </c>
      <c r="F174" s="5">
        <v>8</v>
      </c>
      <c r="G174" s="5">
        <v>15</v>
      </c>
      <c r="H174" s="5" t="s">
        <v>65</v>
      </c>
      <c r="I174" s="5" t="s">
        <v>31</v>
      </c>
      <c r="J174" s="5" t="s">
        <v>110</v>
      </c>
      <c r="K174" s="5" t="s">
        <v>10346</v>
      </c>
      <c r="L174" s="5" t="s">
        <v>10347</v>
      </c>
      <c r="M174" s="5" t="s">
        <v>53</v>
      </c>
      <c r="N174" s="5" t="s">
        <v>55</v>
      </c>
      <c r="O174" s="5"/>
      <c r="P174" s="5" t="b">
        <f t="shared" ca="1" si="0"/>
        <v>1</v>
      </c>
      <c r="Q174" s="5"/>
      <c r="R174" s="5"/>
      <c r="S174" s="5"/>
      <c r="T174" s="5"/>
      <c r="U174" s="5"/>
      <c r="V174" s="5"/>
      <c r="W174" s="5"/>
      <c r="X174" s="5"/>
      <c r="Y174" s="5"/>
      <c r="Z174" s="5"/>
      <c r="AA174" s="5"/>
      <c r="AB174" s="5"/>
      <c r="AC174" s="5"/>
      <c r="AD174" s="5"/>
      <c r="AE174" s="5"/>
      <c r="AF174" s="5"/>
    </row>
    <row r="175" spans="1:32" ht="21" customHeight="1">
      <c r="A175" s="5" t="s">
        <v>21047</v>
      </c>
      <c r="B175" s="5" t="s">
        <v>14618</v>
      </c>
      <c r="C175" s="5" t="s">
        <v>20</v>
      </c>
      <c r="D175" s="5" t="s">
        <v>21</v>
      </c>
      <c r="E175" s="5" t="s">
        <v>45</v>
      </c>
      <c r="F175" s="5">
        <v>8</v>
      </c>
      <c r="G175" s="5">
        <v>10</v>
      </c>
      <c r="H175" s="5" t="s">
        <v>30</v>
      </c>
      <c r="I175" s="7" t="s">
        <v>24</v>
      </c>
      <c r="J175" s="5" t="s">
        <v>2520</v>
      </c>
      <c r="K175" s="9" t="s">
        <v>47</v>
      </c>
      <c r="L175" s="5" t="s">
        <v>21050</v>
      </c>
      <c r="M175" s="5" t="s">
        <v>167</v>
      </c>
      <c r="N175" s="5" t="s">
        <v>1117</v>
      </c>
      <c r="O175" s="5"/>
      <c r="P175" s="5" t="b">
        <f t="shared" ca="1" si="0"/>
        <v>1</v>
      </c>
      <c r="Q175" s="5" t="b">
        <f ca="1">IFERROR(__xludf.DUMMYFUNCTION("REGEXMATCH(L175,""(?i)swift"")"),TRUE)</f>
        <v>1</v>
      </c>
      <c r="R175" s="5"/>
      <c r="S175" s="5"/>
      <c r="T175" s="5"/>
      <c r="U175" s="5"/>
      <c r="V175" s="5"/>
      <c r="W175" s="5"/>
      <c r="X175" s="5"/>
      <c r="Y175" s="5"/>
      <c r="Z175" s="5"/>
      <c r="AA175" s="5"/>
      <c r="AB175" s="5"/>
      <c r="AC175" s="5"/>
      <c r="AD175" s="5"/>
      <c r="AE175" s="5"/>
      <c r="AF175" s="5"/>
    </row>
    <row r="176" spans="1:32" ht="21" customHeight="1">
      <c r="A176" s="5" t="s">
        <v>6608</v>
      </c>
      <c r="B176" s="5" t="s">
        <v>6640</v>
      </c>
      <c r="C176" s="5" t="s">
        <v>20</v>
      </c>
      <c r="D176" s="5" t="s">
        <v>21</v>
      </c>
      <c r="E176" s="5" t="s">
        <v>45</v>
      </c>
      <c r="F176" s="5">
        <v>8</v>
      </c>
      <c r="G176" s="5">
        <v>10</v>
      </c>
      <c r="H176" s="5" t="s">
        <v>30</v>
      </c>
      <c r="I176" s="5" t="s">
        <v>125</v>
      </c>
      <c r="J176" s="5" t="s">
        <v>57</v>
      </c>
      <c r="K176" s="5" t="s">
        <v>21054</v>
      </c>
      <c r="L176" s="5" t="s">
        <v>21055</v>
      </c>
      <c r="M176" s="5" t="s">
        <v>167</v>
      </c>
      <c r="N176" s="5" t="s">
        <v>55</v>
      </c>
      <c r="O176" s="5"/>
      <c r="P176" s="5" t="b">
        <f t="shared" ca="1" si="0"/>
        <v>1</v>
      </c>
      <c r="Q176" s="5"/>
      <c r="R176" s="5"/>
      <c r="S176" s="5"/>
      <c r="T176" s="5"/>
      <c r="U176" s="5"/>
      <c r="V176" s="5"/>
      <c r="W176" s="5"/>
      <c r="X176" s="5"/>
      <c r="Y176" s="5"/>
      <c r="Z176" s="5"/>
      <c r="AA176" s="5"/>
      <c r="AB176" s="5"/>
      <c r="AC176" s="5"/>
      <c r="AD176" s="5"/>
      <c r="AE176" s="5"/>
      <c r="AF176" s="5"/>
    </row>
    <row r="177" spans="1:32" ht="21" customHeight="1">
      <c r="A177" s="5" t="s">
        <v>6608</v>
      </c>
      <c r="B177" s="5" t="s">
        <v>21057</v>
      </c>
      <c r="C177" s="5" t="s">
        <v>20</v>
      </c>
      <c r="D177" s="5" t="s">
        <v>296</v>
      </c>
      <c r="E177" s="5" t="s">
        <v>45</v>
      </c>
      <c r="F177" s="5">
        <v>8</v>
      </c>
      <c r="G177" s="5">
        <v>13</v>
      </c>
      <c r="H177" s="5" t="s">
        <v>107</v>
      </c>
      <c r="I177" s="5" t="s">
        <v>108</v>
      </c>
      <c r="J177" s="5" t="s">
        <v>403</v>
      </c>
      <c r="K177" s="5" t="s">
        <v>21059</v>
      </c>
      <c r="L177" s="5" t="s">
        <v>21060</v>
      </c>
      <c r="M177" s="5" t="s">
        <v>42</v>
      </c>
      <c r="N177" s="5" t="s">
        <v>237</v>
      </c>
      <c r="O177" s="5"/>
      <c r="P177" s="5" t="b">
        <f t="shared" ca="1" si="0"/>
        <v>1</v>
      </c>
      <c r="Q177" s="5"/>
      <c r="R177" s="5"/>
      <c r="S177" s="5"/>
      <c r="T177" s="5"/>
      <c r="U177" s="5"/>
      <c r="V177" s="5"/>
      <c r="W177" s="5"/>
      <c r="X177" s="5"/>
      <c r="Y177" s="5"/>
      <c r="Z177" s="5"/>
      <c r="AA177" s="5"/>
      <c r="AB177" s="5"/>
      <c r="AC177" s="5"/>
      <c r="AD177" s="5"/>
      <c r="AE177" s="5"/>
      <c r="AF177" s="5"/>
    </row>
    <row r="178" spans="1:32" ht="21" customHeight="1">
      <c r="A178" s="5" t="s">
        <v>21062</v>
      </c>
      <c r="B178" s="5" t="s">
        <v>21063</v>
      </c>
      <c r="C178" s="5" t="s">
        <v>20</v>
      </c>
      <c r="D178" s="5" t="s">
        <v>21</v>
      </c>
      <c r="E178" s="5" t="s">
        <v>45</v>
      </c>
      <c r="F178" s="5">
        <v>8</v>
      </c>
      <c r="G178" s="5">
        <v>15</v>
      </c>
      <c r="H178" s="5" t="s">
        <v>65</v>
      </c>
      <c r="I178" s="5" t="s">
        <v>108</v>
      </c>
      <c r="J178" s="5" t="s">
        <v>57</v>
      </c>
      <c r="K178" s="5" t="s">
        <v>9881</v>
      </c>
      <c r="L178" s="5" t="s">
        <v>21066</v>
      </c>
      <c r="M178" s="5" t="s">
        <v>100</v>
      </c>
      <c r="N178" s="5" t="s">
        <v>55</v>
      </c>
      <c r="O178" s="5"/>
      <c r="P178" s="5" t="b">
        <f t="shared" ca="1" si="0"/>
        <v>1</v>
      </c>
      <c r="Q178" s="5"/>
      <c r="R178" s="5"/>
      <c r="S178" s="5"/>
      <c r="T178" s="5"/>
      <c r="U178" s="5"/>
      <c r="V178" s="5"/>
      <c r="W178" s="5"/>
      <c r="X178" s="5"/>
      <c r="Y178" s="5"/>
      <c r="Z178" s="5"/>
      <c r="AA178" s="5"/>
      <c r="AB178" s="5"/>
      <c r="AC178" s="5"/>
      <c r="AD178" s="5"/>
      <c r="AE178" s="5"/>
      <c r="AF178" s="5"/>
    </row>
    <row r="179" spans="1:32" ht="21" customHeight="1">
      <c r="A179" s="5" t="s">
        <v>13569</v>
      </c>
      <c r="B179" s="5" t="s">
        <v>21068</v>
      </c>
      <c r="C179" s="5" t="s">
        <v>20</v>
      </c>
      <c r="D179" s="5" t="s">
        <v>1173</v>
      </c>
      <c r="E179" s="5" t="s">
        <v>45</v>
      </c>
      <c r="F179" s="5">
        <v>8</v>
      </c>
      <c r="G179" s="5">
        <v>16</v>
      </c>
      <c r="H179" s="5" t="s">
        <v>478</v>
      </c>
      <c r="I179" s="5" t="s">
        <v>31</v>
      </c>
      <c r="J179" s="5" t="s">
        <v>21069</v>
      </c>
      <c r="K179" s="5" t="s">
        <v>21070</v>
      </c>
      <c r="L179" s="5" t="s">
        <v>21073</v>
      </c>
      <c r="M179" s="5" t="s">
        <v>37</v>
      </c>
      <c r="N179" s="5" t="s">
        <v>55</v>
      </c>
      <c r="O179" s="5"/>
      <c r="P179" s="5" t="b">
        <f t="shared" ca="1" si="0"/>
        <v>1</v>
      </c>
      <c r="Q179" s="5"/>
      <c r="R179" s="5"/>
      <c r="S179" s="5"/>
      <c r="T179" s="5"/>
      <c r="U179" s="5"/>
      <c r="V179" s="5"/>
      <c r="W179" s="5"/>
      <c r="X179" s="5"/>
      <c r="Y179" s="5"/>
      <c r="Z179" s="5"/>
      <c r="AA179" s="5"/>
      <c r="AB179" s="5"/>
      <c r="AC179" s="5"/>
      <c r="AD179" s="5"/>
      <c r="AE179" s="5"/>
      <c r="AF179" s="5"/>
    </row>
    <row r="180" spans="1:32" ht="21" customHeight="1">
      <c r="A180" s="5" t="s">
        <v>21074</v>
      </c>
      <c r="B180" s="5" t="s">
        <v>13070</v>
      </c>
      <c r="C180" s="5" t="s">
        <v>20</v>
      </c>
      <c r="D180" s="5" t="s">
        <v>2283</v>
      </c>
      <c r="E180" s="5" t="s">
        <v>45</v>
      </c>
      <c r="F180" s="5">
        <v>8</v>
      </c>
      <c r="G180" s="5">
        <v>20</v>
      </c>
      <c r="H180" s="5" t="s">
        <v>178</v>
      </c>
      <c r="I180" s="5" t="s">
        <v>31</v>
      </c>
      <c r="J180" s="5" t="s">
        <v>134</v>
      </c>
      <c r="K180" s="5" t="s">
        <v>3299</v>
      </c>
      <c r="L180" s="9" t="s">
        <v>47</v>
      </c>
      <c r="M180" s="5" t="s">
        <v>37</v>
      </c>
      <c r="N180" s="5" t="s">
        <v>55</v>
      </c>
      <c r="O180" s="5"/>
      <c r="P180" s="5" t="b">
        <f t="shared" ca="1" si="0"/>
        <v>1</v>
      </c>
      <c r="Q180" s="9"/>
      <c r="R180" s="5"/>
      <c r="S180" s="5"/>
      <c r="T180" s="5"/>
      <c r="U180" s="5"/>
      <c r="V180" s="5"/>
      <c r="W180" s="5"/>
      <c r="X180" s="5"/>
      <c r="Y180" s="5"/>
      <c r="Z180" s="5"/>
      <c r="AA180" s="5"/>
      <c r="AB180" s="5"/>
      <c r="AC180" s="5"/>
      <c r="AD180" s="5"/>
      <c r="AE180" s="5"/>
      <c r="AF180" s="5"/>
    </row>
    <row r="181" spans="1:32" ht="21" customHeight="1">
      <c r="A181" s="5" t="s">
        <v>21078</v>
      </c>
      <c r="B181" s="5" t="s">
        <v>5620</v>
      </c>
      <c r="C181" s="5" t="s">
        <v>20</v>
      </c>
      <c r="D181" s="5" t="s">
        <v>47</v>
      </c>
      <c r="E181" s="5" t="s">
        <v>45</v>
      </c>
      <c r="F181" s="5">
        <v>8</v>
      </c>
      <c r="G181" s="5">
        <v>10</v>
      </c>
      <c r="H181" s="5" t="s">
        <v>30</v>
      </c>
      <c r="I181" s="7" t="s">
        <v>24</v>
      </c>
      <c r="J181" s="5" t="s">
        <v>117</v>
      </c>
      <c r="K181" s="5" t="s">
        <v>21079</v>
      </c>
      <c r="L181" s="9" t="s">
        <v>47</v>
      </c>
      <c r="M181" s="5" t="s">
        <v>1599</v>
      </c>
      <c r="N181" s="5" t="s">
        <v>55</v>
      </c>
      <c r="O181" s="5"/>
      <c r="P181" s="5" t="b">
        <f t="shared" ca="1" si="0"/>
        <v>1</v>
      </c>
      <c r="Q181" s="5" t="b">
        <f ca="1">IFERROR(__xludf.DUMMYFUNCTION("REGEXMATCH(L181,""(?i)swift"")"),FALSE)</f>
        <v>0</v>
      </c>
      <c r="R181" s="5"/>
      <c r="S181" s="5"/>
      <c r="T181" s="5"/>
      <c r="U181" s="5"/>
      <c r="V181" s="5"/>
      <c r="W181" s="5"/>
      <c r="X181" s="5"/>
      <c r="Y181" s="5"/>
      <c r="Z181" s="5"/>
      <c r="AA181" s="5"/>
      <c r="AB181" s="5"/>
      <c r="AC181" s="5"/>
      <c r="AD181" s="5"/>
      <c r="AE181" s="5"/>
      <c r="AF181" s="5"/>
    </row>
    <row r="182" spans="1:32" ht="21" customHeight="1">
      <c r="A182" s="5" t="s">
        <v>21084</v>
      </c>
      <c r="B182" s="5" t="s">
        <v>5620</v>
      </c>
      <c r="C182" s="5" t="s">
        <v>20</v>
      </c>
      <c r="D182" s="5" t="s">
        <v>47</v>
      </c>
      <c r="E182" s="5" t="s">
        <v>45</v>
      </c>
      <c r="F182" s="5">
        <v>8</v>
      </c>
      <c r="G182" s="5">
        <v>10</v>
      </c>
      <c r="H182" s="5" t="s">
        <v>30</v>
      </c>
      <c r="I182" s="7" t="s">
        <v>24</v>
      </c>
      <c r="J182" s="5" t="s">
        <v>117</v>
      </c>
      <c r="K182" s="5" t="s">
        <v>21085</v>
      </c>
      <c r="L182" s="9" t="s">
        <v>47</v>
      </c>
      <c r="M182" s="5" t="s">
        <v>1599</v>
      </c>
      <c r="N182" s="5" t="s">
        <v>55</v>
      </c>
      <c r="O182" s="5"/>
      <c r="P182" s="5" t="b">
        <f t="shared" ca="1" si="0"/>
        <v>1</v>
      </c>
      <c r="Q182" s="9"/>
      <c r="R182" s="5"/>
      <c r="S182" s="5"/>
      <c r="T182" s="5"/>
      <c r="U182" s="5"/>
      <c r="V182" s="5"/>
      <c r="W182" s="5"/>
      <c r="X182" s="5"/>
      <c r="Y182" s="5"/>
      <c r="Z182" s="5"/>
      <c r="AA182" s="5"/>
      <c r="AB182" s="5"/>
      <c r="AC182" s="5"/>
      <c r="AD182" s="5"/>
      <c r="AE182" s="5"/>
      <c r="AF182" s="5"/>
    </row>
    <row r="183" spans="1:32" ht="21" customHeight="1">
      <c r="A183" s="5" t="s">
        <v>6608</v>
      </c>
      <c r="B183" s="5" t="s">
        <v>9779</v>
      </c>
      <c r="C183" s="5" t="s">
        <v>41</v>
      </c>
      <c r="D183" s="5" t="s">
        <v>114</v>
      </c>
      <c r="E183" s="5" t="s">
        <v>45</v>
      </c>
      <c r="F183" s="5">
        <v>8</v>
      </c>
      <c r="G183" s="5">
        <v>10</v>
      </c>
      <c r="H183" s="5" t="s">
        <v>30</v>
      </c>
      <c r="I183" s="7" t="s">
        <v>24</v>
      </c>
      <c r="J183" s="5" t="s">
        <v>110</v>
      </c>
      <c r="K183" s="5" t="s">
        <v>9781</v>
      </c>
      <c r="L183" s="5" t="s">
        <v>21091</v>
      </c>
      <c r="M183" s="5" t="s">
        <v>53</v>
      </c>
      <c r="N183" s="5" t="s">
        <v>405</v>
      </c>
      <c r="O183" s="5"/>
      <c r="P183" s="5" t="b">
        <f t="shared" ca="1" si="0"/>
        <v>1</v>
      </c>
      <c r="Q183" s="5"/>
      <c r="R183" s="5"/>
      <c r="S183" s="5"/>
      <c r="T183" s="5"/>
      <c r="U183" s="5"/>
      <c r="V183" s="5"/>
      <c r="W183" s="5"/>
      <c r="X183" s="5"/>
      <c r="Y183" s="5"/>
      <c r="Z183" s="5"/>
      <c r="AA183" s="5"/>
      <c r="AB183" s="5"/>
      <c r="AC183" s="5"/>
      <c r="AD183" s="5"/>
      <c r="AE183" s="5"/>
      <c r="AF183" s="5"/>
    </row>
    <row r="184" spans="1:32" ht="21" customHeight="1">
      <c r="A184" s="5" t="s">
        <v>21093</v>
      </c>
      <c r="B184" s="5" t="s">
        <v>1815</v>
      </c>
      <c r="C184" s="5" t="s">
        <v>41</v>
      </c>
      <c r="D184" s="5" t="s">
        <v>169</v>
      </c>
      <c r="E184" s="5" t="s">
        <v>45</v>
      </c>
      <c r="F184" s="5">
        <v>8</v>
      </c>
      <c r="G184" s="5">
        <v>15</v>
      </c>
      <c r="H184" s="5" t="s">
        <v>65</v>
      </c>
      <c r="I184" s="5" t="s">
        <v>108</v>
      </c>
      <c r="J184" s="5" t="s">
        <v>57</v>
      </c>
      <c r="K184" s="5" t="s">
        <v>9225</v>
      </c>
      <c r="L184" s="5" t="s">
        <v>21095</v>
      </c>
      <c r="M184" s="5" t="s">
        <v>37</v>
      </c>
      <c r="N184" s="5" t="s">
        <v>55</v>
      </c>
      <c r="O184" s="5"/>
      <c r="P184" s="5" t="b">
        <f t="shared" ca="1" si="0"/>
        <v>1</v>
      </c>
      <c r="Q184" s="5"/>
      <c r="R184" s="5"/>
      <c r="S184" s="5"/>
      <c r="T184" s="5"/>
      <c r="U184" s="5"/>
      <c r="V184" s="5"/>
      <c r="W184" s="5"/>
      <c r="X184" s="5"/>
      <c r="Y184" s="5"/>
      <c r="Z184" s="5"/>
      <c r="AA184" s="5"/>
      <c r="AB184" s="5"/>
      <c r="AC184" s="5"/>
      <c r="AD184" s="5"/>
      <c r="AE184" s="5"/>
      <c r="AF184" s="5"/>
    </row>
    <row r="185" spans="1:32" ht="21" customHeight="1">
      <c r="A185" s="5" t="s">
        <v>20134</v>
      </c>
      <c r="B185" s="5" t="s">
        <v>12436</v>
      </c>
      <c r="C185" s="5" t="s">
        <v>41</v>
      </c>
      <c r="D185" s="5" t="s">
        <v>94</v>
      </c>
      <c r="E185" s="5" t="s">
        <v>29</v>
      </c>
      <c r="F185" s="5">
        <v>8</v>
      </c>
      <c r="G185" s="5">
        <v>15</v>
      </c>
      <c r="H185" s="5" t="s">
        <v>65</v>
      </c>
      <c r="I185" s="7" t="s">
        <v>24</v>
      </c>
      <c r="J185" s="5" t="s">
        <v>106</v>
      </c>
      <c r="K185" s="5" t="s">
        <v>21097</v>
      </c>
      <c r="L185" s="5" t="s">
        <v>21098</v>
      </c>
      <c r="M185" s="5" t="s">
        <v>53</v>
      </c>
      <c r="N185" s="5" t="s">
        <v>55</v>
      </c>
      <c r="O185" s="5"/>
      <c r="P185" s="5" t="b">
        <f t="shared" ca="1" si="0"/>
        <v>1</v>
      </c>
      <c r="Q185" s="5"/>
      <c r="R185" s="5"/>
      <c r="S185" s="5"/>
      <c r="T185" s="5"/>
      <c r="U185" s="5"/>
      <c r="V185" s="5"/>
      <c r="W185" s="5"/>
      <c r="X185" s="5"/>
      <c r="Y185" s="5"/>
      <c r="Z185" s="5"/>
      <c r="AA185" s="5"/>
      <c r="AB185" s="5"/>
      <c r="AC185" s="5"/>
      <c r="AD185" s="5"/>
      <c r="AE185" s="5"/>
      <c r="AF185" s="5"/>
    </row>
    <row r="186" spans="1:32" ht="21" customHeight="1">
      <c r="A186" s="5" t="s">
        <v>6608</v>
      </c>
      <c r="B186" s="5" t="s">
        <v>21103</v>
      </c>
      <c r="C186" s="5" t="s">
        <v>41</v>
      </c>
      <c r="D186" s="5" t="s">
        <v>114</v>
      </c>
      <c r="E186" s="5" t="s">
        <v>29</v>
      </c>
      <c r="F186" s="5">
        <v>8</v>
      </c>
      <c r="G186" s="5">
        <v>10</v>
      </c>
      <c r="H186" s="5" t="s">
        <v>30</v>
      </c>
      <c r="I186" s="5" t="s">
        <v>31</v>
      </c>
      <c r="J186" s="5" t="s">
        <v>117</v>
      </c>
      <c r="K186" s="5" t="s">
        <v>21104</v>
      </c>
      <c r="L186" s="5" t="s">
        <v>21105</v>
      </c>
      <c r="M186" s="5" t="s">
        <v>53</v>
      </c>
      <c r="N186" s="5" t="s">
        <v>237</v>
      </c>
      <c r="O186" s="5"/>
      <c r="P186" s="5" t="b">
        <f t="shared" ca="1" si="0"/>
        <v>1</v>
      </c>
      <c r="Q186" s="5"/>
      <c r="R186" s="5"/>
      <c r="S186" s="5"/>
      <c r="T186" s="5"/>
      <c r="U186" s="5"/>
      <c r="V186" s="5"/>
      <c r="W186" s="5"/>
      <c r="X186" s="5"/>
      <c r="Y186" s="5"/>
      <c r="Z186" s="5"/>
      <c r="AA186" s="5"/>
      <c r="AB186" s="5"/>
      <c r="AC186" s="5"/>
      <c r="AD186" s="5"/>
      <c r="AE186" s="5"/>
      <c r="AF186" s="5"/>
    </row>
    <row r="187" spans="1:32" ht="21" customHeight="1">
      <c r="A187" s="5" t="s">
        <v>6608</v>
      </c>
      <c r="B187" s="5" t="s">
        <v>5871</v>
      </c>
      <c r="C187" s="5" t="s">
        <v>41</v>
      </c>
      <c r="D187" s="5" t="s">
        <v>94</v>
      </c>
      <c r="E187" s="5" t="s">
        <v>45</v>
      </c>
      <c r="F187" s="5">
        <v>8</v>
      </c>
      <c r="G187" s="5">
        <v>20</v>
      </c>
      <c r="H187" s="5" t="s">
        <v>178</v>
      </c>
      <c r="I187" s="5" t="s">
        <v>108</v>
      </c>
      <c r="J187" s="5" t="s">
        <v>117</v>
      </c>
      <c r="K187" s="5" t="s">
        <v>21109</v>
      </c>
      <c r="L187" s="5" t="s">
        <v>21111</v>
      </c>
      <c r="M187" s="5" t="s">
        <v>42</v>
      </c>
      <c r="N187" s="5" t="s">
        <v>55</v>
      </c>
      <c r="O187" s="5"/>
      <c r="P187" s="5" t="b">
        <f t="shared" ca="1" si="0"/>
        <v>1</v>
      </c>
      <c r="Q187" s="5"/>
      <c r="R187" s="5"/>
      <c r="S187" s="5"/>
      <c r="T187" s="5"/>
      <c r="U187" s="5"/>
      <c r="V187" s="5"/>
      <c r="W187" s="5"/>
      <c r="X187" s="5"/>
      <c r="Y187" s="5"/>
      <c r="Z187" s="5"/>
      <c r="AA187" s="5"/>
      <c r="AB187" s="5"/>
      <c r="AC187" s="5"/>
      <c r="AD187" s="5"/>
      <c r="AE187" s="5"/>
      <c r="AF187" s="5"/>
    </row>
    <row r="188" spans="1:32" ht="21" customHeight="1">
      <c r="A188" s="5" t="s">
        <v>6608</v>
      </c>
      <c r="B188" s="5" t="s">
        <v>5907</v>
      </c>
      <c r="C188" s="5" t="s">
        <v>41</v>
      </c>
      <c r="D188" s="5" t="s">
        <v>169</v>
      </c>
      <c r="E188" s="5" t="s">
        <v>29</v>
      </c>
      <c r="F188" s="5">
        <v>8</v>
      </c>
      <c r="G188" s="5">
        <v>20</v>
      </c>
      <c r="H188" s="5" t="s">
        <v>178</v>
      </c>
      <c r="I188" s="5" t="s">
        <v>31</v>
      </c>
      <c r="J188" s="5" t="s">
        <v>110</v>
      </c>
      <c r="K188" s="5" t="s">
        <v>3257</v>
      </c>
      <c r="L188" s="5" t="s">
        <v>20859</v>
      </c>
      <c r="M188" s="5" t="s">
        <v>53</v>
      </c>
      <c r="N188" s="5" t="s">
        <v>55</v>
      </c>
      <c r="O188" s="5"/>
      <c r="P188" s="5" t="b">
        <f t="shared" ca="1" si="0"/>
        <v>1</v>
      </c>
      <c r="Q188" s="5"/>
      <c r="R188" s="5"/>
      <c r="S188" s="5"/>
      <c r="T188" s="5"/>
      <c r="U188" s="5"/>
      <c r="V188" s="5"/>
      <c r="W188" s="5"/>
      <c r="X188" s="5"/>
      <c r="Y188" s="5"/>
      <c r="Z188" s="5"/>
      <c r="AA188" s="5"/>
      <c r="AB188" s="5"/>
      <c r="AC188" s="5"/>
      <c r="AD188" s="5"/>
      <c r="AE188" s="5"/>
      <c r="AF188" s="5"/>
    </row>
    <row r="189" spans="1:32" ht="21" customHeight="1">
      <c r="A189" s="5" t="s">
        <v>21115</v>
      </c>
      <c r="B189" s="5" t="s">
        <v>10814</v>
      </c>
      <c r="C189" s="5" t="s">
        <v>41</v>
      </c>
      <c r="D189" s="5" t="s">
        <v>114</v>
      </c>
      <c r="E189" s="5" t="s">
        <v>29</v>
      </c>
      <c r="F189" s="5">
        <v>8</v>
      </c>
      <c r="G189" s="5">
        <v>16</v>
      </c>
      <c r="H189" s="5" t="s">
        <v>478</v>
      </c>
      <c r="I189" s="5" t="s">
        <v>125</v>
      </c>
      <c r="J189" s="5" t="s">
        <v>2924</v>
      </c>
      <c r="K189" s="5" t="s">
        <v>381</v>
      </c>
      <c r="L189" s="9" t="s">
        <v>47</v>
      </c>
      <c r="M189" s="5" t="s">
        <v>53</v>
      </c>
      <c r="N189" s="5" t="s">
        <v>55</v>
      </c>
      <c r="O189" s="5"/>
      <c r="P189" s="5" t="b">
        <f t="shared" ca="1" si="0"/>
        <v>1</v>
      </c>
      <c r="Q189" s="9"/>
      <c r="R189" s="5"/>
      <c r="S189" s="5"/>
      <c r="T189" s="5"/>
      <c r="U189" s="5"/>
      <c r="V189" s="5"/>
      <c r="W189" s="5"/>
      <c r="X189" s="5"/>
      <c r="Y189" s="5"/>
      <c r="Z189" s="5"/>
      <c r="AA189" s="5"/>
      <c r="AB189" s="5"/>
      <c r="AC189" s="5"/>
      <c r="AD189" s="5"/>
      <c r="AE189" s="5"/>
      <c r="AF189" s="5"/>
    </row>
    <row r="190" spans="1:32" ht="21" customHeight="1">
      <c r="A190" s="5" t="s">
        <v>21116</v>
      </c>
      <c r="B190" s="5" t="s">
        <v>10198</v>
      </c>
      <c r="C190" s="5" t="s">
        <v>41</v>
      </c>
      <c r="D190" s="5" t="s">
        <v>47</v>
      </c>
      <c r="E190" s="5" t="s">
        <v>45</v>
      </c>
      <c r="F190" s="5">
        <v>8</v>
      </c>
      <c r="G190" s="5">
        <v>15</v>
      </c>
      <c r="H190" s="5" t="s">
        <v>65</v>
      </c>
      <c r="I190" s="5" t="s">
        <v>31</v>
      </c>
      <c r="J190" s="5" t="s">
        <v>110</v>
      </c>
      <c r="K190" s="5" t="s">
        <v>21118</v>
      </c>
      <c r="L190" s="5" t="s">
        <v>21119</v>
      </c>
      <c r="M190" s="5" t="s">
        <v>53</v>
      </c>
      <c r="N190" s="5" t="s">
        <v>89</v>
      </c>
      <c r="O190" s="5"/>
      <c r="P190" s="5" t="b">
        <f t="shared" ca="1" si="0"/>
        <v>1</v>
      </c>
      <c r="Q190" s="5" t="b">
        <f ca="1">IFERROR(__xludf.DUMMYFUNCTION("REGEXMATCH(L190,""(?i)swift"")"),TRUE)</f>
        <v>1</v>
      </c>
      <c r="R190" s="5"/>
      <c r="S190" s="5"/>
      <c r="T190" s="5"/>
      <c r="U190" s="5"/>
      <c r="V190" s="5"/>
      <c r="W190" s="5"/>
      <c r="X190" s="5"/>
      <c r="Y190" s="5"/>
      <c r="Z190" s="5"/>
      <c r="AA190" s="5"/>
      <c r="AB190" s="5"/>
      <c r="AC190" s="5"/>
      <c r="AD190" s="5"/>
      <c r="AE190" s="5"/>
      <c r="AF190" s="5"/>
    </row>
    <row r="191" spans="1:32" ht="21" customHeight="1">
      <c r="A191" s="5" t="s">
        <v>21122</v>
      </c>
      <c r="B191" s="5" t="s">
        <v>21123</v>
      </c>
      <c r="C191" s="5" t="s">
        <v>41</v>
      </c>
      <c r="D191" s="5" t="s">
        <v>375</v>
      </c>
      <c r="E191" s="5" t="s">
        <v>45</v>
      </c>
      <c r="F191" s="5">
        <v>8</v>
      </c>
      <c r="G191" s="5">
        <v>15</v>
      </c>
      <c r="H191" s="5" t="s">
        <v>65</v>
      </c>
      <c r="I191" s="5" t="s">
        <v>108</v>
      </c>
      <c r="J191" s="5" t="s">
        <v>134</v>
      </c>
      <c r="K191" s="5" t="s">
        <v>21124</v>
      </c>
      <c r="L191" s="5" t="s">
        <v>21125</v>
      </c>
      <c r="M191" s="5" t="s">
        <v>37</v>
      </c>
      <c r="N191" s="5" t="s">
        <v>55</v>
      </c>
      <c r="O191" s="5"/>
      <c r="P191" s="5" t="b">
        <f t="shared" ca="1" si="0"/>
        <v>1</v>
      </c>
      <c r="Q191" s="5"/>
      <c r="R191" s="5"/>
      <c r="S191" s="5"/>
      <c r="T191" s="5"/>
      <c r="U191" s="5"/>
      <c r="V191" s="5"/>
      <c r="W191" s="5"/>
      <c r="X191" s="5"/>
      <c r="Y191" s="5"/>
      <c r="Z191" s="5"/>
      <c r="AA191" s="5"/>
      <c r="AB191" s="5"/>
      <c r="AC191" s="5"/>
      <c r="AD191" s="5"/>
      <c r="AE191" s="5"/>
      <c r="AF191" s="5"/>
    </row>
    <row r="192" spans="1:32" ht="21" customHeight="1">
      <c r="A192" s="5" t="s">
        <v>21130</v>
      </c>
      <c r="B192" s="5" t="s">
        <v>21131</v>
      </c>
      <c r="C192" s="5" t="s">
        <v>41</v>
      </c>
      <c r="D192" s="5" t="s">
        <v>94</v>
      </c>
      <c r="E192" s="5" t="s">
        <v>45</v>
      </c>
      <c r="F192" s="5">
        <v>8</v>
      </c>
      <c r="G192" s="5">
        <v>15</v>
      </c>
      <c r="H192" s="5" t="s">
        <v>65</v>
      </c>
      <c r="I192" s="5" t="s">
        <v>108</v>
      </c>
      <c r="J192" s="5" t="s">
        <v>21132</v>
      </c>
      <c r="K192" s="5" t="s">
        <v>21133</v>
      </c>
      <c r="L192" s="5" t="s">
        <v>21136</v>
      </c>
      <c r="M192" s="5" t="s">
        <v>37</v>
      </c>
      <c r="N192" s="5" t="s">
        <v>89</v>
      </c>
      <c r="O192" s="5"/>
      <c r="P192" s="5" t="b">
        <f t="shared" ca="1" si="0"/>
        <v>1</v>
      </c>
      <c r="Q192" s="5" t="b">
        <f ca="1">IFERROR(__xludf.DUMMYFUNCTION("REGEXMATCH(L192,""(?i)swift"")"),TRUE)</f>
        <v>1</v>
      </c>
      <c r="R192" s="5"/>
      <c r="S192" s="5"/>
      <c r="T192" s="5"/>
      <c r="U192" s="5"/>
      <c r="V192" s="5"/>
      <c r="W192" s="5"/>
      <c r="X192" s="5"/>
      <c r="Y192" s="5"/>
      <c r="Z192" s="5"/>
      <c r="AA192" s="5"/>
      <c r="AB192" s="5"/>
      <c r="AC192" s="5"/>
      <c r="AD192" s="5"/>
      <c r="AE192" s="5"/>
      <c r="AF192" s="5"/>
    </row>
    <row r="193" spans="1:32" ht="21" customHeight="1">
      <c r="A193" s="5" t="s">
        <v>6608</v>
      </c>
      <c r="B193" s="5" t="s">
        <v>21140</v>
      </c>
      <c r="C193" s="5" t="s">
        <v>41</v>
      </c>
      <c r="D193" s="5" t="s">
        <v>94</v>
      </c>
      <c r="E193" s="5" t="s">
        <v>45</v>
      </c>
      <c r="F193" s="5">
        <v>8</v>
      </c>
      <c r="G193" s="5">
        <v>15</v>
      </c>
      <c r="H193" s="5" t="s">
        <v>65</v>
      </c>
      <c r="I193" s="5" t="s">
        <v>31</v>
      </c>
      <c r="J193" s="5" t="s">
        <v>57</v>
      </c>
      <c r="K193" s="5" t="s">
        <v>21141</v>
      </c>
      <c r="L193" s="5" t="s">
        <v>21142</v>
      </c>
      <c r="M193" s="5" t="s">
        <v>53</v>
      </c>
      <c r="N193" s="5" t="s">
        <v>55</v>
      </c>
      <c r="O193" s="5"/>
      <c r="P193" s="5" t="b">
        <f t="shared" ca="1" si="0"/>
        <v>1</v>
      </c>
      <c r="Q193" s="5"/>
      <c r="R193" s="5"/>
      <c r="S193" s="5"/>
      <c r="T193" s="5"/>
      <c r="U193" s="5"/>
      <c r="V193" s="5"/>
      <c r="W193" s="5"/>
      <c r="X193" s="5"/>
      <c r="Y193" s="5"/>
      <c r="Z193" s="5"/>
      <c r="AA193" s="5"/>
      <c r="AB193" s="5"/>
      <c r="AC193" s="5"/>
      <c r="AD193" s="5"/>
      <c r="AE193" s="5"/>
      <c r="AF193" s="5"/>
    </row>
    <row r="194" spans="1:32" ht="21" customHeight="1">
      <c r="A194" s="5" t="s">
        <v>19135</v>
      </c>
      <c r="B194" s="5" t="s">
        <v>16339</v>
      </c>
      <c r="C194" s="5" t="s">
        <v>41</v>
      </c>
      <c r="D194" s="5" t="s">
        <v>47</v>
      </c>
      <c r="E194" s="5" t="s">
        <v>29</v>
      </c>
      <c r="F194" s="5">
        <v>8</v>
      </c>
      <c r="G194" s="5">
        <v>16</v>
      </c>
      <c r="H194" s="5" t="s">
        <v>478</v>
      </c>
      <c r="I194" s="5" t="s">
        <v>31</v>
      </c>
      <c r="J194" s="5" t="s">
        <v>6242</v>
      </c>
      <c r="K194" s="5" t="s">
        <v>2820</v>
      </c>
      <c r="L194" s="5" t="s">
        <v>19137</v>
      </c>
      <c r="M194" s="5" t="s">
        <v>37</v>
      </c>
      <c r="N194" s="5" t="s">
        <v>55</v>
      </c>
      <c r="O194" s="5"/>
      <c r="P194" s="5" t="b">
        <f t="shared" ca="1" si="0"/>
        <v>1</v>
      </c>
      <c r="Q194" s="5" t="b">
        <f ca="1">IFERROR(__xludf.DUMMYFUNCTION("REGEXMATCH(L194,""(?i)swift"")"),TRUE)</f>
        <v>1</v>
      </c>
      <c r="R194" s="5"/>
      <c r="S194" s="5"/>
      <c r="T194" s="5"/>
      <c r="U194" s="5"/>
      <c r="V194" s="5"/>
      <c r="W194" s="5"/>
      <c r="X194" s="5"/>
      <c r="Y194" s="5"/>
      <c r="Z194" s="5"/>
      <c r="AA194" s="5"/>
      <c r="AB194" s="5"/>
      <c r="AC194" s="5"/>
      <c r="AD194" s="5"/>
      <c r="AE194" s="5"/>
      <c r="AF194" s="5"/>
    </row>
    <row r="195" spans="1:32" ht="21" customHeight="1">
      <c r="A195" s="5" t="s">
        <v>6608</v>
      </c>
      <c r="B195" s="5" t="s">
        <v>21146</v>
      </c>
      <c r="C195" s="5" t="s">
        <v>41</v>
      </c>
      <c r="D195" s="5" t="s">
        <v>114</v>
      </c>
      <c r="E195" s="5" t="s">
        <v>45</v>
      </c>
      <c r="F195" s="5">
        <v>8</v>
      </c>
      <c r="G195" s="5">
        <v>15</v>
      </c>
      <c r="H195" s="5" t="s">
        <v>65</v>
      </c>
      <c r="I195" s="5" t="s">
        <v>108</v>
      </c>
      <c r="J195" s="5" t="s">
        <v>76</v>
      </c>
      <c r="K195" s="5" t="s">
        <v>21147</v>
      </c>
      <c r="L195" s="5" t="s">
        <v>21148</v>
      </c>
      <c r="M195" s="5" t="s">
        <v>53</v>
      </c>
      <c r="N195" s="5" t="s">
        <v>55</v>
      </c>
      <c r="O195" s="5"/>
      <c r="P195" s="5" t="b">
        <f t="shared" ca="1" si="0"/>
        <v>1</v>
      </c>
      <c r="Q195" s="5"/>
      <c r="R195" s="5"/>
      <c r="S195" s="5"/>
      <c r="T195" s="5"/>
      <c r="U195" s="5"/>
      <c r="V195" s="5"/>
      <c r="W195" s="5"/>
      <c r="X195" s="5"/>
      <c r="Y195" s="5"/>
      <c r="Z195" s="5"/>
      <c r="AA195" s="5"/>
      <c r="AB195" s="5"/>
      <c r="AC195" s="5"/>
      <c r="AD195" s="5"/>
      <c r="AE195" s="5"/>
      <c r="AF195" s="5"/>
    </row>
    <row r="196" spans="1:32" ht="21" customHeight="1">
      <c r="A196" s="5" t="s">
        <v>2660</v>
      </c>
      <c r="B196" s="5" t="s">
        <v>13215</v>
      </c>
      <c r="C196" s="5" t="s">
        <v>41</v>
      </c>
      <c r="D196" s="5" t="s">
        <v>94</v>
      </c>
      <c r="E196" s="5" t="s">
        <v>45</v>
      </c>
      <c r="F196" s="5">
        <v>8</v>
      </c>
      <c r="G196" s="5">
        <v>16</v>
      </c>
      <c r="H196" s="5" t="s">
        <v>478</v>
      </c>
      <c r="I196" s="7" t="s">
        <v>24</v>
      </c>
      <c r="J196" s="5" t="s">
        <v>161</v>
      </c>
      <c r="K196" s="5" t="s">
        <v>2159</v>
      </c>
      <c r="L196" s="5" t="s">
        <v>21151</v>
      </c>
      <c r="M196" s="5" t="s">
        <v>37</v>
      </c>
      <c r="N196" s="5" t="s">
        <v>237</v>
      </c>
      <c r="O196" s="5"/>
      <c r="P196" s="5" t="b">
        <f t="shared" ca="1" si="0"/>
        <v>1</v>
      </c>
      <c r="Q196" s="5" t="b">
        <f ca="1">IFERROR(__xludf.DUMMYFUNCTION("REGEXMATCH(L196,""(?i)swift"")"),TRUE)</f>
        <v>1</v>
      </c>
      <c r="R196" s="5"/>
      <c r="S196" s="5"/>
      <c r="T196" s="5"/>
      <c r="U196" s="5"/>
      <c r="V196" s="5"/>
      <c r="W196" s="5"/>
      <c r="X196" s="5"/>
      <c r="Y196" s="5"/>
      <c r="Z196" s="5"/>
      <c r="AA196" s="5"/>
      <c r="AB196" s="5"/>
      <c r="AC196" s="5"/>
      <c r="AD196" s="5"/>
      <c r="AE196" s="5"/>
      <c r="AF196" s="5"/>
    </row>
    <row r="197" spans="1:32" ht="21" customHeight="1">
      <c r="A197" s="5" t="s">
        <v>21154</v>
      </c>
      <c r="B197" s="5" t="s">
        <v>12812</v>
      </c>
      <c r="C197" s="5" t="s">
        <v>41</v>
      </c>
      <c r="D197" s="5" t="s">
        <v>94</v>
      </c>
      <c r="E197" s="5" t="s">
        <v>29</v>
      </c>
      <c r="F197" s="5">
        <v>8</v>
      </c>
      <c r="G197" s="5">
        <v>13</v>
      </c>
      <c r="H197" s="5" t="s">
        <v>107</v>
      </c>
      <c r="I197" s="5" t="s">
        <v>125</v>
      </c>
      <c r="J197" s="5" t="s">
        <v>947</v>
      </c>
      <c r="K197" s="5" t="s">
        <v>21157</v>
      </c>
      <c r="L197" s="5" t="s">
        <v>21158</v>
      </c>
      <c r="M197" s="5" t="s">
        <v>37</v>
      </c>
      <c r="N197" s="5" t="s">
        <v>55</v>
      </c>
      <c r="O197" s="5"/>
      <c r="P197" s="5" t="b">
        <f t="shared" ca="1" si="0"/>
        <v>1</v>
      </c>
      <c r="Q197" s="5"/>
      <c r="R197" s="5"/>
      <c r="S197" s="5"/>
      <c r="T197" s="5"/>
      <c r="U197" s="5"/>
      <c r="V197" s="5"/>
      <c r="W197" s="5"/>
      <c r="X197" s="5"/>
      <c r="Y197" s="5"/>
      <c r="Z197" s="5"/>
      <c r="AA197" s="5"/>
      <c r="AB197" s="5"/>
      <c r="AC197" s="5"/>
      <c r="AD197" s="5"/>
      <c r="AE197" s="5"/>
      <c r="AF197" s="5"/>
    </row>
    <row r="198" spans="1:32" ht="21" customHeight="1">
      <c r="A198" s="5" t="s">
        <v>21161</v>
      </c>
      <c r="B198" s="5" t="s">
        <v>21162</v>
      </c>
      <c r="C198" s="5" t="s">
        <v>41</v>
      </c>
      <c r="D198" s="5" t="s">
        <v>43</v>
      </c>
      <c r="E198" s="5" t="s">
        <v>45</v>
      </c>
      <c r="F198" s="5">
        <v>8</v>
      </c>
      <c r="G198" s="5">
        <v>12</v>
      </c>
      <c r="H198" s="5" t="s">
        <v>852</v>
      </c>
      <c r="I198" s="5" t="s">
        <v>125</v>
      </c>
      <c r="J198" s="5" t="s">
        <v>76</v>
      </c>
      <c r="K198" s="5" t="s">
        <v>21163</v>
      </c>
      <c r="L198" s="5" t="s">
        <v>21166</v>
      </c>
      <c r="M198" s="5" t="s">
        <v>100</v>
      </c>
      <c r="N198" s="5" t="s">
        <v>55</v>
      </c>
      <c r="O198" s="5"/>
      <c r="P198" s="5" t="b">
        <f t="shared" ca="1" si="0"/>
        <v>1</v>
      </c>
      <c r="Q198" s="5"/>
      <c r="R198" s="5"/>
      <c r="S198" s="5"/>
      <c r="T198" s="5"/>
      <c r="U198" s="5"/>
      <c r="V198" s="5"/>
      <c r="W198" s="5"/>
      <c r="X198" s="5"/>
      <c r="Y198" s="5"/>
      <c r="Z198" s="5"/>
      <c r="AA198" s="5"/>
      <c r="AB198" s="5"/>
      <c r="AC198" s="5"/>
      <c r="AD198" s="5"/>
      <c r="AE198" s="5"/>
      <c r="AF198" s="5"/>
    </row>
    <row r="199" spans="1:32" ht="21" customHeight="1">
      <c r="A199" s="5" t="s">
        <v>6608</v>
      </c>
      <c r="B199" s="5" t="s">
        <v>13196</v>
      </c>
      <c r="C199" s="5" t="s">
        <v>41</v>
      </c>
      <c r="D199" s="5" t="s">
        <v>94</v>
      </c>
      <c r="E199" s="5" t="s">
        <v>45</v>
      </c>
      <c r="F199" s="5">
        <v>8</v>
      </c>
      <c r="G199" s="5">
        <v>13</v>
      </c>
      <c r="H199" s="5" t="s">
        <v>1052</v>
      </c>
      <c r="I199" s="5" t="s">
        <v>31</v>
      </c>
      <c r="J199" s="5" t="s">
        <v>110</v>
      </c>
      <c r="K199" s="5" t="s">
        <v>13198</v>
      </c>
      <c r="L199" s="5" t="s">
        <v>21174</v>
      </c>
      <c r="M199" s="5" t="s">
        <v>100</v>
      </c>
      <c r="N199" s="5" t="s">
        <v>55</v>
      </c>
      <c r="O199" s="5"/>
      <c r="P199" s="5" t="b">
        <f t="shared" ca="1" si="0"/>
        <v>1</v>
      </c>
      <c r="Q199" s="5"/>
      <c r="R199" s="5"/>
      <c r="S199" s="5"/>
      <c r="T199" s="5"/>
      <c r="U199" s="5"/>
      <c r="V199" s="5"/>
      <c r="W199" s="5"/>
      <c r="X199" s="5"/>
      <c r="Y199" s="5"/>
      <c r="Z199" s="5"/>
      <c r="AA199" s="5"/>
      <c r="AB199" s="5"/>
      <c r="AC199" s="5"/>
      <c r="AD199" s="5"/>
      <c r="AE199" s="5"/>
      <c r="AF199" s="5"/>
    </row>
    <row r="200" spans="1:32" ht="21" customHeight="1">
      <c r="A200" s="5" t="s">
        <v>6608</v>
      </c>
      <c r="B200" s="5" t="s">
        <v>14147</v>
      </c>
      <c r="C200" s="5" t="s">
        <v>41</v>
      </c>
      <c r="D200" s="5" t="s">
        <v>94</v>
      </c>
      <c r="E200" s="5" t="s">
        <v>45</v>
      </c>
      <c r="F200" s="5">
        <v>8</v>
      </c>
      <c r="G200" s="5">
        <v>14</v>
      </c>
      <c r="H200" s="5" t="s">
        <v>1392</v>
      </c>
      <c r="I200" s="5" t="s">
        <v>31</v>
      </c>
      <c r="J200" s="5" t="s">
        <v>1770</v>
      </c>
      <c r="K200" s="5" t="s">
        <v>21175</v>
      </c>
      <c r="L200" s="5" t="s">
        <v>21176</v>
      </c>
      <c r="M200" s="5" t="s">
        <v>37</v>
      </c>
      <c r="N200" s="5" t="s">
        <v>55</v>
      </c>
      <c r="O200" s="5"/>
      <c r="P200" s="5" t="b">
        <f t="shared" ca="1" si="0"/>
        <v>1</v>
      </c>
      <c r="Q200" s="5"/>
      <c r="R200" s="5"/>
      <c r="S200" s="5"/>
      <c r="T200" s="5"/>
      <c r="U200" s="5"/>
      <c r="V200" s="5"/>
      <c r="W200" s="5"/>
      <c r="X200" s="5"/>
      <c r="Y200" s="5"/>
      <c r="Z200" s="5"/>
      <c r="AA200" s="5"/>
      <c r="AB200" s="5"/>
      <c r="AC200" s="5"/>
      <c r="AD200" s="5"/>
      <c r="AE200" s="5"/>
      <c r="AF200" s="5"/>
    </row>
    <row r="201" spans="1:32" ht="21" customHeight="1">
      <c r="A201" s="5" t="s">
        <v>21122</v>
      </c>
      <c r="B201" s="5" t="s">
        <v>21177</v>
      </c>
      <c r="C201" s="5" t="s">
        <v>41</v>
      </c>
      <c r="D201" s="5" t="s">
        <v>114</v>
      </c>
      <c r="E201" s="5" t="s">
        <v>29</v>
      </c>
      <c r="F201" s="5">
        <v>8</v>
      </c>
      <c r="G201" s="5">
        <v>13</v>
      </c>
      <c r="H201" s="5" t="s">
        <v>107</v>
      </c>
      <c r="I201" s="5" t="s">
        <v>31</v>
      </c>
      <c r="J201" s="5" t="s">
        <v>76</v>
      </c>
      <c r="K201" s="5" t="s">
        <v>21179</v>
      </c>
      <c r="L201" s="5" t="s">
        <v>21181</v>
      </c>
      <c r="M201" s="5" t="s">
        <v>37</v>
      </c>
      <c r="N201" s="5" t="s">
        <v>44</v>
      </c>
      <c r="O201" s="5"/>
      <c r="P201" s="5" t="b">
        <f t="shared" ca="1" si="0"/>
        <v>1</v>
      </c>
      <c r="Q201" s="5"/>
      <c r="R201" s="5"/>
      <c r="S201" s="5"/>
      <c r="T201" s="5"/>
      <c r="U201" s="5"/>
      <c r="V201" s="5"/>
      <c r="W201" s="5"/>
      <c r="X201" s="5"/>
      <c r="Y201" s="5"/>
      <c r="Z201" s="5"/>
      <c r="AA201" s="5"/>
      <c r="AB201" s="5"/>
      <c r="AC201" s="5"/>
      <c r="AD201" s="5"/>
      <c r="AE201" s="5"/>
      <c r="AF201" s="5"/>
    </row>
    <row r="202" spans="1:32" ht="21" customHeight="1">
      <c r="A202" s="5" t="s">
        <v>6608</v>
      </c>
      <c r="B202" s="5" t="s">
        <v>21185</v>
      </c>
      <c r="C202" s="5" t="s">
        <v>41</v>
      </c>
      <c r="D202" s="5" t="s">
        <v>47</v>
      </c>
      <c r="E202" s="5" t="s">
        <v>45</v>
      </c>
      <c r="F202" s="5">
        <v>8</v>
      </c>
      <c r="G202" s="5">
        <v>13</v>
      </c>
      <c r="H202" s="5" t="s">
        <v>107</v>
      </c>
      <c r="I202" s="5" t="s">
        <v>31</v>
      </c>
      <c r="J202" s="5" t="s">
        <v>2587</v>
      </c>
      <c r="K202" s="5" t="s">
        <v>21187</v>
      </c>
      <c r="L202" s="5" t="s">
        <v>21188</v>
      </c>
      <c r="M202" s="5" t="s">
        <v>53</v>
      </c>
      <c r="N202" s="5" t="s">
        <v>55</v>
      </c>
      <c r="O202" s="5"/>
      <c r="P202" s="5" t="b">
        <f t="shared" ca="1" si="0"/>
        <v>1</v>
      </c>
      <c r="Q202" s="5"/>
      <c r="R202" s="5"/>
      <c r="S202" s="5"/>
      <c r="T202" s="5"/>
      <c r="U202" s="5"/>
      <c r="V202" s="5"/>
      <c r="W202" s="5"/>
      <c r="X202" s="5"/>
      <c r="Y202" s="5"/>
      <c r="Z202" s="5"/>
      <c r="AA202" s="5"/>
      <c r="AB202" s="5"/>
      <c r="AC202" s="5"/>
      <c r="AD202" s="5"/>
      <c r="AE202" s="5"/>
      <c r="AF202" s="5"/>
    </row>
    <row r="203" spans="1:32" ht="21" customHeight="1">
      <c r="A203" s="5" t="s">
        <v>396</v>
      </c>
      <c r="B203" s="5" t="s">
        <v>21189</v>
      </c>
      <c r="C203" s="5" t="s">
        <v>41</v>
      </c>
      <c r="D203" s="5" t="s">
        <v>94</v>
      </c>
      <c r="E203" s="5" t="s">
        <v>29</v>
      </c>
      <c r="F203" s="5">
        <v>8</v>
      </c>
      <c r="G203" s="5">
        <v>12</v>
      </c>
      <c r="H203" s="5" t="s">
        <v>852</v>
      </c>
      <c r="I203" s="5" t="s">
        <v>108</v>
      </c>
      <c r="J203" s="5" t="s">
        <v>21190</v>
      </c>
      <c r="K203" s="9" t="s">
        <v>47</v>
      </c>
      <c r="L203" s="5" t="s">
        <v>21191</v>
      </c>
      <c r="M203" s="5" t="s">
        <v>42</v>
      </c>
      <c r="N203" s="5" t="s">
        <v>237</v>
      </c>
      <c r="O203" s="5"/>
      <c r="P203" s="5" t="b">
        <f t="shared" ca="1" si="0"/>
        <v>1</v>
      </c>
      <c r="Q203" s="5" t="b">
        <f ca="1">IFERROR(__xludf.DUMMYFUNCTION("REGEXMATCH(L203,""(?i)swift"")"),TRUE)</f>
        <v>1</v>
      </c>
      <c r="R203" s="5"/>
      <c r="S203" s="5"/>
      <c r="T203" s="5"/>
      <c r="U203" s="5"/>
      <c r="V203" s="5"/>
      <c r="W203" s="5"/>
      <c r="X203" s="5"/>
      <c r="Y203" s="5"/>
      <c r="Z203" s="5"/>
      <c r="AA203" s="5"/>
      <c r="AB203" s="5"/>
      <c r="AC203" s="5"/>
      <c r="AD203" s="5"/>
      <c r="AE203" s="5"/>
      <c r="AF203" s="5"/>
    </row>
    <row r="204" spans="1:32" ht="21" customHeight="1">
      <c r="A204" s="5" t="s">
        <v>21194</v>
      </c>
      <c r="B204" s="5" t="s">
        <v>14764</v>
      </c>
      <c r="C204" s="5" t="s">
        <v>41</v>
      </c>
      <c r="D204" s="5" t="s">
        <v>47</v>
      </c>
      <c r="E204" s="5" t="s">
        <v>29</v>
      </c>
      <c r="F204" s="5">
        <v>8</v>
      </c>
      <c r="G204" s="5">
        <v>15</v>
      </c>
      <c r="H204" s="5" t="s">
        <v>65</v>
      </c>
      <c r="I204" s="5" t="s">
        <v>108</v>
      </c>
      <c r="J204" s="5" t="s">
        <v>4234</v>
      </c>
      <c r="K204" s="5" t="s">
        <v>2776</v>
      </c>
      <c r="L204" s="5" t="s">
        <v>21197</v>
      </c>
      <c r="M204" s="5" t="s">
        <v>37</v>
      </c>
      <c r="N204" s="5" t="s">
        <v>55</v>
      </c>
      <c r="O204" s="5"/>
      <c r="P204" s="5" t="b">
        <f t="shared" ca="1" si="0"/>
        <v>1</v>
      </c>
      <c r="Q204" s="5"/>
      <c r="R204" s="5"/>
      <c r="S204" s="5"/>
      <c r="T204" s="5"/>
      <c r="U204" s="5"/>
      <c r="V204" s="5"/>
      <c r="W204" s="5"/>
      <c r="X204" s="5"/>
      <c r="Y204" s="5"/>
      <c r="Z204" s="5"/>
      <c r="AA204" s="5"/>
      <c r="AB204" s="5"/>
      <c r="AC204" s="5"/>
      <c r="AD204" s="5"/>
      <c r="AE204" s="5"/>
      <c r="AF204" s="5"/>
    </row>
    <row r="205" spans="1:32" ht="21" customHeight="1">
      <c r="A205" s="5" t="s">
        <v>21198</v>
      </c>
      <c r="B205" s="5" t="s">
        <v>11461</v>
      </c>
      <c r="C205" s="5" t="s">
        <v>41</v>
      </c>
      <c r="D205" s="5" t="s">
        <v>47</v>
      </c>
      <c r="E205" s="5" t="s">
        <v>45</v>
      </c>
      <c r="F205" s="5">
        <v>8</v>
      </c>
      <c r="G205" s="5">
        <v>20</v>
      </c>
      <c r="H205" s="5" t="s">
        <v>178</v>
      </c>
      <c r="I205" s="5" t="s">
        <v>108</v>
      </c>
      <c r="J205" s="5" t="s">
        <v>76</v>
      </c>
      <c r="K205" s="9" t="s">
        <v>47</v>
      </c>
      <c r="L205" s="5" t="s">
        <v>21200</v>
      </c>
      <c r="M205" s="5" t="s">
        <v>53</v>
      </c>
      <c r="N205" s="5" t="s">
        <v>55</v>
      </c>
      <c r="O205" s="5"/>
      <c r="P205" s="5" t="b">
        <f t="shared" ca="1" si="0"/>
        <v>1</v>
      </c>
      <c r="Q205" s="5"/>
      <c r="R205" s="5"/>
      <c r="S205" s="5"/>
      <c r="T205" s="5"/>
      <c r="U205" s="5"/>
      <c r="V205" s="5"/>
      <c r="W205" s="5"/>
      <c r="X205" s="5"/>
      <c r="Y205" s="5"/>
      <c r="Z205" s="5"/>
      <c r="AA205" s="5"/>
      <c r="AB205" s="5"/>
      <c r="AC205" s="5"/>
      <c r="AD205" s="5"/>
      <c r="AE205" s="5"/>
      <c r="AF205" s="5"/>
    </row>
    <row r="206" spans="1:32" ht="21" customHeight="1">
      <c r="A206" s="5" t="s">
        <v>10004</v>
      </c>
      <c r="B206" s="5" t="s">
        <v>21204</v>
      </c>
      <c r="C206" s="5" t="s">
        <v>41</v>
      </c>
      <c r="D206" s="5" t="s">
        <v>94</v>
      </c>
      <c r="E206" s="5" t="s">
        <v>45</v>
      </c>
      <c r="F206" s="5">
        <v>8</v>
      </c>
      <c r="G206" s="5">
        <v>20</v>
      </c>
      <c r="H206" s="5" t="s">
        <v>178</v>
      </c>
      <c r="I206" s="5" t="s">
        <v>108</v>
      </c>
      <c r="J206" s="5" t="s">
        <v>76</v>
      </c>
      <c r="K206" s="5" t="s">
        <v>21206</v>
      </c>
      <c r="L206" s="5" t="s">
        <v>21208</v>
      </c>
      <c r="M206" s="5" t="s">
        <v>100</v>
      </c>
      <c r="N206" s="5" t="s">
        <v>55</v>
      </c>
      <c r="O206" s="5"/>
      <c r="P206" s="5" t="b">
        <f t="shared" ca="1" si="0"/>
        <v>1</v>
      </c>
      <c r="Q206" s="5" t="b">
        <f ca="1">IFERROR(__xludf.DUMMYFUNCTION("REGEXMATCH(L206,""(?i)swift"")"),TRUE)</f>
        <v>1</v>
      </c>
      <c r="R206" s="5"/>
      <c r="S206" s="5"/>
      <c r="T206" s="5"/>
      <c r="U206" s="5"/>
      <c r="V206" s="5"/>
      <c r="W206" s="5"/>
      <c r="X206" s="5"/>
      <c r="Y206" s="5"/>
      <c r="Z206" s="5"/>
      <c r="AA206" s="5"/>
      <c r="AB206" s="5"/>
      <c r="AC206" s="5"/>
      <c r="AD206" s="5"/>
      <c r="AE206" s="5"/>
      <c r="AF206" s="5"/>
    </row>
    <row r="207" spans="1:32" ht="21" customHeight="1">
      <c r="A207" s="5" t="s">
        <v>6608</v>
      </c>
      <c r="B207" s="5" t="s">
        <v>21213</v>
      </c>
      <c r="C207" s="5" t="s">
        <v>41</v>
      </c>
      <c r="D207" s="5" t="s">
        <v>47</v>
      </c>
      <c r="E207" s="5" t="s">
        <v>45</v>
      </c>
      <c r="F207" s="5">
        <v>8</v>
      </c>
      <c r="G207" s="5">
        <v>11</v>
      </c>
      <c r="H207" s="5" t="s">
        <v>1465</v>
      </c>
      <c r="I207" s="7" t="s">
        <v>24</v>
      </c>
      <c r="J207" s="5" t="s">
        <v>48</v>
      </c>
      <c r="K207" s="5" t="s">
        <v>21214</v>
      </c>
      <c r="L207" s="5" t="s">
        <v>21216</v>
      </c>
      <c r="M207" s="5" t="s">
        <v>100</v>
      </c>
      <c r="N207" s="5" t="s">
        <v>55</v>
      </c>
      <c r="O207" s="5"/>
      <c r="P207" s="5" t="b">
        <f t="shared" ca="1" si="0"/>
        <v>1</v>
      </c>
      <c r="Q207" s="5"/>
      <c r="R207" s="5"/>
      <c r="S207" s="5"/>
      <c r="T207" s="5"/>
      <c r="U207" s="5"/>
      <c r="V207" s="5"/>
      <c r="W207" s="5"/>
      <c r="X207" s="5"/>
      <c r="Y207" s="5"/>
      <c r="Z207" s="5"/>
      <c r="AA207" s="5"/>
      <c r="AB207" s="5"/>
      <c r="AC207" s="5"/>
      <c r="AD207" s="5"/>
      <c r="AE207" s="5"/>
      <c r="AF207" s="5"/>
    </row>
    <row r="208" spans="1:32" ht="21" customHeight="1">
      <c r="A208" s="5" t="s">
        <v>20134</v>
      </c>
      <c r="B208" s="5" t="s">
        <v>21220</v>
      </c>
      <c r="C208" s="5" t="s">
        <v>41</v>
      </c>
      <c r="D208" s="5" t="s">
        <v>94</v>
      </c>
      <c r="E208" s="5" t="s">
        <v>29</v>
      </c>
      <c r="F208" s="5">
        <v>8</v>
      </c>
      <c r="G208" s="5">
        <v>10</v>
      </c>
      <c r="H208" s="5" t="s">
        <v>30</v>
      </c>
      <c r="I208" s="5" t="s">
        <v>31</v>
      </c>
      <c r="J208" s="5" t="s">
        <v>48</v>
      </c>
      <c r="K208" s="5" t="s">
        <v>20252</v>
      </c>
      <c r="L208" s="5" t="s">
        <v>21222</v>
      </c>
      <c r="M208" s="5" t="s">
        <v>53</v>
      </c>
      <c r="N208" s="5" t="s">
        <v>55</v>
      </c>
      <c r="O208" s="5"/>
      <c r="P208" s="5" t="b">
        <f t="shared" ca="1" si="0"/>
        <v>1</v>
      </c>
      <c r="Q208" s="5"/>
      <c r="R208" s="5"/>
      <c r="S208" s="5"/>
      <c r="T208" s="5"/>
      <c r="U208" s="5"/>
      <c r="V208" s="5"/>
      <c r="W208" s="5"/>
      <c r="X208" s="5"/>
      <c r="Y208" s="5"/>
      <c r="Z208" s="5"/>
      <c r="AA208" s="5"/>
      <c r="AB208" s="5"/>
      <c r="AC208" s="5"/>
      <c r="AD208" s="5"/>
      <c r="AE208" s="5"/>
      <c r="AF208" s="5"/>
    </row>
    <row r="209" spans="1:32" ht="21" customHeight="1">
      <c r="A209" s="5" t="s">
        <v>13569</v>
      </c>
      <c r="B209" s="5" t="s">
        <v>6757</v>
      </c>
      <c r="C209" s="5" t="s">
        <v>41</v>
      </c>
      <c r="D209" s="5" t="s">
        <v>448</v>
      </c>
      <c r="E209" s="5" t="s">
        <v>29</v>
      </c>
      <c r="F209" s="5">
        <v>8</v>
      </c>
      <c r="G209" s="5">
        <v>15</v>
      </c>
      <c r="H209" s="5" t="s">
        <v>65</v>
      </c>
      <c r="I209" s="5" t="s">
        <v>31</v>
      </c>
      <c r="J209" s="5" t="s">
        <v>110</v>
      </c>
      <c r="K209" s="5" t="s">
        <v>21225</v>
      </c>
      <c r="L209" s="5" t="s">
        <v>21227</v>
      </c>
      <c r="M209" s="5" t="s">
        <v>100</v>
      </c>
      <c r="N209" s="5" t="s">
        <v>55</v>
      </c>
      <c r="O209" s="5"/>
      <c r="P209" s="5" t="b">
        <f t="shared" ca="1" si="0"/>
        <v>1</v>
      </c>
      <c r="Q209" s="5"/>
      <c r="R209" s="5"/>
      <c r="S209" s="5"/>
      <c r="T209" s="5"/>
      <c r="U209" s="5"/>
      <c r="V209" s="5"/>
      <c r="W209" s="5"/>
      <c r="X209" s="5"/>
      <c r="Y209" s="5"/>
      <c r="Z209" s="5"/>
      <c r="AA209" s="5"/>
      <c r="AB209" s="5"/>
      <c r="AC209" s="5"/>
      <c r="AD209" s="5"/>
      <c r="AE209" s="5"/>
      <c r="AF209" s="5"/>
    </row>
    <row r="210" spans="1:32" ht="21" customHeight="1">
      <c r="A210" s="5" t="s">
        <v>21230</v>
      </c>
      <c r="B210" s="5" t="s">
        <v>21231</v>
      </c>
      <c r="C210" s="5" t="s">
        <v>41</v>
      </c>
      <c r="D210" s="5" t="s">
        <v>94</v>
      </c>
      <c r="E210" s="5" t="s">
        <v>45</v>
      </c>
      <c r="F210" s="5">
        <v>8</v>
      </c>
      <c r="G210" s="5">
        <v>15</v>
      </c>
      <c r="H210" s="5" t="s">
        <v>65</v>
      </c>
      <c r="I210" s="5" t="s">
        <v>125</v>
      </c>
      <c r="J210" s="5" t="s">
        <v>999</v>
      </c>
      <c r="K210" s="5" t="s">
        <v>21232</v>
      </c>
      <c r="L210" s="5" t="s">
        <v>21235</v>
      </c>
      <c r="M210" s="5" t="s">
        <v>37</v>
      </c>
      <c r="N210" s="5" t="s">
        <v>55</v>
      </c>
      <c r="O210" s="5"/>
      <c r="P210" s="5" t="b">
        <f t="shared" ca="1" si="0"/>
        <v>1</v>
      </c>
      <c r="Q210" s="5"/>
      <c r="R210" s="5"/>
      <c r="S210" s="5"/>
      <c r="T210" s="5"/>
      <c r="U210" s="5"/>
      <c r="V210" s="5"/>
      <c r="W210" s="5"/>
      <c r="X210" s="5"/>
      <c r="Y210" s="5"/>
      <c r="Z210" s="5"/>
      <c r="AA210" s="5"/>
      <c r="AB210" s="5"/>
      <c r="AC210" s="5"/>
      <c r="AD210" s="5"/>
      <c r="AE210" s="5"/>
      <c r="AF210" s="5"/>
    </row>
    <row r="211" spans="1:32" ht="21" customHeight="1">
      <c r="A211" s="5" t="s">
        <v>6608</v>
      </c>
      <c r="B211" s="5" t="s">
        <v>21238</v>
      </c>
      <c r="C211" s="5" t="s">
        <v>41</v>
      </c>
      <c r="D211" s="5" t="s">
        <v>874</v>
      </c>
      <c r="E211" s="5" t="s">
        <v>29</v>
      </c>
      <c r="F211" s="5">
        <v>8</v>
      </c>
      <c r="G211" s="5">
        <v>10</v>
      </c>
      <c r="H211" s="5" t="s">
        <v>30</v>
      </c>
      <c r="I211" s="5" t="s">
        <v>125</v>
      </c>
      <c r="J211" s="5" t="s">
        <v>57</v>
      </c>
      <c r="K211" s="5" t="s">
        <v>21239</v>
      </c>
      <c r="L211" s="5" t="s">
        <v>21240</v>
      </c>
      <c r="M211" s="5" t="s">
        <v>53</v>
      </c>
      <c r="N211" s="5" t="s">
        <v>55</v>
      </c>
      <c r="O211" s="5"/>
      <c r="P211" s="5" t="b">
        <f t="shared" ca="1" si="0"/>
        <v>1</v>
      </c>
      <c r="Q211" s="5"/>
      <c r="R211" s="5"/>
      <c r="S211" s="5"/>
      <c r="T211" s="5"/>
      <c r="U211" s="5"/>
      <c r="V211" s="5"/>
      <c r="W211" s="5"/>
      <c r="X211" s="5"/>
      <c r="Y211" s="5"/>
      <c r="Z211" s="5"/>
      <c r="AA211" s="5"/>
      <c r="AB211" s="5"/>
      <c r="AC211" s="5"/>
      <c r="AD211" s="5"/>
      <c r="AE211" s="5"/>
      <c r="AF211" s="5"/>
    </row>
    <row r="212" spans="1:32" ht="21" customHeight="1">
      <c r="A212" s="5" t="s">
        <v>6608</v>
      </c>
      <c r="B212" s="5" t="s">
        <v>7068</v>
      </c>
      <c r="C212" s="5" t="s">
        <v>41</v>
      </c>
      <c r="D212" s="5" t="s">
        <v>874</v>
      </c>
      <c r="E212" s="5" t="s">
        <v>29</v>
      </c>
      <c r="F212" s="5">
        <v>8</v>
      </c>
      <c r="G212" s="5">
        <v>15</v>
      </c>
      <c r="H212" s="5" t="s">
        <v>65</v>
      </c>
      <c r="I212" s="5" t="s">
        <v>125</v>
      </c>
      <c r="J212" s="5" t="s">
        <v>1505</v>
      </c>
      <c r="K212" s="5" t="s">
        <v>5856</v>
      </c>
      <c r="L212" s="5" t="s">
        <v>21243</v>
      </c>
      <c r="M212" s="5" t="s">
        <v>42</v>
      </c>
      <c r="N212" s="5" t="s">
        <v>55</v>
      </c>
      <c r="O212" s="5"/>
      <c r="P212" s="5" t="b">
        <f t="shared" ca="1" si="0"/>
        <v>1</v>
      </c>
      <c r="Q212" s="5"/>
      <c r="R212" s="5"/>
      <c r="S212" s="5"/>
      <c r="T212" s="5"/>
      <c r="U212" s="5"/>
      <c r="V212" s="5"/>
      <c r="W212" s="5"/>
      <c r="X212" s="5"/>
      <c r="Y212" s="5"/>
      <c r="Z212" s="5"/>
      <c r="AA212" s="5"/>
      <c r="AB212" s="5"/>
      <c r="AC212" s="5"/>
      <c r="AD212" s="5"/>
      <c r="AE212" s="5"/>
      <c r="AF212" s="5"/>
    </row>
    <row r="213" spans="1:32" ht="21" customHeight="1">
      <c r="A213" s="5" t="s">
        <v>21246</v>
      </c>
      <c r="B213" s="5" t="s">
        <v>10198</v>
      </c>
      <c r="C213" s="5" t="s">
        <v>41</v>
      </c>
      <c r="D213" s="5" t="s">
        <v>874</v>
      </c>
      <c r="E213" s="5" t="s">
        <v>45</v>
      </c>
      <c r="F213" s="5">
        <v>8</v>
      </c>
      <c r="G213" s="5">
        <v>12</v>
      </c>
      <c r="H213" s="5" t="s">
        <v>852</v>
      </c>
      <c r="I213" s="5" t="s">
        <v>125</v>
      </c>
      <c r="J213" s="5" t="s">
        <v>110</v>
      </c>
      <c r="K213" s="5" t="s">
        <v>21247</v>
      </c>
      <c r="L213" s="5" t="s">
        <v>21248</v>
      </c>
      <c r="M213" s="5" t="s">
        <v>53</v>
      </c>
      <c r="N213" s="5" t="s">
        <v>89</v>
      </c>
      <c r="O213" s="5"/>
      <c r="P213" s="5" t="b">
        <f t="shared" ca="1" si="0"/>
        <v>1</v>
      </c>
      <c r="Q213" s="5"/>
      <c r="R213" s="5"/>
      <c r="S213" s="5"/>
      <c r="T213" s="5"/>
      <c r="U213" s="5"/>
      <c r="V213" s="5"/>
      <c r="W213" s="5"/>
      <c r="X213" s="5"/>
      <c r="Y213" s="5"/>
      <c r="Z213" s="5"/>
      <c r="AA213" s="5"/>
      <c r="AB213" s="5"/>
      <c r="AC213" s="5"/>
      <c r="AD213" s="5"/>
      <c r="AE213" s="5"/>
      <c r="AF213" s="5"/>
    </row>
    <row r="214" spans="1:32" ht="21" customHeight="1">
      <c r="A214" s="5" t="s">
        <v>7889</v>
      </c>
      <c r="B214" s="5" t="s">
        <v>13215</v>
      </c>
      <c r="C214" s="5" t="s">
        <v>41</v>
      </c>
      <c r="D214" s="5" t="s">
        <v>94</v>
      </c>
      <c r="E214" s="5" t="s">
        <v>45</v>
      </c>
      <c r="F214" s="5">
        <v>8</v>
      </c>
      <c r="G214" s="5">
        <v>15</v>
      </c>
      <c r="H214" s="5" t="s">
        <v>65</v>
      </c>
      <c r="I214" s="7" t="s">
        <v>24</v>
      </c>
      <c r="J214" s="5" t="s">
        <v>161</v>
      </c>
      <c r="K214" s="5" t="s">
        <v>2159</v>
      </c>
      <c r="L214" s="5" t="s">
        <v>21251</v>
      </c>
      <c r="M214" s="5" t="s">
        <v>37</v>
      </c>
      <c r="N214" s="5" t="s">
        <v>237</v>
      </c>
      <c r="O214" s="5"/>
      <c r="P214" s="5" t="b">
        <f t="shared" ca="1" si="0"/>
        <v>1</v>
      </c>
      <c r="Q214" s="5" t="b">
        <f t="shared" ref="Q214:Q217" ca="1" si="10">IFERROR(__xludf.DUMMYFUNCTION("REGEXMATCH(L214,""(?i)swift"")"),TRUE)</f>
        <v>1</v>
      </c>
      <c r="R214" s="5"/>
      <c r="S214" s="5"/>
      <c r="T214" s="5"/>
      <c r="U214" s="5"/>
      <c r="V214" s="5"/>
      <c r="W214" s="5"/>
      <c r="X214" s="5"/>
      <c r="Y214" s="5"/>
      <c r="Z214" s="5"/>
      <c r="AA214" s="5"/>
      <c r="AB214" s="5"/>
      <c r="AC214" s="5"/>
      <c r="AD214" s="5"/>
      <c r="AE214" s="5"/>
      <c r="AF214" s="5"/>
    </row>
    <row r="215" spans="1:32" ht="21" customHeight="1">
      <c r="A215" s="5" t="s">
        <v>21130</v>
      </c>
      <c r="B215" s="5" t="s">
        <v>21131</v>
      </c>
      <c r="C215" s="5" t="s">
        <v>41</v>
      </c>
      <c r="D215" s="5" t="s">
        <v>94</v>
      </c>
      <c r="E215" s="5" t="s">
        <v>45</v>
      </c>
      <c r="F215" s="5">
        <v>8</v>
      </c>
      <c r="G215" s="5">
        <v>15</v>
      </c>
      <c r="H215" s="5" t="s">
        <v>65</v>
      </c>
      <c r="I215" s="5" t="s">
        <v>108</v>
      </c>
      <c r="J215" s="5" t="s">
        <v>21132</v>
      </c>
      <c r="K215" s="5" t="s">
        <v>21133</v>
      </c>
      <c r="L215" s="5" t="s">
        <v>21253</v>
      </c>
      <c r="M215" s="5" t="s">
        <v>37</v>
      </c>
      <c r="N215" s="5" t="s">
        <v>89</v>
      </c>
      <c r="O215" s="5"/>
      <c r="P215" s="5" t="b">
        <f t="shared" ca="1" si="0"/>
        <v>1</v>
      </c>
      <c r="Q215" s="5" t="b">
        <f t="shared" ca="1" si="10"/>
        <v>1</v>
      </c>
      <c r="R215" s="5"/>
      <c r="S215" s="5"/>
      <c r="T215" s="5"/>
      <c r="U215" s="5"/>
      <c r="V215" s="5"/>
      <c r="W215" s="5"/>
      <c r="X215" s="5"/>
      <c r="Y215" s="5"/>
      <c r="Z215" s="5"/>
      <c r="AA215" s="5"/>
      <c r="AB215" s="5"/>
      <c r="AC215" s="5"/>
      <c r="AD215" s="5"/>
      <c r="AE215" s="5"/>
      <c r="AF215" s="5"/>
    </row>
    <row r="216" spans="1:32" ht="21" customHeight="1">
      <c r="A216" s="5" t="s">
        <v>21257</v>
      </c>
      <c r="B216" s="5" t="s">
        <v>20440</v>
      </c>
      <c r="C216" s="5" t="s">
        <v>41</v>
      </c>
      <c r="D216" s="5" t="s">
        <v>94</v>
      </c>
      <c r="E216" s="5" t="s">
        <v>95</v>
      </c>
      <c r="F216" s="5">
        <v>8</v>
      </c>
      <c r="G216" s="5">
        <v>11</v>
      </c>
      <c r="H216" s="5" t="s">
        <v>1465</v>
      </c>
      <c r="I216" s="5" t="s">
        <v>125</v>
      </c>
      <c r="J216" s="5" t="s">
        <v>430</v>
      </c>
      <c r="K216" s="5" t="s">
        <v>20441</v>
      </c>
      <c r="L216" s="5" t="s">
        <v>21259</v>
      </c>
      <c r="M216" s="5" t="s">
        <v>53</v>
      </c>
      <c r="N216" s="5" t="s">
        <v>44</v>
      </c>
      <c r="O216" s="5"/>
      <c r="P216" s="5" t="b">
        <f t="shared" ca="1" si="0"/>
        <v>1</v>
      </c>
      <c r="Q216" s="5" t="b">
        <f t="shared" ca="1" si="10"/>
        <v>1</v>
      </c>
      <c r="R216" s="5"/>
      <c r="S216" s="5"/>
      <c r="T216" s="5"/>
      <c r="U216" s="5"/>
      <c r="V216" s="5"/>
      <c r="W216" s="5"/>
      <c r="X216" s="5"/>
      <c r="Y216" s="5"/>
      <c r="Z216" s="5"/>
      <c r="AA216" s="5"/>
      <c r="AB216" s="5"/>
      <c r="AC216" s="5"/>
      <c r="AD216" s="5"/>
      <c r="AE216" s="5"/>
      <c r="AF216" s="5"/>
    </row>
    <row r="217" spans="1:32" ht="21" customHeight="1">
      <c r="A217" s="5" t="s">
        <v>21260</v>
      </c>
      <c r="B217" s="5" t="s">
        <v>20440</v>
      </c>
      <c r="C217" s="5" t="s">
        <v>41</v>
      </c>
      <c r="D217" s="5" t="s">
        <v>94</v>
      </c>
      <c r="E217" s="5" t="s">
        <v>45</v>
      </c>
      <c r="F217" s="5">
        <v>8</v>
      </c>
      <c r="G217" s="5">
        <v>11</v>
      </c>
      <c r="H217" s="5" t="s">
        <v>1465</v>
      </c>
      <c r="I217" s="5" t="s">
        <v>125</v>
      </c>
      <c r="J217" s="5" t="s">
        <v>430</v>
      </c>
      <c r="K217" s="5" t="s">
        <v>20441</v>
      </c>
      <c r="L217" s="5" t="s">
        <v>21261</v>
      </c>
      <c r="M217" s="5" t="s">
        <v>53</v>
      </c>
      <c r="N217" s="5" t="s">
        <v>44</v>
      </c>
      <c r="O217" s="5"/>
      <c r="P217" s="5" t="b">
        <f t="shared" ca="1" si="0"/>
        <v>1</v>
      </c>
      <c r="Q217" s="5" t="b">
        <f t="shared" ca="1" si="10"/>
        <v>1</v>
      </c>
      <c r="R217" s="5"/>
      <c r="S217" s="5"/>
      <c r="T217" s="5"/>
      <c r="U217" s="5"/>
      <c r="V217" s="5"/>
      <c r="W217" s="5"/>
      <c r="X217" s="5"/>
      <c r="Y217" s="5"/>
      <c r="Z217" s="5"/>
      <c r="AA217" s="5"/>
      <c r="AB217" s="5"/>
      <c r="AC217" s="5"/>
      <c r="AD217" s="5"/>
      <c r="AE217" s="5"/>
      <c r="AF217" s="5"/>
    </row>
    <row r="218" spans="1:32" ht="21" customHeight="1">
      <c r="A218" s="5" t="s">
        <v>21264</v>
      </c>
      <c r="B218" s="5" t="s">
        <v>10700</v>
      </c>
      <c r="C218" s="5" t="s">
        <v>170</v>
      </c>
      <c r="D218" s="5" t="s">
        <v>390</v>
      </c>
      <c r="E218" s="5" t="s">
        <v>45</v>
      </c>
      <c r="F218" s="5">
        <v>8</v>
      </c>
      <c r="G218" s="5">
        <v>12</v>
      </c>
      <c r="H218" s="5" t="s">
        <v>852</v>
      </c>
      <c r="I218" s="5" t="s">
        <v>125</v>
      </c>
      <c r="J218" s="5" t="s">
        <v>3108</v>
      </c>
      <c r="K218" s="5" t="s">
        <v>10701</v>
      </c>
      <c r="L218" s="5" t="s">
        <v>21266</v>
      </c>
      <c r="M218" s="5" t="s">
        <v>53</v>
      </c>
      <c r="N218" s="5" t="s">
        <v>405</v>
      </c>
      <c r="O218" s="5"/>
      <c r="P218" s="5" t="b">
        <f t="shared" ca="1" si="0"/>
        <v>1</v>
      </c>
      <c r="Q218" s="5"/>
      <c r="R218" s="5"/>
      <c r="S218" s="5"/>
      <c r="T218" s="5"/>
      <c r="U218" s="5"/>
      <c r="V218" s="5"/>
      <c r="W218" s="5"/>
      <c r="X218" s="5"/>
      <c r="Y218" s="5"/>
      <c r="Z218" s="5"/>
      <c r="AA218" s="5"/>
      <c r="AB218" s="5"/>
      <c r="AC218" s="5"/>
      <c r="AD218" s="5"/>
      <c r="AE218" s="5"/>
      <c r="AF218" s="5"/>
    </row>
    <row r="219" spans="1:32" ht="21" customHeight="1">
      <c r="A219" s="5" t="s">
        <v>6608</v>
      </c>
      <c r="B219" s="5" t="s">
        <v>21268</v>
      </c>
      <c r="C219" s="5" t="s">
        <v>170</v>
      </c>
      <c r="D219" s="5" t="s">
        <v>1881</v>
      </c>
      <c r="E219" s="5" t="s">
        <v>45</v>
      </c>
      <c r="F219" s="5">
        <v>8</v>
      </c>
      <c r="G219" s="5">
        <v>18</v>
      </c>
      <c r="H219" s="5" t="s">
        <v>1310</v>
      </c>
      <c r="I219" s="5" t="s">
        <v>108</v>
      </c>
      <c r="J219" s="5" t="s">
        <v>57</v>
      </c>
      <c r="K219" s="9" t="s">
        <v>47</v>
      </c>
      <c r="L219" s="5" t="s">
        <v>21269</v>
      </c>
      <c r="M219" s="5" t="s">
        <v>100</v>
      </c>
      <c r="N219" s="5" t="s">
        <v>55</v>
      </c>
      <c r="O219" s="5"/>
      <c r="P219" s="5" t="b">
        <f t="shared" ca="1" si="0"/>
        <v>1</v>
      </c>
      <c r="Q219" s="5"/>
      <c r="R219" s="5"/>
      <c r="S219" s="5"/>
      <c r="T219" s="5"/>
      <c r="U219" s="5"/>
      <c r="V219" s="5"/>
      <c r="W219" s="5"/>
      <c r="X219" s="5"/>
      <c r="Y219" s="5"/>
      <c r="Z219" s="5"/>
      <c r="AA219" s="5"/>
      <c r="AB219" s="5"/>
      <c r="AC219" s="5"/>
      <c r="AD219" s="5"/>
      <c r="AE219" s="5"/>
      <c r="AF219" s="5"/>
    </row>
    <row r="220" spans="1:32" ht="21" customHeight="1">
      <c r="A220" s="5" t="s">
        <v>6608</v>
      </c>
      <c r="B220" s="5" t="s">
        <v>21272</v>
      </c>
      <c r="C220" s="5" t="s">
        <v>170</v>
      </c>
      <c r="D220" s="5" t="s">
        <v>435</v>
      </c>
      <c r="E220" s="5" t="s">
        <v>45</v>
      </c>
      <c r="F220" s="5">
        <v>8</v>
      </c>
      <c r="G220" s="5">
        <v>12</v>
      </c>
      <c r="H220" s="5" t="s">
        <v>852</v>
      </c>
      <c r="I220" s="5" t="s">
        <v>31</v>
      </c>
      <c r="J220" s="5" t="s">
        <v>309</v>
      </c>
      <c r="K220" s="5" t="s">
        <v>21273</v>
      </c>
      <c r="L220" s="5" t="s">
        <v>21274</v>
      </c>
      <c r="M220" s="5" t="s">
        <v>100</v>
      </c>
      <c r="N220" s="5" t="s">
        <v>55</v>
      </c>
      <c r="O220" s="5"/>
      <c r="P220" s="5" t="b">
        <f t="shared" ca="1" si="0"/>
        <v>1</v>
      </c>
      <c r="Q220" s="5"/>
      <c r="R220" s="5"/>
      <c r="S220" s="5"/>
      <c r="T220" s="5"/>
      <c r="U220" s="5"/>
      <c r="V220" s="5"/>
      <c r="W220" s="5"/>
      <c r="X220" s="5"/>
      <c r="Y220" s="5"/>
      <c r="Z220" s="5"/>
      <c r="AA220" s="5"/>
      <c r="AB220" s="5"/>
      <c r="AC220" s="5"/>
      <c r="AD220" s="5"/>
      <c r="AE220" s="5"/>
      <c r="AF220" s="5"/>
    </row>
    <row r="221" spans="1:32" ht="21" customHeight="1">
      <c r="A221" s="5" t="s">
        <v>6608</v>
      </c>
      <c r="B221" s="5" t="s">
        <v>8044</v>
      </c>
      <c r="C221" s="5" t="s">
        <v>170</v>
      </c>
      <c r="D221" s="5" t="s">
        <v>390</v>
      </c>
      <c r="E221" s="5" t="s">
        <v>45</v>
      </c>
      <c r="F221" s="5">
        <v>8</v>
      </c>
      <c r="G221" s="5">
        <v>12</v>
      </c>
      <c r="H221" s="5" t="s">
        <v>852</v>
      </c>
      <c r="I221" s="5" t="s">
        <v>125</v>
      </c>
      <c r="J221" s="5" t="s">
        <v>412</v>
      </c>
      <c r="K221" s="9" t="s">
        <v>47</v>
      </c>
      <c r="L221" s="5" t="s">
        <v>21277</v>
      </c>
      <c r="M221" s="5" t="s">
        <v>100</v>
      </c>
      <c r="N221" s="5" t="s">
        <v>55</v>
      </c>
      <c r="O221" s="5"/>
      <c r="P221" s="5" t="b">
        <f t="shared" ca="1" si="0"/>
        <v>1</v>
      </c>
      <c r="Q221" s="5"/>
      <c r="R221" s="5"/>
      <c r="S221" s="5"/>
      <c r="T221" s="5"/>
      <c r="U221" s="5"/>
      <c r="V221" s="5"/>
      <c r="W221" s="5"/>
      <c r="X221" s="5"/>
      <c r="Y221" s="5"/>
      <c r="Z221" s="5"/>
      <c r="AA221" s="5"/>
      <c r="AB221" s="5"/>
      <c r="AC221" s="5"/>
      <c r="AD221" s="5"/>
      <c r="AE221" s="5"/>
      <c r="AF221" s="5"/>
    </row>
    <row r="222" spans="1:32" ht="21" customHeight="1">
      <c r="A222" s="5" t="s">
        <v>6608</v>
      </c>
      <c r="B222" s="5" t="s">
        <v>13681</v>
      </c>
      <c r="C222" s="5" t="s">
        <v>170</v>
      </c>
      <c r="D222" s="5" t="s">
        <v>435</v>
      </c>
      <c r="E222" s="5" t="s">
        <v>29</v>
      </c>
      <c r="F222" s="5">
        <v>8</v>
      </c>
      <c r="G222" s="5">
        <v>10</v>
      </c>
      <c r="H222" s="5" t="s">
        <v>30</v>
      </c>
      <c r="I222" s="5" t="s">
        <v>31</v>
      </c>
      <c r="J222" s="5" t="s">
        <v>126</v>
      </c>
      <c r="K222" s="5" t="s">
        <v>13683</v>
      </c>
      <c r="L222" s="9" t="s">
        <v>47</v>
      </c>
      <c r="M222" s="5" t="s">
        <v>37</v>
      </c>
      <c r="N222" s="5" t="s">
        <v>55</v>
      </c>
      <c r="O222" s="5"/>
      <c r="P222" s="5" t="b">
        <f t="shared" ca="1" si="0"/>
        <v>1</v>
      </c>
      <c r="Q222" s="9"/>
      <c r="R222" s="5"/>
      <c r="S222" s="5"/>
      <c r="T222" s="5"/>
      <c r="U222" s="5"/>
      <c r="V222" s="5"/>
      <c r="W222" s="5"/>
      <c r="X222" s="5"/>
      <c r="Y222" s="5"/>
      <c r="Z222" s="5"/>
      <c r="AA222" s="5"/>
      <c r="AB222" s="5"/>
      <c r="AC222" s="5"/>
      <c r="AD222" s="5"/>
      <c r="AE222" s="5"/>
      <c r="AF222" s="5"/>
    </row>
    <row r="223" spans="1:32" ht="21" customHeight="1">
      <c r="A223" s="5" t="s">
        <v>6608</v>
      </c>
      <c r="B223" s="5" t="s">
        <v>5838</v>
      </c>
      <c r="C223" s="5" t="s">
        <v>170</v>
      </c>
      <c r="D223" s="5" t="s">
        <v>390</v>
      </c>
      <c r="E223" s="5" t="s">
        <v>29</v>
      </c>
      <c r="F223" s="5">
        <v>8</v>
      </c>
      <c r="G223" s="5">
        <v>12</v>
      </c>
      <c r="H223" s="5" t="s">
        <v>852</v>
      </c>
      <c r="I223" s="5" t="s">
        <v>125</v>
      </c>
      <c r="J223" s="5" t="s">
        <v>5840</v>
      </c>
      <c r="K223" s="5" t="s">
        <v>21282</v>
      </c>
      <c r="L223" s="5" t="s">
        <v>21283</v>
      </c>
      <c r="M223" s="5" t="s">
        <v>100</v>
      </c>
      <c r="N223" s="5" t="s">
        <v>55</v>
      </c>
      <c r="O223" s="5"/>
      <c r="P223" s="5" t="b">
        <f t="shared" ca="1" si="0"/>
        <v>1</v>
      </c>
      <c r="Q223" s="5"/>
      <c r="R223" s="5"/>
      <c r="S223" s="5"/>
      <c r="T223" s="5"/>
      <c r="U223" s="5"/>
      <c r="V223" s="5"/>
      <c r="W223" s="5"/>
      <c r="X223" s="5"/>
      <c r="Y223" s="5"/>
      <c r="Z223" s="5"/>
      <c r="AA223" s="5"/>
      <c r="AB223" s="5"/>
      <c r="AC223" s="5"/>
      <c r="AD223" s="5"/>
      <c r="AE223" s="5"/>
      <c r="AF223" s="5"/>
    </row>
    <row r="224" spans="1:32" ht="21" customHeight="1">
      <c r="A224" s="5" t="s">
        <v>6608</v>
      </c>
      <c r="B224" s="5" t="s">
        <v>3786</v>
      </c>
      <c r="C224" s="5" t="s">
        <v>170</v>
      </c>
      <c r="D224" s="5" t="s">
        <v>390</v>
      </c>
      <c r="E224" s="5" t="s">
        <v>45</v>
      </c>
      <c r="F224" s="5">
        <v>8</v>
      </c>
      <c r="G224" s="5">
        <v>15</v>
      </c>
      <c r="H224" s="5" t="s">
        <v>65</v>
      </c>
      <c r="I224" s="5" t="s">
        <v>31</v>
      </c>
      <c r="J224" s="5" t="s">
        <v>3790</v>
      </c>
      <c r="K224" s="5" t="s">
        <v>7625</v>
      </c>
      <c r="L224" s="5" t="s">
        <v>21285</v>
      </c>
      <c r="M224" s="5" t="s">
        <v>37</v>
      </c>
      <c r="N224" s="5" t="s">
        <v>55</v>
      </c>
      <c r="O224" s="5"/>
      <c r="P224" s="5" t="b">
        <f t="shared" ca="1" si="0"/>
        <v>1</v>
      </c>
      <c r="Q224" s="5"/>
      <c r="R224" s="5"/>
      <c r="S224" s="5"/>
      <c r="T224" s="5"/>
      <c r="U224" s="5"/>
      <c r="V224" s="5"/>
      <c r="W224" s="5"/>
      <c r="X224" s="5"/>
      <c r="Y224" s="5"/>
      <c r="Z224" s="5"/>
      <c r="AA224" s="5"/>
      <c r="AB224" s="5"/>
      <c r="AC224" s="5"/>
      <c r="AD224" s="5"/>
      <c r="AE224" s="5"/>
      <c r="AF224" s="5"/>
    </row>
    <row r="225" spans="1:32" ht="21" customHeight="1">
      <c r="A225" s="5" t="s">
        <v>6608</v>
      </c>
      <c r="B225" s="5" t="s">
        <v>21287</v>
      </c>
      <c r="C225" s="5" t="s">
        <v>170</v>
      </c>
      <c r="D225" s="5" t="s">
        <v>342</v>
      </c>
      <c r="E225" s="5" t="s">
        <v>29</v>
      </c>
      <c r="F225" s="5">
        <v>8</v>
      </c>
      <c r="G225" s="5">
        <v>14</v>
      </c>
      <c r="H225" s="5" t="s">
        <v>1392</v>
      </c>
      <c r="I225" s="5" t="s">
        <v>108</v>
      </c>
      <c r="J225" s="5" t="s">
        <v>907</v>
      </c>
      <c r="K225" s="5" t="s">
        <v>21288</v>
      </c>
      <c r="L225" s="5" t="s">
        <v>21289</v>
      </c>
      <c r="M225" s="5" t="s">
        <v>53</v>
      </c>
      <c r="N225" s="5" t="s">
        <v>55</v>
      </c>
      <c r="O225" s="5"/>
      <c r="P225" s="5" t="b">
        <f t="shared" ca="1" si="0"/>
        <v>1</v>
      </c>
      <c r="Q225" s="5"/>
      <c r="R225" s="5"/>
      <c r="S225" s="5"/>
      <c r="T225" s="5"/>
      <c r="U225" s="5"/>
      <c r="V225" s="5"/>
      <c r="W225" s="5"/>
      <c r="X225" s="5"/>
      <c r="Y225" s="5"/>
      <c r="Z225" s="5"/>
      <c r="AA225" s="5"/>
      <c r="AB225" s="5"/>
      <c r="AC225" s="5"/>
      <c r="AD225" s="5"/>
      <c r="AE225" s="5"/>
      <c r="AF225" s="5"/>
    </row>
    <row r="226" spans="1:32" ht="21" customHeight="1">
      <c r="A226" s="5" t="s">
        <v>6608</v>
      </c>
      <c r="B226" s="5" t="s">
        <v>21290</v>
      </c>
      <c r="C226" s="5" t="s">
        <v>170</v>
      </c>
      <c r="D226" s="5" t="s">
        <v>390</v>
      </c>
      <c r="E226" s="5" t="s">
        <v>29</v>
      </c>
      <c r="F226" s="5">
        <v>8</v>
      </c>
      <c r="G226" s="5">
        <v>10</v>
      </c>
      <c r="H226" s="5" t="s">
        <v>30</v>
      </c>
      <c r="I226" s="5" t="s">
        <v>125</v>
      </c>
      <c r="J226" s="5" t="s">
        <v>19509</v>
      </c>
      <c r="K226" s="5" t="s">
        <v>21291</v>
      </c>
      <c r="L226" s="5" t="s">
        <v>21292</v>
      </c>
      <c r="M226" s="5" t="s">
        <v>167</v>
      </c>
      <c r="N226" s="5" t="s">
        <v>405</v>
      </c>
      <c r="O226" s="5"/>
      <c r="P226" s="5" t="b">
        <f t="shared" ca="1" si="0"/>
        <v>1</v>
      </c>
      <c r="Q226" s="5"/>
      <c r="R226" s="5"/>
      <c r="S226" s="5"/>
      <c r="T226" s="5"/>
      <c r="U226" s="5"/>
      <c r="V226" s="5"/>
      <c r="W226" s="5"/>
      <c r="X226" s="5"/>
      <c r="Y226" s="5"/>
      <c r="Z226" s="5"/>
      <c r="AA226" s="5"/>
      <c r="AB226" s="5"/>
      <c r="AC226" s="5"/>
      <c r="AD226" s="5"/>
      <c r="AE226" s="5"/>
      <c r="AF226" s="5"/>
    </row>
    <row r="227" spans="1:32" ht="21" customHeight="1">
      <c r="A227" s="5" t="s">
        <v>6608</v>
      </c>
      <c r="B227" s="5" t="s">
        <v>9272</v>
      </c>
      <c r="C227" s="5" t="s">
        <v>170</v>
      </c>
      <c r="D227" s="5" t="s">
        <v>378</v>
      </c>
      <c r="E227" s="5" t="s">
        <v>45</v>
      </c>
      <c r="F227" s="5">
        <v>8</v>
      </c>
      <c r="G227" s="5">
        <v>15</v>
      </c>
      <c r="H227" s="5" t="s">
        <v>65</v>
      </c>
      <c r="I227" s="5" t="s">
        <v>108</v>
      </c>
      <c r="J227" s="5" t="s">
        <v>161</v>
      </c>
      <c r="K227" s="5" t="s">
        <v>13080</v>
      </c>
      <c r="L227" s="5" t="s">
        <v>21295</v>
      </c>
      <c r="M227" s="5" t="s">
        <v>37</v>
      </c>
      <c r="N227" s="5" t="s">
        <v>55</v>
      </c>
      <c r="O227" s="5"/>
      <c r="P227" s="5" t="b">
        <f t="shared" ca="1" si="0"/>
        <v>1</v>
      </c>
      <c r="Q227" s="5"/>
      <c r="R227" s="5"/>
      <c r="S227" s="5"/>
      <c r="T227" s="5"/>
      <c r="U227" s="5"/>
      <c r="V227" s="5"/>
      <c r="W227" s="5"/>
      <c r="X227" s="5"/>
      <c r="Y227" s="5"/>
      <c r="Z227" s="5"/>
      <c r="AA227" s="5"/>
      <c r="AB227" s="5"/>
      <c r="AC227" s="5"/>
      <c r="AD227" s="5"/>
      <c r="AE227" s="5"/>
      <c r="AF227" s="5"/>
    </row>
    <row r="228" spans="1:32" ht="21" customHeight="1">
      <c r="A228" s="5" t="s">
        <v>6608</v>
      </c>
      <c r="B228" s="5" t="s">
        <v>21299</v>
      </c>
      <c r="C228" s="5" t="s">
        <v>170</v>
      </c>
      <c r="D228" s="5" t="s">
        <v>378</v>
      </c>
      <c r="E228" s="5" t="s">
        <v>45</v>
      </c>
      <c r="F228" s="5">
        <v>8</v>
      </c>
      <c r="G228" s="5">
        <v>15</v>
      </c>
      <c r="H228" s="5" t="s">
        <v>65</v>
      </c>
      <c r="I228" s="5" t="s">
        <v>31</v>
      </c>
      <c r="J228" s="5" t="s">
        <v>644</v>
      </c>
      <c r="K228" s="5" t="s">
        <v>21300</v>
      </c>
      <c r="L228" s="9" t="s">
        <v>47</v>
      </c>
      <c r="M228" s="5" t="s">
        <v>37</v>
      </c>
      <c r="N228" s="5" t="s">
        <v>55</v>
      </c>
      <c r="O228" s="5"/>
      <c r="P228" s="5" t="b">
        <f t="shared" ca="1" si="0"/>
        <v>1</v>
      </c>
      <c r="Q228" s="9"/>
      <c r="R228" s="5"/>
      <c r="S228" s="5"/>
      <c r="T228" s="5"/>
      <c r="U228" s="5"/>
      <c r="V228" s="5"/>
      <c r="W228" s="5"/>
      <c r="X228" s="5"/>
      <c r="Y228" s="5"/>
      <c r="Z228" s="5"/>
      <c r="AA228" s="5"/>
      <c r="AB228" s="5"/>
      <c r="AC228" s="5"/>
      <c r="AD228" s="5"/>
      <c r="AE228" s="5"/>
      <c r="AF228" s="5"/>
    </row>
    <row r="229" spans="1:32" ht="21" customHeight="1">
      <c r="A229" s="5" t="s">
        <v>6608</v>
      </c>
      <c r="B229" s="5" t="s">
        <v>21303</v>
      </c>
      <c r="C229" s="5" t="s">
        <v>170</v>
      </c>
      <c r="D229" s="5" t="s">
        <v>342</v>
      </c>
      <c r="E229" s="5" t="s">
        <v>29</v>
      </c>
      <c r="F229" s="5">
        <v>8</v>
      </c>
      <c r="G229" s="5">
        <v>15</v>
      </c>
      <c r="H229" s="5" t="s">
        <v>65</v>
      </c>
      <c r="I229" s="5" t="s">
        <v>108</v>
      </c>
      <c r="J229" s="5" t="s">
        <v>644</v>
      </c>
      <c r="K229" s="5" t="s">
        <v>21304</v>
      </c>
      <c r="L229" s="5" t="s">
        <v>21305</v>
      </c>
      <c r="M229" s="5" t="s">
        <v>100</v>
      </c>
      <c r="N229" s="5" t="s">
        <v>55</v>
      </c>
      <c r="O229" s="5"/>
      <c r="P229" s="5" t="b">
        <f t="shared" ca="1" si="0"/>
        <v>1</v>
      </c>
      <c r="Q229" s="5"/>
      <c r="R229" s="5"/>
      <c r="S229" s="5"/>
      <c r="T229" s="5"/>
      <c r="U229" s="5"/>
      <c r="V229" s="5"/>
      <c r="W229" s="5"/>
      <c r="X229" s="5"/>
      <c r="Y229" s="5"/>
      <c r="Z229" s="5"/>
      <c r="AA229" s="5"/>
      <c r="AB229" s="5"/>
      <c r="AC229" s="5"/>
      <c r="AD229" s="5"/>
      <c r="AE229" s="5"/>
      <c r="AF229" s="5"/>
    </row>
    <row r="230" spans="1:32" ht="21" customHeight="1">
      <c r="A230" s="5" t="s">
        <v>20134</v>
      </c>
      <c r="B230" s="5" t="s">
        <v>15623</v>
      </c>
      <c r="C230" s="5" t="s">
        <v>170</v>
      </c>
      <c r="D230" s="5" t="s">
        <v>47</v>
      </c>
      <c r="E230" s="5" t="s">
        <v>45</v>
      </c>
      <c r="F230" s="5">
        <v>8</v>
      </c>
      <c r="G230" s="5">
        <v>12</v>
      </c>
      <c r="H230" s="5" t="s">
        <v>852</v>
      </c>
      <c r="I230" s="5" t="s">
        <v>31</v>
      </c>
      <c r="J230" s="5" t="s">
        <v>110</v>
      </c>
      <c r="K230" s="5" t="s">
        <v>10338</v>
      </c>
      <c r="L230" s="5" t="s">
        <v>21308</v>
      </c>
      <c r="M230" s="5" t="s">
        <v>53</v>
      </c>
      <c r="N230" s="5" t="s">
        <v>55</v>
      </c>
      <c r="O230" s="5"/>
      <c r="P230" s="5" t="b">
        <f t="shared" ca="1" si="0"/>
        <v>1</v>
      </c>
      <c r="Q230" s="5"/>
      <c r="R230" s="5"/>
      <c r="S230" s="5"/>
      <c r="T230" s="5"/>
      <c r="U230" s="5"/>
      <c r="V230" s="5"/>
      <c r="W230" s="5"/>
      <c r="X230" s="5"/>
      <c r="Y230" s="5"/>
      <c r="Z230" s="5"/>
      <c r="AA230" s="5"/>
      <c r="AB230" s="5"/>
      <c r="AC230" s="5"/>
      <c r="AD230" s="5"/>
      <c r="AE230" s="5"/>
      <c r="AF230" s="5"/>
    </row>
    <row r="231" spans="1:32" ht="21" customHeight="1">
      <c r="A231" s="5" t="s">
        <v>6608</v>
      </c>
      <c r="B231" s="5" t="s">
        <v>2323</v>
      </c>
      <c r="C231" s="5" t="s">
        <v>170</v>
      </c>
      <c r="D231" s="5" t="s">
        <v>390</v>
      </c>
      <c r="E231" s="5" t="s">
        <v>45</v>
      </c>
      <c r="F231" s="5">
        <v>8</v>
      </c>
      <c r="G231" s="5">
        <v>10</v>
      </c>
      <c r="H231" s="5" t="s">
        <v>30</v>
      </c>
      <c r="I231" s="7" t="s">
        <v>24</v>
      </c>
      <c r="J231" s="5" t="s">
        <v>106</v>
      </c>
      <c r="K231" s="5" t="s">
        <v>2326</v>
      </c>
      <c r="L231" s="5" t="s">
        <v>21311</v>
      </c>
      <c r="M231" s="5" t="s">
        <v>100</v>
      </c>
      <c r="N231" s="5" t="s">
        <v>55</v>
      </c>
      <c r="O231" s="5"/>
      <c r="P231" s="5" t="b">
        <f t="shared" ca="1" si="0"/>
        <v>1</v>
      </c>
      <c r="Q231" s="5"/>
      <c r="R231" s="5"/>
      <c r="S231" s="5"/>
      <c r="T231" s="5"/>
      <c r="U231" s="5"/>
      <c r="V231" s="5"/>
      <c r="W231" s="5"/>
      <c r="X231" s="5"/>
      <c r="Y231" s="5"/>
      <c r="Z231" s="5"/>
      <c r="AA231" s="5"/>
      <c r="AB231" s="5"/>
      <c r="AC231" s="5"/>
      <c r="AD231" s="5"/>
      <c r="AE231" s="5"/>
      <c r="AF231" s="5"/>
    </row>
    <row r="232" spans="1:32" ht="21" customHeight="1">
      <c r="A232" s="5" t="s">
        <v>21313</v>
      </c>
      <c r="B232" s="5" t="s">
        <v>21314</v>
      </c>
      <c r="C232" s="5" t="s">
        <v>170</v>
      </c>
      <c r="D232" s="5" t="s">
        <v>47</v>
      </c>
      <c r="E232" s="5" t="s">
        <v>45</v>
      </c>
      <c r="F232" s="5">
        <v>8</v>
      </c>
      <c r="G232" s="5">
        <v>10</v>
      </c>
      <c r="H232" s="5" t="s">
        <v>30</v>
      </c>
      <c r="I232" s="5" t="s">
        <v>108</v>
      </c>
      <c r="J232" s="5" t="s">
        <v>7437</v>
      </c>
      <c r="K232" s="5" t="s">
        <v>21316</v>
      </c>
      <c r="L232" s="5" t="s">
        <v>21317</v>
      </c>
      <c r="M232" s="5" t="s">
        <v>37</v>
      </c>
      <c r="N232" s="5" t="s">
        <v>405</v>
      </c>
      <c r="O232" s="5"/>
      <c r="P232" s="5" t="b">
        <f t="shared" ca="1" si="0"/>
        <v>1</v>
      </c>
      <c r="Q232" s="5" t="b">
        <f ca="1">IFERROR(__xludf.DUMMYFUNCTION("REGEXMATCH(L232,""(?i)swift"")"),TRUE)</f>
        <v>1</v>
      </c>
      <c r="R232" s="5"/>
      <c r="S232" s="5"/>
      <c r="T232" s="5"/>
      <c r="U232" s="5"/>
      <c r="V232" s="5"/>
      <c r="W232" s="5"/>
      <c r="X232" s="5"/>
      <c r="Y232" s="5"/>
      <c r="Z232" s="5"/>
      <c r="AA232" s="5"/>
      <c r="AB232" s="5"/>
      <c r="AC232" s="5"/>
      <c r="AD232" s="5"/>
      <c r="AE232" s="5"/>
      <c r="AF232" s="5"/>
    </row>
    <row r="233" spans="1:32" ht="21" customHeight="1">
      <c r="A233" s="5" t="s">
        <v>19946</v>
      </c>
      <c r="B233" s="5" t="s">
        <v>21318</v>
      </c>
      <c r="C233" s="5" t="s">
        <v>170</v>
      </c>
      <c r="D233" s="5" t="s">
        <v>390</v>
      </c>
      <c r="E233" s="5" t="s">
        <v>29</v>
      </c>
      <c r="F233" s="5">
        <v>8</v>
      </c>
      <c r="G233" s="5">
        <v>16</v>
      </c>
      <c r="H233" s="5" t="s">
        <v>478</v>
      </c>
      <c r="I233" s="5" t="s">
        <v>31</v>
      </c>
      <c r="J233" s="5" t="s">
        <v>110</v>
      </c>
      <c r="K233" s="5" t="s">
        <v>21319</v>
      </c>
      <c r="L233" s="5" t="s">
        <v>21320</v>
      </c>
      <c r="M233" s="5" t="s">
        <v>53</v>
      </c>
      <c r="N233" s="5" t="s">
        <v>55</v>
      </c>
      <c r="O233" s="5"/>
      <c r="P233" s="5" t="b">
        <f t="shared" ca="1" si="0"/>
        <v>1</v>
      </c>
      <c r="Q233" s="5"/>
      <c r="R233" s="5"/>
      <c r="S233" s="5"/>
      <c r="T233" s="5"/>
      <c r="U233" s="5"/>
      <c r="V233" s="5"/>
      <c r="W233" s="5"/>
      <c r="X233" s="5"/>
      <c r="Y233" s="5"/>
      <c r="Z233" s="5"/>
      <c r="AA233" s="5"/>
      <c r="AB233" s="5"/>
      <c r="AC233" s="5"/>
      <c r="AD233" s="5"/>
      <c r="AE233" s="5"/>
      <c r="AF233" s="5"/>
    </row>
    <row r="234" spans="1:32" ht="21" customHeight="1">
      <c r="A234" s="5" t="s">
        <v>20134</v>
      </c>
      <c r="B234" s="5" t="s">
        <v>4839</v>
      </c>
      <c r="C234" s="5" t="s">
        <v>170</v>
      </c>
      <c r="D234" s="5" t="s">
        <v>390</v>
      </c>
      <c r="E234" s="5" t="s">
        <v>29</v>
      </c>
      <c r="F234" s="5">
        <v>8</v>
      </c>
      <c r="G234" s="5">
        <v>15</v>
      </c>
      <c r="H234" s="5" t="s">
        <v>65</v>
      </c>
      <c r="I234" s="5" t="s">
        <v>108</v>
      </c>
      <c r="J234" s="5" t="s">
        <v>2067</v>
      </c>
      <c r="K234" s="5" t="s">
        <v>4840</v>
      </c>
      <c r="L234" s="5" t="s">
        <v>21322</v>
      </c>
      <c r="M234" s="5" t="s">
        <v>53</v>
      </c>
      <c r="N234" s="5" t="s">
        <v>55</v>
      </c>
      <c r="O234" s="5"/>
      <c r="P234" s="5" t="b">
        <f t="shared" ca="1" si="0"/>
        <v>1</v>
      </c>
      <c r="Q234" s="5"/>
      <c r="R234" s="5"/>
      <c r="S234" s="5"/>
      <c r="T234" s="5"/>
      <c r="U234" s="5"/>
      <c r="V234" s="5"/>
      <c r="W234" s="5"/>
      <c r="X234" s="5"/>
      <c r="Y234" s="5"/>
      <c r="Z234" s="5"/>
      <c r="AA234" s="5"/>
      <c r="AB234" s="5"/>
      <c r="AC234" s="5"/>
      <c r="AD234" s="5"/>
      <c r="AE234" s="5"/>
      <c r="AF234" s="5"/>
    </row>
    <row r="235" spans="1:32" ht="21" customHeight="1">
      <c r="A235" s="5" t="s">
        <v>6608</v>
      </c>
      <c r="B235" s="5" t="s">
        <v>21324</v>
      </c>
      <c r="C235" s="5" t="s">
        <v>170</v>
      </c>
      <c r="D235" s="5" t="s">
        <v>342</v>
      </c>
      <c r="E235" s="5" t="s">
        <v>29</v>
      </c>
      <c r="F235" s="5">
        <v>8</v>
      </c>
      <c r="G235" s="5">
        <v>18</v>
      </c>
      <c r="H235" s="5" t="s">
        <v>1310</v>
      </c>
      <c r="I235" s="5" t="s">
        <v>31</v>
      </c>
      <c r="J235" s="5" t="s">
        <v>306</v>
      </c>
      <c r="K235" s="5" t="s">
        <v>21325</v>
      </c>
      <c r="L235" s="5" t="s">
        <v>2022</v>
      </c>
      <c r="M235" s="5" t="s">
        <v>53</v>
      </c>
      <c r="N235" s="5" t="s">
        <v>271</v>
      </c>
      <c r="O235" s="5"/>
      <c r="P235" s="5" t="b">
        <f t="shared" ca="1" si="0"/>
        <v>1</v>
      </c>
      <c r="Q235" s="5"/>
      <c r="R235" s="5"/>
      <c r="S235" s="5"/>
      <c r="T235" s="5"/>
      <c r="U235" s="5"/>
      <c r="V235" s="5"/>
      <c r="W235" s="5"/>
      <c r="X235" s="5"/>
      <c r="Y235" s="5"/>
      <c r="Z235" s="5"/>
      <c r="AA235" s="5"/>
      <c r="AB235" s="5"/>
      <c r="AC235" s="5"/>
      <c r="AD235" s="5"/>
      <c r="AE235" s="5"/>
      <c r="AF235" s="5"/>
    </row>
    <row r="236" spans="1:32" ht="21" customHeight="1">
      <c r="A236" s="5" t="s">
        <v>6608</v>
      </c>
      <c r="B236" s="5" t="s">
        <v>1313</v>
      </c>
      <c r="C236" s="5" t="s">
        <v>170</v>
      </c>
      <c r="D236" s="5" t="s">
        <v>171</v>
      </c>
      <c r="E236" s="5" t="s">
        <v>45</v>
      </c>
      <c r="F236" s="5">
        <v>8</v>
      </c>
      <c r="G236" s="5">
        <v>10</v>
      </c>
      <c r="H236" s="5" t="s">
        <v>30</v>
      </c>
      <c r="I236" s="5" t="s">
        <v>31</v>
      </c>
      <c r="J236" s="5" t="s">
        <v>57</v>
      </c>
      <c r="K236" s="5" t="s">
        <v>1315</v>
      </c>
      <c r="L236" s="5" t="s">
        <v>21327</v>
      </c>
      <c r="M236" s="5" t="s">
        <v>100</v>
      </c>
      <c r="N236" s="5" t="s">
        <v>55</v>
      </c>
      <c r="O236" s="5"/>
      <c r="P236" s="5" t="b">
        <f t="shared" ca="1" si="0"/>
        <v>1</v>
      </c>
      <c r="Q236" s="5"/>
      <c r="R236" s="5"/>
      <c r="S236" s="5"/>
      <c r="T236" s="5"/>
      <c r="U236" s="5"/>
      <c r="V236" s="5"/>
      <c r="W236" s="5"/>
      <c r="X236" s="5"/>
      <c r="Y236" s="5"/>
      <c r="Z236" s="5"/>
      <c r="AA236" s="5"/>
      <c r="AB236" s="5"/>
      <c r="AC236" s="5"/>
      <c r="AD236" s="5"/>
      <c r="AE236" s="5"/>
      <c r="AF236" s="5"/>
    </row>
    <row r="237" spans="1:32" ht="21" customHeight="1">
      <c r="A237" s="5" t="s">
        <v>6608</v>
      </c>
      <c r="B237" s="5" t="s">
        <v>21330</v>
      </c>
      <c r="C237" s="5" t="s">
        <v>170</v>
      </c>
      <c r="D237" s="5" t="s">
        <v>378</v>
      </c>
      <c r="E237" s="5" t="s">
        <v>29</v>
      </c>
      <c r="F237" s="5">
        <v>8</v>
      </c>
      <c r="G237" s="5">
        <v>10</v>
      </c>
      <c r="H237" s="5" t="s">
        <v>30</v>
      </c>
      <c r="I237" s="5" t="s">
        <v>125</v>
      </c>
      <c r="J237" s="5" t="s">
        <v>4611</v>
      </c>
      <c r="K237" s="5" t="s">
        <v>21331</v>
      </c>
      <c r="L237" s="5" t="s">
        <v>21332</v>
      </c>
      <c r="M237" s="5" t="s">
        <v>100</v>
      </c>
      <c r="N237" s="5" t="s">
        <v>55</v>
      </c>
      <c r="O237" s="5"/>
      <c r="P237" s="5" t="b">
        <f t="shared" ca="1" si="0"/>
        <v>1</v>
      </c>
      <c r="Q237" s="5"/>
      <c r="R237" s="5"/>
      <c r="S237" s="5"/>
      <c r="T237" s="5"/>
      <c r="U237" s="5"/>
      <c r="V237" s="5"/>
      <c r="W237" s="5"/>
      <c r="X237" s="5"/>
      <c r="Y237" s="5"/>
      <c r="Z237" s="5"/>
      <c r="AA237" s="5"/>
      <c r="AB237" s="5"/>
      <c r="AC237" s="5"/>
      <c r="AD237" s="5"/>
      <c r="AE237" s="5"/>
      <c r="AF237" s="5"/>
    </row>
    <row r="238" spans="1:32" ht="21" customHeight="1">
      <c r="A238" s="5" t="s">
        <v>6608</v>
      </c>
      <c r="B238" s="5" t="s">
        <v>21333</v>
      </c>
      <c r="C238" s="5" t="s">
        <v>170</v>
      </c>
      <c r="D238" s="5" t="s">
        <v>390</v>
      </c>
      <c r="E238" s="5" t="s">
        <v>29</v>
      </c>
      <c r="F238" s="5">
        <v>8</v>
      </c>
      <c r="G238" s="5">
        <v>10</v>
      </c>
      <c r="H238" s="5" t="s">
        <v>30</v>
      </c>
      <c r="I238" s="5" t="s">
        <v>125</v>
      </c>
      <c r="J238" s="5" t="s">
        <v>5180</v>
      </c>
      <c r="K238" s="5" t="s">
        <v>21334</v>
      </c>
      <c r="L238" s="5" t="s">
        <v>21335</v>
      </c>
      <c r="M238" s="5" t="s">
        <v>100</v>
      </c>
      <c r="N238" s="5" t="s">
        <v>55</v>
      </c>
      <c r="O238" s="5"/>
      <c r="P238" s="5" t="b">
        <f t="shared" ca="1" si="0"/>
        <v>1</v>
      </c>
      <c r="Q238" s="5"/>
      <c r="R238" s="5"/>
      <c r="S238" s="5"/>
      <c r="T238" s="5"/>
      <c r="U238" s="5"/>
      <c r="V238" s="5"/>
      <c r="W238" s="5"/>
      <c r="X238" s="5"/>
      <c r="Y238" s="5"/>
      <c r="Z238" s="5"/>
      <c r="AA238" s="5"/>
      <c r="AB238" s="5"/>
      <c r="AC238" s="5"/>
      <c r="AD238" s="5"/>
      <c r="AE238" s="5"/>
      <c r="AF238" s="5"/>
    </row>
    <row r="239" spans="1:32" ht="21" customHeight="1">
      <c r="A239" s="5" t="s">
        <v>6608</v>
      </c>
      <c r="B239" s="5" t="s">
        <v>21337</v>
      </c>
      <c r="C239" s="5" t="s">
        <v>170</v>
      </c>
      <c r="D239" s="5" t="s">
        <v>390</v>
      </c>
      <c r="E239" s="5" t="s">
        <v>29</v>
      </c>
      <c r="F239" s="5">
        <v>8</v>
      </c>
      <c r="G239" s="5">
        <v>14</v>
      </c>
      <c r="H239" s="5" t="s">
        <v>1392</v>
      </c>
      <c r="I239" s="5" t="s">
        <v>108</v>
      </c>
      <c r="J239" s="5" t="s">
        <v>117</v>
      </c>
      <c r="K239" s="5" t="s">
        <v>21338</v>
      </c>
      <c r="L239" s="5" t="s">
        <v>21339</v>
      </c>
      <c r="M239" s="5" t="s">
        <v>53</v>
      </c>
      <c r="N239" s="5" t="s">
        <v>55</v>
      </c>
      <c r="O239" s="5"/>
      <c r="P239" s="5" t="b">
        <f t="shared" ca="1" si="0"/>
        <v>1</v>
      </c>
      <c r="Q239" s="5"/>
      <c r="R239" s="5"/>
      <c r="S239" s="5"/>
      <c r="T239" s="5"/>
      <c r="U239" s="5"/>
      <c r="V239" s="5"/>
      <c r="W239" s="5"/>
      <c r="X239" s="5"/>
      <c r="Y239" s="5"/>
      <c r="Z239" s="5"/>
      <c r="AA239" s="5"/>
      <c r="AB239" s="5"/>
      <c r="AC239" s="5"/>
      <c r="AD239" s="5"/>
      <c r="AE239" s="5"/>
      <c r="AF239" s="5"/>
    </row>
    <row r="240" spans="1:32" ht="21" customHeight="1">
      <c r="A240" s="5" t="s">
        <v>6608</v>
      </c>
      <c r="B240" s="5" t="s">
        <v>21341</v>
      </c>
      <c r="C240" s="5" t="s">
        <v>170</v>
      </c>
      <c r="D240" s="5" t="s">
        <v>435</v>
      </c>
      <c r="E240" s="5" t="s">
        <v>29</v>
      </c>
      <c r="F240" s="5">
        <v>8</v>
      </c>
      <c r="G240" s="5">
        <v>10</v>
      </c>
      <c r="H240" s="5" t="s">
        <v>30</v>
      </c>
      <c r="I240" s="5" t="s">
        <v>125</v>
      </c>
      <c r="J240" s="5" t="s">
        <v>412</v>
      </c>
      <c r="K240" s="5" t="s">
        <v>21342</v>
      </c>
      <c r="L240" s="5" t="s">
        <v>21343</v>
      </c>
      <c r="M240" s="5" t="s">
        <v>100</v>
      </c>
      <c r="N240" s="5" t="s">
        <v>271</v>
      </c>
      <c r="O240" s="5"/>
      <c r="P240" s="5" t="b">
        <f t="shared" ca="1" si="0"/>
        <v>1</v>
      </c>
      <c r="Q240" s="5"/>
      <c r="R240" s="5"/>
      <c r="S240" s="5"/>
      <c r="T240" s="5"/>
      <c r="U240" s="5"/>
      <c r="V240" s="5"/>
      <c r="W240" s="5"/>
      <c r="X240" s="5"/>
      <c r="Y240" s="5"/>
      <c r="Z240" s="5"/>
      <c r="AA240" s="5"/>
      <c r="AB240" s="5"/>
      <c r="AC240" s="5"/>
      <c r="AD240" s="5"/>
      <c r="AE240" s="5"/>
      <c r="AF240" s="5"/>
    </row>
    <row r="241" spans="1:32" ht="21" customHeight="1">
      <c r="A241" s="5" t="s">
        <v>21344</v>
      </c>
      <c r="B241" s="5" t="s">
        <v>21345</v>
      </c>
      <c r="C241" s="5" t="s">
        <v>170</v>
      </c>
      <c r="D241" s="5" t="s">
        <v>390</v>
      </c>
      <c r="E241" s="5" t="s">
        <v>45</v>
      </c>
      <c r="F241" s="5">
        <v>8</v>
      </c>
      <c r="G241" s="5">
        <v>10</v>
      </c>
      <c r="H241" s="5" t="s">
        <v>30</v>
      </c>
      <c r="I241" s="5" t="s">
        <v>125</v>
      </c>
      <c r="J241" s="5" t="s">
        <v>57</v>
      </c>
      <c r="K241" s="5" t="s">
        <v>21347</v>
      </c>
      <c r="L241" s="5" t="s">
        <v>21348</v>
      </c>
      <c r="M241" s="5" t="s">
        <v>53</v>
      </c>
      <c r="N241" s="5" t="s">
        <v>55</v>
      </c>
      <c r="O241" s="5"/>
      <c r="P241" s="5" t="b">
        <f t="shared" ca="1" si="0"/>
        <v>1</v>
      </c>
      <c r="Q241" s="5"/>
      <c r="R241" s="5"/>
      <c r="S241" s="5"/>
      <c r="T241" s="5"/>
      <c r="U241" s="5"/>
      <c r="V241" s="5"/>
      <c r="W241" s="5"/>
      <c r="X241" s="5"/>
      <c r="Y241" s="5"/>
      <c r="Z241" s="5"/>
      <c r="AA241" s="5"/>
      <c r="AB241" s="5"/>
      <c r="AC241" s="5"/>
      <c r="AD241" s="5"/>
      <c r="AE241" s="5"/>
      <c r="AF241" s="5"/>
    </row>
    <row r="242" spans="1:32" ht="21" customHeight="1">
      <c r="A242" s="5" t="s">
        <v>6608</v>
      </c>
      <c r="B242" s="5" t="s">
        <v>8582</v>
      </c>
      <c r="C242" s="5" t="s">
        <v>170</v>
      </c>
      <c r="D242" s="5" t="s">
        <v>47</v>
      </c>
      <c r="E242" s="5" t="s">
        <v>29</v>
      </c>
      <c r="F242" s="5">
        <v>8</v>
      </c>
      <c r="G242" s="5">
        <v>15</v>
      </c>
      <c r="H242" s="5" t="s">
        <v>65</v>
      </c>
      <c r="I242" s="5" t="s">
        <v>31</v>
      </c>
      <c r="J242" s="5" t="s">
        <v>110</v>
      </c>
      <c r="K242" s="5" t="s">
        <v>8583</v>
      </c>
      <c r="L242" s="5" t="s">
        <v>21352</v>
      </c>
      <c r="M242" s="5" t="s">
        <v>53</v>
      </c>
      <c r="N242" s="5" t="s">
        <v>55</v>
      </c>
      <c r="O242" s="5"/>
      <c r="P242" s="5" t="b">
        <f t="shared" ca="1" si="0"/>
        <v>1</v>
      </c>
      <c r="Q242" s="5"/>
      <c r="R242" s="5"/>
      <c r="S242" s="5"/>
      <c r="T242" s="5"/>
      <c r="U242" s="5"/>
      <c r="V242" s="5"/>
      <c r="W242" s="5"/>
      <c r="X242" s="5"/>
      <c r="Y242" s="5"/>
      <c r="Z242" s="5"/>
      <c r="AA242" s="5"/>
      <c r="AB242" s="5"/>
      <c r="AC242" s="5"/>
      <c r="AD242" s="5"/>
      <c r="AE242" s="5"/>
      <c r="AF242" s="5"/>
    </row>
    <row r="243" spans="1:32" ht="21" customHeight="1">
      <c r="A243" s="5" t="s">
        <v>6608</v>
      </c>
      <c r="B243" s="5" t="s">
        <v>21356</v>
      </c>
      <c r="C243" s="5" t="s">
        <v>170</v>
      </c>
      <c r="D243" s="5" t="s">
        <v>378</v>
      </c>
      <c r="E243" s="5" t="s">
        <v>29</v>
      </c>
      <c r="F243" s="5">
        <v>8</v>
      </c>
      <c r="G243" s="5">
        <v>10</v>
      </c>
      <c r="H243" s="5" t="s">
        <v>30</v>
      </c>
      <c r="I243" s="5" t="s">
        <v>125</v>
      </c>
      <c r="J243" s="5" t="s">
        <v>224</v>
      </c>
      <c r="K243" s="9" t="s">
        <v>47</v>
      </c>
      <c r="L243" s="5" t="s">
        <v>21357</v>
      </c>
      <c r="M243" s="5" t="s">
        <v>100</v>
      </c>
      <c r="N243" s="5" t="s">
        <v>405</v>
      </c>
      <c r="O243" s="5"/>
      <c r="P243" s="5" t="b">
        <f t="shared" ca="1" si="0"/>
        <v>1</v>
      </c>
      <c r="Q243" s="5"/>
      <c r="R243" s="5"/>
      <c r="S243" s="5"/>
      <c r="T243" s="5"/>
      <c r="U243" s="5"/>
      <c r="V243" s="5"/>
      <c r="W243" s="5"/>
      <c r="X243" s="5"/>
      <c r="Y243" s="5"/>
      <c r="Z243" s="5"/>
      <c r="AA243" s="5"/>
      <c r="AB243" s="5"/>
      <c r="AC243" s="5"/>
      <c r="AD243" s="5"/>
      <c r="AE243" s="5"/>
      <c r="AF243" s="5"/>
    </row>
    <row r="244" spans="1:32" ht="21" customHeight="1">
      <c r="A244" s="5" t="s">
        <v>6608</v>
      </c>
      <c r="B244" s="5" t="s">
        <v>21358</v>
      </c>
      <c r="C244" s="5" t="s">
        <v>170</v>
      </c>
      <c r="D244" s="5" t="s">
        <v>171</v>
      </c>
      <c r="E244" s="5" t="s">
        <v>29</v>
      </c>
      <c r="F244" s="5">
        <v>8</v>
      </c>
      <c r="G244" s="5">
        <v>16</v>
      </c>
      <c r="H244" s="5" t="s">
        <v>478</v>
      </c>
      <c r="I244" s="5" t="s">
        <v>125</v>
      </c>
      <c r="J244" s="5" t="s">
        <v>14834</v>
      </c>
      <c r="K244" s="5" t="s">
        <v>21360</v>
      </c>
      <c r="L244" s="5" t="s">
        <v>21361</v>
      </c>
      <c r="M244" s="5" t="s">
        <v>167</v>
      </c>
      <c r="N244" s="5" t="s">
        <v>55</v>
      </c>
      <c r="O244" s="5"/>
      <c r="P244" s="5" t="b">
        <f t="shared" ca="1" si="0"/>
        <v>1</v>
      </c>
      <c r="Q244" s="5"/>
      <c r="R244" s="5"/>
      <c r="S244" s="5"/>
      <c r="T244" s="5"/>
      <c r="U244" s="5"/>
      <c r="V244" s="5"/>
      <c r="W244" s="5"/>
      <c r="X244" s="5"/>
      <c r="Y244" s="5"/>
      <c r="Z244" s="5"/>
      <c r="AA244" s="5"/>
      <c r="AB244" s="5"/>
      <c r="AC244" s="5"/>
      <c r="AD244" s="5"/>
      <c r="AE244" s="5"/>
      <c r="AF244" s="5"/>
    </row>
    <row r="245" spans="1:32" ht="21" customHeight="1">
      <c r="A245" s="5" t="s">
        <v>6608</v>
      </c>
      <c r="B245" s="5" t="s">
        <v>20200</v>
      </c>
      <c r="C245" s="5" t="s">
        <v>170</v>
      </c>
      <c r="D245" s="5" t="s">
        <v>390</v>
      </c>
      <c r="E245" s="5" t="s">
        <v>45</v>
      </c>
      <c r="F245" s="5">
        <v>8</v>
      </c>
      <c r="G245" s="5">
        <v>10</v>
      </c>
      <c r="H245" s="5" t="s">
        <v>30</v>
      </c>
      <c r="I245" s="5" t="s">
        <v>125</v>
      </c>
      <c r="J245" s="5" t="s">
        <v>48</v>
      </c>
      <c r="K245" s="9" t="s">
        <v>47</v>
      </c>
      <c r="L245" s="5" t="s">
        <v>21366</v>
      </c>
      <c r="M245" s="5" t="s">
        <v>53</v>
      </c>
      <c r="N245" s="5" t="s">
        <v>55</v>
      </c>
      <c r="O245" s="5"/>
      <c r="P245" s="5" t="b">
        <f t="shared" ca="1" si="0"/>
        <v>1</v>
      </c>
      <c r="Q245" s="5"/>
      <c r="R245" s="5"/>
      <c r="S245" s="5"/>
      <c r="T245" s="5"/>
      <c r="U245" s="5"/>
      <c r="V245" s="5"/>
      <c r="W245" s="5"/>
      <c r="X245" s="5"/>
      <c r="Y245" s="5"/>
      <c r="Z245" s="5"/>
      <c r="AA245" s="5"/>
      <c r="AB245" s="5"/>
      <c r="AC245" s="5"/>
      <c r="AD245" s="5"/>
      <c r="AE245" s="5"/>
      <c r="AF245" s="5"/>
    </row>
    <row r="246" spans="1:32" ht="21" customHeight="1">
      <c r="A246" s="5" t="s">
        <v>6608</v>
      </c>
      <c r="B246" s="5" t="s">
        <v>21367</v>
      </c>
      <c r="C246" s="5" t="s">
        <v>170</v>
      </c>
      <c r="D246" s="5" t="s">
        <v>342</v>
      </c>
      <c r="E246" s="5" t="s">
        <v>29</v>
      </c>
      <c r="F246" s="5">
        <v>8</v>
      </c>
      <c r="G246" s="5">
        <v>13</v>
      </c>
      <c r="H246" s="5" t="s">
        <v>107</v>
      </c>
      <c r="I246" s="5" t="s">
        <v>108</v>
      </c>
      <c r="J246" s="5" t="s">
        <v>57</v>
      </c>
      <c r="K246" s="5" t="s">
        <v>21370</v>
      </c>
      <c r="L246" s="5" t="s">
        <v>21371</v>
      </c>
      <c r="M246" s="5" t="s">
        <v>53</v>
      </c>
      <c r="N246" s="5" t="s">
        <v>55</v>
      </c>
      <c r="O246" s="5"/>
      <c r="P246" s="5" t="b">
        <f t="shared" ca="1" si="0"/>
        <v>1</v>
      </c>
      <c r="Q246" s="5"/>
      <c r="R246" s="5"/>
      <c r="S246" s="5"/>
      <c r="T246" s="5"/>
      <c r="U246" s="5"/>
      <c r="V246" s="5"/>
      <c r="W246" s="5"/>
      <c r="X246" s="5"/>
      <c r="Y246" s="5"/>
      <c r="Z246" s="5"/>
      <c r="AA246" s="5"/>
      <c r="AB246" s="5"/>
      <c r="AC246" s="5"/>
      <c r="AD246" s="5"/>
      <c r="AE246" s="5"/>
      <c r="AF246" s="5"/>
    </row>
    <row r="247" spans="1:32" ht="21" customHeight="1">
      <c r="A247" s="5" t="s">
        <v>21372</v>
      </c>
      <c r="B247" s="5" t="s">
        <v>15085</v>
      </c>
      <c r="C247" s="5" t="s">
        <v>170</v>
      </c>
      <c r="D247" s="5" t="s">
        <v>390</v>
      </c>
      <c r="E247" s="5" t="s">
        <v>29</v>
      </c>
      <c r="F247" s="5">
        <v>8</v>
      </c>
      <c r="G247" s="5">
        <v>15</v>
      </c>
      <c r="H247" s="5" t="s">
        <v>65</v>
      </c>
      <c r="I247" s="5" t="s">
        <v>31</v>
      </c>
      <c r="J247" s="5" t="s">
        <v>57</v>
      </c>
      <c r="K247" s="5" t="s">
        <v>21373</v>
      </c>
      <c r="L247" s="5" t="s">
        <v>21374</v>
      </c>
      <c r="M247" s="5" t="s">
        <v>37</v>
      </c>
      <c r="N247" s="5" t="s">
        <v>55</v>
      </c>
      <c r="O247" s="5"/>
      <c r="P247" s="5" t="b">
        <f t="shared" ca="1" si="0"/>
        <v>1</v>
      </c>
      <c r="Q247" s="5"/>
      <c r="R247" s="5"/>
      <c r="S247" s="5"/>
      <c r="T247" s="5"/>
      <c r="U247" s="5"/>
      <c r="V247" s="5"/>
      <c r="W247" s="5"/>
      <c r="X247" s="5"/>
      <c r="Y247" s="5"/>
      <c r="Z247" s="5"/>
      <c r="AA247" s="5"/>
      <c r="AB247" s="5"/>
      <c r="AC247" s="5"/>
      <c r="AD247" s="5"/>
      <c r="AE247" s="5"/>
      <c r="AF247" s="5"/>
    </row>
    <row r="248" spans="1:32" ht="21" customHeight="1">
      <c r="A248" s="5" t="s">
        <v>6608</v>
      </c>
      <c r="B248" s="5" t="s">
        <v>21287</v>
      </c>
      <c r="C248" s="5" t="s">
        <v>170</v>
      </c>
      <c r="D248" s="5" t="s">
        <v>342</v>
      </c>
      <c r="E248" s="5" t="s">
        <v>29</v>
      </c>
      <c r="F248" s="5">
        <v>8</v>
      </c>
      <c r="G248" s="5">
        <v>14</v>
      </c>
      <c r="H248" s="5" t="s">
        <v>1392</v>
      </c>
      <c r="I248" s="5" t="s">
        <v>108</v>
      </c>
      <c r="J248" s="5" t="s">
        <v>907</v>
      </c>
      <c r="K248" s="5" t="s">
        <v>21377</v>
      </c>
      <c r="L248" s="5" t="s">
        <v>21378</v>
      </c>
      <c r="M248" s="5" t="s">
        <v>53</v>
      </c>
      <c r="N248" s="5" t="s">
        <v>55</v>
      </c>
      <c r="O248" s="5"/>
      <c r="P248" s="5" t="b">
        <f t="shared" ca="1" si="0"/>
        <v>1</v>
      </c>
      <c r="Q248" s="5"/>
      <c r="R248" s="5"/>
      <c r="S248" s="5"/>
      <c r="T248" s="5"/>
      <c r="U248" s="5"/>
      <c r="V248" s="5"/>
      <c r="W248" s="5"/>
      <c r="X248" s="5"/>
      <c r="Y248" s="5"/>
      <c r="Z248" s="5"/>
      <c r="AA248" s="5"/>
      <c r="AB248" s="5"/>
      <c r="AC248" s="5"/>
      <c r="AD248" s="5"/>
      <c r="AE248" s="5"/>
      <c r="AF248" s="5"/>
    </row>
    <row r="249" spans="1:32" ht="21" customHeight="1">
      <c r="A249" s="5" t="s">
        <v>6608</v>
      </c>
      <c r="B249" s="5" t="s">
        <v>21287</v>
      </c>
      <c r="C249" s="5" t="s">
        <v>170</v>
      </c>
      <c r="D249" s="5" t="s">
        <v>342</v>
      </c>
      <c r="E249" s="5" t="s">
        <v>29</v>
      </c>
      <c r="F249" s="5">
        <v>8</v>
      </c>
      <c r="G249" s="5">
        <v>14</v>
      </c>
      <c r="H249" s="5" t="s">
        <v>1392</v>
      </c>
      <c r="I249" s="5" t="s">
        <v>108</v>
      </c>
      <c r="J249" s="5" t="s">
        <v>907</v>
      </c>
      <c r="K249" s="5" t="s">
        <v>21382</v>
      </c>
      <c r="L249" s="5" t="s">
        <v>21383</v>
      </c>
      <c r="M249" s="5" t="s">
        <v>53</v>
      </c>
      <c r="N249" s="5" t="s">
        <v>55</v>
      </c>
      <c r="O249" s="5"/>
      <c r="P249" s="5" t="b">
        <f t="shared" ca="1" si="0"/>
        <v>1</v>
      </c>
      <c r="Q249" s="5"/>
      <c r="R249" s="5"/>
      <c r="S249" s="5"/>
      <c r="T249" s="5"/>
      <c r="U249" s="5"/>
      <c r="V249" s="5"/>
      <c r="W249" s="5"/>
      <c r="X249" s="5"/>
      <c r="Y249" s="5"/>
      <c r="Z249" s="5"/>
      <c r="AA249" s="5"/>
      <c r="AB249" s="5"/>
      <c r="AC249" s="5"/>
      <c r="AD249" s="5"/>
      <c r="AE249" s="5"/>
      <c r="AF249" s="5"/>
    </row>
    <row r="250" spans="1:32" ht="21" customHeight="1">
      <c r="A250" s="5" t="s">
        <v>21198</v>
      </c>
      <c r="B250" s="5" t="s">
        <v>11461</v>
      </c>
      <c r="C250" s="5" t="s">
        <v>170</v>
      </c>
      <c r="D250" s="5" t="s">
        <v>390</v>
      </c>
      <c r="E250" s="5" t="s">
        <v>45</v>
      </c>
      <c r="F250" s="5">
        <v>8</v>
      </c>
      <c r="G250" s="5">
        <v>20</v>
      </c>
      <c r="H250" s="5" t="s">
        <v>178</v>
      </c>
      <c r="I250" s="5" t="s">
        <v>108</v>
      </c>
      <c r="J250" s="5" t="s">
        <v>76</v>
      </c>
      <c r="K250" s="9" t="s">
        <v>47</v>
      </c>
      <c r="L250" s="5" t="s">
        <v>21387</v>
      </c>
      <c r="M250" s="5" t="s">
        <v>53</v>
      </c>
      <c r="N250" s="5" t="s">
        <v>55</v>
      </c>
      <c r="O250" s="5"/>
      <c r="P250" s="5" t="b">
        <f t="shared" ca="1" si="0"/>
        <v>1</v>
      </c>
      <c r="Q250" s="5"/>
      <c r="R250" s="5"/>
      <c r="S250" s="5"/>
      <c r="T250" s="5"/>
      <c r="U250" s="5"/>
      <c r="V250" s="5"/>
      <c r="W250" s="5"/>
      <c r="X250" s="5"/>
      <c r="Y250" s="5"/>
      <c r="Z250" s="5"/>
      <c r="AA250" s="5"/>
      <c r="AB250" s="5"/>
      <c r="AC250" s="5"/>
      <c r="AD250" s="5"/>
      <c r="AE250" s="5"/>
      <c r="AF250" s="5"/>
    </row>
    <row r="251" spans="1:32" ht="21" customHeight="1">
      <c r="A251" s="5" t="s">
        <v>21389</v>
      </c>
      <c r="B251" s="5" t="s">
        <v>21390</v>
      </c>
      <c r="C251" s="5" t="s">
        <v>170</v>
      </c>
      <c r="D251" s="5" t="s">
        <v>47</v>
      </c>
      <c r="E251" s="5" t="s">
        <v>45</v>
      </c>
      <c r="F251" s="5">
        <v>8</v>
      </c>
      <c r="G251" s="5">
        <v>12</v>
      </c>
      <c r="H251" s="5" t="s">
        <v>852</v>
      </c>
      <c r="I251" s="5" t="s">
        <v>108</v>
      </c>
      <c r="J251" s="5" t="s">
        <v>4075</v>
      </c>
      <c r="K251" s="5" t="s">
        <v>21391</v>
      </c>
      <c r="L251" s="5" t="s">
        <v>21392</v>
      </c>
      <c r="M251" s="5" t="s">
        <v>37</v>
      </c>
      <c r="N251" s="5" t="s">
        <v>405</v>
      </c>
      <c r="O251" s="5"/>
      <c r="P251" s="5" t="b">
        <f t="shared" ca="1" si="0"/>
        <v>1</v>
      </c>
      <c r="Q251" s="5" t="b">
        <f t="shared" ref="Q251:Q253" ca="1" si="11">IFERROR(__xludf.DUMMYFUNCTION("REGEXMATCH(L251,""(?i)swift"")"),TRUE)</f>
        <v>1</v>
      </c>
      <c r="R251" s="5"/>
      <c r="S251" s="5"/>
      <c r="T251" s="5"/>
      <c r="U251" s="5"/>
      <c r="V251" s="5"/>
      <c r="W251" s="5"/>
      <c r="X251" s="5"/>
      <c r="Y251" s="5"/>
      <c r="Z251" s="5"/>
      <c r="AA251" s="5"/>
      <c r="AB251" s="5"/>
      <c r="AC251" s="5"/>
      <c r="AD251" s="5"/>
      <c r="AE251" s="5"/>
      <c r="AF251" s="5"/>
    </row>
    <row r="252" spans="1:32" ht="21" customHeight="1">
      <c r="A252" s="5" t="s">
        <v>21398</v>
      </c>
      <c r="B252" s="5" t="s">
        <v>21390</v>
      </c>
      <c r="C252" s="5" t="s">
        <v>170</v>
      </c>
      <c r="D252" s="5" t="s">
        <v>47</v>
      </c>
      <c r="E252" s="5" t="s">
        <v>45</v>
      </c>
      <c r="F252" s="5">
        <v>8</v>
      </c>
      <c r="G252" s="5">
        <v>12</v>
      </c>
      <c r="H252" s="5" t="s">
        <v>852</v>
      </c>
      <c r="I252" s="5" t="s">
        <v>125</v>
      </c>
      <c r="J252" s="5" t="s">
        <v>4075</v>
      </c>
      <c r="K252" s="5" t="s">
        <v>21391</v>
      </c>
      <c r="L252" s="5" t="s">
        <v>21399</v>
      </c>
      <c r="M252" s="5" t="s">
        <v>37</v>
      </c>
      <c r="N252" s="5" t="s">
        <v>405</v>
      </c>
      <c r="O252" s="5"/>
      <c r="P252" s="5" t="b">
        <f t="shared" ca="1" si="0"/>
        <v>1</v>
      </c>
      <c r="Q252" s="5" t="b">
        <f t="shared" ca="1" si="11"/>
        <v>1</v>
      </c>
      <c r="R252" s="5"/>
      <c r="S252" s="5"/>
      <c r="T252" s="5"/>
      <c r="U252" s="5"/>
      <c r="V252" s="5"/>
      <c r="W252" s="5"/>
      <c r="X252" s="5"/>
      <c r="Y252" s="5"/>
      <c r="Z252" s="5"/>
      <c r="AA252" s="5"/>
      <c r="AB252" s="5"/>
      <c r="AC252" s="5"/>
      <c r="AD252" s="5"/>
      <c r="AE252" s="5"/>
      <c r="AF252" s="5"/>
    </row>
    <row r="253" spans="1:32" ht="21" customHeight="1">
      <c r="A253" s="14" t="s">
        <v>3317</v>
      </c>
      <c r="B253" s="14" t="s">
        <v>21333</v>
      </c>
      <c r="C253" s="14" t="s">
        <v>170</v>
      </c>
      <c r="D253" s="14" t="s">
        <v>390</v>
      </c>
      <c r="E253" s="14" t="s">
        <v>45</v>
      </c>
      <c r="F253" s="14">
        <v>8</v>
      </c>
      <c r="G253" s="14">
        <v>12</v>
      </c>
      <c r="H253" s="14" t="s">
        <v>852</v>
      </c>
      <c r="I253" s="14" t="s">
        <v>125</v>
      </c>
      <c r="J253" s="14" t="s">
        <v>5180</v>
      </c>
      <c r="K253" s="14" t="s">
        <v>21400</v>
      </c>
      <c r="L253" s="14" t="s">
        <v>21401</v>
      </c>
      <c r="M253" s="14" t="s">
        <v>100</v>
      </c>
      <c r="N253" s="14" t="s">
        <v>55</v>
      </c>
      <c r="O253" s="14" t="b">
        <f ca="1">IFERROR(__xludf.DUMMYFUNCTION("REGEXMATCH(A253,""应用|(?i)app"")"),FALSE)</f>
        <v>0</v>
      </c>
      <c r="P253" s="14" t="b">
        <f t="shared" ca="1" si="0"/>
        <v>1</v>
      </c>
      <c r="Q253" s="14" t="b">
        <f t="shared" ca="1" si="11"/>
        <v>1</v>
      </c>
      <c r="R253" s="5"/>
      <c r="S253" s="5"/>
      <c r="T253" s="5"/>
      <c r="U253" s="5"/>
      <c r="V253" s="5"/>
      <c r="W253" s="5"/>
      <c r="X253" s="5"/>
      <c r="Y253" s="5"/>
      <c r="Z253" s="5"/>
      <c r="AA253" s="5"/>
      <c r="AB253" s="5"/>
      <c r="AC253" s="5"/>
      <c r="AD253" s="5"/>
      <c r="AE253" s="5"/>
      <c r="AF253" s="5"/>
    </row>
    <row r="254" spans="1:32" ht="21" customHeight="1">
      <c r="A254" s="5" t="s">
        <v>6608</v>
      </c>
      <c r="B254" s="5" t="s">
        <v>14060</v>
      </c>
      <c r="C254" s="5" t="s">
        <v>170</v>
      </c>
      <c r="D254" s="5" t="s">
        <v>47</v>
      </c>
      <c r="E254" s="5" t="s">
        <v>45</v>
      </c>
      <c r="F254" s="5">
        <v>8</v>
      </c>
      <c r="G254" s="5">
        <v>15</v>
      </c>
      <c r="H254" s="5" t="s">
        <v>65</v>
      </c>
      <c r="I254" s="5" t="s">
        <v>108</v>
      </c>
      <c r="J254" s="5" t="s">
        <v>48</v>
      </c>
      <c r="K254" s="5" t="s">
        <v>17037</v>
      </c>
      <c r="L254" s="5" t="s">
        <v>21406</v>
      </c>
      <c r="M254" s="5" t="s">
        <v>42</v>
      </c>
      <c r="N254" s="5" t="s">
        <v>237</v>
      </c>
      <c r="O254" s="5"/>
      <c r="P254" s="5" t="b">
        <f t="shared" ca="1" si="0"/>
        <v>1</v>
      </c>
      <c r="Q254" s="5"/>
      <c r="R254" s="5"/>
      <c r="S254" s="5"/>
      <c r="T254" s="5"/>
      <c r="U254" s="5"/>
      <c r="V254" s="5"/>
      <c r="W254" s="5"/>
      <c r="X254" s="5"/>
      <c r="Y254" s="5"/>
      <c r="Z254" s="5"/>
      <c r="AA254" s="5"/>
      <c r="AB254" s="5"/>
      <c r="AC254" s="5"/>
      <c r="AD254" s="5"/>
      <c r="AE254" s="5"/>
      <c r="AF254" s="5"/>
    </row>
    <row r="255" spans="1:32" ht="21" customHeight="1">
      <c r="A255" s="5" t="s">
        <v>6608</v>
      </c>
      <c r="B255" s="5" t="s">
        <v>21408</v>
      </c>
      <c r="C255" s="5" t="s">
        <v>170</v>
      </c>
      <c r="D255" s="5" t="s">
        <v>390</v>
      </c>
      <c r="E255" s="5" t="s">
        <v>45</v>
      </c>
      <c r="F255" s="5">
        <v>8</v>
      </c>
      <c r="G255" s="5">
        <v>14</v>
      </c>
      <c r="H255" s="5" t="s">
        <v>1392</v>
      </c>
      <c r="I255" s="5" t="s">
        <v>31</v>
      </c>
      <c r="J255" s="5" t="s">
        <v>57</v>
      </c>
      <c r="K255" s="5" t="s">
        <v>21409</v>
      </c>
      <c r="L255" s="5" t="s">
        <v>21411</v>
      </c>
      <c r="M255" s="5" t="s">
        <v>100</v>
      </c>
      <c r="N255" s="5" t="s">
        <v>55</v>
      </c>
      <c r="O255" s="5"/>
      <c r="P255" s="5" t="b">
        <f t="shared" ca="1" si="0"/>
        <v>1</v>
      </c>
      <c r="Q255" s="5"/>
      <c r="R255" s="5"/>
      <c r="S255" s="5"/>
      <c r="T255" s="5"/>
      <c r="U255" s="5"/>
      <c r="V255" s="5"/>
      <c r="W255" s="5"/>
      <c r="X255" s="5"/>
      <c r="Y255" s="5"/>
      <c r="Z255" s="5"/>
      <c r="AA255" s="5"/>
      <c r="AB255" s="5"/>
      <c r="AC255" s="5"/>
      <c r="AD255" s="5"/>
      <c r="AE255" s="5"/>
      <c r="AF255" s="5"/>
    </row>
    <row r="256" spans="1:32" ht="21" customHeight="1">
      <c r="A256" s="5" t="s">
        <v>6608</v>
      </c>
      <c r="B256" s="5" t="s">
        <v>21413</v>
      </c>
      <c r="C256" s="5" t="s">
        <v>27</v>
      </c>
      <c r="D256" s="5" t="s">
        <v>212</v>
      </c>
      <c r="E256" s="5" t="s">
        <v>45</v>
      </c>
      <c r="F256" s="5">
        <v>9</v>
      </c>
      <c r="G256" s="5">
        <v>18</v>
      </c>
      <c r="H256" s="5" t="s">
        <v>695</v>
      </c>
      <c r="I256" s="7" t="s">
        <v>24</v>
      </c>
      <c r="J256" s="5" t="s">
        <v>1053</v>
      </c>
      <c r="K256" s="5" t="s">
        <v>19732</v>
      </c>
      <c r="L256" s="5" t="s">
        <v>21415</v>
      </c>
      <c r="M256" s="5" t="s">
        <v>53</v>
      </c>
      <c r="N256" s="5" t="s">
        <v>55</v>
      </c>
      <c r="O256" s="5"/>
      <c r="P256" s="5" t="b">
        <f t="shared" ca="1" si="0"/>
        <v>1</v>
      </c>
      <c r="Q256" s="5"/>
      <c r="R256" s="5"/>
      <c r="S256" s="5"/>
      <c r="T256" s="5"/>
      <c r="U256" s="5"/>
      <c r="V256" s="5"/>
      <c r="W256" s="5"/>
      <c r="X256" s="5"/>
      <c r="Y256" s="5"/>
      <c r="Z256" s="5"/>
      <c r="AA256" s="5"/>
      <c r="AB256" s="5"/>
      <c r="AC256" s="5"/>
      <c r="AD256" s="5"/>
      <c r="AE256" s="5"/>
      <c r="AF256" s="5"/>
    </row>
    <row r="257" spans="1:32" ht="21" customHeight="1">
      <c r="A257" s="5" t="s">
        <v>21417</v>
      </c>
      <c r="B257" s="5" t="s">
        <v>21418</v>
      </c>
      <c r="C257" s="5" t="s">
        <v>20</v>
      </c>
      <c r="D257" s="5" t="s">
        <v>21</v>
      </c>
      <c r="E257" s="5" t="s">
        <v>919</v>
      </c>
      <c r="F257" s="5">
        <v>9</v>
      </c>
      <c r="G257" s="5">
        <v>14</v>
      </c>
      <c r="H257" s="5" t="s">
        <v>2476</v>
      </c>
      <c r="I257" s="7" t="s">
        <v>24</v>
      </c>
      <c r="J257" s="5" t="s">
        <v>624</v>
      </c>
      <c r="K257" s="5" t="s">
        <v>21420</v>
      </c>
      <c r="L257" s="5" t="s">
        <v>21421</v>
      </c>
      <c r="M257" s="5" t="s">
        <v>42</v>
      </c>
      <c r="N257" s="5" t="s">
        <v>1117</v>
      </c>
      <c r="O257" s="5"/>
      <c r="P257" s="5" t="b">
        <f t="shared" ca="1" si="0"/>
        <v>1</v>
      </c>
      <c r="Q257" s="5" t="b">
        <f ca="1">IFERROR(__xludf.DUMMYFUNCTION("REGEXMATCH(L257,""(?i)swift"")"),TRUE)</f>
        <v>1</v>
      </c>
      <c r="R257" s="5"/>
      <c r="S257" s="5"/>
      <c r="T257" s="5"/>
      <c r="U257" s="5"/>
      <c r="V257" s="5"/>
      <c r="W257" s="5"/>
      <c r="X257" s="5"/>
      <c r="Y257" s="5"/>
      <c r="Z257" s="5"/>
      <c r="AA257" s="5"/>
      <c r="AB257" s="5"/>
      <c r="AC257" s="5"/>
      <c r="AD257" s="5"/>
      <c r="AE257" s="5"/>
      <c r="AF257" s="5"/>
    </row>
    <row r="258" spans="1:32" ht="21" customHeight="1">
      <c r="A258" s="5" t="s">
        <v>13569</v>
      </c>
      <c r="B258" s="5" t="s">
        <v>10076</v>
      </c>
      <c r="C258" s="5" t="s">
        <v>41</v>
      </c>
      <c r="D258" s="5" t="s">
        <v>874</v>
      </c>
      <c r="E258" s="5" t="s">
        <v>29</v>
      </c>
      <c r="F258" s="5">
        <v>9</v>
      </c>
      <c r="G258" s="5">
        <v>15</v>
      </c>
      <c r="H258" s="5" t="s">
        <v>920</v>
      </c>
      <c r="I258" s="5" t="s">
        <v>108</v>
      </c>
      <c r="J258" s="5" t="s">
        <v>76</v>
      </c>
      <c r="K258" s="5" t="s">
        <v>10077</v>
      </c>
      <c r="L258" s="5" t="s">
        <v>21424</v>
      </c>
      <c r="M258" s="5" t="s">
        <v>53</v>
      </c>
      <c r="N258" s="5" t="s">
        <v>55</v>
      </c>
      <c r="O258" s="5"/>
      <c r="P258" s="5" t="b">
        <f t="shared" ca="1" si="0"/>
        <v>1</v>
      </c>
      <c r="Q258" s="5"/>
      <c r="R258" s="5"/>
      <c r="S258" s="5"/>
      <c r="T258" s="5"/>
      <c r="U258" s="5"/>
      <c r="V258" s="5"/>
      <c r="W258" s="5"/>
      <c r="X258" s="5"/>
      <c r="Y258" s="5"/>
      <c r="Z258" s="5"/>
      <c r="AA258" s="5"/>
      <c r="AB258" s="5"/>
      <c r="AC258" s="5"/>
      <c r="AD258" s="5"/>
      <c r="AE258" s="5"/>
      <c r="AF258" s="5"/>
    </row>
    <row r="259" spans="1:32" ht="21" customHeight="1">
      <c r="A259" s="5" t="s">
        <v>6608</v>
      </c>
      <c r="B259" s="5" t="s">
        <v>21426</v>
      </c>
      <c r="C259" s="5" t="s">
        <v>41</v>
      </c>
      <c r="D259" s="5" t="s">
        <v>114</v>
      </c>
      <c r="E259" s="5" t="s">
        <v>29</v>
      </c>
      <c r="F259" s="5">
        <v>9</v>
      </c>
      <c r="G259" s="5">
        <v>18</v>
      </c>
      <c r="H259" s="5" t="s">
        <v>695</v>
      </c>
      <c r="I259" s="5" t="s">
        <v>108</v>
      </c>
      <c r="J259" s="5" t="s">
        <v>76</v>
      </c>
      <c r="K259" s="5" t="s">
        <v>21427</v>
      </c>
      <c r="L259" s="5" t="s">
        <v>21428</v>
      </c>
      <c r="M259" s="5" t="s">
        <v>53</v>
      </c>
      <c r="N259" s="5" t="s">
        <v>55</v>
      </c>
      <c r="O259" s="5"/>
      <c r="P259" s="5" t="b">
        <f t="shared" ca="1" si="0"/>
        <v>1</v>
      </c>
      <c r="Q259" s="5"/>
      <c r="R259" s="5"/>
      <c r="S259" s="5"/>
      <c r="T259" s="5"/>
      <c r="U259" s="5"/>
      <c r="V259" s="5"/>
      <c r="W259" s="5"/>
      <c r="X259" s="5"/>
      <c r="Y259" s="5"/>
      <c r="Z259" s="5"/>
      <c r="AA259" s="5"/>
      <c r="AB259" s="5"/>
      <c r="AC259" s="5"/>
      <c r="AD259" s="5"/>
      <c r="AE259" s="5"/>
      <c r="AF259" s="5"/>
    </row>
    <row r="260" spans="1:32" ht="21" customHeight="1">
      <c r="A260" s="5" t="s">
        <v>21433</v>
      </c>
      <c r="B260" s="5" t="s">
        <v>11690</v>
      </c>
      <c r="C260" s="5" t="s">
        <v>41</v>
      </c>
      <c r="D260" s="5" t="s">
        <v>47</v>
      </c>
      <c r="E260" s="5" t="s">
        <v>29</v>
      </c>
      <c r="F260" s="5">
        <v>9</v>
      </c>
      <c r="G260" s="5">
        <v>13</v>
      </c>
      <c r="H260" s="5" t="s">
        <v>2439</v>
      </c>
      <c r="I260" s="5" t="s">
        <v>31</v>
      </c>
      <c r="J260" s="5" t="s">
        <v>76</v>
      </c>
      <c r="K260" s="9" t="s">
        <v>47</v>
      </c>
      <c r="L260" s="5" t="s">
        <v>21436</v>
      </c>
      <c r="M260" s="5" t="s">
        <v>37</v>
      </c>
      <c r="N260" s="5" t="s">
        <v>55</v>
      </c>
      <c r="O260" s="5"/>
      <c r="P260" s="5" t="b">
        <f t="shared" ca="1" si="0"/>
        <v>1</v>
      </c>
      <c r="Q260" s="5"/>
      <c r="R260" s="5"/>
      <c r="S260" s="5"/>
      <c r="T260" s="5"/>
      <c r="U260" s="5"/>
      <c r="V260" s="5"/>
      <c r="W260" s="5"/>
      <c r="X260" s="5"/>
      <c r="Y260" s="5"/>
      <c r="Z260" s="5"/>
      <c r="AA260" s="5"/>
      <c r="AB260" s="5"/>
      <c r="AC260" s="5"/>
      <c r="AD260" s="5"/>
      <c r="AE260" s="5"/>
      <c r="AF260" s="5"/>
    </row>
    <row r="261" spans="1:32" ht="21" customHeight="1">
      <c r="A261" s="5" t="s">
        <v>20134</v>
      </c>
      <c r="B261" s="5" t="s">
        <v>21441</v>
      </c>
      <c r="C261" s="5" t="s">
        <v>41</v>
      </c>
      <c r="D261" s="5" t="s">
        <v>94</v>
      </c>
      <c r="E261" s="5" t="s">
        <v>45</v>
      </c>
      <c r="F261" s="5">
        <v>9</v>
      </c>
      <c r="G261" s="5">
        <v>12</v>
      </c>
      <c r="H261" s="5" t="s">
        <v>1239</v>
      </c>
      <c r="I261" s="5" t="s">
        <v>31</v>
      </c>
      <c r="J261" s="5" t="s">
        <v>21442</v>
      </c>
      <c r="K261" s="5" t="s">
        <v>1438</v>
      </c>
      <c r="L261" s="5" t="s">
        <v>21444</v>
      </c>
      <c r="M261" s="5" t="s">
        <v>53</v>
      </c>
      <c r="N261" s="5" t="s">
        <v>55</v>
      </c>
      <c r="O261" s="5"/>
      <c r="P261" s="5" t="b">
        <f t="shared" ca="1" si="0"/>
        <v>1</v>
      </c>
      <c r="Q261" s="5"/>
      <c r="R261" s="5"/>
      <c r="S261" s="5"/>
      <c r="T261" s="5"/>
      <c r="U261" s="5"/>
      <c r="V261" s="5"/>
      <c r="W261" s="5"/>
      <c r="X261" s="5"/>
      <c r="Y261" s="5"/>
      <c r="Z261" s="5"/>
      <c r="AA261" s="5"/>
      <c r="AB261" s="5"/>
      <c r="AC261" s="5"/>
      <c r="AD261" s="5"/>
      <c r="AE261" s="5"/>
      <c r="AF261" s="5"/>
    </row>
    <row r="262" spans="1:32" ht="21" customHeight="1">
      <c r="A262" s="5" t="s">
        <v>6608</v>
      </c>
      <c r="B262" s="5" t="s">
        <v>12721</v>
      </c>
      <c r="C262" s="5" t="s">
        <v>170</v>
      </c>
      <c r="D262" s="5" t="s">
        <v>390</v>
      </c>
      <c r="E262" s="5" t="s">
        <v>29</v>
      </c>
      <c r="F262" s="5">
        <v>9</v>
      </c>
      <c r="G262" s="5">
        <v>13</v>
      </c>
      <c r="H262" s="5" t="s">
        <v>2439</v>
      </c>
      <c r="I262" s="5" t="s">
        <v>31</v>
      </c>
      <c r="J262" s="5" t="s">
        <v>76</v>
      </c>
      <c r="K262" s="5" t="s">
        <v>12723</v>
      </c>
      <c r="L262" s="5" t="s">
        <v>21451</v>
      </c>
      <c r="M262" s="5" t="s">
        <v>53</v>
      </c>
      <c r="N262" s="5" t="s">
        <v>55</v>
      </c>
      <c r="O262" s="5"/>
      <c r="P262" s="5" t="b">
        <f t="shared" ca="1" si="0"/>
        <v>1</v>
      </c>
      <c r="Q262" s="5"/>
      <c r="R262" s="5"/>
      <c r="S262" s="5"/>
      <c r="T262" s="5"/>
      <c r="U262" s="5"/>
      <c r="V262" s="5"/>
      <c r="W262" s="5"/>
      <c r="X262" s="5"/>
      <c r="Y262" s="5"/>
      <c r="Z262" s="5"/>
      <c r="AA262" s="5"/>
      <c r="AB262" s="5"/>
      <c r="AC262" s="5"/>
      <c r="AD262" s="5"/>
      <c r="AE262" s="5"/>
      <c r="AF262" s="5"/>
    </row>
    <row r="263" spans="1:32" ht="21" customHeight="1">
      <c r="A263" s="5" t="s">
        <v>6608</v>
      </c>
      <c r="B263" s="5" t="s">
        <v>10185</v>
      </c>
      <c r="C263" s="5" t="s">
        <v>170</v>
      </c>
      <c r="D263" s="5" t="s">
        <v>435</v>
      </c>
      <c r="E263" s="5" t="s">
        <v>45</v>
      </c>
      <c r="F263" s="5">
        <v>9</v>
      </c>
      <c r="G263" s="5">
        <v>15</v>
      </c>
      <c r="H263" s="5" t="s">
        <v>920</v>
      </c>
      <c r="I263" s="5" t="s">
        <v>108</v>
      </c>
      <c r="J263" s="5" t="s">
        <v>6972</v>
      </c>
      <c r="K263" s="5" t="s">
        <v>21454</v>
      </c>
      <c r="L263" s="5" t="s">
        <v>21455</v>
      </c>
      <c r="M263" s="5" t="s">
        <v>53</v>
      </c>
      <c r="N263" s="5" t="s">
        <v>55</v>
      </c>
      <c r="O263" s="5"/>
      <c r="P263" s="5" t="b">
        <f t="shared" ca="1" si="0"/>
        <v>1</v>
      </c>
      <c r="Q263" s="5"/>
      <c r="R263" s="5"/>
      <c r="S263" s="5"/>
      <c r="T263" s="5"/>
      <c r="U263" s="5"/>
      <c r="V263" s="5"/>
      <c r="W263" s="5"/>
      <c r="X263" s="5"/>
      <c r="Y263" s="5"/>
      <c r="Z263" s="5"/>
      <c r="AA263" s="5"/>
      <c r="AB263" s="5"/>
      <c r="AC263" s="5"/>
      <c r="AD263" s="5"/>
      <c r="AE263" s="5"/>
      <c r="AF263" s="5"/>
    </row>
    <row r="264" spans="1:32" ht="21" customHeight="1">
      <c r="A264" s="5" t="s">
        <v>6608</v>
      </c>
      <c r="B264" s="5" t="s">
        <v>4487</v>
      </c>
      <c r="C264" s="5" t="s">
        <v>170</v>
      </c>
      <c r="D264" s="5" t="s">
        <v>378</v>
      </c>
      <c r="E264" s="5" t="s">
        <v>45</v>
      </c>
      <c r="F264" s="5">
        <v>9</v>
      </c>
      <c r="G264" s="5">
        <v>18</v>
      </c>
      <c r="H264" s="5" t="s">
        <v>695</v>
      </c>
      <c r="I264" s="5" t="s">
        <v>108</v>
      </c>
      <c r="J264" s="5" t="s">
        <v>742</v>
      </c>
      <c r="K264" s="5" t="s">
        <v>4492</v>
      </c>
      <c r="L264" s="5" t="s">
        <v>21460</v>
      </c>
      <c r="M264" s="5" t="s">
        <v>100</v>
      </c>
      <c r="N264" s="5" t="s">
        <v>55</v>
      </c>
      <c r="O264" s="5"/>
      <c r="P264" s="5" t="b">
        <f t="shared" ca="1" si="0"/>
        <v>1</v>
      </c>
      <c r="Q264" s="5"/>
      <c r="R264" s="5"/>
      <c r="S264" s="5"/>
      <c r="T264" s="5"/>
      <c r="U264" s="5"/>
      <c r="V264" s="5"/>
      <c r="W264" s="5"/>
      <c r="X264" s="5"/>
      <c r="Y264" s="5"/>
      <c r="Z264" s="5"/>
      <c r="AA264" s="5"/>
      <c r="AB264" s="5"/>
      <c r="AC264" s="5"/>
      <c r="AD264" s="5"/>
      <c r="AE264" s="5"/>
      <c r="AF264" s="5"/>
    </row>
    <row r="265" spans="1:32" ht="21" customHeight="1">
      <c r="A265" s="5" t="s">
        <v>21463</v>
      </c>
      <c r="B265" s="5" t="s">
        <v>13397</v>
      </c>
      <c r="C265" s="5" t="s">
        <v>170</v>
      </c>
      <c r="D265" s="5" t="s">
        <v>47</v>
      </c>
      <c r="E265" s="5" t="s">
        <v>29</v>
      </c>
      <c r="F265" s="5">
        <v>9</v>
      </c>
      <c r="G265" s="5">
        <v>16</v>
      </c>
      <c r="H265" s="5" t="s">
        <v>2664</v>
      </c>
      <c r="I265" s="5" t="s">
        <v>108</v>
      </c>
      <c r="J265" s="5" t="s">
        <v>516</v>
      </c>
      <c r="K265" s="9" t="s">
        <v>47</v>
      </c>
      <c r="L265" s="5" t="s">
        <v>21464</v>
      </c>
      <c r="M265" s="5" t="s">
        <v>42</v>
      </c>
      <c r="N265" s="5" t="s">
        <v>55</v>
      </c>
      <c r="O265" s="5"/>
      <c r="P265" s="5" t="b">
        <f t="shared" ca="1" si="0"/>
        <v>1</v>
      </c>
      <c r="Q265" s="5" t="b">
        <f ca="1">IFERROR(__xludf.DUMMYFUNCTION("REGEXMATCH(L265,""(?i)swift"")"),TRUE)</f>
        <v>1</v>
      </c>
      <c r="R265" s="5"/>
      <c r="S265" s="5"/>
      <c r="T265" s="5"/>
      <c r="U265" s="5"/>
      <c r="V265" s="5"/>
      <c r="W265" s="5"/>
      <c r="X265" s="5"/>
      <c r="Y265" s="5"/>
      <c r="Z265" s="5"/>
      <c r="AA265" s="5"/>
      <c r="AB265" s="5"/>
      <c r="AC265" s="5"/>
      <c r="AD265" s="5"/>
      <c r="AE265" s="5"/>
      <c r="AF265" s="5"/>
    </row>
    <row r="266" spans="1:32" ht="21" customHeight="1">
      <c r="A266" s="5" t="s">
        <v>6608</v>
      </c>
      <c r="B266" s="5" t="s">
        <v>21471</v>
      </c>
      <c r="C266" s="5" t="s">
        <v>170</v>
      </c>
      <c r="D266" s="5" t="s">
        <v>378</v>
      </c>
      <c r="E266" s="5" t="s">
        <v>45</v>
      </c>
      <c r="F266" s="5">
        <v>9</v>
      </c>
      <c r="G266" s="5">
        <v>14</v>
      </c>
      <c r="H266" s="5" t="s">
        <v>2476</v>
      </c>
      <c r="I266" s="5" t="s">
        <v>31</v>
      </c>
      <c r="J266" s="5" t="s">
        <v>110</v>
      </c>
      <c r="K266" s="5" t="s">
        <v>6723</v>
      </c>
      <c r="L266" s="5" t="s">
        <v>21472</v>
      </c>
      <c r="M266" s="5" t="s">
        <v>100</v>
      </c>
      <c r="N266" s="5" t="s">
        <v>55</v>
      </c>
      <c r="O266" s="5"/>
      <c r="P266" s="5" t="b">
        <f t="shared" ca="1" si="0"/>
        <v>1</v>
      </c>
      <c r="Q266" s="5"/>
      <c r="R266" s="5"/>
      <c r="S266" s="5"/>
      <c r="T266" s="5"/>
      <c r="U266" s="5"/>
      <c r="V266" s="5"/>
      <c r="W266" s="5"/>
      <c r="X266" s="5"/>
      <c r="Y266" s="5"/>
      <c r="Z266" s="5"/>
      <c r="AA266" s="5"/>
      <c r="AB266" s="5"/>
      <c r="AC266" s="5"/>
      <c r="AD266" s="5"/>
      <c r="AE266" s="5"/>
      <c r="AF266" s="5"/>
    </row>
    <row r="267" spans="1:32" ht="21" customHeight="1">
      <c r="A267" s="5" t="s">
        <v>6608</v>
      </c>
      <c r="B267" s="5" t="s">
        <v>17019</v>
      </c>
      <c r="C267" s="5" t="s">
        <v>170</v>
      </c>
      <c r="D267" s="5" t="s">
        <v>342</v>
      </c>
      <c r="E267" s="5" t="s">
        <v>29</v>
      </c>
      <c r="F267" s="5">
        <v>9</v>
      </c>
      <c r="G267" s="5">
        <v>13</v>
      </c>
      <c r="H267" s="5" t="s">
        <v>2439</v>
      </c>
      <c r="I267" s="5" t="s">
        <v>108</v>
      </c>
      <c r="J267" s="5" t="s">
        <v>110</v>
      </c>
      <c r="K267" s="5" t="s">
        <v>21476</v>
      </c>
      <c r="L267" s="5" t="s">
        <v>21478</v>
      </c>
      <c r="M267" s="5" t="s">
        <v>100</v>
      </c>
      <c r="N267" s="5" t="s">
        <v>38</v>
      </c>
      <c r="O267" s="5"/>
      <c r="P267" s="5" t="b">
        <f t="shared" ca="1" si="0"/>
        <v>1</v>
      </c>
      <c r="Q267" s="5"/>
      <c r="R267" s="5"/>
      <c r="S267" s="5"/>
      <c r="T267" s="5"/>
      <c r="U267" s="5"/>
      <c r="V267" s="5"/>
      <c r="W267" s="5"/>
      <c r="X267" s="5"/>
      <c r="Y267" s="5"/>
      <c r="Z267" s="5"/>
      <c r="AA267" s="5"/>
      <c r="AB267" s="5"/>
      <c r="AC267" s="5"/>
      <c r="AD267" s="5"/>
      <c r="AE267" s="5"/>
      <c r="AF267" s="5"/>
    </row>
    <row r="268" spans="1:32" ht="21" customHeight="1">
      <c r="A268" s="5" t="s">
        <v>21480</v>
      </c>
      <c r="B268" s="5" t="s">
        <v>21481</v>
      </c>
      <c r="C268" s="5" t="s">
        <v>170</v>
      </c>
      <c r="D268" s="5" t="s">
        <v>47</v>
      </c>
      <c r="E268" s="5" t="s">
        <v>45</v>
      </c>
      <c r="F268" s="5">
        <v>9</v>
      </c>
      <c r="G268" s="5">
        <v>15</v>
      </c>
      <c r="H268" s="5" t="s">
        <v>920</v>
      </c>
      <c r="I268" s="5" t="s">
        <v>108</v>
      </c>
      <c r="J268" s="5" t="s">
        <v>68</v>
      </c>
      <c r="K268" s="9" t="s">
        <v>47</v>
      </c>
      <c r="L268" s="5" t="s">
        <v>21482</v>
      </c>
      <c r="M268" s="5" t="s">
        <v>648</v>
      </c>
      <c r="N268" s="5" t="s">
        <v>237</v>
      </c>
      <c r="O268" s="5"/>
      <c r="P268" s="5" t="b">
        <f t="shared" ca="1" si="0"/>
        <v>1</v>
      </c>
      <c r="Q268" s="5"/>
      <c r="R268" s="5"/>
      <c r="S268" s="5"/>
      <c r="T268" s="5"/>
      <c r="U268" s="5"/>
      <c r="V268" s="5"/>
      <c r="W268" s="5"/>
      <c r="X268" s="5"/>
      <c r="Y268" s="5"/>
      <c r="Z268" s="5"/>
      <c r="AA268" s="5"/>
      <c r="AB268" s="5"/>
      <c r="AC268" s="5"/>
      <c r="AD268" s="5"/>
      <c r="AE268" s="5"/>
      <c r="AF268" s="5"/>
    </row>
    <row r="269" spans="1:32" ht="21" customHeight="1">
      <c r="A269" s="5" t="s">
        <v>21485</v>
      </c>
      <c r="B269" s="5" t="s">
        <v>5620</v>
      </c>
      <c r="C269" s="5" t="s">
        <v>170</v>
      </c>
      <c r="D269" s="5" t="s">
        <v>47</v>
      </c>
      <c r="E269" s="5" t="s">
        <v>45</v>
      </c>
      <c r="F269" s="5">
        <v>9</v>
      </c>
      <c r="G269" s="5">
        <v>18</v>
      </c>
      <c r="H269" s="5" t="s">
        <v>695</v>
      </c>
      <c r="I269" s="7" t="s">
        <v>24</v>
      </c>
      <c r="J269" s="5" t="s">
        <v>117</v>
      </c>
      <c r="K269" s="5" t="s">
        <v>21486</v>
      </c>
      <c r="L269" s="9" t="s">
        <v>47</v>
      </c>
      <c r="M269" s="5" t="s">
        <v>1599</v>
      </c>
      <c r="N269" s="5" t="s">
        <v>55</v>
      </c>
      <c r="O269" s="5"/>
      <c r="P269" s="5" t="b">
        <f t="shared" ca="1" si="0"/>
        <v>1</v>
      </c>
      <c r="Q269" s="9"/>
      <c r="R269" s="5"/>
      <c r="S269" s="5"/>
      <c r="T269" s="5"/>
      <c r="U269" s="5"/>
      <c r="V269" s="5"/>
      <c r="W269" s="5"/>
      <c r="X269" s="5"/>
      <c r="Y269" s="5"/>
      <c r="Z269" s="5"/>
      <c r="AA269" s="5"/>
      <c r="AB269" s="5"/>
      <c r="AC269" s="5"/>
      <c r="AD269" s="5"/>
      <c r="AE269" s="5"/>
      <c r="AF269" s="5"/>
    </row>
    <row r="270" spans="1:32" ht="21" customHeight="1">
      <c r="A270" s="5" t="s">
        <v>6608</v>
      </c>
      <c r="B270" s="5" t="s">
        <v>21487</v>
      </c>
      <c r="C270" s="5" t="s">
        <v>27</v>
      </c>
      <c r="D270" s="5" t="s">
        <v>47</v>
      </c>
      <c r="E270" s="5" t="s">
        <v>45</v>
      </c>
      <c r="F270" s="5">
        <v>10</v>
      </c>
      <c r="G270" s="5">
        <v>20</v>
      </c>
      <c r="H270" s="5" t="s">
        <v>144</v>
      </c>
      <c r="I270" s="5" t="s">
        <v>108</v>
      </c>
      <c r="J270" s="5" t="s">
        <v>224</v>
      </c>
      <c r="K270" s="5" t="s">
        <v>21488</v>
      </c>
      <c r="L270" s="5" t="s">
        <v>21489</v>
      </c>
      <c r="M270" s="5" t="s">
        <v>37</v>
      </c>
      <c r="N270" s="5" t="s">
        <v>55</v>
      </c>
      <c r="O270" s="5"/>
      <c r="P270" s="5" t="b">
        <f t="shared" ca="1" si="0"/>
        <v>1</v>
      </c>
      <c r="Q270" s="5"/>
      <c r="R270" s="5"/>
      <c r="S270" s="5"/>
      <c r="T270" s="5"/>
      <c r="U270" s="5"/>
      <c r="V270" s="5"/>
      <c r="W270" s="5"/>
      <c r="X270" s="5"/>
      <c r="Y270" s="5"/>
      <c r="Z270" s="5"/>
      <c r="AA270" s="5"/>
      <c r="AB270" s="5"/>
      <c r="AC270" s="5"/>
      <c r="AD270" s="5"/>
      <c r="AE270" s="5"/>
      <c r="AF270" s="5"/>
    </row>
    <row r="271" spans="1:32" ht="21" customHeight="1">
      <c r="A271" s="5" t="s">
        <v>6608</v>
      </c>
      <c r="B271" s="5" t="s">
        <v>11818</v>
      </c>
      <c r="C271" s="5" t="s">
        <v>27</v>
      </c>
      <c r="D271" s="5" t="s">
        <v>75</v>
      </c>
      <c r="E271" s="5" t="s">
        <v>45</v>
      </c>
      <c r="F271" s="5">
        <v>10</v>
      </c>
      <c r="G271" s="5">
        <v>15</v>
      </c>
      <c r="H271" s="5" t="s">
        <v>56</v>
      </c>
      <c r="I271" s="5" t="s">
        <v>108</v>
      </c>
      <c r="J271" s="5" t="s">
        <v>76</v>
      </c>
      <c r="K271" s="5" t="s">
        <v>11819</v>
      </c>
      <c r="L271" s="5" t="s">
        <v>21490</v>
      </c>
      <c r="M271" s="5" t="s">
        <v>53</v>
      </c>
      <c r="N271" s="5" t="s">
        <v>55</v>
      </c>
      <c r="O271" s="5"/>
      <c r="P271" s="5" t="b">
        <f t="shared" ca="1" si="0"/>
        <v>1</v>
      </c>
      <c r="Q271" s="5"/>
      <c r="R271" s="5"/>
      <c r="S271" s="5"/>
      <c r="T271" s="5"/>
      <c r="U271" s="5"/>
      <c r="V271" s="5"/>
      <c r="W271" s="5"/>
      <c r="X271" s="5"/>
      <c r="Y271" s="5"/>
      <c r="Z271" s="5"/>
      <c r="AA271" s="5"/>
      <c r="AB271" s="5"/>
      <c r="AC271" s="5"/>
      <c r="AD271" s="5"/>
      <c r="AE271" s="5"/>
      <c r="AF271" s="5"/>
    </row>
    <row r="272" spans="1:32" ht="21" customHeight="1">
      <c r="A272" s="5" t="s">
        <v>21493</v>
      </c>
      <c r="B272" s="5" t="s">
        <v>21494</v>
      </c>
      <c r="C272" s="5" t="s">
        <v>27</v>
      </c>
      <c r="D272" s="5" t="s">
        <v>105</v>
      </c>
      <c r="E272" s="5" t="s">
        <v>45</v>
      </c>
      <c r="F272" s="5">
        <v>10</v>
      </c>
      <c r="G272" s="5">
        <v>15</v>
      </c>
      <c r="H272" s="5" t="s">
        <v>56</v>
      </c>
      <c r="I272" s="5" t="s">
        <v>108</v>
      </c>
      <c r="J272" s="5" t="s">
        <v>4383</v>
      </c>
      <c r="K272" s="5" t="s">
        <v>21495</v>
      </c>
      <c r="L272" s="5" t="s">
        <v>21496</v>
      </c>
      <c r="M272" s="5" t="s">
        <v>1599</v>
      </c>
      <c r="N272" s="5" t="s">
        <v>44</v>
      </c>
      <c r="O272" s="5"/>
      <c r="P272" s="5" t="b">
        <f t="shared" ca="1" si="0"/>
        <v>1</v>
      </c>
      <c r="Q272" s="5" t="b">
        <f ca="1">IFERROR(__xludf.DUMMYFUNCTION("REGEXMATCH(L272,""(?i)swift"")"),TRUE)</f>
        <v>1</v>
      </c>
      <c r="R272" s="5"/>
      <c r="S272" s="5"/>
      <c r="T272" s="5"/>
      <c r="U272" s="5"/>
      <c r="V272" s="5"/>
      <c r="W272" s="5"/>
      <c r="X272" s="5"/>
      <c r="Y272" s="5"/>
      <c r="Z272" s="5"/>
      <c r="AA272" s="5"/>
      <c r="AB272" s="5"/>
      <c r="AC272" s="5"/>
      <c r="AD272" s="5"/>
      <c r="AE272" s="5"/>
      <c r="AF272" s="5"/>
    </row>
    <row r="273" spans="1:32" ht="21" customHeight="1">
      <c r="A273" s="5" t="s">
        <v>20875</v>
      </c>
      <c r="B273" s="5" t="s">
        <v>14354</v>
      </c>
      <c r="C273" s="5" t="s">
        <v>27</v>
      </c>
      <c r="D273" s="5" t="s">
        <v>47</v>
      </c>
      <c r="E273" s="5" t="s">
        <v>45</v>
      </c>
      <c r="F273" s="5">
        <v>10</v>
      </c>
      <c r="G273" s="5">
        <v>18</v>
      </c>
      <c r="H273" s="5" t="s">
        <v>964</v>
      </c>
      <c r="I273" s="5" t="s">
        <v>108</v>
      </c>
      <c r="J273" s="5" t="s">
        <v>4427</v>
      </c>
      <c r="K273" s="5" t="s">
        <v>21504</v>
      </c>
      <c r="L273" s="5" t="s">
        <v>21505</v>
      </c>
      <c r="M273" s="5" t="s">
        <v>42</v>
      </c>
      <c r="N273" s="5" t="s">
        <v>237</v>
      </c>
      <c r="O273" s="5"/>
      <c r="P273" s="5" t="b">
        <f t="shared" ca="1" si="0"/>
        <v>1</v>
      </c>
      <c r="Q273" s="5"/>
      <c r="R273" s="5"/>
      <c r="S273" s="5"/>
      <c r="T273" s="5"/>
      <c r="U273" s="5"/>
      <c r="V273" s="5"/>
      <c r="W273" s="5"/>
      <c r="X273" s="5"/>
      <c r="Y273" s="5"/>
      <c r="Z273" s="5"/>
      <c r="AA273" s="5"/>
      <c r="AB273" s="5"/>
      <c r="AC273" s="5"/>
      <c r="AD273" s="5"/>
      <c r="AE273" s="5"/>
      <c r="AF273" s="5"/>
    </row>
    <row r="274" spans="1:32" ht="21" customHeight="1">
      <c r="A274" s="5" t="s">
        <v>6608</v>
      </c>
      <c r="B274" s="5" t="s">
        <v>11715</v>
      </c>
      <c r="C274" s="5" t="s">
        <v>27</v>
      </c>
      <c r="D274" s="5" t="s">
        <v>850</v>
      </c>
      <c r="E274" s="5" t="s">
        <v>45</v>
      </c>
      <c r="F274" s="5">
        <v>10</v>
      </c>
      <c r="G274" s="5">
        <v>20</v>
      </c>
      <c r="H274" s="5" t="s">
        <v>144</v>
      </c>
      <c r="I274" s="5" t="s">
        <v>108</v>
      </c>
      <c r="J274" s="5" t="s">
        <v>110</v>
      </c>
      <c r="K274" s="5" t="s">
        <v>21510</v>
      </c>
      <c r="L274" s="5" t="s">
        <v>21511</v>
      </c>
      <c r="M274" s="5" t="s">
        <v>100</v>
      </c>
      <c r="N274" s="5" t="s">
        <v>55</v>
      </c>
      <c r="O274" s="5"/>
      <c r="P274" s="5" t="b">
        <f t="shared" ca="1" si="0"/>
        <v>1</v>
      </c>
      <c r="Q274" s="5"/>
      <c r="R274" s="5"/>
      <c r="S274" s="5"/>
      <c r="T274" s="5"/>
      <c r="U274" s="5"/>
      <c r="V274" s="5"/>
      <c r="W274" s="5"/>
      <c r="X274" s="5"/>
      <c r="Y274" s="5"/>
      <c r="Z274" s="5"/>
      <c r="AA274" s="5"/>
      <c r="AB274" s="5"/>
      <c r="AC274" s="5"/>
      <c r="AD274" s="5"/>
      <c r="AE274" s="5"/>
      <c r="AF274" s="5"/>
    </row>
    <row r="275" spans="1:32" ht="21" customHeight="1">
      <c r="A275" s="5" t="s">
        <v>21512</v>
      </c>
      <c r="B275" s="5" t="s">
        <v>2079</v>
      </c>
      <c r="C275" s="5" t="s">
        <v>27</v>
      </c>
      <c r="D275" s="5" t="s">
        <v>212</v>
      </c>
      <c r="E275" s="5" t="s">
        <v>45</v>
      </c>
      <c r="F275" s="5">
        <v>10</v>
      </c>
      <c r="G275" s="5">
        <v>18</v>
      </c>
      <c r="H275" s="5" t="s">
        <v>964</v>
      </c>
      <c r="I275" s="5" t="s">
        <v>108</v>
      </c>
      <c r="J275" s="5" t="s">
        <v>2080</v>
      </c>
      <c r="K275" s="5" t="s">
        <v>2082</v>
      </c>
      <c r="L275" s="5" t="s">
        <v>21515</v>
      </c>
      <c r="M275" s="5" t="s">
        <v>42</v>
      </c>
      <c r="N275" s="5" t="s">
        <v>55</v>
      </c>
      <c r="O275" s="5"/>
      <c r="P275" s="5" t="b">
        <f t="shared" ca="1" si="0"/>
        <v>1</v>
      </c>
      <c r="Q275" s="5"/>
      <c r="R275" s="5"/>
      <c r="S275" s="5"/>
      <c r="T275" s="5"/>
      <c r="U275" s="5"/>
      <c r="V275" s="5"/>
      <c r="W275" s="5"/>
      <c r="X275" s="5"/>
      <c r="Y275" s="5"/>
      <c r="Z275" s="5"/>
      <c r="AA275" s="5"/>
      <c r="AB275" s="5"/>
      <c r="AC275" s="5"/>
      <c r="AD275" s="5"/>
      <c r="AE275" s="5"/>
      <c r="AF275" s="5"/>
    </row>
    <row r="276" spans="1:32" ht="21" customHeight="1">
      <c r="A276" s="5" t="s">
        <v>6608</v>
      </c>
      <c r="B276" s="5" t="s">
        <v>13265</v>
      </c>
      <c r="C276" s="5" t="s">
        <v>27</v>
      </c>
      <c r="D276" s="5" t="s">
        <v>47</v>
      </c>
      <c r="E276" s="5" t="s">
        <v>29</v>
      </c>
      <c r="F276" s="5">
        <v>10</v>
      </c>
      <c r="G276" s="5">
        <v>15</v>
      </c>
      <c r="H276" s="5" t="s">
        <v>56</v>
      </c>
      <c r="I276" s="5" t="s">
        <v>108</v>
      </c>
      <c r="J276" s="5" t="s">
        <v>117</v>
      </c>
      <c r="K276" s="5" t="s">
        <v>13266</v>
      </c>
      <c r="L276" s="5" t="s">
        <v>21520</v>
      </c>
      <c r="M276" s="5" t="s">
        <v>37</v>
      </c>
      <c r="N276" s="5" t="s">
        <v>55</v>
      </c>
      <c r="O276" s="5"/>
      <c r="P276" s="5" t="b">
        <f t="shared" ca="1" si="0"/>
        <v>1</v>
      </c>
      <c r="Q276" s="5"/>
      <c r="R276" s="5"/>
      <c r="S276" s="5"/>
      <c r="T276" s="5"/>
      <c r="U276" s="5"/>
      <c r="V276" s="5"/>
      <c r="W276" s="5"/>
      <c r="X276" s="5"/>
      <c r="Y276" s="5"/>
      <c r="Z276" s="5"/>
      <c r="AA276" s="5"/>
      <c r="AB276" s="5"/>
      <c r="AC276" s="5"/>
      <c r="AD276" s="5"/>
      <c r="AE276" s="5"/>
      <c r="AF276" s="5"/>
    </row>
    <row r="277" spans="1:32" ht="21" customHeight="1">
      <c r="A277" s="5" t="s">
        <v>21522</v>
      </c>
      <c r="B277" s="5" t="s">
        <v>4508</v>
      </c>
      <c r="C277" s="5" t="s">
        <v>27</v>
      </c>
      <c r="D277" s="5" t="s">
        <v>85</v>
      </c>
      <c r="E277" s="5" t="s">
        <v>45</v>
      </c>
      <c r="F277" s="5">
        <v>10</v>
      </c>
      <c r="G277" s="5">
        <v>15</v>
      </c>
      <c r="H277" s="5" t="s">
        <v>56</v>
      </c>
      <c r="I277" s="5" t="s">
        <v>108</v>
      </c>
      <c r="J277" s="5" t="s">
        <v>32</v>
      </c>
      <c r="K277" s="5" t="s">
        <v>21524</v>
      </c>
      <c r="L277" s="5" t="s">
        <v>21525</v>
      </c>
      <c r="M277" s="5" t="s">
        <v>42</v>
      </c>
      <c r="N277" s="5" t="s">
        <v>237</v>
      </c>
      <c r="O277" s="5"/>
      <c r="P277" s="5" t="b">
        <f t="shared" ca="1" si="0"/>
        <v>1</v>
      </c>
      <c r="Q277" s="5"/>
      <c r="R277" s="5"/>
      <c r="S277" s="5"/>
      <c r="T277" s="5"/>
      <c r="U277" s="5"/>
      <c r="V277" s="5"/>
      <c r="W277" s="5"/>
      <c r="X277" s="5"/>
      <c r="Y277" s="5"/>
      <c r="Z277" s="5"/>
      <c r="AA277" s="5"/>
      <c r="AB277" s="5"/>
      <c r="AC277" s="5"/>
      <c r="AD277" s="5"/>
      <c r="AE277" s="5"/>
      <c r="AF277" s="5"/>
    </row>
    <row r="278" spans="1:32" ht="21" customHeight="1">
      <c r="A278" s="5" t="s">
        <v>13569</v>
      </c>
      <c r="B278" s="5" t="s">
        <v>16037</v>
      </c>
      <c r="C278" s="5" t="s">
        <v>27</v>
      </c>
      <c r="D278" s="5" t="s">
        <v>47</v>
      </c>
      <c r="E278" s="5" t="s">
        <v>45</v>
      </c>
      <c r="F278" s="5">
        <v>10</v>
      </c>
      <c r="G278" s="5">
        <v>12</v>
      </c>
      <c r="H278" s="5" t="s">
        <v>360</v>
      </c>
      <c r="I278" s="5" t="s">
        <v>31</v>
      </c>
      <c r="J278" s="5" t="s">
        <v>16041</v>
      </c>
      <c r="K278" s="5" t="s">
        <v>21529</v>
      </c>
      <c r="L278" s="5" t="s">
        <v>21530</v>
      </c>
      <c r="M278" s="5" t="s">
        <v>100</v>
      </c>
      <c r="N278" s="5" t="s">
        <v>89</v>
      </c>
      <c r="O278" s="5"/>
      <c r="P278" s="5" t="b">
        <f t="shared" ca="1" si="0"/>
        <v>1</v>
      </c>
      <c r="Q278" s="5"/>
      <c r="R278" s="5"/>
      <c r="S278" s="5"/>
      <c r="T278" s="5"/>
      <c r="U278" s="5"/>
      <c r="V278" s="5"/>
      <c r="W278" s="5"/>
      <c r="X278" s="5"/>
      <c r="Y278" s="5"/>
      <c r="Z278" s="5"/>
      <c r="AA278" s="5"/>
      <c r="AB278" s="5"/>
      <c r="AC278" s="5"/>
      <c r="AD278" s="5"/>
      <c r="AE278" s="5"/>
      <c r="AF278" s="5"/>
    </row>
    <row r="279" spans="1:32" ht="21" customHeight="1">
      <c r="A279" s="5" t="s">
        <v>20134</v>
      </c>
      <c r="B279" s="5" t="s">
        <v>17907</v>
      </c>
      <c r="C279" s="5" t="s">
        <v>27</v>
      </c>
      <c r="D279" s="5" t="s">
        <v>80</v>
      </c>
      <c r="E279" s="5" t="s">
        <v>45</v>
      </c>
      <c r="F279" s="5">
        <v>10</v>
      </c>
      <c r="G279" s="5">
        <v>15</v>
      </c>
      <c r="H279" s="5" t="s">
        <v>56</v>
      </c>
      <c r="I279" s="5" t="s">
        <v>108</v>
      </c>
      <c r="J279" s="5" t="s">
        <v>106</v>
      </c>
      <c r="K279" s="9" t="s">
        <v>47</v>
      </c>
      <c r="L279" s="5" t="s">
        <v>21533</v>
      </c>
      <c r="M279" s="5" t="s">
        <v>37</v>
      </c>
      <c r="N279" s="5" t="s">
        <v>237</v>
      </c>
      <c r="O279" s="5"/>
      <c r="P279" s="5" t="b">
        <f t="shared" ca="1" si="0"/>
        <v>1</v>
      </c>
      <c r="Q279" s="5"/>
      <c r="R279" s="5"/>
      <c r="S279" s="5"/>
      <c r="T279" s="5"/>
      <c r="U279" s="5"/>
      <c r="V279" s="5"/>
      <c r="W279" s="5"/>
      <c r="X279" s="5"/>
      <c r="Y279" s="5"/>
      <c r="Z279" s="5"/>
      <c r="AA279" s="5"/>
      <c r="AB279" s="5"/>
      <c r="AC279" s="5"/>
      <c r="AD279" s="5"/>
      <c r="AE279" s="5"/>
      <c r="AF279" s="5"/>
    </row>
    <row r="280" spans="1:32" ht="21" customHeight="1">
      <c r="A280" s="5" t="s">
        <v>13569</v>
      </c>
      <c r="B280" s="5" t="s">
        <v>11467</v>
      </c>
      <c r="C280" s="5" t="s">
        <v>27</v>
      </c>
      <c r="D280" s="5" t="s">
        <v>119</v>
      </c>
      <c r="E280" s="5" t="s">
        <v>45</v>
      </c>
      <c r="F280" s="5">
        <v>10</v>
      </c>
      <c r="G280" s="5">
        <v>30</v>
      </c>
      <c r="H280" s="5" t="s">
        <v>2866</v>
      </c>
      <c r="I280" s="5" t="s">
        <v>66</v>
      </c>
      <c r="J280" s="5" t="s">
        <v>7531</v>
      </c>
      <c r="K280" s="5" t="s">
        <v>11471</v>
      </c>
      <c r="L280" s="5" t="s">
        <v>21536</v>
      </c>
      <c r="M280" s="5" t="s">
        <v>37</v>
      </c>
      <c r="N280" s="5" t="s">
        <v>55</v>
      </c>
      <c r="O280" s="5"/>
      <c r="P280" s="5" t="b">
        <f t="shared" ca="1" si="0"/>
        <v>1</v>
      </c>
      <c r="Q280" s="5"/>
      <c r="R280" s="5"/>
      <c r="S280" s="5"/>
      <c r="T280" s="5"/>
      <c r="U280" s="5"/>
      <c r="V280" s="5"/>
      <c r="W280" s="5"/>
      <c r="X280" s="5"/>
      <c r="Y280" s="5"/>
      <c r="Z280" s="5"/>
      <c r="AA280" s="5"/>
      <c r="AB280" s="5"/>
      <c r="AC280" s="5"/>
      <c r="AD280" s="5"/>
      <c r="AE280" s="5"/>
      <c r="AF280" s="5"/>
    </row>
    <row r="281" spans="1:32" ht="21" customHeight="1">
      <c r="A281" s="5" t="s">
        <v>21538</v>
      </c>
      <c r="B281" s="5" t="s">
        <v>16604</v>
      </c>
      <c r="C281" s="5" t="s">
        <v>27</v>
      </c>
      <c r="D281" s="5" t="s">
        <v>85</v>
      </c>
      <c r="E281" s="5" t="s">
        <v>45</v>
      </c>
      <c r="F281" s="5">
        <v>10</v>
      </c>
      <c r="G281" s="5">
        <v>18</v>
      </c>
      <c r="H281" s="5" t="s">
        <v>964</v>
      </c>
      <c r="I281" s="5" t="s">
        <v>125</v>
      </c>
      <c r="J281" s="5" t="s">
        <v>117</v>
      </c>
      <c r="K281" s="5" t="s">
        <v>21541</v>
      </c>
      <c r="L281" s="5" t="s">
        <v>21542</v>
      </c>
      <c r="M281" s="5" t="s">
        <v>100</v>
      </c>
      <c r="N281" s="5" t="s">
        <v>55</v>
      </c>
      <c r="O281" s="5"/>
      <c r="P281" s="5" t="b">
        <f t="shared" ca="1" si="0"/>
        <v>1</v>
      </c>
      <c r="Q281" s="5" t="b">
        <f t="shared" ref="Q281:Q282" ca="1" si="12">IFERROR(__xludf.DUMMYFUNCTION("REGEXMATCH(L281,""(?i)swift"")"),TRUE)</f>
        <v>1</v>
      </c>
      <c r="R281" s="5"/>
      <c r="S281" s="5"/>
      <c r="T281" s="5"/>
      <c r="U281" s="5"/>
      <c r="V281" s="5"/>
      <c r="W281" s="5"/>
      <c r="X281" s="5"/>
      <c r="Y281" s="5"/>
      <c r="Z281" s="5"/>
      <c r="AA281" s="5"/>
      <c r="AB281" s="5"/>
      <c r="AC281" s="5"/>
      <c r="AD281" s="5"/>
      <c r="AE281" s="5"/>
      <c r="AF281" s="5"/>
    </row>
    <row r="282" spans="1:32" ht="21" customHeight="1">
      <c r="A282" s="14" t="s">
        <v>21547</v>
      </c>
      <c r="B282" s="14" t="s">
        <v>21548</v>
      </c>
      <c r="C282" s="14" t="s">
        <v>27</v>
      </c>
      <c r="D282" s="14" t="s">
        <v>75</v>
      </c>
      <c r="E282" s="14" t="s">
        <v>45</v>
      </c>
      <c r="F282" s="14">
        <v>10</v>
      </c>
      <c r="G282" s="14">
        <v>15</v>
      </c>
      <c r="H282" s="14" t="s">
        <v>56</v>
      </c>
      <c r="I282" s="14" t="s">
        <v>66</v>
      </c>
      <c r="J282" s="14" t="s">
        <v>7293</v>
      </c>
      <c r="K282" s="14" t="s">
        <v>21550</v>
      </c>
      <c r="L282" s="14" t="s">
        <v>21552</v>
      </c>
      <c r="M282" s="14" t="s">
        <v>53</v>
      </c>
      <c r="N282" s="14" t="s">
        <v>89</v>
      </c>
      <c r="O282" s="14" t="b">
        <f ca="1">IFERROR(__xludf.DUMMYFUNCTION("REGEXMATCH(A282,""应用|(?i)app"")"),FALSE)</f>
        <v>0</v>
      </c>
      <c r="P282" s="14" t="b">
        <f t="shared" ca="1" si="0"/>
        <v>1</v>
      </c>
      <c r="Q282" s="14" t="b">
        <f t="shared" ca="1" si="12"/>
        <v>1</v>
      </c>
      <c r="R282" s="5"/>
      <c r="S282" s="5"/>
      <c r="T282" s="5"/>
      <c r="U282" s="5"/>
      <c r="V282" s="5"/>
      <c r="W282" s="5"/>
      <c r="X282" s="5"/>
      <c r="Y282" s="5"/>
      <c r="Z282" s="5"/>
      <c r="AA282" s="5"/>
      <c r="AB282" s="5"/>
      <c r="AC282" s="5"/>
      <c r="AD282" s="5"/>
      <c r="AE282" s="5"/>
      <c r="AF282" s="5"/>
    </row>
    <row r="283" spans="1:32" ht="21" customHeight="1">
      <c r="A283" s="5" t="s">
        <v>13569</v>
      </c>
      <c r="B283" s="5" t="s">
        <v>21556</v>
      </c>
      <c r="C283" s="5" t="s">
        <v>27</v>
      </c>
      <c r="D283" s="5" t="s">
        <v>850</v>
      </c>
      <c r="E283" s="5" t="s">
        <v>29</v>
      </c>
      <c r="F283" s="5">
        <v>10</v>
      </c>
      <c r="G283" s="5">
        <v>15</v>
      </c>
      <c r="H283" s="5" t="s">
        <v>56</v>
      </c>
      <c r="I283" s="5" t="s">
        <v>108</v>
      </c>
      <c r="J283" s="5" t="s">
        <v>9142</v>
      </c>
      <c r="K283" s="5" t="s">
        <v>21559</v>
      </c>
      <c r="L283" s="5" t="s">
        <v>21560</v>
      </c>
      <c r="M283" s="5" t="s">
        <v>42</v>
      </c>
      <c r="N283" s="5" t="s">
        <v>55</v>
      </c>
      <c r="O283" s="5"/>
      <c r="P283" s="5" t="b">
        <f t="shared" ca="1" si="0"/>
        <v>1</v>
      </c>
      <c r="Q283" s="5"/>
      <c r="R283" s="5"/>
      <c r="S283" s="5"/>
      <c r="T283" s="5"/>
      <c r="U283" s="5"/>
      <c r="V283" s="5"/>
      <c r="W283" s="5"/>
      <c r="X283" s="5"/>
      <c r="Y283" s="5"/>
      <c r="Z283" s="5"/>
      <c r="AA283" s="5"/>
      <c r="AB283" s="5"/>
      <c r="AC283" s="5"/>
      <c r="AD283" s="5"/>
      <c r="AE283" s="5"/>
      <c r="AF283" s="5"/>
    </row>
    <row r="284" spans="1:32" ht="21" customHeight="1">
      <c r="A284" s="5" t="s">
        <v>21562</v>
      </c>
      <c r="B284" s="5" t="s">
        <v>1709</v>
      </c>
      <c r="C284" s="5" t="s">
        <v>27</v>
      </c>
      <c r="D284" s="5" t="s">
        <v>47</v>
      </c>
      <c r="E284" s="5" t="s">
        <v>45</v>
      </c>
      <c r="F284" s="5">
        <v>10</v>
      </c>
      <c r="G284" s="5">
        <v>15</v>
      </c>
      <c r="H284" s="5" t="s">
        <v>56</v>
      </c>
      <c r="I284" s="5" t="s">
        <v>125</v>
      </c>
      <c r="J284" s="5" t="s">
        <v>906</v>
      </c>
      <c r="K284" s="5" t="s">
        <v>21564</v>
      </c>
      <c r="L284" s="9" t="s">
        <v>47</v>
      </c>
      <c r="M284" s="5" t="s">
        <v>37</v>
      </c>
      <c r="N284" s="5" t="s">
        <v>55</v>
      </c>
      <c r="O284" s="5" t="b">
        <f ca="1">IFERROR(__xludf.DUMMYFUNCTION("REGEXMATCH(A284,""应用|(?i)app"")"),TRUE)</f>
        <v>1</v>
      </c>
      <c r="P284" s="5" t="b">
        <f t="shared" ca="1" si="0"/>
        <v>1</v>
      </c>
      <c r="Q284" s="5" t="b">
        <f ca="1">IFERROR(__xludf.DUMMYFUNCTION("REGEXMATCH(L284,""(?i)swift"")"),FALSE)</f>
        <v>0</v>
      </c>
      <c r="R284" s="5"/>
      <c r="S284" s="5"/>
      <c r="T284" s="5"/>
      <c r="U284" s="5"/>
      <c r="V284" s="5"/>
      <c r="W284" s="5"/>
      <c r="X284" s="5"/>
      <c r="Y284" s="5"/>
      <c r="Z284" s="5"/>
      <c r="AA284" s="5"/>
      <c r="AB284" s="5"/>
      <c r="AC284" s="5"/>
      <c r="AD284" s="5"/>
      <c r="AE284" s="5"/>
      <c r="AF284" s="5"/>
    </row>
    <row r="285" spans="1:32" ht="21" customHeight="1">
      <c r="A285" s="5" t="s">
        <v>6608</v>
      </c>
      <c r="B285" s="5" t="s">
        <v>15543</v>
      </c>
      <c r="C285" s="5" t="s">
        <v>27</v>
      </c>
      <c r="D285" s="5" t="s">
        <v>199</v>
      </c>
      <c r="E285" s="5" t="s">
        <v>45</v>
      </c>
      <c r="F285" s="5">
        <v>10</v>
      </c>
      <c r="G285" s="5">
        <v>15</v>
      </c>
      <c r="H285" s="5" t="s">
        <v>56</v>
      </c>
      <c r="I285" s="5" t="s">
        <v>66</v>
      </c>
      <c r="J285" s="5" t="s">
        <v>2106</v>
      </c>
      <c r="K285" s="9" t="s">
        <v>47</v>
      </c>
      <c r="L285" s="5" t="s">
        <v>21568</v>
      </c>
      <c r="M285" s="5" t="s">
        <v>42</v>
      </c>
      <c r="N285" s="5" t="s">
        <v>405</v>
      </c>
      <c r="O285" s="5"/>
      <c r="P285" s="5" t="b">
        <f t="shared" ca="1" si="0"/>
        <v>1</v>
      </c>
      <c r="Q285" s="5"/>
      <c r="R285" s="5"/>
      <c r="S285" s="5"/>
      <c r="T285" s="5"/>
      <c r="U285" s="5"/>
      <c r="V285" s="5"/>
      <c r="W285" s="5"/>
      <c r="X285" s="5"/>
      <c r="Y285" s="5"/>
      <c r="Z285" s="5"/>
      <c r="AA285" s="5"/>
      <c r="AB285" s="5"/>
      <c r="AC285" s="5"/>
      <c r="AD285" s="5"/>
      <c r="AE285" s="5"/>
      <c r="AF285" s="5"/>
    </row>
    <row r="286" spans="1:32" ht="21" customHeight="1">
      <c r="A286" s="5" t="s">
        <v>6608</v>
      </c>
      <c r="B286" s="5" t="s">
        <v>18400</v>
      </c>
      <c r="C286" s="5" t="s">
        <v>27</v>
      </c>
      <c r="D286" s="5" t="s">
        <v>212</v>
      </c>
      <c r="E286" s="5" t="s">
        <v>45</v>
      </c>
      <c r="F286" s="5">
        <v>10</v>
      </c>
      <c r="G286" s="5">
        <v>20</v>
      </c>
      <c r="H286" s="5" t="s">
        <v>144</v>
      </c>
      <c r="I286" s="5" t="s">
        <v>108</v>
      </c>
      <c r="J286" s="5" t="s">
        <v>76</v>
      </c>
      <c r="K286" s="5" t="s">
        <v>14347</v>
      </c>
      <c r="L286" s="5" t="s">
        <v>21570</v>
      </c>
      <c r="M286" s="5" t="s">
        <v>37</v>
      </c>
      <c r="N286" s="5" t="s">
        <v>55</v>
      </c>
      <c r="O286" s="5"/>
      <c r="P286" s="5" t="b">
        <f t="shared" ca="1" si="0"/>
        <v>1</v>
      </c>
      <c r="Q286" s="5"/>
      <c r="R286" s="5"/>
      <c r="S286" s="5"/>
      <c r="T286" s="5"/>
      <c r="U286" s="5"/>
      <c r="V286" s="5"/>
      <c r="W286" s="5"/>
      <c r="X286" s="5"/>
      <c r="Y286" s="5"/>
      <c r="Z286" s="5"/>
      <c r="AA286" s="5"/>
      <c r="AB286" s="5"/>
      <c r="AC286" s="5"/>
      <c r="AD286" s="5"/>
      <c r="AE286" s="5"/>
      <c r="AF286" s="5"/>
    </row>
    <row r="287" spans="1:32" ht="21" customHeight="1">
      <c r="A287" s="5" t="s">
        <v>13569</v>
      </c>
      <c r="B287" s="5" t="s">
        <v>21571</v>
      </c>
      <c r="C287" s="5" t="s">
        <v>27</v>
      </c>
      <c r="D287" s="5" t="s">
        <v>47</v>
      </c>
      <c r="E287" s="5" t="s">
        <v>45</v>
      </c>
      <c r="F287" s="5">
        <v>10</v>
      </c>
      <c r="G287" s="5">
        <v>15</v>
      </c>
      <c r="H287" s="5" t="s">
        <v>56</v>
      </c>
      <c r="I287" s="5" t="s">
        <v>108</v>
      </c>
      <c r="J287" s="5" t="s">
        <v>947</v>
      </c>
      <c r="K287" s="9" t="s">
        <v>47</v>
      </c>
      <c r="L287" s="5" t="s">
        <v>21572</v>
      </c>
      <c r="M287" s="5" t="s">
        <v>53</v>
      </c>
      <c r="N287" s="5" t="s">
        <v>55</v>
      </c>
      <c r="O287" s="5"/>
      <c r="P287" s="5" t="b">
        <f t="shared" ca="1" si="0"/>
        <v>1</v>
      </c>
      <c r="Q287" s="5"/>
      <c r="R287" s="5"/>
      <c r="S287" s="5"/>
      <c r="T287" s="5"/>
      <c r="U287" s="5"/>
      <c r="V287" s="5"/>
      <c r="W287" s="5"/>
      <c r="X287" s="5"/>
      <c r="Y287" s="5"/>
      <c r="Z287" s="5"/>
      <c r="AA287" s="5"/>
      <c r="AB287" s="5"/>
      <c r="AC287" s="5"/>
      <c r="AD287" s="5"/>
      <c r="AE287" s="5"/>
      <c r="AF287" s="5"/>
    </row>
    <row r="288" spans="1:32" ht="21" customHeight="1">
      <c r="A288" s="5" t="s">
        <v>21575</v>
      </c>
      <c r="B288" s="5" t="s">
        <v>21576</v>
      </c>
      <c r="C288" s="5" t="s">
        <v>27</v>
      </c>
      <c r="D288" s="5" t="s">
        <v>212</v>
      </c>
      <c r="E288" s="5" t="s">
        <v>45</v>
      </c>
      <c r="F288" s="5">
        <v>10</v>
      </c>
      <c r="G288" s="5">
        <v>15</v>
      </c>
      <c r="H288" s="5" t="s">
        <v>56</v>
      </c>
      <c r="I288" s="5" t="s">
        <v>108</v>
      </c>
      <c r="J288" s="5" t="s">
        <v>817</v>
      </c>
      <c r="K288" s="5" t="s">
        <v>21577</v>
      </c>
      <c r="L288" s="5" t="s">
        <v>21578</v>
      </c>
      <c r="M288" s="5" t="s">
        <v>37</v>
      </c>
      <c r="N288" s="5" t="s">
        <v>405</v>
      </c>
      <c r="O288" s="5"/>
      <c r="P288" s="5" t="b">
        <f t="shared" ca="1" si="0"/>
        <v>1</v>
      </c>
      <c r="Q288" s="5"/>
      <c r="R288" s="5"/>
      <c r="S288" s="5"/>
      <c r="T288" s="5"/>
      <c r="U288" s="5"/>
      <c r="V288" s="5"/>
      <c r="W288" s="5"/>
      <c r="X288" s="5"/>
      <c r="Y288" s="5"/>
      <c r="Z288" s="5"/>
      <c r="AA288" s="5"/>
      <c r="AB288" s="5"/>
      <c r="AC288" s="5"/>
      <c r="AD288" s="5"/>
      <c r="AE288" s="5"/>
      <c r="AF288" s="5"/>
    </row>
    <row r="289" spans="1:32" ht="21" customHeight="1">
      <c r="A289" s="5" t="s">
        <v>6608</v>
      </c>
      <c r="B289" s="5" t="s">
        <v>21582</v>
      </c>
      <c r="C289" s="5" t="s">
        <v>27</v>
      </c>
      <c r="D289" s="5" t="s">
        <v>212</v>
      </c>
      <c r="E289" s="5" t="s">
        <v>29</v>
      </c>
      <c r="F289" s="5">
        <v>10</v>
      </c>
      <c r="G289" s="5">
        <v>15</v>
      </c>
      <c r="H289" s="5" t="s">
        <v>56</v>
      </c>
      <c r="I289" s="5" t="s">
        <v>31</v>
      </c>
      <c r="J289" s="5" t="s">
        <v>126</v>
      </c>
      <c r="K289" s="5" t="s">
        <v>2023</v>
      </c>
      <c r="L289" s="5" t="s">
        <v>21583</v>
      </c>
      <c r="M289" s="5" t="s">
        <v>53</v>
      </c>
      <c r="N289" s="5" t="s">
        <v>38</v>
      </c>
      <c r="O289" s="5"/>
      <c r="P289" s="5" t="b">
        <f t="shared" ca="1" si="0"/>
        <v>1</v>
      </c>
      <c r="Q289" s="5"/>
      <c r="R289" s="5"/>
      <c r="S289" s="5"/>
      <c r="T289" s="5"/>
      <c r="U289" s="5"/>
      <c r="V289" s="5"/>
      <c r="W289" s="5"/>
      <c r="X289" s="5"/>
      <c r="Y289" s="5"/>
      <c r="Z289" s="5"/>
      <c r="AA289" s="5"/>
      <c r="AB289" s="5"/>
      <c r="AC289" s="5"/>
      <c r="AD289" s="5"/>
      <c r="AE289" s="5"/>
      <c r="AF289" s="5"/>
    </row>
    <row r="290" spans="1:32" ht="21" customHeight="1">
      <c r="A290" s="5" t="s">
        <v>20134</v>
      </c>
      <c r="B290" s="5" t="s">
        <v>21584</v>
      </c>
      <c r="C290" s="5" t="s">
        <v>27</v>
      </c>
      <c r="D290" s="5" t="s">
        <v>85</v>
      </c>
      <c r="E290" s="5" t="s">
        <v>45</v>
      </c>
      <c r="F290" s="5">
        <v>10</v>
      </c>
      <c r="G290" s="5">
        <v>16</v>
      </c>
      <c r="H290" s="5" t="s">
        <v>2314</v>
      </c>
      <c r="I290" s="7" t="s">
        <v>24</v>
      </c>
      <c r="J290" s="5" t="s">
        <v>942</v>
      </c>
      <c r="K290" s="5" t="s">
        <v>21586</v>
      </c>
      <c r="L290" s="5" t="s">
        <v>21587</v>
      </c>
      <c r="M290" s="5" t="s">
        <v>37</v>
      </c>
      <c r="N290" s="5" t="s">
        <v>55</v>
      </c>
      <c r="O290" s="5"/>
      <c r="P290" s="5" t="b">
        <f t="shared" ca="1" si="0"/>
        <v>1</v>
      </c>
      <c r="Q290" s="5"/>
      <c r="R290" s="5"/>
      <c r="S290" s="5"/>
      <c r="T290" s="5"/>
      <c r="U290" s="5"/>
      <c r="V290" s="5"/>
      <c r="W290" s="5"/>
      <c r="X290" s="5"/>
      <c r="Y290" s="5"/>
      <c r="Z290" s="5"/>
      <c r="AA290" s="5"/>
      <c r="AB290" s="5"/>
      <c r="AC290" s="5"/>
      <c r="AD290" s="5"/>
      <c r="AE290" s="5"/>
      <c r="AF290" s="5"/>
    </row>
    <row r="291" spans="1:32" ht="21" customHeight="1">
      <c r="A291" s="5" t="s">
        <v>6608</v>
      </c>
      <c r="B291" s="5" t="s">
        <v>21590</v>
      </c>
      <c r="C291" s="5" t="s">
        <v>27</v>
      </c>
      <c r="D291" s="5" t="s">
        <v>85</v>
      </c>
      <c r="E291" s="5" t="s">
        <v>45</v>
      </c>
      <c r="F291" s="5">
        <v>10</v>
      </c>
      <c r="G291" s="5">
        <v>15</v>
      </c>
      <c r="H291" s="5" t="s">
        <v>56</v>
      </c>
      <c r="I291" s="5" t="s">
        <v>108</v>
      </c>
      <c r="J291" s="5" t="s">
        <v>134</v>
      </c>
      <c r="K291" s="5" t="s">
        <v>21592</v>
      </c>
      <c r="L291" s="5" t="s">
        <v>21594</v>
      </c>
      <c r="M291" s="5" t="s">
        <v>100</v>
      </c>
      <c r="N291" s="5" t="s">
        <v>55</v>
      </c>
      <c r="O291" s="5"/>
      <c r="P291" s="5" t="b">
        <f t="shared" ca="1" si="0"/>
        <v>1</v>
      </c>
      <c r="Q291" s="5"/>
      <c r="R291" s="5"/>
      <c r="S291" s="5"/>
      <c r="T291" s="5"/>
      <c r="U291" s="5"/>
      <c r="V291" s="5"/>
      <c r="W291" s="5"/>
      <c r="X291" s="5"/>
      <c r="Y291" s="5"/>
      <c r="Z291" s="5"/>
      <c r="AA291" s="5"/>
      <c r="AB291" s="5"/>
      <c r="AC291" s="5"/>
      <c r="AD291" s="5"/>
      <c r="AE291" s="5"/>
      <c r="AF291" s="5"/>
    </row>
    <row r="292" spans="1:32" ht="21" customHeight="1">
      <c r="A292" s="5" t="s">
        <v>6608</v>
      </c>
      <c r="B292" s="5" t="s">
        <v>21596</v>
      </c>
      <c r="C292" s="5" t="s">
        <v>27</v>
      </c>
      <c r="D292" s="5" t="s">
        <v>80</v>
      </c>
      <c r="E292" s="5" t="s">
        <v>45</v>
      </c>
      <c r="F292" s="5">
        <v>10</v>
      </c>
      <c r="G292" s="5">
        <v>15</v>
      </c>
      <c r="H292" s="5" t="s">
        <v>56</v>
      </c>
      <c r="I292" s="5" t="s">
        <v>125</v>
      </c>
      <c r="J292" s="5" t="s">
        <v>21598</v>
      </c>
      <c r="K292" s="9" t="s">
        <v>47</v>
      </c>
      <c r="L292" s="5" t="s">
        <v>21599</v>
      </c>
      <c r="M292" s="5" t="s">
        <v>167</v>
      </c>
      <c r="N292" s="5" t="s">
        <v>55</v>
      </c>
      <c r="O292" s="5"/>
      <c r="P292" s="5" t="b">
        <f t="shared" ca="1" si="0"/>
        <v>1</v>
      </c>
      <c r="Q292" s="5"/>
      <c r="R292" s="5"/>
      <c r="S292" s="5"/>
      <c r="T292" s="5"/>
      <c r="U292" s="5"/>
      <c r="V292" s="5"/>
      <c r="W292" s="5"/>
      <c r="X292" s="5"/>
      <c r="Y292" s="5"/>
      <c r="Z292" s="5"/>
      <c r="AA292" s="5"/>
      <c r="AB292" s="5"/>
      <c r="AC292" s="5"/>
      <c r="AD292" s="5"/>
      <c r="AE292" s="5"/>
      <c r="AF292" s="5"/>
    </row>
    <row r="293" spans="1:32" ht="21" customHeight="1">
      <c r="A293" s="5" t="s">
        <v>13569</v>
      </c>
      <c r="B293" s="5" t="s">
        <v>6443</v>
      </c>
      <c r="C293" s="5" t="s">
        <v>27</v>
      </c>
      <c r="D293" s="5" t="s">
        <v>212</v>
      </c>
      <c r="E293" s="5" t="s">
        <v>45</v>
      </c>
      <c r="F293" s="5">
        <v>10</v>
      </c>
      <c r="G293" s="5">
        <v>15</v>
      </c>
      <c r="H293" s="5" t="s">
        <v>56</v>
      </c>
      <c r="I293" s="5" t="s">
        <v>108</v>
      </c>
      <c r="J293" s="5" t="s">
        <v>110</v>
      </c>
      <c r="K293" s="9" t="s">
        <v>47</v>
      </c>
      <c r="L293" s="5" t="s">
        <v>21602</v>
      </c>
      <c r="M293" s="5" t="s">
        <v>53</v>
      </c>
      <c r="N293" s="5" t="s">
        <v>55</v>
      </c>
      <c r="O293" s="5"/>
      <c r="P293" s="5" t="b">
        <f t="shared" ca="1" si="0"/>
        <v>1</v>
      </c>
      <c r="Q293" s="5"/>
      <c r="R293" s="5"/>
      <c r="S293" s="5"/>
      <c r="T293" s="5"/>
      <c r="U293" s="5"/>
      <c r="V293" s="5"/>
      <c r="W293" s="5"/>
      <c r="X293" s="5"/>
      <c r="Y293" s="5"/>
      <c r="Z293" s="5"/>
      <c r="AA293" s="5"/>
      <c r="AB293" s="5"/>
      <c r="AC293" s="5"/>
      <c r="AD293" s="5"/>
      <c r="AE293" s="5"/>
      <c r="AF293" s="5"/>
    </row>
    <row r="294" spans="1:32" ht="21" customHeight="1">
      <c r="A294" s="5" t="s">
        <v>21606</v>
      </c>
      <c r="B294" s="5" t="s">
        <v>15900</v>
      </c>
      <c r="C294" s="5" t="s">
        <v>27</v>
      </c>
      <c r="D294" s="5" t="s">
        <v>80</v>
      </c>
      <c r="E294" s="5" t="s">
        <v>45</v>
      </c>
      <c r="F294" s="5">
        <v>10</v>
      </c>
      <c r="G294" s="5">
        <v>15</v>
      </c>
      <c r="H294" s="5" t="s">
        <v>56</v>
      </c>
      <c r="I294" s="5" t="s">
        <v>108</v>
      </c>
      <c r="J294" s="5" t="s">
        <v>2067</v>
      </c>
      <c r="K294" s="5" t="s">
        <v>21608</v>
      </c>
      <c r="L294" s="5" t="s">
        <v>21609</v>
      </c>
      <c r="M294" s="5" t="s">
        <v>53</v>
      </c>
      <c r="N294" s="5" t="s">
        <v>55</v>
      </c>
      <c r="O294" s="5"/>
      <c r="P294" s="5" t="b">
        <f t="shared" ca="1" si="0"/>
        <v>1</v>
      </c>
      <c r="Q294" s="5"/>
      <c r="R294" s="5"/>
      <c r="S294" s="5"/>
      <c r="T294" s="5"/>
      <c r="U294" s="5"/>
      <c r="V294" s="5"/>
      <c r="W294" s="5"/>
      <c r="X294" s="5"/>
      <c r="Y294" s="5"/>
      <c r="Z294" s="5"/>
      <c r="AA294" s="5"/>
      <c r="AB294" s="5"/>
      <c r="AC294" s="5"/>
      <c r="AD294" s="5"/>
      <c r="AE294" s="5"/>
      <c r="AF294" s="5"/>
    </row>
    <row r="295" spans="1:32" ht="21" customHeight="1">
      <c r="A295" s="5" t="s">
        <v>6608</v>
      </c>
      <c r="B295" s="5" t="s">
        <v>21612</v>
      </c>
      <c r="C295" s="5" t="s">
        <v>27</v>
      </c>
      <c r="D295" s="5" t="s">
        <v>85</v>
      </c>
      <c r="E295" s="5" t="s">
        <v>29</v>
      </c>
      <c r="F295" s="5">
        <v>10</v>
      </c>
      <c r="G295" s="5">
        <v>15</v>
      </c>
      <c r="H295" s="5" t="s">
        <v>56</v>
      </c>
      <c r="I295" s="5" t="s">
        <v>31</v>
      </c>
      <c r="J295" s="5" t="s">
        <v>686</v>
      </c>
      <c r="K295" s="9" t="s">
        <v>47</v>
      </c>
      <c r="L295" s="5" t="s">
        <v>21614</v>
      </c>
      <c r="M295" s="5" t="s">
        <v>100</v>
      </c>
      <c r="N295" s="5" t="s">
        <v>55</v>
      </c>
      <c r="O295" s="5"/>
      <c r="P295" s="5" t="b">
        <f t="shared" ca="1" si="0"/>
        <v>1</v>
      </c>
      <c r="Q295" s="5"/>
      <c r="R295" s="5"/>
      <c r="S295" s="5"/>
      <c r="T295" s="5"/>
      <c r="U295" s="5"/>
      <c r="V295" s="5"/>
      <c r="W295" s="5"/>
      <c r="X295" s="5"/>
      <c r="Y295" s="5"/>
      <c r="Z295" s="5"/>
      <c r="AA295" s="5"/>
      <c r="AB295" s="5"/>
      <c r="AC295" s="5"/>
      <c r="AD295" s="5"/>
      <c r="AE295" s="5"/>
      <c r="AF295" s="5"/>
    </row>
    <row r="296" spans="1:32" ht="21" customHeight="1">
      <c r="A296" s="5" t="s">
        <v>21617</v>
      </c>
      <c r="B296" s="5" t="s">
        <v>552</v>
      </c>
      <c r="C296" s="5" t="s">
        <v>27</v>
      </c>
      <c r="D296" s="5" t="s">
        <v>290</v>
      </c>
      <c r="E296" s="5" t="s">
        <v>45</v>
      </c>
      <c r="F296" s="5">
        <v>10</v>
      </c>
      <c r="G296" s="5">
        <v>15</v>
      </c>
      <c r="H296" s="5" t="s">
        <v>56</v>
      </c>
      <c r="I296" s="5" t="s">
        <v>108</v>
      </c>
      <c r="J296" s="5" t="s">
        <v>554</v>
      </c>
      <c r="K296" s="5" t="s">
        <v>14351</v>
      </c>
      <c r="L296" s="5" t="s">
        <v>21618</v>
      </c>
      <c r="M296" s="5" t="s">
        <v>37</v>
      </c>
      <c r="N296" s="5" t="s">
        <v>89</v>
      </c>
      <c r="O296" s="5"/>
      <c r="P296" s="5" t="b">
        <f t="shared" ca="1" si="0"/>
        <v>1</v>
      </c>
      <c r="Q296" s="5"/>
      <c r="R296" s="5"/>
      <c r="S296" s="5"/>
      <c r="T296" s="5"/>
      <c r="U296" s="5"/>
      <c r="V296" s="5"/>
      <c r="W296" s="5"/>
      <c r="X296" s="5"/>
      <c r="Y296" s="5"/>
      <c r="Z296" s="5"/>
      <c r="AA296" s="5"/>
      <c r="AB296" s="5"/>
      <c r="AC296" s="5"/>
      <c r="AD296" s="5"/>
      <c r="AE296" s="5"/>
      <c r="AF296" s="5"/>
    </row>
    <row r="297" spans="1:32" ht="21" customHeight="1">
      <c r="A297" s="5" t="s">
        <v>6608</v>
      </c>
      <c r="B297" s="5" t="s">
        <v>21619</v>
      </c>
      <c r="C297" s="5" t="s">
        <v>27</v>
      </c>
      <c r="D297" s="5" t="s">
        <v>199</v>
      </c>
      <c r="E297" s="5" t="s">
        <v>45</v>
      </c>
      <c r="F297" s="5">
        <v>10</v>
      </c>
      <c r="G297" s="5">
        <v>15</v>
      </c>
      <c r="H297" s="5" t="s">
        <v>56</v>
      </c>
      <c r="I297" s="5" t="s">
        <v>108</v>
      </c>
      <c r="J297" s="5" t="s">
        <v>942</v>
      </c>
      <c r="K297" s="5" t="s">
        <v>21620</v>
      </c>
      <c r="L297" s="5" t="s">
        <v>21621</v>
      </c>
      <c r="M297" s="5" t="s">
        <v>37</v>
      </c>
      <c r="N297" s="5" t="s">
        <v>55</v>
      </c>
      <c r="O297" s="5"/>
      <c r="P297" s="5" t="b">
        <f t="shared" ca="1" si="0"/>
        <v>1</v>
      </c>
      <c r="Q297" s="5"/>
      <c r="R297" s="5"/>
      <c r="S297" s="5"/>
      <c r="T297" s="5"/>
      <c r="U297" s="5"/>
      <c r="V297" s="5"/>
      <c r="W297" s="5"/>
      <c r="X297" s="5"/>
      <c r="Y297" s="5"/>
      <c r="Z297" s="5"/>
      <c r="AA297" s="5"/>
      <c r="AB297" s="5"/>
      <c r="AC297" s="5"/>
      <c r="AD297" s="5"/>
      <c r="AE297" s="5"/>
      <c r="AF297" s="5"/>
    </row>
    <row r="298" spans="1:32" ht="21" customHeight="1">
      <c r="A298" s="5" t="s">
        <v>21622</v>
      </c>
      <c r="B298" s="5" t="s">
        <v>21623</v>
      </c>
      <c r="C298" s="5" t="s">
        <v>27</v>
      </c>
      <c r="D298" s="5" t="s">
        <v>80</v>
      </c>
      <c r="E298" s="5" t="s">
        <v>45</v>
      </c>
      <c r="F298" s="5">
        <v>10</v>
      </c>
      <c r="G298" s="5">
        <v>15</v>
      </c>
      <c r="H298" s="5" t="s">
        <v>56</v>
      </c>
      <c r="I298" s="5" t="s">
        <v>125</v>
      </c>
      <c r="J298" s="5" t="s">
        <v>315</v>
      </c>
      <c r="K298" s="9" t="s">
        <v>47</v>
      </c>
      <c r="L298" s="5" t="s">
        <v>21625</v>
      </c>
      <c r="M298" s="5" t="s">
        <v>37</v>
      </c>
      <c r="N298" s="5" t="s">
        <v>55</v>
      </c>
      <c r="O298" s="5"/>
      <c r="P298" s="5" t="b">
        <f t="shared" ca="1" si="0"/>
        <v>1</v>
      </c>
      <c r="Q298" s="5" t="b">
        <f ca="1">IFERROR(__xludf.DUMMYFUNCTION("REGEXMATCH(L298,""(?i)swift"")"),TRUE)</f>
        <v>1</v>
      </c>
      <c r="R298" s="5"/>
      <c r="S298" s="5"/>
      <c r="T298" s="5"/>
      <c r="U298" s="5"/>
      <c r="V298" s="5"/>
      <c r="W298" s="5"/>
      <c r="X298" s="5"/>
      <c r="Y298" s="5"/>
      <c r="Z298" s="5"/>
      <c r="AA298" s="5"/>
      <c r="AB298" s="5"/>
      <c r="AC298" s="5"/>
      <c r="AD298" s="5"/>
      <c r="AE298" s="5"/>
      <c r="AF298" s="5"/>
    </row>
    <row r="299" spans="1:32" ht="21" customHeight="1">
      <c r="A299" s="5" t="s">
        <v>6608</v>
      </c>
      <c r="B299" s="5" t="s">
        <v>21627</v>
      </c>
      <c r="C299" s="5" t="s">
        <v>27</v>
      </c>
      <c r="D299" s="5" t="s">
        <v>85</v>
      </c>
      <c r="E299" s="5" t="s">
        <v>45</v>
      </c>
      <c r="F299" s="5">
        <v>10</v>
      </c>
      <c r="G299" s="5">
        <v>15</v>
      </c>
      <c r="H299" s="5" t="s">
        <v>56</v>
      </c>
      <c r="I299" s="5" t="s">
        <v>31</v>
      </c>
      <c r="J299" s="5" t="s">
        <v>117</v>
      </c>
      <c r="K299" s="5" t="s">
        <v>5459</v>
      </c>
      <c r="L299" s="5" t="s">
        <v>21630</v>
      </c>
      <c r="M299" s="5" t="s">
        <v>100</v>
      </c>
      <c r="N299" s="5" t="s">
        <v>55</v>
      </c>
      <c r="O299" s="5"/>
      <c r="P299" s="5" t="b">
        <f t="shared" ca="1" si="0"/>
        <v>1</v>
      </c>
      <c r="Q299" s="5"/>
      <c r="R299" s="5"/>
      <c r="S299" s="5"/>
      <c r="T299" s="5"/>
      <c r="U299" s="5"/>
      <c r="V299" s="5"/>
      <c r="W299" s="5"/>
      <c r="X299" s="5"/>
      <c r="Y299" s="5"/>
      <c r="Z299" s="5"/>
      <c r="AA299" s="5"/>
      <c r="AB299" s="5"/>
      <c r="AC299" s="5"/>
      <c r="AD299" s="5"/>
      <c r="AE299" s="5"/>
      <c r="AF299" s="5"/>
    </row>
    <row r="300" spans="1:32" ht="21" customHeight="1">
      <c r="A300" s="5" t="s">
        <v>21633</v>
      </c>
      <c r="B300" s="5" t="s">
        <v>14919</v>
      </c>
      <c r="C300" s="5" t="s">
        <v>27</v>
      </c>
      <c r="D300" s="5" t="s">
        <v>575</v>
      </c>
      <c r="E300" s="5" t="s">
        <v>45</v>
      </c>
      <c r="F300" s="5">
        <v>10</v>
      </c>
      <c r="G300" s="5">
        <v>20</v>
      </c>
      <c r="H300" s="5" t="s">
        <v>144</v>
      </c>
      <c r="I300" s="5" t="s">
        <v>108</v>
      </c>
      <c r="J300" s="5" t="s">
        <v>586</v>
      </c>
      <c r="K300" s="5" t="s">
        <v>21635</v>
      </c>
      <c r="L300" s="5" t="s">
        <v>21636</v>
      </c>
      <c r="M300" s="5" t="s">
        <v>167</v>
      </c>
      <c r="N300" s="5" t="s">
        <v>55</v>
      </c>
      <c r="O300" s="5"/>
      <c r="P300" s="5" t="b">
        <f t="shared" ca="1" si="0"/>
        <v>1</v>
      </c>
      <c r="Q300" s="5"/>
      <c r="R300" s="5"/>
      <c r="S300" s="5"/>
      <c r="T300" s="5"/>
      <c r="U300" s="5"/>
      <c r="V300" s="5"/>
      <c r="W300" s="5"/>
      <c r="X300" s="5"/>
      <c r="Y300" s="5"/>
      <c r="Z300" s="5"/>
      <c r="AA300" s="5"/>
      <c r="AB300" s="5"/>
      <c r="AC300" s="5"/>
      <c r="AD300" s="5"/>
      <c r="AE300" s="5"/>
      <c r="AF300" s="5"/>
    </row>
    <row r="301" spans="1:32" ht="21" customHeight="1">
      <c r="A301" s="5" t="s">
        <v>21637</v>
      </c>
      <c r="B301" s="5" t="s">
        <v>3336</v>
      </c>
      <c r="C301" s="5" t="s">
        <v>27</v>
      </c>
      <c r="D301" s="5" t="s">
        <v>80</v>
      </c>
      <c r="E301" s="5" t="s">
        <v>45</v>
      </c>
      <c r="F301" s="5">
        <v>10</v>
      </c>
      <c r="G301" s="5">
        <v>15</v>
      </c>
      <c r="H301" s="5" t="s">
        <v>56</v>
      </c>
      <c r="I301" s="5" t="s">
        <v>66</v>
      </c>
      <c r="J301" s="5" t="s">
        <v>110</v>
      </c>
      <c r="K301" s="5" t="s">
        <v>21638</v>
      </c>
      <c r="L301" s="5" t="s">
        <v>21639</v>
      </c>
      <c r="M301" s="5" t="s">
        <v>53</v>
      </c>
      <c r="N301" s="5" t="s">
        <v>55</v>
      </c>
      <c r="O301" s="5"/>
      <c r="P301" s="5" t="b">
        <f t="shared" ca="1" si="0"/>
        <v>1</v>
      </c>
      <c r="Q301" s="5"/>
      <c r="R301" s="5"/>
      <c r="S301" s="5"/>
      <c r="T301" s="5"/>
      <c r="U301" s="5"/>
      <c r="V301" s="5"/>
      <c r="W301" s="5"/>
      <c r="X301" s="5"/>
      <c r="Y301" s="5"/>
      <c r="Z301" s="5"/>
      <c r="AA301" s="5"/>
      <c r="AB301" s="5"/>
      <c r="AC301" s="5"/>
      <c r="AD301" s="5"/>
      <c r="AE301" s="5"/>
      <c r="AF301" s="5"/>
    </row>
    <row r="302" spans="1:32" ht="21" customHeight="1">
      <c r="A302" s="5" t="s">
        <v>6608</v>
      </c>
      <c r="B302" s="5" t="s">
        <v>21643</v>
      </c>
      <c r="C302" s="5" t="s">
        <v>27</v>
      </c>
      <c r="D302" s="5" t="s">
        <v>54</v>
      </c>
      <c r="E302" s="5" t="s">
        <v>45</v>
      </c>
      <c r="F302" s="5">
        <v>10</v>
      </c>
      <c r="G302" s="5">
        <v>15</v>
      </c>
      <c r="H302" s="5" t="s">
        <v>56</v>
      </c>
      <c r="I302" s="5" t="s">
        <v>31</v>
      </c>
      <c r="J302" s="5" t="s">
        <v>999</v>
      </c>
      <c r="K302" s="5" t="s">
        <v>21644</v>
      </c>
      <c r="L302" s="5" t="s">
        <v>21645</v>
      </c>
      <c r="M302" s="5" t="s">
        <v>53</v>
      </c>
      <c r="N302" s="5" t="s">
        <v>38</v>
      </c>
      <c r="O302" s="5"/>
      <c r="P302" s="5" t="b">
        <f t="shared" ca="1" si="0"/>
        <v>1</v>
      </c>
      <c r="Q302" s="5"/>
      <c r="R302" s="5"/>
      <c r="S302" s="5"/>
      <c r="T302" s="5"/>
      <c r="U302" s="5"/>
      <c r="V302" s="5"/>
      <c r="W302" s="5"/>
      <c r="X302" s="5"/>
      <c r="Y302" s="5"/>
      <c r="Z302" s="5"/>
      <c r="AA302" s="5"/>
      <c r="AB302" s="5"/>
      <c r="AC302" s="5"/>
      <c r="AD302" s="5"/>
      <c r="AE302" s="5"/>
      <c r="AF302" s="5"/>
    </row>
    <row r="303" spans="1:32" ht="21" customHeight="1">
      <c r="A303" s="5" t="s">
        <v>21649</v>
      </c>
      <c r="B303" s="5" t="s">
        <v>1595</v>
      </c>
      <c r="C303" s="5" t="s">
        <v>27</v>
      </c>
      <c r="D303" s="5" t="s">
        <v>28</v>
      </c>
      <c r="E303" s="5" t="s">
        <v>29</v>
      </c>
      <c r="F303" s="5">
        <v>10</v>
      </c>
      <c r="G303" s="5">
        <v>15</v>
      </c>
      <c r="H303" s="5" t="s">
        <v>56</v>
      </c>
      <c r="I303" s="5" t="s">
        <v>108</v>
      </c>
      <c r="J303" s="5" t="s">
        <v>32</v>
      </c>
      <c r="K303" s="5" t="s">
        <v>1596</v>
      </c>
      <c r="L303" s="5" t="s">
        <v>21650</v>
      </c>
      <c r="M303" s="5" t="s">
        <v>1599</v>
      </c>
      <c r="N303" s="5" t="s">
        <v>237</v>
      </c>
      <c r="O303" s="5"/>
      <c r="P303" s="5" t="b">
        <f t="shared" ca="1" si="0"/>
        <v>1</v>
      </c>
      <c r="Q303" s="5"/>
      <c r="R303" s="5"/>
      <c r="S303" s="5"/>
      <c r="T303" s="5"/>
      <c r="U303" s="5"/>
      <c r="V303" s="5"/>
      <c r="W303" s="5"/>
      <c r="X303" s="5"/>
      <c r="Y303" s="5"/>
      <c r="Z303" s="5"/>
      <c r="AA303" s="5"/>
      <c r="AB303" s="5"/>
      <c r="AC303" s="5"/>
      <c r="AD303" s="5"/>
      <c r="AE303" s="5"/>
      <c r="AF303" s="5"/>
    </row>
    <row r="304" spans="1:32" ht="21" customHeight="1">
      <c r="A304" s="5" t="s">
        <v>21655</v>
      </c>
      <c r="B304" s="5" t="s">
        <v>21656</v>
      </c>
      <c r="C304" s="5" t="s">
        <v>27</v>
      </c>
      <c r="D304" s="5" t="s">
        <v>47</v>
      </c>
      <c r="E304" s="5" t="s">
        <v>45</v>
      </c>
      <c r="F304" s="5">
        <v>10</v>
      </c>
      <c r="G304" s="5">
        <v>15</v>
      </c>
      <c r="H304" s="5" t="s">
        <v>56</v>
      </c>
      <c r="I304" s="7" t="s">
        <v>24</v>
      </c>
      <c r="J304" s="5" t="s">
        <v>576</v>
      </c>
      <c r="K304" s="5" t="s">
        <v>21657</v>
      </c>
      <c r="L304" s="5" t="s">
        <v>21658</v>
      </c>
      <c r="M304" s="5" t="s">
        <v>42</v>
      </c>
      <c r="N304" s="5" t="s">
        <v>44</v>
      </c>
      <c r="O304" s="5"/>
      <c r="P304" s="5" t="b">
        <f t="shared" ca="1" si="0"/>
        <v>1</v>
      </c>
      <c r="Q304" s="5"/>
      <c r="R304" s="5"/>
      <c r="S304" s="5"/>
      <c r="T304" s="5"/>
      <c r="U304" s="5"/>
      <c r="V304" s="5"/>
      <c r="W304" s="5"/>
      <c r="X304" s="5"/>
      <c r="Y304" s="5"/>
      <c r="Z304" s="5"/>
      <c r="AA304" s="5"/>
      <c r="AB304" s="5"/>
      <c r="AC304" s="5"/>
      <c r="AD304" s="5"/>
      <c r="AE304" s="5"/>
      <c r="AF304" s="5"/>
    </row>
    <row r="305" spans="1:32" ht="21" customHeight="1">
      <c r="A305" s="5" t="s">
        <v>6608</v>
      </c>
      <c r="B305" s="5" t="s">
        <v>19236</v>
      </c>
      <c r="C305" s="5" t="s">
        <v>27</v>
      </c>
      <c r="D305" s="5" t="s">
        <v>105</v>
      </c>
      <c r="E305" s="5" t="s">
        <v>29</v>
      </c>
      <c r="F305" s="5">
        <v>10</v>
      </c>
      <c r="G305" s="5">
        <v>30</v>
      </c>
      <c r="H305" s="5" t="s">
        <v>2866</v>
      </c>
      <c r="I305" s="5" t="s">
        <v>31</v>
      </c>
      <c r="J305" s="5" t="s">
        <v>48</v>
      </c>
      <c r="K305" s="5" t="s">
        <v>21662</v>
      </c>
      <c r="L305" s="5" t="s">
        <v>21663</v>
      </c>
      <c r="M305" s="5" t="s">
        <v>53</v>
      </c>
      <c r="N305" s="5" t="s">
        <v>55</v>
      </c>
      <c r="O305" s="5"/>
      <c r="P305" s="5" t="b">
        <f t="shared" ca="1" si="0"/>
        <v>1</v>
      </c>
      <c r="Q305" s="5"/>
      <c r="R305" s="5"/>
      <c r="S305" s="5"/>
      <c r="T305" s="5"/>
      <c r="U305" s="5"/>
      <c r="V305" s="5"/>
      <c r="W305" s="5"/>
      <c r="X305" s="5"/>
      <c r="Y305" s="5"/>
      <c r="Z305" s="5"/>
      <c r="AA305" s="5"/>
      <c r="AB305" s="5"/>
      <c r="AC305" s="5"/>
      <c r="AD305" s="5"/>
      <c r="AE305" s="5"/>
      <c r="AF305" s="5"/>
    </row>
    <row r="306" spans="1:32" ht="21" customHeight="1">
      <c r="A306" s="5" t="s">
        <v>6608</v>
      </c>
      <c r="B306" s="5" t="s">
        <v>21666</v>
      </c>
      <c r="C306" s="5" t="s">
        <v>27</v>
      </c>
      <c r="D306" s="5" t="s">
        <v>85</v>
      </c>
      <c r="E306" s="5" t="s">
        <v>29</v>
      </c>
      <c r="F306" s="5">
        <v>10</v>
      </c>
      <c r="G306" s="5">
        <v>20</v>
      </c>
      <c r="H306" s="5" t="s">
        <v>144</v>
      </c>
      <c r="I306" s="5" t="s">
        <v>31</v>
      </c>
      <c r="J306" s="5" t="s">
        <v>134</v>
      </c>
      <c r="K306" s="5" t="s">
        <v>21668</v>
      </c>
      <c r="L306" s="5" t="s">
        <v>21670</v>
      </c>
      <c r="M306" s="5" t="s">
        <v>648</v>
      </c>
      <c r="N306" s="5" t="s">
        <v>55</v>
      </c>
      <c r="O306" s="5"/>
      <c r="P306" s="5" t="b">
        <f t="shared" ca="1" si="0"/>
        <v>1</v>
      </c>
      <c r="Q306" s="5"/>
      <c r="R306" s="5"/>
      <c r="S306" s="5"/>
      <c r="T306" s="5"/>
      <c r="U306" s="5"/>
      <c r="V306" s="5"/>
      <c r="W306" s="5"/>
      <c r="X306" s="5"/>
      <c r="Y306" s="5"/>
      <c r="Z306" s="5"/>
      <c r="AA306" s="5"/>
      <c r="AB306" s="5"/>
      <c r="AC306" s="5"/>
      <c r="AD306" s="5"/>
      <c r="AE306" s="5"/>
      <c r="AF306" s="5"/>
    </row>
    <row r="307" spans="1:32" ht="21" customHeight="1">
      <c r="A307" s="5" t="s">
        <v>6608</v>
      </c>
      <c r="B307" s="5" t="s">
        <v>21674</v>
      </c>
      <c r="C307" s="5" t="s">
        <v>27</v>
      </c>
      <c r="D307" s="5" t="s">
        <v>75</v>
      </c>
      <c r="E307" s="5" t="s">
        <v>29</v>
      </c>
      <c r="F307" s="5">
        <v>10</v>
      </c>
      <c r="G307" s="5">
        <v>20</v>
      </c>
      <c r="H307" s="5" t="s">
        <v>144</v>
      </c>
      <c r="I307" s="5" t="s">
        <v>108</v>
      </c>
      <c r="J307" s="5" t="s">
        <v>34</v>
      </c>
      <c r="K307" s="5" t="s">
        <v>6949</v>
      </c>
      <c r="L307" s="5" t="s">
        <v>21676</v>
      </c>
      <c r="M307" s="5" t="s">
        <v>42</v>
      </c>
      <c r="N307" s="5" t="s">
        <v>55</v>
      </c>
      <c r="O307" s="5"/>
      <c r="P307" s="5" t="b">
        <f t="shared" ca="1" si="0"/>
        <v>1</v>
      </c>
      <c r="Q307" s="5"/>
      <c r="R307" s="5"/>
      <c r="S307" s="5"/>
      <c r="T307" s="5"/>
      <c r="U307" s="5"/>
      <c r="V307" s="5"/>
      <c r="W307" s="5"/>
      <c r="X307" s="5"/>
      <c r="Y307" s="5"/>
      <c r="Z307" s="5"/>
      <c r="AA307" s="5"/>
      <c r="AB307" s="5"/>
      <c r="AC307" s="5"/>
      <c r="AD307" s="5"/>
      <c r="AE307" s="5"/>
      <c r="AF307" s="5"/>
    </row>
    <row r="308" spans="1:32" ht="21" customHeight="1">
      <c r="A308" s="5" t="s">
        <v>20134</v>
      </c>
      <c r="B308" s="5" t="s">
        <v>16414</v>
      </c>
      <c r="C308" s="5" t="s">
        <v>27</v>
      </c>
      <c r="D308" s="5" t="s">
        <v>47</v>
      </c>
      <c r="E308" s="5" t="s">
        <v>45</v>
      </c>
      <c r="F308" s="5">
        <v>10</v>
      </c>
      <c r="G308" s="5">
        <v>15</v>
      </c>
      <c r="H308" s="5" t="s">
        <v>56</v>
      </c>
      <c r="I308" s="7" t="s">
        <v>24</v>
      </c>
      <c r="J308" s="5" t="s">
        <v>48</v>
      </c>
      <c r="K308" s="5" t="s">
        <v>225</v>
      </c>
      <c r="L308" s="5" t="s">
        <v>21677</v>
      </c>
      <c r="M308" s="5" t="s">
        <v>37</v>
      </c>
      <c r="N308" s="5" t="s">
        <v>55</v>
      </c>
      <c r="O308" s="5"/>
      <c r="P308" s="5" t="b">
        <f t="shared" ca="1" si="0"/>
        <v>1</v>
      </c>
      <c r="Q308" s="5"/>
      <c r="R308" s="5"/>
      <c r="S308" s="5"/>
      <c r="T308" s="5"/>
      <c r="U308" s="5"/>
      <c r="V308" s="5"/>
      <c r="W308" s="5"/>
      <c r="X308" s="5"/>
      <c r="Y308" s="5"/>
      <c r="Z308" s="5"/>
      <c r="AA308" s="5"/>
      <c r="AB308" s="5"/>
      <c r="AC308" s="5"/>
      <c r="AD308" s="5"/>
      <c r="AE308" s="5"/>
      <c r="AF308" s="5"/>
    </row>
    <row r="309" spans="1:32" ht="21" customHeight="1">
      <c r="A309" s="5" t="s">
        <v>21679</v>
      </c>
      <c r="B309" s="5" t="s">
        <v>21680</v>
      </c>
      <c r="C309" s="5" t="s">
        <v>27</v>
      </c>
      <c r="D309" s="5" t="s">
        <v>105</v>
      </c>
      <c r="E309" s="5" t="s">
        <v>45</v>
      </c>
      <c r="F309" s="5">
        <v>10</v>
      </c>
      <c r="G309" s="5">
        <v>15</v>
      </c>
      <c r="H309" s="5" t="s">
        <v>56</v>
      </c>
      <c r="I309" s="7" t="s">
        <v>24</v>
      </c>
      <c r="J309" s="5" t="s">
        <v>76</v>
      </c>
      <c r="K309" s="9" t="s">
        <v>47</v>
      </c>
      <c r="L309" s="5" t="s">
        <v>21681</v>
      </c>
      <c r="M309" s="5" t="s">
        <v>53</v>
      </c>
      <c r="N309" s="5" t="s">
        <v>55</v>
      </c>
      <c r="O309" s="5"/>
      <c r="P309" s="5" t="b">
        <f t="shared" ca="1" si="0"/>
        <v>1</v>
      </c>
      <c r="Q309" s="5" t="b">
        <f ca="1">IFERROR(__xludf.DUMMYFUNCTION("REGEXMATCH(L309,""(?i)swift"")"),TRUE)</f>
        <v>1</v>
      </c>
      <c r="R309" s="5"/>
      <c r="S309" s="5"/>
      <c r="T309" s="5"/>
      <c r="U309" s="5"/>
      <c r="V309" s="5"/>
      <c r="W309" s="5"/>
      <c r="X309" s="5"/>
      <c r="Y309" s="5"/>
      <c r="Z309" s="5"/>
      <c r="AA309" s="5"/>
      <c r="AB309" s="5"/>
      <c r="AC309" s="5"/>
      <c r="AD309" s="5"/>
      <c r="AE309" s="5"/>
      <c r="AF309" s="5"/>
    </row>
    <row r="310" spans="1:32" ht="21" customHeight="1">
      <c r="A310" s="5" t="s">
        <v>6608</v>
      </c>
      <c r="B310" s="5" t="s">
        <v>21684</v>
      </c>
      <c r="C310" s="5" t="s">
        <v>27</v>
      </c>
      <c r="D310" s="5" t="s">
        <v>80</v>
      </c>
      <c r="E310" s="5" t="s">
        <v>45</v>
      </c>
      <c r="F310" s="5">
        <v>10</v>
      </c>
      <c r="G310" s="5">
        <v>15</v>
      </c>
      <c r="H310" s="5" t="s">
        <v>56</v>
      </c>
      <c r="I310" s="7" t="s">
        <v>24</v>
      </c>
      <c r="J310" s="5" t="s">
        <v>134</v>
      </c>
      <c r="K310" s="9" t="s">
        <v>47</v>
      </c>
      <c r="L310" s="5" t="s">
        <v>21686</v>
      </c>
      <c r="M310" s="5" t="s">
        <v>53</v>
      </c>
      <c r="N310" s="5" t="s">
        <v>55</v>
      </c>
      <c r="O310" s="5"/>
      <c r="P310" s="5" t="b">
        <f t="shared" ca="1" si="0"/>
        <v>1</v>
      </c>
      <c r="Q310" s="5"/>
      <c r="R310" s="5"/>
      <c r="S310" s="5"/>
      <c r="T310" s="5"/>
      <c r="U310" s="5"/>
      <c r="V310" s="5"/>
      <c r="W310" s="5"/>
      <c r="X310" s="5"/>
      <c r="Y310" s="5"/>
      <c r="Z310" s="5"/>
      <c r="AA310" s="5"/>
      <c r="AB310" s="5"/>
      <c r="AC310" s="5"/>
      <c r="AD310" s="5"/>
      <c r="AE310" s="5"/>
      <c r="AF310" s="5"/>
    </row>
    <row r="311" spans="1:32" ht="21" customHeight="1">
      <c r="A311" s="5" t="s">
        <v>21687</v>
      </c>
      <c r="B311" s="5" t="s">
        <v>20570</v>
      </c>
      <c r="C311" s="5" t="s">
        <v>27</v>
      </c>
      <c r="D311" s="5" t="s">
        <v>85</v>
      </c>
      <c r="E311" s="5" t="s">
        <v>45</v>
      </c>
      <c r="F311" s="5">
        <v>10</v>
      </c>
      <c r="G311" s="5">
        <v>15</v>
      </c>
      <c r="H311" s="5" t="s">
        <v>56</v>
      </c>
      <c r="I311" s="5" t="s">
        <v>125</v>
      </c>
      <c r="J311" s="5" t="s">
        <v>7437</v>
      </c>
      <c r="K311" s="9" t="s">
        <v>47</v>
      </c>
      <c r="L311" s="5" t="s">
        <v>21690</v>
      </c>
      <c r="M311" s="5" t="s">
        <v>42</v>
      </c>
      <c r="N311" s="5" t="s">
        <v>405</v>
      </c>
      <c r="O311" s="5"/>
      <c r="P311" s="5" t="b">
        <f t="shared" ca="1" si="0"/>
        <v>1</v>
      </c>
      <c r="Q311" s="5" t="b">
        <f t="shared" ref="Q311:Q312" ca="1" si="13">IFERROR(__xludf.DUMMYFUNCTION("REGEXMATCH(L311,""(?i)swift"")"),TRUE)</f>
        <v>1</v>
      </c>
      <c r="R311" s="5"/>
      <c r="S311" s="5"/>
      <c r="T311" s="5"/>
      <c r="U311" s="5"/>
      <c r="V311" s="5"/>
      <c r="W311" s="5"/>
      <c r="X311" s="5"/>
      <c r="Y311" s="5"/>
      <c r="Z311" s="5"/>
      <c r="AA311" s="5"/>
      <c r="AB311" s="5"/>
      <c r="AC311" s="5"/>
      <c r="AD311" s="5"/>
      <c r="AE311" s="5"/>
      <c r="AF311" s="5"/>
    </row>
    <row r="312" spans="1:32" ht="21" customHeight="1">
      <c r="A312" s="5" t="s">
        <v>21692</v>
      </c>
      <c r="B312" s="5" t="s">
        <v>21694</v>
      </c>
      <c r="C312" s="5" t="s">
        <v>27</v>
      </c>
      <c r="D312" s="5" t="s">
        <v>850</v>
      </c>
      <c r="E312" s="5" t="s">
        <v>45</v>
      </c>
      <c r="F312" s="5">
        <v>10</v>
      </c>
      <c r="G312" s="5">
        <v>15</v>
      </c>
      <c r="H312" s="5" t="s">
        <v>56</v>
      </c>
      <c r="I312" s="5" t="s">
        <v>108</v>
      </c>
      <c r="J312" s="5" t="s">
        <v>1230</v>
      </c>
      <c r="K312" s="5" t="s">
        <v>21697</v>
      </c>
      <c r="L312" s="5" t="s">
        <v>21698</v>
      </c>
      <c r="M312" s="5" t="s">
        <v>167</v>
      </c>
      <c r="N312" s="5" t="s">
        <v>405</v>
      </c>
      <c r="O312" s="5"/>
      <c r="P312" s="5" t="b">
        <f t="shared" ca="1" si="0"/>
        <v>1</v>
      </c>
      <c r="Q312" s="5" t="b">
        <f t="shared" ca="1" si="13"/>
        <v>1</v>
      </c>
      <c r="R312" s="5"/>
      <c r="S312" s="5"/>
      <c r="T312" s="5"/>
      <c r="U312" s="5"/>
      <c r="V312" s="5"/>
      <c r="W312" s="5"/>
      <c r="X312" s="5"/>
      <c r="Y312" s="5"/>
      <c r="Z312" s="5"/>
      <c r="AA312" s="5"/>
      <c r="AB312" s="5"/>
      <c r="AC312" s="5"/>
      <c r="AD312" s="5"/>
      <c r="AE312" s="5"/>
      <c r="AF312" s="5"/>
    </row>
    <row r="313" spans="1:32" ht="21" customHeight="1">
      <c r="A313" s="5" t="s">
        <v>21703</v>
      </c>
      <c r="B313" s="5" t="s">
        <v>21704</v>
      </c>
      <c r="C313" s="5" t="s">
        <v>27</v>
      </c>
      <c r="D313" s="5" t="s">
        <v>54</v>
      </c>
      <c r="E313" s="5" t="s">
        <v>45</v>
      </c>
      <c r="F313" s="5">
        <v>10</v>
      </c>
      <c r="G313" s="5">
        <v>30</v>
      </c>
      <c r="H313" s="5" t="s">
        <v>2866</v>
      </c>
      <c r="I313" s="5" t="s">
        <v>108</v>
      </c>
      <c r="J313" s="5" t="s">
        <v>1970</v>
      </c>
      <c r="K313" s="5" t="s">
        <v>21707</v>
      </c>
      <c r="L313" s="5" t="s">
        <v>21708</v>
      </c>
      <c r="M313" s="5" t="s">
        <v>37</v>
      </c>
      <c r="N313" s="5" t="s">
        <v>38</v>
      </c>
      <c r="O313" s="5"/>
      <c r="P313" s="5" t="b">
        <f t="shared" ca="1" si="0"/>
        <v>1</v>
      </c>
      <c r="Q313" s="5"/>
      <c r="R313" s="5"/>
      <c r="S313" s="5"/>
      <c r="T313" s="5"/>
      <c r="U313" s="5"/>
      <c r="V313" s="5"/>
      <c r="W313" s="5"/>
      <c r="X313" s="5"/>
      <c r="Y313" s="5"/>
      <c r="Z313" s="5"/>
      <c r="AA313" s="5"/>
      <c r="AB313" s="5"/>
      <c r="AC313" s="5"/>
      <c r="AD313" s="5"/>
      <c r="AE313" s="5"/>
      <c r="AF313" s="5"/>
    </row>
    <row r="314" spans="1:32" ht="21" customHeight="1">
      <c r="A314" s="5" t="s">
        <v>21712</v>
      </c>
      <c r="B314" s="5" t="s">
        <v>21713</v>
      </c>
      <c r="C314" s="5" t="s">
        <v>27</v>
      </c>
      <c r="D314" s="5" t="s">
        <v>75</v>
      </c>
      <c r="E314" s="5" t="s">
        <v>45</v>
      </c>
      <c r="F314" s="5">
        <v>10</v>
      </c>
      <c r="G314" s="5">
        <v>15</v>
      </c>
      <c r="H314" s="5" t="s">
        <v>56</v>
      </c>
      <c r="I314" s="5" t="s">
        <v>108</v>
      </c>
      <c r="J314" s="5" t="s">
        <v>21714</v>
      </c>
      <c r="K314" s="5" t="s">
        <v>21716</v>
      </c>
      <c r="L314" s="5" t="s">
        <v>21717</v>
      </c>
      <c r="M314" s="5" t="s">
        <v>53</v>
      </c>
      <c r="N314" s="5" t="s">
        <v>55</v>
      </c>
      <c r="O314" s="5"/>
      <c r="P314" s="5" t="b">
        <f t="shared" ca="1" si="0"/>
        <v>1</v>
      </c>
      <c r="Q314" s="5"/>
      <c r="R314" s="5"/>
      <c r="S314" s="5"/>
      <c r="T314" s="5"/>
      <c r="U314" s="5"/>
      <c r="V314" s="5"/>
      <c r="W314" s="5"/>
      <c r="X314" s="5"/>
      <c r="Y314" s="5"/>
      <c r="Z314" s="5"/>
      <c r="AA314" s="5"/>
      <c r="AB314" s="5"/>
      <c r="AC314" s="5"/>
      <c r="AD314" s="5"/>
      <c r="AE314" s="5"/>
      <c r="AF314" s="5"/>
    </row>
    <row r="315" spans="1:32" ht="21" customHeight="1">
      <c r="A315" s="5" t="s">
        <v>10343</v>
      </c>
      <c r="B315" s="5" t="s">
        <v>21720</v>
      </c>
      <c r="C315" s="5" t="s">
        <v>27</v>
      </c>
      <c r="D315" s="5" t="s">
        <v>75</v>
      </c>
      <c r="E315" s="5" t="s">
        <v>45</v>
      </c>
      <c r="F315" s="5">
        <v>10</v>
      </c>
      <c r="G315" s="5">
        <v>15</v>
      </c>
      <c r="H315" s="5" t="s">
        <v>56</v>
      </c>
      <c r="I315" s="5" t="s">
        <v>66</v>
      </c>
      <c r="J315" s="5" t="s">
        <v>117</v>
      </c>
      <c r="K315" s="5" t="s">
        <v>381</v>
      </c>
      <c r="L315" s="5" t="s">
        <v>21721</v>
      </c>
      <c r="M315" s="5" t="s">
        <v>100</v>
      </c>
      <c r="N315" s="5" t="s">
        <v>55</v>
      </c>
      <c r="O315" s="5"/>
      <c r="P315" s="5" t="b">
        <f t="shared" ca="1" si="0"/>
        <v>1</v>
      </c>
      <c r="Q315" s="5"/>
      <c r="R315" s="5"/>
      <c r="S315" s="5"/>
      <c r="T315" s="5"/>
      <c r="U315" s="5"/>
      <c r="V315" s="5"/>
      <c r="W315" s="5"/>
      <c r="X315" s="5"/>
      <c r="Y315" s="5"/>
      <c r="Z315" s="5"/>
      <c r="AA315" s="5"/>
      <c r="AB315" s="5"/>
      <c r="AC315" s="5"/>
      <c r="AD315" s="5"/>
      <c r="AE315" s="5"/>
      <c r="AF315" s="5"/>
    </row>
    <row r="316" spans="1:32" ht="21" customHeight="1">
      <c r="A316" s="5" t="s">
        <v>1457</v>
      </c>
      <c r="B316" s="5" t="s">
        <v>20057</v>
      </c>
      <c r="C316" s="5" t="s">
        <v>27</v>
      </c>
      <c r="D316" s="5" t="s">
        <v>54</v>
      </c>
      <c r="E316" s="5" t="s">
        <v>45</v>
      </c>
      <c r="F316" s="5">
        <v>10</v>
      </c>
      <c r="G316" s="5">
        <v>15</v>
      </c>
      <c r="H316" s="5" t="s">
        <v>56</v>
      </c>
      <c r="I316" s="5" t="s">
        <v>31</v>
      </c>
      <c r="J316" s="5" t="s">
        <v>76</v>
      </c>
      <c r="K316" s="5" t="s">
        <v>20058</v>
      </c>
      <c r="L316" s="5" t="s">
        <v>20059</v>
      </c>
      <c r="M316" s="5" t="s">
        <v>100</v>
      </c>
      <c r="N316" s="5" t="s">
        <v>55</v>
      </c>
      <c r="O316" s="5"/>
      <c r="P316" s="5" t="b">
        <f t="shared" ca="1" si="0"/>
        <v>1</v>
      </c>
      <c r="Q316" s="5" t="b">
        <f t="shared" ref="Q316:Q317" ca="1" si="14">IFERROR(__xludf.DUMMYFUNCTION("REGEXMATCH(L316,""(?i)swift"")"),TRUE)</f>
        <v>1</v>
      </c>
      <c r="R316" s="5"/>
      <c r="S316" s="5"/>
      <c r="T316" s="5"/>
      <c r="U316" s="5"/>
      <c r="V316" s="5"/>
      <c r="W316" s="5"/>
      <c r="X316" s="5"/>
      <c r="Y316" s="5"/>
      <c r="Z316" s="5"/>
      <c r="AA316" s="5"/>
      <c r="AB316" s="5"/>
      <c r="AC316" s="5"/>
      <c r="AD316" s="5"/>
      <c r="AE316" s="5"/>
      <c r="AF316" s="5"/>
    </row>
    <row r="317" spans="1:32" ht="21" customHeight="1">
      <c r="A317" s="5" t="s">
        <v>21728</v>
      </c>
      <c r="B317" s="5" t="s">
        <v>21729</v>
      </c>
      <c r="C317" s="5" t="s">
        <v>27</v>
      </c>
      <c r="D317" s="5" t="s">
        <v>85</v>
      </c>
      <c r="E317" s="5" t="s">
        <v>45</v>
      </c>
      <c r="F317" s="5">
        <v>10</v>
      </c>
      <c r="G317" s="5">
        <v>15</v>
      </c>
      <c r="H317" s="5" t="s">
        <v>56</v>
      </c>
      <c r="I317" s="7" t="s">
        <v>24</v>
      </c>
      <c r="J317" s="5" t="s">
        <v>1471</v>
      </c>
      <c r="K317" s="9" t="s">
        <v>47</v>
      </c>
      <c r="L317" s="5" t="s">
        <v>21731</v>
      </c>
      <c r="M317" s="5" t="s">
        <v>167</v>
      </c>
      <c r="N317" s="5" t="s">
        <v>38</v>
      </c>
      <c r="O317" s="5"/>
      <c r="P317" s="5" t="b">
        <f t="shared" ca="1" si="0"/>
        <v>1</v>
      </c>
      <c r="Q317" s="5" t="b">
        <f t="shared" ca="1" si="14"/>
        <v>1</v>
      </c>
      <c r="R317" s="5"/>
      <c r="S317" s="5"/>
      <c r="T317" s="5"/>
      <c r="U317" s="5"/>
      <c r="V317" s="5"/>
      <c r="W317" s="5"/>
      <c r="X317" s="5"/>
      <c r="Y317" s="5"/>
      <c r="Z317" s="5"/>
      <c r="AA317" s="5"/>
      <c r="AB317" s="5"/>
      <c r="AC317" s="5"/>
      <c r="AD317" s="5"/>
      <c r="AE317" s="5"/>
      <c r="AF317" s="5"/>
    </row>
    <row r="318" spans="1:32" ht="21" customHeight="1">
      <c r="A318" s="5" t="s">
        <v>6608</v>
      </c>
      <c r="B318" s="5" t="s">
        <v>21732</v>
      </c>
      <c r="C318" s="5" t="s">
        <v>27</v>
      </c>
      <c r="D318" s="5" t="s">
        <v>80</v>
      </c>
      <c r="E318" s="5" t="s">
        <v>29</v>
      </c>
      <c r="F318" s="5">
        <v>10</v>
      </c>
      <c r="G318" s="5">
        <v>15</v>
      </c>
      <c r="H318" s="5" t="s">
        <v>56</v>
      </c>
      <c r="I318" s="5" t="s">
        <v>31</v>
      </c>
      <c r="J318" s="5" t="s">
        <v>117</v>
      </c>
      <c r="K318" s="5" t="s">
        <v>21733</v>
      </c>
      <c r="L318" s="5" t="s">
        <v>21734</v>
      </c>
      <c r="M318" s="5" t="s">
        <v>53</v>
      </c>
      <c r="N318" s="5" t="s">
        <v>55</v>
      </c>
      <c r="O318" s="5"/>
      <c r="P318" s="5" t="b">
        <f t="shared" ca="1" si="0"/>
        <v>1</v>
      </c>
      <c r="Q318" s="5"/>
      <c r="R318" s="5"/>
      <c r="S318" s="5"/>
      <c r="T318" s="5"/>
      <c r="U318" s="5"/>
      <c r="V318" s="5"/>
      <c r="W318" s="5"/>
      <c r="X318" s="5"/>
      <c r="Y318" s="5"/>
      <c r="Z318" s="5"/>
      <c r="AA318" s="5"/>
      <c r="AB318" s="5"/>
      <c r="AC318" s="5"/>
      <c r="AD318" s="5"/>
      <c r="AE318" s="5"/>
      <c r="AF318" s="5"/>
    </row>
    <row r="319" spans="1:32" ht="21" customHeight="1">
      <c r="A319" s="5" t="s">
        <v>7889</v>
      </c>
      <c r="B319" s="5" t="s">
        <v>21737</v>
      </c>
      <c r="C319" s="5" t="s">
        <v>27</v>
      </c>
      <c r="D319" s="5" t="s">
        <v>85</v>
      </c>
      <c r="E319" s="5" t="s">
        <v>45</v>
      </c>
      <c r="F319" s="5">
        <v>10</v>
      </c>
      <c r="G319" s="5">
        <v>15</v>
      </c>
      <c r="H319" s="5" t="s">
        <v>56</v>
      </c>
      <c r="I319" s="5" t="s">
        <v>125</v>
      </c>
      <c r="J319" s="5" t="s">
        <v>57</v>
      </c>
      <c r="K319" s="5" t="s">
        <v>21738</v>
      </c>
      <c r="L319" s="5" t="s">
        <v>21739</v>
      </c>
      <c r="M319" s="5" t="s">
        <v>53</v>
      </c>
      <c r="N319" s="5" t="s">
        <v>38</v>
      </c>
      <c r="O319" s="5"/>
      <c r="P319" s="5" t="b">
        <f t="shared" ca="1" si="0"/>
        <v>1</v>
      </c>
      <c r="Q319" s="5" t="b">
        <f ca="1">IFERROR(__xludf.DUMMYFUNCTION("REGEXMATCH(L319,""(?i)swift"")"),TRUE)</f>
        <v>1</v>
      </c>
      <c r="R319" s="5"/>
      <c r="S319" s="5"/>
      <c r="T319" s="5"/>
      <c r="U319" s="5"/>
      <c r="V319" s="5"/>
      <c r="W319" s="5"/>
      <c r="X319" s="5"/>
      <c r="Y319" s="5"/>
      <c r="Z319" s="5"/>
      <c r="AA319" s="5"/>
      <c r="AB319" s="5"/>
      <c r="AC319" s="5"/>
      <c r="AD319" s="5"/>
      <c r="AE319" s="5"/>
      <c r="AF319" s="5"/>
    </row>
    <row r="320" spans="1:32" ht="21" customHeight="1">
      <c r="A320" s="5" t="s">
        <v>21741</v>
      </c>
      <c r="B320" s="5" t="s">
        <v>21742</v>
      </c>
      <c r="C320" s="5" t="s">
        <v>27</v>
      </c>
      <c r="D320" s="5" t="s">
        <v>212</v>
      </c>
      <c r="E320" s="5" t="s">
        <v>29</v>
      </c>
      <c r="F320" s="5">
        <v>10</v>
      </c>
      <c r="G320" s="5">
        <v>15</v>
      </c>
      <c r="H320" s="5" t="s">
        <v>56</v>
      </c>
      <c r="I320" s="5" t="s">
        <v>108</v>
      </c>
      <c r="J320" s="5" t="s">
        <v>21743</v>
      </c>
      <c r="K320" s="5" t="s">
        <v>21744</v>
      </c>
      <c r="L320" s="5" t="s">
        <v>21745</v>
      </c>
      <c r="M320" s="5" t="s">
        <v>648</v>
      </c>
      <c r="N320" s="5" t="s">
        <v>55</v>
      </c>
      <c r="O320" s="5"/>
      <c r="P320" s="5" t="b">
        <f t="shared" ca="1" si="0"/>
        <v>1</v>
      </c>
      <c r="Q320" s="5"/>
      <c r="R320" s="5"/>
      <c r="S320" s="5"/>
      <c r="T320" s="5"/>
      <c r="U320" s="5"/>
      <c r="V320" s="5"/>
      <c r="W320" s="5"/>
      <c r="X320" s="5"/>
      <c r="Y320" s="5"/>
      <c r="Z320" s="5"/>
      <c r="AA320" s="5"/>
      <c r="AB320" s="5"/>
      <c r="AC320" s="5"/>
      <c r="AD320" s="5"/>
      <c r="AE320" s="5"/>
      <c r="AF320" s="5"/>
    </row>
    <row r="321" spans="1:32" ht="21" customHeight="1">
      <c r="A321" s="5" t="s">
        <v>6608</v>
      </c>
      <c r="B321" s="5" t="s">
        <v>21747</v>
      </c>
      <c r="C321" s="5" t="s">
        <v>27</v>
      </c>
      <c r="D321" s="5" t="s">
        <v>80</v>
      </c>
      <c r="E321" s="5" t="s">
        <v>45</v>
      </c>
      <c r="F321" s="5">
        <v>10</v>
      </c>
      <c r="G321" s="5">
        <v>15</v>
      </c>
      <c r="H321" s="5" t="s">
        <v>56</v>
      </c>
      <c r="I321" s="5" t="s">
        <v>31</v>
      </c>
      <c r="J321" s="5" t="s">
        <v>883</v>
      </c>
      <c r="K321" s="5" t="s">
        <v>21748</v>
      </c>
      <c r="L321" s="5" t="s">
        <v>21749</v>
      </c>
      <c r="M321" s="5" t="s">
        <v>167</v>
      </c>
      <c r="N321" s="5" t="s">
        <v>405</v>
      </c>
      <c r="O321" s="5"/>
      <c r="P321" s="5" t="b">
        <f t="shared" ca="1" si="0"/>
        <v>1</v>
      </c>
      <c r="Q321" s="5"/>
      <c r="R321" s="5"/>
      <c r="S321" s="5"/>
      <c r="T321" s="5"/>
      <c r="U321" s="5"/>
      <c r="V321" s="5"/>
      <c r="W321" s="5"/>
      <c r="X321" s="5"/>
      <c r="Y321" s="5"/>
      <c r="Z321" s="5"/>
      <c r="AA321" s="5"/>
      <c r="AB321" s="5"/>
      <c r="AC321" s="5"/>
      <c r="AD321" s="5"/>
      <c r="AE321" s="5"/>
      <c r="AF321" s="5"/>
    </row>
    <row r="322" spans="1:32" ht="21" customHeight="1">
      <c r="A322" s="5" t="s">
        <v>10343</v>
      </c>
      <c r="B322" s="5" t="s">
        <v>21751</v>
      </c>
      <c r="C322" s="5" t="s">
        <v>27</v>
      </c>
      <c r="D322" s="5" t="s">
        <v>80</v>
      </c>
      <c r="E322" s="5" t="s">
        <v>45</v>
      </c>
      <c r="F322" s="5">
        <v>10</v>
      </c>
      <c r="G322" s="5">
        <v>15</v>
      </c>
      <c r="H322" s="5" t="s">
        <v>56</v>
      </c>
      <c r="I322" s="7" t="s">
        <v>24</v>
      </c>
      <c r="J322" s="5" t="s">
        <v>5397</v>
      </c>
      <c r="K322" s="9" t="s">
        <v>47</v>
      </c>
      <c r="L322" s="5" t="s">
        <v>21752</v>
      </c>
      <c r="M322" s="5" t="s">
        <v>42</v>
      </c>
      <c r="N322" s="5" t="s">
        <v>405</v>
      </c>
      <c r="O322" s="5"/>
      <c r="P322" s="5" t="b">
        <f t="shared" ca="1" si="0"/>
        <v>1</v>
      </c>
      <c r="Q322" s="5"/>
      <c r="R322" s="5"/>
      <c r="S322" s="5"/>
      <c r="T322" s="5"/>
      <c r="U322" s="5"/>
      <c r="V322" s="5"/>
      <c r="W322" s="5"/>
      <c r="X322" s="5"/>
      <c r="Y322" s="5"/>
      <c r="Z322" s="5"/>
      <c r="AA322" s="5"/>
      <c r="AB322" s="5"/>
      <c r="AC322" s="5"/>
      <c r="AD322" s="5"/>
      <c r="AE322" s="5"/>
      <c r="AF322" s="5"/>
    </row>
    <row r="323" spans="1:32" ht="21" customHeight="1">
      <c r="A323" s="5" t="s">
        <v>6608</v>
      </c>
      <c r="B323" s="5" t="s">
        <v>21753</v>
      </c>
      <c r="C323" s="5" t="s">
        <v>27</v>
      </c>
      <c r="D323" s="5" t="s">
        <v>199</v>
      </c>
      <c r="E323" s="5" t="s">
        <v>45</v>
      </c>
      <c r="F323" s="5">
        <v>10</v>
      </c>
      <c r="G323" s="5">
        <v>20</v>
      </c>
      <c r="H323" s="5" t="s">
        <v>144</v>
      </c>
      <c r="I323" s="5" t="s">
        <v>108</v>
      </c>
      <c r="J323" s="5" t="s">
        <v>76</v>
      </c>
      <c r="K323" s="9" t="s">
        <v>47</v>
      </c>
      <c r="L323" s="5" t="s">
        <v>21754</v>
      </c>
      <c r="M323" s="5" t="s">
        <v>53</v>
      </c>
      <c r="N323" s="5" t="s">
        <v>55</v>
      </c>
      <c r="O323" s="5"/>
      <c r="P323" s="5" t="b">
        <f t="shared" ca="1" si="0"/>
        <v>1</v>
      </c>
      <c r="Q323" s="5"/>
      <c r="R323" s="5"/>
      <c r="S323" s="5"/>
      <c r="T323" s="5"/>
      <c r="U323" s="5"/>
      <c r="V323" s="5"/>
      <c r="W323" s="5"/>
      <c r="X323" s="5"/>
      <c r="Y323" s="5"/>
      <c r="Z323" s="5"/>
      <c r="AA323" s="5"/>
      <c r="AB323" s="5"/>
      <c r="AC323" s="5"/>
      <c r="AD323" s="5"/>
      <c r="AE323" s="5"/>
      <c r="AF323" s="5"/>
    </row>
    <row r="324" spans="1:32" ht="21" customHeight="1">
      <c r="A324" s="5" t="s">
        <v>6608</v>
      </c>
      <c r="B324" s="5" t="s">
        <v>21755</v>
      </c>
      <c r="C324" s="5" t="s">
        <v>27</v>
      </c>
      <c r="D324" s="5" t="s">
        <v>47</v>
      </c>
      <c r="E324" s="5" t="s">
        <v>45</v>
      </c>
      <c r="F324" s="5">
        <v>10</v>
      </c>
      <c r="G324" s="5">
        <v>20</v>
      </c>
      <c r="H324" s="5" t="s">
        <v>144</v>
      </c>
      <c r="I324" s="5" t="s">
        <v>31</v>
      </c>
      <c r="J324" s="5" t="s">
        <v>68</v>
      </c>
      <c r="K324" s="5" t="s">
        <v>21756</v>
      </c>
      <c r="L324" s="5" t="s">
        <v>21757</v>
      </c>
      <c r="M324" s="5" t="s">
        <v>53</v>
      </c>
      <c r="N324" s="5" t="s">
        <v>55</v>
      </c>
      <c r="O324" s="5"/>
      <c r="P324" s="5" t="b">
        <f t="shared" ca="1" si="0"/>
        <v>1</v>
      </c>
      <c r="Q324" s="5"/>
      <c r="R324" s="5"/>
      <c r="S324" s="5"/>
      <c r="T324" s="5"/>
      <c r="U324" s="5"/>
      <c r="V324" s="5"/>
      <c r="W324" s="5"/>
      <c r="X324" s="5"/>
      <c r="Y324" s="5"/>
      <c r="Z324" s="5"/>
      <c r="AA324" s="5"/>
      <c r="AB324" s="5"/>
      <c r="AC324" s="5"/>
      <c r="AD324" s="5"/>
      <c r="AE324" s="5"/>
      <c r="AF324" s="5"/>
    </row>
    <row r="325" spans="1:32" ht="21" customHeight="1">
      <c r="A325" s="5" t="s">
        <v>20134</v>
      </c>
      <c r="B325" s="5" t="s">
        <v>21758</v>
      </c>
      <c r="C325" s="5" t="s">
        <v>27</v>
      </c>
      <c r="D325" s="5" t="s">
        <v>80</v>
      </c>
      <c r="E325" s="5" t="s">
        <v>29</v>
      </c>
      <c r="F325" s="5">
        <v>10</v>
      </c>
      <c r="G325" s="5">
        <v>15</v>
      </c>
      <c r="H325" s="5" t="s">
        <v>56</v>
      </c>
      <c r="I325" s="5" t="s">
        <v>66</v>
      </c>
      <c r="J325" s="5" t="s">
        <v>76</v>
      </c>
      <c r="K325" s="5" t="s">
        <v>21759</v>
      </c>
      <c r="L325" s="5" t="s">
        <v>21760</v>
      </c>
      <c r="M325" s="5" t="s">
        <v>53</v>
      </c>
      <c r="N325" s="5" t="s">
        <v>38</v>
      </c>
      <c r="O325" s="5"/>
      <c r="P325" s="5" t="b">
        <f t="shared" ca="1" si="0"/>
        <v>1</v>
      </c>
      <c r="Q325" s="5"/>
      <c r="R325" s="5"/>
      <c r="S325" s="5"/>
      <c r="T325" s="5"/>
      <c r="U325" s="5"/>
      <c r="V325" s="5"/>
      <c r="W325" s="5"/>
      <c r="X325" s="5"/>
      <c r="Y325" s="5"/>
      <c r="Z325" s="5"/>
      <c r="AA325" s="5"/>
      <c r="AB325" s="5"/>
      <c r="AC325" s="5"/>
      <c r="AD325" s="5"/>
      <c r="AE325" s="5"/>
      <c r="AF325" s="5"/>
    </row>
    <row r="326" spans="1:32" ht="21" customHeight="1">
      <c r="A326" s="5" t="s">
        <v>20134</v>
      </c>
      <c r="B326" s="5" t="s">
        <v>21761</v>
      </c>
      <c r="C326" s="5" t="s">
        <v>27</v>
      </c>
      <c r="D326" s="5" t="s">
        <v>54</v>
      </c>
      <c r="E326" s="5" t="s">
        <v>29</v>
      </c>
      <c r="F326" s="5">
        <v>10</v>
      </c>
      <c r="G326" s="5">
        <v>15</v>
      </c>
      <c r="H326" s="5" t="s">
        <v>56</v>
      </c>
      <c r="I326" s="5" t="s">
        <v>108</v>
      </c>
      <c r="J326" s="5" t="s">
        <v>187</v>
      </c>
      <c r="K326" s="5" t="s">
        <v>21762</v>
      </c>
      <c r="L326" s="5" t="s">
        <v>21764</v>
      </c>
      <c r="M326" s="5" t="s">
        <v>100</v>
      </c>
      <c r="N326" s="5" t="s">
        <v>55</v>
      </c>
      <c r="O326" s="5"/>
      <c r="P326" s="5" t="b">
        <f t="shared" ca="1" si="0"/>
        <v>1</v>
      </c>
      <c r="Q326" s="5"/>
      <c r="R326" s="5"/>
      <c r="S326" s="5"/>
      <c r="T326" s="5"/>
      <c r="U326" s="5"/>
      <c r="V326" s="5"/>
      <c r="W326" s="5"/>
      <c r="X326" s="5"/>
      <c r="Y326" s="5"/>
      <c r="Z326" s="5"/>
      <c r="AA326" s="5"/>
      <c r="AB326" s="5"/>
      <c r="AC326" s="5"/>
      <c r="AD326" s="5"/>
      <c r="AE326" s="5"/>
      <c r="AF326" s="5"/>
    </row>
    <row r="327" spans="1:32" ht="21" customHeight="1">
      <c r="A327" s="5" t="s">
        <v>6608</v>
      </c>
      <c r="B327" s="5" t="s">
        <v>21767</v>
      </c>
      <c r="C327" s="5" t="s">
        <v>27</v>
      </c>
      <c r="D327" s="5" t="s">
        <v>105</v>
      </c>
      <c r="E327" s="5" t="s">
        <v>45</v>
      </c>
      <c r="F327" s="5">
        <v>10</v>
      </c>
      <c r="G327" s="5">
        <v>15</v>
      </c>
      <c r="H327" s="5" t="s">
        <v>56</v>
      </c>
      <c r="I327" s="5" t="s">
        <v>31</v>
      </c>
      <c r="J327" s="5" t="s">
        <v>9441</v>
      </c>
      <c r="K327" s="5" t="s">
        <v>626</v>
      </c>
      <c r="L327" s="5" t="s">
        <v>21768</v>
      </c>
      <c r="M327" s="5" t="s">
        <v>42</v>
      </c>
      <c r="N327" s="5" t="s">
        <v>55</v>
      </c>
      <c r="O327" s="5"/>
      <c r="P327" s="5" t="b">
        <f t="shared" ca="1" si="0"/>
        <v>1</v>
      </c>
      <c r="Q327" s="5"/>
      <c r="R327" s="5"/>
      <c r="S327" s="5"/>
      <c r="T327" s="5"/>
      <c r="U327" s="5"/>
      <c r="V327" s="5"/>
      <c r="W327" s="5"/>
      <c r="X327" s="5"/>
      <c r="Y327" s="5"/>
      <c r="Z327" s="5"/>
      <c r="AA327" s="5"/>
      <c r="AB327" s="5"/>
      <c r="AC327" s="5"/>
      <c r="AD327" s="5"/>
      <c r="AE327" s="5"/>
      <c r="AF327" s="5"/>
    </row>
    <row r="328" spans="1:32" ht="21" customHeight="1">
      <c r="A328" s="5" t="s">
        <v>6608</v>
      </c>
      <c r="B328" s="5" t="s">
        <v>9564</v>
      </c>
      <c r="C328" s="5" t="s">
        <v>27</v>
      </c>
      <c r="D328" s="5" t="s">
        <v>85</v>
      </c>
      <c r="E328" s="5" t="s">
        <v>45</v>
      </c>
      <c r="F328" s="5">
        <v>10</v>
      </c>
      <c r="G328" s="5">
        <v>15</v>
      </c>
      <c r="H328" s="5" t="s">
        <v>56</v>
      </c>
      <c r="I328" s="5" t="s">
        <v>31</v>
      </c>
      <c r="J328" s="5" t="s">
        <v>2426</v>
      </c>
      <c r="K328" s="5" t="s">
        <v>9565</v>
      </c>
      <c r="L328" s="5" t="s">
        <v>21772</v>
      </c>
      <c r="M328" s="5" t="s">
        <v>53</v>
      </c>
      <c r="N328" s="5" t="s">
        <v>237</v>
      </c>
      <c r="O328" s="5"/>
      <c r="P328" s="5" t="b">
        <f t="shared" ca="1" si="0"/>
        <v>1</v>
      </c>
      <c r="Q328" s="5"/>
      <c r="R328" s="5"/>
      <c r="S328" s="5"/>
      <c r="T328" s="5"/>
      <c r="U328" s="5"/>
      <c r="V328" s="5"/>
      <c r="W328" s="5"/>
      <c r="X328" s="5"/>
      <c r="Y328" s="5"/>
      <c r="Z328" s="5"/>
      <c r="AA328" s="5"/>
      <c r="AB328" s="5"/>
      <c r="AC328" s="5"/>
      <c r="AD328" s="5"/>
      <c r="AE328" s="5"/>
      <c r="AF328" s="5"/>
    </row>
    <row r="329" spans="1:32" ht="21" customHeight="1">
      <c r="A329" s="5" t="s">
        <v>6608</v>
      </c>
      <c r="B329" s="5" t="s">
        <v>21775</v>
      </c>
      <c r="C329" s="5" t="s">
        <v>27</v>
      </c>
      <c r="D329" s="5" t="s">
        <v>575</v>
      </c>
      <c r="E329" s="5" t="s">
        <v>45</v>
      </c>
      <c r="F329" s="5">
        <v>10</v>
      </c>
      <c r="G329" s="5">
        <v>15</v>
      </c>
      <c r="H329" s="5" t="s">
        <v>56</v>
      </c>
      <c r="I329" s="5" t="s">
        <v>125</v>
      </c>
      <c r="J329" s="5" t="s">
        <v>315</v>
      </c>
      <c r="K329" s="9" t="s">
        <v>47</v>
      </c>
      <c r="L329" s="5" t="s">
        <v>21776</v>
      </c>
      <c r="M329" s="5" t="s">
        <v>100</v>
      </c>
      <c r="N329" s="5" t="s">
        <v>55</v>
      </c>
      <c r="O329" s="5"/>
      <c r="P329" s="5" t="b">
        <f t="shared" ca="1" si="0"/>
        <v>1</v>
      </c>
      <c r="Q329" s="5"/>
      <c r="R329" s="5"/>
      <c r="S329" s="5"/>
      <c r="T329" s="5"/>
      <c r="U329" s="5"/>
      <c r="V329" s="5"/>
      <c r="W329" s="5"/>
      <c r="X329" s="5"/>
      <c r="Y329" s="5"/>
      <c r="Z329" s="5"/>
      <c r="AA329" s="5"/>
      <c r="AB329" s="5"/>
      <c r="AC329" s="5"/>
      <c r="AD329" s="5"/>
      <c r="AE329" s="5"/>
      <c r="AF329" s="5"/>
    </row>
    <row r="330" spans="1:32" ht="21" customHeight="1">
      <c r="A330" s="5" t="s">
        <v>20134</v>
      </c>
      <c r="B330" s="5" t="s">
        <v>21777</v>
      </c>
      <c r="C330" s="5" t="s">
        <v>27</v>
      </c>
      <c r="D330" s="5" t="s">
        <v>75</v>
      </c>
      <c r="E330" s="5" t="s">
        <v>45</v>
      </c>
      <c r="F330" s="5">
        <v>10</v>
      </c>
      <c r="G330" s="5">
        <v>15</v>
      </c>
      <c r="H330" s="5" t="s">
        <v>56</v>
      </c>
      <c r="I330" s="5" t="s">
        <v>31</v>
      </c>
      <c r="J330" s="5" t="s">
        <v>117</v>
      </c>
      <c r="K330" s="5" t="s">
        <v>6949</v>
      </c>
      <c r="L330" s="5" t="s">
        <v>21779</v>
      </c>
      <c r="M330" s="5" t="s">
        <v>37</v>
      </c>
      <c r="N330" s="5" t="s">
        <v>55</v>
      </c>
      <c r="O330" s="5"/>
      <c r="P330" s="5" t="b">
        <f t="shared" ca="1" si="0"/>
        <v>1</v>
      </c>
      <c r="Q330" s="5"/>
      <c r="R330" s="5"/>
      <c r="S330" s="5"/>
      <c r="T330" s="5"/>
      <c r="U330" s="5"/>
      <c r="V330" s="5"/>
      <c r="W330" s="5"/>
      <c r="X330" s="5"/>
      <c r="Y330" s="5"/>
      <c r="Z330" s="5"/>
      <c r="AA330" s="5"/>
      <c r="AB330" s="5"/>
      <c r="AC330" s="5"/>
      <c r="AD330" s="5"/>
      <c r="AE330" s="5"/>
      <c r="AF330" s="5"/>
    </row>
    <row r="331" spans="1:32" ht="21" customHeight="1">
      <c r="A331" s="5" t="s">
        <v>21781</v>
      </c>
      <c r="B331" s="5" t="s">
        <v>21783</v>
      </c>
      <c r="C331" s="5" t="s">
        <v>27</v>
      </c>
      <c r="D331" s="5" t="s">
        <v>47</v>
      </c>
      <c r="E331" s="5" t="s">
        <v>45</v>
      </c>
      <c r="F331" s="5">
        <v>10</v>
      </c>
      <c r="G331" s="5">
        <v>15</v>
      </c>
      <c r="H331" s="5" t="s">
        <v>56</v>
      </c>
      <c r="I331" s="5" t="s">
        <v>108</v>
      </c>
      <c r="J331" s="5" t="s">
        <v>110</v>
      </c>
      <c r="K331" s="5" t="s">
        <v>21784</v>
      </c>
      <c r="L331" s="5" t="s">
        <v>21786</v>
      </c>
      <c r="M331" s="5" t="s">
        <v>100</v>
      </c>
      <c r="N331" s="5" t="s">
        <v>44</v>
      </c>
      <c r="O331" s="5"/>
      <c r="P331" s="5" t="b">
        <f t="shared" ca="1" si="0"/>
        <v>1</v>
      </c>
      <c r="Q331" s="5"/>
      <c r="R331" s="5"/>
      <c r="S331" s="5"/>
      <c r="T331" s="5"/>
      <c r="U331" s="5"/>
      <c r="V331" s="5"/>
      <c r="W331" s="5"/>
      <c r="X331" s="5"/>
      <c r="Y331" s="5"/>
      <c r="Z331" s="5"/>
      <c r="AA331" s="5"/>
      <c r="AB331" s="5"/>
      <c r="AC331" s="5"/>
      <c r="AD331" s="5"/>
      <c r="AE331" s="5"/>
      <c r="AF331" s="5"/>
    </row>
    <row r="332" spans="1:32" ht="21" customHeight="1">
      <c r="A332" s="14" t="s">
        <v>3317</v>
      </c>
      <c r="B332" s="14" t="s">
        <v>20300</v>
      </c>
      <c r="C332" s="14" t="s">
        <v>27</v>
      </c>
      <c r="D332" s="14" t="s">
        <v>75</v>
      </c>
      <c r="E332" s="14" t="s">
        <v>29</v>
      </c>
      <c r="F332" s="14">
        <v>10</v>
      </c>
      <c r="G332" s="14">
        <v>15</v>
      </c>
      <c r="H332" s="14" t="s">
        <v>56</v>
      </c>
      <c r="I332" s="14" t="s">
        <v>108</v>
      </c>
      <c r="J332" s="14" t="s">
        <v>48</v>
      </c>
      <c r="K332" s="14" t="s">
        <v>20301</v>
      </c>
      <c r="L332" s="14" t="s">
        <v>21791</v>
      </c>
      <c r="M332" s="14" t="s">
        <v>167</v>
      </c>
      <c r="N332" s="14" t="s">
        <v>55</v>
      </c>
      <c r="O332" s="14" t="b">
        <f ca="1">IFERROR(__xludf.DUMMYFUNCTION("REGEXMATCH(A332,""应用|(?i)app"")"),FALSE)</f>
        <v>0</v>
      </c>
      <c r="P332" s="14" t="b">
        <f t="shared" ca="1" si="0"/>
        <v>1</v>
      </c>
      <c r="Q332" s="14" t="b">
        <f ca="1">IFERROR(__xludf.DUMMYFUNCTION("REGEXMATCH(L332,""(?i)swift"")"),FALSE)</f>
        <v>0</v>
      </c>
      <c r="R332" s="5"/>
      <c r="S332" s="5"/>
      <c r="T332" s="5"/>
      <c r="U332" s="5"/>
      <c r="V332" s="5"/>
      <c r="W332" s="5"/>
      <c r="X332" s="5"/>
      <c r="Y332" s="5"/>
      <c r="Z332" s="5"/>
      <c r="AA332" s="5"/>
      <c r="AB332" s="5"/>
      <c r="AC332" s="5"/>
      <c r="AD332" s="5"/>
      <c r="AE332" s="5"/>
      <c r="AF332" s="5"/>
    </row>
    <row r="333" spans="1:32" ht="21" customHeight="1">
      <c r="A333" s="5" t="s">
        <v>20800</v>
      </c>
      <c r="B333" s="5" t="s">
        <v>21798</v>
      </c>
      <c r="C333" s="5" t="s">
        <v>27</v>
      </c>
      <c r="D333" s="5" t="s">
        <v>290</v>
      </c>
      <c r="E333" s="5" t="s">
        <v>29</v>
      </c>
      <c r="F333" s="5">
        <v>10</v>
      </c>
      <c r="G333" s="5">
        <v>15</v>
      </c>
      <c r="H333" s="5" t="s">
        <v>56</v>
      </c>
      <c r="I333" s="5" t="s">
        <v>31</v>
      </c>
      <c r="J333" s="5" t="s">
        <v>110</v>
      </c>
      <c r="K333" s="5" t="s">
        <v>21801</v>
      </c>
      <c r="L333" s="5" t="s">
        <v>21802</v>
      </c>
      <c r="M333" s="5" t="s">
        <v>100</v>
      </c>
      <c r="N333" s="5" t="s">
        <v>55</v>
      </c>
      <c r="O333" s="5"/>
      <c r="P333" s="5" t="b">
        <f t="shared" ca="1" si="0"/>
        <v>1</v>
      </c>
      <c r="Q333" s="5"/>
      <c r="R333" s="5"/>
      <c r="S333" s="5"/>
      <c r="T333" s="5"/>
      <c r="U333" s="5"/>
      <c r="V333" s="5"/>
      <c r="W333" s="5"/>
      <c r="X333" s="5"/>
      <c r="Y333" s="5"/>
      <c r="Z333" s="5"/>
      <c r="AA333" s="5"/>
      <c r="AB333" s="5"/>
      <c r="AC333" s="5"/>
      <c r="AD333" s="5"/>
      <c r="AE333" s="5"/>
      <c r="AF333" s="5"/>
    </row>
    <row r="334" spans="1:32" ht="21" customHeight="1">
      <c r="A334" s="5" t="s">
        <v>6608</v>
      </c>
      <c r="B334" s="5" t="s">
        <v>21805</v>
      </c>
      <c r="C334" s="5" t="s">
        <v>27</v>
      </c>
      <c r="D334" s="5" t="s">
        <v>105</v>
      </c>
      <c r="E334" s="5" t="s">
        <v>29</v>
      </c>
      <c r="F334" s="5">
        <v>10</v>
      </c>
      <c r="G334" s="5">
        <v>15</v>
      </c>
      <c r="H334" s="5" t="s">
        <v>56</v>
      </c>
      <c r="I334" s="5" t="s">
        <v>31</v>
      </c>
      <c r="J334" s="5" t="s">
        <v>1556</v>
      </c>
      <c r="K334" s="5" t="s">
        <v>21806</v>
      </c>
      <c r="L334" s="5" t="s">
        <v>21807</v>
      </c>
      <c r="M334" s="5" t="s">
        <v>37</v>
      </c>
      <c r="N334" s="5" t="s">
        <v>55</v>
      </c>
      <c r="O334" s="5"/>
      <c r="P334" s="5" t="b">
        <f t="shared" ca="1" si="0"/>
        <v>1</v>
      </c>
      <c r="Q334" s="5"/>
      <c r="R334" s="5"/>
      <c r="S334" s="5"/>
      <c r="T334" s="5"/>
      <c r="U334" s="5"/>
      <c r="V334" s="5"/>
      <c r="W334" s="5"/>
      <c r="X334" s="5"/>
      <c r="Y334" s="5"/>
      <c r="Z334" s="5"/>
      <c r="AA334" s="5"/>
      <c r="AB334" s="5"/>
      <c r="AC334" s="5"/>
      <c r="AD334" s="5"/>
      <c r="AE334" s="5"/>
      <c r="AF334" s="5"/>
    </row>
    <row r="335" spans="1:32" ht="21" customHeight="1">
      <c r="A335" s="5" t="s">
        <v>21538</v>
      </c>
      <c r="B335" s="5" t="s">
        <v>16604</v>
      </c>
      <c r="C335" s="5" t="s">
        <v>27</v>
      </c>
      <c r="D335" s="5" t="s">
        <v>85</v>
      </c>
      <c r="E335" s="5" t="s">
        <v>45</v>
      </c>
      <c r="F335" s="5">
        <v>10</v>
      </c>
      <c r="G335" s="5">
        <v>18</v>
      </c>
      <c r="H335" s="5" t="s">
        <v>964</v>
      </c>
      <c r="I335" s="5" t="s">
        <v>125</v>
      </c>
      <c r="J335" s="5" t="s">
        <v>117</v>
      </c>
      <c r="K335" s="5" t="s">
        <v>21541</v>
      </c>
      <c r="L335" s="5" t="s">
        <v>21812</v>
      </c>
      <c r="M335" s="5" t="s">
        <v>100</v>
      </c>
      <c r="N335" s="5" t="s">
        <v>55</v>
      </c>
      <c r="O335" s="5"/>
      <c r="P335" s="5" t="b">
        <f t="shared" ca="1" si="0"/>
        <v>1</v>
      </c>
      <c r="Q335" s="5" t="b">
        <f ca="1">IFERROR(__xludf.DUMMYFUNCTION("REGEXMATCH(L335,""(?i)swift"")"),TRUE)</f>
        <v>1</v>
      </c>
      <c r="R335" s="5"/>
      <c r="S335" s="5"/>
      <c r="T335" s="5"/>
      <c r="U335" s="5"/>
      <c r="V335" s="5"/>
      <c r="W335" s="5"/>
      <c r="X335" s="5"/>
      <c r="Y335" s="5"/>
      <c r="Z335" s="5"/>
      <c r="AA335" s="5"/>
      <c r="AB335" s="5"/>
      <c r="AC335" s="5"/>
      <c r="AD335" s="5"/>
      <c r="AE335" s="5"/>
      <c r="AF335" s="5"/>
    </row>
    <row r="336" spans="1:32" ht="21" customHeight="1">
      <c r="A336" s="5" t="s">
        <v>6608</v>
      </c>
      <c r="B336" s="5" t="s">
        <v>1786</v>
      </c>
      <c r="C336" s="5" t="s">
        <v>27</v>
      </c>
      <c r="D336" s="5" t="s">
        <v>85</v>
      </c>
      <c r="E336" s="5" t="s">
        <v>29</v>
      </c>
      <c r="F336" s="5">
        <v>10</v>
      </c>
      <c r="G336" s="5">
        <v>15</v>
      </c>
      <c r="H336" s="5" t="s">
        <v>56</v>
      </c>
      <c r="I336" s="5" t="s">
        <v>108</v>
      </c>
      <c r="J336" s="5" t="s">
        <v>252</v>
      </c>
      <c r="K336" s="5" t="s">
        <v>2269</v>
      </c>
      <c r="L336" s="5" t="s">
        <v>21813</v>
      </c>
      <c r="M336" s="5" t="s">
        <v>42</v>
      </c>
      <c r="N336" s="5" t="s">
        <v>38</v>
      </c>
      <c r="O336" s="5"/>
      <c r="P336" s="5" t="b">
        <f t="shared" ca="1" si="0"/>
        <v>1</v>
      </c>
      <c r="Q336" s="5"/>
      <c r="R336" s="5"/>
      <c r="S336" s="5"/>
      <c r="T336" s="5"/>
      <c r="U336" s="5"/>
      <c r="V336" s="5"/>
      <c r="W336" s="5"/>
      <c r="X336" s="5"/>
      <c r="Y336" s="5"/>
      <c r="Z336" s="5"/>
      <c r="AA336" s="5"/>
      <c r="AB336" s="5"/>
      <c r="AC336" s="5"/>
      <c r="AD336" s="5"/>
      <c r="AE336" s="5"/>
      <c r="AF336" s="5"/>
    </row>
    <row r="337" spans="1:32" ht="21" customHeight="1">
      <c r="A337" s="5" t="s">
        <v>21814</v>
      </c>
      <c r="B337" s="5" t="s">
        <v>20784</v>
      </c>
      <c r="C337" s="5" t="s">
        <v>27</v>
      </c>
      <c r="D337" s="5" t="s">
        <v>47</v>
      </c>
      <c r="E337" s="5" t="s">
        <v>45</v>
      </c>
      <c r="F337" s="5">
        <v>10</v>
      </c>
      <c r="G337" s="5">
        <v>18</v>
      </c>
      <c r="H337" s="5" t="s">
        <v>964</v>
      </c>
      <c r="I337" s="5" t="s">
        <v>108</v>
      </c>
      <c r="J337" s="5" t="s">
        <v>516</v>
      </c>
      <c r="K337" s="9" t="s">
        <v>47</v>
      </c>
      <c r="L337" s="5" t="s">
        <v>21815</v>
      </c>
      <c r="M337" s="5" t="s">
        <v>42</v>
      </c>
      <c r="N337" s="5" t="s">
        <v>89</v>
      </c>
      <c r="O337" s="5"/>
      <c r="P337" s="5" t="b">
        <f t="shared" ca="1" si="0"/>
        <v>1</v>
      </c>
      <c r="Q337" s="5"/>
      <c r="R337" s="5"/>
      <c r="S337" s="5"/>
      <c r="T337" s="5"/>
      <c r="U337" s="5"/>
      <c r="V337" s="5"/>
      <c r="W337" s="5"/>
      <c r="X337" s="5"/>
      <c r="Y337" s="5"/>
      <c r="Z337" s="5"/>
      <c r="AA337" s="5"/>
      <c r="AB337" s="5"/>
      <c r="AC337" s="5"/>
      <c r="AD337" s="5"/>
      <c r="AE337" s="5"/>
      <c r="AF337" s="5"/>
    </row>
    <row r="338" spans="1:32" ht="21" customHeight="1">
      <c r="A338" s="5" t="s">
        <v>20134</v>
      </c>
      <c r="B338" s="5" t="s">
        <v>14394</v>
      </c>
      <c r="C338" s="5" t="s">
        <v>27</v>
      </c>
      <c r="D338" s="5" t="s">
        <v>80</v>
      </c>
      <c r="E338" s="5" t="s">
        <v>29</v>
      </c>
      <c r="F338" s="5">
        <v>10</v>
      </c>
      <c r="G338" s="5">
        <v>20</v>
      </c>
      <c r="H338" s="5" t="s">
        <v>144</v>
      </c>
      <c r="I338" s="5" t="s">
        <v>31</v>
      </c>
      <c r="J338" s="5" t="s">
        <v>117</v>
      </c>
      <c r="K338" s="5" t="s">
        <v>924</v>
      </c>
      <c r="L338" s="5" t="s">
        <v>21820</v>
      </c>
      <c r="M338" s="5" t="s">
        <v>167</v>
      </c>
      <c r="N338" s="5" t="s">
        <v>237</v>
      </c>
      <c r="O338" s="5"/>
      <c r="P338" s="5" t="b">
        <f t="shared" ca="1" si="0"/>
        <v>1</v>
      </c>
      <c r="Q338" s="5"/>
      <c r="R338" s="5"/>
      <c r="S338" s="5"/>
      <c r="T338" s="5"/>
      <c r="U338" s="5"/>
      <c r="V338" s="5"/>
      <c r="W338" s="5"/>
      <c r="X338" s="5"/>
      <c r="Y338" s="5"/>
      <c r="Z338" s="5"/>
      <c r="AA338" s="5"/>
      <c r="AB338" s="5"/>
      <c r="AC338" s="5"/>
      <c r="AD338" s="5"/>
      <c r="AE338" s="5"/>
      <c r="AF338" s="5"/>
    </row>
    <row r="339" spans="1:32" ht="21" customHeight="1">
      <c r="A339" s="5" t="s">
        <v>21821</v>
      </c>
      <c r="B339" s="5" t="s">
        <v>14394</v>
      </c>
      <c r="C339" s="5" t="s">
        <v>27</v>
      </c>
      <c r="D339" s="5" t="s">
        <v>80</v>
      </c>
      <c r="E339" s="5" t="s">
        <v>29</v>
      </c>
      <c r="F339" s="5">
        <v>10</v>
      </c>
      <c r="G339" s="5">
        <v>20</v>
      </c>
      <c r="H339" s="5" t="s">
        <v>144</v>
      </c>
      <c r="I339" s="5" t="s">
        <v>31</v>
      </c>
      <c r="J339" s="5" t="s">
        <v>117</v>
      </c>
      <c r="K339" s="5" t="s">
        <v>924</v>
      </c>
      <c r="L339" s="5" t="s">
        <v>21823</v>
      </c>
      <c r="M339" s="5" t="s">
        <v>167</v>
      </c>
      <c r="N339" s="5" t="s">
        <v>237</v>
      </c>
      <c r="O339" s="5"/>
      <c r="P339" s="5" t="b">
        <f t="shared" ca="1" si="0"/>
        <v>1</v>
      </c>
      <c r="Q339" s="5" t="b">
        <f ca="1">IFERROR(__xludf.DUMMYFUNCTION("REGEXMATCH(L339,""(?i)swift"")"),TRUE)</f>
        <v>1</v>
      </c>
      <c r="R339" s="5"/>
      <c r="S339" s="5"/>
      <c r="T339" s="5"/>
      <c r="U339" s="5"/>
      <c r="V339" s="5"/>
      <c r="W339" s="5"/>
      <c r="X339" s="5"/>
      <c r="Y339" s="5"/>
      <c r="Z339" s="5"/>
      <c r="AA339" s="5"/>
      <c r="AB339" s="5"/>
      <c r="AC339" s="5"/>
      <c r="AD339" s="5"/>
      <c r="AE339" s="5"/>
      <c r="AF339" s="5"/>
    </row>
    <row r="340" spans="1:32" ht="21" customHeight="1">
      <c r="A340" s="5" t="s">
        <v>20134</v>
      </c>
      <c r="B340" s="5" t="s">
        <v>21828</v>
      </c>
      <c r="C340" s="5" t="s">
        <v>27</v>
      </c>
      <c r="D340" s="5" t="s">
        <v>85</v>
      </c>
      <c r="E340" s="5" t="s">
        <v>45</v>
      </c>
      <c r="F340" s="5">
        <v>10</v>
      </c>
      <c r="G340" s="5">
        <v>20</v>
      </c>
      <c r="H340" s="5" t="s">
        <v>144</v>
      </c>
      <c r="I340" s="5" t="s">
        <v>108</v>
      </c>
      <c r="J340" s="5" t="s">
        <v>76</v>
      </c>
      <c r="K340" s="5" t="s">
        <v>21829</v>
      </c>
      <c r="L340" s="5" t="s">
        <v>21830</v>
      </c>
      <c r="M340" s="5" t="s">
        <v>37</v>
      </c>
      <c r="N340" s="5" t="s">
        <v>55</v>
      </c>
      <c r="O340" s="5"/>
      <c r="P340" s="5" t="b">
        <f t="shared" ca="1" si="0"/>
        <v>1</v>
      </c>
      <c r="Q340" s="5"/>
      <c r="R340" s="5"/>
      <c r="S340" s="5"/>
      <c r="T340" s="5"/>
      <c r="U340" s="5"/>
      <c r="V340" s="5"/>
      <c r="W340" s="5"/>
      <c r="X340" s="5"/>
      <c r="Y340" s="5"/>
      <c r="Z340" s="5"/>
      <c r="AA340" s="5"/>
      <c r="AB340" s="5"/>
      <c r="AC340" s="5"/>
      <c r="AD340" s="5"/>
      <c r="AE340" s="5"/>
      <c r="AF340" s="5"/>
    </row>
    <row r="341" spans="1:32" ht="21" customHeight="1">
      <c r="A341" s="5" t="s">
        <v>21832</v>
      </c>
      <c r="B341" s="5" t="s">
        <v>20570</v>
      </c>
      <c r="C341" s="5" t="s">
        <v>27</v>
      </c>
      <c r="D341" s="5" t="s">
        <v>85</v>
      </c>
      <c r="E341" s="5" t="s">
        <v>45</v>
      </c>
      <c r="F341" s="5">
        <v>10</v>
      </c>
      <c r="G341" s="5">
        <v>15</v>
      </c>
      <c r="H341" s="5" t="s">
        <v>56</v>
      </c>
      <c r="I341" s="5" t="s">
        <v>108</v>
      </c>
      <c r="J341" s="5" t="s">
        <v>7437</v>
      </c>
      <c r="K341" s="9" t="s">
        <v>47</v>
      </c>
      <c r="L341" s="5" t="s">
        <v>21834</v>
      </c>
      <c r="M341" s="5" t="s">
        <v>42</v>
      </c>
      <c r="N341" s="5" t="s">
        <v>405</v>
      </c>
      <c r="O341" s="5"/>
      <c r="P341" s="5" t="b">
        <f t="shared" ca="1" si="0"/>
        <v>1</v>
      </c>
      <c r="Q341" s="5" t="b">
        <f ca="1">IFERROR(__xludf.DUMMYFUNCTION("REGEXMATCH(L341,""(?i)swift"")"),TRUE)</f>
        <v>1</v>
      </c>
      <c r="R341" s="5"/>
      <c r="S341" s="5"/>
      <c r="T341" s="5"/>
      <c r="U341" s="5"/>
      <c r="V341" s="5"/>
      <c r="W341" s="5"/>
      <c r="X341" s="5"/>
      <c r="Y341" s="5"/>
      <c r="Z341" s="5"/>
      <c r="AA341" s="5"/>
      <c r="AB341" s="5"/>
      <c r="AC341" s="5"/>
      <c r="AD341" s="5"/>
      <c r="AE341" s="5"/>
      <c r="AF341" s="5"/>
    </row>
    <row r="342" spans="1:32" ht="21" customHeight="1">
      <c r="A342" s="5" t="s">
        <v>21835</v>
      </c>
      <c r="B342" s="5" t="s">
        <v>15549</v>
      </c>
      <c r="C342" s="5" t="s">
        <v>27</v>
      </c>
      <c r="D342" s="5" t="s">
        <v>85</v>
      </c>
      <c r="E342" s="5" t="s">
        <v>29</v>
      </c>
      <c r="F342" s="5">
        <v>10</v>
      </c>
      <c r="G342" s="5">
        <v>15</v>
      </c>
      <c r="H342" s="5" t="s">
        <v>56</v>
      </c>
      <c r="I342" s="5" t="s">
        <v>31</v>
      </c>
      <c r="J342" s="5" t="s">
        <v>57</v>
      </c>
      <c r="K342" s="5" t="s">
        <v>15550</v>
      </c>
      <c r="L342" s="5" t="s">
        <v>21837</v>
      </c>
      <c r="M342" s="5" t="s">
        <v>100</v>
      </c>
      <c r="N342" s="5" t="s">
        <v>55</v>
      </c>
      <c r="O342" s="5"/>
      <c r="P342" s="5" t="b">
        <f t="shared" ca="1" si="0"/>
        <v>1</v>
      </c>
      <c r="Q342" s="5"/>
      <c r="R342" s="5"/>
      <c r="S342" s="5"/>
      <c r="T342" s="5"/>
      <c r="U342" s="5"/>
      <c r="V342" s="5"/>
      <c r="W342" s="5"/>
      <c r="X342" s="5"/>
      <c r="Y342" s="5"/>
      <c r="Z342" s="5"/>
      <c r="AA342" s="5"/>
      <c r="AB342" s="5"/>
      <c r="AC342" s="5"/>
      <c r="AD342" s="5"/>
      <c r="AE342" s="5"/>
      <c r="AF342" s="5"/>
    </row>
    <row r="343" spans="1:32" ht="21" customHeight="1">
      <c r="A343" s="5" t="s">
        <v>21840</v>
      </c>
      <c r="B343" s="5" t="s">
        <v>1903</v>
      </c>
      <c r="C343" s="5" t="s">
        <v>27</v>
      </c>
      <c r="D343" s="5" t="s">
        <v>47</v>
      </c>
      <c r="E343" s="5" t="s">
        <v>29</v>
      </c>
      <c r="F343" s="5">
        <v>10</v>
      </c>
      <c r="G343" s="5">
        <v>12</v>
      </c>
      <c r="H343" s="5" t="s">
        <v>360</v>
      </c>
      <c r="I343" s="5" t="s">
        <v>108</v>
      </c>
      <c r="J343" s="5" t="s">
        <v>57</v>
      </c>
      <c r="K343" s="5" t="s">
        <v>1906</v>
      </c>
      <c r="L343" s="5" t="s">
        <v>21841</v>
      </c>
      <c r="M343" s="5" t="s">
        <v>648</v>
      </c>
      <c r="N343" s="5" t="s">
        <v>38</v>
      </c>
      <c r="O343" s="5"/>
      <c r="P343" s="5" t="b">
        <f t="shared" ca="1" si="0"/>
        <v>1</v>
      </c>
      <c r="Q343" s="5"/>
      <c r="R343" s="5"/>
      <c r="S343" s="5"/>
      <c r="T343" s="5"/>
      <c r="U343" s="5"/>
      <c r="V343" s="5"/>
      <c r="W343" s="5"/>
      <c r="X343" s="5"/>
      <c r="Y343" s="5"/>
      <c r="Z343" s="5"/>
      <c r="AA343" s="5"/>
      <c r="AB343" s="5"/>
      <c r="AC343" s="5"/>
      <c r="AD343" s="5"/>
      <c r="AE343" s="5"/>
      <c r="AF343" s="5"/>
    </row>
    <row r="344" spans="1:32" ht="21" customHeight="1">
      <c r="A344" s="5" t="s">
        <v>21840</v>
      </c>
      <c r="B344" s="5" t="s">
        <v>1903</v>
      </c>
      <c r="C344" s="5" t="s">
        <v>27</v>
      </c>
      <c r="D344" s="5" t="s">
        <v>47</v>
      </c>
      <c r="E344" s="5" t="s">
        <v>29</v>
      </c>
      <c r="F344" s="5">
        <v>10</v>
      </c>
      <c r="G344" s="5">
        <v>15</v>
      </c>
      <c r="H344" s="5" t="s">
        <v>56</v>
      </c>
      <c r="I344" s="5" t="s">
        <v>66</v>
      </c>
      <c r="J344" s="5" t="s">
        <v>57</v>
      </c>
      <c r="K344" s="5" t="s">
        <v>1906</v>
      </c>
      <c r="L344" s="5" t="s">
        <v>21842</v>
      </c>
      <c r="M344" s="5" t="s">
        <v>648</v>
      </c>
      <c r="N344" s="5" t="s">
        <v>38</v>
      </c>
      <c r="O344" s="5"/>
      <c r="P344" s="5" t="b">
        <f t="shared" ca="1" si="0"/>
        <v>1</v>
      </c>
      <c r="Q344" s="5"/>
      <c r="R344" s="5"/>
      <c r="S344" s="5"/>
      <c r="T344" s="5"/>
      <c r="U344" s="5"/>
      <c r="V344" s="5"/>
      <c r="W344" s="5"/>
      <c r="X344" s="5"/>
      <c r="Y344" s="5"/>
      <c r="Z344" s="5"/>
      <c r="AA344" s="5"/>
      <c r="AB344" s="5"/>
      <c r="AC344" s="5"/>
      <c r="AD344" s="5"/>
      <c r="AE344" s="5"/>
      <c r="AF344" s="5"/>
    </row>
    <row r="345" spans="1:32" ht="21" customHeight="1">
      <c r="A345" s="5" t="s">
        <v>21845</v>
      </c>
      <c r="B345" s="5" t="s">
        <v>7556</v>
      </c>
      <c r="C345" s="5" t="s">
        <v>20</v>
      </c>
      <c r="D345" s="5" t="s">
        <v>21</v>
      </c>
      <c r="E345" s="5" t="s">
        <v>29</v>
      </c>
      <c r="F345" s="5">
        <v>10</v>
      </c>
      <c r="G345" s="5">
        <v>15</v>
      </c>
      <c r="H345" s="5" t="s">
        <v>56</v>
      </c>
      <c r="I345" s="5" t="s">
        <v>31</v>
      </c>
      <c r="J345" s="5" t="s">
        <v>110</v>
      </c>
      <c r="K345" s="5" t="s">
        <v>21847</v>
      </c>
      <c r="L345" s="5" t="s">
        <v>21848</v>
      </c>
      <c r="M345" s="5" t="s">
        <v>37</v>
      </c>
      <c r="N345" s="5" t="s">
        <v>55</v>
      </c>
      <c r="O345" s="5"/>
      <c r="P345" s="5" t="b">
        <f t="shared" ca="1" si="0"/>
        <v>1</v>
      </c>
      <c r="Q345" s="5" t="b">
        <f ca="1">IFERROR(__xludf.DUMMYFUNCTION("REGEXMATCH(L345,""(?i)swift"")"),TRUE)</f>
        <v>1</v>
      </c>
      <c r="R345" s="5"/>
      <c r="S345" s="5"/>
      <c r="T345" s="5"/>
      <c r="U345" s="5"/>
      <c r="V345" s="5"/>
      <c r="W345" s="5"/>
      <c r="X345" s="5"/>
      <c r="Y345" s="5"/>
      <c r="Z345" s="5"/>
      <c r="AA345" s="5"/>
      <c r="AB345" s="5"/>
      <c r="AC345" s="5"/>
      <c r="AD345" s="5"/>
      <c r="AE345" s="5"/>
      <c r="AF345" s="5"/>
    </row>
    <row r="346" spans="1:32" ht="21" customHeight="1">
      <c r="A346" s="5" t="s">
        <v>6608</v>
      </c>
      <c r="B346" s="5" t="s">
        <v>4027</v>
      </c>
      <c r="C346" s="5" t="s">
        <v>20</v>
      </c>
      <c r="D346" s="5" t="s">
        <v>21</v>
      </c>
      <c r="E346" s="5" t="s">
        <v>45</v>
      </c>
      <c r="F346" s="5">
        <v>10</v>
      </c>
      <c r="G346" s="5">
        <v>15</v>
      </c>
      <c r="H346" s="5" t="s">
        <v>56</v>
      </c>
      <c r="I346" s="5" t="s">
        <v>31</v>
      </c>
      <c r="J346" s="5" t="s">
        <v>110</v>
      </c>
      <c r="K346" s="5" t="s">
        <v>4029</v>
      </c>
      <c r="L346" s="5" t="s">
        <v>21850</v>
      </c>
      <c r="M346" s="5" t="s">
        <v>53</v>
      </c>
      <c r="N346" s="5" t="s">
        <v>55</v>
      </c>
      <c r="O346" s="5"/>
      <c r="P346" s="5" t="b">
        <f t="shared" ca="1" si="0"/>
        <v>1</v>
      </c>
      <c r="Q346" s="5"/>
      <c r="R346" s="5"/>
      <c r="S346" s="5"/>
      <c r="T346" s="5"/>
      <c r="U346" s="5"/>
      <c r="V346" s="5"/>
      <c r="W346" s="5"/>
      <c r="X346" s="5"/>
      <c r="Y346" s="5"/>
      <c r="Z346" s="5"/>
      <c r="AA346" s="5"/>
      <c r="AB346" s="5"/>
      <c r="AC346" s="5"/>
      <c r="AD346" s="5"/>
      <c r="AE346" s="5"/>
      <c r="AF346" s="5"/>
    </row>
    <row r="347" spans="1:32" ht="21" customHeight="1">
      <c r="A347" s="5" t="s">
        <v>6608</v>
      </c>
      <c r="B347" s="5" t="s">
        <v>21852</v>
      </c>
      <c r="C347" s="5" t="s">
        <v>20</v>
      </c>
      <c r="D347" s="5" t="s">
        <v>296</v>
      </c>
      <c r="E347" s="5" t="s">
        <v>45</v>
      </c>
      <c r="F347" s="5">
        <v>10</v>
      </c>
      <c r="G347" s="5">
        <v>15</v>
      </c>
      <c r="H347" s="5" t="s">
        <v>56</v>
      </c>
      <c r="I347" s="5" t="s">
        <v>31</v>
      </c>
      <c r="J347" s="5" t="s">
        <v>802</v>
      </c>
      <c r="K347" s="5" t="s">
        <v>21853</v>
      </c>
      <c r="L347" s="5" t="s">
        <v>21854</v>
      </c>
      <c r="M347" s="5" t="s">
        <v>42</v>
      </c>
      <c r="N347" s="5" t="s">
        <v>237</v>
      </c>
      <c r="O347" s="5"/>
      <c r="P347" s="5" t="b">
        <f t="shared" ca="1" si="0"/>
        <v>1</v>
      </c>
      <c r="Q347" s="5"/>
      <c r="R347" s="5"/>
      <c r="S347" s="5"/>
      <c r="T347" s="5"/>
      <c r="U347" s="5"/>
      <c r="V347" s="5"/>
      <c r="W347" s="5"/>
      <c r="X347" s="5"/>
      <c r="Y347" s="5"/>
      <c r="Z347" s="5"/>
      <c r="AA347" s="5"/>
      <c r="AB347" s="5"/>
      <c r="AC347" s="5"/>
      <c r="AD347" s="5"/>
      <c r="AE347" s="5"/>
      <c r="AF347" s="5"/>
    </row>
    <row r="348" spans="1:32" ht="21" customHeight="1">
      <c r="A348" s="5" t="s">
        <v>13569</v>
      </c>
      <c r="B348" s="5" t="s">
        <v>21856</v>
      </c>
      <c r="C348" s="5" t="s">
        <v>20</v>
      </c>
      <c r="D348" s="5" t="s">
        <v>47</v>
      </c>
      <c r="E348" s="5" t="s">
        <v>45</v>
      </c>
      <c r="F348" s="5">
        <v>10</v>
      </c>
      <c r="G348" s="5">
        <v>20</v>
      </c>
      <c r="H348" s="5" t="s">
        <v>144</v>
      </c>
      <c r="I348" s="5" t="s">
        <v>108</v>
      </c>
      <c r="J348" s="5" t="s">
        <v>76</v>
      </c>
      <c r="K348" s="5" t="s">
        <v>21858</v>
      </c>
      <c r="L348" s="5" t="s">
        <v>21859</v>
      </c>
      <c r="M348" s="5" t="s">
        <v>37</v>
      </c>
      <c r="N348" s="5" t="s">
        <v>55</v>
      </c>
      <c r="O348" s="5"/>
      <c r="P348" s="5" t="b">
        <f t="shared" ca="1" si="0"/>
        <v>1</v>
      </c>
      <c r="Q348" s="5"/>
      <c r="R348" s="5"/>
      <c r="S348" s="5"/>
      <c r="T348" s="5"/>
      <c r="U348" s="5"/>
      <c r="V348" s="5"/>
      <c r="W348" s="5"/>
      <c r="X348" s="5"/>
      <c r="Y348" s="5"/>
      <c r="Z348" s="5"/>
      <c r="AA348" s="5"/>
      <c r="AB348" s="5"/>
      <c r="AC348" s="5"/>
      <c r="AD348" s="5"/>
      <c r="AE348" s="5"/>
      <c r="AF348" s="5"/>
    </row>
    <row r="349" spans="1:32" ht="21" customHeight="1">
      <c r="A349" s="5" t="s">
        <v>21862</v>
      </c>
      <c r="B349" s="5" t="s">
        <v>12573</v>
      </c>
      <c r="C349" s="5" t="s">
        <v>20</v>
      </c>
      <c r="D349" s="5" t="s">
        <v>1173</v>
      </c>
      <c r="E349" s="5" t="s">
        <v>45</v>
      </c>
      <c r="F349" s="5">
        <v>10</v>
      </c>
      <c r="G349" s="5">
        <v>15</v>
      </c>
      <c r="H349" s="5" t="s">
        <v>56</v>
      </c>
      <c r="I349" s="5" t="s">
        <v>108</v>
      </c>
      <c r="J349" s="5" t="s">
        <v>2067</v>
      </c>
      <c r="K349" s="5" t="s">
        <v>21863</v>
      </c>
      <c r="L349" s="5" t="s">
        <v>21864</v>
      </c>
      <c r="M349" s="5" t="s">
        <v>167</v>
      </c>
      <c r="N349" s="5" t="s">
        <v>55</v>
      </c>
      <c r="O349" s="5"/>
      <c r="P349" s="5" t="b">
        <f t="shared" ca="1" si="0"/>
        <v>1</v>
      </c>
      <c r="Q349" s="5"/>
      <c r="R349" s="5"/>
      <c r="S349" s="5"/>
      <c r="T349" s="5"/>
      <c r="U349" s="5"/>
      <c r="V349" s="5"/>
      <c r="W349" s="5"/>
      <c r="X349" s="5"/>
      <c r="Y349" s="5"/>
      <c r="Z349" s="5"/>
      <c r="AA349" s="5"/>
      <c r="AB349" s="5"/>
      <c r="AC349" s="5"/>
      <c r="AD349" s="5"/>
      <c r="AE349" s="5"/>
      <c r="AF349" s="5"/>
    </row>
    <row r="350" spans="1:32" ht="21" customHeight="1">
      <c r="A350" s="5" t="s">
        <v>21867</v>
      </c>
      <c r="B350" s="5" t="s">
        <v>5216</v>
      </c>
      <c r="C350" s="5" t="s">
        <v>20</v>
      </c>
      <c r="D350" s="5" t="s">
        <v>47</v>
      </c>
      <c r="E350" s="5" t="s">
        <v>45</v>
      </c>
      <c r="F350" s="5">
        <v>10</v>
      </c>
      <c r="G350" s="5">
        <v>20</v>
      </c>
      <c r="H350" s="5" t="s">
        <v>144</v>
      </c>
      <c r="I350" s="5" t="s">
        <v>31</v>
      </c>
      <c r="J350" s="5" t="s">
        <v>76</v>
      </c>
      <c r="K350" s="5" t="s">
        <v>5217</v>
      </c>
      <c r="L350" s="5" t="s">
        <v>21869</v>
      </c>
      <c r="M350" s="5" t="s">
        <v>53</v>
      </c>
      <c r="N350" s="5" t="s">
        <v>44</v>
      </c>
      <c r="O350" s="5"/>
      <c r="P350" s="5" t="b">
        <f t="shared" ca="1" si="0"/>
        <v>1</v>
      </c>
      <c r="Q350" s="5" t="b">
        <f ca="1">IFERROR(__xludf.DUMMYFUNCTION("REGEXMATCH(L350,""(?i)swift"")"),TRUE)</f>
        <v>1</v>
      </c>
      <c r="R350" s="5"/>
      <c r="S350" s="5"/>
      <c r="T350" s="5"/>
      <c r="U350" s="5"/>
      <c r="V350" s="5"/>
      <c r="W350" s="5"/>
      <c r="X350" s="5"/>
      <c r="Y350" s="5"/>
      <c r="Z350" s="5"/>
      <c r="AA350" s="5"/>
      <c r="AB350" s="5"/>
      <c r="AC350" s="5"/>
      <c r="AD350" s="5"/>
      <c r="AE350" s="5"/>
      <c r="AF350" s="5"/>
    </row>
    <row r="351" spans="1:32" ht="21" customHeight="1">
      <c r="A351" s="5" t="s">
        <v>6608</v>
      </c>
      <c r="B351" s="5" t="s">
        <v>12157</v>
      </c>
      <c r="C351" s="5" t="s">
        <v>20</v>
      </c>
      <c r="D351" s="5" t="s">
        <v>296</v>
      </c>
      <c r="E351" s="5" t="s">
        <v>45</v>
      </c>
      <c r="F351" s="5">
        <v>10</v>
      </c>
      <c r="G351" s="5">
        <v>18</v>
      </c>
      <c r="H351" s="5" t="s">
        <v>964</v>
      </c>
      <c r="I351" s="5" t="s">
        <v>108</v>
      </c>
      <c r="J351" s="5" t="s">
        <v>430</v>
      </c>
      <c r="K351" s="5" t="s">
        <v>21873</v>
      </c>
      <c r="L351" s="5" t="s">
        <v>21874</v>
      </c>
      <c r="M351" s="5" t="s">
        <v>42</v>
      </c>
      <c r="N351" s="5" t="s">
        <v>237</v>
      </c>
      <c r="O351" s="5"/>
      <c r="P351" s="5" t="b">
        <f t="shared" ca="1" si="0"/>
        <v>1</v>
      </c>
      <c r="Q351" s="5"/>
      <c r="R351" s="5"/>
      <c r="S351" s="5"/>
      <c r="T351" s="5"/>
      <c r="U351" s="5"/>
      <c r="V351" s="5"/>
      <c r="W351" s="5"/>
      <c r="X351" s="5"/>
      <c r="Y351" s="5"/>
      <c r="Z351" s="5"/>
      <c r="AA351" s="5"/>
      <c r="AB351" s="5"/>
      <c r="AC351" s="5"/>
      <c r="AD351" s="5"/>
      <c r="AE351" s="5"/>
      <c r="AF351" s="5"/>
    </row>
    <row r="352" spans="1:32" ht="21" customHeight="1">
      <c r="A352" s="5" t="s">
        <v>6608</v>
      </c>
      <c r="B352" s="5" t="s">
        <v>21881</v>
      </c>
      <c r="C352" s="5" t="s">
        <v>20</v>
      </c>
      <c r="D352" s="5" t="s">
        <v>2637</v>
      </c>
      <c r="E352" s="5" t="s">
        <v>29</v>
      </c>
      <c r="F352" s="5">
        <v>10</v>
      </c>
      <c r="G352" s="5">
        <v>15</v>
      </c>
      <c r="H352" s="5" t="s">
        <v>56</v>
      </c>
      <c r="I352" s="7" t="s">
        <v>24</v>
      </c>
      <c r="J352" s="5" t="s">
        <v>6242</v>
      </c>
      <c r="K352" s="9" t="s">
        <v>47</v>
      </c>
      <c r="L352" s="5" t="s">
        <v>21882</v>
      </c>
      <c r="M352" s="5" t="s">
        <v>1599</v>
      </c>
      <c r="N352" s="5" t="s">
        <v>55</v>
      </c>
      <c r="O352" s="5"/>
      <c r="P352" s="5" t="b">
        <f t="shared" ca="1" si="0"/>
        <v>1</v>
      </c>
      <c r="Q352" s="5"/>
      <c r="R352" s="5"/>
      <c r="S352" s="5"/>
      <c r="T352" s="5"/>
      <c r="U352" s="5"/>
      <c r="V352" s="5"/>
      <c r="W352" s="5"/>
      <c r="X352" s="5"/>
      <c r="Y352" s="5"/>
      <c r="Z352" s="5"/>
      <c r="AA352" s="5"/>
      <c r="AB352" s="5"/>
      <c r="AC352" s="5"/>
      <c r="AD352" s="5"/>
      <c r="AE352" s="5"/>
      <c r="AF352" s="5"/>
    </row>
    <row r="353" spans="1:32" ht="21" customHeight="1">
      <c r="A353" s="5" t="s">
        <v>19946</v>
      </c>
      <c r="B353" s="5" t="s">
        <v>21551</v>
      </c>
      <c r="C353" s="5" t="s">
        <v>20</v>
      </c>
      <c r="D353" s="5" t="s">
        <v>1173</v>
      </c>
      <c r="E353" s="5" t="s">
        <v>45</v>
      </c>
      <c r="F353" s="5">
        <v>10</v>
      </c>
      <c r="G353" s="5">
        <v>20</v>
      </c>
      <c r="H353" s="5" t="s">
        <v>144</v>
      </c>
      <c r="I353" s="5" t="s">
        <v>108</v>
      </c>
      <c r="J353" s="5" t="s">
        <v>57</v>
      </c>
      <c r="K353" s="5" t="s">
        <v>21553</v>
      </c>
      <c r="L353" s="5" t="s">
        <v>21887</v>
      </c>
      <c r="M353" s="5" t="s">
        <v>53</v>
      </c>
      <c r="N353" s="5" t="s">
        <v>55</v>
      </c>
      <c r="O353" s="5"/>
      <c r="P353" s="5" t="b">
        <f t="shared" ca="1" si="0"/>
        <v>1</v>
      </c>
      <c r="Q353" s="5"/>
      <c r="R353" s="5"/>
      <c r="S353" s="5"/>
      <c r="T353" s="5"/>
      <c r="U353" s="5"/>
      <c r="V353" s="5"/>
      <c r="W353" s="5"/>
      <c r="X353" s="5"/>
      <c r="Y353" s="5"/>
      <c r="Z353" s="5"/>
      <c r="AA353" s="5"/>
      <c r="AB353" s="5"/>
      <c r="AC353" s="5"/>
      <c r="AD353" s="5"/>
      <c r="AE353" s="5"/>
      <c r="AF353" s="5"/>
    </row>
    <row r="354" spans="1:32" ht="21" customHeight="1">
      <c r="A354" s="5" t="s">
        <v>21889</v>
      </c>
      <c r="B354" s="5" t="s">
        <v>21890</v>
      </c>
      <c r="C354" s="5" t="s">
        <v>20</v>
      </c>
      <c r="D354" s="5" t="s">
        <v>47</v>
      </c>
      <c r="E354" s="5" t="s">
        <v>45</v>
      </c>
      <c r="F354" s="5">
        <v>10</v>
      </c>
      <c r="G354" s="5">
        <v>20</v>
      </c>
      <c r="H354" s="5" t="s">
        <v>144</v>
      </c>
      <c r="I354" s="5" t="s">
        <v>31</v>
      </c>
      <c r="J354" s="5" t="s">
        <v>110</v>
      </c>
      <c r="K354" s="5" t="s">
        <v>1816</v>
      </c>
      <c r="L354" s="9" t="s">
        <v>47</v>
      </c>
      <c r="M354" s="5" t="s">
        <v>100</v>
      </c>
      <c r="N354" s="5" t="s">
        <v>55</v>
      </c>
      <c r="O354" s="5"/>
      <c r="P354" s="5"/>
      <c r="Q354" s="5"/>
      <c r="R354" s="5"/>
      <c r="S354" s="5"/>
      <c r="T354" s="5"/>
      <c r="U354" s="5"/>
      <c r="V354" s="5"/>
      <c r="W354" s="5"/>
      <c r="X354" s="5"/>
      <c r="Y354" s="5"/>
      <c r="Z354" s="5"/>
      <c r="AA354" s="5"/>
      <c r="AB354" s="5"/>
      <c r="AC354" s="5"/>
      <c r="AD354" s="5"/>
      <c r="AE354" s="5"/>
      <c r="AF354" s="5"/>
    </row>
    <row r="355" spans="1:32" ht="21" customHeight="1">
      <c r="A355" s="5" t="s">
        <v>6608</v>
      </c>
      <c r="B355" s="5" t="s">
        <v>21892</v>
      </c>
      <c r="C355" s="5" t="s">
        <v>20</v>
      </c>
      <c r="D355" s="5" t="s">
        <v>1173</v>
      </c>
      <c r="E355" s="5" t="s">
        <v>45</v>
      </c>
      <c r="F355" s="5">
        <v>10</v>
      </c>
      <c r="G355" s="5">
        <v>15</v>
      </c>
      <c r="H355" s="5" t="s">
        <v>56</v>
      </c>
      <c r="I355" s="5" t="s">
        <v>31</v>
      </c>
      <c r="J355" s="5" t="s">
        <v>57</v>
      </c>
      <c r="K355" s="5" t="s">
        <v>21893</v>
      </c>
      <c r="L355" s="5" t="s">
        <v>21895</v>
      </c>
      <c r="M355" s="5" t="s">
        <v>1599</v>
      </c>
      <c r="N355" s="5" t="s">
        <v>89</v>
      </c>
      <c r="O355" s="5"/>
      <c r="P355" s="5" t="b">
        <f t="shared" ref="P355:P856" ca="1" si="15">IFERROR(__xludf.DUMMYFUNCTION("REGEXMATCH(A355,""(?i)iOS"")"),TRUE)</f>
        <v>1</v>
      </c>
      <c r="Q355" s="5"/>
      <c r="R355" s="5"/>
      <c r="S355" s="5"/>
      <c r="T355" s="5"/>
      <c r="U355" s="5"/>
      <c r="V355" s="5"/>
      <c r="W355" s="5"/>
      <c r="X355" s="5"/>
      <c r="Y355" s="5"/>
      <c r="Z355" s="5"/>
      <c r="AA355" s="5"/>
      <c r="AB355" s="5"/>
      <c r="AC355" s="5"/>
      <c r="AD355" s="5"/>
      <c r="AE355" s="5"/>
      <c r="AF355" s="5"/>
    </row>
    <row r="356" spans="1:32" ht="21" customHeight="1">
      <c r="A356" s="5" t="s">
        <v>6608</v>
      </c>
      <c r="B356" s="5" t="s">
        <v>21898</v>
      </c>
      <c r="C356" s="5" t="s">
        <v>20</v>
      </c>
      <c r="D356" s="5" t="s">
        <v>21</v>
      </c>
      <c r="E356" s="5" t="s">
        <v>45</v>
      </c>
      <c r="F356" s="5">
        <v>10</v>
      </c>
      <c r="G356" s="5">
        <v>18</v>
      </c>
      <c r="H356" s="5" t="s">
        <v>964</v>
      </c>
      <c r="I356" s="5" t="s">
        <v>31</v>
      </c>
      <c r="J356" s="5" t="s">
        <v>57</v>
      </c>
      <c r="K356" s="9" t="s">
        <v>47</v>
      </c>
      <c r="L356" s="5" t="s">
        <v>21899</v>
      </c>
      <c r="M356" s="5" t="s">
        <v>53</v>
      </c>
      <c r="N356" s="5" t="s">
        <v>55</v>
      </c>
      <c r="O356" s="5"/>
      <c r="P356" s="5" t="b">
        <f t="shared" ca="1" si="15"/>
        <v>1</v>
      </c>
      <c r="Q356" s="5"/>
      <c r="R356" s="5"/>
      <c r="S356" s="5"/>
      <c r="T356" s="5"/>
      <c r="U356" s="5"/>
      <c r="V356" s="5"/>
      <c r="W356" s="5"/>
      <c r="X356" s="5"/>
      <c r="Y356" s="5"/>
      <c r="Z356" s="5"/>
      <c r="AA356" s="5"/>
      <c r="AB356" s="5"/>
      <c r="AC356" s="5"/>
      <c r="AD356" s="5"/>
      <c r="AE356" s="5"/>
      <c r="AF356" s="5"/>
    </row>
    <row r="357" spans="1:32" ht="21" customHeight="1">
      <c r="A357" s="5" t="s">
        <v>6608</v>
      </c>
      <c r="B357" s="5" t="s">
        <v>16558</v>
      </c>
      <c r="C357" s="5" t="s">
        <v>20</v>
      </c>
      <c r="D357" s="5" t="s">
        <v>1173</v>
      </c>
      <c r="E357" s="5" t="s">
        <v>45</v>
      </c>
      <c r="F357" s="5">
        <v>10</v>
      </c>
      <c r="G357" s="5">
        <v>20</v>
      </c>
      <c r="H357" s="5" t="s">
        <v>144</v>
      </c>
      <c r="I357" s="5" t="s">
        <v>108</v>
      </c>
      <c r="J357" s="5" t="s">
        <v>57</v>
      </c>
      <c r="K357" s="5" t="s">
        <v>16561</v>
      </c>
      <c r="L357" s="5" t="s">
        <v>21906</v>
      </c>
      <c r="M357" s="5" t="s">
        <v>37</v>
      </c>
      <c r="N357" s="5" t="s">
        <v>237</v>
      </c>
      <c r="O357" s="5"/>
      <c r="P357" s="5" t="b">
        <f t="shared" ca="1" si="15"/>
        <v>1</v>
      </c>
      <c r="Q357" s="5"/>
      <c r="R357" s="5"/>
      <c r="S357" s="5"/>
      <c r="T357" s="5"/>
      <c r="U357" s="5"/>
      <c r="V357" s="5"/>
      <c r="W357" s="5"/>
      <c r="X357" s="5"/>
      <c r="Y357" s="5"/>
      <c r="Z357" s="5"/>
      <c r="AA357" s="5"/>
      <c r="AB357" s="5"/>
      <c r="AC357" s="5"/>
      <c r="AD357" s="5"/>
      <c r="AE357" s="5"/>
      <c r="AF357" s="5"/>
    </row>
    <row r="358" spans="1:32" ht="21" customHeight="1">
      <c r="A358" s="5" t="s">
        <v>6608</v>
      </c>
      <c r="B358" s="5" t="s">
        <v>12625</v>
      </c>
      <c r="C358" s="5" t="s">
        <v>20</v>
      </c>
      <c r="D358" s="5" t="s">
        <v>47</v>
      </c>
      <c r="E358" s="5" t="s">
        <v>45</v>
      </c>
      <c r="F358" s="5">
        <v>10</v>
      </c>
      <c r="G358" s="5">
        <v>18</v>
      </c>
      <c r="H358" s="5" t="s">
        <v>964</v>
      </c>
      <c r="I358" s="5" t="s">
        <v>108</v>
      </c>
      <c r="J358" s="5" t="s">
        <v>430</v>
      </c>
      <c r="K358" s="5" t="s">
        <v>21913</v>
      </c>
      <c r="L358" s="5" t="s">
        <v>21914</v>
      </c>
      <c r="M358" s="5" t="s">
        <v>167</v>
      </c>
      <c r="N358" s="5" t="s">
        <v>44</v>
      </c>
      <c r="O358" s="5"/>
      <c r="P358" s="5" t="b">
        <f t="shared" ca="1" si="15"/>
        <v>1</v>
      </c>
      <c r="Q358" s="5"/>
      <c r="R358" s="5"/>
      <c r="S358" s="5"/>
      <c r="T358" s="5"/>
      <c r="U358" s="5"/>
      <c r="V358" s="5"/>
      <c r="W358" s="5"/>
      <c r="X358" s="5"/>
      <c r="Y358" s="5"/>
      <c r="Z358" s="5"/>
      <c r="AA358" s="5"/>
      <c r="AB358" s="5"/>
      <c r="AC358" s="5"/>
      <c r="AD358" s="5"/>
      <c r="AE358" s="5"/>
      <c r="AF358" s="5"/>
    </row>
    <row r="359" spans="1:32" ht="21" customHeight="1">
      <c r="A359" s="5" t="s">
        <v>21916</v>
      </c>
      <c r="B359" s="5" t="s">
        <v>7556</v>
      </c>
      <c r="C359" s="5" t="s">
        <v>20</v>
      </c>
      <c r="D359" s="5" t="s">
        <v>21</v>
      </c>
      <c r="E359" s="5" t="s">
        <v>29</v>
      </c>
      <c r="F359" s="5">
        <v>10</v>
      </c>
      <c r="G359" s="5">
        <v>15</v>
      </c>
      <c r="H359" s="5" t="s">
        <v>56</v>
      </c>
      <c r="I359" s="5" t="s">
        <v>31</v>
      </c>
      <c r="J359" s="5" t="s">
        <v>110</v>
      </c>
      <c r="K359" s="5" t="s">
        <v>19076</v>
      </c>
      <c r="L359" s="5" t="s">
        <v>21919</v>
      </c>
      <c r="M359" s="5" t="s">
        <v>37</v>
      </c>
      <c r="N359" s="5" t="s">
        <v>55</v>
      </c>
      <c r="O359" s="5"/>
      <c r="P359" s="5" t="b">
        <f t="shared" ca="1" si="15"/>
        <v>1</v>
      </c>
      <c r="Q359" s="5" t="b">
        <f t="shared" ref="Q359:Q362" ca="1" si="16">IFERROR(__xludf.DUMMYFUNCTION("REGEXMATCH(L359,""(?i)swift"")"),TRUE)</f>
        <v>1</v>
      </c>
      <c r="R359" s="5"/>
      <c r="S359" s="5"/>
      <c r="T359" s="5"/>
      <c r="U359" s="5"/>
      <c r="V359" s="5"/>
      <c r="W359" s="5"/>
      <c r="X359" s="5"/>
      <c r="Y359" s="5"/>
      <c r="Z359" s="5"/>
      <c r="AA359" s="5"/>
      <c r="AB359" s="5"/>
      <c r="AC359" s="5"/>
      <c r="AD359" s="5"/>
      <c r="AE359" s="5"/>
      <c r="AF359" s="5"/>
    </row>
    <row r="360" spans="1:32" ht="21" customHeight="1">
      <c r="A360" s="14" t="s">
        <v>21930</v>
      </c>
      <c r="B360" s="14" t="s">
        <v>20943</v>
      </c>
      <c r="C360" s="14" t="s">
        <v>20</v>
      </c>
      <c r="D360" s="14" t="s">
        <v>2637</v>
      </c>
      <c r="E360" s="14" t="s">
        <v>45</v>
      </c>
      <c r="F360" s="14">
        <v>10</v>
      </c>
      <c r="G360" s="14">
        <v>13</v>
      </c>
      <c r="H360" s="14" t="s">
        <v>1661</v>
      </c>
      <c r="I360" s="14" t="s">
        <v>31</v>
      </c>
      <c r="J360" s="14" t="s">
        <v>48</v>
      </c>
      <c r="K360" s="14" t="s">
        <v>20944</v>
      </c>
      <c r="L360" s="14" t="s">
        <v>21931</v>
      </c>
      <c r="M360" s="14" t="s">
        <v>167</v>
      </c>
      <c r="N360" s="14" t="s">
        <v>405</v>
      </c>
      <c r="O360" s="14" t="b">
        <f t="shared" ref="O360:O361" ca="1" si="17">IFERROR(__xludf.DUMMYFUNCTION("REGEXMATCH(A360,""应用|(?i)app"")"),FALSE)</f>
        <v>0</v>
      </c>
      <c r="P360" s="14" t="b">
        <f t="shared" ca="1" si="15"/>
        <v>1</v>
      </c>
      <c r="Q360" s="14" t="b">
        <f t="shared" ca="1" si="16"/>
        <v>1</v>
      </c>
      <c r="R360" s="5"/>
      <c r="S360" s="5"/>
      <c r="T360" s="5"/>
      <c r="U360" s="5"/>
      <c r="V360" s="5"/>
      <c r="W360" s="5"/>
      <c r="X360" s="5"/>
      <c r="Y360" s="5"/>
      <c r="Z360" s="5"/>
      <c r="AA360" s="5"/>
      <c r="AB360" s="5"/>
      <c r="AC360" s="5"/>
      <c r="AD360" s="5"/>
      <c r="AE360" s="5"/>
      <c r="AF360" s="5"/>
    </row>
    <row r="361" spans="1:32" ht="21" customHeight="1">
      <c r="A361" s="14" t="s">
        <v>21936</v>
      </c>
      <c r="B361" s="14" t="s">
        <v>21937</v>
      </c>
      <c r="C361" s="14" t="s">
        <v>20</v>
      </c>
      <c r="D361" s="14" t="s">
        <v>21</v>
      </c>
      <c r="E361" s="14" t="s">
        <v>45</v>
      </c>
      <c r="F361" s="14">
        <v>10</v>
      </c>
      <c r="G361" s="14">
        <v>20</v>
      </c>
      <c r="H361" s="14" t="s">
        <v>144</v>
      </c>
      <c r="I361" s="14" t="s">
        <v>31</v>
      </c>
      <c r="J361" s="14" t="s">
        <v>57</v>
      </c>
      <c r="K361" s="14" t="s">
        <v>21938</v>
      </c>
      <c r="L361" s="14" t="s">
        <v>21939</v>
      </c>
      <c r="M361" s="14" t="s">
        <v>100</v>
      </c>
      <c r="N361" s="14" t="s">
        <v>55</v>
      </c>
      <c r="O361" s="14" t="b">
        <f t="shared" ca="1" si="17"/>
        <v>0</v>
      </c>
      <c r="P361" s="14" t="b">
        <f t="shared" ca="1" si="15"/>
        <v>1</v>
      </c>
      <c r="Q361" s="14" t="b">
        <f t="shared" ca="1" si="16"/>
        <v>1</v>
      </c>
      <c r="R361" s="5"/>
      <c r="S361" s="5"/>
      <c r="T361" s="5"/>
      <c r="U361" s="5"/>
      <c r="V361" s="5"/>
      <c r="W361" s="5"/>
      <c r="X361" s="5"/>
      <c r="Y361" s="5"/>
      <c r="Z361" s="5"/>
      <c r="AA361" s="5"/>
      <c r="AB361" s="5"/>
      <c r="AC361" s="5"/>
      <c r="AD361" s="5"/>
      <c r="AE361" s="5"/>
      <c r="AF361" s="5"/>
    </row>
    <row r="362" spans="1:32" ht="21" customHeight="1">
      <c r="A362" s="5" t="s">
        <v>10004</v>
      </c>
      <c r="B362" s="5" t="s">
        <v>21943</v>
      </c>
      <c r="C362" s="5" t="s">
        <v>41</v>
      </c>
      <c r="D362" s="5" t="s">
        <v>114</v>
      </c>
      <c r="E362" s="5" t="s">
        <v>45</v>
      </c>
      <c r="F362" s="5">
        <v>10</v>
      </c>
      <c r="G362" s="5">
        <v>17</v>
      </c>
      <c r="H362" s="5" t="s">
        <v>4014</v>
      </c>
      <c r="I362" s="5" t="s">
        <v>108</v>
      </c>
      <c r="J362" s="5" t="s">
        <v>21946</v>
      </c>
      <c r="K362" s="5" t="s">
        <v>21947</v>
      </c>
      <c r="L362" s="5" t="s">
        <v>21948</v>
      </c>
      <c r="M362" s="5" t="s">
        <v>167</v>
      </c>
      <c r="N362" s="5" t="s">
        <v>55</v>
      </c>
      <c r="O362" s="5"/>
      <c r="P362" s="5" t="b">
        <f t="shared" ca="1" si="15"/>
        <v>1</v>
      </c>
      <c r="Q362" s="5" t="b">
        <f t="shared" ca="1" si="16"/>
        <v>1</v>
      </c>
      <c r="R362" s="5"/>
      <c r="S362" s="5"/>
      <c r="T362" s="5"/>
      <c r="U362" s="5"/>
      <c r="V362" s="5"/>
      <c r="W362" s="5"/>
      <c r="X362" s="5"/>
      <c r="Y362" s="5"/>
      <c r="Z362" s="5"/>
      <c r="AA362" s="5"/>
      <c r="AB362" s="5"/>
      <c r="AC362" s="5"/>
      <c r="AD362" s="5"/>
      <c r="AE362" s="5"/>
      <c r="AF362" s="5"/>
    </row>
    <row r="363" spans="1:32" ht="21" customHeight="1">
      <c r="A363" s="5" t="s">
        <v>21954</v>
      </c>
      <c r="B363" s="5" t="s">
        <v>21955</v>
      </c>
      <c r="C363" s="5" t="s">
        <v>41</v>
      </c>
      <c r="D363" s="5" t="s">
        <v>114</v>
      </c>
      <c r="E363" s="5" t="s">
        <v>45</v>
      </c>
      <c r="F363" s="5">
        <v>10</v>
      </c>
      <c r="G363" s="5">
        <v>15</v>
      </c>
      <c r="H363" s="5" t="s">
        <v>56</v>
      </c>
      <c r="I363" s="5" t="s">
        <v>31</v>
      </c>
      <c r="J363" s="5" t="s">
        <v>117</v>
      </c>
      <c r="K363" s="5" t="s">
        <v>233</v>
      </c>
      <c r="L363" s="5" t="s">
        <v>21957</v>
      </c>
      <c r="M363" s="5" t="s">
        <v>53</v>
      </c>
      <c r="N363" s="5" t="s">
        <v>55</v>
      </c>
      <c r="O363" s="5"/>
      <c r="P363" s="5" t="b">
        <f t="shared" ca="1" si="15"/>
        <v>1</v>
      </c>
      <c r="Q363" s="5"/>
      <c r="R363" s="5"/>
      <c r="S363" s="5"/>
      <c r="T363" s="5"/>
      <c r="U363" s="5"/>
      <c r="V363" s="5"/>
      <c r="W363" s="5"/>
      <c r="X363" s="5"/>
      <c r="Y363" s="5"/>
      <c r="Z363" s="5"/>
      <c r="AA363" s="5"/>
      <c r="AB363" s="5"/>
      <c r="AC363" s="5"/>
      <c r="AD363" s="5"/>
      <c r="AE363" s="5"/>
      <c r="AF363" s="5"/>
    </row>
    <row r="364" spans="1:32" ht="21" customHeight="1">
      <c r="A364" s="5" t="s">
        <v>10004</v>
      </c>
      <c r="B364" s="5" t="s">
        <v>21962</v>
      </c>
      <c r="C364" s="5" t="s">
        <v>41</v>
      </c>
      <c r="D364" s="5" t="s">
        <v>874</v>
      </c>
      <c r="E364" s="5" t="s">
        <v>45</v>
      </c>
      <c r="F364" s="5">
        <v>10</v>
      </c>
      <c r="G364" s="5">
        <v>15</v>
      </c>
      <c r="H364" s="5" t="s">
        <v>56</v>
      </c>
      <c r="I364" s="5" t="s">
        <v>125</v>
      </c>
      <c r="J364" s="5" t="s">
        <v>21963</v>
      </c>
      <c r="K364" s="9" t="s">
        <v>47</v>
      </c>
      <c r="L364" s="5" t="s">
        <v>21964</v>
      </c>
      <c r="M364" s="5" t="s">
        <v>42</v>
      </c>
      <c r="N364" s="5" t="s">
        <v>405</v>
      </c>
      <c r="O364" s="5"/>
      <c r="P364" s="5" t="b">
        <f t="shared" ca="1" si="15"/>
        <v>1</v>
      </c>
      <c r="Q364" s="5" t="b">
        <f ca="1">IFERROR(__xludf.DUMMYFUNCTION("REGEXMATCH(L364,""(?i)swift"")"),TRUE)</f>
        <v>1</v>
      </c>
      <c r="R364" s="5"/>
      <c r="S364" s="5"/>
      <c r="T364" s="5"/>
      <c r="U364" s="5"/>
      <c r="V364" s="5"/>
      <c r="W364" s="5"/>
      <c r="X364" s="5"/>
      <c r="Y364" s="5"/>
      <c r="Z364" s="5"/>
      <c r="AA364" s="5"/>
      <c r="AB364" s="5"/>
      <c r="AC364" s="5"/>
      <c r="AD364" s="5"/>
      <c r="AE364" s="5"/>
      <c r="AF364" s="5"/>
    </row>
    <row r="365" spans="1:32" ht="21" customHeight="1">
      <c r="A365" s="5" t="s">
        <v>21968</v>
      </c>
      <c r="B365" s="5" t="s">
        <v>7600</v>
      </c>
      <c r="C365" s="5" t="s">
        <v>41</v>
      </c>
      <c r="D365" s="5" t="s">
        <v>94</v>
      </c>
      <c r="E365" s="5" t="s">
        <v>45</v>
      </c>
      <c r="F365" s="5">
        <v>10</v>
      </c>
      <c r="G365" s="5">
        <v>15</v>
      </c>
      <c r="H365" s="5" t="s">
        <v>56</v>
      </c>
      <c r="I365" s="5" t="s">
        <v>31</v>
      </c>
      <c r="J365" s="5" t="s">
        <v>76</v>
      </c>
      <c r="K365" s="5" t="s">
        <v>21970</v>
      </c>
      <c r="L365" s="5" t="s">
        <v>21972</v>
      </c>
      <c r="M365" s="5" t="s">
        <v>37</v>
      </c>
      <c r="N365" s="5" t="s">
        <v>55</v>
      </c>
      <c r="O365" s="5"/>
      <c r="P365" s="5" t="b">
        <f t="shared" ca="1" si="15"/>
        <v>1</v>
      </c>
      <c r="Q365" s="5"/>
      <c r="R365" s="5"/>
      <c r="S365" s="5"/>
      <c r="T365" s="5"/>
      <c r="U365" s="5"/>
      <c r="V365" s="5"/>
      <c r="W365" s="5"/>
      <c r="X365" s="5"/>
      <c r="Y365" s="5"/>
      <c r="Z365" s="5"/>
      <c r="AA365" s="5"/>
      <c r="AB365" s="5"/>
      <c r="AC365" s="5"/>
      <c r="AD365" s="5"/>
      <c r="AE365" s="5"/>
      <c r="AF365" s="5"/>
    </row>
    <row r="366" spans="1:32" ht="21" customHeight="1">
      <c r="A366" s="5" t="s">
        <v>6608</v>
      </c>
      <c r="B366" s="5" t="s">
        <v>16585</v>
      </c>
      <c r="C366" s="5" t="s">
        <v>41</v>
      </c>
      <c r="D366" s="5" t="s">
        <v>114</v>
      </c>
      <c r="E366" s="5" t="s">
        <v>45</v>
      </c>
      <c r="F366" s="5">
        <v>10</v>
      </c>
      <c r="G366" s="5">
        <v>15</v>
      </c>
      <c r="H366" s="5" t="s">
        <v>56</v>
      </c>
      <c r="I366" s="5" t="s">
        <v>108</v>
      </c>
      <c r="J366" s="5" t="s">
        <v>117</v>
      </c>
      <c r="K366" s="5" t="s">
        <v>21978</v>
      </c>
      <c r="L366" s="5" t="s">
        <v>21980</v>
      </c>
      <c r="M366" s="5" t="s">
        <v>37</v>
      </c>
      <c r="N366" s="5" t="s">
        <v>55</v>
      </c>
      <c r="O366" s="5"/>
      <c r="P366" s="5" t="b">
        <f t="shared" ca="1" si="15"/>
        <v>1</v>
      </c>
      <c r="Q366" s="5"/>
      <c r="R366" s="5"/>
      <c r="S366" s="5"/>
      <c r="T366" s="5"/>
      <c r="U366" s="5"/>
      <c r="V366" s="5"/>
      <c r="W366" s="5"/>
      <c r="X366" s="5"/>
      <c r="Y366" s="5"/>
      <c r="Z366" s="5"/>
      <c r="AA366" s="5"/>
      <c r="AB366" s="5"/>
      <c r="AC366" s="5"/>
      <c r="AD366" s="5"/>
      <c r="AE366" s="5"/>
      <c r="AF366" s="5"/>
    </row>
    <row r="367" spans="1:32" ht="21" customHeight="1">
      <c r="A367" s="5" t="s">
        <v>13569</v>
      </c>
      <c r="B367" s="5" t="s">
        <v>6597</v>
      </c>
      <c r="C367" s="5" t="s">
        <v>41</v>
      </c>
      <c r="D367" s="5" t="s">
        <v>94</v>
      </c>
      <c r="E367" s="5" t="s">
        <v>29</v>
      </c>
      <c r="F367" s="5">
        <v>10</v>
      </c>
      <c r="G367" s="5">
        <v>16</v>
      </c>
      <c r="H367" s="5" t="s">
        <v>2314</v>
      </c>
      <c r="I367" s="5" t="s">
        <v>66</v>
      </c>
      <c r="J367" s="5" t="s">
        <v>76</v>
      </c>
      <c r="K367" s="5" t="s">
        <v>21984</v>
      </c>
      <c r="L367" s="5" t="s">
        <v>21986</v>
      </c>
      <c r="M367" s="5" t="s">
        <v>37</v>
      </c>
      <c r="N367" s="5" t="s">
        <v>55</v>
      </c>
      <c r="O367" s="5"/>
      <c r="P367" s="5" t="b">
        <f t="shared" ca="1" si="15"/>
        <v>1</v>
      </c>
      <c r="Q367" s="5"/>
      <c r="R367" s="5"/>
      <c r="S367" s="5"/>
      <c r="T367" s="5"/>
      <c r="U367" s="5"/>
      <c r="V367" s="5"/>
      <c r="W367" s="5"/>
      <c r="X367" s="5"/>
      <c r="Y367" s="5"/>
      <c r="Z367" s="5"/>
      <c r="AA367" s="5"/>
      <c r="AB367" s="5"/>
      <c r="AC367" s="5"/>
      <c r="AD367" s="5"/>
      <c r="AE367" s="5"/>
      <c r="AF367" s="5"/>
    </row>
    <row r="368" spans="1:32" ht="21" customHeight="1">
      <c r="A368" s="5" t="s">
        <v>6608</v>
      </c>
      <c r="B368" s="5" t="s">
        <v>1786</v>
      </c>
      <c r="C368" s="5" t="s">
        <v>41</v>
      </c>
      <c r="D368" s="5" t="s">
        <v>448</v>
      </c>
      <c r="E368" s="5" t="s">
        <v>29</v>
      </c>
      <c r="F368" s="5">
        <v>10</v>
      </c>
      <c r="G368" s="5">
        <v>15</v>
      </c>
      <c r="H368" s="5" t="s">
        <v>56</v>
      </c>
      <c r="I368" s="5" t="s">
        <v>108</v>
      </c>
      <c r="J368" s="5" t="s">
        <v>48</v>
      </c>
      <c r="K368" s="5" t="s">
        <v>21994</v>
      </c>
      <c r="L368" s="9" t="s">
        <v>47</v>
      </c>
      <c r="M368" s="5" t="s">
        <v>42</v>
      </c>
      <c r="N368" s="5" t="s">
        <v>38</v>
      </c>
      <c r="O368" s="5"/>
      <c r="P368" s="5" t="b">
        <f t="shared" ca="1" si="15"/>
        <v>1</v>
      </c>
      <c r="Q368" s="9"/>
      <c r="R368" s="5"/>
      <c r="S368" s="5"/>
      <c r="T368" s="5"/>
      <c r="U368" s="5"/>
      <c r="V368" s="5"/>
      <c r="W368" s="5"/>
      <c r="X368" s="5"/>
      <c r="Y368" s="5"/>
      <c r="Z368" s="5"/>
      <c r="AA368" s="5"/>
      <c r="AB368" s="5"/>
      <c r="AC368" s="5"/>
      <c r="AD368" s="5"/>
      <c r="AE368" s="5"/>
      <c r="AF368" s="5"/>
    </row>
    <row r="369" spans="1:32" ht="21" customHeight="1">
      <c r="A369" s="5" t="s">
        <v>21997</v>
      </c>
      <c r="B369" s="5" t="s">
        <v>13974</v>
      </c>
      <c r="C369" s="5" t="s">
        <v>41</v>
      </c>
      <c r="D369" s="5" t="s">
        <v>94</v>
      </c>
      <c r="E369" s="5" t="s">
        <v>45</v>
      </c>
      <c r="F369" s="5">
        <v>10</v>
      </c>
      <c r="G369" s="5">
        <v>15</v>
      </c>
      <c r="H369" s="5" t="s">
        <v>56</v>
      </c>
      <c r="I369" s="5" t="s">
        <v>108</v>
      </c>
      <c r="J369" s="5" t="s">
        <v>444</v>
      </c>
      <c r="K369" s="5" t="s">
        <v>21999</v>
      </c>
      <c r="L369" s="5" t="s">
        <v>22000</v>
      </c>
      <c r="M369" s="5" t="s">
        <v>37</v>
      </c>
      <c r="N369" s="5" t="s">
        <v>55</v>
      </c>
      <c r="O369" s="5"/>
      <c r="P369" s="5" t="b">
        <f t="shared" ca="1" si="15"/>
        <v>1</v>
      </c>
      <c r="Q369" s="5"/>
      <c r="R369" s="5"/>
      <c r="S369" s="5"/>
      <c r="T369" s="5"/>
      <c r="U369" s="5"/>
      <c r="V369" s="5"/>
      <c r="W369" s="5"/>
      <c r="X369" s="5"/>
      <c r="Y369" s="5"/>
      <c r="Z369" s="5"/>
      <c r="AA369" s="5"/>
      <c r="AB369" s="5"/>
      <c r="AC369" s="5"/>
      <c r="AD369" s="5"/>
      <c r="AE369" s="5"/>
      <c r="AF369" s="5"/>
    </row>
    <row r="370" spans="1:32" ht="21" customHeight="1">
      <c r="A370" s="5" t="s">
        <v>6608</v>
      </c>
      <c r="B370" s="5" t="s">
        <v>14655</v>
      </c>
      <c r="C370" s="5" t="s">
        <v>41</v>
      </c>
      <c r="D370" s="5" t="s">
        <v>375</v>
      </c>
      <c r="E370" s="5" t="s">
        <v>29</v>
      </c>
      <c r="F370" s="5">
        <v>10</v>
      </c>
      <c r="G370" s="5">
        <v>15</v>
      </c>
      <c r="H370" s="5" t="s">
        <v>56</v>
      </c>
      <c r="I370" s="5" t="s">
        <v>31</v>
      </c>
      <c r="J370" s="5" t="s">
        <v>117</v>
      </c>
      <c r="K370" s="5" t="s">
        <v>10206</v>
      </c>
      <c r="L370" s="5" t="s">
        <v>22008</v>
      </c>
      <c r="M370" s="5" t="s">
        <v>167</v>
      </c>
      <c r="N370" s="5" t="s">
        <v>55</v>
      </c>
      <c r="O370" s="5"/>
      <c r="P370" s="5" t="b">
        <f t="shared" ca="1" si="15"/>
        <v>1</v>
      </c>
      <c r="Q370" s="5"/>
      <c r="R370" s="5"/>
      <c r="S370" s="5"/>
      <c r="T370" s="5"/>
      <c r="U370" s="5"/>
      <c r="V370" s="5"/>
      <c r="W370" s="5"/>
      <c r="X370" s="5"/>
      <c r="Y370" s="5"/>
      <c r="Z370" s="5"/>
      <c r="AA370" s="5"/>
      <c r="AB370" s="5"/>
      <c r="AC370" s="5"/>
      <c r="AD370" s="5"/>
      <c r="AE370" s="5"/>
      <c r="AF370" s="5"/>
    </row>
    <row r="371" spans="1:32" ht="21" customHeight="1">
      <c r="A371" s="5" t="s">
        <v>13569</v>
      </c>
      <c r="B371" s="5" t="s">
        <v>12782</v>
      </c>
      <c r="C371" s="5" t="s">
        <v>41</v>
      </c>
      <c r="D371" s="5" t="s">
        <v>94</v>
      </c>
      <c r="E371" s="5" t="s">
        <v>29</v>
      </c>
      <c r="F371" s="5">
        <v>10</v>
      </c>
      <c r="G371" s="5">
        <v>20</v>
      </c>
      <c r="H371" s="5" t="s">
        <v>144</v>
      </c>
      <c r="I371" s="5" t="s">
        <v>108</v>
      </c>
      <c r="J371" s="5" t="s">
        <v>76</v>
      </c>
      <c r="K371" s="5" t="s">
        <v>22011</v>
      </c>
      <c r="L371" s="5" t="s">
        <v>22012</v>
      </c>
      <c r="M371" s="5" t="s">
        <v>37</v>
      </c>
      <c r="N371" s="5" t="s">
        <v>55</v>
      </c>
      <c r="O371" s="5"/>
      <c r="P371" s="5" t="b">
        <f t="shared" ca="1" si="15"/>
        <v>1</v>
      </c>
      <c r="Q371" s="5"/>
      <c r="R371" s="5"/>
      <c r="S371" s="5"/>
      <c r="T371" s="5"/>
      <c r="U371" s="5"/>
      <c r="V371" s="5"/>
      <c r="W371" s="5"/>
      <c r="X371" s="5"/>
      <c r="Y371" s="5"/>
      <c r="Z371" s="5"/>
      <c r="AA371" s="5"/>
      <c r="AB371" s="5"/>
      <c r="AC371" s="5"/>
      <c r="AD371" s="5"/>
      <c r="AE371" s="5"/>
      <c r="AF371" s="5"/>
    </row>
    <row r="372" spans="1:32" ht="21" customHeight="1">
      <c r="A372" s="5" t="s">
        <v>6608</v>
      </c>
      <c r="B372" s="5" t="s">
        <v>7796</v>
      </c>
      <c r="C372" s="5" t="s">
        <v>41</v>
      </c>
      <c r="D372" s="5" t="s">
        <v>114</v>
      </c>
      <c r="E372" s="5" t="s">
        <v>45</v>
      </c>
      <c r="F372" s="5">
        <v>10</v>
      </c>
      <c r="G372" s="5">
        <v>15</v>
      </c>
      <c r="H372" s="5" t="s">
        <v>56</v>
      </c>
      <c r="I372" s="5" t="s">
        <v>31</v>
      </c>
      <c r="J372" s="5" t="s">
        <v>76</v>
      </c>
      <c r="K372" s="5" t="s">
        <v>13249</v>
      </c>
      <c r="L372" s="5" t="s">
        <v>13250</v>
      </c>
      <c r="M372" s="5" t="s">
        <v>37</v>
      </c>
      <c r="N372" s="5" t="s">
        <v>55</v>
      </c>
      <c r="O372" s="5"/>
      <c r="P372" s="5" t="b">
        <f t="shared" ca="1" si="15"/>
        <v>1</v>
      </c>
      <c r="Q372" s="5"/>
      <c r="R372" s="5"/>
      <c r="S372" s="5"/>
      <c r="T372" s="5"/>
      <c r="U372" s="5"/>
      <c r="V372" s="5"/>
      <c r="W372" s="5"/>
      <c r="X372" s="5"/>
      <c r="Y372" s="5"/>
      <c r="Z372" s="5"/>
      <c r="AA372" s="5"/>
      <c r="AB372" s="5"/>
      <c r="AC372" s="5"/>
      <c r="AD372" s="5"/>
      <c r="AE372" s="5"/>
      <c r="AF372" s="5"/>
    </row>
    <row r="373" spans="1:32" ht="21" customHeight="1">
      <c r="A373" s="5" t="s">
        <v>6608</v>
      </c>
      <c r="B373" s="5" t="s">
        <v>4164</v>
      </c>
      <c r="C373" s="5" t="s">
        <v>41</v>
      </c>
      <c r="D373" s="5" t="s">
        <v>94</v>
      </c>
      <c r="E373" s="5" t="s">
        <v>45</v>
      </c>
      <c r="F373" s="5">
        <v>10</v>
      </c>
      <c r="G373" s="5">
        <v>20</v>
      </c>
      <c r="H373" s="5" t="s">
        <v>144</v>
      </c>
      <c r="I373" s="5" t="s">
        <v>125</v>
      </c>
      <c r="J373" s="5" t="s">
        <v>2924</v>
      </c>
      <c r="K373" s="5" t="s">
        <v>22021</v>
      </c>
      <c r="L373" s="5" t="s">
        <v>22022</v>
      </c>
      <c r="M373" s="5" t="s">
        <v>37</v>
      </c>
      <c r="N373" s="5" t="s">
        <v>55</v>
      </c>
      <c r="O373" s="5"/>
      <c r="P373" s="5" t="b">
        <f t="shared" ca="1" si="15"/>
        <v>1</v>
      </c>
      <c r="Q373" s="5"/>
      <c r="R373" s="5"/>
      <c r="S373" s="5"/>
      <c r="T373" s="5"/>
      <c r="U373" s="5"/>
      <c r="V373" s="5"/>
      <c r="W373" s="5"/>
      <c r="X373" s="5"/>
      <c r="Y373" s="5"/>
      <c r="Z373" s="5"/>
      <c r="AA373" s="5"/>
      <c r="AB373" s="5"/>
      <c r="AC373" s="5"/>
      <c r="AD373" s="5"/>
      <c r="AE373" s="5"/>
      <c r="AF373" s="5"/>
    </row>
    <row r="374" spans="1:32" ht="21" customHeight="1">
      <c r="A374" s="5" t="s">
        <v>22025</v>
      </c>
      <c r="B374" s="5" t="s">
        <v>11789</v>
      </c>
      <c r="C374" s="5" t="s">
        <v>41</v>
      </c>
      <c r="D374" s="5" t="s">
        <v>47</v>
      </c>
      <c r="E374" s="5" t="s">
        <v>29</v>
      </c>
      <c r="F374" s="5">
        <v>10</v>
      </c>
      <c r="G374" s="5">
        <v>20</v>
      </c>
      <c r="H374" s="5" t="s">
        <v>144</v>
      </c>
      <c r="I374" s="5" t="s">
        <v>108</v>
      </c>
      <c r="J374" s="5" t="s">
        <v>1877</v>
      </c>
      <c r="K374" s="5" t="s">
        <v>22028</v>
      </c>
      <c r="L374" s="5" t="s">
        <v>22029</v>
      </c>
      <c r="M374" s="5" t="s">
        <v>53</v>
      </c>
      <c r="N374" s="5" t="s">
        <v>38</v>
      </c>
      <c r="O374" s="5"/>
      <c r="P374" s="5" t="b">
        <f t="shared" ca="1" si="15"/>
        <v>1</v>
      </c>
      <c r="Q374" s="5"/>
      <c r="R374" s="5"/>
      <c r="S374" s="5"/>
      <c r="T374" s="5"/>
      <c r="U374" s="5"/>
      <c r="V374" s="5"/>
      <c r="W374" s="5"/>
      <c r="X374" s="5"/>
      <c r="Y374" s="5"/>
      <c r="Z374" s="5"/>
      <c r="AA374" s="5"/>
      <c r="AB374" s="5"/>
      <c r="AC374" s="5"/>
      <c r="AD374" s="5"/>
      <c r="AE374" s="5"/>
      <c r="AF374" s="5"/>
    </row>
    <row r="375" spans="1:32" ht="21" customHeight="1">
      <c r="A375" s="5" t="s">
        <v>22032</v>
      </c>
      <c r="B375" s="5" t="s">
        <v>16228</v>
      </c>
      <c r="C375" s="5" t="s">
        <v>41</v>
      </c>
      <c r="D375" s="5" t="s">
        <v>94</v>
      </c>
      <c r="E375" s="5" t="s">
        <v>29</v>
      </c>
      <c r="F375" s="5">
        <v>10</v>
      </c>
      <c r="G375" s="5">
        <v>15</v>
      </c>
      <c r="H375" s="5" t="s">
        <v>56</v>
      </c>
      <c r="I375" s="5" t="s">
        <v>108</v>
      </c>
      <c r="J375" s="5" t="s">
        <v>76</v>
      </c>
      <c r="K375" s="5" t="s">
        <v>16229</v>
      </c>
      <c r="L375" s="5" t="s">
        <v>22036</v>
      </c>
      <c r="M375" s="5" t="s">
        <v>53</v>
      </c>
      <c r="N375" s="5" t="s">
        <v>55</v>
      </c>
      <c r="O375" s="5"/>
      <c r="P375" s="5" t="b">
        <f t="shared" ca="1" si="15"/>
        <v>1</v>
      </c>
      <c r="Q375" s="5"/>
      <c r="R375" s="5"/>
      <c r="S375" s="5"/>
      <c r="T375" s="5"/>
      <c r="U375" s="5"/>
      <c r="V375" s="5"/>
      <c r="W375" s="5"/>
      <c r="X375" s="5"/>
      <c r="Y375" s="5"/>
      <c r="Z375" s="5"/>
      <c r="AA375" s="5"/>
      <c r="AB375" s="5"/>
      <c r="AC375" s="5"/>
      <c r="AD375" s="5"/>
      <c r="AE375" s="5"/>
      <c r="AF375" s="5"/>
    </row>
    <row r="376" spans="1:32" ht="21" customHeight="1">
      <c r="A376" s="5" t="s">
        <v>6608</v>
      </c>
      <c r="B376" s="5" t="s">
        <v>5679</v>
      </c>
      <c r="C376" s="5" t="s">
        <v>41</v>
      </c>
      <c r="D376" s="5" t="s">
        <v>94</v>
      </c>
      <c r="E376" s="5" t="s">
        <v>29</v>
      </c>
      <c r="F376" s="5">
        <v>10</v>
      </c>
      <c r="G376" s="5">
        <v>20</v>
      </c>
      <c r="H376" s="5" t="s">
        <v>144</v>
      </c>
      <c r="I376" s="5" t="s">
        <v>108</v>
      </c>
      <c r="J376" s="5" t="s">
        <v>5682</v>
      </c>
      <c r="K376" s="5" t="s">
        <v>12482</v>
      </c>
      <c r="L376" s="5" t="s">
        <v>22038</v>
      </c>
      <c r="M376" s="5" t="s">
        <v>37</v>
      </c>
      <c r="N376" s="5" t="s">
        <v>55</v>
      </c>
      <c r="O376" s="5"/>
      <c r="P376" s="5" t="b">
        <f t="shared" ca="1" si="15"/>
        <v>1</v>
      </c>
      <c r="Q376" s="5"/>
      <c r="R376" s="5"/>
      <c r="S376" s="5"/>
      <c r="T376" s="5"/>
      <c r="U376" s="5"/>
      <c r="V376" s="5"/>
      <c r="W376" s="5"/>
      <c r="X376" s="5"/>
      <c r="Y376" s="5"/>
      <c r="Z376" s="5"/>
      <c r="AA376" s="5"/>
      <c r="AB376" s="5"/>
      <c r="AC376" s="5"/>
      <c r="AD376" s="5"/>
      <c r="AE376" s="5"/>
      <c r="AF376" s="5"/>
    </row>
    <row r="377" spans="1:32" ht="21" customHeight="1">
      <c r="A377" s="5" t="s">
        <v>6608</v>
      </c>
      <c r="B377" s="5" t="s">
        <v>1023</v>
      </c>
      <c r="C377" s="5" t="s">
        <v>41</v>
      </c>
      <c r="D377" s="5" t="s">
        <v>94</v>
      </c>
      <c r="E377" s="5" t="s">
        <v>45</v>
      </c>
      <c r="F377" s="5">
        <v>10</v>
      </c>
      <c r="G377" s="5">
        <v>15</v>
      </c>
      <c r="H377" s="5" t="s">
        <v>56</v>
      </c>
      <c r="I377" s="5" t="s">
        <v>108</v>
      </c>
      <c r="J377" s="5" t="s">
        <v>1026</v>
      </c>
      <c r="K377" s="5" t="s">
        <v>1027</v>
      </c>
      <c r="L377" s="5" t="s">
        <v>22042</v>
      </c>
      <c r="M377" s="5" t="s">
        <v>100</v>
      </c>
      <c r="N377" s="5" t="s">
        <v>271</v>
      </c>
      <c r="O377" s="5"/>
      <c r="P377" s="5" t="b">
        <f t="shared" ca="1" si="15"/>
        <v>1</v>
      </c>
      <c r="Q377" s="5"/>
      <c r="R377" s="5"/>
      <c r="S377" s="5"/>
      <c r="T377" s="5"/>
      <c r="U377" s="5"/>
      <c r="V377" s="5"/>
      <c r="W377" s="5"/>
      <c r="X377" s="5"/>
      <c r="Y377" s="5"/>
      <c r="Z377" s="5"/>
      <c r="AA377" s="5"/>
      <c r="AB377" s="5"/>
      <c r="AC377" s="5"/>
      <c r="AD377" s="5"/>
      <c r="AE377" s="5"/>
      <c r="AF377" s="5"/>
    </row>
    <row r="378" spans="1:32" ht="21" customHeight="1">
      <c r="A378" s="5" t="s">
        <v>20800</v>
      </c>
      <c r="B378" s="5" t="s">
        <v>18141</v>
      </c>
      <c r="C378" s="5" t="s">
        <v>41</v>
      </c>
      <c r="D378" s="5" t="s">
        <v>94</v>
      </c>
      <c r="E378" s="5" t="s">
        <v>45</v>
      </c>
      <c r="F378" s="5">
        <v>10</v>
      </c>
      <c r="G378" s="5">
        <v>15</v>
      </c>
      <c r="H378" s="5" t="s">
        <v>56</v>
      </c>
      <c r="I378" s="5" t="s">
        <v>125</v>
      </c>
      <c r="J378" s="5" t="s">
        <v>444</v>
      </c>
      <c r="K378" s="5" t="s">
        <v>22048</v>
      </c>
      <c r="L378" s="5" t="s">
        <v>22049</v>
      </c>
      <c r="M378" s="5" t="s">
        <v>1599</v>
      </c>
      <c r="N378" s="5" t="s">
        <v>55</v>
      </c>
      <c r="O378" s="5"/>
      <c r="P378" s="5" t="b">
        <f t="shared" ca="1" si="15"/>
        <v>1</v>
      </c>
      <c r="Q378" s="5"/>
      <c r="R378" s="5"/>
      <c r="S378" s="5"/>
      <c r="T378" s="5"/>
      <c r="U378" s="5"/>
      <c r="V378" s="5"/>
      <c r="W378" s="5"/>
      <c r="X378" s="5"/>
      <c r="Y378" s="5"/>
      <c r="Z378" s="5"/>
      <c r="AA378" s="5"/>
      <c r="AB378" s="5"/>
      <c r="AC378" s="5"/>
      <c r="AD378" s="5"/>
      <c r="AE378" s="5"/>
      <c r="AF378" s="5"/>
    </row>
    <row r="379" spans="1:32" ht="21" customHeight="1">
      <c r="A379" s="5" t="s">
        <v>6608</v>
      </c>
      <c r="B379" s="5" t="s">
        <v>22052</v>
      </c>
      <c r="C379" s="5" t="s">
        <v>41</v>
      </c>
      <c r="D379" s="5" t="s">
        <v>169</v>
      </c>
      <c r="E379" s="5" t="s">
        <v>45</v>
      </c>
      <c r="F379" s="5">
        <v>10</v>
      </c>
      <c r="G379" s="5">
        <v>15</v>
      </c>
      <c r="H379" s="5" t="s">
        <v>56</v>
      </c>
      <c r="I379" s="5" t="s">
        <v>108</v>
      </c>
      <c r="J379" s="5" t="s">
        <v>57</v>
      </c>
      <c r="K379" s="5" t="s">
        <v>15178</v>
      </c>
      <c r="L379" s="5" t="s">
        <v>22054</v>
      </c>
      <c r="M379" s="5" t="s">
        <v>37</v>
      </c>
      <c r="N379" s="5" t="s">
        <v>237</v>
      </c>
      <c r="O379" s="5"/>
      <c r="P379" s="5" t="b">
        <f t="shared" ca="1" si="15"/>
        <v>1</v>
      </c>
      <c r="Q379" s="5"/>
      <c r="R379" s="5"/>
      <c r="S379" s="5"/>
      <c r="T379" s="5"/>
      <c r="U379" s="5"/>
      <c r="V379" s="5"/>
      <c r="W379" s="5"/>
      <c r="X379" s="5"/>
      <c r="Y379" s="5"/>
      <c r="Z379" s="5"/>
      <c r="AA379" s="5"/>
      <c r="AB379" s="5"/>
      <c r="AC379" s="5"/>
      <c r="AD379" s="5"/>
      <c r="AE379" s="5"/>
      <c r="AF379" s="5"/>
    </row>
    <row r="380" spans="1:32" ht="21" customHeight="1">
      <c r="A380" s="5" t="s">
        <v>6608</v>
      </c>
      <c r="B380" s="5" t="s">
        <v>5811</v>
      </c>
      <c r="C380" s="5" t="s">
        <v>41</v>
      </c>
      <c r="D380" s="5" t="s">
        <v>47</v>
      </c>
      <c r="E380" s="5" t="s">
        <v>45</v>
      </c>
      <c r="F380" s="5">
        <v>10</v>
      </c>
      <c r="G380" s="5">
        <v>15</v>
      </c>
      <c r="H380" s="5" t="s">
        <v>56</v>
      </c>
      <c r="I380" s="5" t="s">
        <v>125</v>
      </c>
      <c r="J380" s="5" t="s">
        <v>947</v>
      </c>
      <c r="K380" s="5" t="s">
        <v>22058</v>
      </c>
      <c r="L380" s="5" t="s">
        <v>22060</v>
      </c>
      <c r="M380" s="5" t="s">
        <v>37</v>
      </c>
      <c r="N380" s="5" t="s">
        <v>55</v>
      </c>
      <c r="O380" s="5"/>
      <c r="P380" s="5" t="b">
        <f t="shared" ca="1" si="15"/>
        <v>1</v>
      </c>
      <c r="Q380" s="5"/>
      <c r="R380" s="5"/>
      <c r="S380" s="5"/>
      <c r="T380" s="5"/>
      <c r="U380" s="5"/>
      <c r="V380" s="5"/>
      <c r="W380" s="5"/>
      <c r="X380" s="5"/>
      <c r="Y380" s="5"/>
      <c r="Z380" s="5"/>
      <c r="AA380" s="5"/>
      <c r="AB380" s="5"/>
      <c r="AC380" s="5"/>
      <c r="AD380" s="5"/>
      <c r="AE380" s="5"/>
      <c r="AF380" s="5"/>
    </row>
    <row r="381" spans="1:32" ht="21" customHeight="1">
      <c r="A381" s="5" t="s">
        <v>6608</v>
      </c>
      <c r="B381" s="5" t="s">
        <v>14112</v>
      </c>
      <c r="C381" s="5" t="s">
        <v>41</v>
      </c>
      <c r="D381" s="5" t="s">
        <v>43</v>
      </c>
      <c r="E381" s="5" t="s">
        <v>29</v>
      </c>
      <c r="F381" s="5">
        <v>10</v>
      </c>
      <c r="G381" s="5">
        <v>20</v>
      </c>
      <c r="H381" s="5" t="s">
        <v>144</v>
      </c>
      <c r="I381" s="5" t="s">
        <v>108</v>
      </c>
      <c r="J381" s="5" t="s">
        <v>470</v>
      </c>
      <c r="K381" s="9" t="s">
        <v>47</v>
      </c>
      <c r="L381" s="5" t="s">
        <v>22062</v>
      </c>
      <c r="M381" s="5" t="s">
        <v>100</v>
      </c>
      <c r="N381" s="5" t="s">
        <v>55</v>
      </c>
      <c r="O381" s="5"/>
      <c r="P381" s="5" t="b">
        <f t="shared" ca="1" si="15"/>
        <v>1</v>
      </c>
      <c r="Q381" s="5"/>
      <c r="R381" s="5"/>
      <c r="S381" s="5"/>
      <c r="T381" s="5"/>
      <c r="U381" s="5"/>
      <c r="V381" s="5"/>
      <c r="W381" s="5"/>
      <c r="X381" s="5"/>
      <c r="Y381" s="5"/>
      <c r="Z381" s="5"/>
      <c r="AA381" s="5"/>
      <c r="AB381" s="5"/>
      <c r="AC381" s="5"/>
      <c r="AD381" s="5"/>
      <c r="AE381" s="5"/>
      <c r="AF381" s="5"/>
    </row>
    <row r="382" spans="1:32" ht="21" customHeight="1">
      <c r="A382" s="5" t="s">
        <v>6608</v>
      </c>
      <c r="B382" s="5" t="s">
        <v>4814</v>
      </c>
      <c r="C382" s="5" t="s">
        <v>41</v>
      </c>
      <c r="D382" s="5" t="s">
        <v>47</v>
      </c>
      <c r="E382" s="5" t="s">
        <v>45</v>
      </c>
      <c r="F382" s="5">
        <v>10</v>
      </c>
      <c r="G382" s="5">
        <v>13</v>
      </c>
      <c r="H382" s="5" t="s">
        <v>1661</v>
      </c>
      <c r="I382" s="5" t="s">
        <v>31</v>
      </c>
      <c r="J382" s="5" t="s">
        <v>3552</v>
      </c>
      <c r="K382" s="5" t="s">
        <v>4815</v>
      </c>
      <c r="L382" s="5" t="s">
        <v>22069</v>
      </c>
      <c r="M382" s="5" t="s">
        <v>42</v>
      </c>
      <c r="N382" s="5" t="s">
        <v>237</v>
      </c>
      <c r="O382" s="5"/>
      <c r="P382" s="5" t="b">
        <f t="shared" ca="1" si="15"/>
        <v>1</v>
      </c>
      <c r="Q382" s="5"/>
      <c r="R382" s="5"/>
      <c r="S382" s="5"/>
      <c r="T382" s="5"/>
      <c r="U382" s="5"/>
      <c r="V382" s="5"/>
      <c r="W382" s="5"/>
      <c r="X382" s="5"/>
      <c r="Y382" s="5"/>
      <c r="Z382" s="5"/>
      <c r="AA382" s="5"/>
      <c r="AB382" s="5"/>
      <c r="AC382" s="5"/>
      <c r="AD382" s="5"/>
      <c r="AE382" s="5"/>
      <c r="AF382" s="5"/>
    </row>
    <row r="383" spans="1:32" ht="21" customHeight="1">
      <c r="A383" s="5" t="s">
        <v>22072</v>
      </c>
      <c r="B383" s="5" t="s">
        <v>22073</v>
      </c>
      <c r="C383" s="5" t="s">
        <v>41</v>
      </c>
      <c r="D383" s="5" t="s">
        <v>169</v>
      </c>
      <c r="E383" s="5" t="s">
        <v>45</v>
      </c>
      <c r="F383" s="5">
        <v>10</v>
      </c>
      <c r="G383" s="5">
        <v>20</v>
      </c>
      <c r="H383" s="5" t="s">
        <v>144</v>
      </c>
      <c r="I383" s="5" t="s">
        <v>31</v>
      </c>
      <c r="J383" s="5" t="s">
        <v>16842</v>
      </c>
      <c r="K383" s="5" t="s">
        <v>22074</v>
      </c>
      <c r="L383" s="9" t="s">
        <v>47</v>
      </c>
      <c r="M383" s="5" t="s">
        <v>53</v>
      </c>
      <c r="N383" s="5" t="s">
        <v>55</v>
      </c>
      <c r="O383" s="5"/>
      <c r="P383" s="5" t="b">
        <f t="shared" ca="1" si="15"/>
        <v>1</v>
      </c>
      <c r="Q383" s="9"/>
      <c r="R383" s="5"/>
      <c r="S383" s="5"/>
      <c r="T383" s="5"/>
      <c r="U383" s="5"/>
      <c r="V383" s="5"/>
      <c r="W383" s="5"/>
      <c r="X383" s="5"/>
      <c r="Y383" s="5"/>
      <c r="Z383" s="5"/>
      <c r="AA383" s="5"/>
      <c r="AB383" s="5"/>
      <c r="AC383" s="5"/>
      <c r="AD383" s="5"/>
      <c r="AE383" s="5"/>
      <c r="AF383" s="5"/>
    </row>
    <row r="384" spans="1:32" ht="21" customHeight="1">
      <c r="A384" s="5" t="s">
        <v>6608</v>
      </c>
      <c r="B384" s="5" t="s">
        <v>4311</v>
      </c>
      <c r="C384" s="5" t="s">
        <v>41</v>
      </c>
      <c r="D384" s="5" t="s">
        <v>169</v>
      </c>
      <c r="E384" s="5" t="s">
        <v>29</v>
      </c>
      <c r="F384" s="5">
        <v>10</v>
      </c>
      <c r="G384" s="5">
        <v>15</v>
      </c>
      <c r="H384" s="5" t="s">
        <v>56</v>
      </c>
      <c r="I384" s="5" t="s">
        <v>108</v>
      </c>
      <c r="J384" s="5" t="s">
        <v>117</v>
      </c>
      <c r="K384" s="5" t="s">
        <v>17323</v>
      </c>
      <c r="L384" s="5" t="s">
        <v>22080</v>
      </c>
      <c r="M384" s="5" t="s">
        <v>37</v>
      </c>
      <c r="N384" s="5" t="s">
        <v>55</v>
      </c>
      <c r="O384" s="5"/>
      <c r="P384" s="5" t="b">
        <f t="shared" ca="1" si="15"/>
        <v>1</v>
      </c>
      <c r="Q384" s="5"/>
      <c r="R384" s="5"/>
      <c r="S384" s="5"/>
      <c r="T384" s="5"/>
      <c r="U384" s="5"/>
      <c r="V384" s="5"/>
      <c r="W384" s="5"/>
      <c r="X384" s="5"/>
      <c r="Y384" s="5"/>
      <c r="Z384" s="5"/>
      <c r="AA384" s="5"/>
      <c r="AB384" s="5"/>
      <c r="AC384" s="5"/>
      <c r="AD384" s="5"/>
      <c r="AE384" s="5"/>
      <c r="AF384" s="5"/>
    </row>
    <row r="385" spans="1:32" ht="21" customHeight="1">
      <c r="A385" s="5" t="s">
        <v>6608</v>
      </c>
      <c r="B385" s="5" t="s">
        <v>22084</v>
      </c>
      <c r="C385" s="5" t="s">
        <v>41</v>
      </c>
      <c r="D385" s="5" t="s">
        <v>448</v>
      </c>
      <c r="E385" s="5" t="s">
        <v>29</v>
      </c>
      <c r="F385" s="5">
        <v>10</v>
      </c>
      <c r="G385" s="5">
        <v>15</v>
      </c>
      <c r="H385" s="5" t="s">
        <v>56</v>
      </c>
      <c r="I385" s="5" t="s">
        <v>31</v>
      </c>
      <c r="J385" s="5" t="s">
        <v>8641</v>
      </c>
      <c r="K385" s="5" t="s">
        <v>22085</v>
      </c>
      <c r="L385" s="5" t="s">
        <v>22086</v>
      </c>
      <c r="M385" s="5" t="s">
        <v>53</v>
      </c>
      <c r="N385" s="5" t="s">
        <v>55</v>
      </c>
      <c r="O385" s="5"/>
      <c r="P385" s="5" t="b">
        <f t="shared" ca="1" si="15"/>
        <v>1</v>
      </c>
      <c r="Q385" s="5"/>
      <c r="R385" s="5"/>
      <c r="S385" s="5"/>
      <c r="T385" s="5"/>
      <c r="U385" s="5"/>
      <c r="V385" s="5"/>
      <c r="W385" s="5"/>
      <c r="X385" s="5"/>
      <c r="Y385" s="5"/>
      <c r="Z385" s="5"/>
      <c r="AA385" s="5"/>
      <c r="AB385" s="5"/>
      <c r="AC385" s="5"/>
      <c r="AD385" s="5"/>
      <c r="AE385" s="5"/>
      <c r="AF385" s="5"/>
    </row>
    <row r="386" spans="1:32" ht="21" customHeight="1">
      <c r="A386" s="5" t="s">
        <v>22089</v>
      </c>
      <c r="B386" s="5" t="s">
        <v>4863</v>
      </c>
      <c r="C386" s="5" t="s">
        <v>41</v>
      </c>
      <c r="D386" s="5" t="s">
        <v>47</v>
      </c>
      <c r="E386" s="5" t="s">
        <v>45</v>
      </c>
      <c r="F386" s="5">
        <v>10</v>
      </c>
      <c r="G386" s="5">
        <v>20</v>
      </c>
      <c r="H386" s="5" t="s">
        <v>144</v>
      </c>
      <c r="I386" s="5" t="s">
        <v>66</v>
      </c>
      <c r="J386" s="5" t="s">
        <v>117</v>
      </c>
      <c r="K386" s="5" t="s">
        <v>22091</v>
      </c>
      <c r="L386" s="5" t="s">
        <v>22093</v>
      </c>
      <c r="M386" s="5" t="s">
        <v>53</v>
      </c>
      <c r="N386" s="5" t="s">
        <v>55</v>
      </c>
      <c r="O386" s="5"/>
      <c r="P386" s="5" t="b">
        <f t="shared" ca="1" si="15"/>
        <v>1</v>
      </c>
      <c r="Q386" s="5"/>
      <c r="R386" s="5"/>
      <c r="S386" s="5"/>
      <c r="T386" s="5"/>
      <c r="U386" s="5"/>
      <c r="V386" s="5"/>
      <c r="W386" s="5"/>
      <c r="X386" s="5"/>
      <c r="Y386" s="5"/>
      <c r="Z386" s="5"/>
      <c r="AA386" s="5"/>
      <c r="AB386" s="5"/>
      <c r="AC386" s="5"/>
      <c r="AD386" s="5"/>
      <c r="AE386" s="5"/>
      <c r="AF386" s="5"/>
    </row>
    <row r="387" spans="1:32" ht="21" customHeight="1">
      <c r="A387" s="5" t="s">
        <v>22096</v>
      </c>
      <c r="B387" s="5" t="s">
        <v>22098</v>
      </c>
      <c r="C387" s="5" t="s">
        <v>41</v>
      </c>
      <c r="D387" s="5" t="s">
        <v>43</v>
      </c>
      <c r="E387" s="5" t="s">
        <v>45</v>
      </c>
      <c r="F387" s="5">
        <v>10</v>
      </c>
      <c r="G387" s="5">
        <v>15</v>
      </c>
      <c r="H387" s="5" t="s">
        <v>56</v>
      </c>
      <c r="I387" s="7" t="s">
        <v>24</v>
      </c>
      <c r="J387" s="5" t="s">
        <v>3700</v>
      </c>
      <c r="K387" s="5" t="s">
        <v>22100</v>
      </c>
      <c r="L387" s="5" t="s">
        <v>22103</v>
      </c>
      <c r="M387" s="5" t="s">
        <v>42</v>
      </c>
      <c r="N387" s="5" t="s">
        <v>38</v>
      </c>
      <c r="O387" s="5"/>
      <c r="P387" s="5" t="b">
        <f t="shared" ca="1" si="15"/>
        <v>1</v>
      </c>
      <c r="Q387" s="5" t="b">
        <f ca="1">IFERROR(__xludf.DUMMYFUNCTION("REGEXMATCH(L387,""(?i)swift"")"),TRUE)</f>
        <v>1</v>
      </c>
      <c r="R387" s="5"/>
      <c r="S387" s="5"/>
      <c r="T387" s="5"/>
      <c r="U387" s="5"/>
      <c r="V387" s="5"/>
      <c r="W387" s="5"/>
      <c r="X387" s="5"/>
      <c r="Y387" s="5"/>
      <c r="Z387" s="5"/>
      <c r="AA387" s="5"/>
      <c r="AB387" s="5"/>
      <c r="AC387" s="5"/>
      <c r="AD387" s="5"/>
      <c r="AE387" s="5"/>
      <c r="AF387" s="5"/>
    </row>
    <row r="388" spans="1:32" ht="21" customHeight="1">
      <c r="A388" s="5" t="s">
        <v>6608</v>
      </c>
      <c r="B388" s="5" t="s">
        <v>22110</v>
      </c>
      <c r="C388" s="5" t="s">
        <v>41</v>
      </c>
      <c r="D388" s="5" t="s">
        <v>94</v>
      </c>
      <c r="E388" s="5" t="s">
        <v>45</v>
      </c>
      <c r="F388" s="5">
        <v>10</v>
      </c>
      <c r="G388" s="5">
        <v>15</v>
      </c>
      <c r="H388" s="5" t="s">
        <v>56</v>
      </c>
      <c r="I388" s="5" t="s">
        <v>108</v>
      </c>
      <c r="J388" s="5" t="s">
        <v>76</v>
      </c>
      <c r="K388" s="5" t="s">
        <v>1100</v>
      </c>
      <c r="L388" s="5" t="s">
        <v>22113</v>
      </c>
      <c r="M388" s="5" t="s">
        <v>37</v>
      </c>
      <c r="N388" s="5" t="s">
        <v>55</v>
      </c>
      <c r="O388" s="5"/>
      <c r="P388" s="5" t="b">
        <f t="shared" ca="1" si="15"/>
        <v>1</v>
      </c>
      <c r="Q388" s="5"/>
      <c r="R388" s="5"/>
      <c r="S388" s="5"/>
      <c r="T388" s="5"/>
      <c r="U388" s="5"/>
      <c r="V388" s="5"/>
      <c r="W388" s="5"/>
      <c r="X388" s="5"/>
      <c r="Y388" s="5"/>
      <c r="Z388" s="5"/>
      <c r="AA388" s="5"/>
      <c r="AB388" s="5"/>
      <c r="AC388" s="5"/>
      <c r="AD388" s="5"/>
      <c r="AE388" s="5"/>
      <c r="AF388" s="5"/>
    </row>
    <row r="389" spans="1:32" ht="21" customHeight="1">
      <c r="A389" s="5" t="s">
        <v>22115</v>
      </c>
      <c r="B389" s="5" t="s">
        <v>22116</v>
      </c>
      <c r="C389" s="5" t="s">
        <v>41</v>
      </c>
      <c r="D389" s="5" t="s">
        <v>47</v>
      </c>
      <c r="E389" s="5" t="s">
        <v>45</v>
      </c>
      <c r="F389" s="5">
        <v>10</v>
      </c>
      <c r="G389" s="5">
        <v>15</v>
      </c>
      <c r="H389" s="5" t="s">
        <v>56</v>
      </c>
      <c r="I389" s="5" t="s">
        <v>108</v>
      </c>
      <c r="J389" s="5" t="s">
        <v>161</v>
      </c>
      <c r="K389" s="5" t="s">
        <v>22117</v>
      </c>
      <c r="L389" s="5" t="s">
        <v>22119</v>
      </c>
      <c r="M389" s="5" t="s">
        <v>42</v>
      </c>
      <c r="N389" s="5" t="s">
        <v>55</v>
      </c>
      <c r="O389" s="5"/>
      <c r="P389" s="5" t="b">
        <f t="shared" ca="1" si="15"/>
        <v>1</v>
      </c>
      <c r="Q389" s="5" t="b">
        <f ca="1">IFERROR(__xludf.DUMMYFUNCTION("REGEXMATCH(L389,""(?i)swift"")"),TRUE)</f>
        <v>1</v>
      </c>
      <c r="R389" s="5"/>
      <c r="S389" s="5"/>
      <c r="T389" s="5"/>
      <c r="U389" s="5"/>
      <c r="V389" s="5"/>
      <c r="W389" s="5"/>
      <c r="X389" s="5"/>
      <c r="Y389" s="5"/>
      <c r="Z389" s="5"/>
      <c r="AA389" s="5"/>
      <c r="AB389" s="5"/>
      <c r="AC389" s="5"/>
      <c r="AD389" s="5"/>
      <c r="AE389" s="5"/>
      <c r="AF389" s="5"/>
    </row>
    <row r="390" spans="1:32" ht="21" customHeight="1">
      <c r="A390" s="5" t="s">
        <v>6608</v>
      </c>
      <c r="B390" s="5" t="s">
        <v>13142</v>
      </c>
      <c r="C390" s="5" t="s">
        <v>41</v>
      </c>
      <c r="D390" s="5" t="s">
        <v>94</v>
      </c>
      <c r="E390" s="5" t="s">
        <v>45</v>
      </c>
      <c r="F390" s="5">
        <v>10</v>
      </c>
      <c r="G390" s="5">
        <v>15</v>
      </c>
      <c r="H390" s="5" t="s">
        <v>56</v>
      </c>
      <c r="I390" s="5" t="s">
        <v>31</v>
      </c>
      <c r="J390" s="5" t="s">
        <v>6296</v>
      </c>
      <c r="K390" s="5" t="s">
        <v>610</v>
      </c>
      <c r="L390" s="5" t="s">
        <v>22131</v>
      </c>
      <c r="M390" s="5" t="s">
        <v>53</v>
      </c>
      <c r="N390" s="5" t="s">
        <v>55</v>
      </c>
      <c r="O390" s="5"/>
      <c r="P390" s="5" t="b">
        <f t="shared" ca="1" si="15"/>
        <v>1</v>
      </c>
      <c r="Q390" s="5"/>
      <c r="R390" s="5"/>
      <c r="S390" s="5"/>
      <c r="T390" s="5"/>
      <c r="U390" s="5"/>
      <c r="V390" s="5"/>
      <c r="W390" s="5"/>
      <c r="X390" s="5"/>
      <c r="Y390" s="5"/>
      <c r="Z390" s="5"/>
      <c r="AA390" s="5"/>
      <c r="AB390" s="5"/>
      <c r="AC390" s="5"/>
      <c r="AD390" s="5"/>
      <c r="AE390" s="5"/>
      <c r="AF390" s="5"/>
    </row>
    <row r="391" spans="1:32" ht="21" customHeight="1">
      <c r="A391" s="5" t="s">
        <v>6608</v>
      </c>
      <c r="B391" s="5" t="s">
        <v>22136</v>
      </c>
      <c r="C391" s="5" t="s">
        <v>41</v>
      </c>
      <c r="D391" s="5" t="s">
        <v>114</v>
      </c>
      <c r="E391" s="5" t="s">
        <v>45</v>
      </c>
      <c r="F391" s="5">
        <v>10</v>
      </c>
      <c r="G391" s="5">
        <v>20</v>
      </c>
      <c r="H391" s="5" t="s">
        <v>144</v>
      </c>
      <c r="I391" s="5" t="s">
        <v>31</v>
      </c>
      <c r="J391" s="5" t="s">
        <v>187</v>
      </c>
      <c r="K391" s="5" t="s">
        <v>22138</v>
      </c>
      <c r="L391" s="5" t="s">
        <v>22141</v>
      </c>
      <c r="M391" s="5" t="s">
        <v>53</v>
      </c>
      <c r="N391" s="5" t="s">
        <v>55</v>
      </c>
      <c r="O391" s="5"/>
      <c r="P391" s="5" t="b">
        <f t="shared" ca="1" si="15"/>
        <v>1</v>
      </c>
      <c r="Q391" s="5"/>
      <c r="R391" s="5"/>
      <c r="S391" s="5"/>
      <c r="T391" s="5"/>
      <c r="U391" s="5"/>
      <c r="V391" s="5"/>
      <c r="W391" s="5"/>
      <c r="X391" s="5"/>
      <c r="Y391" s="5"/>
      <c r="Z391" s="5"/>
      <c r="AA391" s="5"/>
      <c r="AB391" s="5"/>
      <c r="AC391" s="5"/>
      <c r="AD391" s="5"/>
      <c r="AE391" s="5"/>
      <c r="AF391" s="5"/>
    </row>
    <row r="392" spans="1:32" ht="21" customHeight="1">
      <c r="A392" s="5" t="s">
        <v>6608</v>
      </c>
      <c r="B392" s="5" t="s">
        <v>22146</v>
      </c>
      <c r="C392" s="5" t="s">
        <v>41</v>
      </c>
      <c r="D392" s="5" t="s">
        <v>47</v>
      </c>
      <c r="E392" s="5" t="s">
        <v>45</v>
      </c>
      <c r="F392" s="5">
        <v>10</v>
      </c>
      <c r="G392" s="5">
        <v>20</v>
      </c>
      <c r="H392" s="5" t="s">
        <v>144</v>
      </c>
      <c r="I392" s="5" t="s">
        <v>108</v>
      </c>
      <c r="J392" s="5" t="s">
        <v>57</v>
      </c>
      <c r="K392" s="5" t="s">
        <v>22147</v>
      </c>
      <c r="L392" s="5" t="s">
        <v>22149</v>
      </c>
      <c r="M392" s="5" t="s">
        <v>167</v>
      </c>
      <c r="N392" s="5" t="s">
        <v>38</v>
      </c>
      <c r="O392" s="5"/>
      <c r="P392" s="5" t="b">
        <f t="shared" ca="1" si="15"/>
        <v>1</v>
      </c>
      <c r="Q392" s="5"/>
      <c r="R392" s="5"/>
      <c r="S392" s="5"/>
      <c r="T392" s="5"/>
      <c r="U392" s="5"/>
      <c r="V392" s="5"/>
      <c r="W392" s="5"/>
      <c r="X392" s="5"/>
      <c r="Y392" s="5"/>
      <c r="Z392" s="5"/>
      <c r="AA392" s="5"/>
      <c r="AB392" s="5"/>
      <c r="AC392" s="5"/>
      <c r="AD392" s="5"/>
      <c r="AE392" s="5"/>
      <c r="AF392" s="5"/>
    </row>
    <row r="393" spans="1:32" ht="21" customHeight="1">
      <c r="A393" s="5" t="s">
        <v>22152</v>
      </c>
      <c r="B393" s="5" t="s">
        <v>1687</v>
      </c>
      <c r="C393" s="5" t="s">
        <v>41</v>
      </c>
      <c r="D393" s="5" t="s">
        <v>94</v>
      </c>
      <c r="E393" s="5" t="s">
        <v>29</v>
      </c>
      <c r="F393" s="5">
        <v>10</v>
      </c>
      <c r="G393" s="5">
        <v>20</v>
      </c>
      <c r="H393" s="5" t="s">
        <v>144</v>
      </c>
      <c r="I393" s="5" t="s">
        <v>108</v>
      </c>
      <c r="J393" s="5" t="s">
        <v>57</v>
      </c>
      <c r="K393" s="5" t="s">
        <v>22154</v>
      </c>
      <c r="L393" s="5" t="s">
        <v>22156</v>
      </c>
      <c r="M393" s="5" t="s">
        <v>42</v>
      </c>
      <c r="N393" s="5" t="s">
        <v>405</v>
      </c>
      <c r="O393" s="5"/>
      <c r="P393" s="5" t="b">
        <f t="shared" ca="1" si="15"/>
        <v>1</v>
      </c>
      <c r="Q393" s="5" t="b">
        <f ca="1">IFERROR(__xludf.DUMMYFUNCTION("REGEXMATCH(L393,""(?i)swift"")"),TRUE)</f>
        <v>1</v>
      </c>
      <c r="R393" s="5"/>
      <c r="S393" s="5"/>
      <c r="T393" s="5"/>
      <c r="U393" s="5"/>
      <c r="V393" s="5"/>
      <c r="W393" s="5"/>
      <c r="X393" s="5"/>
      <c r="Y393" s="5"/>
      <c r="Z393" s="5"/>
      <c r="AA393" s="5"/>
      <c r="AB393" s="5"/>
      <c r="AC393" s="5"/>
      <c r="AD393" s="5"/>
      <c r="AE393" s="5"/>
      <c r="AF393" s="5"/>
    </row>
    <row r="394" spans="1:32" ht="21" customHeight="1">
      <c r="A394" s="5" t="s">
        <v>6608</v>
      </c>
      <c r="B394" s="5" t="s">
        <v>22164</v>
      </c>
      <c r="C394" s="5" t="s">
        <v>41</v>
      </c>
      <c r="D394" s="5" t="s">
        <v>94</v>
      </c>
      <c r="E394" s="5" t="s">
        <v>29</v>
      </c>
      <c r="F394" s="5">
        <v>10</v>
      </c>
      <c r="G394" s="5">
        <v>15</v>
      </c>
      <c r="H394" s="5" t="s">
        <v>56</v>
      </c>
      <c r="I394" s="7" t="s">
        <v>24</v>
      </c>
      <c r="J394" s="5" t="s">
        <v>117</v>
      </c>
      <c r="K394" s="5" t="s">
        <v>22166</v>
      </c>
      <c r="L394" s="5" t="s">
        <v>22168</v>
      </c>
      <c r="M394" s="5" t="s">
        <v>53</v>
      </c>
      <c r="N394" s="5" t="s">
        <v>55</v>
      </c>
      <c r="O394" s="5"/>
      <c r="P394" s="5" t="b">
        <f t="shared" ca="1" si="15"/>
        <v>1</v>
      </c>
      <c r="Q394" s="5"/>
      <c r="R394" s="5"/>
      <c r="S394" s="5"/>
      <c r="T394" s="5"/>
      <c r="U394" s="5"/>
      <c r="V394" s="5"/>
      <c r="W394" s="5"/>
      <c r="X394" s="5"/>
      <c r="Y394" s="5"/>
      <c r="Z394" s="5"/>
      <c r="AA394" s="5"/>
      <c r="AB394" s="5"/>
      <c r="AC394" s="5"/>
      <c r="AD394" s="5"/>
      <c r="AE394" s="5"/>
      <c r="AF394" s="5"/>
    </row>
    <row r="395" spans="1:32" ht="21" customHeight="1">
      <c r="A395" s="5" t="s">
        <v>6608</v>
      </c>
      <c r="B395" s="5" t="s">
        <v>22170</v>
      </c>
      <c r="C395" s="5" t="s">
        <v>41</v>
      </c>
      <c r="D395" s="5" t="s">
        <v>47</v>
      </c>
      <c r="E395" s="5" t="s">
        <v>29</v>
      </c>
      <c r="F395" s="5">
        <v>10</v>
      </c>
      <c r="G395" s="5">
        <v>15</v>
      </c>
      <c r="H395" s="5" t="s">
        <v>56</v>
      </c>
      <c r="I395" s="5" t="s">
        <v>108</v>
      </c>
      <c r="J395" s="5" t="s">
        <v>2745</v>
      </c>
      <c r="K395" s="5" t="s">
        <v>22172</v>
      </c>
      <c r="L395" s="5" t="s">
        <v>22173</v>
      </c>
      <c r="M395" s="5" t="s">
        <v>37</v>
      </c>
      <c r="N395" s="5" t="s">
        <v>55</v>
      </c>
      <c r="O395" s="5"/>
      <c r="P395" s="5" t="b">
        <f t="shared" ca="1" si="15"/>
        <v>1</v>
      </c>
      <c r="Q395" s="5"/>
      <c r="R395" s="5"/>
      <c r="S395" s="5"/>
      <c r="T395" s="5"/>
      <c r="U395" s="5"/>
      <c r="V395" s="5"/>
      <c r="W395" s="5"/>
      <c r="X395" s="5"/>
      <c r="Y395" s="5"/>
      <c r="Z395" s="5"/>
      <c r="AA395" s="5"/>
      <c r="AB395" s="5"/>
      <c r="AC395" s="5"/>
      <c r="AD395" s="5"/>
      <c r="AE395" s="5"/>
      <c r="AF395" s="5"/>
    </row>
    <row r="396" spans="1:32" ht="21" customHeight="1">
      <c r="A396" s="5" t="s">
        <v>22179</v>
      </c>
      <c r="B396" s="5" t="s">
        <v>6902</v>
      </c>
      <c r="C396" s="5" t="s">
        <v>41</v>
      </c>
      <c r="D396" s="5" t="s">
        <v>114</v>
      </c>
      <c r="E396" s="5" t="s">
        <v>45</v>
      </c>
      <c r="F396" s="5">
        <v>10</v>
      </c>
      <c r="G396" s="5">
        <v>15</v>
      </c>
      <c r="H396" s="5" t="s">
        <v>56</v>
      </c>
      <c r="I396" s="5" t="s">
        <v>125</v>
      </c>
      <c r="J396" s="5" t="s">
        <v>110</v>
      </c>
      <c r="K396" s="5" t="s">
        <v>22180</v>
      </c>
      <c r="L396" s="5" t="s">
        <v>22181</v>
      </c>
      <c r="M396" s="5" t="s">
        <v>53</v>
      </c>
      <c r="N396" s="5" t="s">
        <v>55</v>
      </c>
      <c r="O396" s="5"/>
      <c r="P396" s="5" t="b">
        <f t="shared" ca="1" si="15"/>
        <v>1</v>
      </c>
      <c r="Q396" s="5"/>
      <c r="R396" s="5"/>
      <c r="S396" s="5"/>
      <c r="T396" s="5"/>
      <c r="U396" s="5"/>
      <c r="V396" s="5"/>
      <c r="W396" s="5"/>
      <c r="X396" s="5"/>
      <c r="Y396" s="5"/>
      <c r="Z396" s="5"/>
      <c r="AA396" s="5"/>
      <c r="AB396" s="5"/>
      <c r="AC396" s="5"/>
      <c r="AD396" s="5"/>
      <c r="AE396" s="5"/>
      <c r="AF396" s="5"/>
    </row>
    <row r="397" spans="1:32" ht="21" customHeight="1">
      <c r="A397" s="5" t="s">
        <v>6608</v>
      </c>
      <c r="B397" s="5" t="s">
        <v>22187</v>
      </c>
      <c r="C397" s="5" t="s">
        <v>41</v>
      </c>
      <c r="D397" s="5" t="s">
        <v>47</v>
      </c>
      <c r="E397" s="5" t="s">
        <v>29</v>
      </c>
      <c r="F397" s="5">
        <v>10</v>
      </c>
      <c r="G397" s="5">
        <v>15</v>
      </c>
      <c r="H397" s="5" t="s">
        <v>56</v>
      </c>
      <c r="I397" s="5" t="s">
        <v>108</v>
      </c>
      <c r="J397" s="5" t="s">
        <v>57</v>
      </c>
      <c r="K397" s="5" t="s">
        <v>22188</v>
      </c>
      <c r="L397" s="5" t="s">
        <v>22189</v>
      </c>
      <c r="M397" s="5" t="s">
        <v>42</v>
      </c>
      <c r="N397" s="5" t="s">
        <v>38</v>
      </c>
      <c r="O397" s="5"/>
      <c r="P397" s="5" t="b">
        <f t="shared" ca="1" si="15"/>
        <v>1</v>
      </c>
      <c r="Q397" s="5"/>
      <c r="R397" s="5"/>
      <c r="S397" s="5"/>
      <c r="T397" s="5"/>
      <c r="U397" s="5"/>
      <c r="V397" s="5"/>
      <c r="W397" s="5"/>
      <c r="X397" s="5"/>
      <c r="Y397" s="5"/>
      <c r="Z397" s="5"/>
      <c r="AA397" s="5"/>
      <c r="AB397" s="5"/>
      <c r="AC397" s="5"/>
      <c r="AD397" s="5"/>
      <c r="AE397" s="5"/>
      <c r="AF397" s="5"/>
    </row>
    <row r="398" spans="1:32" ht="21" customHeight="1">
      <c r="A398" s="5" t="s">
        <v>22191</v>
      </c>
      <c r="B398" s="5" t="s">
        <v>7068</v>
      </c>
      <c r="C398" s="5" t="s">
        <v>41</v>
      </c>
      <c r="D398" s="5" t="s">
        <v>874</v>
      </c>
      <c r="E398" s="5" t="s">
        <v>29</v>
      </c>
      <c r="F398" s="5">
        <v>10</v>
      </c>
      <c r="G398" s="5">
        <v>18</v>
      </c>
      <c r="H398" s="5" t="s">
        <v>964</v>
      </c>
      <c r="I398" s="5" t="s">
        <v>66</v>
      </c>
      <c r="J398" s="5" t="s">
        <v>1505</v>
      </c>
      <c r="K398" s="9" t="s">
        <v>47</v>
      </c>
      <c r="L398" s="5" t="s">
        <v>22193</v>
      </c>
      <c r="M398" s="5" t="s">
        <v>42</v>
      </c>
      <c r="N398" s="5" t="s">
        <v>55</v>
      </c>
      <c r="O398" s="5"/>
      <c r="P398" s="5" t="b">
        <f t="shared" ca="1" si="15"/>
        <v>1</v>
      </c>
      <c r="Q398" s="5"/>
      <c r="R398" s="5"/>
      <c r="S398" s="5"/>
      <c r="T398" s="5"/>
      <c r="U398" s="5"/>
      <c r="V398" s="5"/>
      <c r="W398" s="5"/>
      <c r="X398" s="5"/>
      <c r="Y398" s="5"/>
      <c r="Z398" s="5"/>
      <c r="AA398" s="5"/>
      <c r="AB398" s="5"/>
      <c r="AC398" s="5"/>
      <c r="AD398" s="5"/>
      <c r="AE398" s="5"/>
      <c r="AF398" s="5"/>
    </row>
    <row r="399" spans="1:32" ht="21" customHeight="1">
      <c r="A399" s="5" t="s">
        <v>22195</v>
      </c>
      <c r="B399" s="5" t="s">
        <v>22196</v>
      </c>
      <c r="C399" s="5" t="s">
        <v>41</v>
      </c>
      <c r="D399" s="5" t="s">
        <v>94</v>
      </c>
      <c r="E399" s="5" t="s">
        <v>29</v>
      </c>
      <c r="F399" s="5">
        <v>10</v>
      </c>
      <c r="G399" s="5">
        <v>18</v>
      </c>
      <c r="H399" s="5" t="s">
        <v>964</v>
      </c>
      <c r="I399" s="5" t="s">
        <v>125</v>
      </c>
      <c r="J399" s="5" t="s">
        <v>110</v>
      </c>
      <c r="K399" s="5" t="s">
        <v>22197</v>
      </c>
      <c r="L399" s="5" t="s">
        <v>22198</v>
      </c>
      <c r="M399" s="5" t="s">
        <v>100</v>
      </c>
      <c r="N399" s="5" t="s">
        <v>271</v>
      </c>
      <c r="O399" s="5"/>
      <c r="P399" s="5" t="b">
        <f t="shared" ca="1" si="15"/>
        <v>1</v>
      </c>
      <c r="Q399" s="5"/>
      <c r="R399" s="5"/>
      <c r="S399" s="5"/>
      <c r="T399" s="5"/>
      <c r="U399" s="5"/>
      <c r="V399" s="5"/>
      <c r="W399" s="5"/>
      <c r="X399" s="5"/>
      <c r="Y399" s="5"/>
      <c r="Z399" s="5"/>
      <c r="AA399" s="5"/>
      <c r="AB399" s="5"/>
      <c r="AC399" s="5"/>
      <c r="AD399" s="5"/>
      <c r="AE399" s="5"/>
      <c r="AF399" s="5"/>
    </row>
    <row r="400" spans="1:32" ht="21" customHeight="1">
      <c r="A400" s="5" t="s">
        <v>6608</v>
      </c>
      <c r="B400" s="5" t="s">
        <v>18141</v>
      </c>
      <c r="C400" s="5" t="s">
        <v>41</v>
      </c>
      <c r="D400" s="5" t="s">
        <v>94</v>
      </c>
      <c r="E400" s="5" t="s">
        <v>45</v>
      </c>
      <c r="F400" s="5">
        <v>10</v>
      </c>
      <c r="G400" s="5">
        <v>15</v>
      </c>
      <c r="H400" s="5" t="s">
        <v>56</v>
      </c>
      <c r="I400" s="7" t="s">
        <v>24</v>
      </c>
      <c r="J400" s="5" t="s">
        <v>444</v>
      </c>
      <c r="K400" s="5" t="s">
        <v>22201</v>
      </c>
      <c r="L400" s="5" t="s">
        <v>22202</v>
      </c>
      <c r="M400" s="5" t="s">
        <v>1599</v>
      </c>
      <c r="N400" s="5" t="s">
        <v>55</v>
      </c>
      <c r="O400" s="5"/>
      <c r="P400" s="5" t="b">
        <f t="shared" ca="1" si="15"/>
        <v>1</v>
      </c>
      <c r="Q400" s="5"/>
      <c r="R400" s="5"/>
      <c r="S400" s="5"/>
      <c r="T400" s="5"/>
      <c r="U400" s="5"/>
      <c r="V400" s="5"/>
      <c r="W400" s="5"/>
      <c r="X400" s="5"/>
      <c r="Y400" s="5"/>
      <c r="Z400" s="5"/>
      <c r="AA400" s="5"/>
      <c r="AB400" s="5"/>
      <c r="AC400" s="5"/>
      <c r="AD400" s="5"/>
      <c r="AE400" s="5"/>
      <c r="AF400" s="5"/>
    </row>
    <row r="401" spans="1:32" ht="21" customHeight="1">
      <c r="A401" s="5" t="s">
        <v>10004</v>
      </c>
      <c r="B401" s="5" t="s">
        <v>13215</v>
      </c>
      <c r="C401" s="5" t="s">
        <v>41</v>
      </c>
      <c r="D401" s="5" t="s">
        <v>94</v>
      </c>
      <c r="E401" s="5" t="s">
        <v>45</v>
      </c>
      <c r="F401" s="5">
        <v>10</v>
      </c>
      <c r="G401" s="5">
        <v>15</v>
      </c>
      <c r="H401" s="5" t="s">
        <v>56</v>
      </c>
      <c r="I401" s="5" t="s">
        <v>108</v>
      </c>
      <c r="J401" s="5" t="s">
        <v>161</v>
      </c>
      <c r="K401" s="5" t="s">
        <v>2159</v>
      </c>
      <c r="L401" s="5" t="s">
        <v>22205</v>
      </c>
      <c r="M401" s="5" t="s">
        <v>37</v>
      </c>
      <c r="N401" s="5" t="s">
        <v>237</v>
      </c>
      <c r="O401" s="5"/>
      <c r="P401" s="5" t="b">
        <f t="shared" ca="1" si="15"/>
        <v>1</v>
      </c>
      <c r="Q401" s="5" t="b">
        <f ca="1">IFERROR(__xludf.DUMMYFUNCTION("REGEXMATCH(L401,""(?i)swift"")"),TRUE)</f>
        <v>1</v>
      </c>
      <c r="R401" s="5"/>
      <c r="S401" s="5"/>
      <c r="T401" s="5"/>
      <c r="U401" s="5"/>
      <c r="V401" s="5"/>
      <c r="W401" s="5"/>
      <c r="X401" s="5"/>
      <c r="Y401" s="5"/>
      <c r="Z401" s="5"/>
      <c r="AA401" s="5"/>
      <c r="AB401" s="5"/>
      <c r="AC401" s="5"/>
      <c r="AD401" s="5"/>
      <c r="AE401" s="5"/>
      <c r="AF401" s="5"/>
    </row>
    <row r="402" spans="1:32" ht="21" customHeight="1">
      <c r="A402" s="5" t="s">
        <v>22210</v>
      </c>
      <c r="B402" s="5" t="s">
        <v>12812</v>
      </c>
      <c r="C402" s="5" t="s">
        <v>41</v>
      </c>
      <c r="D402" s="5" t="s">
        <v>94</v>
      </c>
      <c r="E402" s="5" t="s">
        <v>45</v>
      </c>
      <c r="F402" s="5">
        <v>10</v>
      </c>
      <c r="G402" s="5">
        <v>15</v>
      </c>
      <c r="H402" s="5" t="s">
        <v>56</v>
      </c>
      <c r="I402" s="5" t="s">
        <v>31</v>
      </c>
      <c r="J402" s="5" t="s">
        <v>947</v>
      </c>
      <c r="K402" s="5" t="s">
        <v>22213</v>
      </c>
      <c r="L402" s="5" t="s">
        <v>22214</v>
      </c>
      <c r="M402" s="5" t="s">
        <v>37</v>
      </c>
      <c r="N402" s="5" t="s">
        <v>55</v>
      </c>
      <c r="O402" s="5"/>
      <c r="P402" s="5" t="b">
        <f t="shared" ca="1" si="15"/>
        <v>1</v>
      </c>
      <c r="Q402" s="5"/>
      <c r="R402" s="5"/>
      <c r="S402" s="5"/>
      <c r="T402" s="5"/>
      <c r="U402" s="5"/>
      <c r="V402" s="5"/>
      <c r="W402" s="5"/>
      <c r="X402" s="5"/>
      <c r="Y402" s="5"/>
      <c r="Z402" s="5"/>
      <c r="AA402" s="5"/>
      <c r="AB402" s="5"/>
      <c r="AC402" s="5"/>
      <c r="AD402" s="5"/>
      <c r="AE402" s="5"/>
      <c r="AF402" s="5"/>
    </row>
    <row r="403" spans="1:32" ht="21" customHeight="1">
      <c r="A403" s="5" t="s">
        <v>22224</v>
      </c>
      <c r="B403" s="5" t="s">
        <v>22116</v>
      </c>
      <c r="C403" s="5" t="s">
        <v>41</v>
      </c>
      <c r="D403" s="5" t="s">
        <v>47</v>
      </c>
      <c r="E403" s="5" t="s">
        <v>45</v>
      </c>
      <c r="F403" s="5">
        <v>10</v>
      </c>
      <c r="G403" s="5">
        <v>20</v>
      </c>
      <c r="H403" s="5" t="s">
        <v>144</v>
      </c>
      <c r="I403" s="5" t="s">
        <v>108</v>
      </c>
      <c r="J403" s="5" t="s">
        <v>161</v>
      </c>
      <c r="K403" s="5" t="s">
        <v>22226</v>
      </c>
      <c r="L403" s="5" t="s">
        <v>22227</v>
      </c>
      <c r="M403" s="5" t="s">
        <v>42</v>
      </c>
      <c r="N403" s="5" t="s">
        <v>55</v>
      </c>
      <c r="O403" s="5"/>
      <c r="P403" s="5" t="b">
        <f t="shared" ca="1" si="15"/>
        <v>1</v>
      </c>
      <c r="Q403" s="5" t="b">
        <f ca="1">IFERROR(__xludf.DUMMYFUNCTION("REGEXMATCH(L403,""(?i)swift"")"),TRUE)</f>
        <v>1</v>
      </c>
      <c r="R403" s="5"/>
      <c r="S403" s="5"/>
      <c r="T403" s="5"/>
      <c r="U403" s="5"/>
      <c r="V403" s="5"/>
      <c r="W403" s="5"/>
      <c r="X403" s="5"/>
      <c r="Y403" s="5"/>
      <c r="Z403" s="5"/>
      <c r="AA403" s="5"/>
      <c r="AB403" s="5"/>
      <c r="AC403" s="5"/>
      <c r="AD403" s="5"/>
      <c r="AE403" s="5"/>
      <c r="AF403" s="5"/>
    </row>
    <row r="404" spans="1:32" ht="21" customHeight="1">
      <c r="A404" s="5" t="s">
        <v>22230</v>
      </c>
      <c r="B404" s="5" t="s">
        <v>14764</v>
      </c>
      <c r="C404" s="5" t="s">
        <v>41</v>
      </c>
      <c r="D404" s="5" t="s">
        <v>47</v>
      </c>
      <c r="E404" s="5" t="s">
        <v>29</v>
      </c>
      <c r="F404" s="5">
        <v>10</v>
      </c>
      <c r="G404" s="5">
        <v>16</v>
      </c>
      <c r="H404" s="5" t="s">
        <v>2314</v>
      </c>
      <c r="I404" s="5" t="s">
        <v>108</v>
      </c>
      <c r="J404" s="5" t="s">
        <v>4234</v>
      </c>
      <c r="K404" s="5" t="s">
        <v>22231</v>
      </c>
      <c r="L404" s="5" t="s">
        <v>22233</v>
      </c>
      <c r="M404" s="5" t="s">
        <v>37</v>
      </c>
      <c r="N404" s="5" t="s">
        <v>55</v>
      </c>
      <c r="O404" s="5"/>
      <c r="P404" s="5" t="b">
        <f t="shared" ca="1" si="15"/>
        <v>1</v>
      </c>
      <c r="Q404" s="5"/>
      <c r="R404" s="5"/>
      <c r="S404" s="5"/>
      <c r="T404" s="5"/>
      <c r="U404" s="5"/>
      <c r="V404" s="5"/>
      <c r="W404" s="5"/>
      <c r="X404" s="5"/>
      <c r="Y404" s="5"/>
      <c r="Z404" s="5"/>
      <c r="AA404" s="5"/>
      <c r="AB404" s="5"/>
      <c r="AC404" s="5"/>
      <c r="AD404" s="5"/>
      <c r="AE404" s="5"/>
      <c r="AF404" s="5"/>
    </row>
    <row r="405" spans="1:32" ht="21" customHeight="1">
      <c r="A405" s="5" t="s">
        <v>13569</v>
      </c>
      <c r="B405" s="5" t="s">
        <v>1786</v>
      </c>
      <c r="C405" s="5" t="s">
        <v>41</v>
      </c>
      <c r="D405" s="5" t="s">
        <v>94</v>
      </c>
      <c r="E405" s="5" t="s">
        <v>29</v>
      </c>
      <c r="F405" s="5">
        <v>10</v>
      </c>
      <c r="G405" s="5">
        <v>15</v>
      </c>
      <c r="H405" s="5" t="s">
        <v>56</v>
      </c>
      <c r="I405" s="5" t="s">
        <v>108</v>
      </c>
      <c r="J405" s="5" t="s">
        <v>48</v>
      </c>
      <c r="K405" s="5" t="s">
        <v>17021</v>
      </c>
      <c r="L405" s="9" t="s">
        <v>47</v>
      </c>
      <c r="M405" s="5" t="s">
        <v>42</v>
      </c>
      <c r="N405" s="5" t="s">
        <v>38</v>
      </c>
      <c r="O405" s="5"/>
      <c r="P405" s="5" t="b">
        <f t="shared" ca="1" si="15"/>
        <v>1</v>
      </c>
      <c r="Q405" s="9"/>
      <c r="R405" s="5"/>
      <c r="S405" s="5"/>
      <c r="T405" s="5"/>
      <c r="U405" s="5"/>
      <c r="V405" s="5"/>
      <c r="W405" s="5"/>
      <c r="X405" s="5"/>
      <c r="Y405" s="5"/>
      <c r="Z405" s="5"/>
      <c r="AA405" s="5"/>
      <c r="AB405" s="5"/>
      <c r="AC405" s="5"/>
      <c r="AD405" s="5"/>
      <c r="AE405" s="5"/>
      <c r="AF405" s="5"/>
    </row>
    <row r="406" spans="1:32" ht="21" customHeight="1">
      <c r="A406" s="5" t="s">
        <v>6608</v>
      </c>
      <c r="B406" s="5" t="s">
        <v>22237</v>
      </c>
      <c r="C406" s="5" t="s">
        <v>41</v>
      </c>
      <c r="D406" s="5" t="s">
        <v>94</v>
      </c>
      <c r="E406" s="5" t="s">
        <v>45</v>
      </c>
      <c r="F406" s="5">
        <v>10</v>
      </c>
      <c r="G406" s="5">
        <v>15</v>
      </c>
      <c r="H406" s="5" t="s">
        <v>56</v>
      </c>
      <c r="I406" s="5" t="s">
        <v>31</v>
      </c>
      <c r="J406" s="5" t="s">
        <v>947</v>
      </c>
      <c r="K406" s="5" t="s">
        <v>22239</v>
      </c>
      <c r="L406" s="5" t="s">
        <v>22242</v>
      </c>
      <c r="M406" s="5" t="s">
        <v>167</v>
      </c>
      <c r="N406" s="5" t="s">
        <v>237</v>
      </c>
      <c r="O406" s="5"/>
      <c r="P406" s="5" t="b">
        <f t="shared" ca="1" si="15"/>
        <v>1</v>
      </c>
      <c r="Q406" s="5"/>
      <c r="R406" s="5"/>
      <c r="S406" s="5"/>
      <c r="T406" s="5"/>
      <c r="U406" s="5"/>
      <c r="V406" s="5"/>
      <c r="W406" s="5"/>
      <c r="X406" s="5"/>
      <c r="Y406" s="5"/>
      <c r="Z406" s="5"/>
      <c r="AA406" s="5"/>
      <c r="AB406" s="5"/>
      <c r="AC406" s="5"/>
      <c r="AD406" s="5"/>
      <c r="AE406" s="5"/>
      <c r="AF406" s="5"/>
    </row>
    <row r="407" spans="1:32" ht="21" customHeight="1">
      <c r="A407" s="5" t="s">
        <v>6608</v>
      </c>
      <c r="B407" s="5" t="s">
        <v>22073</v>
      </c>
      <c r="C407" s="5" t="s">
        <v>41</v>
      </c>
      <c r="D407" s="5" t="s">
        <v>169</v>
      </c>
      <c r="E407" s="5" t="s">
        <v>45</v>
      </c>
      <c r="F407" s="5">
        <v>10</v>
      </c>
      <c r="G407" s="5">
        <v>20</v>
      </c>
      <c r="H407" s="5" t="s">
        <v>144</v>
      </c>
      <c r="I407" s="5" t="s">
        <v>31</v>
      </c>
      <c r="J407" s="5" t="s">
        <v>16842</v>
      </c>
      <c r="K407" s="5" t="s">
        <v>22246</v>
      </c>
      <c r="L407" s="5" t="s">
        <v>22247</v>
      </c>
      <c r="M407" s="5" t="s">
        <v>53</v>
      </c>
      <c r="N407" s="5" t="s">
        <v>55</v>
      </c>
      <c r="O407" s="5"/>
      <c r="P407" s="5" t="b">
        <f t="shared" ca="1" si="15"/>
        <v>1</v>
      </c>
      <c r="Q407" s="5"/>
      <c r="R407" s="5"/>
      <c r="S407" s="5"/>
      <c r="T407" s="5"/>
      <c r="U407" s="5"/>
      <c r="V407" s="5"/>
      <c r="W407" s="5"/>
      <c r="X407" s="5"/>
      <c r="Y407" s="5"/>
      <c r="Z407" s="5"/>
      <c r="AA407" s="5"/>
      <c r="AB407" s="5"/>
      <c r="AC407" s="5"/>
      <c r="AD407" s="5"/>
      <c r="AE407" s="5"/>
      <c r="AF407" s="5"/>
    </row>
    <row r="408" spans="1:32" ht="21" customHeight="1">
      <c r="A408" s="5" t="s">
        <v>6608</v>
      </c>
      <c r="B408" s="5" t="s">
        <v>19712</v>
      </c>
      <c r="C408" s="5" t="s">
        <v>170</v>
      </c>
      <c r="D408" s="5" t="s">
        <v>171</v>
      </c>
      <c r="E408" s="5" t="s">
        <v>45</v>
      </c>
      <c r="F408" s="5">
        <v>10</v>
      </c>
      <c r="G408" s="5">
        <v>15</v>
      </c>
      <c r="H408" s="5" t="s">
        <v>56</v>
      </c>
      <c r="I408" s="5" t="s">
        <v>108</v>
      </c>
      <c r="J408" s="5" t="s">
        <v>57</v>
      </c>
      <c r="K408" s="5" t="s">
        <v>19713</v>
      </c>
      <c r="L408" s="5" t="s">
        <v>22248</v>
      </c>
      <c r="M408" s="5" t="s">
        <v>53</v>
      </c>
      <c r="N408" s="5" t="s">
        <v>55</v>
      </c>
      <c r="O408" s="5"/>
      <c r="P408" s="5" t="b">
        <f t="shared" ca="1" si="15"/>
        <v>1</v>
      </c>
      <c r="Q408" s="5"/>
      <c r="R408" s="5"/>
      <c r="S408" s="5"/>
      <c r="T408" s="5"/>
      <c r="U408" s="5"/>
      <c r="V408" s="5"/>
      <c r="W408" s="5"/>
      <c r="X408" s="5"/>
      <c r="Y408" s="5"/>
      <c r="Z408" s="5"/>
      <c r="AA408" s="5"/>
      <c r="AB408" s="5"/>
      <c r="AC408" s="5"/>
      <c r="AD408" s="5"/>
      <c r="AE408" s="5"/>
      <c r="AF408" s="5"/>
    </row>
    <row r="409" spans="1:32" ht="21" customHeight="1">
      <c r="A409" s="5" t="s">
        <v>6608</v>
      </c>
      <c r="B409" s="5" t="s">
        <v>22249</v>
      </c>
      <c r="C409" s="5" t="s">
        <v>170</v>
      </c>
      <c r="D409" s="5" t="s">
        <v>390</v>
      </c>
      <c r="E409" s="5" t="s">
        <v>29</v>
      </c>
      <c r="F409" s="5">
        <v>10</v>
      </c>
      <c r="G409" s="5">
        <v>15</v>
      </c>
      <c r="H409" s="5" t="s">
        <v>56</v>
      </c>
      <c r="I409" s="5" t="s">
        <v>31</v>
      </c>
      <c r="J409" s="5" t="s">
        <v>57</v>
      </c>
      <c r="K409" s="5" t="s">
        <v>22252</v>
      </c>
      <c r="L409" s="5" t="s">
        <v>22253</v>
      </c>
      <c r="M409" s="5" t="s">
        <v>100</v>
      </c>
      <c r="N409" s="5" t="s">
        <v>55</v>
      </c>
      <c r="O409" s="5"/>
      <c r="P409" s="5" t="b">
        <f t="shared" ca="1" si="15"/>
        <v>1</v>
      </c>
      <c r="Q409" s="5"/>
      <c r="R409" s="5"/>
      <c r="S409" s="5"/>
      <c r="T409" s="5"/>
      <c r="U409" s="5"/>
      <c r="V409" s="5"/>
      <c r="W409" s="5"/>
      <c r="X409" s="5"/>
      <c r="Y409" s="5"/>
      <c r="Z409" s="5"/>
      <c r="AA409" s="5"/>
      <c r="AB409" s="5"/>
      <c r="AC409" s="5"/>
      <c r="AD409" s="5"/>
      <c r="AE409" s="5"/>
      <c r="AF409" s="5"/>
    </row>
    <row r="410" spans="1:32" ht="21" customHeight="1">
      <c r="A410" s="5" t="s">
        <v>6608</v>
      </c>
      <c r="B410" s="5" t="s">
        <v>22255</v>
      </c>
      <c r="C410" s="5" t="s">
        <v>170</v>
      </c>
      <c r="D410" s="5" t="s">
        <v>171</v>
      </c>
      <c r="E410" s="5" t="s">
        <v>29</v>
      </c>
      <c r="F410" s="5">
        <v>10</v>
      </c>
      <c r="G410" s="5">
        <v>20</v>
      </c>
      <c r="H410" s="5" t="s">
        <v>144</v>
      </c>
      <c r="I410" s="5" t="s">
        <v>108</v>
      </c>
      <c r="J410" s="5" t="s">
        <v>2015</v>
      </c>
      <c r="K410" s="5" t="s">
        <v>22256</v>
      </c>
      <c r="L410" s="9" t="s">
        <v>47</v>
      </c>
      <c r="M410" s="5" t="s">
        <v>37</v>
      </c>
      <c r="N410" s="5" t="s">
        <v>55</v>
      </c>
      <c r="O410" s="5"/>
      <c r="P410" s="5" t="b">
        <f t="shared" ca="1" si="15"/>
        <v>1</v>
      </c>
      <c r="Q410" s="9"/>
      <c r="R410" s="5"/>
      <c r="S410" s="5"/>
      <c r="T410" s="5"/>
      <c r="U410" s="5"/>
      <c r="V410" s="5"/>
      <c r="W410" s="5"/>
      <c r="X410" s="5"/>
      <c r="Y410" s="5"/>
      <c r="Z410" s="5"/>
      <c r="AA410" s="5"/>
      <c r="AB410" s="5"/>
      <c r="AC410" s="5"/>
      <c r="AD410" s="5"/>
      <c r="AE410" s="5"/>
      <c r="AF410" s="5"/>
    </row>
    <row r="411" spans="1:32" ht="21" customHeight="1">
      <c r="A411" s="5" t="s">
        <v>6608</v>
      </c>
      <c r="B411" s="5" t="s">
        <v>13993</v>
      </c>
      <c r="C411" s="5" t="s">
        <v>170</v>
      </c>
      <c r="D411" s="5" t="s">
        <v>390</v>
      </c>
      <c r="E411" s="5" t="s">
        <v>45</v>
      </c>
      <c r="F411" s="5">
        <v>10</v>
      </c>
      <c r="G411" s="5">
        <v>20</v>
      </c>
      <c r="H411" s="5" t="s">
        <v>144</v>
      </c>
      <c r="I411" s="5" t="s">
        <v>66</v>
      </c>
      <c r="J411" s="5" t="s">
        <v>76</v>
      </c>
      <c r="K411" s="5" t="s">
        <v>13995</v>
      </c>
      <c r="L411" s="5" t="s">
        <v>22258</v>
      </c>
      <c r="M411" s="5" t="s">
        <v>53</v>
      </c>
      <c r="N411" s="5" t="s">
        <v>55</v>
      </c>
      <c r="O411" s="5"/>
      <c r="P411" s="5" t="b">
        <f t="shared" ca="1" si="15"/>
        <v>1</v>
      </c>
      <c r="Q411" s="5"/>
      <c r="R411" s="5"/>
      <c r="S411" s="5"/>
      <c r="T411" s="5"/>
      <c r="U411" s="5"/>
      <c r="V411" s="5"/>
      <c r="W411" s="5"/>
      <c r="X411" s="5"/>
      <c r="Y411" s="5"/>
      <c r="Z411" s="5"/>
      <c r="AA411" s="5"/>
      <c r="AB411" s="5"/>
      <c r="AC411" s="5"/>
      <c r="AD411" s="5"/>
      <c r="AE411" s="5"/>
      <c r="AF411" s="5"/>
    </row>
    <row r="412" spans="1:32" ht="21" customHeight="1">
      <c r="A412" s="5" t="s">
        <v>20936</v>
      </c>
      <c r="B412" s="5" t="s">
        <v>20113</v>
      </c>
      <c r="C412" s="5" t="s">
        <v>170</v>
      </c>
      <c r="D412" s="5" t="s">
        <v>390</v>
      </c>
      <c r="E412" s="5" t="s">
        <v>45</v>
      </c>
      <c r="F412" s="5">
        <v>10</v>
      </c>
      <c r="G412" s="5">
        <v>18</v>
      </c>
      <c r="H412" s="5" t="s">
        <v>964</v>
      </c>
      <c r="I412" s="5" t="s">
        <v>125</v>
      </c>
      <c r="J412" s="5" t="s">
        <v>117</v>
      </c>
      <c r="K412" s="5" t="s">
        <v>20114</v>
      </c>
      <c r="L412" s="5" t="s">
        <v>22262</v>
      </c>
      <c r="M412" s="5" t="s">
        <v>53</v>
      </c>
      <c r="N412" s="5" t="s">
        <v>55</v>
      </c>
      <c r="O412" s="5"/>
      <c r="P412" s="5" t="b">
        <f t="shared" ca="1" si="15"/>
        <v>1</v>
      </c>
      <c r="Q412" s="5"/>
      <c r="R412" s="5"/>
      <c r="S412" s="5"/>
      <c r="T412" s="5"/>
      <c r="U412" s="5"/>
      <c r="V412" s="5"/>
      <c r="W412" s="5"/>
      <c r="X412" s="5"/>
      <c r="Y412" s="5"/>
      <c r="Z412" s="5"/>
      <c r="AA412" s="5"/>
      <c r="AB412" s="5"/>
      <c r="AC412" s="5"/>
      <c r="AD412" s="5"/>
      <c r="AE412" s="5"/>
      <c r="AF412" s="5"/>
    </row>
    <row r="413" spans="1:32" ht="21" customHeight="1">
      <c r="A413" s="5" t="s">
        <v>6608</v>
      </c>
      <c r="B413" s="5" t="s">
        <v>8929</v>
      </c>
      <c r="C413" s="5" t="s">
        <v>170</v>
      </c>
      <c r="D413" s="5" t="s">
        <v>342</v>
      </c>
      <c r="E413" s="5" t="s">
        <v>29</v>
      </c>
      <c r="F413" s="5">
        <v>10</v>
      </c>
      <c r="G413" s="5">
        <v>15</v>
      </c>
      <c r="H413" s="5" t="s">
        <v>56</v>
      </c>
      <c r="I413" s="5" t="s">
        <v>31</v>
      </c>
      <c r="J413" s="5" t="s">
        <v>57</v>
      </c>
      <c r="K413" s="5" t="s">
        <v>22266</v>
      </c>
      <c r="L413" s="5" t="s">
        <v>22267</v>
      </c>
      <c r="M413" s="5" t="s">
        <v>100</v>
      </c>
      <c r="N413" s="5" t="s">
        <v>55</v>
      </c>
      <c r="O413" s="5"/>
      <c r="P413" s="5" t="b">
        <f t="shared" ca="1" si="15"/>
        <v>1</v>
      </c>
      <c r="Q413" s="5"/>
      <c r="R413" s="5"/>
      <c r="S413" s="5"/>
      <c r="T413" s="5"/>
      <c r="U413" s="5"/>
      <c r="V413" s="5"/>
      <c r="W413" s="5"/>
      <c r="X413" s="5"/>
      <c r="Y413" s="5"/>
      <c r="Z413" s="5"/>
      <c r="AA413" s="5"/>
      <c r="AB413" s="5"/>
      <c r="AC413" s="5"/>
      <c r="AD413" s="5"/>
      <c r="AE413" s="5"/>
      <c r="AF413" s="5"/>
    </row>
    <row r="414" spans="1:32" ht="21" customHeight="1">
      <c r="A414" s="5" t="s">
        <v>22270</v>
      </c>
      <c r="B414" s="5" t="s">
        <v>22271</v>
      </c>
      <c r="C414" s="5" t="s">
        <v>170</v>
      </c>
      <c r="D414" s="5" t="s">
        <v>47</v>
      </c>
      <c r="E414" s="5" t="s">
        <v>45</v>
      </c>
      <c r="F414" s="5">
        <v>10</v>
      </c>
      <c r="G414" s="5">
        <v>15</v>
      </c>
      <c r="H414" s="5" t="s">
        <v>56</v>
      </c>
      <c r="I414" s="5" t="s">
        <v>108</v>
      </c>
      <c r="J414" s="5" t="s">
        <v>161</v>
      </c>
      <c r="K414" s="5" t="s">
        <v>22274</v>
      </c>
      <c r="L414" s="5" t="s">
        <v>22275</v>
      </c>
      <c r="M414" s="5" t="s">
        <v>53</v>
      </c>
      <c r="N414" s="5" t="s">
        <v>55</v>
      </c>
      <c r="O414" s="5"/>
      <c r="P414" s="5" t="b">
        <f t="shared" ca="1" si="15"/>
        <v>1</v>
      </c>
      <c r="Q414" s="5"/>
      <c r="R414" s="5"/>
      <c r="S414" s="5"/>
      <c r="T414" s="5"/>
      <c r="U414" s="5"/>
      <c r="V414" s="5"/>
      <c r="W414" s="5"/>
      <c r="X414" s="5"/>
      <c r="Y414" s="5"/>
      <c r="Z414" s="5"/>
      <c r="AA414" s="5"/>
      <c r="AB414" s="5"/>
      <c r="AC414" s="5"/>
      <c r="AD414" s="5"/>
      <c r="AE414" s="5"/>
      <c r="AF414" s="5"/>
    </row>
    <row r="415" spans="1:32" ht="21" customHeight="1">
      <c r="A415" s="5" t="s">
        <v>6608</v>
      </c>
      <c r="B415" s="5" t="s">
        <v>15279</v>
      </c>
      <c r="C415" s="5" t="s">
        <v>170</v>
      </c>
      <c r="D415" s="5" t="s">
        <v>390</v>
      </c>
      <c r="E415" s="5" t="s">
        <v>45</v>
      </c>
      <c r="F415" s="5">
        <v>10</v>
      </c>
      <c r="G415" s="5">
        <v>20</v>
      </c>
      <c r="H415" s="5" t="s">
        <v>144</v>
      </c>
      <c r="I415" s="5" t="s">
        <v>108</v>
      </c>
      <c r="J415" s="5" t="s">
        <v>117</v>
      </c>
      <c r="K415" s="5" t="s">
        <v>15282</v>
      </c>
      <c r="L415" s="5" t="s">
        <v>22277</v>
      </c>
      <c r="M415" s="5" t="s">
        <v>53</v>
      </c>
      <c r="N415" s="5" t="s">
        <v>55</v>
      </c>
      <c r="O415" s="5"/>
      <c r="P415" s="5" t="b">
        <f t="shared" ca="1" si="15"/>
        <v>1</v>
      </c>
      <c r="Q415" s="5"/>
      <c r="R415" s="5"/>
      <c r="S415" s="5"/>
      <c r="T415" s="5"/>
      <c r="U415" s="5"/>
      <c r="V415" s="5"/>
      <c r="W415" s="5"/>
      <c r="X415" s="5"/>
      <c r="Y415" s="5"/>
      <c r="Z415" s="5"/>
      <c r="AA415" s="5"/>
      <c r="AB415" s="5"/>
      <c r="AC415" s="5"/>
      <c r="AD415" s="5"/>
      <c r="AE415" s="5"/>
      <c r="AF415" s="5"/>
    </row>
    <row r="416" spans="1:32" ht="21" customHeight="1">
      <c r="A416" s="5" t="s">
        <v>6608</v>
      </c>
      <c r="B416" s="5" t="s">
        <v>22279</v>
      </c>
      <c r="C416" s="5" t="s">
        <v>170</v>
      </c>
      <c r="D416" s="5" t="s">
        <v>171</v>
      </c>
      <c r="E416" s="5" t="s">
        <v>29</v>
      </c>
      <c r="F416" s="5">
        <v>10</v>
      </c>
      <c r="G416" s="5">
        <v>15</v>
      </c>
      <c r="H416" s="5" t="s">
        <v>56</v>
      </c>
      <c r="I416" s="5" t="s">
        <v>108</v>
      </c>
      <c r="J416" s="5" t="s">
        <v>273</v>
      </c>
      <c r="K416" s="5" t="s">
        <v>22280</v>
      </c>
      <c r="L416" s="5" t="s">
        <v>22281</v>
      </c>
      <c r="M416" s="5" t="s">
        <v>100</v>
      </c>
      <c r="N416" s="5" t="s">
        <v>55</v>
      </c>
      <c r="O416" s="5"/>
      <c r="P416" s="5" t="b">
        <f t="shared" ca="1" si="15"/>
        <v>1</v>
      </c>
      <c r="Q416" s="5"/>
      <c r="R416" s="5"/>
      <c r="S416" s="5"/>
      <c r="T416" s="5"/>
      <c r="U416" s="5"/>
      <c r="V416" s="5"/>
      <c r="W416" s="5"/>
      <c r="X416" s="5"/>
      <c r="Y416" s="5"/>
      <c r="Z416" s="5"/>
      <c r="AA416" s="5"/>
      <c r="AB416" s="5"/>
      <c r="AC416" s="5"/>
      <c r="AD416" s="5"/>
      <c r="AE416" s="5"/>
      <c r="AF416" s="5"/>
    </row>
    <row r="417" spans="1:32" ht="21" customHeight="1">
      <c r="A417" s="5" t="s">
        <v>6608</v>
      </c>
      <c r="B417" s="5" t="s">
        <v>15394</v>
      </c>
      <c r="C417" s="5" t="s">
        <v>170</v>
      </c>
      <c r="D417" s="5" t="s">
        <v>390</v>
      </c>
      <c r="E417" s="5" t="s">
        <v>29</v>
      </c>
      <c r="F417" s="5">
        <v>10</v>
      </c>
      <c r="G417" s="5">
        <v>20</v>
      </c>
      <c r="H417" s="5" t="s">
        <v>144</v>
      </c>
      <c r="I417" s="5" t="s">
        <v>31</v>
      </c>
      <c r="J417" s="5" t="s">
        <v>76</v>
      </c>
      <c r="K417" s="5" t="s">
        <v>22284</v>
      </c>
      <c r="L417" s="5" t="s">
        <v>22286</v>
      </c>
      <c r="M417" s="5" t="s">
        <v>53</v>
      </c>
      <c r="N417" s="5" t="s">
        <v>55</v>
      </c>
      <c r="O417" s="5"/>
      <c r="P417" s="5" t="b">
        <f t="shared" ca="1" si="15"/>
        <v>1</v>
      </c>
      <c r="Q417" s="5"/>
      <c r="R417" s="5"/>
      <c r="S417" s="5"/>
      <c r="T417" s="5"/>
      <c r="U417" s="5"/>
      <c r="V417" s="5"/>
      <c r="W417" s="5"/>
      <c r="X417" s="5"/>
      <c r="Y417" s="5"/>
      <c r="Z417" s="5"/>
      <c r="AA417" s="5"/>
      <c r="AB417" s="5"/>
      <c r="AC417" s="5"/>
      <c r="AD417" s="5"/>
      <c r="AE417" s="5"/>
      <c r="AF417" s="5"/>
    </row>
    <row r="418" spans="1:32" ht="21" customHeight="1">
      <c r="A418" s="5" t="s">
        <v>6608</v>
      </c>
      <c r="B418" s="5" t="s">
        <v>22289</v>
      </c>
      <c r="C418" s="5" t="s">
        <v>170</v>
      </c>
      <c r="D418" s="5" t="s">
        <v>342</v>
      </c>
      <c r="E418" s="5" t="s">
        <v>45</v>
      </c>
      <c r="F418" s="5">
        <v>10</v>
      </c>
      <c r="G418" s="5">
        <v>15</v>
      </c>
      <c r="H418" s="5" t="s">
        <v>56</v>
      </c>
      <c r="I418" s="5" t="s">
        <v>31</v>
      </c>
      <c r="J418" s="5" t="s">
        <v>2797</v>
      </c>
      <c r="K418" s="5" t="s">
        <v>22291</v>
      </c>
      <c r="L418" s="5" t="s">
        <v>22292</v>
      </c>
      <c r="M418" s="5" t="s">
        <v>37</v>
      </c>
      <c r="N418" s="5" t="s">
        <v>55</v>
      </c>
      <c r="O418" s="5"/>
      <c r="P418" s="5" t="b">
        <f t="shared" ca="1" si="15"/>
        <v>1</v>
      </c>
      <c r="Q418" s="5"/>
      <c r="R418" s="5"/>
      <c r="S418" s="5"/>
      <c r="T418" s="5"/>
      <c r="U418" s="5"/>
      <c r="V418" s="5"/>
      <c r="W418" s="5"/>
      <c r="X418" s="5"/>
      <c r="Y418" s="5"/>
      <c r="Z418" s="5"/>
      <c r="AA418" s="5"/>
      <c r="AB418" s="5"/>
      <c r="AC418" s="5"/>
      <c r="AD418" s="5"/>
      <c r="AE418" s="5"/>
      <c r="AF418" s="5"/>
    </row>
    <row r="419" spans="1:32" ht="21" customHeight="1">
      <c r="A419" s="5" t="s">
        <v>6608</v>
      </c>
      <c r="B419" s="5" t="s">
        <v>22295</v>
      </c>
      <c r="C419" s="5" t="s">
        <v>170</v>
      </c>
      <c r="D419" s="5" t="s">
        <v>342</v>
      </c>
      <c r="E419" s="5" t="s">
        <v>29</v>
      </c>
      <c r="F419" s="5">
        <v>10</v>
      </c>
      <c r="G419" s="5">
        <v>15</v>
      </c>
      <c r="H419" s="5" t="s">
        <v>56</v>
      </c>
      <c r="I419" s="5" t="s">
        <v>31</v>
      </c>
      <c r="J419" s="5" t="s">
        <v>2724</v>
      </c>
      <c r="K419" s="5" t="s">
        <v>22296</v>
      </c>
      <c r="L419" s="5" t="s">
        <v>22297</v>
      </c>
      <c r="M419" s="5" t="s">
        <v>53</v>
      </c>
      <c r="N419" s="5" t="s">
        <v>55</v>
      </c>
      <c r="O419" s="5"/>
      <c r="P419" s="5" t="b">
        <f t="shared" ca="1" si="15"/>
        <v>1</v>
      </c>
      <c r="Q419" s="5"/>
      <c r="R419" s="5"/>
      <c r="S419" s="5"/>
      <c r="T419" s="5"/>
      <c r="U419" s="5"/>
      <c r="V419" s="5"/>
      <c r="W419" s="5"/>
      <c r="X419" s="5"/>
      <c r="Y419" s="5"/>
      <c r="Z419" s="5"/>
      <c r="AA419" s="5"/>
      <c r="AB419" s="5"/>
      <c r="AC419" s="5"/>
      <c r="AD419" s="5"/>
      <c r="AE419" s="5"/>
      <c r="AF419" s="5"/>
    </row>
    <row r="420" spans="1:32" ht="21" customHeight="1">
      <c r="A420" s="5" t="s">
        <v>6608</v>
      </c>
      <c r="B420" s="5" t="s">
        <v>3422</v>
      </c>
      <c r="C420" s="5" t="s">
        <v>170</v>
      </c>
      <c r="D420" s="5" t="s">
        <v>47</v>
      </c>
      <c r="E420" s="5" t="s">
        <v>29</v>
      </c>
      <c r="F420" s="5">
        <v>10</v>
      </c>
      <c r="G420" s="5">
        <v>15</v>
      </c>
      <c r="H420" s="5" t="s">
        <v>56</v>
      </c>
      <c r="I420" s="5" t="s">
        <v>108</v>
      </c>
      <c r="J420" s="5" t="s">
        <v>57</v>
      </c>
      <c r="K420" s="5" t="s">
        <v>22302</v>
      </c>
      <c r="L420" s="5" t="s">
        <v>1598</v>
      </c>
      <c r="M420" s="5" t="s">
        <v>37</v>
      </c>
      <c r="N420" s="5" t="s">
        <v>55</v>
      </c>
      <c r="O420" s="5"/>
      <c r="P420" s="5" t="b">
        <f t="shared" ca="1" si="15"/>
        <v>1</v>
      </c>
      <c r="Q420" s="5"/>
      <c r="R420" s="5"/>
      <c r="S420" s="5"/>
      <c r="T420" s="5"/>
      <c r="U420" s="5"/>
      <c r="V420" s="5"/>
      <c r="W420" s="5"/>
      <c r="X420" s="5"/>
      <c r="Y420" s="5"/>
      <c r="Z420" s="5"/>
      <c r="AA420" s="5"/>
      <c r="AB420" s="5"/>
      <c r="AC420" s="5"/>
      <c r="AD420" s="5"/>
      <c r="AE420" s="5"/>
      <c r="AF420" s="5"/>
    </row>
    <row r="421" spans="1:32" ht="21" customHeight="1">
      <c r="A421" s="5" t="s">
        <v>13569</v>
      </c>
      <c r="B421" s="5" t="s">
        <v>12385</v>
      </c>
      <c r="C421" s="5" t="s">
        <v>170</v>
      </c>
      <c r="D421" s="5" t="s">
        <v>390</v>
      </c>
      <c r="E421" s="5" t="s">
        <v>45</v>
      </c>
      <c r="F421" s="5">
        <v>10</v>
      </c>
      <c r="G421" s="5">
        <v>15</v>
      </c>
      <c r="H421" s="5" t="s">
        <v>56</v>
      </c>
      <c r="I421" s="5" t="s">
        <v>108</v>
      </c>
      <c r="J421" s="5" t="s">
        <v>110</v>
      </c>
      <c r="K421" s="5" t="s">
        <v>4793</v>
      </c>
      <c r="L421" s="5" t="s">
        <v>22306</v>
      </c>
      <c r="M421" s="5" t="s">
        <v>53</v>
      </c>
      <c r="N421" s="5" t="s">
        <v>55</v>
      </c>
      <c r="O421" s="5"/>
      <c r="P421" s="5" t="b">
        <f t="shared" ca="1" si="15"/>
        <v>1</v>
      </c>
      <c r="Q421" s="5"/>
      <c r="R421" s="5"/>
      <c r="S421" s="5"/>
      <c r="T421" s="5"/>
      <c r="U421" s="5"/>
      <c r="V421" s="5"/>
      <c r="W421" s="5"/>
      <c r="X421" s="5"/>
      <c r="Y421" s="5"/>
      <c r="Z421" s="5"/>
      <c r="AA421" s="5"/>
      <c r="AB421" s="5"/>
      <c r="AC421" s="5"/>
      <c r="AD421" s="5"/>
      <c r="AE421" s="5"/>
      <c r="AF421" s="5"/>
    </row>
    <row r="422" spans="1:32" ht="21" customHeight="1">
      <c r="A422" s="5" t="s">
        <v>22308</v>
      </c>
      <c r="B422" s="5" t="s">
        <v>22309</v>
      </c>
      <c r="C422" s="5" t="s">
        <v>170</v>
      </c>
      <c r="D422" s="5" t="s">
        <v>390</v>
      </c>
      <c r="E422" s="5" t="s">
        <v>45</v>
      </c>
      <c r="F422" s="5">
        <v>10</v>
      </c>
      <c r="G422" s="5">
        <v>15</v>
      </c>
      <c r="H422" s="5" t="s">
        <v>56</v>
      </c>
      <c r="I422" s="5" t="s">
        <v>31</v>
      </c>
      <c r="J422" s="5" t="s">
        <v>57</v>
      </c>
      <c r="K422" s="5" t="s">
        <v>22310</v>
      </c>
      <c r="L422" s="5" t="s">
        <v>22312</v>
      </c>
      <c r="M422" s="5" t="s">
        <v>53</v>
      </c>
      <c r="N422" s="5" t="s">
        <v>44</v>
      </c>
      <c r="O422" s="5"/>
      <c r="P422" s="5" t="b">
        <f t="shared" ca="1" si="15"/>
        <v>1</v>
      </c>
      <c r="Q422" s="5" t="b">
        <f ca="1">IFERROR(__xludf.DUMMYFUNCTION("REGEXMATCH(L422,""(?i)swift"")"),TRUE)</f>
        <v>1</v>
      </c>
      <c r="R422" s="5"/>
      <c r="S422" s="5"/>
      <c r="T422" s="5"/>
      <c r="U422" s="5"/>
      <c r="V422" s="5"/>
      <c r="W422" s="5"/>
      <c r="X422" s="5"/>
      <c r="Y422" s="5"/>
      <c r="Z422" s="5"/>
      <c r="AA422" s="5"/>
      <c r="AB422" s="5"/>
      <c r="AC422" s="5"/>
      <c r="AD422" s="5"/>
      <c r="AE422" s="5"/>
      <c r="AF422" s="5"/>
    </row>
    <row r="423" spans="1:32" ht="21" customHeight="1">
      <c r="A423" s="5" t="s">
        <v>6608</v>
      </c>
      <c r="B423" s="5" t="s">
        <v>3453</v>
      </c>
      <c r="C423" s="5" t="s">
        <v>170</v>
      </c>
      <c r="D423" s="5" t="s">
        <v>390</v>
      </c>
      <c r="E423" s="5" t="s">
        <v>29</v>
      </c>
      <c r="F423" s="5">
        <v>10</v>
      </c>
      <c r="G423" s="5">
        <v>15</v>
      </c>
      <c r="H423" s="5" t="s">
        <v>56</v>
      </c>
      <c r="I423" s="5" t="s">
        <v>108</v>
      </c>
      <c r="J423" s="5" t="s">
        <v>57</v>
      </c>
      <c r="K423" s="5" t="s">
        <v>3456</v>
      </c>
      <c r="L423" s="5" t="s">
        <v>22320</v>
      </c>
      <c r="M423" s="5" t="s">
        <v>37</v>
      </c>
      <c r="N423" s="5" t="s">
        <v>55</v>
      </c>
      <c r="O423" s="5"/>
      <c r="P423" s="5" t="b">
        <f t="shared" ca="1" si="15"/>
        <v>1</v>
      </c>
      <c r="Q423" s="5"/>
      <c r="R423" s="5"/>
      <c r="S423" s="5"/>
      <c r="T423" s="5"/>
      <c r="U423" s="5"/>
      <c r="V423" s="5"/>
      <c r="W423" s="5"/>
      <c r="X423" s="5"/>
      <c r="Y423" s="5"/>
      <c r="Z423" s="5"/>
      <c r="AA423" s="5"/>
      <c r="AB423" s="5"/>
      <c r="AC423" s="5"/>
      <c r="AD423" s="5"/>
      <c r="AE423" s="5"/>
      <c r="AF423" s="5"/>
    </row>
    <row r="424" spans="1:32" ht="21" customHeight="1">
      <c r="A424" s="5" t="s">
        <v>6608</v>
      </c>
      <c r="B424" s="5" t="s">
        <v>22322</v>
      </c>
      <c r="C424" s="5" t="s">
        <v>170</v>
      </c>
      <c r="D424" s="5" t="s">
        <v>390</v>
      </c>
      <c r="E424" s="5" t="s">
        <v>45</v>
      </c>
      <c r="F424" s="5">
        <v>10</v>
      </c>
      <c r="G424" s="5">
        <v>15</v>
      </c>
      <c r="H424" s="5" t="s">
        <v>56</v>
      </c>
      <c r="I424" s="5" t="s">
        <v>31</v>
      </c>
      <c r="J424" s="5" t="s">
        <v>3700</v>
      </c>
      <c r="K424" s="5" t="s">
        <v>22323</v>
      </c>
      <c r="L424" s="5" t="s">
        <v>22324</v>
      </c>
      <c r="M424" s="5" t="s">
        <v>53</v>
      </c>
      <c r="N424" s="5" t="s">
        <v>55</v>
      </c>
      <c r="O424" s="5"/>
      <c r="P424" s="5" t="b">
        <f t="shared" ca="1" si="15"/>
        <v>1</v>
      </c>
      <c r="Q424" s="5"/>
      <c r="R424" s="5"/>
      <c r="S424" s="5"/>
      <c r="T424" s="5"/>
      <c r="U424" s="5"/>
      <c r="V424" s="5"/>
      <c r="W424" s="5"/>
      <c r="X424" s="5"/>
      <c r="Y424" s="5"/>
      <c r="Z424" s="5"/>
      <c r="AA424" s="5"/>
      <c r="AB424" s="5"/>
      <c r="AC424" s="5"/>
      <c r="AD424" s="5"/>
      <c r="AE424" s="5"/>
      <c r="AF424" s="5"/>
    </row>
    <row r="425" spans="1:32" ht="21" customHeight="1">
      <c r="A425" s="5" t="s">
        <v>22326</v>
      </c>
      <c r="B425" s="5" t="s">
        <v>22327</v>
      </c>
      <c r="C425" s="5" t="s">
        <v>170</v>
      </c>
      <c r="D425" s="5" t="s">
        <v>1475</v>
      </c>
      <c r="E425" s="5" t="s">
        <v>45</v>
      </c>
      <c r="F425" s="5">
        <v>10</v>
      </c>
      <c r="G425" s="5">
        <v>20</v>
      </c>
      <c r="H425" s="5" t="s">
        <v>144</v>
      </c>
      <c r="I425" s="5" t="s">
        <v>125</v>
      </c>
      <c r="J425" s="5" t="s">
        <v>883</v>
      </c>
      <c r="K425" s="5" t="s">
        <v>22328</v>
      </c>
      <c r="L425" s="5" t="s">
        <v>22329</v>
      </c>
      <c r="M425" s="5" t="s">
        <v>53</v>
      </c>
      <c r="N425" s="5" t="s">
        <v>55</v>
      </c>
      <c r="O425" s="5"/>
      <c r="P425" s="5" t="b">
        <f t="shared" ca="1" si="15"/>
        <v>1</v>
      </c>
      <c r="Q425" s="5" t="b">
        <f ca="1">IFERROR(__xludf.DUMMYFUNCTION("REGEXMATCH(L425,""(?i)swift"")"),TRUE)</f>
        <v>1</v>
      </c>
      <c r="R425" s="5"/>
      <c r="S425" s="5"/>
      <c r="T425" s="5"/>
      <c r="U425" s="5"/>
      <c r="V425" s="5"/>
      <c r="W425" s="5"/>
      <c r="X425" s="5"/>
      <c r="Y425" s="5"/>
      <c r="Z425" s="5"/>
      <c r="AA425" s="5"/>
      <c r="AB425" s="5"/>
      <c r="AC425" s="5"/>
      <c r="AD425" s="5"/>
      <c r="AE425" s="5"/>
      <c r="AF425" s="5"/>
    </row>
    <row r="426" spans="1:32" ht="21" customHeight="1">
      <c r="A426" s="5" t="s">
        <v>22331</v>
      </c>
      <c r="B426" s="5" t="s">
        <v>22332</v>
      </c>
      <c r="C426" s="5" t="s">
        <v>170</v>
      </c>
      <c r="D426" s="5" t="s">
        <v>390</v>
      </c>
      <c r="E426" s="5" t="s">
        <v>29</v>
      </c>
      <c r="F426" s="5">
        <v>10</v>
      </c>
      <c r="G426" s="5">
        <v>14</v>
      </c>
      <c r="H426" s="5" t="s">
        <v>3589</v>
      </c>
      <c r="I426" s="5" t="s">
        <v>31</v>
      </c>
      <c r="J426" s="5" t="s">
        <v>76</v>
      </c>
      <c r="K426" s="5" t="s">
        <v>11177</v>
      </c>
      <c r="L426" s="5" t="s">
        <v>22334</v>
      </c>
      <c r="M426" s="5" t="s">
        <v>37</v>
      </c>
      <c r="N426" s="5" t="s">
        <v>55</v>
      </c>
      <c r="O426" s="5"/>
      <c r="P426" s="5" t="b">
        <f t="shared" ca="1" si="15"/>
        <v>1</v>
      </c>
      <c r="Q426" s="5"/>
      <c r="R426" s="5"/>
      <c r="S426" s="5"/>
      <c r="T426" s="5"/>
      <c r="U426" s="5"/>
      <c r="V426" s="5"/>
      <c r="W426" s="5"/>
      <c r="X426" s="5"/>
      <c r="Y426" s="5"/>
      <c r="Z426" s="5"/>
      <c r="AA426" s="5"/>
      <c r="AB426" s="5"/>
      <c r="AC426" s="5"/>
      <c r="AD426" s="5"/>
      <c r="AE426" s="5"/>
      <c r="AF426" s="5"/>
    </row>
    <row r="427" spans="1:32" ht="21" customHeight="1">
      <c r="A427" s="5" t="s">
        <v>2922</v>
      </c>
      <c r="B427" s="5" t="s">
        <v>22338</v>
      </c>
      <c r="C427" s="5" t="s">
        <v>170</v>
      </c>
      <c r="D427" s="5" t="s">
        <v>342</v>
      </c>
      <c r="E427" s="5" t="s">
        <v>29</v>
      </c>
      <c r="F427" s="5">
        <v>10</v>
      </c>
      <c r="G427" s="5">
        <v>15</v>
      </c>
      <c r="H427" s="5" t="s">
        <v>56</v>
      </c>
      <c r="I427" s="5" t="s">
        <v>125</v>
      </c>
      <c r="J427" s="5" t="s">
        <v>76</v>
      </c>
      <c r="K427" s="5" t="s">
        <v>22339</v>
      </c>
      <c r="L427" s="5" t="s">
        <v>22340</v>
      </c>
      <c r="M427" s="5" t="s">
        <v>100</v>
      </c>
      <c r="N427" s="5" t="s">
        <v>89</v>
      </c>
      <c r="O427" s="5"/>
      <c r="P427" s="5" t="b">
        <f t="shared" ca="1" si="15"/>
        <v>1</v>
      </c>
      <c r="Q427" s="5" t="b">
        <f t="shared" ref="Q427:Q428" ca="1" si="18">IFERROR(__xludf.DUMMYFUNCTION("REGEXMATCH(L427,""(?i)swift"")"),TRUE)</f>
        <v>1</v>
      </c>
      <c r="R427" s="5"/>
      <c r="S427" s="5"/>
      <c r="T427" s="5"/>
      <c r="U427" s="5"/>
      <c r="V427" s="5"/>
      <c r="W427" s="5"/>
      <c r="X427" s="5"/>
      <c r="Y427" s="5"/>
      <c r="Z427" s="5"/>
      <c r="AA427" s="5"/>
      <c r="AB427" s="5"/>
      <c r="AC427" s="5"/>
      <c r="AD427" s="5"/>
      <c r="AE427" s="5"/>
      <c r="AF427" s="5"/>
    </row>
    <row r="428" spans="1:32" ht="21" customHeight="1">
      <c r="A428" s="5" t="s">
        <v>10004</v>
      </c>
      <c r="B428" s="5" t="s">
        <v>22342</v>
      </c>
      <c r="C428" s="5" t="s">
        <v>170</v>
      </c>
      <c r="D428" s="5" t="s">
        <v>390</v>
      </c>
      <c r="E428" s="5" t="s">
        <v>45</v>
      </c>
      <c r="F428" s="5">
        <v>10</v>
      </c>
      <c r="G428" s="5">
        <v>15</v>
      </c>
      <c r="H428" s="5" t="s">
        <v>56</v>
      </c>
      <c r="I428" s="5" t="s">
        <v>31</v>
      </c>
      <c r="J428" s="5" t="s">
        <v>68</v>
      </c>
      <c r="K428" s="5" t="s">
        <v>22343</v>
      </c>
      <c r="L428" s="5" t="s">
        <v>22345</v>
      </c>
      <c r="M428" s="5" t="s">
        <v>53</v>
      </c>
      <c r="N428" s="5" t="s">
        <v>55</v>
      </c>
      <c r="O428" s="5"/>
      <c r="P428" s="5" t="b">
        <f t="shared" ca="1" si="15"/>
        <v>1</v>
      </c>
      <c r="Q428" s="5" t="b">
        <f t="shared" ca="1" si="18"/>
        <v>1</v>
      </c>
      <c r="R428" s="5"/>
      <c r="S428" s="5"/>
      <c r="T428" s="5"/>
      <c r="U428" s="5"/>
      <c r="V428" s="5"/>
      <c r="W428" s="5"/>
      <c r="X428" s="5"/>
      <c r="Y428" s="5"/>
      <c r="Z428" s="5"/>
      <c r="AA428" s="5"/>
      <c r="AB428" s="5"/>
      <c r="AC428" s="5"/>
      <c r="AD428" s="5"/>
      <c r="AE428" s="5"/>
      <c r="AF428" s="5"/>
    </row>
    <row r="429" spans="1:32" ht="21" customHeight="1">
      <c r="A429" s="5" t="s">
        <v>6608</v>
      </c>
      <c r="B429" s="5" t="s">
        <v>3960</v>
      </c>
      <c r="C429" s="5" t="s">
        <v>170</v>
      </c>
      <c r="D429" s="5" t="s">
        <v>342</v>
      </c>
      <c r="E429" s="5" t="s">
        <v>29</v>
      </c>
      <c r="F429" s="5">
        <v>10</v>
      </c>
      <c r="G429" s="5">
        <v>15</v>
      </c>
      <c r="H429" s="5" t="s">
        <v>56</v>
      </c>
      <c r="I429" s="5" t="s">
        <v>108</v>
      </c>
      <c r="J429" s="5" t="s">
        <v>1505</v>
      </c>
      <c r="K429" s="9" t="s">
        <v>47</v>
      </c>
      <c r="L429" s="5" t="s">
        <v>22346</v>
      </c>
      <c r="M429" s="5" t="s">
        <v>37</v>
      </c>
      <c r="N429" s="5" t="s">
        <v>55</v>
      </c>
      <c r="O429" s="5"/>
      <c r="P429" s="5" t="b">
        <f t="shared" ca="1" si="15"/>
        <v>1</v>
      </c>
      <c r="Q429" s="5"/>
      <c r="R429" s="5"/>
      <c r="S429" s="5"/>
      <c r="T429" s="5"/>
      <c r="U429" s="5"/>
      <c r="V429" s="5"/>
      <c r="W429" s="5"/>
      <c r="X429" s="5"/>
      <c r="Y429" s="5"/>
      <c r="Z429" s="5"/>
      <c r="AA429" s="5"/>
      <c r="AB429" s="5"/>
      <c r="AC429" s="5"/>
      <c r="AD429" s="5"/>
      <c r="AE429" s="5"/>
      <c r="AF429" s="5"/>
    </row>
    <row r="430" spans="1:32" ht="21" customHeight="1">
      <c r="A430" s="5" t="s">
        <v>22351</v>
      </c>
      <c r="B430" s="5" t="s">
        <v>22352</v>
      </c>
      <c r="C430" s="5" t="s">
        <v>170</v>
      </c>
      <c r="D430" s="5" t="s">
        <v>390</v>
      </c>
      <c r="E430" s="5" t="s">
        <v>45</v>
      </c>
      <c r="F430" s="5">
        <v>10</v>
      </c>
      <c r="G430" s="5">
        <v>17</v>
      </c>
      <c r="H430" s="5" t="s">
        <v>4014</v>
      </c>
      <c r="I430" s="5" t="s">
        <v>108</v>
      </c>
      <c r="J430" s="5" t="s">
        <v>2538</v>
      </c>
      <c r="K430" s="5" t="s">
        <v>22353</v>
      </c>
      <c r="L430" s="5" t="s">
        <v>22355</v>
      </c>
      <c r="M430" s="5" t="s">
        <v>37</v>
      </c>
      <c r="N430" s="5" t="s">
        <v>55</v>
      </c>
      <c r="O430" s="5"/>
      <c r="P430" s="5" t="b">
        <f t="shared" ca="1" si="15"/>
        <v>1</v>
      </c>
      <c r="Q430" s="5" t="b">
        <f ca="1">IFERROR(__xludf.DUMMYFUNCTION("REGEXMATCH(L430,""(?i)swift"")"),TRUE)</f>
        <v>1</v>
      </c>
      <c r="R430" s="5"/>
      <c r="S430" s="5"/>
      <c r="T430" s="5"/>
      <c r="U430" s="5"/>
      <c r="V430" s="5"/>
      <c r="W430" s="5"/>
      <c r="X430" s="5"/>
      <c r="Y430" s="5"/>
      <c r="Z430" s="5"/>
      <c r="AA430" s="5"/>
      <c r="AB430" s="5"/>
      <c r="AC430" s="5"/>
      <c r="AD430" s="5"/>
      <c r="AE430" s="5"/>
      <c r="AF430" s="5"/>
    </row>
    <row r="431" spans="1:32" ht="21" customHeight="1">
      <c r="A431" s="5" t="s">
        <v>6608</v>
      </c>
      <c r="B431" s="5" t="s">
        <v>18788</v>
      </c>
      <c r="C431" s="5" t="s">
        <v>170</v>
      </c>
      <c r="D431" s="5" t="s">
        <v>378</v>
      </c>
      <c r="E431" s="5" t="s">
        <v>29</v>
      </c>
      <c r="F431" s="5">
        <v>10</v>
      </c>
      <c r="G431" s="5">
        <v>18</v>
      </c>
      <c r="H431" s="5" t="s">
        <v>964</v>
      </c>
      <c r="I431" s="5" t="s">
        <v>108</v>
      </c>
      <c r="J431" s="5" t="s">
        <v>117</v>
      </c>
      <c r="K431" s="5" t="s">
        <v>22360</v>
      </c>
      <c r="L431" s="5" t="s">
        <v>22362</v>
      </c>
      <c r="M431" s="5" t="s">
        <v>167</v>
      </c>
      <c r="N431" s="5" t="s">
        <v>271</v>
      </c>
      <c r="O431" s="5"/>
      <c r="P431" s="5" t="b">
        <f t="shared" ca="1" si="15"/>
        <v>1</v>
      </c>
      <c r="Q431" s="5"/>
      <c r="R431" s="5"/>
      <c r="S431" s="5"/>
      <c r="T431" s="5"/>
      <c r="U431" s="5"/>
      <c r="V431" s="5"/>
      <c r="W431" s="5"/>
      <c r="X431" s="5"/>
      <c r="Y431" s="5"/>
      <c r="Z431" s="5"/>
      <c r="AA431" s="5"/>
      <c r="AB431" s="5"/>
      <c r="AC431" s="5"/>
      <c r="AD431" s="5"/>
      <c r="AE431" s="5"/>
      <c r="AF431" s="5"/>
    </row>
    <row r="432" spans="1:32" ht="21" customHeight="1">
      <c r="A432" s="5" t="s">
        <v>22367</v>
      </c>
      <c r="B432" s="5" t="s">
        <v>4202</v>
      </c>
      <c r="C432" s="5" t="s">
        <v>170</v>
      </c>
      <c r="D432" s="5" t="s">
        <v>1759</v>
      </c>
      <c r="E432" s="5" t="s">
        <v>29</v>
      </c>
      <c r="F432" s="5">
        <v>10</v>
      </c>
      <c r="G432" s="5">
        <v>15</v>
      </c>
      <c r="H432" s="5" t="s">
        <v>56</v>
      </c>
      <c r="I432" s="5" t="s">
        <v>125</v>
      </c>
      <c r="J432" s="5" t="s">
        <v>117</v>
      </c>
      <c r="K432" s="5" t="s">
        <v>381</v>
      </c>
      <c r="L432" s="5" t="s">
        <v>22372</v>
      </c>
      <c r="M432" s="5" t="s">
        <v>53</v>
      </c>
      <c r="N432" s="5" t="s">
        <v>55</v>
      </c>
      <c r="O432" s="5"/>
      <c r="P432" s="5" t="b">
        <f t="shared" ca="1" si="15"/>
        <v>1</v>
      </c>
      <c r="Q432" s="5"/>
      <c r="R432" s="5"/>
      <c r="S432" s="5"/>
      <c r="T432" s="5"/>
      <c r="U432" s="5"/>
      <c r="V432" s="5"/>
      <c r="W432" s="5"/>
      <c r="X432" s="5"/>
      <c r="Y432" s="5"/>
      <c r="Z432" s="5"/>
      <c r="AA432" s="5"/>
      <c r="AB432" s="5"/>
      <c r="AC432" s="5"/>
      <c r="AD432" s="5"/>
      <c r="AE432" s="5"/>
      <c r="AF432" s="5"/>
    </row>
    <row r="433" spans="1:32" ht="21" customHeight="1">
      <c r="A433" s="5" t="s">
        <v>6608</v>
      </c>
      <c r="B433" s="5" t="s">
        <v>22373</v>
      </c>
      <c r="C433" s="5" t="s">
        <v>170</v>
      </c>
      <c r="D433" s="5" t="s">
        <v>378</v>
      </c>
      <c r="E433" s="5" t="s">
        <v>29</v>
      </c>
      <c r="F433" s="5">
        <v>10</v>
      </c>
      <c r="G433" s="5">
        <v>25</v>
      </c>
      <c r="H433" s="5" t="s">
        <v>2463</v>
      </c>
      <c r="I433" s="5" t="s">
        <v>31</v>
      </c>
      <c r="J433" s="5" t="s">
        <v>19639</v>
      </c>
      <c r="K433" s="5" t="s">
        <v>22374</v>
      </c>
      <c r="L433" s="5" t="s">
        <v>22375</v>
      </c>
      <c r="M433" s="5" t="s">
        <v>53</v>
      </c>
      <c r="N433" s="5" t="s">
        <v>405</v>
      </c>
      <c r="O433" s="5"/>
      <c r="P433" s="5" t="b">
        <f t="shared" ca="1" si="15"/>
        <v>1</v>
      </c>
      <c r="Q433" s="5"/>
      <c r="R433" s="5"/>
      <c r="S433" s="5"/>
      <c r="T433" s="5"/>
      <c r="U433" s="5"/>
      <c r="V433" s="5"/>
      <c r="W433" s="5"/>
      <c r="X433" s="5"/>
      <c r="Y433" s="5"/>
      <c r="Z433" s="5"/>
      <c r="AA433" s="5"/>
      <c r="AB433" s="5"/>
      <c r="AC433" s="5"/>
      <c r="AD433" s="5"/>
      <c r="AE433" s="5"/>
      <c r="AF433" s="5"/>
    </row>
    <row r="434" spans="1:32" ht="21" customHeight="1">
      <c r="A434" s="5" t="s">
        <v>20134</v>
      </c>
      <c r="B434" s="5" t="s">
        <v>22377</v>
      </c>
      <c r="C434" s="5" t="s">
        <v>170</v>
      </c>
      <c r="D434" s="5" t="s">
        <v>390</v>
      </c>
      <c r="E434" s="5" t="s">
        <v>45</v>
      </c>
      <c r="F434" s="5">
        <v>10</v>
      </c>
      <c r="G434" s="5">
        <v>15</v>
      </c>
      <c r="H434" s="5" t="s">
        <v>56</v>
      </c>
      <c r="I434" s="5" t="s">
        <v>108</v>
      </c>
      <c r="J434" s="5" t="s">
        <v>68</v>
      </c>
      <c r="K434" s="5" t="s">
        <v>22378</v>
      </c>
      <c r="L434" s="5" t="s">
        <v>22379</v>
      </c>
      <c r="M434" s="5" t="s">
        <v>37</v>
      </c>
      <c r="N434" s="5" t="s">
        <v>55</v>
      </c>
      <c r="O434" s="5"/>
      <c r="P434" s="5" t="b">
        <f t="shared" ca="1" si="15"/>
        <v>1</v>
      </c>
      <c r="Q434" s="5"/>
      <c r="R434" s="5"/>
      <c r="S434" s="5"/>
      <c r="T434" s="5"/>
      <c r="U434" s="5"/>
      <c r="V434" s="5"/>
      <c r="W434" s="5"/>
      <c r="X434" s="5"/>
      <c r="Y434" s="5"/>
      <c r="Z434" s="5"/>
      <c r="AA434" s="5"/>
      <c r="AB434" s="5"/>
      <c r="AC434" s="5"/>
      <c r="AD434" s="5"/>
      <c r="AE434" s="5"/>
      <c r="AF434" s="5"/>
    </row>
    <row r="435" spans="1:32" ht="21" customHeight="1">
      <c r="A435" s="5" t="s">
        <v>2660</v>
      </c>
      <c r="B435" s="5" t="s">
        <v>22383</v>
      </c>
      <c r="C435" s="5" t="s">
        <v>170</v>
      </c>
      <c r="D435" s="5" t="s">
        <v>435</v>
      </c>
      <c r="E435" s="5" t="s">
        <v>45</v>
      </c>
      <c r="F435" s="5">
        <v>10</v>
      </c>
      <c r="G435" s="5">
        <v>20</v>
      </c>
      <c r="H435" s="5" t="s">
        <v>144</v>
      </c>
      <c r="I435" s="5" t="s">
        <v>108</v>
      </c>
      <c r="J435" s="5" t="s">
        <v>479</v>
      </c>
      <c r="K435" s="5" t="s">
        <v>22385</v>
      </c>
      <c r="L435" s="5" t="s">
        <v>22386</v>
      </c>
      <c r="M435" s="5" t="s">
        <v>37</v>
      </c>
      <c r="N435" s="5" t="s">
        <v>55</v>
      </c>
      <c r="O435" s="5"/>
      <c r="P435" s="5" t="b">
        <f t="shared" ca="1" si="15"/>
        <v>1</v>
      </c>
      <c r="Q435" s="5" t="b">
        <f ca="1">IFERROR(__xludf.DUMMYFUNCTION("REGEXMATCH(L435,""(?i)swift"")"),TRUE)</f>
        <v>1</v>
      </c>
      <c r="R435" s="5"/>
      <c r="S435" s="5"/>
      <c r="T435" s="5"/>
      <c r="U435" s="5"/>
      <c r="V435" s="5"/>
      <c r="W435" s="5"/>
      <c r="X435" s="5"/>
      <c r="Y435" s="5"/>
      <c r="Z435" s="5"/>
      <c r="AA435" s="5"/>
      <c r="AB435" s="5"/>
      <c r="AC435" s="5"/>
      <c r="AD435" s="5"/>
      <c r="AE435" s="5"/>
      <c r="AF435" s="5"/>
    </row>
    <row r="436" spans="1:32" ht="21" customHeight="1">
      <c r="A436" s="5" t="s">
        <v>6608</v>
      </c>
      <c r="B436" s="5" t="s">
        <v>22389</v>
      </c>
      <c r="C436" s="5" t="s">
        <v>170</v>
      </c>
      <c r="D436" s="5" t="s">
        <v>378</v>
      </c>
      <c r="E436" s="5" t="s">
        <v>45</v>
      </c>
      <c r="F436" s="5">
        <v>10</v>
      </c>
      <c r="G436" s="5">
        <v>15</v>
      </c>
      <c r="H436" s="5" t="s">
        <v>56</v>
      </c>
      <c r="I436" s="5" t="s">
        <v>108</v>
      </c>
      <c r="J436" s="5" t="s">
        <v>2872</v>
      </c>
      <c r="K436" s="5" t="s">
        <v>22390</v>
      </c>
      <c r="L436" s="5" t="s">
        <v>22391</v>
      </c>
      <c r="M436" s="5" t="s">
        <v>100</v>
      </c>
      <c r="N436" s="5" t="s">
        <v>55</v>
      </c>
      <c r="O436" s="5"/>
      <c r="P436" s="5" t="b">
        <f t="shared" ca="1" si="15"/>
        <v>1</v>
      </c>
      <c r="Q436" s="5"/>
      <c r="R436" s="5"/>
      <c r="S436" s="5"/>
      <c r="T436" s="5"/>
      <c r="U436" s="5"/>
      <c r="V436" s="5"/>
      <c r="W436" s="5"/>
      <c r="X436" s="5"/>
      <c r="Y436" s="5"/>
      <c r="Z436" s="5"/>
      <c r="AA436" s="5"/>
      <c r="AB436" s="5"/>
      <c r="AC436" s="5"/>
      <c r="AD436" s="5"/>
      <c r="AE436" s="5"/>
      <c r="AF436" s="5"/>
    </row>
    <row r="437" spans="1:32" ht="21" customHeight="1">
      <c r="A437" s="5" t="s">
        <v>22394</v>
      </c>
      <c r="B437" s="5" t="s">
        <v>22395</v>
      </c>
      <c r="C437" s="5" t="s">
        <v>170</v>
      </c>
      <c r="D437" s="5" t="s">
        <v>390</v>
      </c>
      <c r="E437" s="5" t="s">
        <v>45</v>
      </c>
      <c r="F437" s="5">
        <v>10</v>
      </c>
      <c r="G437" s="5">
        <v>15</v>
      </c>
      <c r="H437" s="5" t="s">
        <v>56</v>
      </c>
      <c r="I437" s="5" t="s">
        <v>108</v>
      </c>
      <c r="J437" s="5" t="s">
        <v>48</v>
      </c>
      <c r="K437" s="5" t="s">
        <v>6652</v>
      </c>
      <c r="L437" s="5" t="s">
        <v>22396</v>
      </c>
      <c r="M437" s="5" t="s">
        <v>53</v>
      </c>
      <c r="N437" s="5" t="s">
        <v>55</v>
      </c>
      <c r="O437" s="5"/>
      <c r="P437" s="5" t="b">
        <f t="shared" ca="1" si="15"/>
        <v>1</v>
      </c>
      <c r="Q437" s="5"/>
      <c r="R437" s="5"/>
      <c r="S437" s="5"/>
      <c r="T437" s="5"/>
      <c r="U437" s="5"/>
      <c r="V437" s="5"/>
      <c r="W437" s="5"/>
      <c r="X437" s="5"/>
      <c r="Y437" s="5"/>
      <c r="Z437" s="5"/>
      <c r="AA437" s="5"/>
      <c r="AB437" s="5"/>
      <c r="AC437" s="5"/>
      <c r="AD437" s="5"/>
      <c r="AE437" s="5"/>
      <c r="AF437" s="5"/>
    </row>
    <row r="438" spans="1:32" ht="21" customHeight="1">
      <c r="A438" s="5" t="s">
        <v>22397</v>
      </c>
      <c r="B438" s="5" t="s">
        <v>22398</v>
      </c>
      <c r="C438" s="5" t="s">
        <v>170</v>
      </c>
      <c r="D438" s="5" t="s">
        <v>390</v>
      </c>
      <c r="E438" s="5" t="s">
        <v>29</v>
      </c>
      <c r="F438" s="5">
        <v>10</v>
      </c>
      <c r="G438" s="5">
        <v>15</v>
      </c>
      <c r="H438" s="5" t="s">
        <v>56</v>
      </c>
      <c r="I438" s="5" t="s">
        <v>108</v>
      </c>
      <c r="J438" s="5" t="s">
        <v>6217</v>
      </c>
      <c r="K438" s="5" t="s">
        <v>22402</v>
      </c>
      <c r="L438" s="5" t="s">
        <v>22403</v>
      </c>
      <c r="M438" s="5" t="s">
        <v>53</v>
      </c>
      <c r="N438" s="5" t="s">
        <v>55</v>
      </c>
      <c r="O438" s="5"/>
      <c r="P438" s="5" t="b">
        <f t="shared" ca="1" si="15"/>
        <v>1</v>
      </c>
      <c r="Q438" s="5"/>
      <c r="R438" s="5"/>
      <c r="S438" s="5"/>
      <c r="T438" s="5"/>
      <c r="U438" s="5"/>
      <c r="V438" s="5"/>
      <c r="W438" s="5"/>
      <c r="X438" s="5"/>
      <c r="Y438" s="5"/>
      <c r="Z438" s="5"/>
      <c r="AA438" s="5"/>
      <c r="AB438" s="5"/>
      <c r="AC438" s="5"/>
      <c r="AD438" s="5"/>
      <c r="AE438" s="5"/>
      <c r="AF438" s="5"/>
    </row>
    <row r="439" spans="1:32" ht="21" customHeight="1">
      <c r="A439" s="5" t="s">
        <v>22405</v>
      </c>
      <c r="B439" s="5" t="s">
        <v>21165</v>
      </c>
      <c r="C439" s="5" t="s">
        <v>170</v>
      </c>
      <c r="D439" s="5" t="s">
        <v>390</v>
      </c>
      <c r="E439" s="5" t="s">
        <v>45</v>
      </c>
      <c r="F439" s="5">
        <v>10</v>
      </c>
      <c r="G439" s="5">
        <v>15</v>
      </c>
      <c r="H439" s="5" t="s">
        <v>56</v>
      </c>
      <c r="I439" s="5" t="s">
        <v>31</v>
      </c>
      <c r="J439" s="5" t="s">
        <v>2426</v>
      </c>
      <c r="K439" s="5" t="s">
        <v>22407</v>
      </c>
      <c r="L439" s="5" t="s">
        <v>22408</v>
      </c>
      <c r="M439" s="5" t="s">
        <v>42</v>
      </c>
      <c r="N439" s="5" t="s">
        <v>237</v>
      </c>
      <c r="O439" s="5"/>
      <c r="P439" s="5" t="b">
        <f t="shared" ca="1" si="15"/>
        <v>1</v>
      </c>
      <c r="Q439" s="5"/>
      <c r="R439" s="5"/>
      <c r="S439" s="5"/>
      <c r="T439" s="5"/>
      <c r="U439" s="5"/>
      <c r="V439" s="5"/>
      <c r="W439" s="5"/>
      <c r="X439" s="5"/>
      <c r="Y439" s="5"/>
      <c r="Z439" s="5"/>
      <c r="AA439" s="5"/>
      <c r="AB439" s="5"/>
      <c r="AC439" s="5"/>
      <c r="AD439" s="5"/>
      <c r="AE439" s="5"/>
      <c r="AF439" s="5"/>
    </row>
    <row r="440" spans="1:32" ht="21" customHeight="1">
      <c r="A440" s="5" t="s">
        <v>6608</v>
      </c>
      <c r="B440" s="5" t="s">
        <v>22411</v>
      </c>
      <c r="C440" s="5" t="s">
        <v>170</v>
      </c>
      <c r="D440" s="5" t="s">
        <v>342</v>
      </c>
      <c r="E440" s="5" t="s">
        <v>29</v>
      </c>
      <c r="F440" s="5">
        <v>10</v>
      </c>
      <c r="G440" s="5">
        <v>15</v>
      </c>
      <c r="H440" s="5" t="s">
        <v>56</v>
      </c>
      <c r="I440" s="5" t="s">
        <v>108</v>
      </c>
      <c r="J440" s="5" t="s">
        <v>57</v>
      </c>
      <c r="K440" s="9" t="s">
        <v>47</v>
      </c>
      <c r="L440" s="5" t="s">
        <v>22412</v>
      </c>
      <c r="M440" s="5" t="s">
        <v>53</v>
      </c>
      <c r="N440" s="5" t="s">
        <v>55</v>
      </c>
      <c r="O440" s="5"/>
      <c r="P440" s="5" t="b">
        <f t="shared" ca="1" si="15"/>
        <v>1</v>
      </c>
      <c r="Q440" s="5"/>
      <c r="R440" s="5"/>
      <c r="S440" s="5"/>
      <c r="T440" s="5"/>
      <c r="U440" s="5"/>
      <c r="V440" s="5"/>
      <c r="W440" s="5"/>
      <c r="X440" s="5"/>
      <c r="Y440" s="5"/>
      <c r="Z440" s="5"/>
      <c r="AA440" s="5"/>
      <c r="AB440" s="5"/>
      <c r="AC440" s="5"/>
      <c r="AD440" s="5"/>
      <c r="AE440" s="5"/>
      <c r="AF440" s="5"/>
    </row>
    <row r="441" spans="1:32" ht="21" customHeight="1">
      <c r="A441" s="5" t="s">
        <v>20800</v>
      </c>
      <c r="B441" s="5" t="s">
        <v>22416</v>
      </c>
      <c r="C441" s="5" t="s">
        <v>170</v>
      </c>
      <c r="D441" s="5" t="s">
        <v>47</v>
      </c>
      <c r="E441" s="5" t="s">
        <v>45</v>
      </c>
      <c r="F441" s="5">
        <v>10</v>
      </c>
      <c r="G441" s="5">
        <v>15</v>
      </c>
      <c r="H441" s="5" t="s">
        <v>56</v>
      </c>
      <c r="I441" s="7" t="s">
        <v>24</v>
      </c>
      <c r="J441" s="5" t="s">
        <v>2724</v>
      </c>
      <c r="K441" s="5" t="s">
        <v>2221</v>
      </c>
      <c r="L441" s="5" t="s">
        <v>22418</v>
      </c>
      <c r="M441" s="5" t="s">
        <v>53</v>
      </c>
      <c r="N441" s="5" t="s">
        <v>38</v>
      </c>
      <c r="O441" s="5"/>
      <c r="P441" s="5" t="b">
        <f t="shared" ca="1" si="15"/>
        <v>1</v>
      </c>
      <c r="Q441" s="5"/>
      <c r="R441" s="5"/>
      <c r="S441" s="5"/>
      <c r="T441" s="5"/>
      <c r="U441" s="5"/>
      <c r="V441" s="5"/>
      <c r="W441" s="5"/>
      <c r="X441" s="5"/>
      <c r="Y441" s="5"/>
      <c r="Z441" s="5"/>
      <c r="AA441" s="5"/>
      <c r="AB441" s="5"/>
      <c r="AC441" s="5"/>
      <c r="AD441" s="5"/>
      <c r="AE441" s="5"/>
      <c r="AF441" s="5"/>
    </row>
    <row r="442" spans="1:32" ht="21" customHeight="1">
      <c r="A442" s="5" t="s">
        <v>22419</v>
      </c>
      <c r="B442" s="5" t="s">
        <v>22420</v>
      </c>
      <c r="C442" s="5" t="s">
        <v>170</v>
      </c>
      <c r="D442" s="5" t="s">
        <v>390</v>
      </c>
      <c r="E442" s="5" t="s">
        <v>45</v>
      </c>
      <c r="F442" s="5">
        <v>10</v>
      </c>
      <c r="G442" s="5">
        <v>15</v>
      </c>
      <c r="H442" s="5" t="s">
        <v>56</v>
      </c>
      <c r="I442" s="5" t="s">
        <v>125</v>
      </c>
      <c r="J442" s="5" t="s">
        <v>5524</v>
      </c>
      <c r="K442" s="5" t="s">
        <v>22423</v>
      </c>
      <c r="L442" s="5" t="s">
        <v>22424</v>
      </c>
      <c r="M442" s="5" t="s">
        <v>53</v>
      </c>
      <c r="N442" s="5" t="s">
        <v>55</v>
      </c>
      <c r="O442" s="5"/>
      <c r="P442" s="5" t="b">
        <f t="shared" ca="1" si="15"/>
        <v>1</v>
      </c>
      <c r="Q442" s="5" t="b">
        <f ca="1">IFERROR(__xludf.DUMMYFUNCTION("REGEXMATCH(L442,""(?i)swift"")"),TRUE)</f>
        <v>1</v>
      </c>
      <c r="R442" s="5"/>
      <c r="S442" s="5"/>
      <c r="T442" s="5"/>
      <c r="U442" s="5"/>
      <c r="V442" s="5"/>
      <c r="W442" s="5"/>
      <c r="X442" s="5"/>
      <c r="Y442" s="5"/>
      <c r="Z442" s="5"/>
      <c r="AA442" s="5"/>
      <c r="AB442" s="5"/>
      <c r="AC442" s="5"/>
      <c r="AD442" s="5"/>
      <c r="AE442" s="5"/>
      <c r="AF442" s="5"/>
    </row>
    <row r="443" spans="1:32" ht="21" customHeight="1">
      <c r="A443" s="5" t="s">
        <v>10343</v>
      </c>
      <c r="B443" s="5" t="s">
        <v>22428</v>
      </c>
      <c r="C443" s="5" t="s">
        <v>170</v>
      </c>
      <c r="D443" s="5" t="s">
        <v>47</v>
      </c>
      <c r="E443" s="5" t="s">
        <v>45</v>
      </c>
      <c r="F443" s="5">
        <v>10</v>
      </c>
      <c r="G443" s="5">
        <v>15</v>
      </c>
      <c r="H443" s="5" t="s">
        <v>56</v>
      </c>
      <c r="I443" s="5" t="s">
        <v>31</v>
      </c>
      <c r="J443" s="5" t="s">
        <v>57</v>
      </c>
      <c r="K443" s="5" t="s">
        <v>22430</v>
      </c>
      <c r="L443" s="5" t="s">
        <v>22431</v>
      </c>
      <c r="M443" s="5" t="s">
        <v>1599</v>
      </c>
      <c r="N443" s="5" t="s">
        <v>237</v>
      </c>
      <c r="O443" s="5"/>
      <c r="P443" s="5" t="b">
        <f t="shared" ca="1" si="15"/>
        <v>1</v>
      </c>
      <c r="Q443" s="5"/>
      <c r="R443" s="5"/>
      <c r="S443" s="5"/>
      <c r="T443" s="5"/>
      <c r="U443" s="5"/>
      <c r="V443" s="5"/>
      <c r="W443" s="5"/>
      <c r="X443" s="5"/>
      <c r="Y443" s="5"/>
      <c r="Z443" s="5"/>
      <c r="AA443" s="5"/>
      <c r="AB443" s="5"/>
      <c r="AC443" s="5"/>
      <c r="AD443" s="5"/>
      <c r="AE443" s="5"/>
      <c r="AF443" s="5"/>
    </row>
    <row r="444" spans="1:32" ht="21" customHeight="1">
      <c r="A444" s="5" t="s">
        <v>6608</v>
      </c>
      <c r="B444" s="5" t="s">
        <v>22432</v>
      </c>
      <c r="C444" s="5" t="s">
        <v>170</v>
      </c>
      <c r="D444" s="5" t="s">
        <v>171</v>
      </c>
      <c r="E444" s="5" t="s">
        <v>29</v>
      </c>
      <c r="F444" s="5">
        <v>10</v>
      </c>
      <c r="G444" s="5">
        <v>20</v>
      </c>
      <c r="H444" s="5" t="s">
        <v>144</v>
      </c>
      <c r="I444" s="5" t="s">
        <v>31</v>
      </c>
      <c r="J444" s="5" t="s">
        <v>76</v>
      </c>
      <c r="K444" s="5" t="s">
        <v>22433</v>
      </c>
      <c r="L444" s="5" t="s">
        <v>22435</v>
      </c>
      <c r="M444" s="5" t="s">
        <v>53</v>
      </c>
      <c r="N444" s="5" t="s">
        <v>405</v>
      </c>
      <c r="O444" s="5"/>
      <c r="P444" s="5" t="b">
        <f t="shared" ca="1" si="15"/>
        <v>1</v>
      </c>
      <c r="Q444" s="5"/>
      <c r="R444" s="5"/>
      <c r="S444" s="5"/>
      <c r="T444" s="5"/>
      <c r="U444" s="5"/>
      <c r="V444" s="5"/>
      <c r="W444" s="5"/>
      <c r="X444" s="5"/>
      <c r="Y444" s="5"/>
      <c r="Z444" s="5"/>
      <c r="AA444" s="5"/>
      <c r="AB444" s="5"/>
      <c r="AC444" s="5"/>
      <c r="AD444" s="5"/>
      <c r="AE444" s="5"/>
      <c r="AF444" s="5"/>
    </row>
    <row r="445" spans="1:32" ht="21" customHeight="1">
      <c r="A445" s="5" t="s">
        <v>6608</v>
      </c>
      <c r="B445" s="5" t="s">
        <v>22439</v>
      </c>
      <c r="C445" s="5" t="s">
        <v>170</v>
      </c>
      <c r="D445" s="5" t="s">
        <v>1759</v>
      </c>
      <c r="E445" s="5" t="s">
        <v>29</v>
      </c>
      <c r="F445" s="5">
        <v>10</v>
      </c>
      <c r="G445" s="5">
        <v>15</v>
      </c>
      <c r="H445" s="5" t="s">
        <v>56</v>
      </c>
      <c r="I445" s="5" t="s">
        <v>108</v>
      </c>
      <c r="J445" s="5" t="s">
        <v>110</v>
      </c>
      <c r="K445" s="5" t="s">
        <v>22440</v>
      </c>
      <c r="L445" s="5" t="s">
        <v>22441</v>
      </c>
      <c r="M445" s="5" t="s">
        <v>37</v>
      </c>
      <c r="N445" s="5" t="s">
        <v>55</v>
      </c>
      <c r="O445" s="5"/>
      <c r="P445" s="5" t="b">
        <f t="shared" ca="1" si="15"/>
        <v>1</v>
      </c>
      <c r="Q445" s="5"/>
      <c r="R445" s="5"/>
      <c r="S445" s="5"/>
      <c r="T445" s="5"/>
      <c r="U445" s="5"/>
      <c r="V445" s="5"/>
      <c r="W445" s="5"/>
      <c r="X445" s="5"/>
      <c r="Y445" s="5"/>
      <c r="Z445" s="5"/>
      <c r="AA445" s="5"/>
      <c r="AB445" s="5"/>
      <c r="AC445" s="5"/>
      <c r="AD445" s="5"/>
      <c r="AE445" s="5"/>
      <c r="AF445" s="5"/>
    </row>
    <row r="446" spans="1:32" ht="21" customHeight="1">
      <c r="A446" s="5" t="s">
        <v>6608</v>
      </c>
      <c r="B446" s="5" t="s">
        <v>22446</v>
      </c>
      <c r="C446" s="5" t="s">
        <v>170</v>
      </c>
      <c r="D446" s="5" t="s">
        <v>342</v>
      </c>
      <c r="E446" s="5" t="s">
        <v>45</v>
      </c>
      <c r="F446" s="5">
        <v>10</v>
      </c>
      <c r="G446" s="5">
        <v>15</v>
      </c>
      <c r="H446" s="5" t="s">
        <v>56</v>
      </c>
      <c r="I446" s="5" t="s">
        <v>31</v>
      </c>
      <c r="J446" s="5" t="s">
        <v>309</v>
      </c>
      <c r="K446" s="5" t="s">
        <v>22448</v>
      </c>
      <c r="L446" s="5" t="s">
        <v>22449</v>
      </c>
      <c r="M446" s="5" t="s">
        <v>37</v>
      </c>
      <c r="N446" s="5" t="s">
        <v>55</v>
      </c>
      <c r="O446" s="5"/>
      <c r="P446" s="5" t="b">
        <f t="shared" ca="1" si="15"/>
        <v>1</v>
      </c>
      <c r="Q446" s="5"/>
      <c r="R446" s="5"/>
      <c r="S446" s="5"/>
      <c r="T446" s="5"/>
      <c r="U446" s="5"/>
      <c r="V446" s="5"/>
      <c r="W446" s="5"/>
      <c r="X446" s="5"/>
      <c r="Y446" s="5"/>
      <c r="Z446" s="5"/>
      <c r="AA446" s="5"/>
      <c r="AB446" s="5"/>
      <c r="AC446" s="5"/>
      <c r="AD446" s="5"/>
      <c r="AE446" s="5"/>
      <c r="AF446" s="5"/>
    </row>
    <row r="447" spans="1:32" ht="21" customHeight="1">
      <c r="A447" s="5" t="s">
        <v>6608</v>
      </c>
      <c r="B447" s="5" t="s">
        <v>14646</v>
      </c>
      <c r="C447" s="5" t="s">
        <v>170</v>
      </c>
      <c r="D447" s="5" t="s">
        <v>390</v>
      </c>
      <c r="E447" s="5" t="s">
        <v>29</v>
      </c>
      <c r="F447" s="5">
        <v>10</v>
      </c>
      <c r="G447" s="5">
        <v>15</v>
      </c>
      <c r="H447" s="5" t="s">
        <v>56</v>
      </c>
      <c r="I447" s="5" t="s">
        <v>125</v>
      </c>
      <c r="J447" s="5" t="s">
        <v>76</v>
      </c>
      <c r="K447" s="5" t="s">
        <v>4177</v>
      </c>
      <c r="L447" s="5" t="s">
        <v>22453</v>
      </c>
      <c r="M447" s="5" t="s">
        <v>53</v>
      </c>
      <c r="N447" s="5" t="s">
        <v>271</v>
      </c>
      <c r="O447" s="5"/>
      <c r="P447" s="5" t="b">
        <f t="shared" ca="1" si="15"/>
        <v>1</v>
      </c>
      <c r="Q447" s="5"/>
      <c r="R447" s="5"/>
      <c r="S447" s="5"/>
      <c r="T447" s="5"/>
      <c r="U447" s="5"/>
      <c r="V447" s="5"/>
      <c r="W447" s="5"/>
      <c r="X447" s="5"/>
      <c r="Y447" s="5"/>
      <c r="Z447" s="5"/>
      <c r="AA447" s="5"/>
      <c r="AB447" s="5"/>
      <c r="AC447" s="5"/>
      <c r="AD447" s="5"/>
      <c r="AE447" s="5"/>
      <c r="AF447" s="5"/>
    </row>
    <row r="448" spans="1:32" ht="21" customHeight="1">
      <c r="A448" s="5" t="s">
        <v>22457</v>
      </c>
      <c r="B448" s="5" t="s">
        <v>21390</v>
      </c>
      <c r="C448" s="5" t="s">
        <v>170</v>
      </c>
      <c r="D448" s="5" t="s">
        <v>47</v>
      </c>
      <c r="E448" s="5" t="s">
        <v>45</v>
      </c>
      <c r="F448" s="5">
        <v>10</v>
      </c>
      <c r="G448" s="5">
        <v>15</v>
      </c>
      <c r="H448" s="5" t="s">
        <v>56</v>
      </c>
      <c r="I448" s="5" t="s">
        <v>108</v>
      </c>
      <c r="J448" s="5" t="s">
        <v>4075</v>
      </c>
      <c r="K448" s="5" t="s">
        <v>21391</v>
      </c>
      <c r="L448" s="5" t="s">
        <v>22458</v>
      </c>
      <c r="M448" s="5" t="s">
        <v>37</v>
      </c>
      <c r="N448" s="5" t="s">
        <v>405</v>
      </c>
      <c r="O448" s="5"/>
      <c r="P448" s="5" t="b">
        <f t="shared" ca="1" si="15"/>
        <v>1</v>
      </c>
      <c r="Q448" s="5" t="b">
        <f ca="1">IFERROR(__xludf.DUMMYFUNCTION("REGEXMATCH(L448,""(?i)swift"")"),TRUE)</f>
        <v>1</v>
      </c>
      <c r="R448" s="5"/>
      <c r="S448" s="5"/>
      <c r="T448" s="5"/>
      <c r="U448" s="5"/>
      <c r="V448" s="5"/>
      <c r="W448" s="5"/>
      <c r="X448" s="5"/>
      <c r="Y448" s="5"/>
      <c r="Z448" s="5"/>
      <c r="AA448" s="5"/>
      <c r="AB448" s="5"/>
      <c r="AC448" s="5"/>
      <c r="AD448" s="5"/>
      <c r="AE448" s="5"/>
      <c r="AF448" s="5"/>
    </row>
    <row r="449" spans="1:32" ht="21" customHeight="1">
      <c r="A449" s="5" t="s">
        <v>6608</v>
      </c>
      <c r="B449" s="5" t="s">
        <v>14060</v>
      </c>
      <c r="C449" s="5" t="s">
        <v>170</v>
      </c>
      <c r="D449" s="5" t="s">
        <v>390</v>
      </c>
      <c r="E449" s="5" t="s">
        <v>45</v>
      </c>
      <c r="F449" s="5">
        <v>10</v>
      </c>
      <c r="G449" s="5">
        <v>15</v>
      </c>
      <c r="H449" s="5" t="s">
        <v>56</v>
      </c>
      <c r="I449" s="5" t="s">
        <v>108</v>
      </c>
      <c r="J449" s="5" t="s">
        <v>48</v>
      </c>
      <c r="K449" s="5" t="s">
        <v>22464</v>
      </c>
      <c r="L449" s="5" t="s">
        <v>11726</v>
      </c>
      <c r="M449" s="5" t="s">
        <v>42</v>
      </c>
      <c r="N449" s="5" t="s">
        <v>237</v>
      </c>
      <c r="O449" s="5"/>
      <c r="P449" s="5" t="b">
        <f t="shared" ca="1" si="15"/>
        <v>1</v>
      </c>
      <c r="Q449" s="5"/>
      <c r="R449" s="5"/>
      <c r="S449" s="5"/>
      <c r="T449" s="5"/>
      <c r="U449" s="5"/>
      <c r="V449" s="5"/>
      <c r="W449" s="5"/>
      <c r="X449" s="5"/>
      <c r="Y449" s="5"/>
      <c r="Z449" s="5"/>
      <c r="AA449" s="5"/>
      <c r="AB449" s="5"/>
      <c r="AC449" s="5"/>
      <c r="AD449" s="5"/>
      <c r="AE449" s="5"/>
      <c r="AF449" s="5"/>
    </row>
    <row r="450" spans="1:32" ht="21" customHeight="1">
      <c r="A450" s="5" t="s">
        <v>6608</v>
      </c>
      <c r="B450" s="5" t="s">
        <v>22465</v>
      </c>
      <c r="C450" s="5" t="s">
        <v>170</v>
      </c>
      <c r="D450" s="5" t="s">
        <v>171</v>
      </c>
      <c r="E450" s="5" t="s">
        <v>29</v>
      </c>
      <c r="F450" s="5">
        <v>10</v>
      </c>
      <c r="G450" s="5">
        <v>15</v>
      </c>
      <c r="H450" s="5" t="s">
        <v>56</v>
      </c>
      <c r="I450" s="5" t="s">
        <v>108</v>
      </c>
      <c r="J450" s="5" t="s">
        <v>76</v>
      </c>
      <c r="K450" s="5" t="s">
        <v>22467</v>
      </c>
      <c r="L450" s="5" t="s">
        <v>22468</v>
      </c>
      <c r="M450" s="5" t="s">
        <v>37</v>
      </c>
      <c r="N450" s="5" t="s">
        <v>55</v>
      </c>
      <c r="O450" s="5"/>
      <c r="P450" s="5" t="b">
        <f t="shared" ca="1" si="15"/>
        <v>1</v>
      </c>
      <c r="Q450" s="5"/>
      <c r="R450" s="5"/>
      <c r="S450" s="5"/>
      <c r="T450" s="5"/>
      <c r="U450" s="5"/>
      <c r="V450" s="5"/>
      <c r="W450" s="5"/>
      <c r="X450" s="5"/>
      <c r="Y450" s="5"/>
      <c r="Z450" s="5"/>
      <c r="AA450" s="5"/>
      <c r="AB450" s="5"/>
      <c r="AC450" s="5"/>
      <c r="AD450" s="5"/>
      <c r="AE450" s="5"/>
      <c r="AF450" s="5"/>
    </row>
    <row r="451" spans="1:32" ht="21" customHeight="1">
      <c r="A451" s="5" t="s">
        <v>6608</v>
      </c>
      <c r="B451" s="5" t="s">
        <v>22469</v>
      </c>
      <c r="C451" s="5" t="s">
        <v>170</v>
      </c>
      <c r="D451" s="5" t="s">
        <v>171</v>
      </c>
      <c r="E451" s="5" t="s">
        <v>29</v>
      </c>
      <c r="F451" s="5">
        <v>10</v>
      </c>
      <c r="G451" s="5">
        <v>15</v>
      </c>
      <c r="H451" s="5" t="s">
        <v>56</v>
      </c>
      <c r="I451" s="5" t="s">
        <v>66</v>
      </c>
      <c r="J451" s="5" t="s">
        <v>273</v>
      </c>
      <c r="K451" s="9" t="s">
        <v>47</v>
      </c>
      <c r="L451" s="5" t="s">
        <v>22470</v>
      </c>
      <c r="M451" s="5" t="s">
        <v>100</v>
      </c>
      <c r="N451" s="5" t="s">
        <v>55</v>
      </c>
      <c r="O451" s="5"/>
      <c r="P451" s="5" t="b">
        <f t="shared" ca="1" si="15"/>
        <v>1</v>
      </c>
      <c r="Q451" s="5"/>
      <c r="R451" s="5"/>
      <c r="S451" s="5"/>
      <c r="T451" s="5"/>
      <c r="U451" s="5"/>
      <c r="V451" s="5"/>
      <c r="W451" s="5"/>
      <c r="X451" s="5"/>
      <c r="Y451" s="5"/>
      <c r="Z451" s="5"/>
      <c r="AA451" s="5"/>
      <c r="AB451" s="5"/>
      <c r="AC451" s="5"/>
      <c r="AD451" s="5"/>
      <c r="AE451" s="5"/>
      <c r="AF451" s="5"/>
    </row>
    <row r="452" spans="1:32" ht="21" customHeight="1">
      <c r="A452" s="5" t="s">
        <v>22472</v>
      </c>
      <c r="B452" s="5" t="s">
        <v>22473</v>
      </c>
      <c r="C452" s="5" t="s">
        <v>170</v>
      </c>
      <c r="D452" s="5" t="s">
        <v>390</v>
      </c>
      <c r="E452" s="5" t="s">
        <v>45</v>
      </c>
      <c r="F452" s="5">
        <v>10</v>
      </c>
      <c r="G452" s="5">
        <v>20</v>
      </c>
      <c r="H452" s="5" t="s">
        <v>144</v>
      </c>
      <c r="I452" s="5" t="s">
        <v>31</v>
      </c>
      <c r="J452" s="5" t="s">
        <v>76</v>
      </c>
      <c r="K452" s="5" t="s">
        <v>22475</v>
      </c>
      <c r="L452" s="5" t="s">
        <v>22476</v>
      </c>
      <c r="M452" s="5" t="s">
        <v>100</v>
      </c>
      <c r="N452" s="5" t="s">
        <v>55</v>
      </c>
      <c r="O452" s="5"/>
      <c r="P452" s="5" t="b">
        <f t="shared" ca="1" si="15"/>
        <v>1</v>
      </c>
      <c r="Q452" s="5"/>
      <c r="R452" s="5"/>
      <c r="S452" s="5"/>
      <c r="T452" s="5"/>
      <c r="U452" s="5"/>
      <c r="V452" s="5"/>
      <c r="W452" s="5"/>
      <c r="X452" s="5"/>
      <c r="Y452" s="5"/>
      <c r="Z452" s="5"/>
      <c r="AA452" s="5"/>
      <c r="AB452" s="5"/>
      <c r="AC452" s="5"/>
      <c r="AD452" s="5"/>
      <c r="AE452" s="5"/>
      <c r="AF452" s="5"/>
    </row>
    <row r="453" spans="1:32" ht="21" customHeight="1">
      <c r="A453" s="5" t="s">
        <v>2660</v>
      </c>
      <c r="B453" s="5" t="s">
        <v>22477</v>
      </c>
      <c r="C453" s="5" t="s">
        <v>170</v>
      </c>
      <c r="D453" s="5" t="s">
        <v>378</v>
      </c>
      <c r="E453" s="5" t="s">
        <v>45</v>
      </c>
      <c r="F453" s="5">
        <v>10</v>
      </c>
      <c r="G453" s="5">
        <v>15</v>
      </c>
      <c r="H453" s="5" t="s">
        <v>56</v>
      </c>
      <c r="I453" s="7" t="s">
        <v>24</v>
      </c>
      <c r="J453" s="5" t="s">
        <v>811</v>
      </c>
      <c r="K453" s="5" t="s">
        <v>7890</v>
      </c>
      <c r="L453" s="5" t="s">
        <v>22478</v>
      </c>
      <c r="M453" s="5" t="s">
        <v>53</v>
      </c>
      <c r="N453" s="5" t="s">
        <v>55</v>
      </c>
      <c r="O453" s="5"/>
      <c r="P453" s="5" t="b">
        <f t="shared" ca="1" si="15"/>
        <v>1</v>
      </c>
      <c r="Q453" s="5" t="b">
        <f t="shared" ref="Q453:Q454" ca="1" si="19">IFERROR(__xludf.DUMMYFUNCTION("REGEXMATCH(L453,""(?i)swift"")"),TRUE)</f>
        <v>1</v>
      </c>
      <c r="R453" s="5"/>
      <c r="S453" s="5"/>
      <c r="T453" s="5"/>
      <c r="U453" s="5"/>
      <c r="V453" s="5"/>
      <c r="W453" s="5"/>
      <c r="X453" s="5"/>
      <c r="Y453" s="5"/>
      <c r="Z453" s="5"/>
      <c r="AA453" s="5"/>
      <c r="AB453" s="5"/>
      <c r="AC453" s="5"/>
      <c r="AD453" s="5"/>
      <c r="AE453" s="5"/>
      <c r="AF453" s="5"/>
    </row>
    <row r="454" spans="1:32" ht="21" customHeight="1">
      <c r="A454" s="5" t="s">
        <v>10004</v>
      </c>
      <c r="B454" s="5" t="s">
        <v>22483</v>
      </c>
      <c r="C454" s="5" t="s">
        <v>170</v>
      </c>
      <c r="D454" s="5" t="s">
        <v>171</v>
      </c>
      <c r="E454" s="5" t="s">
        <v>45</v>
      </c>
      <c r="F454" s="5">
        <v>10</v>
      </c>
      <c r="G454" s="5">
        <v>15</v>
      </c>
      <c r="H454" s="5" t="s">
        <v>56</v>
      </c>
      <c r="I454" s="5" t="s">
        <v>108</v>
      </c>
      <c r="J454" s="5" t="s">
        <v>644</v>
      </c>
      <c r="K454" s="5" t="s">
        <v>22485</v>
      </c>
      <c r="L454" s="5" t="s">
        <v>22487</v>
      </c>
      <c r="M454" s="5" t="s">
        <v>100</v>
      </c>
      <c r="N454" s="5" t="s">
        <v>55</v>
      </c>
      <c r="O454" s="5"/>
      <c r="P454" s="5" t="b">
        <f t="shared" ca="1" si="15"/>
        <v>1</v>
      </c>
      <c r="Q454" s="5" t="b">
        <f t="shared" ca="1" si="19"/>
        <v>1</v>
      </c>
      <c r="R454" s="5"/>
      <c r="S454" s="5"/>
      <c r="T454" s="5"/>
      <c r="U454" s="5"/>
      <c r="V454" s="5"/>
      <c r="W454" s="5"/>
      <c r="X454" s="5"/>
      <c r="Y454" s="5"/>
      <c r="Z454" s="5"/>
      <c r="AA454" s="5"/>
      <c r="AB454" s="5"/>
      <c r="AC454" s="5"/>
      <c r="AD454" s="5"/>
      <c r="AE454" s="5"/>
      <c r="AF454" s="5"/>
    </row>
    <row r="455" spans="1:32" ht="21" customHeight="1">
      <c r="A455" s="5" t="s">
        <v>22492</v>
      </c>
      <c r="B455" s="5" t="s">
        <v>22493</v>
      </c>
      <c r="C455" s="5" t="s">
        <v>170</v>
      </c>
      <c r="D455" s="5" t="s">
        <v>171</v>
      </c>
      <c r="E455" s="5" t="s">
        <v>29</v>
      </c>
      <c r="F455" s="5">
        <v>10</v>
      </c>
      <c r="G455" s="5">
        <v>20</v>
      </c>
      <c r="H455" s="5" t="s">
        <v>144</v>
      </c>
      <c r="I455" s="5" t="s">
        <v>108</v>
      </c>
      <c r="J455" s="5" t="s">
        <v>117</v>
      </c>
      <c r="K455" s="5" t="s">
        <v>22494</v>
      </c>
      <c r="L455" s="5" t="s">
        <v>22495</v>
      </c>
      <c r="M455" s="5" t="s">
        <v>100</v>
      </c>
      <c r="N455" s="5" t="s">
        <v>55</v>
      </c>
      <c r="O455" s="5"/>
      <c r="P455" s="5" t="b">
        <f t="shared" ca="1" si="15"/>
        <v>1</v>
      </c>
      <c r="Q455" s="5"/>
      <c r="R455" s="5"/>
      <c r="S455" s="5"/>
      <c r="T455" s="5"/>
      <c r="U455" s="5"/>
      <c r="V455" s="5"/>
      <c r="W455" s="5"/>
      <c r="X455" s="5"/>
      <c r="Y455" s="5"/>
      <c r="Z455" s="5"/>
      <c r="AA455" s="5"/>
      <c r="AB455" s="5"/>
      <c r="AC455" s="5"/>
      <c r="AD455" s="5"/>
      <c r="AE455" s="5"/>
      <c r="AF455" s="5"/>
    </row>
    <row r="456" spans="1:32" ht="21" customHeight="1">
      <c r="A456" s="5" t="s">
        <v>22496</v>
      </c>
      <c r="B456" s="5" t="s">
        <v>22497</v>
      </c>
      <c r="C456" s="5" t="s">
        <v>170</v>
      </c>
      <c r="D456" s="5" t="s">
        <v>47</v>
      </c>
      <c r="E456" s="5" t="s">
        <v>29</v>
      </c>
      <c r="F456" s="5">
        <v>10</v>
      </c>
      <c r="G456" s="5">
        <v>15</v>
      </c>
      <c r="H456" s="5" t="s">
        <v>56</v>
      </c>
      <c r="I456" s="5" t="s">
        <v>31</v>
      </c>
      <c r="J456" s="5" t="s">
        <v>110</v>
      </c>
      <c r="K456" s="5" t="s">
        <v>22499</v>
      </c>
      <c r="L456" s="5" t="s">
        <v>22501</v>
      </c>
      <c r="M456" s="5" t="s">
        <v>100</v>
      </c>
      <c r="N456" s="5" t="s">
        <v>55</v>
      </c>
      <c r="O456" s="5"/>
      <c r="P456" s="5" t="b">
        <f t="shared" ca="1" si="15"/>
        <v>1</v>
      </c>
      <c r="Q456" s="5"/>
      <c r="R456" s="5"/>
      <c r="S456" s="5"/>
      <c r="T456" s="5"/>
      <c r="U456" s="5"/>
      <c r="V456" s="5"/>
      <c r="W456" s="5"/>
      <c r="X456" s="5"/>
      <c r="Y456" s="5"/>
      <c r="Z456" s="5"/>
      <c r="AA456" s="5"/>
      <c r="AB456" s="5"/>
      <c r="AC456" s="5"/>
      <c r="AD456" s="5"/>
      <c r="AE456" s="5"/>
      <c r="AF456" s="5"/>
    </row>
    <row r="457" spans="1:32" ht="21" customHeight="1">
      <c r="A457" s="5" t="s">
        <v>22505</v>
      </c>
      <c r="B457" s="5" t="s">
        <v>22506</v>
      </c>
      <c r="C457" s="5" t="s">
        <v>170</v>
      </c>
      <c r="D457" s="5" t="s">
        <v>390</v>
      </c>
      <c r="E457" s="5" t="s">
        <v>45</v>
      </c>
      <c r="F457" s="5">
        <v>10</v>
      </c>
      <c r="G457" s="5">
        <v>12</v>
      </c>
      <c r="H457" s="5" t="s">
        <v>360</v>
      </c>
      <c r="I457" s="5" t="s">
        <v>108</v>
      </c>
      <c r="J457" s="5" t="s">
        <v>10587</v>
      </c>
      <c r="K457" s="5" t="s">
        <v>22507</v>
      </c>
      <c r="L457" s="5" t="s">
        <v>22508</v>
      </c>
      <c r="M457" s="5" t="s">
        <v>100</v>
      </c>
      <c r="N457" s="5" t="s">
        <v>55</v>
      </c>
      <c r="O457" s="5"/>
      <c r="P457" s="5" t="b">
        <f t="shared" ca="1" si="15"/>
        <v>1</v>
      </c>
      <c r="Q457" s="5"/>
      <c r="R457" s="5"/>
      <c r="S457" s="5"/>
      <c r="T457" s="5"/>
      <c r="U457" s="5"/>
      <c r="V457" s="5"/>
      <c r="W457" s="5"/>
      <c r="X457" s="5"/>
      <c r="Y457" s="5"/>
      <c r="Z457" s="5"/>
      <c r="AA457" s="5"/>
      <c r="AB457" s="5"/>
      <c r="AC457" s="5"/>
      <c r="AD457" s="5"/>
      <c r="AE457" s="5"/>
      <c r="AF457" s="5"/>
    </row>
    <row r="458" spans="1:32" ht="21" customHeight="1">
      <c r="A458" s="5" t="s">
        <v>13569</v>
      </c>
      <c r="B458" s="5" t="s">
        <v>21408</v>
      </c>
      <c r="C458" s="5" t="s">
        <v>170</v>
      </c>
      <c r="D458" s="5" t="s">
        <v>390</v>
      </c>
      <c r="E458" s="5" t="s">
        <v>45</v>
      </c>
      <c r="F458" s="5">
        <v>10</v>
      </c>
      <c r="G458" s="5">
        <v>20</v>
      </c>
      <c r="H458" s="5" t="s">
        <v>144</v>
      </c>
      <c r="I458" s="5" t="s">
        <v>108</v>
      </c>
      <c r="J458" s="5" t="s">
        <v>57</v>
      </c>
      <c r="K458" s="5" t="s">
        <v>21409</v>
      </c>
      <c r="L458" s="5" t="s">
        <v>22514</v>
      </c>
      <c r="M458" s="5" t="s">
        <v>100</v>
      </c>
      <c r="N458" s="5" t="s">
        <v>55</v>
      </c>
      <c r="O458" s="5"/>
      <c r="P458" s="5" t="b">
        <f t="shared" ca="1" si="15"/>
        <v>1</v>
      </c>
      <c r="Q458" s="5"/>
      <c r="R458" s="5"/>
      <c r="S458" s="5"/>
      <c r="T458" s="5"/>
      <c r="U458" s="5"/>
      <c r="V458" s="5"/>
      <c r="W458" s="5"/>
      <c r="X458" s="5"/>
      <c r="Y458" s="5"/>
      <c r="Z458" s="5"/>
      <c r="AA458" s="5"/>
      <c r="AB458" s="5"/>
      <c r="AC458" s="5"/>
      <c r="AD458" s="5"/>
      <c r="AE458" s="5"/>
      <c r="AF458" s="5"/>
    </row>
    <row r="459" spans="1:32" ht="21" customHeight="1">
      <c r="A459" s="5" t="s">
        <v>6608</v>
      </c>
      <c r="B459" s="5" t="s">
        <v>8603</v>
      </c>
      <c r="C459" s="5" t="s">
        <v>170</v>
      </c>
      <c r="D459" s="5" t="s">
        <v>47</v>
      </c>
      <c r="E459" s="5" t="s">
        <v>45</v>
      </c>
      <c r="F459" s="5">
        <v>10</v>
      </c>
      <c r="G459" s="5">
        <v>15</v>
      </c>
      <c r="H459" s="5" t="s">
        <v>56</v>
      </c>
      <c r="I459" s="5" t="s">
        <v>31</v>
      </c>
      <c r="J459" s="5" t="s">
        <v>5977</v>
      </c>
      <c r="K459" s="5" t="s">
        <v>8892</v>
      </c>
      <c r="L459" s="5" t="s">
        <v>22515</v>
      </c>
      <c r="M459" s="5" t="s">
        <v>42</v>
      </c>
      <c r="N459" s="5" t="s">
        <v>55</v>
      </c>
      <c r="O459" s="5"/>
      <c r="P459" s="5" t="b">
        <f t="shared" ca="1" si="15"/>
        <v>1</v>
      </c>
      <c r="Q459" s="5"/>
      <c r="R459" s="5"/>
      <c r="S459" s="5"/>
      <c r="T459" s="5"/>
      <c r="U459" s="5"/>
      <c r="V459" s="5"/>
      <c r="W459" s="5"/>
      <c r="X459" s="5"/>
      <c r="Y459" s="5"/>
      <c r="Z459" s="5"/>
      <c r="AA459" s="5"/>
      <c r="AB459" s="5"/>
      <c r="AC459" s="5"/>
      <c r="AD459" s="5"/>
      <c r="AE459" s="5"/>
      <c r="AF459" s="5"/>
    </row>
    <row r="460" spans="1:32" ht="21" customHeight="1">
      <c r="A460" s="5" t="s">
        <v>10004</v>
      </c>
      <c r="B460" s="5" t="s">
        <v>22516</v>
      </c>
      <c r="C460" s="5" t="s">
        <v>170</v>
      </c>
      <c r="D460" s="5" t="s">
        <v>435</v>
      </c>
      <c r="E460" s="5" t="s">
        <v>45</v>
      </c>
      <c r="F460" s="5">
        <v>10</v>
      </c>
      <c r="G460" s="5">
        <v>15</v>
      </c>
      <c r="H460" s="5" t="s">
        <v>56</v>
      </c>
      <c r="I460" s="5" t="s">
        <v>108</v>
      </c>
      <c r="J460" s="5" t="s">
        <v>224</v>
      </c>
      <c r="K460" s="5" t="s">
        <v>11016</v>
      </c>
      <c r="L460" s="5" t="s">
        <v>22518</v>
      </c>
      <c r="M460" s="5" t="s">
        <v>100</v>
      </c>
      <c r="N460" s="5" t="s">
        <v>55</v>
      </c>
      <c r="O460" s="5"/>
      <c r="P460" s="5" t="b">
        <f t="shared" ca="1" si="15"/>
        <v>1</v>
      </c>
      <c r="Q460" s="5" t="b">
        <f ca="1">IFERROR(__xludf.DUMMYFUNCTION("REGEXMATCH(L460,""(?i)swift"")"),TRUE)</f>
        <v>1</v>
      </c>
      <c r="R460" s="5"/>
      <c r="S460" s="5"/>
      <c r="T460" s="5"/>
      <c r="U460" s="5"/>
      <c r="V460" s="5"/>
      <c r="W460" s="5"/>
      <c r="X460" s="5"/>
      <c r="Y460" s="5"/>
      <c r="Z460" s="5"/>
      <c r="AA460" s="5"/>
      <c r="AB460" s="5"/>
      <c r="AC460" s="5"/>
      <c r="AD460" s="5"/>
      <c r="AE460" s="5"/>
      <c r="AF460" s="5"/>
    </row>
    <row r="461" spans="1:32" ht="21" customHeight="1">
      <c r="A461" s="5" t="s">
        <v>6608</v>
      </c>
      <c r="B461" s="5" t="s">
        <v>22520</v>
      </c>
      <c r="C461" s="5" t="s">
        <v>170</v>
      </c>
      <c r="D461" s="5" t="s">
        <v>378</v>
      </c>
      <c r="E461" s="5" t="s">
        <v>29</v>
      </c>
      <c r="F461" s="5">
        <v>10</v>
      </c>
      <c r="G461" s="5">
        <v>20</v>
      </c>
      <c r="H461" s="5" t="s">
        <v>144</v>
      </c>
      <c r="I461" s="5" t="s">
        <v>31</v>
      </c>
      <c r="J461" s="5" t="s">
        <v>403</v>
      </c>
      <c r="K461" s="5" t="s">
        <v>599</v>
      </c>
      <c r="L461" s="5" t="s">
        <v>22521</v>
      </c>
      <c r="M461" s="5" t="s">
        <v>100</v>
      </c>
      <c r="N461" s="5" t="s">
        <v>55</v>
      </c>
      <c r="O461" s="5"/>
      <c r="P461" s="5" t="b">
        <f t="shared" ca="1" si="15"/>
        <v>1</v>
      </c>
      <c r="Q461" s="5"/>
      <c r="R461" s="5"/>
      <c r="S461" s="5"/>
      <c r="T461" s="5"/>
      <c r="U461" s="5"/>
      <c r="V461" s="5"/>
      <c r="W461" s="5"/>
      <c r="X461" s="5"/>
      <c r="Y461" s="5"/>
      <c r="Z461" s="5"/>
      <c r="AA461" s="5"/>
      <c r="AB461" s="5"/>
      <c r="AC461" s="5"/>
      <c r="AD461" s="5"/>
      <c r="AE461" s="5"/>
      <c r="AF461" s="5"/>
    </row>
    <row r="462" spans="1:32" ht="21" customHeight="1">
      <c r="A462" s="5" t="s">
        <v>22523</v>
      </c>
      <c r="B462" s="5" t="s">
        <v>22524</v>
      </c>
      <c r="C462" s="5" t="s">
        <v>170</v>
      </c>
      <c r="D462" s="5" t="s">
        <v>390</v>
      </c>
      <c r="E462" s="5" t="s">
        <v>45</v>
      </c>
      <c r="F462" s="5">
        <v>10</v>
      </c>
      <c r="G462" s="5">
        <v>40</v>
      </c>
      <c r="H462" s="5" t="s">
        <v>2621</v>
      </c>
      <c r="I462" s="5" t="s">
        <v>31</v>
      </c>
      <c r="J462" s="5" t="s">
        <v>412</v>
      </c>
      <c r="K462" s="5" t="s">
        <v>8375</v>
      </c>
      <c r="L462" s="5" t="s">
        <v>22526</v>
      </c>
      <c r="M462" s="5" t="s">
        <v>100</v>
      </c>
      <c r="N462" s="5" t="s">
        <v>55</v>
      </c>
      <c r="O462" s="5"/>
      <c r="P462" s="5" t="b">
        <f t="shared" ca="1" si="15"/>
        <v>1</v>
      </c>
      <c r="Q462" s="5" t="b">
        <f ca="1">IFERROR(__xludf.DUMMYFUNCTION("REGEXMATCH(L462,""(?i)swift"")"),TRUE)</f>
        <v>1</v>
      </c>
      <c r="R462" s="5"/>
      <c r="S462" s="5"/>
      <c r="T462" s="5"/>
      <c r="U462" s="5"/>
      <c r="V462" s="5"/>
      <c r="W462" s="5"/>
      <c r="X462" s="5"/>
      <c r="Y462" s="5"/>
      <c r="Z462" s="5"/>
      <c r="AA462" s="5"/>
      <c r="AB462" s="5"/>
      <c r="AC462" s="5"/>
      <c r="AD462" s="5"/>
      <c r="AE462" s="5"/>
      <c r="AF462" s="5"/>
    </row>
    <row r="463" spans="1:32" ht="21" customHeight="1">
      <c r="A463" s="5" t="s">
        <v>6608</v>
      </c>
      <c r="B463" s="5" t="s">
        <v>22530</v>
      </c>
      <c r="C463" s="5" t="s">
        <v>170</v>
      </c>
      <c r="D463" s="5" t="s">
        <v>171</v>
      </c>
      <c r="E463" s="5" t="s">
        <v>45</v>
      </c>
      <c r="F463" s="5">
        <v>10</v>
      </c>
      <c r="G463" s="5">
        <v>15</v>
      </c>
      <c r="H463" s="5" t="s">
        <v>56</v>
      </c>
      <c r="I463" s="5" t="s">
        <v>125</v>
      </c>
      <c r="J463" s="5" t="s">
        <v>76</v>
      </c>
      <c r="K463" s="5" t="s">
        <v>22535</v>
      </c>
      <c r="L463" s="5" t="s">
        <v>22536</v>
      </c>
      <c r="M463" s="5" t="s">
        <v>167</v>
      </c>
      <c r="N463" s="5" t="s">
        <v>55</v>
      </c>
      <c r="O463" s="5"/>
      <c r="P463" s="5" t="b">
        <f t="shared" ca="1" si="15"/>
        <v>1</v>
      </c>
      <c r="Q463" s="5"/>
      <c r="R463" s="5"/>
      <c r="S463" s="5"/>
      <c r="T463" s="5"/>
      <c r="U463" s="5"/>
      <c r="V463" s="5"/>
      <c r="W463" s="5"/>
      <c r="X463" s="5"/>
      <c r="Y463" s="5"/>
      <c r="Z463" s="5"/>
      <c r="AA463" s="5"/>
      <c r="AB463" s="5"/>
      <c r="AC463" s="5"/>
      <c r="AD463" s="5"/>
      <c r="AE463" s="5"/>
      <c r="AF463" s="5"/>
    </row>
    <row r="464" spans="1:32" ht="21" customHeight="1">
      <c r="A464" s="5" t="s">
        <v>13569</v>
      </c>
      <c r="B464" s="5" t="s">
        <v>22537</v>
      </c>
      <c r="C464" s="5" t="s">
        <v>170</v>
      </c>
      <c r="D464" s="5" t="s">
        <v>378</v>
      </c>
      <c r="E464" s="5" t="s">
        <v>45</v>
      </c>
      <c r="F464" s="5">
        <v>10</v>
      </c>
      <c r="G464" s="5">
        <v>15</v>
      </c>
      <c r="H464" s="5" t="s">
        <v>56</v>
      </c>
      <c r="I464" s="5" t="s">
        <v>108</v>
      </c>
      <c r="J464" s="5" t="s">
        <v>1873</v>
      </c>
      <c r="K464" s="5" t="s">
        <v>22538</v>
      </c>
      <c r="L464" s="5" t="s">
        <v>22539</v>
      </c>
      <c r="M464" s="5" t="s">
        <v>100</v>
      </c>
      <c r="N464" s="5" t="s">
        <v>55</v>
      </c>
      <c r="O464" s="5"/>
      <c r="P464" s="5" t="b">
        <f t="shared" ca="1" si="15"/>
        <v>1</v>
      </c>
      <c r="Q464" s="5"/>
      <c r="R464" s="5"/>
      <c r="S464" s="5"/>
      <c r="T464" s="5"/>
      <c r="U464" s="5"/>
      <c r="V464" s="5"/>
      <c r="W464" s="5"/>
      <c r="X464" s="5"/>
      <c r="Y464" s="5"/>
      <c r="Z464" s="5"/>
      <c r="AA464" s="5"/>
      <c r="AB464" s="5"/>
      <c r="AC464" s="5"/>
      <c r="AD464" s="5"/>
      <c r="AE464" s="5"/>
      <c r="AF464" s="5"/>
    </row>
    <row r="465" spans="1:32" ht="21" customHeight="1">
      <c r="A465" s="5" t="s">
        <v>6608</v>
      </c>
      <c r="B465" s="5" t="s">
        <v>22544</v>
      </c>
      <c r="C465" s="5" t="s">
        <v>170</v>
      </c>
      <c r="D465" s="5" t="s">
        <v>171</v>
      </c>
      <c r="E465" s="5" t="s">
        <v>29</v>
      </c>
      <c r="F465" s="5">
        <v>10</v>
      </c>
      <c r="G465" s="5">
        <v>15</v>
      </c>
      <c r="H465" s="5" t="s">
        <v>56</v>
      </c>
      <c r="I465" s="5" t="s">
        <v>31</v>
      </c>
      <c r="J465" s="5" t="s">
        <v>57</v>
      </c>
      <c r="K465" s="9" t="s">
        <v>47</v>
      </c>
      <c r="L465" s="5" t="s">
        <v>22545</v>
      </c>
      <c r="M465" s="5" t="s">
        <v>53</v>
      </c>
      <c r="N465" s="5" t="s">
        <v>55</v>
      </c>
      <c r="O465" s="5"/>
      <c r="P465" s="5" t="b">
        <f t="shared" ca="1" si="15"/>
        <v>1</v>
      </c>
      <c r="Q465" s="5"/>
      <c r="R465" s="5"/>
      <c r="S465" s="5"/>
      <c r="T465" s="5"/>
      <c r="U465" s="5"/>
      <c r="V465" s="5"/>
      <c r="W465" s="5"/>
      <c r="X465" s="5"/>
      <c r="Y465" s="5"/>
      <c r="Z465" s="5"/>
      <c r="AA465" s="5"/>
      <c r="AB465" s="5"/>
      <c r="AC465" s="5"/>
      <c r="AD465" s="5"/>
      <c r="AE465" s="5"/>
      <c r="AF465" s="5"/>
    </row>
    <row r="466" spans="1:32" ht="21" customHeight="1">
      <c r="A466" s="5" t="s">
        <v>6608</v>
      </c>
      <c r="B466" s="5" t="s">
        <v>22546</v>
      </c>
      <c r="C466" s="5" t="s">
        <v>170</v>
      </c>
      <c r="D466" s="5" t="s">
        <v>390</v>
      </c>
      <c r="E466" s="5" t="s">
        <v>29</v>
      </c>
      <c r="F466" s="5">
        <v>10</v>
      </c>
      <c r="G466" s="5">
        <v>15</v>
      </c>
      <c r="H466" s="5" t="s">
        <v>56</v>
      </c>
      <c r="I466" s="5" t="s">
        <v>108</v>
      </c>
      <c r="J466" s="5" t="s">
        <v>76</v>
      </c>
      <c r="K466" s="5" t="s">
        <v>22547</v>
      </c>
      <c r="L466" s="5" t="s">
        <v>22548</v>
      </c>
      <c r="M466" s="5" t="s">
        <v>42</v>
      </c>
      <c r="N466" s="5" t="s">
        <v>89</v>
      </c>
      <c r="O466" s="5"/>
      <c r="P466" s="5" t="b">
        <f t="shared" ca="1" si="15"/>
        <v>1</v>
      </c>
      <c r="Q466" s="5"/>
      <c r="R466" s="5"/>
      <c r="S466" s="5"/>
      <c r="T466" s="5"/>
      <c r="U466" s="5"/>
      <c r="V466" s="5"/>
      <c r="W466" s="5"/>
      <c r="X466" s="5"/>
      <c r="Y466" s="5"/>
      <c r="Z466" s="5"/>
      <c r="AA466" s="5"/>
      <c r="AB466" s="5"/>
      <c r="AC466" s="5"/>
      <c r="AD466" s="5"/>
      <c r="AE466" s="5"/>
      <c r="AF466" s="5"/>
    </row>
    <row r="467" spans="1:32" ht="21" customHeight="1">
      <c r="A467" s="5" t="s">
        <v>2660</v>
      </c>
      <c r="B467" s="5" t="s">
        <v>22549</v>
      </c>
      <c r="C467" s="5" t="s">
        <v>170</v>
      </c>
      <c r="D467" s="5" t="s">
        <v>378</v>
      </c>
      <c r="E467" s="5" t="s">
        <v>29</v>
      </c>
      <c r="F467" s="5">
        <v>10</v>
      </c>
      <c r="G467" s="5">
        <v>15</v>
      </c>
      <c r="H467" s="5" t="s">
        <v>56</v>
      </c>
      <c r="I467" s="7" t="s">
        <v>24</v>
      </c>
      <c r="J467" s="5" t="s">
        <v>4577</v>
      </c>
      <c r="K467" s="5" t="s">
        <v>22550</v>
      </c>
      <c r="L467" s="5" t="s">
        <v>22551</v>
      </c>
      <c r="M467" s="9" t="s">
        <v>47</v>
      </c>
      <c r="N467" s="5" t="s">
        <v>405</v>
      </c>
      <c r="O467" s="5"/>
      <c r="P467" s="5" t="b">
        <f t="shared" ca="1" si="15"/>
        <v>1</v>
      </c>
      <c r="Q467" s="5" t="b">
        <f ca="1">IFERROR(__xludf.DUMMYFUNCTION("REGEXMATCH(L467,""(?i)swift"")"),TRUE)</f>
        <v>1</v>
      </c>
      <c r="R467" s="5"/>
      <c r="S467" s="5"/>
      <c r="T467" s="5"/>
      <c r="U467" s="5"/>
      <c r="V467" s="5"/>
      <c r="W467" s="5"/>
      <c r="X467" s="5"/>
      <c r="Y467" s="5"/>
      <c r="Z467" s="5"/>
      <c r="AA467" s="5"/>
      <c r="AB467" s="5"/>
      <c r="AC467" s="5"/>
      <c r="AD467" s="5"/>
      <c r="AE467" s="5"/>
      <c r="AF467" s="5"/>
    </row>
    <row r="468" spans="1:32" ht="21" customHeight="1">
      <c r="A468" s="5" t="s">
        <v>22554</v>
      </c>
      <c r="B468" s="5" t="s">
        <v>11868</v>
      </c>
      <c r="C468" s="5" t="s">
        <v>170</v>
      </c>
      <c r="D468" s="5" t="s">
        <v>390</v>
      </c>
      <c r="E468" s="5" t="s">
        <v>45</v>
      </c>
      <c r="F468" s="5">
        <v>10</v>
      </c>
      <c r="G468" s="5">
        <v>18</v>
      </c>
      <c r="H468" s="5" t="s">
        <v>964</v>
      </c>
      <c r="I468" s="5" t="s">
        <v>108</v>
      </c>
      <c r="J468" s="5" t="s">
        <v>110</v>
      </c>
      <c r="K468" s="9" t="s">
        <v>47</v>
      </c>
      <c r="L468" s="5" t="s">
        <v>22556</v>
      </c>
      <c r="M468" s="5" t="s">
        <v>42</v>
      </c>
      <c r="N468" s="5" t="s">
        <v>237</v>
      </c>
      <c r="O468" s="5"/>
      <c r="P468" s="5" t="b">
        <f t="shared" ca="1" si="15"/>
        <v>1</v>
      </c>
      <c r="Q468" s="5"/>
      <c r="R468" s="5"/>
      <c r="S468" s="5"/>
      <c r="T468" s="5"/>
      <c r="U468" s="5"/>
      <c r="V468" s="5"/>
      <c r="W468" s="5"/>
      <c r="X468" s="5"/>
      <c r="Y468" s="5"/>
      <c r="Z468" s="5"/>
      <c r="AA468" s="5"/>
      <c r="AB468" s="5"/>
      <c r="AC468" s="5"/>
      <c r="AD468" s="5"/>
      <c r="AE468" s="5"/>
      <c r="AF468" s="5"/>
    </row>
    <row r="469" spans="1:32" ht="21" customHeight="1">
      <c r="A469" s="5" t="s">
        <v>20800</v>
      </c>
      <c r="B469" s="5" t="s">
        <v>22559</v>
      </c>
      <c r="C469" s="5" t="s">
        <v>170</v>
      </c>
      <c r="D469" s="5" t="s">
        <v>342</v>
      </c>
      <c r="E469" s="5" t="s">
        <v>29</v>
      </c>
      <c r="F469" s="5">
        <v>10</v>
      </c>
      <c r="G469" s="5">
        <v>20</v>
      </c>
      <c r="H469" s="5" t="s">
        <v>144</v>
      </c>
      <c r="I469" s="7" t="s">
        <v>24</v>
      </c>
      <c r="J469" s="5" t="s">
        <v>2745</v>
      </c>
      <c r="K469" s="5" t="s">
        <v>22561</v>
      </c>
      <c r="L469" s="5" t="s">
        <v>22563</v>
      </c>
      <c r="M469" s="5" t="s">
        <v>53</v>
      </c>
      <c r="N469" s="5" t="s">
        <v>55</v>
      </c>
      <c r="O469" s="5"/>
      <c r="P469" s="5" t="b">
        <f t="shared" ca="1" si="15"/>
        <v>1</v>
      </c>
      <c r="Q469" s="5"/>
      <c r="R469" s="5"/>
      <c r="S469" s="5"/>
      <c r="T469" s="5"/>
      <c r="U469" s="5"/>
      <c r="V469" s="5"/>
      <c r="W469" s="5"/>
      <c r="X469" s="5"/>
      <c r="Y469" s="5"/>
      <c r="Z469" s="5"/>
      <c r="AA469" s="5"/>
      <c r="AB469" s="5"/>
      <c r="AC469" s="5"/>
      <c r="AD469" s="5"/>
      <c r="AE469" s="5"/>
      <c r="AF469" s="5"/>
    </row>
    <row r="470" spans="1:32" ht="21" customHeight="1">
      <c r="A470" s="5" t="s">
        <v>6608</v>
      </c>
      <c r="B470" s="5" t="s">
        <v>15492</v>
      </c>
      <c r="C470" s="5" t="s">
        <v>170</v>
      </c>
      <c r="D470" s="5" t="s">
        <v>390</v>
      </c>
      <c r="E470" s="5" t="s">
        <v>29</v>
      </c>
      <c r="F470" s="5">
        <v>10</v>
      </c>
      <c r="G470" s="5">
        <v>15</v>
      </c>
      <c r="H470" s="5" t="s">
        <v>56</v>
      </c>
      <c r="I470" s="5" t="s">
        <v>31</v>
      </c>
      <c r="J470" s="5" t="s">
        <v>663</v>
      </c>
      <c r="K470" s="9" t="s">
        <v>47</v>
      </c>
      <c r="L470" s="5" t="s">
        <v>22568</v>
      </c>
      <c r="M470" s="5" t="s">
        <v>100</v>
      </c>
      <c r="N470" s="5" t="s">
        <v>55</v>
      </c>
      <c r="O470" s="5"/>
      <c r="P470" s="5" t="b">
        <f t="shared" ca="1" si="15"/>
        <v>1</v>
      </c>
      <c r="Q470" s="5"/>
      <c r="R470" s="5"/>
      <c r="S470" s="5"/>
      <c r="T470" s="5"/>
      <c r="U470" s="5"/>
      <c r="V470" s="5"/>
      <c r="W470" s="5"/>
      <c r="X470" s="5"/>
      <c r="Y470" s="5"/>
      <c r="Z470" s="5"/>
      <c r="AA470" s="5"/>
      <c r="AB470" s="5"/>
      <c r="AC470" s="5"/>
      <c r="AD470" s="5"/>
      <c r="AE470" s="5"/>
      <c r="AF470" s="5"/>
    </row>
    <row r="471" spans="1:32" ht="21" customHeight="1">
      <c r="A471" s="5" t="s">
        <v>22571</v>
      </c>
      <c r="B471" s="5" t="s">
        <v>13681</v>
      </c>
      <c r="C471" s="5" t="s">
        <v>170</v>
      </c>
      <c r="D471" s="5" t="s">
        <v>435</v>
      </c>
      <c r="E471" s="5" t="s">
        <v>45</v>
      </c>
      <c r="F471" s="5">
        <v>10</v>
      </c>
      <c r="G471" s="5">
        <v>15</v>
      </c>
      <c r="H471" s="5" t="s">
        <v>56</v>
      </c>
      <c r="I471" s="5" t="s">
        <v>108</v>
      </c>
      <c r="J471" s="5" t="s">
        <v>126</v>
      </c>
      <c r="K471" s="9" t="s">
        <v>47</v>
      </c>
      <c r="L471" s="5" t="s">
        <v>22572</v>
      </c>
      <c r="M471" s="5" t="s">
        <v>37</v>
      </c>
      <c r="N471" s="5" t="s">
        <v>55</v>
      </c>
      <c r="O471" s="5"/>
      <c r="P471" s="5" t="b">
        <f t="shared" ca="1" si="15"/>
        <v>1</v>
      </c>
      <c r="Q471" s="5"/>
      <c r="R471" s="5"/>
      <c r="S471" s="5"/>
      <c r="T471" s="5"/>
      <c r="U471" s="5"/>
      <c r="V471" s="5"/>
      <c r="W471" s="5"/>
      <c r="X471" s="5"/>
      <c r="Y471" s="5"/>
      <c r="Z471" s="5"/>
      <c r="AA471" s="5"/>
      <c r="AB471" s="5"/>
      <c r="AC471" s="5"/>
      <c r="AD471" s="5"/>
      <c r="AE471" s="5"/>
      <c r="AF471" s="5"/>
    </row>
    <row r="472" spans="1:32" ht="21" customHeight="1">
      <c r="A472" s="5" t="s">
        <v>6608</v>
      </c>
      <c r="B472" s="5" t="s">
        <v>1786</v>
      </c>
      <c r="C472" s="5" t="s">
        <v>170</v>
      </c>
      <c r="D472" s="5" t="s">
        <v>390</v>
      </c>
      <c r="E472" s="5" t="s">
        <v>29</v>
      </c>
      <c r="F472" s="5">
        <v>10</v>
      </c>
      <c r="G472" s="5">
        <v>20</v>
      </c>
      <c r="H472" s="5" t="s">
        <v>144</v>
      </c>
      <c r="I472" s="5" t="s">
        <v>31</v>
      </c>
      <c r="J472" s="5" t="s">
        <v>252</v>
      </c>
      <c r="K472" s="5" t="s">
        <v>5856</v>
      </c>
      <c r="L472" s="5" t="s">
        <v>22577</v>
      </c>
      <c r="M472" s="5" t="s">
        <v>42</v>
      </c>
      <c r="N472" s="5" t="s">
        <v>38</v>
      </c>
      <c r="O472" s="5"/>
      <c r="P472" s="5" t="b">
        <f t="shared" ca="1" si="15"/>
        <v>1</v>
      </c>
      <c r="Q472" s="5"/>
      <c r="R472" s="5"/>
      <c r="S472" s="5"/>
      <c r="T472" s="5"/>
      <c r="U472" s="5"/>
      <c r="V472" s="5"/>
      <c r="W472" s="5"/>
      <c r="X472" s="5"/>
      <c r="Y472" s="5"/>
      <c r="Z472" s="5"/>
      <c r="AA472" s="5"/>
      <c r="AB472" s="5"/>
      <c r="AC472" s="5"/>
      <c r="AD472" s="5"/>
      <c r="AE472" s="5"/>
      <c r="AF472" s="5"/>
    </row>
    <row r="473" spans="1:32" ht="21" customHeight="1">
      <c r="A473" s="5" t="s">
        <v>6608</v>
      </c>
      <c r="B473" s="5" t="s">
        <v>20113</v>
      </c>
      <c r="C473" s="5" t="s">
        <v>170</v>
      </c>
      <c r="D473" s="5" t="s">
        <v>390</v>
      </c>
      <c r="E473" s="5" t="s">
        <v>45</v>
      </c>
      <c r="F473" s="5">
        <v>10</v>
      </c>
      <c r="G473" s="5">
        <v>15</v>
      </c>
      <c r="H473" s="5" t="s">
        <v>56</v>
      </c>
      <c r="I473" s="5" t="s">
        <v>125</v>
      </c>
      <c r="J473" s="5" t="s">
        <v>117</v>
      </c>
      <c r="K473" s="5" t="s">
        <v>20114</v>
      </c>
      <c r="L473" s="5" t="s">
        <v>22580</v>
      </c>
      <c r="M473" s="5" t="s">
        <v>53</v>
      </c>
      <c r="N473" s="5" t="s">
        <v>55</v>
      </c>
      <c r="O473" s="5"/>
      <c r="P473" s="5" t="b">
        <f t="shared" ca="1" si="15"/>
        <v>1</v>
      </c>
      <c r="Q473" s="5"/>
      <c r="R473" s="5"/>
      <c r="S473" s="5"/>
      <c r="T473" s="5"/>
      <c r="U473" s="5"/>
      <c r="V473" s="5"/>
      <c r="W473" s="5"/>
      <c r="X473" s="5"/>
      <c r="Y473" s="5"/>
      <c r="Z473" s="5"/>
      <c r="AA473" s="5"/>
      <c r="AB473" s="5"/>
      <c r="AC473" s="5"/>
      <c r="AD473" s="5"/>
      <c r="AE473" s="5"/>
      <c r="AF473" s="5"/>
    </row>
    <row r="474" spans="1:32" ht="21" customHeight="1">
      <c r="A474" s="14" t="s">
        <v>6340</v>
      </c>
      <c r="B474" s="14" t="s">
        <v>13397</v>
      </c>
      <c r="C474" s="14" t="s">
        <v>170</v>
      </c>
      <c r="D474" s="14" t="s">
        <v>378</v>
      </c>
      <c r="E474" s="14" t="s">
        <v>29</v>
      </c>
      <c r="F474" s="14">
        <v>10</v>
      </c>
      <c r="G474" s="14">
        <v>15</v>
      </c>
      <c r="H474" s="14" t="s">
        <v>56</v>
      </c>
      <c r="I474" s="14" t="s">
        <v>108</v>
      </c>
      <c r="J474" s="14" t="s">
        <v>516</v>
      </c>
      <c r="K474" s="16" t="s">
        <v>47</v>
      </c>
      <c r="L474" s="14" t="s">
        <v>22585</v>
      </c>
      <c r="M474" s="14" t="s">
        <v>42</v>
      </c>
      <c r="N474" s="14" t="s">
        <v>55</v>
      </c>
      <c r="O474" s="14" t="b">
        <f ca="1">IFERROR(__xludf.DUMMYFUNCTION("REGEXMATCH(A474,""应用|(?i)app"")"),FALSE)</f>
        <v>0</v>
      </c>
      <c r="P474" s="14" t="b">
        <f t="shared" ca="1" si="15"/>
        <v>1</v>
      </c>
      <c r="Q474" s="14" t="b">
        <f ca="1">IFERROR(__xludf.DUMMYFUNCTION("REGEXMATCH(L474,""(?i)swift"")"),FALSE)</f>
        <v>0</v>
      </c>
      <c r="R474" s="5"/>
      <c r="S474" s="5"/>
      <c r="T474" s="5"/>
      <c r="U474" s="5"/>
      <c r="V474" s="5"/>
      <c r="W474" s="5"/>
      <c r="X474" s="5"/>
      <c r="Y474" s="5"/>
      <c r="Z474" s="5"/>
      <c r="AA474" s="5"/>
      <c r="AB474" s="5"/>
      <c r="AC474" s="5"/>
      <c r="AD474" s="5"/>
      <c r="AE474" s="5"/>
      <c r="AF474" s="5"/>
    </row>
    <row r="475" spans="1:32" ht="21" customHeight="1">
      <c r="A475" s="5" t="s">
        <v>6608</v>
      </c>
      <c r="B475" s="5" t="s">
        <v>22591</v>
      </c>
      <c r="C475" s="5" t="s">
        <v>170</v>
      </c>
      <c r="D475" s="5" t="s">
        <v>435</v>
      </c>
      <c r="E475" s="5" t="s">
        <v>29</v>
      </c>
      <c r="F475" s="5">
        <v>10</v>
      </c>
      <c r="G475" s="5">
        <v>15</v>
      </c>
      <c r="H475" s="5" t="s">
        <v>56</v>
      </c>
      <c r="I475" s="5" t="s">
        <v>125</v>
      </c>
      <c r="J475" s="5" t="s">
        <v>57</v>
      </c>
      <c r="K475" s="5" t="s">
        <v>22592</v>
      </c>
      <c r="L475" s="5" t="s">
        <v>22593</v>
      </c>
      <c r="M475" s="5" t="s">
        <v>100</v>
      </c>
      <c r="N475" s="5" t="s">
        <v>55</v>
      </c>
      <c r="O475" s="5"/>
      <c r="P475" s="5" t="b">
        <f t="shared" ca="1" si="15"/>
        <v>1</v>
      </c>
      <c r="Q475" s="5"/>
      <c r="R475" s="5"/>
      <c r="S475" s="5"/>
      <c r="T475" s="5"/>
      <c r="U475" s="5"/>
      <c r="V475" s="5"/>
      <c r="W475" s="5"/>
      <c r="X475" s="5"/>
      <c r="Y475" s="5"/>
      <c r="Z475" s="5"/>
      <c r="AA475" s="5"/>
      <c r="AB475" s="5"/>
      <c r="AC475" s="5"/>
      <c r="AD475" s="5"/>
      <c r="AE475" s="5"/>
      <c r="AF475" s="5"/>
    </row>
    <row r="476" spans="1:32" ht="21" customHeight="1">
      <c r="A476" s="5" t="s">
        <v>6608</v>
      </c>
      <c r="B476" s="5" t="s">
        <v>22428</v>
      </c>
      <c r="C476" s="5" t="s">
        <v>170</v>
      </c>
      <c r="D476" s="5" t="s">
        <v>47</v>
      </c>
      <c r="E476" s="5" t="s">
        <v>45</v>
      </c>
      <c r="F476" s="5">
        <v>10</v>
      </c>
      <c r="G476" s="5">
        <v>15</v>
      </c>
      <c r="H476" s="5" t="s">
        <v>56</v>
      </c>
      <c r="I476" s="5" t="s">
        <v>108</v>
      </c>
      <c r="J476" s="5" t="s">
        <v>57</v>
      </c>
      <c r="K476" s="5" t="s">
        <v>14868</v>
      </c>
      <c r="L476" s="5" t="s">
        <v>22431</v>
      </c>
      <c r="M476" s="5" t="s">
        <v>1599</v>
      </c>
      <c r="N476" s="5" t="s">
        <v>237</v>
      </c>
      <c r="O476" s="5"/>
      <c r="P476" s="5" t="b">
        <f t="shared" ca="1" si="15"/>
        <v>1</v>
      </c>
      <c r="Q476" s="5"/>
      <c r="R476" s="5"/>
      <c r="S476" s="5"/>
      <c r="T476" s="5"/>
      <c r="U476" s="5"/>
      <c r="V476" s="5"/>
      <c r="W476" s="5"/>
      <c r="X476" s="5"/>
      <c r="Y476" s="5"/>
      <c r="Z476" s="5"/>
      <c r="AA476" s="5"/>
      <c r="AB476" s="5"/>
      <c r="AC476" s="5"/>
      <c r="AD476" s="5"/>
      <c r="AE476" s="5"/>
      <c r="AF476" s="5"/>
    </row>
    <row r="477" spans="1:32" ht="21" customHeight="1">
      <c r="A477" s="5" t="s">
        <v>13569</v>
      </c>
      <c r="B477" s="5" t="s">
        <v>22497</v>
      </c>
      <c r="C477" s="5" t="s">
        <v>170</v>
      </c>
      <c r="D477" s="5" t="s">
        <v>47</v>
      </c>
      <c r="E477" s="5" t="s">
        <v>45</v>
      </c>
      <c r="F477" s="5">
        <v>10</v>
      </c>
      <c r="G477" s="5">
        <v>30</v>
      </c>
      <c r="H477" s="5" t="s">
        <v>2866</v>
      </c>
      <c r="I477" s="5" t="s">
        <v>125</v>
      </c>
      <c r="J477" s="5" t="s">
        <v>110</v>
      </c>
      <c r="K477" s="5" t="s">
        <v>22499</v>
      </c>
      <c r="L477" s="5" t="s">
        <v>22596</v>
      </c>
      <c r="M477" s="5" t="s">
        <v>100</v>
      </c>
      <c r="N477" s="5" t="s">
        <v>55</v>
      </c>
      <c r="O477" s="5"/>
      <c r="P477" s="5" t="b">
        <f t="shared" ca="1" si="15"/>
        <v>1</v>
      </c>
      <c r="Q477" s="5"/>
      <c r="R477" s="5"/>
      <c r="S477" s="5"/>
      <c r="T477" s="5"/>
      <c r="U477" s="5"/>
      <c r="V477" s="5"/>
      <c r="W477" s="5"/>
      <c r="X477" s="5"/>
      <c r="Y477" s="5"/>
      <c r="Z477" s="5"/>
      <c r="AA477" s="5"/>
      <c r="AB477" s="5"/>
      <c r="AC477" s="5"/>
      <c r="AD477" s="5"/>
      <c r="AE477" s="5"/>
      <c r="AF477" s="5"/>
    </row>
    <row r="478" spans="1:32" ht="21" customHeight="1">
      <c r="A478" s="5" t="s">
        <v>22597</v>
      </c>
      <c r="B478" s="5" t="s">
        <v>20878</v>
      </c>
      <c r="C478" s="5" t="s">
        <v>170</v>
      </c>
      <c r="D478" s="5" t="s">
        <v>171</v>
      </c>
      <c r="E478" s="5" t="s">
        <v>29</v>
      </c>
      <c r="F478" s="5">
        <v>10</v>
      </c>
      <c r="G478" s="5">
        <v>15</v>
      </c>
      <c r="H478" s="5" t="s">
        <v>56</v>
      </c>
      <c r="I478" s="5" t="s">
        <v>31</v>
      </c>
      <c r="J478" s="5" t="s">
        <v>4920</v>
      </c>
      <c r="K478" s="5" t="s">
        <v>22598</v>
      </c>
      <c r="L478" s="5" t="s">
        <v>22599</v>
      </c>
      <c r="M478" s="5" t="s">
        <v>37</v>
      </c>
      <c r="N478" s="5" t="s">
        <v>55</v>
      </c>
      <c r="O478" s="5"/>
      <c r="P478" s="5" t="b">
        <f t="shared" ca="1" si="15"/>
        <v>1</v>
      </c>
      <c r="Q478" s="5"/>
      <c r="R478" s="5"/>
      <c r="S478" s="5"/>
      <c r="T478" s="5"/>
      <c r="U478" s="5"/>
      <c r="V478" s="5"/>
      <c r="W478" s="5"/>
      <c r="X478" s="5"/>
      <c r="Y478" s="5"/>
      <c r="Z478" s="5"/>
      <c r="AA478" s="5"/>
      <c r="AB478" s="5"/>
      <c r="AC478" s="5"/>
      <c r="AD478" s="5"/>
      <c r="AE478" s="5"/>
      <c r="AF478" s="5"/>
    </row>
    <row r="479" spans="1:32" ht="21" customHeight="1">
      <c r="A479" s="5" t="s">
        <v>22601</v>
      </c>
      <c r="B479" s="5" t="s">
        <v>18907</v>
      </c>
      <c r="C479" s="5" t="s">
        <v>170</v>
      </c>
      <c r="D479" s="5" t="s">
        <v>47</v>
      </c>
      <c r="E479" s="5" t="s">
        <v>45</v>
      </c>
      <c r="F479" s="5">
        <v>10</v>
      </c>
      <c r="G479" s="5">
        <v>15</v>
      </c>
      <c r="H479" s="5" t="s">
        <v>56</v>
      </c>
      <c r="I479" s="5" t="s">
        <v>31</v>
      </c>
      <c r="J479" s="5" t="s">
        <v>48</v>
      </c>
      <c r="K479" s="5" t="s">
        <v>18908</v>
      </c>
      <c r="L479" s="5" t="s">
        <v>22603</v>
      </c>
      <c r="M479" s="5" t="s">
        <v>1599</v>
      </c>
      <c r="N479" s="5" t="s">
        <v>55</v>
      </c>
      <c r="O479" s="5"/>
      <c r="P479" s="5" t="b">
        <f t="shared" ca="1" si="15"/>
        <v>1</v>
      </c>
      <c r="Q479" s="5"/>
      <c r="R479" s="5"/>
      <c r="S479" s="5"/>
      <c r="T479" s="5"/>
      <c r="U479" s="5"/>
      <c r="V479" s="5"/>
      <c r="W479" s="5"/>
      <c r="X479" s="5"/>
      <c r="Y479" s="5"/>
      <c r="Z479" s="5"/>
      <c r="AA479" s="5"/>
      <c r="AB479" s="5"/>
      <c r="AC479" s="5"/>
      <c r="AD479" s="5"/>
      <c r="AE479" s="5"/>
      <c r="AF479" s="5"/>
    </row>
    <row r="480" spans="1:32" ht="21" customHeight="1">
      <c r="A480" s="5" t="s">
        <v>22604</v>
      </c>
      <c r="B480" s="5" t="s">
        <v>16929</v>
      </c>
      <c r="C480" s="5" t="s">
        <v>41</v>
      </c>
      <c r="D480" s="5" t="s">
        <v>47</v>
      </c>
      <c r="E480" s="5" t="s">
        <v>45</v>
      </c>
      <c r="F480" s="5">
        <v>11</v>
      </c>
      <c r="G480" s="5">
        <v>15</v>
      </c>
      <c r="H480" s="5" t="s">
        <v>1905</v>
      </c>
      <c r="I480" s="5" t="s">
        <v>108</v>
      </c>
      <c r="J480" s="5" t="s">
        <v>57</v>
      </c>
      <c r="K480" s="5" t="s">
        <v>18988</v>
      </c>
      <c r="L480" s="5" t="s">
        <v>22605</v>
      </c>
      <c r="M480" s="5" t="s">
        <v>42</v>
      </c>
      <c r="N480" s="5" t="s">
        <v>89</v>
      </c>
      <c r="O480" s="5"/>
      <c r="P480" s="5" t="b">
        <f t="shared" ca="1" si="15"/>
        <v>1</v>
      </c>
      <c r="Q480" s="5" t="b">
        <f ca="1">IFERROR(__xludf.DUMMYFUNCTION("REGEXMATCH(L480,""(?i)swift"")"),TRUE)</f>
        <v>1</v>
      </c>
      <c r="R480" s="5"/>
      <c r="S480" s="5"/>
      <c r="T480" s="5"/>
      <c r="U480" s="5"/>
      <c r="V480" s="5"/>
      <c r="W480" s="5"/>
      <c r="X480" s="5"/>
      <c r="Y480" s="5"/>
      <c r="Z480" s="5"/>
      <c r="AA480" s="5"/>
      <c r="AB480" s="5"/>
      <c r="AC480" s="5"/>
      <c r="AD480" s="5"/>
      <c r="AE480" s="5"/>
      <c r="AF480" s="5"/>
    </row>
    <row r="481" spans="1:32" ht="21" customHeight="1">
      <c r="A481" s="5" t="s">
        <v>6608</v>
      </c>
      <c r="B481" s="5" t="s">
        <v>1786</v>
      </c>
      <c r="C481" s="5" t="s">
        <v>170</v>
      </c>
      <c r="D481" s="5" t="s">
        <v>390</v>
      </c>
      <c r="E481" s="5" t="s">
        <v>29</v>
      </c>
      <c r="F481" s="5">
        <v>11</v>
      </c>
      <c r="G481" s="5">
        <v>20</v>
      </c>
      <c r="H481" s="5" t="s">
        <v>4489</v>
      </c>
      <c r="I481" s="5" t="s">
        <v>108</v>
      </c>
      <c r="J481" s="5" t="s">
        <v>252</v>
      </c>
      <c r="K481" s="9" t="s">
        <v>47</v>
      </c>
      <c r="L481" s="5" t="s">
        <v>22616</v>
      </c>
      <c r="M481" s="5" t="s">
        <v>42</v>
      </c>
      <c r="N481" s="5" t="s">
        <v>38</v>
      </c>
      <c r="O481" s="5"/>
      <c r="P481" s="5" t="b">
        <f t="shared" ca="1" si="15"/>
        <v>1</v>
      </c>
      <c r="Q481" s="5"/>
      <c r="R481" s="5"/>
      <c r="S481" s="5"/>
      <c r="T481" s="5"/>
      <c r="U481" s="5"/>
      <c r="V481" s="5"/>
      <c r="W481" s="5"/>
      <c r="X481" s="5"/>
      <c r="Y481" s="5"/>
      <c r="Z481" s="5"/>
      <c r="AA481" s="5"/>
      <c r="AB481" s="5"/>
      <c r="AC481" s="5"/>
      <c r="AD481" s="5"/>
      <c r="AE481" s="5"/>
      <c r="AF481" s="5"/>
    </row>
    <row r="482" spans="1:32" ht="21" customHeight="1">
      <c r="A482" s="5" t="s">
        <v>6608</v>
      </c>
      <c r="B482" s="5" t="s">
        <v>22617</v>
      </c>
      <c r="C482" s="5" t="s">
        <v>170</v>
      </c>
      <c r="D482" s="5" t="s">
        <v>47</v>
      </c>
      <c r="E482" s="5" t="s">
        <v>29</v>
      </c>
      <c r="F482" s="5">
        <v>11</v>
      </c>
      <c r="G482" s="5">
        <v>13</v>
      </c>
      <c r="H482" s="5" t="s">
        <v>13912</v>
      </c>
      <c r="I482" s="5" t="s">
        <v>125</v>
      </c>
      <c r="J482" s="5" t="s">
        <v>4611</v>
      </c>
      <c r="K482" s="5" t="s">
        <v>22620</v>
      </c>
      <c r="L482" s="5" t="s">
        <v>22621</v>
      </c>
      <c r="M482" s="5" t="s">
        <v>100</v>
      </c>
      <c r="N482" s="5" t="s">
        <v>55</v>
      </c>
      <c r="O482" s="5"/>
      <c r="P482" s="5" t="b">
        <f t="shared" ca="1" si="15"/>
        <v>1</v>
      </c>
      <c r="Q482" s="5"/>
      <c r="R482" s="5"/>
      <c r="S482" s="5"/>
      <c r="T482" s="5"/>
      <c r="U482" s="5"/>
      <c r="V482" s="5"/>
      <c r="W482" s="5"/>
      <c r="X482" s="5"/>
      <c r="Y482" s="5"/>
      <c r="Z482" s="5"/>
      <c r="AA482" s="5"/>
      <c r="AB482" s="5"/>
      <c r="AC482" s="5"/>
      <c r="AD482" s="5"/>
      <c r="AE482" s="5"/>
      <c r="AF482" s="5"/>
    </row>
    <row r="483" spans="1:32" ht="21" customHeight="1">
      <c r="A483" s="5" t="s">
        <v>6608</v>
      </c>
      <c r="B483" s="5" t="s">
        <v>11111</v>
      </c>
      <c r="C483" s="5" t="s">
        <v>27</v>
      </c>
      <c r="D483" s="5" t="s">
        <v>85</v>
      </c>
      <c r="E483" s="5" t="s">
        <v>29</v>
      </c>
      <c r="F483" s="5">
        <v>12</v>
      </c>
      <c r="G483" s="5">
        <v>20</v>
      </c>
      <c r="H483" s="5" t="s">
        <v>201</v>
      </c>
      <c r="I483" s="5" t="s">
        <v>108</v>
      </c>
      <c r="J483" s="5" t="s">
        <v>110</v>
      </c>
      <c r="K483" s="5" t="s">
        <v>11112</v>
      </c>
      <c r="L483" s="5" t="s">
        <v>22625</v>
      </c>
      <c r="M483" s="5" t="s">
        <v>53</v>
      </c>
      <c r="N483" s="5" t="s">
        <v>55</v>
      </c>
      <c r="O483" s="5"/>
      <c r="P483" s="5" t="b">
        <f t="shared" ca="1" si="15"/>
        <v>1</v>
      </c>
      <c r="Q483" s="5"/>
      <c r="R483" s="5"/>
      <c r="S483" s="5"/>
      <c r="T483" s="5"/>
      <c r="U483" s="5"/>
      <c r="V483" s="5"/>
      <c r="W483" s="5"/>
      <c r="X483" s="5"/>
      <c r="Y483" s="5"/>
      <c r="Z483" s="5"/>
      <c r="AA483" s="5"/>
      <c r="AB483" s="5"/>
      <c r="AC483" s="5"/>
      <c r="AD483" s="5"/>
      <c r="AE483" s="5"/>
      <c r="AF483" s="5"/>
    </row>
    <row r="484" spans="1:32" ht="21" customHeight="1">
      <c r="A484" s="5" t="s">
        <v>6608</v>
      </c>
      <c r="B484" s="5" t="s">
        <v>12008</v>
      </c>
      <c r="C484" s="5" t="s">
        <v>27</v>
      </c>
      <c r="D484" s="5" t="s">
        <v>105</v>
      </c>
      <c r="E484" s="5" t="s">
        <v>45</v>
      </c>
      <c r="F484" s="5">
        <v>12</v>
      </c>
      <c r="G484" s="5">
        <v>16</v>
      </c>
      <c r="H484" s="5" t="s">
        <v>232</v>
      </c>
      <c r="I484" s="5" t="s">
        <v>108</v>
      </c>
      <c r="J484" s="5" t="s">
        <v>11666</v>
      </c>
      <c r="K484" s="5" t="s">
        <v>12010</v>
      </c>
      <c r="L484" s="5" t="s">
        <v>22628</v>
      </c>
      <c r="M484" s="5" t="s">
        <v>37</v>
      </c>
      <c r="N484" s="5" t="s">
        <v>55</v>
      </c>
      <c r="O484" s="5"/>
      <c r="P484" s="5" t="b">
        <f t="shared" ca="1" si="15"/>
        <v>1</v>
      </c>
      <c r="Q484" s="5"/>
      <c r="R484" s="5"/>
      <c r="S484" s="5"/>
      <c r="T484" s="5"/>
      <c r="U484" s="5"/>
      <c r="V484" s="5"/>
      <c r="W484" s="5"/>
      <c r="X484" s="5"/>
      <c r="Y484" s="5"/>
      <c r="Z484" s="5"/>
      <c r="AA484" s="5"/>
      <c r="AB484" s="5"/>
      <c r="AC484" s="5"/>
      <c r="AD484" s="5"/>
      <c r="AE484" s="5"/>
      <c r="AF484" s="5"/>
    </row>
    <row r="485" spans="1:32" ht="21" customHeight="1">
      <c r="A485" s="5" t="s">
        <v>22631</v>
      </c>
      <c r="B485" s="5" t="s">
        <v>12253</v>
      </c>
      <c r="C485" s="5" t="s">
        <v>27</v>
      </c>
      <c r="D485" s="5" t="s">
        <v>47</v>
      </c>
      <c r="E485" s="5" t="s">
        <v>45</v>
      </c>
      <c r="F485" s="5">
        <v>12</v>
      </c>
      <c r="G485" s="5">
        <v>20</v>
      </c>
      <c r="H485" s="5" t="s">
        <v>201</v>
      </c>
      <c r="I485" s="5" t="s">
        <v>125</v>
      </c>
      <c r="J485" s="5" t="s">
        <v>57</v>
      </c>
      <c r="K485" s="5" t="s">
        <v>22632</v>
      </c>
      <c r="L485" s="5" t="s">
        <v>22633</v>
      </c>
      <c r="M485" s="5" t="s">
        <v>53</v>
      </c>
      <c r="N485" s="5" t="s">
        <v>55</v>
      </c>
      <c r="O485" s="5"/>
      <c r="P485" s="5" t="b">
        <f t="shared" ca="1" si="15"/>
        <v>1</v>
      </c>
      <c r="Q485" s="5"/>
      <c r="R485" s="5"/>
      <c r="S485" s="5"/>
      <c r="T485" s="5"/>
      <c r="U485" s="5"/>
      <c r="V485" s="5"/>
      <c r="W485" s="5"/>
      <c r="X485" s="5"/>
      <c r="Y485" s="5"/>
      <c r="Z485" s="5"/>
      <c r="AA485" s="5"/>
      <c r="AB485" s="5"/>
      <c r="AC485" s="5"/>
      <c r="AD485" s="5"/>
      <c r="AE485" s="5"/>
      <c r="AF485" s="5"/>
    </row>
    <row r="486" spans="1:32" ht="21" customHeight="1">
      <c r="A486" s="5" t="s">
        <v>6608</v>
      </c>
      <c r="B486" s="5" t="s">
        <v>22637</v>
      </c>
      <c r="C486" s="5" t="s">
        <v>27</v>
      </c>
      <c r="D486" s="5" t="s">
        <v>75</v>
      </c>
      <c r="E486" s="5" t="s">
        <v>29</v>
      </c>
      <c r="F486" s="5">
        <v>12</v>
      </c>
      <c r="G486" s="5">
        <v>20</v>
      </c>
      <c r="H486" s="5" t="s">
        <v>201</v>
      </c>
      <c r="I486" s="5" t="s">
        <v>31</v>
      </c>
      <c r="J486" s="5" t="s">
        <v>48</v>
      </c>
      <c r="K486" s="5" t="s">
        <v>14952</v>
      </c>
      <c r="L486" s="5" t="s">
        <v>22638</v>
      </c>
      <c r="M486" s="5" t="s">
        <v>37</v>
      </c>
      <c r="N486" s="5" t="s">
        <v>55</v>
      </c>
      <c r="O486" s="5"/>
      <c r="P486" s="5" t="b">
        <f t="shared" ca="1" si="15"/>
        <v>1</v>
      </c>
      <c r="Q486" s="5"/>
      <c r="R486" s="5"/>
      <c r="S486" s="5"/>
      <c r="T486" s="5"/>
      <c r="U486" s="5"/>
      <c r="V486" s="5"/>
      <c r="W486" s="5"/>
      <c r="X486" s="5"/>
      <c r="Y486" s="5"/>
      <c r="Z486" s="5"/>
      <c r="AA486" s="5"/>
      <c r="AB486" s="5"/>
      <c r="AC486" s="5"/>
      <c r="AD486" s="5"/>
      <c r="AE486" s="5"/>
      <c r="AF486" s="5"/>
    </row>
    <row r="487" spans="1:32" ht="21" customHeight="1">
      <c r="A487" s="5" t="s">
        <v>6608</v>
      </c>
      <c r="B487" s="5" t="s">
        <v>22640</v>
      </c>
      <c r="C487" s="5" t="s">
        <v>27</v>
      </c>
      <c r="D487" s="5" t="s">
        <v>47</v>
      </c>
      <c r="E487" s="5" t="s">
        <v>29</v>
      </c>
      <c r="F487" s="5">
        <v>12</v>
      </c>
      <c r="G487" s="5">
        <v>20</v>
      </c>
      <c r="H487" s="5" t="s">
        <v>201</v>
      </c>
      <c r="I487" s="5" t="s">
        <v>31</v>
      </c>
      <c r="J487" s="5" t="s">
        <v>161</v>
      </c>
      <c r="K487" s="5" t="s">
        <v>526</v>
      </c>
      <c r="L487" s="5" t="s">
        <v>22643</v>
      </c>
      <c r="M487" s="5" t="s">
        <v>37</v>
      </c>
      <c r="N487" s="5" t="s">
        <v>55</v>
      </c>
      <c r="O487" s="5"/>
      <c r="P487" s="5" t="b">
        <f t="shared" ca="1" si="15"/>
        <v>1</v>
      </c>
      <c r="Q487" s="5"/>
      <c r="R487" s="5"/>
      <c r="S487" s="5"/>
      <c r="T487" s="5"/>
      <c r="U487" s="5"/>
      <c r="V487" s="5"/>
      <c r="W487" s="5"/>
      <c r="X487" s="5"/>
      <c r="Y487" s="5"/>
      <c r="Z487" s="5"/>
      <c r="AA487" s="5"/>
      <c r="AB487" s="5"/>
      <c r="AC487" s="5"/>
      <c r="AD487" s="5"/>
      <c r="AE487" s="5"/>
      <c r="AF487" s="5"/>
    </row>
    <row r="488" spans="1:32" ht="21" customHeight="1">
      <c r="A488" s="5" t="s">
        <v>22644</v>
      </c>
      <c r="B488" s="5" t="s">
        <v>14394</v>
      </c>
      <c r="C488" s="5" t="s">
        <v>27</v>
      </c>
      <c r="D488" s="5" t="s">
        <v>80</v>
      </c>
      <c r="E488" s="5" t="s">
        <v>29</v>
      </c>
      <c r="F488" s="5">
        <v>12</v>
      </c>
      <c r="G488" s="5">
        <v>15</v>
      </c>
      <c r="H488" s="5" t="s">
        <v>1136</v>
      </c>
      <c r="I488" s="5" t="s">
        <v>31</v>
      </c>
      <c r="J488" s="5" t="s">
        <v>117</v>
      </c>
      <c r="K488" s="5" t="s">
        <v>11945</v>
      </c>
      <c r="L488" s="5" t="s">
        <v>22646</v>
      </c>
      <c r="M488" s="5" t="s">
        <v>167</v>
      </c>
      <c r="N488" s="5" t="s">
        <v>237</v>
      </c>
      <c r="O488" s="5"/>
      <c r="P488" s="5" t="b">
        <f t="shared" ca="1" si="15"/>
        <v>1</v>
      </c>
      <c r="Q488" s="5" t="b">
        <f ca="1">IFERROR(__xludf.DUMMYFUNCTION("REGEXMATCH(L488,""(?i)swift"")"),TRUE)</f>
        <v>1</v>
      </c>
      <c r="R488" s="5"/>
      <c r="S488" s="5"/>
      <c r="T488" s="5"/>
      <c r="U488" s="5"/>
      <c r="V488" s="5"/>
      <c r="W488" s="5"/>
      <c r="X488" s="5"/>
      <c r="Y488" s="5"/>
      <c r="Z488" s="5"/>
      <c r="AA488" s="5"/>
      <c r="AB488" s="5"/>
      <c r="AC488" s="5"/>
      <c r="AD488" s="5"/>
      <c r="AE488" s="5"/>
      <c r="AF488" s="5"/>
    </row>
    <row r="489" spans="1:32" ht="21" customHeight="1">
      <c r="A489" s="5" t="s">
        <v>6608</v>
      </c>
      <c r="B489" s="5" t="s">
        <v>19244</v>
      </c>
      <c r="C489" s="5" t="s">
        <v>27</v>
      </c>
      <c r="D489" s="5" t="s">
        <v>85</v>
      </c>
      <c r="E489" s="5" t="s">
        <v>29</v>
      </c>
      <c r="F489" s="5">
        <v>12</v>
      </c>
      <c r="G489" s="5">
        <v>16</v>
      </c>
      <c r="H489" s="5" t="s">
        <v>232</v>
      </c>
      <c r="I489" s="5" t="s">
        <v>108</v>
      </c>
      <c r="J489" s="5" t="s">
        <v>57</v>
      </c>
      <c r="K489" s="5" t="s">
        <v>22649</v>
      </c>
      <c r="L489" s="5" t="s">
        <v>22650</v>
      </c>
      <c r="M489" s="5" t="s">
        <v>42</v>
      </c>
      <c r="N489" s="5" t="s">
        <v>38</v>
      </c>
      <c r="O489" s="5"/>
      <c r="P489" s="5" t="b">
        <f t="shared" ca="1" si="15"/>
        <v>1</v>
      </c>
      <c r="Q489" s="5"/>
      <c r="R489" s="5"/>
      <c r="S489" s="5"/>
      <c r="T489" s="5"/>
      <c r="U489" s="5"/>
      <c r="V489" s="5"/>
      <c r="W489" s="5"/>
      <c r="X489" s="5"/>
      <c r="Y489" s="5"/>
      <c r="Z489" s="5"/>
      <c r="AA489" s="5"/>
      <c r="AB489" s="5"/>
      <c r="AC489" s="5"/>
      <c r="AD489" s="5"/>
      <c r="AE489" s="5"/>
      <c r="AF489" s="5"/>
    </row>
    <row r="490" spans="1:32" ht="21" customHeight="1">
      <c r="A490" s="5" t="s">
        <v>13569</v>
      </c>
      <c r="B490" s="5" t="s">
        <v>22654</v>
      </c>
      <c r="C490" s="5" t="s">
        <v>27</v>
      </c>
      <c r="D490" s="5" t="s">
        <v>85</v>
      </c>
      <c r="E490" s="5" t="s">
        <v>29</v>
      </c>
      <c r="F490" s="5">
        <v>12</v>
      </c>
      <c r="G490" s="5">
        <v>22</v>
      </c>
      <c r="H490" s="5" t="s">
        <v>4645</v>
      </c>
      <c r="I490" s="7" t="s">
        <v>24</v>
      </c>
      <c r="J490" s="5" t="s">
        <v>1439</v>
      </c>
      <c r="K490" s="9" t="s">
        <v>47</v>
      </c>
      <c r="L490" s="5" t="s">
        <v>22655</v>
      </c>
      <c r="M490" s="5" t="s">
        <v>167</v>
      </c>
      <c r="N490" s="5" t="s">
        <v>38</v>
      </c>
      <c r="O490" s="5"/>
      <c r="P490" s="5" t="b">
        <f t="shared" ca="1" si="15"/>
        <v>1</v>
      </c>
      <c r="Q490" s="5"/>
      <c r="R490" s="5"/>
      <c r="S490" s="5"/>
      <c r="T490" s="5"/>
      <c r="U490" s="5"/>
      <c r="V490" s="5"/>
      <c r="W490" s="5"/>
      <c r="X490" s="5"/>
      <c r="Y490" s="5"/>
      <c r="Z490" s="5"/>
      <c r="AA490" s="5"/>
      <c r="AB490" s="5"/>
      <c r="AC490" s="5"/>
      <c r="AD490" s="5"/>
      <c r="AE490" s="5"/>
      <c r="AF490" s="5"/>
    </row>
    <row r="491" spans="1:32" ht="21" customHeight="1">
      <c r="A491" s="5" t="s">
        <v>6608</v>
      </c>
      <c r="B491" s="5" t="s">
        <v>22662</v>
      </c>
      <c r="C491" s="5" t="s">
        <v>27</v>
      </c>
      <c r="D491" s="5" t="s">
        <v>47</v>
      </c>
      <c r="E491" s="5" t="s">
        <v>45</v>
      </c>
      <c r="F491" s="5">
        <v>12</v>
      </c>
      <c r="G491" s="5">
        <v>16</v>
      </c>
      <c r="H491" s="5" t="s">
        <v>232</v>
      </c>
      <c r="I491" s="5" t="s">
        <v>108</v>
      </c>
      <c r="J491" s="5" t="s">
        <v>48</v>
      </c>
      <c r="K491" s="5" t="s">
        <v>2254</v>
      </c>
      <c r="L491" s="5" t="s">
        <v>22663</v>
      </c>
      <c r="M491" s="5" t="s">
        <v>53</v>
      </c>
      <c r="N491" s="5" t="s">
        <v>271</v>
      </c>
      <c r="O491" s="5"/>
      <c r="P491" s="5" t="b">
        <f t="shared" ca="1" si="15"/>
        <v>1</v>
      </c>
      <c r="Q491" s="5"/>
      <c r="R491" s="5"/>
      <c r="S491" s="5"/>
      <c r="T491" s="5"/>
      <c r="U491" s="5"/>
      <c r="V491" s="5"/>
      <c r="W491" s="5"/>
      <c r="X491" s="5"/>
      <c r="Y491" s="5"/>
      <c r="Z491" s="5"/>
      <c r="AA491" s="5"/>
      <c r="AB491" s="5"/>
      <c r="AC491" s="5"/>
      <c r="AD491" s="5"/>
      <c r="AE491" s="5"/>
      <c r="AF491" s="5"/>
    </row>
    <row r="492" spans="1:32" ht="21" customHeight="1">
      <c r="A492" s="5" t="s">
        <v>6608</v>
      </c>
      <c r="B492" s="5" t="s">
        <v>22667</v>
      </c>
      <c r="C492" s="5" t="s">
        <v>27</v>
      </c>
      <c r="D492" s="5" t="s">
        <v>575</v>
      </c>
      <c r="E492" s="5" t="s">
        <v>45</v>
      </c>
      <c r="F492" s="5">
        <v>12</v>
      </c>
      <c r="G492" s="5">
        <v>20</v>
      </c>
      <c r="H492" s="5" t="s">
        <v>201</v>
      </c>
      <c r="I492" s="7" t="s">
        <v>24</v>
      </c>
      <c r="J492" s="5" t="s">
        <v>76</v>
      </c>
      <c r="K492" s="9" t="s">
        <v>47</v>
      </c>
      <c r="L492" s="5" t="s">
        <v>22671</v>
      </c>
      <c r="M492" s="5" t="s">
        <v>53</v>
      </c>
      <c r="N492" s="5" t="s">
        <v>55</v>
      </c>
      <c r="O492" s="5"/>
      <c r="P492" s="5" t="b">
        <f t="shared" ca="1" si="15"/>
        <v>1</v>
      </c>
      <c r="Q492" s="5"/>
      <c r="R492" s="5"/>
      <c r="S492" s="5"/>
      <c r="T492" s="5"/>
      <c r="U492" s="5"/>
      <c r="V492" s="5"/>
      <c r="W492" s="5"/>
      <c r="X492" s="5"/>
      <c r="Y492" s="5"/>
      <c r="Z492" s="5"/>
      <c r="AA492" s="5"/>
      <c r="AB492" s="5"/>
      <c r="AC492" s="5"/>
      <c r="AD492" s="5"/>
      <c r="AE492" s="5"/>
      <c r="AF492" s="5"/>
    </row>
    <row r="493" spans="1:32" ht="21" customHeight="1">
      <c r="A493" s="5" t="s">
        <v>22674</v>
      </c>
      <c r="B493" s="5" t="s">
        <v>22637</v>
      </c>
      <c r="C493" s="5" t="s">
        <v>27</v>
      </c>
      <c r="D493" s="5" t="s">
        <v>75</v>
      </c>
      <c r="E493" s="5" t="s">
        <v>29</v>
      </c>
      <c r="F493" s="5">
        <v>12</v>
      </c>
      <c r="G493" s="5">
        <v>20</v>
      </c>
      <c r="H493" s="5" t="s">
        <v>201</v>
      </c>
      <c r="I493" s="5" t="s">
        <v>31</v>
      </c>
      <c r="J493" s="5" t="s">
        <v>48</v>
      </c>
      <c r="K493" s="5" t="s">
        <v>14952</v>
      </c>
      <c r="L493" s="5" t="s">
        <v>22638</v>
      </c>
      <c r="M493" s="5" t="s">
        <v>37</v>
      </c>
      <c r="N493" s="5" t="s">
        <v>55</v>
      </c>
      <c r="O493" s="5"/>
      <c r="P493" s="5" t="b">
        <f t="shared" ca="1" si="15"/>
        <v>1</v>
      </c>
      <c r="Q493" s="5" t="b">
        <f ca="1">IFERROR(__xludf.DUMMYFUNCTION("REGEXMATCH(L493,""(?i)swift"")"),TRUE)</f>
        <v>1</v>
      </c>
      <c r="R493" s="5"/>
      <c r="S493" s="5"/>
      <c r="T493" s="5"/>
      <c r="U493" s="5"/>
      <c r="V493" s="5"/>
      <c r="W493" s="5"/>
      <c r="X493" s="5"/>
      <c r="Y493" s="5"/>
      <c r="Z493" s="5"/>
      <c r="AA493" s="5"/>
      <c r="AB493" s="5"/>
      <c r="AC493" s="5"/>
      <c r="AD493" s="5"/>
      <c r="AE493" s="5"/>
      <c r="AF493" s="5"/>
    </row>
    <row r="494" spans="1:32" ht="21" customHeight="1">
      <c r="A494" s="5" t="s">
        <v>6608</v>
      </c>
      <c r="B494" s="5" t="s">
        <v>16604</v>
      </c>
      <c r="C494" s="5" t="s">
        <v>27</v>
      </c>
      <c r="D494" s="5" t="s">
        <v>85</v>
      </c>
      <c r="E494" s="5" t="s">
        <v>45</v>
      </c>
      <c r="F494" s="5">
        <v>12</v>
      </c>
      <c r="G494" s="5">
        <v>20</v>
      </c>
      <c r="H494" s="5" t="s">
        <v>201</v>
      </c>
      <c r="I494" s="5" t="s">
        <v>125</v>
      </c>
      <c r="J494" s="5" t="s">
        <v>117</v>
      </c>
      <c r="K494" s="5" t="s">
        <v>21541</v>
      </c>
      <c r="L494" s="5" t="s">
        <v>22685</v>
      </c>
      <c r="M494" s="5" t="s">
        <v>100</v>
      </c>
      <c r="N494" s="5" t="s">
        <v>55</v>
      </c>
      <c r="O494" s="5"/>
      <c r="P494" s="5" t="b">
        <f t="shared" ca="1" si="15"/>
        <v>1</v>
      </c>
      <c r="Q494" s="5"/>
      <c r="R494" s="5"/>
      <c r="S494" s="5"/>
      <c r="T494" s="5"/>
      <c r="U494" s="5"/>
      <c r="V494" s="5"/>
      <c r="W494" s="5"/>
      <c r="X494" s="5"/>
      <c r="Y494" s="5"/>
      <c r="Z494" s="5"/>
      <c r="AA494" s="5"/>
      <c r="AB494" s="5"/>
      <c r="AC494" s="5"/>
      <c r="AD494" s="5"/>
      <c r="AE494" s="5"/>
      <c r="AF494" s="5"/>
    </row>
    <row r="495" spans="1:32" ht="21" customHeight="1">
      <c r="A495" s="5" t="s">
        <v>6608</v>
      </c>
      <c r="B495" s="5" t="s">
        <v>20444</v>
      </c>
      <c r="C495" s="5" t="s">
        <v>27</v>
      </c>
      <c r="D495" s="5" t="s">
        <v>199</v>
      </c>
      <c r="E495" s="5" t="s">
        <v>45</v>
      </c>
      <c r="F495" s="5">
        <v>12</v>
      </c>
      <c r="G495" s="5">
        <v>19</v>
      </c>
      <c r="H495" s="5" t="s">
        <v>13972</v>
      </c>
      <c r="I495" s="5" t="s">
        <v>31</v>
      </c>
      <c r="J495" s="5" t="s">
        <v>87</v>
      </c>
      <c r="K495" s="5" t="s">
        <v>599</v>
      </c>
      <c r="L495" s="5" t="s">
        <v>22688</v>
      </c>
      <c r="M495" s="5" t="s">
        <v>53</v>
      </c>
      <c r="N495" s="5" t="s">
        <v>38</v>
      </c>
      <c r="O495" s="5"/>
      <c r="P495" s="5" t="b">
        <f t="shared" ca="1" si="15"/>
        <v>1</v>
      </c>
      <c r="Q495" s="5"/>
      <c r="R495" s="5"/>
      <c r="S495" s="5"/>
      <c r="T495" s="5"/>
      <c r="U495" s="5"/>
      <c r="V495" s="5"/>
      <c r="W495" s="5"/>
      <c r="X495" s="5"/>
      <c r="Y495" s="5"/>
      <c r="Z495" s="5"/>
      <c r="AA495" s="5"/>
      <c r="AB495" s="5"/>
      <c r="AC495" s="5"/>
      <c r="AD495" s="5"/>
      <c r="AE495" s="5"/>
      <c r="AF495" s="5"/>
    </row>
    <row r="496" spans="1:32" ht="21" customHeight="1">
      <c r="A496" s="5" t="s">
        <v>22693</v>
      </c>
      <c r="B496" s="5" t="s">
        <v>650</v>
      </c>
      <c r="C496" s="5" t="s">
        <v>20</v>
      </c>
      <c r="D496" s="5" t="s">
        <v>47</v>
      </c>
      <c r="E496" s="5" t="s">
        <v>45</v>
      </c>
      <c r="F496" s="5">
        <v>12</v>
      </c>
      <c r="G496" s="5">
        <v>20</v>
      </c>
      <c r="H496" s="5" t="s">
        <v>201</v>
      </c>
      <c r="I496" s="5" t="s">
        <v>108</v>
      </c>
      <c r="J496" s="5" t="s">
        <v>57</v>
      </c>
      <c r="K496" s="5" t="s">
        <v>22696</v>
      </c>
      <c r="L496" s="5" t="s">
        <v>22697</v>
      </c>
      <c r="M496" s="5" t="s">
        <v>42</v>
      </c>
      <c r="N496" s="5" t="s">
        <v>89</v>
      </c>
      <c r="O496" s="5"/>
      <c r="P496" s="5" t="b">
        <f t="shared" ca="1" si="15"/>
        <v>1</v>
      </c>
      <c r="Q496" s="5"/>
      <c r="R496" s="5"/>
      <c r="S496" s="5"/>
      <c r="T496" s="5"/>
      <c r="U496" s="5"/>
      <c r="V496" s="5"/>
      <c r="W496" s="5"/>
      <c r="X496" s="5"/>
      <c r="Y496" s="5"/>
      <c r="Z496" s="5"/>
      <c r="AA496" s="5"/>
      <c r="AB496" s="5"/>
      <c r="AC496" s="5"/>
      <c r="AD496" s="5"/>
      <c r="AE496" s="5"/>
      <c r="AF496" s="5"/>
    </row>
    <row r="497" spans="1:32" ht="21" customHeight="1">
      <c r="A497" s="5" t="s">
        <v>6608</v>
      </c>
      <c r="B497" s="5" t="s">
        <v>4790</v>
      </c>
      <c r="C497" s="5" t="s">
        <v>20</v>
      </c>
      <c r="D497" s="5" t="s">
        <v>21</v>
      </c>
      <c r="E497" s="5" t="s">
        <v>45</v>
      </c>
      <c r="F497" s="5">
        <v>12</v>
      </c>
      <c r="G497" s="5">
        <v>20</v>
      </c>
      <c r="H497" s="5" t="s">
        <v>201</v>
      </c>
      <c r="I497" s="5" t="s">
        <v>108</v>
      </c>
      <c r="J497" s="5" t="s">
        <v>110</v>
      </c>
      <c r="K497" s="5" t="s">
        <v>4793</v>
      </c>
      <c r="L497" s="5" t="s">
        <v>22703</v>
      </c>
      <c r="M497" s="5" t="s">
        <v>167</v>
      </c>
      <c r="N497" s="5" t="s">
        <v>55</v>
      </c>
      <c r="O497" s="5"/>
      <c r="P497" s="5" t="b">
        <f t="shared" ca="1" si="15"/>
        <v>1</v>
      </c>
      <c r="Q497" s="5"/>
      <c r="R497" s="5"/>
      <c r="S497" s="5"/>
      <c r="T497" s="5"/>
      <c r="U497" s="5"/>
      <c r="V497" s="5"/>
      <c r="W497" s="5"/>
      <c r="X497" s="5"/>
      <c r="Y497" s="5"/>
      <c r="Z497" s="5"/>
      <c r="AA497" s="5"/>
      <c r="AB497" s="5"/>
      <c r="AC497" s="5"/>
      <c r="AD497" s="5"/>
      <c r="AE497" s="5"/>
      <c r="AF497" s="5"/>
    </row>
    <row r="498" spans="1:32" ht="21" customHeight="1">
      <c r="A498" s="5" t="s">
        <v>22705</v>
      </c>
      <c r="B498" s="5" t="s">
        <v>17240</v>
      </c>
      <c r="C498" s="5" t="s">
        <v>20</v>
      </c>
      <c r="D498" s="5" t="s">
        <v>21</v>
      </c>
      <c r="E498" s="5" t="s">
        <v>45</v>
      </c>
      <c r="F498" s="5">
        <v>12</v>
      </c>
      <c r="G498" s="5">
        <v>24</v>
      </c>
      <c r="H498" s="5" t="s">
        <v>1486</v>
      </c>
      <c r="I498" s="5" t="s">
        <v>108</v>
      </c>
      <c r="J498" s="5" t="s">
        <v>224</v>
      </c>
      <c r="K498" s="5" t="s">
        <v>22706</v>
      </c>
      <c r="L498" s="5" t="s">
        <v>22708</v>
      </c>
      <c r="M498" s="5" t="s">
        <v>167</v>
      </c>
      <c r="N498" s="5" t="s">
        <v>44</v>
      </c>
      <c r="O498" s="5"/>
      <c r="P498" s="5" t="b">
        <f t="shared" ca="1" si="15"/>
        <v>1</v>
      </c>
      <c r="Q498" s="5" t="b">
        <f ca="1">IFERROR(__xludf.DUMMYFUNCTION("REGEXMATCH(L498,""(?i)swift"")"),TRUE)</f>
        <v>1</v>
      </c>
      <c r="R498" s="5"/>
      <c r="S498" s="5"/>
      <c r="T498" s="5"/>
      <c r="U498" s="5"/>
      <c r="V498" s="5"/>
      <c r="W498" s="5"/>
      <c r="X498" s="5"/>
      <c r="Y498" s="5"/>
      <c r="Z498" s="5"/>
      <c r="AA498" s="5"/>
      <c r="AB498" s="5"/>
      <c r="AC498" s="5"/>
      <c r="AD498" s="5"/>
      <c r="AE498" s="5"/>
      <c r="AF498" s="5"/>
    </row>
    <row r="499" spans="1:32" ht="21" customHeight="1">
      <c r="A499" s="5" t="s">
        <v>22712</v>
      </c>
      <c r="B499" s="5" t="s">
        <v>22713</v>
      </c>
      <c r="C499" s="5" t="s">
        <v>20</v>
      </c>
      <c r="D499" s="5" t="s">
        <v>3833</v>
      </c>
      <c r="E499" s="5" t="s">
        <v>45</v>
      </c>
      <c r="F499" s="5">
        <v>12</v>
      </c>
      <c r="G499" s="5">
        <v>20</v>
      </c>
      <c r="H499" s="5" t="s">
        <v>201</v>
      </c>
      <c r="I499" s="5" t="s">
        <v>31</v>
      </c>
      <c r="J499" s="5" t="s">
        <v>1328</v>
      </c>
      <c r="K499" s="5" t="s">
        <v>22714</v>
      </c>
      <c r="L499" s="5" t="s">
        <v>22715</v>
      </c>
      <c r="M499" s="5" t="s">
        <v>37</v>
      </c>
      <c r="N499" s="5" t="s">
        <v>55</v>
      </c>
      <c r="O499" s="5"/>
      <c r="P499" s="5" t="b">
        <f t="shared" ca="1" si="15"/>
        <v>1</v>
      </c>
      <c r="Q499" s="5"/>
      <c r="R499" s="5"/>
      <c r="S499" s="5"/>
      <c r="T499" s="5"/>
      <c r="U499" s="5"/>
      <c r="V499" s="5"/>
      <c r="W499" s="5"/>
      <c r="X499" s="5"/>
      <c r="Y499" s="5"/>
      <c r="Z499" s="5"/>
      <c r="AA499" s="5"/>
      <c r="AB499" s="5"/>
      <c r="AC499" s="5"/>
      <c r="AD499" s="5"/>
      <c r="AE499" s="5"/>
      <c r="AF499" s="5"/>
    </row>
    <row r="500" spans="1:32" ht="21" customHeight="1">
      <c r="A500" s="5" t="s">
        <v>22717</v>
      </c>
      <c r="B500" s="5" t="s">
        <v>22718</v>
      </c>
      <c r="C500" s="5" t="s">
        <v>20</v>
      </c>
      <c r="D500" s="5" t="s">
        <v>47</v>
      </c>
      <c r="E500" s="5" t="s">
        <v>29</v>
      </c>
      <c r="F500" s="5">
        <v>12</v>
      </c>
      <c r="G500" s="5">
        <v>25</v>
      </c>
      <c r="H500" s="5" t="s">
        <v>3306</v>
      </c>
      <c r="I500" s="5" t="s">
        <v>108</v>
      </c>
      <c r="J500" s="5" t="s">
        <v>110</v>
      </c>
      <c r="K500" s="5" t="s">
        <v>22720</v>
      </c>
      <c r="L500" s="5" t="s">
        <v>22721</v>
      </c>
      <c r="M500" s="5" t="s">
        <v>42</v>
      </c>
      <c r="N500" s="5" t="s">
        <v>237</v>
      </c>
      <c r="O500" s="5"/>
      <c r="P500" s="5" t="b">
        <f t="shared" ca="1" si="15"/>
        <v>1</v>
      </c>
      <c r="Q500" s="5" t="b">
        <f ca="1">IFERROR(__xludf.DUMMYFUNCTION("REGEXMATCH(L500,""(?i)swift"")"),TRUE)</f>
        <v>1</v>
      </c>
      <c r="R500" s="5"/>
      <c r="S500" s="5"/>
      <c r="T500" s="5"/>
      <c r="U500" s="5"/>
      <c r="V500" s="5"/>
      <c r="W500" s="5"/>
      <c r="X500" s="5"/>
      <c r="Y500" s="5"/>
      <c r="Z500" s="5"/>
      <c r="AA500" s="5"/>
      <c r="AB500" s="5"/>
      <c r="AC500" s="5"/>
      <c r="AD500" s="5"/>
      <c r="AE500" s="5"/>
      <c r="AF500" s="5"/>
    </row>
    <row r="501" spans="1:32" ht="21" customHeight="1">
      <c r="A501" s="5" t="s">
        <v>6608</v>
      </c>
      <c r="B501" s="5" t="s">
        <v>22723</v>
      </c>
      <c r="C501" s="5" t="s">
        <v>20</v>
      </c>
      <c r="D501" s="5" t="s">
        <v>3833</v>
      </c>
      <c r="E501" s="5" t="s">
        <v>45</v>
      </c>
      <c r="F501" s="5">
        <v>12</v>
      </c>
      <c r="G501" s="5">
        <v>16</v>
      </c>
      <c r="H501" s="5" t="s">
        <v>232</v>
      </c>
      <c r="I501" s="5" t="s">
        <v>108</v>
      </c>
      <c r="J501" s="5" t="s">
        <v>134</v>
      </c>
      <c r="K501" s="5" t="s">
        <v>5024</v>
      </c>
      <c r="L501" s="5" t="s">
        <v>22725</v>
      </c>
      <c r="M501" s="5" t="s">
        <v>53</v>
      </c>
      <c r="N501" s="5" t="s">
        <v>55</v>
      </c>
      <c r="O501" s="5"/>
      <c r="P501" s="5" t="b">
        <f t="shared" ca="1" si="15"/>
        <v>1</v>
      </c>
      <c r="Q501" s="5"/>
      <c r="R501" s="5"/>
      <c r="S501" s="5"/>
      <c r="T501" s="5"/>
      <c r="U501" s="5"/>
      <c r="V501" s="5"/>
      <c r="W501" s="5"/>
      <c r="X501" s="5"/>
      <c r="Y501" s="5"/>
      <c r="Z501" s="5"/>
      <c r="AA501" s="5"/>
      <c r="AB501" s="5"/>
      <c r="AC501" s="5"/>
      <c r="AD501" s="5"/>
      <c r="AE501" s="5"/>
      <c r="AF501" s="5"/>
    </row>
    <row r="502" spans="1:32" ht="21" customHeight="1">
      <c r="A502" s="5" t="s">
        <v>22726</v>
      </c>
      <c r="B502" s="5" t="s">
        <v>20943</v>
      </c>
      <c r="C502" s="5" t="s">
        <v>20</v>
      </c>
      <c r="D502" s="5" t="s">
        <v>2637</v>
      </c>
      <c r="E502" s="5" t="s">
        <v>45</v>
      </c>
      <c r="F502" s="5">
        <v>12</v>
      </c>
      <c r="G502" s="5">
        <v>15</v>
      </c>
      <c r="H502" s="5" t="s">
        <v>1136</v>
      </c>
      <c r="I502" s="5" t="s">
        <v>108</v>
      </c>
      <c r="J502" s="5" t="s">
        <v>48</v>
      </c>
      <c r="K502" s="5" t="s">
        <v>20944</v>
      </c>
      <c r="L502" s="5" t="s">
        <v>22727</v>
      </c>
      <c r="M502" s="5" t="s">
        <v>167</v>
      </c>
      <c r="N502" s="5" t="s">
        <v>405</v>
      </c>
      <c r="O502" s="5"/>
      <c r="P502" s="5" t="b">
        <f t="shared" ca="1" si="15"/>
        <v>1</v>
      </c>
      <c r="Q502" s="5" t="b">
        <f ca="1">IFERROR(__xludf.DUMMYFUNCTION("REGEXMATCH(L502,""(?i)swift"")"),TRUE)</f>
        <v>1</v>
      </c>
      <c r="R502" s="5"/>
      <c r="S502" s="5"/>
      <c r="T502" s="5"/>
      <c r="U502" s="5"/>
      <c r="V502" s="5"/>
      <c r="W502" s="5"/>
      <c r="X502" s="5"/>
      <c r="Y502" s="5"/>
      <c r="Z502" s="5"/>
      <c r="AA502" s="5"/>
      <c r="AB502" s="5"/>
      <c r="AC502" s="5"/>
      <c r="AD502" s="5"/>
      <c r="AE502" s="5"/>
      <c r="AF502" s="5"/>
    </row>
    <row r="503" spans="1:32" ht="21" customHeight="1">
      <c r="A503" s="5" t="s">
        <v>6608</v>
      </c>
      <c r="B503" s="5" t="s">
        <v>17583</v>
      </c>
      <c r="C503" s="5" t="s">
        <v>41</v>
      </c>
      <c r="D503" s="5" t="s">
        <v>47</v>
      </c>
      <c r="E503" s="5" t="s">
        <v>45</v>
      </c>
      <c r="F503" s="5">
        <v>12</v>
      </c>
      <c r="G503" s="5">
        <v>20</v>
      </c>
      <c r="H503" s="5" t="s">
        <v>201</v>
      </c>
      <c r="I503" s="5" t="s">
        <v>66</v>
      </c>
      <c r="J503" s="5" t="s">
        <v>576</v>
      </c>
      <c r="K503" s="5" t="s">
        <v>17584</v>
      </c>
      <c r="L503" s="5" t="s">
        <v>22731</v>
      </c>
      <c r="M503" s="5" t="s">
        <v>53</v>
      </c>
      <c r="N503" s="5" t="s">
        <v>55</v>
      </c>
      <c r="O503" s="5"/>
      <c r="P503" s="5" t="b">
        <f t="shared" ca="1" si="15"/>
        <v>1</v>
      </c>
      <c r="Q503" s="5"/>
      <c r="R503" s="5"/>
      <c r="S503" s="5"/>
      <c r="T503" s="5"/>
      <c r="U503" s="5"/>
      <c r="V503" s="5"/>
      <c r="W503" s="5"/>
      <c r="X503" s="5"/>
      <c r="Y503" s="5"/>
      <c r="Z503" s="5"/>
      <c r="AA503" s="5"/>
      <c r="AB503" s="5"/>
      <c r="AC503" s="5"/>
      <c r="AD503" s="5"/>
      <c r="AE503" s="5"/>
      <c r="AF503" s="5"/>
    </row>
    <row r="504" spans="1:32" ht="21" customHeight="1">
      <c r="A504" s="5" t="s">
        <v>6608</v>
      </c>
      <c r="B504" s="5" t="s">
        <v>14788</v>
      </c>
      <c r="C504" s="5" t="s">
        <v>41</v>
      </c>
      <c r="D504" s="5" t="s">
        <v>94</v>
      </c>
      <c r="E504" s="5" t="s">
        <v>29</v>
      </c>
      <c r="F504" s="5">
        <v>12</v>
      </c>
      <c r="G504" s="5">
        <v>16</v>
      </c>
      <c r="H504" s="5" t="s">
        <v>232</v>
      </c>
      <c r="I504" s="5" t="s">
        <v>108</v>
      </c>
      <c r="J504" s="5" t="s">
        <v>576</v>
      </c>
      <c r="K504" s="5" t="s">
        <v>1353</v>
      </c>
      <c r="L504" s="5" t="s">
        <v>22738</v>
      </c>
      <c r="M504" s="5" t="s">
        <v>53</v>
      </c>
      <c r="N504" s="5" t="s">
        <v>55</v>
      </c>
      <c r="O504" s="5"/>
      <c r="P504" s="5" t="b">
        <f t="shared" ca="1" si="15"/>
        <v>1</v>
      </c>
      <c r="Q504" s="5"/>
      <c r="R504" s="5"/>
      <c r="S504" s="5"/>
      <c r="T504" s="5"/>
      <c r="U504" s="5"/>
      <c r="V504" s="5"/>
      <c r="W504" s="5"/>
      <c r="X504" s="5"/>
      <c r="Y504" s="5"/>
      <c r="Z504" s="5"/>
      <c r="AA504" s="5"/>
      <c r="AB504" s="5"/>
      <c r="AC504" s="5"/>
      <c r="AD504" s="5"/>
      <c r="AE504" s="5"/>
      <c r="AF504" s="5"/>
    </row>
    <row r="505" spans="1:32" ht="21" customHeight="1">
      <c r="A505" s="5" t="s">
        <v>22740</v>
      </c>
      <c r="B505" s="5" t="s">
        <v>22741</v>
      </c>
      <c r="C505" s="5" t="s">
        <v>41</v>
      </c>
      <c r="D505" s="5" t="s">
        <v>114</v>
      </c>
      <c r="E505" s="5" t="s">
        <v>45</v>
      </c>
      <c r="F505" s="5">
        <v>12</v>
      </c>
      <c r="G505" s="5">
        <v>20</v>
      </c>
      <c r="H505" s="5" t="s">
        <v>201</v>
      </c>
      <c r="I505" s="5" t="s">
        <v>31</v>
      </c>
      <c r="J505" s="5" t="s">
        <v>382</v>
      </c>
      <c r="K505" s="5" t="s">
        <v>22743</v>
      </c>
      <c r="L505" s="5" t="s">
        <v>22744</v>
      </c>
      <c r="M505" s="5" t="s">
        <v>37</v>
      </c>
      <c r="N505" s="5" t="s">
        <v>55</v>
      </c>
      <c r="O505" s="5"/>
      <c r="P505" s="5" t="b">
        <f t="shared" ca="1" si="15"/>
        <v>1</v>
      </c>
      <c r="Q505" s="5"/>
      <c r="R505" s="5"/>
      <c r="S505" s="5"/>
      <c r="T505" s="5"/>
      <c r="U505" s="5"/>
      <c r="V505" s="5"/>
      <c r="W505" s="5"/>
      <c r="X505" s="5"/>
      <c r="Y505" s="5"/>
      <c r="Z505" s="5"/>
      <c r="AA505" s="5"/>
      <c r="AB505" s="5"/>
      <c r="AC505" s="5"/>
      <c r="AD505" s="5"/>
      <c r="AE505" s="5"/>
      <c r="AF505" s="5"/>
    </row>
    <row r="506" spans="1:32" ht="21" customHeight="1">
      <c r="A506" s="5" t="s">
        <v>6608</v>
      </c>
      <c r="B506" s="5" t="s">
        <v>22745</v>
      </c>
      <c r="C506" s="5" t="s">
        <v>41</v>
      </c>
      <c r="D506" s="5" t="s">
        <v>94</v>
      </c>
      <c r="E506" s="5" t="s">
        <v>45</v>
      </c>
      <c r="F506" s="5">
        <v>12</v>
      </c>
      <c r="G506" s="5">
        <v>20</v>
      </c>
      <c r="H506" s="5" t="s">
        <v>201</v>
      </c>
      <c r="I506" s="5" t="s">
        <v>66</v>
      </c>
      <c r="J506" s="5" t="s">
        <v>110</v>
      </c>
      <c r="K506" s="5" t="s">
        <v>21141</v>
      </c>
      <c r="L506" s="5" t="s">
        <v>22747</v>
      </c>
      <c r="M506" s="5" t="s">
        <v>37</v>
      </c>
      <c r="N506" s="5" t="s">
        <v>271</v>
      </c>
      <c r="O506" s="5"/>
      <c r="P506" s="5" t="b">
        <f t="shared" ca="1" si="15"/>
        <v>1</v>
      </c>
      <c r="Q506" s="5"/>
      <c r="R506" s="5"/>
      <c r="S506" s="5"/>
      <c r="T506" s="5"/>
      <c r="U506" s="5"/>
      <c r="V506" s="5"/>
      <c r="W506" s="5"/>
      <c r="X506" s="5"/>
      <c r="Y506" s="5"/>
      <c r="Z506" s="5"/>
      <c r="AA506" s="5"/>
      <c r="AB506" s="5"/>
      <c r="AC506" s="5"/>
      <c r="AD506" s="5"/>
      <c r="AE506" s="5"/>
      <c r="AF506" s="5"/>
    </row>
    <row r="507" spans="1:32" ht="21" customHeight="1">
      <c r="A507" s="5" t="s">
        <v>22191</v>
      </c>
      <c r="B507" s="5" t="s">
        <v>7659</v>
      </c>
      <c r="C507" s="5" t="s">
        <v>41</v>
      </c>
      <c r="D507" s="5" t="s">
        <v>47</v>
      </c>
      <c r="E507" s="5" t="s">
        <v>45</v>
      </c>
      <c r="F507" s="5">
        <v>12</v>
      </c>
      <c r="G507" s="5">
        <v>16</v>
      </c>
      <c r="H507" s="5" t="s">
        <v>232</v>
      </c>
      <c r="I507" s="5" t="s">
        <v>108</v>
      </c>
      <c r="J507" s="5" t="s">
        <v>106</v>
      </c>
      <c r="K507" s="5" t="s">
        <v>22752</v>
      </c>
      <c r="L507" s="5" t="s">
        <v>1598</v>
      </c>
      <c r="M507" s="5" t="s">
        <v>37</v>
      </c>
      <c r="N507" s="5" t="s">
        <v>237</v>
      </c>
      <c r="O507" s="5"/>
      <c r="P507" s="5" t="b">
        <f t="shared" ca="1" si="15"/>
        <v>1</v>
      </c>
      <c r="Q507" s="5"/>
      <c r="R507" s="5"/>
      <c r="S507" s="5"/>
      <c r="T507" s="5"/>
      <c r="U507" s="5"/>
      <c r="V507" s="5"/>
      <c r="W507" s="5"/>
      <c r="X507" s="5"/>
      <c r="Y507" s="5"/>
      <c r="Z507" s="5"/>
      <c r="AA507" s="5"/>
      <c r="AB507" s="5"/>
      <c r="AC507" s="5"/>
      <c r="AD507" s="5"/>
      <c r="AE507" s="5"/>
      <c r="AF507" s="5"/>
    </row>
    <row r="508" spans="1:32" ht="21" customHeight="1">
      <c r="A508" s="5" t="s">
        <v>6608</v>
      </c>
      <c r="B508" s="5" t="s">
        <v>22753</v>
      </c>
      <c r="C508" s="5" t="s">
        <v>170</v>
      </c>
      <c r="D508" s="5" t="s">
        <v>390</v>
      </c>
      <c r="E508" s="5" t="s">
        <v>29</v>
      </c>
      <c r="F508" s="5">
        <v>12</v>
      </c>
      <c r="G508" s="5">
        <v>15</v>
      </c>
      <c r="H508" s="5" t="s">
        <v>1136</v>
      </c>
      <c r="I508" s="5" t="s">
        <v>31</v>
      </c>
      <c r="J508" s="5" t="s">
        <v>13886</v>
      </c>
      <c r="K508" s="5" t="s">
        <v>22754</v>
      </c>
      <c r="L508" s="5" t="s">
        <v>22755</v>
      </c>
      <c r="M508" s="5" t="s">
        <v>53</v>
      </c>
      <c r="N508" s="5" t="s">
        <v>1117</v>
      </c>
      <c r="O508" s="5"/>
      <c r="P508" s="5" t="b">
        <f t="shared" ca="1" si="15"/>
        <v>1</v>
      </c>
      <c r="Q508" s="5"/>
      <c r="R508" s="5"/>
      <c r="S508" s="5"/>
      <c r="T508" s="5"/>
      <c r="U508" s="5"/>
      <c r="V508" s="5"/>
      <c r="W508" s="5"/>
      <c r="X508" s="5"/>
      <c r="Y508" s="5"/>
      <c r="Z508" s="5"/>
      <c r="AA508" s="5"/>
      <c r="AB508" s="5"/>
      <c r="AC508" s="5"/>
      <c r="AD508" s="5"/>
      <c r="AE508" s="5"/>
      <c r="AF508" s="5"/>
    </row>
    <row r="509" spans="1:32" ht="21" customHeight="1">
      <c r="A509" s="5" t="s">
        <v>6608</v>
      </c>
      <c r="B509" s="5" t="s">
        <v>19259</v>
      </c>
      <c r="C509" s="5" t="s">
        <v>170</v>
      </c>
      <c r="D509" s="5" t="s">
        <v>390</v>
      </c>
      <c r="E509" s="5" t="s">
        <v>29</v>
      </c>
      <c r="F509" s="5">
        <v>12</v>
      </c>
      <c r="G509" s="5">
        <v>20</v>
      </c>
      <c r="H509" s="5" t="s">
        <v>201</v>
      </c>
      <c r="I509" s="5" t="s">
        <v>108</v>
      </c>
      <c r="J509" s="5" t="s">
        <v>16860</v>
      </c>
      <c r="K509" s="5" t="s">
        <v>1208</v>
      </c>
      <c r="L509" s="5" t="s">
        <v>22758</v>
      </c>
      <c r="M509" s="5" t="s">
        <v>37</v>
      </c>
      <c r="N509" s="5" t="s">
        <v>55</v>
      </c>
      <c r="O509" s="5"/>
      <c r="P509" s="5" t="b">
        <f t="shared" ca="1" si="15"/>
        <v>1</v>
      </c>
      <c r="Q509" s="5"/>
      <c r="R509" s="5"/>
      <c r="S509" s="5"/>
      <c r="T509" s="5"/>
      <c r="U509" s="5"/>
      <c r="V509" s="5"/>
      <c r="W509" s="5"/>
      <c r="X509" s="5"/>
      <c r="Y509" s="5"/>
      <c r="Z509" s="5"/>
      <c r="AA509" s="5"/>
      <c r="AB509" s="5"/>
      <c r="AC509" s="5"/>
      <c r="AD509" s="5"/>
      <c r="AE509" s="5"/>
      <c r="AF509" s="5"/>
    </row>
    <row r="510" spans="1:32" ht="21" customHeight="1">
      <c r="A510" s="5" t="s">
        <v>6608</v>
      </c>
      <c r="B510" s="5" t="s">
        <v>22763</v>
      </c>
      <c r="C510" s="5" t="s">
        <v>170</v>
      </c>
      <c r="D510" s="5" t="s">
        <v>390</v>
      </c>
      <c r="E510" s="5" t="s">
        <v>29</v>
      </c>
      <c r="F510" s="5">
        <v>12</v>
      </c>
      <c r="G510" s="5">
        <v>15</v>
      </c>
      <c r="H510" s="5" t="s">
        <v>1136</v>
      </c>
      <c r="I510" s="5" t="s">
        <v>31</v>
      </c>
      <c r="J510" s="5" t="s">
        <v>106</v>
      </c>
      <c r="K510" s="5" t="s">
        <v>22764</v>
      </c>
      <c r="L510" s="5" t="s">
        <v>22765</v>
      </c>
      <c r="M510" s="5" t="s">
        <v>100</v>
      </c>
      <c r="N510" s="5" t="s">
        <v>55</v>
      </c>
      <c r="O510" s="5"/>
      <c r="P510" s="5" t="b">
        <f t="shared" ca="1" si="15"/>
        <v>1</v>
      </c>
      <c r="Q510" s="5"/>
      <c r="R510" s="5"/>
      <c r="S510" s="5"/>
      <c r="T510" s="5"/>
      <c r="U510" s="5"/>
      <c r="V510" s="5"/>
      <c r="W510" s="5"/>
      <c r="X510" s="5"/>
      <c r="Y510" s="5"/>
      <c r="Z510" s="5"/>
      <c r="AA510" s="5"/>
      <c r="AB510" s="5"/>
      <c r="AC510" s="5"/>
      <c r="AD510" s="5"/>
      <c r="AE510" s="5"/>
      <c r="AF510" s="5"/>
    </row>
    <row r="511" spans="1:32" ht="21" customHeight="1">
      <c r="A511" s="5" t="s">
        <v>10343</v>
      </c>
      <c r="B511" s="5" t="s">
        <v>16580</v>
      </c>
      <c r="C511" s="5" t="s">
        <v>170</v>
      </c>
      <c r="D511" s="5" t="s">
        <v>1475</v>
      </c>
      <c r="E511" s="5" t="s">
        <v>45</v>
      </c>
      <c r="F511" s="5">
        <v>12</v>
      </c>
      <c r="G511" s="5">
        <v>18</v>
      </c>
      <c r="H511" s="5" t="s">
        <v>510</v>
      </c>
      <c r="I511" s="5" t="s">
        <v>31</v>
      </c>
      <c r="J511" s="5" t="s">
        <v>883</v>
      </c>
      <c r="K511" s="5" t="s">
        <v>16584</v>
      </c>
      <c r="L511" s="5" t="s">
        <v>22768</v>
      </c>
      <c r="M511" s="5" t="s">
        <v>42</v>
      </c>
      <c r="N511" s="5" t="s">
        <v>55</v>
      </c>
      <c r="O511" s="5"/>
      <c r="P511" s="5" t="b">
        <f t="shared" ca="1" si="15"/>
        <v>1</v>
      </c>
      <c r="Q511" s="5"/>
      <c r="R511" s="5"/>
      <c r="S511" s="5"/>
      <c r="T511" s="5"/>
      <c r="U511" s="5"/>
      <c r="V511" s="5"/>
      <c r="W511" s="5"/>
      <c r="X511" s="5"/>
      <c r="Y511" s="5"/>
      <c r="Z511" s="5"/>
      <c r="AA511" s="5"/>
      <c r="AB511" s="5"/>
      <c r="AC511" s="5"/>
      <c r="AD511" s="5"/>
      <c r="AE511" s="5"/>
      <c r="AF511" s="5"/>
    </row>
    <row r="512" spans="1:32" ht="21" customHeight="1">
      <c r="A512" s="5" t="s">
        <v>6608</v>
      </c>
      <c r="B512" s="5" t="s">
        <v>22771</v>
      </c>
      <c r="C512" s="5" t="s">
        <v>170</v>
      </c>
      <c r="D512" s="5" t="s">
        <v>390</v>
      </c>
      <c r="E512" s="5" t="s">
        <v>45</v>
      </c>
      <c r="F512" s="5">
        <v>12</v>
      </c>
      <c r="G512" s="5">
        <v>18</v>
      </c>
      <c r="H512" s="5" t="s">
        <v>510</v>
      </c>
      <c r="I512" s="5" t="s">
        <v>108</v>
      </c>
      <c r="J512" s="5" t="s">
        <v>1550</v>
      </c>
      <c r="K512" s="5" t="s">
        <v>22773</v>
      </c>
      <c r="L512" s="5" t="s">
        <v>22774</v>
      </c>
      <c r="M512" s="5" t="s">
        <v>37</v>
      </c>
      <c r="N512" s="5" t="s">
        <v>55</v>
      </c>
      <c r="O512" s="5"/>
      <c r="P512" s="5" t="b">
        <f t="shared" ca="1" si="15"/>
        <v>1</v>
      </c>
      <c r="Q512" s="5"/>
      <c r="R512" s="5"/>
      <c r="S512" s="5"/>
      <c r="T512" s="5"/>
      <c r="U512" s="5"/>
      <c r="V512" s="5"/>
      <c r="W512" s="5"/>
      <c r="X512" s="5"/>
      <c r="Y512" s="5"/>
      <c r="Z512" s="5"/>
      <c r="AA512" s="5"/>
      <c r="AB512" s="5"/>
      <c r="AC512" s="5"/>
      <c r="AD512" s="5"/>
      <c r="AE512" s="5"/>
      <c r="AF512" s="5"/>
    </row>
    <row r="513" spans="1:32" ht="21" customHeight="1">
      <c r="A513" s="5" t="s">
        <v>6608</v>
      </c>
      <c r="B513" s="5" t="s">
        <v>19905</v>
      </c>
      <c r="C513" s="5" t="s">
        <v>170</v>
      </c>
      <c r="D513" s="5" t="s">
        <v>378</v>
      </c>
      <c r="E513" s="5" t="s">
        <v>45</v>
      </c>
      <c r="F513" s="5">
        <v>12</v>
      </c>
      <c r="G513" s="5">
        <v>20</v>
      </c>
      <c r="H513" s="5" t="s">
        <v>201</v>
      </c>
      <c r="I513" s="5" t="s">
        <v>125</v>
      </c>
      <c r="J513" s="5" t="s">
        <v>76</v>
      </c>
      <c r="K513" s="5" t="s">
        <v>5578</v>
      </c>
      <c r="L513" s="5" t="s">
        <v>22777</v>
      </c>
      <c r="M513" s="5" t="s">
        <v>100</v>
      </c>
      <c r="N513" s="5" t="s">
        <v>55</v>
      </c>
      <c r="O513" s="5"/>
      <c r="P513" s="5" t="b">
        <f t="shared" ca="1" si="15"/>
        <v>1</v>
      </c>
      <c r="Q513" s="5"/>
      <c r="R513" s="5"/>
      <c r="S513" s="5"/>
      <c r="T513" s="5"/>
      <c r="U513" s="5"/>
      <c r="V513" s="5"/>
      <c r="W513" s="5"/>
      <c r="X513" s="5"/>
      <c r="Y513" s="5"/>
      <c r="Z513" s="5"/>
      <c r="AA513" s="5"/>
      <c r="AB513" s="5"/>
      <c r="AC513" s="5"/>
      <c r="AD513" s="5"/>
      <c r="AE513" s="5"/>
      <c r="AF513" s="5"/>
    </row>
    <row r="514" spans="1:32" ht="21" customHeight="1">
      <c r="A514" s="14" t="s">
        <v>3317</v>
      </c>
      <c r="B514" s="14" t="s">
        <v>22783</v>
      </c>
      <c r="C514" s="14" t="s">
        <v>170</v>
      </c>
      <c r="D514" s="14" t="s">
        <v>171</v>
      </c>
      <c r="E514" s="14" t="s">
        <v>45</v>
      </c>
      <c r="F514" s="14">
        <v>12</v>
      </c>
      <c r="G514" s="14">
        <v>23</v>
      </c>
      <c r="H514" s="14" t="s">
        <v>4762</v>
      </c>
      <c r="I514" s="14" t="s">
        <v>108</v>
      </c>
      <c r="J514" s="14" t="s">
        <v>2538</v>
      </c>
      <c r="K514" s="14" t="s">
        <v>22784</v>
      </c>
      <c r="L514" s="16" t="s">
        <v>47</v>
      </c>
      <c r="M514" s="14" t="s">
        <v>53</v>
      </c>
      <c r="N514" s="14" t="s">
        <v>55</v>
      </c>
      <c r="O514" s="14" t="b">
        <f ca="1">IFERROR(__xludf.DUMMYFUNCTION("REGEXMATCH(A514,""应用|(?i)app"")"),FALSE)</f>
        <v>0</v>
      </c>
      <c r="P514" s="14" t="b">
        <f t="shared" ca="1" si="15"/>
        <v>1</v>
      </c>
      <c r="Q514" s="14" t="b">
        <f ca="1">IFERROR(__xludf.DUMMYFUNCTION("REGEXMATCH(L514,""(?i)swift"")"),FALSE)</f>
        <v>0</v>
      </c>
      <c r="R514" s="5"/>
      <c r="S514" s="5"/>
      <c r="T514" s="5"/>
      <c r="U514" s="5"/>
      <c r="V514" s="5"/>
      <c r="W514" s="5"/>
      <c r="X514" s="5"/>
      <c r="Y514" s="5"/>
      <c r="Z514" s="5"/>
      <c r="AA514" s="5"/>
      <c r="AB514" s="5"/>
      <c r="AC514" s="5"/>
      <c r="AD514" s="5"/>
      <c r="AE514" s="5"/>
      <c r="AF514" s="5"/>
    </row>
    <row r="515" spans="1:32" ht="21" customHeight="1">
      <c r="A515" s="5" t="s">
        <v>22794</v>
      </c>
      <c r="B515" s="5" t="s">
        <v>18907</v>
      </c>
      <c r="C515" s="5" t="s">
        <v>170</v>
      </c>
      <c r="D515" s="5" t="s">
        <v>47</v>
      </c>
      <c r="E515" s="5" t="s">
        <v>45</v>
      </c>
      <c r="F515" s="5">
        <v>12</v>
      </c>
      <c r="G515" s="5">
        <v>15</v>
      </c>
      <c r="H515" s="5" t="s">
        <v>1136</v>
      </c>
      <c r="I515" s="5" t="s">
        <v>31</v>
      </c>
      <c r="J515" s="5" t="s">
        <v>48</v>
      </c>
      <c r="K515" s="5" t="s">
        <v>18908</v>
      </c>
      <c r="L515" s="5" t="s">
        <v>22795</v>
      </c>
      <c r="M515" s="5" t="s">
        <v>1599</v>
      </c>
      <c r="N515" s="5" t="s">
        <v>55</v>
      </c>
      <c r="O515" s="5"/>
      <c r="P515" s="5" t="b">
        <f t="shared" ca="1" si="15"/>
        <v>1</v>
      </c>
      <c r="Q515" s="5"/>
      <c r="R515" s="5"/>
      <c r="S515" s="5"/>
      <c r="T515" s="5"/>
      <c r="U515" s="5"/>
      <c r="V515" s="5"/>
      <c r="W515" s="5"/>
      <c r="X515" s="5"/>
      <c r="Y515" s="5"/>
      <c r="Z515" s="5"/>
      <c r="AA515" s="5"/>
      <c r="AB515" s="5"/>
      <c r="AC515" s="5"/>
      <c r="AD515" s="5"/>
      <c r="AE515" s="5"/>
      <c r="AF515" s="5"/>
    </row>
    <row r="516" spans="1:32" ht="21" customHeight="1">
      <c r="A516" s="5" t="s">
        <v>22797</v>
      </c>
      <c r="B516" s="5" t="s">
        <v>16929</v>
      </c>
      <c r="C516" s="5" t="s">
        <v>170</v>
      </c>
      <c r="D516" s="5" t="s">
        <v>47</v>
      </c>
      <c r="E516" s="5" t="s">
        <v>29</v>
      </c>
      <c r="F516" s="5">
        <v>12</v>
      </c>
      <c r="G516" s="5">
        <v>17</v>
      </c>
      <c r="H516" s="5" t="s">
        <v>941</v>
      </c>
      <c r="I516" s="5" t="s">
        <v>108</v>
      </c>
      <c r="J516" s="5" t="s">
        <v>57</v>
      </c>
      <c r="K516" s="5" t="s">
        <v>21375</v>
      </c>
      <c r="L516" s="5" t="s">
        <v>22798</v>
      </c>
      <c r="M516" s="5" t="s">
        <v>42</v>
      </c>
      <c r="N516" s="5" t="s">
        <v>89</v>
      </c>
      <c r="O516" s="5"/>
      <c r="P516" s="5" t="b">
        <f t="shared" ca="1" si="15"/>
        <v>1</v>
      </c>
      <c r="Q516" s="5"/>
      <c r="R516" s="5"/>
      <c r="S516" s="5"/>
      <c r="T516" s="5"/>
      <c r="U516" s="5"/>
      <c r="V516" s="5"/>
      <c r="W516" s="5"/>
      <c r="X516" s="5"/>
      <c r="Y516" s="5"/>
      <c r="Z516" s="5"/>
      <c r="AA516" s="5"/>
      <c r="AB516" s="5"/>
      <c r="AC516" s="5"/>
      <c r="AD516" s="5"/>
      <c r="AE516" s="5"/>
      <c r="AF516" s="5"/>
    </row>
    <row r="517" spans="1:32" ht="21" customHeight="1">
      <c r="A517" s="5" t="s">
        <v>6608</v>
      </c>
      <c r="B517" s="5" t="s">
        <v>1786</v>
      </c>
      <c r="C517" s="5" t="s">
        <v>170</v>
      </c>
      <c r="D517" s="5" t="s">
        <v>378</v>
      </c>
      <c r="E517" s="5" t="s">
        <v>45</v>
      </c>
      <c r="F517" s="5">
        <v>12</v>
      </c>
      <c r="G517" s="5">
        <v>18</v>
      </c>
      <c r="H517" s="5" t="s">
        <v>510</v>
      </c>
      <c r="I517" s="5" t="s">
        <v>108</v>
      </c>
      <c r="J517" s="5" t="s">
        <v>252</v>
      </c>
      <c r="K517" s="5" t="s">
        <v>15559</v>
      </c>
      <c r="L517" s="5" t="s">
        <v>22804</v>
      </c>
      <c r="M517" s="5" t="s">
        <v>42</v>
      </c>
      <c r="N517" s="5" t="s">
        <v>38</v>
      </c>
      <c r="O517" s="5"/>
      <c r="P517" s="5" t="b">
        <f t="shared" ca="1" si="15"/>
        <v>1</v>
      </c>
      <c r="Q517" s="5"/>
      <c r="R517" s="5"/>
      <c r="S517" s="5"/>
      <c r="T517" s="5"/>
      <c r="U517" s="5"/>
      <c r="V517" s="5"/>
      <c r="W517" s="5"/>
      <c r="X517" s="5"/>
      <c r="Y517" s="5"/>
      <c r="Z517" s="5"/>
      <c r="AA517" s="5"/>
      <c r="AB517" s="5"/>
      <c r="AC517" s="5"/>
      <c r="AD517" s="5"/>
      <c r="AE517" s="5"/>
      <c r="AF517" s="5"/>
    </row>
    <row r="518" spans="1:32" ht="21" customHeight="1">
      <c r="A518" s="5" t="s">
        <v>6608</v>
      </c>
      <c r="B518" s="5" t="s">
        <v>7948</v>
      </c>
      <c r="C518" s="5" t="s">
        <v>170</v>
      </c>
      <c r="D518" s="5" t="s">
        <v>390</v>
      </c>
      <c r="E518" s="5" t="s">
        <v>45</v>
      </c>
      <c r="F518" s="5">
        <v>12</v>
      </c>
      <c r="G518" s="5">
        <v>18</v>
      </c>
      <c r="H518" s="5" t="s">
        <v>510</v>
      </c>
      <c r="I518" s="5" t="s">
        <v>108</v>
      </c>
      <c r="J518" s="5" t="s">
        <v>68</v>
      </c>
      <c r="K518" s="5" t="s">
        <v>7949</v>
      </c>
      <c r="L518" s="5" t="s">
        <v>22807</v>
      </c>
      <c r="M518" s="5" t="s">
        <v>167</v>
      </c>
      <c r="N518" s="5" t="s">
        <v>55</v>
      </c>
      <c r="O518" s="5"/>
      <c r="P518" s="5" t="b">
        <f t="shared" ca="1" si="15"/>
        <v>1</v>
      </c>
      <c r="Q518" s="5"/>
      <c r="R518" s="5"/>
      <c r="S518" s="5"/>
      <c r="T518" s="5"/>
      <c r="U518" s="5"/>
      <c r="V518" s="5"/>
      <c r="W518" s="5"/>
      <c r="X518" s="5"/>
      <c r="Y518" s="5"/>
      <c r="Z518" s="5"/>
      <c r="AA518" s="5"/>
      <c r="AB518" s="5"/>
      <c r="AC518" s="5"/>
      <c r="AD518" s="5"/>
      <c r="AE518" s="5"/>
      <c r="AF518" s="5"/>
    </row>
    <row r="519" spans="1:32" ht="21" customHeight="1">
      <c r="A519" s="5" t="s">
        <v>6608</v>
      </c>
      <c r="B519" s="5" t="s">
        <v>7948</v>
      </c>
      <c r="C519" s="5" t="s">
        <v>170</v>
      </c>
      <c r="D519" s="5" t="s">
        <v>378</v>
      </c>
      <c r="E519" s="5" t="s">
        <v>45</v>
      </c>
      <c r="F519" s="5">
        <v>12</v>
      </c>
      <c r="G519" s="5">
        <v>15</v>
      </c>
      <c r="H519" s="5" t="s">
        <v>1136</v>
      </c>
      <c r="I519" s="5" t="s">
        <v>108</v>
      </c>
      <c r="J519" s="5" t="s">
        <v>68</v>
      </c>
      <c r="K519" s="5" t="s">
        <v>7949</v>
      </c>
      <c r="L519" s="5" t="s">
        <v>22811</v>
      </c>
      <c r="M519" s="5" t="s">
        <v>167</v>
      </c>
      <c r="N519" s="5" t="s">
        <v>55</v>
      </c>
      <c r="O519" s="5"/>
      <c r="P519" s="5" t="b">
        <f t="shared" ca="1" si="15"/>
        <v>1</v>
      </c>
      <c r="Q519" s="5"/>
      <c r="R519" s="5"/>
      <c r="S519" s="5"/>
      <c r="T519" s="5"/>
      <c r="U519" s="5"/>
      <c r="V519" s="5"/>
      <c r="W519" s="5"/>
      <c r="X519" s="5"/>
      <c r="Y519" s="5"/>
      <c r="Z519" s="5"/>
      <c r="AA519" s="5"/>
      <c r="AB519" s="5"/>
      <c r="AC519" s="5"/>
      <c r="AD519" s="5"/>
      <c r="AE519" s="5"/>
      <c r="AF519" s="5"/>
    </row>
    <row r="520" spans="1:32" ht="21" customHeight="1">
      <c r="A520" s="5" t="s">
        <v>6608</v>
      </c>
      <c r="B520" s="5" t="s">
        <v>7948</v>
      </c>
      <c r="C520" s="5" t="s">
        <v>170</v>
      </c>
      <c r="D520" s="5" t="s">
        <v>390</v>
      </c>
      <c r="E520" s="5" t="s">
        <v>45</v>
      </c>
      <c r="F520" s="5">
        <v>12</v>
      </c>
      <c r="G520" s="5">
        <v>18</v>
      </c>
      <c r="H520" s="5" t="s">
        <v>510</v>
      </c>
      <c r="I520" s="5" t="s">
        <v>108</v>
      </c>
      <c r="J520" s="5" t="s">
        <v>68</v>
      </c>
      <c r="K520" s="5" t="s">
        <v>7949</v>
      </c>
      <c r="L520" s="5" t="s">
        <v>22814</v>
      </c>
      <c r="M520" s="5" t="s">
        <v>167</v>
      </c>
      <c r="N520" s="5" t="s">
        <v>55</v>
      </c>
      <c r="O520" s="5"/>
      <c r="P520" s="5" t="b">
        <f t="shared" ca="1" si="15"/>
        <v>1</v>
      </c>
      <c r="Q520" s="5"/>
      <c r="R520" s="5"/>
      <c r="S520" s="5"/>
      <c r="T520" s="5"/>
      <c r="U520" s="5"/>
      <c r="V520" s="5"/>
      <c r="W520" s="5"/>
      <c r="X520" s="5"/>
      <c r="Y520" s="5"/>
      <c r="Z520" s="5"/>
      <c r="AA520" s="5"/>
      <c r="AB520" s="5"/>
      <c r="AC520" s="5"/>
      <c r="AD520" s="5"/>
      <c r="AE520" s="5"/>
      <c r="AF520" s="5"/>
    </row>
    <row r="521" spans="1:32" ht="21" customHeight="1">
      <c r="A521" s="5" t="s">
        <v>10004</v>
      </c>
      <c r="B521" s="5" t="s">
        <v>22783</v>
      </c>
      <c r="C521" s="5" t="s">
        <v>170</v>
      </c>
      <c r="D521" s="5" t="s">
        <v>342</v>
      </c>
      <c r="E521" s="5" t="s">
        <v>45</v>
      </c>
      <c r="F521" s="5">
        <v>12</v>
      </c>
      <c r="G521" s="5">
        <v>23</v>
      </c>
      <c r="H521" s="5" t="s">
        <v>4762</v>
      </c>
      <c r="I521" s="5" t="s">
        <v>108</v>
      </c>
      <c r="J521" s="5" t="s">
        <v>2538</v>
      </c>
      <c r="K521" s="5" t="s">
        <v>22784</v>
      </c>
      <c r="L521" s="9" t="s">
        <v>47</v>
      </c>
      <c r="M521" s="5" t="s">
        <v>53</v>
      </c>
      <c r="N521" s="5" t="s">
        <v>55</v>
      </c>
      <c r="O521" s="5" t="b">
        <f ca="1">IFERROR(__xludf.DUMMYFUNCTION("REGEXMATCH(A521,""应用|(?i)app"")"),TRUE)</f>
        <v>1</v>
      </c>
      <c r="P521" s="5" t="b">
        <f t="shared" ca="1" si="15"/>
        <v>1</v>
      </c>
      <c r="Q521" s="5" t="b">
        <f ca="1">IFERROR(__xludf.DUMMYFUNCTION("REGEXMATCH(L521,""(?i)swift"")"),FALSE)</f>
        <v>0</v>
      </c>
      <c r="R521" s="5"/>
      <c r="S521" s="5"/>
      <c r="T521" s="5"/>
      <c r="U521" s="5"/>
      <c r="V521" s="5"/>
      <c r="W521" s="5"/>
      <c r="X521" s="5"/>
      <c r="Y521" s="5"/>
      <c r="Z521" s="5"/>
      <c r="AA521" s="5"/>
      <c r="AB521" s="5"/>
      <c r="AC521" s="5"/>
      <c r="AD521" s="5"/>
      <c r="AE521" s="5"/>
      <c r="AF521" s="5"/>
    </row>
    <row r="522" spans="1:32" ht="21" customHeight="1">
      <c r="A522" s="5" t="s">
        <v>22823</v>
      </c>
      <c r="B522" s="5" t="s">
        <v>16464</v>
      </c>
      <c r="C522" s="5" t="s">
        <v>27</v>
      </c>
      <c r="D522" s="5" t="s">
        <v>85</v>
      </c>
      <c r="E522" s="5" t="s">
        <v>45</v>
      </c>
      <c r="F522" s="5">
        <v>13</v>
      </c>
      <c r="G522" s="5">
        <v>21</v>
      </c>
      <c r="H522" s="5" t="s">
        <v>4919</v>
      </c>
      <c r="I522" s="5" t="s">
        <v>31</v>
      </c>
      <c r="J522" s="5" t="s">
        <v>16465</v>
      </c>
      <c r="K522" s="5" t="s">
        <v>22824</v>
      </c>
      <c r="L522" s="5" t="s">
        <v>22825</v>
      </c>
      <c r="M522" s="5" t="s">
        <v>37</v>
      </c>
      <c r="N522" s="5" t="s">
        <v>44</v>
      </c>
      <c r="O522" s="5"/>
      <c r="P522" s="5" t="b">
        <f t="shared" ca="1" si="15"/>
        <v>1</v>
      </c>
      <c r="Q522" s="5"/>
      <c r="R522" s="5"/>
      <c r="S522" s="5"/>
      <c r="T522" s="5"/>
      <c r="U522" s="5"/>
      <c r="V522" s="5"/>
      <c r="W522" s="5"/>
      <c r="X522" s="5"/>
      <c r="Y522" s="5"/>
      <c r="Z522" s="5"/>
      <c r="AA522" s="5"/>
      <c r="AB522" s="5"/>
      <c r="AC522" s="5"/>
      <c r="AD522" s="5"/>
      <c r="AE522" s="5"/>
      <c r="AF522" s="5"/>
    </row>
    <row r="523" spans="1:32" ht="21" customHeight="1">
      <c r="A523" s="5" t="s">
        <v>22828</v>
      </c>
      <c r="B523" s="5" t="s">
        <v>428</v>
      </c>
      <c r="C523" s="5" t="s">
        <v>27</v>
      </c>
      <c r="D523" s="5" t="s">
        <v>212</v>
      </c>
      <c r="E523" s="5" t="s">
        <v>45</v>
      </c>
      <c r="F523" s="5">
        <v>13</v>
      </c>
      <c r="G523" s="5">
        <v>17</v>
      </c>
      <c r="H523" s="5" t="s">
        <v>429</v>
      </c>
      <c r="I523" s="5" t="s">
        <v>125</v>
      </c>
      <c r="J523" s="5" t="s">
        <v>430</v>
      </c>
      <c r="K523" s="5" t="s">
        <v>431</v>
      </c>
      <c r="L523" s="5" t="s">
        <v>22831</v>
      </c>
      <c r="M523" s="5" t="s">
        <v>42</v>
      </c>
      <c r="N523" s="5" t="s">
        <v>405</v>
      </c>
      <c r="O523" s="5"/>
      <c r="P523" s="5" t="b">
        <f t="shared" ca="1" si="15"/>
        <v>1</v>
      </c>
      <c r="Q523" s="5"/>
      <c r="R523" s="5"/>
      <c r="S523" s="5"/>
      <c r="T523" s="5"/>
      <c r="U523" s="5"/>
      <c r="V523" s="5"/>
      <c r="W523" s="5"/>
      <c r="X523" s="5"/>
      <c r="Y523" s="5"/>
      <c r="Z523" s="5"/>
      <c r="AA523" s="5"/>
      <c r="AB523" s="5"/>
      <c r="AC523" s="5"/>
      <c r="AD523" s="5"/>
      <c r="AE523" s="5"/>
      <c r="AF523" s="5"/>
    </row>
    <row r="524" spans="1:32" ht="21" customHeight="1">
      <c r="A524" s="5" t="s">
        <v>22837</v>
      </c>
      <c r="B524" s="5" t="s">
        <v>22838</v>
      </c>
      <c r="C524" s="5" t="s">
        <v>27</v>
      </c>
      <c r="D524" s="5" t="s">
        <v>85</v>
      </c>
      <c r="E524" s="5" t="s">
        <v>45</v>
      </c>
      <c r="F524" s="5">
        <v>13</v>
      </c>
      <c r="G524" s="5">
        <v>22</v>
      </c>
      <c r="H524" s="5" t="s">
        <v>22839</v>
      </c>
      <c r="I524" s="5" t="s">
        <v>108</v>
      </c>
      <c r="J524" s="5" t="s">
        <v>844</v>
      </c>
      <c r="K524" s="5" t="s">
        <v>22840</v>
      </c>
      <c r="L524" s="5" t="s">
        <v>22841</v>
      </c>
      <c r="M524" s="5" t="s">
        <v>42</v>
      </c>
      <c r="N524" s="5" t="s">
        <v>89</v>
      </c>
      <c r="O524" s="5"/>
      <c r="P524" s="5" t="b">
        <f t="shared" ca="1" si="15"/>
        <v>1</v>
      </c>
      <c r="Q524" s="5"/>
      <c r="R524" s="5"/>
      <c r="S524" s="5"/>
      <c r="T524" s="5"/>
      <c r="U524" s="5"/>
      <c r="V524" s="5"/>
      <c r="W524" s="5"/>
      <c r="X524" s="5"/>
      <c r="Y524" s="5"/>
      <c r="Z524" s="5"/>
      <c r="AA524" s="5"/>
      <c r="AB524" s="5"/>
      <c r="AC524" s="5"/>
      <c r="AD524" s="5"/>
      <c r="AE524" s="5"/>
      <c r="AF524" s="5"/>
    </row>
    <row r="525" spans="1:32" ht="21" customHeight="1">
      <c r="A525" s="5" t="s">
        <v>6608</v>
      </c>
      <c r="B525" s="5" t="s">
        <v>12290</v>
      </c>
      <c r="C525" s="5" t="s">
        <v>27</v>
      </c>
      <c r="D525" s="5" t="s">
        <v>80</v>
      </c>
      <c r="E525" s="5" t="s">
        <v>45</v>
      </c>
      <c r="F525" s="5">
        <v>13</v>
      </c>
      <c r="G525" s="5">
        <v>18</v>
      </c>
      <c r="H525" s="5" t="s">
        <v>1444</v>
      </c>
      <c r="I525" s="5" t="s">
        <v>108</v>
      </c>
      <c r="J525" s="5" t="s">
        <v>76</v>
      </c>
      <c r="K525" s="5" t="s">
        <v>12292</v>
      </c>
      <c r="L525" s="5" t="s">
        <v>22845</v>
      </c>
      <c r="M525" s="5" t="s">
        <v>100</v>
      </c>
      <c r="N525" s="5" t="s">
        <v>55</v>
      </c>
      <c r="O525" s="5"/>
      <c r="P525" s="5" t="b">
        <f t="shared" ca="1" si="15"/>
        <v>1</v>
      </c>
      <c r="Q525" s="5"/>
      <c r="R525" s="5"/>
      <c r="S525" s="5"/>
      <c r="T525" s="5"/>
      <c r="U525" s="5"/>
      <c r="V525" s="5"/>
      <c r="W525" s="5"/>
      <c r="X525" s="5"/>
      <c r="Y525" s="5"/>
      <c r="Z525" s="5"/>
      <c r="AA525" s="5"/>
      <c r="AB525" s="5"/>
      <c r="AC525" s="5"/>
      <c r="AD525" s="5"/>
      <c r="AE525" s="5"/>
      <c r="AF525" s="5"/>
    </row>
    <row r="526" spans="1:32" ht="21" customHeight="1">
      <c r="A526" s="5" t="s">
        <v>6608</v>
      </c>
      <c r="B526" s="5" t="s">
        <v>22846</v>
      </c>
      <c r="C526" s="5" t="s">
        <v>27</v>
      </c>
      <c r="D526" s="5" t="s">
        <v>119</v>
      </c>
      <c r="E526" s="5" t="s">
        <v>29</v>
      </c>
      <c r="F526" s="5">
        <v>13</v>
      </c>
      <c r="G526" s="5">
        <v>20</v>
      </c>
      <c r="H526" s="5" t="s">
        <v>2677</v>
      </c>
      <c r="I526" s="5" t="s">
        <v>108</v>
      </c>
      <c r="J526" s="5" t="s">
        <v>134</v>
      </c>
      <c r="K526" s="5" t="s">
        <v>6949</v>
      </c>
      <c r="L526" s="5" t="s">
        <v>22848</v>
      </c>
      <c r="M526" s="5" t="s">
        <v>42</v>
      </c>
      <c r="N526" s="5" t="s">
        <v>55</v>
      </c>
      <c r="O526" s="5"/>
      <c r="P526" s="5" t="b">
        <f t="shared" ca="1" si="15"/>
        <v>1</v>
      </c>
      <c r="Q526" s="5"/>
      <c r="R526" s="5"/>
      <c r="S526" s="5"/>
      <c r="T526" s="5"/>
      <c r="U526" s="5"/>
      <c r="V526" s="5"/>
      <c r="W526" s="5"/>
      <c r="X526" s="5"/>
      <c r="Y526" s="5"/>
      <c r="Z526" s="5"/>
      <c r="AA526" s="5"/>
      <c r="AB526" s="5"/>
      <c r="AC526" s="5"/>
      <c r="AD526" s="5"/>
      <c r="AE526" s="5"/>
      <c r="AF526" s="5"/>
    </row>
    <row r="527" spans="1:32" ht="21" customHeight="1">
      <c r="A527" s="5" t="s">
        <v>6608</v>
      </c>
      <c r="B527" s="5" t="s">
        <v>22850</v>
      </c>
      <c r="C527" s="5" t="s">
        <v>27</v>
      </c>
      <c r="D527" s="5" t="s">
        <v>80</v>
      </c>
      <c r="E527" s="5" t="s">
        <v>45</v>
      </c>
      <c r="F527" s="5">
        <v>13</v>
      </c>
      <c r="G527" s="5">
        <v>21</v>
      </c>
      <c r="H527" s="5" t="s">
        <v>4919</v>
      </c>
      <c r="I527" s="5" t="s">
        <v>125</v>
      </c>
      <c r="J527" s="5" t="s">
        <v>10053</v>
      </c>
      <c r="K527" s="9" t="s">
        <v>47</v>
      </c>
      <c r="L527" s="5" t="s">
        <v>22851</v>
      </c>
      <c r="M527" s="5" t="s">
        <v>648</v>
      </c>
      <c r="N527" s="5" t="s">
        <v>237</v>
      </c>
      <c r="O527" s="5"/>
      <c r="P527" s="5" t="b">
        <f t="shared" ca="1" si="15"/>
        <v>1</v>
      </c>
      <c r="Q527" s="5"/>
      <c r="R527" s="5"/>
      <c r="S527" s="5"/>
      <c r="T527" s="5"/>
      <c r="U527" s="5"/>
      <c r="V527" s="5"/>
      <c r="W527" s="5"/>
      <c r="X527" s="5"/>
      <c r="Y527" s="5"/>
      <c r="Z527" s="5"/>
      <c r="AA527" s="5"/>
      <c r="AB527" s="5"/>
      <c r="AC527" s="5"/>
      <c r="AD527" s="5"/>
      <c r="AE527" s="5"/>
      <c r="AF527" s="5"/>
    </row>
    <row r="528" spans="1:32" ht="21" customHeight="1">
      <c r="A528" s="5" t="s">
        <v>22853</v>
      </c>
      <c r="B528" s="5" t="s">
        <v>20074</v>
      </c>
      <c r="C528" s="5" t="s">
        <v>27</v>
      </c>
      <c r="D528" s="5" t="s">
        <v>212</v>
      </c>
      <c r="E528" s="5" t="s">
        <v>45</v>
      </c>
      <c r="F528" s="5">
        <v>13</v>
      </c>
      <c r="G528" s="5">
        <v>21</v>
      </c>
      <c r="H528" s="5" t="s">
        <v>4919</v>
      </c>
      <c r="I528" s="7" t="s">
        <v>24</v>
      </c>
      <c r="J528" s="5" t="s">
        <v>20075</v>
      </c>
      <c r="K528" s="5" t="s">
        <v>22854</v>
      </c>
      <c r="L528" s="5" t="s">
        <v>22855</v>
      </c>
      <c r="M528" s="5" t="s">
        <v>1599</v>
      </c>
      <c r="N528" s="5" t="s">
        <v>44</v>
      </c>
      <c r="O528" s="5"/>
      <c r="P528" s="5" t="b">
        <f t="shared" ca="1" si="15"/>
        <v>1</v>
      </c>
      <c r="Q528" s="5" t="b">
        <f ca="1">IFERROR(__xludf.DUMMYFUNCTION("REGEXMATCH(L528,""(?i)swift"")"),TRUE)</f>
        <v>1</v>
      </c>
      <c r="R528" s="5"/>
      <c r="S528" s="5"/>
      <c r="T528" s="5"/>
      <c r="U528" s="5"/>
      <c r="V528" s="5"/>
      <c r="W528" s="5"/>
      <c r="X528" s="5"/>
      <c r="Y528" s="5"/>
      <c r="Z528" s="5"/>
      <c r="AA528" s="5"/>
      <c r="AB528" s="5"/>
      <c r="AC528" s="5"/>
      <c r="AD528" s="5"/>
      <c r="AE528" s="5"/>
      <c r="AF528" s="5"/>
    </row>
    <row r="529" spans="1:32" ht="21" customHeight="1">
      <c r="A529" s="5" t="s">
        <v>6608</v>
      </c>
      <c r="B529" s="5" t="s">
        <v>6090</v>
      </c>
      <c r="C529" s="5" t="s">
        <v>27</v>
      </c>
      <c r="D529" s="5" t="s">
        <v>850</v>
      </c>
      <c r="E529" s="5" t="s">
        <v>45</v>
      </c>
      <c r="F529" s="5">
        <v>13</v>
      </c>
      <c r="G529" s="5">
        <v>17</v>
      </c>
      <c r="H529" s="5" t="s">
        <v>14799</v>
      </c>
      <c r="I529" s="5" t="s">
        <v>108</v>
      </c>
      <c r="J529" s="5" t="s">
        <v>57</v>
      </c>
      <c r="K529" s="9" t="s">
        <v>47</v>
      </c>
      <c r="L529" s="5" t="s">
        <v>22860</v>
      </c>
      <c r="M529" s="5" t="s">
        <v>167</v>
      </c>
      <c r="N529" s="5" t="s">
        <v>55</v>
      </c>
      <c r="O529" s="5"/>
      <c r="P529" s="5" t="b">
        <f t="shared" ca="1" si="15"/>
        <v>1</v>
      </c>
      <c r="Q529" s="5"/>
      <c r="R529" s="5"/>
      <c r="S529" s="5"/>
      <c r="T529" s="5"/>
      <c r="U529" s="5"/>
      <c r="V529" s="5"/>
      <c r="W529" s="5"/>
      <c r="X529" s="5"/>
      <c r="Y529" s="5"/>
      <c r="Z529" s="5"/>
      <c r="AA529" s="5"/>
      <c r="AB529" s="5"/>
      <c r="AC529" s="5"/>
      <c r="AD529" s="5"/>
      <c r="AE529" s="5"/>
      <c r="AF529" s="5"/>
    </row>
    <row r="530" spans="1:32" ht="21" customHeight="1">
      <c r="A530" s="5" t="s">
        <v>13569</v>
      </c>
      <c r="B530" s="5" t="s">
        <v>16604</v>
      </c>
      <c r="C530" s="5" t="s">
        <v>27</v>
      </c>
      <c r="D530" s="5" t="s">
        <v>85</v>
      </c>
      <c r="E530" s="5" t="s">
        <v>45</v>
      </c>
      <c r="F530" s="5">
        <v>13</v>
      </c>
      <c r="G530" s="5">
        <v>20</v>
      </c>
      <c r="H530" s="5" t="s">
        <v>2677</v>
      </c>
      <c r="I530" s="5" t="s">
        <v>31</v>
      </c>
      <c r="J530" s="5" t="s">
        <v>117</v>
      </c>
      <c r="K530" s="5" t="s">
        <v>21541</v>
      </c>
      <c r="L530" s="5" t="s">
        <v>22863</v>
      </c>
      <c r="M530" s="5" t="s">
        <v>100</v>
      </c>
      <c r="N530" s="5" t="s">
        <v>55</v>
      </c>
      <c r="O530" s="5"/>
      <c r="P530" s="5" t="b">
        <f t="shared" ca="1" si="15"/>
        <v>1</v>
      </c>
      <c r="Q530" s="5"/>
      <c r="R530" s="5"/>
      <c r="S530" s="5"/>
      <c r="T530" s="5"/>
      <c r="U530" s="5"/>
      <c r="V530" s="5"/>
      <c r="W530" s="5"/>
      <c r="X530" s="5"/>
      <c r="Y530" s="5"/>
      <c r="Z530" s="5"/>
      <c r="AA530" s="5"/>
      <c r="AB530" s="5"/>
      <c r="AC530" s="5"/>
      <c r="AD530" s="5"/>
      <c r="AE530" s="5"/>
      <c r="AF530" s="5"/>
    </row>
    <row r="531" spans="1:32" ht="21" customHeight="1">
      <c r="A531" s="5" t="s">
        <v>22868</v>
      </c>
      <c r="B531" s="5" t="s">
        <v>19046</v>
      </c>
      <c r="C531" s="5" t="s">
        <v>27</v>
      </c>
      <c r="D531" s="5" t="s">
        <v>119</v>
      </c>
      <c r="E531" s="5" t="s">
        <v>29</v>
      </c>
      <c r="F531" s="5">
        <v>13</v>
      </c>
      <c r="G531" s="5">
        <v>17</v>
      </c>
      <c r="H531" s="5" t="s">
        <v>14799</v>
      </c>
      <c r="I531" s="5" t="s">
        <v>66</v>
      </c>
      <c r="J531" s="5" t="s">
        <v>1283</v>
      </c>
      <c r="K531" s="5" t="s">
        <v>22870</v>
      </c>
      <c r="L531" s="5" t="s">
        <v>22871</v>
      </c>
      <c r="M531" s="5" t="s">
        <v>37</v>
      </c>
      <c r="N531" s="5" t="s">
        <v>55</v>
      </c>
      <c r="O531" s="5"/>
      <c r="P531" s="5" t="b">
        <f t="shared" ca="1" si="15"/>
        <v>1</v>
      </c>
      <c r="Q531" s="5"/>
      <c r="R531" s="5"/>
      <c r="S531" s="5"/>
      <c r="T531" s="5"/>
      <c r="U531" s="5"/>
      <c r="V531" s="5"/>
      <c r="W531" s="5"/>
      <c r="X531" s="5"/>
      <c r="Y531" s="5"/>
      <c r="Z531" s="5"/>
      <c r="AA531" s="5"/>
      <c r="AB531" s="5"/>
      <c r="AC531" s="5"/>
      <c r="AD531" s="5"/>
      <c r="AE531" s="5"/>
      <c r="AF531" s="5"/>
    </row>
    <row r="532" spans="1:32" ht="21" customHeight="1">
      <c r="A532" s="5" t="s">
        <v>22872</v>
      </c>
      <c r="B532" s="5" t="s">
        <v>1903</v>
      </c>
      <c r="C532" s="5" t="s">
        <v>27</v>
      </c>
      <c r="D532" s="5" t="s">
        <v>47</v>
      </c>
      <c r="E532" s="5" t="s">
        <v>29</v>
      </c>
      <c r="F532" s="5">
        <v>13</v>
      </c>
      <c r="G532" s="5">
        <v>16</v>
      </c>
      <c r="H532" s="5" t="s">
        <v>5847</v>
      </c>
      <c r="I532" s="5" t="s">
        <v>66</v>
      </c>
      <c r="J532" s="5" t="s">
        <v>57</v>
      </c>
      <c r="K532" s="5" t="s">
        <v>1906</v>
      </c>
      <c r="L532" s="5" t="s">
        <v>22874</v>
      </c>
      <c r="M532" s="5" t="s">
        <v>648</v>
      </c>
      <c r="N532" s="5" t="s">
        <v>38</v>
      </c>
      <c r="O532" s="5"/>
      <c r="P532" s="5" t="b">
        <f t="shared" ca="1" si="15"/>
        <v>1</v>
      </c>
      <c r="Q532" s="5"/>
      <c r="R532" s="5"/>
      <c r="S532" s="5"/>
      <c r="T532" s="5"/>
      <c r="U532" s="5"/>
      <c r="V532" s="5"/>
      <c r="W532" s="5"/>
      <c r="X532" s="5"/>
      <c r="Y532" s="5"/>
      <c r="Z532" s="5"/>
      <c r="AA532" s="5"/>
      <c r="AB532" s="5"/>
      <c r="AC532" s="5"/>
      <c r="AD532" s="5"/>
      <c r="AE532" s="5"/>
      <c r="AF532" s="5"/>
    </row>
    <row r="533" spans="1:32" ht="21" customHeight="1">
      <c r="A533" s="5" t="s">
        <v>22875</v>
      </c>
      <c r="B533" s="5" t="s">
        <v>22876</v>
      </c>
      <c r="C533" s="5" t="s">
        <v>41</v>
      </c>
      <c r="D533" s="5" t="s">
        <v>114</v>
      </c>
      <c r="E533" s="5" t="s">
        <v>45</v>
      </c>
      <c r="F533" s="5">
        <v>13</v>
      </c>
      <c r="G533" s="5">
        <v>25</v>
      </c>
      <c r="H533" s="5" t="s">
        <v>1127</v>
      </c>
      <c r="I533" s="5" t="s">
        <v>108</v>
      </c>
      <c r="J533" s="5" t="s">
        <v>1770</v>
      </c>
      <c r="K533" s="5" t="s">
        <v>22877</v>
      </c>
      <c r="L533" s="5" t="s">
        <v>22879</v>
      </c>
      <c r="M533" s="5" t="s">
        <v>42</v>
      </c>
      <c r="N533" s="5" t="s">
        <v>44</v>
      </c>
      <c r="O533" s="5"/>
      <c r="P533" s="5" t="b">
        <f t="shared" ca="1" si="15"/>
        <v>1</v>
      </c>
      <c r="Q533" s="5" t="b">
        <f ca="1">IFERROR(__xludf.DUMMYFUNCTION("REGEXMATCH(L533,""(?i)swift"")"),TRUE)</f>
        <v>1</v>
      </c>
      <c r="R533" s="5"/>
      <c r="S533" s="5"/>
      <c r="T533" s="5"/>
      <c r="U533" s="5"/>
      <c r="V533" s="5"/>
      <c r="W533" s="5"/>
      <c r="X533" s="5"/>
      <c r="Y533" s="5"/>
      <c r="Z533" s="5"/>
      <c r="AA533" s="5"/>
      <c r="AB533" s="5"/>
      <c r="AC533" s="5"/>
      <c r="AD533" s="5"/>
      <c r="AE533" s="5"/>
      <c r="AF533" s="5"/>
    </row>
    <row r="534" spans="1:32" ht="21" customHeight="1">
      <c r="A534" s="5" t="s">
        <v>22882</v>
      </c>
      <c r="B534" s="5" t="s">
        <v>22883</v>
      </c>
      <c r="C534" s="5" t="s">
        <v>41</v>
      </c>
      <c r="D534" s="5" t="s">
        <v>94</v>
      </c>
      <c r="E534" s="5" t="s">
        <v>29</v>
      </c>
      <c r="F534" s="5">
        <v>13</v>
      </c>
      <c r="G534" s="5">
        <v>25</v>
      </c>
      <c r="H534" s="5" t="s">
        <v>1127</v>
      </c>
      <c r="I534" s="5" t="s">
        <v>108</v>
      </c>
      <c r="J534" s="5" t="s">
        <v>87</v>
      </c>
      <c r="K534" s="5" t="s">
        <v>22884</v>
      </c>
      <c r="L534" s="5" t="s">
        <v>22885</v>
      </c>
      <c r="M534" s="5" t="s">
        <v>100</v>
      </c>
      <c r="N534" s="5" t="s">
        <v>55</v>
      </c>
      <c r="O534" s="5"/>
      <c r="P534" s="5" t="b">
        <f t="shared" ca="1" si="15"/>
        <v>1</v>
      </c>
      <c r="Q534" s="5"/>
      <c r="R534" s="5"/>
      <c r="S534" s="5"/>
      <c r="T534" s="5"/>
      <c r="U534" s="5"/>
      <c r="V534" s="5"/>
      <c r="W534" s="5"/>
      <c r="X534" s="5"/>
      <c r="Y534" s="5"/>
      <c r="Z534" s="5"/>
      <c r="AA534" s="5"/>
      <c r="AB534" s="5"/>
      <c r="AC534" s="5"/>
      <c r="AD534" s="5"/>
      <c r="AE534" s="5"/>
      <c r="AF534" s="5"/>
    </row>
    <row r="535" spans="1:32" ht="21" customHeight="1">
      <c r="A535" s="5" t="s">
        <v>6608</v>
      </c>
      <c r="B535" s="5" t="s">
        <v>22888</v>
      </c>
      <c r="C535" s="5" t="s">
        <v>170</v>
      </c>
      <c r="D535" s="5" t="s">
        <v>378</v>
      </c>
      <c r="E535" s="5" t="s">
        <v>29</v>
      </c>
      <c r="F535" s="5">
        <v>13</v>
      </c>
      <c r="G535" s="5">
        <v>18</v>
      </c>
      <c r="H535" s="5" t="s">
        <v>1444</v>
      </c>
      <c r="I535" s="5" t="s">
        <v>108</v>
      </c>
      <c r="J535" s="5" t="s">
        <v>5977</v>
      </c>
      <c r="K535" s="5" t="s">
        <v>16616</v>
      </c>
      <c r="L535" s="5" t="s">
        <v>22889</v>
      </c>
      <c r="M535" s="5" t="s">
        <v>42</v>
      </c>
      <c r="N535" s="5" t="s">
        <v>55</v>
      </c>
      <c r="O535" s="5"/>
      <c r="P535" s="5" t="b">
        <f t="shared" ca="1" si="15"/>
        <v>1</v>
      </c>
      <c r="Q535" s="5"/>
      <c r="R535" s="5"/>
      <c r="S535" s="5"/>
      <c r="T535" s="5"/>
      <c r="U535" s="5"/>
      <c r="V535" s="5"/>
      <c r="W535" s="5"/>
      <c r="X535" s="5"/>
      <c r="Y535" s="5"/>
      <c r="Z535" s="5"/>
      <c r="AA535" s="5"/>
      <c r="AB535" s="5"/>
      <c r="AC535" s="5"/>
      <c r="AD535" s="5"/>
      <c r="AE535" s="5"/>
      <c r="AF535" s="5"/>
    </row>
    <row r="536" spans="1:32" ht="21" customHeight="1">
      <c r="A536" s="5" t="s">
        <v>6608</v>
      </c>
      <c r="B536" s="5" t="s">
        <v>4967</v>
      </c>
      <c r="C536" s="5" t="s">
        <v>170</v>
      </c>
      <c r="D536" s="5" t="s">
        <v>378</v>
      </c>
      <c r="E536" s="5" t="s">
        <v>45</v>
      </c>
      <c r="F536" s="5">
        <v>13</v>
      </c>
      <c r="G536" s="5">
        <v>18</v>
      </c>
      <c r="H536" s="5" t="s">
        <v>1444</v>
      </c>
      <c r="I536" s="5" t="s">
        <v>108</v>
      </c>
      <c r="J536" s="5" t="s">
        <v>48</v>
      </c>
      <c r="K536" s="9" t="s">
        <v>47</v>
      </c>
      <c r="L536" s="5" t="s">
        <v>22892</v>
      </c>
      <c r="M536" s="5" t="s">
        <v>37</v>
      </c>
      <c r="N536" s="5" t="s">
        <v>55</v>
      </c>
      <c r="O536" s="5"/>
      <c r="P536" s="5" t="b">
        <f t="shared" ca="1" si="15"/>
        <v>1</v>
      </c>
      <c r="Q536" s="5"/>
      <c r="R536" s="5"/>
      <c r="S536" s="5"/>
      <c r="T536" s="5"/>
      <c r="U536" s="5"/>
      <c r="V536" s="5"/>
      <c r="W536" s="5"/>
      <c r="X536" s="5"/>
      <c r="Y536" s="5"/>
      <c r="Z536" s="5"/>
      <c r="AA536" s="5"/>
      <c r="AB536" s="5"/>
      <c r="AC536" s="5"/>
      <c r="AD536" s="5"/>
      <c r="AE536" s="5"/>
      <c r="AF536" s="5"/>
    </row>
    <row r="537" spans="1:32" ht="21" customHeight="1">
      <c r="A537" s="5" t="s">
        <v>6608</v>
      </c>
      <c r="B537" s="5" t="s">
        <v>2610</v>
      </c>
      <c r="C537" s="5" t="s">
        <v>170</v>
      </c>
      <c r="D537" s="5" t="s">
        <v>342</v>
      </c>
      <c r="E537" s="5" t="s">
        <v>45</v>
      </c>
      <c r="F537" s="5">
        <v>13</v>
      </c>
      <c r="G537" s="5">
        <v>18</v>
      </c>
      <c r="H537" s="5" t="s">
        <v>1444</v>
      </c>
      <c r="I537" s="5" t="s">
        <v>108</v>
      </c>
      <c r="J537" s="5" t="s">
        <v>942</v>
      </c>
      <c r="K537" s="5" t="s">
        <v>22895</v>
      </c>
      <c r="L537" s="5" t="s">
        <v>22896</v>
      </c>
      <c r="M537" s="5" t="s">
        <v>53</v>
      </c>
      <c r="N537" s="5" t="s">
        <v>55</v>
      </c>
      <c r="O537" s="5"/>
      <c r="P537" s="5" t="b">
        <f t="shared" ca="1" si="15"/>
        <v>1</v>
      </c>
      <c r="Q537" s="5"/>
      <c r="R537" s="5"/>
      <c r="S537" s="5"/>
      <c r="T537" s="5"/>
      <c r="U537" s="5"/>
      <c r="V537" s="5"/>
      <c r="W537" s="5"/>
      <c r="X537" s="5"/>
      <c r="Y537" s="5"/>
      <c r="Z537" s="5"/>
      <c r="AA537" s="5"/>
      <c r="AB537" s="5"/>
      <c r="AC537" s="5"/>
      <c r="AD537" s="5"/>
      <c r="AE537" s="5"/>
      <c r="AF537" s="5"/>
    </row>
    <row r="538" spans="1:32" ht="21" customHeight="1">
      <c r="A538" s="5" t="s">
        <v>22897</v>
      </c>
      <c r="B538" s="5" t="s">
        <v>22898</v>
      </c>
      <c r="C538" s="5" t="s">
        <v>170</v>
      </c>
      <c r="D538" s="5" t="s">
        <v>47</v>
      </c>
      <c r="E538" s="5" t="s">
        <v>45</v>
      </c>
      <c r="F538" s="5">
        <v>13</v>
      </c>
      <c r="G538" s="5">
        <v>21</v>
      </c>
      <c r="H538" s="5" t="s">
        <v>4919</v>
      </c>
      <c r="I538" s="5" t="s">
        <v>31</v>
      </c>
      <c r="J538" s="5" t="s">
        <v>7437</v>
      </c>
      <c r="K538" s="9" t="s">
        <v>47</v>
      </c>
      <c r="L538" s="5" t="s">
        <v>22899</v>
      </c>
      <c r="M538" s="5" t="s">
        <v>37</v>
      </c>
      <c r="N538" s="5" t="s">
        <v>405</v>
      </c>
      <c r="O538" s="5"/>
      <c r="P538" s="5" t="b">
        <f t="shared" ca="1" si="15"/>
        <v>1</v>
      </c>
      <c r="Q538" s="5" t="b">
        <f ca="1">IFERROR(__xludf.DUMMYFUNCTION("REGEXMATCH(L538,""(?i)swift"")"),TRUE)</f>
        <v>1</v>
      </c>
      <c r="R538" s="5"/>
      <c r="S538" s="5"/>
      <c r="T538" s="5"/>
      <c r="U538" s="5"/>
      <c r="V538" s="5"/>
      <c r="W538" s="5"/>
      <c r="X538" s="5"/>
      <c r="Y538" s="5"/>
      <c r="Z538" s="5"/>
      <c r="AA538" s="5"/>
      <c r="AB538" s="5"/>
      <c r="AC538" s="5"/>
      <c r="AD538" s="5"/>
      <c r="AE538" s="5"/>
      <c r="AF538" s="5"/>
    </row>
    <row r="539" spans="1:32" ht="21" customHeight="1">
      <c r="A539" s="5" t="s">
        <v>6608</v>
      </c>
      <c r="B539" s="5" t="s">
        <v>16433</v>
      </c>
      <c r="C539" s="5" t="s">
        <v>170</v>
      </c>
      <c r="D539" s="5" t="s">
        <v>390</v>
      </c>
      <c r="E539" s="5" t="s">
        <v>29</v>
      </c>
      <c r="F539" s="5">
        <v>13</v>
      </c>
      <c r="G539" s="5">
        <v>20</v>
      </c>
      <c r="H539" s="5" t="s">
        <v>2677</v>
      </c>
      <c r="I539" s="5" t="s">
        <v>108</v>
      </c>
      <c r="J539" s="5" t="s">
        <v>76</v>
      </c>
      <c r="K539" s="5" t="s">
        <v>22903</v>
      </c>
      <c r="L539" s="5" t="s">
        <v>22905</v>
      </c>
      <c r="M539" s="5" t="s">
        <v>37</v>
      </c>
      <c r="N539" s="5" t="s">
        <v>55</v>
      </c>
      <c r="O539" s="5"/>
      <c r="P539" s="5" t="b">
        <f t="shared" ca="1" si="15"/>
        <v>1</v>
      </c>
      <c r="Q539" s="5"/>
      <c r="R539" s="5"/>
      <c r="S539" s="5"/>
      <c r="T539" s="5"/>
      <c r="U539" s="5"/>
      <c r="V539" s="5"/>
      <c r="W539" s="5"/>
      <c r="X539" s="5"/>
      <c r="Y539" s="5"/>
      <c r="Z539" s="5"/>
      <c r="AA539" s="5"/>
      <c r="AB539" s="5"/>
      <c r="AC539" s="5"/>
      <c r="AD539" s="5"/>
      <c r="AE539" s="5"/>
      <c r="AF539" s="5"/>
    </row>
    <row r="540" spans="1:32" ht="21" customHeight="1">
      <c r="A540" s="5" t="s">
        <v>22909</v>
      </c>
      <c r="B540" s="5" t="s">
        <v>20554</v>
      </c>
      <c r="C540" s="5" t="s">
        <v>170</v>
      </c>
      <c r="D540" s="5" t="s">
        <v>390</v>
      </c>
      <c r="E540" s="5" t="s">
        <v>45</v>
      </c>
      <c r="F540" s="5">
        <v>13</v>
      </c>
      <c r="G540" s="5">
        <v>25</v>
      </c>
      <c r="H540" s="5" t="s">
        <v>1127</v>
      </c>
      <c r="I540" s="7" t="s">
        <v>24</v>
      </c>
      <c r="J540" s="5" t="s">
        <v>12345</v>
      </c>
      <c r="K540" s="5" t="s">
        <v>20555</v>
      </c>
      <c r="L540" s="5" t="s">
        <v>22910</v>
      </c>
      <c r="M540" s="5" t="s">
        <v>42</v>
      </c>
      <c r="N540" s="5" t="s">
        <v>55</v>
      </c>
      <c r="O540" s="5"/>
      <c r="P540" s="5" t="b">
        <f t="shared" ca="1" si="15"/>
        <v>1</v>
      </c>
      <c r="Q540" s="5"/>
      <c r="R540" s="5"/>
      <c r="S540" s="5"/>
      <c r="T540" s="5"/>
      <c r="U540" s="5"/>
      <c r="V540" s="5"/>
      <c r="W540" s="5"/>
      <c r="X540" s="5"/>
      <c r="Y540" s="5"/>
      <c r="Z540" s="5"/>
      <c r="AA540" s="5"/>
      <c r="AB540" s="5"/>
      <c r="AC540" s="5"/>
      <c r="AD540" s="5"/>
      <c r="AE540" s="5"/>
      <c r="AF540" s="5"/>
    </row>
    <row r="541" spans="1:32" ht="21" customHeight="1">
      <c r="A541" s="5" t="s">
        <v>6608</v>
      </c>
      <c r="B541" s="5" t="s">
        <v>2610</v>
      </c>
      <c r="C541" s="5" t="s">
        <v>170</v>
      </c>
      <c r="D541" s="5" t="s">
        <v>342</v>
      </c>
      <c r="E541" s="5" t="s">
        <v>45</v>
      </c>
      <c r="F541" s="5">
        <v>13</v>
      </c>
      <c r="G541" s="5">
        <v>17</v>
      </c>
      <c r="H541" s="5" t="s">
        <v>429</v>
      </c>
      <c r="I541" s="5" t="s">
        <v>108</v>
      </c>
      <c r="J541" s="5" t="s">
        <v>942</v>
      </c>
      <c r="K541" s="9" t="s">
        <v>47</v>
      </c>
      <c r="L541" s="5" t="s">
        <v>22917</v>
      </c>
      <c r="M541" s="5" t="s">
        <v>53</v>
      </c>
      <c r="N541" s="5" t="s">
        <v>55</v>
      </c>
      <c r="O541" s="5"/>
      <c r="P541" s="5" t="b">
        <f t="shared" ca="1" si="15"/>
        <v>1</v>
      </c>
      <c r="Q541" s="5"/>
      <c r="R541" s="5"/>
      <c r="S541" s="5"/>
      <c r="T541" s="5"/>
      <c r="U541" s="5"/>
      <c r="V541" s="5"/>
      <c r="W541" s="5"/>
      <c r="X541" s="5"/>
      <c r="Y541" s="5"/>
      <c r="Z541" s="5"/>
      <c r="AA541" s="5"/>
      <c r="AB541" s="5"/>
      <c r="AC541" s="5"/>
      <c r="AD541" s="5"/>
      <c r="AE541" s="5"/>
      <c r="AF541" s="5"/>
    </row>
    <row r="542" spans="1:32" ht="21" customHeight="1">
      <c r="A542" s="5" t="s">
        <v>6608</v>
      </c>
      <c r="B542" s="5" t="s">
        <v>16929</v>
      </c>
      <c r="C542" s="5" t="s">
        <v>170</v>
      </c>
      <c r="D542" s="5" t="s">
        <v>390</v>
      </c>
      <c r="E542" s="5" t="s">
        <v>29</v>
      </c>
      <c r="F542" s="5">
        <v>13</v>
      </c>
      <c r="G542" s="5">
        <v>16</v>
      </c>
      <c r="H542" s="5" t="s">
        <v>5847</v>
      </c>
      <c r="I542" s="5" t="s">
        <v>108</v>
      </c>
      <c r="J542" s="5" t="s">
        <v>57</v>
      </c>
      <c r="K542" s="5" t="s">
        <v>21350</v>
      </c>
      <c r="L542" s="5" t="s">
        <v>22920</v>
      </c>
      <c r="M542" s="5" t="s">
        <v>42</v>
      </c>
      <c r="N542" s="5" t="s">
        <v>89</v>
      </c>
      <c r="O542" s="5"/>
      <c r="P542" s="5" t="b">
        <f t="shared" ca="1" si="15"/>
        <v>1</v>
      </c>
      <c r="Q542" s="5"/>
      <c r="R542" s="5"/>
      <c r="S542" s="5"/>
      <c r="T542" s="5"/>
      <c r="U542" s="5"/>
      <c r="V542" s="5"/>
      <c r="W542" s="5"/>
      <c r="X542" s="5"/>
      <c r="Y542" s="5"/>
      <c r="Z542" s="5"/>
      <c r="AA542" s="5"/>
      <c r="AB542" s="5"/>
      <c r="AC542" s="5"/>
      <c r="AD542" s="5"/>
      <c r="AE542" s="5"/>
      <c r="AF542" s="5"/>
    </row>
    <row r="543" spans="1:32" ht="21" customHeight="1">
      <c r="A543" s="5" t="s">
        <v>22922</v>
      </c>
      <c r="B543" s="5" t="s">
        <v>16929</v>
      </c>
      <c r="C543" s="5" t="s">
        <v>170</v>
      </c>
      <c r="D543" s="5" t="s">
        <v>390</v>
      </c>
      <c r="E543" s="5" t="s">
        <v>29</v>
      </c>
      <c r="F543" s="5">
        <v>13</v>
      </c>
      <c r="G543" s="5">
        <v>15</v>
      </c>
      <c r="H543" s="5" t="s">
        <v>2945</v>
      </c>
      <c r="I543" s="5" t="s">
        <v>108</v>
      </c>
      <c r="J543" s="5" t="s">
        <v>57</v>
      </c>
      <c r="K543" s="5" t="s">
        <v>21375</v>
      </c>
      <c r="L543" s="5" t="s">
        <v>22925</v>
      </c>
      <c r="M543" s="5" t="s">
        <v>42</v>
      </c>
      <c r="N543" s="5" t="s">
        <v>89</v>
      </c>
      <c r="O543" s="5"/>
      <c r="P543" s="5" t="b">
        <f t="shared" ca="1" si="15"/>
        <v>1</v>
      </c>
      <c r="Q543" s="5"/>
      <c r="R543" s="5"/>
      <c r="S543" s="5"/>
      <c r="T543" s="5"/>
      <c r="U543" s="5"/>
      <c r="V543" s="5"/>
      <c r="W543" s="5"/>
      <c r="X543" s="5"/>
      <c r="Y543" s="5"/>
      <c r="Z543" s="5"/>
      <c r="AA543" s="5"/>
      <c r="AB543" s="5"/>
      <c r="AC543" s="5"/>
      <c r="AD543" s="5"/>
      <c r="AE543" s="5"/>
      <c r="AF543" s="5"/>
    </row>
    <row r="544" spans="1:32" ht="21" customHeight="1">
      <c r="A544" s="5" t="s">
        <v>22926</v>
      </c>
      <c r="B544" s="5" t="s">
        <v>14828</v>
      </c>
      <c r="C544" s="5" t="s">
        <v>27</v>
      </c>
      <c r="D544" s="5" t="s">
        <v>54</v>
      </c>
      <c r="E544" s="5" t="s">
        <v>45</v>
      </c>
      <c r="F544" s="5">
        <v>14</v>
      </c>
      <c r="G544" s="5">
        <v>28</v>
      </c>
      <c r="H544" s="5" t="s">
        <v>5070</v>
      </c>
      <c r="I544" s="5" t="s">
        <v>108</v>
      </c>
      <c r="J544" s="5" t="s">
        <v>382</v>
      </c>
      <c r="K544" s="5" t="s">
        <v>14830</v>
      </c>
      <c r="L544" s="5" t="s">
        <v>22927</v>
      </c>
      <c r="M544" s="5" t="s">
        <v>167</v>
      </c>
      <c r="N544" s="5" t="s">
        <v>38</v>
      </c>
      <c r="O544" s="5"/>
      <c r="P544" s="5" t="b">
        <f t="shared" ca="1" si="15"/>
        <v>1</v>
      </c>
      <c r="Q544" s="5"/>
      <c r="R544" s="5"/>
      <c r="S544" s="5"/>
      <c r="T544" s="5"/>
      <c r="U544" s="5"/>
      <c r="V544" s="5"/>
      <c r="W544" s="5"/>
      <c r="X544" s="5"/>
      <c r="Y544" s="5"/>
      <c r="Z544" s="5"/>
      <c r="AA544" s="5"/>
      <c r="AB544" s="5"/>
      <c r="AC544" s="5"/>
      <c r="AD544" s="5"/>
      <c r="AE544" s="5"/>
      <c r="AF544" s="5"/>
    </row>
    <row r="545" spans="1:32" ht="21" customHeight="1">
      <c r="A545" s="5" t="s">
        <v>22179</v>
      </c>
      <c r="B545" s="5" t="s">
        <v>22929</v>
      </c>
      <c r="C545" s="5" t="s">
        <v>27</v>
      </c>
      <c r="D545" s="5" t="s">
        <v>199</v>
      </c>
      <c r="E545" s="5" t="s">
        <v>29</v>
      </c>
      <c r="F545" s="5">
        <v>14</v>
      </c>
      <c r="G545" s="5">
        <v>20</v>
      </c>
      <c r="H545" s="5" t="s">
        <v>1289</v>
      </c>
      <c r="I545" s="5" t="s">
        <v>108</v>
      </c>
      <c r="J545" s="5" t="s">
        <v>117</v>
      </c>
      <c r="K545" s="9" t="s">
        <v>47</v>
      </c>
      <c r="L545" s="5" t="s">
        <v>22931</v>
      </c>
      <c r="M545" s="5" t="s">
        <v>53</v>
      </c>
      <c r="N545" s="5" t="s">
        <v>55</v>
      </c>
      <c r="O545" s="5"/>
      <c r="P545" s="5" t="b">
        <f t="shared" ca="1" si="15"/>
        <v>1</v>
      </c>
      <c r="Q545" s="5"/>
      <c r="R545" s="5"/>
      <c r="S545" s="5"/>
      <c r="T545" s="5"/>
      <c r="U545" s="5"/>
      <c r="V545" s="5"/>
      <c r="W545" s="5"/>
      <c r="X545" s="5"/>
      <c r="Y545" s="5"/>
      <c r="Z545" s="5"/>
      <c r="AA545" s="5"/>
      <c r="AB545" s="5"/>
      <c r="AC545" s="5"/>
      <c r="AD545" s="5"/>
      <c r="AE545" s="5"/>
      <c r="AF545" s="5"/>
    </row>
    <row r="546" spans="1:32" ht="21" customHeight="1">
      <c r="A546" s="5" t="s">
        <v>22935</v>
      </c>
      <c r="B546" s="5" t="s">
        <v>22936</v>
      </c>
      <c r="C546" s="5" t="s">
        <v>27</v>
      </c>
      <c r="D546" s="5" t="s">
        <v>85</v>
      </c>
      <c r="E546" s="5" t="s">
        <v>29</v>
      </c>
      <c r="F546" s="5">
        <v>14</v>
      </c>
      <c r="G546" s="5">
        <v>18</v>
      </c>
      <c r="H546" s="5" t="s">
        <v>3346</v>
      </c>
      <c r="I546" s="5" t="s">
        <v>31</v>
      </c>
      <c r="J546" s="5" t="s">
        <v>117</v>
      </c>
      <c r="K546" s="5" t="s">
        <v>22937</v>
      </c>
      <c r="L546" s="5" t="s">
        <v>22938</v>
      </c>
      <c r="M546" s="5" t="s">
        <v>53</v>
      </c>
      <c r="N546" s="5" t="s">
        <v>55</v>
      </c>
      <c r="O546" s="5"/>
      <c r="P546" s="5" t="b">
        <f t="shared" ca="1" si="15"/>
        <v>1</v>
      </c>
      <c r="Q546" s="5"/>
      <c r="R546" s="5"/>
      <c r="S546" s="5"/>
      <c r="T546" s="5"/>
      <c r="U546" s="5"/>
      <c r="V546" s="5"/>
      <c r="W546" s="5"/>
      <c r="X546" s="5"/>
      <c r="Y546" s="5"/>
      <c r="Z546" s="5"/>
      <c r="AA546" s="5"/>
      <c r="AB546" s="5"/>
      <c r="AC546" s="5"/>
      <c r="AD546" s="5"/>
      <c r="AE546" s="5"/>
      <c r="AF546" s="5"/>
    </row>
    <row r="547" spans="1:32" ht="21" customHeight="1">
      <c r="A547" s="5" t="s">
        <v>22945</v>
      </c>
      <c r="B547" s="5" t="s">
        <v>22946</v>
      </c>
      <c r="C547" s="5" t="s">
        <v>27</v>
      </c>
      <c r="D547" s="5" t="s">
        <v>80</v>
      </c>
      <c r="E547" s="5" t="s">
        <v>29</v>
      </c>
      <c r="F547" s="5">
        <v>14</v>
      </c>
      <c r="G547" s="5">
        <v>18</v>
      </c>
      <c r="H547" s="5" t="s">
        <v>3346</v>
      </c>
      <c r="I547" s="5" t="s">
        <v>108</v>
      </c>
      <c r="J547" s="5" t="s">
        <v>444</v>
      </c>
      <c r="K547" s="5" t="s">
        <v>22947</v>
      </c>
      <c r="L547" s="5" t="s">
        <v>22948</v>
      </c>
      <c r="M547" s="5" t="s">
        <v>42</v>
      </c>
      <c r="N547" s="5" t="s">
        <v>38</v>
      </c>
      <c r="O547" s="5"/>
      <c r="P547" s="5" t="b">
        <f t="shared" ca="1" si="15"/>
        <v>1</v>
      </c>
      <c r="Q547" s="5"/>
      <c r="R547" s="5"/>
      <c r="S547" s="5"/>
      <c r="T547" s="5"/>
      <c r="U547" s="5"/>
      <c r="V547" s="5"/>
      <c r="W547" s="5"/>
      <c r="X547" s="5"/>
      <c r="Y547" s="5"/>
      <c r="Z547" s="5"/>
      <c r="AA547" s="5"/>
      <c r="AB547" s="5"/>
      <c r="AC547" s="5"/>
      <c r="AD547" s="5"/>
      <c r="AE547" s="5"/>
      <c r="AF547" s="5"/>
    </row>
    <row r="548" spans="1:32" ht="21" customHeight="1">
      <c r="A548" s="5" t="s">
        <v>22951</v>
      </c>
      <c r="B548" s="5" t="s">
        <v>22953</v>
      </c>
      <c r="C548" s="5" t="s">
        <v>27</v>
      </c>
      <c r="D548" s="5" t="s">
        <v>85</v>
      </c>
      <c r="E548" s="5" t="s">
        <v>45</v>
      </c>
      <c r="F548" s="5">
        <v>14</v>
      </c>
      <c r="G548" s="5">
        <v>20</v>
      </c>
      <c r="H548" s="5" t="s">
        <v>1289</v>
      </c>
      <c r="I548" s="5" t="s">
        <v>108</v>
      </c>
      <c r="J548" s="5" t="s">
        <v>76</v>
      </c>
      <c r="K548" s="5" t="s">
        <v>22954</v>
      </c>
      <c r="L548" s="5" t="s">
        <v>22955</v>
      </c>
      <c r="M548" s="5" t="s">
        <v>37</v>
      </c>
      <c r="N548" s="5" t="s">
        <v>55</v>
      </c>
      <c r="O548" s="5"/>
      <c r="P548" s="5" t="b">
        <f t="shared" ca="1" si="15"/>
        <v>1</v>
      </c>
      <c r="Q548" s="5" t="b">
        <f t="shared" ref="Q548:Q550" ca="1" si="20">IFERROR(__xludf.DUMMYFUNCTION("REGEXMATCH(L548,""(?i)swift"")"),TRUE)</f>
        <v>1</v>
      </c>
      <c r="R548" s="5"/>
      <c r="S548" s="5"/>
      <c r="T548" s="5"/>
      <c r="U548" s="5"/>
      <c r="V548" s="5"/>
      <c r="W548" s="5"/>
      <c r="X548" s="5"/>
      <c r="Y548" s="5"/>
      <c r="Z548" s="5"/>
      <c r="AA548" s="5"/>
      <c r="AB548" s="5"/>
      <c r="AC548" s="5"/>
      <c r="AD548" s="5"/>
      <c r="AE548" s="5"/>
      <c r="AF548" s="5"/>
    </row>
    <row r="549" spans="1:32" ht="21" customHeight="1">
      <c r="A549" s="5" t="s">
        <v>22958</v>
      </c>
      <c r="B549" s="5" t="s">
        <v>22959</v>
      </c>
      <c r="C549" s="5" t="s">
        <v>27</v>
      </c>
      <c r="D549" s="5" t="s">
        <v>105</v>
      </c>
      <c r="E549" s="5" t="s">
        <v>29</v>
      </c>
      <c r="F549" s="5">
        <v>14</v>
      </c>
      <c r="G549" s="5">
        <v>20</v>
      </c>
      <c r="H549" s="5" t="s">
        <v>1289</v>
      </c>
      <c r="I549" s="5" t="s">
        <v>108</v>
      </c>
      <c r="J549" s="5" t="s">
        <v>48</v>
      </c>
      <c r="K549" s="5" t="s">
        <v>22962</v>
      </c>
      <c r="L549" s="5" t="s">
        <v>22963</v>
      </c>
      <c r="M549" s="5" t="s">
        <v>100</v>
      </c>
      <c r="N549" s="5" t="s">
        <v>55</v>
      </c>
      <c r="O549" s="5"/>
      <c r="P549" s="5" t="b">
        <f t="shared" ca="1" si="15"/>
        <v>1</v>
      </c>
      <c r="Q549" s="5" t="b">
        <f t="shared" ca="1" si="20"/>
        <v>1</v>
      </c>
      <c r="R549" s="5"/>
      <c r="S549" s="5"/>
      <c r="T549" s="5"/>
      <c r="U549" s="5"/>
      <c r="V549" s="5"/>
      <c r="W549" s="5"/>
      <c r="X549" s="5"/>
      <c r="Y549" s="5"/>
      <c r="Z549" s="5"/>
      <c r="AA549" s="5"/>
      <c r="AB549" s="5"/>
      <c r="AC549" s="5"/>
      <c r="AD549" s="5"/>
      <c r="AE549" s="5"/>
      <c r="AF549" s="5"/>
    </row>
    <row r="550" spans="1:32" ht="21" customHeight="1">
      <c r="A550" s="5" t="s">
        <v>22951</v>
      </c>
      <c r="B550" s="5" t="s">
        <v>22953</v>
      </c>
      <c r="C550" s="5" t="s">
        <v>27</v>
      </c>
      <c r="D550" s="5" t="s">
        <v>85</v>
      </c>
      <c r="E550" s="5" t="s">
        <v>45</v>
      </c>
      <c r="F550" s="5">
        <v>14</v>
      </c>
      <c r="G550" s="5">
        <v>20</v>
      </c>
      <c r="H550" s="5" t="s">
        <v>1289</v>
      </c>
      <c r="I550" s="5" t="s">
        <v>108</v>
      </c>
      <c r="J550" s="5" t="s">
        <v>76</v>
      </c>
      <c r="K550" s="5" t="s">
        <v>22954</v>
      </c>
      <c r="L550" s="5" t="s">
        <v>22955</v>
      </c>
      <c r="M550" s="5" t="s">
        <v>37</v>
      </c>
      <c r="N550" s="5" t="s">
        <v>55</v>
      </c>
      <c r="O550" s="5"/>
      <c r="P550" s="5" t="b">
        <f t="shared" ca="1" si="15"/>
        <v>1</v>
      </c>
      <c r="Q550" s="5" t="b">
        <f t="shared" ca="1" si="20"/>
        <v>1</v>
      </c>
      <c r="R550" s="5"/>
      <c r="S550" s="5"/>
      <c r="T550" s="5"/>
      <c r="U550" s="5"/>
      <c r="V550" s="5"/>
      <c r="W550" s="5"/>
      <c r="X550" s="5"/>
      <c r="Y550" s="5"/>
      <c r="Z550" s="5"/>
      <c r="AA550" s="5"/>
      <c r="AB550" s="5"/>
      <c r="AC550" s="5"/>
      <c r="AD550" s="5"/>
      <c r="AE550" s="5"/>
      <c r="AF550" s="5"/>
    </row>
    <row r="551" spans="1:32" ht="21" customHeight="1">
      <c r="A551" s="5" t="s">
        <v>22971</v>
      </c>
      <c r="B551" s="5" t="s">
        <v>16865</v>
      </c>
      <c r="C551" s="5" t="s">
        <v>170</v>
      </c>
      <c r="D551" s="5" t="s">
        <v>390</v>
      </c>
      <c r="E551" s="5" t="s">
        <v>29</v>
      </c>
      <c r="F551" s="5">
        <v>14</v>
      </c>
      <c r="G551" s="5">
        <v>20</v>
      </c>
      <c r="H551" s="5" t="s">
        <v>1289</v>
      </c>
      <c r="I551" s="5" t="s">
        <v>108</v>
      </c>
      <c r="J551" s="5" t="s">
        <v>117</v>
      </c>
      <c r="K551" s="5" t="s">
        <v>22972</v>
      </c>
      <c r="L551" s="5" t="s">
        <v>22973</v>
      </c>
      <c r="M551" s="5" t="s">
        <v>167</v>
      </c>
      <c r="N551" s="5" t="s">
        <v>237</v>
      </c>
      <c r="O551" s="5"/>
      <c r="P551" s="5" t="b">
        <f t="shared" ca="1" si="15"/>
        <v>1</v>
      </c>
      <c r="Q551" s="5"/>
      <c r="R551" s="5"/>
      <c r="S551" s="5"/>
      <c r="T551" s="5"/>
      <c r="U551" s="5"/>
      <c r="V551" s="5"/>
      <c r="W551" s="5"/>
      <c r="X551" s="5"/>
      <c r="Y551" s="5"/>
      <c r="Z551" s="5"/>
      <c r="AA551" s="5"/>
      <c r="AB551" s="5"/>
      <c r="AC551" s="5"/>
      <c r="AD551" s="5"/>
      <c r="AE551" s="5"/>
      <c r="AF551" s="5"/>
    </row>
    <row r="552" spans="1:32" ht="21" customHeight="1">
      <c r="A552" s="5" t="s">
        <v>6608</v>
      </c>
      <c r="B552" s="5" t="s">
        <v>22974</v>
      </c>
      <c r="C552" s="5" t="s">
        <v>170</v>
      </c>
      <c r="D552" s="5" t="s">
        <v>1759</v>
      </c>
      <c r="E552" s="5" t="s">
        <v>45</v>
      </c>
      <c r="F552" s="5">
        <v>14</v>
      </c>
      <c r="G552" s="5">
        <v>18</v>
      </c>
      <c r="H552" s="5" t="s">
        <v>3346</v>
      </c>
      <c r="I552" s="5" t="s">
        <v>108</v>
      </c>
      <c r="J552" s="5" t="s">
        <v>21069</v>
      </c>
      <c r="K552" s="5" t="s">
        <v>22975</v>
      </c>
      <c r="L552" s="5" t="s">
        <v>22976</v>
      </c>
      <c r="M552" s="5" t="s">
        <v>53</v>
      </c>
      <c r="N552" s="5" t="s">
        <v>44</v>
      </c>
      <c r="O552" s="5"/>
      <c r="P552" s="5" t="b">
        <f t="shared" ca="1" si="15"/>
        <v>1</v>
      </c>
      <c r="Q552" s="5"/>
      <c r="R552" s="5"/>
      <c r="S552" s="5"/>
      <c r="T552" s="5"/>
      <c r="U552" s="5"/>
      <c r="V552" s="5"/>
      <c r="W552" s="5"/>
      <c r="X552" s="5"/>
      <c r="Y552" s="5"/>
      <c r="Z552" s="5"/>
      <c r="AA552" s="5"/>
      <c r="AB552" s="5"/>
      <c r="AC552" s="5"/>
      <c r="AD552" s="5"/>
      <c r="AE552" s="5"/>
      <c r="AF552" s="5"/>
    </row>
    <row r="553" spans="1:32" ht="21" customHeight="1">
      <c r="A553" s="5" t="s">
        <v>20134</v>
      </c>
      <c r="B553" s="5" t="s">
        <v>15034</v>
      </c>
      <c r="C553" s="5" t="s">
        <v>27</v>
      </c>
      <c r="D553" s="5" t="s">
        <v>212</v>
      </c>
      <c r="E553" s="5" t="s">
        <v>45</v>
      </c>
      <c r="F553" s="5">
        <v>15</v>
      </c>
      <c r="G553" s="5">
        <v>25</v>
      </c>
      <c r="H553" s="5" t="s">
        <v>151</v>
      </c>
      <c r="I553" s="5" t="s">
        <v>108</v>
      </c>
      <c r="J553" s="5" t="s">
        <v>15035</v>
      </c>
      <c r="K553" s="5" t="s">
        <v>15036</v>
      </c>
      <c r="L553" s="5" t="s">
        <v>22981</v>
      </c>
      <c r="M553" s="5" t="s">
        <v>167</v>
      </c>
      <c r="N553" s="5" t="s">
        <v>55</v>
      </c>
      <c r="O553" s="5"/>
      <c r="P553" s="5" t="b">
        <f t="shared" ca="1" si="15"/>
        <v>1</v>
      </c>
      <c r="Q553" s="5"/>
      <c r="R553" s="5"/>
      <c r="S553" s="5"/>
      <c r="T553" s="5"/>
      <c r="U553" s="5"/>
      <c r="V553" s="5"/>
      <c r="W553" s="5"/>
      <c r="X553" s="5"/>
      <c r="Y553" s="5"/>
      <c r="Z553" s="5"/>
      <c r="AA553" s="5"/>
      <c r="AB553" s="5"/>
      <c r="AC553" s="5"/>
      <c r="AD553" s="5"/>
      <c r="AE553" s="5"/>
      <c r="AF553" s="5"/>
    </row>
    <row r="554" spans="1:32" ht="21" customHeight="1">
      <c r="A554" s="5" t="s">
        <v>22984</v>
      </c>
      <c r="B554" s="5" t="s">
        <v>122</v>
      </c>
      <c r="C554" s="5" t="s">
        <v>27</v>
      </c>
      <c r="D554" s="5" t="s">
        <v>80</v>
      </c>
      <c r="E554" s="5" t="s">
        <v>45</v>
      </c>
      <c r="F554" s="5">
        <v>15</v>
      </c>
      <c r="G554" s="5">
        <v>20</v>
      </c>
      <c r="H554" s="5" t="s">
        <v>493</v>
      </c>
      <c r="I554" s="5" t="s">
        <v>125</v>
      </c>
      <c r="J554" s="5" t="s">
        <v>126</v>
      </c>
      <c r="K554" s="5" t="s">
        <v>22987</v>
      </c>
      <c r="L554" s="5" t="s">
        <v>22988</v>
      </c>
      <c r="M554" s="5" t="s">
        <v>53</v>
      </c>
      <c r="N554" s="5" t="s">
        <v>55</v>
      </c>
      <c r="O554" s="5"/>
      <c r="P554" s="5" t="b">
        <f t="shared" ca="1" si="15"/>
        <v>1</v>
      </c>
      <c r="Q554" s="5"/>
      <c r="R554" s="5"/>
      <c r="S554" s="5"/>
      <c r="T554" s="5"/>
      <c r="U554" s="5"/>
      <c r="V554" s="5"/>
      <c r="W554" s="5"/>
      <c r="X554" s="5"/>
      <c r="Y554" s="5"/>
      <c r="Z554" s="5"/>
      <c r="AA554" s="5"/>
      <c r="AB554" s="5"/>
      <c r="AC554" s="5"/>
      <c r="AD554" s="5"/>
      <c r="AE554" s="5"/>
      <c r="AF554" s="5"/>
    </row>
    <row r="555" spans="1:32" ht="21" customHeight="1">
      <c r="A555" s="5" t="s">
        <v>6608</v>
      </c>
      <c r="B555" s="5" t="s">
        <v>22989</v>
      </c>
      <c r="C555" s="5" t="s">
        <v>27</v>
      </c>
      <c r="D555" s="5" t="s">
        <v>199</v>
      </c>
      <c r="E555" s="5" t="s">
        <v>45</v>
      </c>
      <c r="F555" s="5">
        <v>15</v>
      </c>
      <c r="G555" s="5">
        <v>20</v>
      </c>
      <c r="H555" s="5" t="s">
        <v>493</v>
      </c>
      <c r="I555" s="5" t="s">
        <v>108</v>
      </c>
      <c r="J555" s="5" t="s">
        <v>48</v>
      </c>
      <c r="K555" s="5" t="s">
        <v>8116</v>
      </c>
      <c r="L555" s="5" t="s">
        <v>22991</v>
      </c>
      <c r="M555" s="5" t="s">
        <v>53</v>
      </c>
      <c r="N555" s="5" t="s">
        <v>55</v>
      </c>
      <c r="O555" s="5"/>
      <c r="P555" s="5" t="b">
        <f t="shared" ca="1" si="15"/>
        <v>1</v>
      </c>
      <c r="Q555" s="5"/>
      <c r="R555" s="5"/>
      <c r="S555" s="5"/>
      <c r="T555" s="5"/>
      <c r="U555" s="5"/>
      <c r="V555" s="5"/>
      <c r="W555" s="5"/>
      <c r="X555" s="5"/>
      <c r="Y555" s="5"/>
      <c r="Z555" s="5"/>
      <c r="AA555" s="5"/>
      <c r="AB555" s="5"/>
      <c r="AC555" s="5"/>
      <c r="AD555" s="5"/>
      <c r="AE555" s="5"/>
      <c r="AF555" s="5"/>
    </row>
    <row r="556" spans="1:32" ht="21" customHeight="1">
      <c r="A556" s="5" t="s">
        <v>22994</v>
      </c>
      <c r="B556" s="5" t="s">
        <v>22995</v>
      </c>
      <c r="C556" s="5" t="s">
        <v>27</v>
      </c>
      <c r="D556" s="5" t="s">
        <v>85</v>
      </c>
      <c r="E556" s="5" t="s">
        <v>45</v>
      </c>
      <c r="F556" s="5">
        <v>15</v>
      </c>
      <c r="G556" s="5">
        <v>20</v>
      </c>
      <c r="H556" s="5" t="s">
        <v>493</v>
      </c>
      <c r="I556" s="5" t="s">
        <v>108</v>
      </c>
      <c r="J556" s="5" t="s">
        <v>32</v>
      </c>
      <c r="K556" s="5" t="s">
        <v>22996</v>
      </c>
      <c r="L556" s="5" t="s">
        <v>22997</v>
      </c>
      <c r="M556" s="5" t="s">
        <v>167</v>
      </c>
      <c r="N556" s="5" t="s">
        <v>55</v>
      </c>
      <c r="O556" s="5"/>
      <c r="P556" s="5" t="b">
        <f t="shared" ca="1" si="15"/>
        <v>1</v>
      </c>
      <c r="Q556" s="5"/>
      <c r="R556" s="5"/>
      <c r="S556" s="5"/>
      <c r="T556" s="5"/>
      <c r="U556" s="5"/>
      <c r="V556" s="5"/>
      <c r="W556" s="5"/>
      <c r="X556" s="5"/>
      <c r="Y556" s="5"/>
      <c r="Z556" s="5"/>
      <c r="AA556" s="5"/>
      <c r="AB556" s="5"/>
      <c r="AC556" s="5"/>
      <c r="AD556" s="5"/>
      <c r="AE556" s="5"/>
      <c r="AF556" s="5"/>
    </row>
    <row r="557" spans="1:32" ht="21" customHeight="1">
      <c r="A557" s="5" t="s">
        <v>6608</v>
      </c>
      <c r="B557" s="5" t="s">
        <v>23002</v>
      </c>
      <c r="C557" s="5" t="s">
        <v>27</v>
      </c>
      <c r="D557" s="5" t="s">
        <v>575</v>
      </c>
      <c r="E557" s="5" t="s">
        <v>29</v>
      </c>
      <c r="F557" s="5">
        <v>15</v>
      </c>
      <c r="G557" s="5">
        <v>20</v>
      </c>
      <c r="H557" s="5" t="s">
        <v>493</v>
      </c>
      <c r="I557" s="5" t="s">
        <v>31</v>
      </c>
      <c r="J557" s="5" t="s">
        <v>161</v>
      </c>
      <c r="K557" s="5" t="s">
        <v>1731</v>
      </c>
      <c r="L557" s="5" t="s">
        <v>23003</v>
      </c>
      <c r="M557" s="5" t="s">
        <v>37</v>
      </c>
      <c r="N557" s="5" t="s">
        <v>55</v>
      </c>
      <c r="O557" s="5"/>
      <c r="P557" s="5" t="b">
        <f t="shared" ca="1" si="15"/>
        <v>1</v>
      </c>
      <c r="Q557" s="5"/>
      <c r="R557" s="5"/>
      <c r="S557" s="5"/>
      <c r="T557" s="5"/>
      <c r="U557" s="5"/>
      <c r="V557" s="5"/>
      <c r="W557" s="5"/>
      <c r="X557" s="5"/>
      <c r="Y557" s="5"/>
      <c r="Z557" s="5"/>
      <c r="AA557" s="5"/>
      <c r="AB557" s="5"/>
      <c r="AC557" s="5"/>
      <c r="AD557" s="5"/>
      <c r="AE557" s="5"/>
      <c r="AF557" s="5"/>
    </row>
    <row r="558" spans="1:32" ht="21" customHeight="1">
      <c r="A558" s="5" t="s">
        <v>23004</v>
      </c>
      <c r="B558" s="5" t="s">
        <v>1115</v>
      </c>
      <c r="C558" s="5" t="s">
        <v>27</v>
      </c>
      <c r="D558" s="5" t="s">
        <v>266</v>
      </c>
      <c r="E558" s="5" t="s">
        <v>45</v>
      </c>
      <c r="F558" s="5">
        <v>15</v>
      </c>
      <c r="G558" s="5">
        <v>20</v>
      </c>
      <c r="H558" s="5" t="s">
        <v>493</v>
      </c>
      <c r="I558" s="5" t="s">
        <v>31</v>
      </c>
      <c r="J558" s="5" t="s">
        <v>117</v>
      </c>
      <c r="K558" s="5" t="s">
        <v>23005</v>
      </c>
      <c r="L558" s="5" t="s">
        <v>23006</v>
      </c>
      <c r="M558" s="5" t="s">
        <v>37</v>
      </c>
      <c r="N558" s="5" t="s">
        <v>38</v>
      </c>
      <c r="O558" s="5"/>
      <c r="P558" s="5" t="b">
        <f t="shared" ca="1" si="15"/>
        <v>1</v>
      </c>
      <c r="Q558" s="5"/>
      <c r="R558" s="5"/>
      <c r="S558" s="5"/>
      <c r="T558" s="5"/>
      <c r="U558" s="5"/>
      <c r="V558" s="5"/>
      <c r="W558" s="5"/>
      <c r="X558" s="5"/>
      <c r="Y558" s="5"/>
      <c r="Z558" s="5"/>
      <c r="AA558" s="5"/>
      <c r="AB558" s="5"/>
      <c r="AC558" s="5"/>
      <c r="AD558" s="5"/>
      <c r="AE558" s="5"/>
      <c r="AF558" s="5"/>
    </row>
    <row r="559" spans="1:32" ht="21" customHeight="1">
      <c r="A559" s="5" t="s">
        <v>21086</v>
      </c>
      <c r="B559" s="5" t="s">
        <v>1903</v>
      </c>
      <c r="C559" s="5" t="s">
        <v>27</v>
      </c>
      <c r="D559" s="5" t="s">
        <v>47</v>
      </c>
      <c r="E559" s="5" t="s">
        <v>45</v>
      </c>
      <c r="F559" s="5">
        <v>15</v>
      </c>
      <c r="G559" s="5">
        <v>22</v>
      </c>
      <c r="H559" s="5" t="s">
        <v>5164</v>
      </c>
      <c r="I559" s="5" t="s">
        <v>125</v>
      </c>
      <c r="J559" s="5" t="s">
        <v>57</v>
      </c>
      <c r="K559" s="5" t="s">
        <v>1906</v>
      </c>
      <c r="L559" s="5" t="s">
        <v>23008</v>
      </c>
      <c r="M559" s="5" t="s">
        <v>648</v>
      </c>
      <c r="N559" s="5" t="s">
        <v>38</v>
      </c>
      <c r="O559" s="5"/>
      <c r="P559" s="5" t="b">
        <f t="shared" ca="1" si="15"/>
        <v>1</v>
      </c>
      <c r="Q559" s="5" t="b">
        <f t="shared" ref="Q559:Q560" ca="1" si="21">IFERROR(__xludf.DUMMYFUNCTION("REGEXMATCH(L559,""(?i)swift"")"),TRUE)</f>
        <v>1</v>
      </c>
      <c r="R559" s="5"/>
      <c r="S559" s="5"/>
      <c r="T559" s="5"/>
      <c r="U559" s="5"/>
      <c r="V559" s="5"/>
      <c r="W559" s="5"/>
      <c r="X559" s="5"/>
      <c r="Y559" s="5"/>
      <c r="Z559" s="5"/>
      <c r="AA559" s="5"/>
      <c r="AB559" s="5"/>
      <c r="AC559" s="5"/>
      <c r="AD559" s="5"/>
      <c r="AE559" s="5"/>
      <c r="AF559" s="5"/>
    </row>
    <row r="560" spans="1:32" ht="21" customHeight="1">
      <c r="A560" s="14" t="s">
        <v>23015</v>
      </c>
      <c r="B560" s="14" t="s">
        <v>22251</v>
      </c>
      <c r="C560" s="14" t="s">
        <v>27</v>
      </c>
      <c r="D560" s="14" t="s">
        <v>47</v>
      </c>
      <c r="E560" s="14" t="s">
        <v>29</v>
      </c>
      <c r="F560" s="14">
        <v>15</v>
      </c>
      <c r="G560" s="14">
        <v>20</v>
      </c>
      <c r="H560" s="14" t="s">
        <v>493</v>
      </c>
      <c r="I560" s="14" t="s">
        <v>125</v>
      </c>
      <c r="J560" s="14" t="s">
        <v>1770</v>
      </c>
      <c r="K560" s="14" t="s">
        <v>23016</v>
      </c>
      <c r="L560" s="14" t="s">
        <v>23017</v>
      </c>
      <c r="M560" s="14" t="s">
        <v>37</v>
      </c>
      <c r="N560" s="14" t="s">
        <v>55</v>
      </c>
      <c r="O560" s="14" t="b">
        <f ca="1">IFERROR(__xludf.DUMMYFUNCTION("REGEXMATCH(A560,""应用|(?i)app"")"),FALSE)</f>
        <v>0</v>
      </c>
      <c r="P560" s="14" t="b">
        <f t="shared" ca="1" si="15"/>
        <v>1</v>
      </c>
      <c r="Q560" s="14" t="b">
        <f t="shared" ca="1" si="21"/>
        <v>1</v>
      </c>
      <c r="R560" s="5"/>
      <c r="S560" s="5"/>
      <c r="T560" s="5"/>
      <c r="U560" s="5"/>
      <c r="V560" s="5"/>
      <c r="W560" s="5"/>
      <c r="X560" s="5"/>
      <c r="Y560" s="5"/>
      <c r="Z560" s="5"/>
      <c r="AA560" s="5"/>
      <c r="AB560" s="5"/>
      <c r="AC560" s="5"/>
      <c r="AD560" s="5"/>
      <c r="AE560" s="5"/>
      <c r="AF560" s="5"/>
    </row>
    <row r="561" spans="1:32" ht="21" customHeight="1">
      <c r="A561" s="5" t="s">
        <v>6608</v>
      </c>
      <c r="B561" s="5" t="s">
        <v>3237</v>
      </c>
      <c r="C561" s="5" t="s">
        <v>27</v>
      </c>
      <c r="D561" s="5" t="s">
        <v>75</v>
      </c>
      <c r="E561" s="5" t="s">
        <v>45</v>
      </c>
      <c r="F561" s="5">
        <v>15</v>
      </c>
      <c r="G561" s="5">
        <v>25</v>
      </c>
      <c r="H561" s="5" t="s">
        <v>151</v>
      </c>
      <c r="I561" s="5" t="s">
        <v>125</v>
      </c>
      <c r="J561" s="5" t="s">
        <v>110</v>
      </c>
      <c r="K561" s="5" t="s">
        <v>3240</v>
      </c>
      <c r="L561" s="5" t="s">
        <v>23025</v>
      </c>
      <c r="M561" s="5" t="s">
        <v>37</v>
      </c>
      <c r="N561" s="5" t="s">
        <v>38</v>
      </c>
      <c r="O561" s="5"/>
      <c r="P561" s="5" t="b">
        <f t="shared" ca="1" si="15"/>
        <v>1</v>
      </c>
      <c r="Q561" s="5"/>
      <c r="R561" s="5"/>
      <c r="S561" s="5"/>
      <c r="T561" s="5"/>
      <c r="U561" s="5"/>
      <c r="V561" s="5"/>
      <c r="W561" s="5"/>
      <c r="X561" s="5"/>
      <c r="Y561" s="5"/>
      <c r="Z561" s="5"/>
      <c r="AA561" s="5"/>
      <c r="AB561" s="5"/>
      <c r="AC561" s="5"/>
      <c r="AD561" s="5"/>
      <c r="AE561" s="5"/>
      <c r="AF561" s="5"/>
    </row>
    <row r="562" spans="1:32" ht="21" customHeight="1">
      <c r="A562" s="5" t="s">
        <v>23026</v>
      </c>
      <c r="B562" s="5" t="s">
        <v>5901</v>
      </c>
      <c r="C562" s="5" t="s">
        <v>27</v>
      </c>
      <c r="D562" s="5" t="s">
        <v>75</v>
      </c>
      <c r="E562" s="5" t="s">
        <v>45</v>
      </c>
      <c r="F562" s="5">
        <v>15</v>
      </c>
      <c r="G562" s="5">
        <v>20</v>
      </c>
      <c r="H562" s="5" t="s">
        <v>493</v>
      </c>
      <c r="I562" s="5" t="s">
        <v>108</v>
      </c>
      <c r="J562" s="5" t="s">
        <v>76</v>
      </c>
      <c r="K562" s="9" t="s">
        <v>47</v>
      </c>
      <c r="L562" s="5" t="s">
        <v>23027</v>
      </c>
      <c r="M562" s="5" t="s">
        <v>37</v>
      </c>
      <c r="N562" s="5" t="s">
        <v>55</v>
      </c>
      <c r="O562" s="5"/>
      <c r="P562" s="5" t="b">
        <f t="shared" ca="1" si="15"/>
        <v>1</v>
      </c>
      <c r="Q562" s="5"/>
      <c r="R562" s="5"/>
      <c r="S562" s="5"/>
      <c r="T562" s="5"/>
      <c r="U562" s="5"/>
      <c r="V562" s="5"/>
      <c r="W562" s="5"/>
      <c r="X562" s="5"/>
      <c r="Y562" s="5"/>
      <c r="Z562" s="5"/>
      <c r="AA562" s="5"/>
      <c r="AB562" s="5"/>
      <c r="AC562" s="5"/>
      <c r="AD562" s="5"/>
      <c r="AE562" s="5"/>
      <c r="AF562" s="5"/>
    </row>
    <row r="563" spans="1:32" ht="21" customHeight="1">
      <c r="A563" s="5" t="s">
        <v>6608</v>
      </c>
      <c r="B563" s="5" t="s">
        <v>2424</v>
      </c>
      <c r="C563" s="5" t="s">
        <v>27</v>
      </c>
      <c r="D563" s="5" t="s">
        <v>47</v>
      </c>
      <c r="E563" s="5" t="s">
        <v>45</v>
      </c>
      <c r="F563" s="5">
        <v>15</v>
      </c>
      <c r="G563" s="5">
        <v>20</v>
      </c>
      <c r="H563" s="5" t="s">
        <v>493</v>
      </c>
      <c r="I563" s="7" t="s">
        <v>24</v>
      </c>
      <c r="J563" s="5" t="s">
        <v>2426</v>
      </c>
      <c r="K563" s="5" t="s">
        <v>2427</v>
      </c>
      <c r="L563" s="5" t="s">
        <v>23031</v>
      </c>
      <c r="M563" s="5" t="s">
        <v>1599</v>
      </c>
      <c r="N563" s="5" t="s">
        <v>89</v>
      </c>
      <c r="O563" s="5"/>
      <c r="P563" s="5" t="b">
        <f t="shared" ca="1" si="15"/>
        <v>1</v>
      </c>
      <c r="Q563" s="5"/>
      <c r="R563" s="5"/>
      <c r="S563" s="5"/>
      <c r="T563" s="5"/>
      <c r="U563" s="5"/>
      <c r="V563" s="5"/>
      <c r="W563" s="5"/>
      <c r="X563" s="5"/>
      <c r="Y563" s="5"/>
      <c r="Z563" s="5"/>
      <c r="AA563" s="5"/>
      <c r="AB563" s="5"/>
      <c r="AC563" s="5"/>
      <c r="AD563" s="5"/>
      <c r="AE563" s="5"/>
      <c r="AF563" s="5"/>
    </row>
    <row r="564" spans="1:32" ht="21" customHeight="1">
      <c r="A564" s="5" t="s">
        <v>6608</v>
      </c>
      <c r="B564" s="5" t="s">
        <v>5968</v>
      </c>
      <c r="C564" s="5" t="s">
        <v>27</v>
      </c>
      <c r="D564" s="5" t="s">
        <v>85</v>
      </c>
      <c r="E564" s="5" t="s">
        <v>45</v>
      </c>
      <c r="F564" s="5">
        <v>15</v>
      </c>
      <c r="G564" s="5">
        <v>25</v>
      </c>
      <c r="H564" s="5" t="s">
        <v>151</v>
      </c>
      <c r="I564" s="5" t="s">
        <v>66</v>
      </c>
      <c r="J564" s="5" t="s">
        <v>106</v>
      </c>
      <c r="K564" s="5" t="s">
        <v>4030</v>
      </c>
      <c r="L564" s="5" t="s">
        <v>23035</v>
      </c>
      <c r="M564" s="5" t="s">
        <v>37</v>
      </c>
      <c r="N564" s="5" t="s">
        <v>55</v>
      </c>
      <c r="O564" s="5"/>
      <c r="P564" s="5" t="b">
        <f t="shared" ca="1" si="15"/>
        <v>1</v>
      </c>
      <c r="Q564" s="5"/>
      <c r="R564" s="5"/>
      <c r="S564" s="5"/>
      <c r="T564" s="5"/>
      <c r="U564" s="5"/>
      <c r="V564" s="5"/>
      <c r="W564" s="5"/>
      <c r="X564" s="5"/>
      <c r="Y564" s="5"/>
      <c r="Z564" s="5"/>
      <c r="AA564" s="5"/>
      <c r="AB564" s="5"/>
      <c r="AC564" s="5"/>
      <c r="AD564" s="5"/>
      <c r="AE564" s="5"/>
      <c r="AF564" s="5"/>
    </row>
    <row r="565" spans="1:32" ht="21" customHeight="1">
      <c r="A565" s="5" t="s">
        <v>23036</v>
      </c>
      <c r="B565" s="5" t="s">
        <v>6622</v>
      </c>
      <c r="C565" s="5" t="s">
        <v>27</v>
      </c>
      <c r="D565" s="5" t="s">
        <v>47</v>
      </c>
      <c r="E565" s="5" t="s">
        <v>45</v>
      </c>
      <c r="F565" s="5">
        <v>15</v>
      </c>
      <c r="G565" s="5">
        <v>30</v>
      </c>
      <c r="H565" s="5" t="s">
        <v>2134</v>
      </c>
      <c r="I565" s="5" t="s">
        <v>66</v>
      </c>
      <c r="J565" s="5" t="s">
        <v>48</v>
      </c>
      <c r="K565" s="5" t="s">
        <v>23037</v>
      </c>
      <c r="L565" s="9" t="s">
        <v>47</v>
      </c>
      <c r="M565" s="5" t="s">
        <v>167</v>
      </c>
      <c r="N565" s="5" t="s">
        <v>55</v>
      </c>
      <c r="O565" s="5"/>
      <c r="P565" s="5" t="b">
        <f t="shared" ca="1" si="15"/>
        <v>1</v>
      </c>
      <c r="Q565" s="9"/>
      <c r="R565" s="5"/>
      <c r="S565" s="5"/>
      <c r="T565" s="5"/>
      <c r="U565" s="5"/>
      <c r="V565" s="5"/>
      <c r="W565" s="5"/>
      <c r="X565" s="5"/>
      <c r="Y565" s="5"/>
      <c r="Z565" s="5"/>
      <c r="AA565" s="5"/>
      <c r="AB565" s="5"/>
      <c r="AC565" s="5"/>
      <c r="AD565" s="5"/>
      <c r="AE565" s="5"/>
      <c r="AF565" s="5"/>
    </row>
    <row r="566" spans="1:32" ht="21" customHeight="1">
      <c r="A566" s="5" t="s">
        <v>20134</v>
      </c>
      <c r="B566" s="5" t="s">
        <v>15842</v>
      </c>
      <c r="C566" s="5" t="s">
        <v>27</v>
      </c>
      <c r="D566" s="5" t="s">
        <v>266</v>
      </c>
      <c r="E566" s="5" t="s">
        <v>29</v>
      </c>
      <c r="F566" s="5">
        <v>15</v>
      </c>
      <c r="G566" s="5">
        <v>20</v>
      </c>
      <c r="H566" s="5" t="s">
        <v>493</v>
      </c>
      <c r="I566" s="5" t="s">
        <v>108</v>
      </c>
      <c r="J566" s="5" t="s">
        <v>2745</v>
      </c>
      <c r="K566" s="5" t="s">
        <v>15843</v>
      </c>
      <c r="L566" s="5" t="s">
        <v>23039</v>
      </c>
      <c r="M566" s="5" t="s">
        <v>53</v>
      </c>
      <c r="N566" s="5" t="s">
        <v>55</v>
      </c>
      <c r="O566" s="5"/>
      <c r="P566" s="5" t="b">
        <f t="shared" ca="1" si="15"/>
        <v>1</v>
      </c>
      <c r="Q566" s="5"/>
      <c r="R566" s="5"/>
      <c r="S566" s="5"/>
      <c r="T566" s="5"/>
      <c r="U566" s="5"/>
      <c r="V566" s="5"/>
      <c r="W566" s="5"/>
      <c r="X566" s="5"/>
      <c r="Y566" s="5"/>
      <c r="Z566" s="5"/>
      <c r="AA566" s="5"/>
      <c r="AB566" s="5"/>
      <c r="AC566" s="5"/>
      <c r="AD566" s="5"/>
      <c r="AE566" s="5"/>
      <c r="AF566" s="5"/>
    </row>
    <row r="567" spans="1:32" ht="21" customHeight="1">
      <c r="A567" s="5" t="s">
        <v>13569</v>
      </c>
      <c r="B567" s="5" t="s">
        <v>16096</v>
      </c>
      <c r="C567" s="5" t="s">
        <v>27</v>
      </c>
      <c r="D567" s="5" t="s">
        <v>80</v>
      </c>
      <c r="E567" s="5" t="s">
        <v>29</v>
      </c>
      <c r="F567" s="5">
        <v>15</v>
      </c>
      <c r="G567" s="5">
        <v>20</v>
      </c>
      <c r="H567" s="5" t="s">
        <v>493</v>
      </c>
      <c r="I567" s="5" t="s">
        <v>108</v>
      </c>
      <c r="J567" s="5" t="s">
        <v>57</v>
      </c>
      <c r="K567" s="5" t="s">
        <v>16100</v>
      </c>
      <c r="L567" s="5" t="s">
        <v>23040</v>
      </c>
      <c r="M567" s="9" t="s">
        <v>47</v>
      </c>
      <c r="N567" s="5" t="s">
        <v>55</v>
      </c>
      <c r="O567" s="5"/>
      <c r="P567" s="5" t="b">
        <f t="shared" ca="1" si="15"/>
        <v>1</v>
      </c>
      <c r="Q567" s="5"/>
      <c r="R567" s="5"/>
      <c r="S567" s="5"/>
      <c r="T567" s="5"/>
      <c r="U567" s="5"/>
      <c r="V567" s="5"/>
      <c r="W567" s="5"/>
      <c r="X567" s="5"/>
      <c r="Y567" s="5"/>
      <c r="Z567" s="5"/>
      <c r="AA567" s="5"/>
      <c r="AB567" s="5"/>
      <c r="AC567" s="5"/>
      <c r="AD567" s="5"/>
      <c r="AE567" s="5"/>
      <c r="AF567" s="5"/>
    </row>
    <row r="568" spans="1:32" ht="21" customHeight="1">
      <c r="A568" s="5" t="s">
        <v>6608</v>
      </c>
      <c r="B568" s="5" t="s">
        <v>23041</v>
      </c>
      <c r="C568" s="5" t="s">
        <v>27</v>
      </c>
      <c r="D568" s="5" t="s">
        <v>85</v>
      </c>
      <c r="E568" s="5" t="s">
        <v>29</v>
      </c>
      <c r="F568" s="5">
        <v>15</v>
      </c>
      <c r="G568" s="5">
        <v>20</v>
      </c>
      <c r="H568" s="5" t="s">
        <v>493</v>
      </c>
      <c r="I568" s="5" t="s">
        <v>108</v>
      </c>
      <c r="J568" s="5" t="s">
        <v>6291</v>
      </c>
      <c r="K568" s="5" t="s">
        <v>15889</v>
      </c>
      <c r="L568" s="5" t="s">
        <v>23042</v>
      </c>
      <c r="M568" s="5" t="s">
        <v>53</v>
      </c>
      <c r="N568" s="5" t="s">
        <v>271</v>
      </c>
      <c r="O568" s="5"/>
      <c r="P568" s="5" t="b">
        <f t="shared" ca="1" si="15"/>
        <v>1</v>
      </c>
      <c r="Q568" s="5"/>
      <c r="R568" s="5"/>
      <c r="S568" s="5"/>
      <c r="T568" s="5"/>
      <c r="U568" s="5"/>
      <c r="V568" s="5"/>
      <c r="W568" s="5"/>
      <c r="X568" s="5"/>
      <c r="Y568" s="5"/>
      <c r="Z568" s="5"/>
      <c r="AA568" s="5"/>
      <c r="AB568" s="5"/>
      <c r="AC568" s="5"/>
      <c r="AD568" s="5"/>
      <c r="AE568" s="5"/>
      <c r="AF568" s="5"/>
    </row>
    <row r="569" spans="1:32" ht="21" customHeight="1">
      <c r="A569" s="5" t="s">
        <v>6608</v>
      </c>
      <c r="B569" s="5" t="s">
        <v>14701</v>
      </c>
      <c r="C569" s="5" t="s">
        <v>27</v>
      </c>
      <c r="D569" s="5" t="s">
        <v>47</v>
      </c>
      <c r="E569" s="5" t="s">
        <v>29</v>
      </c>
      <c r="F569" s="5">
        <v>15</v>
      </c>
      <c r="G569" s="5">
        <v>23</v>
      </c>
      <c r="H569" s="5" t="s">
        <v>6162</v>
      </c>
      <c r="I569" s="5" t="s">
        <v>31</v>
      </c>
      <c r="J569" s="5" t="s">
        <v>87</v>
      </c>
      <c r="K569" s="5" t="s">
        <v>23043</v>
      </c>
      <c r="L569" s="5" t="s">
        <v>23044</v>
      </c>
      <c r="M569" s="5" t="s">
        <v>53</v>
      </c>
      <c r="N569" s="5" t="s">
        <v>55</v>
      </c>
      <c r="O569" s="5"/>
      <c r="P569" s="5" t="b">
        <f t="shared" ca="1" si="15"/>
        <v>1</v>
      </c>
      <c r="Q569" s="5"/>
      <c r="R569" s="5"/>
      <c r="S569" s="5"/>
      <c r="T569" s="5"/>
      <c r="U569" s="5"/>
      <c r="V569" s="5"/>
      <c r="W569" s="5"/>
      <c r="X569" s="5"/>
      <c r="Y569" s="5"/>
      <c r="Z569" s="5"/>
      <c r="AA569" s="5"/>
      <c r="AB569" s="5"/>
      <c r="AC569" s="5"/>
      <c r="AD569" s="5"/>
      <c r="AE569" s="5"/>
      <c r="AF569" s="5"/>
    </row>
    <row r="570" spans="1:32" ht="21" customHeight="1">
      <c r="A570" s="5" t="s">
        <v>6608</v>
      </c>
      <c r="B570" s="5" t="s">
        <v>17883</v>
      </c>
      <c r="C570" s="5" t="s">
        <v>27</v>
      </c>
      <c r="D570" s="5" t="s">
        <v>80</v>
      </c>
      <c r="E570" s="5" t="s">
        <v>45</v>
      </c>
      <c r="F570" s="5">
        <v>15</v>
      </c>
      <c r="G570" s="5">
        <v>20</v>
      </c>
      <c r="H570" s="5" t="s">
        <v>493</v>
      </c>
      <c r="I570" s="5" t="s">
        <v>108</v>
      </c>
      <c r="J570" s="5" t="s">
        <v>17884</v>
      </c>
      <c r="K570" s="5" t="s">
        <v>23045</v>
      </c>
      <c r="L570" s="5" t="s">
        <v>23046</v>
      </c>
      <c r="M570" s="5" t="s">
        <v>37</v>
      </c>
      <c r="N570" s="5" t="s">
        <v>89</v>
      </c>
      <c r="O570" s="5"/>
      <c r="P570" s="5" t="b">
        <f t="shared" ca="1" si="15"/>
        <v>1</v>
      </c>
      <c r="Q570" s="5"/>
      <c r="R570" s="5"/>
      <c r="S570" s="5"/>
      <c r="T570" s="5"/>
      <c r="U570" s="5"/>
      <c r="V570" s="5"/>
      <c r="W570" s="5"/>
      <c r="X570" s="5"/>
      <c r="Y570" s="5"/>
      <c r="Z570" s="5"/>
      <c r="AA570" s="5"/>
      <c r="AB570" s="5"/>
      <c r="AC570" s="5"/>
      <c r="AD570" s="5"/>
      <c r="AE570" s="5"/>
      <c r="AF570" s="5"/>
    </row>
    <row r="571" spans="1:32" ht="21" customHeight="1">
      <c r="A571" s="5" t="s">
        <v>20529</v>
      </c>
      <c r="B571" s="5" t="s">
        <v>23047</v>
      </c>
      <c r="C571" s="5" t="s">
        <v>27</v>
      </c>
      <c r="D571" s="5" t="s">
        <v>47</v>
      </c>
      <c r="E571" s="5" t="s">
        <v>45</v>
      </c>
      <c r="F571" s="5">
        <v>15</v>
      </c>
      <c r="G571" s="5">
        <v>25</v>
      </c>
      <c r="H571" s="5" t="s">
        <v>151</v>
      </c>
      <c r="I571" s="5" t="s">
        <v>108</v>
      </c>
      <c r="J571" s="5" t="s">
        <v>2106</v>
      </c>
      <c r="K571" s="5" t="s">
        <v>21124</v>
      </c>
      <c r="L571" s="5" t="s">
        <v>23048</v>
      </c>
      <c r="M571" s="5" t="s">
        <v>1599</v>
      </c>
      <c r="N571" s="5" t="s">
        <v>89</v>
      </c>
      <c r="O571" s="5"/>
      <c r="P571" s="5" t="b">
        <f t="shared" ca="1" si="15"/>
        <v>1</v>
      </c>
      <c r="Q571" s="5"/>
      <c r="R571" s="5"/>
      <c r="S571" s="5"/>
      <c r="T571" s="5"/>
      <c r="U571" s="5"/>
      <c r="V571" s="5"/>
      <c r="W571" s="5"/>
      <c r="X571" s="5"/>
      <c r="Y571" s="5"/>
      <c r="Z571" s="5"/>
      <c r="AA571" s="5"/>
      <c r="AB571" s="5"/>
      <c r="AC571" s="5"/>
      <c r="AD571" s="5"/>
      <c r="AE571" s="5"/>
      <c r="AF571" s="5"/>
    </row>
    <row r="572" spans="1:32" ht="21" customHeight="1">
      <c r="A572" s="5" t="s">
        <v>23049</v>
      </c>
      <c r="B572" s="5" t="s">
        <v>21500</v>
      </c>
      <c r="C572" s="5" t="s">
        <v>27</v>
      </c>
      <c r="D572" s="5" t="s">
        <v>47</v>
      </c>
      <c r="E572" s="5" t="s">
        <v>45</v>
      </c>
      <c r="F572" s="5">
        <v>15</v>
      </c>
      <c r="G572" s="5">
        <v>25</v>
      </c>
      <c r="H572" s="5" t="s">
        <v>151</v>
      </c>
      <c r="I572" s="5" t="s">
        <v>66</v>
      </c>
      <c r="J572" s="5" t="s">
        <v>999</v>
      </c>
      <c r="K572" s="5" t="s">
        <v>21501</v>
      </c>
      <c r="L572" s="5" t="s">
        <v>23051</v>
      </c>
      <c r="M572" s="5" t="s">
        <v>37</v>
      </c>
      <c r="N572" s="5" t="s">
        <v>38</v>
      </c>
      <c r="O572" s="5"/>
      <c r="P572" s="5" t="b">
        <f t="shared" ca="1" si="15"/>
        <v>1</v>
      </c>
      <c r="Q572" s="5"/>
      <c r="R572" s="5"/>
      <c r="S572" s="5"/>
      <c r="T572" s="5"/>
      <c r="U572" s="5"/>
      <c r="V572" s="5"/>
      <c r="W572" s="5"/>
      <c r="X572" s="5"/>
      <c r="Y572" s="5"/>
      <c r="Z572" s="5"/>
      <c r="AA572" s="5"/>
      <c r="AB572" s="5"/>
      <c r="AC572" s="5"/>
      <c r="AD572" s="5"/>
      <c r="AE572" s="5"/>
      <c r="AF572" s="5"/>
    </row>
    <row r="573" spans="1:32" ht="21" customHeight="1">
      <c r="A573" s="5" t="s">
        <v>23056</v>
      </c>
      <c r="B573" s="5" t="s">
        <v>20962</v>
      </c>
      <c r="C573" s="5" t="s">
        <v>27</v>
      </c>
      <c r="D573" s="5" t="s">
        <v>85</v>
      </c>
      <c r="E573" s="5" t="s">
        <v>29</v>
      </c>
      <c r="F573" s="5">
        <v>15</v>
      </c>
      <c r="G573" s="5">
        <v>20</v>
      </c>
      <c r="H573" s="5" t="s">
        <v>493</v>
      </c>
      <c r="I573" s="5" t="s">
        <v>108</v>
      </c>
      <c r="J573" s="5" t="s">
        <v>57</v>
      </c>
      <c r="K573" s="9" t="s">
        <v>47</v>
      </c>
      <c r="L573" s="5" t="s">
        <v>23057</v>
      </c>
      <c r="M573" s="5" t="s">
        <v>167</v>
      </c>
      <c r="N573" s="5" t="s">
        <v>55</v>
      </c>
      <c r="O573" s="5"/>
      <c r="P573" s="5" t="b">
        <f t="shared" ca="1" si="15"/>
        <v>1</v>
      </c>
      <c r="Q573" s="5"/>
      <c r="R573" s="5"/>
      <c r="S573" s="5"/>
      <c r="T573" s="5"/>
      <c r="U573" s="5"/>
      <c r="V573" s="5"/>
      <c r="W573" s="5"/>
      <c r="X573" s="5"/>
      <c r="Y573" s="5"/>
      <c r="Z573" s="5"/>
      <c r="AA573" s="5"/>
      <c r="AB573" s="5"/>
      <c r="AC573" s="5"/>
      <c r="AD573" s="5"/>
      <c r="AE573" s="5"/>
      <c r="AF573" s="5"/>
    </row>
    <row r="574" spans="1:32" ht="21" customHeight="1">
      <c r="A574" s="5" t="s">
        <v>23004</v>
      </c>
      <c r="B574" s="5" t="s">
        <v>1086</v>
      </c>
      <c r="C574" s="5" t="s">
        <v>27</v>
      </c>
      <c r="D574" s="5" t="s">
        <v>266</v>
      </c>
      <c r="E574" s="5" t="s">
        <v>45</v>
      </c>
      <c r="F574" s="5">
        <v>15</v>
      </c>
      <c r="G574" s="5">
        <v>20</v>
      </c>
      <c r="H574" s="5" t="s">
        <v>493</v>
      </c>
      <c r="I574" s="5" t="s">
        <v>108</v>
      </c>
      <c r="J574" s="5" t="s">
        <v>117</v>
      </c>
      <c r="K574" s="5" t="s">
        <v>23058</v>
      </c>
      <c r="L574" s="5" t="s">
        <v>23059</v>
      </c>
      <c r="M574" s="5" t="s">
        <v>37</v>
      </c>
      <c r="N574" s="5" t="s">
        <v>55</v>
      </c>
      <c r="O574" s="5"/>
      <c r="P574" s="5" t="b">
        <f t="shared" ca="1" si="15"/>
        <v>1</v>
      </c>
      <c r="Q574" s="5"/>
      <c r="R574" s="5"/>
      <c r="S574" s="5"/>
      <c r="T574" s="5"/>
      <c r="U574" s="5"/>
      <c r="V574" s="5"/>
      <c r="W574" s="5"/>
      <c r="X574" s="5"/>
      <c r="Y574" s="5"/>
      <c r="Z574" s="5"/>
      <c r="AA574" s="5"/>
      <c r="AB574" s="5"/>
      <c r="AC574" s="5"/>
      <c r="AD574" s="5"/>
      <c r="AE574" s="5"/>
      <c r="AF574" s="5"/>
    </row>
    <row r="575" spans="1:32" ht="21" customHeight="1">
      <c r="A575" s="5" t="s">
        <v>6608</v>
      </c>
      <c r="B575" s="5" t="s">
        <v>23062</v>
      </c>
      <c r="C575" s="5" t="s">
        <v>27</v>
      </c>
      <c r="D575" s="5" t="s">
        <v>212</v>
      </c>
      <c r="E575" s="5" t="s">
        <v>29</v>
      </c>
      <c r="F575" s="5">
        <v>15</v>
      </c>
      <c r="G575" s="5">
        <v>20</v>
      </c>
      <c r="H575" s="5" t="s">
        <v>493</v>
      </c>
      <c r="I575" s="5" t="s">
        <v>108</v>
      </c>
      <c r="J575" s="5" t="s">
        <v>87</v>
      </c>
      <c r="K575" s="5" t="s">
        <v>23063</v>
      </c>
      <c r="L575" s="5" t="s">
        <v>23064</v>
      </c>
      <c r="M575" s="5" t="s">
        <v>53</v>
      </c>
      <c r="N575" s="5" t="s">
        <v>55</v>
      </c>
      <c r="O575" s="5"/>
      <c r="P575" s="5" t="b">
        <f t="shared" ca="1" si="15"/>
        <v>1</v>
      </c>
      <c r="Q575" s="5"/>
      <c r="R575" s="5"/>
      <c r="S575" s="5"/>
      <c r="T575" s="5"/>
      <c r="U575" s="5"/>
      <c r="V575" s="5"/>
      <c r="W575" s="5"/>
      <c r="X575" s="5"/>
      <c r="Y575" s="5"/>
      <c r="Z575" s="5"/>
      <c r="AA575" s="5"/>
      <c r="AB575" s="5"/>
      <c r="AC575" s="5"/>
      <c r="AD575" s="5"/>
      <c r="AE575" s="5"/>
      <c r="AF575" s="5"/>
    </row>
    <row r="576" spans="1:32" ht="21" customHeight="1">
      <c r="A576" s="5" t="s">
        <v>20408</v>
      </c>
      <c r="B576" s="5" t="s">
        <v>16046</v>
      </c>
      <c r="C576" s="5" t="s">
        <v>27</v>
      </c>
      <c r="D576" s="5" t="s">
        <v>80</v>
      </c>
      <c r="E576" s="5" t="s">
        <v>45</v>
      </c>
      <c r="F576" s="5">
        <v>15</v>
      </c>
      <c r="G576" s="5">
        <v>20</v>
      </c>
      <c r="H576" s="5" t="s">
        <v>493</v>
      </c>
      <c r="I576" s="5" t="s">
        <v>66</v>
      </c>
      <c r="J576" s="5" t="s">
        <v>110</v>
      </c>
      <c r="K576" s="9" t="s">
        <v>47</v>
      </c>
      <c r="L576" s="5" t="s">
        <v>23068</v>
      </c>
      <c r="M576" s="5" t="s">
        <v>37</v>
      </c>
      <c r="N576" s="5" t="s">
        <v>55</v>
      </c>
      <c r="O576" s="5"/>
      <c r="P576" s="5" t="b">
        <f t="shared" ca="1" si="15"/>
        <v>1</v>
      </c>
      <c r="Q576" s="5" t="b">
        <f t="shared" ref="Q576:Q577" ca="1" si="22">IFERROR(__xludf.DUMMYFUNCTION("REGEXMATCH(L576,""(?i)swift"")"),TRUE)</f>
        <v>1</v>
      </c>
      <c r="R576" s="5"/>
      <c r="S576" s="5"/>
      <c r="T576" s="5"/>
      <c r="U576" s="5"/>
      <c r="V576" s="5"/>
      <c r="W576" s="5"/>
      <c r="X576" s="5"/>
      <c r="Y576" s="5"/>
      <c r="Z576" s="5"/>
      <c r="AA576" s="5"/>
      <c r="AB576" s="5"/>
      <c r="AC576" s="5"/>
      <c r="AD576" s="5"/>
      <c r="AE576" s="5"/>
      <c r="AF576" s="5"/>
    </row>
    <row r="577" spans="1:32" ht="21" customHeight="1">
      <c r="A577" s="5" t="s">
        <v>17065</v>
      </c>
      <c r="B577" s="5" t="s">
        <v>23072</v>
      </c>
      <c r="C577" s="5" t="s">
        <v>27</v>
      </c>
      <c r="D577" s="5" t="s">
        <v>47</v>
      </c>
      <c r="E577" s="5" t="s">
        <v>45</v>
      </c>
      <c r="F577" s="5">
        <v>15</v>
      </c>
      <c r="G577" s="5">
        <v>20</v>
      </c>
      <c r="H577" s="5" t="s">
        <v>493</v>
      </c>
      <c r="I577" s="5" t="s">
        <v>66</v>
      </c>
      <c r="J577" s="5" t="s">
        <v>32</v>
      </c>
      <c r="K577" s="5" t="s">
        <v>13365</v>
      </c>
      <c r="L577" s="5" t="s">
        <v>23073</v>
      </c>
      <c r="M577" s="5" t="s">
        <v>100</v>
      </c>
      <c r="N577" s="5" t="s">
        <v>89</v>
      </c>
      <c r="O577" s="5"/>
      <c r="P577" s="5" t="b">
        <f t="shared" ca="1" si="15"/>
        <v>1</v>
      </c>
      <c r="Q577" s="5" t="b">
        <f t="shared" ca="1" si="22"/>
        <v>1</v>
      </c>
      <c r="R577" s="5"/>
      <c r="S577" s="5"/>
      <c r="T577" s="5"/>
      <c r="U577" s="5"/>
      <c r="V577" s="5"/>
      <c r="W577" s="5"/>
      <c r="X577" s="5"/>
      <c r="Y577" s="5"/>
      <c r="Z577" s="5"/>
      <c r="AA577" s="5"/>
      <c r="AB577" s="5"/>
      <c r="AC577" s="5"/>
      <c r="AD577" s="5"/>
      <c r="AE577" s="5"/>
      <c r="AF577" s="5"/>
    </row>
    <row r="578" spans="1:32" ht="21" customHeight="1">
      <c r="A578" s="5" t="s">
        <v>6608</v>
      </c>
      <c r="B578" s="5" t="s">
        <v>23078</v>
      </c>
      <c r="C578" s="5" t="s">
        <v>27</v>
      </c>
      <c r="D578" s="5" t="s">
        <v>47</v>
      </c>
      <c r="E578" s="5" t="s">
        <v>45</v>
      </c>
      <c r="F578" s="5">
        <v>15</v>
      </c>
      <c r="G578" s="5">
        <v>25</v>
      </c>
      <c r="H578" s="5" t="s">
        <v>151</v>
      </c>
      <c r="I578" s="5" t="s">
        <v>31</v>
      </c>
      <c r="J578" s="5" t="s">
        <v>306</v>
      </c>
      <c r="K578" s="5" t="s">
        <v>17599</v>
      </c>
      <c r="L578" s="9" t="s">
        <v>47</v>
      </c>
      <c r="M578" s="5" t="s">
        <v>53</v>
      </c>
      <c r="N578" s="5" t="s">
        <v>405</v>
      </c>
      <c r="O578" s="5"/>
      <c r="P578" s="5" t="b">
        <f t="shared" ca="1" si="15"/>
        <v>1</v>
      </c>
      <c r="Q578" s="9"/>
      <c r="R578" s="5"/>
      <c r="S578" s="5"/>
      <c r="T578" s="5"/>
      <c r="U578" s="5"/>
      <c r="V578" s="5"/>
      <c r="W578" s="5"/>
      <c r="X578" s="5"/>
      <c r="Y578" s="5"/>
      <c r="Z578" s="5"/>
      <c r="AA578" s="5"/>
      <c r="AB578" s="5"/>
      <c r="AC578" s="5"/>
      <c r="AD578" s="5"/>
      <c r="AE578" s="5"/>
      <c r="AF578" s="5"/>
    </row>
    <row r="579" spans="1:32" ht="21" customHeight="1">
      <c r="A579" s="5" t="s">
        <v>6608</v>
      </c>
      <c r="B579" s="5" t="s">
        <v>1786</v>
      </c>
      <c r="C579" s="5" t="s">
        <v>27</v>
      </c>
      <c r="D579" s="5" t="s">
        <v>85</v>
      </c>
      <c r="E579" s="5" t="s">
        <v>29</v>
      </c>
      <c r="F579" s="5">
        <v>15</v>
      </c>
      <c r="G579" s="5">
        <v>20</v>
      </c>
      <c r="H579" s="5" t="s">
        <v>493</v>
      </c>
      <c r="I579" s="5" t="s">
        <v>31</v>
      </c>
      <c r="J579" s="5" t="s">
        <v>252</v>
      </c>
      <c r="K579" s="5" t="s">
        <v>2269</v>
      </c>
      <c r="L579" s="5" t="s">
        <v>23081</v>
      </c>
      <c r="M579" s="5" t="s">
        <v>42</v>
      </c>
      <c r="N579" s="5" t="s">
        <v>38</v>
      </c>
      <c r="O579" s="5"/>
      <c r="P579" s="5" t="b">
        <f t="shared" ca="1" si="15"/>
        <v>1</v>
      </c>
      <c r="Q579" s="5"/>
      <c r="R579" s="5"/>
      <c r="S579" s="5"/>
      <c r="T579" s="5"/>
      <c r="U579" s="5"/>
      <c r="V579" s="5"/>
      <c r="W579" s="5"/>
      <c r="X579" s="5"/>
      <c r="Y579" s="5"/>
      <c r="Z579" s="5"/>
      <c r="AA579" s="5"/>
      <c r="AB579" s="5"/>
      <c r="AC579" s="5"/>
      <c r="AD579" s="5"/>
      <c r="AE579" s="5"/>
      <c r="AF579" s="5"/>
    </row>
    <row r="580" spans="1:32" ht="21" customHeight="1">
      <c r="A580" s="5" t="s">
        <v>6608</v>
      </c>
      <c r="B580" s="5" t="s">
        <v>18895</v>
      </c>
      <c r="C580" s="5" t="s">
        <v>27</v>
      </c>
      <c r="D580" s="5" t="s">
        <v>80</v>
      </c>
      <c r="E580" s="5" t="s">
        <v>45</v>
      </c>
      <c r="F580" s="5">
        <v>15</v>
      </c>
      <c r="G580" s="5">
        <v>20</v>
      </c>
      <c r="H580" s="5" t="s">
        <v>493</v>
      </c>
      <c r="I580" s="5" t="s">
        <v>108</v>
      </c>
      <c r="J580" s="5" t="s">
        <v>2067</v>
      </c>
      <c r="K580" s="5" t="s">
        <v>23084</v>
      </c>
      <c r="L580" s="5" t="s">
        <v>23085</v>
      </c>
      <c r="M580" s="5" t="s">
        <v>53</v>
      </c>
      <c r="N580" s="5" t="s">
        <v>55</v>
      </c>
      <c r="O580" s="5"/>
      <c r="P580" s="5" t="b">
        <f t="shared" ca="1" si="15"/>
        <v>1</v>
      </c>
      <c r="Q580" s="5"/>
      <c r="R580" s="5"/>
      <c r="S580" s="5"/>
      <c r="T580" s="5"/>
      <c r="U580" s="5"/>
      <c r="V580" s="5"/>
      <c r="W580" s="5"/>
      <c r="X580" s="5"/>
      <c r="Y580" s="5"/>
      <c r="Z580" s="5"/>
      <c r="AA580" s="5"/>
      <c r="AB580" s="5"/>
      <c r="AC580" s="5"/>
      <c r="AD580" s="5"/>
      <c r="AE580" s="5"/>
      <c r="AF580" s="5"/>
    </row>
    <row r="581" spans="1:32" ht="21" customHeight="1">
      <c r="A581" s="5" t="s">
        <v>23087</v>
      </c>
      <c r="B581" s="5" t="s">
        <v>21828</v>
      </c>
      <c r="C581" s="5" t="s">
        <v>27</v>
      </c>
      <c r="D581" s="5" t="s">
        <v>47</v>
      </c>
      <c r="E581" s="5" t="s">
        <v>45</v>
      </c>
      <c r="F581" s="5">
        <v>15</v>
      </c>
      <c r="G581" s="5">
        <v>25</v>
      </c>
      <c r="H581" s="5" t="s">
        <v>151</v>
      </c>
      <c r="I581" s="5" t="s">
        <v>66</v>
      </c>
      <c r="J581" s="5" t="s">
        <v>76</v>
      </c>
      <c r="K581" s="5" t="s">
        <v>23088</v>
      </c>
      <c r="L581" s="5" t="s">
        <v>23089</v>
      </c>
      <c r="M581" s="5" t="s">
        <v>37</v>
      </c>
      <c r="N581" s="5" t="s">
        <v>55</v>
      </c>
      <c r="O581" s="5"/>
      <c r="P581" s="5" t="b">
        <f t="shared" ca="1" si="15"/>
        <v>1</v>
      </c>
      <c r="Q581" s="5"/>
      <c r="R581" s="5"/>
      <c r="S581" s="5"/>
      <c r="T581" s="5"/>
      <c r="U581" s="5"/>
      <c r="V581" s="5"/>
      <c r="W581" s="5"/>
      <c r="X581" s="5"/>
      <c r="Y581" s="5"/>
      <c r="Z581" s="5"/>
      <c r="AA581" s="5"/>
      <c r="AB581" s="5"/>
      <c r="AC581" s="5"/>
      <c r="AD581" s="5"/>
      <c r="AE581" s="5"/>
      <c r="AF581" s="5"/>
    </row>
    <row r="582" spans="1:32" ht="21" customHeight="1">
      <c r="A582" s="5" t="s">
        <v>23092</v>
      </c>
      <c r="B582" s="5" t="s">
        <v>17591</v>
      </c>
      <c r="C582" s="5" t="s">
        <v>27</v>
      </c>
      <c r="D582" s="5" t="s">
        <v>47</v>
      </c>
      <c r="E582" s="5" t="s">
        <v>45</v>
      </c>
      <c r="F582" s="5">
        <v>15</v>
      </c>
      <c r="G582" s="5">
        <v>20</v>
      </c>
      <c r="H582" s="5" t="s">
        <v>493</v>
      </c>
      <c r="I582" s="5" t="s">
        <v>66</v>
      </c>
      <c r="J582" s="5" t="s">
        <v>48</v>
      </c>
      <c r="K582" s="5" t="s">
        <v>17592</v>
      </c>
      <c r="L582" s="5" t="s">
        <v>23093</v>
      </c>
      <c r="M582" s="5" t="s">
        <v>53</v>
      </c>
      <c r="N582" s="5" t="s">
        <v>44</v>
      </c>
      <c r="O582" s="5"/>
      <c r="P582" s="5" t="b">
        <f t="shared" ca="1" si="15"/>
        <v>1</v>
      </c>
      <c r="Q582" s="5"/>
      <c r="R582" s="5"/>
      <c r="S582" s="5"/>
      <c r="T582" s="5"/>
      <c r="U582" s="5"/>
      <c r="V582" s="5"/>
      <c r="W582" s="5"/>
      <c r="X582" s="5"/>
      <c r="Y582" s="5"/>
      <c r="Z582" s="5"/>
      <c r="AA582" s="5"/>
      <c r="AB582" s="5"/>
      <c r="AC582" s="5"/>
      <c r="AD582" s="5"/>
      <c r="AE582" s="5"/>
      <c r="AF582" s="5"/>
    </row>
    <row r="583" spans="1:32" ht="21" customHeight="1">
      <c r="A583" s="5" t="s">
        <v>6608</v>
      </c>
      <c r="B583" s="5" t="s">
        <v>19046</v>
      </c>
      <c r="C583" s="5" t="s">
        <v>27</v>
      </c>
      <c r="D583" s="5" t="s">
        <v>119</v>
      </c>
      <c r="E583" s="5" t="s">
        <v>29</v>
      </c>
      <c r="F583" s="5">
        <v>15</v>
      </c>
      <c r="G583" s="5">
        <v>20</v>
      </c>
      <c r="H583" s="5" t="s">
        <v>493</v>
      </c>
      <c r="I583" s="5" t="s">
        <v>66</v>
      </c>
      <c r="J583" s="5" t="s">
        <v>1283</v>
      </c>
      <c r="K583" s="5" t="s">
        <v>2109</v>
      </c>
      <c r="L583" s="5" t="s">
        <v>23097</v>
      </c>
      <c r="M583" s="5" t="s">
        <v>37</v>
      </c>
      <c r="N583" s="5" t="s">
        <v>55</v>
      </c>
      <c r="O583" s="5"/>
      <c r="P583" s="5" t="b">
        <f t="shared" ca="1" si="15"/>
        <v>1</v>
      </c>
      <c r="Q583" s="5"/>
      <c r="R583" s="5"/>
      <c r="S583" s="5"/>
      <c r="T583" s="5"/>
      <c r="U583" s="5"/>
      <c r="V583" s="5"/>
      <c r="W583" s="5"/>
      <c r="X583" s="5"/>
      <c r="Y583" s="5"/>
      <c r="Z583" s="5"/>
      <c r="AA583" s="5"/>
      <c r="AB583" s="5"/>
      <c r="AC583" s="5"/>
      <c r="AD583" s="5"/>
      <c r="AE583" s="5"/>
      <c r="AF583" s="5"/>
    </row>
    <row r="584" spans="1:32" ht="21" customHeight="1">
      <c r="A584" s="5" t="s">
        <v>23100</v>
      </c>
      <c r="B584" s="5" t="s">
        <v>23101</v>
      </c>
      <c r="C584" s="5" t="s">
        <v>27</v>
      </c>
      <c r="D584" s="5" t="s">
        <v>212</v>
      </c>
      <c r="E584" s="5" t="s">
        <v>45</v>
      </c>
      <c r="F584" s="5">
        <v>15</v>
      </c>
      <c r="G584" s="5">
        <v>30</v>
      </c>
      <c r="H584" s="5" t="s">
        <v>2134</v>
      </c>
      <c r="I584" s="5" t="s">
        <v>66</v>
      </c>
      <c r="J584" s="5" t="s">
        <v>57</v>
      </c>
      <c r="K584" s="5" t="s">
        <v>23102</v>
      </c>
      <c r="L584" s="5" t="s">
        <v>23103</v>
      </c>
      <c r="M584" s="5" t="s">
        <v>37</v>
      </c>
      <c r="N584" s="5" t="s">
        <v>55</v>
      </c>
      <c r="O584" s="5"/>
      <c r="P584" s="5" t="b">
        <f t="shared" ca="1" si="15"/>
        <v>1</v>
      </c>
      <c r="Q584" s="5"/>
      <c r="R584" s="5"/>
      <c r="S584" s="5"/>
      <c r="T584" s="5"/>
      <c r="U584" s="5"/>
      <c r="V584" s="5"/>
      <c r="W584" s="5"/>
      <c r="X584" s="5"/>
      <c r="Y584" s="5"/>
      <c r="Z584" s="5"/>
      <c r="AA584" s="5"/>
      <c r="AB584" s="5"/>
      <c r="AC584" s="5"/>
      <c r="AD584" s="5"/>
      <c r="AE584" s="5"/>
      <c r="AF584" s="5"/>
    </row>
    <row r="585" spans="1:32" ht="21" customHeight="1">
      <c r="A585" s="5" t="s">
        <v>6608</v>
      </c>
      <c r="B585" s="5" t="s">
        <v>23104</v>
      </c>
      <c r="C585" s="5" t="s">
        <v>27</v>
      </c>
      <c r="D585" s="5" t="s">
        <v>47</v>
      </c>
      <c r="E585" s="5" t="s">
        <v>45</v>
      </c>
      <c r="F585" s="5">
        <v>15</v>
      </c>
      <c r="G585" s="5">
        <v>25</v>
      </c>
      <c r="H585" s="5" t="s">
        <v>151</v>
      </c>
      <c r="I585" s="5" t="s">
        <v>31</v>
      </c>
      <c r="J585" s="5" t="s">
        <v>1098</v>
      </c>
      <c r="K585" s="5" t="s">
        <v>23105</v>
      </c>
      <c r="L585" s="5" t="s">
        <v>23106</v>
      </c>
      <c r="M585" s="5" t="s">
        <v>53</v>
      </c>
      <c r="N585" s="5" t="s">
        <v>55</v>
      </c>
      <c r="O585" s="5"/>
      <c r="P585" s="5" t="b">
        <f t="shared" ca="1" si="15"/>
        <v>1</v>
      </c>
      <c r="Q585" s="5"/>
      <c r="R585" s="5"/>
      <c r="S585" s="5"/>
      <c r="T585" s="5"/>
      <c r="U585" s="5"/>
      <c r="V585" s="5"/>
      <c r="W585" s="5"/>
      <c r="X585" s="5"/>
      <c r="Y585" s="5"/>
      <c r="Z585" s="5"/>
      <c r="AA585" s="5"/>
      <c r="AB585" s="5"/>
      <c r="AC585" s="5"/>
      <c r="AD585" s="5"/>
      <c r="AE585" s="5"/>
      <c r="AF585" s="5"/>
    </row>
    <row r="586" spans="1:32" ht="21" customHeight="1">
      <c r="A586" s="5" t="s">
        <v>23109</v>
      </c>
      <c r="B586" s="5" t="s">
        <v>23110</v>
      </c>
      <c r="C586" s="5" t="s">
        <v>27</v>
      </c>
      <c r="D586" s="5" t="s">
        <v>47</v>
      </c>
      <c r="E586" s="5" t="s">
        <v>45</v>
      </c>
      <c r="F586" s="5">
        <v>15</v>
      </c>
      <c r="G586" s="5">
        <v>25</v>
      </c>
      <c r="H586" s="5" t="s">
        <v>151</v>
      </c>
      <c r="I586" s="5" t="s">
        <v>31</v>
      </c>
      <c r="J586" s="5" t="s">
        <v>57</v>
      </c>
      <c r="K586" s="5" t="s">
        <v>23111</v>
      </c>
      <c r="L586" s="5" t="s">
        <v>23112</v>
      </c>
      <c r="M586" s="5" t="s">
        <v>37</v>
      </c>
      <c r="N586" s="5" t="s">
        <v>237</v>
      </c>
      <c r="O586" s="5"/>
      <c r="P586" s="5" t="b">
        <f t="shared" ca="1" si="15"/>
        <v>1</v>
      </c>
      <c r="Q586" s="5" t="b">
        <f ca="1">IFERROR(__xludf.DUMMYFUNCTION("REGEXMATCH(L586,""(?i)swift"")"),TRUE)</f>
        <v>1</v>
      </c>
      <c r="R586" s="5"/>
      <c r="S586" s="5"/>
      <c r="T586" s="5"/>
      <c r="U586" s="5"/>
      <c r="V586" s="5"/>
      <c r="W586" s="5"/>
      <c r="X586" s="5"/>
      <c r="Y586" s="5"/>
      <c r="Z586" s="5"/>
      <c r="AA586" s="5"/>
      <c r="AB586" s="5"/>
      <c r="AC586" s="5"/>
      <c r="AD586" s="5"/>
      <c r="AE586" s="5"/>
      <c r="AF586" s="5"/>
    </row>
    <row r="587" spans="1:32" ht="21" customHeight="1">
      <c r="A587" s="5" t="s">
        <v>6608</v>
      </c>
      <c r="B587" s="5" t="s">
        <v>23118</v>
      </c>
      <c r="C587" s="5" t="s">
        <v>27</v>
      </c>
      <c r="D587" s="5" t="s">
        <v>199</v>
      </c>
      <c r="E587" s="5" t="s">
        <v>45</v>
      </c>
      <c r="F587" s="5">
        <v>15</v>
      </c>
      <c r="G587" s="5">
        <v>20</v>
      </c>
      <c r="H587" s="5" t="s">
        <v>493</v>
      </c>
      <c r="I587" s="5" t="s">
        <v>108</v>
      </c>
      <c r="J587" s="5" t="s">
        <v>48</v>
      </c>
      <c r="K587" s="5" t="s">
        <v>23119</v>
      </c>
      <c r="L587" s="5" t="s">
        <v>23120</v>
      </c>
      <c r="M587" s="5" t="s">
        <v>37</v>
      </c>
      <c r="N587" s="5" t="s">
        <v>55</v>
      </c>
      <c r="O587" s="5"/>
      <c r="P587" s="5" t="b">
        <f t="shared" ca="1" si="15"/>
        <v>1</v>
      </c>
      <c r="Q587" s="5"/>
      <c r="R587" s="5"/>
      <c r="S587" s="5"/>
      <c r="T587" s="5"/>
      <c r="U587" s="5"/>
      <c r="V587" s="5"/>
      <c r="W587" s="5"/>
      <c r="X587" s="5"/>
      <c r="Y587" s="5"/>
      <c r="Z587" s="5"/>
      <c r="AA587" s="5"/>
      <c r="AB587" s="5"/>
      <c r="AC587" s="5"/>
      <c r="AD587" s="5"/>
      <c r="AE587" s="5"/>
      <c r="AF587" s="5"/>
    </row>
    <row r="588" spans="1:32" ht="21" customHeight="1">
      <c r="A588" s="5" t="s">
        <v>23121</v>
      </c>
      <c r="B588" s="5" t="s">
        <v>21432</v>
      </c>
      <c r="C588" s="5" t="s">
        <v>27</v>
      </c>
      <c r="D588" s="5" t="s">
        <v>47</v>
      </c>
      <c r="E588" s="5" t="s">
        <v>45</v>
      </c>
      <c r="F588" s="5">
        <v>15</v>
      </c>
      <c r="G588" s="5">
        <v>30</v>
      </c>
      <c r="H588" s="5" t="s">
        <v>2134</v>
      </c>
      <c r="I588" s="5" t="s">
        <v>66</v>
      </c>
      <c r="J588" s="5" t="s">
        <v>117</v>
      </c>
      <c r="K588" s="5" t="s">
        <v>23122</v>
      </c>
      <c r="L588" s="5" t="s">
        <v>23123</v>
      </c>
      <c r="M588" s="5" t="s">
        <v>42</v>
      </c>
      <c r="N588" s="5" t="s">
        <v>55</v>
      </c>
      <c r="O588" s="5"/>
      <c r="P588" s="5" t="b">
        <f t="shared" ca="1" si="15"/>
        <v>1</v>
      </c>
      <c r="Q588" s="5" t="b">
        <f ca="1">IFERROR(__xludf.DUMMYFUNCTION("REGEXMATCH(L588,""(?i)swift"")"),TRUE)</f>
        <v>1</v>
      </c>
      <c r="R588" s="5"/>
      <c r="S588" s="5"/>
      <c r="T588" s="5"/>
      <c r="U588" s="5"/>
      <c r="V588" s="5"/>
      <c r="W588" s="5"/>
      <c r="X588" s="5"/>
      <c r="Y588" s="5"/>
      <c r="Z588" s="5"/>
      <c r="AA588" s="5"/>
      <c r="AB588" s="5"/>
      <c r="AC588" s="5"/>
      <c r="AD588" s="5"/>
      <c r="AE588" s="5"/>
      <c r="AF588" s="5"/>
    </row>
    <row r="589" spans="1:32" ht="21" customHeight="1">
      <c r="A589" s="5" t="s">
        <v>23124</v>
      </c>
      <c r="B589" s="5" t="s">
        <v>17791</v>
      </c>
      <c r="C589" s="5" t="s">
        <v>27</v>
      </c>
      <c r="D589" s="5" t="s">
        <v>85</v>
      </c>
      <c r="E589" s="5" t="s">
        <v>45</v>
      </c>
      <c r="F589" s="5">
        <v>15</v>
      </c>
      <c r="G589" s="5">
        <v>25</v>
      </c>
      <c r="H589" s="5" t="s">
        <v>151</v>
      </c>
      <c r="I589" s="5" t="s">
        <v>125</v>
      </c>
      <c r="J589" s="5" t="s">
        <v>57</v>
      </c>
      <c r="K589" s="5" t="s">
        <v>15871</v>
      </c>
      <c r="L589" s="5" t="s">
        <v>23125</v>
      </c>
      <c r="M589" s="5" t="s">
        <v>53</v>
      </c>
      <c r="N589" s="5" t="s">
        <v>271</v>
      </c>
      <c r="O589" s="5"/>
      <c r="P589" s="5" t="b">
        <f t="shared" ca="1" si="15"/>
        <v>1</v>
      </c>
      <c r="Q589" s="5"/>
      <c r="R589" s="5"/>
      <c r="S589" s="5"/>
      <c r="T589" s="5"/>
      <c r="U589" s="5"/>
      <c r="V589" s="5"/>
      <c r="W589" s="5"/>
      <c r="X589" s="5"/>
      <c r="Y589" s="5"/>
      <c r="Z589" s="5"/>
      <c r="AA589" s="5"/>
      <c r="AB589" s="5"/>
      <c r="AC589" s="5"/>
      <c r="AD589" s="5"/>
      <c r="AE589" s="5"/>
      <c r="AF589" s="5"/>
    </row>
    <row r="590" spans="1:32" ht="21" customHeight="1">
      <c r="A590" s="5" t="s">
        <v>21622</v>
      </c>
      <c r="B590" s="5" t="s">
        <v>23126</v>
      </c>
      <c r="C590" s="5" t="s">
        <v>27</v>
      </c>
      <c r="D590" s="5" t="s">
        <v>85</v>
      </c>
      <c r="E590" s="5" t="s">
        <v>29</v>
      </c>
      <c r="F590" s="5">
        <v>15</v>
      </c>
      <c r="G590" s="5">
        <v>20</v>
      </c>
      <c r="H590" s="5" t="s">
        <v>493</v>
      </c>
      <c r="I590" s="5" t="s">
        <v>31</v>
      </c>
      <c r="J590" s="5" t="s">
        <v>76</v>
      </c>
      <c r="K590" s="5" t="s">
        <v>23127</v>
      </c>
      <c r="L590" s="5" t="s">
        <v>23128</v>
      </c>
      <c r="M590" s="5" t="s">
        <v>100</v>
      </c>
      <c r="N590" s="5" t="s">
        <v>55</v>
      </c>
      <c r="O590" s="5"/>
      <c r="P590" s="5" t="b">
        <f t="shared" ca="1" si="15"/>
        <v>1</v>
      </c>
      <c r="Q590" s="5" t="b">
        <f ca="1">IFERROR(__xludf.DUMMYFUNCTION("REGEXMATCH(L590,""(?i)swift"")"),TRUE)</f>
        <v>1</v>
      </c>
      <c r="R590" s="5"/>
      <c r="S590" s="5"/>
      <c r="T590" s="5"/>
      <c r="U590" s="5"/>
      <c r="V590" s="5"/>
      <c r="W590" s="5"/>
      <c r="X590" s="5"/>
      <c r="Y590" s="5"/>
      <c r="Z590" s="5"/>
      <c r="AA590" s="5"/>
      <c r="AB590" s="5"/>
      <c r="AC590" s="5"/>
      <c r="AD590" s="5"/>
      <c r="AE590" s="5"/>
      <c r="AF590" s="5"/>
    </row>
    <row r="591" spans="1:32" ht="21" customHeight="1">
      <c r="A591" s="5" t="s">
        <v>6608</v>
      </c>
      <c r="B591" s="5" t="s">
        <v>23129</v>
      </c>
      <c r="C591" s="5" t="s">
        <v>27</v>
      </c>
      <c r="D591" s="5" t="s">
        <v>47</v>
      </c>
      <c r="E591" s="5" t="s">
        <v>29</v>
      </c>
      <c r="F591" s="5">
        <v>15</v>
      </c>
      <c r="G591" s="5">
        <v>20</v>
      </c>
      <c r="H591" s="5" t="s">
        <v>493</v>
      </c>
      <c r="I591" s="5" t="s">
        <v>31</v>
      </c>
      <c r="J591" s="5" t="s">
        <v>14293</v>
      </c>
      <c r="K591" s="5" t="s">
        <v>23130</v>
      </c>
      <c r="L591" s="5" t="s">
        <v>23131</v>
      </c>
      <c r="M591" s="5" t="s">
        <v>53</v>
      </c>
      <c r="N591" s="5" t="s">
        <v>405</v>
      </c>
      <c r="O591" s="5"/>
      <c r="P591" s="5" t="b">
        <f t="shared" ca="1" si="15"/>
        <v>1</v>
      </c>
      <c r="Q591" s="5"/>
      <c r="R591" s="5"/>
      <c r="S591" s="5"/>
      <c r="T591" s="5"/>
      <c r="U591" s="5"/>
      <c r="V591" s="5"/>
      <c r="W591" s="5"/>
      <c r="X591" s="5"/>
      <c r="Y591" s="5"/>
      <c r="Z591" s="5"/>
      <c r="AA591" s="5"/>
      <c r="AB591" s="5"/>
      <c r="AC591" s="5"/>
      <c r="AD591" s="5"/>
      <c r="AE591" s="5"/>
      <c r="AF591" s="5"/>
    </row>
    <row r="592" spans="1:32" ht="21" customHeight="1">
      <c r="A592" s="5" t="s">
        <v>6608</v>
      </c>
      <c r="B592" s="5" t="s">
        <v>23132</v>
      </c>
      <c r="C592" s="5" t="s">
        <v>27</v>
      </c>
      <c r="D592" s="5" t="s">
        <v>28</v>
      </c>
      <c r="E592" s="5" t="s">
        <v>45</v>
      </c>
      <c r="F592" s="5">
        <v>15</v>
      </c>
      <c r="G592" s="5">
        <v>20</v>
      </c>
      <c r="H592" s="5" t="s">
        <v>493</v>
      </c>
      <c r="I592" s="5" t="s">
        <v>108</v>
      </c>
      <c r="J592" s="5" t="s">
        <v>444</v>
      </c>
      <c r="K592" s="5" t="s">
        <v>23133</v>
      </c>
      <c r="L592" s="5" t="s">
        <v>23134</v>
      </c>
      <c r="M592" s="5" t="s">
        <v>53</v>
      </c>
      <c r="N592" s="5" t="s">
        <v>44</v>
      </c>
      <c r="O592" s="5"/>
      <c r="P592" s="5" t="b">
        <f t="shared" ca="1" si="15"/>
        <v>1</v>
      </c>
      <c r="Q592" s="5"/>
      <c r="R592" s="5"/>
      <c r="S592" s="5"/>
      <c r="T592" s="5"/>
      <c r="U592" s="5"/>
      <c r="V592" s="5"/>
      <c r="W592" s="5"/>
      <c r="X592" s="5"/>
      <c r="Y592" s="5"/>
      <c r="Z592" s="5"/>
      <c r="AA592" s="5"/>
      <c r="AB592" s="5"/>
      <c r="AC592" s="5"/>
      <c r="AD592" s="5"/>
      <c r="AE592" s="5"/>
      <c r="AF592" s="5"/>
    </row>
    <row r="593" spans="1:32" ht="21" customHeight="1">
      <c r="A593" s="5" t="s">
        <v>23135</v>
      </c>
      <c r="B593" s="5" t="s">
        <v>23136</v>
      </c>
      <c r="C593" s="5" t="s">
        <v>27</v>
      </c>
      <c r="D593" s="5" t="s">
        <v>212</v>
      </c>
      <c r="E593" s="5" t="s">
        <v>45</v>
      </c>
      <c r="F593" s="5">
        <v>15</v>
      </c>
      <c r="G593" s="5">
        <v>20</v>
      </c>
      <c r="H593" s="5" t="s">
        <v>493</v>
      </c>
      <c r="I593" s="5" t="s">
        <v>108</v>
      </c>
      <c r="J593" s="5" t="s">
        <v>686</v>
      </c>
      <c r="K593" s="5" t="s">
        <v>23137</v>
      </c>
      <c r="L593" s="5" t="s">
        <v>23138</v>
      </c>
      <c r="M593" s="5" t="s">
        <v>53</v>
      </c>
      <c r="N593" s="5" t="s">
        <v>405</v>
      </c>
      <c r="O593" s="5"/>
      <c r="P593" s="5" t="b">
        <f t="shared" ca="1" si="15"/>
        <v>1</v>
      </c>
      <c r="Q593" s="5"/>
      <c r="R593" s="5"/>
      <c r="S593" s="5"/>
      <c r="T593" s="5"/>
      <c r="U593" s="5"/>
      <c r="V593" s="5"/>
      <c r="W593" s="5"/>
      <c r="X593" s="5"/>
      <c r="Y593" s="5"/>
      <c r="Z593" s="5"/>
      <c r="AA593" s="5"/>
      <c r="AB593" s="5"/>
      <c r="AC593" s="5"/>
      <c r="AD593" s="5"/>
      <c r="AE593" s="5"/>
      <c r="AF593" s="5"/>
    </row>
    <row r="594" spans="1:32" ht="21" customHeight="1">
      <c r="A594" s="5" t="s">
        <v>20134</v>
      </c>
      <c r="B594" s="5" t="s">
        <v>20116</v>
      </c>
      <c r="C594" s="5" t="s">
        <v>27</v>
      </c>
      <c r="D594" s="5" t="s">
        <v>85</v>
      </c>
      <c r="E594" s="5" t="s">
        <v>29</v>
      </c>
      <c r="F594" s="5">
        <v>15</v>
      </c>
      <c r="G594" s="5">
        <v>20</v>
      </c>
      <c r="H594" s="5" t="s">
        <v>493</v>
      </c>
      <c r="I594" s="5" t="s">
        <v>31</v>
      </c>
      <c r="J594" s="5" t="s">
        <v>76</v>
      </c>
      <c r="K594" s="5" t="s">
        <v>1568</v>
      </c>
      <c r="L594" s="5" t="s">
        <v>23140</v>
      </c>
      <c r="M594" s="5" t="s">
        <v>167</v>
      </c>
      <c r="N594" s="5" t="s">
        <v>405</v>
      </c>
      <c r="O594" s="5"/>
      <c r="P594" s="5" t="b">
        <f t="shared" ca="1" si="15"/>
        <v>1</v>
      </c>
      <c r="Q594" s="5"/>
      <c r="R594" s="5"/>
      <c r="S594" s="5"/>
      <c r="T594" s="5"/>
      <c r="U594" s="5"/>
      <c r="V594" s="5"/>
      <c r="W594" s="5"/>
      <c r="X594" s="5"/>
      <c r="Y594" s="5"/>
      <c r="Z594" s="5"/>
      <c r="AA594" s="5"/>
      <c r="AB594" s="5"/>
      <c r="AC594" s="5"/>
      <c r="AD594" s="5"/>
      <c r="AE594" s="5"/>
      <c r="AF594" s="5"/>
    </row>
    <row r="595" spans="1:32" ht="21" customHeight="1">
      <c r="A595" s="5" t="s">
        <v>22191</v>
      </c>
      <c r="B595" s="5" t="s">
        <v>23141</v>
      </c>
      <c r="C595" s="5" t="s">
        <v>27</v>
      </c>
      <c r="D595" s="5" t="s">
        <v>80</v>
      </c>
      <c r="E595" s="5" t="s">
        <v>45</v>
      </c>
      <c r="F595" s="5">
        <v>15</v>
      </c>
      <c r="G595" s="5">
        <v>25</v>
      </c>
      <c r="H595" s="5" t="s">
        <v>151</v>
      </c>
      <c r="I595" s="5" t="s">
        <v>108</v>
      </c>
      <c r="J595" s="5" t="s">
        <v>2067</v>
      </c>
      <c r="K595" s="9" t="s">
        <v>47</v>
      </c>
      <c r="L595" s="5" t="s">
        <v>23144</v>
      </c>
      <c r="M595" s="5" t="s">
        <v>37</v>
      </c>
      <c r="N595" s="5" t="s">
        <v>89</v>
      </c>
      <c r="O595" s="5"/>
      <c r="P595" s="5" t="b">
        <f t="shared" ca="1" si="15"/>
        <v>1</v>
      </c>
      <c r="Q595" s="5"/>
      <c r="R595" s="5"/>
      <c r="S595" s="5"/>
      <c r="T595" s="5"/>
      <c r="U595" s="5"/>
      <c r="V595" s="5"/>
      <c r="W595" s="5"/>
      <c r="X595" s="5"/>
      <c r="Y595" s="5"/>
      <c r="Z595" s="5"/>
      <c r="AA595" s="5"/>
      <c r="AB595" s="5"/>
      <c r="AC595" s="5"/>
      <c r="AD595" s="5"/>
      <c r="AE595" s="5"/>
      <c r="AF595" s="5"/>
    </row>
    <row r="596" spans="1:32" ht="21" customHeight="1">
      <c r="A596" s="5" t="s">
        <v>6608</v>
      </c>
      <c r="B596" s="5" t="s">
        <v>23145</v>
      </c>
      <c r="C596" s="5" t="s">
        <v>27</v>
      </c>
      <c r="D596" s="5" t="s">
        <v>47</v>
      </c>
      <c r="E596" s="5" t="s">
        <v>45</v>
      </c>
      <c r="F596" s="5">
        <v>15</v>
      </c>
      <c r="G596" s="5">
        <v>20</v>
      </c>
      <c r="H596" s="5" t="s">
        <v>493</v>
      </c>
      <c r="I596" s="7" t="s">
        <v>24</v>
      </c>
      <c r="J596" s="5" t="s">
        <v>444</v>
      </c>
      <c r="K596" s="5" t="s">
        <v>23146</v>
      </c>
      <c r="L596" s="5" t="s">
        <v>23147</v>
      </c>
      <c r="M596" s="5" t="s">
        <v>37</v>
      </c>
      <c r="N596" s="5" t="s">
        <v>55</v>
      </c>
      <c r="O596" s="5"/>
      <c r="P596" s="5" t="b">
        <f t="shared" ca="1" si="15"/>
        <v>1</v>
      </c>
      <c r="Q596" s="5"/>
      <c r="R596" s="5"/>
      <c r="S596" s="5"/>
      <c r="T596" s="5"/>
      <c r="U596" s="5"/>
      <c r="V596" s="5"/>
      <c r="W596" s="5"/>
      <c r="X596" s="5"/>
      <c r="Y596" s="5"/>
      <c r="Z596" s="5"/>
      <c r="AA596" s="5"/>
      <c r="AB596" s="5"/>
      <c r="AC596" s="5"/>
      <c r="AD596" s="5"/>
      <c r="AE596" s="5"/>
      <c r="AF596" s="5"/>
    </row>
    <row r="597" spans="1:32" ht="21" customHeight="1">
      <c r="A597" s="5" t="s">
        <v>23148</v>
      </c>
      <c r="B597" s="5" t="s">
        <v>15062</v>
      </c>
      <c r="C597" s="5" t="s">
        <v>27</v>
      </c>
      <c r="D597" s="5" t="s">
        <v>119</v>
      </c>
      <c r="E597" s="5" t="s">
        <v>29</v>
      </c>
      <c r="F597" s="5">
        <v>15</v>
      </c>
      <c r="G597" s="5">
        <v>30</v>
      </c>
      <c r="H597" s="5" t="s">
        <v>2134</v>
      </c>
      <c r="I597" s="5" t="s">
        <v>108</v>
      </c>
      <c r="J597" s="5" t="s">
        <v>110</v>
      </c>
      <c r="K597" s="5" t="s">
        <v>15063</v>
      </c>
      <c r="L597" s="5" t="s">
        <v>23150</v>
      </c>
      <c r="M597" s="5" t="s">
        <v>167</v>
      </c>
      <c r="N597" s="5" t="s">
        <v>55</v>
      </c>
      <c r="O597" s="5"/>
      <c r="P597" s="5" t="b">
        <f t="shared" ca="1" si="15"/>
        <v>1</v>
      </c>
      <c r="Q597" s="5"/>
      <c r="R597" s="5"/>
      <c r="S597" s="5"/>
      <c r="T597" s="5"/>
      <c r="U597" s="5"/>
      <c r="V597" s="5"/>
      <c r="W597" s="5"/>
      <c r="X597" s="5"/>
      <c r="Y597" s="5"/>
      <c r="Z597" s="5"/>
      <c r="AA597" s="5"/>
      <c r="AB597" s="5"/>
      <c r="AC597" s="5"/>
      <c r="AD597" s="5"/>
      <c r="AE597" s="5"/>
      <c r="AF597" s="5"/>
    </row>
    <row r="598" spans="1:32" ht="21" customHeight="1">
      <c r="A598" s="5" t="s">
        <v>6608</v>
      </c>
      <c r="B598" s="5" t="s">
        <v>23151</v>
      </c>
      <c r="C598" s="5" t="s">
        <v>27</v>
      </c>
      <c r="D598" s="5" t="s">
        <v>75</v>
      </c>
      <c r="E598" s="5" t="s">
        <v>45</v>
      </c>
      <c r="F598" s="5">
        <v>15</v>
      </c>
      <c r="G598" s="5">
        <v>22</v>
      </c>
      <c r="H598" s="5" t="s">
        <v>5164</v>
      </c>
      <c r="I598" s="5" t="s">
        <v>108</v>
      </c>
      <c r="J598" s="5" t="s">
        <v>10286</v>
      </c>
      <c r="K598" s="5" t="s">
        <v>23152</v>
      </c>
      <c r="L598" s="5" t="s">
        <v>23153</v>
      </c>
      <c r="M598" s="5" t="s">
        <v>37</v>
      </c>
      <c r="N598" s="5" t="s">
        <v>55</v>
      </c>
      <c r="O598" s="5"/>
      <c r="P598" s="5" t="b">
        <f t="shared" ca="1" si="15"/>
        <v>1</v>
      </c>
      <c r="Q598" s="5"/>
      <c r="R598" s="5"/>
      <c r="S598" s="5"/>
      <c r="T598" s="5"/>
      <c r="U598" s="5"/>
      <c r="V598" s="5"/>
      <c r="W598" s="5"/>
      <c r="X598" s="5"/>
      <c r="Y598" s="5"/>
      <c r="Z598" s="5"/>
      <c r="AA598" s="5"/>
      <c r="AB598" s="5"/>
      <c r="AC598" s="5"/>
      <c r="AD598" s="5"/>
      <c r="AE598" s="5"/>
      <c r="AF598" s="5"/>
    </row>
    <row r="599" spans="1:32" ht="21" customHeight="1">
      <c r="A599" s="5" t="s">
        <v>23156</v>
      </c>
      <c r="B599" s="5" t="s">
        <v>2347</v>
      </c>
      <c r="C599" s="5" t="s">
        <v>27</v>
      </c>
      <c r="D599" s="5" t="s">
        <v>105</v>
      </c>
      <c r="E599" s="5" t="s">
        <v>45</v>
      </c>
      <c r="F599" s="5">
        <v>15</v>
      </c>
      <c r="G599" s="5">
        <v>25</v>
      </c>
      <c r="H599" s="5" t="s">
        <v>151</v>
      </c>
      <c r="I599" s="5" t="s">
        <v>108</v>
      </c>
      <c r="J599" s="5" t="s">
        <v>444</v>
      </c>
      <c r="K599" s="5" t="s">
        <v>23157</v>
      </c>
      <c r="L599" s="5" t="s">
        <v>23158</v>
      </c>
      <c r="M599" s="9" t="s">
        <v>47</v>
      </c>
      <c r="N599" s="5" t="s">
        <v>237</v>
      </c>
      <c r="O599" s="5"/>
      <c r="P599" s="5" t="b">
        <f t="shared" ca="1" si="15"/>
        <v>1</v>
      </c>
      <c r="Q599" s="5"/>
      <c r="R599" s="5"/>
      <c r="S599" s="5"/>
      <c r="T599" s="5"/>
      <c r="U599" s="5"/>
      <c r="V599" s="5"/>
      <c r="W599" s="5"/>
      <c r="X599" s="5"/>
      <c r="Y599" s="5"/>
      <c r="Z599" s="5"/>
      <c r="AA599" s="5"/>
      <c r="AB599" s="5"/>
      <c r="AC599" s="5"/>
      <c r="AD599" s="5"/>
      <c r="AE599" s="5"/>
      <c r="AF599" s="5"/>
    </row>
    <row r="600" spans="1:32" ht="21" customHeight="1">
      <c r="A600" s="5" t="s">
        <v>6608</v>
      </c>
      <c r="B600" s="5" t="s">
        <v>23159</v>
      </c>
      <c r="C600" s="5" t="s">
        <v>27</v>
      </c>
      <c r="D600" s="5" t="s">
        <v>85</v>
      </c>
      <c r="E600" s="5" t="s">
        <v>45</v>
      </c>
      <c r="F600" s="5">
        <v>15</v>
      </c>
      <c r="G600" s="5">
        <v>20</v>
      </c>
      <c r="H600" s="5" t="s">
        <v>493</v>
      </c>
      <c r="I600" s="5" t="s">
        <v>108</v>
      </c>
      <c r="J600" s="5" t="s">
        <v>8123</v>
      </c>
      <c r="K600" s="5" t="s">
        <v>23160</v>
      </c>
      <c r="L600" s="5" t="s">
        <v>23161</v>
      </c>
      <c r="M600" s="5" t="s">
        <v>37</v>
      </c>
      <c r="N600" s="5" t="s">
        <v>38</v>
      </c>
      <c r="O600" s="5"/>
      <c r="P600" s="5" t="b">
        <f t="shared" ca="1" si="15"/>
        <v>1</v>
      </c>
      <c r="Q600" s="5"/>
      <c r="R600" s="5"/>
      <c r="S600" s="5"/>
      <c r="T600" s="5"/>
      <c r="U600" s="5"/>
      <c r="V600" s="5"/>
      <c r="W600" s="5"/>
      <c r="X600" s="5"/>
      <c r="Y600" s="5"/>
      <c r="Z600" s="5"/>
      <c r="AA600" s="5"/>
      <c r="AB600" s="5"/>
      <c r="AC600" s="5"/>
      <c r="AD600" s="5"/>
      <c r="AE600" s="5"/>
      <c r="AF600" s="5"/>
    </row>
    <row r="601" spans="1:32" ht="21" customHeight="1">
      <c r="A601" s="14" t="s">
        <v>11000</v>
      </c>
      <c r="B601" s="14" t="s">
        <v>23162</v>
      </c>
      <c r="C601" s="14" t="s">
        <v>27</v>
      </c>
      <c r="D601" s="14" t="s">
        <v>47</v>
      </c>
      <c r="E601" s="14" t="s">
        <v>45</v>
      </c>
      <c r="F601" s="14">
        <v>15</v>
      </c>
      <c r="G601" s="14">
        <v>20</v>
      </c>
      <c r="H601" s="14" t="s">
        <v>493</v>
      </c>
      <c r="I601" s="14" t="s">
        <v>108</v>
      </c>
      <c r="J601" s="14" t="s">
        <v>23163</v>
      </c>
      <c r="K601" s="14" t="s">
        <v>23164</v>
      </c>
      <c r="L601" s="16" t="s">
        <v>47</v>
      </c>
      <c r="M601" s="14" t="s">
        <v>37</v>
      </c>
      <c r="N601" s="14" t="s">
        <v>89</v>
      </c>
      <c r="O601" s="14" t="b">
        <f ca="1">IFERROR(__xludf.DUMMYFUNCTION("REGEXMATCH(A601,""应用|(?i)app"")"),FALSE)</f>
        <v>0</v>
      </c>
      <c r="P601" s="14" t="b">
        <f t="shared" ca="1" si="15"/>
        <v>1</v>
      </c>
      <c r="Q601" s="14" t="b">
        <f ca="1">IFERROR(__xludf.DUMMYFUNCTION("REGEXMATCH(L601,""(?i)swift"")"),FALSE)</f>
        <v>0</v>
      </c>
      <c r="R601" s="5"/>
      <c r="S601" s="5"/>
      <c r="T601" s="5"/>
      <c r="U601" s="5"/>
      <c r="V601" s="5"/>
      <c r="W601" s="5"/>
      <c r="X601" s="5"/>
      <c r="Y601" s="5"/>
      <c r="Z601" s="5"/>
      <c r="AA601" s="5"/>
      <c r="AB601" s="5"/>
      <c r="AC601" s="5"/>
      <c r="AD601" s="5"/>
      <c r="AE601" s="5"/>
      <c r="AF601" s="5"/>
    </row>
    <row r="602" spans="1:32" ht="21" customHeight="1">
      <c r="A602" s="5" t="s">
        <v>23166</v>
      </c>
      <c r="B602" s="5" t="s">
        <v>13494</v>
      </c>
      <c r="C602" s="5" t="s">
        <v>27</v>
      </c>
      <c r="D602" s="5" t="s">
        <v>575</v>
      </c>
      <c r="E602" s="5" t="s">
        <v>45</v>
      </c>
      <c r="F602" s="5">
        <v>15</v>
      </c>
      <c r="G602" s="5">
        <v>20</v>
      </c>
      <c r="H602" s="5" t="s">
        <v>493</v>
      </c>
      <c r="I602" s="5" t="s">
        <v>108</v>
      </c>
      <c r="J602" s="5" t="s">
        <v>13496</v>
      </c>
      <c r="K602" s="5" t="s">
        <v>13497</v>
      </c>
      <c r="L602" s="5" t="s">
        <v>23167</v>
      </c>
      <c r="M602" s="5" t="s">
        <v>167</v>
      </c>
      <c r="N602" s="5" t="s">
        <v>55</v>
      </c>
      <c r="O602" s="5"/>
      <c r="P602" s="5" t="b">
        <f t="shared" ca="1" si="15"/>
        <v>1</v>
      </c>
      <c r="Q602" s="5"/>
      <c r="R602" s="5"/>
      <c r="S602" s="5"/>
      <c r="T602" s="5"/>
      <c r="U602" s="5"/>
      <c r="V602" s="5"/>
      <c r="W602" s="5"/>
      <c r="X602" s="5"/>
      <c r="Y602" s="5"/>
      <c r="Z602" s="5"/>
      <c r="AA602" s="5"/>
      <c r="AB602" s="5"/>
      <c r="AC602" s="5"/>
      <c r="AD602" s="5"/>
      <c r="AE602" s="5"/>
      <c r="AF602" s="5"/>
    </row>
    <row r="603" spans="1:32" ht="21" customHeight="1">
      <c r="A603" s="5" t="s">
        <v>23169</v>
      </c>
      <c r="B603" s="5" t="s">
        <v>23170</v>
      </c>
      <c r="C603" s="5" t="s">
        <v>27</v>
      </c>
      <c r="D603" s="5" t="s">
        <v>119</v>
      </c>
      <c r="E603" s="5" t="s">
        <v>29</v>
      </c>
      <c r="F603" s="5">
        <v>15</v>
      </c>
      <c r="G603" s="5">
        <v>25</v>
      </c>
      <c r="H603" s="5" t="s">
        <v>151</v>
      </c>
      <c r="I603" s="5" t="s">
        <v>66</v>
      </c>
      <c r="J603" s="5" t="s">
        <v>1105</v>
      </c>
      <c r="K603" s="5" t="s">
        <v>18091</v>
      </c>
      <c r="L603" s="5" t="s">
        <v>23171</v>
      </c>
      <c r="M603" s="5" t="s">
        <v>37</v>
      </c>
      <c r="N603" s="5" t="s">
        <v>55</v>
      </c>
      <c r="O603" s="5"/>
      <c r="P603" s="5" t="b">
        <f t="shared" ca="1" si="15"/>
        <v>1</v>
      </c>
      <c r="Q603" s="5" t="b">
        <f ca="1">IFERROR(__xludf.DUMMYFUNCTION("REGEXMATCH(L603,""(?i)swift"")"),TRUE)</f>
        <v>1</v>
      </c>
      <c r="R603" s="5"/>
      <c r="S603" s="5"/>
      <c r="T603" s="5"/>
      <c r="U603" s="5"/>
      <c r="V603" s="5"/>
      <c r="W603" s="5"/>
      <c r="X603" s="5"/>
      <c r="Y603" s="5"/>
      <c r="Z603" s="5"/>
      <c r="AA603" s="5"/>
      <c r="AB603" s="5"/>
      <c r="AC603" s="5"/>
      <c r="AD603" s="5"/>
      <c r="AE603" s="5"/>
      <c r="AF603" s="5"/>
    </row>
    <row r="604" spans="1:32" ht="21" customHeight="1">
      <c r="A604" s="5" t="s">
        <v>6608</v>
      </c>
      <c r="B604" s="5" t="s">
        <v>1786</v>
      </c>
      <c r="C604" s="5" t="s">
        <v>27</v>
      </c>
      <c r="D604" s="5" t="s">
        <v>85</v>
      </c>
      <c r="E604" s="5" t="s">
        <v>29</v>
      </c>
      <c r="F604" s="5">
        <v>15</v>
      </c>
      <c r="G604" s="5">
        <v>20</v>
      </c>
      <c r="H604" s="5" t="s">
        <v>493</v>
      </c>
      <c r="I604" s="5" t="s">
        <v>108</v>
      </c>
      <c r="J604" s="5" t="s">
        <v>252</v>
      </c>
      <c r="K604" s="5" t="s">
        <v>5856</v>
      </c>
      <c r="L604" s="5" t="s">
        <v>23174</v>
      </c>
      <c r="M604" s="5" t="s">
        <v>42</v>
      </c>
      <c r="N604" s="5" t="s">
        <v>38</v>
      </c>
      <c r="O604" s="5"/>
      <c r="P604" s="5" t="b">
        <f t="shared" ca="1" si="15"/>
        <v>1</v>
      </c>
      <c r="Q604" s="5"/>
      <c r="R604" s="5"/>
      <c r="S604" s="5"/>
      <c r="T604" s="5"/>
      <c r="U604" s="5"/>
      <c r="V604" s="5"/>
      <c r="W604" s="5"/>
      <c r="X604" s="5"/>
      <c r="Y604" s="5"/>
      <c r="Z604" s="5"/>
      <c r="AA604" s="5"/>
      <c r="AB604" s="5"/>
      <c r="AC604" s="5"/>
      <c r="AD604" s="5"/>
      <c r="AE604" s="5"/>
      <c r="AF604" s="5"/>
    </row>
    <row r="605" spans="1:32" ht="21" customHeight="1">
      <c r="A605" s="5" t="s">
        <v>23175</v>
      </c>
      <c r="B605" s="5" t="s">
        <v>1786</v>
      </c>
      <c r="C605" s="5" t="s">
        <v>27</v>
      </c>
      <c r="D605" s="5" t="s">
        <v>85</v>
      </c>
      <c r="E605" s="5" t="s">
        <v>29</v>
      </c>
      <c r="F605" s="5">
        <v>15</v>
      </c>
      <c r="G605" s="5">
        <v>20</v>
      </c>
      <c r="H605" s="5" t="s">
        <v>493</v>
      </c>
      <c r="I605" s="5" t="s">
        <v>108</v>
      </c>
      <c r="J605" s="5" t="s">
        <v>252</v>
      </c>
      <c r="K605" s="5" t="s">
        <v>2269</v>
      </c>
      <c r="L605" s="5" t="s">
        <v>23176</v>
      </c>
      <c r="M605" s="5" t="s">
        <v>42</v>
      </c>
      <c r="N605" s="5" t="s">
        <v>38</v>
      </c>
      <c r="O605" s="5"/>
      <c r="P605" s="5" t="b">
        <f t="shared" ca="1" si="15"/>
        <v>1</v>
      </c>
      <c r="Q605" s="5"/>
      <c r="R605" s="5"/>
      <c r="S605" s="5"/>
      <c r="T605" s="5"/>
      <c r="U605" s="5"/>
      <c r="V605" s="5"/>
      <c r="W605" s="5"/>
      <c r="X605" s="5"/>
      <c r="Y605" s="5"/>
      <c r="Z605" s="5"/>
      <c r="AA605" s="5"/>
      <c r="AB605" s="5"/>
      <c r="AC605" s="5"/>
      <c r="AD605" s="5"/>
      <c r="AE605" s="5"/>
      <c r="AF605" s="5"/>
    </row>
    <row r="606" spans="1:32" ht="21" customHeight="1">
      <c r="A606" s="5" t="s">
        <v>23177</v>
      </c>
      <c r="B606" s="5" t="s">
        <v>1786</v>
      </c>
      <c r="C606" s="5" t="s">
        <v>27</v>
      </c>
      <c r="D606" s="5" t="s">
        <v>85</v>
      </c>
      <c r="E606" s="5" t="s">
        <v>29</v>
      </c>
      <c r="F606" s="5">
        <v>15</v>
      </c>
      <c r="G606" s="5">
        <v>20</v>
      </c>
      <c r="H606" s="5" t="s">
        <v>493</v>
      </c>
      <c r="I606" s="5" t="s">
        <v>108</v>
      </c>
      <c r="J606" s="5" t="s">
        <v>252</v>
      </c>
      <c r="K606" s="5" t="s">
        <v>2269</v>
      </c>
      <c r="L606" s="5" t="s">
        <v>23174</v>
      </c>
      <c r="M606" s="5" t="s">
        <v>42</v>
      </c>
      <c r="N606" s="5" t="s">
        <v>38</v>
      </c>
      <c r="O606" s="5"/>
      <c r="P606" s="5" t="b">
        <f t="shared" ca="1" si="15"/>
        <v>1</v>
      </c>
      <c r="Q606" s="5"/>
      <c r="R606" s="5"/>
      <c r="S606" s="5"/>
      <c r="T606" s="5"/>
      <c r="U606" s="5"/>
      <c r="V606" s="5"/>
      <c r="W606" s="5"/>
      <c r="X606" s="5"/>
      <c r="Y606" s="5"/>
      <c r="Z606" s="5"/>
      <c r="AA606" s="5"/>
      <c r="AB606" s="5"/>
      <c r="AC606" s="5"/>
      <c r="AD606" s="5"/>
      <c r="AE606" s="5"/>
      <c r="AF606" s="5"/>
    </row>
    <row r="607" spans="1:32" ht="21" customHeight="1">
      <c r="A607" s="5" t="s">
        <v>6608</v>
      </c>
      <c r="B607" s="5" t="s">
        <v>22953</v>
      </c>
      <c r="C607" s="5" t="s">
        <v>27</v>
      </c>
      <c r="D607" s="5" t="s">
        <v>85</v>
      </c>
      <c r="E607" s="5" t="s">
        <v>29</v>
      </c>
      <c r="F607" s="5">
        <v>15</v>
      </c>
      <c r="G607" s="5">
        <v>20</v>
      </c>
      <c r="H607" s="5" t="s">
        <v>493</v>
      </c>
      <c r="I607" s="5" t="s">
        <v>108</v>
      </c>
      <c r="J607" s="5" t="s">
        <v>76</v>
      </c>
      <c r="K607" s="9" t="s">
        <v>47</v>
      </c>
      <c r="L607" s="5" t="s">
        <v>23178</v>
      </c>
      <c r="M607" s="5" t="s">
        <v>37</v>
      </c>
      <c r="N607" s="5" t="s">
        <v>55</v>
      </c>
      <c r="O607" s="5"/>
      <c r="P607" s="5" t="b">
        <f t="shared" ca="1" si="15"/>
        <v>1</v>
      </c>
      <c r="Q607" s="5"/>
      <c r="R607" s="5"/>
      <c r="S607" s="5"/>
      <c r="T607" s="5"/>
      <c r="U607" s="5"/>
      <c r="V607" s="5"/>
      <c r="W607" s="5"/>
      <c r="X607" s="5"/>
      <c r="Y607" s="5"/>
      <c r="Z607" s="5"/>
      <c r="AA607" s="5"/>
      <c r="AB607" s="5"/>
      <c r="AC607" s="5"/>
      <c r="AD607" s="5"/>
      <c r="AE607" s="5"/>
      <c r="AF607" s="5"/>
    </row>
    <row r="608" spans="1:32" ht="21" customHeight="1">
      <c r="A608" s="5" t="s">
        <v>13569</v>
      </c>
      <c r="B608" s="5" t="s">
        <v>22989</v>
      </c>
      <c r="C608" s="5" t="s">
        <v>27</v>
      </c>
      <c r="D608" s="5" t="s">
        <v>85</v>
      </c>
      <c r="E608" s="5" t="s">
        <v>45</v>
      </c>
      <c r="F608" s="5">
        <v>15</v>
      </c>
      <c r="G608" s="5">
        <v>25</v>
      </c>
      <c r="H608" s="5" t="s">
        <v>151</v>
      </c>
      <c r="I608" s="5" t="s">
        <v>108</v>
      </c>
      <c r="J608" s="5" t="s">
        <v>48</v>
      </c>
      <c r="K608" s="5" t="s">
        <v>8116</v>
      </c>
      <c r="L608" s="5" t="s">
        <v>23179</v>
      </c>
      <c r="M608" s="5" t="s">
        <v>53</v>
      </c>
      <c r="N608" s="5" t="s">
        <v>55</v>
      </c>
      <c r="O608" s="5"/>
      <c r="P608" s="5" t="b">
        <f t="shared" ca="1" si="15"/>
        <v>1</v>
      </c>
      <c r="Q608" s="5"/>
      <c r="R608" s="5"/>
      <c r="S608" s="5"/>
      <c r="T608" s="5"/>
      <c r="U608" s="5"/>
      <c r="V608" s="5"/>
      <c r="W608" s="5"/>
      <c r="X608" s="5"/>
      <c r="Y608" s="5"/>
      <c r="Z608" s="5"/>
      <c r="AA608" s="5"/>
      <c r="AB608" s="5"/>
      <c r="AC608" s="5"/>
      <c r="AD608" s="5"/>
      <c r="AE608" s="5"/>
      <c r="AF608" s="5"/>
    </row>
    <row r="609" spans="1:32" ht="21" customHeight="1">
      <c r="A609" s="5" t="s">
        <v>6608</v>
      </c>
      <c r="B609" s="5" t="s">
        <v>1786</v>
      </c>
      <c r="C609" s="5" t="s">
        <v>27</v>
      </c>
      <c r="D609" s="5" t="s">
        <v>80</v>
      </c>
      <c r="E609" s="5" t="s">
        <v>29</v>
      </c>
      <c r="F609" s="5">
        <v>15</v>
      </c>
      <c r="G609" s="5">
        <v>20</v>
      </c>
      <c r="H609" s="5" t="s">
        <v>493</v>
      </c>
      <c r="I609" s="5" t="s">
        <v>108</v>
      </c>
      <c r="J609" s="5" t="s">
        <v>252</v>
      </c>
      <c r="K609" s="5" t="s">
        <v>23180</v>
      </c>
      <c r="L609" s="5" t="s">
        <v>23081</v>
      </c>
      <c r="M609" s="5" t="s">
        <v>42</v>
      </c>
      <c r="N609" s="5" t="s">
        <v>38</v>
      </c>
      <c r="O609" s="5"/>
      <c r="P609" s="5" t="b">
        <f t="shared" ca="1" si="15"/>
        <v>1</v>
      </c>
      <c r="Q609" s="5"/>
      <c r="R609" s="5"/>
      <c r="S609" s="5"/>
      <c r="T609" s="5"/>
      <c r="U609" s="5"/>
      <c r="V609" s="5"/>
      <c r="W609" s="5"/>
      <c r="X609" s="5"/>
      <c r="Y609" s="5"/>
      <c r="Z609" s="5"/>
      <c r="AA609" s="5"/>
      <c r="AB609" s="5"/>
      <c r="AC609" s="5"/>
      <c r="AD609" s="5"/>
      <c r="AE609" s="5"/>
      <c r="AF609" s="5"/>
    </row>
    <row r="610" spans="1:32" ht="21" customHeight="1">
      <c r="A610" s="5" t="s">
        <v>6608</v>
      </c>
      <c r="B610" s="5" t="s">
        <v>1786</v>
      </c>
      <c r="C610" s="5" t="s">
        <v>27</v>
      </c>
      <c r="D610" s="5" t="s">
        <v>85</v>
      </c>
      <c r="E610" s="5" t="s">
        <v>29</v>
      </c>
      <c r="F610" s="5">
        <v>15</v>
      </c>
      <c r="G610" s="5">
        <v>20</v>
      </c>
      <c r="H610" s="5" t="s">
        <v>493</v>
      </c>
      <c r="I610" s="5" t="s">
        <v>108</v>
      </c>
      <c r="J610" s="5" t="s">
        <v>252</v>
      </c>
      <c r="K610" s="5" t="s">
        <v>23180</v>
      </c>
      <c r="L610" s="5" t="s">
        <v>23081</v>
      </c>
      <c r="M610" s="5" t="s">
        <v>42</v>
      </c>
      <c r="N610" s="5" t="s">
        <v>38</v>
      </c>
      <c r="O610" s="5"/>
      <c r="P610" s="5" t="b">
        <f t="shared" ca="1" si="15"/>
        <v>1</v>
      </c>
      <c r="Q610" s="5"/>
      <c r="R610" s="5"/>
      <c r="S610" s="5"/>
      <c r="T610" s="5"/>
      <c r="U610" s="5"/>
      <c r="V610" s="5"/>
      <c r="W610" s="5"/>
      <c r="X610" s="5"/>
      <c r="Y610" s="5"/>
      <c r="Z610" s="5"/>
      <c r="AA610" s="5"/>
      <c r="AB610" s="5"/>
      <c r="AC610" s="5"/>
      <c r="AD610" s="5"/>
      <c r="AE610" s="5"/>
      <c r="AF610" s="5"/>
    </row>
    <row r="611" spans="1:32" ht="21" customHeight="1">
      <c r="A611" s="5" t="s">
        <v>6608</v>
      </c>
      <c r="B611" s="5" t="s">
        <v>23181</v>
      </c>
      <c r="C611" s="5" t="s">
        <v>27</v>
      </c>
      <c r="D611" s="5" t="s">
        <v>85</v>
      </c>
      <c r="E611" s="5" t="s">
        <v>45</v>
      </c>
      <c r="F611" s="5">
        <v>15</v>
      </c>
      <c r="G611" s="5">
        <v>20</v>
      </c>
      <c r="H611" s="5" t="s">
        <v>493</v>
      </c>
      <c r="I611" s="5" t="s">
        <v>108</v>
      </c>
      <c r="J611" s="5" t="s">
        <v>57</v>
      </c>
      <c r="K611" s="9" t="s">
        <v>47</v>
      </c>
      <c r="L611" s="5" t="s">
        <v>23182</v>
      </c>
      <c r="M611" s="5" t="s">
        <v>100</v>
      </c>
      <c r="N611" s="5" t="s">
        <v>55</v>
      </c>
      <c r="O611" s="5"/>
      <c r="P611" s="5" t="b">
        <f t="shared" ca="1" si="15"/>
        <v>1</v>
      </c>
      <c r="Q611" s="5"/>
      <c r="R611" s="5"/>
      <c r="S611" s="5"/>
      <c r="T611" s="5"/>
      <c r="U611" s="5"/>
      <c r="V611" s="5"/>
      <c r="W611" s="5"/>
      <c r="X611" s="5"/>
      <c r="Y611" s="5"/>
      <c r="Z611" s="5"/>
      <c r="AA611" s="5"/>
      <c r="AB611" s="5"/>
      <c r="AC611" s="5"/>
      <c r="AD611" s="5"/>
      <c r="AE611" s="5"/>
      <c r="AF611" s="5"/>
    </row>
    <row r="612" spans="1:32" ht="21" customHeight="1">
      <c r="A612" s="5" t="s">
        <v>23183</v>
      </c>
      <c r="B612" s="5" t="s">
        <v>15128</v>
      </c>
      <c r="C612" s="5" t="s">
        <v>20</v>
      </c>
      <c r="D612" s="5" t="s">
        <v>47</v>
      </c>
      <c r="E612" s="5" t="s">
        <v>45</v>
      </c>
      <c r="F612" s="5">
        <v>15</v>
      </c>
      <c r="G612" s="5">
        <v>20</v>
      </c>
      <c r="H612" s="5" t="s">
        <v>493</v>
      </c>
      <c r="I612" s="5" t="s">
        <v>66</v>
      </c>
      <c r="J612" s="5" t="s">
        <v>15129</v>
      </c>
      <c r="K612" s="5" t="s">
        <v>15132</v>
      </c>
      <c r="L612" s="5" t="s">
        <v>23184</v>
      </c>
      <c r="M612" s="5" t="s">
        <v>42</v>
      </c>
      <c r="N612" s="5" t="s">
        <v>55</v>
      </c>
      <c r="O612" s="5"/>
      <c r="P612" s="5" t="b">
        <f t="shared" ca="1" si="15"/>
        <v>1</v>
      </c>
      <c r="Q612" s="5"/>
      <c r="R612" s="5"/>
      <c r="S612" s="5"/>
      <c r="T612" s="5"/>
      <c r="U612" s="5"/>
      <c r="V612" s="5"/>
      <c r="W612" s="5"/>
      <c r="X612" s="5"/>
      <c r="Y612" s="5"/>
      <c r="Z612" s="5"/>
      <c r="AA612" s="5"/>
      <c r="AB612" s="5"/>
      <c r="AC612" s="5"/>
      <c r="AD612" s="5"/>
      <c r="AE612" s="5"/>
      <c r="AF612" s="5"/>
    </row>
    <row r="613" spans="1:32" ht="21" customHeight="1">
      <c r="A613" s="5" t="s">
        <v>20875</v>
      </c>
      <c r="B613" s="5" t="s">
        <v>23185</v>
      </c>
      <c r="C613" s="5" t="s">
        <v>20</v>
      </c>
      <c r="D613" s="5" t="s">
        <v>1173</v>
      </c>
      <c r="E613" s="5" t="s">
        <v>45</v>
      </c>
      <c r="F613" s="5">
        <v>15</v>
      </c>
      <c r="G613" s="5">
        <v>35</v>
      </c>
      <c r="H613" s="5" t="s">
        <v>3454</v>
      </c>
      <c r="I613" s="5" t="s">
        <v>31</v>
      </c>
      <c r="J613" s="5" t="s">
        <v>2273</v>
      </c>
      <c r="K613" s="5" t="s">
        <v>23186</v>
      </c>
      <c r="L613" s="5" t="s">
        <v>23187</v>
      </c>
      <c r="M613" s="5" t="s">
        <v>167</v>
      </c>
      <c r="N613" s="5" t="s">
        <v>55</v>
      </c>
      <c r="O613" s="5"/>
      <c r="P613" s="5" t="b">
        <f t="shared" ca="1" si="15"/>
        <v>1</v>
      </c>
      <c r="Q613" s="5"/>
      <c r="R613" s="5"/>
      <c r="S613" s="5"/>
      <c r="T613" s="5"/>
      <c r="U613" s="5"/>
      <c r="V613" s="5"/>
      <c r="W613" s="5"/>
      <c r="X613" s="5"/>
      <c r="Y613" s="5"/>
      <c r="Z613" s="5"/>
      <c r="AA613" s="5"/>
      <c r="AB613" s="5"/>
      <c r="AC613" s="5"/>
      <c r="AD613" s="5"/>
      <c r="AE613" s="5"/>
      <c r="AF613" s="5"/>
    </row>
    <row r="614" spans="1:32" ht="21" customHeight="1">
      <c r="A614" s="5" t="s">
        <v>4668</v>
      </c>
      <c r="B614" s="5" t="s">
        <v>16281</v>
      </c>
      <c r="C614" s="5" t="s">
        <v>20</v>
      </c>
      <c r="D614" s="5" t="s">
        <v>1173</v>
      </c>
      <c r="E614" s="5" t="s">
        <v>29</v>
      </c>
      <c r="F614" s="5">
        <v>15</v>
      </c>
      <c r="G614" s="5">
        <v>25</v>
      </c>
      <c r="H614" s="5" t="s">
        <v>151</v>
      </c>
      <c r="I614" s="5" t="s">
        <v>108</v>
      </c>
      <c r="J614" s="5" t="s">
        <v>942</v>
      </c>
      <c r="K614" s="5" t="s">
        <v>16283</v>
      </c>
      <c r="L614" s="5" t="s">
        <v>23188</v>
      </c>
      <c r="M614" s="5" t="s">
        <v>37</v>
      </c>
      <c r="N614" s="5" t="s">
        <v>55</v>
      </c>
      <c r="O614" s="5"/>
      <c r="P614" s="5" t="b">
        <f t="shared" ca="1" si="15"/>
        <v>1</v>
      </c>
      <c r="Q614" s="5" t="b">
        <f ca="1">IFERROR(__xludf.DUMMYFUNCTION("REGEXMATCH(L614,""(?i)swift"")"),TRUE)</f>
        <v>1</v>
      </c>
      <c r="R614" s="5"/>
      <c r="S614" s="5"/>
      <c r="T614" s="5"/>
      <c r="U614" s="5"/>
      <c r="V614" s="5"/>
      <c r="W614" s="5"/>
      <c r="X614" s="5"/>
      <c r="Y614" s="5"/>
      <c r="Z614" s="5"/>
      <c r="AA614" s="5"/>
      <c r="AB614" s="5"/>
      <c r="AC614" s="5"/>
      <c r="AD614" s="5"/>
      <c r="AE614" s="5"/>
      <c r="AF614" s="5"/>
    </row>
    <row r="615" spans="1:32" ht="21" customHeight="1">
      <c r="A615" s="5" t="s">
        <v>23189</v>
      </c>
      <c r="B615" s="5" t="s">
        <v>6469</v>
      </c>
      <c r="C615" s="5" t="s">
        <v>20</v>
      </c>
      <c r="D615" s="5" t="s">
        <v>1173</v>
      </c>
      <c r="E615" s="5" t="s">
        <v>45</v>
      </c>
      <c r="F615" s="5">
        <v>15</v>
      </c>
      <c r="G615" s="5">
        <v>20</v>
      </c>
      <c r="H615" s="5" t="s">
        <v>493</v>
      </c>
      <c r="I615" s="7" t="s">
        <v>24</v>
      </c>
      <c r="J615" s="5" t="s">
        <v>106</v>
      </c>
      <c r="K615" s="5" t="s">
        <v>6890</v>
      </c>
      <c r="L615" s="5" t="s">
        <v>23190</v>
      </c>
      <c r="M615" s="5" t="s">
        <v>167</v>
      </c>
      <c r="N615" s="5" t="s">
        <v>89</v>
      </c>
      <c r="O615" s="5"/>
      <c r="P615" s="5" t="b">
        <f t="shared" ca="1" si="15"/>
        <v>1</v>
      </c>
      <c r="Q615" s="5"/>
      <c r="R615" s="5"/>
      <c r="S615" s="5"/>
      <c r="T615" s="5"/>
      <c r="U615" s="5"/>
      <c r="V615" s="5"/>
      <c r="W615" s="5"/>
      <c r="X615" s="5"/>
      <c r="Y615" s="5"/>
      <c r="Z615" s="5"/>
      <c r="AA615" s="5"/>
      <c r="AB615" s="5"/>
      <c r="AC615" s="5"/>
      <c r="AD615" s="5"/>
      <c r="AE615" s="5"/>
      <c r="AF615" s="5"/>
    </row>
    <row r="616" spans="1:32" ht="21" customHeight="1">
      <c r="A616" s="5" t="s">
        <v>23191</v>
      </c>
      <c r="B616" s="5" t="s">
        <v>17489</v>
      </c>
      <c r="C616" s="5" t="s">
        <v>20</v>
      </c>
      <c r="D616" s="5" t="s">
        <v>1173</v>
      </c>
      <c r="E616" s="5" t="s">
        <v>45</v>
      </c>
      <c r="F616" s="5">
        <v>15</v>
      </c>
      <c r="G616" s="5">
        <v>20</v>
      </c>
      <c r="H616" s="5" t="s">
        <v>493</v>
      </c>
      <c r="I616" s="5" t="s">
        <v>66</v>
      </c>
      <c r="J616" s="5" t="s">
        <v>3397</v>
      </c>
      <c r="K616" s="5" t="s">
        <v>16093</v>
      </c>
      <c r="L616" s="5" t="s">
        <v>23192</v>
      </c>
      <c r="M616" s="5" t="s">
        <v>1599</v>
      </c>
      <c r="N616" s="5" t="s">
        <v>89</v>
      </c>
      <c r="O616" s="5"/>
      <c r="P616" s="5" t="b">
        <f t="shared" ca="1" si="15"/>
        <v>1</v>
      </c>
      <c r="Q616" s="5"/>
      <c r="R616" s="5"/>
      <c r="S616" s="5"/>
      <c r="T616" s="5"/>
      <c r="U616" s="5"/>
      <c r="V616" s="5"/>
      <c r="W616" s="5"/>
      <c r="X616" s="5"/>
      <c r="Y616" s="5"/>
      <c r="Z616" s="5"/>
      <c r="AA616" s="5"/>
      <c r="AB616" s="5"/>
      <c r="AC616" s="5"/>
      <c r="AD616" s="5"/>
      <c r="AE616" s="5"/>
      <c r="AF616" s="5"/>
    </row>
    <row r="617" spans="1:32" ht="21" customHeight="1">
      <c r="A617" s="5" t="s">
        <v>6608</v>
      </c>
      <c r="B617" s="5" t="s">
        <v>12697</v>
      </c>
      <c r="C617" s="5" t="s">
        <v>20</v>
      </c>
      <c r="D617" s="5" t="s">
        <v>21</v>
      </c>
      <c r="E617" s="5" t="s">
        <v>45</v>
      </c>
      <c r="F617" s="5">
        <v>15</v>
      </c>
      <c r="G617" s="5">
        <v>20</v>
      </c>
      <c r="H617" s="5" t="s">
        <v>493</v>
      </c>
      <c r="I617" s="5" t="s">
        <v>108</v>
      </c>
      <c r="J617" s="5" t="s">
        <v>117</v>
      </c>
      <c r="K617" s="5" t="s">
        <v>688</v>
      </c>
      <c r="L617" s="5" t="s">
        <v>23193</v>
      </c>
      <c r="M617" s="5" t="s">
        <v>53</v>
      </c>
      <c r="N617" s="5" t="s">
        <v>55</v>
      </c>
      <c r="O617" s="5"/>
      <c r="P617" s="5" t="b">
        <f t="shared" ca="1" si="15"/>
        <v>1</v>
      </c>
      <c r="Q617" s="5"/>
      <c r="R617" s="5"/>
      <c r="S617" s="5"/>
      <c r="T617" s="5"/>
      <c r="U617" s="5"/>
      <c r="V617" s="5"/>
      <c r="W617" s="5"/>
      <c r="X617" s="5"/>
      <c r="Y617" s="5"/>
      <c r="Z617" s="5"/>
      <c r="AA617" s="5"/>
      <c r="AB617" s="5"/>
      <c r="AC617" s="5"/>
      <c r="AD617" s="5"/>
      <c r="AE617" s="5"/>
      <c r="AF617" s="5"/>
    </row>
    <row r="618" spans="1:32" ht="21" customHeight="1">
      <c r="A618" s="5" t="s">
        <v>23194</v>
      </c>
      <c r="B618" s="5" t="s">
        <v>23195</v>
      </c>
      <c r="C618" s="5" t="s">
        <v>20</v>
      </c>
      <c r="D618" s="5" t="s">
        <v>21</v>
      </c>
      <c r="E618" s="5" t="s">
        <v>45</v>
      </c>
      <c r="F618" s="5">
        <v>15</v>
      </c>
      <c r="G618" s="5">
        <v>20</v>
      </c>
      <c r="H618" s="5" t="s">
        <v>493</v>
      </c>
      <c r="I618" s="5" t="s">
        <v>66</v>
      </c>
      <c r="J618" s="5" t="s">
        <v>106</v>
      </c>
      <c r="K618" s="5" t="s">
        <v>23196</v>
      </c>
      <c r="L618" s="5" t="s">
        <v>23197</v>
      </c>
      <c r="M618" s="5" t="s">
        <v>37</v>
      </c>
      <c r="N618" s="5" t="s">
        <v>55</v>
      </c>
      <c r="O618" s="5"/>
      <c r="P618" s="5" t="b">
        <f t="shared" ca="1" si="15"/>
        <v>1</v>
      </c>
      <c r="Q618" s="5" t="b">
        <f ca="1">IFERROR(__xludf.DUMMYFUNCTION("REGEXMATCH(L618,""(?i)swift"")"),TRUE)</f>
        <v>1</v>
      </c>
      <c r="R618" s="5"/>
      <c r="S618" s="5"/>
      <c r="T618" s="5"/>
      <c r="U618" s="5"/>
      <c r="V618" s="5"/>
      <c r="W618" s="5"/>
      <c r="X618" s="5"/>
      <c r="Y618" s="5"/>
      <c r="Z618" s="5"/>
      <c r="AA618" s="5"/>
      <c r="AB618" s="5"/>
      <c r="AC618" s="5"/>
      <c r="AD618" s="5"/>
      <c r="AE618" s="5"/>
      <c r="AF618" s="5"/>
    </row>
    <row r="619" spans="1:32" ht="21" customHeight="1">
      <c r="A619" s="5" t="s">
        <v>6608</v>
      </c>
      <c r="B619" s="5" t="s">
        <v>12630</v>
      </c>
      <c r="C619" s="5" t="s">
        <v>20</v>
      </c>
      <c r="D619" s="5" t="s">
        <v>21</v>
      </c>
      <c r="E619" s="5" t="s">
        <v>45</v>
      </c>
      <c r="F619" s="5">
        <v>15</v>
      </c>
      <c r="G619" s="5">
        <v>25</v>
      </c>
      <c r="H619" s="5" t="s">
        <v>151</v>
      </c>
      <c r="I619" s="5" t="s">
        <v>31</v>
      </c>
      <c r="J619" s="5" t="s">
        <v>161</v>
      </c>
      <c r="K619" s="5" t="s">
        <v>23198</v>
      </c>
      <c r="L619" s="5" t="s">
        <v>23199</v>
      </c>
      <c r="M619" s="5" t="s">
        <v>53</v>
      </c>
      <c r="N619" s="5" t="s">
        <v>55</v>
      </c>
      <c r="O619" s="5"/>
      <c r="P619" s="5" t="b">
        <f t="shared" ca="1" si="15"/>
        <v>1</v>
      </c>
      <c r="Q619" s="5"/>
      <c r="R619" s="5"/>
      <c r="S619" s="5"/>
      <c r="T619" s="5"/>
      <c r="U619" s="5"/>
      <c r="V619" s="5"/>
      <c r="W619" s="5"/>
      <c r="X619" s="5"/>
      <c r="Y619" s="5"/>
      <c r="Z619" s="5"/>
      <c r="AA619" s="5"/>
      <c r="AB619" s="5"/>
      <c r="AC619" s="5"/>
      <c r="AD619" s="5"/>
      <c r="AE619" s="5"/>
      <c r="AF619" s="5"/>
    </row>
    <row r="620" spans="1:32" ht="21" customHeight="1">
      <c r="A620" s="5" t="s">
        <v>23200</v>
      </c>
      <c r="B620" s="5" t="s">
        <v>5430</v>
      </c>
      <c r="C620" s="5" t="s">
        <v>20</v>
      </c>
      <c r="D620" s="5" t="s">
        <v>2283</v>
      </c>
      <c r="E620" s="5" t="s">
        <v>45</v>
      </c>
      <c r="F620" s="5">
        <v>15</v>
      </c>
      <c r="G620" s="5">
        <v>20</v>
      </c>
      <c r="H620" s="5" t="s">
        <v>493</v>
      </c>
      <c r="I620" s="5" t="s">
        <v>108</v>
      </c>
      <c r="J620" s="5" t="s">
        <v>224</v>
      </c>
      <c r="K620" s="5" t="s">
        <v>22614</v>
      </c>
      <c r="L620" s="5" t="s">
        <v>23201</v>
      </c>
      <c r="M620" s="5" t="s">
        <v>37</v>
      </c>
      <c r="N620" s="5" t="s">
        <v>44</v>
      </c>
      <c r="O620" s="5"/>
      <c r="P620" s="5" t="b">
        <f t="shared" ca="1" si="15"/>
        <v>1</v>
      </c>
      <c r="Q620" s="5" t="b">
        <f ca="1">IFERROR(__xludf.DUMMYFUNCTION("REGEXMATCH(L620,""(?i)swift"")"),TRUE)</f>
        <v>1</v>
      </c>
      <c r="R620" s="5"/>
      <c r="S620" s="5"/>
      <c r="T620" s="5"/>
      <c r="U620" s="5"/>
      <c r="V620" s="5"/>
      <c r="W620" s="5"/>
      <c r="X620" s="5"/>
      <c r="Y620" s="5"/>
      <c r="Z620" s="5"/>
      <c r="AA620" s="5"/>
      <c r="AB620" s="5"/>
      <c r="AC620" s="5"/>
      <c r="AD620" s="5"/>
      <c r="AE620" s="5"/>
      <c r="AF620" s="5"/>
    </row>
    <row r="621" spans="1:32" ht="21" customHeight="1">
      <c r="A621" s="5" t="s">
        <v>23202</v>
      </c>
      <c r="B621" s="5" t="s">
        <v>19977</v>
      </c>
      <c r="C621" s="5" t="s">
        <v>20</v>
      </c>
      <c r="D621" s="5" t="s">
        <v>21</v>
      </c>
      <c r="E621" s="5" t="s">
        <v>45</v>
      </c>
      <c r="F621" s="5">
        <v>15</v>
      </c>
      <c r="G621" s="5">
        <v>28</v>
      </c>
      <c r="H621" s="5" t="s">
        <v>652</v>
      </c>
      <c r="I621" s="5" t="s">
        <v>108</v>
      </c>
      <c r="J621" s="5" t="s">
        <v>444</v>
      </c>
      <c r="K621" s="5" t="s">
        <v>5612</v>
      </c>
      <c r="L621" s="5" t="s">
        <v>23203</v>
      </c>
      <c r="M621" s="5" t="s">
        <v>1599</v>
      </c>
      <c r="N621" s="5" t="s">
        <v>55</v>
      </c>
      <c r="O621" s="5"/>
      <c r="P621" s="5" t="b">
        <f t="shared" ca="1" si="15"/>
        <v>1</v>
      </c>
      <c r="Q621" s="5"/>
      <c r="R621" s="5"/>
      <c r="S621" s="5"/>
      <c r="T621" s="5"/>
      <c r="U621" s="5"/>
      <c r="V621" s="5"/>
      <c r="W621" s="5"/>
      <c r="X621" s="5"/>
      <c r="Y621" s="5"/>
      <c r="Z621" s="5"/>
      <c r="AA621" s="5"/>
      <c r="AB621" s="5"/>
      <c r="AC621" s="5"/>
      <c r="AD621" s="5"/>
      <c r="AE621" s="5"/>
      <c r="AF621" s="5"/>
    </row>
    <row r="622" spans="1:32" ht="21" customHeight="1">
      <c r="A622" s="5" t="s">
        <v>6608</v>
      </c>
      <c r="B622" s="5" t="s">
        <v>23204</v>
      </c>
      <c r="C622" s="5" t="s">
        <v>20</v>
      </c>
      <c r="D622" s="5" t="s">
        <v>21</v>
      </c>
      <c r="E622" s="5" t="s">
        <v>29</v>
      </c>
      <c r="F622" s="5">
        <v>15</v>
      </c>
      <c r="G622" s="5">
        <v>20</v>
      </c>
      <c r="H622" s="5" t="s">
        <v>493</v>
      </c>
      <c r="I622" s="7" t="s">
        <v>24</v>
      </c>
      <c r="J622" s="5" t="s">
        <v>48</v>
      </c>
      <c r="K622" s="5" t="s">
        <v>23205</v>
      </c>
      <c r="L622" s="5" t="s">
        <v>23206</v>
      </c>
      <c r="M622" s="5" t="s">
        <v>53</v>
      </c>
      <c r="N622" s="5" t="s">
        <v>55</v>
      </c>
      <c r="O622" s="5"/>
      <c r="P622" s="5" t="b">
        <f t="shared" ca="1" si="15"/>
        <v>1</v>
      </c>
      <c r="Q622" s="5"/>
      <c r="R622" s="5"/>
      <c r="S622" s="5"/>
      <c r="T622" s="5"/>
      <c r="U622" s="5"/>
      <c r="V622" s="5"/>
      <c r="W622" s="5"/>
      <c r="X622" s="5"/>
      <c r="Y622" s="5"/>
      <c r="Z622" s="5"/>
      <c r="AA622" s="5"/>
      <c r="AB622" s="5"/>
      <c r="AC622" s="5"/>
      <c r="AD622" s="5"/>
      <c r="AE622" s="5"/>
      <c r="AF622" s="5"/>
    </row>
    <row r="623" spans="1:32" ht="21" customHeight="1">
      <c r="A623" s="5" t="s">
        <v>23207</v>
      </c>
      <c r="B623" s="5" t="s">
        <v>23208</v>
      </c>
      <c r="C623" s="5" t="s">
        <v>20</v>
      </c>
      <c r="D623" s="5" t="s">
        <v>21</v>
      </c>
      <c r="E623" s="5" t="s">
        <v>29</v>
      </c>
      <c r="F623" s="5">
        <v>15</v>
      </c>
      <c r="G623" s="5">
        <v>20</v>
      </c>
      <c r="H623" s="5" t="s">
        <v>493</v>
      </c>
      <c r="I623" s="5" t="s">
        <v>66</v>
      </c>
      <c r="J623" s="5" t="s">
        <v>9394</v>
      </c>
      <c r="K623" s="5" t="s">
        <v>23209</v>
      </c>
      <c r="L623" s="5" t="s">
        <v>23210</v>
      </c>
      <c r="M623" s="5" t="s">
        <v>42</v>
      </c>
      <c r="N623" s="5" t="s">
        <v>44</v>
      </c>
      <c r="O623" s="5"/>
      <c r="P623" s="5" t="b">
        <f t="shared" ca="1" si="15"/>
        <v>1</v>
      </c>
      <c r="Q623" s="5"/>
      <c r="R623" s="5"/>
      <c r="S623" s="5"/>
      <c r="T623" s="5"/>
      <c r="U623" s="5"/>
      <c r="V623" s="5"/>
      <c r="W623" s="5"/>
      <c r="X623" s="5"/>
      <c r="Y623" s="5"/>
      <c r="Z623" s="5"/>
      <c r="AA623" s="5"/>
      <c r="AB623" s="5"/>
      <c r="AC623" s="5"/>
      <c r="AD623" s="5"/>
      <c r="AE623" s="5"/>
      <c r="AF623" s="5"/>
    </row>
    <row r="624" spans="1:32" ht="21" customHeight="1">
      <c r="A624" s="5" t="s">
        <v>23211</v>
      </c>
      <c r="B624" s="5" t="s">
        <v>21683</v>
      </c>
      <c r="C624" s="5" t="s">
        <v>20</v>
      </c>
      <c r="D624" s="5" t="s">
        <v>21</v>
      </c>
      <c r="E624" s="5" t="s">
        <v>45</v>
      </c>
      <c r="F624" s="5">
        <v>15</v>
      </c>
      <c r="G624" s="5">
        <v>20</v>
      </c>
      <c r="H624" s="5" t="s">
        <v>493</v>
      </c>
      <c r="I624" s="5" t="s">
        <v>31</v>
      </c>
      <c r="J624" s="5" t="s">
        <v>68</v>
      </c>
      <c r="K624" s="9" t="s">
        <v>47</v>
      </c>
      <c r="L624" s="5" t="s">
        <v>23212</v>
      </c>
      <c r="M624" s="5" t="s">
        <v>37</v>
      </c>
      <c r="N624" s="5" t="s">
        <v>55</v>
      </c>
      <c r="O624" s="5"/>
      <c r="P624" s="5" t="b">
        <f t="shared" ca="1" si="15"/>
        <v>1</v>
      </c>
      <c r="Q624" s="5" t="b">
        <f ca="1">IFERROR(__xludf.DUMMYFUNCTION("REGEXMATCH(L624,""(?i)swift"")"),TRUE)</f>
        <v>1</v>
      </c>
      <c r="R624" s="5"/>
      <c r="S624" s="5"/>
      <c r="T624" s="5"/>
      <c r="U624" s="5"/>
      <c r="V624" s="5"/>
      <c r="W624" s="5"/>
      <c r="X624" s="5"/>
      <c r="Y624" s="5"/>
      <c r="Z624" s="5"/>
      <c r="AA624" s="5"/>
      <c r="AB624" s="5"/>
      <c r="AC624" s="5"/>
      <c r="AD624" s="5"/>
      <c r="AE624" s="5"/>
      <c r="AF624" s="5"/>
    </row>
    <row r="625" spans="1:32" ht="21" customHeight="1">
      <c r="A625" s="5" t="s">
        <v>23213</v>
      </c>
      <c r="B625" s="5" t="s">
        <v>5272</v>
      </c>
      <c r="C625" s="5" t="s">
        <v>20</v>
      </c>
      <c r="D625" s="5" t="s">
        <v>1173</v>
      </c>
      <c r="E625" s="5" t="s">
        <v>45</v>
      </c>
      <c r="F625" s="5">
        <v>15</v>
      </c>
      <c r="G625" s="5">
        <v>20</v>
      </c>
      <c r="H625" s="5" t="s">
        <v>493</v>
      </c>
      <c r="I625" s="5" t="s">
        <v>108</v>
      </c>
      <c r="J625" s="5" t="s">
        <v>2426</v>
      </c>
      <c r="K625" s="5" t="s">
        <v>23214</v>
      </c>
      <c r="L625" s="5" t="s">
        <v>23215</v>
      </c>
      <c r="M625" s="5" t="s">
        <v>42</v>
      </c>
      <c r="N625" s="5" t="s">
        <v>237</v>
      </c>
      <c r="O625" s="5"/>
      <c r="P625" s="5" t="b">
        <f t="shared" ca="1" si="15"/>
        <v>1</v>
      </c>
      <c r="Q625" s="5"/>
      <c r="R625" s="5"/>
      <c r="S625" s="5"/>
      <c r="T625" s="5"/>
      <c r="U625" s="5"/>
      <c r="V625" s="5"/>
      <c r="W625" s="5"/>
      <c r="X625" s="5"/>
      <c r="Y625" s="5"/>
      <c r="Z625" s="5"/>
      <c r="AA625" s="5"/>
      <c r="AB625" s="5"/>
      <c r="AC625" s="5"/>
      <c r="AD625" s="5"/>
      <c r="AE625" s="5"/>
      <c r="AF625" s="5"/>
    </row>
    <row r="626" spans="1:32" ht="21" customHeight="1">
      <c r="A626" s="5" t="s">
        <v>20134</v>
      </c>
      <c r="B626" s="5" t="s">
        <v>23216</v>
      </c>
      <c r="C626" s="5" t="s">
        <v>20</v>
      </c>
      <c r="D626" s="5" t="s">
        <v>3833</v>
      </c>
      <c r="E626" s="5" t="s">
        <v>45</v>
      </c>
      <c r="F626" s="5">
        <v>15</v>
      </c>
      <c r="G626" s="5">
        <v>20</v>
      </c>
      <c r="H626" s="5" t="s">
        <v>493</v>
      </c>
      <c r="I626" s="5" t="s">
        <v>108</v>
      </c>
      <c r="J626" s="5" t="s">
        <v>57</v>
      </c>
      <c r="K626" s="5" t="s">
        <v>23217</v>
      </c>
      <c r="L626" s="5" t="s">
        <v>23218</v>
      </c>
      <c r="M626" s="5" t="s">
        <v>53</v>
      </c>
      <c r="N626" s="5" t="s">
        <v>55</v>
      </c>
      <c r="O626" s="5"/>
      <c r="P626" s="5" t="b">
        <f t="shared" ca="1" si="15"/>
        <v>1</v>
      </c>
      <c r="Q626" s="5"/>
      <c r="R626" s="5"/>
      <c r="S626" s="5"/>
      <c r="T626" s="5"/>
      <c r="U626" s="5"/>
      <c r="V626" s="5"/>
      <c r="W626" s="5"/>
      <c r="X626" s="5"/>
      <c r="Y626" s="5"/>
      <c r="Z626" s="5"/>
      <c r="AA626" s="5"/>
      <c r="AB626" s="5"/>
      <c r="AC626" s="5"/>
      <c r="AD626" s="5"/>
      <c r="AE626" s="5"/>
      <c r="AF626" s="5"/>
    </row>
    <row r="627" spans="1:32" ht="21" customHeight="1">
      <c r="A627" s="5" t="s">
        <v>23220</v>
      </c>
      <c r="B627" s="5" t="s">
        <v>23221</v>
      </c>
      <c r="C627" s="5" t="s">
        <v>20</v>
      </c>
      <c r="D627" s="5" t="s">
        <v>2637</v>
      </c>
      <c r="E627" s="5" t="s">
        <v>29</v>
      </c>
      <c r="F627" s="5">
        <v>15</v>
      </c>
      <c r="G627" s="5">
        <v>25</v>
      </c>
      <c r="H627" s="5" t="s">
        <v>151</v>
      </c>
      <c r="I627" s="5" t="s">
        <v>66</v>
      </c>
      <c r="J627" s="5" t="s">
        <v>110</v>
      </c>
      <c r="K627" s="5" t="s">
        <v>381</v>
      </c>
      <c r="L627" s="5" t="s">
        <v>23222</v>
      </c>
      <c r="M627" s="5" t="s">
        <v>37</v>
      </c>
      <c r="N627" s="5" t="s">
        <v>55</v>
      </c>
      <c r="O627" s="5"/>
      <c r="P627" s="5" t="b">
        <f t="shared" ca="1" si="15"/>
        <v>1</v>
      </c>
      <c r="Q627" s="5"/>
      <c r="R627" s="5"/>
      <c r="S627" s="5"/>
      <c r="T627" s="5"/>
      <c r="U627" s="5"/>
      <c r="V627" s="5"/>
      <c r="W627" s="5"/>
      <c r="X627" s="5"/>
      <c r="Y627" s="5"/>
      <c r="Z627" s="5"/>
      <c r="AA627" s="5"/>
      <c r="AB627" s="5"/>
      <c r="AC627" s="5"/>
      <c r="AD627" s="5"/>
      <c r="AE627" s="5"/>
      <c r="AF627" s="5"/>
    </row>
    <row r="628" spans="1:32" ht="21" customHeight="1">
      <c r="A628" s="5" t="s">
        <v>23223</v>
      </c>
      <c r="B628" s="5" t="s">
        <v>23224</v>
      </c>
      <c r="C628" s="5" t="s">
        <v>20</v>
      </c>
      <c r="D628" s="5" t="s">
        <v>1173</v>
      </c>
      <c r="E628" s="5" t="s">
        <v>919</v>
      </c>
      <c r="F628" s="5">
        <v>15</v>
      </c>
      <c r="G628" s="5">
        <v>20</v>
      </c>
      <c r="H628" s="5" t="s">
        <v>493</v>
      </c>
      <c r="I628" s="7" t="s">
        <v>24</v>
      </c>
      <c r="J628" s="5" t="s">
        <v>76</v>
      </c>
      <c r="K628" s="5" t="s">
        <v>23225</v>
      </c>
      <c r="L628" s="5" t="s">
        <v>23226</v>
      </c>
      <c r="M628" s="5" t="s">
        <v>37</v>
      </c>
      <c r="N628" s="5" t="s">
        <v>55</v>
      </c>
      <c r="O628" s="5"/>
      <c r="P628" s="5" t="b">
        <f t="shared" ca="1" si="15"/>
        <v>1</v>
      </c>
      <c r="Q628" s="5" t="b">
        <f ca="1">IFERROR(__xludf.DUMMYFUNCTION("REGEXMATCH(L628,""(?i)swift"")"),TRUE)</f>
        <v>1</v>
      </c>
      <c r="R628" s="5"/>
      <c r="S628" s="5"/>
      <c r="T628" s="5"/>
      <c r="U628" s="5"/>
      <c r="V628" s="5"/>
      <c r="W628" s="5"/>
      <c r="X628" s="5"/>
      <c r="Y628" s="5"/>
      <c r="Z628" s="5"/>
      <c r="AA628" s="5"/>
      <c r="AB628" s="5"/>
      <c r="AC628" s="5"/>
      <c r="AD628" s="5"/>
      <c r="AE628" s="5"/>
      <c r="AF628" s="5"/>
    </row>
    <row r="629" spans="1:32" ht="21" customHeight="1">
      <c r="A629" s="5" t="s">
        <v>6608</v>
      </c>
      <c r="B629" s="5" t="s">
        <v>23231</v>
      </c>
      <c r="C629" s="5" t="s">
        <v>20</v>
      </c>
      <c r="D629" s="5" t="s">
        <v>47</v>
      </c>
      <c r="E629" s="5" t="s">
        <v>45</v>
      </c>
      <c r="F629" s="5">
        <v>15</v>
      </c>
      <c r="G629" s="5">
        <v>20</v>
      </c>
      <c r="H629" s="5" t="s">
        <v>493</v>
      </c>
      <c r="I629" s="5" t="s">
        <v>108</v>
      </c>
      <c r="J629" s="5" t="s">
        <v>883</v>
      </c>
      <c r="K629" s="5" t="s">
        <v>23232</v>
      </c>
      <c r="L629" s="5" t="s">
        <v>23233</v>
      </c>
      <c r="M629" s="5" t="s">
        <v>53</v>
      </c>
      <c r="N629" s="5" t="s">
        <v>55</v>
      </c>
      <c r="O629" s="5"/>
      <c r="P629" s="5" t="b">
        <f t="shared" ca="1" si="15"/>
        <v>1</v>
      </c>
      <c r="Q629" s="5"/>
      <c r="R629" s="5"/>
      <c r="S629" s="5"/>
      <c r="T629" s="5"/>
      <c r="U629" s="5"/>
      <c r="V629" s="5"/>
      <c r="W629" s="5"/>
      <c r="X629" s="5"/>
      <c r="Y629" s="5"/>
      <c r="Z629" s="5"/>
      <c r="AA629" s="5"/>
      <c r="AB629" s="5"/>
      <c r="AC629" s="5"/>
      <c r="AD629" s="5"/>
      <c r="AE629" s="5"/>
      <c r="AF629" s="5"/>
    </row>
    <row r="630" spans="1:32" ht="21" customHeight="1">
      <c r="A630" s="5" t="s">
        <v>23235</v>
      </c>
      <c r="B630" s="5" t="s">
        <v>4512</v>
      </c>
      <c r="C630" s="5" t="s">
        <v>20</v>
      </c>
      <c r="D630" s="5" t="s">
        <v>1173</v>
      </c>
      <c r="E630" s="5" t="s">
        <v>45</v>
      </c>
      <c r="F630" s="5">
        <v>15</v>
      </c>
      <c r="G630" s="5">
        <v>25</v>
      </c>
      <c r="H630" s="5" t="s">
        <v>151</v>
      </c>
      <c r="I630" s="5" t="s">
        <v>108</v>
      </c>
      <c r="J630" s="5" t="s">
        <v>106</v>
      </c>
      <c r="K630" s="5" t="s">
        <v>7175</v>
      </c>
      <c r="L630" s="9" t="s">
        <v>47</v>
      </c>
      <c r="M630" s="5" t="s">
        <v>167</v>
      </c>
      <c r="N630" s="5" t="s">
        <v>237</v>
      </c>
      <c r="O630" s="5"/>
      <c r="P630" s="5" t="b">
        <f t="shared" ca="1" si="15"/>
        <v>1</v>
      </c>
      <c r="Q630" s="9"/>
      <c r="R630" s="5"/>
      <c r="S630" s="5"/>
      <c r="T630" s="5"/>
      <c r="U630" s="5"/>
      <c r="V630" s="5"/>
      <c r="W630" s="5"/>
      <c r="X630" s="5"/>
      <c r="Y630" s="5"/>
      <c r="Z630" s="5"/>
      <c r="AA630" s="5"/>
      <c r="AB630" s="5"/>
      <c r="AC630" s="5"/>
      <c r="AD630" s="5"/>
      <c r="AE630" s="5"/>
      <c r="AF630" s="5"/>
    </row>
    <row r="631" spans="1:32" ht="21" customHeight="1">
      <c r="A631" s="5" t="s">
        <v>20800</v>
      </c>
      <c r="B631" s="5" t="s">
        <v>16456</v>
      </c>
      <c r="C631" s="5" t="s">
        <v>20</v>
      </c>
      <c r="D631" s="5" t="s">
        <v>1173</v>
      </c>
      <c r="E631" s="5" t="s">
        <v>45</v>
      </c>
      <c r="F631" s="5">
        <v>15</v>
      </c>
      <c r="G631" s="5">
        <v>20</v>
      </c>
      <c r="H631" s="5" t="s">
        <v>493</v>
      </c>
      <c r="I631" s="5" t="s">
        <v>108</v>
      </c>
      <c r="J631" s="5" t="s">
        <v>3655</v>
      </c>
      <c r="K631" s="5" t="s">
        <v>20802</v>
      </c>
      <c r="L631" s="5" t="s">
        <v>23238</v>
      </c>
      <c r="M631" s="5" t="s">
        <v>42</v>
      </c>
      <c r="N631" s="5" t="s">
        <v>55</v>
      </c>
      <c r="O631" s="5"/>
      <c r="P631" s="5" t="b">
        <f t="shared" ca="1" si="15"/>
        <v>1</v>
      </c>
      <c r="Q631" s="5"/>
      <c r="R631" s="5"/>
      <c r="S631" s="5"/>
      <c r="T631" s="5"/>
      <c r="U631" s="5"/>
      <c r="V631" s="5"/>
      <c r="W631" s="5"/>
      <c r="X631" s="5"/>
      <c r="Y631" s="5"/>
      <c r="Z631" s="5"/>
      <c r="AA631" s="5"/>
      <c r="AB631" s="5"/>
      <c r="AC631" s="5"/>
      <c r="AD631" s="5"/>
      <c r="AE631" s="5"/>
      <c r="AF631" s="5"/>
    </row>
    <row r="632" spans="1:32" ht="21" customHeight="1">
      <c r="A632" s="5" t="s">
        <v>23239</v>
      </c>
      <c r="B632" s="5" t="s">
        <v>23240</v>
      </c>
      <c r="C632" s="5" t="s">
        <v>20</v>
      </c>
      <c r="D632" s="5" t="s">
        <v>47</v>
      </c>
      <c r="E632" s="5" t="s">
        <v>45</v>
      </c>
      <c r="F632" s="5">
        <v>15</v>
      </c>
      <c r="G632" s="5">
        <v>20</v>
      </c>
      <c r="H632" s="5" t="s">
        <v>493</v>
      </c>
      <c r="I632" s="5" t="s">
        <v>108</v>
      </c>
      <c r="J632" s="5" t="s">
        <v>780</v>
      </c>
      <c r="K632" s="5" t="s">
        <v>23241</v>
      </c>
      <c r="L632" s="5" t="s">
        <v>23242</v>
      </c>
      <c r="M632" s="5" t="s">
        <v>53</v>
      </c>
      <c r="N632" s="5" t="s">
        <v>271</v>
      </c>
      <c r="O632" s="5"/>
      <c r="P632" s="5" t="b">
        <f t="shared" ca="1" si="15"/>
        <v>1</v>
      </c>
      <c r="Q632" s="5"/>
      <c r="R632" s="5"/>
      <c r="S632" s="5"/>
      <c r="T632" s="5"/>
      <c r="U632" s="5"/>
      <c r="V632" s="5"/>
      <c r="W632" s="5"/>
      <c r="X632" s="5"/>
      <c r="Y632" s="5"/>
      <c r="Z632" s="5"/>
      <c r="AA632" s="5"/>
      <c r="AB632" s="5"/>
      <c r="AC632" s="5"/>
      <c r="AD632" s="5"/>
      <c r="AE632" s="5"/>
      <c r="AF632" s="5"/>
    </row>
    <row r="633" spans="1:32" ht="21" customHeight="1">
      <c r="A633" s="5" t="s">
        <v>23243</v>
      </c>
      <c r="B633" s="5" t="s">
        <v>23244</v>
      </c>
      <c r="C633" s="5" t="s">
        <v>20</v>
      </c>
      <c r="D633" s="5" t="s">
        <v>1173</v>
      </c>
      <c r="E633" s="5" t="s">
        <v>29</v>
      </c>
      <c r="F633" s="5">
        <v>15</v>
      </c>
      <c r="G633" s="5">
        <v>20</v>
      </c>
      <c r="H633" s="5" t="s">
        <v>493</v>
      </c>
      <c r="I633" s="5" t="s">
        <v>66</v>
      </c>
      <c r="J633" s="5" t="s">
        <v>117</v>
      </c>
      <c r="K633" s="5" t="s">
        <v>23245</v>
      </c>
      <c r="L633" s="5" t="s">
        <v>23246</v>
      </c>
      <c r="M633" s="5" t="s">
        <v>37</v>
      </c>
      <c r="N633" s="5" t="s">
        <v>55</v>
      </c>
      <c r="O633" s="5"/>
      <c r="P633" s="5" t="b">
        <f t="shared" ca="1" si="15"/>
        <v>1</v>
      </c>
      <c r="Q633" s="5"/>
      <c r="R633" s="5"/>
      <c r="S633" s="5"/>
      <c r="T633" s="5"/>
      <c r="U633" s="5"/>
      <c r="V633" s="5"/>
      <c r="W633" s="5"/>
      <c r="X633" s="5"/>
      <c r="Y633" s="5"/>
      <c r="Z633" s="5"/>
      <c r="AA633" s="5"/>
      <c r="AB633" s="5"/>
      <c r="AC633" s="5"/>
      <c r="AD633" s="5"/>
      <c r="AE633" s="5"/>
      <c r="AF633" s="5"/>
    </row>
    <row r="634" spans="1:32" ht="21" customHeight="1">
      <c r="A634" s="5" t="s">
        <v>6608</v>
      </c>
      <c r="B634" s="5" t="s">
        <v>23247</v>
      </c>
      <c r="C634" s="5" t="s">
        <v>41</v>
      </c>
      <c r="D634" s="5" t="s">
        <v>114</v>
      </c>
      <c r="E634" s="5" t="s">
        <v>29</v>
      </c>
      <c r="F634" s="5">
        <v>15</v>
      </c>
      <c r="G634" s="5">
        <v>25</v>
      </c>
      <c r="H634" s="5" t="s">
        <v>151</v>
      </c>
      <c r="I634" s="5" t="s">
        <v>66</v>
      </c>
      <c r="J634" s="5" t="s">
        <v>10587</v>
      </c>
      <c r="K634" s="5" t="s">
        <v>23248</v>
      </c>
      <c r="L634" s="5" t="s">
        <v>23249</v>
      </c>
      <c r="M634" s="5" t="s">
        <v>167</v>
      </c>
      <c r="N634" s="5" t="s">
        <v>55</v>
      </c>
      <c r="O634" s="5"/>
      <c r="P634" s="5" t="b">
        <f t="shared" ca="1" si="15"/>
        <v>1</v>
      </c>
      <c r="Q634" s="5"/>
      <c r="R634" s="5"/>
      <c r="S634" s="5"/>
      <c r="T634" s="5"/>
      <c r="U634" s="5"/>
      <c r="V634" s="5"/>
      <c r="W634" s="5"/>
      <c r="X634" s="5"/>
      <c r="Y634" s="5"/>
      <c r="Z634" s="5"/>
      <c r="AA634" s="5"/>
      <c r="AB634" s="5"/>
      <c r="AC634" s="5"/>
      <c r="AD634" s="5"/>
      <c r="AE634" s="5"/>
      <c r="AF634" s="5"/>
    </row>
    <row r="635" spans="1:32" ht="21" customHeight="1">
      <c r="A635" s="5" t="s">
        <v>23250</v>
      </c>
      <c r="B635" s="5" t="s">
        <v>16723</v>
      </c>
      <c r="C635" s="5" t="s">
        <v>41</v>
      </c>
      <c r="D635" s="5" t="s">
        <v>43</v>
      </c>
      <c r="E635" s="5" t="s">
        <v>29</v>
      </c>
      <c r="F635" s="5">
        <v>15</v>
      </c>
      <c r="G635" s="5">
        <v>20</v>
      </c>
      <c r="H635" s="5" t="s">
        <v>493</v>
      </c>
      <c r="I635" s="5" t="s">
        <v>1690</v>
      </c>
      <c r="J635" s="5" t="s">
        <v>76</v>
      </c>
      <c r="K635" s="5" t="s">
        <v>16725</v>
      </c>
      <c r="L635" s="5" t="s">
        <v>23253</v>
      </c>
      <c r="M635" s="5" t="s">
        <v>53</v>
      </c>
      <c r="N635" s="5" t="s">
        <v>55</v>
      </c>
      <c r="O635" s="5"/>
      <c r="P635" s="5" t="b">
        <f t="shared" ca="1" si="15"/>
        <v>1</v>
      </c>
      <c r="Q635" s="5" t="b">
        <f ca="1">IFERROR(__xludf.DUMMYFUNCTION("REGEXMATCH(L635,""(?i)swift"")"),TRUE)</f>
        <v>1</v>
      </c>
      <c r="R635" s="5"/>
      <c r="S635" s="5"/>
      <c r="T635" s="5"/>
      <c r="U635" s="5"/>
      <c r="V635" s="5"/>
      <c r="W635" s="5"/>
      <c r="X635" s="5"/>
      <c r="Y635" s="5"/>
      <c r="Z635" s="5"/>
      <c r="AA635" s="5"/>
      <c r="AB635" s="5"/>
      <c r="AC635" s="5"/>
      <c r="AD635" s="5"/>
      <c r="AE635" s="5"/>
      <c r="AF635" s="5"/>
    </row>
    <row r="636" spans="1:32" ht="21" customHeight="1">
      <c r="A636" s="5" t="s">
        <v>6608</v>
      </c>
      <c r="B636" s="5" t="s">
        <v>16395</v>
      </c>
      <c r="C636" s="5" t="s">
        <v>41</v>
      </c>
      <c r="D636" s="5" t="s">
        <v>94</v>
      </c>
      <c r="E636" s="5" t="s">
        <v>29</v>
      </c>
      <c r="F636" s="5">
        <v>15</v>
      </c>
      <c r="G636" s="5">
        <v>25</v>
      </c>
      <c r="H636" s="5" t="s">
        <v>151</v>
      </c>
      <c r="I636" s="5" t="s">
        <v>108</v>
      </c>
      <c r="J636" s="5" t="s">
        <v>87</v>
      </c>
      <c r="K636" s="5" t="s">
        <v>16396</v>
      </c>
      <c r="L636" s="5" t="s">
        <v>23257</v>
      </c>
      <c r="M636" s="5" t="s">
        <v>53</v>
      </c>
      <c r="N636" s="5" t="s">
        <v>55</v>
      </c>
      <c r="O636" s="5"/>
      <c r="P636" s="5" t="b">
        <f t="shared" ca="1" si="15"/>
        <v>1</v>
      </c>
      <c r="Q636" s="5"/>
      <c r="R636" s="5"/>
      <c r="S636" s="5"/>
      <c r="T636" s="5"/>
      <c r="U636" s="5"/>
      <c r="V636" s="5"/>
      <c r="W636" s="5"/>
      <c r="X636" s="5"/>
      <c r="Y636" s="5"/>
      <c r="Z636" s="5"/>
      <c r="AA636" s="5"/>
      <c r="AB636" s="5"/>
      <c r="AC636" s="5"/>
      <c r="AD636" s="5"/>
      <c r="AE636" s="5"/>
      <c r="AF636" s="5"/>
    </row>
    <row r="637" spans="1:32" ht="21" customHeight="1">
      <c r="A637" s="5" t="s">
        <v>23261</v>
      </c>
      <c r="B637" s="5" t="s">
        <v>12828</v>
      </c>
      <c r="C637" s="5" t="s">
        <v>41</v>
      </c>
      <c r="D637" s="5" t="s">
        <v>94</v>
      </c>
      <c r="E637" s="5" t="s">
        <v>45</v>
      </c>
      <c r="F637" s="5">
        <v>15</v>
      </c>
      <c r="G637" s="5">
        <v>25</v>
      </c>
      <c r="H637" s="5" t="s">
        <v>151</v>
      </c>
      <c r="I637" s="5" t="s">
        <v>108</v>
      </c>
      <c r="J637" s="5" t="s">
        <v>110</v>
      </c>
      <c r="K637" s="5" t="s">
        <v>12831</v>
      </c>
      <c r="L637" s="5" t="s">
        <v>23262</v>
      </c>
      <c r="M637" s="5" t="s">
        <v>100</v>
      </c>
      <c r="N637" s="5" t="s">
        <v>55</v>
      </c>
      <c r="O637" s="5"/>
      <c r="P637" s="5" t="b">
        <f t="shared" ca="1" si="15"/>
        <v>1</v>
      </c>
      <c r="Q637" s="5" t="b">
        <f ca="1">IFERROR(__xludf.DUMMYFUNCTION("REGEXMATCH(L637,""(?i)swift"")"),TRUE)</f>
        <v>1</v>
      </c>
      <c r="R637" s="5"/>
      <c r="S637" s="5"/>
      <c r="T637" s="5"/>
      <c r="U637" s="5"/>
      <c r="V637" s="5"/>
      <c r="W637" s="5"/>
      <c r="X637" s="5"/>
      <c r="Y637" s="5"/>
      <c r="Z637" s="5"/>
      <c r="AA637" s="5"/>
      <c r="AB637" s="5"/>
      <c r="AC637" s="5"/>
      <c r="AD637" s="5"/>
      <c r="AE637" s="5"/>
      <c r="AF637" s="5"/>
    </row>
    <row r="638" spans="1:32" ht="21" customHeight="1">
      <c r="A638" s="5" t="s">
        <v>6608</v>
      </c>
      <c r="B638" s="5" t="s">
        <v>9616</v>
      </c>
      <c r="C638" s="5" t="s">
        <v>41</v>
      </c>
      <c r="D638" s="5" t="s">
        <v>94</v>
      </c>
      <c r="E638" s="5" t="s">
        <v>45</v>
      </c>
      <c r="F638" s="5">
        <v>15</v>
      </c>
      <c r="G638" s="5">
        <v>22</v>
      </c>
      <c r="H638" s="5" t="s">
        <v>5164</v>
      </c>
      <c r="I638" s="5" t="s">
        <v>66</v>
      </c>
      <c r="J638" s="5" t="s">
        <v>106</v>
      </c>
      <c r="K638" s="5" t="s">
        <v>23267</v>
      </c>
      <c r="L638" s="5" t="s">
        <v>23268</v>
      </c>
      <c r="M638" s="5" t="s">
        <v>53</v>
      </c>
      <c r="N638" s="5" t="s">
        <v>55</v>
      </c>
      <c r="O638" s="5"/>
      <c r="P638" s="5" t="b">
        <f t="shared" ca="1" si="15"/>
        <v>1</v>
      </c>
      <c r="Q638" s="5"/>
      <c r="R638" s="5"/>
      <c r="S638" s="5"/>
      <c r="T638" s="5"/>
      <c r="U638" s="5"/>
      <c r="V638" s="5"/>
      <c r="W638" s="5"/>
      <c r="X638" s="5"/>
      <c r="Y638" s="5"/>
      <c r="Z638" s="5"/>
      <c r="AA638" s="5"/>
      <c r="AB638" s="5"/>
      <c r="AC638" s="5"/>
      <c r="AD638" s="5"/>
      <c r="AE638" s="5"/>
      <c r="AF638" s="5"/>
    </row>
    <row r="639" spans="1:32" ht="21" customHeight="1">
      <c r="A639" s="5" t="s">
        <v>6608</v>
      </c>
      <c r="B639" s="5" t="s">
        <v>13532</v>
      </c>
      <c r="C639" s="5" t="s">
        <v>41</v>
      </c>
      <c r="D639" s="5" t="s">
        <v>874</v>
      </c>
      <c r="E639" s="5" t="s">
        <v>45</v>
      </c>
      <c r="F639" s="5">
        <v>15</v>
      </c>
      <c r="G639" s="5">
        <v>20</v>
      </c>
      <c r="H639" s="5" t="s">
        <v>493</v>
      </c>
      <c r="I639" s="5" t="s">
        <v>108</v>
      </c>
      <c r="J639" s="5" t="s">
        <v>76</v>
      </c>
      <c r="K639" s="9" t="s">
        <v>47</v>
      </c>
      <c r="L639" s="5" t="s">
        <v>23273</v>
      </c>
      <c r="M639" s="5" t="s">
        <v>53</v>
      </c>
      <c r="N639" s="5" t="s">
        <v>55</v>
      </c>
      <c r="O639" s="5"/>
      <c r="P639" s="5" t="b">
        <f t="shared" ca="1" si="15"/>
        <v>1</v>
      </c>
      <c r="Q639" s="5"/>
      <c r="R639" s="5"/>
      <c r="S639" s="5"/>
      <c r="T639" s="5"/>
      <c r="U639" s="5"/>
      <c r="V639" s="5"/>
      <c r="W639" s="5"/>
      <c r="X639" s="5"/>
      <c r="Y639" s="5"/>
      <c r="Z639" s="5"/>
      <c r="AA639" s="5"/>
      <c r="AB639" s="5"/>
      <c r="AC639" s="5"/>
      <c r="AD639" s="5"/>
      <c r="AE639" s="5"/>
      <c r="AF639" s="5"/>
    </row>
    <row r="640" spans="1:32" ht="21" customHeight="1">
      <c r="A640" s="5" t="s">
        <v>23274</v>
      </c>
      <c r="B640" s="5" t="s">
        <v>7659</v>
      </c>
      <c r="C640" s="5" t="s">
        <v>41</v>
      </c>
      <c r="D640" s="5" t="s">
        <v>47</v>
      </c>
      <c r="E640" s="5" t="s">
        <v>45</v>
      </c>
      <c r="F640" s="5">
        <v>15</v>
      </c>
      <c r="G640" s="5">
        <v>20</v>
      </c>
      <c r="H640" s="5" t="s">
        <v>493</v>
      </c>
      <c r="I640" s="5" t="s">
        <v>31</v>
      </c>
      <c r="J640" s="5" t="s">
        <v>106</v>
      </c>
      <c r="K640" s="5" t="s">
        <v>22752</v>
      </c>
      <c r="L640" s="9" t="s">
        <v>47</v>
      </c>
      <c r="M640" s="5" t="s">
        <v>37</v>
      </c>
      <c r="N640" s="5" t="s">
        <v>237</v>
      </c>
      <c r="O640" s="5"/>
      <c r="P640" s="5" t="b">
        <f t="shared" ca="1" si="15"/>
        <v>1</v>
      </c>
      <c r="Q640" s="9"/>
      <c r="R640" s="5"/>
      <c r="S640" s="5"/>
      <c r="T640" s="5"/>
      <c r="U640" s="5"/>
      <c r="V640" s="5"/>
      <c r="W640" s="5"/>
      <c r="X640" s="5"/>
      <c r="Y640" s="5"/>
      <c r="Z640" s="5"/>
      <c r="AA640" s="5"/>
      <c r="AB640" s="5"/>
      <c r="AC640" s="5"/>
      <c r="AD640" s="5"/>
      <c r="AE640" s="5"/>
      <c r="AF640" s="5"/>
    </row>
    <row r="641" spans="1:32" ht="21" customHeight="1">
      <c r="A641" s="5" t="s">
        <v>23250</v>
      </c>
      <c r="B641" s="5" t="s">
        <v>12789</v>
      </c>
      <c r="C641" s="5" t="s">
        <v>41</v>
      </c>
      <c r="D641" s="5" t="s">
        <v>94</v>
      </c>
      <c r="E641" s="5" t="s">
        <v>29</v>
      </c>
      <c r="F641" s="5">
        <v>15</v>
      </c>
      <c r="G641" s="5">
        <v>20</v>
      </c>
      <c r="H641" s="5" t="s">
        <v>493</v>
      </c>
      <c r="I641" s="5" t="s">
        <v>66</v>
      </c>
      <c r="J641" s="5" t="s">
        <v>76</v>
      </c>
      <c r="K641" s="5" t="s">
        <v>23280</v>
      </c>
      <c r="L641" s="5" t="s">
        <v>23281</v>
      </c>
      <c r="M641" s="5" t="s">
        <v>53</v>
      </c>
      <c r="N641" s="5" t="s">
        <v>55</v>
      </c>
      <c r="O641" s="5"/>
      <c r="P641" s="5" t="b">
        <f t="shared" ca="1" si="15"/>
        <v>1</v>
      </c>
      <c r="Q641" s="5" t="b">
        <f ca="1">IFERROR(__xludf.DUMMYFUNCTION("REGEXMATCH(L641,""(?i)swift"")"),TRUE)</f>
        <v>1</v>
      </c>
      <c r="R641" s="5"/>
      <c r="S641" s="5"/>
      <c r="T641" s="5"/>
      <c r="U641" s="5"/>
      <c r="V641" s="5"/>
      <c r="W641" s="5"/>
      <c r="X641" s="5"/>
      <c r="Y641" s="5"/>
      <c r="Z641" s="5"/>
      <c r="AA641" s="5"/>
      <c r="AB641" s="5"/>
      <c r="AC641" s="5"/>
      <c r="AD641" s="5"/>
      <c r="AE641" s="5"/>
      <c r="AF641" s="5"/>
    </row>
    <row r="642" spans="1:32" ht="21" customHeight="1">
      <c r="A642" s="5" t="s">
        <v>23284</v>
      </c>
      <c r="B642" s="5" t="s">
        <v>19689</v>
      </c>
      <c r="C642" s="5" t="s">
        <v>41</v>
      </c>
      <c r="D642" s="5" t="s">
        <v>94</v>
      </c>
      <c r="E642" s="5" t="s">
        <v>45</v>
      </c>
      <c r="F642" s="5">
        <v>15</v>
      </c>
      <c r="G642" s="5">
        <v>25</v>
      </c>
      <c r="H642" s="5" t="s">
        <v>151</v>
      </c>
      <c r="I642" s="5" t="s">
        <v>108</v>
      </c>
      <c r="J642" s="5" t="s">
        <v>999</v>
      </c>
      <c r="K642" s="5" t="s">
        <v>19690</v>
      </c>
      <c r="L642" s="5" t="s">
        <v>23285</v>
      </c>
      <c r="M642" s="5" t="s">
        <v>37</v>
      </c>
      <c r="N642" s="5" t="s">
        <v>55</v>
      </c>
      <c r="O642" s="5"/>
      <c r="P642" s="5" t="b">
        <f t="shared" ca="1" si="15"/>
        <v>1</v>
      </c>
      <c r="Q642" s="5"/>
      <c r="R642" s="5"/>
      <c r="S642" s="5"/>
      <c r="T642" s="5"/>
      <c r="U642" s="5"/>
      <c r="V642" s="5"/>
      <c r="W642" s="5"/>
      <c r="X642" s="5"/>
      <c r="Y642" s="5"/>
      <c r="Z642" s="5"/>
      <c r="AA642" s="5"/>
      <c r="AB642" s="5"/>
      <c r="AC642" s="5"/>
      <c r="AD642" s="5"/>
      <c r="AE642" s="5"/>
      <c r="AF642" s="5"/>
    </row>
    <row r="643" spans="1:32" ht="21" customHeight="1">
      <c r="A643" s="5" t="s">
        <v>13569</v>
      </c>
      <c r="B643" s="5" t="s">
        <v>22237</v>
      </c>
      <c r="C643" s="5" t="s">
        <v>41</v>
      </c>
      <c r="D643" s="5" t="s">
        <v>94</v>
      </c>
      <c r="E643" s="5" t="s">
        <v>45</v>
      </c>
      <c r="F643" s="5">
        <v>15</v>
      </c>
      <c r="G643" s="5">
        <v>25</v>
      </c>
      <c r="H643" s="5" t="s">
        <v>151</v>
      </c>
      <c r="I643" s="5" t="s">
        <v>108</v>
      </c>
      <c r="J643" s="5" t="s">
        <v>947</v>
      </c>
      <c r="K643" s="5" t="s">
        <v>22239</v>
      </c>
      <c r="L643" s="5" t="s">
        <v>23292</v>
      </c>
      <c r="M643" s="5" t="s">
        <v>167</v>
      </c>
      <c r="N643" s="5" t="s">
        <v>237</v>
      </c>
      <c r="O643" s="5"/>
      <c r="P643" s="5" t="b">
        <f t="shared" ca="1" si="15"/>
        <v>1</v>
      </c>
      <c r="Q643" s="5"/>
      <c r="R643" s="5"/>
      <c r="S643" s="5"/>
      <c r="T643" s="5"/>
      <c r="U643" s="5"/>
      <c r="V643" s="5"/>
      <c r="W643" s="5"/>
      <c r="X643" s="5"/>
      <c r="Y643" s="5"/>
      <c r="Z643" s="5"/>
      <c r="AA643" s="5"/>
      <c r="AB643" s="5"/>
      <c r="AC643" s="5"/>
      <c r="AD643" s="5"/>
      <c r="AE643" s="5"/>
      <c r="AF643" s="5"/>
    </row>
    <row r="644" spans="1:32" ht="21" customHeight="1">
      <c r="A644" s="5" t="s">
        <v>20134</v>
      </c>
      <c r="B644" s="5" t="s">
        <v>6174</v>
      </c>
      <c r="C644" s="5" t="s">
        <v>41</v>
      </c>
      <c r="D644" s="5" t="s">
        <v>47</v>
      </c>
      <c r="E644" s="5" t="s">
        <v>45</v>
      </c>
      <c r="F644" s="5">
        <v>15</v>
      </c>
      <c r="G644" s="5">
        <v>25</v>
      </c>
      <c r="H644" s="5" t="s">
        <v>151</v>
      </c>
      <c r="I644" s="5" t="s">
        <v>66</v>
      </c>
      <c r="J644" s="5" t="s">
        <v>899</v>
      </c>
      <c r="K644" s="5" t="s">
        <v>23296</v>
      </c>
      <c r="L644" s="5" t="s">
        <v>23297</v>
      </c>
      <c r="M644" s="5" t="s">
        <v>1599</v>
      </c>
      <c r="N644" s="5" t="s">
        <v>237</v>
      </c>
      <c r="O644" s="5"/>
      <c r="P644" s="5" t="b">
        <f t="shared" ca="1" si="15"/>
        <v>1</v>
      </c>
      <c r="Q644" s="5"/>
      <c r="R644" s="5"/>
      <c r="S644" s="5"/>
      <c r="T644" s="5"/>
      <c r="U644" s="5"/>
      <c r="V644" s="5"/>
      <c r="W644" s="5"/>
      <c r="X644" s="5"/>
      <c r="Y644" s="5"/>
      <c r="Z644" s="5"/>
      <c r="AA644" s="5"/>
      <c r="AB644" s="5"/>
      <c r="AC644" s="5"/>
      <c r="AD644" s="5"/>
      <c r="AE644" s="5"/>
      <c r="AF644" s="5"/>
    </row>
    <row r="645" spans="1:32" ht="21" customHeight="1">
      <c r="A645" s="5" t="s">
        <v>23298</v>
      </c>
      <c r="B645" s="5" t="s">
        <v>23299</v>
      </c>
      <c r="C645" s="5" t="s">
        <v>41</v>
      </c>
      <c r="D645" s="5" t="s">
        <v>94</v>
      </c>
      <c r="E645" s="5" t="s">
        <v>29</v>
      </c>
      <c r="F645" s="5">
        <v>15</v>
      </c>
      <c r="G645" s="5">
        <v>30</v>
      </c>
      <c r="H645" s="5" t="s">
        <v>2134</v>
      </c>
      <c r="I645" s="5" t="s">
        <v>108</v>
      </c>
      <c r="J645" s="5" t="s">
        <v>57</v>
      </c>
      <c r="K645" s="5" t="s">
        <v>23300</v>
      </c>
      <c r="L645" s="5" t="s">
        <v>23301</v>
      </c>
      <c r="M645" s="5" t="s">
        <v>100</v>
      </c>
      <c r="N645" s="5" t="s">
        <v>55</v>
      </c>
      <c r="O645" s="5"/>
      <c r="P645" s="5" t="b">
        <f t="shared" ca="1" si="15"/>
        <v>1</v>
      </c>
      <c r="Q645" s="5" t="b">
        <f ca="1">IFERROR(__xludf.DUMMYFUNCTION("REGEXMATCH(L645,""(?i)swift"")"),TRUE)</f>
        <v>1</v>
      </c>
      <c r="R645" s="5"/>
      <c r="S645" s="5"/>
      <c r="T645" s="5"/>
      <c r="U645" s="5"/>
      <c r="V645" s="5"/>
      <c r="W645" s="5"/>
      <c r="X645" s="5"/>
      <c r="Y645" s="5"/>
      <c r="Z645" s="5"/>
      <c r="AA645" s="5"/>
      <c r="AB645" s="5"/>
      <c r="AC645" s="5"/>
      <c r="AD645" s="5"/>
      <c r="AE645" s="5"/>
      <c r="AF645" s="5"/>
    </row>
    <row r="646" spans="1:32" ht="21" customHeight="1">
      <c r="A646" s="5" t="s">
        <v>23302</v>
      </c>
      <c r="B646" s="5" t="s">
        <v>21004</v>
      </c>
      <c r="C646" s="5" t="s">
        <v>41</v>
      </c>
      <c r="D646" s="5" t="s">
        <v>47</v>
      </c>
      <c r="E646" s="5" t="s">
        <v>45</v>
      </c>
      <c r="F646" s="5">
        <v>15</v>
      </c>
      <c r="G646" s="5">
        <v>25</v>
      </c>
      <c r="H646" s="5" t="s">
        <v>151</v>
      </c>
      <c r="I646" s="5" t="s">
        <v>108</v>
      </c>
      <c r="J646" s="5" t="s">
        <v>76</v>
      </c>
      <c r="K646" s="5" t="s">
        <v>21005</v>
      </c>
      <c r="L646" s="5" t="s">
        <v>23303</v>
      </c>
      <c r="M646" s="5" t="s">
        <v>37</v>
      </c>
      <c r="N646" s="5" t="s">
        <v>55</v>
      </c>
      <c r="O646" s="5"/>
      <c r="P646" s="5" t="b">
        <f t="shared" ca="1" si="15"/>
        <v>1</v>
      </c>
      <c r="Q646" s="5"/>
      <c r="R646" s="5"/>
      <c r="S646" s="5"/>
      <c r="T646" s="5"/>
      <c r="U646" s="5"/>
      <c r="V646" s="5"/>
      <c r="W646" s="5"/>
      <c r="X646" s="5"/>
      <c r="Y646" s="5"/>
      <c r="Z646" s="5"/>
      <c r="AA646" s="5"/>
      <c r="AB646" s="5"/>
      <c r="AC646" s="5"/>
      <c r="AD646" s="5"/>
      <c r="AE646" s="5"/>
      <c r="AF646" s="5"/>
    </row>
    <row r="647" spans="1:32" ht="21" customHeight="1">
      <c r="A647" s="5" t="s">
        <v>23304</v>
      </c>
      <c r="B647" s="5" t="s">
        <v>23305</v>
      </c>
      <c r="C647" s="5" t="s">
        <v>41</v>
      </c>
      <c r="D647" s="5" t="s">
        <v>94</v>
      </c>
      <c r="E647" s="5" t="s">
        <v>29</v>
      </c>
      <c r="F647" s="5">
        <v>15</v>
      </c>
      <c r="G647" s="5">
        <v>25</v>
      </c>
      <c r="H647" s="5" t="s">
        <v>151</v>
      </c>
      <c r="I647" s="5" t="s">
        <v>108</v>
      </c>
      <c r="J647" s="5" t="s">
        <v>106</v>
      </c>
      <c r="K647" s="5" t="s">
        <v>23306</v>
      </c>
      <c r="L647" s="5" t="s">
        <v>23307</v>
      </c>
      <c r="M647" s="5" t="s">
        <v>53</v>
      </c>
      <c r="N647" s="5" t="s">
        <v>55</v>
      </c>
      <c r="O647" s="5"/>
      <c r="P647" s="5" t="b">
        <f t="shared" ca="1" si="15"/>
        <v>1</v>
      </c>
      <c r="Q647" s="5"/>
      <c r="R647" s="5"/>
      <c r="S647" s="5"/>
      <c r="T647" s="5"/>
      <c r="U647" s="5"/>
      <c r="V647" s="5"/>
      <c r="W647" s="5"/>
      <c r="X647" s="5"/>
      <c r="Y647" s="5"/>
      <c r="Z647" s="5"/>
      <c r="AA647" s="5"/>
      <c r="AB647" s="5"/>
      <c r="AC647" s="5"/>
      <c r="AD647" s="5"/>
      <c r="AE647" s="5"/>
      <c r="AF647" s="5"/>
    </row>
    <row r="648" spans="1:32" ht="21" customHeight="1">
      <c r="A648" s="5" t="s">
        <v>23308</v>
      </c>
      <c r="B648" s="5" t="s">
        <v>11407</v>
      </c>
      <c r="C648" s="5" t="s">
        <v>41</v>
      </c>
      <c r="D648" s="5" t="s">
        <v>94</v>
      </c>
      <c r="E648" s="5" t="s">
        <v>45</v>
      </c>
      <c r="F648" s="5">
        <v>15</v>
      </c>
      <c r="G648" s="5">
        <v>20</v>
      </c>
      <c r="H648" s="5" t="s">
        <v>493</v>
      </c>
      <c r="I648" s="5" t="s">
        <v>108</v>
      </c>
      <c r="J648" s="5" t="s">
        <v>76</v>
      </c>
      <c r="K648" s="5" t="s">
        <v>23309</v>
      </c>
      <c r="L648" s="5" t="s">
        <v>23311</v>
      </c>
      <c r="M648" s="5" t="s">
        <v>53</v>
      </c>
      <c r="N648" s="5" t="s">
        <v>55</v>
      </c>
      <c r="O648" s="5"/>
      <c r="P648" s="5" t="b">
        <f t="shared" ca="1" si="15"/>
        <v>1</v>
      </c>
      <c r="Q648" s="5"/>
      <c r="R648" s="5"/>
      <c r="S648" s="5"/>
      <c r="T648" s="5"/>
      <c r="U648" s="5"/>
      <c r="V648" s="5"/>
      <c r="W648" s="5"/>
      <c r="X648" s="5"/>
      <c r="Y648" s="5"/>
      <c r="Z648" s="5"/>
      <c r="AA648" s="5"/>
      <c r="AB648" s="5"/>
      <c r="AC648" s="5"/>
      <c r="AD648" s="5"/>
      <c r="AE648" s="5"/>
      <c r="AF648" s="5"/>
    </row>
    <row r="649" spans="1:32" ht="21" customHeight="1">
      <c r="A649" s="5" t="s">
        <v>13569</v>
      </c>
      <c r="B649" s="5" t="s">
        <v>23314</v>
      </c>
      <c r="C649" s="5" t="s">
        <v>41</v>
      </c>
      <c r="D649" s="5" t="s">
        <v>874</v>
      </c>
      <c r="E649" s="5" t="s">
        <v>29</v>
      </c>
      <c r="F649" s="5">
        <v>15</v>
      </c>
      <c r="G649" s="5">
        <v>20</v>
      </c>
      <c r="H649" s="5" t="s">
        <v>493</v>
      </c>
      <c r="I649" s="5" t="s">
        <v>66</v>
      </c>
      <c r="J649" s="5" t="s">
        <v>430</v>
      </c>
      <c r="K649" s="5" t="s">
        <v>23315</v>
      </c>
      <c r="L649" s="5" t="s">
        <v>23316</v>
      </c>
      <c r="M649" s="5" t="s">
        <v>53</v>
      </c>
      <c r="N649" s="5" t="s">
        <v>55</v>
      </c>
      <c r="O649" s="5"/>
      <c r="P649" s="5" t="b">
        <f t="shared" ca="1" si="15"/>
        <v>1</v>
      </c>
      <c r="Q649" s="5"/>
      <c r="R649" s="5"/>
      <c r="S649" s="5"/>
      <c r="T649" s="5"/>
      <c r="U649" s="5"/>
      <c r="V649" s="5"/>
      <c r="W649" s="5"/>
      <c r="X649" s="5"/>
      <c r="Y649" s="5"/>
      <c r="Z649" s="5"/>
      <c r="AA649" s="5"/>
      <c r="AB649" s="5"/>
      <c r="AC649" s="5"/>
      <c r="AD649" s="5"/>
      <c r="AE649" s="5"/>
      <c r="AF649" s="5"/>
    </row>
    <row r="650" spans="1:32" ht="21" customHeight="1">
      <c r="A650" s="5" t="s">
        <v>23317</v>
      </c>
      <c r="B650" s="5" t="s">
        <v>23318</v>
      </c>
      <c r="C650" s="5" t="s">
        <v>41</v>
      </c>
      <c r="D650" s="5" t="s">
        <v>94</v>
      </c>
      <c r="E650" s="5" t="s">
        <v>29</v>
      </c>
      <c r="F650" s="5">
        <v>15</v>
      </c>
      <c r="G650" s="5">
        <v>30</v>
      </c>
      <c r="H650" s="5" t="s">
        <v>2134</v>
      </c>
      <c r="I650" s="5" t="s">
        <v>108</v>
      </c>
      <c r="J650" s="5" t="s">
        <v>6296</v>
      </c>
      <c r="K650" s="5" t="s">
        <v>23320</v>
      </c>
      <c r="L650" s="5" t="s">
        <v>23322</v>
      </c>
      <c r="M650" s="5" t="s">
        <v>53</v>
      </c>
      <c r="N650" s="5" t="s">
        <v>55</v>
      </c>
      <c r="O650" s="5"/>
      <c r="P650" s="5" t="b">
        <f t="shared" ca="1" si="15"/>
        <v>1</v>
      </c>
      <c r="Q650" s="5" t="b">
        <f ca="1">IFERROR(__xludf.DUMMYFUNCTION("REGEXMATCH(L650,""(?i)swift"")"),TRUE)</f>
        <v>1</v>
      </c>
      <c r="R650" s="5"/>
      <c r="S650" s="5"/>
      <c r="T650" s="5"/>
      <c r="U650" s="5"/>
      <c r="V650" s="5"/>
      <c r="W650" s="5"/>
      <c r="X650" s="5"/>
      <c r="Y650" s="5"/>
      <c r="Z650" s="5"/>
      <c r="AA650" s="5"/>
      <c r="AB650" s="5"/>
      <c r="AC650" s="5"/>
      <c r="AD650" s="5"/>
      <c r="AE650" s="5"/>
      <c r="AF650" s="5"/>
    </row>
    <row r="651" spans="1:32" ht="21" customHeight="1">
      <c r="A651" s="5" t="s">
        <v>6608</v>
      </c>
      <c r="B651" s="5" t="s">
        <v>17658</v>
      </c>
      <c r="C651" s="5" t="s">
        <v>41</v>
      </c>
      <c r="D651" s="5" t="s">
        <v>114</v>
      </c>
      <c r="E651" s="5" t="s">
        <v>45</v>
      </c>
      <c r="F651" s="5">
        <v>15</v>
      </c>
      <c r="G651" s="5">
        <v>30</v>
      </c>
      <c r="H651" s="5" t="s">
        <v>2134</v>
      </c>
      <c r="I651" s="5" t="s">
        <v>31</v>
      </c>
      <c r="J651" s="5" t="s">
        <v>76</v>
      </c>
      <c r="K651" s="5" t="s">
        <v>17661</v>
      </c>
      <c r="L651" s="5" t="s">
        <v>23325</v>
      </c>
      <c r="M651" s="5" t="s">
        <v>42</v>
      </c>
      <c r="N651" s="5" t="s">
        <v>55</v>
      </c>
      <c r="O651" s="5"/>
      <c r="P651" s="5" t="b">
        <f t="shared" ca="1" si="15"/>
        <v>1</v>
      </c>
      <c r="Q651" s="5"/>
      <c r="R651" s="5"/>
      <c r="S651" s="5"/>
      <c r="T651" s="5"/>
      <c r="U651" s="5"/>
      <c r="V651" s="5"/>
      <c r="W651" s="5"/>
      <c r="X651" s="5"/>
      <c r="Y651" s="5"/>
      <c r="Z651" s="5"/>
      <c r="AA651" s="5"/>
      <c r="AB651" s="5"/>
      <c r="AC651" s="5"/>
      <c r="AD651" s="5"/>
      <c r="AE651" s="5"/>
      <c r="AF651" s="5"/>
    </row>
    <row r="652" spans="1:32" ht="21" customHeight="1">
      <c r="A652" s="5" t="s">
        <v>23326</v>
      </c>
      <c r="B652" s="5" t="s">
        <v>23327</v>
      </c>
      <c r="C652" s="5" t="s">
        <v>41</v>
      </c>
      <c r="D652" s="5" t="s">
        <v>43</v>
      </c>
      <c r="E652" s="5" t="s">
        <v>45</v>
      </c>
      <c r="F652" s="5">
        <v>15</v>
      </c>
      <c r="G652" s="5">
        <v>30</v>
      </c>
      <c r="H652" s="5" t="s">
        <v>2134</v>
      </c>
      <c r="I652" s="5" t="s">
        <v>108</v>
      </c>
      <c r="J652" s="5" t="s">
        <v>2924</v>
      </c>
      <c r="K652" s="9" t="s">
        <v>47</v>
      </c>
      <c r="L652" s="5" t="s">
        <v>23329</v>
      </c>
      <c r="M652" s="5" t="s">
        <v>42</v>
      </c>
      <c r="N652" s="5" t="s">
        <v>55</v>
      </c>
      <c r="O652" s="5"/>
      <c r="P652" s="5" t="b">
        <f t="shared" ca="1" si="15"/>
        <v>1</v>
      </c>
      <c r="Q652" s="5"/>
      <c r="R652" s="5"/>
      <c r="S652" s="5"/>
      <c r="T652" s="5"/>
      <c r="U652" s="5"/>
      <c r="V652" s="5"/>
      <c r="W652" s="5"/>
      <c r="X652" s="5"/>
      <c r="Y652" s="5"/>
      <c r="Z652" s="5"/>
      <c r="AA652" s="5"/>
      <c r="AB652" s="5"/>
      <c r="AC652" s="5"/>
      <c r="AD652" s="5"/>
      <c r="AE652" s="5"/>
      <c r="AF652" s="5"/>
    </row>
    <row r="653" spans="1:32" ht="21" customHeight="1">
      <c r="A653" s="5" t="s">
        <v>20783</v>
      </c>
      <c r="B653" s="5" t="s">
        <v>20784</v>
      </c>
      <c r="C653" s="5" t="s">
        <v>170</v>
      </c>
      <c r="D653" s="5" t="s">
        <v>390</v>
      </c>
      <c r="E653" s="5" t="s">
        <v>45</v>
      </c>
      <c r="F653" s="5">
        <v>15</v>
      </c>
      <c r="G653" s="5">
        <v>20</v>
      </c>
      <c r="H653" s="5" t="s">
        <v>493</v>
      </c>
      <c r="I653" s="5" t="s">
        <v>66</v>
      </c>
      <c r="J653" s="5" t="s">
        <v>516</v>
      </c>
      <c r="K653" s="5" t="s">
        <v>20785</v>
      </c>
      <c r="L653" s="5" t="s">
        <v>20786</v>
      </c>
      <c r="M653" s="5" t="s">
        <v>42</v>
      </c>
      <c r="N653" s="5" t="s">
        <v>89</v>
      </c>
      <c r="O653" s="5"/>
      <c r="P653" s="5" t="b">
        <f t="shared" ca="1" si="15"/>
        <v>1</v>
      </c>
      <c r="Q653" s="5" t="b">
        <f ca="1">IFERROR(__xludf.DUMMYFUNCTION("REGEXMATCH(L653,""(?i)swift"")"),TRUE)</f>
        <v>1</v>
      </c>
      <c r="R653" s="5"/>
      <c r="S653" s="5"/>
      <c r="T653" s="5"/>
      <c r="U653" s="5"/>
      <c r="V653" s="5"/>
      <c r="W653" s="5"/>
      <c r="X653" s="5"/>
      <c r="Y653" s="5"/>
      <c r="Z653" s="5"/>
      <c r="AA653" s="5"/>
      <c r="AB653" s="5"/>
      <c r="AC653" s="5"/>
      <c r="AD653" s="5"/>
      <c r="AE653" s="5"/>
      <c r="AF653" s="5"/>
    </row>
    <row r="654" spans="1:32" ht="21" customHeight="1">
      <c r="A654" s="5" t="s">
        <v>6608</v>
      </c>
      <c r="B654" s="5" t="s">
        <v>14744</v>
      </c>
      <c r="C654" s="5" t="s">
        <v>170</v>
      </c>
      <c r="D654" s="5" t="s">
        <v>390</v>
      </c>
      <c r="E654" s="5" t="s">
        <v>45</v>
      </c>
      <c r="F654" s="5">
        <v>15</v>
      </c>
      <c r="G654" s="5">
        <v>20</v>
      </c>
      <c r="H654" s="5" t="s">
        <v>493</v>
      </c>
      <c r="I654" s="5" t="s">
        <v>108</v>
      </c>
      <c r="J654" s="5" t="s">
        <v>110</v>
      </c>
      <c r="K654" s="5" t="s">
        <v>19627</v>
      </c>
      <c r="L654" s="5" t="s">
        <v>23336</v>
      </c>
      <c r="M654" s="5" t="s">
        <v>53</v>
      </c>
      <c r="N654" s="5" t="s">
        <v>55</v>
      </c>
      <c r="O654" s="5"/>
      <c r="P654" s="5" t="b">
        <f t="shared" ca="1" si="15"/>
        <v>1</v>
      </c>
      <c r="Q654" s="5"/>
      <c r="R654" s="5"/>
      <c r="S654" s="5"/>
      <c r="T654" s="5"/>
      <c r="U654" s="5"/>
      <c r="V654" s="5"/>
      <c r="W654" s="5"/>
      <c r="X654" s="5"/>
      <c r="Y654" s="5"/>
      <c r="Z654" s="5"/>
      <c r="AA654" s="5"/>
      <c r="AB654" s="5"/>
      <c r="AC654" s="5"/>
      <c r="AD654" s="5"/>
      <c r="AE654" s="5"/>
      <c r="AF654" s="5"/>
    </row>
    <row r="655" spans="1:32" ht="21" customHeight="1">
      <c r="A655" s="5" t="s">
        <v>23337</v>
      </c>
      <c r="B655" s="5" t="s">
        <v>7948</v>
      </c>
      <c r="C655" s="5" t="s">
        <v>170</v>
      </c>
      <c r="D655" s="5" t="s">
        <v>47</v>
      </c>
      <c r="E655" s="5" t="s">
        <v>29</v>
      </c>
      <c r="F655" s="5">
        <v>15</v>
      </c>
      <c r="G655" s="5">
        <v>20</v>
      </c>
      <c r="H655" s="5" t="s">
        <v>493</v>
      </c>
      <c r="I655" s="5" t="s">
        <v>108</v>
      </c>
      <c r="J655" s="5" t="s">
        <v>68</v>
      </c>
      <c r="K655" s="5" t="s">
        <v>7949</v>
      </c>
      <c r="L655" s="5" t="s">
        <v>23338</v>
      </c>
      <c r="M655" s="5" t="s">
        <v>167</v>
      </c>
      <c r="N655" s="5" t="s">
        <v>55</v>
      </c>
      <c r="O655" s="5"/>
      <c r="P655" s="5" t="b">
        <f t="shared" ca="1" si="15"/>
        <v>1</v>
      </c>
      <c r="Q655" s="5"/>
      <c r="R655" s="5"/>
      <c r="S655" s="5"/>
      <c r="T655" s="5"/>
      <c r="U655" s="5"/>
      <c r="V655" s="5"/>
      <c r="W655" s="5"/>
      <c r="X655" s="5"/>
      <c r="Y655" s="5"/>
      <c r="Z655" s="5"/>
      <c r="AA655" s="5"/>
      <c r="AB655" s="5"/>
      <c r="AC655" s="5"/>
      <c r="AD655" s="5"/>
      <c r="AE655" s="5"/>
      <c r="AF655" s="5"/>
    </row>
    <row r="656" spans="1:32" ht="21" customHeight="1">
      <c r="A656" s="5" t="s">
        <v>18606</v>
      </c>
      <c r="B656" s="5" t="s">
        <v>18608</v>
      </c>
      <c r="C656" s="5" t="s">
        <v>170</v>
      </c>
      <c r="D656" s="5" t="s">
        <v>390</v>
      </c>
      <c r="E656" s="5" t="s">
        <v>45</v>
      </c>
      <c r="F656" s="5">
        <v>15</v>
      </c>
      <c r="G656" s="5">
        <v>30</v>
      </c>
      <c r="H656" s="5" t="s">
        <v>2134</v>
      </c>
      <c r="I656" s="5" t="s">
        <v>1690</v>
      </c>
      <c r="J656" s="5" t="s">
        <v>117</v>
      </c>
      <c r="K656" s="5" t="s">
        <v>18610</v>
      </c>
      <c r="L656" s="5" t="s">
        <v>18612</v>
      </c>
      <c r="M656" s="5" t="s">
        <v>37</v>
      </c>
      <c r="N656" s="5" t="s">
        <v>55</v>
      </c>
      <c r="O656" s="5"/>
      <c r="P656" s="5" t="b">
        <f t="shared" ca="1" si="15"/>
        <v>1</v>
      </c>
      <c r="Q656" s="5" t="b">
        <f ca="1">IFERROR(__xludf.DUMMYFUNCTION("REGEXMATCH(L656,""(?i)swift"")"),TRUE)</f>
        <v>1</v>
      </c>
      <c r="R656" s="5"/>
      <c r="S656" s="5"/>
      <c r="T656" s="5"/>
      <c r="U656" s="5"/>
      <c r="V656" s="5"/>
      <c r="W656" s="5"/>
      <c r="X656" s="5"/>
      <c r="Y656" s="5"/>
      <c r="Z656" s="5"/>
      <c r="AA656" s="5"/>
      <c r="AB656" s="5"/>
      <c r="AC656" s="5"/>
      <c r="AD656" s="5"/>
      <c r="AE656" s="5"/>
      <c r="AF656" s="5"/>
    </row>
    <row r="657" spans="1:32" ht="21" customHeight="1">
      <c r="A657" s="5" t="s">
        <v>6608</v>
      </c>
      <c r="B657" s="5" t="s">
        <v>5593</v>
      </c>
      <c r="C657" s="5" t="s">
        <v>170</v>
      </c>
      <c r="D657" s="5" t="s">
        <v>390</v>
      </c>
      <c r="E657" s="5" t="s">
        <v>45</v>
      </c>
      <c r="F657" s="5">
        <v>15</v>
      </c>
      <c r="G657" s="5">
        <v>20</v>
      </c>
      <c r="H657" s="5" t="s">
        <v>493</v>
      </c>
      <c r="I657" s="5" t="s">
        <v>108</v>
      </c>
      <c r="J657" s="5" t="s">
        <v>686</v>
      </c>
      <c r="K657" s="5" t="s">
        <v>17315</v>
      </c>
      <c r="L657" s="5" t="s">
        <v>23345</v>
      </c>
      <c r="M657" s="5" t="s">
        <v>37</v>
      </c>
      <c r="N657" s="5" t="s">
        <v>55</v>
      </c>
      <c r="O657" s="5"/>
      <c r="P657" s="5" t="b">
        <f t="shared" ca="1" si="15"/>
        <v>1</v>
      </c>
      <c r="Q657" s="5"/>
      <c r="R657" s="5"/>
      <c r="S657" s="5"/>
      <c r="T657" s="5"/>
      <c r="U657" s="5"/>
      <c r="V657" s="5"/>
      <c r="W657" s="5"/>
      <c r="X657" s="5"/>
      <c r="Y657" s="5"/>
      <c r="Z657" s="5"/>
      <c r="AA657" s="5"/>
      <c r="AB657" s="5"/>
      <c r="AC657" s="5"/>
      <c r="AD657" s="5"/>
      <c r="AE657" s="5"/>
      <c r="AF657" s="5"/>
    </row>
    <row r="658" spans="1:32" ht="21" customHeight="1">
      <c r="A658" s="5" t="s">
        <v>20134</v>
      </c>
      <c r="B658" s="5" t="s">
        <v>17107</v>
      </c>
      <c r="C658" s="5" t="s">
        <v>170</v>
      </c>
      <c r="D658" s="5" t="s">
        <v>390</v>
      </c>
      <c r="E658" s="5" t="s">
        <v>45</v>
      </c>
      <c r="F658" s="5">
        <v>15</v>
      </c>
      <c r="G658" s="5">
        <v>25</v>
      </c>
      <c r="H658" s="5" t="s">
        <v>151</v>
      </c>
      <c r="I658" s="5" t="s">
        <v>108</v>
      </c>
      <c r="J658" s="5" t="s">
        <v>134</v>
      </c>
      <c r="K658" s="5" t="s">
        <v>17108</v>
      </c>
      <c r="L658" s="5" t="s">
        <v>23350</v>
      </c>
      <c r="M658" s="9" t="s">
        <v>47</v>
      </c>
      <c r="N658" s="5" t="s">
        <v>55</v>
      </c>
      <c r="O658" s="5"/>
      <c r="P658" s="5" t="b">
        <f t="shared" ca="1" si="15"/>
        <v>1</v>
      </c>
      <c r="Q658" s="5"/>
      <c r="R658" s="5"/>
      <c r="S658" s="5"/>
      <c r="T658" s="5"/>
      <c r="U658" s="5"/>
      <c r="V658" s="5"/>
      <c r="W658" s="5"/>
      <c r="X658" s="5"/>
      <c r="Y658" s="5"/>
      <c r="Z658" s="5"/>
      <c r="AA658" s="5"/>
      <c r="AB658" s="5"/>
      <c r="AC658" s="5"/>
      <c r="AD658" s="5"/>
      <c r="AE658" s="5"/>
      <c r="AF658" s="5"/>
    </row>
    <row r="659" spans="1:32" ht="21" customHeight="1">
      <c r="A659" s="5" t="s">
        <v>6608</v>
      </c>
      <c r="B659" s="5" t="s">
        <v>23353</v>
      </c>
      <c r="C659" s="5" t="s">
        <v>170</v>
      </c>
      <c r="D659" s="5" t="s">
        <v>47</v>
      </c>
      <c r="E659" s="5" t="s">
        <v>45</v>
      </c>
      <c r="F659" s="5">
        <v>15</v>
      </c>
      <c r="G659" s="5">
        <v>22</v>
      </c>
      <c r="H659" s="5" t="s">
        <v>5164</v>
      </c>
      <c r="I659" s="5" t="s">
        <v>66</v>
      </c>
      <c r="J659" s="5" t="s">
        <v>106</v>
      </c>
      <c r="K659" s="5" t="s">
        <v>23354</v>
      </c>
      <c r="L659" s="5" t="s">
        <v>23356</v>
      </c>
      <c r="M659" s="5" t="s">
        <v>53</v>
      </c>
      <c r="N659" s="5" t="s">
        <v>55</v>
      </c>
      <c r="O659" s="5"/>
      <c r="P659" s="5" t="b">
        <f t="shared" ca="1" si="15"/>
        <v>1</v>
      </c>
      <c r="Q659" s="5"/>
      <c r="R659" s="5"/>
      <c r="S659" s="5"/>
      <c r="T659" s="5"/>
      <c r="U659" s="5"/>
      <c r="V659" s="5"/>
      <c r="W659" s="5"/>
      <c r="X659" s="5"/>
      <c r="Y659" s="5"/>
      <c r="Z659" s="5"/>
      <c r="AA659" s="5"/>
      <c r="AB659" s="5"/>
      <c r="AC659" s="5"/>
      <c r="AD659" s="5"/>
      <c r="AE659" s="5"/>
      <c r="AF659" s="5"/>
    </row>
    <row r="660" spans="1:32" ht="21" customHeight="1">
      <c r="A660" s="5" t="s">
        <v>23357</v>
      </c>
      <c r="B660" s="5" t="s">
        <v>5924</v>
      </c>
      <c r="C660" s="5" t="s">
        <v>170</v>
      </c>
      <c r="D660" s="5" t="s">
        <v>390</v>
      </c>
      <c r="E660" s="5" t="s">
        <v>45</v>
      </c>
      <c r="F660" s="5">
        <v>15</v>
      </c>
      <c r="G660" s="5">
        <v>30</v>
      </c>
      <c r="H660" s="5" t="s">
        <v>2134</v>
      </c>
      <c r="I660" s="5" t="s">
        <v>31</v>
      </c>
      <c r="J660" s="5" t="s">
        <v>624</v>
      </c>
      <c r="K660" s="5" t="s">
        <v>23358</v>
      </c>
      <c r="L660" s="5" t="s">
        <v>23359</v>
      </c>
      <c r="M660" s="5" t="s">
        <v>1599</v>
      </c>
      <c r="N660" s="5" t="s">
        <v>405</v>
      </c>
      <c r="O660" s="5"/>
      <c r="P660" s="5" t="b">
        <f t="shared" ca="1" si="15"/>
        <v>1</v>
      </c>
      <c r="Q660" s="5"/>
      <c r="R660" s="5"/>
      <c r="S660" s="5"/>
      <c r="T660" s="5"/>
      <c r="U660" s="5"/>
      <c r="V660" s="5"/>
      <c r="W660" s="5"/>
      <c r="X660" s="5"/>
      <c r="Y660" s="5"/>
      <c r="Z660" s="5"/>
      <c r="AA660" s="5"/>
      <c r="AB660" s="5"/>
      <c r="AC660" s="5"/>
      <c r="AD660" s="5"/>
      <c r="AE660" s="5"/>
      <c r="AF660" s="5"/>
    </row>
    <row r="661" spans="1:32" ht="21" customHeight="1">
      <c r="A661" s="5" t="s">
        <v>6608</v>
      </c>
      <c r="B661" s="5" t="s">
        <v>23363</v>
      </c>
      <c r="C661" s="5" t="s">
        <v>170</v>
      </c>
      <c r="D661" s="5" t="s">
        <v>390</v>
      </c>
      <c r="E661" s="5" t="s">
        <v>29</v>
      </c>
      <c r="F661" s="5">
        <v>15</v>
      </c>
      <c r="G661" s="5">
        <v>20</v>
      </c>
      <c r="H661" s="5" t="s">
        <v>493</v>
      </c>
      <c r="I661" s="5" t="s">
        <v>66</v>
      </c>
      <c r="J661" s="5" t="s">
        <v>824</v>
      </c>
      <c r="K661" s="5" t="s">
        <v>23364</v>
      </c>
      <c r="L661" s="5" t="s">
        <v>23365</v>
      </c>
      <c r="M661" s="5" t="s">
        <v>167</v>
      </c>
      <c r="N661" s="5" t="s">
        <v>55</v>
      </c>
      <c r="O661" s="5"/>
      <c r="P661" s="5" t="b">
        <f t="shared" ca="1" si="15"/>
        <v>1</v>
      </c>
      <c r="Q661" s="5"/>
      <c r="R661" s="5"/>
      <c r="S661" s="5"/>
      <c r="T661" s="5"/>
      <c r="U661" s="5"/>
      <c r="V661" s="5"/>
      <c r="W661" s="5"/>
      <c r="X661" s="5"/>
      <c r="Y661" s="5"/>
      <c r="Z661" s="5"/>
      <c r="AA661" s="5"/>
      <c r="AB661" s="5"/>
      <c r="AC661" s="5"/>
      <c r="AD661" s="5"/>
      <c r="AE661" s="5"/>
      <c r="AF661" s="5"/>
    </row>
    <row r="662" spans="1:32" ht="21" customHeight="1">
      <c r="A662" s="5" t="s">
        <v>2922</v>
      </c>
      <c r="B662" s="5" t="s">
        <v>13918</v>
      </c>
      <c r="C662" s="5" t="s">
        <v>170</v>
      </c>
      <c r="D662" s="5" t="s">
        <v>47</v>
      </c>
      <c r="E662" s="5" t="s">
        <v>45</v>
      </c>
      <c r="F662" s="5">
        <v>15</v>
      </c>
      <c r="G662" s="5">
        <v>25</v>
      </c>
      <c r="H662" s="5" t="s">
        <v>151</v>
      </c>
      <c r="I662" s="5" t="s">
        <v>108</v>
      </c>
      <c r="J662" s="5" t="s">
        <v>382</v>
      </c>
      <c r="K662" s="5" t="s">
        <v>13920</v>
      </c>
      <c r="L662" s="5" t="s">
        <v>23368</v>
      </c>
      <c r="M662" s="5" t="s">
        <v>42</v>
      </c>
      <c r="N662" s="5" t="s">
        <v>55</v>
      </c>
      <c r="O662" s="5"/>
      <c r="P662" s="5" t="b">
        <f t="shared" ca="1" si="15"/>
        <v>1</v>
      </c>
      <c r="Q662" s="5" t="b">
        <f t="shared" ref="Q662:Q664" ca="1" si="23">IFERROR(__xludf.DUMMYFUNCTION("REGEXMATCH(L662,""(?i)swift"")"),TRUE)</f>
        <v>1</v>
      </c>
      <c r="R662" s="5"/>
      <c r="S662" s="5"/>
      <c r="T662" s="5"/>
      <c r="U662" s="5"/>
      <c r="V662" s="5"/>
      <c r="W662" s="5"/>
      <c r="X662" s="5"/>
      <c r="Y662" s="5"/>
      <c r="Z662" s="5"/>
      <c r="AA662" s="5"/>
      <c r="AB662" s="5"/>
      <c r="AC662" s="5"/>
      <c r="AD662" s="5"/>
      <c r="AE662" s="5"/>
      <c r="AF662" s="5"/>
    </row>
    <row r="663" spans="1:32" ht="21" customHeight="1">
      <c r="A663" s="5" t="s">
        <v>23373</v>
      </c>
      <c r="B663" s="5" t="s">
        <v>5974</v>
      </c>
      <c r="C663" s="5" t="s">
        <v>170</v>
      </c>
      <c r="D663" s="5" t="s">
        <v>47</v>
      </c>
      <c r="E663" s="5" t="s">
        <v>45</v>
      </c>
      <c r="F663" s="5">
        <v>15</v>
      </c>
      <c r="G663" s="5">
        <v>25</v>
      </c>
      <c r="H663" s="5" t="s">
        <v>151</v>
      </c>
      <c r="I663" s="5" t="s">
        <v>66</v>
      </c>
      <c r="J663" s="5" t="s">
        <v>5977</v>
      </c>
      <c r="K663" s="9" t="s">
        <v>47</v>
      </c>
      <c r="L663" s="5" t="s">
        <v>23375</v>
      </c>
      <c r="M663" s="5" t="s">
        <v>42</v>
      </c>
      <c r="N663" s="5" t="s">
        <v>55</v>
      </c>
      <c r="O663" s="5"/>
      <c r="P663" s="5" t="b">
        <f t="shared" ca="1" si="15"/>
        <v>1</v>
      </c>
      <c r="Q663" s="5" t="b">
        <f t="shared" ca="1" si="23"/>
        <v>1</v>
      </c>
      <c r="R663" s="5"/>
      <c r="S663" s="5"/>
      <c r="T663" s="5"/>
      <c r="U663" s="5"/>
      <c r="V663" s="5"/>
      <c r="W663" s="5"/>
      <c r="X663" s="5"/>
      <c r="Y663" s="5"/>
      <c r="Z663" s="5"/>
      <c r="AA663" s="5"/>
      <c r="AB663" s="5"/>
      <c r="AC663" s="5"/>
      <c r="AD663" s="5"/>
      <c r="AE663" s="5"/>
      <c r="AF663" s="5"/>
    </row>
    <row r="664" spans="1:32" ht="21" customHeight="1">
      <c r="A664" s="5" t="s">
        <v>23381</v>
      </c>
      <c r="B664" s="5" t="s">
        <v>6002</v>
      </c>
      <c r="C664" s="5" t="s">
        <v>170</v>
      </c>
      <c r="D664" s="5" t="s">
        <v>390</v>
      </c>
      <c r="E664" s="5" t="s">
        <v>45</v>
      </c>
      <c r="F664" s="5">
        <v>15</v>
      </c>
      <c r="G664" s="5">
        <v>25</v>
      </c>
      <c r="H664" s="5" t="s">
        <v>151</v>
      </c>
      <c r="I664" s="5" t="s">
        <v>66</v>
      </c>
      <c r="J664" s="5" t="s">
        <v>117</v>
      </c>
      <c r="K664" s="5" t="s">
        <v>23382</v>
      </c>
      <c r="L664" s="5" t="s">
        <v>23383</v>
      </c>
      <c r="M664" s="5" t="s">
        <v>53</v>
      </c>
      <c r="N664" s="5" t="s">
        <v>55</v>
      </c>
      <c r="O664" s="5"/>
      <c r="P664" s="5" t="b">
        <f t="shared" ca="1" si="15"/>
        <v>1</v>
      </c>
      <c r="Q664" s="5" t="b">
        <f t="shared" ca="1" si="23"/>
        <v>1</v>
      </c>
      <c r="R664" s="5"/>
      <c r="S664" s="5"/>
      <c r="T664" s="5"/>
      <c r="U664" s="5"/>
      <c r="V664" s="5"/>
      <c r="W664" s="5"/>
      <c r="X664" s="5"/>
      <c r="Y664" s="5"/>
      <c r="Z664" s="5"/>
      <c r="AA664" s="5"/>
      <c r="AB664" s="5"/>
      <c r="AC664" s="5"/>
      <c r="AD664" s="5"/>
      <c r="AE664" s="5"/>
      <c r="AF664" s="5"/>
    </row>
    <row r="665" spans="1:32" ht="21" customHeight="1">
      <c r="A665" s="5" t="s">
        <v>6608</v>
      </c>
      <c r="B665" s="5" t="s">
        <v>18388</v>
      </c>
      <c r="C665" s="5" t="s">
        <v>170</v>
      </c>
      <c r="D665" s="5" t="s">
        <v>390</v>
      </c>
      <c r="E665" s="5" t="s">
        <v>45</v>
      </c>
      <c r="F665" s="5">
        <v>15</v>
      </c>
      <c r="G665" s="5">
        <v>30</v>
      </c>
      <c r="H665" s="5" t="s">
        <v>2134</v>
      </c>
      <c r="I665" s="5" t="s">
        <v>108</v>
      </c>
      <c r="J665" s="5" t="s">
        <v>76</v>
      </c>
      <c r="K665" s="9" t="s">
        <v>47</v>
      </c>
      <c r="L665" s="5" t="s">
        <v>23387</v>
      </c>
      <c r="M665" s="5" t="s">
        <v>100</v>
      </c>
      <c r="N665" s="5" t="s">
        <v>271</v>
      </c>
      <c r="O665" s="5"/>
      <c r="P665" s="5" t="b">
        <f t="shared" ca="1" si="15"/>
        <v>1</v>
      </c>
      <c r="Q665" s="5"/>
      <c r="R665" s="5"/>
      <c r="S665" s="5"/>
      <c r="T665" s="5"/>
      <c r="U665" s="5"/>
      <c r="V665" s="5"/>
      <c r="W665" s="5"/>
      <c r="X665" s="5"/>
      <c r="Y665" s="5"/>
      <c r="Z665" s="5"/>
      <c r="AA665" s="5"/>
      <c r="AB665" s="5"/>
      <c r="AC665" s="5"/>
      <c r="AD665" s="5"/>
      <c r="AE665" s="5"/>
      <c r="AF665" s="5"/>
    </row>
    <row r="666" spans="1:32" ht="21" customHeight="1">
      <c r="A666" s="5" t="s">
        <v>23389</v>
      </c>
      <c r="B666" s="5" t="s">
        <v>16351</v>
      </c>
      <c r="C666" s="5" t="s">
        <v>170</v>
      </c>
      <c r="D666" s="5" t="s">
        <v>378</v>
      </c>
      <c r="E666" s="5" t="s">
        <v>29</v>
      </c>
      <c r="F666" s="5">
        <v>15</v>
      </c>
      <c r="G666" s="5">
        <v>35</v>
      </c>
      <c r="H666" s="5" t="s">
        <v>3454</v>
      </c>
      <c r="I666" s="5" t="s">
        <v>108</v>
      </c>
      <c r="J666" s="5" t="s">
        <v>2924</v>
      </c>
      <c r="K666" s="5" t="s">
        <v>16352</v>
      </c>
      <c r="L666" s="5" t="s">
        <v>23390</v>
      </c>
      <c r="M666" s="5" t="s">
        <v>100</v>
      </c>
      <c r="N666" s="5" t="s">
        <v>55</v>
      </c>
      <c r="O666" s="5"/>
      <c r="P666" s="5" t="b">
        <f t="shared" ca="1" si="15"/>
        <v>1</v>
      </c>
      <c r="Q666" s="5" t="b">
        <f ca="1">IFERROR(__xludf.DUMMYFUNCTION("REGEXMATCH(L666,""(?i)swift"")"),TRUE)</f>
        <v>1</v>
      </c>
      <c r="R666" s="5"/>
      <c r="S666" s="5"/>
      <c r="T666" s="5"/>
      <c r="U666" s="5"/>
      <c r="V666" s="5"/>
      <c r="W666" s="5"/>
      <c r="X666" s="5"/>
      <c r="Y666" s="5"/>
      <c r="Z666" s="5"/>
      <c r="AA666" s="5"/>
      <c r="AB666" s="5"/>
      <c r="AC666" s="5"/>
      <c r="AD666" s="5"/>
      <c r="AE666" s="5"/>
      <c r="AF666" s="5"/>
    </row>
    <row r="667" spans="1:32" ht="21" customHeight="1">
      <c r="A667" s="5" t="s">
        <v>20916</v>
      </c>
      <c r="B667" s="5" t="s">
        <v>17914</v>
      </c>
      <c r="C667" s="5" t="s">
        <v>170</v>
      </c>
      <c r="D667" s="5" t="s">
        <v>390</v>
      </c>
      <c r="E667" s="5" t="s">
        <v>45</v>
      </c>
      <c r="F667" s="5">
        <v>15</v>
      </c>
      <c r="G667" s="5">
        <v>25</v>
      </c>
      <c r="H667" s="5" t="s">
        <v>151</v>
      </c>
      <c r="I667" s="5" t="s">
        <v>108</v>
      </c>
      <c r="J667" s="5" t="s">
        <v>76</v>
      </c>
      <c r="K667" s="5" t="s">
        <v>4086</v>
      </c>
      <c r="L667" s="5" t="s">
        <v>23392</v>
      </c>
      <c r="M667" s="5" t="s">
        <v>100</v>
      </c>
      <c r="N667" s="5" t="s">
        <v>55</v>
      </c>
      <c r="O667" s="5"/>
      <c r="P667" s="5" t="b">
        <f t="shared" ca="1" si="15"/>
        <v>1</v>
      </c>
      <c r="Q667" s="5"/>
      <c r="R667" s="5"/>
      <c r="S667" s="5"/>
      <c r="T667" s="5"/>
      <c r="U667" s="5"/>
      <c r="V667" s="5"/>
      <c r="W667" s="5"/>
      <c r="X667" s="5"/>
      <c r="Y667" s="5"/>
      <c r="Z667" s="5"/>
      <c r="AA667" s="5"/>
      <c r="AB667" s="5"/>
      <c r="AC667" s="5"/>
      <c r="AD667" s="5"/>
      <c r="AE667" s="5"/>
      <c r="AF667" s="5"/>
    </row>
    <row r="668" spans="1:32" ht="21" customHeight="1">
      <c r="A668" s="5" t="s">
        <v>6608</v>
      </c>
      <c r="B668" s="5" t="s">
        <v>20611</v>
      </c>
      <c r="C668" s="5" t="s">
        <v>170</v>
      </c>
      <c r="D668" s="5" t="s">
        <v>435</v>
      </c>
      <c r="E668" s="5" t="s">
        <v>29</v>
      </c>
      <c r="F668" s="5">
        <v>15</v>
      </c>
      <c r="G668" s="5">
        <v>20</v>
      </c>
      <c r="H668" s="5" t="s">
        <v>493</v>
      </c>
      <c r="I668" s="5" t="s">
        <v>108</v>
      </c>
      <c r="J668" s="5" t="s">
        <v>2015</v>
      </c>
      <c r="K668" s="9" t="s">
        <v>47</v>
      </c>
      <c r="L668" s="5" t="s">
        <v>23395</v>
      </c>
      <c r="M668" s="5" t="s">
        <v>53</v>
      </c>
      <c r="N668" s="5" t="s">
        <v>55</v>
      </c>
      <c r="O668" s="5"/>
      <c r="P668" s="5" t="b">
        <f t="shared" ca="1" si="15"/>
        <v>1</v>
      </c>
      <c r="Q668" s="5"/>
      <c r="R668" s="5"/>
      <c r="S668" s="5"/>
      <c r="T668" s="5"/>
      <c r="U668" s="5"/>
      <c r="V668" s="5"/>
      <c r="W668" s="5"/>
      <c r="X668" s="5"/>
      <c r="Y668" s="5"/>
      <c r="Z668" s="5"/>
      <c r="AA668" s="5"/>
      <c r="AB668" s="5"/>
      <c r="AC668" s="5"/>
      <c r="AD668" s="5"/>
      <c r="AE668" s="5"/>
      <c r="AF668" s="5"/>
    </row>
    <row r="669" spans="1:32" ht="21" customHeight="1">
      <c r="A669" s="5" t="s">
        <v>6608</v>
      </c>
      <c r="B669" s="5" t="s">
        <v>19925</v>
      </c>
      <c r="C669" s="5" t="s">
        <v>170</v>
      </c>
      <c r="D669" s="5" t="s">
        <v>390</v>
      </c>
      <c r="E669" s="5" t="s">
        <v>29</v>
      </c>
      <c r="F669" s="5">
        <v>15</v>
      </c>
      <c r="G669" s="5">
        <v>20</v>
      </c>
      <c r="H669" s="5" t="s">
        <v>493</v>
      </c>
      <c r="I669" s="5" t="s">
        <v>31</v>
      </c>
      <c r="J669" s="5" t="s">
        <v>110</v>
      </c>
      <c r="K669" s="5" t="s">
        <v>23397</v>
      </c>
      <c r="L669" s="5" t="s">
        <v>23398</v>
      </c>
      <c r="M669" s="5" t="s">
        <v>100</v>
      </c>
      <c r="N669" s="5" t="s">
        <v>55</v>
      </c>
      <c r="O669" s="5"/>
      <c r="P669" s="5" t="b">
        <f t="shared" ca="1" si="15"/>
        <v>1</v>
      </c>
      <c r="Q669" s="5"/>
      <c r="R669" s="5"/>
      <c r="S669" s="5"/>
      <c r="T669" s="5"/>
      <c r="U669" s="5"/>
      <c r="V669" s="5"/>
      <c r="W669" s="5"/>
      <c r="X669" s="5"/>
      <c r="Y669" s="5"/>
      <c r="Z669" s="5"/>
      <c r="AA669" s="5"/>
      <c r="AB669" s="5"/>
      <c r="AC669" s="5"/>
      <c r="AD669" s="5"/>
      <c r="AE669" s="5"/>
      <c r="AF669" s="5"/>
    </row>
    <row r="670" spans="1:32" ht="21" customHeight="1">
      <c r="A670" s="5" t="s">
        <v>23401</v>
      </c>
      <c r="B670" s="5" t="s">
        <v>23402</v>
      </c>
      <c r="C670" s="5" t="s">
        <v>170</v>
      </c>
      <c r="D670" s="5" t="s">
        <v>378</v>
      </c>
      <c r="E670" s="5" t="s">
        <v>29</v>
      </c>
      <c r="F670" s="5">
        <v>15</v>
      </c>
      <c r="G670" s="5">
        <v>20</v>
      </c>
      <c r="H670" s="5" t="s">
        <v>493</v>
      </c>
      <c r="I670" s="5" t="s">
        <v>31</v>
      </c>
      <c r="J670" s="5" t="s">
        <v>686</v>
      </c>
      <c r="K670" s="5" t="s">
        <v>23404</v>
      </c>
      <c r="L670" s="5" t="s">
        <v>23405</v>
      </c>
      <c r="M670" s="5" t="s">
        <v>100</v>
      </c>
      <c r="N670" s="5" t="s">
        <v>55</v>
      </c>
      <c r="O670" s="5"/>
      <c r="P670" s="5" t="b">
        <f t="shared" ca="1" si="15"/>
        <v>1</v>
      </c>
      <c r="Q670" s="5"/>
      <c r="R670" s="5"/>
      <c r="S670" s="5"/>
      <c r="T670" s="5"/>
      <c r="U670" s="5"/>
      <c r="V670" s="5"/>
      <c r="W670" s="5"/>
      <c r="X670" s="5"/>
      <c r="Y670" s="5"/>
      <c r="Z670" s="5"/>
      <c r="AA670" s="5"/>
      <c r="AB670" s="5"/>
      <c r="AC670" s="5"/>
      <c r="AD670" s="5"/>
      <c r="AE670" s="5"/>
      <c r="AF670" s="5"/>
    </row>
    <row r="671" spans="1:32" ht="21" customHeight="1">
      <c r="A671" s="5" t="s">
        <v>6608</v>
      </c>
      <c r="B671" s="5" t="s">
        <v>23407</v>
      </c>
      <c r="C671" s="5" t="s">
        <v>170</v>
      </c>
      <c r="D671" s="5" t="s">
        <v>47</v>
      </c>
      <c r="E671" s="5" t="s">
        <v>29</v>
      </c>
      <c r="F671" s="5">
        <v>15</v>
      </c>
      <c r="G671" s="5">
        <v>20</v>
      </c>
      <c r="H671" s="5" t="s">
        <v>493</v>
      </c>
      <c r="I671" s="5" t="s">
        <v>108</v>
      </c>
      <c r="J671" s="5" t="s">
        <v>76</v>
      </c>
      <c r="K671" s="5" t="s">
        <v>23409</v>
      </c>
      <c r="L671" s="5" t="s">
        <v>23412</v>
      </c>
      <c r="M671" s="5" t="s">
        <v>37</v>
      </c>
      <c r="N671" s="5" t="s">
        <v>55</v>
      </c>
      <c r="O671" s="5"/>
      <c r="P671" s="5" t="b">
        <f t="shared" ca="1" si="15"/>
        <v>1</v>
      </c>
      <c r="Q671" s="5"/>
      <c r="R671" s="5"/>
      <c r="S671" s="5"/>
      <c r="T671" s="5"/>
      <c r="U671" s="5"/>
      <c r="V671" s="5"/>
      <c r="W671" s="5"/>
      <c r="X671" s="5"/>
      <c r="Y671" s="5"/>
      <c r="Z671" s="5"/>
      <c r="AA671" s="5"/>
      <c r="AB671" s="5"/>
      <c r="AC671" s="5"/>
      <c r="AD671" s="5"/>
      <c r="AE671" s="5"/>
      <c r="AF671" s="5"/>
    </row>
    <row r="672" spans="1:32" ht="21" customHeight="1">
      <c r="A672" s="5" t="s">
        <v>23414</v>
      </c>
      <c r="B672" s="5" t="s">
        <v>23415</v>
      </c>
      <c r="C672" s="5" t="s">
        <v>170</v>
      </c>
      <c r="D672" s="5" t="s">
        <v>47</v>
      </c>
      <c r="E672" s="5" t="s">
        <v>29</v>
      </c>
      <c r="F672" s="5">
        <v>15</v>
      </c>
      <c r="G672" s="5">
        <v>20</v>
      </c>
      <c r="H672" s="5" t="s">
        <v>493</v>
      </c>
      <c r="I672" s="5" t="s">
        <v>108</v>
      </c>
      <c r="J672" s="5" t="s">
        <v>117</v>
      </c>
      <c r="K672" s="5" t="s">
        <v>12130</v>
      </c>
      <c r="L672" s="5" t="s">
        <v>23417</v>
      </c>
      <c r="M672" s="5" t="s">
        <v>37</v>
      </c>
      <c r="N672" s="5" t="s">
        <v>55</v>
      </c>
      <c r="O672" s="5"/>
      <c r="P672" s="5" t="b">
        <f t="shared" ca="1" si="15"/>
        <v>1</v>
      </c>
      <c r="Q672" s="5"/>
      <c r="R672" s="5"/>
      <c r="S672" s="5"/>
      <c r="T672" s="5"/>
      <c r="U672" s="5"/>
      <c r="V672" s="5"/>
      <c r="W672" s="5"/>
      <c r="X672" s="5"/>
      <c r="Y672" s="5"/>
      <c r="Z672" s="5"/>
      <c r="AA672" s="5"/>
      <c r="AB672" s="5"/>
      <c r="AC672" s="5"/>
      <c r="AD672" s="5"/>
      <c r="AE672" s="5"/>
      <c r="AF672" s="5"/>
    </row>
    <row r="673" spans="1:32" ht="21" customHeight="1">
      <c r="A673" s="5" t="s">
        <v>23419</v>
      </c>
      <c r="B673" s="5" t="s">
        <v>5082</v>
      </c>
      <c r="C673" s="5" t="s">
        <v>170</v>
      </c>
      <c r="D673" s="5" t="s">
        <v>1759</v>
      </c>
      <c r="E673" s="5" t="s">
        <v>29</v>
      </c>
      <c r="F673" s="5">
        <v>15</v>
      </c>
      <c r="G673" s="5">
        <v>17</v>
      </c>
      <c r="H673" s="5" t="s">
        <v>23420</v>
      </c>
      <c r="I673" s="7" t="s">
        <v>24</v>
      </c>
      <c r="J673" s="5" t="s">
        <v>76</v>
      </c>
      <c r="K673" s="5" t="s">
        <v>17151</v>
      </c>
      <c r="L673" s="5" t="s">
        <v>23421</v>
      </c>
      <c r="M673" s="5" t="s">
        <v>37</v>
      </c>
      <c r="N673" s="5" t="s">
        <v>55</v>
      </c>
      <c r="O673" s="5"/>
      <c r="P673" s="5" t="b">
        <f t="shared" ca="1" si="15"/>
        <v>1</v>
      </c>
      <c r="Q673" s="5"/>
      <c r="R673" s="5"/>
      <c r="S673" s="5"/>
      <c r="T673" s="5"/>
      <c r="U673" s="5"/>
      <c r="V673" s="5"/>
      <c r="W673" s="5"/>
      <c r="X673" s="5"/>
      <c r="Y673" s="5"/>
      <c r="Z673" s="5"/>
      <c r="AA673" s="5"/>
      <c r="AB673" s="5"/>
      <c r="AC673" s="5"/>
      <c r="AD673" s="5"/>
      <c r="AE673" s="5"/>
      <c r="AF673" s="5"/>
    </row>
    <row r="674" spans="1:32" ht="21" customHeight="1">
      <c r="A674" s="5" t="s">
        <v>13569</v>
      </c>
      <c r="B674" s="5" t="s">
        <v>23422</v>
      </c>
      <c r="C674" s="5" t="s">
        <v>170</v>
      </c>
      <c r="D674" s="5" t="s">
        <v>390</v>
      </c>
      <c r="E674" s="5" t="s">
        <v>45</v>
      </c>
      <c r="F674" s="5">
        <v>15</v>
      </c>
      <c r="G674" s="5">
        <v>25</v>
      </c>
      <c r="H674" s="5" t="s">
        <v>151</v>
      </c>
      <c r="I674" s="5" t="s">
        <v>108</v>
      </c>
      <c r="J674" s="5" t="s">
        <v>117</v>
      </c>
      <c r="K674" s="5" t="s">
        <v>23423</v>
      </c>
      <c r="L674" s="5" t="s">
        <v>23424</v>
      </c>
      <c r="M674" s="5" t="s">
        <v>100</v>
      </c>
      <c r="N674" s="5" t="s">
        <v>55</v>
      </c>
      <c r="O674" s="5"/>
      <c r="P674" s="5" t="b">
        <f t="shared" ca="1" si="15"/>
        <v>1</v>
      </c>
      <c r="Q674" s="5"/>
      <c r="R674" s="5"/>
      <c r="S674" s="5"/>
      <c r="T674" s="5"/>
      <c r="U674" s="5"/>
      <c r="V674" s="5"/>
      <c r="W674" s="5"/>
      <c r="X674" s="5"/>
      <c r="Y674" s="5"/>
      <c r="Z674" s="5"/>
      <c r="AA674" s="5"/>
      <c r="AB674" s="5"/>
      <c r="AC674" s="5"/>
      <c r="AD674" s="5"/>
      <c r="AE674" s="5"/>
      <c r="AF674" s="5"/>
    </row>
    <row r="675" spans="1:32" ht="21" customHeight="1">
      <c r="A675" s="5" t="s">
        <v>23243</v>
      </c>
      <c r="B675" s="5" t="s">
        <v>23244</v>
      </c>
      <c r="C675" s="5" t="s">
        <v>170</v>
      </c>
      <c r="D675" s="5" t="s">
        <v>342</v>
      </c>
      <c r="E675" s="5" t="s">
        <v>29</v>
      </c>
      <c r="F675" s="5">
        <v>15</v>
      </c>
      <c r="G675" s="5">
        <v>20</v>
      </c>
      <c r="H675" s="5" t="s">
        <v>493</v>
      </c>
      <c r="I675" s="5" t="s">
        <v>66</v>
      </c>
      <c r="J675" s="5" t="s">
        <v>117</v>
      </c>
      <c r="K675" s="5" t="s">
        <v>23425</v>
      </c>
      <c r="L675" s="5" t="s">
        <v>23246</v>
      </c>
      <c r="M675" s="5" t="s">
        <v>37</v>
      </c>
      <c r="N675" s="5" t="s">
        <v>55</v>
      </c>
      <c r="O675" s="5"/>
      <c r="P675" s="5" t="b">
        <f t="shared" ca="1" si="15"/>
        <v>1</v>
      </c>
      <c r="Q675" s="5"/>
      <c r="R675" s="5"/>
      <c r="S675" s="5"/>
      <c r="T675" s="5"/>
      <c r="U675" s="5"/>
      <c r="V675" s="5"/>
      <c r="W675" s="5"/>
      <c r="X675" s="5"/>
      <c r="Y675" s="5"/>
      <c r="Z675" s="5"/>
      <c r="AA675" s="5"/>
      <c r="AB675" s="5"/>
      <c r="AC675" s="5"/>
      <c r="AD675" s="5"/>
      <c r="AE675" s="5"/>
      <c r="AF675" s="5"/>
    </row>
    <row r="676" spans="1:32" ht="21" customHeight="1">
      <c r="A676" s="5" t="s">
        <v>6608</v>
      </c>
      <c r="B676" s="5" t="s">
        <v>23426</v>
      </c>
      <c r="C676" s="5" t="s">
        <v>170</v>
      </c>
      <c r="D676" s="5" t="s">
        <v>390</v>
      </c>
      <c r="E676" s="5" t="s">
        <v>29</v>
      </c>
      <c r="F676" s="5">
        <v>15</v>
      </c>
      <c r="G676" s="5">
        <v>25</v>
      </c>
      <c r="H676" s="5" t="s">
        <v>151</v>
      </c>
      <c r="I676" s="5" t="s">
        <v>1690</v>
      </c>
      <c r="J676" s="5" t="s">
        <v>17407</v>
      </c>
      <c r="K676" s="9" t="s">
        <v>47</v>
      </c>
      <c r="L676" s="5" t="s">
        <v>23427</v>
      </c>
      <c r="M676" s="5" t="s">
        <v>53</v>
      </c>
      <c r="N676" s="5" t="s">
        <v>55</v>
      </c>
      <c r="O676" s="5"/>
      <c r="P676" s="5" t="b">
        <f t="shared" ca="1" si="15"/>
        <v>1</v>
      </c>
      <c r="Q676" s="5"/>
      <c r="R676" s="5"/>
      <c r="S676" s="5"/>
      <c r="T676" s="5"/>
      <c r="U676" s="5"/>
      <c r="V676" s="5"/>
      <c r="W676" s="5"/>
      <c r="X676" s="5"/>
      <c r="Y676" s="5"/>
      <c r="Z676" s="5"/>
      <c r="AA676" s="5"/>
      <c r="AB676" s="5"/>
      <c r="AC676" s="5"/>
      <c r="AD676" s="5"/>
      <c r="AE676" s="5"/>
      <c r="AF676" s="5"/>
    </row>
    <row r="677" spans="1:32" ht="21" customHeight="1">
      <c r="A677" s="5" t="s">
        <v>6608</v>
      </c>
      <c r="B677" s="5" t="s">
        <v>21402</v>
      </c>
      <c r="C677" s="5" t="s">
        <v>170</v>
      </c>
      <c r="D677" s="5" t="s">
        <v>390</v>
      </c>
      <c r="E677" s="5" t="s">
        <v>45</v>
      </c>
      <c r="F677" s="5">
        <v>15</v>
      </c>
      <c r="G677" s="5">
        <v>25</v>
      </c>
      <c r="H677" s="5" t="s">
        <v>151</v>
      </c>
      <c r="I677" s="5" t="s">
        <v>31</v>
      </c>
      <c r="J677" s="5" t="s">
        <v>48</v>
      </c>
      <c r="K677" s="9" t="s">
        <v>47</v>
      </c>
      <c r="L677" s="5" t="s">
        <v>23428</v>
      </c>
      <c r="M677" s="5" t="s">
        <v>53</v>
      </c>
      <c r="N677" s="5" t="s">
        <v>55</v>
      </c>
      <c r="O677" s="5"/>
      <c r="P677" s="5" t="b">
        <f t="shared" ca="1" si="15"/>
        <v>1</v>
      </c>
      <c r="Q677" s="5"/>
      <c r="R677" s="5"/>
      <c r="S677" s="5"/>
      <c r="T677" s="5"/>
      <c r="U677" s="5"/>
      <c r="V677" s="5"/>
      <c r="W677" s="5"/>
      <c r="X677" s="5"/>
      <c r="Y677" s="5"/>
      <c r="Z677" s="5"/>
      <c r="AA677" s="5"/>
      <c r="AB677" s="5"/>
      <c r="AC677" s="5"/>
      <c r="AD677" s="5"/>
      <c r="AE677" s="5"/>
      <c r="AF677" s="5"/>
    </row>
    <row r="678" spans="1:32" ht="21" customHeight="1">
      <c r="A678" s="5" t="s">
        <v>23429</v>
      </c>
      <c r="B678" s="5" t="s">
        <v>20765</v>
      </c>
      <c r="C678" s="5" t="s">
        <v>170</v>
      </c>
      <c r="D678" s="5" t="s">
        <v>390</v>
      </c>
      <c r="E678" s="5" t="s">
        <v>45</v>
      </c>
      <c r="F678" s="5">
        <v>15</v>
      </c>
      <c r="G678" s="5">
        <v>20</v>
      </c>
      <c r="H678" s="5" t="s">
        <v>493</v>
      </c>
      <c r="I678" s="5" t="s">
        <v>108</v>
      </c>
      <c r="J678" s="5" t="s">
        <v>4427</v>
      </c>
      <c r="K678" s="5" t="s">
        <v>23430</v>
      </c>
      <c r="L678" s="5" t="s">
        <v>23431</v>
      </c>
      <c r="M678" s="5" t="s">
        <v>1599</v>
      </c>
      <c r="N678" s="5" t="s">
        <v>55</v>
      </c>
      <c r="O678" s="5"/>
      <c r="P678" s="5" t="b">
        <f t="shared" ca="1" si="15"/>
        <v>1</v>
      </c>
      <c r="Q678" s="5"/>
      <c r="R678" s="5"/>
      <c r="S678" s="5"/>
      <c r="T678" s="5"/>
      <c r="U678" s="5"/>
      <c r="V678" s="5"/>
      <c r="W678" s="5"/>
      <c r="X678" s="5"/>
      <c r="Y678" s="5"/>
      <c r="Z678" s="5"/>
      <c r="AA678" s="5"/>
      <c r="AB678" s="5"/>
      <c r="AC678" s="5"/>
      <c r="AD678" s="5"/>
      <c r="AE678" s="5"/>
      <c r="AF678" s="5"/>
    </row>
    <row r="679" spans="1:32" ht="21" customHeight="1">
      <c r="A679" s="5" t="s">
        <v>6608</v>
      </c>
      <c r="B679" s="5" t="s">
        <v>23432</v>
      </c>
      <c r="C679" s="5" t="s">
        <v>170</v>
      </c>
      <c r="D679" s="5" t="s">
        <v>342</v>
      </c>
      <c r="E679" s="5" t="s">
        <v>45</v>
      </c>
      <c r="F679" s="5">
        <v>15</v>
      </c>
      <c r="G679" s="5">
        <v>25</v>
      </c>
      <c r="H679" s="5" t="s">
        <v>151</v>
      </c>
      <c r="I679" s="5" t="s">
        <v>108</v>
      </c>
      <c r="J679" s="5" t="s">
        <v>76</v>
      </c>
      <c r="K679" s="5" t="s">
        <v>10936</v>
      </c>
      <c r="L679" s="5" t="s">
        <v>23433</v>
      </c>
      <c r="M679" s="5" t="s">
        <v>42</v>
      </c>
      <c r="N679" s="5" t="s">
        <v>55</v>
      </c>
      <c r="O679" s="5"/>
      <c r="P679" s="5" t="b">
        <f t="shared" ca="1" si="15"/>
        <v>1</v>
      </c>
      <c r="Q679" s="5"/>
      <c r="R679" s="5"/>
      <c r="S679" s="5"/>
      <c r="T679" s="5"/>
      <c r="U679" s="5"/>
      <c r="V679" s="5"/>
      <c r="W679" s="5"/>
      <c r="X679" s="5"/>
      <c r="Y679" s="5"/>
      <c r="Z679" s="5"/>
      <c r="AA679" s="5"/>
      <c r="AB679" s="5"/>
      <c r="AC679" s="5"/>
      <c r="AD679" s="5"/>
      <c r="AE679" s="5"/>
      <c r="AF679" s="5"/>
    </row>
    <row r="680" spans="1:32" ht="21" customHeight="1">
      <c r="A680" s="5" t="s">
        <v>23434</v>
      </c>
      <c r="B680" s="5" t="s">
        <v>20251</v>
      </c>
      <c r="C680" s="5" t="s">
        <v>170</v>
      </c>
      <c r="D680" s="5" t="s">
        <v>390</v>
      </c>
      <c r="E680" s="5" t="s">
        <v>29</v>
      </c>
      <c r="F680" s="5">
        <v>15</v>
      </c>
      <c r="G680" s="5">
        <v>20</v>
      </c>
      <c r="H680" s="5" t="s">
        <v>493</v>
      </c>
      <c r="I680" s="5" t="s">
        <v>108</v>
      </c>
      <c r="J680" s="5" t="s">
        <v>3081</v>
      </c>
      <c r="K680" s="9" t="s">
        <v>47</v>
      </c>
      <c r="L680" s="5" t="s">
        <v>23435</v>
      </c>
      <c r="M680" s="5" t="s">
        <v>100</v>
      </c>
      <c r="N680" s="5" t="s">
        <v>55</v>
      </c>
      <c r="O680" s="5"/>
      <c r="P680" s="5" t="b">
        <f t="shared" ca="1" si="15"/>
        <v>1</v>
      </c>
      <c r="Q680" s="5"/>
      <c r="R680" s="5"/>
      <c r="S680" s="5"/>
      <c r="T680" s="5"/>
      <c r="U680" s="5"/>
      <c r="V680" s="5"/>
      <c r="W680" s="5"/>
      <c r="X680" s="5"/>
      <c r="Y680" s="5"/>
      <c r="Z680" s="5"/>
      <c r="AA680" s="5"/>
      <c r="AB680" s="5"/>
      <c r="AC680" s="5"/>
      <c r="AD680" s="5"/>
      <c r="AE680" s="5"/>
      <c r="AF680" s="5"/>
    </row>
    <row r="681" spans="1:32" ht="21" customHeight="1">
      <c r="A681" s="5" t="s">
        <v>23436</v>
      </c>
      <c r="B681" s="5" t="s">
        <v>23437</v>
      </c>
      <c r="C681" s="5" t="s">
        <v>170</v>
      </c>
      <c r="D681" s="5" t="s">
        <v>47</v>
      </c>
      <c r="E681" s="5" t="s">
        <v>45</v>
      </c>
      <c r="F681" s="5">
        <v>15</v>
      </c>
      <c r="G681" s="5">
        <v>30</v>
      </c>
      <c r="H681" s="5" t="s">
        <v>2134</v>
      </c>
      <c r="I681" s="5" t="s">
        <v>108</v>
      </c>
      <c r="J681" s="5" t="s">
        <v>76</v>
      </c>
      <c r="K681" s="5" t="s">
        <v>22489</v>
      </c>
      <c r="L681" s="5" t="s">
        <v>23438</v>
      </c>
      <c r="M681" s="5" t="s">
        <v>37</v>
      </c>
      <c r="N681" s="5" t="s">
        <v>38</v>
      </c>
      <c r="O681" s="5"/>
      <c r="P681" s="5" t="b">
        <f t="shared" ca="1" si="15"/>
        <v>1</v>
      </c>
      <c r="Q681" s="5"/>
      <c r="R681" s="5"/>
      <c r="S681" s="5"/>
      <c r="T681" s="5"/>
      <c r="U681" s="5"/>
      <c r="V681" s="5"/>
      <c r="W681" s="5"/>
      <c r="X681" s="5"/>
      <c r="Y681" s="5"/>
      <c r="Z681" s="5"/>
      <c r="AA681" s="5"/>
      <c r="AB681" s="5"/>
      <c r="AC681" s="5"/>
      <c r="AD681" s="5"/>
      <c r="AE681" s="5"/>
      <c r="AF681" s="5"/>
    </row>
    <row r="682" spans="1:32" ht="21" customHeight="1">
      <c r="A682" s="5" t="s">
        <v>6608</v>
      </c>
      <c r="B682" s="5" t="s">
        <v>23439</v>
      </c>
      <c r="C682" s="5" t="s">
        <v>170</v>
      </c>
      <c r="D682" s="5" t="s">
        <v>435</v>
      </c>
      <c r="E682" s="5" t="s">
        <v>29</v>
      </c>
      <c r="F682" s="5">
        <v>15</v>
      </c>
      <c r="G682" s="5">
        <v>20</v>
      </c>
      <c r="H682" s="5" t="s">
        <v>493</v>
      </c>
      <c r="I682" s="5" t="s">
        <v>108</v>
      </c>
      <c r="J682" s="5" t="s">
        <v>18205</v>
      </c>
      <c r="K682" s="5" t="s">
        <v>23440</v>
      </c>
      <c r="L682" s="5" t="s">
        <v>23441</v>
      </c>
      <c r="M682" s="5" t="s">
        <v>100</v>
      </c>
      <c r="N682" s="5" t="s">
        <v>55</v>
      </c>
      <c r="O682" s="5"/>
      <c r="P682" s="5" t="b">
        <f t="shared" ca="1" si="15"/>
        <v>1</v>
      </c>
      <c r="Q682" s="5"/>
      <c r="R682" s="5"/>
      <c r="S682" s="5"/>
      <c r="T682" s="5"/>
      <c r="U682" s="5"/>
      <c r="V682" s="5"/>
      <c r="W682" s="5"/>
      <c r="X682" s="5"/>
      <c r="Y682" s="5"/>
      <c r="Z682" s="5"/>
      <c r="AA682" s="5"/>
      <c r="AB682" s="5"/>
      <c r="AC682" s="5"/>
      <c r="AD682" s="5"/>
      <c r="AE682" s="5"/>
      <c r="AF682" s="5"/>
    </row>
    <row r="683" spans="1:32" ht="21" customHeight="1">
      <c r="A683" s="5" t="s">
        <v>20134</v>
      </c>
      <c r="B683" s="5" t="s">
        <v>12315</v>
      </c>
      <c r="C683" s="5" t="s">
        <v>170</v>
      </c>
      <c r="D683" s="5" t="s">
        <v>390</v>
      </c>
      <c r="E683" s="5" t="s">
        <v>29</v>
      </c>
      <c r="F683" s="5">
        <v>15</v>
      </c>
      <c r="G683" s="5">
        <v>25</v>
      </c>
      <c r="H683" s="5" t="s">
        <v>151</v>
      </c>
      <c r="I683" s="5" t="s">
        <v>66</v>
      </c>
      <c r="J683" s="5" t="s">
        <v>12319</v>
      </c>
      <c r="K683" s="5" t="s">
        <v>381</v>
      </c>
      <c r="L683" s="5" t="s">
        <v>23444</v>
      </c>
      <c r="M683" s="5" t="s">
        <v>42</v>
      </c>
      <c r="N683" s="5" t="s">
        <v>55</v>
      </c>
      <c r="O683" s="5"/>
      <c r="P683" s="5" t="b">
        <f t="shared" ca="1" si="15"/>
        <v>1</v>
      </c>
      <c r="Q683" s="5"/>
      <c r="R683" s="5"/>
      <c r="S683" s="5"/>
      <c r="T683" s="5"/>
      <c r="U683" s="5"/>
      <c r="V683" s="5"/>
      <c r="W683" s="5"/>
      <c r="X683" s="5"/>
      <c r="Y683" s="5"/>
      <c r="Z683" s="5"/>
      <c r="AA683" s="5"/>
      <c r="AB683" s="5"/>
      <c r="AC683" s="5"/>
      <c r="AD683" s="5"/>
      <c r="AE683" s="5"/>
      <c r="AF683" s="5"/>
    </row>
    <row r="684" spans="1:32" ht="21" customHeight="1">
      <c r="A684" s="5" t="s">
        <v>13569</v>
      </c>
      <c r="B684" s="5" t="s">
        <v>23445</v>
      </c>
      <c r="C684" s="5" t="s">
        <v>170</v>
      </c>
      <c r="D684" s="5" t="s">
        <v>390</v>
      </c>
      <c r="E684" s="5" t="s">
        <v>45</v>
      </c>
      <c r="F684" s="5">
        <v>15</v>
      </c>
      <c r="G684" s="5">
        <v>20</v>
      </c>
      <c r="H684" s="5" t="s">
        <v>493</v>
      </c>
      <c r="I684" s="5" t="s">
        <v>108</v>
      </c>
      <c r="J684" s="5" t="s">
        <v>57</v>
      </c>
      <c r="K684" s="5" t="s">
        <v>22335</v>
      </c>
      <c r="L684" s="5" t="s">
        <v>23446</v>
      </c>
      <c r="M684" s="5" t="s">
        <v>100</v>
      </c>
      <c r="N684" s="5" t="s">
        <v>271</v>
      </c>
      <c r="O684" s="5"/>
      <c r="P684" s="5" t="b">
        <f t="shared" ca="1" si="15"/>
        <v>1</v>
      </c>
      <c r="Q684" s="5"/>
      <c r="R684" s="5"/>
      <c r="S684" s="5"/>
      <c r="T684" s="5"/>
      <c r="U684" s="5"/>
      <c r="V684" s="5"/>
      <c r="W684" s="5"/>
      <c r="X684" s="5"/>
      <c r="Y684" s="5"/>
      <c r="Z684" s="5"/>
      <c r="AA684" s="5"/>
      <c r="AB684" s="5"/>
      <c r="AC684" s="5"/>
      <c r="AD684" s="5"/>
      <c r="AE684" s="5"/>
      <c r="AF684" s="5"/>
    </row>
    <row r="685" spans="1:32" ht="21" customHeight="1">
      <c r="A685" s="5" t="s">
        <v>10004</v>
      </c>
      <c r="B685" s="5" t="s">
        <v>23448</v>
      </c>
      <c r="C685" s="5" t="s">
        <v>170</v>
      </c>
      <c r="D685" s="5" t="s">
        <v>390</v>
      </c>
      <c r="E685" s="5" t="s">
        <v>45</v>
      </c>
      <c r="F685" s="5">
        <v>15</v>
      </c>
      <c r="G685" s="5">
        <v>20</v>
      </c>
      <c r="H685" s="5" t="s">
        <v>493</v>
      </c>
      <c r="I685" s="5" t="s">
        <v>108</v>
      </c>
      <c r="J685" s="5" t="s">
        <v>23449</v>
      </c>
      <c r="K685" s="5" t="s">
        <v>23450</v>
      </c>
      <c r="L685" s="5" t="s">
        <v>23451</v>
      </c>
      <c r="M685" s="5" t="s">
        <v>53</v>
      </c>
      <c r="N685" s="5" t="s">
        <v>55</v>
      </c>
      <c r="O685" s="5"/>
      <c r="P685" s="5" t="b">
        <f t="shared" ca="1" si="15"/>
        <v>1</v>
      </c>
      <c r="Q685" s="5" t="b">
        <f ca="1">IFERROR(__xludf.DUMMYFUNCTION("REGEXMATCH(L685,""(?i)swift"")"),TRUE)</f>
        <v>1</v>
      </c>
      <c r="R685" s="5"/>
      <c r="S685" s="5"/>
      <c r="T685" s="5"/>
      <c r="U685" s="5"/>
      <c r="V685" s="5"/>
      <c r="W685" s="5"/>
      <c r="X685" s="5"/>
      <c r="Y685" s="5"/>
      <c r="Z685" s="5"/>
      <c r="AA685" s="5"/>
      <c r="AB685" s="5"/>
      <c r="AC685" s="5"/>
      <c r="AD685" s="5"/>
      <c r="AE685" s="5"/>
      <c r="AF685" s="5"/>
    </row>
    <row r="686" spans="1:32" ht="21" customHeight="1">
      <c r="A686" s="5" t="s">
        <v>6608</v>
      </c>
      <c r="B686" s="5" t="s">
        <v>23453</v>
      </c>
      <c r="C686" s="5" t="s">
        <v>170</v>
      </c>
      <c r="D686" s="5" t="s">
        <v>390</v>
      </c>
      <c r="E686" s="5" t="s">
        <v>45</v>
      </c>
      <c r="F686" s="5">
        <v>15</v>
      </c>
      <c r="G686" s="5">
        <v>20</v>
      </c>
      <c r="H686" s="5" t="s">
        <v>493</v>
      </c>
      <c r="I686" s="5" t="s">
        <v>108</v>
      </c>
      <c r="J686" s="5" t="s">
        <v>5826</v>
      </c>
      <c r="K686" s="5" t="s">
        <v>23454</v>
      </c>
      <c r="L686" s="5" t="s">
        <v>23455</v>
      </c>
      <c r="M686" s="5" t="s">
        <v>53</v>
      </c>
      <c r="N686" s="5" t="s">
        <v>55</v>
      </c>
      <c r="O686" s="5"/>
      <c r="P686" s="5" t="b">
        <f t="shared" ca="1" si="15"/>
        <v>1</v>
      </c>
      <c r="Q686" s="5"/>
      <c r="R686" s="5"/>
      <c r="S686" s="5"/>
      <c r="T686" s="5"/>
      <c r="U686" s="5"/>
      <c r="V686" s="5"/>
      <c r="W686" s="5"/>
      <c r="X686" s="5"/>
      <c r="Y686" s="5"/>
      <c r="Z686" s="5"/>
      <c r="AA686" s="5"/>
      <c r="AB686" s="5"/>
      <c r="AC686" s="5"/>
      <c r="AD686" s="5"/>
      <c r="AE686" s="5"/>
      <c r="AF686" s="5"/>
    </row>
    <row r="687" spans="1:32" ht="21" customHeight="1">
      <c r="A687" s="5" t="s">
        <v>23456</v>
      </c>
      <c r="B687" s="5" t="s">
        <v>4113</v>
      </c>
      <c r="C687" s="5" t="s">
        <v>170</v>
      </c>
      <c r="D687" s="5" t="s">
        <v>390</v>
      </c>
      <c r="E687" s="5" t="s">
        <v>45</v>
      </c>
      <c r="F687" s="5">
        <v>15</v>
      </c>
      <c r="G687" s="5">
        <v>20</v>
      </c>
      <c r="H687" s="5" t="s">
        <v>493</v>
      </c>
      <c r="I687" s="5" t="s">
        <v>66</v>
      </c>
      <c r="J687" s="5" t="s">
        <v>48</v>
      </c>
      <c r="K687" s="5" t="s">
        <v>14961</v>
      </c>
      <c r="L687" s="5" t="s">
        <v>23459</v>
      </c>
      <c r="M687" s="5" t="s">
        <v>648</v>
      </c>
      <c r="N687" s="5" t="s">
        <v>89</v>
      </c>
      <c r="O687" s="5"/>
      <c r="P687" s="5" t="b">
        <f t="shared" ca="1" si="15"/>
        <v>1</v>
      </c>
      <c r="Q687" s="5" t="b">
        <f t="shared" ref="Q687:Q688" ca="1" si="24">IFERROR(__xludf.DUMMYFUNCTION("REGEXMATCH(L687,""(?i)swift"")"),TRUE)</f>
        <v>1</v>
      </c>
      <c r="R687" s="5"/>
      <c r="S687" s="5"/>
      <c r="T687" s="5"/>
      <c r="U687" s="5"/>
      <c r="V687" s="5"/>
      <c r="W687" s="5"/>
      <c r="X687" s="5"/>
      <c r="Y687" s="5"/>
      <c r="Z687" s="5"/>
      <c r="AA687" s="5"/>
      <c r="AB687" s="5"/>
      <c r="AC687" s="5"/>
      <c r="AD687" s="5"/>
      <c r="AE687" s="5"/>
      <c r="AF687" s="5"/>
    </row>
    <row r="688" spans="1:32" ht="21" customHeight="1">
      <c r="A688" s="5" t="s">
        <v>20850</v>
      </c>
      <c r="B688" s="5" t="s">
        <v>16929</v>
      </c>
      <c r="C688" s="5" t="s">
        <v>170</v>
      </c>
      <c r="D688" s="5" t="s">
        <v>390</v>
      </c>
      <c r="E688" s="5" t="s">
        <v>29</v>
      </c>
      <c r="F688" s="5">
        <v>15</v>
      </c>
      <c r="G688" s="5">
        <v>18</v>
      </c>
      <c r="H688" s="5" t="s">
        <v>5228</v>
      </c>
      <c r="I688" s="5" t="s">
        <v>66</v>
      </c>
      <c r="J688" s="5" t="s">
        <v>57</v>
      </c>
      <c r="K688" s="9" t="s">
        <v>47</v>
      </c>
      <c r="L688" s="5" t="s">
        <v>20852</v>
      </c>
      <c r="M688" s="5" t="s">
        <v>42</v>
      </c>
      <c r="N688" s="5" t="s">
        <v>89</v>
      </c>
      <c r="O688" s="5"/>
      <c r="P688" s="5" t="b">
        <f t="shared" ca="1" si="15"/>
        <v>1</v>
      </c>
      <c r="Q688" s="5" t="b">
        <f t="shared" ca="1" si="24"/>
        <v>1</v>
      </c>
      <c r="R688" s="5"/>
      <c r="S688" s="5"/>
      <c r="T688" s="5"/>
      <c r="U688" s="5"/>
      <c r="V688" s="5"/>
      <c r="W688" s="5"/>
      <c r="X688" s="5"/>
      <c r="Y688" s="5"/>
      <c r="Z688" s="5"/>
      <c r="AA688" s="5"/>
      <c r="AB688" s="5"/>
      <c r="AC688" s="5"/>
      <c r="AD688" s="5"/>
      <c r="AE688" s="5"/>
      <c r="AF688" s="5"/>
    </row>
    <row r="689" spans="1:32" ht="21" customHeight="1">
      <c r="A689" s="5" t="s">
        <v>23463</v>
      </c>
      <c r="B689" s="5" t="s">
        <v>4967</v>
      </c>
      <c r="C689" s="5" t="s">
        <v>170</v>
      </c>
      <c r="D689" s="5" t="s">
        <v>390</v>
      </c>
      <c r="E689" s="5" t="s">
        <v>45</v>
      </c>
      <c r="F689" s="5">
        <v>15</v>
      </c>
      <c r="G689" s="5">
        <v>20</v>
      </c>
      <c r="H689" s="5" t="s">
        <v>493</v>
      </c>
      <c r="I689" s="5" t="s">
        <v>66</v>
      </c>
      <c r="J689" s="5" t="s">
        <v>48</v>
      </c>
      <c r="K689" s="9" t="s">
        <v>47</v>
      </c>
      <c r="L689" s="5" t="s">
        <v>23464</v>
      </c>
      <c r="M689" s="5" t="s">
        <v>37</v>
      </c>
      <c r="N689" s="5" t="s">
        <v>55</v>
      </c>
      <c r="O689" s="5"/>
      <c r="P689" s="5" t="b">
        <f t="shared" ca="1" si="15"/>
        <v>1</v>
      </c>
      <c r="Q689" s="5"/>
      <c r="R689" s="5"/>
      <c r="S689" s="5"/>
      <c r="T689" s="5"/>
      <c r="U689" s="5"/>
      <c r="V689" s="5"/>
      <c r="W689" s="5"/>
      <c r="X689" s="5"/>
      <c r="Y689" s="5"/>
      <c r="Z689" s="5"/>
      <c r="AA689" s="5"/>
      <c r="AB689" s="5"/>
      <c r="AC689" s="5"/>
      <c r="AD689" s="5"/>
      <c r="AE689" s="5"/>
      <c r="AF689" s="5"/>
    </row>
    <row r="690" spans="1:32" ht="21" customHeight="1">
      <c r="A690" s="5" t="s">
        <v>21309</v>
      </c>
      <c r="B690" s="5" t="s">
        <v>16929</v>
      </c>
      <c r="C690" s="5" t="s">
        <v>170</v>
      </c>
      <c r="D690" s="5" t="s">
        <v>47</v>
      </c>
      <c r="E690" s="5" t="s">
        <v>29</v>
      </c>
      <c r="F690" s="5">
        <v>15</v>
      </c>
      <c r="G690" s="5">
        <v>18</v>
      </c>
      <c r="H690" s="5" t="s">
        <v>5228</v>
      </c>
      <c r="I690" s="5" t="s">
        <v>66</v>
      </c>
      <c r="J690" s="5" t="s">
        <v>57</v>
      </c>
      <c r="K690" s="5" t="s">
        <v>2473</v>
      </c>
      <c r="L690" s="5" t="s">
        <v>21310</v>
      </c>
      <c r="M690" s="5" t="s">
        <v>42</v>
      </c>
      <c r="N690" s="5" t="s">
        <v>89</v>
      </c>
      <c r="O690" s="5"/>
      <c r="P690" s="5" t="b">
        <f t="shared" ca="1" si="15"/>
        <v>1</v>
      </c>
      <c r="Q690" s="5" t="b">
        <f t="shared" ref="Q690:Q692" ca="1" si="25">IFERROR(__xludf.DUMMYFUNCTION("REGEXMATCH(L690,""(?i)swift"")"),TRUE)</f>
        <v>1</v>
      </c>
      <c r="R690" s="5"/>
      <c r="S690" s="5"/>
      <c r="T690" s="5"/>
      <c r="U690" s="5"/>
      <c r="V690" s="5"/>
      <c r="W690" s="5"/>
      <c r="X690" s="5"/>
      <c r="Y690" s="5"/>
      <c r="Z690" s="5"/>
      <c r="AA690" s="5"/>
      <c r="AB690" s="5"/>
      <c r="AC690" s="5"/>
      <c r="AD690" s="5"/>
      <c r="AE690" s="5"/>
      <c r="AF690" s="5"/>
    </row>
    <row r="691" spans="1:32" ht="21" customHeight="1">
      <c r="A691" s="5" t="s">
        <v>23465</v>
      </c>
      <c r="B691" s="5" t="s">
        <v>2610</v>
      </c>
      <c r="C691" s="5" t="s">
        <v>170</v>
      </c>
      <c r="D691" s="5" t="s">
        <v>342</v>
      </c>
      <c r="E691" s="5" t="s">
        <v>45</v>
      </c>
      <c r="F691" s="5">
        <v>15</v>
      </c>
      <c r="G691" s="5">
        <v>25</v>
      </c>
      <c r="H691" s="5" t="s">
        <v>151</v>
      </c>
      <c r="I691" s="5" t="s">
        <v>108</v>
      </c>
      <c r="J691" s="5" t="s">
        <v>942</v>
      </c>
      <c r="K691" s="5" t="s">
        <v>22895</v>
      </c>
      <c r="L691" s="5" t="s">
        <v>23466</v>
      </c>
      <c r="M691" s="5" t="s">
        <v>53</v>
      </c>
      <c r="N691" s="5" t="s">
        <v>55</v>
      </c>
      <c r="O691" s="5"/>
      <c r="P691" s="5" t="b">
        <f t="shared" ca="1" si="15"/>
        <v>1</v>
      </c>
      <c r="Q691" s="5" t="b">
        <f t="shared" ca="1" si="25"/>
        <v>1</v>
      </c>
      <c r="R691" s="5"/>
      <c r="S691" s="5"/>
      <c r="T691" s="5"/>
      <c r="U691" s="5"/>
      <c r="V691" s="5"/>
      <c r="W691" s="5"/>
      <c r="X691" s="5"/>
      <c r="Y691" s="5"/>
      <c r="Z691" s="5"/>
      <c r="AA691" s="5"/>
      <c r="AB691" s="5"/>
      <c r="AC691" s="5"/>
      <c r="AD691" s="5"/>
      <c r="AE691" s="5"/>
      <c r="AF691" s="5"/>
    </row>
    <row r="692" spans="1:32" ht="21" customHeight="1">
      <c r="A692" s="5" t="s">
        <v>21349</v>
      </c>
      <c r="B692" s="5" t="s">
        <v>16929</v>
      </c>
      <c r="C692" s="5" t="s">
        <v>170</v>
      </c>
      <c r="D692" s="5" t="s">
        <v>342</v>
      </c>
      <c r="E692" s="5" t="s">
        <v>29</v>
      </c>
      <c r="F692" s="5">
        <v>15</v>
      </c>
      <c r="G692" s="5">
        <v>18</v>
      </c>
      <c r="H692" s="5" t="s">
        <v>5228</v>
      </c>
      <c r="I692" s="5" t="s">
        <v>108</v>
      </c>
      <c r="J692" s="5" t="s">
        <v>57</v>
      </c>
      <c r="K692" s="5" t="s">
        <v>21350</v>
      </c>
      <c r="L692" s="5" t="s">
        <v>21351</v>
      </c>
      <c r="M692" s="5" t="s">
        <v>42</v>
      </c>
      <c r="N692" s="5" t="s">
        <v>89</v>
      </c>
      <c r="O692" s="5"/>
      <c r="P692" s="5" t="b">
        <f t="shared" ca="1" si="15"/>
        <v>1</v>
      </c>
      <c r="Q692" s="5" t="b">
        <f t="shared" ca="1" si="25"/>
        <v>1</v>
      </c>
      <c r="R692" s="5"/>
      <c r="S692" s="5"/>
      <c r="T692" s="5"/>
      <c r="U692" s="5"/>
      <c r="V692" s="5"/>
      <c r="W692" s="5"/>
      <c r="X692" s="5"/>
      <c r="Y692" s="5"/>
      <c r="Z692" s="5"/>
      <c r="AA692" s="5"/>
      <c r="AB692" s="5"/>
      <c r="AC692" s="5"/>
      <c r="AD692" s="5"/>
      <c r="AE692" s="5"/>
      <c r="AF692" s="5"/>
    </row>
    <row r="693" spans="1:32" ht="21" customHeight="1">
      <c r="A693" s="5" t="s">
        <v>23468</v>
      </c>
      <c r="B693" s="5" t="s">
        <v>5082</v>
      </c>
      <c r="C693" s="5" t="s">
        <v>170</v>
      </c>
      <c r="D693" s="5" t="s">
        <v>1759</v>
      </c>
      <c r="E693" s="5" t="s">
        <v>45</v>
      </c>
      <c r="F693" s="5">
        <v>15</v>
      </c>
      <c r="G693" s="5">
        <v>17</v>
      </c>
      <c r="H693" s="5" t="s">
        <v>23420</v>
      </c>
      <c r="I693" s="7" t="s">
        <v>24</v>
      </c>
      <c r="J693" s="5" t="s">
        <v>76</v>
      </c>
      <c r="K693" s="5" t="s">
        <v>17151</v>
      </c>
      <c r="L693" s="5" t="s">
        <v>23421</v>
      </c>
      <c r="M693" s="5" t="s">
        <v>37</v>
      </c>
      <c r="N693" s="5" t="s">
        <v>55</v>
      </c>
      <c r="O693" s="5"/>
      <c r="P693" s="5" t="b">
        <f t="shared" ca="1" si="15"/>
        <v>1</v>
      </c>
      <c r="Q693" s="5"/>
      <c r="R693" s="5"/>
      <c r="S693" s="5"/>
      <c r="T693" s="5"/>
      <c r="U693" s="5"/>
      <c r="V693" s="5"/>
      <c r="W693" s="5"/>
      <c r="X693" s="5"/>
      <c r="Y693" s="5"/>
      <c r="Z693" s="5"/>
      <c r="AA693" s="5"/>
      <c r="AB693" s="5"/>
      <c r="AC693" s="5"/>
      <c r="AD693" s="5"/>
      <c r="AE693" s="5"/>
      <c r="AF693" s="5"/>
    </row>
    <row r="694" spans="1:32" ht="21" customHeight="1">
      <c r="A694" s="5" t="s">
        <v>6608</v>
      </c>
      <c r="B694" s="5" t="s">
        <v>7948</v>
      </c>
      <c r="C694" s="5" t="s">
        <v>170</v>
      </c>
      <c r="D694" s="5" t="s">
        <v>390</v>
      </c>
      <c r="E694" s="5" t="s">
        <v>45</v>
      </c>
      <c r="F694" s="5">
        <v>15</v>
      </c>
      <c r="G694" s="5">
        <v>20</v>
      </c>
      <c r="H694" s="5" t="s">
        <v>493</v>
      </c>
      <c r="I694" s="5" t="s">
        <v>108</v>
      </c>
      <c r="J694" s="5" t="s">
        <v>68</v>
      </c>
      <c r="K694" s="5" t="s">
        <v>7949</v>
      </c>
      <c r="L694" s="5" t="s">
        <v>23470</v>
      </c>
      <c r="M694" s="5" t="s">
        <v>167</v>
      </c>
      <c r="N694" s="5" t="s">
        <v>55</v>
      </c>
      <c r="O694" s="5"/>
      <c r="P694" s="5" t="b">
        <f t="shared" ca="1" si="15"/>
        <v>1</v>
      </c>
      <c r="Q694" s="5"/>
      <c r="R694" s="5"/>
      <c r="S694" s="5"/>
      <c r="T694" s="5"/>
      <c r="U694" s="5"/>
      <c r="V694" s="5"/>
      <c r="W694" s="5"/>
      <c r="X694" s="5"/>
      <c r="Y694" s="5"/>
      <c r="Z694" s="5"/>
      <c r="AA694" s="5"/>
      <c r="AB694" s="5"/>
      <c r="AC694" s="5"/>
      <c r="AD694" s="5"/>
      <c r="AE694" s="5"/>
      <c r="AF694" s="5"/>
    </row>
    <row r="695" spans="1:32" ht="21" customHeight="1">
      <c r="A695" s="5" t="s">
        <v>23471</v>
      </c>
      <c r="B695" s="5" t="s">
        <v>21402</v>
      </c>
      <c r="C695" s="5" t="s">
        <v>170</v>
      </c>
      <c r="D695" s="5" t="s">
        <v>47</v>
      </c>
      <c r="E695" s="5" t="s">
        <v>45</v>
      </c>
      <c r="F695" s="5">
        <v>15</v>
      </c>
      <c r="G695" s="5">
        <v>25</v>
      </c>
      <c r="H695" s="5" t="s">
        <v>151</v>
      </c>
      <c r="I695" s="5" t="s">
        <v>108</v>
      </c>
      <c r="J695" s="5" t="s">
        <v>48</v>
      </c>
      <c r="K695" s="9" t="s">
        <v>47</v>
      </c>
      <c r="L695" s="5" t="s">
        <v>23472</v>
      </c>
      <c r="M695" s="5" t="s">
        <v>53</v>
      </c>
      <c r="N695" s="5" t="s">
        <v>55</v>
      </c>
      <c r="O695" s="5"/>
      <c r="P695" s="5" t="b">
        <f t="shared" ca="1" si="15"/>
        <v>1</v>
      </c>
      <c r="Q695" s="5"/>
      <c r="R695" s="5"/>
      <c r="S695" s="5"/>
      <c r="T695" s="5"/>
      <c r="U695" s="5"/>
      <c r="V695" s="5"/>
      <c r="W695" s="5"/>
      <c r="X695" s="5"/>
      <c r="Y695" s="5"/>
      <c r="Z695" s="5"/>
      <c r="AA695" s="5"/>
      <c r="AB695" s="5"/>
      <c r="AC695" s="5"/>
      <c r="AD695" s="5"/>
      <c r="AE695" s="5"/>
      <c r="AF695" s="5"/>
    </row>
    <row r="696" spans="1:32" ht="21" customHeight="1">
      <c r="A696" s="5" t="s">
        <v>3303</v>
      </c>
      <c r="B696" s="5" t="s">
        <v>16558</v>
      </c>
      <c r="C696" s="5" t="s">
        <v>170</v>
      </c>
      <c r="D696" s="5" t="s">
        <v>390</v>
      </c>
      <c r="E696" s="5" t="s">
        <v>45</v>
      </c>
      <c r="F696" s="5">
        <v>15</v>
      </c>
      <c r="G696" s="5">
        <v>25</v>
      </c>
      <c r="H696" s="5" t="s">
        <v>151</v>
      </c>
      <c r="I696" s="7" t="s">
        <v>24</v>
      </c>
      <c r="J696" s="5" t="s">
        <v>57</v>
      </c>
      <c r="K696" s="5" t="s">
        <v>21211</v>
      </c>
      <c r="L696" s="5" t="s">
        <v>21212</v>
      </c>
      <c r="M696" s="5" t="s">
        <v>37</v>
      </c>
      <c r="N696" s="5" t="s">
        <v>237</v>
      </c>
      <c r="O696" s="5"/>
      <c r="P696" s="5" t="b">
        <f t="shared" ca="1" si="15"/>
        <v>1</v>
      </c>
      <c r="Q696" s="5" t="b">
        <f ca="1">IFERROR(__xludf.DUMMYFUNCTION("REGEXMATCH(L696,""(?i)swift"")"),TRUE)</f>
        <v>1</v>
      </c>
      <c r="R696" s="5"/>
      <c r="S696" s="5"/>
      <c r="T696" s="5"/>
      <c r="U696" s="5"/>
      <c r="V696" s="5"/>
      <c r="W696" s="5"/>
      <c r="X696" s="5"/>
      <c r="Y696" s="5"/>
      <c r="Z696" s="5"/>
      <c r="AA696" s="5"/>
      <c r="AB696" s="5"/>
      <c r="AC696" s="5"/>
      <c r="AD696" s="5"/>
      <c r="AE696" s="5"/>
      <c r="AF696" s="5"/>
    </row>
    <row r="697" spans="1:32" ht="21" customHeight="1">
      <c r="A697" s="5" t="s">
        <v>6608</v>
      </c>
      <c r="B697" s="5" t="s">
        <v>14880</v>
      </c>
      <c r="C697" s="5" t="s">
        <v>27</v>
      </c>
      <c r="D697" s="5" t="s">
        <v>80</v>
      </c>
      <c r="E697" s="5" t="s">
        <v>29</v>
      </c>
      <c r="F697" s="5">
        <v>16</v>
      </c>
      <c r="G697" s="5">
        <v>22</v>
      </c>
      <c r="H697" s="5" t="s">
        <v>4259</v>
      </c>
      <c r="I697" s="5" t="s">
        <v>108</v>
      </c>
      <c r="J697" s="5" t="s">
        <v>2197</v>
      </c>
      <c r="K697" s="5" t="s">
        <v>3956</v>
      </c>
      <c r="L697" s="5" t="s">
        <v>23477</v>
      </c>
      <c r="M697" s="5" t="s">
        <v>648</v>
      </c>
      <c r="N697" s="5" t="s">
        <v>405</v>
      </c>
      <c r="O697" s="5"/>
      <c r="P697" s="5" t="b">
        <f t="shared" ca="1" si="15"/>
        <v>1</v>
      </c>
      <c r="Q697" s="5"/>
      <c r="R697" s="5"/>
      <c r="S697" s="5"/>
      <c r="T697" s="5"/>
      <c r="U697" s="5"/>
      <c r="V697" s="5"/>
      <c r="W697" s="5"/>
      <c r="X697" s="5"/>
      <c r="Y697" s="5"/>
      <c r="Z697" s="5"/>
      <c r="AA697" s="5"/>
      <c r="AB697" s="5"/>
      <c r="AC697" s="5"/>
      <c r="AD697" s="5"/>
      <c r="AE697" s="5"/>
      <c r="AF697" s="5"/>
    </row>
    <row r="698" spans="1:32" ht="21" customHeight="1">
      <c r="A698" s="5" t="s">
        <v>21437</v>
      </c>
      <c r="B698" s="5" t="s">
        <v>21438</v>
      </c>
      <c r="C698" s="5" t="s">
        <v>41</v>
      </c>
      <c r="D698" s="5" t="s">
        <v>874</v>
      </c>
      <c r="E698" s="5" t="s">
        <v>29</v>
      </c>
      <c r="F698" s="5">
        <v>16</v>
      </c>
      <c r="G698" s="5">
        <v>22</v>
      </c>
      <c r="H698" s="5" t="s">
        <v>4259</v>
      </c>
      <c r="I698" s="5" t="s">
        <v>1690</v>
      </c>
      <c r="J698" s="5" t="s">
        <v>76</v>
      </c>
      <c r="K698" s="5" t="s">
        <v>21439</v>
      </c>
      <c r="L698" s="5" t="s">
        <v>21440</v>
      </c>
      <c r="M698" s="5" t="s">
        <v>167</v>
      </c>
      <c r="N698" s="5" t="s">
        <v>405</v>
      </c>
      <c r="O698" s="5"/>
      <c r="P698" s="5" t="b">
        <f t="shared" ca="1" si="15"/>
        <v>1</v>
      </c>
      <c r="Q698" s="5" t="b">
        <f t="shared" ref="Q698:Q699" ca="1" si="26">IFERROR(__xludf.DUMMYFUNCTION("REGEXMATCH(L698,""(?i)swift"")"),TRUE)</f>
        <v>1</v>
      </c>
      <c r="R698" s="5"/>
      <c r="S698" s="5"/>
      <c r="T698" s="5"/>
      <c r="U698" s="5"/>
      <c r="V698" s="5"/>
      <c r="W698" s="5"/>
      <c r="X698" s="5"/>
      <c r="Y698" s="5"/>
      <c r="Z698" s="5"/>
      <c r="AA698" s="5"/>
      <c r="AB698" s="5"/>
      <c r="AC698" s="5"/>
      <c r="AD698" s="5"/>
      <c r="AE698" s="5"/>
      <c r="AF698" s="5"/>
    </row>
    <row r="699" spans="1:32" ht="21" customHeight="1">
      <c r="A699" s="5" t="s">
        <v>23250</v>
      </c>
      <c r="B699" s="5" t="s">
        <v>16066</v>
      </c>
      <c r="C699" s="5" t="s">
        <v>41</v>
      </c>
      <c r="D699" s="5" t="s">
        <v>169</v>
      </c>
      <c r="E699" s="5" t="s">
        <v>45</v>
      </c>
      <c r="F699" s="5">
        <v>16</v>
      </c>
      <c r="G699" s="5">
        <v>22</v>
      </c>
      <c r="H699" s="5" t="s">
        <v>4259</v>
      </c>
      <c r="I699" s="5" t="s">
        <v>66</v>
      </c>
      <c r="J699" s="5" t="s">
        <v>76</v>
      </c>
      <c r="K699" s="5" t="s">
        <v>16067</v>
      </c>
      <c r="L699" s="5" t="s">
        <v>23478</v>
      </c>
      <c r="M699" s="5" t="s">
        <v>53</v>
      </c>
      <c r="N699" s="5" t="s">
        <v>271</v>
      </c>
      <c r="O699" s="5"/>
      <c r="P699" s="5" t="b">
        <f t="shared" ca="1" si="15"/>
        <v>1</v>
      </c>
      <c r="Q699" s="5" t="b">
        <f t="shared" ca="1" si="26"/>
        <v>1</v>
      </c>
      <c r="R699" s="5"/>
      <c r="S699" s="5"/>
      <c r="T699" s="5"/>
      <c r="U699" s="5"/>
      <c r="V699" s="5"/>
      <c r="W699" s="5"/>
      <c r="X699" s="5"/>
      <c r="Y699" s="5"/>
      <c r="Z699" s="5"/>
      <c r="AA699" s="5"/>
      <c r="AB699" s="5"/>
      <c r="AC699" s="5"/>
      <c r="AD699" s="5"/>
      <c r="AE699" s="5"/>
      <c r="AF699" s="5"/>
    </row>
    <row r="700" spans="1:32" ht="21" customHeight="1">
      <c r="A700" s="5" t="s">
        <v>23479</v>
      </c>
      <c r="B700" s="5" t="s">
        <v>23480</v>
      </c>
      <c r="C700" s="5" t="s">
        <v>41</v>
      </c>
      <c r="D700" s="5" t="s">
        <v>43</v>
      </c>
      <c r="E700" s="5" t="s">
        <v>29</v>
      </c>
      <c r="F700" s="5">
        <v>16</v>
      </c>
      <c r="G700" s="5">
        <v>20</v>
      </c>
      <c r="H700" s="5" t="s">
        <v>16365</v>
      </c>
      <c r="I700" s="5" t="s">
        <v>108</v>
      </c>
      <c r="J700" s="5" t="s">
        <v>7903</v>
      </c>
      <c r="K700" s="5" t="s">
        <v>23481</v>
      </c>
      <c r="L700" s="5" t="s">
        <v>23482</v>
      </c>
      <c r="M700" s="5" t="s">
        <v>53</v>
      </c>
      <c r="N700" s="5" t="s">
        <v>55</v>
      </c>
      <c r="O700" s="5"/>
      <c r="P700" s="5" t="b">
        <f t="shared" ca="1" si="15"/>
        <v>1</v>
      </c>
      <c r="Q700" s="5"/>
      <c r="R700" s="5"/>
      <c r="S700" s="5"/>
      <c r="T700" s="5"/>
      <c r="U700" s="5"/>
      <c r="V700" s="5"/>
      <c r="W700" s="5"/>
      <c r="X700" s="5"/>
      <c r="Y700" s="5"/>
      <c r="Z700" s="5"/>
      <c r="AA700" s="5"/>
      <c r="AB700" s="5"/>
      <c r="AC700" s="5"/>
      <c r="AD700" s="5"/>
      <c r="AE700" s="5"/>
      <c r="AF700" s="5"/>
    </row>
    <row r="701" spans="1:32" ht="21" customHeight="1">
      <c r="A701" s="5" t="s">
        <v>21449</v>
      </c>
      <c r="B701" s="5" t="s">
        <v>20784</v>
      </c>
      <c r="C701" s="5" t="s">
        <v>170</v>
      </c>
      <c r="D701" s="5" t="s">
        <v>390</v>
      </c>
      <c r="E701" s="5" t="s">
        <v>45</v>
      </c>
      <c r="F701" s="5">
        <v>16</v>
      </c>
      <c r="G701" s="5">
        <v>22</v>
      </c>
      <c r="H701" s="5" t="s">
        <v>4259</v>
      </c>
      <c r="I701" s="5" t="s">
        <v>66</v>
      </c>
      <c r="J701" s="5" t="s">
        <v>516</v>
      </c>
      <c r="K701" s="5" t="s">
        <v>20785</v>
      </c>
      <c r="L701" s="5" t="s">
        <v>21450</v>
      </c>
      <c r="M701" s="5" t="s">
        <v>42</v>
      </c>
      <c r="N701" s="5" t="s">
        <v>89</v>
      </c>
      <c r="O701" s="5"/>
      <c r="P701" s="5" t="b">
        <f t="shared" ca="1" si="15"/>
        <v>1</v>
      </c>
      <c r="Q701" s="5" t="b">
        <f ca="1">IFERROR(__xludf.DUMMYFUNCTION("REGEXMATCH(L701,""(?i)swift"")"),TRUE)</f>
        <v>1</v>
      </c>
      <c r="R701" s="5"/>
      <c r="S701" s="5"/>
      <c r="T701" s="5"/>
      <c r="U701" s="5"/>
      <c r="V701" s="5"/>
      <c r="W701" s="5"/>
      <c r="X701" s="5"/>
      <c r="Y701" s="5"/>
      <c r="Z701" s="5"/>
      <c r="AA701" s="5"/>
      <c r="AB701" s="5"/>
      <c r="AC701" s="5"/>
      <c r="AD701" s="5"/>
      <c r="AE701" s="5"/>
      <c r="AF701" s="5"/>
    </row>
    <row r="702" spans="1:32" ht="21" customHeight="1">
      <c r="A702" s="5" t="s">
        <v>13569</v>
      </c>
      <c r="B702" s="5" t="s">
        <v>20780</v>
      </c>
      <c r="C702" s="5" t="s">
        <v>27</v>
      </c>
      <c r="D702" s="5" t="s">
        <v>75</v>
      </c>
      <c r="E702" s="5" t="s">
        <v>29</v>
      </c>
      <c r="F702" s="5">
        <v>17</v>
      </c>
      <c r="G702" s="5">
        <v>22</v>
      </c>
      <c r="H702" s="5" t="s">
        <v>23484</v>
      </c>
      <c r="I702" s="5" t="s">
        <v>31</v>
      </c>
      <c r="J702" s="5" t="s">
        <v>2303</v>
      </c>
      <c r="K702" s="5" t="s">
        <v>20781</v>
      </c>
      <c r="L702" s="5" t="s">
        <v>23485</v>
      </c>
      <c r="M702" s="5" t="s">
        <v>100</v>
      </c>
      <c r="N702" s="5" t="s">
        <v>405</v>
      </c>
      <c r="O702" s="5"/>
      <c r="P702" s="5" t="b">
        <f t="shared" ca="1" si="15"/>
        <v>1</v>
      </c>
      <c r="Q702" s="5"/>
      <c r="R702" s="5"/>
      <c r="S702" s="5"/>
      <c r="T702" s="5"/>
      <c r="U702" s="5"/>
      <c r="V702" s="5"/>
      <c r="W702" s="5"/>
      <c r="X702" s="5"/>
      <c r="Y702" s="5"/>
      <c r="Z702" s="5"/>
      <c r="AA702" s="5"/>
      <c r="AB702" s="5"/>
      <c r="AC702" s="5"/>
      <c r="AD702" s="5"/>
      <c r="AE702" s="5"/>
      <c r="AF702" s="5"/>
    </row>
    <row r="703" spans="1:32" ht="21" customHeight="1">
      <c r="A703" s="5" t="s">
        <v>13569</v>
      </c>
      <c r="B703" s="5" t="s">
        <v>11574</v>
      </c>
      <c r="C703" s="5" t="s">
        <v>20</v>
      </c>
      <c r="D703" s="5" t="s">
        <v>1173</v>
      </c>
      <c r="E703" s="5" t="s">
        <v>45</v>
      </c>
      <c r="F703" s="5">
        <v>17</v>
      </c>
      <c r="G703" s="5">
        <v>34</v>
      </c>
      <c r="H703" s="5" t="s">
        <v>23488</v>
      </c>
      <c r="I703" s="5" t="s">
        <v>66</v>
      </c>
      <c r="J703" s="5" t="s">
        <v>224</v>
      </c>
      <c r="K703" s="5" t="s">
        <v>23489</v>
      </c>
      <c r="L703" s="5" t="s">
        <v>23490</v>
      </c>
      <c r="M703" s="5" t="s">
        <v>42</v>
      </c>
      <c r="N703" s="5" t="s">
        <v>38</v>
      </c>
      <c r="O703" s="5"/>
      <c r="P703" s="5" t="b">
        <f t="shared" ca="1" si="15"/>
        <v>1</v>
      </c>
      <c r="Q703" s="5"/>
      <c r="R703" s="5"/>
      <c r="S703" s="5"/>
      <c r="T703" s="5"/>
      <c r="U703" s="5"/>
      <c r="V703" s="5"/>
      <c r="W703" s="5"/>
      <c r="X703" s="5"/>
      <c r="Y703" s="5"/>
      <c r="Z703" s="5"/>
      <c r="AA703" s="5"/>
      <c r="AB703" s="5"/>
      <c r="AC703" s="5"/>
      <c r="AD703" s="5"/>
      <c r="AE703" s="5"/>
      <c r="AF703" s="5"/>
    </row>
    <row r="704" spans="1:32" ht="21" customHeight="1">
      <c r="A704" s="5" t="s">
        <v>23491</v>
      </c>
      <c r="B704" s="5" t="s">
        <v>2377</v>
      </c>
      <c r="C704" s="5" t="s">
        <v>41</v>
      </c>
      <c r="D704" s="5" t="s">
        <v>94</v>
      </c>
      <c r="E704" s="5" t="s">
        <v>45</v>
      </c>
      <c r="F704" s="5">
        <v>17</v>
      </c>
      <c r="G704" s="5">
        <v>30</v>
      </c>
      <c r="H704" s="5" t="s">
        <v>23492</v>
      </c>
      <c r="I704" s="7" t="s">
        <v>24</v>
      </c>
      <c r="J704" s="5" t="s">
        <v>57</v>
      </c>
      <c r="K704" s="5" t="s">
        <v>23493</v>
      </c>
      <c r="L704" s="5" t="s">
        <v>23494</v>
      </c>
      <c r="M704" s="5" t="s">
        <v>42</v>
      </c>
      <c r="N704" s="5" t="s">
        <v>38</v>
      </c>
      <c r="O704" s="5"/>
      <c r="P704" s="5" t="b">
        <f t="shared" ca="1" si="15"/>
        <v>1</v>
      </c>
      <c r="Q704" s="5" t="b">
        <f ca="1">IFERROR(__xludf.DUMMYFUNCTION("REGEXMATCH(L704,""(?i)swift"")"),TRUE)</f>
        <v>1</v>
      </c>
      <c r="R704" s="5"/>
      <c r="S704" s="5"/>
      <c r="T704" s="5"/>
      <c r="U704" s="5"/>
      <c r="V704" s="5"/>
      <c r="W704" s="5"/>
      <c r="X704" s="5"/>
      <c r="Y704" s="5"/>
      <c r="Z704" s="5"/>
      <c r="AA704" s="5"/>
      <c r="AB704" s="5"/>
      <c r="AC704" s="5"/>
      <c r="AD704" s="5"/>
      <c r="AE704" s="5"/>
      <c r="AF704" s="5"/>
    </row>
    <row r="705" spans="1:32" ht="21" customHeight="1">
      <c r="A705" s="5" t="s">
        <v>23495</v>
      </c>
      <c r="B705" s="5" t="s">
        <v>2377</v>
      </c>
      <c r="C705" s="5" t="s">
        <v>41</v>
      </c>
      <c r="D705" s="5" t="s">
        <v>94</v>
      </c>
      <c r="E705" s="5" t="s">
        <v>45</v>
      </c>
      <c r="F705" s="5">
        <v>17</v>
      </c>
      <c r="G705" s="5">
        <v>38</v>
      </c>
      <c r="H705" s="5" t="s">
        <v>23496</v>
      </c>
      <c r="I705" s="7" t="s">
        <v>24</v>
      </c>
      <c r="J705" s="5" t="s">
        <v>57</v>
      </c>
      <c r="K705" s="5" t="s">
        <v>23493</v>
      </c>
      <c r="L705" s="5" t="s">
        <v>23497</v>
      </c>
      <c r="M705" s="5" t="s">
        <v>42</v>
      </c>
      <c r="N705" s="5" t="s">
        <v>38</v>
      </c>
      <c r="O705" s="5"/>
      <c r="P705" s="5" t="b">
        <f t="shared" ca="1" si="15"/>
        <v>1</v>
      </c>
      <c r="Q705" s="5"/>
      <c r="R705" s="5"/>
      <c r="S705" s="5"/>
      <c r="T705" s="5"/>
      <c r="U705" s="5"/>
      <c r="V705" s="5"/>
      <c r="W705" s="5"/>
      <c r="X705" s="5"/>
      <c r="Y705" s="5"/>
      <c r="Z705" s="5"/>
      <c r="AA705" s="5"/>
      <c r="AB705" s="5"/>
      <c r="AC705" s="5"/>
      <c r="AD705" s="5"/>
      <c r="AE705" s="5"/>
      <c r="AF705" s="5"/>
    </row>
    <row r="706" spans="1:32" ht="21" customHeight="1">
      <c r="A706" s="5" t="s">
        <v>14425</v>
      </c>
      <c r="B706" s="5" t="s">
        <v>22170</v>
      </c>
      <c r="C706" s="5" t="s">
        <v>41</v>
      </c>
      <c r="D706" s="5" t="s">
        <v>47</v>
      </c>
      <c r="E706" s="5" t="s">
        <v>45</v>
      </c>
      <c r="F706" s="5">
        <v>17</v>
      </c>
      <c r="G706" s="5">
        <v>23</v>
      </c>
      <c r="H706" s="5" t="s">
        <v>4051</v>
      </c>
      <c r="I706" s="5" t="s">
        <v>66</v>
      </c>
      <c r="J706" s="5" t="s">
        <v>2745</v>
      </c>
      <c r="K706" s="5" t="s">
        <v>23498</v>
      </c>
      <c r="L706" s="5" t="s">
        <v>23499</v>
      </c>
      <c r="M706" s="5" t="s">
        <v>37</v>
      </c>
      <c r="N706" s="5" t="s">
        <v>55</v>
      </c>
      <c r="O706" s="5"/>
      <c r="P706" s="5" t="b">
        <f t="shared" ca="1" si="15"/>
        <v>1</v>
      </c>
      <c r="Q706" s="5" t="b">
        <f ca="1">IFERROR(__xludf.DUMMYFUNCTION("REGEXMATCH(L706,""(?i)swift"")"),TRUE)</f>
        <v>1</v>
      </c>
      <c r="R706" s="5"/>
      <c r="S706" s="5"/>
      <c r="T706" s="5"/>
      <c r="U706" s="5"/>
      <c r="V706" s="5"/>
      <c r="W706" s="5"/>
      <c r="X706" s="5"/>
      <c r="Y706" s="5"/>
      <c r="Z706" s="5"/>
      <c r="AA706" s="5"/>
      <c r="AB706" s="5"/>
      <c r="AC706" s="5"/>
      <c r="AD706" s="5"/>
      <c r="AE706" s="5"/>
      <c r="AF706" s="5"/>
    </row>
    <row r="707" spans="1:32" ht="21" customHeight="1">
      <c r="A707" s="5" t="s">
        <v>6608</v>
      </c>
      <c r="B707" s="5" t="s">
        <v>23500</v>
      </c>
      <c r="C707" s="5" t="s">
        <v>170</v>
      </c>
      <c r="D707" s="5" t="s">
        <v>390</v>
      </c>
      <c r="E707" s="5" t="s">
        <v>29</v>
      </c>
      <c r="F707" s="5">
        <v>17</v>
      </c>
      <c r="G707" s="5">
        <v>25</v>
      </c>
      <c r="H707" s="5" t="s">
        <v>1186</v>
      </c>
      <c r="I707" s="5" t="s">
        <v>108</v>
      </c>
      <c r="J707" s="5" t="s">
        <v>76</v>
      </c>
      <c r="K707" s="9" t="s">
        <v>47</v>
      </c>
      <c r="L707" s="5" t="s">
        <v>23501</v>
      </c>
      <c r="M707" s="5" t="s">
        <v>100</v>
      </c>
      <c r="N707" s="5" t="s">
        <v>55</v>
      </c>
      <c r="O707" s="5"/>
      <c r="P707" s="5" t="b">
        <f t="shared" ca="1" si="15"/>
        <v>1</v>
      </c>
      <c r="Q707" s="5"/>
      <c r="R707" s="5"/>
      <c r="S707" s="5"/>
      <c r="T707" s="5"/>
      <c r="U707" s="5"/>
      <c r="V707" s="5"/>
      <c r="W707" s="5"/>
      <c r="X707" s="5"/>
      <c r="Y707" s="5"/>
      <c r="Z707" s="5"/>
      <c r="AA707" s="5"/>
      <c r="AB707" s="5"/>
      <c r="AC707" s="5"/>
      <c r="AD707" s="5"/>
      <c r="AE707" s="5"/>
      <c r="AF707" s="5"/>
    </row>
    <row r="708" spans="1:32" ht="21" customHeight="1">
      <c r="A708" s="5" t="s">
        <v>23502</v>
      </c>
      <c r="B708" s="5" t="s">
        <v>4678</v>
      </c>
      <c r="C708" s="5" t="s">
        <v>27</v>
      </c>
      <c r="D708" s="5" t="s">
        <v>80</v>
      </c>
      <c r="E708" s="5" t="s">
        <v>29</v>
      </c>
      <c r="F708" s="5">
        <v>18</v>
      </c>
      <c r="G708" s="5">
        <v>35</v>
      </c>
      <c r="H708" s="5" t="s">
        <v>6615</v>
      </c>
      <c r="I708" s="5" t="s">
        <v>108</v>
      </c>
      <c r="J708" s="5" t="s">
        <v>999</v>
      </c>
      <c r="K708" s="9" t="s">
        <v>47</v>
      </c>
      <c r="L708" s="5" t="s">
        <v>23503</v>
      </c>
      <c r="M708" s="5" t="s">
        <v>167</v>
      </c>
      <c r="N708" s="5" t="s">
        <v>237</v>
      </c>
      <c r="O708" s="5"/>
      <c r="P708" s="5" t="b">
        <f t="shared" ca="1" si="15"/>
        <v>1</v>
      </c>
      <c r="Q708" s="5" t="b">
        <f t="shared" ref="Q708:Q711" ca="1" si="27">IFERROR(__xludf.DUMMYFUNCTION("REGEXMATCH(L708,""(?i)swift"")"),TRUE)</f>
        <v>1</v>
      </c>
      <c r="R708" s="5"/>
      <c r="S708" s="5"/>
      <c r="T708" s="5"/>
      <c r="U708" s="5"/>
      <c r="V708" s="5"/>
      <c r="W708" s="5"/>
      <c r="X708" s="5"/>
      <c r="Y708" s="5"/>
      <c r="Z708" s="5"/>
      <c r="AA708" s="5"/>
      <c r="AB708" s="5"/>
      <c r="AC708" s="5"/>
      <c r="AD708" s="5"/>
      <c r="AE708" s="5"/>
      <c r="AF708" s="5"/>
    </row>
    <row r="709" spans="1:32" ht="21" customHeight="1">
      <c r="A709" s="5" t="s">
        <v>7503</v>
      </c>
      <c r="B709" s="5" t="s">
        <v>4058</v>
      </c>
      <c r="C709" s="5" t="s">
        <v>27</v>
      </c>
      <c r="D709" s="5" t="s">
        <v>85</v>
      </c>
      <c r="E709" s="5" t="s">
        <v>45</v>
      </c>
      <c r="F709" s="5">
        <v>18</v>
      </c>
      <c r="G709" s="5">
        <v>25</v>
      </c>
      <c r="H709" s="5" t="s">
        <v>2614</v>
      </c>
      <c r="I709" s="5" t="s">
        <v>66</v>
      </c>
      <c r="J709" s="5" t="s">
        <v>315</v>
      </c>
      <c r="K709" s="5" t="s">
        <v>4063</v>
      </c>
      <c r="L709" s="5" t="s">
        <v>23504</v>
      </c>
      <c r="M709" s="5" t="s">
        <v>37</v>
      </c>
      <c r="N709" s="5" t="s">
        <v>55</v>
      </c>
      <c r="O709" s="5"/>
      <c r="P709" s="5" t="b">
        <f t="shared" ca="1" si="15"/>
        <v>1</v>
      </c>
      <c r="Q709" s="5" t="b">
        <f t="shared" ca="1" si="27"/>
        <v>1</v>
      </c>
      <c r="R709" s="5"/>
      <c r="S709" s="5"/>
      <c r="T709" s="5"/>
      <c r="U709" s="5"/>
      <c r="V709" s="5"/>
      <c r="W709" s="5"/>
      <c r="X709" s="5"/>
      <c r="Y709" s="5"/>
      <c r="Z709" s="5"/>
      <c r="AA709" s="5"/>
      <c r="AB709" s="5"/>
      <c r="AC709" s="5"/>
      <c r="AD709" s="5"/>
      <c r="AE709" s="5"/>
      <c r="AF709" s="5"/>
    </row>
    <row r="710" spans="1:32" ht="21" customHeight="1">
      <c r="A710" s="5" t="s">
        <v>22096</v>
      </c>
      <c r="B710" s="5" t="s">
        <v>21567</v>
      </c>
      <c r="C710" s="5" t="s">
        <v>27</v>
      </c>
      <c r="D710" s="5" t="s">
        <v>85</v>
      </c>
      <c r="E710" s="5" t="s">
        <v>45</v>
      </c>
      <c r="F710" s="5">
        <v>18</v>
      </c>
      <c r="G710" s="5">
        <v>30</v>
      </c>
      <c r="H710" s="5" t="s">
        <v>251</v>
      </c>
      <c r="I710" s="5" t="s">
        <v>108</v>
      </c>
      <c r="J710" s="5" t="s">
        <v>110</v>
      </c>
      <c r="K710" s="5" t="s">
        <v>23507</v>
      </c>
      <c r="L710" s="5" t="s">
        <v>23508</v>
      </c>
      <c r="M710" s="5" t="s">
        <v>53</v>
      </c>
      <c r="N710" s="5" t="s">
        <v>44</v>
      </c>
      <c r="O710" s="5"/>
      <c r="P710" s="5" t="b">
        <f t="shared" ca="1" si="15"/>
        <v>1</v>
      </c>
      <c r="Q710" s="5" t="b">
        <f t="shared" ca="1" si="27"/>
        <v>1</v>
      </c>
      <c r="R710" s="5"/>
      <c r="S710" s="5"/>
      <c r="T710" s="5"/>
      <c r="U710" s="5"/>
      <c r="V710" s="5"/>
      <c r="W710" s="5"/>
      <c r="X710" s="5"/>
      <c r="Y710" s="5"/>
      <c r="Z710" s="5"/>
      <c r="AA710" s="5"/>
      <c r="AB710" s="5"/>
      <c r="AC710" s="5"/>
      <c r="AD710" s="5"/>
      <c r="AE710" s="5"/>
      <c r="AF710" s="5"/>
    </row>
    <row r="711" spans="1:32" ht="21" customHeight="1">
      <c r="A711" s="5" t="s">
        <v>23512</v>
      </c>
      <c r="B711" s="5" t="s">
        <v>23513</v>
      </c>
      <c r="C711" s="5" t="s">
        <v>27</v>
      </c>
      <c r="D711" s="5" t="s">
        <v>47</v>
      </c>
      <c r="E711" s="5" t="s">
        <v>45</v>
      </c>
      <c r="F711" s="5">
        <v>18</v>
      </c>
      <c r="G711" s="5">
        <v>23</v>
      </c>
      <c r="H711" s="5" t="s">
        <v>2349</v>
      </c>
      <c r="I711" s="5" t="s">
        <v>108</v>
      </c>
      <c r="J711" s="5" t="s">
        <v>1662</v>
      </c>
      <c r="K711" s="5" t="s">
        <v>17116</v>
      </c>
      <c r="L711" s="5" t="s">
        <v>23515</v>
      </c>
      <c r="M711" s="5" t="s">
        <v>167</v>
      </c>
      <c r="N711" s="5" t="s">
        <v>405</v>
      </c>
      <c r="O711" s="5"/>
      <c r="P711" s="5" t="b">
        <f t="shared" ca="1" si="15"/>
        <v>1</v>
      </c>
      <c r="Q711" s="5" t="b">
        <f t="shared" ca="1" si="27"/>
        <v>1</v>
      </c>
      <c r="R711" s="5"/>
      <c r="S711" s="5"/>
      <c r="T711" s="5"/>
      <c r="U711" s="5"/>
      <c r="V711" s="5"/>
      <c r="W711" s="5"/>
      <c r="X711" s="5"/>
      <c r="Y711" s="5"/>
      <c r="Z711" s="5"/>
      <c r="AA711" s="5"/>
      <c r="AB711" s="5"/>
      <c r="AC711" s="5"/>
      <c r="AD711" s="5"/>
      <c r="AE711" s="5"/>
      <c r="AF711" s="5"/>
    </row>
    <row r="712" spans="1:32" ht="21" customHeight="1">
      <c r="A712" s="5" t="s">
        <v>23518</v>
      </c>
      <c r="B712" s="5" t="s">
        <v>17479</v>
      </c>
      <c r="C712" s="5" t="s">
        <v>27</v>
      </c>
      <c r="D712" s="5" t="s">
        <v>85</v>
      </c>
      <c r="E712" s="5" t="s">
        <v>45</v>
      </c>
      <c r="F712" s="5">
        <v>18</v>
      </c>
      <c r="G712" s="5">
        <v>35</v>
      </c>
      <c r="H712" s="5" t="s">
        <v>6615</v>
      </c>
      <c r="I712" s="5" t="s">
        <v>108</v>
      </c>
      <c r="J712" s="5" t="s">
        <v>76</v>
      </c>
      <c r="K712" s="5" t="s">
        <v>9781</v>
      </c>
      <c r="L712" s="5" t="s">
        <v>23520</v>
      </c>
      <c r="M712" s="5" t="s">
        <v>42</v>
      </c>
      <c r="N712" s="5" t="s">
        <v>237</v>
      </c>
      <c r="O712" s="5"/>
      <c r="P712" s="5" t="b">
        <f t="shared" ca="1" si="15"/>
        <v>1</v>
      </c>
      <c r="Q712" s="5"/>
      <c r="R712" s="5"/>
      <c r="S712" s="5"/>
      <c r="T712" s="5"/>
      <c r="U712" s="5"/>
      <c r="V712" s="5"/>
      <c r="W712" s="5"/>
      <c r="X712" s="5"/>
      <c r="Y712" s="5"/>
      <c r="Z712" s="5"/>
      <c r="AA712" s="5"/>
      <c r="AB712" s="5"/>
      <c r="AC712" s="5"/>
      <c r="AD712" s="5"/>
      <c r="AE712" s="5"/>
      <c r="AF712" s="5"/>
    </row>
    <row r="713" spans="1:32" ht="21" customHeight="1">
      <c r="A713" s="5" t="s">
        <v>23522</v>
      </c>
      <c r="B713" s="5" t="s">
        <v>23523</v>
      </c>
      <c r="C713" s="5" t="s">
        <v>27</v>
      </c>
      <c r="D713" s="5" t="s">
        <v>85</v>
      </c>
      <c r="E713" s="5" t="s">
        <v>45</v>
      </c>
      <c r="F713" s="5">
        <v>18</v>
      </c>
      <c r="G713" s="5">
        <v>20</v>
      </c>
      <c r="H713" s="5" t="s">
        <v>6647</v>
      </c>
      <c r="I713" s="5" t="s">
        <v>108</v>
      </c>
      <c r="J713" s="5" t="s">
        <v>1270</v>
      </c>
      <c r="K713" s="9" t="s">
        <v>47</v>
      </c>
      <c r="L713" s="5" t="s">
        <v>23527</v>
      </c>
      <c r="M713" s="5" t="s">
        <v>100</v>
      </c>
      <c r="N713" s="5" t="s">
        <v>405</v>
      </c>
      <c r="O713" s="5"/>
      <c r="P713" s="5" t="b">
        <f t="shared" ca="1" si="15"/>
        <v>1</v>
      </c>
      <c r="Q713" s="5" t="b">
        <f t="shared" ref="Q713:Q715" ca="1" si="28">IFERROR(__xludf.DUMMYFUNCTION("REGEXMATCH(L713,""(?i)swift"")"),TRUE)</f>
        <v>1</v>
      </c>
      <c r="R713" s="5"/>
      <c r="S713" s="5"/>
      <c r="T713" s="5"/>
      <c r="U713" s="5"/>
      <c r="V713" s="5"/>
      <c r="W713" s="5"/>
      <c r="X713" s="5"/>
      <c r="Y713" s="5"/>
      <c r="Z713" s="5"/>
      <c r="AA713" s="5"/>
      <c r="AB713" s="5"/>
      <c r="AC713" s="5"/>
      <c r="AD713" s="5"/>
      <c r="AE713" s="5"/>
      <c r="AF713" s="5"/>
    </row>
    <row r="714" spans="1:32" ht="21" customHeight="1">
      <c r="A714" s="5" t="s">
        <v>23530</v>
      </c>
      <c r="B714" s="5" t="s">
        <v>4058</v>
      </c>
      <c r="C714" s="5" t="s">
        <v>27</v>
      </c>
      <c r="D714" s="5" t="s">
        <v>85</v>
      </c>
      <c r="E714" s="5" t="s">
        <v>45</v>
      </c>
      <c r="F714" s="5">
        <v>18</v>
      </c>
      <c r="G714" s="5">
        <v>25</v>
      </c>
      <c r="H714" s="5" t="s">
        <v>2614</v>
      </c>
      <c r="I714" s="5" t="s">
        <v>66</v>
      </c>
      <c r="J714" s="5" t="s">
        <v>315</v>
      </c>
      <c r="K714" s="5" t="s">
        <v>4063</v>
      </c>
      <c r="L714" s="5" t="s">
        <v>23531</v>
      </c>
      <c r="M714" s="5" t="s">
        <v>37</v>
      </c>
      <c r="N714" s="5" t="s">
        <v>55</v>
      </c>
      <c r="O714" s="5"/>
      <c r="P714" s="5" t="b">
        <f t="shared" ca="1" si="15"/>
        <v>1</v>
      </c>
      <c r="Q714" s="5" t="b">
        <f t="shared" ca="1" si="28"/>
        <v>1</v>
      </c>
      <c r="R714" s="5"/>
      <c r="S714" s="5"/>
      <c r="T714" s="5"/>
      <c r="U714" s="5"/>
      <c r="V714" s="5"/>
      <c r="W714" s="5"/>
      <c r="X714" s="5"/>
      <c r="Y714" s="5"/>
      <c r="Z714" s="5"/>
      <c r="AA714" s="5"/>
      <c r="AB714" s="5"/>
      <c r="AC714" s="5"/>
      <c r="AD714" s="5"/>
      <c r="AE714" s="5"/>
      <c r="AF714" s="5"/>
    </row>
    <row r="715" spans="1:32" ht="21" customHeight="1">
      <c r="A715" s="5" t="s">
        <v>23536</v>
      </c>
      <c r="B715" s="5" t="s">
        <v>4058</v>
      </c>
      <c r="C715" s="5" t="s">
        <v>27</v>
      </c>
      <c r="D715" s="5" t="s">
        <v>85</v>
      </c>
      <c r="E715" s="5" t="s">
        <v>45</v>
      </c>
      <c r="F715" s="5">
        <v>18</v>
      </c>
      <c r="G715" s="5">
        <v>25</v>
      </c>
      <c r="H715" s="5" t="s">
        <v>2614</v>
      </c>
      <c r="I715" s="5" t="s">
        <v>66</v>
      </c>
      <c r="J715" s="5" t="s">
        <v>315</v>
      </c>
      <c r="K715" s="5" t="s">
        <v>4063</v>
      </c>
      <c r="L715" s="5" t="s">
        <v>23504</v>
      </c>
      <c r="M715" s="5" t="s">
        <v>37</v>
      </c>
      <c r="N715" s="5" t="s">
        <v>55</v>
      </c>
      <c r="O715" s="5"/>
      <c r="P715" s="5" t="b">
        <f t="shared" ca="1" si="15"/>
        <v>1</v>
      </c>
      <c r="Q715" s="5" t="b">
        <f t="shared" ca="1" si="28"/>
        <v>1</v>
      </c>
      <c r="R715" s="5"/>
      <c r="S715" s="5"/>
      <c r="T715" s="5"/>
      <c r="U715" s="5"/>
      <c r="V715" s="5"/>
      <c r="W715" s="5"/>
      <c r="X715" s="5"/>
      <c r="Y715" s="5"/>
      <c r="Z715" s="5"/>
      <c r="AA715" s="5"/>
      <c r="AB715" s="5"/>
      <c r="AC715" s="5"/>
      <c r="AD715" s="5"/>
      <c r="AE715" s="5"/>
      <c r="AF715" s="5"/>
    </row>
    <row r="716" spans="1:32" ht="21" customHeight="1">
      <c r="A716" s="5" t="s">
        <v>23537</v>
      </c>
      <c r="B716" s="5" t="s">
        <v>21567</v>
      </c>
      <c r="C716" s="5" t="s">
        <v>27</v>
      </c>
      <c r="D716" s="5" t="s">
        <v>85</v>
      </c>
      <c r="E716" s="5" t="s">
        <v>45</v>
      </c>
      <c r="F716" s="5">
        <v>18</v>
      </c>
      <c r="G716" s="5">
        <v>30</v>
      </c>
      <c r="H716" s="5" t="s">
        <v>251</v>
      </c>
      <c r="I716" s="5" t="s">
        <v>108</v>
      </c>
      <c r="J716" s="5" t="s">
        <v>110</v>
      </c>
      <c r="K716" s="5" t="s">
        <v>23507</v>
      </c>
      <c r="L716" s="5" t="s">
        <v>23540</v>
      </c>
      <c r="M716" s="5" t="s">
        <v>53</v>
      </c>
      <c r="N716" s="5" t="s">
        <v>44</v>
      </c>
      <c r="O716" s="5"/>
      <c r="P716" s="5" t="b">
        <f t="shared" ca="1" si="15"/>
        <v>1</v>
      </c>
      <c r="Q716" s="5"/>
      <c r="R716" s="5"/>
      <c r="S716" s="5"/>
      <c r="T716" s="5"/>
      <c r="U716" s="5"/>
      <c r="V716" s="5"/>
      <c r="W716" s="5"/>
      <c r="X716" s="5"/>
      <c r="Y716" s="5"/>
      <c r="Z716" s="5"/>
      <c r="AA716" s="5"/>
      <c r="AB716" s="5"/>
      <c r="AC716" s="5"/>
      <c r="AD716" s="5"/>
      <c r="AE716" s="5"/>
      <c r="AF716" s="5"/>
    </row>
    <row r="717" spans="1:32" ht="21" customHeight="1">
      <c r="A717" s="5" t="s">
        <v>21491</v>
      </c>
      <c r="B717" s="5" t="s">
        <v>2079</v>
      </c>
      <c r="C717" s="5" t="s">
        <v>27</v>
      </c>
      <c r="D717" s="5" t="s">
        <v>212</v>
      </c>
      <c r="E717" s="5" t="s">
        <v>45</v>
      </c>
      <c r="F717" s="5">
        <v>18</v>
      </c>
      <c r="G717" s="5">
        <v>30</v>
      </c>
      <c r="H717" s="5" t="s">
        <v>251</v>
      </c>
      <c r="I717" s="5" t="s">
        <v>66</v>
      </c>
      <c r="J717" s="5" t="s">
        <v>2080</v>
      </c>
      <c r="K717" s="5" t="s">
        <v>2082</v>
      </c>
      <c r="L717" s="5" t="s">
        <v>21492</v>
      </c>
      <c r="M717" s="5" t="s">
        <v>42</v>
      </c>
      <c r="N717" s="5" t="s">
        <v>55</v>
      </c>
      <c r="O717" s="5"/>
      <c r="P717" s="5" t="b">
        <f t="shared" ca="1" si="15"/>
        <v>1</v>
      </c>
      <c r="Q717" s="5"/>
      <c r="R717" s="5"/>
      <c r="S717" s="5"/>
      <c r="T717" s="5"/>
      <c r="U717" s="5"/>
      <c r="V717" s="5"/>
      <c r="W717" s="5"/>
      <c r="X717" s="5"/>
      <c r="Y717" s="5"/>
      <c r="Z717" s="5"/>
      <c r="AA717" s="5"/>
      <c r="AB717" s="5"/>
      <c r="AC717" s="5"/>
      <c r="AD717" s="5"/>
      <c r="AE717" s="5"/>
      <c r="AF717" s="5"/>
    </row>
    <row r="718" spans="1:32" ht="21" customHeight="1">
      <c r="A718" s="5" t="s">
        <v>23544</v>
      </c>
      <c r="B718" s="5" t="s">
        <v>17479</v>
      </c>
      <c r="C718" s="5" t="s">
        <v>27</v>
      </c>
      <c r="D718" s="5" t="s">
        <v>85</v>
      </c>
      <c r="E718" s="5" t="s">
        <v>45</v>
      </c>
      <c r="F718" s="5">
        <v>18</v>
      </c>
      <c r="G718" s="5">
        <v>35</v>
      </c>
      <c r="H718" s="5" t="s">
        <v>6615</v>
      </c>
      <c r="I718" s="5" t="s">
        <v>108</v>
      </c>
      <c r="J718" s="5" t="s">
        <v>76</v>
      </c>
      <c r="K718" s="5" t="s">
        <v>17482</v>
      </c>
      <c r="L718" s="5" t="s">
        <v>23545</v>
      </c>
      <c r="M718" s="5" t="s">
        <v>42</v>
      </c>
      <c r="N718" s="5" t="s">
        <v>237</v>
      </c>
      <c r="O718" s="5"/>
      <c r="P718" s="5" t="b">
        <f t="shared" ca="1" si="15"/>
        <v>1</v>
      </c>
      <c r="Q718" s="5"/>
      <c r="R718" s="5"/>
      <c r="S718" s="5"/>
      <c r="T718" s="5"/>
      <c r="U718" s="5"/>
      <c r="V718" s="5"/>
      <c r="W718" s="5"/>
      <c r="X718" s="5"/>
      <c r="Y718" s="5"/>
      <c r="Z718" s="5"/>
      <c r="AA718" s="5"/>
      <c r="AB718" s="5"/>
      <c r="AC718" s="5"/>
      <c r="AD718" s="5"/>
      <c r="AE718" s="5"/>
      <c r="AF718" s="5"/>
    </row>
    <row r="719" spans="1:32" ht="21" customHeight="1">
      <c r="A719" s="5" t="s">
        <v>23548</v>
      </c>
      <c r="B719" s="5" t="s">
        <v>23549</v>
      </c>
      <c r="C719" s="5" t="s">
        <v>20</v>
      </c>
      <c r="D719" s="5" t="s">
        <v>1173</v>
      </c>
      <c r="E719" s="5" t="s">
        <v>45</v>
      </c>
      <c r="F719" s="5">
        <v>18</v>
      </c>
      <c r="G719" s="5">
        <v>22</v>
      </c>
      <c r="H719" s="5" t="s">
        <v>7016</v>
      </c>
      <c r="I719" s="5" t="s">
        <v>66</v>
      </c>
      <c r="J719" s="5" t="s">
        <v>2197</v>
      </c>
      <c r="K719" s="5" t="s">
        <v>23550</v>
      </c>
      <c r="L719" s="5" t="s">
        <v>23551</v>
      </c>
      <c r="M719" s="5" t="s">
        <v>167</v>
      </c>
      <c r="N719" s="5" t="s">
        <v>55</v>
      </c>
      <c r="O719" s="5"/>
      <c r="P719" s="5" t="b">
        <f t="shared" ca="1" si="15"/>
        <v>1</v>
      </c>
      <c r="Q719" s="5"/>
      <c r="R719" s="5"/>
      <c r="S719" s="5"/>
      <c r="T719" s="5"/>
      <c r="U719" s="5"/>
      <c r="V719" s="5"/>
      <c r="W719" s="5"/>
      <c r="X719" s="5"/>
      <c r="Y719" s="5"/>
      <c r="Z719" s="5"/>
      <c r="AA719" s="5"/>
      <c r="AB719" s="5"/>
      <c r="AC719" s="5"/>
      <c r="AD719" s="5"/>
      <c r="AE719" s="5"/>
      <c r="AF719" s="5"/>
    </row>
    <row r="720" spans="1:32" ht="21" customHeight="1">
      <c r="A720" s="5" t="s">
        <v>23555</v>
      </c>
      <c r="B720" s="5" t="s">
        <v>5620</v>
      </c>
      <c r="C720" s="5" t="s">
        <v>20</v>
      </c>
      <c r="D720" s="5" t="s">
        <v>47</v>
      </c>
      <c r="E720" s="5" t="s">
        <v>45</v>
      </c>
      <c r="F720" s="5">
        <v>18</v>
      </c>
      <c r="G720" s="5">
        <v>36</v>
      </c>
      <c r="H720" s="5" t="s">
        <v>6605</v>
      </c>
      <c r="I720" s="5" t="s">
        <v>31</v>
      </c>
      <c r="J720" s="5" t="s">
        <v>117</v>
      </c>
      <c r="K720" s="5" t="s">
        <v>23557</v>
      </c>
      <c r="L720" s="9" t="s">
        <v>47</v>
      </c>
      <c r="M720" s="5" t="s">
        <v>1599</v>
      </c>
      <c r="N720" s="5" t="s">
        <v>55</v>
      </c>
      <c r="O720" s="5"/>
      <c r="P720" s="5" t="b">
        <f t="shared" ca="1" si="15"/>
        <v>1</v>
      </c>
      <c r="Q720" s="9"/>
      <c r="R720" s="5"/>
      <c r="S720" s="5"/>
      <c r="T720" s="5"/>
      <c r="U720" s="5"/>
      <c r="V720" s="5"/>
      <c r="W720" s="5"/>
      <c r="X720" s="5"/>
      <c r="Y720" s="5"/>
      <c r="Z720" s="5"/>
      <c r="AA720" s="5"/>
      <c r="AB720" s="5"/>
      <c r="AC720" s="5"/>
      <c r="AD720" s="5"/>
      <c r="AE720" s="5"/>
      <c r="AF720" s="5"/>
    </row>
    <row r="721" spans="1:32" ht="21" customHeight="1">
      <c r="A721" s="5" t="s">
        <v>6608</v>
      </c>
      <c r="B721" s="5" t="s">
        <v>19480</v>
      </c>
      <c r="C721" s="5" t="s">
        <v>41</v>
      </c>
      <c r="D721" s="5" t="s">
        <v>94</v>
      </c>
      <c r="E721" s="5" t="s">
        <v>45</v>
      </c>
      <c r="F721" s="5">
        <v>18</v>
      </c>
      <c r="G721" s="5">
        <v>25</v>
      </c>
      <c r="H721" s="5" t="s">
        <v>2614</v>
      </c>
      <c r="I721" s="5" t="s">
        <v>108</v>
      </c>
      <c r="J721" s="5" t="s">
        <v>19481</v>
      </c>
      <c r="K721" s="5" t="s">
        <v>19482</v>
      </c>
      <c r="L721" s="5" t="s">
        <v>23558</v>
      </c>
      <c r="M721" s="5" t="s">
        <v>53</v>
      </c>
      <c r="N721" s="5" t="s">
        <v>55</v>
      </c>
      <c r="O721" s="5"/>
      <c r="P721" s="5" t="b">
        <f t="shared" ca="1" si="15"/>
        <v>1</v>
      </c>
      <c r="Q721" s="5"/>
      <c r="R721" s="5"/>
      <c r="S721" s="5"/>
      <c r="T721" s="5"/>
      <c r="U721" s="5"/>
      <c r="V721" s="5"/>
      <c r="W721" s="5"/>
      <c r="X721" s="5"/>
      <c r="Y721" s="5"/>
      <c r="Z721" s="5"/>
      <c r="AA721" s="5"/>
      <c r="AB721" s="5"/>
      <c r="AC721" s="5"/>
      <c r="AD721" s="5"/>
      <c r="AE721" s="5"/>
      <c r="AF721" s="5"/>
    </row>
    <row r="722" spans="1:32" ht="21" customHeight="1">
      <c r="A722" s="5" t="s">
        <v>23560</v>
      </c>
      <c r="B722" s="5" t="s">
        <v>10114</v>
      </c>
      <c r="C722" s="5" t="s">
        <v>41</v>
      </c>
      <c r="D722" s="5" t="s">
        <v>169</v>
      </c>
      <c r="E722" s="5" t="s">
        <v>45</v>
      </c>
      <c r="F722" s="5">
        <v>18</v>
      </c>
      <c r="G722" s="5">
        <v>30</v>
      </c>
      <c r="H722" s="5" t="s">
        <v>251</v>
      </c>
      <c r="I722" s="5" t="s">
        <v>108</v>
      </c>
      <c r="J722" s="5" t="s">
        <v>2067</v>
      </c>
      <c r="K722" s="5" t="s">
        <v>23562</v>
      </c>
      <c r="L722" s="5" t="s">
        <v>23563</v>
      </c>
      <c r="M722" s="5" t="s">
        <v>53</v>
      </c>
      <c r="N722" s="5" t="s">
        <v>55</v>
      </c>
      <c r="O722" s="5"/>
      <c r="P722" s="5" t="b">
        <f t="shared" ca="1" si="15"/>
        <v>1</v>
      </c>
      <c r="Q722" s="5" t="b">
        <f t="shared" ref="Q722:Q725" ca="1" si="29">IFERROR(__xludf.DUMMYFUNCTION("REGEXMATCH(L722,""(?i)swift"")"),TRUE)</f>
        <v>1</v>
      </c>
      <c r="R722" s="5"/>
      <c r="S722" s="5"/>
      <c r="T722" s="5"/>
      <c r="U722" s="5"/>
      <c r="V722" s="5"/>
      <c r="W722" s="5"/>
      <c r="X722" s="5"/>
      <c r="Y722" s="5"/>
      <c r="Z722" s="5"/>
      <c r="AA722" s="5"/>
      <c r="AB722" s="5"/>
      <c r="AC722" s="5"/>
      <c r="AD722" s="5"/>
      <c r="AE722" s="5"/>
      <c r="AF722" s="5"/>
    </row>
    <row r="723" spans="1:32" ht="21" customHeight="1">
      <c r="A723" s="5" t="s">
        <v>23570</v>
      </c>
      <c r="B723" s="5" t="s">
        <v>23327</v>
      </c>
      <c r="C723" s="5" t="s">
        <v>41</v>
      </c>
      <c r="D723" s="5" t="s">
        <v>43</v>
      </c>
      <c r="E723" s="5" t="s">
        <v>45</v>
      </c>
      <c r="F723" s="5">
        <v>18</v>
      </c>
      <c r="G723" s="5">
        <v>28</v>
      </c>
      <c r="H723" s="5" t="s">
        <v>3407</v>
      </c>
      <c r="I723" s="7" t="s">
        <v>24</v>
      </c>
      <c r="J723" s="5" t="s">
        <v>2924</v>
      </c>
      <c r="K723" s="9" t="s">
        <v>47</v>
      </c>
      <c r="L723" s="5" t="s">
        <v>23571</v>
      </c>
      <c r="M723" s="5" t="s">
        <v>42</v>
      </c>
      <c r="N723" s="5" t="s">
        <v>55</v>
      </c>
      <c r="O723" s="5"/>
      <c r="P723" s="5" t="b">
        <f t="shared" ca="1" si="15"/>
        <v>1</v>
      </c>
      <c r="Q723" s="5" t="b">
        <f t="shared" ca="1" si="29"/>
        <v>1</v>
      </c>
      <c r="R723" s="5"/>
      <c r="S723" s="5"/>
      <c r="T723" s="5"/>
      <c r="U723" s="5"/>
      <c r="V723" s="5"/>
      <c r="W723" s="5"/>
      <c r="X723" s="5"/>
      <c r="Y723" s="5"/>
      <c r="Z723" s="5"/>
      <c r="AA723" s="5"/>
      <c r="AB723" s="5"/>
      <c r="AC723" s="5"/>
      <c r="AD723" s="5"/>
      <c r="AE723" s="5"/>
      <c r="AF723" s="5"/>
    </row>
    <row r="724" spans="1:32" ht="21" customHeight="1">
      <c r="A724" s="5" t="s">
        <v>23572</v>
      </c>
      <c r="B724" s="5" t="s">
        <v>22170</v>
      </c>
      <c r="C724" s="5" t="s">
        <v>41</v>
      </c>
      <c r="D724" s="5" t="s">
        <v>47</v>
      </c>
      <c r="E724" s="5" t="s">
        <v>45</v>
      </c>
      <c r="F724" s="5">
        <v>18</v>
      </c>
      <c r="G724" s="5">
        <v>25</v>
      </c>
      <c r="H724" s="5" t="s">
        <v>2614</v>
      </c>
      <c r="I724" s="5" t="s">
        <v>66</v>
      </c>
      <c r="J724" s="5" t="s">
        <v>2745</v>
      </c>
      <c r="K724" s="5" t="s">
        <v>13365</v>
      </c>
      <c r="L724" s="5" t="s">
        <v>23573</v>
      </c>
      <c r="M724" s="5" t="s">
        <v>37</v>
      </c>
      <c r="N724" s="5" t="s">
        <v>55</v>
      </c>
      <c r="O724" s="5"/>
      <c r="P724" s="5" t="b">
        <f t="shared" ca="1" si="15"/>
        <v>1</v>
      </c>
      <c r="Q724" s="5" t="b">
        <f t="shared" ca="1" si="29"/>
        <v>1</v>
      </c>
      <c r="R724" s="5"/>
      <c r="S724" s="5"/>
      <c r="T724" s="5"/>
      <c r="U724" s="5"/>
      <c r="V724" s="5"/>
      <c r="W724" s="5"/>
      <c r="X724" s="5"/>
      <c r="Y724" s="5"/>
      <c r="Z724" s="5"/>
      <c r="AA724" s="5"/>
      <c r="AB724" s="5"/>
      <c r="AC724" s="5"/>
      <c r="AD724" s="5"/>
      <c r="AE724" s="5"/>
      <c r="AF724" s="5"/>
    </row>
    <row r="725" spans="1:32" ht="21" customHeight="1">
      <c r="A725" s="5" t="s">
        <v>23575</v>
      </c>
      <c r="B725" s="5" t="s">
        <v>23318</v>
      </c>
      <c r="C725" s="5" t="s">
        <v>41</v>
      </c>
      <c r="D725" s="5" t="s">
        <v>94</v>
      </c>
      <c r="E725" s="5" t="s">
        <v>29</v>
      </c>
      <c r="F725" s="5">
        <v>18</v>
      </c>
      <c r="G725" s="5">
        <v>30</v>
      </c>
      <c r="H725" s="5" t="s">
        <v>251</v>
      </c>
      <c r="I725" s="5" t="s">
        <v>108</v>
      </c>
      <c r="J725" s="5" t="s">
        <v>6296</v>
      </c>
      <c r="K725" s="5" t="s">
        <v>23320</v>
      </c>
      <c r="L725" s="5" t="s">
        <v>23322</v>
      </c>
      <c r="M725" s="5" t="s">
        <v>53</v>
      </c>
      <c r="N725" s="5" t="s">
        <v>55</v>
      </c>
      <c r="O725" s="5"/>
      <c r="P725" s="5" t="b">
        <f t="shared" ca="1" si="15"/>
        <v>1</v>
      </c>
      <c r="Q725" s="5" t="b">
        <f t="shared" ca="1" si="29"/>
        <v>1</v>
      </c>
      <c r="R725" s="5"/>
      <c r="S725" s="5"/>
      <c r="T725" s="5"/>
      <c r="U725" s="5"/>
      <c r="V725" s="5"/>
      <c r="W725" s="5"/>
      <c r="X725" s="5"/>
      <c r="Y725" s="5"/>
      <c r="Z725" s="5"/>
      <c r="AA725" s="5"/>
      <c r="AB725" s="5"/>
      <c r="AC725" s="5"/>
      <c r="AD725" s="5"/>
      <c r="AE725" s="5"/>
      <c r="AF725" s="5"/>
    </row>
    <row r="726" spans="1:32" ht="21" customHeight="1">
      <c r="A726" s="5" t="s">
        <v>23577</v>
      </c>
      <c r="B726" s="5" t="s">
        <v>23578</v>
      </c>
      <c r="C726" s="5" t="s">
        <v>170</v>
      </c>
      <c r="D726" s="5" t="s">
        <v>390</v>
      </c>
      <c r="E726" s="5" t="s">
        <v>45</v>
      </c>
      <c r="F726" s="5">
        <v>18</v>
      </c>
      <c r="G726" s="5">
        <v>22</v>
      </c>
      <c r="H726" s="5" t="s">
        <v>7016</v>
      </c>
      <c r="I726" s="5" t="s">
        <v>66</v>
      </c>
      <c r="J726" s="5" t="s">
        <v>17241</v>
      </c>
      <c r="K726" s="5" t="s">
        <v>23580</v>
      </c>
      <c r="L726" s="5" t="s">
        <v>23582</v>
      </c>
      <c r="M726" s="5" t="s">
        <v>100</v>
      </c>
      <c r="N726" s="5" t="s">
        <v>89</v>
      </c>
      <c r="O726" s="5"/>
      <c r="P726" s="5" t="b">
        <f t="shared" ca="1" si="15"/>
        <v>1</v>
      </c>
      <c r="Q726" s="5"/>
      <c r="R726" s="5"/>
      <c r="S726" s="5"/>
      <c r="T726" s="5"/>
      <c r="U726" s="5"/>
      <c r="V726" s="5"/>
      <c r="W726" s="5"/>
      <c r="X726" s="5"/>
      <c r="Y726" s="5"/>
      <c r="Z726" s="5"/>
      <c r="AA726" s="5"/>
      <c r="AB726" s="5"/>
      <c r="AC726" s="5"/>
      <c r="AD726" s="5"/>
      <c r="AE726" s="5"/>
      <c r="AF726" s="5"/>
    </row>
    <row r="727" spans="1:32" ht="21" customHeight="1">
      <c r="A727" s="5" t="s">
        <v>23583</v>
      </c>
      <c r="B727" s="5" t="s">
        <v>5620</v>
      </c>
      <c r="C727" s="5" t="s">
        <v>170</v>
      </c>
      <c r="D727" s="5" t="s">
        <v>47</v>
      </c>
      <c r="E727" s="5" t="s">
        <v>45</v>
      </c>
      <c r="F727" s="5">
        <v>18</v>
      </c>
      <c r="G727" s="5">
        <v>22</v>
      </c>
      <c r="H727" s="5" t="s">
        <v>7016</v>
      </c>
      <c r="I727" s="5" t="s">
        <v>125</v>
      </c>
      <c r="J727" s="5" t="s">
        <v>117</v>
      </c>
      <c r="K727" s="5" t="s">
        <v>23585</v>
      </c>
      <c r="L727" s="9" t="s">
        <v>47</v>
      </c>
      <c r="M727" s="5" t="s">
        <v>1599</v>
      </c>
      <c r="N727" s="5" t="s">
        <v>55</v>
      </c>
      <c r="O727" s="5"/>
      <c r="P727" s="5" t="b">
        <f t="shared" ca="1" si="15"/>
        <v>1</v>
      </c>
      <c r="Q727" s="9"/>
      <c r="R727" s="5"/>
      <c r="S727" s="5"/>
      <c r="T727" s="5"/>
      <c r="U727" s="5"/>
      <c r="V727" s="5"/>
      <c r="W727" s="5"/>
      <c r="X727" s="5"/>
      <c r="Y727" s="5"/>
      <c r="Z727" s="5"/>
      <c r="AA727" s="5"/>
      <c r="AB727" s="5"/>
      <c r="AC727" s="5"/>
      <c r="AD727" s="5"/>
      <c r="AE727" s="5"/>
      <c r="AF727" s="5"/>
    </row>
    <row r="728" spans="1:32" ht="21" customHeight="1">
      <c r="A728" s="14" t="s">
        <v>23591</v>
      </c>
      <c r="B728" s="14" t="s">
        <v>5620</v>
      </c>
      <c r="C728" s="14" t="s">
        <v>170</v>
      </c>
      <c r="D728" s="14" t="s">
        <v>47</v>
      </c>
      <c r="E728" s="14" t="s">
        <v>45</v>
      </c>
      <c r="F728" s="14">
        <v>18</v>
      </c>
      <c r="G728" s="14">
        <v>22</v>
      </c>
      <c r="H728" s="14" t="s">
        <v>7016</v>
      </c>
      <c r="I728" s="14" t="s">
        <v>125</v>
      </c>
      <c r="J728" s="14" t="s">
        <v>117</v>
      </c>
      <c r="K728" s="14" t="s">
        <v>23585</v>
      </c>
      <c r="L728" s="16" t="s">
        <v>47</v>
      </c>
      <c r="M728" s="14" t="s">
        <v>1599</v>
      </c>
      <c r="N728" s="14" t="s">
        <v>55</v>
      </c>
      <c r="O728" s="14" t="b">
        <f ca="1">IFERROR(__xludf.DUMMYFUNCTION("REGEXMATCH(A728,""应用|(?i)app"")"),FALSE)</f>
        <v>0</v>
      </c>
      <c r="P728" s="14" t="b">
        <f t="shared" ca="1" si="15"/>
        <v>1</v>
      </c>
      <c r="Q728" s="14" t="b">
        <f ca="1">IFERROR(__xludf.DUMMYFUNCTION("REGEXMATCH(L728,""(?i)swift"")"),FALSE)</f>
        <v>0</v>
      </c>
      <c r="R728" s="5"/>
      <c r="S728" s="5"/>
      <c r="T728" s="5"/>
      <c r="U728" s="5"/>
      <c r="V728" s="5"/>
      <c r="W728" s="5"/>
      <c r="X728" s="5"/>
      <c r="Y728" s="5"/>
      <c r="Z728" s="5"/>
      <c r="AA728" s="5"/>
      <c r="AB728" s="5"/>
      <c r="AC728" s="5"/>
      <c r="AD728" s="5"/>
      <c r="AE728" s="5"/>
      <c r="AF728" s="5"/>
    </row>
    <row r="729" spans="1:32" ht="21" customHeight="1">
      <c r="A729" s="5" t="s">
        <v>13569</v>
      </c>
      <c r="B729" s="5" t="s">
        <v>23597</v>
      </c>
      <c r="C729" s="5" t="s">
        <v>27</v>
      </c>
      <c r="D729" s="5" t="s">
        <v>85</v>
      </c>
      <c r="E729" s="5" t="s">
        <v>45</v>
      </c>
      <c r="F729" s="5">
        <v>20</v>
      </c>
      <c r="G729" s="5">
        <v>30</v>
      </c>
      <c r="H729" s="5" t="s">
        <v>1088</v>
      </c>
      <c r="I729" s="5" t="s">
        <v>66</v>
      </c>
      <c r="J729" s="5" t="s">
        <v>57</v>
      </c>
      <c r="K729" s="5" t="s">
        <v>23598</v>
      </c>
      <c r="L729" s="5" t="s">
        <v>23599</v>
      </c>
      <c r="M729" s="5" t="s">
        <v>37</v>
      </c>
      <c r="N729" s="5" t="s">
        <v>55</v>
      </c>
      <c r="O729" s="5"/>
      <c r="P729" s="5" t="b">
        <f t="shared" ca="1" si="15"/>
        <v>1</v>
      </c>
      <c r="Q729" s="5"/>
      <c r="R729" s="5"/>
      <c r="S729" s="5"/>
      <c r="T729" s="5"/>
      <c r="U729" s="5"/>
      <c r="V729" s="5"/>
      <c r="W729" s="5"/>
      <c r="X729" s="5"/>
      <c r="Y729" s="5"/>
      <c r="Z729" s="5"/>
      <c r="AA729" s="5"/>
      <c r="AB729" s="5"/>
      <c r="AC729" s="5"/>
      <c r="AD729" s="5"/>
      <c r="AE729" s="5"/>
      <c r="AF729" s="5"/>
    </row>
    <row r="730" spans="1:32" ht="21" customHeight="1">
      <c r="A730" s="5" t="s">
        <v>19946</v>
      </c>
      <c r="B730" s="5" t="s">
        <v>15038</v>
      </c>
      <c r="C730" s="5" t="s">
        <v>27</v>
      </c>
      <c r="D730" s="5" t="s">
        <v>54</v>
      </c>
      <c r="E730" s="5" t="s">
        <v>45</v>
      </c>
      <c r="F730" s="5">
        <v>20</v>
      </c>
      <c r="G730" s="5">
        <v>25</v>
      </c>
      <c r="H730" s="5" t="s">
        <v>188</v>
      </c>
      <c r="I730" s="5" t="s">
        <v>66</v>
      </c>
      <c r="J730" s="5" t="s">
        <v>13117</v>
      </c>
      <c r="K730" s="9" t="s">
        <v>47</v>
      </c>
      <c r="L730" s="5" t="s">
        <v>23600</v>
      </c>
      <c r="M730" s="5" t="s">
        <v>42</v>
      </c>
      <c r="N730" s="5" t="s">
        <v>55</v>
      </c>
      <c r="O730" s="5"/>
      <c r="P730" s="5" t="b">
        <f t="shared" ca="1" si="15"/>
        <v>1</v>
      </c>
      <c r="Q730" s="5"/>
      <c r="R730" s="5"/>
      <c r="S730" s="5"/>
      <c r="T730" s="5"/>
      <c r="U730" s="5"/>
      <c r="V730" s="5"/>
      <c r="W730" s="5"/>
      <c r="X730" s="5"/>
      <c r="Y730" s="5"/>
      <c r="Z730" s="5"/>
      <c r="AA730" s="5"/>
      <c r="AB730" s="5"/>
      <c r="AC730" s="5"/>
      <c r="AD730" s="5"/>
      <c r="AE730" s="5"/>
      <c r="AF730" s="5"/>
    </row>
    <row r="731" spans="1:32" ht="21" customHeight="1">
      <c r="A731" s="5" t="s">
        <v>23603</v>
      </c>
      <c r="B731" s="5" t="s">
        <v>13494</v>
      </c>
      <c r="C731" s="5" t="s">
        <v>27</v>
      </c>
      <c r="D731" s="5" t="s">
        <v>575</v>
      </c>
      <c r="E731" s="5" t="s">
        <v>45</v>
      </c>
      <c r="F731" s="5">
        <v>20</v>
      </c>
      <c r="G731" s="5">
        <v>25</v>
      </c>
      <c r="H731" s="5" t="s">
        <v>188</v>
      </c>
      <c r="I731" s="5" t="s">
        <v>66</v>
      </c>
      <c r="J731" s="5" t="s">
        <v>13496</v>
      </c>
      <c r="K731" s="5" t="s">
        <v>13497</v>
      </c>
      <c r="L731" s="5" t="s">
        <v>23606</v>
      </c>
      <c r="M731" s="5" t="s">
        <v>167</v>
      </c>
      <c r="N731" s="5" t="s">
        <v>55</v>
      </c>
      <c r="O731" s="5"/>
      <c r="P731" s="5" t="b">
        <f t="shared" ca="1" si="15"/>
        <v>1</v>
      </c>
      <c r="Q731" s="5"/>
      <c r="R731" s="5"/>
      <c r="S731" s="5"/>
      <c r="T731" s="5"/>
      <c r="U731" s="5"/>
      <c r="V731" s="5"/>
      <c r="W731" s="5"/>
      <c r="X731" s="5"/>
      <c r="Y731" s="5"/>
      <c r="Z731" s="5"/>
      <c r="AA731" s="5"/>
      <c r="AB731" s="5"/>
      <c r="AC731" s="5"/>
      <c r="AD731" s="5"/>
      <c r="AE731" s="5"/>
      <c r="AF731" s="5"/>
    </row>
    <row r="732" spans="1:32" ht="21" customHeight="1">
      <c r="A732" s="5" t="s">
        <v>6608</v>
      </c>
      <c r="B732" s="5" t="s">
        <v>19494</v>
      </c>
      <c r="C732" s="5" t="s">
        <v>27</v>
      </c>
      <c r="D732" s="5" t="s">
        <v>850</v>
      </c>
      <c r="E732" s="5" t="s">
        <v>45</v>
      </c>
      <c r="F732" s="5">
        <v>20</v>
      </c>
      <c r="G732" s="5">
        <v>25</v>
      </c>
      <c r="H732" s="5" t="s">
        <v>188</v>
      </c>
      <c r="I732" s="5" t="s">
        <v>66</v>
      </c>
      <c r="J732" s="5" t="s">
        <v>110</v>
      </c>
      <c r="K732" s="5" t="s">
        <v>19495</v>
      </c>
      <c r="L732" s="5" t="s">
        <v>23609</v>
      </c>
      <c r="M732" s="5" t="s">
        <v>167</v>
      </c>
      <c r="N732" s="5" t="s">
        <v>55</v>
      </c>
      <c r="O732" s="5"/>
      <c r="P732" s="5" t="b">
        <f t="shared" ca="1" si="15"/>
        <v>1</v>
      </c>
      <c r="Q732" s="5"/>
      <c r="R732" s="5"/>
      <c r="S732" s="5"/>
      <c r="T732" s="5"/>
      <c r="U732" s="5"/>
      <c r="V732" s="5"/>
      <c r="W732" s="5"/>
      <c r="X732" s="5"/>
      <c r="Y732" s="5"/>
      <c r="Z732" s="5"/>
      <c r="AA732" s="5"/>
      <c r="AB732" s="5"/>
      <c r="AC732" s="5"/>
      <c r="AD732" s="5"/>
      <c r="AE732" s="5"/>
      <c r="AF732" s="5"/>
    </row>
    <row r="733" spans="1:32" ht="21" customHeight="1">
      <c r="A733" s="5" t="s">
        <v>17428</v>
      </c>
      <c r="B733" s="5" t="s">
        <v>17430</v>
      </c>
      <c r="C733" s="5" t="s">
        <v>27</v>
      </c>
      <c r="D733" s="5" t="s">
        <v>54</v>
      </c>
      <c r="E733" s="5" t="s">
        <v>45</v>
      </c>
      <c r="F733" s="5">
        <v>20</v>
      </c>
      <c r="G733" s="5">
        <v>40</v>
      </c>
      <c r="H733" s="5" t="s">
        <v>2981</v>
      </c>
      <c r="I733" s="5" t="s">
        <v>108</v>
      </c>
      <c r="J733" s="5" t="s">
        <v>4920</v>
      </c>
      <c r="K733" s="5" t="s">
        <v>17431</v>
      </c>
      <c r="L733" s="5" t="s">
        <v>17432</v>
      </c>
      <c r="M733" s="5" t="s">
        <v>100</v>
      </c>
      <c r="N733" s="5" t="s">
        <v>55</v>
      </c>
      <c r="O733" s="5"/>
      <c r="P733" s="5" t="b">
        <f t="shared" ca="1" si="15"/>
        <v>1</v>
      </c>
      <c r="Q733" s="5" t="b">
        <f ca="1">IFERROR(__xludf.DUMMYFUNCTION("REGEXMATCH(L733,""(?i)swift"")"),TRUE)</f>
        <v>1</v>
      </c>
      <c r="R733" s="5"/>
      <c r="S733" s="5"/>
      <c r="T733" s="5"/>
      <c r="U733" s="5"/>
      <c r="V733" s="5"/>
      <c r="W733" s="5"/>
      <c r="X733" s="5"/>
      <c r="Y733" s="5"/>
      <c r="Z733" s="5"/>
      <c r="AA733" s="5"/>
      <c r="AB733" s="5"/>
      <c r="AC733" s="5"/>
      <c r="AD733" s="5"/>
      <c r="AE733" s="5"/>
      <c r="AF733" s="5"/>
    </row>
    <row r="734" spans="1:32" ht="21" customHeight="1">
      <c r="A734" s="5" t="s">
        <v>13569</v>
      </c>
      <c r="B734" s="5" t="s">
        <v>23612</v>
      </c>
      <c r="C734" s="5" t="s">
        <v>27</v>
      </c>
      <c r="D734" s="5" t="s">
        <v>575</v>
      </c>
      <c r="E734" s="5" t="s">
        <v>45</v>
      </c>
      <c r="F734" s="5">
        <v>20</v>
      </c>
      <c r="G734" s="5">
        <v>25</v>
      </c>
      <c r="H734" s="5" t="s">
        <v>188</v>
      </c>
      <c r="I734" s="5" t="s">
        <v>66</v>
      </c>
      <c r="J734" s="5" t="s">
        <v>23613</v>
      </c>
      <c r="K734" s="5" t="s">
        <v>23614</v>
      </c>
      <c r="L734" s="5" t="s">
        <v>23615</v>
      </c>
      <c r="M734" s="5" t="s">
        <v>42</v>
      </c>
      <c r="N734" s="5" t="s">
        <v>55</v>
      </c>
      <c r="O734" s="5"/>
      <c r="P734" s="5" t="b">
        <f t="shared" ca="1" si="15"/>
        <v>1</v>
      </c>
      <c r="Q734" s="5"/>
      <c r="R734" s="5"/>
      <c r="S734" s="5"/>
      <c r="T734" s="5"/>
      <c r="U734" s="5"/>
      <c r="V734" s="5"/>
      <c r="W734" s="5"/>
      <c r="X734" s="5"/>
      <c r="Y734" s="5"/>
      <c r="Z734" s="5"/>
      <c r="AA734" s="5"/>
      <c r="AB734" s="5"/>
      <c r="AC734" s="5"/>
      <c r="AD734" s="5"/>
      <c r="AE734" s="5"/>
      <c r="AF734" s="5"/>
    </row>
    <row r="735" spans="1:32" ht="21" customHeight="1">
      <c r="A735" s="14" t="s">
        <v>23616</v>
      </c>
      <c r="B735" s="14" t="s">
        <v>23617</v>
      </c>
      <c r="C735" s="14" t="s">
        <v>27</v>
      </c>
      <c r="D735" s="14" t="s">
        <v>47</v>
      </c>
      <c r="E735" s="14" t="s">
        <v>45</v>
      </c>
      <c r="F735" s="14">
        <v>20</v>
      </c>
      <c r="G735" s="14">
        <v>40</v>
      </c>
      <c r="H735" s="14" t="s">
        <v>2981</v>
      </c>
      <c r="I735" s="14" t="s">
        <v>66</v>
      </c>
      <c r="J735" s="14" t="s">
        <v>17377</v>
      </c>
      <c r="K735" s="14" t="s">
        <v>23618</v>
      </c>
      <c r="L735" s="14" t="s">
        <v>23619</v>
      </c>
      <c r="M735" s="14" t="s">
        <v>37</v>
      </c>
      <c r="N735" s="14" t="s">
        <v>89</v>
      </c>
      <c r="O735" s="14" t="b">
        <f t="shared" ref="O735:O736" ca="1" si="30">IFERROR(__xludf.DUMMYFUNCTION("REGEXMATCH(A735,""应用|(?i)app"")"),FALSE)</f>
        <v>0</v>
      </c>
      <c r="P735" s="14" t="b">
        <f t="shared" ca="1" si="15"/>
        <v>1</v>
      </c>
      <c r="Q735" s="14" t="b">
        <f t="shared" ref="Q735:Q736" ca="1" si="31">IFERROR(__xludf.DUMMYFUNCTION("REGEXMATCH(L735,""(?i)swift"")"),FALSE)</f>
        <v>0</v>
      </c>
      <c r="R735" s="5"/>
      <c r="S735" s="5"/>
      <c r="T735" s="5"/>
      <c r="U735" s="5"/>
      <c r="V735" s="5"/>
      <c r="W735" s="5"/>
      <c r="X735" s="5"/>
      <c r="Y735" s="5"/>
      <c r="Z735" s="5"/>
      <c r="AA735" s="5"/>
      <c r="AB735" s="5"/>
      <c r="AC735" s="5"/>
      <c r="AD735" s="5"/>
      <c r="AE735" s="5"/>
      <c r="AF735" s="5"/>
    </row>
    <row r="736" spans="1:32" ht="21" customHeight="1">
      <c r="A736" s="14" t="s">
        <v>23623</v>
      </c>
      <c r="B736" s="14" t="s">
        <v>22222</v>
      </c>
      <c r="C736" s="14" t="s">
        <v>27</v>
      </c>
      <c r="D736" s="14" t="s">
        <v>85</v>
      </c>
      <c r="E736" s="14" t="s">
        <v>45</v>
      </c>
      <c r="F736" s="14">
        <v>20</v>
      </c>
      <c r="G736" s="14">
        <v>25</v>
      </c>
      <c r="H736" s="14" t="s">
        <v>188</v>
      </c>
      <c r="I736" s="15" t="s">
        <v>24</v>
      </c>
      <c r="J736" s="14" t="s">
        <v>57</v>
      </c>
      <c r="K736" s="16" t="s">
        <v>47</v>
      </c>
      <c r="L736" s="14" t="s">
        <v>23625</v>
      </c>
      <c r="M736" s="14" t="s">
        <v>167</v>
      </c>
      <c r="N736" s="14" t="s">
        <v>89</v>
      </c>
      <c r="O736" s="14" t="b">
        <f t="shared" ca="1" si="30"/>
        <v>0</v>
      </c>
      <c r="P736" s="14" t="b">
        <f t="shared" ca="1" si="15"/>
        <v>1</v>
      </c>
      <c r="Q736" s="14" t="b">
        <f t="shared" ca="1" si="31"/>
        <v>0</v>
      </c>
      <c r="R736" s="5"/>
      <c r="S736" s="5"/>
      <c r="T736" s="5"/>
      <c r="U736" s="5"/>
      <c r="V736" s="5"/>
      <c r="W736" s="5"/>
      <c r="X736" s="5"/>
      <c r="Y736" s="5"/>
      <c r="Z736" s="5"/>
      <c r="AA736" s="5"/>
      <c r="AB736" s="5"/>
      <c r="AC736" s="5"/>
      <c r="AD736" s="5"/>
      <c r="AE736" s="5"/>
      <c r="AF736" s="5"/>
    </row>
    <row r="737" spans="1:32" ht="21" customHeight="1">
      <c r="A737" s="5" t="s">
        <v>6608</v>
      </c>
      <c r="B737" s="5" t="s">
        <v>23630</v>
      </c>
      <c r="C737" s="5" t="s">
        <v>27</v>
      </c>
      <c r="D737" s="5" t="s">
        <v>47</v>
      </c>
      <c r="E737" s="5" t="s">
        <v>45</v>
      </c>
      <c r="F737" s="5">
        <v>20</v>
      </c>
      <c r="G737" s="5">
        <v>25</v>
      </c>
      <c r="H737" s="5" t="s">
        <v>188</v>
      </c>
      <c r="I737" s="5" t="s">
        <v>66</v>
      </c>
      <c r="J737" s="5" t="s">
        <v>1098</v>
      </c>
      <c r="K737" s="5" t="s">
        <v>16093</v>
      </c>
      <c r="L737" s="5" t="s">
        <v>23631</v>
      </c>
      <c r="M737" s="5" t="s">
        <v>42</v>
      </c>
      <c r="N737" s="5" t="s">
        <v>237</v>
      </c>
      <c r="O737" s="5"/>
      <c r="P737" s="5" t="b">
        <f t="shared" ca="1" si="15"/>
        <v>1</v>
      </c>
      <c r="Q737" s="5"/>
      <c r="R737" s="5"/>
      <c r="S737" s="5"/>
      <c r="T737" s="5"/>
      <c r="U737" s="5"/>
      <c r="V737" s="5"/>
      <c r="W737" s="5"/>
      <c r="X737" s="5"/>
      <c r="Y737" s="5"/>
      <c r="Z737" s="5"/>
      <c r="AA737" s="5"/>
      <c r="AB737" s="5"/>
      <c r="AC737" s="5"/>
      <c r="AD737" s="5"/>
      <c r="AE737" s="5"/>
      <c r="AF737" s="5"/>
    </row>
    <row r="738" spans="1:32" ht="21" customHeight="1">
      <c r="A738" s="5" t="s">
        <v>23636</v>
      </c>
      <c r="B738" s="5" t="s">
        <v>23637</v>
      </c>
      <c r="C738" s="5" t="s">
        <v>27</v>
      </c>
      <c r="D738" s="5" t="s">
        <v>47</v>
      </c>
      <c r="E738" s="5" t="s">
        <v>29</v>
      </c>
      <c r="F738" s="5">
        <v>20</v>
      </c>
      <c r="G738" s="5">
        <v>25</v>
      </c>
      <c r="H738" s="5" t="s">
        <v>188</v>
      </c>
      <c r="I738" s="5" t="s">
        <v>108</v>
      </c>
      <c r="J738" s="5" t="s">
        <v>117</v>
      </c>
      <c r="K738" s="9" t="s">
        <v>47</v>
      </c>
      <c r="L738" s="5" t="s">
        <v>23638</v>
      </c>
      <c r="M738" s="5" t="s">
        <v>37</v>
      </c>
      <c r="N738" s="5" t="s">
        <v>55</v>
      </c>
      <c r="O738" s="5"/>
      <c r="P738" s="5" t="b">
        <f t="shared" ca="1" si="15"/>
        <v>1</v>
      </c>
      <c r="Q738" s="5"/>
      <c r="R738" s="5"/>
      <c r="S738" s="5"/>
      <c r="T738" s="5"/>
      <c r="U738" s="5"/>
      <c r="V738" s="5"/>
      <c r="W738" s="5"/>
      <c r="X738" s="5"/>
      <c r="Y738" s="5"/>
      <c r="Z738" s="5"/>
      <c r="AA738" s="5"/>
      <c r="AB738" s="5"/>
      <c r="AC738" s="5"/>
      <c r="AD738" s="5"/>
      <c r="AE738" s="5"/>
      <c r="AF738" s="5"/>
    </row>
    <row r="739" spans="1:32" ht="21" customHeight="1">
      <c r="A739" s="14" t="s">
        <v>23640</v>
      </c>
      <c r="B739" s="14" t="s">
        <v>5620</v>
      </c>
      <c r="C739" s="14" t="s">
        <v>27</v>
      </c>
      <c r="D739" s="14" t="s">
        <v>47</v>
      </c>
      <c r="E739" s="14" t="s">
        <v>45</v>
      </c>
      <c r="F739" s="14">
        <v>20</v>
      </c>
      <c r="G739" s="14">
        <v>40</v>
      </c>
      <c r="H739" s="14" t="s">
        <v>2981</v>
      </c>
      <c r="I739" s="14" t="s">
        <v>108</v>
      </c>
      <c r="J739" s="14" t="s">
        <v>117</v>
      </c>
      <c r="K739" s="14" t="s">
        <v>23641</v>
      </c>
      <c r="L739" s="16" t="s">
        <v>47</v>
      </c>
      <c r="M739" s="14" t="s">
        <v>1599</v>
      </c>
      <c r="N739" s="14" t="s">
        <v>55</v>
      </c>
      <c r="O739" s="14" t="b">
        <f ca="1">IFERROR(__xludf.DUMMYFUNCTION("REGEXMATCH(A739,""应用|(?i)app"")"),FALSE)</f>
        <v>0</v>
      </c>
      <c r="P739" s="14" t="b">
        <f t="shared" ca="1" si="15"/>
        <v>1</v>
      </c>
      <c r="Q739" s="14" t="b">
        <f t="shared" ref="Q739:Q740" ca="1" si="32">IFERROR(__xludf.DUMMYFUNCTION("REGEXMATCH(L739,""(?i)swift"")"),FALSE)</f>
        <v>0</v>
      </c>
      <c r="R739" s="5"/>
      <c r="S739" s="5"/>
      <c r="T739" s="5"/>
      <c r="U739" s="5"/>
      <c r="V739" s="5"/>
      <c r="W739" s="5"/>
      <c r="X739" s="5"/>
      <c r="Y739" s="5"/>
      <c r="Z739" s="5"/>
      <c r="AA739" s="5"/>
      <c r="AB739" s="5"/>
      <c r="AC739" s="5"/>
      <c r="AD739" s="5"/>
      <c r="AE739" s="5"/>
      <c r="AF739" s="5"/>
    </row>
    <row r="740" spans="1:32" ht="21" customHeight="1">
      <c r="A740" s="5" t="s">
        <v>23643</v>
      </c>
      <c r="B740" s="5" t="s">
        <v>23170</v>
      </c>
      <c r="C740" s="5" t="s">
        <v>27</v>
      </c>
      <c r="D740" s="5" t="s">
        <v>850</v>
      </c>
      <c r="E740" s="5" t="s">
        <v>45</v>
      </c>
      <c r="F740" s="5">
        <v>20</v>
      </c>
      <c r="G740" s="5">
        <v>30</v>
      </c>
      <c r="H740" s="5" t="s">
        <v>1088</v>
      </c>
      <c r="I740" s="5" t="s">
        <v>66</v>
      </c>
      <c r="J740" s="5" t="s">
        <v>1105</v>
      </c>
      <c r="K740" s="5" t="s">
        <v>18091</v>
      </c>
      <c r="L740" s="5" t="s">
        <v>23644</v>
      </c>
      <c r="M740" s="5" t="s">
        <v>37</v>
      </c>
      <c r="N740" s="5" t="s">
        <v>55</v>
      </c>
      <c r="O740" s="5"/>
      <c r="P740" s="5" t="b">
        <f t="shared" ca="1" si="15"/>
        <v>1</v>
      </c>
      <c r="Q740" s="5" t="b">
        <f t="shared" ca="1" si="32"/>
        <v>0</v>
      </c>
      <c r="R740" s="5"/>
      <c r="S740" s="5"/>
      <c r="T740" s="5"/>
      <c r="U740" s="5"/>
      <c r="V740" s="5"/>
      <c r="W740" s="5"/>
      <c r="X740" s="5"/>
      <c r="Y740" s="5"/>
      <c r="Z740" s="5"/>
      <c r="AA740" s="5"/>
      <c r="AB740" s="5"/>
      <c r="AC740" s="5"/>
      <c r="AD740" s="5"/>
      <c r="AE740" s="5"/>
      <c r="AF740" s="5"/>
    </row>
    <row r="741" spans="1:32" ht="21" customHeight="1">
      <c r="A741" s="5" t="s">
        <v>23647</v>
      </c>
      <c r="B741" s="5" t="s">
        <v>23170</v>
      </c>
      <c r="C741" s="5" t="s">
        <v>27</v>
      </c>
      <c r="D741" s="5" t="s">
        <v>119</v>
      </c>
      <c r="E741" s="5" t="s">
        <v>29</v>
      </c>
      <c r="F741" s="5">
        <v>20</v>
      </c>
      <c r="G741" s="5">
        <v>30</v>
      </c>
      <c r="H741" s="5" t="s">
        <v>1088</v>
      </c>
      <c r="I741" s="5" t="s">
        <v>1690</v>
      </c>
      <c r="J741" s="5" t="s">
        <v>1105</v>
      </c>
      <c r="K741" s="5" t="s">
        <v>18091</v>
      </c>
      <c r="L741" s="5" t="s">
        <v>23648</v>
      </c>
      <c r="M741" s="5" t="s">
        <v>37</v>
      </c>
      <c r="N741" s="5" t="s">
        <v>55</v>
      </c>
      <c r="O741" s="5"/>
      <c r="P741" s="5" t="b">
        <f t="shared" ca="1" si="15"/>
        <v>1</v>
      </c>
      <c r="Q741" s="5"/>
      <c r="R741" s="5"/>
      <c r="S741" s="5"/>
      <c r="T741" s="5"/>
      <c r="U741" s="5"/>
      <c r="V741" s="5"/>
      <c r="W741" s="5"/>
      <c r="X741" s="5"/>
      <c r="Y741" s="5"/>
      <c r="Z741" s="5"/>
      <c r="AA741" s="5"/>
      <c r="AB741" s="5"/>
      <c r="AC741" s="5"/>
      <c r="AD741" s="5"/>
      <c r="AE741" s="5"/>
      <c r="AF741" s="5"/>
    </row>
    <row r="742" spans="1:32" ht="21" customHeight="1">
      <c r="A742" s="5" t="s">
        <v>23650</v>
      </c>
      <c r="B742" s="5" t="s">
        <v>4512</v>
      </c>
      <c r="C742" s="5" t="s">
        <v>20</v>
      </c>
      <c r="D742" s="5" t="s">
        <v>1173</v>
      </c>
      <c r="E742" s="5" t="s">
        <v>45</v>
      </c>
      <c r="F742" s="5">
        <v>20</v>
      </c>
      <c r="G742" s="5">
        <v>30</v>
      </c>
      <c r="H742" s="5" t="s">
        <v>1088</v>
      </c>
      <c r="I742" s="5" t="s">
        <v>66</v>
      </c>
      <c r="J742" s="5" t="s">
        <v>106</v>
      </c>
      <c r="K742" s="5" t="s">
        <v>23651</v>
      </c>
      <c r="L742" s="5" t="s">
        <v>23652</v>
      </c>
      <c r="M742" s="5" t="s">
        <v>167</v>
      </c>
      <c r="N742" s="5" t="s">
        <v>237</v>
      </c>
      <c r="O742" s="5"/>
      <c r="P742" s="5" t="b">
        <f t="shared" ca="1" si="15"/>
        <v>1</v>
      </c>
      <c r="Q742" s="5"/>
      <c r="R742" s="5"/>
      <c r="S742" s="5"/>
      <c r="T742" s="5"/>
      <c r="U742" s="5"/>
      <c r="V742" s="5"/>
      <c r="W742" s="5"/>
      <c r="X742" s="5"/>
      <c r="Y742" s="5"/>
      <c r="Z742" s="5"/>
      <c r="AA742" s="5"/>
      <c r="AB742" s="5"/>
      <c r="AC742" s="5"/>
      <c r="AD742" s="5"/>
      <c r="AE742" s="5"/>
      <c r="AF742" s="5"/>
    </row>
    <row r="743" spans="1:32" ht="21" customHeight="1">
      <c r="A743" s="5" t="s">
        <v>6608</v>
      </c>
      <c r="B743" s="5" t="s">
        <v>17264</v>
      </c>
      <c r="C743" s="5" t="s">
        <v>20</v>
      </c>
      <c r="D743" s="5" t="s">
        <v>1173</v>
      </c>
      <c r="E743" s="5" t="s">
        <v>45</v>
      </c>
      <c r="F743" s="5">
        <v>20</v>
      </c>
      <c r="G743" s="5">
        <v>25</v>
      </c>
      <c r="H743" s="5" t="s">
        <v>188</v>
      </c>
      <c r="I743" s="5" t="s">
        <v>31</v>
      </c>
      <c r="J743" s="5" t="s">
        <v>663</v>
      </c>
      <c r="K743" s="5" t="s">
        <v>23653</v>
      </c>
      <c r="L743" s="5" t="s">
        <v>23654</v>
      </c>
      <c r="M743" s="5" t="s">
        <v>167</v>
      </c>
      <c r="N743" s="5" t="s">
        <v>55</v>
      </c>
      <c r="O743" s="5"/>
      <c r="P743" s="5" t="b">
        <f t="shared" ca="1" si="15"/>
        <v>1</v>
      </c>
      <c r="Q743" s="5"/>
      <c r="R743" s="5"/>
      <c r="S743" s="5"/>
      <c r="T743" s="5"/>
      <c r="U743" s="5"/>
      <c r="V743" s="5"/>
      <c r="W743" s="5"/>
      <c r="X743" s="5"/>
      <c r="Y743" s="5"/>
      <c r="Z743" s="5"/>
      <c r="AA743" s="5"/>
      <c r="AB743" s="5"/>
      <c r="AC743" s="5"/>
      <c r="AD743" s="5"/>
      <c r="AE743" s="5"/>
      <c r="AF743" s="5"/>
    </row>
    <row r="744" spans="1:32" ht="21" customHeight="1">
      <c r="A744" s="5" t="s">
        <v>6608</v>
      </c>
      <c r="B744" s="5" t="s">
        <v>23655</v>
      </c>
      <c r="C744" s="5" t="s">
        <v>20</v>
      </c>
      <c r="D744" s="5" t="s">
        <v>1616</v>
      </c>
      <c r="E744" s="5" t="s">
        <v>45</v>
      </c>
      <c r="F744" s="5">
        <v>20</v>
      </c>
      <c r="G744" s="5">
        <v>25</v>
      </c>
      <c r="H744" s="5" t="s">
        <v>188</v>
      </c>
      <c r="I744" s="5" t="s">
        <v>108</v>
      </c>
      <c r="J744" s="5" t="s">
        <v>5397</v>
      </c>
      <c r="K744" s="9" t="s">
        <v>47</v>
      </c>
      <c r="L744" s="5" t="s">
        <v>23656</v>
      </c>
      <c r="M744" s="5" t="s">
        <v>37</v>
      </c>
      <c r="N744" s="5" t="s">
        <v>55</v>
      </c>
      <c r="O744" s="5"/>
      <c r="P744" s="5" t="b">
        <f t="shared" ca="1" si="15"/>
        <v>1</v>
      </c>
      <c r="Q744" s="5"/>
      <c r="R744" s="5"/>
      <c r="S744" s="5"/>
      <c r="T744" s="5"/>
      <c r="U744" s="5"/>
      <c r="V744" s="5"/>
      <c r="W744" s="5"/>
      <c r="X744" s="5"/>
      <c r="Y744" s="5"/>
      <c r="Z744" s="5"/>
      <c r="AA744" s="5"/>
      <c r="AB744" s="5"/>
      <c r="AC744" s="5"/>
      <c r="AD744" s="5"/>
      <c r="AE744" s="5"/>
      <c r="AF744" s="5"/>
    </row>
    <row r="745" spans="1:32" ht="21" customHeight="1">
      <c r="A745" s="14" t="s">
        <v>23657</v>
      </c>
      <c r="B745" s="14" t="s">
        <v>21937</v>
      </c>
      <c r="C745" s="14" t="s">
        <v>20</v>
      </c>
      <c r="D745" s="14" t="s">
        <v>21</v>
      </c>
      <c r="E745" s="14" t="s">
        <v>45</v>
      </c>
      <c r="F745" s="14">
        <v>20</v>
      </c>
      <c r="G745" s="14">
        <v>40</v>
      </c>
      <c r="H745" s="14" t="s">
        <v>2981</v>
      </c>
      <c r="I745" s="14" t="s">
        <v>66</v>
      </c>
      <c r="J745" s="14" t="s">
        <v>57</v>
      </c>
      <c r="K745" s="14" t="s">
        <v>21938</v>
      </c>
      <c r="L745" s="14" t="s">
        <v>23659</v>
      </c>
      <c r="M745" s="14" t="s">
        <v>100</v>
      </c>
      <c r="N745" s="14" t="s">
        <v>55</v>
      </c>
      <c r="O745" s="14" t="b">
        <f ca="1">IFERROR(__xludf.DUMMYFUNCTION("REGEXMATCH(A745,""应用|(?i)app"")"),FALSE)</f>
        <v>0</v>
      </c>
      <c r="P745" s="14" t="b">
        <f t="shared" ca="1" si="15"/>
        <v>1</v>
      </c>
      <c r="Q745" s="14" t="b">
        <f ca="1">IFERROR(__xludf.DUMMYFUNCTION("REGEXMATCH(L745,""(?i)swift"")"),FALSE)</f>
        <v>0</v>
      </c>
      <c r="R745" s="5"/>
      <c r="S745" s="5"/>
      <c r="T745" s="5"/>
      <c r="U745" s="5"/>
      <c r="V745" s="5"/>
      <c r="W745" s="5"/>
      <c r="X745" s="5"/>
      <c r="Y745" s="5"/>
      <c r="Z745" s="5"/>
      <c r="AA745" s="5"/>
      <c r="AB745" s="5"/>
      <c r="AC745" s="5"/>
      <c r="AD745" s="5"/>
      <c r="AE745" s="5"/>
      <c r="AF745" s="5"/>
    </row>
    <row r="746" spans="1:32" ht="21" customHeight="1">
      <c r="A746" s="5" t="s">
        <v>13569</v>
      </c>
      <c r="B746" s="5" t="s">
        <v>23664</v>
      </c>
      <c r="C746" s="5" t="s">
        <v>20</v>
      </c>
      <c r="D746" s="5" t="s">
        <v>1173</v>
      </c>
      <c r="E746" s="5" t="s">
        <v>45</v>
      </c>
      <c r="F746" s="5">
        <v>20</v>
      </c>
      <c r="G746" s="5">
        <v>25</v>
      </c>
      <c r="H746" s="5" t="s">
        <v>188</v>
      </c>
      <c r="I746" s="5" t="s">
        <v>66</v>
      </c>
      <c r="J746" s="5" t="s">
        <v>2924</v>
      </c>
      <c r="K746" s="5" t="s">
        <v>23665</v>
      </c>
      <c r="L746" s="5" t="s">
        <v>23666</v>
      </c>
      <c r="M746" s="5" t="s">
        <v>37</v>
      </c>
      <c r="N746" s="5" t="s">
        <v>55</v>
      </c>
      <c r="O746" s="5"/>
      <c r="P746" s="5" t="b">
        <f t="shared" ca="1" si="15"/>
        <v>1</v>
      </c>
      <c r="Q746" s="5"/>
      <c r="R746" s="5"/>
      <c r="S746" s="5"/>
      <c r="T746" s="5"/>
      <c r="U746" s="5"/>
      <c r="V746" s="5"/>
      <c r="W746" s="5"/>
      <c r="X746" s="5"/>
      <c r="Y746" s="5"/>
      <c r="Z746" s="5"/>
      <c r="AA746" s="5"/>
      <c r="AB746" s="5"/>
      <c r="AC746" s="5"/>
      <c r="AD746" s="5"/>
      <c r="AE746" s="5"/>
      <c r="AF746" s="5"/>
    </row>
    <row r="747" spans="1:32" ht="21" customHeight="1">
      <c r="A747" s="5" t="s">
        <v>23667</v>
      </c>
      <c r="B747" s="5" t="s">
        <v>19399</v>
      </c>
      <c r="C747" s="5" t="s">
        <v>20</v>
      </c>
      <c r="D747" s="5" t="s">
        <v>1173</v>
      </c>
      <c r="E747" s="5" t="s">
        <v>45</v>
      </c>
      <c r="F747" s="5">
        <v>20</v>
      </c>
      <c r="G747" s="5">
        <v>25</v>
      </c>
      <c r="H747" s="5" t="s">
        <v>188</v>
      </c>
      <c r="I747" s="7" t="s">
        <v>24</v>
      </c>
      <c r="J747" s="5" t="s">
        <v>57</v>
      </c>
      <c r="K747" s="9" t="s">
        <v>47</v>
      </c>
      <c r="L747" s="5" t="s">
        <v>23668</v>
      </c>
      <c r="M747" s="5" t="s">
        <v>37</v>
      </c>
      <c r="N747" s="5" t="s">
        <v>55</v>
      </c>
      <c r="O747" s="5"/>
      <c r="P747" s="5" t="b">
        <f t="shared" ca="1" si="15"/>
        <v>1</v>
      </c>
      <c r="Q747" s="5"/>
      <c r="R747" s="5"/>
      <c r="S747" s="5"/>
      <c r="T747" s="5"/>
      <c r="U747" s="5"/>
      <c r="V747" s="5"/>
      <c r="W747" s="5"/>
      <c r="X747" s="5"/>
      <c r="Y747" s="5"/>
      <c r="Z747" s="5"/>
      <c r="AA747" s="5"/>
      <c r="AB747" s="5"/>
      <c r="AC747" s="5"/>
      <c r="AD747" s="5"/>
      <c r="AE747" s="5"/>
      <c r="AF747" s="5"/>
    </row>
    <row r="748" spans="1:32" ht="21" customHeight="1">
      <c r="A748" s="5" t="s">
        <v>23669</v>
      </c>
      <c r="B748" s="5" t="s">
        <v>5620</v>
      </c>
      <c r="C748" s="5" t="s">
        <v>20</v>
      </c>
      <c r="D748" s="5" t="s">
        <v>47</v>
      </c>
      <c r="E748" s="5" t="s">
        <v>45</v>
      </c>
      <c r="F748" s="5">
        <v>20</v>
      </c>
      <c r="G748" s="5">
        <v>40</v>
      </c>
      <c r="H748" s="5" t="s">
        <v>2981</v>
      </c>
      <c r="I748" s="5" t="s">
        <v>108</v>
      </c>
      <c r="J748" s="5" t="s">
        <v>117</v>
      </c>
      <c r="K748" s="5" t="s">
        <v>23670</v>
      </c>
      <c r="L748" s="9" t="s">
        <v>47</v>
      </c>
      <c r="M748" s="5" t="s">
        <v>1599</v>
      </c>
      <c r="N748" s="5" t="s">
        <v>55</v>
      </c>
      <c r="O748" s="5"/>
      <c r="P748" s="5" t="b">
        <f t="shared" ca="1" si="15"/>
        <v>1</v>
      </c>
      <c r="Q748" s="9"/>
      <c r="R748" s="5"/>
      <c r="S748" s="5"/>
      <c r="T748" s="5"/>
      <c r="U748" s="5"/>
      <c r="V748" s="5"/>
      <c r="W748" s="5"/>
      <c r="X748" s="5"/>
      <c r="Y748" s="5"/>
      <c r="Z748" s="5"/>
      <c r="AA748" s="5"/>
      <c r="AB748" s="5"/>
      <c r="AC748" s="5"/>
      <c r="AD748" s="5"/>
      <c r="AE748" s="5"/>
      <c r="AF748" s="5"/>
    </row>
    <row r="749" spans="1:32" ht="21" customHeight="1">
      <c r="A749" s="5" t="s">
        <v>23671</v>
      </c>
      <c r="B749" s="5" t="s">
        <v>5620</v>
      </c>
      <c r="C749" s="5" t="s">
        <v>20</v>
      </c>
      <c r="D749" s="5" t="s">
        <v>21</v>
      </c>
      <c r="E749" s="5" t="s">
        <v>45</v>
      </c>
      <c r="F749" s="5">
        <v>20</v>
      </c>
      <c r="G749" s="5">
        <v>25</v>
      </c>
      <c r="H749" s="5" t="s">
        <v>188</v>
      </c>
      <c r="I749" s="5" t="s">
        <v>31</v>
      </c>
      <c r="J749" s="5" t="s">
        <v>117</v>
      </c>
      <c r="K749" s="9" t="s">
        <v>47</v>
      </c>
      <c r="L749" s="9" t="s">
        <v>47</v>
      </c>
      <c r="M749" s="5" t="s">
        <v>1599</v>
      </c>
      <c r="N749" s="5" t="s">
        <v>55</v>
      </c>
      <c r="O749" s="5"/>
      <c r="P749" s="5" t="b">
        <f t="shared" ca="1" si="15"/>
        <v>1</v>
      </c>
      <c r="Q749" s="9"/>
      <c r="R749" s="5"/>
      <c r="S749" s="5"/>
      <c r="T749" s="5"/>
      <c r="U749" s="5"/>
      <c r="V749" s="5"/>
      <c r="W749" s="5"/>
      <c r="X749" s="5"/>
      <c r="Y749" s="5"/>
      <c r="Z749" s="5"/>
      <c r="AA749" s="5"/>
      <c r="AB749" s="5"/>
      <c r="AC749" s="5"/>
      <c r="AD749" s="5"/>
      <c r="AE749" s="5"/>
      <c r="AF749" s="5"/>
    </row>
    <row r="750" spans="1:32" ht="21" customHeight="1">
      <c r="A750" s="5" t="s">
        <v>23672</v>
      </c>
      <c r="B750" s="5" t="s">
        <v>5620</v>
      </c>
      <c r="C750" s="5" t="s">
        <v>20</v>
      </c>
      <c r="D750" s="5" t="s">
        <v>47</v>
      </c>
      <c r="E750" s="5" t="s">
        <v>45</v>
      </c>
      <c r="F750" s="5">
        <v>20</v>
      </c>
      <c r="G750" s="5">
        <v>40</v>
      </c>
      <c r="H750" s="5" t="s">
        <v>2981</v>
      </c>
      <c r="I750" s="5" t="s">
        <v>31</v>
      </c>
      <c r="J750" s="5" t="s">
        <v>117</v>
      </c>
      <c r="K750" s="5" t="s">
        <v>23673</v>
      </c>
      <c r="L750" s="9" t="s">
        <v>47</v>
      </c>
      <c r="M750" s="5" t="s">
        <v>1599</v>
      </c>
      <c r="N750" s="5" t="s">
        <v>55</v>
      </c>
      <c r="O750" s="5"/>
      <c r="P750" s="5" t="b">
        <f t="shared" ca="1" si="15"/>
        <v>1</v>
      </c>
      <c r="Q750" s="9"/>
      <c r="R750" s="5"/>
      <c r="S750" s="5"/>
      <c r="T750" s="5"/>
      <c r="U750" s="5"/>
      <c r="V750" s="5"/>
      <c r="W750" s="5"/>
      <c r="X750" s="5"/>
      <c r="Y750" s="5"/>
      <c r="Z750" s="5"/>
      <c r="AA750" s="5"/>
      <c r="AB750" s="5"/>
      <c r="AC750" s="5"/>
      <c r="AD750" s="5"/>
      <c r="AE750" s="5"/>
      <c r="AF750" s="5"/>
    </row>
    <row r="751" spans="1:32" ht="21" customHeight="1">
      <c r="A751" s="5" t="s">
        <v>6608</v>
      </c>
      <c r="B751" s="5" t="s">
        <v>17264</v>
      </c>
      <c r="C751" s="5" t="s">
        <v>20</v>
      </c>
      <c r="D751" s="5" t="s">
        <v>1173</v>
      </c>
      <c r="E751" s="5" t="s">
        <v>45</v>
      </c>
      <c r="F751" s="5">
        <v>20</v>
      </c>
      <c r="G751" s="5">
        <v>25</v>
      </c>
      <c r="H751" s="5" t="s">
        <v>188</v>
      </c>
      <c r="I751" s="5" t="s">
        <v>108</v>
      </c>
      <c r="J751" s="5" t="s">
        <v>663</v>
      </c>
      <c r="K751" s="5" t="s">
        <v>23653</v>
      </c>
      <c r="L751" s="5" t="s">
        <v>23674</v>
      </c>
      <c r="M751" s="5" t="s">
        <v>167</v>
      </c>
      <c r="N751" s="5" t="s">
        <v>55</v>
      </c>
      <c r="O751" s="5"/>
      <c r="P751" s="5" t="b">
        <f t="shared" ca="1" si="15"/>
        <v>1</v>
      </c>
      <c r="Q751" s="5"/>
      <c r="R751" s="5"/>
      <c r="S751" s="5"/>
      <c r="T751" s="5"/>
      <c r="U751" s="5"/>
      <c r="V751" s="5"/>
      <c r="W751" s="5"/>
      <c r="X751" s="5"/>
      <c r="Y751" s="5"/>
      <c r="Z751" s="5"/>
      <c r="AA751" s="5"/>
      <c r="AB751" s="5"/>
      <c r="AC751" s="5"/>
      <c r="AD751" s="5"/>
      <c r="AE751" s="5"/>
      <c r="AF751" s="5"/>
    </row>
    <row r="752" spans="1:32" ht="21" customHeight="1">
      <c r="A752" s="5" t="s">
        <v>23675</v>
      </c>
      <c r="B752" s="5" t="s">
        <v>5620</v>
      </c>
      <c r="C752" s="5" t="s">
        <v>20</v>
      </c>
      <c r="D752" s="5" t="s">
        <v>47</v>
      </c>
      <c r="E752" s="5" t="s">
        <v>45</v>
      </c>
      <c r="F752" s="5">
        <v>20</v>
      </c>
      <c r="G752" s="5">
        <v>40</v>
      </c>
      <c r="H752" s="5" t="s">
        <v>2981</v>
      </c>
      <c r="I752" s="5" t="s">
        <v>125</v>
      </c>
      <c r="J752" s="5" t="s">
        <v>117</v>
      </c>
      <c r="K752" s="5" t="s">
        <v>23676</v>
      </c>
      <c r="L752" s="9" t="s">
        <v>47</v>
      </c>
      <c r="M752" s="5" t="s">
        <v>1599</v>
      </c>
      <c r="N752" s="5" t="s">
        <v>55</v>
      </c>
      <c r="O752" s="5"/>
      <c r="P752" s="5" t="b">
        <f t="shared" ca="1" si="15"/>
        <v>1</v>
      </c>
      <c r="Q752" s="9"/>
      <c r="R752" s="5"/>
      <c r="S752" s="5"/>
      <c r="T752" s="5"/>
      <c r="U752" s="5"/>
      <c r="V752" s="5"/>
      <c r="W752" s="5"/>
      <c r="X752" s="5"/>
      <c r="Y752" s="5"/>
      <c r="Z752" s="5"/>
      <c r="AA752" s="5"/>
      <c r="AB752" s="5"/>
      <c r="AC752" s="5"/>
      <c r="AD752" s="5"/>
      <c r="AE752" s="5"/>
      <c r="AF752" s="5"/>
    </row>
    <row r="753" spans="1:32" ht="21" customHeight="1">
      <c r="A753" s="5" t="s">
        <v>23679</v>
      </c>
      <c r="B753" s="5" t="s">
        <v>5620</v>
      </c>
      <c r="C753" s="5" t="s">
        <v>20</v>
      </c>
      <c r="D753" s="5" t="s">
        <v>47</v>
      </c>
      <c r="E753" s="5" t="s">
        <v>45</v>
      </c>
      <c r="F753" s="5">
        <v>20</v>
      </c>
      <c r="G753" s="5">
        <v>40</v>
      </c>
      <c r="H753" s="5" t="s">
        <v>2981</v>
      </c>
      <c r="I753" s="5" t="s">
        <v>108</v>
      </c>
      <c r="J753" s="5" t="s">
        <v>117</v>
      </c>
      <c r="K753" s="5" t="s">
        <v>23557</v>
      </c>
      <c r="L753" s="9" t="s">
        <v>47</v>
      </c>
      <c r="M753" s="5" t="s">
        <v>1599</v>
      </c>
      <c r="N753" s="5" t="s">
        <v>55</v>
      </c>
      <c r="O753" s="5"/>
      <c r="P753" s="5" t="b">
        <f t="shared" ca="1" si="15"/>
        <v>1</v>
      </c>
      <c r="Q753" s="9"/>
      <c r="R753" s="5"/>
      <c r="S753" s="5"/>
      <c r="T753" s="5"/>
      <c r="U753" s="5"/>
      <c r="V753" s="5"/>
      <c r="W753" s="5"/>
      <c r="X753" s="5"/>
      <c r="Y753" s="5"/>
      <c r="Z753" s="5"/>
      <c r="AA753" s="5"/>
      <c r="AB753" s="5"/>
      <c r="AC753" s="5"/>
      <c r="AD753" s="5"/>
      <c r="AE753" s="5"/>
      <c r="AF753" s="5"/>
    </row>
    <row r="754" spans="1:32" ht="21" customHeight="1">
      <c r="A754" s="5" t="s">
        <v>3767</v>
      </c>
      <c r="B754" s="5" t="s">
        <v>23682</v>
      </c>
      <c r="C754" s="5" t="s">
        <v>41</v>
      </c>
      <c r="D754" s="5" t="s">
        <v>94</v>
      </c>
      <c r="E754" s="5" t="s">
        <v>45</v>
      </c>
      <c r="F754" s="5">
        <v>20</v>
      </c>
      <c r="G754" s="5">
        <v>30</v>
      </c>
      <c r="H754" s="5" t="s">
        <v>1088</v>
      </c>
      <c r="I754" s="5" t="s">
        <v>1690</v>
      </c>
      <c r="J754" s="5" t="s">
        <v>2238</v>
      </c>
      <c r="K754" s="5" t="s">
        <v>23683</v>
      </c>
      <c r="L754" s="5" t="s">
        <v>23684</v>
      </c>
      <c r="M754" s="5" t="s">
        <v>37</v>
      </c>
      <c r="N754" s="5" t="s">
        <v>405</v>
      </c>
      <c r="O754" s="5"/>
      <c r="P754" s="5" t="b">
        <f t="shared" ca="1" si="15"/>
        <v>1</v>
      </c>
      <c r="Q754" s="5" t="b">
        <f t="shared" ref="Q754:Q755" ca="1" si="33">IFERROR(__xludf.DUMMYFUNCTION("REGEXMATCH(L754,""(?i)swift"")"),TRUE)</f>
        <v>1</v>
      </c>
      <c r="R754" s="5"/>
      <c r="S754" s="5"/>
      <c r="T754" s="5"/>
      <c r="U754" s="5"/>
      <c r="V754" s="5"/>
      <c r="W754" s="5"/>
      <c r="X754" s="5"/>
      <c r="Y754" s="5"/>
      <c r="Z754" s="5"/>
      <c r="AA754" s="5"/>
      <c r="AB754" s="5"/>
      <c r="AC754" s="5"/>
      <c r="AD754" s="5"/>
      <c r="AE754" s="5"/>
      <c r="AF754" s="5"/>
    </row>
    <row r="755" spans="1:32" ht="21" customHeight="1">
      <c r="A755" s="5" t="s">
        <v>23685</v>
      </c>
      <c r="B755" s="5" t="s">
        <v>2377</v>
      </c>
      <c r="C755" s="5" t="s">
        <v>41</v>
      </c>
      <c r="D755" s="5" t="s">
        <v>94</v>
      </c>
      <c r="E755" s="5" t="s">
        <v>45</v>
      </c>
      <c r="F755" s="5">
        <v>20</v>
      </c>
      <c r="G755" s="5">
        <v>25</v>
      </c>
      <c r="H755" s="5" t="s">
        <v>188</v>
      </c>
      <c r="I755" s="5" t="s">
        <v>66</v>
      </c>
      <c r="J755" s="5" t="s">
        <v>57</v>
      </c>
      <c r="K755" s="5" t="s">
        <v>23493</v>
      </c>
      <c r="L755" s="5" t="s">
        <v>23686</v>
      </c>
      <c r="M755" s="5" t="s">
        <v>42</v>
      </c>
      <c r="N755" s="5" t="s">
        <v>38</v>
      </c>
      <c r="O755" s="5"/>
      <c r="P755" s="5" t="b">
        <f t="shared" ca="1" si="15"/>
        <v>1</v>
      </c>
      <c r="Q755" s="5" t="b">
        <f t="shared" ca="1" si="33"/>
        <v>1</v>
      </c>
      <c r="R755" s="5"/>
      <c r="S755" s="5"/>
      <c r="T755" s="5"/>
      <c r="U755" s="5"/>
      <c r="V755" s="5"/>
      <c r="W755" s="5"/>
      <c r="X755" s="5"/>
      <c r="Y755" s="5"/>
      <c r="Z755" s="5"/>
      <c r="AA755" s="5"/>
      <c r="AB755" s="5"/>
      <c r="AC755" s="5"/>
      <c r="AD755" s="5"/>
      <c r="AE755" s="5"/>
      <c r="AF755" s="5"/>
    </row>
    <row r="756" spans="1:32" ht="21" customHeight="1">
      <c r="A756" s="5" t="s">
        <v>23689</v>
      </c>
      <c r="B756" s="5" t="s">
        <v>23690</v>
      </c>
      <c r="C756" s="5" t="s">
        <v>41</v>
      </c>
      <c r="D756" s="5" t="s">
        <v>94</v>
      </c>
      <c r="E756" s="5" t="s">
        <v>29</v>
      </c>
      <c r="F756" s="5">
        <v>20</v>
      </c>
      <c r="G756" s="5">
        <v>40</v>
      </c>
      <c r="H756" s="5" t="s">
        <v>2981</v>
      </c>
      <c r="I756" s="5" t="s">
        <v>31</v>
      </c>
      <c r="J756" s="5" t="s">
        <v>110</v>
      </c>
      <c r="K756" s="5" t="s">
        <v>23691</v>
      </c>
      <c r="L756" s="5" t="s">
        <v>23692</v>
      </c>
      <c r="M756" s="5" t="s">
        <v>37</v>
      </c>
      <c r="N756" s="5" t="s">
        <v>55</v>
      </c>
      <c r="O756" s="5"/>
      <c r="P756" s="5" t="b">
        <f t="shared" ca="1" si="15"/>
        <v>1</v>
      </c>
      <c r="Q756" s="5"/>
      <c r="R756" s="5"/>
      <c r="S756" s="5"/>
      <c r="T756" s="5"/>
      <c r="U756" s="5"/>
      <c r="V756" s="5"/>
      <c r="W756" s="5"/>
      <c r="X756" s="5"/>
      <c r="Y756" s="5"/>
      <c r="Z756" s="5"/>
      <c r="AA756" s="5"/>
      <c r="AB756" s="5"/>
      <c r="AC756" s="5"/>
      <c r="AD756" s="5"/>
      <c r="AE756" s="5"/>
      <c r="AF756" s="5"/>
    </row>
    <row r="757" spans="1:32" ht="21" customHeight="1">
      <c r="A757" s="5" t="s">
        <v>23693</v>
      </c>
      <c r="B757" s="5" t="s">
        <v>5620</v>
      </c>
      <c r="C757" s="5" t="s">
        <v>41</v>
      </c>
      <c r="D757" s="5" t="s">
        <v>47</v>
      </c>
      <c r="E757" s="5" t="s">
        <v>45</v>
      </c>
      <c r="F757" s="5">
        <v>20</v>
      </c>
      <c r="G757" s="5">
        <v>40</v>
      </c>
      <c r="H757" s="5" t="s">
        <v>2981</v>
      </c>
      <c r="I757" s="5" t="s">
        <v>31</v>
      </c>
      <c r="J757" s="5" t="s">
        <v>117</v>
      </c>
      <c r="K757" s="5" t="s">
        <v>23694</v>
      </c>
      <c r="L757" s="9" t="s">
        <v>47</v>
      </c>
      <c r="M757" s="5" t="s">
        <v>1599</v>
      </c>
      <c r="N757" s="5" t="s">
        <v>55</v>
      </c>
      <c r="O757" s="5"/>
      <c r="P757" s="5" t="b">
        <f t="shared" ca="1" si="15"/>
        <v>1</v>
      </c>
      <c r="Q757" s="9"/>
      <c r="R757" s="5"/>
      <c r="S757" s="5"/>
      <c r="T757" s="5"/>
      <c r="U757" s="5"/>
      <c r="V757" s="5"/>
      <c r="W757" s="5"/>
      <c r="X757" s="5"/>
      <c r="Y757" s="5"/>
      <c r="Z757" s="5"/>
      <c r="AA757" s="5"/>
      <c r="AB757" s="5"/>
      <c r="AC757" s="5"/>
      <c r="AD757" s="5"/>
      <c r="AE757" s="5"/>
      <c r="AF757" s="5"/>
    </row>
    <row r="758" spans="1:32" ht="21" customHeight="1">
      <c r="A758" s="14" t="s">
        <v>23695</v>
      </c>
      <c r="B758" s="14" t="s">
        <v>5620</v>
      </c>
      <c r="C758" s="14" t="s">
        <v>41</v>
      </c>
      <c r="D758" s="14" t="s">
        <v>47</v>
      </c>
      <c r="E758" s="14" t="s">
        <v>45</v>
      </c>
      <c r="F758" s="14">
        <v>20</v>
      </c>
      <c r="G758" s="14">
        <v>40</v>
      </c>
      <c r="H758" s="14" t="s">
        <v>2981</v>
      </c>
      <c r="I758" s="14" t="s">
        <v>108</v>
      </c>
      <c r="J758" s="14" t="s">
        <v>117</v>
      </c>
      <c r="K758" s="14" t="s">
        <v>23696</v>
      </c>
      <c r="L758" s="16" t="s">
        <v>47</v>
      </c>
      <c r="M758" s="14" t="s">
        <v>1599</v>
      </c>
      <c r="N758" s="14" t="s">
        <v>55</v>
      </c>
      <c r="O758" s="14" t="b">
        <f ca="1">IFERROR(__xludf.DUMMYFUNCTION("REGEXMATCH(A758,""应用|(?i)app"")"),FALSE)</f>
        <v>0</v>
      </c>
      <c r="P758" s="14" t="b">
        <f t="shared" ca="1" si="15"/>
        <v>1</v>
      </c>
      <c r="Q758" s="14" t="b">
        <f ca="1">IFERROR(__xludf.DUMMYFUNCTION("REGEXMATCH(L758,""(?i)swift"")"),FALSE)</f>
        <v>0</v>
      </c>
      <c r="R758" s="5"/>
      <c r="S758" s="5"/>
      <c r="T758" s="5"/>
      <c r="U758" s="5"/>
      <c r="V758" s="5"/>
      <c r="W758" s="5"/>
      <c r="X758" s="5"/>
      <c r="Y758" s="5"/>
      <c r="Z758" s="5"/>
      <c r="AA758" s="5"/>
      <c r="AB758" s="5"/>
      <c r="AC758" s="5"/>
      <c r="AD758" s="5"/>
      <c r="AE758" s="5"/>
      <c r="AF758" s="5"/>
    </row>
    <row r="759" spans="1:32" ht="21" customHeight="1">
      <c r="A759" s="5" t="s">
        <v>23697</v>
      </c>
      <c r="B759" s="5" t="s">
        <v>5620</v>
      </c>
      <c r="C759" s="5" t="s">
        <v>41</v>
      </c>
      <c r="D759" s="5" t="s">
        <v>47</v>
      </c>
      <c r="E759" s="5" t="s">
        <v>45</v>
      </c>
      <c r="F759" s="5">
        <v>20</v>
      </c>
      <c r="G759" s="5">
        <v>40</v>
      </c>
      <c r="H759" s="5" t="s">
        <v>2981</v>
      </c>
      <c r="I759" s="5" t="s">
        <v>31</v>
      </c>
      <c r="J759" s="5" t="s">
        <v>117</v>
      </c>
      <c r="K759" s="5" t="s">
        <v>23694</v>
      </c>
      <c r="L759" s="9" t="s">
        <v>47</v>
      </c>
      <c r="M759" s="5" t="s">
        <v>1599</v>
      </c>
      <c r="N759" s="5" t="s">
        <v>55</v>
      </c>
      <c r="O759" s="5"/>
      <c r="P759" s="5" t="b">
        <f t="shared" ca="1" si="15"/>
        <v>1</v>
      </c>
      <c r="Q759" s="9"/>
      <c r="R759" s="5"/>
      <c r="S759" s="5"/>
      <c r="T759" s="5"/>
      <c r="U759" s="5"/>
      <c r="V759" s="5"/>
      <c r="W759" s="5"/>
      <c r="X759" s="5"/>
      <c r="Y759" s="5"/>
      <c r="Z759" s="5"/>
      <c r="AA759" s="5"/>
      <c r="AB759" s="5"/>
      <c r="AC759" s="5"/>
      <c r="AD759" s="5"/>
      <c r="AE759" s="5"/>
      <c r="AF759" s="5"/>
    </row>
    <row r="760" spans="1:32" ht="21" customHeight="1">
      <c r="A760" s="5" t="s">
        <v>23698</v>
      </c>
      <c r="B760" s="5" t="s">
        <v>5620</v>
      </c>
      <c r="C760" s="5" t="s">
        <v>41</v>
      </c>
      <c r="D760" s="5" t="s">
        <v>47</v>
      </c>
      <c r="E760" s="5" t="s">
        <v>45</v>
      </c>
      <c r="F760" s="5">
        <v>20</v>
      </c>
      <c r="G760" s="5">
        <v>40</v>
      </c>
      <c r="H760" s="5" t="s">
        <v>2981</v>
      </c>
      <c r="I760" s="5" t="s">
        <v>31</v>
      </c>
      <c r="J760" s="5" t="s">
        <v>117</v>
      </c>
      <c r="K760" s="5" t="s">
        <v>23694</v>
      </c>
      <c r="L760" s="9" t="s">
        <v>47</v>
      </c>
      <c r="M760" s="5" t="s">
        <v>1599</v>
      </c>
      <c r="N760" s="5" t="s">
        <v>55</v>
      </c>
      <c r="O760" s="5"/>
      <c r="P760" s="5" t="b">
        <f t="shared" ca="1" si="15"/>
        <v>1</v>
      </c>
      <c r="Q760" s="9"/>
      <c r="R760" s="5"/>
      <c r="S760" s="5"/>
      <c r="T760" s="5"/>
      <c r="U760" s="5"/>
      <c r="V760" s="5"/>
      <c r="W760" s="5"/>
      <c r="X760" s="5"/>
      <c r="Y760" s="5"/>
      <c r="Z760" s="5"/>
      <c r="AA760" s="5"/>
      <c r="AB760" s="5"/>
      <c r="AC760" s="5"/>
      <c r="AD760" s="5"/>
      <c r="AE760" s="5"/>
      <c r="AF760" s="5"/>
    </row>
    <row r="761" spans="1:32" ht="21" customHeight="1">
      <c r="A761" s="5" t="s">
        <v>23699</v>
      </c>
      <c r="B761" s="5" t="s">
        <v>5620</v>
      </c>
      <c r="C761" s="5" t="s">
        <v>41</v>
      </c>
      <c r="D761" s="5" t="s">
        <v>47</v>
      </c>
      <c r="E761" s="5" t="s">
        <v>45</v>
      </c>
      <c r="F761" s="5">
        <v>20</v>
      </c>
      <c r="G761" s="5">
        <v>40</v>
      </c>
      <c r="H761" s="5" t="s">
        <v>2981</v>
      </c>
      <c r="I761" s="5" t="s">
        <v>108</v>
      </c>
      <c r="J761" s="5" t="s">
        <v>117</v>
      </c>
      <c r="K761" s="5" t="s">
        <v>23700</v>
      </c>
      <c r="L761" s="9" t="s">
        <v>47</v>
      </c>
      <c r="M761" s="5" t="s">
        <v>1599</v>
      </c>
      <c r="N761" s="5" t="s">
        <v>55</v>
      </c>
      <c r="O761" s="5"/>
      <c r="P761" s="5" t="b">
        <f t="shared" ca="1" si="15"/>
        <v>1</v>
      </c>
      <c r="Q761" s="9"/>
      <c r="R761" s="5"/>
      <c r="S761" s="5"/>
      <c r="T761" s="5"/>
      <c r="U761" s="5"/>
      <c r="V761" s="5"/>
      <c r="W761" s="5"/>
      <c r="X761" s="5"/>
      <c r="Y761" s="5"/>
      <c r="Z761" s="5"/>
      <c r="AA761" s="5"/>
      <c r="AB761" s="5"/>
      <c r="AC761" s="5"/>
      <c r="AD761" s="5"/>
      <c r="AE761" s="5"/>
      <c r="AF761" s="5"/>
    </row>
    <row r="762" spans="1:32" ht="21" customHeight="1">
      <c r="A762" s="5" t="s">
        <v>23701</v>
      </c>
      <c r="B762" s="5" t="s">
        <v>23299</v>
      </c>
      <c r="C762" s="5" t="s">
        <v>41</v>
      </c>
      <c r="D762" s="5" t="s">
        <v>94</v>
      </c>
      <c r="E762" s="5" t="s">
        <v>29</v>
      </c>
      <c r="F762" s="5">
        <v>20</v>
      </c>
      <c r="G762" s="5">
        <v>40</v>
      </c>
      <c r="H762" s="5" t="s">
        <v>2981</v>
      </c>
      <c r="I762" s="5" t="s">
        <v>108</v>
      </c>
      <c r="J762" s="5" t="s">
        <v>57</v>
      </c>
      <c r="K762" s="5" t="s">
        <v>23702</v>
      </c>
      <c r="L762" s="5" t="s">
        <v>23703</v>
      </c>
      <c r="M762" s="5" t="s">
        <v>100</v>
      </c>
      <c r="N762" s="5" t="s">
        <v>55</v>
      </c>
      <c r="O762" s="5"/>
      <c r="P762" s="5" t="b">
        <f t="shared" ca="1" si="15"/>
        <v>1</v>
      </c>
      <c r="Q762" s="5" t="b">
        <f ca="1">IFERROR(__xludf.DUMMYFUNCTION("REGEXMATCH(L762,""(?i)swift"")"),TRUE)</f>
        <v>1</v>
      </c>
      <c r="R762" s="5"/>
      <c r="S762" s="5"/>
      <c r="T762" s="5"/>
      <c r="U762" s="5"/>
      <c r="V762" s="5"/>
      <c r="W762" s="5"/>
      <c r="X762" s="5"/>
      <c r="Y762" s="5"/>
      <c r="Z762" s="5"/>
      <c r="AA762" s="5"/>
      <c r="AB762" s="5"/>
      <c r="AC762" s="5"/>
      <c r="AD762" s="5"/>
      <c r="AE762" s="5"/>
      <c r="AF762" s="5"/>
    </row>
    <row r="763" spans="1:32" ht="21" customHeight="1">
      <c r="A763" s="5" t="s">
        <v>23704</v>
      </c>
      <c r="B763" s="5" t="s">
        <v>23327</v>
      </c>
      <c r="C763" s="5" t="s">
        <v>41</v>
      </c>
      <c r="D763" s="5" t="s">
        <v>43</v>
      </c>
      <c r="E763" s="5" t="s">
        <v>45</v>
      </c>
      <c r="F763" s="5">
        <v>20</v>
      </c>
      <c r="G763" s="5">
        <v>40</v>
      </c>
      <c r="H763" s="5" t="s">
        <v>2981</v>
      </c>
      <c r="I763" s="5" t="s">
        <v>108</v>
      </c>
      <c r="J763" s="5" t="s">
        <v>2924</v>
      </c>
      <c r="K763" s="9" t="s">
        <v>47</v>
      </c>
      <c r="L763" s="5" t="s">
        <v>23705</v>
      </c>
      <c r="M763" s="5" t="s">
        <v>42</v>
      </c>
      <c r="N763" s="5" t="s">
        <v>55</v>
      </c>
      <c r="O763" s="5"/>
      <c r="P763" s="5" t="b">
        <f t="shared" ca="1" si="15"/>
        <v>1</v>
      </c>
      <c r="Q763" s="5"/>
      <c r="R763" s="5"/>
      <c r="S763" s="5"/>
      <c r="T763" s="5"/>
      <c r="U763" s="5"/>
      <c r="V763" s="5"/>
      <c r="W763" s="5"/>
      <c r="X763" s="5"/>
      <c r="Y763" s="5"/>
      <c r="Z763" s="5"/>
      <c r="AA763" s="5"/>
      <c r="AB763" s="5"/>
      <c r="AC763" s="5"/>
      <c r="AD763" s="5"/>
      <c r="AE763" s="5"/>
      <c r="AF763" s="5"/>
    </row>
    <row r="764" spans="1:32" ht="21" customHeight="1">
      <c r="A764" s="5" t="s">
        <v>23706</v>
      </c>
      <c r="B764" s="5" t="s">
        <v>2377</v>
      </c>
      <c r="C764" s="5" t="s">
        <v>41</v>
      </c>
      <c r="D764" s="5" t="s">
        <v>94</v>
      </c>
      <c r="E764" s="5" t="s">
        <v>45</v>
      </c>
      <c r="F764" s="5">
        <v>20</v>
      </c>
      <c r="G764" s="5">
        <v>25</v>
      </c>
      <c r="H764" s="5" t="s">
        <v>188</v>
      </c>
      <c r="I764" s="5" t="s">
        <v>66</v>
      </c>
      <c r="J764" s="5" t="s">
        <v>57</v>
      </c>
      <c r="K764" s="5" t="s">
        <v>23493</v>
      </c>
      <c r="L764" s="5" t="s">
        <v>23708</v>
      </c>
      <c r="M764" s="5" t="s">
        <v>42</v>
      </c>
      <c r="N764" s="5" t="s">
        <v>38</v>
      </c>
      <c r="O764" s="5"/>
      <c r="P764" s="5" t="b">
        <f t="shared" ca="1" si="15"/>
        <v>1</v>
      </c>
      <c r="Q764" s="5"/>
      <c r="R764" s="5"/>
      <c r="S764" s="5"/>
      <c r="T764" s="5"/>
      <c r="U764" s="5"/>
      <c r="V764" s="5"/>
      <c r="W764" s="5"/>
      <c r="X764" s="5"/>
      <c r="Y764" s="5"/>
      <c r="Z764" s="5"/>
      <c r="AA764" s="5"/>
      <c r="AB764" s="5"/>
      <c r="AC764" s="5"/>
      <c r="AD764" s="5"/>
      <c r="AE764" s="5"/>
      <c r="AF764" s="5"/>
    </row>
    <row r="765" spans="1:32" ht="21" customHeight="1">
      <c r="A765" s="5" t="s">
        <v>23710</v>
      </c>
      <c r="B765" s="5" t="s">
        <v>2377</v>
      </c>
      <c r="C765" s="5" t="s">
        <v>41</v>
      </c>
      <c r="D765" s="5" t="s">
        <v>94</v>
      </c>
      <c r="E765" s="5" t="s">
        <v>45</v>
      </c>
      <c r="F765" s="5">
        <v>20</v>
      </c>
      <c r="G765" s="5">
        <v>25</v>
      </c>
      <c r="H765" s="5" t="s">
        <v>188</v>
      </c>
      <c r="I765" s="5" t="s">
        <v>1690</v>
      </c>
      <c r="J765" s="5" t="s">
        <v>57</v>
      </c>
      <c r="K765" s="5" t="s">
        <v>23493</v>
      </c>
      <c r="L765" s="5" t="s">
        <v>23711</v>
      </c>
      <c r="M765" s="5" t="s">
        <v>42</v>
      </c>
      <c r="N765" s="5" t="s">
        <v>38</v>
      </c>
      <c r="O765" s="5"/>
      <c r="P765" s="5" t="b">
        <f t="shared" ca="1" si="15"/>
        <v>1</v>
      </c>
      <c r="Q765" s="5"/>
      <c r="R765" s="5"/>
      <c r="S765" s="5"/>
      <c r="T765" s="5"/>
      <c r="U765" s="5"/>
      <c r="V765" s="5"/>
      <c r="W765" s="5"/>
      <c r="X765" s="5"/>
      <c r="Y765" s="5"/>
      <c r="Z765" s="5"/>
      <c r="AA765" s="5"/>
      <c r="AB765" s="5"/>
      <c r="AC765" s="5"/>
      <c r="AD765" s="5"/>
      <c r="AE765" s="5"/>
      <c r="AF765" s="5"/>
    </row>
    <row r="766" spans="1:32" ht="21" customHeight="1">
      <c r="A766" s="5" t="s">
        <v>23714</v>
      </c>
      <c r="B766" s="5" t="s">
        <v>2377</v>
      </c>
      <c r="C766" s="5" t="s">
        <v>41</v>
      </c>
      <c r="D766" s="5" t="s">
        <v>94</v>
      </c>
      <c r="E766" s="5" t="s">
        <v>45</v>
      </c>
      <c r="F766" s="5">
        <v>20</v>
      </c>
      <c r="G766" s="5">
        <v>30</v>
      </c>
      <c r="H766" s="5" t="s">
        <v>1088</v>
      </c>
      <c r="I766" s="5" t="s">
        <v>66</v>
      </c>
      <c r="J766" s="5" t="s">
        <v>57</v>
      </c>
      <c r="K766" s="5" t="s">
        <v>23493</v>
      </c>
      <c r="L766" s="5" t="s">
        <v>23715</v>
      </c>
      <c r="M766" s="5" t="s">
        <v>42</v>
      </c>
      <c r="N766" s="5" t="s">
        <v>38</v>
      </c>
      <c r="O766" s="5"/>
      <c r="P766" s="5" t="b">
        <f t="shared" ca="1" si="15"/>
        <v>1</v>
      </c>
      <c r="Q766" s="5" t="b">
        <f ca="1">IFERROR(__xludf.DUMMYFUNCTION("REGEXMATCH(L766,""(?i)swift"")"),TRUE)</f>
        <v>1</v>
      </c>
      <c r="R766" s="5"/>
      <c r="S766" s="5"/>
      <c r="T766" s="5"/>
      <c r="U766" s="5"/>
      <c r="V766" s="5"/>
      <c r="W766" s="5"/>
      <c r="X766" s="5"/>
      <c r="Y766" s="5"/>
      <c r="Z766" s="5"/>
      <c r="AA766" s="5"/>
      <c r="AB766" s="5"/>
      <c r="AC766" s="5"/>
      <c r="AD766" s="5"/>
      <c r="AE766" s="5"/>
      <c r="AF766" s="5"/>
    </row>
    <row r="767" spans="1:32" ht="21" customHeight="1">
      <c r="A767" s="5" t="s">
        <v>23716</v>
      </c>
      <c r="B767" s="5" t="s">
        <v>21432</v>
      </c>
      <c r="C767" s="5" t="s">
        <v>41</v>
      </c>
      <c r="D767" s="5" t="s">
        <v>43</v>
      </c>
      <c r="E767" s="5" t="s">
        <v>45</v>
      </c>
      <c r="F767" s="5">
        <v>20</v>
      </c>
      <c r="G767" s="5">
        <v>40</v>
      </c>
      <c r="H767" s="5" t="s">
        <v>2981</v>
      </c>
      <c r="I767" s="5" t="s">
        <v>31</v>
      </c>
      <c r="J767" s="5" t="s">
        <v>117</v>
      </c>
      <c r="K767" s="5" t="s">
        <v>23122</v>
      </c>
      <c r="L767" s="5" t="s">
        <v>23717</v>
      </c>
      <c r="M767" s="5" t="s">
        <v>42</v>
      </c>
      <c r="N767" s="5" t="s">
        <v>55</v>
      </c>
      <c r="O767" s="5"/>
      <c r="P767" s="5" t="b">
        <f t="shared" ca="1" si="15"/>
        <v>1</v>
      </c>
      <c r="Q767" s="5"/>
      <c r="R767" s="5"/>
      <c r="S767" s="5"/>
      <c r="T767" s="5"/>
      <c r="U767" s="5"/>
      <c r="V767" s="5"/>
      <c r="W767" s="5"/>
      <c r="X767" s="5"/>
      <c r="Y767" s="5"/>
      <c r="Z767" s="5"/>
      <c r="AA767" s="5"/>
      <c r="AB767" s="5"/>
      <c r="AC767" s="5"/>
      <c r="AD767" s="5"/>
      <c r="AE767" s="5"/>
      <c r="AF767" s="5"/>
    </row>
    <row r="768" spans="1:32" ht="21" customHeight="1">
      <c r="A768" s="5" t="s">
        <v>23718</v>
      </c>
      <c r="B768" s="5" t="s">
        <v>21432</v>
      </c>
      <c r="C768" s="5" t="s">
        <v>41</v>
      </c>
      <c r="D768" s="5" t="s">
        <v>43</v>
      </c>
      <c r="E768" s="5" t="s">
        <v>45</v>
      </c>
      <c r="F768" s="5">
        <v>20</v>
      </c>
      <c r="G768" s="5">
        <v>40</v>
      </c>
      <c r="H768" s="5" t="s">
        <v>2981</v>
      </c>
      <c r="I768" s="5" t="s">
        <v>66</v>
      </c>
      <c r="J768" s="5" t="s">
        <v>117</v>
      </c>
      <c r="K768" s="5" t="s">
        <v>21434</v>
      </c>
      <c r="L768" s="5" t="s">
        <v>23720</v>
      </c>
      <c r="M768" s="5" t="s">
        <v>42</v>
      </c>
      <c r="N768" s="5" t="s">
        <v>55</v>
      </c>
      <c r="O768" s="5"/>
      <c r="P768" s="5" t="b">
        <f t="shared" ca="1" si="15"/>
        <v>1</v>
      </c>
      <c r="Q768" s="5" t="b">
        <f ca="1">IFERROR(__xludf.DUMMYFUNCTION("REGEXMATCH(L768,""(?i)swift"")"),TRUE)</f>
        <v>1</v>
      </c>
      <c r="R768" s="5"/>
      <c r="S768" s="5"/>
      <c r="T768" s="5"/>
      <c r="U768" s="5"/>
      <c r="V768" s="5"/>
      <c r="W768" s="5"/>
      <c r="X768" s="5"/>
      <c r="Y768" s="5"/>
      <c r="Z768" s="5"/>
      <c r="AA768" s="5"/>
      <c r="AB768" s="5"/>
      <c r="AC768" s="5"/>
      <c r="AD768" s="5"/>
      <c r="AE768" s="5"/>
      <c r="AF768" s="5"/>
    </row>
    <row r="769" spans="1:32" ht="21" customHeight="1">
      <c r="A769" s="5" t="s">
        <v>23689</v>
      </c>
      <c r="B769" s="5" t="s">
        <v>23690</v>
      </c>
      <c r="C769" s="5" t="s">
        <v>41</v>
      </c>
      <c r="D769" s="5" t="s">
        <v>94</v>
      </c>
      <c r="E769" s="5" t="s">
        <v>29</v>
      </c>
      <c r="F769" s="5">
        <v>20</v>
      </c>
      <c r="G769" s="5">
        <v>40</v>
      </c>
      <c r="H769" s="5" t="s">
        <v>2981</v>
      </c>
      <c r="I769" s="5" t="s">
        <v>31</v>
      </c>
      <c r="J769" s="5" t="s">
        <v>110</v>
      </c>
      <c r="K769" s="5" t="s">
        <v>23691</v>
      </c>
      <c r="L769" s="5" t="s">
        <v>23692</v>
      </c>
      <c r="M769" s="5" t="s">
        <v>37</v>
      </c>
      <c r="N769" s="5" t="s">
        <v>55</v>
      </c>
      <c r="O769" s="5"/>
      <c r="P769" s="5" t="b">
        <f t="shared" ca="1" si="15"/>
        <v>1</v>
      </c>
      <c r="Q769" s="5"/>
      <c r="R769" s="5"/>
      <c r="S769" s="5"/>
      <c r="T769" s="5"/>
      <c r="U769" s="5"/>
      <c r="V769" s="5"/>
      <c r="W769" s="5"/>
      <c r="X769" s="5"/>
      <c r="Y769" s="5"/>
      <c r="Z769" s="5"/>
      <c r="AA769" s="5"/>
      <c r="AB769" s="5"/>
      <c r="AC769" s="5"/>
      <c r="AD769" s="5"/>
      <c r="AE769" s="5"/>
      <c r="AF769" s="5"/>
    </row>
    <row r="770" spans="1:32" ht="21" customHeight="1">
      <c r="A770" s="5" t="s">
        <v>23689</v>
      </c>
      <c r="B770" s="5" t="s">
        <v>23690</v>
      </c>
      <c r="C770" s="5" t="s">
        <v>41</v>
      </c>
      <c r="D770" s="5" t="s">
        <v>94</v>
      </c>
      <c r="E770" s="5" t="s">
        <v>29</v>
      </c>
      <c r="F770" s="5">
        <v>20</v>
      </c>
      <c r="G770" s="5">
        <v>40</v>
      </c>
      <c r="H770" s="5" t="s">
        <v>2981</v>
      </c>
      <c r="I770" s="5" t="s">
        <v>31</v>
      </c>
      <c r="J770" s="5" t="s">
        <v>110</v>
      </c>
      <c r="K770" s="5" t="s">
        <v>23691</v>
      </c>
      <c r="L770" s="5" t="s">
        <v>23692</v>
      </c>
      <c r="M770" s="5" t="s">
        <v>37</v>
      </c>
      <c r="N770" s="5" t="s">
        <v>55</v>
      </c>
      <c r="O770" s="5"/>
      <c r="P770" s="5" t="b">
        <f t="shared" ca="1" si="15"/>
        <v>1</v>
      </c>
      <c r="Q770" s="5"/>
      <c r="R770" s="5"/>
      <c r="S770" s="5"/>
      <c r="T770" s="5"/>
      <c r="U770" s="5"/>
      <c r="V770" s="5"/>
      <c r="W770" s="5"/>
      <c r="X770" s="5"/>
      <c r="Y770" s="5"/>
      <c r="Z770" s="5"/>
      <c r="AA770" s="5"/>
      <c r="AB770" s="5"/>
      <c r="AC770" s="5"/>
      <c r="AD770" s="5"/>
      <c r="AE770" s="5"/>
      <c r="AF770" s="5"/>
    </row>
    <row r="771" spans="1:32" ht="21" customHeight="1">
      <c r="A771" s="5" t="s">
        <v>23725</v>
      </c>
      <c r="B771" s="5" t="s">
        <v>5620</v>
      </c>
      <c r="C771" s="5" t="s">
        <v>170</v>
      </c>
      <c r="D771" s="5" t="s">
        <v>47</v>
      </c>
      <c r="E771" s="5" t="s">
        <v>45</v>
      </c>
      <c r="F771" s="5">
        <v>20</v>
      </c>
      <c r="G771" s="5">
        <v>30</v>
      </c>
      <c r="H771" s="5" t="s">
        <v>1088</v>
      </c>
      <c r="I771" s="5" t="s">
        <v>31</v>
      </c>
      <c r="J771" s="5" t="s">
        <v>117</v>
      </c>
      <c r="K771" s="5" t="s">
        <v>23726</v>
      </c>
      <c r="L771" s="9" t="s">
        <v>47</v>
      </c>
      <c r="M771" s="5" t="s">
        <v>1599</v>
      </c>
      <c r="N771" s="5" t="s">
        <v>55</v>
      </c>
      <c r="O771" s="5"/>
      <c r="P771" s="5" t="b">
        <f t="shared" ca="1" si="15"/>
        <v>1</v>
      </c>
      <c r="Q771" s="9"/>
      <c r="R771" s="5"/>
      <c r="S771" s="5"/>
      <c r="T771" s="5"/>
      <c r="U771" s="5"/>
      <c r="V771" s="5"/>
      <c r="W771" s="5"/>
      <c r="X771" s="5"/>
      <c r="Y771" s="5"/>
      <c r="Z771" s="5"/>
      <c r="AA771" s="5"/>
      <c r="AB771" s="5"/>
      <c r="AC771" s="5"/>
      <c r="AD771" s="5"/>
      <c r="AE771" s="5"/>
      <c r="AF771" s="5"/>
    </row>
    <row r="772" spans="1:32" ht="21" customHeight="1">
      <c r="A772" s="5" t="s">
        <v>23727</v>
      </c>
      <c r="B772" s="5" t="s">
        <v>15844</v>
      </c>
      <c r="C772" s="5" t="s">
        <v>170</v>
      </c>
      <c r="D772" s="5" t="s">
        <v>390</v>
      </c>
      <c r="E772" s="5" t="s">
        <v>45</v>
      </c>
      <c r="F772" s="5">
        <v>20</v>
      </c>
      <c r="G772" s="5">
        <v>30</v>
      </c>
      <c r="H772" s="5" t="s">
        <v>1088</v>
      </c>
      <c r="I772" s="5" t="s">
        <v>66</v>
      </c>
      <c r="J772" s="5" t="s">
        <v>6700</v>
      </c>
      <c r="K772" s="5" t="s">
        <v>8203</v>
      </c>
      <c r="L772" s="5" t="s">
        <v>23728</v>
      </c>
      <c r="M772" s="5" t="s">
        <v>53</v>
      </c>
      <c r="N772" s="5" t="s">
        <v>55</v>
      </c>
      <c r="O772" s="5"/>
      <c r="P772" s="5" t="b">
        <f t="shared" ca="1" si="15"/>
        <v>1</v>
      </c>
      <c r="Q772" s="5"/>
      <c r="R772" s="5"/>
      <c r="S772" s="5"/>
      <c r="T772" s="5"/>
      <c r="U772" s="5"/>
      <c r="V772" s="5"/>
      <c r="W772" s="5"/>
      <c r="X772" s="5"/>
      <c r="Y772" s="5"/>
      <c r="Z772" s="5"/>
      <c r="AA772" s="5"/>
      <c r="AB772" s="5"/>
      <c r="AC772" s="5"/>
      <c r="AD772" s="5"/>
      <c r="AE772" s="5"/>
      <c r="AF772" s="5"/>
    </row>
    <row r="773" spans="1:32" ht="21" customHeight="1">
      <c r="A773" s="5" t="s">
        <v>21763</v>
      </c>
      <c r="B773" s="5" t="s">
        <v>11251</v>
      </c>
      <c r="C773" s="5" t="s">
        <v>170</v>
      </c>
      <c r="D773" s="5" t="s">
        <v>390</v>
      </c>
      <c r="E773" s="5" t="s">
        <v>45</v>
      </c>
      <c r="F773" s="5">
        <v>20</v>
      </c>
      <c r="G773" s="5">
        <v>25</v>
      </c>
      <c r="H773" s="5" t="s">
        <v>188</v>
      </c>
      <c r="I773" s="5" t="s">
        <v>108</v>
      </c>
      <c r="J773" s="5" t="s">
        <v>1053</v>
      </c>
      <c r="K773" s="5" t="s">
        <v>21765</v>
      </c>
      <c r="L773" s="5" t="s">
        <v>21766</v>
      </c>
      <c r="M773" s="5" t="s">
        <v>42</v>
      </c>
      <c r="N773" s="5" t="s">
        <v>55</v>
      </c>
      <c r="O773" s="5"/>
      <c r="P773" s="5" t="b">
        <f t="shared" ca="1" si="15"/>
        <v>1</v>
      </c>
      <c r="Q773" s="5" t="b">
        <f t="shared" ref="Q773:Q774" ca="1" si="34">IFERROR(__xludf.DUMMYFUNCTION("REGEXMATCH(L773,""(?i)swift"")"),TRUE)</f>
        <v>1</v>
      </c>
      <c r="R773" s="5"/>
      <c r="S773" s="5"/>
      <c r="T773" s="5"/>
      <c r="U773" s="5"/>
      <c r="V773" s="5"/>
      <c r="W773" s="5"/>
      <c r="X773" s="5"/>
      <c r="Y773" s="5"/>
      <c r="Z773" s="5"/>
      <c r="AA773" s="5"/>
      <c r="AB773" s="5"/>
      <c r="AC773" s="5"/>
      <c r="AD773" s="5"/>
      <c r="AE773" s="5"/>
      <c r="AF773" s="5"/>
    </row>
    <row r="774" spans="1:32" ht="21" customHeight="1">
      <c r="A774" s="5" t="s">
        <v>11186</v>
      </c>
      <c r="B774" s="5" t="s">
        <v>23729</v>
      </c>
      <c r="C774" s="5" t="s">
        <v>170</v>
      </c>
      <c r="D774" s="5" t="s">
        <v>342</v>
      </c>
      <c r="E774" s="5" t="s">
        <v>45</v>
      </c>
      <c r="F774" s="5">
        <v>20</v>
      </c>
      <c r="G774" s="5">
        <v>40</v>
      </c>
      <c r="H774" s="5" t="s">
        <v>2981</v>
      </c>
      <c r="I774" s="5" t="s">
        <v>66</v>
      </c>
      <c r="J774" s="5" t="s">
        <v>2751</v>
      </c>
      <c r="K774" s="5" t="s">
        <v>23730</v>
      </c>
      <c r="L774" s="5" t="s">
        <v>23731</v>
      </c>
      <c r="M774" s="5" t="s">
        <v>648</v>
      </c>
      <c r="N774" s="5" t="s">
        <v>237</v>
      </c>
      <c r="O774" s="5"/>
      <c r="P774" s="5" t="b">
        <f t="shared" ca="1" si="15"/>
        <v>1</v>
      </c>
      <c r="Q774" s="5" t="b">
        <f t="shared" ca="1" si="34"/>
        <v>1</v>
      </c>
      <c r="R774" s="5"/>
      <c r="S774" s="5"/>
      <c r="T774" s="5"/>
      <c r="U774" s="5"/>
      <c r="V774" s="5"/>
      <c r="W774" s="5"/>
      <c r="X774" s="5"/>
      <c r="Y774" s="5"/>
      <c r="Z774" s="5"/>
      <c r="AA774" s="5"/>
      <c r="AB774" s="5"/>
      <c r="AC774" s="5"/>
      <c r="AD774" s="5"/>
      <c r="AE774" s="5"/>
      <c r="AF774" s="5"/>
    </row>
    <row r="775" spans="1:32" ht="21" customHeight="1">
      <c r="A775" s="5" t="s">
        <v>13569</v>
      </c>
      <c r="B775" s="5" t="s">
        <v>23732</v>
      </c>
      <c r="C775" s="5" t="s">
        <v>170</v>
      </c>
      <c r="D775" s="5" t="s">
        <v>390</v>
      </c>
      <c r="E775" s="5" t="s">
        <v>29</v>
      </c>
      <c r="F775" s="5">
        <v>20</v>
      </c>
      <c r="G775" s="5">
        <v>25</v>
      </c>
      <c r="H775" s="5" t="s">
        <v>188</v>
      </c>
      <c r="I775" s="5" t="s">
        <v>66</v>
      </c>
      <c r="J775" s="5" t="s">
        <v>6217</v>
      </c>
      <c r="K775" s="5" t="s">
        <v>23733</v>
      </c>
      <c r="L775" s="5" t="s">
        <v>23734</v>
      </c>
      <c r="M775" s="5" t="s">
        <v>53</v>
      </c>
      <c r="N775" s="5" t="s">
        <v>55</v>
      </c>
      <c r="O775" s="5"/>
      <c r="P775" s="5" t="b">
        <f t="shared" ca="1" si="15"/>
        <v>1</v>
      </c>
      <c r="Q775" s="5"/>
      <c r="R775" s="5"/>
      <c r="S775" s="5"/>
      <c r="T775" s="5"/>
      <c r="U775" s="5"/>
      <c r="V775" s="5"/>
      <c r="W775" s="5"/>
      <c r="X775" s="5"/>
      <c r="Y775" s="5"/>
      <c r="Z775" s="5"/>
      <c r="AA775" s="5"/>
      <c r="AB775" s="5"/>
      <c r="AC775" s="5"/>
      <c r="AD775" s="5"/>
      <c r="AE775" s="5"/>
      <c r="AF775" s="5"/>
    </row>
    <row r="776" spans="1:32" ht="21" customHeight="1">
      <c r="A776" s="5" t="s">
        <v>23735</v>
      </c>
      <c r="B776" s="5" t="s">
        <v>23736</v>
      </c>
      <c r="C776" s="5" t="s">
        <v>170</v>
      </c>
      <c r="D776" s="5" t="s">
        <v>171</v>
      </c>
      <c r="E776" s="5" t="s">
        <v>29</v>
      </c>
      <c r="F776" s="5">
        <v>20</v>
      </c>
      <c r="G776" s="5">
        <v>30</v>
      </c>
      <c r="H776" s="5" t="s">
        <v>1088</v>
      </c>
      <c r="I776" s="5" t="s">
        <v>66</v>
      </c>
      <c r="J776" s="5" t="s">
        <v>3655</v>
      </c>
      <c r="K776" s="5" t="s">
        <v>23737</v>
      </c>
      <c r="L776" s="5" t="s">
        <v>23738</v>
      </c>
      <c r="M776" s="5" t="s">
        <v>37</v>
      </c>
      <c r="N776" s="5" t="s">
        <v>55</v>
      </c>
      <c r="O776" s="5"/>
      <c r="P776" s="5" t="b">
        <f t="shared" ca="1" si="15"/>
        <v>1</v>
      </c>
      <c r="Q776" s="5" t="b">
        <f ca="1">IFERROR(__xludf.DUMMYFUNCTION("REGEXMATCH(L776,""(?i)swift"")"),TRUE)</f>
        <v>1</v>
      </c>
      <c r="R776" s="5"/>
      <c r="S776" s="5"/>
      <c r="T776" s="5"/>
      <c r="U776" s="5"/>
      <c r="V776" s="5"/>
      <c r="W776" s="5"/>
      <c r="X776" s="5"/>
      <c r="Y776" s="5"/>
      <c r="Z776" s="5"/>
      <c r="AA776" s="5"/>
      <c r="AB776" s="5"/>
      <c r="AC776" s="5"/>
      <c r="AD776" s="5"/>
      <c r="AE776" s="5"/>
      <c r="AF776" s="5"/>
    </row>
    <row r="777" spans="1:32" ht="21" customHeight="1">
      <c r="A777" s="5" t="s">
        <v>23739</v>
      </c>
      <c r="B777" s="5" t="s">
        <v>7282</v>
      </c>
      <c r="C777" s="5" t="s">
        <v>170</v>
      </c>
      <c r="D777" s="5" t="s">
        <v>390</v>
      </c>
      <c r="E777" s="5" t="s">
        <v>45</v>
      </c>
      <c r="F777" s="5">
        <v>20</v>
      </c>
      <c r="G777" s="5">
        <v>30</v>
      </c>
      <c r="H777" s="5" t="s">
        <v>1088</v>
      </c>
      <c r="I777" s="5" t="s">
        <v>66</v>
      </c>
      <c r="J777" s="5" t="s">
        <v>2015</v>
      </c>
      <c r="K777" s="9" t="s">
        <v>47</v>
      </c>
      <c r="L777" s="5" t="s">
        <v>23740</v>
      </c>
      <c r="M777" s="5" t="s">
        <v>100</v>
      </c>
      <c r="N777" s="5" t="s">
        <v>55</v>
      </c>
      <c r="O777" s="5"/>
      <c r="P777" s="5" t="b">
        <f t="shared" ca="1" si="15"/>
        <v>1</v>
      </c>
      <c r="Q777" s="5"/>
      <c r="R777" s="5"/>
      <c r="S777" s="5"/>
      <c r="T777" s="5"/>
      <c r="U777" s="5"/>
      <c r="V777" s="5"/>
      <c r="W777" s="5"/>
      <c r="X777" s="5"/>
      <c r="Y777" s="5"/>
      <c r="Z777" s="5"/>
      <c r="AA777" s="5"/>
      <c r="AB777" s="5"/>
      <c r="AC777" s="5"/>
      <c r="AD777" s="5"/>
      <c r="AE777" s="5"/>
      <c r="AF777" s="5"/>
    </row>
    <row r="778" spans="1:32" ht="21" customHeight="1">
      <c r="A778" s="5" t="s">
        <v>13569</v>
      </c>
      <c r="B778" s="5" t="s">
        <v>23743</v>
      </c>
      <c r="C778" s="5" t="s">
        <v>170</v>
      </c>
      <c r="D778" s="5" t="s">
        <v>390</v>
      </c>
      <c r="E778" s="5" t="s">
        <v>45</v>
      </c>
      <c r="F778" s="5">
        <v>20</v>
      </c>
      <c r="G778" s="5">
        <v>35</v>
      </c>
      <c r="H778" s="5" t="s">
        <v>3289</v>
      </c>
      <c r="I778" s="5" t="s">
        <v>66</v>
      </c>
      <c r="J778" s="5" t="s">
        <v>57</v>
      </c>
      <c r="K778" s="5" t="s">
        <v>23744</v>
      </c>
      <c r="L778" s="9" t="s">
        <v>47</v>
      </c>
      <c r="M778" s="5" t="s">
        <v>53</v>
      </c>
      <c r="N778" s="5" t="s">
        <v>271</v>
      </c>
      <c r="O778" s="5"/>
      <c r="P778" s="5" t="b">
        <f t="shared" ca="1" si="15"/>
        <v>1</v>
      </c>
      <c r="Q778" s="9"/>
      <c r="R778" s="5"/>
      <c r="S778" s="5"/>
      <c r="T778" s="5"/>
      <c r="U778" s="5"/>
      <c r="V778" s="5"/>
      <c r="W778" s="5"/>
      <c r="X778" s="5"/>
      <c r="Y778" s="5"/>
      <c r="Z778" s="5"/>
      <c r="AA778" s="5"/>
      <c r="AB778" s="5"/>
      <c r="AC778" s="5"/>
      <c r="AD778" s="5"/>
      <c r="AE778" s="5"/>
      <c r="AF778" s="5"/>
    </row>
    <row r="779" spans="1:32" ht="21" customHeight="1">
      <c r="A779" s="5" t="s">
        <v>22089</v>
      </c>
      <c r="B779" s="5" t="s">
        <v>23745</v>
      </c>
      <c r="C779" s="5" t="s">
        <v>170</v>
      </c>
      <c r="D779" s="5" t="s">
        <v>390</v>
      </c>
      <c r="E779" s="5" t="s">
        <v>29</v>
      </c>
      <c r="F779" s="5">
        <v>20</v>
      </c>
      <c r="G779" s="5">
        <v>30</v>
      </c>
      <c r="H779" s="5" t="s">
        <v>1088</v>
      </c>
      <c r="I779" s="5" t="s">
        <v>66</v>
      </c>
      <c r="J779" s="5" t="s">
        <v>110</v>
      </c>
      <c r="K779" s="5" t="s">
        <v>8116</v>
      </c>
      <c r="L779" s="5" t="s">
        <v>23746</v>
      </c>
      <c r="M779" s="5" t="s">
        <v>53</v>
      </c>
      <c r="N779" s="5" t="s">
        <v>237</v>
      </c>
      <c r="O779" s="5"/>
      <c r="P779" s="5" t="b">
        <f t="shared" ca="1" si="15"/>
        <v>1</v>
      </c>
      <c r="Q779" s="5"/>
      <c r="R779" s="5"/>
      <c r="S779" s="5"/>
      <c r="T779" s="5"/>
      <c r="U779" s="5"/>
      <c r="V779" s="5"/>
      <c r="W779" s="5"/>
      <c r="X779" s="5"/>
      <c r="Y779" s="5"/>
      <c r="Z779" s="5"/>
      <c r="AA779" s="5"/>
      <c r="AB779" s="5"/>
      <c r="AC779" s="5"/>
      <c r="AD779" s="5"/>
      <c r="AE779" s="5"/>
      <c r="AF779" s="5"/>
    </row>
    <row r="780" spans="1:32" ht="21" customHeight="1">
      <c r="A780" s="5" t="s">
        <v>6608</v>
      </c>
      <c r="B780" s="5" t="s">
        <v>17849</v>
      </c>
      <c r="C780" s="5" t="s">
        <v>170</v>
      </c>
      <c r="D780" s="5" t="s">
        <v>390</v>
      </c>
      <c r="E780" s="5" t="s">
        <v>29</v>
      </c>
      <c r="F780" s="5">
        <v>20</v>
      </c>
      <c r="G780" s="5">
        <v>35</v>
      </c>
      <c r="H780" s="5" t="s">
        <v>3289</v>
      </c>
      <c r="I780" s="5" t="s">
        <v>108</v>
      </c>
      <c r="J780" s="5" t="s">
        <v>57</v>
      </c>
      <c r="K780" s="9" t="s">
        <v>47</v>
      </c>
      <c r="L780" s="5" t="s">
        <v>23748</v>
      </c>
      <c r="M780" s="5" t="s">
        <v>100</v>
      </c>
      <c r="N780" s="5" t="s">
        <v>55</v>
      </c>
      <c r="O780" s="5"/>
      <c r="P780" s="5" t="b">
        <f t="shared" ca="1" si="15"/>
        <v>1</v>
      </c>
      <c r="Q780" s="5"/>
      <c r="R780" s="5"/>
      <c r="S780" s="5"/>
      <c r="T780" s="5"/>
      <c r="U780" s="5"/>
      <c r="V780" s="5"/>
      <c r="W780" s="5"/>
      <c r="X780" s="5"/>
      <c r="Y780" s="5"/>
      <c r="Z780" s="5"/>
      <c r="AA780" s="5"/>
      <c r="AB780" s="5"/>
      <c r="AC780" s="5"/>
      <c r="AD780" s="5"/>
      <c r="AE780" s="5"/>
      <c r="AF780" s="5"/>
    </row>
    <row r="781" spans="1:32" ht="21" customHeight="1">
      <c r="A781" s="5" t="s">
        <v>23749</v>
      </c>
      <c r="B781" s="5" t="s">
        <v>21011</v>
      </c>
      <c r="C781" s="5" t="s">
        <v>170</v>
      </c>
      <c r="D781" s="5" t="s">
        <v>390</v>
      </c>
      <c r="E781" s="5" t="s">
        <v>45</v>
      </c>
      <c r="F781" s="5">
        <v>20</v>
      </c>
      <c r="G781" s="5">
        <v>35</v>
      </c>
      <c r="H781" s="5" t="s">
        <v>3289</v>
      </c>
      <c r="I781" s="5" t="s">
        <v>66</v>
      </c>
      <c r="J781" s="5" t="s">
        <v>5397</v>
      </c>
      <c r="K781" s="5" t="s">
        <v>23750</v>
      </c>
      <c r="L781" s="5" t="s">
        <v>23751</v>
      </c>
      <c r="M781" s="5" t="s">
        <v>1599</v>
      </c>
      <c r="N781" s="5" t="s">
        <v>55</v>
      </c>
      <c r="O781" s="5"/>
      <c r="P781" s="5" t="b">
        <f t="shared" ca="1" si="15"/>
        <v>1</v>
      </c>
      <c r="Q781" s="5" t="b">
        <f ca="1">IFERROR(__xludf.DUMMYFUNCTION("REGEXMATCH(L781,""(?i)swift"")"),TRUE)</f>
        <v>1</v>
      </c>
      <c r="R781" s="5"/>
      <c r="S781" s="5"/>
      <c r="T781" s="5"/>
      <c r="U781" s="5"/>
      <c r="V781" s="5"/>
      <c r="W781" s="5"/>
      <c r="X781" s="5"/>
      <c r="Y781" s="5"/>
      <c r="Z781" s="5"/>
      <c r="AA781" s="5"/>
      <c r="AB781" s="5"/>
      <c r="AC781" s="5"/>
      <c r="AD781" s="5"/>
      <c r="AE781" s="5"/>
      <c r="AF781" s="5"/>
    </row>
    <row r="782" spans="1:32" ht="21" customHeight="1">
      <c r="A782" s="5" t="s">
        <v>6608</v>
      </c>
      <c r="B782" s="5" t="s">
        <v>23752</v>
      </c>
      <c r="C782" s="5" t="s">
        <v>170</v>
      </c>
      <c r="D782" s="5" t="s">
        <v>378</v>
      </c>
      <c r="E782" s="5" t="s">
        <v>45</v>
      </c>
      <c r="F782" s="5">
        <v>20</v>
      </c>
      <c r="G782" s="5">
        <v>25</v>
      </c>
      <c r="H782" s="5" t="s">
        <v>188</v>
      </c>
      <c r="I782" s="7" t="s">
        <v>24</v>
      </c>
      <c r="J782" s="5" t="s">
        <v>883</v>
      </c>
      <c r="K782" s="5" t="s">
        <v>1731</v>
      </c>
      <c r="L782" s="5" t="s">
        <v>23753</v>
      </c>
      <c r="M782" s="5" t="s">
        <v>53</v>
      </c>
      <c r="N782" s="5" t="s">
        <v>38</v>
      </c>
      <c r="O782" s="5"/>
      <c r="P782" s="5" t="b">
        <f t="shared" ca="1" si="15"/>
        <v>1</v>
      </c>
      <c r="Q782" s="5"/>
      <c r="R782" s="5"/>
      <c r="S782" s="5"/>
      <c r="T782" s="5"/>
      <c r="U782" s="5"/>
      <c r="V782" s="5"/>
      <c r="W782" s="5"/>
      <c r="X782" s="5"/>
      <c r="Y782" s="5"/>
      <c r="Z782" s="5"/>
      <c r="AA782" s="5"/>
      <c r="AB782" s="5"/>
      <c r="AC782" s="5"/>
      <c r="AD782" s="5"/>
      <c r="AE782" s="5"/>
      <c r="AF782" s="5"/>
    </row>
    <row r="783" spans="1:32" ht="21" customHeight="1">
      <c r="A783" s="5" t="s">
        <v>23754</v>
      </c>
      <c r="B783" s="5" t="s">
        <v>23755</v>
      </c>
      <c r="C783" s="5" t="s">
        <v>170</v>
      </c>
      <c r="D783" s="5" t="s">
        <v>47</v>
      </c>
      <c r="E783" s="5" t="s">
        <v>45</v>
      </c>
      <c r="F783" s="5">
        <v>20</v>
      </c>
      <c r="G783" s="5">
        <v>40</v>
      </c>
      <c r="H783" s="5" t="s">
        <v>2981</v>
      </c>
      <c r="I783" s="5" t="s">
        <v>108</v>
      </c>
      <c r="J783" s="5" t="s">
        <v>134</v>
      </c>
      <c r="K783" s="9" t="s">
        <v>47</v>
      </c>
      <c r="L783" s="5" t="s">
        <v>23756</v>
      </c>
      <c r="M783" s="9" t="s">
        <v>47</v>
      </c>
      <c r="N783" s="5" t="s">
        <v>55</v>
      </c>
      <c r="O783" s="5"/>
      <c r="P783" s="5" t="b">
        <f t="shared" ca="1" si="15"/>
        <v>1</v>
      </c>
      <c r="Q783" s="5"/>
      <c r="R783" s="5"/>
      <c r="S783" s="5"/>
      <c r="T783" s="5"/>
      <c r="U783" s="5"/>
      <c r="V783" s="5"/>
      <c r="W783" s="5"/>
      <c r="X783" s="5"/>
      <c r="Y783" s="5"/>
      <c r="Z783" s="5"/>
      <c r="AA783" s="5"/>
      <c r="AB783" s="5"/>
      <c r="AC783" s="5"/>
      <c r="AD783" s="5"/>
      <c r="AE783" s="5"/>
      <c r="AF783" s="5"/>
    </row>
    <row r="784" spans="1:32" ht="21" customHeight="1">
      <c r="A784" s="5" t="s">
        <v>6608</v>
      </c>
      <c r="B784" s="5" t="s">
        <v>19317</v>
      </c>
      <c r="C784" s="5" t="s">
        <v>170</v>
      </c>
      <c r="D784" s="5" t="s">
        <v>47</v>
      </c>
      <c r="E784" s="5" t="s">
        <v>45</v>
      </c>
      <c r="F784" s="5">
        <v>20</v>
      </c>
      <c r="G784" s="5">
        <v>25</v>
      </c>
      <c r="H784" s="5" t="s">
        <v>188</v>
      </c>
      <c r="I784" s="5" t="s">
        <v>66</v>
      </c>
      <c r="J784" s="5" t="s">
        <v>2197</v>
      </c>
      <c r="K784" s="9" t="s">
        <v>47</v>
      </c>
      <c r="L784" s="5" t="s">
        <v>23757</v>
      </c>
      <c r="M784" s="9" t="s">
        <v>47</v>
      </c>
      <c r="N784" s="5" t="s">
        <v>55</v>
      </c>
      <c r="O784" s="5"/>
      <c r="P784" s="5" t="b">
        <f t="shared" ca="1" si="15"/>
        <v>1</v>
      </c>
      <c r="Q784" s="5"/>
      <c r="R784" s="5"/>
      <c r="S784" s="5"/>
      <c r="T784" s="5"/>
      <c r="U784" s="5"/>
      <c r="V784" s="5"/>
      <c r="W784" s="5"/>
      <c r="X784" s="5"/>
      <c r="Y784" s="5"/>
      <c r="Z784" s="5"/>
      <c r="AA784" s="5"/>
      <c r="AB784" s="5"/>
      <c r="AC784" s="5"/>
      <c r="AD784" s="5"/>
      <c r="AE784" s="5"/>
      <c r="AF784" s="5"/>
    </row>
    <row r="785" spans="1:32" ht="21" customHeight="1">
      <c r="A785" s="5" t="s">
        <v>23758</v>
      </c>
      <c r="B785" s="5" t="s">
        <v>5620</v>
      </c>
      <c r="C785" s="5" t="s">
        <v>170</v>
      </c>
      <c r="D785" s="5" t="s">
        <v>47</v>
      </c>
      <c r="E785" s="5" t="s">
        <v>45</v>
      </c>
      <c r="F785" s="5">
        <v>20</v>
      </c>
      <c r="G785" s="5">
        <v>40</v>
      </c>
      <c r="H785" s="5" t="s">
        <v>2981</v>
      </c>
      <c r="I785" s="5" t="s">
        <v>108</v>
      </c>
      <c r="J785" s="5" t="s">
        <v>117</v>
      </c>
      <c r="K785" s="5" t="s">
        <v>23759</v>
      </c>
      <c r="L785" s="5" t="s">
        <v>23760</v>
      </c>
      <c r="M785" s="5" t="s">
        <v>1599</v>
      </c>
      <c r="N785" s="5" t="s">
        <v>55</v>
      </c>
      <c r="O785" s="5"/>
      <c r="P785" s="5" t="b">
        <f t="shared" ca="1" si="15"/>
        <v>1</v>
      </c>
      <c r="Q785" s="5"/>
      <c r="R785" s="5"/>
      <c r="S785" s="5"/>
      <c r="T785" s="5"/>
      <c r="U785" s="5"/>
      <c r="V785" s="5"/>
      <c r="W785" s="5"/>
      <c r="X785" s="5"/>
      <c r="Y785" s="5"/>
      <c r="Z785" s="5"/>
      <c r="AA785" s="5"/>
      <c r="AB785" s="5"/>
      <c r="AC785" s="5"/>
      <c r="AD785" s="5"/>
      <c r="AE785" s="5"/>
      <c r="AF785" s="5"/>
    </row>
    <row r="786" spans="1:32" ht="21" customHeight="1">
      <c r="A786" s="14" t="s">
        <v>21797</v>
      </c>
      <c r="B786" s="14" t="s">
        <v>7275</v>
      </c>
      <c r="C786" s="14" t="s">
        <v>170</v>
      </c>
      <c r="D786" s="14" t="s">
        <v>390</v>
      </c>
      <c r="E786" s="14" t="s">
        <v>45</v>
      </c>
      <c r="F786" s="14">
        <v>20</v>
      </c>
      <c r="G786" s="14">
        <v>25</v>
      </c>
      <c r="H786" s="14" t="s">
        <v>188</v>
      </c>
      <c r="I786" s="14" t="s">
        <v>108</v>
      </c>
      <c r="J786" s="14" t="s">
        <v>117</v>
      </c>
      <c r="K786" s="14" t="s">
        <v>6949</v>
      </c>
      <c r="L786" s="16" t="s">
        <v>47</v>
      </c>
      <c r="M786" s="14" t="s">
        <v>42</v>
      </c>
      <c r="N786" s="14" t="s">
        <v>55</v>
      </c>
      <c r="O786" s="14" t="b">
        <f ca="1">IFERROR(__xludf.DUMMYFUNCTION("REGEXMATCH(A786,""应用|(?i)app"")"),FALSE)</f>
        <v>0</v>
      </c>
      <c r="P786" s="14" t="b">
        <f t="shared" ca="1" si="15"/>
        <v>1</v>
      </c>
      <c r="Q786" s="14" t="b">
        <f ca="1">IFERROR(__xludf.DUMMYFUNCTION("REGEXMATCH(L786,""(?i)swift"")"),FALSE)</f>
        <v>0</v>
      </c>
      <c r="R786" s="5"/>
      <c r="S786" s="5"/>
      <c r="T786" s="5"/>
      <c r="U786" s="5"/>
      <c r="V786" s="5"/>
      <c r="W786" s="5"/>
      <c r="X786" s="5"/>
      <c r="Y786" s="5"/>
      <c r="Z786" s="5"/>
      <c r="AA786" s="5"/>
      <c r="AB786" s="5"/>
      <c r="AC786" s="5"/>
      <c r="AD786" s="5"/>
      <c r="AE786" s="5"/>
      <c r="AF786" s="5"/>
    </row>
    <row r="787" spans="1:32" ht="21" customHeight="1">
      <c r="A787" s="5" t="s">
        <v>23761</v>
      </c>
      <c r="B787" s="5" t="s">
        <v>5620</v>
      </c>
      <c r="C787" s="5" t="s">
        <v>170</v>
      </c>
      <c r="D787" s="5" t="s">
        <v>47</v>
      </c>
      <c r="E787" s="5" t="s">
        <v>45</v>
      </c>
      <c r="F787" s="5">
        <v>20</v>
      </c>
      <c r="G787" s="5">
        <v>40</v>
      </c>
      <c r="H787" s="5" t="s">
        <v>2981</v>
      </c>
      <c r="I787" s="5" t="s">
        <v>31</v>
      </c>
      <c r="J787" s="5" t="s">
        <v>117</v>
      </c>
      <c r="K787" s="5" t="s">
        <v>23694</v>
      </c>
      <c r="L787" s="9" t="s">
        <v>47</v>
      </c>
      <c r="M787" s="5" t="s">
        <v>1599</v>
      </c>
      <c r="N787" s="5" t="s">
        <v>55</v>
      </c>
      <c r="O787" s="5"/>
      <c r="P787" s="5" t="b">
        <f t="shared" ca="1" si="15"/>
        <v>1</v>
      </c>
      <c r="Q787" s="9"/>
      <c r="R787" s="5"/>
      <c r="S787" s="5"/>
      <c r="T787" s="5"/>
      <c r="U787" s="5"/>
      <c r="V787" s="5"/>
      <c r="W787" s="5"/>
      <c r="X787" s="5"/>
      <c r="Y787" s="5"/>
      <c r="Z787" s="5"/>
      <c r="AA787" s="5"/>
      <c r="AB787" s="5"/>
      <c r="AC787" s="5"/>
      <c r="AD787" s="5"/>
      <c r="AE787" s="5"/>
      <c r="AF787" s="5"/>
    </row>
    <row r="788" spans="1:32" ht="21" customHeight="1">
      <c r="A788" s="5" t="s">
        <v>21831</v>
      </c>
      <c r="B788" s="5" t="s">
        <v>5620</v>
      </c>
      <c r="C788" s="5" t="s">
        <v>170</v>
      </c>
      <c r="D788" s="5" t="s">
        <v>47</v>
      </c>
      <c r="E788" s="5" t="s">
        <v>45</v>
      </c>
      <c r="F788" s="5">
        <v>20</v>
      </c>
      <c r="G788" s="5">
        <v>40</v>
      </c>
      <c r="H788" s="5" t="s">
        <v>2981</v>
      </c>
      <c r="I788" s="5" t="s">
        <v>108</v>
      </c>
      <c r="J788" s="5" t="s">
        <v>117</v>
      </c>
      <c r="K788" s="5" t="s">
        <v>21833</v>
      </c>
      <c r="L788" s="9" t="s">
        <v>47</v>
      </c>
      <c r="M788" s="5" t="s">
        <v>1599</v>
      </c>
      <c r="N788" s="5" t="s">
        <v>55</v>
      </c>
      <c r="O788" s="5"/>
      <c r="P788" s="5" t="b">
        <f t="shared" ca="1" si="15"/>
        <v>1</v>
      </c>
      <c r="Q788" s="9"/>
      <c r="R788" s="5"/>
      <c r="S788" s="5"/>
      <c r="T788" s="5"/>
      <c r="U788" s="5"/>
      <c r="V788" s="5"/>
      <c r="W788" s="5"/>
      <c r="X788" s="5"/>
      <c r="Y788" s="5"/>
      <c r="Z788" s="5"/>
      <c r="AA788" s="5"/>
      <c r="AB788" s="5"/>
      <c r="AC788" s="5"/>
      <c r="AD788" s="5"/>
      <c r="AE788" s="5"/>
      <c r="AF788" s="5"/>
    </row>
    <row r="789" spans="1:32" ht="21" customHeight="1">
      <c r="A789" s="5" t="s">
        <v>23762</v>
      </c>
      <c r="B789" s="5" t="s">
        <v>5620</v>
      </c>
      <c r="C789" s="5" t="s">
        <v>170</v>
      </c>
      <c r="D789" s="5" t="s">
        <v>47</v>
      </c>
      <c r="E789" s="5" t="s">
        <v>45</v>
      </c>
      <c r="F789" s="5">
        <v>20</v>
      </c>
      <c r="G789" s="5">
        <v>40</v>
      </c>
      <c r="H789" s="5" t="s">
        <v>2981</v>
      </c>
      <c r="I789" s="5" t="s">
        <v>108</v>
      </c>
      <c r="J789" s="5" t="s">
        <v>117</v>
      </c>
      <c r="K789" s="5" t="s">
        <v>23763</v>
      </c>
      <c r="L789" s="9" t="s">
        <v>47</v>
      </c>
      <c r="M789" s="5" t="s">
        <v>1599</v>
      </c>
      <c r="N789" s="5" t="s">
        <v>55</v>
      </c>
      <c r="O789" s="5"/>
      <c r="P789" s="5" t="b">
        <f t="shared" ca="1" si="15"/>
        <v>1</v>
      </c>
      <c r="Q789" s="9"/>
      <c r="R789" s="5"/>
      <c r="S789" s="5"/>
      <c r="T789" s="5"/>
      <c r="U789" s="5"/>
      <c r="V789" s="5"/>
      <c r="W789" s="5"/>
      <c r="X789" s="5"/>
      <c r="Y789" s="5"/>
      <c r="Z789" s="5"/>
      <c r="AA789" s="5"/>
      <c r="AB789" s="5"/>
      <c r="AC789" s="5"/>
      <c r="AD789" s="5"/>
      <c r="AE789" s="5"/>
      <c r="AF789" s="5"/>
    </row>
    <row r="790" spans="1:32" ht="21" customHeight="1">
      <c r="A790" s="5" t="s">
        <v>23764</v>
      </c>
      <c r="B790" s="5" t="s">
        <v>5620</v>
      </c>
      <c r="C790" s="5" t="s">
        <v>170</v>
      </c>
      <c r="D790" s="5" t="s">
        <v>47</v>
      </c>
      <c r="E790" s="5" t="s">
        <v>45</v>
      </c>
      <c r="F790" s="5">
        <v>20</v>
      </c>
      <c r="G790" s="5">
        <v>40</v>
      </c>
      <c r="H790" s="5" t="s">
        <v>2981</v>
      </c>
      <c r="I790" s="5" t="s">
        <v>31</v>
      </c>
      <c r="J790" s="5" t="s">
        <v>117</v>
      </c>
      <c r="K790" s="5" t="s">
        <v>23694</v>
      </c>
      <c r="L790" s="9" t="s">
        <v>47</v>
      </c>
      <c r="M790" s="5" t="s">
        <v>1599</v>
      </c>
      <c r="N790" s="5" t="s">
        <v>55</v>
      </c>
      <c r="O790" s="5"/>
      <c r="P790" s="5" t="b">
        <f t="shared" ca="1" si="15"/>
        <v>1</v>
      </c>
      <c r="Q790" s="9"/>
      <c r="R790" s="5"/>
      <c r="S790" s="5"/>
      <c r="T790" s="5"/>
      <c r="U790" s="5"/>
      <c r="V790" s="5"/>
      <c r="W790" s="5"/>
      <c r="X790" s="5"/>
      <c r="Y790" s="5"/>
      <c r="Z790" s="5"/>
      <c r="AA790" s="5"/>
      <c r="AB790" s="5"/>
      <c r="AC790" s="5"/>
      <c r="AD790" s="5"/>
      <c r="AE790" s="5"/>
      <c r="AF790" s="5"/>
    </row>
    <row r="791" spans="1:32" ht="21" customHeight="1">
      <c r="A791" s="5" t="s">
        <v>23765</v>
      </c>
      <c r="B791" s="5" t="s">
        <v>5620</v>
      </c>
      <c r="C791" s="5" t="s">
        <v>170</v>
      </c>
      <c r="D791" s="5" t="s">
        <v>47</v>
      </c>
      <c r="E791" s="5" t="s">
        <v>45</v>
      </c>
      <c r="F791" s="5">
        <v>20</v>
      </c>
      <c r="G791" s="5">
        <v>40</v>
      </c>
      <c r="H791" s="5" t="s">
        <v>2981</v>
      </c>
      <c r="I791" s="5" t="s">
        <v>108</v>
      </c>
      <c r="J791" s="5" t="s">
        <v>117</v>
      </c>
      <c r="K791" s="5" t="s">
        <v>21833</v>
      </c>
      <c r="L791" s="9" t="s">
        <v>47</v>
      </c>
      <c r="M791" s="5" t="s">
        <v>1599</v>
      </c>
      <c r="N791" s="5" t="s">
        <v>55</v>
      </c>
      <c r="O791" s="5"/>
      <c r="P791" s="5" t="b">
        <f t="shared" ca="1" si="15"/>
        <v>1</v>
      </c>
      <c r="Q791" s="9"/>
      <c r="R791" s="5"/>
      <c r="S791" s="5"/>
      <c r="T791" s="5"/>
      <c r="U791" s="5"/>
      <c r="V791" s="5"/>
      <c r="W791" s="5"/>
      <c r="X791" s="5"/>
      <c r="Y791" s="5"/>
      <c r="Z791" s="5"/>
      <c r="AA791" s="5"/>
      <c r="AB791" s="5"/>
      <c r="AC791" s="5"/>
      <c r="AD791" s="5"/>
      <c r="AE791" s="5"/>
      <c r="AF791" s="5"/>
    </row>
    <row r="792" spans="1:32" ht="21" customHeight="1">
      <c r="A792" s="5" t="s">
        <v>23766</v>
      </c>
      <c r="B792" s="5" t="s">
        <v>5620</v>
      </c>
      <c r="C792" s="5" t="s">
        <v>170</v>
      </c>
      <c r="D792" s="5" t="s">
        <v>47</v>
      </c>
      <c r="E792" s="5" t="s">
        <v>45</v>
      </c>
      <c r="F792" s="5">
        <v>20</v>
      </c>
      <c r="G792" s="5">
        <v>40</v>
      </c>
      <c r="H792" s="5" t="s">
        <v>2981</v>
      </c>
      <c r="I792" s="5" t="s">
        <v>31</v>
      </c>
      <c r="J792" s="5" t="s">
        <v>117</v>
      </c>
      <c r="K792" s="5" t="s">
        <v>23694</v>
      </c>
      <c r="L792" s="9" t="s">
        <v>47</v>
      </c>
      <c r="M792" s="5" t="s">
        <v>1599</v>
      </c>
      <c r="N792" s="5" t="s">
        <v>55</v>
      </c>
      <c r="O792" s="5"/>
      <c r="P792" s="5" t="b">
        <f t="shared" ca="1" si="15"/>
        <v>1</v>
      </c>
      <c r="Q792" s="9"/>
      <c r="R792" s="5"/>
      <c r="S792" s="5"/>
      <c r="T792" s="5"/>
      <c r="U792" s="5"/>
      <c r="V792" s="5"/>
      <c r="W792" s="5"/>
      <c r="X792" s="5"/>
      <c r="Y792" s="5"/>
      <c r="Z792" s="5"/>
      <c r="AA792" s="5"/>
      <c r="AB792" s="5"/>
      <c r="AC792" s="5"/>
      <c r="AD792" s="5"/>
      <c r="AE792" s="5"/>
      <c r="AF792" s="5"/>
    </row>
    <row r="793" spans="1:32" ht="21" customHeight="1">
      <c r="A793" s="14" t="s">
        <v>23768</v>
      </c>
      <c r="B793" s="14" t="s">
        <v>5620</v>
      </c>
      <c r="C793" s="14" t="s">
        <v>170</v>
      </c>
      <c r="D793" s="14" t="s">
        <v>47</v>
      </c>
      <c r="E793" s="14" t="s">
        <v>45</v>
      </c>
      <c r="F793" s="14">
        <v>20</v>
      </c>
      <c r="G793" s="14">
        <v>35</v>
      </c>
      <c r="H793" s="14" t="s">
        <v>3289</v>
      </c>
      <c r="I793" s="14" t="s">
        <v>108</v>
      </c>
      <c r="J793" s="14" t="s">
        <v>117</v>
      </c>
      <c r="K793" s="14" t="s">
        <v>23769</v>
      </c>
      <c r="L793" s="16" t="s">
        <v>47</v>
      </c>
      <c r="M793" s="14" t="s">
        <v>1599</v>
      </c>
      <c r="N793" s="14" t="s">
        <v>55</v>
      </c>
      <c r="O793" s="14" t="b">
        <f ca="1">IFERROR(__xludf.DUMMYFUNCTION("REGEXMATCH(A793,""应用|(?i)app"")"),FALSE)</f>
        <v>0</v>
      </c>
      <c r="P793" s="14" t="b">
        <f t="shared" ca="1" si="15"/>
        <v>1</v>
      </c>
      <c r="Q793" s="14" t="b">
        <f ca="1">IFERROR(__xludf.DUMMYFUNCTION("REGEXMATCH(L793,""(?i)swift"")"),FALSE)</f>
        <v>0</v>
      </c>
      <c r="R793" s="5"/>
      <c r="S793" s="5"/>
      <c r="T793" s="5"/>
      <c r="U793" s="5"/>
      <c r="V793" s="5"/>
      <c r="W793" s="5"/>
      <c r="X793" s="5"/>
      <c r="Y793" s="5"/>
      <c r="Z793" s="5"/>
      <c r="AA793" s="5"/>
      <c r="AB793" s="5"/>
      <c r="AC793" s="5"/>
      <c r="AD793" s="5"/>
      <c r="AE793" s="5"/>
      <c r="AF793" s="5"/>
    </row>
    <row r="794" spans="1:32" ht="21" customHeight="1">
      <c r="A794" s="5" t="s">
        <v>23771</v>
      </c>
      <c r="B794" s="5" t="s">
        <v>5620</v>
      </c>
      <c r="C794" s="5" t="s">
        <v>170</v>
      </c>
      <c r="D794" s="5" t="s">
        <v>47</v>
      </c>
      <c r="E794" s="5" t="s">
        <v>45</v>
      </c>
      <c r="F794" s="5">
        <v>20</v>
      </c>
      <c r="G794" s="5">
        <v>40</v>
      </c>
      <c r="H794" s="5" t="s">
        <v>2981</v>
      </c>
      <c r="I794" s="5" t="s">
        <v>31</v>
      </c>
      <c r="J794" s="5" t="s">
        <v>117</v>
      </c>
      <c r="K794" s="5" t="s">
        <v>23694</v>
      </c>
      <c r="L794" s="9" t="s">
        <v>47</v>
      </c>
      <c r="M794" s="5" t="s">
        <v>1599</v>
      </c>
      <c r="N794" s="5" t="s">
        <v>55</v>
      </c>
      <c r="O794" s="5"/>
      <c r="P794" s="5" t="b">
        <f t="shared" ca="1" si="15"/>
        <v>1</v>
      </c>
      <c r="Q794" s="9"/>
      <c r="R794" s="5"/>
      <c r="S794" s="5"/>
      <c r="T794" s="5"/>
      <c r="U794" s="5"/>
      <c r="V794" s="5"/>
      <c r="W794" s="5"/>
      <c r="X794" s="5"/>
      <c r="Y794" s="5"/>
      <c r="Z794" s="5"/>
      <c r="AA794" s="5"/>
      <c r="AB794" s="5"/>
      <c r="AC794" s="5"/>
      <c r="AD794" s="5"/>
      <c r="AE794" s="5"/>
      <c r="AF794" s="5"/>
    </row>
    <row r="795" spans="1:32" ht="21" customHeight="1">
      <c r="A795" s="14" t="s">
        <v>23772</v>
      </c>
      <c r="B795" s="14" t="s">
        <v>5620</v>
      </c>
      <c r="C795" s="14" t="s">
        <v>170</v>
      </c>
      <c r="D795" s="14" t="s">
        <v>47</v>
      </c>
      <c r="E795" s="14" t="s">
        <v>45</v>
      </c>
      <c r="F795" s="14">
        <v>20</v>
      </c>
      <c r="G795" s="14">
        <v>40</v>
      </c>
      <c r="H795" s="14" t="s">
        <v>2981</v>
      </c>
      <c r="I795" s="14" t="s">
        <v>108</v>
      </c>
      <c r="J795" s="14" t="s">
        <v>117</v>
      </c>
      <c r="K795" s="14" t="s">
        <v>23773</v>
      </c>
      <c r="L795" s="16" t="s">
        <v>47</v>
      </c>
      <c r="M795" s="14" t="s">
        <v>1599</v>
      </c>
      <c r="N795" s="14" t="s">
        <v>55</v>
      </c>
      <c r="O795" s="14" t="b">
        <f ca="1">IFERROR(__xludf.DUMMYFUNCTION("REGEXMATCH(A795,""应用|(?i)app"")"),FALSE)</f>
        <v>0</v>
      </c>
      <c r="P795" s="14" t="b">
        <f t="shared" ca="1" si="15"/>
        <v>1</v>
      </c>
      <c r="Q795" s="14" t="b">
        <f t="shared" ref="Q795:Q796" ca="1" si="35">IFERROR(__xludf.DUMMYFUNCTION("REGEXMATCH(L795,""(?i)swift"")"),FALSE)</f>
        <v>0</v>
      </c>
      <c r="R795" s="5"/>
      <c r="S795" s="5"/>
      <c r="T795" s="5"/>
      <c r="U795" s="5"/>
      <c r="V795" s="5"/>
      <c r="W795" s="5"/>
      <c r="X795" s="5"/>
      <c r="Y795" s="5"/>
      <c r="Z795" s="5"/>
      <c r="AA795" s="5"/>
      <c r="AB795" s="5"/>
      <c r="AC795" s="5"/>
      <c r="AD795" s="5"/>
      <c r="AE795" s="5"/>
      <c r="AF795" s="5"/>
    </row>
    <row r="796" spans="1:32" ht="21" customHeight="1">
      <c r="A796" s="5" t="s">
        <v>21664</v>
      </c>
      <c r="B796" s="5" t="s">
        <v>7948</v>
      </c>
      <c r="C796" s="5" t="s">
        <v>170</v>
      </c>
      <c r="D796" s="5" t="s">
        <v>390</v>
      </c>
      <c r="E796" s="5" t="s">
        <v>45</v>
      </c>
      <c r="F796" s="5">
        <v>20</v>
      </c>
      <c r="G796" s="5">
        <v>25</v>
      </c>
      <c r="H796" s="5" t="s">
        <v>188</v>
      </c>
      <c r="I796" s="5" t="s">
        <v>66</v>
      </c>
      <c r="J796" s="5" t="s">
        <v>68</v>
      </c>
      <c r="K796" s="5" t="s">
        <v>7949</v>
      </c>
      <c r="L796" s="5" t="s">
        <v>21665</v>
      </c>
      <c r="M796" s="5" t="s">
        <v>167</v>
      </c>
      <c r="N796" s="5" t="s">
        <v>55</v>
      </c>
      <c r="O796" s="5"/>
      <c r="P796" s="5" t="b">
        <f t="shared" ca="1" si="15"/>
        <v>1</v>
      </c>
      <c r="Q796" s="5" t="b">
        <f t="shared" ca="1" si="35"/>
        <v>0</v>
      </c>
      <c r="R796" s="5"/>
      <c r="S796" s="5"/>
      <c r="T796" s="5"/>
      <c r="U796" s="5"/>
      <c r="V796" s="5"/>
      <c r="W796" s="5"/>
      <c r="X796" s="5"/>
      <c r="Y796" s="5"/>
      <c r="Z796" s="5"/>
      <c r="AA796" s="5"/>
      <c r="AB796" s="5"/>
      <c r="AC796" s="5"/>
      <c r="AD796" s="5"/>
      <c r="AE796" s="5"/>
      <c r="AF796" s="5"/>
    </row>
    <row r="797" spans="1:32" ht="21" customHeight="1">
      <c r="A797" s="5" t="s">
        <v>6608</v>
      </c>
      <c r="B797" s="5" t="s">
        <v>17849</v>
      </c>
      <c r="C797" s="5" t="s">
        <v>170</v>
      </c>
      <c r="D797" s="5" t="s">
        <v>390</v>
      </c>
      <c r="E797" s="5" t="s">
        <v>29</v>
      </c>
      <c r="F797" s="5">
        <v>20</v>
      </c>
      <c r="G797" s="5">
        <v>35</v>
      </c>
      <c r="H797" s="5" t="s">
        <v>3289</v>
      </c>
      <c r="I797" s="5" t="s">
        <v>108</v>
      </c>
      <c r="J797" s="5" t="s">
        <v>57</v>
      </c>
      <c r="K797" s="9" t="s">
        <v>47</v>
      </c>
      <c r="L797" s="5" t="s">
        <v>23748</v>
      </c>
      <c r="M797" s="5" t="s">
        <v>100</v>
      </c>
      <c r="N797" s="5" t="s">
        <v>55</v>
      </c>
      <c r="O797" s="5"/>
      <c r="P797" s="5" t="b">
        <f t="shared" ca="1" si="15"/>
        <v>1</v>
      </c>
      <c r="Q797" s="5"/>
      <c r="R797" s="5"/>
      <c r="S797" s="5"/>
      <c r="T797" s="5"/>
      <c r="U797" s="5"/>
      <c r="V797" s="5"/>
      <c r="W797" s="5"/>
      <c r="X797" s="5"/>
      <c r="Y797" s="5"/>
      <c r="Z797" s="5"/>
      <c r="AA797" s="5"/>
      <c r="AB797" s="5"/>
      <c r="AC797" s="5"/>
      <c r="AD797" s="5"/>
      <c r="AE797" s="5"/>
      <c r="AF797" s="5"/>
    </row>
    <row r="798" spans="1:32" ht="21" customHeight="1">
      <c r="A798" s="5" t="s">
        <v>6608</v>
      </c>
      <c r="B798" s="5" t="s">
        <v>17849</v>
      </c>
      <c r="C798" s="5" t="s">
        <v>170</v>
      </c>
      <c r="D798" s="5" t="s">
        <v>390</v>
      </c>
      <c r="E798" s="5" t="s">
        <v>29</v>
      </c>
      <c r="F798" s="5">
        <v>20</v>
      </c>
      <c r="G798" s="5">
        <v>35</v>
      </c>
      <c r="H798" s="5" t="s">
        <v>3289</v>
      </c>
      <c r="I798" s="5" t="s">
        <v>108</v>
      </c>
      <c r="J798" s="5" t="s">
        <v>57</v>
      </c>
      <c r="K798" s="9" t="s">
        <v>47</v>
      </c>
      <c r="L798" s="5" t="s">
        <v>23748</v>
      </c>
      <c r="M798" s="5" t="s">
        <v>100</v>
      </c>
      <c r="N798" s="5" t="s">
        <v>55</v>
      </c>
      <c r="O798" s="5"/>
      <c r="P798" s="5" t="b">
        <f t="shared" ca="1" si="15"/>
        <v>1</v>
      </c>
      <c r="Q798" s="5"/>
      <c r="R798" s="5"/>
      <c r="S798" s="5"/>
      <c r="T798" s="5"/>
      <c r="U798" s="5"/>
      <c r="V798" s="5"/>
      <c r="W798" s="5"/>
      <c r="X798" s="5"/>
      <c r="Y798" s="5"/>
      <c r="Z798" s="5"/>
      <c r="AA798" s="5"/>
      <c r="AB798" s="5"/>
      <c r="AC798" s="5"/>
      <c r="AD798" s="5"/>
      <c r="AE798" s="5"/>
      <c r="AF798" s="5"/>
    </row>
    <row r="799" spans="1:32" ht="21" customHeight="1">
      <c r="A799" s="5" t="s">
        <v>6608</v>
      </c>
      <c r="B799" s="5" t="s">
        <v>21011</v>
      </c>
      <c r="C799" s="5" t="s">
        <v>170</v>
      </c>
      <c r="D799" s="5" t="s">
        <v>390</v>
      </c>
      <c r="E799" s="5" t="s">
        <v>45</v>
      </c>
      <c r="F799" s="5">
        <v>20</v>
      </c>
      <c r="G799" s="5">
        <v>40</v>
      </c>
      <c r="H799" s="5" t="s">
        <v>2981</v>
      </c>
      <c r="I799" s="7" t="s">
        <v>24</v>
      </c>
      <c r="J799" s="5" t="s">
        <v>5397</v>
      </c>
      <c r="K799" s="5" t="s">
        <v>9732</v>
      </c>
      <c r="L799" s="5" t="s">
        <v>23777</v>
      </c>
      <c r="M799" s="5" t="s">
        <v>1599</v>
      </c>
      <c r="N799" s="5" t="s">
        <v>55</v>
      </c>
      <c r="O799" s="5"/>
      <c r="P799" s="5" t="b">
        <f t="shared" ca="1" si="15"/>
        <v>1</v>
      </c>
      <c r="Q799" s="5"/>
      <c r="R799" s="5"/>
      <c r="S799" s="5"/>
      <c r="T799" s="5"/>
      <c r="U799" s="5"/>
      <c r="V799" s="5"/>
      <c r="W799" s="5"/>
      <c r="X799" s="5"/>
      <c r="Y799" s="5"/>
      <c r="Z799" s="5"/>
      <c r="AA799" s="5"/>
      <c r="AB799" s="5"/>
      <c r="AC799" s="5"/>
      <c r="AD799" s="5"/>
      <c r="AE799" s="5"/>
      <c r="AF799" s="5"/>
    </row>
    <row r="800" spans="1:32" ht="21" customHeight="1">
      <c r="A800" s="5" t="s">
        <v>22089</v>
      </c>
      <c r="B800" s="5" t="s">
        <v>21011</v>
      </c>
      <c r="C800" s="5" t="s">
        <v>170</v>
      </c>
      <c r="D800" s="5" t="s">
        <v>390</v>
      </c>
      <c r="E800" s="5" t="s">
        <v>45</v>
      </c>
      <c r="F800" s="5">
        <v>20</v>
      </c>
      <c r="G800" s="5">
        <v>40</v>
      </c>
      <c r="H800" s="5" t="s">
        <v>2981</v>
      </c>
      <c r="I800" s="5" t="s">
        <v>108</v>
      </c>
      <c r="J800" s="5" t="s">
        <v>5397</v>
      </c>
      <c r="K800" s="5" t="s">
        <v>23750</v>
      </c>
      <c r="L800" s="5" t="s">
        <v>23779</v>
      </c>
      <c r="M800" s="5" t="s">
        <v>1599</v>
      </c>
      <c r="N800" s="5" t="s">
        <v>55</v>
      </c>
      <c r="O800" s="5"/>
      <c r="P800" s="5" t="b">
        <f t="shared" ca="1" si="15"/>
        <v>1</v>
      </c>
      <c r="Q800" s="5"/>
      <c r="R800" s="5"/>
      <c r="S800" s="5"/>
      <c r="T800" s="5"/>
      <c r="U800" s="5"/>
      <c r="V800" s="5"/>
      <c r="W800" s="5"/>
      <c r="X800" s="5"/>
      <c r="Y800" s="5"/>
      <c r="Z800" s="5"/>
      <c r="AA800" s="5"/>
      <c r="AB800" s="5"/>
      <c r="AC800" s="5"/>
      <c r="AD800" s="5"/>
      <c r="AE800" s="5"/>
      <c r="AF800" s="5"/>
    </row>
    <row r="801" spans="1:32" ht="21" customHeight="1">
      <c r="A801" s="5" t="s">
        <v>7030</v>
      </c>
      <c r="B801" s="5" t="s">
        <v>21011</v>
      </c>
      <c r="C801" s="5" t="s">
        <v>170</v>
      </c>
      <c r="D801" s="5" t="s">
        <v>390</v>
      </c>
      <c r="E801" s="5" t="s">
        <v>45</v>
      </c>
      <c r="F801" s="5">
        <v>20</v>
      </c>
      <c r="G801" s="5">
        <v>40</v>
      </c>
      <c r="H801" s="5" t="s">
        <v>2981</v>
      </c>
      <c r="I801" s="5" t="s">
        <v>31</v>
      </c>
      <c r="J801" s="5" t="s">
        <v>5397</v>
      </c>
      <c r="K801" s="5" t="s">
        <v>23750</v>
      </c>
      <c r="L801" s="5" t="s">
        <v>23780</v>
      </c>
      <c r="M801" s="5" t="s">
        <v>1599</v>
      </c>
      <c r="N801" s="5" t="s">
        <v>55</v>
      </c>
      <c r="O801" s="5"/>
      <c r="P801" s="5" t="b">
        <f t="shared" ca="1" si="15"/>
        <v>1</v>
      </c>
      <c r="Q801" s="5" t="b">
        <f ca="1">IFERROR(__xludf.DUMMYFUNCTION("REGEXMATCH(L801,""(?i)swift"")"),TRUE)</f>
        <v>1</v>
      </c>
      <c r="R801" s="5"/>
      <c r="S801" s="5"/>
      <c r="T801" s="5"/>
      <c r="U801" s="5"/>
      <c r="V801" s="5"/>
      <c r="W801" s="5"/>
      <c r="X801" s="5"/>
      <c r="Y801" s="5"/>
      <c r="Z801" s="5"/>
      <c r="AA801" s="5"/>
      <c r="AB801" s="5"/>
      <c r="AC801" s="5"/>
      <c r="AD801" s="5"/>
      <c r="AE801" s="5"/>
      <c r="AF801" s="5"/>
    </row>
    <row r="802" spans="1:32" ht="21" customHeight="1">
      <c r="A802" s="5" t="s">
        <v>22089</v>
      </c>
      <c r="B802" s="5" t="s">
        <v>18017</v>
      </c>
      <c r="C802" s="5" t="s">
        <v>170</v>
      </c>
      <c r="D802" s="5" t="s">
        <v>47</v>
      </c>
      <c r="E802" s="5" t="s">
        <v>45</v>
      </c>
      <c r="F802" s="5">
        <v>21</v>
      </c>
      <c r="G802" s="5">
        <v>26</v>
      </c>
      <c r="H802" s="5" t="s">
        <v>19646</v>
      </c>
      <c r="I802" s="5" t="s">
        <v>108</v>
      </c>
      <c r="J802" s="5" t="s">
        <v>161</v>
      </c>
      <c r="K802" s="5" t="s">
        <v>23781</v>
      </c>
      <c r="L802" s="5" t="s">
        <v>23782</v>
      </c>
      <c r="M802" s="5" t="s">
        <v>167</v>
      </c>
      <c r="N802" s="5" t="s">
        <v>55</v>
      </c>
      <c r="O802" s="5"/>
      <c r="P802" s="5" t="b">
        <f t="shared" ca="1" si="15"/>
        <v>1</v>
      </c>
      <c r="Q802" s="5"/>
      <c r="R802" s="5"/>
      <c r="S802" s="5"/>
      <c r="T802" s="5"/>
      <c r="U802" s="5"/>
      <c r="V802" s="5"/>
      <c r="W802" s="5"/>
      <c r="X802" s="5"/>
      <c r="Y802" s="5"/>
      <c r="Z802" s="5"/>
      <c r="AA802" s="5"/>
      <c r="AB802" s="5"/>
      <c r="AC802" s="5"/>
      <c r="AD802" s="5"/>
      <c r="AE802" s="5"/>
      <c r="AF802" s="5"/>
    </row>
    <row r="803" spans="1:32" ht="21" customHeight="1">
      <c r="A803" s="5" t="s">
        <v>23785</v>
      </c>
      <c r="B803" s="5" t="s">
        <v>23786</v>
      </c>
      <c r="C803" s="5" t="s">
        <v>27</v>
      </c>
      <c r="D803" s="5" t="s">
        <v>47</v>
      </c>
      <c r="E803" s="5" t="s">
        <v>45</v>
      </c>
      <c r="F803" s="5">
        <v>25</v>
      </c>
      <c r="G803" s="5">
        <v>30</v>
      </c>
      <c r="H803" s="5" t="s">
        <v>2537</v>
      </c>
      <c r="I803" s="5" t="s">
        <v>66</v>
      </c>
      <c r="J803" s="5" t="s">
        <v>1105</v>
      </c>
      <c r="K803" s="9" t="s">
        <v>47</v>
      </c>
      <c r="L803" s="5" t="s">
        <v>23787</v>
      </c>
      <c r="M803" s="5" t="s">
        <v>100</v>
      </c>
      <c r="N803" s="5" t="s">
        <v>55</v>
      </c>
      <c r="O803" s="5"/>
      <c r="P803" s="5" t="b">
        <f t="shared" ca="1" si="15"/>
        <v>1</v>
      </c>
      <c r="Q803" s="5"/>
      <c r="R803" s="5"/>
      <c r="S803" s="5"/>
      <c r="T803" s="5"/>
      <c r="U803" s="5"/>
      <c r="V803" s="5"/>
      <c r="W803" s="5"/>
      <c r="X803" s="5"/>
      <c r="Y803" s="5"/>
      <c r="Z803" s="5"/>
      <c r="AA803" s="5"/>
      <c r="AB803" s="5"/>
      <c r="AC803" s="5"/>
      <c r="AD803" s="5"/>
      <c r="AE803" s="5"/>
      <c r="AF803" s="5"/>
    </row>
    <row r="804" spans="1:32" ht="21" customHeight="1">
      <c r="A804" s="5" t="s">
        <v>23788</v>
      </c>
      <c r="B804" s="5" t="s">
        <v>23170</v>
      </c>
      <c r="C804" s="5" t="s">
        <v>27</v>
      </c>
      <c r="D804" s="5" t="s">
        <v>850</v>
      </c>
      <c r="E804" s="5" t="s">
        <v>45</v>
      </c>
      <c r="F804" s="5">
        <v>25</v>
      </c>
      <c r="G804" s="5">
        <v>30</v>
      </c>
      <c r="H804" s="5" t="s">
        <v>2537</v>
      </c>
      <c r="I804" s="5" t="s">
        <v>66</v>
      </c>
      <c r="J804" s="5" t="s">
        <v>1105</v>
      </c>
      <c r="K804" s="5" t="s">
        <v>18091</v>
      </c>
      <c r="L804" s="5" t="s">
        <v>23789</v>
      </c>
      <c r="M804" s="5" t="s">
        <v>37</v>
      </c>
      <c r="N804" s="5" t="s">
        <v>55</v>
      </c>
      <c r="O804" s="5"/>
      <c r="P804" s="5" t="b">
        <f t="shared" ca="1" si="15"/>
        <v>1</v>
      </c>
      <c r="Q804" s="5"/>
      <c r="R804" s="5"/>
      <c r="S804" s="5"/>
      <c r="T804" s="5"/>
      <c r="U804" s="5"/>
      <c r="V804" s="5"/>
      <c r="W804" s="5"/>
      <c r="X804" s="5"/>
      <c r="Y804" s="5"/>
      <c r="Z804" s="5"/>
      <c r="AA804" s="5"/>
      <c r="AB804" s="5"/>
      <c r="AC804" s="5"/>
      <c r="AD804" s="5"/>
      <c r="AE804" s="5"/>
      <c r="AF804" s="5"/>
    </row>
    <row r="805" spans="1:32" ht="21" customHeight="1">
      <c r="A805" s="5" t="s">
        <v>23790</v>
      </c>
      <c r="B805" s="5" t="s">
        <v>23791</v>
      </c>
      <c r="C805" s="5" t="s">
        <v>27</v>
      </c>
      <c r="D805" s="5" t="s">
        <v>85</v>
      </c>
      <c r="E805" s="5" t="s">
        <v>45</v>
      </c>
      <c r="F805" s="5">
        <v>25</v>
      </c>
      <c r="G805" s="5">
        <v>30</v>
      </c>
      <c r="H805" s="5" t="s">
        <v>2537</v>
      </c>
      <c r="I805" s="7" t="s">
        <v>24</v>
      </c>
      <c r="J805" s="5" t="s">
        <v>2924</v>
      </c>
      <c r="K805" s="5" t="s">
        <v>23792</v>
      </c>
      <c r="L805" s="5" t="s">
        <v>23793</v>
      </c>
      <c r="M805" s="5" t="s">
        <v>42</v>
      </c>
      <c r="N805" s="5" t="s">
        <v>55</v>
      </c>
      <c r="O805" s="5"/>
      <c r="P805" s="5" t="b">
        <f t="shared" ca="1" si="15"/>
        <v>1</v>
      </c>
      <c r="Q805" s="5"/>
      <c r="R805" s="5"/>
      <c r="S805" s="5"/>
      <c r="T805" s="5"/>
      <c r="U805" s="5"/>
      <c r="V805" s="5"/>
      <c r="W805" s="5"/>
      <c r="X805" s="5"/>
      <c r="Y805" s="5"/>
      <c r="Z805" s="5"/>
      <c r="AA805" s="5"/>
      <c r="AB805" s="5"/>
      <c r="AC805" s="5"/>
      <c r="AD805" s="5"/>
      <c r="AE805" s="5"/>
      <c r="AF805" s="5"/>
    </row>
    <row r="806" spans="1:32" ht="21" customHeight="1">
      <c r="A806" s="5" t="s">
        <v>23794</v>
      </c>
      <c r="B806" s="5" t="s">
        <v>23170</v>
      </c>
      <c r="C806" s="5" t="s">
        <v>27</v>
      </c>
      <c r="D806" s="5" t="s">
        <v>850</v>
      </c>
      <c r="E806" s="5" t="s">
        <v>45</v>
      </c>
      <c r="F806" s="5">
        <v>25</v>
      </c>
      <c r="G806" s="5">
        <v>30</v>
      </c>
      <c r="H806" s="5" t="s">
        <v>2537</v>
      </c>
      <c r="I806" s="5" t="s">
        <v>66</v>
      </c>
      <c r="J806" s="5" t="s">
        <v>1105</v>
      </c>
      <c r="K806" s="5" t="s">
        <v>18091</v>
      </c>
      <c r="L806" s="5" t="s">
        <v>23795</v>
      </c>
      <c r="M806" s="5" t="s">
        <v>37</v>
      </c>
      <c r="N806" s="5" t="s">
        <v>55</v>
      </c>
      <c r="O806" s="5"/>
      <c r="P806" s="5" t="b">
        <f t="shared" ca="1" si="15"/>
        <v>1</v>
      </c>
      <c r="Q806" s="5" t="b">
        <f ca="1">IFERROR(__xludf.DUMMYFUNCTION("REGEXMATCH(L806,""(?i)swift"")"),TRUE)</f>
        <v>1</v>
      </c>
      <c r="R806" s="5"/>
      <c r="S806" s="5"/>
      <c r="T806" s="5"/>
      <c r="U806" s="5"/>
      <c r="V806" s="5"/>
      <c r="W806" s="5"/>
      <c r="X806" s="5"/>
      <c r="Y806" s="5"/>
      <c r="Z806" s="5"/>
      <c r="AA806" s="5"/>
      <c r="AB806" s="5"/>
      <c r="AC806" s="5"/>
      <c r="AD806" s="5"/>
      <c r="AE806" s="5"/>
      <c r="AF806" s="5"/>
    </row>
    <row r="807" spans="1:32" ht="21" customHeight="1">
      <c r="A807" s="5" t="s">
        <v>23796</v>
      </c>
      <c r="B807" s="5" t="s">
        <v>23170</v>
      </c>
      <c r="C807" s="5" t="s">
        <v>27</v>
      </c>
      <c r="D807" s="5" t="s">
        <v>850</v>
      </c>
      <c r="E807" s="5" t="s">
        <v>45</v>
      </c>
      <c r="F807" s="5">
        <v>25</v>
      </c>
      <c r="G807" s="5">
        <v>30</v>
      </c>
      <c r="H807" s="5" t="s">
        <v>2537</v>
      </c>
      <c r="I807" s="5" t="s">
        <v>66</v>
      </c>
      <c r="J807" s="5" t="s">
        <v>1105</v>
      </c>
      <c r="K807" s="5" t="s">
        <v>18091</v>
      </c>
      <c r="L807" s="5" t="s">
        <v>23798</v>
      </c>
      <c r="M807" s="5" t="s">
        <v>37</v>
      </c>
      <c r="N807" s="5" t="s">
        <v>55</v>
      </c>
      <c r="O807" s="5"/>
      <c r="P807" s="5" t="b">
        <f t="shared" ca="1" si="15"/>
        <v>1</v>
      </c>
      <c r="Q807" s="5"/>
      <c r="R807" s="5"/>
      <c r="S807" s="5"/>
      <c r="T807" s="5"/>
      <c r="U807" s="5"/>
      <c r="V807" s="5"/>
      <c r="W807" s="5"/>
      <c r="X807" s="5"/>
      <c r="Y807" s="5"/>
      <c r="Z807" s="5"/>
      <c r="AA807" s="5"/>
      <c r="AB807" s="5"/>
      <c r="AC807" s="5"/>
      <c r="AD807" s="5"/>
      <c r="AE807" s="5"/>
      <c r="AF807" s="5"/>
    </row>
    <row r="808" spans="1:32" ht="21" customHeight="1">
      <c r="A808" s="5" t="s">
        <v>23800</v>
      </c>
      <c r="B808" s="5" t="s">
        <v>23170</v>
      </c>
      <c r="C808" s="5" t="s">
        <v>27</v>
      </c>
      <c r="D808" s="5" t="s">
        <v>119</v>
      </c>
      <c r="E808" s="5" t="s">
        <v>45</v>
      </c>
      <c r="F808" s="5">
        <v>25</v>
      </c>
      <c r="G808" s="5">
        <v>30</v>
      </c>
      <c r="H808" s="5" t="s">
        <v>2537</v>
      </c>
      <c r="I808" s="5" t="s">
        <v>1690</v>
      </c>
      <c r="J808" s="5" t="s">
        <v>1105</v>
      </c>
      <c r="K808" s="5" t="s">
        <v>18091</v>
      </c>
      <c r="L808" s="5" t="s">
        <v>23802</v>
      </c>
      <c r="M808" s="5" t="s">
        <v>37</v>
      </c>
      <c r="N808" s="5" t="s">
        <v>55</v>
      </c>
      <c r="O808" s="5"/>
      <c r="P808" s="5" t="b">
        <f t="shared" ca="1" si="15"/>
        <v>1</v>
      </c>
      <c r="Q808" s="5"/>
      <c r="R808" s="5"/>
      <c r="S808" s="5"/>
      <c r="T808" s="5"/>
      <c r="U808" s="5"/>
      <c r="V808" s="5"/>
      <c r="W808" s="5"/>
      <c r="X808" s="5"/>
      <c r="Y808" s="5"/>
      <c r="Z808" s="5"/>
      <c r="AA808" s="5"/>
      <c r="AB808" s="5"/>
      <c r="AC808" s="5"/>
      <c r="AD808" s="5"/>
      <c r="AE808" s="5"/>
      <c r="AF808" s="5"/>
    </row>
    <row r="809" spans="1:32" ht="21" customHeight="1">
      <c r="A809" s="5" t="s">
        <v>23803</v>
      </c>
      <c r="B809" s="5" t="s">
        <v>23170</v>
      </c>
      <c r="C809" s="5" t="s">
        <v>27</v>
      </c>
      <c r="D809" s="5" t="s">
        <v>119</v>
      </c>
      <c r="E809" s="5" t="s">
        <v>29</v>
      </c>
      <c r="F809" s="5">
        <v>25</v>
      </c>
      <c r="G809" s="5">
        <v>30</v>
      </c>
      <c r="H809" s="5" t="s">
        <v>2537</v>
      </c>
      <c r="I809" s="5" t="s">
        <v>1690</v>
      </c>
      <c r="J809" s="5" t="s">
        <v>1105</v>
      </c>
      <c r="K809" s="5" t="s">
        <v>18091</v>
      </c>
      <c r="L809" s="5" t="s">
        <v>23804</v>
      </c>
      <c r="M809" s="5" t="s">
        <v>37</v>
      </c>
      <c r="N809" s="5" t="s">
        <v>55</v>
      </c>
      <c r="O809" s="5"/>
      <c r="P809" s="5" t="b">
        <f t="shared" ca="1" si="15"/>
        <v>1</v>
      </c>
      <c r="Q809" s="5"/>
      <c r="R809" s="5"/>
      <c r="S809" s="5"/>
      <c r="T809" s="5"/>
      <c r="U809" s="5"/>
      <c r="V809" s="5"/>
      <c r="W809" s="5"/>
      <c r="X809" s="5"/>
      <c r="Y809" s="5"/>
      <c r="Z809" s="5"/>
      <c r="AA809" s="5"/>
      <c r="AB809" s="5"/>
      <c r="AC809" s="5"/>
      <c r="AD809" s="5"/>
      <c r="AE809" s="5"/>
      <c r="AF809" s="5"/>
    </row>
    <row r="810" spans="1:32" ht="21" customHeight="1">
      <c r="A810" s="5" t="s">
        <v>23805</v>
      </c>
      <c r="B810" s="5" t="s">
        <v>5620</v>
      </c>
      <c r="C810" s="5" t="s">
        <v>27</v>
      </c>
      <c r="D810" s="5" t="s">
        <v>47</v>
      </c>
      <c r="E810" s="5" t="s">
        <v>45</v>
      </c>
      <c r="F810" s="5">
        <v>25</v>
      </c>
      <c r="G810" s="5">
        <v>50</v>
      </c>
      <c r="H810" s="5" t="s">
        <v>7149</v>
      </c>
      <c r="I810" s="5" t="s">
        <v>108</v>
      </c>
      <c r="J810" s="5" t="s">
        <v>117</v>
      </c>
      <c r="K810" s="5" t="s">
        <v>23807</v>
      </c>
      <c r="L810" s="9" t="s">
        <v>47</v>
      </c>
      <c r="M810" s="5" t="s">
        <v>1599</v>
      </c>
      <c r="N810" s="5" t="s">
        <v>55</v>
      </c>
      <c r="O810" s="5"/>
      <c r="P810" s="5" t="b">
        <f t="shared" ca="1" si="15"/>
        <v>1</v>
      </c>
      <c r="Q810" s="9"/>
      <c r="R810" s="5"/>
      <c r="S810" s="5"/>
      <c r="T810" s="5"/>
      <c r="U810" s="5"/>
      <c r="V810" s="5"/>
      <c r="W810" s="5"/>
      <c r="X810" s="5"/>
      <c r="Y810" s="5"/>
      <c r="Z810" s="5"/>
      <c r="AA810" s="5"/>
      <c r="AB810" s="5"/>
      <c r="AC810" s="5"/>
      <c r="AD810" s="5"/>
      <c r="AE810" s="5"/>
      <c r="AF810" s="5"/>
    </row>
    <row r="811" spans="1:32" ht="21" customHeight="1">
      <c r="A811" s="5" t="s">
        <v>23808</v>
      </c>
      <c r="B811" s="5" t="s">
        <v>23791</v>
      </c>
      <c r="C811" s="5" t="s">
        <v>27</v>
      </c>
      <c r="D811" s="5" t="s">
        <v>85</v>
      </c>
      <c r="E811" s="5" t="s">
        <v>45</v>
      </c>
      <c r="F811" s="5">
        <v>25</v>
      </c>
      <c r="G811" s="5">
        <v>30</v>
      </c>
      <c r="H811" s="5" t="s">
        <v>2537</v>
      </c>
      <c r="I811" s="7" t="s">
        <v>24</v>
      </c>
      <c r="J811" s="5" t="s">
        <v>2924</v>
      </c>
      <c r="K811" s="5" t="s">
        <v>23792</v>
      </c>
      <c r="L811" s="5" t="s">
        <v>23793</v>
      </c>
      <c r="M811" s="5" t="s">
        <v>42</v>
      </c>
      <c r="N811" s="5" t="s">
        <v>55</v>
      </c>
      <c r="O811" s="5"/>
      <c r="P811" s="5" t="b">
        <f t="shared" ca="1" si="15"/>
        <v>1</v>
      </c>
      <c r="Q811" s="5"/>
      <c r="R811" s="5"/>
      <c r="S811" s="5"/>
      <c r="T811" s="5"/>
      <c r="U811" s="5"/>
      <c r="V811" s="5"/>
      <c r="W811" s="5"/>
      <c r="X811" s="5"/>
      <c r="Y811" s="5"/>
      <c r="Z811" s="5"/>
      <c r="AA811" s="5"/>
      <c r="AB811" s="5"/>
      <c r="AC811" s="5"/>
      <c r="AD811" s="5"/>
      <c r="AE811" s="5"/>
      <c r="AF811" s="5"/>
    </row>
    <row r="812" spans="1:32" ht="21" customHeight="1">
      <c r="A812" s="14" t="s">
        <v>1457</v>
      </c>
      <c r="B812" s="14" t="s">
        <v>23145</v>
      </c>
      <c r="C812" s="14" t="s">
        <v>27</v>
      </c>
      <c r="D812" s="14" t="s">
        <v>575</v>
      </c>
      <c r="E812" s="14" t="s">
        <v>29</v>
      </c>
      <c r="F812" s="14">
        <v>25</v>
      </c>
      <c r="G812" s="14">
        <v>30</v>
      </c>
      <c r="H812" s="14" t="s">
        <v>2537</v>
      </c>
      <c r="I812" s="14" t="s">
        <v>31</v>
      </c>
      <c r="J812" s="14" t="s">
        <v>444</v>
      </c>
      <c r="K812" s="14" t="s">
        <v>23812</v>
      </c>
      <c r="L812" s="14" t="s">
        <v>23813</v>
      </c>
      <c r="M812" s="14" t="s">
        <v>37</v>
      </c>
      <c r="N812" s="14" t="s">
        <v>55</v>
      </c>
      <c r="O812" s="14" t="b">
        <f ca="1">IFERROR(__xludf.DUMMYFUNCTION("REGEXMATCH(A812,""应用|(?i)app"")"),FALSE)</f>
        <v>0</v>
      </c>
      <c r="P812" s="14" t="b">
        <f t="shared" ca="1" si="15"/>
        <v>1</v>
      </c>
      <c r="Q812" s="14" t="b">
        <f t="shared" ref="Q812:Q814" ca="1" si="36">IFERROR(__xludf.DUMMYFUNCTION("REGEXMATCH(L812,""(?i)swift"")"),FALSE)</f>
        <v>0</v>
      </c>
      <c r="R812" s="5"/>
      <c r="S812" s="5"/>
      <c r="T812" s="5"/>
      <c r="U812" s="5"/>
      <c r="V812" s="5"/>
      <c r="W812" s="5"/>
      <c r="X812" s="5"/>
      <c r="Y812" s="5"/>
      <c r="Z812" s="5"/>
      <c r="AA812" s="5"/>
      <c r="AB812" s="5"/>
      <c r="AC812" s="5"/>
      <c r="AD812" s="5"/>
      <c r="AE812" s="5"/>
      <c r="AF812" s="5"/>
    </row>
    <row r="813" spans="1:32" ht="21" customHeight="1">
      <c r="A813" s="5" t="s">
        <v>23816</v>
      </c>
      <c r="B813" s="5" t="s">
        <v>12915</v>
      </c>
      <c r="C813" s="5" t="s">
        <v>20</v>
      </c>
      <c r="D813" s="5" t="s">
        <v>296</v>
      </c>
      <c r="E813" s="5" t="s">
        <v>45</v>
      </c>
      <c r="F813" s="5">
        <v>25</v>
      </c>
      <c r="G813" s="5">
        <v>40</v>
      </c>
      <c r="H813" s="5" t="s">
        <v>7158</v>
      </c>
      <c r="I813" s="5" t="s">
        <v>1690</v>
      </c>
      <c r="J813" s="5" t="s">
        <v>117</v>
      </c>
      <c r="K813" s="5" t="s">
        <v>12916</v>
      </c>
      <c r="L813" s="9" t="s">
        <v>47</v>
      </c>
      <c r="M813" s="5" t="s">
        <v>167</v>
      </c>
      <c r="N813" s="5" t="s">
        <v>44</v>
      </c>
      <c r="O813" s="5"/>
      <c r="P813" s="5" t="b">
        <f t="shared" ca="1" si="15"/>
        <v>1</v>
      </c>
      <c r="Q813" s="5" t="b">
        <f t="shared" ca="1" si="36"/>
        <v>0</v>
      </c>
      <c r="R813" s="5"/>
      <c r="S813" s="5"/>
      <c r="T813" s="5"/>
      <c r="U813" s="5"/>
      <c r="V813" s="5"/>
      <c r="W813" s="5"/>
      <c r="X813" s="5"/>
      <c r="Y813" s="5"/>
      <c r="Z813" s="5"/>
      <c r="AA813" s="5"/>
      <c r="AB813" s="5"/>
      <c r="AC813" s="5"/>
      <c r="AD813" s="5"/>
      <c r="AE813" s="5"/>
      <c r="AF813" s="5"/>
    </row>
    <row r="814" spans="1:32" ht="21" customHeight="1">
      <c r="A814" s="14" t="s">
        <v>23818</v>
      </c>
      <c r="B814" s="14" t="s">
        <v>7275</v>
      </c>
      <c r="C814" s="14" t="s">
        <v>20</v>
      </c>
      <c r="D814" s="14" t="s">
        <v>1173</v>
      </c>
      <c r="E814" s="14" t="s">
        <v>45</v>
      </c>
      <c r="F814" s="14">
        <v>25</v>
      </c>
      <c r="G814" s="14">
        <v>33</v>
      </c>
      <c r="H814" s="14" t="s">
        <v>327</v>
      </c>
      <c r="I814" s="14" t="s">
        <v>66</v>
      </c>
      <c r="J814" s="14" t="s">
        <v>117</v>
      </c>
      <c r="K814" s="14" t="s">
        <v>23821</v>
      </c>
      <c r="L814" s="16" t="s">
        <v>47</v>
      </c>
      <c r="M814" s="14" t="s">
        <v>42</v>
      </c>
      <c r="N814" s="14" t="s">
        <v>55</v>
      </c>
      <c r="O814" s="14" t="b">
        <f ca="1">IFERROR(__xludf.DUMMYFUNCTION("REGEXMATCH(A814,""应用|(?i)app"")"),FALSE)</f>
        <v>0</v>
      </c>
      <c r="P814" s="14" t="b">
        <f t="shared" ca="1" si="15"/>
        <v>1</v>
      </c>
      <c r="Q814" s="14" t="b">
        <f t="shared" ca="1" si="36"/>
        <v>0</v>
      </c>
      <c r="R814" s="5"/>
      <c r="S814" s="5"/>
      <c r="T814" s="5"/>
      <c r="U814" s="5"/>
      <c r="V814" s="5"/>
      <c r="W814" s="5"/>
      <c r="X814" s="5"/>
      <c r="Y814" s="5"/>
      <c r="Z814" s="5"/>
      <c r="AA814" s="5"/>
      <c r="AB814" s="5"/>
      <c r="AC814" s="5"/>
      <c r="AD814" s="5"/>
      <c r="AE814" s="5"/>
      <c r="AF814" s="5"/>
    </row>
    <row r="815" spans="1:32" ht="21" customHeight="1">
      <c r="A815" s="5" t="s">
        <v>23603</v>
      </c>
      <c r="B815" s="5" t="s">
        <v>23824</v>
      </c>
      <c r="C815" s="5" t="s">
        <v>20</v>
      </c>
      <c r="D815" s="5" t="s">
        <v>47</v>
      </c>
      <c r="E815" s="5" t="s">
        <v>45</v>
      </c>
      <c r="F815" s="5">
        <v>25</v>
      </c>
      <c r="G815" s="5">
        <v>30</v>
      </c>
      <c r="H815" s="5" t="s">
        <v>2537</v>
      </c>
      <c r="I815" s="5" t="s">
        <v>31</v>
      </c>
      <c r="J815" s="5" t="s">
        <v>942</v>
      </c>
      <c r="K815" s="5" t="s">
        <v>23825</v>
      </c>
      <c r="L815" s="5" t="s">
        <v>23826</v>
      </c>
      <c r="M815" s="5" t="s">
        <v>100</v>
      </c>
      <c r="N815" s="5" t="s">
        <v>55</v>
      </c>
      <c r="O815" s="5"/>
      <c r="P815" s="5" t="b">
        <f t="shared" ca="1" si="15"/>
        <v>1</v>
      </c>
      <c r="Q815" s="5"/>
      <c r="R815" s="5"/>
      <c r="S815" s="5"/>
      <c r="T815" s="5"/>
      <c r="U815" s="5"/>
      <c r="V815" s="5"/>
      <c r="W815" s="5"/>
      <c r="X815" s="5"/>
      <c r="Y815" s="5"/>
      <c r="Z815" s="5"/>
      <c r="AA815" s="5"/>
      <c r="AB815" s="5"/>
      <c r="AC815" s="5"/>
      <c r="AD815" s="5"/>
      <c r="AE815" s="5"/>
      <c r="AF815" s="5"/>
    </row>
    <row r="816" spans="1:32" ht="21" customHeight="1">
      <c r="A816" s="5" t="s">
        <v>23827</v>
      </c>
      <c r="B816" s="5" t="s">
        <v>5620</v>
      </c>
      <c r="C816" s="5" t="s">
        <v>20</v>
      </c>
      <c r="D816" s="5" t="s">
        <v>47</v>
      </c>
      <c r="E816" s="5" t="s">
        <v>45</v>
      </c>
      <c r="F816" s="5">
        <v>25</v>
      </c>
      <c r="G816" s="5">
        <v>35</v>
      </c>
      <c r="H816" s="5" t="s">
        <v>2912</v>
      </c>
      <c r="I816" s="5" t="s">
        <v>108</v>
      </c>
      <c r="J816" s="5" t="s">
        <v>117</v>
      </c>
      <c r="K816" s="5" t="s">
        <v>23557</v>
      </c>
      <c r="L816" s="9" t="s">
        <v>47</v>
      </c>
      <c r="M816" s="5" t="s">
        <v>1599</v>
      </c>
      <c r="N816" s="5" t="s">
        <v>55</v>
      </c>
      <c r="O816" s="5"/>
      <c r="P816" s="5" t="b">
        <f t="shared" ca="1" si="15"/>
        <v>1</v>
      </c>
      <c r="Q816" s="9"/>
      <c r="R816" s="5"/>
      <c r="S816" s="5"/>
      <c r="T816" s="5"/>
      <c r="U816" s="5"/>
      <c r="V816" s="5"/>
      <c r="W816" s="5"/>
      <c r="X816" s="5"/>
      <c r="Y816" s="5"/>
      <c r="Z816" s="5"/>
      <c r="AA816" s="5"/>
      <c r="AB816" s="5"/>
      <c r="AC816" s="5"/>
      <c r="AD816" s="5"/>
      <c r="AE816" s="5"/>
      <c r="AF816" s="5"/>
    </row>
    <row r="817" spans="1:32" ht="21" customHeight="1">
      <c r="A817" s="5" t="s">
        <v>23830</v>
      </c>
      <c r="B817" s="5" t="s">
        <v>5620</v>
      </c>
      <c r="C817" s="5" t="s">
        <v>20</v>
      </c>
      <c r="D817" s="5" t="s">
        <v>47</v>
      </c>
      <c r="E817" s="5" t="s">
        <v>45</v>
      </c>
      <c r="F817" s="5">
        <v>25</v>
      </c>
      <c r="G817" s="5">
        <v>35</v>
      </c>
      <c r="H817" s="5" t="s">
        <v>2912</v>
      </c>
      <c r="I817" s="5" t="s">
        <v>108</v>
      </c>
      <c r="J817" s="5" t="s">
        <v>117</v>
      </c>
      <c r="K817" s="5" t="s">
        <v>23557</v>
      </c>
      <c r="L817" s="5" t="s">
        <v>23831</v>
      </c>
      <c r="M817" s="5" t="s">
        <v>1599</v>
      </c>
      <c r="N817" s="5" t="s">
        <v>55</v>
      </c>
      <c r="O817" s="5"/>
      <c r="P817" s="5" t="b">
        <f t="shared" ca="1" si="15"/>
        <v>1</v>
      </c>
      <c r="Q817" s="5"/>
      <c r="R817" s="5"/>
      <c r="S817" s="5"/>
      <c r="T817" s="5"/>
      <c r="U817" s="5"/>
      <c r="V817" s="5"/>
      <c r="W817" s="5"/>
      <c r="X817" s="5"/>
      <c r="Y817" s="5"/>
      <c r="Z817" s="5"/>
      <c r="AA817" s="5"/>
      <c r="AB817" s="5"/>
      <c r="AC817" s="5"/>
      <c r="AD817" s="5"/>
      <c r="AE817" s="5"/>
      <c r="AF817" s="5"/>
    </row>
    <row r="818" spans="1:32" ht="21" customHeight="1">
      <c r="A818" s="5" t="s">
        <v>23834</v>
      </c>
      <c r="B818" s="5" t="s">
        <v>5620</v>
      </c>
      <c r="C818" s="5" t="s">
        <v>20</v>
      </c>
      <c r="D818" s="5" t="s">
        <v>47</v>
      </c>
      <c r="E818" s="5" t="s">
        <v>45</v>
      </c>
      <c r="F818" s="5">
        <v>25</v>
      </c>
      <c r="G818" s="5">
        <v>50</v>
      </c>
      <c r="H818" s="5" t="s">
        <v>7149</v>
      </c>
      <c r="I818" s="5" t="s">
        <v>108</v>
      </c>
      <c r="J818" s="5" t="s">
        <v>117</v>
      </c>
      <c r="K818" s="5" t="s">
        <v>22033</v>
      </c>
      <c r="L818" s="9" t="s">
        <v>47</v>
      </c>
      <c r="M818" s="5" t="s">
        <v>1599</v>
      </c>
      <c r="N818" s="5" t="s">
        <v>55</v>
      </c>
      <c r="O818" s="5"/>
      <c r="P818" s="5" t="b">
        <f t="shared" ca="1" si="15"/>
        <v>1</v>
      </c>
      <c r="Q818" s="9"/>
      <c r="R818" s="5"/>
      <c r="S818" s="5"/>
      <c r="T818" s="5"/>
      <c r="U818" s="5"/>
      <c r="V818" s="5"/>
      <c r="W818" s="5"/>
      <c r="X818" s="5"/>
      <c r="Y818" s="5"/>
      <c r="Z818" s="5"/>
      <c r="AA818" s="5"/>
      <c r="AB818" s="5"/>
      <c r="AC818" s="5"/>
      <c r="AD818" s="5"/>
      <c r="AE818" s="5"/>
      <c r="AF818" s="5"/>
    </row>
    <row r="819" spans="1:32" ht="21" customHeight="1">
      <c r="A819" s="5" t="s">
        <v>23835</v>
      </c>
      <c r="B819" s="5" t="s">
        <v>5620</v>
      </c>
      <c r="C819" s="5" t="s">
        <v>20</v>
      </c>
      <c r="D819" s="5" t="s">
        <v>47</v>
      </c>
      <c r="E819" s="5" t="s">
        <v>45</v>
      </c>
      <c r="F819" s="5">
        <v>25</v>
      </c>
      <c r="G819" s="5">
        <v>50</v>
      </c>
      <c r="H819" s="5" t="s">
        <v>7149</v>
      </c>
      <c r="I819" s="5" t="s">
        <v>108</v>
      </c>
      <c r="J819" s="5" t="s">
        <v>117</v>
      </c>
      <c r="K819" s="5" t="s">
        <v>23726</v>
      </c>
      <c r="L819" s="5" t="s">
        <v>23836</v>
      </c>
      <c r="M819" s="5" t="s">
        <v>1599</v>
      </c>
      <c r="N819" s="5" t="s">
        <v>55</v>
      </c>
      <c r="O819" s="5"/>
      <c r="P819" s="5" t="b">
        <f t="shared" ca="1" si="15"/>
        <v>1</v>
      </c>
      <c r="Q819" s="5"/>
      <c r="R819" s="5"/>
      <c r="S819" s="5"/>
      <c r="T819" s="5"/>
      <c r="U819" s="5"/>
      <c r="V819" s="5"/>
      <c r="W819" s="5"/>
      <c r="X819" s="5"/>
      <c r="Y819" s="5"/>
      <c r="Z819" s="5"/>
      <c r="AA819" s="5"/>
      <c r="AB819" s="5"/>
      <c r="AC819" s="5"/>
      <c r="AD819" s="5"/>
      <c r="AE819" s="5"/>
      <c r="AF819" s="5"/>
    </row>
    <row r="820" spans="1:32" ht="21" customHeight="1">
      <c r="A820" s="5" t="s">
        <v>23837</v>
      </c>
      <c r="B820" s="5" t="s">
        <v>5620</v>
      </c>
      <c r="C820" s="5" t="s">
        <v>20</v>
      </c>
      <c r="D820" s="5" t="s">
        <v>47</v>
      </c>
      <c r="E820" s="5" t="s">
        <v>45</v>
      </c>
      <c r="F820" s="5">
        <v>25</v>
      </c>
      <c r="G820" s="5">
        <v>35</v>
      </c>
      <c r="H820" s="5" t="s">
        <v>2912</v>
      </c>
      <c r="I820" s="5" t="s">
        <v>108</v>
      </c>
      <c r="J820" s="5" t="s">
        <v>117</v>
      </c>
      <c r="K820" s="5" t="s">
        <v>23557</v>
      </c>
      <c r="L820" s="5" t="s">
        <v>23831</v>
      </c>
      <c r="M820" s="5" t="s">
        <v>1599</v>
      </c>
      <c r="N820" s="5" t="s">
        <v>55</v>
      </c>
      <c r="O820" s="5"/>
      <c r="P820" s="5" t="b">
        <f t="shared" ca="1" si="15"/>
        <v>1</v>
      </c>
      <c r="Q820" s="5"/>
      <c r="R820" s="5"/>
      <c r="S820" s="5"/>
      <c r="T820" s="5"/>
      <c r="U820" s="5"/>
      <c r="V820" s="5"/>
      <c r="W820" s="5"/>
      <c r="X820" s="5"/>
      <c r="Y820" s="5"/>
      <c r="Z820" s="5"/>
      <c r="AA820" s="5"/>
      <c r="AB820" s="5"/>
      <c r="AC820" s="5"/>
      <c r="AD820" s="5"/>
      <c r="AE820" s="5"/>
      <c r="AF820" s="5"/>
    </row>
    <row r="821" spans="1:32" ht="21" customHeight="1">
      <c r="A821" s="5" t="s">
        <v>23838</v>
      </c>
      <c r="B821" s="5" t="s">
        <v>5620</v>
      </c>
      <c r="C821" s="5" t="s">
        <v>20</v>
      </c>
      <c r="D821" s="5" t="s">
        <v>47</v>
      </c>
      <c r="E821" s="5" t="s">
        <v>45</v>
      </c>
      <c r="F821" s="5">
        <v>25</v>
      </c>
      <c r="G821" s="5">
        <v>50</v>
      </c>
      <c r="H821" s="5" t="s">
        <v>7149</v>
      </c>
      <c r="I821" s="5" t="s">
        <v>108</v>
      </c>
      <c r="J821" s="5" t="s">
        <v>117</v>
      </c>
      <c r="K821" s="5" t="s">
        <v>23726</v>
      </c>
      <c r="L821" s="5" t="s">
        <v>23839</v>
      </c>
      <c r="M821" s="5" t="s">
        <v>1599</v>
      </c>
      <c r="N821" s="5" t="s">
        <v>55</v>
      </c>
      <c r="O821" s="5"/>
      <c r="P821" s="5" t="b">
        <f t="shared" ca="1" si="15"/>
        <v>1</v>
      </c>
      <c r="Q821" s="5"/>
      <c r="R821" s="5"/>
      <c r="S821" s="5"/>
      <c r="T821" s="5"/>
      <c r="U821" s="5"/>
      <c r="V821" s="5"/>
      <c r="W821" s="5"/>
      <c r="X821" s="5"/>
      <c r="Y821" s="5"/>
      <c r="Z821" s="5"/>
      <c r="AA821" s="5"/>
      <c r="AB821" s="5"/>
      <c r="AC821" s="5"/>
      <c r="AD821" s="5"/>
      <c r="AE821" s="5"/>
      <c r="AF821" s="5"/>
    </row>
    <row r="822" spans="1:32" ht="21" customHeight="1">
      <c r="A822" s="5" t="s">
        <v>23843</v>
      </c>
      <c r="B822" s="5" t="s">
        <v>4512</v>
      </c>
      <c r="C822" s="5" t="s">
        <v>20</v>
      </c>
      <c r="D822" s="5" t="s">
        <v>1173</v>
      </c>
      <c r="E822" s="5" t="s">
        <v>45</v>
      </c>
      <c r="F822" s="5">
        <v>25</v>
      </c>
      <c r="G822" s="5">
        <v>40</v>
      </c>
      <c r="H822" s="5" t="s">
        <v>7158</v>
      </c>
      <c r="I822" s="5" t="s">
        <v>66</v>
      </c>
      <c r="J822" s="5" t="s">
        <v>106</v>
      </c>
      <c r="K822" s="5" t="s">
        <v>23651</v>
      </c>
      <c r="L822" s="5" t="s">
        <v>23844</v>
      </c>
      <c r="M822" s="5" t="s">
        <v>167</v>
      </c>
      <c r="N822" s="5" t="s">
        <v>237</v>
      </c>
      <c r="O822" s="5"/>
      <c r="P822" s="5" t="b">
        <f t="shared" ca="1" si="15"/>
        <v>1</v>
      </c>
      <c r="Q822" s="5"/>
      <c r="R822" s="5"/>
      <c r="S822" s="5"/>
      <c r="T822" s="5"/>
      <c r="U822" s="5"/>
      <c r="V822" s="5"/>
      <c r="W822" s="5"/>
      <c r="X822" s="5"/>
      <c r="Y822" s="5"/>
      <c r="Z822" s="5"/>
      <c r="AA822" s="5"/>
      <c r="AB822" s="5"/>
      <c r="AC822" s="5"/>
      <c r="AD822" s="5"/>
      <c r="AE822" s="5"/>
      <c r="AF822" s="5"/>
    </row>
    <row r="823" spans="1:32" ht="21" customHeight="1">
      <c r="A823" s="5" t="s">
        <v>23845</v>
      </c>
      <c r="B823" s="5" t="s">
        <v>5620</v>
      </c>
      <c r="C823" s="5" t="s">
        <v>20</v>
      </c>
      <c r="D823" s="5" t="s">
        <v>47</v>
      </c>
      <c r="E823" s="5" t="s">
        <v>45</v>
      </c>
      <c r="F823" s="5">
        <v>25</v>
      </c>
      <c r="G823" s="5">
        <v>35</v>
      </c>
      <c r="H823" s="5" t="s">
        <v>2912</v>
      </c>
      <c r="I823" s="5" t="s">
        <v>108</v>
      </c>
      <c r="J823" s="5" t="s">
        <v>117</v>
      </c>
      <c r="K823" s="5" t="s">
        <v>23846</v>
      </c>
      <c r="L823" s="9" t="s">
        <v>47</v>
      </c>
      <c r="M823" s="5" t="s">
        <v>1599</v>
      </c>
      <c r="N823" s="5" t="s">
        <v>55</v>
      </c>
      <c r="O823" s="5"/>
      <c r="P823" s="5" t="b">
        <f t="shared" ca="1" si="15"/>
        <v>1</v>
      </c>
      <c r="Q823" s="9"/>
      <c r="R823" s="5"/>
      <c r="S823" s="5"/>
      <c r="T823" s="5"/>
      <c r="U823" s="5"/>
      <c r="V823" s="5"/>
      <c r="W823" s="5"/>
      <c r="X823" s="5"/>
      <c r="Y823" s="5"/>
      <c r="Z823" s="5"/>
      <c r="AA823" s="5"/>
      <c r="AB823" s="5"/>
      <c r="AC823" s="5"/>
      <c r="AD823" s="5"/>
      <c r="AE823" s="5"/>
      <c r="AF823" s="5"/>
    </row>
    <row r="824" spans="1:32" ht="21" customHeight="1">
      <c r="A824" s="5" t="s">
        <v>23847</v>
      </c>
      <c r="B824" s="5" t="s">
        <v>5620</v>
      </c>
      <c r="C824" s="5" t="s">
        <v>20</v>
      </c>
      <c r="D824" s="5" t="s">
        <v>47</v>
      </c>
      <c r="E824" s="5" t="s">
        <v>45</v>
      </c>
      <c r="F824" s="5">
        <v>25</v>
      </c>
      <c r="G824" s="5">
        <v>35</v>
      </c>
      <c r="H824" s="5" t="s">
        <v>2912</v>
      </c>
      <c r="I824" s="5" t="s">
        <v>108</v>
      </c>
      <c r="J824" s="5" t="s">
        <v>117</v>
      </c>
      <c r="K824" s="5" t="s">
        <v>23557</v>
      </c>
      <c r="L824" s="9" t="s">
        <v>47</v>
      </c>
      <c r="M824" s="5" t="s">
        <v>1599</v>
      </c>
      <c r="N824" s="5" t="s">
        <v>55</v>
      </c>
      <c r="O824" s="5"/>
      <c r="P824" s="5" t="b">
        <f t="shared" ca="1" si="15"/>
        <v>1</v>
      </c>
      <c r="Q824" s="9"/>
      <c r="R824" s="5"/>
      <c r="S824" s="5"/>
      <c r="T824" s="5"/>
      <c r="U824" s="5"/>
      <c r="V824" s="5"/>
      <c r="W824" s="5"/>
      <c r="X824" s="5"/>
      <c r="Y824" s="5"/>
      <c r="Z824" s="5"/>
      <c r="AA824" s="5"/>
      <c r="AB824" s="5"/>
      <c r="AC824" s="5"/>
      <c r="AD824" s="5"/>
      <c r="AE824" s="5"/>
      <c r="AF824" s="5"/>
    </row>
    <row r="825" spans="1:32" ht="21" customHeight="1">
      <c r="A825" s="5" t="s">
        <v>23848</v>
      </c>
      <c r="B825" s="5" t="s">
        <v>17658</v>
      </c>
      <c r="C825" s="5" t="s">
        <v>41</v>
      </c>
      <c r="D825" s="5" t="s">
        <v>114</v>
      </c>
      <c r="E825" s="5" t="s">
        <v>45</v>
      </c>
      <c r="F825" s="5">
        <v>25</v>
      </c>
      <c r="G825" s="5">
        <v>50</v>
      </c>
      <c r="H825" s="5" t="s">
        <v>7149</v>
      </c>
      <c r="I825" s="5" t="s">
        <v>108</v>
      </c>
      <c r="J825" s="5" t="s">
        <v>76</v>
      </c>
      <c r="K825" s="9" t="s">
        <v>47</v>
      </c>
      <c r="L825" s="5" t="s">
        <v>23849</v>
      </c>
      <c r="M825" s="5" t="s">
        <v>42</v>
      </c>
      <c r="N825" s="5" t="s">
        <v>55</v>
      </c>
      <c r="O825" s="5"/>
      <c r="P825" s="5" t="b">
        <f t="shared" ca="1" si="15"/>
        <v>1</v>
      </c>
      <c r="Q825" s="5"/>
      <c r="R825" s="5"/>
      <c r="S825" s="5"/>
      <c r="T825" s="5"/>
      <c r="U825" s="5"/>
      <c r="V825" s="5"/>
      <c r="W825" s="5"/>
      <c r="X825" s="5"/>
      <c r="Y825" s="5"/>
      <c r="Z825" s="5"/>
      <c r="AA825" s="5"/>
      <c r="AB825" s="5"/>
      <c r="AC825" s="5"/>
      <c r="AD825" s="5"/>
      <c r="AE825" s="5"/>
      <c r="AF825" s="5"/>
    </row>
    <row r="826" spans="1:32" ht="21" customHeight="1">
      <c r="A826" s="5" t="s">
        <v>23850</v>
      </c>
      <c r="B826" s="5" t="s">
        <v>4118</v>
      </c>
      <c r="C826" s="5" t="s">
        <v>41</v>
      </c>
      <c r="D826" s="5" t="s">
        <v>47</v>
      </c>
      <c r="E826" s="5" t="s">
        <v>45</v>
      </c>
      <c r="F826" s="5">
        <v>25</v>
      </c>
      <c r="G826" s="5">
        <v>30</v>
      </c>
      <c r="H826" s="5" t="s">
        <v>2537</v>
      </c>
      <c r="I826" s="5" t="s">
        <v>1690</v>
      </c>
      <c r="J826" s="5" t="s">
        <v>2924</v>
      </c>
      <c r="K826" s="5" t="s">
        <v>23851</v>
      </c>
      <c r="L826" s="5" t="s">
        <v>23852</v>
      </c>
      <c r="M826" s="5" t="s">
        <v>37</v>
      </c>
      <c r="N826" s="5" t="s">
        <v>55</v>
      </c>
      <c r="O826" s="5"/>
      <c r="P826" s="5" t="b">
        <f t="shared" ca="1" si="15"/>
        <v>1</v>
      </c>
      <c r="Q826" s="5" t="b">
        <f ca="1">IFERROR(__xludf.DUMMYFUNCTION("REGEXMATCH(L826,""(?i)swift"")"),TRUE)</f>
        <v>1</v>
      </c>
      <c r="R826" s="5"/>
      <c r="S826" s="5"/>
      <c r="T826" s="5"/>
      <c r="U826" s="5"/>
      <c r="V826" s="5"/>
      <c r="W826" s="5"/>
      <c r="X826" s="5"/>
      <c r="Y826" s="5"/>
      <c r="Z826" s="5"/>
      <c r="AA826" s="5"/>
      <c r="AB826" s="5"/>
      <c r="AC826" s="5"/>
      <c r="AD826" s="5"/>
      <c r="AE826" s="5"/>
      <c r="AF826" s="5"/>
    </row>
    <row r="827" spans="1:32" ht="21" customHeight="1">
      <c r="A827" s="5" t="s">
        <v>23855</v>
      </c>
      <c r="B827" s="5" t="s">
        <v>23856</v>
      </c>
      <c r="C827" s="5" t="s">
        <v>41</v>
      </c>
      <c r="D827" s="5" t="s">
        <v>47</v>
      </c>
      <c r="E827" s="5" t="s">
        <v>29</v>
      </c>
      <c r="F827" s="5">
        <v>25</v>
      </c>
      <c r="G827" s="5">
        <v>30</v>
      </c>
      <c r="H827" s="5" t="s">
        <v>2537</v>
      </c>
      <c r="I827" s="5" t="s">
        <v>108</v>
      </c>
      <c r="J827" s="5" t="s">
        <v>16678</v>
      </c>
      <c r="K827" s="5" t="s">
        <v>23857</v>
      </c>
      <c r="L827" s="5" t="s">
        <v>23858</v>
      </c>
      <c r="M827" s="5" t="s">
        <v>37</v>
      </c>
      <c r="N827" s="5" t="s">
        <v>55</v>
      </c>
      <c r="O827" s="5"/>
      <c r="P827" s="5" t="b">
        <f t="shared" ca="1" si="15"/>
        <v>1</v>
      </c>
      <c r="Q827" s="5"/>
      <c r="R827" s="5"/>
      <c r="S827" s="5"/>
      <c r="T827" s="5"/>
      <c r="U827" s="5"/>
      <c r="V827" s="5"/>
      <c r="W827" s="5"/>
      <c r="X827" s="5"/>
      <c r="Y827" s="5"/>
      <c r="Z827" s="5"/>
      <c r="AA827" s="5"/>
      <c r="AB827" s="5"/>
      <c r="AC827" s="5"/>
      <c r="AD827" s="5"/>
      <c r="AE827" s="5"/>
      <c r="AF827" s="5"/>
    </row>
    <row r="828" spans="1:32" ht="21" customHeight="1">
      <c r="A828" s="5" t="s">
        <v>23860</v>
      </c>
      <c r="B828" s="5" t="s">
        <v>5620</v>
      </c>
      <c r="C828" s="5" t="s">
        <v>41</v>
      </c>
      <c r="D828" s="5" t="s">
        <v>47</v>
      </c>
      <c r="E828" s="5" t="s">
        <v>45</v>
      </c>
      <c r="F828" s="5">
        <v>25</v>
      </c>
      <c r="G828" s="5">
        <v>50</v>
      </c>
      <c r="H828" s="5" t="s">
        <v>7149</v>
      </c>
      <c r="I828" s="5" t="s">
        <v>108</v>
      </c>
      <c r="J828" s="5" t="s">
        <v>117</v>
      </c>
      <c r="K828" s="5" t="s">
        <v>23700</v>
      </c>
      <c r="L828" s="9" t="s">
        <v>47</v>
      </c>
      <c r="M828" s="5" t="s">
        <v>1599</v>
      </c>
      <c r="N828" s="5" t="s">
        <v>55</v>
      </c>
      <c r="O828" s="5"/>
      <c r="P828" s="5" t="b">
        <f t="shared" ca="1" si="15"/>
        <v>1</v>
      </c>
      <c r="Q828" s="9"/>
      <c r="R828" s="5"/>
      <c r="S828" s="5"/>
      <c r="T828" s="5"/>
      <c r="U828" s="5"/>
      <c r="V828" s="5"/>
      <c r="W828" s="5"/>
      <c r="X828" s="5"/>
      <c r="Y828" s="5"/>
      <c r="Z828" s="5"/>
      <c r="AA828" s="5"/>
      <c r="AB828" s="5"/>
      <c r="AC828" s="5"/>
      <c r="AD828" s="5"/>
      <c r="AE828" s="5"/>
      <c r="AF828" s="5"/>
    </row>
    <row r="829" spans="1:32" ht="21" customHeight="1">
      <c r="A829" s="5" t="s">
        <v>23848</v>
      </c>
      <c r="B829" s="5" t="s">
        <v>17658</v>
      </c>
      <c r="C829" s="5" t="s">
        <v>41</v>
      </c>
      <c r="D829" s="5" t="s">
        <v>114</v>
      </c>
      <c r="E829" s="5" t="s">
        <v>45</v>
      </c>
      <c r="F829" s="5">
        <v>25</v>
      </c>
      <c r="G829" s="5">
        <v>50</v>
      </c>
      <c r="H829" s="5" t="s">
        <v>7149</v>
      </c>
      <c r="I829" s="5" t="s">
        <v>108</v>
      </c>
      <c r="J829" s="5" t="s">
        <v>76</v>
      </c>
      <c r="K829" s="5" t="s">
        <v>17661</v>
      </c>
      <c r="L829" s="5" t="s">
        <v>23849</v>
      </c>
      <c r="M829" s="5" t="s">
        <v>42</v>
      </c>
      <c r="N829" s="5" t="s">
        <v>55</v>
      </c>
      <c r="O829" s="5"/>
      <c r="P829" s="5" t="b">
        <f t="shared" ca="1" si="15"/>
        <v>1</v>
      </c>
      <c r="Q829" s="5"/>
      <c r="R829" s="5"/>
      <c r="S829" s="5"/>
      <c r="T829" s="5"/>
      <c r="U829" s="5"/>
      <c r="V829" s="5"/>
      <c r="W829" s="5"/>
      <c r="X829" s="5"/>
      <c r="Y829" s="5"/>
      <c r="Z829" s="5"/>
      <c r="AA829" s="5"/>
      <c r="AB829" s="5"/>
      <c r="AC829" s="5"/>
      <c r="AD829" s="5"/>
      <c r="AE829" s="5"/>
      <c r="AF829" s="5"/>
    </row>
    <row r="830" spans="1:32" ht="21" customHeight="1">
      <c r="A830" s="5" t="s">
        <v>23864</v>
      </c>
      <c r="B830" s="5" t="s">
        <v>19833</v>
      </c>
      <c r="C830" s="5" t="s">
        <v>170</v>
      </c>
      <c r="D830" s="5" t="s">
        <v>378</v>
      </c>
      <c r="E830" s="5" t="s">
        <v>45</v>
      </c>
      <c r="F830" s="5">
        <v>25</v>
      </c>
      <c r="G830" s="5">
        <v>33</v>
      </c>
      <c r="H830" s="5" t="s">
        <v>327</v>
      </c>
      <c r="I830" s="7" t="s">
        <v>24</v>
      </c>
      <c r="J830" s="5" t="s">
        <v>4075</v>
      </c>
      <c r="K830" s="5" t="s">
        <v>16093</v>
      </c>
      <c r="L830" s="5" t="s">
        <v>23865</v>
      </c>
      <c r="M830" s="5" t="s">
        <v>167</v>
      </c>
      <c r="N830" s="5" t="s">
        <v>44</v>
      </c>
      <c r="O830" s="5"/>
      <c r="P830" s="5" t="b">
        <f t="shared" ca="1" si="15"/>
        <v>1</v>
      </c>
      <c r="Q830" s="5"/>
      <c r="R830" s="5"/>
      <c r="S830" s="5"/>
      <c r="T830" s="5"/>
      <c r="U830" s="5"/>
      <c r="V830" s="5"/>
      <c r="W830" s="5"/>
      <c r="X830" s="5"/>
      <c r="Y830" s="5"/>
      <c r="Z830" s="5"/>
      <c r="AA830" s="5"/>
      <c r="AB830" s="5"/>
      <c r="AC830" s="5"/>
      <c r="AD830" s="5"/>
      <c r="AE830" s="5"/>
      <c r="AF830" s="5"/>
    </row>
    <row r="831" spans="1:32" ht="21" customHeight="1">
      <c r="A831" s="5" t="s">
        <v>23866</v>
      </c>
      <c r="B831" s="5" t="s">
        <v>13681</v>
      </c>
      <c r="C831" s="5" t="s">
        <v>170</v>
      </c>
      <c r="D831" s="5" t="s">
        <v>435</v>
      </c>
      <c r="E831" s="5" t="s">
        <v>29</v>
      </c>
      <c r="F831" s="5">
        <v>25</v>
      </c>
      <c r="G831" s="5">
        <v>30</v>
      </c>
      <c r="H831" s="5" t="s">
        <v>2537</v>
      </c>
      <c r="I831" s="5" t="s">
        <v>66</v>
      </c>
      <c r="J831" s="5" t="s">
        <v>126</v>
      </c>
      <c r="K831" s="5" t="s">
        <v>13683</v>
      </c>
      <c r="L831" s="5" t="s">
        <v>23867</v>
      </c>
      <c r="M831" s="5" t="s">
        <v>37</v>
      </c>
      <c r="N831" s="5" t="s">
        <v>55</v>
      </c>
      <c r="O831" s="5"/>
      <c r="P831" s="5" t="b">
        <f t="shared" ca="1" si="15"/>
        <v>1</v>
      </c>
      <c r="Q831" s="5"/>
      <c r="R831" s="5"/>
      <c r="S831" s="5"/>
      <c r="T831" s="5"/>
      <c r="U831" s="5"/>
      <c r="V831" s="5"/>
      <c r="W831" s="5"/>
      <c r="X831" s="5"/>
      <c r="Y831" s="5"/>
      <c r="Z831" s="5"/>
      <c r="AA831" s="5"/>
      <c r="AB831" s="5"/>
      <c r="AC831" s="5"/>
      <c r="AD831" s="5"/>
      <c r="AE831" s="5"/>
      <c r="AF831" s="5"/>
    </row>
    <row r="832" spans="1:32" ht="21" customHeight="1">
      <c r="A832" s="5" t="s">
        <v>23869</v>
      </c>
      <c r="B832" s="5" t="s">
        <v>7275</v>
      </c>
      <c r="C832" s="5" t="s">
        <v>170</v>
      </c>
      <c r="D832" s="5" t="s">
        <v>390</v>
      </c>
      <c r="E832" s="5" t="s">
        <v>45</v>
      </c>
      <c r="F832" s="5">
        <v>25</v>
      </c>
      <c r="G832" s="5">
        <v>33</v>
      </c>
      <c r="H832" s="5" t="s">
        <v>327</v>
      </c>
      <c r="I832" s="5" t="s">
        <v>66</v>
      </c>
      <c r="J832" s="5" t="s">
        <v>117</v>
      </c>
      <c r="K832" s="5" t="s">
        <v>7277</v>
      </c>
      <c r="L832" s="9" t="s">
        <v>47</v>
      </c>
      <c r="M832" s="5" t="s">
        <v>42</v>
      </c>
      <c r="N832" s="5" t="s">
        <v>55</v>
      </c>
      <c r="O832" s="5"/>
      <c r="P832" s="5" t="b">
        <f t="shared" ca="1" si="15"/>
        <v>1</v>
      </c>
      <c r="Q832" s="9"/>
      <c r="R832" s="5"/>
      <c r="S832" s="5"/>
      <c r="T832" s="5"/>
      <c r="U832" s="5"/>
      <c r="V832" s="5"/>
      <c r="W832" s="5"/>
      <c r="X832" s="5"/>
      <c r="Y832" s="5"/>
      <c r="Z832" s="5"/>
      <c r="AA832" s="5"/>
      <c r="AB832" s="5"/>
      <c r="AC832" s="5"/>
      <c r="AD832" s="5"/>
      <c r="AE832" s="5"/>
      <c r="AF832" s="5"/>
    </row>
    <row r="833" spans="1:32" ht="21" customHeight="1">
      <c r="A833" s="5" t="s">
        <v>23871</v>
      </c>
      <c r="B833" s="5" t="s">
        <v>5620</v>
      </c>
      <c r="C833" s="5" t="s">
        <v>170</v>
      </c>
      <c r="D833" s="5" t="s">
        <v>47</v>
      </c>
      <c r="E833" s="5" t="s">
        <v>45</v>
      </c>
      <c r="F833" s="5">
        <v>25</v>
      </c>
      <c r="G833" s="5">
        <v>50</v>
      </c>
      <c r="H833" s="5" t="s">
        <v>7149</v>
      </c>
      <c r="I833" s="5" t="s">
        <v>108</v>
      </c>
      <c r="J833" s="5" t="s">
        <v>117</v>
      </c>
      <c r="K833" s="5" t="s">
        <v>23694</v>
      </c>
      <c r="L833" s="9" t="s">
        <v>47</v>
      </c>
      <c r="M833" s="5" t="s">
        <v>1599</v>
      </c>
      <c r="N833" s="5" t="s">
        <v>55</v>
      </c>
      <c r="O833" s="5"/>
      <c r="P833" s="5" t="b">
        <f t="shared" ca="1" si="15"/>
        <v>1</v>
      </c>
      <c r="Q833" s="9"/>
      <c r="R833" s="5"/>
      <c r="S833" s="5"/>
      <c r="T833" s="5"/>
      <c r="U833" s="5"/>
      <c r="V833" s="5"/>
      <c r="W833" s="5"/>
      <c r="X833" s="5"/>
      <c r="Y833" s="5"/>
      <c r="Z833" s="5"/>
      <c r="AA833" s="5"/>
      <c r="AB833" s="5"/>
      <c r="AC833" s="5"/>
      <c r="AD833" s="5"/>
      <c r="AE833" s="5"/>
      <c r="AF833" s="5"/>
    </row>
    <row r="834" spans="1:32" ht="21" customHeight="1">
      <c r="A834" s="14" t="s">
        <v>23873</v>
      </c>
      <c r="B834" s="14" t="s">
        <v>5620</v>
      </c>
      <c r="C834" s="14" t="s">
        <v>170</v>
      </c>
      <c r="D834" s="14" t="s">
        <v>47</v>
      </c>
      <c r="E834" s="14" t="s">
        <v>45</v>
      </c>
      <c r="F834" s="14">
        <v>25</v>
      </c>
      <c r="G834" s="14">
        <v>50</v>
      </c>
      <c r="H834" s="14" t="s">
        <v>7149</v>
      </c>
      <c r="I834" s="14" t="s">
        <v>108</v>
      </c>
      <c r="J834" s="14" t="s">
        <v>117</v>
      </c>
      <c r="K834" s="14" t="s">
        <v>20390</v>
      </c>
      <c r="L834" s="16" t="s">
        <v>47</v>
      </c>
      <c r="M834" s="14" t="s">
        <v>1599</v>
      </c>
      <c r="N834" s="14" t="s">
        <v>55</v>
      </c>
      <c r="O834" s="14" t="b">
        <f ca="1">IFERROR(__xludf.DUMMYFUNCTION("REGEXMATCH(A834,""应用|(?i)app"")"),FALSE)</f>
        <v>0</v>
      </c>
      <c r="P834" s="14" t="b">
        <f t="shared" ca="1" si="15"/>
        <v>1</v>
      </c>
      <c r="Q834" s="14" t="b">
        <f ca="1">IFERROR(__xludf.DUMMYFUNCTION("REGEXMATCH(L834,""(?i)swift"")"),FALSE)</f>
        <v>0</v>
      </c>
      <c r="R834" s="5"/>
      <c r="S834" s="5"/>
      <c r="T834" s="5"/>
      <c r="U834" s="5"/>
      <c r="V834" s="5"/>
      <c r="W834" s="5"/>
      <c r="X834" s="5"/>
      <c r="Y834" s="5"/>
      <c r="Z834" s="5"/>
      <c r="AA834" s="5"/>
      <c r="AB834" s="5"/>
      <c r="AC834" s="5"/>
      <c r="AD834" s="5"/>
      <c r="AE834" s="5"/>
      <c r="AF834" s="5"/>
    </row>
    <row r="835" spans="1:32" ht="21" customHeight="1">
      <c r="A835" s="5" t="s">
        <v>23875</v>
      </c>
      <c r="B835" s="5" t="s">
        <v>5620</v>
      </c>
      <c r="C835" s="5" t="s">
        <v>170</v>
      </c>
      <c r="D835" s="5" t="s">
        <v>47</v>
      </c>
      <c r="E835" s="5" t="s">
        <v>45</v>
      </c>
      <c r="F835" s="5">
        <v>25</v>
      </c>
      <c r="G835" s="5">
        <v>50</v>
      </c>
      <c r="H835" s="5" t="s">
        <v>7149</v>
      </c>
      <c r="I835" s="5" t="s">
        <v>66</v>
      </c>
      <c r="J835" s="5" t="s">
        <v>117</v>
      </c>
      <c r="K835" s="5" t="s">
        <v>23694</v>
      </c>
      <c r="L835" s="9" t="s">
        <v>47</v>
      </c>
      <c r="M835" s="5" t="s">
        <v>1599</v>
      </c>
      <c r="N835" s="5" t="s">
        <v>55</v>
      </c>
      <c r="O835" s="5"/>
      <c r="P835" s="5" t="b">
        <f t="shared" ca="1" si="15"/>
        <v>1</v>
      </c>
      <c r="Q835" s="9"/>
      <c r="R835" s="5"/>
      <c r="S835" s="5"/>
      <c r="T835" s="5"/>
      <c r="U835" s="5"/>
      <c r="V835" s="5"/>
      <c r="W835" s="5"/>
      <c r="X835" s="5"/>
      <c r="Y835" s="5"/>
      <c r="Z835" s="5"/>
      <c r="AA835" s="5"/>
      <c r="AB835" s="5"/>
      <c r="AC835" s="5"/>
      <c r="AD835" s="5"/>
      <c r="AE835" s="5"/>
      <c r="AF835" s="5"/>
    </row>
    <row r="836" spans="1:32" ht="21" customHeight="1">
      <c r="A836" s="14" t="s">
        <v>23877</v>
      </c>
      <c r="B836" s="14" t="s">
        <v>5620</v>
      </c>
      <c r="C836" s="14" t="s">
        <v>170</v>
      </c>
      <c r="D836" s="14" t="s">
        <v>47</v>
      </c>
      <c r="E836" s="14" t="s">
        <v>45</v>
      </c>
      <c r="F836" s="14">
        <v>25</v>
      </c>
      <c r="G836" s="14">
        <v>50</v>
      </c>
      <c r="H836" s="14" t="s">
        <v>7149</v>
      </c>
      <c r="I836" s="14" t="s">
        <v>108</v>
      </c>
      <c r="J836" s="14" t="s">
        <v>117</v>
      </c>
      <c r="K836" s="14" t="s">
        <v>23773</v>
      </c>
      <c r="L836" s="16" t="s">
        <v>47</v>
      </c>
      <c r="M836" s="14" t="s">
        <v>1599</v>
      </c>
      <c r="N836" s="14" t="s">
        <v>55</v>
      </c>
      <c r="O836" s="14" t="b">
        <f ca="1">IFERROR(__xludf.DUMMYFUNCTION("REGEXMATCH(A836,""应用|(?i)app"")"),FALSE)</f>
        <v>0</v>
      </c>
      <c r="P836" s="14" t="b">
        <f t="shared" ca="1" si="15"/>
        <v>1</v>
      </c>
      <c r="Q836" s="14" t="b">
        <f ca="1">IFERROR(__xludf.DUMMYFUNCTION("REGEXMATCH(L836,""(?i)swift"")"),FALSE)</f>
        <v>0</v>
      </c>
      <c r="R836" s="5"/>
      <c r="S836" s="5"/>
      <c r="T836" s="5"/>
      <c r="U836" s="5"/>
      <c r="V836" s="5"/>
      <c r="W836" s="5"/>
      <c r="X836" s="5"/>
      <c r="Y836" s="5"/>
      <c r="Z836" s="5"/>
      <c r="AA836" s="5"/>
      <c r="AB836" s="5"/>
      <c r="AC836" s="5"/>
      <c r="AD836" s="5"/>
      <c r="AE836" s="5"/>
      <c r="AF836" s="5"/>
    </row>
    <row r="837" spans="1:32" ht="21" customHeight="1">
      <c r="A837" s="5" t="s">
        <v>23881</v>
      </c>
      <c r="B837" s="5" t="s">
        <v>5620</v>
      </c>
      <c r="C837" s="5" t="s">
        <v>170</v>
      </c>
      <c r="D837" s="5" t="s">
        <v>47</v>
      </c>
      <c r="E837" s="5" t="s">
        <v>45</v>
      </c>
      <c r="F837" s="5">
        <v>25</v>
      </c>
      <c r="G837" s="5">
        <v>50</v>
      </c>
      <c r="H837" s="5" t="s">
        <v>7149</v>
      </c>
      <c r="I837" s="5" t="s">
        <v>108</v>
      </c>
      <c r="J837" s="5" t="s">
        <v>117</v>
      </c>
      <c r="K837" s="5" t="s">
        <v>23694</v>
      </c>
      <c r="L837" s="9" t="s">
        <v>47</v>
      </c>
      <c r="M837" s="5" t="s">
        <v>1599</v>
      </c>
      <c r="N837" s="5" t="s">
        <v>55</v>
      </c>
      <c r="O837" s="5"/>
      <c r="P837" s="5" t="b">
        <f t="shared" ca="1" si="15"/>
        <v>1</v>
      </c>
      <c r="Q837" s="9"/>
      <c r="R837" s="5"/>
      <c r="S837" s="5"/>
      <c r="T837" s="5"/>
      <c r="U837" s="5"/>
      <c r="V837" s="5"/>
      <c r="W837" s="5"/>
      <c r="X837" s="5"/>
      <c r="Y837" s="5"/>
      <c r="Z837" s="5"/>
      <c r="AA837" s="5"/>
      <c r="AB837" s="5"/>
      <c r="AC837" s="5"/>
      <c r="AD837" s="5"/>
      <c r="AE837" s="5"/>
      <c r="AF837" s="5"/>
    </row>
    <row r="838" spans="1:32" ht="21" customHeight="1">
      <c r="A838" s="5" t="s">
        <v>23885</v>
      </c>
      <c r="B838" s="5" t="s">
        <v>5620</v>
      </c>
      <c r="C838" s="5" t="s">
        <v>170</v>
      </c>
      <c r="D838" s="5" t="s">
        <v>47</v>
      </c>
      <c r="E838" s="5" t="s">
        <v>45</v>
      </c>
      <c r="F838" s="5">
        <v>25</v>
      </c>
      <c r="G838" s="5">
        <v>50</v>
      </c>
      <c r="H838" s="5" t="s">
        <v>7149</v>
      </c>
      <c r="I838" s="5" t="s">
        <v>108</v>
      </c>
      <c r="J838" s="5" t="s">
        <v>117</v>
      </c>
      <c r="K838" s="5" t="s">
        <v>23726</v>
      </c>
      <c r="L838" s="9" t="s">
        <v>47</v>
      </c>
      <c r="M838" s="5" t="s">
        <v>1599</v>
      </c>
      <c r="N838" s="5" t="s">
        <v>55</v>
      </c>
      <c r="O838" s="5"/>
      <c r="P838" s="5" t="b">
        <f t="shared" ca="1" si="15"/>
        <v>1</v>
      </c>
      <c r="Q838" s="9"/>
      <c r="R838" s="5"/>
      <c r="S838" s="5"/>
      <c r="T838" s="5"/>
      <c r="U838" s="5"/>
      <c r="V838" s="5"/>
      <c r="W838" s="5"/>
      <c r="X838" s="5"/>
      <c r="Y838" s="5"/>
      <c r="Z838" s="5"/>
      <c r="AA838" s="5"/>
      <c r="AB838" s="5"/>
      <c r="AC838" s="5"/>
      <c r="AD838" s="5"/>
      <c r="AE838" s="5"/>
      <c r="AF838" s="5"/>
    </row>
    <row r="839" spans="1:32" ht="21" customHeight="1">
      <c r="A839" s="5" t="s">
        <v>23888</v>
      </c>
      <c r="B839" s="5" t="s">
        <v>7033</v>
      </c>
      <c r="C839" s="5" t="s">
        <v>20</v>
      </c>
      <c r="D839" s="5" t="s">
        <v>21</v>
      </c>
      <c r="E839" s="5" t="s">
        <v>45</v>
      </c>
      <c r="F839" s="5">
        <v>30</v>
      </c>
      <c r="G839" s="5">
        <v>50</v>
      </c>
      <c r="H839" s="5" t="s">
        <v>4241</v>
      </c>
      <c r="I839" s="5" t="s">
        <v>66</v>
      </c>
      <c r="J839" s="5" t="s">
        <v>76</v>
      </c>
      <c r="K839" s="5" t="s">
        <v>19916</v>
      </c>
      <c r="L839" s="5" t="s">
        <v>23890</v>
      </c>
      <c r="M839" s="5" t="s">
        <v>42</v>
      </c>
      <c r="N839" s="5" t="s">
        <v>405</v>
      </c>
      <c r="O839" s="5"/>
      <c r="P839" s="5" t="b">
        <f t="shared" ca="1" si="15"/>
        <v>1</v>
      </c>
      <c r="Q839" s="5"/>
      <c r="R839" s="5"/>
      <c r="S839" s="5"/>
      <c r="T839" s="5"/>
      <c r="U839" s="5"/>
      <c r="V839" s="5"/>
      <c r="W839" s="5"/>
      <c r="X839" s="5"/>
      <c r="Y839" s="5"/>
      <c r="Z839" s="5"/>
      <c r="AA839" s="5"/>
      <c r="AB839" s="5"/>
      <c r="AC839" s="5"/>
      <c r="AD839" s="5"/>
      <c r="AE839" s="5"/>
      <c r="AF839" s="5"/>
    </row>
    <row r="840" spans="1:32" ht="21" customHeight="1">
      <c r="A840" s="5" t="s">
        <v>13569</v>
      </c>
      <c r="B840" s="5" t="s">
        <v>23891</v>
      </c>
      <c r="C840" s="5" t="s">
        <v>20</v>
      </c>
      <c r="D840" s="5" t="s">
        <v>3833</v>
      </c>
      <c r="E840" s="5" t="s">
        <v>29</v>
      </c>
      <c r="F840" s="5">
        <v>30</v>
      </c>
      <c r="G840" s="5">
        <v>40</v>
      </c>
      <c r="H840" s="5" t="s">
        <v>461</v>
      </c>
      <c r="I840" s="5" t="s">
        <v>31</v>
      </c>
      <c r="J840" s="5" t="s">
        <v>76</v>
      </c>
      <c r="K840" s="9" t="s">
        <v>47</v>
      </c>
      <c r="L840" s="5" t="s">
        <v>23892</v>
      </c>
      <c r="M840" s="5" t="s">
        <v>167</v>
      </c>
      <c r="N840" s="5" t="s">
        <v>55</v>
      </c>
      <c r="O840" s="5"/>
      <c r="P840" s="5" t="b">
        <f t="shared" ca="1" si="15"/>
        <v>1</v>
      </c>
      <c r="Q840" s="5"/>
      <c r="R840" s="5"/>
      <c r="S840" s="5"/>
      <c r="T840" s="5"/>
      <c r="U840" s="5"/>
      <c r="V840" s="5"/>
      <c r="W840" s="5"/>
      <c r="X840" s="5"/>
      <c r="Y840" s="5"/>
      <c r="Z840" s="5"/>
      <c r="AA840" s="5"/>
      <c r="AB840" s="5"/>
      <c r="AC840" s="5"/>
      <c r="AD840" s="5"/>
      <c r="AE840" s="5"/>
      <c r="AF840" s="5"/>
    </row>
    <row r="841" spans="1:32" ht="21" customHeight="1">
      <c r="A841" s="5" t="s">
        <v>23895</v>
      </c>
      <c r="B841" s="5" t="s">
        <v>23896</v>
      </c>
      <c r="C841" s="5" t="s">
        <v>20</v>
      </c>
      <c r="D841" s="5" t="s">
        <v>21</v>
      </c>
      <c r="E841" s="5" t="s">
        <v>45</v>
      </c>
      <c r="F841" s="5">
        <v>30</v>
      </c>
      <c r="G841" s="5">
        <v>50</v>
      </c>
      <c r="H841" s="5" t="s">
        <v>4241</v>
      </c>
      <c r="I841" s="7" t="s">
        <v>24</v>
      </c>
      <c r="J841" s="5" t="s">
        <v>76</v>
      </c>
      <c r="K841" s="9" t="s">
        <v>47</v>
      </c>
      <c r="L841" s="9" t="s">
        <v>47</v>
      </c>
      <c r="M841" s="5" t="s">
        <v>37</v>
      </c>
      <c r="N841" s="5" t="s">
        <v>55</v>
      </c>
      <c r="O841" s="5"/>
      <c r="P841" s="5" t="b">
        <f t="shared" ca="1" si="15"/>
        <v>1</v>
      </c>
      <c r="Q841" s="5" t="b">
        <f t="shared" ref="Q841:Q842" ca="1" si="37">IFERROR(__xludf.DUMMYFUNCTION("REGEXMATCH(L841,""(?i)swift"")"),FALSE)</f>
        <v>0</v>
      </c>
      <c r="R841" s="5"/>
      <c r="S841" s="5"/>
      <c r="T841" s="5"/>
      <c r="U841" s="5"/>
      <c r="V841" s="5"/>
      <c r="W841" s="5"/>
      <c r="X841" s="5"/>
      <c r="Y841" s="5"/>
      <c r="Z841" s="5"/>
      <c r="AA841" s="5"/>
      <c r="AB841" s="5"/>
      <c r="AC841" s="5"/>
      <c r="AD841" s="5"/>
      <c r="AE841" s="5"/>
      <c r="AF841" s="5"/>
    </row>
    <row r="842" spans="1:32" ht="21" customHeight="1">
      <c r="A842" s="5" t="s">
        <v>21016</v>
      </c>
      <c r="B842" s="5" t="s">
        <v>23898</v>
      </c>
      <c r="C842" s="5" t="s">
        <v>20</v>
      </c>
      <c r="D842" s="5" t="s">
        <v>1173</v>
      </c>
      <c r="E842" s="5" t="s">
        <v>45</v>
      </c>
      <c r="F842" s="5">
        <v>30</v>
      </c>
      <c r="G842" s="5">
        <v>45</v>
      </c>
      <c r="H842" s="5" t="s">
        <v>18085</v>
      </c>
      <c r="I842" s="5" t="s">
        <v>108</v>
      </c>
      <c r="J842" s="5" t="s">
        <v>1105</v>
      </c>
      <c r="K842" s="5" t="s">
        <v>23899</v>
      </c>
      <c r="L842" s="5" t="s">
        <v>23900</v>
      </c>
      <c r="M842" s="5" t="s">
        <v>42</v>
      </c>
      <c r="N842" s="5" t="s">
        <v>55</v>
      </c>
      <c r="O842" s="5"/>
      <c r="P842" s="5" t="b">
        <f t="shared" ca="1" si="15"/>
        <v>1</v>
      </c>
      <c r="Q842" s="5" t="b">
        <f t="shared" ca="1" si="37"/>
        <v>0</v>
      </c>
      <c r="R842" s="5"/>
      <c r="S842" s="5"/>
      <c r="T842" s="5"/>
      <c r="U842" s="5"/>
      <c r="V842" s="5"/>
      <c r="W842" s="5"/>
      <c r="X842" s="5"/>
      <c r="Y842" s="5"/>
      <c r="Z842" s="5"/>
      <c r="AA842" s="5"/>
      <c r="AB842" s="5"/>
      <c r="AC842" s="5"/>
      <c r="AD842" s="5"/>
      <c r="AE842" s="5"/>
      <c r="AF842" s="5"/>
    </row>
    <row r="843" spans="1:32" ht="21" customHeight="1">
      <c r="A843" s="5" t="s">
        <v>23902</v>
      </c>
      <c r="B843" s="5" t="s">
        <v>5620</v>
      </c>
      <c r="C843" s="5" t="s">
        <v>20</v>
      </c>
      <c r="D843" s="5" t="s">
        <v>21</v>
      </c>
      <c r="E843" s="5" t="s">
        <v>45</v>
      </c>
      <c r="F843" s="5">
        <v>30</v>
      </c>
      <c r="G843" s="5">
        <v>40</v>
      </c>
      <c r="H843" s="5" t="s">
        <v>461</v>
      </c>
      <c r="I843" s="5" t="s">
        <v>108</v>
      </c>
      <c r="J843" s="5" t="s">
        <v>117</v>
      </c>
      <c r="K843" s="9" t="s">
        <v>47</v>
      </c>
      <c r="L843" s="9" t="s">
        <v>47</v>
      </c>
      <c r="M843" s="5" t="s">
        <v>1599</v>
      </c>
      <c r="N843" s="5" t="s">
        <v>55</v>
      </c>
      <c r="O843" s="5"/>
      <c r="P843" s="5" t="b">
        <f t="shared" ca="1" si="15"/>
        <v>1</v>
      </c>
      <c r="Q843" s="9"/>
      <c r="R843" s="5"/>
      <c r="S843" s="5"/>
      <c r="T843" s="5"/>
      <c r="U843" s="5"/>
      <c r="V843" s="5"/>
      <c r="W843" s="5"/>
      <c r="X843" s="5"/>
      <c r="Y843" s="5"/>
      <c r="Z843" s="5"/>
      <c r="AA843" s="5"/>
      <c r="AB843" s="5"/>
      <c r="AC843" s="5"/>
      <c r="AD843" s="5"/>
      <c r="AE843" s="5"/>
      <c r="AF843" s="5"/>
    </row>
    <row r="844" spans="1:32" ht="21" customHeight="1">
      <c r="A844" s="5" t="s">
        <v>23904</v>
      </c>
      <c r="B844" s="5" t="s">
        <v>5620</v>
      </c>
      <c r="C844" s="5" t="s">
        <v>20</v>
      </c>
      <c r="D844" s="5" t="s">
        <v>47</v>
      </c>
      <c r="E844" s="5" t="s">
        <v>45</v>
      </c>
      <c r="F844" s="5">
        <v>30</v>
      </c>
      <c r="G844" s="5">
        <v>50</v>
      </c>
      <c r="H844" s="5" t="s">
        <v>4241</v>
      </c>
      <c r="I844" s="5" t="s">
        <v>66</v>
      </c>
      <c r="J844" s="5" t="s">
        <v>117</v>
      </c>
      <c r="K844" s="5" t="s">
        <v>23557</v>
      </c>
      <c r="L844" s="9" t="s">
        <v>47</v>
      </c>
      <c r="M844" s="5" t="s">
        <v>1599</v>
      </c>
      <c r="N844" s="5" t="s">
        <v>55</v>
      </c>
      <c r="O844" s="5"/>
      <c r="P844" s="5" t="b">
        <f t="shared" ca="1" si="15"/>
        <v>1</v>
      </c>
      <c r="Q844" s="9"/>
      <c r="R844" s="5"/>
      <c r="S844" s="5"/>
      <c r="T844" s="5"/>
      <c r="U844" s="5"/>
      <c r="V844" s="5"/>
      <c r="W844" s="5"/>
      <c r="X844" s="5"/>
      <c r="Y844" s="5"/>
      <c r="Z844" s="5"/>
      <c r="AA844" s="5"/>
      <c r="AB844" s="5"/>
      <c r="AC844" s="5"/>
      <c r="AD844" s="5"/>
      <c r="AE844" s="5"/>
      <c r="AF844" s="5"/>
    </row>
    <row r="845" spans="1:32" ht="21" customHeight="1">
      <c r="A845" s="5" t="s">
        <v>23906</v>
      </c>
      <c r="B845" s="5" t="s">
        <v>7345</v>
      </c>
      <c r="C845" s="5" t="s">
        <v>170</v>
      </c>
      <c r="D845" s="5" t="s">
        <v>1759</v>
      </c>
      <c r="E845" s="5" t="s">
        <v>45</v>
      </c>
      <c r="F845" s="5">
        <v>30</v>
      </c>
      <c r="G845" s="5">
        <v>40</v>
      </c>
      <c r="H845" s="5" t="s">
        <v>461</v>
      </c>
      <c r="I845" s="5" t="s">
        <v>108</v>
      </c>
      <c r="J845" s="5" t="s">
        <v>7141</v>
      </c>
      <c r="K845" s="5" t="s">
        <v>7348</v>
      </c>
      <c r="L845" s="5" t="s">
        <v>23907</v>
      </c>
      <c r="M845" s="5" t="s">
        <v>37</v>
      </c>
      <c r="N845" s="5" t="s">
        <v>405</v>
      </c>
      <c r="O845" s="5"/>
      <c r="P845" s="5" t="b">
        <f t="shared" ca="1" si="15"/>
        <v>1</v>
      </c>
      <c r="Q845" s="5"/>
      <c r="R845" s="5"/>
      <c r="S845" s="5"/>
      <c r="T845" s="5"/>
      <c r="U845" s="5"/>
      <c r="V845" s="5"/>
      <c r="W845" s="5"/>
      <c r="X845" s="5"/>
      <c r="Y845" s="5"/>
      <c r="Z845" s="5"/>
      <c r="AA845" s="5"/>
      <c r="AB845" s="5"/>
      <c r="AC845" s="5"/>
      <c r="AD845" s="5"/>
      <c r="AE845" s="5"/>
      <c r="AF845" s="5"/>
    </row>
    <row r="846" spans="1:32" ht="21" customHeight="1">
      <c r="A846" s="5" t="s">
        <v>22118</v>
      </c>
      <c r="B846" s="5" t="s">
        <v>14947</v>
      </c>
      <c r="C846" s="5" t="s">
        <v>170</v>
      </c>
      <c r="D846" s="5" t="s">
        <v>390</v>
      </c>
      <c r="E846" s="5" t="s">
        <v>45</v>
      </c>
      <c r="F846" s="5">
        <v>30</v>
      </c>
      <c r="G846" s="5">
        <v>40</v>
      </c>
      <c r="H846" s="5" t="s">
        <v>461</v>
      </c>
      <c r="I846" s="5" t="s">
        <v>1690</v>
      </c>
      <c r="J846" s="5" t="s">
        <v>48</v>
      </c>
      <c r="K846" s="9" t="s">
        <v>47</v>
      </c>
      <c r="L846" s="5" t="s">
        <v>22120</v>
      </c>
      <c r="M846" s="5" t="s">
        <v>53</v>
      </c>
      <c r="N846" s="5" t="s">
        <v>405</v>
      </c>
      <c r="O846" s="5"/>
      <c r="P846" s="5" t="b">
        <f t="shared" ca="1" si="15"/>
        <v>1</v>
      </c>
      <c r="Q846" s="5" t="b">
        <f ca="1">IFERROR(__xludf.DUMMYFUNCTION("REGEXMATCH(L846,""(?i)swift"")"),TRUE)</f>
        <v>1</v>
      </c>
      <c r="R846" s="5"/>
      <c r="S846" s="5"/>
      <c r="T846" s="5"/>
      <c r="U846" s="5"/>
      <c r="V846" s="5"/>
      <c r="W846" s="5"/>
      <c r="X846" s="5"/>
      <c r="Y846" s="5"/>
      <c r="Z846" s="5"/>
      <c r="AA846" s="5"/>
      <c r="AB846" s="5"/>
      <c r="AC846" s="5"/>
      <c r="AD846" s="5"/>
      <c r="AE846" s="5"/>
      <c r="AF846" s="5"/>
    </row>
    <row r="847" spans="1:32" ht="21" customHeight="1">
      <c r="A847" s="5" t="s">
        <v>13569</v>
      </c>
      <c r="B847" s="5" t="s">
        <v>23908</v>
      </c>
      <c r="C847" s="5" t="s">
        <v>170</v>
      </c>
      <c r="D847" s="5" t="s">
        <v>390</v>
      </c>
      <c r="E847" s="5" t="s">
        <v>45</v>
      </c>
      <c r="F847" s="5">
        <v>30</v>
      </c>
      <c r="G847" s="5">
        <v>45</v>
      </c>
      <c r="H847" s="5" t="s">
        <v>18085</v>
      </c>
      <c r="I847" s="5" t="s">
        <v>108</v>
      </c>
      <c r="J847" s="5" t="s">
        <v>947</v>
      </c>
      <c r="K847" s="5" t="s">
        <v>23909</v>
      </c>
      <c r="L847" s="5" t="s">
        <v>23910</v>
      </c>
      <c r="M847" s="5" t="s">
        <v>53</v>
      </c>
      <c r="N847" s="5" t="s">
        <v>55</v>
      </c>
      <c r="O847" s="5"/>
      <c r="P847" s="5" t="b">
        <f t="shared" ca="1" si="15"/>
        <v>1</v>
      </c>
      <c r="Q847" s="5"/>
      <c r="R847" s="5"/>
      <c r="S847" s="5"/>
      <c r="T847" s="5"/>
      <c r="U847" s="5"/>
      <c r="V847" s="5"/>
      <c r="W847" s="5"/>
      <c r="X847" s="5"/>
      <c r="Y847" s="5"/>
      <c r="Z847" s="5"/>
      <c r="AA847" s="5"/>
      <c r="AB847" s="5"/>
      <c r="AC847" s="5"/>
      <c r="AD847" s="5"/>
      <c r="AE847" s="5"/>
      <c r="AF847" s="5"/>
    </row>
    <row r="848" spans="1:32" ht="21" customHeight="1">
      <c r="A848" s="5" t="s">
        <v>23911</v>
      </c>
      <c r="B848" s="5" t="s">
        <v>5620</v>
      </c>
      <c r="C848" s="5" t="s">
        <v>170</v>
      </c>
      <c r="D848" s="5" t="s">
        <v>47</v>
      </c>
      <c r="E848" s="5" t="s">
        <v>45</v>
      </c>
      <c r="F848" s="5">
        <v>30</v>
      </c>
      <c r="G848" s="5">
        <v>50</v>
      </c>
      <c r="H848" s="5" t="s">
        <v>4241</v>
      </c>
      <c r="I848" s="5" t="s">
        <v>66</v>
      </c>
      <c r="J848" s="5" t="s">
        <v>117</v>
      </c>
      <c r="K848" s="5" t="s">
        <v>23726</v>
      </c>
      <c r="L848" s="9" t="s">
        <v>47</v>
      </c>
      <c r="M848" s="5" t="s">
        <v>1599</v>
      </c>
      <c r="N848" s="5" t="s">
        <v>55</v>
      </c>
      <c r="O848" s="5"/>
      <c r="P848" s="5" t="b">
        <f t="shared" ca="1" si="15"/>
        <v>1</v>
      </c>
      <c r="Q848" s="9"/>
      <c r="R848" s="5"/>
      <c r="S848" s="5"/>
      <c r="T848" s="5"/>
      <c r="U848" s="5"/>
      <c r="V848" s="5"/>
      <c r="W848" s="5"/>
      <c r="X848" s="5"/>
      <c r="Y848" s="5"/>
      <c r="Z848" s="5"/>
      <c r="AA848" s="5"/>
      <c r="AB848" s="5"/>
      <c r="AC848" s="5"/>
      <c r="AD848" s="5"/>
      <c r="AE848" s="5"/>
      <c r="AF848" s="5"/>
    </row>
    <row r="849" spans="1:32" ht="21" customHeight="1">
      <c r="A849" s="5" t="s">
        <v>23912</v>
      </c>
      <c r="B849" s="5" t="s">
        <v>5620</v>
      </c>
      <c r="C849" s="5" t="s">
        <v>170</v>
      </c>
      <c r="D849" s="5" t="s">
        <v>47</v>
      </c>
      <c r="E849" s="5" t="s">
        <v>45</v>
      </c>
      <c r="F849" s="5">
        <v>30</v>
      </c>
      <c r="G849" s="5">
        <v>50</v>
      </c>
      <c r="H849" s="5" t="s">
        <v>4241</v>
      </c>
      <c r="I849" s="5" t="s">
        <v>108</v>
      </c>
      <c r="J849" s="5" t="s">
        <v>117</v>
      </c>
      <c r="K849" s="5" t="s">
        <v>23913</v>
      </c>
      <c r="L849" s="9" t="s">
        <v>47</v>
      </c>
      <c r="M849" s="5" t="s">
        <v>1599</v>
      </c>
      <c r="N849" s="5" t="s">
        <v>55</v>
      </c>
      <c r="O849" s="5"/>
      <c r="P849" s="5" t="b">
        <f t="shared" ca="1" si="15"/>
        <v>1</v>
      </c>
      <c r="Q849" s="9"/>
      <c r="R849" s="5"/>
      <c r="S849" s="5"/>
      <c r="T849" s="5"/>
      <c r="U849" s="5"/>
      <c r="V849" s="5"/>
      <c r="W849" s="5"/>
      <c r="X849" s="5"/>
      <c r="Y849" s="5"/>
      <c r="Z849" s="5"/>
      <c r="AA849" s="5"/>
      <c r="AB849" s="5"/>
      <c r="AC849" s="5"/>
      <c r="AD849" s="5"/>
      <c r="AE849" s="5"/>
      <c r="AF849" s="5"/>
    </row>
    <row r="850" spans="1:32" ht="21" customHeight="1">
      <c r="A850" s="5" t="s">
        <v>23915</v>
      </c>
      <c r="B850" s="5" t="s">
        <v>5620</v>
      </c>
      <c r="C850" s="5" t="s">
        <v>170</v>
      </c>
      <c r="D850" s="5" t="s">
        <v>47</v>
      </c>
      <c r="E850" s="5" t="s">
        <v>45</v>
      </c>
      <c r="F850" s="5">
        <v>30</v>
      </c>
      <c r="G850" s="5">
        <v>60</v>
      </c>
      <c r="H850" s="5" t="s">
        <v>23916</v>
      </c>
      <c r="I850" s="5" t="s">
        <v>66</v>
      </c>
      <c r="J850" s="5" t="s">
        <v>117</v>
      </c>
      <c r="K850" s="5" t="s">
        <v>23694</v>
      </c>
      <c r="L850" s="9" t="s">
        <v>47</v>
      </c>
      <c r="M850" s="5" t="s">
        <v>1599</v>
      </c>
      <c r="N850" s="5" t="s">
        <v>55</v>
      </c>
      <c r="O850" s="5"/>
      <c r="P850" s="5" t="b">
        <f t="shared" ca="1" si="15"/>
        <v>1</v>
      </c>
      <c r="Q850" s="9"/>
      <c r="R850" s="5"/>
      <c r="S850" s="5"/>
      <c r="T850" s="5"/>
      <c r="U850" s="5"/>
      <c r="V850" s="5"/>
      <c r="W850" s="5"/>
      <c r="X850" s="5"/>
      <c r="Y850" s="5"/>
      <c r="Z850" s="5"/>
      <c r="AA850" s="5"/>
      <c r="AB850" s="5"/>
      <c r="AC850" s="5"/>
      <c r="AD850" s="5"/>
      <c r="AE850" s="5"/>
      <c r="AF850" s="5"/>
    </row>
    <row r="851" spans="1:32" ht="21" customHeight="1">
      <c r="A851" s="14" t="s">
        <v>22176</v>
      </c>
      <c r="B851" s="14" t="s">
        <v>14947</v>
      </c>
      <c r="C851" s="14" t="s">
        <v>170</v>
      </c>
      <c r="D851" s="14" t="s">
        <v>390</v>
      </c>
      <c r="E851" s="14" t="s">
        <v>45</v>
      </c>
      <c r="F851" s="14">
        <v>30</v>
      </c>
      <c r="G851" s="14">
        <v>40</v>
      </c>
      <c r="H851" s="14" t="s">
        <v>461</v>
      </c>
      <c r="I851" s="14" t="s">
        <v>66</v>
      </c>
      <c r="J851" s="14" t="s">
        <v>48</v>
      </c>
      <c r="K851" s="14" t="s">
        <v>2770</v>
      </c>
      <c r="L851" s="14" t="s">
        <v>22178</v>
      </c>
      <c r="M851" s="14" t="s">
        <v>53</v>
      </c>
      <c r="N851" s="14" t="s">
        <v>405</v>
      </c>
      <c r="O851" s="14" t="b">
        <f ca="1">IFERROR(__xludf.DUMMYFUNCTION("REGEXMATCH(A851,""应用|(?i)app"")"),FALSE)</f>
        <v>0</v>
      </c>
      <c r="P851" s="14" t="b">
        <f t="shared" ca="1" si="15"/>
        <v>1</v>
      </c>
      <c r="Q851" s="14" t="b">
        <f t="shared" ref="Q851:Q852" ca="1" si="38">IFERROR(__xludf.DUMMYFUNCTION("REGEXMATCH(L851,""(?i)swift"")"),FALSE)</f>
        <v>0</v>
      </c>
      <c r="R851" s="5"/>
      <c r="S851" s="5"/>
      <c r="T851" s="5"/>
      <c r="U851" s="5"/>
      <c r="V851" s="5"/>
      <c r="W851" s="5"/>
      <c r="X851" s="5"/>
      <c r="Y851" s="5"/>
      <c r="Z851" s="5"/>
      <c r="AA851" s="5"/>
      <c r="AB851" s="5"/>
      <c r="AC851" s="5"/>
      <c r="AD851" s="5"/>
      <c r="AE851" s="5"/>
      <c r="AF851" s="5"/>
    </row>
    <row r="852" spans="1:32" ht="21" customHeight="1">
      <c r="A852" s="5" t="s">
        <v>23918</v>
      </c>
      <c r="B852" s="5" t="s">
        <v>19833</v>
      </c>
      <c r="C852" s="5" t="s">
        <v>170</v>
      </c>
      <c r="D852" s="5" t="s">
        <v>378</v>
      </c>
      <c r="E852" s="5" t="s">
        <v>45</v>
      </c>
      <c r="F852" s="5">
        <v>33</v>
      </c>
      <c r="G852" s="5">
        <v>42</v>
      </c>
      <c r="H852" s="5" t="s">
        <v>927</v>
      </c>
      <c r="I852" s="5" t="s">
        <v>108</v>
      </c>
      <c r="J852" s="5" t="s">
        <v>4075</v>
      </c>
      <c r="K852" s="5" t="s">
        <v>16093</v>
      </c>
      <c r="L852" s="5" t="s">
        <v>23921</v>
      </c>
      <c r="M852" s="5" t="s">
        <v>167</v>
      </c>
      <c r="N852" s="5" t="s">
        <v>44</v>
      </c>
      <c r="O852" s="5"/>
      <c r="P852" s="5" t="b">
        <f t="shared" ca="1" si="15"/>
        <v>1</v>
      </c>
      <c r="Q852" s="5" t="b">
        <f t="shared" ca="1" si="38"/>
        <v>0</v>
      </c>
      <c r="R852" s="5"/>
      <c r="S852" s="5"/>
      <c r="T852" s="5"/>
      <c r="U852" s="5"/>
      <c r="V852" s="5"/>
      <c r="W852" s="5"/>
      <c r="X852" s="5"/>
      <c r="Y852" s="5"/>
      <c r="Z852" s="5"/>
      <c r="AA852" s="5"/>
      <c r="AB852" s="5"/>
      <c r="AC852" s="5"/>
      <c r="AD852" s="5"/>
      <c r="AE852" s="5"/>
      <c r="AF852" s="5"/>
    </row>
    <row r="853" spans="1:32" ht="21" customHeight="1">
      <c r="A853" s="5" t="s">
        <v>23922</v>
      </c>
      <c r="B853" s="5" t="s">
        <v>5620</v>
      </c>
      <c r="C853" s="5" t="s">
        <v>20</v>
      </c>
      <c r="D853" s="5" t="s">
        <v>47</v>
      </c>
      <c r="E853" s="5" t="s">
        <v>45</v>
      </c>
      <c r="F853" s="5">
        <v>40</v>
      </c>
      <c r="G853" s="5">
        <v>70</v>
      </c>
      <c r="H853" s="5" t="s">
        <v>23923</v>
      </c>
      <c r="I853" s="5" t="s">
        <v>66</v>
      </c>
      <c r="J853" s="5" t="s">
        <v>117</v>
      </c>
      <c r="K853" s="5" t="s">
        <v>23846</v>
      </c>
      <c r="L853" s="9" t="s">
        <v>47</v>
      </c>
      <c r="M853" s="5" t="s">
        <v>1599</v>
      </c>
      <c r="N853" s="5" t="s">
        <v>55</v>
      </c>
      <c r="O853" s="5"/>
      <c r="P853" s="5" t="b">
        <f t="shared" ca="1" si="15"/>
        <v>1</v>
      </c>
      <c r="Q853" s="9"/>
      <c r="R853" s="5"/>
      <c r="S853" s="5"/>
      <c r="T853" s="5"/>
      <c r="U853" s="5"/>
      <c r="V853" s="5"/>
      <c r="W853" s="5"/>
      <c r="X853" s="5"/>
      <c r="Y853" s="5"/>
      <c r="Z853" s="5"/>
      <c r="AA853" s="5"/>
      <c r="AB853" s="5"/>
      <c r="AC853" s="5"/>
      <c r="AD853" s="5"/>
      <c r="AE853" s="5"/>
      <c r="AF853" s="5"/>
    </row>
    <row r="854" spans="1:32" ht="21" customHeight="1">
      <c r="A854" s="5" t="s">
        <v>23924</v>
      </c>
      <c r="B854" s="5" t="s">
        <v>23925</v>
      </c>
      <c r="C854" s="5" t="s">
        <v>170</v>
      </c>
      <c r="D854" s="5" t="s">
        <v>47</v>
      </c>
      <c r="E854" s="5" t="s">
        <v>45</v>
      </c>
      <c r="F854" s="5">
        <v>40</v>
      </c>
      <c r="G854" s="5">
        <v>55</v>
      </c>
      <c r="H854" s="5" t="s">
        <v>23926</v>
      </c>
      <c r="I854" s="5" t="s">
        <v>462</v>
      </c>
      <c r="J854" s="5" t="s">
        <v>412</v>
      </c>
      <c r="K854" s="9" t="s">
        <v>47</v>
      </c>
      <c r="L854" s="5" t="s">
        <v>23927</v>
      </c>
      <c r="M854" s="5" t="s">
        <v>100</v>
      </c>
      <c r="N854" s="5" t="s">
        <v>55</v>
      </c>
      <c r="O854" s="5"/>
      <c r="P854" s="5" t="b">
        <f t="shared" ca="1" si="15"/>
        <v>1</v>
      </c>
      <c r="Q854" s="5" t="b">
        <f t="shared" ref="Q854:Q855" ca="1" si="39">IFERROR(__xludf.DUMMYFUNCTION("REGEXMATCH(L854,""(?i)swift"")"),TRUE)</f>
        <v>1</v>
      </c>
      <c r="R854" s="5"/>
      <c r="S854" s="5"/>
      <c r="T854" s="5"/>
      <c r="U854" s="5"/>
      <c r="V854" s="5"/>
      <c r="W854" s="5"/>
      <c r="X854" s="5"/>
      <c r="Y854" s="5"/>
      <c r="Z854" s="5"/>
      <c r="AA854" s="5"/>
      <c r="AB854" s="5"/>
      <c r="AC854" s="5"/>
      <c r="AD854" s="5"/>
      <c r="AE854" s="5"/>
      <c r="AF854" s="5"/>
    </row>
    <row r="855" spans="1:32" ht="21" customHeight="1">
      <c r="A855" s="14" t="s">
        <v>23928</v>
      </c>
      <c r="B855" s="14" t="s">
        <v>22838</v>
      </c>
      <c r="C855" s="14" t="s">
        <v>170</v>
      </c>
      <c r="D855" s="14" t="s">
        <v>47</v>
      </c>
      <c r="E855" s="14" t="s">
        <v>45</v>
      </c>
      <c r="F855" s="14">
        <v>40</v>
      </c>
      <c r="G855" s="14">
        <v>50</v>
      </c>
      <c r="H855" s="14" t="s">
        <v>7347</v>
      </c>
      <c r="I855" s="14" t="s">
        <v>66</v>
      </c>
      <c r="J855" s="14" t="s">
        <v>844</v>
      </c>
      <c r="K855" s="14" t="s">
        <v>23929</v>
      </c>
      <c r="L855" s="14" t="s">
        <v>23930</v>
      </c>
      <c r="M855" s="14" t="s">
        <v>42</v>
      </c>
      <c r="N855" s="14" t="s">
        <v>89</v>
      </c>
      <c r="O855" s="14" t="b">
        <f ca="1">IFERROR(__xludf.DUMMYFUNCTION("REGEXMATCH(A855,""应用|(?i)app"")"),FALSE)</f>
        <v>0</v>
      </c>
      <c r="P855" s="14" t="b">
        <f t="shared" ca="1" si="15"/>
        <v>1</v>
      </c>
      <c r="Q855" s="14" t="b">
        <f t="shared" ca="1" si="39"/>
        <v>1</v>
      </c>
      <c r="R855" s="5"/>
      <c r="S855" s="5"/>
      <c r="T855" s="5"/>
      <c r="U855" s="5"/>
      <c r="V855" s="5"/>
      <c r="W855" s="5"/>
      <c r="X855" s="5"/>
      <c r="Y855" s="5"/>
      <c r="Z855" s="5"/>
      <c r="AA855" s="5"/>
      <c r="AB855" s="5"/>
      <c r="AC855" s="5"/>
      <c r="AD855" s="5"/>
      <c r="AE855" s="5"/>
      <c r="AF855" s="5"/>
    </row>
    <row r="856" spans="1:32" ht="21" customHeight="1">
      <c r="A856" s="5" t="s">
        <v>6608</v>
      </c>
      <c r="B856" s="5" t="s">
        <v>23931</v>
      </c>
      <c r="C856" s="5" t="s">
        <v>27</v>
      </c>
      <c r="D856" s="5" t="s">
        <v>75</v>
      </c>
      <c r="E856" s="5" t="s">
        <v>45</v>
      </c>
      <c r="F856" s="5">
        <v>100</v>
      </c>
      <c r="G856" s="5">
        <v>200</v>
      </c>
      <c r="H856" s="5" t="s">
        <v>23932</v>
      </c>
      <c r="I856" s="5" t="s">
        <v>108</v>
      </c>
      <c r="J856" s="5" t="s">
        <v>57</v>
      </c>
      <c r="K856" s="5" t="s">
        <v>23933</v>
      </c>
      <c r="L856" s="5" t="s">
        <v>23934</v>
      </c>
      <c r="M856" s="5" t="s">
        <v>53</v>
      </c>
      <c r="N856" s="5" t="s">
        <v>55</v>
      </c>
      <c r="O856" s="5"/>
      <c r="P856" s="5" t="b">
        <f t="shared" ca="1" si="15"/>
        <v>1</v>
      </c>
      <c r="Q856" s="5"/>
      <c r="R856" s="5"/>
      <c r="S856" s="5"/>
      <c r="T856" s="5"/>
      <c r="U856" s="5"/>
      <c r="V856" s="5"/>
      <c r="W856" s="5"/>
      <c r="X856" s="5"/>
      <c r="Y856" s="5"/>
      <c r="Z856" s="5"/>
      <c r="AA856" s="5"/>
      <c r="AB856" s="5"/>
      <c r="AC856" s="5"/>
      <c r="AD856" s="5"/>
      <c r="AE856" s="5"/>
      <c r="AF856" s="5"/>
    </row>
  </sheetData>
  <autoFilter ref="A1:AF856" xr:uid="{00000000-0009-0000-0000-000007000000}"/>
  <conditionalFormatting sqref="F2:H1706">
    <cfRule type="containsText" dxfId="2" priority="1" stopIfTrue="1" operator="containsText" text="年">
      <formula>NOT(ISERROR(SEARCH(("年"),(F2))))</formula>
    </cfRule>
  </conditionalFormatting>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F1713"/>
  <sheetViews>
    <sheetView workbookViewId="0"/>
  </sheetViews>
  <sheetFormatPr defaultColWidth="12.59765625" defaultRowHeight="15" customHeight="1"/>
  <cols>
    <col min="1" max="32" width="8.59765625" customWidth="1"/>
  </cols>
  <sheetData>
    <row r="1" spans="1:32" ht="21" customHeight="1">
      <c r="A1" s="1" t="s">
        <v>0</v>
      </c>
      <c r="B1" s="1" t="s">
        <v>1</v>
      </c>
      <c r="C1" s="3" t="s">
        <v>2</v>
      </c>
      <c r="D1" s="3" t="s">
        <v>3</v>
      </c>
      <c r="E1" s="1" t="s">
        <v>22307</v>
      </c>
      <c r="F1" s="2" t="s">
        <v>4</v>
      </c>
      <c r="G1" s="3" t="s">
        <v>6</v>
      </c>
      <c r="H1" s="3" t="s">
        <v>5</v>
      </c>
      <c r="I1" s="1" t="s">
        <v>7</v>
      </c>
      <c r="J1" s="2" t="s">
        <v>8</v>
      </c>
      <c r="K1" s="1" t="s">
        <v>9</v>
      </c>
      <c r="L1" s="1" t="s">
        <v>10</v>
      </c>
      <c r="M1" s="1" t="s">
        <v>11</v>
      </c>
      <c r="N1" s="1" t="s">
        <v>12</v>
      </c>
      <c r="O1" s="1" t="s">
        <v>13</v>
      </c>
      <c r="P1" s="3" t="s">
        <v>22311</v>
      </c>
      <c r="Q1" s="3" t="s">
        <v>22313</v>
      </c>
      <c r="R1" s="1"/>
      <c r="S1" s="1"/>
      <c r="T1" s="1"/>
      <c r="U1" s="1"/>
      <c r="V1" s="1"/>
      <c r="W1" s="1"/>
      <c r="X1" s="1"/>
      <c r="Y1" s="1"/>
      <c r="Z1" s="1"/>
      <c r="AA1" s="1"/>
      <c r="AB1" s="1"/>
      <c r="AC1" s="1"/>
      <c r="AD1" s="1"/>
      <c r="AE1" s="1"/>
      <c r="AF1" s="1"/>
    </row>
    <row r="2" spans="1:32" ht="21" customHeight="1">
      <c r="A2" s="5" t="s">
        <v>22316</v>
      </c>
      <c r="B2" s="5" t="s">
        <v>18263</v>
      </c>
      <c r="C2" s="5" t="str">
        <f t="shared" ref="C2:C1713" ca="1" si="0">IFERROR(__xludf.DUMMYFUNCTION("REGEXEXTRACT(E2,"".."")"),"上海")</f>
        <v>上海</v>
      </c>
      <c r="D2" s="5" t="str">
        <f t="shared" ref="D2:D7" ca="1" si="1">IFERROR(__xludf.DUMMYFUNCTION("REGEXEXTRACT(E2,""-(\S+)"")"),"虹口区  ")</f>
        <v>虹口区  </v>
      </c>
      <c r="E2" s="5" t="s">
        <v>22321</v>
      </c>
      <c r="F2" s="5" t="s">
        <v>29</v>
      </c>
      <c r="G2" s="7">
        <v>2</v>
      </c>
      <c r="H2" s="7">
        <v>4</v>
      </c>
      <c r="I2" s="5" t="s">
        <v>140</v>
      </c>
      <c r="J2" s="7" t="s">
        <v>24</v>
      </c>
      <c r="K2" s="5" t="s">
        <v>110</v>
      </c>
      <c r="L2" s="9" t="s">
        <v>47</v>
      </c>
      <c r="M2" s="5" t="s">
        <v>22325</v>
      </c>
      <c r="N2" s="5" t="s">
        <v>100</v>
      </c>
      <c r="O2" s="5" t="s">
        <v>55</v>
      </c>
      <c r="P2" s="5" t="b">
        <f t="shared" ref="P2:P14" ca="1" si="2">IFERROR(__xludf.DUMMYFUNCTION("REGEXMATCH(A2,""前端|设计|(?i)html|(?i)css"")"),TRUE)</f>
        <v>1</v>
      </c>
      <c r="Q2" s="5" t="b">
        <f t="shared" ref="Q2:Q1713" ca="1" si="3">IFERROR(__xludf.DUMMYFUNCTION("REGEXMATCH(M2,""前端|设计|(?i)html|(?i)css"")"),TRUE)</f>
        <v>1</v>
      </c>
      <c r="R2" s="5"/>
      <c r="S2" s="5"/>
      <c r="T2" s="5"/>
      <c r="U2" s="5"/>
      <c r="V2" s="5"/>
      <c r="W2" s="5"/>
      <c r="X2" s="5"/>
      <c r="Y2" s="5"/>
      <c r="Z2" s="5"/>
      <c r="AA2" s="5"/>
      <c r="AB2" s="5"/>
      <c r="AC2" s="5"/>
      <c r="AD2" s="5"/>
      <c r="AE2" s="5"/>
      <c r="AF2" s="5"/>
    </row>
    <row r="3" spans="1:32" ht="21" customHeight="1">
      <c r="A3" s="5" t="s">
        <v>109</v>
      </c>
      <c r="B3" s="5" t="s">
        <v>112</v>
      </c>
      <c r="C3" s="5" t="str">
        <f t="shared" ca="1" si="0"/>
        <v>上海</v>
      </c>
      <c r="D3" s="5" t="str">
        <f t="shared" ca="1" si="1"/>
        <v>虹口区  </v>
      </c>
      <c r="E3" s="5" t="s">
        <v>22337</v>
      </c>
      <c r="F3" s="5" t="s">
        <v>45</v>
      </c>
      <c r="G3" s="7">
        <v>2</v>
      </c>
      <c r="H3" s="7">
        <v>3</v>
      </c>
      <c r="I3" s="5" t="s">
        <v>115</v>
      </c>
      <c r="J3" s="7" t="s">
        <v>24</v>
      </c>
      <c r="K3" s="5" t="s">
        <v>117</v>
      </c>
      <c r="L3" s="9" t="s">
        <v>47</v>
      </c>
      <c r="M3" s="5" t="s">
        <v>120</v>
      </c>
      <c r="N3" s="5" t="s">
        <v>100</v>
      </c>
      <c r="O3" s="5" t="s">
        <v>55</v>
      </c>
      <c r="P3" s="5" t="b">
        <f t="shared" ca="1" si="2"/>
        <v>1</v>
      </c>
      <c r="Q3" s="5" t="b">
        <f t="shared" ca="1" si="3"/>
        <v>1</v>
      </c>
      <c r="R3" s="5"/>
      <c r="S3" s="5"/>
      <c r="T3" s="5"/>
      <c r="U3" s="5"/>
      <c r="V3" s="5"/>
      <c r="W3" s="5"/>
      <c r="X3" s="5"/>
      <c r="Y3" s="5"/>
      <c r="Z3" s="5"/>
      <c r="AA3" s="5"/>
      <c r="AB3" s="5"/>
      <c r="AC3" s="5"/>
      <c r="AD3" s="5"/>
      <c r="AE3" s="5"/>
      <c r="AF3" s="5"/>
    </row>
    <row r="4" spans="1:32" ht="21" customHeight="1">
      <c r="A4" s="5" t="s">
        <v>195</v>
      </c>
      <c r="B4" s="5" t="s">
        <v>197</v>
      </c>
      <c r="C4" s="5" t="str">
        <f t="shared" ca="1" si="0"/>
        <v>上海</v>
      </c>
      <c r="D4" s="5" t="str">
        <f t="shared" ca="1" si="1"/>
        <v>虹口区  </v>
      </c>
      <c r="E4" s="5" t="s">
        <v>22344</v>
      </c>
      <c r="F4" s="5" t="s">
        <v>45</v>
      </c>
      <c r="G4" s="7">
        <v>2</v>
      </c>
      <c r="H4" s="7">
        <v>3</v>
      </c>
      <c r="I4" s="5" t="s">
        <v>115</v>
      </c>
      <c r="J4" s="7" t="s">
        <v>24</v>
      </c>
      <c r="K4" s="5" t="s">
        <v>204</v>
      </c>
      <c r="L4" s="9" t="s">
        <v>47</v>
      </c>
      <c r="M4" s="5" t="s">
        <v>206</v>
      </c>
      <c r="N4" s="5" t="s">
        <v>53</v>
      </c>
      <c r="O4" s="5" t="s">
        <v>55</v>
      </c>
      <c r="P4" s="5" t="b">
        <f t="shared" ca="1" si="2"/>
        <v>1</v>
      </c>
      <c r="Q4" s="5" t="b">
        <f t="shared" ca="1" si="3"/>
        <v>1</v>
      </c>
      <c r="R4" s="5"/>
      <c r="S4" s="5"/>
      <c r="T4" s="5"/>
      <c r="U4" s="5"/>
      <c r="V4" s="5"/>
      <c r="W4" s="5"/>
      <c r="X4" s="5"/>
      <c r="Y4" s="5"/>
      <c r="Z4" s="5"/>
      <c r="AA4" s="5"/>
      <c r="AB4" s="5"/>
      <c r="AC4" s="5"/>
      <c r="AD4" s="5"/>
      <c r="AE4" s="5"/>
      <c r="AF4" s="5"/>
    </row>
    <row r="5" spans="1:32" ht="21" customHeight="1">
      <c r="A5" s="5" t="s">
        <v>163</v>
      </c>
      <c r="B5" s="5" t="s">
        <v>165</v>
      </c>
      <c r="C5" s="5" t="str">
        <f t="shared" ca="1" si="0"/>
        <v>上海</v>
      </c>
      <c r="D5" s="5" t="str">
        <f t="shared" ca="1" si="1"/>
        <v>虹口区  </v>
      </c>
      <c r="E5" s="5" t="s">
        <v>22354</v>
      </c>
      <c r="F5" s="5" t="s">
        <v>29</v>
      </c>
      <c r="G5" s="7">
        <v>2</v>
      </c>
      <c r="H5" s="7">
        <v>3</v>
      </c>
      <c r="I5" s="5" t="s">
        <v>115</v>
      </c>
      <c r="J5" s="7" t="s">
        <v>24</v>
      </c>
      <c r="K5" s="5" t="s">
        <v>57</v>
      </c>
      <c r="L5" s="9" t="s">
        <v>47</v>
      </c>
      <c r="M5" s="5" t="s">
        <v>176</v>
      </c>
      <c r="N5" s="5" t="s">
        <v>37</v>
      </c>
      <c r="O5" s="5" t="s">
        <v>55</v>
      </c>
      <c r="P5" s="5" t="b">
        <f t="shared" ca="1" si="2"/>
        <v>1</v>
      </c>
      <c r="Q5" s="5" t="b">
        <f t="shared" ca="1" si="3"/>
        <v>1</v>
      </c>
      <c r="R5" s="5"/>
      <c r="S5" s="5"/>
      <c r="T5" s="5"/>
      <c r="U5" s="5"/>
      <c r="V5" s="5"/>
      <c r="W5" s="5"/>
      <c r="X5" s="5"/>
      <c r="Y5" s="5"/>
      <c r="Z5" s="5"/>
      <c r="AA5" s="5"/>
      <c r="AB5" s="5"/>
      <c r="AC5" s="5"/>
      <c r="AD5" s="5"/>
      <c r="AE5" s="5"/>
      <c r="AF5" s="5"/>
    </row>
    <row r="6" spans="1:32" ht="21" customHeight="1">
      <c r="A6" s="5" t="s">
        <v>22358</v>
      </c>
      <c r="B6" s="5" t="s">
        <v>22359</v>
      </c>
      <c r="C6" s="5" t="str">
        <f t="shared" ca="1" si="0"/>
        <v>上海</v>
      </c>
      <c r="D6" s="5" t="str">
        <f t="shared" ca="1" si="1"/>
        <v>虹口区  </v>
      </c>
      <c r="E6" s="5" t="s">
        <v>22363</v>
      </c>
      <c r="F6" s="5" t="s">
        <v>29</v>
      </c>
      <c r="G6" s="7">
        <v>2</v>
      </c>
      <c r="H6" s="7">
        <v>4.5</v>
      </c>
      <c r="I6" s="5" t="s">
        <v>22364</v>
      </c>
      <c r="J6" s="5" t="s">
        <v>31</v>
      </c>
      <c r="K6" s="5" t="s">
        <v>7293</v>
      </c>
      <c r="L6" s="5" t="s">
        <v>22365</v>
      </c>
      <c r="M6" s="5" t="s">
        <v>22366</v>
      </c>
      <c r="N6" s="5" t="s">
        <v>100</v>
      </c>
      <c r="O6" s="5" t="s">
        <v>55</v>
      </c>
      <c r="P6" s="5" t="b">
        <f t="shared" ca="1" si="2"/>
        <v>1</v>
      </c>
      <c r="Q6" s="5" t="b">
        <f t="shared" ca="1" si="3"/>
        <v>1</v>
      </c>
      <c r="R6" s="5"/>
      <c r="S6" s="5"/>
      <c r="T6" s="5"/>
      <c r="U6" s="5"/>
      <c r="V6" s="5"/>
      <c r="W6" s="5"/>
      <c r="X6" s="5"/>
      <c r="Y6" s="5"/>
      <c r="Z6" s="5"/>
      <c r="AA6" s="5"/>
      <c r="AB6" s="5"/>
      <c r="AC6" s="5"/>
      <c r="AD6" s="5"/>
      <c r="AE6" s="5"/>
      <c r="AF6" s="5"/>
    </row>
    <row r="7" spans="1:32" ht="21" customHeight="1">
      <c r="A7" s="5" t="s">
        <v>248</v>
      </c>
      <c r="B7" s="5" t="s">
        <v>249</v>
      </c>
      <c r="C7" s="5" t="str">
        <f t="shared" ca="1" si="0"/>
        <v>上海</v>
      </c>
      <c r="D7" s="5" t="str">
        <f t="shared" ca="1" si="1"/>
        <v>虹口区  </v>
      </c>
      <c r="E7" s="5" t="s">
        <v>22376</v>
      </c>
      <c r="F7" s="5" t="s">
        <v>29</v>
      </c>
      <c r="G7" s="7">
        <v>3</v>
      </c>
      <c r="H7" s="7">
        <v>4.5</v>
      </c>
      <c r="I7" s="5" t="s">
        <v>64</v>
      </c>
      <c r="J7" s="5" t="s">
        <v>108</v>
      </c>
      <c r="K7" s="5" t="s">
        <v>110</v>
      </c>
      <c r="L7" s="5" t="s">
        <v>255</v>
      </c>
      <c r="M7" s="5" t="s">
        <v>258</v>
      </c>
      <c r="N7" s="5" t="s">
        <v>100</v>
      </c>
      <c r="O7" s="5" t="s">
        <v>55</v>
      </c>
      <c r="P7" s="5" t="b">
        <f t="shared" ca="1" si="2"/>
        <v>1</v>
      </c>
      <c r="Q7" s="5" t="b">
        <f t="shared" ca="1" si="3"/>
        <v>1</v>
      </c>
      <c r="R7" s="5"/>
      <c r="S7" s="5"/>
      <c r="T7" s="5"/>
      <c r="U7" s="5"/>
      <c r="V7" s="5"/>
      <c r="W7" s="5"/>
      <c r="X7" s="5"/>
      <c r="Y7" s="5"/>
      <c r="Z7" s="5"/>
      <c r="AA7" s="5"/>
      <c r="AB7" s="5"/>
      <c r="AC7" s="5"/>
      <c r="AD7" s="5"/>
      <c r="AE7" s="5"/>
      <c r="AF7" s="5"/>
    </row>
    <row r="8" spans="1:32" ht="21" customHeight="1">
      <c r="A8" s="5" t="s">
        <v>436</v>
      </c>
      <c r="B8" s="5" t="s">
        <v>437</v>
      </c>
      <c r="C8" s="5" t="str">
        <f t="shared" ca="1" si="0"/>
        <v>上海</v>
      </c>
      <c r="D8" s="9" t="s">
        <v>47</v>
      </c>
      <c r="E8" s="5" t="s">
        <v>22384</v>
      </c>
      <c r="F8" s="5" t="s">
        <v>29</v>
      </c>
      <c r="G8" s="7">
        <v>3</v>
      </c>
      <c r="H8" s="7">
        <v>4.5</v>
      </c>
      <c r="I8" s="5" t="s">
        <v>64</v>
      </c>
      <c r="J8" s="7" t="s">
        <v>24</v>
      </c>
      <c r="K8" s="5" t="s">
        <v>117</v>
      </c>
      <c r="L8" s="5" t="s">
        <v>442</v>
      </c>
      <c r="M8" s="5" t="s">
        <v>443</v>
      </c>
      <c r="N8" s="5" t="s">
        <v>53</v>
      </c>
      <c r="O8" s="5" t="s">
        <v>55</v>
      </c>
      <c r="P8" s="5" t="b">
        <f t="shared" ca="1" si="2"/>
        <v>1</v>
      </c>
      <c r="Q8" s="5" t="b">
        <f t="shared" ca="1" si="3"/>
        <v>1</v>
      </c>
      <c r="R8" s="5"/>
      <c r="S8" s="5"/>
      <c r="T8" s="5"/>
      <c r="U8" s="5"/>
      <c r="V8" s="5"/>
      <c r="W8" s="5"/>
      <c r="X8" s="5"/>
      <c r="Y8" s="5"/>
      <c r="Z8" s="5"/>
      <c r="AA8" s="5"/>
      <c r="AB8" s="5"/>
      <c r="AC8" s="5"/>
      <c r="AD8" s="5"/>
      <c r="AE8" s="5"/>
      <c r="AF8" s="5"/>
    </row>
    <row r="9" spans="1:32" ht="21" customHeight="1">
      <c r="A9" s="5" t="s">
        <v>7815</v>
      </c>
      <c r="B9" s="5" t="s">
        <v>17270</v>
      </c>
      <c r="C9" s="5" t="str">
        <f t="shared" ca="1" si="0"/>
        <v>上海</v>
      </c>
      <c r="D9" s="5" t="str">
        <f t="shared" ref="D9:D10" ca="1" si="4">IFERROR(__xludf.DUMMYFUNCTION("REGEXEXTRACT(E9,""-(\S+)"")"),"海淀区  ")</f>
        <v>海淀区  </v>
      </c>
      <c r="E9" s="5" t="s">
        <v>22392</v>
      </c>
      <c r="F9" s="5" t="s">
        <v>45</v>
      </c>
      <c r="G9" s="7">
        <v>3</v>
      </c>
      <c r="H9" s="7">
        <v>6</v>
      </c>
      <c r="I9" s="5" t="s">
        <v>280</v>
      </c>
      <c r="J9" s="5" t="s">
        <v>125</v>
      </c>
      <c r="K9" s="5" t="s">
        <v>686</v>
      </c>
      <c r="L9" s="5" t="s">
        <v>17273</v>
      </c>
      <c r="M9" s="5" t="s">
        <v>22393</v>
      </c>
      <c r="N9" s="5" t="s">
        <v>100</v>
      </c>
      <c r="O9" s="5" t="s">
        <v>55</v>
      </c>
      <c r="P9" s="5" t="b">
        <f t="shared" ca="1" si="2"/>
        <v>1</v>
      </c>
      <c r="Q9" s="5" t="b">
        <f t="shared" ca="1" si="3"/>
        <v>1</v>
      </c>
      <c r="R9" s="5"/>
      <c r="S9" s="5"/>
      <c r="T9" s="5"/>
      <c r="U9" s="5"/>
      <c r="V9" s="5"/>
      <c r="W9" s="5"/>
      <c r="X9" s="5"/>
      <c r="Y9" s="5"/>
      <c r="Z9" s="5"/>
      <c r="AA9" s="5"/>
      <c r="AB9" s="5"/>
      <c r="AC9" s="5"/>
      <c r="AD9" s="5"/>
      <c r="AE9" s="5"/>
      <c r="AF9" s="5"/>
    </row>
    <row r="10" spans="1:32" ht="21" customHeight="1">
      <c r="A10" s="5" t="s">
        <v>22401</v>
      </c>
      <c r="B10" s="5" t="s">
        <v>93</v>
      </c>
      <c r="C10" s="5" t="str">
        <f t="shared" ca="1" si="0"/>
        <v>上海</v>
      </c>
      <c r="D10" s="5" t="str">
        <f t="shared" ca="1" si="4"/>
        <v>海淀区  </v>
      </c>
      <c r="E10" s="5" t="s">
        <v>22344</v>
      </c>
      <c r="F10" s="5" t="s">
        <v>95</v>
      </c>
      <c r="G10" s="7">
        <v>3</v>
      </c>
      <c r="H10" s="7">
        <v>4.5</v>
      </c>
      <c r="I10" s="5" t="s">
        <v>64</v>
      </c>
      <c r="J10" s="7" t="s">
        <v>24</v>
      </c>
      <c r="K10" s="5" t="s">
        <v>57</v>
      </c>
      <c r="L10" s="9" t="s">
        <v>47</v>
      </c>
      <c r="M10" s="5" t="s">
        <v>22406</v>
      </c>
      <c r="N10" s="5" t="s">
        <v>100</v>
      </c>
      <c r="O10" s="5" t="s">
        <v>55</v>
      </c>
      <c r="P10" s="5" t="b">
        <f t="shared" ca="1" si="2"/>
        <v>1</v>
      </c>
      <c r="Q10" s="5" t="b">
        <f t="shared" ca="1" si="3"/>
        <v>1</v>
      </c>
      <c r="R10" s="5"/>
      <c r="S10" s="5"/>
      <c r="T10" s="5"/>
      <c r="U10" s="5"/>
      <c r="V10" s="5"/>
      <c r="W10" s="5"/>
      <c r="X10" s="5"/>
      <c r="Y10" s="5"/>
      <c r="Z10" s="5"/>
      <c r="AA10" s="5"/>
      <c r="AB10" s="5"/>
      <c r="AC10" s="5"/>
      <c r="AD10" s="5"/>
      <c r="AE10" s="5"/>
      <c r="AF10" s="5"/>
    </row>
    <row r="11" spans="1:32" ht="21" customHeight="1">
      <c r="A11" s="5" t="s">
        <v>277</v>
      </c>
      <c r="B11" s="5" t="s">
        <v>278</v>
      </c>
      <c r="C11" s="5" t="str">
        <f t="shared" ca="1" si="0"/>
        <v>上海</v>
      </c>
      <c r="D11" s="9" t="s">
        <v>47</v>
      </c>
      <c r="E11" s="5" t="s">
        <v>22413</v>
      </c>
      <c r="F11" s="5" t="s">
        <v>45</v>
      </c>
      <c r="G11" s="7">
        <v>3</v>
      </c>
      <c r="H11" s="7">
        <v>6</v>
      </c>
      <c r="I11" s="5" t="s">
        <v>280</v>
      </c>
      <c r="J11" s="5" t="s">
        <v>125</v>
      </c>
      <c r="K11" s="5" t="s">
        <v>252</v>
      </c>
      <c r="L11" s="5" t="s">
        <v>283</v>
      </c>
      <c r="M11" s="5" t="s">
        <v>285</v>
      </c>
      <c r="N11" s="5" t="s">
        <v>100</v>
      </c>
      <c r="O11" s="5" t="s">
        <v>55</v>
      </c>
      <c r="P11" s="5" t="b">
        <f t="shared" ca="1" si="2"/>
        <v>1</v>
      </c>
      <c r="Q11" s="5" t="b">
        <f t="shared" ca="1" si="3"/>
        <v>1</v>
      </c>
      <c r="R11" s="5"/>
      <c r="S11" s="5"/>
      <c r="T11" s="5"/>
      <c r="U11" s="5"/>
      <c r="V11" s="5"/>
      <c r="W11" s="5"/>
      <c r="X11" s="5"/>
      <c r="Y11" s="5"/>
      <c r="Z11" s="5"/>
      <c r="AA11" s="5"/>
      <c r="AB11" s="5"/>
      <c r="AC11" s="5"/>
      <c r="AD11" s="5"/>
      <c r="AE11" s="5"/>
      <c r="AF11" s="5"/>
    </row>
    <row r="12" spans="1:32" ht="21" customHeight="1">
      <c r="A12" s="5" t="s">
        <v>17237</v>
      </c>
      <c r="B12" s="5" t="s">
        <v>17239</v>
      </c>
      <c r="C12" s="5" t="str">
        <f t="shared" ca="1" si="0"/>
        <v>上海</v>
      </c>
      <c r="D12" s="5" t="str">
        <f t="shared" ref="D12:D24" ca="1" si="5">IFERROR(__xludf.DUMMYFUNCTION("REGEXEXTRACT(E12,""-(\S+)"")"),"海珠区  ")</f>
        <v>海珠区  </v>
      </c>
      <c r="E12" s="5" t="s">
        <v>22337</v>
      </c>
      <c r="F12" s="5" t="s">
        <v>29</v>
      </c>
      <c r="G12" s="7">
        <v>3</v>
      </c>
      <c r="H12" s="7">
        <v>8</v>
      </c>
      <c r="I12" s="5" t="s">
        <v>9641</v>
      </c>
      <c r="J12" s="5" t="s">
        <v>125</v>
      </c>
      <c r="K12" s="5" t="s">
        <v>17241</v>
      </c>
      <c r="L12" s="5" t="s">
        <v>17242</v>
      </c>
      <c r="M12" s="5" t="s">
        <v>17244</v>
      </c>
      <c r="N12" s="5" t="s">
        <v>53</v>
      </c>
      <c r="O12" s="5" t="s">
        <v>55</v>
      </c>
      <c r="P12" s="5" t="b">
        <f t="shared" ca="1" si="2"/>
        <v>1</v>
      </c>
      <c r="Q12" s="5" t="b">
        <f t="shared" ca="1" si="3"/>
        <v>1</v>
      </c>
      <c r="R12" s="5"/>
      <c r="S12" s="5"/>
      <c r="T12" s="5"/>
      <c r="U12" s="5"/>
      <c r="V12" s="5"/>
      <c r="W12" s="5"/>
      <c r="X12" s="5"/>
      <c r="Y12" s="5"/>
      <c r="Z12" s="5"/>
      <c r="AA12" s="5"/>
      <c r="AB12" s="5"/>
      <c r="AC12" s="5"/>
      <c r="AD12" s="5"/>
      <c r="AE12" s="5"/>
      <c r="AF12" s="5"/>
    </row>
    <row r="13" spans="1:32" ht="21" customHeight="1">
      <c r="A13" s="5" t="s">
        <v>248</v>
      </c>
      <c r="B13" s="5" t="s">
        <v>311</v>
      </c>
      <c r="C13" s="5" t="str">
        <f t="shared" ca="1" si="0"/>
        <v>上海</v>
      </c>
      <c r="D13" s="5" t="str">
        <f t="shared" ca="1" si="5"/>
        <v>海珠区  </v>
      </c>
      <c r="E13" s="5" t="s">
        <v>22344</v>
      </c>
      <c r="F13" s="5" t="s">
        <v>29</v>
      </c>
      <c r="G13" s="7">
        <v>3</v>
      </c>
      <c r="H13" s="7">
        <v>5</v>
      </c>
      <c r="I13" s="5" t="s">
        <v>313</v>
      </c>
      <c r="J13" s="5" t="s">
        <v>125</v>
      </c>
      <c r="K13" s="5" t="s">
        <v>315</v>
      </c>
      <c r="L13" s="9" t="s">
        <v>47</v>
      </c>
      <c r="M13" s="5" t="s">
        <v>318</v>
      </c>
      <c r="N13" s="5" t="s">
        <v>53</v>
      </c>
      <c r="O13" s="5" t="s">
        <v>55</v>
      </c>
      <c r="P13" s="5" t="b">
        <f t="shared" ca="1" si="2"/>
        <v>1</v>
      </c>
      <c r="Q13" s="5" t="b">
        <f t="shared" ca="1" si="3"/>
        <v>1</v>
      </c>
      <c r="R13" s="5"/>
      <c r="S13" s="5"/>
      <c r="T13" s="5"/>
      <c r="U13" s="5"/>
      <c r="V13" s="5"/>
      <c r="W13" s="5"/>
      <c r="X13" s="5"/>
      <c r="Y13" s="5"/>
      <c r="Z13" s="5"/>
      <c r="AA13" s="5"/>
      <c r="AB13" s="5"/>
      <c r="AC13" s="5"/>
      <c r="AD13" s="5"/>
      <c r="AE13" s="5"/>
      <c r="AF13" s="5"/>
    </row>
    <row r="14" spans="1:32" ht="21" customHeight="1">
      <c r="A14" s="5" t="s">
        <v>22444</v>
      </c>
      <c r="B14" s="5" t="s">
        <v>16745</v>
      </c>
      <c r="C14" s="5" t="str">
        <f t="shared" ca="1" si="0"/>
        <v>上海</v>
      </c>
      <c r="D14" s="5" t="str">
        <f t="shared" ca="1" si="5"/>
        <v>海珠区  </v>
      </c>
      <c r="E14" s="5" t="s">
        <v>22344</v>
      </c>
      <c r="F14" s="5" t="s">
        <v>45</v>
      </c>
      <c r="G14" s="7">
        <v>3</v>
      </c>
      <c r="H14" s="7">
        <v>4.5</v>
      </c>
      <c r="I14" s="5" t="s">
        <v>64</v>
      </c>
      <c r="J14" s="7" t="s">
        <v>24</v>
      </c>
      <c r="K14" s="5" t="s">
        <v>1283</v>
      </c>
      <c r="L14" s="5" t="s">
        <v>22450</v>
      </c>
      <c r="M14" s="5" t="s">
        <v>22451</v>
      </c>
      <c r="N14" s="5" t="s">
        <v>42</v>
      </c>
      <c r="O14" s="5" t="s">
        <v>55</v>
      </c>
      <c r="P14" s="5" t="b">
        <f t="shared" ca="1" si="2"/>
        <v>1</v>
      </c>
      <c r="Q14" s="5" t="b">
        <f t="shared" ca="1" si="3"/>
        <v>1</v>
      </c>
      <c r="R14" s="5"/>
      <c r="S14" s="5"/>
      <c r="T14" s="5"/>
      <c r="U14" s="5"/>
      <c r="V14" s="5"/>
      <c r="W14" s="5"/>
      <c r="X14" s="5"/>
      <c r="Y14" s="5"/>
      <c r="Z14" s="5"/>
      <c r="AA14" s="5"/>
      <c r="AB14" s="5"/>
      <c r="AC14" s="5"/>
      <c r="AD14" s="5"/>
      <c r="AE14" s="5"/>
      <c r="AF14" s="5"/>
    </row>
    <row r="15" spans="1:32" ht="21" customHeight="1">
      <c r="A15" s="14" t="s">
        <v>22455</v>
      </c>
      <c r="B15" s="14" t="s">
        <v>22456</v>
      </c>
      <c r="C15" s="14" t="str">
        <f t="shared" ca="1" si="0"/>
        <v>上海</v>
      </c>
      <c r="D15" s="14" t="str">
        <f t="shared" ca="1" si="5"/>
        <v>海珠区  </v>
      </c>
      <c r="E15" s="14" t="s">
        <v>22462</v>
      </c>
      <c r="F15" s="14" t="s">
        <v>29</v>
      </c>
      <c r="G15" s="15">
        <v>3</v>
      </c>
      <c r="H15" s="15">
        <v>6</v>
      </c>
      <c r="I15" s="14" t="s">
        <v>280</v>
      </c>
      <c r="J15" s="14" t="s">
        <v>125</v>
      </c>
      <c r="K15" s="14" t="s">
        <v>19837</v>
      </c>
      <c r="L15" s="14" t="s">
        <v>22463</v>
      </c>
      <c r="M15" s="16" t="s">
        <v>47</v>
      </c>
      <c r="N15" s="14" t="s">
        <v>53</v>
      </c>
      <c r="O15" s="14" t="s">
        <v>55</v>
      </c>
      <c r="P15" s="14" t="b">
        <f ca="1">IFERROR(__xludf.DUMMYFUNCTION("REGEXMATCH(A15,""前端|设计|(?i)html|(?i)css|网页"")"),FALSE)</f>
        <v>0</v>
      </c>
      <c r="Q15" s="14" t="b">
        <f t="shared" ca="1" si="3"/>
        <v>1</v>
      </c>
      <c r="R15" s="5"/>
      <c r="S15" s="5"/>
      <c r="T15" s="5"/>
      <c r="U15" s="5"/>
      <c r="V15" s="5"/>
      <c r="W15" s="5"/>
      <c r="X15" s="5"/>
      <c r="Y15" s="5"/>
      <c r="Z15" s="5"/>
      <c r="AA15" s="5"/>
      <c r="AB15" s="5"/>
      <c r="AC15" s="5"/>
      <c r="AD15" s="5"/>
      <c r="AE15" s="5"/>
      <c r="AF15" s="5"/>
    </row>
    <row r="16" spans="1:32" ht="21" customHeight="1">
      <c r="A16" s="5" t="s">
        <v>371</v>
      </c>
      <c r="B16" s="5" t="s">
        <v>373</v>
      </c>
      <c r="C16" s="5" t="str">
        <f t="shared" ca="1" si="0"/>
        <v>上海</v>
      </c>
      <c r="D16" s="5" t="str">
        <f t="shared" ca="1" si="5"/>
        <v>海珠区  </v>
      </c>
      <c r="E16" s="5" t="s">
        <v>22466</v>
      </c>
      <c r="F16" s="5" t="s">
        <v>29</v>
      </c>
      <c r="G16" s="7">
        <v>3</v>
      </c>
      <c r="H16" s="7">
        <v>6</v>
      </c>
      <c r="I16" s="5" t="s">
        <v>280</v>
      </c>
      <c r="J16" s="5" t="s">
        <v>125</v>
      </c>
      <c r="K16" s="5" t="s">
        <v>76</v>
      </c>
      <c r="L16" s="5" t="s">
        <v>377</v>
      </c>
      <c r="M16" s="5" t="s">
        <v>379</v>
      </c>
      <c r="N16" s="5" t="s">
        <v>53</v>
      </c>
      <c r="O16" s="5" t="s">
        <v>55</v>
      </c>
      <c r="P16" s="5" t="b">
        <f t="shared" ref="P16:P33" ca="1" si="6">IFERROR(__xludf.DUMMYFUNCTION("REGEXMATCH(A16,""前端|设计|(?i)html|(?i)css"")"),FALSE)</f>
        <v>0</v>
      </c>
      <c r="Q16" s="5" t="b">
        <f t="shared" ca="1" si="3"/>
        <v>1</v>
      </c>
      <c r="R16" s="5"/>
      <c r="S16" s="5"/>
      <c r="T16" s="5"/>
      <c r="U16" s="5"/>
      <c r="V16" s="5"/>
      <c r="W16" s="5"/>
      <c r="X16" s="5"/>
      <c r="Y16" s="5"/>
      <c r="Z16" s="5"/>
      <c r="AA16" s="5"/>
      <c r="AB16" s="5"/>
      <c r="AC16" s="5"/>
      <c r="AD16" s="5"/>
      <c r="AE16" s="5"/>
      <c r="AF16" s="5"/>
    </row>
    <row r="17" spans="1:32" ht="21" customHeight="1">
      <c r="A17" s="5" t="s">
        <v>396</v>
      </c>
      <c r="B17" s="5" t="s">
        <v>281</v>
      </c>
      <c r="C17" s="5" t="str">
        <f t="shared" ca="1" si="0"/>
        <v>上海</v>
      </c>
      <c r="D17" s="5" t="str">
        <f t="shared" ca="1" si="5"/>
        <v>海珠区  </v>
      </c>
      <c r="E17" s="5" t="s">
        <v>22344</v>
      </c>
      <c r="F17" s="5" t="s">
        <v>29</v>
      </c>
      <c r="G17" s="7">
        <v>3</v>
      </c>
      <c r="H17" s="7">
        <v>4.5</v>
      </c>
      <c r="I17" s="5" t="s">
        <v>64</v>
      </c>
      <c r="J17" s="5" t="s">
        <v>31</v>
      </c>
      <c r="K17" s="5" t="s">
        <v>284</v>
      </c>
      <c r="L17" s="9" t="s">
        <v>47</v>
      </c>
      <c r="M17" s="5" t="s">
        <v>406</v>
      </c>
      <c r="N17" s="5" t="s">
        <v>53</v>
      </c>
      <c r="O17" s="5" t="s">
        <v>55</v>
      </c>
      <c r="P17" s="5" t="b">
        <f t="shared" ca="1" si="6"/>
        <v>0</v>
      </c>
      <c r="Q17" s="5" t="b">
        <f t="shared" ca="1" si="3"/>
        <v>1</v>
      </c>
      <c r="R17" s="5"/>
      <c r="S17" s="5"/>
      <c r="T17" s="5"/>
      <c r="U17" s="5"/>
      <c r="V17" s="5"/>
      <c r="W17" s="5"/>
      <c r="X17" s="5"/>
      <c r="Y17" s="5"/>
      <c r="Z17" s="5"/>
      <c r="AA17" s="5"/>
      <c r="AB17" s="5"/>
      <c r="AC17" s="5"/>
      <c r="AD17" s="5"/>
      <c r="AE17" s="5"/>
      <c r="AF17" s="5"/>
    </row>
    <row r="18" spans="1:32" ht="21" customHeight="1">
      <c r="A18" s="5" t="s">
        <v>22479</v>
      </c>
      <c r="B18" s="5" t="s">
        <v>22480</v>
      </c>
      <c r="C18" s="5" t="str">
        <f t="shared" ca="1" si="0"/>
        <v>上海</v>
      </c>
      <c r="D18" s="5" t="str">
        <f t="shared" ca="1" si="5"/>
        <v>海珠区  </v>
      </c>
      <c r="E18" s="5" t="s">
        <v>22482</v>
      </c>
      <c r="F18" s="5" t="s">
        <v>95</v>
      </c>
      <c r="G18" s="7">
        <v>3</v>
      </c>
      <c r="H18" s="7">
        <v>4.5</v>
      </c>
      <c r="I18" s="5" t="s">
        <v>64</v>
      </c>
      <c r="J18" s="7" t="s">
        <v>24</v>
      </c>
      <c r="K18" s="5" t="s">
        <v>22484</v>
      </c>
      <c r="L18" s="5" t="s">
        <v>6949</v>
      </c>
      <c r="M18" s="9" t="s">
        <v>47</v>
      </c>
      <c r="N18" s="5" t="s">
        <v>100</v>
      </c>
      <c r="O18" s="5" t="s">
        <v>55</v>
      </c>
      <c r="P18" s="5" t="b">
        <f t="shared" ca="1" si="6"/>
        <v>0</v>
      </c>
      <c r="Q18" s="5" t="b">
        <f t="shared" ca="1" si="3"/>
        <v>1</v>
      </c>
      <c r="R18" s="5"/>
      <c r="S18" s="5"/>
      <c r="T18" s="5"/>
      <c r="U18" s="5"/>
      <c r="V18" s="5"/>
      <c r="W18" s="5"/>
      <c r="X18" s="5"/>
      <c r="Y18" s="5"/>
      <c r="Z18" s="5"/>
      <c r="AA18" s="5"/>
      <c r="AB18" s="5"/>
      <c r="AC18" s="5"/>
      <c r="AD18" s="5"/>
      <c r="AE18" s="5"/>
      <c r="AF18" s="5"/>
    </row>
    <row r="19" spans="1:32" ht="21" customHeight="1">
      <c r="A19" s="5" t="s">
        <v>465</v>
      </c>
      <c r="B19" s="5" t="s">
        <v>467</v>
      </c>
      <c r="C19" s="5" t="str">
        <f t="shared" ca="1" si="0"/>
        <v>上海</v>
      </c>
      <c r="D19" s="5" t="str">
        <f t="shared" ca="1" si="5"/>
        <v>海珠区  </v>
      </c>
      <c r="E19" s="5" t="s">
        <v>22462</v>
      </c>
      <c r="F19" s="5" t="s">
        <v>29</v>
      </c>
      <c r="G19" s="7">
        <v>3</v>
      </c>
      <c r="H19" s="7">
        <v>5</v>
      </c>
      <c r="I19" s="5" t="s">
        <v>313</v>
      </c>
      <c r="J19" s="7" t="s">
        <v>24</v>
      </c>
      <c r="K19" s="5" t="s">
        <v>470</v>
      </c>
      <c r="L19" s="5" t="s">
        <v>471</v>
      </c>
      <c r="M19" s="5" t="s">
        <v>473</v>
      </c>
      <c r="N19" s="5" t="s">
        <v>37</v>
      </c>
      <c r="O19" s="5" t="s">
        <v>55</v>
      </c>
      <c r="P19" s="5" t="b">
        <f t="shared" ca="1" si="6"/>
        <v>0</v>
      </c>
      <c r="Q19" s="5" t="b">
        <f t="shared" ca="1" si="3"/>
        <v>1</v>
      </c>
      <c r="R19" s="5"/>
      <c r="S19" s="5"/>
      <c r="T19" s="5"/>
      <c r="U19" s="5"/>
      <c r="V19" s="5"/>
      <c r="W19" s="5"/>
      <c r="X19" s="5"/>
      <c r="Y19" s="5"/>
      <c r="Z19" s="5"/>
      <c r="AA19" s="5"/>
      <c r="AB19" s="5"/>
      <c r="AC19" s="5"/>
      <c r="AD19" s="5"/>
      <c r="AE19" s="5"/>
      <c r="AF19" s="5"/>
    </row>
    <row r="20" spans="1:32" ht="21" customHeight="1">
      <c r="A20" s="5" t="s">
        <v>22503</v>
      </c>
      <c r="B20" s="5" t="s">
        <v>22504</v>
      </c>
      <c r="C20" s="5" t="str">
        <f t="shared" ca="1" si="0"/>
        <v>上海</v>
      </c>
      <c r="D20" s="5" t="str">
        <f t="shared" ca="1" si="5"/>
        <v>海珠区  </v>
      </c>
      <c r="E20" s="5" t="s">
        <v>22510</v>
      </c>
      <c r="F20" s="5" t="s">
        <v>29</v>
      </c>
      <c r="G20" s="7">
        <v>3</v>
      </c>
      <c r="H20" s="7">
        <v>8</v>
      </c>
      <c r="I20" s="5" t="s">
        <v>9641</v>
      </c>
      <c r="J20" s="5" t="s">
        <v>125</v>
      </c>
      <c r="K20" s="5" t="s">
        <v>1179</v>
      </c>
      <c r="L20" s="5" t="s">
        <v>22511</v>
      </c>
      <c r="M20" s="5" t="s">
        <v>22512</v>
      </c>
      <c r="N20" s="5" t="s">
        <v>100</v>
      </c>
      <c r="O20" s="5" t="s">
        <v>1179</v>
      </c>
      <c r="P20" s="5" t="b">
        <f t="shared" ca="1" si="6"/>
        <v>0</v>
      </c>
      <c r="Q20" s="5" t="b">
        <f t="shared" ca="1" si="3"/>
        <v>1</v>
      </c>
      <c r="R20" s="5"/>
      <c r="S20" s="5"/>
      <c r="T20" s="5"/>
      <c r="U20" s="5"/>
      <c r="V20" s="5"/>
      <c r="W20" s="5"/>
      <c r="X20" s="5"/>
      <c r="Y20" s="5"/>
      <c r="Z20" s="5"/>
      <c r="AA20" s="5"/>
      <c r="AB20" s="5"/>
      <c r="AC20" s="5"/>
      <c r="AD20" s="5"/>
      <c r="AE20" s="5"/>
      <c r="AF20" s="5"/>
    </row>
    <row r="21" spans="1:32" ht="21" customHeight="1">
      <c r="A21" s="5" t="s">
        <v>489</v>
      </c>
      <c r="B21" s="5" t="s">
        <v>495</v>
      </c>
      <c r="C21" s="5" t="str">
        <f t="shared" ca="1" si="0"/>
        <v>上海</v>
      </c>
      <c r="D21" s="5" t="str">
        <f t="shared" ca="1" si="5"/>
        <v>海珠区  </v>
      </c>
      <c r="E21" s="5" t="s">
        <v>22344</v>
      </c>
      <c r="F21" s="5" t="s">
        <v>29</v>
      </c>
      <c r="G21" s="7">
        <v>3</v>
      </c>
      <c r="H21" s="7">
        <v>4</v>
      </c>
      <c r="I21" s="5" t="s">
        <v>123</v>
      </c>
      <c r="J21" s="7" t="s">
        <v>24</v>
      </c>
      <c r="K21" s="5" t="s">
        <v>499</v>
      </c>
      <c r="L21" s="5" t="s">
        <v>500</v>
      </c>
      <c r="M21" s="5" t="s">
        <v>503</v>
      </c>
      <c r="N21" s="5" t="s">
        <v>100</v>
      </c>
      <c r="O21" s="5" t="s">
        <v>55</v>
      </c>
      <c r="P21" s="5" t="b">
        <f t="shared" ca="1" si="6"/>
        <v>0</v>
      </c>
      <c r="Q21" s="5" t="b">
        <f t="shared" ca="1" si="3"/>
        <v>1</v>
      </c>
      <c r="R21" s="5"/>
      <c r="S21" s="5"/>
      <c r="T21" s="5"/>
      <c r="U21" s="5"/>
      <c r="V21" s="5"/>
      <c r="W21" s="5"/>
      <c r="X21" s="5"/>
      <c r="Y21" s="5"/>
      <c r="Z21" s="5"/>
      <c r="AA21" s="5"/>
      <c r="AB21" s="5"/>
      <c r="AC21" s="5"/>
      <c r="AD21" s="5"/>
      <c r="AE21" s="5"/>
      <c r="AF21" s="5"/>
    </row>
    <row r="22" spans="1:32" ht="21" customHeight="1">
      <c r="A22" s="5" t="s">
        <v>340</v>
      </c>
      <c r="B22" s="5" t="s">
        <v>341</v>
      </c>
      <c r="C22" s="5" t="str">
        <f t="shared" ca="1" si="0"/>
        <v>上海</v>
      </c>
      <c r="D22" s="5" t="str">
        <f t="shared" ca="1" si="5"/>
        <v>海珠区  </v>
      </c>
      <c r="E22" s="5" t="s">
        <v>22363</v>
      </c>
      <c r="F22" s="5" t="s">
        <v>29</v>
      </c>
      <c r="G22" s="7">
        <v>3</v>
      </c>
      <c r="H22" s="7">
        <v>4.5</v>
      </c>
      <c r="I22" s="5" t="s">
        <v>64</v>
      </c>
      <c r="J22" s="7" t="s">
        <v>24</v>
      </c>
      <c r="K22" s="5" t="s">
        <v>57</v>
      </c>
      <c r="L22" s="5" t="s">
        <v>348</v>
      </c>
      <c r="M22" s="5" t="s">
        <v>351</v>
      </c>
      <c r="N22" s="5" t="s">
        <v>100</v>
      </c>
      <c r="O22" s="5" t="s">
        <v>55</v>
      </c>
      <c r="P22" s="5" t="b">
        <f t="shared" ca="1" si="6"/>
        <v>0</v>
      </c>
      <c r="Q22" s="5" t="b">
        <f t="shared" ca="1" si="3"/>
        <v>1</v>
      </c>
      <c r="R22" s="5"/>
      <c r="S22" s="5"/>
      <c r="T22" s="5"/>
      <c r="U22" s="5"/>
      <c r="V22" s="5"/>
      <c r="W22" s="5"/>
      <c r="X22" s="5"/>
      <c r="Y22" s="5"/>
      <c r="Z22" s="5"/>
      <c r="AA22" s="5"/>
      <c r="AB22" s="5"/>
      <c r="AC22" s="5"/>
      <c r="AD22" s="5"/>
      <c r="AE22" s="5"/>
      <c r="AF22" s="5"/>
    </row>
    <row r="23" spans="1:32" ht="21" customHeight="1">
      <c r="A23" s="5" t="s">
        <v>22455</v>
      </c>
      <c r="B23" s="5" t="s">
        <v>22522</v>
      </c>
      <c r="C23" s="5" t="str">
        <f t="shared" ca="1" si="0"/>
        <v>上海</v>
      </c>
      <c r="D23" s="5" t="str">
        <f t="shared" ca="1" si="5"/>
        <v>海珠区  </v>
      </c>
      <c r="E23" s="5" t="s">
        <v>22527</v>
      </c>
      <c r="F23" s="5" t="s">
        <v>29</v>
      </c>
      <c r="G23" s="7">
        <v>3</v>
      </c>
      <c r="H23" s="7">
        <v>4.5</v>
      </c>
      <c r="I23" s="5" t="s">
        <v>64</v>
      </c>
      <c r="J23" s="5" t="s">
        <v>125</v>
      </c>
      <c r="K23" s="5" t="s">
        <v>942</v>
      </c>
      <c r="L23" s="5" t="s">
        <v>4244</v>
      </c>
      <c r="M23" s="5" t="s">
        <v>22528</v>
      </c>
      <c r="N23" s="5" t="s">
        <v>100</v>
      </c>
      <c r="O23" s="5" t="s">
        <v>55</v>
      </c>
      <c r="P23" s="5" t="b">
        <f t="shared" ca="1" si="6"/>
        <v>0</v>
      </c>
      <c r="Q23" s="5" t="b">
        <f t="shared" ca="1" si="3"/>
        <v>1</v>
      </c>
      <c r="R23" s="5"/>
      <c r="S23" s="5"/>
      <c r="T23" s="5"/>
      <c r="U23" s="5"/>
      <c r="V23" s="5"/>
      <c r="W23" s="5"/>
      <c r="X23" s="5"/>
      <c r="Y23" s="5"/>
      <c r="Z23" s="5"/>
      <c r="AA23" s="5"/>
      <c r="AB23" s="5"/>
      <c r="AC23" s="5"/>
      <c r="AD23" s="5"/>
      <c r="AE23" s="5"/>
      <c r="AF23" s="5"/>
    </row>
    <row r="24" spans="1:32" ht="21" customHeight="1">
      <c r="A24" s="5" t="s">
        <v>22532</v>
      </c>
      <c r="B24" s="5" t="s">
        <v>22534</v>
      </c>
      <c r="C24" s="5" t="str">
        <f t="shared" ca="1" si="0"/>
        <v>上海</v>
      </c>
      <c r="D24" s="5" t="str">
        <f t="shared" ca="1" si="5"/>
        <v>海珠区  </v>
      </c>
      <c r="E24" s="5" t="s">
        <v>22344</v>
      </c>
      <c r="F24" s="5" t="s">
        <v>95</v>
      </c>
      <c r="G24" s="7">
        <v>3.5</v>
      </c>
      <c r="H24" s="7">
        <v>5</v>
      </c>
      <c r="I24" s="5" t="s">
        <v>172</v>
      </c>
      <c r="J24" s="5" t="s">
        <v>31</v>
      </c>
      <c r="K24" s="5" t="s">
        <v>742</v>
      </c>
      <c r="L24" s="5" t="s">
        <v>22542</v>
      </c>
      <c r="M24" s="5" t="s">
        <v>22543</v>
      </c>
      <c r="N24" s="5" t="s">
        <v>53</v>
      </c>
      <c r="O24" s="5" t="s">
        <v>55</v>
      </c>
      <c r="P24" s="5" t="b">
        <f t="shared" ca="1" si="6"/>
        <v>0</v>
      </c>
      <c r="Q24" s="5" t="b">
        <f t="shared" ca="1" si="3"/>
        <v>1</v>
      </c>
      <c r="R24" s="5"/>
      <c r="S24" s="5"/>
      <c r="T24" s="5"/>
      <c r="U24" s="5"/>
      <c r="V24" s="5"/>
      <c r="W24" s="5"/>
      <c r="X24" s="5"/>
      <c r="Y24" s="5"/>
      <c r="Z24" s="5"/>
      <c r="AA24" s="5"/>
      <c r="AB24" s="5"/>
      <c r="AC24" s="5"/>
      <c r="AD24" s="5"/>
      <c r="AE24" s="5"/>
      <c r="AF24" s="5"/>
    </row>
    <row r="25" spans="1:32" ht="21" customHeight="1">
      <c r="A25" s="5" t="s">
        <v>9168</v>
      </c>
      <c r="B25" s="5" t="s">
        <v>9661</v>
      </c>
      <c r="C25" s="5" t="str">
        <f t="shared" ca="1" si="0"/>
        <v>上海</v>
      </c>
      <c r="D25" s="9" t="s">
        <v>47</v>
      </c>
      <c r="E25" s="5" t="s">
        <v>22413</v>
      </c>
      <c r="F25" s="5" t="s">
        <v>45</v>
      </c>
      <c r="G25" s="7">
        <v>3.5</v>
      </c>
      <c r="H25" s="7">
        <v>8</v>
      </c>
      <c r="I25" s="5" t="s">
        <v>560</v>
      </c>
      <c r="J25" s="5" t="s">
        <v>125</v>
      </c>
      <c r="K25" s="5" t="s">
        <v>117</v>
      </c>
      <c r="L25" s="5" t="s">
        <v>9663</v>
      </c>
      <c r="M25" s="5" t="s">
        <v>9665</v>
      </c>
      <c r="N25" s="5" t="s">
        <v>53</v>
      </c>
      <c r="O25" s="5" t="s">
        <v>55</v>
      </c>
      <c r="P25" s="5" t="b">
        <f t="shared" ca="1" si="6"/>
        <v>0</v>
      </c>
      <c r="Q25" s="5" t="b">
        <f t="shared" ca="1" si="3"/>
        <v>1</v>
      </c>
      <c r="R25" s="5"/>
      <c r="S25" s="5"/>
      <c r="T25" s="5"/>
      <c r="U25" s="5"/>
      <c r="V25" s="5"/>
      <c r="W25" s="5"/>
      <c r="X25" s="5"/>
      <c r="Y25" s="5"/>
      <c r="Z25" s="5"/>
      <c r="AA25" s="5"/>
      <c r="AB25" s="5"/>
      <c r="AC25" s="5"/>
      <c r="AD25" s="5"/>
      <c r="AE25" s="5"/>
      <c r="AF25" s="5"/>
    </row>
    <row r="26" spans="1:32" ht="21" customHeight="1">
      <c r="A26" s="5" t="s">
        <v>159</v>
      </c>
      <c r="B26" s="5" t="s">
        <v>299</v>
      </c>
      <c r="C26" s="5" t="str">
        <f t="shared" ca="1" si="0"/>
        <v>上海</v>
      </c>
      <c r="D26" s="9" t="s">
        <v>47</v>
      </c>
      <c r="E26" s="5" t="s">
        <v>22384</v>
      </c>
      <c r="F26" s="5" t="s">
        <v>45</v>
      </c>
      <c r="G26" s="7">
        <v>4</v>
      </c>
      <c r="H26" s="7">
        <v>10</v>
      </c>
      <c r="I26" s="5" t="s">
        <v>186</v>
      </c>
      <c r="J26" s="5" t="s">
        <v>31</v>
      </c>
      <c r="K26" s="5" t="s">
        <v>48</v>
      </c>
      <c r="L26" s="5" t="s">
        <v>300</v>
      </c>
      <c r="M26" s="5" t="s">
        <v>629</v>
      </c>
      <c r="N26" s="5" t="s">
        <v>53</v>
      </c>
      <c r="O26" s="5" t="s">
        <v>55</v>
      </c>
      <c r="P26" s="5" t="b">
        <f t="shared" ca="1" si="6"/>
        <v>0</v>
      </c>
      <c r="Q26" s="5" t="b">
        <f t="shared" ca="1" si="3"/>
        <v>1</v>
      </c>
      <c r="R26" s="5"/>
      <c r="S26" s="5"/>
      <c r="T26" s="5"/>
      <c r="U26" s="5"/>
      <c r="V26" s="5"/>
      <c r="W26" s="5"/>
      <c r="X26" s="5"/>
      <c r="Y26" s="5"/>
      <c r="Z26" s="5"/>
      <c r="AA26" s="5"/>
      <c r="AB26" s="5"/>
      <c r="AC26" s="5"/>
      <c r="AD26" s="5"/>
      <c r="AE26" s="5"/>
      <c r="AF26" s="5"/>
    </row>
    <row r="27" spans="1:32" ht="21" customHeight="1">
      <c r="A27" s="5" t="s">
        <v>22557</v>
      </c>
      <c r="B27" s="5" t="s">
        <v>22558</v>
      </c>
      <c r="C27" s="5" t="str">
        <f t="shared" ca="1" si="0"/>
        <v>上海</v>
      </c>
      <c r="D27" s="9" t="s">
        <v>47</v>
      </c>
      <c r="E27" s="5" t="s">
        <v>22384</v>
      </c>
      <c r="F27" s="5" t="s">
        <v>29</v>
      </c>
      <c r="G27" s="7">
        <v>4</v>
      </c>
      <c r="H27" s="7">
        <v>6</v>
      </c>
      <c r="I27" s="5" t="s">
        <v>211</v>
      </c>
      <c r="J27" s="5" t="s">
        <v>125</v>
      </c>
      <c r="K27" s="5" t="s">
        <v>76</v>
      </c>
      <c r="L27" s="5" t="s">
        <v>22564</v>
      </c>
      <c r="M27" s="5" t="s">
        <v>22566</v>
      </c>
      <c r="N27" s="5" t="s">
        <v>53</v>
      </c>
      <c r="O27" s="5" t="s">
        <v>55</v>
      </c>
      <c r="P27" s="5" t="b">
        <f t="shared" ca="1" si="6"/>
        <v>0</v>
      </c>
      <c r="Q27" s="5" t="b">
        <f t="shared" ca="1" si="3"/>
        <v>1</v>
      </c>
      <c r="R27" s="5"/>
      <c r="S27" s="5"/>
      <c r="T27" s="5"/>
      <c r="U27" s="5"/>
      <c r="V27" s="5"/>
      <c r="W27" s="5"/>
      <c r="X27" s="5"/>
      <c r="Y27" s="5"/>
      <c r="Z27" s="5"/>
      <c r="AA27" s="5"/>
      <c r="AB27" s="5"/>
      <c r="AC27" s="5"/>
      <c r="AD27" s="5"/>
      <c r="AE27" s="5"/>
      <c r="AF27" s="5"/>
    </row>
    <row r="28" spans="1:32" ht="21" customHeight="1">
      <c r="A28" s="5" t="s">
        <v>2660</v>
      </c>
      <c r="B28" s="5" t="s">
        <v>22569</v>
      </c>
      <c r="C28" s="5" t="str">
        <f t="shared" ca="1" si="0"/>
        <v>上海</v>
      </c>
      <c r="D28" s="5" t="str">
        <f t="shared" ref="D28:D31" ca="1" si="7">IFERROR(__xludf.DUMMYFUNCTION("REGEXEXTRACT(E28,""-(\S+)"")"),"大兴区  ")</f>
        <v>大兴区  </v>
      </c>
      <c r="E28" s="5" t="s">
        <v>22573</v>
      </c>
      <c r="F28" s="5" t="s">
        <v>45</v>
      </c>
      <c r="G28" s="7">
        <v>4</v>
      </c>
      <c r="H28" s="7">
        <v>8</v>
      </c>
      <c r="I28" s="5" t="s">
        <v>223</v>
      </c>
      <c r="J28" s="7" t="s">
        <v>24</v>
      </c>
      <c r="K28" s="5" t="s">
        <v>2578</v>
      </c>
      <c r="L28" s="5" t="s">
        <v>22575</v>
      </c>
      <c r="M28" s="5" t="s">
        <v>22576</v>
      </c>
      <c r="N28" s="5" t="s">
        <v>53</v>
      </c>
      <c r="O28" s="5" t="s">
        <v>55</v>
      </c>
      <c r="P28" s="5" t="b">
        <f t="shared" ca="1" si="6"/>
        <v>0</v>
      </c>
      <c r="Q28" s="5" t="b">
        <f t="shared" ca="1" si="3"/>
        <v>1</v>
      </c>
      <c r="R28" s="5"/>
      <c r="S28" s="5"/>
      <c r="T28" s="5"/>
      <c r="U28" s="5"/>
      <c r="V28" s="5"/>
      <c r="W28" s="5"/>
      <c r="X28" s="5"/>
      <c r="Y28" s="5"/>
      <c r="Z28" s="5"/>
      <c r="AA28" s="5"/>
      <c r="AB28" s="5"/>
      <c r="AC28" s="5"/>
      <c r="AD28" s="5"/>
      <c r="AE28" s="5"/>
      <c r="AF28" s="5"/>
    </row>
    <row r="29" spans="1:32" ht="21" customHeight="1">
      <c r="A29" s="5" t="s">
        <v>765</v>
      </c>
      <c r="B29" s="5" t="s">
        <v>766</v>
      </c>
      <c r="C29" s="5" t="str">
        <f t="shared" ca="1" si="0"/>
        <v>上海</v>
      </c>
      <c r="D29" s="5" t="str">
        <f t="shared" ca="1" si="7"/>
        <v>大兴区  </v>
      </c>
      <c r="E29" s="5" t="s">
        <v>22337</v>
      </c>
      <c r="F29" s="5" t="s">
        <v>29</v>
      </c>
      <c r="G29" s="7">
        <v>4</v>
      </c>
      <c r="H29" s="7">
        <v>8</v>
      </c>
      <c r="I29" s="5" t="s">
        <v>223</v>
      </c>
      <c r="J29" s="5" t="s">
        <v>125</v>
      </c>
      <c r="K29" s="5" t="s">
        <v>76</v>
      </c>
      <c r="L29" s="5" t="s">
        <v>771</v>
      </c>
      <c r="M29" s="5" t="s">
        <v>773</v>
      </c>
      <c r="N29" s="5" t="s">
        <v>37</v>
      </c>
      <c r="O29" s="5" t="s">
        <v>55</v>
      </c>
      <c r="P29" s="5" t="b">
        <f t="shared" ca="1" si="6"/>
        <v>0</v>
      </c>
      <c r="Q29" s="5" t="b">
        <f t="shared" ca="1" si="3"/>
        <v>1</v>
      </c>
      <c r="R29" s="5"/>
      <c r="S29" s="5"/>
      <c r="T29" s="5"/>
      <c r="U29" s="5"/>
      <c r="V29" s="5"/>
      <c r="W29" s="5"/>
      <c r="X29" s="5"/>
      <c r="Y29" s="5"/>
      <c r="Z29" s="5"/>
      <c r="AA29" s="5"/>
      <c r="AB29" s="5"/>
      <c r="AC29" s="5"/>
      <c r="AD29" s="5"/>
      <c r="AE29" s="5"/>
      <c r="AF29" s="5"/>
    </row>
    <row r="30" spans="1:32" ht="21" customHeight="1">
      <c r="A30" s="5" t="s">
        <v>277</v>
      </c>
      <c r="B30" s="5" t="s">
        <v>591</v>
      </c>
      <c r="C30" s="5" t="str">
        <f t="shared" ca="1" si="0"/>
        <v>上海</v>
      </c>
      <c r="D30" s="5" t="str">
        <f t="shared" ca="1" si="7"/>
        <v>大兴区  </v>
      </c>
      <c r="E30" s="5" t="s">
        <v>22354</v>
      </c>
      <c r="F30" s="5" t="s">
        <v>29</v>
      </c>
      <c r="G30" s="7">
        <v>4</v>
      </c>
      <c r="H30" s="7">
        <v>10</v>
      </c>
      <c r="I30" s="5" t="s">
        <v>186</v>
      </c>
      <c r="J30" s="5" t="s">
        <v>108</v>
      </c>
      <c r="K30" s="5" t="s">
        <v>252</v>
      </c>
      <c r="L30" s="5" t="s">
        <v>600</v>
      </c>
      <c r="M30" s="5" t="s">
        <v>602</v>
      </c>
      <c r="N30" s="5" t="s">
        <v>37</v>
      </c>
      <c r="O30" s="5" t="s">
        <v>55</v>
      </c>
      <c r="P30" s="5" t="b">
        <f t="shared" ca="1" si="6"/>
        <v>0</v>
      </c>
      <c r="Q30" s="5" t="b">
        <f t="shared" ca="1" si="3"/>
        <v>1</v>
      </c>
      <c r="R30" s="5"/>
      <c r="S30" s="5"/>
      <c r="T30" s="5"/>
      <c r="U30" s="5"/>
      <c r="V30" s="5"/>
      <c r="W30" s="5"/>
      <c r="X30" s="5"/>
      <c r="Y30" s="5"/>
      <c r="Z30" s="5"/>
      <c r="AA30" s="5"/>
      <c r="AB30" s="5"/>
      <c r="AC30" s="5"/>
      <c r="AD30" s="5"/>
      <c r="AE30" s="5"/>
      <c r="AF30" s="5"/>
    </row>
    <row r="31" spans="1:32" ht="21" customHeight="1">
      <c r="A31" s="5" t="s">
        <v>784</v>
      </c>
      <c r="B31" s="5" t="s">
        <v>785</v>
      </c>
      <c r="C31" s="5" t="str">
        <f t="shared" ca="1" si="0"/>
        <v>上海</v>
      </c>
      <c r="D31" s="5" t="str">
        <f t="shared" ca="1" si="7"/>
        <v>大兴区  </v>
      </c>
      <c r="E31" s="5" t="s">
        <v>22344</v>
      </c>
      <c r="F31" s="5" t="s">
        <v>29</v>
      </c>
      <c r="G31" s="7">
        <v>4</v>
      </c>
      <c r="H31" s="7">
        <v>6</v>
      </c>
      <c r="I31" s="5" t="s">
        <v>211</v>
      </c>
      <c r="J31" s="7" t="s">
        <v>24</v>
      </c>
      <c r="K31" s="5" t="s">
        <v>48</v>
      </c>
      <c r="L31" s="5" t="s">
        <v>788</v>
      </c>
      <c r="M31" s="5" t="s">
        <v>791</v>
      </c>
      <c r="N31" s="5" t="s">
        <v>100</v>
      </c>
      <c r="O31" s="5" t="s">
        <v>55</v>
      </c>
      <c r="P31" s="5" t="b">
        <f t="shared" ca="1" si="6"/>
        <v>0</v>
      </c>
      <c r="Q31" s="5" t="b">
        <f t="shared" ca="1" si="3"/>
        <v>1</v>
      </c>
      <c r="R31" s="5"/>
      <c r="S31" s="5"/>
      <c r="T31" s="5"/>
      <c r="U31" s="5"/>
      <c r="V31" s="5"/>
      <c r="W31" s="5"/>
      <c r="X31" s="5"/>
      <c r="Y31" s="5"/>
      <c r="Z31" s="5"/>
      <c r="AA31" s="5"/>
      <c r="AB31" s="5"/>
      <c r="AC31" s="5"/>
      <c r="AD31" s="5"/>
      <c r="AE31" s="5"/>
      <c r="AF31" s="5"/>
    </row>
    <row r="32" spans="1:32" ht="21" customHeight="1">
      <c r="A32" s="5" t="s">
        <v>812</v>
      </c>
      <c r="B32" s="5" t="s">
        <v>814</v>
      </c>
      <c r="C32" s="5" t="str">
        <f t="shared" ca="1" si="0"/>
        <v>上海</v>
      </c>
      <c r="D32" s="9" t="s">
        <v>47</v>
      </c>
      <c r="E32" s="5" t="s">
        <v>22413</v>
      </c>
      <c r="F32" s="5" t="s">
        <v>29</v>
      </c>
      <c r="G32" s="7">
        <v>4</v>
      </c>
      <c r="H32" s="7">
        <v>7</v>
      </c>
      <c r="I32" s="5" t="s">
        <v>816</v>
      </c>
      <c r="J32" s="7" t="s">
        <v>24</v>
      </c>
      <c r="K32" s="5" t="s">
        <v>817</v>
      </c>
      <c r="L32" s="5" t="s">
        <v>820</v>
      </c>
      <c r="M32" s="5" t="s">
        <v>822</v>
      </c>
      <c r="N32" s="5" t="s">
        <v>37</v>
      </c>
      <c r="O32" s="9" t="s">
        <v>47</v>
      </c>
      <c r="P32" s="5" t="b">
        <f t="shared" ca="1" si="6"/>
        <v>0</v>
      </c>
      <c r="Q32" s="5" t="b">
        <f t="shared" ca="1" si="3"/>
        <v>1</v>
      </c>
      <c r="R32" s="5"/>
      <c r="S32" s="5"/>
      <c r="T32" s="5"/>
      <c r="U32" s="5"/>
      <c r="V32" s="5"/>
      <c r="W32" s="5"/>
      <c r="X32" s="5"/>
      <c r="Y32" s="5"/>
      <c r="Z32" s="5"/>
      <c r="AA32" s="5"/>
      <c r="AB32" s="5"/>
      <c r="AC32" s="5"/>
      <c r="AD32" s="5"/>
      <c r="AE32" s="5"/>
      <c r="AF32" s="5"/>
    </row>
    <row r="33" spans="1:32" ht="21" customHeight="1">
      <c r="A33" s="5" t="s">
        <v>22600</v>
      </c>
      <c r="B33" s="5" t="s">
        <v>20892</v>
      </c>
      <c r="C33" s="5" t="str">
        <f t="shared" ca="1" si="0"/>
        <v>上海</v>
      </c>
      <c r="D33" s="5" t="str">
        <f t="shared" ref="D33:D43" ca="1" si="8">IFERROR(__xludf.DUMMYFUNCTION("REGEXEXTRACT(E33,""-(\S+)"")"),"白云区  ")</f>
        <v>白云区  </v>
      </c>
      <c r="E33" s="5" t="s">
        <v>22462</v>
      </c>
      <c r="F33" s="5" t="s">
        <v>29</v>
      </c>
      <c r="G33" s="7">
        <v>4</v>
      </c>
      <c r="H33" s="7">
        <v>6</v>
      </c>
      <c r="I33" s="5" t="s">
        <v>211</v>
      </c>
      <c r="J33" s="5" t="s">
        <v>125</v>
      </c>
      <c r="K33" s="5" t="s">
        <v>1283</v>
      </c>
      <c r="L33" s="5" t="s">
        <v>22606</v>
      </c>
      <c r="M33" s="5" t="s">
        <v>22607</v>
      </c>
      <c r="N33" s="5" t="s">
        <v>42</v>
      </c>
      <c r="O33" s="5" t="s">
        <v>405</v>
      </c>
      <c r="P33" s="5" t="b">
        <f t="shared" ca="1" si="6"/>
        <v>0</v>
      </c>
      <c r="Q33" s="5" t="b">
        <f t="shared" ca="1" si="3"/>
        <v>1</v>
      </c>
      <c r="R33" s="5"/>
      <c r="S33" s="5"/>
      <c r="T33" s="5"/>
      <c r="U33" s="5"/>
      <c r="V33" s="5"/>
      <c r="W33" s="5"/>
      <c r="X33" s="5"/>
      <c r="Y33" s="5"/>
      <c r="Z33" s="5"/>
      <c r="AA33" s="5"/>
      <c r="AB33" s="5"/>
      <c r="AC33" s="5"/>
      <c r="AD33" s="5"/>
      <c r="AE33" s="5"/>
      <c r="AF33" s="5"/>
    </row>
    <row r="34" spans="1:32" ht="21" customHeight="1">
      <c r="A34" s="5" t="s">
        <v>22612</v>
      </c>
      <c r="B34" s="5" t="s">
        <v>11210</v>
      </c>
      <c r="C34" s="5" t="str">
        <f t="shared" ca="1" si="0"/>
        <v>上海</v>
      </c>
      <c r="D34" s="5" t="str">
        <f t="shared" ca="1" si="8"/>
        <v>白云区  </v>
      </c>
      <c r="E34" s="5" t="s">
        <v>22344</v>
      </c>
      <c r="F34" s="5" t="s">
        <v>29</v>
      </c>
      <c r="G34" s="7">
        <v>4</v>
      </c>
      <c r="H34" s="7">
        <v>6</v>
      </c>
      <c r="I34" s="5" t="s">
        <v>211</v>
      </c>
      <c r="J34" s="5" t="s">
        <v>125</v>
      </c>
      <c r="K34" s="5" t="s">
        <v>117</v>
      </c>
      <c r="L34" s="5" t="s">
        <v>22614</v>
      </c>
      <c r="M34" s="5" t="s">
        <v>22615</v>
      </c>
      <c r="N34" s="5" t="s">
        <v>37</v>
      </c>
      <c r="O34" s="5" t="s">
        <v>55</v>
      </c>
      <c r="P34" s="5" t="b">
        <f ca="1">IFERROR(__xludf.DUMMYFUNCTION("REGEXMATCH(A34,""前端|设计|(?i)html|(?i)css|网页"")"),TRUE)</f>
        <v>1</v>
      </c>
      <c r="Q34" s="5" t="b">
        <f t="shared" ca="1" si="3"/>
        <v>1</v>
      </c>
      <c r="R34" s="5"/>
      <c r="S34" s="5"/>
      <c r="T34" s="5"/>
      <c r="U34" s="5"/>
      <c r="V34" s="5"/>
      <c r="W34" s="5"/>
      <c r="X34" s="5"/>
      <c r="Y34" s="5"/>
      <c r="Z34" s="5"/>
      <c r="AA34" s="5"/>
      <c r="AB34" s="5"/>
      <c r="AC34" s="5"/>
      <c r="AD34" s="5"/>
      <c r="AE34" s="5"/>
      <c r="AF34" s="5"/>
    </row>
    <row r="35" spans="1:32" ht="21" customHeight="1">
      <c r="A35" s="5" t="s">
        <v>836</v>
      </c>
      <c r="B35" s="5" t="s">
        <v>837</v>
      </c>
      <c r="C35" s="5" t="str">
        <f t="shared" ca="1" si="0"/>
        <v>上海</v>
      </c>
      <c r="D35" s="5" t="str">
        <f t="shared" ca="1" si="8"/>
        <v>白云区  </v>
      </c>
      <c r="E35" s="5" t="s">
        <v>22354</v>
      </c>
      <c r="F35" s="5" t="s">
        <v>45</v>
      </c>
      <c r="G35" s="7">
        <v>4</v>
      </c>
      <c r="H35" s="7">
        <v>6</v>
      </c>
      <c r="I35" s="5" t="s">
        <v>211</v>
      </c>
      <c r="J35" s="7" t="s">
        <v>24</v>
      </c>
      <c r="K35" s="5" t="s">
        <v>362</v>
      </c>
      <c r="L35" s="5" t="s">
        <v>842</v>
      </c>
      <c r="M35" s="5" t="s">
        <v>843</v>
      </c>
      <c r="N35" s="5" t="s">
        <v>53</v>
      </c>
      <c r="O35" s="5" t="s">
        <v>55</v>
      </c>
      <c r="P35" s="5" t="b">
        <f t="shared" ref="P35:P53" ca="1" si="9">IFERROR(__xludf.DUMMYFUNCTION("REGEXMATCH(A35,""前端|设计|(?i)html|(?i)css"")"),TRUE)</f>
        <v>1</v>
      </c>
      <c r="Q35" s="5" t="b">
        <f t="shared" ca="1" si="3"/>
        <v>1</v>
      </c>
      <c r="R35" s="5"/>
      <c r="S35" s="5"/>
      <c r="T35" s="5"/>
      <c r="U35" s="5"/>
      <c r="V35" s="5"/>
      <c r="W35" s="5"/>
      <c r="X35" s="5"/>
      <c r="Y35" s="5"/>
      <c r="Z35" s="5"/>
      <c r="AA35" s="5"/>
      <c r="AB35" s="5"/>
      <c r="AC35" s="5"/>
      <c r="AD35" s="5"/>
      <c r="AE35" s="5"/>
      <c r="AF35" s="5"/>
    </row>
    <row r="36" spans="1:32" ht="21" customHeight="1">
      <c r="A36" s="5" t="s">
        <v>928</v>
      </c>
      <c r="B36" s="5" t="s">
        <v>929</v>
      </c>
      <c r="C36" s="5" t="str">
        <f t="shared" ca="1" si="0"/>
        <v>上海</v>
      </c>
      <c r="D36" s="5" t="str">
        <f t="shared" ca="1" si="8"/>
        <v>白云区  </v>
      </c>
      <c r="E36" s="5" t="s">
        <v>22344</v>
      </c>
      <c r="F36" s="5" t="s">
        <v>45</v>
      </c>
      <c r="G36" s="7">
        <v>4</v>
      </c>
      <c r="H36" s="7">
        <v>6</v>
      </c>
      <c r="I36" s="5" t="s">
        <v>211</v>
      </c>
      <c r="J36" s="7" t="s">
        <v>24</v>
      </c>
      <c r="K36" s="5" t="s">
        <v>252</v>
      </c>
      <c r="L36" s="5" t="s">
        <v>935</v>
      </c>
      <c r="M36" s="5" t="s">
        <v>938</v>
      </c>
      <c r="N36" s="5" t="s">
        <v>100</v>
      </c>
      <c r="O36" s="5" t="s">
        <v>55</v>
      </c>
      <c r="P36" s="5" t="b">
        <f t="shared" ca="1" si="9"/>
        <v>1</v>
      </c>
      <c r="Q36" s="5" t="b">
        <f t="shared" ca="1" si="3"/>
        <v>1</v>
      </c>
      <c r="R36" s="5"/>
      <c r="S36" s="5"/>
      <c r="T36" s="5"/>
      <c r="U36" s="5"/>
      <c r="V36" s="5"/>
      <c r="W36" s="5"/>
      <c r="X36" s="5"/>
      <c r="Y36" s="5"/>
      <c r="Z36" s="5"/>
      <c r="AA36" s="5"/>
      <c r="AB36" s="5"/>
      <c r="AC36" s="5"/>
      <c r="AD36" s="5"/>
      <c r="AE36" s="5"/>
      <c r="AF36" s="5"/>
    </row>
    <row r="37" spans="1:32" ht="21" customHeight="1">
      <c r="A37" s="5" t="s">
        <v>962</v>
      </c>
      <c r="B37" s="5" t="s">
        <v>963</v>
      </c>
      <c r="C37" s="5" t="str">
        <f t="shared" ca="1" si="0"/>
        <v>上海</v>
      </c>
      <c r="D37" s="5" t="str">
        <f t="shared" ca="1" si="8"/>
        <v>白云区  </v>
      </c>
      <c r="E37" s="5" t="s">
        <v>22462</v>
      </c>
      <c r="F37" s="5" t="s">
        <v>45</v>
      </c>
      <c r="G37" s="7">
        <v>4</v>
      </c>
      <c r="H37" s="7">
        <v>5.5</v>
      </c>
      <c r="I37" s="5" t="s">
        <v>968</v>
      </c>
      <c r="J37" s="5" t="s">
        <v>31</v>
      </c>
      <c r="K37" s="5" t="s">
        <v>213</v>
      </c>
      <c r="L37" s="5" t="s">
        <v>971</v>
      </c>
      <c r="M37" s="5" t="s">
        <v>972</v>
      </c>
      <c r="N37" s="5" t="s">
        <v>37</v>
      </c>
      <c r="O37" s="5" t="s">
        <v>38</v>
      </c>
      <c r="P37" s="5" t="b">
        <f t="shared" ca="1" si="9"/>
        <v>1</v>
      </c>
      <c r="Q37" s="5" t="b">
        <f t="shared" ca="1" si="3"/>
        <v>1</v>
      </c>
      <c r="R37" s="5"/>
      <c r="S37" s="5"/>
      <c r="T37" s="5"/>
      <c r="U37" s="5"/>
      <c r="V37" s="5"/>
      <c r="W37" s="5"/>
      <c r="X37" s="5"/>
      <c r="Y37" s="5"/>
      <c r="Z37" s="5"/>
      <c r="AA37" s="5"/>
      <c r="AB37" s="5"/>
      <c r="AC37" s="5"/>
      <c r="AD37" s="5"/>
      <c r="AE37" s="5"/>
      <c r="AF37" s="5"/>
    </row>
    <row r="38" spans="1:32" ht="21" customHeight="1">
      <c r="A38" s="5" t="s">
        <v>987</v>
      </c>
      <c r="B38" s="5" t="s">
        <v>988</v>
      </c>
      <c r="C38" s="5" t="str">
        <f t="shared" ca="1" si="0"/>
        <v>上海</v>
      </c>
      <c r="D38" s="5" t="str">
        <f t="shared" ca="1" si="8"/>
        <v>白云区  </v>
      </c>
      <c r="E38" s="5" t="s">
        <v>22462</v>
      </c>
      <c r="F38" s="5" t="s">
        <v>95</v>
      </c>
      <c r="G38" s="7">
        <v>4</v>
      </c>
      <c r="H38" s="7">
        <v>8</v>
      </c>
      <c r="I38" s="5" t="s">
        <v>223</v>
      </c>
      <c r="J38" s="7" t="s">
        <v>24</v>
      </c>
      <c r="K38" s="5" t="s">
        <v>444</v>
      </c>
      <c r="L38" s="5" t="s">
        <v>998</v>
      </c>
      <c r="M38" s="5" t="s">
        <v>1000</v>
      </c>
      <c r="N38" s="5" t="s">
        <v>100</v>
      </c>
      <c r="O38" s="5" t="s">
        <v>55</v>
      </c>
      <c r="P38" s="5" t="b">
        <f t="shared" ca="1" si="9"/>
        <v>1</v>
      </c>
      <c r="Q38" s="5" t="b">
        <f t="shared" ca="1" si="3"/>
        <v>1</v>
      </c>
      <c r="R38" s="5"/>
      <c r="S38" s="5"/>
      <c r="T38" s="5"/>
      <c r="U38" s="5"/>
      <c r="V38" s="5"/>
      <c r="W38" s="5"/>
      <c r="X38" s="5"/>
      <c r="Y38" s="5"/>
      <c r="Z38" s="5"/>
      <c r="AA38" s="5"/>
      <c r="AB38" s="5"/>
      <c r="AC38" s="5"/>
      <c r="AD38" s="5"/>
      <c r="AE38" s="5"/>
      <c r="AF38" s="5"/>
    </row>
    <row r="39" spans="1:32" ht="21" customHeight="1">
      <c r="A39" s="5" t="s">
        <v>22651</v>
      </c>
      <c r="B39" s="5" t="s">
        <v>22652</v>
      </c>
      <c r="C39" s="5" t="str">
        <f t="shared" ca="1" si="0"/>
        <v>上海</v>
      </c>
      <c r="D39" s="5" t="str">
        <f t="shared" ca="1" si="8"/>
        <v>白云区  </v>
      </c>
      <c r="E39" s="5" t="s">
        <v>22527</v>
      </c>
      <c r="F39" s="5" t="s">
        <v>29</v>
      </c>
      <c r="G39" s="7">
        <v>4</v>
      </c>
      <c r="H39" s="7">
        <v>8</v>
      </c>
      <c r="I39" s="5" t="s">
        <v>223</v>
      </c>
      <c r="J39" s="5" t="s">
        <v>125</v>
      </c>
      <c r="K39" s="5" t="s">
        <v>21069</v>
      </c>
      <c r="L39" s="5" t="s">
        <v>22657</v>
      </c>
      <c r="M39" s="5" t="s">
        <v>22659</v>
      </c>
      <c r="N39" s="5" t="s">
        <v>53</v>
      </c>
      <c r="O39" s="5" t="s">
        <v>55</v>
      </c>
      <c r="P39" s="5" t="b">
        <f t="shared" ca="1" si="9"/>
        <v>1</v>
      </c>
      <c r="Q39" s="5" t="b">
        <f t="shared" ca="1" si="3"/>
        <v>1</v>
      </c>
      <c r="R39" s="5"/>
      <c r="S39" s="5"/>
      <c r="T39" s="5"/>
      <c r="U39" s="5"/>
      <c r="V39" s="5"/>
      <c r="W39" s="5"/>
      <c r="X39" s="5"/>
      <c r="Y39" s="5"/>
      <c r="Z39" s="5"/>
      <c r="AA39" s="5"/>
      <c r="AB39" s="5"/>
      <c r="AC39" s="5"/>
      <c r="AD39" s="5"/>
      <c r="AE39" s="5"/>
      <c r="AF39" s="5"/>
    </row>
    <row r="40" spans="1:32" ht="21" customHeight="1">
      <c r="A40" s="5" t="s">
        <v>22664</v>
      </c>
      <c r="B40" s="5" t="s">
        <v>8791</v>
      </c>
      <c r="C40" s="5" t="str">
        <f t="shared" ca="1" si="0"/>
        <v>上海</v>
      </c>
      <c r="D40" s="5" t="str">
        <f t="shared" ca="1" si="8"/>
        <v>白云区  </v>
      </c>
      <c r="E40" s="5" t="s">
        <v>22670</v>
      </c>
      <c r="F40" s="5" t="s">
        <v>29</v>
      </c>
      <c r="G40" s="7">
        <v>4</v>
      </c>
      <c r="H40" s="7">
        <v>8</v>
      </c>
      <c r="I40" s="5" t="s">
        <v>223</v>
      </c>
      <c r="J40" s="5" t="s">
        <v>125</v>
      </c>
      <c r="K40" s="5" t="s">
        <v>117</v>
      </c>
      <c r="L40" s="5" t="s">
        <v>8792</v>
      </c>
      <c r="M40" s="5" t="s">
        <v>22672</v>
      </c>
      <c r="N40" s="5" t="s">
        <v>53</v>
      </c>
      <c r="O40" s="5" t="s">
        <v>55</v>
      </c>
      <c r="P40" s="5" t="b">
        <f t="shared" ca="1" si="9"/>
        <v>1</v>
      </c>
      <c r="Q40" s="5" t="b">
        <f t="shared" ca="1" si="3"/>
        <v>1</v>
      </c>
      <c r="R40" s="5"/>
      <c r="S40" s="5"/>
      <c r="T40" s="5"/>
      <c r="U40" s="5"/>
      <c r="V40" s="5"/>
      <c r="W40" s="5"/>
      <c r="X40" s="5"/>
      <c r="Y40" s="5"/>
      <c r="Z40" s="5"/>
      <c r="AA40" s="5"/>
      <c r="AB40" s="5"/>
      <c r="AC40" s="5"/>
      <c r="AD40" s="5"/>
      <c r="AE40" s="5"/>
      <c r="AF40" s="5"/>
    </row>
    <row r="41" spans="1:32" ht="21" customHeight="1">
      <c r="A41" s="5" t="s">
        <v>22677</v>
      </c>
      <c r="B41" s="5" t="s">
        <v>22678</v>
      </c>
      <c r="C41" s="5" t="str">
        <f t="shared" ca="1" si="0"/>
        <v>上海</v>
      </c>
      <c r="D41" s="5" t="str">
        <f t="shared" ca="1" si="8"/>
        <v>白云区  </v>
      </c>
      <c r="E41" s="5" t="s">
        <v>22680</v>
      </c>
      <c r="F41" s="5" t="s">
        <v>29</v>
      </c>
      <c r="G41" s="7">
        <v>4</v>
      </c>
      <c r="H41" s="7">
        <v>6</v>
      </c>
      <c r="I41" s="5" t="s">
        <v>211</v>
      </c>
      <c r="J41" s="5" t="s">
        <v>31</v>
      </c>
      <c r="K41" s="5" t="s">
        <v>2724</v>
      </c>
      <c r="L41" s="5" t="s">
        <v>22681</v>
      </c>
      <c r="M41" s="5" t="s">
        <v>22682</v>
      </c>
      <c r="N41" s="5" t="s">
        <v>53</v>
      </c>
      <c r="O41" s="5" t="s">
        <v>55</v>
      </c>
      <c r="P41" s="5" t="b">
        <f t="shared" ca="1" si="9"/>
        <v>1</v>
      </c>
      <c r="Q41" s="5" t="b">
        <f t="shared" ca="1" si="3"/>
        <v>1</v>
      </c>
      <c r="R41" s="5"/>
      <c r="S41" s="5"/>
      <c r="T41" s="5"/>
      <c r="U41" s="5"/>
      <c r="V41" s="5"/>
      <c r="W41" s="5"/>
      <c r="X41" s="5"/>
      <c r="Y41" s="5"/>
      <c r="Z41" s="5"/>
      <c r="AA41" s="5"/>
      <c r="AB41" s="5"/>
      <c r="AC41" s="5"/>
      <c r="AD41" s="5"/>
      <c r="AE41" s="5"/>
      <c r="AF41" s="5"/>
    </row>
    <row r="42" spans="1:32" ht="21" customHeight="1">
      <c r="A42" s="5" t="s">
        <v>645</v>
      </c>
      <c r="B42" s="5" t="s">
        <v>647</v>
      </c>
      <c r="C42" s="5" t="str">
        <f t="shared" ca="1" si="0"/>
        <v>上海</v>
      </c>
      <c r="D42" s="5" t="str">
        <f t="shared" ca="1" si="8"/>
        <v>白云区  </v>
      </c>
      <c r="E42" s="5" t="s">
        <v>22687</v>
      </c>
      <c r="F42" s="5" t="s">
        <v>651</v>
      </c>
      <c r="G42" s="7">
        <v>4</v>
      </c>
      <c r="H42" s="7">
        <v>10</v>
      </c>
      <c r="I42" s="5" t="s">
        <v>186</v>
      </c>
      <c r="J42" s="5" t="s">
        <v>125</v>
      </c>
      <c r="K42" s="5" t="s">
        <v>655</v>
      </c>
      <c r="L42" s="5" t="s">
        <v>657</v>
      </c>
      <c r="M42" s="5" t="s">
        <v>659</v>
      </c>
      <c r="N42" s="5" t="s">
        <v>100</v>
      </c>
      <c r="O42" s="5" t="s">
        <v>55</v>
      </c>
      <c r="P42" s="5" t="b">
        <f t="shared" ca="1" si="9"/>
        <v>1</v>
      </c>
      <c r="Q42" s="5" t="b">
        <f t="shared" ca="1" si="3"/>
        <v>1</v>
      </c>
      <c r="R42" s="5"/>
      <c r="S42" s="5"/>
      <c r="T42" s="5"/>
      <c r="U42" s="5"/>
      <c r="V42" s="5"/>
      <c r="W42" s="5"/>
      <c r="X42" s="5"/>
      <c r="Y42" s="5"/>
      <c r="Z42" s="5"/>
      <c r="AA42" s="5"/>
      <c r="AB42" s="5"/>
      <c r="AC42" s="5"/>
      <c r="AD42" s="5"/>
      <c r="AE42" s="5"/>
      <c r="AF42" s="5"/>
    </row>
    <row r="43" spans="1:32" ht="21" customHeight="1">
      <c r="A43" s="5" t="s">
        <v>22694</v>
      </c>
      <c r="B43" s="5" t="s">
        <v>22695</v>
      </c>
      <c r="C43" s="5" t="str">
        <f t="shared" ca="1" si="0"/>
        <v>上海</v>
      </c>
      <c r="D43" s="5" t="str">
        <f t="shared" ca="1" si="8"/>
        <v>白云区  </v>
      </c>
      <c r="E43" s="5" t="s">
        <v>22698</v>
      </c>
      <c r="F43" s="5" t="s">
        <v>95</v>
      </c>
      <c r="G43" s="7">
        <v>4</v>
      </c>
      <c r="H43" s="7">
        <v>10</v>
      </c>
      <c r="I43" s="5" t="s">
        <v>186</v>
      </c>
      <c r="J43" s="5" t="s">
        <v>31</v>
      </c>
      <c r="K43" s="5" t="s">
        <v>76</v>
      </c>
      <c r="L43" s="5" t="s">
        <v>22700</v>
      </c>
      <c r="M43" s="5" t="s">
        <v>22702</v>
      </c>
      <c r="N43" s="5" t="s">
        <v>100</v>
      </c>
      <c r="O43" s="5" t="s">
        <v>55</v>
      </c>
      <c r="P43" s="5" t="b">
        <f t="shared" ca="1" si="9"/>
        <v>1</v>
      </c>
      <c r="Q43" s="5" t="b">
        <f t="shared" ca="1" si="3"/>
        <v>1</v>
      </c>
      <c r="R43" s="5"/>
      <c r="S43" s="5"/>
      <c r="T43" s="5"/>
      <c r="U43" s="5"/>
      <c r="V43" s="5"/>
      <c r="W43" s="5"/>
      <c r="X43" s="5"/>
      <c r="Y43" s="5"/>
      <c r="Z43" s="5"/>
      <c r="AA43" s="5"/>
      <c r="AB43" s="5"/>
      <c r="AC43" s="5"/>
      <c r="AD43" s="5"/>
      <c r="AE43" s="5"/>
      <c r="AF43" s="5"/>
    </row>
    <row r="44" spans="1:32" ht="21" customHeight="1">
      <c r="A44" s="5" t="s">
        <v>676</v>
      </c>
      <c r="B44" s="5" t="s">
        <v>678</v>
      </c>
      <c r="C44" s="5" t="str">
        <f t="shared" ca="1" si="0"/>
        <v>上海</v>
      </c>
      <c r="D44" s="9" t="s">
        <v>47</v>
      </c>
      <c r="E44" s="5" t="s">
        <v>22707</v>
      </c>
      <c r="F44" s="5" t="s">
        <v>29</v>
      </c>
      <c r="G44" s="7">
        <v>4</v>
      </c>
      <c r="H44" s="7">
        <v>15</v>
      </c>
      <c r="I44" s="5" t="s">
        <v>682</v>
      </c>
      <c r="J44" s="5" t="s">
        <v>125</v>
      </c>
      <c r="K44" s="5" t="s">
        <v>57</v>
      </c>
      <c r="L44" s="5" t="s">
        <v>685</v>
      </c>
      <c r="M44" s="5" t="s">
        <v>689</v>
      </c>
      <c r="N44" s="5" t="s">
        <v>53</v>
      </c>
      <c r="O44" s="5" t="s">
        <v>55</v>
      </c>
      <c r="P44" s="5" t="b">
        <f t="shared" ca="1" si="9"/>
        <v>1</v>
      </c>
      <c r="Q44" s="5" t="b">
        <f t="shared" ca="1" si="3"/>
        <v>1</v>
      </c>
      <c r="R44" s="5"/>
      <c r="S44" s="5"/>
      <c r="T44" s="5"/>
      <c r="U44" s="5"/>
      <c r="V44" s="5"/>
      <c r="W44" s="5"/>
      <c r="X44" s="5"/>
      <c r="Y44" s="5"/>
      <c r="Z44" s="5"/>
      <c r="AA44" s="5"/>
      <c r="AB44" s="5"/>
      <c r="AC44" s="5"/>
      <c r="AD44" s="5"/>
      <c r="AE44" s="5"/>
      <c r="AF44" s="5"/>
    </row>
    <row r="45" spans="1:32" ht="21" customHeight="1">
      <c r="A45" s="5" t="s">
        <v>858</v>
      </c>
      <c r="B45" s="5" t="s">
        <v>859</v>
      </c>
      <c r="C45" s="5" t="str">
        <f t="shared" ca="1" si="0"/>
        <v>上海</v>
      </c>
      <c r="D45" s="5" t="str">
        <f t="shared" ref="D45:D54" ca="1" si="10">IFERROR(__xludf.DUMMYFUNCTION("REGEXEXTRACT(E45,""-(\S+)"")"),"龙岗区  ")</f>
        <v>龙岗区  </v>
      </c>
      <c r="E45" s="5" t="s">
        <v>22698</v>
      </c>
      <c r="F45" s="5" t="s">
        <v>45</v>
      </c>
      <c r="G45" s="7">
        <v>4</v>
      </c>
      <c r="H45" s="7">
        <v>8</v>
      </c>
      <c r="I45" s="5" t="s">
        <v>223</v>
      </c>
      <c r="J45" s="5" t="s">
        <v>125</v>
      </c>
      <c r="K45" s="5" t="s">
        <v>48</v>
      </c>
      <c r="L45" s="5" t="s">
        <v>861</v>
      </c>
      <c r="M45" s="5" t="s">
        <v>863</v>
      </c>
      <c r="N45" s="5" t="s">
        <v>100</v>
      </c>
      <c r="O45" s="5" t="s">
        <v>55</v>
      </c>
      <c r="P45" s="5" t="b">
        <f t="shared" ca="1" si="9"/>
        <v>1</v>
      </c>
      <c r="Q45" s="5" t="b">
        <f t="shared" ca="1" si="3"/>
        <v>1</v>
      </c>
      <c r="R45" s="5"/>
      <c r="S45" s="5"/>
      <c r="T45" s="5"/>
      <c r="U45" s="5"/>
      <c r="V45" s="5"/>
      <c r="W45" s="5"/>
      <c r="X45" s="5"/>
      <c r="Y45" s="5"/>
      <c r="Z45" s="5"/>
      <c r="AA45" s="5"/>
      <c r="AB45" s="5"/>
      <c r="AC45" s="5"/>
      <c r="AD45" s="5"/>
      <c r="AE45" s="5"/>
      <c r="AF45" s="5"/>
    </row>
    <row r="46" spans="1:32" ht="21" customHeight="1">
      <c r="A46" s="5" t="s">
        <v>900</v>
      </c>
      <c r="B46" s="5" t="s">
        <v>902</v>
      </c>
      <c r="C46" s="5" t="str">
        <f t="shared" ca="1" si="0"/>
        <v>上海</v>
      </c>
      <c r="D46" s="5" t="str">
        <f t="shared" ca="1" si="10"/>
        <v>龙岗区  </v>
      </c>
      <c r="E46" s="5" t="s">
        <v>22670</v>
      </c>
      <c r="F46" s="5" t="s">
        <v>29</v>
      </c>
      <c r="G46" s="7">
        <v>4</v>
      </c>
      <c r="H46" s="7">
        <v>6</v>
      </c>
      <c r="I46" s="5" t="s">
        <v>211</v>
      </c>
      <c r="J46" s="7" t="s">
        <v>24</v>
      </c>
      <c r="K46" s="5" t="s">
        <v>907</v>
      </c>
      <c r="L46" s="5" t="s">
        <v>909</v>
      </c>
      <c r="M46" s="5" t="s">
        <v>911</v>
      </c>
      <c r="N46" s="5" t="s">
        <v>53</v>
      </c>
      <c r="O46" s="5" t="s">
        <v>55</v>
      </c>
      <c r="P46" s="5" t="b">
        <f t="shared" ca="1" si="9"/>
        <v>1</v>
      </c>
      <c r="Q46" s="5" t="b">
        <f t="shared" ca="1" si="3"/>
        <v>1</v>
      </c>
      <c r="R46" s="5"/>
      <c r="S46" s="5"/>
      <c r="T46" s="5"/>
      <c r="U46" s="5"/>
      <c r="V46" s="5"/>
      <c r="W46" s="5"/>
      <c r="X46" s="5"/>
      <c r="Y46" s="5"/>
      <c r="Z46" s="5"/>
      <c r="AA46" s="5"/>
      <c r="AB46" s="5"/>
      <c r="AC46" s="5"/>
      <c r="AD46" s="5"/>
      <c r="AE46" s="5"/>
      <c r="AF46" s="5"/>
    </row>
    <row r="47" spans="1:32" ht="21" customHeight="1">
      <c r="A47" s="5" t="s">
        <v>880</v>
      </c>
      <c r="B47" s="5" t="s">
        <v>376</v>
      </c>
      <c r="C47" s="5" t="str">
        <f t="shared" ca="1" si="0"/>
        <v>上海</v>
      </c>
      <c r="D47" s="5" t="str">
        <f t="shared" ca="1" si="10"/>
        <v>龙岗区  </v>
      </c>
      <c r="E47" s="5" t="s">
        <v>22687</v>
      </c>
      <c r="F47" s="5" t="s">
        <v>29</v>
      </c>
      <c r="G47" s="7">
        <v>4</v>
      </c>
      <c r="H47" s="7">
        <v>8</v>
      </c>
      <c r="I47" s="5" t="s">
        <v>223</v>
      </c>
      <c r="J47" s="7" t="s">
        <v>24</v>
      </c>
      <c r="K47" s="5" t="s">
        <v>224</v>
      </c>
      <c r="L47" s="5" t="s">
        <v>381</v>
      </c>
      <c r="M47" s="5" t="s">
        <v>888</v>
      </c>
      <c r="N47" s="5" t="s">
        <v>100</v>
      </c>
      <c r="O47" s="5" t="s">
        <v>55</v>
      </c>
      <c r="P47" s="5" t="b">
        <f t="shared" ca="1" si="9"/>
        <v>1</v>
      </c>
      <c r="Q47" s="5" t="b">
        <f t="shared" ca="1" si="3"/>
        <v>1</v>
      </c>
      <c r="R47" s="5"/>
      <c r="S47" s="5"/>
      <c r="T47" s="5"/>
      <c r="U47" s="5"/>
      <c r="V47" s="5"/>
      <c r="W47" s="5"/>
      <c r="X47" s="5"/>
      <c r="Y47" s="5"/>
      <c r="Z47" s="5"/>
      <c r="AA47" s="5"/>
      <c r="AB47" s="5"/>
      <c r="AC47" s="5"/>
      <c r="AD47" s="5"/>
      <c r="AE47" s="5"/>
      <c r="AF47" s="5"/>
    </row>
    <row r="48" spans="1:32" ht="21" customHeight="1">
      <c r="A48" s="5" t="s">
        <v>22729</v>
      </c>
      <c r="B48" s="5" t="s">
        <v>22730</v>
      </c>
      <c r="C48" s="5" t="str">
        <f t="shared" ca="1" si="0"/>
        <v>上海</v>
      </c>
      <c r="D48" s="5" t="str">
        <f t="shared" ca="1" si="10"/>
        <v>龙岗区  </v>
      </c>
      <c r="E48" s="5" t="s">
        <v>22698</v>
      </c>
      <c r="F48" s="5" t="s">
        <v>95</v>
      </c>
      <c r="G48" s="7">
        <v>4</v>
      </c>
      <c r="H48" s="7">
        <v>6</v>
      </c>
      <c r="I48" s="5" t="s">
        <v>211</v>
      </c>
      <c r="J48" s="5" t="s">
        <v>31</v>
      </c>
      <c r="K48" s="5" t="s">
        <v>1145</v>
      </c>
      <c r="L48" s="5" t="s">
        <v>22732</v>
      </c>
      <c r="M48" s="5" t="s">
        <v>22733</v>
      </c>
      <c r="N48" s="5" t="s">
        <v>53</v>
      </c>
      <c r="O48" s="5" t="s">
        <v>55</v>
      </c>
      <c r="P48" s="5" t="b">
        <f t="shared" ca="1" si="9"/>
        <v>1</v>
      </c>
      <c r="Q48" s="5" t="b">
        <f t="shared" ca="1" si="3"/>
        <v>1</v>
      </c>
      <c r="R48" s="5"/>
      <c r="S48" s="5"/>
      <c r="T48" s="5"/>
      <c r="U48" s="5"/>
      <c r="V48" s="5"/>
      <c r="W48" s="5"/>
      <c r="X48" s="5"/>
      <c r="Y48" s="5"/>
      <c r="Z48" s="5"/>
      <c r="AA48" s="5"/>
      <c r="AB48" s="5"/>
      <c r="AC48" s="5"/>
      <c r="AD48" s="5"/>
      <c r="AE48" s="5"/>
      <c r="AF48" s="5"/>
    </row>
    <row r="49" spans="1:32" ht="21" customHeight="1">
      <c r="A49" s="5" t="s">
        <v>22737</v>
      </c>
      <c r="B49" s="5" t="s">
        <v>9623</v>
      </c>
      <c r="C49" s="5" t="str">
        <f t="shared" ca="1" si="0"/>
        <v>上海</v>
      </c>
      <c r="D49" s="5" t="str">
        <f t="shared" ca="1" si="10"/>
        <v>龙岗区  </v>
      </c>
      <c r="E49" s="5" t="s">
        <v>22739</v>
      </c>
      <c r="F49" s="5" t="s">
        <v>651</v>
      </c>
      <c r="G49" s="7">
        <v>4.5</v>
      </c>
      <c r="H49" s="7">
        <v>6</v>
      </c>
      <c r="I49" s="5" t="s">
        <v>272</v>
      </c>
      <c r="J49" s="7" t="s">
        <v>24</v>
      </c>
      <c r="K49" s="5" t="s">
        <v>546</v>
      </c>
      <c r="L49" s="5" t="s">
        <v>8989</v>
      </c>
      <c r="M49" s="5" t="s">
        <v>22742</v>
      </c>
      <c r="N49" s="5" t="s">
        <v>53</v>
      </c>
      <c r="O49" s="5" t="s">
        <v>55</v>
      </c>
      <c r="P49" s="5" t="b">
        <f t="shared" ca="1" si="9"/>
        <v>1</v>
      </c>
      <c r="Q49" s="5" t="b">
        <f t="shared" ca="1" si="3"/>
        <v>1</v>
      </c>
      <c r="R49" s="5"/>
      <c r="S49" s="5"/>
      <c r="T49" s="5"/>
      <c r="U49" s="5"/>
      <c r="V49" s="5"/>
      <c r="W49" s="5"/>
      <c r="X49" s="5"/>
      <c r="Y49" s="5"/>
      <c r="Z49" s="5"/>
      <c r="AA49" s="5"/>
      <c r="AB49" s="5"/>
      <c r="AC49" s="5"/>
      <c r="AD49" s="5"/>
      <c r="AE49" s="5"/>
      <c r="AF49" s="5"/>
    </row>
    <row r="50" spans="1:32" ht="21" customHeight="1">
      <c r="A50" s="5" t="s">
        <v>1192</v>
      </c>
      <c r="B50" s="5" t="s">
        <v>1193</v>
      </c>
      <c r="C50" s="5" t="str">
        <f t="shared" ca="1" si="0"/>
        <v>上海</v>
      </c>
      <c r="D50" s="5" t="str">
        <f t="shared" ca="1" si="10"/>
        <v>龙岗区  </v>
      </c>
      <c r="E50" s="5" t="s">
        <v>22751</v>
      </c>
      <c r="F50" s="5" t="s">
        <v>29</v>
      </c>
      <c r="G50" s="7">
        <v>4.5</v>
      </c>
      <c r="H50" s="7">
        <v>6</v>
      </c>
      <c r="I50" s="5" t="s">
        <v>272</v>
      </c>
      <c r="J50" s="5" t="s">
        <v>31</v>
      </c>
      <c r="K50" s="5" t="s">
        <v>1197</v>
      </c>
      <c r="L50" s="5" t="s">
        <v>1199</v>
      </c>
      <c r="M50" s="5" t="s">
        <v>1201</v>
      </c>
      <c r="N50" s="5" t="s">
        <v>100</v>
      </c>
      <c r="O50" s="5" t="s">
        <v>55</v>
      </c>
      <c r="P50" s="5" t="b">
        <f t="shared" ca="1" si="9"/>
        <v>1</v>
      </c>
      <c r="Q50" s="5" t="b">
        <f t="shared" ca="1" si="3"/>
        <v>1</v>
      </c>
      <c r="R50" s="5"/>
      <c r="S50" s="5"/>
      <c r="T50" s="5"/>
      <c r="U50" s="5"/>
      <c r="V50" s="5"/>
      <c r="W50" s="5"/>
      <c r="X50" s="5"/>
      <c r="Y50" s="5"/>
      <c r="Z50" s="5"/>
      <c r="AA50" s="5"/>
      <c r="AB50" s="5"/>
      <c r="AC50" s="5"/>
      <c r="AD50" s="5"/>
      <c r="AE50" s="5"/>
      <c r="AF50" s="5"/>
    </row>
    <row r="51" spans="1:32" ht="21" customHeight="1">
      <c r="A51" s="5" t="s">
        <v>1216</v>
      </c>
      <c r="B51" s="5" t="s">
        <v>1339</v>
      </c>
      <c r="C51" s="5" t="str">
        <f t="shared" ca="1" si="0"/>
        <v>上海</v>
      </c>
      <c r="D51" s="5" t="str">
        <f t="shared" ca="1" si="10"/>
        <v>龙岗区  </v>
      </c>
      <c r="E51" s="5" t="s">
        <v>22756</v>
      </c>
      <c r="F51" s="5" t="s">
        <v>1341</v>
      </c>
      <c r="G51" s="7">
        <v>4.5</v>
      </c>
      <c r="H51" s="7">
        <v>6</v>
      </c>
      <c r="I51" s="5" t="s">
        <v>272</v>
      </c>
      <c r="J51" s="5" t="s">
        <v>31</v>
      </c>
      <c r="K51" s="5" t="s">
        <v>484</v>
      </c>
      <c r="L51" s="9" t="s">
        <v>47</v>
      </c>
      <c r="M51" s="5" t="s">
        <v>1346</v>
      </c>
      <c r="N51" s="5" t="s">
        <v>53</v>
      </c>
      <c r="O51" s="5" t="s">
        <v>55</v>
      </c>
      <c r="P51" s="5" t="b">
        <f t="shared" ca="1" si="9"/>
        <v>1</v>
      </c>
      <c r="Q51" s="5" t="b">
        <f t="shared" ca="1" si="3"/>
        <v>1</v>
      </c>
      <c r="R51" s="5"/>
      <c r="S51" s="5"/>
      <c r="T51" s="5"/>
      <c r="U51" s="5"/>
      <c r="V51" s="5"/>
      <c r="W51" s="5"/>
      <c r="X51" s="5"/>
      <c r="Y51" s="5"/>
      <c r="Z51" s="5"/>
      <c r="AA51" s="5"/>
      <c r="AB51" s="5"/>
      <c r="AC51" s="5"/>
      <c r="AD51" s="5"/>
      <c r="AE51" s="5"/>
      <c r="AF51" s="5"/>
    </row>
    <row r="52" spans="1:32" ht="21" customHeight="1">
      <c r="A52" s="5" t="s">
        <v>1491</v>
      </c>
      <c r="B52" s="5" t="s">
        <v>1492</v>
      </c>
      <c r="C52" s="5" t="str">
        <f t="shared" ca="1" si="0"/>
        <v>上海</v>
      </c>
      <c r="D52" s="5" t="str">
        <f t="shared" ca="1" si="10"/>
        <v>龙岗区  </v>
      </c>
      <c r="E52" s="5" t="s">
        <v>22766</v>
      </c>
      <c r="F52" s="5" t="s">
        <v>45</v>
      </c>
      <c r="G52" s="7">
        <v>4.5</v>
      </c>
      <c r="H52" s="7">
        <v>6</v>
      </c>
      <c r="I52" s="5" t="s">
        <v>272</v>
      </c>
      <c r="J52" s="5" t="s">
        <v>108</v>
      </c>
      <c r="K52" s="5" t="s">
        <v>57</v>
      </c>
      <c r="L52" s="9" t="s">
        <v>47</v>
      </c>
      <c r="M52" s="5" t="s">
        <v>1495</v>
      </c>
      <c r="N52" s="5" t="s">
        <v>100</v>
      </c>
      <c r="O52" s="5" t="s">
        <v>89</v>
      </c>
      <c r="P52" s="5" t="b">
        <f t="shared" ca="1" si="9"/>
        <v>1</v>
      </c>
      <c r="Q52" s="5" t="b">
        <f t="shared" ca="1" si="3"/>
        <v>1</v>
      </c>
      <c r="R52" s="5"/>
      <c r="S52" s="5"/>
      <c r="T52" s="5"/>
      <c r="U52" s="5"/>
      <c r="V52" s="5"/>
      <c r="W52" s="5"/>
      <c r="X52" s="5"/>
      <c r="Y52" s="5"/>
      <c r="Z52" s="5"/>
      <c r="AA52" s="5"/>
      <c r="AB52" s="5"/>
      <c r="AC52" s="5"/>
      <c r="AD52" s="5"/>
      <c r="AE52" s="5"/>
      <c r="AF52" s="5"/>
    </row>
    <row r="53" spans="1:32" ht="21" customHeight="1">
      <c r="A53" s="5" t="s">
        <v>22769</v>
      </c>
      <c r="B53" s="5" t="s">
        <v>22770</v>
      </c>
      <c r="C53" s="5" t="str">
        <f t="shared" ca="1" si="0"/>
        <v>上海</v>
      </c>
      <c r="D53" s="5" t="str">
        <f t="shared" ca="1" si="10"/>
        <v>龙岗区  </v>
      </c>
      <c r="E53" s="5" t="s">
        <v>22772</v>
      </c>
      <c r="F53" s="5" t="s">
        <v>29</v>
      </c>
      <c r="G53" s="7">
        <v>4.5</v>
      </c>
      <c r="H53" s="7">
        <v>6</v>
      </c>
      <c r="I53" s="5" t="s">
        <v>272</v>
      </c>
      <c r="J53" s="5" t="s">
        <v>31</v>
      </c>
      <c r="K53" s="5" t="s">
        <v>1053</v>
      </c>
      <c r="L53" s="5" t="s">
        <v>22775</v>
      </c>
      <c r="M53" s="5" t="s">
        <v>22776</v>
      </c>
      <c r="N53" s="5" t="s">
        <v>53</v>
      </c>
      <c r="O53" s="5" t="s">
        <v>55</v>
      </c>
      <c r="P53" s="5" t="b">
        <f t="shared" ca="1" si="9"/>
        <v>1</v>
      </c>
      <c r="Q53" s="5" t="b">
        <f t="shared" ca="1" si="3"/>
        <v>1</v>
      </c>
      <c r="R53" s="5"/>
      <c r="S53" s="5"/>
      <c r="T53" s="5"/>
      <c r="U53" s="5"/>
      <c r="V53" s="5"/>
      <c r="W53" s="5"/>
      <c r="X53" s="5"/>
      <c r="Y53" s="5"/>
      <c r="Z53" s="5"/>
      <c r="AA53" s="5"/>
      <c r="AB53" s="5"/>
      <c r="AC53" s="5"/>
      <c r="AD53" s="5"/>
      <c r="AE53" s="5"/>
      <c r="AF53" s="5"/>
    </row>
    <row r="54" spans="1:32" ht="21" customHeight="1">
      <c r="A54" s="5" t="s">
        <v>22780</v>
      </c>
      <c r="B54" s="5" t="s">
        <v>22781</v>
      </c>
      <c r="C54" s="5" t="str">
        <f t="shared" ca="1" si="0"/>
        <v>上海</v>
      </c>
      <c r="D54" s="5" t="str">
        <f t="shared" ca="1" si="10"/>
        <v>龙岗区  </v>
      </c>
      <c r="E54" s="5" t="s">
        <v>22785</v>
      </c>
      <c r="F54" s="5" t="s">
        <v>29</v>
      </c>
      <c r="G54" s="7">
        <v>4.5</v>
      </c>
      <c r="H54" s="7">
        <v>6</v>
      </c>
      <c r="I54" s="5" t="s">
        <v>272</v>
      </c>
      <c r="J54" s="5" t="s">
        <v>125</v>
      </c>
      <c r="K54" s="5" t="s">
        <v>22786</v>
      </c>
      <c r="L54" s="5" t="s">
        <v>425</v>
      </c>
      <c r="M54" s="9" t="s">
        <v>47</v>
      </c>
      <c r="N54" s="5" t="s">
        <v>53</v>
      </c>
      <c r="O54" s="5" t="s">
        <v>55</v>
      </c>
      <c r="P54" s="5"/>
      <c r="Q54" s="5" t="b">
        <f t="shared" ca="1" si="3"/>
        <v>1</v>
      </c>
      <c r="R54" s="5"/>
      <c r="S54" s="5"/>
      <c r="T54" s="5"/>
      <c r="U54" s="5"/>
      <c r="V54" s="5"/>
      <c r="W54" s="5"/>
      <c r="X54" s="5"/>
      <c r="Y54" s="5"/>
      <c r="Z54" s="5"/>
      <c r="AA54" s="5"/>
      <c r="AB54" s="5"/>
      <c r="AC54" s="5"/>
      <c r="AD54" s="5"/>
      <c r="AE54" s="5"/>
      <c r="AF54" s="5"/>
    </row>
    <row r="55" spans="1:32" ht="21" customHeight="1">
      <c r="A55" s="5" t="s">
        <v>20275</v>
      </c>
      <c r="B55" s="5" t="s">
        <v>6023</v>
      </c>
      <c r="C55" s="5" t="str">
        <f t="shared" ca="1" si="0"/>
        <v>上海</v>
      </c>
      <c r="D55" s="9" t="s">
        <v>47</v>
      </c>
      <c r="E55" s="5" t="s">
        <v>22791</v>
      </c>
      <c r="F55" s="5" t="s">
        <v>29</v>
      </c>
      <c r="G55" s="7">
        <v>4.5</v>
      </c>
      <c r="H55" s="7">
        <v>6</v>
      </c>
      <c r="I55" s="5" t="s">
        <v>272</v>
      </c>
      <c r="J55" s="7" t="s">
        <v>24</v>
      </c>
      <c r="K55" s="5" t="s">
        <v>110</v>
      </c>
      <c r="L55" s="9" t="s">
        <v>47</v>
      </c>
      <c r="M55" s="5" t="s">
        <v>22793</v>
      </c>
      <c r="N55" s="5" t="s">
        <v>1599</v>
      </c>
      <c r="O55" s="5" t="s">
        <v>237</v>
      </c>
      <c r="P55" s="5" t="b">
        <f t="shared" ref="P55:P115" ca="1" si="11">IFERROR(__xludf.DUMMYFUNCTION("REGEXMATCH(A55,""前端|设计|(?i)html|(?i)css"")"),FALSE)</f>
        <v>0</v>
      </c>
      <c r="Q55" s="5" t="b">
        <f t="shared" ca="1" si="3"/>
        <v>1</v>
      </c>
      <c r="R55" s="5"/>
      <c r="S55" s="5"/>
      <c r="T55" s="5"/>
      <c r="U55" s="5"/>
      <c r="V55" s="5"/>
      <c r="W55" s="5"/>
      <c r="X55" s="5"/>
      <c r="Y55" s="5"/>
      <c r="Z55" s="5"/>
      <c r="AA55" s="5"/>
      <c r="AB55" s="5"/>
      <c r="AC55" s="5"/>
      <c r="AD55" s="5"/>
      <c r="AE55" s="5"/>
      <c r="AF55" s="5"/>
    </row>
    <row r="56" spans="1:32" ht="21" customHeight="1">
      <c r="A56" s="5" t="s">
        <v>22799</v>
      </c>
      <c r="B56" s="5" t="s">
        <v>7710</v>
      </c>
      <c r="C56" s="5" t="str">
        <f t="shared" ca="1" si="0"/>
        <v>上海</v>
      </c>
      <c r="D56" s="5" t="str">
        <f t="shared" ref="D56:D57" ca="1" si="12">IFERROR(__xludf.DUMMYFUNCTION("REGEXEXTRACT(E56,""-(\S+)"")"),"越秀区  ")</f>
        <v>越秀区  </v>
      </c>
      <c r="E56" s="5" t="s">
        <v>22482</v>
      </c>
      <c r="F56" s="5" t="s">
        <v>29</v>
      </c>
      <c r="G56" s="7">
        <v>4.5</v>
      </c>
      <c r="H56" s="7">
        <v>6</v>
      </c>
      <c r="I56" s="5" t="s">
        <v>272</v>
      </c>
      <c r="J56" s="5" t="s">
        <v>125</v>
      </c>
      <c r="K56" s="5" t="s">
        <v>2106</v>
      </c>
      <c r="L56" s="5" t="s">
        <v>22803</v>
      </c>
      <c r="M56" s="5" t="s">
        <v>22805</v>
      </c>
      <c r="N56" s="5" t="s">
        <v>42</v>
      </c>
      <c r="O56" s="5" t="s">
        <v>55</v>
      </c>
      <c r="P56" s="5" t="b">
        <f t="shared" ca="1" si="11"/>
        <v>0</v>
      </c>
      <c r="Q56" s="5" t="b">
        <f t="shared" ca="1" si="3"/>
        <v>1</v>
      </c>
      <c r="R56" s="5"/>
      <c r="S56" s="5"/>
      <c r="T56" s="5"/>
      <c r="U56" s="5"/>
      <c r="V56" s="5"/>
      <c r="W56" s="5"/>
      <c r="X56" s="5"/>
      <c r="Y56" s="5"/>
      <c r="Z56" s="5"/>
      <c r="AA56" s="5"/>
      <c r="AB56" s="5"/>
      <c r="AC56" s="5"/>
      <c r="AD56" s="5"/>
      <c r="AE56" s="5"/>
      <c r="AF56" s="5"/>
    </row>
    <row r="57" spans="1:32" ht="21" customHeight="1">
      <c r="A57" s="5" t="s">
        <v>7132</v>
      </c>
      <c r="B57" s="5" t="s">
        <v>22809</v>
      </c>
      <c r="C57" s="5" t="str">
        <f t="shared" ca="1" si="0"/>
        <v>上海</v>
      </c>
      <c r="D57" s="5" t="str">
        <f t="shared" ca="1" si="12"/>
        <v>越秀区  </v>
      </c>
      <c r="E57" s="5" t="s">
        <v>22354</v>
      </c>
      <c r="F57" s="5" t="s">
        <v>45</v>
      </c>
      <c r="G57" s="7">
        <v>4.5</v>
      </c>
      <c r="H57" s="7">
        <v>6</v>
      </c>
      <c r="I57" s="5" t="s">
        <v>272</v>
      </c>
      <c r="J57" s="5" t="s">
        <v>31</v>
      </c>
      <c r="K57" s="5" t="s">
        <v>48</v>
      </c>
      <c r="L57" s="5" t="s">
        <v>22812</v>
      </c>
      <c r="M57" s="5" t="s">
        <v>22813</v>
      </c>
      <c r="N57" s="5" t="s">
        <v>53</v>
      </c>
      <c r="O57" s="5" t="s">
        <v>55</v>
      </c>
      <c r="P57" s="5" t="b">
        <f t="shared" ca="1" si="11"/>
        <v>0</v>
      </c>
      <c r="Q57" s="5" t="b">
        <f t="shared" ca="1" si="3"/>
        <v>1</v>
      </c>
      <c r="R57" s="5"/>
      <c r="S57" s="5"/>
      <c r="T57" s="5"/>
      <c r="U57" s="5"/>
      <c r="V57" s="5"/>
      <c r="W57" s="5"/>
      <c r="X57" s="5"/>
      <c r="Y57" s="5"/>
      <c r="Z57" s="5"/>
      <c r="AA57" s="5"/>
      <c r="AB57" s="5"/>
      <c r="AC57" s="5"/>
      <c r="AD57" s="5"/>
      <c r="AE57" s="5"/>
      <c r="AF57" s="5"/>
    </row>
    <row r="58" spans="1:32" ht="21" customHeight="1">
      <c r="A58" s="5" t="s">
        <v>1148</v>
      </c>
      <c r="B58" s="5" t="s">
        <v>1149</v>
      </c>
      <c r="C58" s="5" t="str">
        <f t="shared" ca="1" si="0"/>
        <v>上海</v>
      </c>
      <c r="D58" s="9" t="s">
        <v>47</v>
      </c>
      <c r="E58" s="5" t="s">
        <v>22413</v>
      </c>
      <c r="F58" s="5" t="s">
        <v>45</v>
      </c>
      <c r="G58" s="7">
        <v>4.5</v>
      </c>
      <c r="H58" s="7">
        <v>6</v>
      </c>
      <c r="I58" s="5" t="s">
        <v>272</v>
      </c>
      <c r="J58" s="7" t="s">
        <v>24</v>
      </c>
      <c r="K58" s="5" t="s">
        <v>1152</v>
      </c>
      <c r="L58" s="5" t="s">
        <v>1153</v>
      </c>
      <c r="M58" s="5" t="s">
        <v>1156</v>
      </c>
      <c r="N58" s="5" t="s">
        <v>37</v>
      </c>
      <c r="O58" s="5" t="s">
        <v>237</v>
      </c>
      <c r="P58" s="5" t="b">
        <f t="shared" ca="1" si="11"/>
        <v>0</v>
      </c>
      <c r="Q58" s="5" t="b">
        <f t="shared" ca="1" si="3"/>
        <v>1</v>
      </c>
      <c r="R58" s="5"/>
      <c r="S58" s="5"/>
      <c r="T58" s="5"/>
      <c r="U58" s="5"/>
      <c r="V58" s="5"/>
      <c r="W58" s="5"/>
      <c r="X58" s="5"/>
      <c r="Y58" s="5"/>
      <c r="Z58" s="5"/>
      <c r="AA58" s="5"/>
      <c r="AB58" s="5"/>
      <c r="AC58" s="5"/>
      <c r="AD58" s="5"/>
      <c r="AE58" s="5"/>
      <c r="AF58" s="5"/>
    </row>
    <row r="59" spans="1:32" ht="21" customHeight="1">
      <c r="A59" s="5" t="s">
        <v>22820</v>
      </c>
      <c r="B59" s="5" t="s">
        <v>22821</v>
      </c>
      <c r="C59" s="5" t="str">
        <f t="shared" ca="1" si="0"/>
        <v>上海</v>
      </c>
      <c r="D59" s="5" t="str">
        <f t="shared" ref="D59:D63" ca="1" si="13">IFERROR(__xludf.DUMMYFUNCTION("REGEXEXTRACT(E59,""-(\S+)"")"),"花都区  ")</f>
        <v>花都区  </v>
      </c>
      <c r="E59" s="5" t="s">
        <v>22830</v>
      </c>
      <c r="F59" s="5" t="s">
        <v>29</v>
      </c>
      <c r="G59" s="7">
        <v>4.5</v>
      </c>
      <c r="H59" s="7">
        <v>6</v>
      </c>
      <c r="I59" s="5" t="s">
        <v>272</v>
      </c>
      <c r="J59" s="5" t="s">
        <v>31</v>
      </c>
      <c r="K59" s="5" t="s">
        <v>76</v>
      </c>
      <c r="L59" s="5" t="s">
        <v>22832</v>
      </c>
      <c r="M59" s="5" t="s">
        <v>22833</v>
      </c>
      <c r="N59" s="5" t="s">
        <v>53</v>
      </c>
      <c r="O59" s="5" t="s">
        <v>55</v>
      </c>
      <c r="P59" s="5" t="b">
        <f t="shared" ca="1" si="11"/>
        <v>0</v>
      </c>
      <c r="Q59" s="5" t="b">
        <f t="shared" ca="1" si="3"/>
        <v>1</v>
      </c>
      <c r="R59" s="5"/>
      <c r="S59" s="5"/>
      <c r="T59" s="5"/>
      <c r="U59" s="5"/>
      <c r="V59" s="5"/>
      <c r="W59" s="5"/>
      <c r="X59" s="5"/>
      <c r="Y59" s="5"/>
      <c r="Z59" s="5"/>
      <c r="AA59" s="5"/>
      <c r="AB59" s="5"/>
      <c r="AC59" s="5"/>
      <c r="AD59" s="5"/>
      <c r="AE59" s="5"/>
      <c r="AF59" s="5"/>
    </row>
    <row r="60" spans="1:32" ht="21" customHeight="1">
      <c r="A60" s="5" t="s">
        <v>1216</v>
      </c>
      <c r="B60" s="5" t="s">
        <v>1218</v>
      </c>
      <c r="C60" s="5" t="str">
        <f t="shared" ca="1" si="0"/>
        <v>上海</v>
      </c>
      <c r="D60" s="5" t="str">
        <f t="shared" ca="1" si="13"/>
        <v>花都区  </v>
      </c>
      <c r="E60" s="5" t="s">
        <v>22354</v>
      </c>
      <c r="F60" s="5" t="s">
        <v>29</v>
      </c>
      <c r="G60" s="7">
        <v>4.5</v>
      </c>
      <c r="H60" s="7">
        <v>6</v>
      </c>
      <c r="I60" s="5" t="s">
        <v>272</v>
      </c>
      <c r="J60" s="5" t="s">
        <v>31</v>
      </c>
      <c r="K60" s="5" t="s">
        <v>57</v>
      </c>
      <c r="L60" s="9" t="s">
        <v>47</v>
      </c>
      <c r="M60" s="5" t="s">
        <v>1221</v>
      </c>
      <c r="N60" s="5" t="s">
        <v>100</v>
      </c>
      <c r="O60" s="5" t="s">
        <v>55</v>
      </c>
      <c r="P60" s="5" t="b">
        <f t="shared" ca="1" si="11"/>
        <v>0</v>
      </c>
      <c r="Q60" s="5" t="b">
        <f t="shared" ca="1" si="3"/>
        <v>1</v>
      </c>
      <c r="R60" s="5"/>
      <c r="S60" s="5"/>
      <c r="T60" s="5"/>
      <c r="U60" s="5"/>
      <c r="V60" s="5"/>
      <c r="W60" s="5"/>
      <c r="X60" s="5"/>
      <c r="Y60" s="5"/>
      <c r="Z60" s="5"/>
      <c r="AA60" s="5"/>
      <c r="AB60" s="5"/>
      <c r="AC60" s="5"/>
      <c r="AD60" s="5"/>
      <c r="AE60" s="5"/>
      <c r="AF60" s="5"/>
    </row>
    <row r="61" spans="1:32" ht="21" customHeight="1">
      <c r="A61" s="5" t="s">
        <v>396</v>
      </c>
      <c r="B61" s="5" t="s">
        <v>22852</v>
      </c>
      <c r="C61" s="5" t="str">
        <f t="shared" ca="1" si="0"/>
        <v>上海</v>
      </c>
      <c r="D61" s="5" t="str">
        <f t="shared" ca="1" si="13"/>
        <v>花都区  </v>
      </c>
      <c r="E61" s="5" t="s">
        <v>22510</v>
      </c>
      <c r="F61" s="5" t="s">
        <v>29</v>
      </c>
      <c r="G61" s="7">
        <v>4.5</v>
      </c>
      <c r="H61" s="7">
        <v>6</v>
      </c>
      <c r="I61" s="5" t="s">
        <v>272</v>
      </c>
      <c r="J61" s="5" t="s">
        <v>125</v>
      </c>
      <c r="K61" s="5" t="s">
        <v>57</v>
      </c>
      <c r="L61" s="5" t="s">
        <v>5638</v>
      </c>
      <c r="M61" s="5" t="s">
        <v>22856</v>
      </c>
      <c r="N61" s="5" t="s">
        <v>100</v>
      </c>
      <c r="O61" s="5" t="s">
        <v>55</v>
      </c>
      <c r="P61" s="5" t="b">
        <f t="shared" ca="1" si="11"/>
        <v>0</v>
      </c>
      <c r="Q61" s="5" t="b">
        <f t="shared" ca="1" si="3"/>
        <v>1</v>
      </c>
      <c r="R61" s="5"/>
      <c r="S61" s="5"/>
      <c r="T61" s="5"/>
      <c r="U61" s="5"/>
      <c r="V61" s="5"/>
      <c r="W61" s="5"/>
      <c r="X61" s="5"/>
      <c r="Y61" s="5"/>
      <c r="Z61" s="5"/>
      <c r="AA61" s="5"/>
      <c r="AB61" s="5"/>
      <c r="AC61" s="5"/>
      <c r="AD61" s="5"/>
      <c r="AE61" s="5"/>
      <c r="AF61" s="5"/>
    </row>
    <row r="62" spans="1:32" ht="21" customHeight="1">
      <c r="A62" s="5" t="s">
        <v>22859</v>
      </c>
      <c r="B62" s="5" t="s">
        <v>7922</v>
      </c>
      <c r="C62" s="5" t="str">
        <f t="shared" ca="1" si="0"/>
        <v>上海</v>
      </c>
      <c r="D62" s="5" t="str">
        <f t="shared" ca="1" si="13"/>
        <v>花都区  </v>
      </c>
      <c r="E62" s="5" t="s">
        <v>22344</v>
      </c>
      <c r="F62" s="5" t="s">
        <v>29</v>
      </c>
      <c r="G62" s="7">
        <v>4.5</v>
      </c>
      <c r="H62" s="7">
        <v>7.5</v>
      </c>
      <c r="I62" s="5" t="s">
        <v>7924</v>
      </c>
      <c r="J62" s="7" t="s">
        <v>24</v>
      </c>
      <c r="K62" s="5" t="s">
        <v>3790</v>
      </c>
      <c r="L62" s="5" t="s">
        <v>7925</v>
      </c>
      <c r="M62" s="5" t="s">
        <v>22862</v>
      </c>
      <c r="N62" s="5" t="s">
        <v>53</v>
      </c>
      <c r="O62" s="5" t="s">
        <v>55</v>
      </c>
      <c r="P62" s="5" t="b">
        <f t="shared" ca="1" si="11"/>
        <v>0</v>
      </c>
      <c r="Q62" s="5" t="b">
        <f t="shared" ca="1" si="3"/>
        <v>1</v>
      </c>
      <c r="R62" s="5"/>
      <c r="S62" s="5"/>
      <c r="T62" s="5"/>
      <c r="U62" s="5"/>
      <c r="V62" s="5"/>
      <c r="W62" s="5"/>
      <c r="X62" s="5"/>
      <c r="Y62" s="5"/>
      <c r="Z62" s="5"/>
      <c r="AA62" s="5"/>
      <c r="AB62" s="5"/>
      <c r="AC62" s="5"/>
      <c r="AD62" s="5"/>
      <c r="AE62" s="5"/>
      <c r="AF62" s="5"/>
    </row>
    <row r="63" spans="1:32" ht="21" customHeight="1">
      <c r="A63" s="5" t="s">
        <v>9806</v>
      </c>
      <c r="B63" s="5" t="s">
        <v>9807</v>
      </c>
      <c r="C63" s="5" t="str">
        <f t="shared" ca="1" si="0"/>
        <v>上海</v>
      </c>
      <c r="D63" s="5" t="str">
        <f t="shared" ca="1" si="13"/>
        <v>花都区  </v>
      </c>
      <c r="E63" s="5" t="s">
        <v>22466</v>
      </c>
      <c r="F63" s="5" t="s">
        <v>29</v>
      </c>
      <c r="G63" s="7">
        <v>4.5</v>
      </c>
      <c r="H63" s="7">
        <v>6</v>
      </c>
      <c r="I63" s="5" t="s">
        <v>272</v>
      </c>
      <c r="J63" s="7" t="s">
        <v>24</v>
      </c>
      <c r="K63" s="5" t="s">
        <v>9808</v>
      </c>
      <c r="L63" s="5" t="s">
        <v>9810</v>
      </c>
      <c r="M63" s="5" t="s">
        <v>9811</v>
      </c>
      <c r="N63" s="5" t="s">
        <v>100</v>
      </c>
      <c r="O63" s="5" t="s">
        <v>55</v>
      </c>
      <c r="P63" s="5" t="b">
        <f t="shared" ca="1" si="11"/>
        <v>0</v>
      </c>
      <c r="Q63" s="5" t="b">
        <f t="shared" ca="1" si="3"/>
        <v>1</v>
      </c>
      <c r="R63" s="5"/>
      <c r="S63" s="5"/>
      <c r="T63" s="5"/>
      <c r="U63" s="5"/>
      <c r="V63" s="5"/>
      <c r="W63" s="5"/>
      <c r="X63" s="5"/>
      <c r="Y63" s="5"/>
      <c r="Z63" s="5"/>
      <c r="AA63" s="5"/>
      <c r="AB63" s="5"/>
      <c r="AC63" s="5"/>
      <c r="AD63" s="5"/>
      <c r="AE63" s="5"/>
      <c r="AF63" s="5"/>
    </row>
    <row r="64" spans="1:32" ht="21" customHeight="1">
      <c r="A64" s="5" t="s">
        <v>1265</v>
      </c>
      <c r="B64" s="5" t="s">
        <v>1266</v>
      </c>
      <c r="C64" s="5" t="str">
        <f t="shared" ca="1" si="0"/>
        <v>上海</v>
      </c>
      <c r="D64" s="9" t="s">
        <v>47</v>
      </c>
      <c r="E64" s="5" t="s">
        <v>22413</v>
      </c>
      <c r="F64" s="5" t="s">
        <v>29</v>
      </c>
      <c r="G64" s="7">
        <v>4.5</v>
      </c>
      <c r="H64" s="7">
        <v>6</v>
      </c>
      <c r="I64" s="5" t="s">
        <v>272</v>
      </c>
      <c r="J64" s="5" t="s">
        <v>125</v>
      </c>
      <c r="K64" s="5" t="s">
        <v>1270</v>
      </c>
      <c r="L64" s="5" t="s">
        <v>1273</v>
      </c>
      <c r="M64" s="5" t="s">
        <v>1274</v>
      </c>
      <c r="N64" s="5" t="s">
        <v>100</v>
      </c>
      <c r="O64" s="5" t="s">
        <v>55</v>
      </c>
      <c r="P64" s="5" t="b">
        <f t="shared" ca="1" si="11"/>
        <v>0</v>
      </c>
      <c r="Q64" s="5" t="b">
        <f t="shared" ca="1" si="3"/>
        <v>1</v>
      </c>
      <c r="R64" s="5"/>
      <c r="S64" s="5"/>
      <c r="T64" s="5"/>
      <c r="U64" s="5"/>
      <c r="V64" s="5"/>
      <c r="W64" s="5"/>
      <c r="X64" s="5"/>
      <c r="Y64" s="5"/>
      <c r="Z64" s="5"/>
      <c r="AA64" s="5"/>
      <c r="AB64" s="5"/>
      <c r="AC64" s="5"/>
      <c r="AD64" s="5"/>
      <c r="AE64" s="5"/>
      <c r="AF64" s="5"/>
    </row>
    <row r="65" spans="1:32" ht="21" customHeight="1">
      <c r="A65" s="5" t="s">
        <v>1318</v>
      </c>
      <c r="B65" s="5" t="s">
        <v>1319</v>
      </c>
      <c r="C65" s="5" t="str">
        <f t="shared" ca="1" si="0"/>
        <v>上海</v>
      </c>
      <c r="D65" s="9" t="s">
        <v>47</v>
      </c>
      <c r="E65" s="5" t="s">
        <v>22413</v>
      </c>
      <c r="F65" s="5" t="s">
        <v>651</v>
      </c>
      <c r="G65" s="7">
        <v>4.5</v>
      </c>
      <c r="H65" s="7">
        <v>8</v>
      </c>
      <c r="I65" s="5" t="s">
        <v>1172</v>
      </c>
      <c r="J65" s="5" t="s">
        <v>108</v>
      </c>
      <c r="K65" s="5" t="s">
        <v>68</v>
      </c>
      <c r="L65" s="9" t="s">
        <v>47</v>
      </c>
      <c r="M65" s="5" t="s">
        <v>1323</v>
      </c>
      <c r="N65" s="5" t="s">
        <v>42</v>
      </c>
      <c r="O65" s="5" t="s">
        <v>55</v>
      </c>
      <c r="P65" s="5" t="b">
        <f t="shared" ca="1" si="11"/>
        <v>0</v>
      </c>
      <c r="Q65" s="5" t="b">
        <f t="shared" ca="1" si="3"/>
        <v>1</v>
      </c>
      <c r="R65" s="5"/>
      <c r="S65" s="5"/>
      <c r="T65" s="5"/>
      <c r="U65" s="5"/>
      <c r="V65" s="5"/>
      <c r="W65" s="5"/>
      <c r="X65" s="5"/>
      <c r="Y65" s="5"/>
      <c r="Z65" s="5"/>
      <c r="AA65" s="5"/>
      <c r="AB65" s="5"/>
      <c r="AC65" s="5"/>
      <c r="AD65" s="5"/>
      <c r="AE65" s="5"/>
      <c r="AF65" s="5"/>
    </row>
    <row r="66" spans="1:32" ht="21" customHeight="1">
      <c r="A66" s="5" t="s">
        <v>1291</v>
      </c>
      <c r="B66" s="5" t="s">
        <v>1292</v>
      </c>
      <c r="C66" s="5" t="str">
        <f t="shared" ca="1" si="0"/>
        <v>上海</v>
      </c>
      <c r="D66" s="5" t="str">
        <f ca="1">IFERROR(__xludf.DUMMYFUNCTION("REGEXEXTRACT(E66,""-(\S+)"")"),"天河区  ")</f>
        <v>天河区  </v>
      </c>
      <c r="E66" s="5" t="s">
        <v>22344</v>
      </c>
      <c r="F66" s="5" t="s">
        <v>29</v>
      </c>
      <c r="G66" s="7">
        <v>4.5</v>
      </c>
      <c r="H66" s="7">
        <v>6</v>
      </c>
      <c r="I66" s="5" t="s">
        <v>272</v>
      </c>
      <c r="J66" s="5" t="s">
        <v>125</v>
      </c>
      <c r="K66" s="5" t="s">
        <v>110</v>
      </c>
      <c r="L66" s="5" t="s">
        <v>1294</v>
      </c>
      <c r="M66" s="5" t="s">
        <v>1296</v>
      </c>
      <c r="N66" s="5" t="s">
        <v>100</v>
      </c>
      <c r="O66" s="5" t="s">
        <v>55</v>
      </c>
      <c r="P66" s="5" t="b">
        <f t="shared" ca="1" si="11"/>
        <v>0</v>
      </c>
      <c r="Q66" s="5" t="b">
        <f t="shared" ca="1" si="3"/>
        <v>1</v>
      </c>
      <c r="R66" s="5"/>
      <c r="S66" s="5"/>
      <c r="T66" s="5"/>
      <c r="U66" s="5"/>
      <c r="V66" s="5"/>
      <c r="W66" s="5"/>
      <c r="X66" s="5"/>
      <c r="Y66" s="5"/>
      <c r="Z66" s="5"/>
      <c r="AA66" s="5"/>
      <c r="AB66" s="5"/>
      <c r="AC66" s="5"/>
      <c r="AD66" s="5"/>
      <c r="AE66" s="5"/>
      <c r="AF66" s="5"/>
    </row>
    <row r="67" spans="1:32" ht="21" customHeight="1">
      <c r="A67" s="5" t="s">
        <v>2279</v>
      </c>
      <c r="B67" s="5" t="s">
        <v>11958</v>
      </c>
      <c r="C67" s="5" t="str">
        <f t="shared" ca="1" si="0"/>
        <v>上海</v>
      </c>
      <c r="D67" s="9" t="s">
        <v>47</v>
      </c>
      <c r="E67" s="5" t="s">
        <v>22413</v>
      </c>
      <c r="F67" s="5" t="s">
        <v>29</v>
      </c>
      <c r="G67" s="7">
        <v>4.5</v>
      </c>
      <c r="H67" s="7">
        <v>6</v>
      </c>
      <c r="I67" s="5" t="s">
        <v>272</v>
      </c>
      <c r="J67" s="5" t="s">
        <v>125</v>
      </c>
      <c r="K67" s="5" t="s">
        <v>76</v>
      </c>
      <c r="L67" s="5" t="s">
        <v>11961</v>
      </c>
      <c r="M67" s="5" t="s">
        <v>22904</v>
      </c>
      <c r="N67" s="5" t="s">
        <v>53</v>
      </c>
      <c r="O67" s="5" t="s">
        <v>55</v>
      </c>
      <c r="P67" s="5" t="b">
        <f t="shared" ca="1" si="11"/>
        <v>0</v>
      </c>
      <c r="Q67" s="5" t="b">
        <f t="shared" ca="1" si="3"/>
        <v>1</v>
      </c>
      <c r="R67" s="5"/>
      <c r="S67" s="5"/>
      <c r="T67" s="5"/>
      <c r="U67" s="5"/>
      <c r="V67" s="5"/>
      <c r="W67" s="5"/>
      <c r="X67" s="5"/>
      <c r="Y67" s="5"/>
      <c r="Z67" s="5"/>
      <c r="AA67" s="5"/>
      <c r="AB67" s="5"/>
      <c r="AC67" s="5"/>
      <c r="AD67" s="5"/>
      <c r="AE67" s="5"/>
      <c r="AF67" s="5"/>
    </row>
    <row r="68" spans="1:32" ht="21" customHeight="1">
      <c r="A68" s="5" t="s">
        <v>22911</v>
      </c>
      <c r="B68" s="5" t="s">
        <v>22912</v>
      </c>
      <c r="C68" s="5" t="str">
        <f t="shared" ca="1" si="0"/>
        <v>上海</v>
      </c>
      <c r="D68" s="5" t="str">
        <f t="shared" ref="D68:D70" ca="1" si="14">IFERROR(__xludf.DUMMYFUNCTION("REGEXEXTRACT(E68,""-(\S+)"")"),"番禺区  ")</f>
        <v>番禺区  </v>
      </c>
      <c r="E68" s="5" t="s">
        <v>22510</v>
      </c>
      <c r="F68" s="5" t="s">
        <v>29</v>
      </c>
      <c r="G68" s="7">
        <v>4.5</v>
      </c>
      <c r="H68" s="7">
        <v>6</v>
      </c>
      <c r="I68" s="5" t="s">
        <v>272</v>
      </c>
      <c r="J68" s="5" t="s">
        <v>31</v>
      </c>
      <c r="K68" s="5" t="s">
        <v>8459</v>
      </c>
      <c r="L68" s="5" t="s">
        <v>22918</v>
      </c>
      <c r="M68" s="5" t="s">
        <v>22919</v>
      </c>
      <c r="N68" s="5" t="s">
        <v>53</v>
      </c>
      <c r="O68" s="5" t="s">
        <v>55</v>
      </c>
      <c r="P68" s="5" t="b">
        <f t="shared" ca="1" si="11"/>
        <v>0</v>
      </c>
      <c r="Q68" s="5" t="b">
        <f t="shared" ca="1" si="3"/>
        <v>1</v>
      </c>
      <c r="R68" s="5"/>
      <c r="S68" s="5"/>
      <c r="T68" s="5"/>
      <c r="U68" s="5"/>
      <c r="V68" s="5"/>
      <c r="W68" s="5"/>
      <c r="X68" s="5"/>
      <c r="Y68" s="5"/>
      <c r="Z68" s="5"/>
      <c r="AA68" s="5"/>
      <c r="AB68" s="5"/>
      <c r="AC68" s="5"/>
      <c r="AD68" s="5"/>
      <c r="AE68" s="5"/>
      <c r="AF68" s="5"/>
    </row>
    <row r="69" spans="1:32" ht="21" customHeight="1">
      <c r="A69" s="5" t="s">
        <v>1433</v>
      </c>
      <c r="B69" s="5" t="s">
        <v>1434</v>
      </c>
      <c r="C69" s="5" t="str">
        <f t="shared" ca="1" si="0"/>
        <v>上海</v>
      </c>
      <c r="D69" s="5" t="str">
        <f t="shared" ca="1" si="14"/>
        <v>番禺区  </v>
      </c>
      <c r="E69" s="5" t="s">
        <v>22510</v>
      </c>
      <c r="F69" s="5" t="s">
        <v>29</v>
      </c>
      <c r="G69" s="7">
        <v>4.5</v>
      </c>
      <c r="H69" s="7">
        <v>6</v>
      </c>
      <c r="I69" s="5" t="s">
        <v>272</v>
      </c>
      <c r="J69" s="5" t="s">
        <v>125</v>
      </c>
      <c r="K69" s="5" t="s">
        <v>1437</v>
      </c>
      <c r="L69" s="5" t="s">
        <v>1438</v>
      </c>
      <c r="M69" s="5" t="s">
        <v>1441</v>
      </c>
      <c r="N69" s="5" t="s">
        <v>53</v>
      </c>
      <c r="O69" s="5" t="s">
        <v>55</v>
      </c>
      <c r="P69" s="5" t="b">
        <f t="shared" ca="1" si="11"/>
        <v>0</v>
      </c>
      <c r="Q69" s="5" t="b">
        <f t="shared" ca="1" si="3"/>
        <v>1</v>
      </c>
      <c r="R69" s="5"/>
      <c r="S69" s="5"/>
      <c r="T69" s="5"/>
      <c r="U69" s="5"/>
      <c r="V69" s="5"/>
      <c r="W69" s="5"/>
      <c r="X69" s="5"/>
      <c r="Y69" s="5"/>
      <c r="Z69" s="5"/>
      <c r="AA69" s="5"/>
      <c r="AB69" s="5"/>
      <c r="AC69" s="5"/>
      <c r="AD69" s="5"/>
      <c r="AE69" s="5"/>
      <c r="AF69" s="5"/>
    </row>
    <row r="70" spans="1:32" ht="21" customHeight="1">
      <c r="A70" s="5" t="s">
        <v>22930</v>
      </c>
      <c r="B70" s="5" t="s">
        <v>8222</v>
      </c>
      <c r="C70" s="5" t="str">
        <f t="shared" ca="1" si="0"/>
        <v>上海</v>
      </c>
      <c r="D70" s="5" t="str">
        <f t="shared" ca="1" si="14"/>
        <v>番禺区  </v>
      </c>
      <c r="E70" s="5" t="s">
        <v>22344</v>
      </c>
      <c r="F70" s="5" t="s">
        <v>29</v>
      </c>
      <c r="G70" s="7">
        <v>4.5</v>
      </c>
      <c r="H70" s="7">
        <v>8</v>
      </c>
      <c r="I70" s="5" t="s">
        <v>1172</v>
      </c>
      <c r="J70" s="5" t="s">
        <v>125</v>
      </c>
      <c r="K70" s="5" t="s">
        <v>57</v>
      </c>
      <c r="L70" s="5" t="s">
        <v>22941</v>
      </c>
      <c r="M70" s="5" t="s">
        <v>22942</v>
      </c>
      <c r="N70" s="9" t="s">
        <v>47</v>
      </c>
      <c r="O70" s="5" t="s">
        <v>55</v>
      </c>
      <c r="P70" s="5" t="b">
        <f t="shared" ca="1" si="11"/>
        <v>0</v>
      </c>
      <c r="Q70" s="5" t="b">
        <f t="shared" ca="1" si="3"/>
        <v>1</v>
      </c>
      <c r="R70" s="5"/>
      <c r="S70" s="5"/>
      <c r="T70" s="5"/>
      <c r="U70" s="5"/>
      <c r="V70" s="5"/>
      <c r="W70" s="5"/>
      <c r="X70" s="5"/>
      <c r="Y70" s="5"/>
      <c r="Z70" s="5"/>
      <c r="AA70" s="5"/>
      <c r="AB70" s="5"/>
      <c r="AC70" s="5"/>
      <c r="AD70" s="5"/>
      <c r="AE70" s="5"/>
      <c r="AF70" s="5"/>
    </row>
    <row r="71" spans="1:32" ht="21" customHeight="1">
      <c r="A71" s="5" t="s">
        <v>1388</v>
      </c>
      <c r="B71" s="5" t="s">
        <v>1389</v>
      </c>
      <c r="C71" s="5" t="str">
        <f t="shared" ca="1" si="0"/>
        <v>上海</v>
      </c>
      <c r="D71" s="9" t="s">
        <v>47</v>
      </c>
      <c r="E71" s="5" t="s">
        <v>22413</v>
      </c>
      <c r="F71" s="5" t="s">
        <v>29</v>
      </c>
      <c r="G71" s="7">
        <v>4.5</v>
      </c>
      <c r="H71" s="7">
        <v>6</v>
      </c>
      <c r="I71" s="5" t="s">
        <v>272</v>
      </c>
      <c r="J71" s="5" t="s">
        <v>31</v>
      </c>
      <c r="K71" s="5" t="s">
        <v>817</v>
      </c>
      <c r="L71" s="5" t="s">
        <v>1391</v>
      </c>
      <c r="M71" s="5" t="s">
        <v>1394</v>
      </c>
      <c r="N71" s="5" t="s">
        <v>53</v>
      </c>
      <c r="O71" s="5" t="s">
        <v>55</v>
      </c>
      <c r="P71" s="5" t="b">
        <f t="shared" ca="1" si="11"/>
        <v>0</v>
      </c>
      <c r="Q71" s="5" t="b">
        <f t="shared" ca="1" si="3"/>
        <v>1</v>
      </c>
      <c r="R71" s="5"/>
      <c r="S71" s="5"/>
      <c r="T71" s="5"/>
      <c r="U71" s="5"/>
      <c r="V71" s="5"/>
      <c r="W71" s="5"/>
      <c r="X71" s="5"/>
      <c r="Y71" s="5"/>
      <c r="Z71" s="5"/>
      <c r="AA71" s="5"/>
      <c r="AB71" s="5"/>
      <c r="AC71" s="5"/>
      <c r="AD71" s="5"/>
      <c r="AE71" s="5"/>
      <c r="AF71" s="5"/>
    </row>
    <row r="72" spans="1:32" ht="21" customHeight="1">
      <c r="A72" s="5" t="s">
        <v>22960</v>
      </c>
      <c r="B72" s="5" t="s">
        <v>22961</v>
      </c>
      <c r="C72" s="5" t="str">
        <f t="shared" ca="1" si="0"/>
        <v>上海</v>
      </c>
      <c r="D72" s="5" t="str">
        <f t="shared" ref="D72:D74" ca="1" si="15">IFERROR(__xludf.DUMMYFUNCTION("REGEXEXTRACT(E72,""-(\S+)"")"),"越秀区  ")</f>
        <v>越秀区  </v>
      </c>
      <c r="E72" s="5" t="s">
        <v>22482</v>
      </c>
      <c r="F72" s="5" t="s">
        <v>29</v>
      </c>
      <c r="G72" s="7">
        <v>4.5</v>
      </c>
      <c r="H72" s="7">
        <v>6</v>
      </c>
      <c r="I72" s="5" t="s">
        <v>272</v>
      </c>
      <c r="J72" s="5" t="s">
        <v>31</v>
      </c>
      <c r="K72" s="5" t="s">
        <v>4577</v>
      </c>
      <c r="L72" s="5" t="s">
        <v>22965</v>
      </c>
      <c r="M72" s="5" t="s">
        <v>22966</v>
      </c>
      <c r="N72" s="5" t="s">
        <v>37</v>
      </c>
      <c r="O72" s="5" t="s">
        <v>237</v>
      </c>
      <c r="P72" s="5" t="b">
        <f t="shared" ca="1" si="11"/>
        <v>0</v>
      </c>
      <c r="Q72" s="5" t="b">
        <f t="shared" ca="1" si="3"/>
        <v>1</v>
      </c>
      <c r="R72" s="5"/>
      <c r="S72" s="5"/>
      <c r="T72" s="5"/>
      <c r="U72" s="5"/>
      <c r="V72" s="5"/>
      <c r="W72" s="5"/>
      <c r="X72" s="5"/>
      <c r="Y72" s="5"/>
      <c r="Z72" s="5"/>
      <c r="AA72" s="5"/>
      <c r="AB72" s="5"/>
      <c r="AC72" s="5"/>
      <c r="AD72" s="5"/>
      <c r="AE72" s="5"/>
      <c r="AF72" s="5"/>
    </row>
    <row r="73" spans="1:32" ht="21" customHeight="1">
      <c r="A73" s="5" t="s">
        <v>1457</v>
      </c>
      <c r="B73" s="5" t="s">
        <v>1458</v>
      </c>
      <c r="C73" s="5" t="str">
        <f t="shared" ca="1" si="0"/>
        <v>上海</v>
      </c>
      <c r="D73" s="5" t="str">
        <f t="shared" ca="1" si="15"/>
        <v>越秀区  </v>
      </c>
      <c r="E73" s="5" t="s">
        <v>22344</v>
      </c>
      <c r="F73" s="5" t="s">
        <v>45</v>
      </c>
      <c r="G73" s="7">
        <v>4.5</v>
      </c>
      <c r="H73" s="7">
        <v>6</v>
      </c>
      <c r="I73" s="5" t="s">
        <v>272</v>
      </c>
      <c r="J73" s="7" t="s">
        <v>24</v>
      </c>
      <c r="K73" s="5" t="s">
        <v>1463</v>
      </c>
      <c r="L73" s="5" t="s">
        <v>1464</v>
      </c>
      <c r="M73" s="5" t="s">
        <v>1466</v>
      </c>
      <c r="N73" s="5" t="s">
        <v>37</v>
      </c>
      <c r="O73" s="5" t="s">
        <v>55</v>
      </c>
      <c r="P73" s="5" t="b">
        <f t="shared" ca="1" si="11"/>
        <v>0</v>
      </c>
      <c r="Q73" s="5" t="b">
        <f t="shared" ca="1" si="3"/>
        <v>1</v>
      </c>
      <c r="R73" s="5"/>
      <c r="S73" s="5"/>
      <c r="T73" s="5"/>
      <c r="U73" s="5"/>
      <c r="V73" s="5"/>
      <c r="W73" s="5"/>
      <c r="X73" s="5"/>
      <c r="Y73" s="5"/>
      <c r="Z73" s="5"/>
      <c r="AA73" s="5"/>
      <c r="AB73" s="5"/>
      <c r="AC73" s="5"/>
      <c r="AD73" s="5"/>
      <c r="AE73" s="5"/>
      <c r="AF73" s="5"/>
    </row>
    <row r="74" spans="1:32" ht="21" customHeight="1">
      <c r="A74" s="5" t="s">
        <v>277</v>
      </c>
      <c r="B74" s="5" t="s">
        <v>7911</v>
      </c>
      <c r="C74" s="5" t="str">
        <f t="shared" ca="1" si="0"/>
        <v>上海</v>
      </c>
      <c r="D74" s="5" t="str">
        <f t="shared" ca="1" si="15"/>
        <v>越秀区  </v>
      </c>
      <c r="E74" s="5" t="s">
        <v>22337</v>
      </c>
      <c r="F74" s="5" t="s">
        <v>45</v>
      </c>
      <c r="G74" s="7">
        <v>4.5</v>
      </c>
      <c r="H74" s="7">
        <v>9</v>
      </c>
      <c r="I74" s="5" t="s">
        <v>7913</v>
      </c>
      <c r="J74" s="5" t="s">
        <v>125</v>
      </c>
      <c r="K74" s="5" t="s">
        <v>7915</v>
      </c>
      <c r="L74" s="5" t="s">
        <v>7916</v>
      </c>
      <c r="M74" s="5" t="s">
        <v>7917</v>
      </c>
      <c r="N74" s="5" t="s">
        <v>37</v>
      </c>
      <c r="O74" s="5" t="s">
        <v>44</v>
      </c>
      <c r="P74" s="5" t="b">
        <f t="shared" ca="1" si="11"/>
        <v>0</v>
      </c>
      <c r="Q74" s="5" t="b">
        <f t="shared" ca="1" si="3"/>
        <v>1</v>
      </c>
      <c r="R74" s="5"/>
      <c r="S74" s="5"/>
      <c r="T74" s="5"/>
      <c r="U74" s="5"/>
      <c r="V74" s="5"/>
      <c r="W74" s="5"/>
      <c r="X74" s="5"/>
      <c r="Y74" s="5"/>
      <c r="Z74" s="5"/>
      <c r="AA74" s="5"/>
      <c r="AB74" s="5"/>
      <c r="AC74" s="5"/>
      <c r="AD74" s="5"/>
      <c r="AE74" s="5"/>
      <c r="AF74" s="5"/>
    </row>
    <row r="75" spans="1:32" ht="21" customHeight="1">
      <c r="A75" s="5" t="s">
        <v>1457</v>
      </c>
      <c r="B75" s="5" t="s">
        <v>1511</v>
      </c>
      <c r="C75" s="5" t="str">
        <f t="shared" ca="1" si="0"/>
        <v>上海</v>
      </c>
      <c r="D75" s="9" t="s">
        <v>47</v>
      </c>
      <c r="E75" s="5" t="s">
        <v>22413</v>
      </c>
      <c r="F75" s="5" t="s">
        <v>29</v>
      </c>
      <c r="G75" s="7">
        <v>4.5</v>
      </c>
      <c r="H75" s="7">
        <v>6</v>
      </c>
      <c r="I75" s="5" t="s">
        <v>272</v>
      </c>
      <c r="J75" s="5" t="s">
        <v>125</v>
      </c>
      <c r="K75" s="5" t="s">
        <v>117</v>
      </c>
      <c r="L75" s="5" t="s">
        <v>1515</v>
      </c>
      <c r="M75" s="5" t="s">
        <v>1517</v>
      </c>
      <c r="N75" s="5" t="s">
        <v>53</v>
      </c>
      <c r="O75" s="5" t="s">
        <v>55</v>
      </c>
      <c r="P75" s="5" t="b">
        <f t="shared" ca="1" si="11"/>
        <v>0</v>
      </c>
      <c r="Q75" s="5" t="b">
        <f t="shared" ca="1" si="3"/>
        <v>1</v>
      </c>
      <c r="R75" s="5"/>
      <c r="S75" s="5"/>
      <c r="T75" s="5"/>
      <c r="U75" s="5"/>
      <c r="V75" s="5"/>
      <c r="W75" s="5"/>
      <c r="X75" s="5"/>
      <c r="Y75" s="5"/>
      <c r="Z75" s="5"/>
      <c r="AA75" s="5"/>
      <c r="AB75" s="5"/>
      <c r="AC75" s="5"/>
      <c r="AD75" s="5"/>
      <c r="AE75" s="5"/>
      <c r="AF75" s="5"/>
    </row>
    <row r="76" spans="1:32" ht="21" customHeight="1">
      <c r="A76" s="5" t="s">
        <v>1457</v>
      </c>
      <c r="B76" s="5" t="s">
        <v>1559</v>
      </c>
      <c r="C76" s="5" t="str">
        <f t="shared" ca="1" si="0"/>
        <v>上海</v>
      </c>
      <c r="D76" s="5" t="str">
        <f t="shared" ref="D76:D86" ca="1" si="16">IFERROR(__xludf.DUMMYFUNCTION("REGEXEXTRACT(E76,""-(\S+)"")"),"越秀区  ")</f>
        <v>越秀区  </v>
      </c>
      <c r="E76" s="5" t="s">
        <v>22482</v>
      </c>
      <c r="F76" s="5" t="s">
        <v>45</v>
      </c>
      <c r="G76" s="7">
        <v>4.5</v>
      </c>
      <c r="H76" s="7">
        <v>6</v>
      </c>
      <c r="I76" s="5" t="s">
        <v>272</v>
      </c>
      <c r="J76" s="5" t="s">
        <v>31</v>
      </c>
      <c r="K76" s="5" t="s">
        <v>110</v>
      </c>
      <c r="L76" s="5" t="s">
        <v>321</v>
      </c>
      <c r="M76" s="5" t="s">
        <v>1563</v>
      </c>
      <c r="N76" s="5" t="s">
        <v>100</v>
      </c>
      <c r="O76" s="5" t="s">
        <v>55</v>
      </c>
      <c r="P76" s="5" t="b">
        <f t="shared" ca="1" si="11"/>
        <v>0</v>
      </c>
      <c r="Q76" s="5" t="b">
        <f t="shared" ca="1" si="3"/>
        <v>1</v>
      </c>
      <c r="R76" s="5"/>
      <c r="S76" s="5"/>
      <c r="T76" s="5"/>
      <c r="U76" s="5"/>
      <c r="V76" s="5"/>
      <c r="W76" s="5"/>
      <c r="X76" s="5"/>
      <c r="Y76" s="5"/>
      <c r="Z76" s="5"/>
      <c r="AA76" s="5"/>
      <c r="AB76" s="5"/>
      <c r="AC76" s="5"/>
      <c r="AD76" s="5"/>
      <c r="AE76" s="5"/>
      <c r="AF76" s="5"/>
    </row>
    <row r="77" spans="1:32" ht="21" customHeight="1">
      <c r="A77" s="5" t="s">
        <v>248</v>
      </c>
      <c r="B77" s="5" t="s">
        <v>1580</v>
      </c>
      <c r="C77" s="5" t="str">
        <f t="shared" ca="1" si="0"/>
        <v>上海</v>
      </c>
      <c r="D77" s="5" t="str">
        <f t="shared" ca="1" si="16"/>
        <v>越秀区  </v>
      </c>
      <c r="E77" s="5" t="s">
        <v>22344</v>
      </c>
      <c r="F77" s="5" t="s">
        <v>29</v>
      </c>
      <c r="G77" s="7">
        <v>4.5</v>
      </c>
      <c r="H77" s="7">
        <v>6</v>
      </c>
      <c r="I77" s="5" t="s">
        <v>272</v>
      </c>
      <c r="J77" s="7" t="s">
        <v>24</v>
      </c>
      <c r="K77" s="5" t="s">
        <v>76</v>
      </c>
      <c r="L77" s="5" t="s">
        <v>1585</v>
      </c>
      <c r="M77" s="5" t="s">
        <v>1587</v>
      </c>
      <c r="N77" s="5" t="s">
        <v>167</v>
      </c>
      <c r="O77" s="5" t="s">
        <v>55</v>
      </c>
      <c r="P77" s="5" t="b">
        <f t="shared" ca="1" si="11"/>
        <v>0</v>
      </c>
      <c r="Q77" s="5" t="b">
        <f t="shared" ca="1" si="3"/>
        <v>1</v>
      </c>
      <c r="R77" s="5"/>
      <c r="S77" s="5"/>
      <c r="T77" s="5"/>
      <c r="U77" s="5"/>
      <c r="V77" s="5"/>
      <c r="W77" s="5"/>
      <c r="X77" s="5"/>
      <c r="Y77" s="5"/>
      <c r="Z77" s="5"/>
      <c r="AA77" s="5"/>
      <c r="AB77" s="5"/>
      <c r="AC77" s="5"/>
      <c r="AD77" s="5"/>
      <c r="AE77" s="5"/>
      <c r="AF77" s="5"/>
    </row>
    <row r="78" spans="1:32" ht="21" customHeight="1">
      <c r="A78" s="5" t="s">
        <v>1457</v>
      </c>
      <c r="B78" s="5" t="s">
        <v>1629</v>
      </c>
      <c r="C78" s="5" t="str">
        <f t="shared" ca="1" si="0"/>
        <v>上海</v>
      </c>
      <c r="D78" s="5" t="str">
        <f t="shared" ca="1" si="16"/>
        <v>越秀区  </v>
      </c>
      <c r="E78" s="5" t="s">
        <v>22344</v>
      </c>
      <c r="F78" s="5" t="s">
        <v>45</v>
      </c>
      <c r="G78" s="7">
        <v>4.5</v>
      </c>
      <c r="H78" s="7">
        <v>8</v>
      </c>
      <c r="I78" s="5" t="s">
        <v>1172</v>
      </c>
      <c r="J78" s="5" t="s">
        <v>31</v>
      </c>
      <c r="K78" s="5" t="s">
        <v>110</v>
      </c>
      <c r="L78" s="5" t="s">
        <v>1633</v>
      </c>
      <c r="M78" s="5" t="s">
        <v>1635</v>
      </c>
      <c r="N78" s="5" t="s">
        <v>100</v>
      </c>
      <c r="O78" s="5" t="s">
        <v>55</v>
      </c>
      <c r="P78" s="5" t="b">
        <f t="shared" ca="1" si="11"/>
        <v>0</v>
      </c>
      <c r="Q78" s="5" t="b">
        <f t="shared" ca="1" si="3"/>
        <v>1</v>
      </c>
      <c r="R78" s="5"/>
      <c r="S78" s="5"/>
      <c r="T78" s="5"/>
      <c r="U78" s="5"/>
      <c r="V78" s="5"/>
      <c r="W78" s="5"/>
      <c r="X78" s="5"/>
      <c r="Y78" s="5"/>
      <c r="Z78" s="5"/>
      <c r="AA78" s="5"/>
      <c r="AB78" s="5"/>
      <c r="AC78" s="5"/>
      <c r="AD78" s="5"/>
      <c r="AE78" s="5"/>
      <c r="AF78" s="5"/>
    </row>
    <row r="79" spans="1:32" ht="21" customHeight="1">
      <c r="A79" s="5" t="s">
        <v>1227</v>
      </c>
      <c r="B79" s="5" t="s">
        <v>1229</v>
      </c>
      <c r="C79" s="5" t="str">
        <f t="shared" ca="1" si="0"/>
        <v>上海</v>
      </c>
      <c r="D79" s="5" t="str">
        <f t="shared" ca="1" si="16"/>
        <v>越秀区  </v>
      </c>
      <c r="E79" s="5" t="s">
        <v>22698</v>
      </c>
      <c r="F79" s="5" t="s">
        <v>95</v>
      </c>
      <c r="G79" s="7">
        <v>4.5</v>
      </c>
      <c r="H79" s="7">
        <v>6</v>
      </c>
      <c r="I79" s="5" t="s">
        <v>272</v>
      </c>
      <c r="J79" s="5" t="s">
        <v>31</v>
      </c>
      <c r="K79" s="5" t="s">
        <v>1230</v>
      </c>
      <c r="L79" s="5" t="s">
        <v>1231</v>
      </c>
      <c r="M79" s="5" t="s">
        <v>1233</v>
      </c>
      <c r="N79" s="5" t="s">
        <v>53</v>
      </c>
      <c r="O79" s="5" t="s">
        <v>55</v>
      </c>
      <c r="P79" s="5" t="b">
        <f t="shared" ca="1" si="11"/>
        <v>0</v>
      </c>
      <c r="Q79" s="5" t="b">
        <f t="shared" ca="1" si="3"/>
        <v>1</v>
      </c>
      <c r="R79" s="5"/>
      <c r="S79" s="5"/>
      <c r="T79" s="5"/>
      <c r="U79" s="5"/>
      <c r="V79" s="5"/>
      <c r="W79" s="5"/>
      <c r="X79" s="5"/>
      <c r="Y79" s="5"/>
      <c r="Z79" s="5"/>
      <c r="AA79" s="5"/>
      <c r="AB79" s="5"/>
      <c r="AC79" s="5"/>
      <c r="AD79" s="5"/>
      <c r="AE79" s="5"/>
      <c r="AF79" s="5"/>
    </row>
    <row r="80" spans="1:32" ht="21" customHeight="1">
      <c r="A80" s="5" t="s">
        <v>23013</v>
      </c>
      <c r="B80" s="5" t="s">
        <v>23014</v>
      </c>
      <c r="C80" s="5" t="str">
        <f t="shared" ca="1" si="0"/>
        <v>上海</v>
      </c>
      <c r="D80" s="5" t="str">
        <f t="shared" ca="1" si="16"/>
        <v>越秀区  </v>
      </c>
      <c r="E80" s="5" t="s">
        <v>23018</v>
      </c>
      <c r="F80" s="5" t="s">
        <v>29</v>
      </c>
      <c r="G80" s="7">
        <v>5</v>
      </c>
      <c r="H80" s="7">
        <v>7</v>
      </c>
      <c r="I80" s="5" t="s">
        <v>684</v>
      </c>
      <c r="J80" s="5" t="s">
        <v>125</v>
      </c>
      <c r="K80" s="5" t="s">
        <v>57</v>
      </c>
      <c r="L80" s="5" t="s">
        <v>23020</v>
      </c>
      <c r="M80" s="5" t="s">
        <v>23021</v>
      </c>
      <c r="N80" s="5" t="s">
        <v>53</v>
      </c>
      <c r="O80" s="5" t="s">
        <v>55</v>
      </c>
      <c r="P80" s="5" t="b">
        <f t="shared" ca="1" si="11"/>
        <v>0</v>
      </c>
      <c r="Q80" s="5" t="b">
        <f t="shared" ca="1" si="3"/>
        <v>1</v>
      </c>
      <c r="R80" s="5"/>
      <c r="S80" s="5"/>
      <c r="T80" s="5"/>
      <c r="U80" s="5"/>
      <c r="V80" s="5"/>
      <c r="W80" s="5"/>
      <c r="X80" s="5"/>
      <c r="Y80" s="5"/>
      <c r="Z80" s="5"/>
      <c r="AA80" s="5"/>
      <c r="AB80" s="5"/>
      <c r="AC80" s="5"/>
      <c r="AD80" s="5"/>
      <c r="AE80" s="5"/>
      <c r="AF80" s="5"/>
    </row>
    <row r="81" spans="1:32" ht="21" customHeight="1">
      <c r="A81" s="5" t="s">
        <v>2301</v>
      </c>
      <c r="B81" s="5" t="s">
        <v>2302</v>
      </c>
      <c r="C81" s="5" t="str">
        <f t="shared" ca="1" si="0"/>
        <v>上海</v>
      </c>
      <c r="D81" s="5" t="str">
        <f t="shared" ca="1" si="16"/>
        <v>越秀区  </v>
      </c>
      <c r="E81" s="5" t="s">
        <v>22766</v>
      </c>
      <c r="F81" s="5" t="s">
        <v>29</v>
      </c>
      <c r="G81" s="7">
        <v>5</v>
      </c>
      <c r="H81" s="7">
        <v>7</v>
      </c>
      <c r="I81" s="5" t="s">
        <v>684</v>
      </c>
      <c r="J81" s="5" t="s">
        <v>125</v>
      </c>
      <c r="K81" s="5" t="s">
        <v>2303</v>
      </c>
      <c r="L81" s="5" t="s">
        <v>2304</v>
      </c>
      <c r="M81" s="5" t="s">
        <v>2307</v>
      </c>
      <c r="N81" s="5" t="s">
        <v>100</v>
      </c>
      <c r="O81" s="5" t="s">
        <v>55</v>
      </c>
      <c r="P81" s="5" t="b">
        <f t="shared" ca="1" si="11"/>
        <v>0</v>
      </c>
      <c r="Q81" s="5" t="b">
        <f t="shared" ca="1" si="3"/>
        <v>1</v>
      </c>
      <c r="R81" s="5"/>
      <c r="S81" s="5"/>
      <c r="T81" s="5"/>
      <c r="U81" s="5"/>
      <c r="V81" s="5"/>
      <c r="W81" s="5"/>
      <c r="X81" s="5"/>
      <c r="Y81" s="5"/>
      <c r="Z81" s="5"/>
      <c r="AA81" s="5"/>
      <c r="AB81" s="5"/>
      <c r="AC81" s="5"/>
      <c r="AD81" s="5"/>
      <c r="AE81" s="5"/>
      <c r="AF81" s="5"/>
    </row>
    <row r="82" spans="1:32" ht="21" customHeight="1">
      <c r="A82" s="5" t="s">
        <v>7132</v>
      </c>
      <c r="B82" s="5" t="s">
        <v>1722</v>
      </c>
      <c r="C82" s="5" t="str">
        <f t="shared" ca="1" si="0"/>
        <v>上海</v>
      </c>
      <c r="D82" s="5" t="str">
        <f t="shared" ca="1" si="16"/>
        <v>越秀区  </v>
      </c>
      <c r="E82" s="5" t="s">
        <v>22772</v>
      </c>
      <c r="F82" s="5" t="s">
        <v>45</v>
      </c>
      <c r="G82" s="7">
        <v>5</v>
      </c>
      <c r="H82" s="7">
        <v>8</v>
      </c>
      <c r="I82" s="5" t="s">
        <v>222</v>
      </c>
      <c r="J82" s="7" t="s">
        <v>24</v>
      </c>
      <c r="K82" s="5" t="s">
        <v>48</v>
      </c>
      <c r="L82" s="5" t="s">
        <v>1724</v>
      </c>
      <c r="M82" s="9" t="s">
        <v>47</v>
      </c>
      <c r="N82" s="5" t="s">
        <v>42</v>
      </c>
      <c r="O82" s="5" t="s">
        <v>55</v>
      </c>
      <c r="P82" s="5" t="b">
        <f t="shared" ca="1" si="11"/>
        <v>0</v>
      </c>
      <c r="Q82" s="5" t="b">
        <f t="shared" ca="1" si="3"/>
        <v>1</v>
      </c>
      <c r="R82" s="5"/>
      <c r="S82" s="5"/>
      <c r="T82" s="5"/>
      <c r="U82" s="5"/>
      <c r="V82" s="5"/>
      <c r="W82" s="5"/>
      <c r="X82" s="5"/>
      <c r="Y82" s="5"/>
      <c r="Z82" s="5"/>
      <c r="AA82" s="5"/>
      <c r="AB82" s="5"/>
      <c r="AC82" s="5"/>
      <c r="AD82" s="5"/>
      <c r="AE82" s="5"/>
      <c r="AF82" s="5"/>
    </row>
    <row r="83" spans="1:32" ht="21" customHeight="1">
      <c r="A83" s="5" t="s">
        <v>1777</v>
      </c>
      <c r="B83" s="5" t="s">
        <v>1778</v>
      </c>
      <c r="C83" s="5" t="str">
        <f t="shared" ca="1" si="0"/>
        <v>上海</v>
      </c>
      <c r="D83" s="5" t="str">
        <f t="shared" ca="1" si="16"/>
        <v>越秀区  </v>
      </c>
      <c r="E83" s="5" t="s">
        <v>23038</v>
      </c>
      <c r="F83" s="5" t="s">
        <v>29</v>
      </c>
      <c r="G83" s="7">
        <v>5</v>
      </c>
      <c r="H83" s="7">
        <v>10</v>
      </c>
      <c r="I83" s="5" t="s">
        <v>347</v>
      </c>
      <c r="J83" s="5" t="s">
        <v>31</v>
      </c>
      <c r="K83" s="5" t="s">
        <v>273</v>
      </c>
      <c r="L83" s="5" t="s">
        <v>1782</v>
      </c>
      <c r="M83" s="5" t="s">
        <v>1783</v>
      </c>
      <c r="N83" s="5" t="s">
        <v>53</v>
      </c>
      <c r="O83" s="5" t="s">
        <v>55</v>
      </c>
      <c r="P83" s="5" t="b">
        <f t="shared" ca="1" si="11"/>
        <v>0</v>
      </c>
      <c r="Q83" s="5" t="b">
        <f t="shared" ca="1" si="3"/>
        <v>1</v>
      </c>
      <c r="R83" s="5"/>
      <c r="S83" s="5"/>
      <c r="T83" s="5"/>
      <c r="U83" s="5"/>
      <c r="V83" s="5"/>
      <c r="W83" s="5"/>
      <c r="X83" s="5"/>
      <c r="Y83" s="5"/>
      <c r="Z83" s="5"/>
      <c r="AA83" s="5"/>
      <c r="AB83" s="5"/>
      <c r="AC83" s="5"/>
      <c r="AD83" s="5"/>
      <c r="AE83" s="5"/>
      <c r="AF83" s="5"/>
    </row>
    <row r="84" spans="1:32" ht="21" customHeight="1">
      <c r="A84" s="5" t="s">
        <v>219</v>
      </c>
      <c r="B84" s="5" t="s">
        <v>221</v>
      </c>
      <c r="C84" s="5" t="str">
        <f t="shared" ca="1" si="0"/>
        <v>上海</v>
      </c>
      <c r="D84" s="5" t="str">
        <f t="shared" ca="1" si="16"/>
        <v>越秀区  </v>
      </c>
      <c r="E84" s="5" t="s">
        <v>22766</v>
      </c>
      <c r="F84" s="5" t="s">
        <v>29</v>
      </c>
      <c r="G84" s="7">
        <v>5</v>
      </c>
      <c r="H84" s="7">
        <v>8</v>
      </c>
      <c r="I84" s="5" t="s">
        <v>222</v>
      </c>
      <c r="J84" s="5" t="s">
        <v>31</v>
      </c>
      <c r="K84" s="5" t="s">
        <v>224</v>
      </c>
      <c r="L84" s="5" t="s">
        <v>225</v>
      </c>
      <c r="M84" s="5" t="s">
        <v>227</v>
      </c>
      <c r="N84" s="5" t="s">
        <v>100</v>
      </c>
      <c r="O84" s="5" t="s">
        <v>55</v>
      </c>
      <c r="P84" s="5" t="b">
        <f t="shared" ca="1" si="11"/>
        <v>0</v>
      </c>
      <c r="Q84" s="5" t="b">
        <f t="shared" ca="1" si="3"/>
        <v>1</v>
      </c>
      <c r="R84" s="5"/>
      <c r="S84" s="5"/>
      <c r="T84" s="5"/>
      <c r="U84" s="5"/>
      <c r="V84" s="5"/>
      <c r="W84" s="5"/>
      <c r="X84" s="5"/>
      <c r="Y84" s="5"/>
      <c r="Z84" s="5"/>
      <c r="AA84" s="5"/>
      <c r="AB84" s="5"/>
      <c r="AC84" s="5"/>
      <c r="AD84" s="5"/>
      <c r="AE84" s="5"/>
      <c r="AF84" s="5"/>
    </row>
    <row r="85" spans="1:32" ht="21" customHeight="1">
      <c r="A85" s="5" t="s">
        <v>1820</v>
      </c>
      <c r="B85" s="5" t="s">
        <v>1821</v>
      </c>
      <c r="C85" s="5" t="str">
        <f t="shared" ca="1" si="0"/>
        <v>上海</v>
      </c>
      <c r="D85" s="5" t="str">
        <f t="shared" ca="1" si="16"/>
        <v>越秀区  </v>
      </c>
      <c r="E85" s="5" t="s">
        <v>22772</v>
      </c>
      <c r="F85" s="5" t="s">
        <v>45</v>
      </c>
      <c r="G85" s="7">
        <v>5</v>
      </c>
      <c r="H85" s="7">
        <v>10</v>
      </c>
      <c r="I85" s="5" t="s">
        <v>347</v>
      </c>
      <c r="J85" s="5" t="s">
        <v>108</v>
      </c>
      <c r="K85" s="5" t="s">
        <v>1019</v>
      </c>
      <c r="L85" s="5" t="s">
        <v>1823</v>
      </c>
      <c r="M85" s="5" t="s">
        <v>1825</v>
      </c>
      <c r="N85" s="5" t="s">
        <v>53</v>
      </c>
      <c r="O85" s="5" t="s">
        <v>38</v>
      </c>
      <c r="P85" s="5" t="b">
        <f t="shared" ca="1" si="11"/>
        <v>0</v>
      </c>
      <c r="Q85" s="5" t="b">
        <f t="shared" ca="1" si="3"/>
        <v>1</v>
      </c>
      <c r="R85" s="5"/>
      <c r="S85" s="5"/>
      <c r="T85" s="5"/>
      <c r="U85" s="5"/>
      <c r="V85" s="5"/>
      <c r="W85" s="5"/>
      <c r="X85" s="5"/>
      <c r="Y85" s="5"/>
      <c r="Z85" s="5"/>
      <c r="AA85" s="5"/>
      <c r="AB85" s="5"/>
      <c r="AC85" s="5"/>
      <c r="AD85" s="5"/>
      <c r="AE85" s="5"/>
      <c r="AF85" s="5"/>
    </row>
    <row r="86" spans="1:32" ht="21" customHeight="1">
      <c r="A86" s="5" t="s">
        <v>680</v>
      </c>
      <c r="B86" s="5" t="s">
        <v>681</v>
      </c>
      <c r="C86" s="5" t="str">
        <f t="shared" ca="1" si="0"/>
        <v>上海</v>
      </c>
      <c r="D86" s="5" t="str">
        <f t="shared" ca="1" si="16"/>
        <v>越秀区  </v>
      </c>
      <c r="E86" s="5" t="s">
        <v>23053</v>
      </c>
      <c r="F86" s="5" t="s">
        <v>45</v>
      </c>
      <c r="G86" s="7">
        <v>5</v>
      </c>
      <c r="H86" s="7">
        <v>7</v>
      </c>
      <c r="I86" s="5" t="s">
        <v>684</v>
      </c>
      <c r="J86" s="5" t="s">
        <v>125</v>
      </c>
      <c r="K86" s="5" t="s">
        <v>686</v>
      </c>
      <c r="L86" s="5" t="s">
        <v>688</v>
      </c>
      <c r="M86" s="5" t="s">
        <v>690</v>
      </c>
      <c r="N86" s="5" t="s">
        <v>37</v>
      </c>
      <c r="O86" s="5" t="s">
        <v>38</v>
      </c>
      <c r="P86" s="5" t="b">
        <f t="shared" ca="1" si="11"/>
        <v>0</v>
      </c>
      <c r="Q86" s="5" t="b">
        <f t="shared" ca="1" si="3"/>
        <v>1</v>
      </c>
      <c r="R86" s="5"/>
      <c r="S86" s="5"/>
      <c r="T86" s="5"/>
      <c r="U86" s="5"/>
      <c r="V86" s="5"/>
      <c r="W86" s="5"/>
      <c r="X86" s="5"/>
      <c r="Y86" s="5"/>
      <c r="Z86" s="5"/>
      <c r="AA86" s="5"/>
      <c r="AB86" s="5"/>
      <c r="AC86" s="5"/>
      <c r="AD86" s="5"/>
      <c r="AE86" s="5"/>
      <c r="AF86" s="5"/>
    </row>
    <row r="87" spans="1:32" ht="21" customHeight="1">
      <c r="A87" s="5" t="s">
        <v>2045</v>
      </c>
      <c r="B87" s="5" t="s">
        <v>2046</v>
      </c>
      <c r="C87" s="5" t="str">
        <f t="shared" ca="1" si="0"/>
        <v>上海</v>
      </c>
      <c r="D87" s="9" t="s">
        <v>47</v>
      </c>
      <c r="E87" s="5" t="s">
        <v>22384</v>
      </c>
      <c r="F87" s="5" t="s">
        <v>45</v>
      </c>
      <c r="G87" s="7">
        <v>5</v>
      </c>
      <c r="H87" s="7">
        <v>15</v>
      </c>
      <c r="I87" s="5" t="s">
        <v>424</v>
      </c>
      <c r="J87" s="5" t="s">
        <v>31</v>
      </c>
      <c r="K87" s="5" t="s">
        <v>516</v>
      </c>
      <c r="L87" s="5" t="s">
        <v>2049</v>
      </c>
      <c r="M87" s="5" t="s">
        <v>2050</v>
      </c>
      <c r="N87" s="5" t="s">
        <v>100</v>
      </c>
      <c r="O87" s="5" t="s">
        <v>44</v>
      </c>
      <c r="P87" s="5" t="b">
        <f t="shared" ca="1" si="11"/>
        <v>0</v>
      </c>
      <c r="Q87" s="5" t="b">
        <f t="shared" ca="1" si="3"/>
        <v>1</v>
      </c>
      <c r="R87" s="5"/>
      <c r="S87" s="5"/>
      <c r="T87" s="5"/>
      <c r="U87" s="5"/>
      <c r="V87" s="5"/>
      <c r="W87" s="5"/>
      <c r="X87" s="5"/>
      <c r="Y87" s="5"/>
      <c r="Z87" s="5"/>
      <c r="AA87" s="5"/>
      <c r="AB87" s="5"/>
      <c r="AC87" s="5"/>
      <c r="AD87" s="5"/>
      <c r="AE87" s="5"/>
      <c r="AF87" s="5"/>
    </row>
    <row r="88" spans="1:32" ht="21" customHeight="1">
      <c r="A88" s="5" t="s">
        <v>23065</v>
      </c>
      <c r="B88" s="5" t="s">
        <v>23066</v>
      </c>
      <c r="C88" s="5" t="str">
        <f t="shared" ca="1" si="0"/>
        <v>上海</v>
      </c>
      <c r="D88" s="5" t="str">
        <f t="shared" ref="D88:D95" ca="1" si="17">IFERROR(__xludf.DUMMYFUNCTION("REGEXEXTRACT(E88,""-(\S+)"")"),"闵行区  ")</f>
        <v>闵行区  </v>
      </c>
      <c r="E88" s="5" t="s">
        <v>23053</v>
      </c>
      <c r="F88" s="5" t="s">
        <v>29</v>
      </c>
      <c r="G88" s="7">
        <v>5</v>
      </c>
      <c r="H88" s="7">
        <v>10</v>
      </c>
      <c r="I88" s="5" t="s">
        <v>347</v>
      </c>
      <c r="J88" s="5" t="s">
        <v>125</v>
      </c>
      <c r="K88" s="5" t="s">
        <v>76</v>
      </c>
      <c r="L88" s="5" t="s">
        <v>1415</v>
      </c>
      <c r="M88" s="5" t="s">
        <v>23067</v>
      </c>
      <c r="N88" s="5" t="s">
        <v>53</v>
      </c>
      <c r="O88" s="5" t="s">
        <v>55</v>
      </c>
      <c r="P88" s="5" t="b">
        <f t="shared" ca="1" si="11"/>
        <v>0</v>
      </c>
      <c r="Q88" s="5" t="b">
        <f t="shared" ca="1" si="3"/>
        <v>1</v>
      </c>
      <c r="R88" s="5"/>
      <c r="S88" s="5"/>
      <c r="T88" s="5"/>
      <c r="U88" s="5"/>
      <c r="V88" s="5"/>
      <c r="W88" s="5"/>
      <c r="X88" s="5"/>
      <c r="Y88" s="5"/>
      <c r="Z88" s="5"/>
      <c r="AA88" s="5"/>
      <c r="AB88" s="5"/>
      <c r="AC88" s="5"/>
      <c r="AD88" s="5"/>
      <c r="AE88" s="5"/>
      <c r="AF88" s="5"/>
    </row>
    <row r="89" spans="1:32" ht="21" customHeight="1">
      <c r="A89" s="5" t="s">
        <v>1757</v>
      </c>
      <c r="B89" s="5" t="s">
        <v>2642</v>
      </c>
      <c r="C89" s="5" t="str">
        <f t="shared" ca="1" si="0"/>
        <v>上海</v>
      </c>
      <c r="D89" s="5" t="str">
        <f t="shared" ca="1" si="17"/>
        <v>闵行区  </v>
      </c>
      <c r="E89" s="5" t="s">
        <v>23069</v>
      </c>
      <c r="F89" s="5" t="s">
        <v>29</v>
      </c>
      <c r="G89" s="7">
        <v>5</v>
      </c>
      <c r="H89" s="7">
        <v>7</v>
      </c>
      <c r="I89" s="5" t="s">
        <v>684</v>
      </c>
      <c r="J89" s="5" t="s">
        <v>125</v>
      </c>
      <c r="K89" s="5" t="s">
        <v>1230</v>
      </c>
      <c r="L89" s="9" t="s">
        <v>47</v>
      </c>
      <c r="M89" s="5" t="s">
        <v>2648</v>
      </c>
      <c r="N89" s="9" t="s">
        <v>47</v>
      </c>
      <c r="O89" s="5" t="s">
        <v>55</v>
      </c>
      <c r="P89" s="5" t="b">
        <f t="shared" ca="1" si="11"/>
        <v>0</v>
      </c>
      <c r="Q89" s="5" t="b">
        <f t="shared" ca="1" si="3"/>
        <v>1</v>
      </c>
      <c r="R89" s="5"/>
      <c r="S89" s="5"/>
      <c r="T89" s="5"/>
      <c r="U89" s="5"/>
      <c r="V89" s="5"/>
      <c r="W89" s="5"/>
      <c r="X89" s="5"/>
      <c r="Y89" s="5"/>
      <c r="Z89" s="5"/>
      <c r="AA89" s="5"/>
      <c r="AB89" s="5"/>
      <c r="AC89" s="5"/>
      <c r="AD89" s="5"/>
      <c r="AE89" s="5"/>
      <c r="AF89" s="5"/>
    </row>
    <row r="90" spans="1:32" ht="21" customHeight="1">
      <c r="A90" s="5" t="s">
        <v>396</v>
      </c>
      <c r="B90" s="5" t="s">
        <v>2788</v>
      </c>
      <c r="C90" s="5" t="str">
        <f t="shared" ca="1" si="0"/>
        <v>上海</v>
      </c>
      <c r="D90" s="5" t="str">
        <f t="shared" ca="1" si="17"/>
        <v>闵行区  </v>
      </c>
      <c r="E90" s="5" t="s">
        <v>23075</v>
      </c>
      <c r="F90" s="5" t="s">
        <v>45</v>
      </c>
      <c r="G90" s="7">
        <v>5</v>
      </c>
      <c r="H90" s="7">
        <v>6</v>
      </c>
      <c r="I90" s="5" t="s">
        <v>2691</v>
      </c>
      <c r="J90" s="7" t="s">
        <v>24</v>
      </c>
      <c r="K90" s="5" t="s">
        <v>2791</v>
      </c>
      <c r="L90" s="5" t="s">
        <v>2794</v>
      </c>
      <c r="M90" s="5" t="s">
        <v>2796</v>
      </c>
      <c r="N90" s="5" t="s">
        <v>100</v>
      </c>
      <c r="O90" s="5" t="s">
        <v>55</v>
      </c>
      <c r="P90" s="5" t="b">
        <f t="shared" ca="1" si="11"/>
        <v>0</v>
      </c>
      <c r="Q90" s="5" t="b">
        <f t="shared" ca="1" si="3"/>
        <v>1</v>
      </c>
      <c r="R90" s="5"/>
      <c r="S90" s="5"/>
      <c r="T90" s="5"/>
      <c r="U90" s="5"/>
      <c r="V90" s="5"/>
      <c r="W90" s="5"/>
      <c r="X90" s="5"/>
      <c r="Y90" s="5"/>
      <c r="Z90" s="5"/>
      <c r="AA90" s="5"/>
      <c r="AB90" s="5"/>
      <c r="AC90" s="5"/>
      <c r="AD90" s="5"/>
      <c r="AE90" s="5"/>
      <c r="AF90" s="5"/>
    </row>
    <row r="91" spans="1:32" ht="21" customHeight="1">
      <c r="A91" s="5" t="s">
        <v>23079</v>
      </c>
      <c r="B91" s="5" t="s">
        <v>23080</v>
      </c>
      <c r="C91" s="5" t="str">
        <f t="shared" ca="1" si="0"/>
        <v>上海</v>
      </c>
      <c r="D91" s="5" t="str">
        <f t="shared" ca="1" si="17"/>
        <v>闵行区  </v>
      </c>
      <c r="E91" s="5" t="s">
        <v>23082</v>
      </c>
      <c r="F91" s="5" t="s">
        <v>29</v>
      </c>
      <c r="G91" s="7">
        <v>5</v>
      </c>
      <c r="H91" s="7">
        <v>10</v>
      </c>
      <c r="I91" s="5" t="s">
        <v>347</v>
      </c>
      <c r="J91" s="5" t="s">
        <v>31</v>
      </c>
      <c r="K91" s="5" t="s">
        <v>403</v>
      </c>
      <c r="L91" s="5" t="s">
        <v>6508</v>
      </c>
      <c r="M91" s="5" t="s">
        <v>23083</v>
      </c>
      <c r="N91" s="5" t="s">
        <v>53</v>
      </c>
      <c r="O91" s="5" t="s">
        <v>55</v>
      </c>
      <c r="P91" s="5" t="b">
        <f t="shared" ca="1" si="11"/>
        <v>0</v>
      </c>
      <c r="Q91" s="5" t="b">
        <f t="shared" ca="1" si="3"/>
        <v>1</v>
      </c>
      <c r="R91" s="5"/>
      <c r="S91" s="5"/>
      <c r="T91" s="5"/>
      <c r="U91" s="5"/>
      <c r="V91" s="5"/>
      <c r="W91" s="5"/>
      <c r="X91" s="5"/>
      <c r="Y91" s="5"/>
      <c r="Z91" s="5"/>
      <c r="AA91" s="5"/>
      <c r="AB91" s="5"/>
      <c r="AC91" s="5"/>
      <c r="AD91" s="5"/>
      <c r="AE91" s="5"/>
      <c r="AF91" s="5"/>
    </row>
    <row r="92" spans="1:32" ht="21" customHeight="1">
      <c r="A92" s="5" t="s">
        <v>7132</v>
      </c>
      <c r="B92" s="5" t="s">
        <v>23086</v>
      </c>
      <c r="C92" s="5" t="str">
        <f t="shared" ca="1" si="0"/>
        <v>上海</v>
      </c>
      <c r="D92" s="5" t="str">
        <f t="shared" ca="1" si="17"/>
        <v>闵行区  </v>
      </c>
      <c r="E92" s="5" t="s">
        <v>22573</v>
      </c>
      <c r="F92" s="5" t="s">
        <v>29</v>
      </c>
      <c r="G92" s="7">
        <v>5</v>
      </c>
      <c r="H92" s="7">
        <v>7</v>
      </c>
      <c r="I92" s="5" t="s">
        <v>684</v>
      </c>
      <c r="J92" s="5" t="s">
        <v>31</v>
      </c>
      <c r="K92" s="5" t="s">
        <v>57</v>
      </c>
      <c r="L92" s="5" t="s">
        <v>23090</v>
      </c>
      <c r="M92" s="5" t="s">
        <v>23091</v>
      </c>
      <c r="N92" s="5" t="s">
        <v>53</v>
      </c>
      <c r="O92" s="5" t="s">
        <v>55</v>
      </c>
      <c r="P92" s="5" t="b">
        <f t="shared" ca="1" si="11"/>
        <v>0</v>
      </c>
      <c r="Q92" s="5" t="b">
        <f t="shared" ca="1" si="3"/>
        <v>1</v>
      </c>
      <c r="R92" s="5"/>
      <c r="S92" s="5"/>
      <c r="T92" s="5"/>
      <c r="U92" s="5"/>
      <c r="V92" s="5"/>
      <c r="W92" s="5"/>
      <c r="X92" s="5"/>
      <c r="Y92" s="5"/>
      <c r="Z92" s="5"/>
      <c r="AA92" s="5"/>
      <c r="AB92" s="5"/>
      <c r="AC92" s="5"/>
      <c r="AD92" s="5"/>
      <c r="AE92" s="5"/>
      <c r="AF92" s="5"/>
    </row>
    <row r="93" spans="1:32" ht="21" customHeight="1">
      <c r="A93" s="5" t="s">
        <v>23094</v>
      </c>
      <c r="B93" s="5" t="s">
        <v>23095</v>
      </c>
      <c r="C93" s="5" t="str">
        <f t="shared" ca="1" si="0"/>
        <v>上海</v>
      </c>
      <c r="D93" s="5" t="str">
        <f t="shared" ca="1" si="17"/>
        <v>闵行区  </v>
      </c>
      <c r="E93" s="5" t="s">
        <v>23096</v>
      </c>
      <c r="F93" s="5" t="s">
        <v>29</v>
      </c>
      <c r="G93" s="7">
        <v>5</v>
      </c>
      <c r="H93" s="7">
        <v>7</v>
      </c>
      <c r="I93" s="5" t="s">
        <v>684</v>
      </c>
      <c r="J93" s="5" t="s">
        <v>108</v>
      </c>
      <c r="K93" s="5" t="s">
        <v>633</v>
      </c>
      <c r="L93" s="5" t="s">
        <v>23098</v>
      </c>
      <c r="M93" s="5" t="s">
        <v>23099</v>
      </c>
      <c r="N93" s="5" t="s">
        <v>167</v>
      </c>
      <c r="O93" s="5" t="s">
        <v>237</v>
      </c>
      <c r="P93" s="5" t="b">
        <f t="shared" ca="1" si="11"/>
        <v>0</v>
      </c>
      <c r="Q93" s="5" t="b">
        <f t="shared" ca="1" si="3"/>
        <v>1</v>
      </c>
      <c r="R93" s="5"/>
      <c r="S93" s="5"/>
      <c r="T93" s="5"/>
      <c r="U93" s="5"/>
      <c r="V93" s="5"/>
      <c r="W93" s="5"/>
      <c r="X93" s="5"/>
      <c r="Y93" s="5"/>
      <c r="Z93" s="5"/>
      <c r="AA93" s="5"/>
      <c r="AB93" s="5"/>
      <c r="AC93" s="5"/>
      <c r="AD93" s="5"/>
      <c r="AE93" s="5"/>
      <c r="AF93" s="5"/>
    </row>
    <row r="94" spans="1:32" ht="21" customHeight="1">
      <c r="A94" s="5" t="s">
        <v>2062</v>
      </c>
      <c r="B94" s="5" t="s">
        <v>2063</v>
      </c>
      <c r="C94" s="5" t="str">
        <f t="shared" ca="1" si="0"/>
        <v>上海</v>
      </c>
      <c r="D94" s="5" t="str">
        <f t="shared" ca="1" si="17"/>
        <v>闵行区  </v>
      </c>
      <c r="E94" s="5" t="s">
        <v>22392</v>
      </c>
      <c r="F94" s="5" t="s">
        <v>45</v>
      </c>
      <c r="G94" s="7">
        <v>5</v>
      </c>
      <c r="H94" s="7">
        <v>10</v>
      </c>
      <c r="I94" s="5" t="s">
        <v>347</v>
      </c>
      <c r="J94" s="5" t="s">
        <v>31</v>
      </c>
      <c r="K94" s="5" t="s">
        <v>76</v>
      </c>
      <c r="L94" s="5" t="s">
        <v>2066</v>
      </c>
      <c r="M94" s="5" t="s">
        <v>2068</v>
      </c>
      <c r="N94" s="5" t="s">
        <v>167</v>
      </c>
      <c r="O94" s="5" t="s">
        <v>237</v>
      </c>
      <c r="P94" s="5" t="b">
        <f t="shared" ca="1" si="11"/>
        <v>0</v>
      </c>
      <c r="Q94" s="5" t="b">
        <f t="shared" ca="1" si="3"/>
        <v>1</v>
      </c>
      <c r="R94" s="5"/>
      <c r="S94" s="5"/>
      <c r="T94" s="5"/>
      <c r="U94" s="5"/>
      <c r="V94" s="5"/>
      <c r="W94" s="5"/>
      <c r="X94" s="5"/>
      <c r="Y94" s="5"/>
      <c r="Z94" s="5"/>
      <c r="AA94" s="5"/>
      <c r="AB94" s="5"/>
      <c r="AC94" s="5"/>
      <c r="AD94" s="5"/>
      <c r="AE94" s="5"/>
      <c r="AF94" s="5"/>
    </row>
    <row r="95" spans="1:32" ht="21" customHeight="1">
      <c r="A95" s="5" t="s">
        <v>23107</v>
      </c>
      <c r="B95" s="5" t="s">
        <v>23108</v>
      </c>
      <c r="C95" s="5" t="str">
        <f t="shared" ca="1" si="0"/>
        <v>上海</v>
      </c>
      <c r="D95" s="5" t="str">
        <f t="shared" ca="1" si="17"/>
        <v>闵行区  </v>
      </c>
      <c r="E95" s="5" t="s">
        <v>22482</v>
      </c>
      <c r="F95" s="5" t="s">
        <v>29</v>
      </c>
      <c r="G95" s="7">
        <v>5</v>
      </c>
      <c r="H95" s="7">
        <v>10</v>
      </c>
      <c r="I95" s="5" t="s">
        <v>347</v>
      </c>
      <c r="J95" s="5" t="s">
        <v>125</v>
      </c>
      <c r="K95" s="5" t="s">
        <v>57</v>
      </c>
      <c r="L95" s="9" t="s">
        <v>47</v>
      </c>
      <c r="M95" s="5" t="s">
        <v>23113</v>
      </c>
      <c r="N95" s="5" t="s">
        <v>53</v>
      </c>
      <c r="O95" s="5" t="s">
        <v>55</v>
      </c>
      <c r="P95" s="5" t="b">
        <f t="shared" ca="1" si="11"/>
        <v>0</v>
      </c>
      <c r="Q95" s="5" t="b">
        <f t="shared" ca="1" si="3"/>
        <v>1</v>
      </c>
      <c r="R95" s="5"/>
      <c r="S95" s="5"/>
      <c r="T95" s="5"/>
      <c r="U95" s="5"/>
      <c r="V95" s="5"/>
      <c r="W95" s="5"/>
      <c r="X95" s="5"/>
      <c r="Y95" s="5"/>
      <c r="Z95" s="5"/>
      <c r="AA95" s="5"/>
      <c r="AB95" s="5"/>
      <c r="AC95" s="5"/>
      <c r="AD95" s="5"/>
      <c r="AE95" s="5"/>
      <c r="AF95" s="5"/>
    </row>
    <row r="96" spans="1:32" ht="21" customHeight="1">
      <c r="A96" s="5" t="s">
        <v>9979</v>
      </c>
      <c r="B96" s="5" t="s">
        <v>23114</v>
      </c>
      <c r="C96" s="5" t="str">
        <f t="shared" ca="1" si="0"/>
        <v>上海</v>
      </c>
      <c r="D96" s="9" t="s">
        <v>47</v>
      </c>
      <c r="E96" s="5" t="s">
        <v>22413</v>
      </c>
      <c r="F96" s="5" t="s">
        <v>95</v>
      </c>
      <c r="G96" s="7">
        <v>5</v>
      </c>
      <c r="H96" s="7">
        <v>8</v>
      </c>
      <c r="I96" s="5" t="s">
        <v>222</v>
      </c>
      <c r="J96" s="5" t="s">
        <v>125</v>
      </c>
      <c r="K96" s="5" t="s">
        <v>23115</v>
      </c>
      <c r="L96" s="5" t="s">
        <v>23116</v>
      </c>
      <c r="M96" s="5" t="s">
        <v>23117</v>
      </c>
      <c r="N96" s="5" t="s">
        <v>100</v>
      </c>
      <c r="O96" s="5" t="s">
        <v>55</v>
      </c>
      <c r="P96" s="5" t="b">
        <f t="shared" ca="1" si="11"/>
        <v>0</v>
      </c>
      <c r="Q96" s="5" t="b">
        <f t="shared" ca="1" si="3"/>
        <v>1</v>
      </c>
      <c r="R96" s="5"/>
      <c r="S96" s="5"/>
      <c r="T96" s="5"/>
      <c r="U96" s="5"/>
      <c r="V96" s="5"/>
      <c r="W96" s="5"/>
      <c r="X96" s="5"/>
      <c r="Y96" s="5"/>
      <c r="Z96" s="5"/>
      <c r="AA96" s="5"/>
      <c r="AB96" s="5"/>
      <c r="AC96" s="5"/>
      <c r="AD96" s="5"/>
      <c r="AE96" s="5"/>
      <c r="AF96" s="5"/>
    </row>
    <row r="97" spans="1:32" ht="21" customHeight="1">
      <c r="A97" s="5" t="s">
        <v>2340</v>
      </c>
      <c r="B97" s="5" t="s">
        <v>2341</v>
      </c>
      <c r="C97" s="5" t="str">
        <f t="shared" ca="1" si="0"/>
        <v>上海</v>
      </c>
      <c r="D97" s="5" t="str">
        <f t="shared" ref="D97:D102" ca="1" si="18">IFERROR(__xludf.DUMMYFUNCTION("REGEXEXTRACT(E97,""-(\S+)"")"),"天河区  ")</f>
        <v>天河区  </v>
      </c>
      <c r="E97" s="5" t="s">
        <v>22344</v>
      </c>
      <c r="F97" s="5" t="s">
        <v>45</v>
      </c>
      <c r="G97" s="7">
        <v>5</v>
      </c>
      <c r="H97" s="7">
        <v>9</v>
      </c>
      <c r="I97" s="5" t="s">
        <v>2344</v>
      </c>
      <c r="J97" s="5" t="s">
        <v>125</v>
      </c>
      <c r="K97" s="5" t="s">
        <v>110</v>
      </c>
      <c r="L97" s="5" t="s">
        <v>2346</v>
      </c>
      <c r="M97" s="5" t="s">
        <v>2348</v>
      </c>
      <c r="N97" s="5" t="s">
        <v>100</v>
      </c>
      <c r="O97" s="5" t="s">
        <v>55</v>
      </c>
      <c r="P97" s="5" t="b">
        <f t="shared" ca="1" si="11"/>
        <v>0</v>
      </c>
      <c r="Q97" s="5" t="b">
        <f t="shared" ca="1" si="3"/>
        <v>1</v>
      </c>
      <c r="R97" s="5"/>
      <c r="S97" s="5"/>
      <c r="T97" s="5"/>
      <c r="U97" s="5"/>
      <c r="V97" s="5"/>
      <c r="W97" s="5"/>
      <c r="X97" s="5"/>
      <c r="Y97" s="5"/>
      <c r="Z97" s="5"/>
      <c r="AA97" s="5"/>
      <c r="AB97" s="5"/>
      <c r="AC97" s="5"/>
      <c r="AD97" s="5"/>
      <c r="AE97" s="5"/>
      <c r="AF97" s="5"/>
    </row>
    <row r="98" spans="1:32" ht="21" customHeight="1">
      <c r="A98" s="5" t="s">
        <v>1670</v>
      </c>
      <c r="B98" s="5" t="s">
        <v>1671</v>
      </c>
      <c r="C98" s="5" t="str">
        <f t="shared" ca="1" si="0"/>
        <v>上海</v>
      </c>
      <c r="D98" s="5" t="str">
        <f t="shared" ca="1" si="18"/>
        <v>天河区  </v>
      </c>
      <c r="E98" s="5" t="s">
        <v>22337</v>
      </c>
      <c r="F98" s="5" t="s">
        <v>29</v>
      </c>
      <c r="G98" s="7">
        <v>5</v>
      </c>
      <c r="H98" s="7">
        <v>10</v>
      </c>
      <c r="I98" s="5" t="s">
        <v>347</v>
      </c>
      <c r="J98" s="5" t="s">
        <v>125</v>
      </c>
      <c r="K98" s="5" t="s">
        <v>117</v>
      </c>
      <c r="L98" s="5" t="s">
        <v>1676</v>
      </c>
      <c r="M98" s="5" t="s">
        <v>1677</v>
      </c>
      <c r="N98" s="5" t="s">
        <v>53</v>
      </c>
      <c r="O98" s="5" t="s">
        <v>55</v>
      </c>
      <c r="P98" s="5" t="b">
        <f t="shared" ca="1" si="11"/>
        <v>0</v>
      </c>
      <c r="Q98" s="5" t="b">
        <f t="shared" ca="1" si="3"/>
        <v>1</v>
      </c>
      <c r="R98" s="5"/>
      <c r="S98" s="5"/>
      <c r="T98" s="5"/>
      <c r="U98" s="5"/>
      <c r="V98" s="5"/>
      <c r="W98" s="5"/>
      <c r="X98" s="5"/>
      <c r="Y98" s="5"/>
      <c r="Z98" s="5"/>
      <c r="AA98" s="5"/>
      <c r="AB98" s="5"/>
      <c r="AC98" s="5"/>
      <c r="AD98" s="5"/>
      <c r="AE98" s="5"/>
      <c r="AF98" s="5"/>
    </row>
    <row r="99" spans="1:32" ht="21" customHeight="1">
      <c r="A99" s="5" t="s">
        <v>396</v>
      </c>
      <c r="B99" s="5" t="s">
        <v>2317</v>
      </c>
      <c r="C99" s="5" t="str">
        <f t="shared" ca="1" si="0"/>
        <v>上海</v>
      </c>
      <c r="D99" s="5" t="str">
        <f t="shared" ca="1" si="18"/>
        <v>天河区  </v>
      </c>
      <c r="E99" s="5" t="s">
        <v>22462</v>
      </c>
      <c r="F99" s="5" t="s">
        <v>29</v>
      </c>
      <c r="G99" s="7">
        <v>5</v>
      </c>
      <c r="H99" s="7">
        <v>7</v>
      </c>
      <c r="I99" s="5" t="s">
        <v>684</v>
      </c>
      <c r="J99" s="5" t="s">
        <v>125</v>
      </c>
      <c r="K99" s="5" t="s">
        <v>32</v>
      </c>
      <c r="L99" s="5" t="s">
        <v>2319</v>
      </c>
      <c r="M99" s="5" t="s">
        <v>2321</v>
      </c>
      <c r="N99" s="5" t="s">
        <v>53</v>
      </c>
      <c r="O99" s="5" t="s">
        <v>55</v>
      </c>
      <c r="P99" s="5" t="b">
        <f t="shared" ca="1" si="11"/>
        <v>0</v>
      </c>
      <c r="Q99" s="5" t="b">
        <f t="shared" ca="1" si="3"/>
        <v>1</v>
      </c>
      <c r="R99" s="5"/>
      <c r="S99" s="5"/>
      <c r="T99" s="5"/>
      <c r="U99" s="5"/>
      <c r="V99" s="5"/>
      <c r="W99" s="5"/>
      <c r="X99" s="5"/>
      <c r="Y99" s="5"/>
      <c r="Z99" s="5"/>
      <c r="AA99" s="5"/>
      <c r="AB99" s="5"/>
      <c r="AC99" s="5"/>
      <c r="AD99" s="5"/>
      <c r="AE99" s="5"/>
      <c r="AF99" s="5"/>
    </row>
    <row r="100" spans="1:32" ht="21" customHeight="1">
      <c r="A100" s="5" t="s">
        <v>1457</v>
      </c>
      <c r="B100" s="5" t="s">
        <v>1693</v>
      </c>
      <c r="C100" s="5" t="str">
        <f t="shared" ca="1" si="0"/>
        <v>上海</v>
      </c>
      <c r="D100" s="5" t="str">
        <f t="shared" ca="1" si="18"/>
        <v>天河区  </v>
      </c>
      <c r="E100" s="5" t="s">
        <v>22462</v>
      </c>
      <c r="F100" s="5" t="s">
        <v>29</v>
      </c>
      <c r="G100" s="7">
        <v>5</v>
      </c>
      <c r="H100" s="7">
        <v>10</v>
      </c>
      <c r="I100" s="5" t="s">
        <v>347</v>
      </c>
      <c r="J100" s="5" t="s">
        <v>31</v>
      </c>
      <c r="K100" s="5" t="s">
        <v>1694</v>
      </c>
      <c r="L100" s="5" t="s">
        <v>1696</v>
      </c>
      <c r="M100" s="5" t="s">
        <v>1697</v>
      </c>
      <c r="N100" s="5" t="s">
        <v>37</v>
      </c>
      <c r="O100" s="5" t="s">
        <v>55</v>
      </c>
      <c r="P100" s="5" t="b">
        <f t="shared" ca="1" si="11"/>
        <v>0</v>
      </c>
      <c r="Q100" s="5" t="b">
        <f t="shared" ca="1" si="3"/>
        <v>1</v>
      </c>
      <c r="R100" s="5"/>
      <c r="S100" s="5"/>
      <c r="T100" s="5"/>
      <c r="U100" s="5"/>
      <c r="V100" s="5"/>
      <c r="W100" s="5"/>
      <c r="X100" s="5"/>
      <c r="Y100" s="5"/>
      <c r="Z100" s="5"/>
      <c r="AA100" s="5"/>
      <c r="AB100" s="5"/>
      <c r="AC100" s="5"/>
      <c r="AD100" s="5"/>
      <c r="AE100" s="5"/>
      <c r="AF100" s="5"/>
    </row>
    <row r="101" spans="1:32" ht="21" customHeight="1">
      <c r="A101" s="5" t="s">
        <v>50</v>
      </c>
      <c r="B101" s="5" t="s">
        <v>23139</v>
      </c>
      <c r="C101" s="5" t="str">
        <f t="shared" ca="1" si="0"/>
        <v>上海</v>
      </c>
      <c r="D101" s="5" t="str">
        <f t="shared" ca="1" si="18"/>
        <v>天河区  </v>
      </c>
      <c r="E101" s="5" t="s">
        <v>22344</v>
      </c>
      <c r="F101" s="5" t="s">
        <v>45</v>
      </c>
      <c r="G101" s="7">
        <v>5</v>
      </c>
      <c r="H101" s="7">
        <v>10</v>
      </c>
      <c r="I101" s="5" t="s">
        <v>347</v>
      </c>
      <c r="J101" s="7" t="s">
        <v>24</v>
      </c>
      <c r="K101" s="5" t="s">
        <v>3889</v>
      </c>
      <c r="L101" s="5" t="s">
        <v>23142</v>
      </c>
      <c r="M101" s="5" t="s">
        <v>23143</v>
      </c>
      <c r="N101" s="5" t="s">
        <v>100</v>
      </c>
      <c r="O101" s="5" t="s">
        <v>55</v>
      </c>
      <c r="P101" s="5" t="b">
        <f t="shared" ca="1" si="11"/>
        <v>0</v>
      </c>
      <c r="Q101" s="5" t="b">
        <f t="shared" ca="1" si="3"/>
        <v>1</v>
      </c>
      <c r="R101" s="5"/>
      <c r="S101" s="5"/>
      <c r="T101" s="5"/>
      <c r="U101" s="5"/>
      <c r="V101" s="5"/>
      <c r="W101" s="5"/>
      <c r="X101" s="5"/>
      <c r="Y101" s="5"/>
      <c r="Z101" s="5"/>
      <c r="AA101" s="5"/>
      <c r="AB101" s="5"/>
      <c r="AC101" s="5"/>
      <c r="AD101" s="5"/>
      <c r="AE101" s="5"/>
      <c r="AF101" s="5"/>
    </row>
    <row r="102" spans="1:32" ht="21" customHeight="1">
      <c r="A102" s="5" t="s">
        <v>1710</v>
      </c>
      <c r="B102" s="5" t="s">
        <v>1712</v>
      </c>
      <c r="C102" s="5" t="str">
        <f t="shared" ca="1" si="0"/>
        <v>上海</v>
      </c>
      <c r="D102" s="5" t="str">
        <f t="shared" ca="1" si="18"/>
        <v>天河区  </v>
      </c>
      <c r="E102" s="9" t="s">
        <v>23149</v>
      </c>
      <c r="F102" s="5" t="s">
        <v>45</v>
      </c>
      <c r="G102" s="7">
        <v>5</v>
      </c>
      <c r="H102" s="7">
        <v>10</v>
      </c>
      <c r="I102" s="5" t="s">
        <v>347</v>
      </c>
      <c r="J102" s="5" t="s">
        <v>31</v>
      </c>
      <c r="K102" s="5" t="s">
        <v>106</v>
      </c>
      <c r="L102" s="5" t="s">
        <v>1718</v>
      </c>
      <c r="M102" s="5" t="s">
        <v>1720</v>
      </c>
      <c r="N102" s="5" t="s">
        <v>100</v>
      </c>
      <c r="O102" s="5" t="s">
        <v>55</v>
      </c>
      <c r="P102" s="5" t="b">
        <f t="shared" ca="1" si="11"/>
        <v>0</v>
      </c>
      <c r="Q102" s="5" t="b">
        <f t="shared" ca="1" si="3"/>
        <v>1</v>
      </c>
      <c r="R102" s="5"/>
      <c r="S102" s="5"/>
      <c r="T102" s="5"/>
      <c r="U102" s="5"/>
      <c r="V102" s="5"/>
      <c r="W102" s="5"/>
      <c r="X102" s="5"/>
      <c r="Y102" s="5"/>
      <c r="Z102" s="5"/>
      <c r="AA102" s="5"/>
      <c r="AB102" s="5"/>
      <c r="AC102" s="5"/>
      <c r="AD102" s="5"/>
      <c r="AE102" s="5"/>
      <c r="AF102" s="5"/>
    </row>
    <row r="103" spans="1:32" ht="21" customHeight="1">
      <c r="A103" s="5" t="s">
        <v>396</v>
      </c>
      <c r="B103" s="5" t="s">
        <v>11763</v>
      </c>
      <c r="C103" s="5" t="str">
        <f t="shared" ca="1" si="0"/>
        <v>上海</v>
      </c>
      <c r="D103" s="9" t="s">
        <v>47</v>
      </c>
      <c r="E103" s="5" t="s">
        <v>22413</v>
      </c>
      <c r="F103" s="5" t="s">
        <v>45</v>
      </c>
      <c r="G103" s="7">
        <v>5</v>
      </c>
      <c r="H103" s="7">
        <v>10</v>
      </c>
      <c r="I103" s="5" t="s">
        <v>347</v>
      </c>
      <c r="J103" s="5" t="s">
        <v>31</v>
      </c>
      <c r="K103" s="5" t="s">
        <v>48</v>
      </c>
      <c r="L103" s="5" t="s">
        <v>23154</v>
      </c>
      <c r="M103" s="5" t="s">
        <v>23155</v>
      </c>
      <c r="N103" s="5" t="s">
        <v>53</v>
      </c>
      <c r="O103" s="5" t="s">
        <v>55</v>
      </c>
      <c r="P103" s="5" t="b">
        <f t="shared" ca="1" si="11"/>
        <v>0</v>
      </c>
      <c r="Q103" s="5" t="b">
        <f t="shared" ca="1" si="3"/>
        <v>1</v>
      </c>
      <c r="R103" s="5"/>
      <c r="S103" s="5"/>
      <c r="T103" s="5"/>
      <c r="U103" s="5"/>
      <c r="V103" s="5"/>
      <c r="W103" s="5"/>
      <c r="X103" s="5"/>
      <c r="Y103" s="5"/>
      <c r="Z103" s="5"/>
      <c r="AA103" s="5"/>
      <c r="AB103" s="5"/>
      <c r="AC103" s="5"/>
      <c r="AD103" s="5"/>
      <c r="AE103" s="5"/>
      <c r="AF103" s="5"/>
    </row>
    <row r="104" spans="1:32" ht="21" customHeight="1">
      <c r="A104" s="5" t="s">
        <v>1838</v>
      </c>
      <c r="B104" s="5" t="s">
        <v>1839</v>
      </c>
      <c r="C104" s="5" t="str">
        <f t="shared" ca="1" si="0"/>
        <v>上海</v>
      </c>
      <c r="D104" s="5" t="str">
        <f ca="1">IFERROR(__xludf.DUMMYFUNCTION("REGEXEXTRACT(E104,""-(\S+)"")"),"黄埔区  ")</f>
        <v>黄埔区  </v>
      </c>
      <c r="E104" s="5" t="s">
        <v>22354</v>
      </c>
      <c r="F104" s="5" t="s">
        <v>29</v>
      </c>
      <c r="G104" s="7">
        <v>5</v>
      </c>
      <c r="H104" s="7">
        <v>10</v>
      </c>
      <c r="I104" s="5" t="s">
        <v>347</v>
      </c>
      <c r="J104" s="5" t="s">
        <v>31</v>
      </c>
      <c r="K104" s="5" t="s">
        <v>1840</v>
      </c>
      <c r="L104" s="5" t="s">
        <v>1843</v>
      </c>
      <c r="M104" s="5" t="s">
        <v>1845</v>
      </c>
      <c r="N104" s="5" t="s">
        <v>100</v>
      </c>
      <c r="O104" s="5" t="s">
        <v>55</v>
      </c>
      <c r="P104" s="5" t="b">
        <f t="shared" ca="1" si="11"/>
        <v>0</v>
      </c>
      <c r="Q104" s="5" t="b">
        <f t="shared" ca="1" si="3"/>
        <v>1</v>
      </c>
      <c r="R104" s="5"/>
      <c r="S104" s="5"/>
      <c r="T104" s="5"/>
      <c r="U104" s="5"/>
      <c r="V104" s="5"/>
      <c r="W104" s="5"/>
      <c r="X104" s="5"/>
      <c r="Y104" s="5"/>
      <c r="Z104" s="5"/>
      <c r="AA104" s="5"/>
      <c r="AB104" s="5"/>
      <c r="AC104" s="5"/>
      <c r="AD104" s="5"/>
      <c r="AE104" s="5"/>
      <c r="AF104" s="5"/>
    </row>
    <row r="105" spans="1:32" ht="21" customHeight="1">
      <c r="A105" s="5" t="s">
        <v>1457</v>
      </c>
      <c r="B105" s="5" t="s">
        <v>1897</v>
      </c>
      <c r="C105" s="5" t="str">
        <f t="shared" ca="1" si="0"/>
        <v>上海</v>
      </c>
      <c r="D105" s="9" t="s">
        <v>47</v>
      </c>
      <c r="E105" s="5" t="s">
        <v>22413</v>
      </c>
      <c r="F105" s="5" t="s">
        <v>45</v>
      </c>
      <c r="G105" s="7">
        <v>5</v>
      </c>
      <c r="H105" s="7">
        <v>10</v>
      </c>
      <c r="I105" s="5" t="s">
        <v>347</v>
      </c>
      <c r="J105" s="5" t="s">
        <v>31</v>
      </c>
      <c r="K105" s="5" t="s">
        <v>48</v>
      </c>
      <c r="L105" s="5" t="s">
        <v>381</v>
      </c>
      <c r="M105" s="5" t="s">
        <v>23165</v>
      </c>
      <c r="N105" s="5" t="s">
        <v>53</v>
      </c>
      <c r="O105" s="5" t="s">
        <v>44</v>
      </c>
      <c r="P105" s="5" t="b">
        <f t="shared" ca="1" si="11"/>
        <v>0</v>
      </c>
      <c r="Q105" s="5" t="b">
        <f t="shared" ca="1" si="3"/>
        <v>1</v>
      </c>
      <c r="R105" s="5"/>
      <c r="S105" s="5"/>
      <c r="T105" s="5"/>
      <c r="U105" s="5"/>
      <c r="V105" s="5"/>
      <c r="W105" s="5"/>
      <c r="X105" s="5"/>
      <c r="Y105" s="5"/>
      <c r="Z105" s="5"/>
      <c r="AA105" s="5"/>
      <c r="AB105" s="5"/>
      <c r="AC105" s="5"/>
      <c r="AD105" s="5"/>
      <c r="AE105" s="5"/>
      <c r="AF105" s="5"/>
    </row>
    <row r="106" spans="1:32" ht="21" customHeight="1">
      <c r="A106" s="5" t="s">
        <v>7521</v>
      </c>
      <c r="B106" s="5" t="s">
        <v>23168</v>
      </c>
      <c r="C106" s="5" t="str">
        <f t="shared" ca="1" si="0"/>
        <v>上海</v>
      </c>
      <c r="D106" s="5" t="str">
        <f t="shared" ref="D106:D109" ca="1" si="19">IFERROR(__xludf.DUMMYFUNCTION("REGEXEXTRACT(E106,""-(\S+)"")"),"黄埔区  ")</f>
        <v>黄埔区  </v>
      </c>
      <c r="E106" s="5" t="s">
        <v>22354</v>
      </c>
      <c r="F106" s="5" t="s">
        <v>45</v>
      </c>
      <c r="G106" s="7">
        <v>5</v>
      </c>
      <c r="H106" s="7">
        <v>7</v>
      </c>
      <c r="I106" s="5" t="s">
        <v>684</v>
      </c>
      <c r="J106" s="5" t="s">
        <v>31</v>
      </c>
      <c r="K106" s="5" t="s">
        <v>2797</v>
      </c>
      <c r="L106" s="5" t="s">
        <v>23172</v>
      </c>
      <c r="M106" s="5" t="s">
        <v>23173</v>
      </c>
      <c r="N106" s="5" t="s">
        <v>53</v>
      </c>
      <c r="O106" s="5" t="s">
        <v>55</v>
      </c>
      <c r="P106" s="5" t="b">
        <f t="shared" ca="1" si="11"/>
        <v>0</v>
      </c>
      <c r="Q106" s="5" t="b">
        <f t="shared" ca="1" si="3"/>
        <v>1</v>
      </c>
      <c r="R106" s="5"/>
      <c r="S106" s="5"/>
      <c r="T106" s="5"/>
      <c r="U106" s="5"/>
      <c r="V106" s="5"/>
      <c r="W106" s="5"/>
      <c r="X106" s="5"/>
      <c r="Y106" s="5"/>
      <c r="Z106" s="5"/>
      <c r="AA106" s="5"/>
      <c r="AB106" s="5"/>
      <c r="AC106" s="5"/>
      <c r="AD106" s="5"/>
      <c r="AE106" s="5"/>
      <c r="AF106" s="5"/>
    </row>
    <row r="107" spans="1:32" ht="21" customHeight="1">
      <c r="A107" s="5" t="s">
        <v>2458</v>
      </c>
      <c r="B107" s="5" t="s">
        <v>2459</v>
      </c>
      <c r="C107" s="5" t="str">
        <f t="shared" ca="1" si="0"/>
        <v>上海</v>
      </c>
      <c r="D107" s="5" t="str">
        <f t="shared" ca="1" si="19"/>
        <v>黄埔区  </v>
      </c>
      <c r="E107" s="5" t="s">
        <v>22830</v>
      </c>
      <c r="F107" s="5" t="s">
        <v>29</v>
      </c>
      <c r="G107" s="7">
        <v>5</v>
      </c>
      <c r="H107" s="7">
        <v>7</v>
      </c>
      <c r="I107" s="5" t="s">
        <v>684</v>
      </c>
      <c r="J107" s="5" t="s">
        <v>31</v>
      </c>
      <c r="K107" s="5" t="s">
        <v>706</v>
      </c>
      <c r="L107" s="5" t="s">
        <v>2465</v>
      </c>
      <c r="M107" s="5" t="s">
        <v>2466</v>
      </c>
      <c r="N107" s="5" t="s">
        <v>100</v>
      </c>
      <c r="O107" s="5" t="s">
        <v>55</v>
      </c>
      <c r="P107" s="5" t="b">
        <f t="shared" ca="1" si="11"/>
        <v>0</v>
      </c>
      <c r="Q107" s="5" t="b">
        <f t="shared" ca="1" si="3"/>
        <v>1</v>
      </c>
      <c r="R107" s="5"/>
      <c r="S107" s="5"/>
      <c r="T107" s="5"/>
      <c r="U107" s="5"/>
      <c r="V107" s="5"/>
      <c r="W107" s="5"/>
      <c r="X107" s="5"/>
      <c r="Y107" s="5"/>
      <c r="Z107" s="5"/>
      <c r="AA107" s="5"/>
      <c r="AB107" s="5"/>
      <c r="AC107" s="5"/>
      <c r="AD107" s="5"/>
      <c r="AE107" s="5"/>
      <c r="AF107" s="5"/>
    </row>
    <row r="108" spans="1:32" ht="21" customHeight="1">
      <c r="A108" s="5" t="s">
        <v>248</v>
      </c>
      <c r="B108" s="5" t="s">
        <v>2432</v>
      </c>
      <c r="C108" s="5" t="str">
        <f t="shared" ca="1" si="0"/>
        <v>上海</v>
      </c>
      <c r="D108" s="5" t="str">
        <f t="shared" ca="1" si="19"/>
        <v>黄埔区  </v>
      </c>
      <c r="E108" s="5" t="s">
        <v>22462</v>
      </c>
      <c r="F108" s="5" t="s">
        <v>45</v>
      </c>
      <c r="G108" s="7">
        <v>5</v>
      </c>
      <c r="H108" s="7">
        <v>7</v>
      </c>
      <c r="I108" s="5" t="s">
        <v>684</v>
      </c>
      <c r="J108" s="7" t="s">
        <v>24</v>
      </c>
      <c r="K108" s="5" t="s">
        <v>1582</v>
      </c>
      <c r="L108" s="5" t="s">
        <v>2437</v>
      </c>
      <c r="M108" s="5" t="s">
        <v>2438</v>
      </c>
      <c r="N108" s="5" t="s">
        <v>53</v>
      </c>
      <c r="O108" s="5" t="s">
        <v>55</v>
      </c>
      <c r="P108" s="5" t="b">
        <f t="shared" ca="1" si="11"/>
        <v>0</v>
      </c>
      <c r="Q108" s="5" t="b">
        <f t="shared" ca="1" si="3"/>
        <v>1</v>
      </c>
      <c r="R108" s="5"/>
      <c r="S108" s="5"/>
      <c r="T108" s="5"/>
      <c r="U108" s="5"/>
      <c r="V108" s="5"/>
      <c r="W108" s="5"/>
      <c r="X108" s="5"/>
      <c r="Y108" s="5"/>
      <c r="Z108" s="5"/>
      <c r="AA108" s="5"/>
      <c r="AB108" s="5"/>
      <c r="AC108" s="5"/>
      <c r="AD108" s="5"/>
      <c r="AE108" s="5"/>
      <c r="AF108" s="5"/>
    </row>
    <row r="109" spans="1:32" ht="21" customHeight="1">
      <c r="A109" s="5" t="s">
        <v>2440</v>
      </c>
      <c r="B109" s="5" t="s">
        <v>2542</v>
      </c>
      <c r="C109" s="5" t="str">
        <f t="shared" ca="1" si="0"/>
        <v>上海</v>
      </c>
      <c r="D109" s="5" t="str">
        <f t="shared" ca="1" si="19"/>
        <v>黄埔区  </v>
      </c>
      <c r="E109" s="5" t="s">
        <v>22466</v>
      </c>
      <c r="F109" s="5" t="s">
        <v>45</v>
      </c>
      <c r="G109" s="7">
        <v>5</v>
      </c>
      <c r="H109" s="7">
        <v>8</v>
      </c>
      <c r="I109" s="5" t="s">
        <v>222</v>
      </c>
      <c r="J109" s="7" t="s">
        <v>24</v>
      </c>
      <c r="K109" s="5" t="s">
        <v>2544</v>
      </c>
      <c r="L109" s="5" t="s">
        <v>2546</v>
      </c>
      <c r="M109" s="5" t="s">
        <v>2549</v>
      </c>
      <c r="N109" s="5" t="s">
        <v>37</v>
      </c>
      <c r="O109" s="5" t="s">
        <v>237</v>
      </c>
      <c r="P109" s="5" t="b">
        <f t="shared" ca="1" si="11"/>
        <v>0</v>
      </c>
      <c r="Q109" s="5" t="b">
        <f t="shared" ca="1" si="3"/>
        <v>1</v>
      </c>
      <c r="R109" s="5"/>
      <c r="S109" s="5"/>
      <c r="T109" s="5"/>
      <c r="U109" s="5"/>
      <c r="V109" s="5"/>
      <c r="W109" s="5"/>
      <c r="X109" s="5"/>
      <c r="Y109" s="5"/>
      <c r="Z109" s="5"/>
      <c r="AA109" s="5"/>
      <c r="AB109" s="5"/>
      <c r="AC109" s="5"/>
      <c r="AD109" s="5"/>
      <c r="AE109" s="5"/>
      <c r="AF109" s="5"/>
    </row>
    <row r="110" spans="1:32" ht="21" customHeight="1">
      <c r="A110" s="5" t="s">
        <v>2509</v>
      </c>
      <c r="B110" s="5" t="s">
        <v>2512</v>
      </c>
      <c r="C110" s="5" t="str">
        <f t="shared" ca="1" si="0"/>
        <v>上海</v>
      </c>
      <c r="D110" s="9" t="s">
        <v>47</v>
      </c>
      <c r="E110" s="5" t="s">
        <v>22413</v>
      </c>
      <c r="F110" s="5" t="s">
        <v>45</v>
      </c>
      <c r="G110" s="7">
        <v>5</v>
      </c>
      <c r="H110" s="7">
        <v>9</v>
      </c>
      <c r="I110" s="5" t="s">
        <v>2344</v>
      </c>
      <c r="J110" s="5" t="s">
        <v>31</v>
      </c>
      <c r="K110" s="5" t="s">
        <v>48</v>
      </c>
      <c r="L110" s="5" t="s">
        <v>2514</v>
      </c>
      <c r="M110" s="5" t="s">
        <v>2518</v>
      </c>
      <c r="N110" s="5" t="s">
        <v>53</v>
      </c>
      <c r="O110" s="5" t="s">
        <v>38</v>
      </c>
      <c r="P110" s="5" t="b">
        <f t="shared" ca="1" si="11"/>
        <v>0</v>
      </c>
      <c r="Q110" s="5" t="b">
        <f t="shared" ca="1" si="3"/>
        <v>1</v>
      </c>
      <c r="R110" s="5"/>
      <c r="S110" s="5"/>
      <c r="T110" s="5"/>
      <c r="U110" s="5"/>
      <c r="V110" s="5"/>
      <c r="W110" s="5"/>
      <c r="X110" s="5"/>
      <c r="Y110" s="5"/>
      <c r="Z110" s="5"/>
      <c r="AA110" s="5"/>
      <c r="AB110" s="5"/>
      <c r="AC110" s="5"/>
      <c r="AD110" s="5"/>
      <c r="AE110" s="5"/>
      <c r="AF110" s="5"/>
    </row>
    <row r="111" spans="1:32" ht="21" customHeight="1">
      <c r="A111" s="5" t="s">
        <v>765</v>
      </c>
      <c r="B111" s="5" t="s">
        <v>2014</v>
      </c>
      <c r="C111" s="5" t="str">
        <f t="shared" ca="1" si="0"/>
        <v>上海</v>
      </c>
      <c r="D111" s="5" t="str">
        <f t="shared" ref="D111:D122" ca="1" si="20">IFERROR(__xludf.DUMMYFUNCTION("REGEXEXTRACT(E111,""-(\S+)"")"),"天河区  ")</f>
        <v>天河区  </v>
      </c>
      <c r="E111" s="5" t="s">
        <v>22344</v>
      </c>
      <c r="F111" s="5" t="s">
        <v>45</v>
      </c>
      <c r="G111" s="7">
        <v>5</v>
      </c>
      <c r="H111" s="7">
        <v>10</v>
      </c>
      <c r="I111" s="5" t="s">
        <v>347</v>
      </c>
      <c r="J111" s="5" t="s">
        <v>31</v>
      </c>
      <c r="K111" s="5" t="s">
        <v>1505</v>
      </c>
      <c r="L111" s="5" t="s">
        <v>2021</v>
      </c>
      <c r="M111" s="5" t="s">
        <v>2022</v>
      </c>
      <c r="N111" s="5" t="s">
        <v>100</v>
      </c>
      <c r="O111" s="5" t="s">
        <v>55</v>
      </c>
      <c r="P111" s="5" t="b">
        <f t="shared" ca="1" si="11"/>
        <v>0</v>
      </c>
      <c r="Q111" s="5" t="b">
        <f t="shared" ca="1" si="3"/>
        <v>1</v>
      </c>
      <c r="R111" s="5"/>
      <c r="S111" s="5"/>
      <c r="T111" s="5"/>
      <c r="U111" s="5"/>
      <c r="V111" s="5"/>
      <c r="W111" s="5"/>
      <c r="X111" s="5"/>
      <c r="Y111" s="5"/>
      <c r="Z111" s="5"/>
      <c r="AA111" s="5"/>
      <c r="AB111" s="5"/>
      <c r="AC111" s="5"/>
      <c r="AD111" s="5"/>
      <c r="AE111" s="5"/>
      <c r="AF111" s="5"/>
    </row>
    <row r="112" spans="1:32" ht="21" customHeight="1">
      <c r="A112" s="5" t="s">
        <v>277</v>
      </c>
      <c r="B112" s="5" t="s">
        <v>3930</v>
      </c>
      <c r="C112" s="5" t="str">
        <f t="shared" ca="1" si="0"/>
        <v>上海</v>
      </c>
      <c r="D112" s="5" t="str">
        <f t="shared" ca="1" si="20"/>
        <v>天河区  </v>
      </c>
      <c r="E112" s="5" t="s">
        <v>22344</v>
      </c>
      <c r="F112" s="5" t="s">
        <v>45</v>
      </c>
      <c r="G112" s="7">
        <v>5</v>
      </c>
      <c r="H112" s="7">
        <v>9</v>
      </c>
      <c r="I112" s="5" t="s">
        <v>2344</v>
      </c>
      <c r="J112" s="5" t="s">
        <v>125</v>
      </c>
      <c r="K112" s="5" t="s">
        <v>3933</v>
      </c>
      <c r="L112" s="5" t="s">
        <v>1782</v>
      </c>
      <c r="M112" s="5" t="s">
        <v>8237</v>
      </c>
      <c r="N112" s="5" t="s">
        <v>53</v>
      </c>
      <c r="O112" s="5" t="s">
        <v>55</v>
      </c>
      <c r="P112" s="5" t="b">
        <f t="shared" ca="1" si="11"/>
        <v>0</v>
      </c>
      <c r="Q112" s="5" t="b">
        <f t="shared" ca="1" si="3"/>
        <v>1</v>
      </c>
      <c r="R112" s="5"/>
      <c r="S112" s="5"/>
      <c r="T112" s="5"/>
      <c r="U112" s="5"/>
      <c r="V112" s="5"/>
      <c r="W112" s="5"/>
      <c r="X112" s="5"/>
      <c r="Y112" s="5"/>
      <c r="Z112" s="5"/>
      <c r="AA112" s="5"/>
      <c r="AB112" s="5"/>
      <c r="AC112" s="5"/>
      <c r="AD112" s="5"/>
      <c r="AE112" s="5"/>
      <c r="AF112" s="5"/>
    </row>
    <row r="113" spans="1:32" ht="21" customHeight="1">
      <c r="A113" s="5" t="s">
        <v>2565</v>
      </c>
      <c r="B113" s="5" t="s">
        <v>2566</v>
      </c>
      <c r="C113" s="5" t="str">
        <f t="shared" ca="1" si="0"/>
        <v>上海</v>
      </c>
      <c r="D113" s="5" t="str">
        <f t="shared" ca="1" si="20"/>
        <v>天河区  </v>
      </c>
      <c r="E113" s="5" t="s">
        <v>22466</v>
      </c>
      <c r="F113" s="5" t="s">
        <v>29</v>
      </c>
      <c r="G113" s="7">
        <v>5</v>
      </c>
      <c r="H113" s="7">
        <v>8</v>
      </c>
      <c r="I113" s="5" t="s">
        <v>222</v>
      </c>
      <c r="J113" s="5" t="s">
        <v>108</v>
      </c>
      <c r="K113" s="5" t="s">
        <v>284</v>
      </c>
      <c r="L113" s="5" t="s">
        <v>2570</v>
      </c>
      <c r="M113" s="5" t="s">
        <v>2571</v>
      </c>
      <c r="N113" s="5" t="s">
        <v>53</v>
      </c>
      <c r="O113" s="5" t="s">
        <v>55</v>
      </c>
      <c r="P113" s="5" t="b">
        <f t="shared" ca="1" si="11"/>
        <v>0</v>
      </c>
      <c r="Q113" s="5" t="b">
        <f t="shared" ca="1" si="3"/>
        <v>1</v>
      </c>
      <c r="R113" s="5"/>
      <c r="S113" s="5"/>
      <c r="T113" s="5"/>
      <c r="U113" s="5"/>
      <c r="V113" s="5"/>
      <c r="W113" s="5"/>
      <c r="X113" s="5"/>
      <c r="Y113" s="5"/>
      <c r="Z113" s="5"/>
      <c r="AA113" s="5"/>
      <c r="AB113" s="5"/>
      <c r="AC113" s="5"/>
      <c r="AD113" s="5"/>
      <c r="AE113" s="5"/>
      <c r="AF113" s="5"/>
    </row>
    <row r="114" spans="1:32" ht="21" customHeight="1">
      <c r="A114" s="5" t="s">
        <v>1457</v>
      </c>
      <c r="B114" s="5" t="s">
        <v>2076</v>
      </c>
      <c r="C114" s="5" t="str">
        <f t="shared" ca="1" si="0"/>
        <v>上海</v>
      </c>
      <c r="D114" s="5" t="str">
        <f t="shared" ca="1" si="20"/>
        <v>天河区  </v>
      </c>
      <c r="E114" s="5" t="s">
        <v>22344</v>
      </c>
      <c r="F114" s="5" t="s">
        <v>29</v>
      </c>
      <c r="G114" s="7">
        <v>5</v>
      </c>
      <c r="H114" s="7">
        <v>10</v>
      </c>
      <c r="I114" s="5" t="s">
        <v>347</v>
      </c>
      <c r="J114" s="5" t="s">
        <v>31</v>
      </c>
      <c r="K114" s="5" t="s">
        <v>48</v>
      </c>
      <c r="L114" s="5" t="s">
        <v>2081</v>
      </c>
      <c r="M114" s="5" t="s">
        <v>2083</v>
      </c>
      <c r="N114" s="5" t="s">
        <v>53</v>
      </c>
      <c r="O114" s="5" t="s">
        <v>55</v>
      </c>
      <c r="P114" s="5" t="b">
        <f t="shared" ca="1" si="11"/>
        <v>0</v>
      </c>
      <c r="Q114" s="5" t="b">
        <f t="shared" ca="1" si="3"/>
        <v>1</v>
      </c>
      <c r="R114" s="5"/>
      <c r="S114" s="5"/>
      <c r="T114" s="5"/>
      <c r="U114" s="5"/>
      <c r="V114" s="5"/>
      <c r="W114" s="5"/>
      <c r="X114" s="5"/>
      <c r="Y114" s="5"/>
      <c r="Z114" s="5"/>
      <c r="AA114" s="5"/>
      <c r="AB114" s="5"/>
      <c r="AC114" s="5"/>
      <c r="AD114" s="5"/>
      <c r="AE114" s="5"/>
      <c r="AF114" s="5"/>
    </row>
    <row r="115" spans="1:32" ht="21" customHeight="1">
      <c r="A115" s="5" t="s">
        <v>248</v>
      </c>
      <c r="B115" s="5" t="s">
        <v>10063</v>
      </c>
      <c r="C115" s="5" t="str">
        <f t="shared" ca="1" si="0"/>
        <v>上海</v>
      </c>
      <c r="D115" s="5" t="str">
        <f t="shared" ca="1" si="20"/>
        <v>天河区  </v>
      </c>
      <c r="E115" s="5" t="s">
        <v>22510</v>
      </c>
      <c r="F115" s="5" t="s">
        <v>29</v>
      </c>
      <c r="G115" s="7">
        <v>5</v>
      </c>
      <c r="H115" s="7">
        <v>10</v>
      </c>
      <c r="I115" s="5" t="s">
        <v>347</v>
      </c>
      <c r="J115" s="5" t="s">
        <v>125</v>
      </c>
      <c r="K115" s="5" t="s">
        <v>76</v>
      </c>
      <c r="L115" s="5" t="s">
        <v>10064</v>
      </c>
      <c r="M115" s="5" t="s">
        <v>10065</v>
      </c>
      <c r="N115" s="5" t="s">
        <v>100</v>
      </c>
      <c r="O115" s="5" t="s">
        <v>55</v>
      </c>
      <c r="P115" s="5" t="b">
        <f t="shared" ca="1" si="11"/>
        <v>0</v>
      </c>
      <c r="Q115" s="5" t="b">
        <f t="shared" ca="1" si="3"/>
        <v>1</v>
      </c>
      <c r="R115" s="5"/>
      <c r="S115" s="5"/>
      <c r="T115" s="5"/>
      <c r="U115" s="5"/>
      <c r="V115" s="5"/>
      <c r="W115" s="5"/>
      <c r="X115" s="5"/>
      <c r="Y115" s="5"/>
      <c r="Z115" s="5"/>
      <c r="AA115" s="5"/>
      <c r="AB115" s="5"/>
      <c r="AC115" s="5"/>
      <c r="AD115" s="5"/>
      <c r="AE115" s="5"/>
      <c r="AF115" s="5"/>
    </row>
    <row r="116" spans="1:32" ht="21" customHeight="1">
      <c r="A116" s="14" t="s">
        <v>6110</v>
      </c>
      <c r="B116" s="14" t="s">
        <v>6112</v>
      </c>
      <c r="C116" s="14" t="str">
        <f t="shared" ca="1" si="0"/>
        <v>上海</v>
      </c>
      <c r="D116" s="14" t="str">
        <f t="shared" ca="1" si="20"/>
        <v>天河区  </v>
      </c>
      <c r="E116" s="14" t="s">
        <v>22344</v>
      </c>
      <c r="F116" s="14" t="s">
        <v>45</v>
      </c>
      <c r="G116" s="15">
        <v>5</v>
      </c>
      <c r="H116" s="15">
        <v>8</v>
      </c>
      <c r="I116" s="14" t="s">
        <v>222</v>
      </c>
      <c r="J116" s="14" t="s">
        <v>108</v>
      </c>
      <c r="K116" s="14" t="s">
        <v>1463</v>
      </c>
      <c r="L116" s="14" t="s">
        <v>6114</v>
      </c>
      <c r="M116" s="16" t="s">
        <v>47</v>
      </c>
      <c r="N116" s="14" t="s">
        <v>53</v>
      </c>
      <c r="O116" s="14" t="s">
        <v>55</v>
      </c>
      <c r="P116" s="14" t="b">
        <f ca="1">IFERROR(__xludf.DUMMYFUNCTION("REGEXMATCH(A116,""前端|设计|(?i)html|(?i)css|网页"")"),FALSE)</f>
        <v>0</v>
      </c>
      <c r="Q116" s="14" t="b">
        <f t="shared" ca="1" si="3"/>
        <v>1</v>
      </c>
      <c r="R116" s="5"/>
      <c r="S116" s="5"/>
      <c r="T116" s="5"/>
      <c r="U116" s="5"/>
      <c r="V116" s="5"/>
      <c r="W116" s="5"/>
      <c r="X116" s="5"/>
      <c r="Y116" s="5"/>
      <c r="Z116" s="5"/>
      <c r="AA116" s="5"/>
      <c r="AB116" s="5"/>
      <c r="AC116" s="5"/>
      <c r="AD116" s="5"/>
      <c r="AE116" s="5"/>
      <c r="AF116" s="5"/>
    </row>
    <row r="117" spans="1:32" ht="21" customHeight="1">
      <c r="A117" s="5" t="s">
        <v>2686</v>
      </c>
      <c r="B117" s="5" t="s">
        <v>2688</v>
      </c>
      <c r="C117" s="5" t="str">
        <f t="shared" ca="1" si="0"/>
        <v>上海</v>
      </c>
      <c r="D117" s="5" t="str">
        <f t="shared" ca="1" si="20"/>
        <v>天河区  </v>
      </c>
      <c r="E117" s="5" t="s">
        <v>23219</v>
      </c>
      <c r="F117" s="5" t="s">
        <v>29</v>
      </c>
      <c r="G117" s="7">
        <v>5</v>
      </c>
      <c r="H117" s="7">
        <v>6</v>
      </c>
      <c r="I117" s="5" t="s">
        <v>2691</v>
      </c>
      <c r="J117" s="5" t="s">
        <v>125</v>
      </c>
      <c r="K117" s="5" t="s">
        <v>57</v>
      </c>
      <c r="L117" s="5" t="s">
        <v>2692</v>
      </c>
      <c r="M117" s="5" t="s">
        <v>2696</v>
      </c>
      <c r="N117" s="5" t="s">
        <v>100</v>
      </c>
      <c r="O117" s="5" t="s">
        <v>55</v>
      </c>
      <c r="P117" s="5" t="b">
        <f t="shared" ref="P117:P152" ca="1" si="21">IFERROR(__xludf.DUMMYFUNCTION("REGEXMATCH(A117,""前端|设计|(?i)html|(?i)css"")"),TRUE)</f>
        <v>1</v>
      </c>
      <c r="Q117" s="5" t="b">
        <f t="shared" ca="1" si="3"/>
        <v>1</v>
      </c>
      <c r="R117" s="5"/>
      <c r="S117" s="5"/>
      <c r="T117" s="5"/>
      <c r="U117" s="5"/>
      <c r="V117" s="5"/>
      <c r="W117" s="5"/>
      <c r="X117" s="5"/>
      <c r="Y117" s="5"/>
      <c r="Z117" s="5"/>
      <c r="AA117" s="5"/>
      <c r="AB117" s="5"/>
      <c r="AC117" s="5"/>
      <c r="AD117" s="5"/>
      <c r="AE117" s="5"/>
      <c r="AF117" s="5"/>
    </row>
    <row r="118" spans="1:32" ht="21" customHeight="1">
      <c r="A118" s="5" t="s">
        <v>2151</v>
      </c>
      <c r="B118" s="5" t="s">
        <v>2152</v>
      </c>
      <c r="C118" s="5" t="str">
        <f t="shared" ca="1" si="0"/>
        <v>上海</v>
      </c>
      <c r="D118" s="5" t="str">
        <f t="shared" ca="1" si="20"/>
        <v>天河区  </v>
      </c>
      <c r="E118" s="5" t="s">
        <v>22482</v>
      </c>
      <c r="F118" s="5" t="s">
        <v>29</v>
      </c>
      <c r="G118" s="7">
        <v>5</v>
      </c>
      <c r="H118" s="7">
        <v>12</v>
      </c>
      <c r="I118" s="5" t="s">
        <v>359</v>
      </c>
      <c r="J118" s="5" t="s">
        <v>125</v>
      </c>
      <c r="K118" s="5" t="s">
        <v>2157</v>
      </c>
      <c r="L118" s="5" t="s">
        <v>2159</v>
      </c>
      <c r="M118" s="5" t="s">
        <v>2160</v>
      </c>
      <c r="N118" s="5" t="s">
        <v>53</v>
      </c>
      <c r="O118" s="5" t="s">
        <v>55</v>
      </c>
      <c r="P118" s="5" t="b">
        <f t="shared" ca="1" si="21"/>
        <v>1</v>
      </c>
      <c r="Q118" s="5" t="b">
        <f t="shared" ca="1" si="3"/>
        <v>1</v>
      </c>
      <c r="R118" s="5"/>
      <c r="S118" s="5"/>
      <c r="T118" s="5"/>
      <c r="U118" s="5"/>
      <c r="V118" s="5"/>
      <c r="W118" s="5"/>
      <c r="X118" s="5"/>
      <c r="Y118" s="5"/>
      <c r="Z118" s="5"/>
      <c r="AA118" s="5"/>
      <c r="AB118" s="5"/>
      <c r="AC118" s="5"/>
      <c r="AD118" s="5"/>
      <c r="AE118" s="5"/>
      <c r="AF118" s="5"/>
    </row>
    <row r="119" spans="1:32" ht="21" customHeight="1">
      <c r="A119" s="5" t="s">
        <v>396</v>
      </c>
      <c r="B119" s="5" t="s">
        <v>2207</v>
      </c>
      <c r="C119" s="5" t="str">
        <f t="shared" ca="1" si="0"/>
        <v>上海</v>
      </c>
      <c r="D119" s="5" t="str">
        <f t="shared" ca="1" si="20"/>
        <v>天河区  </v>
      </c>
      <c r="E119" s="5" t="s">
        <v>22462</v>
      </c>
      <c r="F119" s="5" t="s">
        <v>95</v>
      </c>
      <c r="G119" s="7">
        <v>5</v>
      </c>
      <c r="H119" s="7">
        <v>12</v>
      </c>
      <c r="I119" s="5" t="s">
        <v>359</v>
      </c>
      <c r="J119" s="5" t="s">
        <v>31</v>
      </c>
      <c r="K119" s="5" t="s">
        <v>780</v>
      </c>
      <c r="L119" s="5" t="s">
        <v>2209</v>
      </c>
      <c r="M119" s="5" t="s">
        <v>23237</v>
      </c>
      <c r="N119" s="5" t="s">
        <v>100</v>
      </c>
      <c r="O119" s="5" t="s">
        <v>55</v>
      </c>
      <c r="P119" s="5" t="b">
        <f t="shared" ca="1" si="21"/>
        <v>1</v>
      </c>
      <c r="Q119" s="5" t="b">
        <f t="shared" ca="1" si="3"/>
        <v>1</v>
      </c>
      <c r="R119" s="5"/>
      <c r="S119" s="5"/>
      <c r="T119" s="5"/>
      <c r="U119" s="5"/>
      <c r="V119" s="5"/>
      <c r="W119" s="5"/>
      <c r="X119" s="5"/>
      <c r="Y119" s="5"/>
      <c r="Z119" s="5"/>
      <c r="AA119" s="5"/>
      <c r="AB119" s="5"/>
      <c r="AC119" s="5"/>
      <c r="AD119" s="5"/>
      <c r="AE119" s="5"/>
      <c r="AF119" s="5"/>
    </row>
    <row r="120" spans="1:32" ht="21" customHeight="1">
      <c r="A120" s="5" t="s">
        <v>2172</v>
      </c>
      <c r="B120" s="5" t="s">
        <v>2173</v>
      </c>
      <c r="C120" s="5" t="str">
        <f t="shared" ca="1" si="0"/>
        <v>上海</v>
      </c>
      <c r="D120" s="5" t="str">
        <f t="shared" ca="1" si="20"/>
        <v>天河区  </v>
      </c>
      <c r="E120" s="5" t="s">
        <v>22337</v>
      </c>
      <c r="F120" s="5" t="s">
        <v>29</v>
      </c>
      <c r="G120" s="7">
        <v>5</v>
      </c>
      <c r="H120" s="7">
        <v>10</v>
      </c>
      <c r="I120" s="5" t="s">
        <v>347</v>
      </c>
      <c r="J120" s="5" t="s">
        <v>125</v>
      </c>
      <c r="K120" s="5" t="s">
        <v>1662</v>
      </c>
      <c r="L120" s="5" t="s">
        <v>2177</v>
      </c>
      <c r="M120" s="5" t="s">
        <v>2178</v>
      </c>
      <c r="N120" s="5" t="s">
        <v>100</v>
      </c>
      <c r="O120" s="5" t="s">
        <v>55</v>
      </c>
      <c r="P120" s="5" t="b">
        <f t="shared" ca="1" si="21"/>
        <v>1</v>
      </c>
      <c r="Q120" s="5" t="b">
        <f t="shared" ca="1" si="3"/>
        <v>1</v>
      </c>
      <c r="R120" s="5"/>
      <c r="S120" s="5"/>
      <c r="T120" s="5"/>
      <c r="U120" s="5"/>
      <c r="V120" s="5"/>
      <c r="W120" s="5"/>
      <c r="X120" s="5"/>
      <c r="Y120" s="5"/>
      <c r="Z120" s="5"/>
      <c r="AA120" s="5"/>
      <c r="AB120" s="5"/>
      <c r="AC120" s="5"/>
      <c r="AD120" s="5"/>
      <c r="AE120" s="5"/>
      <c r="AF120" s="5"/>
    </row>
    <row r="121" spans="1:32" ht="21" customHeight="1">
      <c r="A121" s="5" t="s">
        <v>2739</v>
      </c>
      <c r="B121" s="5" t="s">
        <v>2741</v>
      </c>
      <c r="C121" s="5" t="str">
        <f t="shared" ca="1" si="0"/>
        <v>上海</v>
      </c>
      <c r="D121" s="5" t="str">
        <f t="shared" ca="1" si="20"/>
        <v>天河区  </v>
      </c>
      <c r="E121" s="5" t="s">
        <v>22482</v>
      </c>
      <c r="F121" s="5" t="s">
        <v>29</v>
      </c>
      <c r="G121" s="7">
        <v>5</v>
      </c>
      <c r="H121" s="7">
        <v>7</v>
      </c>
      <c r="I121" s="5" t="s">
        <v>684</v>
      </c>
      <c r="J121" s="5" t="s">
        <v>125</v>
      </c>
      <c r="K121" s="5" t="s">
        <v>2745</v>
      </c>
      <c r="L121" s="5" t="s">
        <v>2746</v>
      </c>
      <c r="M121" s="5" t="s">
        <v>2749</v>
      </c>
      <c r="N121" s="5" t="s">
        <v>167</v>
      </c>
      <c r="O121" s="5" t="s">
        <v>55</v>
      </c>
      <c r="P121" s="5" t="b">
        <f t="shared" ca="1" si="21"/>
        <v>1</v>
      </c>
      <c r="Q121" s="5" t="b">
        <f t="shared" ca="1" si="3"/>
        <v>1</v>
      </c>
      <c r="R121" s="5"/>
      <c r="S121" s="5"/>
      <c r="T121" s="5"/>
      <c r="U121" s="5"/>
      <c r="V121" s="5"/>
      <c r="W121" s="5"/>
      <c r="X121" s="5"/>
      <c r="Y121" s="5"/>
      <c r="Z121" s="5"/>
      <c r="AA121" s="5"/>
      <c r="AB121" s="5"/>
      <c r="AC121" s="5"/>
      <c r="AD121" s="5"/>
      <c r="AE121" s="5"/>
      <c r="AF121" s="5"/>
    </row>
    <row r="122" spans="1:32" ht="21" customHeight="1">
      <c r="A122" s="5" t="s">
        <v>396</v>
      </c>
      <c r="B122" s="5" t="s">
        <v>2769</v>
      </c>
      <c r="C122" s="5" t="str">
        <f t="shared" ca="1" si="0"/>
        <v>上海</v>
      </c>
      <c r="D122" s="5" t="str">
        <f t="shared" ca="1" si="20"/>
        <v>天河区  </v>
      </c>
      <c r="E122" s="5" t="s">
        <v>22344</v>
      </c>
      <c r="F122" s="5" t="s">
        <v>29</v>
      </c>
      <c r="G122" s="7">
        <v>5</v>
      </c>
      <c r="H122" s="7">
        <v>8</v>
      </c>
      <c r="I122" s="5" t="s">
        <v>222</v>
      </c>
      <c r="J122" s="5" t="s">
        <v>125</v>
      </c>
      <c r="K122" s="5" t="s">
        <v>57</v>
      </c>
      <c r="L122" s="5" t="s">
        <v>2773</v>
      </c>
      <c r="M122" s="5" t="s">
        <v>2774</v>
      </c>
      <c r="N122" s="5" t="s">
        <v>100</v>
      </c>
      <c r="O122" s="5" t="s">
        <v>55</v>
      </c>
      <c r="P122" s="5" t="b">
        <f t="shared" ca="1" si="21"/>
        <v>1</v>
      </c>
      <c r="Q122" s="5" t="b">
        <f t="shared" ca="1" si="3"/>
        <v>1</v>
      </c>
      <c r="R122" s="5"/>
      <c r="S122" s="5"/>
      <c r="T122" s="5"/>
      <c r="U122" s="5"/>
      <c r="V122" s="5"/>
      <c r="W122" s="5"/>
      <c r="X122" s="5"/>
      <c r="Y122" s="5"/>
      <c r="Z122" s="5"/>
      <c r="AA122" s="5"/>
      <c r="AB122" s="5"/>
      <c r="AC122" s="5"/>
      <c r="AD122" s="5"/>
      <c r="AE122" s="5"/>
      <c r="AF122" s="5"/>
    </row>
    <row r="123" spans="1:32" ht="21" customHeight="1">
      <c r="A123" s="5" t="s">
        <v>2225</v>
      </c>
      <c r="B123" s="5" t="s">
        <v>2226</v>
      </c>
      <c r="C123" s="5" t="str">
        <f t="shared" ca="1" si="0"/>
        <v>上海</v>
      </c>
      <c r="D123" s="9" t="s">
        <v>47</v>
      </c>
      <c r="E123" s="5" t="s">
        <v>22413</v>
      </c>
      <c r="F123" s="5" t="s">
        <v>45</v>
      </c>
      <c r="G123" s="7">
        <v>5</v>
      </c>
      <c r="H123" s="7">
        <v>10</v>
      </c>
      <c r="I123" s="5" t="s">
        <v>347</v>
      </c>
      <c r="J123" s="7" t="s">
        <v>24</v>
      </c>
      <c r="K123" s="5" t="s">
        <v>594</v>
      </c>
      <c r="L123" s="5" t="s">
        <v>2230</v>
      </c>
      <c r="M123" s="5" t="s">
        <v>2232</v>
      </c>
      <c r="N123" s="5" t="s">
        <v>42</v>
      </c>
      <c r="O123" s="5" t="s">
        <v>55</v>
      </c>
      <c r="P123" s="5" t="b">
        <f t="shared" ca="1" si="21"/>
        <v>1</v>
      </c>
      <c r="Q123" s="5" t="b">
        <f t="shared" ca="1" si="3"/>
        <v>1</v>
      </c>
      <c r="R123" s="5"/>
      <c r="S123" s="5"/>
      <c r="T123" s="5"/>
      <c r="U123" s="5"/>
      <c r="V123" s="5"/>
      <c r="W123" s="5"/>
      <c r="X123" s="5"/>
      <c r="Y123" s="5"/>
      <c r="Z123" s="5"/>
      <c r="AA123" s="5"/>
      <c r="AB123" s="5"/>
      <c r="AC123" s="5"/>
      <c r="AD123" s="5"/>
      <c r="AE123" s="5"/>
      <c r="AF123" s="5"/>
    </row>
    <row r="124" spans="1:32" ht="21" customHeight="1">
      <c r="A124" s="5" t="s">
        <v>7132</v>
      </c>
      <c r="B124" s="5" t="s">
        <v>23269</v>
      </c>
      <c r="C124" s="5" t="str">
        <f t="shared" ca="1" si="0"/>
        <v>上海</v>
      </c>
      <c r="D124" s="5" t="str">
        <f t="shared" ref="D124:D131" ca="1" si="22">IFERROR(__xludf.DUMMYFUNCTION("REGEXEXTRACT(E124,""-(\S+)"")"),"宝安区  ")</f>
        <v>宝安区  </v>
      </c>
      <c r="E124" s="5" t="s">
        <v>22363</v>
      </c>
      <c r="F124" s="5" t="s">
        <v>29</v>
      </c>
      <c r="G124" s="7">
        <v>5</v>
      </c>
      <c r="H124" s="7">
        <v>12</v>
      </c>
      <c r="I124" s="5" t="s">
        <v>359</v>
      </c>
      <c r="J124" s="7" t="s">
        <v>24</v>
      </c>
      <c r="K124" s="5" t="s">
        <v>57</v>
      </c>
      <c r="L124" s="5" t="s">
        <v>23278</v>
      </c>
      <c r="M124" s="5" t="s">
        <v>23279</v>
      </c>
      <c r="N124" s="5" t="s">
        <v>53</v>
      </c>
      <c r="O124" s="5" t="s">
        <v>55</v>
      </c>
      <c r="P124" s="5" t="b">
        <f t="shared" ca="1" si="21"/>
        <v>1</v>
      </c>
      <c r="Q124" s="5" t="b">
        <f t="shared" ca="1" si="3"/>
        <v>1</v>
      </c>
      <c r="R124" s="5"/>
      <c r="S124" s="5"/>
      <c r="T124" s="5"/>
      <c r="U124" s="5"/>
      <c r="V124" s="5"/>
      <c r="W124" s="5"/>
      <c r="X124" s="5"/>
      <c r="Y124" s="5"/>
      <c r="Z124" s="5"/>
      <c r="AA124" s="5"/>
      <c r="AB124" s="5"/>
      <c r="AC124" s="5"/>
      <c r="AD124" s="5"/>
      <c r="AE124" s="5"/>
      <c r="AF124" s="5"/>
    </row>
    <row r="125" spans="1:32" ht="21" customHeight="1">
      <c r="A125" s="5" t="s">
        <v>396</v>
      </c>
      <c r="B125" s="5" t="s">
        <v>23282</v>
      </c>
      <c r="C125" s="5" t="str">
        <f t="shared" ca="1" si="0"/>
        <v>上海</v>
      </c>
      <c r="D125" s="5" t="str">
        <f t="shared" ca="1" si="22"/>
        <v>宝安区  </v>
      </c>
      <c r="E125" s="5" t="s">
        <v>22680</v>
      </c>
      <c r="F125" s="5" t="s">
        <v>45</v>
      </c>
      <c r="G125" s="7">
        <v>5</v>
      </c>
      <c r="H125" s="7">
        <v>6</v>
      </c>
      <c r="I125" s="5" t="s">
        <v>2691</v>
      </c>
      <c r="J125" s="5" t="s">
        <v>31</v>
      </c>
      <c r="K125" s="5" t="s">
        <v>110</v>
      </c>
      <c r="L125" s="5" t="s">
        <v>23289</v>
      </c>
      <c r="M125" s="5" t="s">
        <v>23290</v>
      </c>
      <c r="N125" s="5" t="s">
        <v>100</v>
      </c>
      <c r="O125" s="5" t="s">
        <v>55</v>
      </c>
      <c r="P125" s="5" t="b">
        <f t="shared" ca="1" si="21"/>
        <v>1</v>
      </c>
      <c r="Q125" s="5" t="b">
        <f t="shared" ca="1" si="3"/>
        <v>1</v>
      </c>
      <c r="R125" s="5"/>
      <c r="S125" s="5"/>
      <c r="T125" s="5"/>
      <c r="U125" s="5"/>
      <c r="V125" s="5"/>
      <c r="W125" s="5"/>
      <c r="X125" s="5"/>
      <c r="Y125" s="5"/>
      <c r="Z125" s="5"/>
      <c r="AA125" s="5"/>
      <c r="AB125" s="5"/>
      <c r="AC125" s="5"/>
      <c r="AD125" s="5"/>
      <c r="AE125" s="5"/>
      <c r="AF125" s="5"/>
    </row>
    <row r="126" spans="1:32" ht="21" customHeight="1">
      <c r="A126" s="5" t="s">
        <v>1757</v>
      </c>
      <c r="B126" s="5" t="s">
        <v>1758</v>
      </c>
      <c r="C126" s="5" t="str">
        <f t="shared" ca="1" si="0"/>
        <v>上海</v>
      </c>
      <c r="D126" s="5" t="str">
        <f t="shared" ca="1" si="22"/>
        <v>宝安区  </v>
      </c>
      <c r="E126" s="5" t="s">
        <v>22527</v>
      </c>
      <c r="F126" s="5" t="s">
        <v>45</v>
      </c>
      <c r="G126" s="7">
        <v>5</v>
      </c>
      <c r="H126" s="7">
        <v>10</v>
      </c>
      <c r="I126" s="5" t="s">
        <v>347</v>
      </c>
      <c r="J126" s="5" t="s">
        <v>108</v>
      </c>
      <c r="K126" s="5" t="s">
        <v>57</v>
      </c>
      <c r="L126" s="5" t="s">
        <v>1764</v>
      </c>
      <c r="M126" s="5" t="s">
        <v>1766</v>
      </c>
      <c r="N126" s="5" t="s">
        <v>100</v>
      </c>
      <c r="O126" s="5" t="s">
        <v>55</v>
      </c>
      <c r="P126" s="5" t="b">
        <f t="shared" ca="1" si="21"/>
        <v>1</v>
      </c>
      <c r="Q126" s="5" t="b">
        <f t="shared" ca="1" si="3"/>
        <v>1</v>
      </c>
      <c r="R126" s="5"/>
      <c r="S126" s="5"/>
      <c r="T126" s="5"/>
      <c r="U126" s="5"/>
      <c r="V126" s="5"/>
      <c r="W126" s="5"/>
      <c r="X126" s="5"/>
      <c r="Y126" s="5"/>
      <c r="Z126" s="5"/>
      <c r="AA126" s="5"/>
      <c r="AB126" s="5"/>
      <c r="AC126" s="5"/>
      <c r="AD126" s="5"/>
      <c r="AE126" s="5"/>
      <c r="AF126" s="5"/>
    </row>
    <row r="127" spans="1:32" ht="21" customHeight="1">
      <c r="A127" s="5" t="s">
        <v>1858</v>
      </c>
      <c r="B127" s="5" t="s">
        <v>1860</v>
      </c>
      <c r="C127" s="5" t="str">
        <f t="shared" ca="1" si="0"/>
        <v>上海</v>
      </c>
      <c r="D127" s="5" t="str">
        <f t="shared" ca="1" si="22"/>
        <v>宝安区  </v>
      </c>
      <c r="E127" s="5" t="s">
        <v>22687</v>
      </c>
      <c r="F127" s="5" t="s">
        <v>45</v>
      </c>
      <c r="G127" s="7">
        <v>5</v>
      </c>
      <c r="H127" s="7">
        <v>10</v>
      </c>
      <c r="I127" s="5" t="s">
        <v>347</v>
      </c>
      <c r="J127" s="5" t="s">
        <v>108</v>
      </c>
      <c r="K127" s="5" t="s">
        <v>824</v>
      </c>
      <c r="L127" s="5" t="s">
        <v>1863</v>
      </c>
      <c r="M127" s="5" t="s">
        <v>1865</v>
      </c>
      <c r="N127" s="5" t="s">
        <v>53</v>
      </c>
      <c r="O127" s="5" t="s">
        <v>55</v>
      </c>
      <c r="P127" s="5" t="b">
        <f t="shared" ca="1" si="21"/>
        <v>1</v>
      </c>
      <c r="Q127" s="5" t="b">
        <f t="shared" ca="1" si="3"/>
        <v>1</v>
      </c>
      <c r="R127" s="5"/>
      <c r="S127" s="5"/>
      <c r="T127" s="5"/>
      <c r="U127" s="5"/>
      <c r="V127" s="5"/>
      <c r="W127" s="5"/>
      <c r="X127" s="5"/>
      <c r="Y127" s="5"/>
      <c r="Z127" s="5"/>
      <c r="AA127" s="5"/>
      <c r="AB127" s="5"/>
      <c r="AC127" s="5"/>
      <c r="AD127" s="5"/>
      <c r="AE127" s="5"/>
      <c r="AF127" s="5"/>
    </row>
    <row r="128" spans="1:32" ht="21" customHeight="1">
      <c r="A128" s="5" t="s">
        <v>248</v>
      </c>
      <c r="B128" s="5" t="s">
        <v>2410</v>
      </c>
      <c r="C128" s="5" t="str">
        <f t="shared" ca="1" si="0"/>
        <v>上海</v>
      </c>
      <c r="D128" s="5" t="str">
        <f t="shared" ca="1" si="22"/>
        <v>宝安区  </v>
      </c>
      <c r="E128" s="5" t="s">
        <v>22363</v>
      </c>
      <c r="F128" s="5" t="s">
        <v>29</v>
      </c>
      <c r="G128" s="7">
        <v>5</v>
      </c>
      <c r="H128" s="7">
        <v>8</v>
      </c>
      <c r="I128" s="5" t="s">
        <v>222</v>
      </c>
      <c r="J128" s="5" t="s">
        <v>125</v>
      </c>
      <c r="K128" s="5" t="s">
        <v>2415</v>
      </c>
      <c r="L128" s="5" t="s">
        <v>2417</v>
      </c>
      <c r="M128" s="5" t="s">
        <v>2419</v>
      </c>
      <c r="N128" s="5" t="s">
        <v>100</v>
      </c>
      <c r="O128" s="5" t="s">
        <v>55</v>
      </c>
      <c r="P128" s="5" t="b">
        <f t="shared" ca="1" si="21"/>
        <v>1</v>
      </c>
      <c r="Q128" s="5" t="b">
        <f t="shared" ca="1" si="3"/>
        <v>1</v>
      </c>
      <c r="R128" s="5"/>
      <c r="S128" s="5"/>
      <c r="T128" s="5"/>
      <c r="U128" s="5"/>
      <c r="V128" s="5"/>
      <c r="W128" s="5"/>
      <c r="X128" s="5"/>
      <c r="Y128" s="5"/>
      <c r="Z128" s="5"/>
      <c r="AA128" s="5"/>
      <c r="AB128" s="5"/>
      <c r="AC128" s="5"/>
      <c r="AD128" s="5"/>
      <c r="AE128" s="5"/>
      <c r="AF128" s="5"/>
    </row>
    <row r="129" spans="1:32" ht="21" customHeight="1">
      <c r="A129" s="5" t="s">
        <v>784</v>
      </c>
      <c r="B129" s="5" t="s">
        <v>1880</v>
      </c>
      <c r="C129" s="5" t="str">
        <f t="shared" ca="1" si="0"/>
        <v>上海</v>
      </c>
      <c r="D129" s="5" t="str">
        <f t="shared" ca="1" si="22"/>
        <v>宝安区  </v>
      </c>
      <c r="E129" s="5" t="s">
        <v>23331</v>
      </c>
      <c r="F129" s="5" t="s">
        <v>29</v>
      </c>
      <c r="G129" s="7">
        <v>5</v>
      </c>
      <c r="H129" s="7">
        <v>15</v>
      </c>
      <c r="I129" s="5" t="s">
        <v>424</v>
      </c>
      <c r="J129" s="5" t="s">
        <v>125</v>
      </c>
      <c r="K129" s="5" t="s">
        <v>68</v>
      </c>
      <c r="L129" s="5" t="s">
        <v>1882</v>
      </c>
      <c r="M129" s="5" t="s">
        <v>1885</v>
      </c>
      <c r="N129" s="5" t="s">
        <v>37</v>
      </c>
      <c r="O129" s="5" t="s">
        <v>55</v>
      </c>
      <c r="P129" s="5" t="b">
        <f t="shared" ca="1" si="21"/>
        <v>1</v>
      </c>
      <c r="Q129" s="5" t="b">
        <f t="shared" ca="1" si="3"/>
        <v>1</v>
      </c>
      <c r="R129" s="5"/>
      <c r="S129" s="5"/>
      <c r="T129" s="5"/>
      <c r="U129" s="5"/>
      <c r="V129" s="5"/>
      <c r="W129" s="5"/>
      <c r="X129" s="5"/>
      <c r="Y129" s="5"/>
      <c r="Z129" s="5"/>
      <c r="AA129" s="5"/>
      <c r="AB129" s="5"/>
      <c r="AC129" s="5"/>
      <c r="AD129" s="5"/>
      <c r="AE129" s="5"/>
      <c r="AF129" s="5"/>
    </row>
    <row r="130" spans="1:32" ht="21" customHeight="1">
      <c r="A130" s="5" t="s">
        <v>1457</v>
      </c>
      <c r="B130" s="5" t="s">
        <v>1967</v>
      </c>
      <c r="C130" s="5" t="str">
        <f t="shared" ca="1" si="0"/>
        <v>上海</v>
      </c>
      <c r="D130" s="5" t="str">
        <f t="shared" ca="1" si="22"/>
        <v>宝安区  </v>
      </c>
      <c r="E130" s="5" t="s">
        <v>22363</v>
      </c>
      <c r="F130" s="5" t="s">
        <v>45</v>
      </c>
      <c r="G130" s="7">
        <v>5</v>
      </c>
      <c r="H130" s="7">
        <v>10</v>
      </c>
      <c r="I130" s="5" t="s">
        <v>347</v>
      </c>
      <c r="J130" s="5" t="s">
        <v>125</v>
      </c>
      <c r="K130" s="5" t="s">
        <v>444</v>
      </c>
      <c r="L130" s="5" t="s">
        <v>1731</v>
      </c>
      <c r="M130" s="5" t="s">
        <v>1975</v>
      </c>
      <c r="N130" s="5" t="s">
        <v>167</v>
      </c>
      <c r="O130" s="5" t="s">
        <v>55</v>
      </c>
      <c r="P130" s="5" t="b">
        <f t="shared" ca="1" si="21"/>
        <v>1</v>
      </c>
      <c r="Q130" s="5" t="b">
        <f t="shared" ca="1" si="3"/>
        <v>1</v>
      </c>
      <c r="R130" s="5"/>
      <c r="S130" s="5"/>
      <c r="T130" s="5"/>
      <c r="U130" s="5"/>
      <c r="V130" s="5"/>
      <c r="W130" s="5"/>
      <c r="X130" s="5"/>
      <c r="Y130" s="5"/>
      <c r="Z130" s="5"/>
      <c r="AA130" s="5"/>
      <c r="AB130" s="5"/>
      <c r="AC130" s="5"/>
      <c r="AD130" s="5"/>
      <c r="AE130" s="5"/>
      <c r="AF130" s="5"/>
    </row>
    <row r="131" spans="1:32" ht="21" customHeight="1">
      <c r="A131" s="5" t="s">
        <v>1820</v>
      </c>
      <c r="B131" s="5" t="s">
        <v>9597</v>
      </c>
      <c r="C131" s="5" t="str">
        <f t="shared" ca="1" si="0"/>
        <v>上海</v>
      </c>
      <c r="D131" s="5" t="str">
        <f t="shared" ca="1" si="22"/>
        <v>宝安区  </v>
      </c>
      <c r="E131" s="5" t="s">
        <v>22687</v>
      </c>
      <c r="F131" s="5" t="s">
        <v>45</v>
      </c>
      <c r="G131" s="7">
        <v>5</v>
      </c>
      <c r="H131" s="7">
        <v>10</v>
      </c>
      <c r="I131" s="5" t="s">
        <v>347</v>
      </c>
      <c r="J131" s="5" t="s">
        <v>125</v>
      </c>
      <c r="K131" s="5" t="s">
        <v>76</v>
      </c>
      <c r="L131" s="5" t="s">
        <v>23340</v>
      </c>
      <c r="M131" s="5" t="s">
        <v>23342</v>
      </c>
      <c r="N131" s="5" t="s">
        <v>53</v>
      </c>
      <c r="O131" s="5" t="s">
        <v>55</v>
      </c>
      <c r="P131" s="5" t="b">
        <f t="shared" ca="1" si="21"/>
        <v>1</v>
      </c>
      <c r="Q131" s="5" t="b">
        <f t="shared" ca="1" si="3"/>
        <v>1</v>
      </c>
      <c r="R131" s="5"/>
      <c r="S131" s="5"/>
      <c r="T131" s="5"/>
      <c r="U131" s="5"/>
      <c r="V131" s="5"/>
      <c r="W131" s="5"/>
      <c r="X131" s="5"/>
      <c r="Y131" s="5"/>
      <c r="Z131" s="5"/>
      <c r="AA131" s="5"/>
      <c r="AB131" s="5"/>
      <c r="AC131" s="5"/>
      <c r="AD131" s="5"/>
      <c r="AE131" s="5"/>
      <c r="AF131" s="5"/>
    </row>
    <row r="132" spans="1:32" ht="21" customHeight="1">
      <c r="A132" s="5" t="s">
        <v>2125</v>
      </c>
      <c r="B132" s="5" t="s">
        <v>2126</v>
      </c>
      <c r="C132" s="5" t="str">
        <f t="shared" ca="1" si="0"/>
        <v>上海</v>
      </c>
      <c r="D132" s="9" t="s">
        <v>47</v>
      </c>
      <c r="E132" s="5" t="s">
        <v>22707</v>
      </c>
      <c r="F132" s="5" t="s">
        <v>45</v>
      </c>
      <c r="G132" s="7">
        <v>5</v>
      </c>
      <c r="H132" s="7">
        <v>15</v>
      </c>
      <c r="I132" s="5" t="s">
        <v>424</v>
      </c>
      <c r="J132" s="7" t="s">
        <v>24</v>
      </c>
      <c r="K132" s="5" t="s">
        <v>57</v>
      </c>
      <c r="L132" s="5" t="s">
        <v>2130</v>
      </c>
      <c r="M132" s="5" t="s">
        <v>2131</v>
      </c>
      <c r="N132" s="5" t="s">
        <v>53</v>
      </c>
      <c r="O132" s="5" t="s">
        <v>271</v>
      </c>
      <c r="P132" s="5" t="b">
        <f t="shared" ca="1" si="21"/>
        <v>1</v>
      </c>
      <c r="Q132" s="5" t="b">
        <f t="shared" ca="1" si="3"/>
        <v>1</v>
      </c>
      <c r="R132" s="5"/>
      <c r="S132" s="5"/>
      <c r="T132" s="5"/>
      <c r="U132" s="5"/>
      <c r="V132" s="5"/>
      <c r="W132" s="5"/>
      <c r="X132" s="5"/>
      <c r="Y132" s="5"/>
      <c r="Z132" s="5"/>
      <c r="AA132" s="5"/>
      <c r="AB132" s="5"/>
      <c r="AC132" s="5"/>
      <c r="AD132" s="5"/>
      <c r="AE132" s="5"/>
      <c r="AF132" s="5"/>
    </row>
    <row r="133" spans="1:32" ht="21" customHeight="1">
      <c r="A133" s="5" t="s">
        <v>22780</v>
      </c>
      <c r="B133" s="5" t="s">
        <v>23355</v>
      </c>
      <c r="C133" s="5" t="str">
        <f t="shared" ca="1" si="0"/>
        <v>上海</v>
      </c>
      <c r="D133" s="5" t="str">
        <f t="shared" ref="D133:D134" ca="1" si="23">IFERROR(__xludf.DUMMYFUNCTION("REGEXEXTRACT(E133,""-(\S+)"")"),"宝安区  ")</f>
        <v>宝安区  </v>
      </c>
      <c r="E133" s="5" t="s">
        <v>22363</v>
      </c>
      <c r="F133" s="5" t="s">
        <v>29</v>
      </c>
      <c r="G133" s="7">
        <v>5</v>
      </c>
      <c r="H133" s="7">
        <v>8</v>
      </c>
      <c r="I133" s="5" t="s">
        <v>222</v>
      </c>
      <c r="J133" s="5" t="s">
        <v>108</v>
      </c>
      <c r="K133" s="5" t="s">
        <v>23360</v>
      </c>
      <c r="L133" s="5" t="s">
        <v>23361</v>
      </c>
      <c r="M133" s="5" t="s">
        <v>23362</v>
      </c>
      <c r="N133" s="5" t="s">
        <v>53</v>
      </c>
      <c r="O133" s="5" t="s">
        <v>55</v>
      </c>
      <c r="P133" s="5" t="b">
        <f t="shared" ca="1" si="21"/>
        <v>1</v>
      </c>
      <c r="Q133" s="5" t="b">
        <f t="shared" ca="1" si="3"/>
        <v>1</v>
      </c>
      <c r="R133" s="5"/>
      <c r="S133" s="5"/>
      <c r="T133" s="5"/>
      <c r="U133" s="5"/>
      <c r="V133" s="5"/>
      <c r="W133" s="5"/>
      <c r="X133" s="5"/>
      <c r="Y133" s="5"/>
      <c r="Z133" s="5"/>
      <c r="AA133" s="5"/>
      <c r="AB133" s="5"/>
      <c r="AC133" s="5"/>
      <c r="AD133" s="5"/>
      <c r="AE133" s="5"/>
      <c r="AF133" s="5"/>
    </row>
    <row r="134" spans="1:32" ht="21" customHeight="1">
      <c r="A134" s="5" t="s">
        <v>2440</v>
      </c>
      <c r="B134" s="5" t="s">
        <v>2856</v>
      </c>
      <c r="C134" s="5" t="str">
        <f t="shared" ca="1" si="0"/>
        <v>上海</v>
      </c>
      <c r="D134" s="5" t="str">
        <f t="shared" ca="1" si="23"/>
        <v>宝安区  </v>
      </c>
      <c r="E134" s="5" t="s">
        <v>22354</v>
      </c>
      <c r="F134" s="5" t="s">
        <v>45</v>
      </c>
      <c r="G134" s="7">
        <v>5.5</v>
      </c>
      <c r="H134" s="7">
        <v>8</v>
      </c>
      <c r="I134" s="5" t="s">
        <v>2858</v>
      </c>
      <c r="J134" s="7" t="s">
        <v>24</v>
      </c>
      <c r="K134" s="5" t="s">
        <v>817</v>
      </c>
      <c r="L134" s="5" t="s">
        <v>2861</v>
      </c>
      <c r="M134" s="5" t="s">
        <v>2862</v>
      </c>
      <c r="N134" s="5" t="s">
        <v>42</v>
      </c>
      <c r="O134" s="5" t="s">
        <v>405</v>
      </c>
      <c r="P134" s="5" t="b">
        <f t="shared" ca="1" si="21"/>
        <v>1</v>
      </c>
      <c r="Q134" s="5" t="b">
        <f t="shared" ca="1" si="3"/>
        <v>1</v>
      </c>
      <c r="R134" s="5"/>
      <c r="S134" s="5"/>
      <c r="T134" s="5"/>
      <c r="U134" s="5"/>
      <c r="V134" s="5"/>
      <c r="W134" s="5"/>
      <c r="X134" s="5"/>
      <c r="Y134" s="5"/>
      <c r="Z134" s="5"/>
      <c r="AA134" s="5"/>
      <c r="AB134" s="5"/>
      <c r="AC134" s="5"/>
      <c r="AD134" s="5"/>
      <c r="AE134" s="5"/>
      <c r="AF134" s="5"/>
    </row>
    <row r="135" spans="1:32" ht="21" customHeight="1">
      <c r="A135" s="5" t="s">
        <v>22455</v>
      </c>
      <c r="B135" s="5" t="s">
        <v>23374</v>
      </c>
      <c r="C135" s="5" t="str">
        <f t="shared" ca="1" si="0"/>
        <v>上海</v>
      </c>
      <c r="D135" s="9" t="s">
        <v>47</v>
      </c>
      <c r="E135" s="5" t="s">
        <v>22707</v>
      </c>
      <c r="F135" s="5" t="s">
        <v>29</v>
      </c>
      <c r="G135" s="7">
        <v>5.5</v>
      </c>
      <c r="H135" s="7">
        <v>7</v>
      </c>
      <c r="I135" s="5" t="s">
        <v>18733</v>
      </c>
      <c r="J135" s="5" t="s">
        <v>125</v>
      </c>
      <c r="K135" s="5" t="s">
        <v>23378</v>
      </c>
      <c r="L135" s="5" t="s">
        <v>23379</v>
      </c>
      <c r="M135" s="5" t="s">
        <v>23380</v>
      </c>
      <c r="N135" s="5" t="s">
        <v>53</v>
      </c>
      <c r="O135" s="5" t="s">
        <v>55</v>
      </c>
      <c r="P135" s="5" t="b">
        <f t="shared" ca="1" si="21"/>
        <v>1</v>
      </c>
      <c r="Q135" s="5" t="b">
        <f t="shared" ca="1" si="3"/>
        <v>1</v>
      </c>
      <c r="R135" s="5"/>
      <c r="S135" s="5"/>
      <c r="T135" s="5"/>
      <c r="U135" s="5"/>
      <c r="V135" s="5"/>
      <c r="W135" s="5"/>
      <c r="X135" s="5"/>
      <c r="Y135" s="5"/>
      <c r="Z135" s="5"/>
      <c r="AA135" s="5"/>
      <c r="AB135" s="5"/>
      <c r="AC135" s="5"/>
      <c r="AD135" s="5"/>
      <c r="AE135" s="5"/>
      <c r="AF135" s="5"/>
    </row>
    <row r="136" spans="1:32" ht="21" customHeight="1">
      <c r="A136" s="5" t="s">
        <v>3831</v>
      </c>
      <c r="B136" s="5" t="s">
        <v>3832</v>
      </c>
      <c r="C136" s="5" t="str">
        <f t="shared" ca="1" si="0"/>
        <v>上海</v>
      </c>
      <c r="D136" s="9" t="s">
        <v>47</v>
      </c>
      <c r="E136" s="5" t="s">
        <v>22384</v>
      </c>
      <c r="F136" s="5" t="s">
        <v>45</v>
      </c>
      <c r="G136" s="7">
        <v>6</v>
      </c>
      <c r="H136" s="7">
        <v>10</v>
      </c>
      <c r="I136" s="5" t="s">
        <v>548</v>
      </c>
      <c r="J136" s="5" t="s">
        <v>108</v>
      </c>
      <c r="K136" s="5" t="s">
        <v>1026</v>
      </c>
      <c r="L136" s="5" t="s">
        <v>1001</v>
      </c>
      <c r="M136" s="5" t="s">
        <v>3836</v>
      </c>
      <c r="N136" s="5" t="s">
        <v>37</v>
      </c>
      <c r="O136" s="5" t="s">
        <v>55</v>
      </c>
      <c r="P136" s="5" t="b">
        <f t="shared" ca="1" si="21"/>
        <v>1</v>
      </c>
      <c r="Q136" s="5" t="b">
        <f t="shared" ca="1" si="3"/>
        <v>1</v>
      </c>
      <c r="R136" s="5"/>
      <c r="S136" s="5"/>
      <c r="T136" s="5"/>
      <c r="U136" s="5"/>
      <c r="V136" s="5"/>
      <c r="W136" s="5"/>
      <c r="X136" s="5"/>
      <c r="Y136" s="5"/>
      <c r="Z136" s="5"/>
      <c r="AA136" s="5"/>
      <c r="AB136" s="5"/>
      <c r="AC136" s="5"/>
      <c r="AD136" s="5"/>
      <c r="AE136" s="5"/>
      <c r="AF136" s="5"/>
    </row>
    <row r="137" spans="1:32" ht="21" customHeight="1">
      <c r="A137" s="5" t="s">
        <v>5096</v>
      </c>
      <c r="B137" s="5" t="s">
        <v>5097</v>
      </c>
      <c r="C137" s="5" t="str">
        <f t="shared" ca="1" si="0"/>
        <v>上海</v>
      </c>
      <c r="D137" s="5" t="str">
        <f t="shared" ref="D137:D139" ca="1" si="24">IFERROR(__xludf.DUMMYFUNCTION("REGEXEXTRACT(E137,""-(\S+)"")"),"闵行区  ")</f>
        <v>闵行区  </v>
      </c>
      <c r="E137" s="5" t="s">
        <v>23053</v>
      </c>
      <c r="F137" s="5" t="s">
        <v>29</v>
      </c>
      <c r="G137" s="7">
        <v>6</v>
      </c>
      <c r="H137" s="7">
        <v>8</v>
      </c>
      <c r="I137" s="5" t="s">
        <v>672</v>
      </c>
      <c r="J137" s="5" t="s">
        <v>125</v>
      </c>
      <c r="K137" s="5" t="s">
        <v>87</v>
      </c>
      <c r="L137" s="5" t="s">
        <v>5102</v>
      </c>
      <c r="M137" s="5" t="s">
        <v>5103</v>
      </c>
      <c r="N137" s="5" t="s">
        <v>100</v>
      </c>
      <c r="O137" s="5" t="s">
        <v>55</v>
      </c>
      <c r="P137" s="5" t="b">
        <f t="shared" ca="1" si="21"/>
        <v>1</v>
      </c>
      <c r="Q137" s="5" t="b">
        <f t="shared" ca="1" si="3"/>
        <v>1</v>
      </c>
      <c r="R137" s="5"/>
      <c r="S137" s="5"/>
      <c r="T137" s="5"/>
      <c r="U137" s="5"/>
      <c r="V137" s="5"/>
      <c r="W137" s="5"/>
      <c r="X137" s="5"/>
      <c r="Y137" s="5"/>
      <c r="Z137" s="5"/>
      <c r="AA137" s="5"/>
      <c r="AB137" s="5"/>
      <c r="AC137" s="5"/>
      <c r="AD137" s="5"/>
      <c r="AE137" s="5"/>
      <c r="AF137" s="5"/>
    </row>
    <row r="138" spans="1:32" ht="21" customHeight="1">
      <c r="A138" s="5" t="s">
        <v>10209</v>
      </c>
      <c r="B138" s="5" t="s">
        <v>23396</v>
      </c>
      <c r="C138" s="5" t="str">
        <f t="shared" ca="1" si="0"/>
        <v>上海</v>
      </c>
      <c r="D138" s="5" t="str">
        <f t="shared" ca="1" si="24"/>
        <v>闵行区  </v>
      </c>
      <c r="E138" s="5" t="s">
        <v>22772</v>
      </c>
      <c r="F138" s="5" t="s">
        <v>45</v>
      </c>
      <c r="G138" s="7">
        <v>6</v>
      </c>
      <c r="H138" s="7">
        <v>15</v>
      </c>
      <c r="I138" s="5" t="s">
        <v>214</v>
      </c>
      <c r="J138" s="5" t="s">
        <v>125</v>
      </c>
      <c r="K138" s="5" t="s">
        <v>48</v>
      </c>
      <c r="L138" s="5" t="s">
        <v>5205</v>
      </c>
      <c r="M138" s="5" t="s">
        <v>23403</v>
      </c>
      <c r="N138" s="5" t="s">
        <v>100</v>
      </c>
      <c r="O138" s="5" t="s">
        <v>55</v>
      </c>
      <c r="P138" s="5" t="b">
        <f t="shared" ca="1" si="21"/>
        <v>1</v>
      </c>
      <c r="Q138" s="5" t="b">
        <f t="shared" ca="1" si="3"/>
        <v>1</v>
      </c>
      <c r="R138" s="5"/>
      <c r="S138" s="5"/>
      <c r="T138" s="5"/>
      <c r="U138" s="5"/>
      <c r="V138" s="5"/>
      <c r="W138" s="5"/>
      <c r="X138" s="5"/>
      <c r="Y138" s="5"/>
      <c r="Z138" s="5"/>
      <c r="AA138" s="5"/>
      <c r="AB138" s="5"/>
      <c r="AC138" s="5"/>
      <c r="AD138" s="5"/>
      <c r="AE138" s="5"/>
      <c r="AF138" s="5"/>
    </row>
    <row r="139" spans="1:32" ht="21" customHeight="1">
      <c r="A139" s="5" t="s">
        <v>7132</v>
      </c>
      <c r="B139" s="5" t="s">
        <v>23410</v>
      </c>
      <c r="C139" s="5" t="str">
        <f t="shared" ca="1" si="0"/>
        <v>上海</v>
      </c>
      <c r="D139" s="5" t="str">
        <f t="shared" ca="1" si="24"/>
        <v>闵行区  </v>
      </c>
      <c r="E139" s="5" t="s">
        <v>22772</v>
      </c>
      <c r="F139" s="5" t="s">
        <v>45</v>
      </c>
      <c r="G139" s="7">
        <v>6</v>
      </c>
      <c r="H139" s="7">
        <v>15</v>
      </c>
      <c r="I139" s="5" t="s">
        <v>214</v>
      </c>
      <c r="J139" s="5" t="s">
        <v>125</v>
      </c>
      <c r="K139" s="5" t="s">
        <v>57</v>
      </c>
      <c r="L139" s="5" t="s">
        <v>23416</v>
      </c>
      <c r="M139" s="5" t="s">
        <v>23418</v>
      </c>
      <c r="N139" s="5" t="s">
        <v>37</v>
      </c>
      <c r="O139" s="5" t="s">
        <v>55</v>
      </c>
      <c r="P139" s="5" t="b">
        <f t="shared" ca="1" si="21"/>
        <v>1</v>
      </c>
      <c r="Q139" s="5" t="b">
        <f t="shared" ca="1" si="3"/>
        <v>1</v>
      </c>
      <c r="R139" s="5"/>
      <c r="S139" s="5"/>
      <c r="T139" s="5"/>
      <c r="U139" s="5"/>
      <c r="V139" s="5"/>
      <c r="W139" s="5"/>
      <c r="X139" s="5"/>
      <c r="Y139" s="5"/>
      <c r="Z139" s="5"/>
      <c r="AA139" s="5"/>
      <c r="AB139" s="5"/>
      <c r="AC139" s="5"/>
      <c r="AD139" s="5"/>
      <c r="AE139" s="5"/>
      <c r="AF139" s="5"/>
    </row>
    <row r="140" spans="1:32" ht="21" customHeight="1">
      <c r="A140" s="5" t="s">
        <v>7132</v>
      </c>
      <c r="B140" s="5" t="s">
        <v>15981</v>
      </c>
      <c r="C140" s="5" t="str">
        <f t="shared" ca="1" si="0"/>
        <v>上海</v>
      </c>
      <c r="D140" s="9" t="s">
        <v>47</v>
      </c>
      <c r="E140" s="5" t="s">
        <v>22384</v>
      </c>
      <c r="F140" s="5" t="s">
        <v>29</v>
      </c>
      <c r="G140" s="7">
        <v>6</v>
      </c>
      <c r="H140" s="7">
        <v>10</v>
      </c>
      <c r="I140" s="5" t="s">
        <v>548</v>
      </c>
      <c r="J140" s="5" t="s">
        <v>31</v>
      </c>
      <c r="K140" s="5" t="s">
        <v>1019</v>
      </c>
      <c r="L140" s="5" t="s">
        <v>19356</v>
      </c>
      <c r="M140" s="9" t="s">
        <v>47</v>
      </c>
      <c r="N140" s="5" t="s">
        <v>167</v>
      </c>
      <c r="O140" s="5" t="s">
        <v>38</v>
      </c>
      <c r="P140" s="5" t="b">
        <f t="shared" ca="1" si="21"/>
        <v>1</v>
      </c>
      <c r="Q140" s="5" t="b">
        <f t="shared" ca="1" si="3"/>
        <v>1</v>
      </c>
      <c r="R140" s="5"/>
      <c r="S140" s="5"/>
      <c r="T140" s="5"/>
      <c r="U140" s="5"/>
      <c r="V140" s="5"/>
      <c r="W140" s="5"/>
      <c r="X140" s="5"/>
      <c r="Y140" s="5"/>
      <c r="Z140" s="5"/>
      <c r="AA140" s="5"/>
      <c r="AB140" s="5"/>
      <c r="AC140" s="5"/>
      <c r="AD140" s="5"/>
      <c r="AE140" s="5"/>
      <c r="AF140" s="5"/>
    </row>
    <row r="141" spans="1:32" ht="21" customHeight="1">
      <c r="A141" s="5" t="s">
        <v>23442</v>
      </c>
      <c r="B141" s="5" t="s">
        <v>23443</v>
      </c>
      <c r="C141" s="5" t="str">
        <f t="shared" ca="1" si="0"/>
        <v>上海</v>
      </c>
      <c r="D141" s="5" t="str">
        <f t="shared" ref="D141:D144" ca="1" si="25">IFERROR(__xludf.DUMMYFUNCTION("REGEXEXTRACT(E141,""-(\S+)"")"),"浦东新区  ")</f>
        <v>浦东新区  </v>
      </c>
      <c r="E141" s="5" t="s">
        <v>22772</v>
      </c>
      <c r="F141" s="5" t="s">
        <v>95</v>
      </c>
      <c r="G141" s="7">
        <v>6</v>
      </c>
      <c r="H141" s="7">
        <v>10</v>
      </c>
      <c r="I141" s="5" t="s">
        <v>548</v>
      </c>
      <c r="J141" s="5" t="s">
        <v>125</v>
      </c>
      <c r="K141" s="5" t="s">
        <v>57</v>
      </c>
      <c r="L141" s="9" t="s">
        <v>47</v>
      </c>
      <c r="M141" s="5" t="s">
        <v>23447</v>
      </c>
      <c r="N141" s="5" t="s">
        <v>100</v>
      </c>
      <c r="O141" s="5" t="s">
        <v>55</v>
      </c>
      <c r="P141" s="5" t="b">
        <f t="shared" ca="1" si="21"/>
        <v>1</v>
      </c>
      <c r="Q141" s="5" t="b">
        <f t="shared" ca="1" si="3"/>
        <v>1</v>
      </c>
      <c r="R141" s="5"/>
      <c r="S141" s="5"/>
      <c r="T141" s="5"/>
      <c r="U141" s="5"/>
      <c r="V141" s="5"/>
      <c r="W141" s="5"/>
      <c r="X141" s="5"/>
      <c r="Y141" s="5"/>
      <c r="Z141" s="5"/>
      <c r="AA141" s="5"/>
      <c r="AB141" s="5"/>
      <c r="AC141" s="5"/>
      <c r="AD141" s="5"/>
      <c r="AE141" s="5"/>
      <c r="AF141" s="5"/>
    </row>
    <row r="142" spans="1:32" ht="21" customHeight="1">
      <c r="A142" s="5" t="s">
        <v>7132</v>
      </c>
      <c r="B142" s="5" t="s">
        <v>23452</v>
      </c>
      <c r="C142" s="5" t="str">
        <f t="shared" ca="1" si="0"/>
        <v>上海</v>
      </c>
      <c r="D142" s="5" t="str">
        <f t="shared" ca="1" si="25"/>
        <v>浦东新区  </v>
      </c>
      <c r="E142" s="5" t="s">
        <v>22739</v>
      </c>
      <c r="F142" s="5" t="s">
        <v>45</v>
      </c>
      <c r="G142" s="7">
        <v>6</v>
      </c>
      <c r="H142" s="7">
        <v>8</v>
      </c>
      <c r="I142" s="5" t="s">
        <v>672</v>
      </c>
      <c r="J142" s="7" t="s">
        <v>24</v>
      </c>
      <c r="K142" s="5" t="s">
        <v>4495</v>
      </c>
      <c r="L142" s="5" t="s">
        <v>23457</v>
      </c>
      <c r="M142" s="5" t="s">
        <v>23458</v>
      </c>
      <c r="N142" s="5" t="s">
        <v>100</v>
      </c>
      <c r="O142" s="5" t="s">
        <v>405</v>
      </c>
      <c r="P142" s="5" t="b">
        <f t="shared" ca="1" si="21"/>
        <v>1</v>
      </c>
      <c r="Q142" s="5" t="b">
        <f t="shared" ca="1" si="3"/>
        <v>1</v>
      </c>
      <c r="R142" s="5"/>
      <c r="S142" s="5"/>
      <c r="T142" s="5"/>
      <c r="U142" s="5"/>
      <c r="V142" s="5"/>
      <c r="W142" s="5"/>
      <c r="X142" s="5"/>
      <c r="Y142" s="5"/>
      <c r="Z142" s="5"/>
      <c r="AA142" s="5"/>
      <c r="AB142" s="5"/>
      <c r="AC142" s="5"/>
      <c r="AD142" s="5"/>
      <c r="AE142" s="5"/>
      <c r="AF142" s="5"/>
    </row>
    <row r="143" spans="1:32" ht="21" customHeight="1">
      <c r="A143" s="5" t="s">
        <v>13759</v>
      </c>
      <c r="B143" s="5" t="s">
        <v>23460</v>
      </c>
      <c r="C143" s="5" t="str">
        <f t="shared" ca="1" si="0"/>
        <v>上海</v>
      </c>
      <c r="D143" s="5" t="str">
        <f t="shared" ca="1" si="25"/>
        <v>浦东新区  </v>
      </c>
      <c r="E143" s="5" t="s">
        <v>23053</v>
      </c>
      <c r="F143" s="5" t="s">
        <v>45</v>
      </c>
      <c r="G143" s="7">
        <v>6</v>
      </c>
      <c r="H143" s="7">
        <v>8</v>
      </c>
      <c r="I143" s="5" t="s">
        <v>672</v>
      </c>
      <c r="J143" s="5" t="s">
        <v>125</v>
      </c>
      <c r="K143" s="5" t="s">
        <v>1105</v>
      </c>
      <c r="L143" s="5" t="s">
        <v>23461</v>
      </c>
      <c r="M143" s="5" t="s">
        <v>23462</v>
      </c>
      <c r="N143" s="5" t="s">
        <v>100</v>
      </c>
      <c r="O143" s="5" t="s">
        <v>55</v>
      </c>
      <c r="P143" s="5" t="b">
        <f t="shared" ca="1" si="21"/>
        <v>1</v>
      </c>
      <c r="Q143" s="5" t="b">
        <f t="shared" ca="1" si="3"/>
        <v>1</v>
      </c>
      <c r="R143" s="5"/>
      <c r="S143" s="5"/>
      <c r="T143" s="5"/>
      <c r="U143" s="5"/>
      <c r="V143" s="5"/>
      <c r="W143" s="5"/>
      <c r="X143" s="5"/>
      <c r="Y143" s="5"/>
      <c r="Z143" s="5"/>
      <c r="AA143" s="5"/>
      <c r="AB143" s="5"/>
      <c r="AC143" s="5"/>
      <c r="AD143" s="5"/>
      <c r="AE143" s="5"/>
      <c r="AF143" s="5"/>
    </row>
    <row r="144" spans="1:32" ht="21" customHeight="1">
      <c r="A144" s="5" t="s">
        <v>4670</v>
      </c>
      <c r="B144" s="5" t="s">
        <v>4672</v>
      </c>
      <c r="C144" s="5" t="str">
        <f t="shared" ca="1" si="0"/>
        <v>上海</v>
      </c>
      <c r="D144" s="5" t="str">
        <f t="shared" ca="1" si="25"/>
        <v>浦东新区  </v>
      </c>
      <c r="E144" s="5" t="s">
        <v>23038</v>
      </c>
      <c r="F144" s="5" t="s">
        <v>45</v>
      </c>
      <c r="G144" s="7">
        <v>6</v>
      </c>
      <c r="H144" s="7">
        <v>8</v>
      </c>
      <c r="I144" s="5" t="s">
        <v>672</v>
      </c>
      <c r="J144" s="5" t="s">
        <v>31</v>
      </c>
      <c r="K144" s="5" t="s">
        <v>2261</v>
      </c>
      <c r="L144" s="5" t="s">
        <v>4676</v>
      </c>
      <c r="M144" s="5" t="s">
        <v>4677</v>
      </c>
      <c r="N144" s="5" t="s">
        <v>100</v>
      </c>
      <c r="O144" s="5" t="s">
        <v>55</v>
      </c>
      <c r="P144" s="5" t="b">
        <f t="shared" ca="1" si="21"/>
        <v>1</v>
      </c>
      <c r="Q144" s="5" t="b">
        <f t="shared" ca="1" si="3"/>
        <v>1</v>
      </c>
      <c r="R144" s="5"/>
      <c r="S144" s="5"/>
      <c r="T144" s="5"/>
      <c r="U144" s="5"/>
      <c r="V144" s="5"/>
      <c r="W144" s="5"/>
      <c r="X144" s="5"/>
      <c r="Y144" s="5"/>
      <c r="Z144" s="5"/>
      <c r="AA144" s="5"/>
      <c r="AB144" s="5"/>
      <c r="AC144" s="5"/>
      <c r="AD144" s="5"/>
      <c r="AE144" s="5"/>
      <c r="AF144" s="5"/>
    </row>
    <row r="145" spans="1:32" ht="21" customHeight="1">
      <c r="A145" s="5" t="s">
        <v>765</v>
      </c>
      <c r="B145" s="5" t="s">
        <v>4468</v>
      </c>
      <c r="C145" s="5" t="str">
        <f t="shared" ca="1" si="0"/>
        <v>上海</v>
      </c>
      <c r="D145" s="9" t="s">
        <v>47</v>
      </c>
      <c r="E145" s="5" t="s">
        <v>22384</v>
      </c>
      <c r="F145" s="5" t="s">
        <v>29</v>
      </c>
      <c r="G145" s="7">
        <v>6</v>
      </c>
      <c r="H145" s="7">
        <v>12</v>
      </c>
      <c r="I145" s="5" t="s">
        <v>538</v>
      </c>
      <c r="J145" s="5" t="s">
        <v>108</v>
      </c>
      <c r="K145" s="5" t="s">
        <v>2426</v>
      </c>
      <c r="L145" s="5" t="s">
        <v>599</v>
      </c>
      <c r="M145" s="5" t="s">
        <v>23467</v>
      </c>
      <c r="N145" s="5" t="s">
        <v>100</v>
      </c>
      <c r="O145" s="5" t="s">
        <v>55</v>
      </c>
      <c r="P145" s="5" t="b">
        <f t="shared" ca="1" si="21"/>
        <v>1</v>
      </c>
      <c r="Q145" s="5" t="b">
        <f t="shared" ca="1" si="3"/>
        <v>1</v>
      </c>
      <c r="R145" s="5"/>
      <c r="S145" s="5"/>
      <c r="T145" s="5"/>
      <c r="U145" s="5"/>
      <c r="V145" s="5"/>
      <c r="W145" s="5"/>
      <c r="X145" s="5"/>
      <c r="Y145" s="5"/>
      <c r="Z145" s="5"/>
      <c r="AA145" s="5"/>
      <c r="AB145" s="5"/>
      <c r="AC145" s="5"/>
      <c r="AD145" s="5"/>
      <c r="AE145" s="5"/>
      <c r="AF145" s="5"/>
    </row>
    <row r="146" spans="1:32" ht="21" customHeight="1">
      <c r="A146" s="5" t="s">
        <v>4684</v>
      </c>
      <c r="B146" s="5" t="s">
        <v>4685</v>
      </c>
      <c r="C146" s="5" t="str">
        <f t="shared" ca="1" si="0"/>
        <v>上海</v>
      </c>
      <c r="D146" s="5" t="str">
        <f t="shared" ref="D146:D161" ca="1" si="26">IFERROR(__xludf.DUMMYFUNCTION("REGEXEXTRACT(E146,""-(\S+)"")"),"金山区  ")</f>
        <v>金山区  </v>
      </c>
      <c r="E146" s="5" t="s">
        <v>23469</v>
      </c>
      <c r="F146" s="5" t="s">
        <v>29</v>
      </c>
      <c r="G146" s="7">
        <v>6</v>
      </c>
      <c r="H146" s="7">
        <v>8</v>
      </c>
      <c r="I146" s="5" t="s">
        <v>672</v>
      </c>
      <c r="J146" s="5" t="s">
        <v>108</v>
      </c>
      <c r="K146" s="5" t="s">
        <v>4687</v>
      </c>
      <c r="L146" s="5" t="s">
        <v>4688</v>
      </c>
      <c r="M146" s="5" t="s">
        <v>4691</v>
      </c>
      <c r="N146" s="5" t="s">
        <v>53</v>
      </c>
      <c r="O146" s="5" t="s">
        <v>405</v>
      </c>
      <c r="P146" s="5" t="b">
        <f t="shared" ca="1" si="21"/>
        <v>1</v>
      </c>
      <c r="Q146" s="5" t="b">
        <f t="shared" ca="1" si="3"/>
        <v>1</v>
      </c>
      <c r="R146" s="5"/>
      <c r="S146" s="5"/>
      <c r="T146" s="5"/>
      <c r="U146" s="5"/>
      <c r="V146" s="5"/>
      <c r="W146" s="5"/>
      <c r="X146" s="5"/>
      <c r="Y146" s="5"/>
      <c r="Z146" s="5"/>
      <c r="AA146" s="5"/>
      <c r="AB146" s="5"/>
      <c r="AC146" s="5"/>
      <c r="AD146" s="5"/>
      <c r="AE146" s="5"/>
      <c r="AF146" s="5"/>
    </row>
    <row r="147" spans="1:32" ht="21" customHeight="1">
      <c r="A147" s="5" t="s">
        <v>1457</v>
      </c>
      <c r="B147" s="5" t="s">
        <v>4703</v>
      </c>
      <c r="C147" s="5" t="str">
        <f t="shared" ca="1" si="0"/>
        <v>上海</v>
      </c>
      <c r="D147" s="5" t="str">
        <f t="shared" ca="1" si="26"/>
        <v>金山区  </v>
      </c>
      <c r="E147" s="5" t="s">
        <v>22739</v>
      </c>
      <c r="F147" s="5" t="s">
        <v>29</v>
      </c>
      <c r="G147" s="7">
        <v>6</v>
      </c>
      <c r="H147" s="7">
        <v>8</v>
      </c>
      <c r="I147" s="5" t="s">
        <v>672</v>
      </c>
      <c r="J147" s="7" t="s">
        <v>24</v>
      </c>
      <c r="K147" s="5" t="s">
        <v>76</v>
      </c>
      <c r="L147" s="5" t="s">
        <v>4707</v>
      </c>
      <c r="M147" s="5" t="s">
        <v>4709</v>
      </c>
      <c r="N147" s="5" t="s">
        <v>53</v>
      </c>
      <c r="O147" s="5" t="s">
        <v>55</v>
      </c>
      <c r="P147" s="5" t="b">
        <f t="shared" ca="1" si="21"/>
        <v>1</v>
      </c>
      <c r="Q147" s="5" t="b">
        <f t="shared" ca="1" si="3"/>
        <v>1</v>
      </c>
      <c r="R147" s="5"/>
      <c r="S147" s="5"/>
      <c r="T147" s="5"/>
      <c r="U147" s="5"/>
      <c r="V147" s="5"/>
      <c r="W147" s="5"/>
      <c r="X147" s="5"/>
      <c r="Y147" s="5"/>
      <c r="Z147" s="5"/>
      <c r="AA147" s="5"/>
      <c r="AB147" s="5"/>
      <c r="AC147" s="5"/>
      <c r="AD147" s="5"/>
      <c r="AE147" s="5"/>
      <c r="AF147" s="5"/>
    </row>
    <row r="148" spans="1:32" ht="21" customHeight="1">
      <c r="A148" s="5" t="s">
        <v>23473</v>
      </c>
      <c r="B148" s="5" t="s">
        <v>23474</v>
      </c>
      <c r="C148" s="5" t="str">
        <f t="shared" ca="1" si="0"/>
        <v>上海</v>
      </c>
      <c r="D148" s="5" t="str">
        <f t="shared" ca="1" si="26"/>
        <v>金山区  </v>
      </c>
      <c r="E148" s="5" t="s">
        <v>23069</v>
      </c>
      <c r="F148" s="5" t="s">
        <v>95</v>
      </c>
      <c r="G148" s="7">
        <v>6</v>
      </c>
      <c r="H148" s="7">
        <v>8</v>
      </c>
      <c r="I148" s="5" t="s">
        <v>672</v>
      </c>
      <c r="J148" s="7" t="s">
        <v>24</v>
      </c>
      <c r="K148" s="5" t="s">
        <v>1368</v>
      </c>
      <c r="L148" s="5" t="s">
        <v>23475</v>
      </c>
      <c r="M148" s="5" t="s">
        <v>23476</v>
      </c>
      <c r="N148" s="5" t="s">
        <v>53</v>
      </c>
      <c r="O148" s="5" t="s">
        <v>55</v>
      </c>
      <c r="P148" s="5" t="b">
        <f t="shared" ca="1" si="21"/>
        <v>1</v>
      </c>
      <c r="Q148" s="5" t="b">
        <f t="shared" ca="1" si="3"/>
        <v>1</v>
      </c>
      <c r="R148" s="5"/>
      <c r="S148" s="5"/>
      <c r="T148" s="5"/>
      <c r="U148" s="5"/>
      <c r="V148" s="5"/>
      <c r="W148" s="5"/>
      <c r="X148" s="5"/>
      <c r="Y148" s="5"/>
      <c r="Z148" s="5"/>
      <c r="AA148" s="5"/>
      <c r="AB148" s="5"/>
      <c r="AC148" s="5"/>
      <c r="AD148" s="5"/>
      <c r="AE148" s="5"/>
      <c r="AF148" s="5"/>
    </row>
    <row r="149" spans="1:32" ht="21" customHeight="1">
      <c r="A149" s="5" t="s">
        <v>4648</v>
      </c>
      <c r="B149" s="5" t="s">
        <v>3234</v>
      </c>
      <c r="C149" s="5" t="str">
        <f t="shared" ca="1" si="0"/>
        <v>上海</v>
      </c>
      <c r="D149" s="5" t="str">
        <f t="shared" ca="1" si="26"/>
        <v>金山区  </v>
      </c>
      <c r="E149" s="5" t="s">
        <v>22321</v>
      </c>
      <c r="F149" s="5" t="s">
        <v>29</v>
      </c>
      <c r="G149" s="7">
        <v>6</v>
      </c>
      <c r="H149" s="7">
        <v>8</v>
      </c>
      <c r="I149" s="5" t="s">
        <v>672</v>
      </c>
      <c r="J149" s="5" t="s">
        <v>31</v>
      </c>
      <c r="K149" s="5" t="s">
        <v>48</v>
      </c>
      <c r="L149" s="5" t="s">
        <v>4652</v>
      </c>
      <c r="M149" s="5" t="s">
        <v>4653</v>
      </c>
      <c r="N149" s="5" t="s">
        <v>100</v>
      </c>
      <c r="O149" s="5" t="s">
        <v>55</v>
      </c>
      <c r="P149" s="5" t="b">
        <f t="shared" ca="1" si="21"/>
        <v>1</v>
      </c>
      <c r="Q149" s="5" t="b">
        <f t="shared" ca="1" si="3"/>
        <v>1</v>
      </c>
      <c r="R149" s="5"/>
      <c r="S149" s="5"/>
      <c r="T149" s="5"/>
      <c r="U149" s="5"/>
      <c r="V149" s="5"/>
      <c r="W149" s="5"/>
      <c r="X149" s="5"/>
      <c r="Y149" s="5"/>
      <c r="Z149" s="5"/>
      <c r="AA149" s="5"/>
      <c r="AB149" s="5"/>
      <c r="AC149" s="5"/>
      <c r="AD149" s="5"/>
      <c r="AE149" s="5"/>
      <c r="AF149" s="5"/>
    </row>
    <row r="150" spans="1:32" ht="21" customHeight="1">
      <c r="A150" s="5" t="s">
        <v>1710</v>
      </c>
      <c r="B150" s="5" t="s">
        <v>2817</v>
      </c>
      <c r="C150" s="5" t="str">
        <f t="shared" ca="1" si="0"/>
        <v>上海</v>
      </c>
      <c r="D150" s="5" t="str">
        <f t="shared" ca="1" si="26"/>
        <v>金山区  </v>
      </c>
      <c r="E150" s="5" t="s">
        <v>23483</v>
      </c>
      <c r="F150" s="5" t="s">
        <v>45</v>
      </c>
      <c r="G150" s="7">
        <v>6</v>
      </c>
      <c r="H150" s="7">
        <v>8</v>
      </c>
      <c r="I150" s="5" t="s">
        <v>672</v>
      </c>
      <c r="J150" s="5" t="s">
        <v>31</v>
      </c>
      <c r="K150" s="5" t="s">
        <v>57</v>
      </c>
      <c r="L150" s="5" t="s">
        <v>2820</v>
      </c>
      <c r="M150" s="5" t="s">
        <v>2823</v>
      </c>
      <c r="N150" s="5" t="s">
        <v>100</v>
      </c>
      <c r="O150" s="5" t="s">
        <v>55</v>
      </c>
      <c r="P150" s="5" t="b">
        <f t="shared" ca="1" si="21"/>
        <v>1</v>
      </c>
      <c r="Q150" s="5" t="b">
        <f t="shared" ca="1" si="3"/>
        <v>1</v>
      </c>
      <c r="R150" s="5"/>
      <c r="S150" s="5"/>
      <c r="T150" s="5"/>
      <c r="U150" s="5"/>
      <c r="V150" s="5"/>
      <c r="W150" s="5"/>
      <c r="X150" s="5"/>
      <c r="Y150" s="5"/>
      <c r="Z150" s="5"/>
      <c r="AA150" s="5"/>
      <c r="AB150" s="5"/>
      <c r="AC150" s="5"/>
      <c r="AD150" s="5"/>
      <c r="AE150" s="5"/>
      <c r="AF150" s="5"/>
    </row>
    <row r="151" spans="1:32" ht="21" customHeight="1">
      <c r="A151" s="5" t="s">
        <v>209</v>
      </c>
      <c r="B151" s="5" t="s">
        <v>210</v>
      </c>
      <c r="C151" s="5" t="str">
        <f t="shared" ca="1" si="0"/>
        <v>上海</v>
      </c>
      <c r="D151" s="5" t="str">
        <f t="shared" ca="1" si="26"/>
        <v>金山区  </v>
      </c>
      <c r="E151" s="5" t="s">
        <v>23053</v>
      </c>
      <c r="F151" s="5" t="s">
        <v>29</v>
      </c>
      <c r="G151" s="7">
        <v>6</v>
      </c>
      <c r="H151" s="7">
        <v>15</v>
      </c>
      <c r="I151" s="5" t="s">
        <v>214</v>
      </c>
      <c r="J151" s="5" t="s">
        <v>125</v>
      </c>
      <c r="K151" s="5" t="s">
        <v>57</v>
      </c>
      <c r="L151" s="9" t="s">
        <v>47</v>
      </c>
      <c r="M151" s="5" t="s">
        <v>217</v>
      </c>
      <c r="N151" s="5" t="s">
        <v>100</v>
      </c>
      <c r="O151" s="5" t="s">
        <v>55</v>
      </c>
      <c r="P151" s="5" t="b">
        <f t="shared" ca="1" si="21"/>
        <v>1</v>
      </c>
      <c r="Q151" s="5" t="b">
        <f t="shared" ca="1" si="3"/>
        <v>1</v>
      </c>
      <c r="R151" s="5"/>
      <c r="S151" s="5"/>
      <c r="T151" s="5"/>
      <c r="U151" s="5"/>
      <c r="V151" s="5"/>
      <c r="W151" s="5"/>
      <c r="X151" s="5"/>
      <c r="Y151" s="5"/>
      <c r="Z151" s="5"/>
      <c r="AA151" s="5"/>
      <c r="AB151" s="5"/>
      <c r="AC151" s="5"/>
      <c r="AD151" s="5"/>
      <c r="AE151" s="5"/>
      <c r="AF151" s="5"/>
    </row>
    <row r="152" spans="1:32" ht="21" customHeight="1">
      <c r="A152" s="5" t="s">
        <v>396</v>
      </c>
      <c r="B152" s="5" t="s">
        <v>4774</v>
      </c>
      <c r="C152" s="5" t="str">
        <f t="shared" ca="1" si="0"/>
        <v>上海</v>
      </c>
      <c r="D152" s="5" t="str">
        <f t="shared" ca="1" si="26"/>
        <v>金山区  </v>
      </c>
      <c r="E152" s="5" t="s">
        <v>22772</v>
      </c>
      <c r="F152" s="5" t="s">
        <v>29</v>
      </c>
      <c r="G152" s="7">
        <v>6</v>
      </c>
      <c r="H152" s="7">
        <v>8</v>
      </c>
      <c r="I152" s="5" t="s">
        <v>672</v>
      </c>
      <c r="J152" s="5" t="s">
        <v>125</v>
      </c>
      <c r="K152" s="5" t="s">
        <v>663</v>
      </c>
      <c r="L152" s="5" t="s">
        <v>4775</v>
      </c>
      <c r="M152" s="5" t="s">
        <v>4776</v>
      </c>
      <c r="N152" s="5" t="s">
        <v>53</v>
      </c>
      <c r="O152" s="5" t="s">
        <v>55</v>
      </c>
      <c r="P152" s="5" t="b">
        <f t="shared" ca="1" si="21"/>
        <v>1</v>
      </c>
      <c r="Q152" s="5" t="b">
        <f t="shared" ca="1" si="3"/>
        <v>1</v>
      </c>
      <c r="R152" s="5"/>
      <c r="S152" s="5"/>
      <c r="T152" s="5"/>
      <c r="U152" s="5"/>
      <c r="V152" s="5"/>
      <c r="W152" s="5"/>
      <c r="X152" s="5"/>
      <c r="Y152" s="5"/>
      <c r="Z152" s="5"/>
      <c r="AA152" s="5"/>
      <c r="AB152" s="5"/>
      <c r="AC152" s="5"/>
      <c r="AD152" s="5"/>
      <c r="AE152" s="5"/>
      <c r="AF152" s="5"/>
    </row>
    <row r="153" spans="1:32" ht="21" customHeight="1">
      <c r="A153" s="14" t="s">
        <v>22455</v>
      </c>
      <c r="B153" s="14" t="s">
        <v>2909</v>
      </c>
      <c r="C153" s="14" t="str">
        <f t="shared" ca="1" si="0"/>
        <v>上海</v>
      </c>
      <c r="D153" s="14" t="str">
        <f t="shared" ca="1" si="26"/>
        <v>金山区  </v>
      </c>
      <c r="E153" s="14" t="s">
        <v>22321</v>
      </c>
      <c r="F153" s="14" t="s">
        <v>45</v>
      </c>
      <c r="G153" s="15">
        <v>6</v>
      </c>
      <c r="H153" s="15">
        <v>10</v>
      </c>
      <c r="I153" s="14" t="s">
        <v>548</v>
      </c>
      <c r="J153" s="14" t="s">
        <v>125</v>
      </c>
      <c r="K153" s="14" t="s">
        <v>76</v>
      </c>
      <c r="L153" s="14" t="s">
        <v>2914</v>
      </c>
      <c r="M153" s="14" t="s">
        <v>23505</v>
      </c>
      <c r="N153" s="14" t="s">
        <v>53</v>
      </c>
      <c r="O153" s="14" t="s">
        <v>405</v>
      </c>
      <c r="P153" s="14" t="b">
        <f ca="1">IFERROR(__xludf.DUMMYFUNCTION("REGEXMATCH(A153,""前端|设计|(?i)html|(?i)css|网页"")"),FALSE)</f>
        <v>0</v>
      </c>
      <c r="Q153" s="14" t="b">
        <f t="shared" ca="1" si="3"/>
        <v>1</v>
      </c>
      <c r="R153" s="5"/>
      <c r="S153" s="5"/>
      <c r="T153" s="5"/>
      <c r="U153" s="5"/>
      <c r="V153" s="5"/>
      <c r="W153" s="5"/>
      <c r="X153" s="5"/>
      <c r="Y153" s="5"/>
      <c r="Z153" s="5"/>
      <c r="AA153" s="5"/>
      <c r="AB153" s="5"/>
      <c r="AC153" s="5"/>
      <c r="AD153" s="5"/>
      <c r="AE153" s="5"/>
      <c r="AF153" s="5"/>
    </row>
    <row r="154" spans="1:32" ht="21" customHeight="1">
      <c r="A154" s="5" t="s">
        <v>1457</v>
      </c>
      <c r="B154" s="5" t="s">
        <v>14331</v>
      </c>
      <c r="C154" s="5" t="str">
        <f t="shared" ca="1" si="0"/>
        <v>上海</v>
      </c>
      <c r="D154" s="5" t="str">
        <f t="shared" ca="1" si="26"/>
        <v>金山区  </v>
      </c>
      <c r="E154" s="5" t="s">
        <v>22376</v>
      </c>
      <c r="F154" s="5" t="s">
        <v>29</v>
      </c>
      <c r="G154" s="7">
        <v>6</v>
      </c>
      <c r="H154" s="7">
        <v>8</v>
      </c>
      <c r="I154" s="5" t="s">
        <v>672</v>
      </c>
      <c r="J154" s="5" t="s">
        <v>125</v>
      </c>
      <c r="K154" s="5" t="s">
        <v>48</v>
      </c>
      <c r="L154" s="5" t="s">
        <v>3503</v>
      </c>
      <c r="M154" s="5" t="s">
        <v>23516</v>
      </c>
      <c r="N154" s="5" t="s">
        <v>53</v>
      </c>
      <c r="O154" s="5" t="s">
        <v>55</v>
      </c>
      <c r="P154" s="5" t="b">
        <f t="shared" ref="P154:P190" ca="1" si="27">IFERROR(__xludf.DUMMYFUNCTION("REGEXMATCH(A154,""前端|设计|(?i)html|(?i)css"")"),TRUE)</f>
        <v>1</v>
      </c>
      <c r="Q154" s="5" t="b">
        <f t="shared" ca="1" si="3"/>
        <v>1</v>
      </c>
      <c r="R154" s="5"/>
      <c r="S154" s="5"/>
      <c r="T154" s="5"/>
      <c r="U154" s="5"/>
      <c r="V154" s="5"/>
      <c r="W154" s="5"/>
      <c r="X154" s="5"/>
      <c r="Y154" s="5"/>
      <c r="Z154" s="5"/>
      <c r="AA154" s="5"/>
      <c r="AB154" s="5"/>
      <c r="AC154" s="5"/>
      <c r="AD154" s="5"/>
      <c r="AE154" s="5"/>
      <c r="AF154" s="5"/>
    </row>
    <row r="155" spans="1:32" ht="21" customHeight="1">
      <c r="A155" s="5" t="s">
        <v>3093</v>
      </c>
      <c r="B155" s="5" t="s">
        <v>3094</v>
      </c>
      <c r="C155" s="5" t="str">
        <f t="shared" ca="1" si="0"/>
        <v>上海</v>
      </c>
      <c r="D155" s="5" t="str">
        <f t="shared" ca="1" si="26"/>
        <v>金山区  </v>
      </c>
      <c r="E155" s="5" t="s">
        <v>22376</v>
      </c>
      <c r="F155" s="5" t="s">
        <v>45</v>
      </c>
      <c r="G155" s="7">
        <v>6</v>
      </c>
      <c r="H155" s="7">
        <v>10</v>
      </c>
      <c r="I155" s="5" t="s">
        <v>548</v>
      </c>
      <c r="J155" s="5" t="s">
        <v>125</v>
      </c>
      <c r="K155" s="5" t="s">
        <v>499</v>
      </c>
      <c r="L155" s="5" t="s">
        <v>3100</v>
      </c>
      <c r="M155" s="5" t="s">
        <v>3103</v>
      </c>
      <c r="N155" s="5" t="s">
        <v>100</v>
      </c>
      <c r="O155" s="5" t="s">
        <v>55</v>
      </c>
      <c r="P155" s="5" t="b">
        <f t="shared" ca="1" si="27"/>
        <v>1</v>
      </c>
      <c r="Q155" s="5" t="b">
        <f t="shared" ca="1" si="3"/>
        <v>1</v>
      </c>
      <c r="R155" s="5"/>
      <c r="S155" s="5"/>
      <c r="T155" s="5"/>
      <c r="U155" s="5"/>
      <c r="V155" s="5"/>
      <c r="W155" s="5"/>
      <c r="X155" s="5"/>
      <c r="Y155" s="5"/>
      <c r="Z155" s="5"/>
      <c r="AA155" s="5"/>
      <c r="AB155" s="5"/>
      <c r="AC155" s="5"/>
      <c r="AD155" s="5"/>
      <c r="AE155" s="5"/>
      <c r="AF155" s="5"/>
    </row>
    <row r="156" spans="1:32" ht="21" customHeight="1">
      <c r="A156" s="5" t="s">
        <v>396</v>
      </c>
      <c r="B156" s="5" t="s">
        <v>2744</v>
      </c>
      <c r="C156" s="5" t="str">
        <f t="shared" ca="1" si="0"/>
        <v>上海</v>
      </c>
      <c r="D156" s="5" t="str">
        <f t="shared" ca="1" si="26"/>
        <v>金山区  </v>
      </c>
      <c r="E156" s="5" t="s">
        <v>23483</v>
      </c>
      <c r="F156" s="5" t="s">
        <v>45</v>
      </c>
      <c r="G156" s="7">
        <v>6</v>
      </c>
      <c r="H156" s="7">
        <v>9</v>
      </c>
      <c r="I156" s="5" t="s">
        <v>3743</v>
      </c>
      <c r="J156" s="5" t="s">
        <v>125</v>
      </c>
      <c r="K156" s="5" t="s">
        <v>598</v>
      </c>
      <c r="L156" s="5" t="s">
        <v>2747</v>
      </c>
      <c r="M156" s="5" t="s">
        <v>23535</v>
      </c>
      <c r="N156" s="5" t="s">
        <v>37</v>
      </c>
      <c r="O156" s="5" t="s">
        <v>55</v>
      </c>
      <c r="P156" s="5" t="b">
        <f t="shared" ca="1" si="27"/>
        <v>1</v>
      </c>
      <c r="Q156" s="5" t="b">
        <f t="shared" ca="1" si="3"/>
        <v>1</v>
      </c>
      <c r="R156" s="5"/>
      <c r="S156" s="5"/>
      <c r="T156" s="5"/>
      <c r="U156" s="5"/>
      <c r="V156" s="5"/>
      <c r="W156" s="5"/>
      <c r="X156" s="5"/>
      <c r="Y156" s="5"/>
      <c r="Z156" s="5"/>
      <c r="AA156" s="5"/>
      <c r="AB156" s="5"/>
      <c r="AC156" s="5"/>
      <c r="AD156" s="5"/>
      <c r="AE156" s="5"/>
      <c r="AF156" s="5"/>
    </row>
    <row r="157" spans="1:32" ht="21" customHeight="1">
      <c r="A157" s="5" t="s">
        <v>248</v>
      </c>
      <c r="B157" s="5" t="s">
        <v>4918</v>
      </c>
      <c r="C157" s="5" t="str">
        <f t="shared" ca="1" si="0"/>
        <v>上海</v>
      </c>
      <c r="D157" s="5" t="str">
        <f t="shared" ca="1" si="26"/>
        <v>金山区  </v>
      </c>
      <c r="E157" s="5" t="s">
        <v>22772</v>
      </c>
      <c r="F157" s="5" t="s">
        <v>29</v>
      </c>
      <c r="G157" s="7">
        <v>6</v>
      </c>
      <c r="H157" s="7">
        <v>8</v>
      </c>
      <c r="I157" s="5" t="s">
        <v>672</v>
      </c>
      <c r="J157" s="5" t="s">
        <v>31</v>
      </c>
      <c r="K157" s="5" t="s">
        <v>4920</v>
      </c>
      <c r="L157" s="5" t="s">
        <v>4922</v>
      </c>
      <c r="M157" s="5" t="s">
        <v>4923</v>
      </c>
      <c r="N157" s="5" t="s">
        <v>53</v>
      </c>
      <c r="O157" s="5" t="s">
        <v>55</v>
      </c>
      <c r="P157" s="5" t="b">
        <f t="shared" ca="1" si="27"/>
        <v>1</v>
      </c>
      <c r="Q157" s="5" t="b">
        <f t="shared" ca="1" si="3"/>
        <v>1</v>
      </c>
      <c r="R157" s="5"/>
      <c r="S157" s="5"/>
      <c r="T157" s="5"/>
      <c r="U157" s="5"/>
      <c r="V157" s="5"/>
      <c r="W157" s="5"/>
      <c r="X157" s="5"/>
      <c r="Y157" s="5"/>
      <c r="Z157" s="5"/>
      <c r="AA157" s="5"/>
      <c r="AB157" s="5"/>
      <c r="AC157" s="5"/>
      <c r="AD157" s="5"/>
      <c r="AE157" s="5"/>
      <c r="AF157" s="5"/>
    </row>
    <row r="158" spans="1:32" ht="21" customHeight="1">
      <c r="A158" s="5" t="s">
        <v>23541</v>
      </c>
      <c r="B158" s="5" t="s">
        <v>23542</v>
      </c>
      <c r="C158" s="5" t="str">
        <f t="shared" ca="1" si="0"/>
        <v>上海</v>
      </c>
      <c r="D158" s="5" t="str">
        <f t="shared" ca="1" si="26"/>
        <v>金山区  </v>
      </c>
      <c r="E158" s="5" t="s">
        <v>22772</v>
      </c>
      <c r="F158" s="5" t="s">
        <v>1341</v>
      </c>
      <c r="G158" s="7">
        <v>6</v>
      </c>
      <c r="H158" s="7">
        <v>8</v>
      </c>
      <c r="I158" s="5" t="s">
        <v>672</v>
      </c>
      <c r="J158" s="5" t="s">
        <v>125</v>
      </c>
      <c r="K158" s="5" t="s">
        <v>2745</v>
      </c>
      <c r="L158" s="5" t="s">
        <v>23546</v>
      </c>
      <c r="M158" s="5" t="s">
        <v>23547</v>
      </c>
      <c r="N158" s="5" t="s">
        <v>100</v>
      </c>
      <c r="O158" s="5" t="s">
        <v>55</v>
      </c>
      <c r="P158" s="5" t="b">
        <f t="shared" ca="1" si="27"/>
        <v>1</v>
      </c>
      <c r="Q158" s="5" t="b">
        <f t="shared" ca="1" si="3"/>
        <v>1</v>
      </c>
      <c r="R158" s="5"/>
      <c r="S158" s="5"/>
      <c r="T158" s="5"/>
      <c r="U158" s="5"/>
      <c r="V158" s="5"/>
      <c r="W158" s="5"/>
      <c r="X158" s="5"/>
      <c r="Y158" s="5"/>
      <c r="Z158" s="5"/>
      <c r="AA158" s="5"/>
      <c r="AB158" s="5"/>
      <c r="AC158" s="5"/>
      <c r="AD158" s="5"/>
      <c r="AE158" s="5"/>
      <c r="AF158" s="5"/>
    </row>
    <row r="159" spans="1:32" ht="21" customHeight="1">
      <c r="A159" s="5" t="s">
        <v>23552</v>
      </c>
      <c r="B159" s="5" t="s">
        <v>23554</v>
      </c>
      <c r="C159" s="5" t="str">
        <f t="shared" ca="1" si="0"/>
        <v>上海</v>
      </c>
      <c r="D159" s="5" t="str">
        <f t="shared" ca="1" si="26"/>
        <v>金山区  </v>
      </c>
      <c r="E159" s="5" t="s">
        <v>22756</v>
      </c>
      <c r="F159" s="5" t="s">
        <v>95</v>
      </c>
      <c r="G159" s="7">
        <v>6</v>
      </c>
      <c r="H159" s="7">
        <v>8</v>
      </c>
      <c r="I159" s="5" t="s">
        <v>672</v>
      </c>
      <c r="J159" s="5" t="s">
        <v>125</v>
      </c>
      <c r="K159" s="5" t="s">
        <v>1368</v>
      </c>
      <c r="L159" s="5" t="s">
        <v>23568</v>
      </c>
      <c r="M159" s="5" t="s">
        <v>23569</v>
      </c>
      <c r="N159" s="5" t="s">
        <v>100</v>
      </c>
      <c r="O159" s="5" t="s">
        <v>55</v>
      </c>
      <c r="P159" s="5" t="b">
        <f t="shared" ca="1" si="27"/>
        <v>1</v>
      </c>
      <c r="Q159" s="5" t="b">
        <f t="shared" ca="1" si="3"/>
        <v>1</v>
      </c>
      <c r="R159" s="5"/>
      <c r="S159" s="5"/>
      <c r="T159" s="5"/>
      <c r="U159" s="5"/>
      <c r="V159" s="5"/>
      <c r="W159" s="5"/>
      <c r="X159" s="5"/>
      <c r="Y159" s="5"/>
      <c r="Z159" s="5"/>
      <c r="AA159" s="5"/>
      <c r="AB159" s="5"/>
      <c r="AC159" s="5"/>
      <c r="AD159" s="5"/>
      <c r="AE159" s="5"/>
      <c r="AF159" s="5"/>
    </row>
    <row r="160" spans="1:32" ht="21" customHeight="1">
      <c r="A160" s="5" t="s">
        <v>3105</v>
      </c>
      <c r="B160" s="5" t="s">
        <v>3106</v>
      </c>
      <c r="C160" s="5" t="str">
        <f t="shared" ca="1" si="0"/>
        <v>上海</v>
      </c>
      <c r="D160" s="5" t="str">
        <f t="shared" ca="1" si="26"/>
        <v>金山区  </v>
      </c>
      <c r="E160" s="5" t="s">
        <v>22772</v>
      </c>
      <c r="F160" s="5" t="s">
        <v>29</v>
      </c>
      <c r="G160" s="7">
        <v>6</v>
      </c>
      <c r="H160" s="7">
        <v>8</v>
      </c>
      <c r="I160" s="5" t="s">
        <v>672</v>
      </c>
      <c r="J160" s="5" t="s">
        <v>31</v>
      </c>
      <c r="K160" s="5" t="s">
        <v>3108</v>
      </c>
      <c r="L160" s="5" t="s">
        <v>3109</v>
      </c>
      <c r="M160" s="5" t="s">
        <v>3111</v>
      </c>
      <c r="N160" s="5" t="s">
        <v>100</v>
      </c>
      <c r="O160" s="5" t="s">
        <v>55</v>
      </c>
      <c r="P160" s="5" t="b">
        <f t="shared" ca="1" si="27"/>
        <v>1</v>
      </c>
      <c r="Q160" s="5" t="b">
        <f t="shared" ca="1" si="3"/>
        <v>1</v>
      </c>
      <c r="R160" s="5"/>
      <c r="S160" s="5"/>
      <c r="T160" s="5"/>
      <c r="U160" s="5"/>
      <c r="V160" s="5"/>
      <c r="W160" s="5"/>
      <c r="X160" s="5"/>
      <c r="Y160" s="5"/>
      <c r="Z160" s="5"/>
      <c r="AA160" s="5"/>
      <c r="AB160" s="5"/>
      <c r="AC160" s="5"/>
      <c r="AD160" s="5"/>
      <c r="AE160" s="5"/>
      <c r="AF160" s="5"/>
    </row>
    <row r="161" spans="1:32" ht="21" customHeight="1">
      <c r="A161" s="5" t="s">
        <v>1457</v>
      </c>
      <c r="B161" s="5" t="s">
        <v>3201</v>
      </c>
      <c r="C161" s="5" t="str">
        <f t="shared" ca="1" si="0"/>
        <v>上海</v>
      </c>
      <c r="D161" s="5" t="str">
        <f t="shared" ca="1" si="26"/>
        <v>金山区  </v>
      </c>
      <c r="E161" s="5" t="s">
        <v>22772</v>
      </c>
      <c r="F161" s="5" t="s">
        <v>29</v>
      </c>
      <c r="G161" s="7">
        <v>6</v>
      </c>
      <c r="H161" s="7">
        <v>8</v>
      </c>
      <c r="I161" s="5" t="s">
        <v>672</v>
      </c>
      <c r="J161" s="5" t="s">
        <v>125</v>
      </c>
      <c r="K161" s="5" t="s">
        <v>57</v>
      </c>
      <c r="L161" s="9" t="s">
        <v>47</v>
      </c>
      <c r="M161" s="5" t="s">
        <v>5042</v>
      </c>
      <c r="N161" s="5" t="s">
        <v>100</v>
      </c>
      <c r="O161" s="5" t="s">
        <v>55</v>
      </c>
      <c r="P161" s="5" t="b">
        <f t="shared" ca="1" si="27"/>
        <v>1</v>
      </c>
      <c r="Q161" s="5" t="b">
        <f t="shared" ca="1" si="3"/>
        <v>1</v>
      </c>
      <c r="R161" s="5"/>
      <c r="S161" s="5"/>
      <c r="T161" s="5"/>
      <c r="U161" s="5"/>
      <c r="V161" s="5"/>
      <c r="W161" s="5"/>
      <c r="X161" s="5"/>
      <c r="Y161" s="5"/>
      <c r="Z161" s="5"/>
      <c r="AA161" s="5"/>
      <c r="AB161" s="5"/>
      <c r="AC161" s="5"/>
      <c r="AD161" s="5"/>
      <c r="AE161" s="5"/>
      <c r="AF161" s="5"/>
    </row>
    <row r="162" spans="1:32" ht="21" customHeight="1">
      <c r="A162" s="5" t="s">
        <v>5121</v>
      </c>
      <c r="B162" s="5" t="s">
        <v>3087</v>
      </c>
      <c r="C162" s="5" t="str">
        <f t="shared" ca="1" si="0"/>
        <v>上海</v>
      </c>
      <c r="D162" s="9" t="s">
        <v>47</v>
      </c>
      <c r="E162" s="5" t="s">
        <v>22384</v>
      </c>
      <c r="F162" s="5" t="s">
        <v>45</v>
      </c>
      <c r="G162" s="7">
        <v>6</v>
      </c>
      <c r="H162" s="7">
        <v>8</v>
      </c>
      <c r="I162" s="5" t="s">
        <v>672</v>
      </c>
      <c r="J162" s="5" t="s">
        <v>125</v>
      </c>
      <c r="K162" s="5" t="s">
        <v>76</v>
      </c>
      <c r="L162" s="5" t="s">
        <v>5125</v>
      </c>
      <c r="M162" s="5" t="s">
        <v>5127</v>
      </c>
      <c r="N162" s="5" t="s">
        <v>100</v>
      </c>
      <c r="O162" s="5" t="s">
        <v>89</v>
      </c>
      <c r="P162" s="5" t="b">
        <f t="shared" ca="1" si="27"/>
        <v>1</v>
      </c>
      <c r="Q162" s="5" t="b">
        <f t="shared" ca="1" si="3"/>
        <v>1</v>
      </c>
      <c r="R162" s="5"/>
      <c r="S162" s="5"/>
      <c r="T162" s="5"/>
      <c r="U162" s="5"/>
      <c r="V162" s="5"/>
      <c r="W162" s="5"/>
      <c r="X162" s="5"/>
      <c r="Y162" s="5"/>
      <c r="Z162" s="5"/>
      <c r="AA162" s="5"/>
      <c r="AB162" s="5"/>
      <c r="AC162" s="5"/>
      <c r="AD162" s="5"/>
      <c r="AE162" s="5"/>
      <c r="AF162" s="5"/>
    </row>
    <row r="163" spans="1:32" ht="21" customHeight="1">
      <c r="A163" s="5" t="s">
        <v>23586</v>
      </c>
      <c r="B163" s="5" t="s">
        <v>2449</v>
      </c>
      <c r="C163" s="5" t="str">
        <f t="shared" ca="1" si="0"/>
        <v>上海</v>
      </c>
      <c r="D163" s="9" t="s">
        <v>47</v>
      </c>
      <c r="E163" s="5" t="s">
        <v>22384</v>
      </c>
      <c r="F163" s="5" t="s">
        <v>29</v>
      </c>
      <c r="G163" s="7">
        <v>6</v>
      </c>
      <c r="H163" s="7">
        <v>9</v>
      </c>
      <c r="I163" s="5" t="s">
        <v>3743</v>
      </c>
      <c r="J163" s="5" t="s">
        <v>125</v>
      </c>
      <c r="K163" s="5" t="s">
        <v>106</v>
      </c>
      <c r="L163" s="5" t="s">
        <v>2450</v>
      </c>
      <c r="M163" s="5" t="s">
        <v>23588</v>
      </c>
      <c r="N163" s="5" t="s">
        <v>37</v>
      </c>
      <c r="O163" s="5" t="s">
        <v>55</v>
      </c>
      <c r="P163" s="5" t="b">
        <f t="shared" ca="1" si="27"/>
        <v>1</v>
      </c>
      <c r="Q163" s="5" t="b">
        <f t="shared" ca="1" si="3"/>
        <v>1</v>
      </c>
      <c r="R163" s="5"/>
      <c r="S163" s="5"/>
      <c r="T163" s="5"/>
      <c r="U163" s="5"/>
      <c r="V163" s="5"/>
      <c r="W163" s="5"/>
      <c r="X163" s="5"/>
      <c r="Y163" s="5"/>
      <c r="Z163" s="5"/>
      <c r="AA163" s="5"/>
      <c r="AB163" s="5"/>
      <c r="AC163" s="5"/>
      <c r="AD163" s="5"/>
      <c r="AE163" s="5"/>
      <c r="AF163" s="5"/>
    </row>
    <row r="164" spans="1:32" ht="21" customHeight="1">
      <c r="A164" s="5" t="s">
        <v>5314</v>
      </c>
      <c r="B164" s="5" t="s">
        <v>5315</v>
      </c>
      <c r="C164" s="5" t="str">
        <f t="shared" ca="1" si="0"/>
        <v>上海</v>
      </c>
      <c r="D164" s="9" t="s">
        <v>47</v>
      </c>
      <c r="E164" s="5" t="s">
        <v>22384</v>
      </c>
      <c r="F164" s="5" t="s">
        <v>45</v>
      </c>
      <c r="G164" s="7">
        <v>6</v>
      </c>
      <c r="H164" s="7">
        <v>9</v>
      </c>
      <c r="I164" s="5" t="s">
        <v>3743</v>
      </c>
      <c r="J164" s="5" t="s">
        <v>125</v>
      </c>
      <c r="K164" s="5" t="s">
        <v>5318</v>
      </c>
      <c r="L164" s="5" t="s">
        <v>5320</v>
      </c>
      <c r="M164" s="5" t="s">
        <v>5321</v>
      </c>
      <c r="N164" s="5" t="s">
        <v>100</v>
      </c>
      <c r="O164" s="5" t="s">
        <v>55</v>
      </c>
      <c r="P164" s="5" t="b">
        <f t="shared" ca="1" si="27"/>
        <v>1</v>
      </c>
      <c r="Q164" s="5" t="b">
        <f t="shared" ca="1" si="3"/>
        <v>1</v>
      </c>
      <c r="R164" s="5"/>
      <c r="S164" s="5"/>
      <c r="T164" s="5"/>
      <c r="U164" s="5"/>
      <c r="V164" s="5"/>
      <c r="W164" s="5"/>
      <c r="X164" s="5"/>
      <c r="Y164" s="5"/>
      <c r="Z164" s="5"/>
      <c r="AA164" s="5"/>
      <c r="AB164" s="5"/>
      <c r="AC164" s="5"/>
      <c r="AD164" s="5"/>
      <c r="AE164" s="5"/>
      <c r="AF164" s="5"/>
    </row>
    <row r="165" spans="1:32" ht="21" customHeight="1">
      <c r="A165" s="5" t="s">
        <v>3551</v>
      </c>
      <c r="B165" s="5" t="s">
        <v>3227</v>
      </c>
      <c r="C165" s="5" t="str">
        <f t="shared" ca="1" si="0"/>
        <v>上海</v>
      </c>
      <c r="D165" s="5" t="str">
        <f t="shared" ref="D165:D174" ca="1" si="28">IFERROR(__xludf.DUMMYFUNCTION("REGEXEXTRACT(E165,""-(\S+)"")"),"浦东新区  ")</f>
        <v>浦东新区  </v>
      </c>
      <c r="E165" s="5" t="s">
        <v>22772</v>
      </c>
      <c r="F165" s="5" t="s">
        <v>45</v>
      </c>
      <c r="G165" s="7">
        <v>6</v>
      </c>
      <c r="H165" s="7">
        <v>10</v>
      </c>
      <c r="I165" s="5" t="s">
        <v>548</v>
      </c>
      <c r="J165" s="5" t="s">
        <v>31</v>
      </c>
      <c r="K165" s="5" t="s">
        <v>57</v>
      </c>
      <c r="L165" s="5" t="s">
        <v>3556</v>
      </c>
      <c r="M165" s="5" t="s">
        <v>3559</v>
      </c>
      <c r="N165" s="5" t="s">
        <v>37</v>
      </c>
      <c r="O165" s="5" t="s">
        <v>55</v>
      </c>
      <c r="P165" s="5" t="b">
        <f t="shared" ca="1" si="27"/>
        <v>1</v>
      </c>
      <c r="Q165" s="5" t="b">
        <f t="shared" ca="1" si="3"/>
        <v>1</v>
      </c>
      <c r="R165" s="5"/>
      <c r="S165" s="5"/>
      <c r="T165" s="5"/>
      <c r="U165" s="5"/>
      <c r="V165" s="5"/>
      <c r="W165" s="5"/>
      <c r="X165" s="5"/>
      <c r="Y165" s="5"/>
      <c r="Z165" s="5"/>
      <c r="AA165" s="5"/>
      <c r="AB165" s="5"/>
      <c r="AC165" s="5"/>
      <c r="AD165" s="5"/>
      <c r="AE165" s="5"/>
      <c r="AF165" s="5"/>
    </row>
    <row r="166" spans="1:32" ht="21" customHeight="1">
      <c r="A166" s="5" t="s">
        <v>5603</v>
      </c>
      <c r="B166" s="5" t="s">
        <v>23601</v>
      </c>
      <c r="C166" s="5" t="str">
        <f t="shared" ca="1" si="0"/>
        <v>上海</v>
      </c>
      <c r="D166" s="5" t="str">
        <f t="shared" ca="1" si="28"/>
        <v>浦东新区  </v>
      </c>
      <c r="E166" s="5" t="s">
        <v>23602</v>
      </c>
      <c r="F166" s="5" t="s">
        <v>29</v>
      </c>
      <c r="G166" s="7">
        <v>6</v>
      </c>
      <c r="H166" s="7">
        <v>8</v>
      </c>
      <c r="I166" s="5" t="s">
        <v>672</v>
      </c>
      <c r="J166" s="5" t="s">
        <v>31</v>
      </c>
      <c r="K166" s="5" t="s">
        <v>134</v>
      </c>
      <c r="L166" s="5" t="s">
        <v>23604</v>
      </c>
      <c r="M166" s="5" t="s">
        <v>23605</v>
      </c>
      <c r="N166" s="5" t="s">
        <v>53</v>
      </c>
      <c r="O166" s="5" t="s">
        <v>55</v>
      </c>
      <c r="P166" s="5" t="b">
        <f t="shared" ca="1" si="27"/>
        <v>1</v>
      </c>
      <c r="Q166" s="5" t="b">
        <f t="shared" ca="1" si="3"/>
        <v>1</v>
      </c>
      <c r="R166" s="5"/>
      <c r="S166" s="5"/>
      <c r="T166" s="5"/>
      <c r="U166" s="5"/>
      <c r="V166" s="5"/>
      <c r="W166" s="5"/>
      <c r="X166" s="5"/>
      <c r="Y166" s="5"/>
      <c r="Z166" s="5"/>
      <c r="AA166" s="5"/>
      <c r="AB166" s="5"/>
      <c r="AC166" s="5"/>
      <c r="AD166" s="5"/>
      <c r="AE166" s="5"/>
      <c r="AF166" s="5"/>
    </row>
    <row r="167" spans="1:32" ht="21" customHeight="1">
      <c r="A167" s="5" t="s">
        <v>23607</v>
      </c>
      <c r="B167" s="5" t="s">
        <v>23608</v>
      </c>
      <c r="C167" s="5" t="str">
        <f t="shared" ca="1" si="0"/>
        <v>上海</v>
      </c>
      <c r="D167" s="5" t="str">
        <f t="shared" ca="1" si="28"/>
        <v>浦东新区  </v>
      </c>
      <c r="E167" s="5" t="s">
        <v>22772</v>
      </c>
      <c r="F167" s="5" t="s">
        <v>45</v>
      </c>
      <c r="G167" s="7">
        <v>6</v>
      </c>
      <c r="H167" s="7">
        <v>10</v>
      </c>
      <c r="I167" s="5" t="s">
        <v>548</v>
      </c>
      <c r="J167" s="7" t="s">
        <v>24</v>
      </c>
      <c r="K167" s="5" t="s">
        <v>2067</v>
      </c>
      <c r="L167" s="5" t="s">
        <v>23610</v>
      </c>
      <c r="M167" s="5" t="s">
        <v>23611</v>
      </c>
      <c r="N167" s="5" t="s">
        <v>37</v>
      </c>
      <c r="O167" s="5" t="s">
        <v>55</v>
      </c>
      <c r="P167" s="5" t="b">
        <f t="shared" ca="1" si="27"/>
        <v>1</v>
      </c>
      <c r="Q167" s="5" t="b">
        <f t="shared" ca="1" si="3"/>
        <v>1</v>
      </c>
      <c r="R167" s="5"/>
      <c r="S167" s="5"/>
      <c r="T167" s="5"/>
      <c r="U167" s="5"/>
      <c r="V167" s="5"/>
      <c r="W167" s="5"/>
      <c r="X167" s="5"/>
      <c r="Y167" s="5"/>
      <c r="Z167" s="5"/>
      <c r="AA167" s="5"/>
      <c r="AB167" s="5"/>
      <c r="AC167" s="5"/>
      <c r="AD167" s="5"/>
      <c r="AE167" s="5"/>
      <c r="AF167" s="5"/>
    </row>
    <row r="168" spans="1:32" ht="21" customHeight="1">
      <c r="A168" s="5" t="s">
        <v>277</v>
      </c>
      <c r="B168" s="5" t="s">
        <v>779</v>
      </c>
      <c r="C168" s="5" t="str">
        <f t="shared" ca="1" si="0"/>
        <v>上海</v>
      </c>
      <c r="D168" s="5" t="str">
        <f t="shared" ca="1" si="28"/>
        <v>浦东新区  </v>
      </c>
      <c r="E168" s="5" t="s">
        <v>22739</v>
      </c>
      <c r="F168" s="5" t="s">
        <v>29</v>
      </c>
      <c r="G168" s="7">
        <v>6</v>
      </c>
      <c r="H168" s="7">
        <v>8</v>
      </c>
      <c r="I168" s="5" t="s">
        <v>672</v>
      </c>
      <c r="J168" s="5" t="s">
        <v>125</v>
      </c>
      <c r="K168" s="5" t="s">
        <v>780</v>
      </c>
      <c r="L168" s="5" t="s">
        <v>5391</v>
      </c>
      <c r="M168" s="5" t="s">
        <v>5393</v>
      </c>
      <c r="N168" s="5" t="s">
        <v>37</v>
      </c>
      <c r="O168" s="5" t="s">
        <v>55</v>
      </c>
      <c r="P168" s="5" t="b">
        <f t="shared" ca="1" si="27"/>
        <v>1</v>
      </c>
      <c r="Q168" s="5" t="b">
        <f t="shared" ca="1" si="3"/>
        <v>1</v>
      </c>
      <c r="R168" s="5"/>
      <c r="S168" s="5"/>
      <c r="T168" s="5"/>
      <c r="U168" s="5"/>
      <c r="V168" s="5"/>
      <c r="W168" s="5"/>
      <c r="X168" s="5"/>
      <c r="Y168" s="5"/>
      <c r="Z168" s="5"/>
      <c r="AA168" s="5"/>
      <c r="AB168" s="5"/>
      <c r="AC168" s="5"/>
      <c r="AD168" s="5"/>
      <c r="AE168" s="5"/>
      <c r="AF168" s="5"/>
    </row>
    <row r="169" spans="1:32" ht="21" customHeight="1">
      <c r="A169" s="5" t="s">
        <v>23642</v>
      </c>
      <c r="B169" s="5" t="s">
        <v>15571</v>
      </c>
      <c r="C169" s="5" t="str">
        <f t="shared" ca="1" si="0"/>
        <v>上海</v>
      </c>
      <c r="D169" s="5" t="str">
        <f t="shared" ca="1" si="28"/>
        <v>浦东新区  </v>
      </c>
      <c r="E169" s="5" t="s">
        <v>22739</v>
      </c>
      <c r="F169" s="5" t="s">
        <v>45</v>
      </c>
      <c r="G169" s="7">
        <v>6</v>
      </c>
      <c r="H169" s="7">
        <v>8</v>
      </c>
      <c r="I169" s="5" t="s">
        <v>672</v>
      </c>
      <c r="J169" s="5" t="s">
        <v>125</v>
      </c>
      <c r="K169" s="5" t="s">
        <v>947</v>
      </c>
      <c r="L169" s="5" t="s">
        <v>5125</v>
      </c>
      <c r="M169" s="9" t="s">
        <v>47</v>
      </c>
      <c r="N169" s="5" t="s">
        <v>53</v>
      </c>
      <c r="O169" s="5" t="s">
        <v>55</v>
      </c>
      <c r="P169" s="5" t="b">
        <f t="shared" ca="1" si="27"/>
        <v>1</v>
      </c>
      <c r="Q169" s="5" t="b">
        <f t="shared" ca="1" si="3"/>
        <v>1</v>
      </c>
      <c r="R169" s="5"/>
      <c r="S169" s="5"/>
      <c r="T169" s="5"/>
      <c r="U169" s="5"/>
      <c r="V169" s="5"/>
      <c r="W169" s="5"/>
      <c r="X169" s="5"/>
      <c r="Y169" s="5"/>
      <c r="Z169" s="5"/>
      <c r="AA169" s="5"/>
      <c r="AB169" s="5"/>
      <c r="AC169" s="5"/>
      <c r="AD169" s="5"/>
      <c r="AE169" s="5"/>
      <c r="AF169" s="5"/>
    </row>
    <row r="170" spans="1:32" ht="21" customHeight="1">
      <c r="A170" s="5" t="s">
        <v>23645</v>
      </c>
      <c r="B170" s="5" t="s">
        <v>23646</v>
      </c>
      <c r="C170" s="5" t="str">
        <f t="shared" ca="1" si="0"/>
        <v>上海</v>
      </c>
      <c r="D170" s="5" t="str">
        <f t="shared" ca="1" si="28"/>
        <v>浦东新区  </v>
      </c>
      <c r="E170" s="5" t="s">
        <v>22739</v>
      </c>
      <c r="F170" s="5" t="s">
        <v>29</v>
      </c>
      <c r="G170" s="7">
        <v>6</v>
      </c>
      <c r="H170" s="7">
        <v>8</v>
      </c>
      <c r="I170" s="5" t="s">
        <v>672</v>
      </c>
      <c r="J170" s="5" t="s">
        <v>108</v>
      </c>
      <c r="K170" s="5" t="s">
        <v>6217</v>
      </c>
      <c r="L170" s="9" t="s">
        <v>47</v>
      </c>
      <c r="M170" s="5" t="s">
        <v>23649</v>
      </c>
      <c r="N170" s="5" t="s">
        <v>53</v>
      </c>
      <c r="O170" s="5" t="s">
        <v>55</v>
      </c>
      <c r="P170" s="5" t="b">
        <f t="shared" ca="1" si="27"/>
        <v>1</v>
      </c>
      <c r="Q170" s="5" t="b">
        <f t="shared" ca="1" si="3"/>
        <v>1</v>
      </c>
      <c r="R170" s="5"/>
      <c r="S170" s="5"/>
      <c r="T170" s="5"/>
      <c r="U170" s="5"/>
      <c r="V170" s="5"/>
      <c r="W170" s="5"/>
      <c r="X170" s="5"/>
      <c r="Y170" s="5"/>
      <c r="Z170" s="5"/>
      <c r="AA170" s="5"/>
      <c r="AB170" s="5"/>
      <c r="AC170" s="5"/>
      <c r="AD170" s="5"/>
      <c r="AE170" s="5"/>
      <c r="AF170" s="5"/>
    </row>
    <row r="171" spans="1:32" ht="21" customHeight="1">
      <c r="A171" s="5" t="s">
        <v>3714</v>
      </c>
      <c r="B171" s="5" t="s">
        <v>3715</v>
      </c>
      <c r="C171" s="5" t="str">
        <f t="shared" ca="1" si="0"/>
        <v>上海</v>
      </c>
      <c r="D171" s="5" t="str">
        <f t="shared" ca="1" si="28"/>
        <v>浦东新区  </v>
      </c>
      <c r="E171" s="5" t="s">
        <v>22739</v>
      </c>
      <c r="F171" s="5" t="s">
        <v>29</v>
      </c>
      <c r="G171" s="7">
        <v>6</v>
      </c>
      <c r="H171" s="7">
        <v>10</v>
      </c>
      <c r="I171" s="5" t="s">
        <v>548</v>
      </c>
      <c r="J171" s="5" t="s">
        <v>31</v>
      </c>
      <c r="K171" s="5" t="s">
        <v>3717</v>
      </c>
      <c r="L171" s="5" t="s">
        <v>3718</v>
      </c>
      <c r="M171" s="5" t="s">
        <v>3719</v>
      </c>
      <c r="N171" s="5" t="s">
        <v>100</v>
      </c>
      <c r="O171" s="5" t="s">
        <v>55</v>
      </c>
      <c r="P171" s="5" t="b">
        <f t="shared" ca="1" si="27"/>
        <v>1</v>
      </c>
      <c r="Q171" s="5" t="b">
        <f t="shared" ca="1" si="3"/>
        <v>1</v>
      </c>
      <c r="R171" s="5"/>
      <c r="S171" s="5"/>
      <c r="T171" s="5"/>
      <c r="U171" s="5"/>
      <c r="V171" s="5"/>
      <c r="W171" s="5"/>
      <c r="X171" s="5"/>
      <c r="Y171" s="5"/>
      <c r="Z171" s="5"/>
      <c r="AA171" s="5"/>
      <c r="AB171" s="5"/>
      <c r="AC171" s="5"/>
      <c r="AD171" s="5"/>
      <c r="AE171" s="5"/>
      <c r="AF171" s="5"/>
    </row>
    <row r="172" spans="1:32" ht="21" customHeight="1">
      <c r="A172" s="5" t="s">
        <v>277</v>
      </c>
      <c r="B172" s="5" t="s">
        <v>8686</v>
      </c>
      <c r="C172" s="5" t="str">
        <f t="shared" ca="1" si="0"/>
        <v>上海</v>
      </c>
      <c r="D172" s="5" t="str">
        <f t="shared" ca="1" si="28"/>
        <v>浦东新区  </v>
      </c>
      <c r="E172" s="5" t="s">
        <v>23038</v>
      </c>
      <c r="F172" s="5" t="s">
        <v>45</v>
      </c>
      <c r="G172" s="7">
        <v>6</v>
      </c>
      <c r="H172" s="7">
        <v>15</v>
      </c>
      <c r="I172" s="5" t="s">
        <v>214</v>
      </c>
      <c r="J172" s="5" t="s">
        <v>31</v>
      </c>
      <c r="K172" s="5" t="s">
        <v>817</v>
      </c>
      <c r="L172" s="5" t="s">
        <v>8688</v>
      </c>
      <c r="M172" s="5" t="s">
        <v>8689</v>
      </c>
      <c r="N172" s="5" t="s">
        <v>167</v>
      </c>
      <c r="O172" s="5" t="s">
        <v>55</v>
      </c>
      <c r="P172" s="5" t="b">
        <f t="shared" ca="1" si="27"/>
        <v>1</v>
      </c>
      <c r="Q172" s="5" t="b">
        <f t="shared" ca="1" si="3"/>
        <v>1</v>
      </c>
      <c r="R172" s="5"/>
      <c r="S172" s="5"/>
      <c r="T172" s="5"/>
      <c r="U172" s="5"/>
      <c r="V172" s="5"/>
      <c r="W172" s="5"/>
      <c r="X172" s="5"/>
      <c r="Y172" s="5"/>
      <c r="Z172" s="5"/>
      <c r="AA172" s="5"/>
      <c r="AB172" s="5"/>
      <c r="AC172" s="5"/>
      <c r="AD172" s="5"/>
      <c r="AE172" s="5"/>
      <c r="AF172" s="5"/>
    </row>
    <row r="173" spans="1:32" ht="21" customHeight="1">
      <c r="A173" s="5" t="s">
        <v>23658</v>
      </c>
      <c r="B173" s="5" t="s">
        <v>23660</v>
      </c>
      <c r="C173" s="5" t="str">
        <f t="shared" ca="1" si="0"/>
        <v>上海</v>
      </c>
      <c r="D173" s="5" t="str">
        <f t="shared" ca="1" si="28"/>
        <v>浦东新区  </v>
      </c>
      <c r="E173" s="5" t="s">
        <v>23602</v>
      </c>
      <c r="F173" s="5" t="s">
        <v>29</v>
      </c>
      <c r="G173" s="7">
        <v>6</v>
      </c>
      <c r="H173" s="7">
        <v>6.5</v>
      </c>
      <c r="I173" s="5" t="s">
        <v>6248</v>
      </c>
      <c r="J173" s="5" t="s">
        <v>125</v>
      </c>
      <c r="K173" s="5" t="s">
        <v>23661</v>
      </c>
      <c r="L173" s="5" t="s">
        <v>23662</v>
      </c>
      <c r="M173" s="5" t="s">
        <v>23663</v>
      </c>
      <c r="N173" s="5" t="s">
        <v>37</v>
      </c>
      <c r="O173" s="5" t="s">
        <v>55</v>
      </c>
      <c r="P173" s="5" t="b">
        <f t="shared" ca="1" si="27"/>
        <v>1</v>
      </c>
      <c r="Q173" s="5" t="b">
        <f t="shared" ca="1" si="3"/>
        <v>1</v>
      </c>
      <c r="R173" s="5"/>
      <c r="S173" s="5"/>
      <c r="T173" s="5"/>
      <c r="U173" s="5"/>
      <c r="V173" s="5"/>
      <c r="W173" s="5"/>
      <c r="X173" s="5"/>
      <c r="Y173" s="5"/>
      <c r="Z173" s="5"/>
      <c r="AA173" s="5"/>
      <c r="AB173" s="5"/>
      <c r="AC173" s="5"/>
      <c r="AD173" s="5"/>
      <c r="AE173" s="5"/>
      <c r="AF173" s="5"/>
    </row>
    <row r="174" spans="1:32" ht="21" customHeight="1">
      <c r="A174" s="5" t="s">
        <v>5565</v>
      </c>
      <c r="B174" s="5" t="s">
        <v>5566</v>
      </c>
      <c r="C174" s="5" t="str">
        <f t="shared" ca="1" si="0"/>
        <v>上海</v>
      </c>
      <c r="D174" s="5" t="str">
        <f t="shared" ca="1" si="28"/>
        <v>浦东新区  </v>
      </c>
      <c r="E174" s="5" t="s">
        <v>22772</v>
      </c>
      <c r="F174" s="5" t="s">
        <v>29</v>
      </c>
      <c r="G174" s="7">
        <v>6</v>
      </c>
      <c r="H174" s="7">
        <v>8</v>
      </c>
      <c r="I174" s="5" t="s">
        <v>672</v>
      </c>
      <c r="J174" s="7" t="s">
        <v>24</v>
      </c>
      <c r="K174" s="5" t="s">
        <v>76</v>
      </c>
      <c r="L174" s="5" t="s">
        <v>5571</v>
      </c>
      <c r="M174" s="5" t="s">
        <v>5573</v>
      </c>
      <c r="N174" s="5" t="s">
        <v>100</v>
      </c>
      <c r="O174" s="5" t="s">
        <v>55</v>
      </c>
      <c r="P174" s="5" t="b">
        <f t="shared" ca="1" si="27"/>
        <v>1</v>
      </c>
      <c r="Q174" s="5" t="b">
        <f t="shared" ca="1" si="3"/>
        <v>1</v>
      </c>
      <c r="R174" s="5"/>
      <c r="S174" s="5"/>
      <c r="T174" s="5"/>
      <c r="U174" s="5"/>
      <c r="V174" s="5"/>
      <c r="W174" s="5"/>
      <c r="X174" s="5"/>
      <c r="Y174" s="5"/>
      <c r="Z174" s="5"/>
      <c r="AA174" s="5"/>
      <c r="AB174" s="5"/>
      <c r="AC174" s="5"/>
      <c r="AD174" s="5"/>
      <c r="AE174" s="5"/>
      <c r="AF174" s="5"/>
    </row>
    <row r="175" spans="1:32" ht="21" customHeight="1">
      <c r="A175" s="5" t="s">
        <v>3213</v>
      </c>
      <c r="B175" s="5" t="s">
        <v>3863</v>
      </c>
      <c r="C175" s="5" t="str">
        <f t="shared" ca="1" si="0"/>
        <v>上海</v>
      </c>
      <c r="D175" s="9" t="s">
        <v>47</v>
      </c>
      <c r="E175" s="5" t="s">
        <v>22384</v>
      </c>
      <c r="F175" s="5" t="s">
        <v>29</v>
      </c>
      <c r="G175" s="7">
        <v>6</v>
      </c>
      <c r="H175" s="7">
        <v>10</v>
      </c>
      <c r="I175" s="5" t="s">
        <v>548</v>
      </c>
      <c r="J175" s="7" t="s">
        <v>24</v>
      </c>
      <c r="K175" s="5" t="s">
        <v>1069</v>
      </c>
      <c r="L175" s="5" t="s">
        <v>3867</v>
      </c>
      <c r="M175" s="5" t="s">
        <v>3868</v>
      </c>
      <c r="N175" s="5" t="s">
        <v>53</v>
      </c>
      <c r="O175" s="5" t="s">
        <v>55</v>
      </c>
      <c r="P175" s="5" t="b">
        <f t="shared" ca="1" si="27"/>
        <v>1</v>
      </c>
      <c r="Q175" s="5" t="b">
        <f t="shared" ca="1" si="3"/>
        <v>1</v>
      </c>
      <c r="R175" s="5"/>
      <c r="S175" s="5"/>
      <c r="T175" s="5"/>
      <c r="U175" s="5"/>
      <c r="V175" s="5"/>
      <c r="W175" s="5"/>
      <c r="X175" s="5"/>
      <c r="Y175" s="5"/>
      <c r="Z175" s="5"/>
      <c r="AA175" s="5"/>
      <c r="AB175" s="5"/>
      <c r="AC175" s="5"/>
      <c r="AD175" s="5"/>
      <c r="AE175" s="5"/>
      <c r="AF175" s="5"/>
    </row>
    <row r="176" spans="1:32" ht="21" customHeight="1">
      <c r="A176" s="5" t="s">
        <v>5314</v>
      </c>
      <c r="B176" s="5" t="s">
        <v>5622</v>
      </c>
      <c r="C176" s="5" t="str">
        <f t="shared" ca="1" si="0"/>
        <v>上海</v>
      </c>
      <c r="D176" s="5" t="str">
        <f t="shared" ref="D176:D177" ca="1" si="29">IFERROR(__xludf.DUMMYFUNCTION("REGEXEXTRACT(E176,""-(\S+)"")"),"闵行区  ")</f>
        <v>闵行区  </v>
      </c>
      <c r="E176" s="5" t="s">
        <v>23053</v>
      </c>
      <c r="F176" s="5" t="s">
        <v>45</v>
      </c>
      <c r="G176" s="7">
        <v>6</v>
      </c>
      <c r="H176" s="7">
        <v>8</v>
      </c>
      <c r="I176" s="5" t="s">
        <v>672</v>
      </c>
      <c r="J176" s="5" t="s">
        <v>125</v>
      </c>
      <c r="K176" s="5" t="s">
        <v>1970</v>
      </c>
      <c r="L176" s="5" t="s">
        <v>5625</v>
      </c>
      <c r="M176" s="5" t="s">
        <v>5627</v>
      </c>
      <c r="N176" s="5" t="s">
        <v>42</v>
      </c>
      <c r="O176" s="5" t="s">
        <v>405</v>
      </c>
      <c r="P176" s="5" t="b">
        <f t="shared" ca="1" si="27"/>
        <v>1</v>
      </c>
      <c r="Q176" s="5" t="b">
        <f t="shared" ca="1" si="3"/>
        <v>1</v>
      </c>
      <c r="R176" s="5"/>
      <c r="S176" s="5"/>
      <c r="T176" s="5"/>
      <c r="U176" s="5"/>
      <c r="V176" s="5"/>
      <c r="W176" s="5"/>
      <c r="X176" s="5"/>
      <c r="Y176" s="5"/>
      <c r="Z176" s="5"/>
      <c r="AA176" s="5"/>
      <c r="AB176" s="5"/>
      <c r="AC176" s="5"/>
      <c r="AD176" s="5"/>
      <c r="AE176" s="5"/>
      <c r="AF176" s="5"/>
    </row>
    <row r="177" spans="1:32" ht="21" customHeight="1">
      <c r="A177" s="5" t="s">
        <v>23677</v>
      </c>
      <c r="B177" s="5" t="s">
        <v>23678</v>
      </c>
      <c r="C177" s="5" t="str">
        <f t="shared" ca="1" si="0"/>
        <v>上海</v>
      </c>
      <c r="D177" s="5" t="str">
        <f t="shared" ca="1" si="29"/>
        <v>闵行区  </v>
      </c>
      <c r="E177" s="5" t="s">
        <v>22756</v>
      </c>
      <c r="F177" s="5" t="s">
        <v>29</v>
      </c>
      <c r="G177" s="7">
        <v>6</v>
      </c>
      <c r="H177" s="7">
        <v>8</v>
      </c>
      <c r="I177" s="5" t="s">
        <v>672</v>
      </c>
      <c r="J177" s="5" t="s">
        <v>125</v>
      </c>
      <c r="K177" s="5" t="s">
        <v>213</v>
      </c>
      <c r="L177" s="5" t="s">
        <v>23680</v>
      </c>
      <c r="M177" s="5" t="s">
        <v>23681</v>
      </c>
      <c r="N177" s="5" t="s">
        <v>100</v>
      </c>
      <c r="O177" s="5" t="s">
        <v>55</v>
      </c>
      <c r="P177" s="5" t="b">
        <f t="shared" ca="1" si="27"/>
        <v>1</v>
      </c>
      <c r="Q177" s="5" t="b">
        <f t="shared" ca="1" si="3"/>
        <v>1</v>
      </c>
      <c r="R177" s="5"/>
      <c r="S177" s="5"/>
      <c r="T177" s="5"/>
      <c r="U177" s="5"/>
      <c r="V177" s="5"/>
      <c r="W177" s="5"/>
      <c r="X177" s="5"/>
      <c r="Y177" s="5"/>
      <c r="Z177" s="5"/>
      <c r="AA177" s="5"/>
      <c r="AB177" s="5"/>
      <c r="AC177" s="5"/>
      <c r="AD177" s="5"/>
      <c r="AE177" s="5"/>
      <c r="AF177" s="5"/>
    </row>
    <row r="178" spans="1:32" ht="21" customHeight="1">
      <c r="A178" s="5" t="s">
        <v>8862</v>
      </c>
      <c r="B178" s="5" t="s">
        <v>8864</v>
      </c>
      <c r="C178" s="5" t="str">
        <f t="shared" ca="1" si="0"/>
        <v>上海</v>
      </c>
      <c r="D178" s="9" t="s">
        <v>47</v>
      </c>
      <c r="E178" s="5" t="s">
        <v>22384</v>
      </c>
      <c r="F178" s="5" t="s">
        <v>45</v>
      </c>
      <c r="G178" s="7">
        <v>6</v>
      </c>
      <c r="H178" s="7">
        <v>12</v>
      </c>
      <c r="I178" s="5" t="s">
        <v>538</v>
      </c>
      <c r="J178" s="5" t="s">
        <v>31</v>
      </c>
      <c r="K178" s="5" t="s">
        <v>48</v>
      </c>
      <c r="L178" s="9" t="s">
        <v>47</v>
      </c>
      <c r="M178" s="5" t="s">
        <v>8867</v>
      </c>
      <c r="N178" s="5" t="s">
        <v>53</v>
      </c>
      <c r="O178" s="5" t="s">
        <v>55</v>
      </c>
      <c r="P178" s="5" t="b">
        <f t="shared" ca="1" si="27"/>
        <v>1</v>
      </c>
      <c r="Q178" s="5" t="b">
        <f t="shared" ca="1" si="3"/>
        <v>1</v>
      </c>
      <c r="R178" s="5"/>
      <c r="S178" s="5"/>
      <c r="T178" s="5"/>
      <c r="U178" s="5"/>
      <c r="V178" s="5"/>
      <c r="W178" s="5"/>
      <c r="X178" s="5"/>
      <c r="Y178" s="5"/>
      <c r="Z178" s="5"/>
      <c r="AA178" s="5"/>
      <c r="AB178" s="5"/>
      <c r="AC178" s="5"/>
      <c r="AD178" s="5"/>
      <c r="AE178" s="5"/>
      <c r="AF178" s="5"/>
    </row>
    <row r="179" spans="1:32" ht="21" customHeight="1">
      <c r="A179" s="5" t="s">
        <v>23687</v>
      </c>
      <c r="B179" s="5" t="s">
        <v>23688</v>
      </c>
      <c r="C179" s="5" t="str">
        <f t="shared" ca="1" si="0"/>
        <v>上海</v>
      </c>
      <c r="D179" s="9" t="s">
        <v>47</v>
      </c>
      <c r="E179" s="5" t="s">
        <v>22384</v>
      </c>
      <c r="F179" s="5" t="s">
        <v>29</v>
      </c>
      <c r="G179" s="7">
        <v>6</v>
      </c>
      <c r="H179" s="7">
        <v>12</v>
      </c>
      <c r="I179" s="5" t="s">
        <v>538</v>
      </c>
      <c r="J179" s="7" t="s">
        <v>24</v>
      </c>
      <c r="K179" s="5" t="s">
        <v>686</v>
      </c>
      <c r="L179" s="5" t="s">
        <v>6949</v>
      </c>
      <c r="M179" s="9" t="s">
        <v>47</v>
      </c>
      <c r="N179" s="5" t="s">
        <v>37</v>
      </c>
      <c r="O179" s="5" t="s">
        <v>237</v>
      </c>
      <c r="P179" s="5" t="b">
        <f t="shared" ca="1" si="27"/>
        <v>1</v>
      </c>
      <c r="Q179" s="5" t="b">
        <f t="shared" ca="1" si="3"/>
        <v>1</v>
      </c>
      <c r="R179" s="5"/>
      <c r="S179" s="5"/>
      <c r="T179" s="5"/>
      <c r="U179" s="5"/>
      <c r="V179" s="5"/>
      <c r="W179" s="5"/>
      <c r="X179" s="5"/>
      <c r="Y179" s="5"/>
      <c r="Z179" s="5"/>
      <c r="AA179" s="5"/>
      <c r="AB179" s="5"/>
      <c r="AC179" s="5"/>
      <c r="AD179" s="5"/>
      <c r="AE179" s="5"/>
      <c r="AF179" s="5"/>
    </row>
    <row r="180" spans="1:32" ht="21" customHeight="1">
      <c r="A180" s="5" t="s">
        <v>396</v>
      </c>
      <c r="B180" s="5" t="s">
        <v>4056</v>
      </c>
      <c r="C180" s="5" t="str">
        <f t="shared" ca="1" si="0"/>
        <v>上海</v>
      </c>
      <c r="D180" s="5" t="str">
        <f ca="1">IFERROR(__xludf.DUMMYFUNCTION("REGEXEXTRACT(E180,""-(\S+)"")"),"宝山区  ")</f>
        <v>宝山区  </v>
      </c>
      <c r="E180" s="5" t="s">
        <v>23483</v>
      </c>
      <c r="F180" s="5" t="s">
        <v>29</v>
      </c>
      <c r="G180" s="7">
        <v>6</v>
      </c>
      <c r="H180" s="7">
        <v>10</v>
      </c>
      <c r="I180" s="5" t="s">
        <v>548</v>
      </c>
      <c r="J180" s="5" t="s">
        <v>125</v>
      </c>
      <c r="K180" s="5" t="s">
        <v>942</v>
      </c>
      <c r="L180" s="5" t="s">
        <v>4061</v>
      </c>
      <c r="M180" s="5" t="s">
        <v>4062</v>
      </c>
      <c r="N180" s="5" t="s">
        <v>53</v>
      </c>
      <c r="O180" s="5" t="s">
        <v>38</v>
      </c>
      <c r="P180" s="5" t="b">
        <f t="shared" ca="1" si="27"/>
        <v>1</v>
      </c>
      <c r="Q180" s="5" t="b">
        <f t="shared" ca="1" si="3"/>
        <v>1</v>
      </c>
      <c r="R180" s="5"/>
      <c r="S180" s="5"/>
      <c r="T180" s="5"/>
      <c r="U180" s="5"/>
      <c r="V180" s="5"/>
      <c r="W180" s="5"/>
      <c r="X180" s="5"/>
      <c r="Y180" s="5"/>
      <c r="Z180" s="5"/>
      <c r="AA180" s="5"/>
      <c r="AB180" s="5"/>
      <c r="AC180" s="5"/>
      <c r="AD180" s="5"/>
      <c r="AE180" s="5"/>
      <c r="AF180" s="5"/>
    </row>
    <row r="181" spans="1:32" ht="21" customHeight="1">
      <c r="A181" s="5" t="s">
        <v>784</v>
      </c>
      <c r="B181" s="5" t="s">
        <v>4033</v>
      </c>
      <c r="C181" s="5" t="str">
        <f t="shared" ca="1" si="0"/>
        <v>上海</v>
      </c>
      <c r="D181" s="9" t="s">
        <v>47</v>
      </c>
      <c r="E181" s="5" t="s">
        <v>22384</v>
      </c>
      <c r="F181" s="5" t="s">
        <v>29</v>
      </c>
      <c r="G181" s="7">
        <v>6</v>
      </c>
      <c r="H181" s="7">
        <v>9</v>
      </c>
      <c r="I181" s="5" t="s">
        <v>3743</v>
      </c>
      <c r="J181" s="5" t="s">
        <v>125</v>
      </c>
      <c r="K181" s="5" t="s">
        <v>444</v>
      </c>
      <c r="L181" s="5" t="s">
        <v>4034</v>
      </c>
      <c r="M181" s="5" t="s">
        <v>4035</v>
      </c>
      <c r="N181" s="5" t="s">
        <v>167</v>
      </c>
      <c r="O181" s="5" t="s">
        <v>55</v>
      </c>
      <c r="P181" s="5" t="b">
        <f t="shared" ca="1" si="27"/>
        <v>1</v>
      </c>
      <c r="Q181" s="5" t="b">
        <f t="shared" ca="1" si="3"/>
        <v>1</v>
      </c>
      <c r="R181" s="5"/>
      <c r="S181" s="5"/>
      <c r="T181" s="5"/>
      <c r="U181" s="5"/>
      <c r="V181" s="5"/>
      <c r="W181" s="5"/>
      <c r="X181" s="5"/>
      <c r="Y181" s="5"/>
      <c r="Z181" s="5"/>
      <c r="AA181" s="5"/>
      <c r="AB181" s="5"/>
      <c r="AC181" s="5"/>
      <c r="AD181" s="5"/>
      <c r="AE181" s="5"/>
      <c r="AF181" s="5"/>
    </row>
    <row r="182" spans="1:32" ht="21" customHeight="1">
      <c r="A182" s="5" t="s">
        <v>248</v>
      </c>
      <c r="B182" s="5" t="s">
        <v>5711</v>
      </c>
      <c r="C182" s="5" t="str">
        <f t="shared" ca="1" si="0"/>
        <v>上海</v>
      </c>
      <c r="D182" s="5" t="str">
        <f t="shared" ref="D182:D187" ca="1" si="30">IFERROR(__xludf.DUMMYFUNCTION("REGEXEXTRACT(E182,""-(\S+)"")"),"虹口区  ")</f>
        <v>虹口区  </v>
      </c>
      <c r="E182" s="5" t="s">
        <v>22321</v>
      </c>
      <c r="F182" s="5" t="s">
        <v>29</v>
      </c>
      <c r="G182" s="7">
        <v>6</v>
      </c>
      <c r="H182" s="7">
        <v>8</v>
      </c>
      <c r="I182" s="5" t="s">
        <v>672</v>
      </c>
      <c r="J182" s="7" t="s">
        <v>24</v>
      </c>
      <c r="K182" s="5" t="s">
        <v>76</v>
      </c>
      <c r="L182" s="5" t="s">
        <v>5715</v>
      </c>
      <c r="M182" s="5" t="s">
        <v>5717</v>
      </c>
      <c r="N182" s="5" t="s">
        <v>100</v>
      </c>
      <c r="O182" s="5" t="s">
        <v>55</v>
      </c>
      <c r="P182" s="5" t="b">
        <f t="shared" ca="1" si="27"/>
        <v>1</v>
      </c>
      <c r="Q182" s="5" t="b">
        <f t="shared" ca="1" si="3"/>
        <v>1</v>
      </c>
      <c r="R182" s="5"/>
      <c r="S182" s="5"/>
      <c r="T182" s="5"/>
      <c r="U182" s="5"/>
      <c r="V182" s="5"/>
      <c r="W182" s="5"/>
      <c r="X182" s="5"/>
      <c r="Y182" s="5"/>
      <c r="Z182" s="5"/>
      <c r="AA182" s="5"/>
      <c r="AB182" s="5"/>
      <c r="AC182" s="5"/>
      <c r="AD182" s="5"/>
      <c r="AE182" s="5"/>
      <c r="AF182" s="5"/>
    </row>
    <row r="183" spans="1:32" ht="21" customHeight="1">
      <c r="A183" s="5" t="s">
        <v>5863</v>
      </c>
      <c r="B183" s="5" t="s">
        <v>5864</v>
      </c>
      <c r="C183" s="5" t="str">
        <f t="shared" ca="1" si="0"/>
        <v>上海</v>
      </c>
      <c r="D183" s="5" t="str">
        <f t="shared" ca="1" si="30"/>
        <v>虹口区  </v>
      </c>
      <c r="E183" s="5" t="s">
        <v>22772</v>
      </c>
      <c r="F183" s="5" t="s">
        <v>45</v>
      </c>
      <c r="G183" s="7">
        <v>6</v>
      </c>
      <c r="H183" s="7">
        <v>8</v>
      </c>
      <c r="I183" s="5" t="s">
        <v>672</v>
      </c>
      <c r="J183" s="5" t="s">
        <v>31</v>
      </c>
      <c r="K183" s="5" t="s">
        <v>3552</v>
      </c>
      <c r="L183" s="5" t="s">
        <v>5867</v>
      </c>
      <c r="M183" s="5" t="s">
        <v>5868</v>
      </c>
      <c r="N183" s="5" t="s">
        <v>53</v>
      </c>
      <c r="O183" s="5" t="s">
        <v>55</v>
      </c>
      <c r="P183" s="5" t="b">
        <f t="shared" ca="1" si="27"/>
        <v>1</v>
      </c>
      <c r="Q183" s="5" t="b">
        <f t="shared" ca="1" si="3"/>
        <v>1</v>
      </c>
      <c r="R183" s="5"/>
      <c r="S183" s="5"/>
      <c r="T183" s="5"/>
      <c r="U183" s="5"/>
      <c r="V183" s="5"/>
      <c r="W183" s="5"/>
      <c r="X183" s="5"/>
      <c r="Y183" s="5"/>
      <c r="Z183" s="5"/>
      <c r="AA183" s="5"/>
      <c r="AB183" s="5"/>
      <c r="AC183" s="5"/>
      <c r="AD183" s="5"/>
      <c r="AE183" s="5"/>
      <c r="AF183" s="5"/>
    </row>
    <row r="184" spans="1:32" ht="21" customHeight="1">
      <c r="A184" s="5" t="s">
        <v>23707</v>
      </c>
      <c r="B184" s="5" t="s">
        <v>23709</v>
      </c>
      <c r="C184" s="5" t="str">
        <f t="shared" ca="1" si="0"/>
        <v>上海</v>
      </c>
      <c r="D184" s="5" t="str">
        <f t="shared" ca="1" si="30"/>
        <v>虹口区  </v>
      </c>
      <c r="E184" s="5" t="s">
        <v>23038</v>
      </c>
      <c r="F184" s="5" t="s">
        <v>45</v>
      </c>
      <c r="G184" s="7">
        <v>6</v>
      </c>
      <c r="H184" s="7">
        <v>9</v>
      </c>
      <c r="I184" s="5" t="s">
        <v>3743</v>
      </c>
      <c r="J184" s="5" t="s">
        <v>31</v>
      </c>
      <c r="K184" s="5" t="s">
        <v>2587</v>
      </c>
      <c r="L184" s="5" t="s">
        <v>23712</v>
      </c>
      <c r="M184" s="5" t="s">
        <v>23713</v>
      </c>
      <c r="N184" s="5" t="s">
        <v>37</v>
      </c>
      <c r="O184" s="5" t="s">
        <v>55</v>
      </c>
      <c r="P184" s="5" t="b">
        <f t="shared" ca="1" si="27"/>
        <v>1</v>
      </c>
      <c r="Q184" s="5" t="b">
        <f t="shared" ca="1" si="3"/>
        <v>1</v>
      </c>
      <c r="R184" s="5"/>
      <c r="S184" s="5"/>
      <c r="T184" s="5"/>
      <c r="U184" s="5"/>
      <c r="V184" s="5"/>
      <c r="W184" s="5"/>
      <c r="X184" s="5"/>
      <c r="Y184" s="5"/>
      <c r="Z184" s="5"/>
      <c r="AA184" s="5"/>
      <c r="AB184" s="5"/>
      <c r="AC184" s="5"/>
      <c r="AD184" s="5"/>
      <c r="AE184" s="5"/>
      <c r="AF184" s="5"/>
    </row>
    <row r="185" spans="1:32" ht="21" customHeight="1">
      <c r="A185" s="5" t="s">
        <v>5603</v>
      </c>
      <c r="B185" s="5" t="s">
        <v>13083</v>
      </c>
      <c r="C185" s="5" t="str">
        <f t="shared" ca="1" si="0"/>
        <v>上海</v>
      </c>
      <c r="D185" s="5" t="str">
        <f t="shared" ca="1" si="30"/>
        <v>虹口区  </v>
      </c>
      <c r="E185" s="5" t="s">
        <v>23602</v>
      </c>
      <c r="F185" s="5" t="s">
        <v>29</v>
      </c>
      <c r="G185" s="7">
        <v>6</v>
      </c>
      <c r="H185" s="7">
        <v>10</v>
      </c>
      <c r="I185" s="5" t="s">
        <v>548</v>
      </c>
      <c r="J185" s="5" t="s">
        <v>31</v>
      </c>
      <c r="K185" s="5" t="s">
        <v>2067</v>
      </c>
      <c r="L185" s="5" t="s">
        <v>7567</v>
      </c>
      <c r="M185" s="5" t="s">
        <v>23719</v>
      </c>
      <c r="N185" s="5" t="s">
        <v>53</v>
      </c>
      <c r="O185" s="5" t="s">
        <v>38</v>
      </c>
      <c r="P185" s="5" t="b">
        <f t="shared" ca="1" si="27"/>
        <v>1</v>
      </c>
      <c r="Q185" s="5" t="b">
        <f t="shared" ca="1" si="3"/>
        <v>1</v>
      </c>
      <c r="R185" s="5"/>
      <c r="S185" s="5"/>
      <c r="T185" s="5"/>
      <c r="U185" s="5"/>
      <c r="V185" s="5"/>
      <c r="W185" s="5"/>
      <c r="X185" s="5"/>
      <c r="Y185" s="5"/>
      <c r="Z185" s="5"/>
      <c r="AA185" s="5"/>
      <c r="AB185" s="5"/>
      <c r="AC185" s="5"/>
      <c r="AD185" s="5"/>
      <c r="AE185" s="5"/>
      <c r="AF185" s="5"/>
    </row>
    <row r="186" spans="1:32" ht="21" customHeight="1">
      <c r="A186" s="5" t="s">
        <v>23721</v>
      </c>
      <c r="B186" s="5" t="s">
        <v>23722</v>
      </c>
      <c r="C186" s="5" t="str">
        <f t="shared" ca="1" si="0"/>
        <v>上海</v>
      </c>
      <c r="D186" s="5" t="str">
        <f t="shared" ca="1" si="30"/>
        <v>虹口区  </v>
      </c>
      <c r="E186" s="5" t="s">
        <v>22772</v>
      </c>
      <c r="F186" s="5" t="s">
        <v>29</v>
      </c>
      <c r="G186" s="7">
        <v>6</v>
      </c>
      <c r="H186" s="7">
        <v>8</v>
      </c>
      <c r="I186" s="5" t="s">
        <v>672</v>
      </c>
      <c r="J186" s="5" t="s">
        <v>125</v>
      </c>
      <c r="K186" s="5" t="s">
        <v>2197</v>
      </c>
      <c r="L186" s="5" t="s">
        <v>23723</v>
      </c>
      <c r="M186" s="5" t="s">
        <v>23724</v>
      </c>
      <c r="N186" s="5" t="s">
        <v>37</v>
      </c>
      <c r="O186" s="5" t="s">
        <v>55</v>
      </c>
      <c r="P186" s="5" t="b">
        <f t="shared" ca="1" si="27"/>
        <v>1</v>
      </c>
      <c r="Q186" s="5" t="b">
        <f t="shared" ca="1" si="3"/>
        <v>1</v>
      </c>
      <c r="R186" s="5"/>
      <c r="S186" s="5"/>
      <c r="T186" s="5"/>
      <c r="U186" s="5"/>
      <c r="V186" s="5"/>
      <c r="W186" s="5"/>
      <c r="X186" s="5"/>
      <c r="Y186" s="5"/>
      <c r="Z186" s="5"/>
      <c r="AA186" s="5"/>
      <c r="AB186" s="5"/>
      <c r="AC186" s="5"/>
      <c r="AD186" s="5"/>
      <c r="AE186" s="5"/>
      <c r="AF186" s="5"/>
    </row>
    <row r="187" spans="1:32" ht="21" customHeight="1">
      <c r="A187" s="5" t="s">
        <v>3687</v>
      </c>
      <c r="B187" s="5" t="s">
        <v>4083</v>
      </c>
      <c r="C187" s="5" t="str">
        <f t="shared" ca="1" si="0"/>
        <v>上海</v>
      </c>
      <c r="D187" s="5" t="str">
        <f t="shared" ca="1" si="30"/>
        <v>虹口区  </v>
      </c>
      <c r="E187" s="5" t="s">
        <v>22772</v>
      </c>
      <c r="F187" s="5" t="s">
        <v>45</v>
      </c>
      <c r="G187" s="7">
        <v>6</v>
      </c>
      <c r="H187" s="7">
        <v>10</v>
      </c>
      <c r="I187" s="5" t="s">
        <v>548</v>
      </c>
      <c r="J187" s="7" t="s">
        <v>24</v>
      </c>
      <c r="K187" s="5" t="s">
        <v>48</v>
      </c>
      <c r="L187" s="5" t="s">
        <v>4086</v>
      </c>
      <c r="M187" s="5" t="s">
        <v>4088</v>
      </c>
      <c r="N187" s="5" t="s">
        <v>53</v>
      </c>
      <c r="O187" s="5" t="s">
        <v>55</v>
      </c>
      <c r="P187" s="5" t="b">
        <f t="shared" ca="1" si="27"/>
        <v>1</v>
      </c>
      <c r="Q187" s="5" t="b">
        <f t="shared" ca="1" si="3"/>
        <v>1</v>
      </c>
      <c r="R187" s="5"/>
      <c r="S187" s="5"/>
      <c r="T187" s="5"/>
      <c r="U187" s="5"/>
      <c r="V187" s="5"/>
      <c r="W187" s="5"/>
      <c r="X187" s="5"/>
      <c r="Y187" s="5"/>
      <c r="Z187" s="5"/>
      <c r="AA187" s="5"/>
      <c r="AB187" s="5"/>
      <c r="AC187" s="5"/>
      <c r="AD187" s="5"/>
      <c r="AE187" s="5"/>
      <c r="AF187" s="5"/>
    </row>
    <row r="188" spans="1:32" ht="21" customHeight="1">
      <c r="A188" s="5" t="s">
        <v>396</v>
      </c>
      <c r="B188" s="5" t="s">
        <v>3126</v>
      </c>
      <c r="C188" s="5" t="str">
        <f t="shared" ca="1" si="0"/>
        <v>上海</v>
      </c>
      <c r="D188" s="9" t="s">
        <v>47</v>
      </c>
      <c r="E188" s="5" t="s">
        <v>22384</v>
      </c>
      <c r="F188" s="5" t="s">
        <v>29</v>
      </c>
      <c r="G188" s="7">
        <v>6</v>
      </c>
      <c r="H188" s="7">
        <v>10</v>
      </c>
      <c r="I188" s="5" t="s">
        <v>548</v>
      </c>
      <c r="J188" s="5" t="s">
        <v>125</v>
      </c>
      <c r="K188" s="5" t="s">
        <v>76</v>
      </c>
      <c r="L188" s="5" t="s">
        <v>4139</v>
      </c>
      <c r="M188" s="9" t="s">
        <v>47</v>
      </c>
      <c r="N188" s="5" t="s">
        <v>53</v>
      </c>
      <c r="O188" s="5" t="s">
        <v>38</v>
      </c>
      <c r="P188" s="5" t="b">
        <f t="shared" ca="1" si="27"/>
        <v>1</v>
      </c>
      <c r="Q188" s="5" t="b">
        <f t="shared" ca="1" si="3"/>
        <v>1</v>
      </c>
      <c r="R188" s="5"/>
      <c r="S188" s="5"/>
      <c r="T188" s="5"/>
      <c r="U188" s="5"/>
      <c r="V188" s="5"/>
      <c r="W188" s="5"/>
      <c r="X188" s="5"/>
      <c r="Y188" s="5"/>
      <c r="Z188" s="5"/>
      <c r="AA188" s="5"/>
      <c r="AB188" s="5"/>
      <c r="AC188" s="5"/>
      <c r="AD188" s="5"/>
      <c r="AE188" s="5"/>
      <c r="AF188" s="5"/>
    </row>
    <row r="189" spans="1:32" ht="21" customHeight="1">
      <c r="A189" s="5" t="s">
        <v>6041</v>
      </c>
      <c r="B189" s="5" t="s">
        <v>831</v>
      </c>
      <c r="C189" s="5" t="str">
        <f t="shared" ca="1" si="0"/>
        <v>上海</v>
      </c>
      <c r="D189" s="9" t="s">
        <v>47</v>
      </c>
      <c r="E189" s="5" t="s">
        <v>22384</v>
      </c>
      <c r="F189" s="5" t="s">
        <v>29</v>
      </c>
      <c r="G189" s="7">
        <v>6</v>
      </c>
      <c r="H189" s="7">
        <v>8</v>
      </c>
      <c r="I189" s="5" t="s">
        <v>672</v>
      </c>
      <c r="J189" s="7" t="s">
        <v>24</v>
      </c>
      <c r="K189" s="5" t="s">
        <v>224</v>
      </c>
      <c r="L189" s="5" t="s">
        <v>834</v>
      </c>
      <c r="M189" s="5" t="s">
        <v>6046</v>
      </c>
      <c r="N189" s="5" t="s">
        <v>37</v>
      </c>
      <c r="O189" s="5" t="s">
        <v>38</v>
      </c>
      <c r="P189" s="5" t="b">
        <f t="shared" ca="1" si="27"/>
        <v>1</v>
      </c>
      <c r="Q189" s="5" t="b">
        <f t="shared" ca="1" si="3"/>
        <v>1</v>
      </c>
      <c r="R189" s="5"/>
      <c r="S189" s="5"/>
      <c r="T189" s="5"/>
      <c r="U189" s="5"/>
      <c r="V189" s="5"/>
      <c r="W189" s="5"/>
      <c r="X189" s="5"/>
      <c r="Y189" s="5"/>
      <c r="Z189" s="5"/>
      <c r="AA189" s="5"/>
      <c r="AB189" s="5"/>
      <c r="AC189" s="5"/>
      <c r="AD189" s="5"/>
      <c r="AE189" s="5"/>
      <c r="AF189" s="5"/>
    </row>
    <row r="190" spans="1:32" ht="21" customHeight="1">
      <c r="A190" s="5" t="s">
        <v>6056</v>
      </c>
      <c r="B190" s="5" t="s">
        <v>807</v>
      </c>
      <c r="C190" s="5" t="str">
        <f t="shared" ca="1" si="0"/>
        <v>上海</v>
      </c>
      <c r="D190" s="9" t="s">
        <v>47</v>
      </c>
      <c r="E190" s="5" t="s">
        <v>22384</v>
      </c>
      <c r="F190" s="5" t="s">
        <v>29</v>
      </c>
      <c r="G190" s="7">
        <v>6</v>
      </c>
      <c r="H190" s="7">
        <v>8</v>
      </c>
      <c r="I190" s="5" t="s">
        <v>672</v>
      </c>
      <c r="J190" s="7" t="s">
        <v>24</v>
      </c>
      <c r="K190" s="5" t="s">
        <v>57</v>
      </c>
      <c r="L190" s="5" t="s">
        <v>810</v>
      </c>
      <c r="M190" s="5" t="s">
        <v>6062</v>
      </c>
      <c r="N190" s="5" t="s">
        <v>100</v>
      </c>
      <c r="O190" s="5" t="s">
        <v>55</v>
      </c>
      <c r="P190" s="5" t="b">
        <f t="shared" ca="1" si="27"/>
        <v>1</v>
      </c>
      <c r="Q190" s="5" t="b">
        <f t="shared" ca="1" si="3"/>
        <v>1</v>
      </c>
      <c r="R190" s="5"/>
      <c r="S190" s="5"/>
      <c r="T190" s="5"/>
      <c r="U190" s="5"/>
      <c r="V190" s="5"/>
      <c r="W190" s="5"/>
      <c r="X190" s="5"/>
      <c r="Y190" s="5"/>
      <c r="Z190" s="5"/>
      <c r="AA190" s="5"/>
      <c r="AB190" s="5"/>
      <c r="AC190" s="5"/>
      <c r="AD190" s="5"/>
      <c r="AE190" s="5"/>
      <c r="AF190" s="5"/>
    </row>
    <row r="191" spans="1:32" ht="21" customHeight="1">
      <c r="A191" s="5" t="s">
        <v>23741</v>
      </c>
      <c r="B191" s="5" t="s">
        <v>23742</v>
      </c>
      <c r="C191" s="5" t="str">
        <f t="shared" ca="1" si="0"/>
        <v>上海</v>
      </c>
      <c r="D191" s="5" t="str">
        <f t="shared" ref="D191:D192" ca="1" si="31">IFERROR(__xludf.DUMMYFUNCTION("REGEXEXTRACT(E191,""-(\S+)"")"),"徐汇区  ")</f>
        <v>徐汇区  </v>
      </c>
      <c r="E191" s="5" t="s">
        <v>22739</v>
      </c>
      <c r="F191" s="5" t="s">
        <v>29</v>
      </c>
      <c r="G191" s="7">
        <v>6</v>
      </c>
      <c r="H191" s="7">
        <v>10</v>
      </c>
      <c r="I191" s="5" t="s">
        <v>548</v>
      </c>
      <c r="J191" s="5" t="s">
        <v>31</v>
      </c>
      <c r="K191" s="5" t="s">
        <v>1270</v>
      </c>
      <c r="L191" s="5" t="s">
        <v>23747</v>
      </c>
      <c r="M191" s="9" t="s">
        <v>47</v>
      </c>
      <c r="N191" s="5" t="s">
        <v>53</v>
      </c>
      <c r="O191" s="5" t="s">
        <v>405</v>
      </c>
      <c r="P191" s="5"/>
      <c r="Q191" s="5" t="b">
        <f t="shared" ca="1" si="3"/>
        <v>1</v>
      </c>
      <c r="R191" s="5"/>
      <c r="S191" s="5"/>
      <c r="T191" s="5"/>
      <c r="U191" s="5"/>
      <c r="V191" s="5"/>
      <c r="W191" s="5"/>
      <c r="X191" s="5"/>
      <c r="Y191" s="5"/>
      <c r="Z191" s="5"/>
      <c r="AA191" s="5"/>
      <c r="AB191" s="5"/>
      <c r="AC191" s="5"/>
      <c r="AD191" s="5"/>
      <c r="AE191" s="5"/>
      <c r="AF191" s="5"/>
    </row>
    <row r="192" spans="1:32" ht="21" customHeight="1">
      <c r="A192" s="5" t="s">
        <v>784</v>
      </c>
      <c r="B192" s="5" t="s">
        <v>4291</v>
      </c>
      <c r="C192" s="5" t="str">
        <f t="shared" ca="1" si="0"/>
        <v>上海</v>
      </c>
      <c r="D192" s="5" t="str">
        <f t="shared" ca="1" si="31"/>
        <v>徐汇区  </v>
      </c>
      <c r="E192" s="5" t="s">
        <v>23038</v>
      </c>
      <c r="F192" s="5" t="s">
        <v>29</v>
      </c>
      <c r="G192" s="7">
        <v>6</v>
      </c>
      <c r="H192" s="7">
        <v>8</v>
      </c>
      <c r="I192" s="5" t="s">
        <v>672</v>
      </c>
      <c r="J192" s="5" t="s">
        <v>31</v>
      </c>
      <c r="K192" s="5" t="s">
        <v>57</v>
      </c>
      <c r="L192" s="5" t="s">
        <v>4293</v>
      </c>
      <c r="M192" s="5" t="s">
        <v>4294</v>
      </c>
      <c r="N192" s="5" t="s">
        <v>100</v>
      </c>
      <c r="O192" s="5" t="s">
        <v>55</v>
      </c>
      <c r="P192" s="5" t="b">
        <f t="shared" ref="P192:P217" ca="1" si="32">IFERROR(__xludf.DUMMYFUNCTION("REGEXMATCH(A192,""前端|设计|(?i)html|(?i)css"")"),FALSE)</f>
        <v>0</v>
      </c>
      <c r="Q192" s="5" t="b">
        <f t="shared" ca="1" si="3"/>
        <v>1</v>
      </c>
      <c r="R192" s="5"/>
      <c r="S192" s="5"/>
      <c r="T192" s="5"/>
      <c r="U192" s="5"/>
      <c r="V192" s="5"/>
      <c r="W192" s="5"/>
      <c r="X192" s="5"/>
      <c r="Y192" s="5"/>
      <c r="Z192" s="5"/>
      <c r="AA192" s="5"/>
      <c r="AB192" s="5"/>
      <c r="AC192" s="5"/>
      <c r="AD192" s="5"/>
      <c r="AE192" s="5"/>
      <c r="AF192" s="5"/>
    </row>
    <row r="193" spans="1:32" ht="21" customHeight="1">
      <c r="A193" s="5" t="s">
        <v>5603</v>
      </c>
      <c r="B193" s="5" t="s">
        <v>4250</v>
      </c>
      <c r="C193" s="5" t="str">
        <f t="shared" ca="1" si="0"/>
        <v>上海</v>
      </c>
      <c r="D193" s="9" t="s">
        <v>47</v>
      </c>
      <c r="E193" s="5" t="s">
        <v>22384</v>
      </c>
      <c r="F193" s="5" t="s">
        <v>29</v>
      </c>
      <c r="G193" s="7">
        <v>6</v>
      </c>
      <c r="H193" s="7">
        <v>8</v>
      </c>
      <c r="I193" s="5" t="s">
        <v>672</v>
      </c>
      <c r="J193" s="5" t="s">
        <v>125</v>
      </c>
      <c r="K193" s="5" t="s">
        <v>48</v>
      </c>
      <c r="L193" s="5" t="s">
        <v>6116</v>
      </c>
      <c r="M193" s="5" t="s">
        <v>6118</v>
      </c>
      <c r="N193" s="5" t="s">
        <v>37</v>
      </c>
      <c r="O193" s="5" t="s">
        <v>44</v>
      </c>
      <c r="P193" s="5" t="b">
        <f t="shared" ca="1" si="32"/>
        <v>0</v>
      </c>
      <c r="Q193" s="5" t="b">
        <f t="shared" ca="1" si="3"/>
        <v>1</v>
      </c>
      <c r="R193" s="5"/>
      <c r="S193" s="5"/>
      <c r="T193" s="5"/>
      <c r="U193" s="5"/>
      <c r="V193" s="5"/>
      <c r="W193" s="5"/>
      <c r="X193" s="5"/>
      <c r="Y193" s="5"/>
      <c r="Z193" s="5"/>
      <c r="AA193" s="5"/>
      <c r="AB193" s="5"/>
      <c r="AC193" s="5"/>
      <c r="AD193" s="5"/>
      <c r="AE193" s="5"/>
      <c r="AF193" s="5"/>
    </row>
    <row r="194" spans="1:32" ht="21" customHeight="1">
      <c r="A194" s="5" t="s">
        <v>396</v>
      </c>
      <c r="B194" s="5" t="s">
        <v>821</v>
      </c>
      <c r="C194" s="5" t="str">
        <f t="shared" ca="1" si="0"/>
        <v>上海</v>
      </c>
      <c r="D194" s="5" t="str">
        <f ca="1">IFERROR(__xludf.DUMMYFUNCTION("REGEXEXTRACT(E194,""-(\S+)"")"),"徐汇区  ")</f>
        <v>徐汇区  </v>
      </c>
      <c r="E194" s="5" t="s">
        <v>22739</v>
      </c>
      <c r="F194" s="5" t="s">
        <v>29</v>
      </c>
      <c r="G194" s="7">
        <v>6</v>
      </c>
      <c r="H194" s="7">
        <v>30</v>
      </c>
      <c r="I194" s="5" t="s">
        <v>823</v>
      </c>
      <c r="J194" s="5" t="s">
        <v>125</v>
      </c>
      <c r="K194" s="5" t="s">
        <v>824</v>
      </c>
      <c r="L194" s="5" t="s">
        <v>4302</v>
      </c>
      <c r="M194" s="5" t="s">
        <v>4303</v>
      </c>
      <c r="N194" s="5" t="s">
        <v>53</v>
      </c>
      <c r="O194" s="5" t="s">
        <v>55</v>
      </c>
      <c r="P194" s="5" t="b">
        <f t="shared" ca="1" si="32"/>
        <v>0</v>
      </c>
      <c r="Q194" s="5" t="b">
        <f t="shared" ca="1" si="3"/>
        <v>1</v>
      </c>
      <c r="R194" s="5"/>
      <c r="S194" s="5"/>
      <c r="T194" s="5"/>
      <c r="U194" s="5"/>
      <c r="V194" s="5"/>
      <c r="W194" s="5"/>
      <c r="X194" s="5"/>
      <c r="Y194" s="5"/>
      <c r="Z194" s="5"/>
      <c r="AA194" s="5"/>
      <c r="AB194" s="5"/>
      <c r="AC194" s="5"/>
      <c r="AD194" s="5"/>
      <c r="AE194" s="5"/>
      <c r="AF194" s="5"/>
    </row>
    <row r="195" spans="1:32" ht="21" customHeight="1">
      <c r="A195" s="5" t="s">
        <v>4316</v>
      </c>
      <c r="B195" s="5" t="s">
        <v>4317</v>
      </c>
      <c r="C195" s="5" t="str">
        <f t="shared" ca="1" si="0"/>
        <v>上海</v>
      </c>
      <c r="D195" s="9" t="s">
        <v>47</v>
      </c>
      <c r="E195" s="5" t="s">
        <v>22384</v>
      </c>
      <c r="F195" s="5" t="s">
        <v>45</v>
      </c>
      <c r="G195" s="7">
        <v>6</v>
      </c>
      <c r="H195" s="7">
        <v>12</v>
      </c>
      <c r="I195" s="5" t="s">
        <v>538</v>
      </c>
      <c r="J195" s="5" t="s">
        <v>125</v>
      </c>
      <c r="K195" s="5" t="s">
        <v>306</v>
      </c>
      <c r="L195" s="5" t="s">
        <v>4320</v>
      </c>
      <c r="M195" s="5" t="s">
        <v>4322</v>
      </c>
      <c r="N195" s="5" t="s">
        <v>37</v>
      </c>
      <c r="O195" s="5" t="s">
        <v>55</v>
      </c>
      <c r="P195" s="5" t="b">
        <f t="shared" ca="1" si="32"/>
        <v>0</v>
      </c>
      <c r="Q195" s="5" t="b">
        <f t="shared" ca="1" si="3"/>
        <v>1</v>
      </c>
      <c r="R195" s="5"/>
      <c r="S195" s="5"/>
      <c r="T195" s="5"/>
      <c r="U195" s="5"/>
      <c r="V195" s="5"/>
      <c r="W195" s="5"/>
      <c r="X195" s="5"/>
      <c r="Y195" s="5"/>
      <c r="Z195" s="5"/>
      <c r="AA195" s="5"/>
      <c r="AB195" s="5"/>
      <c r="AC195" s="5"/>
      <c r="AD195" s="5"/>
      <c r="AE195" s="5"/>
      <c r="AF195" s="5"/>
    </row>
    <row r="196" spans="1:32" ht="21" customHeight="1">
      <c r="A196" s="5" t="s">
        <v>6128</v>
      </c>
      <c r="B196" s="5" t="s">
        <v>6129</v>
      </c>
      <c r="C196" s="5" t="str">
        <f t="shared" ca="1" si="0"/>
        <v>上海</v>
      </c>
      <c r="D196" s="9" t="s">
        <v>47</v>
      </c>
      <c r="E196" s="5" t="s">
        <v>22384</v>
      </c>
      <c r="F196" s="5" t="s">
        <v>29</v>
      </c>
      <c r="G196" s="7">
        <v>6</v>
      </c>
      <c r="H196" s="7">
        <v>9</v>
      </c>
      <c r="I196" s="5" t="s">
        <v>3743</v>
      </c>
      <c r="J196" s="5" t="s">
        <v>31</v>
      </c>
      <c r="K196" s="5" t="s">
        <v>57</v>
      </c>
      <c r="L196" s="5" t="s">
        <v>6131</v>
      </c>
      <c r="M196" s="5" t="s">
        <v>6133</v>
      </c>
      <c r="N196" s="5" t="s">
        <v>53</v>
      </c>
      <c r="O196" s="5" t="s">
        <v>55</v>
      </c>
      <c r="P196" s="5" t="b">
        <f t="shared" ca="1" si="32"/>
        <v>0</v>
      </c>
      <c r="Q196" s="5" t="b">
        <f t="shared" ca="1" si="3"/>
        <v>1</v>
      </c>
      <c r="R196" s="5"/>
      <c r="S196" s="5"/>
      <c r="T196" s="5"/>
      <c r="U196" s="5"/>
      <c r="V196" s="5"/>
      <c r="W196" s="5"/>
      <c r="X196" s="5"/>
      <c r="Y196" s="5"/>
      <c r="Z196" s="5"/>
      <c r="AA196" s="5"/>
      <c r="AB196" s="5"/>
      <c r="AC196" s="5"/>
      <c r="AD196" s="5"/>
      <c r="AE196" s="5"/>
      <c r="AF196" s="5"/>
    </row>
    <row r="197" spans="1:32" ht="21" customHeight="1">
      <c r="A197" s="5" t="s">
        <v>4285</v>
      </c>
      <c r="B197" s="5" t="s">
        <v>4286</v>
      </c>
      <c r="C197" s="5" t="str">
        <f t="shared" ca="1" si="0"/>
        <v>上海</v>
      </c>
      <c r="D197" s="5" t="str">
        <f t="shared" ref="D197:D214" ca="1" si="33">IFERROR(__xludf.DUMMYFUNCTION("REGEXEXTRACT(E197,""-(\S+)"")"),"徐汇区  ")</f>
        <v>徐汇区  </v>
      </c>
      <c r="E197" s="5" t="s">
        <v>22739</v>
      </c>
      <c r="F197" s="5" t="s">
        <v>45</v>
      </c>
      <c r="G197" s="11">
        <v>6</v>
      </c>
      <c r="H197" s="11">
        <v>10</v>
      </c>
      <c r="I197" s="13" t="s">
        <v>4287</v>
      </c>
      <c r="J197" s="7" t="s">
        <v>24</v>
      </c>
      <c r="K197" s="5" t="s">
        <v>48</v>
      </c>
      <c r="L197" s="5" t="s">
        <v>4288</v>
      </c>
      <c r="M197" s="5" t="s">
        <v>4289</v>
      </c>
      <c r="N197" s="5" t="s">
        <v>100</v>
      </c>
      <c r="O197" s="5" t="s">
        <v>55</v>
      </c>
      <c r="P197" s="5" t="b">
        <f t="shared" ca="1" si="32"/>
        <v>0</v>
      </c>
      <c r="Q197" s="5" t="b">
        <f t="shared" ca="1" si="3"/>
        <v>1</v>
      </c>
      <c r="R197" s="5"/>
      <c r="S197" s="5"/>
      <c r="T197" s="5"/>
      <c r="U197" s="5"/>
      <c r="V197" s="5"/>
      <c r="W197" s="5"/>
      <c r="X197" s="5"/>
      <c r="Y197" s="5"/>
      <c r="Z197" s="5"/>
      <c r="AA197" s="5"/>
      <c r="AB197" s="5"/>
      <c r="AC197" s="5"/>
      <c r="AD197" s="5"/>
      <c r="AE197" s="5"/>
      <c r="AF197" s="5"/>
    </row>
    <row r="198" spans="1:32" ht="21" customHeight="1">
      <c r="A198" s="5" t="s">
        <v>396</v>
      </c>
      <c r="B198" s="5" t="s">
        <v>849</v>
      </c>
      <c r="C198" s="5" t="str">
        <f t="shared" ca="1" si="0"/>
        <v>上海</v>
      </c>
      <c r="D198" s="5" t="str">
        <f t="shared" ca="1" si="33"/>
        <v>徐汇区  </v>
      </c>
      <c r="E198" s="5" t="s">
        <v>22321</v>
      </c>
      <c r="F198" s="5" t="s">
        <v>29</v>
      </c>
      <c r="G198" s="7">
        <v>6</v>
      </c>
      <c r="H198" s="7">
        <v>8</v>
      </c>
      <c r="I198" s="5" t="s">
        <v>672</v>
      </c>
      <c r="J198" s="5" t="s">
        <v>31</v>
      </c>
      <c r="K198" s="5" t="s">
        <v>252</v>
      </c>
      <c r="L198" s="5" t="s">
        <v>854</v>
      </c>
      <c r="M198" s="5" t="s">
        <v>6147</v>
      </c>
      <c r="N198" s="5" t="s">
        <v>100</v>
      </c>
      <c r="O198" s="5" t="s">
        <v>55</v>
      </c>
      <c r="P198" s="5" t="b">
        <f t="shared" ca="1" si="32"/>
        <v>0</v>
      </c>
      <c r="Q198" s="5" t="b">
        <f t="shared" ca="1" si="3"/>
        <v>1</v>
      </c>
      <c r="R198" s="5"/>
      <c r="S198" s="5"/>
      <c r="T198" s="5"/>
      <c r="U198" s="5"/>
      <c r="V198" s="5"/>
      <c r="W198" s="5"/>
      <c r="X198" s="5"/>
      <c r="Y198" s="5"/>
      <c r="Z198" s="5"/>
      <c r="AA198" s="5"/>
      <c r="AB198" s="5"/>
      <c r="AC198" s="5"/>
      <c r="AD198" s="5"/>
      <c r="AE198" s="5"/>
      <c r="AF198" s="5"/>
    </row>
    <row r="199" spans="1:32" ht="21" customHeight="1">
      <c r="A199" s="5" t="s">
        <v>2660</v>
      </c>
      <c r="B199" s="5" t="s">
        <v>4558</v>
      </c>
      <c r="C199" s="5" t="str">
        <f t="shared" ca="1" si="0"/>
        <v>上海</v>
      </c>
      <c r="D199" s="5" t="str">
        <f t="shared" ca="1" si="33"/>
        <v>徐汇区  </v>
      </c>
      <c r="E199" s="5" t="s">
        <v>22751</v>
      </c>
      <c r="F199" s="5" t="s">
        <v>29</v>
      </c>
      <c r="G199" s="7">
        <v>6</v>
      </c>
      <c r="H199" s="7">
        <v>8</v>
      </c>
      <c r="I199" s="5" t="s">
        <v>672</v>
      </c>
      <c r="J199" s="5" t="s">
        <v>125</v>
      </c>
      <c r="K199" s="5" t="s">
        <v>537</v>
      </c>
      <c r="L199" s="5" t="s">
        <v>4559</v>
      </c>
      <c r="M199" s="5" t="s">
        <v>4562</v>
      </c>
      <c r="N199" s="5" t="s">
        <v>167</v>
      </c>
      <c r="O199" s="5" t="s">
        <v>55</v>
      </c>
      <c r="P199" s="5" t="b">
        <f t="shared" ca="1" si="32"/>
        <v>0</v>
      </c>
      <c r="Q199" s="5" t="b">
        <f t="shared" ca="1" si="3"/>
        <v>1</v>
      </c>
      <c r="R199" s="5"/>
      <c r="S199" s="5"/>
      <c r="T199" s="5"/>
      <c r="U199" s="5"/>
      <c r="V199" s="5"/>
      <c r="W199" s="5"/>
      <c r="X199" s="5"/>
      <c r="Y199" s="5"/>
      <c r="Z199" s="5"/>
      <c r="AA199" s="5"/>
      <c r="AB199" s="5"/>
      <c r="AC199" s="5"/>
      <c r="AD199" s="5"/>
      <c r="AE199" s="5"/>
      <c r="AF199" s="5"/>
    </row>
    <row r="200" spans="1:32" ht="21" customHeight="1">
      <c r="A200" s="5" t="s">
        <v>23767</v>
      </c>
      <c r="B200" s="5" t="s">
        <v>4445</v>
      </c>
      <c r="C200" s="5" t="str">
        <f t="shared" ca="1" si="0"/>
        <v>上海</v>
      </c>
      <c r="D200" s="5" t="str">
        <f t="shared" ca="1" si="33"/>
        <v>徐汇区  </v>
      </c>
      <c r="E200" s="5" t="s">
        <v>22739</v>
      </c>
      <c r="F200" s="5" t="s">
        <v>29</v>
      </c>
      <c r="G200" s="7">
        <v>6</v>
      </c>
      <c r="H200" s="7">
        <v>15</v>
      </c>
      <c r="I200" s="5" t="s">
        <v>214</v>
      </c>
      <c r="J200" s="5" t="s">
        <v>108</v>
      </c>
      <c r="K200" s="5" t="s">
        <v>48</v>
      </c>
      <c r="L200" s="5" t="s">
        <v>871</v>
      </c>
      <c r="M200" s="5" t="s">
        <v>23770</v>
      </c>
      <c r="N200" s="5" t="s">
        <v>53</v>
      </c>
      <c r="O200" s="5" t="s">
        <v>405</v>
      </c>
      <c r="P200" s="5" t="b">
        <f t="shared" ca="1" si="32"/>
        <v>0</v>
      </c>
      <c r="Q200" s="5" t="b">
        <f t="shared" ca="1" si="3"/>
        <v>1</v>
      </c>
      <c r="R200" s="5"/>
      <c r="S200" s="5"/>
      <c r="T200" s="5"/>
      <c r="U200" s="5"/>
      <c r="V200" s="5"/>
      <c r="W200" s="5"/>
      <c r="X200" s="5"/>
      <c r="Y200" s="5"/>
      <c r="Z200" s="5"/>
      <c r="AA200" s="5"/>
      <c r="AB200" s="5"/>
      <c r="AC200" s="5"/>
      <c r="AD200" s="5"/>
      <c r="AE200" s="5"/>
      <c r="AF200" s="5"/>
    </row>
    <row r="201" spans="1:32" ht="21" customHeight="1">
      <c r="A201" s="5" t="s">
        <v>3377</v>
      </c>
      <c r="B201" s="5" t="s">
        <v>3378</v>
      </c>
      <c r="C201" s="5" t="str">
        <f t="shared" ca="1" si="0"/>
        <v>上海</v>
      </c>
      <c r="D201" s="5" t="str">
        <f t="shared" ca="1" si="33"/>
        <v>徐汇区  </v>
      </c>
      <c r="E201" s="5" t="s">
        <v>22392</v>
      </c>
      <c r="F201" s="5" t="s">
        <v>29</v>
      </c>
      <c r="G201" s="7">
        <v>6</v>
      </c>
      <c r="H201" s="7">
        <v>12</v>
      </c>
      <c r="I201" s="5" t="s">
        <v>538</v>
      </c>
      <c r="J201" s="5" t="s">
        <v>31</v>
      </c>
      <c r="K201" s="5" t="s">
        <v>1439</v>
      </c>
      <c r="L201" s="9" t="s">
        <v>47</v>
      </c>
      <c r="M201" s="5" t="s">
        <v>3384</v>
      </c>
      <c r="N201" s="5" t="s">
        <v>53</v>
      </c>
      <c r="O201" s="5" t="s">
        <v>44</v>
      </c>
      <c r="P201" s="5" t="b">
        <f t="shared" ca="1" si="32"/>
        <v>0</v>
      </c>
      <c r="Q201" s="5" t="b">
        <f t="shared" ca="1" si="3"/>
        <v>1</v>
      </c>
      <c r="R201" s="5"/>
      <c r="S201" s="5"/>
      <c r="T201" s="5"/>
      <c r="U201" s="5"/>
      <c r="V201" s="5"/>
      <c r="W201" s="5"/>
      <c r="X201" s="5"/>
      <c r="Y201" s="5"/>
      <c r="Z201" s="5"/>
      <c r="AA201" s="5"/>
      <c r="AB201" s="5"/>
      <c r="AC201" s="5"/>
      <c r="AD201" s="5"/>
      <c r="AE201" s="5"/>
      <c r="AF201" s="5"/>
    </row>
    <row r="202" spans="1:32" ht="21" customHeight="1">
      <c r="A202" s="5" t="s">
        <v>23774</v>
      </c>
      <c r="B202" s="5" t="s">
        <v>623</v>
      </c>
      <c r="C202" s="5" t="str">
        <f t="shared" ca="1" si="0"/>
        <v>上海</v>
      </c>
      <c r="D202" s="5" t="str">
        <f t="shared" ca="1" si="33"/>
        <v>徐汇区  </v>
      </c>
      <c r="E202" s="5" t="s">
        <v>23082</v>
      </c>
      <c r="F202" s="5" t="s">
        <v>45</v>
      </c>
      <c r="G202" s="7">
        <v>6</v>
      </c>
      <c r="H202" s="7">
        <v>12</v>
      </c>
      <c r="I202" s="5" t="s">
        <v>538</v>
      </c>
      <c r="J202" s="5" t="s">
        <v>31</v>
      </c>
      <c r="K202" s="5" t="s">
        <v>57</v>
      </c>
      <c r="L202" s="5" t="s">
        <v>626</v>
      </c>
      <c r="M202" s="5" t="s">
        <v>23775</v>
      </c>
      <c r="N202" s="5" t="s">
        <v>53</v>
      </c>
      <c r="O202" s="5" t="s">
        <v>55</v>
      </c>
      <c r="P202" s="5" t="b">
        <f t="shared" ca="1" si="32"/>
        <v>0</v>
      </c>
      <c r="Q202" s="5" t="b">
        <f t="shared" ca="1" si="3"/>
        <v>1</v>
      </c>
      <c r="R202" s="5"/>
      <c r="S202" s="5"/>
      <c r="T202" s="5"/>
      <c r="U202" s="5"/>
      <c r="V202" s="5"/>
      <c r="W202" s="5"/>
      <c r="X202" s="5"/>
      <c r="Y202" s="5"/>
      <c r="Z202" s="5"/>
      <c r="AA202" s="5"/>
      <c r="AB202" s="5"/>
      <c r="AC202" s="5"/>
      <c r="AD202" s="5"/>
      <c r="AE202" s="5"/>
      <c r="AF202" s="5"/>
    </row>
    <row r="203" spans="1:32" ht="21" customHeight="1">
      <c r="A203" s="5" t="s">
        <v>7132</v>
      </c>
      <c r="B203" s="5" t="s">
        <v>23776</v>
      </c>
      <c r="C203" s="5" t="str">
        <f t="shared" ca="1" si="0"/>
        <v>上海</v>
      </c>
      <c r="D203" s="5" t="str">
        <f t="shared" ca="1" si="33"/>
        <v>徐汇区  </v>
      </c>
      <c r="E203" s="5" t="s">
        <v>22392</v>
      </c>
      <c r="F203" s="5" t="s">
        <v>29</v>
      </c>
      <c r="G203" s="7">
        <v>6</v>
      </c>
      <c r="H203" s="7">
        <v>8</v>
      </c>
      <c r="I203" s="5" t="s">
        <v>672</v>
      </c>
      <c r="J203" s="5" t="s">
        <v>125</v>
      </c>
      <c r="K203" s="5" t="s">
        <v>48</v>
      </c>
      <c r="L203" s="5" t="s">
        <v>18658</v>
      </c>
      <c r="M203" s="5" t="s">
        <v>23778</v>
      </c>
      <c r="N203" s="5" t="s">
        <v>100</v>
      </c>
      <c r="O203" s="5" t="s">
        <v>55</v>
      </c>
      <c r="P203" s="5" t="b">
        <f t="shared" ca="1" si="32"/>
        <v>0</v>
      </c>
      <c r="Q203" s="5" t="b">
        <f t="shared" ca="1" si="3"/>
        <v>1</v>
      </c>
      <c r="R203" s="5"/>
      <c r="S203" s="5"/>
      <c r="T203" s="5"/>
      <c r="U203" s="5"/>
      <c r="V203" s="5"/>
      <c r="W203" s="5"/>
      <c r="X203" s="5"/>
      <c r="Y203" s="5"/>
      <c r="Z203" s="5"/>
      <c r="AA203" s="5"/>
      <c r="AB203" s="5"/>
      <c r="AC203" s="5"/>
      <c r="AD203" s="5"/>
      <c r="AE203" s="5"/>
      <c r="AF203" s="5"/>
    </row>
    <row r="204" spans="1:32" ht="21" customHeight="1">
      <c r="A204" s="5" t="s">
        <v>396</v>
      </c>
      <c r="B204" s="5" t="s">
        <v>5437</v>
      </c>
      <c r="C204" s="5" t="str">
        <f t="shared" ca="1" si="0"/>
        <v>上海</v>
      </c>
      <c r="D204" s="5" t="str">
        <f t="shared" ca="1" si="33"/>
        <v>徐汇区  </v>
      </c>
      <c r="E204" s="5" t="s">
        <v>22392</v>
      </c>
      <c r="F204" s="5" t="s">
        <v>29</v>
      </c>
      <c r="G204" s="7">
        <v>6</v>
      </c>
      <c r="H204" s="7">
        <v>12</v>
      </c>
      <c r="I204" s="5" t="s">
        <v>538</v>
      </c>
      <c r="J204" s="5" t="s">
        <v>125</v>
      </c>
      <c r="K204" s="5" t="s">
        <v>76</v>
      </c>
      <c r="L204" s="5" t="s">
        <v>23783</v>
      </c>
      <c r="M204" s="5" t="s">
        <v>23784</v>
      </c>
      <c r="N204" s="5" t="s">
        <v>53</v>
      </c>
      <c r="O204" s="5" t="s">
        <v>55</v>
      </c>
      <c r="P204" s="5" t="b">
        <f t="shared" ca="1" si="32"/>
        <v>0</v>
      </c>
      <c r="Q204" s="5" t="b">
        <f t="shared" ca="1" si="3"/>
        <v>1</v>
      </c>
      <c r="R204" s="5"/>
      <c r="S204" s="5"/>
      <c r="T204" s="5"/>
      <c r="U204" s="5"/>
      <c r="V204" s="5"/>
      <c r="W204" s="5"/>
      <c r="X204" s="5"/>
      <c r="Y204" s="5"/>
      <c r="Z204" s="5"/>
      <c r="AA204" s="5"/>
      <c r="AB204" s="5"/>
      <c r="AC204" s="5"/>
      <c r="AD204" s="5"/>
      <c r="AE204" s="5"/>
      <c r="AF204" s="5"/>
    </row>
    <row r="205" spans="1:32" ht="21" customHeight="1">
      <c r="A205" s="5" t="s">
        <v>396</v>
      </c>
      <c r="B205" s="5" t="s">
        <v>4571</v>
      </c>
      <c r="C205" s="5" t="str">
        <f t="shared" ca="1" si="0"/>
        <v>上海</v>
      </c>
      <c r="D205" s="5" t="str">
        <f t="shared" ca="1" si="33"/>
        <v>徐汇区  </v>
      </c>
      <c r="E205" s="5" t="s">
        <v>23082</v>
      </c>
      <c r="F205" s="5" t="s">
        <v>29</v>
      </c>
      <c r="G205" s="7">
        <v>6</v>
      </c>
      <c r="H205" s="7">
        <v>8</v>
      </c>
      <c r="I205" s="5" t="s">
        <v>672</v>
      </c>
      <c r="J205" s="5" t="s">
        <v>108</v>
      </c>
      <c r="K205" s="5" t="s">
        <v>57</v>
      </c>
      <c r="L205" s="5" t="s">
        <v>4574</v>
      </c>
      <c r="M205" s="5" t="s">
        <v>4575</v>
      </c>
      <c r="N205" s="5" t="s">
        <v>53</v>
      </c>
      <c r="O205" s="5" t="s">
        <v>55</v>
      </c>
      <c r="P205" s="5" t="b">
        <f t="shared" ca="1" si="32"/>
        <v>0</v>
      </c>
      <c r="Q205" s="5" t="b">
        <f t="shared" ca="1" si="3"/>
        <v>1</v>
      </c>
      <c r="R205" s="5"/>
      <c r="S205" s="5"/>
      <c r="T205" s="5"/>
      <c r="U205" s="5"/>
      <c r="V205" s="5"/>
      <c r="W205" s="5"/>
      <c r="X205" s="5"/>
      <c r="Y205" s="5"/>
      <c r="Z205" s="5"/>
      <c r="AA205" s="5"/>
      <c r="AB205" s="5"/>
      <c r="AC205" s="5"/>
      <c r="AD205" s="5"/>
      <c r="AE205" s="5"/>
      <c r="AF205" s="5"/>
    </row>
    <row r="206" spans="1:32" ht="21" customHeight="1">
      <c r="A206" s="5" t="s">
        <v>3035</v>
      </c>
      <c r="B206" s="5" t="s">
        <v>3036</v>
      </c>
      <c r="C206" s="5" t="str">
        <f t="shared" ca="1" si="0"/>
        <v>上海</v>
      </c>
      <c r="D206" s="5" t="str">
        <f t="shared" ca="1" si="33"/>
        <v>徐汇区  </v>
      </c>
      <c r="E206" s="5" t="s">
        <v>22392</v>
      </c>
      <c r="F206" s="5" t="s">
        <v>45</v>
      </c>
      <c r="G206" s="7">
        <v>6</v>
      </c>
      <c r="H206" s="7">
        <v>10</v>
      </c>
      <c r="I206" s="5" t="s">
        <v>548</v>
      </c>
      <c r="J206" s="5" t="s">
        <v>31</v>
      </c>
      <c r="K206" s="5" t="s">
        <v>76</v>
      </c>
      <c r="L206" s="5" t="s">
        <v>3039</v>
      </c>
      <c r="M206" s="5" t="s">
        <v>3042</v>
      </c>
      <c r="N206" s="5" t="s">
        <v>100</v>
      </c>
      <c r="O206" s="5" t="s">
        <v>55</v>
      </c>
      <c r="P206" s="5" t="b">
        <f t="shared" ca="1" si="32"/>
        <v>0</v>
      </c>
      <c r="Q206" s="5" t="b">
        <f t="shared" ca="1" si="3"/>
        <v>1</v>
      </c>
      <c r="R206" s="5"/>
      <c r="S206" s="5"/>
      <c r="T206" s="5"/>
      <c r="U206" s="5"/>
      <c r="V206" s="5"/>
      <c r="W206" s="5"/>
      <c r="X206" s="5"/>
      <c r="Y206" s="5"/>
      <c r="Z206" s="5"/>
      <c r="AA206" s="5"/>
      <c r="AB206" s="5"/>
      <c r="AC206" s="5"/>
      <c r="AD206" s="5"/>
      <c r="AE206" s="5"/>
      <c r="AF206" s="5"/>
    </row>
    <row r="207" spans="1:32" ht="21" customHeight="1">
      <c r="A207" s="5" t="s">
        <v>9979</v>
      </c>
      <c r="B207" s="5" t="s">
        <v>23797</v>
      </c>
      <c r="C207" s="5" t="str">
        <f t="shared" ca="1" si="0"/>
        <v>上海</v>
      </c>
      <c r="D207" s="5" t="str">
        <f t="shared" ca="1" si="33"/>
        <v>徐汇区  </v>
      </c>
      <c r="E207" s="5" t="s">
        <v>23799</v>
      </c>
      <c r="F207" s="5" t="s">
        <v>29</v>
      </c>
      <c r="G207" s="7">
        <v>6</v>
      </c>
      <c r="H207" s="7">
        <v>8</v>
      </c>
      <c r="I207" s="5" t="s">
        <v>672</v>
      </c>
      <c r="J207" s="5" t="s">
        <v>31</v>
      </c>
      <c r="K207" s="5" t="s">
        <v>4920</v>
      </c>
      <c r="L207" s="5" t="s">
        <v>23801</v>
      </c>
      <c r="M207" s="9" t="s">
        <v>47</v>
      </c>
      <c r="N207" s="5" t="s">
        <v>53</v>
      </c>
      <c r="O207" s="5" t="s">
        <v>55</v>
      </c>
      <c r="P207" s="5" t="b">
        <f t="shared" ca="1" si="32"/>
        <v>0</v>
      </c>
      <c r="Q207" s="5" t="b">
        <f t="shared" ca="1" si="3"/>
        <v>1</v>
      </c>
      <c r="R207" s="5"/>
      <c r="S207" s="5"/>
      <c r="T207" s="5"/>
      <c r="U207" s="5"/>
      <c r="V207" s="5"/>
      <c r="W207" s="5"/>
      <c r="X207" s="5"/>
      <c r="Y207" s="5"/>
      <c r="Z207" s="5"/>
      <c r="AA207" s="5"/>
      <c r="AB207" s="5"/>
      <c r="AC207" s="5"/>
      <c r="AD207" s="5"/>
      <c r="AE207" s="5"/>
      <c r="AF207" s="5"/>
    </row>
    <row r="208" spans="1:32" ht="21" customHeight="1">
      <c r="A208" s="5" t="s">
        <v>4782</v>
      </c>
      <c r="B208" s="5" t="s">
        <v>4783</v>
      </c>
      <c r="C208" s="5" t="str">
        <f t="shared" ca="1" si="0"/>
        <v>上海</v>
      </c>
      <c r="D208" s="5" t="str">
        <f t="shared" ca="1" si="33"/>
        <v>徐汇区  </v>
      </c>
      <c r="E208" s="5" t="s">
        <v>23806</v>
      </c>
      <c r="F208" s="5" t="s">
        <v>29</v>
      </c>
      <c r="G208" s="7">
        <v>6</v>
      </c>
      <c r="H208" s="7">
        <v>8</v>
      </c>
      <c r="I208" s="5" t="s">
        <v>672</v>
      </c>
      <c r="J208" s="7" t="s">
        <v>24</v>
      </c>
      <c r="K208" s="5" t="s">
        <v>4787</v>
      </c>
      <c r="L208" s="9" t="s">
        <v>47</v>
      </c>
      <c r="M208" s="5" t="s">
        <v>4788</v>
      </c>
      <c r="N208" s="5" t="s">
        <v>37</v>
      </c>
      <c r="O208" s="5" t="s">
        <v>55</v>
      </c>
      <c r="P208" s="5" t="b">
        <f t="shared" ca="1" si="32"/>
        <v>0</v>
      </c>
      <c r="Q208" s="5" t="b">
        <f t="shared" ca="1" si="3"/>
        <v>1</v>
      </c>
      <c r="R208" s="5"/>
      <c r="S208" s="5"/>
      <c r="T208" s="5"/>
      <c r="U208" s="5"/>
      <c r="V208" s="5"/>
      <c r="W208" s="5"/>
      <c r="X208" s="5"/>
      <c r="Y208" s="5"/>
      <c r="Z208" s="5"/>
      <c r="AA208" s="5"/>
      <c r="AB208" s="5"/>
      <c r="AC208" s="5"/>
      <c r="AD208" s="5"/>
      <c r="AE208" s="5"/>
      <c r="AF208" s="5"/>
    </row>
    <row r="209" spans="1:32" ht="21" customHeight="1">
      <c r="A209" s="5" t="s">
        <v>23809</v>
      </c>
      <c r="B209" s="5" t="s">
        <v>23810</v>
      </c>
      <c r="C209" s="5" t="str">
        <f t="shared" ca="1" si="0"/>
        <v>上海</v>
      </c>
      <c r="D209" s="5" t="str">
        <f t="shared" ca="1" si="33"/>
        <v>徐汇区  </v>
      </c>
      <c r="E209" s="5" t="s">
        <v>22573</v>
      </c>
      <c r="F209" s="5" t="s">
        <v>29</v>
      </c>
      <c r="G209" s="7">
        <v>6</v>
      </c>
      <c r="H209" s="7">
        <v>12</v>
      </c>
      <c r="I209" s="5" t="s">
        <v>538</v>
      </c>
      <c r="J209" s="5" t="s">
        <v>31</v>
      </c>
      <c r="K209" s="5" t="s">
        <v>12755</v>
      </c>
      <c r="L209" s="5" t="s">
        <v>23811</v>
      </c>
      <c r="M209" s="9" t="s">
        <v>47</v>
      </c>
      <c r="N209" s="5" t="s">
        <v>1599</v>
      </c>
      <c r="O209" s="5" t="s">
        <v>237</v>
      </c>
      <c r="P209" s="5" t="b">
        <f t="shared" ca="1" si="32"/>
        <v>0</v>
      </c>
      <c r="Q209" s="5" t="b">
        <f t="shared" ca="1" si="3"/>
        <v>1</v>
      </c>
      <c r="R209" s="5"/>
      <c r="S209" s="5"/>
      <c r="T209" s="5"/>
      <c r="U209" s="5"/>
      <c r="V209" s="5"/>
      <c r="W209" s="5"/>
      <c r="X209" s="5"/>
      <c r="Y209" s="5"/>
      <c r="Z209" s="5"/>
      <c r="AA209" s="5"/>
      <c r="AB209" s="5"/>
      <c r="AC209" s="5"/>
      <c r="AD209" s="5"/>
      <c r="AE209" s="5"/>
      <c r="AF209" s="5"/>
    </row>
    <row r="210" spans="1:32" ht="21" customHeight="1">
      <c r="A210" s="5" t="s">
        <v>23814</v>
      </c>
      <c r="B210" s="5" t="s">
        <v>23815</v>
      </c>
      <c r="C210" s="5" t="str">
        <f t="shared" ca="1" si="0"/>
        <v>上海</v>
      </c>
      <c r="D210" s="5" t="str">
        <f t="shared" ca="1" si="33"/>
        <v>徐汇区  </v>
      </c>
      <c r="E210" s="5" t="s">
        <v>23799</v>
      </c>
      <c r="F210" s="5" t="s">
        <v>29</v>
      </c>
      <c r="G210" s="7">
        <v>6</v>
      </c>
      <c r="H210" s="7">
        <v>8</v>
      </c>
      <c r="I210" s="5" t="s">
        <v>672</v>
      </c>
      <c r="J210" s="5" t="s">
        <v>125</v>
      </c>
      <c r="K210" s="5" t="s">
        <v>2261</v>
      </c>
      <c r="L210" s="5" t="s">
        <v>5571</v>
      </c>
      <c r="M210" s="5" t="s">
        <v>23817</v>
      </c>
      <c r="N210" s="5" t="s">
        <v>167</v>
      </c>
      <c r="O210" s="5" t="s">
        <v>237</v>
      </c>
      <c r="P210" s="5" t="b">
        <f t="shared" ca="1" si="32"/>
        <v>0</v>
      </c>
      <c r="Q210" s="5" t="b">
        <f t="shared" ca="1" si="3"/>
        <v>1</v>
      </c>
      <c r="R210" s="5"/>
      <c r="S210" s="5"/>
      <c r="T210" s="5"/>
      <c r="U210" s="5"/>
      <c r="V210" s="5"/>
      <c r="W210" s="5"/>
      <c r="X210" s="5"/>
      <c r="Y210" s="5"/>
      <c r="Z210" s="5"/>
      <c r="AA210" s="5"/>
      <c r="AB210" s="5"/>
      <c r="AC210" s="5"/>
      <c r="AD210" s="5"/>
      <c r="AE210" s="5"/>
      <c r="AF210" s="5"/>
    </row>
    <row r="211" spans="1:32" ht="21" customHeight="1">
      <c r="A211" s="5" t="s">
        <v>23819</v>
      </c>
      <c r="B211" s="5" t="s">
        <v>23820</v>
      </c>
      <c r="C211" s="5" t="str">
        <f t="shared" ca="1" si="0"/>
        <v>上海</v>
      </c>
      <c r="D211" s="5" t="str">
        <f t="shared" ca="1" si="33"/>
        <v>徐汇区  </v>
      </c>
      <c r="E211" s="5" t="s">
        <v>22392</v>
      </c>
      <c r="F211" s="5" t="s">
        <v>29</v>
      </c>
      <c r="G211" s="7">
        <v>6</v>
      </c>
      <c r="H211" s="7">
        <v>11</v>
      </c>
      <c r="I211" s="5" t="s">
        <v>1376</v>
      </c>
      <c r="J211" s="5" t="s">
        <v>125</v>
      </c>
      <c r="K211" s="5" t="s">
        <v>1152</v>
      </c>
      <c r="L211" s="5" t="s">
        <v>23822</v>
      </c>
      <c r="M211" s="5" t="s">
        <v>23823</v>
      </c>
      <c r="N211" s="5" t="s">
        <v>100</v>
      </c>
      <c r="O211" s="5" t="s">
        <v>271</v>
      </c>
      <c r="P211" s="5" t="b">
        <f t="shared" ca="1" si="32"/>
        <v>0</v>
      </c>
      <c r="Q211" s="5" t="b">
        <f t="shared" ca="1" si="3"/>
        <v>1</v>
      </c>
      <c r="R211" s="5"/>
      <c r="S211" s="5"/>
      <c r="T211" s="5"/>
      <c r="U211" s="5"/>
      <c r="V211" s="5"/>
      <c r="W211" s="5"/>
      <c r="X211" s="5"/>
      <c r="Y211" s="5"/>
      <c r="Z211" s="5"/>
      <c r="AA211" s="5"/>
      <c r="AB211" s="5"/>
      <c r="AC211" s="5"/>
      <c r="AD211" s="5"/>
      <c r="AE211" s="5"/>
      <c r="AF211" s="5"/>
    </row>
    <row r="212" spans="1:32" ht="21" customHeight="1">
      <c r="A212" s="5" t="s">
        <v>5014</v>
      </c>
      <c r="B212" s="5" t="s">
        <v>5015</v>
      </c>
      <c r="C212" s="5" t="str">
        <f t="shared" ca="1" si="0"/>
        <v>上海</v>
      </c>
      <c r="D212" s="5" t="str">
        <f t="shared" ca="1" si="33"/>
        <v>徐汇区  </v>
      </c>
      <c r="E212" s="5" t="s">
        <v>22785</v>
      </c>
      <c r="F212" s="5" t="s">
        <v>29</v>
      </c>
      <c r="G212" s="7">
        <v>6</v>
      </c>
      <c r="H212" s="7">
        <v>8</v>
      </c>
      <c r="I212" s="5" t="s">
        <v>672</v>
      </c>
      <c r="J212" s="5" t="s">
        <v>125</v>
      </c>
      <c r="K212" s="5" t="s">
        <v>110</v>
      </c>
      <c r="L212" s="9" t="s">
        <v>47</v>
      </c>
      <c r="M212" s="5" t="s">
        <v>5022</v>
      </c>
      <c r="N212" s="5" t="s">
        <v>53</v>
      </c>
      <c r="O212" s="5" t="s">
        <v>55</v>
      </c>
      <c r="P212" s="5" t="b">
        <f t="shared" ca="1" si="32"/>
        <v>0</v>
      </c>
      <c r="Q212" s="5" t="b">
        <f t="shared" ca="1" si="3"/>
        <v>1</v>
      </c>
      <c r="R212" s="5"/>
      <c r="S212" s="5"/>
      <c r="T212" s="5"/>
      <c r="U212" s="5"/>
      <c r="V212" s="5"/>
      <c r="W212" s="5"/>
      <c r="X212" s="5"/>
      <c r="Y212" s="5"/>
      <c r="Z212" s="5"/>
      <c r="AA212" s="5"/>
      <c r="AB212" s="5"/>
      <c r="AC212" s="5"/>
      <c r="AD212" s="5"/>
      <c r="AE212" s="5"/>
      <c r="AF212" s="5"/>
    </row>
    <row r="213" spans="1:32" ht="21" customHeight="1">
      <c r="A213" s="5" t="s">
        <v>23828</v>
      </c>
      <c r="B213" s="5" t="s">
        <v>23829</v>
      </c>
      <c r="C213" s="5" t="str">
        <f t="shared" ca="1" si="0"/>
        <v>上海</v>
      </c>
      <c r="D213" s="5" t="str">
        <f t="shared" ca="1" si="33"/>
        <v>徐汇区  </v>
      </c>
      <c r="E213" s="5" t="s">
        <v>23832</v>
      </c>
      <c r="F213" s="5" t="s">
        <v>29</v>
      </c>
      <c r="G213" s="7">
        <v>6</v>
      </c>
      <c r="H213" s="7">
        <v>8</v>
      </c>
      <c r="I213" s="5" t="s">
        <v>672</v>
      </c>
      <c r="J213" s="5" t="s">
        <v>31</v>
      </c>
      <c r="K213" s="5" t="s">
        <v>474</v>
      </c>
      <c r="L213" s="5" t="s">
        <v>381</v>
      </c>
      <c r="M213" s="5" t="s">
        <v>23833</v>
      </c>
      <c r="N213" s="5" t="s">
        <v>53</v>
      </c>
      <c r="O213" s="5" t="s">
        <v>55</v>
      </c>
      <c r="P213" s="5" t="b">
        <f t="shared" ca="1" si="32"/>
        <v>0</v>
      </c>
      <c r="Q213" s="5" t="b">
        <f t="shared" ca="1" si="3"/>
        <v>1</v>
      </c>
      <c r="R213" s="5"/>
      <c r="S213" s="5"/>
      <c r="T213" s="5"/>
      <c r="U213" s="5"/>
      <c r="V213" s="5"/>
      <c r="W213" s="5"/>
      <c r="X213" s="5"/>
      <c r="Y213" s="5"/>
      <c r="Z213" s="5"/>
      <c r="AA213" s="5"/>
      <c r="AB213" s="5"/>
      <c r="AC213" s="5"/>
      <c r="AD213" s="5"/>
      <c r="AE213" s="5"/>
      <c r="AF213" s="5"/>
    </row>
    <row r="214" spans="1:32" ht="21" customHeight="1">
      <c r="A214" s="5" t="s">
        <v>3997</v>
      </c>
      <c r="B214" s="5" t="s">
        <v>3999</v>
      </c>
      <c r="C214" s="5" t="str">
        <f t="shared" ca="1" si="0"/>
        <v>上海</v>
      </c>
      <c r="D214" s="5" t="str">
        <f t="shared" ca="1" si="33"/>
        <v>徐汇区  </v>
      </c>
      <c r="E214" s="5" t="s">
        <v>23096</v>
      </c>
      <c r="F214" s="5" t="s">
        <v>45</v>
      </c>
      <c r="G214" s="7">
        <v>6</v>
      </c>
      <c r="H214" s="7">
        <v>15</v>
      </c>
      <c r="I214" s="5" t="s">
        <v>214</v>
      </c>
      <c r="J214" s="5" t="s">
        <v>31</v>
      </c>
      <c r="K214" s="5" t="s">
        <v>999</v>
      </c>
      <c r="L214" s="5" t="s">
        <v>4002</v>
      </c>
      <c r="M214" s="5" t="s">
        <v>4004</v>
      </c>
      <c r="N214" s="5" t="s">
        <v>167</v>
      </c>
      <c r="O214" s="5" t="s">
        <v>55</v>
      </c>
      <c r="P214" s="5" t="b">
        <f t="shared" ca="1" si="32"/>
        <v>0</v>
      </c>
      <c r="Q214" s="5" t="b">
        <f t="shared" ca="1" si="3"/>
        <v>1</v>
      </c>
      <c r="R214" s="5"/>
      <c r="S214" s="5"/>
      <c r="T214" s="5"/>
      <c r="U214" s="5"/>
      <c r="V214" s="5"/>
      <c r="W214" s="5"/>
      <c r="X214" s="5"/>
      <c r="Y214" s="5"/>
      <c r="Z214" s="5"/>
      <c r="AA214" s="5"/>
      <c r="AB214" s="5"/>
      <c r="AC214" s="5"/>
      <c r="AD214" s="5"/>
      <c r="AE214" s="5"/>
      <c r="AF214" s="5"/>
    </row>
    <row r="215" spans="1:32" ht="21" customHeight="1">
      <c r="A215" s="5" t="s">
        <v>23840</v>
      </c>
      <c r="B215" s="5" t="s">
        <v>4789</v>
      </c>
      <c r="C215" s="5" t="str">
        <f t="shared" ca="1" si="0"/>
        <v>上海</v>
      </c>
      <c r="D215" s="9" t="s">
        <v>47</v>
      </c>
      <c r="E215" s="5" t="s">
        <v>22791</v>
      </c>
      <c r="F215" s="5" t="s">
        <v>45</v>
      </c>
      <c r="G215" s="7">
        <v>6</v>
      </c>
      <c r="H215" s="7">
        <v>8</v>
      </c>
      <c r="I215" s="5" t="s">
        <v>672</v>
      </c>
      <c r="J215" s="7" t="s">
        <v>24</v>
      </c>
      <c r="K215" s="5" t="s">
        <v>3889</v>
      </c>
      <c r="L215" s="5" t="s">
        <v>23841</v>
      </c>
      <c r="M215" s="5" t="s">
        <v>23842</v>
      </c>
      <c r="N215" s="5" t="s">
        <v>37</v>
      </c>
      <c r="O215" s="5" t="s">
        <v>55</v>
      </c>
      <c r="P215" s="5" t="b">
        <f t="shared" ca="1" si="32"/>
        <v>0</v>
      </c>
      <c r="Q215" s="5" t="b">
        <f t="shared" ca="1" si="3"/>
        <v>1</v>
      </c>
      <c r="R215" s="5"/>
      <c r="S215" s="5"/>
      <c r="T215" s="5"/>
      <c r="U215" s="5"/>
      <c r="V215" s="5"/>
      <c r="W215" s="5"/>
      <c r="X215" s="5"/>
      <c r="Y215" s="5"/>
      <c r="Z215" s="5"/>
      <c r="AA215" s="5"/>
      <c r="AB215" s="5"/>
      <c r="AC215" s="5"/>
      <c r="AD215" s="5"/>
      <c r="AE215" s="5"/>
      <c r="AF215" s="5"/>
    </row>
    <row r="216" spans="1:32" ht="21" customHeight="1">
      <c r="A216" s="5" t="s">
        <v>5778</v>
      </c>
      <c r="B216" s="5" t="s">
        <v>752</v>
      </c>
      <c r="C216" s="5" t="str">
        <f t="shared" ca="1" si="0"/>
        <v>上海</v>
      </c>
      <c r="D216" s="5" t="str">
        <f t="shared" ref="D216:D217" ca="1" si="34">IFERROR(__xludf.DUMMYFUNCTION("REGEXEXTRACT(E216,""-(\S+)"")"),"西城区  ")</f>
        <v>西城区  </v>
      </c>
      <c r="E216" s="5" t="s">
        <v>23832</v>
      </c>
      <c r="F216" s="5" t="s">
        <v>45</v>
      </c>
      <c r="G216" s="7">
        <v>6</v>
      </c>
      <c r="H216" s="7">
        <v>8</v>
      </c>
      <c r="I216" s="5" t="s">
        <v>672</v>
      </c>
      <c r="J216" s="5" t="s">
        <v>31</v>
      </c>
      <c r="K216" s="5" t="s">
        <v>48</v>
      </c>
      <c r="L216" s="5" t="s">
        <v>755</v>
      </c>
      <c r="M216" s="5" t="s">
        <v>5784</v>
      </c>
      <c r="N216" s="5" t="s">
        <v>53</v>
      </c>
      <c r="O216" s="5" t="s">
        <v>55</v>
      </c>
      <c r="P216" s="5" t="b">
        <f t="shared" ca="1" si="32"/>
        <v>0</v>
      </c>
      <c r="Q216" s="5" t="b">
        <f t="shared" ca="1" si="3"/>
        <v>1</v>
      </c>
      <c r="R216" s="5"/>
      <c r="S216" s="5"/>
      <c r="T216" s="5"/>
      <c r="U216" s="5"/>
      <c r="V216" s="5"/>
      <c r="W216" s="5"/>
      <c r="X216" s="5"/>
      <c r="Y216" s="5"/>
      <c r="Z216" s="5"/>
      <c r="AA216" s="5"/>
      <c r="AB216" s="5"/>
      <c r="AC216" s="5"/>
      <c r="AD216" s="5"/>
      <c r="AE216" s="5"/>
      <c r="AF216" s="5"/>
    </row>
    <row r="217" spans="1:32" ht="21" customHeight="1">
      <c r="A217" s="5" t="s">
        <v>713</v>
      </c>
      <c r="B217" s="5" t="s">
        <v>5962</v>
      </c>
      <c r="C217" s="5" t="str">
        <f t="shared" ca="1" si="0"/>
        <v>上海</v>
      </c>
      <c r="D217" s="5" t="str">
        <f t="shared" ca="1" si="34"/>
        <v>西城区  </v>
      </c>
      <c r="E217" s="5" t="s">
        <v>23832</v>
      </c>
      <c r="F217" s="5" t="s">
        <v>29</v>
      </c>
      <c r="G217" s="7">
        <v>6</v>
      </c>
      <c r="H217" s="7">
        <v>8</v>
      </c>
      <c r="I217" s="5" t="s">
        <v>672</v>
      </c>
      <c r="J217" s="5" t="s">
        <v>108</v>
      </c>
      <c r="K217" s="5" t="s">
        <v>110</v>
      </c>
      <c r="L217" s="5" t="s">
        <v>5965</v>
      </c>
      <c r="M217" s="5" t="s">
        <v>5966</v>
      </c>
      <c r="N217" s="5" t="s">
        <v>167</v>
      </c>
      <c r="O217" s="5" t="s">
        <v>55</v>
      </c>
      <c r="P217" s="5" t="b">
        <f t="shared" ca="1" si="32"/>
        <v>0</v>
      </c>
      <c r="Q217" s="5" t="b">
        <f t="shared" ca="1" si="3"/>
        <v>1</v>
      </c>
      <c r="R217" s="5"/>
      <c r="S217" s="5"/>
      <c r="T217" s="5"/>
      <c r="U217" s="5"/>
      <c r="V217" s="5"/>
      <c r="W217" s="5"/>
      <c r="X217" s="5"/>
      <c r="Y217" s="5"/>
      <c r="Z217" s="5"/>
      <c r="AA217" s="5"/>
      <c r="AB217" s="5"/>
      <c r="AC217" s="5"/>
      <c r="AD217" s="5"/>
      <c r="AE217" s="5"/>
      <c r="AF217" s="5"/>
    </row>
    <row r="218" spans="1:32" ht="21" customHeight="1">
      <c r="A218" s="14" t="s">
        <v>277</v>
      </c>
      <c r="B218" s="14" t="s">
        <v>23853</v>
      </c>
      <c r="C218" s="14" t="str">
        <f t="shared" ca="1" si="0"/>
        <v>上海</v>
      </c>
      <c r="D218" s="16" t="s">
        <v>47</v>
      </c>
      <c r="E218" s="14" t="s">
        <v>22791</v>
      </c>
      <c r="F218" s="14" t="s">
        <v>45</v>
      </c>
      <c r="G218" s="15">
        <v>6</v>
      </c>
      <c r="H218" s="15">
        <v>8</v>
      </c>
      <c r="I218" s="14" t="s">
        <v>672</v>
      </c>
      <c r="J218" s="15" t="s">
        <v>24</v>
      </c>
      <c r="K218" s="14" t="s">
        <v>10642</v>
      </c>
      <c r="L218" s="14" t="s">
        <v>23854</v>
      </c>
      <c r="M218" s="16" t="s">
        <v>47</v>
      </c>
      <c r="N218" s="14" t="s">
        <v>37</v>
      </c>
      <c r="O218" s="14" t="s">
        <v>55</v>
      </c>
      <c r="P218" s="14" t="b">
        <f ca="1">IFERROR(__xludf.DUMMYFUNCTION("REGEXMATCH(A218,""前端|设计|(?i)html|(?i)css|网页"")"),FALSE)</f>
        <v>0</v>
      </c>
      <c r="Q218" s="14" t="b">
        <f t="shared" ca="1" si="3"/>
        <v>1</v>
      </c>
      <c r="R218" s="5"/>
      <c r="S218" s="5"/>
      <c r="T218" s="5"/>
      <c r="U218" s="5"/>
      <c r="V218" s="5"/>
      <c r="W218" s="5"/>
      <c r="X218" s="5"/>
      <c r="Y218" s="5"/>
      <c r="Z218" s="5"/>
      <c r="AA218" s="5"/>
      <c r="AB218" s="5"/>
      <c r="AC218" s="5"/>
      <c r="AD218" s="5"/>
      <c r="AE218" s="5"/>
      <c r="AF218" s="5"/>
    </row>
    <row r="219" spans="1:32" ht="21" customHeight="1">
      <c r="A219" s="5" t="s">
        <v>23859</v>
      </c>
      <c r="B219" s="5" t="s">
        <v>23861</v>
      </c>
      <c r="C219" s="5" t="str">
        <f t="shared" ca="1" si="0"/>
        <v>上海</v>
      </c>
      <c r="D219" s="5" t="str">
        <f t="shared" ref="D219:D224" ca="1" si="35">IFERROR(__xludf.DUMMYFUNCTION("REGEXEXTRACT(E219,""-(\S+)"")"),"海淀区  ")</f>
        <v>海淀区  </v>
      </c>
      <c r="E219" s="5" t="s">
        <v>22392</v>
      </c>
      <c r="F219" s="5" t="s">
        <v>29</v>
      </c>
      <c r="G219" s="7">
        <v>6</v>
      </c>
      <c r="H219" s="7">
        <v>8</v>
      </c>
      <c r="I219" s="5" t="s">
        <v>672</v>
      </c>
      <c r="J219" s="5" t="s">
        <v>125</v>
      </c>
      <c r="K219" s="5" t="s">
        <v>11778</v>
      </c>
      <c r="L219" s="5" t="s">
        <v>23862</v>
      </c>
      <c r="M219" s="5" t="s">
        <v>23863</v>
      </c>
      <c r="N219" s="5" t="s">
        <v>53</v>
      </c>
      <c r="O219" s="5" t="s">
        <v>55</v>
      </c>
      <c r="P219" s="5" t="b">
        <f t="shared" ref="P219:P228" ca="1" si="36">IFERROR(__xludf.DUMMYFUNCTION("REGEXMATCH(A219,""前端|设计|(?i)html|(?i)css"")"),FALSE)</f>
        <v>0</v>
      </c>
      <c r="Q219" s="5" t="b">
        <f t="shared" ca="1" si="3"/>
        <v>1</v>
      </c>
      <c r="R219" s="5"/>
      <c r="S219" s="5"/>
      <c r="T219" s="5"/>
      <c r="U219" s="5"/>
      <c r="V219" s="5"/>
      <c r="W219" s="5"/>
      <c r="X219" s="5"/>
      <c r="Y219" s="5"/>
      <c r="Z219" s="5"/>
      <c r="AA219" s="5"/>
      <c r="AB219" s="5"/>
      <c r="AC219" s="5"/>
      <c r="AD219" s="5"/>
      <c r="AE219" s="5"/>
      <c r="AF219" s="5"/>
    </row>
    <row r="220" spans="1:32" ht="21" customHeight="1">
      <c r="A220" s="5" t="s">
        <v>3489</v>
      </c>
      <c r="B220" s="5" t="s">
        <v>3491</v>
      </c>
      <c r="C220" s="5" t="str">
        <f t="shared" ca="1" si="0"/>
        <v>上海</v>
      </c>
      <c r="D220" s="5" t="str">
        <f t="shared" ca="1" si="35"/>
        <v>海淀区  </v>
      </c>
      <c r="E220" s="5" t="s">
        <v>22510</v>
      </c>
      <c r="F220" s="5" t="s">
        <v>29</v>
      </c>
      <c r="G220" s="7">
        <v>6</v>
      </c>
      <c r="H220" s="7">
        <v>10</v>
      </c>
      <c r="I220" s="5" t="s">
        <v>548</v>
      </c>
      <c r="J220" s="5" t="s">
        <v>31</v>
      </c>
      <c r="K220" s="5" t="s">
        <v>1026</v>
      </c>
      <c r="L220" s="5" t="s">
        <v>3494</v>
      </c>
      <c r="M220" s="5" t="s">
        <v>3501</v>
      </c>
      <c r="N220" s="5" t="s">
        <v>100</v>
      </c>
      <c r="O220" s="5" t="s">
        <v>55</v>
      </c>
      <c r="P220" s="5" t="b">
        <f t="shared" ca="1" si="36"/>
        <v>0</v>
      </c>
      <c r="Q220" s="5" t="b">
        <f t="shared" ca="1" si="3"/>
        <v>1</v>
      </c>
      <c r="R220" s="5"/>
      <c r="S220" s="5"/>
      <c r="T220" s="5"/>
      <c r="U220" s="5"/>
      <c r="V220" s="5"/>
      <c r="W220" s="5"/>
      <c r="X220" s="5"/>
      <c r="Y220" s="5"/>
      <c r="Z220" s="5"/>
      <c r="AA220" s="5"/>
      <c r="AB220" s="5"/>
      <c r="AC220" s="5"/>
      <c r="AD220" s="5"/>
      <c r="AE220" s="5"/>
      <c r="AF220" s="5"/>
    </row>
    <row r="221" spans="1:32" ht="21" customHeight="1">
      <c r="A221" s="5" t="s">
        <v>23868</v>
      </c>
      <c r="B221" s="5" t="s">
        <v>3692</v>
      </c>
      <c r="C221" s="5" t="str">
        <f t="shared" ca="1" si="0"/>
        <v>上海</v>
      </c>
      <c r="D221" s="5" t="str">
        <f t="shared" ca="1" si="35"/>
        <v>海淀区  </v>
      </c>
      <c r="E221" s="5" t="s">
        <v>22344</v>
      </c>
      <c r="F221" s="5" t="s">
        <v>45</v>
      </c>
      <c r="G221" s="7">
        <v>6</v>
      </c>
      <c r="H221" s="7">
        <v>8</v>
      </c>
      <c r="I221" s="5" t="s">
        <v>672</v>
      </c>
      <c r="J221" s="5" t="s">
        <v>31</v>
      </c>
      <c r="K221" s="5" t="s">
        <v>76</v>
      </c>
      <c r="L221" s="5" t="s">
        <v>1731</v>
      </c>
      <c r="M221" s="5" t="s">
        <v>23870</v>
      </c>
      <c r="N221" s="5" t="s">
        <v>100</v>
      </c>
      <c r="O221" s="5" t="s">
        <v>55</v>
      </c>
      <c r="P221" s="5" t="b">
        <f t="shared" ca="1" si="36"/>
        <v>0</v>
      </c>
      <c r="Q221" s="5" t="b">
        <f t="shared" ca="1" si="3"/>
        <v>1</v>
      </c>
      <c r="R221" s="5"/>
      <c r="S221" s="5"/>
      <c r="T221" s="5"/>
      <c r="U221" s="5"/>
      <c r="V221" s="5"/>
      <c r="W221" s="5"/>
      <c r="X221" s="5"/>
      <c r="Y221" s="5"/>
      <c r="Z221" s="5"/>
      <c r="AA221" s="5"/>
      <c r="AB221" s="5"/>
      <c r="AC221" s="5"/>
      <c r="AD221" s="5"/>
      <c r="AE221" s="5"/>
      <c r="AF221" s="5"/>
    </row>
    <row r="222" spans="1:32" ht="21" customHeight="1">
      <c r="A222" s="5" t="s">
        <v>23872</v>
      </c>
      <c r="B222" s="5" t="s">
        <v>21220</v>
      </c>
      <c r="C222" s="5" t="str">
        <f t="shared" ca="1" si="0"/>
        <v>上海</v>
      </c>
      <c r="D222" s="5" t="str">
        <f t="shared" ca="1" si="35"/>
        <v>海淀区  </v>
      </c>
      <c r="E222" s="5" t="s">
        <v>22344</v>
      </c>
      <c r="F222" s="5" t="s">
        <v>29</v>
      </c>
      <c r="G222" s="7">
        <v>6</v>
      </c>
      <c r="H222" s="7">
        <v>8</v>
      </c>
      <c r="I222" s="5" t="s">
        <v>672</v>
      </c>
      <c r="J222" s="5" t="s">
        <v>125</v>
      </c>
      <c r="K222" s="5" t="s">
        <v>48</v>
      </c>
      <c r="L222" s="5" t="s">
        <v>7920</v>
      </c>
      <c r="M222" s="5" t="s">
        <v>23874</v>
      </c>
      <c r="N222" s="5" t="s">
        <v>53</v>
      </c>
      <c r="O222" s="5" t="s">
        <v>55</v>
      </c>
      <c r="P222" s="5" t="b">
        <f t="shared" ca="1" si="36"/>
        <v>0</v>
      </c>
      <c r="Q222" s="5" t="b">
        <f t="shared" ca="1" si="3"/>
        <v>1</v>
      </c>
      <c r="R222" s="5"/>
      <c r="S222" s="5"/>
      <c r="T222" s="5"/>
      <c r="U222" s="5"/>
      <c r="V222" s="5"/>
      <c r="W222" s="5"/>
      <c r="X222" s="5"/>
      <c r="Y222" s="5"/>
      <c r="Z222" s="5"/>
      <c r="AA222" s="5"/>
      <c r="AB222" s="5"/>
      <c r="AC222" s="5"/>
      <c r="AD222" s="5"/>
      <c r="AE222" s="5"/>
      <c r="AF222" s="5"/>
    </row>
    <row r="223" spans="1:32" ht="21" customHeight="1">
      <c r="A223" s="5" t="s">
        <v>7132</v>
      </c>
      <c r="B223" s="5" t="s">
        <v>23876</v>
      </c>
      <c r="C223" s="5" t="str">
        <f t="shared" ca="1" si="0"/>
        <v>上海</v>
      </c>
      <c r="D223" s="5" t="str">
        <f t="shared" ca="1" si="35"/>
        <v>海淀区  </v>
      </c>
      <c r="E223" s="5" t="s">
        <v>22482</v>
      </c>
      <c r="F223" s="5" t="s">
        <v>45</v>
      </c>
      <c r="G223" s="7">
        <v>6</v>
      </c>
      <c r="H223" s="7">
        <v>8</v>
      </c>
      <c r="I223" s="5" t="s">
        <v>672</v>
      </c>
      <c r="J223" s="5" t="s">
        <v>125</v>
      </c>
      <c r="K223" s="5" t="s">
        <v>6265</v>
      </c>
      <c r="L223" s="5" t="s">
        <v>754</v>
      </c>
      <c r="M223" s="5" t="s">
        <v>23878</v>
      </c>
      <c r="N223" s="5" t="s">
        <v>100</v>
      </c>
      <c r="O223" s="5" t="s">
        <v>55</v>
      </c>
      <c r="P223" s="5" t="b">
        <f t="shared" ca="1" si="36"/>
        <v>0</v>
      </c>
      <c r="Q223" s="5" t="b">
        <f t="shared" ca="1" si="3"/>
        <v>1</v>
      </c>
      <c r="R223" s="5"/>
      <c r="S223" s="5"/>
      <c r="T223" s="5"/>
      <c r="U223" s="5"/>
      <c r="V223" s="5"/>
      <c r="W223" s="5"/>
      <c r="X223" s="5"/>
      <c r="Y223" s="5"/>
      <c r="Z223" s="5"/>
      <c r="AA223" s="5"/>
      <c r="AB223" s="5"/>
      <c r="AC223" s="5"/>
      <c r="AD223" s="5"/>
      <c r="AE223" s="5"/>
      <c r="AF223" s="5"/>
    </row>
    <row r="224" spans="1:32" ht="21" customHeight="1">
      <c r="A224" s="5" t="s">
        <v>23879</v>
      </c>
      <c r="B224" s="5" t="s">
        <v>23880</v>
      </c>
      <c r="C224" s="5" t="str">
        <f t="shared" ca="1" si="0"/>
        <v>上海</v>
      </c>
      <c r="D224" s="5" t="str">
        <f t="shared" ca="1" si="35"/>
        <v>海淀区  </v>
      </c>
      <c r="E224" s="5" t="s">
        <v>22337</v>
      </c>
      <c r="F224" s="5" t="s">
        <v>95</v>
      </c>
      <c r="G224" s="7">
        <v>6</v>
      </c>
      <c r="H224" s="7">
        <v>8</v>
      </c>
      <c r="I224" s="5" t="s">
        <v>672</v>
      </c>
      <c r="J224" s="5" t="s">
        <v>31</v>
      </c>
      <c r="K224" s="5" t="s">
        <v>7293</v>
      </c>
      <c r="L224" s="5" t="s">
        <v>23882</v>
      </c>
      <c r="M224" s="5" t="s">
        <v>23883</v>
      </c>
      <c r="N224" s="5" t="s">
        <v>53</v>
      </c>
      <c r="O224" s="5" t="s">
        <v>55</v>
      </c>
      <c r="P224" s="5" t="b">
        <f t="shared" ca="1" si="36"/>
        <v>0</v>
      </c>
      <c r="Q224" s="5" t="b">
        <f t="shared" ca="1" si="3"/>
        <v>1</v>
      </c>
      <c r="R224" s="5"/>
      <c r="S224" s="5"/>
      <c r="T224" s="5"/>
      <c r="U224" s="5"/>
      <c r="V224" s="5"/>
      <c r="W224" s="5"/>
      <c r="X224" s="5"/>
      <c r="Y224" s="5"/>
      <c r="Z224" s="5"/>
      <c r="AA224" s="5"/>
      <c r="AB224" s="5"/>
      <c r="AC224" s="5"/>
      <c r="AD224" s="5"/>
      <c r="AE224" s="5"/>
      <c r="AF224" s="5"/>
    </row>
    <row r="225" spans="1:32" ht="21" customHeight="1">
      <c r="A225" s="5" t="s">
        <v>7132</v>
      </c>
      <c r="B225" s="5" t="s">
        <v>23884</v>
      </c>
      <c r="C225" s="5" t="str">
        <f t="shared" ca="1" si="0"/>
        <v>上海</v>
      </c>
      <c r="D225" s="9" t="s">
        <v>47</v>
      </c>
      <c r="E225" s="5" t="s">
        <v>22413</v>
      </c>
      <c r="F225" s="5" t="s">
        <v>29</v>
      </c>
      <c r="G225" s="7">
        <v>6</v>
      </c>
      <c r="H225" s="7">
        <v>8</v>
      </c>
      <c r="I225" s="5" t="s">
        <v>672</v>
      </c>
      <c r="J225" s="5" t="s">
        <v>31</v>
      </c>
      <c r="K225" s="5" t="s">
        <v>76</v>
      </c>
      <c r="L225" s="5" t="s">
        <v>23886</v>
      </c>
      <c r="M225" s="5" t="s">
        <v>23887</v>
      </c>
      <c r="N225" s="5" t="s">
        <v>100</v>
      </c>
      <c r="O225" s="5" t="s">
        <v>55</v>
      </c>
      <c r="P225" s="5" t="b">
        <f t="shared" ca="1" si="36"/>
        <v>0</v>
      </c>
      <c r="Q225" s="5" t="b">
        <f t="shared" ca="1" si="3"/>
        <v>1</v>
      </c>
      <c r="R225" s="5"/>
      <c r="S225" s="5"/>
      <c r="T225" s="5"/>
      <c r="U225" s="5"/>
      <c r="V225" s="5"/>
      <c r="W225" s="5"/>
      <c r="X225" s="5"/>
      <c r="Y225" s="5"/>
      <c r="Z225" s="5"/>
      <c r="AA225" s="5"/>
      <c r="AB225" s="5"/>
      <c r="AC225" s="5"/>
      <c r="AD225" s="5"/>
      <c r="AE225" s="5"/>
      <c r="AF225" s="5"/>
    </row>
    <row r="226" spans="1:32" ht="21" customHeight="1">
      <c r="A226" s="5" t="s">
        <v>7132</v>
      </c>
      <c r="B226" s="5" t="s">
        <v>23889</v>
      </c>
      <c r="C226" s="5" t="str">
        <f t="shared" ca="1" si="0"/>
        <v>上海</v>
      </c>
      <c r="D226" s="5" t="str">
        <f ca="1">IFERROR(__xludf.DUMMYFUNCTION("REGEXEXTRACT(E226,""-(\S+)"")"),"番禺区  ")</f>
        <v>番禺区  </v>
      </c>
      <c r="E226" s="5" t="s">
        <v>22510</v>
      </c>
      <c r="F226" s="5" t="s">
        <v>29</v>
      </c>
      <c r="G226" s="7">
        <v>6</v>
      </c>
      <c r="H226" s="7">
        <v>12</v>
      </c>
      <c r="I226" s="5" t="s">
        <v>538</v>
      </c>
      <c r="J226" s="5" t="s">
        <v>31</v>
      </c>
      <c r="K226" s="5" t="s">
        <v>1505</v>
      </c>
      <c r="L226" s="5" t="s">
        <v>23893</v>
      </c>
      <c r="M226" s="5" t="s">
        <v>23894</v>
      </c>
      <c r="N226" s="5" t="s">
        <v>53</v>
      </c>
      <c r="O226" s="5" t="s">
        <v>55</v>
      </c>
      <c r="P226" s="5" t="b">
        <f t="shared" ca="1" si="36"/>
        <v>0</v>
      </c>
      <c r="Q226" s="5" t="b">
        <f t="shared" ca="1" si="3"/>
        <v>1</v>
      </c>
      <c r="R226" s="5"/>
      <c r="S226" s="5"/>
      <c r="T226" s="5"/>
      <c r="U226" s="5"/>
      <c r="V226" s="5"/>
      <c r="W226" s="5"/>
      <c r="X226" s="5"/>
      <c r="Y226" s="5"/>
      <c r="Z226" s="5"/>
      <c r="AA226" s="5"/>
      <c r="AB226" s="5"/>
      <c r="AC226" s="5"/>
      <c r="AD226" s="5"/>
      <c r="AE226" s="5"/>
      <c r="AF226" s="5"/>
    </row>
    <row r="227" spans="1:32" ht="21" customHeight="1">
      <c r="A227" s="5" t="s">
        <v>7132</v>
      </c>
      <c r="B227" s="5" t="s">
        <v>23897</v>
      </c>
      <c r="C227" s="5" t="str">
        <f t="shared" ca="1" si="0"/>
        <v>上海</v>
      </c>
      <c r="D227" s="9" t="s">
        <v>47</v>
      </c>
      <c r="E227" s="5" t="s">
        <v>22413</v>
      </c>
      <c r="F227" s="5" t="s">
        <v>45</v>
      </c>
      <c r="G227" s="7">
        <v>6</v>
      </c>
      <c r="H227" s="7">
        <v>8</v>
      </c>
      <c r="I227" s="5" t="s">
        <v>672</v>
      </c>
      <c r="J227" s="7" t="s">
        <v>24</v>
      </c>
      <c r="K227" s="5" t="s">
        <v>106</v>
      </c>
      <c r="L227" s="9" t="s">
        <v>47</v>
      </c>
      <c r="M227" s="5" t="s">
        <v>23901</v>
      </c>
      <c r="N227" s="5" t="s">
        <v>37</v>
      </c>
      <c r="O227" s="5" t="s">
        <v>55</v>
      </c>
      <c r="P227" s="5" t="b">
        <f t="shared" ca="1" si="36"/>
        <v>0</v>
      </c>
      <c r="Q227" s="5" t="b">
        <f t="shared" ca="1" si="3"/>
        <v>1</v>
      </c>
      <c r="R227" s="5"/>
      <c r="S227" s="5"/>
      <c r="T227" s="5"/>
      <c r="U227" s="5"/>
      <c r="V227" s="5"/>
      <c r="W227" s="5"/>
      <c r="X227" s="5"/>
      <c r="Y227" s="5"/>
      <c r="Z227" s="5"/>
      <c r="AA227" s="5"/>
      <c r="AB227" s="5"/>
      <c r="AC227" s="5"/>
      <c r="AD227" s="5"/>
      <c r="AE227" s="5"/>
      <c r="AF227" s="5"/>
    </row>
    <row r="228" spans="1:32" ht="21" customHeight="1">
      <c r="A228" s="5" t="s">
        <v>7132</v>
      </c>
      <c r="B228" s="5" t="s">
        <v>23903</v>
      </c>
      <c r="C228" s="5" t="str">
        <f t="shared" ca="1" si="0"/>
        <v>上海</v>
      </c>
      <c r="D228" s="5" t="str">
        <f t="shared" ref="D228:D229" ca="1" si="37">IFERROR(__xludf.DUMMYFUNCTION("REGEXEXTRACT(E228,""-(\S+)"")"),"越秀区  ")</f>
        <v>越秀区  </v>
      </c>
      <c r="E228" s="5" t="s">
        <v>22482</v>
      </c>
      <c r="F228" s="5" t="s">
        <v>45</v>
      </c>
      <c r="G228" s="7">
        <v>6</v>
      </c>
      <c r="H228" s="7">
        <v>10</v>
      </c>
      <c r="I228" s="5" t="s">
        <v>548</v>
      </c>
      <c r="J228" s="5" t="s">
        <v>125</v>
      </c>
      <c r="K228" s="5" t="s">
        <v>499</v>
      </c>
      <c r="L228" s="5" t="s">
        <v>8116</v>
      </c>
      <c r="M228" s="5" t="s">
        <v>23905</v>
      </c>
      <c r="N228" s="5" t="s">
        <v>53</v>
      </c>
      <c r="O228" s="5" t="s">
        <v>55</v>
      </c>
      <c r="P228" s="5" t="b">
        <f t="shared" ca="1" si="36"/>
        <v>0</v>
      </c>
      <c r="Q228" s="5" t="b">
        <f t="shared" ca="1" si="3"/>
        <v>1</v>
      </c>
      <c r="R228" s="5"/>
      <c r="S228" s="5"/>
      <c r="T228" s="5"/>
      <c r="U228" s="5"/>
      <c r="V228" s="5"/>
      <c r="W228" s="5"/>
      <c r="X228" s="5"/>
      <c r="Y228" s="5"/>
      <c r="Z228" s="5"/>
      <c r="AA228" s="5"/>
      <c r="AB228" s="5"/>
      <c r="AC228" s="5"/>
      <c r="AD228" s="5"/>
      <c r="AE228" s="5"/>
      <c r="AF228" s="5"/>
    </row>
    <row r="229" spans="1:32" ht="21" customHeight="1">
      <c r="A229" s="14" t="s">
        <v>10813</v>
      </c>
      <c r="B229" s="14" t="s">
        <v>10814</v>
      </c>
      <c r="C229" s="14" t="str">
        <f t="shared" ca="1" si="0"/>
        <v>上海</v>
      </c>
      <c r="D229" s="14" t="str">
        <f t="shared" ca="1" si="37"/>
        <v>越秀区  </v>
      </c>
      <c r="E229" s="14" t="s">
        <v>22337</v>
      </c>
      <c r="F229" s="14" t="s">
        <v>45</v>
      </c>
      <c r="G229" s="15">
        <v>6</v>
      </c>
      <c r="H229" s="15">
        <v>8</v>
      </c>
      <c r="I229" s="14" t="s">
        <v>672</v>
      </c>
      <c r="J229" s="15" t="s">
        <v>24</v>
      </c>
      <c r="K229" s="14" t="s">
        <v>2924</v>
      </c>
      <c r="L229" s="14" t="s">
        <v>10816</v>
      </c>
      <c r="M229" s="16" t="s">
        <v>47</v>
      </c>
      <c r="N229" s="14" t="s">
        <v>53</v>
      </c>
      <c r="O229" s="14" t="s">
        <v>55</v>
      </c>
      <c r="P229" s="14" t="b">
        <f ca="1">IFERROR(__xludf.DUMMYFUNCTION("REGEXMATCH(A229,""前端|设计|(?i)html|(?i)css|网页"")"),FALSE)</f>
        <v>0</v>
      </c>
      <c r="Q229" s="14" t="b">
        <f t="shared" ca="1" si="3"/>
        <v>1</v>
      </c>
      <c r="R229" s="5"/>
      <c r="S229" s="5"/>
      <c r="T229" s="5"/>
      <c r="U229" s="5"/>
      <c r="V229" s="5"/>
      <c r="W229" s="5"/>
      <c r="X229" s="5"/>
      <c r="Y229" s="5"/>
      <c r="Z229" s="5"/>
      <c r="AA229" s="5"/>
      <c r="AB229" s="5"/>
      <c r="AC229" s="5"/>
      <c r="AD229" s="5"/>
      <c r="AE229" s="5"/>
      <c r="AF229" s="5"/>
    </row>
    <row r="230" spans="1:32" ht="21" customHeight="1">
      <c r="A230" s="5" t="s">
        <v>2929</v>
      </c>
      <c r="B230" s="5" t="s">
        <v>2931</v>
      </c>
      <c r="C230" s="5" t="str">
        <f t="shared" ca="1" si="0"/>
        <v>上海</v>
      </c>
      <c r="D230" s="9" t="s">
        <v>47</v>
      </c>
      <c r="E230" s="5" t="s">
        <v>22413</v>
      </c>
      <c r="F230" s="5" t="s">
        <v>29</v>
      </c>
      <c r="G230" s="7">
        <v>6</v>
      </c>
      <c r="H230" s="7">
        <v>10</v>
      </c>
      <c r="I230" s="5" t="s">
        <v>548</v>
      </c>
      <c r="J230" s="5" t="s">
        <v>125</v>
      </c>
      <c r="K230" s="5" t="s">
        <v>576</v>
      </c>
      <c r="L230" s="5" t="s">
        <v>2935</v>
      </c>
      <c r="M230" s="5" t="s">
        <v>2936</v>
      </c>
      <c r="N230" s="5" t="s">
        <v>100</v>
      </c>
      <c r="O230" s="5" t="s">
        <v>55</v>
      </c>
      <c r="P230" s="5" t="b">
        <f t="shared" ref="P230:P256" ca="1" si="38">IFERROR(__xludf.DUMMYFUNCTION("REGEXMATCH(A230,""前端|设计|(?i)html|(?i)css"")"),TRUE)</f>
        <v>1</v>
      </c>
      <c r="Q230" s="5" t="b">
        <f t="shared" ca="1" si="3"/>
        <v>1</v>
      </c>
      <c r="R230" s="5"/>
      <c r="S230" s="5"/>
      <c r="T230" s="5"/>
      <c r="U230" s="5"/>
      <c r="V230" s="5"/>
      <c r="W230" s="5"/>
      <c r="X230" s="5"/>
      <c r="Y230" s="5"/>
      <c r="Z230" s="5"/>
      <c r="AA230" s="5"/>
      <c r="AB230" s="5"/>
      <c r="AC230" s="5"/>
      <c r="AD230" s="5"/>
      <c r="AE230" s="5"/>
      <c r="AF230" s="5"/>
    </row>
    <row r="231" spans="1:32" ht="21" customHeight="1">
      <c r="A231" s="5" t="s">
        <v>7132</v>
      </c>
      <c r="B231" s="5" t="s">
        <v>23914</v>
      </c>
      <c r="C231" s="5" t="str">
        <f t="shared" ca="1" si="0"/>
        <v>上海</v>
      </c>
      <c r="D231" s="5" t="str">
        <f ca="1">IFERROR(__xludf.DUMMYFUNCTION("REGEXEXTRACT(E231,""-(\S+)"")"),"天河区  ")</f>
        <v>天河区  </v>
      </c>
      <c r="E231" s="5" t="s">
        <v>22344</v>
      </c>
      <c r="F231" s="5" t="s">
        <v>29</v>
      </c>
      <c r="G231" s="7">
        <v>6</v>
      </c>
      <c r="H231" s="7">
        <v>8</v>
      </c>
      <c r="I231" s="5" t="s">
        <v>672</v>
      </c>
      <c r="J231" s="5" t="s">
        <v>125</v>
      </c>
      <c r="K231" s="5" t="s">
        <v>1026</v>
      </c>
      <c r="L231" s="9" t="s">
        <v>47</v>
      </c>
      <c r="M231" s="5" t="s">
        <v>23917</v>
      </c>
      <c r="N231" s="5" t="s">
        <v>100</v>
      </c>
      <c r="O231" s="5" t="s">
        <v>405</v>
      </c>
      <c r="P231" s="5" t="b">
        <f t="shared" ca="1" si="38"/>
        <v>1</v>
      </c>
      <c r="Q231" s="5" t="b">
        <f t="shared" ca="1" si="3"/>
        <v>1</v>
      </c>
      <c r="R231" s="5"/>
      <c r="S231" s="5"/>
      <c r="T231" s="5"/>
      <c r="U231" s="5"/>
      <c r="V231" s="5"/>
      <c r="W231" s="5"/>
      <c r="X231" s="5"/>
      <c r="Y231" s="5"/>
      <c r="Z231" s="5"/>
      <c r="AA231" s="5"/>
      <c r="AB231" s="5"/>
      <c r="AC231" s="5"/>
      <c r="AD231" s="5"/>
      <c r="AE231" s="5"/>
      <c r="AF231" s="5"/>
    </row>
    <row r="232" spans="1:32" ht="21" customHeight="1">
      <c r="A232" s="5" t="s">
        <v>3004</v>
      </c>
      <c r="B232" s="5" t="s">
        <v>3005</v>
      </c>
      <c r="C232" s="5" t="str">
        <f t="shared" ca="1" si="0"/>
        <v>上海</v>
      </c>
      <c r="D232" s="9" t="s">
        <v>47</v>
      </c>
      <c r="E232" s="5" t="s">
        <v>22413</v>
      </c>
      <c r="F232" s="5" t="s">
        <v>29</v>
      </c>
      <c r="G232" s="7">
        <v>6</v>
      </c>
      <c r="H232" s="7">
        <v>10</v>
      </c>
      <c r="I232" s="5" t="s">
        <v>548</v>
      </c>
      <c r="J232" s="5" t="s">
        <v>125</v>
      </c>
      <c r="K232" s="5" t="s">
        <v>32</v>
      </c>
      <c r="L232" s="5" t="s">
        <v>3010</v>
      </c>
      <c r="M232" s="5" t="s">
        <v>3011</v>
      </c>
      <c r="N232" s="5" t="s">
        <v>42</v>
      </c>
      <c r="O232" s="5" t="s">
        <v>44</v>
      </c>
      <c r="P232" s="5" t="b">
        <f t="shared" ca="1" si="38"/>
        <v>1</v>
      </c>
      <c r="Q232" s="5" t="b">
        <f t="shared" ca="1" si="3"/>
        <v>1</v>
      </c>
      <c r="R232" s="5"/>
      <c r="S232" s="5"/>
      <c r="T232" s="5"/>
      <c r="U232" s="5"/>
      <c r="V232" s="5"/>
      <c r="W232" s="5"/>
      <c r="X232" s="5"/>
      <c r="Y232" s="5"/>
      <c r="Z232" s="5"/>
      <c r="AA232" s="5"/>
      <c r="AB232" s="5"/>
      <c r="AC232" s="5"/>
      <c r="AD232" s="5"/>
      <c r="AE232" s="5"/>
      <c r="AF232" s="5"/>
    </row>
    <row r="233" spans="1:32" ht="21" customHeight="1">
      <c r="A233" s="5" t="s">
        <v>23919</v>
      </c>
      <c r="B233" s="5" t="s">
        <v>23920</v>
      </c>
      <c r="C233" s="5" t="str">
        <f t="shared" ca="1" si="0"/>
        <v>上海</v>
      </c>
      <c r="D233" s="5" t="str">
        <f t="shared" ref="D233:D246" ca="1" si="39">IFERROR(__xludf.DUMMYFUNCTION("REGEXEXTRACT(E233,""-(\S+)"")"),"海珠区  ")</f>
        <v>海珠区  </v>
      </c>
      <c r="E233" s="5" t="s">
        <v>22337</v>
      </c>
      <c r="F233" s="5" t="s">
        <v>29</v>
      </c>
      <c r="G233" s="7">
        <v>6</v>
      </c>
      <c r="H233" s="7">
        <v>7</v>
      </c>
      <c r="I233" s="5" t="s">
        <v>5590</v>
      </c>
      <c r="J233" s="7" t="s">
        <v>24</v>
      </c>
      <c r="K233" s="5" t="s">
        <v>2745</v>
      </c>
      <c r="L233" s="9" t="s">
        <v>47</v>
      </c>
      <c r="M233" s="9" t="s">
        <v>47</v>
      </c>
      <c r="N233" s="5" t="s">
        <v>42</v>
      </c>
      <c r="O233" s="5" t="s">
        <v>89</v>
      </c>
      <c r="P233" s="5" t="b">
        <f t="shared" ca="1" si="38"/>
        <v>1</v>
      </c>
      <c r="Q233" s="5" t="b">
        <f t="shared" ca="1" si="3"/>
        <v>1</v>
      </c>
      <c r="R233" s="5"/>
      <c r="S233" s="5"/>
      <c r="T233" s="5"/>
      <c r="U233" s="5"/>
      <c r="V233" s="5"/>
      <c r="W233" s="5"/>
      <c r="X233" s="5"/>
      <c r="Y233" s="5"/>
      <c r="Z233" s="5"/>
      <c r="AA233" s="5"/>
      <c r="AB233" s="5"/>
      <c r="AC233" s="5"/>
      <c r="AD233" s="5"/>
      <c r="AE233" s="5"/>
      <c r="AF233" s="5"/>
    </row>
    <row r="234" spans="1:32" ht="21" customHeight="1">
      <c r="A234" s="5" t="s">
        <v>396</v>
      </c>
      <c r="B234" s="5" t="s">
        <v>4720</v>
      </c>
      <c r="C234" s="5" t="str">
        <f t="shared" ca="1" si="0"/>
        <v>上海</v>
      </c>
      <c r="D234" s="5" t="str">
        <f t="shared" ca="1" si="39"/>
        <v>海珠区  </v>
      </c>
      <c r="E234" s="5" t="s">
        <v>22344</v>
      </c>
      <c r="F234" s="5" t="s">
        <v>29</v>
      </c>
      <c r="G234" s="7">
        <v>6</v>
      </c>
      <c r="H234" s="7">
        <v>8</v>
      </c>
      <c r="I234" s="5" t="s">
        <v>672</v>
      </c>
      <c r="J234" s="5" t="s">
        <v>108</v>
      </c>
      <c r="K234" s="5" t="s">
        <v>57</v>
      </c>
      <c r="L234" s="5" t="s">
        <v>871</v>
      </c>
      <c r="M234" s="5" t="s">
        <v>4726</v>
      </c>
      <c r="N234" s="5" t="s">
        <v>100</v>
      </c>
      <c r="O234" s="5" t="s">
        <v>55</v>
      </c>
      <c r="P234" s="5" t="b">
        <f t="shared" ca="1" si="38"/>
        <v>1</v>
      </c>
      <c r="Q234" s="5" t="b">
        <f t="shared" ca="1" si="3"/>
        <v>1</v>
      </c>
      <c r="R234" s="5"/>
      <c r="S234" s="5"/>
      <c r="T234" s="5"/>
      <c r="U234" s="5"/>
      <c r="V234" s="5"/>
      <c r="W234" s="5"/>
      <c r="X234" s="5"/>
      <c r="Y234" s="5"/>
      <c r="Z234" s="5"/>
      <c r="AA234" s="5"/>
      <c r="AB234" s="5"/>
      <c r="AC234" s="5"/>
      <c r="AD234" s="5"/>
      <c r="AE234" s="5"/>
      <c r="AF234" s="5"/>
    </row>
    <row r="235" spans="1:32" ht="21" customHeight="1">
      <c r="A235" s="5" t="s">
        <v>396</v>
      </c>
      <c r="B235" s="5" t="s">
        <v>2970</v>
      </c>
      <c r="C235" s="5" t="str">
        <f t="shared" ca="1" si="0"/>
        <v>上海</v>
      </c>
      <c r="D235" s="5" t="str">
        <f t="shared" ca="1" si="39"/>
        <v>海珠区  </v>
      </c>
      <c r="E235" s="5" t="s">
        <v>23219</v>
      </c>
      <c r="F235" s="5" t="s">
        <v>29</v>
      </c>
      <c r="G235" s="7">
        <v>6</v>
      </c>
      <c r="H235" s="7">
        <v>10</v>
      </c>
      <c r="I235" s="5" t="s">
        <v>548</v>
      </c>
      <c r="J235" s="5" t="s">
        <v>31</v>
      </c>
      <c r="K235" s="5" t="s">
        <v>2975</v>
      </c>
      <c r="L235" s="5" t="s">
        <v>2976</v>
      </c>
      <c r="M235" s="5" t="s">
        <v>2977</v>
      </c>
      <c r="N235" s="5" t="s">
        <v>37</v>
      </c>
      <c r="O235" s="5" t="s">
        <v>237</v>
      </c>
      <c r="P235" s="5" t="b">
        <f t="shared" ca="1" si="38"/>
        <v>1</v>
      </c>
      <c r="Q235" s="5" t="b">
        <f t="shared" ca="1" si="3"/>
        <v>1</v>
      </c>
      <c r="R235" s="5"/>
      <c r="S235" s="5"/>
      <c r="T235" s="5"/>
      <c r="U235" s="5"/>
      <c r="V235" s="5"/>
      <c r="W235" s="5"/>
      <c r="X235" s="5"/>
      <c r="Y235" s="5"/>
      <c r="Z235" s="5"/>
      <c r="AA235" s="5"/>
      <c r="AB235" s="5"/>
      <c r="AC235" s="5"/>
      <c r="AD235" s="5"/>
      <c r="AE235" s="5"/>
      <c r="AF235" s="5"/>
    </row>
    <row r="236" spans="1:32" ht="21" customHeight="1">
      <c r="A236" s="5" t="s">
        <v>396</v>
      </c>
      <c r="B236" s="5" t="s">
        <v>11554</v>
      </c>
      <c r="C236" s="5" t="str">
        <f t="shared" ca="1" si="0"/>
        <v>上海</v>
      </c>
      <c r="D236" s="5" t="str">
        <f t="shared" ca="1" si="39"/>
        <v>海珠区  </v>
      </c>
      <c r="E236" s="5" t="s">
        <v>22830</v>
      </c>
      <c r="F236" s="5" t="s">
        <v>45</v>
      </c>
      <c r="G236" s="7">
        <v>6</v>
      </c>
      <c r="H236" s="7">
        <v>10</v>
      </c>
      <c r="I236" s="5" t="s">
        <v>548</v>
      </c>
      <c r="J236" s="5" t="s">
        <v>31</v>
      </c>
      <c r="K236" s="5" t="s">
        <v>11555</v>
      </c>
      <c r="L236" s="5" t="s">
        <v>11556</v>
      </c>
      <c r="M236" s="5" t="s">
        <v>23935</v>
      </c>
      <c r="N236" s="5" t="s">
        <v>37</v>
      </c>
      <c r="O236" s="5" t="s">
        <v>55</v>
      </c>
      <c r="P236" s="5" t="b">
        <f t="shared" ca="1" si="38"/>
        <v>1</v>
      </c>
      <c r="Q236" s="5" t="b">
        <f t="shared" ca="1" si="3"/>
        <v>1</v>
      </c>
      <c r="R236" s="5"/>
      <c r="S236" s="5"/>
      <c r="T236" s="5"/>
      <c r="U236" s="5"/>
      <c r="V236" s="5"/>
      <c r="W236" s="5"/>
      <c r="X236" s="5"/>
      <c r="Y236" s="5"/>
      <c r="Z236" s="5"/>
      <c r="AA236" s="5"/>
      <c r="AB236" s="5"/>
      <c r="AC236" s="5"/>
      <c r="AD236" s="5"/>
      <c r="AE236" s="5"/>
      <c r="AF236" s="5"/>
    </row>
    <row r="237" spans="1:32" ht="21" customHeight="1">
      <c r="A237" s="5" t="s">
        <v>765</v>
      </c>
      <c r="B237" s="5" t="s">
        <v>23936</v>
      </c>
      <c r="C237" s="5" t="str">
        <f t="shared" ca="1" si="0"/>
        <v>上海</v>
      </c>
      <c r="D237" s="5" t="str">
        <f t="shared" ca="1" si="39"/>
        <v>海珠区  </v>
      </c>
      <c r="E237" s="5" t="s">
        <v>22354</v>
      </c>
      <c r="F237" s="5" t="s">
        <v>45</v>
      </c>
      <c r="G237" s="7">
        <v>6</v>
      </c>
      <c r="H237" s="7">
        <v>8</v>
      </c>
      <c r="I237" s="5" t="s">
        <v>672</v>
      </c>
      <c r="J237" s="5" t="s">
        <v>31</v>
      </c>
      <c r="K237" s="5" t="s">
        <v>883</v>
      </c>
      <c r="L237" s="5" t="s">
        <v>23937</v>
      </c>
      <c r="M237" s="5" t="s">
        <v>23938</v>
      </c>
      <c r="N237" s="5" t="s">
        <v>53</v>
      </c>
      <c r="O237" s="5" t="s">
        <v>55</v>
      </c>
      <c r="P237" s="5" t="b">
        <f t="shared" ca="1" si="38"/>
        <v>1</v>
      </c>
      <c r="Q237" s="5" t="b">
        <f t="shared" ca="1" si="3"/>
        <v>1</v>
      </c>
      <c r="R237" s="5"/>
      <c r="S237" s="5"/>
      <c r="T237" s="5"/>
      <c r="U237" s="5"/>
      <c r="V237" s="5"/>
      <c r="W237" s="5"/>
      <c r="X237" s="5"/>
      <c r="Y237" s="5"/>
      <c r="Z237" s="5"/>
      <c r="AA237" s="5"/>
      <c r="AB237" s="5"/>
      <c r="AC237" s="5"/>
      <c r="AD237" s="5"/>
      <c r="AE237" s="5"/>
      <c r="AF237" s="5"/>
    </row>
    <row r="238" spans="1:32" ht="21" customHeight="1">
      <c r="A238" s="5" t="s">
        <v>784</v>
      </c>
      <c r="B238" s="5" t="s">
        <v>3053</v>
      </c>
      <c r="C238" s="5" t="str">
        <f t="shared" ca="1" si="0"/>
        <v>上海</v>
      </c>
      <c r="D238" s="5" t="str">
        <f t="shared" ca="1" si="39"/>
        <v>海珠区  </v>
      </c>
      <c r="E238" s="5" t="s">
        <v>22466</v>
      </c>
      <c r="F238" s="5" t="s">
        <v>29</v>
      </c>
      <c r="G238" s="7">
        <v>6</v>
      </c>
      <c r="H238" s="7">
        <v>10</v>
      </c>
      <c r="I238" s="5" t="s">
        <v>548</v>
      </c>
      <c r="J238" s="5" t="s">
        <v>31</v>
      </c>
      <c r="K238" s="5" t="s">
        <v>1145</v>
      </c>
      <c r="L238" s="5" t="s">
        <v>3057</v>
      </c>
      <c r="M238" s="5" t="s">
        <v>3059</v>
      </c>
      <c r="N238" s="5" t="s">
        <v>53</v>
      </c>
      <c r="O238" s="5" t="s">
        <v>55</v>
      </c>
      <c r="P238" s="5" t="b">
        <f t="shared" ca="1" si="38"/>
        <v>1</v>
      </c>
      <c r="Q238" s="5" t="b">
        <f t="shared" ca="1" si="3"/>
        <v>1</v>
      </c>
      <c r="R238" s="5"/>
      <c r="S238" s="5"/>
      <c r="T238" s="5"/>
      <c r="U238" s="5"/>
      <c r="V238" s="5"/>
      <c r="W238" s="5"/>
      <c r="X238" s="5"/>
      <c r="Y238" s="5"/>
      <c r="Z238" s="5"/>
      <c r="AA238" s="5"/>
      <c r="AB238" s="5"/>
      <c r="AC238" s="5"/>
      <c r="AD238" s="5"/>
      <c r="AE238" s="5"/>
      <c r="AF238" s="5"/>
    </row>
    <row r="239" spans="1:32" ht="21" customHeight="1">
      <c r="A239" s="5" t="s">
        <v>3974</v>
      </c>
      <c r="B239" s="5" t="s">
        <v>5372</v>
      </c>
      <c r="C239" s="5" t="str">
        <f t="shared" ca="1" si="0"/>
        <v>上海</v>
      </c>
      <c r="D239" s="5" t="str">
        <f t="shared" ca="1" si="39"/>
        <v>海珠区  </v>
      </c>
      <c r="E239" s="5" t="s">
        <v>22344</v>
      </c>
      <c r="F239" s="5" t="s">
        <v>45</v>
      </c>
      <c r="G239" s="7">
        <v>6</v>
      </c>
      <c r="H239" s="7">
        <v>12</v>
      </c>
      <c r="I239" s="5" t="s">
        <v>538</v>
      </c>
      <c r="J239" s="7" t="s">
        <v>24</v>
      </c>
      <c r="K239" s="5" t="s">
        <v>48</v>
      </c>
      <c r="L239" s="5" t="s">
        <v>9406</v>
      </c>
      <c r="M239" s="5" t="s">
        <v>9408</v>
      </c>
      <c r="N239" s="5" t="s">
        <v>53</v>
      </c>
      <c r="O239" s="5" t="s">
        <v>55</v>
      </c>
      <c r="P239" s="5" t="b">
        <f t="shared" ca="1" si="38"/>
        <v>1</v>
      </c>
      <c r="Q239" s="5" t="b">
        <f t="shared" ca="1" si="3"/>
        <v>1</v>
      </c>
      <c r="R239" s="5"/>
      <c r="S239" s="5"/>
      <c r="T239" s="5"/>
      <c r="U239" s="5"/>
      <c r="V239" s="5"/>
      <c r="W239" s="5"/>
      <c r="X239" s="5"/>
      <c r="Y239" s="5"/>
      <c r="Z239" s="5"/>
      <c r="AA239" s="5"/>
      <c r="AB239" s="5"/>
      <c r="AC239" s="5"/>
      <c r="AD239" s="5"/>
      <c r="AE239" s="5"/>
      <c r="AF239" s="5"/>
    </row>
    <row r="240" spans="1:32" ht="21" customHeight="1">
      <c r="A240" s="5" t="s">
        <v>4901</v>
      </c>
      <c r="B240" s="5" t="s">
        <v>4902</v>
      </c>
      <c r="C240" s="5" t="str">
        <f t="shared" ca="1" si="0"/>
        <v>上海</v>
      </c>
      <c r="D240" s="5" t="str">
        <f t="shared" ca="1" si="39"/>
        <v>海珠区  </v>
      </c>
      <c r="E240" s="5" t="s">
        <v>22344</v>
      </c>
      <c r="F240" s="5" t="s">
        <v>29</v>
      </c>
      <c r="G240" s="7">
        <v>6</v>
      </c>
      <c r="H240" s="7">
        <v>9</v>
      </c>
      <c r="I240" s="5" t="s">
        <v>3743</v>
      </c>
      <c r="J240" s="5" t="s">
        <v>108</v>
      </c>
      <c r="K240" s="5" t="s">
        <v>76</v>
      </c>
      <c r="L240" s="5" t="s">
        <v>4904</v>
      </c>
      <c r="M240" s="5" t="s">
        <v>4907</v>
      </c>
      <c r="N240" s="5" t="s">
        <v>53</v>
      </c>
      <c r="O240" s="5" t="s">
        <v>55</v>
      </c>
      <c r="P240" s="5" t="b">
        <f t="shared" ca="1" si="38"/>
        <v>1</v>
      </c>
      <c r="Q240" s="5" t="b">
        <f t="shared" ca="1" si="3"/>
        <v>1</v>
      </c>
      <c r="R240" s="5"/>
      <c r="S240" s="5"/>
      <c r="T240" s="5"/>
      <c r="U240" s="5"/>
      <c r="V240" s="5"/>
      <c r="W240" s="5"/>
      <c r="X240" s="5"/>
      <c r="Y240" s="5"/>
      <c r="Z240" s="5"/>
      <c r="AA240" s="5"/>
      <c r="AB240" s="5"/>
      <c r="AC240" s="5"/>
      <c r="AD240" s="5"/>
      <c r="AE240" s="5"/>
      <c r="AF240" s="5"/>
    </row>
    <row r="241" spans="1:32" ht="21" customHeight="1">
      <c r="A241" s="5" t="s">
        <v>4842</v>
      </c>
      <c r="B241" s="5" t="s">
        <v>4843</v>
      </c>
      <c r="C241" s="5" t="str">
        <f t="shared" ca="1" si="0"/>
        <v>上海</v>
      </c>
      <c r="D241" s="5" t="str">
        <f t="shared" ca="1" si="39"/>
        <v>海珠区  </v>
      </c>
      <c r="E241" s="5" t="s">
        <v>22510</v>
      </c>
      <c r="F241" s="5" t="s">
        <v>29</v>
      </c>
      <c r="G241" s="7">
        <v>6</v>
      </c>
      <c r="H241" s="7">
        <v>8</v>
      </c>
      <c r="I241" s="5" t="s">
        <v>672</v>
      </c>
      <c r="J241" s="5" t="s">
        <v>125</v>
      </c>
      <c r="K241" s="5" t="s">
        <v>2724</v>
      </c>
      <c r="L241" s="9" t="s">
        <v>47</v>
      </c>
      <c r="M241" s="5" t="s">
        <v>4848</v>
      </c>
      <c r="N241" s="5" t="s">
        <v>100</v>
      </c>
      <c r="O241" s="5" t="s">
        <v>55</v>
      </c>
      <c r="P241" s="5" t="b">
        <f t="shared" ca="1" si="38"/>
        <v>1</v>
      </c>
      <c r="Q241" s="5" t="b">
        <f t="shared" ca="1" si="3"/>
        <v>1</v>
      </c>
      <c r="R241" s="5"/>
      <c r="S241" s="5"/>
      <c r="T241" s="5"/>
      <c r="U241" s="5"/>
      <c r="V241" s="5"/>
      <c r="W241" s="5"/>
      <c r="X241" s="5"/>
      <c r="Y241" s="5"/>
      <c r="Z241" s="5"/>
      <c r="AA241" s="5"/>
      <c r="AB241" s="5"/>
      <c r="AC241" s="5"/>
      <c r="AD241" s="5"/>
      <c r="AE241" s="5"/>
      <c r="AF241" s="5"/>
    </row>
    <row r="242" spans="1:32" ht="21" customHeight="1">
      <c r="A242" s="5" t="s">
        <v>3121</v>
      </c>
      <c r="B242" s="5" t="s">
        <v>3122</v>
      </c>
      <c r="C242" s="5" t="str">
        <f t="shared" ca="1" si="0"/>
        <v>上海</v>
      </c>
      <c r="D242" s="5" t="str">
        <f t="shared" ca="1" si="39"/>
        <v>海珠区  </v>
      </c>
      <c r="E242" s="5" t="s">
        <v>22510</v>
      </c>
      <c r="F242" s="5" t="s">
        <v>29</v>
      </c>
      <c r="G242" s="7">
        <v>6</v>
      </c>
      <c r="H242" s="7">
        <v>10</v>
      </c>
      <c r="I242" s="5" t="s">
        <v>548</v>
      </c>
      <c r="J242" s="5" t="s">
        <v>125</v>
      </c>
      <c r="K242" s="5" t="s">
        <v>48</v>
      </c>
      <c r="L242" s="5" t="s">
        <v>3125</v>
      </c>
      <c r="M242" s="5" t="s">
        <v>3128</v>
      </c>
      <c r="N242" s="5" t="s">
        <v>53</v>
      </c>
      <c r="O242" s="5" t="s">
        <v>55</v>
      </c>
      <c r="P242" s="5" t="b">
        <f t="shared" ca="1" si="38"/>
        <v>1</v>
      </c>
      <c r="Q242" s="5" t="b">
        <f t="shared" ca="1" si="3"/>
        <v>1</v>
      </c>
      <c r="R242" s="5"/>
      <c r="S242" s="5"/>
      <c r="T242" s="5"/>
      <c r="U242" s="5"/>
      <c r="V242" s="5"/>
      <c r="W242" s="5"/>
      <c r="X242" s="5"/>
      <c r="Y242" s="5"/>
      <c r="Z242" s="5"/>
      <c r="AA242" s="5"/>
      <c r="AB242" s="5"/>
      <c r="AC242" s="5"/>
      <c r="AD242" s="5"/>
      <c r="AE242" s="5"/>
      <c r="AF242" s="5"/>
    </row>
    <row r="243" spans="1:32" ht="21" customHeight="1">
      <c r="A243" s="5" t="s">
        <v>2814</v>
      </c>
      <c r="B243" s="5" t="s">
        <v>4931</v>
      </c>
      <c r="C243" s="5" t="str">
        <f t="shared" ca="1" si="0"/>
        <v>上海</v>
      </c>
      <c r="D243" s="5" t="str">
        <f t="shared" ca="1" si="39"/>
        <v>海珠区  </v>
      </c>
      <c r="E243" s="5" t="s">
        <v>22482</v>
      </c>
      <c r="F243" s="5" t="s">
        <v>29</v>
      </c>
      <c r="G243" s="7">
        <v>6</v>
      </c>
      <c r="H243" s="7">
        <v>9</v>
      </c>
      <c r="I243" s="5" t="s">
        <v>3743</v>
      </c>
      <c r="J243" s="7" t="s">
        <v>24</v>
      </c>
      <c r="K243" s="5" t="s">
        <v>57</v>
      </c>
      <c r="L243" s="5" t="s">
        <v>4934</v>
      </c>
      <c r="M243" s="5" t="s">
        <v>4935</v>
      </c>
      <c r="N243" s="5" t="s">
        <v>1599</v>
      </c>
      <c r="O243" s="5" t="s">
        <v>44</v>
      </c>
      <c r="P243" s="5" t="b">
        <f t="shared" ca="1" si="38"/>
        <v>1</v>
      </c>
      <c r="Q243" s="5" t="b">
        <f t="shared" ca="1" si="3"/>
        <v>1</v>
      </c>
      <c r="R243" s="5"/>
      <c r="S243" s="5"/>
      <c r="T243" s="5"/>
      <c r="U243" s="5"/>
      <c r="V243" s="5"/>
      <c r="W243" s="5"/>
      <c r="X243" s="5"/>
      <c r="Y243" s="5"/>
      <c r="Z243" s="5"/>
      <c r="AA243" s="5"/>
      <c r="AB243" s="5"/>
      <c r="AC243" s="5"/>
      <c r="AD243" s="5"/>
      <c r="AE243" s="5"/>
      <c r="AF243" s="5"/>
    </row>
    <row r="244" spans="1:32" ht="21" customHeight="1">
      <c r="A244" s="5" t="s">
        <v>248</v>
      </c>
      <c r="B244" s="5" t="s">
        <v>4864</v>
      </c>
      <c r="C244" s="5" t="str">
        <f t="shared" ca="1" si="0"/>
        <v>上海</v>
      </c>
      <c r="D244" s="5" t="str">
        <f t="shared" ca="1" si="39"/>
        <v>海珠区  </v>
      </c>
      <c r="E244" s="5" t="s">
        <v>22354</v>
      </c>
      <c r="F244" s="5" t="s">
        <v>29</v>
      </c>
      <c r="G244" s="7">
        <v>6</v>
      </c>
      <c r="H244" s="7">
        <v>8</v>
      </c>
      <c r="I244" s="5" t="s">
        <v>672</v>
      </c>
      <c r="J244" s="5" t="s">
        <v>125</v>
      </c>
      <c r="K244" s="5" t="s">
        <v>48</v>
      </c>
      <c r="L244" s="5" t="s">
        <v>4867</v>
      </c>
      <c r="M244" s="5" t="s">
        <v>4870</v>
      </c>
      <c r="N244" s="5" t="s">
        <v>53</v>
      </c>
      <c r="O244" s="5" t="s">
        <v>55</v>
      </c>
      <c r="P244" s="5" t="b">
        <f t="shared" ca="1" si="38"/>
        <v>1</v>
      </c>
      <c r="Q244" s="5" t="b">
        <f t="shared" ca="1" si="3"/>
        <v>1</v>
      </c>
      <c r="R244" s="5"/>
      <c r="S244" s="5"/>
      <c r="T244" s="5"/>
      <c r="U244" s="5"/>
      <c r="V244" s="5"/>
      <c r="W244" s="5"/>
      <c r="X244" s="5"/>
      <c r="Y244" s="5"/>
      <c r="Z244" s="5"/>
      <c r="AA244" s="5"/>
      <c r="AB244" s="5"/>
      <c r="AC244" s="5"/>
      <c r="AD244" s="5"/>
      <c r="AE244" s="5"/>
      <c r="AF244" s="5"/>
    </row>
    <row r="245" spans="1:32" ht="21" customHeight="1">
      <c r="A245" s="5" t="s">
        <v>396</v>
      </c>
      <c r="B245" s="5" t="s">
        <v>3243</v>
      </c>
      <c r="C245" s="5" t="str">
        <f t="shared" ca="1" si="0"/>
        <v>上海</v>
      </c>
      <c r="D245" s="5" t="str">
        <f t="shared" ca="1" si="39"/>
        <v>海珠区  </v>
      </c>
      <c r="E245" s="5" t="s">
        <v>22482</v>
      </c>
      <c r="F245" s="5" t="s">
        <v>45</v>
      </c>
      <c r="G245" s="7">
        <v>6</v>
      </c>
      <c r="H245" s="7">
        <v>10</v>
      </c>
      <c r="I245" s="5" t="s">
        <v>548</v>
      </c>
      <c r="J245" s="5" t="s">
        <v>31</v>
      </c>
      <c r="K245" s="5" t="s">
        <v>187</v>
      </c>
      <c r="L245" s="5" t="s">
        <v>3248</v>
      </c>
      <c r="M245" s="5" t="s">
        <v>3249</v>
      </c>
      <c r="N245" s="5" t="s">
        <v>53</v>
      </c>
      <c r="O245" s="5" t="s">
        <v>55</v>
      </c>
      <c r="P245" s="5" t="b">
        <f t="shared" ca="1" si="38"/>
        <v>1</v>
      </c>
      <c r="Q245" s="5" t="b">
        <f t="shared" ca="1" si="3"/>
        <v>1</v>
      </c>
      <c r="R245" s="5"/>
      <c r="S245" s="5"/>
      <c r="T245" s="5"/>
      <c r="U245" s="5"/>
      <c r="V245" s="5"/>
      <c r="W245" s="5"/>
      <c r="X245" s="5"/>
      <c r="Y245" s="5"/>
      <c r="Z245" s="5"/>
      <c r="AA245" s="5"/>
      <c r="AB245" s="5"/>
      <c r="AC245" s="5"/>
      <c r="AD245" s="5"/>
      <c r="AE245" s="5"/>
      <c r="AF245" s="5"/>
    </row>
    <row r="246" spans="1:32" ht="21" customHeight="1">
      <c r="A246" s="5" t="s">
        <v>396</v>
      </c>
      <c r="B246" s="5" t="s">
        <v>20440</v>
      </c>
      <c r="C246" s="5" t="str">
        <f t="shared" ca="1" si="0"/>
        <v>上海</v>
      </c>
      <c r="D246" s="5" t="str">
        <f t="shared" ca="1" si="39"/>
        <v>海珠区  </v>
      </c>
      <c r="E246" s="5" t="s">
        <v>22354</v>
      </c>
      <c r="F246" s="5" t="s">
        <v>45</v>
      </c>
      <c r="G246" s="7">
        <v>6</v>
      </c>
      <c r="H246" s="7">
        <v>13</v>
      </c>
      <c r="I246" s="5" t="s">
        <v>3629</v>
      </c>
      <c r="J246" s="7" t="s">
        <v>24</v>
      </c>
      <c r="K246" s="5" t="s">
        <v>430</v>
      </c>
      <c r="L246" s="5" t="s">
        <v>23965</v>
      </c>
      <c r="M246" s="5" t="s">
        <v>23967</v>
      </c>
      <c r="N246" s="5" t="s">
        <v>53</v>
      </c>
      <c r="O246" s="5" t="s">
        <v>44</v>
      </c>
      <c r="P246" s="5" t="b">
        <f t="shared" ca="1" si="38"/>
        <v>1</v>
      </c>
      <c r="Q246" s="5" t="b">
        <f t="shared" ca="1" si="3"/>
        <v>1</v>
      </c>
      <c r="R246" s="5"/>
      <c r="S246" s="5"/>
      <c r="T246" s="5"/>
      <c r="U246" s="5"/>
      <c r="V246" s="5"/>
      <c r="W246" s="5"/>
      <c r="X246" s="5"/>
      <c r="Y246" s="5"/>
      <c r="Z246" s="5"/>
      <c r="AA246" s="5"/>
      <c r="AB246" s="5"/>
      <c r="AC246" s="5"/>
      <c r="AD246" s="5"/>
      <c r="AE246" s="5"/>
      <c r="AF246" s="5"/>
    </row>
    <row r="247" spans="1:32" ht="21" customHeight="1">
      <c r="A247" s="5" t="s">
        <v>396</v>
      </c>
      <c r="B247" s="5" t="s">
        <v>710</v>
      </c>
      <c r="C247" s="5" t="str">
        <f t="shared" ca="1" si="0"/>
        <v>上海</v>
      </c>
      <c r="D247" s="9" t="s">
        <v>47</v>
      </c>
      <c r="E247" s="5" t="s">
        <v>22413</v>
      </c>
      <c r="F247" s="5" t="s">
        <v>29</v>
      </c>
      <c r="G247" s="7">
        <v>6</v>
      </c>
      <c r="H247" s="7">
        <v>8</v>
      </c>
      <c r="I247" s="5" t="s">
        <v>672</v>
      </c>
      <c r="J247" s="5" t="s">
        <v>31</v>
      </c>
      <c r="K247" s="5" t="s">
        <v>57</v>
      </c>
      <c r="L247" s="5" t="s">
        <v>4944</v>
      </c>
      <c r="M247" s="5" t="s">
        <v>4947</v>
      </c>
      <c r="N247" s="5" t="s">
        <v>53</v>
      </c>
      <c r="O247" s="5" t="s">
        <v>55</v>
      </c>
      <c r="P247" s="5" t="b">
        <f t="shared" ca="1" si="38"/>
        <v>1</v>
      </c>
      <c r="Q247" s="5" t="b">
        <f t="shared" ca="1" si="3"/>
        <v>1</v>
      </c>
      <c r="R247" s="5"/>
      <c r="S247" s="5"/>
      <c r="T247" s="5"/>
      <c r="U247" s="5"/>
      <c r="V247" s="5"/>
      <c r="W247" s="5"/>
      <c r="X247" s="5"/>
      <c r="Y247" s="5"/>
      <c r="Z247" s="5"/>
      <c r="AA247" s="5"/>
      <c r="AB247" s="5"/>
      <c r="AC247" s="5"/>
      <c r="AD247" s="5"/>
      <c r="AE247" s="5"/>
      <c r="AF247" s="5"/>
    </row>
    <row r="248" spans="1:32" ht="21" customHeight="1">
      <c r="A248" s="5" t="s">
        <v>3213</v>
      </c>
      <c r="B248" s="5" t="s">
        <v>3214</v>
      </c>
      <c r="C248" s="5" t="str">
        <f t="shared" ca="1" si="0"/>
        <v>上海</v>
      </c>
      <c r="D248" s="5" t="str">
        <f t="shared" ref="D248:D251" ca="1" si="40">IFERROR(__xludf.DUMMYFUNCTION("REGEXEXTRACT(E248,""-(\S+)"")"),"天河区  ")</f>
        <v>天河区  </v>
      </c>
      <c r="E248" s="5" t="s">
        <v>22344</v>
      </c>
      <c r="F248" s="5" t="s">
        <v>45</v>
      </c>
      <c r="G248" s="7">
        <v>6</v>
      </c>
      <c r="H248" s="7">
        <v>12</v>
      </c>
      <c r="I248" s="5" t="s">
        <v>538</v>
      </c>
      <c r="J248" s="5" t="s">
        <v>125</v>
      </c>
      <c r="K248" s="5" t="s">
        <v>1075</v>
      </c>
      <c r="L248" s="5" t="s">
        <v>3220</v>
      </c>
      <c r="M248" s="5" t="s">
        <v>3223</v>
      </c>
      <c r="N248" s="5" t="s">
        <v>1599</v>
      </c>
      <c r="O248" s="5" t="s">
        <v>237</v>
      </c>
      <c r="P248" s="5" t="b">
        <f t="shared" ca="1" si="38"/>
        <v>1</v>
      </c>
      <c r="Q248" s="5" t="b">
        <f t="shared" ca="1" si="3"/>
        <v>1</v>
      </c>
      <c r="R248" s="5"/>
      <c r="S248" s="5"/>
      <c r="T248" s="5"/>
      <c r="U248" s="5"/>
      <c r="V248" s="5"/>
      <c r="W248" s="5"/>
      <c r="X248" s="5"/>
      <c r="Y248" s="5"/>
      <c r="Z248" s="5"/>
      <c r="AA248" s="5"/>
      <c r="AB248" s="5"/>
      <c r="AC248" s="5"/>
      <c r="AD248" s="5"/>
      <c r="AE248" s="5"/>
      <c r="AF248" s="5"/>
    </row>
    <row r="249" spans="1:32" ht="21" customHeight="1">
      <c r="A249" s="5" t="s">
        <v>10409</v>
      </c>
      <c r="B249" s="5" t="s">
        <v>10410</v>
      </c>
      <c r="C249" s="5" t="str">
        <f t="shared" ca="1" si="0"/>
        <v>上海</v>
      </c>
      <c r="D249" s="5" t="str">
        <f t="shared" ca="1" si="40"/>
        <v>天河区  </v>
      </c>
      <c r="E249" s="5" t="s">
        <v>22344</v>
      </c>
      <c r="F249" s="5" t="s">
        <v>29</v>
      </c>
      <c r="G249" s="7">
        <v>6</v>
      </c>
      <c r="H249" s="7">
        <v>10</v>
      </c>
      <c r="I249" s="5" t="s">
        <v>548</v>
      </c>
      <c r="J249" s="5" t="s">
        <v>31</v>
      </c>
      <c r="K249" s="5" t="s">
        <v>117</v>
      </c>
      <c r="L249" s="5" t="s">
        <v>10411</v>
      </c>
      <c r="M249" s="5" t="s">
        <v>10412</v>
      </c>
      <c r="N249" s="5" t="s">
        <v>53</v>
      </c>
      <c r="O249" s="5" t="s">
        <v>55</v>
      </c>
      <c r="P249" s="5" t="b">
        <f t="shared" ca="1" si="38"/>
        <v>1</v>
      </c>
      <c r="Q249" s="5" t="b">
        <f t="shared" ca="1" si="3"/>
        <v>1</v>
      </c>
      <c r="R249" s="5"/>
      <c r="S249" s="5"/>
      <c r="T249" s="5"/>
      <c r="U249" s="5"/>
      <c r="V249" s="5"/>
      <c r="W249" s="5"/>
      <c r="X249" s="5"/>
      <c r="Y249" s="5"/>
      <c r="Z249" s="5"/>
      <c r="AA249" s="5"/>
      <c r="AB249" s="5"/>
      <c r="AC249" s="5"/>
      <c r="AD249" s="5"/>
      <c r="AE249" s="5"/>
      <c r="AF249" s="5"/>
    </row>
    <row r="250" spans="1:32" ht="21" customHeight="1">
      <c r="A250" s="5" t="s">
        <v>9979</v>
      </c>
      <c r="B250" s="5" t="s">
        <v>23975</v>
      </c>
      <c r="C250" s="5" t="str">
        <f t="shared" ca="1" si="0"/>
        <v>上海</v>
      </c>
      <c r="D250" s="5" t="str">
        <f t="shared" ca="1" si="40"/>
        <v>天河区  </v>
      </c>
      <c r="E250" s="5" t="s">
        <v>22344</v>
      </c>
      <c r="F250" s="5" t="s">
        <v>29</v>
      </c>
      <c r="G250" s="7">
        <v>6</v>
      </c>
      <c r="H250" s="7">
        <v>8</v>
      </c>
      <c r="I250" s="5" t="s">
        <v>672</v>
      </c>
      <c r="J250" s="7" t="s">
        <v>24</v>
      </c>
      <c r="K250" s="5" t="s">
        <v>470</v>
      </c>
      <c r="L250" s="5" t="s">
        <v>23978</v>
      </c>
      <c r="M250" s="5" t="s">
        <v>23979</v>
      </c>
      <c r="N250" s="5" t="s">
        <v>53</v>
      </c>
      <c r="O250" s="5" t="s">
        <v>55</v>
      </c>
      <c r="P250" s="5" t="b">
        <f t="shared" ca="1" si="38"/>
        <v>1</v>
      </c>
      <c r="Q250" s="5" t="b">
        <f t="shared" ca="1" si="3"/>
        <v>1</v>
      </c>
      <c r="R250" s="5"/>
      <c r="S250" s="5"/>
      <c r="T250" s="5"/>
      <c r="U250" s="5"/>
      <c r="V250" s="5"/>
      <c r="W250" s="5"/>
      <c r="X250" s="5"/>
      <c r="Y250" s="5"/>
      <c r="Z250" s="5"/>
      <c r="AA250" s="5"/>
      <c r="AB250" s="5"/>
      <c r="AC250" s="5"/>
      <c r="AD250" s="5"/>
      <c r="AE250" s="5"/>
      <c r="AF250" s="5"/>
    </row>
    <row r="251" spans="1:32" ht="21" customHeight="1">
      <c r="A251" s="5" t="s">
        <v>3325</v>
      </c>
      <c r="B251" s="5" t="s">
        <v>3327</v>
      </c>
      <c r="C251" s="5" t="str">
        <f t="shared" ca="1" si="0"/>
        <v>上海</v>
      </c>
      <c r="D251" s="5" t="str">
        <f t="shared" ca="1" si="40"/>
        <v>天河区  </v>
      </c>
      <c r="E251" s="5" t="s">
        <v>22344</v>
      </c>
      <c r="F251" s="5" t="s">
        <v>29</v>
      </c>
      <c r="G251" s="7">
        <v>6</v>
      </c>
      <c r="H251" s="7">
        <v>10</v>
      </c>
      <c r="I251" s="5" t="s">
        <v>548</v>
      </c>
      <c r="J251" s="7" t="s">
        <v>24</v>
      </c>
      <c r="K251" s="5" t="s">
        <v>3331</v>
      </c>
      <c r="L251" s="5" t="s">
        <v>3332</v>
      </c>
      <c r="M251" s="5" t="s">
        <v>3333</v>
      </c>
      <c r="N251" s="5" t="s">
        <v>167</v>
      </c>
      <c r="O251" s="5" t="s">
        <v>55</v>
      </c>
      <c r="P251" s="5" t="b">
        <f t="shared" ca="1" si="38"/>
        <v>1</v>
      </c>
      <c r="Q251" s="5" t="b">
        <f t="shared" ca="1" si="3"/>
        <v>1</v>
      </c>
      <c r="R251" s="5"/>
      <c r="S251" s="5"/>
      <c r="T251" s="5"/>
      <c r="U251" s="5"/>
      <c r="V251" s="5"/>
      <c r="W251" s="5"/>
      <c r="X251" s="5"/>
      <c r="Y251" s="5"/>
      <c r="Z251" s="5"/>
      <c r="AA251" s="5"/>
      <c r="AB251" s="5"/>
      <c r="AC251" s="5"/>
      <c r="AD251" s="5"/>
      <c r="AE251" s="5"/>
      <c r="AF251" s="5"/>
    </row>
    <row r="252" spans="1:32" ht="21" customHeight="1">
      <c r="A252" s="5" t="s">
        <v>4985</v>
      </c>
      <c r="B252" s="5" t="s">
        <v>4987</v>
      </c>
      <c r="C252" s="5" t="str">
        <f t="shared" ca="1" si="0"/>
        <v>上海</v>
      </c>
      <c r="D252" s="9" t="s">
        <v>47</v>
      </c>
      <c r="E252" s="5" t="s">
        <v>22413</v>
      </c>
      <c r="F252" s="5" t="s">
        <v>45</v>
      </c>
      <c r="G252" s="7">
        <v>6</v>
      </c>
      <c r="H252" s="7">
        <v>8</v>
      </c>
      <c r="I252" s="5" t="s">
        <v>672</v>
      </c>
      <c r="J252" s="5" t="s">
        <v>125</v>
      </c>
      <c r="K252" s="5" t="s">
        <v>110</v>
      </c>
      <c r="L252" s="5" t="s">
        <v>4990</v>
      </c>
      <c r="M252" s="5" t="s">
        <v>4991</v>
      </c>
      <c r="N252" s="5" t="s">
        <v>37</v>
      </c>
      <c r="O252" s="5" t="s">
        <v>55</v>
      </c>
      <c r="P252" s="5" t="b">
        <f t="shared" ca="1" si="38"/>
        <v>1</v>
      </c>
      <c r="Q252" s="5" t="b">
        <f t="shared" ca="1" si="3"/>
        <v>1</v>
      </c>
      <c r="R252" s="5"/>
      <c r="S252" s="5"/>
      <c r="T252" s="5"/>
      <c r="U252" s="5"/>
      <c r="V252" s="5"/>
      <c r="W252" s="5"/>
      <c r="X252" s="5"/>
      <c r="Y252" s="5"/>
      <c r="Z252" s="5"/>
      <c r="AA252" s="5"/>
      <c r="AB252" s="5"/>
      <c r="AC252" s="5"/>
      <c r="AD252" s="5"/>
      <c r="AE252" s="5"/>
      <c r="AF252" s="5"/>
    </row>
    <row r="253" spans="1:32" ht="21" customHeight="1">
      <c r="A253" s="5" t="s">
        <v>396</v>
      </c>
      <c r="B253" s="5" t="s">
        <v>3435</v>
      </c>
      <c r="C253" s="5" t="str">
        <f t="shared" ca="1" si="0"/>
        <v>上海</v>
      </c>
      <c r="D253" s="5" t="str">
        <f t="shared" ref="D253:D256" ca="1" si="41">IFERROR(__xludf.DUMMYFUNCTION("REGEXEXTRACT(E253,""-(\S+)"")"),"天河区  ")</f>
        <v>天河区  </v>
      </c>
      <c r="E253" s="5" t="s">
        <v>22344</v>
      </c>
      <c r="F253" s="5" t="s">
        <v>29</v>
      </c>
      <c r="G253" s="7">
        <v>6</v>
      </c>
      <c r="H253" s="7">
        <v>10</v>
      </c>
      <c r="I253" s="5" t="s">
        <v>548</v>
      </c>
      <c r="J253" s="5" t="s">
        <v>125</v>
      </c>
      <c r="K253" s="5" t="s">
        <v>76</v>
      </c>
      <c r="L253" s="5" t="s">
        <v>3440</v>
      </c>
      <c r="M253" s="5" t="s">
        <v>3441</v>
      </c>
      <c r="N253" s="5" t="s">
        <v>53</v>
      </c>
      <c r="O253" s="5" t="s">
        <v>55</v>
      </c>
      <c r="P253" s="5" t="b">
        <f t="shared" ca="1" si="38"/>
        <v>1</v>
      </c>
      <c r="Q253" s="5" t="b">
        <f t="shared" ca="1" si="3"/>
        <v>1</v>
      </c>
      <c r="R253" s="5"/>
      <c r="S253" s="5"/>
      <c r="T253" s="5"/>
      <c r="U253" s="5"/>
      <c r="V253" s="5"/>
      <c r="W253" s="5"/>
      <c r="X253" s="5"/>
      <c r="Y253" s="5"/>
      <c r="Z253" s="5"/>
      <c r="AA253" s="5"/>
      <c r="AB253" s="5"/>
      <c r="AC253" s="5"/>
      <c r="AD253" s="5"/>
      <c r="AE253" s="5"/>
      <c r="AF253" s="5"/>
    </row>
    <row r="254" spans="1:32" ht="21" customHeight="1">
      <c r="A254" s="5" t="s">
        <v>3402</v>
      </c>
      <c r="B254" s="5" t="s">
        <v>3404</v>
      </c>
      <c r="C254" s="5" t="str">
        <f t="shared" ca="1" si="0"/>
        <v>上海</v>
      </c>
      <c r="D254" s="5" t="str">
        <f t="shared" ca="1" si="41"/>
        <v>天河区  </v>
      </c>
      <c r="E254" s="5" t="s">
        <v>22510</v>
      </c>
      <c r="F254" s="5" t="s">
        <v>45</v>
      </c>
      <c r="G254" s="7">
        <v>6</v>
      </c>
      <c r="H254" s="7">
        <v>10</v>
      </c>
      <c r="I254" s="5" t="s">
        <v>548</v>
      </c>
      <c r="J254" s="5" t="s">
        <v>31</v>
      </c>
      <c r="K254" s="5" t="s">
        <v>117</v>
      </c>
      <c r="L254" s="5" t="s">
        <v>3412</v>
      </c>
      <c r="M254" s="5" t="s">
        <v>3413</v>
      </c>
      <c r="N254" s="5" t="s">
        <v>100</v>
      </c>
      <c r="O254" s="5" t="s">
        <v>55</v>
      </c>
      <c r="P254" s="5" t="b">
        <f t="shared" ca="1" si="38"/>
        <v>1</v>
      </c>
      <c r="Q254" s="5" t="b">
        <f t="shared" ca="1" si="3"/>
        <v>1</v>
      </c>
      <c r="R254" s="5"/>
      <c r="S254" s="5"/>
      <c r="T254" s="5"/>
      <c r="U254" s="5"/>
      <c r="V254" s="5"/>
      <c r="W254" s="5"/>
      <c r="X254" s="5"/>
      <c r="Y254" s="5"/>
      <c r="Z254" s="5"/>
      <c r="AA254" s="5"/>
      <c r="AB254" s="5"/>
      <c r="AC254" s="5"/>
      <c r="AD254" s="5"/>
      <c r="AE254" s="5"/>
      <c r="AF254" s="5"/>
    </row>
    <row r="255" spans="1:32" ht="21" customHeight="1">
      <c r="A255" s="5" t="s">
        <v>3296</v>
      </c>
      <c r="B255" s="5" t="s">
        <v>3297</v>
      </c>
      <c r="C255" s="5" t="str">
        <f t="shared" ca="1" si="0"/>
        <v>上海</v>
      </c>
      <c r="D255" s="5" t="str">
        <f t="shared" ca="1" si="41"/>
        <v>天河区  </v>
      </c>
      <c r="E255" s="5" t="s">
        <v>22344</v>
      </c>
      <c r="F255" s="5" t="s">
        <v>45</v>
      </c>
      <c r="G255" s="7">
        <v>6</v>
      </c>
      <c r="H255" s="7">
        <v>20</v>
      </c>
      <c r="I255" s="5" t="s">
        <v>683</v>
      </c>
      <c r="J255" s="5" t="s">
        <v>108</v>
      </c>
      <c r="K255" s="5" t="s">
        <v>1105</v>
      </c>
      <c r="L255" s="9" t="s">
        <v>47</v>
      </c>
      <c r="M255" s="5" t="s">
        <v>3305</v>
      </c>
      <c r="N255" s="5" t="s">
        <v>100</v>
      </c>
      <c r="O255" s="5" t="s">
        <v>55</v>
      </c>
      <c r="P255" s="5" t="b">
        <f t="shared" ca="1" si="38"/>
        <v>1</v>
      </c>
      <c r="Q255" s="5" t="b">
        <f t="shared" ca="1" si="3"/>
        <v>1</v>
      </c>
      <c r="R255" s="5"/>
      <c r="S255" s="5"/>
      <c r="T255" s="5"/>
      <c r="U255" s="5"/>
      <c r="V255" s="5"/>
      <c r="W255" s="5"/>
      <c r="X255" s="5"/>
      <c r="Y255" s="5"/>
      <c r="Z255" s="5"/>
      <c r="AA255" s="5"/>
      <c r="AB255" s="5"/>
      <c r="AC255" s="5"/>
      <c r="AD255" s="5"/>
      <c r="AE255" s="5"/>
      <c r="AF255" s="5"/>
    </row>
    <row r="256" spans="1:32" ht="21" customHeight="1">
      <c r="A256" s="5" t="s">
        <v>1457</v>
      </c>
      <c r="B256" s="5" t="s">
        <v>5235</v>
      </c>
      <c r="C256" s="5" t="str">
        <f t="shared" ca="1" si="0"/>
        <v>上海</v>
      </c>
      <c r="D256" s="5" t="str">
        <f t="shared" ca="1" si="41"/>
        <v>天河区  </v>
      </c>
      <c r="E256" s="5" t="s">
        <v>22354</v>
      </c>
      <c r="F256" s="5" t="s">
        <v>45</v>
      </c>
      <c r="G256" s="7">
        <v>6</v>
      </c>
      <c r="H256" s="7">
        <v>8</v>
      </c>
      <c r="I256" s="5" t="s">
        <v>672</v>
      </c>
      <c r="J256" s="5" t="s">
        <v>125</v>
      </c>
      <c r="K256" s="5" t="s">
        <v>942</v>
      </c>
      <c r="L256" s="9" t="s">
        <v>47</v>
      </c>
      <c r="M256" s="5" t="s">
        <v>5240</v>
      </c>
      <c r="N256" s="5" t="s">
        <v>100</v>
      </c>
      <c r="O256" s="5" t="s">
        <v>55</v>
      </c>
      <c r="P256" s="5" t="b">
        <f t="shared" ca="1" si="38"/>
        <v>1</v>
      </c>
      <c r="Q256" s="5" t="b">
        <f t="shared" ca="1" si="3"/>
        <v>1</v>
      </c>
      <c r="R256" s="5"/>
      <c r="S256" s="5"/>
      <c r="T256" s="5"/>
      <c r="U256" s="5"/>
      <c r="V256" s="5"/>
      <c r="W256" s="5"/>
      <c r="X256" s="5"/>
      <c r="Y256" s="5"/>
      <c r="Z256" s="5"/>
      <c r="AA256" s="5"/>
      <c r="AB256" s="5"/>
      <c r="AC256" s="5"/>
      <c r="AD256" s="5"/>
      <c r="AE256" s="5"/>
      <c r="AF256" s="5"/>
    </row>
    <row r="257" spans="1:32" ht="21" customHeight="1">
      <c r="A257" s="14" t="s">
        <v>24009</v>
      </c>
      <c r="B257" s="14" t="s">
        <v>24010</v>
      </c>
      <c r="C257" s="14" t="str">
        <f t="shared" ca="1" si="0"/>
        <v>上海</v>
      </c>
      <c r="D257" s="16" t="s">
        <v>47</v>
      </c>
      <c r="E257" s="14" t="s">
        <v>22413</v>
      </c>
      <c r="F257" s="14" t="s">
        <v>29</v>
      </c>
      <c r="G257" s="15">
        <v>6</v>
      </c>
      <c r="H257" s="15">
        <v>12</v>
      </c>
      <c r="I257" s="14" t="s">
        <v>538</v>
      </c>
      <c r="J257" s="15" t="s">
        <v>24</v>
      </c>
      <c r="K257" s="14" t="s">
        <v>117</v>
      </c>
      <c r="L257" s="14" t="s">
        <v>24011</v>
      </c>
      <c r="M257" s="16" t="s">
        <v>47</v>
      </c>
      <c r="N257" s="14" t="s">
        <v>37</v>
      </c>
      <c r="O257" s="14" t="s">
        <v>55</v>
      </c>
      <c r="P257" s="14" t="b">
        <f ca="1">IFERROR(__xludf.DUMMYFUNCTION("REGEXMATCH(A257,""前端|设计|(?i)html|(?i)css|网页"")"),FALSE)</f>
        <v>0</v>
      </c>
      <c r="Q257" s="14" t="b">
        <f t="shared" ca="1" si="3"/>
        <v>1</v>
      </c>
      <c r="R257" s="5"/>
      <c r="S257" s="5"/>
      <c r="T257" s="5"/>
      <c r="U257" s="5"/>
      <c r="V257" s="5"/>
      <c r="W257" s="5"/>
      <c r="X257" s="5"/>
      <c r="Y257" s="5"/>
      <c r="Z257" s="5"/>
      <c r="AA257" s="5"/>
      <c r="AB257" s="5"/>
      <c r="AC257" s="5"/>
      <c r="AD257" s="5"/>
      <c r="AE257" s="5"/>
      <c r="AF257" s="5"/>
    </row>
    <row r="258" spans="1:32" ht="21" customHeight="1">
      <c r="A258" s="5" t="s">
        <v>50</v>
      </c>
      <c r="B258" s="5" t="s">
        <v>3650</v>
      </c>
      <c r="C258" s="5" t="str">
        <f t="shared" ca="1" si="0"/>
        <v>上海</v>
      </c>
      <c r="D258" s="5" t="str">
        <f t="shared" ref="D258:D262" ca="1" si="42">IFERROR(__xludf.DUMMYFUNCTION("REGEXEXTRACT(E258,""-(\S+)"")"),"白云区  ")</f>
        <v>白云区  </v>
      </c>
      <c r="E258" s="5" t="s">
        <v>22462</v>
      </c>
      <c r="F258" s="5" t="s">
        <v>29</v>
      </c>
      <c r="G258" s="7">
        <v>6</v>
      </c>
      <c r="H258" s="7">
        <v>12</v>
      </c>
      <c r="I258" s="5" t="s">
        <v>538</v>
      </c>
      <c r="J258" s="5" t="s">
        <v>108</v>
      </c>
      <c r="K258" s="5" t="s">
        <v>3655</v>
      </c>
      <c r="L258" s="5" t="s">
        <v>3656</v>
      </c>
      <c r="M258" s="5" t="s">
        <v>3658</v>
      </c>
      <c r="N258" s="5" t="s">
        <v>53</v>
      </c>
      <c r="O258" s="5" t="s">
        <v>55</v>
      </c>
      <c r="P258" s="5" t="b">
        <f t="shared" ref="P258:P259" ca="1" si="43">IFERROR(__xludf.DUMMYFUNCTION("REGEXMATCH(A258,""前端|设计|(?i)html|(?i)css"")"),FALSE)</f>
        <v>0</v>
      </c>
      <c r="Q258" s="5" t="b">
        <f t="shared" ca="1" si="3"/>
        <v>1</v>
      </c>
      <c r="R258" s="5"/>
      <c r="S258" s="5"/>
      <c r="T258" s="5"/>
      <c r="U258" s="5"/>
      <c r="V258" s="5"/>
      <c r="W258" s="5"/>
      <c r="X258" s="5"/>
      <c r="Y258" s="5"/>
      <c r="Z258" s="5"/>
      <c r="AA258" s="5"/>
      <c r="AB258" s="5"/>
      <c r="AC258" s="5"/>
      <c r="AD258" s="5"/>
      <c r="AE258" s="5"/>
      <c r="AF258" s="5"/>
    </row>
    <row r="259" spans="1:32" ht="21" customHeight="1">
      <c r="A259" s="5" t="s">
        <v>3762</v>
      </c>
      <c r="B259" s="5" t="s">
        <v>3763</v>
      </c>
      <c r="C259" s="5" t="str">
        <f t="shared" ca="1" si="0"/>
        <v>上海</v>
      </c>
      <c r="D259" s="5" t="str">
        <f t="shared" ca="1" si="42"/>
        <v>白云区  </v>
      </c>
      <c r="E259" s="5" t="s">
        <v>22344</v>
      </c>
      <c r="F259" s="5" t="s">
        <v>29</v>
      </c>
      <c r="G259" s="7">
        <v>6</v>
      </c>
      <c r="H259" s="7">
        <v>10</v>
      </c>
      <c r="I259" s="5" t="s">
        <v>548</v>
      </c>
      <c r="J259" s="5" t="s">
        <v>125</v>
      </c>
      <c r="K259" s="5" t="s">
        <v>106</v>
      </c>
      <c r="L259" s="5" t="s">
        <v>3765</v>
      </c>
      <c r="M259" s="5" t="s">
        <v>3766</v>
      </c>
      <c r="N259" s="5" t="s">
        <v>100</v>
      </c>
      <c r="O259" s="5" t="s">
        <v>271</v>
      </c>
      <c r="P259" s="5" t="b">
        <f t="shared" ca="1" si="43"/>
        <v>0</v>
      </c>
      <c r="Q259" s="5" t="b">
        <f t="shared" ca="1" si="3"/>
        <v>1</v>
      </c>
      <c r="R259" s="5"/>
      <c r="S259" s="5"/>
      <c r="T259" s="5"/>
      <c r="U259" s="5"/>
      <c r="V259" s="5"/>
      <c r="W259" s="5"/>
      <c r="X259" s="5"/>
      <c r="Y259" s="5"/>
      <c r="Z259" s="5"/>
      <c r="AA259" s="5"/>
      <c r="AB259" s="5"/>
      <c r="AC259" s="5"/>
      <c r="AD259" s="5"/>
      <c r="AE259" s="5"/>
      <c r="AF259" s="5"/>
    </row>
    <row r="260" spans="1:32" ht="21" customHeight="1">
      <c r="A260" s="14" t="s">
        <v>10918</v>
      </c>
      <c r="B260" s="14" t="s">
        <v>10919</v>
      </c>
      <c r="C260" s="14" t="str">
        <f t="shared" ca="1" si="0"/>
        <v>上海</v>
      </c>
      <c r="D260" s="14" t="str">
        <f t="shared" ca="1" si="42"/>
        <v>白云区  </v>
      </c>
      <c r="E260" s="14" t="s">
        <v>22482</v>
      </c>
      <c r="F260" s="14" t="s">
        <v>29</v>
      </c>
      <c r="G260" s="15">
        <v>6</v>
      </c>
      <c r="H260" s="15">
        <v>8</v>
      </c>
      <c r="I260" s="14" t="s">
        <v>672</v>
      </c>
      <c r="J260" s="14" t="s">
        <v>31</v>
      </c>
      <c r="K260" s="14" t="s">
        <v>76</v>
      </c>
      <c r="L260" s="14" t="s">
        <v>10920</v>
      </c>
      <c r="M260" s="14" t="s">
        <v>10921</v>
      </c>
      <c r="N260" s="14" t="s">
        <v>53</v>
      </c>
      <c r="O260" s="14" t="s">
        <v>55</v>
      </c>
      <c r="P260" s="14" t="b">
        <f ca="1">IFERROR(__xludf.DUMMYFUNCTION("REGEXMATCH(A260,""前端|设计|(?i)html|(?i)css|网页"")"),FALSE)</f>
        <v>0</v>
      </c>
      <c r="Q260" s="14" t="b">
        <f t="shared" ca="1" si="3"/>
        <v>1</v>
      </c>
      <c r="R260" s="5"/>
      <c r="S260" s="5"/>
      <c r="T260" s="5"/>
      <c r="U260" s="5"/>
      <c r="V260" s="5"/>
      <c r="W260" s="5"/>
      <c r="X260" s="5"/>
      <c r="Y260" s="5"/>
      <c r="Z260" s="5"/>
      <c r="AA260" s="5"/>
      <c r="AB260" s="5"/>
      <c r="AC260" s="5"/>
      <c r="AD260" s="5"/>
      <c r="AE260" s="5"/>
      <c r="AF260" s="5"/>
    </row>
    <row r="261" spans="1:32" ht="21" customHeight="1">
      <c r="A261" s="5" t="s">
        <v>765</v>
      </c>
      <c r="B261" s="5" t="s">
        <v>3574</v>
      </c>
      <c r="C261" s="5" t="str">
        <f t="shared" ca="1" si="0"/>
        <v>上海</v>
      </c>
      <c r="D261" s="5" t="str">
        <f t="shared" ca="1" si="42"/>
        <v>白云区  </v>
      </c>
      <c r="E261" s="5" t="s">
        <v>22337</v>
      </c>
      <c r="F261" s="5" t="s">
        <v>29</v>
      </c>
      <c r="G261" s="7">
        <v>6</v>
      </c>
      <c r="H261" s="7">
        <v>12</v>
      </c>
      <c r="I261" s="5" t="s">
        <v>538</v>
      </c>
      <c r="J261" s="5" t="s">
        <v>125</v>
      </c>
      <c r="K261" s="5" t="s">
        <v>117</v>
      </c>
      <c r="L261" s="5" t="s">
        <v>3579</v>
      </c>
      <c r="M261" s="5" t="s">
        <v>3582</v>
      </c>
      <c r="N261" s="5" t="s">
        <v>100</v>
      </c>
      <c r="O261" s="5" t="s">
        <v>55</v>
      </c>
      <c r="P261" s="5" t="b">
        <f t="shared" ref="P261:P284" ca="1" si="44">IFERROR(__xludf.DUMMYFUNCTION("REGEXMATCH(A261,""前端|设计|(?i)html|(?i)css"")"),TRUE)</f>
        <v>1</v>
      </c>
      <c r="Q261" s="5" t="b">
        <f t="shared" ca="1" si="3"/>
        <v>1</v>
      </c>
      <c r="R261" s="5"/>
      <c r="S261" s="5"/>
      <c r="T261" s="5"/>
      <c r="U261" s="5"/>
      <c r="V261" s="5"/>
      <c r="W261" s="5"/>
      <c r="X261" s="5"/>
      <c r="Y261" s="5"/>
      <c r="Z261" s="5"/>
      <c r="AA261" s="5"/>
      <c r="AB261" s="5"/>
      <c r="AC261" s="5"/>
      <c r="AD261" s="5"/>
      <c r="AE261" s="5"/>
      <c r="AF261" s="5"/>
    </row>
    <row r="262" spans="1:32" ht="21" customHeight="1">
      <c r="A262" s="5" t="s">
        <v>3741</v>
      </c>
      <c r="B262" s="5" t="s">
        <v>3742</v>
      </c>
      <c r="C262" s="5" t="str">
        <f t="shared" ca="1" si="0"/>
        <v>上海</v>
      </c>
      <c r="D262" s="5" t="str">
        <f t="shared" ca="1" si="42"/>
        <v>白云区  </v>
      </c>
      <c r="E262" s="5" t="s">
        <v>22462</v>
      </c>
      <c r="F262" s="5" t="s">
        <v>29</v>
      </c>
      <c r="G262" s="7">
        <v>6</v>
      </c>
      <c r="H262" s="7">
        <v>15</v>
      </c>
      <c r="I262" s="5" t="s">
        <v>214</v>
      </c>
      <c r="J262" s="5" t="s">
        <v>125</v>
      </c>
      <c r="K262" s="5" t="s">
        <v>76</v>
      </c>
      <c r="L262" s="5" t="s">
        <v>3744</v>
      </c>
      <c r="M262" s="5" t="s">
        <v>3746</v>
      </c>
      <c r="N262" s="5" t="s">
        <v>100</v>
      </c>
      <c r="O262" s="5" t="s">
        <v>55</v>
      </c>
      <c r="P262" s="5" t="b">
        <f t="shared" ca="1" si="44"/>
        <v>1</v>
      </c>
      <c r="Q262" s="5" t="b">
        <f t="shared" ca="1" si="3"/>
        <v>1</v>
      </c>
      <c r="R262" s="5"/>
      <c r="S262" s="5"/>
      <c r="T262" s="5"/>
      <c r="U262" s="5"/>
      <c r="V262" s="5"/>
      <c r="W262" s="5"/>
      <c r="X262" s="5"/>
      <c r="Y262" s="5"/>
      <c r="Z262" s="5"/>
      <c r="AA262" s="5"/>
      <c r="AB262" s="5"/>
      <c r="AC262" s="5"/>
      <c r="AD262" s="5"/>
      <c r="AE262" s="5"/>
      <c r="AF262" s="5"/>
    </row>
    <row r="263" spans="1:32" ht="21" customHeight="1">
      <c r="A263" s="5" t="s">
        <v>2814</v>
      </c>
      <c r="B263" s="5" t="s">
        <v>4781</v>
      </c>
      <c r="C263" s="5" t="str">
        <f t="shared" ca="1" si="0"/>
        <v>上海</v>
      </c>
      <c r="D263" s="9" t="s">
        <v>47</v>
      </c>
      <c r="E263" s="5" t="s">
        <v>22413</v>
      </c>
      <c r="F263" s="5" t="s">
        <v>45</v>
      </c>
      <c r="G263" s="7">
        <v>6</v>
      </c>
      <c r="H263" s="7">
        <v>12</v>
      </c>
      <c r="I263" s="5" t="s">
        <v>538</v>
      </c>
      <c r="J263" s="5" t="s">
        <v>31</v>
      </c>
      <c r="K263" s="5" t="s">
        <v>57</v>
      </c>
      <c r="L263" s="5" t="s">
        <v>24042</v>
      </c>
      <c r="M263" s="5" t="s">
        <v>24043</v>
      </c>
      <c r="N263" s="5" t="s">
        <v>53</v>
      </c>
      <c r="O263" s="5" t="s">
        <v>55</v>
      </c>
      <c r="P263" s="5" t="b">
        <f t="shared" ca="1" si="44"/>
        <v>1</v>
      </c>
      <c r="Q263" s="5" t="b">
        <f t="shared" ca="1" si="3"/>
        <v>1</v>
      </c>
      <c r="R263" s="5"/>
      <c r="S263" s="5"/>
      <c r="T263" s="5"/>
      <c r="U263" s="5"/>
      <c r="V263" s="5"/>
      <c r="W263" s="5"/>
      <c r="X263" s="5"/>
      <c r="Y263" s="5"/>
      <c r="Z263" s="5"/>
      <c r="AA263" s="5"/>
      <c r="AB263" s="5"/>
      <c r="AC263" s="5"/>
      <c r="AD263" s="5"/>
      <c r="AE263" s="5"/>
      <c r="AF263" s="5"/>
    </row>
    <row r="264" spans="1:32" ht="21" customHeight="1">
      <c r="A264" s="5" t="s">
        <v>5357</v>
      </c>
      <c r="B264" s="5" t="s">
        <v>5358</v>
      </c>
      <c r="C264" s="5" t="str">
        <f t="shared" ca="1" si="0"/>
        <v>上海</v>
      </c>
      <c r="D264" s="9" t="s">
        <v>47</v>
      </c>
      <c r="E264" s="5" t="s">
        <v>22413</v>
      </c>
      <c r="F264" s="5" t="s">
        <v>29</v>
      </c>
      <c r="G264" s="7">
        <v>6</v>
      </c>
      <c r="H264" s="7">
        <v>8</v>
      </c>
      <c r="I264" s="5" t="s">
        <v>672</v>
      </c>
      <c r="J264" s="7" t="s">
        <v>24</v>
      </c>
      <c r="K264" s="5" t="s">
        <v>5364</v>
      </c>
      <c r="L264" s="5" t="s">
        <v>5366</v>
      </c>
      <c r="M264" s="5" t="s">
        <v>5368</v>
      </c>
      <c r="N264" s="5" t="s">
        <v>37</v>
      </c>
      <c r="O264" s="5" t="s">
        <v>55</v>
      </c>
      <c r="P264" s="5" t="b">
        <f t="shared" ca="1" si="44"/>
        <v>1</v>
      </c>
      <c r="Q264" s="5" t="b">
        <f t="shared" ca="1" si="3"/>
        <v>1</v>
      </c>
      <c r="R264" s="5"/>
      <c r="S264" s="5"/>
      <c r="T264" s="5"/>
      <c r="U264" s="5"/>
      <c r="V264" s="5"/>
      <c r="W264" s="5"/>
      <c r="X264" s="5"/>
      <c r="Y264" s="5"/>
      <c r="Z264" s="5"/>
      <c r="AA264" s="5"/>
      <c r="AB264" s="5"/>
      <c r="AC264" s="5"/>
      <c r="AD264" s="5"/>
      <c r="AE264" s="5"/>
      <c r="AF264" s="5"/>
    </row>
    <row r="265" spans="1:32" ht="21" customHeight="1">
      <c r="A265" s="5" t="s">
        <v>24047</v>
      </c>
      <c r="B265" s="5" t="s">
        <v>24048</v>
      </c>
      <c r="C265" s="5" t="str">
        <f t="shared" ca="1" si="0"/>
        <v>上海</v>
      </c>
      <c r="D265" s="5" t="str">
        <f t="shared" ref="D265:D286" ca="1" si="45">IFERROR(__xludf.DUMMYFUNCTION("REGEXEXTRACT(E265,""-(\S+)"")"),"增城区")</f>
        <v>增城区</v>
      </c>
      <c r="E265" s="9" t="s">
        <v>24053</v>
      </c>
      <c r="F265" s="5" t="s">
        <v>651</v>
      </c>
      <c r="G265" s="7">
        <v>6</v>
      </c>
      <c r="H265" s="7">
        <v>10</v>
      </c>
      <c r="I265" s="5" t="s">
        <v>548</v>
      </c>
      <c r="J265" s="5" t="s">
        <v>125</v>
      </c>
      <c r="K265" s="5" t="s">
        <v>17241</v>
      </c>
      <c r="L265" s="5" t="s">
        <v>24054</v>
      </c>
      <c r="M265" s="5" t="s">
        <v>24055</v>
      </c>
      <c r="N265" s="5" t="s">
        <v>53</v>
      </c>
      <c r="O265" s="5" t="s">
        <v>55</v>
      </c>
      <c r="P265" s="5" t="b">
        <f t="shared" ca="1" si="44"/>
        <v>1</v>
      </c>
      <c r="Q265" s="5" t="b">
        <f t="shared" ca="1" si="3"/>
        <v>1</v>
      </c>
      <c r="R265" s="5"/>
      <c r="S265" s="5"/>
      <c r="T265" s="5"/>
      <c r="U265" s="5"/>
      <c r="V265" s="5"/>
      <c r="W265" s="5"/>
      <c r="X265" s="5"/>
      <c r="Y265" s="5"/>
      <c r="Z265" s="5"/>
      <c r="AA265" s="5"/>
      <c r="AB265" s="5"/>
      <c r="AC265" s="5"/>
      <c r="AD265" s="5"/>
      <c r="AE265" s="5"/>
      <c r="AF265" s="5"/>
    </row>
    <row r="266" spans="1:32" ht="21" customHeight="1">
      <c r="A266" s="5" t="s">
        <v>248</v>
      </c>
      <c r="B266" s="5" t="s">
        <v>3611</v>
      </c>
      <c r="C266" s="5" t="str">
        <f t="shared" ca="1" si="0"/>
        <v>上海</v>
      </c>
      <c r="D266" s="5" t="str">
        <f t="shared" ca="1" si="45"/>
        <v>增城区</v>
      </c>
      <c r="E266" s="5" t="s">
        <v>22462</v>
      </c>
      <c r="F266" s="5" t="s">
        <v>29</v>
      </c>
      <c r="G266" s="7">
        <v>6</v>
      </c>
      <c r="H266" s="7">
        <v>10</v>
      </c>
      <c r="I266" s="5" t="s">
        <v>548</v>
      </c>
      <c r="J266" s="5" t="s">
        <v>31</v>
      </c>
      <c r="K266" s="5" t="s">
        <v>76</v>
      </c>
      <c r="L266" s="5" t="s">
        <v>3612</v>
      </c>
      <c r="M266" s="5" t="s">
        <v>3613</v>
      </c>
      <c r="N266" s="5" t="s">
        <v>100</v>
      </c>
      <c r="O266" s="5" t="s">
        <v>55</v>
      </c>
      <c r="P266" s="5" t="b">
        <f t="shared" ca="1" si="44"/>
        <v>1</v>
      </c>
      <c r="Q266" s="5" t="b">
        <f t="shared" ca="1" si="3"/>
        <v>1</v>
      </c>
      <c r="R266" s="5"/>
      <c r="S266" s="5"/>
      <c r="T266" s="5"/>
      <c r="U266" s="5"/>
      <c r="V266" s="5"/>
      <c r="W266" s="5"/>
      <c r="X266" s="5"/>
      <c r="Y266" s="5"/>
      <c r="Z266" s="5"/>
      <c r="AA266" s="5"/>
      <c r="AB266" s="5"/>
      <c r="AC266" s="5"/>
      <c r="AD266" s="5"/>
      <c r="AE266" s="5"/>
      <c r="AF266" s="5"/>
    </row>
    <row r="267" spans="1:32" ht="21" customHeight="1">
      <c r="A267" s="5" t="s">
        <v>1457</v>
      </c>
      <c r="B267" s="5" t="s">
        <v>5404</v>
      </c>
      <c r="C267" s="5" t="str">
        <f t="shared" ca="1" si="0"/>
        <v>上海</v>
      </c>
      <c r="D267" s="5" t="str">
        <f t="shared" ca="1" si="45"/>
        <v>增城区</v>
      </c>
      <c r="E267" s="5" t="s">
        <v>22510</v>
      </c>
      <c r="F267" s="5" t="s">
        <v>651</v>
      </c>
      <c r="G267" s="7">
        <v>6</v>
      </c>
      <c r="H267" s="7">
        <v>8</v>
      </c>
      <c r="I267" s="5" t="s">
        <v>672</v>
      </c>
      <c r="J267" s="5" t="s">
        <v>108</v>
      </c>
      <c r="K267" s="5" t="s">
        <v>412</v>
      </c>
      <c r="L267" s="5" t="s">
        <v>5406</v>
      </c>
      <c r="M267" s="9" t="s">
        <v>47</v>
      </c>
      <c r="N267" s="5" t="s">
        <v>53</v>
      </c>
      <c r="O267" s="5" t="s">
        <v>55</v>
      </c>
      <c r="P267" s="5" t="b">
        <f t="shared" ca="1" si="44"/>
        <v>1</v>
      </c>
      <c r="Q267" s="5" t="b">
        <f t="shared" ca="1" si="3"/>
        <v>1</v>
      </c>
      <c r="R267" s="5"/>
      <c r="S267" s="5"/>
      <c r="T267" s="5"/>
      <c r="U267" s="5"/>
      <c r="V267" s="5"/>
      <c r="W267" s="5"/>
      <c r="X267" s="5"/>
      <c r="Y267" s="5"/>
      <c r="Z267" s="5"/>
      <c r="AA267" s="5"/>
      <c r="AB267" s="5"/>
      <c r="AC267" s="5"/>
      <c r="AD267" s="5"/>
      <c r="AE267" s="5"/>
      <c r="AF267" s="5"/>
    </row>
    <row r="268" spans="1:32" ht="21" customHeight="1">
      <c r="A268" s="5" t="s">
        <v>1457</v>
      </c>
      <c r="B268" s="5" t="s">
        <v>5468</v>
      </c>
      <c r="C268" s="5" t="str">
        <f t="shared" ca="1" si="0"/>
        <v>上海</v>
      </c>
      <c r="D268" s="5" t="str">
        <f t="shared" ca="1" si="45"/>
        <v>增城区</v>
      </c>
      <c r="E268" s="5" t="s">
        <v>22482</v>
      </c>
      <c r="F268" s="5" t="s">
        <v>45</v>
      </c>
      <c r="G268" s="7">
        <v>6</v>
      </c>
      <c r="H268" s="7">
        <v>8</v>
      </c>
      <c r="I268" s="5" t="s">
        <v>672</v>
      </c>
      <c r="J268" s="5" t="s">
        <v>31</v>
      </c>
      <c r="K268" s="5" t="s">
        <v>5470</v>
      </c>
      <c r="L268" s="5" t="s">
        <v>5472</v>
      </c>
      <c r="M268" s="5" t="s">
        <v>5475</v>
      </c>
      <c r="N268" s="5" t="s">
        <v>42</v>
      </c>
      <c r="O268" s="5" t="s">
        <v>55</v>
      </c>
      <c r="P268" s="5" t="b">
        <f t="shared" ca="1" si="44"/>
        <v>1</v>
      </c>
      <c r="Q268" s="5" t="b">
        <f t="shared" ca="1" si="3"/>
        <v>1</v>
      </c>
      <c r="R268" s="5"/>
      <c r="S268" s="5"/>
      <c r="T268" s="5"/>
      <c r="U268" s="5"/>
      <c r="V268" s="5"/>
      <c r="W268" s="5"/>
      <c r="X268" s="5"/>
      <c r="Y268" s="5"/>
      <c r="Z268" s="5"/>
      <c r="AA268" s="5"/>
      <c r="AB268" s="5"/>
      <c r="AC268" s="5"/>
      <c r="AD268" s="5"/>
      <c r="AE268" s="5"/>
      <c r="AF268" s="5"/>
    </row>
    <row r="269" spans="1:32" ht="21" customHeight="1">
      <c r="A269" s="5" t="s">
        <v>24072</v>
      </c>
      <c r="B269" s="5" t="s">
        <v>11096</v>
      </c>
      <c r="C269" s="5" t="str">
        <f t="shared" ca="1" si="0"/>
        <v>上海</v>
      </c>
      <c r="D269" s="5" t="str">
        <f t="shared" ca="1" si="45"/>
        <v>增城区</v>
      </c>
      <c r="E269" s="5" t="s">
        <v>22344</v>
      </c>
      <c r="F269" s="5" t="s">
        <v>45</v>
      </c>
      <c r="G269" s="7">
        <v>6</v>
      </c>
      <c r="H269" s="7">
        <v>8</v>
      </c>
      <c r="I269" s="5" t="s">
        <v>672</v>
      </c>
      <c r="J269" s="5" t="s">
        <v>31</v>
      </c>
      <c r="K269" s="5" t="s">
        <v>4191</v>
      </c>
      <c r="L269" s="5" t="s">
        <v>12172</v>
      </c>
      <c r="M269" s="5" t="s">
        <v>24076</v>
      </c>
      <c r="N269" s="5" t="s">
        <v>53</v>
      </c>
      <c r="O269" s="5" t="s">
        <v>55</v>
      </c>
      <c r="P269" s="5" t="b">
        <f t="shared" ca="1" si="44"/>
        <v>1</v>
      </c>
      <c r="Q269" s="5" t="b">
        <f t="shared" ca="1" si="3"/>
        <v>1</v>
      </c>
      <c r="R269" s="5"/>
      <c r="S269" s="5"/>
      <c r="T269" s="5"/>
      <c r="U269" s="5"/>
      <c r="V269" s="5"/>
      <c r="W269" s="5"/>
      <c r="X269" s="5"/>
      <c r="Y269" s="5"/>
      <c r="Z269" s="5"/>
      <c r="AA269" s="5"/>
      <c r="AB269" s="5"/>
      <c r="AC269" s="5"/>
      <c r="AD269" s="5"/>
      <c r="AE269" s="5"/>
      <c r="AF269" s="5"/>
    </row>
    <row r="270" spans="1:32" ht="21" customHeight="1">
      <c r="A270" s="5" t="s">
        <v>5527</v>
      </c>
      <c r="B270" s="5" t="s">
        <v>5529</v>
      </c>
      <c r="C270" s="5" t="str">
        <f t="shared" ca="1" si="0"/>
        <v>上海</v>
      </c>
      <c r="D270" s="5" t="str">
        <f t="shared" ca="1" si="45"/>
        <v>增城区</v>
      </c>
      <c r="E270" s="5" t="s">
        <v>22830</v>
      </c>
      <c r="F270" s="5" t="s">
        <v>29</v>
      </c>
      <c r="G270" s="7">
        <v>6</v>
      </c>
      <c r="H270" s="7">
        <v>8</v>
      </c>
      <c r="I270" s="5" t="s">
        <v>672</v>
      </c>
      <c r="J270" s="5" t="s">
        <v>31</v>
      </c>
      <c r="K270" s="5" t="s">
        <v>5531</v>
      </c>
      <c r="L270" s="5" t="s">
        <v>5532</v>
      </c>
      <c r="M270" s="5" t="s">
        <v>5533</v>
      </c>
      <c r="N270" s="5" t="s">
        <v>37</v>
      </c>
      <c r="O270" s="5" t="s">
        <v>55</v>
      </c>
      <c r="P270" s="5" t="b">
        <f t="shared" ca="1" si="44"/>
        <v>1</v>
      </c>
      <c r="Q270" s="5" t="b">
        <f t="shared" ca="1" si="3"/>
        <v>1</v>
      </c>
      <c r="R270" s="5"/>
      <c r="S270" s="5"/>
      <c r="T270" s="5"/>
      <c r="U270" s="5"/>
      <c r="V270" s="5"/>
      <c r="W270" s="5"/>
      <c r="X270" s="5"/>
      <c r="Y270" s="5"/>
      <c r="Z270" s="5"/>
      <c r="AA270" s="5"/>
      <c r="AB270" s="5"/>
      <c r="AC270" s="5"/>
      <c r="AD270" s="5"/>
      <c r="AE270" s="5"/>
      <c r="AF270" s="5"/>
    </row>
    <row r="271" spans="1:32" ht="21" customHeight="1">
      <c r="A271" s="5" t="s">
        <v>248</v>
      </c>
      <c r="B271" s="5" t="s">
        <v>5490</v>
      </c>
      <c r="C271" s="5" t="str">
        <f t="shared" ca="1" si="0"/>
        <v>上海</v>
      </c>
      <c r="D271" s="5" t="str">
        <f t="shared" ca="1" si="45"/>
        <v>增城区</v>
      </c>
      <c r="E271" s="5" t="s">
        <v>22344</v>
      </c>
      <c r="F271" s="5" t="s">
        <v>29</v>
      </c>
      <c r="G271" s="7">
        <v>6</v>
      </c>
      <c r="H271" s="7">
        <v>8</v>
      </c>
      <c r="I271" s="5" t="s">
        <v>672</v>
      </c>
      <c r="J271" s="5" t="s">
        <v>31</v>
      </c>
      <c r="K271" s="5" t="s">
        <v>106</v>
      </c>
      <c r="L271" s="9" t="s">
        <v>47</v>
      </c>
      <c r="M271" s="5" t="s">
        <v>5494</v>
      </c>
      <c r="N271" s="5" t="s">
        <v>100</v>
      </c>
      <c r="O271" s="5" t="s">
        <v>271</v>
      </c>
      <c r="P271" s="5" t="b">
        <f t="shared" ca="1" si="44"/>
        <v>1</v>
      </c>
      <c r="Q271" s="5" t="b">
        <f t="shared" ca="1" si="3"/>
        <v>1</v>
      </c>
      <c r="R271" s="5"/>
      <c r="S271" s="5"/>
      <c r="T271" s="5"/>
      <c r="U271" s="5"/>
      <c r="V271" s="5"/>
      <c r="W271" s="5"/>
      <c r="X271" s="5"/>
      <c r="Y271" s="5"/>
      <c r="Z271" s="5"/>
      <c r="AA271" s="5"/>
      <c r="AB271" s="5"/>
      <c r="AC271" s="5"/>
      <c r="AD271" s="5"/>
      <c r="AE271" s="5"/>
      <c r="AF271" s="5"/>
    </row>
    <row r="272" spans="1:32" ht="21" customHeight="1">
      <c r="A272" s="5" t="s">
        <v>5422</v>
      </c>
      <c r="B272" s="5" t="s">
        <v>5424</v>
      </c>
      <c r="C272" s="5" t="str">
        <f t="shared" ca="1" si="0"/>
        <v>上海</v>
      </c>
      <c r="D272" s="5" t="str">
        <f t="shared" ca="1" si="45"/>
        <v>增城区</v>
      </c>
      <c r="E272" s="5" t="s">
        <v>22830</v>
      </c>
      <c r="F272" s="5" t="s">
        <v>29</v>
      </c>
      <c r="G272" s="7">
        <v>6</v>
      </c>
      <c r="H272" s="7">
        <v>8</v>
      </c>
      <c r="I272" s="5" t="s">
        <v>672</v>
      </c>
      <c r="J272" s="5" t="s">
        <v>125</v>
      </c>
      <c r="K272" s="5" t="s">
        <v>117</v>
      </c>
      <c r="L272" s="5" t="s">
        <v>5427</v>
      </c>
      <c r="M272" s="5" t="s">
        <v>5431</v>
      </c>
      <c r="N272" s="5" t="s">
        <v>53</v>
      </c>
      <c r="O272" s="5" t="s">
        <v>55</v>
      </c>
      <c r="P272" s="5" t="b">
        <f t="shared" ca="1" si="44"/>
        <v>1</v>
      </c>
      <c r="Q272" s="5" t="b">
        <f t="shared" ca="1" si="3"/>
        <v>1</v>
      </c>
      <c r="R272" s="5"/>
      <c r="S272" s="5"/>
      <c r="T272" s="5"/>
      <c r="U272" s="5"/>
      <c r="V272" s="5"/>
      <c r="W272" s="5"/>
      <c r="X272" s="5"/>
      <c r="Y272" s="5"/>
      <c r="Z272" s="5"/>
      <c r="AA272" s="5"/>
      <c r="AB272" s="5"/>
      <c r="AC272" s="5"/>
      <c r="AD272" s="5"/>
      <c r="AE272" s="5"/>
      <c r="AF272" s="5"/>
    </row>
    <row r="273" spans="1:32" ht="21" customHeight="1">
      <c r="A273" s="5" t="s">
        <v>5603</v>
      </c>
      <c r="B273" s="5" t="s">
        <v>5604</v>
      </c>
      <c r="C273" s="5" t="str">
        <f t="shared" ca="1" si="0"/>
        <v>上海</v>
      </c>
      <c r="D273" s="5" t="str">
        <f t="shared" ca="1" si="45"/>
        <v>增城区</v>
      </c>
      <c r="E273" s="5" t="s">
        <v>22337</v>
      </c>
      <c r="F273" s="5" t="s">
        <v>29</v>
      </c>
      <c r="G273" s="7">
        <v>6</v>
      </c>
      <c r="H273" s="7">
        <v>8</v>
      </c>
      <c r="I273" s="5" t="s">
        <v>672</v>
      </c>
      <c r="J273" s="5" t="s">
        <v>108</v>
      </c>
      <c r="K273" s="5" t="s">
        <v>267</v>
      </c>
      <c r="L273" s="5" t="s">
        <v>5608</v>
      </c>
      <c r="M273" s="5" t="s">
        <v>5609</v>
      </c>
      <c r="N273" s="5" t="s">
        <v>53</v>
      </c>
      <c r="O273" s="5" t="s">
        <v>55</v>
      </c>
      <c r="P273" s="5" t="b">
        <f t="shared" ca="1" si="44"/>
        <v>1</v>
      </c>
      <c r="Q273" s="5" t="b">
        <f t="shared" ca="1" si="3"/>
        <v>1</v>
      </c>
      <c r="R273" s="5"/>
      <c r="S273" s="5"/>
      <c r="T273" s="5"/>
      <c r="U273" s="5"/>
      <c r="V273" s="5"/>
      <c r="W273" s="5"/>
      <c r="X273" s="5"/>
      <c r="Y273" s="5"/>
      <c r="Z273" s="5"/>
      <c r="AA273" s="5"/>
      <c r="AB273" s="5"/>
      <c r="AC273" s="5"/>
      <c r="AD273" s="5"/>
      <c r="AE273" s="5"/>
      <c r="AF273" s="5"/>
    </row>
    <row r="274" spans="1:32" ht="21" customHeight="1">
      <c r="A274" s="5" t="s">
        <v>3885</v>
      </c>
      <c r="B274" s="5" t="s">
        <v>3886</v>
      </c>
      <c r="C274" s="5" t="str">
        <f t="shared" ca="1" si="0"/>
        <v>上海</v>
      </c>
      <c r="D274" s="5" t="str">
        <f t="shared" ca="1" si="45"/>
        <v>增城区</v>
      </c>
      <c r="E274" s="5" t="s">
        <v>22354</v>
      </c>
      <c r="F274" s="5" t="s">
        <v>45</v>
      </c>
      <c r="G274" s="7">
        <v>6</v>
      </c>
      <c r="H274" s="7">
        <v>10</v>
      </c>
      <c r="I274" s="5" t="s">
        <v>548</v>
      </c>
      <c r="J274" s="5" t="s">
        <v>108</v>
      </c>
      <c r="K274" s="5" t="s">
        <v>3889</v>
      </c>
      <c r="L274" s="5" t="s">
        <v>3890</v>
      </c>
      <c r="M274" s="5" t="s">
        <v>3892</v>
      </c>
      <c r="N274" s="5" t="s">
        <v>53</v>
      </c>
      <c r="O274" s="5" t="s">
        <v>55</v>
      </c>
      <c r="P274" s="5" t="b">
        <f t="shared" ca="1" si="44"/>
        <v>1</v>
      </c>
      <c r="Q274" s="5" t="b">
        <f t="shared" ca="1" si="3"/>
        <v>1</v>
      </c>
      <c r="R274" s="5"/>
      <c r="S274" s="5"/>
      <c r="T274" s="5"/>
      <c r="U274" s="5"/>
      <c r="V274" s="5"/>
      <c r="W274" s="5"/>
      <c r="X274" s="5"/>
      <c r="Y274" s="5"/>
      <c r="Z274" s="5"/>
      <c r="AA274" s="5"/>
      <c r="AB274" s="5"/>
      <c r="AC274" s="5"/>
      <c r="AD274" s="5"/>
      <c r="AE274" s="5"/>
      <c r="AF274" s="5"/>
    </row>
    <row r="275" spans="1:32" ht="21" customHeight="1">
      <c r="A275" s="5" t="s">
        <v>396</v>
      </c>
      <c r="B275" s="5" t="s">
        <v>2940</v>
      </c>
      <c r="C275" s="5" t="str">
        <f t="shared" ca="1" si="0"/>
        <v>上海</v>
      </c>
      <c r="D275" s="5" t="str">
        <f t="shared" ca="1" si="45"/>
        <v>增城区</v>
      </c>
      <c r="E275" s="5" t="s">
        <v>22354</v>
      </c>
      <c r="F275" s="5" t="s">
        <v>29</v>
      </c>
      <c r="G275" s="7">
        <v>6</v>
      </c>
      <c r="H275" s="7">
        <v>8</v>
      </c>
      <c r="I275" s="5" t="s">
        <v>672</v>
      </c>
      <c r="J275" s="5" t="s">
        <v>125</v>
      </c>
      <c r="K275" s="5" t="s">
        <v>68</v>
      </c>
      <c r="L275" s="5" t="s">
        <v>10941</v>
      </c>
      <c r="M275" s="5" t="s">
        <v>24131</v>
      </c>
      <c r="N275" s="5" t="s">
        <v>42</v>
      </c>
      <c r="O275" s="5" t="s">
        <v>55</v>
      </c>
      <c r="P275" s="5" t="b">
        <f t="shared" ca="1" si="44"/>
        <v>1</v>
      </c>
      <c r="Q275" s="5" t="b">
        <f t="shared" ca="1" si="3"/>
        <v>1</v>
      </c>
      <c r="R275" s="5"/>
      <c r="S275" s="5"/>
      <c r="T275" s="5"/>
      <c r="U275" s="5"/>
      <c r="V275" s="5"/>
      <c r="W275" s="5"/>
      <c r="X275" s="5"/>
      <c r="Y275" s="5"/>
      <c r="Z275" s="5"/>
      <c r="AA275" s="5"/>
      <c r="AB275" s="5"/>
      <c r="AC275" s="5"/>
      <c r="AD275" s="5"/>
      <c r="AE275" s="5"/>
      <c r="AF275" s="5"/>
    </row>
    <row r="276" spans="1:32" ht="21" customHeight="1">
      <c r="A276" s="5" t="s">
        <v>1457</v>
      </c>
      <c r="B276" s="5" t="s">
        <v>5507</v>
      </c>
      <c r="C276" s="5" t="str">
        <f t="shared" ca="1" si="0"/>
        <v>上海</v>
      </c>
      <c r="D276" s="5" t="str">
        <f t="shared" ca="1" si="45"/>
        <v>增城区</v>
      </c>
      <c r="E276" s="5" t="s">
        <v>22344</v>
      </c>
      <c r="F276" s="5" t="s">
        <v>29</v>
      </c>
      <c r="G276" s="7">
        <v>6</v>
      </c>
      <c r="H276" s="7">
        <v>8</v>
      </c>
      <c r="I276" s="5" t="s">
        <v>672</v>
      </c>
      <c r="J276" s="5" t="s">
        <v>108</v>
      </c>
      <c r="K276" s="5" t="s">
        <v>5512</v>
      </c>
      <c r="L276" s="5" t="s">
        <v>5513</v>
      </c>
      <c r="M276" s="5" t="s">
        <v>5514</v>
      </c>
      <c r="N276" s="5" t="s">
        <v>53</v>
      </c>
      <c r="O276" s="5" t="s">
        <v>55</v>
      </c>
      <c r="P276" s="5" t="b">
        <f t="shared" ca="1" si="44"/>
        <v>1</v>
      </c>
      <c r="Q276" s="5" t="b">
        <f t="shared" ca="1" si="3"/>
        <v>1</v>
      </c>
      <c r="R276" s="5"/>
      <c r="S276" s="5"/>
      <c r="T276" s="5"/>
      <c r="U276" s="5"/>
      <c r="V276" s="5"/>
      <c r="W276" s="5"/>
      <c r="X276" s="5"/>
      <c r="Y276" s="5"/>
      <c r="Z276" s="5"/>
      <c r="AA276" s="5"/>
      <c r="AB276" s="5"/>
      <c r="AC276" s="5"/>
      <c r="AD276" s="5"/>
      <c r="AE276" s="5"/>
      <c r="AF276" s="5"/>
    </row>
    <row r="277" spans="1:32" ht="21" customHeight="1">
      <c r="A277" s="5" t="s">
        <v>24138</v>
      </c>
      <c r="B277" s="5" t="s">
        <v>12343</v>
      </c>
      <c r="C277" s="5" t="str">
        <f t="shared" ca="1" si="0"/>
        <v>上海</v>
      </c>
      <c r="D277" s="5" t="str">
        <f t="shared" ca="1" si="45"/>
        <v>增城区</v>
      </c>
      <c r="E277" s="5" t="s">
        <v>22337</v>
      </c>
      <c r="F277" s="5" t="s">
        <v>29</v>
      </c>
      <c r="G277" s="7">
        <v>6</v>
      </c>
      <c r="H277" s="7">
        <v>10</v>
      </c>
      <c r="I277" s="5" t="s">
        <v>548</v>
      </c>
      <c r="J277" s="5" t="s">
        <v>125</v>
      </c>
      <c r="K277" s="5" t="s">
        <v>12345</v>
      </c>
      <c r="L277" s="5" t="s">
        <v>12346</v>
      </c>
      <c r="M277" s="5" t="s">
        <v>24146</v>
      </c>
      <c r="N277" s="5" t="s">
        <v>53</v>
      </c>
      <c r="O277" s="5" t="s">
        <v>405</v>
      </c>
      <c r="P277" s="5" t="b">
        <f t="shared" ca="1" si="44"/>
        <v>1</v>
      </c>
      <c r="Q277" s="5" t="b">
        <f t="shared" ca="1" si="3"/>
        <v>1</v>
      </c>
      <c r="R277" s="5"/>
      <c r="S277" s="5"/>
      <c r="T277" s="5"/>
      <c r="U277" s="5"/>
      <c r="V277" s="5"/>
      <c r="W277" s="5"/>
      <c r="X277" s="5"/>
      <c r="Y277" s="5"/>
      <c r="Z277" s="5"/>
      <c r="AA277" s="5"/>
      <c r="AB277" s="5"/>
      <c r="AC277" s="5"/>
      <c r="AD277" s="5"/>
      <c r="AE277" s="5"/>
      <c r="AF277" s="5"/>
    </row>
    <row r="278" spans="1:32" ht="21" customHeight="1">
      <c r="A278" s="5" t="s">
        <v>24147</v>
      </c>
      <c r="B278" s="5" t="s">
        <v>24148</v>
      </c>
      <c r="C278" s="5" t="str">
        <f t="shared" ca="1" si="0"/>
        <v>上海</v>
      </c>
      <c r="D278" s="5" t="str">
        <f t="shared" ca="1" si="45"/>
        <v>增城区</v>
      </c>
      <c r="E278" s="5" t="s">
        <v>22462</v>
      </c>
      <c r="F278" s="5" t="s">
        <v>29</v>
      </c>
      <c r="G278" s="7">
        <v>6</v>
      </c>
      <c r="H278" s="7">
        <v>10</v>
      </c>
      <c r="I278" s="5" t="s">
        <v>548</v>
      </c>
      <c r="J278" s="5" t="s">
        <v>125</v>
      </c>
      <c r="K278" s="5" t="s">
        <v>187</v>
      </c>
      <c r="L278" s="5" t="s">
        <v>24151</v>
      </c>
      <c r="M278" s="5" t="s">
        <v>24153</v>
      </c>
      <c r="N278" s="5" t="s">
        <v>53</v>
      </c>
      <c r="O278" s="5" t="s">
        <v>55</v>
      </c>
      <c r="P278" s="5" t="b">
        <f t="shared" ca="1" si="44"/>
        <v>1</v>
      </c>
      <c r="Q278" s="5" t="b">
        <f t="shared" ca="1" si="3"/>
        <v>1</v>
      </c>
      <c r="R278" s="5"/>
      <c r="S278" s="5"/>
      <c r="T278" s="5"/>
      <c r="U278" s="5"/>
      <c r="V278" s="5"/>
      <c r="W278" s="5"/>
      <c r="X278" s="5"/>
      <c r="Y278" s="5"/>
      <c r="Z278" s="5"/>
      <c r="AA278" s="5"/>
      <c r="AB278" s="5"/>
      <c r="AC278" s="5"/>
      <c r="AD278" s="5"/>
      <c r="AE278" s="5"/>
      <c r="AF278" s="5"/>
    </row>
    <row r="279" spans="1:32" ht="21" customHeight="1">
      <c r="A279" s="5" t="s">
        <v>5730</v>
      </c>
      <c r="B279" s="5" t="s">
        <v>5731</v>
      </c>
      <c r="C279" s="5" t="str">
        <f t="shared" ca="1" si="0"/>
        <v>上海</v>
      </c>
      <c r="D279" s="5" t="str">
        <f t="shared" ca="1" si="45"/>
        <v>增城区</v>
      </c>
      <c r="E279" s="5" t="s">
        <v>22344</v>
      </c>
      <c r="F279" s="5" t="s">
        <v>29</v>
      </c>
      <c r="G279" s="7">
        <v>6</v>
      </c>
      <c r="H279" s="7">
        <v>8</v>
      </c>
      <c r="I279" s="5" t="s">
        <v>672</v>
      </c>
      <c r="J279" s="5" t="s">
        <v>125</v>
      </c>
      <c r="K279" s="5" t="s">
        <v>57</v>
      </c>
      <c r="L279" s="5" t="s">
        <v>5734</v>
      </c>
      <c r="M279" s="5" t="s">
        <v>5736</v>
      </c>
      <c r="N279" s="5" t="s">
        <v>53</v>
      </c>
      <c r="O279" s="5" t="s">
        <v>55</v>
      </c>
      <c r="P279" s="5" t="b">
        <f t="shared" ca="1" si="44"/>
        <v>1</v>
      </c>
      <c r="Q279" s="5" t="b">
        <f t="shared" ca="1" si="3"/>
        <v>1</v>
      </c>
      <c r="R279" s="5"/>
      <c r="S279" s="5"/>
      <c r="T279" s="5"/>
      <c r="U279" s="5"/>
      <c r="V279" s="5"/>
      <c r="W279" s="5"/>
      <c r="X279" s="5"/>
      <c r="Y279" s="5"/>
      <c r="Z279" s="5"/>
      <c r="AA279" s="5"/>
      <c r="AB279" s="5"/>
      <c r="AC279" s="5"/>
      <c r="AD279" s="5"/>
      <c r="AE279" s="5"/>
      <c r="AF279" s="5"/>
    </row>
    <row r="280" spans="1:32" ht="21" customHeight="1">
      <c r="A280" s="5" t="s">
        <v>5603</v>
      </c>
      <c r="B280" s="5" t="s">
        <v>15803</v>
      </c>
      <c r="C280" s="5" t="str">
        <f t="shared" ca="1" si="0"/>
        <v>上海</v>
      </c>
      <c r="D280" s="5" t="str">
        <f t="shared" ca="1" si="45"/>
        <v>增城区</v>
      </c>
      <c r="E280" s="5" t="s">
        <v>22466</v>
      </c>
      <c r="F280" s="5" t="s">
        <v>29</v>
      </c>
      <c r="G280" s="7">
        <v>6</v>
      </c>
      <c r="H280" s="7">
        <v>8</v>
      </c>
      <c r="I280" s="5" t="s">
        <v>672</v>
      </c>
      <c r="J280" s="5" t="s">
        <v>108</v>
      </c>
      <c r="K280" s="5" t="s">
        <v>444</v>
      </c>
      <c r="L280" s="5" t="s">
        <v>15807</v>
      </c>
      <c r="M280" s="5" t="s">
        <v>24175</v>
      </c>
      <c r="N280" s="5" t="s">
        <v>53</v>
      </c>
      <c r="O280" s="5" t="s">
        <v>55</v>
      </c>
      <c r="P280" s="5" t="b">
        <f t="shared" ca="1" si="44"/>
        <v>1</v>
      </c>
      <c r="Q280" s="5" t="b">
        <f t="shared" ca="1" si="3"/>
        <v>1</v>
      </c>
      <c r="R280" s="5"/>
      <c r="S280" s="5"/>
      <c r="T280" s="5"/>
      <c r="U280" s="5"/>
      <c r="V280" s="5"/>
      <c r="W280" s="5"/>
      <c r="X280" s="5"/>
      <c r="Y280" s="5"/>
      <c r="Z280" s="5"/>
      <c r="AA280" s="5"/>
      <c r="AB280" s="5"/>
      <c r="AC280" s="5"/>
      <c r="AD280" s="5"/>
      <c r="AE280" s="5"/>
      <c r="AF280" s="5"/>
    </row>
    <row r="281" spans="1:32" ht="21" customHeight="1">
      <c r="A281" s="5" t="s">
        <v>5839</v>
      </c>
      <c r="B281" s="5" t="s">
        <v>5841</v>
      </c>
      <c r="C281" s="5" t="str">
        <f t="shared" ca="1" si="0"/>
        <v>上海</v>
      </c>
      <c r="D281" s="5" t="str">
        <f t="shared" ca="1" si="45"/>
        <v>增城区</v>
      </c>
      <c r="E281" s="5" t="s">
        <v>22466</v>
      </c>
      <c r="F281" s="5" t="s">
        <v>29</v>
      </c>
      <c r="G281" s="7">
        <v>6</v>
      </c>
      <c r="H281" s="7">
        <v>9</v>
      </c>
      <c r="I281" s="5" t="s">
        <v>3743</v>
      </c>
      <c r="J281" s="5" t="s">
        <v>31</v>
      </c>
      <c r="K281" s="5" t="s">
        <v>3347</v>
      </c>
      <c r="L281" s="5" t="s">
        <v>5846</v>
      </c>
      <c r="M281" s="5" t="s">
        <v>5850</v>
      </c>
      <c r="N281" s="5" t="s">
        <v>100</v>
      </c>
      <c r="O281" s="5" t="s">
        <v>405</v>
      </c>
      <c r="P281" s="5" t="b">
        <f t="shared" ca="1" si="44"/>
        <v>1</v>
      </c>
      <c r="Q281" s="5" t="b">
        <f t="shared" ca="1" si="3"/>
        <v>1</v>
      </c>
      <c r="R281" s="5"/>
      <c r="S281" s="5"/>
      <c r="T281" s="5"/>
      <c r="U281" s="5"/>
      <c r="V281" s="5"/>
      <c r="W281" s="5"/>
      <c r="X281" s="5"/>
      <c r="Y281" s="5"/>
      <c r="Z281" s="5"/>
      <c r="AA281" s="5"/>
      <c r="AB281" s="5"/>
      <c r="AC281" s="5"/>
      <c r="AD281" s="5"/>
      <c r="AE281" s="5"/>
      <c r="AF281" s="5"/>
    </row>
    <row r="282" spans="1:32" ht="21" customHeight="1">
      <c r="A282" s="5" t="s">
        <v>4036</v>
      </c>
      <c r="B282" s="5" t="s">
        <v>4037</v>
      </c>
      <c r="C282" s="5" t="str">
        <f t="shared" ca="1" si="0"/>
        <v>上海</v>
      </c>
      <c r="D282" s="5" t="str">
        <f t="shared" ca="1" si="45"/>
        <v>增城区</v>
      </c>
      <c r="E282" s="5" t="s">
        <v>22462</v>
      </c>
      <c r="F282" s="5" t="s">
        <v>29</v>
      </c>
      <c r="G282" s="7">
        <v>6</v>
      </c>
      <c r="H282" s="7">
        <v>15</v>
      </c>
      <c r="I282" s="5" t="s">
        <v>214</v>
      </c>
      <c r="J282" s="5" t="s">
        <v>108</v>
      </c>
      <c r="K282" s="5" t="s">
        <v>576</v>
      </c>
      <c r="L282" s="5" t="s">
        <v>4041</v>
      </c>
      <c r="M282" s="5" t="s">
        <v>4043</v>
      </c>
      <c r="N282" s="5" t="s">
        <v>100</v>
      </c>
      <c r="O282" s="5" t="s">
        <v>55</v>
      </c>
      <c r="P282" s="5" t="b">
        <f t="shared" ca="1" si="44"/>
        <v>1</v>
      </c>
      <c r="Q282" s="5" t="b">
        <f t="shared" ca="1" si="3"/>
        <v>1</v>
      </c>
      <c r="R282" s="5"/>
      <c r="S282" s="5"/>
      <c r="T282" s="5"/>
      <c r="U282" s="5"/>
      <c r="V282" s="5"/>
      <c r="W282" s="5"/>
      <c r="X282" s="5"/>
      <c r="Y282" s="5"/>
      <c r="Z282" s="5"/>
      <c r="AA282" s="5"/>
      <c r="AB282" s="5"/>
      <c r="AC282" s="5"/>
      <c r="AD282" s="5"/>
      <c r="AE282" s="5"/>
      <c r="AF282" s="5"/>
    </row>
    <row r="283" spans="1:32" ht="21" customHeight="1">
      <c r="A283" s="5" t="s">
        <v>24209</v>
      </c>
      <c r="B283" s="5" t="s">
        <v>24210</v>
      </c>
      <c r="C283" s="5" t="str">
        <f t="shared" ca="1" si="0"/>
        <v>上海</v>
      </c>
      <c r="D283" s="5" t="str">
        <f t="shared" ca="1" si="45"/>
        <v>增城区</v>
      </c>
      <c r="E283" s="5" t="s">
        <v>22337</v>
      </c>
      <c r="F283" s="5" t="s">
        <v>29</v>
      </c>
      <c r="G283" s="7">
        <v>6</v>
      </c>
      <c r="H283" s="7">
        <v>12</v>
      </c>
      <c r="I283" s="5" t="s">
        <v>538</v>
      </c>
      <c r="J283" s="5" t="s">
        <v>108</v>
      </c>
      <c r="K283" s="5" t="s">
        <v>2745</v>
      </c>
      <c r="L283" s="5" t="s">
        <v>24214</v>
      </c>
      <c r="M283" s="5" t="s">
        <v>24218</v>
      </c>
      <c r="N283" s="5" t="s">
        <v>167</v>
      </c>
      <c r="O283" s="5" t="s">
        <v>55</v>
      </c>
      <c r="P283" s="5" t="b">
        <f t="shared" ca="1" si="44"/>
        <v>1</v>
      </c>
      <c r="Q283" s="5" t="b">
        <f t="shared" ca="1" si="3"/>
        <v>1</v>
      </c>
      <c r="R283" s="5"/>
      <c r="S283" s="5"/>
      <c r="T283" s="5"/>
      <c r="U283" s="5"/>
      <c r="V283" s="5"/>
      <c r="W283" s="5"/>
      <c r="X283" s="5"/>
      <c r="Y283" s="5"/>
      <c r="Z283" s="5"/>
      <c r="AA283" s="5"/>
      <c r="AB283" s="5"/>
      <c r="AC283" s="5"/>
      <c r="AD283" s="5"/>
      <c r="AE283" s="5"/>
      <c r="AF283" s="5"/>
    </row>
    <row r="284" spans="1:32" ht="21" customHeight="1">
      <c r="A284" s="5" t="s">
        <v>5878</v>
      </c>
      <c r="B284" s="5" t="s">
        <v>5880</v>
      </c>
      <c r="C284" s="5" t="str">
        <f t="shared" ca="1" si="0"/>
        <v>上海</v>
      </c>
      <c r="D284" s="5" t="str">
        <f t="shared" ca="1" si="45"/>
        <v>增城区</v>
      </c>
      <c r="E284" s="5" t="s">
        <v>22462</v>
      </c>
      <c r="F284" s="5" t="s">
        <v>29</v>
      </c>
      <c r="G284" s="7">
        <v>6</v>
      </c>
      <c r="H284" s="7">
        <v>8</v>
      </c>
      <c r="I284" s="5" t="s">
        <v>672</v>
      </c>
      <c r="J284" s="5" t="s">
        <v>31</v>
      </c>
      <c r="K284" s="5" t="s">
        <v>1145</v>
      </c>
      <c r="L284" s="5" t="s">
        <v>5886</v>
      </c>
      <c r="M284" s="5" t="s">
        <v>5888</v>
      </c>
      <c r="N284" s="5" t="s">
        <v>42</v>
      </c>
      <c r="O284" s="5" t="s">
        <v>405</v>
      </c>
      <c r="P284" s="5" t="b">
        <f t="shared" ca="1" si="44"/>
        <v>1</v>
      </c>
      <c r="Q284" s="5" t="b">
        <f t="shared" ca="1" si="3"/>
        <v>1</v>
      </c>
      <c r="R284" s="5"/>
      <c r="S284" s="5"/>
      <c r="T284" s="5"/>
      <c r="U284" s="5"/>
      <c r="V284" s="5"/>
      <c r="W284" s="5"/>
      <c r="X284" s="5"/>
      <c r="Y284" s="5"/>
      <c r="Z284" s="5"/>
      <c r="AA284" s="5"/>
      <c r="AB284" s="5"/>
      <c r="AC284" s="5"/>
      <c r="AD284" s="5"/>
      <c r="AE284" s="5"/>
      <c r="AF284" s="5"/>
    </row>
    <row r="285" spans="1:32" ht="21" customHeight="1">
      <c r="A285" s="5" t="s">
        <v>5755</v>
      </c>
      <c r="B285" s="5" t="s">
        <v>24232</v>
      </c>
      <c r="C285" s="5" t="str">
        <f t="shared" ca="1" si="0"/>
        <v>上海</v>
      </c>
      <c r="D285" s="5" t="str">
        <f t="shared" ca="1" si="45"/>
        <v>增城区</v>
      </c>
      <c r="E285" s="5" t="s">
        <v>22462</v>
      </c>
      <c r="F285" s="5" t="s">
        <v>29</v>
      </c>
      <c r="G285" s="7">
        <v>6</v>
      </c>
      <c r="H285" s="7">
        <v>10</v>
      </c>
      <c r="I285" s="5" t="s">
        <v>548</v>
      </c>
      <c r="J285" s="5" t="s">
        <v>125</v>
      </c>
      <c r="K285" s="5" t="s">
        <v>5644</v>
      </c>
      <c r="L285" s="5" t="s">
        <v>24238</v>
      </c>
      <c r="M285" s="5" t="s">
        <v>1598</v>
      </c>
      <c r="N285" s="5" t="s">
        <v>53</v>
      </c>
      <c r="O285" s="5" t="s">
        <v>55</v>
      </c>
      <c r="P285" s="5"/>
      <c r="Q285" s="5" t="b">
        <f t="shared" ca="1" si="3"/>
        <v>1</v>
      </c>
      <c r="R285" s="5"/>
      <c r="S285" s="5"/>
      <c r="T285" s="5"/>
      <c r="U285" s="5"/>
      <c r="V285" s="5"/>
      <c r="W285" s="5"/>
      <c r="X285" s="5"/>
      <c r="Y285" s="5"/>
      <c r="Z285" s="5"/>
      <c r="AA285" s="5"/>
      <c r="AB285" s="5"/>
      <c r="AC285" s="5"/>
      <c r="AD285" s="5"/>
      <c r="AE285" s="5"/>
      <c r="AF285" s="5"/>
    </row>
    <row r="286" spans="1:32" ht="21" customHeight="1">
      <c r="A286" s="5" t="s">
        <v>5917</v>
      </c>
      <c r="B286" s="5" t="s">
        <v>5918</v>
      </c>
      <c r="C286" s="5" t="str">
        <f t="shared" ca="1" si="0"/>
        <v>上海</v>
      </c>
      <c r="D286" s="5" t="str">
        <f t="shared" ca="1" si="45"/>
        <v>增城区</v>
      </c>
      <c r="E286" s="5" t="s">
        <v>22510</v>
      </c>
      <c r="F286" s="5" t="s">
        <v>29</v>
      </c>
      <c r="G286" s="7">
        <v>6</v>
      </c>
      <c r="H286" s="7">
        <v>8</v>
      </c>
      <c r="I286" s="5" t="s">
        <v>672</v>
      </c>
      <c r="J286" s="5" t="s">
        <v>31</v>
      </c>
      <c r="K286" s="5" t="s">
        <v>34</v>
      </c>
      <c r="L286" s="5" t="s">
        <v>5921</v>
      </c>
      <c r="M286" s="5" t="s">
        <v>5925</v>
      </c>
      <c r="N286" s="5" t="s">
        <v>42</v>
      </c>
      <c r="O286" s="5" t="s">
        <v>55</v>
      </c>
      <c r="P286" s="5" t="b">
        <f t="shared" ref="P286:P307" ca="1" si="46">IFERROR(__xludf.DUMMYFUNCTION("REGEXMATCH(A286,""前端|设计|(?i)html|(?i)css"")"),TRUE)</f>
        <v>1</v>
      </c>
      <c r="Q286" s="5" t="b">
        <f t="shared" ca="1" si="3"/>
        <v>1</v>
      </c>
      <c r="R286" s="5"/>
      <c r="S286" s="5"/>
      <c r="T286" s="5"/>
      <c r="U286" s="5"/>
      <c r="V286" s="5"/>
      <c r="W286" s="5"/>
      <c r="X286" s="5"/>
      <c r="Y286" s="5"/>
      <c r="Z286" s="5"/>
      <c r="AA286" s="5"/>
      <c r="AB286" s="5"/>
      <c r="AC286" s="5"/>
      <c r="AD286" s="5"/>
      <c r="AE286" s="5"/>
      <c r="AF286" s="5"/>
    </row>
    <row r="287" spans="1:32" ht="21" customHeight="1">
      <c r="A287" s="5" t="s">
        <v>4117</v>
      </c>
      <c r="B287" s="5" t="s">
        <v>4118</v>
      </c>
      <c r="C287" s="5" t="str">
        <f t="shared" ca="1" si="0"/>
        <v>上海</v>
      </c>
      <c r="D287" s="9" t="s">
        <v>47</v>
      </c>
      <c r="E287" s="5" t="s">
        <v>22413</v>
      </c>
      <c r="F287" s="5" t="s">
        <v>29</v>
      </c>
      <c r="G287" s="7">
        <v>6</v>
      </c>
      <c r="H287" s="7">
        <v>12</v>
      </c>
      <c r="I287" s="5" t="s">
        <v>538</v>
      </c>
      <c r="J287" s="5" t="s">
        <v>31</v>
      </c>
      <c r="K287" s="5" t="s">
        <v>2924</v>
      </c>
      <c r="L287" s="5" t="s">
        <v>4122</v>
      </c>
      <c r="M287" s="5" t="s">
        <v>4125</v>
      </c>
      <c r="N287" s="5" t="s">
        <v>37</v>
      </c>
      <c r="O287" s="5" t="s">
        <v>55</v>
      </c>
      <c r="P287" s="5" t="b">
        <f t="shared" ca="1" si="46"/>
        <v>1</v>
      </c>
      <c r="Q287" s="5" t="b">
        <f t="shared" ca="1" si="3"/>
        <v>1</v>
      </c>
      <c r="R287" s="5"/>
      <c r="S287" s="5"/>
      <c r="T287" s="5"/>
      <c r="U287" s="5"/>
      <c r="V287" s="5"/>
      <c r="W287" s="5"/>
      <c r="X287" s="5"/>
      <c r="Y287" s="5"/>
      <c r="Z287" s="5"/>
      <c r="AA287" s="5"/>
      <c r="AB287" s="5"/>
      <c r="AC287" s="5"/>
      <c r="AD287" s="5"/>
      <c r="AE287" s="5"/>
      <c r="AF287" s="5"/>
    </row>
    <row r="288" spans="1:32" ht="21" customHeight="1">
      <c r="A288" s="5" t="s">
        <v>24261</v>
      </c>
      <c r="B288" s="5" t="s">
        <v>714</v>
      </c>
      <c r="C288" s="5" t="str">
        <f t="shared" ca="1" si="0"/>
        <v>上海</v>
      </c>
      <c r="D288" s="9" t="s">
        <v>47</v>
      </c>
      <c r="E288" s="5" t="s">
        <v>22413</v>
      </c>
      <c r="F288" s="5" t="s">
        <v>45</v>
      </c>
      <c r="G288" s="7">
        <v>6</v>
      </c>
      <c r="H288" s="7">
        <v>15</v>
      </c>
      <c r="I288" s="5" t="s">
        <v>214</v>
      </c>
      <c r="J288" s="5" t="s">
        <v>108</v>
      </c>
      <c r="K288" s="5" t="s">
        <v>252</v>
      </c>
      <c r="L288" s="5" t="s">
        <v>20475</v>
      </c>
      <c r="M288" s="5" t="s">
        <v>24266</v>
      </c>
      <c r="N288" s="5" t="s">
        <v>53</v>
      </c>
      <c r="O288" s="5" t="s">
        <v>55</v>
      </c>
      <c r="P288" s="5" t="b">
        <f t="shared" ca="1" si="46"/>
        <v>1</v>
      </c>
      <c r="Q288" s="5" t="b">
        <f t="shared" ca="1" si="3"/>
        <v>1</v>
      </c>
      <c r="R288" s="5"/>
      <c r="S288" s="5"/>
      <c r="T288" s="5"/>
      <c r="U288" s="5"/>
      <c r="V288" s="5"/>
      <c r="W288" s="5"/>
      <c r="X288" s="5"/>
      <c r="Y288" s="5"/>
      <c r="Z288" s="5"/>
      <c r="AA288" s="5"/>
      <c r="AB288" s="5"/>
      <c r="AC288" s="5"/>
      <c r="AD288" s="5"/>
      <c r="AE288" s="5"/>
      <c r="AF288" s="5"/>
    </row>
    <row r="289" spans="1:32" ht="21" customHeight="1">
      <c r="A289" s="5" t="s">
        <v>1457</v>
      </c>
      <c r="B289" s="5" t="s">
        <v>7746</v>
      </c>
      <c r="C289" s="5" t="str">
        <f t="shared" ca="1" si="0"/>
        <v>上海</v>
      </c>
      <c r="D289" s="9" t="s">
        <v>47</v>
      </c>
      <c r="E289" s="5" t="s">
        <v>22413</v>
      </c>
      <c r="F289" s="5" t="s">
        <v>29</v>
      </c>
      <c r="G289" s="7">
        <v>6</v>
      </c>
      <c r="H289" s="7">
        <v>10</v>
      </c>
      <c r="I289" s="5" t="s">
        <v>548</v>
      </c>
      <c r="J289" s="5" t="s">
        <v>31</v>
      </c>
      <c r="K289" s="5" t="s">
        <v>1463</v>
      </c>
      <c r="L289" s="5" t="s">
        <v>7748</v>
      </c>
      <c r="M289" s="5" t="s">
        <v>24278</v>
      </c>
      <c r="N289" s="5" t="s">
        <v>53</v>
      </c>
      <c r="O289" s="5" t="s">
        <v>55</v>
      </c>
      <c r="P289" s="5" t="b">
        <f t="shared" ca="1" si="46"/>
        <v>1</v>
      </c>
      <c r="Q289" s="5" t="b">
        <f t="shared" ca="1" si="3"/>
        <v>1</v>
      </c>
      <c r="R289" s="5"/>
      <c r="S289" s="5"/>
      <c r="T289" s="5"/>
      <c r="U289" s="5"/>
      <c r="V289" s="5"/>
      <c r="W289" s="5"/>
      <c r="X289" s="5"/>
      <c r="Y289" s="5"/>
      <c r="Z289" s="5"/>
      <c r="AA289" s="5"/>
      <c r="AB289" s="5"/>
      <c r="AC289" s="5"/>
      <c r="AD289" s="5"/>
      <c r="AE289" s="5"/>
      <c r="AF289" s="5"/>
    </row>
    <row r="290" spans="1:32" ht="21" customHeight="1">
      <c r="A290" s="5" t="s">
        <v>1457</v>
      </c>
      <c r="B290" s="5" t="s">
        <v>10050</v>
      </c>
      <c r="C290" s="5" t="str">
        <f t="shared" ca="1" si="0"/>
        <v>上海</v>
      </c>
      <c r="D290" s="5" t="str">
        <f t="shared" ref="D290:D294" ca="1" si="47">IFERROR(__xludf.DUMMYFUNCTION("REGEXEXTRACT(E290,""-(\S+)"")"),"天河区  ")</f>
        <v>天河区  </v>
      </c>
      <c r="E290" s="5" t="s">
        <v>22344</v>
      </c>
      <c r="F290" s="5" t="s">
        <v>45</v>
      </c>
      <c r="G290" s="7">
        <v>6</v>
      </c>
      <c r="H290" s="7">
        <v>10</v>
      </c>
      <c r="I290" s="5" t="s">
        <v>548</v>
      </c>
      <c r="J290" s="5" t="s">
        <v>31</v>
      </c>
      <c r="K290" s="5" t="s">
        <v>10053</v>
      </c>
      <c r="L290" s="5" t="s">
        <v>10054</v>
      </c>
      <c r="M290" s="5" t="s">
        <v>24283</v>
      </c>
      <c r="N290" s="5" t="s">
        <v>167</v>
      </c>
      <c r="O290" s="5" t="s">
        <v>55</v>
      </c>
      <c r="P290" s="5" t="b">
        <f t="shared" ca="1" si="46"/>
        <v>1</v>
      </c>
      <c r="Q290" s="5" t="b">
        <f t="shared" ca="1" si="3"/>
        <v>1</v>
      </c>
      <c r="R290" s="5"/>
      <c r="S290" s="5"/>
      <c r="T290" s="5"/>
      <c r="U290" s="5"/>
      <c r="V290" s="5"/>
      <c r="W290" s="5"/>
      <c r="X290" s="5"/>
      <c r="Y290" s="5"/>
      <c r="Z290" s="5"/>
      <c r="AA290" s="5"/>
      <c r="AB290" s="5"/>
      <c r="AC290" s="5"/>
      <c r="AD290" s="5"/>
      <c r="AE290" s="5"/>
      <c r="AF290" s="5"/>
    </row>
    <row r="291" spans="1:32" ht="21" customHeight="1">
      <c r="A291" s="5" t="s">
        <v>5314</v>
      </c>
      <c r="B291" s="5" t="s">
        <v>6770</v>
      </c>
      <c r="C291" s="5" t="str">
        <f t="shared" ca="1" si="0"/>
        <v>上海</v>
      </c>
      <c r="D291" s="5" t="str">
        <f t="shared" ca="1" si="47"/>
        <v>天河区  </v>
      </c>
      <c r="E291" s="5" t="s">
        <v>22344</v>
      </c>
      <c r="F291" s="5" t="s">
        <v>29</v>
      </c>
      <c r="G291" s="7">
        <v>6</v>
      </c>
      <c r="H291" s="7">
        <v>10</v>
      </c>
      <c r="I291" s="5" t="s">
        <v>548</v>
      </c>
      <c r="J291" s="5" t="s">
        <v>31</v>
      </c>
      <c r="K291" s="5" t="s">
        <v>48</v>
      </c>
      <c r="L291" s="5" t="s">
        <v>24296</v>
      </c>
      <c r="M291" s="5" t="s">
        <v>24298</v>
      </c>
      <c r="N291" s="5" t="s">
        <v>100</v>
      </c>
      <c r="O291" s="5" t="s">
        <v>55</v>
      </c>
      <c r="P291" s="5" t="b">
        <f t="shared" ca="1" si="46"/>
        <v>1</v>
      </c>
      <c r="Q291" s="5" t="b">
        <f t="shared" ca="1" si="3"/>
        <v>1</v>
      </c>
      <c r="R291" s="5"/>
      <c r="S291" s="5"/>
      <c r="T291" s="5"/>
      <c r="U291" s="5"/>
      <c r="V291" s="5"/>
      <c r="W291" s="5"/>
      <c r="X291" s="5"/>
      <c r="Y291" s="5"/>
      <c r="Z291" s="5"/>
      <c r="AA291" s="5"/>
      <c r="AB291" s="5"/>
      <c r="AC291" s="5"/>
      <c r="AD291" s="5"/>
      <c r="AE291" s="5"/>
      <c r="AF291" s="5"/>
    </row>
    <row r="292" spans="1:32" ht="21" customHeight="1">
      <c r="A292" s="5" t="s">
        <v>1820</v>
      </c>
      <c r="B292" s="5" t="s">
        <v>24308</v>
      </c>
      <c r="C292" s="5" t="str">
        <f t="shared" ca="1" si="0"/>
        <v>上海</v>
      </c>
      <c r="D292" s="5" t="str">
        <f t="shared" ca="1" si="47"/>
        <v>天河区  </v>
      </c>
      <c r="E292" s="5" t="s">
        <v>22344</v>
      </c>
      <c r="F292" s="5" t="s">
        <v>29</v>
      </c>
      <c r="G292" s="7">
        <v>6</v>
      </c>
      <c r="H292" s="7">
        <v>12</v>
      </c>
      <c r="I292" s="5" t="s">
        <v>538</v>
      </c>
      <c r="J292" s="5" t="s">
        <v>31</v>
      </c>
      <c r="K292" s="5" t="s">
        <v>576</v>
      </c>
      <c r="L292" s="5" t="s">
        <v>24312</v>
      </c>
      <c r="M292" s="5" t="s">
        <v>24313</v>
      </c>
      <c r="N292" s="5" t="s">
        <v>53</v>
      </c>
      <c r="O292" s="5" t="s">
        <v>55</v>
      </c>
      <c r="P292" s="5" t="b">
        <f t="shared" ca="1" si="46"/>
        <v>1</v>
      </c>
      <c r="Q292" s="5" t="b">
        <f t="shared" ca="1" si="3"/>
        <v>1</v>
      </c>
      <c r="R292" s="5"/>
      <c r="S292" s="5"/>
      <c r="T292" s="5"/>
      <c r="U292" s="5"/>
      <c r="V292" s="5"/>
      <c r="W292" s="5"/>
      <c r="X292" s="5"/>
      <c r="Y292" s="5"/>
      <c r="Z292" s="5"/>
      <c r="AA292" s="5"/>
      <c r="AB292" s="5"/>
      <c r="AC292" s="5"/>
      <c r="AD292" s="5"/>
      <c r="AE292" s="5"/>
      <c r="AF292" s="5"/>
    </row>
    <row r="293" spans="1:32" ht="21" customHeight="1">
      <c r="A293" s="5" t="s">
        <v>248</v>
      </c>
      <c r="B293" s="5" t="s">
        <v>6172</v>
      </c>
      <c r="C293" s="5" t="str">
        <f t="shared" ca="1" si="0"/>
        <v>上海</v>
      </c>
      <c r="D293" s="5" t="str">
        <f t="shared" ca="1" si="47"/>
        <v>天河区  </v>
      </c>
      <c r="E293" s="5" t="s">
        <v>22482</v>
      </c>
      <c r="F293" s="5" t="s">
        <v>29</v>
      </c>
      <c r="G293" s="7">
        <v>6</v>
      </c>
      <c r="H293" s="7">
        <v>8</v>
      </c>
      <c r="I293" s="5" t="s">
        <v>672</v>
      </c>
      <c r="J293" s="5" t="s">
        <v>108</v>
      </c>
      <c r="K293" s="5" t="s">
        <v>1423</v>
      </c>
      <c r="L293" s="9" t="s">
        <v>47</v>
      </c>
      <c r="M293" s="5" t="s">
        <v>6176</v>
      </c>
      <c r="N293" s="5" t="s">
        <v>100</v>
      </c>
      <c r="O293" s="5" t="s">
        <v>55</v>
      </c>
      <c r="P293" s="5" t="b">
        <f t="shared" ca="1" si="46"/>
        <v>1</v>
      </c>
      <c r="Q293" s="5" t="b">
        <f t="shared" ca="1" si="3"/>
        <v>1</v>
      </c>
      <c r="R293" s="5"/>
      <c r="S293" s="5"/>
      <c r="T293" s="5"/>
      <c r="U293" s="5"/>
      <c r="V293" s="5"/>
      <c r="W293" s="5"/>
      <c r="X293" s="5"/>
      <c r="Y293" s="5"/>
      <c r="Z293" s="5"/>
      <c r="AA293" s="5"/>
      <c r="AB293" s="5"/>
      <c r="AC293" s="5"/>
      <c r="AD293" s="5"/>
      <c r="AE293" s="5"/>
      <c r="AF293" s="5"/>
    </row>
    <row r="294" spans="1:32" ht="21" customHeight="1">
      <c r="A294" s="5" t="s">
        <v>6294</v>
      </c>
      <c r="B294" s="5" t="s">
        <v>24322</v>
      </c>
      <c r="C294" s="5" t="str">
        <f t="shared" ca="1" si="0"/>
        <v>上海</v>
      </c>
      <c r="D294" s="5" t="str">
        <f t="shared" ca="1" si="47"/>
        <v>天河区  </v>
      </c>
      <c r="E294" s="5" t="s">
        <v>22466</v>
      </c>
      <c r="F294" s="5" t="s">
        <v>1341</v>
      </c>
      <c r="G294" s="7">
        <v>6</v>
      </c>
      <c r="H294" s="7">
        <v>8</v>
      </c>
      <c r="I294" s="5" t="s">
        <v>672</v>
      </c>
      <c r="J294" s="5" t="s">
        <v>125</v>
      </c>
      <c r="K294" s="5" t="s">
        <v>1270</v>
      </c>
      <c r="L294" s="5" t="s">
        <v>24325</v>
      </c>
      <c r="M294" s="5" t="s">
        <v>24326</v>
      </c>
      <c r="N294" s="5" t="s">
        <v>37</v>
      </c>
      <c r="O294" s="5" t="s">
        <v>55</v>
      </c>
      <c r="P294" s="5" t="b">
        <f t="shared" ca="1" si="46"/>
        <v>1</v>
      </c>
      <c r="Q294" s="5" t="b">
        <f t="shared" ca="1" si="3"/>
        <v>1</v>
      </c>
      <c r="R294" s="5"/>
      <c r="S294" s="5"/>
      <c r="T294" s="5"/>
      <c r="U294" s="5"/>
      <c r="V294" s="5"/>
      <c r="W294" s="5"/>
      <c r="X294" s="5"/>
      <c r="Y294" s="5"/>
      <c r="Z294" s="5"/>
      <c r="AA294" s="5"/>
      <c r="AB294" s="5"/>
      <c r="AC294" s="5"/>
      <c r="AD294" s="5"/>
      <c r="AE294" s="5"/>
      <c r="AF294" s="5"/>
    </row>
    <row r="295" spans="1:32" ht="21" customHeight="1">
      <c r="A295" s="5" t="s">
        <v>3762</v>
      </c>
      <c r="B295" s="5" t="s">
        <v>24333</v>
      </c>
      <c r="C295" s="5" t="str">
        <f t="shared" ca="1" si="0"/>
        <v>上海</v>
      </c>
      <c r="D295" s="9" t="s">
        <v>47</v>
      </c>
      <c r="E295" s="5" t="s">
        <v>22413</v>
      </c>
      <c r="F295" s="5" t="s">
        <v>29</v>
      </c>
      <c r="G295" s="7">
        <v>6</v>
      </c>
      <c r="H295" s="7">
        <v>8</v>
      </c>
      <c r="I295" s="5" t="s">
        <v>672</v>
      </c>
      <c r="J295" s="5" t="s">
        <v>125</v>
      </c>
      <c r="K295" s="5" t="s">
        <v>3347</v>
      </c>
      <c r="L295" s="5" t="s">
        <v>24341</v>
      </c>
      <c r="M295" s="9" t="s">
        <v>47</v>
      </c>
      <c r="N295" s="5" t="s">
        <v>100</v>
      </c>
      <c r="O295" s="5" t="s">
        <v>89</v>
      </c>
      <c r="P295" s="5" t="b">
        <f t="shared" ca="1" si="46"/>
        <v>1</v>
      </c>
      <c r="Q295" s="5" t="b">
        <f t="shared" ca="1" si="3"/>
        <v>1</v>
      </c>
      <c r="R295" s="5"/>
      <c r="S295" s="5"/>
      <c r="T295" s="5"/>
      <c r="U295" s="5"/>
      <c r="V295" s="5"/>
      <c r="W295" s="5"/>
      <c r="X295" s="5"/>
      <c r="Y295" s="5"/>
      <c r="Z295" s="5"/>
      <c r="AA295" s="5"/>
      <c r="AB295" s="5"/>
      <c r="AC295" s="5"/>
      <c r="AD295" s="5"/>
      <c r="AE295" s="5"/>
      <c r="AF295" s="5"/>
    </row>
    <row r="296" spans="1:32" ht="21" customHeight="1">
      <c r="A296" s="5" t="s">
        <v>24345</v>
      </c>
      <c r="B296" s="5" t="s">
        <v>24346</v>
      </c>
      <c r="C296" s="5" t="str">
        <f t="shared" ca="1" si="0"/>
        <v>上海</v>
      </c>
      <c r="D296" s="5" t="str">
        <f t="shared" ref="D296:D297" ca="1" si="48">IFERROR(__xludf.DUMMYFUNCTION("REGEXEXTRACT(E296,""-(\S+)"")"),"白云区  ")</f>
        <v>白云区  </v>
      </c>
      <c r="E296" s="5" t="s">
        <v>22462</v>
      </c>
      <c r="F296" s="5" t="s">
        <v>29</v>
      </c>
      <c r="G296" s="7">
        <v>6</v>
      </c>
      <c r="H296" s="7">
        <v>8</v>
      </c>
      <c r="I296" s="5" t="s">
        <v>672</v>
      </c>
      <c r="J296" s="5" t="s">
        <v>31</v>
      </c>
      <c r="K296" s="5" t="s">
        <v>7103</v>
      </c>
      <c r="L296" s="5" t="s">
        <v>24351</v>
      </c>
      <c r="M296" s="5" t="s">
        <v>24353</v>
      </c>
      <c r="N296" s="5" t="s">
        <v>37</v>
      </c>
      <c r="O296" s="5" t="s">
        <v>55</v>
      </c>
      <c r="P296" s="5" t="b">
        <f t="shared" ca="1" si="46"/>
        <v>1</v>
      </c>
      <c r="Q296" s="5" t="b">
        <f t="shared" ca="1" si="3"/>
        <v>1</v>
      </c>
      <c r="R296" s="5"/>
      <c r="S296" s="5"/>
      <c r="T296" s="5"/>
      <c r="U296" s="5"/>
      <c r="V296" s="5"/>
      <c r="W296" s="5"/>
      <c r="X296" s="5"/>
      <c r="Y296" s="5"/>
      <c r="Z296" s="5"/>
      <c r="AA296" s="5"/>
      <c r="AB296" s="5"/>
      <c r="AC296" s="5"/>
      <c r="AD296" s="5"/>
      <c r="AE296" s="5"/>
      <c r="AF296" s="5"/>
    </row>
    <row r="297" spans="1:32" ht="21" customHeight="1">
      <c r="A297" s="5" t="s">
        <v>1457</v>
      </c>
      <c r="B297" s="5" t="s">
        <v>4164</v>
      </c>
      <c r="C297" s="5" t="str">
        <f t="shared" ca="1" si="0"/>
        <v>上海</v>
      </c>
      <c r="D297" s="5" t="str">
        <f t="shared" ca="1" si="48"/>
        <v>白云区  </v>
      </c>
      <c r="E297" s="5" t="s">
        <v>22344</v>
      </c>
      <c r="F297" s="5" t="s">
        <v>45</v>
      </c>
      <c r="G297" s="7">
        <v>6</v>
      </c>
      <c r="H297" s="7">
        <v>10</v>
      </c>
      <c r="I297" s="5" t="s">
        <v>548</v>
      </c>
      <c r="J297" s="7" t="s">
        <v>24</v>
      </c>
      <c r="K297" s="5" t="s">
        <v>2924</v>
      </c>
      <c r="L297" s="5" t="s">
        <v>4168</v>
      </c>
      <c r="M297" s="5" t="s">
        <v>4170</v>
      </c>
      <c r="N297" s="5" t="s">
        <v>37</v>
      </c>
      <c r="O297" s="5" t="s">
        <v>55</v>
      </c>
      <c r="P297" s="5" t="b">
        <f t="shared" ca="1" si="46"/>
        <v>1</v>
      </c>
      <c r="Q297" s="5" t="b">
        <f t="shared" ca="1" si="3"/>
        <v>1</v>
      </c>
      <c r="R297" s="5"/>
      <c r="S297" s="5"/>
      <c r="T297" s="5"/>
      <c r="U297" s="5"/>
      <c r="V297" s="5"/>
      <c r="W297" s="5"/>
      <c r="X297" s="5"/>
      <c r="Y297" s="5"/>
      <c r="Z297" s="5"/>
      <c r="AA297" s="5"/>
      <c r="AB297" s="5"/>
      <c r="AC297" s="5"/>
      <c r="AD297" s="5"/>
      <c r="AE297" s="5"/>
      <c r="AF297" s="5"/>
    </row>
    <row r="298" spans="1:32" ht="21" customHeight="1">
      <c r="A298" s="5" t="s">
        <v>3551</v>
      </c>
      <c r="B298" s="5" t="s">
        <v>6097</v>
      </c>
      <c r="C298" s="5" t="str">
        <f t="shared" ca="1" si="0"/>
        <v>上海</v>
      </c>
      <c r="D298" s="9" t="s">
        <v>47</v>
      </c>
      <c r="E298" s="5" t="s">
        <v>22413</v>
      </c>
      <c r="F298" s="5" t="s">
        <v>29</v>
      </c>
      <c r="G298" s="7">
        <v>6</v>
      </c>
      <c r="H298" s="7">
        <v>8</v>
      </c>
      <c r="I298" s="5" t="s">
        <v>672</v>
      </c>
      <c r="J298" s="5" t="s">
        <v>31</v>
      </c>
      <c r="K298" s="5" t="s">
        <v>319</v>
      </c>
      <c r="L298" s="9" t="s">
        <v>47</v>
      </c>
      <c r="M298" s="5" t="s">
        <v>6100</v>
      </c>
      <c r="N298" s="5" t="s">
        <v>53</v>
      </c>
      <c r="O298" s="5" t="s">
        <v>55</v>
      </c>
      <c r="P298" s="5" t="b">
        <f t="shared" ca="1" si="46"/>
        <v>1</v>
      </c>
      <c r="Q298" s="5" t="b">
        <f t="shared" ca="1" si="3"/>
        <v>1</v>
      </c>
      <c r="R298" s="5"/>
      <c r="S298" s="5"/>
      <c r="T298" s="5"/>
      <c r="U298" s="5"/>
      <c r="V298" s="5"/>
      <c r="W298" s="5"/>
      <c r="X298" s="5"/>
      <c r="Y298" s="5"/>
      <c r="Z298" s="5"/>
      <c r="AA298" s="5"/>
      <c r="AB298" s="5"/>
      <c r="AC298" s="5"/>
      <c r="AD298" s="5"/>
      <c r="AE298" s="5"/>
      <c r="AF298" s="5"/>
    </row>
    <row r="299" spans="1:32" ht="21" customHeight="1">
      <c r="A299" s="5" t="s">
        <v>24370</v>
      </c>
      <c r="B299" s="5" t="s">
        <v>24371</v>
      </c>
      <c r="C299" s="5" t="str">
        <f t="shared" ca="1" si="0"/>
        <v>上海</v>
      </c>
      <c r="D299" s="5" t="str">
        <f t="shared" ref="D299:D315" ca="1" si="49">IFERROR(__xludf.DUMMYFUNCTION("REGEXEXTRACT(E299,""-(\S+)"")"),"天河区  ")</f>
        <v>天河区  </v>
      </c>
      <c r="E299" s="5" t="s">
        <v>22344</v>
      </c>
      <c r="F299" s="5" t="s">
        <v>29</v>
      </c>
      <c r="G299" s="7">
        <v>6</v>
      </c>
      <c r="H299" s="7">
        <v>10</v>
      </c>
      <c r="I299" s="5" t="s">
        <v>548</v>
      </c>
      <c r="J299" s="5" t="s">
        <v>125</v>
      </c>
      <c r="K299" s="5" t="s">
        <v>444</v>
      </c>
      <c r="L299" s="9" t="s">
        <v>47</v>
      </c>
      <c r="M299" s="5" t="s">
        <v>24379</v>
      </c>
      <c r="N299" s="5" t="s">
        <v>100</v>
      </c>
      <c r="O299" s="5" t="s">
        <v>55</v>
      </c>
      <c r="P299" s="5" t="b">
        <f t="shared" ca="1" si="46"/>
        <v>1</v>
      </c>
      <c r="Q299" s="5" t="b">
        <f t="shared" ca="1" si="3"/>
        <v>1</v>
      </c>
      <c r="R299" s="5"/>
      <c r="S299" s="5"/>
      <c r="T299" s="5"/>
      <c r="U299" s="5"/>
      <c r="V299" s="5"/>
      <c r="W299" s="5"/>
      <c r="X299" s="5"/>
      <c r="Y299" s="5"/>
      <c r="Z299" s="5"/>
      <c r="AA299" s="5"/>
      <c r="AB299" s="5"/>
      <c r="AC299" s="5"/>
      <c r="AD299" s="5"/>
      <c r="AE299" s="5"/>
      <c r="AF299" s="5"/>
    </row>
    <row r="300" spans="1:32" ht="21" customHeight="1">
      <c r="A300" s="5" t="s">
        <v>396</v>
      </c>
      <c r="B300" s="5" t="s">
        <v>5995</v>
      </c>
      <c r="C300" s="5" t="str">
        <f t="shared" ca="1" si="0"/>
        <v>上海</v>
      </c>
      <c r="D300" s="5" t="str">
        <f t="shared" ca="1" si="49"/>
        <v>天河区  </v>
      </c>
      <c r="E300" s="5" t="s">
        <v>22344</v>
      </c>
      <c r="F300" s="5" t="s">
        <v>29</v>
      </c>
      <c r="G300" s="7">
        <v>6</v>
      </c>
      <c r="H300" s="7">
        <v>8</v>
      </c>
      <c r="I300" s="5" t="s">
        <v>672</v>
      </c>
      <c r="J300" s="5" t="s">
        <v>31</v>
      </c>
      <c r="K300" s="5" t="s">
        <v>76</v>
      </c>
      <c r="L300" s="5" t="s">
        <v>5999</v>
      </c>
      <c r="M300" s="9" t="s">
        <v>47</v>
      </c>
      <c r="N300" s="5" t="s">
        <v>100</v>
      </c>
      <c r="O300" s="5" t="s">
        <v>55</v>
      </c>
      <c r="P300" s="5" t="b">
        <f t="shared" ca="1" si="46"/>
        <v>1</v>
      </c>
      <c r="Q300" s="5" t="b">
        <f t="shared" ca="1" si="3"/>
        <v>1</v>
      </c>
      <c r="R300" s="5"/>
      <c r="S300" s="5"/>
      <c r="T300" s="5"/>
      <c r="U300" s="5"/>
      <c r="V300" s="5"/>
      <c r="W300" s="5"/>
      <c r="X300" s="5"/>
      <c r="Y300" s="5"/>
      <c r="Z300" s="5"/>
      <c r="AA300" s="5"/>
      <c r="AB300" s="5"/>
      <c r="AC300" s="5"/>
      <c r="AD300" s="5"/>
      <c r="AE300" s="5"/>
      <c r="AF300" s="5"/>
    </row>
    <row r="301" spans="1:32" ht="21" customHeight="1">
      <c r="A301" s="5" t="s">
        <v>1457</v>
      </c>
      <c r="B301" s="5" t="s">
        <v>4364</v>
      </c>
      <c r="C301" s="5" t="str">
        <f t="shared" ca="1" si="0"/>
        <v>上海</v>
      </c>
      <c r="D301" s="5" t="str">
        <f t="shared" ca="1" si="49"/>
        <v>天河区  </v>
      </c>
      <c r="E301" s="5" t="s">
        <v>22466</v>
      </c>
      <c r="F301" s="5" t="s">
        <v>45</v>
      </c>
      <c r="G301" s="7">
        <v>6</v>
      </c>
      <c r="H301" s="7">
        <v>10</v>
      </c>
      <c r="I301" s="5" t="s">
        <v>548</v>
      </c>
      <c r="J301" s="5" t="s">
        <v>31</v>
      </c>
      <c r="K301" s="5" t="s">
        <v>479</v>
      </c>
      <c r="L301" s="5" t="s">
        <v>4368</v>
      </c>
      <c r="M301" s="5" t="s">
        <v>4371</v>
      </c>
      <c r="N301" s="5" t="s">
        <v>37</v>
      </c>
      <c r="O301" s="5" t="s">
        <v>55</v>
      </c>
      <c r="P301" s="5" t="b">
        <f t="shared" ca="1" si="46"/>
        <v>1</v>
      </c>
      <c r="Q301" s="5" t="b">
        <f t="shared" ca="1" si="3"/>
        <v>1</v>
      </c>
      <c r="R301" s="5"/>
      <c r="S301" s="5"/>
      <c r="T301" s="5"/>
      <c r="U301" s="5"/>
      <c r="V301" s="5"/>
      <c r="W301" s="5"/>
      <c r="X301" s="5"/>
      <c r="Y301" s="5"/>
      <c r="Z301" s="5"/>
      <c r="AA301" s="5"/>
      <c r="AB301" s="5"/>
      <c r="AC301" s="5"/>
      <c r="AD301" s="5"/>
      <c r="AE301" s="5"/>
      <c r="AF301" s="5"/>
    </row>
    <row r="302" spans="1:32" ht="21" customHeight="1">
      <c r="A302" s="5" t="s">
        <v>24407</v>
      </c>
      <c r="B302" s="5" t="s">
        <v>1602</v>
      </c>
      <c r="C302" s="5" t="str">
        <f t="shared" ca="1" si="0"/>
        <v>上海</v>
      </c>
      <c r="D302" s="5" t="str">
        <f t="shared" ca="1" si="49"/>
        <v>天河区  </v>
      </c>
      <c r="E302" s="5" t="s">
        <v>22344</v>
      </c>
      <c r="F302" s="5" t="s">
        <v>29</v>
      </c>
      <c r="G302" s="7">
        <v>6</v>
      </c>
      <c r="H302" s="7">
        <v>8</v>
      </c>
      <c r="I302" s="5" t="s">
        <v>672</v>
      </c>
      <c r="J302" s="5" t="s">
        <v>125</v>
      </c>
      <c r="K302" s="5" t="s">
        <v>57</v>
      </c>
      <c r="L302" s="5" t="s">
        <v>24413</v>
      </c>
      <c r="M302" s="5" t="s">
        <v>24414</v>
      </c>
      <c r="N302" s="5" t="s">
        <v>100</v>
      </c>
      <c r="O302" s="5" t="s">
        <v>55</v>
      </c>
      <c r="P302" s="5" t="b">
        <f t="shared" ca="1" si="46"/>
        <v>1</v>
      </c>
      <c r="Q302" s="5" t="b">
        <f t="shared" ca="1" si="3"/>
        <v>1</v>
      </c>
      <c r="R302" s="5"/>
      <c r="S302" s="5"/>
      <c r="T302" s="5"/>
      <c r="U302" s="5"/>
      <c r="V302" s="5"/>
      <c r="W302" s="5"/>
      <c r="X302" s="5"/>
      <c r="Y302" s="5"/>
      <c r="Z302" s="5"/>
      <c r="AA302" s="5"/>
      <c r="AB302" s="5"/>
      <c r="AC302" s="5"/>
      <c r="AD302" s="5"/>
      <c r="AE302" s="5"/>
      <c r="AF302" s="5"/>
    </row>
    <row r="303" spans="1:32" ht="21" customHeight="1">
      <c r="A303" s="5" t="s">
        <v>396</v>
      </c>
      <c r="B303" s="5" t="s">
        <v>4240</v>
      </c>
      <c r="C303" s="5" t="str">
        <f t="shared" ca="1" si="0"/>
        <v>上海</v>
      </c>
      <c r="D303" s="5" t="str">
        <f t="shared" ca="1" si="49"/>
        <v>天河区  </v>
      </c>
      <c r="E303" s="5" t="s">
        <v>22354</v>
      </c>
      <c r="F303" s="5" t="s">
        <v>29</v>
      </c>
      <c r="G303" s="7">
        <v>6</v>
      </c>
      <c r="H303" s="7">
        <v>10</v>
      </c>
      <c r="I303" s="5" t="s">
        <v>548</v>
      </c>
      <c r="J303" s="7" t="s">
        <v>24</v>
      </c>
      <c r="K303" s="5" t="s">
        <v>57</v>
      </c>
      <c r="L303" s="5" t="s">
        <v>4246</v>
      </c>
      <c r="M303" s="5" t="s">
        <v>4248</v>
      </c>
      <c r="N303" s="5" t="s">
        <v>100</v>
      </c>
      <c r="O303" s="5" t="s">
        <v>55</v>
      </c>
      <c r="P303" s="5" t="b">
        <f t="shared" ca="1" si="46"/>
        <v>1</v>
      </c>
      <c r="Q303" s="5" t="b">
        <f t="shared" ca="1" si="3"/>
        <v>1</v>
      </c>
      <c r="R303" s="5"/>
      <c r="S303" s="5"/>
      <c r="T303" s="5"/>
      <c r="U303" s="5"/>
      <c r="V303" s="5"/>
      <c r="W303" s="5"/>
      <c r="X303" s="5"/>
      <c r="Y303" s="5"/>
      <c r="Z303" s="5"/>
      <c r="AA303" s="5"/>
      <c r="AB303" s="5"/>
      <c r="AC303" s="5"/>
      <c r="AD303" s="5"/>
      <c r="AE303" s="5"/>
      <c r="AF303" s="5"/>
    </row>
    <row r="304" spans="1:32" ht="21" customHeight="1">
      <c r="A304" s="5" t="s">
        <v>1457</v>
      </c>
      <c r="B304" s="5" t="s">
        <v>24434</v>
      </c>
      <c r="C304" s="5" t="str">
        <f t="shared" ca="1" si="0"/>
        <v>上海</v>
      </c>
      <c r="D304" s="5" t="str">
        <f t="shared" ca="1" si="49"/>
        <v>天河区  </v>
      </c>
      <c r="E304" s="5" t="s">
        <v>22344</v>
      </c>
      <c r="F304" s="5" t="s">
        <v>95</v>
      </c>
      <c r="G304" s="7">
        <v>6</v>
      </c>
      <c r="H304" s="7">
        <v>8</v>
      </c>
      <c r="I304" s="5" t="s">
        <v>672</v>
      </c>
      <c r="J304" s="5" t="s">
        <v>125</v>
      </c>
      <c r="K304" s="5" t="s">
        <v>4577</v>
      </c>
      <c r="L304" s="5" t="s">
        <v>24443</v>
      </c>
      <c r="M304" s="5" t="s">
        <v>24444</v>
      </c>
      <c r="N304" s="5" t="s">
        <v>53</v>
      </c>
      <c r="O304" s="5" t="s">
        <v>55</v>
      </c>
      <c r="P304" s="5" t="b">
        <f t="shared" ca="1" si="46"/>
        <v>1</v>
      </c>
      <c r="Q304" s="5" t="b">
        <f t="shared" ca="1" si="3"/>
        <v>1</v>
      </c>
      <c r="R304" s="5"/>
      <c r="S304" s="5"/>
      <c r="T304" s="5"/>
      <c r="U304" s="5"/>
      <c r="V304" s="5"/>
      <c r="W304" s="5"/>
      <c r="X304" s="5"/>
      <c r="Y304" s="5"/>
      <c r="Z304" s="5"/>
      <c r="AA304" s="5"/>
      <c r="AB304" s="5"/>
      <c r="AC304" s="5"/>
      <c r="AD304" s="5"/>
      <c r="AE304" s="5"/>
      <c r="AF304" s="5"/>
    </row>
    <row r="305" spans="1:32" ht="21" customHeight="1">
      <c r="A305" s="5" t="s">
        <v>24451</v>
      </c>
      <c r="B305" s="5" t="s">
        <v>2244</v>
      </c>
      <c r="C305" s="5" t="str">
        <f t="shared" ca="1" si="0"/>
        <v>上海</v>
      </c>
      <c r="D305" s="5" t="str">
        <f t="shared" ca="1" si="49"/>
        <v>天河区  </v>
      </c>
      <c r="E305" s="5" t="s">
        <v>22337</v>
      </c>
      <c r="F305" s="5" t="s">
        <v>29</v>
      </c>
      <c r="G305" s="7">
        <v>6</v>
      </c>
      <c r="H305" s="7">
        <v>8</v>
      </c>
      <c r="I305" s="5" t="s">
        <v>672</v>
      </c>
      <c r="J305" s="5" t="s">
        <v>31</v>
      </c>
      <c r="K305" s="5" t="s">
        <v>1026</v>
      </c>
      <c r="L305" s="5" t="s">
        <v>2248</v>
      </c>
      <c r="M305" s="5" t="s">
        <v>24460</v>
      </c>
      <c r="N305" s="5" t="s">
        <v>100</v>
      </c>
      <c r="O305" s="5" t="s">
        <v>55</v>
      </c>
      <c r="P305" s="5" t="b">
        <f t="shared" ca="1" si="46"/>
        <v>1</v>
      </c>
      <c r="Q305" s="5" t="b">
        <f t="shared" ca="1" si="3"/>
        <v>1</v>
      </c>
      <c r="R305" s="5"/>
      <c r="S305" s="5"/>
      <c r="T305" s="5"/>
      <c r="U305" s="5"/>
      <c r="V305" s="5"/>
      <c r="W305" s="5"/>
      <c r="X305" s="5"/>
      <c r="Y305" s="5"/>
      <c r="Z305" s="5"/>
      <c r="AA305" s="5"/>
      <c r="AB305" s="5"/>
      <c r="AC305" s="5"/>
      <c r="AD305" s="5"/>
      <c r="AE305" s="5"/>
      <c r="AF305" s="5"/>
    </row>
    <row r="306" spans="1:32" ht="21" customHeight="1">
      <c r="A306" s="5" t="s">
        <v>24468</v>
      </c>
      <c r="B306" s="5" t="s">
        <v>13660</v>
      </c>
      <c r="C306" s="5" t="str">
        <f t="shared" ca="1" si="0"/>
        <v>上海</v>
      </c>
      <c r="D306" s="5" t="str">
        <f t="shared" ca="1" si="49"/>
        <v>天河区  </v>
      </c>
      <c r="E306" s="5" t="s">
        <v>22344</v>
      </c>
      <c r="F306" s="5" t="s">
        <v>29</v>
      </c>
      <c r="G306" s="7">
        <v>6</v>
      </c>
      <c r="H306" s="7">
        <v>9</v>
      </c>
      <c r="I306" s="5" t="s">
        <v>3743</v>
      </c>
      <c r="J306" s="5" t="s">
        <v>125</v>
      </c>
      <c r="K306" s="5" t="s">
        <v>76</v>
      </c>
      <c r="L306" s="5" t="s">
        <v>24479</v>
      </c>
      <c r="M306" s="5" t="s">
        <v>24480</v>
      </c>
      <c r="N306" s="5" t="s">
        <v>37</v>
      </c>
      <c r="O306" s="5" t="s">
        <v>55</v>
      </c>
      <c r="P306" s="5" t="b">
        <f t="shared" ca="1" si="46"/>
        <v>1</v>
      </c>
      <c r="Q306" s="5" t="b">
        <f t="shared" ca="1" si="3"/>
        <v>1</v>
      </c>
      <c r="R306" s="5"/>
      <c r="S306" s="5"/>
      <c r="T306" s="5"/>
      <c r="U306" s="5"/>
      <c r="V306" s="5"/>
      <c r="W306" s="5"/>
      <c r="X306" s="5"/>
      <c r="Y306" s="5"/>
      <c r="Z306" s="5"/>
      <c r="AA306" s="5"/>
      <c r="AB306" s="5"/>
      <c r="AC306" s="5"/>
      <c r="AD306" s="5"/>
      <c r="AE306" s="5"/>
      <c r="AF306" s="5"/>
    </row>
    <row r="307" spans="1:32" ht="21" customHeight="1">
      <c r="A307" s="5" t="s">
        <v>1457</v>
      </c>
      <c r="B307" s="5" t="s">
        <v>4400</v>
      </c>
      <c r="C307" s="5" t="str">
        <f t="shared" ca="1" si="0"/>
        <v>上海</v>
      </c>
      <c r="D307" s="5" t="str">
        <f t="shared" ca="1" si="49"/>
        <v>天河区  </v>
      </c>
      <c r="E307" s="5" t="s">
        <v>22510</v>
      </c>
      <c r="F307" s="5" t="s">
        <v>29</v>
      </c>
      <c r="G307" s="7">
        <v>6</v>
      </c>
      <c r="H307" s="7">
        <v>10</v>
      </c>
      <c r="I307" s="5" t="s">
        <v>548</v>
      </c>
      <c r="J307" s="5" t="s">
        <v>31</v>
      </c>
      <c r="K307" s="5" t="s">
        <v>110</v>
      </c>
      <c r="L307" s="5" t="s">
        <v>4405</v>
      </c>
      <c r="M307" s="5" t="s">
        <v>4406</v>
      </c>
      <c r="N307" s="5" t="s">
        <v>100</v>
      </c>
      <c r="O307" s="5" t="s">
        <v>55</v>
      </c>
      <c r="P307" s="5" t="b">
        <f t="shared" ca="1" si="46"/>
        <v>1</v>
      </c>
      <c r="Q307" s="5" t="b">
        <f t="shared" ca="1" si="3"/>
        <v>1</v>
      </c>
      <c r="R307" s="5"/>
      <c r="S307" s="5"/>
      <c r="T307" s="5"/>
      <c r="U307" s="5"/>
      <c r="V307" s="5"/>
      <c r="W307" s="5"/>
      <c r="X307" s="5"/>
      <c r="Y307" s="5"/>
      <c r="Z307" s="5"/>
      <c r="AA307" s="5"/>
      <c r="AB307" s="5"/>
      <c r="AC307" s="5"/>
      <c r="AD307" s="5"/>
      <c r="AE307" s="5"/>
      <c r="AF307" s="5"/>
    </row>
    <row r="308" spans="1:32" ht="21" customHeight="1">
      <c r="A308" s="14" t="s">
        <v>9168</v>
      </c>
      <c r="B308" s="14" t="s">
        <v>11028</v>
      </c>
      <c r="C308" s="14" t="str">
        <f t="shared" ca="1" si="0"/>
        <v>上海</v>
      </c>
      <c r="D308" s="14" t="str">
        <f t="shared" ca="1" si="49"/>
        <v>天河区  </v>
      </c>
      <c r="E308" s="14" t="s">
        <v>22462</v>
      </c>
      <c r="F308" s="14" t="s">
        <v>29</v>
      </c>
      <c r="G308" s="15">
        <v>6</v>
      </c>
      <c r="H308" s="15">
        <v>8</v>
      </c>
      <c r="I308" s="14" t="s">
        <v>672</v>
      </c>
      <c r="J308" s="14" t="s">
        <v>31</v>
      </c>
      <c r="K308" s="14" t="s">
        <v>10266</v>
      </c>
      <c r="L308" s="14" t="s">
        <v>11030</v>
      </c>
      <c r="M308" s="14" t="s">
        <v>11031</v>
      </c>
      <c r="N308" s="14" t="s">
        <v>37</v>
      </c>
      <c r="O308" s="14" t="s">
        <v>55</v>
      </c>
      <c r="P308" s="14" t="b">
        <f ca="1">IFERROR(__xludf.DUMMYFUNCTION("REGEXMATCH(A308,""前端|设计|(?i)html|(?i)css|网页"")"),FALSE)</f>
        <v>0</v>
      </c>
      <c r="Q308" s="14" t="b">
        <f t="shared" ca="1" si="3"/>
        <v>1</v>
      </c>
      <c r="R308" s="5"/>
      <c r="S308" s="5"/>
      <c r="T308" s="5"/>
      <c r="U308" s="5"/>
      <c r="V308" s="5"/>
      <c r="W308" s="5"/>
      <c r="X308" s="5"/>
      <c r="Y308" s="5"/>
      <c r="Z308" s="5"/>
      <c r="AA308" s="5"/>
      <c r="AB308" s="5"/>
      <c r="AC308" s="5"/>
      <c r="AD308" s="5"/>
      <c r="AE308" s="5"/>
      <c r="AF308" s="5"/>
    </row>
    <row r="309" spans="1:32" ht="21" customHeight="1">
      <c r="A309" s="5" t="s">
        <v>784</v>
      </c>
      <c r="B309" s="5" t="s">
        <v>5950</v>
      </c>
      <c r="C309" s="5" t="str">
        <f t="shared" ca="1" si="0"/>
        <v>上海</v>
      </c>
      <c r="D309" s="5" t="str">
        <f t="shared" ca="1" si="49"/>
        <v>天河区  </v>
      </c>
      <c r="E309" s="5" t="s">
        <v>22337</v>
      </c>
      <c r="F309" s="5" t="s">
        <v>29</v>
      </c>
      <c r="G309" s="7">
        <v>6</v>
      </c>
      <c r="H309" s="7">
        <v>8</v>
      </c>
      <c r="I309" s="5" t="s">
        <v>672</v>
      </c>
      <c r="J309" s="5" t="s">
        <v>125</v>
      </c>
      <c r="K309" s="5" t="s">
        <v>273</v>
      </c>
      <c r="L309" s="5" t="s">
        <v>5952</v>
      </c>
      <c r="M309" s="5" t="s">
        <v>6314</v>
      </c>
      <c r="N309" s="5" t="s">
        <v>53</v>
      </c>
      <c r="O309" s="5" t="s">
        <v>55</v>
      </c>
      <c r="P309" s="5" t="b">
        <f t="shared" ref="P309:P403" ca="1" si="50">IFERROR(__xludf.DUMMYFUNCTION("REGEXMATCH(A309,""前端|设计|(?i)html|(?i)css"")"),FALSE)</f>
        <v>0</v>
      </c>
      <c r="Q309" s="5" t="b">
        <f t="shared" ca="1" si="3"/>
        <v>1</v>
      </c>
      <c r="R309" s="5"/>
      <c r="S309" s="5"/>
      <c r="T309" s="5"/>
      <c r="U309" s="5"/>
      <c r="V309" s="5"/>
      <c r="W309" s="5"/>
      <c r="X309" s="5"/>
      <c r="Y309" s="5"/>
      <c r="Z309" s="5"/>
      <c r="AA309" s="5"/>
      <c r="AB309" s="5"/>
      <c r="AC309" s="5"/>
      <c r="AD309" s="5"/>
      <c r="AE309" s="5"/>
      <c r="AF309" s="5"/>
    </row>
    <row r="310" spans="1:32" ht="21" customHeight="1">
      <c r="A310" s="5" t="s">
        <v>765</v>
      </c>
      <c r="B310" s="5" t="s">
        <v>4380</v>
      </c>
      <c r="C310" s="5" t="str">
        <f t="shared" ca="1" si="0"/>
        <v>上海</v>
      </c>
      <c r="D310" s="5" t="str">
        <f t="shared" ca="1" si="49"/>
        <v>天河区  </v>
      </c>
      <c r="E310" s="5" t="s">
        <v>22344</v>
      </c>
      <c r="F310" s="5" t="s">
        <v>45</v>
      </c>
      <c r="G310" s="7">
        <v>6</v>
      </c>
      <c r="H310" s="7">
        <v>12</v>
      </c>
      <c r="I310" s="5" t="s">
        <v>538</v>
      </c>
      <c r="J310" s="5" t="s">
        <v>125</v>
      </c>
      <c r="K310" s="5" t="s">
        <v>4383</v>
      </c>
      <c r="L310" s="5" t="s">
        <v>4384</v>
      </c>
      <c r="M310" s="5" t="s">
        <v>4386</v>
      </c>
      <c r="N310" s="5" t="s">
        <v>53</v>
      </c>
      <c r="O310" s="5" t="s">
        <v>55</v>
      </c>
      <c r="P310" s="5" t="b">
        <f t="shared" ca="1" si="50"/>
        <v>0</v>
      </c>
      <c r="Q310" s="5" t="b">
        <f t="shared" ca="1" si="3"/>
        <v>1</v>
      </c>
      <c r="R310" s="5"/>
      <c r="S310" s="5"/>
      <c r="T310" s="5"/>
      <c r="U310" s="5"/>
      <c r="V310" s="5"/>
      <c r="W310" s="5"/>
      <c r="X310" s="5"/>
      <c r="Y310" s="5"/>
      <c r="Z310" s="5"/>
      <c r="AA310" s="5"/>
      <c r="AB310" s="5"/>
      <c r="AC310" s="5"/>
      <c r="AD310" s="5"/>
      <c r="AE310" s="5"/>
      <c r="AF310" s="5"/>
    </row>
    <row r="311" spans="1:32" ht="21" customHeight="1">
      <c r="A311" s="5" t="s">
        <v>24539</v>
      </c>
      <c r="B311" s="5" t="s">
        <v>24541</v>
      </c>
      <c r="C311" s="5" t="str">
        <f t="shared" ca="1" si="0"/>
        <v>上海</v>
      </c>
      <c r="D311" s="5" t="str">
        <f t="shared" ca="1" si="49"/>
        <v>天河区  </v>
      </c>
      <c r="E311" s="5" t="s">
        <v>22527</v>
      </c>
      <c r="F311" s="5" t="s">
        <v>29</v>
      </c>
      <c r="G311" s="7">
        <v>6</v>
      </c>
      <c r="H311" s="7">
        <v>8</v>
      </c>
      <c r="I311" s="5" t="s">
        <v>672</v>
      </c>
      <c r="J311" s="5" t="s">
        <v>125</v>
      </c>
      <c r="K311" s="5" t="s">
        <v>48</v>
      </c>
      <c r="L311" s="5" t="s">
        <v>24546</v>
      </c>
      <c r="M311" s="5" t="s">
        <v>24547</v>
      </c>
      <c r="N311" s="5" t="s">
        <v>100</v>
      </c>
      <c r="O311" s="5" t="s">
        <v>55</v>
      </c>
      <c r="P311" s="5" t="b">
        <f t="shared" ca="1" si="50"/>
        <v>0</v>
      </c>
      <c r="Q311" s="5" t="b">
        <f t="shared" ca="1" si="3"/>
        <v>1</v>
      </c>
      <c r="R311" s="5"/>
      <c r="S311" s="5"/>
      <c r="T311" s="5"/>
      <c r="U311" s="5"/>
      <c r="V311" s="5"/>
      <c r="W311" s="5"/>
      <c r="X311" s="5"/>
      <c r="Y311" s="5"/>
      <c r="Z311" s="5"/>
      <c r="AA311" s="5"/>
      <c r="AB311" s="5"/>
      <c r="AC311" s="5"/>
      <c r="AD311" s="5"/>
      <c r="AE311" s="5"/>
      <c r="AF311" s="5"/>
    </row>
    <row r="312" spans="1:32" ht="21" customHeight="1">
      <c r="A312" s="5" t="s">
        <v>14506</v>
      </c>
      <c r="B312" s="5" t="s">
        <v>9077</v>
      </c>
      <c r="C312" s="5" t="str">
        <f t="shared" ca="1" si="0"/>
        <v>上海</v>
      </c>
      <c r="D312" s="5" t="str">
        <f t="shared" ca="1" si="49"/>
        <v>天河区  </v>
      </c>
      <c r="E312" s="5" t="s">
        <v>22687</v>
      </c>
      <c r="F312" s="5" t="s">
        <v>29</v>
      </c>
      <c r="G312" s="7">
        <v>6</v>
      </c>
      <c r="H312" s="7">
        <v>10</v>
      </c>
      <c r="I312" s="5" t="s">
        <v>548</v>
      </c>
      <c r="J312" s="5" t="s">
        <v>31</v>
      </c>
      <c r="K312" s="5" t="s">
        <v>34</v>
      </c>
      <c r="L312" s="5" t="s">
        <v>9078</v>
      </c>
      <c r="M312" s="5" t="s">
        <v>24557</v>
      </c>
      <c r="N312" s="5" t="s">
        <v>53</v>
      </c>
      <c r="O312" s="5" t="s">
        <v>55</v>
      </c>
      <c r="P312" s="5" t="b">
        <f t="shared" ca="1" si="50"/>
        <v>0</v>
      </c>
      <c r="Q312" s="5" t="b">
        <f t="shared" ca="1" si="3"/>
        <v>1</v>
      </c>
      <c r="R312" s="5"/>
      <c r="S312" s="5"/>
      <c r="T312" s="5"/>
      <c r="U312" s="5"/>
      <c r="V312" s="5"/>
      <c r="W312" s="5"/>
      <c r="X312" s="5"/>
      <c r="Y312" s="5"/>
      <c r="Z312" s="5"/>
      <c r="AA312" s="5"/>
      <c r="AB312" s="5"/>
      <c r="AC312" s="5"/>
      <c r="AD312" s="5"/>
      <c r="AE312" s="5"/>
      <c r="AF312" s="5"/>
    </row>
    <row r="313" spans="1:32" ht="21" customHeight="1">
      <c r="A313" s="5" t="s">
        <v>2950</v>
      </c>
      <c r="B313" s="5" t="s">
        <v>2951</v>
      </c>
      <c r="C313" s="5" t="str">
        <f t="shared" ca="1" si="0"/>
        <v>上海</v>
      </c>
      <c r="D313" s="5" t="str">
        <f t="shared" ca="1" si="49"/>
        <v>天河区  </v>
      </c>
      <c r="E313" s="5" t="s">
        <v>22363</v>
      </c>
      <c r="F313" s="5" t="s">
        <v>29</v>
      </c>
      <c r="G313" s="7">
        <v>6</v>
      </c>
      <c r="H313" s="7">
        <v>10</v>
      </c>
      <c r="I313" s="5" t="s">
        <v>548</v>
      </c>
      <c r="J313" s="5" t="s">
        <v>125</v>
      </c>
      <c r="K313" s="5" t="s">
        <v>362</v>
      </c>
      <c r="L313" s="5" t="s">
        <v>2957</v>
      </c>
      <c r="M313" s="5" t="s">
        <v>2959</v>
      </c>
      <c r="N313" s="5" t="s">
        <v>648</v>
      </c>
      <c r="O313" s="5" t="s">
        <v>405</v>
      </c>
      <c r="P313" s="5" t="b">
        <f t="shared" ca="1" si="50"/>
        <v>0</v>
      </c>
      <c r="Q313" s="5" t="b">
        <f t="shared" ca="1" si="3"/>
        <v>1</v>
      </c>
      <c r="R313" s="5"/>
      <c r="S313" s="5"/>
      <c r="T313" s="5"/>
      <c r="U313" s="5"/>
      <c r="V313" s="5"/>
      <c r="W313" s="5"/>
      <c r="X313" s="5"/>
      <c r="Y313" s="5"/>
      <c r="Z313" s="5"/>
      <c r="AA313" s="5"/>
      <c r="AB313" s="5"/>
      <c r="AC313" s="5"/>
      <c r="AD313" s="5"/>
      <c r="AE313" s="5"/>
      <c r="AF313" s="5"/>
    </row>
    <row r="314" spans="1:32" ht="21" customHeight="1">
      <c r="A314" s="5" t="s">
        <v>24568</v>
      </c>
      <c r="B314" s="5" t="s">
        <v>24571</v>
      </c>
      <c r="C314" s="5" t="str">
        <f t="shared" ca="1" si="0"/>
        <v>上海</v>
      </c>
      <c r="D314" s="5" t="str">
        <f t="shared" ca="1" si="49"/>
        <v>天河区  </v>
      </c>
      <c r="E314" s="5" t="s">
        <v>22670</v>
      </c>
      <c r="F314" s="5" t="s">
        <v>29</v>
      </c>
      <c r="G314" s="7">
        <v>6</v>
      </c>
      <c r="H314" s="7">
        <v>8</v>
      </c>
      <c r="I314" s="5" t="s">
        <v>672</v>
      </c>
      <c r="J314" s="5" t="s">
        <v>31</v>
      </c>
      <c r="K314" s="5" t="s">
        <v>48</v>
      </c>
      <c r="L314" s="5" t="s">
        <v>4793</v>
      </c>
      <c r="M314" s="5" t="s">
        <v>24578</v>
      </c>
      <c r="N314" s="5" t="s">
        <v>100</v>
      </c>
      <c r="O314" s="5" t="s">
        <v>55</v>
      </c>
      <c r="P314" s="5" t="b">
        <f t="shared" ca="1" si="50"/>
        <v>0</v>
      </c>
      <c r="Q314" s="5" t="b">
        <f t="shared" ca="1" si="3"/>
        <v>1</v>
      </c>
      <c r="R314" s="5"/>
      <c r="S314" s="5"/>
      <c r="T314" s="5"/>
      <c r="U314" s="5"/>
      <c r="V314" s="5"/>
      <c r="W314" s="5"/>
      <c r="X314" s="5"/>
      <c r="Y314" s="5"/>
      <c r="Z314" s="5"/>
      <c r="AA314" s="5"/>
      <c r="AB314" s="5"/>
      <c r="AC314" s="5"/>
      <c r="AD314" s="5"/>
      <c r="AE314" s="5"/>
      <c r="AF314" s="5"/>
    </row>
    <row r="315" spans="1:32" ht="21" customHeight="1">
      <c r="A315" s="5" t="s">
        <v>2440</v>
      </c>
      <c r="B315" s="5" t="s">
        <v>4601</v>
      </c>
      <c r="C315" s="5" t="str">
        <f t="shared" ca="1" si="0"/>
        <v>上海</v>
      </c>
      <c r="D315" s="5" t="str">
        <f t="shared" ca="1" si="49"/>
        <v>天河区  </v>
      </c>
      <c r="E315" s="5" t="s">
        <v>22698</v>
      </c>
      <c r="F315" s="5" t="s">
        <v>45</v>
      </c>
      <c r="G315" s="7">
        <v>6</v>
      </c>
      <c r="H315" s="7">
        <v>8</v>
      </c>
      <c r="I315" s="5" t="s">
        <v>672</v>
      </c>
      <c r="J315" s="5" t="s">
        <v>108</v>
      </c>
      <c r="K315" s="5" t="s">
        <v>4603</v>
      </c>
      <c r="L315" s="5" t="s">
        <v>4604</v>
      </c>
      <c r="M315" s="5" t="s">
        <v>4607</v>
      </c>
      <c r="N315" s="5" t="s">
        <v>53</v>
      </c>
      <c r="O315" s="5" t="s">
        <v>405</v>
      </c>
      <c r="P315" s="5" t="b">
        <f t="shared" ca="1" si="50"/>
        <v>0</v>
      </c>
      <c r="Q315" s="5" t="b">
        <f t="shared" ca="1" si="3"/>
        <v>1</v>
      </c>
      <c r="R315" s="5"/>
      <c r="S315" s="5"/>
      <c r="T315" s="5"/>
      <c r="U315" s="5"/>
      <c r="V315" s="5"/>
      <c r="W315" s="5"/>
      <c r="X315" s="5"/>
      <c r="Y315" s="5"/>
      <c r="Z315" s="5"/>
      <c r="AA315" s="5"/>
      <c r="AB315" s="5"/>
      <c r="AC315" s="5"/>
      <c r="AD315" s="5"/>
      <c r="AE315" s="5"/>
      <c r="AF315" s="5"/>
    </row>
    <row r="316" spans="1:32" ht="21" customHeight="1">
      <c r="A316" s="5" t="s">
        <v>4633</v>
      </c>
      <c r="B316" s="5" t="s">
        <v>4635</v>
      </c>
      <c r="C316" s="5" t="str">
        <f t="shared" ca="1" si="0"/>
        <v>上海</v>
      </c>
      <c r="D316" s="9" t="s">
        <v>47</v>
      </c>
      <c r="E316" s="5" t="s">
        <v>22707</v>
      </c>
      <c r="F316" s="5" t="s">
        <v>29</v>
      </c>
      <c r="G316" s="7">
        <v>6</v>
      </c>
      <c r="H316" s="7">
        <v>9</v>
      </c>
      <c r="I316" s="5" t="s">
        <v>3743</v>
      </c>
      <c r="J316" s="5" t="s">
        <v>125</v>
      </c>
      <c r="K316" s="5" t="s">
        <v>2337</v>
      </c>
      <c r="L316" s="5" t="s">
        <v>4639</v>
      </c>
      <c r="M316" s="5" t="s">
        <v>4641</v>
      </c>
      <c r="N316" s="5" t="s">
        <v>53</v>
      </c>
      <c r="O316" s="5" t="s">
        <v>55</v>
      </c>
      <c r="P316" s="5" t="b">
        <f t="shared" ca="1" si="50"/>
        <v>0</v>
      </c>
      <c r="Q316" s="5" t="b">
        <f t="shared" ca="1" si="3"/>
        <v>1</v>
      </c>
      <c r="R316" s="5"/>
      <c r="S316" s="5"/>
      <c r="T316" s="5"/>
      <c r="U316" s="5"/>
      <c r="V316" s="5"/>
      <c r="W316" s="5"/>
      <c r="X316" s="5"/>
      <c r="Y316" s="5"/>
      <c r="Z316" s="5"/>
      <c r="AA316" s="5"/>
      <c r="AB316" s="5"/>
      <c r="AC316" s="5"/>
      <c r="AD316" s="5"/>
      <c r="AE316" s="5"/>
      <c r="AF316" s="5"/>
    </row>
    <row r="317" spans="1:32" ht="21" customHeight="1">
      <c r="A317" s="5" t="s">
        <v>24138</v>
      </c>
      <c r="B317" s="5" t="s">
        <v>24592</v>
      </c>
      <c r="C317" s="5" t="str">
        <f t="shared" ca="1" si="0"/>
        <v>上海</v>
      </c>
      <c r="D317" s="5" t="str">
        <f t="shared" ref="D317:D321" ca="1" si="51">IFERROR(__xludf.DUMMYFUNCTION("REGEXEXTRACT(E317,""-(\S+)"")"),"龙岗区  ")</f>
        <v>龙岗区  </v>
      </c>
      <c r="E317" s="5" t="s">
        <v>22698</v>
      </c>
      <c r="F317" s="5" t="s">
        <v>29</v>
      </c>
      <c r="G317" s="7">
        <v>6</v>
      </c>
      <c r="H317" s="7">
        <v>8</v>
      </c>
      <c r="I317" s="5" t="s">
        <v>672</v>
      </c>
      <c r="J317" s="5" t="s">
        <v>125</v>
      </c>
      <c r="K317" s="5" t="s">
        <v>32</v>
      </c>
      <c r="L317" s="5" t="s">
        <v>24596</v>
      </c>
      <c r="M317" s="5" t="s">
        <v>24597</v>
      </c>
      <c r="N317" s="5" t="s">
        <v>53</v>
      </c>
      <c r="O317" s="5" t="s">
        <v>55</v>
      </c>
      <c r="P317" s="5" t="b">
        <f t="shared" ca="1" si="50"/>
        <v>0</v>
      </c>
      <c r="Q317" s="5" t="b">
        <f t="shared" ca="1" si="3"/>
        <v>1</v>
      </c>
      <c r="R317" s="5"/>
      <c r="S317" s="5"/>
      <c r="T317" s="5"/>
      <c r="U317" s="5"/>
      <c r="V317" s="5"/>
      <c r="W317" s="5"/>
      <c r="X317" s="5"/>
      <c r="Y317" s="5"/>
      <c r="Z317" s="5"/>
      <c r="AA317" s="5"/>
      <c r="AB317" s="5"/>
      <c r="AC317" s="5"/>
      <c r="AD317" s="5"/>
      <c r="AE317" s="5"/>
      <c r="AF317" s="5"/>
    </row>
    <row r="318" spans="1:32" ht="21" customHeight="1">
      <c r="A318" s="5" t="s">
        <v>24603</v>
      </c>
      <c r="B318" s="5" t="s">
        <v>7801</v>
      </c>
      <c r="C318" s="5" t="str">
        <f t="shared" ca="1" si="0"/>
        <v>上海</v>
      </c>
      <c r="D318" s="5" t="str">
        <f t="shared" ca="1" si="51"/>
        <v>龙岗区  </v>
      </c>
      <c r="E318" s="5" t="s">
        <v>22670</v>
      </c>
      <c r="F318" s="5" t="s">
        <v>29</v>
      </c>
      <c r="G318" s="7">
        <v>6</v>
      </c>
      <c r="H318" s="7">
        <v>8</v>
      </c>
      <c r="I318" s="5" t="s">
        <v>672</v>
      </c>
      <c r="J318" s="7" t="s">
        <v>24</v>
      </c>
      <c r="K318" s="5" t="s">
        <v>273</v>
      </c>
      <c r="L318" s="5" t="s">
        <v>9796</v>
      </c>
      <c r="M318" s="5" t="s">
        <v>24608</v>
      </c>
      <c r="N318" s="5" t="s">
        <v>53</v>
      </c>
      <c r="O318" s="5" t="s">
        <v>55</v>
      </c>
      <c r="P318" s="5" t="b">
        <f t="shared" ca="1" si="50"/>
        <v>0</v>
      </c>
      <c r="Q318" s="5" t="b">
        <f t="shared" ca="1" si="3"/>
        <v>1</v>
      </c>
      <c r="R318" s="5"/>
      <c r="S318" s="5"/>
      <c r="T318" s="5"/>
      <c r="U318" s="5"/>
      <c r="V318" s="5"/>
      <c r="W318" s="5"/>
      <c r="X318" s="5"/>
      <c r="Y318" s="5"/>
      <c r="Z318" s="5"/>
      <c r="AA318" s="5"/>
      <c r="AB318" s="5"/>
      <c r="AC318" s="5"/>
      <c r="AD318" s="5"/>
      <c r="AE318" s="5"/>
      <c r="AF318" s="5"/>
    </row>
    <row r="319" spans="1:32" ht="21" customHeight="1">
      <c r="A319" s="5" t="s">
        <v>3186</v>
      </c>
      <c r="B319" s="5" t="s">
        <v>3187</v>
      </c>
      <c r="C319" s="5" t="str">
        <f t="shared" ca="1" si="0"/>
        <v>上海</v>
      </c>
      <c r="D319" s="5" t="str">
        <f t="shared" ca="1" si="51"/>
        <v>龙岗区  </v>
      </c>
      <c r="E319" s="5" t="s">
        <v>22527</v>
      </c>
      <c r="F319" s="5" t="s">
        <v>45</v>
      </c>
      <c r="G319" s="7">
        <v>6</v>
      </c>
      <c r="H319" s="7">
        <v>10</v>
      </c>
      <c r="I319" s="5" t="s">
        <v>548</v>
      </c>
      <c r="J319" s="5" t="s">
        <v>31</v>
      </c>
      <c r="K319" s="5" t="s">
        <v>3191</v>
      </c>
      <c r="L319" s="5" t="s">
        <v>3192</v>
      </c>
      <c r="M319" s="5" t="s">
        <v>3195</v>
      </c>
      <c r="N319" s="5" t="s">
        <v>53</v>
      </c>
      <c r="O319" s="5" t="s">
        <v>237</v>
      </c>
      <c r="P319" s="5" t="b">
        <f t="shared" ca="1" si="50"/>
        <v>0</v>
      </c>
      <c r="Q319" s="5" t="b">
        <f t="shared" ca="1" si="3"/>
        <v>1</v>
      </c>
      <c r="R319" s="5"/>
      <c r="S319" s="5"/>
      <c r="T319" s="5"/>
      <c r="U319" s="5"/>
      <c r="V319" s="5"/>
      <c r="W319" s="5"/>
      <c r="X319" s="5"/>
      <c r="Y319" s="5"/>
      <c r="Z319" s="5"/>
      <c r="AA319" s="5"/>
      <c r="AB319" s="5"/>
      <c r="AC319" s="5"/>
      <c r="AD319" s="5"/>
      <c r="AE319" s="5"/>
      <c r="AF319" s="5"/>
    </row>
    <row r="320" spans="1:32" ht="21" customHeight="1">
      <c r="A320" s="5" t="s">
        <v>3268</v>
      </c>
      <c r="B320" s="5" t="s">
        <v>3269</v>
      </c>
      <c r="C320" s="5" t="str">
        <f t="shared" ca="1" si="0"/>
        <v>上海</v>
      </c>
      <c r="D320" s="5" t="str">
        <f t="shared" ca="1" si="51"/>
        <v>龙岗区  </v>
      </c>
      <c r="E320" s="5" t="s">
        <v>22687</v>
      </c>
      <c r="F320" s="5" t="s">
        <v>45</v>
      </c>
      <c r="G320" s="7">
        <v>6</v>
      </c>
      <c r="H320" s="7">
        <v>12</v>
      </c>
      <c r="I320" s="5" t="s">
        <v>538</v>
      </c>
      <c r="J320" s="7" t="s">
        <v>24</v>
      </c>
      <c r="K320" s="5" t="s">
        <v>48</v>
      </c>
      <c r="L320" s="5" t="s">
        <v>3274</v>
      </c>
      <c r="M320" s="5" t="s">
        <v>3276</v>
      </c>
      <c r="N320" s="5" t="s">
        <v>37</v>
      </c>
      <c r="O320" s="5" t="s">
        <v>55</v>
      </c>
      <c r="P320" s="5" t="b">
        <f t="shared" ca="1" si="50"/>
        <v>0</v>
      </c>
      <c r="Q320" s="5" t="b">
        <f t="shared" ca="1" si="3"/>
        <v>1</v>
      </c>
      <c r="R320" s="5"/>
      <c r="S320" s="5"/>
      <c r="T320" s="5"/>
      <c r="U320" s="5"/>
      <c r="V320" s="5"/>
      <c r="W320" s="5"/>
      <c r="X320" s="5"/>
      <c r="Y320" s="5"/>
      <c r="Z320" s="5"/>
      <c r="AA320" s="5"/>
      <c r="AB320" s="5"/>
      <c r="AC320" s="5"/>
      <c r="AD320" s="5"/>
      <c r="AE320" s="5"/>
      <c r="AF320" s="5"/>
    </row>
    <row r="321" spans="1:32" ht="21" customHeight="1">
      <c r="A321" s="5" t="s">
        <v>5755</v>
      </c>
      <c r="B321" s="5" t="s">
        <v>24631</v>
      </c>
      <c r="C321" s="5" t="str">
        <f t="shared" ca="1" si="0"/>
        <v>上海</v>
      </c>
      <c r="D321" s="5" t="str">
        <f t="shared" ca="1" si="51"/>
        <v>龙岗区  </v>
      </c>
      <c r="E321" s="5" t="s">
        <v>22680</v>
      </c>
      <c r="F321" s="5" t="s">
        <v>1341</v>
      </c>
      <c r="G321" s="7">
        <v>6</v>
      </c>
      <c r="H321" s="7">
        <v>8</v>
      </c>
      <c r="I321" s="5" t="s">
        <v>672</v>
      </c>
      <c r="J321" s="5" t="s">
        <v>125</v>
      </c>
      <c r="K321" s="5" t="s">
        <v>21032</v>
      </c>
      <c r="L321" s="5" t="s">
        <v>24633</v>
      </c>
      <c r="M321" s="5" t="s">
        <v>24634</v>
      </c>
      <c r="N321" s="5" t="s">
        <v>53</v>
      </c>
      <c r="O321" s="5" t="s">
        <v>55</v>
      </c>
      <c r="P321" s="5" t="b">
        <f t="shared" ca="1" si="50"/>
        <v>0</v>
      </c>
      <c r="Q321" s="5" t="b">
        <f t="shared" ca="1" si="3"/>
        <v>1</v>
      </c>
      <c r="R321" s="5"/>
      <c r="S321" s="5"/>
      <c r="T321" s="5"/>
      <c r="U321" s="5"/>
      <c r="V321" s="5"/>
      <c r="W321" s="5"/>
      <c r="X321" s="5"/>
      <c r="Y321" s="5"/>
      <c r="Z321" s="5"/>
      <c r="AA321" s="5"/>
      <c r="AB321" s="5"/>
      <c r="AC321" s="5"/>
      <c r="AD321" s="5"/>
      <c r="AE321" s="5"/>
      <c r="AF321" s="5"/>
    </row>
    <row r="322" spans="1:32" ht="21" customHeight="1">
      <c r="A322" s="5" t="s">
        <v>5055</v>
      </c>
      <c r="B322" s="5" t="s">
        <v>5057</v>
      </c>
      <c r="C322" s="5" t="str">
        <f t="shared" ca="1" si="0"/>
        <v>上海</v>
      </c>
      <c r="D322" s="9" t="s">
        <v>47</v>
      </c>
      <c r="E322" s="5" t="s">
        <v>22707</v>
      </c>
      <c r="F322" s="5" t="s">
        <v>45</v>
      </c>
      <c r="G322" s="7">
        <v>6</v>
      </c>
      <c r="H322" s="7">
        <v>8</v>
      </c>
      <c r="I322" s="5" t="s">
        <v>672</v>
      </c>
      <c r="J322" s="7" t="s">
        <v>24</v>
      </c>
      <c r="K322" s="5" t="s">
        <v>68</v>
      </c>
      <c r="L322" s="5" t="s">
        <v>5061</v>
      </c>
      <c r="M322" s="5" t="s">
        <v>5064</v>
      </c>
      <c r="N322" s="5" t="s">
        <v>42</v>
      </c>
      <c r="O322" s="5" t="s">
        <v>237</v>
      </c>
      <c r="P322" s="5" t="b">
        <f t="shared" ca="1" si="50"/>
        <v>0</v>
      </c>
      <c r="Q322" s="5" t="b">
        <f t="shared" ca="1" si="3"/>
        <v>1</v>
      </c>
      <c r="R322" s="5"/>
      <c r="S322" s="5"/>
      <c r="T322" s="5"/>
      <c r="U322" s="5"/>
      <c r="V322" s="5"/>
      <c r="W322" s="5"/>
      <c r="X322" s="5"/>
      <c r="Y322" s="5"/>
      <c r="Z322" s="5"/>
      <c r="AA322" s="5"/>
      <c r="AB322" s="5"/>
      <c r="AC322" s="5"/>
      <c r="AD322" s="5"/>
      <c r="AE322" s="5"/>
      <c r="AF322" s="5"/>
    </row>
    <row r="323" spans="1:32" ht="21" customHeight="1">
      <c r="A323" s="5" t="s">
        <v>248</v>
      </c>
      <c r="B323" s="5" t="s">
        <v>3462</v>
      </c>
      <c r="C323" s="5" t="str">
        <f t="shared" ca="1" si="0"/>
        <v>上海</v>
      </c>
      <c r="D323" s="5" t="str">
        <f t="shared" ref="D323:D326" ca="1" si="52">IFERROR(__xludf.DUMMYFUNCTION("REGEXEXTRACT(E323,""-(\S+)"")"),"罗湖区  ")</f>
        <v>罗湖区  </v>
      </c>
      <c r="E323" s="5" t="s">
        <v>22527</v>
      </c>
      <c r="F323" s="5" t="s">
        <v>29</v>
      </c>
      <c r="G323" s="7">
        <v>6</v>
      </c>
      <c r="H323" s="7">
        <v>12</v>
      </c>
      <c r="I323" s="5" t="s">
        <v>538</v>
      </c>
      <c r="J323" s="5" t="s">
        <v>108</v>
      </c>
      <c r="K323" s="5" t="s">
        <v>3468</v>
      </c>
      <c r="L323" s="5" t="s">
        <v>3469</v>
      </c>
      <c r="M323" s="5" t="s">
        <v>3470</v>
      </c>
      <c r="N323" s="5" t="s">
        <v>53</v>
      </c>
      <c r="O323" s="5" t="s">
        <v>55</v>
      </c>
      <c r="P323" s="5" t="b">
        <f t="shared" ca="1" si="50"/>
        <v>0</v>
      </c>
      <c r="Q323" s="5" t="b">
        <f t="shared" ca="1" si="3"/>
        <v>1</v>
      </c>
      <c r="R323" s="5"/>
      <c r="S323" s="5"/>
      <c r="T323" s="5"/>
      <c r="U323" s="5"/>
      <c r="V323" s="5"/>
      <c r="W323" s="5"/>
      <c r="X323" s="5"/>
      <c r="Y323" s="5"/>
      <c r="Z323" s="5"/>
      <c r="AA323" s="5"/>
      <c r="AB323" s="5"/>
      <c r="AC323" s="5"/>
      <c r="AD323" s="5"/>
      <c r="AE323" s="5"/>
      <c r="AF323" s="5"/>
    </row>
    <row r="324" spans="1:32" ht="21" customHeight="1">
      <c r="A324" s="5" t="s">
        <v>24653</v>
      </c>
      <c r="B324" s="5" t="s">
        <v>5209</v>
      </c>
      <c r="C324" s="5" t="str">
        <f t="shared" ca="1" si="0"/>
        <v>上海</v>
      </c>
      <c r="D324" s="5" t="str">
        <f t="shared" ca="1" si="52"/>
        <v>罗湖区  </v>
      </c>
      <c r="E324" s="5" t="s">
        <v>22687</v>
      </c>
      <c r="F324" s="5" t="s">
        <v>45</v>
      </c>
      <c r="G324" s="7">
        <v>6</v>
      </c>
      <c r="H324" s="7">
        <v>8</v>
      </c>
      <c r="I324" s="5" t="s">
        <v>672</v>
      </c>
      <c r="J324" s="5" t="s">
        <v>125</v>
      </c>
      <c r="K324" s="5" t="s">
        <v>252</v>
      </c>
      <c r="L324" s="5" t="s">
        <v>24658</v>
      </c>
      <c r="M324" s="5" t="s">
        <v>24660</v>
      </c>
      <c r="N324" s="5" t="s">
        <v>42</v>
      </c>
      <c r="O324" s="5" t="s">
        <v>237</v>
      </c>
      <c r="P324" s="5" t="b">
        <f t="shared" ca="1" si="50"/>
        <v>0</v>
      </c>
      <c r="Q324" s="5" t="b">
        <f t="shared" ca="1" si="3"/>
        <v>1</v>
      </c>
      <c r="R324" s="5"/>
      <c r="S324" s="5"/>
      <c r="T324" s="5"/>
      <c r="U324" s="5"/>
      <c r="V324" s="5"/>
      <c r="W324" s="5"/>
      <c r="X324" s="5"/>
      <c r="Y324" s="5"/>
      <c r="Z324" s="5"/>
      <c r="AA324" s="5"/>
      <c r="AB324" s="5"/>
      <c r="AC324" s="5"/>
      <c r="AD324" s="5"/>
      <c r="AE324" s="5"/>
      <c r="AF324" s="5"/>
    </row>
    <row r="325" spans="1:32" ht="21" customHeight="1">
      <c r="A325" s="5" t="s">
        <v>765</v>
      </c>
      <c r="B325" s="5" t="s">
        <v>5176</v>
      </c>
      <c r="C325" s="5" t="str">
        <f t="shared" ca="1" si="0"/>
        <v>上海</v>
      </c>
      <c r="D325" s="5" t="str">
        <f t="shared" ca="1" si="52"/>
        <v>罗湖区  </v>
      </c>
      <c r="E325" s="5" t="s">
        <v>22670</v>
      </c>
      <c r="F325" s="5" t="s">
        <v>29</v>
      </c>
      <c r="G325" s="7">
        <v>6</v>
      </c>
      <c r="H325" s="7">
        <v>8</v>
      </c>
      <c r="I325" s="5" t="s">
        <v>672</v>
      </c>
      <c r="J325" s="5" t="s">
        <v>31</v>
      </c>
      <c r="K325" s="5" t="s">
        <v>5180</v>
      </c>
      <c r="L325" s="5" t="s">
        <v>5181</v>
      </c>
      <c r="M325" s="5" t="s">
        <v>5182</v>
      </c>
      <c r="N325" s="5" t="s">
        <v>100</v>
      </c>
      <c r="O325" s="5" t="s">
        <v>55</v>
      </c>
      <c r="P325" s="5" t="b">
        <f t="shared" ca="1" si="50"/>
        <v>0</v>
      </c>
      <c r="Q325" s="5" t="b">
        <f t="shared" ca="1" si="3"/>
        <v>1</v>
      </c>
      <c r="R325" s="5"/>
      <c r="S325" s="5"/>
      <c r="T325" s="5"/>
      <c r="U325" s="5"/>
      <c r="V325" s="5"/>
      <c r="W325" s="5"/>
      <c r="X325" s="5"/>
      <c r="Y325" s="5"/>
      <c r="Z325" s="5"/>
      <c r="AA325" s="5"/>
      <c r="AB325" s="5"/>
      <c r="AC325" s="5"/>
      <c r="AD325" s="5"/>
      <c r="AE325" s="5"/>
      <c r="AF325" s="5"/>
    </row>
    <row r="326" spans="1:32" ht="21" customHeight="1">
      <c r="A326" s="5" t="s">
        <v>1314</v>
      </c>
      <c r="B326" s="5" t="s">
        <v>5141</v>
      </c>
      <c r="C326" s="5" t="str">
        <f t="shared" ca="1" si="0"/>
        <v>上海</v>
      </c>
      <c r="D326" s="5" t="str">
        <f t="shared" ca="1" si="52"/>
        <v>罗湖区  </v>
      </c>
      <c r="E326" s="5" t="s">
        <v>22687</v>
      </c>
      <c r="F326" s="5" t="s">
        <v>29</v>
      </c>
      <c r="G326" s="7">
        <v>6</v>
      </c>
      <c r="H326" s="7">
        <v>8</v>
      </c>
      <c r="I326" s="5" t="s">
        <v>672</v>
      </c>
      <c r="J326" s="5" t="s">
        <v>31</v>
      </c>
      <c r="K326" s="5" t="s">
        <v>942</v>
      </c>
      <c r="L326" s="5" t="s">
        <v>5145</v>
      </c>
      <c r="M326" s="5" t="s">
        <v>5147</v>
      </c>
      <c r="N326" s="5" t="s">
        <v>37</v>
      </c>
      <c r="O326" s="5" t="s">
        <v>55</v>
      </c>
      <c r="P326" s="5" t="b">
        <f t="shared" ca="1" si="50"/>
        <v>0</v>
      </c>
      <c r="Q326" s="5" t="b">
        <f t="shared" ca="1" si="3"/>
        <v>1</v>
      </c>
      <c r="R326" s="5"/>
      <c r="S326" s="5"/>
      <c r="T326" s="5"/>
      <c r="U326" s="5"/>
      <c r="V326" s="5"/>
      <c r="W326" s="5"/>
      <c r="X326" s="5"/>
      <c r="Y326" s="5"/>
      <c r="Z326" s="5"/>
      <c r="AA326" s="5"/>
      <c r="AB326" s="5"/>
      <c r="AC326" s="5"/>
      <c r="AD326" s="5"/>
      <c r="AE326" s="5"/>
      <c r="AF326" s="5"/>
    </row>
    <row r="327" spans="1:32" ht="21" customHeight="1">
      <c r="A327" s="5" t="s">
        <v>5158</v>
      </c>
      <c r="B327" s="5" t="s">
        <v>5160</v>
      </c>
      <c r="C327" s="5" t="str">
        <f t="shared" ca="1" si="0"/>
        <v>上海</v>
      </c>
      <c r="D327" s="9" t="s">
        <v>47</v>
      </c>
      <c r="E327" s="5" t="s">
        <v>22707</v>
      </c>
      <c r="F327" s="5" t="s">
        <v>29</v>
      </c>
      <c r="G327" s="7">
        <v>6</v>
      </c>
      <c r="H327" s="7">
        <v>8</v>
      </c>
      <c r="I327" s="5" t="s">
        <v>672</v>
      </c>
      <c r="J327" s="5" t="s">
        <v>125</v>
      </c>
      <c r="K327" s="5" t="s">
        <v>57</v>
      </c>
      <c r="L327" s="5" t="s">
        <v>5163</v>
      </c>
      <c r="M327" s="5" t="s">
        <v>5165</v>
      </c>
      <c r="N327" s="5" t="s">
        <v>37</v>
      </c>
      <c r="O327" s="5" t="s">
        <v>89</v>
      </c>
      <c r="P327" s="5" t="b">
        <f t="shared" ca="1" si="50"/>
        <v>0</v>
      </c>
      <c r="Q327" s="5" t="b">
        <f t="shared" ca="1" si="3"/>
        <v>1</v>
      </c>
      <c r="R327" s="5"/>
      <c r="S327" s="5"/>
      <c r="T327" s="5"/>
      <c r="U327" s="5"/>
      <c r="V327" s="5"/>
      <c r="W327" s="5"/>
      <c r="X327" s="5"/>
      <c r="Y327" s="5"/>
      <c r="Z327" s="5"/>
      <c r="AA327" s="5"/>
      <c r="AB327" s="5"/>
      <c r="AC327" s="5"/>
      <c r="AD327" s="5"/>
      <c r="AE327" s="5"/>
      <c r="AF327" s="5"/>
    </row>
    <row r="328" spans="1:32" ht="21" customHeight="1">
      <c r="A328" s="5" t="s">
        <v>396</v>
      </c>
      <c r="B328" s="5" t="s">
        <v>24685</v>
      </c>
      <c r="C328" s="5" t="str">
        <f t="shared" ca="1" si="0"/>
        <v>上海</v>
      </c>
      <c r="D328" s="5" t="str">
        <f t="shared" ref="D328:D333" ca="1" si="53">IFERROR(__xludf.DUMMYFUNCTION("REGEXEXTRACT(E328,""-(\S+)"")"),"龙岗区  ")</f>
        <v>龙岗区  </v>
      </c>
      <c r="E328" s="5" t="s">
        <v>22698</v>
      </c>
      <c r="F328" s="5" t="s">
        <v>29</v>
      </c>
      <c r="G328" s="7">
        <v>6</v>
      </c>
      <c r="H328" s="7">
        <v>10</v>
      </c>
      <c r="I328" s="5" t="s">
        <v>548</v>
      </c>
      <c r="J328" s="5" t="s">
        <v>125</v>
      </c>
      <c r="K328" s="5" t="s">
        <v>663</v>
      </c>
      <c r="L328" s="5" t="s">
        <v>688</v>
      </c>
      <c r="M328" s="5" t="s">
        <v>24690</v>
      </c>
      <c r="N328" s="5" t="s">
        <v>37</v>
      </c>
      <c r="O328" s="5" t="s">
        <v>55</v>
      </c>
      <c r="P328" s="5" t="b">
        <f t="shared" ca="1" si="50"/>
        <v>0</v>
      </c>
      <c r="Q328" s="5" t="b">
        <f t="shared" ca="1" si="3"/>
        <v>1</v>
      </c>
      <c r="R328" s="5"/>
      <c r="S328" s="5"/>
      <c r="T328" s="5"/>
      <c r="U328" s="5"/>
      <c r="V328" s="5"/>
      <c r="W328" s="5"/>
      <c r="X328" s="5"/>
      <c r="Y328" s="5"/>
      <c r="Z328" s="5"/>
      <c r="AA328" s="5"/>
      <c r="AB328" s="5"/>
      <c r="AC328" s="5"/>
      <c r="AD328" s="5"/>
      <c r="AE328" s="5"/>
      <c r="AF328" s="5"/>
    </row>
    <row r="329" spans="1:32" ht="21" customHeight="1">
      <c r="A329" s="5" t="s">
        <v>24693</v>
      </c>
      <c r="B329" s="5" t="s">
        <v>24694</v>
      </c>
      <c r="C329" s="5" t="str">
        <f t="shared" ca="1" si="0"/>
        <v>上海</v>
      </c>
      <c r="D329" s="5" t="str">
        <f t="shared" ca="1" si="53"/>
        <v>龙岗区  </v>
      </c>
      <c r="E329" s="5" t="s">
        <v>22670</v>
      </c>
      <c r="F329" s="5" t="s">
        <v>45</v>
      </c>
      <c r="G329" s="7">
        <v>6</v>
      </c>
      <c r="H329" s="7">
        <v>12</v>
      </c>
      <c r="I329" s="5" t="s">
        <v>538</v>
      </c>
      <c r="J329" s="5" t="s">
        <v>31</v>
      </c>
      <c r="K329" s="5" t="s">
        <v>2797</v>
      </c>
      <c r="L329" s="5" t="s">
        <v>24700</v>
      </c>
      <c r="M329" s="5" t="s">
        <v>24701</v>
      </c>
      <c r="N329" s="5" t="s">
        <v>100</v>
      </c>
      <c r="O329" s="5" t="s">
        <v>89</v>
      </c>
      <c r="P329" s="5" t="b">
        <f t="shared" ca="1" si="50"/>
        <v>0</v>
      </c>
      <c r="Q329" s="5" t="b">
        <f t="shared" ca="1" si="3"/>
        <v>1</v>
      </c>
      <c r="R329" s="5"/>
      <c r="S329" s="5"/>
      <c r="T329" s="5"/>
      <c r="U329" s="5"/>
      <c r="V329" s="5"/>
      <c r="W329" s="5"/>
      <c r="X329" s="5"/>
      <c r="Y329" s="5"/>
      <c r="Z329" s="5"/>
      <c r="AA329" s="5"/>
      <c r="AB329" s="5"/>
      <c r="AC329" s="5"/>
      <c r="AD329" s="5"/>
      <c r="AE329" s="5"/>
      <c r="AF329" s="5"/>
    </row>
    <row r="330" spans="1:32" ht="21" customHeight="1">
      <c r="A330" s="5" t="s">
        <v>277</v>
      </c>
      <c r="B330" s="5" t="s">
        <v>3626</v>
      </c>
      <c r="C330" s="5" t="str">
        <f t="shared" ca="1" si="0"/>
        <v>上海</v>
      </c>
      <c r="D330" s="5" t="str">
        <f t="shared" ca="1" si="53"/>
        <v>龙岗区  </v>
      </c>
      <c r="E330" s="5" t="s">
        <v>22527</v>
      </c>
      <c r="F330" s="5" t="s">
        <v>29</v>
      </c>
      <c r="G330" s="7">
        <v>6</v>
      </c>
      <c r="H330" s="7">
        <v>13</v>
      </c>
      <c r="I330" s="5" t="s">
        <v>3629</v>
      </c>
      <c r="J330" s="5" t="s">
        <v>125</v>
      </c>
      <c r="K330" s="5" t="s">
        <v>48</v>
      </c>
      <c r="L330" s="5" t="s">
        <v>3634</v>
      </c>
      <c r="M330" s="5" t="s">
        <v>3635</v>
      </c>
      <c r="N330" s="5" t="s">
        <v>648</v>
      </c>
      <c r="O330" s="5" t="s">
        <v>237</v>
      </c>
      <c r="P330" s="5" t="b">
        <f t="shared" ca="1" si="50"/>
        <v>0</v>
      </c>
      <c r="Q330" s="5" t="b">
        <f t="shared" ca="1" si="3"/>
        <v>1</v>
      </c>
      <c r="R330" s="5"/>
      <c r="S330" s="5"/>
      <c r="T330" s="5"/>
      <c r="U330" s="5"/>
      <c r="V330" s="5"/>
      <c r="W330" s="5"/>
      <c r="X330" s="5"/>
      <c r="Y330" s="5"/>
      <c r="Z330" s="5"/>
      <c r="AA330" s="5"/>
      <c r="AB330" s="5"/>
      <c r="AC330" s="5"/>
      <c r="AD330" s="5"/>
      <c r="AE330" s="5"/>
      <c r="AF330" s="5"/>
    </row>
    <row r="331" spans="1:32" ht="21" customHeight="1">
      <c r="A331" s="5" t="s">
        <v>24713</v>
      </c>
      <c r="B331" s="5" t="s">
        <v>24715</v>
      </c>
      <c r="C331" s="5" t="str">
        <f t="shared" ca="1" si="0"/>
        <v>上海</v>
      </c>
      <c r="D331" s="5" t="str">
        <f t="shared" ca="1" si="53"/>
        <v>龙岗区  </v>
      </c>
      <c r="E331" s="5" t="s">
        <v>22698</v>
      </c>
      <c r="F331" s="5" t="s">
        <v>29</v>
      </c>
      <c r="G331" s="7">
        <v>6</v>
      </c>
      <c r="H331" s="7">
        <v>10</v>
      </c>
      <c r="I331" s="5" t="s">
        <v>548</v>
      </c>
      <c r="J331" s="7" t="s">
        <v>24</v>
      </c>
      <c r="K331" s="5" t="s">
        <v>57</v>
      </c>
      <c r="L331" s="5" t="s">
        <v>24719</v>
      </c>
      <c r="M331" s="5" t="s">
        <v>24720</v>
      </c>
      <c r="N331" s="5" t="s">
        <v>100</v>
      </c>
      <c r="O331" s="5" t="s">
        <v>55</v>
      </c>
      <c r="P331" s="5" t="b">
        <f t="shared" ca="1" si="50"/>
        <v>0</v>
      </c>
      <c r="Q331" s="5" t="b">
        <f t="shared" ca="1" si="3"/>
        <v>1</v>
      </c>
      <c r="R331" s="5"/>
      <c r="S331" s="5"/>
      <c r="T331" s="5"/>
      <c r="U331" s="5"/>
      <c r="V331" s="5"/>
      <c r="W331" s="5"/>
      <c r="X331" s="5"/>
      <c r="Y331" s="5"/>
      <c r="Z331" s="5"/>
      <c r="AA331" s="5"/>
      <c r="AB331" s="5"/>
      <c r="AC331" s="5"/>
      <c r="AD331" s="5"/>
      <c r="AE331" s="5"/>
      <c r="AF331" s="5"/>
    </row>
    <row r="332" spans="1:32" ht="21" customHeight="1">
      <c r="A332" s="5" t="s">
        <v>396</v>
      </c>
      <c r="B332" s="5" t="s">
        <v>24726</v>
      </c>
      <c r="C332" s="5" t="str">
        <f t="shared" ca="1" si="0"/>
        <v>上海</v>
      </c>
      <c r="D332" s="5" t="str">
        <f t="shared" ca="1" si="53"/>
        <v>龙岗区  </v>
      </c>
      <c r="E332" s="5" t="s">
        <v>22363</v>
      </c>
      <c r="F332" s="5" t="s">
        <v>29</v>
      </c>
      <c r="G332" s="7">
        <v>6</v>
      </c>
      <c r="H332" s="7">
        <v>15</v>
      </c>
      <c r="I332" s="5" t="s">
        <v>214</v>
      </c>
      <c r="J332" s="5" t="s">
        <v>31</v>
      </c>
      <c r="K332" s="5" t="s">
        <v>57</v>
      </c>
      <c r="L332" s="5" t="s">
        <v>24732</v>
      </c>
      <c r="M332" s="5" t="s">
        <v>24733</v>
      </c>
      <c r="N332" s="5" t="s">
        <v>100</v>
      </c>
      <c r="O332" s="5" t="s">
        <v>55</v>
      </c>
      <c r="P332" s="5" t="b">
        <f t="shared" ca="1" si="50"/>
        <v>0</v>
      </c>
      <c r="Q332" s="5" t="b">
        <f t="shared" ca="1" si="3"/>
        <v>1</v>
      </c>
      <c r="R332" s="5"/>
      <c r="S332" s="5"/>
      <c r="T332" s="5"/>
      <c r="U332" s="5"/>
      <c r="V332" s="5"/>
      <c r="W332" s="5"/>
      <c r="X332" s="5"/>
      <c r="Y332" s="5"/>
      <c r="Z332" s="5"/>
      <c r="AA332" s="5"/>
      <c r="AB332" s="5"/>
      <c r="AC332" s="5"/>
      <c r="AD332" s="5"/>
      <c r="AE332" s="5"/>
      <c r="AF332" s="5"/>
    </row>
    <row r="333" spans="1:32" ht="21" customHeight="1">
      <c r="A333" s="5" t="s">
        <v>5640</v>
      </c>
      <c r="B333" s="5" t="s">
        <v>5642</v>
      </c>
      <c r="C333" s="5" t="str">
        <f t="shared" ca="1" si="0"/>
        <v>上海</v>
      </c>
      <c r="D333" s="5" t="str">
        <f t="shared" ca="1" si="53"/>
        <v>龙岗区  </v>
      </c>
      <c r="E333" s="5" t="s">
        <v>22363</v>
      </c>
      <c r="F333" s="5" t="s">
        <v>45</v>
      </c>
      <c r="G333" s="7">
        <v>6</v>
      </c>
      <c r="H333" s="7">
        <v>8</v>
      </c>
      <c r="I333" s="5" t="s">
        <v>672</v>
      </c>
      <c r="J333" s="7" t="s">
        <v>24</v>
      </c>
      <c r="K333" s="5" t="s">
        <v>5644</v>
      </c>
      <c r="L333" s="9" t="s">
        <v>47</v>
      </c>
      <c r="M333" s="5" t="s">
        <v>5647</v>
      </c>
      <c r="N333" s="5" t="s">
        <v>53</v>
      </c>
      <c r="O333" s="5" t="s">
        <v>55</v>
      </c>
      <c r="P333" s="5" t="b">
        <f t="shared" ca="1" si="50"/>
        <v>0</v>
      </c>
      <c r="Q333" s="5" t="b">
        <f t="shared" ca="1" si="3"/>
        <v>1</v>
      </c>
      <c r="R333" s="5"/>
      <c r="S333" s="5"/>
      <c r="T333" s="5"/>
      <c r="U333" s="5"/>
      <c r="V333" s="5"/>
      <c r="W333" s="5"/>
      <c r="X333" s="5"/>
      <c r="Y333" s="5"/>
      <c r="Z333" s="5"/>
      <c r="AA333" s="5"/>
      <c r="AB333" s="5"/>
      <c r="AC333" s="5"/>
      <c r="AD333" s="5"/>
      <c r="AE333" s="5"/>
      <c r="AF333" s="5"/>
    </row>
    <row r="334" spans="1:32" ht="21" customHeight="1">
      <c r="A334" s="5" t="s">
        <v>5586</v>
      </c>
      <c r="B334" s="5" t="s">
        <v>5587</v>
      </c>
      <c r="C334" s="5" t="str">
        <f t="shared" ca="1" si="0"/>
        <v>上海</v>
      </c>
      <c r="D334" s="9" t="s">
        <v>47</v>
      </c>
      <c r="E334" s="5" t="s">
        <v>22707</v>
      </c>
      <c r="F334" s="5" t="s">
        <v>651</v>
      </c>
      <c r="G334" s="7">
        <v>6</v>
      </c>
      <c r="H334" s="7">
        <v>7</v>
      </c>
      <c r="I334" s="5" t="s">
        <v>5590</v>
      </c>
      <c r="J334" s="5" t="s">
        <v>31</v>
      </c>
      <c r="K334" s="5" t="s">
        <v>2106</v>
      </c>
      <c r="L334" s="5" t="s">
        <v>1960</v>
      </c>
      <c r="M334" s="5" t="s">
        <v>5591</v>
      </c>
      <c r="N334" s="5" t="s">
        <v>100</v>
      </c>
      <c r="O334" s="5" t="s">
        <v>405</v>
      </c>
      <c r="P334" s="5" t="b">
        <f t="shared" ca="1" si="50"/>
        <v>0</v>
      </c>
      <c r="Q334" s="5" t="b">
        <f t="shared" ca="1" si="3"/>
        <v>1</v>
      </c>
      <c r="R334" s="5"/>
      <c r="S334" s="5"/>
      <c r="T334" s="5"/>
      <c r="U334" s="5"/>
      <c r="V334" s="5"/>
      <c r="W334" s="5"/>
      <c r="X334" s="5"/>
      <c r="Y334" s="5"/>
      <c r="Z334" s="5"/>
      <c r="AA334" s="5"/>
      <c r="AB334" s="5"/>
      <c r="AC334" s="5"/>
      <c r="AD334" s="5"/>
      <c r="AE334" s="5"/>
      <c r="AF334" s="5"/>
    </row>
    <row r="335" spans="1:32" ht="21" customHeight="1">
      <c r="A335" s="5" t="s">
        <v>5442</v>
      </c>
      <c r="B335" s="5" t="s">
        <v>5443</v>
      </c>
      <c r="C335" s="5" t="str">
        <f t="shared" ca="1" si="0"/>
        <v>上海</v>
      </c>
      <c r="D335" s="5" t="str">
        <f t="shared" ref="D335:D342" ca="1" si="54">IFERROR(__xludf.DUMMYFUNCTION("REGEXEXTRACT(E335,""-(\S+)"")"),"福田区  ")</f>
        <v>福田区  </v>
      </c>
      <c r="E335" s="5" t="s">
        <v>22687</v>
      </c>
      <c r="F335" s="5" t="s">
        <v>45</v>
      </c>
      <c r="G335" s="7">
        <v>6</v>
      </c>
      <c r="H335" s="7">
        <v>8</v>
      </c>
      <c r="I335" s="5" t="s">
        <v>672</v>
      </c>
      <c r="J335" s="7" t="s">
        <v>24</v>
      </c>
      <c r="K335" s="5" t="s">
        <v>907</v>
      </c>
      <c r="L335" s="5" t="s">
        <v>5447</v>
      </c>
      <c r="M335" s="9" t="s">
        <v>47</v>
      </c>
      <c r="N335" s="5" t="s">
        <v>37</v>
      </c>
      <c r="O335" s="5" t="s">
        <v>55</v>
      </c>
      <c r="P335" s="5" t="b">
        <f t="shared" ca="1" si="50"/>
        <v>0</v>
      </c>
      <c r="Q335" s="5" t="b">
        <f t="shared" ca="1" si="3"/>
        <v>1</v>
      </c>
      <c r="R335" s="5"/>
      <c r="S335" s="5"/>
      <c r="T335" s="5"/>
      <c r="U335" s="5"/>
      <c r="V335" s="5"/>
      <c r="W335" s="5"/>
      <c r="X335" s="5"/>
      <c r="Y335" s="5"/>
      <c r="Z335" s="5"/>
      <c r="AA335" s="5"/>
      <c r="AB335" s="5"/>
      <c r="AC335" s="5"/>
      <c r="AD335" s="5"/>
      <c r="AE335" s="5"/>
      <c r="AF335" s="5"/>
    </row>
    <row r="336" spans="1:32" ht="21" customHeight="1">
      <c r="A336" s="5" t="s">
        <v>713</v>
      </c>
      <c r="B336" s="5" t="s">
        <v>5659</v>
      </c>
      <c r="C336" s="5" t="str">
        <f t="shared" ca="1" si="0"/>
        <v>上海</v>
      </c>
      <c r="D336" s="5" t="str">
        <f t="shared" ca="1" si="54"/>
        <v>福田区  </v>
      </c>
      <c r="E336" s="5" t="s">
        <v>22670</v>
      </c>
      <c r="F336" s="5" t="s">
        <v>45</v>
      </c>
      <c r="G336" s="7">
        <v>6</v>
      </c>
      <c r="H336" s="7">
        <v>8</v>
      </c>
      <c r="I336" s="5" t="s">
        <v>672</v>
      </c>
      <c r="J336" s="5" t="s">
        <v>31</v>
      </c>
      <c r="K336" s="5" t="s">
        <v>546</v>
      </c>
      <c r="L336" s="5" t="s">
        <v>5661</v>
      </c>
      <c r="M336" s="5" t="s">
        <v>5663</v>
      </c>
      <c r="N336" s="5" t="s">
        <v>53</v>
      </c>
      <c r="O336" s="5" t="s">
        <v>55</v>
      </c>
      <c r="P336" s="5" t="b">
        <f t="shared" ca="1" si="50"/>
        <v>0</v>
      </c>
      <c r="Q336" s="5" t="b">
        <f t="shared" ca="1" si="3"/>
        <v>1</v>
      </c>
      <c r="R336" s="5"/>
      <c r="S336" s="5"/>
      <c r="T336" s="5"/>
      <c r="U336" s="5"/>
      <c r="V336" s="5"/>
      <c r="W336" s="5"/>
      <c r="X336" s="5"/>
      <c r="Y336" s="5"/>
      <c r="Z336" s="5"/>
      <c r="AA336" s="5"/>
      <c r="AB336" s="5"/>
      <c r="AC336" s="5"/>
      <c r="AD336" s="5"/>
      <c r="AE336" s="5"/>
      <c r="AF336" s="5"/>
    </row>
    <row r="337" spans="1:32" ht="21" customHeight="1">
      <c r="A337" s="5" t="s">
        <v>5546</v>
      </c>
      <c r="B337" s="5" t="s">
        <v>5547</v>
      </c>
      <c r="C337" s="5" t="str">
        <f t="shared" ca="1" si="0"/>
        <v>上海</v>
      </c>
      <c r="D337" s="5" t="str">
        <f t="shared" ca="1" si="54"/>
        <v>福田区  </v>
      </c>
      <c r="E337" s="5" t="s">
        <v>22670</v>
      </c>
      <c r="F337" s="5" t="s">
        <v>29</v>
      </c>
      <c r="G337" s="7">
        <v>6</v>
      </c>
      <c r="H337" s="7">
        <v>8</v>
      </c>
      <c r="I337" s="5" t="s">
        <v>672</v>
      </c>
      <c r="J337" s="5" t="s">
        <v>31</v>
      </c>
      <c r="K337" s="5" t="s">
        <v>3541</v>
      </c>
      <c r="L337" s="5" t="s">
        <v>5550</v>
      </c>
      <c r="M337" s="5" t="s">
        <v>5553</v>
      </c>
      <c r="N337" s="5" t="s">
        <v>37</v>
      </c>
      <c r="O337" s="5" t="s">
        <v>89</v>
      </c>
      <c r="P337" s="5" t="b">
        <f t="shared" ca="1" si="50"/>
        <v>0</v>
      </c>
      <c r="Q337" s="5" t="b">
        <f t="shared" ca="1" si="3"/>
        <v>1</v>
      </c>
      <c r="R337" s="5"/>
      <c r="S337" s="5"/>
      <c r="T337" s="5"/>
      <c r="U337" s="5"/>
      <c r="V337" s="5"/>
      <c r="W337" s="5"/>
      <c r="X337" s="5"/>
      <c r="Y337" s="5"/>
      <c r="Z337" s="5"/>
      <c r="AA337" s="5"/>
      <c r="AB337" s="5"/>
      <c r="AC337" s="5"/>
      <c r="AD337" s="5"/>
      <c r="AE337" s="5"/>
      <c r="AF337" s="5"/>
    </row>
    <row r="338" spans="1:32" ht="21" customHeight="1">
      <c r="A338" s="5" t="s">
        <v>5817</v>
      </c>
      <c r="B338" s="5" t="s">
        <v>5818</v>
      </c>
      <c r="C338" s="5" t="str">
        <f t="shared" ca="1" si="0"/>
        <v>上海</v>
      </c>
      <c r="D338" s="5" t="str">
        <f t="shared" ca="1" si="54"/>
        <v>福田区  </v>
      </c>
      <c r="E338" s="5" t="s">
        <v>22527</v>
      </c>
      <c r="F338" s="5" t="s">
        <v>29</v>
      </c>
      <c r="G338" s="7">
        <v>6</v>
      </c>
      <c r="H338" s="7">
        <v>8</v>
      </c>
      <c r="I338" s="5" t="s">
        <v>672</v>
      </c>
      <c r="J338" s="5" t="s">
        <v>31</v>
      </c>
      <c r="K338" s="5" t="s">
        <v>3347</v>
      </c>
      <c r="L338" s="5" t="s">
        <v>5821</v>
      </c>
      <c r="M338" s="5" t="s">
        <v>5825</v>
      </c>
      <c r="N338" s="5" t="s">
        <v>167</v>
      </c>
      <c r="O338" s="5" t="s">
        <v>55</v>
      </c>
      <c r="P338" s="5" t="b">
        <f t="shared" ca="1" si="50"/>
        <v>0</v>
      </c>
      <c r="Q338" s="5" t="b">
        <f t="shared" ca="1" si="3"/>
        <v>1</v>
      </c>
      <c r="R338" s="5"/>
      <c r="S338" s="5"/>
      <c r="T338" s="5"/>
      <c r="U338" s="5"/>
      <c r="V338" s="5"/>
      <c r="W338" s="5"/>
      <c r="X338" s="5"/>
      <c r="Y338" s="5"/>
      <c r="Z338" s="5"/>
      <c r="AA338" s="5"/>
      <c r="AB338" s="5"/>
      <c r="AC338" s="5"/>
      <c r="AD338" s="5"/>
      <c r="AE338" s="5"/>
      <c r="AF338" s="5"/>
    </row>
    <row r="339" spans="1:32" ht="21" customHeight="1">
      <c r="A339" s="5" t="s">
        <v>4072</v>
      </c>
      <c r="B339" s="5" t="s">
        <v>4073</v>
      </c>
      <c r="C339" s="5" t="str">
        <f t="shared" ca="1" si="0"/>
        <v>上海</v>
      </c>
      <c r="D339" s="5" t="str">
        <f t="shared" ca="1" si="54"/>
        <v>福田区  </v>
      </c>
      <c r="E339" s="5" t="s">
        <v>22698</v>
      </c>
      <c r="F339" s="5" t="s">
        <v>29</v>
      </c>
      <c r="G339" s="7">
        <v>6</v>
      </c>
      <c r="H339" s="7">
        <v>12</v>
      </c>
      <c r="I339" s="5" t="s">
        <v>538</v>
      </c>
      <c r="J339" s="5" t="s">
        <v>31</v>
      </c>
      <c r="K339" s="5" t="s">
        <v>4075</v>
      </c>
      <c r="L339" s="5" t="s">
        <v>4076</v>
      </c>
      <c r="M339" s="5" t="s">
        <v>4077</v>
      </c>
      <c r="N339" s="5" t="s">
        <v>1599</v>
      </c>
      <c r="O339" s="5" t="s">
        <v>55</v>
      </c>
      <c r="P339" s="5" t="b">
        <f t="shared" ca="1" si="50"/>
        <v>0</v>
      </c>
      <c r="Q339" s="5" t="b">
        <f t="shared" ca="1" si="3"/>
        <v>1</v>
      </c>
      <c r="R339" s="5"/>
      <c r="S339" s="5"/>
      <c r="T339" s="5"/>
      <c r="U339" s="5"/>
      <c r="V339" s="5"/>
      <c r="W339" s="5"/>
      <c r="X339" s="5"/>
      <c r="Y339" s="5"/>
      <c r="Z339" s="5"/>
      <c r="AA339" s="5"/>
      <c r="AB339" s="5"/>
      <c r="AC339" s="5"/>
      <c r="AD339" s="5"/>
      <c r="AE339" s="5"/>
      <c r="AF339" s="5"/>
    </row>
    <row r="340" spans="1:32" ht="21" customHeight="1">
      <c r="A340" s="5" t="s">
        <v>2440</v>
      </c>
      <c r="B340" s="5" t="s">
        <v>5903</v>
      </c>
      <c r="C340" s="5" t="str">
        <f t="shared" ca="1" si="0"/>
        <v>上海</v>
      </c>
      <c r="D340" s="5" t="str">
        <f t="shared" ca="1" si="54"/>
        <v>福田区  </v>
      </c>
      <c r="E340" s="5" t="s">
        <v>22680</v>
      </c>
      <c r="F340" s="5" t="s">
        <v>45</v>
      </c>
      <c r="G340" s="7">
        <v>6</v>
      </c>
      <c r="H340" s="7">
        <v>8</v>
      </c>
      <c r="I340" s="5" t="s">
        <v>672</v>
      </c>
      <c r="J340" s="5" t="s">
        <v>125</v>
      </c>
      <c r="K340" s="5" t="s">
        <v>5906</v>
      </c>
      <c r="L340" s="5" t="s">
        <v>2254</v>
      </c>
      <c r="M340" s="5" t="s">
        <v>5908</v>
      </c>
      <c r="N340" s="5" t="s">
        <v>37</v>
      </c>
      <c r="O340" s="5" t="s">
        <v>55</v>
      </c>
      <c r="P340" s="5" t="b">
        <f t="shared" ca="1" si="50"/>
        <v>0</v>
      </c>
      <c r="Q340" s="5" t="b">
        <f t="shared" ca="1" si="3"/>
        <v>1</v>
      </c>
      <c r="R340" s="5"/>
      <c r="S340" s="5"/>
      <c r="T340" s="5"/>
      <c r="U340" s="5"/>
      <c r="V340" s="5"/>
      <c r="W340" s="5"/>
      <c r="X340" s="5"/>
      <c r="Y340" s="5"/>
      <c r="Z340" s="5"/>
      <c r="AA340" s="5"/>
      <c r="AB340" s="5"/>
      <c r="AC340" s="5"/>
      <c r="AD340" s="5"/>
      <c r="AE340" s="5"/>
      <c r="AF340" s="5"/>
    </row>
    <row r="341" spans="1:32" ht="21" customHeight="1">
      <c r="A341" s="5" t="s">
        <v>5946</v>
      </c>
      <c r="B341" s="5" t="s">
        <v>5947</v>
      </c>
      <c r="C341" s="5" t="str">
        <f t="shared" ca="1" si="0"/>
        <v>上海</v>
      </c>
      <c r="D341" s="5" t="str">
        <f t="shared" ca="1" si="54"/>
        <v>福田区  </v>
      </c>
      <c r="E341" s="5" t="s">
        <v>22687</v>
      </c>
      <c r="F341" s="5" t="s">
        <v>29</v>
      </c>
      <c r="G341" s="7">
        <v>6</v>
      </c>
      <c r="H341" s="7">
        <v>8</v>
      </c>
      <c r="I341" s="5" t="s">
        <v>672</v>
      </c>
      <c r="J341" s="7" t="s">
        <v>24</v>
      </c>
      <c r="K341" s="5" t="s">
        <v>942</v>
      </c>
      <c r="L341" s="5" t="s">
        <v>5949</v>
      </c>
      <c r="M341" s="5" t="s">
        <v>5951</v>
      </c>
      <c r="N341" s="5" t="s">
        <v>42</v>
      </c>
      <c r="O341" s="5" t="s">
        <v>55</v>
      </c>
      <c r="P341" s="5" t="b">
        <f t="shared" ca="1" si="50"/>
        <v>0</v>
      </c>
      <c r="Q341" s="5" t="b">
        <f t="shared" ca="1" si="3"/>
        <v>1</v>
      </c>
      <c r="R341" s="5"/>
      <c r="S341" s="5"/>
      <c r="T341" s="5"/>
      <c r="U341" s="5"/>
      <c r="V341" s="5"/>
      <c r="W341" s="5"/>
      <c r="X341" s="5"/>
      <c r="Y341" s="5"/>
      <c r="Z341" s="5"/>
      <c r="AA341" s="5"/>
      <c r="AB341" s="5"/>
      <c r="AC341" s="5"/>
      <c r="AD341" s="5"/>
      <c r="AE341" s="5"/>
      <c r="AF341" s="5"/>
    </row>
    <row r="342" spans="1:32" ht="21" customHeight="1">
      <c r="A342" s="5" t="s">
        <v>4186</v>
      </c>
      <c r="B342" s="5" t="s">
        <v>4187</v>
      </c>
      <c r="C342" s="5" t="str">
        <f t="shared" ca="1" si="0"/>
        <v>上海</v>
      </c>
      <c r="D342" s="5" t="str">
        <f t="shared" ca="1" si="54"/>
        <v>福田区  </v>
      </c>
      <c r="E342" s="5" t="s">
        <v>22670</v>
      </c>
      <c r="F342" s="5" t="s">
        <v>29</v>
      </c>
      <c r="G342" s="7">
        <v>6</v>
      </c>
      <c r="H342" s="7">
        <v>20</v>
      </c>
      <c r="I342" s="5" t="s">
        <v>683</v>
      </c>
      <c r="J342" s="5" t="s">
        <v>31</v>
      </c>
      <c r="K342" s="5" t="s">
        <v>4191</v>
      </c>
      <c r="L342" s="5" t="s">
        <v>4192</v>
      </c>
      <c r="M342" s="5" t="s">
        <v>4193</v>
      </c>
      <c r="N342" s="5" t="s">
        <v>100</v>
      </c>
      <c r="O342" s="5" t="s">
        <v>55</v>
      </c>
      <c r="P342" s="5" t="b">
        <f t="shared" ca="1" si="50"/>
        <v>0</v>
      </c>
      <c r="Q342" s="5" t="b">
        <f t="shared" ca="1" si="3"/>
        <v>1</v>
      </c>
      <c r="R342" s="5"/>
      <c r="S342" s="5"/>
      <c r="T342" s="5"/>
      <c r="U342" s="5"/>
      <c r="V342" s="5"/>
      <c r="W342" s="5"/>
      <c r="X342" s="5"/>
      <c r="Y342" s="5"/>
      <c r="Z342" s="5"/>
      <c r="AA342" s="5"/>
      <c r="AB342" s="5"/>
      <c r="AC342" s="5"/>
      <c r="AD342" s="5"/>
      <c r="AE342" s="5"/>
      <c r="AF342" s="5"/>
    </row>
    <row r="343" spans="1:32" ht="21" customHeight="1">
      <c r="A343" s="5" t="s">
        <v>396</v>
      </c>
      <c r="B343" s="5" t="s">
        <v>9401</v>
      </c>
      <c r="C343" s="5" t="str">
        <f t="shared" ca="1" si="0"/>
        <v>上海</v>
      </c>
      <c r="D343" s="9" t="s">
        <v>47</v>
      </c>
      <c r="E343" s="5" t="s">
        <v>22707</v>
      </c>
      <c r="F343" s="5" t="s">
        <v>45</v>
      </c>
      <c r="G343" s="7">
        <v>6</v>
      </c>
      <c r="H343" s="7">
        <v>10</v>
      </c>
      <c r="I343" s="5" t="s">
        <v>548</v>
      </c>
      <c r="J343" s="5" t="s">
        <v>108</v>
      </c>
      <c r="K343" s="5" t="s">
        <v>117</v>
      </c>
      <c r="L343" s="5" t="s">
        <v>24814</v>
      </c>
      <c r="M343" s="5" t="s">
        <v>24816</v>
      </c>
      <c r="N343" s="5" t="s">
        <v>53</v>
      </c>
      <c r="O343" s="5" t="s">
        <v>55</v>
      </c>
      <c r="P343" s="5" t="b">
        <f t="shared" ca="1" si="50"/>
        <v>0</v>
      </c>
      <c r="Q343" s="5" t="b">
        <f t="shared" ca="1" si="3"/>
        <v>1</v>
      </c>
      <c r="R343" s="5"/>
      <c r="S343" s="5"/>
      <c r="T343" s="5"/>
      <c r="U343" s="5"/>
      <c r="V343" s="5"/>
      <c r="W343" s="5"/>
      <c r="X343" s="5"/>
      <c r="Y343" s="5"/>
      <c r="Z343" s="5"/>
      <c r="AA343" s="5"/>
      <c r="AB343" s="5"/>
      <c r="AC343" s="5"/>
      <c r="AD343" s="5"/>
      <c r="AE343" s="5"/>
      <c r="AF343" s="5"/>
    </row>
    <row r="344" spans="1:32" ht="21" customHeight="1">
      <c r="A344" s="5" t="s">
        <v>5603</v>
      </c>
      <c r="B344" s="5" t="s">
        <v>9371</v>
      </c>
      <c r="C344" s="5" t="str">
        <f t="shared" ca="1" si="0"/>
        <v>上海</v>
      </c>
      <c r="D344" s="5" t="str">
        <f t="shared" ref="D344:D355" ca="1" si="55">IFERROR(__xludf.DUMMYFUNCTION("REGEXEXTRACT(E344,""-(\S+)"")"),"南山区  ")</f>
        <v>南山区  </v>
      </c>
      <c r="E344" s="5" t="s">
        <v>22670</v>
      </c>
      <c r="F344" s="5" t="s">
        <v>45</v>
      </c>
      <c r="G344" s="7">
        <v>6</v>
      </c>
      <c r="H344" s="7">
        <v>10</v>
      </c>
      <c r="I344" s="5" t="s">
        <v>548</v>
      </c>
      <c r="J344" s="5" t="s">
        <v>31</v>
      </c>
      <c r="K344" s="5" t="s">
        <v>57</v>
      </c>
      <c r="L344" s="5" t="s">
        <v>561</v>
      </c>
      <c r="M344" s="5" t="s">
        <v>24822</v>
      </c>
      <c r="N344" s="5" t="s">
        <v>37</v>
      </c>
      <c r="O344" s="5" t="s">
        <v>237</v>
      </c>
      <c r="P344" s="5" t="b">
        <f t="shared" ca="1" si="50"/>
        <v>0</v>
      </c>
      <c r="Q344" s="5" t="b">
        <f t="shared" ca="1" si="3"/>
        <v>1</v>
      </c>
      <c r="R344" s="5"/>
      <c r="S344" s="5"/>
      <c r="T344" s="5"/>
      <c r="U344" s="5"/>
      <c r="V344" s="5"/>
      <c r="W344" s="5"/>
      <c r="X344" s="5"/>
      <c r="Y344" s="5"/>
      <c r="Z344" s="5"/>
      <c r="AA344" s="5"/>
      <c r="AB344" s="5"/>
      <c r="AC344" s="5"/>
      <c r="AD344" s="5"/>
      <c r="AE344" s="5"/>
      <c r="AF344" s="5"/>
    </row>
    <row r="345" spans="1:32" ht="21" customHeight="1">
      <c r="A345" s="5" t="s">
        <v>3974</v>
      </c>
      <c r="B345" s="5" t="s">
        <v>14796</v>
      </c>
      <c r="C345" s="5" t="str">
        <f t="shared" ca="1" si="0"/>
        <v>上海</v>
      </c>
      <c r="D345" s="5" t="str">
        <f t="shared" ca="1" si="55"/>
        <v>南山区  </v>
      </c>
      <c r="E345" s="5" t="s">
        <v>22670</v>
      </c>
      <c r="F345" s="5" t="s">
        <v>29</v>
      </c>
      <c r="G345" s="7">
        <v>6</v>
      </c>
      <c r="H345" s="7">
        <v>8</v>
      </c>
      <c r="I345" s="5" t="s">
        <v>672</v>
      </c>
      <c r="J345" s="5" t="s">
        <v>125</v>
      </c>
      <c r="K345" s="5" t="s">
        <v>32</v>
      </c>
      <c r="L345" s="5" t="s">
        <v>24830</v>
      </c>
      <c r="M345" s="5" t="s">
        <v>24831</v>
      </c>
      <c r="N345" s="5" t="s">
        <v>37</v>
      </c>
      <c r="O345" s="5" t="s">
        <v>55</v>
      </c>
      <c r="P345" s="5" t="b">
        <f t="shared" ca="1" si="50"/>
        <v>0</v>
      </c>
      <c r="Q345" s="5" t="b">
        <f t="shared" ca="1" si="3"/>
        <v>1</v>
      </c>
      <c r="R345" s="5"/>
      <c r="S345" s="5"/>
      <c r="T345" s="5"/>
      <c r="U345" s="5"/>
      <c r="V345" s="5"/>
      <c r="W345" s="5"/>
      <c r="X345" s="5"/>
      <c r="Y345" s="5"/>
      <c r="Z345" s="5"/>
      <c r="AA345" s="5"/>
      <c r="AB345" s="5"/>
      <c r="AC345" s="5"/>
      <c r="AD345" s="5"/>
      <c r="AE345" s="5"/>
      <c r="AF345" s="5"/>
    </row>
    <row r="346" spans="1:32" ht="21" customHeight="1">
      <c r="A346" s="5" t="s">
        <v>6294</v>
      </c>
      <c r="B346" s="5" t="s">
        <v>24839</v>
      </c>
      <c r="C346" s="5" t="str">
        <f t="shared" ca="1" si="0"/>
        <v>上海</v>
      </c>
      <c r="D346" s="5" t="str">
        <f t="shared" ca="1" si="55"/>
        <v>南山区  </v>
      </c>
      <c r="E346" s="5" t="s">
        <v>22687</v>
      </c>
      <c r="F346" s="5" t="s">
        <v>45</v>
      </c>
      <c r="G346" s="7">
        <v>6</v>
      </c>
      <c r="H346" s="7">
        <v>8</v>
      </c>
      <c r="I346" s="5" t="s">
        <v>672</v>
      </c>
      <c r="J346" s="5" t="s">
        <v>31</v>
      </c>
      <c r="K346" s="5" t="s">
        <v>2261</v>
      </c>
      <c r="L346" s="5" t="s">
        <v>24844</v>
      </c>
      <c r="M346" s="5" t="s">
        <v>24845</v>
      </c>
      <c r="N346" s="5" t="s">
        <v>42</v>
      </c>
      <c r="O346" s="5" t="s">
        <v>89</v>
      </c>
      <c r="P346" s="5" t="b">
        <f t="shared" ca="1" si="50"/>
        <v>0</v>
      </c>
      <c r="Q346" s="5" t="b">
        <f t="shared" ca="1" si="3"/>
        <v>1</v>
      </c>
      <c r="R346" s="5"/>
      <c r="S346" s="5"/>
      <c r="T346" s="5"/>
      <c r="U346" s="5"/>
      <c r="V346" s="5"/>
      <c r="W346" s="5"/>
      <c r="X346" s="5"/>
      <c r="Y346" s="5"/>
      <c r="Z346" s="5"/>
      <c r="AA346" s="5"/>
      <c r="AB346" s="5"/>
      <c r="AC346" s="5"/>
      <c r="AD346" s="5"/>
      <c r="AE346" s="5"/>
      <c r="AF346" s="5"/>
    </row>
    <row r="347" spans="1:32" ht="21" customHeight="1">
      <c r="A347" s="5" t="s">
        <v>22780</v>
      </c>
      <c r="B347" s="5" t="s">
        <v>20225</v>
      </c>
      <c r="C347" s="5" t="str">
        <f t="shared" ca="1" si="0"/>
        <v>上海</v>
      </c>
      <c r="D347" s="5" t="str">
        <f t="shared" ca="1" si="55"/>
        <v>南山区  </v>
      </c>
      <c r="E347" s="5" t="s">
        <v>22670</v>
      </c>
      <c r="F347" s="5" t="s">
        <v>29</v>
      </c>
      <c r="G347" s="7">
        <v>6</v>
      </c>
      <c r="H347" s="7">
        <v>9</v>
      </c>
      <c r="I347" s="5" t="s">
        <v>3743</v>
      </c>
      <c r="J347" s="5" t="s">
        <v>108</v>
      </c>
      <c r="K347" s="5" t="s">
        <v>608</v>
      </c>
      <c r="L347" s="5" t="s">
        <v>24856</v>
      </c>
      <c r="M347" s="5" t="s">
        <v>24857</v>
      </c>
      <c r="N347" s="5" t="s">
        <v>100</v>
      </c>
      <c r="O347" s="5" t="s">
        <v>55</v>
      </c>
      <c r="P347" s="5" t="b">
        <f t="shared" ca="1" si="50"/>
        <v>0</v>
      </c>
      <c r="Q347" s="5" t="b">
        <f t="shared" ca="1" si="3"/>
        <v>1</v>
      </c>
      <c r="R347" s="5"/>
      <c r="S347" s="5"/>
      <c r="T347" s="5"/>
      <c r="U347" s="5"/>
      <c r="V347" s="5"/>
      <c r="W347" s="5"/>
      <c r="X347" s="5"/>
      <c r="Y347" s="5"/>
      <c r="Z347" s="5"/>
      <c r="AA347" s="5"/>
      <c r="AB347" s="5"/>
      <c r="AC347" s="5"/>
      <c r="AD347" s="5"/>
      <c r="AE347" s="5"/>
      <c r="AF347" s="5"/>
    </row>
    <row r="348" spans="1:32" ht="21" customHeight="1">
      <c r="A348" s="5" t="s">
        <v>7132</v>
      </c>
      <c r="B348" s="5" t="s">
        <v>24862</v>
      </c>
      <c r="C348" s="5" t="str">
        <f t="shared" ca="1" si="0"/>
        <v>上海</v>
      </c>
      <c r="D348" s="5" t="str">
        <f t="shared" ca="1" si="55"/>
        <v>南山区  </v>
      </c>
      <c r="E348" s="5" t="s">
        <v>22772</v>
      </c>
      <c r="F348" s="5" t="s">
        <v>45</v>
      </c>
      <c r="G348" s="7">
        <v>7</v>
      </c>
      <c r="H348" s="7">
        <v>13</v>
      </c>
      <c r="I348" s="5" t="s">
        <v>1005</v>
      </c>
      <c r="J348" s="5" t="s">
        <v>31</v>
      </c>
      <c r="K348" s="5" t="s">
        <v>57</v>
      </c>
      <c r="L348" s="5" t="s">
        <v>1636</v>
      </c>
      <c r="M348" s="5" t="s">
        <v>24869</v>
      </c>
      <c r="N348" s="5" t="s">
        <v>53</v>
      </c>
      <c r="O348" s="5" t="s">
        <v>38</v>
      </c>
      <c r="P348" s="5" t="b">
        <f t="shared" ca="1" si="50"/>
        <v>0</v>
      </c>
      <c r="Q348" s="5" t="b">
        <f t="shared" ca="1" si="3"/>
        <v>1</v>
      </c>
      <c r="R348" s="5"/>
      <c r="S348" s="5"/>
      <c r="T348" s="5"/>
      <c r="U348" s="5"/>
      <c r="V348" s="5"/>
      <c r="W348" s="5"/>
      <c r="X348" s="5"/>
      <c r="Y348" s="5"/>
      <c r="Z348" s="5"/>
      <c r="AA348" s="5"/>
      <c r="AB348" s="5"/>
      <c r="AC348" s="5"/>
      <c r="AD348" s="5"/>
      <c r="AE348" s="5"/>
      <c r="AF348" s="5"/>
    </row>
    <row r="349" spans="1:32" ht="21" customHeight="1">
      <c r="A349" s="5" t="s">
        <v>7132</v>
      </c>
      <c r="B349" s="5" t="s">
        <v>4515</v>
      </c>
      <c r="C349" s="5" t="str">
        <f t="shared" ca="1" si="0"/>
        <v>上海</v>
      </c>
      <c r="D349" s="5" t="str">
        <f t="shared" ca="1" si="55"/>
        <v>南山区  </v>
      </c>
      <c r="E349" s="5" t="s">
        <v>22739</v>
      </c>
      <c r="F349" s="5" t="s">
        <v>29</v>
      </c>
      <c r="G349" s="7">
        <v>7</v>
      </c>
      <c r="H349" s="7">
        <v>12</v>
      </c>
      <c r="I349" s="5" t="s">
        <v>957</v>
      </c>
      <c r="J349" s="5" t="s">
        <v>125</v>
      </c>
      <c r="K349" s="5" t="s">
        <v>76</v>
      </c>
      <c r="L349" s="5" t="s">
        <v>4519</v>
      </c>
      <c r="M349" s="5" t="s">
        <v>24877</v>
      </c>
      <c r="N349" s="5" t="s">
        <v>53</v>
      </c>
      <c r="O349" s="5" t="s">
        <v>55</v>
      </c>
      <c r="P349" s="5" t="b">
        <f t="shared" ca="1" si="50"/>
        <v>0</v>
      </c>
      <c r="Q349" s="5" t="b">
        <f t="shared" ca="1" si="3"/>
        <v>1</v>
      </c>
      <c r="R349" s="5"/>
      <c r="S349" s="5"/>
      <c r="T349" s="5"/>
      <c r="U349" s="5"/>
      <c r="V349" s="5"/>
      <c r="W349" s="5"/>
      <c r="X349" s="5"/>
      <c r="Y349" s="5"/>
      <c r="Z349" s="5"/>
      <c r="AA349" s="5"/>
      <c r="AB349" s="5"/>
      <c r="AC349" s="5"/>
      <c r="AD349" s="5"/>
      <c r="AE349" s="5"/>
      <c r="AF349" s="5"/>
    </row>
    <row r="350" spans="1:32" ht="21" customHeight="1">
      <c r="A350" s="5" t="s">
        <v>24880</v>
      </c>
      <c r="B350" s="5" t="s">
        <v>21643</v>
      </c>
      <c r="C350" s="5" t="str">
        <f t="shared" ca="1" si="0"/>
        <v>上海</v>
      </c>
      <c r="D350" s="5" t="str">
        <f t="shared" ca="1" si="55"/>
        <v>南山区  </v>
      </c>
      <c r="E350" s="5" t="s">
        <v>23075</v>
      </c>
      <c r="F350" s="5" t="s">
        <v>45</v>
      </c>
      <c r="G350" s="7">
        <v>7</v>
      </c>
      <c r="H350" s="7">
        <v>10</v>
      </c>
      <c r="I350" s="5" t="s">
        <v>979</v>
      </c>
      <c r="J350" s="5" t="s">
        <v>31</v>
      </c>
      <c r="K350" s="5" t="s">
        <v>999</v>
      </c>
      <c r="L350" s="5" t="s">
        <v>15708</v>
      </c>
      <c r="M350" s="5" t="s">
        <v>24882</v>
      </c>
      <c r="N350" s="5" t="s">
        <v>53</v>
      </c>
      <c r="O350" s="5" t="s">
        <v>38</v>
      </c>
      <c r="P350" s="5" t="b">
        <f t="shared" ca="1" si="50"/>
        <v>0</v>
      </c>
      <c r="Q350" s="5" t="b">
        <f t="shared" ca="1" si="3"/>
        <v>1</v>
      </c>
      <c r="R350" s="5"/>
      <c r="S350" s="5"/>
      <c r="T350" s="5"/>
      <c r="U350" s="5"/>
      <c r="V350" s="5"/>
      <c r="W350" s="5"/>
      <c r="X350" s="5"/>
      <c r="Y350" s="5"/>
      <c r="Z350" s="5"/>
      <c r="AA350" s="5"/>
      <c r="AB350" s="5"/>
      <c r="AC350" s="5"/>
      <c r="AD350" s="5"/>
      <c r="AE350" s="5"/>
      <c r="AF350" s="5"/>
    </row>
    <row r="351" spans="1:32" ht="21" customHeight="1">
      <c r="A351" s="5" t="s">
        <v>2301</v>
      </c>
      <c r="B351" s="5" t="s">
        <v>6505</v>
      </c>
      <c r="C351" s="5" t="str">
        <f t="shared" ca="1" si="0"/>
        <v>上海</v>
      </c>
      <c r="D351" s="5" t="str">
        <f t="shared" ca="1" si="55"/>
        <v>南山区  </v>
      </c>
      <c r="E351" s="5" t="s">
        <v>22321</v>
      </c>
      <c r="F351" s="5" t="s">
        <v>29</v>
      </c>
      <c r="G351" s="7">
        <v>7</v>
      </c>
      <c r="H351" s="7">
        <v>12</v>
      </c>
      <c r="I351" s="5" t="s">
        <v>957</v>
      </c>
      <c r="J351" s="7" t="s">
        <v>24</v>
      </c>
      <c r="K351" s="5" t="s">
        <v>57</v>
      </c>
      <c r="L351" s="5" t="s">
        <v>6508</v>
      </c>
      <c r="M351" s="5" t="s">
        <v>6510</v>
      </c>
      <c r="N351" s="5" t="s">
        <v>100</v>
      </c>
      <c r="O351" s="5" t="s">
        <v>55</v>
      </c>
      <c r="P351" s="5" t="b">
        <f t="shared" ca="1" si="50"/>
        <v>0</v>
      </c>
      <c r="Q351" s="5" t="b">
        <f t="shared" ca="1" si="3"/>
        <v>1</v>
      </c>
      <c r="R351" s="5"/>
      <c r="S351" s="5"/>
      <c r="T351" s="5"/>
      <c r="U351" s="5"/>
      <c r="V351" s="5"/>
      <c r="W351" s="5"/>
      <c r="X351" s="5"/>
      <c r="Y351" s="5"/>
      <c r="Z351" s="5"/>
      <c r="AA351" s="5"/>
      <c r="AB351" s="5"/>
      <c r="AC351" s="5"/>
      <c r="AD351" s="5"/>
      <c r="AE351" s="5"/>
      <c r="AF351" s="5"/>
    </row>
    <row r="352" spans="1:32" ht="21" customHeight="1">
      <c r="A352" s="5" t="s">
        <v>2886</v>
      </c>
      <c r="B352" s="5" t="s">
        <v>11520</v>
      </c>
      <c r="C352" s="5" t="str">
        <f t="shared" ca="1" si="0"/>
        <v>上海</v>
      </c>
      <c r="D352" s="5" t="str">
        <f t="shared" ca="1" si="55"/>
        <v>南山区  </v>
      </c>
      <c r="E352" s="5" t="s">
        <v>22772</v>
      </c>
      <c r="F352" s="5" t="s">
        <v>29</v>
      </c>
      <c r="G352" s="7">
        <v>7</v>
      </c>
      <c r="H352" s="7">
        <v>10</v>
      </c>
      <c r="I352" s="5" t="s">
        <v>979</v>
      </c>
      <c r="J352" s="5" t="s">
        <v>108</v>
      </c>
      <c r="K352" s="5" t="s">
        <v>76</v>
      </c>
      <c r="L352" s="5" t="s">
        <v>11523</v>
      </c>
      <c r="M352" s="5" t="s">
        <v>11524</v>
      </c>
      <c r="N352" s="5" t="s">
        <v>167</v>
      </c>
      <c r="O352" s="5" t="s">
        <v>55</v>
      </c>
      <c r="P352" s="5" t="b">
        <f t="shared" ca="1" si="50"/>
        <v>0</v>
      </c>
      <c r="Q352" s="5" t="b">
        <f t="shared" ca="1" si="3"/>
        <v>1</v>
      </c>
      <c r="R352" s="5"/>
      <c r="S352" s="5"/>
      <c r="T352" s="5"/>
      <c r="U352" s="5"/>
      <c r="V352" s="5"/>
      <c r="W352" s="5"/>
      <c r="X352" s="5"/>
      <c r="Y352" s="5"/>
      <c r="Z352" s="5"/>
      <c r="AA352" s="5"/>
      <c r="AB352" s="5"/>
      <c r="AC352" s="5"/>
      <c r="AD352" s="5"/>
      <c r="AE352" s="5"/>
      <c r="AF352" s="5"/>
    </row>
    <row r="353" spans="1:32" ht="21" customHeight="1">
      <c r="A353" s="5" t="s">
        <v>6573</v>
      </c>
      <c r="B353" s="5" t="s">
        <v>6575</v>
      </c>
      <c r="C353" s="5" t="str">
        <f t="shared" ca="1" si="0"/>
        <v>上海</v>
      </c>
      <c r="D353" s="5" t="str">
        <f t="shared" ca="1" si="55"/>
        <v>南山区  </v>
      </c>
      <c r="E353" s="5" t="s">
        <v>22739</v>
      </c>
      <c r="F353" s="5" t="s">
        <v>29</v>
      </c>
      <c r="G353" s="7">
        <v>7</v>
      </c>
      <c r="H353" s="7">
        <v>11</v>
      </c>
      <c r="I353" s="5" t="s">
        <v>1017</v>
      </c>
      <c r="J353" s="5" t="s">
        <v>31</v>
      </c>
      <c r="K353" s="5" t="s">
        <v>6579</v>
      </c>
      <c r="L353" s="5" t="s">
        <v>6580</v>
      </c>
      <c r="M353" s="9" t="s">
        <v>47</v>
      </c>
      <c r="N353" s="5" t="s">
        <v>100</v>
      </c>
      <c r="O353" s="5" t="s">
        <v>271</v>
      </c>
      <c r="P353" s="5" t="b">
        <f t="shared" ca="1" si="50"/>
        <v>0</v>
      </c>
      <c r="Q353" s="5" t="b">
        <f t="shared" ca="1" si="3"/>
        <v>1</v>
      </c>
      <c r="R353" s="5"/>
      <c r="S353" s="5"/>
      <c r="T353" s="5"/>
      <c r="U353" s="5"/>
      <c r="V353" s="5"/>
      <c r="W353" s="5"/>
      <c r="X353" s="5"/>
      <c r="Y353" s="5"/>
      <c r="Z353" s="5"/>
      <c r="AA353" s="5"/>
      <c r="AB353" s="5"/>
      <c r="AC353" s="5"/>
      <c r="AD353" s="5"/>
      <c r="AE353" s="5"/>
      <c r="AF353" s="5"/>
    </row>
    <row r="354" spans="1:32" ht="21" customHeight="1">
      <c r="A354" s="5" t="s">
        <v>1457</v>
      </c>
      <c r="B354" s="5" t="s">
        <v>6558</v>
      </c>
      <c r="C354" s="5" t="str">
        <f t="shared" ca="1" si="0"/>
        <v>上海</v>
      </c>
      <c r="D354" s="5" t="str">
        <f t="shared" ca="1" si="55"/>
        <v>南山区  </v>
      </c>
      <c r="E354" s="5" t="s">
        <v>23053</v>
      </c>
      <c r="F354" s="5" t="s">
        <v>45</v>
      </c>
      <c r="G354" s="7">
        <v>7</v>
      </c>
      <c r="H354" s="7">
        <v>12</v>
      </c>
      <c r="I354" s="5" t="s">
        <v>957</v>
      </c>
      <c r="J354" s="5" t="s">
        <v>31</v>
      </c>
      <c r="K354" s="5" t="s">
        <v>110</v>
      </c>
      <c r="L354" s="5" t="s">
        <v>6561</v>
      </c>
      <c r="M354" s="5" t="s">
        <v>6562</v>
      </c>
      <c r="N354" s="5" t="s">
        <v>100</v>
      </c>
      <c r="O354" s="5" t="s">
        <v>55</v>
      </c>
      <c r="P354" s="5" t="b">
        <f t="shared" ca="1" si="50"/>
        <v>0</v>
      </c>
      <c r="Q354" s="5" t="b">
        <f t="shared" ca="1" si="3"/>
        <v>1</v>
      </c>
      <c r="R354" s="5"/>
      <c r="S354" s="5"/>
      <c r="T354" s="5"/>
      <c r="U354" s="5"/>
      <c r="V354" s="5"/>
      <c r="W354" s="5"/>
      <c r="X354" s="5"/>
      <c r="Y354" s="5"/>
      <c r="Z354" s="5"/>
      <c r="AA354" s="5"/>
      <c r="AB354" s="5"/>
      <c r="AC354" s="5"/>
      <c r="AD354" s="5"/>
      <c r="AE354" s="5"/>
      <c r="AF354" s="5"/>
    </row>
    <row r="355" spans="1:32" ht="21" customHeight="1">
      <c r="A355" s="5" t="s">
        <v>784</v>
      </c>
      <c r="B355" s="5" t="s">
        <v>239</v>
      </c>
      <c r="C355" s="5" t="str">
        <f t="shared" ca="1" si="0"/>
        <v>上海</v>
      </c>
      <c r="D355" s="5" t="str">
        <f t="shared" ca="1" si="55"/>
        <v>南山区  </v>
      </c>
      <c r="E355" s="5" t="s">
        <v>22772</v>
      </c>
      <c r="F355" s="5" t="s">
        <v>45</v>
      </c>
      <c r="G355" s="7">
        <v>7</v>
      </c>
      <c r="H355" s="7">
        <v>18</v>
      </c>
      <c r="I355" s="5" t="s">
        <v>241</v>
      </c>
      <c r="J355" s="5" t="s">
        <v>31</v>
      </c>
      <c r="K355" s="5" t="s">
        <v>57</v>
      </c>
      <c r="L355" s="5" t="s">
        <v>6688</v>
      </c>
      <c r="M355" s="5" t="s">
        <v>6689</v>
      </c>
      <c r="N355" s="5" t="s">
        <v>53</v>
      </c>
      <c r="O355" s="5" t="s">
        <v>55</v>
      </c>
      <c r="P355" s="5" t="b">
        <f t="shared" ca="1" si="50"/>
        <v>0</v>
      </c>
      <c r="Q355" s="5" t="b">
        <f t="shared" ca="1" si="3"/>
        <v>1</v>
      </c>
      <c r="R355" s="5"/>
      <c r="S355" s="5"/>
      <c r="T355" s="5"/>
      <c r="U355" s="5"/>
      <c r="V355" s="5"/>
      <c r="W355" s="5"/>
      <c r="X355" s="5"/>
      <c r="Y355" s="5"/>
      <c r="Z355" s="5"/>
      <c r="AA355" s="5"/>
      <c r="AB355" s="5"/>
      <c r="AC355" s="5"/>
      <c r="AD355" s="5"/>
      <c r="AE355" s="5"/>
      <c r="AF355" s="5"/>
    </row>
    <row r="356" spans="1:32" ht="21" customHeight="1">
      <c r="A356" s="5" t="s">
        <v>7569</v>
      </c>
      <c r="B356" s="5" t="s">
        <v>7570</v>
      </c>
      <c r="C356" s="5" t="str">
        <f t="shared" ca="1" si="0"/>
        <v>上海</v>
      </c>
      <c r="D356" s="9" t="s">
        <v>47</v>
      </c>
      <c r="E356" s="5" t="s">
        <v>22384</v>
      </c>
      <c r="F356" s="5" t="s">
        <v>29</v>
      </c>
      <c r="G356" s="7">
        <v>7</v>
      </c>
      <c r="H356" s="7">
        <v>9</v>
      </c>
      <c r="I356" s="5" t="s">
        <v>7518</v>
      </c>
      <c r="J356" s="5" t="s">
        <v>125</v>
      </c>
      <c r="K356" s="5" t="s">
        <v>2745</v>
      </c>
      <c r="L356" s="5" t="s">
        <v>2794</v>
      </c>
      <c r="M356" s="5" t="s">
        <v>7575</v>
      </c>
      <c r="N356" s="5" t="s">
        <v>37</v>
      </c>
      <c r="O356" s="5" t="s">
        <v>55</v>
      </c>
      <c r="P356" s="5" t="b">
        <f t="shared" ca="1" si="50"/>
        <v>0</v>
      </c>
      <c r="Q356" s="5" t="b">
        <f t="shared" ca="1" si="3"/>
        <v>1</v>
      </c>
      <c r="R356" s="5"/>
      <c r="S356" s="5"/>
      <c r="T356" s="5"/>
      <c r="U356" s="5"/>
      <c r="V356" s="5"/>
      <c r="W356" s="5"/>
      <c r="X356" s="5"/>
      <c r="Y356" s="5"/>
      <c r="Z356" s="5"/>
      <c r="AA356" s="5"/>
      <c r="AB356" s="5"/>
      <c r="AC356" s="5"/>
      <c r="AD356" s="5"/>
      <c r="AE356" s="5"/>
      <c r="AF356" s="5"/>
    </row>
    <row r="357" spans="1:32" ht="21" customHeight="1">
      <c r="A357" s="5" t="s">
        <v>396</v>
      </c>
      <c r="B357" s="5" t="s">
        <v>6753</v>
      </c>
      <c r="C357" s="5" t="str">
        <f t="shared" ca="1" si="0"/>
        <v>上海</v>
      </c>
      <c r="D357" s="5" t="str">
        <f t="shared" ref="D357:D361" ca="1" si="56">IFERROR(__xludf.DUMMYFUNCTION("REGEXEXTRACT(E357,""-(\S+)"")"),"松江区  ")</f>
        <v>松江区  </v>
      </c>
      <c r="E357" s="5" t="s">
        <v>22756</v>
      </c>
      <c r="F357" s="5" t="s">
        <v>29</v>
      </c>
      <c r="G357" s="7">
        <v>7</v>
      </c>
      <c r="H357" s="7">
        <v>12</v>
      </c>
      <c r="I357" s="5" t="s">
        <v>957</v>
      </c>
      <c r="J357" s="5" t="s">
        <v>108</v>
      </c>
      <c r="K357" s="5" t="s">
        <v>213</v>
      </c>
      <c r="L357" s="5" t="s">
        <v>6758</v>
      </c>
      <c r="M357" s="5" t="s">
        <v>6759</v>
      </c>
      <c r="N357" s="5" t="s">
        <v>37</v>
      </c>
      <c r="O357" s="5" t="s">
        <v>38</v>
      </c>
      <c r="P357" s="5" t="b">
        <f t="shared" ca="1" si="50"/>
        <v>0</v>
      </c>
      <c r="Q357" s="5" t="b">
        <f t="shared" ca="1" si="3"/>
        <v>1</v>
      </c>
      <c r="R357" s="5"/>
      <c r="S357" s="5"/>
      <c r="T357" s="5"/>
      <c r="U357" s="5"/>
      <c r="V357" s="5"/>
      <c r="W357" s="5"/>
      <c r="X357" s="5"/>
      <c r="Y357" s="5"/>
      <c r="Z357" s="5"/>
      <c r="AA357" s="5"/>
      <c r="AB357" s="5"/>
      <c r="AC357" s="5"/>
      <c r="AD357" s="5"/>
      <c r="AE357" s="5"/>
      <c r="AF357" s="5"/>
    </row>
    <row r="358" spans="1:32" ht="21" customHeight="1">
      <c r="A358" s="5" t="s">
        <v>9642</v>
      </c>
      <c r="B358" s="5" t="s">
        <v>15634</v>
      </c>
      <c r="C358" s="5" t="str">
        <f t="shared" ca="1" si="0"/>
        <v>上海</v>
      </c>
      <c r="D358" s="5" t="str">
        <f t="shared" ca="1" si="56"/>
        <v>松江区  </v>
      </c>
      <c r="E358" s="5" t="s">
        <v>22772</v>
      </c>
      <c r="F358" s="5" t="s">
        <v>45</v>
      </c>
      <c r="G358" s="7">
        <v>7</v>
      </c>
      <c r="H358" s="7">
        <v>10</v>
      </c>
      <c r="I358" s="5" t="s">
        <v>979</v>
      </c>
      <c r="J358" s="5" t="s">
        <v>125</v>
      </c>
      <c r="K358" s="5" t="s">
        <v>57</v>
      </c>
      <c r="L358" s="5" t="s">
        <v>24944</v>
      </c>
      <c r="M358" s="5" t="s">
        <v>24946</v>
      </c>
      <c r="N358" s="5" t="s">
        <v>53</v>
      </c>
      <c r="O358" s="5" t="s">
        <v>55</v>
      </c>
      <c r="P358" s="5" t="b">
        <f t="shared" ca="1" si="50"/>
        <v>0</v>
      </c>
      <c r="Q358" s="5" t="b">
        <f t="shared" ca="1" si="3"/>
        <v>1</v>
      </c>
      <c r="R358" s="5"/>
      <c r="S358" s="5"/>
      <c r="T358" s="5"/>
      <c r="U358" s="5"/>
      <c r="V358" s="5"/>
      <c r="W358" s="5"/>
      <c r="X358" s="5"/>
      <c r="Y358" s="5"/>
      <c r="Z358" s="5"/>
      <c r="AA358" s="5"/>
      <c r="AB358" s="5"/>
      <c r="AC358" s="5"/>
      <c r="AD358" s="5"/>
      <c r="AE358" s="5"/>
      <c r="AF358" s="5"/>
    </row>
    <row r="359" spans="1:32" ht="21" customHeight="1">
      <c r="A359" s="5" t="s">
        <v>2660</v>
      </c>
      <c r="B359" s="5" t="s">
        <v>3247</v>
      </c>
      <c r="C359" s="5" t="str">
        <f t="shared" ca="1" si="0"/>
        <v>上海</v>
      </c>
      <c r="D359" s="5" t="str">
        <f t="shared" ca="1" si="56"/>
        <v>松江区  </v>
      </c>
      <c r="E359" s="5" t="s">
        <v>23469</v>
      </c>
      <c r="F359" s="5" t="s">
        <v>45</v>
      </c>
      <c r="G359" s="7">
        <v>7</v>
      </c>
      <c r="H359" s="7">
        <v>10</v>
      </c>
      <c r="I359" s="5" t="s">
        <v>979</v>
      </c>
      <c r="J359" s="5" t="s">
        <v>125</v>
      </c>
      <c r="K359" s="5" t="s">
        <v>3251</v>
      </c>
      <c r="L359" s="5" t="s">
        <v>3252</v>
      </c>
      <c r="M359" s="5" t="s">
        <v>3254</v>
      </c>
      <c r="N359" s="5" t="s">
        <v>167</v>
      </c>
      <c r="O359" s="5" t="s">
        <v>405</v>
      </c>
      <c r="P359" s="5" t="b">
        <f t="shared" ca="1" si="50"/>
        <v>0</v>
      </c>
      <c r="Q359" s="5" t="b">
        <f t="shared" ca="1" si="3"/>
        <v>1</v>
      </c>
      <c r="R359" s="5"/>
      <c r="S359" s="5"/>
      <c r="T359" s="5"/>
      <c r="U359" s="5"/>
      <c r="V359" s="5"/>
      <c r="W359" s="5"/>
      <c r="X359" s="5"/>
      <c r="Y359" s="5"/>
      <c r="Z359" s="5"/>
      <c r="AA359" s="5"/>
      <c r="AB359" s="5"/>
      <c r="AC359" s="5"/>
      <c r="AD359" s="5"/>
      <c r="AE359" s="5"/>
      <c r="AF359" s="5"/>
    </row>
    <row r="360" spans="1:32" ht="21" customHeight="1">
      <c r="A360" s="5" t="s">
        <v>784</v>
      </c>
      <c r="B360" s="5" t="s">
        <v>6891</v>
      </c>
      <c r="C360" s="5" t="str">
        <f t="shared" ca="1" si="0"/>
        <v>上海</v>
      </c>
      <c r="D360" s="5" t="str">
        <f t="shared" ca="1" si="56"/>
        <v>松江区  </v>
      </c>
      <c r="E360" s="5" t="s">
        <v>23602</v>
      </c>
      <c r="F360" s="5" t="s">
        <v>29</v>
      </c>
      <c r="G360" s="7">
        <v>7</v>
      </c>
      <c r="H360" s="7">
        <v>15</v>
      </c>
      <c r="I360" s="5" t="s">
        <v>505</v>
      </c>
      <c r="J360" s="5" t="s">
        <v>108</v>
      </c>
      <c r="K360" s="5" t="s">
        <v>4191</v>
      </c>
      <c r="L360" s="5" t="s">
        <v>1415</v>
      </c>
      <c r="M360" s="5" t="s">
        <v>6894</v>
      </c>
      <c r="N360" s="5" t="s">
        <v>100</v>
      </c>
      <c r="O360" s="5" t="s">
        <v>55</v>
      </c>
      <c r="P360" s="5" t="b">
        <f t="shared" ca="1" si="50"/>
        <v>0</v>
      </c>
      <c r="Q360" s="5" t="b">
        <f t="shared" ca="1" si="3"/>
        <v>1</v>
      </c>
      <c r="R360" s="5"/>
      <c r="S360" s="5"/>
      <c r="T360" s="5"/>
      <c r="U360" s="5"/>
      <c r="V360" s="5"/>
      <c r="W360" s="5"/>
      <c r="X360" s="5"/>
      <c r="Y360" s="5"/>
      <c r="Z360" s="5"/>
      <c r="AA360" s="5"/>
      <c r="AB360" s="5"/>
      <c r="AC360" s="5"/>
      <c r="AD360" s="5"/>
      <c r="AE360" s="5"/>
      <c r="AF360" s="5"/>
    </row>
    <row r="361" spans="1:32" ht="21" customHeight="1">
      <c r="A361" s="5" t="s">
        <v>7619</v>
      </c>
      <c r="B361" s="5" t="s">
        <v>7620</v>
      </c>
      <c r="C361" s="5" t="str">
        <f t="shared" ca="1" si="0"/>
        <v>上海</v>
      </c>
      <c r="D361" s="5" t="str">
        <f t="shared" ca="1" si="56"/>
        <v>松江区  </v>
      </c>
      <c r="E361" s="5" t="s">
        <v>23483</v>
      </c>
      <c r="F361" s="5" t="s">
        <v>29</v>
      </c>
      <c r="G361" s="7">
        <v>7</v>
      </c>
      <c r="H361" s="7">
        <v>9</v>
      </c>
      <c r="I361" s="5" t="s">
        <v>7518</v>
      </c>
      <c r="J361" s="5" t="s">
        <v>108</v>
      </c>
      <c r="K361" s="5" t="s">
        <v>7624</v>
      </c>
      <c r="L361" s="5" t="s">
        <v>7625</v>
      </c>
      <c r="M361" s="5" t="s">
        <v>7628</v>
      </c>
      <c r="N361" s="5" t="s">
        <v>53</v>
      </c>
      <c r="O361" s="5" t="s">
        <v>55</v>
      </c>
      <c r="P361" s="5" t="b">
        <f t="shared" ca="1" si="50"/>
        <v>0</v>
      </c>
      <c r="Q361" s="5" t="b">
        <f t="shared" ca="1" si="3"/>
        <v>1</v>
      </c>
      <c r="R361" s="5"/>
      <c r="S361" s="5"/>
      <c r="T361" s="5"/>
      <c r="U361" s="5"/>
      <c r="V361" s="5"/>
      <c r="W361" s="5"/>
      <c r="X361" s="5"/>
      <c r="Y361" s="5"/>
      <c r="Z361" s="5"/>
      <c r="AA361" s="5"/>
      <c r="AB361" s="5"/>
      <c r="AC361" s="5"/>
      <c r="AD361" s="5"/>
      <c r="AE361" s="5"/>
      <c r="AF361" s="5"/>
    </row>
    <row r="362" spans="1:32" ht="21" customHeight="1">
      <c r="A362" s="5" t="s">
        <v>5603</v>
      </c>
      <c r="B362" s="5" t="s">
        <v>6985</v>
      </c>
      <c r="C362" s="5" t="str">
        <f t="shared" ca="1" si="0"/>
        <v>上海</v>
      </c>
      <c r="D362" s="9" t="s">
        <v>47</v>
      </c>
      <c r="E362" s="5" t="s">
        <v>22384</v>
      </c>
      <c r="F362" s="5" t="s">
        <v>45</v>
      </c>
      <c r="G362" s="7">
        <v>7</v>
      </c>
      <c r="H362" s="7">
        <v>10</v>
      </c>
      <c r="I362" s="5" t="s">
        <v>979</v>
      </c>
      <c r="J362" s="5" t="s">
        <v>31</v>
      </c>
      <c r="K362" s="5" t="s">
        <v>6291</v>
      </c>
      <c r="L362" s="5" t="s">
        <v>6987</v>
      </c>
      <c r="M362" s="5" t="s">
        <v>6990</v>
      </c>
      <c r="N362" s="5" t="s">
        <v>53</v>
      </c>
      <c r="O362" s="5" t="s">
        <v>55</v>
      </c>
      <c r="P362" s="5" t="b">
        <f t="shared" ca="1" si="50"/>
        <v>0</v>
      </c>
      <c r="Q362" s="5" t="b">
        <f t="shared" ca="1" si="3"/>
        <v>1</v>
      </c>
      <c r="R362" s="5"/>
      <c r="S362" s="5"/>
      <c r="T362" s="5"/>
      <c r="U362" s="5"/>
      <c r="V362" s="5"/>
      <c r="W362" s="5"/>
      <c r="X362" s="5"/>
      <c r="Y362" s="5"/>
      <c r="Z362" s="5"/>
      <c r="AA362" s="5"/>
      <c r="AB362" s="5"/>
      <c r="AC362" s="5"/>
      <c r="AD362" s="5"/>
      <c r="AE362" s="5"/>
      <c r="AF362" s="5"/>
    </row>
    <row r="363" spans="1:32" ht="21" customHeight="1">
      <c r="A363" s="5" t="s">
        <v>3879</v>
      </c>
      <c r="B363" s="5" t="s">
        <v>3880</v>
      </c>
      <c r="C363" s="5" t="str">
        <f t="shared" ca="1" si="0"/>
        <v>上海</v>
      </c>
      <c r="D363" s="5" t="str">
        <f t="shared" ref="D363:D364" ca="1" si="57">IFERROR(__xludf.DUMMYFUNCTION("REGEXEXTRACT(E363,""-(\S+)"")"),"青浦区  ")</f>
        <v>青浦区  </v>
      </c>
      <c r="E363" s="5" t="s">
        <v>23069</v>
      </c>
      <c r="F363" s="5" t="s">
        <v>45</v>
      </c>
      <c r="G363" s="7">
        <v>7</v>
      </c>
      <c r="H363" s="7">
        <v>12</v>
      </c>
      <c r="I363" s="5" t="s">
        <v>957</v>
      </c>
      <c r="J363" s="5" t="s">
        <v>31</v>
      </c>
      <c r="K363" s="5" t="s">
        <v>2631</v>
      </c>
      <c r="L363" s="5" t="s">
        <v>3882</v>
      </c>
      <c r="M363" s="5" t="s">
        <v>3884</v>
      </c>
      <c r="N363" s="5" t="s">
        <v>167</v>
      </c>
      <c r="O363" s="5" t="s">
        <v>405</v>
      </c>
      <c r="P363" s="5" t="b">
        <f t="shared" ca="1" si="50"/>
        <v>0</v>
      </c>
      <c r="Q363" s="5" t="b">
        <f t="shared" ca="1" si="3"/>
        <v>1</v>
      </c>
      <c r="R363" s="5"/>
      <c r="S363" s="5"/>
      <c r="T363" s="5"/>
      <c r="U363" s="5"/>
      <c r="V363" s="5"/>
      <c r="W363" s="5"/>
      <c r="X363" s="5"/>
      <c r="Y363" s="5"/>
      <c r="Z363" s="5"/>
      <c r="AA363" s="5"/>
      <c r="AB363" s="5"/>
      <c r="AC363" s="5"/>
      <c r="AD363" s="5"/>
      <c r="AE363" s="5"/>
      <c r="AF363" s="5"/>
    </row>
    <row r="364" spans="1:32" ht="21" customHeight="1">
      <c r="A364" s="5" t="s">
        <v>1457</v>
      </c>
      <c r="B364" s="5" t="s">
        <v>4109</v>
      </c>
      <c r="C364" s="5" t="str">
        <f t="shared" ca="1" si="0"/>
        <v>上海</v>
      </c>
      <c r="D364" s="5" t="str">
        <f t="shared" ca="1" si="57"/>
        <v>青浦区  </v>
      </c>
      <c r="E364" s="5" t="s">
        <v>23038</v>
      </c>
      <c r="F364" s="5" t="s">
        <v>45</v>
      </c>
      <c r="G364" s="7">
        <v>7</v>
      </c>
      <c r="H364" s="7">
        <v>14</v>
      </c>
      <c r="I364" s="5" t="s">
        <v>952</v>
      </c>
      <c r="J364" s="5" t="s">
        <v>31</v>
      </c>
      <c r="K364" s="5" t="s">
        <v>252</v>
      </c>
      <c r="L364" s="5" t="s">
        <v>4110</v>
      </c>
      <c r="M364" s="5" t="s">
        <v>7184</v>
      </c>
      <c r="N364" s="5" t="s">
        <v>37</v>
      </c>
      <c r="O364" s="5" t="s">
        <v>44</v>
      </c>
      <c r="P364" s="5" t="b">
        <f t="shared" ca="1" si="50"/>
        <v>0</v>
      </c>
      <c r="Q364" s="5" t="b">
        <f t="shared" ca="1" si="3"/>
        <v>1</v>
      </c>
      <c r="R364" s="5"/>
      <c r="S364" s="5"/>
      <c r="T364" s="5"/>
      <c r="U364" s="5"/>
      <c r="V364" s="5"/>
      <c r="W364" s="5"/>
      <c r="X364" s="5"/>
      <c r="Y364" s="5"/>
      <c r="Z364" s="5"/>
      <c r="AA364" s="5"/>
      <c r="AB364" s="5"/>
      <c r="AC364" s="5"/>
      <c r="AD364" s="5"/>
      <c r="AE364" s="5"/>
      <c r="AF364" s="5"/>
    </row>
    <row r="365" spans="1:32" ht="21" customHeight="1">
      <c r="A365" s="5" t="s">
        <v>7198</v>
      </c>
      <c r="B365" s="5" t="s">
        <v>7199</v>
      </c>
      <c r="C365" s="5" t="str">
        <f t="shared" ca="1" si="0"/>
        <v>上海</v>
      </c>
      <c r="D365" s="9" t="s">
        <v>47</v>
      </c>
      <c r="E365" s="5" t="s">
        <v>22384</v>
      </c>
      <c r="F365" s="5" t="s">
        <v>45</v>
      </c>
      <c r="G365" s="7">
        <v>7</v>
      </c>
      <c r="H365" s="7">
        <v>12</v>
      </c>
      <c r="I365" s="5" t="s">
        <v>957</v>
      </c>
      <c r="J365" s="5" t="s">
        <v>31</v>
      </c>
      <c r="K365" s="5" t="s">
        <v>57</v>
      </c>
      <c r="L365" s="5" t="s">
        <v>7202</v>
      </c>
      <c r="M365" s="5" t="s">
        <v>7204</v>
      </c>
      <c r="N365" s="5" t="s">
        <v>53</v>
      </c>
      <c r="O365" s="5" t="s">
        <v>55</v>
      </c>
      <c r="P365" s="5" t="b">
        <f t="shared" ca="1" si="50"/>
        <v>0</v>
      </c>
      <c r="Q365" s="5" t="b">
        <f t="shared" ca="1" si="3"/>
        <v>1</v>
      </c>
      <c r="R365" s="5"/>
      <c r="S365" s="5"/>
      <c r="T365" s="5"/>
      <c r="U365" s="5"/>
      <c r="V365" s="5"/>
      <c r="W365" s="5"/>
      <c r="X365" s="5"/>
      <c r="Y365" s="5"/>
      <c r="Z365" s="5"/>
      <c r="AA365" s="5"/>
      <c r="AB365" s="5"/>
      <c r="AC365" s="5"/>
      <c r="AD365" s="5"/>
      <c r="AE365" s="5"/>
      <c r="AF365" s="5"/>
    </row>
    <row r="366" spans="1:32" ht="21" customHeight="1">
      <c r="A366" s="5" t="s">
        <v>2454</v>
      </c>
      <c r="B366" s="5" t="s">
        <v>1034</v>
      </c>
      <c r="C366" s="5" t="str">
        <f t="shared" ca="1" si="0"/>
        <v>上海</v>
      </c>
      <c r="D366" s="5" t="str">
        <f t="shared" ref="D366:D368" ca="1" si="58">IFERROR(__xludf.DUMMYFUNCTION("REGEXEXTRACT(E366,""-(\S+)"")"),"松江区  ")</f>
        <v>松江区  </v>
      </c>
      <c r="E366" s="5" t="s">
        <v>22756</v>
      </c>
      <c r="F366" s="5" t="s">
        <v>45</v>
      </c>
      <c r="G366" s="7">
        <v>7</v>
      </c>
      <c r="H366" s="7">
        <v>15</v>
      </c>
      <c r="I366" s="5" t="s">
        <v>505</v>
      </c>
      <c r="J366" s="5" t="s">
        <v>108</v>
      </c>
      <c r="K366" s="5" t="s">
        <v>57</v>
      </c>
      <c r="L366" s="5" t="s">
        <v>2456</v>
      </c>
      <c r="M366" s="5" t="s">
        <v>2457</v>
      </c>
      <c r="N366" s="5" t="s">
        <v>100</v>
      </c>
      <c r="O366" s="5" t="s">
        <v>55</v>
      </c>
      <c r="P366" s="5" t="b">
        <f t="shared" ca="1" si="50"/>
        <v>0</v>
      </c>
      <c r="Q366" s="5" t="b">
        <f t="shared" ca="1" si="3"/>
        <v>1</v>
      </c>
      <c r="R366" s="5"/>
      <c r="S366" s="5"/>
      <c r="T366" s="5"/>
      <c r="U366" s="5"/>
      <c r="V366" s="5"/>
      <c r="W366" s="5"/>
      <c r="X366" s="5"/>
      <c r="Y366" s="5"/>
      <c r="Z366" s="5"/>
      <c r="AA366" s="5"/>
      <c r="AB366" s="5"/>
      <c r="AC366" s="5"/>
      <c r="AD366" s="5"/>
      <c r="AE366" s="5"/>
      <c r="AF366" s="5"/>
    </row>
    <row r="367" spans="1:32" ht="21" customHeight="1">
      <c r="A367" s="5" t="s">
        <v>248</v>
      </c>
      <c r="B367" s="5" t="s">
        <v>4524</v>
      </c>
      <c r="C367" s="5" t="str">
        <f t="shared" ca="1" si="0"/>
        <v>上海</v>
      </c>
      <c r="D367" s="5" t="str">
        <f t="shared" ca="1" si="58"/>
        <v>松江区  </v>
      </c>
      <c r="E367" s="5" t="s">
        <v>22739</v>
      </c>
      <c r="F367" s="5" t="s">
        <v>29</v>
      </c>
      <c r="G367" s="7">
        <v>7</v>
      </c>
      <c r="H367" s="7">
        <v>9</v>
      </c>
      <c r="I367" s="5" t="s">
        <v>7518</v>
      </c>
      <c r="J367" s="5" t="s">
        <v>125</v>
      </c>
      <c r="K367" s="5" t="s">
        <v>2426</v>
      </c>
      <c r="L367" s="5" t="s">
        <v>7683</v>
      </c>
      <c r="M367" s="5" t="s">
        <v>7685</v>
      </c>
      <c r="N367" s="5" t="s">
        <v>100</v>
      </c>
      <c r="O367" s="5" t="s">
        <v>55</v>
      </c>
      <c r="P367" s="5" t="b">
        <f t="shared" ca="1" si="50"/>
        <v>0</v>
      </c>
      <c r="Q367" s="5" t="b">
        <f t="shared" ca="1" si="3"/>
        <v>1</v>
      </c>
      <c r="R367" s="5"/>
      <c r="S367" s="5"/>
      <c r="T367" s="5"/>
      <c r="U367" s="5"/>
      <c r="V367" s="5"/>
      <c r="W367" s="5"/>
      <c r="X367" s="5"/>
      <c r="Y367" s="5"/>
      <c r="Z367" s="5"/>
      <c r="AA367" s="5"/>
      <c r="AB367" s="5"/>
      <c r="AC367" s="5"/>
      <c r="AD367" s="5"/>
      <c r="AE367" s="5"/>
      <c r="AF367" s="5"/>
    </row>
    <row r="368" spans="1:32" ht="21" customHeight="1">
      <c r="A368" s="5" t="s">
        <v>24995</v>
      </c>
      <c r="B368" s="5" t="s">
        <v>24996</v>
      </c>
      <c r="C368" s="5" t="str">
        <f t="shared" ca="1" si="0"/>
        <v>上海</v>
      </c>
      <c r="D368" s="5" t="str">
        <f t="shared" ca="1" si="58"/>
        <v>松江区  </v>
      </c>
      <c r="E368" s="5" t="s">
        <v>23806</v>
      </c>
      <c r="F368" s="5" t="s">
        <v>45</v>
      </c>
      <c r="G368" s="7">
        <v>7</v>
      </c>
      <c r="H368" s="7">
        <v>15</v>
      </c>
      <c r="I368" s="5" t="s">
        <v>505</v>
      </c>
      <c r="J368" s="5" t="s">
        <v>125</v>
      </c>
      <c r="K368" s="5" t="s">
        <v>3697</v>
      </c>
      <c r="L368" s="5" t="s">
        <v>24998</v>
      </c>
      <c r="M368" s="5" t="s">
        <v>24999</v>
      </c>
      <c r="N368" s="5" t="s">
        <v>53</v>
      </c>
      <c r="O368" s="5" t="s">
        <v>55</v>
      </c>
      <c r="P368" s="5" t="b">
        <f t="shared" ca="1" si="50"/>
        <v>0</v>
      </c>
      <c r="Q368" s="5" t="b">
        <f t="shared" ca="1" si="3"/>
        <v>1</v>
      </c>
      <c r="R368" s="5"/>
      <c r="S368" s="5"/>
      <c r="T368" s="5"/>
      <c r="U368" s="5"/>
      <c r="V368" s="5"/>
      <c r="W368" s="5"/>
      <c r="X368" s="5"/>
      <c r="Y368" s="5"/>
      <c r="Z368" s="5"/>
      <c r="AA368" s="5"/>
      <c r="AB368" s="5"/>
      <c r="AC368" s="5"/>
      <c r="AD368" s="5"/>
      <c r="AE368" s="5"/>
      <c r="AF368" s="5"/>
    </row>
    <row r="369" spans="1:32" ht="21" customHeight="1">
      <c r="A369" s="5" t="s">
        <v>6797</v>
      </c>
      <c r="B369" s="5" t="s">
        <v>6798</v>
      </c>
      <c r="C369" s="5" t="str">
        <f t="shared" ca="1" si="0"/>
        <v>上海</v>
      </c>
      <c r="D369" s="9" t="s">
        <v>47</v>
      </c>
      <c r="E369" s="5" t="s">
        <v>22791</v>
      </c>
      <c r="F369" s="5" t="s">
        <v>45</v>
      </c>
      <c r="G369" s="7">
        <v>7</v>
      </c>
      <c r="H369" s="7">
        <v>12</v>
      </c>
      <c r="I369" s="5" t="s">
        <v>957</v>
      </c>
      <c r="J369" s="5" t="s">
        <v>125</v>
      </c>
      <c r="K369" s="5" t="s">
        <v>1770</v>
      </c>
      <c r="L369" s="5" t="s">
        <v>6801</v>
      </c>
      <c r="M369" s="5" t="s">
        <v>6803</v>
      </c>
      <c r="N369" s="5" t="s">
        <v>37</v>
      </c>
      <c r="O369" s="5" t="s">
        <v>405</v>
      </c>
      <c r="P369" s="5" t="b">
        <f t="shared" ca="1" si="50"/>
        <v>0</v>
      </c>
      <c r="Q369" s="5" t="b">
        <f t="shared" ca="1" si="3"/>
        <v>1</v>
      </c>
      <c r="R369" s="5"/>
      <c r="S369" s="5"/>
      <c r="T369" s="5"/>
      <c r="U369" s="5"/>
      <c r="V369" s="5"/>
      <c r="W369" s="5"/>
      <c r="X369" s="5"/>
      <c r="Y369" s="5"/>
      <c r="Z369" s="5"/>
      <c r="AA369" s="5"/>
      <c r="AB369" s="5"/>
      <c r="AC369" s="5"/>
      <c r="AD369" s="5"/>
      <c r="AE369" s="5"/>
      <c r="AF369" s="5"/>
    </row>
    <row r="370" spans="1:32" ht="21" customHeight="1">
      <c r="A370" s="5" t="s">
        <v>277</v>
      </c>
      <c r="B370" s="5" t="s">
        <v>17767</v>
      </c>
      <c r="C370" s="5" t="str">
        <f t="shared" ca="1" si="0"/>
        <v>上海</v>
      </c>
      <c r="D370" s="5" t="str">
        <f ca="1">IFERROR(__xludf.DUMMYFUNCTION("REGEXEXTRACT(E370,""-(\S+)"")"),"朝阳区  ")</f>
        <v>朝阳区  </v>
      </c>
      <c r="E370" s="5" t="s">
        <v>22785</v>
      </c>
      <c r="F370" s="5" t="s">
        <v>45</v>
      </c>
      <c r="G370" s="7">
        <v>7</v>
      </c>
      <c r="H370" s="7">
        <v>9</v>
      </c>
      <c r="I370" s="5" t="s">
        <v>7518</v>
      </c>
      <c r="J370" s="5" t="s">
        <v>108</v>
      </c>
      <c r="K370" s="5" t="s">
        <v>252</v>
      </c>
      <c r="L370" s="9" t="s">
        <v>47</v>
      </c>
      <c r="M370" s="5" t="s">
        <v>25005</v>
      </c>
      <c r="N370" s="5" t="s">
        <v>100</v>
      </c>
      <c r="O370" s="5" t="s">
        <v>55</v>
      </c>
      <c r="P370" s="5" t="b">
        <f t="shared" ca="1" si="50"/>
        <v>0</v>
      </c>
      <c r="Q370" s="5" t="b">
        <f t="shared" ca="1" si="3"/>
        <v>1</v>
      </c>
      <c r="R370" s="5"/>
      <c r="S370" s="5"/>
      <c r="T370" s="5"/>
      <c r="U370" s="5"/>
      <c r="V370" s="5"/>
      <c r="W370" s="5"/>
      <c r="X370" s="5"/>
      <c r="Y370" s="5"/>
      <c r="Z370" s="5"/>
      <c r="AA370" s="5"/>
      <c r="AB370" s="5"/>
      <c r="AC370" s="5"/>
      <c r="AD370" s="5"/>
      <c r="AE370" s="5"/>
      <c r="AF370" s="5"/>
    </row>
    <row r="371" spans="1:32" ht="21" customHeight="1">
      <c r="A371" s="5" t="s">
        <v>5745</v>
      </c>
      <c r="B371" s="5" t="s">
        <v>5746</v>
      </c>
      <c r="C371" s="5" t="str">
        <f t="shared" ca="1" si="0"/>
        <v>上海</v>
      </c>
      <c r="D371" s="9" t="s">
        <v>47</v>
      </c>
      <c r="E371" s="5" t="s">
        <v>22791</v>
      </c>
      <c r="F371" s="5" t="s">
        <v>45</v>
      </c>
      <c r="G371" s="7">
        <v>7</v>
      </c>
      <c r="H371" s="7">
        <v>10</v>
      </c>
      <c r="I371" s="5" t="s">
        <v>979</v>
      </c>
      <c r="J371" s="5" t="s">
        <v>125</v>
      </c>
      <c r="K371" s="5" t="s">
        <v>1324</v>
      </c>
      <c r="L371" s="5" t="s">
        <v>5747</v>
      </c>
      <c r="M371" s="5" t="s">
        <v>5748</v>
      </c>
      <c r="N371" s="5" t="s">
        <v>37</v>
      </c>
      <c r="O371" s="5" t="s">
        <v>55</v>
      </c>
      <c r="P371" s="5" t="b">
        <f t="shared" ca="1" si="50"/>
        <v>0</v>
      </c>
      <c r="Q371" s="5" t="b">
        <f t="shared" ca="1" si="3"/>
        <v>1</v>
      </c>
      <c r="R371" s="5"/>
      <c r="S371" s="5"/>
      <c r="T371" s="5"/>
      <c r="U371" s="5"/>
      <c r="V371" s="5"/>
      <c r="W371" s="5"/>
      <c r="X371" s="5"/>
      <c r="Y371" s="5"/>
      <c r="Z371" s="5"/>
      <c r="AA371" s="5"/>
      <c r="AB371" s="5"/>
      <c r="AC371" s="5"/>
      <c r="AD371" s="5"/>
      <c r="AE371" s="5"/>
      <c r="AF371" s="5"/>
    </row>
    <row r="372" spans="1:32" ht="21" customHeight="1">
      <c r="A372" s="5" t="s">
        <v>7132</v>
      </c>
      <c r="B372" s="5" t="s">
        <v>10925</v>
      </c>
      <c r="C372" s="5" t="str">
        <f t="shared" ca="1" si="0"/>
        <v>上海</v>
      </c>
      <c r="D372" s="5" t="str">
        <f t="shared" ref="D372:D377" ca="1" si="59">IFERROR(__xludf.DUMMYFUNCTION("REGEXEXTRACT(E372,""-(\S+)"")"),"海珠区  ")</f>
        <v>海珠区  </v>
      </c>
      <c r="E372" s="5" t="s">
        <v>22337</v>
      </c>
      <c r="F372" s="5" t="s">
        <v>29</v>
      </c>
      <c r="G372" s="7">
        <v>7</v>
      </c>
      <c r="H372" s="7">
        <v>9</v>
      </c>
      <c r="I372" s="5" t="s">
        <v>7518</v>
      </c>
      <c r="J372" s="5" t="s">
        <v>125</v>
      </c>
      <c r="K372" s="5" t="s">
        <v>161</v>
      </c>
      <c r="L372" s="5" t="s">
        <v>10926</v>
      </c>
      <c r="M372" s="5" t="s">
        <v>25030</v>
      </c>
      <c r="N372" s="5" t="s">
        <v>37</v>
      </c>
      <c r="O372" s="5" t="s">
        <v>55</v>
      </c>
      <c r="P372" s="5" t="b">
        <f t="shared" ca="1" si="50"/>
        <v>0</v>
      </c>
      <c r="Q372" s="5" t="b">
        <f t="shared" ca="1" si="3"/>
        <v>1</v>
      </c>
      <c r="R372" s="5"/>
      <c r="S372" s="5"/>
      <c r="T372" s="5"/>
      <c r="U372" s="5"/>
      <c r="V372" s="5"/>
      <c r="W372" s="5"/>
      <c r="X372" s="5"/>
      <c r="Y372" s="5"/>
      <c r="Z372" s="5"/>
      <c r="AA372" s="5"/>
      <c r="AB372" s="5"/>
      <c r="AC372" s="5"/>
      <c r="AD372" s="5"/>
      <c r="AE372" s="5"/>
      <c r="AF372" s="5"/>
    </row>
    <row r="373" spans="1:32" ht="21" customHeight="1">
      <c r="A373" s="5" t="s">
        <v>7132</v>
      </c>
      <c r="B373" s="5" t="s">
        <v>10925</v>
      </c>
      <c r="C373" s="5" t="str">
        <f t="shared" ca="1" si="0"/>
        <v>上海</v>
      </c>
      <c r="D373" s="5" t="str">
        <f t="shared" ca="1" si="59"/>
        <v>海珠区  </v>
      </c>
      <c r="E373" s="5" t="s">
        <v>22337</v>
      </c>
      <c r="F373" s="5" t="s">
        <v>29</v>
      </c>
      <c r="G373" s="7">
        <v>7</v>
      </c>
      <c r="H373" s="7">
        <v>9</v>
      </c>
      <c r="I373" s="5" t="s">
        <v>7518</v>
      </c>
      <c r="J373" s="5" t="s">
        <v>125</v>
      </c>
      <c r="K373" s="5" t="s">
        <v>2303</v>
      </c>
      <c r="L373" s="5" t="s">
        <v>25039</v>
      </c>
      <c r="M373" s="5" t="s">
        <v>25030</v>
      </c>
      <c r="N373" s="5" t="s">
        <v>37</v>
      </c>
      <c r="O373" s="5" t="s">
        <v>55</v>
      </c>
      <c r="P373" s="5" t="b">
        <f t="shared" ca="1" si="50"/>
        <v>0</v>
      </c>
      <c r="Q373" s="5" t="b">
        <f t="shared" ca="1" si="3"/>
        <v>1</v>
      </c>
      <c r="R373" s="5"/>
      <c r="S373" s="5"/>
      <c r="T373" s="5"/>
      <c r="U373" s="5"/>
      <c r="V373" s="5"/>
      <c r="W373" s="5"/>
      <c r="X373" s="5"/>
      <c r="Y373" s="5"/>
      <c r="Z373" s="5"/>
      <c r="AA373" s="5"/>
      <c r="AB373" s="5"/>
      <c r="AC373" s="5"/>
      <c r="AD373" s="5"/>
      <c r="AE373" s="5"/>
      <c r="AF373" s="5"/>
    </row>
    <row r="374" spans="1:32" ht="21" customHeight="1">
      <c r="A374" s="5" t="s">
        <v>13759</v>
      </c>
      <c r="B374" s="5" t="s">
        <v>11880</v>
      </c>
      <c r="C374" s="5" t="str">
        <f t="shared" ca="1" si="0"/>
        <v>上海</v>
      </c>
      <c r="D374" s="5" t="str">
        <f t="shared" ca="1" si="59"/>
        <v>海珠区  </v>
      </c>
      <c r="E374" s="5" t="s">
        <v>22344</v>
      </c>
      <c r="F374" s="5" t="s">
        <v>29</v>
      </c>
      <c r="G374" s="7">
        <v>7</v>
      </c>
      <c r="H374" s="7">
        <v>15</v>
      </c>
      <c r="I374" s="5" t="s">
        <v>505</v>
      </c>
      <c r="J374" s="5" t="s">
        <v>31</v>
      </c>
      <c r="K374" s="5" t="s">
        <v>110</v>
      </c>
      <c r="L374" s="5" t="s">
        <v>25042</v>
      </c>
      <c r="M374" s="5" t="s">
        <v>25043</v>
      </c>
      <c r="N374" s="5" t="s">
        <v>53</v>
      </c>
      <c r="O374" s="5" t="s">
        <v>55</v>
      </c>
      <c r="P374" s="5" t="b">
        <f t="shared" ca="1" si="50"/>
        <v>0</v>
      </c>
      <c r="Q374" s="5" t="b">
        <f t="shared" ca="1" si="3"/>
        <v>1</v>
      </c>
      <c r="R374" s="5"/>
      <c r="S374" s="5"/>
      <c r="T374" s="5"/>
      <c r="U374" s="5"/>
      <c r="V374" s="5"/>
      <c r="W374" s="5"/>
      <c r="X374" s="5"/>
      <c r="Y374" s="5"/>
      <c r="Z374" s="5"/>
      <c r="AA374" s="5"/>
      <c r="AB374" s="5"/>
      <c r="AC374" s="5"/>
      <c r="AD374" s="5"/>
      <c r="AE374" s="5"/>
      <c r="AF374" s="5"/>
    </row>
    <row r="375" spans="1:32" ht="21" customHeight="1">
      <c r="A375" s="5" t="s">
        <v>25044</v>
      </c>
      <c r="B375" s="5" t="s">
        <v>15241</v>
      </c>
      <c r="C375" s="5" t="str">
        <f t="shared" ca="1" si="0"/>
        <v>上海</v>
      </c>
      <c r="D375" s="5" t="str">
        <f t="shared" ca="1" si="59"/>
        <v>海珠区  </v>
      </c>
      <c r="E375" s="5" t="s">
        <v>22830</v>
      </c>
      <c r="F375" s="5" t="s">
        <v>29</v>
      </c>
      <c r="G375" s="7">
        <v>7</v>
      </c>
      <c r="H375" s="7">
        <v>12</v>
      </c>
      <c r="I375" s="5" t="s">
        <v>957</v>
      </c>
      <c r="J375" s="5" t="s">
        <v>108</v>
      </c>
      <c r="K375" s="5" t="s">
        <v>3552</v>
      </c>
      <c r="L375" s="5" t="s">
        <v>25047</v>
      </c>
      <c r="M375" s="5" t="s">
        <v>25048</v>
      </c>
      <c r="N375" s="5" t="s">
        <v>37</v>
      </c>
      <c r="O375" s="5" t="s">
        <v>55</v>
      </c>
      <c r="P375" s="5" t="b">
        <f t="shared" ca="1" si="50"/>
        <v>0</v>
      </c>
      <c r="Q375" s="5" t="b">
        <f t="shared" ca="1" si="3"/>
        <v>1</v>
      </c>
      <c r="R375" s="5"/>
      <c r="S375" s="5"/>
      <c r="T375" s="5"/>
      <c r="U375" s="5"/>
      <c r="V375" s="5"/>
      <c r="W375" s="5"/>
      <c r="X375" s="5"/>
      <c r="Y375" s="5"/>
      <c r="Z375" s="5"/>
      <c r="AA375" s="5"/>
      <c r="AB375" s="5"/>
      <c r="AC375" s="5"/>
      <c r="AD375" s="5"/>
      <c r="AE375" s="5"/>
      <c r="AF375" s="5"/>
    </row>
    <row r="376" spans="1:32" ht="21" customHeight="1">
      <c r="A376" s="5" t="s">
        <v>23879</v>
      </c>
      <c r="B376" s="5" t="s">
        <v>25051</v>
      </c>
      <c r="C376" s="5" t="str">
        <f t="shared" ca="1" si="0"/>
        <v>上海</v>
      </c>
      <c r="D376" s="5" t="str">
        <f t="shared" ca="1" si="59"/>
        <v>海珠区  </v>
      </c>
      <c r="E376" s="5" t="s">
        <v>22354</v>
      </c>
      <c r="F376" s="5" t="s">
        <v>45</v>
      </c>
      <c r="G376" s="7">
        <v>7</v>
      </c>
      <c r="H376" s="7">
        <v>10</v>
      </c>
      <c r="I376" s="5" t="s">
        <v>979</v>
      </c>
      <c r="J376" s="5" t="s">
        <v>31</v>
      </c>
      <c r="K376" s="5" t="s">
        <v>76</v>
      </c>
      <c r="L376" s="5" t="s">
        <v>25055</v>
      </c>
      <c r="M376" s="5" t="s">
        <v>25056</v>
      </c>
      <c r="N376" s="5" t="s">
        <v>100</v>
      </c>
      <c r="O376" s="5" t="s">
        <v>55</v>
      </c>
      <c r="P376" s="5" t="b">
        <f t="shared" ca="1" si="50"/>
        <v>0</v>
      </c>
      <c r="Q376" s="5" t="b">
        <f t="shared" ca="1" si="3"/>
        <v>1</v>
      </c>
      <c r="R376" s="5"/>
      <c r="S376" s="5"/>
      <c r="T376" s="5"/>
      <c r="U376" s="5"/>
      <c r="V376" s="5"/>
      <c r="W376" s="5"/>
      <c r="X376" s="5"/>
      <c r="Y376" s="5"/>
      <c r="Z376" s="5"/>
      <c r="AA376" s="5"/>
      <c r="AB376" s="5"/>
      <c r="AC376" s="5"/>
      <c r="AD376" s="5"/>
      <c r="AE376" s="5"/>
      <c r="AF376" s="5"/>
    </row>
    <row r="377" spans="1:32" ht="21" customHeight="1">
      <c r="A377" s="5" t="s">
        <v>6408</v>
      </c>
      <c r="B377" s="5" t="s">
        <v>6410</v>
      </c>
      <c r="C377" s="5" t="str">
        <f t="shared" ca="1" si="0"/>
        <v>上海</v>
      </c>
      <c r="D377" s="5" t="str">
        <f t="shared" ca="1" si="59"/>
        <v>海珠区  </v>
      </c>
      <c r="E377" s="5" t="s">
        <v>22482</v>
      </c>
      <c r="F377" s="5" t="s">
        <v>29</v>
      </c>
      <c r="G377" s="7">
        <v>7</v>
      </c>
      <c r="H377" s="7">
        <v>10</v>
      </c>
      <c r="I377" s="5" t="s">
        <v>979</v>
      </c>
      <c r="J377" s="5" t="s">
        <v>125</v>
      </c>
      <c r="K377" s="5" t="s">
        <v>57</v>
      </c>
      <c r="L377" s="5" t="s">
        <v>4020</v>
      </c>
      <c r="M377" s="5" t="s">
        <v>6412</v>
      </c>
      <c r="N377" s="5" t="s">
        <v>100</v>
      </c>
      <c r="O377" s="5" t="s">
        <v>55</v>
      </c>
      <c r="P377" s="5" t="b">
        <f t="shared" ca="1" si="50"/>
        <v>0</v>
      </c>
      <c r="Q377" s="5" t="b">
        <f t="shared" ca="1" si="3"/>
        <v>1</v>
      </c>
      <c r="R377" s="5"/>
      <c r="S377" s="5"/>
      <c r="T377" s="5"/>
      <c r="U377" s="5"/>
      <c r="V377" s="5"/>
      <c r="W377" s="5"/>
      <c r="X377" s="5"/>
      <c r="Y377" s="5"/>
      <c r="Z377" s="5"/>
      <c r="AA377" s="5"/>
      <c r="AB377" s="5"/>
      <c r="AC377" s="5"/>
      <c r="AD377" s="5"/>
      <c r="AE377" s="5"/>
      <c r="AF377" s="5"/>
    </row>
    <row r="378" spans="1:32" ht="21" customHeight="1">
      <c r="A378" s="5" t="s">
        <v>6465</v>
      </c>
      <c r="B378" s="5" t="s">
        <v>6467</v>
      </c>
      <c r="C378" s="5" t="str">
        <f t="shared" ca="1" si="0"/>
        <v>上海</v>
      </c>
      <c r="D378" s="9" t="s">
        <v>47</v>
      </c>
      <c r="E378" s="5" t="s">
        <v>22413</v>
      </c>
      <c r="F378" s="5" t="s">
        <v>29</v>
      </c>
      <c r="G378" s="7">
        <v>7</v>
      </c>
      <c r="H378" s="7">
        <v>12</v>
      </c>
      <c r="I378" s="5" t="s">
        <v>957</v>
      </c>
      <c r="J378" s="5" t="s">
        <v>108</v>
      </c>
      <c r="K378" s="5" t="s">
        <v>2705</v>
      </c>
      <c r="L378" s="5" t="s">
        <v>6470</v>
      </c>
      <c r="M378" s="5" t="s">
        <v>6474</v>
      </c>
      <c r="N378" s="5" t="s">
        <v>37</v>
      </c>
      <c r="O378" s="5" t="s">
        <v>55</v>
      </c>
      <c r="P378" s="5" t="b">
        <f t="shared" ca="1" si="50"/>
        <v>0</v>
      </c>
      <c r="Q378" s="5" t="b">
        <f t="shared" ca="1" si="3"/>
        <v>1</v>
      </c>
      <c r="R378" s="5"/>
      <c r="S378" s="5"/>
      <c r="T378" s="5"/>
      <c r="U378" s="5"/>
      <c r="V378" s="5"/>
      <c r="W378" s="5"/>
      <c r="X378" s="5"/>
      <c r="Y378" s="5"/>
      <c r="Z378" s="5"/>
      <c r="AA378" s="5"/>
      <c r="AB378" s="5"/>
      <c r="AC378" s="5"/>
      <c r="AD378" s="5"/>
      <c r="AE378" s="5"/>
      <c r="AF378" s="5"/>
    </row>
    <row r="379" spans="1:32" ht="21" customHeight="1">
      <c r="A379" s="5" t="s">
        <v>3523</v>
      </c>
      <c r="B379" s="5" t="s">
        <v>9840</v>
      </c>
      <c r="C379" s="5" t="str">
        <f t="shared" ca="1" si="0"/>
        <v>上海</v>
      </c>
      <c r="D379" s="5" t="str">
        <f t="shared" ref="D379:D385" ca="1" si="60">IFERROR(__xludf.DUMMYFUNCTION("REGEXEXTRACT(E379,""-(\S+)"")"),"天河区  ")</f>
        <v>天河区  </v>
      </c>
      <c r="E379" s="5" t="s">
        <v>22344</v>
      </c>
      <c r="F379" s="5" t="s">
        <v>45</v>
      </c>
      <c r="G379" s="7">
        <v>7</v>
      </c>
      <c r="H379" s="7">
        <v>9</v>
      </c>
      <c r="I379" s="5" t="s">
        <v>7518</v>
      </c>
      <c r="J379" s="5" t="s">
        <v>108</v>
      </c>
      <c r="K379" s="5" t="s">
        <v>252</v>
      </c>
      <c r="L379" s="5" t="s">
        <v>9843</v>
      </c>
      <c r="M379" s="5" t="s">
        <v>9844</v>
      </c>
      <c r="N379" s="5" t="s">
        <v>42</v>
      </c>
      <c r="O379" s="5" t="s">
        <v>237</v>
      </c>
      <c r="P379" s="5" t="b">
        <f t="shared" ca="1" si="50"/>
        <v>0</v>
      </c>
      <c r="Q379" s="5" t="b">
        <f t="shared" ca="1" si="3"/>
        <v>1</v>
      </c>
      <c r="R379" s="5"/>
      <c r="S379" s="5"/>
      <c r="T379" s="5"/>
      <c r="U379" s="5"/>
      <c r="V379" s="5"/>
      <c r="W379" s="5"/>
      <c r="X379" s="5"/>
      <c r="Y379" s="5"/>
      <c r="Z379" s="5"/>
      <c r="AA379" s="5"/>
      <c r="AB379" s="5"/>
      <c r="AC379" s="5"/>
      <c r="AD379" s="5"/>
      <c r="AE379" s="5"/>
      <c r="AF379" s="5"/>
    </row>
    <row r="380" spans="1:32" ht="21" customHeight="1">
      <c r="A380" s="5" t="s">
        <v>1433</v>
      </c>
      <c r="B380" s="5" t="s">
        <v>13159</v>
      </c>
      <c r="C380" s="5" t="str">
        <f t="shared" ca="1" si="0"/>
        <v>上海</v>
      </c>
      <c r="D380" s="5" t="str">
        <f t="shared" ca="1" si="60"/>
        <v>天河区  </v>
      </c>
      <c r="E380" s="5" t="s">
        <v>22344</v>
      </c>
      <c r="F380" s="5" t="s">
        <v>29</v>
      </c>
      <c r="G380" s="7">
        <v>7</v>
      </c>
      <c r="H380" s="7">
        <v>12</v>
      </c>
      <c r="I380" s="5" t="s">
        <v>957</v>
      </c>
      <c r="J380" s="5" t="s">
        <v>31</v>
      </c>
      <c r="K380" s="5" t="s">
        <v>76</v>
      </c>
      <c r="L380" s="5" t="s">
        <v>25076</v>
      </c>
      <c r="M380" s="5" t="s">
        <v>25078</v>
      </c>
      <c r="N380" s="5" t="s">
        <v>53</v>
      </c>
      <c r="O380" s="5" t="s">
        <v>55</v>
      </c>
      <c r="P380" s="5" t="b">
        <f t="shared" ca="1" si="50"/>
        <v>0</v>
      </c>
      <c r="Q380" s="5" t="b">
        <f t="shared" ca="1" si="3"/>
        <v>1</v>
      </c>
      <c r="R380" s="5"/>
      <c r="S380" s="5"/>
      <c r="T380" s="5"/>
      <c r="U380" s="5"/>
      <c r="V380" s="5"/>
      <c r="W380" s="5"/>
      <c r="X380" s="5"/>
      <c r="Y380" s="5"/>
      <c r="Z380" s="5"/>
      <c r="AA380" s="5"/>
      <c r="AB380" s="5"/>
      <c r="AC380" s="5"/>
      <c r="AD380" s="5"/>
      <c r="AE380" s="5"/>
      <c r="AF380" s="5"/>
    </row>
    <row r="381" spans="1:32" ht="21" customHeight="1">
      <c r="A381" s="5" t="s">
        <v>4668</v>
      </c>
      <c r="B381" s="5" t="s">
        <v>6520</v>
      </c>
      <c r="C381" s="5" t="str">
        <f t="shared" ca="1" si="0"/>
        <v>上海</v>
      </c>
      <c r="D381" s="5" t="str">
        <f t="shared" ca="1" si="60"/>
        <v>天河区  </v>
      </c>
      <c r="E381" s="5" t="s">
        <v>22510</v>
      </c>
      <c r="F381" s="5" t="s">
        <v>45</v>
      </c>
      <c r="G381" s="7">
        <v>7</v>
      </c>
      <c r="H381" s="7">
        <v>12</v>
      </c>
      <c r="I381" s="5" t="s">
        <v>957</v>
      </c>
      <c r="J381" s="5" t="s">
        <v>108</v>
      </c>
      <c r="K381" s="5" t="s">
        <v>117</v>
      </c>
      <c r="L381" s="5" t="s">
        <v>6523</v>
      </c>
      <c r="M381" s="5" t="s">
        <v>6527</v>
      </c>
      <c r="N381" s="5" t="s">
        <v>53</v>
      </c>
      <c r="O381" s="5" t="s">
        <v>38</v>
      </c>
      <c r="P381" s="5" t="b">
        <f t="shared" ca="1" si="50"/>
        <v>0</v>
      </c>
      <c r="Q381" s="5" t="b">
        <f t="shared" ca="1" si="3"/>
        <v>1</v>
      </c>
      <c r="R381" s="5"/>
      <c r="S381" s="5"/>
      <c r="T381" s="5"/>
      <c r="U381" s="5"/>
      <c r="V381" s="5"/>
      <c r="W381" s="5"/>
      <c r="X381" s="5"/>
      <c r="Y381" s="5"/>
      <c r="Z381" s="5"/>
      <c r="AA381" s="5"/>
      <c r="AB381" s="5"/>
      <c r="AC381" s="5"/>
      <c r="AD381" s="5"/>
      <c r="AE381" s="5"/>
      <c r="AF381" s="5"/>
    </row>
    <row r="382" spans="1:32" ht="21" customHeight="1">
      <c r="A382" s="5" t="s">
        <v>396</v>
      </c>
      <c r="B382" s="5" t="s">
        <v>6970</v>
      </c>
      <c r="C382" s="5" t="str">
        <f t="shared" ca="1" si="0"/>
        <v>上海</v>
      </c>
      <c r="D382" s="5" t="str">
        <f t="shared" ca="1" si="60"/>
        <v>天河区  </v>
      </c>
      <c r="E382" s="5" t="s">
        <v>22344</v>
      </c>
      <c r="F382" s="5" t="s">
        <v>29</v>
      </c>
      <c r="G382" s="7">
        <v>7</v>
      </c>
      <c r="H382" s="7">
        <v>9</v>
      </c>
      <c r="I382" s="5" t="s">
        <v>7518</v>
      </c>
      <c r="J382" s="5" t="s">
        <v>31</v>
      </c>
      <c r="K382" s="5" t="s">
        <v>2520</v>
      </c>
      <c r="L382" s="5" t="s">
        <v>7519</v>
      </c>
      <c r="M382" s="5" t="s">
        <v>7520</v>
      </c>
      <c r="N382" s="5" t="s">
        <v>53</v>
      </c>
      <c r="O382" s="5" t="s">
        <v>55</v>
      </c>
      <c r="P382" s="5" t="b">
        <f t="shared" ca="1" si="50"/>
        <v>0</v>
      </c>
      <c r="Q382" s="5" t="b">
        <f t="shared" ca="1" si="3"/>
        <v>1</v>
      </c>
      <c r="R382" s="5"/>
      <c r="S382" s="5"/>
      <c r="T382" s="5"/>
      <c r="U382" s="5"/>
      <c r="V382" s="5"/>
      <c r="W382" s="5"/>
      <c r="X382" s="5"/>
      <c r="Y382" s="5"/>
      <c r="Z382" s="5"/>
      <c r="AA382" s="5"/>
      <c r="AB382" s="5"/>
      <c r="AC382" s="5"/>
      <c r="AD382" s="5"/>
      <c r="AE382" s="5"/>
      <c r="AF382" s="5"/>
    </row>
    <row r="383" spans="1:32" ht="21" customHeight="1">
      <c r="A383" s="5" t="s">
        <v>3213</v>
      </c>
      <c r="B383" s="5" t="s">
        <v>6646</v>
      </c>
      <c r="C383" s="5" t="str">
        <f t="shared" ca="1" si="0"/>
        <v>上海</v>
      </c>
      <c r="D383" s="5" t="str">
        <f t="shared" ca="1" si="60"/>
        <v>天河区  </v>
      </c>
      <c r="E383" s="5" t="s">
        <v>22344</v>
      </c>
      <c r="F383" s="5" t="s">
        <v>29</v>
      </c>
      <c r="G383" s="7">
        <v>7</v>
      </c>
      <c r="H383" s="7">
        <v>10</v>
      </c>
      <c r="I383" s="5" t="s">
        <v>979</v>
      </c>
      <c r="J383" s="5" t="s">
        <v>31</v>
      </c>
      <c r="K383" s="5" t="s">
        <v>48</v>
      </c>
      <c r="L383" s="5" t="s">
        <v>6651</v>
      </c>
      <c r="M383" s="5" t="s">
        <v>6654</v>
      </c>
      <c r="N383" s="5" t="s">
        <v>37</v>
      </c>
      <c r="O383" s="5" t="s">
        <v>55</v>
      </c>
      <c r="P383" s="5" t="b">
        <f t="shared" ca="1" si="50"/>
        <v>0</v>
      </c>
      <c r="Q383" s="5" t="b">
        <f t="shared" ca="1" si="3"/>
        <v>1</v>
      </c>
      <c r="R383" s="5"/>
      <c r="S383" s="5"/>
      <c r="T383" s="5"/>
      <c r="U383" s="5"/>
      <c r="V383" s="5"/>
      <c r="W383" s="5"/>
      <c r="X383" s="5"/>
      <c r="Y383" s="5"/>
      <c r="Z383" s="5"/>
      <c r="AA383" s="5"/>
      <c r="AB383" s="5"/>
      <c r="AC383" s="5"/>
      <c r="AD383" s="5"/>
      <c r="AE383" s="5"/>
      <c r="AF383" s="5"/>
    </row>
    <row r="384" spans="1:32" ht="21" customHeight="1">
      <c r="A384" s="5" t="s">
        <v>277</v>
      </c>
      <c r="B384" s="5" t="s">
        <v>6539</v>
      </c>
      <c r="C384" s="5" t="str">
        <f t="shared" ca="1" si="0"/>
        <v>上海</v>
      </c>
      <c r="D384" s="5" t="str">
        <f t="shared" ca="1" si="60"/>
        <v>天河区  </v>
      </c>
      <c r="E384" s="5" t="s">
        <v>22344</v>
      </c>
      <c r="F384" s="5" t="s">
        <v>45</v>
      </c>
      <c r="G384" s="7">
        <v>7</v>
      </c>
      <c r="H384" s="7">
        <v>12</v>
      </c>
      <c r="I384" s="5" t="s">
        <v>957</v>
      </c>
      <c r="J384" s="5" t="s">
        <v>108</v>
      </c>
      <c r="K384" s="5" t="s">
        <v>117</v>
      </c>
      <c r="L384" s="5" t="s">
        <v>6543</v>
      </c>
      <c r="M384" s="5" t="s">
        <v>6546</v>
      </c>
      <c r="N384" s="5" t="s">
        <v>53</v>
      </c>
      <c r="O384" s="5" t="s">
        <v>55</v>
      </c>
      <c r="P384" s="5" t="b">
        <f t="shared" ca="1" si="50"/>
        <v>0</v>
      </c>
      <c r="Q384" s="5" t="b">
        <f t="shared" ca="1" si="3"/>
        <v>1</v>
      </c>
      <c r="R384" s="5"/>
      <c r="S384" s="5"/>
      <c r="T384" s="5"/>
      <c r="U384" s="5"/>
      <c r="V384" s="5"/>
      <c r="W384" s="5"/>
      <c r="X384" s="5"/>
      <c r="Y384" s="5"/>
      <c r="Z384" s="5"/>
      <c r="AA384" s="5"/>
      <c r="AB384" s="5"/>
      <c r="AC384" s="5"/>
      <c r="AD384" s="5"/>
      <c r="AE384" s="5"/>
      <c r="AF384" s="5"/>
    </row>
    <row r="385" spans="1:32" ht="21" customHeight="1">
      <c r="A385" s="5" t="s">
        <v>6629</v>
      </c>
      <c r="B385" s="5" t="s">
        <v>6631</v>
      </c>
      <c r="C385" s="5" t="str">
        <f t="shared" ca="1" si="0"/>
        <v>上海</v>
      </c>
      <c r="D385" s="5" t="str">
        <f t="shared" ca="1" si="60"/>
        <v>天河区  </v>
      </c>
      <c r="E385" s="5" t="s">
        <v>22344</v>
      </c>
      <c r="F385" s="5" t="s">
        <v>29</v>
      </c>
      <c r="G385" s="7">
        <v>7</v>
      </c>
      <c r="H385" s="7">
        <v>11</v>
      </c>
      <c r="I385" s="5" t="s">
        <v>1017</v>
      </c>
      <c r="J385" s="5" t="s">
        <v>31</v>
      </c>
      <c r="K385" s="5" t="s">
        <v>76</v>
      </c>
      <c r="L385" s="5" t="s">
        <v>6634</v>
      </c>
      <c r="M385" s="5" t="s">
        <v>6636</v>
      </c>
      <c r="N385" s="5" t="s">
        <v>53</v>
      </c>
      <c r="O385" s="5" t="s">
        <v>55</v>
      </c>
      <c r="P385" s="5" t="b">
        <f t="shared" ca="1" si="50"/>
        <v>0</v>
      </c>
      <c r="Q385" s="5" t="b">
        <f t="shared" ca="1" si="3"/>
        <v>1</v>
      </c>
      <c r="R385" s="5"/>
      <c r="S385" s="5"/>
      <c r="T385" s="5"/>
      <c r="U385" s="5"/>
      <c r="V385" s="5"/>
      <c r="W385" s="5"/>
      <c r="X385" s="5"/>
      <c r="Y385" s="5"/>
      <c r="Z385" s="5"/>
      <c r="AA385" s="5"/>
      <c r="AB385" s="5"/>
      <c r="AC385" s="5"/>
      <c r="AD385" s="5"/>
      <c r="AE385" s="5"/>
      <c r="AF385" s="5"/>
    </row>
    <row r="386" spans="1:32" ht="21" customHeight="1">
      <c r="A386" s="5" t="s">
        <v>6608</v>
      </c>
      <c r="B386" s="5" t="s">
        <v>6609</v>
      </c>
      <c r="C386" s="5" t="str">
        <f t="shared" ca="1" si="0"/>
        <v>上海</v>
      </c>
      <c r="D386" s="9" t="s">
        <v>47</v>
      </c>
      <c r="E386" s="5" t="s">
        <v>22413</v>
      </c>
      <c r="F386" s="5" t="s">
        <v>29</v>
      </c>
      <c r="G386" s="7">
        <v>7</v>
      </c>
      <c r="H386" s="7">
        <v>10</v>
      </c>
      <c r="I386" s="5" t="s">
        <v>979</v>
      </c>
      <c r="J386" s="5" t="s">
        <v>125</v>
      </c>
      <c r="K386" s="5" t="s">
        <v>117</v>
      </c>
      <c r="L386" s="5" t="s">
        <v>6612</v>
      </c>
      <c r="M386" s="5" t="s">
        <v>6613</v>
      </c>
      <c r="N386" s="5" t="s">
        <v>37</v>
      </c>
      <c r="O386" s="5" t="s">
        <v>55</v>
      </c>
      <c r="P386" s="5" t="b">
        <f t="shared" ca="1" si="50"/>
        <v>0</v>
      </c>
      <c r="Q386" s="5" t="b">
        <f t="shared" ca="1" si="3"/>
        <v>1</v>
      </c>
      <c r="R386" s="5"/>
      <c r="S386" s="5"/>
      <c r="T386" s="5"/>
      <c r="U386" s="5"/>
      <c r="V386" s="5"/>
      <c r="W386" s="5"/>
      <c r="X386" s="5"/>
      <c r="Y386" s="5"/>
      <c r="Z386" s="5"/>
      <c r="AA386" s="5"/>
      <c r="AB386" s="5"/>
      <c r="AC386" s="5"/>
      <c r="AD386" s="5"/>
      <c r="AE386" s="5"/>
      <c r="AF386" s="5"/>
    </row>
    <row r="387" spans="1:32" ht="21" customHeight="1">
      <c r="A387" s="5" t="s">
        <v>6722</v>
      </c>
      <c r="B387" s="5" t="s">
        <v>6724</v>
      </c>
      <c r="C387" s="5" t="str">
        <f t="shared" ca="1" si="0"/>
        <v>上海</v>
      </c>
      <c r="D387" s="5" t="str">
        <f t="shared" ref="D387:D389" ca="1" si="61">IFERROR(__xludf.DUMMYFUNCTION("REGEXEXTRACT(E387,""-(\S+)"")"),"天河区  ")</f>
        <v>天河区  </v>
      </c>
      <c r="E387" s="5" t="s">
        <v>22344</v>
      </c>
      <c r="F387" s="5" t="s">
        <v>29</v>
      </c>
      <c r="G387" s="7">
        <v>7</v>
      </c>
      <c r="H387" s="7">
        <v>12</v>
      </c>
      <c r="I387" s="5" t="s">
        <v>957</v>
      </c>
      <c r="J387" s="5" t="s">
        <v>31</v>
      </c>
      <c r="K387" s="5" t="s">
        <v>76</v>
      </c>
      <c r="L387" s="5" t="s">
        <v>6727</v>
      </c>
      <c r="M387" s="5" t="s">
        <v>6728</v>
      </c>
      <c r="N387" s="5" t="s">
        <v>53</v>
      </c>
      <c r="O387" s="5" t="s">
        <v>55</v>
      </c>
      <c r="P387" s="5" t="b">
        <f t="shared" ca="1" si="50"/>
        <v>0</v>
      </c>
      <c r="Q387" s="5" t="b">
        <f t="shared" ca="1" si="3"/>
        <v>1</v>
      </c>
      <c r="R387" s="5"/>
      <c r="S387" s="5"/>
      <c r="T387" s="5"/>
      <c r="U387" s="5"/>
      <c r="V387" s="5"/>
      <c r="W387" s="5"/>
      <c r="X387" s="5"/>
      <c r="Y387" s="5"/>
      <c r="Z387" s="5"/>
      <c r="AA387" s="5"/>
      <c r="AB387" s="5"/>
      <c r="AC387" s="5"/>
      <c r="AD387" s="5"/>
      <c r="AE387" s="5"/>
      <c r="AF387" s="5"/>
    </row>
    <row r="388" spans="1:32" ht="21" customHeight="1">
      <c r="A388" s="5" t="s">
        <v>1457</v>
      </c>
      <c r="B388" s="5" t="s">
        <v>7530</v>
      </c>
      <c r="C388" s="5" t="str">
        <f t="shared" ca="1" si="0"/>
        <v>上海</v>
      </c>
      <c r="D388" s="5" t="str">
        <f t="shared" ca="1" si="61"/>
        <v>天河区  </v>
      </c>
      <c r="E388" s="5" t="s">
        <v>22344</v>
      </c>
      <c r="F388" s="5" t="s">
        <v>29</v>
      </c>
      <c r="G388" s="7">
        <v>7</v>
      </c>
      <c r="H388" s="7">
        <v>9</v>
      </c>
      <c r="I388" s="5" t="s">
        <v>7518</v>
      </c>
      <c r="J388" s="5" t="s">
        <v>31</v>
      </c>
      <c r="K388" s="5" t="s">
        <v>57</v>
      </c>
      <c r="L388" s="5" t="s">
        <v>7533</v>
      </c>
      <c r="M388" s="5" t="s">
        <v>7534</v>
      </c>
      <c r="N388" s="5" t="s">
        <v>100</v>
      </c>
      <c r="O388" s="5" t="s">
        <v>55</v>
      </c>
      <c r="P388" s="5" t="b">
        <f t="shared" ca="1" si="50"/>
        <v>0</v>
      </c>
      <c r="Q388" s="5" t="b">
        <f t="shared" ca="1" si="3"/>
        <v>1</v>
      </c>
      <c r="R388" s="5"/>
      <c r="S388" s="5"/>
      <c r="T388" s="5"/>
      <c r="U388" s="5"/>
      <c r="V388" s="5"/>
      <c r="W388" s="5"/>
      <c r="X388" s="5"/>
      <c r="Y388" s="5"/>
      <c r="Z388" s="5"/>
      <c r="AA388" s="5"/>
      <c r="AB388" s="5"/>
      <c r="AC388" s="5"/>
      <c r="AD388" s="5"/>
      <c r="AE388" s="5"/>
      <c r="AF388" s="5"/>
    </row>
    <row r="389" spans="1:32" ht="21" customHeight="1">
      <c r="A389" s="5" t="s">
        <v>7542</v>
      </c>
      <c r="B389" s="5" t="s">
        <v>7543</v>
      </c>
      <c r="C389" s="5" t="str">
        <f t="shared" ca="1" si="0"/>
        <v>上海</v>
      </c>
      <c r="D389" s="5" t="str">
        <f t="shared" ca="1" si="61"/>
        <v>天河区  </v>
      </c>
      <c r="E389" s="5" t="s">
        <v>22482</v>
      </c>
      <c r="F389" s="5" t="s">
        <v>45</v>
      </c>
      <c r="G389" s="7">
        <v>7</v>
      </c>
      <c r="H389" s="7">
        <v>9</v>
      </c>
      <c r="I389" s="5" t="s">
        <v>7518</v>
      </c>
      <c r="J389" s="5" t="s">
        <v>125</v>
      </c>
      <c r="K389" s="5" t="s">
        <v>48</v>
      </c>
      <c r="L389" s="5" t="s">
        <v>7545</v>
      </c>
      <c r="M389" s="5" t="s">
        <v>7546</v>
      </c>
      <c r="N389" s="5" t="s">
        <v>100</v>
      </c>
      <c r="O389" s="5" t="s">
        <v>55</v>
      </c>
      <c r="P389" s="5" t="b">
        <f t="shared" ca="1" si="50"/>
        <v>0</v>
      </c>
      <c r="Q389" s="5" t="b">
        <f t="shared" ca="1" si="3"/>
        <v>1</v>
      </c>
      <c r="R389" s="5"/>
      <c r="S389" s="5"/>
      <c r="T389" s="5"/>
      <c r="U389" s="5"/>
      <c r="V389" s="5"/>
      <c r="W389" s="5"/>
      <c r="X389" s="5"/>
      <c r="Y389" s="5"/>
      <c r="Z389" s="5"/>
      <c r="AA389" s="5"/>
      <c r="AB389" s="5"/>
      <c r="AC389" s="5"/>
      <c r="AD389" s="5"/>
      <c r="AE389" s="5"/>
      <c r="AF389" s="5"/>
    </row>
    <row r="390" spans="1:32" ht="21" customHeight="1">
      <c r="A390" s="5" t="s">
        <v>1457</v>
      </c>
      <c r="B390" s="5" t="s">
        <v>6856</v>
      </c>
      <c r="C390" s="5" t="str">
        <f t="shared" ca="1" si="0"/>
        <v>上海</v>
      </c>
      <c r="D390" s="9" t="s">
        <v>47</v>
      </c>
      <c r="E390" s="5" t="s">
        <v>22413</v>
      </c>
      <c r="F390" s="5" t="s">
        <v>29</v>
      </c>
      <c r="G390" s="7">
        <v>7</v>
      </c>
      <c r="H390" s="7">
        <v>12</v>
      </c>
      <c r="I390" s="5" t="s">
        <v>957</v>
      </c>
      <c r="J390" s="5" t="s">
        <v>108</v>
      </c>
      <c r="K390" s="5" t="s">
        <v>57</v>
      </c>
      <c r="L390" s="5" t="s">
        <v>6860</v>
      </c>
      <c r="M390" s="5" t="s">
        <v>6862</v>
      </c>
      <c r="N390" s="5" t="s">
        <v>167</v>
      </c>
      <c r="O390" s="5" t="s">
        <v>55</v>
      </c>
      <c r="P390" s="5" t="b">
        <f t="shared" ca="1" si="50"/>
        <v>0</v>
      </c>
      <c r="Q390" s="5" t="b">
        <f t="shared" ca="1" si="3"/>
        <v>1</v>
      </c>
      <c r="R390" s="5"/>
      <c r="S390" s="5"/>
      <c r="T390" s="5"/>
      <c r="U390" s="5"/>
      <c r="V390" s="5"/>
      <c r="W390" s="5"/>
      <c r="X390" s="5"/>
      <c r="Y390" s="5"/>
      <c r="Z390" s="5"/>
      <c r="AA390" s="5"/>
      <c r="AB390" s="5"/>
      <c r="AC390" s="5"/>
      <c r="AD390" s="5"/>
      <c r="AE390" s="5"/>
      <c r="AF390" s="5"/>
    </row>
    <row r="391" spans="1:32" ht="21" customHeight="1">
      <c r="A391" s="5" t="s">
        <v>7652</v>
      </c>
      <c r="B391" s="5" t="s">
        <v>7653</v>
      </c>
      <c r="C391" s="5" t="str">
        <f t="shared" ca="1" si="0"/>
        <v>上海</v>
      </c>
      <c r="D391" s="9" t="s">
        <v>47</v>
      </c>
      <c r="E391" s="5" t="s">
        <v>22413</v>
      </c>
      <c r="F391" s="5" t="s">
        <v>29</v>
      </c>
      <c r="G391" s="7">
        <v>7</v>
      </c>
      <c r="H391" s="7">
        <v>9</v>
      </c>
      <c r="I391" s="5" t="s">
        <v>7518</v>
      </c>
      <c r="J391" s="5" t="s">
        <v>31</v>
      </c>
      <c r="K391" s="5" t="s">
        <v>273</v>
      </c>
      <c r="L391" s="5" t="s">
        <v>7656</v>
      </c>
      <c r="M391" s="5" t="s">
        <v>7657</v>
      </c>
      <c r="N391" s="5" t="s">
        <v>53</v>
      </c>
      <c r="O391" s="5" t="s">
        <v>55</v>
      </c>
      <c r="P391" s="5" t="b">
        <f t="shared" ca="1" si="50"/>
        <v>0</v>
      </c>
      <c r="Q391" s="5" t="b">
        <f t="shared" ca="1" si="3"/>
        <v>1</v>
      </c>
      <c r="R391" s="5"/>
      <c r="S391" s="5"/>
      <c r="T391" s="5"/>
      <c r="U391" s="5"/>
      <c r="V391" s="5"/>
      <c r="W391" s="5"/>
      <c r="X391" s="5"/>
      <c r="Y391" s="5"/>
      <c r="Z391" s="5"/>
      <c r="AA391" s="5"/>
      <c r="AB391" s="5"/>
      <c r="AC391" s="5"/>
      <c r="AD391" s="5"/>
      <c r="AE391" s="5"/>
      <c r="AF391" s="5"/>
    </row>
    <row r="392" spans="1:32" ht="21" customHeight="1">
      <c r="A392" s="5" t="s">
        <v>1457</v>
      </c>
      <c r="B392" s="5" t="s">
        <v>25148</v>
      </c>
      <c r="C392" s="5" t="str">
        <f t="shared" ca="1" si="0"/>
        <v>上海</v>
      </c>
      <c r="D392" s="5" t="str">
        <f t="shared" ref="D392:D394" ca="1" si="62">IFERROR(__xludf.DUMMYFUNCTION("REGEXEXTRACT(E392,""-(\S+)"")"),"黄埔区  ")</f>
        <v>黄埔区  </v>
      </c>
      <c r="E392" s="5" t="s">
        <v>22354</v>
      </c>
      <c r="F392" s="5" t="s">
        <v>45</v>
      </c>
      <c r="G392" s="7">
        <v>7</v>
      </c>
      <c r="H392" s="7">
        <v>9</v>
      </c>
      <c r="I392" s="5" t="s">
        <v>7518</v>
      </c>
      <c r="J392" s="7" t="s">
        <v>24</v>
      </c>
      <c r="K392" s="5" t="s">
        <v>57</v>
      </c>
      <c r="L392" s="5" t="s">
        <v>25154</v>
      </c>
      <c r="M392" s="5" t="s">
        <v>25155</v>
      </c>
      <c r="N392" s="5" t="s">
        <v>53</v>
      </c>
      <c r="O392" s="5" t="s">
        <v>55</v>
      </c>
      <c r="P392" s="5" t="b">
        <f t="shared" ca="1" si="50"/>
        <v>0</v>
      </c>
      <c r="Q392" s="5" t="b">
        <f t="shared" ca="1" si="3"/>
        <v>1</v>
      </c>
      <c r="R392" s="5"/>
      <c r="S392" s="5"/>
      <c r="T392" s="5"/>
      <c r="U392" s="5"/>
      <c r="V392" s="5"/>
      <c r="W392" s="5"/>
      <c r="X392" s="5"/>
      <c r="Y392" s="5"/>
      <c r="Z392" s="5"/>
      <c r="AA392" s="5"/>
      <c r="AB392" s="5"/>
      <c r="AC392" s="5"/>
      <c r="AD392" s="5"/>
      <c r="AE392" s="5"/>
      <c r="AF392" s="5"/>
    </row>
    <row r="393" spans="1:32" ht="21" customHeight="1">
      <c r="A393" s="5" t="s">
        <v>248</v>
      </c>
      <c r="B393" s="5" t="s">
        <v>11360</v>
      </c>
      <c r="C393" s="5" t="str">
        <f t="shared" ca="1" si="0"/>
        <v>上海</v>
      </c>
      <c r="D393" s="5" t="str">
        <f t="shared" ca="1" si="62"/>
        <v>黄埔区  </v>
      </c>
      <c r="E393" s="5" t="s">
        <v>22344</v>
      </c>
      <c r="F393" s="5" t="s">
        <v>29</v>
      </c>
      <c r="G393" s="7">
        <v>7</v>
      </c>
      <c r="H393" s="7">
        <v>10</v>
      </c>
      <c r="I393" s="5" t="s">
        <v>979</v>
      </c>
      <c r="J393" s="5" t="s">
        <v>108</v>
      </c>
      <c r="K393" s="5" t="s">
        <v>2745</v>
      </c>
      <c r="L393" s="5" t="s">
        <v>11361</v>
      </c>
      <c r="M393" s="5" t="s">
        <v>11362</v>
      </c>
      <c r="N393" s="5" t="s">
        <v>100</v>
      </c>
      <c r="O393" s="5" t="s">
        <v>55</v>
      </c>
      <c r="P393" s="5" t="b">
        <f t="shared" ca="1" si="50"/>
        <v>0</v>
      </c>
      <c r="Q393" s="5" t="b">
        <f t="shared" ca="1" si="3"/>
        <v>1</v>
      </c>
      <c r="R393" s="5"/>
      <c r="S393" s="5"/>
      <c r="T393" s="5"/>
      <c r="U393" s="5"/>
      <c r="V393" s="5"/>
      <c r="W393" s="5"/>
      <c r="X393" s="5"/>
      <c r="Y393" s="5"/>
      <c r="Z393" s="5"/>
      <c r="AA393" s="5"/>
      <c r="AB393" s="5"/>
      <c r="AC393" s="5"/>
      <c r="AD393" s="5"/>
      <c r="AE393" s="5"/>
      <c r="AF393" s="5"/>
    </row>
    <row r="394" spans="1:32" ht="21" customHeight="1">
      <c r="A394" s="5" t="s">
        <v>1457</v>
      </c>
      <c r="B394" s="5" t="s">
        <v>7068</v>
      </c>
      <c r="C394" s="5" t="str">
        <f t="shared" ca="1" si="0"/>
        <v>上海</v>
      </c>
      <c r="D394" s="5" t="str">
        <f t="shared" ca="1" si="62"/>
        <v>黄埔区  </v>
      </c>
      <c r="E394" s="5" t="s">
        <v>22482</v>
      </c>
      <c r="F394" s="5" t="s">
        <v>29</v>
      </c>
      <c r="G394" s="7">
        <v>7</v>
      </c>
      <c r="H394" s="7">
        <v>12</v>
      </c>
      <c r="I394" s="5" t="s">
        <v>957</v>
      </c>
      <c r="J394" s="5" t="s">
        <v>31</v>
      </c>
      <c r="K394" s="5" t="s">
        <v>1505</v>
      </c>
      <c r="L394" s="5" t="s">
        <v>7071</v>
      </c>
      <c r="M394" s="5" t="s">
        <v>7073</v>
      </c>
      <c r="N394" s="5" t="s">
        <v>42</v>
      </c>
      <c r="O394" s="5" t="s">
        <v>55</v>
      </c>
      <c r="P394" s="5" t="b">
        <f t="shared" ca="1" si="50"/>
        <v>0</v>
      </c>
      <c r="Q394" s="5" t="b">
        <f t="shared" ca="1" si="3"/>
        <v>1</v>
      </c>
      <c r="R394" s="5"/>
      <c r="S394" s="5"/>
      <c r="T394" s="5"/>
      <c r="U394" s="5"/>
      <c r="V394" s="5"/>
      <c r="W394" s="5"/>
      <c r="X394" s="5"/>
      <c r="Y394" s="5"/>
      <c r="Z394" s="5"/>
      <c r="AA394" s="5"/>
      <c r="AB394" s="5"/>
      <c r="AC394" s="5"/>
      <c r="AD394" s="5"/>
      <c r="AE394" s="5"/>
      <c r="AF394" s="5"/>
    </row>
    <row r="395" spans="1:32" ht="21" customHeight="1">
      <c r="A395" s="5" t="s">
        <v>248</v>
      </c>
      <c r="B395" s="5" t="s">
        <v>7085</v>
      </c>
      <c r="C395" s="5" t="str">
        <f t="shared" ca="1" si="0"/>
        <v>上海</v>
      </c>
      <c r="D395" s="9" t="s">
        <v>47</v>
      </c>
      <c r="E395" s="5" t="s">
        <v>22413</v>
      </c>
      <c r="F395" s="5" t="s">
        <v>29</v>
      </c>
      <c r="G395" s="7">
        <v>7</v>
      </c>
      <c r="H395" s="7">
        <v>14</v>
      </c>
      <c r="I395" s="5" t="s">
        <v>952</v>
      </c>
      <c r="J395" s="5" t="s">
        <v>31</v>
      </c>
      <c r="K395" s="5" t="s">
        <v>76</v>
      </c>
      <c r="L395" s="5" t="s">
        <v>7087</v>
      </c>
      <c r="M395" s="5" t="s">
        <v>7089</v>
      </c>
      <c r="N395" s="5" t="s">
        <v>53</v>
      </c>
      <c r="O395" s="5" t="s">
        <v>55</v>
      </c>
      <c r="P395" s="5" t="b">
        <f t="shared" ca="1" si="50"/>
        <v>0</v>
      </c>
      <c r="Q395" s="5" t="b">
        <f t="shared" ca="1" si="3"/>
        <v>1</v>
      </c>
      <c r="R395" s="5"/>
      <c r="S395" s="5"/>
      <c r="T395" s="5"/>
      <c r="U395" s="5"/>
      <c r="V395" s="5"/>
      <c r="W395" s="5"/>
      <c r="X395" s="5"/>
      <c r="Y395" s="5"/>
      <c r="Z395" s="5"/>
      <c r="AA395" s="5"/>
      <c r="AB395" s="5"/>
      <c r="AC395" s="5"/>
      <c r="AD395" s="5"/>
      <c r="AE395" s="5"/>
      <c r="AF395" s="5"/>
    </row>
    <row r="396" spans="1:32" ht="21" customHeight="1">
      <c r="A396" s="5" t="s">
        <v>7152</v>
      </c>
      <c r="B396" s="5" t="s">
        <v>7153</v>
      </c>
      <c r="C396" s="5" t="str">
        <f t="shared" ca="1" si="0"/>
        <v>上海</v>
      </c>
      <c r="D396" s="5" t="str">
        <f t="shared" ref="D396:D404" ca="1" si="63">IFERROR(__xludf.DUMMYFUNCTION("REGEXEXTRACT(E396,""-(\S+)"")"),"天河区  ")</f>
        <v>天河区  </v>
      </c>
      <c r="E396" s="5" t="s">
        <v>22344</v>
      </c>
      <c r="F396" s="5" t="s">
        <v>29</v>
      </c>
      <c r="G396" s="7">
        <v>7</v>
      </c>
      <c r="H396" s="7">
        <v>10</v>
      </c>
      <c r="I396" s="5" t="s">
        <v>979</v>
      </c>
      <c r="J396" s="5" t="s">
        <v>108</v>
      </c>
      <c r="K396" s="5" t="s">
        <v>48</v>
      </c>
      <c r="L396" s="9" t="s">
        <v>47</v>
      </c>
      <c r="M396" s="5" t="s">
        <v>7156</v>
      </c>
      <c r="N396" s="5" t="s">
        <v>100</v>
      </c>
      <c r="O396" s="5" t="s">
        <v>55</v>
      </c>
      <c r="P396" s="5" t="b">
        <f t="shared" ca="1" si="50"/>
        <v>0</v>
      </c>
      <c r="Q396" s="5" t="b">
        <f t="shared" ca="1" si="3"/>
        <v>1</v>
      </c>
      <c r="R396" s="5"/>
      <c r="S396" s="5"/>
      <c r="T396" s="5"/>
      <c r="U396" s="5"/>
      <c r="V396" s="5"/>
      <c r="W396" s="5"/>
      <c r="X396" s="5"/>
      <c r="Y396" s="5"/>
      <c r="Z396" s="5"/>
      <c r="AA396" s="5"/>
      <c r="AB396" s="5"/>
      <c r="AC396" s="5"/>
      <c r="AD396" s="5"/>
      <c r="AE396" s="5"/>
      <c r="AF396" s="5"/>
    </row>
    <row r="397" spans="1:32" ht="21" customHeight="1">
      <c r="A397" s="5" t="s">
        <v>1457</v>
      </c>
      <c r="B397" s="5" t="s">
        <v>7101</v>
      </c>
      <c r="C397" s="5" t="str">
        <f t="shared" ca="1" si="0"/>
        <v>上海</v>
      </c>
      <c r="D397" s="5" t="str">
        <f t="shared" ca="1" si="63"/>
        <v>天河区  </v>
      </c>
      <c r="E397" s="5" t="s">
        <v>22482</v>
      </c>
      <c r="F397" s="5" t="s">
        <v>45</v>
      </c>
      <c r="G397" s="7">
        <v>7</v>
      </c>
      <c r="H397" s="7">
        <v>10</v>
      </c>
      <c r="I397" s="5" t="s">
        <v>979</v>
      </c>
      <c r="J397" s="5" t="s">
        <v>31</v>
      </c>
      <c r="K397" s="5" t="s">
        <v>76</v>
      </c>
      <c r="L397" s="5" t="s">
        <v>7106</v>
      </c>
      <c r="M397" s="5" t="s">
        <v>7109</v>
      </c>
      <c r="N397" s="5" t="s">
        <v>37</v>
      </c>
      <c r="O397" s="5" t="s">
        <v>55</v>
      </c>
      <c r="P397" s="5" t="b">
        <f t="shared" ca="1" si="50"/>
        <v>0</v>
      </c>
      <c r="Q397" s="5" t="b">
        <f t="shared" ca="1" si="3"/>
        <v>1</v>
      </c>
      <c r="R397" s="5"/>
      <c r="S397" s="5"/>
      <c r="T397" s="5"/>
      <c r="U397" s="5"/>
      <c r="V397" s="5"/>
      <c r="W397" s="5"/>
      <c r="X397" s="5"/>
      <c r="Y397" s="5"/>
      <c r="Z397" s="5"/>
      <c r="AA397" s="5"/>
      <c r="AB397" s="5"/>
      <c r="AC397" s="5"/>
      <c r="AD397" s="5"/>
      <c r="AE397" s="5"/>
      <c r="AF397" s="5"/>
    </row>
    <row r="398" spans="1:32" ht="21" customHeight="1">
      <c r="A398" s="5" t="s">
        <v>7116</v>
      </c>
      <c r="B398" s="5" t="s">
        <v>6962</v>
      </c>
      <c r="C398" s="5" t="str">
        <f t="shared" ca="1" si="0"/>
        <v>上海</v>
      </c>
      <c r="D398" s="5" t="str">
        <f t="shared" ca="1" si="63"/>
        <v>天河区  </v>
      </c>
      <c r="E398" s="5" t="s">
        <v>22482</v>
      </c>
      <c r="F398" s="5" t="s">
        <v>29</v>
      </c>
      <c r="G398" s="11">
        <v>7</v>
      </c>
      <c r="H398" s="11">
        <v>8</v>
      </c>
      <c r="I398" s="13" t="s">
        <v>1104</v>
      </c>
      <c r="J398" s="5" t="s">
        <v>31</v>
      </c>
      <c r="K398" s="5" t="s">
        <v>6242</v>
      </c>
      <c r="L398" s="5" t="s">
        <v>6964</v>
      </c>
      <c r="M398" s="5" t="s">
        <v>6966</v>
      </c>
      <c r="N398" s="5" t="s">
        <v>167</v>
      </c>
      <c r="O398" s="5" t="s">
        <v>55</v>
      </c>
      <c r="P398" s="5" t="b">
        <f t="shared" ca="1" si="50"/>
        <v>0</v>
      </c>
      <c r="Q398" s="5" t="b">
        <f t="shared" ca="1" si="3"/>
        <v>1</v>
      </c>
      <c r="R398" s="5"/>
      <c r="S398" s="5"/>
      <c r="T398" s="5"/>
      <c r="U398" s="5"/>
      <c r="V398" s="5"/>
      <c r="W398" s="5"/>
      <c r="X398" s="5"/>
      <c r="Y398" s="5"/>
      <c r="Z398" s="5"/>
      <c r="AA398" s="5"/>
      <c r="AB398" s="5"/>
      <c r="AC398" s="5"/>
      <c r="AD398" s="5"/>
      <c r="AE398" s="5"/>
      <c r="AF398" s="5"/>
    </row>
    <row r="399" spans="1:32" ht="21" customHeight="1">
      <c r="A399" s="5" t="s">
        <v>5603</v>
      </c>
      <c r="B399" s="5" t="s">
        <v>15972</v>
      </c>
      <c r="C399" s="5" t="str">
        <f t="shared" ca="1" si="0"/>
        <v>上海</v>
      </c>
      <c r="D399" s="5" t="str">
        <f t="shared" ca="1" si="63"/>
        <v>天河区  </v>
      </c>
      <c r="E399" s="5" t="s">
        <v>22337</v>
      </c>
      <c r="F399" s="5" t="s">
        <v>45</v>
      </c>
      <c r="G399" s="7">
        <v>7</v>
      </c>
      <c r="H399" s="7">
        <v>12</v>
      </c>
      <c r="I399" s="5" t="s">
        <v>957</v>
      </c>
      <c r="J399" s="5" t="s">
        <v>125</v>
      </c>
      <c r="K399" s="5" t="s">
        <v>252</v>
      </c>
      <c r="L399" s="5" t="s">
        <v>25181</v>
      </c>
      <c r="M399" s="5" t="s">
        <v>25182</v>
      </c>
      <c r="N399" s="5" t="s">
        <v>37</v>
      </c>
      <c r="O399" s="5" t="s">
        <v>55</v>
      </c>
      <c r="P399" s="5" t="b">
        <f t="shared" ca="1" si="50"/>
        <v>0</v>
      </c>
      <c r="Q399" s="5" t="b">
        <f t="shared" ca="1" si="3"/>
        <v>1</v>
      </c>
      <c r="R399" s="5"/>
      <c r="S399" s="5"/>
      <c r="T399" s="5"/>
      <c r="U399" s="5"/>
      <c r="V399" s="5"/>
      <c r="W399" s="5"/>
      <c r="X399" s="5"/>
      <c r="Y399" s="5"/>
      <c r="Z399" s="5"/>
      <c r="AA399" s="5"/>
      <c r="AB399" s="5"/>
      <c r="AC399" s="5"/>
      <c r="AD399" s="5"/>
      <c r="AE399" s="5"/>
      <c r="AF399" s="5"/>
    </row>
    <row r="400" spans="1:32" ht="21" customHeight="1">
      <c r="A400" s="5" t="s">
        <v>1457</v>
      </c>
      <c r="B400" s="5" t="s">
        <v>7268</v>
      </c>
      <c r="C400" s="5" t="str">
        <f t="shared" ca="1" si="0"/>
        <v>上海</v>
      </c>
      <c r="D400" s="5" t="str">
        <f t="shared" ca="1" si="63"/>
        <v>天河区  </v>
      </c>
      <c r="E400" s="5" t="s">
        <v>22354</v>
      </c>
      <c r="F400" s="5" t="s">
        <v>29</v>
      </c>
      <c r="G400" s="7">
        <v>7</v>
      </c>
      <c r="H400" s="7">
        <v>10</v>
      </c>
      <c r="I400" s="5" t="s">
        <v>979</v>
      </c>
      <c r="J400" s="5" t="s">
        <v>31</v>
      </c>
      <c r="K400" s="5" t="s">
        <v>117</v>
      </c>
      <c r="L400" s="9" t="s">
        <v>47</v>
      </c>
      <c r="M400" s="5" t="s">
        <v>7274</v>
      </c>
      <c r="N400" s="5" t="s">
        <v>167</v>
      </c>
      <c r="O400" s="5" t="s">
        <v>55</v>
      </c>
      <c r="P400" s="5" t="b">
        <f t="shared" ca="1" si="50"/>
        <v>0</v>
      </c>
      <c r="Q400" s="5" t="b">
        <f t="shared" ca="1" si="3"/>
        <v>1</v>
      </c>
      <c r="R400" s="5"/>
      <c r="S400" s="5"/>
      <c r="T400" s="5"/>
      <c r="U400" s="5"/>
      <c r="V400" s="5"/>
      <c r="W400" s="5"/>
      <c r="X400" s="5"/>
      <c r="Y400" s="5"/>
      <c r="Z400" s="5"/>
      <c r="AA400" s="5"/>
      <c r="AB400" s="5"/>
      <c r="AC400" s="5"/>
      <c r="AD400" s="5"/>
      <c r="AE400" s="5"/>
      <c r="AF400" s="5"/>
    </row>
    <row r="401" spans="1:32" ht="21" customHeight="1">
      <c r="A401" s="5" t="s">
        <v>7367</v>
      </c>
      <c r="B401" s="5" t="s">
        <v>7368</v>
      </c>
      <c r="C401" s="5" t="str">
        <f t="shared" ca="1" si="0"/>
        <v>上海</v>
      </c>
      <c r="D401" s="5" t="str">
        <f t="shared" ca="1" si="63"/>
        <v>天河区  </v>
      </c>
      <c r="E401" s="5" t="s">
        <v>22344</v>
      </c>
      <c r="F401" s="5" t="s">
        <v>29</v>
      </c>
      <c r="G401" s="7">
        <v>7</v>
      </c>
      <c r="H401" s="7">
        <v>12</v>
      </c>
      <c r="I401" s="5" t="s">
        <v>957</v>
      </c>
      <c r="J401" s="5" t="s">
        <v>31</v>
      </c>
      <c r="K401" s="5" t="s">
        <v>7370</v>
      </c>
      <c r="L401" s="5" t="s">
        <v>1731</v>
      </c>
      <c r="M401" s="5" t="s">
        <v>7372</v>
      </c>
      <c r="N401" s="5" t="s">
        <v>100</v>
      </c>
      <c r="O401" s="5" t="s">
        <v>405</v>
      </c>
      <c r="P401" s="5" t="b">
        <f t="shared" ca="1" si="50"/>
        <v>0</v>
      </c>
      <c r="Q401" s="5" t="b">
        <f t="shared" ca="1" si="3"/>
        <v>1</v>
      </c>
      <c r="R401" s="5"/>
      <c r="S401" s="5"/>
      <c r="T401" s="5"/>
      <c r="U401" s="5"/>
      <c r="V401" s="5"/>
      <c r="W401" s="5"/>
      <c r="X401" s="5"/>
      <c r="Y401" s="5"/>
      <c r="Z401" s="5"/>
      <c r="AA401" s="5"/>
      <c r="AB401" s="5"/>
      <c r="AC401" s="5"/>
      <c r="AD401" s="5"/>
      <c r="AE401" s="5"/>
      <c r="AF401" s="5"/>
    </row>
    <row r="402" spans="1:32" ht="21" customHeight="1">
      <c r="A402" s="5" t="s">
        <v>7426</v>
      </c>
      <c r="B402" s="5" t="s">
        <v>7427</v>
      </c>
      <c r="C402" s="5" t="str">
        <f t="shared" ca="1" si="0"/>
        <v>上海</v>
      </c>
      <c r="D402" s="5" t="str">
        <f t="shared" ca="1" si="63"/>
        <v>天河区  </v>
      </c>
      <c r="E402" s="5" t="s">
        <v>22337</v>
      </c>
      <c r="F402" s="5" t="s">
        <v>29</v>
      </c>
      <c r="G402" s="7">
        <v>7</v>
      </c>
      <c r="H402" s="7">
        <v>15</v>
      </c>
      <c r="I402" s="5" t="s">
        <v>505</v>
      </c>
      <c r="J402" s="5" t="s">
        <v>108</v>
      </c>
      <c r="K402" s="5" t="s">
        <v>7429</v>
      </c>
      <c r="L402" s="5" t="s">
        <v>7430</v>
      </c>
      <c r="M402" s="5" t="s">
        <v>7431</v>
      </c>
      <c r="N402" s="5" t="s">
        <v>37</v>
      </c>
      <c r="O402" s="5" t="s">
        <v>55</v>
      </c>
      <c r="P402" s="5" t="b">
        <f t="shared" ca="1" si="50"/>
        <v>0</v>
      </c>
      <c r="Q402" s="5" t="b">
        <f t="shared" ca="1" si="3"/>
        <v>1</v>
      </c>
      <c r="R402" s="5"/>
      <c r="S402" s="5"/>
      <c r="T402" s="5"/>
      <c r="U402" s="5"/>
      <c r="V402" s="5"/>
      <c r="W402" s="5"/>
      <c r="X402" s="5"/>
      <c r="Y402" s="5"/>
      <c r="Z402" s="5"/>
      <c r="AA402" s="5"/>
      <c r="AB402" s="5"/>
      <c r="AC402" s="5"/>
      <c r="AD402" s="5"/>
      <c r="AE402" s="5"/>
      <c r="AF402" s="5"/>
    </row>
    <row r="403" spans="1:32" ht="21" customHeight="1">
      <c r="A403" s="5" t="s">
        <v>1457</v>
      </c>
      <c r="B403" s="5" t="s">
        <v>7448</v>
      </c>
      <c r="C403" s="5" t="str">
        <f t="shared" ca="1" si="0"/>
        <v>上海</v>
      </c>
      <c r="D403" s="5" t="str">
        <f t="shared" ca="1" si="63"/>
        <v>天河区  </v>
      </c>
      <c r="E403" s="5" t="s">
        <v>22344</v>
      </c>
      <c r="F403" s="5" t="s">
        <v>45</v>
      </c>
      <c r="G403" s="7">
        <v>7</v>
      </c>
      <c r="H403" s="7">
        <v>15</v>
      </c>
      <c r="I403" s="5" t="s">
        <v>505</v>
      </c>
      <c r="J403" s="5" t="s">
        <v>108</v>
      </c>
      <c r="K403" s="5" t="s">
        <v>57</v>
      </c>
      <c r="L403" s="5" t="s">
        <v>7450</v>
      </c>
      <c r="M403" s="5" t="s">
        <v>7451</v>
      </c>
      <c r="N403" s="5" t="s">
        <v>167</v>
      </c>
      <c r="O403" s="5" t="s">
        <v>55</v>
      </c>
      <c r="P403" s="5" t="b">
        <f t="shared" ca="1" si="50"/>
        <v>0</v>
      </c>
      <c r="Q403" s="5" t="b">
        <f t="shared" ca="1" si="3"/>
        <v>1</v>
      </c>
      <c r="R403" s="5"/>
      <c r="S403" s="5"/>
      <c r="T403" s="5"/>
      <c r="U403" s="5"/>
      <c r="V403" s="5"/>
      <c r="W403" s="5"/>
      <c r="X403" s="5"/>
      <c r="Y403" s="5"/>
      <c r="Z403" s="5"/>
      <c r="AA403" s="5"/>
      <c r="AB403" s="5"/>
      <c r="AC403" s="5"/>
      <c r="AD403" s="5"/>
      <c r="AE403" s="5"/>
      <c r="AF403" s="5"/>
    </row>
    <row r="404" spans="1:32" ht="21" customHeight="1">
      <c r="A404" s="14" t="s">
        <v>7309</v>
      </c>
      <c r="B404" s="14" t="s">
        <v>7310</v>
      </c>
      <c r="C404" s="14" t="str">
        <f t="shared" ca="1" si="0"/>
        <v>上海</v>
      </c>
      <c r="D404" s="14" t="str">
        <f t="shared" ca="1" si="63"/>
        <v>天河区  </v>
      </c>
      <c r="E404" s="14" t="s">
        <v>22510</v>
      </c>
      <c r="F404" s="14" t="s">
        <v>29</v>
      </c>
      <c r="G404" s="15">
        <v>7</v>
      </c>
      <c r="H404" s="15">
        <v>12</v>
      </c>
      <c r="I404" s="14" t="s">
        <v>957</v>
      </c>
      <c r="J404" s="14" t="s">
        <v>31</v>
      </c>
      <c r="K404" s="14" t="s">
        <v>5180</v>
      </c>
      <c r="L404" s="14" t="s">
        <v>7316</v>
      </c>
      <c r="M404" s="14" t="s">
        <v>7318</v>
      </c>
      <c r="N404" s="14" t="s">
        <v>53</v>
      </c>
      <c r="O404" s="14" t="s">
        <v>55</v>
      </c>
      <c r="P404" s="14" t="b">
        <f ca="1">IFERROR(__xludf.DUMMYFUNCTION("REGEXMATCH(A404,""前端|设计|(?i)html|(?i)css|网页"")"),FALSE)</f>
        <v>0</v>
      </c>
      <c r="Q404" s="14" t="b">
        <f t="shared" ca="1" si="3"/>
        <v>1</v>
      </c>
      <c r="R404" s="5"/>
      <c r="S404" s="5"/>
      <c r="T404" s="5"/>
      <c r="U404" s="5"/>
      <c r="V404" s="5"/>
      <c r="W404" s="5"/>
      <c r="X404" s="5"/>
      <c r="Y404" s="5"/>
      <c r="Z404" s="5"/>
      <c r="AA404" s="5"/>
      <c r="AB404" s="5"/>
      <c r="AC404" s="5"/>
      <c r="AD404" s="5"/>
      <c r="AE404" s="5"/>
      <c r="AF404" s="5"/>
    </row>
    <row r="405" spans="1:32" ht="21" customHeight="1">
      <c r="A405" s="5" t="s">
        <v>396</v>
      </c>
      <c r="B405" s="5" t="s">
        <v>25205</v>
      </c>
      <c r="C405" s="5" t="str">
        <f t="shared" ca="1" si="0"/>
        <v>上海</v>
      </c>
      <c r="D405" s="9" t="s">
        <v>47</v>
      </c>
      <c r="E405" s="5" t="s">
        <v>22413</v>
      </c>
      <c r="F405" s="5" t="s">
        <v>45</v>
      </c>
      <c r="G405" s="7">
        <v>7</v>
      </c>
      <c r="H405" s="7">
        <v>14</v>
      </c>
      <c r="I405" s="5" t="s">
        <v>952</v>
      </c>
      <c r="J405" s="5" t="s">
        <v>125</v>
      </c>
      <c r="K405" s="5" t="s">
        <v>110</v>
      </c>
      <c r="L405" s="5" t="s">
        <v>25207</v>
      </c>
      <c r="M405" s="5" t="s">
        <v>25208</v>
      </c>
      <c r="N405" s="5" t="s">
        <v>100</v>
      </c>
      <c r="O405" s="5" t="s">
        <v>55</v>
      </c>
      <c r="P405" s="5" t="b">
        <f t="shared" ref="P405:P412" ca="1" si="64">IFERROR(__xludf.DUMMYFUNCTION("REGEXMATCH(A405,""前端|设计|(?i)html|(?i)css"")"),TRUE)</f>
        <v>1</v>
      </c>
      <c r="Q405" s="5" t="b">
        <f t="shared" ca="1" si="3"/>
        <v>1</v>
      </c>
      <c r="R405" s="5"/>
      <c r="S405" s="5"/>
      <c r="T405" s="5"/>
      <c r="U405" s="5"/>
      <c r="V405" s="5"/>
      <c r="W405" s="5"/>
      <c r="X405" s="5"/>
      <c r="Y405" s="5"/>
      <c r="Z405" s="5"/>
      <c r="AA405" s="5"/>
      <c r="AB405" s="5"/>
      <c r="AC405" s="5"/>
      <c r="AD405" s="5"/>
      <c r="AE405" s="5"/>
      <c r="AF405" s="5"/>
    </row>
    <row r="406" spans="1:32" ht="21" customHeight="1">
      <c r="A406" s="5" t="s">
        <v>7399</v>
      </c>
      <c r="B406" s="5" t="s">
        <v>7400</v>
      </c>
      <c r="C406" s="5" t="str">
        <f t="shared" ca="1" si="0"/>
        <v>上海</v>
      </c>
      <c r="D406" s="5" t="str">
        <f t="shared" ref="D406:D412" ca="1" si="65">IFERROR(__xludf.DUMMYFUNCTION("REGEXEXTRACT(E406,""-(\S+)"")"),"荔湾区  ")</f>
        <v>荔湾区  </v>
      </c>
      <c r="E406" s="5" t="s">
        <v>22466</v>
      </c>
      <c r="F406" s="5" t="s">
        <v>29</v>
      </c>
      <c r="G406" s="7">
        <v>7</v>
      </c>
      <c r="H406" s="7">
        <v>10</v>
      </c>
      <c r="I406" s="5" t="s">
        <v>979</v>
      </c>
      <c r="J406" s="7" t="s">
        <v>24</v>
      </c>
      <c r="K406" s="5" t="s">
        <v>4234</v>
      </c>
      <c r="L406" s="5" t="s">
        <v>7402</v>
      </c>
      <c r="M406" s="5" t="s">
        <v>7404</v>
      </c>
      <c r="N406" s="5" t="s">
        <v>53</v>
      </c>
      <c r="O406" s="5" t="s">
        <v>405</v>
      </c>
      <c r="P406" s="5" t="b">
        <f t="shared" ca="1" si="64"/>
        <v>1</v>
      </c>
      <c r="Q406" s="5" t="b">
        <f t="shared" ca="1" si="3"/>
        <v>1</v>
      </c>
      <c r="R406" s="5"/>
      <c r="S406" s="5"/>
      <c r="T406" s="5"/>
      <c r="U406" s="5"/>
      <c r="V406" s="5"/>
      <c r="W406" s="5"/>
      <c r="X406" s="5"/>
      <c r="Y406" s="5"/>
      <c r="Z406" s="5"/>
      <c r="AA406" s="5"/>
      <c r="AB406" s="5"/>
      <c r="AC406" s="5"/>
      <c r="AD406" s="5"/>
      <c r="AE406" s="5"/>
      <c r="AF406" s="5"/>
    </row>
    <row r="407" spans="1:32" ht="21" customHeight="1">
      <c r="A407" s="5" t="s">
        <v>9385</v>
      </c>
      <c r="B407" s="5" t="s">
        <v>5942</v>
      </c>
      <c r="C407" s="5" t="str">
        <f t="shared" ca="1" si="0"/>
        <v>上海</v>
      </c>
      <c r="D407" s="5" t="str">
        <f t="shared" ca="1" si="65"/>
        <v>荔湾区  </v>
      </c>
      <c r="E407" s="5" t="s">
        <v>22354</v>
      </c>
      <c r="F407" s="5" t="s">
        <v>45</v>
      </c>
      <c r="G407" s="7">
        <v>7</v>
      </c>
      <c r="H407" s="7">
        <v>15</v>
      </c>
      <c r="I407" s="5" t="s">
        <v>505</v>
      </c>
      <c r="J407" s="5" t="s">
        <v>31</v>
      </c>
      <c r="K407" s="5" t="s">
        <v>5943</v>
      </c>
      <c r="L407" s="5" t="s">
        <v>25222</v>
      </c>
      <c r="M407" s="5" t="s">
        <v>25223</v>
      </c>
      <c r="N407" s="5" t="s">
        <v>37</v>
      </c>
      <c r="O407" s="5" t="s">
        <v>55</v>
      </c>
      <c r="P407" s="5" t="b">
        <f t="shared" ca="1" si="64"/>
        <v>1</v>
      </c>
      <c r="Q407" s="5" t="b">
        <f t="shared" ca="1" si="3"/>
        <v>1</v>
      </c>
      <c r="R407" s="5"/>
      <c r="S407" s="5"/>
      <c r="T407" s="5"/>
      <c r="U407" s="5"/>
      <c r="V407" s="5"/>
      <c r="W407" s="5"/>
      <c r="X407" s="5"/>
      <c r="Y407" s="5"/>
      <c r="Z407" s="5"/>
      <c r="AA407" s="5"/>
      <c r="AB407" s="5"/>
      <c r="AC407" s="5"/>
      <c r="AD407" s="5"/>
      <c r="AE407" s="5"/>
      <c r="AF407" s="5"/>
    </row>
    <row r="408" spans="1:32" ht="21" customHeight="1">
      <c r="A408" s="5" t="s">
        <v>25226</v>
      </c>
      <c r="B408" s="5" t="s">
        <v>1413</v>
      </c>
      <c r="C408" s="5" t="str">
        <f t="shared" ca="1" si="0"/>
        <v>上海</v>
      </c>
      <c r="D408" s="5" t="str">
        <f t="shared" ca="1" si="65"/>
        <v>荔湾区  </v>
      </c>
      <c r="E408" s="5" t="s">
        <v>22527</v>
      </c>
      <c r="F408" s="5" t="s">
        <v>45</v>
      </c>
      <c r="G408" s="7">
        <v>7</v>
      </c>
      <c r="H408" s="7">
        <v>14</v>
      </c>
      <c r="I408" s="5" t="s">
        <v>952</v>
      </c>
      <c r="J408" s="5" t="s">
        <v>125</v>
      </c>
      <c r="K408" s="5" t="s">
        <v>57</v>
      </c>
      <c r="L408" s="5" t="s">
        <v>2250</v>
      </c>
      <c r="M408" s="5" t="s">
        <v>25232</v>
      </c>
      <c r="N408" s="5" t="s">
        <v>37</v>
      </c>
      <c r="O408" s="5" t="s">
        <v>405</v>
      </c>
      <c r="P408" s="5" t="b">
        <f t="shared" ca="1" si="64"/>
        <v>1</v>
      </c>
      <c r="Q408" s="5" t="b">
        <f t="shared" ca="1" si="3"/>
        <v>1</v>
      </c>
      <c r="R408" s="5"/>
      <c r="S408" s="5"/>
      <c r="T408" s="5"/>
      <c r="U408" s="5"/>
      <c r="V408" s="5"/>
      <c r="W408" s="5"/>
      <c r="X408" s="5"/>
      <c r="Y408" s="5"/>
      <c r="Z408" s="5"/>
      <c r="AA408" s="5"/>
      <c r="AB408" s="5"/>
      <c r="AC408" s="5"/>
      <c r="AD408" s="5"/>
      <c r="AE408" s="5"/>
      <c r="AF408" s="5"/>
    </row>
    <row r="409" spans="1:32" ht="21" customHeight="1">
      <c r="A409" s="5" t="s">
        <v>7132</v>
      </c>
      <c r="B409" s="5" t="s">
        <v>7134</v>
      </c>
      <c r="C409" s="5" t="str">
        <f t="shared" ca="1" si="0"/>
        <v>上海</v>
      </c>
      <c r="D409" s="5" t="str">
        <f t="shared" ca="1" si="65"/>
        <v>荔湾区  </v>
      </c>
      <c r="E409" s="5" t="s">
        <v>22680</v>
      </c>
      <c r="F409" s="5" t="s">
        <v>29</v>
      </c>
      <c r="G409" s="7">
        <v>7</v>
      </c>
      <c r="H409" s="7">
        <v>10</v>
      </c>
      <c r="I409" s="5" t="s">
        <v>979</v>
      </c>
      <c r="J409" s="5" t="s">
        <v>31</v>
      </c>
      <c r="K409" s="5" t="s">
        <v>110</v>
      </c>
      <c r="L409" s="5" t="s">
        <v>7136</v>
      </c>
      <c r="M409" s="5" t="s">
        <v>7140</v>
      </c>
      <c r="N409" s="5" t="s">
        <v>53</v>
      </c>
      <c r="O409" s="5" t="s">
        <v>55</v>
      </c>
      <c r="P409" s="5" t="b">
        <f t="shared" ca="1" si="64"/>
        <v>1</v>
      </c>
      <c r="Q409" s="5" t="b">
        <f t="shared" ca="1" si="3"/>
        <v>1</v>
      </c>
      <c r="R409" s="5"/>
      <c r="S409" s="5"/>
      <c r="T409" s="5"/>
      <c r="U409" s="5"/>
      <c r="V409" s="5"/>
      <c r="W409" s="5"/>
      <c r="X409" s="5"/>
      <c r="Y409" s="5"/>
      <c r="Z409" s="5"/>
      <c r="AA409" s="5"/>
      <c r="AB409" s="5"/>
      <c r="AC409" s="5"/>
      <c r="AD409" s="5"/>
      <c r="AE409" s="5"/>
      <c r="AF409" s="5"/>
    </row>
    <row r="410" spans="1:32" ht="21" customHeight="1">
      <c r="A410" s="5" t="s">
        <v>7132</v>
      </c>
      <c r="B410" s="5" t="s">
        <v>8423</v>
      </c>
      <c r="C410" s="5" t="str">
        <f t="shared" ca="1" si="0"/>
        <v>上海</v>
      </c>
      <c r="D410" s="5" t="str">
        <f t="shared" ca="1" si="65"/>
        <v>荔湾区  </v>
      </c>
      <c r="E410" s="5" t="s">
        <v>22698</v>
      </c>
      <c r="F410" s="5" t="s">
        <v>29</v>
      </c>
      <c r="G410" s="7">
        <v>7</v>
      </c>
      <c r="H410" s="7">
        <v>12</v>
      </c>
      <c r="I410" s="5" t="s">
        <v>957</v>
      </c>
      <c r="J410" s="5" t="s">
        <v>31</v>
      </c>
      <c r="K410" s="5" t="s">
        <v>87</v>
      </c>
      <c r="L410" s="5" t="s">
        <v>8425</v>
      </c>
      <c r="M410" s="5" t="s">
        <v>25241</v>
      </c>
      <c r="N410" s="5" t="s">
        <v>53</v>
      </c>
      <c r="O410" s="5" t="s">
        <v>55</v>
      </c>
      <c r="P410" s="5" t="b">
        <f t="shared" ca="1" si="64"/>
        <v>1</v>
      </c>
      <c r="Q410" s="5" t="b">
        <f t="shared" ca="1" si="3"/>
        <v>1</v>
      </c>
      <c r="R410" s="5"/>
      <c r="S410" s="5"/>
      <c r="T410" s="5"/>
      <c r="U410" s="5"/>
      <c r="V410" s="5"/>
      <c r="W410" s="5"/>
      <c r="X410" s="5"/>
      <c r="Y410" s="5"/>
      <c r="Z410" s="5"/>
      <c r="AA410" s="5"/>
      <c r="AB410" s="5"/>
      <c r="AC410" s="5"/>
      <c r="AD410" s="5"/>
      <c r="AE410" s="5"/>
      <c r="AF410" s="5"/>
    </row>
    <row r="411" spans="1:32" ht="21" customHeight="1">
      <c r="A411" s="5" t="s">
        <v>25244</v>
      </c>
      <c r="B411" s="5" t="s">
        <v>25245</v>
      </c>
      <c r="C411" s="5" t="str">
        <f t="shared" ca="1" si="0"/>
        <v>上海</v>
      </c>
      <c r="D411" s="5" t="str">
        <f t="shared" ca="1" si="65"/>
        <v>荔湾区  </v>
      </c>
      <c r="E411" s="5" t="s">
        <v>22527</v>
      </c>
      <c r="F411" s="5" t="s">
        <v>45</v>
      </c>
      <c r="G411" s="7">
        <v>7</v>
      </c>
      <c r="H411" s="7">
        <v>10</v>
      </c>
      <c r="I411" s="5" t="s">
        <v>979</v>
      </c>
      <c r="J411" s="5" t="s">
        <v>31</v>
      </c>
      <c r="K411" s="5" t="s">
        <v>18657</v>
      </c>
      <c r="L411" s="5" t="s">
        <v>25250</v>
      </c>
      <c r="M411" s="5" t="s">
        <v>25251</v>
      </c>
      <c r="N411" s="5" t="s">
        <v>648</v>
      </c>
      <c r="O411" s="5" t="s">
        <v>55</v>
      </c>
      <c r="P411" s="5" t="b">
        <f t="shared" ca="1" si="64"/>
        <v>1</v>
      </c>
      <c r="Q411" s="5" t="b">
        <f t="shared" ca="1" si="3"/>
        <v>1</v>
      </c>
      <c r="R411" s="5"/>
      <c r="S411" s="5"/>
      <c r="T411" s="5"/>
      <c r="U411" s="5"/>
      <c r="V411" s="5"/>
      <c r="W411" s="5"/>
      <c r="X411" s="5"/>
      <c r="Y411" s="5"/>
      <c r="Z411" s="5"/>
      <c r="AA411" s="5"/>
      <c r="AB411" s="5"/>
      <c r="AC411" s="5"/>
      <c r="AD411" s="5"/>
      <c r="AE411" s="5"/>
      <c r="AF411" s="5"/>
    </row>
    <row r="412" spans="1:32" ht="21" customHeight="1">
      <c r="A412" s="5" t="s">
        <v>25256</v>
      </c>
      <c r="B412" s="5" t="s">
        <v>1313</v>
      </c>
      <c r="C412" s="5" t="str">
        <f t="shared" ca="1" si="0"/>
        <v>上海</v>
      </c>
      <c r="D412" s="5" t="str">
        <f t="shared" ca="1" si="65"/>
        <v>荔湾区  </v>
      </c>
      <c r="E412" s="5" t="s">
        <v>22698</v>
      </c>
      <c r="F412" s="5" t="s">
        <v>29</v>
      </c>
      <c r="G412" s="7">
        <v>7</v>
      </c>
      <c r="H412" s="7">
        <v>15</v>
      </c>
      <c r="I412" s="5" t="s">
        <v>505</v>
      </c>
      <c r="J412" s="5" t="s">
        <v>31</v>
      </c>
      <c r="K412" s="5" t="s">
        <v>57</v>
      </c>
      <c r="L412" s="5" t="s">
        <v>1315</v>
      </c>
      <c r="M412" s="5" t="s">
        <v>25259</v>
      </c>
      <c r="N412" s="5" t="s">
        <v>100</v>
      </c>
      <c r="O412" s="5" t="s">
        <v>55</v>
      </c>
      <c r="P412" s="5" t="b">
        <f t="shared" ca="1" si="64"/>
        <v>1</v>
      </c>
      <c r="Q412" s="5" t="b">
        <f t="shared" ca="1" si="3"/>
        <v>1</v>
      </c>
      <c r="R412" s="5"/>
      <c r="S412" s="5"/>
      <c r="T412" s="5"/>
      <c r="U412" s="5"/>
      <c r="V412" s="5"/>
      <c r="W412" s="5"/>
      <c r="X412" s="5"/>
      <c r="Y412" s="5"/>
      <c r="Z412" s="5"/>
      <c r="AA412" s="5"/>
      <c r="AB412" s="5"/>
      <c r="AC412" s="5"/>
      <c r="AD412" s="5"/>
      <c r="AE412" s="5"/>
      <c r="AF412" s="5"/>
    </row>
    <row r="413" spans="1:32" ht="21" customHeight="1">
      <c r="A413" s="14" t="s">
        <v>3997</v>
      </c>
      <c r="B413" s="14" t="s">
        <v>11287</v>
      </c>
      <c r="C413" s="14" t="str">
        <f t="shared" ca="1" si="0"/>
        <v>上海</v>
      </c>
      <c r="D413" s="16" t="s">
        <v>47</v>
      </c>
      <c r="E413" s="14" t="s">
        <v>22707</v>
      </c>
      <c r="F413" s="14" t="s">
        <v>45</v>
      </c>
      <c r="G413" s="15">
        <v>7</v>
      </c>
      <c r="H413" s="15">
        <v>12</v>
      </c>
      <c r="I413" s="14" t="s">
        <v>957</v>
      </c>
      <c r="J413" s="14" t="s">
        <v>108</v>
      </c>
      <c r="K413" s="14" t="s">
        <v>48</v>
      </c>
      <c r="L413" s="14" t="s">
        <v>1353</v>
      </c>
      <c r="M413" s="16" t="s">
        <v>47</v>
      </c>
      <c r="N413" s="14" t="s">
        <v>42</v>
      </c>
      <c r="O413" s="14" t="s">
        <v>237</v>
      </c>
      <c r="P413" s="14" t="b">
        <f ca="1">IFERROR(__xludf.DUMMYFUNCTION("REGEXMATCH(A413,""前端|设计|(?i)html|(?i)css|网页"")"),FALSE)</f>
        <v>0</v>
      </c>
      <c r="Q413" s="14" t="b">
        <f t="shared" ca="1" si="3"/>
        <v>1</v>
      </c>
      <c r="R413" s="5"/>
      <c r="S413" s="5"/>
      <c r="T413" s="5"/>
      <c r="U413" s="5"/>
      <c r="V413" s="5"/>
      <c r="W413" s="5"/>
      <c r="X413" s="5"/>
      <c r="Y413" s="5"/>
      <c r="Z413" s="5"/>
      <c r="AA413" s="5"/>
      <c r="AB413" s="5"/>
      <c r="AC413" s="5"/>
      <c r="AD413" s="5"/>
      <c r="AE413" s="5"/>
      <c r="AF413" s="5"/>
    </row>
    <row r="414" spans="1:32" ht="21" customHeight="1">
      <c r="A414" s="5" t="s">
        <v>1457</v>
      </c>
      <c r="B414" s="5" t="s">
        <v>14124</v>
      </c>
      <c r="C414" s="5" t="str">
        <f t="shared" ca="1" si="0"/>
        <v>上海</v>
      </c>
      <c r="D414" s="9" t="s">
        <v>47</v>
      </c>
      <c r="E414" s="5" t="s">
        <v>22707</v>
      </c>
      <c r="F414" s="5" t="s">
        <v>45</v>
      </c>
      <c r="G414" s="7">
        <v>7</v>
      </c>
      <c r="H414" s="7">
        <v>14</v>
      </c>
      <c r="I414" s="5" t="s">
        <v>952</v>
      </c>
      <c r="J414" s="5" t="s">
        <v>31</v>
      </c>
      <c r="K414" s="5" t="s">
        <v>134</v>
      </c>
      <c r="L414" s="5" t="s">
        <v>14125</v>
      </c>
      <c r="M414" s="5" t="s">
        <v>25271</v>
      </c>
      <c r="N414" s="5" t="s">
        <v>100</v>
      </c>
      <c r="O414" s="5" t="s">
        <v>55</v>
      </c>
      <c r="P414" s="5" t="b">
        <f t="shared" ref="P414:P415" ca="1" si="66">IFERROR(__xludf.DUMMYFUNCTION("REGEXMATCH(A414,""前端|设计|(?i)html|(?i)css"")"),TRUE)</f>
        <v>1</v>
      </c>
      <c r="Q414" s="5" t="b">
        <f t="shared" ca="1" si="3"/>
        <v>1</v>
      </c>
      <c r="R414" s="5"/>
      <c r="S414" s="5"/>
      <c r="T414" s="5"/>
      <c r="U414" s="5"/>
      <c r="V414" s="5"/>
      <c r="W414" s="5"/>
      <c r="X414" s="5"/>
      <c r="Y414" s="5"/>
      <c r="Z414" s="5"/>
      <c r="AA414" s="5"/>
      <c r="AB414" s="5"/>
      <c r="AC414" s="5"/>
      <c r="AD414" s="5"/>
      <c r="AE414" s="5"/>
      <c r="AF414" s="5"/>
    </row>
    <row r="415" spans="1:32" ht="21" customHeight="1">
      <c r="A415" s="5" t="s">
        <v>1710</v>
      </c>
      <c r="B415" s="5" t="s">
        <v>6702</v>
      </c>
      <c r="C415" s="5" t="str">
        <f t="shared" ca="1" si="0"/>
        <v>上海</v>
      </c>
      <c r="D415" s="5" t="str">
        <f t="shared" ref="D415:D443" ca="1" si="67">IFERROR(__xludf.DUMMYFUNCTION("REGEXEXTRACT(E415,""-(\S+)"")"),"南山区  ")</f>
        <v>南山区  </v>
      </c>
      <c r="E415" s="5" t="s">
        <v>22670</v>
      </c>
      <c r="F415" s="5" t="s">
        <v>29</v>
      </c>
      <c r="G415" s="7">
        <v>7</v>
      </c>
      <c r="H415" s="7">
        <v>10</v>
      </c>
      <c r="I415" s="5" t="s">
        <v>979</v>
      </c>
      <c r="J415" s="5" t="s">
        <v>31</v>
      </c>
      <c r="K415" s="5" t="s">
        <v>6705</v>
      </c>
      <c r="L415" s="9" t="s">
        <v>47</v>
      </c>
      <c r="M415" s="5" t="s">
        <v>6707</v>
      </c>
      <c r="N415" s="5" t="s">
        <v>53</v>
      </c>
      <c r="O415" s="5" t="s">
        <v>405</v>
      </c>
      <c r="P415" s="5" t="b">
        <f t="shared" ca="1" si="66"/>
        <v>1</v>
      </c>
      <c r="Q415" s="5" t="b">
        <f t="shared" ca="1" si="3"/>
        <v>1</v>
      </c>
      <c r="R415" s="5"/>
      <c r="S415" s="5"/>
      <c r="T415" s="5"/>
      <c r="U415" s="5"/>
      <c r="V415" s="5"/>
      <c r="W415" s="5"/>
      <c r="X415" s="5"/>
      <c r="Y415" s="5"/>
      <c r="Z415" s="5"/>
      <c r="AA415" s="5"/>
      <c r="AB415" s="5"/>
      <c r="AC415" s="5"/>
      <c r="AD415" s="5"/>
      <c r="AE415" s="5"/>
      <c r="AF415" s="5"/>
    </row>
    <row r="416" spans="1:32" ht="21" customHeight="1">
      <c r="A416" s="14" t="s">
        <v>22455</v>
      </c>
      <c r="B416" s="14" t="s">
        <v>25284</v>
      </c>
      <c r="C416" s="14" t="str">
        <f t="shared" ca="1" si="0"/>
        <v>上海</v>
      </c>
      <c r="D416" s="14" t="str">
        <f t="shared" ca="1" si="67"/>
        <v>南山区  </v>
      </c>
      <c r="E416" s="14" t="s">
        <v>22670</v>
      </c>
      <c r="F416" s="14" t="s">
        <v>29</v>
      </c>
      <c r="G416" s="15">
        <v>7</v>
      </c>
      <c r="H416" s="15">
        <v>9</v>
      </c>
      <c r="I416" s="14" t="s">
        <v>7518</v>
      </c>
      <c r="J416" s="14" t="s">
        <v>31</v>
      </c>
      <c r="K416" s="14" t="s">
        <v>3191</v>
      </c>
      <c r="L416" s="14" t="s">
        <v>25292</v>
      </c>
      <c r="M416" s="16" t="s">
        <v>47</v>
      </c>
      <c r="N416" s="14" t="s">
        <v>167</v>
      </c>
      <c r="O416" s="14" t="s">
        <v>55</v>
      </c>
      <c r="P416" s="14" t="b">
        <f ca="1">IFERROR(__xludf.DUMMYFUNCTION("REGEXMATCH(A416,""前端|设计|(?i)html|(?i)css|网页"")"),FALSE)</f>
        <v>0</v>
      </c>
      <c r="Q416" s="14" t="b">
        <f t="shared" ca="1" si="3"/>
        <v>1</v>
      </c>
      <c r="R416" s="5"/>
      <c r="S416" s="5"/>
      <c r="T416" s="5"/>
      <c r="U416" s="5"/>
      <c r="V416" s="5"/>
      <c r="W416" s="5"/>
      <c r="X416" s="5"/>
      <c r="Y416" s="5"/>
      <c r="Z416" s="5"/>
      <c r="AA416" s="5"/>
      <c r="AB416" s="5"/>
      <c r="AC416" s="5"/>
      <c r="AD416" s="5"/>
      <c r="AE416" s="5"/>
      <c r="AF416" s="5"/>
    </row>
    <row r="417" spans="1:32" ht="21" customHeight="1">
      <c r="A417" s="5" t="s">
        <v>396</v>
      </c>
      <c r="B417" s="5" t="s">
        <v>6776</v>
      </c>
      <c r="C417" s="5" t="str">
        <f t="shared" ca="1" si="0"/>
        <v>上海</v>
      </c>
      <c r="D417" s="5" t="str">
        <f t="shared" ca="1" si="67"/>
        <v>南山区  </v>
      </c>
      <c r="E417" s="5" t="s">
        <v>22687</v>
      </c>
      <c r="F417" s="5" t="s">
        <v>45</v>
      </c>
      <c r="G417" s="7">
        <v>7</v>
      </c>
      <c r="H417" s="7">
        <v>12</v>
      </c>
      <c r="I417" s="5" t="s">
        <v>957</v>
      </c>
      <c r="J417" s="5" t="s">
        <v>31</v>
      </c>
      <c r="K417" s="5" t="s">
        <v>48</v>
      </c>
      <c r="L417" s="5" t="s">
        <v>6781</v>
      </c>
      <c r="M417" s="5" t="s">
        <v>6782</v>
      </c>
      <c r="N417" s="5" t="s">
        <v>53</v>
      </c>
      <c r="O417" s="5" t="s">
        <v>89</v>
      </c>
      <c r="P417" s="5" t="b">
        <f t="shared" ref="P417:P456" ca="1" si="68">IFERROR(__xludf.DUMMYFUNCTION("REGEXMATCH(A417,""前端|设计|(?i)html|(?i)css"")"),TRUE)</f>
        <v>1</v>
      </c>
      <c r="Q417" s="5" t="b">
        <f t="shared" ca="1" si="3"/>
        <v>1</v>
      </c>
      <c r="R417" s="5"/>
      <c r="S417" s="5"/>
      <c r="T417" s="5"/>
      <c r="U417" s="5"/>
      <c r="V417" s="5"/>
      <c r="W417" s="5"/>
      <c r="X417" s="5"/>
      <c r="Y417" s="5"/>
      <c r="Z417" s="5"/>
      <c r="AA417" s="5"/>
      <c r="AB417" s="5"/>
      <c r="AC417" s="5"/>
      <c r="AD417" s="5"/>
      <c r="AE417" s="5"/>
      <c r="AF417" s="5"/>
    </row>
    <row r="418" spans="1:32" ht="21" customHeight="1">
      <c r="A418" s="5" t="s">
        <v>396</v>
      </c>
      <c r="B418" s="5" t="s">
        <v>6740</v>
      </c>
      <c r="C418" s="5" t="str">
        <f t="shared" ca="1" si="0"/>
        <v>上海</v>
      </c>
      <c r="D418" s="5" t="str">
        <f t="shared" ca="1" si="67"/>
        <v>南山区  </v>
      </c>
      <c r="E418" s="5" t="s">
        <v>22687</v>
      </c>
      <c r="F418" s="5" t="s">
        <v>29</v>
      </c>
      <c r="G418" s="7">
        <v>7</v>
      </c>
      <c r="H418" s="7">
        <v>12</v>
      </c>
      <c r="I418" s="5" t="s">
        <v>957</v>
      </c>
      <c r="J418" s="5" t="s">
        <v>108</v>
      </c>
      <c r="K418" s="5" t="s">
        <v>117</v>
      </c>
      <c r="L418" s="5" t="s">
        <v>6743</v>
      </c>
      <c r="M418" s="5" t="s">
        <v>6745</v>
      </c>
      <c r="N418" s="5" t="s">
        <v>53</v>
      </c>
      <c r="O418" s="5" t="s">
        <v>55</v>
      </c>
      <c r="P418" s="5" t="b">
        <f t="shared" ca="1" si="68"/>
        <v>1</v>
      </c>
      <c r="Q418" s="5" t="b">
        <f t="shared" ca="1" si="3"/>
        <v>1</v>
      </c>
      <c r="R418" s="5"/>
      <c r="S418" s="5"/>
      <c r="T418" s="5"/>
      <c r="U418" s="5"/>
      <c r="V418" s="5"/>
      <c r="W418" s="5"/>
      <c r="X418" s="5"/>
      <c r="Y418" s="5"/>
      <c r="Z418" s="5"/>
      <c r="AA418" s="5"/>
      <c r="AB418" s="5"/>
      <c r="AC418" s="5"/>
      <c r="AD418" s="5"/>
      <c r="AE418" s="5"/>
      <c r="AF418" s="5"/>
    </row>
    <row r="419" spans="1:32" ht="21" customHeight="1">
      <c r="A419" s="5" t="s">
        <v>396</v>
      </c>
      <c r="B419" s="5" t="s">
        <v>6816</v>
      </c>
      <c r="C419" s="5" t="str">
        <f t="shared" ca="1" si="0"/>
        <v>上海</v>
      </c>
      <c r="D419" s="5" t="str">
        <f t="shared" ca="1" si="67"/>
        <v>南山区  </v>
      </c>
      <c r="E419" s="5" t="s">
        <v>22687</v>
      </c>
      <c r="F419" s="5" t="s">
        <v>45</v>
      </c>
      <c r="G419" s="7">
        <v>7</v>
      </c>
      <c r="H419" s="7">
        <v>10</v>
      </c>
      <c r="I419" s="5" t="s">
        <v>979</v>
      </c>
      <c r="J419" s="5" t="s">
        <v>31</v>
      </c>
      <c r="K419" s="5" t="s">
        <v>6822</v>
      </c>
      <c r="L419" s="9" t="s">
        <v>47</v>
      </c>
      <c r="M419" s="5" t="s">
        <v>6824</v>
      </c>
      <c r="N419" s="5" t="s">
        <v>100</v>
      </c>
      <c r="O419" s="5" t="s">
        <v>55</v>
      </c>
      <c r="P419" s="5" t="b">
        <f t="shared" ca="1" si="68"/>
        <v>1</v>
      </c>
      <c r="Q419" s="5" t="b">
        <f t="shared" ca="1" si="3"/>
        <v>1</v>
      </c>
      <c r="R419" s="5"/>
      <c r="S419" s="5"/>
      <c r="T419" s="5"/>
      <c r="U419" s="5"/>
      <c r="V419" s="5"/>
      <c r="W419" s="5"/>
      <c r="X419" s="5"/>
      <c r="Y419" s="5"/>
      <c r="Z419" s="5"/>
      <c r="AA419" s="5"/>
      <c r="AB419" s="5"/>
      <c r="AC419" s="5"/>
      <c r="AD419" s="5"/>
      <c r="AE419" s="5"/>
      <c r="AF419" s="5"/>
    </row>
    <row r="420" spans="1:32" ht="21" customHeight="1">
      <c r="A420" s="5" t="s">
        <v>25321</v>
      </c>
      <c r="B420" s="5" t="s">
        <v>25322</v>
      </c>
      <c r="C420" s="5" t="str">
        <f t="shared" ca="1" si="0"/>
        <v>上海</v>
      </c>
      <c r="D420" s="5" t="str">
        <f t="shared" ca="1" si="67"/>
        <v>南山区  </v>
      </c>
      <c r="E420" s="5" t="s">
        <v>22363</v>
      </c>
      <c r="F420" s="5" t="s">
        <v>29</v>
      </c>
      <c r="G420" s="7">
        <v>7</v>
      </c>
      <c r="H420" s="7">
        <v>12</v>
      </c>
      <c r="I420" s="5" t="s">
        <v>957</v>
      </c>
      <c r="J420" s="7" t="s">
        <v>24</v>
      </c>
      <c r="K420" s="5" t="s">
        <v>68</v>
      </c>
      <c r="L420" s="9" t="s">
        <v>47</v>
      </c>
      <c r="M420" s="5" t="s">
        <v>25323</v>
      </c>
      <c r="N420" s="5" t="s">
        <v>37</v>
      </c>
      <c r="O420" s="5" t="s">
        <v>55</v>
      </c>
      <c r="P420" s="5" t="b">
        <f t="shared" ca="1" si="68"/>
        <v>1</v>
      </c>
      <c r="Q420" s="5" t="b">
        <f t="shared" ca="1" si="3"/>
        <v>1</v>
      </c>
      <c r="R420" s="5"/>
      <c r="S420" s="5"/>
      <c r="T420" s="5"/>
      <c r="U420" s="5"/>
      <c r="V420" s="5"/>
      <c r="W420" s="5"/>
      <c r="X420" s="5"/>
      <c r="Y420" s="5"/>
      <c r="Z420" s="5"/>
      <c r="AA420" s="5"/>
      <c r="AB420" s="5"/>
      <c r="AC420" s="5"/>
      <c r="AD420" s="5"/>
      <c r="AE420" s="5"/>
      <c r="AF420" s="5"/>
    </row>
    <row r="421" spans="1:32" ht="21" customHeight="1">
      <c r="A421" s="5" t="s">
        <v>396</v>
      </c>
      <c r="B421" s="5" t="s">
        <v>6874</v>
      </c>
      <c r="C421" s="5" t="str">
        <f t="shared" ca="1" si="0"/>
        <v>上海</v>
      </c>
      <c r="D421" s="5" t="str">
        <f t="shared" ca="1" si="67"/>
        <v>南山区  </v>
      </c>
      <c r="E421" s="5" t="s">
        <v>22687</v>
      </c>
      <c r="F421" s="5" t="s">
        <v>45</v>
      </c>
      <c r="G421" s="7">
        <v>7</v>
      </c>
      <c r="H421" s="7">
        <v>12</v>
      </c>
      <c r="I421" s="5" t="s">
        <v>957</v>
      </c>
      <c r="J421" s="5" t="s">
        <v>108</v>
      </c>
      <c r="K421" s="5" t="s">
        <v>6877</v>
      </c>
      <c r="L421" s="5" t="s">
        <v>6878</v>
      </c>
      <c r="M421" s="5" t="s">
        <v>6880</v>
      </c>
      <c r="N421" s="5" t="s">
        <v>100</v>
      </c>
      <c r="O421" s="5" t="s">
        <v>55</v>
      </c>
      <c r="P421" s="5" t="b">
        <f t="shared" ca="1" si="68"/>
        <v>1</v>
      </c>
      <c r="Q421" s="5" t="b">
        <f t="shared" ca="1" si="3"/>
        <v>1</v>
      </c>
      <c r="R421" s="5"/>
      <c r="S421" s="5"/>
      <c r="T421" s="5"/>
      <c r="U421" s="5"/>
      <c r="V421" s="5"/>
      <c r="W421" s="5"/>
      <c r="X421" s="5"/>
      <c r="Y421" s="5"/>
      <c r="Z421" s="5"/>
      <c r="AA421" s="5"/>
      <c r="AB421" s="5"/>
      <c r="AC421" s="5"/>
      <c r="AD421" s="5"/>
      <c r="AE421" s="5"/>
      <c r="AF421" s="5"/>
    </row>
    <row r="422" spans="1:32" ht="21" customHeight="1">
      <c r="A422" s="5" t="s">
        <v>1457</v>
      </c>
      <c r="B422" s="5" t="s">
        <v>6935</v>
      </c>
      <c r="C422" s="5" t="str">
        <f t="shared" ca="1" si="0"/>
        <v>上海</v>
      </c>
      <c r="D422" s="5" t="str">
        <f t="shared" ca="1" si="67"/>
        <v>南山区  </v>
      </c>
      <c r="E422" s="5" t="s">
        <v>22527</v>
      </c>
      <c r="F422" s="5" t="s">
        <v>45</v>
      </c>
      <c r="G422" s="7">
        <v>7</v>
      </c>
      <c r="H422" s="7">
        <v>14</v>
      </c>
      <c r="I422" s="5" t="s">
        <v>952</v>
      </c>
      <c r="J422" s="5" t="s">
        <v>31</v>
      </c>
      <c r="K422" s="5" t="s">
        <v>742</v>
      </c>
      <c r="L422" s="9" t="s">
        <v>47</v>
      </c>
      <c r="M422" s="5" t="s">
        <v>6938</v>
      </c>
      <c r="N422" s="5" t="s">
        <v>42</v>
      </c>
      <c r="O422" s="5" t="s">
        <v>55</v>
      </c>
      <c r="P422" s="5" t="b">
        <f t="shared" ca="1" si="68"/>
        <v>1</v>
      </c>
      <c r="Q422" s="5" t="b">
        <f t="shared" ca="1" si="3"/>
        <v>1</v>
      </c>
      <c r="R422" s="5"/>
      <c r="S422" s="5"/>
      <c r="T422" s="5"/>
      <c r="U422" s="5"/>
      <c r="V422" s="5"/>
      <c r="W422" s="5"/>
      <c r="X422" s="5"/>
      <c r="Y422" s="5"/>
      <c r="Z422" s="5"/>
      <c r="AA422" s="5"/>
      <c r="AB422" s="5"/>
      <c r="AC422" s="5"/>
      <c r="AD422" s="5"/>
      <c r="AE422" s="5"/>
      <c r="AF422" s="5"/>
    </row>
    <row r="423" spans="1:32" ht="21" customHeight="1">
      <c r="A423" s="5" t="s">
        <v>6919</v>
      </c>
      <c r="B423" s="5" t="s">
        <v>6920</v>
      </c>
      <c r="C423" s="5" t="str">
        <f t="shared" ca="1" si="0"/>
        <v>上海</v>
      </c>
      <c r="D423" s="5" t="str">
        <f t="shared" ca="1" si="67"/>
        <v>南山区  </v>
      </c>
      <c r="E423" s="5" t="s">
        <v>22698</v>
      </c>
      <c r="F423" s="5" t="s">
        <v>45</v>
      </c>
      <c r="G423" s="7">
        <v>7</v>
      </c>
      <c r="H423" s="7">
        <v>12</v>
      </c>
      <c r="I423" s="5" t="s">
        <v>957</v>
      </c>
      <c r="J423" s="5" t="s">
        <v>108</v>
      </c>
      <c r="K423" s="5" t="s">
        <v>224</v>
      </c>
      <c r="L423" s="5" t="s">
        <v>6017</v>
      </c>
      <c r="M423" s="5" t="s">
        <v>6923</v>
      </c>
      <c r="N423" s="5" t="s">
        <v>53</v>
      </c>
      <c r="O423" s="5" t="s">
        <v>55</v>
      </c>
      <c r="P423" s="5" t="b">
        <f t="shared" ca="1" si="68"/>
        <v>1</v>
      </c>
      <c r="Q423" s="5" t="b">
        <f t="shared" ca="1" si="3"/>
        <v>1</v>
      </c>
      <c r="R423" s="5"/>
      <c r="S423" s="5"/>
      <c r="T423" s="5"/>
      <c r="U423" s="5"/>
      <c r="V423" s="5"/>
      <c r="W423" s="5"/>
      <c r="X423" s="5"/>
      <c r="Y423" s="5"/>
      <c r="Z423" s="5"/>
      <c r="AA423" s="5"/>
      <c r="AB423" s="5"/>
      <c r="AC423" s="5"/>
      <c r="AD423" s="5"/>
      <c r="AE423" s="5"/>
      <c r="AF423" s="5"/>
    </row>
    <row r="424" spans="1:32" ht="21" customHeight="1">
      <c r="A424" s="5" t="s">
        <v>11602</v>
      </c>
      <c r="B424" s="5" t="s">
        <v>11603</v>
      </c>
      <c r="C424" s="5" t="str">
        <f t="shared" ca="1" si="0"/>
        <v>上海</v>
      </c>
      <c r="D424" s="5" t="str">
        <f t="shared" ca="1" si="67"/>
        <v>南山区  </v>
      </c>
      <c r="E424" s="5" t="s">
        <v>22670</v>
      </c>
      <c r="F424" s="5" t="s">
        <v>45</v>
      </c>
      <c r="G424" s="7">
        <v>7</v>
      </c>
      <c r="H424" s="7">
        <v>9</v>
      </c>
      <c r="I424" s="5" t="s">
        <v>7518</v>
      </c>
      <c r="J424" s="5" t="s">
        <v>31</v>
      </c>
      <c r="K424" s="5" t="s">
        <v>76</v>
      </c>
      <c r="L424" s="9" t="s">
        <v>47</v>
      </c>
      <c r="M424" s="5" t="s">
        <v>11605</v>
      </c>
      <c r="N424" s="5" t="s">
        <v>53</v>
      </c>
      <c r="O424" s="5" t="s">
        <v>55</v>
      </c>
      <c r="P424" s="5" t="b">
        <f t="shared" ca="1" si="68"/>
        <v>1</v>
      </c>
      <c r="Q424" s="5" t="b">
        <f t="shared" ca="1" si="3"/>
        <v>1</v>
      </c>
      <c r="R424" s="5"/>
      <c r="S424" s="5"/>
      <c r="T424" s="5"/>
      <c r="U424" s="5"/>
      <c r="V424" s="5"/>
      <c r="W424" s="5"/>
      <c r="X424" s="5"/>
      <c r="Y424" s="5"/>
      <c r="Z424" s="5"/>
      <c r="AA424" s="5"/>
      <c r="AB424" s="5"/>
      <c r="AC424" s="5"/>
      <c r="AD424" s="5"/>
      <c r="AE424" s="5"/>
      <c r="AF424" s="5"/>
    </row>
    <row r="425" spans="1:32" ht="21" customHeight="1">
      <c r="A425" s="5" t="s">
        <v>2440</v>
      </c>
      <c r="B425" s="5" t="s">
        <v>7000</v>
      </c>
      <c r="C425" s="5" t="str">
        <f t="shared" ca="1" si="0"/>
        <v>上海</v>
      </c>
      <c r="D425" s="5" t="str">
        <f t="shared" ca="1" si="67"/>
        <v>南山区  </v>
      </c>
      <c r="E425" s="5" t="s">
        <v>22687</v>
      </c>
      <c r="F425" s="5" t="s">
        <v>29</v>
      </c>
      <c r="G425" s="7">
        <v>7</v>
      </c>
      <c r="H425" s="7">
        <v>11</v>
      </c>
      <c r="I425" s="5" t="s">
        <v>1017</v>
      </c>
      <c r="J425" s="5" t="s">
        <v>125</v>
      </c>
      <c r="K425" s="5" t="s">
        <v>3347</v>
      </c>
      <c r="L425" s="5" t="s">
        <v>7002</v>
      </c>
      <c r="M425" s="5" t="s">
        <v>7005</v>
      </c>
      <c r="N425" s="5" t="s">
        <v>37</v>
      </c>
      <c r="O425" s="5" t="s">
        <v>55</v>
      </c>
      <c r="P425" s="5" t="b">
        <f t="shared" ca="1" si="68"/>
        <v>1</v>
      </c>
      <c r="Q425" s="5" t="b">
        <f t="shared" ca="1" si="3"/>
        <v>1</v>
      </c>
      <c r="R425" s="5"/>
      <c r="S425" s="5"/>
      <c r="T425" s="5"/>
      <c r="U425" s="5"/>
      <c r="V425" s="5"/>
      <c r="W425" s="5"/>
      <c r="X425" s="5"/>
      <c r="Y425" s="5"/>
      <c r="Z425" s="5"/>
      <c r="AA425" s="5"/>
      <c r="AB425" s="5"/>
      <c r="AC425" s="5"/>
      <c r="AD425" s="5"/>
      <c r="AE425" s="5"/>
      <c r="AF425" s="5"/>
    </row>
    <row r="426" spans="1:32" ht="21" customHeight="1">
      <c r="A426" s="5" t="s">
        <v>765</v>
      </c>
      <c r="B426" s="5" t="s">
        <v>6952</v>
      </c>
      <c r="C426" s="5" t="str">
        <f t="shared" ca="1" si="0"/>
        <v>上海</v>
      </c>
      <c r="D426" s="5" t="str">
        <f t="shared" ca="1" si="67"/>
        <v>南山区  </v>
      </c>
      <c r="E426" s="5" t="s">
        <v>22687</v>
      </c>
      <c r="F426" s="5" t="s">
        <v>29</v>
      </c>
      <c r="G426" s="7">
        <v>7</v>
      </c>
      <c r="H426" s="7">
        <v>12</v>
      </c>
      <c r="I426" s="5" t="s">
        <v>957</v>
      </c>
      <c r="J426" s="5" t="s">
        <v>108</v>
      </c>
      <c r="K426" s="5" t="s">
        <v>6953</v>
      </c>
      <c r="L426" s="5" t="s">
        <v>6955</v>
      </c>
      <c r="M426" s="5" t="s">
        <v>6957</v>
      </c>
      <c r="N426" s="5" t="s">
        <v>53</v>
      </c>
      <c r="O426" s="5" t="s">
        <v>55</v>
      </c>
      <c r="P426" s="5" t="b">
        <f t="shared" ca="1" si="68"/>
        <v>1</v>
      </c>
      <c r="Q426" s="5" t="b">
        <f t="shared" ca="1" si="3"/>
        <v>1</v>
      </c>
      <c r="R426" s="5"/>
      <c r="S426" s="5"/>
      <c r="T426" s="5"/>
      <c r="U426" s="5"/>
      <c r="V426" s="5"/>
      <c r="W426" s="5"/>
      <c r="X426" s="5"/>
      <c r="Y426" s="5"/>
      <c r="Z426" s="5"/>
      <c r="AA426" s="5"/>
      <c r="AB426" s="5"/>
      <c r="AC426" s="5"/>
      <c r="AD426" s="5"/>
      <c r="AE426" s="5"/>
      <c r="AF426" s="5"/>
    </row>
    <row r="427" spans="1:32" ht="21" customHeight="1">
      <c r="A427" s="5" t="s">
        <v>25348</v>
      </c>
      <c r="B427" s="5" t="s">
        <v>25349</v>
      </c>
      <c r="C427" s="5" t="str">
        <f t="shared" ca="1" si="0"/>
        <v>上海</v>
      </c>
      <c r="D427" s="5" t="str">
        <f t="shared" ca="1" si="67"/>
        <v>南山区  </v>
      </c>
      <c r="E427" s="5" t="s">
        <v>22680</v>
      </c>
      <c r="F427" s="5" t="s">
        <v>29</v>
      </c>
      <c r="G427" s="7">
        <v>7</v>
      </c>
      <c r="H427" s="7">
        <v>10</v>
      </c>
      <c r="I427" s="5" t="s">
        <v>979</v>
      </c>
      <c r="J427" s="5" t="s">
        <v>125</v>
      </c>
      <c r="K427" s="5" t="s">
        <v>1270</v>
      </c>
      <c r="L427" s="5" t="s">
        <v>25355</v>
      </c>
      <c r="M427" s="5" t="s">
        <v>25356</v>
      </c>
      <c r="N427" s="5" t="s">
        <v>100</v>
      </c>
      <c r="O427" s="5" t="s">
        <v>55</v>
      </c>
      <c r="P427" s="5" t="b">
        <f t="shared" ca="1" si="68"/>
        <v>1</v>
      </c>
      <c r="Q427" s="5" t="b">
        <f t="shared" ca="1" si="3"/>
        <v>1</v>
      </c>
      <c r="R427" s="5"/>
      <c r="S427" s="5"/>
      <c r="T427" s="5"/>
      <c r="U427" s="5"/>
      <c r="V427" s="5"/>
      <c r="W427" s="5"/>
      <c r="X427" s="5"/>
      <c r="Y427" s="5"/>
      <c r="Z427" s="5"/>
      <c r="AA427" s="5"/>
      <c r="AB427" s="5"/>
      <c r="AC427" s="5"/>
      <c r="AD427" s="5"/>
      <c r="AE427" s="5"/>
      <c r="AF427" s="5"/>
    </row>
    <row r="428" spans="1:32" ht="21" customHeight="1">
      <c r="A428" s="5" t="s">
        <v>25357</v>
      </c>
      <c r="B428" s="5" t="s">
        <v>9279</v>
      </c>
      <c r="C428" s="5" t="str">
        <f t="shared" ca="1" si="0"/>
        <v>上海</v>
      </c>
      <c r="D428" s="5" t="str">
        <f t="shared" ca="1" si="67"/>
        <v>南山区  </v>
      </c>
      <c r="E428" s="5" t="s">
        <v>22687</v>
      </c>
      <c r="F428" s="5" t="s">
        <v>45</v>
      </c>
      <c r="G428" s="7">
        <v>7</v>
      </c>
      <c r="H428" s="7">
        <v>10</v>
      </c>
      <c r="I428" s="5" t="s">
        <v>979</v>
      </c>
      <c r="J428" s="5" t="s">
        <v>125</v>
      </c>
      <c r="K428" s="5" t="s">
        <v>57</v>
      </c>
      <c r="L428" s="5" t="s">
        <v>25359</v>
      </c>
      <c r="M428" s="5" t="s">
        <v>25361</v>
      </c>
      <c r="N428" s="5" t="s">
        <v>37</v>
      </c>
      <c r="O428" s="5" t="s">
        <v>55</v>
      </c>
      <c r="P428" s="5" t="b">
        <f t="shared" ca="1" si="68"/>
        <v>1</v>
      </c>
      <c r="Q428" s="5" t="b">
        <f t="shared" ca="1" si="3"/>
        <v>1</v>
      </c>
      <c r="R428" s="5"/>
      <c r="S428" s="5"/>
      <c r="T428" s="5"/>
      <c r="U428" s="5"/>
      <c r="V428" s="5"/>
      <c r="W428" s="5"/>
      <c r="X428" s="5"/>
      <c r="Y428" s="5"/>
      <c r="Z428" s="5"/>
      <c r="AA428" s="5"/>
      <c r="AB428" s="5"/>
      <c r="AC428" s="5"/>
      <c r="AD428" s="5"/>
      <c r="AE428" s="5"/>
      <c r="AF428" s="5"/>
    </row>
    <row r="429" spans="1:32" ht="21" customHeight="1">
      <c r="A429" s="5" t="s">
        <v>1457</v>
      </c>
      <c r="B429" s="5" t="s">
        <v>5970</v>
      </c>
      <c r="C429" s="5" t="str">
        <f t="shared" ca="1" si="0"/>
        <v>上海</v>
      </c>
      <c r="D429" s="5" t="str">
        <f t="shared" ca="1" si="67"/>
        <v>南山区  </v>
      </c>
      <c r="E429" s="5" t="s">
        <v>22527</v>
      </c>
      <c r="F429" s="5" t="s">
        <v>45</v>
      </c>
      <c r="G429" s="7">
        <v>7</v>
      </c>
      <c r="H429" s="7">
        <v>14</v>
      </c>
      <c r="I429" s="5" t="s">
        <v>952</v>
      </c>
      <c r="J429" s="5" t="s">
        <v>31</v>
      </c>
      <c r="K429" s="5" t="s">
        <v>5971</v>
      </c>
      <c r="L429" s="5" t="s">
        <v>19764</v>
      </c>
      <c r="M429" s="5" t="s">
        <v>6938</v>
      </c>
      <c r="N429" s="5" t="s">
        <v>42</v>
      </c>
      <c r="O429" s="5" t="s">
        <v>55</v>
      </c>
      <c r="P429" s="5" t="b">
        <f t="shared" ca="1" si="68"/>
        <v>1</v>
      </c>
      <c r="Q429" s="5" t="b">
        <f t="shared" ca="1" si="3"/>
        <v>1</v>
      </c>
      <c r="R429" s="5"/>
      <c r="S429" s="5"/>
      <c r="T429" s="5"/>
      <c r="U429" s="5"/>
      <c r="V429" s="5"/>
      <c r="W429" s="5"/>
      <c r="X429" s="5"/>
      <c r="Y429" s="5"/>
      <c r="Z429" s="5"/>
      <c r="AA429" s="5"/>
      <c r="AB429" s="5"/>
      <c r="AC429" s="5"/>
      <c r="AD429" s="5"/>
      <c r="AE429" s="5"/>
      <c r="AF429" s="5"/>
    </row>
    <row r="430" spans="1:32" ht="21" customHeight="1">
      <c r="A430" s="5" t="s">
        <v>1457</v>
      </c>
      <c r="B430" s="5" t="s">
        <v>7242</v>
      </c>
      <c r="C430" s="5" t="str">
        <f t="shared" ca="1" si="0"/>
        <v>上海</v>
      </c>
      <c r="D430" s="5" t="str">
        <f t="shared" ca="1" si="67"/>
        <v>南山区  </v>
      </c>
      <c r="E430" s="5" t="s">
        <v>22680</v>
      </c>
      <c r="F430" s="5" t="s">
        <v>45</v>
      </c>
      <c r="G430" s="7">
        <v>7</v>
      </c>
      <c r="H430" s="7">
        <v>15</v>
      </c>
      <c r="I430" s="5" t="s">
        <v>505</v>
      </c>
      <c r="J430" s="5" t="s">
        <v>108</v>
      </c>
      <c r="K430" s="5" t="s">
        <v>57</v>
      </c>
      <c r="L430" s="5" t="s">
        <v>7248</v>
      </c>
      <c r="M430" s="5" t="s">
        <v>7250</v>
      </c>
      <c r="N430" s="5" t="s">
        <v>37</v>
      </c>
      <c r="O430" s="5" t="s">
        <v>405</v>
      </c>
      <c r="P430" s="5" t="b">
        <f t="shared" ca="1" si="68"/>
        <v>1</v>
      </c>
      <c r="Q430" s="5" t="b">
        <f t="shared" ca="1" si="3"/>
        <v>1</v>
      </c>
      <c r="R430" s="5"/>
      <c r="S430" s="5"/>
      <c r="T430" s="5"/>
      <c r="U430" s="5"/>
      <c r="V430" s="5"/>
      <c r="W430" s="5"/>
      <c r="X430" s="5"/>
      <c r="Y430" s="5"/>
      <c r="Z430" s="5"/>
      <c r="AA430" s="5"/>
      <c r="AB430" s="5"/>
      <c r="AC430" s="5"/>
      <c r="AD430" s="5"/>
      <c r="AE430" s="5"/>
      <c r="AF430" s="5"/>
    </row>
    <row r="431" spans="1:32" ht="21" customHeight="1">
      <c r="A431" s="5" t="s">
        <v>11405</v>
      </c>
      <c r="B431" s="5" t="s">
        <v>11406</v>
      </c>
      <c r="C431" s="5" t="str">
        <f t="shared" ca="1" si="0"/>
        <v>上海</v>
      </c>
      <c r="D431" s="5" t="str">
        <f t="shared" ca="1" si="67"/>
        <v>南山区  </v>
      </c>
      <c r="E431" s="5" t="s">
        <v>22698</v>
      </c>
      <c r="F431" s="5" t="s">
        <v>29</v>
      </c>
      <c r="G431" s="7">
        <v>7</v>
      </c>
      <c r="H431" s="7">
        <v>12</v>
      </c>
      <c r="I431" s="5" t="s">
        <v>957</v>
      </c>
      <c r="J431" s="5" t="s">
        <v>31</v>
      </c>
      <c r="K431" s="5" t="s">
        <v>187</v>
      </c>
      <c r="L431" s="5" t="s">
        <v>11408</v>
      </c>
      <c r="M431" s="5" t="s">
        <v>11411</v>
      </c>
      <c r="N431" s="5" t="s">
        <v>37</v>
      </c>
      <c r="O431" s="5" t="s">
        <v>55</v>
      </c>
      <c r="P431" s="5" t="b">
        <f t="shared" ca="1" si="68"/>
        <v>1</v>
      </c>
      <c r="Q431" s="5" t="b">
        <f t="shared" ca="1" si="3"/>
        <v>1</v>
      </c>
      <c r="R431" s="5"/>
      <c r="S431" s="5"/>
      <c r="T431" s="5"/>
      <c r="U431" s="5"/>
      <c r="V431" s="5"/>
      <c r="W431" s="5"/>
      <c r="X431" s="5"/>
      <c r="Y431" s="5"/>
      <c r="Z431" s="5"/>
      <c r="AA431" s="5"/>
      <c r="AB431" s="5"/>
      <c r="AC431" s="5"/>
      <c r="AD431" s="5"/>
      <c r="AE431" s="5"/>
      <c r="AF431" s="5"/>
    </row>
    <row r="432" spans="1:32" ht="21" customHeight="1">
      <c r="A432" s="5" t="s">
        <v>1710</v>
      </c>
      <c r="B432" s="5" t="s">
        <v>3417</v>
      </c>
      <c r="C432" s="5" t="str">
        <f t="shared" ca="1" si="0"/>
        <v>上海</v>
      </c>
      <c r="D432" s="5" t="str">
        <f t="shared" ca="1" si="67"/>
        <v>南山区  </v>
      </c>
      <c r="E432" s="5" t="s">
        <v>22670</v>
      </c>
      <c r="F432" s="5" t="s">
        <v>29</v>
      </c>
      <c r="G432" s="7">
        <v>7</v>
      </c>
      <c r="H432" s="7">
        <v>10</v>
      </c>
      <c r="I432" s="5" t="s">
        <v>979</v>
      </c>
      <c r="J432" s="5" t="s">
        <v>108</v>
      </c>
      <c r="K432" s="5" t="s">
        <v>252</v>
      </c>
      <c r="L432" s="5" t="s">
        <v>3420</v>
      </c>
      <c r="M432" s="9" t="s">
        <v>47</v>
      </c>
      <c r="N432" s="5" t="s">
        <v>37</v>
      </c>
      <c r="O432" s="5" t="s">
        <v>55</v>
      </c>
      <c r="P432" s="5" t="b">
        <f t="shared" ca="1" si="68"/>
        <v>1</v>
      </c>
      <c r="Q432" s="5" t="b">
        <f t="shared" ca="1" si="3"/>
        <v>1</v>
      </c>
      <c r="R432" s="5"/>
      <c r="S432" s="5"/>
      <c r="T432" s="5"/>
      <c r="U432" s="5"/>
      <c r="V432" s="5"/>
      <c r="W432" s="5"/>
      <c r="X432" s="5"/>
      <c r="Y432" s="5"/>
      <c r="Z432" s="5"/>
      <c r="AA432" s="5"/>
      <c r="AB432" s="5"/>
      <c r="AC432" s="5"/>
      <c r="AD432" s="5"/>
      <c r="AE432" s="5"/>
      <c r="AF432" s="5"/>
    </row>
    <row r="433" spans="1:32" ht="21" customHeight="1">
      <c r="A433" s="5" t="s">
        <v>7332</v>
      </c>
      <c r="B433" s="5" t="s">
        <v>7333</v>
      </c>
      <c r="C433" s="5" t="str">
        <f t="shared" ca="1" si="0"/>
        <v>上海</v>
      </c>
      <c r="D433" s="5" t="str">
        <f t="shared" ca="1" si="67"/>
        <v>南山区  </v>
      </c>
      <c r="E433" s="5" t="s">
        <v>22680</v>
      </c>
      <c r="F433" s="5" t="s">
        <v>29</v>
      </c>
      <c r="G433" s="7">
        <v>7</v>
      </c>
      <c r="H433" s="7">
        <v>12</v>
      </c>
      <c r="I433" s="5" t="s">
        <v>957</v>
      </c>
      <c r="J433" s="5" t="s">
        <v>108</v>
      </c>
      <c r="K433" s="5" t="s">
        <v>273</v>
      </c>
      <c r="L433" s="5" t="s">
        <v>7336</v>
      </c>
      <c r="M433" s="5" t="s">
        <v>7339</v>
      </c>
      <c r="N433" s="5" t="s">
        <v>100</v>
      </c>
      <c r="O433" s="5" t="s">
        <v>55</v>
      </c>
      <c r="P433" s="5" t="b">
        <f t="shared" ca="1" si="68"/>
        <v>1</v>
      </c>
      <c r="Q433" s="5" t="b">
        <f t="shared" ca="1" si="3"/>
        <v>1</v>
      </c>
      <c r="R433" s="5"/>
      <c r="S433" s="5"/>
      <c r="T433" s="5"/>
      <c r="U433" s="5"/>
      <c r="V433" s="5"/>
      <c r="W433" s="5"/>
      <c r="X433" s="5"/>
      <c r="Y433" s="5"/>
      <c r="Z433" s="5"/>
      <c r="AA433" s="5"/>
      <c r="AB433" s="5"/>
      <c r="AC433" s="5"/>
      <c r="AD433" s="5"/>
      <c r="AE433" s="5"/>
      <c r="AF433" s="5"/>
    </row>
    <row r="434" spans="1:32" ht="21" customHeight="1">
      <c r="A434" s="5" t="s">
        <v>10209</v>
      </c>
      <c r="B434" s="5" t="s">
        <v>4388</v>
      </c>
      <c r="C434" s="5" t="str">
        <f t="shared" ca="1" si="0"/>
        <v>上海</v>
      </c>
      <c r="D434" s="5" t="str">
        <f t="shared" ca="1" si="67"/>
        <v>南山区  </v>
      </c>
      <c r="E434" s="5" t="s">
        <v>22772</v>
      </c>
      <c r="F434" s="5" t="s">
        <v>29</v>
      </c>
      <c r="G434" s="7">
        <v>8</v>
      </c>
      <c r="H434" s="7">
        <v>20</v>
      </c>
      <c r="I434" s="5" t="s">
        <v>178</v>
      </c>
      <c r="J434" s="7" t="s">
        <v>24</v>
      </c>
      <c r="K434" s="5" t="s">
        <v>516</v>
      </c>
      <c r="L434" s="5" t="s">
        <v>727</v>
      </c>
      <c r="M434" s="5" t="s">
        <v>10211</v>
      </c>
      <c r="N434" s="5" t="s">
        <v>100</v>
      </c>
      <c r="O434" s="5" t="s">
        <v>38</v>
      </c>
      <c r="P434" s="5" t="b">
        <f t="shared" ca="1" si="68"/>
        <v>1</v>
      </c>
      <c r="Q434" s="5" t="b">
        <f t="shared" ca="1" si="3"/>
        <v>1</v>
      </c>
      <c r="R434" s="5"/>
      <c r="S434" s="5"/>
      <c r="T434" s="5"/>
      <c r="U434" s="5"/>
      <c r="V434" s="5"/>
      <c r="W434" s="5"/>
      <c r="X434" s="5"/>
      <c r="Y434" s="5"/>
      <c r="Z434" s="5"/>
      <c r="AA434" s="5"/>
      <c r="AB434" s="5"/>
      <c r="AC434" s="5"/>
      <c r="AD434" s="5"/>
      <c r="AE434" s="5"/>
      <c r="AF434" s="5"/>
    </row>
    <row r="435" spans="1:32" ht="21" customHeight="1">
      <c r="A435" s="5" t="s">
        <v>25389</v>
      </c>
      <c r="B435" s="5" t="s">
        <v>11303</v>
      </c>
      <c r="C435" s="5" t="str">
        <f t="shared" ca="1" si="0"/>
        <v>上海</v>
      </c>
      <c r="D435" s="5" t="str">
        <f t="shared" ca="1" si="67"/>
        <v>南山区  </v>
      </c>
      <c r="E435" s="5" t="s">
        <v>22772</v>
      </c>
      <c r="F435" s="5" t="s">
        <v>45</v>
      </c>
      <c r="G435" s="7">
        <v>8</v>
      </c>
      <c r="H435" s="7">
        <v>15</v>
      </c>
      <c r="I435" s="5" t="s">
        <v>65</v>
      </c>
      <c r="J435" s="5" t="s">
        <v>31</v>
      </c>
      <c r="K435" s="5" t="s">
        <v>11304</v>
      </c>
      <c r="L435" s="5" t="s">
        <v>25392</v>
      </c>
      <c r="M435" s="5" t="s">
        <v>25393</v>
      </c>
      <c r="N435" s="5" t="s">
        <v>53</v>
      </c>
      <c r="O435" s="5" t="s">
        <v>55</v>
      </c>
      <c r="P435" s="5" t="b">
        <f t="shared" ca="1" si="68"/>
        <v>1</v>
      </c>
      <c r="Q435" s="5" t="b">
        <f t="shared" ca="1" si="3"/>
        <v>1</v>
      </c>
      <c r="R435" s="5"/>
      <c r="S435" s="5"/>
      <c r="T435" s="5"/>
      <c r="U435" s="5"/>
      <c r="V435" s="5"/>
      <c r="W435" s="5"/>
      <c r="X435" s="5"/>
      <c r="Y435" s="5"/>
      <c r="Z435" s="5"/>
      <c r="AA435" s="5"/>
      <c r="AB435" s="5"/>
      <c r="AC435" s="5"/>
      <c r="AD435" s="5"/>
      <c r="AE435" s="5"/>
      <c r="AF435" s="5"/>
    </row>
    <row r="436" spans="1:32" ht="21" customHeight="1">
      <c r="A436" s="5" t="s">
        <v>8747</v>
      </c>
      <c r="B436" s="5" t="s">
        <v>8748</v>
      </c>
      <c r="C436" s="5" t="str">
        <f t="shared" ca="1" si="0"/>
        <v>上海</v>
      </c>
      <c r="D436" s="5" t="str">
        <f t="shared" ca="1" si="67"/>
        <v>南山区  </v>
      </c>
      <c r="E436" s="5" t="s">
        <v>22321</v>
      </c>
      <c r="F436" s="5" t="s">
        <v>45</v>
      </c>
      <c r="G436" s="7">
        <v>8</v>
      </c>
      <c r="H436" s="7">
        <v>10</v>
      </c>
      <c r="I436" s="5" t="s">
        <v>30</v>
      </c>
      <c r="J436" s="5" t="s">
        <v>31</v>
      </c>
      <c r="K436" s="5" t="s">
        <v>576</v>
      </c>
      <c r="L436" s="9" t="s">
        <v>47</v>
      </c>
      <c r="M436" s="9" t="s">
        <v>47</v>
      </c>
      <c r="N436" s="5" t="s">
        <v>53</v>
      </c>
      <c r="O436" s="5" t="s">
        <v>38</v>
      </c>
      <c r="P436" s="5" t="b">
        <f t="shared" ca="1" si="68"/>
        <v>1</v>
      </c>
      <c r="Q436" s="5" t="b">
        <f t="shared" ca="1" si="3"/>
        <v>1</v>
      </c>
      <c r="R436" s="5"/>
      <c r="S436" s="5"/>
      <c r="T436" s="5"/>
      <c r="U436" s="5"/>
      <c r="V436" s="5"/>
      <c r="W436" s="5"/>
      <c r="X436" s="5"/>
      <c r="Y436" s="5"/>
      <c r="Z436" s="5"/>
      <c r="AA436" s="5"/>
      <c r="AB436" s="5"/>
      <c r="AC436" s="5"/>
      <c r="AD436" s="5"/>
      <c r="AE436" s="5"/>
      <c r="AF436" s="5"/>
    </row>
    <row r="437" spans="1:32" ht="21" customHeight="1">
      <c r="A437" s="5" t="s">
        <v>7132</v>
      </c>
      <c r="B437" s="5" t="s">
        <v>24098</v>
      </c>
      <c r="C437" s="5" t="str">
        <f t="shared" ca="1" si="0"/>
        <v>上海</v>
      </c>
      <c r="D437" s="5" t="str">
        <f t="shared" ca="1" si="67"/>
        <v>南山区  </v>
      </c>
      <c r="E437" s="5" t="s">
        <v>22739</v>
      </c>
      <c r="F437" s="5" t="s">
        <v>29</v>
      </c>
      <c r="G437" s="7">
        <v>8</v>
      </c>
      <c r="H437" s="7">
        <v>15</v>
      </c>
      <c r="I437" s="5" t="s">
        <v>65</v>
      </c>
      <c r="J437" s="5" t="s">
        <v>108</v>
      </c>
      <c r="K437" s="5" t="s">
        <v>57</v>
      </c>
      <c r="L437" s="9" t="s">
        <v>47</v>
      </c>
      <c r="M437" s="5" t="s">
        <v>24099</v>
      </c>
      <c r="N437" s="5" t="s">
        <v>100</v>
      </c>
      <c r="O437" s="5" t="s">
        <v>55</v>
      </c>
      <c r="P437" s="5" t="b">
        <f t="shared" ca="1" si="68"/>
        <v>1</v>
      </c>
      <c r="Q437" s="5" t="b">
        <f t="shared" ca="1" si="3"/>
        <v>1</v>
      </c>
      <c r="R437" s="5"/>
      <c r="S437" s="5"/>
      <c r="T437" s="5"/>
      <c r="U437" s="5"/>
      <c r="V437" s="5"/>
      <c r="W437" s="5"/>
      <c r="X437" s="5"/>
      <c r="Y437" s="5"/>
      <c r="Z437" s="5"/>
      <c r="AA437" s="5"/>
      <c r="AB437" s="5"/>
      <c r="AC437" s="5"/>
      <c r="AD437" s="5"/>
      <c r="AE437" s="5"/>
      <c r="AF437" s="5"/>
    </row>
    <row r="438" spans="1:32" ht="21" customHeight="1">
      <c r="A438" s="5" t="s">
        <v>25406</v>
      </c>
      <c r="B438" s="5" t="s">
        <v>25407</v>
      </c>
      <c r="C438" s="5" t="str">
        <f t="shared" ca="1" si="0"/>
        <v>上海</v>
      </c>
      <c r="D438" s="5" t="str">
        <f t="shared" ca="1" si="67"/>
        <v>南山区  </v>
      </c>
      <c r="E438" s="5" t="s">
        <v>22772</v>
      </c>
      <c r="F438" s="5" t="s">
        <v>45</v>
      </c>
      <c r="G438" s="7">
        <v>8</v>
      </c>
      <c r="H438" s="7">
        <v>10</v>
      </c>
      <c r="I438" s="5" t="s">
        <v>30</v>
      </c>
      <c r="J438" s="5" t="s">
        <v>31</v>
      </c>
      <c r="K438" s="5" t="s">
        <v>110</v>
      </c>
      <c r="L438" s="9" t="s">
        <v>47</v>
      </c>
      <c r="M438" s="9" t="s">
        <v>47</v>
      </c>
      <c r="N438" s="5" t="s">
        <v>53</v>
      </c>
      <c r="O438" s="5" t="s">
        <v>271</v>
      </c>
      <c r="P438" s="5" t="b">
        <f t="shared" ca="1" si="68"/>
        <v>1</v>
      </c>
      <c r="Q438" s="5" t="b">
        <f t="shared" ca="1" si="3"/>
        <v>1</v>
      </c>
      <c r="R438" s="5"/>
      <c r="S438" s="5"/>
      <c r="T438" s="5"/>
      <c r="U438" s="5"/>
      <c r="V438" s="5"/>
      <c r="W438" s="5"/>
      <c r="X438" s="5"/>
      <c r="Y438" s="5"/>
      <c r="Z438" s="5"/>
      <c r="AA438" s="5"/>
      <c r="AB438" s="5"/>
      <c r="AC438" s="5"/>
      <c r="AD438" s="5"/>
      <c r="AE438" s="5"/>
      <c r="AF438" s="5"/>
    </row>
    <row r="439" spans="1:32" ht="21" customHeight="1">
      <c r="A439" s="5" t="s">
        <v>25415</v>
      </c>
      <c r="B439" s="5" t="s">
        <v>25416</v>
      </c>
      <c r="C439" s="5" t="str">
        <f t="shared" ca="1" si="0"/>
        <v>上海</v>
      </c>
      <c r="D439" s="5" t="str">
        <f t="shared" ca="1" si="67"/>
        <v>南山区  </v>
      </c>
      <c r="E439" s="5" t="s">
        <v>22772</v>
      </c>
      <c r="F439" s="5" t="s">
        <v>29</v>
      </c>
      <c r="G439" s="7">
        <v>8</v>
      </c>
      <c r="H439" s="7">
        <v>10</v>
      </c>
      <c r="I439" s="5" t="s">
        <v>30</v>
      </c>
      <c r="J439" s="5" t="s">
        <v>31</v>
      </c>
      <c r="K439" s="5" t="s">
        <v>110</v>
      </c>
      <c r="L439" s="5" t="s">
        <v>25418</v>
      </c>
      <c r="M439" s="5" t="s">
        <v>25419</v>
      </c>
      <c r="N439" s="5" t="s">
        <v>53</v>
      </c>
      <c r="O439" s="5" t="s">
        <v>55</v>
      </c>
      <c r="P439" s="5" t="b">
        <f t="shared" ca="1" si="68"/>
        <v>1</v>
      </c>
      <c r="Q439" s="5" t="b">
        <f t="shared" ca="1" si="3"/>
        <v>1</v>
      </c>
      <c r="R439" s="5"/>
      <c r="S439" s="5"/>
      <c r="T439" s="5"/>
      <c r="U439" s="5"/>
      <c r="V439" s="5"/>
      <c r="W439" s="5"/>
      <c r="X439" s="5"/>
      <c r="Y439" s="5"/>
      <c r="Z439" s="5"/>
      <c r="AA439" s="5"/>
      <c r="AB439" s="5"/>
      <c r="AC439" s="5"/>
      <c r="AD439" s="5"/>
      <c r="AE439" s="5"/>
      <c r="AF439" s="5"/>
    </row>
    <row r="440" spans="1:32" ht="21" customHeight="1">
      <c r="A440" s="5" t="s">
        <v>7132</v>
      </c>
      <c r="B440" s="5" t="s">
        <v>25425</v>
      </c>
      <c r="C440" s="5" t="str">
        <f t="shared" ca="1" si="0"/>
        <v>上海</v>
      </c>
      <c r="D440" s="5" t="str">
        <f t="shared" ca="1" si="67"/>
        <v>南山区  </v>
      </c>
      <c r="E440" s="5" t="s">
        <v>23038</v>
      </c>
      <c r="F440" s="5" t="s">
        <v>29</v>
      </c>
      <c r="G440" s="7">
        <v>8</v>
      </c>
      <c r="H440" s="7">
        <v>15</v>
      </c>
      <c r="I440" s="5" t="s">
        <v>65</v>
      </c>
      <c r="J440" s="5" t="s">
        <v>108</v>
      </c>
      <c r="K440" s="5" t="s">
        <v>76</v>
      </c>
      <c r="L440" s="5" t="s">
        <v>610</v>
      </c>
      <c r="M440" s="5" t="s">
        <v>25428</v>
      </c>
      <c r="N440" s="5" t="s">
        <v>53</v>
      </c>
      <c r="O440" s="5" t="s">
        <v>55</v>
      </c>
      <c r="P440" s="5" t="b">
        <f t="shared" ca="1" si="68"/>
        <v>1</v>
      </c>
      <c r="Q440" s="5" t="b">
        <f t="shared" ca="1" si="3"/>
        <v>1</v>
      </c>
      <c r="R440" s="5"/>
      <c r="S440" s="5"/>
      <c r="T440" s="5"/>
      <c r="U440" s="5"/>
      <c r="V440" s="5"/>
      <c r="W440" s="5"/>
      <c r="X440" s="5"/>
      <c r="Y440" s="5"/>
      <c r="Z440" s="5"/>
      <c r="AA440" s="5"/>
      <c r="AB440" s="5"/>
      <c r="AC440" s="5"/>
      <c r="AD440" s="5"/>
      <c r="AE440" s="5"/>
      <c r="AF440" s="5"/>
    </row>
    <row r="441" spans="1:32" ht="21" customHeight="1">
      <c r="A441" s="5" t="s">
        <v>7132</v>
      </c>
      <c r="B441" s="5" t="s">
        <v>1236</v>
      </c>
      <c r="C441" s="5" t="str">
        <f t="shared" ca="1" si="0"/>
        <v>上海</v>
      </c>
      <c r="D441" s="5" t="str">
        <f t="shared" ca="1" si="67"/>
        <v>南山区  </v>
      </c>
      <c r="E441" s="5" t="s">
        <v>22751</v>
      </c>
      <c r="F441" s="5" t="s">
        <v>45</v>
      </c>
      <c r="G441" s="7">
        <v>8</v>
      </c>
      <c r="H441" s="7">
        <v>12</v>
      </c>
      <c r="I441" s="5" t="s">
        <v>852</v>
      </c>
      <c r="J441" s="5" t="s">
        <v>125</v>
      </c>
      <c r="K441" s="5" t="s">
        <v>1240</v>
      </c>
      <c r="L441" s="5" t="s">
        <v>1241</v>
      </c>
      <c r="M441" s="5" t="s">
        <v>25434</v>
      </c>
      <c r="N441" s="5" t="s">
        <v>37</v>
      </c>
      <c r="O441" s="5" t="s">
        <v>55</v>
      </c>
      <c r="P441" s="5" t="b">
        <f t="shared" ca="1" si="68"/>
        <v>1</v>
      </c>
      <c r="Q441" s="5" t="b">
        <f t="shared" ca="1" si="3"/>
        <v>1</v>
      </c>
      <c r="R441" s="5"/>
      <c r="S441" s="5"/>
      <c r="T441" s="5"/>
      <c r="U441" s="5"/>
      <c r="V441" s="5"/>
      <c r="W441" s="5"/>
      <c r="X441" s="5"/>
      <c r="Y441" s="5"/>
      <c r="Z441" s="5"/>
      <c r="AA441" s="5"/>
      <c r="AB441" s="5"/>
      <c r="AC441" s="5"/>
      <c r="AD441" s="5"/>
      <c r="AE441" s="5"/>
      <c r="AF441" s="5"/>
    </row>
    <row r="442" spans="1:32" ht="21" customHeight="1">
      <c r="A442" s="5" t="s">
        <v>7132</v>
      </c>
      <c r="B442" s="5" t="s">
        <v>25442</v>
      </c>
      <c r="C442" s="5" t="str">
        <f t="shared" ca="1" si="0"/>
        <v>上海</v>
      </c>
      <c r="D442" s="5" t="str">
        <f t="shared" ca="1" si="67"/>
        <v>南山区  </v>
      </c>
      <c r="E442" s="5" t="s">
        <v>22739</v>
      </c>
      <c r="F442" s="5" t="s">
        <v>45</v>
      </c>
      <c r="G442" s="7">
        <v>8</v>
      </c>
      <c r="H442" s="7">
        <v>12</v>
      </c>
      <c r="I442" s="5" t="s">
        <v>852</v>
      </c>
      <c r="J442" s="5" t="s">
        <v>108</v>
      </c>
      <c r="K442" s="5" t="s">
        <v>252</v>
      </c>
      <c r="L442" s="5" t="s">
        <v>25445</v>
      </c>
      <c r="M442" s="5" t="s">
        <v>25447</v>
      </c>
      <c r="N442" s="5" t="s">
        <v>37</v>
      </c>
      <c r="O442" s="5" t="s">
        <v>55</v>
      </c>
      <c r="P442" s="5" t="b">
        <f t="shared" ca="1" si="68"/>
        <v>1</v>
      </c>
      <c r="Q442" s="5" t="b">
        <f t="shared" ca="1" si="3"/>
        <v>1</v>
      </c>
      <c r="R442" s="5"/>
      <c r="S442" s="5"/>
      <c r="T442" s="5"/>
      <c r="U442" s="5"/>
      <c r="V442" s="5"/>
      <c r="W442" s="5"/>
      <c r="X442" s="5"/>
      <c r="Y442" s="5"/>
      <c r="Z442" s="5"/>
      <c r="AA442" s="5"/>
      <c r="AB442" s="5"/>
      <c r="AC442" s="5"/>
      <c r="AD442" s="5"/>
      <c r="AE442" s="5"/>
      <c r="AF442" s="5"/>
    </row>
    <row r="443" spans="1:32" ht="21" customHeight="1">
      <c r="A443" s="5" t="s">
        <v>7132</v>
      </c>
      <c r="B443" s="5" t="s">
        <v>19251</v>
      </c>
      <c r="C443" s="5" t="str">
        <f t="shared" ca="1" si="0"/>
        <v>上海</v>
      </c>
      <c r="D443" s="5" t="str">
        <f t="shared" ca="1" si="67"/>
        <v>南山区  </v>
      </c>
      <c r="E443" s="5" t="s">
        <v>23053</v>
      </c>
      <c r="F443" s="5" t="s">
        <v>29</v>
      </c>
      <c r="G443" s="7">
        <v>8</v>
      </c>
      <c r="H443" s="7">
        <v>10</v>
      </c>
      <c r="I443" s="5" t="s">
        <v>30</v>
      </c>
      <c r="J443" s="5" t="s">
        <v>31</v>
      </c>
      <c r="K443" s="5" t="s">
        <v>117</v>
      </c>
      <c r="L443" s="9" t="s">
        <v>47</v>
      </c>
      <c r="M443" s="5" t="s">
        <v>19252</v>
      </c>
      <c r="N443" s="5" t="s">
        <v>100</v>
      </c>
      <c r="O443" s="5" t="s">
        <v>55</v>
      </c>
      <c r="P443" s="5" t="b">
        <f t="shared" ca="1" si="68"/>
        <v>1</v>
      </c>
      <c r="Q443" s="5" t="b">
        <f t="shared" ca="1" si="3"/>
        <v>1</v>
      </c>
      <c r="R443" s="5"/>
      <c r="S443" s="5"/>
      <c r="T443" s="5"/>
      <c r="U443" s="5"/>
      <c r="V443" s="5"/>
      <c r="W443" s="5"/>
      <c r="X443" s="5"/>
      <c r="Y443" s="5"/>
      <c r="Z443" s="5"/>
      <c r="AA443" s="5"/>
      <c r="AB443" s="5"/>
      <c r="AC443" s="5"/>
      <c r="AD443" s="5"/>
      <c r="AE443" s="5"/>
      <c r="AF443" s="5"/>
    </row>
    <row r="444" spans="1:32" ht="21" customHeight="1">
      <c r="A444" s="5" t="s">
        <v>7132</v>
      </c>
      <c r="B444" s="5" t="s">
        <v>4929</v>
      </c>
      <c r="C444" s="5" t="str">
        <f t="shared" ca="1" si="0"/>
        <v>上海</v>
      </c>
      <c r="D444" s="9" t="s">
        <v>47</v>
      </c>
      <c r="E444" s="5" t="s">
        <v>22384</v>
      </c>
      <c r="F444" s="5" t="s">
        <v>45</v>
      </c>
      <c r="G444" s="7">
        <v>8</v>
      </c>
      <c r="H444" s="7">
        <v>16</v>
      </c>
      <c r="I444" s="5" t="s">
        <v>478</v>
      </c>
      <c r="J444" s="5" t="s">
        <v>108</v>
      </c>
      <c r="K444" s="5" t="s">
        <v>81</v>
      </c>
      <c r="L444" s="9" t="s">
        <v>47</v>
      </c>
      <c r="M444" s="5" t="s">
        <v>25459</v>
      </c>
      <c r="N444" s="5" t="s">
        <v>167</v>
      </c>
      <c r="O444" s="5" t="s">
        <v>55</v>
      </c>
      <c r="P444" s="5" t="b">
        <f t="shared" ca="1" si="68"/>
        <v>1</v>
      </c>
      <c r="Q444" s="5" t="b">
        <f t="shared" ca="1" si="3"/>
        <v>1</v>
      </c>
      <c r="R444" s="5"/>
      <c r="S444" s="5"/>
      <c r="T444" s="5"/>
      <c r="U444" s="5"/>
      <c r="V444" s="5"/>
      <c r="W444" s="5"/>
      <c r="X444" s="5"/>
      <c r="Y444" s="5"/>
      <c r="Z444" s="5"/>
      <c r="AA444" s="5"/>
      <c r="AB444" s="5"/>
      <c r="AC444" s="5"/>
      <c r="AD444" s="5"/>
      <c r="AE444" s="5"/>
      <c r="AF444" s="5"/>
    </row>
    <row r="445" spans="1:32" ht="21" customHeight="1">
      <c r="A445" s="5" t="s">
        <v>7132</v>
      </c>
      <c r="B445" s="5" t="s">
        <v>25466</v>
      </c>
      <c r="C445" s="5" t="str">
        <f t="shared" ca="1" si="0"/>
        <v>上海</v>
      </c>
      <c r="D445" s="5" t="str">
        <f ca="1">IFERROR(__xludf.DUMMYFUNCTION("REGEXEXTRACT(E445,""-(\S+)"")"),"普陀区  ")</f>
        <v>普陀区  </v>
      </c>
      <c r="E445" s="5" t="s">
        <v>23038</v>
      </c>
      <c r="F445" s="5" t="s">
        <v>29</v>
      </c>
      <c r="G445" s="7">
        <v>8</v>
      </c>
      <c r="H445" s="7">
        <v>15</v>
      </c>
      <c r="I445" s="5" t="s">
        <v>65</v>
      </c>
      <c r="J445" s="5" t="s">
        <v>125</v>
      </c>
      <c r="K445" s="5" t="s">
        <v>6822</v>
      </c>
      <c r="L445" s="5" t="s">
        <v>25469</v>
      </c>
      <c r="M445" s="5" t="s">
        <v>25471</v>
      </c>
      <c r="N445" s="5" t="s">
        <v>100</v>
      </c>
      <c r="O445" s="5" t="s">
        <v>55</v>
      </c>
      <c r="P445" s="5" t="b">
        <f t="shared" ca="1" si="68"/>
        <v>1</v>
      </c>
      <c r="Q445" s="5" t="b">
        <f t="shared" ca="1" si="3"/>
        <v>1</v>
      </c>
      <c r="R445" s="5"/>
      <c r="S445" s="5"/>
      <c r="T445" s="5"/>
      <c r="U445" s="5"/>
      <c r="V445" s="5"/>
      <c r="W445" s="5"/>
      <c r="X445" s="5"/>
      <c r="Y445" s="5"/>
      <c r="Z445" s="5"/>
      <c r="AA445" s="5"/>
      <c r="AB445" s="5"/>
      <c r="AC445" s="5"/>
      <c r="AD445" s="5"/>
      <c r="AE445" s="5"/>
      <c r="AF445" s="5"/>
    </row>
    <row r="446" spans="1:32" ht="21" customHeight="1">
      <c r="A446" s="5" t="s">
        <v>7855</v>
      </c>
      <c r="B446" s="5" t="s">
        <v>7856</v>
      </c>
      <c r="C446" s="5" t="str">
        <f t="shared" ca="1" si="0"/>
        <v>上海</v>
      </c>
      <c r="D446" s="9" t="s">
        <v>47</v>
      </c>
      <c r="E446" s="5" t="s">
        <v>22384</v>
      </c>
      <c r="F446" s="5" t="s">
        <v>45</v>
      </c>
      <c r="G446" s="7">
        <v>8</v>
      </c>
      <c r="H446" s="7">
        <v>13</v>
      </c>
      <c r="I446" s="5" t="s">
        <v>107</v>
      </c>
      <c r="J446" s="7" t="s">
        <v>24</v>
      </c>
      <c r="K446" s="5" t="s">
        <v>7858</v>
      </c>
      <c r="L446" s="5" t="s">
        <v>7860</v>
      </c>
      <c r="M446" s="5" t="s">
        <v>7861</v>
      </c>
      <c r="N446" s="5" t="s">
        <v>42</v>
      </c>
      <c r="O446" s="5" t="s">
        <v>237</v>
      </c>
      <c r="P446" s="5" t="b">
        <f t="shared" ca="1" si="68"/>
        <v>1</v>
      </c>
      <c r="Q446" s="5" t="b">
        <f t="shared" ca="1" si="3"/>
        <v>1</v>
      </c>
      <c r="R446" s="5"/>
      <c r="S446" s="5"/>
      <c r="T446" s="5"/>
      <c r="U446" s="5"/>
      <c r="V446" s="5"/>
      <c r="W446" s="5"/>
      <c r="X446" s="5"/>
      <c r="Y446" s="5"/>
      <c r="Z446" s="5"/>
      <c r="AA446" s="5"/>
      <c r="AB446" s="5"/>
      <c r="AC446" s="5"/>
      <c r="AD446" s="5"/>
      <c r="AE446" s="5"/>
      <c r="AF446" s="5"/>
    </row>
    <row r="447" spans="1:32" ht="21" customHeight="1">
      <c r="A447" s="5" t="s">
        <v>25481</v>
      </c>
      <c r="B447" s="5" t="s">
        <v>25482</v>
      </c>
      <c r="C447" s="5" t="str">
        <f t="shared" ca="1" si="0"/>
        <v>上海</v>
      </c>
      <c r="D447" s="5" t="str">
        <f t="shared" ref="D447:D451" ca="1" si="69">IFERROR(__xludf.DUMMYFUNCTION("REGEXEXTRACT(E447,""-(\S+)"")"),"闵行区  ")</f>
        <v>闵行区  </v>
      </c>
      <c r="E447" s="5" t="s">
        <v>23053</v>
      </c>
      <c r="F447" s="5" t="s">
        <v>29</v>
      </c>
      <c r="G447" s="7">
        <v>8</v>
      </c>
      <c r="H447" s="7">
        <v>12</v>
      </c>
      <c r="I447" s="5" t="s">
        <v>852</v>
      </c>
      <c r="J447" s="5" t="s">
        <v>31</v>
      </c>
      <c r="K447" s="5" t="s">
        <v>2444</v>
      </c>
      <c r="L447" s="5" t="s">
        <v>25489</v>
      </c>
      <c r="M447" s="5" t="s">
        <v>25490</v>
      </c>
      <c r="N447" s="5" t="s">
        <v>100</v>
      </c>
      <c r="O447" s="5" t="s">
        <v>55</v>
      </c>
      <c r="P447" s="5" t="b">
        <f t="shared" ca="1" si="68"/>
        <v>1</v>
      </c>
      <c r="Q447" s="5" t="b">
        <f t="shared" ca="1" si="3"/>
        <v>1</v>
      </c>
      <c r="R447" s="5"/>
      <c r="S447" s="5"/>
      <c r="T447" s="5"/>
      <c r="U447" s="5"/>
      <c r="V447" s="5"/>
      <c r="W447" s="5"/>
      <c r="X447" s="5"/>
      <c r="Y447" s="5"/>
      <c r="Z447" s="5"/>
      <c r="AA447" s="5"/>
      <c r="AB447" s="5"/>
      <c r="AC447" s="5"/>
      <c r="AD447" s="5"/>
      <c r="AE447" s="5"/>
      <c r="AF447" s="5"/>
    </row>
    <row r="448" spans="1:32" ht="21" customHeight="1">
      <c r="A448" s="5" t="s">
        <v>7132</v>
      </c>
      <c r="B448" s="5" t="s">
        <v>25494</v>
      </c>
      <c r="C448" s="5" t="str">
        <f t="shared" ca="1" si="0"/>
        <v>上海</v>
      </c>
      <c r="D448" s="5" t="str">
        <f t="shared" ca="1" si="69"/>
        <v>闵行区  </v>
      </c>
      <c r="E448" s="5" t="s">
        <v>23602</v>
      </c>
      <c r="F448" s="5" t="s">
        <v>29</v>
      </c>
      <c r="G448" s="7">
        <v>8</v>
      </c>
      <c r="H448" s="7">
        <v>15</v>
      </c>
      <c r="I448" s="5" t="s">
        <v>65</v>
      </c>
      <c r="J448" s="5" t="s">
        <v>31</v>
      </c>
      <c r="K448" s="5" t="s">
        <v>315</v>
      </c>
      <c r="L448" s="9" t="s">
        <v>47</v>
      </c>
      <c r="M448" s="5" t="s">
        <v>25501</v>
      </c>
      <c r="N448" s="5" t="s">
        <v>53</v>
      </c>
      <c r="O448" s="5" t="s">
        <v>55</v>
      </c>
      <c r="P448" s="5" t="b">
        <f t="shared" ca="1" si="68"/>
        <v>1</v>
      </c>
      <c r="Q448" s="5" t="b">
        <f t="shared" ca="1" si="3"/>
        <v>1</v>
      </c>
      <c r="R448" s="5"/>
      <c r="S448" s="5"/>
      <c r="T448" s="5"/>
      <c r="U448" s="5"/>
      <c r="V448" s="5"/>
      <c r="W448" s="5"/>
      <c r="X448" s="5"/>
      <c r="Y448" s="5"/>
      <c r="Z448" s="5"/>
      <c r="AA448" s="5"/>
      <c r="AB448" s="5"/>
      <c r="AC448" s="5"/>
      <c r="AD448" s="5"/>
      <c r="AE448" s="5"/>
      <c r="AF448" s="5"/>
    </row>
    <row r="449" spans="1:32" ht="21" customHeight="1">
      <c r="A449" s="5" t="s">
        <v>2545</v>
      </c>
      <c r="B449" s="5" t="s">
        <v>2547</v>
      </c>
      <c r="C449" s="5" t="str">
        <f t="shared" ca="1" si="0"/>
        <v>上海</v>
      </c>
      <c r="D449" s="5" t="str">
        <f t="shared" ca="1" si="69"/>
        <v>闵行区  </v>
      </c>
      <c r="E449" s="5" t="s">
        <v>23038</v>
      </c>
      <c r="F449" s="5" t="s">
        <v>29</v>
      </c>
      <c r="G449" s="7">
        <v>8</v>
      </c>
      <c r="H449" s="7">
        <v>15</v>
      </c>
      <c r="I449" s="5" t="s">
        <v>65</v>
      </c>
      <c r="J449" s="5" t="s">
        <v>108</v>
      </c>
      <c r="K449" s="5" t="s">
        <v>76</v>
      </c>
      <c r="L449" s="5" t="s">
        <v>2550</v>
      </c>
      <c r="M449" s="5" t="s">
        <v>2551</v>
      </c>
      <c r="N449" s="5" t="s">
        <v>37</v>
      </c>
      <c r="O449" s="5" t="s">
        <v>55</v>
      </c>
      <c r="P449" s="5" t="b">
        <f t="shared" ca="1" si="68"/>
        <v>1</v>
      </c>
      <c r="Q449" s="5" t="b">
        <f t="shared" ca="1" si="3"/>
        <v>1</v>
      </c>
      <c r="R449" s="5"/>
      <c r="S449" s="5"/>
      <c r="T449" s="5"/>
      <c r="U449" s="5"/>
      <c r="V449" s="5"/>
      <c r="W449" s="5"/>
      <c r="X449" s="5"/>
      <c r="Y449" s="5"/>
      <c r="Z449" s="5"/>
      <c r="AA449" s="5"/>
      <c r="AB449" s="5"/>
      <c r="AC449" s="5"/>
      <c r="AD449" s="5"/>
      <c r="AE449" s="5"/>
      <c r="AF449" s="5"/>
    </row>
    <row r="450" spans="1:32" ht="21" customHeight="1">
      <c r="A450" s="5" t="s">
        <v>2279</v>
      </c>
      <c r="B450" s="5" t="s">
        <v>25519</v>
      </c>
      <c r="C450" s="5" t="str">
        <f t="shared" ca="1" si="0"/>
        <v>上海</v>
      </c>
      <c r="D450" s="5" t="str">
        <f t="shared" ca="1" si="69"/>
        <v>闵行区  </v>
      </c>
      <c r="E450" s="5" t="s">
        <v>23053</v>
      </c>
      <c r="F450" s="5" t="s">
        <v>651</v>
      </c>
      <c r="G450" s="7">
        <v>8</v>
      </c>
      <c r="H450" s="7">
        <v>10</v>
      </c>
      <c r="I450" s="5" t="s">
        <v>30</v>
      </c>
      <c r="J450" s="5" t="s">
        <v>31</v>
      </c>
      <c r="K450" s="5" t="s">
        <v>76</v>
      </c>
      <c r="L450" s="5" t="s">
        <v>25526</v>
      </c>
      <c r="M450" s="5" t="s">
        <v>25528</v>
      </c>
      <c r="N450" s="5" t="s">
        <v>100</v>
      </c>
      <c r="O450" s="5" t="s">
        <v>55</v>
      </c>
      <c r="P450" s="5" t="b">
        <f t="shared" ca="1" si="68"/>
        <v>1</v>
      </c>
      <c r="Q450" s="5" t="b">
        <f t="shared" ca="1" si="3"/>
        <v>1</v>
      </c>
      <c r="R450" s="5"/>
      <c r="S450" s="5"/>
      <c r="T450" s="5"/>
      <c r="U450" s="5"/>
      <c r="V450" s="5"/>
      <c r="W450" s="5"/>
      <c r="X450" s="5"/>
      <c r="Y450" s="5"/>
      <c r="Z450" s="5"/>
      <c r="AA450" s="5"/>
      <c r="AB450" s="5"/>
      <c r="AC450" s="5"/>
      <c r="AD450" s="5"/>
      <c r="AE450" s="5"/>
      <c r="AF450" s="5"/>
    </row>
    <row r="451" spans="1:32" ht="21" customHeight="1">
      <c r="A451" s="5" t="s">
        <v>396</v>
      </c>
      <c r="B451" s="5" t="s">
        <v>8356</v>
      </c>
      <c r="C451" s="5" t="str">
        <f t="shared" ca="1" si="0"/>
        <v>上海</v>
      </c>
      <c r="D451" s="5" t="str">
        <f t="shared" ca="1" si="69"/>
        <v>闵行区  </v>
      </c>
      <c r="E451" s="5" t="s">
        <v>22756</v>
      </c>
      <c r="F451" s="5" t="s">
        <v>45</v>
      </c>
      <c r="G451" s="7">
        <v>8</v>
      </c>
      <c r="H451" s="7">
        <v>10</v>
      </c>
      <c r="I451" s="5" t="s">
        <v>30</v>
      </c>
      <c r="J451" s="5" t="s">
        <v>108</v>
      </c>
      <c r="K451" s="5" t="s">
        <v>252</v>
      </c>
      <c r="L451" s="5" t="s">
        <v>1731</v>
      </c>
      <c r="M451" s="5" t="s">
        <v>8358</v>
      </c>
      <c r="N451" s="5" t="s">
        <v>100</v>
      </c>
      <c r="O451" s="5" t="s">
        <v>55</v>
      </c>
      <c r="P451" s="5" t="b">
        <f t="shared" ca="1" si="68"/>
        <v>1</v>
      </c>
      <c r="Q451" s="5" t="b">
        <f t="shared" ca="1" si="3"/>
        <v>1</v>
      </c>
      <c r="R451" s="5"/>
      <c r="S451" s="5"/>
      <c r="T451" s="5"/>
      <c r="U451" s="5"/>
      <c r="V451" s="5"/>
      <c r="W451" s="5"/>
      <c r="X451" s="5"/>
      <c r="Y451" s="5"/>
      <c r="Z451" s="5"/>
      <c r="AA451" s="5"/>
      <c r="AB451" s="5"/>
      <c r="AC451" s="5"/>
      <c r="AD451" s="5"/>
      <c r="AE451" s="5"/>
      <c r="AF451" s="5"/>
    </row>
    <row r="452" spans="1:32" ht="21" customHeight="1">
      <c r="A452" s="5" t="s">
        <v>3213</v>
      </c>
      <c r="B452" s="5" t="s">
        <v>16414</v>
      </c>
      <c r="C452" s="5" t="str">
        <f t="shared" ca="1" si="0"/>
        <v>上海</v>
      </c>
      <c r="D452" s="9" t="s">
        <v>47</v>
      </c>
      <c r="E452" s="5" t="s">
        <v>22384</v>
      </c>
      <c r="F452" s="5" t="s">
        <v>45</v>
      </c>
      <c r="G452" s="7">
        <v>8</v>
      </c>
      <c r="H452" s="7">
        <v>12</v>
      </c>
      <c r="I452" s="5" t="s">
        <v>852</v>
      </c>
      <c r="J452" s="5" t="s">
        <v>31</v>
      </c>
      <c r="K452" s="5" t="s">
        <v>48</v>
      </c>
      <c r="L452" s="5" t="s">
        <v>25538</v>
      </c>
      <c r="M452" s="5" t="s">
        <v>25539</v>
      </c>
      <c r="N452" s="5" t="s">
        <v>37</v>
      </c>
      <c r="O452" s="5" t="s">
        <v>55</v>
      </c>
      <c r="P452" s="5" t="b">
        <f t="shared" ca="1" si="68"/>
        <v>1</v>
      </c>
      <c r="Q452" s="5" t="b">
        <f t="shared" ca="1" si="3"/>
        <v>1</v>
      </c>
      <c r="R452" s="5"/>
      <c r="S452" s="5"/>
      <c r="T452" s="5"/>
      <c r="U452" s="5"/>
      <c r="V452" s="5"/>
      <c r="W452" s="5"/>
      <c r="X452" s="5"/>
      <c r="Y452" s="5"/>
      <c r="Z452" s="5"/>
      <c r="AA452" s="5"/>
      <c r="AB452" s="5"/>
      <c r="AC452" s="5"/>
      <c r="AD452" s="5"/>
      <c r="AE452" s="5"/>
      <c r="AF452" s="5"/>
    </row>
    <row r="453" spans="1:32" ht="21" customHeight="1">
      <c r="A453" s="5" t="s">
        <v>713</v>
      </c>
      <c r="B453" s="5" t="s">
        <v>8063</v>
      </c>
      <c r="C453" s="5" t="str">
        <f t="shared" ca="1" si="0"/>
        <v>上海</v>
      </c>
      <c r="D453" s="5" t="str">
        <f ca="1">IFERROR(__xludf.DUMMYFUNCTION("REGEXEXTRACT(E453,""-(\S+)"")"),"浦东新区  ")</f>
        <v>浦东新区  </v>
      </c>
      <c r="E453" s="5" t="s">
        <v>22772</v>
      </c>
      <c r="F453" s="5" t="s">
        <v>29</v>
      </c>
      <c r="G453" s="11">
        <v>8</v>
      </c>
      <c r="H453" s="11">
        <v>13</v>
      </c>
      <c r="I453" s="13" t="s">
        <v>1052</v>
      </c>
      <c r="J453" s="7" t="s">
        <v>24</v>
      </c>
      <c r="K453" s="5" t="s">
        <v>32</v>
      </c>
      <c r="L453" s="5" t="s">
        <v>8065</v>
      </c>
      <c r="M453" s="5" t="s">
        <v>8066</v>
      </c>
      <c r="N453" s="5" t="s">
        <v>42</v>
      </c>
      <c r="O453" s="5" t="s">
        <v>44</v>
      </c>
      <c r="P453" s="5" t="b">
        <f t="shared" ca="1" si="68"/>
        <v>1</v>
      </c>
      <c r="Q453" s="5" t="b">
        <f t="shared" ca="1" si="3"/>
        <v>1</v>
      </c>
      <c r="R453" s="5"/>
      <c r="S453" s="5"/>
      <c r="T453" s="5"/>
      <c r="U453" s="5"/>
      <c r="V453" s="5"/>
      <c r="W453" s="5"/>
      <c r="X453" s="5"/>
      <c r="Y453" s="5"/>
      <c r="Z453" s="5"/>
      <c r="AA453" s="5"/>
      <c r="AB453" s="5"/>
      <c r="AC453" s="5"/>
      <c r="AD453" s="5"/>
      <c r="AE453" s="5"/>
      <c r="AF453" s="5"/>
    </row>
    <row r="454" spans="1:32" ht="21" customHeight="1">
      <c r="A454" s="5" t="s">
        <v>1457</v>
      </c>
      <c r="B454" s="5" t="s">
        <v>8424</v>
      </c>
      <c r="C454" s="5" t="str">
        <f t="shared" ca="1" si="0"/>
        <v>上海</v>
      </c>
      <c r="D454" s="9" t="s">
        <v>47</v>
      </c>
      <c r="E454" s="5" t="s">
        <v>22384</v>
      </c>
      <c r="F454" s="5" t="s">
        <v>29</v>
      </c>
      <c r="G454" s="7">
        <v>8</v>
      </c>
      <c r="H454" s="7">
        <v>20</v>
      </c>
      <c r="I454" s="5" t="s">
        <v>178</v>
      </c>
      <c r="J454" s="5" t="s">
        <v>31</v>
      </c>
      <c r="K454" s="5" t="s">
        <v>3320</v>
      </c>
      <c r="L454" s="9" t="s">
        <v>47</v>
      </c>
      <c r="M454" s="5" t="s">
        <v>8427</v>
      </c>
      <c r="N454" s="5" t="s">
        <v>42</v>
      </c>
      <c r="O454" s="5" t="s">
        <v>89</v>
      </c>
      <c r="P454" s="5" t="b">
        <f t="shared" ca="1" si="68"/>
        <v>1</v>
      </c>
      <c r="Q454" s="5" t="b">
        <f t="shared" ca="1" si="3"/>
        <v>1</v>
      </c>
      <c r="R454" s="5"/>
      <c r="S454" s="5"/>
      <c r="T454" s="5"/>
      <c r="U454" s="5"/>
      <c r="V454" s="5"/>
      <c r="W454" s="5"/>
      <c r="X454" s="5"/>
      <c r="Y454" s="5"/>
      <c r="Z454" s="5"/>
      <c r="AA454" s="5"/>
      <c r="AB454" s="5"/>
      <c r="AC454" s="5"/>
      <c r="AD454" s="5"/>
      <c r="AE454" s="5"/>
      <c r="AF454" s="5"/>
    </row>
    <row r="455" spans="1:32" ht="21" customHeight="1">
      <c r="A455" s="5" t="s">
        <v>396</v>
      </c>
      <c r="B455" s="5" t="s">
        <v>8366</v>
      </c>
      <c r="C455" s="5" t="str">
        <f t="shared" ca="1" si="0"/>
        <v>上海</v>
      </c>
      <c r="D455" s="5" t="str">
        <f t="shared" ref="D455:D456" ca="1" si="70">IFERROR(__xludf.DUMMYFUNCTION("REGEXEXTRACT(E455,""-(\S+)"")"),"闵行区  ")</f>
        <v>闵行区  </v>
      </c>
      <c r="E455" s="5" t="s">
        <v>23053</v>
      </c>
      <c r="F455" s="5" t="s">
        <v>45</v>
      </c>
      <c r="G455" s="7">
        <v>8</v>
      </c>
      <c r="H455" s="7">
        <v>15</v>
      </c>
      <c r="I455" s="5" t="s">
        <v>65</v>
      </c>
      <c r="J455" s="5" t="s">
        <v>31</v>
      </c>
      <c r="K455" s="5" t="s">
        <v>554</v>
      </c>
      <c r="L455" s="5" t="s">
        <v>8367</v>
      </c>
      <c r="M455" s="5" t="s">
        <v>8368</v>
      </c>
      <c r="N455" s="5" t="s">
        <v>53</v>
      </c>
      <c r="O455" s="5" t="s">
        <v>38</v>
      </c>
      <c r="P455" s="5" t="b">
        <f t="shared" ca="1" si="68"/>
        <v>1</v>
      </c>
      <c r="Q455" s="5" t="b">
        <f t="shared" ca="1" si="3"/>
        <v>1</v>
      </c>
      <c r="R455" s="5"/>
      <c r="S455" s="5"/>
      <c r="T455" s="5"/>
      <c r="U455" s="5"/>
      <c r="V455" s="5"/>
      <c r="W455" s="5"/>
      <c r="X455" s="5"/>
      <c r="Y455" s="5"/>
      <c r="Z455" s="5"/>
      <c r="AA455" s="5"/>
      <c r="AB455" s="5"/>
      <c r="AC455" s="5"/>
      <c r="AD455" s="5"/>
      <c r="AE455" s="5"/>
      <c r="AF455" s="5"/>
    </row>
    <row r="456" spans="1:32" ht="21" customHeight="1">
      <c r="A456" s="5" t="s">
        <v>277</v>
      </c>
      <c r="B456" s="5" t="s">
        <v>8374</v>
      </c>
      <c r="C456" s="5" t="str">
        <f t="shared" ca="1" si="0"/>
        <v>上海</v>
      </c>
      <c r="D456" s="5" t="str">
        <f t="shared" ca="1" si="70"/>
        <v>闵行区  </v>
      </c>
      <c r="E456" s="5" t="s">
        <v>22772</v>
      </c>
      <c r="F456" s="5" t="s">
        <v>29</v>
      </c>
      <c r="G456" s="7">
        <v>8</v>
      </c>
      <c r="H456" s="7">
        <v>10</v>
      </c>
      <c r="I456" s="5" t="s">
        <v>30</v>
      </c>
      <c r="J456" s="5" t="s">
        <v>125</v>
      </c>
      <c r="K456" s="5" t="s">
        <v>126</v>
      </c>
      <c r="L456" s="5" t="s">
        <v>8375</v>
      </c>
      <c r="M456" s="5" t="s">
        <v>8376</v>
      </c>
      <c r="N456" s="5" t="s">
        <v>167</v>
      </c>
      <c r="O456" s="5" t="s">
        <v>55</v>
      </c>
      <c r="P456" s="5" t="b">
        <f t="shared" ca="1" si="68"/>
        <v>1</v>
      </c>
      <c r="Q456" s="5" t="b">
        <f t="shared" ca="1" si="3"/>
        <v>1</v>
      </c>
      <c r="R456" s="5"/>
      <c r="S456" s="5"/>
      <c r="T456" s="5"/>
      <c r="U456" s="5"/>
      <c r="V456" s="5"/>
      <c r="W456" s="5"/>
      <c r="X456" s="5"/>
      <c r="Y456" s="5"/>
      <c r="Z456" s="5"/>
      <c r="AA456" s="5"/>
      <c r="AB456" s="5"/>
      <c r="AC456" s="5"/>
      <c r="AD456" s="5"/>
      <c r="AE456" s="5"/>
      <c r="AF456" s="5"/>
    </row>
    <row r="457" spans="1:32" ht="21" customHeight="1">
      <c r="A457" s="14" t="s">
        <v>10442</v>
      </c>
      <c r="B457" s="14" t="s">
        <v>8086</v>
      </c>
      <c r="C457" s="14" t="str">
        <f t="shared" ca="1" si="0"/>
        <v>上海</v>
      </c>
      <c r="D457" s="16" t="s">
        <v>47</v>
      </c>
      <c r="E457" s="14" t="s">
        <v>22384</v>
      </c>
      <c r="F457" s="14" t="s">
        <v>29</v>
      </c>
      <c r="G457" s="15">
        <v>8</v>
      </c>
      <c r="H457" s="15">
        <v>12</v>
      </c>
      <c r="I457" s="14" t="s">
        <v>852</v>
      </c>
      <c r="J457" s="14" t="s">
        <v>31</v>
      </c>
      <c r="K457" s="14" t="s">
        <v>110</v>
      </c>
      <c r="L457" s="14" t="s">
        <v>10359</v>
      </c>
      <c r="M457" s="16" t="s">
        <v>47</v>
      </c>
      <c r="N457" s="14" t="s">
        <v>100</v>
      </c>
      <c r="O457" s="14" t="s">
        <v>55</v>
      </c>
      <c r="P457" s="14" t="b">
        <f ca="1">IFERROR(__xludf.DUMMYFUNCTION("REGEXMATCH(A457,""前端|设计|(?i)html|(?i)css|网页"")"),FALSE)</f>
        <v>0</v>
      </c>
      <c r="Q457" s="14" t="b">
        <f t="shared" ca="1" si="3"/>
        <v>1</v>
      </c>
      <c r="R457" s="5"/>
      <c r="S457" s="5"/>
      <c r="T457" s="5"/>
      <c r="U457" s="5"/>
      <c r="V457" s="5"/>
      <c r="W457" s="5"/>
      <c r="X457" s="5"/>
      <c r="Y457" s="5"/>
      <c r="Z457" s="5"/>
      <c r="AA457" s="5"/>
      <c r="AB457" s="5"/>
      <c r="AC457" s="5"/>
      <c r="AD457" s="5"/>
      <c r="AE457" s="5"/>
      <c r="AF457" s="5"/>
    </row>
    <row r="458" spans="1:32" ht="21" customHeight="1">
      <c r="A458" s="5" t="s">
        <v>6424</v>
      </c>
      <c r="B458" s="5" t="s">
        <v>8549</v>
      </c>
      <c r="C458" s="5" t="str">
        <f t="shared" ca="1" si="0"/>
        <v>上海</v>
      </c>
      <c r="D458" s="5" t="str">
        <f t="shared" ref="D458:D461" ca="1" si="71">IFERROR(__xludf.DUMMYFUNCTION("REGEXEXTRACT(E458,""-(\S+)"")"),"浦东新区  ")</f>
        <v>浦东新区  </v>
      </c>
      <c r="E458" s="5" t="s">
        <v>22772</v>
      </c>
      <c r="F458" s="5" t="s">
        <v>29</v>
      </c>
      <c r="G458" s="7">
        <v>8</v>
      </c>
      <c r="H458" s="7">
        <v>10</v>
      </c>
      <c r="I458" s="5" t="s">
        <v>30</v>
      </c>
      <c r="J458" s="5" t="s">
        <v>108</v>
      </c>
      <c r="K458" s="5" t="s">
        <v>1471</v>
      </c>
      <c r="L458" s="5" t="s">
        <v>8551</v>
      </c>
      <c r="M458" s="5" t="s">
        <v>8553</v>
      </c>
      <c r="N458" s="5" t="s">
        <v>37</v>
      </c>
      <c r="O458" s="5" t="s">
        <v>55</v>
      </c>
      <c r="P458" s="5" t="b">
        <f t="shared" ref="P458:P465" ca="1" si="72">IFERROR(__xludf.DUMMYFUNCTION("REGEXMATCH(A458,""前端|设计|(?i)html|(?i)css"")"),FALSE)</f>
        <v>0</v>
      </c>
      <c r="Q458" s="5" t="b">
        <f t="shared" ca="1" si="3"/>
        <v>1</v>
      </c>
      <c r="R458" s="5"/>
      <c r="S458" s="5"/>
      <c r="T458" s="5"/>
      <c r="U458" s="5"/>
      <c r="V458" s="5"/>
      <c r="W458" s="5"/>
      <c r="X458" s="5"/>
      <c r="Y458" s="5"/>
      <c r="Z458" s="5"/>
      <c r="AA458" s="5"/>
      <c r="AB458" s="5"/>
      <c r="AC458" s="5"/>
      <c r="AD458" s="5"/>
      <c r="AE458" s="5"/>
      <c r="AF458" s="5"/>
    </row>
    <row r="459" spans="1:32" ht="21" customHeight="1">
      <c r="A459" s="5" t="s">
        <v>1457</v>
      </c>
      <c r="B459" s="5" t="s">
        <v>8507</v>
      </c>
      <c r="C459" s="5" t="str">
        <f t="shared" ca="1" si="0"/>
        <v>上海</v>
      </c>
      <c r="D459" s="5" t="str">
        <f t="shared" ca="1" si="71"/>
        <v>浦东新区  </v>
      </c>
      <c r="E459" s="5" t="s">
        <v>22766</v>
      </c>
      <c r="F459" s="5" t="s">
        <v>45</v>
      </c>
      <c r="G459" s="7">
        <v>8</v>
      </c>
      <c r="H459" s="7">
        <v>10</v>
      </c>
      <c r="I459" s="5" t="s">
        <v>30</v>
      </c>
      <c r="J459" s="5" t="s">
        <v>125</v>
      </c>
      <c r="K459" s="5" t="s">
        <v>117</v>
      </c>
      <c r="L459" s="5" t="s">
        <v>8509</v>
      </c>
      <c r="M459" s="5" t="s">
        <v>8510</v>
      </c>
      <c r="N459" s="5" t="s">
        <v>100</v>
      </c>
      <c r="O459" s="5" t="s">
        <v>55</v>
      </c>
      <c r="P459" s="5" t="b">
        <f t="shared" ca="1" si="72"/>
        <v>0</v>
      </c>
      <c r="Q459" s="5" t="b">
        <f t="shared" ca="1" si="3"/>
        <v>1</v>
      </c>
      <c r="R459" s="5"/>
      <c r="S459" s="5"/>
      <c r="T459" s="5"/>
      <c r="U459" s="5"/>
      <c r="V459" s="5"/>
      <c r="W459" s="5"/>
      <c r="X459" s="5"/>
      <c r="Y459" s="5"/>
      <c r="Z459" s="5"/>
      <c r="AA459" s="5"/>
      <c r="AB459" s="5"/>
      <c r="AC459" s="5"/>
      <c r="AD459" s="5"/>
      <c r="AE459" s="5"/>
      <c r="AF459" s="5"/>
    </row>
    <row r="460" spans="1:32" ht="21" customHeight="1">
      <c r="A460" s="5" t="s">
        <v>50</v>
      </c>
      <c r="B460" s="5" t="s">
        <v>79</v>
      </c>
      <c r="C460" s="5" t="str">
        <f t="shared" ca="1" si="0"/>
        <v>上海</v>
      </c>
      <c r="D460" s="5" t="str">
        <f t="shared" ca="1" si="71"/>
        <v>浦东新区  </v>
      </c>
      <c r="E460" s="5" t="s">
        <v>22739</v>
      </c>
      <c r="F460" s="5" t="s">
        <v>29</v>
      </c>
      <c r="G460" s="7">
        <v>8</v>
      </c>
      <c r="H460" s="7">
        <v>10</v>
      </c>
      <c r="I460" s="5" t="s">
        <v>30</v>
      </c>
      <c r="J460" s="5" t="s">
        <v>31</v>
      </c>
      <c r="K460" s="5" t="s">
        <v>81</v>
      </c>
      <c r="L460" s="5" t="s">
        <v>83</v>
      </c>
      <c r="M460" s="5" t="s">
        <v>86</v>
      </c>
      <c r="N460" s="5" t="s">
        <v>53</v>
      </c>
      <c r="O460" s="5" t="s">
        <v>55</v>
      </c>
      <c r="P460" s="5" t="b">
        <f t="shared" ca="1" si="72"/>
        <v>0</v>
      </c>
      <c r="Q460" s="5" t="b">
        <f t="shared" ca="1" si="3"/>
        <v>1</v>
      </c>
      <c r="R460" s="5"/>
      <c r="S460" s="5"/>
      <c r="T460" s="5"/>
      <c r="U460" s="5"/>
      <c r="V460" s="5"/>
      <c r="W460" s="5"/>
      <c r="X460" s="5"/>
      <c r="Y460" s="5"/>
      <c r="Z460" s="5"/>
      <c r="AA460" s="5"/>
      <c r="AB460" s="5"/>
      <c r="AC460" s="5"/>
      <c r="AD460" s="5"/>
      <c r="AE460" s="5"/>
      <c r="AF460" s="5"/>
    </row>
    <row r="461" spans="1:32" ht="21" customHeight="1">
      <c r="A461" s="5" t="s">
        <v>25621</v>
      </c>
      <c r="B461" s="5" t="s">
        <v>25622</v>
      </c>
      <c r="C461" s="5" t="str">
        <f t="shared" ca="1" si="0"/>
        <v>上海</v>
      </c>
      <c r="D461" s="5" t="str">
        <f t="shared" ca="1" si="71"/>
        <v>浦东新区  </v>
      </c>
      <c r="E461" s="5" t="s">
        <v>23075</v>
      </c>
      <c r="F461" s="5" t="s">
        <v>45</v>
      </c>
      <c r="G461" s="7">
        <v>8</v>
      </c>
      <c r="H461" s="7">
        <v>10</v>
      </c>
      <c r="I461" s="5" t="s">
        <v>30</v>
      </c>
      <c r="J461" s="7" t="s">
        <v>24</v>
      </c>
      <c r="K461" s="5" t="s">
        <v>252</v>
      </c>
      <c r="L461" s="5" t="s">
        <v>25624</v>
      </c>
      <c r="M461" s="5" t="s">
        <v>25626</v>
      </c>
      <c r="N461" s="5" t="s">
        <v>42</v>
      </c>
      <c r="O461" s="5" t="s">
        <v>89</v>
      </c>
      <c r="P461" s="5" t="b">
        <f t="shared" ca="1" si="72"/>
        <v>0</v>
      </c>
      <c r="Q461" s="5" t="b">
        <f t="shared" ca="1" si="3"/>
        <v>1</v>
      </c>
      <c r="R461" s="5"/>
      <c r="S461" s="5"/>
      <c r="T461" s="5"/>
      <c r="U461" s="5"/>
      <c r="V461" s="5"/>
      <c r="W461" s="5"/>
      <c r="X461" s="5"/>
      <c r="Y461" s="5"/>
      <c r="Z461" s="5"/>
      <c r="AA461" s="5"/>
      <c r="AB461" s="5"/>
      <c r="AC461" s="5"/>
      <c r="AD461" s="5"/>
      <c r="AE461" s="5"/>
      <c r="AF461" s="5"/>
    </row>
    <row r="462" spans="1:32" ht="21" customHeight="1">
      <c r="A462" s="5" t="s">
        <v>396</v>
      </c>
      <c r="B462" s="5" t="s">
        <v>8410</v>
      </c>
      <c r="C462" s="5" t="str">
        <f t="shared" ca="1" si="0"/>
        <v>上海</v>
      </c>
      <c r="D462" s="9" t="s">
        <v>47</v>
      </c>
      <c r="E462" s="5" t="s">
        <v>22384</v>
      </c>
      <c r="F462" s="5" t="s">
        <v>29</v>
      </c>
      <c r="G462" s="7">
        <v>8</v>
      </c>
      <c r="H462" s="7">
        <v>16</v>
      </c>
      <c r="I462" s="5" t="s">
        <v>478</v>
      </c>
      <c r="J462" s="5" t="s">
        <v>31</v>
      </c>
      <c r="K462" s="5" t="s">
        <v>87</v>
      </c>
      <c r="L462" s="5" t="s">
        <v>8413</v>
      </c>
      <c r="M462" s="5" t="s">
        <v>8414</v>
      </c>
      <c r="N462" s="5" t="s">
        <v>37</v>
      </c>
      <c r="O462" s="5" t="s">
        <v>55</v>
      </c>
      <c r="P462" s="5" t="b">
        <f t="shared" ca="1" si="72"/>
        <v>0</v>
      </c>
      <c r="Q462" s="5" t="b">
        <f t="shared" ca="1" si="3"/>
        <v>1</v>
      </c>
      <c r="R462" s="5"/>
      <c r="S462" s="5"/>
      <c r="T462" s="5"/>
      <c r="U462" s="5"/>
      <c r="V462" s="5"/>
      <c r="W462" s="5"/>
      <c r="X462" s="5"/>
      <c r="Y462" s="5"/>
      <c r="Z462" s="5"/>
      <c r="AA462" s="5"/>
      <c r="AB462" s="5"/>
      <c r="AC462" s="5"/>
      <c r="AD462" s="5"/>
      <c r="AE462" s="5"/>
      <c r="AF462" s="5"/>
    </row>
    <row r="463" spans="1:32" ht="21" customHeight="1">
      <c r="A463" s="5" t="s">
        <v>396</v>
      </c>
      <c r="B463" s="5" t="s">
        <v>8497</v>
      </c>
      <c r="C463" s="5" t="str">
        <f t="shared" ca="1" si="0"/>
        <v>上海</v>
      </c>
      <c r="D463" s="5" t="str">
        <f t="shared" ref="D463:D464" ca="1" si="73">IFERROR(__xludf.DUMMYFUNCTION("REGEXEXTRACT(E463,""-(\S+)"")"),"浦东新区  ")</f>
        <v>浦东新区  </v>
      </c>
      <c r="E463" s="5" t="s">
        <v>22772</v>
      </c>
      <c r="F463" s="5" t="s">
        <v>29</v>
      </c>
      <c r="G463" s="7">
        <v>8</v>
      </c>
      <c r="H463" s="7">
        <v>12</v>
      </c>
      <c r="I463" s="5" t="s">
        <v>852</v>
      </c>
      <c r="J463" s="5" t="s">
        <v>108</v>
      </c>
      <c r="K463" s="5" t="s">
        <v>844</v>
      </c>
      <c r="L463" s="5" t="s">
        <v>8499</v>
      </c>
      <c r="M463" s="5" t="s">
        <v>8500</v>
      </c>
      <c r="N463" s="9" t="s">
        <v>47</v>
      </c>
      <c r="O463" s="5" t="s">
        <v>55</v>
      </c>
      <c r="P463" s="5" t="b">
        <f t="shared" ca="1" si="72"/>
        <v>0</v>
      </c>
      <c r="Q463" s="5" t="b">
        <f t="shared" ca="1" si="3"/>
        <v>1</v>
      </c>
      <c r="R463" s="5"/>
      <c r="S463" s="5"/>
      <c r="T463" s="5"/>
      <c r="U463" s="5"/>
      <c r="V463" s="5"/>
      <c r="W463" s="5"/>
      <c r="X463" s="5"/>
      <c r="Y463" s="5"/>
      <c r="Z463" s="5"/>
      <c r="AA463" s="5"/>
      <c r="AB463" s="5"/>
      <c r="AC463" s="5"/>
      <c r="AD463" s="5"/>
      <c r="AE463" s="5"/>
      <c r="AF463" s="5"/>
    </row>
    <row r="464" spans="1:32" ht="21" customHeight="1">
      <c r="A464" s="5" t="s">
        <v>8534</v>
      </c>
      <c r="B464" s="5" t="s">
        <v>8535</v>
      </c>
      <c r="C464" s="5" t="str">
        <f t="shared" ca="1" si="0"/>
        <v>上海</v>
      </c>
      <c r="D464" s="5" t="str">
        <f t="shared" ca="1" si="73"/>
        <v>浦东新区  </v>
      </c>
      <c r="E464" s="5" t="s">
        <v>22772</v>
      </c>
      <c r="F464" s="5" t="s">
        <v>45</v>
      </c>
      <c r="G464" s="7">
        <v>8</v>
      </c>
      <c r="H464" s="7">
        <v>10</v>
      </c>
      <c r="I464" s="5" t="s">
        <v>30</v>
      </c>
      <c r="J464" s="5" t="s">
        <v>125</v>
      </c>
      <c r="K464" s="5" t="s">
        <v>4577</v>
      </c>
      <c r="L464" s="5" t="s">
        <v>8536</v>
      </c>
      <c r="M464" s="5" t="s">
        <v>8538</v>
      </c>
      <c r="N464" s="5" t="s">
        <v>37</v>
      </c>
      <c r="O464" s="5" t="s">
        <v>38</v>
      </c>
      <c r="P464" s="5" t="b">
        <f t="shared" ca="1" si="72"/>
        <v>0</v>
      </c>
      <c r="Q464" s="5" t="b">
        <f t="shared" ca="1" si="3"/>
        <v>1</v>
      </c>
      <c r="R464" s="5"/>
      <c r="S464" s="5"/>
      <c r="T464" s="5"/>
      <c r="U464" s="5"/>
      <c r="V464" s="5"/>
      <c r="W464" s="5"/>
      <c r="X464" s="5"/>
      <c r="Y464" s="5"/>
      <c r="Z464" s="5"/>
      <c r="AA464" s="5"/>
      <c r="AB464" s="5"/>
      <c r="AC464" s="5"/>
      <c r="AD464" s="5"/>
      <c r="AE464" s="5"/>
      <c r="AF464" s="5"/>
    </row>
    <row r="465" spans="1:32" ht="21" customHeight="1">
      <c r="A465" s="5" t="s">
        <v>7050</v>
      </c>
      <c r="B465" s="5" t="s">
        <v>10433</v>
      </c>
      <c r="C465" s="5" t="str">
        <f t="shared" ca="1" si="0"/>
        <v>上海</v>
      </c>
      <c r="D465" s="9" t="s">
        <v>47</v>
      </c>
      <c r="E465" s="5" t="s">
        <v>22384</v>
      </c>
      <c r="F465" s="5" t="s">
        <v>45</v>
      </c>
      <c r="G465" s="7">
        <v>8</v>
      </c>
      <c r="H465" s="7">
        <v>10</v>
      </c>
      <c r="I465" s="5" t="s">
        <v>30</v>
      </c>
      <c r="J465" s="5" t="s">
        <v>31</v>
      </c>
      <c r="K465" s="5" t="s">
        <v>2426</v>
      </c>
      <c r="L465" s="9" t="s">
        <v>47</v>
      </c>
      <c r="M465" s="5" t="s">
        <v>10436</v>
      </c>
      <c r="N465" s="5" t="s">
        <v>100</v>
      </c>
      <c r="O465" s="5" t="s">
        <v>55</v>
      </c>
      <c r="P465" s="5" t="b">
        <f t="shared" ca="1" si="72"/>
        <v>0</v>
      </c>
      <c r="Q465" s="5" t="b">
        <f t="shared" ca="1" si="3"/>
        <v>1</v>
      </c>
      <c r="R465" s="5"/>
      <c r="S465" s="5"/>
      <c r="T465" s="5"/>
      <c r="U465" s="5"/>
      <c r="V465" s="5"/>
      <c r="W465" s="5"/>
      <c r="X465" s="5"/>
      <c r="Y465" s="5"/>
      <c r="Z465" s="5"/>
      <c r="AA465" s="5"/>
      <c r="AB465" s="5"/>
      <c r="AC465" s="5"/>
      <c r="AD465" s="5"/>
      <c r="AE465" s="5"/>
      <c r="AF465" s="5"/>
    </row>
    <row r="466" spans="1:32" ht="21" customHeight="1">
      <c r="A466" s="14" t="s">
        <v>7640</v>
      </c>
      <c r="B466" s="14" t="s">
        <v>25636</v>
      </c>
      <c r="C466" s="14" t="str">
        <f t="shared" ca="1" si="0"/>
        <v>上海</v>
      </c>
      <c r="D466" s="14" t="str">
        <f t="shared" ref="D466:D473" ca="1" si="74">IFERROR(__xludf.DUMMYFUNCTION("REGEXEXTRACT(E466,""-(\S+)"")"),"黄浦区  ")</f>
        <v>黄浦区  </v>
      </c>
      <c r="E466" s="14" t="s">
        <v>23075</v>
      </c>
      <c r="F466" s="14" t="s">
        <v>29</v>
      </c>
      <c r="G466" s="15">
        <v>8</v>
      </c>
      <c r="H466" s="15">
        <v>15</v>
      </c>
      <c r="I466" s="14" t="s">
        <v>65</v>
      </c>
      <c r="J466" s="14" t="s">
        <v>108</v>
      </c>
      <c r="K466" s="14" t="s">
        <v>4191</v>
      </c>
      <c r="L466" s="14" t="s">
        <v>25640</v>
      </c>
      <c r="M466" s="14" t="s">
        <v>25641</v>
      </c>
      <c r="N466" s="14" t="s">
        <v>37</v>
      </c>
      <c r="O466" s="14" t="s">
        <v>55</v>
      </c>
      <c r="P466" s="14" t="b">
        <f ca="1">IFERROR(__xludf.DUMMYFUNCTION("REGEXMATCH(A466,""前端|设计|(?i)html|(?i)css|网页"")"),FALSE)</f>
        <v>0</v>
      </c>
      <c r="Q466" s="14" t="b">
        <f t="shared" ca="1" si="3"/>
        <v>1</v>
      </c>
      <c r="R466" s="5"/>
      <c r="S466" s="5"/>
      <c r="T466" s="5"/>
      <c r="U466" s="5"/>
      <c r="V466" s="5"/>
      <c r="W466" s="5"/>
      <c r="X466" s="5"/>
      <c r="Y466" s="5"/>
      <c r="Z466" s="5"/>
      <c r="AA466" s="5"/>
      <c r="AB466" s="5"/>
      <c r="AC466" s="5"/>
      <c r="AD466" s="5"/>
      <c r="AE466" s="5"/>
      <c r="AF466" s="5"/>
    </row>
    <row r="467" spans="1:32" ht="21" customHeight="1">
      <c r="A467" s="5" t="s">
        <v>25646</v>
      </c>
      <c r="B467" s="5" t="s">
        <v>25647</v>
      </c>
      <c r="C467" s="5" t="str">
        <f t="shared" ca="1" si="0"/>
        <v>上海</v>
      </c>
      <c r="D467" s="5" t="str">
        <f t="shared" ca="1" si="74"/>
        <v>黄浦区  </v>
      </c>
      <c r="E467" s="5" t="s">
        <v>22772</v>
      </c>
      <c r="F467" s="5" t="s">
        <v>29</v>
      </c>
      <c r="G467" s="7">
        <v>8</v>
      </c>
      <c r="H467" s="7">
        <v>15</v>
      </c>
      <c r="I467" s="5" t="s">
        <v>65</v>
      </c>
      <c r="J467" s="5" t="s">
        <v>108</v>
      </c>
      <c r="K467" s="5" t="s">
        <v>106</v>
      </c>
      <c r="L467" s="5" t="s">
        <v>7202</v>
      </c>
      <c r="M467" s="5" t="s">
        <v>25652</v>
      </c>
      <c r="N467" s="5" t="s">
        <v>100</v>
      </c>
      <c r="O467" s="5" t="s">
        <v>55</v>
      </c>
      <c r="P467" s="5" t="b">
        <f t="shared" ref="P467:P480" ca="1" si="75">IFERROR(__xludf.DUMMYFUNCTION("REGEXMATCH(A467,""前端|设计|(?i)html|(?i)css"")"),FALSE)</f>
        <v>0</v>
      </c>
      <c r="Q467" s="5" t="b">
        <f t="shared" ca="1" si="3"/>
        <v>1</v>
      </c>
      <c r="R467" s="5"/>
      <c r="S467" s="5"/>
      <c r="T467" s="5"/>
      <c r="U467" s="5"/>
      <c r="V467" s="5"/>
      <c r="W467" s="5"/>
      <c r="X467" s="5"/>
      <c r="Y467" s="5"/>
      <c r="Z467" s="5"/>
      <c r="AA467" s="5"/>
      <c r="AB467" s="5"/>
      <c r="AC467" s="5"/>
      <c r="AD467" s="5"/>
      <c r="AE467" s="5"/>
      <c r="AF467" s="5"/>
    </row>
    <row r="468" spans="1:32" ht="21" customHeight="1">
      <c r="A468" s="5" t="s">
        <v>4285</v>
      </c>
      <c r="B468" s="5" t="s">
        <v>8715</v>
      </c>
      <c r="C468" s="5" t="str">
        <f t="shared" ca="1" si="0"/>
        <v>上海</v>
      </c>
      <c r="D468" s="5" t="str">
        <f t="shared" ca="1" si="74"/>
        <v>黄浦区  </v>
      </c>
      <c r="E468" s="5" t="s">
        <v>23038</v>
      </c>
      <c r="F468" s="5" t="s">
        <v>45</v>
      </c>
      <c r="G468" s="11">
        <v>8</v>
      </c>
      <c r="H468" s="11">
        <v>13</v>
      </c>
      <c r="I468" s="13" t="s">
        <v>1052</v>
      </c>
      <c r="J468" s="5" t="s">
        <v>31</v>
      </c>
      <c r="K468" s="5" t="s">
        <v>117</v>
      </c>
      <c r="L468" s="5" t="s">
        <v>8717</v>
      </c>
      <c r="M468" s="5" t="s">
        <v>8719</v>
      </c>
      <c r="N468" s="5" t="s">
        <v>100</v>
      </c>
      <c r="O468" s="5" t="s">
        <v>55</v>
      </c>
      <c r="P468" s="5" t="b">
        <f t="shared" ca="1" si="75"/>
        <v>0</v>
      </c>
      <c r="Q468" s="5" t="b">
        <f t="shared" ca="1" si="3"/>
        <v>1</v>
      </c>
      <c r="R468" s="5"/>
      <c r="S468" s="5"/>
      <c r="T468" s="5"/>
      <c r="U468" s="5"/>
      <c r="V468" s="5"/>
      <c r="W468" s="5"/>
      <c r="X468" s="5"/>
      <c r="Y468" s="5"/>
      <c r="Z468" s="5"/>
      <c r="AA468" s="5"/>
      <c r="AB468" s="5"/>
      <c r="AC468" s="5"/>
      <c r="AD468" s="5"/>
      <c r="AE468" s="5"/>
      <c r="AF468" s="5"/>
    </row>
    <row r="469" spans="1:32" ht="21" customHeight="1">
      <c r="A469" s="5" t="s">
        <v>765</v>
      </c>
      <c r="B469" s="5" t="s">
        <v>8668</v>
      </c>
      <c r="C469" s="5" t="str">
        <f t="shared" ca="1" si="0"/>
        <v>上海</v>
      </c>
      <c r="D469" s="5" t="str">
        <f t="shared" ca="1" si="74"/>
        <v>黄浦区  </v>
      </c>
      <c r="E469" s="5" t="s">
        <v>22772</v>
      </c>
      <c r="F469" s="5" t="s">
        <v>29</v>
      </c>
      <c r="G469" s="7">
        <v>8</v>
      </c>
      <c r="H469" s="7">
        <v>10</v>
      </c>
      <c r="I469" s="5" t="s">
        <v>30</v>
      </c>
      <c r="J469" s="5" t="s">
        <v>125</v>
      </c>
      <c r="K469" s="5" t="s">
        <v>8670</v>
      </c>
      <c r="L469" s="5" t="s">
        <v>8671</v>
      </c>
      <c r="M469" s="5" t="s">
        <v>8673</v>
      </c>
      <c r="N469" s="5" t="s">
        <v>53</v>
      </c>
      <c r="O469" s="5" t="s">
        <v>55</v>
      </c>
      <c r="P469" s="5" t="b">
        <f t="shared" ca="1" si="75"/>
        <v>0</v>
      </c>
      <c r="Q469" s="5" t="b">
        <f t="shared" ca="1" si="3"/>
        <v>1</v>
      </c>
      <c r="R469" s="5"/>
      <c r="S469" s="5"/>
      <c r="T469" s="5"/>
      <c r="U469" s="5"/>
      <c r="V469" s="5"/>
      <c r="W469" s="5"/>
      <c r="X469" s="5"/>
      <c r="Y469" s="5"/>
      <c r="Z469" s="5"/>
      <c r="AA469" s="5"/>
      <c r="AB469" s="5"/>
      <c r="AC469" s="5"/>
      <c r="AD469" s="5"/>
      <c r="AE469" s="5"/>
      <c r="AF469" s="5"/>
    </row>
    <row r="470" spans="1:32" ht="21" customHeight="1">
      <c r="A470" s="5" t="s">
        <v>2808</v>
      </c>
      <c r="B470" s="5" t="s">
        <v>8991</v>
      </c>
      <c r="C470" s="5" t="str">
        <f t="shared" ca="1" si="0"/>
        <v>上海</v>
      </c>
      <c r="D470" s="5" t="str">
        <f t="shared" ca="1" si="74"/>
        <v>黄浦区  </v>
      </c>
      <c r="E470" s="5" t="s">
        <v>23053</v>
      </c>
      <c r="F470" s="5" t="s">
        <v>29</v>
      </c>
      <c r="G470" s="7">
        <v>8</v>
      </c>
      <c r="H470" s="7">
        <v>13</v>
      </c>
      <c r="I470" s="5" t="s">
        <v>107</v>
      </c>
      <c r="J470" s="5" t="s">
        <v>108</v>
      </c>
      <c r="K470" s="5" t="s">
        <v>8993</v>
      </c>
      <c r="L470" s="9" t="s">
        <v>47</v>
      </c>
      <c r="M470" s="5" t="s">
        <v>8994</v>
      </c>
      <c r="N470" s="5" t="s">
        <v>53</v>
      </c>
      <c r="O470" s="5" t="s">
        <v>55</v>
      </c>
      <c r="P470" s="5" t="b">
        <f t="shared" ca="1" si="75"/>
        <v>0</v>
      </c>
      <c r="Q470" s="5" t="b">
        <f t="shared" ca="1" si="3"/>
        <v>1</v>
      </c>
      <c r="R470" s="5"/>
      <c r="S470" s="5"/>
      <c r="T470" s="5"/>
      <c r="U470" s="5"/>
      <c r="V470" s="5"/>
      <c r="W470" s="5"/>
      <c r="X470" s="5"/>
      <c r="Y470" s="5"/>
      <c r="Z470" s="5"/>
      <c r="AA470" s="5"/>
      <c r="AB470" s="5"/>
      <c r="AC470" s="5"/>
      <c r="AD470" s="5"/>
      <c r="AE470" s="5"/>
      <c r="AF470" s="5"/>
    </row>
    <row r="471" spans="1:32" ht="21" customHeight="1">
      <c r="A471" s="5" t="s">
        <v>50</v>
      </c>
      <c r="B471" s="5" t="s">
        <v>8958</v>
      </c>
      <c r="C471" s="5" t="str">
        <f t="shared" ca="1" si="0"/>
        <v>上海</v>
      </c>
      <c r="D471" s="5" t="str">
        <f t="shared" ca="1" si="74"/>
        <v>黄浦区  </v>
      </c>
      <c r="E471" s="5" t="s">
        <v>23038</v>
      </c>
      <c r="F471" s="5" t="s">
        <v>29</v>
      </c>
      <c r="G471" s="7">
        <v>8</v>
      </c>
      <c r="H471" s="7">
        <v>15</v>
      </c>
      <c r="I471" s="5" t="s">
        <v>65</v>
      </c>
      <c r="J471" s="7" t="s">
        <v>24</v>
      </c>
      <c r="K471" s="5" t="s">
        <v>883</v>
      </c>
      <c r="L471" s="5" t="s">
        <v>8960</v>
      </c>
      <c r="M471" s="5" t="s">
        <v>8962</v>
      </c>
      <c r="N471" s="5" t="s">
        <v>100</v>
      </c>
      <c r="O471" s="5" t="s">
        <v>55</v>
      </c>
      <c r="P471" s="5" t="b">
        <f t="shared" ca="1" si="75"/>
        <v>0</v>
      </c>
      <c r="Q471" s="5" t="b">
        <f t="shared" ca="1" si="3"/>
        <v>1</v>
      </c>
      <c r="R471" s="5"/>
      <c r="S471" s="5"/>
      <c r="T471" s="5"/>
      <c r="U471" s="5"/>
      <c r="V471" s="5"/>
      <c r="W471" s="5"/>
      <c r="X471" s="5"/>
      <c r="Y471" s="5"/>
      <c r="Z471" s="5"/>
      <c r="AA471" s="5"/>
      <c r="AB471" s="5"/>
      <c r="AC471" s="5"/>
      <c r="AD471" s="5"/>
      <c r="AE471" s="5"/>
      <c r="AF471" s="5"/>
    </row>
    <row r="472" spans="1:32" ht="21" customHeight="1">
      <c r="A472" s="5" t="s">
        <v>6294</v>
      </c>
      <c r="B472" s="5" t="s">
        <v>25667</v>
      </c>
      <c r="C472" s="5" t="str">
        <f t="shared" ca="1" si="0"/>
        <v>上海</v>
      </c>
      <c r="D472" s="5" t="str">
        <f t="shared" ca="1" si="74"/>
        <v>黄浦区  </v>
      </c>
      <c r="E472" s="5" t="s">
        <v>22751</v>
      </c>
      <c r="F472" s="5" t="s">
        <v>29</v>
      </c>
      <c r="G472" s="7">
        <v>8</v>
      </c>
      <c r="H472" s="7">
        <v>12</v>
      </c>
      <c r="I472" s="5" t="s">
        <v>852</v>
      </c>
      <c r="J472" s="5" t="s">
        <v>108</v>
      </c>
      <c r="K472" s="5" t="s">
        <v>187</v>
      </c>
      <c r="L472" s="9" t="s">
        <v>47</v>
      </c>
      <c r="M472" s="5" t="s">
        <v>25668</v>
      </c>
      <c r="N472" s="5" t="s">
        <v>53</v>
      </c>
      <c r="O472" s="5" t="s">
        <v>55</v>
      </c>
      <c r="P472" s="5" t="b">
        <f t="shared" ca="1" si="75"/>
        <v>0</v>
      </c>
      <c r="Q472" s="5" t="b">
        <f t="shared" ca="1" si="3"/>
        <v>1</v>
      </c>
      <c r="R472" s="5"/>
      <c r="S472" s="5"/>
      <c r="T472" s="5"/>
      <c r="U472" s="5"/>
      <c r="V472" s="5"/>
      <c r="W472" s="5"/>
      <c r="X472" s="5"/>
      <c r="Y472" s="5"/>
      <c r="Z472" s="5"/>
      <c r="AA472" s="5"/>
      <c r="AB472" s="5"/>
      <c r="AC472" s="5"/>
      <c r="AD472" s="5"/>
      <c r="AE472" s="5"/>
      <c r="AF472" s="5"/>
    </row>
    <row r="473" spans="1:32" ht="21" customHeight="1">
      <c r="A473" s="5" t="s">
        <v>8775</v>
      </c>
      <c r="B473" s="5" t="s">
        <v>8776</v>
      </c>
      <c r="C473" s="5" t="str">
        <f t="shared" ca="1" si="0"/>
        <v>上海</v>
      </c>
      <c r="D473" s="5" t="str">
        <f t="shared" ca="1" si="74"/>
        <v>黄浦区  </v>
      </c>
      <c r="E473" s="5" t="s">
        <v>22772</v>
      </c>
      <c r="F473" s="5" t="s">
        <v>45</v>
      </c>
      <c r="G473" s="7">
        <v>8</v>
      </c>
      <c r="H473" s="7">
        <v>15</v>
      </c>
      <c r="I473" s="5" t="s">
        <v>65</v>
      </c>
      <c r="J473" s="5" t="s">
        <v>31</v>
      </c>
      <c r="K473" s="5" t="s">
        <v>110</v>
      </c>
      <c r="L473" s="5" t="s">
        <v>8782</v>
      </c>
      <c r="M473" s="5" t="s">
        <v>8783</v>
      </c>
      <c r="N473" s="5" t="s">
        <v>100</v>
      </c>
      <c r="O473" s="5" t="s">
        <v>55</v>
      </c>
      <c r="P473" s="5" t="b">
        <f t="shared" ca="1" si="75"/>
        <v>0</v>
      </c>
      <c r="Q473" s="5" t="b">
        <f t="shared" ca="1" si="3"/>
        <v>1</v>
      </c>
      <c r="R473" s="5"/>
      <c r="S473" s="5"/>
      <c r="T473" s="5"/>
      <c r="U473" s="5"/>
      <c r="V473" s="5"/>
      <c r="W473" s="5"/>
      <c r="X473" s="5"/>
      <c r="Y473" s="5"/>
      <c r="Z473" s="5"/>
      <c r="AA473" s="5"/>
      <c r="AB473" s="5"/>
      <c r="AC473" s="5"/>
      <c r="AD473" s="5"/>
      <c r="AE473" s="5"/>
      <c r="AF473" s="5"/>
    </row>
    <row r="474" spans="1:32" ht="21" customHeight="1">
      <c r="A474" s="5" t="s">
        <v>1457</v>
      </c>
      <c r="B474" s="5" t="s">
        <v>247</v>
      </c>
      <c r="C474" s="5" t="str">
        <f t="shared" ca="1" si="0"/>
        <v>上海</v>
      </c>
      <c r="D474" s="9" t="s">
        <v>47</v>
      </c>
      <c r="E474" s="5" t="s">
        <v>22384</v>
      </c>
      <c r="F474" s="5" t="s">
        <v>45</v>
      </c>
      <c r="G474" s="7">
        <v>8</v>
      </c>
      <c r="H474" s="7">
        <v>12</v>
      </c>
      <c r="I474" s="5" t="s">
        <v>852</v>
      </c>
      <c r="J474" s="7" t="s">
        <v>24</v>
      </c>
      <c r="K474" s="5" t="s">
        <v>252</v>
      </c>
      <c r="L474" s="5" t="s">
        <v>253</v>
      </c>
      <c r="M474" s="5" t="s">
        <v>9007</v>
      </c>
      <c r="N474" s="5" t="s">
        <v>37</v>
      </c>
      <c r="O474" s="5" t="s">
        <v>55</v>
      </c>
      <c r="P474" s="5" t="b">
        <f t="shared" ca="1" si="75"/>
        <v>0</v>
      </c>
      <c r="Q474" s="5" t="b">
        <f t="shared" ca="1" si="3"/>
        <v>1</v>
      </c>
      <c r="R474" s="5"/>
      <c r="S474" s="5"/>
      <c r="T474" s="5"/>
      <c r="U474" s="5"/>
      <c r="V474" s="5"/>
      <c r="W474" s="5"/>
      <c r="X474" s="5"/>
      <c r="Y474" s="5"/>
      <c r="Z474" s="5"/>
      <c r="AA474" s="5"/>
      <c r="AB474" s="5"/>
      <c r="AC474" s="5"/>
      <c r="AD474" s="5"/>
      <c r="AE474" s="5"/>
      <c r="AF474" s="5"/>
    </row>
    <row r="475" spans="1:32" ht="21" customHeight="1">
      <c r="A475" s="5" t="s">
        <v>9979</v>
      </c>
      <c r="B475" s="5" t="s">
        <v>25669</v>
      </c>
      <c r="C475" s="5" t="str">
        <f t="shared" ca="1" si="0"/>
        <v>上海</v>
      </c>
      <c r="D475" s="5" t="str">
        <f t="shared" ref="D475:D476" ca="1" si="76">IFERROR(__xludf.DUMMYFUNCTION("REGEXEXTRACT(E475,""-(\S+)"")"),"静安区  ")</f>
        <v>静安区  </v>
      </c>
      <c r="E475" s="5" t="s">
        <v>22766</v>
      </c>
      <c r="F475" s="5" t="s">
        <v>29</v>
      </c>
      <c r="G475" s="7">
        <v>8</v>
      </c>
      <c r="H475" s="7">
        <v>10</v>
      </c>
      <c r="I475" s="5" t="s">
        <v>30</v>
      </c>
      <c r="J475" s="5" t="s">
        <v>31</v>
      </c>
      <c r="K475" s="5" t="s">
        <v>3655</v>
      </c>
      <c r="L475" s="5" t="s">
        <v>25675</v>
      </c>
      <c r="M475" s="5" t="s">
        <v>25676</v>
      </c>
      <c r="N475" s="5" t="s">
        <v>100</v>
      </c>
      <c r="O475" s="5" t="s">
        <v>89</v>
      </c>
      <c r="P475" s="5" t="b">
        <f t="shared" ca="1" si="75"/>
        <v>0</v>
      </c>
      <c r="Q475" s="5" t="b">
        <f t="shared" ca="1" si="3"/>
        <v>1</v>
      </c>
      <c r="R475" s="5"/>
      <c r="S475" s="5"/>
      <c r="T475" s="5"/>
      <c r="U475" s="5"/>
      <c r="V475" s="5"/>
      <c r="W475" s="5"/>
      <c r="X475" s="5"/>
      <c r="Y475" s="5"/>
      <c r="Z475" s="5"/>
      <c r="AA475" s="5"/>
      <c r="AB475" s="5"/>
      <c r="AC475" s="5"/>
      <c r="AD475" s="5"/>
      <c r="AE475" s="5"/>
      <c r="AF475" s="5"/>
    </row>
    <row r="476" spans="1:32" ht="21" customHeight="1">
      <c r="A476" s="5" t="s">
        <v>396</v>
      </c>
      <c r="B476" s="5" t="s">
        <v>8981</v>
      </c>
      <c r="C476" s="5" t="str">
        <f t="shared" ca="1" si="0"/>
        <v>上海</v>
      </c>
      <c r="D476" s="5" t="str">
        <f t="shared" ca="1" si="76"/>
        <v>静安区  </v>
      </c>
      <c r="E476" s="5" t="s">
        <v>22756</v>
      </c>
      <c r="F476" s="5" t="s">
        <v>29</v>
      </c>
      <c r="G476" s="7">
        <v>8</v>
      </c>
      <c r="H476" s="7">
        <v>10</v>
      </c>
      <c r="I476" s="5" t="s">
        <v>30</v>
      </c>
      <c r="J476" s="5" t="s">
        <v>31</v>
      </c>
      <c r="K476" s="5" t="s">
        <v>76</v>
      </c>
      <c r="L476" s="5" t="s">
        <v>1960</v>
      </c>
      <c r="M476" s="5" t="s">
        <v>8983</v>
      </c>
      <c r="N476" s="5" t="s">
        <v>100</v>
      </c>
      <c r="O476" s="5" t="s">
        <v>55</v>
      </c>
      <c r="P476" s="5" t="b">
        <f t="shared" ca="1" si="75"/>
        <v>0</v>
      </c>
      <c r="Q476" s="5" t="b">
        <f t="shared" ca="1" si="3"/>
        <v>1</v>
      </c>
      <c r="R476" s="5"/>
      <c r="S476" s="5"/>
      <c r="T476" s="5"/>
      <c r="U476" s="5"/>
      <c r="V476" s="5"/>
      <c r="W476" s="5"/>
      <c r="X476" s="5"/>
      <c r="Y476" s="5"/>
      <c r="Z476" s="5"/>
      <c r="AA476" s="5"/>
      <c r="AB476" s="5"/>
      <c r="AC476" s="5"/>
      <c r="AD476" s="5"/>
      <c r="AE476" s="5"/>
      <c r="AF476" s="5"/>
    </row>
    <row r="477" spans="1:32" ht="21" customHeight="1">
      <c r="A477" s="5" t="s">
        <v>9198</v>
      </c>
      <c r="B477" s="5" t="s">
        <v>9199</v>
      </c>
      <c r="C477" s="5" t="str">
        <f t="shared" ca="1" si="0"/>
        <v>上海</v>
      </c>
      <c r="D477" s="9" t="s">
        <v>47</v>
      </c>
      <c r="E477" s="5" t="s">
        <v>22384</v>
      </c>
      <c r="F477" s="5" t="s">
        <v>29</v>
      </c>
      <c r="G477" s="7">
        <v>8</v>
      </c>
      <c r="H477" s="7">
        <v>14</v>
      </c>
      <c r="I477" s="5" t="s">
        <v>1392</v>
      </c>
      <c r="J477" s="5" t="s">
        <v>31</v>
      </c>
      <c r="K477" s="5" t="s">
        <v>844</v>
      </c>
      <c r="L477" s="9" t="s">
        <v>47</v>
      </c>
      <c r="M477" s="5" t="s">
        <v>9204</v>
      </c>
      <c r="N477" s="5" t="s">
        <v>53</v>
      </c>
      <c r="O477" s="5" t="s">
        <v>405</v>
      </c>
      <c r="P477" s="5" t="b">
        <f t="shared" ca="1" si="75"/>
        <v>0</v>
      </c>
      <c r="Q477" s="5" t="b">
        <f t="shared" ca="1" si="3"/>
        <v>1</v>
      </c>
      <c r="R477" s="5"/>
      <c r="S477" s="5"/>
      <c r="T477" s="5"/>
      <c r="U477" s="5"/>
      <c r="V477" s="5"/>
      <c r="W477" s="5"/>
      <c r="X477" s="5"/>
      <c r="Y477" s="5"/>
      <c r="Z477" s="5"/>
      <c r="AA477" s="5"/>
      <c r="AB477" s="5"/>
      <c r="AC477" s="5"/>
      <c r="AD477" s="5"/>
      <c r="AE477" s="5"/>
      <c r="AF477" s="5"/>
    </row>
    <row r="478" spans="1:32" ht="21" customHeight="1">
      <c r="A478" s="5" t="s">
        <v>25695</v>
      </c>
      <c r="B478" s="5" t="s">
        <v>25696</v>
      </c>
      <c r="C478" s="5" t="str">
        <f t="shared" ca="1" si="0"/>
        <v>上海</v>
      </c>
      <c r="D478" s="9" t="s">
        <v>47</v>
      </c>
      <c r="E478" s="5" t="s">
        <v>22384</v>
      </c>
      <c r="F478" s="5" t="s">
        <v>45</v>
      </c>
      <c r="G478" s="7">
        <v>8</v>
      </c>
      <c r="H478" s="7">
        <v>12</v>
      </c>
      <c r="I478" s="5" t="s">
        <v>852</v>
      </c>
      <c r="J478" s="5" t="s">
        <v>31</v>
      </c>
      <c r="K478" s="5" t="s">
        <v>484</v>
      </c>
      <c r="L478" s="5" t="s">
        <v>25703</v>
      </c>
      <c r="M478" s="5" t="s">
        <v>25704</v>
      </c>
      <c r="N478" s="5" t="s">
        <v>648</v>
      </c>
      <c r="O478" s="5" t="s">
        <v>55</v>
      </c>
      <c r="P478" s="5" t="b">
        <f t="shared" ca="1" si="75"/>
        <v>0</v>
      </c>
      <c r="Q478" s="5" t="b">
        <f t="shared" ca="1" si="3"/>
        <v>1</v>
      </c>
      <c r="R478" s="5"/>
      <c r="S478" s="5"/>
      <c r="T478" s="5"/>
      <c r="U478" s="5"/>
      <c r="V478" s="5"/>
      <c r="W478" s="5"/>
      <c r="X478" s="5"/>
      <c r="Y478" s="5"/>
      <c r="Z478" s="5"/>
      <c r="AA478" s="5"/>
      <c r="AB478" s="5"/>
      <c r="AC478" s="5"/>
      <c r="AD478" s="5"/>
      <c r="AE478" s="5"/>
      <c r="AF478" s="5"/>
    </row>
    <row r="479" spans="1:32" ht="21" customHeight="1">
      <c r="A479" s="5" t="s">
        <v>25707</v>
      </c>
      <c r="B479" s="5" t="s">
        <v>25708</v>
      </c>
      <c r="C479" s="5" t="str">
        <f t="shared" ca="1" si="0"/>
        <v>上海</v>
      </c>
      <c r="D479" s="5" t="str">
        <f ca="1">IFERROR(__xludf.DUMMYFUNCTION("REGEXEXTRACT(E479,""-(\S+)"")"),"浦东新区  ")</f>
        <v>浦东新区  </v>
      </c>
      <c r="E479" s="5" t="s">
        <v>22772</v>
      </c>
      <c r="F479" s="5" t="s">
        <v>29</v>
      </c>
      <c r="G479" s="7">
        <v>8</v>
      </c>
      <c r="H479" s="7">
        <v>15</v>
      </c>
      <c r="I479" s="5" t="s">
        <v>65</v>
      </c>
      <c r="J479" s="5" t="s">
        <v>108</v>
      </c>
      <c r="K479" s="5" t="s">
        <v>25712</v>
      </c>
      <c r="L479" s="5" t="s">
        <v>25713</v>
      </c>
      <c r="M479" s="5" t="s">
        <v>25714</v>
      </c>
      <c r="N479" s="5" t="s">
        <v>100</v>
      </c>
      <c r="O479" s="5" t="s">
        <v>55</v>
      </c>
      <c r="P479" s="5" t="b">
        <f t="shared" ca="1" si="75"/>
        <v>0</v>
      </c>
      <c r="Q479" s="5" t="b">
        <f t="shared" ca="1" si="3"/>
        <v>1</v>
      </c>
      <c r="R479" s="5"/>
      <c r="S479" s="5"/>
      <c r="T479" s="5"/>
      <c r="U479" s="5"/>
      <c r="V479" s="5"/>
      <c r="W479" s="5"/>
      <c r="X479" s="5"/>
      <c r="Y479" s="5"/>
      <c r="Z479" s="5"/>
      <c r="AA479" s="5"/>
      <c r="AB479" s="5"/>
      <c r="AC479" s="5"/>
      <c r="AD479" s="5"/>
      <c r="AE479" s="5"/>
      <c r="AF479" s="5"/>
    </row>
    <row r="480" spans="1:32" ht="21" customHeight="1">
      <c r="A480" s="5" t="s">
        <v>277</v>
      </c>
      <c r="B480" s="5" t="s">
        <v>10472</v>
      </c>
      <c r="C480" s="5" t="str">
        <f t="shared" ca="1" si="0"/>
        <v>上海</v>
      </c>
      <c r="D480" s="9" t="s">
        <v>47</v>
      </c>
      <c r="E480" s="5" t="s">
        <v>22384</v>
      </c>
      <c r="F480" s="5" t="s">
        <v>29</v>
      </c>
      <c r="G480" s="7">
        <v>8</v>
      </c>
      <c r="H480" s="7">
        <v>10</v>
      </c>
      <c r="I480" s="5" t="s">
        <v>30</v>
      </c>
      <c r="J480" s="5" t="s">
        <v>125</v>
      </c>
      <c r="K480" s="5" t="s">
        <v>57</v>
      </c>
      <c r="L480" s="5" t="s">
        <v>10473</v>
      </c>
      <c r="M480" s="5" t="s">
        <v>10474</v>
      </c>
      <c r="N480" s="5" t="s">
        <v>42</v>
      </c>
      <c r="O480" s="5" t="s">
        <v>237</v>
      </c>
      <c r="P480" s="5" t="b">
        <f t="shared" ca="1" si="75"/>
        <v>0</v>
      </c>
      <c r="Q480" s="5" t="b">
        <f t="shared" ca="1" si="3"/>
        <v>1</v>
      </c>
      <c r="R480" s="5"/>
      <c r="S480" s="5"/>
      <c r="T480" s="5"/>
      <c r="U480" s="5"/>
      <c r="V480" s="5"/>
      <c r="W480" s="5"/>
      <c r="X480" s="5"/>
      <c r="Y480" s="5"/>
      <c r="Z480" s="5"/>
      <c r="AA480" s="5"/>
      <c r="AB480" s="5"/>
      <c r="AC480" s="5"/>
      <c r="AD480" s="5"/>
      <c r="AE480" s="5"/>
      <c r="AF480" s="5"/>
    </row>
    <row r="481" spans="1:32" ht="21" customHeight="1">
      <c r="A481" s="14" t="s">
        <v>25728</v>
      </c>
      <c r="B481" s="14" t="s">
        <v>25729</v>
      </c>
      <c r="C481" s="14" t="str">
        <f t="shared" ca="1" si="0"/>
        <v>上海</v>
      </c>
      <c r="D481" s="14" t="str">
        <f t="shared" ref="D481:D483" ca="1" si="77">IFERROR(__xludf.DUMMYFUNCTION("REGEXEXTRACT(E481,""-(\S+)"")"),"浦东新区  ")</f>
        <v>浦东新区  </v>
      </c>
      <c r="E481" s="14" t="s">
        <v>22772</v>
      </c>
      <c r="F481" s="14" t="s">
        <v>45</v>
      </c>
      <c r="G481" s="15">
        <v>8</v>
      </c>
      <c r="H481" s="15">
        <v>10</v>
      </c>
      <c r="I481" s="14" t="s">
        <v>30</v>
      </c>
      <c r="J481" s="14" t="s">
        <v>31</v>
      </c>
      <c r="K481" s="14" t="s">
        <v>252</v>
      </c>
      <c r="L481" s="14" t="s">
        <v>25736</v>
      </c>
      <c r="M481" s="14" t="s">
        <v>25737</v>
      </c>
      <c r="N481" s="14" t="s">
        <v>37</v>
      </c>
      <c r="O481" s="14" t="s">
        <v>405</v>
      </c>
      <c r="P481" s="14" t="b">
        <f ca="1">IFERROR(__xludf.DUMMYFUNCTION("REGEXMATCH(A481,""前端|设计|(?i)html|(?i)css|网页"")"),FALSE)</f>
        <v>0</v>
      </c>
      <c r="Q481" s="14" t="b">
        <f t="shared" ca="1" si="3"/>
        <v>1</v>
      </c>
      <c r="R481" s="5"/>
      <c r="S481" s="5"/>
      <c r="T481" s="5"/>
      <c r="U481" s="5"/>
      <c r="V481" s="5"/>
      <c r="W481" s="5"/>
      <c r="X481" s="5"/>
      <c r="Y481" s="5"/>
      <c r="Z481" s="5"/>
      <c r="AA481" s="5"/>
      <c r="AB481" s="5"/>
      <c r="AC481" s="5"/>
      <c r="AD481" s="5"/>
      <c r="AE481" s="5"/>
      <c r="AF481" s="5"/>
    </row>
    <row r="482" spans="1:32" ht="21" customHeight="1">
      <c r="A482" s="5" t="s">
        <v>396</v>
      </c>
      <c r="B482" s="5" t="s">
        <v>9303</v>
      </c>
      <c r="C482" s="5" t="str">
        <f t="shared" ca="1" si="0"/>
        <v>上海</v>
      </c>
      <c r="D482" s="5" t="str">
        <f t="shared" ca="1" si="77"/>
        <v>浦东新区  </v>
      </c>
      <c r="E482" s="5" t="s">
        <v>22739</v>
      </c>
      <c r="F482" s="5" t="s">
        <v>29</v>
      </c>
      <c r="G482" s="7">
        <v>8</v>
      </c>
      <c r="H482" s="7">
        <v>13</v>
      </c>
      <c r="I482" s="5" t="s">
        <v>107</v>
      </c>
      <c r="J482" s="5" t="s">
        <v>108</v>
      </c>
      <c r="K482" s="5" t="s">
        <v>9308</v>
      </c>
      <c r="L482" s="5" t="s">
        <v>9309</v>
      </c>
      <c r="M482" s="5" t="s">
        <v>9311</v>
      </c>
      <c r="N482" s="5" t="s">
        <v>37</v>
      </c>
      <c r="O482" s="5" t="s">
        <v>44</v>
      </c>
      <c r="P482" s="5" t="b">
        <f t="shared" ref="P482:P495" ca="1" si="78">IFERROR(__xludf.DUMMYFUNCTION("REGEXMATCH(A482,""前端|设计|(?i)html|(?i)css"")"),TRUE)</f>
        <v>1</v>
      </c>
      <c r="Q482" s="5" t="b">
        <f t="shared" ca="1" si="3"/>
        <v>1</v>
      </c>
      <c r="R482" s="5"/>
      <c r="S482" s="5"/>
      <c r="T482" s="5"/>
      <c r="U482" s="5"/>
      <c r="V482" s="5"/>
      <c r="W482" s="5"/>
      <c r="X482" s="5"/>
      <c r="Y482" s="5"/>
      <c r="Z482" s="5"/>
      <c r="AA482" s="5"/>
      <c r="AB482" s="5"/>
      <c r="AC482" s="5"/>
      <c r="AD482" s="5"/>
      <c r="AE482" s="5"/>
      <c r="AF482" s="5"/>
    </row>
    <row r="483" spans="1:32" ht="21" customHeight="1">
      <c r="A483" s="5" t="s">
        <v>25746</v>
      </c>
      <c r="B483" s="5" t="s">
        <v>25747</v>
      </c>
      <c r="C483" s="5" t="str">
        <f t="shared" ca="1" si="0"/>
        <v>上海</v>
      </c>
      <c r="D483" s="5" t="str">
        <f t="shared" ca="1" si="77"/>
        <v>浦东新区  </v>
      </c>
      <c r="E483" s="5" t="s">
        <v>22756</v>
      </c>
      <c r="F483" s="5" t="s">
        <v>45</v>
      </c>
      <c r="G483" s="7">
        <v>8</v>
      </c>
      <c r="H483" s="7">
        <v>15</v>
      </c>
      <c r="I483" s="5" t="s">
        <v>65</v>
      </c>
      <c r="J483" s="5" t="s">
        <v>31</v>
      </c>
      <c r="K483" s="5" t="s">
        <v>68</v>
      </c>
      <c r="L483" s="5" t="s">
        <v>25748</v>
      </c>
      <c r="M483" s="5" t="s">
        <v>25749</v>
      </c>
      <c r="N483" s="5" t="s">
        <v>648</v>
      </c>
      <c r="O483" s="5" t="s">
        <v>89</v>
      </c>
      <c r="P483" s="5" t="b">
        <f t="shared" ca="1" si="78"/>
        <v>1</v>
      </c>
      <c r="Q483" s="5" t="b">
        <f t="shared" ca="1" si="3"/>
        <v>1</v>
      </c>
      <c r="R483" s="5"/>
      <c r="S483" s="5"/>
      <c r="T483" s="5"/>
      <c r="U483" s="5"/>
      <c r="V483" s="5"/>
      <c r="W483" s="5"/>
      <c r="X483" s="5"/>
      <c r="Y483" s="5"/>
      <c r="Z483" s="5"/>
      <c r="AA483" s="5"/>
      <c r="AB483" s="5"/>
      <c r="AC483" s="5"/>
      <c r="AD483" s="5"/>
      <c r="AE483" s="5"/>
      <c r="AF483" s="5"/>
    </row>
    <row r="484" spans="1:32" ht="21" customHeight="1">
      <c r="A484" s="5" t="s">
        <v>3193</v>
      </c>
      <c r="B484" s="5" t="s">
        <v>3194</v>
      </c>
      <c r="C484" s="5" t="str">
        <f t="shared" ca="1" si="0"/>
        <v>上海</v>
      </c>
      <c r="D484" s="9" t="s">
        <v>47</v>
      </c>
      <c r="E484" s="5" t="s">
        <v>22384</v>
      </c>
      <c r="F484" s="5" t="s">
        <v>29</v>
      </c>
      <c r="G484" s="7">
        <v>8</v>
      </c>
      <c r="H484" s="7">
        <v>15</v>
      </c>
      <c r="I484" s="5" t="s">
        <v>65</v>
      </c>
      <c r="J484" s="5" t="s">
        <v>108</v>
      </c>
      <c r="K484" s="5" t="s">
        <v>57</v>
      </c>
      <c r="L484" s="5" t="s">
        <v>3198</v>
      </c>
      <c r="M484" s="5" t="s">
        <v>3199</v>
      </c>
      <c r="N484" s="5" t="s">
        <v>100</v>
      </c>
      <c r="O484" s="5" t="s">
        <v>55</v>
      </c>
      <c r="P484" s="5" t="b">
        <f t="shared" ca="1" si="78"/>
        <v>1</v>
      </c>
      <c r="Q484" s="5" t="b">
        <f t="shared" ca="1" si="3"/>
        <v>1</v>
      </c>
      <c r="R484" s="5"/>
      <c r="S484" s="5"/>
      <c r="T484" s="5"/>
      <c r="U484" s="5"/>
      <c r="V484" s="5"/>
      <c r="W484" s="5"/>
      <c r="X484" s="5"/>
      <c r="Y484" s="5"/>
      <c r="Z484" s="5"/>
      <c r="AA484" s="5"/>
      <c r="AB484" s="5"/>
      <c r="AC484" s="5"/>
      <c r="AD484" s="5"/>
      <c r="AE484" s="5"/>
      <c r="AF484" s="5"/>
    </row>
    <row r="485" spans="1:32" ht="21" customHeight="1">
      <c r="A485" s="5" t="s">
        <v>25750</v>
      </c>
      <c r="B485" s="5" t="s">
        <v>25751</v>
      </c>
      <c r="C485" s="5" t="str">
        <f t="shared" ca="1" si="0"/>
        <v>上海</v>
      </c>
      <c r="D485" s="5" t="str">
        <f t="shared" ref="D485:D499" ca="1" si="79">IFERROR(__xludf.DUMMYFUNCTION("REGEXEXTRACT(E485,""-(\S+)"")"),"杨浦区  ")</f>
        <v>杨浦区  </v>
      </c>
      <c r="E485" s="5" t="s">
        <v>23602</v>
      </c>
      <c r="F485" s="5" t="s">
        <v>29</v>
      </c>
      <c r="G485" s="7">
        <v>8</v>
      </c>
      <c r="H485" s="7">
        <v>12</v>
      </c>
      <c r="I485" s="5" t="s">
        <v>852</v>
      </c>
      <c r="J485" s="5" t="s">
        <v>31</v>
      </c>
      <c r="K485" s="5" t="s">
        <v>3191</v>
      </c>
      <c r="L485" s="5" t="s">
        <v>25752</v>
      </c>
      <c r="M485" s="5" t="s">
        <v>25753</v>
      </c>
      <c r="N485" s="5" t="s">
        <v>53</v>
      </c>
      <c r="O485" s="5" t="s">
        <v>38</v>
      </c>
      <c r="P485" s="5" t="b">
        <f t="shared" ca="1" si="78"/>
        <v>1</v>
      </c>
      <c r="Q485" s="5" t="b">
        <f t="shared" ca="1" si="3"/>
        <v>1</v>
      </c>
      <c r="R485" s="5"/>
      <c r="S485" s="5"/>
      <c r="T485" s="5"/>
      <c r="U485" s="5"/>
      <c r="V485" s="5"/>
      <c r="W485" s="5"/>
      <c r="X485" s="5"/>
      <c r="Y485" s="5"/>
      <c r="Z485" s="5"/>
      <c r="AA485" s="5"/>
      <c r="AB485" s="5"/>
      <c r="AC485" s="5"/>
      <c r="AD485" s="5"/>
      <c r="AE485" s="5"/>
      <c r="AF485" s="5"/>
    </row>
    <row r="486" spans="1:32" ht="21" customHeight="1">
      <c r="A486" s="5" t="s">
        <v>5730</v>
      </c>
      <c r="B486" s="5" t="s">
        <v>9515</v>
      </c>
      <c r="C486" s="5" t="str">
        <f t="shared" ca="1" si="0"/>
        <v>上海</v>
      </c>
      <c r="D486" s="5" t="str">
        <f t="shared" ca="1" si="79"/>
        <v>杨浦区  </v>
      </c>
      <c r="E486" s="5" t="s">
        <v>22756</v>
      </c>
      <c r="F486" s="5" t="s">
        <v>29</v>
      </c>
      <c r="G486" s="7">
        <v>8</v>
      </c>
      <c r="H486" s="7">
        <v>15</v>
      </c>
      <c r="I486" s="5" t="s">
        <v>65</v>
      </c>
      <c r="J486" s="7" t="s">
        <v>24</v>
      </c>
      <c r="K486" s="5" t="s">
        <v>9516</v>
      </c>
      <c r="L486" s="5" t="s">
        <v>9517</v>
      </c>
      <c r="M486" s="5" t="s">
        <v>9518</v>
      </c>
      <c r="N486" s="5" t="s">
        <v>167</v>
      </c>
      <c r="O486" s="5" t="s">
        <v>55</v>
      </c>
      <c r="P486" s="5" t="b">
        <f t="shared" ca="1" si="78"/>
        <v>1</v>
      </c>
      <c r="Q486" s="5" t="b">
        <f t="shared" ca="1" si="3"/>
        <v>1</v>
      </c>
      <c r="R486" s="5"/>
      <c r="S486" s="5"/>
      <c r="T486" s="5"/>
      <c r="U486" s="5"/>
      <c r="V486" s="5"/>
      <c r="W486" s="5"/>
      <c r="X486" s="5"/>
      <c r="Y486" s="5"/>
      <c r="Z486" s="5"/>
      <c r="AA486" s="5"/>
      <c r="AB486" s="5"/>
      <c r="AC486" s="5"/>
      <c r="AD486" s="5"/>
      <c r="AE486" s="5"/>
      <c r="AF486" s="5"/>
    </row>
    <row r="487" spans="1:32" ht="21" customHeight="1">
      <c r="A487" s="5" t="s">
        <v>9504</v>
      </c>
      <c r="B487" s="5" t="s">
        <v>3216</v>
      </c>
      <c r="C487" s="5" t="str">
        <f t="shared" ca="1" si="0"/>
        <v>上海</v>
      </c>
      <c r="D487" s="5" t="str">
        <f t="shared" ca="1" si="79"/>
        <v>杨浦区  </v>
      </c>
      <c r="E487" s="5" t="s">
        <v>23602</v>
      </c>
      <c r="F487" s="5" t="s">
        <v>45</v>
      </c>
      <c r="G487" s="7">
        <v>8</v>
      </c>
      <c r="H487" s="7">
        <v>12</v>
      </c>
      <c r="I487" s="5" t="s">
        <v>852</v>
      </c>
      <c r="J487" s="7" t="s">
        <v>24</v>
      </c>
      <c r="K487" s="5" t="s">
        <v>284</v>
      </c>
      <c r="L487" s="5" t="s">
        <v>3219</v>
      </c>
      <c r="M487" s="5" t="s">
        <v>9505</v>
      </c>
      <c r="N487" s="5" t="s">
        <v>53</v>
      </c>
      <c r="O487" s="5" t="s">
        <v>55</v>
      </c>
      <c r="P487" s="5" t="b">
        <f t="shared" ca="1" si="78"/>
        <v>1</v>
      </c>
      <c r="Q487" s="5" t="b">
        <f t="shared" ca="1" si="3"/>
        <v>1</v>
      </c>
      <c r="R487" s="5"/>
      <c r="S487" s="5"/>
      <c r="T487" s="5"/>
      <c r="U487" s="5"/>
      <c r="V487" s="5"/>
      <c r="W487" s="5"/>
      <c r="X487" s="5"/>
      <c r="Y487" s="5"/>
      <c r="Z487" s="5"/>
      <c r="AA487" s="5"/>
      <c r="AB487" s="5"/>
      <c r="AC487" s="5"/>
      <c r="AD487" s="5"/>
      <c r="AE487" s="5"/>
      <c r="AF487" s="5"/>
    </row>
    <row r="488" spans="1:32" ht="21" customHeight="1">
      <c r="A488" s="5" t="s">
        <v>9662</v>
      </c>
      <c r="B488" s="5" t="s">
        <v>9664</v>
      </c>
      <c r="C488" s="5" t="str">
        <f t="shared" ca="1" si="0"/>
        <v>上海</v>
      </c>
      <c r="D488" s="5" t="str">
        <f t="shared" ca="1" si="79"/>
        <v>杨浦区  </v>
      </c>
      <c r="E488" s="5" t="s">
        <v>23038</v>
      </c>
      <c r="F488" s="5" t="s">
        <v>29</v>
      </c>
      <c r="G488" s="7">
        <v>8</v>
      </c>
      <c r="H488" s="7">
        <v>10</v>
      </c>
      <c r="I488" s="5" t="s">
        <v>30</v>
      </c>
      <c r="J488" s="5" t="s">
        <v>66</v>
      </c>
      <c r="K488" s="5" t="s">
        <v>76</v>
      </c>
      <c r="L488" s="5" t="s">
        <v>9666</v>
      </c>
      <c r="M488" s="5" t="s">
        <v>9667</v>
      </c>
      <c r="N488" s="5" t="s">
        <v>53</v>
      </c>
      <c r="O488" s="5" t="s">
        <v>38</v>
      </c>
      <c r="P488" s="5" t="b">
        <f t="shared" ca="1" si="78"/>
        <v>1</v>
      </c>
      <c r="Q488" s="5" t="b">
        <f t="shared" ca="1" si="3"/>
        <v>1</v>
      </c>
      <c r="R488" s="5"/>
      <c r="S488" s="5"/>
      <c r="T488" s="5"/>
      <c r="U488" s="5"/>
      <c r="V488" s="5"/>
      <c r="W488" s="5"/>
      <c r="X488" s="5"/>
      <c r="Y488" s="5"/>
      <c r="Z488" s="5"/>
      <c r="AA488" s="5"/>
      <c r="AB488" s="5"/>
      <c r="AC488" s="5"/>
      <c r="AD488" s="5"/>
      <c r="AE488" s="5"/>
      <c r="AF488" s="5"/>
    </row>
    <row r="489" spans="1:32" ht="21" customHeight="1">
      <c r="A489" s="5" t="s">
        <v>19993</v>
      </c>
      <c r="B489" s="5" t="s">
        <v>3797</v>
      </c>
      <c r="C489" s="5" t="str">
        <f t="shared" ca="1" si="0"/>
        <v>上海</v>
      </c>
      <c r="D489" s="5" t="str">
        <f t="shared" ca="1" si="79"/>
        <v>杨浦区  </v>
      </c>
      <c r="E489" s="5" t="s">
        <v>23483</v>
      </c>
      <c r="F489" s="5" t="s">
        <v>45</v>
      </c>
      <c r="G489" s="7">
        <v>8</v>
      </c>
      <c r="H489" s="7">
        <v>12</v>
      </c>
      <c r="I489" s="5" t="s">
        <v>852</v>
      </c>
      <c r="J489" s="5" t="s">
        <v>31</v>
      </c>
      <c r="K489" s="5" t="s">
        <v>855</v>
      </c>
      <c r="L489" s="5" t="s">
        <v>3800</v>
      </c>
      <c r="M489" s="5" t="s">
        <v>19996</v>
      </c>
      <c r="N489" s="5" t="s">
        <v>37</v>
      </c>
      <c r="O489" s="5" t="s">
        <v>38</v>
      </c>
      <c r="P489" s="5" t="b">
        <f t="shared" ca="1" si="78"/>
        <v>1</v>
      </c>
      <c r="Q489" s="5" t="b">
        <f t="shared" ca="1" si="3"/>
        <v>1</v>
      </c>
      <c r="R489" s="5"/>
      <c r="S489" s="5"/>
      <c r="T489" s="5"/>
      <c r="U489" s="5"/>
      <c r="V489" s="5"/>
      <c r="W489" s="5"/>
      <c r="X489" s="5"/>
      <c r="Y489" s="5"/>
      <c r="Z489" s="5"/>
      <c r="AA489" s="5"/>
      <c r="AB489" s="5"/>
      <c r="AC489" s="5"/>
      <c r="AD489" s="5"/>
      <c r="AE489" s="5"/>
      <c r="AF489" s="5"/>
    </row>
    <row r="490" spans="1:32" ht="21" customHeight="1">
      <c r="A490" s="5" t="s">
        <v>9563</v>
      </c>
      <c r="B490" s="5" t="s">
        <v>9564</v>
      </c>
      <c r="C490" s="5" t="str">
        <f t="shared" ca="1" si="0"/>
        <v>上海</v>
      </c>
      <c r="D490" s="5" t="str">
        <f t="shared" ca="1" si="79"/>
        <v>杨浦区  </v>
      </c>
      <c r="E490" s="5" t="s">
        <v>22772</v>
      </c>
      <c r="F490" s="5" t="s">
        <v>45</v>
      </c>
      <c r="G490" s="7">
        <v>8</v>
      </c>
      <c r="H490" s="7">
        <v>13</v>
      </c>
      <c r="I490" s="5" t="s">
        <v>107</v>
      </c>
      <c r="J490" s="5" t="s">
        <v>125</v>
      </c>
      <c r="K490" s="5" t="s">
        <v>2426</v>
      </c>
      <c r="L490" s="5" t="s">
        <v>9565</v>
      </c>
      <c r="M490" s="5" t="s">
        <v>9566</v>
      </c>
      <c r="N490" s="5" t="s">
        <v>53</v>
      </c>
      <c r="O490" s="5" t="s">
        <v>237</v>
      </c>
      <c r="P490" s="5" t="b">
        <f t="shared" ca="1" si="78"/>
        <v>1</v>
      </c>
      <c r="Q490" s="5" t="b">
        <f t="shared" ca="1" si="3"/>
        <v>1</v>
      </c>
      <c r="R490" s="5"/>
      <c r="S490" s="5"/>
      <c r="T490" s="5"/>
      <c r="U490" s="5"/>
      <c r="V490" s="5"/>
      <c r="W490" s="5"/>
      <c r="X490" s="5"/>
      <c r="Y490" s="5"/>
      <c r="Z490" s="5"/>
      <c r="AA490" s="5"/>
      <c r="AB490" s="5"/>
      <c r="AC490" s="5"/>
      <c r="AD490" s="5"/>
      <c r="AE490" s="5"/>
      <c r="AF490" s="5"/>
    </row>
    <row r="491" spans="1:32" ht="21" customHeight="1">
      <c r="A491" s="5" t="s">
        <v>25766</v>
      </c>
      <c r="B491" s="5" t="s">
        <v>9736</v>
      </c>
      <c r="C491" s="5" t="str">
        <f t="shared" ca="1" si="0"/>
        <v>上海</v>
      </c>
      <c r="D491" s="5" t="str">
        <f t="shared" ca="1" si="79"/>
        <v>杨浦区  </v>
      </c>
      <c r="E491" s="5" t="s">
        <v>23075</v>
      </c>
      <c r="F491" s="5" t="s">
        <v>29</v>
      </c>
      <c r="G491" s="7">
        <v>8</v>
      </c>
      <c r="H491" s="7">
        <v>15</v>
      </c>
      <c r="I491" s="5" t="s">
        <v>65</v>
      </c>
      <c r="J491" s="5" t="s">
        <v>31</v>
      </c>
      <c r="K491" s="5" t="s">
        <v>2520</v>
      </c>
      <c r="L491" s="5" t="s">
        <v>2873</v>
      </c>
      <c r="M491" s="5" t="s">
        <v>25770</v>
      </c>
      <c r="N491" s="5" t="s">
        <v>167</v>
      </c>
      <c r="O491" s="5" t="s">
        <v>55</v>
      </c>
      <c r="P491" s="5" t="b">
        <f t="shared" ca="1" si="78"/>
        <v>1</v>
      </c>
      <c r="Q491" s="5" t="b">
        <f t="shared" ca="1" si="3"/>
        <v>1</v>
      </c>
      <c r="R491" s="5"/>
      <c r="S491" s="5"/>
      <c r="T491" s="5"/>
      <c r="U491" s="5"/>
      <c r="V491" s="5"/>
      <c r="W491" s="5"/>
      <c r="X491" s="5"/>
      <c r="Y491" s="5"/>
      <c r="Z491" s="5"/>
      <c r="AA491" s="5"/>
      <c r="AB491" s="5"/>
      <c r="AC491" s="5"/>
      <c r="AD491" s="5"/>
      <c r="AE491" s="5"/>
      <c r="AF491" s="5"/>
    </row>
    <row r="492" spans="1:32" ht="21" customHeight="1">
      <c r="A492" s="5" t="s">
        <v>9649</v>
      </c>
      <c r="B492" s="5" t="s">
        <v>9650</v>
      </c>
      <c r="C492" s="5" t="str">
        <f t="shared" ca="1" si="0"/>
        <v>上海</v>
      </c>
      <c r="D492" s="5" t="str">
        <f t="shared" ca="1" si="79"/>
        <v>杨浦区  </v>
      </c>
      <c r="E492" s="5" t="s">
        <v>23053</v>
      </c>
      <c r="F492" s="5" t="s">
        <v>45</v>
      </c>
      <c r="G492" s="7">
        <v>8</v>
      </c>
      <c r="H492" s="7">
        <v>10</v>
      </c>
      <c r="I492" s="5" t="s">
        <v>30</v>
      </c>
      <c r="J492" s="7" t="s">
        <v>24</v>
      </c>
      <c r="K492" s="5" t="s">
        <v>412</v>
      </c>
      <c r="L492" s="5" t="s">
        <v>9653</v>
      </c>
      <c r="M492" s="5" t="s">
        <v>9655</v>
      </c>
      <c r="N492" s="5" t="s">
        <v>53</v>
      </c>
      <c r="O492" s="5" t="s">
        <v>55</v>
      </c>
      <c r="P492" s="5" t="b">
        <f t="shared" ca="1" si="78"/>
        <v>1</v>
      </c>
      <c r="Q492" s="5" t="b">
        <f t="shared" ca="1" si="3"/>
        <v>1</v>
      </c>
      <c r="R492" s="5"/>
      <c r="S492" s="5"/>
      <c r="T492" s="5"/>
      <c r="U492" s="5"/>
      <c r="V492" s="5"/>
      <c r="W492" s="5"/>
      <c r="X492" s="5"/>
      <c r="Y492" s="5"/>
      <c r="Z492" s="5"/>
      <c r="AA492" s="5"/>
      <c r="AB492" s="5"/>
      <c r="AC492" s="5"/>
      <c r="AD492" s="5"/>
      <c r="AE492" s="5"/>
      <c r="AF492" s="5"/>
    </row>
    <row r="493" spans="1:32" ht="21" customHeight="1">
      <c r="A493" s="5" t="s">
        <v>1457</v>
      </c>
      <c r="B493" s="5" t="s">
        <v>9543</v>
      </c>
      <c r="C493" s="5" t="str">
        <f t="shared" ca="1" si="0"/>
        <v>上海</v>
      </c>
      <c r="D493" s="5" t="str">
        <f t="shared" ca="1" si="79"/>
        <v>杨浦区  </v>
      </c>
      <c r="E493" s="5" t="s">
        <v>22751</v>
      </c>
      <c r="F493" s="5" t="s">
        <v>29</v>
      </c>
      <c r="G493" s="7">
        <v>8</v>
      </c>
      <c r="H493" s="7">
        <v>10</v>
      </c>
      <c r="I493" s="5" t="s">
        <v>30</v>
      </c>
      <c r="J493" s="5" t="s">
        <v>31</v>
      </c>
      <c r="K493" s="5" t="s">
        <v>76</v>
      </c>
      <c r="L493" s="9" t="s">
        <v>47</v>
      </c>
      <c r="M493" s="5" t="s">
        <v>9544</v>
      </c>
      <c r="N493" s="5" t="s">
        <v>100</v>
      </c>
      <c r="O493" s="5" t="s">
        <v>55</v>
      </c>
      <c r="P493" s="5" t="b">
        <f t="shared" ca="1" si="78"/>
        <v>1</v>
      </c>
      <c r="Q493" s="5" t="b">
        <f t="shared" ca="1" si="3"/>
        <v>1</v>
      </c>
      <c r="R493" s="5"/>
      <c r="S493" s="5"/>
      <c r="T493" s="5"/>
      <c r="U493" s="5"/>
      <c r="V493" s="5"/>
      <c r="W493" s="5"/>
      <c r="X493" s="5"/>
      <c r="Y493" s="5"/>
      <c r="Z493" s="5"/>
      <c r="AA493" s="5"/>
      <c r="AB493" s="5"/>
      <c r="AC493" s="5"/>
      <c r="AD493" s="5"/>
      <c r="AE493" s="5"/>
      <c r="AF493" s="5"/>
    </row>
    <row r="494" spans="1:32" ht="21" customHeight="1">
      <c r="A494" s="5" t="s">
        <v>3213</v>
      </c>
      <c r="B494" s="5" t="s">
        <v>25790</v>
      </c>
      <c r="C494" s="5" t="str">
        <f t="shared" ca="1" si="0"/>
        <v>上海</v>
      </c>
      <c r="D494" s="5" t="str">
        <f t="shared" ca="1" si="79"/>
        <v>杨浦区  </v>
      </c>
      <c r="E494" s="5" t="s">
        <v>22772</v>
      </c>
      <c r="F494" s="5" t="s">
        <v>45</v>
      </c>
      <c r="G494" s="7">
        <v>8</v>
      </c>
      <c r="H494" s="7">
        <v>20</v>
      </c>
      <c r="I494" s="5" t="s">
        <v>178</v>
      </c>
      <c r="J494" s="7" t="s">
        <v>24</v>
      </c>
      <c r="K494" s="5" t="s">
        <v>2426</v>
      </c>
      <c r="L494" s="5" t="s">
        <v>25794</v>
      </c>
      <c r="M494" s="5" t="s">
        <v>25795</v>
      </c>
      <c r="N494" s="5" t="s">
        <v>100</v>
      </c>
      <c r="O494" s="5" t="s">
        <v>55</v>
      </c>
      <c r="P494" s="5" t="b">
        <f t="shared" ca="1" si="78"/>
        <v>1</v>
      </c>
      <c r="Q494" s="5" t="b">
        <f t="shared" ca="1" si="3"/>
        <v>1</v>
      </c>
      <c r="R494" s="5"/>
      <c r="S494" s="5"/>
      <c r="T494" s="5"/>
      <c r="U494" s="5"/>
      <c r="V494" s="5"/>
      <c r="W494" s="5"/>
      <c r="X494" s="5"/>
      <c r="Y494" s="5"/>
      <c r="Z494" s="5"/>
      <c r="AA494" s="5"/>
      <c r="AB494" s="5"/>
      <c r="AC494" s="5"/>
      <c r="AD494" s="5"/>
      <c r="AE494" s="5"/>
      <c r="AF494" s="5"/>
    </row>
    <row r="495" spans="1:32" ht="21" customHeight="1">
      <c r="A495" s="5" t="s">
        <v>9576</v>
      </c>
      <c r="B495" s="5" t="s">
        <v>9577</v>
      </c>
      <c r="C495" s="5" t="str">
        <f t="shared" ca="1" si="0"/>
        <v>上海</v>
      </c>
      <c r="D495" s="5" t="str">
        <f t="shared" ca="1" si="79"/>
        <v>杨浦区  </v>
      </c>
      <c r="E495" s="5" t="s">
        <v>22766</v>
      </c>
      <c r="F495" s="5" t="s">
        <v>29</v>
      </c>
      <c r="G495" s="7">
        <v>8</v>
      </c>
      <c r="H495" s="7">
        <v>12</v>
      </c>
      <c r="I495" s="5" t="s">
        <v>852</v>
      </c>
      <c r="J495" s="5" t="s">
        <v>31</v>
      </c>
      <c r="K495" s="5" t="s">
        <v>3397</v>
      </c>
      <c r="L495" s="5" t="s">
        <v>9578</v>
      </c>
      <c r="M495" s="5" t="s">
        <v>9579</v>
      </c>
      <c r="N495" s="5" t="s">
        <v>42</v>
      </c>
      <c r="O495" s="5" t="s">
        <v>55</v>
      </c>
      <c r="P495" s="5" t="b">
        <f t="shared" ca="1" si="78"/>
        <v>1</v>
      </c>
      <c r="Q495" s="5" t="b">
        <f t="shared" ca="1" si="3"/>
        <v>1</v>
      </c>
      <c r="R495" s="5"/>
      <c r="S495" s="5"/>
      <c r="T495" s="5"/>
      <c r="U495" s="5"/>
      <c r="V495" s="5"/>
      <c r="W495" s="5"/>
      <c r="X495" s="5"/>
      <c r="Y495" s="5"/>
      <c r="Z495" s="5"/>
      <c r="AA495" s="5"/>
      <c r="AB495" s="5"/>
      <c r="AC495" s="5"/>
      <c r="AD495" s="5"/>
      <c r="AE495" s="5"/>
      <c r="AF495" s="5"/>
    </row>
    <row r="496" spans="1:32" ht="21" customHeight="1">
      <c r="A496" s="14" t="s">
        <v>12101</v>
      </c>
      <c r="B496" s="14" t="s">
        <v>12102</v>
      </c>
      <c r="C496" s="14" t="str">
        <f t="shared" ca="1" si="0"/>
        <v>上海</v>
      </c>
      <c r="D496" s="14" t="str">
        <f t="shared" ca="1" si="79"/>
        <v>杨浦区  </v>
      </c>
      <c r="E496" s="14" t="s">
        <v>23038</v>
      </c>
      <c r="F496" s="14" t="s">
        <v>45</v>
      </c>
      <c r="G496" s="15">
        <v>8</v>
      </c>
      <c r="H496" s="15">
        <v>10</v>
      </c>
      <c r="I496" s="14" t="s">
        <v>30</v>
      </c>
      <c r="J496" s="15" t="s">
        <v>24</v>
      </c>
      <c r="K496" s="14" t="s">
        <v>187</v>
      </c>
      <c r="L496" s="14" t="s">
        <v>4877</v>
      </c>
      <c r="M496" s="16" t="s">
        <v>47</v>
      </c>
      <c r="N496" s="14" t="s">
        <v>53</v>
      </c>
      <c r="O496" s="14" t="s">
        <v>89</v>
      </c>
      <c r="P496" s="14" t="b">
        <f ca="1">IFERROR(__xludf.DUMMYFUNCTION("REGEXMATCH(A496,""前端|设计|(?i)html|(?i)css|网页"")"),FALSE)</f>
        <v>0</v>
      </c>
      <c r="Q496" s="14" t="b">
        <f t="shared" ca="1" si="3"/>
        <v>1</v>
      </c>
      <c r="R496" s="5"/>
      <c r="S496" s="5"/>
      <c r="T496" s="5"/>
      <c r="U496" s="5"/>
      <c r="V496" s="5"/>
      <c r="W496" s="5"/>
      <c r="X496" s="5"/>
      <c r="Y496" s="5"/>
      <c r="Z496" s="5"/>
      <c r="AA496" s="5"/>
      <c r="AB496" s="5"/>
      <c r="AC496" s="5"/>
      <c r="AD496" s="5"/>
      <c r="AE496" s="5"/>
      <c r="AF496" s="5"/>
    </row>
    <row r="497" spans="1:32" ht="21" customHeight="1">
      <c r="A497" s="5" t="s">
        <v>396</v>
      </c>
      <c r="B497" s="5" t="s">
        <v>9606</v>
      </c>
      <c r="C497" s="5" t="str">
        <f t="shared" ca="1" si="0"/>
        <v>上海</v>
      </c>
      <c r="D497" s="5" t="str">
        <f t="shared" ca="1" si="79"/>
        <v>杨浦区  </v>
      </c>
      <c r="E497" s="5" t="s">
        <v>23038</v>
      </c>
      <c r="F497" s="5" t="s">
        <v>45</v>
      </c>
      <c r="G497" s="7">
        <v>8</v>
      </c>
      <c r="H497" s="7">
        <v>10</v>
      </c>
      <c r="I497" s="5" t="s">
        <v>30</v>
      </c>
      <c r="J497" s="7" t="s">
        <v>24</v>
      </c>
      <c r="K497" s="5" t="s">
        <v>76</v>
      </c>
      <c r="L497" s="5" t="s">
        <v>9608</v>
      </c>
      <c r="M497" s="5" t="s">
        <v>9610</v>
      </c>
      <c r="N497" s="5" t="s">
        <v>53</v>
      </c>
      <c r="O497" s="5" t="s">
        <v>38</v>
      </c>
      <c r="P497" s="5" t="b">
        <f t="shared" ref="P497:P563" ca="1" si="80">IFERROR(__xludf.DUMMYFUNCTION("REGEXMATCH(A497,""前端|设计|(?i)html|(?i)css"")"),TRUE)</f>
        <v>1</v>
      </c>
      <c r="Q497" s="5" t="b">
        <f t="shared" ca="1" si="3"/>
        <v>1</v>
      </c>
      <c r="R497" s="5"/>
      <c r="S497" s="5"/>
      <c r="T497" s="5"/>
      <c r="U497" s="5"/>
      <c r="V497" s="5"/>
      <c r="W497" s="5"/>
      <c r="X497" s="5"/>
      <c r="Y497" s="5"/>
      <c r="Z497" s="5"/>
      <c r="AA497" s="5"/>
      <c r="AB497" s="5"/>
      <c r="AC497" s="5"/>
      <c r="AD497" s="5"/>
      <c r="AE497" s="5"/>
      <c r="AF497" s="5"/>
    </row>
    <row r="498" spans="1:32" ht="21" customHeight="1">
      <c r="A498" s="5" t="s">
        <v>9618</v>
      </c>
      <c r="B498" s="5" t="s">
        <v>3644</v>
      </c>
      <c r="C498" s="5" t="str">
        <f t="shared" ca="1" si="0"/>
        <v>上海</v>
      </c>
      <c r="D498" s="5" t="str">
        <f t="shared" ca="1" si="79"/>
        <v>杨浦区  </v>
      </c>
      <c r="E498" s="5" t="s">
        <v>22772</v>
      </c>
      <c r="F498" s="5" t="s">
        <v>45</v>
      </c>
      <c r="G498" s="7">
        <v>8</v>
      </c>
      <c r="H498" s="7">
        <v>15</v>
      </c>
      <c r="I498" s="5" t="s">
        <v>65</v>
      </c>
      <c r="J498" s="5" t="s">
        <v>108</v>
      </c>
      <c r="K498" s="5" t="s">
        <v>598</v>
      </c>
      <c r="L498" s="5" t="s">
        <v>9620</v>
      </c>
      <c r="M498" s="5" t="s">
        <v>9621</v>
      </c>
      <c r="N498" s="5" t="s">
        <v>53</v>
      </c>
      <c r="O498" s="5" t="s">
        <v>55</v>
      </c>
      <c r="P498" s="5" t="b">
        <f t="shared" ca="1" si="80"/>
        <v>1</v>
      </c>
      <c r="Q498" s="5" t="b">
        <f t="shared" ca="1" si="3"/>
        <v>1</v>
      </c>
      <c r="R498" s="5"/>
      <c r="S498" s="5"/>
      <c r="T498" s="5"/>
      <c r="U498" s="5"/>
      <c r="V498" s="5"/>
      <c r="W498" s="5"/>
      <c r="X498" s="5"/>
      <c r="Y498" s="5"/>
      <c r="Z498" s="5"/>
      <c r="AA498" s="5"/>
      <c r="AB498" s="5"/>
      <c r="AC498" s="5"/>
      <c r="AD498" s="5"/>
      <c r="AE498" s="5"/>
      <c r="AF498" s="5"/>
    </row>
    <row r="499" spans="1:32" ht="21" customHeight="1">
      <c r="A499" s="5" t="s">
        <v>25836</v>
      </c>
      <c r="B499" s="5" t="s">
        <v>692</v>
      </c>
      <c r="C499" s="5" t="str">
        <f t="shared" ca="1" si="0"/>
        <v>上海</v>
      </c>
      <c r="D499" s="5" t="str">
        <f t="shared" ca="1" si="79"/>
        <v>杨浦区  </v>
      </c>
      <c r="E499" s="5" t="s">
        <v>23602</v>
      </c>
      <c r="F499" s="5" t="s">
        <v>29</v>
      </c>
      <c r="G499" s="7">
        <v>8</v>
      </c>
      <c r="H499" s="7">
        <v>10</v>
      </c>
      <c r="I499" s="5" t="s">
        <v>30</v>
      </c>
      <c r="J499" s="5" t="s">
        <v>125</v>
      </c>
      <c r="K499" s="5" t="s">
        <v>76</v>
      </c>
      <c r="L499" s="5" t="s">
        <v>25846</v>
      </c>
      <c r="M499" s="5" t="s">
        <v>25847</v>
      </c>
      <c r="N499" s="5" t="s">
        <v>53</v>
      </c>
      <c r="O499" s="5" t="s">
        <v>55</v>
      </c>
      <c r="P499" s="5" t="b">
        <f t="shared" ca="1" si="80"/>
        <v>1</v>
      </c>
      <c r="Q499" s="5" t="b">
        <f t="shared" ca="1" si="3"/>
        <v>1</v>
      </c>
      <c r="R499" s="5"/>
      <c r="S499" s="5"/>
      <c r="T499" s="5"/>
      <c r="U499" s="5"/>
      <c r="V499" s="5"/>
      <c r="W499" s="5"/>
      <c r="X499" s="5"/>
      <c r="Y499" s="5"/>
      <c r="Z499" s="5"/>
      <c r="AA499" s="5"/>
      <c r="AB499" s="5"/>
      <c r="AC499" s="5"/>
      <c r="AD499" s="5"/>
      <c r="AE499" s="5"/>
      <c r="AF499" s="5"/>
    </row>
    <row r="500" spans="1:32" ht="21" customHeight="1">
      <c r="A500" s="5" t="s">
        <v>277</v>
      </c>
      <c r="B500" s="5" t="s">
        <v>9687</v>
      </c>
      <c r="C500" s="5" t="str">
        <f t="shared" ca="1" si="0"/>
        <v>上海</v>
      </c>
      <c r="D500" s="9" t="s">
        <v>47</v>
      </c>
      <c r="E500" s="5" t="s">
        <v>22384</v>
      </c>
      <c r="F500" s="5" t="s">
        <v>29</v>
      </c>
      <c r="G500" s="7">
        <v>8</v>
      </c>
      <c r="H500" s="7">
        <v>15</v>
      </c>
      <c r="I500" s="5" t="s">
        <v>65</v>
      </c>
      <c r="J500" s="5" t="s">
        <v>125</v>
      </c>
      <c r="K500" s="5" t="s">
        <v>479</v>
      </c>
      <c r="L500" s="5" t="s">
        <v>10525</v>
      </c>
      <c r="M500" s="5" t="s">
        <v>10526</v>
      </c>
      <c r="N500" s="5" t="s">
        <v>42</v>
      </c>
      <c r="O500" s="5" t="s">
        <v>237</v>
      </c>
      <c r="P500" s="5" t="b">
        <f t="shared" ca="1" si="80"/>
        <v>1</v>
      </c>
      <c r="Q500" s="5" t="b">
        <f t="shared" ca="1" si="3"/>
        <v>1</v>
      </c>
      <c r="R500" s="5"/>
      <c r="S500" s="5"/>
      <c r="T500" s="5"/>
      <c r="U500" s="5"/>
      <c r="V500" s="5"/>
      <c r="W500" s="5"/>
      <c r="X500" s="5"/>
      <c r="Y500" s="5"/>
      <c r="Z500" s="5"/>
      <c r="AA500" s="5"/>
      <c r="AB500" s="5"/>
      <c r="AC500" s="5"/>
      <c r="AD500" s="5"/>
      <c r="AE500" s="5"/>
      <c r="AF500" s="5"/>
    </row>
    <row r="501" spans="1:32" ht="21" customHeight="1">
      <c r="A501" s="5" t="s">
        <v>10546</v>
      </c>
      <c r="B501" s="5" t="s">
        <v>10547</v>
      </c>
      <c r="C501" s="5" t="str">
        <f t="shared" ca="1" si="0"/>
        <v>上海</v>
      </c>
      <c r="D501" s="9" t="s">
        <v>47</v>
      </c>
      <c r="E501" s="5" t="s">
        <v>22384</v>
      </c>
      <c r="F501" s="5" t="s">
        <v>45</v>
      </c>
      <c r="G501" s="7">
        <v>8</v>
      </c>
      <c r="H501" s="7">
        <v>9</v>
      </c>
      <c r="I501" s="5" t="s">
        <v>10381</v>
      </c>
      <c r="J501" s="5" t="s">
        <v>108</v>
      </c>
      <c r="K501" s="5" t="s">
        <v>34</v>
      </c>
      <c r="L501" s="5" t="s">
        <v>10548</v>
      </c>
      <c r="M501" s="5" t="s">
        <v>10549</v>
      </c>
      <c r="N501" s="5" t="s">
        <v>37</v>
      </c>
      <c r="O501" s="5" t="s">
        <v>55</v>
      </c>
      <c r="P501" s="5" t="b">
        <f t="shared" ca="1" si="80"/>
        <v>1</v>
      </c>
      <c r="Q501" s="5" t="b">
        <f t="shared" ca="1" si="3"/>
        <v>1</v>
      </c>
      <c r="R501" s="5"/>
      <c r="S501" s="5"/>
      <c r="T501" s="5"/>
      <c r="U501" s="5"/>
      <c r="V501" s="5"/>
      <c r="W501" s="5"/>
      <c r="X501" s="5"/>
      <c r="Y501" s="5"/>
      <c r="Z501" s="5"/>
      <c r="AA501" s="5"/>
      <c r="AB501" s="5"/>
      <c r="AC501" s="5"/>
      <c r="AD501" s="5"/>
      <c r="AE501" s="5"/>
      <c r="AF501" s="5"/>
    </row>
    <row r="502" spans="1:32" ht="21" customHeight="1">
      <c r="A502" s="5" t="s">
        <v>9870</v>
      </c>
      <c r="B502" s="5" t="s">
        <v>1510</v>
      </c>
      <c r="C502" s="5" t="str">
        <f t="shared" ca="1" si="0"/>
        <v>上海</v>
      </c>
      <c r="D502" s="5" t="str">
        <f t="shared" ref="D502:D505" ca="1" si="81">IFERROR(__xludf.DUMMYFUNCTION("REGEXEXTRACT(E502,""-(\S+)"")"),"闵行区  ")</f>
        <v>闵行区  </v>
      </c>
      <c r="E502" s="5" t="s">
        <v>23053</v>
      </c>
      <c r="F502" s="5" t="s">
        <v>45</v>
      </c>
      <c r="G502" s="7">
        <v>8</v>
      </c>
      <c r="H502" s="7">
        <v>12</v>
      </c>
      <c r="I502" s="5" t="s">
        <v>852</v>
      </c>
      <c r="J502" s="5" t="s">
        <v>31</v>
      </c>
      <c r="K502" s="5" t="s">
        <v>883</v>
      </c>
      <c r="L502" s="5" t="s">
        <v>9871</v>
      </c>
      <c r="M502" s="5" t="s">
        <v>9872</v>
      </c>
      <c r="N502" s="5" t="s">
        <v>100</v>
      </c>
      <c r="O502" s="5" t="s">
        <v>38</v>
      </c>
      <c r="P502" s="5" t="b">
        <f t="shared" ca="1" si="80"/>
        <v>1</v>
      </c>
      <c r="Q502" s="5" t="b">
        <f t="shared" ca="1" si="3"/>
        <v>1</v>
      </c>
      <c r="R502" s="5"/>
      <c r="S502" s="5"/>
      <c r="T502" s="5"/>
      <c r="U502" s="5"/>
      <c r="V502" s="5"/>
      <c r="W502" s="5"/>
      <c r="X502" s="5"/>
      <c r="Y502" s="5"/>
      <c r="Z502" s="5"/>
      <c r="AA502" s="5"/>
      <c r="AB502" s="5"/>
      <c r="AC502" s="5"/>
      <c r="AD502" s="5"/>
      <c r="AE502" s="5"/>
      <c r="AF502" s="5"/>
    </row>
    <row r="503" spans="1:32" ht="21" customHeight="1">
      <c r="A503" s="5" t="s">
        <v>765</v>
      </c>
      <c r="B503" s="5" t="s">
        <v>3918</v>
      </c>
      <c r="C503" s="5" t="str">
        <f t="shared" ca="1" si="0"/>
        <v>上海</v>
      </c>
      <c r="D503" s="5" t="str">
        <f t="shared" ca="1" si="81"/>
        <v>闵行区  </v>
      </c>
      <c r="E503" s="5" t="s">
        <v>22739</v>
      </c>
      <c r="F503" s="5" t="s">
        <v>29</v>
      </c>
      <c r="G503" s="7">
        <v>8</v>
      </c>
      <c r="H503" s="7">
        <v>10</v>
      </c>
      <c r="I503" s="5" t="s">
        <v>30</v>
      </c>
      <c r="J503" s="5" t="s">
        <v>108</v>
      </c>
      <c r="K503" s="5" t="s">
        <v>3919</v>
      </c>
      <c r="L503" s="5" t="s">
        <v>3920</v>
      </c>
      <c r="M503" s="5" t="s">
        <v>25859</v>
      </c>
      <c r="N503" s="5" t="s">
        <v>37</v>
      </c>
      <c r="O503" s="5" t="s">
        <v>55</v>
      </c>
      <c r="P503" s="5" t="b">
        <f t="shared" ca="1" si="80"/>
        <v>1</v>
      </c>
      <c r="Q503" s="5" t="b">
        <f t="shared" ca="1" si="3"/>
        <v>1</v>
      </c>
      <c r="R503" s="5"/>
      <c r="S503" s="5"/>
      <c r="T503" s="5"/>
      <c r="U503" s="5"/>
      <c r="V503" s="5"/>
      <c r="W503" s="5"/>
      <c r="X503" s="5"/>
      <c r="Y503" s="5"/>
      <c r="Z503" s="5"/>
      <c r="AA503" s="5"/>
      <c r="AB503" s="5"/>
      <c r="AC503" s="5"/>
      <c r="AD503" s="5"/>
      <c r="AE503" s="5"/>
      <c r="AF503" s="5"/>
    </row>
    <row r="504" spans="1:32" ht="21" customHeight="1">
      <c r="A504" s="5" t="s">
        <v>1457</v>
      </c>
      <c r="B504" s="5" t="s">
        <v>9863</v>
      </c>
      <c r="C504" s="5" t="str">
        <f t="shared" ca="1" si="0"/>
        <v>上海</v>
      </c>
      <c r="D504" s="5" t="str">
        <f t="shared" ca="1" si="81"/>
        <v>闵行区  </v>
      </c>
      <c r="E504" s="5" t="s">
        <v>23038</v>
      </c>
      <c r="F504" s="5" t="s">
        <v>29</v>
      </c>
      <c r="G504" s="7">
        <v>8</v>
      </c>
      <c r="H504" s="7">
        <v>12</v>
      </c>
      <c r="I504" s="5" t="s">
        <v>852</v>
      </c>
      <c r="J504" s="5" t="s">
        <v>31</v>
      </c>
      <c r="K504" s="5" t="s">
        <v>76</v>
      </c>
      <c r="L504" s="5" t="s">
        <v>9866</v>
      </c>
      <c r="M504" s="5" t="s">
        <v>9867</v>
      </c>
      <c r="N504" s="5" t="s">
        <v>53</v>
      </c>
      <c r="O504" s="5" t="s">
        <v>55</v>
      </c>
      <c r="P504" s="5" t="b">
        <f t="shared" ca="1" si="80"/>
        <v>1</v>
      </c>
      <c r="Q504" s="5" t="b">
        <f t="shared" ca="1" si="3"/>
        <v>1</v>
      </c>
      <c r="R504" s="5"/>
      <c r="S504" s="5"/>
      <c r="T504" s="5"/>
      <c r="U504" s="5"/>
      <c r="V504" s="5"/>
      <c r="W504" s="5"/>
      <c r="X504" s="5"/>
      <c r="Y504" s="5"/>
      <c r="Z504" s="5"/>
      <c r="AA504" s="5"/>
      <c r="AB504" s="5"/>
      <c r="AC504" s="5"/>
      <c r="AD504" s="5"/>
      <c r="AE504" s="5"/>
      <c r="AF504" s="5"/>
    </row>
    <row r="505" spans="1:32" ht="21" customHeight="1">
      <c r="A505" s="5" t="s">
        <v>765</v>
      </c>
      <c r="B505" s="5" t="s">
        <v>9857</v>
      </c>
      <c r="C505" s="5" t="str">
        <f t="shared" ca="1" si="0"/>
        <v>上海</v>
      </c>
      <c r="D505" s="5" t="str">
        <f t="shared" ca="1" si="81"/>
        <v>闵行区  </v>
      </c>
      <c r="E505" s="5" t="s">
        <v>22739</v>
      </c>
      <c r="F505" s="5" t="s">
        <v>29</v>
      </c>
      <c r="G505" s="7">
        <v>8</v>
      </c>
      <c r="H505" s="7">
        <v>10</v>
      </c>
      <c r="I505" s="5" t="s">
        <v>30</v>
      </c>
      <c r="J505" s="5" t="s">
        <v>125</v>
      </c>
      <c r="K505" s="5" t="s">
        <v>444</v>
      </c>
      <c r="L505" s="5" t="s">
        <v>9858</v>
      </c>
      <c r="M505" s="5" t="s">
        <v>9859</v>
      </c>
      <c r="N505" s="5" t="s">
        <v>53</v>
      </c>
      <c r="O505" s="5" t="s">
        <v>55</v>
      </c>
      <c r="P505" s="5" t="b">
        <f t="shared" ca="1" si="80"/>
        <v>1</v>
      </c>
      <c r="Q505" s="5" t="b">
        <f t="shared" ca="1" si="3"/>
        <v>1</v>
      </c>
      <c r="R505" s="5"/>
      <c r="S505" s="5"/>
      <c r="T505" s="5"/>
      <c r="U505" s="5"/>
      <c r="V505" s="5"/>
      <c r="W505" s="5"/>
      <c r="X505" s="5"/>
      <c r="Y505" s="5"/>
      <c r="Z505" s="5"/>
      <c r="AA505" s="5"/>
      <c r="AB505" s="5"/>
      <c r="AC505" s="5"/>
      <c r="AD505" s="5"/>
      <c r="AE505" s="5"/>
      <c r="AF505" s="5"/>
    </row>
    <row r="506" spans="1:32" ht="21" customHeight="1">
      <c r="A506" s="5" t="s">
        <v>784</v>
      </c>
      <c r="B506" s="5" t="s">
        <v>2555</v>
      </c>
      <c r="C506" s="5" t="str">
        <f t="shared" ca="1" si="0"/>
        <v>上海</v>
      </c>
      <c r="D506" s="9" t="s">
        <v>47</v>
      </c>
      <c r="E506" s="5" t="s">
        <v>22384</v>
      </c>
      <c r="F506" s="5" t="s">
        <v>29</v>
      </c>
      <c r="G506" s="7">
        <v>8</v>
      </c>
      <c r="H506" s="7">
        <v>15</v>
      </c>
      <c r="I506" s="5" t="s">
        <v>65</v>
      </c>
      <c r="J506" s="5" t="s">
        <v>125</v>
      </c>
      <c r="K506" s="5" t="s">
        <v>110</v>
      </c>
      <c r="L506" s="9" t="s">
        <v>47</v>
      </c>
      <c r="M506" s="5" t="s">
        <v>25870</v>
      </c>
      <c r="N506" s="5" t="s">
        <v>37</v>
      </c>
      <c r="O506" s="5" t="s">
        <v>55</v>
      </c>
      <c r="P506" s="5" t="b">
        <f t="shared" ca="1" si="80"/>
        <v>1</v>
      </c>
      <c r="Q506" s="5" t="b">
        <f t="shared" ca="1" si="3"/>
        <v>1</v>
      </c>
      <c r="R506" s="5"/>
      <c r="S506" s="5"/>
      <c r="T506" s="5"/>
      <c r="U506" s="5"/>
      <c r="V506" s="5"/>
      <c r="W506" s="5"/>
      <c r="X506" s="5"/>
      <c r="Y506" s="5"/>
      <c r="Z506" s="5"/>
      <c r="AA506" s="5"/>
      <c r="AB506" s="5"/>
      <c r="AC506" s="5"/>
      <c r="AD506" s="5"/>
      <c r="AE506" s="5"/>
      <c r="AF506" s="5"/>
    </row>
    <row r="507" spans="1:32" ht="21" customHeight="1">
      <c r="A507" s="5" t="s">
        <v>396</v>
      </c>
      <c r="B507" s="5" t="s">
        <v>9891</v>
      </c>
      <c r="C507" s="5" t="str">
        <f t="shared" ca="1" si="0"/>
        <v>上海</v>
      </c>
      <c r="D507" s="5" t="str">
        <f t="shared" ref="D507:D510" ca="1" si="82">IFERROR(__xludf.DUMMYFUNCTION("REGEXEXTRACT(E507,""-(\S+)"")"),"普陀区  ")</f>
        <v>普陀区  </v>
      </c>
      <c r="E507" s="5" t="s">
        <v>23038</v>
      </c>
      <c r="F507" s="5" t="s">
        <v>29</v>
      </c>
      <c r="G507" s="7">
        <v>8</v>
      </c>
      <c r="H507" s="7">
        <v>10</v>
      </c>
      <c r="I507" s="5" t="s">
        <v>30</v>
      </c>
      <c r="J507" s="5" t="s">
        <v>108</v>
      </c>
      <c r="K507" s="5" t="s">
        <v>9892</v>
      </c>
      <c r="L507" s="5" t="s">
        <v>9893</v>
      </c>
      <c r="M507" s="5" t="s">
        <v>9894</v>
      </c>
      <c r="N507" s="5" t="s">
        <v>37</v>
      </c>
      <c r="O507" s="5" t="s">
        <v>55</v>
      </c>
      <c r="P507" s="5" t="b">
        <f t="shared" ca="1" si="80"/>
        <v>1</v>
      </c>
      <c r="Q507" s="5" t="b">
        <f t="shared" ca="1" si="3"/>
        <v>1</v>
      </c>
      <c r="R507" s="5"/>
      <c r="S507" s="5"/>
      <c r="T507" s="5"/>
      <c r="U507" s="5"/>
      <c r="V507" s="5"/>
      <c r="W507" s="5"/>
      <c r="X507" s="5"/>
      <c r="Y507" s="5"/>
      <c r="Z507" s="5"/>
      <c r="AA507" s="5"/>
      <c r="AB507" s="5"/>
      <c r="AC507" s="5"/>
      <c r="AD507" s="5"/>
      <c r="AE507" s="5"/>
      <c r="AF507" s="5"/>
    </row>
    <row r="508" spans="1:32" ht="21" customHeight="1">
      <c r="A508" s="5" t="s">
        <v>9822</v>
      </c>
      <c r="B508" s="5" t="s">
        <v>9823</v>
      </c>
      <c r="C508" s="5" t="str">
        <f t="shared" ca="1" si="0"/>
        <v>上海</v>
      </c>
      <c r="D508" s="5" t="str">
        <f t="shared" ca="1" si="82"/>
        <v>普陀区  </v>
      </c>
      <c r="E508" s="5" t="s">
        <v>23038</v>
      </c>
      <c r="F508" s="5" t="s">
        <v>29</v>
      </c>
      <c r="G508" s="7">
        <v>8</v>
      </c>
      <c r="H508" s="7">
        <v>15</v>
      </c>
      <c r="I508" s="5" t="s">
        <v>65</v>
      </c>
      <c r="J508" s="5" t="s">
        <v>125</v>
      </c>
      <c r="K508" s="5" t="s">
        <v>57</v>
      </c>
      <c r="L508" s="5" t="s">
        <v>9825</v>
      </c>
      <c r="M508" s="5" t="s">
        <v>9826</v>
      </c>
      <c r="N508" s="5" t="s">
        <v>100</v>
      </c>
      <c r="O508" s="5" t="s">
        <v>55</v>
      </c>
      <c r="P508" s="5" t="b">
        <f t="shared" ca="1" si="80"/>
        <v>1</v>
      </c>
      <c r="Q508" s="5" t="b">
        <f t="shared" ca="1" si="3"/>
        <v>1</v>
      </c>
      <c r="R508" s="5"/>
      <c r="S508" s="5"/>
      <c r="T508" s="5"/>
      <c r="U508" s="5"/>
      <c r="V508" s="5"/>
      <c r="W508" s="5"/>
      <c r="X508" s="5"/>
      <c r="Y508" s="5"/>
      <c r="Z508" s="5"/>
      <c r="AA508" s="5"/>
      <c r="AB508" s="5"/>
      <c r="AC508" s="5"/>
      <c r="AD508" s="5"/>
      <c r="AE508" s="5"/>
      <c r="AF508" s="5"/>
    </row>
    <row r="509" spans="1:32" ht="21" customHeight="1">
      <c r="A509" s="5" t="s">
        <v>9885</v>
      </c>
      <c r="B509" s="5" t="s">
        <v>9886</v>
      </c>
      <c r="C509" s="5" t="str">
        <f t="shared" ca="1" si="0"/>
        <v>上海</v>
      </c>
      <c r="D509" s="5" t="str">
        <f t="shared" ca="1" si="82"/>
        <v>普陀区  </v>
      </c>
      <c r="E509" s="5" t="s">
        <v>23038</v>
      </c>
      <c r="F509" s="5" t="s">
        <v>45</v>
      </c>
      <c r="G509" s="7">
        <v>8</v>
      </c>
      <c r="H509" s="7">
        <v>10</v>
      </c>
      <c r="I509" s="5" t="s">
        <v>30</v>
      </c>
      <c r="J509" s="5" t="s">
        <v>31</v>
      </c>
      <c r="K509" s="5" t="s">
        <v>48</v>
      </c>
      <c r="L509" s="5" t="s">
        <v>9887</v>
      </c>
      <c r="M509" s="5" t="s">
        <v>9889</v>
      </c>
      <c r="N509" s="5" t="s">
        <v>42</v>
      </c>
      <c r="O509" s="5" t="s">
        <v>38</v>
      </c>
      <c r="P509" s="5" t="b">
        <f t="shared" ca="1" si="80"/>
        <v>1</v>
      </c>
      <c r="Q509" s="5" t="b">
        <f t="shared" ca="1" si="3"/>
        <v>1</v>
      </c>
      <c r="R509" s="5"/>
      <c r="S509" s="5"/>
      <c r="T509" s="5"/>
      <c r="U509" s="5"/>
      <c r="V509" s="5"/>
      <c r="W509" s="5"/>
      <c r="X509" s="5"/>
      <c r="Y509" s="5"/>
      <c r="Z509" s="5"/>
      <c r="AA509" s="5"/>
      <c r="AB509" s="5"/>
      <c r="AC509" s="5"/>
      <c r="AD509" s="5"/>
      <c r="AE509" s="5"/>
      <c r="AF509" s="5"/>
    </row>
    <row r="510" spans="1:32" ht="21" customHeight="1">
      <c r="A510" s="5" t="s">
        <v>8775</v>
      </c>
      <c r="B510" s="5" t="s">
        <v>9926</v>
      </c>
      <c r="C510" s="5" t="str">
        <f t="shared" ca="1" si="0"/>
        <v>上海</v>
      </c>
      <c r="D510" s="5" t="str">
        <f t="shared" ca="1" si="82"/>
        <v>普陀区  </v>
      </c>
      <c r="E510" s="5" t="s">
        <v>22376</v>
      </c>
      <c r="F510" s="5" t="s">
        <v>29</v>
      </c>
      <c r="G510" s="7">
        <v>8</v>
      </c>
      <c r="H510" s="7">
        <v>10</v>
      </c>
      <c r="I510" s="5" t="s">
        <v>30</v>
      </c>
      <c r="J510" s="5" t="s">
        <v>125</v>
      </c>
      <c r="K510" s="5" t="s">
        <v>2538</v>
      </c>
      <c r="L510" s="5" t="s">
        <v>9927</v>
      </c>
      <c r="M510" s="5" t="s">
        <v>9928</v>
      </c>
      <c r="N510" s="5" t="s">
        <v>53</v>
      </c>
      <c r="O510" s="5" t="s">
        <v>55</v>
      </c>
      <c r="P510" s="5" t="b">
        <f t="shared" ca="1" si="80"/>
        <v>1</v>
      </c>
      <c r="Q510" s="5" t="b">
        <f t="shared" ca="1" si="3"/>
        <v>1</v>
      </c>
      <c r="R510" s="5"/>
      <c r="S510" s="5"/>
      <c r="T510" s="5"/>
      <c r="U510" s="5"/>
      <c r="V510" s="5"/>
      <c r="W510" s="5"/>
      <c r="X510" s="5"/>
      <c r="Y510" s="5"/>
      <c r="Z510" s="5"/>
      <c r="AA510" s="5"/>
      <c r="AB510" s="5"/>
      <c r="AC510" s="5"/>
      <c r="AD510" s="5"/>
      <c r="AE510" s="5"/>
      <c r="AF510" s="5"/>
    </row>
    <row r="511" spans="1:32" ht="21" customHeight="1">
      <c r="A511" s="5" t="s">
        <v>3551</v>
      </c>
      <c r="B511" s="5" t="s">
        <v>9913</v>
      </c>
      <c r="C511" s="5" t="str">
        <f t="shared" ca="1" si="0"/>
        <v>上海</v>
      </c>
      <c r="D511" s="9" t="s">
        <v>47</v>
      </c>
      <c r="E511" s="5" t="s">
        <v>22384</v>
      </c>
      <c r="F511" s="5" t="s">
        <v>45</v>
      </c>
      <c r="G511" s="7">
        <v>8</v>
      </c>
      <c r="H511" s="7">
        <v>18</v>
      </c>
      <c r="I511" s="5" t="s">
        <v>1310</v>
      </c>
      <c r="J511" s="5" t="s">
        <v>125</v>
      </c>
      <c r="K511" s="5" t="s">
        <v>110</v>
      </c>
      <c r="L511" s="5" t="s">
        <v>4020</v>
      </c>
      <c r="M511" s="9" t="s">
        <v>47</v>
      </c>
      <c r="N511" s="5" t="s">
        <v>42</v>
      </c>
      <c r="O511" s="5" t="s">
        <v>237</v>
      </c>
      <c r="P511" s="5" t="b">
        <f t="shared" ca="1" si="80"/>
        <v>1</v>
      </c>
      <c r="Q511" s="5" t="b">
        <f t="shared" ca="1" si="3"/>
        <v>1</v>
      </c>
      <c r="R511" s="5"/>
      <c r="S511" s="5"/>
      <c r="T511" s="5"/>
      <c r="U511" s="5"/>
      <c r="V511" s="5"/>
      <c r="W511" s="5"/>
      <c r="X511" s="5"/>
      <c r="Y511" s="5"/>
      <c r="Z511" s="5"/>
      <c r="AA511" s="5"/>
      <c r="AB511" s="5"/>
      <c r="AC511" s="5"/>
      <c r="AD511" s="5"/>
      <c r="AE511" s="5"/>
      <c r="AF511" s="5"/>
    </row>
    <row r="512" spans="1:32" ht="21" customHeight="1">
      <c r="A512" s="5" t="s">
        <v>9975</v>
      </c>
      <c r="B512" s="5" t="s">
        <v>9976</v>
      </c>
      <c r="C512" s="5" t="str">
        <f t="shared" ca="1" si="0"/>
        <v>上海</v>
      </c>
      <c r="D512" s="5" t="str">
        <f ca="1">IFERROR(__xludf.DUMMYFUNCTION("REGEXEXTRACT(E512,""-(\S+)"")"),"嘉定区  ")</f>
        <v>嘉定区  </v>
      </c>
      <c r="E512" s="5" t="s">
        <v>22751</v>
      </c>
      <c r="F512" s="5" t="s">
        <v>45</v>
      </c>
      <c r="G512" s="7">
        <v>8</v>
      </c>
      <c r="H512" s="7">
        <v>10</v>
      </c>
      <c r="I512" s="5" t="s">
        <v>30</v>
      </c>
      <c r="J512" s="7" t="s">
        <v>24</v>
      </c>
      <c r="K512" s="5" t="s">
        <v>7010</v>
      </c>
      <c r="L512" s="5" t="s">
        <v>9977</v>
      </c>
      <c r="M512" s="5" t="s">
        <v>9978</v>
      </c>
      <c r="N512" s="5" t="s">
        <v>53</v>
      </c>
      <c r="O512" s="5" t="s">
        <v>44</v>
      </c>
      <c r="P512" s="5" t="b">
        <f t="shared" ca="1" si="80"/>
        <v>1</v>
      </c>
      <c r="Q512" s="5" t="b">
        <f t="shared" ca="1" si="3"/>
        <v>1</v>
      </c>
      <c r="R512" s="5"/>
      <c r="S512" s="5"/>
      <c r="T512" s="5"/>
      <c r="U512" s="5"/>
      <c r="V512" s="5"/>
      <c r="W512" s="5"/>
      <c r="X512" s="5"/>
      <c r="Y512" s="5"/>
      <c r="Z512" s="5"/>
      <c r="AA512" s="5"/>
      <c r="AB512" s="5"/>
      <c r="AC512" s="5"/>
      <c r="AD512" s="5"/>
      <c r="AE512" s="5"/>
      <c r="AF512" s="5"/>
    </row>
    <row r="513" spans="1:32" ht="21" customHeight="1">
      <c r="A513" s="5" t="s">
        <v>25277</v>
      </c>
      <c r="B513" s="5" t="s">
        <v>7713</v>
      </c>
      <c r="C513" s="5" t="str">
        <f t="shared" ca="1" si="0"/>
        <v>上海</v>
      </c>
      <c r="D513" s="9" t="s">
        <v>47</v>
      </c>
      <c r="E513" s="5" t="s">
        <v>22384</v>
      </c>
      <c r="F513" s="5" t="s">
        <v>45</v>
      </c>
      <c r="G513" s="7">
        <v>8</v>
      </c>
      <c r="H513" s="7">
        <v>15</v>
      </c>
      <c r="I513" s="5" t="s">
        <v>65</v>
      </c>
      <c r="J513" s="5" t="s">
        <v>125</v>
      </c>
      <c r="K513" s="5" t="s">
        <v>57</v>
      </c>
      <c r="L513" s="5" t="s">
        <v>25911</v>
      </c>
      <c r="M513" s="5" t="s">
        <v>25912</v>
      </c>
      <c r="N513" s="5" t="s">
        <v>37</v>
      </c>
      <c r="O513" s="5" t="s">
        <v>55</v>
      </c>
      <c r="P513" s="5" t="b">
        <f t="shared" ca="1" si="80"/>
        <v>1</v>
      </c>
      <c r="Q513" s="5" t="b">
        <f t="shared" ca="1" si="3"/>
        <v>1</v>
      </c>
      <c r="R513" s="5"/>
      <c r="S513" s="5"/>
      <c r="T513" s="5"/>
      <c r="U513" s="5"/>
      <c r="V513" s="5"/>
      <c r="W513" s="5"/>
      <c r="X513" s="5"/>
      <c r="Y513" s="5"/>
      <c r="Z513" s="5"/>
      <c r="AA513" s="5"/>
      <c r="AB513" s="5"/>
      <c r="AC513" s="5"/>
      <c r="AD513" s="5"/>
      <c r="AE513" s="5"/>
      <c r="AF513" s="5"/>
    </row>
    <row r="514" spans="1:32" ht="21" customHeight="1">
      <c r="A514" s="5" t="s">
        <v>2660</v>
      </c>
      <c r="B514" s="5" t="s">
        <v>10012</v>
      </c>
      <c r="C514" s="5" t="str">
        <f t="shared" ca="1" si="0"/>
        <v>上海</v>
      </c>
      <c r="D514" s="5" t="str">
        <f ca="1">IFERROR(__xludf.DUMMYFUNCTION("REGEXEXTRACT(E514,""-(\S+)"")"),"浦东新区  ")</f>
        <v>浦东新区  </v>
      </c>
      <c r="E514" s="5" t="s">
        <v>22772</v>
      </c>
      <c r="F514" s="5" t="s">
        <v>45</v>
      </c>
      <c r="G514" s="11">
        <v>8</v>
      </c>
      <c r="H514" s="11">
        <v>21</v>
      </c>
      <c r="I514" s="13" t="s">
        <v>1833</v>
      </c>
      <c r="J514" s="5" t="s">
        <v>108</v>
      </c>
      <c r="K514" s="5" t="s">
        <v>883</v>
      </c>
      <c r="L514" s="5" t="s">
        <v>10015</v>
      </c>
      <c r="M514" s="5" t="s">
        <v>10016</v>
      </c>
      <c r="N514" s="5" t="s">
        <v>100</v>
      </c>
      <c r="O514" s="5" t="s">
        <v>55</v>
      </c>
      <c r="P514" s="5" t="b">
        <f t="shared" ca="1" si="80"/>
        <v>1</v>
      </c>
      <c r="Q514" s="5" t="b">
        <f t="shared" ca="1" si="3"/>
        <v>1</v>
      </c>
      <c r="R514" s="5"/>
      <c r="S514" s="5"/>
      <c r="T514" s="5"/>
      <c r="U514" s="5"/>
      <c r="V514" s="5"/>
      <c r="W514" s="5"/>
      <c r="X514" s="5"/>
      <c r="Y514" s="5"/>
      <c r="Z514" s="5"/>
      <c r="AA514" s="5"/>
      <c r="AB514" s="5"/>
      <c r="AC514" s="5"/>
      <c r="AD514" s="5"/>
      <c r="AE514" s="5"/>
      <c r="AF514" s="5"/>
    </row>
    <row r="515" spans="1:32" ht="21" customHeight="1">
      <c r="A515" s="5" t="s">
        <v>10090</v>
      </c>
      <c r="B515" s="5" t="s">
        <v>10091</v>
      </c>
      <c r="C515" s="5" t="str">
        <f t="shared" ca="1" si="0"/>
        <v>上海</v>
      </c>
      <c r="D515" s="9" t="s">
        <v>47</v>
      </c>
      <c r="E515" s="5" t="s">
        <v>22384</v>
      </c>
      <c r="F515" s="5" t="s">
        <v>45</v>
      </c>
      <c r="G515" s="7">
        <v>8</v>
      </c>
      <c r="H515" s="7">
        <v>13</v>
      </c>
      <c r="I515" s="5" t="s">
        <v>107</v>
      </c>
      <c r="J515" s="5" t="s">
        <v>31</v>
      </c>
      <c r="K515" s="5" t="s">
        <v>57</v>
      </c>
      <c r="L515" s="5" t="s">
        <v>6949</v>
      </c>
      <c r="M515" s="9" t="s">
        <v>47</v>
      </c>
      <c r="N515" s="5" t="s">
        <v>53</v>
      </c>
      <c r="O515" s="5" t="s">
        <v>55</v>
      </c>
      <c r="P515" s="5" t="b">
        <f t="shared" ca="1" si="80"/>
        <v>1</v>
      </c>
      <c r="Q515" s="5" t="b">
        <f t="shared" ca="1" si="3"/>
        <v>1</v>
      </c>
      <c r="R515" s="5"/>
      <c r="S515" s="5"/>
      <c r="T515" s="5"/>
      <c r="U515" s="5"/>
      <c r="V515" s="5"/>
      <c r="W515" s="5"/>
      <c r="X515" s="5"/>
      <c r="Y515" s="5"/>
      <c r="Z515" s="5"/>
      <c r="AA515" s="5"/>
      <c r="AB515" s="5"/>
      <c r="AC515" s="5"/>
      <c r="AD515" s="5"/>
      <c r="AE515" s="5"/>
      <c r="AF515" s="5"/>
    </row>
    <row r="516" spans="1:32" ht="21" customHeight="1">
      <c r="A516" s="5" t="s">
        <v>396</v>
      </c>
      <c r="B516" s="5" t="s">
        <v>4105</v>
      </c>
      <c r="C516" s="5" t="str">
        <f t="shared" ca="1" si="0"/>
        <v>上海</v>
      </c>
      <c r="D516" s="9" t="s">
        <v>47</v>
      </c>
      <c r="E516" s="5" t="s">
        <v>22384</v>
      </c>
      <c r="F516" s="5" t="s">
        <v>29</v>
      </c>
      <c r="G516" s="11">
        <v>8</v>
      </c>
      <c r="H516" s="11">
        <v>13</v>
      </c>
      <c r="I516" s="13" t="s">
        <v>1052</v>
      </c>
      <c r="J516" s="5" t="s">
        <v>31</v>
      </c>
      <c r="K516" s="5" t="s">
        <v>57</v>
      </c>
      <c r="L516" s="9" t="s">
        <v>47</v>
      </c>
      <c r="M516" s="9" t="s">
        <v>47</v>
      </c>
      <c r="N516" s="5" t="s">
        <v>53</v>
      </c>
      <c r="O516" s="5" t="s">
        <v>55</v>
      </c>
      <c r="P516" s="5" t="b">
        <f t="shared" ca="1" si="80"/>
        <v>1</v>
      </c>
      <c r="Q516" s="5" t="b">
        <f t="shared" ca="1" si="3"/>
        <v>1</v>
      </c>
      <c r="R516" s="5"/>
      <c r="S516" s="5"/>
      <c r="T516" s="5"/>
      <c r="U516" s="5"/>
      <c r="V516" s="5"/>
      <c r="W516" s="5"/>
      <c r="X516" s="5"/>
      <c r="Y516" s="5"/>
      <c r="Z516" s="5"/>
      <c r="AA516" s="5"/>
      <c r="AB516" s="5"/>
      <c r="AC516" s="5"/>
      <c r="AD516" s="5"/>
      <c r="AE516" s="5"/>
      <c r="AF516" s="5"/>
    </row>
    <row r="517" spans="1:32" ht="21" customHeight="1">
      <c r="A517" s="5" t="s">
        <v>10004</v>
      </c>
      <c r="B517" s="5" t="s">
        <v>4126</v>
      </c>
      <c r="C517" s="5" t="str">
        <f t="shared" ca="1" si="0"/>
        <v>上海</v>
      </c>
      <c r="D517" s="5" t="str">
        <f t="shared" ref="D517:D529" ca="1" si="83">IFERROR(__xludf.DUMMYFUNCTION("REGEXEXTRACT(E517,""-(\S+)"")"),"松江区  ")</f>
        <v>松江区  </v>
      </c>
      <c r="E517" s="5" t="s">
        <v>22756</v>
      </c>
      <c r="F517" s="5" t="s">
        <v>29</v>
      </c>
      <c r="G517" s="7">
        <v>8</v>
      </c>
      <c r="H517" s="7">
        <v>15</v>
      </c>
      <c r="I517" s="5" t="s">
        <v>65</v>
      </c>
      <c r="J517" s="5" t="s">
        <v>108</v>
      </c>
      <c r="K517" s="5" t="s">
        <v>179</v>
      </c>
      <c r="L517" s="5" t="s">
        <v>3024</v>
      </c>
      <c r="M517" s="5" t="s">
        <v>10007</v>
      </c>
      <c r="N517" s="5" t="s">
        <v>167</v>
      </c>
      <c r="O517" s="5" t="s">
        <v>55</v>
      </c>
      <c r="P517" s="5" t="b">
        <f t="shared" ca="1" si="80"/>
        <v>1</v>
      </c>
      <c r="Q517" s="5" t="b">
        <f t="shared" ca="1" si="3"/>
        <v>1</v>
      </c>
      <c r="R517" s="5"/>
      <c r="S517" s="5"/>
      <c r="T517" s="5"/>
      <c r="U517" s="5"/>
      <c r="V517" s="5"/>
      <c r="W517" s="5"/>
      <c r="X517" s="5"/>
      <c r="Y517" s="5"/>
      <c r="Z517" s="5"/>
      <c r="AA517" s="5"/>
      <c r="AB517" s="5"/>
      <c r="AC517" s="5"/>
      <c r="AD517" s="5"/>
      <c r="AE517" s="5"/>
      <c r="AF517" s="5"/>
    </row>
    <row r="518" spans="1:32" ht="21" customHeight="1">
      <c r="A518" s="5" t="s">
        <v>10140</v>
      </c>
      <c r="B518" s="5" t="s">
        <v>10141</v>
      </c>
      <c r="C518" s="5" t="str">
        <f t="shared" ca="1" si="0"/>
        <v>上海</v>
      </c>
      <c r="D518" s="5" t="str">
        <f t="shared" ca="1" si="83"/>
        <v>松江区  </v>
      </c>
      <c r="E518" s="5" t="s">
        <v>23602</v>
      </c>
      <c r="F518" s="5" t="s">
        <v>29</v>
      </c>
      <c r="G518" s="7">
        <v>8</v>
      </c>
      <c r="H518" s="7">
        <v>12</v>
      </c>
      <c r="I518" s="5" t="s">
        <v>852</v>
      </c>
      <c r="J518" s="5" t="s">
        <v>125</v>
      </c>
      <c r="K518" s="5" t="s">
        <v>76</v>
      </c>
      <c r="L518" s="9" t="s">
        <v>47</v>
      </c>
      <c r="M518" s="5" t="s">
        <v>10142</v>
      </c>
      <c r="N518" s="5" t="s">
        <v>100</v>
      </c>
      <c r="O518" s="5" t="s">
        <v>55</v>
      </c>
      <c r="P518" s="5" t="b">
        <f t="shared" ca="1" si="80"/>
        <v>1</v>
      </c>
      <c r="Q518" s="5" t="b">
        <f t="shared" ca="1" si="3"/>
        <v>1</v>
      </c>
      <c r="R518" s="5"/>
      <c r="S518" s="5"/>
      <c r="T518" s="5"/>
      <c r="U518" s="5"/>
      <c r="V518" s="5"/>
      <c r="W518" s="5"/>
      <c r="X518" s="5"/>
      <c r="Y518" s="5"/>
      <c r="Z518" s="5"/>
      <c r="AA518" s="5"/>
      <c r="AB518" s="5"/>
      <c r="AC518" s="5"/>
      <c r="AD518" s="5"/>
      <c r="AE518" s="5"/>
      <c r="AF518" s="5"/>
    </row>
    <row r="519" spans="1:32" ht="21" customHeight="1">
      <c r="A519" s="5" t="s">
        <v>396</v>
      </c>
      <c r="B519" s="5" t="s">
        <v>10149</v>
      </c>
      <c r="C519" s="5" t="str">
        <f t="shared" ca="1" si="0"/>
        <v>上海</v>
      </c>
      <c r="D519" s="5" t="str">
        <f t="shared" ca="1" si="83"/>
        <v>松江区  </v>
      </c>
      <c r="E519" s="5" t="s">
        <v>23075</v>
      </c>
      <c r="F519" s="5" t="s">
        <v>45</v>
      </c>
      <c r="G519" s="7">
        <v>8</v>
      </c>
      <c r="H519" s="7">
        <v>10</v>
      </c>
      <c r="I519" s="5" t="s">
        <v>30</v>
      </c>
      <c r="J519" s="5" t="s">
        <v>125</v>
      </c>
      <c r="K519" s="5" t="s">
        <v>1328</v>
      </c>
      <c r="L519" s="5" t="s">
        <v>10151</v>
      </c>
      <c r="M519" s="5" t="s">
        <v>10153</v>
      </c>
      <c r="N519" s="5" t="s">
        <v>37</v>
      </c>
      <c r="O519" s="5" t="s">
        <v>44</v>
      </c>
      <c r="P519" s="5" t="b">
        <f t="shared" ca="1" si="80"/>
        <v>1</v>
      </c>
      <c r="Q519" s="5" t="b">
        <f t="shared" ca="1" si="3"/>
        <v>1</v>
      </c>
      <c r="R519" s="5"/>
      <c r="S519" s="5"/>
      <c r="T519" s="5"/>
      <c r="U519" s="5"/>
      <c r="V519" s="5"/>
      <c r="W519" s="5"/>
      <c r="X519" s="5"/>
      <c r="Y519" s="5"/>
      <c r="Z519" s="5"/>
      <c r="AA519" s="5"/>
      <c r="AB519" s="5"/>
      <c r="AC519" s="5"/>
      <c r="AD519" s="5"/>
      <c r="AE519" s="5"/>
      <c r="AF519" s="5"/>
    </row>
    <row r="520" spans="1:32" ht="21" customHeight="1">
      <c r="A520" s="5" t="s">
        <v>10127</v>
      </c>
      <c r="B520" s="5" t="s">
        <v>10128</v>
      </c>
      <c r="C520" s="5" t="str">
        <f t="shared" ca="1" si="0"/>
        <v>上海</v>
      </c>
      <c r="D520" s="5" t="str">
        <f t="shared" ca="1" si="83"/>
        <v>松江区  </v>
      </c>
      <c r="E520" s="5" t="s">
        <v>23038</v>
      </c>
      <c r="F520" s="5" t="s">
        <v>29</v>
      </c>
      <c r="G520" s="7">
        <v>8</v>
      </c>
      <c r="H520" s="7">
        <v>10</v>
      </c>
      <c r="I520" s="5" t="s">
        <v>30</v>
      </c>
      <c r="J520" s="5" t="s">
        <v>108</v>
      </c>
      <c r="K520" s="5" t="s">
        <v>2261</v>
      </c>
      <c r="L520" s="5" t="s">
        <v>6508</v>
      </c>
      <c r="M520" s="5" t="s">
        <v>10129</v>
      </c>
      <c r="N520" s="5" t="s">
        <v>53</v>
      </c>
      <c r="O520" s="5" t="s">
        <v>55</v>
      </c>
      <c r="P520" s="5" t="b">
        <f t="shared" ca="1" si="80"/>
        <v>1</v>
      </c>
      <c r="Q520" s="5" t="b">
        <f t="shared" ca="1" si="3"/>
        <v>1</v>
      </c>
      <c r="R520" s="5"/>
      <c r="S520" s="5"/>
      <c r="T520" s="5"/>
      <c r="U520" s="5"/>
      <c r="V520" s="5"/>
      <c r="W520" s="5"/>
      <c r="X520" s="5"/>
      <c r="Y520" s="5"/>
      <c r="Z520" s="5"/>
      <c r="AA520" s="5"/>
      <c r="AB520" s="5"/>
      <c r="AC520" s="5"/>
      <c r="AD520" s="5"/>
      <c r="AE520" s="5"/>
      <c r="AF520" s="5"/>
    </row>
    <row r="521" spans="1:32" ht="21" customHeight="1">
      <c r="A521" s="5" t="s">
        <v>10171</v>
      </c>
      <c r="B521" s="5" t="s">
        <v>4345</v>
      </c>
      <c r="C521" s="5" t="str">
        <f t="shared" ca="1" si="0"/>
        <v>上海</v>
      </c>
      <c r="D521" s="5" t="str">
        <f t="shared" ca="1" si="83"/>
        <v>松江区  </v>
      </c>
      <c r="E521" s="5" t="s">
        <v>22739</v>
      </c>
      <c r="F521" s="5" t="s">
        <v>45</v>
      </c>
      <c r="G521" s="7">
        <v>8</v>
      </c>
      <c r="H521" s="7">
        <v>15</v>
      </c>
      <c r="I521" s="5" t="s">
        <v>65</v>
      </c>
      <c r="J521" s="5" t="s">
        <v>108</v>
      </c>
      <c r="K521" s="5" t="s">
        <v>48</v>
      </c>
      <c r="L521" s="5" t="s">
        <v>10172</v>
      </c>
      <c r="M521" s="5" t="s">
        <v>10173</v>
      </c>
      <c r="N521" s="5" t="s">
        <v>167</v>
      </c>
      <c r="O521" s="5" t="s">
        <v>405</v>
      </c>
      <c r="P521" s="5" t="b">
        <f t="shared" ca="1" si="80"/>
        <v>1</v>
      </c>
      <c r="Q521" s="5" t="b">
        <f t="shared" ca="1" si="3"/>
        <v>1</v>
      </c>
      <c r="R521" s="5"/>
      <c r="S521" s="5"/>
      <c r="T521" s="5"/>
      <c r="U521" s="5"/>
      <c r="V521" s="5"/>
      <c r="W521" s="5"/>
      <c r="X521" s="5"/>
      <c r="Y521" s="5"/>
      <c r="Z521" s="5"/>
      <c r="AA521" s="5"/>
      <c r="AB521" s="5"/>
      <c r="AC521" s="5"/>
      <c r="AD521" s="5"/>
      <c r="AE521" s="5"/>
      <c r="AF521" s="5"/>
    </row>
    <row r="522" spans="1:32" ht="21" customHeight="1">
      <c r="A522" s="5" t="s">
        <v>277</v>
      </c>
      <c r="B522" s="5" t="s">
        <v>25952</v>
      </c>
      <c r="C522" s="5" t="str">
        <f t="shared" ca="1" si="0"/>
        <v>上海</v>
      </c>
      <c r="D522" s="5" t="str">
        <f t="shared" ca="1" si="83"/>
        <v>松江区  </v>
      </c>
      <c r="E522" s="5" t="s">
        <v>22739</v>
      </c>
      <c r="F522" s="5" t="s">
        <v>45</v>
      </c>
      <c r="G522" s="7">
        <v>8</v>
      </c>
      <c r="H522" s="7">
        <v>16</v>
      </c>
      <c r="I522" s="5" t="s">
        <v>478</v>
      </c>
      <c r="J522" s="5" t="s">
        <v>66</v>
      </c>
      <c r="K522" s="5" t="s">
        <v>117</v>
      </c>
      <c r="L522" s="5" t="s">
        <v>25953</v>
      </c>
      <c r="M522" s="5" t="s">
        <v>25954</v>
      </c>
      <c r="N522" s="5" t="s">
        <v>100</v>
      </c>
      <c r="O522" s="5" t="s">
        <v>271</v>
      </c>
      <c r="P522" s="5" t="b">
        <f t="shared" ca="1" si="80"/>
        <v>1</v>
      </c>
      <c r="Q522" s="5" t="b">
        <f t="shared" ca="1" si="3"/>
        <v>1</v>
      </c>
      <c r="R522" s="5"/>
      <c r="S522" s="5"/>
      <c r="T522" s="5"/>
      <c r="U522" s="5"/>
      <c r="V522" s="5"/>
      <c r="W522" s="5"/>
      <c r="X522" s="5"/>
      <c r="Y522" s="5"/>
      <c r="Z522" s="5"/>
      <c r="AA522" s="5"/>
      <c r="AB522" s="5"/>
      <c r="AC522" s="5"/>
      <c r="AD522" s="5"/>
      <c r="AE522" s="5"/>
      <c r="AF522" s="5"/>
    </row>
    <row r="523" spans="1:32" ht="21" customHeight="1">
      <c r="A523" s="5" t="s">
        <v>25956</v>
      </c>
      <c r="B523" s="5" t="s">
        <v>25957</v>
      </c>
      <c r="C523" s="5" t="str">
        <f t="shared" ca="1" si="0"/>
        <v>上海</v>
      </c>
      <c r="D523" s="5" t="str">
        <f t="shared" ca="1" si="83"/>
        <v>松江区  </v>
      </c>
      <c r="E523" s="5" t="s">
        <v>22772</v>
      </c>
      <c r="F523" s="5" t="s">
        <v>29</v>
      </c>
      <c r="G523" s="7">
        <v>8</v>
      </c>
      <c r="H523" s="7">
        <v>10</v>
      </c>
      <c r="I523" s="5" t="s">
        <v>30</v>
      </c>
      <c r="J523" s="5" t="s">
        <v>108</v>
      </c>
      <c r="K523" s="5" t="s">
        <v>25962</v>
      </c>
      <c r="L523" s="5" t="s">
        <v>25963</v>
      </c>
      <c r="M523" s="5" t="s">
        <v>25964</v>
      </c>
      <c r="N523" s="5" t="s">
        <v>167</v>
      </c>
      <c r="O523" s="5" t="s">
        <v>55</v>
      </c>
      <c r="P523" s="5" t="b">
        <f t="shared" ca="1" si="80"/>
        <v>1</v>
      </c>
      <c r="Q523" s="5" t="b">
        <f t="shared" ca="1" si="3"/>
        <v>1</v>
      </c>
      <c r="R523" s="5"/>
      <c r="S523" s="5"/>
      <c r="T523" s="5"/>
      <c r="U523" s="5"/>
      <c r="V523" s="5"/>
      <c r="W523" s="5"/>
      <c r="X523" s="5"/>
      <c r="Y523" s="5"/>
      <c r="Z523" s="5"/>
      <c r="AA523" s="5"/>
      <c r="AB523" s="5"/>
      <c r="AC523" s="5"/>
      <c r="AD523" s="5"/>
      <c r="AE523" s="5"/>
      <c r="AF523" s="5"/>
    </row>
    <row r="524" spans="1:32" ht="21" customHeight="1">
      <c r="A524" s="5" t="s">
        <v>4351</v>
      </c>
      <c r="B524" s="5" t="s">
        <v>4352</v>
      </c>
      <c r="C524" s="5" t="str">
        <f t="shared" ca="1" si="0"/>
        <v>上海</v>
      </c>
      <c r="D524" s="5" t="str">
        <f t="shared" ca="1" si="83"/>
        <v>松江区  </v>
      </c>
      <c r="E524" s="5" t="s">
        <v>22739</v>
      </c>
      <c r="F524" s="5" t="s">
        <v>29</v>
      </c>
      <c r="G524" s="7">
        <v>8</v>
      </c>
      <c r="H524" s="7">
        <v>10</v>
      </c>
      <c r="I524" s="5" t="s">
        <v>30</v>
      </c>
      <c r="J524" s="5" t="s">
        <v>108</v>
      </c>
      <c r="K524" s="5" t="s">
        <v>252</v>
      </c>
      <c r="L524" s="5" t="s">
        <v>4355</v>
      </c>
      <c r="M524" s="5" t="s">
        <v>4356</v>
      </c>
      <c r="N524" s="5" t="s">
        <v>167</v>
      </c>
      <c r="O524" s="5" t="s">
        <v>405</v>
      </c>
      <c r="P524" s="5" t="b">
        <f t="shared" ca="1" si="80"/>
        <v>1</v>
      </c>
      <c r="Q524" s="5" t="b">
        <f t="shared" ca="1" si="3"/>
        <v>1</v>
      </c>
      <c r="R524" s="5"/>
      <c r="S524" s="5"/>
      <c r="T524" s="5"/>
      <c r="U524" s="5"/>
      <c r="V524" s="5"/>
      <c r="W524" s="5"/>
      <c r="X524" s="5"/>
      <c r="Y524" s="5"/>
      <c r="Z524" s="5"/>
      <c r="AA524" s="5"/>
      <c r="AB524" s="5"/>
      <c r="AC524" s="5"/>
      <c r="AD524" s="5"/>
      <c r="AE524" s="5"/>
      <c r="AF524" s="5"/>
    </row>
    <row r="525" spans="1:32" ht="21" customHeight="1">
      <c r="A525" s="5" t="s">
        <v>2601</v>
      </c>
      <c r="B525" s="5" t="s">
        <v>4335</v>
      </c>
      <c r="C525" s="5" t="str">
        <f t="shared" ca="1" si="0"/>
        <v>上海</v>
      </c>
      <c r="D525" s="5" t="str">
        <f t="shared" ca="1" si="83"/>
        <v>松江区  </v>
      </c>
      <c r="E525" s="5" t="s">
        <v>23602</v>
      </c>
      <c r="F525" s="5" t="s">
        <v>29</v>
      </c>
      <c r="G525" s="7">
        <v>8</v>
      </c>
      <c r="H525" s="7">
        <v>16</v>
      </c>
      <c r="I525" s="5" t="s">
        <v>478</v>
      </c>
      <c r="J525" s="5" t="s">
        <v>31</v>
      </c>
      <c r="K525" s="5" t="s">
        <v>76</v>
      </c>
      <c r="L525" s="5" t="s">
        <v>25978</v>
      </c>
      <c r="M525" s="5" t="s">
        <v>25979</v>
      </c>
      <c r="N525" s="5" t="s">
        <v>53</v>
      </c>
      <c r="O525" s="5" t="s">
        <v>55</v>
      </c>
      <c r="P525" s="5" t="b">
        <f t="shared" ca="1" si="80"/>
        <v>1</v>
      </c>
      <c r="Q525" s="5" t="b">
        <f t="shared" ca="1" si="3"/>
        <v>1</v>
      </c>
      <c r="R525" s="5"/>
      <c r="S525" s="5"/>
      <c r="T525" s="5"/>
      <c r="U525" s="5"/>
      <c r="V525" s="5"/>
      <c r="W525" s="5"/>
      <c r="X525" s="5"/>
      <c r="Y525" s="5"/>
      <c r="Z525" s="5"/>
      <c r="AA525" s="5"/>
      <c r="AB525" s="5"/>
      <c r="AC525" s="5"/>
      <c r="AD525" s="5"/>
      <c r="AE525" s="5"/>
      <c r="AF525" s="5"/>
    </row>
    <row r="526" spans="1:32" ht="21" customHeight="1">
      <c r="A526" s="5" t="s">
        <v>713</v>
      </c>
      <c r="B526" s="5" t="s">
        <v>10306</v>
      </c>
      <c r="C526" s="5" t="str">
        <f t="shared" ca="1" si="0"/>
        <v>上海</v>
      </c>
      <c r="D526" s="5" t="str">
        <f t="shared" ca="1" si="83"/>
        <v>松江区  </v>
      </c>
      <c r="E526" s="5" t="s">
        <v>22772</v>
      </c>
      <c r="F526" s="5" t="s">
        <v>45</v>
      </c>
      <c r="G526" s="7">
        <v>8</v>
      </c>
      <c r="H526" s="7">
        <v>10</v>
      </c>
      <c r="I526" s="5" t="s">
        <v>30</v>
      </c>
      <c r="J526" s="5" t="s">
        <v>31</v>
      </c>
      <c r="K526" s="5" t="s">
        <v>1463</v>
      </c>
      <c r="L526" s="5" t="s">
        <v>10310</v>
      </c>
      <c r="M526" s="5" t="s">
        <v>10311</v>
      </c>
      <c r="N526" s="5" t="s">
        <v>37</v>
      </c>
      <c r="O526" s="5" t="s">
        <v>55</v>
      </c>
      <c r="P526" s="5" t="b">
        <f t="shared" ca="1" si="80"/>
        <v>1</v>
      </c>
      <c r="Q526" s="5" t="b">
        <f t="shared" ca="1" si="3"/>
        <v>1</v>
      </c>
      <c r="R526" s="5"/>
      <c r="S526" s="5"/>
      <c r="T526" s="5"/>
      <c r="U526" s="5"/>
      <c r="V526" s="5"/>
      <c r="W526" s="5"/>
      <c r="X526" s="5"/>
      <c r="Y526" s="5"/>
      <c r="Z526" s="5"/>
      <c r="AA526" s="5"/>
      <c r="AB526" s="5"/>
      <c r="AC526" s="5"/>
      <c r="AD526" s="5"/>
      <c r="AE526" s="5"/>
      <c r="AF526" s="5"/>
    </row>
    <row r="527" spans="1:32" ht="21" customHeight="1">
      <c r="A527" s="5" t="s">
        <v>10368</v>
      </c>
      <c r="B527" s="5" t="s">
        <v>10369</v>
      </c>
      <c r="C527" s="5" t="str">
        <f t="shared" ca="1" si="0"/>
        <v>上海</v>
      </c>
      <c r="D527" s="5" t="str">
        <f t="shared" ca="1" si="83"/>
        <v>松江区  </v>
      </c>
      <c r="E527" s="5" t="s">
        <v>22766</v>
      </c>
      <c r="F527" s="5" t="s">
        <v>45</v>
      </c>
      <c r="G527" s="7">
        <v>8</v>
      </c>
      <c r="H527" s="7">
        <v>13</v>
      </c>
      <c r="I527" s="5" t="s">
        <v>107</v>
      </c>
      <c r="J527" s="5" t="s">
        <v>108</v>
      </c>
      <c r="K527" s="5" t="s">
        <v>1026</v>
      </c>
      <c r="L527" s="5" t="s">
        <v>10370</v>
      </c>
      <c r="M527" s="5" t="s">
        <v>10371</v>
      </c>
      <c r="N527" s="5" t="s">
        <v>100</v>
      </c>
      <c r="O527" s="5" t="s">
        <v>55</v>
      </c>
      <c r="P527" s="5" t="b">
        <f t="shared" ca="1" si="80"/>
        <v>1</v>
      </c>
      <c r="Q527" s="5" t="b">
        <f t="shared" ca="1" si="3"/>
        <v>1</v>
      </c>
      <c r="R527" s="5"/>
      <c r="S527" s="5"/>
      <c r="T527" s="5"/>
      <c r="U527" s="5"/>
      <c r="V527" s="5"/>
      <c r="W527" s="5"/>
      <c r="X527" s="5"/>
      <c r="Y527" s="5"/>
      <c r="Z527" s="5"/>
      <c r="AA527" s="5"/>
      <c r="AB527" s="5"/>
      <c r="AC527" s="5"/>
      <c r="AD527" s="5"/>
      <c r="AE527" s="5"/>
      <c r="AF527" s="5"/>
    </row>
    <row r="528" spans="1:32" ht="21" customHeight="1">
      <c r="A528" s="5" t="s">
        <v>26003</v>
      </c>
      <c r="B528" s="5" t="s">
        <v>14898</v>
      </c>
      <c r="C528" s="5" t="str">
        <f t="shared" ca="1" si="0"/>
        <v>上海</v>
      </c>
      <c r="D528" s="5" t="str">
        <f t="shared" ca="1" si="83"/>
        <v>松江区  </v>
      </c>
      <c r="E528" s="5" t="s">
        <v>22739</v>
      </c>
      <c r="F528" s="5" t="s">
        <v>45</v>
      </c>
      <c r="G528" s="7">
        <v>8</v>
      </c>
      <c r="H528" s="7">
        <v>15</v>
      </c>
      <c r="I528" s="5" t="s">
        <v>65</v>
      </c>
      <c r="J528" s="5" t="s">
        <v>31</v>
      </c>
      <c r="K528" s="5" t="s">
        <v>2426</v>
      </c>
      <c r="L528" s="5" t="s">
        <v>14899</v>
      </c>
      <c r="M528" s="5" t="s">
        <v>26012</v>
      </c>
      <c r="N528" s="5" t="s">
        <v>167</v>
      </c>
      <c r="O528" s="5" t="s">
        <v>237</v>
      </c>
      <c r="P528" s="5" t="b">
        <f t="shared" ca="1" si="80"/>
        <v>1</v>
      </c>
      <c r="Q528" s="5" t="b">
        <f t="shared" ca="1" si="3"/>
        <v>1</v>
      </c>
      <c r="R528" s="5"/>
      <c r="S528" s="5"/>
      <c r="T528" s="5"/>
      <c r="U528" s="5"/>
      <c r="V528" s="5"/>
      <c r="W528" s="5"/>
      <c r="X528" s="5"/>
      <c r="Y528" s="5"/>
      <c r="Z528" s="5"/>
      <c r="AA528" s="5"/>
      <c r="AB528" s="5"/>
      <c r="AC528" s="5"/>
      <c r="AD528" s="5"/>
      <c r="AE528" s="5"/>
      <c r="AF528" s="5"/>
    </row>
    <row r="529" spans="1:32" ht="21" customHeight="1">
      <c r="A529" s="5" t="s">
        <v>10253</v>
      </c>
      <c r="B529" s="5" t="s">
        <v>4485</v>
      </c>
      <c r="C529" s="5" t="str">
        <f t="shared" ca="1" si="0"/>
        <v>上海</v>
      </c>
      <c r="D529" s="5" t="str">
        <f t="shared" ca="1" si="83"/>
        <v>松江区  </v>
      </c>
      <c r="E529" s="5" t="s">
        <v>23602</v>
      </c>
      <c r="F529" s="5" t="s">
        <v>29</v>
      </c>
      <c r="G529" s="7">
        <v>8</v>
      </c>
      <c r="H529" s="7">
        <v>15</v>
      </c>
      <c r="I529" s="5" t="s">
        <v>65</v>
      </c>
      <c r="J529" s="5" t="s">
        <v>31</v>
      </c>
      <c r="K529" s="5" t="s">
        <v>48</v>
      </c>
      <c r="L529" s="5" t="s">
        <v>381</v>
      </c>
      <c r="M529" s="5" t="s">
        <v>10254</v>
      </c>
      <c r="N529" s="5" t="s">
        <v>53</v>
      </c>
      <c r="O529" s="5" t="s">
        <v>55</v>
      </c>
      <c r="P529" s="5" t="b">
        <f t="shared" ca="1" si="80"/>
        <v>1</v>
      </c>
      <c r="Q529" s="5" t="b">
        <f t="shared" ca="1" si="3"/>
        <v>1</v>
      </c>
      <c r="R529" s="5"/>
      <c r="S529" s="5"/>
      <c r="T529" s="5"/>
      <c r="U529" s="5"/>
      <c r="V529" s="5"/>
      <c r="W529" s="5"/>
      <c r="X529" s="5"/>
      <c r="Y529" s="5"/>
      <c r="Z529" s="5"/>
      <c r="AA529" s="5"/>
      <c r="AB529" s="5"/>
      <c r="AC529" s="5"/>
      <c r="AD529" s="5"/>
      <c r="AE529" s="5"/>
      <c r="AF529" s="5"/>
    </row>
    <row r="530" spans="1:32" ht="21" customHeight="1">
      <c r="A530" s="5" t="s">
        <v>10235</v>
      </c>
      <c r="B530" s="5" t="s">
        <v>4434</v>
      </c>
      <c r="C530" s="5" t="str">
        <f t="shared" ca="1" si="0"/>
        <v>上海</v>
      </c>
      <c r="D530" s="9" t="s">
        <v>47</v>
      </c>
      <c r="E530" s="5" t="s">
        <v>22384</v>
      </c>
      <c r="F530" s="5" t="s">
        <v>29</v>
      </c>
      <c r="G530" s="7">
        <v>8</v>
      </c>
      <c r="H530" s="7">
        <v>12</v>
      </c>
      <c r="I530" s="5" t="s">
        <v>852</v>
      </c>
      <c r="J530" s="5" t="s">
        <v>108</v>
      </c>
      <c r="K530" s="5" t="s">
        <v>633</v>
      </c>
      <c r="L530" s="5" t="s">
        <v>4435</v>
      </c>
      <c r="M530" s="5" t="s">
        <v>10236</v>
      </c>
      <c r="N530" s="5" t="s">
        <v>37</v>
      </c>
      <c r="O530" s="5" t="s">
        <v>55</v>
      </c>
      <c r="P530" s="5" t="b">
        <f t="shared" ca="1" si="80"/>
        <v>1</v>
      </c>
      <c r="Q530" s="5" t="b">
        <f t="shared" ca="1" si="3"/>
        <v>1</v>
      </c>
      <c r="R530" s="5"/>
      <c r="S530" s="5"/>
      <c r="T530" s="5"/>
      <c r="U530" s="5"/>
      <c r="V530" s="5"/>
      <c r="W530" s="5"/>
      <c r="X530" s="5"/>
      <c r="Y530" s="5"/>
      <c r="Z530" s="5"/>
      <c r="AA530" s="5"/>
      <c r="AB530" s="5"/>
      <c r="AC530" s="5"/>
      <c r="AD530" s="5"/>
      <c r="AE530" s="5"/>
      <c r="AF530" s="5"/>
    </row>
    <row r="531" spans="1:32" ht="21" customHeight="1">
      <c r="A531" s="5" t="s">
        <v>396</v>
      </c>
      <c r="B531" s="5" t="s">
        <v>10393</v>
      </c>
      <c r="C531" s="5" t="str">
        <f t="shared" ca="1" si="0"/>
        <v>上海</v>
      </c>
      <c r="D531" s="5" t="str">
        <f t="shared" ref="D531:D540" ca="1" si="84">IFERROR(__xludf.DUMMYFUNCTION("REGEXEXTRACT(E531,""-(\S+)"")"),"浦东新区  ")</f>
        <v>浦东新区  </v>
      </c>
      <c r="E531" s="5" t="s">
        <v>22772</v>
      </c>
      <c r="F531" s="5" t="s">
        <v>29</v>
      </c>
      <c r="G531" s="7">
        <v>8</v>
      </c>
      <c r="H531" s="7">
        <v>10</v>
      </c>
      <c r="I531" s="5" t="s">
        <v>30</v>
      </c>
      <c r="J531" s="5" t="s">
        <v>108</v>
      </c>
      <c r="K531" s="5" t="s">
        <v>117</v>
      </c>
      <c r="L531" s="5" t="s">
        <v>10394</v>
      </c>
      <c r="M531" s="5" t="s">
        <v>10395</v>
      </c>
      <c r="N531" s="5" t="s">
        <v>53</v>
      </c>
      <c r="O531" s="5" t="s">
        <v>55</v>
      </c>
      <c r="P531" s="5" t="b">
        <f t="shared" ca="1" si="80"/>
        <v>1</v>
      </c>
      <c r="Q531" s="5" t="b">
        <f t="shared" ca="1" si="3"/>
        <v>1</v>
      </c>
      <c r="R531" s="5"/>
      <c r="S531" s="5"/>
      <c r="T531" s="5"/>
      <c r="U531" s="5"/>
      <c r="V531" s="5"/>
      <c r="W531" s="5"/>
      <c r="X531" s="5"/>
      <c r="Y531" s="5"/>
      <c r="Z531" s="5"/>
      <c r="AA531" s="5"/>
      <c r="AB531" s="5"/>
      <c r="AC531" s="5"/>
      <c r="AD531" s="5"/>
      <c r="AE531" s="5"/>
      <c r="AF531" s="5"/>
    </row>
    <row r="532" spans="1:32" ht="21" customHeight="1">
      <c r="A532" s="5" t="s">
        <v>784</v>
      </c>
      <c r="B532" s="5" t="s">
        <v>4508</v>
      </c>
      <c r="C532" s="5" t="str">
        <f t="shared" ca="1" si="0"/>
        <v>上海</v>
      </c>
      <c r="D532" s="5" t="str">
        <f t="shared" ca="1" si="84"/>
        <v>浦东新区  </v>
      </c>
      <c r="E532" s="5" t="s">
        <v>22772</v>
      </c>
      <c r="F532" s="5" t="s">
        <v>45</v>
      </c>
      <c r="G532" s="7">
        <v>8</v>
      </c>
      <c r="H532" s="7">
        <v>15</v>
      </c>
      <c r="I532" s="5" t="s">
        <v>65</v>
      </c>
      <c r="J532" s="5" t="s">
        <v>31</v>
      </c>
      <c r="K532" s="5" t="s">
        <v>32</v>
      </c>
      <c r="L532" s="5" t="s">
        <v>4504</v>
      </c>
      <c r="M532" s="5" t="s">
        <v>4510</v>
      </c>
      <c r="N532" s="5" t="s">
        <v>42</v>
      </c>
      <c r="O532" s="5" t="s">
        <v>237</v>
      </c>
      <c r="P532" s="5" t="b">
        <f t="shared" ca="1" si="80"/>
        <v>1</v>
      </c>
      <c r="Q532" s="5" t="b">
        <f t="shared" ca="1" si="3"/>
        <v>1</v>
      </c>
      <c r="R532" s="5"/>
      <c r="S532" s="5"/>
      <c r="T532" s="5"/>
      <c r="U532" s="5"/>
      <c r="V532" s="5"/>
      <c r="W532" s="5"/>
      <c r="X532" s="5"/>
      <c r="Y532" s="5"/>
      <c r="Z532" s="5"/>
      <c r="AA532" s="5"/>
      <c r="AB532" s="5"/>
      <c r="AC532" s="5"/>
      <c r="AD532" s="5"/>
      <c r="AE532" s="5"/>
      <c r="AF532" s="5"/>
    </row>
    <row r="533" spans="1:32" ht="21" customHeight="1">
      <c r="A533" s="5" t="s">
        <v>1457</v>
      </c>
      <c r="B533" s="5" t="s">
        <v>13494</v>
      </c>
      <c r="C533" s="5" t="str">
        <f t="shared" ca="1" si="0"/>
        <v>上海</v>
      </c>
      <c r="D533" s="5" t="str">
        <f t="shared" ca="1" si="84"/>
        <v>浦东新区  </v>
      </c>
      <c r="E533" s="5" t="s">
        <v>23602</v>
      </c>
      <c r="F533" s="5" t="s">
        <v>45</v>
      </c>
      <c r="G533" s="7">
        <v>8</v>
      </c>
      <c r="H533" s="7">
        <v>10</v>
      </c>
      <c r="I533" s="5" t="s">
        <v>30</v>
      </c>
      <c r="J533" s="5" t="s">
        <v>31</v>
      </c>
      <c r="K533" s="5" t="s">
        <v>13496</v>
      </c>
      <c r="L533" s="5" t="s">
        <v>381</v>
      </c>
      <c r="M533" s="5" t="s">
        <v>26038</v>
      </c>
      <c r="N533" s="5" t="s">
        <v>167</v>
      </c>
      <c r="O533" s="5" t="s">
        <v>55</v>
      </c>
      <c r="P533" s="5" t="b">
        <f t="shared" ca="1" si="80"/>
        <v>1</v>
      </c>
      <c r="Q533" s="5" t="b">
        <f t="shared" ca="1" si="3"/>
        <v>1</v>
      </c>
      <c r="R533" s="5"/>
      <c r="S533" s="5"/>
      <c r="T533" s="5"/>
      <c r="U533" s="5"/>
      <c r="V533" s="5"/>
      <c r="W533" s="5"/>
      <c r="X533" s="5"/>
      <c r="Y533" s="5"/>
      <c r="Z533" s="5"/>
      <c r="AA533" s="5"/>
      <c r="AB533" s="5"/>
      <c r="AC533" s="5"/>
      <c r="AD533" s="5"/>
      <c r="AE533" s="5"/>
      <c r="AF533" s="5"/>
    </row>
    <row r="534" spans="1:32" ht="21" customHeight="1">
      <c r="A534" s="5" t="s">
        <v>7880</v>
      </c>
      <c r="B534" s="5" t="s">
        <v>26041</v>
      </c>
      <c r="C534" s="5" t="str">
        <f t="shared" ca="1" si="0"/>
        <v>上海</v>
      </c>
      <c r="D534" s="5" t="str">
        <f t="shared" ca="1" si="84"/>
        <v>浦东新区  </v>
      </c>
      <c r="E534" s="5" t="s">
        <v>22772</v>
      </c>
      <c r="F534" s="5" t="s">
        <v>45</v>
      </c>
      <c r="G534" s="7">
        <v>8</v>
      </c>
      <c r="H534" s="7">
        <v>10</v>
      </c>
      <c r="I534" s="5" t="s">
        <v>30</v>
      </c>
      <c r="J534" s="5" t="s">
        <v>66</v>
      </c>
      <c r="K534" s="5" t="s">
        <v>633</v>
      </c>
      <c r="L534" s="5" t="s">
        <v>26043</v>
      </c>
      <c r="M534" s="5" t="s">
        <v>26044</v>
      </c>
      <c r="N534" s="5" t="s">
        <v>42</v>
      </c>
      <c r="O534" s="5" t="s">
        <v>237</v>
      </c>
      <c r="P534" s="5" t="b">
        <f t="shared" ca="1" si="80"/>
        <v>1</v>
      </c>
      <c r="Q534" s="5" t="b">
        <f t="shared" ca="1" si="3"/>
        <v>1</v>
      </c>
      <c r="R534" s="5"/>
      <c r="S534" s="5"/>
      <c r="T534" s="5"/>
      <c r="U534" s="5"/>
      <c r="V534" s="5"/>
      <c r="W534" s="5"/>
      <c r="X534" s="5"/>
      <c r="Y534" s="5"/>
      <c r="Z534" s="5"/>
      <c r="AA534" s="5"/>
      <c r="AB534" s="5"/>
      <c r="AC534" s="5"/>
      <c r="AD534" s="5"/>
      <c r="AE534" s="5"/>
      <c r="AF534" s="5"/>
    </row>
    <row r="535" spans="1:32" ht="21" customHeight="1">
      <c r="A535" s="5" t="s">
        <v>1457</v>
      </c>
      <c r="B535" s="5" t="s">
        <v>3977</v>
      </c>
      <c r="C535" s="5" t="str">
        <f t="shared" ca="1" si="0"/>
        <v>上海</v>
      </c>
      <c r="D535" s="5" t="str">
        <f t="shared" ca="1" si="84"/>
        <v>浦东新区  </v>
      </c>
      <c r="E535" s="5" t="s">
        <v>22739</v>
      </c>
      <c r="F535" s="5" t="s">
        <v>45</v>
      </c>
      <c r="G535" s="7">
        <v>8</v>
      </c>
      <c r="H535" s="7">
        <v>15</v>
      </c>
      <c r="I535" s="5" t="s">
        <v>65</v>
      </c>
      <c r="J535" s="5" t="s">
        <v>31</v>
      </c>
      <c r="K535" s="5" t="s">
        <v>110</v>
      </c>
      <c r="L535" s="5" t="s">
        <v>8116</v>
      </c>
      <c r="M535" s="5" t="s">
        <v>26054</v>
      </c>
      <c r="N535" s="5" t="s">
        <v>37</v>
      </c>
      <c r="O535" s="5" t="s">
        <v>237</v>
      </c>
      <c r="P535" s="5" t="b">
        <f t="shared" ca="1" si="80"/>
        <v>1</v>
      </c>
      <c r="Q535" s="5" t="b">
        <f t="shared" ca="1" si="3"/>
        <v>1</v>
      </c>
      <c r="R535" s="5"/>
      <c r="S535" s="5"/>
      <c r="T535" s="5"/>
      <c r="U535" s="5"/>
      <c r="V535" s="5"/>
      <c r="W535" s="5"/>
      <c r="X535" s="5"/>
      <c r="Y535" s="5"/>
      <c r="Z535" s="5"/>
      <c r="AA535" s="5"/>
      <c r="AB535" s="5"/>
      <c r="AC535" s="5"/>
      <c r="AD535" s="5"/>
      <c r="AE535" s="5"/>
      <c r="AF535" s="5"/>
    </row>
    <row r="536" spans="1:32" ht="21" customHeight="1">
      <c r="A536" s="5" t="s">
        <v>784</v>
      </c>
      <c r="B536" s="5" t="s">
        <v>26061</v>
      </c>
      <c r="C536" s="5" t="str">
        <f t="shared" ca="1" si="0"/>
        <v>上海</v>
      </c>
      <c r="D536" s="5" t="str">
        <f t="shared" ca="1" si="84"/>
        <v>浦东新区  </v>
      </c>
      <c r="E536" s="5" t="s">
        <v>22772</v>
      </c>
      <c r="F536" s="5" t="s">
        <v>45</v>
      </c>
      <c r="G536" s="7">
        <v>8</v>
      </c>
      <c r="H536" s="7">
        <v>10</v>
      </c>
      <c r="I536" s="5" t="s">
        <v>30</v>
      </c>
      <c r="J536" s="5" t="s">
        <v>125</v>
      </c>
      <c r="K536" s="5" t="s">
        <v>1075</v>
      </c>
      <c r="L536" s="5" t="s">
        <v>26063</v>
      </c>
      <c r="M536" s="5" t="s">
        <v>26064</v>
      </c>
      <c r="N536" s="5" t="s">
        <v>37</v>
      </c>
      <c r="O536" s="5" t="s">
        <v>38</v>
      </c>
      <c r="P536" s="5" t="b">
        <f t="shared" ca="1" si="80"/>
        <v>1</v>
      </c>
      <c r="Q536" s="5" t="b">
        <f t="shared" ca="1" si="3"/>
        <v>1</v>
      </c>
      <c r="R536" s="5"/>
      <c r="S536" s="5"/>
      <c r="T536" s="5"/>
      <c r="U536" s="5"/>
      <c r="V536" s="5"/>
      <c r="W536" s="5"/>
      <c r="X536" s="5"/>
      <c r="Y536" s="5"/>
      <c r="Z536" s="5"/>
      <c r="AA536" s="5"/>
      <c r="AB536" s="5"/>
      <c r="AC536" s="5"/>
      <c r="AD536" s="5"/>
      <c r="AE536" s="5"/>
      <c r="AF536" s="5"/>
    </row>
    <row r="537" spans="1:32" ht="21" customHeight="1">
      <c r="A537" s="5" t="s">
        <v>784</v>
      </c>
      <c r="B537" s="5" t="s">
        <v>10496</v>
      </c>
      <c r="C537" s="5" t="str">
        <f t="shared" ca="1" si="0"/>
        <v>上海</v>
      </c>
      <c r="D537" s="5" t="str">
        <f t="shared" ca="1" si="84"/>
        <v>浦东新区  </v>
      </c>
      <c r="E537" s="5" t="s">
        <v>22772</v>
      </c>
      <c r="F537" s="5" t="s">
        <v>29</v>
      </c>
      <c r="G537" s="7">
        <v>8</v>
      </c>
      <c r="H537" s="7">
        <v>15</v>
      </c>
      <c r="I537" s="5" t="s">
        <v>65</v>
      </c>
      <c r="J537" s="5" t="s">
        <v>31</v>
      </c>
      <c r="K537" s="5" t="s">
        <v>110</v>
      </c>
      <c r="L537" s="9" t="s">
        <v>47</v>
      </c>
      <c r="M537" s="5" t="s">
        <v>10499</v>
      </c>
      <c r="N537" s="5" t="s">
        <v>37</v>
      </c>
      <c r="O537" s="5" t="s">
        <v>55</v>
      </c>
      <c r="P537" s="5" t="b">
        <f t="shared" ca="1" si="80"/>
        <v>1</v>
      </c>
      <c r="Q537" s="5" t="b">
        <f t="shared" ca="1" si="3"/>
        <v>1</v>
      </c>
      <c r="R537" s="5"/>
      <c r="S537" s="5"/>
      <c r="T537" s="5"/>
      <c r="U537" s="5"/>
      <c r="V537" s="5"/>
      <c r="W537" s="5"/>
      <c r="X537" s="5"/>
      <c r="Y537" s="5"/>
      <c r="Z537" s="5"/>
      <c r="AA537" s="5"/>
      <c r="AB537" s="5"/>
      <c r="AC537" s="5"/>
      <c r="AD537" s="5"/>
      <c r="AE537" s="5"/>
      <c r="AF537" s="5"/>
    </row>
    <row r="538" spans="1:32" ht="21" customHeight="1">
      <c r="A538" s="5" t="s">
        <v>4661</v>
      </c>
      <c r="B538" s="5" t="s">
        <v>4662</v>
      </c>
      <c r="C538" s="5" t="str">
        <f t="shared" ca="1" si="0"/>
        <v>上海</v>
      </c>
      <c r="D538" s="5" t="str">
        <f t="shared" ca="1" si="84"/>
        <v>浦东新区  </v>
      </c>
      <c r="E538" s="5" t="s">
        <v>22772</v>
      </c>
      <c r="F538" s="5" t="s">
        <v>29</v>
      </c>
      <c r="G538" s="7">
        <v>8</v>
      </c>
      <c r="H538" s="7">
        <v>10</v>
      </c>
      <c r="I538" s="5" t="s">
        <v>30</v>
      </c>
      <c r="J538" s="5" t="s">
        <v>125</v>
      </c>
      <c r="K538" s="5" t="s">
        <v>4663</v>
      </c>
      <c r="L538" s="9" t="s">
        <v>47</v>
      </c>
      <c r="M538" s="5" t="s">
        <v>4666</v>
      </c>
      <c r="N538" s="5" t="s">
        <v>53</v>
      </c>
      <c r="O538" s="5" t="s">
        <v>55</v>
      </c>
      <c r="P538" s="5" t="b">
        <f t="shared" ca="1" si="80"/>
        <v>1</v>
      </c>
      <c r="Q538" s="5" t="b">
        <f t="shared" ca="1" si="3"/>
        <v>1</v>
      </c>
      <c r="R538" s="5"/>
      <c r="S538" s="5"/>
      <c r="T538" s="5"/>
      <c r="U538" s="5"/>
      <c r="V538" s="5"/>
      <c r="W538" s="5"/>
      <c r="X538" s="5"/>
      <c r="Y538" s="5"/>
      <c r="Z538" s="5"/>
      <c r="AA538" s="5"/>
      <c r="AB538" s="5"/>
      <c r="AC538" s="5"/>
      <c r="AD538" s="5"/>
      <c r="AE538" s="5"/>
      <c r="AF538" s="5"/>
    </row>
    <row r="539" spans="1:32" ht="21" customHeight="1">
      <c r="A539" s="5" t="s">
        <v>396</v>
      </c>
      <c r="B539" s="5" t="s">
        <v>26067</v>
      </c>
      <c r="C539" s="5" t="str">
        <f t="shared" ca="1" si="0"/>
        <v>上海</v>
      </c>
      <c r="D539" s="5" t="str">
        <f t="shared" ca="1" si="84"/>
        <v>浦东新区  </v>
      </c>
      <c r="E539" s="5" t="s">
        <v>22739</v>
      </c>
      <c r="F539" s="5" t="s">
        <v>29</v>
      </c>
      <c r="G539" s="7">
        <v>8</v>
      </c>
      <c r="H539" s="7">
        <v>12</v>
      </c>
      <c r="I539" s="5" t="s">
        <v>852</v>
      </c>
      <c r="J539" s="5" t="s">
        <v>108</v>
      </c>
      <c r="K539" s="5" t="s">
        <v>1770</v>
      </c>
      <c r="L539" s="9" t="s">
        <v>47</v>
      </c>
      <c r="M539" s="5" t="s">
        <v>26068</v>
      </c>
      <c r="N539" s="5" t="s">
        <v>100</v>
      </c>
      <c r="O539" s="5" t="s">
        <v>271</v>
      </c>
      <c r="P539" s="5" t="b">
        <f t="shared" ca="1" si="80"/>
        <v>1</v>
      </c>
      <c r="Q539" s="5" t="b">
        <f t="shared" ca="1" si="3"/>
        <v>1</v>
      </c>
      <c r="R539" s="5"/>
      <c r="S539" s="5"/>
      <c r="T539" s="5"/>
      <c r="U539" s="5"/>
      <c r="V539" s="5"/>
      <c r="W539" s="5"/>
      <c r="X539" s="5"/>
      <c r="Y539" s="5"/>
      <c r="Z539" s="5"/>
      <c r="AA539" s="5"/>
      <c r="AB539" s="5"/>
      <c r="AC539" s="5"/>
      <c r="AD539" s="5"/>
      <c r="AE539" s="5"/>
      <c r="AF539" s="5"/>
    </row>
    <row r="540" spans="1:32" ht="21" customHeight="1">
      <c r="A540" s="5" t="s">
        <v>13759</v>
      </c>
      <c r="B540" s="5" t="s">
        <v>9751</v>
      </c>
      <c r="C540" s="5" t="str">
        <f t="shared" ca="1" si="0"/>
        <v>上海</v>
      </c>
      <c r="D540" s="5" t="str">
        <f t="shared" ca="1" si="84"/>
        <v>浦东新区  </v>
      </c>
      <c r="E540" s="5" t="s">
        <v>23806</v>
      </c>
      <c r="F540" s="5" t="s">
        <v>45</v>
      </c>
      <c r="G540" s="7">
        <v>8</v>
      </c>
      <c r="H540" s="7">
        <v>12</v>
      </c>
      <c r="I540" s="5" t="s">
        <v>852</v>
      </c>
      <c r="J540" s="7" t="s">
        <v>24</v>
      </c>
      <c r="K540" s="5" t="s">
        <v>48</v>
      </c>
      <c r="L540" s="5" t="s">
        <v>9754</v>
      </c>
      <c r="M540" s="5" t="s">
        <v>26072</v>
      </c>
      <c r="N540" s="5" t="s">
        <v>648</v>
      </c>
      <c r="O540" s="5" t="s">
        <v>237</v>
      </c>
      <c r="P540" s="5" t="b">
        <f t="shared" ca="1" si="80"/>
        <v>1</v>
      </c>
      <c r="Q540" s="5" t="b">
        <f t="shared" ca="1" si="3"/>
        <v>1</v>
      </c>
      <c r="R540" s="5"/>
      <c r="S540" s="5"/>
      <c r="T540" s="5"/>
      <c r="U540" s="5"/>
      <c r="V540" s="5"/>
      <c r="W540" s="5"/>
      <c r="X540" s="5"/>
      <c r="Y540" s="5"/>
      <c r="Z540" s="5"/>
      <c r="AA540" s="5"/>
      <c r="AB540" s="5"/>
      <c r="AC540" s="5"/>
      <c r="AD540" s="5"/>
      <c r="AE540" s="5"/>
      <c r="AF540" s="5"/>
    </row>
    <row r="541" spans="1:32" ht="21" customHeight="1">
      <c r="A541" s="5" t="s">
        <v>7827</v>
      </c>
      <c r="B541" s="5" t="s">
        <v>7828</v>
      </c>
      <c r="C541" s="5" t="str">
        <f t="shared" ca="1" si="0"/>
        <v>上海</v>
      </c>
      <c r="D541" s="9" t="s">
        <v>47</v>
      </c>
      <c r="E541" s="5" t="s">
        <v>22791</v>
      </c>
      <c r="F541" s="5" t="s">
        <v>45</v>
      </c>
      <c r="G541" s="11">
        <v>8</v>
      </c>
      <c r="H541" s="11">
        <v>13</v>
      </c>
      <c r="I541" s="13" t="s">
        <v>1052</v>
      </c>
      <c r="J541" s="7" t="s">
        <v>24</v>
      </c>
      <c r="K541" s="5" t="s">
        <v>4427</v>
      </c>
      <c r="L541" s="9" t="s">
        <v>47</v>
      </c>
      <c r="M541" s="9" t="s">
        <v>47</v>
      </c>
      <c r="N541" s="5" t="s">
        <v>167</v>
      </c>
      <c r="O541" s="5" t="s">
        <v>44</v>
      </c>
      <c r="P541" s="5" t="b">
        <f t="shared" ca="1" si="80"/>
        <v>1</v>
      </c>
      <c r="Q541" s="5" t="b">
        <f t="shared" ca="1" si="3"/>
        <v>1</v>
      </c>
      <c r="R541" s="5"/>
      <c r="S541" s="5"/>
      <c r="T541" s="5"/>
      <c r="U541" s="5"/>
      <c r="V541" s="5"/>
      <c r="W541" s="5"/>
      <c r="X541" s="5"/>
      <c r="Y541" s="5"/>
      <c r="Z541" s="5"/>
      <c r="AA541" s="5"/>
      <c r="AB541" s="5"/>
      <c r="AC541" s="5"/>
      <c r="AD541" s="5"/>
      <c r="AE541" s="5"/>
      <c r="AF541" s="5"/>
    </row>
    <row r="542" spans="1:32" ht="21" customHeight="1">
      <c r="A542" s="5" t="s">
        <v>7132</v>
      </c>
      <c r="B542" s="5" t="s">
        <v>26076</v>
      </c>
      <c r="C542" s="5" t="str">
        <f t="shared" ca="1" si="0"/>
        <v>上海</v>
      </c>
      <c r="D542" s="5" t="str">
        <f ca="1">IFERROR(__xludf.DUMMYFUNCTION("REGEXEXTRACT(E542,""-(\S+)"")"),"昌平区  ")</f>
        <v>昌平区  </v>
      </c>
      <c r="E542" s="5" t="s">
        <v>23806</v>
      </c>
      <c r="F542" s="5" t="s">
        <v>29</v>
      </c>
      <c r="G542" s="7">
        <v>8</v>
      </c>
      <c r="H542" s="7">
        <v>10</v>
      </c>
      <c r="I542" s="5" t="s">
        <v>30</v>
      </c>
      <c r="J542" s="5" t="s">
        <v>108</v>
      </c>
      <c r="K542" s="5" t="s">
        <v>117</v>
      </c>
      <c r="L542" s="9" t="s">
        <v>47</v>
      </c>
      <c r="M542" s="5" t="s">
        <v>26079</v>
      </c>
      <c r="N542" s="5" t="s">
        <v>100</v>
      </c>
      <c r="O542" s="5" t="s">
        <v>55</v>
      </c>
      <c r="P542" s="5" t="b">
        <f t="shared" ca="1" si="80"/>
        <v>1</v>
      </c>
      <c r="Q542" s="5" t="b">
        <f t="shared" ca="1" si="3"/>
        <v>1</v>
      </c>
      <c r="R542" s="5"/>
      <c r="S542" s="5"/>
      <c r="T542" s="5"/>
      <c r="U542" s="5"/>
      <c r="V542" s="5"/>
      <c r="W542" s="5"/>
      <c r="X542" s="5"/>
      <c r="Y542" s="5"/>
      <c r="Z542" s="5"/>
      <c r="AA542" s="5"/>
      <c r="AB542" s="5"/>
      <c r="AC542" s="5"/>
      <c r="AD542" s="5"/>
      <c r="AE542" s="5"/>
      <c r="AF542" s="5"/>
    </row>
    <row r="543" spans="1:32" ht="21" customHeight="1">
      <c r="A543" s="5" t="s">
        <v>26082</v>
      </c>
      <c r="B543" s="5" t="s">
        <v>26083</v>
      </c>
      <c r="C543" s="5" t="str">
        <f t="shared" ca="1" si="0"/>
        <v>上海</v>
      </c>
      <c r="D543" s="9" t="s">
        <v>47</v>
      </c>
      <c r="E543" s="5" t="s">
        <v>22791</v>
      </c>
      <c r="F543" s="5" t="s">
        <v>95</v>
      </c>
      <c r="G543" s="7">
        <v>8</v>
      </c>
      <c r="H543" s="7">
        <v>40</v>
      </c>
      <c r="I543" s="5" t="s">
        <v>2155</v>
      </c>
      <c r="J543" s="5" t="s">
        <v>31</v>
      </c>
      <c r="K543" s="5" t="s">
        <v>26084</v>
      </c>
      <c r="L543" s="5" t="s">
        <v>26085</v>
      </c>
      <c r="M543" s="5" t="s">
        <v>26086</v>
      </c>
      <c r="N543" s="5" t="s">
        <v>53</v>
      </c>
      <c r="O543" s="5" t="s">
        <v>55</v>
      </c>
      <c r="P543" s="5" t="b">
        <f t="shared" ca="1" si="80"/>
        <v>1</v>
      </c>
      <c r="Q543" s="5" t="b">
        <f t="shared" ca="1" si="3"/>
        <v>1</v>
      </c>
      <c r="R543" s="5"/>
      <c r="S543" s="5"/>
      <c r="T543" s="5"/>
      <c r="U543" s="5"/>
      <c r="V543" s="5"/>
      <c r="W543" s="5"/>
      <c r="X543" s="5"/>
      <c r="Y543" s="5"/>
      <c r="Z543" s="5"/>
      <c r="AA543" s="5"/>
      <c r="AB543" s="5"/>
      <c r="AC543" s="5"/>
      <c r="AD543" s="5"/>
      <c r="AE543" s="5"/>
      <c r="AF543" s="5"/>
    </row>
    <row r="544" spans="1:32" ht="21" customHeight="1">
      <c r="A544" s="5" t="s">
        <v>277</v>
      </c>
      <c r="B544" s="5" t="s">
        <v>7923</v>
      </c>
      <c r="C544" s="5" t="str">
        <f t="shared" ca="1" si="0"/>
        <v>上海</v>
      </c>
      <c r="D544" s="5" t="str">
        <f ca="1">IFERROR(__xludf.DUMMYFUNCTION("REGEXEXTRACT(E544,""-(\S+)"")"),"西城区  ")</f>
        <v>西城区  </v>
      </c>
      <c r="E544" s="5" t="s">
        <v>23832</v>
      </c>
      <c r="F544" s="5" t="s">
        <v>45</v>
      </c>
      <c r="G544" s="7">
        <v>8</v>
      </c>
      <c r="H544" s="7">
        <v>10</v>
      </c>
      <c r="I544" s="5" t="s">
        <v>30</v>
      </c>
      <c r="J544" s="5" t="s">
        <v>66</v>
      </c>
      <c r="K544" s="5" t="s">
        <v>57</v>
      </c>
      <c r="L544" s="9" t="s">
        <v>47</v>
      </c>
      <c r="M544" s="5" t="s">
        <v>7927</v>
      </c>
      <c r="N544" s="5" t="s">
        <v>100</v>
      </c>
      <c r="O544" s="5" t="s">
        <v>38</v>
      </c>
      <c r="P544" s="5" t="b">
        <f t="shared" ca="1" si="80"/>
        <v>1</v>
      </c>
      <c r="Q544" s="5" t="b">
        <f t="shared" ca="1" si="3"/>
        <v>1</v>
      </c>
      <c r="R544" s="5"/>
      <c r="S544" s="5"/>
      <c r="T544" s="5"/>
      <c r="U544" s="5"/>
      <c r="V544" s="5"/>
      <c r="W544" s="5"/>
      <c r="X544" s="5"/>
      <c r="Y544" s="5"/>
      <c r="Z544" s="5"/>
      <c r="AA544" s="5"/>
      <c r="AB544" s="5"/>
      <c r="AC544" s="5"/>
      <c r="AD544" s="5"/>
      <c r="AE544" s="5"/>
      <c r="AF544" s="5"/>
    </row>
    <row r="545" spans="1:32" ht="21" customHeight="1">
      <c r="A545" s="5" t="s">
        <v>8111</v>
      </c>
      <c r="B545" s="5" t="s">
        <v>8112</v>
      </c>
      <c r="C545" s="5" t="str">
        <f t="shared" ca="1" si="0"/>
        <v>上海</v>
      </c>
      <c r="D545" s="9" t="s">
        <v>47</v>
      </c>
      <c r="E545" s="5" t="s">
        <v>22791</v>
      </c>
      <c r="F545" s="5" t="s">
        <v>45</v>
      </c>
      <c r="G545" s="7">
        <v>8</v>
      </c>
      <c r="H545" s="7">
        <v>16</v>
      </c>
      <c r="I545" s="5" t="s">
        <v>478</v>
      </c>
      <c r="J545" s="5" t="s">
        <v>31</v>
      </c>
      <c r="K545" s="5" t="s">
        <v>48</v>
      </c>
      <c r="L545" s="5" t="s">
        <v>8116</v>
      </c>
      <c r="M545" s="5" t="s">
        <v>8117</v>
      </c>
      <c r="N545" s="5" t="s">
        <v>648</v>
      </c>
      <c r="O545" s="5" t="s">
        <v>237</v>
      </c>
      <c r="P545" s="5" t="b">
        <f t="shared" ca="1" si="80"/>
        <v>1</v>
      </c>
      <c r="Q545" s="5" t="b">
        <f t="shared" ca="1" si="3"/>
        <v>1</v>
      </c>
      <c r="R545" s="5"/>
      <c r="S545" s="5"/>
      <c r="T545" s="5"/>
      <c r="U545" s="5"/>
      <c r="V545" s="5"/>
      <c r="W545" s="5"/>
      <c r="X545" s="5"/>
      <c r="Y545" s="5"/>
      <c r="Z545" s="5"/>
      <c r="AA545" s="5"/>
      <c r="AB545" s="5"/>
      <c r="AC545" s="5"/>
      <c r="AD545" s="5"/>
      <c r="AE545" s="5"/>
      <c r="AF545" s="5"/>
    </row>
    <row r="546" spans="1:32" ht="21" customHeight="1">
      <c r="A546" s="5" t="s">
        <v>26093</v>
      </c>
      <c r="B546" s="5" t="s">
        <v>26094</v>
      </c>
      <c r="C546" s="5" t="str">
        <f t="shared" ca="1" si="0"/>
        <v>上海</v>
      </c>
      <c r="D546" s="5" t="str">
        <f t="shared" ref="D546:D548" ca="1" si="85">IFERROR(__xludf.DUMMYFUNCTION("REGEXEXTRACT(E546,""-(\S+)"")"),"海淀区  ")</f>
        <v>海淀区  </v>
      </c>
      <c r="E546" s="5" t="s">
        <v>22392</v>
      </c>
      <c r="F546" s="5" t="s">
        <v>29</v>
      </c>
      <c r="G546" s="7">
        <v>8</v>
      </c>
      <c r="H546" s="7">
        <v>12</v>
      </c>
      <c r="I546" s="5" t="s">
        <v>852</v>
      </c>
      <c r="J546" s="5" t="s">
        <v>31</v>
      </c>
      <c r="K546" s="5" t="s">
        <v>110</v>
      </c>
      <c r="L546" s="5" t="s">
        <v>26101</v>
      </c>
      <c r="M546" s="5" t="s">
        <v>26103</v>
      </c>
      <c r="N546" s="5" t="s">
        <v>100</v>
      </c>
      <c r="O546" s="5" t="s">
        <v>55</v>
      </c>
      <c r="P546" s="5" t="b">
        <f t="shared" ca="1" si="80"/>
        <v>1</v>
      </c>
      <c r="Q546" s="5" t="b">
        <f t="shared" ca="1" si="3"/>
        <v>1</v>
      </c>
      <c r="R546" s="5"/>
      <c r="S546" s="5"/>
      <c r="T546" s="5"/>
      <c r="U546" s="5"/>
      <c r="V546" s="5"/>
      <c r="W546" s="5"/>
      <c r="X546" s="5"/>
      <c r="Y546" s="5"/>
      <c r="Z546" s="5"/>
      <c r="AA546" s="5"/>
      <c r="AB546" s="5"/>
      <c r="AC546" s="5"/>
      <c r="AD546" s="5"/>
      <c r="AE546" s="5"/>
      <c r="AF546" s="5"/>
    </row>
    <row r="547" spans="1:32" ht="21" customHeight="1">
      <c r="A547" s="5" t="s">
        <v>8514</v>
      </c>
      <c r="B547" s="5" t="s">
        <v>8515</v>
      </c>
      <c r="C547" s="5" t="str">
        <f t="shared" ca="1" si="0"/>
        <v>上海</v>
      </c>
      <c r="D547" s="5" t="str">
        <f t="shared" ca="1" si="85"/>
        <v>海淀区  </v>
      </c>
      <c r="E547" s="5" t="s">
        <v>22392</v>
      </c>
      <c r="F547" s="5" t="s">
        <v>45</v>
      </c>
      <c r="G547" s="7">
        <v>8</v>
      </c>
      <c r="H547" s="7">
        <v>15</v>
      </c>
      <c r="I547" s="5" t="s">
        <v>65</v>
      </c>
      <c r="J547" s="5" t="s">
        <v>31</v>
      </c>
      <c r="K547" s="5" t="s">
        <v>117</v>
      </c>
      <c r="L547" s="5" t="s">
        <v>1187</v>
      </c>
      <c r="M547" s="5" t="s">
        <v>8518</v>
      </c>
      <c r="N547" s="5" t="s">
        <v>167</v>
      </c>
      <c r="O547" s="5" t="s">
        <v>237</v>
      </c>
      <c r="P547" s="5" t="b">
        <f t="shared" ca="1" si="80"/>
        <v>1</v>
      </c>
      <c r="Q547" s="5" t="b">
        <f t="shared" ca="1" si="3"/>
        <v>1</v>
      </c>
      <c r="R547" s="5"/>
      <c r="S547" s="5"/>
      <c r="T547" s="5"/>
      <c r="U547" s="5"/>
      <c r="V547" s="5"/>
      <c r="W547" s="5"/>
      <c r="X547" s="5"/>
      <c r="Y547" s="5"/>
      <c r="Z547" s="5"/>
      <c r="AA547" s="5"/>
      <c r="AB547" s="5"/>
      <c r="AC547" s="5"/>
      <c r="AD547" s="5"/>
      <c r="AE547" s="5"/>
      <c r="AF547" s="5"/>
    </row>
    <row r="548" spans="1:32" ht="21" customHeight="1">
      <c r="A548" s="5" t="s">
        <v>396</v>
      </c>
      <c r="B548" s="5" t="s">
        <v>10674</v>
      </c>
      <c r="C548" s="5" t="str">
        <f t="shared" ca="1" si="0"/>
        <v>上海</v>
      </c>
      <c r="D548" s="5" t="str">
        <f t="shared" ca="1" si="85"/>
        <v>海淀区  </v>
      </c>
      <c r="E548" s="5" t="s">
        <v>23096</v>
      </c>
      <c r="F548" s="5" t="s">
        <v>45</v>
      </c>
      <c r="G548" s="7">
        <v>8</v>
      </c>
      <c r="H548" s="7">
        <v>10</v>
      </c>
      <c r="I548" s="5" t="s">
        <v>30</v>
      </c>
      <c r="J548" s="5" t="s">
        <v>108</v>
      </c>
      <c r="K548" s="5" t="s">
        <v>110</v>
      </c>
      <c r="L548" s="5" t="s">
        <v>2371</v>
      </c>
      <c r="M548" s="5" t="s">
        <v>10675</v>
      </c>
      <c r="N548" s="5" t="s">
        <v>53</v>
      </c>
      <c r="O548" s="5" t="s">
        <v>44</v>
      </c>
      <c r="P548" s="5" t="b">
        <f t="shared" ca="1" si="80"/>
        <v>1</v>
      </c>
      <c r="Q548" s="5" t="b">
        <f t="shared" ca="1" si="3"/>
        <v>1</v>
      </c>
      <c r="R548" s="5"/>
      <c r="S548" s="5"/>
      <c r="T548" s="5"/>
      <c r="U548" s="5"/>
      <c r="V548" s="5"/>
      <c r="W548" s="5"/>
      <c r="X548" s="5"/>
      <c r="Y548" s="5"/>
      <c r="Z548" s="5"/>
      <c r="AA548" s="5"/>
      <c r="AB548" s="5"/>
      <c r="AC548" s="5"/>
      <c r="AD548" s="5"/>
      <c r="AE548" s="5"/>
      <c r="AF548" s="5"/>
    </row>
    <row r="549" spans="1:32" ht="21" customHeight="1">
      <c r="A549" s="5" t="s">
        <v>1457</v>
      </c>
      <c r="B549" s="5" t="s">
        <v>12837</v>
      </c>
      <c r="C549" s="5" t="str">
        <f t="shared" ca="1" si="0"/>
        <v>上海</v>
      </c>
      <c r="D549" s="9" t="s">
        <v>47</v>
      </c>
      <c r="E549" s="5" t="s">
        <v>22791</v>
      </c>
      <c r="F549" s="5" t="s">
        <v>45</v>
      </c>
      <c r="G549" s="7">
        <v>8</v>
      </c>
      <c r="H549" s="7">
        <v>12</v>
      </c>
      <c r="I549" s="5" t="s">
        <v>852</v>
      </c>
      <c r="J549" s="5" t="s">
        <v>108</v>
      </c>
      <c r="K549" s="5" t="s">
        <v>117</v>
      </c>
      <c r="L549" s="5" t="s">
        <v>12838</v>
      </c>
      <c r="M549" s="9" t="s">
        <v>47</v>
      </c>
      <c r="N549" s="5" t="s">
        <v>37</v>
      </c>
      <c r="O549" s="5" t="s">
        <v>55</v>
      </c>
      <c r="P549" s="5" t="b">
        <f t="shared" ca="1" si="80"/>
        <v>1</v>
      </c>
      <c r="Q549" s="5" t="b">
        <f t="shared" ca="1" si="3"/>
        <v>1</v>
      </c>
      <c r="R549" s="5"/>
      <c r="S549" s="5"/>
      <c r="T549" s="5"/>
      <c r="U549" s="5"/>
      <c r="V549" s="5"/>
      <c r="W549" s="5"/>
      <c r="X549" s="5"/>
      <c r="Y549" s="5"/>
      <c r="Z549" s="5"/>
      <c r="AA549" s="5"/>
      <c r="AB549" s="5"/>
      <c r="AC549" s="5"/>
      <c r="AD549" s="5"/>
      <c r="AE549" s="5"/>
      <c r="AF549" s="5"/>
    </row>
    <row r="550" spans="1:32" ht="21" customHeight="1">
      <c r="A550" s="5" t="s">
        <v>5121</v>
      </c>
      <c r="B550" s="5" t="s">
        <v>14090</v>
      </c>
      <c r="C550" s="5" t="str">
        <f t="shared" ca="1" si="0"/>
        <v>上海</v>
      </c>
      <c r="D550" s="5" t="str">
        <f t="shared" ref="D550:D553" ca="1" si="86">IFERROR(__xludf.DUMMYFUNCTION("REGEXEXTRACT(E550,""-(\S+)"")"),"昌平区  ")</f>
        <v>昌平区  </v>
      </c>
      <c r="E550" s="5" t="s">
        <v>23806</v>
      </c>
      <c r="F550" s="5" t="s">
        <v>45</v>
      </c>
      <c r="G550" s="7">
        <v>8</v>
      </c>
      <c r="H550" s="7">
        <v>15</v>
      </c>
      <c r="I550" s="5" t="s">
        <v>65</v>
      </c>
      <c r="J550" s="5" t="s">
        <v>31</v>
      </c>
      <c r="K550" s="5" t="s">
        <v>48</v>
      </c>
      <c r="L550" s="5" t="s">
        <v>14092</v>
      </c>
      <c r="M550" s="5" t="s">
        <v>26124</v>
      </c>
      <c r="N550" s="5" t="s">
        <v>53</v>
      </c>
      <c r="O550" s="5" t="s">
        <v>55</v>
      </c>
      <c r="P550" s="5" t="b">
        <f t="shared" ca="1" si="80"/>
        <v>1</v>
      </c>
      <c r="Q550" s="5" t="b">
        <f t="shared" ca="1" si="3"/>
        <v>1</v>
      </c>
      <c r="R550" s="5"/>
      <c r="S550" s="5"/>
      <c r="T550" s="5"/>
      <c r="U550" s="5"/>
      <c r="V550" s="5"/>
      <c r="W550" s="5"/>
      <c r="X550" s="5"/>
      <c r="Y550" s="5"/>
      <c r="Z550" s="5"/>
      <c r="AA550" s="5"/>
      <c r="AB550" s="5"/>
      <c r="AC550" s="5"/>
      <c r="AD550" s="5"/>
      <c r="AE550" s="5"/>
      <c r="AF550" s="5"/>
    </row>
    <row r="551" spans="1:32" ht="21" customHeight="1">
      <c r="A551" s="5" t="s">
        <v>248</v>
      </c>
      <c r="B551" s="5" t="s">
        <v>8798</v>
      </c>
      <c r="C551" s="5" t="str">
        <f t="shared" ca="1" si="0"/>
        <v>上海</v>
      </c>
      <c r="D551" s="5" t="str">
        <f t="shared" ca="1" si="86"/>
        <v>昌平区  </v>
      </c>
      <c r="E551" s="5" t="s">
        <v>23799</v>
      </c>
      <c r="F551" s="5" t="s">
        <v>29</v>
      </c>
      <c r="G551" s="7">
        <v>8</v>
      </c>
      <c r="H551" s="7">
        <v>10</v>
      </c>
      <c r="I551" s="5" t="s">
        <v>30</v>
      </c>
      <c r="J551" s="5" t="s">
        <v>125</v>
      </c>
      <c r="K551" s="5" t="s">
        <v>2760</v>
      </c>
      <c r="L551" s="5" t="s">
        <v>871</v>
      </c>
      <c r="M551" s="5" t="s">
        <v>8799</v>
      </c>
      <c r="N551" s="5" t="s">
        <v>37</v>
      </c>
      <c r="O551" s="5" t="s">
        <v>55</v>
      </c>
      <c r="P551" s="5" t="b">
        <f t="shared" ca="1" si="80"/>
        <v>1</v>
      </c>
      <c r="Q551" s="5" t="b">
        <f t="shared" ca="1" si="3"/>
        <v>1</v>
      </c>
      <c r="R551" s="5"/>
      <c r="S551" s="5"/>
      <c r="T551" s="5"/>
      <c r="U551" s="5"/>
      <c r="V551" s="5"/>
      <c r="W551" s="5"/>
      <c r="X551" s="5"/>
      <c r="Y551" s="5"/>
      <c r="Z551" s="5"/>
      <c r="AA551" s="5"/>
      <c r="AB551" s="5"/>
      <c r="AC551" s="5"/>
      <c r="AD551" s="5"/>
      <c r="AE551" s="5"/>
      <c r="AF551" s="5"/>
    </row>
    <row r="552" spans="1:32" ht="21" customHeight="1">
      <c r="A552" s="5" t="s">
        <v>3213</v>
      </c>
      <c r="B552" s="5" t="s">
        <v>8839</v>
      </c>
      <c r="C552" s="5" t="str">
        <f t="shared" ca="1" si="0"/>
        <v>上海</v>
      </c>
      <c r="D552" s="5" t="str">
        <f t="shared" ca="1" si="86"/>
        <v>昌平区  </v>
      </c>
      <c r="E552" s="5" t="s">
        <v>22392</v>
      </c>
      <c r="F552" s="5" t="s">
        <v>45</v>
      </c>
      <c r="G552" s="11">
        <v>8</v>
      </c>
      <c r="H552" s="11">
        <v>13</v>
      </c>
      <c r="I552" s="13" t="s">
        <v>1052</v>
      </c>
      <c r="J552" s="5" t="s">
        <v>108</v>
      </c>
      <c r="K552" s="5" t="s">
        <v>57</v>
      </c>
      <c r="L552" s="5" t="s">
        <v>8843</v>
      </c>
      <c r="M552" s="5" t="s">
        <v>8845</v>
      </c>
      <c r="N552" s="5" t="s">
        <v>100</v>
      </c>
      <c r="O552" s="5" t="s">
        <v>55</v>
      </c>
      <c r="P552" s="5" t="b">
        <f t="shared" ca="1" si="80"/>
        <v>1</v>
      </c>
      <c r="Q552" s="5" t="b">
        <f t="shared" ca="1" si="3"/>
        <v>1</v>
      </c>
      <c r="R552" s="5"/>
      <c r="S552" s="5"/>
      <c r="T552" s="5"/>
      <c r="U552" s="5"/>
      <c r="V552" s="5"/>
      <c r="W552" s="5"/>
      <c r="X552" s="5"/>
      <c r="Y552" s="5"/>
      <c r="Z552" s="5"/>
      <c r="AA552" s="5"/>
      <c r="AB552" s="5"/>
      <c r="AC552" s="5"/>
      <c r="AD552" s="5"/>
      <c r="AE552" s="5"/>
      <c r="AF552" s="5"/>
    </row>
    <row r="553" spans="1:32" ht="21" customHeight="1">
      <c r="A553" s="5" t="s">
        <v>21037</v>
      </c>
      <c r="B553" s="5" t="s">
        <v>21038</v>
      </c>
      <c r="C553" s="5" t="str">
        <f t="shared" ca="1" si="0"/>
        <v>上海</v>
      </c>
      <c r="D553" s="5" t="str">
        <f t="shared" ca="1" si="86"/>
        <v>昌平区  </v>
      </c>
      <c r="E553" s="5" t="s">
        <v>23832</v>
      </c>
      <c r="F553" s="5" t="s">
        <v>29</v>
      </c>
      <c r="G553" s="7">
        <v>8</v>
      </c>
      <c r="H553" s="7">
        <v>12</v>
      </c>
      <c r="I553" s="5" t="s">
        <v>852</v>
      </c>
      <c r="J553" s="5" t="s">
        <v>108</v>
      </c>
      <c r="K553" s="5" t="s">
        <v>57</v>
      </c>
      <c r="L553" s="5" t="s">
        <v>6111</v>
      </c>
      <c r="M553" s="5" t="s">
        <v>21039</v>
      </c>
      <c r="N553" s="5" t="s">
        <v>53</v>
      </c>
      <c r="O553" s="5" t="s">
        <v>55</v>
      </c>
      <c r="P553" s="5" t="b">
        <f t="shared" ca="1" si="80"/>
        <v>1</v>
      </c>
      <c r="Q553" s="5" t="b">
        <f t="shared" ca="1" si="3"/>
        <v>1</v>
      </c>
      <c r="R553" s="5"/>
      <c r="S553" s="5"/>
      <c r="T553" s="5"/>
      <c r="U553" s="5"/>
      <c r="V553" s="5"/>
      <c r="W553" s="5"/>
      <c r="X553" s="5"/>
      <c r="Y553" s="5"/>
      <c r="Z553" s="5"/>
      <c r="AA553" s="5"/>
      <c r="AB553" s="5"/>
      <c r="AC553" s="5"/>
      <c r="AD553" s="5"/>
      <c r="AE553" s="5"/>
      <c r="AF553" s="5"/>
    </row>
    <row r="554" spans="1:32" ht="21" customHeight="1">
      <c r="A554" s="5" t="s">
        <v>9457</v>
      </c>
      <c r="B554" s="5" t="s">
        <v>9459</v>
      </c>
      <c r="C554" s="5" t="str">
        <f t="shared" ca="1" si="0"/>
        <v>上海</v>
      </c>
      <c r="D554" s="9" t="s">
        <v>47</v>
      </c>
      <c r="E554" s="5" t="s">
        <v>22791</v>
      </c>
      <c r="F554" s="5" t="s">
        <v>45</v>
      </c>
      <c r="G554" s="11">
        <v>8</v>
      </c>
      <c r="H554" s="11">
        <v>13</v>
      </c>
      <c r="I554" s="13" t="s">
        <v>1052</v>
      </c>
      <c r="J554" s="7" t="s">
        <v>24</v>
      </c>
      <c r="K554" s="5" t="s">
        <v>2507</v>
      </c>
      <c r="L554" s="9" t="s">
        <v>47</v>
      </c>
      <c r="M554" s="5" t="s">
        <v>9465</v>
      </c>
      <c r="N554" s="5" t="s">
        <v>53</v>
      </c>
      <c r="O554" s="5" t="s">
        <v>44</v>
      </c>
      <c r="P554" s="5" t="b">
        <f t="shared" ca="1" si="80"/>
        <v>1</v>
      </c>
      <c r="Q554" s="5" t="b">
        <f t="shared" ca="1" si="3"/>
        <v>1</v>
      </c>
      <c r="R554" s="5"/>
      <c r="S554" s="5"/>
      <c r="T554" s="5"/>
      <c r="U554" s="5"/>
      <c r="V554" s="5"/>
      <c r="W554" s="5"/>
      <c r="X554" s="5"/>
      <c r="Y554" s="5"/>
      <c r="Z554" s="5"/>
      <c r="AA554" s="5"/>
      <c r="AB554" s="5"/>
      <c r="AC554" s="5"/>
      <c r="AD554" s="5"/>
      <c r="AE554" s="5"/>
      <c r="AF554" s="5"/>
    </row>
    <row r="555" spans="1:32" ht="21" customHeight="1">
      <c r="A555" s="5" t="s">
        <v>9322</v>
      </c>
      <c r="B555" s="5" t="s">
        <v>9323</v>
      </c>
      <c r="C555" s="5" t="str">
        <f t="shared" ca="1" si="0"/>
        <v>上海</v>
      </c>
      <c r="D555" s="9" t="s">
        <v>47</v>
      </c>
      <c r="E555" s="5" t="s">
        <v>22791</v>
      </c>
      <c r="F555" s="5" t="s">
        <v>45</v>
      </c>
      <c r="G555" s="7">
        <v>8</v>
      </c>
      <c r="H555" s="7">
        <v>12</v>
      </c>
      <c r="I555" s="5" t="s">
        <v>852</v>
      </c>
      <c r="J555" s="5" t="s">
        <v>31</v>
      </c>
      <c r="K555" s="5" t="s">
        <v>412</v>
      </c>
      <c r="L555" s="5" t="s">
        <v>9327</v>
      </c>
      <c r="M555" s="5" t="s">
        <v>9329</v>
      </c>
      <c r="N555" s="5" t="s">
        <v>37</v>
      </c>
      <c r="O555" s="5" t="s">
        <v>55</v>
      </c>
      <c r="P555" s="5" t="b">
        <f t="shared" ca="1" si="80"/>
        <v>1</v>
      </c>
      <c r="Q555" s="5" t="b">
        <f t="shared" ca="1" si="3"/>
        <v>1</v>
      </c>
      <c r="R555" s="5"/>
      <c r="S555" s="5"/>
      <c r="T555" s="5"/>
      <c r="U555" s="5"/>
      <c r="V555" s="5"/>
      <c r="W555" s="5"/>
      <c r="X555" s="5"/>
      <c r="Y555" s="5"/>
      <c r="Z555" s="5"/>
      <c r="AA555" s="5"/>
      <c r="AB555" s="5"/>
      <c r="AC555" s="5"/>
      <c r="AD555" s="5"/>
      <c r="AE555" s="5"/>
      <c r="AF555" s="5"/>
    </row>
    <row r="556" spans="1:32" ht="21" customHeight="1">
      <c r="A556" s="5" t="s">
        <v>1457</v>
      </c>
      <c r="B556" s="5" t="s">
        <v>26136</v>
      </c>
      <c r="C556" s="5" t="str">
        <f t="shared" ca="1" si="0"/>
        <v>上海</v>
      </c>
      <c r="D556" s="5" t="str">
        <f t="shared" ref="D556:D558" ca="1" si="87">IFERROR(__xludf.DUMMYFUNCTION("REGEXEXTRACT(E556,""-(\S+)"")"),"顺义区  ")</f>
        <v>顺义区  </v>
      </c>
      <c r="E556" s="5" t="s">
        <v>26137</v>
      </c>
      <c r="F556" s="5" t="s">
        <v>45</v>
      </c>
      <c r="G556" s="7">
        <v>8</v>
      </c>
      <c r="H556" s="7">
        <v>9</v>
      </c>
      <c r="I556" s="5" t="s">
        <v>10381</v>
      </c>
      <c r="J556" s="5" t="s">
        <v>31</v>
      </c>
      <c r="K556" s="5" t="s">
        <v>76</v>
      </c>
      <c r="L556" s="5" t="s">
        <v>26138</v>
      </c>
      <c r="M556" s="5" t="s">
        <v>26139</v>
      </c>
      <c r="N556" s="5" t="s">
        <v>53</v>
      </c>
      <c r="O556" s="5" t="s">
        <v>55</v>
      </c>
      <c r="P556" s="5" t="b">
        <f t="shared" ca="1" si="80"/>
        <v>1</v>
      </c>
      <c r="Q556" s="5" t="b">
        <f t="shared" ca="1" si="3"/>
        <v>1</v>
      </c>
      <c r="R556" s="5"/>
      <c r="S556" s="5"/>
      <c r="T556" s="5"/>
      <c r="U556" s="5"/>
      <c r="V556" s="5"/>
      <c r="W556" s="5"/>
      <c r="X556" s="5"/>
      <c r="Y556" s="5"/>
      <c r="Z556" s="5"/>
      <c r="AA556" s="5"/>
      <c r="AB556" s="5"/>
      <c r="AC556" s="5"/>
      <c r="AD556" s="5"/>
      <c r="AE556" s="5"/>
      <c r="AF556" s="5"/>
    </row>
    <row r="557" spans="1:32" ht="21" customHeight="1">
      <c r="A557" s="5" t="s">
        <v>1457</v>
      </c>
      <c r="B557" s="5" t="s">
        <v>9364</v>
      </c>
      <c r="C557" s="5" t="str">
        <f t="shared" ca="1" si="0"/>
        <v>上海</v>
      </c>
      <c r="D557" s="5" t="str">
        <f t="shared" ca="1" si="87"/>
        <v>顺义区  </v>
      </c>
      <c r="E557" s="5" t="s">
        <v>22785</v>
      </c>
      <c r="F557" s="5" t="s">
        <v>29</v>
      </c>
      <c r="G557" s="7">
        <v>8</v>
      </c>
      <c r="H557" s="7">
        <v>15</v>
      </c>
      <c r="I557" s="5" t="s">
        <v>65</v>
      </c>
      <c r="J557" s="5" t="s">
        <v>31</v>
      </c>
      <c r="K557" s="5" t="s">
        <v>76</v>
      </c>
      <c r="L557" s="5" t="s">
        <v>9365</v>
      </c>
      <c r="M557" s="5" t="s">
        <v>9366</v>
      </c>
      <c r="N557" s="5" t="s">
        <v>53</v>
      </c>
      <c r="O557" s="5" t="s">
        <v>55</v>
      </c>
      <c r="P557" s="5" t="b">
        <f t="shared" ca="1" si="80"/>
        <v>1</v>
      </c>
      <c r="Q557" s="5" t="b">
        <f t="shared" ca="1" si="3"/>
        <v>1</v>
      </c>
      <c r="R557" s="5"/>
      <c r="S557" s="5"/>
      <c r="T557" s="5"/>
      <c r="U557" s="5"/>
      <c r="V557" s="5"/>
      <c r="W557" s="5"/>
      <c r="X557" s="5"/>
      <c r="Y557" s="5"/>
      <c r="Z557" s="5"/>
      <c r="AA557" s="5"/>
      <c r="AB557" s="5"/>
      <c r="AC557" s="5"/>
      <c r="AD557" s="5"/>
      <c r="AE557" s="5"/>
      <c r="AF557" s="5"/>
    </row>
    <row r="558" spans="1:32" ht="21" customHeight="1">
      <c r="A558" s="5" t="s">
        <v>9495</v>
      </c>
      <c r="B558" s="5" t="s">
        <v>9496</v>
      </c>
      <c r="C558" s="5" t="str">
        <f t="shared" ca="1" si="0"/>
        <v>上海</v>
      </c>
      <c r="D558" s="5" t="str">
        <f t="shared" ca="1" si="87"/>
        <v>顺义区  </v>
      </c>
      <c r="E558" s="5" t="s">
        <v>22392</v>
      </c>
      <c r="F558" s="5" t="s">
        <v>45</v>
      </c>
      <c r="G558" s="7">
        <v>8</v>
      </c>
      <c r="H558" s="7">
        <v>10</v>
      </c>
      <c r="I558" s="5" t="s">
        <v>30</v>
      </c>
      <c r="J558" s="5" t="s">
        <v>31</v>
      </c>
      <c r="K558" s="5" t="s">
        <v>430</v>
      </c>
      <c r="L558" s="5" t="s">
        <v>9497</v>
      </c>
      <c r="M558" s="5" t="s">
        <v>9498</v>
      </c>
      <c r="N558" s="5" t="s">
        <v>167</v>
      </c>
      <c r="O558" s="5" t="s">
        <v>55</v>
      </c>
      <c r="P558" s="5" t="b">
        <f t="shared" ca="1" si="80"/>
        <v>1</v>
      </c>
      <c r="Q558" s="5" t="b">
        <f t="shared" ca="1" si="3"/>
        <v>1</v>
      </c>
      <c r="R558" s="5"/>
      <c r="S558" s="5"/>
      <c r="T558" s="5"/>
      <c r="U558" s="5"/>
      <c r="V558" s="5"/>
      <c r="W558" s="5"/>
      <c r="X558" s="5"/>
      <c r="Y558" s="5"/>
      <c r="Z558" s="5"/>
      <c r="AA558" s="5"/>
      <c r="AB558" s="5"/>
      <c r="AC558" s="5"/>
      <c r="AD558" s="5"/>
      <c r="AE558" s="5"/>
      <c r="AF558" s="5"/>
    </row>
    <row r="559" spans="1:32" ht="21" customHeight="1">
      <c r="A559" s="5" t="s">
        <v>396</v>
      </c>
      <c r="B559" s="5" t="s">
        <v>9714</v>
      </c>
      <c r="C559" s="5" t="str">
        <f t="shared" ca="1" si="0"/>
        <v>上海</v>
      </c>
      <c r="D559" s="9" t="s">
        <v>47</v>
      </c>
      <c r="E559" s="5" t="s">
        <v>22791</v>
      </c>
      <c r="F559" s="5" t="s">
        <v>45</v>
      </c>
      <c r="G559" s="7">
        <v>8</v>
      </c>
      <c r="H559" s="7">
        <v>15</v>
      </c>
      <c r="I559" s="5" t="s">
        <v>65</v>
      </c>
      <c r="J559" s="5" t="s">
        <v>108</v>
      </c>
      <c r="K559" s="5" t="s">
        <v>57</v>
      </c>
      <c r="L559" s="5" t="s">
        <v>9715</v>
      </c>
      <c r="M559" s="5" t="s">
        <v>9716</v>
      </c>
      <c r="N559" s="5" t="s">
        <v>100</v>
      </c>
      <c r="O559" s="5" t="s">
        <v>55</v>
      </c>
      <c r="P559" s="5" t="b">
        <f t="shared" ca="1" si="80"/>
        <v>1</v>
      </c>
      <c r="Q559" s="5" t="b">
        <f t="shared" ca="1" si="3"/>
        <v>1</v>
      </c>
      <c r="R559" s="5"/>
      <c r="S559" s="5"/>
      <c r="T559" s="5"/>
      <c r="U559" s="5"/>
      <c r="V559" s="5"/>
      <c r="W559" s="5"/>
      <c r="X559" s="5"/>
      <c r="Y559" s="5"/>
      <c r="Z559" s="5"/>
      <c r="AA559" s="5"/>
      <c r="AB559" s="5"/>
      <c r="AC559" s="5"/>
      <c r="AD559" s="5"/>
      <c r="AE559" s="5"/>
      <c r="AF559" s="5"/>
    </row>
    <row r="560" spans="1:32" ht="21" customHeight="1">
      <c r="A560" s="5" t="s">
        <v>5755</v>
      </c>
      <c r="B560" s="5" t="s">
        <v>26154</v>
      </c>
      <c r="C560" s="5" t="str">
        <f t="shared" ca="1" si="0"/>
        <v>上海</v>
      </c>
      <c r="D560" s="5" t="str">
        <f ca="1">IFERROR(__xludf.DUMMYFUNCTION("REGEXEXTRACT(E560,""-(\S+)"")"),"朝阳区  ")</f>
        <v>朝阳区  </v>
      </c>
      <c r="E560" s="5" t="s">
        <v>22785</v>
      </c>
      <c r="F560" s="5" t="s">
        <v>45</v>
      </c>
      <c r="G560" s="7">
        <v>8</v>
      </c>
      <c r="H560" s="7">
        <v>10</v>
      </c>
      <c r="I560" s="5" t="s">
        <v>30</v>
      </c>
      <c r="J560" s="5" t="s">
        <v>66</v>
      </c>
      <c r="K560" s="5" t="s">
        <v>1439</v>
      </c>
      <c r="L560" s="5" t="s">
        <v>26158</v>
      </c>
      <c r="M560" s="5" t="s">
        <v>26159</v>
      </c>
      <c r="N560" s="5" t="s">
        <v>53</v>
      </c>
      <c r="O560" s="5" t="s">
        <v>89</v>
      </c>
      <c r="P560" s="5" t="b">
        <f t="shared" ca="1" si="80"/>
        <v>1</v>
      </c>
      <c r="Q560" s="5" t="b">
        <f t="shared" ca="1" si="3"/>
        <v>1</v>
      </c>
      <c r="R560" s="5"/>
      <c r="S560" s="5"/>
      <c r="T560" s="5"/>
      <c r="U560" s="5"/>
      <c r="V560" s="5"/>
      <c r="W560" s="5"/>
      <c r="X560" s="5"/>
      <c r="Y560" s="5"/>
      <c r="Z560" s="5"/>
      <c r="AA560" s="5"/>
      <c r="AB560" s="5"/>
      <c r="AC560" s="5"/>
      <c r="AD560" s="5"/>
      <c r="AE560" s="5"/>
      <c r="AF560" s="5"/>
    </row>
    <row r="561" spans="1:32" ht="21" customHeight="1">
      <c r="A561" s="5" t="s">
        <v>9553</v>
      </c>
      <c r="B561" s="5" t="s">
        <v>9554</v>
      </c>
      <c r="C561" s="5" t="str">
        <f t="shared" ca="1" si="0"/>
        <v>上海</v>
      </c>
      <c r="D561" s="9" t="s">
        <v>47</v>
      </c>
      <c r="E561" s="5" t="s">
        <v>22791</v>
      </c>
      <c r="F561" s="5" t="s">
        <v>29</v>
      </c>
      <c r="G561" s="7">
        <v>8</v>
      </c>
      <c r="H561" s="7">
        <v>10</v>
      </c>
      <c r="I561" s="5" t="s">
        <v>30</v>
      </c>
      <c r="J561" s="5" t="s">
        <v>31</v>
      </c>
      <c r="K561" s="5" t="s">
        <v>252</v>
      </c>
      <c r="L561" s="5" t="s">
        <v>626</v>
      </c>
      <c r="M561" s="5" t="s">
        <v>9555</v>
      </c>
      <c r="N561" s="5" t="s">
        <v>53</v>
      </c>
      <c r="O561" s="5" t="s">
        <v>55</v>
      </c>
      <c r="P561" s="5" t="b">
        <f t="shared" ca="1" si="80"/>
        <v>1</v>
      </c>
      <c r="Q561" s="5" t="b">
        <f t="shared" ca="1" si="3"/>
        <v>1</v>
      </c>
      <c r="R561" s="5"/>
      <c r="S561" s="5"/>
      <c r="T561" s="5"/>
      <c r="U561" s="5"/>
      <c r="V561" s="5"/>
      <c r="W561" s="5"/>
      <c r="X561" s="5"/>
      <c r="Y561" s="5"/>
      <c r="Z561" s="5"/>
      <c r="AA561" s="5"/>
      <c r="AB561" s="5"/>
      <c r="AC561" s="5"/>
      <c r="AD561" s="5"/>
      <c r="AE561" s="5"/>
      <c r="AF561" s="5"/>
    </row>
    <row r="562" spans="1:32" ht="21" customHeight="1">
      <c r="A562" s="5" t="s">
        <v>396</v>
      </c>
      <c r="B562" s="5" t="s">
        <v>9708</v>
      </c>
      <c r="C562" s="5" t="str">
        <f t="shared" ca="1" si="0"/>
        <v>上海</v>
      </c>
      <c r="D562" s="5" t="str">
        <f t="shared" ref="D562:D565" ca="1" si="88">IFERROR(__xludf.DUMMYFUNCTION("REGEXEXTRACT(E562,""-(\S+)"")"),"朝阳区  ")</f>
        <v>朝阳区  </v>
      </c>
      <c r="E562" s="5" t="s">
        <v>22785</v>
      </c>
      <c r="F562" s="5" t="s">
        <v>29</v>
      </c>
      <c r="G562" s="7">
        <v>8</v>
      </c>
      <c r="H562" s="7">
        <v>10</v>
      </c>
      <c r="I562" s="5" t="s">
        <v>30</v>
      </c>
      <c r="J562" s="5" t="s">
        <v>108</v>
      </c>
      <c r="K562" s="5" t="s">
        <v>57</v>
      </c>
      <c r="L562" s="5" t="s">
        <v>4244</v>
      </c>
      <c r="M562" s="5" t="s">
        <v>9709</v>
      </c>
      <c r="N562" s="5" t="s">
        <v>100</v>
      </c>
      <c r="O562" s="5" t="s">
        <v>55</v>
      </c>
      <c r="P562" s="5" t="b">
        <f t="shared" ca="1" si="80"/>
        <v>1</v>
      </c>
      <c r="Q562" s="5" t="b">
        <f t="shared" ca="1" si="3"/>
        <v>1</v>
      </c>
      <c r="R562" s="5"/>
      <c r="S562" s="5"/>
      <c r="T562" s="5"/>
      <c r="U562" s="5"/>
      <c r="V562" s="5"/>
      <c r="W562" s="5"/>
      <c r="X562" s="5"/>
      <c r="Y562" s="5"/>
      <c r="Z562" s="5"/>
      <c r="AA562" s="5"/>
      <c r="AB562" s="5"/>
      <c r="AC562" s="5"/>
      <c r="AD562" s="5"/>
      <c r="AE562" s="5"/>
      <c r="AF562" s="5"/>
    </row>
    <row r="563" spans="1:32" ht="21" customHeight="1">
      <c r="A563" s="5" t="s">
        <v>26175</v>
      </c>
      <c r="B563" s="5" t="s">
        <v>26176</v>
      </c>
      <c r="C563" s="5" t="str">
        <f t="shared" ca="1" si="0"/>
        <v>上海</v>
      </c>
      <c r="D563" s="5" t="str">
        <f t="shared" ca="1" si="88"/>
        <v>朝阳区  </v>
      </c>
      <c r="E563" s="5" t="s">
        <v>22785</v>
      </c>
      <c r="F563" s="5" t="s">
        <v>29</v>
      </c>
      <c r="G563" s="7">
        <v>8</v>
      </c>
      <c r="H563" s="7">
        <v>10</v>
      </c>
      <c r="I563" s="5" t="s">
        <v>30</v>
      </c>
      <c r="J563" s="5" t="s">
        <v>108</v>
      </c>
      <c r="K563" s="5" t="s">
        <v>26177</v>
      </c>
      <c r="L563" s="5" t="s">
        <v>26178</v>
      </c>
      <c r="M563" s="5" t="s">
        <v>26181</v>
      </c>
      <c r="N563" s="5" t="s">
        <v>37</v>
      </c>
      <c r="O563" s="5" t="s">
        <v>89</v>
      </c>
      <c r="P563" s="5" t="b">
        <f t="shared" ca="1" si="80"/>
        <v>1</v>
      </c>
      <c r="Q563" s="5" t="b">
        <f t="shared" ca="1" si="3"/>
        <v>1</v>
      </c>
      <c r="R563" s="5"/>
      <c r="S563" s="5"/>
      <c r="T563" s="5"/>
      <c r="U563" s="5"/>
      <c r="V563" s="5"/>
      <c r="W563" s="5"/>
      <c r="X563" s="5"/>
      <c r="Y563" s="5"/>
      <c r="Z563" s="5"/>
      <c r="AA563" s="5"/>
      <c r="AB563" s="5"/>
      <c r="AC563" s="5"/>
      <c r="AD563" s="5"/>
      <c r="AE563" s="5"/>
      <c r="AF563" s="5"/>
    </row>
    <row r="564" spans="1:32" ht="21" customHeight="1">
      <c r="A564" s="14" t="s">
        <v>26182</v>
      </c>
      <c r="B564" s="14" t="s">
        <v>5651</v>
      </c>
      <c r="C564" s="14" t="str">
        <f t="shared" ca="1" si="0"/>
        <v>上海</v>
      </c>
      <c r="D564" s="14" t="str">
        <f t="shared" ca="1" si="88"/>
        <v>朝阳区  </v>
      </c>
      <c r="E564" s="14" t="s">
        <v>23806</v>
      </c>
      <c r="F564" s="14" t="s">
        <v>45</v>
      </c>
      <c r="G564" s="15">
        <v>8</v>
      </c>
      <c r="H564" s="15">
        <v>10</v>
      </c>
      <c r="I564" s="14" t="s">
        <v>30</v>
      </c>
      <c r="J564" s="14" t="s">
        <v>31</v>
      </c>
      <c r="K564" s="14" t="s">
        <v>586</v>
      </c>
      <c r="L564" s="16" t="s">
        <v>47</v>
      </c>
      <c r="M564" s="16" t="s">
        <v>47</v>
      </c>
      <c r="N564" s="14" t="s">
        <v>53</v>
      </c>
      <c r="O564" s="14" t="s">
        <v>55</v>
      </c>
      <c r="P564" s="14" t="b">
        <f ca="1">IFERROR(__xludf.DUMMYFUNCTION("REGEXMATCH(A564,""前端|设计|(?i)html|(?i)css|网页"")"),FALSE)</f>
        <v>0</v>
      </c>
      <c r="Q564" s="14" t="b">
        <f t="shared" ca="1" si="3"/>
        <v>1</v>
      </c>
      <c r="R564" s="5"/>
      <c r="S564" s="5"/>
      <c r="T564" s="5"/>
      <c r="U564" s="5"/>
      <c r="V564" s="5"/>
      <c r="W564" s="5"/>
      <c r="X564" s="5"/>
      <c r="Y564" s="5"/>
      <c r="Z564" s="5"/>
      <c r="AA564" s="5"/>
      <c r="AB564" s="5"/>
      <c r="AC564" s="5"/>
      <c r="AD564" s="5"/>
      <c r="AE564" s="5"/>
      <c r="AF564" s="5"/>
    </row>
    <row r="565" spans="1:32" ht="21" customHeight="1">
      <c r="A565" s="5" t="s">
        <v>50</v>
      </c>
      <c r="B565" s="5" t="s">
        <v>4780</v>
      </c>
      <c r="C565" s="5" t="str">
        <f t="shared" ca="1" si="0"/>
        <v>上海</v>
      </c>
      <c r="D565" s="5" t="str">
        <f t="shared" ca="1" si="88"/>
        <v>朝阳区  </v>
      </c>
      <c r="E565" s="5" t="s">
        <v>22785</v>
      </c>
      <c r="F565" s="5" t="s">
        <v>29</v>
      </c>
      <c r="G565" s="7">
        <v>8</v>
      </c>
      <c r="H565" s="7">
        <v>10</v>
      </c>
      <c r="I565" s="5" t="s">
        <v>30</v>
      </c>
      <c r="J565" s="5" t="s">
        <v>125</v>
      </c>
      <c r="K565" s="5" t="s">
        <v>4784</v>
      </c>
      <c r="L565" s="9" t="s">
        <v>47</v>
      </c>
      <c r="M565" s="5" t="s">
        <v>4785</v>
      </c>
      <c r="N565" s="5" t="s">
        <v>37</v>
      </c>
      <c r="O565" s="5" t="s">
        <v>55</v>
      </c>
      <c r="P565" s="5" t="b">
        <f t="shared" ref="P565:P573" ca="1" si="89">IFERROR(__xludf.DUMMYFUNCTION("REGEXMATCH(A565,""前端|设计|(?i)html|(?i)css"")"),FALSE)</f>
        <v>0</v>
      </c>
      <c r="Q565" s="5" t="b">
        <f t="shared" ca="1" si="3"/>
        <v>1</v>
      </c>
      <c r="R565" s="5"/>
      <c r="S565" s="5"/>
      <c r="T565" s="5"/>
      <c r="U565" s="5"/>
      <c r="V565" s="5"/>
      <c r="W565" s="5"/>
      <c r="X565" s="5"/>
      <c r="Y565" s="5"/>
      <c r="Z565" s="5"/>
      <c r="AA565" s="5"/>
      <c r="AB565" s="5"/>
      <c r="AC565" s="5"/>
      <c r="AD565" s="5"/>
      <c r="AE565" s="5"/>
      <c r="AF565" s="5"/>
    </row>
    <row r="566" spans="1:32" ht="21" customHeight="1">
      <c r="A566" s="5" t="s">
        <v>1457</v>
      </c>
      <c r="B566" s="5" t="s">
        <v>5668</v>
      </c>
      <c r="C566" s="5" t="str">
        <f t="shared" ca="1" si="0"/>
        <v>上海</v>
      </c>
      <c r="D566" s="9" t="s">
        <v>47</v>
      </c>
      <c r="E566" s="5" t="s">
        <v>22791</v>
      </c>
      <c r="F566" s="5" t="s">
        <v>29</v>
      </c>
      <c r="G566" s="7">
        <v>8</v>
      </c>
      <c r="H566" s="7">
        <v>20</v>
      </c>
      <c r="I566" s="5" t="s">
        <v>178</v>
      </c>
      <c r="J566" s="5" t="s">
        <v>31</v>
      </c>
      <c r="K566" s="5" t="s">
        <v>145</v>
      </c>
      <c r="L566" s="5" t="s">
        <v>9835</v>
      </c>
      <c r="M566" s="5" t="s">
        <v>9836</v>
      </c>
      <c r="N566" s="5" t="s">
        <v>37</v>
      </c>
      <c r="O566" s="5" t="s">
        <v>55</v>
      </c>
      <c r="P566" s="5" t="b">
        <f t="shared" ca="1" si="89"/>
        <v>0</v>
      </c>
      <c r="Q566" s="5" t="b">
        <f t="shared" ca="1" si="3"/>
        <v>1</v>
      </c>
      <c r="R566" s="5"/>
      <c r="S566" s="5"/>
      <c r="T566" s="5"/>
      <c r="U566" s="5"/>
      <c r="V566" s="5"/>
      <c r="W566" s="5"/>
      <c r="X566" s="5"/>
      <c r="Y566" s="5"/>
      <c r="Z566" s="5"/>
      <c r="AA566" s="5"/>
      <c r="AB566" s="5"/>
      <c r="AC566" s="5"/>
      <c r="AD566" s="5"/>
      <c r="AE566" s="5"/>
      <c r="AF566" s="5"/>
    </row>
    <row r="567" spans="1:32" ht="21" customHeight="1">
      <c r="A567" s="5" t="s">
        <v>5314</v>
      </c>
      <c r="B567" s="5" t="s">
        <v>9880</v>
      </c>
      <c r="C567" s="5" t="str">
        <f t="shared" ca="1" si="0"/>
        <v>上海</v>
      </c>
      <c r="D567" s="9" t="s">
        <v>47</v>
      </c>
      <c r="E567" s="5" t="s">
        <v>22791</v>
      </c>
      <c r="F567" s="5" t="s">
        <v>45</v>
      </c>
      <c r="G567" s="7">
        <v>8</v>
      </c>
      <c r="H567" s="7">
        <v>15</v>
      </c>
      <c r="I567" s="5" t="s">
        <v>65</v>
      </c>
      <c r="J567" s="5" t="s">
        <v>108</v>
      </c>
      <c r="K567" s="5" t="s">
        <v>1053</v>
      </c>
      <c r="L567" s="5" t="s">
        <v>9881</v>
      </c>
      <c r="M567" s="5" t="s">
        <v>9883</v>
      </c>
      <c r="N567" s="5" t="s">
        <v>53</v>
      </c>
      <c r="O567" s="5" t="s">
        <v>55</v>
      </c>
      <c r="P567" s="5" t="b">
        <f t="shared" ca="1" si="89"/>
        <v>0</v>
      </c>
      <c r="Q567" s="5" t="b">
        <f t="shared" ca="1" si="3"/>
        <v>1</v>
      </c>
      <c r="R567" s="5"/>
      <c r="S567" s="5"/>
      <c r="T567" s="5"/>
      <c r="U567" s="5"/>
      <c r="V567" s="5"/>
      <c r="W567" s="5"/>
      <c r="X567" s="5"/>
      <c r="Y567" s="5"/>
      <c r="Z567" s="5"/>
      <c r="AA567" s="5"/>
      <c r="AB567" s="5"/>
      <c r="AC567" s="5"/>
      <c r="AD567" s="5"/>
      <c r="AE567" s="5"/>
      <c r="AF567" s="5"/>
    </row>
    <row r="568" spans="1:32" ht="21" customHeight="1">
      <c r="A568" s="5" t="s">
        <v>26203</v>
      </c>
      <c r="B568" s="5" t="s">
        <v>12961</v>
      </c>
      <c r="C568" s="5" t="str">
        <f t="shared" ca="1" si="0"/>
        <v>上海</v>
      </c>
      <c r="D568" s="5" t="str">
        <f t="shared" ref="D568:D572" ca="1" si="90">IFERROR(__xludf.DUMMYFUNCTION("REGEXEXTRACT(E568,""-(\S+)"")"),"海淀区  ")</f>
        <v>海淀区  </v>
      </c>
      <c r="E568" s="5" t="s">
        <v>22392</v>
      </c>
      <c r="F568" s="5" t="s">
        <v>45</v>
      </c>
      <c r="G568" s="7">
        <v>8</v>
      </c>
      <c r="H568" s="7">
        <v>15</v>
      </c>
      <c r="I568" s="5" t="s">
        <v>65</v>
      </c>
      <c r="J568" s="5" t="s">
        <v>108</v>
      </c>
      <c r="K568" s="5" t="s">
        <v>57</v>
      </c>
      <c r="L568" s="5" t="s">
        <v>12962</v>
      </c>
      <c r="M568" s="5" t="s">
        <v>26207</v>
      </c>
      <c r="N568" s="5" t="s">
        <v>100</v>
      </c>
      <c r="O568" s="5" t="s">
        <v>271</v>
      </c>
      <c r="P568" s="5" t="b">
        <f t="shared" ca="1" si="89"/>
        <v>0</v>
      </c>
      <c r="Q568" s="5" t="b">
        <f t="shared" ca="1" si="3"/>
        <v>1</v>
      </c>
      <c r="R568" s="5"/>
      <c r="S568" s="5"/>
      <c r="T568" s="5"/>
      <c r="U568" s="5"/>
      <c r="V568" s="5"/>
      <c r="W568" s="5"/>
      <c r="X568" s="5"/>
      <c r="Y568" s="5"/>
      <c r="Z568" s="5"/>
      <c r="AA568" s="5"/>
      <c r="AB568" s="5"/>
      <c r="AC568" s="5"/>
      <c r="AD568" s="5"/>
      <c r="AE568" s="5"/>
      <c r="AF568" s="5"/>
    </row>
    <row r="569" spans="1:32" ht="21" customHeight="1">
      <c r="A569" s="5" t="s">
        <v>3551</v>
      </c>
      <c r="B569" s="5" t="s">
        <v>9966</v>
      </c>
      <c r="C569" s="5" t="str">
        <f t="shared" ca="1" si="0"/>
        <v>上海</v>
      </c>
      <c r="D569" s="5" t="str">
        <f t="shared" ca="1" si="90"/>
        <v>海淀区  </v>
      </c>
      <c r="E569" s="5" t="s">
        <v>22392</v>
      </c>
      <c r="F569" s="5" t="s">
        <v>45</v>
      </c>
      <c r="G569" s="7">
        <v>8</v>
      </c>
      <c r="H569" s="7">
        <v>20</v>
      </c>
      <c r="I569" s="5" t="s">
        <v>178</v>
      </c>
      <c r="J569" s="5" t="s">
        <v>31</v>
      </c>
      <c r="K569" s="5" t="s">
        <v>57</v>
      </c>
      <c r="L569" s="5" t="s">
        <v>9967</v>
      </c>
      <c r="M569" s="5" t="s">
        <v>9968</v>
      </c>
      <c r="N569" s="5" t="s">
        <v>53</v>
      </c>
      <c r="O569" s="5" t="s">
        <v>55</v>
      </c>
      <c r="P569" s="5" t="b">
        <f t="shared" ca="1" si="89"/>
        <v>0</v>
      </c>
      <c r="Q569" s="5" t="b">
        <f t="shared" ca="1" si="3"/>
        <v>1</v>
      </c>
      <c r="R569" s="5"/>
      <c r="S569" s="5"/>
      <c r="T569" s="5"/>
      <c r="U569" s="5"/>
      <c r="V569" s="5"/>
      <c r="W569" s="5"/>
      <c r="X569" s="5"/>
      <c r="Y569" s="5"/>
      <c r="Z569" s="5"/>
      <c r="AA569" s="5"/>
      <c r="AB569" s="5"/>
      <c r="AC569" s="5"/>
      <c r="AD569" s="5"/>
      <c r="AE569" s="5"/>
      <c r="AF569" s="5"/>
    </row>
    <row r="570" spans="1:32" ht="21" customHeight="1">
      <c r="A570" s="5" t="s">
        <v>9991</v>
      </c>
      <c r="B570" s="5" t="s">
        <v>4804</v>
      </c>
      <c r="C570" s="5" t="str">
        <f t="shared" ca="1" si="0"/>
        <v>上海</v>
      </c>
      <c r="D570" s="5" t="str">
        <f t="shared" ca="1" si="90"/>
        <v>海淀区  </v>
      </c>
      <c r="E570" s="5" t="s">
        <v>22573</v>
      </c>
      <c r="F570" s="5" t="s">
        <v>29</v>
      </c>
      <c r="G570" s="7">
        <v>8</v>
      </c>
      <c r="H570" s="7">
        <v>15</v>
      </c>
      <c r="I570" s="5" t="s">
        <v>65</v>
      </c>
      <c r="J570" s="5" t="s">
        <v>108</v>
      </c>
      <c r="K570" s="5" t="s">
        <v>444</v>
      </c>
      <c r="L570" s="5" t="s">
        <v>9993</v>
      </c>
      <c r="M570" s="5" t="s">
        <v>9994</v>
      </c>
      <c r="N570" s="5" t="s">
        <v>100</v>
      </c>
      <c r="O570" s="5" t="s">
        <v>55</v>
      </c>
      <c r="P570" s="5" t="b">
        <f t="shared" ca="1" si="89"/>
        <v>0</v>
      </c>
      <c r="Q570" s="5" t="b">
        <f t="shared" ca="1" si="3"/>
        <v>1</v>
      </c>
      <c r="R570" s="5"/>
      <c r="S570" s="5"/>
      <c r="T570" s="5"/>
      <c r="U570" s="5"/>
      <c r="V570" s="5"/>
      <c r="W570" s="5"/>
      <c r="X570" s="5"/>
      <c r="Y570" s="5"/>
      <c r="Z570" s="5"/>
      <c r="AA570" s="5"/>
      <c r="AB570" s="5"/>
      <c r="AC570" s="5"/>
      <c r="AD570" s="5"/>
      <c r="AE570" s="5"/>
      <c r="AF570" s="5"/>
    </row>
    <row r="571" spans="1:32" ht="21" customHeight="1">
      <c r="A571" s="5" t="s">
        <v>1457</v>
      </c>
      <c r="B571" s="5" t="s">
        <v>1554</v>
      </c>
      <c r="C571" s="5" t="str">
        <f t="shared" ca="1" si="0"/>
        <v>上海</v>
      </c>
      <c r="D571" s="5" t="str">
        <f t="shared" ca="1" si="90"/>
        <v>海淀区  </v>
      </c>
      <c r="E571" s="5" t="s">
        <v>22392</v>
      </c>
      <c r="F571" s="5" t="s">
        <v>45</v>
      </c>
      <c r="G571" s="7">
        <v>8</v>
      </c>
      <c r="H571" s="7">
        <v>15</v>
      </c>
      <c r="I571" s="5" t="s">
        <v>65</v>
      </c>
      <c r="J571" s="5" t="s">
        <v>31</v>
      </c>
      <c r="K571" s="5" t="s">
        <v>1556</v>
      </c>
      <c r="L571" s="5" t="s">
        <v>10111</v>
      </c>
      <c r="M571" s="5" t="s">
        <v>10112</v>
      </c>
      <c r="N571" s="5" t="s">
        <v>53</v>
      </c>
      <c r="O571" s="5" t="s">
        <v>55</v>
      </c>
      <c r="P571" s="5" t="b">
        <f t="shared" ca="1" si="89"/>
        <v>0</v>
      </c>
      <c r="Q571" s="5" t="b">
        <f t="shared" ca="1" si="3"/>
        <v>1</v>
      </c>
      <c r="R571" s="5"/>
      <c r="S571" s="5"/>
      <c r="T571" s="5"/>
      <c r="U571" s="5"/>
      <c r="V571" s="5"/>
      <c r="W571" s="5"/>
      <c r="X571" s="5"/>
      <c r="Y571" s="5"/>
      <c r="Z571" s="5"/>
      <c r="AA571" s="5"/>
      <c r="AB571" s="5"/>
      <c r="AC571" s="5"/>
      <c r="AD571" s="5"/>
      <c r="AE571" s="5"/>
      <c r="AF571" s="5"/>
    </row>
    <row r="572" spans="1:32" ht="21" customHeight="1">
      <c r="A572" s="5" t="s">
        <v>12387</v>
      </c>
      <c r="B572" s="5" t="s">
        <v>12388</v>
      </c>
      <c r="C572" s="5" t="str">
        <f t="shared" ca="1" si="0"/>
        <v>上海</v>
      </c>
      <c r="D572" s="5" t="str">
        <f t="shared" ca="1" si="90"/>
        <v>海淀区  </v>
      </c>
      <c r="E572" s="5" t="s">
        <v>23799</v>
      </c>
      <c r="F572" s="5" t="s">
        <v>29</v>
      </c>
      <c r="G572" s="7">
        <v>8</v>
      </c>
      <c r="H572" s="7">
        <v>12</v>
      </c>
      <c r="I572" s="5" t="s">
        <v>852</v>
      </c>
      <c r="J572" s="5" t="s">
        <v>108</v>
      </c>
      <c r="K572" s="5" t="s">
        <v>2745</v>
      </c>
      <c r="L572" s="5" t="s">
        <v>12389</v>
      </c>
      <c r="M572" s="5" t="s">
        <v>12390</v>
      </c>
      <c r="N572" s="5" t="s">
        <v>53</v>
      </c>
      <c r="O572" s="5" t="s">
        <v>55</v>
      </c>
      <c r="P572" s="5" t="b">
        <f t="shared" ca="1" si="89"/>
        <v>0</v>
      </c>
      <c r="Q572" s="5" t="b">
        <f t="shared" ca="1" si="3"/>
        <v>1</v>
      </c>
      <c r="R572" s="5"/>
      <c r="S572" s="5"/>
      <c r="T572" s="5"/>
      <c r="U572" s="5"/>
      <c r="V572" s="5"/>
      <c r="W572" s="5"/>
      <c r="X572" s="5"/>
      <c r="Y572" s="5"/>
      <c r="Z572" s="5"/>
      <c r="AA572" s="5"/>
      <c r="AB572" s="5"/>
      <c r="AC572" s="5"/>
      <c r="AD572" s="5"/>
      <c r="AE572" s="5"/>
      <c r="AF572" s="5"/>
    </row>
    <row r="573" spans="1:32" ht="21" customHeight="1">
      <c r="A573" s="5" t="s">
        <v>396</v>
      </c>
      <c r="B573" s="5" t="s">
        <v>10219</v>
      </c>
      <c r="C573" s="5" t="str">
        <f t="shared" ca="1" si="0"/>
        <v>上海</v>
      </c>
      <c r="D573" s="9" t="s">
        <v>47</v>
      </c>
      <c r="E573" s="5" t="s">
        <v>22791</v>
      </c>
      <c r="F573" s="5" t="s">
        <v>45</v>
      </c>
      <c r="G573" s="7">
        <v>8</v>
      </c>
      <c r="H573" s="7">
        <v>12</v>
      </c>
      <c r="I573" s="5" t="s">
        <v>852</v>
      </c>
      <c r="J573" s="5" t="s">
        <v>108</v>
      </c>
      <c r="K573" s="5" t="s">
        <v>4948</v>
      </c>
      <c r="L573" s="5" t="s">
        <v>10221</v>
      </c>
      <c r="M573" s="5" t="s">
        <v>10222</v>
      </c>
      <c r="N573" s="5" t="s">
        <v>37</v>
      </c>
      <c r="O573" s="5" t="s">
        <v>55</v>
      </c>
      <c r="P573" s="5" t="b">
        <f t="shared" ca="1" si="89"/>
        <v>0</v>
      </c>
      <c r="Q573" s="5" t="b">
        <f t="shared" ca="1" si="3"/>
        <v>1</v>
      </c>
      <c r="R573" s="5"/>
      <c r="S573" s="5"/>
      <c r="T573" s="5"/>
      <c r="U573" s="5"/>
      <c r="V573" s="5"/>
      <c r="W573" s="5"/>
      <c r="X573" s="5"/>
      <c r="Y573" s="5"/>
      <c r="Z573" s="5"/>
      <c r="AA573" s="5"/>
      <c r="AB573" s="5"/>
      <c r="AC573" s="5"/>
      <c r="AD573" s="5"/>
      <c r="AE573" s="5"/>
      <c r="AF573" s="5"/>
    </row>
    <row r="574" spans="1:32" ht="21" customHeight="1">
      <c r="A574" s="14" t="s">
        <v>277</v>
      </c>
      <c r="B574" s="14" t="s">
        <v>26232</v>
      </c>
      <c r="C574" s="14" t="str">
        <f t="shared" ca="1" si="0"/>
        <v>上海</v>
      </c>
      <c r="D574" s="14" t="str">
        <f t="shared" ref="D574:D580" ca="1" si="91">IFERROR(__xludf.DUMMYFUNCTION("REGEXEXTRACT(E574,""-(\S+)"")"),"朝阳区  ")</f>
        <v>朝阳区  </v>
      </c>
      <c r="E574" s="14" t="s">
        <v>22785</v>
      </c>
      <c r="F574" s="14" t="s">
        <v>29</v>
      </c>
      <c r="G574" s="15">
        <v>8</v>
      </c>
      <c r="H574" s="15">
        <v>10</v>
      </c>
      <c r="I574" s="14" t="s">
        <v>30</v>
      </c>
      <c r="J574" s="14" t="s">
        <v>31</v>
      </c>
      <c r="K574" s="14" t="s">
        <v>48</v>
      </c>
      <c r="L574" s="14" t="s">
        <v>26236</v>
      </c>
      <c r="M574" s="14" t="s">
        <v>26237</v>
      </c>
      <c r="N574" s="14" t="s">
        <v>37</v>
      </c>
      <c r="O574" s="14" t="s">
        <v>38</v>
      </c>
      <c r="P574" s="14" t="b">
        <f ca="1">IFERROR(__xludf.DUMMYFUNCTION("REGEXMATCH(A574,""前端|设计|(?i)html|(?i)css|网页"")"),FALSE)</f>
        <v>0</v>
      </c>
      <c r="Q574" s="14" t="b">
        <f t="shared" ca="1" si="3"/>
        <v>1</v>
      </c>
      <c r="R574" s="5"/>
      <c r="S574" s="5"/>
      <c r="T574" s="5"/>
      <c r="U574" s="5"/>
      <c r="V574" s="5"/>
      <c r="W574" s="5"/>
      <c r="X574" s="5"/>
      <c r="Y574" s="5"/>
      <c r="Z574" s="5"/>
      <c r="AA574" s="5"/>
      <c r="AB574" s="5"/>
      <c r="AC574" s="5"/>
      <c r="AD574" s="5"/>
      <c r="AE574" s="5"/>
      <c r="AF574" s="5"/>
    </row>
    <row r="575" spans="1:32" ht="21" customHeight="1">
      <c r="A575" s="5" t="s">
        <v>5314</v>
      </c>
      <c r="B575" s="5" t="s">
        <v>10396</v>
      </c>
      <c r="C575" s="5" t="str">
        <f t="shared" ca="1" si="0"/>
        <v>上海</v>
      </c>
      <c r="D575" s="5" t="str">
        <f t="shared" ca="1" si="91"/>
        <v>朝阳区  </v>
      </c>
      <c r="E575" s="5" t="s">
        <v>23806</v>
      </c>
      <c r="F575" s="5" t="s">
        <v>45</v>
      </c>
      <c r="G575" s="7">
        <v>8</v>
      </c>
      <c r="H575" s="7">
        <v>20</v>
      </c>
      <c r="I575" s="5" t="s">
        <v>178</v>
      </c>
      <c r="J575" s="5" t="s">
        <v>108</v>
      </c>
      <c r="K575" s="5" t="s">
        <v>57</v>
      </c>
      <c r="L575" s="9" t="s">
        <v>47</v>
      </c>
      <c r="M575" s="5" t="s">
        <v>10397</v>
      </c>
      <c r="N575" s="5" t="s">
        <v>53</v>
      </c>
      <c r="O575" s="5" t="s">
        <v>55</v>
      </c>
      <c r="P575" s="5" t="b">
        <f t="shared" ref="P575:P588" ca="1" si="92">IFERROR(__xludf.DUMMYFUNCTION("REGEXMATCH(A575,""前端|设计|(?i)html|(?i)css"")"),FALSE)</f>
        <v>0</v>
      </c>
      <c r="Q575" s="5" t="b">
        <f t="shared" ca="1" si="3"/>
        <v>1</v>
      </c>
      <c r="R575" s="5"/>
      <c r="S575" s="5"/>
      <c r="T575" s="5"/>
      <c r="U575" s="5"/>
      <c r="V575" s="5"/>
      <c r="W575" s="5"/>
      <c r="X575" s="5"/>
      <c r="Y575" s="5"/>
      <c r="Z575" s="5"/>
      <c r="AA575" s="5"/>
      <c r="AB575" s="5"/>
      <c r="AC575" s="5"/>
      <c r="AD575" s="5"/>
      <c r="AE575" s="5"/>
      <c r="AF575" s="5"/>
    </row>
    <row r="576" spans="1:32" ht="21" customHeight="1">
      <c r="A576" s="5" t="s">
        <v>130</v>
      </c>
      <c r="B576" s="5" t="s">
        <v>1614</v>
      </c>
      <c r="C576" s="5" t="str">
        <f t="shared" ca="1" si="0"/>
        <v>上海</v>
      </c>
      <c r="D576" s="5" t="str">
        <f t="shared" ca="1" si="91"/>
        <v>朝阳区  </v>
      </c>
      <c r="E576" s="5" t="s">
        <v>23806</v>
      </c>
      <c r="F576" s="5" t="s">
        <v>45</v>
      </c>
      <c r="G576" s="7">
        <v>8</v>
      </c>
      <c r="H576" s="7">
        <v>15</v>
      </c>
      <c r="I576" s="5" t="s">
        <v>65</v>
      </c>
      <c r="J576" s="5" t="s">
        <v>31</v>
      </c>
      <c r="K576" s="5" t="s">
        <v>1619</v>
      </c>
      <c r="L576" s="5" t="s">
        <v>1620</v>
      </c>
      <c r="M576" s="5" t="s">
        <v>5788</v>
      </c>
      <c r="N576" s="5" t="s">
        <v>53</v>
      </c>
      <c r="O576" s="5" t="s">
        <v>55</v>
      </c>
      <c r="P576" s="5" t="b">
        <f t="shared" ca="1" si="92"/>
        <v>0</v>
      </c>
      <c r="Q576" s="5" t="b">
        <f t="shared" ca="1" si="3"/>
        <v>1</v>
      </c>
      <c r="R576" s="5"/>
      <c r="S576" s="5"/>
      <c r="T576" s="5"/>
      <c r="U576" s="5"/>
      <c r="V576" s="5"/>
      <c r="W576" s="5"/>
      <c r="X576" s="5"/>
      <c r="Y576" s="5"/>
      <c r="Z576" s="5"/>
      <c r="AA576" s="5"/>
      <c r="AB576" s="5"/>
      <c r="AC576" s="5"/>
      <c r="AD576" s="5"/>
      <c r="AE576" s="5"/>
      <c r="AF576" s="5"/>
    </row>
    <row r="577" spans="1:32" ht="21" customHeight="1">
      <c r="A577" s="5" t="s">
        <v>10238</v>
      </c>
      <c r="B577" s="5" t="s">
        <v>10239</v>
      </c>
      <c r="C577" s="5" t="str">
        <f t="shared" ca="1" si="0"/>
        <v>上海</v>
      </c>
      <c r="D577" s="5" t="str">
        <f t="shared" ca="1" si="91"/>
        <v>朝阳区  </v>
      </c>
      <c r="E577" s="5" t="s">
        <v>22392</v>
      </c>
      <c r="F577" s="5" t="s">
        <v>45</v>
      </c>
      <c r="G577" s="7">
        <v>8</v>
      </c>
      <c r="H577" s="7">
        <v>10</v>
      </c>
      <c r="I577" s="5" t="s">
        <v>30</v>
      </c>
      <c r="J577" s="5" t="s">
        <v>31</v>
      </c>
      <c r="K577" s="5" t="s">
        <v>117</v>
      </c>
      <c r="L577" s="5" t="s">
        <v>10240</v>
      </c>
      <c r="M577" s="5" t="s">
        <v>10241</v>
      </c>
      <c r="N577" s="5" t="s">
        <v>53</v>
      </c>
      <c r="O577" s="5" t="s">
        <v>55</v>
      </c>
      <c r="P577" s="5" t="b">
        <f t="shared" ca="1" si="92"/>
        <v>0</v>
      </c>
      <c r="Q577" s="5" t="b">
        <f t="shared" ca="1" si="3"/>
        <v>1</v>
      </c>
      <c r="R577" s="5"/>
      <c r="S577" s="5"/>
      <c r="T577" s="5"/>
      <c r="U577" s="5"/>
      <c r="V577" s="5"/>
      <c r="W577" s="5"/>
      <c r="X577" s="5"/>
      <c r="Y577" s="5"/>
      <c r="Z577" s="5"/>
      <c r="AA577" s="5"/>
      <c r="AB577" s="5"/>
      <c r="AC577" s="5"/>
      <c r="AD577" s="5"/>
      <c r="AE577" s="5"/>
      <c r="AF577" s="5"/>
    </row>
    <row r="578" spans="1:32" ht="21" customHeight="1">
      <c r="A578" s="5" t="s">
        <v>26252</v>
      </c>
      <c r="B578" s="5" t="s">
        <v>7758</v>
      </c>
      <c r="C578" s="5" t="str">
        <f t="shared" ca="1" si="0"/>
        <v>上海</v>
      </c>
      <c r="D578" s="5" t="str">
        <f t="shared" ca="1" si="91"/>
        <v>朝阳区  </v>
      </c>
      <c r="E578" s="5" t="s">
        <v>22510</v>
      </c>
      <c r="F578" s="5" t="s">
        <v>29</v>
      </c>
      <c r="G578" s="7">
        <v>8</v>
      </c>
      <c r="H578" s="7">
        <v>12</v>
      </c>
      <c r="I578" s="5" t="s">
        <v>852</v>
      </c>
      <c r="J578" s="5" t="s">
        <v>31</v>
      </c>
      <c r="K578" s="5" t="s">
        <v>76</v>
      </c>
      <c r="L578" s="5" t="s">
        <v>26254</v>
      </c>
      <c r="M578" s="5" t="s">
        <v>26255</v>
      </c>
      <c r="N578" s="5" t="s">
        <v>53</v>
      </c>
      <c r="O578" s="5" t="s">
        <v>55</v>
      </c>
      <c r="P578" s="5" t="b">
        <f t="shared" ca="1" si="92"/>
        <v>0</v>
      </c>
      <c r="Q578" s="5" t="b">
        <f t="shared" ca="1" si="3"/>
        <v>1</v>
      </c>
      <c r="R578" s="5"/>
      <c r="S578" s="5"/>
      <c r="T578" s="5"/>
      <c r="U578" s="5"/>
      <c r="V578" s="5"/>
      <c r="W578" s="5"/>
      <c r="X578" s="5"/>
      <c r="Y578" s="5"/>
      <c r="Z578" s="5"/>
      <c r="AA578" s="5"/>
      <c r="AB578" s="5"/>
      <c r="AC578" s="5"/>
      <c r="AD578" s="5"/>
      <c r="AE578" s="5"/>
      <c r="AF578" s="5"/>
    </row>
    <row r="579" spans="1:32" ht="21" customHeight="1">
      <c r="A579" s="5" t="s">
        <v>10209</v>
      </c>
      <c r="B579" s="5" t="s">
        <v>6019</v>
      </c>
      <c r="C579" s="5" t="str">
        <f t="shared" ca="1" si="0"/>
        <v>上海</v>
      </c>
      <c r="D579" s="5" t="str">
        <f t="shared" ca="1" si="91"/>
        <v>朝阳区  </v>
      </c>
      <c r="E579" s="5" t="s">
        <v>22344</v>
      </c>
      <c r="F579" s="5" t="s">
        <v>29</v>
      </c>
      <c r="G579" s="7">
        <v>8</v>
      </c>
      <c r="H579" s="7">
        <v>15</v>
      </c>
      <c r="I579" s="5" t="s">
        <v>65</v>
      </c>
      <c r="J579" s="5" t="s">
        <v>108</v>
      </c>
      <c r="K579" s="5" t="s">
        <v>76</v>
      </c>
      <c r="L579" s="5" t="s">
        <v>26260</v>
      </c>
      <c r="M579" s="5" t="s">
        <v>26261</v>
      </c>
      <c r="N579" s="5" t="s">
        <v>100</v>
      </c>
      <c r="O579" s="5" t="s">
        <v>55</v>
      </c>
      <c r="P579" s="5" t="b">
        <f t="shared" ca="1" si="92"/>
        <v>0</v>
      </c>
      <c r="Q579" s="5" t="b">
        <f t="shared" ca="1" si="3"/>
        <v>1</v>
      </c>
      <c r="R579" s="5"/>
      <c r="S579" s="5"/>
      <c r="T579" s="5"/>
      <c r="U579" s="5"/>
      <c r="V579" s="5"/>
      <c r="W579" s="5"/>
      <c r="X579" s="5"/>
      <c r="Y579" s="5"/>
      <c r="Z579" s="5"/>
      <c r="AA579" s="5"/>
      <c r="AB579" s="5"/>
      <c r="AC579" s="5"/>
      <c r="AD579" s="5"/>
      <c r="AE579" s="5"/>
      <c r="AF579" s="5"/>
    </row>
    <row r="580" spans="1:32" ht="21" customHeight="1">
      <c r="A580" s="5" t="s">
        <v>7132</v>
      </c>
      <c r="B580" s="5" t="s">
        <v>231</v>
      </c>
      <c r="C580" s="5" t="str">
        <f t="shared" ca="1" si="0"/>
        <v>上海</v>
      </c>
      <c r="D580" s="5" t="str">
        <f t="shared" ca="1" si="91"/>
        <v>朝阳区  </v>
      </c>
      <c r="E580" s="5" t="s">
        <v>22344</v>
      </c>
      <c r="F580" s="5" t="s">
        <v>29</v>
      </c>
      <c r="G580" s="7">
        <v>8</v>
      </c>
      <c r="H580" s="7">
        <v>12</v>
      </c>
      <c r="I580" s="5" t="s">
        <v>852</v>
      </c>
      <c r="J580" s="5" t="s">
        <v>125</v>
      </c>
      <c r="K580" s="5" t="s">
        <v>106</v>
      </c>
      <c r="L580" s="5" t="s">
        <v>26263</v>
      </c>
      <c r="M580" s="5" t="s">
        <v>26264</v>
      </c>
      <c r="N580" s="5" t="s">
        <v>37</v>
      </c>
      <c r="O580" s="5" t="s">
        <v>55</v>
      </c>
      <c r="P580" s="5" t="b">
        <f t="shared" ca="1" si="92"/>
        <v>0</v>
      </c>
      <c r="Q580" s="5" t="b">
        <f t="shared" ca="1" si="3"/>
        <v>1</v>
      </c>
      <c r="R580" s="5"/>
      <c r="S580" s="5"/>
      <c r="T580" s="5"/>
      <c r="U580" s="5"/>
      <c r="V580" s="5"/>
      <c r="W580" s="5"/>
      <c r="X580" s="5"/>
      <c r="Y580" s="5"/>
      <c r="Z580" s="5"/>
      <c r="AA580" s="5"/>
      <c r="AB580" s="5"/>
      <c r="AC580" s="5"/>
      <c r="AD580" s="5"/>
      <c r="AE580" s="5"/>
      <c r="AF580" s="5"/>
    </row>
    <row r="581" spans="1:32" ht="21" customHeight="1">
      <c r="A581" s="5" t="s">
        <v>7132</v>
      </c>
      <c r="B581" s="5" t="s">
        <v>26267</v>
      </c>
      <c r="C581" s="5" t="str">
        <f t="shared" ca="1" si="0"/>
        <v>上海</v>
      </c>
      <c r="D581" s="9" t="s">
        <v>47</v>
      </c>
      <c r="E581" s="5" t="s">
        <v>22413</v>
      </c>
      <c r="F581" s="5" t="s">
        <v>45</v>
      </c>
      <c r="G581" s="7">
        <v>8</v>
      </c>
      <c r="H581" s="7">
        <v>12</v>
      </c>
      <c r="I581" s="5" t="s">
        <v>852</v>
      </c>
      <c r="J581" s="5" t="s">
        <v>31</v>
      </c>
      <c r="K581" s="5" t="s">
        <v>4367</v>
      </c>
      <c r="L581" s="5" t="s">
        <v>26271</v>
      </c>
      <c r="M581" s="5" t="s">
        <v>26272</v>
      </c>
      <c r="N581" s="5" t="s">
        <v>53</v>
      </c>
      <c r="O581" s="5" t="s">
        <v>38</v>
      </c>
      <c r="P581" s="5" t="b">
        <f t="shared" ca="1" si="92"/>
        <v>0</v>
      </c>
      <c r="Q581" s="5" t="b">
        <f t="shared" ca="1" si="3"/>
        <v>1</v>
      </c>
      <c r="R581" s="5"/>
      <c r="S581" s="5"/>
      <c r="T581" s="5"/>
      <c r="U581" s="5"/>
      <c r="V581" s="5"/>
      <c r="W581" s="5"/>
      <c r="X581" s="5"/>
      <c r="Y581" s="5"/>
      <c r="Z581" s="5"/>
      <c r="AA581" s="5"/>
      <c r="AB581" s="5"/>
      <c r="AC581" s="5"/>
      <c r="AD581" s="5"/>
      <c r="AE581" s="5"/>
      <c r="AF581" s="5"/>
    </row>
    <row r="582" spans="1:32" ht="21" customHeight="1">
      <c r="A582" s="5" t="s">
        <v>7132</v>
      </c>
      <c r="B582" s="5" t="s">
        <v>26273</v>
      </c>
      <c r="C582" s="5" t="str">
        <f t="shared" ca="1" si="0"/>
        <v>上海</v>
      </c>
      <c r="D582" s="9" t="s">
        <v>47</v>
      </c>
      <c r="E582" s="5" t="s">
        <v>22413</v>
      </c>
      <c r="F582" s="5" t="s">
        <v>29</v>
      </c>
      <c r="G582" s="7">
        <v>8</v>
      </c>
      <c r="H582" s="7">
        <v>12</v>
      </c>
      <c r="I582" s="5" t="s">
        <v>852</v>
      </c>
      <c r="J582" s="5" t="s">
        <v>31</v>
      </c>
      <c r="K582" s="5" t="s">
        <v>76</v>
      </c>
      <c r="L582" s="5" t="s">
        <v>24225</v>
      </c>
      <c r="M582" s="5" t="s">
        <v>26274</v>
      </c>
      <c r="N582" s="5" t="s">
        <v>167</v>
      </c>
      <c r="O582" s="5" t="s">
        <v>55</v>
      </c>
      <c r="P582" s="5" t="b">
        <f t="shared" ca="1" si="92"/>
        <v>0</v>
      </c>
      <c r="Q582" s="5" t="b">
        <f t="shared" ca="1" si="3"/>
        <v>1</v>
      </c>
      <c r="R582" s="5"/>
      <c r="S582" s="5"/>
      <c r="T582" s="5"/>
      <c r="U582" s="5"/>
      <c r="V582" s="5"/>
      <c r="W582" s="5"/>
      <c r="X582" s="5"/>
      <c r="Y582" s="5"/>
      <c r="Z582" s="5"/>
      <c r="AA582" s="5"/>
      <c r="AB582" s="5"/>
      <c r="AC582" s="5"/>
      <c r="AD582" s="5"/>
      <c r="AE582" s="5"/>
      <c r="AF582" s="5"/>
    </row>
    <row r="583" spans="1:32" ht="21" customHeight="1">
      <c r="A583" s="5" t="s">
        <v>7132</v>
      </c>
      <c r="B583" s="5" t="s">
        <v>26277</v>
      </c>
      <c r="C583" s="5" t="str">
        <f t="shared" ca="1" si="0"/>
        <v>上海</v>
      </c>
      <c r="D583" s="9" t="s">
        <v>47</v>
      </c>
      <c r="E583" s="5" t="s">
        <v>22413</v>
      </c>
      <c r="F583" s="5" t="s">
        <v>29</v>
      </c>
      <c r="G583" s="7">
        <v>8</v>
      </c>
      <c r="H583" s="7">
        <v>16</v>
      </c>
      <c r="I583" s="5" t="s">
        <v>478</v>
      </c>
      <c r="J583" s="5" t="s">
        <v>31</v>
      </c>
      <c r="K583" s="5" t="s">
        <v>110</v>
      </c>
      <c r="L583" s="5" t="s">
        <v>26280</v>
      </c>
      <c r="M583" s="5" t="s">
        <v>26281</v>
      </c>
      <c r="N583" s="5" t="s">
        <v>100</v>
      </c>
      <c r="O583" s="5" t="s">
        <v>55</v>
      </c>
      <c r="P583" s="5" t="b">
        <f t="shared" ca="1" si="92"/>
        <v>0</v>
      </c>
      <c r="Q583" s="5" t="b">
        <f t="shared" ca="1" si="3"/>
        <v>1</v>
      </c>
      <c r="R583" s="5"/>
      <c r="S583" s="5"/>
      <c r="T583" s="5"/>
      <c r="U583" s="5"/>
      <c r="V583" s="5"/>
      <c r="W583" s="5"/>
      <c r="X583" s="5"/>
      <c r="Y583" s="5"/>
      <c r="Z583" s="5"/>
      <c r="AA583" s="5"/>
      <c r="AB583" s="5"/>
      <c r="AC583" s="5"/>
      <c r="AD583" s="5"/>
      <c r="AE583" s="5"/>
      <c r="AF583" s="5"/>
    </row>
    <row r="584" spans="1:32" ht="21" customHeight="1">
      <c r="A584" s="5" t="s">
        <v>7132</v>
      </c>
      <c r="B584" s="5" t="s">
        <v>26285</v>
      </c>
      <c r="C584" s="5" t="str">
        <f t="shared" ca="1" si="0"/>
        <v>上海</v>
      </c>
      <c r="D584" s="5" t="str">
        <f ca="1">IFERROR(__xludf.DUMMYFUNCTION("REGEXEXTRACT(E584,""-(\S+)"")"),"天河区  ")</f>
        <v>天河区  </v>
      </c>
      <c r="E584" s="5" t="s">
        <v>22344</v>
      </c>
      <c r="F584" s="5" t="s">
        <v>45</v>
      </c>
      <c r="G584" s="7">
        <v>8</v>
      </c>
      <c r="H584" s="7">
        <v>12</v>
      </c>
      <c r="I584" s="5" t="s">
        <v>852</v>
      </c>
      <c r="J584" s="5" t="s">
        <v>31</v>
      </c>
      <c r="K584" s="5" t="s">
        <v>57</v>
      </c>
      <c r="L584" s="5" t="s">
        <v>26289</v>
      </c>
      <c r="M584" s="5" t="s">
        <v>26290</v>
      </c>
      <c r="N584" s="5" t="s">
        <v>53</v>
      </c>
      <c r="O584" s="5" t="s">
        <v>55</v>
      </c>
      <c r="P584" s="5" t="b">
        <f t="shared" ca="1" si="92"/>
        <v>0</v>
      </c>
      <c r="Q584" s="5" t="b">
        <f t="shared" ca="1" si="3"/>
        <v>1</v>
      </c>
      <c r="R584" s="5"/>
      <c r="S584" s="5"/>
      <c r="T584" s="5"/>
      <c r="U584" s="5"/>
      <c r="V584" s="5"/>
      <c r="W584" s="5"/>
      <c r="X584" s="5"/>
      <c r="Y584" s="5"/>
      <c r="Z584" s="5"/>
      <c r="AA584" s="5"/>
      <c r="AB584" s="5"/>
      <c r="AC584" s="5"/>
      <c r="AD584" s="5"/>
      <c r="AE584" s="5"/>
      <c r="AF584" s="5"/>
    </row>
    <row r="585" spans="1:32" ht="21" customHeight="1">
      <c r="A585" s="5" t="s">
        <v>7132</v>
      </c>
      <c r="B585" s="5" t="s">
        <v>6725</v>
      </c>
      <c r="C585" s="5" t="str">
        <f t="shared" ca="1" si="0"/>
        <v>上海</v>
      </c>
      <c r="D585" s="9" t="s">
        <v>47</v>
      </c>
      <c r="E585" s="5" t="s">
        <v>22413</v>
      </c>
      <c r="F585" s="5" t="s">
        <v>45</v>
      </c>
      <c r="G585" s="7">
        <v>8</v>
      </c>
      <c r="H585" s="7">
        <v>16</v>
      </c>
      <c r="I585" s="5" t="s">
        <v>478</v>
      </c>
      <c r="J585" s="5" t="s">
        <v>108</v>
      </c>
      <c r="K585" s="5" t="s">
        <v>403</v>
      </c>
      <c r="L585" s="9" t="s">
        <v>47</v>
      </c>
      <c r="M585" s="5" t="s">
        <v>26295</v>
      </c>
      <c r="N585" s="5" t="s">
        <v>648</v>
      </c>
      <c r="O585" s="5" t="s">
        <v>55</v>
      </c>
      <c r="P585" s="5" t="b">
        <f t="shared" ca="1" si="92"/>
        <v>0</v>
      </c>
      <c r="Q585" s="5" t="b">
        <f t="shared" ca="1" si="3"/>
        <v>1</v>
      </c>
      <c r="R585" s="5"/>
      <c r="S585" s="5"/>
      <c r="T585" s="5"/>
      <c r="U585" s="5"/>
      <c r="V585" s="5"/>
      <c r="W585" s="5"/>
      <c r="X585" s="5"/>
      <c r="Y585" s="5"/>
      <c r="Z585" s="5"/>
      <c r="AA585" s="5"/>
      <c r="AB585" s="5"/>
      <c r="AC585" s="5"/>
      <c r="AD585" s="5"/>
      <c r="AE585" s="5"/>
      <c r="AF585" s="5"/>
    </row>
    <row r="586" spans="1:32" ht="21" customHeight="1">
      <c r="A586" s="5" t="s">
        <v>13759</v>
      </c>
      <c r="B586" s="5" t="s">
        <v>26299</v>
      </c>
      <c r="C586" s="5" t="str">
        <f t="shared" ca="1" si="0"/>
        <v>上海</v>
      </c>
      <c r="D586" s="9" t="s">
        <v>47</v>
      </c>
      <c r="E586" s="5" t="s">
        <v>22413</v>
      </c>
      <c r="F586" s="5" t="s">
        <v>45</v>
      </c>
      <c r="G586" s="7">
        <v>8</v>
      </c>
      <c r="H586" s="7">
        <v>10</v>
      </c>
      <c r="I586" s="5" t="s">
        <v>30</v>
      </c>
      <c r="J586" s="5" t="s">
        <v>108</v>
      </c>
      <c r="K586" s="5" t="s">
        <v>6273</v>
      </c>
      <c r="L586" s="9" t="s">
        <v>47</v>
      </c>
      <c r="M586" s="5" t="s">
        <v>26300</v>
      </c>
      <c r="N586" s="5" t="s">
        <v>53</v>
      </c>
      <c r="O586" s="5" t="s">
        <v>55</v>
      </c>
      <c r="P586" s="5" t="b">
        <f t="shared" ca="1" si="92"/>
        <v>0</v>
      </c>
      <c r="Q586" s="5" t="b">
        <f t="shared" ca="1" si="3"/>
        <v>1</v>
      </c>
      <c r="R586" s="5"/>
      <c r="S586" s="5"/>
      <c r="T586" s="5"/>
      <c r="U586" s="5"/>
      <c r="V586" s="5"/>
      <c r="W586" s="5"/>
      <c r="X586" s="5"/>
      <c r="Y586" s="5"/>
      <c r="Z586" s="5"/>
      <c r="AA586" s="5"/>
      <c r="AB586" s="5"/>
      <c r="AC586" s="5"/>
      <c r="AD586" s="5"/>
      <c r="AE586" s="5"/>
      <c r="AF586" s="5"/>
    </row>
    <row r="587" spans="1:32" ht="21" customHeight="1">
      <c r="A587" s="5" t="s">
        <v>7132</v>
      </c>
      <c r="B587" s="5" t="s">
        <v>26302</v>
      </c>
      <c r="C587" s="5" t="str">
        <f t="shared" ca="1" si="0"/>
        <v>上海</v>
      </c>
      <c r="D587" s="9" t="s">
        <v>47</v>
      </c>
      <c r="E587" s="5" t="s">
        <v>22413</v>
      </c>
      <c r="F587" s="5" t="s">
        <v>29</v>
      </c>
      <c r="G587" s="7">
        <v>8</v>
      </c>
      <c r="H587" s="7">
        <v>10</v>
      </c>
      <c r="I587" s="5" t="s">
        <v>30</v>
      </c>
      <c r="J587" s="5" t="s">
        <v>31</v>
      </c>
      <c r="K587" s="5" t="s">
        <v>4410</v>
      </c>
      <c r="L587" s="5" t="s">
        <v>26304</v>
      </c>
      <c r="M587" s="5" t="s">
        <v>26305</v>
      </c>
      <c r="N587" s="5" t="s">
        <v>37</v>
      </c>
      <c r="O587" s="5" t="s">
        <v>55</v>
      </c>
      <c r="P587" s="5" t="b">
        <f t="shared" ca="1" si="92"/>
        <v>0</v>
      </c>
      <c r="Q587" s="5" t="b">
        <f t="shared" ca="1" si="3"/>
        <v>1</v>
      </c>
      <c r="R587" s="5"/>
      <c r="S587" s="5"/>
      <c r="T587" s="5"/>
      <c r="U587" s="5"/>
      <c r="V587" s="5"/>
      <c r="W587" s="5"/>
      <c r="X587" s="5"/>
      <c r="Y587" s="5"/>
      <c r="Z587" s="5"/>
      <c r="AA587" s="5"/>
      <c r="AB587" s="5"/>
      <c r="AC587" s="5"/>
      <c r="AD587" s="5"/>
      <c r="AE587" s="5"/>
      <c r="AF587" s="5"/>
    </row>
    <row r="588" spans="1:32" ht="21" customHeight="1">
      <c r="A588" s="5" t="s">
        <v>7132</v>
      </c>
      <c r="B588" s="5" t="s">
        <v>26308</v>
      </c>
      <c r="C588" s="5" t="str">
        <f t="shared" ca="1" si="0"/>
        <v>上海</v>
      </c>
      <c r="D588" s="5" t="str">
        <f t="shared" ref="D588:D593" ca="1" si="93">IFERROR(__xludf.DUMMYFUNCTION("REGEXEXTRACT(E588,""-(\S+)"")"),"天河区  ")</f>
        <v>天河区  </v>
      </c>
      <c r="E588" s="5" t="s">
        <v>22344</v>
      </c>
      <c r="F588" s="5" t="s">
        <v>29</v>
      </c>
      <c r="G588" s="7">
        <v>8</v>
      </c>
      <c r="H588" s="7">
        <v>10</v>
      </c>
      <c r="I588" s="5" t="s">
        <v>30</v>
      </c>
      <c r="J588" s="5" t="s">
        <v>125</v>
      </c>
      <c r="K588" s="5" t="s">
        <v>947</v>
      </c>
      <c r="L588" s="9" t="s">
        <v>47</v>
      </c>
      <c r="M588" s="5" t="s">
        <v>26310</v>
      </c>
      <c r="N588" s="5" t="s">
        <v>53</v>
      </c>
      <c r="O588" s="5" t="s">
        <v>55</v>
      </c>
      <c r="P588" s="5" t="b">
        <f t="shared" ca="1" si="92"/>
        <v>0</v>
      </c>
      <c r="Q588" s="5" t="b">
        <f t="shared" ca="1" si="3"/>
        <v>1</v>
      </c>
      <c r="R588" s="5"/>
      <c r="S588" s="5"/>
      <c r="T588" s="5"/>
      <c r="U588" s="5"/>
      <c r="V588" s="5"/>
      <c r="W588" s="5"/>
      <c r="X588" s="5"/>
      <c r="Y588" s="5"/>
      <c r="Z588" s="5"/>
      <c r="AA588" s="5"/>
      <c r="AB588" s="5"/>
      <c r="AC588" s="5"/>
      <c r="AD588" s="5"/>
      <c r="AE588" s="5"/>
      <c r="AF588" s="5"/>
    </row>
    <row r="589" spans="1:32" ht="21" customHeight="1">
      <c r="A589" s="14" t="s">
        <v>7889</v>
      </c>
      <c r="B589" s="14" t="s">
        <v>7593</v>
      </c>
      <c r="C589" s="14" t="str">
        <f t="shared" ca="1" si="0"/>
        <v>上海</v>
      </c>
      <c r="D589" s="14" t="str">
        <f t="shared" ca="1" si="93"/>
        <v>天河区  </v>
      </c>
      <c r="E589" s="14" t="s">
        <v>22344</v>
      </c>
      <c r="F589" s="14" t="s">
        <v>45</v>
      </c>
      <c r="G589" s="15">
        <v>8</v>
      </c>
      <c r="H589" s="15">
        <v>15</v>
      </c>
      <c r="I589" s="14" t="s">
        <v>65</v>
      </c>
      <c r="J589" s="14" t="s">
        <v>31</v>
      </c>
      <c r="K589" s="14" t="s">
        <v>2578</v>
      </c>
      <c r="L589" s="14" t="s">
        <v>7892</v>
      </c>
      <c r="M589" s="16" t="s">
        <v>47</v>
      </c>
      <c r="N589" s="14" t="s">
        <v>37</v>
      </c>
      <c r="O589" s="14" t="s">
        <v>55</v>
      </c>
      <c r="P589" s="14" t="b">
        <f ca="1">IFERROR(__xludf.DUMMYFUNCTION("REGEXMATCH(A589,""前端|设计|(?i)html|(?i)css|网页"")"),FALSE)</f>
        <v>0</v>
      </c>
      <c r="Q589" s="14" t="b">
        <f t="shared" ca="1" si="3"/>
        <v>1</v>
      </c>
      <c r="R589" s="5"/>
      <c r="S589" s="5"/>
      <c r="T589" s="5"/>
      <c r="U589" s="5"/>
      <c r="V589" s="5"/>
      <c r="W589" s="5"/>
      <c r="X589" s="5"/>
      <c r="Y589" s="5"/>
      <c r="Z589" s="5"/>
      <c r="AA589" s="5"/>
      <c r="AB589" s="5"/>
      <c r="AC589" s="5"/>
      <c r="AD589" s="5"/>
      <c r="AE589" s="5"/>
      <c r="AF589" s="5"/>
    </row>
    <row r="590" spans="1:32" ht="21" customHeight="1">
      <c r="A590" s="5" t="s">
        <v>7950</v>
      </c>
      <c r="B590" s="5" t="s">
        <v>7952</v>
      </c>
      <c r="C590" s="5" t="str">
        <f t="shared" ca="1" si="0"/>
        <v>上海</v>
      </c>
      <c r="D590" s="5" t="str">
        <f t="shared" ca="1" si="93"/>
        <v>天河区  </v>
      </c>
      <c r="E590" s="5" t="s">
        <v>22337</v>
      </c>
      <c r="F590" s="5" t="s">
        <v>45</v>
      </c>
      <c r="G590" s="7">
        <v>8</v>
      </c>
      <c r="H590" s="7">
        <v>12</v>
      </c>
      <c r="I590" s="5" t="s">
        <v>852</v>
      </c>
      <c r="J590" s="5" t="s">
        <v>125</v>
      </c>
      <c r="K590" s="5" t="s">
        <v>76</v>
      </c>
      <c r="L590" s="5" t="s">
        <v>415</v>
      </c>
      <c r="M590" s="5" t="s">
        <v>7953</v>
      </c>
      <c r="N590" s="5" t="s">
        <v>53</v>
      </c>
      <c r="O590" s="5" t="s">
        <v>55</v>
      </c>
      <c r="P590" s="5" t="b">
        <f t="shared" ref="P590:P608" ca="1" si="94">IFERROR(__xludf.DUMMYFUNCTION("REGEXMATCH(A590,""前端|设计|(?i)html|(?i)css"")"),TRUE)</f>
        <v>1</v>
      </c>
      <c r="Q590" s="5" t="b">
        <f t="shared" ca="1" si="3"/>
        <v>1</v>
      </c>
      <c r="R590" s="5"/>
      <c r="S590" s="5"/>
      <c r="T590" s="5"/>
      <c r="U590" s="5"/>
      <c r="V590" s="5"/>
      <c r="W590" s="5"/>
      <c r="X590" s="5"/>
      <c r="Y590" s="5"/>
      <c r="Z590" s="5"/>
      <c r="AA590" s="5"/>
      <c r="AB590" s="5"/>
      <c r="AC590" s="5"/>
      <c r="AD590" s="5"/>
      <c r="AE590" s="5"/>
      <c r="AF590" s="5"/>
    </row>
    <row r="591" spans="1:32" ht="21" customHeight="1">
      <c r="A591" s="5" t="s">
        <v>13759</v>
      </c>
      <c r="B591" s="5" t="s">
        <v>26320</v>
      </c>
      <c r="C591" s="5" t="str">
        <f t="shared" ca="1" si="0"/>
        <v>上海</v>
      </c>
      <c r="D591" s="5" t="str">
        <f t="shared" ca="1" si="93"/>
        <v>天河区  </v>
      </c>
      <c r="E591" s="5" t="s">
        <v>22344</v>
      </c>
      <c r="F591" s="5" t="s">
        <v>29</v>
      </c>
      <c r="G591" s="7">
        <v>8</v>
      </c>
      <c r="H591" s="7">
        <v>10</v>
      </c>
      <c r="I591" s="5" t="s">
        <v>30</v>
      </c>
      <c r="J591" s="5" t="s">
        <v>31</v>
      </c>
      <c r="K591" s="5" t="s">
        <v>3552</v>
      </c>
      <c r="L591" s="5" t="s">
        <v>26323</v>
      </c>
      <c r="M591" s="5" t="s">
        <v>26325</v>
      </c>
      <c r="N591" s="5" t="s">
        <v>100</v>
      </c>
      <c r="O591" s="5" t="s">
        <v>271</v>
      </c>
      <c r="P591" s="5" t="b">
        <f t="shared" ca="1" si="94"/>
        <v>1</v>
      </c>
      <c r="Q591" s="5" t="b">
        <f t="shared" ca="1" si="3"/>
        <v>1</v>
      </c>
      <c r="R591" s="5"/>
      <c r="S591" s="5"/>
      <c r="T591" s="5"/>
      <c r="U591" s="5"/>
      <c r="V591" s="5"/>
      <c r="W591" s="5"/>
      <c r="X591" s="5"/>
      <c r="Y591" s="5"/>
      <c r="Z591" s="5"/>
      <c r="AA591" s="5"/>
      <c r="AB591" s="5"/>
      <c r="AC591" s="5"/>
      <c r="AD591" s="5"/>
      <c r="AE591" s="5"/>
      <c r="AF591" s="5"/>
    </row>
    <row r="592" spans="1:32" ht="21" customHeight="1">
      <c r="A592" s="5" t="s">
        <v>7132</v>
      </c>
      <c r="B592" s="5" t="s">
        <v>16784</v>
      </c>
      <c r="C592" s="5" t="str">
        <f t="shared" ca="1" si="0"/>
        <v>上海</v>
      </c>
      <c r="D592" s="5" t="str">
        <f t="shared" ca="1" si="93"/>
        <v>天河区  </v>
      </c>
      <c r="E592" s="5" t="s">
        <v>22344</v>
      </c>
      <c r="F592" s="5" t="s">
        <v>29</v>
      </c>
      <c r="G592" s="7">
        <v>8</v>
      </c>
      <c r="H592" s="7">
        <v>10</v>
      </c>
      <c r="I592" s="5" t="s">
        <v>30</v>
      </c>
      <c r="J592" s="5" t="s">
        <v>31</v>
      </c>
      <c r="K592" s="5" t="s">
        <v>499</v>
      </c>
      <c r="L592" s="5" t="s">
        <v>16789</v>
      </c>
      <c r="M592" s="5" t="s">
        <v>26330</v>
      </c>
      <c r="N592" s="5" t="s">
        <v>42</v>
      </c>
      <c r="O592" s="5" t="s">
        <v>38</v>
      </c>
      <c r="P592" s="5" t="b">
        <f t="shared" ca="1" si="94"/>
        <v>1</v>
      </c>
      <c r="Q592" s="5" t="b">
        <f t="shared" ca="1" si="3"/>
        <v>1</v>
      </c>
      <c r="R592" s="5"/>
      <c r="S592" s="5"/>
      <c r="T592" s="5"/>
      <c r="U592" s="5"/>
      <c r="V592" s="5"/>
      <c r="W592" s="5"/>
      <c r="X592" s="5"/>
      <c r="Y592" s="5"/>
      <c r="Z592" s="5"/>
      <c r="AA592" s="5"/>
      <c r="AB592" s="5"/>
      <c r="AC592" s="5"/>
      <c r="AD592" s="5"/>
      <c r="AE592" s="5"/>
      <c r="AF592" s="5"/>
    </row>
    <row r="593" spans="1:32" ht="21" customHeight="1">
      <c r="A593" s="5" t="s">
        <v>4842</v>
      </c>
      <c r="B593" s="5" t="s">
        <v>6181</v>
      </c>
      <c r="C593" s="5" t="str">
        <f t="shared" ca="1" si="0"/>
        <v>上海</v>
      </c>
      <c r="D593" s="5" t="str">
        <f t="shared" ca="1" si="93"/>
        <v>天河区  </v>
      </c>
      <c r="E593" s="5" t="s">
        <v>22510</v>
      </c>
      <c r="F593" s="5" t="s">
        <v>29</v>
      </c>
      <c r="G593" s="7">
        <v>8</v>
      </c>
      <c r="H593" s="7">
        <v>10</v>
      </c>
      <c r="I593" s="5" t="s">
        <v>30</v>
      </c>
      <c r="J593" s="5" t="s">
        <v>31</v>
      </c>
      <c r="K593" s="5" t="s">
        <v>2444</v>
      </c>
      <c r="L593" s="5" t="s">
        <v>8271</v>
      </c>
      <c r="M593" s="5" t="s">
        <v>8272</v>
      </c>
      <c r="N593" s="5" t="s">
        <v>53</v>
      </c>
      <c r="O593" s="5" t="s">
        <v>55</v>
      </c>
      <c r="P593" s="5" t="b">
        <f t="shared" ca="1" si="94"/>
        <v>1</v>
      </c>
      <c r="Q593" s="5" t="b">
        <f t="shared" ca="1" si="3"/>
        <v>1</v>
      </c>
      <c r="R593" s="5"/>
      <c r="S593" s="5"/>
      <c r="T593" s="5"/>
      <c r="U593" s="5"/>
      <c r="V593" s="5"/>
      <c r="W593" s="5"/>
      <c r="X593" s="5"/>
      <c r="Y593" s="5"/>
      <c r="Z593" s="5"/>
      <c r="AA593" s="5"/>
      <c r="AB593" s="5"/>
      <c r="AC593" s="5"/>
      <c r="AD593" s="5"/>
      <c r="AE593" s="5"/>
      <c r="AF593" s="5"/>
    </row>
    <row r="594" spans="1:32" ht="21" customHeight="1">
      <c r="A594" s="5" t="s">
        <v>396</v>
      </c>
      <c r="B594" s="5" t="s">
        <v>8294</v>
      </c>
      <c r="C594" s="5" t="str">
        <f t="shared" ca="1" si="0"/>
        <v>上海</v>
      </c>
      <c r="D594" s="9" t="s">
        <v>47</v>
      </c>
      <c r="E594" s="5" t="s">
        <v>22413</v>
      </c>
      <c r="F594" s="5" t="s">
        <v>45</v>
      </c>
      <c r="G594" s="7">
        <v>8</v>
      </c>
      <c r="H594" s="7">
        <v>12</v>
      </c>
      <c r="I594" s="5" t="s">
        <v>852</v>
      </c>
      <c r="J594" s="5" t="s">
        <v>31</v>
      </c>
      <c r="K594" s="5" t="s">
        <v>2426</v>
      </c>
      <c r="L594" s="5" t="s">
        <v>8298</v>
      </c>
      <c r="M594" s="5" t="s">
        <v>8300</v>
      </c>
      <c r="N594" s="5" t="s">
        <v>53</v>
      </c>
      <c r="O594" s="5" t="s">
        <v>55</v>
      </c>
      <c r="P594" s="5" t="b">
        <f t="shared" ca="1" si="94"/>
        <v>1</v>
      </c>
      <c r="Q594" s="5" t="b">
        <f t="shared" ca="1" si="3"/>
        <v>1</v>
      </c>
      <c r="R594" s="5"/>
      <c r="S594" s="5"/>
      <c r="T594" s="5"/>
      <c r="U594" s="5"/>
      <c r="V594" s="5"/>
      <c r="W594" s="5"/>
      <c r="X594" s="5"/>
      <c r="Y594" s="5"/>
      <c r="Z594" s="5"/>
      <c r="AA594" s="5"/>
      <c r="AB594" s="5"/>
      <c r="AC594" s="5"/>
      <c r="AD594" s="5"/>
      <c r="AE594" s="5"/>
      <c r="AF594" s="5"/>
    </row>
    <row r="595" spans="1:32" ht="21" customHeight="1">
      <c r="A595" s="5" t="s">
        <v>8165</v>
      </c>
      <c r="B595" s="5" t="s">
        <v>8167</v>
      </c>
      <c r="C595" s="5" t="str">
        <f t="shared" ca="1" si="0"/>
        <v>上海</v>
      </c>
      <c r="D595" s="5" t="str">
        <f t="shared" ref="D595:D598" ca="1" si="95">IFERROR(__xludf.DUMMYFUNCTION("REGEXEXTRACT(E595,""-(\S+)"")"),"海珠区  ")</f>
        <v>海珠区  </v>
      </c>
      <c r="E595" s="5" t="s">
        <v>22337</v>
      </c>
      <c r="F595" s="5" t="s">
        <v>45</v>
      </c>
      <c r="G595" s="7">
        <v>8</v>
      </c>
      <c r="H595" s="7">
        <v>14</v>
      </c>
      <c r="I595" s="5" t="s">
        <v>1392</v>
      </c>
      <c r="J595" s="5" t="s">
        <v>31</v>
      </c>
      <c r="K595" s="5" t="s">
        <v>76</v>
      </c>
      <c r="L595" s="5" t="s">
        <v>8169</v>
      </c>
      <c r="M595" s="5" t="s">
        <v>8171</v>
      </c>
      <c r="N595" s="5" t="s">
        <v>167</v>
      </c>
      <c r="O595" s="5" t="s">
        <v>55</v>
      </c>
      <c r="P595" s="5" t="b">
        <f t="shared" ca="1" si="94"/>
        <v>1</v>
      </c>
      <c r="Q595" s="5" t="b">
        <f t="shared" ca="1" si="3"/>
        <v>1</v>
      </c>
      <c r="R595" s="5"/>
      <c r="S595" s="5"/>
      <c r="T595" s="5"/>
      <c r="U595" s="5"/>
      <c r="V595" s="5"/>
      <c r="W595" s="5"/>
      <c r="X595" s="5"/>
      <c r="Y595" s="5"/>
      <c r="Z595" s="5"/>
      <c r="AA595" s="5"/>
      <c r="AB595" s="5"/>
      <c r="AC595" s="5"/>
      <c r="AD595" s="5"/>
      <c r="AE595" s="5"/>
      <c r="AF595" s="5"/>
    </row>
    <row r="596" spans="1:32" ht="21" customHeight="1">
      <c r="A596" s="5" t="s">
        <v>765</v>
      </c>
      <c r="B596" s="5" t="s">
        <v>8019</v>
      </c>
      <c r="C596" s="5" t="str">
        <f t="shared" ca="1" si="0"/>
        <v>上海</v>
      </c>
      <c r="D596" s="5" t="str">
        <f t="shared" ca="1" si="95"/>
        <v>海珠区  </v>
      </c>
      <c r="E596" s="5" t="s">
        <v>22354</v>
      </c>
      <c r="F596" s="5" t="s">
        <v>29</v>
      </c>
      <c r="G596" s="7">
        <v>8</v>
      </c>
      <c r="H596" s="7">
        <v>10</v>
      </c>
      <c r="I596" s="5" t="s">
        <v>30</v>
      </c>
      <c r="J596" s="5" t="s">
        <v>31</v>
      </c>
      <c r="K596" s="5" t="s">
        <v>8022</v>
      </c>
      <c r="L596" s="5" t="s">
        <v>8023</v>
      </c>
      <c r="M596" s="5" t="s">
        <v>8024</v>
      </c>
      <c r="N596" s="5" t="s">
        <v>37</v>
      </c>
      <c r="O596" s="5" t="s">
        <v>44</v>
      </c>
      <c r="P596" s="5" t="b">
        <f t="shared" ca="1" si="94"/>
        <v>1</v>
      </c>
      <c r="Q596" s="5" t="b">
        <f t="shared" ca="1" si="3"/>
        <v>1</v>
      </c>
      <c r="R596" s="5"/>
      <c r="S596" s="5"/>
      <c r="T596" s="5"/>
      <c r="U596" s="5"/>
      <c r="V596" s="5"/>
      <c r="W596" s="5"/>
      <c r="X596" s="5"/>
      <c r="Y596" s="5"/>
      <c r="Z596" s="5"/>
      <c r="AA596" s="5"/>
      <c r="AB596" s="5"/>
      <c r="AC596" s="5"/>
      <c r="AD596" s="5"/>
      <c r="AE596" s="5"/>
      <c r="AF596" s="5"/>
    </row>
    <row r="597" spans="1:32" ht="21" customHeight="1">
      <c r="A597" s="5" t="s">
        <v>8069</v>
      </c>
      <c r="B597" s="5" t="s">
        <v>8070</v>
      </c>
      <c r="C597" s="5" t="str">
        <f t="shared" ca="1" si="0"/>
        <v>上海</v>
      </c>
      <c r="D597" s="5" t="str">
        <f t="shared" ca="1" si="95"/>
        <v>海珠区  </v>
      </c>
      <c r="E597" s="5" t="s">
        <v>22344</v>
      </c>
      <c r="F597" s="5" t="s">
        <v>29</v>
      </c>
      <c r="G597" s="7">
        <v>8</v>
      </c>
      <c r="H597" s="7">
        <v>12</v>
      </c>
      <c r="I597" s="5" t="s">
        <v>852</v>
      </c>
      <c r="J597" s="5" t="s">
        <v>108</v>
      </c>
      <c r="K597" s="5" t="s">
        <v>686</v>
      </c>
      <c r="L597" s="5" t="s">
        <v>8073</v>
      </c>
      <c r="M597" s="5" t="s">
        <v>8076</v>
      </c>
      <c r="N597" s="5" t="s">
        <v>53</v>
      </c>
      <c r="O597" s="5" t="s">
        <v>55</v>
      </c>
      <c r="P597" s="5" t="b">
        <f t="shared" ca="1" si="94"/>
        <v>1</v>
      </c>
      <c r="Q597" s="5" t="b">
        <f t="shared" ca="1" si="3"/>
        <v>1</v>
      </c>
      <c r="R597" s="5"/>
      <c r="S597" s="5"/>
      <c r="T597" s="5"/>
      <c r="U597" s="5"/>
      <c r="V597" s="5"/>
      <c r="W597" s="5"/>
      <c r="X597" s="5"/>
      <c r="Y597" s="5"/>
      <c r="Z597" s="5"/>
      <c r="AA597" s="5"/>
      <c r="AB597" s="5"/>
      <c r="AC597" s="5"/>
      <c r="AD597" s="5"/>
      <c r="AE597" s="5"/>
      <c r="AF597" s="5"/>
    </row>
    <row r="598" spans="1:32" ht="21" customHeight="1">
      <c r="A598" s="5" t="s">
        <v>396</v>
      </c>
      <c r="B598" s="5" t="s">
        <v>8215</v>
      </c>
      <c r="C598" s="5" t="str">
        <f t="shared" ca="1" si="0"/>
        <v>上海</v>
      </c>
      <c r="D598" s="5" t="str">
        <f t="shared" ca="1" si="95"/>
        <v>海珠区  </v>
      </c>
      <c r="E598" s="5" t="s">
        <v>22354</v>
      </c>
      <c r="F598" s="5" t="s">
        <v>29</v>
      </c>
      <c r="G598" s="7">
        <v>8</v>
      </c>
      <c r="H598" s="7">
        <v>20</v>
      </c>
      <c r="I598" s="5" t="s">
        <v>178</v>
      </c>
      <c r="J598" s="5" t="s">
        <v>31</v>
      </c>
      <c r="K598" s="5" t="s">
        <v>537</v>
      </c>
      <c r="L598" s="5" t="s">
        <v>2023</v>
      </c>
      <c r="M598" s="5" t="s">
        <v>8217</v>
      </c>
      <c r="N598" s="5" t="s">
        <v>37</v>
      </c>
      <c r="O598" s="5" t="s">
        <v>55</v>
      </c>
      <c r="P598" s="5" t="b">
        <f t="shared" ca="1" si="94"/>
        <v>1</v>
      </c>
      <c r="Q598" s="5" t="b">
        <f t="shared" ca="1" si="3"/>
        <v>1</v>
      </c>
      <c r="R598" s="5"/>
      <c r="S598" s="5"/>
      <c r="T598" s="5"/>
      <c r="U598" s="5"/>
      <c r="V598" s="5"/>
      <c r="W598" s="5"/>
      <c r="X598" s="5"/>
      <c r="Y598" s="5"/>
      <c r="Z598" s="5"/>
      <c r="AA598" s="5"/>
      <c r="AB598" s="5"/>
      <c r="AC598" s="5"/>
      <c r="AD598" s="5"/>
      <c r="AE598" s="5"/>
      <c r="AF598" s="5"/>
    </row>
    <row r="599" spans="1:32" ht="21" customHeight="1">
      <c r="A599" s="5" t="s">
        <v>1457</v>
      </c>
      <c r="B599" s="5" t="s">
        <v>8151</v>
      </c>
      <c r="C599" s="5" t="str">
        <f t="shared" ca="1" si="0"/>
        <v>上海</v>
      </c>
      <c r="D599" s="9" t="s">
        <v>47</v>
      </c>
      <c r="E599" s="5" t="s">
        <v>22413</v>
      </c>
      <c r="F599" s="5" t="s">
        <v>29</v>
      </c>
      <c r="G599" s="7">
        <v>8</v>
      </c>
      <c r="H599" s="7">
        <v>12</v>
      </c>
      <c r="I599" s="5" t="s">
        <v>852</v>
      </c>
      <c r="J599" s="5" t="s">
        <v>108</v>
      </c>
      <c r="K599" s="5" t="s">
        <v>1505</v>
      </c>
      <c r="L599" s="5" t="s">
        <v>8153</v>
      </c>
      <c r="M599" s="5" t="s">
        <v>8154</v>
      </c>
      <c r="N599" s="5" t="s">
        <v>53</v>
      </c>
      <c r="O599" s="5" t="s">
        <v>55</v>
      </c>
      <c r="P599" s="5" t="b">
        <f t="shared" ca="1" si="94"/>
        <v>1</v>
      </c>
      <c r="Q599" s="5" t="b">
        <f t="shared" ca="1" si="3"/>
        <v>1</v>
      </c>
      <c r="R599" s="5"/>
      <c r="S599" s="5"/>
      <c r="T599" s="5"/>
      <c r="U599" s="5"/>
      <c r="V599" s="5"/>
      <c r="W599" s="5"/>
      <c r="X599" s="5"/>
      <c r="Y599" s="5"/>
      <c r="Z599" s="5"/>
      <c r="AA599" s="5"/>
      <c r="AB599" s="5"/>
      <c r="AC599" s="5"/>
      <c r="AD599" s="5"/>
      <c r="AE599" s="5"/>
      <c r="AF599" s="5"/>
    </row>
    <row r="600" spans="1:32" ht="21" customHeight="1">
      <c r="A600" s="5" t="s">
        <v>277</v>
      </c>
      <c r="B600" s="5" t="s">
        <v>7972</v>
      </c>
      <c r="C600" s="5" t="str">
        <f t="shared" ca="1" si="0"/>
        <v>上海</v>
      </c>
      <c r="D600" s="9" t="s">
        <v>47</v>
      </c>
      <c r="E600" s="5" t="s">
        <v>22413</v>
      </c>
      <c r="F600" s="5" t="s">
        <v>45</v>
      </c>
      <c r="G600" s="7">
        <v>8</v>
      </c>
      <c r="H600" s="7">
        <v>15</v>
      </c>
      <c r="I600" s="5" t="s">
        <v>65</v>
      </c>
      <c r="J600" s="5" t="s">
        <v>31</v>
      </c>
      <c r="K600" s="5" t="s">
        <v>48</v>
      </c>
      <c r="L600" s="5" t="s">
        <v>7976</v>
      </c>
      <c r="M600" s="5" t="s">
        <v>7978</v>
      </c>
      <c r="N600" s="5" t="s">
        <v>37</v>
      </c>
      <c r="O600" s="5" t="s">
        <v>237</v>
      </c>
      <c r="P600" s="5" t="b">
        <f t="shared" ca="1" si="94"/>
        <v>1</v>
      </c>
      <c r="Q600" s="5" t="b">
        <f t="shared" ca="1" si="3"/>
        <v>1</v>
      </c>
      <c r="R600" s="5"/>
      <c r="S600" s="5"/>
      <c r="T600" s="5"/>
      <c r="U600" s="5"/>
      <c r="V600" s="5"/>
      <c r="W600" s="5"/>
      <c r="X600" s="5"/>
      <c r="Y600" s="5"/>
      <c r="Z600" s="5"/>
      <c r="AA600" s="5"/>
      <c r="AB600" s="5"/>
      <c r="AC600" s="5"/>
      <c r="AD600" s="5"/>
      <c r="AE600" s="5"/>
      <c r="AF600" s="5"/>
    </row>
    <row r="601" spans="1:32" ht="21" customHeight="1">
      <c r="A601" s="5" t="s">
        <v>396</v>
      </c>
      <c r="B601" s="5" t="s">
        <v>18469</v>
      </c>
      <c r="C601" s="5" t="str">
        <f t="shared" ca="1" si="0"/>
        <v>上海</v>
      </c>
      <c r="D601" s="5" t="str">
        <f t="shared" ref="D601:D603" ca="1" si="96">IFERROR(__xludf.DUMMYFUNCTION("REGEXEXTRACT(E601,""-(\S+)"")"),"海珠区  ")</f>
        <v>海珠区  </v>
      </c>
      <c r="E601" s="5" t="s">
        <v>22337</v>
      </c>
      <c r="F601" s="5" t="s">
        <v>45</v>
      </c>
      <c r="G601" s="7">
        <v>8</v>
      </c>
      <c r="H601" s="7">
        <v>12</v>
      </c>
      <c r="I601" s="5" t="s">
        <v>852</v>
      </c>
      <c r="J601" s="7" t="s">
        <v>24</v>
      </c>
      <c r="K601" s="5" t="s">
        <v>57</v>
      </c>
      <c r="L601" s="5" t="s">
        <v>3503</v>
      </c>
      <c r="M601" s="5" t="s">
        <v>26350</v>
      </c>
      <c r="N601" s="5" t="s">
        <v>53</v>
      </c>
      <c r="O601" s="5" t="s">
        <v>55</v>
      </c>
      <c r="P601" s="5" t="b">
        <f t="shared" ca="1" si="94"/>
        <v>1</v>
      </c>
      <c r="Q601" s="5" t="b">
        <f t="shared" ca="1" si="3"/>
        <v>1</v>
      </c>
      <c r="R601" s="5"/>
      <c r="S601" s="5"/>
      <c r="T601" s="5"/>
      <c r="U601" s="5"/>
      <c r="V601" s="5"/>
      <c r="W601" s="5"/>
      <c r="X601" s="5"/>
      <c r="Y601" s="5"/>
      <c r="Z601" s="5"/>
      <c r="AA601" s="5"/>
      <c r="AB601" s="5"/>
      <c r="AC601" s="5"/>
      <c r="AD601" s="5"/>
      <c r="AE601" s="5"/>
      <c r="AF601" s="5"/>
    </row>
    <row r="602" spans="1:32" ht="21" customHeight="1">
      <c r="A602" s="5" t="s">
        <v>8523</v>
      </c>
      <c r="B602" s="5" t="s">
        <v>7120</v>
      </c>
      <c r="C602" s="5" t="str">
        <f t="shared" ca="1" si="0"/>
        <v>上海</v>
      </c>
      <c r="D602" s="5" t="str">
        <f t="shared" ca="1" si="96"/>
        <v>海珠区  </v>
      </c>
      <c r="E602" s="5" t="s">
        <v>22344</v>
      </c>
      <c r="F602" s="5" t="s">
        <v>45</v>
      </c>
      <c r="G602" s="7">
        <v>8</v>
      </c>
      <c r="H602" s="7">
        <v>15</v>
      </c>
      <c r="I602" s="5" t="s">
        <v>65</v>
      </c>
      <c r="J602" s="5" t="s">
        <v>125</v>
      </c>
      <c r="K602" s="5" t="s">
        <v>252</v>
      </c>
      <c r="L602" s="5" t="s">
        <v>7123</v>
      </c>
      <c r="M602" s="5" t="s">
        <v>8527</v>
      </c>
      <c r="N602" s="5" t="s">
        <v>53</v>
      </c>
      <c r="O602" s="5" t="s">
        <v>55</v>
      </c>
      <c r="P602" s="5" t="b">
        <f t="shared" ca="1" si="94"/>
        <v>1</v>
      </c>
      <c r="Q602" s="5" t="b">
        <f t="shared" ca="1" si="3"/>
        <v>1</v>
      </c>
      <c r="R602" s="5"/>
      <c r="S602" s="5"/>
      <c r="T602" s="5"/>
      <c r="U602" s="5"/>
      <c r="V602" s="5"/>
      <c r="W602" s="5"/>
      <c r="X602" s="5"/>
      <c r="Y602" s="5"/>
      <c r="Z602" s="5"/>
      <c r="AA602" s="5"/>
      <c r="AB602" s="5"/>
      <c r="AC602" s="5"/>
      <c r="AD602" s="5"/>
      <c r="AE602" s="5"/>
      <c r="AF602" s="5"/>
    </row>
    <row r="603" spans="1:32" ht="21" customHeight="1">
      <c r="A603" s="5" t="s">
        <v>5314</v>
      </c>
      <c r="B603" s="5" t="s">
        <v>26351</v>
      </c>
      <c r="C603" s="5" t="str">
        <f t="shared" ca="1" si="0"/>
        <v>上海</v>
      </c>
      <c r="D603" s="5" t="str">
        <f t="shared" ca="1" si="96"/>
        <v>海珠区  </v>
      </c>
      <c r="E603" s="5" t="s">
        <v>22344</v>
      </c>
      <c r="F603" s="5" t="s">
        <v>45</v>
      </c>
      <c r="G603" s="7">
        <v>8</v>
      </c>
      <c r="H603" s="7">
        <v>14</v>
      </c>
      <c r="I603" s="5" t="s">
        <v>1392</v>
      </c>
      <c r="J603" s="5" t="s">
        <v>108</v>
      </c>
      <c r="K603" s="5" t="s">
        <v>57</v>
      </c>
      <c r="L603" s="5" t="s">
        <v>26352</v>
      </c>
      <c r="M603" s="5" t="s">
        <v>26353</v>
      </c>
      <c r="N603" s="5" t="s">
        <v>53</v>
      </c>
      <c r="O603" s="5" t="s">
        <v>55</v>
      </c>
      <c r="P603" s="5" t="b">
        <f t="shared" ca="1" si="94"/>
        <v>1</v>
      </c>
      <c r="Q603" s="5" t="b">
        <f t="shared" ca="1" si="3"/>
        <v>1</v>
      </c>
      <c r="R603" s="5"/>
      <c r="S603" s="5"/>
      <c r="T603" s="5"/>
      <c r="U603" s="5"/>
      <c r="V603" s="5"/>
      <c r="W603" s="5"/>
      <c r="X603" s="5"/>
      <c r="Y603" s="5"/>
      <c r="Z603" s="5"/>
      <c r="AA603" s="5"/>
      <c r="AB603" s="5"/>
      <c r="AC603" s="5"/>
      <c r="AD603" s="5"/>
      <c r="AE603" s="5"/>
      <c r="AF603" s="5"/>
    </row>
    <row r="604" spans="1:32" ht="21" customHeight="1">
      <c r="A604" s="5" t="s">
        <v>10918</v>
      </c>
      <c r="B604" s="5" t="s">
        <v>7178</v>
      </c>
      <c r="C604" s="5" t="str">
        <f t="shared" ca="1" si="0"/>
        <v>上海</v>
      </c>
      <c r="D604" s="9" t="s">
        <v>47</v>
      </c>
      <c r="E604" s="5" t="s">
        <v>22413</v>
      </c>
      <c r="F604" s="5" t="s">
        <v>29</v>
      </c>
      <c r="G604" s="7">
        <v>8</v>
      </c>
      <c r="H604" s="7">
        <v>15</v>
      </c>
      <c r="I604" s="5" t="s">
        <v>65</v>
      </c>
      <c r="J604" s="7" t="s">
        <v>24</v>
      </c>
      <c r="K604" s="5" t="s">
        <v>48</v>
      </c>
      <c r="L604" s="5" t="s">
        <v>5543</v>
      </c>
      <c r="M604" s="5" t="s">
        <v>11974</v>
      </c>
      <c r="N604" s="5" t="s">
        <v>37</v>
      </c>
      <c r="O604" s="5" t="s">
        <v>55</v>
      </c>
      <c r="P604" s="5" t="b">
        <f t="shared" ca="1" si="94"/>
        <v>1</v>
      </c>
      <c r="Q604" s="5" t="b">
        <f t="shared" ca="1" si="3"/>
        <v>1</v>
      </c>
      <c r="R604" s="5"/>
      <c r="S604" s="5"/>
      <c r="T604" s="5"/>
      <c r="U604" s="5"/>
      <c r="V604" s="5"/>
      <c r="W604" s="5"/>
      <c r="X604" s="5"/>
      <c r="Y604" s="5"/>
      <c r="Z604" s="5"/>
      <c r="AA604" s="5"/>
      <c r="AB604" s="5"/>
      <c r="AC604" s="5"/>
      <c r="AD604" s="5"/>
      <c r="AE604" s="5"/>
      <c r="AF604" s="5"/>
    </row>
    <row r="605" spans="1:32" ht="21" customHeight="1">
      <c r="A605" s="5" t="s">
        <v>4491</v>
      </c>
      <c r="B605" s="5" t="s">
        <v>7181</v>
      </c>
      <c r="C605" s="5" t="str">
        <f t="shared" ca="1" si="0"/>
        <v>上海</v>
      </c>
      <c r="D605" s="9" t="s">
        <v>47</v>
      </c>
      <c r="E605" s="5" t="s">
        <v>22413</v>
      </c>
      <c r="F605" s="5" t="s">
        <v>29</v>
      </c>
      <c r="G605" s="7">
        <v>8</v>
      </c>
      <c r="H605" s="7">
        <v>15</v>
      </c>
      <c r="I605" s="5" t="s">
        <v>65</v>
      </c>
      <c r="J605" s="5" t="s">
        <v>108</v>
      </c>
      <c r="K605" s="5" t="s">
        <v>641</v>
      </c>
      <c r="L605" s="5" t="s">
        <v>7185</v>
      </c>
      <c r="M605" s="5" t="s">
        <v>7186</v>
      </c>
      <c r="N605" s="5" t="s">
        <v>53</v>
      </c>
      <c r="O605" s="5" t="s">
        <v>55</v>
      </c>
      <c r="P605" s="5" t="b">
        <f t="shared" ca="1" si="94"/>
        <v>1</v>
      </c>
      <c r="Q605" s="5" t="b">
        <f t="shared" ca="1" si="3"/>
        <v>1</v>
      </c>
      <c r="R605" s="5"/>
      <c r="S605" s="5"/>
      <c r="T605" s="5"/>
      <c r="U605" s="5"/>
      <c r="V605" s="5"/>
      <c r="W605" s="5"/>
      <c r="X605" s="5"/>
      <c r="Y605" s="5"/>
      <c r="Z605" s="5"/>
      <c r="AA605" s="5"/>
      <c r="AB605" s="5"/>
      <c r="AC605" s="5"/>
      <c r="AD605" s="5"/>
      <c r="AE605" s="5"/>
      <c r="AF605" s="5"/>
    </row>
    <row r="606" spans="1:32" ht="21" customHeight="1">
      <c r="A606" s="5" t="s">
        <v>3402</v>
      </c>
      <c r="B606" s="5" t="s">
        <v>8697</v>
      </c>
      <c r="C606" s="5" t="str">
        <f t="shared" ca="1" si="0"/>
        <v>上海</v>
      </c>
      <c r="D606" s="5" t="str">
        <f ca="1">IFERROR(__xludf.DUMMYFUNCTION("REGEXEXTRACT(E606,""-(\S+)"")"),"天河区  ")</f>
        <v>天河区  </v>
      </c>
      <c r="E606" s="5" t="s">
        <v>22344</v>
      </c>
      <c r="F606" s="5" t="s">
        <v>45</v>
      </c>
      <c r="G606" s="7">
        <v>8</v>
      </c>
      <c r="H606" s="7">
        <v>10</v>
      </c>
      <c r="I606" s="5" t="s">
        <v>30</v>
      </c>
      <c r="J606" s="5" t="s">
        <v>31</v>
      </c>
      <c r="K606" s="5" t="s">
        <v>57</v>
      </c>
      <c r="L606" s="5" t="s">
        <v>8700</v>
      </c>
      <c r="M606" s="5" t="s">
        <v>8703</v>
      </c>
      <c r="N606" s="5" t="s">
        <v>37</v>
      </c>
      <c r="O606" s="5" t="s">
        <v>55</v>
      </c>
      <c r="P606" s="5" t="b">
        <f t="shared" ca="1" si="94"/>
        <v>1</v>
      </c>
      <c r="Q606" s="5" t="b">
        <f t="shared" ca="1" si="3"/>
        <v>1</v>
      </c>
      <c r="R606" s="5"/>
      <c r="S606" s="5"/>
      <c r="T606" s="5"/>
      <c r="U606" s="5"/>
      <c r="V606" s="5"/>
      <c r="W606" s="5"/>
      <c r="X606" s="5"/>
      <c r="Y606" s="5"/>
      <c r="Z606" s="5"/>
      <c r="AA606" s="5"/>
      <c r="AB606" s="5"/>
      <c r="AC606" s="5"/>
      <c r="AD606" s="5"/>
      <c r="AE606" s="5"/>
      <c r="AF606" s="5"/>
    </row>
    <row r="607" spans="1:32" ht="21" customHeight="1">
      <c r="A607" s="5" t="s">
        <v>8652</v>
      </c>
      <c r="B607" s="5" t="s">
        <v>8653</v>
      </c>
      <c r="C607" s="5" t="str">
        <f t="shared" ca="1" si="0"/>
        <v>上海</v>
      </c>
      <c r="D607" s="9" t="s">
        <v>47</v>
      </c>
      <c r="E607" s="5" t="s">
        <v>22413</v>
      </c>
      <c r="F607" s="5" t="s">
        <v>45</v>
      </c>
      <c r="G607" s="7">
        <v>8</v>
      </c>
      <c r="H607" s="7">
        <v>15</v>
      </c>
      <c r="I607" s="5" t="s">
        <v>65</v>
      </c>
      <c r="J607" s="7" t="s">
        <v>24</v>
      </c>
      <c r="K607" s="5" t="s">
        <v>117</v>
      </c>
      <c r="L607" s="5" t="s">
        <v>8654</v>
      </c>
      <c r="M607" s="5" t="s">
        <v>8656</v>
      </c>
      <c r="N607" s="5" t="s">
        <v>37</v>
      </c>
      <c r="O607" s="5" t="s">
        <v>55</v>
      </c>
      <c r="P607" s="5" t="b">
        <f t="shared" ca="1" si="94"/>
        <v>1</v>
      </c>
      <c r="Q607" s="5" t="b">
        <f t="shared" ca="1" si="3"/>
        <v>1</v>
      </c>
      <c r="R607" s="5"/>
      <c r="S607" s="5"/>
      <c r="T607" s="5"/>
      <c r="U607" s="5"/>
      <c r="V607" s="5"/>
      <c r="W607" s="5"/>
      <c r="X607" s="5"/>
      <c r="Y607" s="5"/>
      <c r="Z607" s="5"/>
      <c r="AA607" s="5"/>
      <c r="AB607" s="5"/>
      <c r="AC607" s="5"/>
      <c r="AD607" s="5"/>
      <c r="AE607" s="5"/>
      <c r="AF607" s="5"/>
    </row>
    <row r="608" spans="1:32" ht="21" customHeight="1">
      <c r="A608" s="5" t="s">
        <v>248</v>
      </c>
      <c r="B608" s="5" t="s">
        <v>10853</v>
      </c>
      <c r="C608" s="5" t="str">
        <f t="shared" ca="1" si="0"/>
        <v>上海</v>
      </c>
      <c r="D608" s="5" t="str">
        <f t="shared" ref="D608:D609" ca="1" si="97">IFERROR(__xludf.DUMMYFUNCTION("REGEXEXTRACT(E608,""-(\S+)"")"),"白云区  ")</f>
        <v>白云区  </v>
      </c>
      <c r="E608" s="5" t="s">
        <v>22462</v>
      </c>
      <c r="F608" s="5" t="s">
        <v>29</v>
      </c>
      <c r="G608" s="7">
        <v>8</v>
      </c>
      <c r="H608" s="7">
        <v>11</v>
      </c>
      <c r="I608" s="5" t="s">
        <v>1465</v>
      </c>
      <c r="J608" s="5" t="s">
        <v>125</v>
      </c>
      <c r="K608" s="5" t="s">
        <v>117</v>
      </c>
      <c r="L608" s="5" t="s">
        <v>10854</v>
      </c>
      <c r="M608" s="5" t="s">
        <v>10855</v>
      </c>
      <c r="N608" s="5" t="s">
        <v>37</v>
      </c>
      <c r="O608" s="5" t="s">
        <v>55</v>
      </c>
      <c r="P608" s="5" t="b">
        <f t="shared" ca="1" si="94"/>
        <v>1</v>
      </c>
      <c r="Q608" s="5" t="b">
        <f t="shared" ca="1" si="3"/>
        <v>1</v>
      </c>
      <c r="R608" s="5"/>
      <c r="S608" s="5"/>
      <c r="T608" s="5"/>
      <c r="U608" s="5"/>
      <c r="V608" s="5"/>
      <c r="W608" s="5"/>
      <c r="X608" s="5"/>
      <c r="Y608" s="5"/>
      <c r="Z608" s="5"/>
      <c r="AA608" s="5"/>
      <c r="AB608" s="5"/>
      <c r="AC608" s="5"/>
      <c r="AD608" s="5"/>
      <c r="AE608" s="5"/>
      <c r="AF608" s="5"/>
    </row>
    <row r="609" spans="1:32" ht="21" customHeight="1">
      <c r="A609" s="14" t="s">
        <v>10956</v>
      </c>
      <c r="B609" s="14" t="s">
        <v>10859</v>
      </c>
      <c r="C609" s="14" t="str">
        <f t="shared" ca="1" si="0"/>
        <v>上海</v>
      </c>
      <c r="D609" s="14" t="str">
        <f t="shared" ca="1" si="97"/>
        <v>白云区  </v>
      </c>
      <c r="E609" s="14" t="s">
        <v>22344</v>
      </c>
      <c r="F609" s="14" t="s">
        <v>29</v>
      </c>
      <c r="G609" s="15">
        <v>8</v>
      </c>
      <c r="H609" s="15">
        <v>15</v>
      </c>
      <c r="I609" s="14" t="s">
        <v>65</v>
      </c>
      <c r="J609" s="14" t="s">
        <v>31</v>
      </c>
      <c r="K609" s="14" t="s">
        <v>117</v>
      </c>
      <c r="L609" s="14" t="s">
        <v>10860</v>
      </c>
      <c r="M609" s="14" t="s">
        <v>10960</v>
      </c>
      <c r="N609" s="14" t="s">
        <v>53</v>
      </c>
      <c r="O609" s="14" t="s">
        <v>237</v>
      </c>
      <c r="P609" s="14" t="b">
        <f ca="1">IFERROR(__xludf.DUMMYFUNCTION("REGEXMATCH(A609,""前端|设计|(?i)html|(?i)css|网页"")"),FALSE)</f>
        <v>0</v>
      </c>
      <c r="Q609" s="14" t="b">
        <f t="shared" ca="1" si="3"/>
        <v>1</v>
      </c>
      <c r="R609" s="5"/>
      <c r="S609" s="5"/>
      <c r="T609" s="5"/>
      <c r="U609" s="5"/>
      <c r="V609" s="5"/>
      <c r="W609" s="5"/>
      <c r="X609" s="5"/>
      <c r="Y609" s="5"/>
      <c r="Z609" s="5"/>
      <c r="AA609" s="5"/>
      <c r="AB609" s="5"/>
      <c r="AC609" s="5"/>
      <c r="AD609" s="5"/>
      <c r="AE609" s="5"/>
      <c r="AF609" s="5"/>
    </row>
    <row r="610" spans="1:32" ht="21" customHeight="1">
      <c r="A610" s="5" t="s">
        <v>26354</v>
      </c>
      <c r="B610" s="5" t="s">
        <v>26355</v>
      </c>
      <c r="C610" s="5" t="str">
        <f t="shared" ca="1" si="0"/>
        <v>上海</v>
      </c>
      <c r="D610" s="9" t="s">
        <v>47</v>
      </c>
      <c r="E610" s="5" t="s">
        <v>22413</v>
      </c>
      <c r="F610" s="5" t="s">
        <v>29</v>
      </c>
      <c r="G610" s="7">
        <v>8</v>
      </c>
      <c r="H610" s="7">
        <v>15</v>
      </c>
      <c r="I610" s="5" t="s">
        <v>65</v>
      </c>
      <c r="J610" s="5" t="s">
        <v>108</v>
      </c>
      <c r="K610" s="5" t="s">
        <v>26356</v>
      </c>
      <c r="L610" s="5" t="s">
        <v>26357</v>
      </c>
      <c r="M610" s="5" t="s">
        <v>26358</v>
      </c>
      <c r="N610" s="5" t="s">
        <v>167</v>
      </c>
      <c r="O610" s="5" t="s">
        <v>55</v>
      </c>
      <c r="P610" s="5" t="b">
        <f t="shared" ref="P610:P615" ca="1" si="98">IFERROR(__xludf.DUMMYFUNCTION("REGEXMATCH(A610,""前端|设计|(?i)html|(?i)css"")"),FALSE)</f>
        <v>0</v>
      </c>
      <c r="Q610" s="5" t="b">
        <f t="shared" ca="1" si="3"/>
        <v>1</v>
      </c>
      <c r="R610" s="5"/>
      <c r="S610" s="5"/>
      <c r="T610" s="5"/>
      <c r="U610" s="5"/>
      <c r="V610" s="5"/>
      <c r="W610" s="5"/>
      <c r="X610" s="5"/>
      <c r="Y610" s="5"/>
      <c r="Z610" s="5"/>
      <c r="AA610" s="5"/>
      <c r="AB610" s="5"/>
      <c r="AC610" s="5"/>
      <c r="AD610" s="5"/>
      <c r="AE610" s="5"/>
      <c r="AF610" s="5"/>
    </row>
    <row r="611" spans="1:32" ht="21" customHeight="1">
      <c r="A611" s="5" t="s">
        <v>7196</v>
      </c>
      <c r="B611" s="5" t="s">
        <v>7197</v>
      </c>
      <c r="C611" s="5" t="str">
        <f t="shared" ca="1" si="0"/>
        <v>上海</v>
      </c>
      <c r="D611" s="5" t="str">
        <f t="shared" ref="D611:D612" ca="1" si="99">IFERROR(__xludf.DUMMYFUNCTION("REGEXEXTRACT(E611,""-(\S+)"")"),"天河区  ")</f>
        <v>天河区  </v>
      </c>
      <c r="E611" s="5" t="s">
        <v>22344</v>
      </c>
      <c r="F611" s="5" t="s">
        <v>45</v>
      </c>
      <c r="G611" s="7">
        <v>8</v>
      </c>
      <c r="H611" s="7">
        <v>12</v>
      </c>
      <c r="I611" s="5" t="s">
        <v>852</v>
      </c>
      <c r="J611" s="5" t="s">
        <v>31</v>
      </c>
      <c r="K611" s="5" t="s">
        <v>76</v>
      </c>
      <c r="L611" s="5" t="s">
        <v>7201</v>
      </c>
      <c r="M611" s="5" t="s">
        <v>7203</v>
      </c>
      <c r="N611" s="5" t="s">
        <v>37</v>
      </c>
      <c r="O611" s="5" t="s">
        <v>55</v>
      </c>
      <c r="P611" s="5" t="b">
        <f t="shared" ca="1" si="98"/>
        <v>0</v>
      </c>
      <c r="Q611" s="5" t="b">
        <f t="shared" ca="1" si="3"/>
        <v>1</v>
      </c>
      <c r="R611" s="5"/>
      <c r="S611" s="5"/>
      <c r="T611" s="5"/>
      <c r="U611" s="5"/>
      <c r="V611" s="5"/>
      <c r="W611" s="5"/>
      <c r="X611" s="5"/>
      <c r="Y611" s="5"/>
      <c r="Z611" s="5"/>
      <c r="AA611" s="5"/>
      <c r="AB611" s="5"/>
      <c r="AC611" s="5"/>
      <c r="AD611" s="5"/>
      <c r="AE611" s="5"/>
      <c r="AF611" s="5"/>
    </row>
    <row r="612" spans="1:32" ht="21" customHeight="1">
      <c r="A612" s="5" t="s">
        <v>1457</v>
      </c>
      <c r="B612" s="5" t="s">
        <v>9021</v>
      </c>
      <c r="C612" s="5" t="str">
        <f t="shared" ca="1" si="0"/>
        <v>上海</v>
      </c>
      <c r="D612" s="5" t="str">
        <f t="shared" ca="1" si="99"/>
        <v>天河区  </v>
      </c>
      <c r="E612" s="5" t="s">
        <v>22344</v>
      </c>
      <c r="F612" s="5" t="s">
        <v>29</v>
      </c>
      <c r="G612" s="7">
        <v>8</v>
      </c>
      <c r="H612" s="7">
        <v>12</v>
      </c>
      <c r="I612" s="5" t="s">
        <v>852</v>
      </c>
      <c r="J612" s="5" t="s">
        <v>66</v>
      </c>
      <c r="K612" s="5" t="s">
        <v>3552</v>
      </c>
      <c r="L612" s="5" t="s">
        <v>9023</v>
      </c>
      <c r="M612" s="5" t="s">
        <v>9024</v>
      </c>
      <c r="N612" s="5" t="s">
        <v>53</v>
      </c>
      <c r="O612" s="5" t="s">
        <v>55</v>
      </c>
      <c r="P612" s="5" t="b">
        <f t="shared" ca="1" si="98"/>
        <v>0</v>
      </c>
      <c r="Q612" s="5" t="b">
        <f t="shared" ca="1" si="3"/>
        <v>1</v>
      </c>
      <c r="R612" s="5"/>
      <c r="S612" s="5"/>
      <c r="T612" s="5"/>
      <c r="U612" s="5"/>
      <c r="V612" s="5"/>
      <c r="W612" s="5"/>
      <c r="X612" s="5"/>
      <c r="Y612" s="5"/>
      <c r="Z612" s="5"/>
      <c r="AA612" s="5"/>
      <c r="AB612" s="5"/>
      <c r="AC612" s="5"/>
      <c r="AD612" s="5"/>
      <c r="AE612" s="5"/>
      <c r="AF612" s="5"/>
    </row>
    <row r="613" spans="1:32" ht="21" customHeight="1">
      <c r="A613" s="5" t="s">
        <v>396</v>
      </c>
      <c r="B613" s="5" t="s">
        <v>7264</v>
      </c>
      <c r="C613" s="5" t="str">
        <f t="shared" ca="1" si="0"/>
        <v>上海</v>
      </c>
      <c r="D613" s="9" t="s">
        <v>47</v>
      </c>
      <c r="E613" s="5" t="s">
        <v>22413</v>
      </c>
      <c r="F613" s="5" t="s">
        <v>45</v>
      </c>
      <c r="G613" s="7">
        <v>8</v>
      </c>
      <c r="H613" s="7">
        <v>14</v>
      </c>
      <c r="I613" s="5" t="s">
        <v>1392</v>
      </c>
      <c r="J613" s="5" t="s">
        <v>31</v>
      </c>
      <c r="K613" s="5" t="s">
        <v>252</v>
      </c>
      <c r="L613" s="5" t="s">
        <v>7265</v>
      </c>
      <c r="M613" s="5" t="s">
        <v>8971</v>
      </c>
      <c r="N613" s="5" t="s">
        <v>37</v>
      </c>
      <c r="O613" s="5" t="s">
        <v>55</v>
      </c>
      <c r="P613" s="5" t="b">
        <f t="shared" ca="1" si="98"/>
        <v>0</v>
      </c>
      <c r="Q613" s="5" t="b">
        <f t="shared" ca="1" si="3"/>
        <v>1</v>
      </c>
      <c r="R613" s="5"/>
      <c r="S613" s="5"/>
      <c r="T613" s="5"/>
      <c r="U613" s="5"/>
      <c r="V613" s="5"/>
      <c r="W613" s="5"/>
      <c r="X613" s="5"/>
      <c r="Y613" s="5"/>
      <c r="Z613" s="5"/>
      <c r="AA613" s="5"/>
      <c r="AB613" s="5"/>
      <c r="AC613" s="5"/>
      <c r="AD613" s="5"/>
      <c r="AE613" s="5"/>
      <c r="AF613" s="5"/>
    </row>
    <row r="614" spans="1:32" ht="21" customHeight="1">
      <c r="A614" s="5" t="s">
        <v>26359</v>
      </c>
      <c r="B614" s="5" t="s">
        <v>26360</v>
      </c>
      <c r="C614" s="5" t="str">
        <f t="shared" ca="1" si="0"/>
        <v>上海</v>
      </c>
      <c r="D614" s="5" t="str">
        <f t="shared" ref="D614:D621" ca="1" si="100">IFERROR(__xludf.DUMMYFUNCTION("REGEXEXTRACT(E614,""-(\S+)"")"),"天河区  ")</f>
        <v>天河区  </v>
      </c>
      <c r="E614" s="5" t="s">
        <v>22344</v>
      </c>
      <c r="F614" s="5" t="s">
        <v>45</v>
      </c>
      <c r="G614" s="7">
        <v>8</v>
      </c>
      <c r="H614" s="7">
        <v>13</v>
      </c>
      <c r="I614" s="5" t="s">
        <v>107</v>
      </c>
      <c r="J614" s="5" t="s">
        <v>31</v>
      </c>
      <c r="K614" s="5" t="s">
        <v>1439</v>
      </c>
      <c r="L614" s="5" t="s">
        <v>26361</v>
      </c>
      <c r="M614" s="5" t="s">
        <v>26362</v>
      </c>
      <c r="N614" s="5" t="s">
        <v>167</v>
      </c>
      <c r="O614" s="5" t="s">
        <v>55</v>
      </c>
      <c r="P614" s="5" t="b">
        <f t="shared" ca="1" si="98"/>
        <v>0</v>
      </c>
      <c r="Q614" s="5" t="b">
        <f t="shared" ca="1" si="3"/>
        <v>1</v>
      </c>
      <c r="R614" s="5"/>
      <c r="S614" s="5"/>
      <c r="T614" s="5"/>
      <c r="U614" s="5"/>
      <c r="V614" s="5"/>
      <c r="W614" s="5"/>
      <c r="X614" s="5"/>
      <c r="Y614" s="5"/>
      <c r="Z614" s="5"/>
      <c r="AA614" s="5"/>
      <c r="AB614" s="5"/>
      <c r="AC614" s="5"/>
      <c r="AD614" s="5"/>
      <c r="AE614" s="5"/>
      <c r="AF614" s="5"/>
    </row>
    <row r="615" spans="1:32" ht="21" customHeight="1">
      <c r="A615" s="5" t="s">
        <v>9037</v>
      </c>
      <c r="B615" s="5" t="s">
        <v>9038</v>
      </c>
      <c r="C615" s="5" t="str">
        <f t="shared" ca="1" si="0"/>
        <v>上海</v>
      </c>
      <c r="D615" s="5" t="str">
        <f t="shared" ca="1" si="100"/>
        <v>天河区  </v>
      </c>
      <c r="E615" s="5" t="s">
        <v>22337</v>
      </c>
      <c r="F615" s="5" t="s">
        <v>29</v>
      </c>
      <c r="G615" s="7">
        <v>8</v>
      </c>
      <c r="H615" s="7">
        <v>10</v>
      </c>
      <c r="I615" s="5" t="s">
        <v>30</v>
      </c>
      <c r="J615" s="7" t="s">
        <v>24</v>
      </c>
      <c r="K615" s="5" t="s">
        <v>76</v>
      </c>
      <c r="L615" s="5" t="s">
        <v>9041</v>
      </c>
      <c r="M615" s="5" t="s">
        <v>9044</v>
      </c>
      <c r="N615" s="5" t="s">
        <v>37</v>
      </c>
      <c r="O615" s="5" t="s">
        <v>237</v>
      </c>
      <c r="P615" s="5" t="b">
        <f t="shared" ca="1" si="98"/>
        <v>0</v>
      </c>
      <c r="Q615" s="5" t="b">
        <f t="shared" ca="1" si="3"/>
        <v>1</v>
      </c>
      <c r="R615" s="5"/>
      <c r="S615" s="5"/>
      <c r="T615" s="5"/>
      <c r="U615" s="5"/>
      <c r="V615" s="5"/>
      <c r="W615" s="5"/>
      <c r="X615" s="5"/>
      <c r="Y615" s="5"/>
      <c r="Z615" s="5"/>
      <c r="AA615" s="5"/>
      <c r="AB615" s="5"/>
      <c r="AC615" s="5"/>
      <c r="AD615" s="5"/>
      <c r="AE615" s="5"/>
      <c r="AF615" s="5"/>
    </row>
    <row r="616" spans="1:32" ht="21" customHeight="1">
      <c r="A616" s="14" t="s">
        <v>26363</v>
      </c>
      <c r="B616" s="14" t="s">
        <v>26364</v>
      </c>
      <c r="C616" s="14" t="str">
        <f t="shared" ca="1" si="0"/>
        <v>上海</v>
      </c>
      <c r="D616" s="14" t="str">
        <f t="shared" ca="1" si="100"/>
        <v>天河区  </v>
      </c>
      <c r="E616" s="14" t="s">
        <v>22482</v>
      </c>
      <c r="F616" s="14" t="s">
        <v>45</v>
      </c>
      <c r="G616" s="15">
        <v>8</v>
      </c>
      <c r="H616" s="15">
        <v>13</v>
      </c>
      <c r="I616" s="14" t="s">
        <v>107</v>
      </c>
      <c r="J616" s="14" t="s">
        <v>108</v>
      </c>
      <c r="K616" s="14" t="s">
        <v>655</v>
      </c>
      <c r="L616" s="14" t="s">
        <v>26365</v>
      </c>
      <c r="M616" s="14" t="s">
        <v>26366</v>
      </c>
      <c r="N616" s="14" t="s">
        <v>53</v>
      </c>
      <c r="O616" s="14" t="s">
        <v>55</v>
      </c>
      <c r="P616" s="14" t="b">
        <f ca="1">IFERROR(__xludf.DUMMYFUNCTION("REGEXMATCH(A616,""前端|设计|(?i)html|(?i)css|网页"")"),FALSE)</f>
        <v>0</v>
      </c>
      <c r="Q616" s="14" t="b">
        <f t="shared" ca="1" si="3"/>
        <v>1</v>
      </c>
      <c r="R616" s="5"/>
      <c r="S616" s="5"/>
      <c r="T616" s="5"/>
      <c r="U616" s="5"/>
      <c r="V616" s="5"/>
      <c r="W616" s="5"/>
      <c r="X616" s="5"/>
      <c r="Y616" s="5"/>
      <c r="Z616" s="5"/>
      <c r="AA616" s="5"/>
      <c r="AB616" s="5"/>
      <c r="AC616" s="5"/>
      <c r="AD616" s="5"/>
      <c r="AE616" s="5"/>
      <c r="AF616" s="5"/>
    </row>
    <row r="617" spans="1:32" ht="21" customHeight="1">
      <c r="A617" s="5" t="s">
        <v>676</v>
      </c>
      <c r="B617" s="5" t="s">
        <v>7256</v>
      </c>
      <c r="C617" s="5" t="str">
        <f t="shared" ca="1" si="0"/>
        <v>上海</v>
      </c>
      <c r="D617" s="5" t="str">
        <f t="shared" ca="1" si="100"/>
        <v>天河区  </v>
      </c>
      <c r="E617" s="5" t="s">
        <v>22337</v>
      </c>
      <c r="F617" s="5" t="s">
        <v>29</v>
      </c>
      <c r="G617" s="7">
        <v>8</v>
      </c>
      <c r="H617" s="7">
        <v>15</v>
      </c>
      <c r="I617" s="5" t="s">
        <v>65</v>
      </c>
      <c r="J617" s="5" t="s">
        <v>125</v>
      </c>
      <c r="K617" s="5" t="s">
        <v>110</v>
      </c>
      <c r="L617" s="5" t="s">
        <v>7259</v>
      </c>
      <c r="M617" s="5" t="s">
        <v>26367</v>
      </c>
      <c r="N617" s="5" t="s">
        <v>53</v>
      </c>
      <c r="O617" s="5" t="s">
        <v>55</v>
      </c>
      <c r="P617" s="5" t="b">
        <f t="shared" ref="P617:P638" ca="1" si="101">IFERROR(__xludf.DUMMYFUNCTION("REGEXMATCH(A617,""前端|设计|(?i)html|(?i)css"")"),FALSE)</f>
        <v>0</v>
      </c>
      <c r="Q617" s="5" t="b">
        <f t="shared" ca="1" si="3"/>
        <v>1</v>
      </c>
      <c r="R617" s="5"/>
      <c r="S617" s="5"/>
      <c r="T617" s="5"/>
      <c r="U617" s="5"/>
      <c r="V617" s="5"/>
      <c r="W617" s="5"/>
      <c r="X617" s="5"/>
      <c r="Y617" s="5"/>
      <c r="Z617" s="5"/>
      <c r="AA617" s="5"/>
      <c r="AB617" s="5"/>
      <c r="AC617" s="5"/>
      <c r="AD617" s="5"/>
      <c r="AE617" s="5"/>
      <c r="AF617" s="5"/>
    </row>
    <row r="618" spans="1:32" ht="21" customHeight="1">
      <c r="A618" s="5" t="s">
        <v>26368</v>
      </c>
      <c r="B618" s="5" t="s">
        <v>26369</v>
      </c>
      <c r="C618" s="5" t="str">
        <f t="shared" ca="1" si="0"/>
        <v>上海</v>
      </c>
      <c r="D618" s="5" t="str">
        <f t="shared" ca="1" si="100"/>
        <v>天河区  </v>
      </c>
      <c r="E618" s="5" t="s">
        <v>22344</v>
      </c>
      <c r="F618" s="5" t="s">
        <v>45</v>
      </c>
      <c r="G618" s="7">
        <v>8</v>
      </c>
      <c r="H618" s="7">
        <v>13</v>
      </c>
      <c r="I618" s="5" t="s">
        <v>107</v>
      </c>
      <c r="J618" s="5" t="s">
        <v>125</v>
      </c>
      <c r="K618" s="5" t="s">
        <v>110</v>
      </c>
      <c r="L618" s="5" t="s">
        <v>26370</v>
      </c>
      <c r="M618" s="5" t="s">
        <v>26371</v>
      </c>
      <c r="N618" s="5" t="s">
        <v>53</v>
      </c>
      <c r="O618" s="5" t="s">
        <v>55</v>
      </c>
      <c r="P618" s="5" t="b">
        <f t="shared" ca="1" si="101"/>
        <v>0</v>
      </c>
      <c r="Q618" s="5" t="b">
        <f t="shared" ca="1" si="3"/>
        <v>1</v>
      </c>
      <c r="R618" s="5"/>
      <c r="S618" s="5"/>
      <c r="T618" s="5"/>
      <c r="U618" s="5"/>
      <c r="V618" s="5"/>
      <c r="W618" s="5"/>
      <c r="X618" s="5"/>
      <c r="Y618" s="5"/>
      <c r="Z618" s="5"/>
      <c r="AA618" s="5"/>
      <c r="AB618" s="5"/>
      <c r="AC618" s="5"/>
      <c r="AD618" s="5"/>
      <c r="AE618" s="5"/>
      <c r="AF618" s="5"/>
    </row>
    <row r="619" spans="1:32" ht="21" customHeight="1">
      <c r="A619" s="5" t="s">
        <v>396</v>
      </c>
      <c r="B619" s="5" t="s">
        <v>7251</v>
      </c>
      <c r="C619" s="5" t="str">
        <f t="shared" ca="1" si="0"/>
        <v>上海</v>
      </c>
      <c r="D619" s="5" t="str">
        <f t="shared" ca="1" si="100"/>
        <v>天河区  </v>
      </c>
      <c r="E619" s="5" t="s">
        <v>22344</v>
      </c>
      <c r="F619" s="5" t="s">
        <v>45</v>
      </c>
      <c r="G619" s="7">
        <v>8</v>
      </c>
      <c r="H619" s="7">
        <v>10</v>
      </c>
      <c r="I619" s="5" t="s">
        <v>30</v>
      </c>
      <c r="J619" s="5" t="s">
        <v>108</v>
      </c>
      <c r="K619" s="5" t="s">
        <v>76</v>
      </c>
      <c r="L619" s="5" t="s">
        <v>8947</v>
      </c>
      <c r="M619" s="5" t="s">
        <v>8948</v>
      </c>
      <c r="N619" s="5" t="s">
        <v>53</v>
      </c>
      <c r="O619" s="5" t="s">
        <v>55</v>
      </c>
      <c r="P619" s="5" t="b">
        <f t="shared" ca="1" si="101"/>
        <v>0</v>
      </c>
      <c r="Q619" s="5" t="b">
        <f t="shared" ca="1" si="3"/>
        <v>1</v>
      </c>
      <c r="R619" s="5"/>
      <c r="S619" s="5"/>
      <c r="T619" s="5"/>
      <c r="U619" s="5"/>
      <c r="V619" s="5"/>
      <c r="W619" s="5"/>
      <c r="X619" s="5"/>
      <c r="Y619" s="5"/>
      <c r="Z619" s="5"/>
      <c r="AA619" s="5"/>
      <c r="AB619" s="5"/>
      <c r="AC619" s="5"/>
      <c r="AD619" s="5"/>
      <c r="AE619" s="5"/>
      <c r="AF619" s="5"/>
    </row>
    <row r="620" spans="1:32" ht="21" customHeight="1">
      <c r="A620" s="5" t="s">
        <v>396</v>
      </c>
      <c r="B620" s="5" t="s">
        <v>10978</v>
      </c>
      <c r="C620" s="5" t="str">
        <f t="shared" ca="1" si="0"/>
        <v>上海</v>
      </c>
      <c r="D620" s="5" t="str">
        <f t="shared" ca="1" si="100"/>
        <v>天河区  </v>
      </c>
      <c r="E620" s="5" t="s">
        <v>22344</v>
      </c>
      <c r="F620" s="5" t="s">
        <v>29</v>
      </c>
      <c r="G620" s="7">
        <v>8</v>
      </c>
      <c r="H620" s="7">
        <v>12</v>
      </c>
      <c r="I620" s="5" t="s">
        <v>852</v>
      </c>
      <c r="J620" s="5" t="s">
        <v>31</v>
      </c>
      <c r="K620" s="5" t="s">
        <v>1682</v>
      </c>
      <c r="L620" s="5" t="s">
        <v>3171</v>
      </c>
      <c r="M620" s="5" t="s">
        <v>26372</v>
      </c>
      <c r="N620" s="5" t="s">
        <v>37</v>
      </c>
      <c r="O620" s="5" t="s">
        <v>55</v>
      </c>
      <c r="P620" s="5" t="b">
        <f t="shared" ca="1" si="101"/>
        <v>0</v>
      </c>
      <c r="Q620" s="5" t="b">
        <f t="shared" ca="1" si="3"/>
        <v>1</v>
      </c>
      <c r="R620" s="5"/>
      <c r="S620" s="5"/>
      <c r="T620" s="5"/>
      <c r="U620" s="5"/>
      <c r="V620" s="5"/>
      <c r="W620" s="5"/>
      <c r="X620" s="5"/>
      <c r="Y620" s="5"/>
      <c r="Z620" s="5"/>
      <c r="AA620" s="5"/>
      <c r="AB620" s="5"/>
      <c r="AC620" s="5"/>
      <c r="AD620" s="5"/>
      <c r="AE620" s="5"/>
      <c r="AF620" s="5"/>
    </row>
    <row r="621" spans="1:32" ht="21" customHeight="1">
      <c r="A621" s="5" t="s">
        <v>26373</v>
      </c>
      <c r="B621" s="5" t="s">
        <v>7127</v>
      </c>
      <c r="C621" s="5" t="str">
        <f t="shared" ca="1" si="0"/>
        <v>上海</v>
      </c>
      <c r="D621" s="5" t="str">
        <f t="shared" ca="1" si="100"/>
        <v>天河区  </v>
      </c>
      <c r="E621" s="5" t="s">
        <v>22344</v>
      </c>
      <c r="F621" s="5" t="s">
        <v>45</v>
      </c>
      <c r="G621" s="7">
        <v>8</v>
      </c>
      <c r="H621" s="7">
        <v>10</v>
      </c>
      <c r="I621" s="5" t="s">
        <v>30</v>
      </c>
      <c r="J621" s="5" t="s">
        <v>31</v>
      </c>
      <c r="K621" s="5" t="s">
        <v>624</v>
      </c>
      <c r="L621" s="5" t="s">
        <v>7128</v>
      </c>
      <c r="M621" s="5" t="s">
        <v>26374</v>
      </c>
      <c r="N621" s="5" t="s">
        <v>42</v>
      </c>
      <c r="O621" s="5" t="s">
        <v>44</v>
      </c>
      <c r="P621" s="5" t="b">
        <f t="shared" ca="1" si="101"/>
        <v>0</v>
      </c>
      <c r="Q621" s="5" t="b">
        <f t="shared" ca="1" si="3"/>
        <v>1</v>
      </c>
      <c r="R621" s="5"/>
      <c r="S621" s="5"/>
      <c r="T621" s="5"/>
      <c r="U621" s="5"/>
      <c r="V621" s="5"/>
      <c r="W621" s="5"/>
      <c r="X621" s="5"/>
      <c r="Y621" s="5"/>
      <c r="Z621" s="5"/>
      <c r="AA621" s="5"/>
      <c r="AB621" s="5"/>
      <c r="AC621" s="5"/>
      <c r="AD621" s="5"/>
      <c r="AE621" s="5"/>
      <c r="AF621" s="5"/>
    </row>
    <row r="622" spans="1:32" ht="21" customHeight="1">
      <c r="A622" s="5" t="s">
        <v>784</v>
      </c>
      <c r="B622" s="5" t="s">
        <v>7346</v>
      </c>
      <c r="C622" s="5" t="str">
        <f t="shared" ca="1" si="0"/>
        <v>上海</v>
      </c>
      <c r="D622" s="9" t="s">
        <v>47</v>
      </c>
      <c r="E622" s="5" t="s">
        <v>22413</v>
      </c>
      <c r="F622" s="5" t="s">
        <v>29</v>
      </c>
      <c r="G622" s="7">
        <v>8</v>
      </c>
      <c r="H622" s="7">
        <v>14</v>
      </c>
      <c r="I622" s="5" t="s">
        <v>1392</v>
      </c>
      <c r="J622" s="5" t="s">
        <v>31</v>
      </c>
      <c r="K622" s="5" t="s">
        <v>117</v>
      </c>
      <c r="L622" s="5" t="s">
        <v>7349</v>
      </c>
      <c r="M622" s="5" t="s">
        <v>7351</v>
      </c>
      <c r="N622" s="5" t="s">
        <v>53</v>
      </c>
      <c r="O622" s="5" t="s">
        <v>55</v>
      </c>
      <c r="P622" s="5" t="b">
        <f t="shared" ca="1" si="101"/>
        <v>0</v>
      </c>
      <c r="Q622" s="5" t="b">
        <f t="shared" ca="1" si="3"/>
        <v>1</v>
      </c>
      <c r="R622" s="5"/>
      <c r="S622" s="5"/>
      <c r="T622" s="5"/>
      <c r="U622" s="5"/>
      <c r="V622" s="5"/>
      <c r="W622" s="5"/>
      <c r="X622" s="5"/>
      <c r="Y622" s="5"/>
      <c r="Z622" s="5"/>
      <c r="AA622" s="5"/>
      <c r="AB622" s="5"/>
      <c r="AC622" s="5"/>
      <c r="AD622" s="5"/>
      <c r="AE622" s="5"/>
      <c r="AF622" s="5"/>
    </row>
    <row r="623" spans="1:32" ht="21" customHeight="1">
      <c r="A623" s="5" t="s">
        <v>1457</v>
      </c>
      <c r="B623" s="5" t="s">
        <v>9130</v>
      </c>
      <c r="C623" s="5" t="str">
        <f t="shared" ca="1" si="0"/>
        <v>上海</v>
      </c>
      <c r="D623" s="5" t="str">
        <f t="shared" ref="D623:D633" ca="1" si="102">IFERROR(__xludf.DUMMYFUNCTION("REGEXEXTRACT(E623,""-(\S+)"")"),"白云区  ")</f>
        <v>白云区  </v>
      </c>
      <c r="E623" s="5" t="s">
        <v>22462</v>
      </c>
      <c r="F623" s="5" t="s">
        <v>29</v>
      </c>
      <c r="G623" s="7">
        <v>8</v>
      </c>
      <c r="H623" s="7">
        <v>12</v>
      </c>
      <c r="I623" s="5" t="s">
        <v>852</v>
      </c>
      <c r="J623" s="5" t="s">
        <v>125</v>
      </c>
      <c r="K623" s="5" t="s">
        <v>76</v>
      </c>
      <c r="L623" s="5" t="s">
        <v>9133</v>
      </c>
      <c r="M623" s="5" t="s">
        <v>9134</v>
      </c>
      <c r="N623" s="5" t="s">
        <v>53</v>
      </c>
      <c r="O623" s="5" t="s">
        <v>55</v>
      </c>
      <c r="P623" s="5" t="b">
        <f t="shared" ca="1" si="101"/>
        <v>0</v>
      </c>
      <c r="Q623" s="5" t="b">
        <f t="shared" ca="1" si="3"/>
        <v>1</v>
      </c>
      <c r="R623" s="5"/>
      <c r="S623" s="5"/>
      <c r="T623" s="5"/>
      <c r="U623" s="5"/>
      <c r="V623" s="5"/>
      <c r="W623" s="5"/>
      <c r="X623" s="5"/>
      <c r="Y623" s="5"/>
      <c r="Z623" s="5"/>
      <c r="AA623" s="5"/>
      <c r="AB623" s="5"/>
      <c r="AC623" s="5"/>
      <c r="AD623" s="5"/>
      <c r="AE623" s="5"/>
      <c r="AF623" s="5"/>
    </row>
    <row r="624" spans="1:32" ht="21" customHeight="1">
      <c r="A624" s="5" t="s">
        <v>10984</v>
      </c>
      <c r="B624" s="5" t="s">
        <v>10985</v>
      </c>
      <c r="C624" s="5" t="str">
        <f t="shared" ca="1" si="0"/>
        <v>上海</v>
      </c>
      <c r="D624" s="5" t="str">
        <f t="shared" ca="1" si="102"/>
        <v>白云区  </v>
      </c>
      <c r="E624" s="5" t="s">
        <v>22344</v>
      </c>
      <c r="F624" s="5" t="s">
        <v>29</v>
      </c>
      <c r="G624" s="7">
        <v>8</v>
      </c>
      <c r="H624" s="7">
        <v>15</v>
      </c>
      <c r="I624" s="5" t="s">
        <v>65</v>
      </c>
      <c r="J624" s="5" t="s">
        <v>66</v>
      </c>
      <c r="K624" s="5" t="s">
        <v>3655</v>
      </c>
      <c r="L624" s="5" t="s">
        <v>10988</v>
      </c>
      <c r="M624" s="5" t="s">
        <v>10989</v>
      </c>
      <c r="N624" s="5" t="s">
        <v>100</v>
      </c>
      <c r="O624" s="5" t="s">
        <v>55</v>
      </c>
      <c r="P624" s="5" t="b">
        <f t="shared" ca="1" si="101"/>
        <v>0</v>
      </c>
      <c r="Q624" s="5" t="b">
        <f t="shared" ca="1" si="3"/>
        <v>1</v>
      </c>
      <c r="R624" s="5"/>
      <c r="S624" s="5"/>
      <c r="T624" s="5"/>
      <c r="U624" s="5"/>
      <c r="V624" s="5"/>
      <c r="W624" s="5"/>
      <c r="X624" s="5"/>
      <c r="Y624" s="5"/>
      <c r="Z624" s="5"/>
      <c r="AA624" s="5"/>
      <c r="AB624" s="5"/>
      <c r="AC624" s="5"/>
      <c r="AD624" s="5"/>
      <c r="AE624" s="5"/>
      <c r="AF624" s="5"/>
    </row>
    <row r="625" spans="1:32" ht="21" customHeight="1">
      <c r="A625" s="5" t="s">
        <v>396</v>
      </c>
      <c r="B625" s="5" t="s">
        <v>9442</v>
      </c>
      <c r="C625" s="5" t="str">
        <f t="shared" ca="1" si="0"/>
        <v>上海</v>
      </c>
      <c r="D625" s="5" t="str">
        <f t="shared" ca="1" si="102"/>
        <v>白云区  </v>
      </c>
      <c r="E625" s="5" t="s">
        <v>22482</v>
      </c>
      <c r="F625" s="5" t="s">
        <v>45</v>
      </c>
      <c r="G625" s="7">
        <v>8</v>
      </c>
      <c r="H625" s="7">
        <v>12</v>
      </c>
      <c r="I625" s="5" t="s">
        <v>852</v>
      </c>
      <c r="J625" s="5" t="s">
        <v>125</v>
      </c>
      <c r="K625" s="5" t="s">
        <v>9445</v>
      </c>
      <c r="L625" s="5" t="s">
        <v>7466</v>
      </c>
      <c r="M625" s="5" t="s">
        <v>9446</v>
      </c>
      <c r="N625" s="5" t="s">
        <v>648</v>
      </c>
      <c r="O625" s="5" t="s">
        <v>55</v>
      </c>
      <c r="P625" s="5" t="b">
        <f t="shared" ca="1" si="101"/>
        <v>0</v>
      </c>
      <c r="Q625" s="5" t="b">
        <f t="shared" ca="1" si="3"/>
        <v>1</v>
      </c>
      <c r="R625" s="5"/>
      <c r="S625" s="5"/>
      <c r="T625" s="5"/>
      <c r="U625" s="5"/>
      <c r="V625" s="5"/>
      <c r="W625" s="5"/>
      <c r="X625" s="5"/>
      <c r="Y625" s="5"/>
      <c r="Z625" s="5"/>
      <c r="AA625" s="5"/>
      <c r="AB625" s="5"/>
      <c r="AC625" s="5"/>
      <c r="AD625" s="5"/>
      <c r="AE625" s="5"/>
      <c r="AF625" s="5"/>
    </row>
    <row r="626" spans="1:32" ht="21" customHeight="1">
      <c r="A626" s="5" t="s">
        <v>26375</v>
      </c>
      <c r="B626" s="5" t="s">
        <v>15618</v>
      </c>
      <c r="C626" s="5" t="str">
        <f t="shared" ca="1" si="0"/>
        <v>上海</v>
      </c>
      <c r="D626" s="5" t="str">
        <f t="shared" ca="1" si="102"/>
        <v>白云区  </v>
      </c>
      <c r="E626" s="5" t="s">
        <v>22344</v>
      </c>
      <c r="F626" s="5" t="s">
        <v>29</v>
      </c>
      <c r="G626" s="7">
        <v>8</v>
      </c>
      <c r="H626" s="7">
        <v>12</v>
      </c>
      <c r="I626" s="5" t="s">
        <v>852</v>
      </c>
      <c r="J626" s="5" t="s">
        <v>108</v>
      </c>
      <c r="K626" s="5" t="s">
        <v>161</v>
      </c>
      <c r="L626" s="5" t="s">
        <v>19715</v>
      </c>
      <c r="M626" s="5" t="s">
        <v>26376</v>
      </c>
      <c r="N626" s="5" t="s">
        <v>53</v>
      </c>
      <c r="O626" s="5" t="s">
        <v>405</v>
      </c>
      <c r="P626" s="5" t="b">
        <f t="shared" ca="1" si="101"/>
        <v>0</v>
      </c>
      <c r="Q626" s="5" t="b">
        <f t="shared" ca="1" si="3"/>
        <v>1</v>
      </c>
      <c r="R626" s="5"/>
      <c r="S626" s="5"/>
      <c r="T626" s="5"/>
      <c r="U626" s="5"/>
      <c r="V626" s="5"/>
      <c r="W626" s="5"/>
      <c r="X626" s="5"/>
      <c r="Y626" s="5"/>
      <c r="Z626" s="5"/>
      <c r="AA626" s="5"/>
      <c r="AB626" s="5"/>
      <c r="AC626" s="5"/>
      <c r="AD626" s="5"/>
      <c r="AE626" s="5"/>
      <c r="AF626" s="5"/>
    </row>
    <row r="627" spans="1:32" ht="21" customHeight="1">
      <c r="A627" s="5" t="s">
        <v>10863</v>
      </c>
      <c r="B627" s="5" t="s">
        <v>10864</v>
      </c>
      <c r="C627" s="5" t="str">
        <f t="shared" ca="1" si="0"/>
        <v>上海</v>
      </c>
      <c r="D627" s="5" t="str">
        <f t="shared" ca="1" si="102"/>
        <v>白云区  </v>
      </c>
      <c r="E627" s="5" t="s">
        <v>22462</v>
      </c>
      <c r="F627" s="5" t="s">
        <v>29</v>
      </c>
      <c r="G627" s="7">
        <v>8</v>
      </c>
      <c r="H627" s="7">
        <v>13</v>
      </c>
      <c r="I627" s="5" t="s">
        <v>107</v>
      </c>
      <c r="J627" s="5" t="s">
        <v>31</v>
      </c>
      <c r="K627" s="5" t="s">
        <v>4234</v>
      </c>
      <c r="L627" s="5" t="s">
        <v>10865</v>
      </c>
      <c r="M627" s="5" t="s">
        <v>10866</v>
      </c>
      <c r="N627" s="5" t="s">
        <v>100</v>
      </c>
      <c r="O627" s="5" t="s">
        <v>55</v>
      </c>
      <c r="P627" s="5" t="b">
        <f t="shared" ca="1" si="101"/>
        <v>0</v>
      </c>
      <c r="Q627" s="5" t="b">
        <f t="shared" ca="1" si="3"/>
        <v>1</v>
      </c>
      <c r="R627" s="5"/>
      <c r="S627" s="5"/>
      <c r="T627" s="5"/>
      <c r="U627" s="5"/>
      <c r="V627" s="5"/>
      <c r="W627" s="5"/>
      <c r="X627" s="5"/>
      <c r="Y627" s="5"/>
      <c r="Z627" s="5"/>
      <c r="AA627" s="5"/>
      <c r="AB627" s="5"/>
      <c r="AC627" s="5"/>
      <c r="AD627" s="5"/>
      <c r="AE627" s="5"/>
      <c r="AF627" s="5"/>
    </row>
    <row r="628" spans="1:32" ht="21" customHeight="1">
      <c r="A628" s="5" t="s">
        <v>676</v>
      </c>
      <c r="B628" s="5" t="s">
        <v>7393</v>
      </c>
      <c r="C628" s="5" t="str">
        <f t="shared" ca="1" si="0"/>
        <v>上海</v>
      </c>
      <c r="D628" s="5" t="str">
        <f t="shared" ca="1" si="102"/>
        <v>白云区  </v>
      </c>
      <c r="E628" s="5" t="s">
        <v>22510</v>
      </c>
      <c r="F628" s="5" t="s">
        <v>29</v>
      </c>
      <c r="G628" s="7">
        <v>8</v>
      </c>
      <c r="H628" s="7">
        <v>10</v>
      </c>
      <c r="I628" s="5" t="s">
        <v>30</v>
      </c>
      <c r="J628" s="5" t="s">
        <v>108</v>
      </c>
      <c r="K628" s="5" t="s">
        <v>57</v>
      </c>
      <c r="L628" s="5" t="s">
        <v>7394</v>
      </c>
      <c r="M628" s="5" t="s">
        <v>7395</v>
      </c>
      <c r="N628" s="5" t="s">
        <v>100</v>
      </c>
      <c r="O628" s="5" t="s">
        <v>55</v>
      </c>
      <c r="P628" s="5" t="b">
        <f t="shared" ca="1" si="101"/>
        <v>0</v>
      </c>
      <c r="Q628" s="5" t="b">
        <f t="shared" ca="1" si="3"/>
        <v>1</v>
      </c>
      <c r="R628" s="5"/>
      <c r="S628" s="5"/>
      <c r="T628" s="5"/>
      <c r="U628" s="5"/>
      <c r="V628" s="5"/>
      <c r="W628" s="5"/>
      <c r="X628" s="5"/>
      <c r="Y628" s="5"/>
      <c r="Z628" s="5"/>
      <c r="AA628" s="5"/>
      <c r="AB628" s="5"/>
      <c r="AC628" s="5"/>
      <c r="AD628" s="5"/>
      <c r="AE628" s="5"/>
      <c r="AF628" s="5"/>
    </row>
    <row r="629" spans="1:32" ht="21" customHeight="1">
      <c r="A629" s="5" t="s">
        <v>396</v>
      </c>
      <c r="B629" s="5" t="s">
        <v>1375</v>
      </c>
      <c r="C629" s="5" t="str">
        <f t="shared" ca="1" si="0"/>
        <v>上海</v>
      </c>
      <c r="D629" s="5" t="str">
        <f t="shared" ca="1" si="102"/>
        <v>白云区  </v>
      </c>
      <c r="E629" s="5" t="s">
        <v>22354</v>
      </c>
      <c r="F629" s="5" t="s">
        <v>29</v>
      </c>
      <c r="G629" s="7">
        <v>8</v>
      </c>
      <c r="H629" s="7">
        <v>15</v>
      </c>
      <c r="I629" s="5" t="s">
        <v>65</v>
      </c>
      <c r="J629" s="5" t="s">
        <v>108</v>
      </c>
      <c r="K629" s="5" t="s">
        <v>57</v>
      </c>
      <c r="L629" s="5" t="s">
        <v>1379</v>
      </c>
      <c r="M629" s="5" t="s">
        <v>9400</v>
      </c>
      <c r="N629" s="5" t="s">
        <v>53</v>
      </c>
      <c r="O629" s="5" t="s">
        <v>55</v>
      </c>
      <c r="P629" s="5" t="b">
        <f t="shared" ca="1" si="101"/>
        <v>0</v>
      </c>
      <c r="Q629" s="5" t="b">
        <f t="shared" ca="1" si="3"/>
        <v>1</v>
      </c>
      <c r="R629" s="5"/>
      <c r="S629" s="5"/>
      <c r="T629" s="5"/>
      <c r="U629" s="5"/>
      <c r="V629" s="5"/>
      <c r="W629" s="5"/>
      <c r="X629" s="5"/>
      <c r="Y629" s="5"/>
      <c r="Z629" s="5"/>
      <c r="AA629" s="5"/>
      <c r="AB629" s="5"/>
      <c r="AC629" s="5"/>
      <c r="AD629" s="5"/>
      <c r="AE629" s="5"/>
      <c r="AF629" s="5"/>
    </row>
    <row r="630" spans="1:32" ht="21" customHeight="1">
      <c r="A630" s="5" t="s">
        <v>5314</v>
      </c>
      <c r="B630" s="5" t="s">
        <v>9425</v>
      </c>
      <c r="C630" s="5" t="str">
        <f t="shared" ca="1" si="0"/>
        <v>上海</v>
      </c>
      <c r="D630" s="5" t="str">
        <f t="shared" ca="1" si="102"/>
        <v>白云区  </v>
      </c>
      <c r="E630" s="5" t="s">
        <v>22344</v>
      </c>
      <c r="F630" s="5" t="s">
        <v>29</v>
      </c>
      <c r="G630" s="11">
        <v>8</v>
      </c>
      <c r="H630" s="11">
        <v>13</v>
      </c>
      <c r="I630" s="13" t="s">
        <v>1052</v>
      </c>
      <c r="J630" s="5" t="s">
        <v>108</v>
      </c>
      <c r="K630" s="5" t="s">
        <v>57</v>
      </c>
      <c r="L630" s="5" t="s">
        <v>9429</v>
      </c>
      <c r="M630" s="5" t="s">
        <v>9431</v>
      </c>
      <c r="N630" s="5" t="s">
        <v>100</v>
      </c>
      <c r="O630" s="5" t="s">
        <v>55</v>
      </c>
      <c r="P630" s="5" t="b">
        <f t="shared" ca="1" si="101"/>
        <v>0</v>
      </c>
      <c r="Q630" s="5" t="b">
        <f t="shared" ca="1" si="3"/>
        <v>1</v>
      </c>
      <c r="R630" s="5"/>
      <c r="S630" s="5"/>
      <c r="T630" s="5"/>
      <c r="U630" s="5"/>
      <c r="V630" s="5"/>
      <c r="W630" s="5"/>
      <c r="X630" s="5"/>
      <c r="Y630" s="5"/>
      <c r="Z630" s="5"/>
      <c r="AA630" s="5"/>
      <c r="AB630" s="5"/>
      <c r="AC630" s="5"/>
      <c r="AD630" s="5"/>
      <c r="AE630" s="5"/>
      <c r="AF630" s="5"/>
    </row>
    <row r="631" spans="1:32" ht="21" customHeight="1">
      <c r="A631" s="5" t="s">
        <v>7050</v>
      </c>
      <c r="B631" s="5" t="s">
        <v>9405</v>
      </c>
      <c r="C631" s="5" t="str">
        <f t="shared" ca="1" si="0"/>
        <v>上海</v>
      </c>
      <c r="D631" s="5" t="str">
        <f t="shared" ca="1" si="102"/>
        <v>白云区  </v>
      </c>
      <c r="E631" s="5" t="s">
        <v>22337</v>
      </c>
      <c r="F631" s="5" t="s">
        <v>45</v>
      </c>
      <c r="G631" s="7">
        <v>8</v>
      </c>
      <c r="H631" s="7">
        <v>12</v>
      </c>
      <c r="I631" s="5" t="s">
        <v>852</v>
      </c>
      <c r="J631" s="5" t="s">
        <v>108</v>
      </c>
      <c r="K631" s="5" t="s">
        <v>2067</v>
      </c>
      <c r="L631" s="5" t="s">
        <v>9410</v>
      </c>
      <c r="M631" s="5" t="s">
        <v>9411</v>
      </c>
      <c r="N631" s="5" t="s">
        <v>53</v>
      </c>
      <c r="O631" s="5" t="s">
        <v>44</v>
      </c>
      <c r="P631" s="5" t="b">
        <f t="shared" ca="1" si="101"/>
        <v>0</v>
      </c>
      <c r="Q631" s="5" t="b">
        <f t="shared" ca="1" si="3"/>
        <v>1</v>
      </c>
      <c r="R631" s="5"/>
      <c r="S631" s="5"/>
      <c r="T631" s="5"/>
      <c r="U631" s="5"/>
      <c r="V631" s="5"/>
      <c r="W631" s="5"/>
      <c r="X631" s="5"/>
      <c r="Y631" s="5"/>
      <c r="Z631" s="5"/>
      <c r="AA631" s="5"/>
      <c r="AB631" s="5"/>
      <c r="AC631" s="5"/>
      <c r="AD631" s="5"/>
      <c r="AE631" s="5"/>
      <c r="AF631" s="5"/>
    </row>
    <row r="632" spans="1:32" ht="21" customHeight="1">
      <c r="A632" s="5" t="s">
        <v>9168</v>
      </c>
      <c r="B632" s="5" t="s">
        <v>9169</v>
      </c>
      <c r="C632" s="5" t="str">
        <f t="shared" ca="1" si="0"/>
        <v>上海</v>
      </c>
      <c r="D632" s="5" t="str">
        <f t="shared" ca="1" si="102"/>
        <v>白云区  </v>
      </c>
      <c r="E632" s="5" t="s">
        <v>22344</v>
      </c>
      <c r="F632" s="5" t="s">
        <v>29</v>
      </c>
      <c r="G632" s="7">
        <v>8</v>
      </c>
      <c r="H632" s="7">
        <v>15</v>
      </c>
      <c r="I632" s="5" t="s">
        <v>65</v>
      </c>
      <c r="J632" s="5" t="s">
        <v>125</v>
      </c>
      <c r="K632" s="5" t="s">
        <v>134</v>
      </c>
      <c r="L632" s="5" t="s">
        <v>9172</v>
      </c>
      <c r="M632" s="5" t="s">
        <v>9175</v>
      </c>
      <c r="N632" s="5" t="s">
        <v>53</v>
      </c>
      <c r="O632" s="5" t="s">
        <v>55</v>
      </c>
      <c r="P632" s="5" t="b">
        <f t="shared" ca="1" si="101"/>
        <v>0</v>
      </c>
      <c r="Q632" s="5" t="b">
        <f t="shared" ca="1" si="3"/>
        <v>1</v>
      </c>
      <c r="R632" s="5"/>
      <c r="S632" s="5"/>
      <c r="T632" s="5"/>
      <c r="U632" s="5"/>
      <c r="V632" s="5"/>
      <c r="W632" s="5"/>
      <c r="X632" s="5"/>
      <c r="Y632" s="5"/>
      <c r="Z632" s="5"/>
      <c r="AA632" s="5"/>
      <c r="AB632" s="5"/>
      <c r="AC632" s="5"/>
      <c r="AD632" s="5"/>
      <c r="AE632" s="5"/>
      <c r="AF632" s="5"/>
    </row>
    <row r="633" spans="1:32" ht="21" customHeight="1">
      <c r="A633" s="5" t="s">
        <v>9155</v>
      </c>
      <c r="B633" s="5" t="s">
        <v>9157</v>
      </c>
      <c r="C633" s="5" t="str">
        <f t="shared" ca="1" si="0"/>
        <v>上海</v>
      </c>
      <c r="D633" s="5" t="str">
        <f t="shared" ca="1" si="102"/>
        <v>白云区  </v>
      </c>
      <c r="E633" s="5" t="s">
        <v>23219</v>
      </c>
      <c r="F633" s="5" t="s">
        <v>45</v>
      </c>
      <c r="G633" s="7">
        <v>8</v>
      </c>
      <c r="H633" s="7">
        <v>10</v>
      </c>
      <c r="I633" s="5" t="s">
        <v>30</v>
      </c>
      <c r="J633" s="5" t="s">
        <v>108</v>
      </c>
      <c r="K633" s="5" t="s">
        <v>2303</v>
      </c>
      <c r="L633" s="5" t="s">
        <v>9159</v>
      </c>
      <c r="M633" s="5" t="s">
        <v>9160</v>
      </c>
      <c r="N633" s="5" t="s">
        <v>37</v>
      </c>
      <c r="O633" s="5" t="s">
        <v>55</v>
      </c>
      <c r="P633" s="5" t="b">
        <f t="shared" ca="1" si="101"/>
        <v>0</v>
      </c>
      <c r="Q633" s="5" t="b">
        <f t="shared" ca="1" si="3"/>
        <v>1</v>
      </c>
      <c r="R633" s="5"/>
      <c r="S633" s="5"/>
      <c r="T633" s="5"/>
      <c r="U633" s="5"/>
      <c r="V633" s="5"/>
      <c r="W633" s="5"/>
      <c r="X633" s="5"/>
      <c r="Y633" s="5"/>
      <c r="Z633" s="5"/>
      <c r="AA633" s="5"/>
      <c r="AB633" s="5"/>
      <c r="AC633" s="5"/>
      <c r="AD633" s="5"/>
      <c r="AE633" s="5"/>
      <c r="AF633" s="5"/>
    </row>
    <row r="634" spans="1:32" ht="21" customHeight="1">
      <c r="A634" s="5" t="s">
        <v>9499</v>
      </c>
      <c r="B634" s="5" t="s">
        <v>2841</v>
      </c>
      <c r="C634" s="5" t="str">
        <f t="shared" ca="1" si="0"/>
        <v>上海</v>
      </c>
      <c r="D634" s="9" t="s">
        <v>47</v>
      </c>
      <c r="E634" s="5" t="s">
        <v>22413</v>
      </c>
      <c r="F634" s="5" t="s">
        <v>29</v>
      </c>
      <c r="G634" s="7">
        <v>8</v>
      </c>
      <c r="H634" s="7">
        <v>10</v>
      </c>
      <c r="I634" s="5" t="s">
        <v>30</v>
      </c>
      <c r="J634" s="5" t="s">
        <v>108</v>
      </c>
      <c r="K634" s="5" t="s">
        <v>2844</v>
      </c>
      <c r="L634" s="9" t="s">
        <v>47</v>
      </c>
      <c r="M634" s="5" t="s">
        <v>9501</v>
      </c>
      <c r="N634" s="5" t="s">
        <v>53</v>
      </c>
      <c r="O634" s="5" t="s">
        <v>55</v>
      </c>
      <c r="P634" s="5" t="b">
        <f t="shared" ca="1" si="101"/>
        <v>0</v>
      </c>
      <c r="Q634" s="5" t="b">
        <f t="shared" ca="1" si="3"/>
        <v>1</v>
      </c>
      <c r="R634" s="5"/>
      <c r="S634" s="5"/>
      <c r="T634" s="5"/>
      <c r="U634" s="5"/>
      <c r="V634" s="5"/>
      <c r="W634" s="5"/>
      <c r="X634" s="5"/>
      <c r="Y634" s="5"/>
      <c r="Z634" s="5"/>
      <c r="AA634" s="5"/>
      <c r="AB634" s="5"/>
      <c r="AC634" s="5"/>
      <c r="AD634" s="5"/>
      <c r="AE634" s="5"/>
      <c r="AF634" s="5"/>
    </row>
    <row r="635" spans="1:32" ht="21" customHeight="1">
      <c r="A635" s="5" t="s">
        <v>7050</v>
      </c>
      <c r="B635" s="5" t="s">
        <v>9526</v>
      </c>
      <c r="C635" s="5" t="str">
        <f t="shared" ca="1" si="0"/>
        <v>上海</v>
      </c>
      <c r="D635" s="9" t="s">
        <v>47</v>
      </c>
      <c r="E635" s="5" t="s">
        <v>22413</v>
      </c>
      <c r="F635" s="5" t="s">
        <v>29</v>
      </c>
      <c r="G635" s="11">
        <v>8</v>
      </c>
      <c r="H635" s="11">
        <v>13</v>
      </c>
      <c r="I635" s="13" t="s">
        <v>1052</v>
      </c>
      <c r="J635" s="5" t="s">
        <v>31</v>
      </c>
      <c r="K635" s="5" t="s">
        <v>110</v>
      </c>
      <c r="L635" s="5" t="s">
        <v>9527</v>
      </c>
      <c r="M635" s="5" t="s">
        <v>9528</v>
      </c>
      <c r="N635" s="5" t="s">
        <v>100</v>
      </c>
      <c r="O635" s="5" t="s">
        <v>55</v>
      </c>
      <c r="P635" s="5" t="b">
        <f t="shared" ca="1" si="101"/>
        <v>0</v>
      </c>
      <c r="Q635" s="5" t="b">
        <f t="shared" ca="1" si="3"/>
        <v>1</v>
      </c>
      <c r="R635" s="5"/>
      <c r="S635" s="5"/>
      <c r="T635" s="5"/>
      <c r="U635" s="5"/>
      <c r="V635" s="5"/>
      <c r="W635" s="5"/>
      <c r="X635" s="5"/>
      <c r="Y635" s="5"/>
      <c r="Z635" s="5"/>
      <c r="AA635" s="5"/>
      <c r="AB635" s="5"/>
      <c r="AC635" s="5"/>
      <c r="AD635" s="5"/>
      <c r="AE635" s="5"/>
      <c r="AF635" s="5"/>
    </row>
    <row r="636" spans="1:32" ht="21" customHeight="1">
      <c r="A636" s="5" t="s">
        <v>11042</v>
      </c>
      <c r="B636" s="5" t="s">
        <v>11043</v>
      </c>
      <c r="C636" s="5" t="str">
        <f t="shared" ca="1" si="0"/>
        <v>上海</v>
      </c>
      <c r="D636" s="5" t="str">
        <f t="shared" ref="D636:D638" ca="1" si="103">IFERROR(__xludf.DUMMYFUNCTION("REGEXEXTRACT(E636,""-(\S+)"")"),"天河区  ")</f>
        <v>天河区  </v>
      </c>
      <c r="E636" s="5" t="s">
        <v>22344</v>
      </c>
      <c r="F636" s="5" t="s">
        <v>45</v>
      </c>
      <c r="G636" s="7">
        <v>8</v>
      </c>
      <c r="H636" s="7">
        <v>15</v>
      </c>
      <c r="I636" s="5" t="s">
        <v>65</v>
      </c>
      <c r="J636" s="5" t="s">
        <v>66</v>
      </c>
      <c r="K636" s="5" t="s">
        <v>57</v>
      </c>
      <c r="L636" s="5" t="s">
        <v>11044</v>
      </c>
      <c r="M636" s="5" t="s">
        <v>11045</v>
      </c>
      <c r="N636" s="5" t="s">
        <v>100</v>
      </c>
      <c r="O636" s="5" t="s">
        <v>55</v>
      </c>
      <c r="P636" s="5" t="b">
        <f t="shared" ca="1" si="101"/>
        <v>0</v>
      </c>
      <c r="Q636" s="5" t="b">
        <f t="shared" ca="1" si="3"/>
        <v>1</v>
      </c>
      <c r="R636" s="5"/>
      <c r="S636" s="5"/>
      <c r="T636" s="5"/>
      <c r="U636" s="5"/>
      <c r="V636" s="5"/>
      <c r="W636" s="5"/>
      <c r="X636" s="5"/>
      <c r="Y636" s="5"/>
      <c r="Z636" s="5"/>
      <c r="AA636" s="5"/>
      <c r="AB636" s="5"/>
      <c r="AC636" s="5"/>
      <c r="AD636" s="5"/>
      <c r="AE636" s="5"/>
      <c r="AF636" s="5"/>
    </row>
    <row r="637" spans="1:32" ht="21" customHeight="1">
      <c r="A637" s="5" t="s">
        <v>277</v>
      </c>
      <c r="B637" s="5" t="s">
        <v>7425</v>
      </c>
      <c r="C637" s="5" t="str">
        <f t="shared" ca="1" si="0"/>
        <v>上海</v>
      </c>
      <c r="D637" s="5" t="str">
        <f t="shared" ca="1" si="103"/>
        <v>天河区  </v>
      </c>
      <c r="E637" s="5" t="s">
        <v>22510</v>
      </c>
      <c r="F637" s="5" t="s">
        <v>29</v>
      </c>
      <c r="G637" s="7">
        <v>8</v>
      </c>
      <c r="H637" s="7">
        <v>10</v>
      </c>
      <c r="I637" s="5" t="s">
        <v>30</v>
      </c>
      <c r="J637" s="5" t="s">
        <v>31</v>
      </c>
      <c r="K637" s="5" t="s">
        <v>57</v>
      </c>
      <c r="L637" s="9" t="s">
        <v>47</v>
      </c>
      <c r="M637" s="5" t="s">
        <v>9531</v>
      </c>
      <c r="N637" s="5" t="s">
        <v>100</v>
      </c>
      <c r="O637" s="5" t="s">
        <v>55</v>
      </c>
      <c r="P637" s="5" t="b">
        <f t="shared" ca="1" si="101"/>
        <v>0</v>
      </c>
      <c r="Q637" s="5" t="b">
        <f t="shared" ca="1" si="3"/>
        <v>1</v>
      </c>
      <c r="R637" s="5"/>
      <c r="S637" s="5"/>
      <c r="T637" s="5"/>
      <c r="U637" s="5"/>
      <c r="V637" s="5"/>
      <c r="W637" s="5"/>
      <c r="X637" s="5"/>
      <c r="Y637" s="5"/>
      <c r="Z637" s="5"/>
      <c r="AA637" s="5"/>
      <c r="AB637" s="5"/>
      <c r="AC637" s="5"/>
      <c r="AD637" s="5"/>
      <c r="AE637" s="5"/>
      <c r="AF637" s="5"/>
    </row>
    <row r="638" spans="1:32" ht="21" customHeight="1">
      <c r="A638" s="5" t="s">
        <v>396</v>
      </c>
      <c r="B638" s="5" t="s">
        <v>3859</v>
      </c>
      <c r="C638" s="5" t="str">
        <f t="shared" ca="1" si="0"/>
        <v>上海</v>
      </c>
      <c r="D638" s="5" t="str">
        <f t="shared" ca="1" si="103"/>
        <v>天河区  </v>
      </c>
      <c r="E638" s="5" t="s">
        <v>22482</v>
      </c>
      <c r="F638" s="5" t="s">
        <v>29</v>
      </c>
      <c r="G638" s="7">
        <v>8</v>
      </c>
      <c r="H638" s="7">
        <v>15</v>
      </c>
      <c r="I638" s="5" t="s">
        <v>65</v>
      </c>
      <c r="J638" s="5" t="s">
        <v>108</v>
      </c>
      <c r="K638" s="5" t="s">
        <v>110</v>
      </c>
      <c r="L638" s="5" t="s">
        <v>9746</v>
      </c>
      <c r="M638" s="5" t="s">
        <v>26377</v>
      </c>
      <c r="N638" s="5" t="s">
        <v>37</v>
      </c>
      <c r="O638" s="5" t="s">
        <v>55</v>
      </c>
      <c r="P638" s="5" t="b">
        <f t="shared" ca="1" si="101"/>
        <v>0</v>
      </c>
      <c r="Q638" s="5" t="b">
        <f t="shared" ca="1" si="3"/>
        <v>1</v>
      </c>
      <c r="R638" s="5"/>
      <c r="S638" s="5"/>
      <c r="T638" s="5"/>
      <c r="U638" s="5"/>
      <c r="V638" s="5"/>
      <c r="W638" s="5"/>
      <c r="X638" s="5"/>
      <c r="Y638" s="5"/>
      <c r="Z638" s="5"/>
      <c r="AA638" s="5"/>
      <c r="AB638" s="5"/>
      <c r="AC638" s="5"/>
      <c r="AD638" s="5"/>
      <c r="AE638" s="5"/>
      <c r="AF638" s="5"/>
    </row>
    <row r="639" spans="1:32" ht="21" customHeight="1">
      <c r="A639" s="14" t="s">
        <v>277</v>
      </c>
      <c r="B639" s="14" t="s">
        <v>11253</v>
      </c>
      <c r="C639" s="14" t="str">
        <f t="shared" ca="1" si="0"/>
        <v>上海</v>
      </c>
      <c r="D639" s="16" t="s">
        <v>47</v>
      </c>
      <c r="E639" s="14" t="s">
        <v>22413</v>
      </c>
      <c r="F639" s="14" t="s">
        <v>45</v>
      </c>
      <c r="G639" s="15">
        <v>8</v>
      </c>
      <c r="H639" s="15">
        <v>12</v>
      </c>
      <c r="I639" s="14" t="s">
        <v>852</v>
      </c>
      <c r="J639" s="14" t="s">
        <v>31</v>
      </c>
      <c r="K639" s="14" t="s">
        <v>57</v>
      </c>
      <c r="L639" s="14" t="s">
        <v>11257</v>
      </c>
      <c r="M639" s="16" t="s">
        <v>47</v>
      </c>
      <c r="N639" s="14" t="s">
        <v>53</v>
      </c>
      <c r="O639" s="14" t="s">
        <v>55</v>
      </c>
      <c r="P639" s="14" t="b">
        <f ca="1">IFERROR(__xludf.DUMMYFUNCTION("REGEXMATCH(A639,""前端|设计|(?i)html|(?i)css|网页"")"),FALSE)</f>
        <v>0</v>
      </c>
      <c r="Q639" s="14" t="b">
        <f t="shared" ca="1" si="3"/>
        <v>1</v>
      </c>
      <c r="R639" s="5"/>
      <c r="S639" s="5"/>
      <c r="T639" s="5"/>
      <c r="U639" s="5"/>
      <c r="V639" s="5"/>
      <c r="W639" s="5"/>
      <c r="X639" s="5"/>
      <c r="Y639" s="5"/>
      <c r="Z639" s="5"/>
      <c r="AA639" s="5"/>
      <c r="AB639" s="5"/>
      <c r="AC639" s="5"/>
      <c r="AD639" s="5"/>
      <c r="AE639" s="5"/>
      <c r="AF639" s="5"/>
    </row>
    <row r="640" spans="1:32" ht="21" customHeight="1">
      <c r="A640" s="5" t="s">
        <v>1457</v>
      </c>
      <c r="B640" s="5" t="s">
        <v>1280</v>
      </c>
      <c r="C640" s="5" t="str">
        <f t="shared" ca="1" si="0"/>
        <v>上海</v>
      </c>
      <c r="D640" s="9" t="s">
        <v>47</v>
      </c>
      <c r="E640" s="5" t="s">
        <v>22413</v>
      </c>
      <c r="F640" s="5" t="s">
        <v>29</v>
      </c>
      <c r="G640" s="7">
        <v>8</v>
      </c>
      <c r="H640" s="7">
        <v>15</v>
      </c>
      <c r="I640" s="5" t="s">
        <v>65</v>
      </c>
      <c r="J640" s="5" t="s">
        <v>31</v>
      </c>
      <c r="K640" s="5" t="s">
        <v>1283</v>
      </c>
      <c r="L640" s="5" t="s">
        <v>9675</v>
      </c>
      <c r="M640" s="9" t="s">
        <v>47</v>
      </c>
      <c r="N640" s="5" t="s">
        <v>53</v>
      </c>
      <c r="O640" s="5" t="s">
        <v>55</v>
      </c>
      <c r="P640" s="5" t="b">
        <f ca="1">IFERROR(__xludf.DUMMYFUNCTION("REGEXMATCH(A640,""前端|设计|(?i)html|(?i)css"")"),TRUE)</f>
        <v>1</v>
      </c>
      <c r="Q640" s="5" t="b">
        <f t="shared" ca="1" si="3"/>
        <v>1</v>
      </c>
      <c r="R640" s="5"/>
      <c r="S640" s="5"/>
      <c r="T640" s="5"/>
      <c r="U640" s="5"/>
      <c r="V640" s="5"/>
      <c r="W640" s="5"/>
      <c r="X640" s="5"/>
      <c r="Y640" s="5"/>
      <c r="Z640" s="5"/>
      <c r="AA640" s="5"/>
      <c r="AB640" s="5"/>
      <c r="AC640" s="5"/>
      <c r="AD640" s="5"/>
      <c r="AE640" s="5"/>
      <c r="AF640" s="5"/>
    </row>
    <row r="641" spans="1:32" ht="21" customHeight="1">
      <c r="A641" s="14" t="s">
        <v>6818</v>
      </c>
      <c r="B641" s="14" t="s">
        <v>13373</v>
      </c>
      <c r="C641" s="14" t="str">
        <f t="shared" ca="1" si="0"/>
        <v>上海</v>
      </c>
      <c r="D641" s="14" t="str">
        <f t="shared" ref="D641:D644" ca="1" si="104">IFERROR(__xludf.DUMMYFUNCTION("REGEXEXTRACT(E641,""-(\S+)"")"),"天河区  ")</f>
        <v>天河区  </v>
      </c>
      <c r="E641" s="14" t="s">
        <v>22344</v>
      </c>
      <c r="F641" s="14" t="s">
        <v>29</v>
      </c>
      <c r="G641" s="15">
        <v>8</v>
      </c>
      <c r="H641" s="15">
        <v>10</v>
      </c>
      <c r="I641" s="14" t="s">
        <v>30</v>
      </c>
      <c r="J641" s="15" t="s">
        <v>24</v>
      </c>
      <c r="K641" s="14" t="s">
        <v>48</v>
      </c>
      <c r="L641" s="14" t="s">
        <v>26378</v>
      </c>
      <c r="M641" s="16" t="s">
        <v>47</v>
      </c>
      <c r="N641" s="14" t="s">
        <v>100</v>
      </c>
      <c r="O641" s="14" t="s">
        <v>55</v>
      </c>
      <c r="P641" s="14" t="b">
        <f ca="1">IFERROR(__xludf.DUMMYFUNCTION("REGEXMATCH(A641,""前端|设计|(?i)html|(?i)css|网页"")"),FALSE)</f>
        <v>0</v>
      </c>
      <c r="Q641" s="14" t="b">
        <f t="shared" ca="1" si="3"/>
        <v>1</v>
      </c>
      <c r="R641" s="5"/>
      <c r="S641" s="5"/>
      <c r="T641" s="5"/>
      <c r="U641" s="5"/>
      <c r="V641" s="5"/>
      <c r="W641" s="5"/>
      <c r="X641" s="5"/>
      <c r="Y641" s="5"/>
      <c r="Z641" s="5"/>
      <c r="AA641" s="5"/>
      <c r="AB641" s="5"/>
      <c r="AC641" s="5"/>
      <c r="AD641" s="5"/>
      <c r="AE641" s="5"/>
      <c r="AF641" s="5"/>
    </row>
    <row r="642" spans="1:32" ht="21" customHeight="1">
      <c r="A642" s="5" t="s">
        <v>900</v>
      </c>
      <c r="B642" s="5" t="s">
        <v>9502</v>
      </c>
      <c r="C642" s="5" t="str">
        <f t="shared" ca="1" si="0"/>
        <v>上海</v>
      </c>
      <c r="D642" s="5" t="str">
        <f t="shared" ca="1" si="104"/>
        <v>天河区  </v>
      </c>
      <c r="E642" s="5" t="s">
        <v>22344</v>
      </c>
      <c r="F642" s="5" t="s">
        <v>45</v>
      </c>
      <c r="G642" s="7">
        <v>8</v>
      </c>
      <c r="H642" s="7">
        <v>10</v>
      </c>
      <c r="I642" s="5" t="s">
        <v>30</v>
      </c>
      <c r="J642" s="5" t="s">
        <v>108</v>
      </c>
      <c r="K642" s="5" t="s">
        <v>811</v>
      </c>
      <c r="L642" s="9" t="s">
        <v>47</v>
      </c>
      <c r="M642" s="5" t="s">
        <v>26379</v>
      </c>
      <c r="N642" s="5" t="s">
        <v>42</v>
      </c>
      <c r="O642" s="5" t="s">
        <v>55</v>
      </c>
      <c r="P642" s="5" t="b">
        <f t="shared" ref="P642:P718" ca="1" si="105">IFERROR(__xludf.DUMMYFUNCTION("REGEXMATCH(A642,""前端|设计|(?i)html|(?i)css"")"),FALSE)</f>
        <v>0</v>
      </c>
      <c r="Q642" s="5" t="b">
        <f t="shared" ca="1" si="3"/>
        <v>1</v>
      </c>
      <c r="R642" s="5"/>
      <c r="S642" s="5"/>
      <c r="T642" s="5"/>
      <c r="U642" s="5"/>
      <c r="V642" s="5"/>
      <c r="W642" s="5"/>
      <c r="X642" s="5"/>
      <c r="Y642" s="5"/>
      <c r="Z642" s="5"/>
      <c r="AA642" s="5"/>
      <c r="AB642" s="5"/>
      <c r="AC642" s="5"/>
      <c r="AD642" s="5"/>
      <c r="AE642" s="5"/>
      <c r="AF642" s="5"/>
    </row>
    <row r="643" spans="1:32" ht="21" customHeight="1">
      <c r="A643" s="5" t="s">
        <v>9739</v>
      </c>
      <c r="B643" s="5" t="s">
        <v>9740</v>
      </c>
      <c r="C643" s="5" t="str">
        <f t="shared" ca="1" si="0"/>
        <v>上海</v>
      </c>
      <c r="D643" s="5" t="str">
        <f t="shared" ca="1" si="104"/>
        <v>天河区  </v>
      </c>
      <c r="E643" s="5" t="s">
        <v>22344</v>
      </c>
      <c r="F643" s="5" t="s">
        <v>29</v>
      </c>
      <c r="G643" s="7">
        <v>8</v>
      </c>
      <c r="H643" s="7">
        <v>15</v>
      </c>
      <c r="I643" s="5" t="s">
        <v>65</v>
      </c>
      <c r="J643" s="5" t="s">
        <v>108</v>
      </c>
      <c r="K643" s="5" t="s">
        <v>1953</v>
      </c>
      <c r="L643" s="5" t="s">
        <v>9741</v>
      </c>
      <c r="M643" s="5" t="s">
        <v>9742</v>
      </c>
      <c r="N643" s="5" t="s">
        <v>37</v>
      </c>
      <c r="O643" s="5" t="s">
        <v>55</v>
      </c>
      <c r="P643" s="5" t="b">
        <f t="shared" ca="1" si="105"/>
        <v>0</v>
      </c>
      <c r="Q643" s="5" t="b">
        <f t="shared" ca="1" si="3"/>
        <v>1</v>
      </c>
      <c r="R643" s="5"/>
      <c r="S643" s="5"/>
      <c r="T643" s="5"/>
      <c r="U643" s="5"/>
      <c r="V643" s="5"/>
      <c r="W643" s="5"/>
      <c r="X643" s="5"/>
      <c r="Y643" s="5"/>
      <c r="Z643" s="5"/>
      <c r="AA643" s="5"/>
      <c r="AB643" s="5"/>
      <c r="AC643" s="5"/>
      <c r="AD643" s="5"/>
      <c r="AE643" s="5"/>
      <c r="AF643" s="5"/>
    </row>
    <row r="644" spans="1:32" ht="21" customHeight="1">
      <c r="A644" s="5" t="s">
        <v>9632</v>
      </c>
      <c r="B644" s="5" t="s">
        <v>9634</v>
      </c>
      <c r="C644" s="5" t="str">
        <f t="shared" ca="1" si="0"/>
        <v>上海</v>
      </c>
      <c r="D644" s="5" t="str">
        <f t="shared" ca="1" si="104"/>
        <v>天河区  </v>
      </c>
      <c r="E644" s="5" t="s">
        <v>22344</v>
      </c>
      <c r="F644" s="5" t="s">
        <v>45</v>
      </c>
      <c r="G644" s="7">
        <v>8</v>
      </c>
      <c r="H644" s="7">
        <v>20</v>
      </c>
      <c r="I644" s="5" t="s">
        <v>178</v>
      </c>
      <c r="J644" s="5" t="s">
        <v>108</v>
      </c>
      <c r="K644" s="5" t="s">
        <v>2145</v>
      </c>
      <c r="L644" s="5" t="s">
        <v>9635</v>
      </c>
      <c r="M644" s="5" t="s">
        <v>9639</v>
      </c>
      <c r="N644" s="5" t="s">
        <v>37</v>
      </c>
      <c r="O644" s="5" t="s">
        <v>237</v>
      </c>
      <c r="P644" s="5" t="b">
        <f t="shared" ca="1" si="105"/>
        <v>0</v>
      </c>
      <c r="Q644" s="5" t="b">
        <f t="shared" ca="1" si="3"/>
        <v>1</v>
      </c>
      <c r="R644" s="5"/>
      <c r="S644" s="5"/>
      <c r="T644" s="5"/>
      <c r="U644" s="5"/>
      <c r="V644" s="5"/>
      <c r="W644" s="5"/>
      <c r="X644" s="5"/>
      <c r="Y644" s="5"/>
      <c r="Z644" s="5"/>
      <c r="AA644" s="5"/>
      <c r="AB644" s="5"/>
      <c r="AC644" s="5"/>
      <c r="AD644" s="5"/>
      <c r="AE644" s="5"/>
      <c r="AF644" s="5"/>
    </row>
    <row r="645" spans="1:32" ht="21" customHeight="1">
      <c r="A645" s="5" t="s">
        <v>396</v>
      </c>
      <c r="B645" s="5" t="s">
        <v>9598</v>
      </c>
      <c r="C645" s="5" t="str">
        <f t="shared" ca="1" si="0"/>
        <v>上海</v>
      </c>
      <c r="D645" s="9" t="s">
        <v>47</v>
      </c>
      <c r="E645" s="5" t="s">
        <v>22413</v>
      </c>
      <c r="F645" s="5" t="s">
        <v>29</v>
      </c>
      <c r="G645" s="7">
        <v>8</v>
      </c>
      <c r="H645" s="7">
        <v>15</v>
      </c>
      <c r="I645" s="5" t="s">
        <v>65</v>
      </c>
      <c r="J645" s="5" t="s">
        <v>125</v>
      </c>
      <c r="K645" s="5" t="s">
        <v>999</v>
      </c>
      <c r="L645" s="5" t="s">
        <v>9599</v>
      </c>
      <c r="M645" s="5" t="s">
        <v>9601</v>
      </c>
      <c r="N645" s="5" t="s">
        <v>53</v>
      </c>
      <c r="O645" s="5" t="s">
        <v>55</v>
      </c>
      <c r="P645" s="5" t="b">
        <f t="shared" ca="1" si="105"/>
        <v>0</v>
      </c>
      <c r="Q645" s="5" t="b">
        <f t="shared" ca="1" si="3"/>
        <v>1</v>
      </c>
      <c r="R645" s="5"/>
      <c r="S645" s="5"/>
      <c r="T645" s="5"/>
      <c r="U645" s="5"/>
      <c r="V645" s="5"/>
      <c r="W645" s="5"/>
      <c r="X645" s="5"/>
      <c r="Y645" s="5"/>
      <c r="Z645" s="5"/>
      <c r="AA645" s="5"/>
      <c r="AB645" s="5"/>
      <c r="AC645" s="5"/>
      <c r="AD645" s="5"/>
      <c r="AE645" s="5"/>
      <c r="AF645" s="5"/>
    </row>
    <row r="646" spans="1:32" ht="21" customHeight="1">
      <c r="A646" s="5" t="s">
        <v>396</v>
      </c>
      <c r="B646" s="5" t="s">
        <v>6038</v>
      </c>
      <c r="C646" s="5" t="str">
        <f t="shared" ca="1" si="0"/>
        <v>上海</v>
      </c>
      <c r="D646" s="5" t="str">
        <f ca="1">IFERROR(__xludf.DUMMYFUNCTION("REGEXEXTRACT(E646,""-(\S+)"")"),"天河区  ")</f>
        <v>天河区  </v>
      </c>
      <c r="E646" s="5" t="s">
        <v>22344</v>
      </c>
      <c r="F646" s="5" t="s">
        <v>45</v>
      </c>
      <c r="G646" s="7">
        <v>8</v>
      </c>
      <c r="H646" s="7">
        <v>12</v>
      </c>
      <c r="I646" s="5" t="s">
        <v>852</v>
      </c>
      <c r="J646" s="5" t="s">
        <v>108</v>
      </c>
      <c r="K646" s="5" t="s">
        <v>110</v>
      </c>
      <c r="L646" s="5" t="s">
        <v>871</v>
      </c>
      <c r="M646" s="5" t="s">
        <v>19126</v>
      </c>
      <c r="N646" s="5" t="s">
        <v>53</v>
      </c>
      <c r="O646" s="5" t="s">
        <v>55</v>
      </c>
      <c r="P646" s="5" t="b">
        <f t="shared" ca="1" si="105"/>
        <v>0</v>
      </c>
      <c r="Q646" s="5" t="b">
        <f t="shared" ca="1" si="3"/>
        <v>1</v>
      </c>
      <c r="R646" s="5"/>
      <c r="S646" s="5"/>
      <c r="T646" s="5"/>
      <c r="U646" s="5"/>
      <c r="V646" s="5"/>
      <c r="W646" s="5"/>
      <c r="X646" s="5"/>
      <c r="Y646" s="5"/>
      <c r="Z646" s="5"/>
      <c r="AA646" s="5"/>
      <c r="AB646" s="5"/>
      <c r="AC646" s="5"/>
      <c r="AD646" s="5"/>
      <c r="AE646" s="5"/>
      <c r="AF646" s="5"/>
    </row>
    <row r="647" spans="1:32" ht="21" customHeight="1">
      <c r="A647" s="5" t="s">
        <v>1531</v>
      </c>
      <c r="B647" s="5" t="s">
        <v>11264</v>
      </c>
      <c r="C647" s="5" t="str">
        <f t="shared" ca="1" si="0"/>
        <v>上海</v>
      </c>
      <c r="D647" s="9" t="s">
        <v>47</v>
      </c>
      <c r="E647" s="5" t="s">
        <v>22413</v>
      </c>
      <c r="F647" s="5" t="s">
        <v>29</v>
      </c>
      <c r="G647" s="7">
        <v>8</v>
      </c>
      <c r="H647" s="7">
        <v>15</v>
      </c>
      <c r="I647" s="5" t="s">
        <v>65</v>
      </c>
      <c r="J647" s="5" t="s">
        <v>31</v>
      </c>
      <c r="K647" s="5" t="s">
        <v>11265</v>
      </c>
      <c r="L647" s="5" t="s">
        <v>11175</v>
      </c>
      <c r="M647" s="5" t="s">
        <v>11266</v>
      </c>
      <c r="N647" s="5" t="s">
        <v>37</v>
      </c>
      <c r="O647" s="5" t="s">
        <v>55</v>
      </c>
      <c r="P647" s="5" t="b">
        <f t="shared" ca="1" si="105"/>
        <v>0</v>
      </c>
      <c r="Q647" s="5" t="b">
        <f t="shared" ca="1" si="3"/>
        <v>1</v>
      </c>
      <c r="R647" s="5"/>
      <c r="S647" s="5"/>
      <c r="T647" s="5"/>
      <c r="U647" s="5"/>
      <c r="V647" s="5"/>
      <c r="W647" s="5"/>
      <c r="X647" s="5"/>
      <c r="Y647" s="5"/>
      <c r="Z647" s="5"/>
      <c r="AA647" s="5"/>
      <c r="AB647" s="5"/>
      <c r="AC647" s="5"/>
      <c r="AD647" s="5"/>
      <c r="AE647" s="5"/>
      <c r="AF647" s="5"/>
    </row>
    <row r="648" spans="1:32" ht="21" customHeight="1">
      <c r="A648" s="5" t="s">
        <v>9613</v>
      </c>
      <c r="B648" s="5" t="s">
        <v>9614</v>
      </c>
      <c r="C648" s="5" t="str">
        <f t="shared" ca="1" si="0"/>
        <v>上海</v>
      </c>
      <c r="D648" s="9" t="s">
        <v>47</v>
      </c>
      <c r="E648" s="5" t="s">
        <v>22413</v>
      </c>
      <c r="F648" s="5" t="s">
        <v>45</v>
      </c>
      <c r="G648" s="7">
        <v>8</v>
      </c>
      <c r="H648" s="7">
        <v>10</v>
      </c>
      <c r="I648" s="5" t="s">
        <v>30</v>
      </c>
      <c r="J648" s="7" t="s">
        <v>24</v>
      </c>
      <c r="K648" s="5" t="s">
        <v>1770</v>
      </c>
      <c r="L648" s="9" t="s">
        <v>47</v>
      </c>
      <c r="M648" s="5" t="s">
        <v>9615</v>
      </c>
      <c r="N648" s="9" t="s">
        <v>47</v>
      </c>
      <c r="O648" s="5" t="s">
        <v>44</v>
      </c>
      <c r="P648" s="5" t="b">
        <f t="shared" ca="1" si="105"/>
        <v>0</v>
      </c>
      <c r="Q648" s="5" t="b">
        <f t="shared" ca="1" si="3"/>
        <v>1</v>
      </c>
      <c r="R648" s="5"/>
      <c r="S648" s="5"/>
      <c r="T648" s="5"/>
      <c r="U648" s="5"/>
      <c r="V648" s="5"/>
      <c r="W648" s="5"/>
      <c r="X648" s="5"/>
      <c r="Y648" s="5"/>
      <c r="Z648" s="5"/>
      <c r="AA648" s="5"/>
      <c r="AB648" s="5"/>
      <c r="AC648" s="5"/>
      <c r="AD648" s="5"/>
      <c r="AE648" s="5"/>
      <c r="AF648" s="5"/>
    </row>
    <row r="649" spans="1:32" ht="21" customHeight="1">
      <c r="A649" s="5" t="s">
        <v>396</v>
      </c>
      <c r="B649" s="5" t="s">
        <v>7582</v>
      </c>
      <c r="C649" s="5" t="str">
        <f t="shared" ca="1" si="0"/>
        <v>上海</v>
      </c>
      <c r="D649" s="9" t="s">
        <v>47</v>
      </c>
      <c r="E649" s="5" t="s">
        <v>22413</v>
      </c>
      <c r="F649" s="5" t="s">
        <v>45</v>
      </c>
      <c r="G649" s="7">
        <v>8</v>
      </c>
      <c r="H649" s="7">
        <v>15</v>
      </c>
      <c r="I649" s="5" t="s">
        <v>65</v>
      </c>
      <c r="J649" s="5" t="s">
        <v>108</v>
      </c>
      <c r="K649" s="5" t="s">
        <v>3697</v>
      </c>
      <c r="L649" s="5" t="s">
        <v>7583</v>
      </c>
      <c r="M649" s="5" t="s">
        <v>9593</v>
      </c>
      <c r="N649" s="5" t="s">
        <v>37</v>
      </c>
      <c r="O649" s="5" t="s">
        <v>55</v>
      </c>
      <c r="P649" s="5" t="b">
        <f t="shared" ca="1" si="105"/>
        <v>0</v>
      </c>
      <c r="Q649" s="5" t="b">
        <f t="shared" ca="1" si="3"/>
        <v>1</v>
      </c>
      <c r="R649" s="5"/>
      <c r="S649" s="5"/>
      <c r="T649" s="5"/>
      <c r="U649" s="5"/>
      <c r="V649" s="5"/>
      <c r="W649" s="5"/>
      <c r="X649" s="5"/>
      <c r="Y649" s="5"/>
      <c r="Z649" s="5"/>
      <c r="AA649" s="5"/>
      <c r="AB649" s="5"/>
      <c r="AC649" s="5"/>
      <c r="AD649" s="5"/>
      <c r="AE649" s="5"/>
      <c r="AF649" s="5"/>
    </row>
    <row r="650" spans="1:32" ht="21" customHeight="1">
      <c r="A650" s="5" t="s">
        <v>26380</v>
      </c>
      <c r="B650" s="5" t="s">
        <v>26381</v>
      </c>
      <c r="C650" s="5" t="str">
        <f t="shared" ca="1" si="0"/>
        <v>上海</v>
      </c>
      <c r="D650" s="5" t="str">
        <f t="shared" ref="D650:D660" ca="1" si="106">IFERROR(__xludf.DUMMYFUNCTION("REGEXEXTRACT(E650,""-(\S+)"")"),"海珠区  ")</f>
        <v>海珠区  </v>
      </c>
      <c r="E650" s="5" t="s">
        <v>22337</v>
      </c>
      <c r="F650" s="5" t="s">
        <v>29</v>
      </c>
      <c r="G650" s="7">
        <v>8</v>
      </c>
      <c r="H650" s="7">
        <v>15</v>
      </c>
      <c r="I650" s="5" t="s">
        <v>65</v>
      </c>
      <c r="J650" s="5" t="s">
        <v>66</v>
      </c>
      <c r="K650" s="5" t="s">
        <v>817</v>
      </c>
      <c r="L650" s="5" t="s">
        <v>26382</v>
      </c>
      <c r="M650" s="5" t="s">
        <v>26383</v>
      </c>
      <c r="N650" s="5" t="s">
        <v>53</v>
      </c>
      <c r="O650" s="5" t="s">
        <v>55</v>
      </c>
      <c r="P650" s="5" t="b">
        <f t="shared" ca="1" si="105"/>
        <v>0</v>
      </c>
      <c r="Q650" s="5" t="b">
        <f t="shared" ca="1" si="3"/>
        <v>1</v>
      </c>
      <c r="R650" s="5"/>
      <c r="S650" s="5"/>
      <c r="T650" s="5"/>
      <c r="U650" s="5"/>
      <c r="V650" s="5"/>
      <c r="W650" s="5"/>
      <c r="X650" s="5"/>
      <c r="Y650" s="5"/>
      <c r="Z650" s="5"/>
      <c r="AA650" s="5"/>
      <c r="AB650" s="5"/>
      <c r="AC650" s="5"/>
      <c r="AD650" s="5"/>
      <c r="AE650" s="5"/>
      <c r="AF650" s="5"/>
    </row>
    <row r="651" spans="1:32" ht="21" customHeight="1">
      <c r="A651" s="5" t="s">
        <v>7636</v>
      </c>
      <c r="B651" s="5" t="s">
        <v>7637</v>
      </c>
      <c r="C651" s="5" t="str">
        <f t="shared" ca="1" si="0"/>
        <v>上海</v>
      </c>
      <c r="D651" s="5" t="str">
        <f t="shared" ca="1" si="106"/>
        <v>海珠区  </v>
      </c>
      <c r="E651" s="5" t="s">
        <v>22344</v>
      </c>
      <c r="F651" s="5" t="s">
        <v>29</v>
      </c>
      <c r="G651" s="7">
        <v>8</v>
      </c>
      <c r="H651" s="7">
        <v>10</v>
      </c>
      <c r="I651" s="5" t="s">
        <v>30</v>
      </c>
      <c r="J651" s="5" t="s">
        <v>31</v>
      </c>
      <c r="K651" s="5" t="s">
        <v>57</v>
      </c>
      <c r="L651" s="5" t="s">
        <v>7638</v>
      </c>
      <c r="M651" s="5" t="s">
        <v>7639</v>
      </c>
      <c r="N651" s="5" t="s">
        <v>37</v>
      </c>
      <c r="O651" s="5" t="s">
        <v>55</v>
      </c>
      <c r="P651" s="5" t="b">
        <f t="shared" ca="1" si="105"/>
        <v>0</v>
      </c>
      <c r="Q651" s="5" t="b">
        <f t="shared" ca="1" si="3"/>
        <v>1</v>
      </c>
      <c r="R651" s="5"/>
      <c r="S651" s="5"/>
      <c r="T651" s="5"/>
      <c r="U651" s="5"/>
      <c r="V651" s="5"/>
      <c r="W651" s="5"/>
      <c r="X651" s="5"/>
      <c r="Y651" s="5"/>
      <c r="Z651" s="5"/>
      <c r="AA651" s="5"/>
      <c r="AB651" s="5"/>
      <c r="AC651" s="5"/>
      <c r="AD651" s="5"/>
      <c r="AE651" s="5"/>
      <c r="AF651" s="5"/>
    </row>
    <row r="652" spans="1:32" ht="21" customHeight="1">
      <c r="A652" s="5" t="s">
        <v>9803</v>
      </c>
      <c r="B652" s="5" t="s">
        <v>9804</v>
      </c>
      <c r="C652" s="5" t="str">
        <f t="shared" ca="1" si="0"/>
        <v>上海</v>
      </c>
      <c r="D652" s="5" t="str">
        <f t="shared" ca="1" si="106"/>
        <v>海珠区  </v>
      </c>
      <c r="E652" s="5" t="s">
        <v>22344</v>
      </c>
      <c r="F652" s="5" t="s">
        <v>45</v>
      </c>
      <c r="G652" s="11">
        <v>8</v>
      </c>
      <c r="H652" s="11">
        <v>13</v>
      </c>
      <c r="I652" s="13" t="s">
        <v>1052</v>
      </c>
      <c r="J652" s="5" t="s">
        <v>125</v>
      </c>
      <c r="K652" s="5" t="s">
        <v>57</v>
      </c>
      <c r="L652" s="5" t="s">
        <v>1843</v>
      </c>
      <c r="M652" s="5" t="s">
        <v>9805</v>
      </c>
      <c r="N652" s="5" t="s">
        <v>37</v>
      </c>
      <c r="O652" s="5" t="s">
        <v>55</v>
      </c>
      <c r="P652" s="5" t="b">
        <f t="shared" ca="1" si="105"/>
        <v>0</v>
      </c>
      <c r="Q652" s="5" t="b">
        <f t="shared" ca="1" si="3"/>
        <v>1</v>
      </c>
      <c r="R652" s="5"/>
      <c r="S652" s="5"/>
      <c r="T652" s="5"/>
      <c r="U652" s="5"/>
      <c r="V652" s="5"/>
      <c r="W652" s="5"/>
      <c r="X652" s="5"/>
      <c r="Y652" s="5"/>
      <c r="Z652" s="5"/>
      <c r="AA652" s="5"/>
      <c r="AB652" s="5"/>
      <c r="AC652" s="5"/>
      <c r="AD652" s="5"/>
      <c r="AE652" s="5"/>
      <c r="AF652" s="5"/>
    </row>
    <row r="653" spans="1:32" ht="21" customHeight="1">
      <c r="A653" s="5" t="s">
        <v>277</v>
      </c>
      <c r="B653" s="5" t="s">
        <v>9847</v>
      </c>
      <c r="C653" s="5" t="str">
        <f t="shared" ca="1" si="0"/>
        <v>上海</v>
      </c>
      <c r="D653" s="5" t="str">
        <f t="shared" ca="1" si="106"/>
        <v>海珠区  </v>
      </c>
      <c r="E653" s="5" t="s">
        <v>22354</v>
      </c>
      <c r="F653" s="5" t="s">
        <v>29</v>
      </c>
      <c r="G653" s="7">
        <v>8</v>
      </c>
      <c r="H653" s="7">
        <v>12</v>
      </c>
      <c r="I653" s="5" t="s">
        <v>852</v>
      </c>
      <c r="J653" s="7" t="s">
        <v>24</v>
      </c>
      <c r="K653" s="5" t="s">
        <v>9850</v>
      </c>
      <c r="L653" s="5" t="s">
        <v>9851</v>
      </c>
      <c r="M653" s="5" t="s">
        <v>9852</v>
      </c>
      <c r="N653" s="5" t="s">
        <v>37</v>
      </c>
      <c r="O653" s="5" t="s">
        <v>237</v>
      </c>
      <c r="P653" s="5" t="b">
        <f t="shared" ca="1" si="105"/>
        <v>0</v>
      </c>
      <c r="Q653" s="5" t="b">
        <f t="shared" ca="1" si="3"/>
        <v>1</v>
      </c>
      <c r="R653" s="5"/>
      <c r="S653" s="5"/>
      <c r="T653" s="5"/>
      <c r="U653" s="5"/>
      <c r="V653" s="5"/>
      <c r="W653" s="5"/>
      <c r="X653" s="5"/>
      <c r="Y653" s="5"/>
      <c r="Z653" s="5"/>
      <c r="AA653" s="5"/>
      <c r="AB653" s="5"/>
      <c r="AC653" s="5"/>
      <c r="AD653" s="5"/>
      <c r="AE653" s="5"/>
      <c r="AF653" s="5"/>
    </row>
    <row r="654" spans="1:32" ht="21" customHeight="1">
      <c r="A654" s="5" t="s">
        <v>396</v>
      </c>
      <c r="B654" s="5" t="s">
        <v>7687</v>
      </c>
      <c r="C654" s="5" t="str">
        <f t="shared" ca="1" si="0"/>
        <v>上海</v>
      </c>
      <c r="D654" s="5" t="str">
        <f t="shared" ca="1" si="106"/>
        <v>海珠区  </v>
      </c>
      <c r="E654" s="5" t="s">
        <v>22482</v>
      </c>
      <c r="F654" s="5" t="s">
        <v>29</v>
      </c>
      <c r="G654" s="7">
        <v>8</v>
      </c>
      <c r="H654" s="7">
        <v>12</v>
      </c>
      <c r="I654" s="5" t="s">
        <v>852</v>
      </c>
      <c r="J654" s="5" t="s">
        <v>31</v>
      </c>
      <c r="K654" s="5" t="s">
        <v>1053</v>
      </c>
      <c r="L654" s="9" t="s">
        <v>47</v>
      </c>
      <c r="M654" s="5" t="s">
        <v>9814</v>
      </c>
      <c r="N654" s="5" t="s">
        <v>100</v>
      </c>
      <c r="O654" s="5" t="s">
        <v>55</v>
      </c>
      <c r="P654" s="5" t="b">
        <f t="shared" ca="1" si="105"/>
        <v>0</v>
      </c>
      <c r="Q654" s="5" t="b">
        <f t="shared" ca="1" si="3"/>
        <v>1</v>
      </c>
      <c r="R654" s="5"/>
      <c r="S654" s="5"/>
      <c r="T654" s="5"/>
      <c r="U654" s="5"/>
      <c r="V654" s="5"/>
      <c r="W654" s="5"/>
      <c r="X654" s="5"/>
      <c r="Y654" s="5"/>
      <c r="Z654" s="5"/>
      <c r="AA654" s="5"/>
      <c r="AB654" s="5"/>
      <c r="AC654" s="5"/>
      <c r="AD654" s="5"/>
      <c r="AE654" s="5"/>
      <c r="AF654" s="5"/>
    </row>
    <row r="655" spans="1:32" ht="21" customHeight="1">
      <c r="A655" s="5" t="s">
        <v>9800</v>
      </c>
      <c r="B655" s="5" t="s">
        <v>7676</v>
      </c>
      <c r="C655" s="5" t="str">
        <f t="shared" ca="1" si="0"/>
        <v>上海</v>
      </c>
      <c r="D655" s="5" t="str">
        <f t="shared" ca="1" si="106"/>
        <v>海珠区  </v>
      </c>
      <c r="E655" s="5" t="s">
        <v>22354</v>
      </c>
      <c r="F655" s="5" t="s">
        <v>45</v>
      </c>
      <c r="G655" s="7">
        <v>8</v>
      </c>
      <c r="H655" s="7">
        <v>10</v>
      </c>
      <c r="I655" s="5" t="s">
        <v>30</v>
      </c>
      <c r="J655" s="5" t="s">
        <v>31</v>
      </c>
      <c r="K655" s="5" t="s">
        <v>4553</v>
      </c>
      <c r="L655" s="5" t="s">
        <v>727</v>
      </c>
      <c r="M655" s="5" t="s">
        <v>9801</v>
      </c>
      <c r="N655" s="5" t="s">
        <v>53</v>
      </c>
      <c r="O655" s="5" t="s">
        <v>55</v>
      </c>
      <c r="P655" s="5" t="b">
        <f t="shared" ca="1" si="105"/>
        <v>0</v>
      </c>
      <c r="Q655" s="5" t="b">
        <f t="shared" ca="1" si="3"/>
        <v>1</v>
      </c>
      <c r="R655" s="5"/>
      <c r="S655" s="5"/>
      <c r="T655" s="5"/>
      <c r="U655" s="5"/>
      <c r="V655" s="5"/>
      <c r="W655" s="5"/>
      <c r="X655" s="5"/>
      <c r="Y655" s="5"/>
      <c r="Z655" s="5"/>
      <c r="AA655" s="5"/>
      <c r="AB655" s="5"/>
      <c r="AC655" s="5"/>
      <c r="AD655" s="5"/>
      <c r="AE655" s="5"/>
      <c r="AF655" s="5"/>
    </row>
    <row r="656" spans="1:32" ht="21" customHeight="1">
      <c r="A656" s="5" t="s">
        <v>277</v>
      </c>
      <c r="B656" s="5" t="s">
        <v>6063</v>
      </c>
      <c r="C656" s="5" t="str">
        <f t="shared" ca="1" si="0"/>
        <v>上海</v>
      </c>
      <c r="D656" s="5" t="str">
        <f t="shared" ca="1" si="106"/>
        <v>海珠区  </v>
      </c>
      <c r="E656" s="5" t="s">
        <v>22344</v>
      </c>
      <c r="F656" s="5" t="s">
        <v>45</v>
      </c>
      <c r="G656" s="7">
        <v>8</v>
      </c>
      <c r="H656" s="7">
        <v>15</v>
      </c>
      <c r="I656" s="5" t="s">
        <v>65</v>
      </c>
      <c r="J656" s="7" t="s">
        <v>24</v>
      </c>
      <c r="K656" s="5" t="s">
        <v>48</v>
      </c>
      <c r="L656" s="5" t="s">
        <v>6064</v>
      </c>
      <c r="M656" s="5" t="s">
        <v>11115</v>
      </c>
      <c r="N656" s="5" t="s">
        <v>37</v>
      </c>
      <c r="O656" s="5" t="s">
        <v>55</v>
      </c>
      <c r="P656" s="5" t="b">
        <f t="shared" ca="1" si="105"/>
        <v>0</v>
      </c>
      <c r="Q656" s="5" t="b">
        <f t="shared" ca="1" si="3"/>
        <v>1</v>
      </c>
      <c r="R656" s="5"/>
      <c r="S656" s="5"/>
      <c r="T656" s="5"/>
      <c r="U656" s="5"/>
      <c r="V656" s="5"/>
      <c r="W656" s="5"/>
      <c r="X656" s="5"/>
      <c r="Y656" s="5"/>
      <c r="Z656" s="5"/>
      <c r="AA656" s="5"/>
      <c r="AB656" s="5"/>
      <c r="AC656" s="5"/>
      <c r="AD656" s="5"/>
      <c r="AE656" s="5"/>
      <c r="AF656" s="5"/>
    </row>
    <row r="657" spans="1:32" ht="21" customHeight="1">
      <c r="A657" s="5" t="s">
        <v>1457</v>
      </c>
      <c r="B657" s="5" t="s">
        <v>12939</v>
      </c>
      <c r="C657" s="5" t="str">
        <f t="shared" ca="1" si="0"/>
        <v>上海</v>
      </c>
      <c r="D657" s="5" t="str">
        <f t="shared" ca="1" si="106"/>
        <v>海珠区  </v>
      </c>
      <c r="E657" s="5" t="s">
        <v>22337</v>
      </c>
      <c r="F657" s="5" t="s">
        <v>29</v>
      </c>
      <c r="G657" s="7">
        <v>8</v>
      </c>
      <c r="H657" s="7">
        <v>10</v>
      </c>
      <c r="I657" s="5" t="s">
        <v>30</v>
      </c>
      <c r="J657" s="5" t="s">
        <v>31</v>
      </c>
      <c r="K657" s="5" t="s">
        <v>686</v>
      </c>
      <c r="L657" s="5" t="s">
        <v>12940</v>
      </c>
      <c r="M657" s="5" t="s">
        <v>26384</v>
      </c>
      <c r="N657" s="5" t="s">
        <v>100</v>
      </c>
      <c r="O657" s="5" t="s">
        <v>55</v>
      </c>
      <c r="P657" s="5" t="b">
        <f t="shared" ca="1" si="105"/>
        <v>0</v>
      </c>
      <c r="Q657" s="5" t="b">
        <f t="shared" ca="1" si="3"/>
        <v>1</v>
      </c>
      <c r="R657" s="5"/>
      <c r="S657" s="5"/>
      <c r="T657" s="5"/>
      <c r="U657" s="5"/>
      <c r="V657" s="5"/>
      <c r="W657" s="5"/>
      <c r="X657" s="5"/>
      <c r="Y657" s="5"/>
      <c r="Z657" s="5"/>
      <c r="AA657" s="5"/>
      <c r="AB657" s="5"/>
      <c r="AC657" s="5"/>
      <c r="AD657" s="5"/>
      <c r="AE657" s="5"/>
      <c r="AF657" s="5"/>
    </row>
    <row r="658" spans="1:32" ht="21" customHeight="1">
      <c r="A658" s="5" t="s">
        <v>3523</v>
      </c>
      <c r="B658" s="5" t="s">
        <v>10035</v>
      </c>
      <c r="C658" s="5" t="str">
        <f t="shared" ca="1" si="0"/>
        <v>上海</v>
      </c>
      <c r="D658" s="5" t="str">
        <f t="shared" ca="1" si="106"/>
        <v>海珠区  </v>
      </c>
      <c r="E658" s="5" t="s">
        <v>22510</v>
      </c>
      <c r="F658" s="5" t="s">
        <v>45</v>
      </c>
      <c r="G658" s="7">
        <v>8</v>
      </c>
      <c r="H658" s="7">
        <v>16</v>
      </c>
      <c r="I658" s="5" t="s">
        <v>478</v>
      </c>
      <c r="J658" s="5" t="s">
        <v>108</v>
      </c>
      <c r="K658" s="5" t="s">
        <v>403</v>
      </c>
      <c r="L658" s="5" t="s">
        <v>10037</v>
      </c>
      <c r="M658" s="5" t="s">
        <v>10038</v>
      </c>
      <c r="N658" s="5" t="s">
        <v>100</v>
      </c>
      <c r="O658" s="5" t="s">
        <v>55</v>
      </c>
      <c r="P658" s="5" t="b">
        <f t="shared" ca="1" si="105"/>
        <v>0</v>
      </c>
      <c r="Q658" s="5" t="b">
        <f t="shared" ca="1" si="3"/>
        <v>1</v>
      </c>
      <c r="R658" s="5"/>
      <c r="S658" s="5"/>
      <c r="T658" s="5"/>
      <c r="U658" s="5"/>
      <c r="V658" s="5"/>
      <c r="W658" s="5"/>
      <c r="X658" s="5"/>
      <c r="Y658" s="5"/>
      <c r="Z658" s="5"/>
      <c r="AA658" s="5"/>
      <c r="AB658" s="5"/>
      <c r="AC658" s="5"/>
      <c r="AD658" s="5"/>
      <c r="AE658" s="5"/>
      <c r="AF658" s="5"/>
    </row>
    <row r="659" spans="1:32" ht="21" customHeight="1">
      <c r="A659" s="5" t="s">
        <v>26385</v>
      </c>
      <c r="B659" s="5" t="s">
        <v>2619</v>
      </c>
      <c r="C659" s="5" t="str">
        <f t="shared" ca="1" si="0"/>
        <v>上海</v>
      </c>
      <c r="D659" s="5" t="str">
        <f t="shared" ca="1" si="106"/>
        <v>海珠区  </v>
      </c>
      <c r="E659" s="5" t="s">
        <v>22510</v>
      </c>
      <c r="F659" s="5" t="s">
        <v>45</v>
      </c>
      <c r="G659" s="7">
        <v>8</v>
      </c>
      <c r="H659" s="7">
        <v>10</v>
      </c>
      <c r="I659" s="5" t="s">
        <v>30</v>
      </c>
      <c r="J659" s="7" t="s">
        <v>24</v>
      </c>
      <c r="K659" s="5" t="s">
        <v>76</v>
      </c>
      <c r="L659" s="5" t="s">
        <v>26386</v>
      </c>
      <c r="M659" s="5" t="s">
        <v>26387</v>
      </c>
      <c r="N659" s="5" t="s">
        <v>53</v>
      </c>
      <c r="O659" s="5" t="s">
        <v>237</v>
      </c>
      <c r="P659" s="5" t="b">
        <f t="shared" ca="1" si="105"/>
        <v>0</v>
      </c>
      <c r="Q659" s="5" t="b">
        <f t="shared" ca="1" si="3"/>
        <v>1</v>
      </c>
      <c r="R659" s="5"/>
      <c r="S659" s="5"/>
      <c r="T659" s="5"/>
      <c r="U659" s="5"/>
      <c r="V659" s="5"/>
      <c r="W659" s="5"/>
      <c r="X659" s="5"/>
      <c r="Y659" s="5"/>
      <c r="Z659" s="5"/>
      <c r="AA659" s="5"/>
      <c r="AB659" s="5"/>
      <c r="AC659" s="5"/>
      <c r="AD659" s="5"/>
      <c r="AE659" s="5"/>
      <c r="AF659" s="5"/>
    </row>
    <row r="660" spans="1:32" ht="21" customHeight="1">
      <c r="A660" s="5" t="s">
        <v>10083</v>
      </c>
      <c r="B660" s="5" t="s">
        <v>10084</v>
      </c>
      <c r="C660" s="5" t="str">
        <f t="shared" ca="1" si="0"/>
        <v>上海</v>
      </c>
      <c r="D660" s="5" t="str">
        <f t="shared" ca="1" si="106"/>
        <v>海珠区  </v>
      </c>
      <c r="E660" s="5" t="s">
        <v>22344</v>
      </c>
      <c r="F660" s="5" t="s">
        <v>29</v>
      </c>
      <c r="G660" s="7">
        <v>8</v>
      </c>
      <c r="H660" s="7">
        <v>15</v>
      </c>
      <c r="I660" s="5" t="s">
        <v>65</v>
      </c>
      <c r="J660" s="5" t="s">
        <v>31</v>
      </c>
      <c r="K660" s="5" t="s">
        <v>267</v>
      </c>
      <c r="L660" s="5" t="s">
        <v>10086</v>
      </c>
      <c r="M660" s="5" t="s">
        <v>10087</v>
      </c>
      <c r="N660" s="5" t="s">
        <v>100</v>
      </c>
      <c r="O660" s="5" t="s">
        <v>55</v>
      </c>
      <c r="P660" s="5" t="b">
        <f t="shared" ca="1" si="105"/>
        <v>0</v>
      </c>
      <c r="Q660" s="5" t="b">
        <f t="shared" ca="1" si="3"/>
        <v>1</v>
      </c>
      <c r="R660" s="5"/>
      <c r="S660" s="5"/>
      <c r="T660" s="5"/>
      <c r="U660" s="5"/>
      <c r="V660" s="5"/>
      <c r="W660" s="5"/>
      <c r="X660" s="5"/>
      <c r="Y660" s="5"/>
      <c r="Z660" s="5"/>
      <c r="AA660" s="5"/>
      <c r="AB660" s="5"/>
      <c r="AC660" s="5"/>
      <c r="AD660" s="5"/>
      <c r="AE660" s="5"/>
      <c r="AF660" s="5"/>
    </row>
    <row r="661" spans="1:32" ht="21" customHeight="1">
      <c r="A661" s="5" t="s">
        <v>7521</v>
      </c>
      <c r="B661" s="5" t="s">
        <v>10118</v>
      </c>
      <c r="C661" s="5" t="str">
        <f t="shared" ca="1" si="0"/>
        <v>上海</v>
      </c>
      <c r="D661" s="9" t="s">
        <v>47</v>
      </c>
      <c r="E661" s="5" t="s">
        <v>22413</v>
      </c>
      <c r="F661" s="5" t="s">
        <v>45</v>
      </c>
      <c r="G661" s="7">
        <v>8</v>
      </c>
      <c r="H661" s="7">
        <v>13</v>
      </c>
      <c r="I661" s="5" t="s">
        <v>107</v>
      </c>
      <c r="J661" s="5" t="s">
        <v>108</v>
      </c>
      <c r="K661" s="5" t="s">
        <v>382</v>
      </c>
      <c r="L661" s="5" t="s">
        <v>10119</v>
      </c>
      <c r="M661" s="5" t="s">
        <v>10120</v>
      </c>
      <c r="N661" s="5" t="s">
        <v>53</v>
      </c>
      <c r="O661" s="5" t="s">
        <v>55</v>
      </c>
      <c r="P661" s="5" t="b">
        <f t="shared" ca="1" si="105"/>
        <v>0</v>
      </c>
      <c r="Q661" s="5" t="b">
        <f t="shared" ca="1" si="3"/>
        <v>1</v>
      </c>
      <c r="R661" s="5"/>
      <c r="S661" s="5"/>
      <c r="T661" s="5"/>
      <c r="U661" s="5"/>
      <c r="V661" s="5"/>
      <c r="W661" s="5"/>
      <c r="X661" s="5"/>
      <c r="Y661" s="5"/>
      <c r="Z661" s="5"/>
      <c r="AA661" s="5"/>
      <c r="AB661" s="5"/>
      <c r="AC661" s="5"/>
      <c r="AD661" s="5"/>
      <c r="AE661" s="5"/>
      <c r="AF661" s="5"/>
    </row>
    <row r="662" spans="1:32" ht="21" customHeight="1">
      <c r="A662" s="5" t="s">
        <v>26388</v>
      </c>
      <c r="B662" s="5" t="s">
        <v>6914</v>
      </c>
      <c r="C662" s="5" t="str">
        <f t="shared" ca="1" si="0"/>
        <v>上海</v>
      </c>
      <c r="D662" s="5" t="str">
        <f t="shared" ref="D662:D665" ca="1" si="107">IFERROR(__xludf.DUMMYFUNCTION("REGEXEXTRACT(E662,""-(\S+)"")"),"越秀区  ")</f>
        <v>越秀区  </v>
      </c>
      <c r="E662" s="5" t="s">
        <v>22482</v>
      </c>
      <c r="F662" s="5" t="s">
        <v>29</v>
      </c>
      <c r="G662" s="7">
        <v>8</v>
      </c>
      <c r="H662" s="7">
        <v>12</v>
      </c>
      <c r="I662" s="5" t="s">
        <v>852</v>
      </c>
      <c r="J662" s="5" t="s">
        <v>31</v>
      </c>
      <c r="K662" s="5" t="s">
        <v>3320</v>
      </c>
      <c r="L662" s="5" t="s">
        <v>6916</v>
      </c>
      <c r="M662" s="5" t="s">
        <v>26389</v>
      </c>
      <c r="N662" s="5" t="s">
        <v>100</v>
      </c>
      <c r="O662" s="5" t="s">
        <v>55</v>
      </c>
      <c r="P662" s="5" t="b">
        <f t="shared" ca="1" si="105"/>
        <v>0</v>
      </c>
      <c r="Q662" s="5" t="b">
        <f t="shared" ca="1" si="3"/>
        <v>1</v>
      </c>
      <c r="R662" s="5"/>
      <c r="S662" s="5"/>
      <c r="T662" s="5"/>
      <c r="U662" s="5"/>
      <c r="V662" s="5"/>
      <c r="W662" s="5"/>
      <c r="X662" s="5"/>
      <c r="Y662" s="5"/>
      <c r="Z662" s="5"/>
      <c r="AA662" s="5"/>
      <c r="AB662" s="5"/>
      <c r="AC662" s="5"/>
      <c r="AD662" s="5"/>
      <c r="AE662" s="5"/>
      <c r="AF662" s="5"/>
    </row>
    <row r="663" spans="1:32" ht="21" customHeight="1">
      <c r="A663" s="5" t="s">
        <v>9983</v>
      </c>
      <c r="B663" s="5" t="s">
        <v>9984</v>
      </c>
      <c r="C663" s="5" t="str">
        <f t="shared" ca="1" si="0"/>
        <v>上海</v>
      </c>
      <c r="D663" s="5" t="str">
        <f t="shared" ca="1" si="107"/>
        <v>越秀区  </v>
      </c>
      <c r="E663" s="5" t="s">
        <v>22462</v>
      </c>
      <c r="F663" s="5" t="s">
        <v>45</v>
      </c>
      <c r="G663" s="7">
        <v>8</v>
      </c>
      <c r="H663" s="7">
        <v>13</v>
      </c>
      <c r="I663" s="5" t="s">
        <v>107</v>
      </c>
      <c r="J663" s="5" t="s">
        <v>31</v>
      </c>
      <c r="K663" s="5" t="s">
        <v>9987</v>
      </c>
      <c r="L663" s="5" t="s">
        <v>9988</v>
      </c>
      <c r="M663" s="5" t="s">
        <v>9989</v>
      </c>
      <c r="N663" s="5" t="s">
        <v>167</v>
      </c>
      <c r="O663" s="5" t="s">
        <v>55</v>
      </c>
      <c r="P663" s="5" t="b">
        <f t="shared" ca="1" si="105"/>
        <v>0</v>
      </c>
      <c r="Q663" s="5" t="b">
        <f t="shared" ca="1" si="3"/>
        <v>1</v>
      </c>
      <c r="R663" s="5"/>
      <c r="S663" s="5"/>
      <c r="T663" s="5"/>
      <c r="U663" s="5"/>
      <c r="V663" s="5"/>
      <c r="W663" s="5"/>
      <c r="X663" s="5"/>
      <c r="Y663" s="5"/>
      <c r="Z663" s="5"/>
      <c r="AA663" s="5"/>
      <c r="AB663" s="5"/>
      <c r="AC663" s="5"/>
      <c r="AD663" s="5"/>
      <c r="AE663" s="5"/>
      <c r="AF663" s="5"/>
    </row>
    <row r="664" spans="1:32" ht="21" customHeight="1">
      <c r="A664" s="5" t="s">
        <v>9979</v>
      </c>
      <c r="B664" s="5" t="s">
        <v>9980</v>
      </c>
      <c r="C664" s="5" t="str">
        <f t="shared" ca="1" si="0"/>
        <v>上海</v>
      </c>
      <c r="D664" s="5" t="str">
        <f t="shared" ca="1" si="107"/>
        <v>越秀区  </v>
      </c>
      <c r="E664" s="5" t="s">
        <v>22344</v>
      </c>
      <c r="F664" s="5" t="s">
        <v>29</v>
      </c>
      <c r="G664" s="7">
        <v>8</v>
      </c>
      <c r="H664" s="7">
        <v>10</v>
      </c>
      <c r="I664" s="5" t="s">
        <v>30</v>
      </c>
      <c r="J664" s="5" t="s">
        <v>108</v>
      </c>
      <c r="K664" s="5" t="s">
        <v>1682</v>
      </c>
      <c r="L664" s="9" t="s">
        <v>47</v>
      </c>
      <c r="M664" s="5" t="s">
        <v>9981</v>
      </c>
      <c r="N664" s="5" t="s">
        <v>53</v>
      </c>
      <c r="O664" s="5" t="s">
        <v>55</v>
      </c>
      <c r="P664" s="5" t="b">
        <f t="shared" ca="1" si="105"/>
        <v>0</v>
      </c>
      <c r="Q664" s="5" t="b">
        <f t="shared" ca="1" si="3"/>
        <v>1</v>
      </c>
      <c r="R664" s="5"/>
      <c r="S664" s="5"/>
      <c r="T664" s="5"/>
      <c r="U664" s="5"/>
      <c r="V664" s="5"/>
      <c r="W664" s="5"/>
      <c r="X664" s="5"/>
      <c r="Y664" s="5"/>
      <c r="Z664" s="5"/>
      <c r="AA664" s="5"/>
      <c r="AB664" s="5"/>
      <c r="AC664" s="5"/>
      <c r="AD664" s="5"/>
      <c r="AE664" s="5"/>
      <c r="AF664" s="5"/>
    </row>
    <row r="665" spans="1:32" ht="21" customHeight="1">
      <c r="A665" s="5" t="s">
        <v>784</v>
      </c>
      <c r="B665" s="5" t="s">
        <v>10182</v>
      </c>
      <c r="C665" s="5" t="str">
        <f t="shared" ca="1" si="0"/>
        <v>上海</v>
      </c>
      <c r="D665" s="5" t="str">
        <f t="shared" ca="1" si="107"/>
        <v>越秀区  </v>
      </c>
      <c r="E665" s="5" t="s">
        <v>22344</v>
      </c>
      <c r="F665" s="5" t="s">
        <v>29</v>
      </c>
      <c r="G665" s="7">
        <v>8</v>
      </c>
      <c r="H665" s="7">
        <v>15</v>
      </c>
      <c r="I665" s="5" t="s">
        <v>65</v>
      </c>
      <c r="J665" s="5" t="s">
        <v>108</v>
      </c>
      <c r="K665" s="5" t="s">
        <v>2924</v>
      </c>
      <c r="L665" s="5" t="s">
        <v>10183</v>
      </c>
      <c r="M665" s="5" t="s">
        <v>10184</v>
      </c>
      <c r="N665" s="5" t="s">
        <v>53</v>
      </c>
      <c r="O665" s="5" t="s">
        <v>55</v>
      </c>
      <c r="P665" s="5" t="b">
        <f t="shared" ca="1" si="105"/>
        <v>0</v>
      </c>
      <c r="Q665" s="5" t="b">
        <f t="shared" ca="1" si="3"/>
        <v>1</v>
      </c>
      <c r="R665" s="5"/>
      <c r="S665" s="5"/>
      <c r="T665" s="5"/>
      <c r="U665" s="5"/>
      <c r="V665" s="5"/>
      <c r="W665" s="5"/>
      <c r="X665" s="5"/>
      <c r="Y665" s="5"/>
      <c r="Z665" s="5"/>
      <c r="AA665" s="5"/>
      <c r="AB665" s="5"/>
      <c r="AC665" s="5"/>
      <c r="AD665" s="5"/>
      <c r="AE665" s="5"/>
      <c r="AF665" s="5"/>
    </row>
    <row r="666" spans="1:32" ht="21" customHeight="1">
      <c r="A666" s="5" t="s">
        <v>10175</v>
      </c>
      <c r="B666" s="5" t="s">
        <v>10176</v>
      </c>
      <c r="C666" s="5" t="str">
        <f t="shared" ca="1" si="0"/>
        <v>上海</v>
      </c>
      <c r="D666" s="9" t="s">
        <v>47</v>
      </c>
      <c r="E666" s="5" t="s">
        <v>22413</v>
      </c>
      <c r="F666" s="5" t="s">
        <v>45</v>
      </c>
      <c r="G666" s="7">
        <v>8</v>
      </c>
      <c r="H666" s="7">
        <v>15</v>
      </c>
      <c r="I666" s="5" t="s">
        <v>65</v>
      </c>
      <c r="J666" s="5" t="s">
        <v>108</v>
      </c>
      <c r="K666" s="5" t="s">
        <v>4687</v>
      </c>
      <c r="L666" s="5" t="s">
        <v>10177</v>
      </c>
      <c r="M666" s="9" t="s">
        <v>47</v>
      </c>
      <c r="N666" s="5" t="s">
        <v>42</v>
      </c>
      <c r="O666" s="5" t="s">
        <v>89</v>
      </c>
      <c r="P666" s="5" t="b">
        <f t="shared" ca="1" si="105"/>
        <v>0</v>
      </c>
      <c r="Q666" s="5" t="b">
        <f t="shared" ca="1" si="3"/>
        <v>1</v>
      </c>
      <c r="R666" s="5"/>
      <c r="S666" s="5"/>
      <c r="T666" s="5"/>
      <c r="U666" s="5"/>
      <c r="V666" s="5"/>
      <c r="W666" s="5"/>
      <c r="X666" s="5"/>
      <c r="Y666" s="5"/>
      <c r="Z666" s="5"/>
      <c r="AA666" s="5"/>
      <c r="AB666" s="5"/>
      <c r="AC666" s="5"/>
      <c r="AD666" s="5"/>
      <c r="AE666" s="5"/>
      <c r="AF666" s="5"/>
    </row>
    <row r="667" spans="1:32" ht="21" customHeight="1">
      <c r="A667" s="5" t="s">
        <v>277</v>
      </c>
      <c r="B667" s="5" t="s">
        <v>10164</v>
      </c>
      <c r="C667" s="5" t="str">
        <f t="shared" ca="1" si="0"/>
        <v>上海</v>
      </c>
      <c r="D667" s="5" t="str">
        <f t="shared" ref="D667:D670" ca="1" si="108">IFERROR(__xludf.DUMMYFUNCTION("REGEXEXTRACT(E667,""-(\S+)"")"),"黄埔区  ")</f>
        <v>黄埔区  </v>
      </c>
      <c r="E667" s="5" t="s">
        <v>22354</v>
      </c>
      <c r="F667" s="5" t="s">
        <v>45</v>
      </c>
      <c r="G667" s="7">
        <v>8</v>
      </c>
      <c r="H667" s="7">
        <v>15</v>
      </c>
      <c r="I667" s="5" t="s">
        <v>65</v>
      </c>
      <c r="J667" s="5" t="s">
        <v>108</v>
      </c>
      <c r="K667" s="5" t="s">
        <v>1075</v>
      </c>
      <c r="L667" s="5" t="s">
        <v>10165</v>
      </c>
      <c r="M667" s="5" t="s">
        <v>10166</v>
      </c>
      <c r="N667" s="5" t="s">
        <v>53</v>
      </c>
      <c r="O667" s="5" t="s">
        <v>55</v>
      </c>
      <c r="P667" s="5" t="b">
        <f t="shared" ca="1" si="105"/>
        <v>0</v>
      </c>
      <c r="Q667" s="5" t="b">
        <f t="shared" ca="1" si="3"/>
        <v>1</v>
      </c>
      <c r="R667" s="5"/>
      <c r="S667" s="5"/>
      <c r="T667" s="5"/>
      <c r="U667" s="5"/>
      <c r="V667" s="5"/>
      <c r="W667" s="5"/>
      <c r="X667" s="5"/>
      <c r="Y667" s="5"/>
      <c r="Z667" s="5"/>
      <c r="AA667" s="5"/>
      <c r="AB667" s="5"/>
      <c r="AC667" s="5"/>
      <c r="AD667" s="5"/>
      <c r="AE667" s="5"/>
      <c r="AF667" s="5"/>
    </row>
    <row r="668" spans="1:32" ht="21" customHeight="1">
      <c r="A668" s="5" t="s">
        <v>26390</v>
      </c>
      <c r="B668" s="5" t="s">
        <v>26391</v>
      </c>
      <c r="C668" s="5" t="str">
        <f t="shared" ca="1" si="0"/>
        <v>上海</v>
      </c>
      <c r="D668" s="5" t="str">
        <f t="shared" ca="1" si="108"/>
        <v>黄埔区  </v>
      </c>
      <c r="E668" s="5" t="s">
        <v>22344</v>
      </c>
      <c r="F668" s="5" t="s">
        <v>45</v>
      </c>
      <c r="G668" s="11">
        <v>8</v>
      </c>
      <c r="H668" s="11">
        <v>13</v>
      </c>
      <c r="I668" s="13" t="s">
        <v>1052</v>
      </c>
      <c r="J668" s="7" t="s">
        <v>24</v>
      </c>
      <c r="K668" s="5" t="s">
        <v>10642</v>
      </c>
      <c r="L668" s="5" t="s">
        <v>26392</v>
      </c>
      <c r="M668" s="5" t="s">
        <v>26393</v>
      </c>
      <c r="N668" s="5" t="s">
        <v>1599</v>
      </c>
      <c r="O668" s="5" t="s">
        <v>38</v>
      </c>
      <c r="P668" s="5" t="b">
        <f t="shared" ca="1" si="105"/>
        <v>0</v>
      </c>
      <c r="Q668" s="5" t="b">
        <f t="shared" ca="1" si="3"/>
        <v>1</v>
      </c>
      <c r="R668" s="5"/>
      <c r="S668" s="5"/>
      <c r="T668" s="5"/>
      <c r="U668" s="5"/>
      <c r="V668" s="5"/>
      <c r="W668" s="5"/>
      <c r="X668" s="5"/>
      <c r="Y668" s="5"/>
      <c r="Z668" s="5"/>
      <c r="AA668" s="5"/>
      <c r="AB668" s="5"/>
      <c r="AC668" s="5"/>
      <c r="AD668" s="5"/>
      <c r="AE668" s="5"/>
      <c r="AF668" s="5"/>
    </row>
    <row r="669" spans="1:32" ht="21" customHeight="1">
      <c r="A669" s="5" t="s">
        <v>248</v>
      </c>
      <c r="B669" s="5" t="s">
        <v>12473</v>
      </c>
      <c r="C669" s="5" t="str">
        <f t="shared" ca="1" si="0"/>
        <v>上海</v>
      </c>
      <c r="D669" s="5" t="str">
        <f t="shared" ca="1" si="108"/>
        <v>黄埔区  </v>
      </c>
      <c r="E669" s="5" t="s">
        <v>23219</v>
      </c>
      <c r="F669" s="5" t="s">
        <v>29</v>
      </c>
      <c r="G669" s="7">
        <v>8</v>
      </c>
      <c r="H669" s="7">
        <v>11</v>
      </c>
      <c r="I669" s="5" t="s">
        <v>1465</v>
      </c>
      <c r="J669" s="5" t="s">
        <v>31</v>
      </c>
      <c r="K669" s="5" t="s">
        <v>12474</v>
      </c>
      <c r="L669" s="5" t="s">
        <v>12475</v>
      </c>
      <c r="M669" s="5" t="s">
        <v>12476</v>
      </c>
      <c r="N669" s="5" t="s">
        <v>1599</v>
      </c>
      <c r="O669" s="5" t="s">
        <v>55</v>
      </c>
      <c r="P669" s="5" t="b">
        <f t="shared" ca="1" si="105"/>
        <v>0</v>
      </c>
      <c r="Q669" s="5" t="b">
        <f t="shared" ca="1" si="3"/>
        <v>1</v>
      </c>
      <c r="R669" s="5"/>
      <c r="S669" s="5"/>
      <c r="T669" s="5"/>
      <c r="U669" s="5"/>
      <c r="V669" s="5"/>
      <c r="W669" s="5"/>
      <c r="X669" s="5"/>
      <c r="Y669" s="5"/>
      <c r="Z669" s="5"/>
      <c r="AA669" s="5"/>
      <c r="AB669" s="5"/>
      <c r="AC669" s="5"/>
      <c r="AD669" s="5"/>
      <c r="AE669" s="5"/>
      <c r="AF669" s="5"/>
    </row>
    <row r="670" spans="1:32" ht="21" customHeight="1">
      <c r="A670" s="5" t="s">
        <v>248</v>
      </c>
      <c r="B670" s="5" t="s">
        <v>10353</v>
      </c>
      <c r="C670" s="5" t="str">
        <f t="shared" ca="1" si="0"/>
        <v>上海</v>
      </c>
      <c r="D670" s="5" t="str">
        <f t="shared" ca="1" si="108"/>
        <v>黄埔区  </v>
      </c>
      <c r="E670" s="5" t="s">
        <v>22462</v>
      </c>
      <c r="F670" s="5" t="s">
        <v>29</v>
      </c>
      <c r="G670" s="7">
        <v>8</v>
      </c>
      <c r="H670" s="7">
        <v>15</v>
      </c>
      <c r="I670" s="5" t="s">
        <v>65</v>
      </c>
      <c r="J670" s="5" t="s">
        <v>31</v>
      </c>
      <c r="K670" s="5" t="s">
        <v>110</v>
      </c>
      <c r="L670" s="5" t="s">
        <v>10355</v>
      </c>
      <c r="M670" s="5" t="s">
        <v>10356</v>
      </c>
      <c r="N670" s="5" t="s">
        <v>53</v>
      </c>
      <c r="O670" s="5" t="s">
        <v>55</v>
      </c>
      <c r="P670" s="5" t="b">
        <f t="shared" ca="1" si="105"/>
        <v>0</v>
      </c>
      <c r="Q670" s="5" t="b">
        <f t="shared" ca="1" si="3"/>
        <v>1</v>
      </c>
      <c r="R670" s="5"/>
      <c r="S670" s="5"/>
      <c r="T670" s="5"/>
      <c r="U670" s="5"/>
      <c r="V670" s="5"/>
      <c r="W670" s="5"/>
      <c r="X670" s="5"/>
      <c r="Y670" s="5"/>
      <c r="Z670" s="5"/>
      <c r="AA670" s="5"/>
      <c r="AB670" s="5"/>
      <c r="AC670" s="5"/>
      <c r="AD670" s="5"/>
      <c r="AE670" s="5"/>
      <c r="AF670" s="5"/>
    </row>
    <row r="671" spans="1:32" ht="21" customHeight="1">
      <c r="A671" s="5" t="s">
        <v>2301</v>
      </c>
      <c r="B671" s="5" t="s">
        <v>7445</v>
      </c>
      <c r="C671" s="5" t="str">
        <f t="shared" ca="1" si="0"/>
        <v>上海</v>
      </c>
      <c r="D671" s="9" t="s">
        <v>47</v>
      </c>
      <c r="E671" s="5" t="s">
        <v>22413</v>
      </c>
      <c r="F671" s="5" t="s">
        <v>45</v>
      </c>
      <c r="G671" s="7">
        <v>8</v>
      </c>
      <c r="H671" s="7">
        <v>10</v>
      </c>
      <c r="I671" s="5" t="s">
        <v>30</v>
      </c>
      <c r="J671" s="5" t="s">
        <v>31</v>
      </c>
      <c r="K671" s="5" t="s">
        <v>1505</v>
      </c>
      <c r="L671" s="5" t="s">
        <v>7446</v>
      </c>
      <c r="M671" s="5" t="s">
        <v>7447</v>
      </c>
      <c r="N671" s="5" t="s">
        <v>53</v>
      </c>
      <c r="O671" s="5" t="s">
        <v>55</v>
      </c>
      <c r="P671" s="5" t="b">
        <f t="shared" ca="1" si="105"/>
        <v>0</v>
      </c>
      <c r="Q671" s="5" t="b">
        <f t="shared" ca="1" si="3"/>
        <v>1</v>
      </c>
      <c r="R671" s="5"/>
      <c r="S671" s="5"/>
      <c r="T671" s="5"/>
      <c r="U671" s="5"/>
      <c r="V671" s="5"/>
      <c r="W671" s="5"/>
      <c r="X671" s="5"/>
      <c r="Y671" s="5"/>
      <c r="Z671" s="5"/>
      <c r="AA671" s="5"/>
      <c r="AB671" s="5"/>
      <c r="AC671" s="5"/>
      <c r="AD671" s="5"/>
      <c r="AE671" s="5"/>
      <c r="AF671" s="5"/>
    </row>
    <row r="672" spans="1:32" ht="21" customHeight="1">
      <c r="A672" s="5" t="s">
        <v>5603</v>
      </c>
      <c r="B672" s="5" t="s">
        <v>7434</v>
      </c>
      <c r="C672" s="5" t="str">
        <f t="shared" ca="1" si="0"/>
        <v>上海</v>
      </c>
      <c r="D672" s="5" t="str">
        <f t="shared" ref="D672:D683" ca="1" si="109">IFERROR(__xludf.DUMMYFUNCTION("REGEXEXTRACT(E672,""-(\S+)"")"),"天河区  ")</f>
        <v>天河区  </v>
      </c>
      <c r="E672" s="5" t="s">
        <v>22344</v>
      </c>
      <c r="F672" s="5" t="s">
        <v>29</v>
      </c>
      <c r="G672" s="7">
        <v>8</v>
      </c>
      <c r="H672" s="7">
        <v>12</v>
      </c>
      <c r="I672" s="5" t="s">
        <v>852</v>
      </c>
      <c r="J672" s="5" t="s">
        <v>31</v>
      </c>
      <c r="K672" s="5" t="s">
        <v>76</v>
      </c>
      <c r="L672" s="5" t="s">
        <v>26394</v>
      </c>
      <c r="M672" s="5" t="s">
        <v>26395</v>
      </c>
      <c r="N672" s="5" t="s">
        <v>53</v>
      </c>
      <c r="O672" s="5" t="s">
        <v>55</v>
      </c>
      <c r="P672" s="5" t="b">
        <f t="shared" ca="1" si="105"/>
        <v>0</v>
      </c>
      <c r="Q672" s="5" t="b">
        <f t="shared" ca="1" si="3"/>
        <v>1</v>
      </c>
      <c r="R672" s="5"/>
      <c r="S672" s="5"/>
      <c r="T672" s="5"/>
      <c r="U672" s="5"/>
      <c r="V672" s="5"/>
      <c r="W672" s="5"/>
      <c r="X672" s="5"/>
      <c r="Y672" s="5"/>
      <c r="Z672" s="5"/>
      <c r="AA672" s="5"/>
      <c r="AB672" s="5"/>
      <c r="AC672" s="5"/>
      <c r="AD672" s="5"/>
      <c r="AE672" s="5"/>
      <c r="AF672" s="5"/>
    </row>
    <row r="673" spans="1:32" ht="21" customHeight="1">
      <c r="A673" s="5" t="s">
        <v>396</v>
      </c>
      <c r="B673" s="5" t="s">
        <v>5912</v>
      </c>
      <c r="C673" s="5" t="str">
        <f t="shared" ca="1" si="0"/>
        <v>上海</v>
      </c>
      <c r="D673" s="5" t="str">
        <f t="shared" ca="1" si="109"/>
        <v>天河区  </v>
      </c>
      <c r="E673" s="5" t="s">
        <v>22344</v>
      </c>
      <c r="F673" s="5" t="s">
        <v>29</v>
      </c>
      <c r="G673" s="7">
        <v>8</v>
      </c>
      <c r="H673" s="7">
        <v>10</v>
      </c>
      <c r="I673" s="5" t="s">
        <v>30</v>
      </c>
      <c r="J673" s="5" t="s">
        <v>108</v>
      </c>
      <c r="K673" s="5" t="s">
        <v>2303</v>
      </c>
      <c r="L673" s="5" t="s">
        <v>26396</v>
      </c>
      <c r="M673" s="5" t="s">
        <v>26397</v>
      </c>
      <c r="N673" s="5" t="s">
        <v>37</v>
      </c>
      <c r="O673" s="5" t="s">
        <v>55</v>
      </c>
      <c r="P673" s="5" t="b">
        <f t="shared" ca="1" si="105"/>
        <v>0</v>
      </c>
      <c r="Q673" s="5" t="b">
        <f t="shared" ca="1" si="3"/>
        <v>1</v>
      </c>
      <c r="R673" s="5"/>
      <c r="S673" s="5"/>
      <c r="T673" s="5"/>
      <c r="U673" s="5"/>
      <c r="V673" s="5"/>
      <c r="W673" s="5"/>
      <c r="X673" s="5"/>
      <c r="Y673" s="5"/>
      <c r="Z673" s="5"/>
      <c r="AA673" s="5"/>
      <c r="AB673" s="5"/>
      <c r="AC673" s="5"/>
      <c r="AD673" s="5"/>
      <c r="AE673" s="5"/>
      <c r="AF673" s="5"/>
    </row>
    <row r="674" spans="1:32" ht="21" customHeight="1">
      <c r="A674" s="5" t="s">
        <v>7132</v>
      </c>
      <c r="B674" s="5" t="s">
        <v>10157</v>
      </c>
      <c r="C674" s="5" t="str">
        <f t="shared" ca="1" si="0"/>
        <v>上海</v>
      </c>
      <c r="D674" s="5" t="str">
        <f t="shared" ca="1" si="109"/>
        <v>天河区  </v>
      </c>
      <c r="E674" s="5" t="s">
        <v>22363</v>
      </c>
      <c r="F674" s="5" t="s">
        <v>45</v>
      </c>
      <c r="G674" s="7">
        <v>8</v>
      </c>
      <c r="H674" s="7">
        <v>15</v>
      </c>
      <c r="I674" s="5" t="s">
        <v>65</v>
      </c>
      <c r="J674" s="5" t="s">
        <v>108</v>
      </c>
      <c r="K674" s="5" t="s">
        <v>802</v>
      </c>
      <c r="L674" s="5" t="s">
        <v>10158</v>
      </c>
      <c r="M674" s="5" t="s">
        <v>10160</v>
      </c>
      <c r="N674" s="5" t="s">
        <v>42</v>
      </c>
      <c r="O674" s="5" t="s">
        <v>237</v>
      </c>
      <c r="P674" s="5" t="b">
        <f t="shared" ca="1" si="105"/>
        <v>0</v>
      </c>
      <c r="Q674" s="5" t="b">
        <f t="shared" ca="1" si="3"/>
        <v>1</v>
      </c>
      <c r="R674" s="5"/>
      <c r="S674" s="5"/>
      <c r="T674" s="5"/>
      <c r="U674" s="5"/>
      <c r="V674" s="5"/>
      <c r="W674" s="5"/>
      <c r="X674" s="5"/>
      <c r="Y674" s="5"/>
      <c r="Z674" s="5"/>
      <c r="AA674" s="5"/>
      <c r="AB674" s="5"/>
      <c r="AC674" s="5"/>
      <c r="AD674" s="5"/>
      <c r="AE674" s="5"/>
      <c r="AF674" s="5"/>
    </row>
    <row r="675" spans="1:32" ht="21" customHeight="1">
      <c r="A675" s="5" t="s">
        <v>24570</v>
      </c>
      <c r="B675" s="5" t="s">
        <v>24573</v>
      </c>
      <c r="C675" s="5" t="str">
        <f t="shared" ca="1" si="0"/>
        <v>上海</v>
      </c>
      <c r="D675" s="5" t="str">
        <f t="shared" ca="1" si="109"/>
        <v>天河区  </v>
      </c>
      <c r="E675" s="5" t="s">
        <v>22698</v>
      </c>
      <c r="F675" s="5" t="s">
        <v>29</v>
      </c>
      <c r="G675" s="7">
        <v>8</v>
      </c>
      <c r="H675" s="7">
        <v>12</v>
      </c>
      <c r="I675" s="5" t="s">
        <v>852</v>
      </c>
      <c r="J675" s="5" t="s">
        <v>125</v>
      </c>
      <c r="K675" s="5" t="s">
        <v>76</v>
      </c>
      <c r="L675" s="5" t="s">
        <v>24575</v>
      </c>
      <c r="M675" s="5" t="s">
        <v>24577</v>
      </c>
      <c r="N675" s="5" t="s">
        <v>53</v>
      </c>
      <c r="O675" s="5" t="s">
        <v>55</v>
      </c>
      <c r="P675" s="5" t="b">
        <f t="shared" ca="1" si="105"/>
        <v>0</v>
      </c>
      <c r="Q675" s="5" t="b">
        <f t="shared" ca="1" si="3"/>
        <v>1</v>
      </c>
      <c r="R675" s="5"/>
      <c r="S675" s="5"/>
      <c r="T675" s="5"/>
      <c r="U675" s="5"/>
      <c r="V675" s="5"/>
      <c r="W675" s="5"/>
      <c r="X675" s="5"/>
      <c r="Y675" s="5"/>
      <c r="Z675" s="5"/>
      <c r="AA675" s="5"/>
      <c r="AB675" s="5"/>
      <c r="AC675" s="5"/>
      <c r="AD675" s="5"/>
      <c r="AE675" s="5"/>
      <c r="AF675" s="5"/>
    </row>
    <row r="676" spans="1:32" ht="21" customHeight="1">
      <c r="A676" s="5" t="s">
        <v>7132</v>
      </c>
      <c r="B676" s="5" t="s">
        <v>12866</v>
      </c>
      <c r="C676" s="5" t="str">
        <f t="shared" ca="1" si="0"/>
        <v>上海</v>
      </c>
      <c r="D676" s="5" t="str">
        <f t="shared" ca="1" si="109"/>
        <v>天河区  </v>
      </c>
      <c r="E676" s="5" t="s">
        <v>22670</v>
      </c>
      <c r="F676" s="5" t="s">
        <v>29</v>
      </c>
      <c r="G676" s="7">
        <v>8</v>
      </c>
      <c r="H676" s="7">
        <v>12</v>
      </c>
      <c r="I676" s="5" t="s">
        <v>852</v>
      </c>
      <c r="J676" s="5" t="s">
        <v>108</v>
      </c>
      <c r="K676" s="5" t="s">
        <v>106</v>
      </c>
      <c r="L676" s="5" t="s">
        <v>12868</v>
      </c>
      <c r="M676" s="5" t="s">
        <v>26398</v>
      </c>
      <c r="N676" s="5" t="s">
        <v>53</v>
      </c>
      <c r="O676" s="5" t="s">
        <v>55</v>
      </c>
      <c r="P676" s="5" t="b">
        <f t="shared" ca="1" si="105"/>
        <v>0</v>
      </c>
      <c r="Q676" s="5" t="b">
        <f t="shared" ca="1" si="3"/>
        <v>1</v>
      </c>
      <c r="R676" s="5"/>
      <c r="S676" s="5"/>
      <c r="T676" s="5"/>
      <c r="U676" s="5"/>
      <c r="V676" s="5"/>
      <c r="W676" s="5"/>
      <c r="X676" s="5"/>
      <c r="Y676" s="5"/>
      <c r="Z676" s="5"/>
      <c r="AA676" s="5"/>
      <c r="AB676" s="5"/>
      <c r="AC676" s="5"/>
      <c r="AD676" s="5"/>
      <c r="AE676" s="5"/>
      <c r="AF676" s="5"/>
    </row>
    <row r="677" spans="1:32" ht="21" customHeight="1">
      <c r="A677" s="5" t="s">
        <v>26399</v>
      </c>
      <c r="B677" s="5" t="s">
        <v>11870</v>
      </c>
      <c r="C677" s="5" t="str">
        <f t="shared" ca="1" si="0"/>
        <v>上海</v>
      </c>
      <c r="D677" s="5" t="str">
        <f t="shared" ca="1" si="109"/>
        <v>天河区  </v>
      </c>
      <c r="E677" s="5" t="s">
        <v>22680</v>
      </c>
      <c r="F677" s="5" t="s">
        <v>45</v>
      </c>
      <c r="G677" s="7">
        <v>8</v>
      </c>
      <c r="H677" s="7">
        <v>23</v>
      </c>
      <c r="I677" s="5" t="s">
        <v>11872</v>
      </c>
      <c r="J677" s="5" t="s">
        <v>108</v>
      </c>
      <c r="K677" s="5" t="s">
        <v>224</v>
      </c>
      <c r="L677" s="5" t="s">
        <v>11875</v>
      </c>
      <c r="M677" s="5" t="s">
        <v>26400</v>
      </c>
      <c r="N677" s="5" t="s">
        <v>1599</v>
      </c>
      <c r="O677" s="5" t="s">
        <v>405</v>
      </c>
      <c r="P677" s="5" t="b">
        <f t="shared" ca="1" si="105"/>
        <v>0</v>
      </c>
      <c r="Q677" s="5" t="b">
        <f t="shared" ca="1" si="3"/>
        <v>1</v>
      </c>
      <c r="R677" s="5"/>
      <c r="S677" s="5"/>
      <c r="T677" s="5"/>
      <c r="U677" s="5"/>
      <c r="V677" s="5"/>
      <c r="W677" s="5"/>
      <c r="X677" s="5"/>
      <c r="Y677" s="5"/>
      <c r="Z677" s="5"/>
      <c r="AA677" s="5"/>
      <c r="AB677" s="5"/>
      <c r="AC677" s="5"/>
      <c r="AD677" s="5"/>
      <c r="AE677" s="5"/>
      <c r="AF677" s="5"/>
    </row>
    <row r="678" spans="1:32" ht="21" customHeight="1">
      <c r="A678" s="5" t="s">
        <v>7132</v>
      </c>
      <c r="B678" s="5" t="s">
        <v>21367</v>
      </c>
      <c r="C678" s="5" t="str">
        <f t="shared" ca="1" si="0"/>
        <v>上海</v>
      </c>
      <c r="D678" s="5" t="str">
        <f t="shared" ca="1" si="109"/>
        <v>天河区  </v>
      </c>
      <c r="E678" s="5" t="s">
        <v>22363</v>
      </c>
      <c r="F678" s="5" t="s">
        <v>29</v>
      </c>
      <c r="G678" s="7">
        <v>8</v>
      </c>
      <c r="H678" s="7">
        <v>12</v>
      </c>
      <c r="I678" s="5" t="s">
        <v>852</v>
      </c>
      <c r="J678" s="5" t="s">
        <v>31</v>
      </c>
      <c r="K678" s="5" t="s">
        <v>57</v>
      </c>
      <c r="L678" s="5" t="s">
        <v>21370</v>
      </c>
      <c r="M678" s="5" t="s">
        <v>26401</v>
      </c>
      <c r="N678" s="5" t="s">
        <v>53</v>
      </c>
      <c r="O678" s="5" t="s">
        <v>55</v>
      </c>
      <c r="P678" s="5" t="b">
        <f t="shared" ca="1" si="105"/>
        <v>0</v>
      </c>
      <c r="Q678" s="5" t="b">
        <f t="shared" ca="1" si="3"/>
        <v>1</v>
      </c>
      <c r="R678" s="5"/>
      <c r="S678" s="5"/>
      <c r="T678" s="5"/>
      <c r="U678" s="5"/>
      <c r="V678" s="5"/>
      <c r="W678" s="5"/>
      <c r="X678" s="5"/>
      <c r="Y678" s="5"/>
      <c r="Z678" s="5"/>
      <c r="AA678" s="5"/>
      <c r="AB678" s="5"/>
      <c r="AC678" s="5"/>
      <c r="AD678" s="5"/>
      <c r="AE678" s="5"/>
      <c r="AF678" s="5"/>
    </row>
    <row r="679" spans="1:32" ht="21" customHeight="1">
      <c r="A679" s="5" t="s">
        <v>7132</v>
      </c>
      <c r="B679" s="5" t="s">
        <v>26402</v>
      </c>
      <c r="C679" s="5" t="str">
        <f t="shared" ca="1" si="0"/>
        <v>上海</v>
      </c>
      <c r="D679" s="5" t="str">
        <f t="shared" ca="1" si="109"/>
        <v>天河区  </v>
      </c>
      <c r="E679" s="5" t="s">
        <v>22670</v>
      </c>
      <c r="F679" s="5" t="s">
        <v>29</v>
      </c>
      <c r="G679" s="7">
        <v>8</v>
      </c>
      <c r="H679" s="7">
        <v>15</v>
      </c>
      <c r="I679" s="5" t="s">
        <v>65</v>
      </c>
      <c r="J679" s="5" t="s">
        <v>31</v>
      </c>
      <c r="K679" s="5" t="s">
        <v>48</v>
      </c>
      <c r="L679" s="5" t="s">
        <v>26403</v>
      </c>
      <c r="M679" s="5" t="s">
        <v>26404</v>
      </c>
      <c r="N679" s="5" t="s">
        <v>37</v>
      </c>
      <c r="O679" s="5" t="s">
        <v>237</v>
      </c>
      <c r="P679" s="5" t="b">
        <f t="shared" ca="1" si="105"/>
        <v>0</v>
      </c>
      <c r="Q679" s="5" t="b">
        <f t="shared" ca="1" si="3"/>
        <v>1</v>
      </c>
      <c r="R679" s="5"/>
      <c r="S679" s="5"/>
      <c r="T679" s="5"/>
      <c r="U679" s="5"/>
      <c r="V679" s="5"/>
      <c r="W679" s="5"/>
      <c r="X679" s="5"/>
      <c r="Y679" s="5"/>
      <c r="Z679" s="5"/>
      <c r="AA679" s="5"/>
      <c r="AB679" s="5"/>
      <c r="AC679" s="5"/>
      <c r="AD679" s="5"/>
      <c r="AE679" s="5"/>
      <c r="AF679" s="5"/>
    </row>
    <row r="680" spans="1:32" ht="21" customHeight="1">
      <c r="A680" s="5" t="s">
        <v>26405</v>
      </c>
      <c r="B680" s="5" t="s">
        <v>26406</v>
      </c>
      <c r="C680" s="5" t="str">
        <f t="shared" ca="1" si="0"/>
        <v>上海</v>
      </c>
      <c r="D680" s="5" t="str">
        <f t="shared" ca="1" si="109"/>
        <v>天河区  </v>
      </c>
      <c r="E680" s="5" t="s">
        <v>22698</v>
      </c>
      <c r="F680" s="5" t="s">
        <v>29</v>
      </c>
      <c r="G680" s="7">
        <v>8</v>
      </c>
      <c r="H680" s="7">
        <v>12</v>
      </c>
      <c r="I680" s="5" t="s">
        <v>852</v>
      </c>
      <c r="J680" s="5" t="s">
        <v>31</v>
      </c>
      <c r="K680" s="5" t="s">
        <v>81</v>
      </c>
      <c r="L680" s="5" t="s">
        <v>26407</v>
      </c>
      <c r="M680" s="5" t="s">
        <v>26408</v>
      </c>
      <c r="N680" s="5" t="s">
        <v>37</v>
      </c>
      <c r="O680" s="5" t="s">
        <v>55</v>
      </c>
      <c r="P680" s="5" t="b">
        <f t="shared" ca="1" si="105"/>
        <v>0</v>
      </c>
      <c r="Q680" s="5" t="b">
        <f t="shared" ca="1" si="3"/>
        <v>1</v>
      </c>
      <c r="R680" s="5"/>
      <c r="S680" s="5"/>
      <c r="T680" s="5"/>
      <c r="U680" s="5"/>
      <c r="V680" s="5"/>
      <c r="W680" s="5"/>
      <c r="X680" s="5"/>
      <c r="Y680" s="5"/>
      <c r="Z680" s="5"/>
      <c r="AA680" s="5"/>
      <c r="AB680" s="5"/>
      <c r="AC680" s="5"/>
      <c r="AD680" s="5"/>
      <c r="AE680" s="5"/>
      <c r="AF680" s="5"/>
    </row>
    <row r="681" spans="1:32" ht="21" customHeight="1">
      <c r="A681" s="5" t="s">
        <v>7132</v>
      </c>
      <c r="B681" s="5" t="s">
        <v>24553</v>
      </c>
      <c r="C681" s="5" t="str">
        <f t="shared" ca="1" si="0"/>
        <v>上海</v>
      </c>
      <c r="D681" s="5" t="str">
        <f t="shared" ca="1" si="109"/>
        <v>天河区  </v>
      </c>
      <c r="E681" s="5" t="s">
        <v>22670</v>
      </c>
      <c r="F681" s="5" t="s">
        <v>29</v>
      </c>
      <c r="G681" s="7">
        <v>8</v>
      </c>
      <c r="H681" s="7">
        <v>15</v>
      </c>
      <c r="I681" s="5" t="s">
        <v>65</v>
      </c>
      <c r="J681" s="5" t="s">
        <v>31</v>
      </c>
      <c r="K681" s="5" t="s">
        <v>315</v>
      </c>
      <c r="L681" s="5" t="s">
        <v>24554</v>
      </c>
      <c r="M681" s="9" t="s">
        <v>47</v>
      </c>
      <c r="N681" s="5" t="s">
        <v>100</v>
      </c>
      <c r="O681" s="5" t="s">
        <v>55</v>
      </c>
      <c r="P681" s="5" t="b">
        <f t="shared" ca="1" si="105"/>
        <v>0</v>
      </c>
      <c r="Q681" s="5" t="b">
        <f t="shared" ca="1" si="3"/>
        <v>1</v>
      </c>
      <c r="R681" s="5"/>
      <c r="S681" s="5"/>
      <c r="T681" s="5"/>
      <c r="U681" s="5"/>
      <c r="V681" s="5"/>
      <c r="W681" s="5"/>
      <c r="X681" s="5"/>
      <c r="Y681" s="5"/>
      <c r="Z681" s="5"/>
      <c r="AA681" s="5"/>
      <c r="AB681" s="5"/>
      <c r="AC681" s="5"/>
      <c r="AD681" s="5"/>
      <c r="AE681" s="5"/>
      <c r="AF681" s="5"/>
    </row>
    <row r="682" spans="1:32" ht="21" customHeight="1">
      <c r="A682" s="5" t="s">
        <v>7132</v>
      </c>
      <c r="B682" s="5" t="s">
        <v>10489</v>
      </c>
      <c r="C682" s="5" t="str">
        <f t="shared" ca="1" si="0"/>
        <v>上海</v>
      </c>
      <c r="D682" s="5" t="str">
        <f t="shared" ca="1" si="109"/>
        <v>天河区  </v>
      </c>
      <c r="E682" s="5" t="s">
        <v>22670</v>
      </c>
      <c r="F682" s="5" t="s">
        <v>29</v>
      </c>
      <c r="G682" s="7">
        <v>8</v>
      </c>
      <c r="H682" s="7">
        <v>15</v>
      </c>
      <c r="I682" s="5" t="s">
        <v>65</v>
      </c>
      <c r="J682" s="5" t="s">
        <v>31</v>
      </c>
      <c r="K682" s="5" t="s">
        <v>10490</v>
      </c>
      <c r="L682" s="5" t="s">
        <v>26409</v>
      </c>
      <c r="M682" s="5" t="s">
        <v>10491</v>
      </c>
      <c r="N682" s="5" t="s">
        <v>42</v>
      </c>
      <c r="O682" s="5" t="s">
        <v>55</v>
      </c>
      <c r="P682" s="5" t="b">
        <f t="shared" ca="1" si="105"/>
        <v>0</v>
      </c>
      <c r="Q682" s="5" t="b">
        <f t="shared" ca="1" si="3"/>
        <v>1</v>
      </c>
      <c r="R682" s="5"/>
      <c r="S682" s="5"/>
      <c r="T682" s="5"/>
      <c r="U682" s="5"/>
      <c r="V682" s="5"/>
      <c r="W682" s="5"/>
      <c r="X682" s="5"/>
      <c r="Y682" s="5"/>
      <c r="Z682" s="5"/>
      <c r="AA682" s="5"/>
      <c r="AB682" s="5"/>
      <c r="AC682" s="5"/>
      <c r="AD682" s="5"/>
      <c r="AE682" s="5"/>
      <c r="AF682" s="5"/>
    </row>
    <row r="683" spans="1:32" ht="21" customHeight="1">
      <c r="A683" s="5" t="s">
        <v>7132</v>
      </c>
      <c r="B683" s="5" t="s">
        <v>26410</v>
      </c>
      <c r="C683" s="5" t="str">
        <f t="shared" ca="1" si="0"/>
        <v>上海</v>
      </c>
      <c r="D683" s="5" t="str">
        <f t="shared" ca="1" si="109"/>
        <v>天河区  </v>
      </c>
      <c r="E683" s="5" t="s">
        <v>22363</v>
      </c>
      <c r="F683" s="5" t="s">
        <v>45</v>
      </c>
      <c r="G683" s="7">
        <v>8</v>
      </c>
      <c r="H683" s="7">
        <v>10</v>
      </c>
      <c r="I683" s="5" t="s">
        <v>30</v>
      </c>
      <c r="J683" s="5" t="s">
        <v>125</v>
      </c>
      <c r="K683" s="5" t="s">
        <v>7858</v>
      </c>
      <c r="L683" s="5" t="s">
        <v>26411</v>
      </c>
      <c r="M683" s="9" t="s">
        <v>47</v>
      </c>
      <c r="N683" s="5" t="s">
        <v>37</v>
      </c>
      <c r="O683" s="5" t="s">
        <v>55</v>
      </c>
      <c r="P683" s="5" t="b">
        <f t="shared" ca="1" si="105"/>
        <v>0</v>
      </c>
      <c r="Q683" s="5" t="b">
        <f t="shared" ca="1" si="3"/>
        <v>1</v>
      </c>
      <c r="R683" s="5"/>
      <c r="S683" s="5"/>
      <c r="T683" s="5"/>
      <c r="U683" s="5"/>
      <c r="V683" s="5"/>
      <c r="W683" s="5"/>
      <c r="X683" s="5"/>
      <c r="Y683" s="5"/>
      <c r="Z683" s="5"/>
      <c r="AA683" s="5"/>
      <c r="AB683" s="5"/>
      <c r="AC683" s="5"/>
      <c r="AD683" s="5"/>
      <c r="AE683" s="5"/>
      <c r="AF683" s="5"/>
    </row>
    <row r="684" spans="1:32" ht="21" customHeight="1">
      <c r="A684" s="5" t="s">
        <v>26412</v>
      </c>
      <c r="B684" s="5" t="s">
        <v>8582</v>
      </c>
      <c r="C684" s="5" t="str">
        <f t="shared" ca="1" si="0"/>
        <v>上海</v>
      </c>
      <c r="D684" s="9" t="s">
        <v>47</v>
      </c>
      <c r="E684" s="5" t="s">
        <v>22707</v>
      </c>
      <c r="F684" s="5" t="s">
        <v>29</v>
      </c>
      <c r="G684" s="7">
        <v>8</v>
      </c>
      <c r="H684" s="7">
        <v>15</v>
      </c>
      <c r="I684" s="5" t="s">
        <v>65</v>
      </c>
      <c r="J684" s="5" t="s">
        <v>31</v>
      </c>
      <c r="K684" s="5" t="s">
        <v>110</v>
      </c>
      <c r="L684" s="5" t="s">
        <v>8583</v>
      </c>
      <c r="M684" s="5" t="s">
        <v>26413</v>
      </c>
      <c r="N684" s="5" t="s">
        <v>53</v>
      </c>
      <c r="O684" s="5" t="s">
        <v>55</v>
      </c>
      <c r="P684" s="5" t="b">
        <f t="shared" ca="1" si="105"/>
        <v>0</v>
      </c>
      <c r="Q684" s="5" t="b">
        <f t="shared" ca="1" si="3"/>
        <v>1</v>
      </c>
      <c r="R684" s="5"/>
      <c r="S684" s="5"/>
      <c r="T684" s="5"/>
      <c r="U684" s="5"/>
      <c r="V684" s="5"/>
      <c r="W684" s="5"/>
      <c r="X684" s="5"/>
      <c r="Y684" s="5"/>
      <c r="Z684" s="5"/>
      <c r="AA684" s="5"/>
      <c r="AB684" s="5"/>
      <c r="AC684" s="5"/>
      <c r="AD684" s="5"/>
      <c r="AE684" s="5"/>
      <c r="AF684" s="5"/>
    </row>
    <row r="685" spans="1:32" ht="21" customHeight="1">
      <c r="A685" s="5" t="s">
        <v>7132</v>
      </c>
      <c r="B685" s="5" t="s">
        <v>26414</v>
      </c>
      <c r="C685" s="5" t="str">
        <f t="shared" ca="1" si="0"/>
        <v>上海</v>
      </c>
      <c r="D685" s="9" t="s">
        <v>47</v>
      </c>
      <c r="E685" s="5" t="s">
        <v>22707</v>
      </c>
      <c r="F685" s="5" t="s">
        <v>45</v>
      </c>
      <c r="G685" s="7">
        <v>8</v>
      </c>
      <c r="H685" s="7">
        <v>13</v>
      </c>
      <c r="I685" s="5" t="s">
        <v>107</v>
      </c>
      <c r="J685" s="5" t="s">
        <v>108</v>
      </c>
      <c r="K685" s="5" t="s">
        <v>57</v>
      </c>
      <c r="L685" s="5" t="s">
        <v>1512</v>
      </c>
      <c r="M685" s="5" t="s">
        <v>26415</v>
      </c>
      <c r="N685" s="5" t="s">
        <v>53</v>
      </c>
      <c r="O685" s="5" t="s">
        <v>55</v>
      </c>
      <c r="P685" s="5" t="b">
        <f t="shared" ca="1" si="105"/>
        <v>0</v>
      </c>
      <c r="Q685" s="5" t="b">
        <f t="shared" ca="1" si="3"/>
        <v>1</v>
      </c>
      <c r="R685" s="5"/>
      <c r="S685" s="5"/>
      <c r="T685" s="5"/>
      <c r="U685" s="5"/>
      <c r="V685" s="5"/>
      <c r="W685" s="5"/>
      <c r="X685" s="5"/>
      <c r="Y685" s="5"/>
      <c r="Z685" s="5"/>
      <c r="AA685" s="5"/>
      <c r="AB685" s="5"/>
      <c r="AC685" s="5"/>
      <c r="AD685" s="5"/>
      <c r="AE685" s="5"/>
      <c r="AF685" s="5"/>
    </row>
    <row r="686" spans="1:32" ht="21" customHeight="1">
      <c r="A686" s="5" t="s">
        <v>7132</v>
      </c>
      <c r="B686" s="5" t="s">
        <v>26416</v>
      </c>
      <c r="C686" s="5" t="str">
        <f t="shared" ca="1" si="0"/>
        <v>上海</v>
      </c>
      <c r="D686" s="5" t="str">
        <f t="shared" ref="D686:D691" ca="1" si="110">IFERROR(__xludf.DUMMYFUNCTION("REGEXEXTRACT(E686,""-(\S+)"")"),"福田区  ")</f>
        <v>福田区  </v>
      </c>
      <c r="E686" s="5" t="s">
        <v>22687</v>
      </c>
      <c r="F686" s="5" t="s">
        <v>29</v>
      </c>
      <c r="G686" s="7">
        <v>8</v>
      </c>
      <c r="H686" s="7">
        <v>10</v>
      </c>
      <c r="I686" s="5" t="s">
        <v>30</v>
      </c>
      <c r="J686" s="5" t="s">
        <v>31</v>
      </c>
      <c r="K686" s="5" t="s">
        <v>57</v>
      </c>
      <c r="L686" s="5" t="s">
        <v>26417</v>
      </c>
      <c r="M686" s="5" t="s">
        <v>26418</v>
      </c>
      <c r="N686" s="5" t="s">
        <v>100</v>
      </c>
      <c r="O686" s="5" t="s">
        <v>55</v>
      </c>
      <c r="P686" s="5" t="b">
        <f t="shared" ca="1" si="105"/>
        <v>0</v>
      </c>
      <c r="Q686" s="5" t="b">
        <f t="shared" ca="1" si="3"/>
        <v>1</v>
      </c>
      <c r="R686" s="5"/>
      <c r="S686" s="5"/>
      <c r="T686" s="5"/>
      <c r="U686" s="5"/>
      <c r="V686" s="5"/>
      <c r="W686" s="5"/>
      <c r="X686" s="5"/>
      <c r="Y686" s="5"/>
      <c r="Z686" s="5"/>
      <c r="AA686" s="5"/>
      <c r="AB686" s="5"/>
      <c r="AC686" s="5"/>
      <c r="AD686" s="5"/>
      <c r="AE686" s="5"/>
      <c r="AF686" s="5"/>
    </row>
    <row r="687" spans="1:32" ht="21" customHeight="1">
      <c r="A687" s="5" t="s">
        <v>26419</v>
      </c>
      <c r="B687" s="5" t="s">
        <v>26420</v>
      </c>
      <c r="C687" s="5" t="str">
        <f t="shared" ca="1" si="0"/>
        <v>上海</v>
      </c>
      <c r="D687" s="5" t="str">
        <f t="shared" ca="1" si="110"/>
        <v>福田区  </v>
      </c>
      <c r="E687" s="5" t="s">
        <v>22698</v>
      </c>
      <c r="F687" s="5" t="s">
        <v>45</v>
      </c>
      <c r="G687" s="7">
        <v>8</v>
      </c>
      <c r="H687" s="7">
        <v>15</v>
      </c>
      <c r="I687" s="5" t="s">
        <v>65</v>
      </c>
      <c r="J687" s="5" t="s">
        <v>125</v>
      </c>
      <c r="K687" s="5" t="s">
        <v>17604</v>
      </c>
      <c r="L687" s="9" t="s">
        <v>47</v>
      </c>
      <c r="M687" s="5" t="s">
        <v>26421</v>
      </c>
      <c r="N687" s="5" t="s">
        <v>100</v>
      </c>
      <c r="O687" s="5" t="s">
        <v>55</v>
      </c>
      <c r="P687" s="5" t="b">
        <f t="shared" ca="1" si="105"/>
        <v>0</v>
      </c>
      <c r="Q687" s="5" t="b">
        <f t="shared" ca="1" si="3"/>
        <v>1</v>
      </c>
      <c r="R687" s="5"/>
      <c r="S687" s="5"/>
      <c r="T687" s="5"/>
      <c r="U687" s="5"/>
      <c r="V687" s="5"/>
      <c r="W687" s="5"/>
      <c r="X687" s="5"/>
      <c r="Y687" s="5"/>
      <c r="Z687" s="5"/>
      <c r="AA687" s="5"/>
      <c r="AB687" s="5"/>
      <c r="AC687" s="5"/>
      <c r="AD687" s="5"/>
      <c r="AE687" s="5"/>
      <c r="AF687" s="5"/>
    </row>
    <row r="688" spans="1:32" ht="21" customHeight="1">
      <c r="A688" s="5" t="s">
        <v>7868</v>
      </c>
      <c r="B688" s="5" t="s">
        <v>7869</v>
      </c>
      <c r="C688" s="5" t="str">
        <f t="shared" ca="1" si="0"/>
        <v>上海</v>
      </c>
      <c r="D688" s="5" t="str">
        <f t="shared" ca="1" si="110"/>
        <v>福田区  </v>
      </c>
      <c r="E688" s="5" t="s">
        <v>22698</v>
      </c>
      <c r="F688" s="5" t="s">
        <v>45</v>
      </c>
      <c r="G688" s="7">
        <v>8</v>
      </c>
      <c r="H688" s="7">
        <v>12</v>
      </c>
      <c r="I688" s="5" t="s">
        <v>852</v>
      </c>
      <c r="J688" s="5" t="s">
        <v>31</v>
      </c>
      <c r="K688" s="5" t="s">
        <v>48</v>
      </c>
      <c r="L688" s="5" t="s">
        <v>7871</v>
      </c>
      <c r="M688" s="5" t="s">
        <v>7872</v>
      </c>
      <c r="N688" s="5" t="s">
        <v>100</v>
      </c>
      <c r="O688" s="5" t="s">
        <v>55</v>
      </c>
      <c r="P688" s="5" t="b">
        <f t="shared" ca="1" si="105"/>
        <v>0</v>
      </c>
      <c r="Q688" s="5" t="b">
        <f t="shared" ca="1" si="3"/>
        <v>1</v>
      </c>
      <c r="R688" s="5"/>
      <c r="S688" s="5"/>
      <c r="T688" s="5"/>
      <c r="U688" s="5"/>
      <c r="V688" s="5"/>
      <c r="W688" s="5"/>
      <c r="X688" s="5"/>
      <c r="Y688" s="5"/>
      <c r="Z688" s="5"/>
      <c r="AA688" s="5"/>
      <c r="AB688" s="5"/>
      <c r="AC688" s="5"/>
      <c r="AD688" s="5"/>
      <c r="AE688" s="5"/>
      <c r="AF688" s="5"/>
    </row>
    <row r="689" spans="1:32" ht="21" customHeight="1">
      <c r="A689" s="5" t="s">
        <v>26422</v>
      </c>
      <c r="B689" s="5" t="s">
        <v>26423</v>
      </c>
      <c r="C689" s="5" t="str">
        <f t="shared" ca="1" si="0"/>
        <v>上海</v>
      </c>
      <c r="D689" s="5" t="str">
        <f t="shared" ca="1" si="110"/>
        <v>福田区  </v>
      </c>
      <c r="E689" s="5" t="s">
        <v>22670</v>
      </c>
      <c r="F689" s="5" t="s">
        <v>29</v>
      </c>
      <c r="G689" s="7">
        <v>8</v>
      </c>
      <c r="H689" s="7">
        <v>15</v>
      </c>
      <c r="I689" s="5" t="s">
        <v>65</v>
      </c>
      <c r="J689" s="5" t="s">
        <v>125</v>
      </c>
      <c r="K689" s="5" t="s">
        <v>57</v>
      </c>
      <c r="L689" s="5" t="s">
        <v>23493</v>
      </c>
      <c r="M689" s="5" t="s">
        <v>26424</v>
      </c>
      <c r="N689" s="5" t="s">
        <v>100</v>
      </c>
      <c r="O689" s="5" t="s">
        <v>55</v>
      </c>
      <c r="P689" s="5" t="b">
        <f t="shared" ca="1" si="105"/>
        <v>0</v>
      </c>
      <c r="Q689" s="5" t="b">
        <f t="shared" ca="1" si="3"/>
        <v>1</v>
      </c>
      <c r="R689" s="5"/>
      <c r="S689" s="5"/>
      <c r="T689" s="5"/>
      <c r="U689" s="5"/>
      <c r="V689" s="5"/>
      <c r="W689" s="5"/>
      <c r="X689" s="5"/>
      <c r="Y689" s="5"/>
      <c r="Z689" s="5"/>
      <c r="AA689" s="5"/>
      <c r="AB689" s="5"/>
      <c r="AC689" s="5"/>
      <c r="AD689" s="5"/>
      <c r="AE689" s="5"/>
      <c r="AF689" s="5"/>
    </row>
    <row r="690" spans="1:32" ht="21" customHeight="1">
      <c r="A690" s="5" t="s">
        <v>7876</v>
      </c>
      <c r="B690" s="5" t="s">
        <v>7877</v>
      </c>
      <c r="C690" s="5" t="str">
        <f t="shared" ca="1" si="0"/>
        <v>上海</v>
      </c>
      <c r="D690" s="5" t="str">
        <f t="shared" ca="1" si="110"/>
        <v>福田区  </v>
      </c>
      <c r="E690" s="5" t="s">
        <v>22698</v>
      </c>
      <c r="F690" s="5" t="s">
        <v>29</v>
      </c>
      <c r="G690" s="7">
        <v>8</v>
      </c>
      <c r="H690" s="7">
        <v>20</v>
      </c>
      <c r="I690" s="5" t="s">
        <v>178</v>
      </c>
      <c r="J690" s="7" t="s">
        <v>24</v>
      </c>
      <c r="K690" s="5" t="s">
        <v>824</v>
      </c>
      <c r="L690" s="5" t="s">
        <v>7878</v>
      </c>
      <c r="M690" s="5" t="s">
        <v>7879</v>
      </c>
      <c r="N690" s="5" t="s">
        <v>37</v>
      </c>
      <c r="O690" s="5" t="s">
        <v>55</v>
      </c>
      <c r="P690" s="5" t="b">
        <f t="shared" ca="1" si="105"/>
        <v>0</v>
      </c>
      <c r="Q690" s="5" t="b">
        <f t="shared" ca="1" si="3"/>
        <v>1</v>
      </c>
      <c r="R690" s="5"/>
      <c r="S690" s="5"/>
      <c r="T690" s="5"/>
      <c r="U690" s="5"/>
      <c r="V690" s="5"/>
      <c r="W690" s="5"/>
      <c r="X690" s="5"/>
      <c r="Y690" s="5"/>
      <c r="Z690" s="5"/>
      <c r="AA690" s="5"/>
      <c r="AB690" s="5"/>
      <c r="AC690" s="5"/>
      <c r="AD690" s="5"/>
      <c r="AE690" s="5"/>
      <c r="AF690" s="5"/>
    </row>
    <row r="691" spans="1:32" ht="21" customHeight="1">
      <c r="A691" s="5" t="s">
        <v>765</v>
      </c>
      <c r="B691" s="5" t="s">
        <v>8134</v>
      </c>
      <c r="C691" s="5" t="str">
        <f t="shared" ca="1" si="0"/>
        <v>上海</v>
      </c>
      <c r="D691" s="5" t="str">
        <f t="shared" ca="1" si="110"/>
        <v>福田区  </v>
      </c>
      <c r="E691" s="5" t="s">
        <v>22363</v>
      </c>
      <c r="F691" s="5" t="s">
        <v>45</v>
      </c>
      <c r="G691" s="7">
        <v>8</v>
      </c>
      <c r="H691" s="7">
        <v>10</v>
      </c>
      <c r="I691" s="5" t="s">
        <v>30</v>
      </c>
      <c r="J691" s="5" t="s">
        <v>31</v>
      </c>
      <c r="K691" s="5" t="s">
        <v>6217</v>
      </c>
      <c r="L691" s="5" t="s">
        <v>8140</v>
      </c>
      <c r="M691" s="5" t="s">
        <v>8141</v>
      </c>
      <c r="N691" s="5" t="s">
        <v>37</v>
      </c>
      <c r="O691" s="5" t="s">
        <v>55</v>
      </c>
      <c r="P691" s="5" t="b">
        <f t="shared" ca="1" si="105"/>
        <v>0</v>
      </c>
      <c r="Q691" s="5" t="b">
        <f t="shared" ca="1" si="3"/>
        <v>1</v>
      </c>
      <c r="R691" s="5"/>
      <c r="S691" s="5"/>
      <c r="T691" s="5"/>
      <c r="U691" s="5"/>
      <c r="V691" s="5"/>
      <c r="W691" s="5"/>
      <c r="X691" s="5"/>
      <c r="Y691" s="5"/>
      <c r="Z691" s="5"/>
      <c r="AA691" s="5"/>
      <c r="AB691" s="5"/>
      <c r="AC691" s="5"/>
      <c r="AD691" s="5"/>
      <c r="AE691" s="5"/>
      <c r="AF691" s="5"/>
    </row>
    <row r="692" spans="1:32" ht="21" customHeight="1">
      <c r="A692" s="5" t="s">
        <v>8200</v>
      </c>
      <c r="B692" s="5" t="s">
        <v>8201</v>
      </c>
      <c r="C692" s="5" t="str">
        <f t="shared" ca="1" si="0"/>
        <v>上海</v>
      </c>
      <c r="D692" s="9" t="s">
        <v>47</v>
      </c>
      <c r="E692" s="5" t="s">
        <v>22707</v>
      </c>
      <c r="F692" s="5" t="s">
        <v>29</v>
      </c>
      <c r="G692" s="7">
        <v>8</v>
      </c>
      <c r="H692" s="7">
        <v>10</v>
      </c>
      <c r="I692" s="5" t="s">
        <v>30</v>
      </c>
      <c r="J692" s="5" t="s">
        <v>31</v>
      </c>
      <c r="K692" s="5" t="s">
        <v>7882</v>
      </c>
      <c r="L692" s="5" t="s">
        <v>8203</v>
      </c>
      <c r="M692" s="5" t="s">
        <v>8207</v>
      </c>
      <c r="N692" s="5" t="s">
        <v>37</v>
      </c>
      <c r="O692" s="5" t="s">
        <v>55</v>
      </c>
      <c r="P692" s="5" t="b">
        <f t="shared" ca="1" si="105"/>
        <v>0</v>
      </c>
      <c r="Q692" s="5" t="b">
        <f t="shared" ca="1" si="3"/>
        <v>1</v>
      </c>
      <c r="R692" s="5"/>
      <c r="S692" s="5"/>
      <c r="T692" s="5"/>
      <c r="U692" s="5"/>
      <c r="V692" s="5"/>
      <c r="W692" s="5"/>
      <c r="X692" s="5"/>
      <c r="Y692" s="5"/>
      <c r="Z692" s="5"/>
      <c r="AA692" s="5"/>
      <c r="AB692" s="5"/>
      <c r="AC692" s="5"/>
      <c r="AD692" s="5"/>
      <c r="AE692" s="5"/>
      <c r="AF692" s="5"/>
    </row>
    <row r="693" spans="1:32" ht="21" customHeight="1">
      <c r="A693" s="5" t="s">
        <v>277</v>
      </c>
      <c r="B693" s="5" t="s">
        <v>8038</v>
      </c>
      <c r="C693" s="5" t="str">
        <f t="shared" ca="1" si="0"/>
        <v>上海</v>
      </c>
      <c r="D693" s="9" t="s">
        <v>47</v>
      </c>
      <c r="E693" s="5" t="s">
        <v>22707</v>
      </c>
      <c r="F693" s="5" t="s">
        <v>45</v>
      </c>
      <c r="G693" s="7">
        <v>8</v>
      </c>
      <c r="H693" s="7">
        <v>12</v>
      </c>
      <c r="I693" s="5" t="s">
        <v>852</v>
      </c>
      <c r="J693" s="7" t="s">
        <v>24</v>
      </c>
      <c r="K693" s="5" t="s">
        <v>412</v>
      </c>
      <c r="L693" s="5" t="s">
        <v>8040</v>
      </c>
      <c r="M693" s="5" t="s">
        <v>8041</v>
      </c>
      <c r="N693" s="5" t="s">
        <v>53</v>
      </c>
      <c r="O693" s="5" t="s">
        <v>55</v>
      </c>
      <c r="P693" s="5" t="b">
        <f t="shared" ca="1" si="105"/>
        <v>0</v>
      </c>
      <c r="Q693" s="5" t="b">
        <f t="shared" ca="1" si="3"/>
        <v>1</v>
      </c>
      <c r="R693" s="5"/>
      <c r="S693" s="5"/>
      <c r="T693" s="5"/>
      <c r="U693" s="5"/>
      <c r="V693" s="5"/>
      <c r="W693" s="5"/>
      <c r="X693" s="5"/>
      <c r="Y693" s="5"/>
      <c r="Z693" s="5"/>
      <c r="AA693" s="5"/>
      <c r="AB693" s="5"/>
      <c r="AC693" s="5"/>
      <c r="AD693" s="5"/>
      <c r="AE693" s="5"/>
      <c r="AF693" s="5"/>
    </row>
    <row r="694" spans="1:32" ht="21" customHeight="1">
      <c r="A694" s="5" t="s">
        <v>396</v>
      </c>
      <c r="B694" s="5" t="s">
        <v>8309</v>
      </c>
      <c r="C694" s="5" t="str">
        <f t="shared" ca="1" si="0"/>
        <v>上海</v>
      </c>
      <c r="D694" s="5" t="str">
        <f t="shared" ref="D694:D699" ca="1" si="111">IFERROR(__xludf.DUMMYFUNCTION("REGEXEXTRACT(E694,""-(\S+)"")"),"福田区  ")</f>
        <v>福田区  </v>
      </c>
      <c r="E694" s="5" t="s">
        <v>22687</v>
      </c>
      <c r="F694" s="5" t="s">
        <v>45</v>
      </c>
      <c r="G694" s="7">
        <v>8</v>
      </c>
      <c r="H694" s="7">
        <v>15</v>
      </c>
      <c r="I694" s="5" t="s">
        <v>65</v>
      </c>
      <c r="J694" s="5" t="s">
        <v>108</v>
      </c>
      <c r="K694" s="5" t="s">
        <v>161</v>
      </c>
      <c r="L694" s="5" t="s">
        <v>1415</v>
      </c>
      <c r="M694" s="9" t="s">
        <v>47</v>
      </c>
      <c r="N694" s="5" t="s">
        <v>42</v>
      </c>
      <c r="O694" s="5" t="s">
        <v>237</v>
      </c>
      <c r="P694" s="5" t="b">
        <f t="shared" ca="1" si="105"/>
        <v>0</v>
      </c>
      <c r="Q694" s="5" t="b">
        <f t="shared" ca="1" si="3"/>
        <v>1</v>
      </c>
      <c r="R694" s="5"/>
      <c r="S694" s="5"/>
      <c r="T694" s="5"/>
      <c r="U694" s="5"/>
      <c r="V694" s="5"/>
      <c r="W694" s="5"/>
      <c r="X694" s="5"/>
      <c r="Y694" s="5"/>
      <c r="Z694" s="5"/>
      <c r="AA694" s="5"/>
      <c r="AB694" s="5"/>
      <c r="AC694" s="5"/>
      <c r="AD694" s="5"/>
      <c r="AE694" s="5"/>
      <c r="AF694" s="5"/>
    </row>
    <row r="695" spans="1:32" ht="21" customHeight="1">
      <c r="A695" s="5" t="s">
        <v>396</v>
      </c>
      <c r="B695" s="5" t="s">
        <v>8049</v>
      </c>
      <c r="C695" s="5" t="str">
        <f t="shared" ca="1" si="0"/>
        <v>上海</v>
      </c>
      <c r="D695" s="5" t="str">
        <f t="shared" ca="1" si="111"/>
        <v>福田区  </v>
      </c>
      <c r="E695" s="5" t="s">
        <v>22670</v>
      </c>
      <c r="F695" s="5" t="s">
        <v>29</v>
      </c>
      <c r="G695" s="7">
        <v>8</v>
      </c>
      <c r="H695" s="7">
        <v>12</v>
      </c>
      <c r="I695" s="5" t="s">
        <v>852</v>
      </c>
      <c r="J695" s="5" t="s">
        <v>108</v>
      </c>
      <c r="K695" s="5" t="s">
        <v>57</v>
      </c>
      <c r="L695" s="5" t="s">
        <v>8050</v>
      </c>
      <c r="M695" s="5" t="s">
        <v>8051</v>
      </c>
      <c r="N695" s="5" t="s">
        <v>100</v>
      </c>
      <c r="O695" s="5" t="s">
        <v>55</v>
      </c>
      <c r="P695" s="5" t="b">
        <f t="shared" ca="1" si="105"/>
        <v>0</v>
      </c>
      <c r="Q695" s="5" t="b">
        <f t="shared" ca="1" si="3"/>
        <v>1</v>
      </c>
      <c r="R695" s="5"/>
      <c r="S695" s="5"/>
      <c r="T695" s="5"/>
      <c r="U695" s="5"/>
      <c r="V695" s="5"/>
      <c r="W695" s="5"/>
      <c r="X695" s="5"/>
      <c r="Y695" s="5"/>
      <c r="Z695" s="5"/>
      <c r="AA695" s="5"/>
      <c r="AB695" s="5"/>
      <c r="AC695" s="5"/>
      <c r="AD695" s="5"/>
      <c r="AE695" s="5"/>
      <c r="AF695" s="5"/>
    </row>
    <row r="696" spans="1:32" ht="21" customHeight="1">
      <c r="A696" s="5" t="s">
        <v>8397</v>
      </c>
      <c r="B696" s="5" t="s">
        <v>8399</v>
      </c>
      <c r="C696" s="5" t="str">
        <f t="shared" ca="1" si="0"/>
        <v>上海</v>
      </c>
      <c r="D696" s="5" t="str">
        <f t="shared" ca="1" si="111"/>
        <v>福田区  </v>
      </c>
      <c r="E696" s="5" t="s">
        <v>22698</v>
      </c>
      <c r="F696" s="5" t="s">
        <v>45</v>
      </c>
      <c r="G696" s="7">
        <v>8</v>
      </c>
      <c r="H696" s="7">
        <v>16</v>
      </c>
      <c r="I696" s="5" t="s">
        <v>478</v>
      </c>
      <c r="J696" s="5" t="s">
        <v>125</v>
      </c>
      <c r="K696" s="5" t="s">
        <v>4234</v>
      </c>
      <c r="L696" s="5" t="s">
        <v>8401</v>
      </c>
      <c r="M696" s="5" t="s">
        <v>8403</v>
      </c>
      <c r="N696" s="5" t="s">
        <v>167</v>
      </c>
      <c r="O696" s="5" t="s">
        <v>55</v>
      </c>
      <c r="P696" s="5" t="b">
        <f t="shared" ca="1" si="105"/>
        <v>0</v>
      </c>
      <c r="Q696" s="5" t="b">
        <f t="shared" ca="1" si="3"/>
        <v>1</v>
      </c>
      <c r="R696" s="5"/>
      <c r="S696" s="5"/>
      <c r="T696" s="5"/>
      <c r="U696" s="5"/>
      <c r="V696" s="5"/>
      <c r="W696" s="5"/>
      <c r="X696" s="5"/>
      <c r="Y696" s="5"/>
      <c r="Z696" s="5"/>
      <c r="AA696" s="5"/>
      <c r="AB696" s="5"/>
      <c r="AC696" s="5"/>
      <c r="AD696" s="5"/>
      <c r="AE696" s="5"/>
      <c r="AF696" s="5"/>
    </row>
    <row r="697" spans="1:32" ht="21" customHeight="1">
      <c r="A697" s="5" t="s">
        <v>2660</v>
      </c>
      <c r="B697" s="5" t="s">
        <v>8455</v>
      </c>
      <c r="C697" s="5" t="str">
        <f t="shared" ca="1" si="0"/>
        <v>上海</v>
      </c>
      <c r="D697" s="5" t="str">
        <f t="shared" ca="1" si="111"/>
        <v>福田区  </v>
      </c>
      <c r="E697" s="5" t="s">
        <v>22363</v>
      </c>
      <c r="F697" s="5" t="s">
        <v>45</v>
      </c>
      <c r="G697" s="7">
        <v>8</v>
      </c>
      <c r="H697" s="7">
        <v>16</v>
      </c>
      <c r="I697" s="5" t="s">
        <v>478</v>
      </c>
      <c r="J697" s="5" t="s">
        <v>108</v>
      </c>
      <c r="K697" s="5" t="s">
        <v>8459</v>
      </c>
      <c r="L697" s="5" t="s">
        <v>8460</v>
      </c>
      <c r="M697" s="5" t="s">
        <v>8462</v>
      </c>
      <c r="N697" s="5" t="s">
        <v>53</v>
      </c>
      <c r="O697" s="5" t="s">
        <v>55</v>
      </c>
      <c r="P697" s="5" t="b">
        <f t="shared" ca="1" si="105"/>
        <v>0</v>
      </c>
      <c r="Q697" s="5" t="b">
        <f t="shared" ca="1" si="3"/>
        <v>1</v>
      </c>
      <c r="R697" s="5"/>
      <c r="S697" s="5"/>
      <c r="T697" s="5"/>
      <c r="U697" s="5"/>
      <c r="V697" s="5"/>
      <c r="W697" s="5"/>
      <c r="X697" s="5"/>
      <c r="Y697" s="5"/>
      <c r="Z697" s="5"/>
      <c r="AA697" s="5"/>
      <c r="AB697" s="5"/>
      <c r="AC697" s="5"/>
      <c r="AD697" s="5"/>
      <c r="AE697" s="5"/>
      <c r="AF697" s="5"/>
    </row>
    <row r="698" spans="1:32" ht="21" customHeight="1">
      <c r="A698" s="5" t="s">
        <v>396</v>
      </c>
      <c r="B698" s="5" t="s">
        <v>8435</v>
      </c>
      <c r="C698" s="5" t="str">
        <f t="shared" ca="1" si="0"/>
        <v>上海</v>
      </c>
      <c r="D698" s="5" t="str">
        <f t="shared" ca="1" si="111"/>
        <v>福田区  </v>
      </c>
      <c r="E698" s="5" t="s">
        <v>22670</v>
      </c>
      <c r="F698" s="5" t="s">
        <v>29</v>
      </c>
      <c r="G698" s="7">
        <v>8</v>
      </c>
      <c r="H698" s="7">
        <v>10</v>
      </c>
      <c r="I698" s="5" t="s">
        <v>30</v>
      </c>
      <c r="J698" s="5" t="s">
        <v>31</v>
      </c>
      <c r="K698" s="5" t="s">
        <v>117</v>
      </c>
      <c r="L698" s="5" t="s">
        <v>2776</v>
      </c>
      <c r="M698" s="9" t="s">
        <v>47</v>
      </c>
      <c r="N698" s="5" t="s">
        <v>100</v>
      </c>
      <c r="O698" s="5" t="s">
        <v>55</v>
      </c>
      <c r="P698" s="5" t="b">
        <f t="shared" ca="1" si="105"/>
        <v>0</v>
      </c>
      <c r="Q698" s="5" t="b">
        <f t="shared" ca="1" si="3"/>
        <v>1</v>
      </c>
      <c r="R698" s="5"/>
      <c r="S698" s="5"/>
      <c r="T698" s="5"/>
      <c r="U698" s="5"/>
      <c r="V698" s="5"/>
      <c r="W698" s="5"/>
      <c r="X698" s="5"/>
      <c r="Y698" s="5"/>
      <c r="Z698" s="5"/>
      <c r="AA698" s="5"/>
      <c r="AB698" s="5"/>
      <c r="AC698" s="5"/>
      <c r="AD698" s="5"/>
      <c r="AE698" s="5"/>
      <c r="AF698" s="5"/>
    </row>
    <row r="699" spans="1:32" ht="21" customHeight="1">
      <c r="A699" s="5" t="s">
        <v>8560</v>
      </c>
      <c r="B699" s="5" t="s">
        <v>8561</v>
      </c>
      <c r="C699" s="5" t="str">
        <f t="shared" ca="1" si="0"/>
        <v>上海</v>
      </c>
      <c r="D699" s="5" t="str">
        <f t="shared" ca="1" si="111"/>
        <v>福田区  </v>
      </c>
      <c r="E699" s="5" t="s">
        <v>22680</v>
      </c>
      <c r="F699" s="5" t="s">
        <v>29</v>
      </c>
      <c r="G699" s="7">
        <v>8</v>
      </c>
      <c r="H699" s="7">
        <v>10</v>
      </c>
      <c r="I699" s="5" t="s">
        <v>30</v>
      </c>
      <c r="J699" s="5" t="s">
        <v>125</v>
      </c>
      <c r="K699" s="5" t="s">
        <v>57</v>
      </c>
      <c r="L699" s="5" t="s">
        <v>8563</v>
      </c>
      <c r="M699" s="5" t="s">
        <v>8564</v>
      </c>
      <c r="N699" s="5" t="s">
        <v>53</v>
      </c>
      <c r="O699" s="5" t="s">
        <v>55</v>
      </c>
      <c r="P699" s="5" t="b">
        <f t="shared" ca="1" si="105"/>
        <v>0</v>
      </c>
      <c r="Q699" s="5" t="b">
        <f t="shared" ca="1" si="3"/>
        <v>1</v>
      </c>
      <c r="R699" s="5"/>
      <c r="S699" s="5"/>
      <c r="T699" s="5"/>
      <c r="U699" s="5"/>
      <c r="V699" s="5"/>
      <c r="W699" s="5"/>
      <c r="X699" s="5"/>
      <c r="Y699" s="5"/>
      <c r="Z699" s="5"/>
      <c r="AA699" s="5"/>
      <c r="AB699" s="5"/>
      <c r="AC699" s="5"/>
      <c r="AD699" s="5"/>
      <c r="AE699" s="5"/>
      <c r="AF699" s="5"/>
    </row>
    <row r="700" spans="1:32" ht="21" customHeight="1">
      <c r="A700" s="5" t="s">
        <v>277</v>
      </c>
      <c r="B700" s="5" t="s">
        <v>1264</v>
      </c>
      <c r="C700" s="5" t="str">
        <f t="shared" ca="1" si="0"/>
        <v>上海</v>
      </c>
      <c r="D700" s="9" t="s">
        <v>47</v>
      </c>
      <c r="E700" s="5" t="s">
        <v>22707</v>
      </c>
      <c r="F700" s="5" t="s">
        <v>45</v>
      </c>
      <c r="G700" s="7">
        <v>8</v>
      </c>
      <c r="H700" s="7">
        <v>16</v>
      </c>
      <c r="I700" s="5" t="s">
        <v>478</v>
      </c>
      <c r="J700" s="5" t="s">
        <v>108</v>
      </c>
      <c r="K700" s="5" t="s">
        <v>802</v>
      </c>
      <c r="L700" s="5" t="s">
        <v>8445</v>
      </c>
      <c r="M700" s="5" t="s">
        <v>8446</v>
      </c>
      <c r="N700" s="5" t="s">
        <v>167</v>
      </c>
      <c r="O700" s="5" t="s">
        <v>55</v>
      </c>
      <c r="P700" s="5" t="b">
        <f t="shared" ca="1" si="105"/>
        <v>0</v>
      </c>
      <c r="Q700" s="5" t="b">
        <f t="shared" ca="1" si="3"/>
        <v>1</v>
      </c>
      <c r="R700" s="5"/>
      <c r="S700" s="5"/>
      <c r="T700" s="5"/>
      <c r="U700" s="5"/>
      <c r="V700" s="5"/>
      <c r="W700" s="5"/>
      <c r="X700" s="5"/>
      <c r="Y700" s="5"/>
      <c r="Z700" s="5"/>
      <c r="AA700" s="5"/>
      <c r="AB700" s="5"/>
      <c r="AC700" s="5"/>
      <c r="AD700" s="5"/>
      <c r="AE700" s="5"/>
      <c r="AF700" s="5"/>
    </row>
    <row r="701" spans="1:32" ht="21" customHeight="1">
      <c r="A701" s="5" t="s">
        <v>8227</v>
      </c>
      <c r="B701" s="5" t="s">
        <v>8229</v>
      </c>
      <c r="C701" s="5" t="str">
        <f t="shared" ca="1" si="0"/>
        <v>上海</v>
      </c>
      <c r="D701" s="9" t="s">
        <v>47</v>
      </c>
      <c r="E701" s="5" t="s">
        <v>22707</v>
      </c>
      <c r="F701" s="5" t="s">
        <v>29</v>
      </c>
      <c r="G701" s="7">
        <v>8</v>
      </c>
      <c r="H701" s="7">
        <v>10</v>
      </c>
      <c r="I701" s="5" t="s">
        <v>30</v>
      </c>
      <c r="J701" s="5" t="s">
        <v>66</v>
      </c>
      <c r="K701" s="5" t="s">
        <v>57</v>
      </c>
      <c r="L701" s="9" t="s">
        <v>47</v>
      </c>
      <c r="M701" s="5" t="s">
        <v>8231</v>
      </c>
      <c r="N701" s="5" t="s">
        <v>42</v>
      </c>
      <c r="O701" s="5" t="s">
        <v>237</v>
      </c>
      <c r="P701" s="5" t="b">
        <f t="shared" ca="1" si="105"/>
        <v>0</v>
      </c>
      <c r="Q701" s="5" t="b">
        <f t="shared" ca="1" si="3"/>
        <v>1</v>
      </c>
      <c r="R701" s="5"/>
      <c r="S701" s="5"/>
      <c r="T701" s="5"/>
      <c r="U701" s="5"/>
      <c r="V701" s="5"/>
      <c r="W701" s="5"/>
      <c r="X701" s="5"/>
      <c r="Y701" s="5"/>
      <c r="Z701" s="5"/>
      <c r="AA701" s="5"/>
      <c r="AB701" s="5"/>
      <c r="AC701" s="5"/>
      <c r="AD701" s="5"/>
      <c r="AE701" s="5"/>
      <c r="AF701" s="5"/>
    </row>
    <row r="702" spans="1:32" ht="21" customHeight="1">
      <c r="A702" s="5" t="s">
        <v>396</v>
      </c>
      <c r="B702" s="5" t="s">
        <v>8917</v>
      </c>
      <c r="C702" s="5" t="str">
        <f t="shared" ca="1" si="0"/>
        <v>上海</v>
      </c>
      <c r="D702" s="9" t="s">
        <v>47</v>
      </c>
      <c r="E702" s="5" t="s">
        <v>22707</v>
      </c>
      <c r="F702" s="5" t="s">
        <v>29</v>
      </c>
      <c r="G702" s="7">
        <v>8</v>
      </c>
      <c r="H702" s="7">
        <v>15</v>
      </c>
      <c r="I702" s="5" t="s">
        <v>65</v>
      </c>
      <c r="J702" s="5" t="s">
        <v>31</v>
      </c>
      <c r="K702" s="5" t="s">
        <v>110</v>
      </c>
      <c r="L702" s="9" t="s">
        <v>47</v>
      </c>
      <c r="M702" s="5" t="s">
        <v>8919</v>
      </c>
      <c r="N702" s="5" t="s">
        <v>53</v>
      </c>
      <c r="O702" s="5" t="s">
        <v>55</v>
      </c>
      <c r="P702" s="5" t="b">
        <f t="shared" ca="1" si="105"/>
        <v>0</v>
      </c>
      <c r="Q702" s="5" t="b">
        <f t="shared" ca="1" si="3"/>
        <v>1</v>
      </c>
      <c r="R702" s="5"/>
      <c r="S702" s="5"/>
      <c r="T702" s="5"/>
      <c r="U702" s="5"/>
      <c r="V702" s="5"/>
      <c r="W702" s="5"/>
      <c r="X702" s="5"/>
      <c r="Y702" s="5"/>
      <c r="Z702" s="5"/>
      <c r="AA702" s="5"/>
      <c r="AB702" s="5"/>
      <c r="AC702" s="5"/>
      <c r="AD702" s="5"/>
      <c r="AE702" s="5"/>
      <c r="AF702" s="5"/>
    </row>
    <row r="703" spans="1:32" ht="21" customHeight="1">
      <c r="A703" s="5" t="s">
        <v>396</v>
      </c>
      <c r="B703" s="5" t="s">
        <v>8601</v>
      </c>
      <c r="C703" s="5" t="str">
        <f t="shared" ca="1" si="0"/>
        <v>上海</v>
      </c>
      <c r="D703" s="9" t="s">
        <v>47</v>
      </c>
      <c r="E703" s="5" t="s">
        <v>22707</v>
      </c>
      <c r="F703" s="5" t="s">
        <v>45</v>
      </c>
      <c r="G703" s="11">
        <v>8</v>
      </c>
      <c r="H703" s="11">
        <v>13</v>
      </c>
      <c r="I703" s="13" t="s">
        <v>1052</v>
      </c>
      <c r="J703" s="5" t="s">
        <v>125</v>
      </c>
      <c r="K703" s="5" t="s">
        <v>110</v>
      </c>
      <c r="L703" s="5" t="s">
        <v>8606</v>
      </c>
      <c r="M703" s="5" t="s">
        <v>8607</v>
      </c>
      <c r="N703" s="5" t="s">
        <v>100</v>
      </c>
      <c r="O703" s="5" t="s">
        <v>55</v>
      </c>
      <c r="P703" s="5" t="b">
        <f t="shared" ca="1" si="105"/>
        <v>0</v>
      </c>
      <c r="Q703" s="5" t="b">
        <f t="shared" ca="1" si="3"/>
        <v>1</v>
      </c>
      <c r="R703" s="5"/>
      <c r="S703" s="5"/>
      <c r="T703" s="5"/>
      <c r="U703" s="5"/>
      <c r="V703" s="5"/>
      <c r="W703" s="5"/>
      <c r="X703" s="5"/>
      <c r="Y703" s="5"/>
      <c r="Z703" s="5"/>
      <c r="AA703" s="5"/>
      <c r="AB703" s="5"/>
      <c r="AC703" s="5"/>
      <c r="AD703" s="5"/>
      <c r="AE703" s="5"/>
      <c r="AF703" s="5"/>
    </row>
    <row r="704" spans="1:32" ht="21" customHeight="1">
      <c r="A704" s="5" t="s">
        <v>8571</v>
      </c>
      <c r="B704" s="5" t="s">
        <v>8573</v>
      </c>
      <c r="C704" s="5" t="str">
        <f t="shared" ca="1" si="0"/>
        <v>上海</v>
      </c>
      <c r="D704" s="9" t="s">
        <v>47</v>
      </c>
      <c r="E704" s="5" t="s">
        <v>22707</v>
      </c>
      <c r="F704" s="5" t="s">
        <v>45</v>
      </c>
      <c r="G704" s="7">
        <v>8</v>
      </c>
      <c r="H704" s="7">
        <v>10</v>
      </c>
      <c r="I704" s="5" t="s">
        <v>30</v>
      </c>
      <c r="J704" s="7" t="s">
        <v>24</v>
      </c>
      <c r="K704" s="5" t="s">
        <v>110</v>
      </c>
      <c r="L704" s="5" t="s">
        <v>8576</v>
      </c>
      <c r="M704" s="5" t="s">
        <v>8577</v>
      </c>
      <c r="N704" s="5" t="s">
        <v>648</v>
      </c>
      <c r="O704" s="5" t="s">
        <v>405</v>
      </c>
      <c r="P704" s="5" t="b">
        <f t="shared" ca="1" si="105"/>
        <v>0</v>
      </c>
      <c r="Q704" s="5" t="b">
        <f t="shared" ca="1" si="3"/>
        <v>1</v>
      </c>
      <c r="R704" s="5"/>
      <c r="S704" s="5"/>
      <c r="T704" s="5"/>
      <c r="U704" s="5"/>
      <c r="V704" s="5"/>
      <c r="W704" s="5"/>
      <c r="X704" s="5"/>
      <c r="Y704" s="5"/>
      <c r="Z704" s="5"/>
      <c r="AA704" s="5"/>
      <c r="AB704" s="5"/>
      <c r="AC704" s="5"/>
      <c r="AD704" s="5"/>
      <c r="AE704" s="5"/>
      <c r="AF704" s="5"/>
    </row>
    <row r="705" spans="1:32" ht="21" customHeight="1">
      <c r="A705" s="5" t="s">
        <v>6294</v>
      </c>
      <c r="B705" s="5" t="s">
        <v>8930</v>
      </c>
      <c r="C705" s="5" t="str">
        <f t="shared" ca="1" si="0"/>
        <v>上海</v>
      </c>
      <c r="D705" s="5" t="str">
        <f t="shared" ref="D705:D708" ca="1" si="112">IFERROR(__xludf.DUMMYFUNCTION("REGEXEXTRACT(E705,""-(\S+)"")"),"福田区  ")</f>
        <v>福田区  </v>
      </c>
      <c r="E705" s="5" t="s">
        <v>22687</v>
      </c>
      <c r="F705" s="5" t="s">
        <v>29</v>
      </c>
      <c r="G705" s="7">
        <v>8</v>
      </c>
      <c r="H705" s="7">
        <v>10</v>
      </c>
      <c r="I705" s="5" t="s">
        <v>30</v>
      </c>
      <c r="J705" s="5" t="s">
        <v>31</v>
      </c>
      <c r="K705" s="5" t="s">
        <v>8123</v>
      </c>
      <c r="L705" s="5" t="s">
        <v>8932</v>
      </c>
      <c r="M705" s="5" t="s">
        <v>8934</v>
      </c>
      <c r="N705" s="5" t="s">
        <v>37</v>
      </c>
      <c r="O705" s="5" t="s">
        <v>405</v>
      </c>
      <c r="P705" s="5" t="b">
        <f t="shared" ca="1" si="105"/>
        <v>0</v>
      </c>
      <c r="Q705" s="5" t="b">
        <f t="shared" ca="1" si="3"/>
        <v>1</v>
      </c>
      <c r="R705" s="5"/>
      <c r="S705" s="5"/>
      <c r="T705" s="5"/>
      <c r="U705" s="5"/>
      <c r="V705" s="5"/>
      <c r="W705" s="5"/>
      <c r="X705" s="5"/>
      <c r="Y705" s="5"/>
      <c r="Z705" s="5"/>
      <c r="AA705" s="5"/>
      <c r="AB705" s="5"/>
      <c r="AC705" s="5"/>
      <c r="AD705" s="5"/>
      <c r="AE705" s="5"/>
      <c r="AF705" s="5"/>
    </row>
    <row r="706" spans="1:32" ht="21" customHeight="1">
      <c r="A706" s="5" t="s">
        <v>5603</v>
      </c>
      <c r="B706" s="5" t="s">
        <v>26425</v>
      </c>
      <c r="C706" s="5" t="str">
        <f t="shared" ca="1" si="0"/>
        <v>上海</v>
      </c>
      <c r="D706" s="5" t="str">
        <f t="shared" ca="1" si="112"/>
        <v>福田区  </v>
      </c>
      <c r="E706" s="5" t="s">
        <v>22687</v>
      </c>
      <c r="F706" s="5" t="s">
        <v>29</v>
      </c>
      <c r="G706" s="7">
        <v>8</v>
      </c>
      <c r="H706" s="7">
        <v>12</v>
      </c>
      <c r="I706" s="5" t="s">
        <v>852</v>
      </c>
      <c r="J706" s="5" t="s">
        <v>31</v>
      </c>
      <c r="K706" s="5" t="s">
        <v>686</v>
      </c>
      <c r="L706" s="5" t="s">
        <v>26426</v>
      </c>
      <c r="M706" s="5" t="s">
        <v>26427</v>
      </c>
      <c r="N706" s="5" t="s">
        <v>53</v>
      </c>
      <c r="O706" s="5" t="s">
        <v>55</v>
      </c>
      <c r="P706" s="5" t="b">
        <f t="shared" ca="1" si="105"/>
        <v>0</v>
      </c>
      <c r="Q706" s="5" t="b">
        <f t="shared" ca="1" si="3"/>
        <v>1</v>
      </c>
      <c r="R706" s="5"/>
      <c r="S706" s="5"/>
      <c r="T706" s="5"/>
      <c r="U706" s="5"/>
      <c r="V706" s="5"/>
      <c r="W706" s="5"/>
      <c r="X706" s="5"/>
      <c r="Y706" s="5"/>
      <c r="Z706" s="5"/>
      <c r="AA706" s="5"/>
      <c r="AB706" s="5"/>
      <c r="AC706" s="5"/>
      <c r="AD706" s="5"/>
      <c r="AE706" s="5"/>
      <c r="AF706" s="5"/>
    </row>
    <row r="707" spans="1:32" ht="21" customHeight="1">
      <c r="A707" s="5" t="s">
        <v>676</v>
      </c>
      <c r="B707" s="5" t="s">
        <v>8850</v>
      </c>
      <c r="C707" s="5" t="str">
        <f t="shared" ca="1" si="0"/>
        <v>上海</v>
      </c>
      <c r="D707" s="5" t="str">
        <f t="shared" ca="1" si="112"/>
        <v>福田区  </v>
      </c>
      <c r="E707" s="5" t="s">
        <v>22680</v>
      </c>
      <c r="F707" s="5" t="s">
        <v>29</v>
      </c>
      <c r="G707" s="7">
        <v>8</v>
      </c>
      <c r="H707" s="7">
        <v>11</v>
      </c>
      <c r="I707" s="5" t="s">
        <v>1465</v>
      </c>
      <c r="J707" s="5" t="s">
        <v>125</v>
      </c>
      <c r="K707" s="5" t="s">
        <v>57</v>
      </c>
      <c r="L707" s="5" t="s">
        <v>8851</v>
      </c>
      <c r="M707" s="5" t="s">
        <v>8852</v>
      </c>
      <c r="N707" s="5" t="s">
        <v>100</v>
      </c>
      <c r="O707" s="5" t="s">
        <v>405</v>
      </c>
      <c r="P707" s="5" t="b">
        <f t="shared" ca="1" si="105"/>
        <v>0</v>
      </c>
      <c r="Q707" s="5" t="b">
        <f t="shared" ca="1" si="3"/>
        <v>1</v>
      </c>
      <c r="R707" s="5"/>
      <c r="S707" s="5"/>
      <c r="T707" s="5"/>
      <c r="U707" s="5"/>
      <c r="V707" s="5"/>
      <c r="W707" s="5"/>
      <c r="X707" s="5"/>
      <c r="Y707" s="5"/>
      <c r="Z707" s="5"/>
      <c r="AA707" s="5"/>
      <c r="AB707" s="5"/>
      <c r="AC707" s="5"/>
      <c r="AD707" s="5"/>
      <c r="AE707" s="5"/>
      <c r="AF707" s="5"/>
    </row>
    <row r="708" spans="1:32" ht="21" customHeight="1">
      <c r="A708" s="5" t="s">
        <v>1710</v>
      </c>
      <c r="B708" s="5" t="s">
        <v>8732</v>
      </c>
      <c r="C708" s="5" t="str">
        <f t="shared" ca="1" si="0"/>
        <v>上海</v>
      </c>
      <c r="D708" s="5" t="str">
        <f t="shared" ca="1" si="112"/>
        <v>福田区  </v>
      </c>
      <c r="E708" s="5" t="s">
        <v>22670</v>
      </c>
      <c r="F708" s="5" t="s">
        <v>45</v>
      </c>
      <c r="G708" s="7">
        <v>8</v>
      </c>
      <c r="H708" s="7">
        <v>13</v>
      </c>
      <c r="I708" s="5" t="s">
        <v>107</v>
      </c>
      <c r="J708" s="5" t="s">
        <v>125</v>
      </c>
      <c r="K708" s="5" t="s">
        <v>224</v>
      </c>
      <c r="L708" s="5" t="s">
        <v>8735</v>
      </c>
      <c r="M708" s="5" t="s">
        <v>8736</v>
      </c>
      <c r="N708" s="5" t="s">
        <v>37</v>
      </c>
      <c r="O708" s="5" t="s">
        <v>55</v>
      </c>
      <c r="P708" s="5" t="b">
        <f t="shared" ca="1" si="105"/>
        <v>0</v>
      </c>
      <c r="Q708" s="5" t="b">
        <f t="shared" ca="1" si="3"/>
        <v>1</v>
      </c>
      <c r="R708" s="5"/>
      <c r="S708" s="5"/>
      <c r="T708" s="5"/>
      <c r="U708" s="5"/>
      <c r="V708" s="5"/>
      <c r="W708" s="5"/>
      <c r="X708" s="5"/>
      <c r="Y708" s="5"/>
      <c r="Z708" s="5"/>
      <c r="AA708" s="5"/>
      <c r="AB708" s="5"/>
      <c r="AC708" s="5"/>
      <c r="AD708" s="5"/>
      <c r="AE708" s="5"/>
      <c r="AF708" s="5"/>
    </row>
    <row r="709" spans="1:32" ht="21" customHeight="1">
      <c r="A709" s="5" t="s">
        <v>4285</v>
      </c>
      <c r="B709" s="5" t="s">
        <v>8721</v>
      </c>
      <c r="C709" s="5" t="str">
        <f t="shared" ca="1" si="0"/>
        <v>上海</v>
      </c>
      <c r="D709" s="9" t="s">
        <v>47</v>
      </c>
      <c r="E709" s="5" t="s">
        <v>22707</v>
      </c>
      <c r="F709" s="5" t="s">
        <v>29</v>
      </c>
      <c r="G709" s="7">
        <v>8</v>
      </c>
      <c r="H709" s="7">
        <v>10</v>
      </c>
      <c r="I709" s="5" t="s">
        <v>30</v>
      </c>
      <c r="J709" s="5" t="s">
        <v>31</v>
      </c>
      <c r="K709" s="5" t="s">
        <v>57</v>
      </c>
      <c r="L709" s="5" t="s">
        <v>8723</v>
      </c>
      <c r="M709" s="5" t="s">
        <v>8724</v>
      </c>
      <c r="N709" s="5" t="s">
        <v>53</v>
      </c>
      <c r="O709" s="5" t="s">
        <v>405</v>
      </c>
      <c r="P709" s="5" t="b">
        <f t="shared" ca="1" si="105"/>
        <v>0</v>
      </c>
      <c r="Q709" s="5" t="b">
        <f t="shared" ca="1" si="3"/>
        <v>1</v>
      </c>
      <c r="R709" s="5"/>
      <c r="S709" s="5"/>
      <c r="T709" s="5"/>
      <c r="U709" s="5"/>
      <c r="V709" s="5"/>
      <c r="W709" s="5"/>
      <c r="X709" s="5"/>
      <c r="Y709" s="5"/>
      <c r="Z709" s="5"/>
      <c r="AA709" s="5"/>
      <c r="AB709" s="5"/>
      <c r="AC709" s="5"/>
      <c r="AD709" s="5"/>
      <c r="AE709" s="5"/>
      <c r="AF709" s="5"/>
    </row>
    <row r="710" spans="1:32" ht="21" customHeight="1">
      <c r="A710" s="5" t="s">
        <v>2842</v>
      </c>
      <c r="B710" s="5" t="s">
        <v>8924</v>
      </c>
      <c r="C710" s="5" t="str">
        <f t="shared" ca="1" si="0"/>
        <v>上海</v>
      </c>
      <c r="D710" s="5" t="str">
        <f t="shared" ref="D710:D717" ca="1" si="113">IFERROR(__xludf.DUMMYFUNCTION("REGEXEXTRACT(E710,""-(\S+)"")"),"宝安区  ")</f>
        <v>宝安区  </v>
      </c>
      <c r="E710" s="5" t="s">
        <v>22363</v>
      </c>
      <c r="F710" s="5" t="s">
        <v>45</v>
      </c>
      <c r="G710" s="7">
        <v>8</v>
      </c>
      <c r="H710" s="7">
        <v>12</v>
      </c>
      <c r="I710" s="5" t="s">
        <v>852</v>
      </c>
      <c r="J710" s="5" t="s">
        <v>125</v>
      </c>
      <c r="K710" s="5" t="s">
        <v>32</v>
      </c>
      <c r="L710" s="5" t="s">
        <v>8925</v>
      </c>
      <c r="M710" s="5" t="s">
        <v>8926</v>
      </c>
      <c r="N710" s="5" t="s">
        <v>37</v>
      </c>
      <c r="O710" s="5" t="s">
        <v>405</v>
      </c>
      <c r="P710" s="5" t="b">
        <f t="shared" ca="1" si="105"/>
        <v>0</v>
      </c>
      <c r="Q710" s="5" t="b">
        <f t="shared" ca="1" si="3"/>
        <v>1</v>
      </c>
      <c r="R710" s="5"/>
      <c r="S710" s="5"/>
      <c r="T710" s="5"/>
      <c r="U710" s="5"/>
      <c r="V710" s="5"/>
      <c r="W710" s="5"/>
      <c r="X710" s="5"/>
      <c r="Y710" s="5"/>
      <c r="Z710" s="5"/>
      <c r="AA710" s="5"/>
      <c r="AB710" s="5"/>
      <c r="AC710" s="5"/>
      <c r="AD710" s="5"/>
      <c r="AE710" s="5"/>
      <c r="AF710" s="5"/>
    </row>
    <row r="711" spans="1:32" ht="21" customHeight="1">
      <c r="A711" s="5" t="s">
        <v>248</v>
      </c>
      <c r="B711" s="5" t="s">
        <v>2728</v>
      </c>
      <c r="C711" s="5" t="str">
        <f t="shared" ca="1" si="0"/>
        <v>上海</v>
      </c>
      <c r="D711" s="5" t="str">
        <f t="shared" ca="1" si="113"/>
        <v>宝安区  </v>
      </c>
      <c r="E711" s="5" t="s">
        <v>22670</v>
      </c>
      <c r="F711" s="5" t="s">
        <v>29</v>
      </c>
      <c r="G711" s="7">
        <v>8</v>
      </c>
      <c r="H711" s="7">
        <v>25</v>
      </c>
      <c r="I711" s="5" t="s">
        <v>7163</v>
      </c>
      <c r="J711" s="5" t="s">
        <v>108</v>
      </c>
      <c r="K711" s="5" t="s">
        <v>48</v>
      </c>
      <c r="L711" s="5" t="s">
        <v>2730</v>
      </c>
      <c r="M711" s="5" t="s">
        <v>9053</v>
      </c>
      <c r="N711" s="5" t="s">
        <v>53</v>
      </c>
      <c r="O711" s="5" t="s">
        <v>405</v>
      </c>
      <c r="P711" s="5" t="b">
        <f t="shared" ca="1" si="105"/>
        <v>0</v>
      </c>
      <c r="Q711" s="5" t="b">
        <f t="shared" ca="1" si="3"/>
        <v>1</v>
      </c>
      <c r="R711" s="5"/>
      <c r="S711" s="5"/>
      <c r="T711" s="5"/>
      <c r="U711" s="5"/>
      <c r="V711" s="5"/>
      <c r="W711" s="5"/>
      <c r="X711" s="5"/>
      <c r="Y711" s="5"/>
      <c r="Z711" s="5"/>
      <c r="AA711" s="5"/>
      <c r="AB711" s="5"/>
      <c r="AC711" s="5"/>
      <c r="AD711" s="5"/>
      <c r="AE711" s="5"/>
      <c r="AF711" s="5"/>
    </row>
    <row r="712" spans="1:32" ht="21" customHeight="1">
      <c r="A712" s="5" t="s">
        <v>1433</v>
      </c>
      <c r="B712" s="5" t="s">
        <v>2809</v>
      </c>
      <c r="C712" s="5" t="str">
        <f t="shared" ca="1" si="0"/>
        <v>上海</v>
      </c>
      <c r="D712" s="5" t="str">
        <f t="shared" ca="1" si="113"/>
        <v>宝安区  </v>
      </c>
      <c r="E712" s="5" t="s">
        <v>22670</v>
      </c>
      <c r="F712" s="5" t="s">
        <v>45</v>
      </c>
      <c r="G712" s="7">
        <v>8</v>
      </c>
      <c r="H712" s="7">
        <v>11</v>
      </c>
      <c r="I712" s="5" t="s">
        <v>1465</v>
      </c>
      <c r="J712" s="5" t="s">
        <v>125</v>
      </c>
      <c r="K712" s="5" t="s">
        <v>48</v>
      </c>
      <c r="L712" s="5" t="s">
        <v>2811</v>
      </c>
      <c r="M712" s="5" t="s">
        <v>26428</v>
      </c>
      <c r="N712" s="5" t="s">
        <v>53</v>
      </c>
      <c r="O712" s="5" t="s">
        <v>55</v>
      </c>
      <c r="P712" s="5" t="b">
        <f t="shared" ca="1" si="105"/>
        <v>0</v>
      </c>
      <c r="Q712" s="5" t="b">
        <f t="shared" ca="1" si="3"/>
        <v>1</v>
      </c>
      <c r="R712" s="5"/>
      <c r="S712" s="5"/>
      <c r="T712" s="5"/>
      <c r="U712" s="5"/>
      <c r="V712" s="5"/>
      <c r="W712" s="5"/>
      <c r="X712" s="5"/>
      <c r="Y712" s="5"/>
      <c r="Z712" s="5"/>
      <c r="AA712" s="5"/>
      <c r="AB712" s="5"/>
      <c r="AC712" s="5"/>
      <c r="AD712" s="5"/>
      <c r="AE712" s="5"/>
      <c r="AF712" s="5"/>
    </row>
    <row r="713" spans="1:32" ht="21" customHeight="1">
      <c r="A713" s="5" t="s">
        <v>784</v>
      </c>
      <c r="B713" s="5" t="s">
        <v>8929</v>
      </c>
      <c r="C713" s="5" t="str">
        <f t="shared" ca="1" si="0"/>
        <v>上海</v>
      </c>
      <c r="D713" s="5" t="str">
        <f t="shared" ca="1" si="113"/>
        <v>宝安区  </v>
      </c>
      <c r="E713" s="5" t="s">
        <v>22363</v>
      </c>
      <c r="F713" s="5" t="s">
        <v>29</v>
      </c>
      <c r="G713" s="7">
        <v>8</v>
      </c>
      <c r="H713" s="7">
        <v>15</v>
      </c>
      <c r="I713" s="5" t="s">
        <v>65</v>
      </c>
      <c r="J713" s="5" t="s">
        <v>31</v>
      </c>
      <c r="K713" s="5" t="s">
        <v>57</v>
      </c>
      <c r="L713" s="5" t="s">
        <v>3579</v>
      </c>
      <c r="M713" s="5" t="s">
        <v>8931</v>
      </c>
      <c r="N713" s="5" t="s">
        <v>100</v>
      </c>
      <c r="O713" s="5" t="s">
        <v>55</v>
      </c>
      <c r="P713" s="5" t="b">
        <f t="shared" ca="1" si="105"/>
        <v>0</v>
      </c>
      <c r="Q713" s="5" t="b">
        <f t="shared" ca="1" si="3"/>
        <v>1</v>
      </c>
      <c r="R713" s="5"/>
      <c r="S713" s="5"/>
      <c r="T713" s="5"/>
      <c r="U713" s="5"/>
      <c r="V713" s="5"/>
      <c r="W713" s="5"/>
      <c r="X713" s="5"/>
      <c r="Y713" s="5"/>
      <c r="Z713" s="5"/>
      <c r="AA713" s="5"/>
      <c r="AB713" s="5"/>
      <c r="AC713" s="5"/>
      <c r="AD713" s="5"/>
      <c r="AE713" s="5"/>
      <c r="AF713" s="5"/>
    </row>
    <row r="714" spans="1:32" ht="21" customHeight="1">
      <c r="A714" s="5" t="s">
        <v>26429</v>
      </c>
      <c r="B714" s="5" t="s">
        <v>9284</v>
      </c>
      <c r="C714" s="5" t="str">
        <f t="shared" ca="1" si="0"/>
        <v>上海</v>
      </c>
      <c r="D714" s="5" t="str">
        <f t="shared" ca="1" si="113"/>
        <v>宝安区  </v>
      </c>
      <c r="E714" s="5" t="s">
        <v>22670</v>
      </c>
      <c r="F714" s="5" t="s">
        <v>45</v>
      </c>
      <c r="G714" s="7">
        <v>8</v>
      </c>
      <c r="H714" s="7">
        <v>12</v>
      </c>
      <c r="I714" s="5" t="s">
        <v>852</v>
      </c>
      <c r="J714" s="5" t="s">
        <v>31</v>
      </c>
      <c r="K714" s="5" t="s">
        <v>57</v>
      </c>
      <c r="L714" s="5" t="s">
        <v>404</v>
      </c>
      <c r="M714" s="5" t="s">
        <v>26430</v>
      </c>
      <c r="N714" s="5" t="s">
        <v>37</v>
      </c>
      <c r="O714" s="5" t="s">
        <v>55</v>
      </c>
      <c r="P714" s="5" t="b">
        <f t="shared" ca="1" si="105"/>
        <v>0</v>
      </c>
      <c r="Q714" s="5" t="b">
        <f t="shared" ca="1" si="3"/>
        <v>1</v>
      </c>
      <c r="R714" s="5"/>
      <c r="S714" s="5"/>
      <c r="T714" s="5"/>
      <c r="U714" s="5"/>
      <c r="V714" s="5"/>
      <c r="W714" s="5"/>
      <c r="X714" s="5"/>
      <c r="Y714" s="5"/>
      <c r="Z714" s="5"/>
      <c r="AA714" s="5"/>
      <c r="AB714" s="5"/>
      <c r="AC714" s="5"/>
      <c r="AD714" s="5"/>
      <c r="AE714" s="5"/>
      <c r="AF714" s="5"/>
    </row>
    <row r="715" spans="1:32" ht="21" customHeight="1">
      <c r="A715" s="5" t="s">
        <v>11339</v>
      </c>
      <c r="B715" s="5" t="s">
        <v>9255</v>
      </c>
      <c r="C715" s="5" t="str">
        <f t="shared" ca="1" si="0"/>
        <v>上海</v>
      </c>
      <c r="D715" s="5" t="str">
        <f t="shared" ca="1" si="113"/>
        <v>宝安区  </v>
      </c>
      <c r="E715" s="5" t="s">
        <v>22687</v>
      </c>
      <c r="F715" s="5" t="s">
        <v>45</v>
      </c>
      <c r="G715" s="7">
        <v>8</v>
      </c>
      <c r="H715" s="7">
        <v>12</v>
      </c>
      <c r="I715" s="5" t="s">
        <v>852</v>
      </c>
      <c r="J715" s="5" t="s">
        <v>108</v>
      </c>
      <c r="K715" s="5" t="s">
        <v>57</v>
      </c>
      <c r="L715" s="5" t="s">
        <v>9258</v>
      </c>
      <c r="M715" s="5" t="s">
        <v>11342</v>
      </c>
      <c r="N715" s="5" t="s">
        <v>167</v>
      </c>
      <c r="O715" s="5" t="s">
        <v>55</v>
      </c>
      <c r="P715" s="5" t="b">
        <f t="shared" ca="1" si="105"/>
        <v>0</v>
      </c>
      <c r="Q715" s="5" t="b">
        <f t="shared" ca="1" si="3"/>
        <v>1</v>
      </c>
      <c r="R715" s="5"/>
      <c r="S715" s="5"/>
      <c r="T715" s="5"/>
      <c r="U715" s="5"/>
      <c r="V715" s="5"/>
      <c r="W715" s="5"/>
      <c r="X715" s="5"/>
      <c r="Y715" s="5"/>
      <c r="Z715" s="5"/>
      <c r="AA715" s="5"/>
      <c r="AB715" s="5"/>
      <c r="AC715" s="5"/>
      <c r="AD715" s="5"/>
      <c r="AE715" s="5"/>
      <c r="AF715" s="5"/>
    </row>
    <row r="716" spans="1:32" ht="21" customHeight="1">
      <c r="A716" s="5" t="s">
        <v>248</v>
      </c>
      <c r="B716" s="5" t="s">
        <v>1213</v>
      </c>
      <c r="C716" s="5" t="str">
        <f t="shared" ca="1" si="0"/>
        <v>上海</v>
      </c>
      <c r="D716" s="5" t="str">
        <f t="shared" ca="1" si="113"/>
        <v>宝安区  </v>
      </c>
      <c r="E716" s="5" t="s">
        <v>22680</v>
      </c>
      <c r="F716" s="5" t="s">
        <v>45</v>
      </c>
      <c r="G716" s="7">
        <v>8</v>
      </c>
      <c r="H716" s="7">
        <v>15</v>
      </c>
      <c r="I716" s="5" t="s">
        <v>65</v>
      </c>
      <c r="J716" s="5" t="s">
        <v>31</v>
      </c>
      <c r="K716" s="5" t="s">
        <v>68</v>
      </c>
      <c r="L716" s="5" t="s">
        <v>11911</v>
      </c>
      <c r="M716" s="5" t="s">
        <v>11912</v>
      </c>
      <c r="N716" s="5" t="s">
        <v>37</v>
      </c>
      <c r="O716" s="5" t="s">
        <v>55</v>
      </c>
      <c r="P716" s="5" t="b">
        <f t="shared" ca="1" si="105"/>
        <v>0</v>
      </c>
      <c r="Q716" s="5" t="b">
        <f t="shared" ca="1" si="3"/>
        <v>1</v>
      </c>
      <c r="R716" s="5"/>
      <c r="S716" s="5"/>
      <c r="T716" s="5"/>
      <c r="U716" s="5"/>
      <c r="V716" s="5"/>
      <c r="W716" s="5"/>
      <c r="X716" s="5"/>
      <c r="Y716" s="5"/>
      <c r="Z716" s="5"/>
      <c r="AA716" s="5"/>
      <c r="AB716" s="5"/>
      <c r="AC716" s="5"/>
      <c r="AD716" s="5"/>
      <c r="AE716" s="5"/>
      <c r="AF716" s="5"/>
    </row>
    <row r="717" spans="1:32" ht="21" customHeight="1">
      <c r="A717" s="5" t="s">
        <v>26431</v>
      </c>
      <c r="B717" s="5" t="s">
        <v>12056</v>
      </c>
      <c r="C717" s="5" t="str">
        <f t="shared" ca="1" si="0"/>
        <v>上海</v>
      </c>
      <c r="D717" s="5" t="str">
        <f t="shared" ca="1" si="113"/>
        <v>宝安区  </v>
      </c>
      <c r="E717" s="5" t="s">
        <v>22363</v>
      </c>
      <c r="F717" s="5" t="s">
        <v>29</v>
      </c>
      <c r="G717" s="7">
        <v>8</v>
      </c>
      <c r="H717" s="7">
        <v>10</v>
      </c>
      <c r="I717" s="5" t="s">
        <v>30</v>
      </c>
      <c r="J717" s="5" t="s">
        <v>108</v>
      </c>
      <c r="K717" s="5" t="s">
        <v>7531</v>
      </c>
      <c r="L717" s="5" t="s">
        <v>12057</v>
      </c>
      <c r="M717" s="5" t="s">
        <v>26432</v>
      </c>
      <c r="N717" s="5" t="s">
        <v>53</v>
      </c>
      <c r="O717" s="5" t="s">
        <v>55</v>
      </c>
      <c r="P717" s="5" t="b">
        <f t="shared" ca="1" si="105"/>
        <v>0</v>
      </c>
      <c r="Q717" s="5" t="b">
        <f t="shared" ca="1" si="3"/>
        <v>1</v>
      </c>
      <c r="R717" s="5"/>
      <c r="S717" s="5"/>
      <c r="T717" s="5"/>
      <c r="U717" s="5"/>
      <c r="V717" s="5"/>
      <c r="W717" s="5"/>
      <c r="X717" s="5"/>
      <c r="Y717" s="5"/>
      <c r="Z717" s="5"/>
      <c r="AA717" s="5"/>
      <c r="AB717" s="5"/>
      <c r="AC717" s="5"/>
      <c r="AD717" s="5"/>
      <c r="AE717" s="5"/>
      <c r="AF717" s="5"/>
    </row>
    <row r="718" spans="1:32" ht="21" customHeight="1">
      <c r="A718" s="5" t="s">
        <v>9379</v>
      </c>
      <c r="B718" s="5" t="s">
        <v>8985</v>
      </c>
      <c r="C718" s="5" t="str">
        <f t="shared" ca="1" si="0"/>
        <v>上海</v>
      </c>
      <c r="D718" s="9" t="s">
        <v>47</v>
      </c>
      <c r="E718" s="5" t="s">
        <v>22707</v>
      </c>
      <c r="F718" s="5" t="s">
        <v>29</v>
      </c>
      <c r="G718" s="7">
        <v>8</v>
      </c>
      <c r="H718" s="7">
        <v>15</v>
      </c>
      <c r="I718" s="5" t="s">
        <v>65</v>
      </c>
      <c r="J718" s="5" t="s">
        <v>108</v>
      </c>
      <c r="K718" s="5" t="s">
        <v>5831</v>
      </c>
      <c r="L718" s="5" t="s">
        <v>8986</v>
      </c>
      <c r="M718" s="5" t="s">
        <v>9382</v>
      </c>
      <c r="N718" s="5" t="s">
        <v>37</v>
      </c>
      <c r="O718" s="5" t="s">
        <v>405</v>
      </c>
      <c r="P718" s="5" t="b">
        <f t="shared" ca="1" si="105"/>
        <v>0</v>
      </c>
      <c r="Q718" s="5" t="b">
        <f t="shared" ca="1" si="3"/>
        <v>1</v>
      </c>
      <c r="R718" s="5"/>
      <c r="S718" s="5"/>
      <c r="T718" s="5"/>
      <c r="U718" s="5"/>
      <c r="V718" s="5"/>
      <c r="W718" s="5"/>
      <c r="X718" s="5"/>
      <c r="Y718" s="5"/>
      <c r="Z718" s="5"/>
      <c r="AA718" s="5"/>
      <c r="AB718" s="5"/>
      <c r="AC718" s="5"/>
      <c r="AD718" s="5"/>
      <c r="AE718" s="5"/>
      <c r="AF718" s="5"/>
    </row>
    <row r="719" spans="1:32" ht="21" customHeight="1">
      <c r="A719" s="14" t="s">
        <v>277</v>
      </c>
      <c r="B719" s="14" t="s">
        <v>11435</v>
      </c>
      <c r="C719" s="14" t="str">
        <f t="shared" ca="1" si="0"/>
        <v>上海</v>
      </c>
      <c r="D719" s="14" t="str">
        <f ca="1">IFERROR(__xludf.DUMMYFUNCTION("REGEXEXTRACT(E719,""-(\S+)"")"),"南山区  ")</f>
        <v>南山区  </v>
      </c>
      <c r="E719" s="14" t="s">
        <v>22670</v>
      </c>
      <c r="F719" s="14" t="s">
        <v>29</v>
      </c>
      <c r="G719" s="15">
        <v>8</v>
      </c>
      <c r="H719" s="15">
        <v>10</v>
      </c>
      <c r="I719" s="14" t="s">
        <v>30</v>
      </c>
      <c r="J719" s="14" t="s">
        <v>31</v>
      </c>
      <c r="K719" s="14" t="s">
        <v>57</v>
      </c>
      <c r="L719" s="14" t="s">
        <v>11436</v>
      </c>
      <c r="M719" s="16" t="s">
        <v>47</v>
      </c>
      <c r="N719" s="14" t="s">
        <v>37</v>
      </c>
      <c r="O719" s="14" t="s">
        <v>237</v>
      </c>
      <c r="P719" s="14" t="b">
        <f ca="1">IFERROR(__xludf.DUMMYFUNCTION("REGEXMATCH(A719,""前端|设计|(?i)html|(?i)css|网页"")"),FALSE)</f>
        <v>0</v>
      </c>
      <c r="Q719" s="14" t="b">
        <f t="shared" ca="1" si="3"/>
        <v>1</v>
      </c>
      <c r="R719" s="5"/>
      <c r="S719" s="5"/>
      <c r="T719" s="5"/>
      <c r="U719" s="5"/>
      <c r="V719" s="5"/>
      <c r="W719" s="5"/>
      <c r="X719" s="5"/>
      <c r="Y719" s="5"/>
      <c r="Z719" s="5"/>
      <c r="AA719" s="5"/>
      <c r="AB719" s="5"/>
      <c r="AC719" s="5"/>
      <c r="AD719" s="5"/>
      <c r="AE719" s="5"/>
      <c r="AF719" s="5"/>
    </row>
    <row r="720" spans="1:32" ht="21" customHeight="1">
      <c r="A720" s="5" t="s">
        <v>8804</v>
      </c>
      <c r="B720" s="5" t="s">
        <v>8805</v>
      </c>
      <c r="C720" s="5" t="str">
        <f t="shared" ca="1" si="0"/>
        <v>上海</v>
      </c>
      <c r="D720" s="9" t="s">
        <v>47</v>
      </c>
      <c r="E720" s="5" t="s">
        <v>22707</v>
      </c>
      <c r="F720" s="5" t="s">
        <v>29</v>
      </c>
      <c r="G720" s="7">
        <v>8</v>
      </c>
      <c r="H720" s="7">
        <v>20</v>
      </c>
      <c r="I720" s="5" t="s">
        <v>178</v>
      </c>
      <c r="J720" s="5" t="s">
        <v>31</v>
      </c>
      <c r="K720" s="5" t="s">
        <v>57</v>
      </c>
      <c r="L720" s="5" t="s">
        <v>8806</v>
      </c>
      <c r="M720" s="5" t="s">
        <v>8807</v>
      </c>
      <c r="N720" s="5" t="s">
        <v>100</v>
      </c>
      <c r="O720" s="5" t="s">
        <v>55</v>
      </c>
      <c r="P720" s="5" t="b">
        <f ca="1">IFERROR(__xludf.DUMMYFUNCTION("REGEXMATCH(A720,""前端|设计|(?i)html|(?i)css"")"),FALSE)</f>
        <v>0</v>
      </c>
      <c r="Q720" s="5" t="b">
        <f t="shared" ca="1" si="3"/>
        <v>1</v>
      </c>
      <c r="R720" s="5"/>
      <c r="S720" s="5"/>
      <c r="T720" s="5"/>
      <c r="U720" s="5"/>
      <c r="V720" s="5"/>
      <c r="W720" s="5"/>
      <c r="X720" s="5"/>
      <c r="Y720" s="5"/>
      <c r="Z720" s="5"/>
      <c r="AA720" s="5"/>
      <c r="AB720" s="5"/>
      <c r="AC720" s="5"/>
      <c r="AD720" s="5"/>
      <c r="AE720" s="5"/>
      <c r="AF720" s="5"/>
    </row>
    <row r="721" spans="1:32" ht="21" customHeight="1">
      <c r="A721" s="14" t="s">
        <v>12045</v>
      </c>
      <c r="B721" s="14" t="s">
        <v>12046</v>
      </c>
      <c r="C721" s="14" t="str">
        <f t="shared" ca="1" si="0"/>
        <v>上海</v>
      </c>
      <c r="D721" s="16" t="s">
        <v>47</v>
      </c>
      <c r="E721" s="14" t="s">
        <v>22707</v>
      </c>
      <c r="F721" s="14" t="s">
        <v>45</v>
      </c>
      <c r="G721" s="15">
        <v>8</v>
      </c>
      <c r="H721" s="15">
        <v>13</v>
      </c>
      <c r="I721" s="14" t="s">
        <v>1052</v>
      </c>
      <c r="J721" s="14" t="s">
        <v>108</v>
      </c>
      <c r="K721" s="14" t="s">
        <v>117</v>
      </c>
      <c r="L721" s="14" t="s">
        <v>561</v>
      </c>
      <c r="M721" s="16" t="s">
        <v>47</v>
      </c>
      <c r="N721" s="14" t="s">
        <v>100</v>
      </c>
      <c r="O721" s="14" t="s">
        <v>405</v>
      </c>
      <c r="P721" s="14" t="b">
        <f ca="1">IFERROR(__xludf.DUMMYFUNCTION("REGEXMATCH(A721,""前端|设计|(?i)html|(?i)css|网页"")"),FALSE)</f>
        <v>0</v>
      </c>
      <c r="Q721" s="14" t="b">
        <f t="shared" ca="1" si="3"/>
        <v>1</v>
      </c>
      <c r="R721" s="5"/>
      <c r="S721" s="5"/>
      <c r="T721" s="5"/>
      <c r="U721" s="5"/>
      <c r="V721" s="5"/>
      <c r="W721" s="5"/>
      <c r="X721" s="5"/>
      <c r="Y721" s="5"/>
      <c r="Z721" s="5"/>
      <c r="AA721" s="5"/>
      <c r="AB721" s="5"/>
      <c r="AC721" s="5"/>
      <c r="AD721" s="5"/>
      <c r="AE721" s="5"/>
      <c r="AF721" s="5"/>
    </row>
    <row r="722" spans="1:32" ht="21" customHeight="1">
      <c r="A722" s="5" t="s">
        <v>1457</v>
      </c>
      <c r="B722" s="5" t="s">
        <v>26433</v>
      </c>
      <c r="C722" s="5" t="str">
        <f t="shared" ca="1" si="0"/>
        <v>上海</v>
      </c>
      <c r="D722" s="5" t="str">
        <f t="shared" ref="D722:D731" ca="1" si="114">IFERROR(__xludf.DUMMYFUNCTION("REGEXEXTRACT(E722,""-(\S+)"")"),"南山区  ")</f>
        <v>南山区  </v>
      </c>
      <c r="E722" s="5" t="s">
        <v>22670</v>
      </c>
      <c r="F722" s="5" t="s">
        <v>45</v>
      </c>
      <c r="G722" s="7">
        <v>8</v>
      </c>
      <c r="H722" s="7">
        <v>10</v>
      </c>
      <c r="I722" s="5" t="s">
        <v>30</v>
      </c>
      <c r="J722" s="5" t="s">
        <v>108</v>
      </c>
      <c r="K722" s="5" t="s">
        <v>1270</v>
      </c>
      <c r="L722" s="9" t="s">
        <v>47</v>
      </c>
      <c r="M722" s="5" t="s">
        <v>26434</v>
      </c>
      <c r="N722" s="5" t="s">
        <v>100</v>
      </c>
      <c r="O722" s="5" t="s">
        <v>55</v>
      </c>
      <c r="P722" s="5" t="b">
        <f t="shared" ref="P722:P728" ca="1" si="115">IFERROR(__xludf.DUMMYFUNCTION("REGEXMATCH(A722,""前端|设计|(?i)html|(?i)css"")"),TRUE)</f>
        <v>1</v>
      </c>
      <c r="Q722" s="5" t="b">
        <f t="shared" ca="1" si="3"/>
        <v>1</v>
      </c>
      <c r="R722" s="5"/>
      <c r="S722" s="5"/>
      <c r="T722" s="5"/>
      <c r="U722" s="5"/>
      <c r="V722" s="5"/>
      <c r="W722" s="5"/>
      <c r="X722" s="5"/>
      <c r="Y722" s="5"/>
      <c r="Z722" s="5"/>
      <c r="AA722" s="5"/>
      <c r="AB722" s="5"/>
      <c r="AC722" s="5"/>
      <c r="AD722" s="5"/>
      <c r="AE722" s="5"/>
      <c r="AF722" s="5"/>
    </row>
    <row r="723" spans="1:32" ht="21" customHeight="1">
      <c r="A723" s="5" t="s">
        <v>396</v>
      </c>
      <c r="B723" s="5" t="s">
        <v>9729</v>
      </c>
      <c r="C723" s="5" t="str">
        <f t="shared" ca="1" si="0"/>
        <v>上海</v>
      </c>
      <c r="D723" s="5" t="str">
        <f t="shared" ca="1" si="114"/>
        <v>南山区  </v>
      </c>
      <c r="E723" s="5" t="s">
        <v>22363</v>
      </c>
      <c r="F723" s="5" t="s">
        <v>45</v>
      </c>
      <c r="G723" s="7">
        <v>8</v>
      </c>
      <c r="H723" s="7">
        <v>10</v>
      </c>
      <c r="I723" s="5" t="s">
        <v>30</v>
      </c>
      <c r="J723" s="5" t="s">
        <v>108</v>
      </c>
      <c r="K723" s="5" t="s">
        <v>110</v>
      </c>
      <c r="L723" s="5" t="s">
        <v>6949</v>
      </c>
      <c r="M723" s="5" t="s">
        <v>9730</v>
      </c>
      <c r="N723" s="5" t="s">
        <v>53</v>
      </c>
      <c r="O723" s="5" t="s">
        <v>55</v>
      </c>
      <c r="P723" s="5" t="b">
        <f t="shared" ca="1" si="115"/>
        <v>1</v>
      </c>
      <c r="Q723" s="5" t="b">
        <f t="shared" ca="1" si="3"/>
        <v>1</v>
      </c>
      <c r="R723" s="5"/>
      <c r="S723" s="5"/>
      <c r="T723" s="5"/>
      <c r="U723" s="5"/>
      <c r="V723" s="5"/>
      <c r="W723" s="5"/>
      <c r="X723" s="5"/>
      <c r="Y723" s="5"/>
      <c r="Z723" s="5"/>
      <c r="AA723" s="5"/>
      <c r="AB723" s="5"/>
      <c r="AC723" s="5"/>
      <c r="AD723" s="5"/>
      <c r="AE723" s="5"/>
      <c r="AF723" s="5"/>
    </row>
    <row r="724" spans="1:32" ht="21" customHeight="1">
      <c r="A724" s="5" t="s">
        <v>9127</v>
      </c>
      <c r="B724" s="5" t="s">
        <v>9128</v>
      </c>
      <c r="C724" s="5" t="str">
        <f t="shared" ca="1" si="0"/>
        <v>上海</v>
      </c>
      <c r="D724" s="5" t="str">
        <f t="shared" ca="1" si="114"/>
        <v>南山区  </v>
      </c>
      <c r="E724" s="5" t="s">
        <v>22680</v>
      </c>
      <c r="F724" s="5" t="s">
        <v>29</v>
      </c>
      <c r="G724" s="7">
        <v>8</v>
      </c>
      <c r="H724" s="7">
        <v>15</v>
      </c>
      <c r="I724" s="5" t="s">
        <v>65</v>
      </c>
      <c r="J724" s="5" t="s">
        <v>31</v>
      </c>
      <c r="K724" s="5" t="s">
        <v>187</v>
      </c>
      <c r="L724" s="5" t="s">
        <v>754</v>
      </c>
      <c r="M724" s="5" t="s">
        <v>9129</v>
      </c>
      <c r="N724" s="5" t="s">
        <v>42</v>
      </c>
      <c r="O724" s="5" t="s">
        <v>55</v>
      </c>
      <c r="P724" s="5" t="b">
        <f t="shared" ca="1" si="115"/>
        <v>1</v>
      </c>
      <c r="Q724" s="5" t="b">
        <f t="shared" ca="1" si="3"/>
        <v>1</v>
      </c>
      <c r="R724" s="5"/>
      <c r="S724" s="5"/>
      <c r="T724" s="5"/>
      <c r="U724" s="5"/>
      <c r="V724" s="5"/>
      <c r="W724" s="5"/>
      <c r="X724" s="5"/>
      <c r="Y724" s="5"/>
      <c r="Z724" s="5"/>
      <c r="AA724" s="5"/>
      <c r="AB724" s="5"/>
      <c r="AC724" s="5"/>
      <c r="AD724" s="5"/>
      <c r="AE724" s="5"/>
      <c r="AF724" s="5"/>
    </row>
    <row r="725" spans="1:32" ht="21" customHeight="1">
      <c r="A725" s="5" t="s">
        <v>9571</v>
      </c>
      <c r="B725" s="5" t="s">
        <v>9572</v>
      </c>
      <c r="C725" s="5" t="str">
        <f t="shared" ca="1" si="0"/>
        <v>上海</v>
      </c>
      <c r="D725" s="5" t="str">
        <f t="shared" ca="1" si="114"/>
        <v>南山区  </v>
      </c>
      <c r="E725" s="5" t="s">
        <v>22698</v>
      </c>
      <c r="F725" s="5" t="s">
        <v>29</v>
      </c>
      <c r="G725" s="11">
        <v>8</v>
      </c>
      <c r="H725" s="11">
        <v>13</v>
      </c>
      <c r="I725" s="13" t="s">
        <v>1052</v>
      </c>
      <c r="J725" s="5" t="s">
        <v>108</v>
      </c>
      <c r="K725" s="5" t="s">
        <v>2015</v>
      </c>
      <c r="L725" s="5" t="s">
        <v>9574</v>
      </c>
      <c r="M725" s="5" t="s">
        <v>9575</v>
      </c>
      <c r="N725" s="5" t="s">
        <v>100</v>
      </c>
      <c r="O725" s="5" t="s">
        <v>55</v>
      </c>
      <c r="P725" s="5" t="b">
        <f t="shared" ca="1" si="115"/>
        <v>1</v>
      </c>
      <c r="Q725" s="5" t="b">
        <f t="shared" ca="1" si="3"/>
        <v>1</v>
      </c>
      <c r="R725" s="5"/>
      <c r="S725" s="5"/>
      <c r="T725" s="5"/>
      <c r="U725" s="5"/>
      <c r="V725" s="5"/>
      <c r="W725" s="5"/>
      <c r="X725" s="5"/>
      <c r="Y725" s="5"/>
      <c r="Z725" s="5"/>
      <c r="AA725" s="5"/>
      <c r="AB725" s="5"/>
      <c r="AC725" s="5"/>
      <c r="AD725" s="5"/>
      <c r="AE725" s="5"/>
      <c r="AF725" s="5"/>
    </row>
    <row r="726" spans="1:32" ht="21" customHeight="1">
      <c r="A726" s="5" t="s">
        <v>2814</v>
      </c>
      <c r="B726" s="5" t="s">
        <v>9718</v>
      </c>
      <c r="C726" s="5" t="str">
        <f t="shared" ca="1" si="0"/>
        <v>上海</v>
      </c>
      <c r="D726" s="5" t="str">
        <f t="shared" ca="1" si="114"/>
        <v>南山区  </v>
      </c>
      <c r="E726" s="5" t="s">
        <v>22680</v>
      </c>
      <c r="F726" s="5" t="s">
        <v>29</v>
      </c>
      <c r="G726" s="7">
        <v>8</v>
      </c>
      <c r="H726" s="7">
        <v>12</v>
      </c>
      <c r="I726" s="5" t="s">
        <v>852</v>
      </c>
      <c r="J726" s="5" t="s">
        <v>108</v>
      </c>
      <c r="K726" s="5" t="s">
        <v>224</v>
      </c>
      <c r="L726" s="5" t="s">
        <v>9722</v>
      </c>
      <c r="M726" s="5" t="s">
        <v>9724</v>
      </c>
      <c r="N726" s="5" t="s">
        <v>53</v>
      </c>
      <c r="O726" s="5" t="s">
        <v>55</v>
      </c>
      <c r="P726" s="5" t="b">
        <f t="shared" ca="1" si="115"/>
        <v>1</v>
      </c>
      <c r="Q726" s="5" t="b">
        <f t="shared" ca="1" si="3"/>
        <v>1</v>
      </c>
      <c r="R726" s="5"/>
      <c r="S726" s="5"/>
      <c r="T726" s="5"/>
      <c r="U726" s="5"/>
      <c r="V726" s="5"/>
      <c r="W726" s="5"/>
      <c r="X726" s="5"/>
      <c r="Y726" s="5"/>
      <c r="Z726" s="5"/>
      <c r="AA726" s="5"/>
      <c r="AB726" s="5"/>
      <c r="AC726" s="5"/>
      <c r="AD726" s="5"/>
      <c r="AE726" s="5"/>
      <c r="AF726" s="5"/>
    </row>
    <row r="727" spans="1:32" ht="21" customHeight="1">
      <c r="A727" s="5" t="s">
        <v>396</v>
      </c>
      <c r="B727" s="5" t="s">
        <v>9679</v>
      </c>
      <c r="C727" s="5" t="str">
        <f t="shared" ca="1" si="0"/>
        <v>上海</v>
      </c>
      <c r="D727" s="5" t="str">
        <f t="shared" ca="1" si="114"/>
        <v>南山区  </v>
      </c>
      <c r="E727" s="5" t="s">
        <v>22670</v>
      </c>
      <c r="F727" s="5" t="s">
        <v>29</v>
      </c>
      <c r="G727" s="7">
        <v>8</v>
      </c>
      <c r="H727" s="7">
        <v>15</v>
      </c>
      <c r="I727" s="5" t="s">
        <v>65</v>
      </c>
      <c r="J727" s="7" t="s">
        <v>24</v>
      </c>
      <c r="K727" s="5" t="s">
        <v>444</v>
      </c>
      <c r="L727" s="5" t="s">
        <v>9681</v>
      </c>
      <c r="M727" s="5" t="s">
        <v>9682</v>
      </c>
      <c r="N727" s="5" t="s">
        <v>37</v>
      </c>
      <c r="O727" s="5" t="s">
        <v>55</v>
      </c>
      <c r="P727" s="5" t="b">
        <f t="shared" ca="1" si="115"/>
        <v>1</v>
      </c>
      <c r="Q727" s="5" t="b">
        <f t="shared" ca="1" si="3"/>
        <v>1</v>
      </c>
      <c r="R727" s="5"/>
      <c r="S727" s="5"/>
      <c r="T727" s="5"/>
      <c r="U727" s="5"/>
      <c r="V727" s="5"/>
      <c r="W727" s="5"/>
      <c r="X727" s="5"/>
      <c r="Y727" s="5"/>
      <c r="Z727" s="5"/>
      <c r="AA727" s="5"/>
      <c r="AB727" s="5"/>
      <c r="AC727" s="5"/>
      <c r="AD727" s="5"/>
      <c r="AE727" s="5"/>
      <c r="AF727" s="5"/>
    </row>
    <row r="728" spans="1:32" ht="21" customHeight="1">
      <c r="A728" s="5" t="s">
        <v>1457</v>
      </c>
      <c r="B728" s="5" t="s">
        <v>12646</v>
      </c>
      <c r="C728" s="5" t="str">
        <f t="shared" ca="1" si="0"/>
        <v>上海</v>
      </c>
      <c r="D728" s="5" t="str">
        <f t="shared" ca="1" si="114"/>
        <v>南山区  </v>
      </c>
      <c r="E728" s="5" t="s">
        <v>22363</v>
      </c>
      <c r="F728" s="5" t="s">
        <v>45</v>
      </c>
      <c r="G728" s="7">
        <v>8</v>
      </c>
      <c r="H728" s="7">
        <v>16</v>
      </c>
      <c r="I728" s="5" t="s">
        <v>478</v>
      </c>
      <c r="J728" s="5" t="s">
        <v>108</v>
      </c>
      <c r="K728" s="5" t="s">
        <v>117</v>
      </c>
      <c r="L728" s="5" t="s">
        <v>26435</v>
      </c>
      <c r="M728" s="5" t="s">
        <v>26436</v>
      </c>
      <c r="N728" s="5" t="s">
        <v>53</v>
      </c>
      <c r="O728" s="5" t="s">
        <v>55</v>
      </c>
      <c r="P728" s="5" t="b">
        <f t="shared" ca="1" si="115"/>
        <v>1</v>
      </c>
      <c r="Q728" s="5" t="b">
        <f t="shared" ca="1" si="3"/>
        <v>1</v>
      </c>
      <c r="R728" s="5"/>
      <c r="S728" s="5"/>
      <c r="T728" s="5"/>
      <c r="U728" s="5"/>
      <c r="V728" s="5"/>
      <c r="W728" s="5"/>
      <c r="X728" s="5"/>
      <c r="Y728" s="5"/>
      <c r="Z728" s="5"/>
      <c r="AA728" s="5"/>
      <c r="AB728" s="5"/>
      <c r="AC728" s="5"/>
      <c r="AD728" s="5"/>
      <c r="AE728" s="5"/>
      <c r="AF728" s="5"/>
    </row>
    <row r="729" spans="1:32" ht="21" customHeight="1">
      <c r="A729" s="14" t="s">
        <v>277</v>
      </c>
      <c r="B729" s="14" t="s">
        <v>11466</v>
      </c>
      <c r="C729" s="14" t="str">
        <f t="shared" ca="1" si="0"/>
        <v>上海</v>
      </c>
      <c r="D729" s="14" t="str">
        <f t="shared" ca="1" si="114"/>
        <v>南山区  </v>
      </c>
      <c r="E729" s="14" t="s">
        <v>22670</v>
      </c>
      <c r="F729" s="14" t="s">
        <v>45</v>
      </c>
      <c r="G729" s="15">
        <v>8</v>
      </c>
      <c r="H729" s="15">
        <v>12</v>
      </c>
      <c r="I729" s="14" t="s">
        <v>852</v>
      </c>
      <c r="J729" s="14" t="s">
        <v>108</v>
      </c>
      <c r="K729" s="14" t="s">
        <v>3933</v>
      </c>
      <c r="L729" s="14" t="s">
        <v>11468</v>
      </c>
      <c r="M729" s="14" t="s">
        <v>11470</v>
      </c>
      <c r="N729" s="14" t="s">
        <v>37</v>
      </c>
      <c r="O729" s="14" t="s">
        <v>55</v>
      </c>
      <c r="P729" s="14" t="b">
        <f ca="1">IFERROR(__xludf.DUMMYFUNCTION("REGEXMATCH(A729,""前端|设计|(?i)html|(?i)css|网页"")"),FALSE)</f>
        <v>0</v>
      </c>
      <c r="Q729" s="14" t="b">
        <f t="shared" ca="1" si="3"/>
        <v>1</v>
      </c>
      <c r="R729" s="5"/>
      <c r="S729" s="5"/>
      <c r="T729" s="5"/>
      <c r="U729" s="5"/>
      <c r="V729" s="5"/>
      <c r="W729" s="5"/>
      <c r="X729" s="5"/>
      <c r="Y729" s="5"/>
      <c r="Z729" s="5"/>
      <c r="AA729" s="5"/>
      <c r="AB729" s="5"/>
      <c r="AC729" s="5"/>
      <c r="AD729" s="5"/>
      <c r="AE729" s="5"/>
      <c r="AF729" s="5"/>
    </row>
    <row r="730" spans="1:32" ht="21" customHeight="1">
      <c r="A730" s="5" t="s">
        <v>1457</v>
      </c>
      <c r="B730" s="5" t="s">
        <v>9790</v>
      </c>
      <c r="C730" s="5" t="str">
        <f t="shared" ca="1" si="0"/>
        <v>上海</v>
      </c>
      <c r="D730" s="5" t="str">
        <f t="shared" ca="1" si="114"/>
        <v>南山区  </v>
      </c>
      <c r="E730" s="5" t="s">
        <v>22687</v>
      </c>
      <c r="F730" s="5" t="s">
        <v>45</v>
      </c>
      <c r="G730" s="7">
        <v>8</v>
      </c>
      <c r="H730" s="7">
        <v>15</v>
      </c>
      <c r="I730" s="5" t="s">
        <v>65</v>
      </c>
      <c r="J730" s="5" t="s">
        <v>108</v>
      </c>
      <c r="K730" s="5" t="s">
        <v>57</v>
      </c>
      <c r="L730" s="5" t="s">
        <v>9792</v>
      </c>
      <c r="M730" s="5" t="s">
        <v>9793</v>
      </c>
      <c r="N730" s="5" t="s">
        <v>53</v>
      </c>
      <c r="O730" s="5" t="s">
        <v>55</v>
      </c>
      <c r="P730" s="5" t="b">
        <f t="shared" ref="P730:P845" ca="1" si="116">IFERROR(__xludf.DUMMYFUNCTION("REGEXMATCH(A730,""前端|设计|(?i)html|(?i)css"")"),TRUE)</f>
        <v>1</v>
      </c>
      <c r="Q730" s="5" t="b">
        <f t="shared" ca="1" si="3"/>
        <v>1</v>
      </c>
      <c r="R730" s="5"/>
      <c r="S730" s="5"/>
      <c r="T730" s="5"/>
      <c r="U730" s="5"/>
      <c r="V730" s="5"/>
      <c r="W730" s="5"/>
      <c r="X730" s="5"/>
      <c r="Y730" s="5"/>
      <c r="Z730" s="5"/>
      <c r="AA730" s="5"/>
      <c r="AB730" s="5"/>
      <c r="AC730" s="5"/>
      <c r="AD730" s="5"/>
      <c r="AE730" s="5"/>
      <c r="AF730" s="5"/>
    </row>
    <row r="731" spans="1:32" ht="21" customHeight="1">
      <c r="A731" s="5" t="s">
        <v>9766</v>
      </c>
      <c r="B731" s="5" t="s">
        <v>9767</v>
      </c>
      <c r="C731" s="5" t="str">
        <f t="shared" ca="1" si="0"/>
        <v>上海</v>
      </c>
      <c r="D731" s="5" t="str">
        <f t="shared" ca="1" si="114"/>
        <v>南山区  </v>
      </c>
      <c r="E731" s="5" t="s">
        <v>22698</v>
      </c>
      <c r="F731" s="5" t="s">
        <v>29</v>
      </c>
      <c r="G731" s="7">
        <v>8</v>
      </c>
      <c r="H731" s="7">
        <v>15</v>
      </c>
      <c r="I731" s="5" t="s">
        <v>65</v>
      </c>
      <c r="J731" s="5" t="s">
        <v>125</v>
      </c>
      <c r="K731" s="5" t="s">
        <v>76</v>
      </c>
      <c r="L731" s="5" t="s">
        <v>7920</v>
      </c>
      <c r="M731" s="5" t="s">
        <v>9770</v>
      </c>
      <c r="N731" s="5" t="s">
        <v>100</v>
      </c>
      <c r="O731" s="5" t="s">
        <v>55</v>
      </c>
      <c r="P731" s="5" t="b">
        <f t="shared" ca="1" si="116"/>
        <v>1</v>
      </c>
      <c r="Q731" s="5" t="b">
        <f t="shared" ca="1" si="3"/>
        <v>1</v>
      </c>
      <c r="R731" s="5"/>
      <c r="S731" s="5"/>
      <c r="T731" s="5"/>
      <c r="U731" s="5"/>
      <c r="V731" s="5"/>
      <c r="W731" s="5"/>
      <c r="X731" s="5"/>
      <c r="Y731" s="5"/>
      <c r="Z731" s="5"/>
      <c r="AA731" s="5"/>
      <c r="AB731" s="5"/>
      <c r="AC731" s="5"/>
      <c r="AD731" s="5"/>
      <c r="AE731" s="5"/>
      <c r="AF731" s="5"/>
    </row>
    <row r="732" spans="1:32" ht="21" customHeight="1">
      <c r="A732" s="5" t="s">
        <v>1457</v>
      </c>
      <c r="B732" s="5" t="s">
        <v>9761</v>
      </c>
      <c r="C732" s="5" t="str">
        <f t="shared" ca="1" si="0"/>
        <v>上海</v>
      </c>
      <c r="D732" s="9" t="s">
        <v>47</v>
      </c>
      <c r="E732" s="5" t="s">
        <v>22707</v>
      </c>
      <c r="F732" s="5" t="s">
        <v>29</v>
      </c>
      <c r="G732" s="7">
        <v>8</v>
      </c>
      <c r="H732" s="7">
        <v>10</v>
      </c>
      <c r="I732" s="5" t="s">
        <v>30</v>
      </c>
      <c r="J732" s="5" t="s">
        <v>108</v>
      </c>
      <c r="K732" s="5" t="s">
        <v>9762</v>
      </c>
      <c r="L732" s="5" t="s">
        <v>8756</v>
      </c>
      <c r="M732" s="5" t="s">
        <v>9763</v>
      </c>
      <c r="N732" s="5" t="s">
        <v>42</v>
      </c>
      <c r="O732" s="5" t="s">
        <v>55</v>
      </c>
      <c r="P732" s="5" t="b">
        <f t="shared" ca="1" si="116"/>
        <v>1</v>
      </c>
      <c r="Q732" s="5" t="b">
        <f t="shared" ca="1" si="3"/>
        <v>1</v>
      </c>
      <c r="R732" s="5"/>
      <c r="S732" s="5"/>
      <c r="T732" s="5"/>
      <c r="U732" s="5"/>
      <c r="V732" s="5"/>
      <c r="W732" s="5"/>
      <c r="X732" s="5"/>
      <c r="Y732" s="5"/>
      <c r="Z732" s="5"/>
      <c r="AA732" s="5"/>
      <c r="AB732" s="5"/>
      <c r="AC732" s="5"/>
      <c r="AD732" s="5"/>
      <c r="AE732" s="5"/>
      <c r="AF732" s="5"/>
    </row>
    <row r="733" spans="1:32" ht="21" customHeight="1">
      <c r="A733" s="5" t="s">
        <v>26437</v>
      </c>
      <c r="B733" s="5" t="s">
        <v>26438</v>
      </c>
      <c r="C733" s="5" t="str">
        <f t="shared" ca="1" si="0"/>
        <v>上海</v>
      </c>
      <c r="D733" s="5" t="str">
        <f t="shared" ref="D733:D742" ca="1" si="117">IFERROR(__xludf.DUMMYFUNCTION("REGEXEXTRACT(E733,""-(\S+)"")"),"龙华新区  ")</f>
        <v>龙华新区  </v>
      </c>
      <c r="E733" s="5" t="s">
        <v>22680</v>
      </c>
      <c r="F733" s="5" t="s">
        <v>29</v>
      </c>
      <c r="G733" s="7">
        <v>8</v>
      </c>
      <c r="H733" s="7">
        <v>12</v>
      </c>
      <c r="I733" s="5" t="s">
        <v>852</v>
      </c>
      <c r="J733" s="5" t="s">
        <v>31</v>
      </c>
      <c r="K733" s="5" t="s">
        <v>187</v>
      </c>
      <c r="L733" s="5" t="s">
        <v>26439</v>
      </c>
      <c r="M733" s="5" t="s">
        <v>26440</v>
      </c>
      <c r="N733" s="5" t="s">
        <v>53</v>
      </c>
      <c r="O733" s="5" t="s">
        <v>55</v>
      </c>
      <c r="P733" s="5" t="b">
        <f t="shared" ca="1" si="116"/>
        <v>1</v>
      </c>
      <c r="Q733" s="5" t="b">
        <f t="shared" ca="1" si="3"/>
        <v>1</v>
      </c>
      <c r="R733" s="5"/>
      <c r="S733" s="5"/>
      <c r="T733" s="5"/>
      <c r="U733" s="5"/>
      <c r="V733" s="5"/>
      <c r="W733" s="5"/>
      <c r="X733" s="5"/>
      <c r="Y733" s="5"/>
      <c r="Z733" s="5"/>
      <c r="AA733" s="5"/>
      <c r="AB733" s="5"/>
      <c r="AC733" s="5"/>
      <c r="AD733" s="5"/>
      <c r="AE733" s="5"/>
      <c r="AF733" s="5"/>
    </row>
    <row r="734" spans="1:32" ht="21" customHeight="1">
      <c r="A734" s="5" t="s">
        <v>9795</v>
      </c>
      <c r="B734" s="5" t="s">
        <v>9627</v>
      </c>
      <c r="C734" s="5" t="str">
        <f t="shared" ca="1" si="0"/>
        <v>上海</v>
      </c>
      <c r="D734" s="5" t="str">
        <f t="shared" ca="1" si="117"/>
        <v>龙华新区  </v>
      </c>
      <c r="E734" s="5" t="s">
        <v>26441</v>
      </c>
      <c r="F734" s="5" t="s">
        <v>29</v>
      </c>
      <c r="G734" s="7">
        <v>8</v>
      </c>
      <c r="H734" s="7">
        <v>14</v>
      </c>
      <c r="I734" s="5" t="s">
        <v>1392</v>
      </c>
      <c r="J734" s="5" t="s">
        <v>125</v>
      </c>
      <c r="K734" s="5" t="s">
        <v>32</v>
      </c>
      <c r="L734" s="5" t="s">
        <v>9797</v>
      </c>
      <c r="M734" s="5" t="s">
        <v>9799</v>
      </c>
      <c r="N734" s="5" t="s">
        <v>37</v>
      </c>
      <c r="O734" s="5" t="s">
        <v>405</v>
      </c>
      <c r="P734" s="5" t="b">
        <f t="shared" ca="1" si="116"/>
        <v>1</v>
      </c>
      <c r="Q734" s="5" t="b">
        <f t="shared" ca="1" si="3"/>
        <v>1</v>
      </c>
      <c r="R734" s="5"/>
      <c r="S734" s="5"/>
      <c r="T734" s="5"/>
      <c r="U734" s="5"/>
      <c r="V734" s="5"/>
      <c r="W734" s="5"/>
      <c r="X734" s="5"/>
      <c r="Y734" s="5"/>
      <c r="Z734" s="5"/>
      <c r="AA734" s="5"/>
      <c r="AB734" s="5"/>
      <c r="AC734" s="5"/>
      <c r="AD734" s="5"/>
      <c r="AE734" s="5"/>
      <c r="AF734" s="5"/>
    </row>
    <row r="735" spans="1:32" ht="21" customHeight="1">
      <c r="A735" s="5" t="s">
        <v>277</v>
      </c>
      <c r="B735" s="5" t="s">
        <v>9920</v>
      </c>
      <c r="C735" s="5" t="str">
        <f t="shared" ca="1" si="0"/>
        <v>上海</v>
      </c>
      <c r="D735" s="5" t="str">
        <f t="shared" ca="1" si="117"/>
        <v>龙华新区  </v>
      </c>
      <c r="E735" s="5" t="s">
        <v>22687</v>
      </c>
      <c r="F735" s="5" t="s">
        <v>45</v>
      </c>
      <c r="G735" s="7">
        <v>8</v>
      </c>
      <c r="H735" s="7">
        <v>20</v>
      </c>
      <c r="I735" s="5" t="s">
        <v>178</v>
      </c>
      <c r="J735" s="5" t="s">
        <v>125</v>
      </c>
      <c r="K735" s="5" t="s">
        <v>252</v>
      </c>
      <c r="L735" s="5" t="s">
        <v>9922</v>
      </c>
      <c r="M735" s="5" t="s">
        <v>9924</v>
      </c>
      <c r="N735" s="5" t="s">
        <v>53</v>
      </c>
      <c r="O735" s="5" t="s">
        <v>55</v>
      </c>
      <c r="P735" s="5" t="b">
        <f t="shared" ca="1" si="116"/>
        <v>1</v>
      </c>
      <c r="Q735" s="5" t="b">
        <f t="shared" ca="1" si="3"/>
        <v>1</v>
      </c>
      <c r="R735" s="5"/>
      <c r="S735" s="5"/>
      <c r="T735" s="5"/>
      <c r="U735" s="5"/>
      <c r="V735" s="5"/>
      <c r="W735" s="5"/>
      <c r="X735" s="5"/>
      <c r="Y735" s="5"/>
      <c r="Z735" s="5"/>
      <c r="AA735" s="5"/>
      <c r="AB735" s="5"/>
      <c r="AC735" s="5"/>
      <c r="AD735" s="5"/>
      <c r="AE735" s="5"/>
      <c r="AF735" s="5"/>
    </row>
    <row r="736" spans="1:32" ht="21" customHeight="1">
      <c r="A736" s="5" t="s">
        <v>9815</v>
      </c>
      <c r="B736" s="5" t="s">
        <v>9816</v>
      </c>
      <c r="C736" s="5" t="str">
        <f t="shared" ca="1" si="0"/>
        <v>上海</v>
      </c>
      <c r="D736" s="5" t="str">
        <f t="shared" ca="1" si="117"/>
        <v>龙华新区  </v>
      </c>
      <c r="E736" s="5" t="s">
        <v>22670</v>
      </c>
      <c r="F736" s="5" t="s">
        <v>45</v>
      </c>
      <c r="G736" s="7">
        <v>8</v>
      </c>
      <c r="H736" s="7">
        <v>10</v>
      </c>
      <c r="I736" s="5" t="s">
        <v>30</v>
      </c>
      <c r="J736" s="5" t="s">
        <v>31</v>
      </c>
      <c r="K736" s="5" t="s">
        <v>68</v>
      </c>
      <c r="L736" s="5" t="s">
        <v>9818</v>
      </c>
      <c r="M736" s="5" t="s">
        <v>9819</v>
      </c>
      <c r="N736" s="5" t="s">
        <v>53</v>
      </c>
      <c r="O736" s="5" t="s">
        <v>405</v>
      </c>
      <c r="P736" s="5" t="b">
        <f t="shared" ca="1" si="116"/>
        <v>1</v>
      </c>
      <c r="Q736" s="5" t="b">
        <f t="shared" ca="1" si="3"/>
        <v>1</v>
      </c>
      <c r="R736" s="5"/>
      <c r="S736" s="5"/>
      <c r="T736" s="5"/>
      <c r="U736" s="5"/>
      <c r="V736" s="5"/>
      <c r="W736" s="5"/>
      <c r="X736" s="5"/>
      <c r="Y736" s="5"/>
      <c r="Z736" s="5"/>
      <c r="AA736" s="5"/>
      <c r="AB736" s="5"/>
      <c r="AC736" s="5"/>
      <c r="AD736" s="5"/>
      <c r="AE736" s="5"/>
      <c r="AF736" s="5"/>
    </row>
    <row r="737" spans="1:32" ht="21" customHeight="1">
      <c r="A737" s="5" t="s">
        <v>396</v>
      </c>
      <c r="B737" s="5" t="s">
        <v>11720</v>
      </c>
      <c r="C737" s="5" t="str">
        <f t="shared" ca="1" si="0"/>
        <v>上海</v>
      </c>
      <c r="D737" s="5" t="str">
        <f t="shared" ca="1" si="117"/>
        <v>龙华新区  </v>
      </c>
      <c r="E737" s="5" t="s">
        <v>22687</v>
      </c>
      <c r="F737" s="5" t="s">
        <v>29</v>
      </c>
      <c r="G737" s="7">
        <v>8</v>
      </c>
      <c r="H737" s="7">
        <v>15</v>
      </c>
      <c r="I737" s="5" t="s">
        <v>65</v>
      </c>
      <c r="J737" s="5" t="s">
        <v>66</v>
      </c>
      <c r="K737" s="5" t="s">
        <v>57</v>
      </c>
      <c r="L737" s="5" t="s">
        <v>26442</v>
      </c>
      <c r="M737" s="5" t="s">
        <v>26443</v>
      </c>
      <c r="N737" s="5" t="s">
        <v>100</v>
      </c>
      <c r="O737" s="5" t="s">
        <v>55</v>
      </c>
      <c r="P737" s="5" t="b">
        <f t="shared" ca="1" si="116"/>
        <v>1</v>
      </c>
      <c r="Q737" s="5" t="b">
        <f t="shared" ca="1" si="3"/>
        <v>1</v>
      </c>
      <c r="R737" s="5"/>
      <c r="S737" s="5"/>
      <c r="T737" s="5"/>
      <c r="U737" s="5"/>
      <c r="V737" s="5"/>
      <c r="W737" s="5"/>
      <c r="X737" s="5"/>
      <c r="Y737" s="5"/>
      <c r="Z737" s="5"/>
      <c r="AA737" s="5"/>
      <c r="AB737" s="5"/>
      <c r="AC737" s="5"/>
      <c r="AD737" s="5"/>
      <c r="AE737" s="5"/>
      <c r="AF737" s="5"/>
    </row>
    <row r="738" spans="1:32" ht="21" customHeight="1">
      <c r="A738" s="5" t="s">
        <v>396</v>
      </c>
      <c r="B738" s="5" t="s">
        <v>9954</v>
      </c>
      <c r="C738" s="5" t="str">
        <f t="shared" ca="1" si="0"/>
        <v>上海</v>
      </c>
      <c r="D738" s="5" t="str">
        <f t="shared" ca="1" si="117"/>
        <v>龙华新区  </v>
      </c>
      <c r="E738" s="5" t="s">
        <v>22363</v>
      </c>
      <c r="F738" s="5" t="s">
        <v>45</v>
      </c>
      <c r="G738" s="7">
        <v>8</v>
      </c>
      <c r="H738" s="7">
        <v>10</v>
      </c>
      <c r="I738" s="5" t="s">
        <v>30</v>
      </c>
      <c r="J738" s="5" t="s">
        <v>31</v>
      </c>
      <c r="K738" s="5" t="s">
        <v>9956</v>
      </c>
      <c r="L738" s="5" t="s">
        <v>9957</v>
      </c>
      <c r="M738" s="5" t="s">
        <v>9958</v>
      </c>
      <c r="N738" s="5" t="s">
        <v>53</v>
      </c>
      <c r="O738" s="5" t="s">
        <v>55</v>
      </c>
      <c r="P738" s="5" t="b">
        <f t="shared" ca="1" si="116"/>
        <v>1</v>
      </c>
      <c r="Q738" s="5" t="b">
        <f t="shared" ca="1" si="3"/>
        <v>1</v>
      </c>
      <c r="R738" s="5"/>
      <c r="S738" s="5"/>
      <c r="T738" s="5"/>
      <c r="U738" s="5"/>
      <c r="V738" s="5"/>
      <c r="W738" s="5"/>
      <c r="X738" s="5"/>
      <c r="Y738" s="5"/>
      <c r="Z738" s="5"/>
      <c r="AA738" s="5"/>
      <c r="AB738" s="5"/>
      <c r="AC738" s="5"/>
      <c r="AD738" s="5"/>
      <c r="AE738" s="5"/>
      <c r="AF738" s="5"/>
    </row>
    <row r="739" spans="1:32" ht="21" customHeight="1">
      <c r="A739" s="5" t="s">
        <v>8071</v>
      </c>
      <c r="B739" s="5" t="s">
        <v>8072</v>
      </c>
      <c r="C739" s="5" t="str">
        <f t="shared" ca="1" si="0"/>
        <v>上海</v>
      </c>
      <c r="D739" s="5" t="str">
        <f t="shared" ca="1" si="117"/>
        <v>龙华新区  </v>
      </c>
      <c r="E739" s="5" t="s">
        <v>22680</v>
      </c>
      <c r="F739" s="5" t="s">
        <v>45</v>
      </c>
      <c r="G739" s="7">
        <v>8</v>
      </c>
      <c r="H739" s="7">
        <v>16</v>
      </c>
      <c r="I739" s="5" t="s">
        <v>478</v>
      </c>
      <c r="J739" s="5" t="s">
        <v>31</v>
      </c>
      <c r="K739" s="5" t="s">
        <v>224</v>
      </c>
      <c r="L739" s="5" t="s">
        <v>8074</v>
      </c>
      <c r="M739" s="5" t="s">
        <v>8075</v>
      </c>
      <c r="N739" s="5" t="s">
        <v>37</v>
      </c>
      <c r="O739" s="5" t="s">
        <v>55</v>
      </c>
      <c r="P739" s="5" t="b">
        <f t="shared" ca="1" si="116"/>
        <v>1</v>
      </c>
      <c r="Q739" s="5" t="b">
        <f t="shared" ca="1" si="3"/>
        <v>1</v>
      </c>
      <c r="R739" s="5"/>
      <c r="S739" s="5"/>
      <c r="T739" s="5"/>
      <c r="U739" s="5"/>
      <c r="V739" s="5"/>
      <c r="W739" s="5"/>
      <c r="X739" s="5"/>
      <c r="Y739" s="5"/>
      <c r="Z739" s="5"/>
      <c r="AA739" s="5"/>
      <c r="AB739" s="5"/>
      <c r="AC739" s="5"/>
      <c r="AD739" s="5"/>
      <c r="AE739" s="5"/>
      <c r="AF739" s="5"/>
    </row>
    <row r="740" spans="1:32" ht="21" customHeight="1">
      <c r="A740" s="5" t="s">
        <v>10066</v>
      </c>
      <c r="B740" s="5" t="s">
        <v>10067</v>
      </c>
      <c r="C740" s="5" t="str">
        <f t="shared" ca="1" si="0"/>
        <v>上海</v>
      </c>
      <c r="D740" s="5" t="str">
        <f t="shared" ca="1" si="117"/>
        <v>龙华新区  </v>
      </c>
      <c r="E740" s="5" t="s">
        <v>22527</v>
      </c>
      <c r="F740" s="5" t="s">
        <v>651</v>
      </c>
      <c r="G740" s="7">
        <v>8</v>
      </c>
      <c r="H740" s="7">
        <v>12</v>
      </c>
      <c r="I740" s="5" t="s">
        <v>852</v>
      </c>
      <c r="J740" s="5" t="s">
        <v>66</v>
      </c>
      <c r="K740" s="5" t="s">
        <v>57</v>
      </c>
      <c r="L740" s="9" t="s">
        <v>47</v>
      </c>
      <c r="M740" s="5" t="s">
        <v>10068</v>
      </c>
      <c r="N740" s="5" t="s">
        <v>53</v>
      </c>
      <c r="O740" s="5" t="s">
        <v>55</v>
      </c>
      <c r="P740" s="5" t="b">
        <f t="shared" ca="1" si="116"/>
        <v>1</v>
      </c>
      <c r="Q740" s="5" t="b">
        <f t="shared" ca="1" si="3"/>
        <v>1</v>
      </c>
      <c r="R740" s="5"/>
      <c r="S740" s="5"/>
      <c r="T740" s="5"/>
      <c r="U740" s="5"/>
      <c r="V740" s="5"/>
      <c r="W740" s="5"/>
      <c r="X740" s="5"/>
      <c r="Y740" s="5"/>
      <c r="Z740" s="5"/>
      <c r="AA740" s="5"/>
      <c r="AB740" s="5"/>
      <c r="AC740" s="5"/>
      <c r="AD740" s="5"/>
      <c r="AE740" s="5"/>
      <c r="AF740" s="5"/>
    </row>
    <row r="741" spans="1:32" ht="21" customHeight="1">
      <c r="A741" s="5" t="s">
        <v>9931</v>
      </c>
      <c r="B741" s="5" t="s">
        <v>9932</v>
      </c>
      <c r="C741" s="5" t="str">
        <f t="shared" ca="1" si="0"/>
        <v>上海</v>
      </c>
      <c r="D741" s="5" t="str">
        <f t="shared" ca="1" si="117"/>
        <v>龙华新区  </v>
      </c>
      <c r="E741" s="5" t="s">
        <v>22670</v>
      </c>
      <c r="F741" s="5" t="s">
        <v>45</v>
      </c>
      <c r="G741" s="7">
        <v>8</v>
      </c>
      <c r="H741" s="7">
        <v>15</v>
      </c>
      <c r="I741" s="5" t="s">
        <v>65</v>
      </c>
      <c r="J741" s="5" t="s">
        <v>66</v>
      </c>
      <c r="K741" s="5" t="s">
        <v>9218</v>
      </c>
      <c r="L741" s="5" t="s">
        <v>9934</v>
      </c>
      <c r="M741" s="5" t="s">
        <v>9936</v>
      </c>
      <c r="N741" s="5" t="s">
        <v>53</v>
      </c>
      <c r="O741" s="5" t="s">
        <v>38</v>
      </c>
      <c r="P741" s="5" t="b">
        <f t="shared" ca="1" si="116"/>
        <v>1</v>
      </c>
      <c r="Q741" s="5" t="b">
        <f t="shared" ca="1" si="3"/>
        <v>1</v>
      </c>
      <c r="R741" s="5"/>
      <c r="S741" s="5"/>
      <c r="T741" s="5"/>
      <c r="U741" s="5"/>
      <c r="V741" s="5"/>
      <c r="W741" s="5"/>
      <c r="X741" s="5"/>
      <c r="Y741" s="5"/>
      <c r="Z741" s="5"/>
      <c r="AA741" s="5"/>
      <c r="AB741" s="5"/>
      <c r="AC741" s="5"/>
      <c r="AD741" s="5"/>
      <c r="AE741" s="5"/>
      <c r="AF741" s="5"/>
    </row>
    <row r="742" spans="1:32" ht="21" customHeight="1">
      <c r="A742" s="5" t="s">
        <v>1457</v>
      </c>
      <c r="B742" s="5" t="s">
        <v>9272</v>
      </c>
      <c r="C742" s="5" t="str">
        <f t="shared" ca="1" si="0"/>
        <v>上海</v>
      </c>
      <c r="D742" s="5" t="str">
        <f t="shared" ca="1" si="117"/>
        <v>龙华新区  </v>
      </c>
      <c r="E742" s="5" t="s">
        <v>22687</v>
      </c>
      <c r="F742" s="5" t="s">
        <v>45</v>
      </c>
      <c r="G742" s="7">
        <v>8</v>
      </c>
      <c r="H742" s="7">
        <v>15</v>
      </c>
      <c r="I742" s="5" t="s">
        <v>65</v>
      </c>
      <c r="J742" s="5" t="s">
        <v>108</v>
      </c>
      <c r="K742" s="5" t="s">
        <v>161</v>
      </c>
      <c r="L742" s="5" t="s">
        <v>13080</v>
      </c>
      <c r="M742" s="5" t="s">
        <v>26444</v>
      </c>
      <c r="N742" s="5" t="s">
        <v>37</v>
      </c>
      <c r="O742" s="5" t="s">
        <v>55</v>
      </c>
      <c r="P742" s="5" t="b">
        <f t="shared" ca="1" si="116"/>
        <v>1</v>
      </c>
      <c r="Q742" s="5" t="b">
        <f t="shared" ca="1" si="3"/>
        <v>1</v>
      </c>
      <c r="R742" s="5"/>
      <c r="S742" s="5"/>
      <c r="T742" s="5"/>
      <c r="U742" s="5"/>
      <c r="V742" s="5"/>
      <c r="W742" s="5"/>
      <c r="X742" s="5"/>
      <c r="Y742" s="5"/>
      <c r="Z742" s="5"/>
      <c r="AA742" s="5"/>
      <c r="AB742" s="5"/>
      <c r="AC742" s="5"/>
      <c r="AD742" s="5"/>
      <c r="AE742" s="5"/>
      <c r="AF742" s="5"/>
    </row>
    <row r="743" spans="1:32" ht="21" customHeight="1">
      <c r="A743" s="5" t="s">
        <v>9997</v>
      </c>
      <c r="B743" s="5" t="s">
        <v>3212</v>
      </c>
      <c r="C743" s="5" t="str">
        <f t="shared" ca="1" si="0"/>
        <v>上海</v>
      </c>
      <c r="D743" s="9" t="s">
        <v>47</v>
      </c>
      <c r="E743" s="5" t="s">
        <v>22707</v>
      </c>
      <c r="F743" s="5" t="s">
        <v>29</v>
      </c>
      <c r="G743" s="7">
        <v>8</v>
      </c>
      <c r="H743" s="7">
        <v>20</v>
      </c>
      <c r="I743" s="5" t="s">
        <v>178</v>
      </c>
      <c r="J743" s="5" t="s">
        <v>108</v>
      </c>
      <c r="K743" s="5" t="s">
        <v>48</v>
      </c>
      <c r="L743" s="5" t="s">
        <v>9999</v>
      </c>
      <c r="M743" s="5" t="s">
        <v>10000</v>
      </c>
      <c r="N743" s="5" t="s">
        <v>53</v>
      </c>
      <c r="O743" s="5" t="s">
        <v>55</v>
      </c>
      <c r="P743" s="5" t="b">
        <f t="shared" ca="1" si="116"/>
        <v>1</v>
      </c>
      <c r="Q743" s="5" t="b">
        <f t="shared" ca="1" si="3"/>
        <v>1</v>
      </c>
      <c r="R743" s="5"/>
      <c r="S743" s="5"/>
      <c r="T743" s="5"/>
      <c r="U743" s="5"/>
      <c r="V743" s="5"/>
      <c r="W743" s="5"/>
      <c r="X743" s="5"/>
      <c r="Y743" s="5"/>
      <c r="Z743" s="5"/>
      <c r="AA743" s="5"/>
      <c r="AB743" s="5"/>
      <c r="AC743" s="5"/>
      <c r="AD743" s="5"/>
      <c r="AE743" s="5"/>
      <c r="AF743" s="5"/>
    </row>
    <row r="744" spans="1:32" ht="21" customHeight="1">
      <c r="A744" s="5" t="s">
        <v>396</v>
      </c>
      <c r="B744" s="5" t="s">
        <v>10023</v>
      </c>
      <c r="C744" s="5" t="str">
        <f t="shared" ca="1" si="0"/>
        <v>上海</v>
      </c>
      <c r="D744" s="5" t="str">
        <f t="shared" ref="D744:D755" ca="1" si="118">IFERROR(__xludf.DUMMYFUNCTION("REGEXEXTRACT(E744,""-(\S+)"")"),"龙华新区  ")</f>
        <v>龙华新区  </v>
      </c>
      <c r="E744" s="5" t="s">
        <v>22680</v>
      </c>
      <c r="F744" s="5" t="s">
        <v>29</v>
      </c>
      <c r="G744" s="7">
        <v>8</v>
      </c>
      <c r="H744" s="7">
        <v>15</v>
      </c>
      <c r="I744" s="5" t="s">
        <v>65</v>
      </c>
      <c r="J744" s="5" t="s">
        <v>125</v>
      </c>
      <c r="K744" s="5" t="s">
        <v>608</v>
      </c>
      <c r="L744" s="5" t="s">
        <v>2873</v>
      </c>
      <c r="M744" s="5" t="s">
        <v>10024</v>
      </c>
      <c r="N744" s="5" t="s">
        <v>37</v>
      </c>
      <c r="O744" s="5" t="s">
        <v>55</v>
      </c>
      <c r="P744" s="5" t="b">
        <f t="shared" ca="1" si="116"/>
        <v>1</v>
      </c>
      <c r="Q744" s="5" t="b">
        <f t="shared" ca="1" si="3"/>
        <v>1</v>
      </c>
      <c r="R744" s="5"/>
      <c r="S744" s="5"/>
      <c r="T744" s="5"/>
      <c r="U744" s="5"/>
      <c r="V744" s="5"/>
      <c r="W744" s="5"/>
      <c r="X744" s="5"/>
      <c r="Y744" s="5"/>
      <c r="Z744" s="5"/>
      <c r="AA744" s="5"/>
      <c r="AB744" s="5"/>
      <c r="AC744" s="5"/>
      <c r="AD744" s="5"/>
      <c r="AE744" s="5"/>
      <c r="AF744" s="5"/>
    </row>
    <row r="745" spans="1:32" ht="21" customHeight="1">
      <c r="A745" s="5" t="s">
        <v>15894</v>
      </c>
      <c r="B745" s="5" t="s">
        <v>7242</v>
      </c>
      <c r="C745" s="5" t="str">
        <f t="shared" ca="1" si="0"/>
        <v>上海</v>
      </c>
      <c r="D745" s="5" t="str">
        <f t="shared" ca="1" si="118"/>
        <v>龙华新区  </v>
      </c>
      <c r="E745" s="5" t="s">
        <v>22680</v>
      </c>
      <c r="F745" s="5" t="s">
        <v>45</v>
      </c>
      <c r="G745" s="7">
        <v>8</v>
      </c>
      <c r="H745" s="7">
        <v>12</v>
      </c>
      <c r="I745" s="5" t="s">
        <v>852</v>
      </c>
      <c r="J745" s="5" t="s">
        <v>31</v>
      </c>
      <c r="K745" s="5" t="s">
        <v>57</v>
      </c>
      <c r="L745" s="5" t="s">
        <v>22719</v>
      </c>
      <c r="M745" s="5" t="s">
        <v>26445</v>
      </c>
      <c r="N745" s="5" t="s">
        <v>37</v>
      </c>
      <c r="O745" s="5" t="s">
        <v>405</v>
      </c>
      <c r="P745" s="5" t="b">
        <f t="shared" ca="1" si="116"/>
        <v>1</v>
      </c>
      <c r="Q745" s="5" t="b">
        <f t="shared" ca="1" si="3"/>
        <v>1</v>
      </c>
      <c r="R745" s="5"/>
      <c r="S745" s="5"/>
      <c r="T745" s="5"/>
      <c r="U745" s="5"/>
      <c r="V745" s="5"/>
      <c r="W745" s="5"/>
      <c r="X745" s="5"/>
      <c r="Y745" s="5"/>
      <c r="Z745" s="5"/>
      <c r="AA745" s="5"/>
      <c r="AB745" s="5"/>
      <c r="AC745" s="5"/>
      <c r="AD745" s="5"/>
      <c r="AE745" s="5"/>
      <c r="AF745" s="5"/>
    </row>
    <row r="746" spans="1:32" ht="21" customHeight="1">
      <c r="A746" s="5" t="s">
        <v>396</v>
      </c>
      <c r="B746" s="5" t="s">
        <v>26446</v>
      </c>
      <c r="C746" s="5" t="str">
        <f t="shared" ca="1" si="0"/>
        <v>上海</v>
      </c>
      <c r="D746" s="5" t="str">
        <f t="shared" ca="1" si="118"/>
        <v>龙华新区  </v>
      </c>
      <c r="E746" s="5" t="s">
        <v>22687</v>
      </c>
      <c r="F746" s="5" t="s">
        <v>45</v>
      </c>
      <c r="G746" s="7">
        <v>8</v>
      </c>
      <c r="H746" s="7">
        <v>20</v>
      </c>
      <c r="I746" s="5" t="s">
        <v>178</v>
      </c>
      <c r="J746" s="5" t="s">
        <v>31</v>
      </c>
      <c r="K746" s="5" t="s">
        <v>76</v>
      </c>
      <c r="L746" s="5" t="s">
        <v>26447</v>
      </c>
      <c r="M746" s="5" t="s">
        <v>26448</v>
      </c>
      <c r="N746" s="5" t="s">
        <v>53</v>
      </c>
      <c r="O746" s="5" t="s">
        <v>55</v>
      </c>
      <c r="P746" s="5" t="b">
        <f t="shared" ca="1" si="116"/>
        <v>1</v>
      </c>
      <c r="Q746" s="5" t="b">
        <f t="shared" ca="1" si="3"/>
        <v>1</v>
      </c>
      <c r="R746" s="5"/>
      <c r="S746" s="5"/>
      <c r="T746" s="5"/>
      <c r="U746" s="5"/>
      <c r="V746" s="5"/>
      <c r="W746" s="5"/>
      <c r="X746" s="5"/>
      <c r="Y746" s="5"/>
      <c r="Z746" s="5"/>
      <c r="AA746" s="5"/>
      <c r="AB746" s="5"/>
      <c r="AC746" s="5"/>
      <c r="AD746" s="5"/>
      <c r="AE746" s="5"/>
      <c r="AF746" s="5"/>
    </row>
    <row r="747" spans="1:32" ht="21" customHeight="1">
      <c r="A747" s="5" t="s">
        <v>396</v>
      </c>
      <c r="B747" s="5" t="s">
        <v>9937</v>
      </c>
      <c r="C747" s="5" t="str">
        <f t="shared" ca="1" si="0"/>
        <v>上海</v>
      </c>
      <c r="D747" s="5" t="str">
        <f t="shared" ca="1" si="118"/>
        <v>龙华新区  </v>
      </c>
      <c r="E747" s="5" t="s">
        <v>22527</v>
      </c>
      <c r="F747" s="5" t="s">
        <v>29</v>
      </c>
      <c r="G747" s="7">
        <v>8</v>
      </c>
      <c r="H747" s="7">
        <v>20</v>
      </c>
      <c r="I747" s="5" t="s">
        <v>178</v>
      </c>
      <c r="J747" s="5" t="s">
        <v>31</v>
      </c>
      <c r="K747" s="5" t="s">
        <v>9938</v>
      </c>
      <c r="L747" s="5" t="s">
        <v>9939</v>
      </c>
      <c r="M747" s="5" t="s">
        <v>9940</v>
      </c>
      <c r="N747" s="5" t="s">
        <v>37</v>
      </c>
      <c r="O747" s="5" t="s">
        <v>55</v>
      </c>
      <c r="P747" s="5" t="b">
        <f t="shared" ca="1" si="116"/>
        <v>1</v>
      </c>
      <c r="Q747" s="5" t="b">
        <f t="shared" ca="1" si="3"/>
        <v>1</v>
      </c>
      <c r="R747" s="5"/>
      <c r="S747" s="5"/>
      <c r="T747" s="5"/>
      <c r="U747" s="5"/>
      <c r="V747" s="5"/>
      <c r="W747" s="5"/>
      <c r="X747" s="5"/>
      <c r="Y747" s="5"/>
      <c r="Z747" s="5"/>
      <c r="AA747" s="5"/>
      <c r="AB747" s="5"/>
      <c r="AC747" s="5"/>
      <c r="AD747" s="5"/>
      <c r="AE747" s="5"/>
      <c r="AF747" s="5"/>
    </row>
    <row r="748" spans="1:32" ht="21" customHeight="1">
      <c r="A748" s="5" t="s">
        <v>8775</v>
      </c>
      <c r="B748" s="5" t="s">
        <v>10185</v>
      </c>
      <c r="C748" s="5" t="str">
        <f t="shared" ca="1" si="0"/>
        <v>上海</v>
      </c>
      <c r="D748" s="5" t="str">
        <f t="shared" ca="1" si="118"/>
        <v>龙华新区  </v>
      </c>
      <c r="E748" s="5" t="s">
        <v>22680</v>
      </c>
      <c r="F748" s="5" t="s">
        <v>45</v>
      </c>
      <c r="G748" s="7">
        <v>8</v>
      </c>
      <c r="H748" s="7">
        <v>12</v>
      </c>
      <c r="I748" s="5" t="s">
        <v>852</v>
      </c>
      <c r="J748" s="5" t="s">
        <v>108</v>
      </c>
      <c r="K748" s="5" t="s">
        <v>6972</v>
      </c>
      <c r="L748" s="5" t="s">
        <v>10186</v>
      </c>
      <c r="M748" s="5" t="s">
        <v>10187</v>
      </c>
      <c r="N748" s="5" t="s">
        <v>53</v>
      </c>
      <c r="O748" s="5" t="s">
        <v>55</v>
      </c>
      <c r="P748" s="5" t="b">
        <f t="shared" ca="1" si="116"/>
        <v>1</v>
      </c>
      <c r="Q748" s="5" t="b">
        <f t="shared" ca="1" si="3"/>
        <v>1</v>
      </c>
      <c r="R748" s="5"/>
      <c r="S748" s="5"/>
      <c r="T748" s="5"/>
      <c r="U748" s="5"/>
      <c r="V748" s="5"/>
      <c r="W748" s="5"/>
      <c r="X748" s="5"/>
      <c r="Y748" s="5"/>
      <c r="Z748" s="5"/>
      <c r="AA748" s="5"/>
      <c r="AB748" s="5"/>
      <c r="AC748" s="5"/>
      <c r="AD748" s="5"/>
      <c r="AE748" s="5"/>
      <c r="AF748" s="5"/>
    </row>
    <row r="749" spans="1:32" ht="21" customHeight="1">
      <c r="A749" s="5" t="s">
        <v>248</v>
      </c>
      <c r="B749" s="5" t="s">
        <v>10191</v>
      </c>
      <c r="C749" s="5" t="str">
        <f t="shared" ca="1" si="0"/>
        <v>上海</v>
      </c>
      <c r="D749" s="5" t="str">
        <f t="shared" ca="1" si="118"/>
        <v>龙华新区  </v>
      </c>
      <c r="E749" s="5" t="s">
        <v>22680</v>
      </c>
      <c r="F749" s="5" t="s">
        <v>29</v>
      </c>
      <c r="G749" s="7">
        <v>8</v>
      </c>
      <c r="H749" s="7">
        <v>20</v>
      </c>
      <c r="I749" s="5" t="s">
        <v>178</v>
      </c>
      <c r="J749" s="5" t="s">
        <v>31</v>
      </c>
      <c r="K749" s="5" t="s">
        <v>817</v>
      </c>
      <c r="L749" s="5" t="s">
        <v>10192</v>
      </c>
      <c r="M749" s="5" t="s">
        <v>10193</v>
      </c>
      <c r="N749" s="5" t="s">
        <v>37</v>
      </c>
      <c r="O749" s="5" t="s">
        <v>55</v>
      </c>
      <c r="P749" s="5" t="b">
        <f t="shared" ca="1" si="116"/>
        <v>1</v>
      </c>
      <c r="Q749" s="5" t="b">
        <f t="shared" ca="1" si="3"/>
        <v>1</v>
      </c>
      <c r="R749" s="5"/>
      <c r="S749" s="5"/>
      <c r="T749" s="5"/>
      <c r="U749" s="5"/>
      <c r="V749" s="5"/>
      <c r="W749" s="5"/>
      <c r="X749" s="5"/>
      <c r="Y749" s="5"/>
      <c r="Z749" s="5"/>
      <c r="AA749" s="5"/>
      <c r="AB749" s="5"/>
      <c r="AC749" s="5"/>
      <c r="AD749" s="5"/>
      <c r="AE749" s="5"/>
      <c r="AF749" s="5"/>
    </row>
    <row r="750" spans="1:32" ht="21" customHeight="1">
      <c r="A750" s="5" t="s">
        <v>248</v>
      </c>
      <c r="B750" s="5" t="s">
        <v>10330</v>
      </c>
      <c r="C750" s="5" t="str">
        <f t="shared" ca="1" si="0"/>
        <v>上海</v>
      </c>
      <c r="D750" s="5" t="str">
        <f t="shared" ca="1" si="118"/>
        <v>龙华新区  </v>
      </c>
      <c r="E750" s="5" t="s">
        <v>22670</v>
      </c>
      <c r="F750" s="5" t="s">
        <v>29</v>
      </c>
      <c r="G750" s="7">
        <v>8</v>
      </c>
      <c r="H750" s="7">
        <v>12</v>
      </c>
      <c r="I750" s="5" t="s">
        <v>852</v>
      </c>
      <c r="J750" s="5" t="s">
        <v>125</v>
      </c>
      <c r="K750" s="5" t="s">
        <v>2924</v>
      </c>
      <c r="L750" s="9" t="s">
        <v>47</v>
      </c>
      <c r="M750" s="5" t="s">
        <v>10333</v>
      </c>
      <c r="N750" s="5" t="s">
        <v>100</v>
      </c>
      <c r="O750" s="5" t="s">
        <v>55</v>
      </c>
      <c r="P750" s="5" t="b">
        <f t="shared" ca="1" si="116"/>
        <v>1</v>
      </c>
      <c r="Q750" s="5" t="b">
        <f t="shared" ca="1" si="3"/>
        <v>1</v>
      </c>
      <c r="R750" s="5"/>
      <c r="S750" s="5"/>
      <c r="T750" s="5"/>
      <c r="U750" s="5"/>
      <c r="V750" s="5"/>
      <c r="W750" s="5"/>
      <c r="X750" s="5"/>
      <c r="Y750" s="5"/>
      <c r="Z750" s="5"/>
      <c r="AA750" s="5"/>
      <c r="AB750" s="5"/>
      <c r="AC750" s="5"/>
      <c r="AD750" s="5"/>
      <c r="AE750" s="5"/>
      <c r="AF750" s="5"/>
    </row>
    <row r="751" spans="1:32" ht="21" customHeight="1">
      <c r="A751" s="5" t="s">
        <v>396</v>
      </c>
      <c r="B751" s="5" t="s">
        <v>9428</v>
      </c>
      <c r="C751" s="5" t="str">
        <f t="shared" ca="1" si="0"/>
        <v>上海</v>
      </c>
      <c r="D751" s="5" t="str">
        <f t="shared" ca="1" si="118"/>
        <v>龙华新区  </v>
      </c>
      <c r="E751" s="5" t="s">
        <v>26441</v>
      </c>
      <c r="F751" s="5" t="s">
        <v>29</v>
      </c>
      <c r="G751" s="7">
        <v>8</v>
      </c>
      <c r="H751" s="7">
        <v>15</v>
      </c>
      <c r="I751" s="5" t="s">
        <v>65</v>
      </c>
      <c r="J751" s="5" t="s">
        <v>31</v>
      </c>
      <c r="K751" s="5" t="s">
        <v>48</v>
      </c>
      <c r="L751" s="5" t="s">
        <v>9430</v>
      </c>
      <c r="M751" s="5" t="s">
        <v>10323</v>
      </c>
      <c r="N751" s="5" t="s">
        <v>37</v>
      </c>
      <c r="O751" s="5" t="s">
        <v>55</v>
      </c>
      <c r="P751" s="5" t="b">
        <f t="shared" ca="1" si="116"/>
        <v>1</v>
      </c>
      <c r="Q751" s="5" t="b">
        <f t="shared" ca="1" si="3"/>
        <v>1</v>
      </c>
      <c r="R751" s="5"/>
      <c r="S751" s="5"/>
      <c r="T751" s="5"/>
      <c r="U751" s="5"/>
      <c r="V751" s="5"/>
      <c r="W751" s="5"/>
      <c r="X751" s="5"/>
      <c r="Y751" s="5"/>
      <c r="Z751" s="5"/>
      <c r="AA751" s="5"/>
      <c r="AB751" s="5"/>
      <c r="AC751" s="5"/>
      <c r="AD751" s="5"/>
      <c r="AE751" s="5"/>
      <c r="AF751" s="5"/>
    </row>
    <row r="752" spans="1:32" ht="21" customHeight="1">
      <c r="A752" s="5" t="s">
        <v>396</v>
      </c>
      <c r="B752" s="5" t="s">
        <v>9374</v>
      </c>
      <c r="C752" s="5" t="str">
        <f t="shared" ca="1" si="0"/>
        <v>上海</v>
      </c>
      <c r="D752" s="5" t="str">
        <f t="shared" ca="1" si="118"/>
        <v>龙华新区  </v>
      </c>
      <c r="E752" s="5" t="s">
        <v>22363</v>
      </c>
      <c r="F752" s="5" t="s">
        <v>29</v>
      </c>
      <c r="G752" s="7">
        <v>8</v>
      </c>
      <c r="H752" s="7">
        <v>15</v>
      </c>
      <c r="I752" s="5" t="s">
        <v>65</v>
      </c>
      <c r="J752" s="5" t="s">
        <v>108</v>
      </c>
      <c r="K752" s="5" t="s">
        <v>516</v>
      </c>
      <c r="L752" s="5" t="s">
        <v>9375</v>
      </c>
      <c r="M752" s="5" t="s">
        <v>9376</v>
      </c>
      <c r="N752" s="5" t="s">
        <v>167</v>
      </c>
      <c r="O752" s="5" t="s">
        <v>55</v>
      </c>
      <c r="P752" s="5" t="b">
        <f t="shared" ca="1" si="116"/>
        <v>1</v>
      </c>
      <c r="Q752" s="5" t="b">
        <f t="shared" ca="1" si="3"/>
        <v>1</v>
      </c>
      <c r="R752" s="5"/>
      <c r="S752" s="5"/>
      <c r="T752" s="5"/>
      <c r="U752" s="5"/>
      <c r="V752" s="5"/>
      <c r="W752" s="5"/>
      <c r="X752" s="5"/>
      <c r="Y752" s="5"/>
      <c r="Z752" s="5"/>
      <c r="AA752" s="5"/>
      <c r="AB752" s="5"/>
      <c r="AC752" s="5"/>
      <c r="AD752" s="5"/>
      <c r="AE752" s="5"/>
      <c r="AF752" s="5"/>
    </row>
    <row r="753" spans="1:32" ht="21" customHeight="1">
      <c r="A753" s="5" t="s">
        <v>7159</v>
      </c>
      <c r="B753" s="5" t="s">
        <v>9378</v>
      </c>
      <c r="C753" s="5" t="str">
        <f t="shared" ca="1" si="0"/>
        <v>上海</v>
      </c>
      <c r="D753" s="5" t="str">
        <f t="shared" ca="1" si="118"/>
        <v>龙华新区  </v>
      </c>
      <c r="E753" s="5" t="s">
        <v>22363</v>
      </c>
      <c r="F753" s="5" t="s">
        <v>45</v>
      </c>
      <c r="G753" s="7">
        <v>8</v>
      </c>
      <c r="H753" s="7">
        <v>10</v>
      </c>
      <c r="I753" s="5" t="s">
        <v>30</v>
      </c>
      <c r="J753" s="7" t="s">
        <v>24</v>
      </c>
      <c r="K753" s="5" t="s">
        <v>68</v>
      </c>
      <c r="L753" s="5" t="s">
        <v>1816</v>
      </c>
      <c r="M753" s="5" t="s">
        <v>10194</v>
      </c>
      <c r="N753" s="5" t="s">
        <v>37</v>
      </c>
      <c r="O753" s="5" t="s">
        <v>55</v>
      </c>
      <c r="P753" s="5" t="b">
        <f t="shared" ca="1" si="116"/>
        <v>1</v>
      </c>
      <c r="Q753" s="5" t="b">
        <f t="shared" ca="1" si="3"/>
        <v>1</v>
      </c>
      <c r="R753" s="5"/>
      <c r="S753" s="5"/>
      <c r="T753" s="5"/>
      <c r="U753" s="5"/>
      <c r="V753" s="5"/>
      <c r="W753" s="5"/>
      <c r="X753" s="5"/>
      <c r="Y753" s="5"/>
      <c r="Z753" s="5"/>
      <c r="AA753" s="5"/>
      <c r="AB753" s="5"/>
      <c r="AC753" s="5"/>
      <c r="AD753" s="5"/>
      <c r="AE753" s="5"/>
      <c r="AF753" s="5"/>
    </row>
    <row r="754" spans="1:32" ht="21" customHeight="1">
      <c r="A754" s="5" t="s">
        <v>1457</v>
      </c>
      <c r="B754" s="5" t="s">
        <v>9412</v>
      </c>
      <c r="C754" s="5" t="str">
        <f t="shared" ca="1" si="0"/>
        <v>上海</v>
      </c>
      <c r="D754" s="5" t="str">
        <f t="shared" ca="1" si="118"/>
        <v>龙华新区  </v>
      </c>
      <c r="E754" s="5" t="s">
        <v>22687</v>
      </c>
      <c r="F754" s="5" t="s">
        <v>29</v>
      </c>
      <c r="G754" s="7">
        <v>8</v>
      </c>
      <c r="H754" s="7">
        <v>10</v>
      </c>
      <c r="I754" s="5" t="s">
        <v>30</v>
      </c>
      <c r="J754" s="5" t="s">
        <v>31</v>
      </c>
      <c r="K754" s="5" t="s">
        <v>6700</v>
      </c>
      <c r="L754" s="5" t="s">
        <v>9414</v>
      </c>
      <c r="M754" s="5" t="s">
        <v>9415</v>
      </c>
      <c r="N754" s="5" t="s">
        <v>53</v>
      </c>
      <c r="O754" s="5" t="s">
        <v>405</v>
      </c>
      <c r="P754" s="5" t="b">
        <f t="shared" ca="1" si="116"/>
        <v>1</v>
      </c>
      <c r="Q754" s="5" t="b">
        <f t="shared" ca="1" si="3"/>
        <v>1</v>
      </c>
      <c r="R754" s="5"/>
      <c r="S754" s="5"/>
      <c r="T754" s="5"/>
      <c r="U754" s="5"/>
      <c r="V754" s="5"/>
      <c r="W754" s="5"/>
      <c r="X754" s="5"/>
      <c r="Y754" s="5"/>
      <c r="Z754" s="5"/>
      <c r="AA754" s="5"/>
      <c r="AB754" s="5"/>
      <c r="AC754" s="5"/>
      <c r="AD754" s="5"/>
      <c r="AE754" s="5"/>
      <c r="AF754" s="5"/>
    </row>
    <row r="755" spans="1:32" ht="21" customHeight="1">
      <c r="A755" s="5" t="s">
        <v>1457</v>
      </c>
      <c r="B755" s="5" t="s">
        <v>9381</v>
      </c>
      <c r="C755" s="5" t="str">
        <f t="shared" ca="1" si="0"/>
        <v>上海</v>
      </c>
      <c r="D755" s="5" t="str">
        <f t="shared" ca="1" si="118"/>
        <v>龙华新区  </v>
      </c>
      <c r="E755" s="5" t="s">
        <v>22527</v>
      </c>
      <c r="F755" s="5" t="s">
        <v>29</v>
      </c>
      <c r="G755" s="7">
        <v>8</v>
      </c>
      <c r="H755" s="7">
        <v>15</v>
      </c>
      <c r="I755" s="5" t="s">
        <v>65</v>
      </c>
      <c r="J755" s="5" t="s">
        <v>108</v>
      </c>
      <c r="K755" s="5" t="s">
        <v>48</v>
      </c>
      <c r="L755" s="5" t="s">
        <v>10293</v>
      </c>
      <c r="M755" s="5" t="s">
        <v>10294</v>
      </c>
      <c r="N755" s="5" t="s">
        <v>100</v>
      </c>
      <c r="O755" s="5" t="s">
        <v>55</v>
      </c>
      <c r="P755" s="5" t="b">
        <f t="shared" ca="1" si="116"/>
        <v>1</v>
      </c>
      <c r="Q755" s="5" t="b">
        <f t="shared" ca="1" si="3"/>
        <v>1</v>
      </c>
      <c r="R755" s="5"/>
      <c r="S755" s="5"/>
      <c r="T755" s="5"/>
      <c r="U755" s="5"/>
      <c r="V755" s="5"/>
      <c r="W755" s="5"/>
      <c r="X755" s="5"/>
      <c r="Y755" s="5"/>
      <c r="Z755" s="5"/>
      <c r="AA755" s="5"/>
      <c r="AB755" s="5"/>
      <c r="AC755" s="5"/>
      <c r="AD755" s="5"/>
      <c r="AE755" s="5"/>
      <c r="AF755" s="5"/>
    </row>
    <row r="756" spans="1:32" ht="21" customHeight="1">
      <c r="A756" s="5" t="s">
        <v>396</v>
      </c>
      <c r="B756" s="5" t="s">
        <v>26449</v>
      </c>
      <c r="C756" s="5" t="str">
        <f t="shared" ca="1" si="0"/>
        <v>上海</v>
      </c>
      <c r="D756" s="9" t="s">
        <v>47</v>
      </c>
      <c r="E756" s="5" t="s">
        <v>22707</v>
      </c>
      <c r="F756" s="5" t="s">
        <v>45</v>
      </c>
      <c r="G756" s="7">
        <v>8</v>
      </c>
      <c r="H756" s="7">
        <v>16</v>
      </c>
      <c r="I756" s="5" t="s">
        <v>478</v>
      </c>
      <c r="J756" s="5" t="s">
        <v>31</v>
      </c>
      <c r="K756" s="5" t="s">
        <v>947</v>
      </c>
      <c r="L756" s="5" t="s">
        <v>26450</v>
      </c>
      <c r="M756" s="5" t="s">
        <v>26451</v>
      </c>
      <c r="N756" s="5" t="s">
        <v>53</v>
      </c>
      <c r="O756" s="5" t="s">
        <v>55</v>
      </c>
      <c r="P756" s="5" t="b">
        <f t="shared" ca="1" si="116"/>
        <v>1</v>
      </c>
      <c r="Q756" s="5" t="b">
        <f t="shared" ca="1" si="3"/>
        <v>1</v>
      </c>
      <c r="R756" s="5"/>
      <c r="S756" s="5"/>
      <c r="T756" s="5"/>
      <c r="U756" s="5"/>
      <c r="V756" s="5"/>
      <c r="W756" s="5"/>
      <c r="X756" s="5"/>
      <c r="Y756" s="5"/>
      <c r="Z756" s="5"/>
      <c r="AA756" s="5"/>
      <c r="AB756" s="5"/>
      <c r="AC756" s="5"/>
      <c r="AD756" s="5"/>
      <c r="AE756" s="5"/>
      <c r="AF756" s="5"/>
    </row>
    <row r="757" spans="1:32" ht="21" customHeight="1">
      <c r="A757" s="5" t="s">
        <v>2660</v>
      </c>
      <c r="B757" s="5" t="s">
        <v>7993</v>
      </c>
      <c r="C757" s="5" t="str">
        <f t="shared" ca="1" si="0"/>
        <v>上海</v>
      </c>
      <c r="D757" s="5" t="str">
        <f t="shared" ref="D757:D760" ca="1" si="119">IFERROR(__xludf.DUMMYFUNCTION("REGEXEXTRACT(E757,""-(\S+)"")"),"南山区  ")</f>
        <v>南山区  </v>
      </c>
      <c r="E757" s="5" t="s">
        <v>22670</v>
      </c>
      <c r="F757" s="5" t="s">
        <v>45</v>
      </c>
      <c r="G757" s="7">
        <v>8</v>
      </c>
      <c r="H757" s="7">
        <v>15</v>
      </c>
      <c r="I757" s="5" t="s">
        <v>65</v>
      </c>
      <c r="J757" s="5" t="s">
        <v>31</v>
      </c>
      <c r="K757" s="5" t="s">
        <v>57</v>
      </c>
      <c r="L757" s="5" t="s">
        <v>10470</v>
      </c>
      <c r="M757" s="5" t="s">
        <v>10471</v>
      </c>
      <c r="N757" s="5" t="s">
        <v>167</v>
      </c>
      <c r="O757" s="5" t="s">
        <v>237</v>
      </c>
      <c r="P757" s="5" t="b">
        <f t="shared" ca="1" si="116"/>
        <v>1</v>
      </c>
      <c r="Q757" s="5" t="b">
        <f t="shared" ca="1" si="3"/>
        <v>1</v>
      </c>
      <c r="R757" s="5"/>
      <c r="S757" s="5"/>
      <c r="T757" s="5"/>
      <c r="U757" s="5"/>
      <c r="V757" s="5"/>
      <c r="W757" s="5"/>
      <c r="X757" s="5"/>
      <c r="Y757" s="5"/>
      <c r="Z757" s="5"/>
      <c r="AA757" s="5"/>
      <c r="AB757" s="5"/>
      <c r="AC757" s="5"/>
      <c r="AD757" s="5"/>
      <c r="AE757" s="5"/>
      <c r="AF757" s="5"/>
    </row>
    <row r="758" spans="1:32" ht="21" customHeight="1">
      <c r="A758" s="5" t="s">
        <v>248</v>
      </c>
      <c r="B758" s="5" t="s">
        <v>12364</v>
      </c>
      <c r="C758" s="5" t="str">
        <f t="shared" ca="1" si="0"/>
        <v>上海</v>
      </c>
      <c r="D758" s="5" t="str">
        <f t="shared" ca="1" si="119"/>
        <v>南山区  </v>
      </c>
      <c r="E758" s="5" t="s">
        <v>22670</v>
      </c>
      <c r="F758" s="5" t="s">
        <v>45</v>
      </c>
      <c r="G758" s="7">
        <v>8</v>
      </c>
      <c r="H758" s="7">
        <v>15</v>
      </c>
      <c r="I758" s="5" t="s">
        <v>65</v>
      </c>
      <c r="J758" s="5" t="s">
        <v>31</v>
      </c>
      <c r="K758" s="5" t="s">
        <v>76</v>
      </c>
      <c r="L758" s="5" t="s">
        <v>12366</v>
      </c>
      <c r="M758" s="5" t="s">
        <v>12367</v>
      </c>
      <c r="N758" s="5" t="s">
        <v>100</v>
      </c>
      <c r="O758" s="5" t="s">
        <v>55</v>
      </c>
      <c r="P758" s="5" t="b">
        <f t="shared" ca="1" si="116"/>
        <v>1</v>
      </c>
      <c r="Q758" s="5" t="b">
        <f t="shared" ca="1" si="3"/>
        <v>1</v>
      </c>
      <c r="R758" s="5"/>
      <c r="S758" s="5"/>
      <c r="T758" s="5"/>
      <c r="U758" s="5"/>
      <c r="V758" s="5"/>
      <c r="W758" s="5"/>
      <c r="X758" s="5"/>
      <c r="Y758" s="5"/>
      <c r="Z758" s="5"/>
      <c r="AA758" s="5"/>
      <c r="AB758" s="5"/>
      <c r="AC758" s="5"/>
      <c r="AD758" s="5"/>
      <c r="AE758" s="5"/>
      <c r="AF758" s="5"/>
    </row>
    <row r="759" spans="1:32" ht="21" customHeight="1">
      <c r="A759" s="5" t="s">
        <v>7132</v>
      </c>
      <c r="B759" s="5" t="s">
        <v>6015</v>
      </c>
      <c r="C759" s="5" t="str">
        <f t="shared" ca="1" si="0"/>
        <v>上海</v>
      </c>
      <c r="D759" s="5" t="str">
        <f t="shared" ca="1" si="119"/>
        <v>南山区  </v>
      </c>
      <c r="E759" s="5" t="s">
        <v>22376</v>
      </c>
      <c r="F759" s="5" t="s">
        <v>45</v>
      </c>
      <c r="G759" s="7">
        <v>9</v>
      </c>
      <c r="H759" s="7">
        <v>18</v>
      </c>
      <c r="I759" s="5" t="s">
        <v>695</v>
      </c>
      <c r="J759" s="5" t="s">
        <v>108</v>
      </c>
      <c r="K759" s="5" t="s">
        <v>57</v>
      </c>
      <c r="L759" s="5" t="s">
        <v>26452</v>
      </c>
      <c r="M759" s="5" t="s">
        <v>26453</v>
      </c>
      <c r="N759" s="5" t="s">
        <v>167</v>
      </c>
      <c r="O759" s="5" t="s">
        <v>38</v>
      </c>
      <c r="P759" s="5" t="b">
        <f t="shared" ca="1" si="116"/>
        <v>1</v>
      </c>
      <c r="Q759" s="5" t="b">
        <f t="shared" ca="1" si="3"/>
        <v>1</v>
      </c>
      <c r="R759" s="5"/>
      <c r="S759" s="5"/>
      <c r="T759" s="5"/>
      <c r="U759" s="5"/>
      <c r="V759" s="5"/>
      <c r="W759" s="5"/>
      <c r="X759" s="5"/>
      <c r="Y759" s="5"/>
      <c r="Z759" s="5"/>
      <c r="AA759" s="5"/>
      <c r="AB759" s="5"/>
      <c r="AC759" s="5"/>
      <c r="AD759" s="5"/>
      <c r="AE759" s="5"/>
      <c r="AF759" s="5"/>
    </row>
    <row r="760" spans="1:32" ht="21" customHeight="1">
      <c r="A760" s="5" t="s">
        <v>26454</v>
      </c>
      <c r="B760" s="5" t="s">
        <v>15880</v>
      </c>
      <c r="C760" s="5" t="str">
        <f t="shared" ca="1" si="0"/>
        <v>上海</v>
      </c>
      <c r="D760" s="5" t="str">
        <f t="shared" ca="1" si="119"/>
        <v>南山区  </v>
      </c>
      <c r="E760" s="5" t="s">
        <v>22321</v>
      </c>
      <c r="F760" s="5" t="s">
        <v>45</v>
      </c>
      <c r="G760" s="7">
        <v>9</v>
      </c>
      <c r="H760" s="7">
        <v>15</v>
      </c>
      <c r="I760" s="5" t="s">
        <v>920</v>
      </c>
      <c r="J760" s="5" t="s">
        <v>31</v>
      </c>
      <c r="K760" s="5" t="s">
        <v>110</v>
      </c>
      <c r="L760" s="5" t="s">
        <v>26455</v>
      </c>
      <c r="M760" s="5" t="s">
        <v>26456</v>
      </c>
      <c r="N760" s="5" t="s">
        <v>167</v>
      </c>
      <c r="O760" s="5" t="s">
        <v>237</v>
      </c>
      <c r="P760" s="5" t="b">
        <f t="shared" ca="1" si="116"/>
        <v>1</v>
      </c>
      <c r="Q760" s="5" t="b">
        <f t="shared" ca="1" si="3"/>
        <v>1</v>
      </c>
      <c r="R760" s="5"/>
      <c r="S760" s="5"/>
      <c r="T760" s="5"/>
      <c r="U760" s="5"/>
      <c r="V760" s="5"/>
      <c r="W760" s="5"/>
      <c r="X760" s="5"/>
      <c r="Y760" s="5"/>
      <c r="Z760" s="5"/>
      <c r="AA760" s="5"/>
      <c r="AB760" s="5"/>
      <c r="AC760" s="5"/>
      <c r="AD760" s="5"/>
      <c r="AE760" s="5"/>
      <c r="AF760" s="5"/>
    </row>
    <row r="761" spans="1:32" ht="21" customHeight="1">
      <c r="A761" s="5" t="s">
        <v>7132</v>
      </c>
      <c r="B761" s="5" t="s">
        <v>14472</v>
      </c>
      <c r="C761" s="5" t="str">
        <f t="shared" ca="1" si="0"/>
        <v>上海</v>
      </c>
      <c r="D761" s="9" t="s">
        <v>47</v>
      </c>
      <c r="E761" s="5" t="s">
        <v>22384</v>
      </c>
      <c r="F761" s="5" t="s">
        <v>29</v>
      </c>
      <c r="G761" s="7">
        <v>9</v>
      </c>
      <c r="H761" s="7">
        <v>11</v>
      </c>
      <c r="I761" s="5" t="s">
        <v>1080</v>
      </c>
      <c r="J761" s="5" t="s">
        <v>31</v>
      </c>
      <c r="K761" s="5" t="s">
        <v>126</v>
      </c>
      <c r="L761" s="5" t="s">
        <v>15317</v>
      </c>
      <c r="M761" s="5" t="s">
        <v>26457</v>
      </c>
      <c r="N761" s="5" t="s">
        <v>53</v>
      </c>
      <c r="O761" s="5" t="s">
        <v>38</v>
      </c>
      <c r="P761" s="5" t="b">
        <f t="shared" ca="1" si="116"/>
        <v>1</v>
      </c>
      <c r="Q761" s="5" t="b">
        <f t="shared" ca="1" si="3"/>
        <v>1</v>
      </c>
      <c r="R761" s="5"/>
      <c r="S761" s="5"/>
      <c r="T761" s="5"/>
      <c r="U761" s="5"/>
      <c r="V761" s="5"/>
      <c r="W761" s="5"/>
      <c r="X761" s="5"/>
      <c r="Y761" s="5"/>
      <c r="Z761" s="5"/>
      <c r="AA761" s="5"/>
      <c r="AB761" s="5"/>
      <c r="AC761" s="5"/>
      <c r="AD761" s="5"/>
      <c r="AE761" s="5"/>
      <c r="AF761" s="5"/>
    </row>
    <row r="762" spans="1:32" ht="21" customHeight="1">
      <c r="A762" s="5" t="s">
        <v>3762</v>
      </c>
      <c r="B762" s="5" t="s">
        <v>10556</v>
      </c>
      <c r="C762" s="5" t="str">
        <f t="shared" ca="1" si="0"/>
        <v>上海</v>
      </c>
      <c r="D762" s="5" t="str">
        <f t="shared" ref="D762:D765" ca="1" si="120">IFERROR(__xludf.DUMMYFUNCTION("REGEXEXTRACT(E762,""-(\S+)"")"),"闵行区  ")</f>
        <v>闵行区  </v>
      </c>
      <c r="E762" s="5" t="s">
        <v>23053</v>
      </c>
      <c r="F762" s="5" t="s">
        <v>29</v>
      </c>
      <c r="G762" s="7">
        <v>9</v>
      </c>
      <c r="H762" s="7">
        <v>15</v>
      </c>
      <c r="I762" s="5" t="s">
        <v>920</v>
      </c>
      <c r="J762" s="5" t="s">
        <v>108</v>
      </c>
      <c r="K762" s="5" t="s">
        <v>576</v>
      </c>
      <c r="L762" s="5" t="s">
        <v>10557</v>
      </c>
      <c r="M762" s="5" t="s">
        <v>10558</v>
      </c>
      <c r="N762" s="5" t="s">
        <v>53</v>
      </c>
      <c r="O762" s="5" t="s">
        <v>55</v>
      </c>
      <c r="P762" s="5" t="b">
        <f t="shared" ca="1" si="116"/>
        <v>1</v>
      </c>
      <c r="Q762" s="5" t="b">
        <f t="shared" ca="1" si="3"/>
        <v>1</v>
      </c>
      <c r="R762" s="5"/>
      <c r="S762" s="5"/>
      <c r="T762" s="5"/>
      <c r="U762" s="5"/>
      <c r="V762" s="5"/>
      <c r="W762" s="5"/>
      <c r="X762" s="5"/>
      <c r="Y762" s="5"/>
      <c r="Z762" s="5"/>
      <c r="AA762" s="5"/>
      <c r="AB762" s="5"/>
      <c r="AC762" s="5"/>
      <c r="AD762" s="5"/>
      <c r="AE762" s="5"/>
      <c r="AF762" s="5"/>
    </row>
    <row r="763" spans="1:32" ht="21" customHeight="1">
      <c r="A763" s="5" t="s">
        <v>2808</v>
      </c>
      <c r="B763" s="5" t="s">
        <v>2810</v>
      </c>
      <c r="C763" s="5" t="str">
        <f t="shared" ca="1" si="0"/>
        <v>上海</v>
      </c>
      <c r="D763" s="5" t="str">
        <f t="shared" ca="1" si="120"/>
        <v>闵行区  </v>
      </c>
      <c r="E763" s="5" t="s">
        <v>23483</v>
      </c>
      <c r="F763" s="5" t="s">
        <v>95</v>
      </c>
      <c r="G763" s="7">
        <v>9</v>
      </c>
      <c r="H763" s="7">
        <v>14</v>
      </c>
      <c r="I763" s="5" t="s">
        <v>2476</v>
      </c>
      <c r="J763" s="5" t="s">
        <v>31</v>
      </c>
      <c r="K763" s="5" t="s">
        <v>76</v>
      </c>
      <c r="L763" s="5" t="s">
        <v>1512</v>
      </c>
      <c r="M763" s="5" t="s">
        <v>2813</v>
      </c>
      <c r="N763" s="5" t="s">
        <v>53</v>
      </c>
      <c r="O763" s="5" t="s">
        <v>55</v>
      </c>
      <c r="P763" s="5" t="b">
        <f t="shared" ca="1" si="116"/>
        <v>1</v>
      </c>
      <c r="Q763" s="5" t="b">
        <f t="shared" ca="1" si="3"/>
        <v>1</v>
      </c>
      <c r="R763" s="5"/>
      <c r="S763" s="5"/>
      <c r="T763" s="5"/>
      <c r="U763" s="5"/>
      <c r="V763" s="5"/>
      <c r="W763" s="5"/>
      <c r="X763" s="5"/>
      <c r="Y763" s="5"/>
      <c r="Z763" s="5"/>
      <c r="AA763" s="5"/>
      <c r="AB763" s="5"/>
      <c r="AC763" s="5"/>
      <c r="AD763" s="5"/>
      <c r="AE763" s="5"/>
      <c r="AF763" s="5"/>
    </row>
    <row r="764" spans="1:32" ht="21" customHeight="1">
      <c r="A764" s="5" t="s">
        <v>1457</v>
      </c>
      <c r="B764" s="5" t="s">
        <v>10606</v>
      </c>
      <c r="C764" s="5" t="str">
        <f t="shared" ca="1" si="0"/>
        <v>上海</v>
      </c>
      <c r="D764" s="5" t="str">
        <f t="shared" ca="1" si="120"/>
        <v>闵行区  </v>
      </c>
      <c r="E764" s="5" t="s">
        <v>22772</v>
      </c>
      <c r="F764" s="5" t="s">
        <v>45</v>
      </c>
      <c r="G764" s="7">
        <v>9</v>
      </c>
      <c r="H764" s="7">
        <v>14</v>
      </c>
      <c r="I764" s="5" t="s">
        <v>2476</v>
      </c>
      <c r="J764" s="5" t="s">
        <v>125</v>
      </c>
      <c r="K764" s="5" t="s">
        <v>516</v>
      </c>
      <c r="L764" s="5" t="s">
        <v>10609</v>
      </c>
      <c r="M764" s="9" t="s">
        <v>47</v>
      </c>
      <c r="N764" s="5" t="s">
        <v>53</v>
      </c>
      <c r="O764" s="5" t="s">
        <v>38</v>
      </c>
      <c r="P764" s="5" t="b">
        <f t="shared" ca="1" si="116"/>
        <v>1</v>
      </c>
      <c r="Q764" s="5" t="b">
        <f t="shared" ca="1" si="3"/>
        <v>1</v>
      </c>
      <c r="R764" s="5"/>
      <c r="S764" s="5"/>
      <c r="T764" s="5"/>
      <c r="U764" s="5"/>
      <c r="V764" s="5"/>
      <c r="W764" s="5"/>
      <c r="X764" s="5"/>
      <c r="Y764" s="5"/>
      <c r="Z764" s="5"/>
      <c r="AA764" s="5"/>
      <c r="AB764" s="5"/>
      <c r="AC764" s="5"/>
      <c r="AD764" s="5"/>
      <c r="AE764" s="5"/>
      <c r="AF764" s="5"/>
    </row>
    <row r="765" spans="1:32" ht="21" customHeight="1">
      <c r="A765" s="5" t="s">
        <v>10627</v>
      </c>
      <c r="B765" s="5" t="s">
        <v>10628</v>
      </c>
      <c r="C765" s="5" t="str">
        <f t="shared" ca="1" si="0"/>
        <v>上海</v>
      </c>
      <c r="D765" s="5" t="str">
        <f t="shared" ca="1" si="120"/>
        <v>闵行区  </v>
      </c>
      <c r="E765" s="5" t="s">
        <v>23602</v>
      </c>
      <c r="F765" s="5" t="s">
        <v>45</v>
      </c>
      <c r="G765" s="7">
        <v>9</v>
      </c>
      <c r="H765" s="7">
        <v>20</v>
      </c>
      <c r="I765" s="5" t="s">
        <v>8348</v>
      </c>
      <c r="J765" s="5" t="s">
        <v>31</v>
      </c>
      <c r="K765" s="5" t="s">
        <v>252</v>
      </c>
      <c r="L765" s="5" t="s">
        <v>3503</v>
      </c>
      <c r="M765" s="5" t="s">
        <v>10629</v>
      </c>
      <c r="N765" s="5" t="s">
        <v>100</v>
      </c>
      <c r="O765" s="5" t="s">
        <v>55</v>
      </c>
      <c r="P765" s="5" t="b">
        <f t="shared" ca="1" si="116"/>
        <v>1</v>
      </c>
      <c r="Q765" s="5" t="b">
        <f t="shared" ca="1" si="3"/>
        <v>1</v>
      </c>
      <c r="R765" s="5"/>
      <c r="S765" s="5"/>
      <c r="T765" s="5"/>
      <c r="U765" s="5"/>
      <c r="V765" s="5"/>
      <c r="W765" s="5"/>
      <c r="X765" s="5"/>
      <c r="Y765" s="5"/>
      <c r="Z765" s="5"/>
      <c r="AA765" s="5"/>
      <c r="AB765" s="5"/>
      <c r="AC765" s="5"/>
      <c r="AD765" s="5"/>
      <c r="AE765" s="5"/>
      <c r="AF765" s="5"/>
    </row>
    <row r="766" spans="1:32" ht="21" customHeight="1">
      <c r="A766" s="5" t="s">
        <v>1457</v>
      </c>
      <c r="B766" s="5" t="s">
        <v>10486</v>
      </c>
      <c r="C766" s="5" t="str">
        <f t="shared" ca="1" si="0"/>
        <v>上海</v>
      </c>
      <c r="D766" s="9" t="s">
        <v>47</v>
      </c>
      <c r="E766" s="5" t="s">
        <v>22384</v>
      </c>
      <c r="F766" s="5" t="s">
        <v>29</v>
      </c>
      <c r="G766" s="7">
        <v>9</v>
      </c>
      <c r="H766" s="7">
        <v>12</v>
      </c>
      <c r="I766" s="5" t="s">
        <v>1239</v>
      </c>
      <c r="J766" s="5" t="s">
        <v>31</v>
      </c>
      <c r="K766" s="5" t="s">
        <v>403</v>
      </c>
      <c r="L766" s="5" t="s">
        <v>10487</v>
      </c>
      <c r="M766" s="5" t="s">
        <v>10654</v>
      </c>
      <c r="N766" s="5" t="s">
        <v>53</v>
      </c>
      <c r="O766" s="5" t="s">
        <v>44</v>
      </c>
      <c r="P766" s="5" t="b">
        <f t="shared" ca="1" si="116"/>
        <v>1</v>
      </c>
      <c r="Q766" s="5" t="b">
        <f t="shared" ca="1" si="3"/>
        <v>1</v>
      </c>
      <c r="R766" s="5"/>
      <c r="S766" s="5"/>
      <c r="T766" s="5"/>
      <c r="U766" s="5"/>
      <c r="V766" s="5"/>
      <c r="W766" s="5"/>
      <c r="X766" s="5"/>
      <c r="Y766" s="5"/>
      <c r="Z766" s="5"/>
      <c r="AA766" s="5"/>
      <c r="AB766" s="5"/>
      <c r="AC766" s="5"/>
      <c r="AD766" s="5"/>
      <c r="AE766" s="5"/>
      <c r="AF766" s="5"/>
    </row>
    <row r="767" spans="1:32" ht="21" customHeight="1">
      <c r="A767" s="5" t="s">
        <v>26458</v>
      </c>
      <c r="B767" s="5" t="s">
        <v>4258</v>
      </c>
      <c r="C767" s="5" t="str">
        <f t="shared" ca="1" si="0"/>
        <v>上海</v>
      </c>
      <c r="D767" s="9" t="s">
        <v>47</v>
      </c>
      <c r="E767" s="5" t="s">
        <v>22384</v>
      </c>
      <c r="F767" s="5" t="s">
        <v>45</v>
      </c>
      <c r="G767" s="7">
        <v>9</v>
      </c>
      <c r="H767" s="7">
        <v>12</v>
      </c>
      <c r="I767" s="5" t="s">
        <v>1239</v>
      </c>
      <c r="J767" s="5" t="s">
        <v>125</v>
      </c>
      <c r="K767" s="5" t="s">
        <v>48</v>
      </c>
      <c r="L767" s="9" t="s">
        <v>47</v>
      </c>
      <c r="M767" s="5" t="s">
        <v>26459</v>
      </c>
      <c r="N767" s="5" t="s">
        <v>37</v>
      </c>
      <c r="O767" s="5" t="s">
        <v>405</v>
      </c>
      <c r="P767" s="5" t="b">
        <f t="shared" ca="1" si="116"/>
        <v>1</v>
      </c>
      <c r="Q767" s="5" t="b">
        <f t="shared" ca="1" si="3"/>
        <v>1</v>
      </c>
      <c r="R767" s="5"/>
      <c r="S767" s="5"/>
      <c r="T767" s="5"/>
      <c r="U767" s="5"/>
      <c r="V767" s="5"/>
      <c r="W767" s="5"/>
      <c r="X767" s="5"/>
      <c r="Y767" s="5"/>
      <c r="Z767" s="5"/>
      <c r="AA767" s="5"/>
      <c r="AB767" s="5"/>
      <c r="AC767" s="5"/>
      <c r="AD767" s="5"/>
      <c r="AE767" s="5"/>
      <c r="AF767" s="5"/>
    </row>
    <row r="768" spans="1:32" ht="21" customHeight="1">
      <c r="A768" s="5" t="s">
        <v>7132</v>
      </c>
      <c r="B768" s="5" t="s">
        <v>16228</v>
      </c>
      <c r="C768" s="5" t="str">
        <f t="shared" ca="1" si="0"/>
        <v>上海</v>
      </c>
      <c r="D768" s="5" t="str">
        <f t="shared" ref="D768:D775" ca="1" si="121">IFERROR(__xludf.DUMMYFUNCTION("REGEXEXTRACT(E768,""-(\S+)"")"),"天河区  ")</f>
        <v>天河区  </v>
      </c>
      <c r="E768" s="5" t="s">
        <v>22344</v>
      </c>
      <c r="F768" s="5" t="s">
        <v>29</v>
      </c>
      <c r="G768" s="7">
        <v>9</v>
      </c>
      <c r="H768" s="7">
        <v>13</v>
      </c>
      <c r="I768" s="5" t="s">
        <v>2439</v>
      </c>
      <c r="J768" s="5" t="s">
        <v>108</v>
      </c>
      <c r="K768" s="5" t="s">
        <v>76</v>
      </c>
      <c r="L768" s="5" t="s">
        <v>16229</v>
      </c>
      <c r="M768" s="5" t="s">
        <v>26460</v>
      </c>
      <c r="N768" s="5" t="s">
        <v>53</v>
      </c>
      <c r="O768" s="5" t="s">
        <v>55</v>
      </c>
      <c r="P768" s="5" t="b">
        <f t="shared" ca="1" si="116"/>
        <v>1</v>
      </c>
      <c r="Q768" s="5" t="b">
        <f t="shared" ca="1" si="3"/>
        <v>1</v>
      </c>
      <c r="R768" s="5"/>
      <c r="S768" s="5"/>
      <c r="T768" s="5"/>
      <c r="U768" s="5"/>
      <c r="V768" s="5"/>
      <c r="W768" s="5"/>
      <c r="X768" s="5"/>
      <c r="Y768" s="5"/>
      <c r="Z768" s="5"/>
      <c r="AA768" s="5"/>
      <c r="AB768" s="5"/>
      <c r="AC768" s="5"/>
      <c r="AD768" s="5"/>
      <c r="AE768" s="5"/>
      <c r="AF768" s="5"/>
    </row>
    <row r="769" spans="1:32" ht="21" customHeight="1">
      <c r="A769" s="5" t="s">
        <v>7132</v>
      </c>
      <c r="B769" s="5" t="s">
        <v>6477</v>
      </c>
      <c r="C769" s="5" t="str">
        <f t="shared" ca="1" si="0"/>
        <v>上海</v>
      </c>
      <c r="D769" s="5" t="str">
        <f t="shared" ca="1" si="121"/>
        <v>天河区  </v>
      </c>
      <c r="E769" s="5" t="s">
        <v>22344</v>
      </c>
      <c r="F769" s="5" t="s">
        <v>45</v>
      </c>
      <c r="G769" s="7">
        <v>9</v>
      </c>
      <c r="H769" s="7">
        <v>16</v>
      </c>
      <c r="I769" s="5" t="s">
        <v>2664</v>
      </c>
      <c r="J769" s="5" t="s">
        <v>108</v>
      </c>
      <c r="K769" s="5" t="s">
        <v>3081</v>
      </c>
      <c r="L769" s="5" t="s">
        <v>26461</v>
      </c>
      <c r="M769" s="5" t="s">
        <v>26462</v>
      </c>
      <c r="N769" s="5" t="s">
        <v>37</v>
      </c>
      <c r="O769" s="5" t="s">
        <v>405</v>
      </c>
      <c r="P769" s="5" t="b">
        <f t="shared" ca="1" si="116"/>
        <v>1</v>
      </c>
      <c r="Q769" s="5" t="b">
        <f t="shared" ca="1" si="3"/>
        <v>1</v>
      </c>
      <c r="R769" s="5"/>
      <c r="S769" s="5"/>
      <c r="T769" s="5"/>
      <c r="U769" s="5"/>
      <c r="V769" s="5"/>
      <c r="W769" s="5"/>
      <c r="X769" s="5"/>
      <c r="Y769" s="5"/>
      <c r="Z769" s="5"/>
      <c r="AA769" s="5"/>
      <c r="AB769" s="5"/>
      <c r="AC769" s="5"/>
      <c r="AD769" s="5"/>
      <c r="AE769" s="5"/>
      <c r="AF769" s="5"/>
    </row>
    <row r="770" spans="1:32" ht="21" customHeight="1">
      <c r="A770" s="5" t="s">
        <v>26463</v>
      </c>
      <c r="B770" s="5" t="s">
        <v>26464</v>
      </c>
      <c r="C770" s="5" t="str">
        <f t="shared" ca="1" si="0"/>
        <v>上海</v>
      </c>
      <c r="D770" s="5" t="str">
        <f t="shared" ca="1" si="121"/>
        <v>天河区  </v>
      </c>
      <c r="E770" s="5" t="s">
        <v>22344</v>
      </c>
      <c r="F770" s="5" t="s">
        <v>29</v>
      </c>
      <c r="G770" s="7">
        <v>9</v>
      </c>
      <c r="H770" s="7">
        <v>12</v>
      </c>
      <c r="I770" s="5" t="s">
        <v>1239</v>
      </c>
      <c r="J770" s="5" t="s">
        <v>31</v>
      </c>
      <c r="K770" s="5" t="s">
        <v>57</v>
      </c>
      <c r="L770" s="5" t="s">
        <v>26465</v>
      </c>
      <c r="M770" s="5" t="s">
        <v>26466</v>
      </c>
      <c r="N770" s="5" t="s">
        <v>1599</v>
      </c>
      <c r="O770" s="5" t="s">
        <v>55</v>
      </c>
      <c r="P770" s="5" t="b">
        <f t="shared" ca="1" si="116"/>
        <v>1</v>
      </c>
      <c r="Q770" s="5" t="b">
        <f t="shared" ca="1" si="3"/>
        <v>1</v>
      </c>
      <c r="R770" s="5"/>
      <c r="S770" s="5"/>
      <c r="T770" s="5"/>
      <c r="U770" s="5"/>
      <c r="V770" s="5"/>
      <c r="W770" s="5"/>
      <c r="X770" s="5"/>
      <c r="Y770" s="5"/>
      <c r="Z770" s="5"/>
      <c r="AA770" s="5"/>
      <c r="AB770" s="5"/>
      <c r="AC770" s="5"/>
      <c r="AD770" s="5"/>
      <c r="AE770" s="5"/>
      <c r="AF770" s="5"/>
    </row>
    <row r="771" spans="1:32" ht="21" customHeight="1">
      <c r="A771" s="5" t="s">
        <v>396</v>
      </c>
      <c r="B771" s="5" t="s">
        <v>10573</v>
      </c>
      <c r="C771" s="5" t="str">
        <f t="shared" ca="1" si="0"/>
        <v>上海</v>
      </c>
      <c r="D771" s="5" t="str">
        <f t="shared" ca="1" si="121"/>
        <v>天河区  </v>
      </c>
      <c r="E771" s="5" t="s">
        <v>22344</v>
      </c>
      <c r="F771" s="5" t="s">
        <v>45</v>
      </c>
      <c r="G771" s="7">
        <v>9</v>
      </c>
      <c r="H771" s="7">
        <v>15</v>
      </c>
      <c r="I771" s="5" t="s">
        <v>920</v>
      </c>
      <c r="J771" s="5" t="s">
        <v>31</v>
      </c>
      <c r="K771" s="5" t="s">
        <v>48</v>
      </c>
      <c r="L771" s="5" t="s">
        <v>10574</v>
      </c>
      <c r="M771" s="5" t="s">
        <v>10575</v>
      </c>
      <c r="N771" s="5" t="s">
        <v>167</v>
      </c>
      <c r="O771" s="5" t="s">
        <v>89</v>
      </c>
      <c r="P771" s="5" t="b">
        <f t="shared" ca="1" si="116"/>
        <v>1</v>
      </c>
      <c r="Q771" s="5" t="b">
        <f t="shared" ca="1" si="3"/>
        <v>1</v>
      </c>
      <c r="R771" s="5"/>
      <c r="S771" s="5"/>
      <c r="T771" s="5"/>
      <c r="U771" s="5"/>
      <c r="V771" s="5"/>
      <c r="W771" s="5"/>
      <c r="X771" s="5"/>
      <c r="Y771" s="5"/>
      <c r="Z771" s="5"/>
      <c r="AA771" s="5"/>
      <c r="AB771" s="5"/>
      <c r="AC771" s="5"/>
      <c r="AD771" s="5"/>
      <c r="AE771" s="5"/>
      <c r="AF771" s="5"/>
    </row>
    <row r="772" spans="1:32" ht="21" customHeight="1">
      <c r="A772" s="5" t="s">
        <v>26467</v>
      </c>
      <c r="B772" s="5" t="s">
        <v>5854</v>
      </c>
      <c r="C772" s="5" t="str">
        <f t="shared" ca="1" si="0"/>
        <v>上海</v>
      </c>
      <c r="D772" s="5" t="str">
        <f t="shared" ca="1" si="121"/>
        <v>天河区  </v>
      </c>
      <c r="E772" s="5" t="s">
        <v>22344</v>
      </c>
      <c r="F772" s="5" t="s">
        <v>45</v>
      </c>
      <c r="G772" s="7">
        <v>9</v>
      </c>
      <c r="H772" s="7">
        <v>18</v>
      </c>
      <c r="I772" s="5" t="s">
        <v>695</v>
      </c>
      <c r="J772" s="5" t="s">
        <v>108</v>
      </c>
      <c r="K772" s="5" t="s">
        <v>57</v>
      </c>
      <c r="L772" s="5" t="s">
        <v>10593</v>
      </c>
      <c r="M772" s="5" t="s">
        <v>26468</v>
      </c>
      <c r="N772" s="5" t="s">
        <v>53</v>
      </c>
      <c r="O772" s="5" t="s">
        <v>55</v>
      </c>
      <c r="P772" s="5" t="b">
        <f t="shared" ca="1" si="116"/>
        <v>1</v>
      </c>
      <c r="Q772" s="5" t="b">
        <f t="shared" ca="1" si="3"/>
        <v>1</v>
      </c>
      <c r="R772" s="5"/>
      <c r="S772" s="5"/>
      <c r="T772" s="5"/>
      <c r="U772" s="5"/>
      <c r="V772" s="5"/>
      <c r="W772" s="5"/>
      <c r="X772" s="5"/>
      <c r="Y772" s="5"/>
      <c r="Z772" s="5"/>
      <c r="AA772" s="5"/>
      <c r="AB772" s="5"/>
      <c r="AC772" s="5"/>
      <c r="AD772" s="5"/>
      <c r="AE772" s="5"/>
      <c r="AF772" s="5"/>
    </row>
    <row r="773" spans="1:32" ht="21" customHeight="1">
      <c r="A773" s="5" t="s">
        <v>1457</v>
      </c>
      <c r="B773" s="5" t="s">
        <v>7286</v>
      </c>
      <c r="C773" s="5" t="str">
        <f t="shared" ca="1" si="0"/>
        <v>上海</v>
      </c>
      <c r="D773" s="5" t="str">
        <f t="shared" ca="1" si="121"/>
        <v>天河区  </v>
      </c>
      <c r="E773" s="5" t="s">
        <v>22344</v>
      </c>
      <c r="F773" s="5" t="s">
        <v>45</v>
      </c>
      <c r="G773" s="7">
        <v>9</v>
      </c>
      <c r="H773" s="7">
        <v>15</v>
      </c>
      <c r="I773" s="5" t="s">
        <v>920</v>
      </c>
      <c r="J773" s="5" t="s">
        <v>108</v>
      </c>
      <c r="K773" s="5" t="s">
        <v>267</v>
      </c>
      <c r="L773" s="5" t="s">
        <v>26469</v>
      </c>
      <c r="M773" s="5" t="s">
        <v>26470</v>
      </c>
      <c r="N773" s="5" t="s">
        <v>37</v>
      </c>
      <c r="O773" s="5" t="s">
        <v>55</v>
      </c>
      <c r="P773" s="5" t="b">
        <f t="shared" ca="1" si="116"/>
        <v>1</v>
      </c>
      <c r="Q773" s="5" t="b">
        <f t="shared" ca="1" si="3"/>
        <v>1</v>
      </c>
      <c r="R773" s="5"/>
      <c r="S773" s="5"/>
      <c r="T773" s="5"/>
      <c r="U773" s="5"/>
      <c r="V773" s="5"/>
      <c r="W773" s="5"/>
      <c r="X773" s="5"/>
      <c r="Y773" s="5"/>
      <c r="Z773" s="5"/>
      <c r="AA773" s="5"/>
      <c r="AB773" s="5"/>
      <c r="AC773" s="5"/>
      <c r="AD773" s="5"/>
      <c r="AE773" s="5"/>
      <c r="AF773" s="5"/>
    </row>
    <row r="774" spans="1:32" ht="21" customHeight="1">
      <c r="A774" s="5" t="s">
        <v>277</v>
      </c>
      <c r="B774" s="5" t="s">
        <v>10616</v>
      </c>
      <c r="C774" s="5" t="str">
        <f t="shared" ca="1" si="0"/>
        <v>上海</v>
      </c>
      <c r="D774" s="5" t="str">
        <f t="shared" ca="1" si="121"/>
        <v>天河区  </v>
      </c>
      <c r="E774" s="5" t="s">
        <v>22344</v>
      </c>
      <c r="F774" s="5" t="s">
        <v>651</v>
      </c>
      <c r="G774" s="7">
        <v>9</v>
      </c>
      <c r="H774" s="7">
        <v>11</v>
      </c>
      <c r="I774" s="5" t="s">
        <v>1080</v>
      </c>
      <c r="J774" s="5" t="s">
        <v>108</v>
      </c>
      <c r="K774" s="5" t="s">
        <v>57</v>
      </c>
      <c r="L774" s="5" t="s">
        <v>10618</v>
      </c>
      <c r="M774" s="5" t="s">
        <v>10619</v>
      </c>
      <c r="N774" s="5" t="s">
        <v>53</v>
      </c>
      <c r="O774" s="5" t="s">
        <v>55</v>
      </c>
      <c r="P774" s="5" t="b">
        <f t="shared" ca="1" si="116"/>
        <v>1</v>
      </c>
      <c r="Q774" s="5" t="b">
        <f t="shared" ca="1" si="3"/>
        <v>1</v>
      </c>
      <c r="R774" s="5"/>
      <c r="S774" s="5"/>
      <c r="T774" s="5"/>
      <c r="U774" s="5"/>
      <c r="V774" s="5"/>
      <c r="W774" s="5"/>
      <c r="X774" s="5"/>
      <c r="Y774" s="5"/>
      <c r="Z774" s="5"/>
      <c r="AA774" s="5"/>
      <c r="AB774" s="5"/>
      <c r="AC774" s="5"/>
      <c r="AD774" s="5"/>
      <c r="AE774" s="5"/>
      <c r="AF774" s="5"/>
    </row>
    <row r="775" spans="1:32" ht="21" customHeight="1">
      <c r="A775" s="5" t="s">
        <v>10660</v>
      </c>
      <c r="B775" s="5" t="s">
        <v>10661</v>
      </c>
      <c r="C775" s="5" t="str">
        <f t="shared" ca="1" si="0"/>
        <v>上海</v>
      </c>
      <c r="D775" s="5" t="str">
        <f t="shared" ca="1" si="121"/>
        <v>天河区  </v>
      </c>
      <c r="E775" s="5" t="s">
        <v>22482</v>
      </c>
      <c r="F775" s="5" t="s">
        <v>29</v>
      </c>
      <c r="G775" s="7">
        <v>9</v>
      </c>
      <c r="H775" s="7">
        <v>12</v>
      </c>
      <c r="I775" s="5" t="s">
        <v>1239</v>
      </c>
      <c r="J775" s="5" t="s">
        <v>125</v>
      </c>
      <c r="K775" s="5" t="s">
        <v>8670</v>
      </c>
      <c r="L775" s="5" t="s">
        <v>10663</v>
      </c>
      <c r="M775" s="5" t="s">
        <v>10664</v>
      </c>
      <c r="N775" s="5" t="s">
        <v>37</v>
      </c>
      <c r="O775" s="5" t="s">
        <v>38</v>
      </c>
      <c r="P775" s="5" t="b">
        <f t="shared" ca="1" si="116"/>
        <v>1</v>
      </c>
      <c r="Q775" s="5" t="b">
        <f t="shared" ca="1" si="3"/>
        <v>1</v>
      </c>
      <c r="R775" s="5"/>
      <c r="S775" s="5"/>
      <c r="T775" s="5"/>
      <c r="U775" s="5"/>
      <c r="V775" s="5"/>
      <c r="W775" s="5"/>
      <c r="X775" s="5"/>
      <c r="Y775" s="5"/>
      <c r="Z775" s="5"/>
      <c r="AA775" s="5"/>
      <c r="AB775" s="5"/>
      <c r="AC775" s="5"/>
      <c r="AD775" s="5"/>
      <c r="AE775" s="5"/>
      <c r="AF775" s="5"/>
    </row>
    <row r="776" spans="1:32" ht="21" customHeight="1">
      <c r="A776" s="5" t="s">
        <v>277</v>
      </c>
      <c r="B776" s="5" t="s">
        <v>707</v>
      </c>
      <c r="C776" s="5" t="str">
        <f t="shared" ca="1" si="0"/>
        <v>上海</v>
      </c>
      <c r="D776" s="9" t="s">
        <v>47</v>
      </c>
      <c r="E776" s="5" t="s">
        <v>22413</v>
      </c>
      <c r="F776" s="5" t="s">
        <v>45</v>
      </c>
      <c r="G776" s="7">
        <v>9</v>
      </c>
      <c r="H776" s="7">
        <v>15</v>
      </c>
      <c r="I776" s="5" t="s">
        <v>920</v>
      </c>
      <c r="J776" s="5" t="s">
        <v>31</v>
      </c>
      <c r="K776" s="5" t="s">
        <v>57</v>
      </c>
      <c r="L776" s="5" t="s">
        <v>10705</v>
      </c>
      <c r="M776" s="5" t="s">
        <v>10707</v>
      </c>
      <c r="N776" s="5" t="s">
        <v>37</v>
      </c>
      <c r="O776" s="5" t="s">
        <v>89</v>
      </c>
      <c r="P776" s="5" t="b">
        <f t="shared" ca="1" si="116"/>
        <v>1</v>
      </c>
      <c r="Q776" s="5" t="b">
        <f t="shared" ca="1" si="3"/>
        <v>1</v>
      </c>
      <c r="R776" s="5"/>
      <c r="S776" s="5"/>
      <c r="T776" s="5"/>
      <c r="U776" s="5"/>
      <c r="V776" s="5"/>
      <c r="W776" s="5"/>
      <c r="X776" s="5"/>
      <c r="Y776" s="5"/>
      <c r="Z776" s="5"/>
      <c r="AA776" s="5"/>
      <c r="AB776" s="5"/>
      <c r="AC776" s="5"/>
      <c r="AD776" s="5"/>
      <c r="AE776" s="5"/>
      <c r="AF776" s="5"/>
    </row>
    <row r="777" spans="1:32" ht="21" customHeight="1">
      <c r="A777" s="5" t="s">
        <v>10710</v>
      </c>
      <c r="B777" s="5" t="s">
        <v>1503</v>
      </c>
      <c r="C777" s="5" t="str">
        <f t="shared" ca="1" si="0"/>
        <v>上海</v>
      </c>
      <c r="D777" s="5" t="str">
        <f t="shared" ref="D777:D781" ca="1" si="122">IFERROR(__xludf.DUMMYFUNCTION("REGEXEXTRACT(E777,""-(\S+)"")"),"番禺区  ")</f>
        <v>番禺区  </v>
      </c>
      <c r="E777" s="5" t="s">
        <v>22510</v>
      </c>
      <c r="F777" s="5" t="s">
        <v>45</v>
      </c>
      <c r="G777" s="7">
        <v>9</v>
      </c>
      <c r="H777" s="7">
        <v>16</v>
      </c>
      <c r="I777" s="5" t="s">
        <v>2664</v>
      </c>
      <c r="J777" s="5" t="s">
        <v>31</v>
      </c>
      <c r="K777" s="5" t="s">
        <v>1505</v>
      </c>
      <c r="L777" s="9" t="s">
        <v>47</v>
      </c>
      <c r="M777" s="5" t="s">
        <v>10713</v>
      </c>
      <c r="N777" s="5" t="s">
        <v>37</v>
      </c>
      <c r="O777" s="5" t="s">
        <v>55</v>
      </c>
      <c r="P777" s="5" t="b">
        <f t="shared" ca="1" si="116"/>
        <v>1</v>
      </c>
      <c r="Q777" s="5" t="b">
        <f t="shared" ca="1" si="3"/>
        <v>1</v>
      </c>
      <c r="R777" s="5"/>
      <c r="S777" s="5"/>
      <c r="T777" s="5"/>
      <c r="U777" s="5"/>
      <c r="V777" s="5"/>
      <c r="W777" s="5"/>
      <c r="X777" s="5"/>
      <c r="Y777" s="5"/>
      <c r="Z777" s="5"/>
      <c r="AA777" s="5"/>
      <c r="AB777" s="5"/>
      <c r="AC777" s="5"/>
      <c r="AD777" s="5"/>
      <c r="AE777" s="5"/>
      <c r="AF777" s="5"/>
    </row>
    <row r="778" spans="1:32" ht="21" customHeight="1">
      <c r="A778" s="5" t="s">
        <v>6047</v>
      </c>
      <c r="B778" s="5" t="s">
        <v>6048</v>
      </c>
      <c r="C778" s="5" t="str">
        <f t="shared" ca="1" si="0"/>
        <v>上海</v>
      </c>
      <c r="D778" s="5" t="str">
        <f t="shared" ca="1" si="122"/>
        <v>番禺区  </v>
      </c>
      <c r="E778" s="5" t="s">
        <v>22354</v>
      </c>
      <c r="F778" s="5" t="s">
        <v>29</v>
      </c>
      <c r="G778" s="7">
        <v>9</v>
      </c>
      <c r="H778" s="7">
        <v>18</v>
      </c>
      <c r="I778" s="5" t="s">
        <v>695</v>
      </c>
      <c r="J778" s="5" t="s">
        <v>31</v>
      </c>
      <c r="K778" s="5" t="s">
        <v>117</v>
      </c>
      <c r="L778" s="5" t="s">
        <v>6051</v>
      </c>
      <c r="M778" s="5" t="s">
        <v>6052</v>
      </c>
      <c r="N778" s="5" t="s">
        <v>53</v>
      </c>
      <c r="O778" s="5" t="s">
        <v>55</v>
      </c>
      <c r="P778" s="5" t="b">
        <f t="shared" ca="1" si="116"/>
        <v>1</v>
      </c>
      <c r="Q778" s="5" t="b">
        <f t="shared" ca="1" si="3"/>
        <v>1</v>
      </c>
      <c r="R778" s="5"/>
      <c r="S778" s="5"/>
      <c r="T778" s="5"/>
      <c r="U778" s="5"/>
      <c r="V778" s="5"/>
      <c r="W778" s="5"/>
      <c r="X778" s="5"/>
      <c r="Y778" s="5"/>
      <c r="Z778" s="5"/>
      <c r="AA778" s="5"/>
      <c r="AB778" s="5"/>
      <c r="AC778" s="5"/>
      <c r="AD778" s="5"/>
      <c r="AE778" s="5"/>
      <c r="AF778" s="5"/>
    </row>
    <row r="779" spans="1:32" ht="21" customHeight="1">
      <c r="A779" s="5" t="s">
        <v>1457</v>
      </c>
      <c r="B779" s="5" t="s">
        <v>10678</v>
      </c>
      <c r="C779" s="5" t="str">
        <f t="shared" ca="1" si="0"/>
        <v>上海</v>
      </c>
      <c r="D779" s="5" t="str">
        <f t="shared" ca="1" si="122"/>
        <v>番禺区  </v>
      </c>
      <c r="E779" s="5" t="s">
        <v>22354</v>
      </c>
      <c r="F779" s="5" t="s">
        <v>29</v>
      </c>
      <c r="G779" s="7">
        <v>9</v>
      </c>
      <c r="H779" s="7">
        <v>13</v>
      </c>
      <c r="I779" s="5" t="s">
        <v>2439</v>
      </c>
      <c r="J779" s="5" t="s">
        <v>108</v>
      </c>
      <c r="K779" s="5" t="s">
        <v>76</v>
      </c>
      <c r="L779" s="5" t="s">
        <v>10679</v>
      </c>
      <c r="M779" s="5" t="s">
        <v>10680</v>
      </c>
      <c r="N779" s="5" t="s">
        <v>53</v>
      </c>
      <c r="O779" s="5" t="s">
        <v>55</v>
      </c>
      <c r="P779" s="5" t="b">
        <f t="shared" ca="1" si="116"/>
        <v>1</v>
      </c>
      <c r="Q779" s="5" t="b">
        <f t="shared" ca="1" si="3"/>
        <v>1</v>
      </c>
      <c r="R779" s="5"/>
      <c r="S779" s="5"/>
      <c r="T779" s="5"/>
      <c r="U779" s="5"/>
      <c r="V779" s="5"/>
      <c r="W779" s="5"/>
      <c r="X779" s="5"/>
      <c r="Y779" s="5"/>
      <c r="Z779" s="5"/>
      <c r="AA779" s="5"/>
      <c r="AB779" s="5"/>
      <c r="AC779" s="5"/>
      <c r="AD779" s="5"/>
      <c r="AE779" s="5"/>
      <c r="AF779" s="5"/>
    </row>
    <row r="780" spans="1:32" ht="21" customHeight="1">
      <c r="A780" s="5" t="s">
        <v>9556</v>
      </c>
      <c r="B780" s="5" t="s">
        <v>10727</v>
      </c>
      <c r="C780" s="5" t="str">
        <f t="shared" ca="1" si="0"/>
        <v>上海</v>
      </c>
      <c r="D780" s="5" t="str">
        <f t="shared" ca="1" si="122"/>
        <v>番禺区  </v>
      </c>
      <c r="E780" s="5" t="s">
        <v>22354</v>
      </c>
      <c r="F780" s="5" t="s">
        <v>29</v>
      </c>
      <c r="G780" s="7">
        <v>9</v>
      </c>
      <c r="H780" s="7">
        <v>15</v>
      </c>
      <c r="I780" s="5" t="s">
        <v>920</v>
      </c>
      <c r="J780" s="5" t="s">
        <v>125</v>
      </c>
      <c r="K780" s="5" t="s">
        <v>213</v>
      </c>
      <c r="L780" s="5" t="s">
        <v>10730</v>
      </c>
      <c r="M780" s="5" t="s">
        <v>10732</v>
      </c>
      <c r="N780" s="5" t="s">
        <v>53</v>
      </c>
      <c r="O780" s="5" t="s">
        <v>55</v>
      </c>
      <c r="P780" s="5" t="b">
        <f t="shared" ca="1" si="116"/>
        <v>1</v>
      </c>
      <c r="Q780" s="5" t="b">
        <f t="shared" ca="1" si="3"/>
        <v>1</v>
      </c>
      <c r="R780" s="5"/>
      <c r="S780" s="5"/>
      <c r="T780" s="5"/>
      <c r="U780" s="5"/>
      <c r="V780" s="5"/>
      <c r="W780" s="5"/>
      <c r="X780" s="5"/>
      <c r="Y780" s="5"/>
      <c r="Z780" s="5"/>
      <c r="AA780" s="5"/>
      <c r="AB780" s="5"/>
      <c r="AC780" s="5"/>
      <c r="AD780" s="5"/>
      <c r="AE780" s="5"/>
      <c r="AF780" s="5"/>
    </row>
    <row r="781" spans="1:32" ht="21" customHeight="1">
      <c r="A781" s="5" t="s">
        <v>1457</v>
      </c>
      <c r="B781" s="5" t="s">
        <v>10737</v>
      </c>
      <c r="C781" s="5" t="str">
        <f t="shared" ca="1" si="0"/>
        <v>上海</v>
      </c>
      <c r="D781" s="5" t="str">
        <f t="shared" ca="1" si="122"/>
        <v>番禺区  </v>
      </c>
      <c r="E781" s="5" t="s">
        <v>22344</v>
      </c>
      <c r="F781" s="5" t="s">
        <v>45</v>
      </c>
      <c r="G781" s="7">
        <v>9</v>
      </c>
      <c r="H781" s="7">
        <v>14</v>
      </c>
      <c r="I781" s="5" t="s">
        <v>2476</v>
      </c>
      <c r="J781" s="5" t="s">
        <v>108</v>
      </c>
      <c r="K781" s="5" t="s">
        <v>57</v>
      </c>
      <c r="L781" s="5" t="s">
        <v>381</v>
      </c>
      <c r="M781" s="5" t="s">
        <v>10740</v>
      </c>
      <c r="N781" s="5" t="s">
        <v>53</v>
      </c>
      <c r="O781" s="5" t="s">
        <v>55</v>
      </c>
      <c r="P781" s="5" t="b">
        <f t="shared" ca="1" si="116"/>
        <v>1</v>
      </c>
      <c r="Q781" s="5" t="b">
        <f t="shared" ca="1" si="3"/>
        <v>1</v>
      </c>
      <c r="R781" s="5"/>
      <c r="S781" s="5"/>
      <c r="T781" s="5"/>
      <c r="U781" s="5"/>
      <c r="V781" s="5"/>
      <c r="W781" s="5"/>
      <c r="X781" s="5"/>
      <c r="Y781" s="5"/>
      <c r="Z781" s="5"/>
      <c r="AA781" s="5"/>
      <c r="AB781" s="5"/>
      <c r="AC781" s="5"/>
      <c r="AD781" s="5"/>
      <c r="AE781" s="5"/>
      <c r="AF781" s="5"/>
    </row>
    <row r="782" spans="1:32" ht="21" customHeight="1">
      <c r="A782" s="5" t="s">
        <v>396</v>
      </c>
      <c r="B782" s="5" t="s">
        <v>13610</v>
      </c>
      <c r="C782" s="5" t="str">
        <f t="shared" ca="1" si="0"/>
        <v>上海</v>
      </c>
      <c r="D782" s="9" t="s">
        <v>47</v>
      </c>
      <c r="E782" s="5" t="s">
        <v>22413</v>
      </c>
      <c r="F782" s="5" t="s">
        <v>45</v>
      </c>
      <c r="G782" s="7">
        <v>9</v>
      </c>
      <c r="H782" s="7">
        <v>14</v>
      </c>
      <c r="I782" s="5" t="s">
        <v>2476</v>
      </c>
      <c r="J782" s="5" t="s">
        <v>108</v>
      </c>
      <c r="K782" s="5" t="s">
        <v>110</v>
      </c>
      <c r="L782" s="9" t="s">
        <v>47</v>
      </c>
      <c r="M782" s="5" t="s">
        <v>26471</v>
      </c>
      <c r="N782" s="5" t="s">
        <v>42</v>
      </c>
      <c r="O782" s="5" t="s">
        <v>237</v>
      </c>
      <c r="P782" s="5" t="b">
        <f t="shared" ca="1" si="116"/>
        <v>1</v>
      </c>
      <c r="Q782" s="5" t="b">
        <f t="shared" ca="1" si="3"/>
        <v>1</v>
      </c>
      <c r="R782" s="5"/>
      <c r="S782" s="5"/>
      <c r="T782" s="5"/>
      <c r="U782" s="5"/>
      <c r="V782" s="5"/>
      <c r="W782" s="5"/>
      <c r="X782" s="5"/>
      <c r="Y782" s="5"/>
      <c r="Z782" s="5"/>
      <c r="AA782" s="5"/>
      <c r="AB782" s="5"/>
      <c r="AC782" s="5"/>
      <c r="AD782" s="5"/>
      <c r="AE782" s="5"/>
      <c r="AF782" s="5"/>
    </row>
    <row r="783" spans="1:32" ht="21" customHeight="1">
      <c r="A783" s="5" t="s">
        <v>396</v>
      </c>
      <c r="B783" s="5" t="s">
        <v>10791</v>
      </c>
      <c r="C783" s="5" t="str">
        <f t="shared" ca="1" si="0"/>
        <v>上海</v>
      </c>
      <c r="D783" s="5" t="str">
        <f t="shared" ref="D783:D786" ca="1" si="123">IFERROR(__xludf.DUMMYFUNCTION("REGEXEXTRACT(E783,""-(\S+)"")"),"黄埔区  ")</f>
        <v>黄埔区  </v>
      </c>
      <c r="E783" s="5" t="s">
        <v>22354</v>
      </c>
      <c r="F783" s="5" t="s">
        <v>45</v>
      </c>
      <c r="G783" s="7">
        <v>9</v>
      </c>
      <c r="H783" s="7">
        <v>11</v>
      </c>
      <c r="I783" s="5" t="s">
        <v>1080</v>
      </c>
      <c r="J783" s="5" t="s">
        <v>125</v>
      </c>
      <c r="K783" s="5" t="s">
        <v>284</v>
      </c>
      <c r="L783" s="5" t="s">
        <v>10792</v>
      </c>
      <c r="M783" s="5" t="s">
        <v>10793</v>
      </c>
      <c r="N783" s="5" t="s">
        <v>37</v>
      </c>
      <c r="O783" s="5" t="s">
        <v>55</v>
      </c>
      <c r="P783" s="5" t="b">
        <f t="shared" ca="1" si="116"/>
        <v>1</v>
      </c>
      <c r="Q783" s="5" t="b">
        <f t="shared" ca="1" si="3"/>
        <v>1</v>
      </c>
      <c r="R783" s="5"/>
      <c r="S783" s="5"/>
      <c r="T783" s="5"/>
      <c r="U783" s="5"/>
      <c r="V783" s="5"/>
      <c r="W783" s="5"/>
      <c r="X783" s="5"/>
      <c r="Y783" s="5"/>
      <c r="Z783" s="5"/>
      <c r="AA783" s="5"/>
      <c r="AB783" s="5"/>
      <c r="AC783" s="5"/>
      <c r="AD783" s="5"/>
      <c r="AE783" s="5"/>
      <c r="AF783" s="5"/>
    </row>
    <row r="784" spans="1:32" ht="21" customHeight="1">
      <c r="A784" s="5" t="s">
        <v>3281</v>
      </c>
      <c r="B784" s="5" t="s">
        <v>10797</v>
      </c>
      <c r="C784" s="5" t="str">
        <f t="shared" ca="1" si="0"/>
        <v>上海</v>
      </c>
      <c r="D784" s="5" t="str">
        <f t="shared" ca="1" si="123"/>
        <v>黄埔区  </v>
      </c>
      <c r="E784" s="5" t="s">
        <v>22482</v>
      </c>
      <c r="F784" s="5" t="s">
        <v>29</v>
      </c>
      <c r="G784" s="7">
        <v>9</v>
      </c>
      <c r="H784" s="7">
        <v>20</v>
      </c>
      <c r="I784" s="5" t="s">
        <v>8348</v>
      </c>
      <c r="J784" s="5" t="s">
        <v>108</v>
      </c>
      <c r="K784" s="5" t="s">
        <v>7531</v>
      </c>
      <c r="L784" s="5" t="s">
        <v>10799</v>
      </c>
      <c r="M784" s="5" t="s">
        <v>10801</v>
      </c>
      <c r="N784" s="5" t="s">
        <v>100</v>
      </c>
      <c r="O784" s="5" t="s">
        <v>55</v>
      </c>
      <c r="P784" s="5" t="b">
        <f t="shared" ca="1" si="116"/>
        <v>1</v>
      </c>
      <c r="Q784" s="5" t="b">
        <f t="shared" ca="1" si="3"/>
        <v>1</v>
      </c>
      <c r="R784" s="5"/>
      <c r="S784" s="5"/>
      <c r="T784" s="5"/>
      <c r="U784" s="5"/>
      <c r="V784" s="5"/>
      <c r="W784" s="5"/>
      <c r="X784" s="5"/>
      <c r="Y784" s="5"/>
      <c r="Z784" s="5"/>
      <c r="AA784" s="5"/>
      <c r="AB784" s="5"/>
      <c r="AC784" s="5"/>
      <c r="AD784" s="5"/>
      <c r="AE784" s="5"/>
      <c r="AF784" s="5"/>
    </row>
    <row r="785" spans="1:32" ht="21" customHeight="1">
      <c r="A785" s="5" t="s">
        <v>7132</v>
      </c>
      <c r="B785" s="5" t="s">
        <v>26472</v>
      </c>
      <c r="C785" s="5" t="str">
        <f t="shared" ca="1" si="0"/>
        <v>上海</v>
      </c>
      <c r="D785" s="5" t="str">
        <f t="shared" ca="1" si="123"/>
        <v>黄埔区  </v>
      </c>
      <c r="E785" s="5" t="s">
        <v>22687</v>
      </c>
      <c r="F785" s="5" t="s">
        <v>29</v>
      </c>
      <c r="G785" s="7">
        <v>9</v>
      </c>
      <c r="H785" s="7">
        <v>15</v>
      </c>
      <c r="I785" s="5" t="s">
        <v>920</v>
      </c>
      <c r="J785" s="5" t="s">
        <v>108</v>
      </c>
      <c r="K785" s="5" t="s">
        <v>57</v>
      </c>
      <c r="L785" s="5" t="s">
        <v>12130</v>
      </c>
      <c r="M785" s="5" t="s">
        <v>26473</v>
      </c>
      <c r="N785" s="5" t="s">
        <v>53</v>
      </c>
      <c r="O785" s="5" t="s">
        <v>55</v>
      </c>
      <c r="P785" s="5" t="b">
        <f t="shared" ca="1" si="116"/>
        <v>1</v>
      </c>
      <c r="Q785" s="5" t="b">
        <f t="shared" ca="1" si="3"/>
        <v>1</v>
      </c>
      <c r="R785" s="5"/>
      <c r="S785" s="5"/>
      <c r="T785" s="5"/>
      <c r="U785" s="5"/>
      <c r="V785" s="5"/>
      <c r="W785" s="5"/>
      <c r="X785" s="5"/>
      <c r="Y785" s="5"/>
      <c r="Z785" s="5"/>
      <c r="AA785" s="5"/>
      <c r="AB785" s="5"/>
      <c r="AC785" s="5"/>
      <c r="AD785" s="5"/>
      <c r="AE785" s="5"/>
      <c r="AF785" s="5"/>
    </row>
    <row r="786" spans="1:32" ht="21" customHeight="1">
      <c r="A786" s="5" t="s">
        <v>3551</v>
      </c>
      <c r="B786" s="5" t="s">
        <v>10567</v>
      </c>
      <c r="C786" s="5" t="str">
        <f t="shared" ca="1" si="0"/>
        <v>上海</v>
      </c>
      <c r="D786" s="5" t="str">
        <f t="shared" ca="1" si="123"/>
        <v>黄埔区  </v>
      </c>
      <c r="E786" s="5" t="s">
        <v>22687</v>
      </c>
      <c r="F786" s="5" t="s">
        <v>29</v>
      </c>
      <c r="G786" s="7">
        <v>9</v>
      </c>
      <c r="H786" s="7">
        <v>20</v>
      </c>
      <c r="I786" s="5" t="s">
        <v>8348</v>
      </c>
      <c r="J786" s="5" t="s">
        <v>31</v>
      </c>
      <c r="K786" s="5" t="s">
        <v>57</v>
      </c>
      <c r="L786" s="9" t="s">
        <v>47</v>
      </c>
      <c r="M786" s="5" t="s">
        <v>10569</v>
      </c>
      <c r="N786" s="5" t="s">
        <v>53</v>
      </c>
      <c r="O786" s="5" t="s">
        <v>55</v>
      </c>
      <c r="P786" s="5" t="b">
        <f t="shared" ca="1" si="116"/>
        <v>1</v>
      </c>
      <c r="Q786" s="5" t="b">
        <f t="shared" ca="1" si="3"/>
        <v>1</v>
      </c>
      <c r="R786" s="5"/>
      <c r="S786" s="5"/>
      <c r="T786" s="5"/>
      <c r="U786" s="5"/>
      <c r="V786" s="5"/>
      <c r="W786" s="5"/>
      <c r="X786" s="5"/>
      <c r="Y786" s="5"/>
      <c r="Z786" s="5"/>
      <c r="AA786" s="5"/>
      <c r="AB786" s="5"/>
      <c r="AC786" s="5"/>
      <c r="AD786" s="5"/>
      <c r="AE786" s="5"/>
      <c r="AF786" s="5"/>
    </row>
    <row r="787" spans="1:32" ht="21" customHeight="1">
      <c r="A787" s="5" t="s">
        <v>2758</v>
      </c>
      <c r="B787" s="5" t="s">
        <v>8722</v>
      </c>
      <c r="C787" s="5" t="str">
        <f t="shared" ca="1" si="0"/>
        <v>上海</v>
      </c>
      <c r="D787" s="9" t="s">
        <v>47</v>
      </c>
      <c r="E787" s="5" t="s">
        <v>22707</v>
      </c>
      <c r="F787" s="5" t="s">
        <v>29</v>
      </c>
      <c r="G787" s="7">
        <v>9</v>
      </c>
      <c r="H787" s="7">
        <v>12</v>
      </c>
      <c r="I787" s="5" t="s">
        <v>1239</v>
      </c>
      <c r="J787" s="5" t="s">
        <v>31</v>
      </c>
      <c r="K787" s="5" t="s">
        <v>5180</v>
      </c>
      <c r="L787" s="5" t="s">
        <v>8725</v>
      </c>
      <c r="M787" s="5" t="s">
        <v>8726</v>
      </c>
      <c r="N787" s="5" t="s">
        <v>100</v>
      </c>
      <c r="O787" s="5" t="s">
        <v>55</v>
      </c>
      <c r="P787" s="5" t="b">
        <f t="shared" ca="1" si="116"/>
        <v>1</v>
      </c>
      <c r="Q787" s="5" t="b">
        <f t="shared" ca="1" si="3"/>
        <v>1</v>
      </c>
      <c r="R787" s="5"/>
      <c r="S787" s="5"/>
      <c r="T787" s="5"/>
      <c r="U787" s="5"/>
      <c r="V787" s="5"/>
      <c r="W787" s="5"/>
      <c r="X787" s="5"/>
      <c r="Y787" s="5"/>
      <c r="Z787" s="5"/>
      <c r="AA787" s="5"/>
      <c r="AB787" s="5"/>
      <c r="AC787" s="5"/>
      <c r="AD787" s="5"/>
      <c r="AE787" s="5"/>
      <c r="AF787" s="5"/>
    </row>
    <row r="788" spans="1:32" ht="21" customHeight="1">
      <c r="A788" s="5" t="s">
        <v>8731</v>
      </c>
      <c r="B788" s="5" t="s">
        <v>8733</v>
      </c>
      <c r="C788" s="5" t="str">
        <f t="shared" ca="1" si="0"/>
        <v>上海</v>
      </c>
      <c r="D788" s="5" t="str">
        <f t="shared" ref="D788:D793" ca="1" si="124">IFERROR(__xludf.DUMMYFUNCTION("REGEXEXTRACT(E788,""-(\S+)"")"),"宝安区  ")</f>
        <v>宝安区  </v>
      </c>
      <c r="E788" s="5" t="s">
        <v>22363</v>
      </c>
      <c r="F788" s="5" t="s">
        <v>29</v>
      </c>
      <c r="G788" s="7">
        <v>9</v>
      </c>
      <c r="H788" s="7">
        <v>18</v>
      </c>
      <c r="I788" s="5" t="s">
        <v>695</v>
      </c>
      <c r="J788" s="5" t="s">
        <v>31</v>
      </c>
      <c r="K788" s="5" t="s">
        <v>403</v>
      </c>
      <c r="L788" s="5" t="s">
        <v>8734</v>
      </c>
      <c r="M788" s="5" t="s">
        <v>8737</v>
      </c>
      <c r="N788" s="5" t="s">
        <v>37</v>
      </c>
      <c r="O788" s="5" t="s">
        <v>55</v>
      </c>
      <c r="P788" s="5" t="b">
        <f t="shared" ca="1" si="116"/>
        <v>1</v>
      </c>
      <c r="Q788" s="5" t="b">
        <f t="shared" ca="1" si="3"/>
        <v>1</v>
      </c>
      <c r="R788" s="5"/>
      <c r="S788" s="5"/>
      <c r="T788" s="5"/>
      <c r="U788" s="5"/>
      <c r="V788" s="5"/>
      <c r="W788" s="5"/>
      <c r="X788" s="5"/>
      <c r="Y788" s="5"/>
      <c r="Z788" s="5"/>
      <c r="AA788" s="5"/>
      <c r="AB788" s="5"/>
      <c r="AC788" s="5"/>
      <c r="AD788" s="5"/>
      <c r="AE788" s="5"/>
      <c r="AF788" s="5"/>
    </row>
    <row r="789" spans="1:32" ht="21" customHeight="1">
      <c r="A789" s="5" t="s">
        <v>11746</v>
      </c>
      <c r="B789" s="5" t="s">
        <v>7939</v>
      </c>
      <c r="C789" s="5" t="str">
        <f t="shared" ca="1" si="0"/>
        <v>上海</v>
      </c>
      <c r="D789" s="5" t="str">
        <f t="shared" ca="1" si="124"/>
        <v>宝安区  </v>
      </c>
      <c r="E789" s="5" t="s">
        <v>22363</v>
      </c>
      <c r="F789" s="5" t="s">
        <v>29</v>
      </c>
      <c r="G789" s="7">
        <v>9</v>
      </c>
      <c r="H789" s="7">
        <v>16</v>
      </c>
      <c r="I789" s="5" t="s">
        <v>2664</v>
      </c>
      <c r="J789" s="5" t="s">
        <v>108</v>
      </c>
      <c r="K789" s="5" t="s">
        <v>5831</v>
      </c>
      <c r="L789" s="5" t="s">
        <v>11748</v>
      </c>
      <c r="M789" s="5" t="s">
        <v>11749</v>
      </c>
      <c r="N789" s="5" t="s">
        <v>100</v>
      </c>
      <c r="O789" s="5" t="s">
        <v>55</v>
      </c>
      <c r="P789" s="5" t="b">
        <f t="shared" ca="1" si="116"/>
        <v>1</v>
      </c>
      <c r="Q789" s="5" t="b">
        <f t="shared" ca="1" si="3"/>
        <v>1</v>
      </c>
      <c r="R789" s="5"/>
      <c r="S789" s="5"/>
      <c r="T789" s="5"/>
      <c r="U789" s="5"/>
      <c r="V789" s="5"/>
      <c r="W789" s="5"/>
      <c r="X789" s="5"/>
      <c r="Y789" s="5"/>
      <c r="Z789" s="5"/>
      <c r="AA789" s="5"/>
      <c r="AB789" s="5"/>
      <c r="AC789" s="5"/>
      <c r="AD789" s="5"/>
      <c r="AE789" s="5"/>
      <c r="AF789" s="5"/>
    </row>
    <row r="790" spans="1:32" ht="21" customHeight="1">
      <c r="A790" s="5" t="s">
        <v>3551</v>
      </c>
      <c r="B790" s="5" t="s">
        <v>10645</v>
      </c>
      <c r="C790" s="5" t="str">
        <f t="shared" ca="1" si="0"/>
        <v>上海</v>
      </c>
      <c r="D790" s="5" t="str">
        <f t="shared" ca="1" si="124"/>
        <v>宝安区  </v>
      </c>
      <c r="E790" s="5" t="s">
        <v>22670</v>
      </c>
      <c r="F790" s="5" t="s">
        <v>45</v>
      </c>
      <c r="G790" s="7">
        <v>9</v>
      </c>
      <c r="H790" s="7">
        <v>16</v>
      </c>
      <c r="I790" s="5" t="s">
        <v>2664</v>
      </c>
      <c r="J790" s="5" t="s">
        <v>108</v>
      </c>
      <c r="K790" s="5" t="s">
        <v>76</v>
      </c>
      <c r="L790" s="5" t="s">
        <v>10647</v>
      </c>
      <c r="M790" s="5" t="s">
        <v>10649</v>
      </c>
      <c r="N790" s="5" t="s">
        <v>53</v>
      </c>
      <c r="O790" s="5" t="s">
        <v>55</v>
      </c>
      <c r="P790" s="5" t="b">
        <f t="shared" ca="1" si="116"/>
        <v>1</v>
      </c>
      <c r="Q790" s="5" t="b">
        <f t="shared" ca="1" si="3"/>
        <v>1</v>
      </c>
      <c r="R790" s="5"/>
      <c r="S790" s="5"/>
      <c r="T790" s="5"/>
      <c r="U790" s="5"/>
      <c r="V790" s="5"/>
      <c r="W790" s="5"/>
      <c r="X790" s="5"/>
      <c r="Y790" s="5"/>
      <c r="Z790" s="5"/>
      <c r="AA790" s="5"/>
      <c r="AB790" s="5"/>
      <c r="AC790" s="5"/>
      <c r="AD790" s="5"/>
      <c r="AE790" s="5"/>
      <c r="AF790" s="5"/>
    </row>
    <row r="791" spans="1:32" ht="21" customHeight="1">
      <c r="A791" s="5" t="s">
        <v>1457</v>
      </c>
      <c r="B791" s="5" t="s">
        <v>10682</v>
      </c>
      <c r="C791" s="5" t="str">
        <f t="shared" ca="1" si="0"/>
        <v>上海</v>
      </c>
      <c r="D791" s="5" t="str">
        <f t="shared" ca="1" si="124"/>
        <v>宝安区  </v>
      </c>
      <c r="E791" s="5" t="s">
        <v>22698</v>
      </c>
      <c r="F791" s="5" t="s">
        <v>45</v>
      </c>
      <c r="G791" s="7">
        <v>9</v>
      </c>
      <c r="H791" s="7">
        <v>14</v>
      </c>
      <c r="I791" s="5" t="s">
        <v>2476</v>
      </c>
      <c r="J791" s="7" t="s">
        <v>24</v>
      </c>
      <c r="K791" s="5" t="s">
        <v>10684</v>
      </c>
      <c r="L791" s="5" t="s">
        <v>10685</v>
      </c>
      <c r="M791" s="5" t="s">
        <v>10687</v>
      </c>
      <c r="N791" s="5" t="s">
        <v>167</v>
      </c>
      <c r="O791" s="5" t="s">
        <v>55</v>
      </c>
      <c r="P791" s="5" t="b">
        <f t="shared" ca="1" si="116"/>
        <v>1</v>
      </c>
      <c r="Q791" s="5" t="b">
        <f t="shared" ca="1" si="3"/>
        <v>1</v>
      </c>
      <c r="R791" s="5"/>
      <c r="S791" s="5"/>
      <c r="T791" s="5"/>
      <c r="U791" s="5"/>
      <c r="V791" s="5"/>
      <c r="W791" s="5"/>
      <c r="X791" s="5"/>
      <c r="Y791" s="5"/>
      <c r="Z791" s="5"/>
      <c r="AA791" s="5"/>
      <c r="AB791" s="5"/>
      <c r="AC791" s="5"/>
      <c r="AD791" s="5"/>
      <c r="AE791" s="5"/>
      <c r="AF791" s="5"/>
    </row>
    <row r="792" spans="1:32" ht="21" customHeight="1">
      <c r="A792" s="5" t="s">
        <v>10715</v>
      </c>
      <c r="B792" s="5" t="s">
        <v>10716</v>
      </c>
      <c r="C792" s="5" t="str">
        <f t="shared" ca="1" si="0"/>
        <v>上海</v>
      </c>
      <c r="D792" s="5" t="str">
        <f t="shared" ca="1" si="124"/>
        <v>宝安区  </v>
      </c>
      <c r="E792" s="5" t="s">
        <v>22670</v>
      </c>
      <c r="F792" s="5" t="s">
        <v>45</v>
      </c>
      <c r="G792" s="7">
        <v>9</v>
      </c>
      <c r="H792" s="7">
        <v>18</v>
      </c>
      <c r="I792" s="5" t="s">
        <v>695</v>
      </c>
      <c r="J792" s="5" t="s">
        <v>125</v>
      </c>
      <c r="K792" s="5" t="s">
        <v>1075</v>
      </c>
      <c r="L792" s="5" t="s">
        <v>10719</v>
      </c>
      <c r="M792" s="5" t="s">
        <v>10720</v>
      </c>
      <c r="N792" s="5" t="s">
        <v>37</v>
      </c>
      <c r="O792" s="5" t="s">
        <v>55</v>
      </c>
      <c r="P792" s="5" t="b">
        <f t="shared" ca="1" si="116"/>
        <v>1</v>
      </c>
      <c r="Q792" s="5" t="b">
        <f t="shared" ca="1" si="3"/>
        <v>1</v>
      </c>
      <c r="R792" s="5"/>
      <c r="S792" s="5"/>
      <c r="T792" s="5"/>
      <c r="U792" s="5"/>
      <c r="V792" s="5"/>
      <c r="W792" s="5"/>
      <c r="X792" s="5"/>
      <c r="Y792" s="5"/>
      <c r="Z792" s="5"/>
      <c r="AA792" s="5"/>
      <c r="AB792" s="5"/>
      <c r="AC792" s="5"/>
      <c r="AD792" s="5"/>
      <c r="AE792" s="5"/>
      <c r="AF792" s="5"/>
    </row>
    <row r="793" spans="1:32" ht="21" customHeight="1">
      <c r="A793" s="5" t="s">
        <v>2814</v>
      </c>
      <c r="B793" s="5" t="s">
        <v>10385</v>
      </c>
      <c r="C793" s="5" t="str">
        <f t="shared" ca="1" si="0"/>
        <v>上海</v>
      </c>
      <c r="D793" s="5" t="str">
        <f t="shared" ca="1" si="124"/>
        <v>宝安区  </v>
      </c>
      <c r="E793" s="5" t="s">
        <v>22670</v>
      </c>
      <c r="F793" s="5" t="s">
        <v>29</v>
      </c>
      <c r="G793" s="7">
        <v>9</v>
      </c>
      <c r="H793" s="7">
        <v>15</v>
      </c>
      <c r="I793" s="5" t="s">
        <v>920</v>
      </c>
      <c r="J793" s="5" t="s">
        <v>31</v>
      </c>
      <c r="K793" s="5" t="s">
        <v>1098</v>
      </c>
      <c r="L793" s="5" t="s">
        <v>10722</v>
      </c>
      <c r="M793" s="5" t="s">
        <v>10724</v>
      </c>
      <c r="N793" s="5" t="s">
        <v>167</v>
      </c>
      <c r="O793" s="5" t="s">
        <v>55</v>
      </c>
      <c r="P793" s="5" t="b">
        <f t="shared" ca="1" si="116"/>
        <v>1</v>
      </c>
      <c r="Q793" s="5" t="b">
        <f t="shared" ca="1" si="3"/>
        <v>1</v>
      </c>
      <c r="R793" s="5"/>
      <c r="S793" s="5"/>
      <c r="T793" s="5"/>
      <c r="U793" s="5"/>
      <c r="V793" s="5"/>
      <c r="W793" s="5"/>
      <c r="X793" s="5"/>
      <c r="Y793" s="5"/>
      <c r="Z793" s="5"/>
      <c r="AA793" s="5"/>
      <c r="AB793" s="5"/>
      <c r="AC793" s="5"/>
      <c r="AD793" s="5"/>
      <c r="AE793" s="5"/>
      <c r="AF793" s="5"/>
    </row>
    <row r="794" spans="1:32" ht="21" customHeight="1">
      <c r="A794" s="5" t="s">
        <v>248</v>
      </c>
      <c r="B794" s="5" t="s">
        <v>13419</v>
      </c>
      <c r="C794" s="5" t="str">
        <f t="shared" ca="1" si="0"/>
        <v>上海</v>
      </c>
      <c r="D794" s="9" t="s">
        <v>47</v>
      </c>
      <c r="E794" s="5" t="s">
        <v>22707</v>
      </c>
      <c r="F794" s="5" t="s">
        <v>45</v>
      </c>
      <c r="G794" s="7">
        <v>9</v>
      </c>
      <c r="H794" s="7">
        <v>15</v>
      </c>
      <c r="I794" s="5" t="s">
        <v>920</v>
      </c>
      <c r="J794" s="5" t="s">
        <v>108</v>
      </c>
      <c r="K794" s="5" t="s">
        <v>13420</v>
      </c>
      <c r="L794" s="9" t="s">
        <v>47</v>
      </c>
      <c r="M794" s="5" t="s">
        <v>13421</v>
      </c>
      <c r="N794" s="5" t="s">
        <v>53</v>
      </c>
      <c r="O794" s="5" t="s">
        <v>55</v>
      </c>
      <c r="P794" s="5" t="b">
        <f t="shared" ca="1" si="116"/>
        <v>1</v>
      </c>
      <c r="Q794" s="5" t="b">
        <f t="shared" ca="1" si="3"/>
        <v>1</v>
      </c>
      <c r="R794" s="5"/>
      <c r="S794" s="5"/>
      <c r="T794" s="5"/>
      <c r="U794" s="5"/>
      <c r="V794" s="5"/>
      <c r="W794" s="5"/>
      <c r="X794" s="5"/>
      <c r="Y794" s="5"/>
      <c r="Z794" s="5"/>
      <c r="AA794" s="5"/>
      <c r="AB794" s="5"/>
      <c r="AC794" s="5"/>
      <c r="AD794" s="5"/>
      <c r="AE794" s="5"/>
      <c r="AF794" s="5"/>
    </row>
    <row r="795" spans="1:32" ht="21" customHeight="1">
      <c r="A795" s="5" t="s">
        <v>1457</v>
      </c>
      <c r="B795" s="5" t="s">
        <v>10742</v>
      </c>
      <c r="C795" s="5" t="str">
        <f t="shared" ca="1" si="0"/>
        <v>上海</v>
      </c>
      <c r="D795" s="5" t="str">
        <f ca="1">IFERROR(__xludf.DUMMYFUNCTION("REGEXEXTRACT(E795,""-(\S+)"")"),"南山区  ")</f>
        <v>南山区  </v>
      </c>
      <c r="E795" s="5" t="s">
        <v>22670</v>
      </c>
      <c r="F795" s="5" t="s">
        <v>29</v>
      </c>
      <c r="G795" s="7">
        <v>9</v>
      </c>
      <c r="H795" s="7">
        <v>12</v>
      </c>
      <c r="I795" s="5" t="s">
        <v>1239</v>
      </c>
      <c r="J795" s="5" t="s">
        <v>108</v>
      </c>
      <c r="K795" s="5" t="s">
        <v>57</v>
      </c>
      <c r="L795" s="5" t="s">
        <v>10743</v>
      </c>
      <c r="M795" s="9" t="s">
        <v>47</v>
      </c>
      <c r="N795" s="5" t="s">
        <v>100</v>
      </c>
      <c r="O795" s="5" t="s">
        <v>55</v>
      </c>
      <c r="P795" s="5" t="b">
        <f t="shared" ca="1" si="116"/>
        <v>1</v>
      </c>
      <c r="Q795" s="5" t="b">
        <f t="shared" ca="1" si="3"/>
        <v>1</v>
      </c>
      <c r="R795" s="5"/>
      <c r="S795" s="5"/>
      <c r="T795" s="5"/>
      <c r="U795" s="5"/>
      <c r="V795" s="5"/>
      <c r="W795" s="5"/>
      <c r="X795" s="5"/>
      <c r="Y795" s="5"/>
      <c r="Z795" s="5"/>
      <c r="AA795" s="5"/>
      <c r="AB795" s="5"/>
      <c r="AC795" s="5"/>
      <c r="AD795" s="5"/>
      <c r="AE795" s="5"/>
      <c r="AF795" s="5"/>
    </row>
    <row r="796" spans="1:32" ht="21" customHeight="1">
      <c r="A796" s="5" t="s">
        <v>10757</v>
      </c>
      <c r="B796" s="5" t="s">
        <v>4945</v>
      </c>
      <c r="C796" s="5" t="str">
        <f t="shared" ca="1" si="0"/>
        <v>上海</v>
      </c>
      <c r="D796" s="9" t="s">
        <v>47</v>
      </c>
      <c r="E796" s="5" t="s">
        <v>22707</v>
      </c>
      <c r="F796" s="5" t="s">
        <v>29</v>
      </c>
      <c r="G796" s="7">
        <v>9</v>
      </c>
      <c r="H796" s="7">
        <v>18</v>
      </c>
      <c r="I796" s="5" t="s">
        <v>695</v>
      </c>
      <c r="J796" s="5" t="s">
        <v>108</v>
      </c>
      <c r="K796" s="5" t="s">
        <v>2426</v>
      </c>
      <c r="L796" s="5" t="s">
        <v>4950</v>
      </c>
      <c r="M796" s="5" t="s">
        <v>10761</v>
      </c>
      <c r="N796" s="5" t="s">
        <v>53</v>
      </c>
      <c r="O796" s="5" t="s">
        <v>55</v>
      </c>
      <c r="P796" s="5" t="b">
        <f t="shared" ca="1" si="116"/>
        <v>1</v>
      </c>
      <c r="Q796" s="5" t="b">
        <f t="shared" ca="1" si="3"/>
        <v>1</v>
      </c>
      <c r="R796" s="5"/>
      <c r="S796" s="5"/>
      <c r="T796" s="5"/>
      <c r="U796" s="5"/>
      <c r="V796" s="5"/>
      <c r="W796" s="5"/>
      <c r="X796" s="5"/>
      <c r="Y796" s="5"/>
      <c r="Z796" s="5"/>
      <c r="AA796" s="5"/>
      <c r="AB796" s="5"/>
      <c r="AC796" s="5"/>
      <c r="AD796" s="5"/>
      <c r="AE796" s="5"/>
      <c r="AF796" s="5"/>
    </row>
    <row r="797" spans="1:32" ht="21" customHeight="1">
      <c r="A797" s="5" t="s">
        <v>7132</v>
      </c>
      <c r="B797" s="5" t="s">
        <v>3323</v>
      </c>
      <c r="C797" s="5" t="str">
        <f t="shared" ca="1" si="0"/>
        <v>上海</v>
      </c>
      <c r="D797" s="9" t="s">
        <v>47</v>
      </c>
      <c r="E797" s="5" t="s">
        <v>22384</v>
      </c>
      <c r="F797" s="5" t="s">
        <v>29</v>
      </c>
      <c r="G797" s="7">
        <v>10</v>
      </c>
      <c r="H797" s="7">
        <v>15</v>
      </c>
      <c r="I797" s="5" t="s">
        <v>56</v>
      </c>
      <c r="J797" s="7" t="s">
        <v>24</v>
      </c>
      <c r="K797" s="5" t="s">
        <v>110</v>
      </c>
      <c r="L797" s="9" t="s">
        <v>47</v>
      </c>
      <c r="M797" s="9" t="s">
        <v>47</v>
      </c>
      <c r="N797" s="5" t="s">
        <v>37</v>
      </c>
      <c r="O797" s="5" t="s">
        <v>237</v>
      </c>
      <c r="P797" s="5" t="b">
        <f t="shared" ca="1" si="116"/>
        <v>1</v>
      </c>
      <c r="Q797" s="5" t="b">
        <f t="shared" ca="1" si="3"/>
        <v>1</v>
      </c>
      <c r="R797" s="5"/>
      <c r="S797" s="5"/>
      <c r="T797" s="5"/>
      <c r="U797" s="5"/>
      <c r="V797" s="5"/>
      <c r="W797" s="5"/>
      <c r="X797" s="5"/>
      <c r="Y797" s="5"/>
      <c r="Z797" s="5"/>
      <c r="AA797" s="5"/>
      <c r="AB797" s="5"/>
      <c r="AC797" s="5"/>
      <c r="AD797" s="5"/>
      <c r="AE797" s="5"/>
      <c r="AF797" s="5"/>
    </row>
    <row r="798" spans="1:32" ht="21" customHeight="1">
      <c r="A798" s="5" t="s">
        <v>7132</v>
      </c>
      <c r="B798" s="5" t="s">
        <v>11801</v>
      </c>
      <c r="C798" s="5" t="str">
        <f t="shared" ca="1" si="0"/>
        <v>上海</v>
      </c>
      <c r="D798" s="5" t="str">
        <f t="shared" ref="D798:D801" ca="1" si="125">IFERROR(__xludf.DUMMYFUNCTION("REGEXEXTRACT(E798,""-(\S+)"")"),"静安区  ")</f>
        <v>静安区  </v>
      </c>
      <c r="E798" s="5" t="s">
        <v>22766</v>
      </c>
      <c r="F798" s="5" t="s">
        <v>29</v>
      </c>
      <c r="G798" s="7">
        <v>10</v>
      </c>
      <c r="H798" s="7">
        <v>20</v>
      </c>
      <c r="I798" s="5" t="s">
        <v>144</v>
      </c>
      <c r="J798" s="5" t="s">
        <v>31</v>
      </c>
      <c r="K798" s="5" t="s">
        <v>110</v>
      </c>
      <c r="L798" s="5" t="s">
        <v>4981</v>
      </c>
      <c r="M798" s="5" t="s">
        <v>26474</v>
      </c>
      <c r="N798" s="5" t="s">
        <v>37</v>
      </c>
      <c r="O798" s="5" t="s">
        <v>55</v>
      </c>
      <c r="P798" s="5" t="b">
        <f t="shared" ca="1" si="116"/>
        <v>1</v>
      </c>
      <c r="Q798" s="5" t="b">
        <f t="shared" ca="1" si="3"/>
        <v>1</v>
      </c>
      <c r="R798" s="5"/>
      <c r="S798" s="5"/>
      <c r="T798" s="5"/>
      <c r="U798" s="5"/>
      <c r="V798" s="5"/>
      <c r="W798" s="5"/>
      <c r="X798" s="5"/>
      <c r="Y798" s="5"/>
      <c r="Z798" s="5"/>
      <c r="AA798" s="5"/>
      <c r="AB798" s="5"/>
      <c r="AC798" s="5"/>
      <c r="AD798" s="5"/>
      <c r="AE798" s="5"/>
      <c r="AF798" s="5"/>
    </row>
    <row r="799" spans="1:32" ht="21" customHeight="1">
      <c r="A799" s="5" t="s">
        <v>11963</v>
      </c>
      <c r="B799" s="5" t="s">
        <v>1630</v>
      </c>
      <c r="C799" s="5" t="str">
        <f t="shared" ca="1" si="0"/>
        <v>上海</v>
      </c>
      <c r="D799" s="5" t="str">
        <f t="shared" ca="1" si="125"/>
        <v>静安区  </v>
      </c>
      <c r="E799" s="5" t="s">
        <v>22376</v>
      </c>
      <c r="F799" s="5" t="s">
        <v>45</v>
      </c>
      <c r="G799" s="7">
        <v>10</v>
      </c>
      <c r="H799" s="7">
        <v>15</v>
      </c>
      <c r="I799" s="5" t="s">
        <v>56</v>
      </c>
      <c r="J799" s="5" t="s">
        <v>108</v>
      </c>
      <c r="K799" s="5" t="s">
        <v>48</v>
      </c>
      <c r="L799" s="5" t="s">
        <v>11965</v>
      </c>
      <c r="M799" s="5" t="s">
        <v>11966</v>
      </c>
      <c r="N799" s="5" t="s">
        <v>100</v>
      </c>
      <c r="O799" s="5" t="s">
        <v>38</v>
      </c>
      <c r="P799" s="5" t="b">
        <f t="shared" ca="1" si="116"/>
        <v>1</v>
      </c>
      <c r="Q799" s="5" t="b">
        <f t="shared" ca="1" si="3"/>
        <v>1</v>
      </c>
      <c r="R799" s="5"/>
      <c r="S799" s="5"/>
      <c r="T799" s="5"/>
      <c r="U799" s="5"/>
      <c r="V799" s="5"/>
      <c r="W799" s="5"/>
      <c r="X799" s="5"/>
      <c r="Y799" s="5"/>
      <c r="Z799" s="5"/>
      <c r="AA799" s="5"/>
      <c r="AB799" s="5"/>
      <c r="AC799" s="5"/>
      <c r="AD799" s="5"/>
      <c r="AE799" s="5"/>
      <c r="AF799" s="5"/>
    </row>
    <row r="800" spans="1:32" ht="21" customHeight="1">
      <c r="A800" s="5" t="s">
        <v>26475</v>
      </c>
      <c r="B800" s="5" t="s">
        <v>3949</v>
      </c>
      <c r="C800" s="5" t="str">
        <f t="shared" ca="1" si="0"/>
        <v>上海</v>
      </c>
      <c r="D800" s="5" t="str">
        <f t="shared" ca="1" si="125"/>
        <v>静安区  </v>
      </c>
      <c r="E800" s="5" t="s">
        <v>22739</v>
      </c>
      <c r="F800" s="5" t="s">
        <v>29</v>
      </c>
      <c r="G800" s="7">
        <v>10</v>
      </c>
      <c r="H800" s="7">
        <v>15</v>
      </c>
      <c r="I800" s="5" t="s">
        <v>56</v>
      </c>
      <c r="J800" s="5" t="s">
        <v>125</v>
      </c>
      <c r="K800" s="5" t="s">
        <v>279</v>
      </c>
      <c r="L800" s="5" t="s">
        <v>26476</v>
      </c>
      <c r="M800" s="5" t="s">
        <v>26477</v>
      </c>
      <c r="N800" s="5" t="s">
        <v>53</v>
      </c>
      <c r="O800" s="5" t="s">
        <v>55</v>
      </c>
      <c r="P800" s="5" t="b">
        <f t="shared" ca="1" si="116"/>
        <v>1</v>
      </c>
      <c r="Q800" s="5" t="b">
        <f t="shared" ca="1" si="3"/>
        <v>1</v>
      </c>
      <c r="R800" s="5"/>
      <c r="S800" s="5"/>
      <c r="T800" s="5"/>
      <c r="U800" s="5"/>
      <c r="V800" s="5"/>
      <c r="W800" s="5"/>
      <c r="X800" s="5"/>
      <c r="Y800" s="5"/>
      <c r="Z800" s="5"/>
      <c r="AA800" s="5"/>
      <c r="AB800" s="5"/>
      <c r="AC800" s="5"/>
      <c r="AD800" s="5"/>
      <c r="AE800" s="5"/>
      <c r="AF800" s="5"/>
    </row>
    <row r="801" spans="1:32" ht="21" customHeight="1">
      <c r="A801" s="5" t="s">
        <v>7132</v>
      </c>
      <c r="B801" s="5" t="s">
        <v>26478</v>
      </c>
      <c r="C801" s="5" t="str">
        <f t="shared" ca="1" si="0"/>
        <v>上海</v>
      </c>
      <c r="D801" s="5" t="str">
        <f t="shared" ca="1" si="125"/>
        <v>静安区  </v>
      </c>
      <c r="E801" s="5" t="s">
        <v>23075</v>
      </c>
      <c r="F801" s="5" t="s">
        <v>45</v>
      </c>
      <c r="G801" s="7">
        <v>10</v>
      </c>
      <c r="H801" s="7">
        <v>15</v>
      </c>
      <c r="I801" s="5" t="s">
        <v>56</v>
      </c>
      <c r="J801" s="5" t="s">
        <v>31</v>
      </c>
      <c r="K801" s="5" t="s">
        <v>444</v>
      </c>
      <c r="L801" s="5" t="s">
        <v>26479</v>
      </c>
      <c r="M801" s="5" t="s">
        <v>26480</v>
      </c>
      <c r="N801" s="5" t="s">
        <v>53</v>
      </c>
      <c r="O801" s="5" t="s">
        <v>55</v>
      </c>
      <c r="P801" s="5" t="b">
        <f t="shared" ca="1" si="116"/>
        <v>1</v>
      </c>
      <c r="Q801" s="5" t="b">
        <f t="shared" ca="1" si="3"/>
        <v>1</v>
      </c>
      <c r="R801" s="5"/>
      <c r="S801" s="5"/>
      <c r="T801" s="5"/>
      <c r="U801" s="5"/>
      <c r="V801" s="5"/>
      <c r="W801" s="5"/>
      <c r="X801" s="5"/>
      <c r="Y801" s="5"/>
      <c r="Z801" s="5"/>
      <c r="AA801" s="5"/>
      <c r="AB801" s="5"/>
      <c r="AC801" s="5"/>
      <c r="AD801" s="5"/>
      <c r="AE801" s="5"/>
      <c r="AF801" s="5"/>
    </row>
    <row r="802" spans="1:32" ht="21" customHeight="1">
      <c r="A802" s="5" t="s">
        <v>7132</v>
      </c>
      <c r="B802" s="5" t="s">
        <v>13265</v>
      </c>
      <c r="C802" s="5" t="str">
        <f t="shared" ca="1" si="0"/>
        <v>上海</v>
      </c>
      <c r="D802" s="9" t="s">
        <v>47</v>
      </c>
      <c r="E802" s="5" t="s">
        <v>22384</v>
      </c>
      <c r="F802" s="5" t="s">
        <v>29</v>
      </c>
      <c r="G802" s="7">
        <v>10</v>
      </c>
      <c r="H802" s="7">
        <v>18</v>
      </c>
      <c r="I802" s="5" t="s">
        <v>964</v>
      </c>
      <c r="J802" s="5" t="s">
        <v>108</v>
      </c>
      <c r="K802" s="5" t="s">
        <v>117</v>
      </c>
      <c r="L802" s="5" t="s">
        <v>13266</v>
      </c>
      <c r="M802" s="5" t="s">
        <v>13267</v>
      </c>
      <c r="N802" s="5" t="s">
        <v>37</v>
      </c>
      <c r="O802" s="5" t="s">
        <v>55</v>
      </c>
      <c r="P802" s="5" t="b">
        <f t="shared" ca="1" si="116"/>
        <v>1</v>
      </c>
      <c r="Q802" s="5" t="b">
        <f t="shared" ca="1" si="3"/>
        <v>1</v>
      </c>
      <c r="R802" s="5"/>
      <c r="S802" s="5"/>
      <c r="T802" s="5"/>
      <c r="U802" s="5"/>
      <c r="V802" s="5"/>
      <c r="W802" s="5"/>
      <c r="X802" s="5"/>
      <c r="Y802" s="5"/>
      <c r="Z802" s="5"/>
      <c r="AA802" s="5"/>
      <c r="AB802" s="5"/>
      <c r="AC802" s="5"/>
      <c r="AD802" s="5"/>
      <c r="AE802" s="5"/>
      <c r="AF802" s="5"/>
    </row>
    <row r="803" spans="1:32" ht="21" customHeight="1">
      <c r="A803" s="5" t="s">
        <v>24758</v>
      </c>
      <c r="B803" s="5" t="s">
        <v>11856</v>
      </c>
      <c r="C803" s="5" t="str">
        <f t="shared" ca="1" si="0"/>
        <v>上海</v>
      </c>
      <c r="D803" s="5" t="str">
        <f t="shared" ref="D803:D809" ca="1" si="126">IFERROR(__xludf.DUMMYFUNCTION("REGEXEXTRACT(E803,""-(\S+)"")"),"青浦区  ")</f>
        <v>青浦区  </v>
      </c>
      <c r="E803" s="5" t="s">
        <v>23069</v>
      </c>
      <c r="F803" s="5" t="s">
        <v>29</v>
      </c>
      <c r="G803" s="7">
        <v>10</v>
      </c>
      <c r="H803" s="7">
        <v>15</v>
      </c>
      <c r="I803" s="5" t="s">
        <v>56</v>
      </c>
      <c r="J803" s="5" t="s">
        <v>31</v>
      </c>
      <c r="K803" s="5" t="s">
        <v>1283</v>
      </c>
      <c r="L803" s="5" t="s">
        <v>24761</v>
      </c>
      <c r="M803" s="5" t="s">
        <v>24762</v>
      </c>
      <c r="N803" s="5" t="s">
        <v>37</v>
      </c>
      <c r="O803" s="5" t="s">
        <v>55</v>
      </c>
      <c r="P803" s="5" t="b">
        <f t="shared" ca="1" si="116"/>
        <v>1</v>
      </c>
      <c r="Q803" s="5" t="b">
        <f t="shared" ca="1" si="3"/>
        <v>1</v>
      </c>
      <c r="R803" s="5"/>
      <c r="S803" s="5"/>
      <c r="T803" s="5"/>
      <c r="U803" s="5"/>
      <c r="V803" s="5"/>
      <c r="W803" s="5"/>
      <c r="X803" s="5"/>
      <c r="Y803" s="5"/>
      <c r="Z803" s="5"/>
      <c r="AA803" s="5"/>
      <c r="AB803" s="5"/>
      <c r="AC803" s="5"/>
      <c r="AD803" s="5"/>
      <c r="AE803" s="5"/>
      <c r="AF803" s="5"/>
    </row>
    <row r="804" spans="1:32" ht="21" customHeight="1">
      <c r="A804" s="5" t="s">
        <v>10209</v>
      </c>
      <c r="B804" s="5" t="s">
        <v>4454</v>
      </c>
      <c r="C804" s="5" t="str">
        <f t="shared" ca="1" si="0"/>
        <v>上海</v>
      </c>
      <c r="D804" s="5" t="str">
        <f t="shared" ca="1" si="126"/>
        <v>青浦区  </v>
      </c>
      <c r="E804" s="5" t="s">
        <v>22739</v>
      </c>
      <c r="F804" s="5" t="s">
        <v>29</v>
      </c>
      <c r="G804" s="7">
        <v>10</v>
      </c>
      <c r="H804" s="7">
        <v>15</v>
      </c>
      <c r="I804" s="5" t="s">
        <v>56</v>
      </c>
      <c r="J804" s="7" t="s">
        <v>24</v>
      </c>
      <c r="K804" s="5" t="s">
        <v>57</v>
      </c>
      <c r="L804" s="5" t="s">
        <v>4457</v>
      </c>
      <c r="M804" s="5" t="s">
        <v>26481</v>
      </c>
      <c r="N804" s="5" t="s">
        <v>53</v>
      </c>
      <c r="O804" s="5" t="s">
        <v>55</v>
      </c>
      <c r="P804" s="5" t="b">
        <f t="shared" ca="1" si="116"/>
        <v>1</v>
      </c>
      <c r="Q804" s="5" t="b">
        <f t="shared" ca="1" si="3"/>
        <v>1</v>
      </c>
      <c r="R804" s="5"/>
      <c r="S804" s="5"/>
      <c r="T804" s="5"/>
      <c r="U804" s="5"/>
      <c r="V804" s="5"/>
      <c r="W804" s="5"/>
      <c r="X804" s="5"/>
      <c r="Y804" s="5"/>
      <c r="Z804" s="5"/>
      <c r="AA804" s="5"/>
      <c r="AB804" s="5"/>
      <c r="AC804" s="5"/>
      <c r="AD804" s="5"/>
      <c r="AE804" s="5"/>
      <c r="AF804" s="5"/>
    </row>
    <row r="805" spans="1:32" ht="21" customHeight="1">
      <c r="A805" s="5" t="s">
        <v>13413</v>
      </c>
      <c r="B805" s="5" t="s">
        <v>5227</v>
      </c>
      <c r="C805" s="5" t="str">
        <f t="shared" ca="1" si="0"/>
        <v>上海</v>
      </c>
      <c r="D805" s="5" t="str">
        <f t="shared" ca="1" si="126"/>
        <v>青浦区  </v>
      </c>
      <c r="E805" s="5" t="s">
        <v>22766</v>
      </c>
      <c r="F805" s="5" t="s">
        <v>45</v>
      </c>
      <c r="G805" s="7">
        <v>10</v>
      </c>
      <c r="H805" s="7">
        <v>15</v>
      </c>
      <c r="I805" s="5" t="s">
        <v>56</v>
      </c>
      <c r="J805" s="5" t="s">
        <v>108</v>
      </c>
      <c r="K805" s="5" t="s">
        <v>48</v>
      </c>
      <c r="L805" s="5" t="s">
        <v>5229</v>
      </c>
      <c r="M805" s="5" t="s">
        <v>13414</v>
      </c>
      <c r="N805" s="5" t="s">
        <v>37</v>
      </c>
      <c r="O805" s="5" t="s">
        <v>55</v>
      </c>
      <c r="P805" s="5" t="b">
        <f t="shared" ca="1" si="116"/>
        <v>1</v>
      </c>
      <c r="Q805" s="5" t="b">
        <f t="shared" ca="1" si="3"/>
        <v>1</v>
      </c>
      <c r="R805" s="5"/>
      <c r="S805" s="5"/>
      <c r="T805" s="5"/>
      <c r="U805" s="5"/>
      <c r="V805" s="5"/>
      <c r="W805" s="5"/>
      <c r="X805" s="5"/>
      <c r="Y805" s="5"/>
      <c r="Z805" s="5"/>
      <c r="AA805" s="5"/>
      <c r="AB805" s="5"/>
      <c r="AC805" s="5"/>
      <c r="AD805" s="5"/>
      <c r="AE805" s="5"/>
      <c r="AF805" s="5"/>
    </row>
    <row r="806" spans="1:32" ht="21" customHeight="1">
      <c r="A806" s="5" t="s">
        <v>7132</v>
      </c>
      <c r="B806" s="5" t="s">
        <v>12032</v>
      </c>
      <c r="C806" s="5" t="str">
        <f t="shared" ca="1" si="0"/>
        <v>上海</v>
      </c>
      <c r="D806" s="5" t="str">
        <f t="shared" ca="1" si="126"/>
        <v>青浦区  </v>
      </c>
      <c r="E806" s="5" t="s">
        <v>22772</v>
      </c>
      <c r="F806" s="5" t="s">
        <v>45</v>
      </c>
      <c r="G806" s="7">
        <v>10</v>
      </c>
      <c r="H806" s="7">
        <v>15</v>
      </c>
      <c r="I806" s="5" t="s">
        <v>56</v>
      </c>
      <c r="J806" s="5" t="s">
        <v>31</v>
      </c>
      <c r="K806" s="5" t="s">
        <v>110</v>
      </c>
      <c r="L806" s="5" t="s">
        <v>26482</v>
      </c>
      <c r="M806" s="5" t="s">
        <v>26483</v>
      </c>
      <c r="N806" s="5" t="s">
        <v>37</v>
      </c>
      <c r="O806" s="5" t="s">
        <v>55</v>
      </c>
      <c r="P806" s="5" t="b">
        <f t="shared" ca="1" si="116"/>
        <v>1</v>
      </c>
      <c r="Q806" s="5" t="b">
        <f t="shared" ca="1" si="3"/>
        <v>1</v>
      </c>
      <c r="R806" s="5"/>
      <c r="S806" s="5"/>
      <c r="T806" s="5"/>
      <c r="U806" s="5"/>
      <c r="V806" s="5"/>
      <c r="W806" s="5"/>
      <c r="X806" s="5"/>
      <c r="Y806" s="5"/>
      <c r="Z806" s="5"/>
      <c r="AA806" s="5"/>
      <c r="AB806" s="5"/>
      <c r="AC806" s="5"/>
      <c r="AD806" s="5"/>
      <c r="AE806" s="5"/>
      <c r="AF806" s="5"/>
    </row>
    <row r="807" spans="1:32" ht="21" customHeight="1">
      <c r="A807" s="5" t="s">
        <v>26484</v>
      </c>
      <c r="B807" s="5" t="s">
        <v>5068</v>
      </c>
      <c r="C807" s="5" t="str">
        <f t="shared" ca="1" si="0"/>
        <v>上海</v>
      </c>
      <c r="D807" s="5" t="str">
        <f t="shared" ca="1" si="126"/>
        <v>青浦区  </v>
      </c>
      <c r="E807" s="5" t="s">
        <v>22739</v>
      </c>
      <c r="F807" s="5" t="s">
        <v>45</v>
      </c>
      <c r="G807" s="7">
        <v>10</v>
      </c>
      <c r="H807" s="7">
        <v>15</v>
      </c>
      <c r="I807" s="5" t="s">
        <v>56</v>
      </c>
      <c r="J807" s="5" t="s">
        <v>108</v>
      </c>
      <c r="K807" s="5" t="s">
        <v>537</v>
      </c>
      <c r="L807" s="5" t="s">
        <v>26485</v>
      </c>
      <c r="M807" s="5" t="s">
        <v>26486</v>
      </c>
      <c r="N807" s="5" t="s">
        <v>37</v>
      </c>
      <c r="O807" s="5" t="s">
        <v>237</v>
      </c>
      <c r="P807" s="5" t="b">
        <f t="shared" ca="1" si="116"/>
        <v>1</v>
      </c>
      <c r="Q807" s="5" t="b">
        <f t="shared" ca="1" si="3"/>
        <v>1</v>
      </c>
      <c r="R807" s="5"/>
      <c r="S807" s="5"/>
      <c r="T807" s="5"/>
      <c r="U807" s="5"/>
      <c r="V807" s="5"/>
      <c r="W807" s="5"/>
      <c r="X807" s="5"/>
      <c r="Y807" s="5"/>
      <c r="Z807" s="5"/>
      <c r="AA807" s="5"/>
      <c r="AB807" s="5"/>
      <c r="AC807" s="5"/>
      <c r="AD807" s="5"/>
      <c r="AE807" s="5"/>
      <c r="AF807" s="5"/>
    </row>
    <row r="808" spans="1:32" ht="21" customHeight="1">
      <c r="A808" s="5" t="s">
        <v>10209</v>
      </c>
      <c r="B808" s="5" t="s">
        <v>20954</v>
      </c>
      <c r="C808" s="5" t="str">
        <f t="shared" ca="1" si="0"/>
        <v>上海</v>
      </c>
      <c r="D808" s="5" t="str">
        <f t="shared" ca="1" si="126"/>
        <v>青浦区  </v>
      </c>
      <c r="E808" s="5" t="s">
        <v>22739</v>
      </c>
      <c r="F808" s="5" t="s">
        <v>45</v>
      </c>
      <c r="G808" s="7">
        <v>10</v>
      </c>
      <c r="H808" s="7">
        <v>15</v>
      </c>
      <c r="I808" s="5" t="s">
        <v>56</v>
      </c>
      <c r="J808" s="5" t="s">
        <v>31</v>
      </c>
      <c r="K808" s="5" t="s">
        <v>87</v>
      </c>
      <c r="L808" s="5" t="s">
        <v>20956</v>
      </c>
      <c r="M808" s="5" t="s">
        <v>26487</v>
      </c>
      <c r="N808" s="5" t="s">
        <v>37</v>
      </c>
      <c r="O808" s="5" t="s">
        <v>55</v>
      </c>
      <c r="P808" s="5" t="b">
        <f t="shared" ca="1" si="116"/>
        <v>1</v>
      </c>
      <c r="Q808" s="5" t="b">
        <f t="shared" ca="1" si="3"/>
        <v>1</v>
      </c>
      <c r="R808" s="5"/>
      <c r="S808" s="5"/>
      <c r="T808" s="5"/>
      <c r="U808" s="5"/>
      <c r="V808" s="5"/>
      <c r="W808" s="5"/>
      <c r="X808" s="5"/>
      <c r="Y808" s="5"/>
      <c r="Z808" s="5"/>
      <c r="AA808" s="5"/>
      <c r="AB808" s="5"/>
      <c r="AC808" s="5"/>
      <c r="AD808" s="5"/>
      <c r="AE808" s="5"/>
      <c r="AF808" s="5"/>
    </row>
    <row r="809" spans="1:32" ht="21" customHeight="1">
      <c r="A809" s="5" t="s">
        <v>26488</v>
      </c>
      <c r="B809" s="5" t="s">
        <v>839</v>
      </c>
      <c r="C809" s="5" t="str">
        <f t="shared" ca="1" si="0"/>
        <v>上海</v>
      </c>
      <c r="D809" s="5" t="str">
        <f t="shared" ca="1" si="126"/>
        <v>青浦区  </v>
      </c>
      <c r="E809" s="5" t="s">
        <v>22772</v>
      </c>
      <c r="F809" s="5" t="s">
        <v>45</v>
      </c>
      <c r="G809" s="7">
        <v>10</v>
      </c>
      <c r="H809" s="7">
        <v>15</v>
      </c>
      <c r="I809" s="5" t="s">
        <v>56</v>
      </c>
      <c r="J809" s="5" t="s">
        <v>108</v>
      </c>
      <c r="K809" s="5" t="s">
        <v>844</v>
      </c>
      <c r="L809" s="5" t="s">
        <v>845</v>
      </c>
      <c r="M809" s="9" t="s">
        <v>47</v>
      </c>
      <c r="N809" s="5" t="s">
        <v>37</v>
      </c>
      <c r="O809" s="5" t="s">
        <v>55</v>
      </c>
      <c r="P809" s="5" t="b">
        <f t="shared" ca="1" si="116"/>
        <v>1</v>
      </c>
      <c r="Q809" s="5" t="b">
        <f t="shared" ca="1" si="3"/>
        <v>1</v>
      </c>
      <c r="R809" s="5"/>
      <c r="S809" s="5"/>
      <c r="T809" s="5"/>
      <c r="U809" s="5"/>
      <c r="V809" s="5"/>
      <c r="W809" s="5"/>
      <c r="X809" s="5"/>
      <c r="Y809" s="5"/>
      <c r="Z809" s="5"/>
      <c r="AA809" s="5"/>
      <c r="AB809" s="5"/>
      <c r="AC809" s="5"/>
      <c r="AD809" s="5"/>
      <c r="AE809" s="5"/>
      <c r="AF809" s="5"/>
    </row>
    <row r="810" spans="1:32" ht="21" customHeight="1">
      <c r="A810" s="5" t="s">
        <v>24539</v>
      </c>
      <c r="B810" s="5" t="s">
        <v>12511</v>
      </c>
      <c r="C810" s="5" t="str">
        <f t="shared" ca="1" si="0"/>
        <v>上海</v>
      </c>
      <c r="D810" s="9" t="s">
        <v>47</v>
      </c>
      <c r="E810" s="5" t="s">
        <v>22384</v>
      </c>
      <c r="F810" s="5" t="s">
        <v>45</v>
      </c>
      <c r="G810" s="7">
        <v>10</v>
      </c>
      <c r="H810" s="7">
        <v>15</v>
      </c>
      <c r="I810" s="5" t="s">
        <v>56</v>
      </c>
      <c r="J810" s="5" t="s">
        <v>31</v>
      </c>
      <c r="K810" s="5" t="s">
        <v>106</v>
      </c>
      <c r="L810" s="5" t="s">
        <v>12512</v>
      </c>
      <c r="M810" s="5" t="s">
        <v>26489</v>
      </c>
      <c r="N810" s="5" t="s">
        <v>37</v>
      </c>
      <c r="O810" s="5" t="s">
        <v>38</v>
      </c>
      <c r="P810" s="5" t="b">
        <f t="shared" ca="1" si="116"/>
        <v>1</v>
      </c>
      <c r="Q810" s="5" t="b">
        <f t="shared" ca="1" si="3"/>
        <v>1</v>
      </c>
      <c r="R810" s="5"/>
      <c r="S810" s="5"/>
      <c r="T810" s="5"/>
      <c r="U810" s="5"/>
      <c r="V810" s="5"/>
      <c r="W810" s="5"/>
      <c r="X810" s="5"/>
      <c r="Y810" s="5"/>
      <c r="Z810" s="5"/>
      <c r="AA810" s="5"/>
      <c r="AB810" s="5"/>
      <c r="AC810" s="5"/>
      <c r="AD810" s="5"/>
      <c r="AE810" s="5"/>
      <c r="AF810" s="5"/>
    </row>
    <row r="811" spans="1:32" ht="21" customHeight="1">
      <c r="A811" s="5" t="s">
        <v>7132</v>
      </c>
      <c r="B811" s="5" t="s">
        <v>26490</v>
      </c>
      <c r="C811" s="5" t="str">
        <f t="shared" ca="1" si="0"/>
        <v>上海</v>
      </c>
      <c r="D811" s="5" t="str">
        <f t="shared" ref="D811:D813" ca="1" si="127">IFERROR(__xludf.DUMMYFUNCTION("REGEXEXTRACT(E811,""-(\S+)"")"),"青浦区  ")</f>
        <v>青浦区  </v>
      </c>
      <c r="E811" s="5" t="s">
        <v>23069</v>
      </c>
      <c r="F811" s="5" t="s">
        <v>29</v>
      </c>
      <c r="G811" s="7">
        <v>10</v>
      </c>
      <c r="H811" s="7">
        <v>15</v>
      </c>
      <c r="I811" s="5" t="s">
        <v>56</v>
      </c>
      <c r="J811" s="5" t="s">
        <v>108</v>
      </c>
      <c r="K811" s="5" t="s">
        <v>8123</v>
      </c>
      <c r="L811" s="5" t="s">
        <v>26491</v>
      </c>
      <c r="M811" s="5" t="s">
        <v>26492</v>
      </c>
      <c r="N811" s="5" t="s">
        <v>37</v>
      </c>
      <c r="O811" s="5" t="s">
        <v>55</v>
      </c>
      <c r="P811" s="5" t="b">
        <f t="shared" ca="1" si="116"/>
        <v>1</v>
      </c>
      <c r="Q811" s="5" t="b">
        <f t="shared" ca="1" si="3"/>
        <v>1</v>
      </c>
      <c r="R811" s="5"/>
      <c r="S811" s="5"/>
      <c r="T811" s="5"/>
      <c r="U811" s="5"/>
      <c r="V811" s="5"/>
      <c r="W811" s="5"/>
      <c r="X811" s="5"/>
      <c r="Y811" s="5"/>
      <c r="Z811" s="5"/>
      <c r="AA811" s="5"/>
      <c r="AB811" s="5"/>
      <c r="AC811" s="5"/>
      <c r="AD811" s="5"/>
      <c r="AE811" s="5"/>
      <c r="AF811" s="5"/>
    </row>
    <row r="812" spans="1:32" ht="21" customHeight="1">
      <c r="A812" s="5" t="s">
        <v>26493</v>
      </c>
      <c r="B812" s="5" t="s">
        <v>3428</v>
      </c>
      <c r="C812" s="5" t="str">
        <f t="shared" ca="1" si="0"/>
        <v>上海</v>
      </c>
      <c r="D812" s="5" t="str">
        <f t="shared" ca="1" si="127"/>
        <v>青浦区  </v>
      </c>
      <c r="E812" s="5" t="s">
        <v>22739</v>
      </c>
      <c r="F812" s="5" t="s">
        <v>29</v>
      </c>
      <c r="G812" s="7">
        <v>10</v>
      </c>
      <c r="H812" s="7">
        <v>15</v>
      </c>
      <c r="I812" s="5" t="s">
        <v>56</v>
      </c>
      <c r="J812" s="5" t="s">
        <v>108</v>
      </c>
      <c r="K812" s="5" t="s">
        <v>57</v>
      </c>
      <c r="L812" s="5" t="s">
        <v>26494</v>
      </c>
      <c r="M812" s="5" t="s">
        <v>26495</v>
      </c>
      <c r="N812" s="5" t="s">
        <v>42</v>
      </c>
      <c r="O812" s="5" t="s">
        <v>237</v>
      </c>
      <c r="P812" s="5" t="b">
        <f t="shared" ca="1" si="116"/>
        <v>1</v>
      </c>
      <c r="Q812" s="5" t="b">
        <f t="shared" ca="1" si="3"/>
        <v>1</v>
      </c>
      <c r="R812" s="5"/>
      <c r="S812" s="5"/>
      <c r="T812" s="5"/>
      <c r="U812" s="5"/>
      <c r="V812" s="5"/>
      <c r="W812" s="5"/>
      <c r="X812" s="5"/>
      <c r="Y812" s="5"/>
      <c r="Z812" s="5"/>
      <c r="AA812" s="5"/>
      <c r="AB812" s="5"/>
      <c r="AC812" s="5"/>
      <c r="AD812" s="5"/>
      <c r="AE812" s="5"/>
      <c r="AF812" s="5"/>
    </row>
    <row r="813" spans="1:32" ht="21" customHeight="1">
      <c r="A813" s="5" t="s">
        <v>10209</v>
      </c>
      <c r="B813" s="5" t="s">
        <v>6632</v>
      </c>
      <c r="C813" s="5" t="str">
        <f t="shared" ca="1" si="0"/>
        <v>上海</v>
      </c>
      <c r="D813" s="5" t="str">
        <f t="shared" ca="1" si="127"/>
        <v>青浦区  </v>
      </c>
      <c r="E813" s="5" t="s">
        <v>23483</v>
      </c>
      <c r="F813" s="5" t="s">
        <v>29</v>
      </c>
      <c r="G813" s="7">
        <v>10</v>
      </c>
      <c r="H813" s="7">
        <v>20</v>
      </c>
      <c r="I813" s="5" t="s">
        <v>144</v>
      </c>
      <c r="J813" s="5" t="s">
        <v>108</v>
      </c>
      <c r="K813" s="5" t="s">
        <v>947</v>
      </c>
      <c r="L813" s="9" t="s">
        <v>47</v>
      </c>
      <c r="M813" s="5" t="s">
        <v>24710</v>
      </c>
      <c r="N813" s="5" t="s">
        <v>37</v>
      </c>
      <c r="O813" s="5" t="s">
        <v>405</v>
      </c>
      <c r="P813" s="5" t="b">
        <f t="shared" ca="1" si="116"/>
        <v>1</v>
      </c>
      <c r="Q813" s="5" t="b">
        <f t="shared" ca="1" si="3"/>
        <v>1</v>
      </c>
      <c r="R813" s="5"/>
      <c r="S813" s="5"/>
      <c r="T813" s="5"/>
      <c r="U813" s="5"/>
      <c r="V813" s="5"/>
      <c r="W813" s="5"/>
      <c r="X813" s="5"/>
      <c r="Y813" s="5"/>
      <c r="Z813" s="5"/>
      <c r="AA813" s="5"/>
      <c r="AB813" s="5"/>
      <c r="AC813" s="5"/>
      <c r="AD813" s="5"/>
      <c r="AE813" s="5"/>
      <c r="AF813" s="5"/>
    </row>
    <row r="814" spans="1:32" ht="21" customHeight="1">
      <c r="A814" s="5" t="s">
        <v>26496</v>
      </c>
      <c r="B814" s="5" t="s">
        <v>26497</v>
      </c>
      <c r="C814" s="5" t="str">
        <f t="shared" ca="1" si="0"/>
        <v>上海</v>
      </c>
      <c r="D814" s="9" t="s">
        <v>47</v>
      </c>
      <c r="E814" s="5" t="s">
        <v>22384</v>
      </c>
      <c r="F814" s="5" t="s">
        <v>45</v>
      </c>
      <c r="G814" s="7">
        <v>10</v>
      </c>
      <c r="H814" s="7">
        <v>15</v>
      </c>
      <c r="I814" s="5" t="s">
        <v>56</v>
      </c>
      <c r="J814" s="5" t="s">
        <v>31</v>
      </c>
      <c r="K814" s="5" t="s">
        <v>1075</v>
      </c>
      <c r="L814" s="5" t="s">
        <v>26498</v>
      </c>
      <c r="M814" s="5" t="s">
        <v>26499</v>
      </c>
      <c r="N814" s="5" t="s">
        <v>42</v>
      </c>
      <c r="O814" s="5" t="s">
        <v>55</v>
      </c>
      <c r="P814" s="5" t="b">
        <f t="shared" ca="1" si="116"/>
        <v>1</v>
      </c>
      <c r="Q814" s="5" t="b">
        <f t="shared" ca="1" si="3"/>
        <v>1</v>
      </c>
      <c r="R814" s="5"/>
      <c r="S814" s="5"/>
      <c r="T814" s="5"/>
      <c r="U814" s="5"/>
      <c r="V814" s="5"/>
      <c r="W814" s="5"/>
      <c r="X814" s="5"/>
      <c r="Y814" s="5"/>
      <c r="Z814" s="5"/>
      <c r="AA814" s="5"/>
      <c r="AB814" s="5"/>
      <c r="AC814" s="5"/>
      <c r="AD814" s="5"/>
      <c r="AE814" s="5"/>
      <c r="AF814" s="5"/>
    </row>
    <row r="815" spans="1:32" ht="21" customHeight="1">
      <c r="A815" s="5" t="s">
        <v>26500</v>
      </c>
      <c r="B815" s="5" t="s">
        <v>26501</v>
      </c>
      <c r="C815" s="5" t="str">
        <f t="shared" ca="1" si="0"/>
        <v>上海</v>
      </c>
      <c r="D815" s="5" t="str">
        <f t="shared" ref="D815:D833" ca="1" si="128">IFERROR(__xludf.DUMMYFUNCTION("REGEXEXTRACT(E815,""-(\S+)"")"),"徐汇区  ")</f>
        <v>徐汇区  </v>
      </c>
      <c r="E815" s="5" t="s">
        <v>22739</v>
      </c>
      <c r="F815" s="5" t="s">
        <v>45</v>
      </c>
      <c r="G815" s="7">
        <v>10</v>
      </c>
      <c r="H815" s="7">
        <v>15</v>
      </c>
      <c r="I815" s="5" t="s">
        <v>56</v>
      </c>
      <c r="J815" s="5" t="s">
        <v>108</v>
      </c>
      <c r="K815" s="5" t="s">
        <v>110</v>
      </c>
      <c r="L815" s="5" t="s">
        <v>2873</v>
      </c>
      <c r="M815" s="5" t="s">
        <v>26502</v>
      </c>
      <c r="N815" s="5" t="s">
        <v>100</v>
      </c>
      <c r="O815" s="5" t="s">
        <v>55</v>
      </c>
      <c r="P815" s="5" t="b">
        <f t="shared" ca="1" si="116"/>
        <v>1</v>
      </c>
      <c r="Q815" s="5" t="b">
        <f t="shared" ca="1" si="3"/>
        <v>1</v>
      </c>
      <c r="R815" s="5"/>
      <c r="S815" s="5"/>
      <c r="T815" s="5"/>
      <c r="U815" s="5"/>
      <c r="V815" s="5"/>
      <c r="W815" s="5"/>
      <c r="X815" s="5"/>
      <c r="Y815" s="5"/>
      <c r="Z815" s="5"/>
      <c r="AA815" s="5"/>
      <c r="AB815" s="5"/>
      <c r="AC815" s="5"/>
      <c r="AD815" s="5"/>
      <c r="AE815" s="5"/>
      <c r="AF815" s="5"/>
    </row>
    <row r="816" spans="1:32" ht="21" customHeight="1">
      <c r="A816" s="5" t="s">
        <v>7132</v>
      </c>
      <c r="B816" s="5" t="s">
        <v>19244</v>
      </c>
      <c r="C816" s="5" t="str">
        <f t="shared" ca="1" si="0"/>
        <v>上海</v>
      </c>
      <c r="D816" s="5" t="str">
        <f t="shared" ca="1" si="128"/>
        <v>徐汇区  </v>
      </c>
      <c r="E816" s="5" t="s">
        <v>22772</v>
      </c>
      <c r="F816" s="5" t="s">
        <v>29</v>
      </c>
      <c r="G816" s="7">
        <v>10</v>
      </c>
      <c r="H816" s="7">
        <v>15</v>
      </c>
      <c r="I816" s="5" t="s">
        <v>56</v>
      </c>
      <c r="J816" s="5" t="s">
        <v>108</v>
      </c>
      <c r="K816" s="5" t="s">
        <v>57</v>
      </c>
      <c r="L816" s="5" t="s">
        <v>22649</v>
      </c>
      <c r="M816" s="5" t="s">
        <v>26503</v>
      </c>
      <c r="N816" s="5" t="s">
        <v>42</v>
      </c>
      <c r="O816" s="5" t="s">
        <v>38</v>
      </c>
      <c r="P816" s="5" t="b">
        <f t="shared" ca="1" si="116"/>
        <v>1</v>
      </c>
      <c r="Q816" s="5" t="b">
        <f t="shared" ca="1" si="3"/>
        <v>1</v>
      </c>
      <c r="R816" s="5"/>
      <c r="S816" s="5"/>
      <c r="T816" s="5"/>
      <c r="U816" s="5"/>
      <c r="V816" s="5"/>
      <c r="W816" s="5"/>
      <c r="X816" s="5"/>
      <c r="Y816" s="5"/>
      <c r="Z816" s="5"/>
      <c r="AA816" s="5"/>
      <c r="AB816" s="5"/>
      <c r="AC816" s="5"/>
      <c r="AD816" s="5"/>
      <c r="AE816" s="5"/>
      <c r="AF816" s="5"/>
    </row>
    <row r="817" spans="1:32" ht="21" customHeight="1">
      <c r="A817" s="5" t="s">
        <v>7132</v>
      </c>
      <c r="B817" s="5" t="s">
        <v>24740</v>
      </c>
      <c r="C817" s="5" t="str">
        <f t="shared" ca="1" si="0"/>
        <v>上海</v>
      </c>
      <c r="D817" s="5" t="str">
        <f t="shared" ca="1" si="128"/>
        <v>徐汇区  </v>
      </c>
      <c r="E817" s="5" t="s">
        <v>22772</v>
      </c>
      <c r="F817" s="5" t="s">
        <v>29</v>
      </c>
      <c r="G817" s="7">
        <v>10</v>
      </c>
      <c r="H817" s="7">
        <v>15</v>
      </c>
      <c r="I817" s="5" t="s">
        <v>56</v>
      </c>
      <c r="J817" s="5" t="s">
        <v>31</v>
      </c>
      <c r="K817" s="5" t="s">
        <v>224</v>
      </c>
      <c r="L817" s="5" t="s">
        <v>26504</v>
      </c>
      <c r="M817" s="5" t="s">
        <v>26505</v>
      </c>
      <c r="N817" s="5" t="s">
        <v>37</v>
      </c>
      <c r="O817" s="5" t="s">
        <v>55</v>
      </c>
      <c r="P817" s="5" t="b">
        <f t="shared" ca="1" si="116"/>
        <v>1</v>
      </c>
      <c r="Q817" s="5" t="b">
        <f t="shared" ca="1" si="3"/>
        <v>1</v>
      </c>
      <c r="R817" s="5"/>
      <c r="S817" s="5"/>
      <c r="T817" s="5"/>
      <c r="U817" s="5"/>
      <c r="V817" s="5"/>
      <c r="W817" s="5"/>
      <c r="X817" s="5"/>
      <c r="Y817" s="5"/>
      <c r="Z817" s="5"/>
      <c r="AA817" s="5"/>
      <c r="AB817" s="5"/>
      <c r="AC817" s="5"/>
      <c r="AD817" s="5"/>
      <c r="AE817" s="5"/>
      <c r="AF817" s="5"/>
    </row>
    <row r="818" spans="1:32" ht="21" customHeight="1">
      <c r="A818" s="5" t="s">
        <v>7132</v>
      </c>
      <c r="B818" s="5" t="s">
        <v>26506</v>
      </c>
      <c r="C818" s="5" t="str">
        <f t="shared" ca="1" si="0"/>
        <v>上海</v>
      </c>
      <c r="D818" s="5" t="str">
        <f t="shared" ca="1" si="128"/>
        <v>徐汇区  </v>
      </c>
      <c r="E818" s="5" t="s">
        <v>23483</v>
      </c>
      <c r="F818" s="5" t="s">
        <v>29</v>
      </c>
      <c r="G818" s="7">
        <v>10</v>
      </c>
      <c r="H818" s="7">
        <v>15</v>
      </c>
      <c r="I818" s="5" t="s">
        <v>56</v>
      </c>
      <c r="J818" s="5" t="s">
        <v>108</v>
      </c>
      <c r="K818" s="5" t="s">
        <v>134</v>
      </c>
      <c r="L818" s="5" t="s">
        <v>26507</v>
      </c>
      <c r="M818" s="5" t="s">
        <v>26508</v>
      </c>
      <c r="N818" s="5" t="s">
        <v>53</v>
      </c>
      <c r="O818" s="5" t="s">
        <v>55</v>
      </c>
      <c r="P818" s="5" t="b">
        <f t="shared" ca="1" si="116"/>
        <v>1</v>
      </c>
      <c r="Q818" s="5" t="b">
        <f t="shared" ca="1" si="3"/>
        <v>1</v>
      </c>
      <c r="R818" s="5"/>
      <c r="S818" s="5"/>
      <c r="T818" s="5"/>
      <c r="U818" s="5"/>
      <c r="V818" s="5"/>
      <c r="W818" s="5"/>
      <c r="X818" s="5"/>
      <c r="Y818" s="5"/>
      <c r="Z818" s="5"/>
      <c r="AA818" s="5"/>
      <c r="AB818" s="5"/>
      <c r="AC818" s="5"/>
      <c r="AD818" s="5"/>
      <c r="AE818" s="5"/>
      <c r="AF818" s="5"/>
    </row>
    <row r="819" spans="1:32" ht="21" customHeight="1">
      <c r="A819" s="5" t="s">
        <v>26509</v>
      </c>
      <c r="B819" s="5" t="s">
        <v>26510</v>
      </c>
      <c r="C819" s="5" t="str">
        <f t="shared" ca="1" si="0"/>
        <v>上海</v>
      </c>
      <c r="D819" s="5" t="str">
        <f t="shared" ca="1" si="128"/>
        <v>徐汇区  </v>
      </c>
      <c r="E819" s="5" t="s">
        <v>22772</v>
      </c>
      <c r="F819" s="5" t="s">
        <v>45</v>
      </c>
      <c r="G819" s="7">
        <v>10</v>
      </c>
      <c r="H819" s="7">
        <v>15</v>
      </c>
      <c r="I819" s="5" t="s">
        <v>56</v>
      </c>
      <c r="J819" s="5" t="s">
        <v>108</v>
      </c>
      <c r="K819" s="5" t="s">
        <v>15789</v>
      </c>
      <c r="L819" s="5" t="s">
        <v>26511</v>
      </c>
      <c r="M819" s="5" t="s">
        <v>26512</v>
      </c>
      <c r="N819" s="5" t="s">
        <v>53</v>
      </c>
      <c r="O819" s="5" t="s">
        <v>55</v>
      </c>
      <c r="P819" s="5" t="b">
        <f t="shared" ca="1" si="116"/>
        <v>1</v>
      </c>
      <c r="Q819" s="5" t="b">
        <f t="shared" ca="1" si="3"/>
        <v>1</v>
      </c>
      <c r="R819" s="5"/>
      <c r="S819" s="5"/>
      <c r="T819" s="5"/>
      <c r="U819" s="5"/>
      <c r="V819" s="5"/>
      <c r="W819" s="5"/>
      <c r="X819" s="5"/>
      <c r="Y819" s="5"/>
      <c r="Z819" s="5"/>
      <c r="AA819" s="5"/>
      <c r="AB819" s="5"/>
      <c r="AC819" s="5"/>
      <c r="AD819" s="5"/>
      <c r="AE819" s="5"/>
      <c r="AF819" s="5"/>
    </row>
    <row r="820" spans="1:32" ht="21" customHeight="1">
      <c r="A820" s="5" t="s">
        <v>7132</v>
      </c>
      <c r="B820" s="5" t="s">
        <v>26513</v>
      </c>
      <c r="C820" s="5" t="str">
        <f t="shared" ca="1" si="0"/>
        <v>上海</v>
      </c>
      <c r="D820" s="5" t="str">
        <f t="shared" ca="1" si="128"/>
        <v>徐汇区  </v>
      </c>
      <c r="E820" s="5" t="s">
        <v>23602</v>
      </c>
      <c r="F820" s="5" t="s">
        <v>29</v>
      </c>
      <c r="G820" s="7">
        <v>10</v>
      </c>
      <c r="H820" s="7">
        <v>15</v>
      </c>
      <c r="I820" s="5" t="s">
        <v>56</v>
      </c>
      <c r="J820" s="5" t="s">
        <v>31</v>
      </c>
      <c r="K820" s="5" t="s">
        <v>117</v>
      </c>
      <c r="L820" s="5" t="s">
        <v>26514</v>
      </c>
      <c r="M820" s="5" t="s">
        <v>26515</v>
      </c>
      <c r="N820" s="5" t="s">
        <v>53</v>
      </c>
      <c r="O820" s="5" t="s">
        <v>55</v>
      </c>
      <c r="P820" s="5" t="b">
        <f t="shared" ca="1" si="116"/>
        <v>1</v>
      </c>
      <c r="Q820" s="5" t="b">
        <f t="shared" ca="1" si="3"/>
        <v>1</v>
      </c>
      <c r="R820" s="5"/>
      <c r="S820" s="5"/>
      <c r="T820" s="5"/>
      <c r="U820" s="5"/>
      <c r="V820" s="5"/>
      <c r="W820" s="5"/>
      <c r="X820" s="5"/>
      <c r="Y820" s="5"/>
      <c r="Z820" s="5"/>
      <c r="AA820" s="5"/>
      <c r="AB820" s="5"/>
      <c r="AC820" s="5"/>
      <c r="AD820" s="5"/>
      <c r="AE820" s="5"/>
      <c r="AF820" s="5"/>
    </row>
    <row r="821" spans="1:32" ht="21" customHeight="1">
      <c r="A821" s="5" t="s">
        <v>26516</v>
      </c>
      <c r="B821" s="5" t="s">
        <v>26517</v>
      </c>
      <c r="C821" s="5" t="str">
        <f t="shared" ca="1" si="0"/>
        <v>上海</v>
      </c>
      <c r="D821" s="5" t="str">
        <f t="shared" ca="1" si="128"/>
        <v>徐汇区  </v>
      </c>
      <c r="E821" s="5" t="s">
        <v>23053</v>
      </c>
      <c r="F821" s="5" t="s">
        <v>45</v>
      </c>
      <c r="G821" s="7">
        <v>10</v>
      </c>
      <c r="H821" s="7">
        <v>15</v>
      </c>
      <c r="I821" s="5" t="s">
        <v>56</v>
      </c>
      <c r="J821" s="5" t="s">
        <v>108</v>
      </c>
      <c r="K821" s="5" t="s">
        <v>2705</v>
      </c>
      <c r="L821" s="5" t="s">
        <v>58</v>
      </c>
      <c r="M821" s="5" t="s">
        <v>26518</v>
      </c>
      <c r="N821" s="5" t="s">
        <v>37</v>
      </c>
      <c r="O821" s="5" t="s">
        <v>38</v>
      </c>
      <c r="P821" s="5" t="b">
        <f t="shared" ca="1" si="116"/>
        <v>1</v>
      </c>
      <c r="Q821" s="5" t="b">
        <f t="shared" ca="1" si="3"/>
        <v>1</v>
      </c>
      <c r="R821" s="5"/>
      <c r="S821" s="5"/>
      <c r="T821" s="5"/>
      <c r="U821" s="5"/>
      <c r="V821" s="5"/>
      <c r="W821" s="5"/>
      <c r="X821" s="5"/>
      <c r="Y821" s="5"/>
      <c r="Z821" s="5"/>
      <c r="AA821" s="5"/>
      <c r="AB821" s="5"/>
      <c r="AC821" s="5"/>
      <c r="AD821" s="5"/>
      <c r="AE821" s="5"/>
      <c r="AF821" s="5"/>
    </row>
    <row r="822" spans="1:32" ht="21" customHeight="1">
      <c r="A822" s="5" t="s">
        <v>7132</v>
      </c>
      <c r="B822" s="5" t="s">
        <v>6443</v>
      </c>
      <c r="C822" s="5" t="str">
        <f t="shared" ca="1" si="0"/>
        <v>上海</v>
      </c>
      <c r="D822" s="5" t="str">
        <f t="shared" ca="1" si="128"/>
        <v>徐汇区  </v>
      </c>
      <c r="E822" s="5" t="s">
        <v>22772</v>
      </c>
      <c r="F822" s="5" t="s">
        <v>29</v>
      </c>
      <c r="G822" s="7">
        <v>10</v>
      </c>
      <c r="H822" s="7">
        <v>15</v>
      </c>
      <c r="I822" s="5" t="s">
        <v>56</v>
      </c>
      <c r="J822" s="5" t="s">
        <v>108</v>
      </c>
      <c r="K822" s="5" t="s">
        <v>110</v>
      </c>
      <c r="L822" s="5" t="s">
        <v>6447</v>
      </c>
      <c r="M822" s="5" t="s">
        <v>26519</v>
      </c>
      <c r="N822" s="5" t="s">
        <v>53</v>
      </c>
      <c r="O822" s="5" t="s">
        <v>55</v>
      </c>
      <c r="P822" s="5" t="b">
        <f t="shared" ca="1" si="116"/>
        <v>1</v>
      </c>
      <c r="Q822" s="5" t="b">
        <f t="shared" ca="1" si="3"/>
        <v>1</v>
      </c>
      <c r="R822" s="5"/>
      <c r="S822" s="5"/>
      <c r="T822" s="5"/>
      <c r="U822" s="5"/>
      <c r="V822" s="5"/>
      <c r="W822" s="5"/>
      <c r="X822" s="5"/>
      <c r="Y822" s="5"/>
      <c r="Z822" s="5"/>
      <c r="AA822" s="5"/>
      <c r="AB822" s="5"/>
      <c r="AC822" s="5"/>
      <c r="AD822" s="5"/>
      <c r="AE822" s="5"/>
      <c r="AF822" s="5"/>
    </row>
    <row r="823" spans="1:32" ht="21" customHeight="1">
      <c r="A823" s="5" t="s">
        <v>7132</v>
      </c>
      <c r="B823" s="5" t="s">
        <v>14211</v>
      </c>
      <c r="C823" s="5" t="str">
        <f t="shared" ca="1" si="0"/>
        <v>上海</v>
      </c>
      <c r="D823" s="5" t="str">
        <f t="shared" ca="1" si="128"/>
        <v>徐汇区  </v>
      </c>
      <c r="E823" s="5" t="s">
        <v>22772</v>
      </c>
      <c r="F823" s="5" t="s">
        <v>29</v>
      </c>
      <c r="G823" s="7">
        <v>10</v>
      </c>
      <c r="H823" s="7">
        <v>15</v>
      </c>
      <c r="I823" s="5" t="s">
        <v>56</v>
      </c>
      <c r="J823" s="7" t="s">
        <v>24</v>
      </c>
      <c r="K823" s="5" t="s">
        <v>57</v>
      </c>
      <c r="L823" s="9" t="s">
        <v>47</v>
      </c>
      <c r="M823" s="5" t="s">
        <v>26520</v>
      </c>
      <c r="N823" s="5" t="s">
        <v>167</v>
      </c>
      <c r="O823" s="5" t="s">
        <v>55</v>
      </c>
      <c r="P823" s="5" t="b">
        <f t="shared" ca="1" si="116"/>
        <v>1</v>
      </c>
      <c r="Q823" s="5" t="b">
        <f t="shared" ca="1" si="3"/>
        <v>1</v>
      </c>
      <c r="R823" s="5"/>
      <c r="S823" s="5"/>
      <c r="T823" s="5"/>
      <c r="U823" s="5"/>
      <c r="V823" s="5"/>
      <c r="W823" s="5"/>
      <c r="X823" s="5"/>
      <c r="Y823" s="5"/>
      <c r="Z823" s="5"/>
      <c r="AA823" s="5"/>
      <c r="AB823" s="5"/>
      <c r="AC823" s="5"/>
      <c r="AD823" s="5"/>
      <c r="AE823" s="5"/>
      <c r="AF823" s="5"/>
    </row>
    <row r="824" spans="1:32" ht="21" customHeight="1">
      <c r="A824" s="5" t="s">
        <v>7132</v>
      </c>
      <c r="B824" s="5" t="s">
        <v>2306</v>
      </c>
      <c r="C824" s="5" t="str">
        <f t="shared" ca="1" si="0"/>
        <v>上海</v>
      </c>
      <c r="D824" s="5" t="str">
        <f t="shared" ca="1" si="128"/>
        <v>徐汇区  </v>
      </c>
      <c r="E824" s="5" t="s">
        <v>23069</v>
      </c>
      <c r="F824" s="5" t="s">
        <v>29</v>
      </c>
      <c r="G824" s="7">
        <v>10</v>
      </c>
      <c r="H824" s="7">
        <v>15</v>
      </c>
      <c r="I824" s="5" t="s">
        <v>56</v>
      </c>
      <c r="J824" s="5" t="s">
        <v>108</v>
      </c>
      <c r="K824" s="5" t="s">
        <v>57</v>
      </c>
      <c r="L824" s="5" t="s">
        <v>321</v>
      </c>
      <c r="M824" s="5" t="s">
        <v>26521</v>
      </c>
      <c r="N824" s="5" t="s">
        <v>53</v>
      </c>
      <c r="O824" s="5" t="s">
        <v>55</v>
      </c>
      <c r="P824" s="5" t="b">
        <f t="shared" ca="1" si="116"/>
        <v>1</v>
      </c>
      <c r="Q824" s="5" t="b">
        <f t="shared" ca="1" si="3"/>
        <v>1</v>
      </c>
      <c r="R824" s="5"/>
      <c r="S824" s="5"/>
      <c r="T824" s="5"/>
      <c r="U824" s="5"/>
      <c r="V824" s="5"/>
      <c r="W824" s="5"/>
      <c r="X824" s="5"/>
      <c r="Y824" s="5"/>
      <c r="Z824" s="5"/>
      <c r="AA824" s="5"/>
      <c r="AB824" s="5"/>
      <c r="AC824" s="5"/>
      <c r="AD824" s="5"/>
      <c r="AE824" s="5"/>
      <c r="AF824" s="5"/>
    </row>
    <row r="825" spans="1:32" ht="21" customHeight="1">
      <c r="A825" s="5" t="s">
        <v>7132</v>
      </c>
      <c r="B825" s="5" t="s">
        <v>26522</v>
      </c>
      <c r="C825" s="5" t="str">
        <f t="shared" ca="1" si="0"/>
        <v>上海</v>
      </c>
      <c r="D825" s="5" t="str">
        <f t="shared" ca="1" si="128"/>
        <v>徐汇区  </v>
      </c>
      <c r="E825" s="5" t="s">
        <v>22766</v>
      </c>
      <c r="F825" s="5" t="s">
        <v>29</v>
      </c>
      <c r="G825" s="7">
        <v>10</v>
      </c>
      <c r="H825" s="7">
        <v>18</v>
      </c>
      <c r="I825" s="5" t="s">
        <v>964</v>
      </c>
      <c r="J825" s="5" t="s">
        <v>31</v>
      </c>
      <c r="K825" s="5" t="s">
        <v>76</v>
      </c>
      <c r="L825" s="5" t="s">
        <v>5352</v>
      </c>
      <c r="M825" s="5" t="s">
        <v>26523</v>
      </c>
      <c r="N825" s="5" t="s">
        <v>648</v>
      </c>
      <c r="O825" s="5" t="s">
        <v>55</v>
      </c>
      <c r="P825" s="5" t="b">
        <f t="shared" ca="1" si="116"/>
        <v>1</v>
      </c>
      <c r="Q825" s="5" t="b">
        <f t="shared" ca="1" si="3"/>
        <v>1</v>
      </c>
      <c r="R825" s="5"/>
      <c r="S825" s="5"/>
      <c r="T825" s="5"/>
      <c r="U825" s="5"/>
      <c r="V825" s="5"/>
      <c r="W825" s="5"/>
      <c r="X825" s="5"/>
      <c r="Y825" s="5"/>
      <c r="Z825" s="5"/>
      <c r="AA825" s="5"/>
      <c r="AB825" s="5"/>
      <c r="AC825" s="5"/>
      <c r="AD825" s="5"/>
      <c r="AE825" s="5"/>
      <c r="AF825" s="5"/>
    </row>
    <row r="826" spans="1:32" ht="21" customHeight="1">
      <c r="A826" s="5" t="s">
        <v>7132</v>
      </c>
      <c r="B826" s="5" t="s">
        <v>2043</v>
      </c>
      <c r="C826" s="5" t="str">
        <f t="shared" ca="1" si="0"/>
        <v>上海</v>
      </c>
      <c r="D826" s="5" t="str">
        <f t="shared" ca="1" si="128"/>
        <v>徐汇区  </v>
      </c>
      <c r="E826" s="5" t="s">
        <v>22376</v>
      </c>
      <c r="F826" s="5" t="s">
        <v>29</v>
      </c>
      <c r="G826" s="7">
        <v>10</v>
      </c>
      <c r="H826" s="7">
        <v>15</v>
      </c>
      <c r="I826" s="5" t="s">
        <v>56</v>
      </c>
      <c r="J826" s="5" t="s">
        <v>108</v>
      </c>
      <c r="K826" s="5" t="s">
        <v>110</v>
      </c>
      <c r="L826" s="5" t="s">
        <v>24969</v>
      </c>
      <c r="M826" s="5" t="s">
        <v>24970</v>
      </c>
      <c r="N826" s="5" t="s">
        <v>53</v>
      </c>
      <c r="O826" s="5" t="s">
        <v>237</v>
      </c>
      <c r="P826" s="5" t="b">
        <f t="shared" ca="1" si="116"/>
        <v>1</v>
      </c>
      <c r="Q826" s="5" t="b">
        <f t="shared" ca="1" si="3"/>
        <v>1</v>
      </c>
      <c r="R826" s="5"/>
      <c r="S826" s="5"/>
      <c r="T826" s="5"/>
      <c r="U826" s="5"/>
      <c r="V826" s="5"/>
      <c r="W826" s="5"/>
      <c r="X826" s="5"/>
      <c r="Y826" s="5"/>
      <c r="Z826" s="5"/>
      <c r="AA826" s="5"/>
      <c r="AB826" s="5"/>
      <c r="AC826" s="5"/>
      <c r="AD826" s="5"/>
      <c r="AE826" s="5"/>
      <c r="AF826" s="5"/>
    </row>
    <row r="827" spans="1:32" ht="21" customHeight="1">
      <c r="A827" s="5" t="s">
        <v>7132</v>
      </c>
      <c r="B827" s="5" t="s">
        <v>2079</v>
      </c>
      <c r="C827" s="5" t="str">
        <f t="shared" ca="1" si="0"/>
        <v>上海</v>
      </c>
      <c r="D827" s="5" t="str">
        <f t="shared" ca="1" si="128"/>
        <v>徐汇区  </v>
      </c>
      <c r="E827" s="5" t="s">
        <v>23075</v>
      </c>
      <c r="F827" s="5" t="s">
        <v>29</v>
      </c>
      <c r="G827" s="7">
        <v>10</v>
      </c>
      <c r="H827" s="7">
        <v>12</v>
      </c>
      <c r="I827" s="5" t="s">
        <v>360</v>
      </c>
      <c r="J827" s="5" t="s">
        <v>108</v>
      </c>
      <c r="K827" s="5" t="s">
        <v>2080</v>
      </c>
      <c r="L827" s="5" t="s">
        <v>2082</v>
      </c>
      <c r="M827" s="5" t="s">
        <v>26524</v>
      </c>
      <c r="N827" s="5" t="s">
        <v>42</v>
      </c>
      <c r="O827" s="5" t="s">
        <v>55</v>
      </c>
      <c r="P827" s="5" t="b">
        <f t="shared" ca="1" si="116"/>
        <v>1</v>
      </c>
      <c r="Q827" s="5" t="b">
        <f t="shared" ca="1" si="3"/>
        <v>1</v>
      </c>
      <c r="R827" s="5"/>
      <c r="S827" s="5"/>
      <c r="T827" s="5"/>
      <c r="U827" s="5"/>
      <c r="V827" s="5"/>
      <c r="W827" s="5"/>
      <c r="X827" s="5"/>
      <c r="Y827" s="5"/>
      <c r="Z827" s="5"/>
      <c r="AA827" s="5"/>
      <c r="AB827" s="5"/>
      <c r="AC827" s="5"/>
      <c r="AD827" s="5"/>
      <c r="AE827" s="5"/>
      <c r="AF827" s="5"/>
    </row>
    <row r="828" spans="1:32" ht="21" customHeight="1">
      <c r="A828" s="5" t="s">
        <v>7132</v>
      </c>
      <c r="B828" s="5" t="s">
        <v>10622</v>
      </c>
      <c r="C828" s="5" t="str">
        <f t="shared" ca="1" si="0"/>
        <v>上海</v>
      </c>
      <c r="D828" s="5" t="str">
        <f t="shared" ca="1" si="128"/>
        <v>徐汇区  </v>
      </c>
      <c r="E828" s="5" t="s">
        <v>23069</v>
      </c>
      <c r="F828" s="5" t="s">
        <v>45</v>
      </c>
      <c r="G828" s="7">
        <v>10</v>
      </c>
      <c r="H828" s="7">
        <v>20</v>
      </c>
      <c r="I828" s="5" t="s">
        <v>144</v>
      </c>
      <c r="J828" s="5" t="s">
        <v>108</v>
      </c>
      <c r="K828" s="5" t="s">
        <v>48</v>
      </c>
      <c r="L828" s="5" t="s">
        <v>3946</v>
      </c>
      <c r="M828" s="5" t="s">
        <v>26525</v>
      </c>
      <c r="N828" s="5" t="s">
        <v>37</v>
      </c>
      <c r="O828" s="5" t="s">
        <v>237</v>
      </c>
      <c r="P828" s="5" t="b">
        <f t="shared" ca="1" si="116"/>
        <v>1</v>
      </c>
      <c r="Q828" s="5" t="b">
        <f t="shared" ca="1" si="3"/>
        <v>1</v>
      </c>
      <c r="R828" s="5"/>
      <c r="S828" s="5"/>
      <c r="T828" s="5"/>
      <c r="U828" s="5"/>
      <c r="V828" s="5"/>
      <c r="W828" s="5"/>
      <c r="X828" s="5"/>
      <c r="Y828" s="5"/>
      <c r="Z828" s="5"/>
      <c r="AA828" s="5"/>
      <c r="AB828" s="5"/>
      <c r="AC828" s="5"/>
      <c r="AD828" s="5"/>
      <c r="AE828" s="5"/>
      <c r="AF828" s="5"/>
    </row>
    <row r="829" spans="1:32" ht="21" customHeight="1">
      <c r="A829" s="5" t="s">
        <v>24880</v>
      </c>
      <c r="B829" s="5" t="s">
        <v>26526</v>
      </c>
      <c r="C829" s="5" t="str">
        <f t="shared" ca="1" si="0"/>
        <v>上海</v>
      </c>
      <c r="D829" s="5" t="str">
        <f t="shared" ca="1" si="128"/>
        <v>徐汇区  </v>
      </c>
      <c r="E829" s="5" t="s">
        <v>22739</v>
      </c>
      <c r="F829" s="5" t="s">
        <v>29</v>
      </c>
      <c r="G829" s="7">
        <v>10</v>
      </c>
      <c r="H829" s="7">
        <v>15</v>
      </c>
      <c r="I829" s="5" t="s">
        <v>56</v>
      </c>
      <c r="J829" s="5" t="s">
        <v>31</v>
      </c>
      <c r="K829" s="5" t="s">
        <v>1026</v>
      </c>
      <c r="L829" s="9" t="s">
        <v>47</v>
      </c>
      <c r="M829" s="5" t="s">
        <v>26527</v>
      </c>
      <c r="N829" s="5" t="s">
        <v>100</v>
      </c>
      <c r="O829" s="5" t="s">
        <v>271</v>
      </c>
      <c r="P829" s="5" t="b">
        <f t="shared" ca="1" si="116"/>
        <v>1</v>
      </c>
      <c r="Q829" s="5" t="b">
        <f t="shared" ca="1" si="3"/>
        <v>1</v>
      </c>
      <c r="R829" s="5"/>
      <c r="S829" s="5"/>
      <c r="T829" s="5"/>
      <c r="U829" s="5"/>
      <c r="V829" s="5"/>
      <c r="W829" s="5"/>
      <c r="X829" s="5"/>
      <c r="Y829" s="5"/>
      <c r="Z829" s="5"/>
      <c r="AA829" s="5"/>
      <c r="AB829" s="5"/>
      <c r="AC829" s="5"/>
      <c r="AD829" s="5"/>
      <c r="AE829" s="5"/>
      <c r="AF829" s="5"/>
    </row>
    <row r="830" spans="1:32" ht="21" customHeight="1">
      <c r="A830" s="5" t="s">
        <v>7132</v>
      </c>
      <c r="B830" s="5" t="s">
        <v>26528</v>
      </c>
      <c r="C830" s="5" t="str">
        <f t="shared" ca="1" si="0"/>
        <v>上海</v>
      </c>
      <c r="D830" s="5" t="str">
        <f t="shared" ca="1" si="128"/>
        <v>徐汇区  </v>
      </c>
      <c r="E830" s="5" t="s">
        <v>22772</v>
      </c>
      <c r="F830" s="5" t="s">
        <v>45</v>
      </c>
      <c r="G830" s="7">
        <v>10</v>
      </c>
      <c r="H830" s="7">
        <v>15</v>
      </c>
      <c r="I830" s="5" t="s">
        <v>56</v>
      </c>
      <c r="J830" s="5" t="s">
        <v>108</v>
      </c>
      <c r="K830" s="5" t="s">
        <v>134</v>
      </c>
      <c r="L830" s="9" t="s">
        <v>47</v>
      </c>
      <c r="M830" s="5" t="s">
        <v>26529</v>
      </c>
      <c r="N830" s="5" t="s">
        <v>42</v>
      </c>
      <c r="O830" s="5" t="s">
        <v>38</v>
      </c>
      <c r="P830" s="5" t="b">
        <f t="shared" ca="1" si="116"/>
        <v>1</v>
      </c>
      <c r="Q830" s="5" t="b">
        <f t="shared" ca="1" si="3"/>
        <v>1</v>
      </c>
      <c r="R830" s="5"/>
      <c r="S830" s="5"/>
      <c r="T830" s="5"/>
      <c r="U830" s="5"/>
      <c r="V830" s="5"/>
      <c r="W830" s="5"/>
      <c r="X830" s="5"/>
      <c r="Y830" s="5"/>
      <c r="Z830" s="5"/>
      <c r="AA830" s="5"/>
      <c r="AB830" s="5"/>
      <c r="AC830" s="5"/>
      <c r="AD830" s="5"/>
      <c r="AE830" s="5"/>
      <c r="AF830" s="5"/>
    </row>
    <row r="831" spans="1:32" ht="21" customHeight="1">
      <c r="A831" s="5" t="s">
        <v>7132</v>
      </c>
      <c r="B831" s="5" t="s">
        <v>24794</v>
      </c>
      <c r="C831" s="5" t="str">
        <f t="shared" ca="1" si="0"/>
        <v>上海</v>
      </c>
      <c r="D831" s="5" t="str">
        <f t="shared" ca="1" si="128"/>
        <v>徐汇区  </v>
      </c>
      <c r="E831" s="5" t="s">
        <v>22772</v>
      </c>
      <c r="F831" s="5" t="s">
        <v>45</v>
      </c>
      <c r="G831" s="7">
        <v>10</v>
      </c>
      <c r="H831" s="7">
        <v>15</v>
      </c>
      <c r="I831" s="5" t="s">
        <v>56</v>
      </c>
      <c r="J831" s="5" t="s">
        <v>108</v>
      </c>
      <c r="K831" s="5" t="s">
        <v>2303</v>
      </c>
      <c r="L831" s="5" t="s">
        <v>26530</v>
      </c>
      <c r="M831" s="5" t="s">
        <v>26531</v>
      </c>
      <c r="N831" s="5" t="s">
        <v>167</v>
      </c>
      <c r="O831" s="5" t="s">
        <v>55</v>
      </c>
      <c r="P831" s="5" t="b">
        <f t="shared" ca="1" si="116"/>
        <v>1</v>
      </c>
      <c r="Q831" s="5" t="b">
        <f t="shared" ca="1" si="3"/>
        <v>1</v>
      </c>
      <c r="R831" s="5"/>
      <c r="S831" s="5"/>
      <c r="T831" s="5"/>
      <c r="U831" s="5"/>
      <c r="V831" s="5"/>
      <c r="W831" s="5"/>
      <c r="X831" s="5"/>
      <c r="Y831" s="5"/>
      <c r="Z831" s="5"/>
      <c r="AA831" s="5"/>
      <c r="AB831" s="5"/>
      <c r="AC831" s="5"/>
      <c r="AD831" s="5"/>
      <c r="AE831" s="5"/>
      <c r="AF831" s="5"/>
    </row>
    <row r="832" spans="1:32" ht="21" customHeight="1">
      <c r="A832" s="5" t="s">
        <v>7132</v>
      </c>
      <c r="B832" s="5" t="s">
        <v>14307</v>
      </c>
      <c r="C832" s="5" t="str">
        <f t="shared" ca="1" si="0"/>
        <v>上海</v>
      </c>
      <c r="D832" s="5" t="str">
        <f t="shared" ca="1" si="128"/>
        <v>徐汇区  </v>
      </c>
      <c r="E832" s="5" t="s">
        <v>22751</v>
      </c>
      <c r="F832" s="5" t="s">
        <v>29</v>
      </c>
      <c r="G832" s="7">
        <v>10</v>
      </c>
      <c r="H832" s="7">
        <v>15</v>
      </c>
      <c r="I832" s="5" t="s">
        <v>56</v>
      </c>
      <c r="J832" s="5" t="s">
        <v>108</v>
      </c>
      <c r="K832" s="5" t="s">
        <v>1840</v>
      </c>
      <c r="L832" s="5" t="s">
        <v>381</v>
      </c>
      <c r="M832" s="9" t="s">
        <v>47</v>
      </c>
      <c r="N832" s="5" t="s">
        <v>100</v>
      </c>
      <c r="O832" s="5" t="s">
        <v>55</v>
      </c>
      <c r="P832" s="5" t="b">
        <f t="shared" ca="1" si="116"/>
        <v>1</v>
      </c>
      <c r="Q832" s="5" t="b">
        <f t="shared" ca="1" si="3"/>
        <v>1</v>
      </c>
      <c r="R832" s="5"/>
      <c r="S832" s="5"/>
      <c r="T832" s="5"/>
      <c r="U832" s="5"/>
      <c r="V832" s="5"/>
      <c r="W832" s="5"/>
      <c r="X832" s="5"/>
      <c r="Y832" s="5"/>
      <c r="Z832" s="5"/>
      <c r="AA832" s="5"/>
      <c r="AB832" s="5"/>
      <c r="AC832" s="5"/>
      <c r="AD832" s="5"/>
      <c r="AE832" s="5"/>
      <c r="AF832" s="5"/>
    </row>
    <row r="833" spans="1:32" ht="21" customHeight="1">
      <c r="A833" s="5" t="s">
        <v>7132</v>
      </c>
      <c r="B833" s="5" t="s">
        <v>26532</v>
      </c>
      <c r="C833" s="5" t="str">
        <f t="shared" ca="1" si="0"/>
        <v>上海</v>
      </c>
      <c r="D833" s="5" t="str">
        <f t="shared" ca="1" si="128"/>
        <v>徐汇区  </v>
      </c>
      <c r="E833" s="5" t="s">
        <v>22772</v>
      </c>
      <c r="F833" s="5" t="s">
        <v>29</v>
      </c>
      <c r="G833" s="7">
        <v>10</v>
      </c>
      <c r="H833" s="7">
        <v>20</v>
      </c>
      <c r="I833" s="5" t="s">
        <v>144</v>
      </c>
      <c r="J833" s="5" t="s">
        <v>108</v>
      </c>
      <c r="K833" s="5" t="s">
        <v>110</v>
      </c>
      <c r="L833" s="5" t="s">
        <v>1960</v>
      </c>
      <c r="M833" s="5" t="s">
        <v>26533</v>
      </c>
      <c r="N833" s="5" t="s">
        <v>167</v>
      </c>
      <c r="O833" s="5" t="s">
        <v>55</v>
      </c>
      <c r="P833" s="5" t="b">
        <f t="shared" ca="1" si="116"/>
        <v>1</v>
      </c>
      <c r="Q833" s="5" t="b">
        <f t="shared" ca="1" si="3"/>
        <v>1</v>
      </c>
      <c r="R833" s="5"/>
      <c r="S833" s="5"/>
      <c r="T833" s="5"/>
      <c r="U833" s="5"/>
      <c r="V833" s="5"/>
      <c r="W833" s="5"/>
      <c r="X833" s="5"/>
      <c r="Y833" s="5"/>
      <c r="Z833" s="5"/>
      <c r="AA833" s="5"/>
      <c r="AB833" s="5"/>
      <c r="AC833" s="5"/>
      <c r="AD833" s="5"/>
      <c r="AE833" s="5"/>
      <c r="AF833" s="5"/>
    </row>
    <row r="834" spans="1:32" ht="21" customHeight="1">
      <c r="A834" s="5" t="s">
        <v>19912</v>
      </c>
      <c r="B834" s="5" t="s">
        <v>14280</v>
      </c>
      <c r="C834" s="5" t="str">
        <f t="shared" ca="1" si="0"/>
        <v>上海</v>
      </c>
      <c r="D834" s="9" t="s">
        <v>47</v>
      </c>
      <c r="E834" s="5" t="s">
        <v>22384</v>
      </c>
      <c r="F834" s="5" t="s">
        <v>45</v>
      </c>
      <c r="G834" s="7">
        <v>10</v>
      </c>
      <c r="H834" s="7">
        <v>15</v>
      </c>
      <c r="I834" s="5" t="s">
        <v>56</v>
      </c>
      <c r="J834" s="5" t="s">
        <v>108</v>
      </c>
      <c r="K834" s="5" t="s">
        <v>134</v>
      </c>
      <c r="L834" s="5" t="s">
        <v>19914</v>
      </c>
      <c r="M834" s="5" t="s">
        <v>19915</v>
      </c>
      <c r="N834" s="5" t="s">
        <v>53</v>
      </c>
      <c r="O834" s="5" t="s">
        <v>55</v>
      </c>
      <c r="P834" s="5" t="b">
        <f t="shared" ca="1" si="116"/>
        <v>1</v>
      </c>
      <c r="Q834" s="5" t="b">
        <f t="shared" ca="1" si="3"/>
        <v>1</v>
      </c>
      <c r="R834" s="5"/>
      <c r="S834" s="5"/>
      <c r="T834" s="5"/>
      <c r="U834" s="5"/>
      <c r="V834" s="5"/>
      <c r="W834" s="5"/>
      <c r="X834" s="5"/>
      <c r="Y834" s="5"/>
      <c r="Z834" s="5"/>
      <c r="AA834" s="5"/>
      <c r="AB834" s="5"/>
      <c r="AC834" s="5"/>
      <c r="AD834" s="5"/>
      <c r="AE834" s="5"/>
      <c r="AF834" s="5"/>
    </row>
    <row r="835" spans="1:32" ht="21" customHeight="1">
      <c r="A835" s="5" t="s">
        <v>10928</v>
      </c>
      <c r="B835" s="5" t="s">
        <v>10929</v>
      </c>
      <c r="C835" s="5" t="str">
        <f t="shared" ca="1" si="0"/>
        <v>上海</v>
      </c>
      <c r="D835" s="5" t="str">
        <f t="shared" ref="D835:D841" ca="1" si="129">IFERROR(__xludf.DUMMYFUNCTION("REGEXEXTRACT(E835,""-(\S+)"")"),"浦东新区  ")</f>
        <v>浦东新区  </v>
      </c>
      <c r="E835" s="5" t="s">
        <v>22772</v>
      </c>
      <c r="F835" s="5" t="s">
        <v>29</v>
      </c>
      <c r="G835" s="7">
        <v>10</v>
      </c>
      <c r="H835" s="7">
        <v>15</v>
      </c>
      <c r="I835" s="5" t="s">
        <v>56</v>
      </c>
      <c r="J835" s="5" t="s">
        <v>108</v>
      </c>
      <c r="K835" s="5" t="s">
        <v>134</v>
      </c>
      <c r="L835" s="5" t="s">
        <v>7920</v>
      </c>
      <c r="M835" s="5" t="s">
        <v>10930</v>
      </c>
      <c r="N835" s="5" t="s">
        <v>167</v>
      </c>
      <c r="O835" s="5" t="s">
        <v>55</v>
      </c>
      <c r="P835" s="5" t="b">
        <f t="shared" ca="1" si="116"/>
        <v>1</v>
      </c>
      <c r="Q835" s="5" t="b">
        <f t="shared" ca="1" si="3"/>
        <v>1</v>
      </c>
      <c r="R835" s="5"/>
      <c r="S835" s="5"/>
      <c r="T835" s="5"/>
      <c r="U835" s="5"/>
      <c r="V835" s="5"/>
      <c r="W835" s="5"/>
      <c r="X835" s="5"/>
      <c r="Y835" s="5"/>
      <c r="Z835" s="5"/>
      <c r="AA835" s="5"/>
      <c r="AB835" s="5"/>
      <c r="AC835" s="5"/>
      <c r="AD835" s="5"/>
      <c r="AE835" s="5"/>
      <c r="AF835" s="5"/>
    </row>
    <row r="836" spans="1:32" ht="21" customHeight="1">
      <c r="A836" s="5" t="s">
        <v>7132</v>
      </c>
      <c r="B836" s="5" t="s">
        <v>26534</v>
      </c>
      <c r="C836" s="5" t="str">
        <f t="shared" ca="1" si="0"/>
        <v>上海</v>
      </c>
      <c r="D836" s="5" t="str">
        <f t="shared" ca="1" si="129"/>
        <v>浦东新区  </v>
      </c>
      <c r="E836" s="5" t="s">
        <v>22766</v>
      </c>
      <c r="F836" s="5" t="s">
        <v>45</v>
      </c>
      <c r="G836" s="7">
        <v>10</v>
      </c>
      <c r="H836" s="7">
        <v>15</v>
      </c>
      <c r="I836" s="5" t="s">
        <v>56</v>
      </c>
      <c r="J836" s="5" t="s">
        <v>125</v>
      </c>
      <c r="K836" s="5" t="s">
        <v>57</v>
      </c>
      <c r="L836" s="5" t="s">
        <v>9871</v>
      </c>
      <c r="M836" s="5" t="s">
        <v>26535</v>
      </c>
      <c r="N836" s="5" t="s">
        <v>53</v>
      </c>
      <c r="O836" s="5" t="s">
        <v>89</v>
      </c>
      <c r="P836" s="5" t="b">
        <f t="shared" ca="1" si="116"/>
        <v>1</v>
      </c>
      <c r="Q836" s="5" t="b">
        <f t="shared" ca="1" si="3"/>
        <v>1</v>
      </c>
      <c r="R836" s="5"/>
      <c r="S836" s="5"/>
      <c r="T836" s="5"/>
      <c r="U836" s="5"/>
      <c r="V836" s="5"/>
      <c r="W836" s="5"/>
      <c r="X836" s="5"/>
      <c r="Y836" s="5"/>
      <c r="Z836" s="5"/>
      <c r="AA836" s="5"/>
      <c r="AB836" s="5"/>
      <c r="AC836" s="5"/>
      <c r="AD836" s="5"/>
      <c r="AE836" s="5"/>
      <c r="AF836" s="5"/>
    </row>
    <row r="837" spans="1:32" ht="21" customHeight="1">
      <c r="A837" s="5" t="s">
        <v>25406</v>
      </c>
      <c r="B837" s="5" t="s">
        <v>26536</v>
      </c>
      <c r="C837" s="5" t="str">
        <f t="shared" ca="1" si="0"/>
        <v>上海</v>
      </c>
      <c r="D837" s="5" t="str">
        <f t="shared" ca="1" si="129"/>
        <v>浦东新区  </v>
      </c>
      <c r="E837" s="5" t="s">
        <v>22772</v>
      </c>
      <c r="F837" s="5" t="s">
        <v>45</v>
      </c>
      <c r="G837" s="7">
        <v>10</v>
      </c>
      <c r="H837" s="7">
        <v>18</v>
      </c>
      <c r="I837" s="5" t="s">
        <v>964</v>
      </c>
      <c r="J837" s="5" t="s">
        <v>108</v>
      </c>
      <c r="K837" s="5" t="s">
        <v>48</v>
      </c>
      <c r="L837" s="5" t="s">
        <v>26537</v>
      </c>
      <c r="M837" s="5" t="s">
        <v>26538</v>
      </c>
      <c r="N837" s="5" t="s">
        <v>53</v>
      </c>
      <c r="O837" s="5" t="s">
        <v>55</v>
      </c>
      <c r="P837" s="5" t="b">
        <f t="shared" ca="1" si="116"/>
        <v>1</v>
      </c>
      <c r="Q837" s="5" t="b">
        <f t="shared" ca="1" si="3"/>
        <v>1</v>
      </c>
      <c r="R837" s="5"/>
      <c r="S837" s="5"/>
      <c r="T837" s="5"/>
      <c r="U837" s="5"/>
      <c r="V837" s="5"/>
      <c r="W837" s="5"/>
      <c r="X837" s="5"/>
      <c r="Y837" s="5"/>
      <c r="Z837" s="5"/>
      <c r="AA837" s="5"/>
      <c r="AB837" s="5"/>
      <c r="AC837" s="5"/>
      <c r="AD837" s="5"/>
      <c r="AE837" s="5"/>
      <c r="AF837" s="5"/>
    </row>
    <row r="838" spans="1:32" ht="21" customHeight="1">
      <c r="A838" s="5" t="s">
        <v>2591</v>
      </c>
      <c r="B838" s="5" t="s">
        <v>2593</v>
      </c>
      <c r="C838" s="5" t="str">
        <f t="shared" ca="1" si="0"/>
        <v>上海</v>
      </c>
      <c r="D838" s="5" t="str">
        <f t="shared" ca="1" si="129"/>
        <v>浦东新区  </v>
      </c>
      <c r="E838" s="5" t="s">
        <v>23038</v>
      </c>
      <c r="F838" s="5" t="s">
        <v>45</v>
      </c>
      <c r="G838" s="7">
        <v>10</v>
      </c>
      <c r="H838" s="7">
        <v>15</v>
      </c>
      <c r="I838" s="5" t="s">
        <v>56</v>
      </c>
      <c r="J838" s="5" t="s">
        <v>108</v>
      </c>
      <c r="K838" s="5" t="s">
        <v>2597</v>
      </c>
      <c r="L838" s="5" t="s">
        <v>2598</v>
      </c>
      <c r="M838" s="5" t="s">
        <v>2599</v>
      </c>
      <c r="N838" s="5" t="s">
        <v>37</v>
      </c>
      <c r="O838" s="5" t="s">
        <v>38</v>
      </c>
      <c r="P838" s="5" t="b">
        <f t="shared" ca="1" si="116"/>
        <v>1</v>
      </c>
      <c r="Q838" s="5" t="b">
        <f t="shared" ca="1" si="3"/>
        <v>1</v>
      </c>
      <c r="R838" s="5"/>
      <c r="S838" s="5"/>
      <c r="T838" s="5"/>
      <c r="U838" s="5"/>
      <c r="V838" s="5"/>
      <c r="W838" s="5"/>
      <c r="X838" s="5"/>
      <c r="Y838" s="5"/>
      <c r="Z838" s="5"/>
      <c r="AA838" s="5"/>
      <c r="AB838" s="5"/>
      <c r="AC838" s="5"/>
      <c r="AD838" s="5"/>
      <c r="AE838" s="5"/>
      <c r="AF838" s="5"/>
    </row>
    <row r="839" spans="1:32" ht="21" customHeight="1">
      <c r="A839" s="5" t="s">
        <v>784</v>
      </c>
      <c r="B839" s="5" t="s">
        <v>2506</v>
      </c>
      <c r="C839" s="5" t="str">
        <f t="shared" ca="1" si="0"/>
        <v>上海</v>
      </c>
      <c r="D839" s="5" t="str">
        <f t="shared" ca="1" si="129"/>
        <v>浦东新区  </v>
      </c>
      <c r="E839" s="5" t="s">
        <v>22739</v>
      </c>
      <c r="F839" s="5" t="s">
        <v>29</v>
      </c>
      <c r="G839" s="7">
        <v>10</v>
      </c>
      <c r="H839" s="7">
        <v>15</v>
      </c>
      <c r="I839" s="5" t="s">
        <v>56</v>
      </c>
      <c r="J839" s="5" t="s">
        <v>31</v>
      </c>
      <c r="K839" s="5" t="s">
        <v>110</v>
      </c>
      <c r="L839" s="5" t="s">
        <v>18208</v>
      </c>
      <c r="M839" s="5" t="s">
        <v>26539</v>
      </c>
      <c r="N839" s="5" t="s">
        <v>53</v>
      </c>
      <c r="O839" s="5" t="s">
        <v>55</v>
      </c>
      <c r="P839" s="5" t="b">
        <f t="shared" ca="1" si="116"/>
        <v>1</v>
      </c>
      <c r="Q839" s="5" t="b">
        <f t="shared" ca="1" si="3"/>
        <v>1</v>
      </c>
      <c r="R839" s="5"/>
      <c r="S839" s="5"/>
      <c r="T839" s="5"/>
      <c r="U839" s="5"/>
      <c r="V839" s="5"/>
      <c r="W839" s="5"/>
      <c r="X839" s="5"/>
      <c r="Y839" s="5"/>
      <c r="Z839" s="5"/>
      <c r="AA839" s="5"/>
      <c r="AB839" s="5"/>
      <c r="AC839" s="5"/>
      <c r="AD839" s="5"/>
      <c r="AE839" s="5"/>
      <c r="AF839" s="5"/>
    </row>
    <row r="840" spans="1:32" ht="21" customHeight="1">
      <c r="A840" s="5" t="s">
        <v>3523</v>
      </c>
      <c r="B840" s="5" t="s">
        <v>11111</v>
      </c>
      <c r="C840" s="5" t="str">
        <f t="shared" ca="1" si="0"/>
        <v>上海</v>
      </c>
      <c r="D840" s="5" t="str">
        <f t="shared" ca="1" si="129"/>
        <v>浦东新区  </v>
      </c>
      <c r="E840" s="5" t="s">
        <v>22772</v>
      </c>
      <c r="F840" s="5" t="s">
        <v>45</v>
      </c>
      <c r="G840" s="7">
        <v>10</v>
      </c>
      <c r="H840" s="7">
        <v>16</v>
      </c>
      <c r="I840" s="5" t="s">
        <v>2314</v>
      </c>
      <c r="J840" s="5" t="s">
        <v>108</v>
      </c>
      <c r="K840" s="5" t="s">
        <v>110</v>
      </c>
      <c r="L840" s="5" t="s">
        <v>11112</v>
      </c>
      <c r="M840" s="5" t="s">
        <v>11113</v>
      </c>
      <c r="N840" s="5" t="s">
        <v>53</v>
      </c>
      <c r="O840" s="5" t="s">
        <v>55</v>
      </c>
      <c r="P840" s="5" t="b">
        <f t="shared" ca="1" si="116"/>
        <v>1</v>
      </c>
      <c r="Q840" s="5" t="b">
        <f t="shared" ca="1" si="3"/>
        <v>1</v>
      </c>
      <c r="R840" s="5"/>
      <c r="S840" s="5"/>
      <c r="T840" s="5"/>
      <c r="U840" s="5"/>
      <c r="V840" s="5"/>
      <c r="W840" s="5"/>
      <c r="X840" s="5"/>
      <c r="Y840" s="5"/>
      <c r="Z840" s="5"/>
      <c r="AA840" s="5"/>
      <c r="AB840" s="5"/>
      <c r="AC840" s="5"/>
      <c r="AD840" s="5"/>
      <c r="AE840" s="5"/>
      <c r="AF840" s="5"/>
    </row>
    <row r="841" spans="1:32" ht="21" customHeight="1">
      <c r="A841" s="5" t="s">
        <v>2495</v>
      </c>
      <c r="B841" s="5" t="s">
        <v>2496</v>
      </c>
      <c r="C841" s="5" t="str">
        <f t="shared" ca="1" si="0"/>
        <v>上海</v>
      </c>
      <c r="D841" s="5" t="str">
        <f t="shared" ca="1" si="129"/>
        <v>浦东新区  </v>
      </c>
      <c r="E841" s="5" t="s">
        <v>22766</v>
      </c>
      <c r="F841" s="5" t="s">
        <v>45</v>
      </c>
      <c r="G841" s="7">
        <v>10</v>
      </c>
      <c r="H841" s="7">
        <v>18</v>
      </c>
      <c r="I841" s="5" t="s">
        <v>964</v>
      </c>
      <c r="J841" s="5" t="s">
        <v>31</v>
      </c>
      <c r="K841" s="5" t="s">
        <v>2497</v>
      </c>
      <c r="L841" s="5" t="s">
        <v>2498</v>
      </c>
      <c r="M841" s="5" t="s">
        <v>2502</v>
      </c>
      <c r="N841" s="5" t="s">
        <v>53</v>
      </c>
      <c r="O841" s="5" t="s">
        <v>89</v>
      </c>
      <c r="P841" s="5" t="b">
        <f t="shared" ca="1" si="116"/>
        <v>1</v>
      </c>
      <c r="Q841" s="5" t="b">
        <f t="shared" ca="1" si="3"/>
        <v>1</v>
      </c>
      <c r="R841" s="5"/>
      <c r="S841" s="5"/>
      <c r="T841" s="5"/>
      <c r="U841" s="5"/>
      <c r="V841" s="5"/>
      <c r="W841" s="5"/>
      <c r="X841" s="5"/>
      <c r="Y841" s="5"/>
      <c r="Z841" s="5"/>
      <c r="AA841" s="5"/>
      <c r="AB841" s="5"/>
      <c r="AC841" s="5"/>
      <c r="AD841" s="5"/>
      <c r="AE841" s="5"/>
      <c r="AF841" s="5"/>
    </row>
    <row r="842" spans="1:32" ht="21" customHeight="1">
      <c r="A842" s="5" t="s">
        <v>396</v>
      </c>
      <c r="B842" s="5" t="s">
        <v>16075</v>
      </c>
      <c r="C842" s="5" t="str">
        <f t="shared" ca="1" si="0"/>
        <v>上海</v>
      </c>
      <c r="D842" s="9" t="s">
        <v>47</v>
      </c>
      <c r="E842" s="5" t="s">
        <v>22384</v>
      </c>
      <c r="F842" s="5" t="s">
        <v>29</v>
      </c>
      <c r="G842" s="7">
        <v>10</v>
      </c>
      <c r="H842" s="7">
        <v>15</v>
      </c>
      <c r="I842" s="5" t="s">
        <v>56</v>
      </c>
      <c r="J842" s="5" t="s">
        <v>108</v>
      </c>
      <c r="K842" s="5" t="s">
        <v>48</v>
      </c>
      <c r="L842" s="9" t="s">
        <v>47</v>
      </c>
      <c r="M842" s="5" t="s">
        <v>26540</v>
      </c>
      <c r="N842" s="5" t="s">
        <v>648</v>
      </c>
      <c r="O842" s="5" t="s">
        <v>237</v>
      </c>
      <c r="P842" s="5" t="b">
        <f t="shared" ca="1" si="116"/>
        <v>1</v>
      </c>
      <c r="Q842" s="5" t="b">
        <f t="shared" ca="1" si="3"/>
        <v>1</v>
      </c>
      <c r="R842" s="5"/>
      <c r="S842" s="5"/>
      <c r="T842" s="5"/>
      <c r="U842" s="5"/>
      <c r="V842" s="5"/>
      <c r="W842" s="5"/>
      <c r="X842" s="5"/>
      <c r="Y842" s="5"/>
      <c r="Z842" s="5"/>
      <c r="AA842" s="5"/>
      <c r="AB842" s="5"/>
      <c r="AC842" s="5"/>
      <c r="AD842" s="5"/>
      <c r="AE842" s="5"/>
      <c r="AF842" s="5"/>
    </row>
    <row r="843" spans="1:32" ht="21" customHeight="1">
      <c r="A843" s="5" t="s">
        <v>26541</v>
      </c>
      <c r="B843" s="5" t="s">
        <v>19159</v>
      </c>
      <c r="C843" s="5" t="str">
        <f t="shared" ca="1" si="0"/>
        <v>上海</v>
      </c>
      <c r="D843" s="5" t="str">
        <f t="shared" ref="D843:D849" ca="1" si="130">IFERROR(__xludf.DUMMYFUNCTION("REGEXEXTRACT(E843,""-(\S+)"")"),"徐汇区  ")</f>
        <v>徐汇区  </v>
      </c>
      <c r="E843" s="5" t="s">
        <v>22739</v>
      </c>
      <c r="F843" s="5" t="s">
        <v>45</v>
      </c>
      <c r="G843" s="7">
        <v>10</v>
      </c>
      <c r="H843" s="7">
        <v>15</v>
      </c>
      <c r="I843" s="5" t="s">
        <v>56</v>
      </c>
      <c r="J843" s="5" t="s">
        <v>108</v>
      </c>
      <c r="K843" s="5" t="s">
        <v>68</v>
      </c>
      <c r="L843" s="5" t="s">
        <v>19160</v>
      </c>
      <c r="M843" s="5" t="s">
        <v>26542</v>
      </c>
      <c r="N843" s="5" t="s">
        <v>53</v>
      </c>
      <c r="O843" s="5" t="s">
        <v>55</v>
      </c>
      <c r="P843" s="5" t="b">
        <f t="shared" ca="1" si="116"/>
        <v>1</v>
      </c>
      <c r="Q843" s="5" t="b">
        <f t="shared" ca="1" si="3"/>
        <v>1</v>
      </c>
      <c r="R843" s="5"/>
      <c r="S843" s="5"/>
      <c r="T843" s="5"/>
      <c r="U843" s="5"/>
      <c r="V843" s="5"/>
      <c r="W843" s="5"/>
      <c r="X843" s="5"/>
      <c r="Y843" s="5"/>
      <c r="Z843" s="5"/>
      <c r="AA843" s="5"/>
      <c r="AB843" s="5"/>
      <c r="AC843" s="5"/>
      <c r="AD843" s="5"/>
      <c r="AE843" s="5"/>
      <c r="AF843" s="5"/>
    </row>
    <row r="844" spans="1:32" ht="21" customHeight="1">
      <c r="A844" s="5" t="s">
        <v>10171</v>
      </c>
      <c r="B844" s="5" t="s">
        <v>11209</v>
      </c>
      <c r="C844" s="5" t="str">
        <f t="shared" ca="1" si="0"/>
        <v>上海</v>
      </c>
      <c r="D844" s="5" t="str">
        <f t="shared" ca="1" si="130"/>
        <v>徐汇区  </v>
      </c>
      <c r="E844" s="5" t="s">
        <v>22772</v>
      </c>
      <c r="F844" s="5" t="s">
        <v>45</v>
      </c>
      <c r="G844" s="7">
        <v>10</v>
      </c>
      <c r="H844" s="7">
        <v>15</v>
      </c>
      <c r="I844" s="5" t="s">
        <v>56</v>
      </c>
      <c r="J844" s="5" t="s">
        <v>66</v>
      </c>
      <c r="K844" s="5" t="s">
        <v>110</v>
      </c>
      <c r="L844" s="5" t="s">
        <v>1187</v>
      </c>
      <c r="M844" s="5" t="s">
        <v>11211</v>
      </c>
      <c r="N844" s="5" t="s">
        <v>53</v>
      </c>
      <c r="O844" s="5" t="s">
        <v>55</v>
      </c>
      <c r="P844" s="5" t="b">
        <f t="shared" ca="1" si="116"/>
        <v>1</v>
      </c>
      <c r="Q844" s="5" t="b">
        <f t="shared" ca="1" si="3"/>
        <v>1</v>
      </c>
      <c r="R844" s="5"/>
      <c r="S844" s="5"/>
      <c r="T844" s="5"/>
      <c r="U844" s="5"/>
      <c r="V844" s="5"/>
      <c r="W844" s="5"/>
      <c r="X844" s="5"/>
      <c r="Y844" s="5"/>
      <c r="Z844" s="5"/>
      <c r="AA844" s="5"/>
      <c r="AB844" s="5"/>
      <c r="AC844" s="5"/>
      <c r="AD844" s="5"/>
      <c r="AE844" s="5"/>
      <c r="AF844" s="5"/>
    </row>
    <row r="845" spans="1:32" ht="21" customHeight="1">
      <c r="A845" s="5" t="s">
        <v>50</v>
      </c>
      <c r="B845" s="5" t="s">
        <v>51</v>
      </c>
      <c r="C845" s="5" t="str">
        <f t="shared" ca="1" si="0"/>
        <v>上海</v>
      </c>
      <c r="D845" s="5" t="str">
        <f t="shared" ca="1" si="130"/>
        <v>徐汇区  </v>
      </c>
      <c r="E845" s="5" t="s">
        <v>23075</v>
      </c>
      <c r="F845" s="5" t="s">
        <v>45</v>
      </c>
      <c r="G845" s="7">
        <v>10</v>
      </c>
      <c r="H845" s="7">
        <v>15</v>
      </c>
      <c r="I845" s="5" t="s">
        <v>56</v>
      </c>
      <c r="J845" s="5" t="s">
        <v>31</v>
      </c>
      <c r="K845" s="5" t="s">
        <v>57</v>
      </c>
      <c r="L845" s="5" t="s">
        <v>58</v>
      </c>
      <c r="M845" s="5" t="s">
        <v>59</v>
      </c>
      <c r="N845" s="5" t="s">
        <v>53</v>
      </c>
      <c r="O845" s="5" t="s">
        <v>55</v>
      </c>
      <c r="P845" s="5" t="b">
        <f t="shared" ca="1" si="116"/>
        <v>1</v>
      </c>
      <c r="Q845" s="5" t="b">
        <f t="shared" ca="1" si="3"/>
        <v>1</v>
      </c>
      <c r="R845" s="5"/>
      <c r="S845" s="5"/>
      <c r="T845" s="5"/>
      <c r="U845" s="5"/>
      <c r="V845" s="5"/>
      <c r="W845" s="5"/>
      <c r="X845" s="5"/>
      <c r="Y845" s="5"/>
      <c r="Z845" s="5"/>
      <c r="AA845" s="5"/>
      <c r="AB845" s="5"/>
      <c r="AC845" s="5"/>
      <c r="AD845" s="5"/>
      <c r="AE845" s="5"/>
      <c r="AF845" s="5"/>
    </row>
    <row r="846" spans="1:32" ht="21" customHeight="1">
      <c r="A846" s="14" t="s">
        <v>71</v>
      </c>
      <c r="B846" s="14" t="s">
        <v>72</v>
      </c>
      <c r="C846" s="14" t="str">
        <f t="shared" ca="1" si="0"/>
        <v>上海</v>
      </c>
      <c r="D846" s="14" t="str">
        <f t="shared" ca="1" si="130"/>
        <v>徐汇区  </v>
      </c>
      <c r="E846" s="14" t="s">
        <v>22766</v>
      </c>
      <c r="F846" s="14" t="s">
        <v>29</v>
      </c>
      <c r="G846" s="15">
        <v>10</v>
      </c>
      <c r="H846" s="15">
        <v>15</v>
      </c>
      <c r="I846" s="14" t="s">
        <v>56</v>
      </c>
      <c r="J846" s="14" t="s">
        <v>31</v>
      </c>
      <c r="K846" s="14" t="s">
        <v>76</v>
      </c>
      <c r="L846" s="16" t="s">
        <v>47</v>
      </c>
      <c r="M846" s="16" t="s">
        <v>47</v>
      </c>
      <c r="N846" s="14" t="s">
        <v>53</v>
      </c>
      <c r="O846" s="14" t="s">
        <v>38</v>
      </c>
      <c r="P846" s="14" t="b">
        <f ca="1">IFERROR(__xludf.DUMMYFUNCTION("REGEXMATCH(A846,""前端|设计|(?i)html|(?i)css|网页"")"),FALSE)</f>
        <v>0</v>
      </c>
      <c r="Q846" s="14" t="b">
        <f t="shared" ca="1" si="3"/>
        <v>1</v>
      </c>
      <c r="R846" s="5"/>
      <c r="S846" s="5"/>
      <c r="T846" s="5"/>
      <c r="U846" s="5"/>
      <c r="V846" s="5"/>
      <c r="W846" s="5"/>
      <c r="X846" s="5"/>
      <c r="Y846" s="5"/>
      <c r="Z846" s="5"/>
      <c r="AA846" s="5"/>
      <c r="AB846" s="5"/>
      <c r="AC846" s="5"/>
      <c r="AD846" s="5"/>
      <c r="AE846" s="5"/>
      <c r="AF846" s="5"/>
    </row>
    <row r="847" spans="1:32" ht="21" customHeight="1">
      <c r="A847" s="5" t="s">
        <v>11267</v>
      </c>
      <c r="B847" s="5" t="s">
        <v>11268</v>
      </c>
      <c r="C847" s="5" t="str">
        <f t="shared" ca="1" si="0"/>
        <v>上海</v>
      </c>
      <c r="D847" s="5" t="str">
        <f t="shared" ca="1" si="130"/>
        <v>徐汇区  </v>
      </c>
      <c r="E847" s="5" t="s">
        <v>22756</v>
      </c>
      <c r="F847" s="5" t="s">
        <v>29</v>
      </c>
      <c r="G847" s="11">
        <v>10</v>
      </c>
      <c r="H847" s="11">
        <v>13</v>
      </c>
      <c r="I847" s="13" t="s">
        <v>8872</v>
      </c>
      <c r="J847" s="5" t="s">
        <v>125</v>
      </c>
      <c r="K847" s="5" t="s">
        <v>291</v>
      </c>
      <c r="L847" s="5" t="s">
        <v>11270</v>
      </c>
      <c r="M847" s="5" t="s">
        <v>11272</v>
      </c>
      <c r="N847" s="5" t="s">
        <v>37</v>
      </c>
      <c r="O847" s="5" t="s">
        <v>405</v>
      </c>
      <c r="P847" s="5" t="b">
        <f t="shared" ref="P847:P881" ca="1" si="131">IFERROR(__xludf.DUMMYFUNCTION("REGEXMATCH(A847,""前端|设计|(?i)html|(?i)css"")"),FALSE)</f>
        <v>0</v>
      </c>
      <c r="Q847" s="5" t="b">
        <f t="shared" ca="1" si="3"/>
        <v>1</v>
      </c>
      <c r="R847" s="5"/>
      <c r="S847" s="5"/>
      <c r="T847" s="5"/>
      <c r="U847" s="5"/>
      <c r="V847" s="5"/>
      <c r="W847" s="5"/>
      <c r="X847" s="5"/>
      <c r="Y847" s="5"/>
      <c r="Z847" s="5"/>
      <c r="AA847" s="5"/>
      <c r="AB847" s="5"/>
      <c r="AC847" s="5"/>
      <c r="AD847" s="5"/>
      <c r="AE847" s="5"/>
      <c r="AF847" s="5"/>
    </row>
    <row r="848" spans="1:32" ht="21" customHeight="1">
      <c r="A848" s="5" t="s">
        <v>11238</v>
      </c>
      <c r="B848" s="5" t="s">
        <v>11239</v>
      </c>
      <c r="C848" s="5" t="str">
        <f t="shared" ca="1" si="0"/>
        <v>上海</v>
      </c>
      <c r="D848" s="5" t="str">
        <f t="shared" ca="1" si="130"/>
        <v>徐汇区  </v>
      </c>
      <c r="E848" s="5" t="s">
        <v>22739</v>
      </c>
      <c r="F848" s="5" t="s">
        <v>29</v>
      </c>
      <c r="G848" s="7">
        <v>10</v>
      </c>
      <c r="H848" s="7">
        <v>15</v>
      </c>
      <c r="I848" s="5" t="s">
        <v>56</v>
      </c>
      <c r="J848" s="5" t="s">
        <v>31</v>
      </c>
      <c r="K848" s="5" t="s">
        <v>2567</v>
      </c>
      <c r="L848" s="5" t="s">
        <v>11240</v>
      </c>
      <c r="M848" s="5" t="s">
        <v>11241</v>
      </c>
      <c r="N848" s="5" t="s">
        <v>37</v>
      </c>
      <c r="O848" s="5" t="s">
        <v>237</v>
      </c>
      <c r="P848" s="5" t="b">
        <f t="shared" ca="1" si="131"/>
        <v>0</v>
      </c>
      <c r="Q848" s="5" t="b">
        <f t="shared" ca="1" si="3"/>
        <v>1</v>
      </c>
      <c r="R848" s="5"/>
      <c r="S848" s="5"/>
      <c r="T848" s="5"/>
      <c r="U848" s="5"/>
      <c r="V848" s="5"/>
      <c r="W848" s="5"/>
      <c r="X848" s="5"/>
      <c r="Y848" s="5"/>
      <c r="Z848" s="5"/>
      <c r="AA848" s="5"/>
      <c r="AB848" s="5"/>
      <c r="AC848" s="5"/>
      <c r="AD848" s="5"/>
      <c r="AE848" s="5"/>
      <c r="AF848" s="5"/>
    </row>
    <row r="849" spans="1:32" ht="21" customHeight="1">
      <c r="A849" s="5" t="s">
        <v>11499</v>
      </c>
      <c r="B849" s="5" t="s">
        <v>11500</v>
      </c>
      <c r="C849" s="5" t="str">
        <f t="shared" ca="1" si="0"/>
        <v>上海</v>
      </c>
      <c r="D849" s="5" t="str">
        <f t="shared" ca="1" si="130"/>
        <v>徐汇区  </v>
      </c>
      <c r="E849" s="5" t="s">
        <v>22766</v>
      </c>
      <c r="F849" s="5" t="s">
        <v>45</v>
      </c>
      <c r="G849" s="7">
        <v>10</v>
      </c>
      <c r="H849" s="7">
        <v>15</v>
      </c>
      <c r="I849" s="5" t="s">
        <v>56</v>
      </c>
      <c r="J849" s="5" t="s">
        <v>31</v>
      </c>
      <c r="K849" s="5" t="s">
        <v>686</v>
      </c>
      <c r="L849" s="5" t="s">
        <v>11503</v>
      </c>
      <c r="M849" s="5" t="s">
        <v>11505</v>
      </c>
      <c r="N849" s="5" t="s">
        <v>100</v>
      </c>
      <c r="O849" s="5" t="s">
        <v>55</v>
      </c>
      <c r="P849" s="5" t="b">
        <f t="shared" ca="1" si="131"/>
        <v>0</v>
      </c>
      <c r="Q849" s="5" t="b">
        <f t="shared" ca="1" si="3"/>
        <v>1</v>
      </c>
      <c r="R849" s="5"/>
      <c r="S849" s="5"/>
      <c r="T849" s="5"/>
      <c r="U849" s="5"/>
      <c r="V849" s="5"/>
      <c r="W849" s="5"/>
      <c r="X849" s="5"/>
      <c r="Y849" s="5"/>
      <c r="Z849" s="5"/>
      <c r="AA849" s="5"/>
      <c r="AB849" s="5"/>
      <c r="AC849" s="5"/>
      <c r="AD849" s="5"/>
      <c r="AE849" s="5"/>
      <c r="AF849" s="5"/>
    </row>
    <row r="850" spans="1:32" ht="21" customHeight="1">
      <c r="A850" s="5" t="s">
        <v>14139</v>
      </c>
      <c r="B850" s="5" t="s">
        <v>14140</v>
      </c>
      <c r="C850" s="5" t="str">
        <f t="shared" ca="1" si="0"/>
        <v>上海</v>
      </c>
      <c r="D850" s="9" t="s">
        <v>47</v>
      </c>
      <c r="E850" s="5" t="s">
        <v>22384</v>
      </c>
      <c r="F850" s="5" t="s">
        <v>29</v>
      </c>
      <c r="G850" s="7">
        <v>10</v>
      </c>
      <c r="H850" s="7">
        <v>15</v>
      </c>
      <c r="I850" s="5" t="s">
        <v>56</v>
      </c>
      <c r="J850" s="5" t="s">
        <v>108</v>
      </c>
      <c r="K850" s="5" t="s">
        <v>14141</v>
      </c>
      <c r="L850" s="5" t="s">
        <v>14142</v>
      </c>
      <c r="M850" s="5" t="s">
        <v>14143</v>
      </c>
      <c r="N850" s="5" t="s">
        <v>37</v>
      </c>
      <c r="O850" s="5" t="s">
        <v>55</v>
      </c>
      <c r="P850" s="5" t="b">
        <f t="shared" ca="1" si="131"/>
        <v>0</v>
      </c>
      <c r="Q850" s="5" t="b">
        <f t="shared" ca="1" si="3"/>
        <v>1</v>
      </c>
      <c r="R850" s="5"/>
      <c r="S850" s="5"/>
      <c r="T850" s="5"/>
      <c r="U850" s="5"/>
      <c r="V850" s="5"/>
      <c r="W850" s="5"/>
      <c r="X850" s="5"/>
      <c r="Y850" s="5"/>
      <c r="Z850" s="5"/>
      <c r="AA850" s="5"/>
      <c r="AB850" s="5"/>
      <c r="AC850" s="5"/>
      <c r="AD850" s="5"/>
      <c r="AE850" s="5"/>
      <c r="AF850" s="5"/>
    </row>
    <row r="851" spans="1:32" ht="21" customHeight="1">
      <c r="A851" s="5" t="s">
        <v>11367</v>
      </c>
      <c r="B851" s="5" t="s">
        <v>11368</v>
      </c>
      <c r="C851" s="5" t="str">
        <f t="shared" ca="1" si="0"/>
        <v>上海</v>
      </c>
      <c r="D851" s="5" t="str">
        <f ca="1">IFERROR(__xludf.DUMMYFUNCTION("REGEXEXTRACT(E851,""-(\S+)"")"),"虹口区  ")</f>
        <v>虹口区  </v>
      </c>
      <c r="E851" s="5" t="s">
        <v>22321</v>
      </c>
      <c r="F851" s="5" t="s">
        <v>29</v>
      </c>
      <c r="G851" s="7">
        <v>10</v>
      </c>
      <c r="H851" s="7">
        <v>20</v>
      </c>
      <c r="I851" s="5" t="s">
        <v>144</v>
      </c>
      <c r="J851" s="5" t="s">
        <v>108</v>
      </c>
      <c r="K851" s="5" t="s">
        <v>76</v>
      </c>
      <c r="L851" s="9" t="s">
        <v>47</v>
      </c>
      <c r="M851" s="5" t="s">
        <v>11370</v>
      </c>
      <c r="N851" s="5" t="s">
        <v>100</v>
      </c>
      <c r="O851" s="5" t="s">
        <v>38</v>
      </c>
      <c r="P851" s="5" t="b">
        <f t="shared" ca="1" si="131"/>
        <v>0</v>
      </c>
      <c r="Q851" s="5" t="b">
        <f t="shared" ca="1" si="3"/>
        <v>1</v>
      </c>
      <c r="R851" s="5"/>
      <c r="S851" s="5"/>
      <c r="T851" s="5"/>
      <c r="U851" s="5"/>
      <c r="V851" s="5"/>
      <c r="W851" s="5"/>
      <c r="X851" s="5"/>
      <c r="Y851" s="5"/>
      <c r="Z851" s="5"/>
      <c r="AA851" s="5"/>
      <c r="AB851" s="5"/>
      <c r="AC851" s="5"/>
      <c r="AD851" s="5"/>
      <c r="AE851" s="5"/>
      <c r="AF851" s="5"/>
    </row>
    <row r="852" spans="1:32" ht="21" customHeight="1">
      <c r="A852" s="5" t="s">
        <v>139</v>
      </c>
      <c r="B852" s="5" t="s">
        <v>141</v>
      </c>
      <c r="C852" s="5" t="str">
        <f t="shared" ca="1" si="0"/>
        <v>上海</v>
      </c>
      <c r="D852" s="9" t="s">
        <v>47</v>
      </c>
      <c r="E852" s="5" t="s">
        <v>22384</v>
      </c>
      <c r="F852" s="5" t="s">
        <v>45</v>
      </c>
      <c r="G852" s="7">
        <v>10</v>
      </c>
      <c r="H852" s="7">
        <v>20</v>
      </c>
      <c r="I852" s="5" t="s">
        <v>144</v>
      </c>
      <c r="J852" s="5" t="s">
        <v>108</v>
      </c>
      <c r="K852" s="5" t="s">
        <v>145</v>
      </c>
      <c r="L852" s="5" t="s">
        <v>147</v>
      </c>
      <c r="M852" s="5" t="s">
        <v>148</v>
      </c>
      <c r="N852" s="5" t="s">
        <v>100</v>
      </c>
      <c r="O852" s="5" t="s">
        <v>55</v>
      </c>
      <c r="P852" s="5" t="b">
        <f t="shared" ca="1" si="131"/>
        <v>0</v>
      </c>
      <c r="Q852" s="5" t="b">
        <f t="shared" ca="1" si="3"/>
        <v>1</v>
      </c>
      <c r="R852" s="5"/>
      <c r="S852" s="5"/>
      <c r="T852" s="5"/>
      <c r="U852" s="5"/>
      <c r="V852" s="5"/>
      <c r="W852" s="5"/>
      <c r="X852" s="5"/>
      <c r="Y852" s="5"/>
      <c r="Z852" s="5"/>
      <c r="AA852" s="5"/>
      <c r="AB852" s="5"/>
      <c r="AC852" s="5"/>
      <c r="AD852" s="5"/>
      <c r="AE852" s="5"/>
      <c r="AF852" s="5"/>
    </row>
    <row r="853" spans="1:32" ht="21" customHeight="1">
      <c r="A853" s="5" t="s">
        <v>396</v>
      </c>
      <c r="B853" s="5" t="s">
        <v>12301</v>
      </c>
      <c r="C853" s="5" t="str">
        <f t="shared" ca="1" si="0"/>
        <v>上海</v>
      </c>
      <c r="D853" s="5" t="str">
        <f t="shared" ref="D853:D868" ca="1" si="132">IFERROR(__xludf.DUMMYFUNCTION("REGEXEXTRACT(E853,""-(\S+)"")"),"徐汇区  ")</f>
        <v>徐汇区  </v>
      </c>
      <c r="E853" s="5" t="s">
        <v>22739</v>
      </c>
      <c r="F853" s="5" t="s">
        <v>45</v>
      </c>
      <c r="G853" s="7">
        <v>10</v>
      </c>
      <c r="H853" s="7">
        <v>15</v>
      </c>
      <c r="I853" s="5" t="s">
        <v>56</v>
      </c>
      <c r="J853" s="5" t="s">
        <v>108</v>
      </c>
      <c r="K853" s="5" t="s">
        <v>48</v>
      </c>
      <c r="L853" s="5" t="s">
        <v>26543</v>
      </c>
      <c r="M853" s="5" t="s">
        <v>26544</v>
      </c>
      <c r="N853" s="5" t="s">
        <v>37</v>
      </c>
      <c r="O853" s="5" t="s">
        <v>55</v>
      </c>
      <c r="P853" s="5" t="b">
        <f t="shared" ca="1" si="131"/>
        <v>0</v>
      </c>
      <c r="Q853" s="5" t="b">
        <f t="shared" ca="1" si="3"/>
        <v>1</v>
      </c>
      <c r="R853" s="5"/>
      <c r="S853" s="5"/>
      <c r="T853" s="5"/>
      <c r="U853" s="5"/>
      <c r="V853" s="5"/>
      <c r="W853" s="5"/>
      <c r="X853" s="5"/>
      <c r="Y853" s="5"/>
      <c r="Z853" s="5"/>
      <c r="AA853" s="5"/>
      <c r="AB853" s="5"/>
      <c r="AC853" s="5"/>
      <c r="AD853" s="5"/>
      <c r="AE853" s="5"/>
      <c r="AF853" s="5"/>
    </row>
    <row r="854" spans="1:32" ht="21" customHeight="1">
      <c r="A854" s="5" t="s">
        <v>1457</v>
      </c>
      <c r="B854" s="5" t="s">
        <v>11506</v>
      </c>
      <c r="C854" s="5" t="str">
        <f t="shared" ca="1" si="0"/>
        <v>上海</v>
      </c>
      <c r="D854" s="5" t="str">
        <f t="shared" ca="1" si="132"/>
        <v>徐汇区  </v>
      </c>
      <c r="E854" s="5" t="s">
        <v>23053</v>
      </c>
      <c r="F854" s="5" t="s">
        <v>45</v>
      </c>
      <c r="G854" s="7">
        <v>10</v>
      </c>
      <c r="H854" s="7">
        <v>15</v>
      </c>
      <c r="I854" s="5" t="s">
        <v>56</v>
      </c>
      <c r="J854" s="5" t="s">
        <v>31</v>
      </c>
      <c r="K854" s="5" t="s">
        <v>32</v>
      </c>
      <c r="L854" s="5" t="s">
        <v>11508</v>
      </c>
      <c r="M854" s="5" t="s">
        <v>11509</v>
      </c>
      <c r="N854" s="5" t="s">
        <v>42</v>
      </c>
      <c r="O854" s="5" t="s">
        <v>55</v>
      </c>
      <c r="P854" s="5" t="b">
        <f t="shared" ca="1" si="131"/>
        <v>0</v>
      </c>
      <c r="Q854" s="5" t="b">
        <f t="shared" ca="1" si="3"/>
        <v>1</v>
      </c>
      <c r="R854" s="5"/>
      <c r="S854" s="5"/>
      <c r="T854" s="5"/>
      <c r="U854" s="5"/>
      <c r="V854" s="5"/>
      <c r="W854" s="5"/>
      <c r="X854" s="5"/>
      <c r="Y854" s="5"/>
      <c r="Z854" s="5"/>
      <c r="AA854" s="5"/>
      <c r="AB854" s="5"/>
      <c r="AC854" s="5"/>
      <c r="AD854" s="5"/>
      <c r="AE854" s="5"/>
      <c r="AF854" s="5"/>
    </row>
    <row r="855" spans="1:32" ht="21" customHeight="1">
      <c r="A855" s="5" t="s">
        <v>2758</v>
      </c>
      <c r="B855" s="5" t="s">
        <v>2759</v>
      </c>
      <c r="C855" s="5" t="str">
        <f t="shared" ca="1" si="0"/>
        <v>上海</v>
      </c>
      <c r="D855" s="5" t="str">
        <f t="shared" ca="1" si="132"/>
        <v>徐汇区  </v>
      </c>
      <c r="E855" s="5" t="s">
        <v>23602</v>
      </c>
      <c r="F855" s="5" t="s">
        <v>45</v>
      </c>
      <c r="G855" s="7">
        <v>10</v>
      </c>
      <c r="H855" s="7">
        <v>15</v>
      </c>
      <c r="I855" s="5" t="s">
        <v>56</v>
      </c>
      <c r="J855" s="5" t="s">
        <v>108</v>
      </c>
      <c r="K855" s="5" t="s">
        <v>2760</v>
      </c>
      <c r="L855" s="5" t="s">
        <v>2761</v>
      </c>
      <c r="M855" s="5" t="s">
        <v>2763</v>
      </c>
      <c r="N855" s="5" t="s">
        <v>53</v>
      </c>
      <c r="O855" s="5" t="s">
        <v>237</v>
      </c>
      <c r="P855" s="5" t="b">
        <f t="shared" ca="1" si="131"/>
        <v>0</v>
      </c>
      <c r="Q855" s="5" t="b">
        <f t="shared" ca="1" si="3"/>
        <v>1</v>
      </c>
      <c r="R855" s="5"/>
      <c r="S855" s="5"/>
      <c r="T855" s="5"/>
      <c r="U855" s="5"/>
      <c r="V855" s="5"/>
      <c r="W855" s="5"/>
      <c r="X855" s="5"/>
      <c r="Y855" s="5"/>
      <c r="Z855" s="5"/>
      <c r="AA855" s="5"/>
      <c r="AB855" s="5"/>
      <c r="AC855" s="5"/>
      <c r="AD855" s="5"/>
      <c r="AE855" s="5"/>
      <c r="AF855" s="5"/>
    </row>
    <row r="856" spans="1:32" ht="21" customHeight="1">
      <c r="A856" s="5" t="s">
        <v>1457</v>
      </c>
      <c r="B856" s="5" t="s">
        <v>11363</v>
      </c>
      <c r="C856" s="5" t="str">
        <f t="shared" ca="1" si="0"/>
        <v>上海</v>
      </c>
      <c r="D856" s="5" t="str">
        <f t="shared" ca="1" si="132"/>
        <v>徐汇区  </v>
      </c>
      <c r="E856" s="5" t="s">
        <v>23053</v>
      </c>
      <c r="F856" s="5" t="s">
        <v>45</v>
      </c>
      <c r="G856" s="7">
        <v>10</v>
      </c>
      <c r="H856" s="7">
        <v>20</v>
      </c>
      <c r="I856" s="5" t="s">
        <v>144</v>
      </c>
      <c r="J856" s="5" t="s">
        <v>108</v>
      </c>
      <c r="K856" s="5" t="s">
        <v>2067</v>
      </c>
      <c r="L856" s="5" t="s">
        <v>11364</v>
      </c>
      <c r="M856" s="5" t="s">
        <v>11365</v>
      </c>
      <c r="N856" s="5" t="s">
        <v>53</v>
      </c>
      <c r="O856" s="5" t="s">
        <v>55</v>
      </c>
      <c r="P856" s="5" t="b">
        <f t="shared" ca="1" si="131"/>
        <v>0</v>
      </c>
      <c r="Q856" s="5" t="b">
        <f t="shared" ca="1" si="3"/>
        <v>1</v>
      </c>
      <c r="R856" s="5"/>
      <c r="S856" s="5"/>
      <c r="T856" s="5"/>
      <c r="U856" s="5"/>
      <c r="V856" s="5"/>
      <c r="W856" s="5"/>
      <c r="X856" s="5"/>
      <c r="Y856" s="5"/>
      <c r="Z856" s="5"/>
      <c r="AA856" s="5"/>
      <c r="AB856" s="5"/>
      <c r="AC856" s="5"/>
      <c r="AD856" s="5"/>
      <c r="AE856" s="5"/>
      <c r="AF856" s="5"/>
    </row>
    <row r="857" spans="1:32" ht="21" customHeight="1">
      <c r="A857" s="5" t="s">
        <v>277</v>
      </c>
      <c r="B857" s="5" t="s">
        <v>11422</v>
      </c>
      <c r="C857" s="5" t="str">
        <f t="shared" ca="1" si="0"/>
        <v>上海</v>
      </c>
      <c r="D857" s="5" t="str">
        <f t="shared" ca="1" si="132"/>
        <v>徐汇区  </v>
      </c>
      <c r="E857" s="5" t="s">
        <v>22376</v>
      </c>
      <c r="F857" s="5" t="s">
        <v>29</v>
      </c>
      <c r="G857" s="7">
        <v>10</v>
      </c>
      <c r="H857" s="7">
        <v>15</v>
      </c>
      <c r="I857" s="5" t="s">
        <v>56</v>
      </c>
      <c r="J857" s="5" t="s">
        <v>66</v>
      </c>
      <c r="K857" s="5" t="s">
        <v>57</v>
      </c>
      <c r="L857" s="5" t="s">
        <v>626</v>
      </c>
      <c r="M857" s="5" t="s">
        <v>11423</v>
      </c>
      <c r="N857" s="5" t="s">
        <v>37</v>
      </c>
      <c r="O857" s="5" t="s">
        <v>405</v>
      </c>
      <c r="P857" s="5" t="b">
        <f t="shared" ca="1" si="131"/>
        <v>0</v>
      </c>
      <c r="Q857" s="5" t="b">
        <f t="shared" ca="1" si="3"/>
        <v>1</v>
      </c>
      <c r="R857" s="5"/>
      <c r="S857" s="5"/>
      <c r="T857" s="5"/>
      <c r="U857" s="5"/>
      <c r="V857" s="5"/>
      <c r="W857" s="5"/>
      <c r="X857" s="5"/>
      <c r="Y857" s="5"/>
      <c r="Z857" s="5"/>
      <c r="AA857" s="5"/>
      <c r="AB857" s="5"/>
      <c r="AC857" s="5"/>
      <c r="AD857" s="5"/>
      <c r="AE857" s="5"/>
      <c r="AF857" s="5"/>
    </row>
    <row r="858" spans="1:32" ht="21" customHeight="1">
      <c r="A858" s="5" t="s">
        <v>277</v>
      </c>
      <c r="B858" s="5" t="s">
        <v>11513</v>
      </c>
      <c r="C858" s="5" t="str">
        <f t="shared" ca="1" si="0"/>
        <v>上海</v>
      </c>
      <c r="D858" s="5" t="str">
        <f t="shared" ca="1" si="132"/>
        <v>徐汇区  </v>
      </c>
      <c r="E858" s="5" t="s">
        <v>23053</v>
      </c>
      <c r="F858" s="5" t="s">
        <v>29</v>
      </c>
      <c r="G858" s="7">
        <v>10</v>
      </c>
      <c r="H858" s="7">
        <v>15</v>
      </c>
      <c r="I858" s="5" t="s">
        <v>56</v>
      </c>
      <c r="J858" s="5" t="s">
        <v>108</v>
      </c>
      <c r="K858" s="5" t="s">
        <v>34</v>
      </c>
      <c r="L858" s="5" t="s">
        <v>11516</v>
      </c>
      <c r="M858" s="5" t="s">
        <v>11517</v>
      </c>
      <c r="N858" s="5" t="s">
        <v>37</v>
      </c>
      <c r="O858" s="5" t="s">
        <v>55</v>
      </c>
      <c r="P858" s="5" t="b">
        <f t="shared" ca="1" si="131"/>
        <v>0</v>
      </c>
      <c r="Q858" s="5" t="b">
        <f t="shared" ca="1" si="3"/>
        <v>1</v>
      </c>
      <c r="R858" s="5"/>
      <c r="S858" s="5"/>
      <c r="T858" s="5"/>
      <c r="U858" s="5"/>
      <c r="V858" s="5"/>
      <c r="W858" s="5"/>
      <c r="X858" s="5"/>
      <c r="Y858" s="5"/>
      <c r="Z858" s="5"/>
      <c r="AA858" s="5"/>
      <c r="AB858" s="5"/>
      <c r="AC858" s="5"/>
      <c r="AD858" s="5"/>
      <c r="AE858" s="5"/>
      <c r="AF858" s="5"/>
    </row>
    <row r="859" spans="1:32" ht="21" customHeight="1">
      <c r="A859" s="5" t="s">
        <v>11649</v>
      </c>
      <c r="B859" s="5" t="s">
        <v>11650</v>
      </c>
      <c r="C859" s="5" t="str">
        <f t="shared" ca="1" si="0"/>
        <v>上海</v>
      </c>
      <c r="D859" s="5" t="str">
        <f t="shared" ca="1" si="132"/>
        <v>徐汇区  </v>
      </c>
      <c r="E859" s="5" t="s">
        <v>23053</v>
      </c>
      <c r="F859" s="5" t="s">
        <v>29</v>
      </c>
      <c r="G859" s="7">
        <v>10</v>
      </c>
      <c r="H859" s="7">
        <v>20</v>
      </c>
      <c r="I859" s="5" t="s">
        <v>144</v>
      </c>
      <c r="J859" s="5" t="s">
        <v>108</v>
      </c>
      <c r="K859" s="5" t="s">
        <v>2197</v>
      </c>
      <c r="L859" s="9" t="s">
        <v>47</v>
      </c>
      <c r="M859" s="5" t="s">
        <v>11653</v>
      </c>
      <c r="N859" s="5" t="s">
        <v>53</v>
      </c>
      <c r="O859" s="5" t="s">
        <v>44</v>
      </c>
      <c r="P859" s="5" t="b">
        <f t="shared" ca="1" si="131"/>
        <v>0</v>
      </c>
      <c r="Q859" s="5" t="b">
        <f t="shared" ca="1" si="3"/>
        <v>1</v>
      </c>
      <c r="R859" s="5"/>
      <c r="S859" s="5"/>
      <c r="T859" s="5"/>
      <c r="U859" s="5"/>
      <c r="V859" s="5"/>
      <c r="W859" s="5"/>
      <c r="X859" s="5"/>
      <c r="Y859" s="5"/>
      <c r="Z859" s="5"/>
      <c r="AA859" s="5"/>
      <c r="AB859" s="5"/>
      <c r="AC859" s="5"/>
      <c r="AD859" s="5"/>
      <c r="AE859" s="5"/>
      <c r="AF859" s="5"/>
    </row>
    <row r="860" spans="1:32" ht="21" customHeight="1">
      <c r="A860" s="5" t="s">
        <v>2808</v>
      </c>
      <c r="B860" s="5" t="s">
        <v>2849</v>
      </c>
      <c r="C860" s="5" t="str">
        <f t="shared" ca="1" si="0"/>
        <v>上海</v>
      </c>
      <c r="D860" s="5" t="str">
        <f t="shared" ca="1" si="132"/>
        <v>徐汇区  </v>
      </c>
      <c r="E860" s="5" t="s">
        <v>23075</v>
      </c>
      <c r="F860" s="5" t="s">
        <v>45</v>
      </c>
      <c r="G860" s="7">
        <v>10</v>
      </c>
      <c r="H860" s="7">
        <v>15</v>
      </c>
      <c r="I860" s="5" t="s">
        <v>56</v>
      </c>
      <c r="J860" s="5" t="s">
        <v>66</v>
      </c>
      <c r="K860" s="5" t="s">
        <v>57</v>
      </c>
      <c r="L860" s="5" t="s">
        <v>2851</v>
      </c>
      <c r="M860" s="5" t="s">
        <v>2853</v>
      </c>
      <c r="N860" s="5" t="s">
        <v>100</v>
      </c>
      <c r="O860" s="5" t="s">
        <v>89</v>
      </c>
      <c r="P860" s="5" t="b">
        <f t="shared" ca="1" si="131"/>
        <v>0</v>
      </c>
      <c r="Q860" s="5" t="b">
        <f t="shared" ca="1" si="3"/>
        <v>1</v>
      </c>
      <c r="R860" s="5"/>
      <c r="S860" s="5"/>
      <c r="T860" s="5"/>
      <c r="U860" s="5"/>
      <c r="V860" s="5"/>
      <c r="W860" s="5"/>
      <c r="X860" s="5"/>
      <c r="Y860" s="5"/>
      <c r="Z860" s="5"/>
      <c r="AA860" s="5"/>
      <c r="AB860" s="5"/>
      <c r="AC860" s="5"/>
      <c r="AD860" s="5"/>
      <c r="AE860" s="5"/>
      <c r="AF860" s="5"/>
    </row>
    <row r="861" spans="1:32" ht="21" customHeight="1">
      <c r="A861" s="5" t="s">
        <v>1457</v>
      </c>
      <c r="B861" s="5" t="s">
        <v>11551</v>
      </c>
      <c r="C861" s="5" t="str">
        <f t="shared" ca="1" si="0"/>
        <v>上海</v>
      </c>
      <c r="D861" s="5" t="str">
        <f t="shared" ca="1" si="132"/>
        <v>徐汇区  </v>
      </c>
      <c r="E861" s="5" t="s">
        <v>23053</v>
      </c>
      <c r="F861" s="5" t="s">
        <v>45</v>
      </c>
      <c r="G861" s="7">
        <v>10</v>
      </c>
      <c r="H861" s="7">
        <v>15</v>
      </c>
      <c r="I861" s="5" t="s">
        <v>56</v>
      </c>
      <c r="J861" s="5" t="s">
        <v>31</v>
      </c>
      <c r="K861" s="5" t="s">
        <v>2426</v>
      </c>
      <c r="L861" s="5" t="s">
        <v>11552</v>
      </c>
      <c r="M861" s="5" t="s">
        <v>11553</v>
      </c>
      <c r="N861" s="5" t="s">
        <v>37</v>
      </c>
      <c r="O861" s="5" t="s">
        <v>55</v>
      </c>
      <c r="P861" s="5" t="b">
        <f t="shared" ca="1" si="131"/>
        <v>0</v>
      </c>
      <c r="Q861" s="5" t="b">
        <f t="shared" ca="1" si="3"/>
        <v>1</v>
      </c>
      <c r="R861" s="5"/>
      <c r="S861" s="5"/>
      <c r="T861" s="5"/>
      <c r="U861" s="5"/>
      <c r="V861" s="5"/>
      <c r="W861" s="5"/>
      <c r="X861" s="5"/>
      <c r="Y861" s="5"/>
      <c r="Z861" s="5"/>
      <c r="AA861" s="5"/>
      <c r="AB861" s="5"/>
      <c r="AC861" s="5"/>
      <c r="AD861" s="5"/>
      <c r="AE861" s="5"/>
      <c r="AF861" s="5"/>
    </row>
    <row r="862" spans="1:32" ht="21" customHeight="1">
      <c r="A862" s="5" t="s">
        <v>1457</v>
      </c>
      <c r="B862" s="5" t="s">
        <v>11636</v>
      </c>
      <c r="C862" s="5" t="str">
        <f t="shared" ca="1" si="0"/>
        <v>上海</v>
      </c>
      <c r="D862" s="5" t="str">
        <f t="shared" ca="1" si="132"/>
        <v>徐汇区  </v>
      </c>
      <c r="E862" s="5" t="s">
        <v>22739</v>
      </c>
      <c r="F862" s="5" t="s">
        <v>29</v>
      </c>
      <c r="G862" s="7">
        <v>10</v>
      </c>
      <c r="H862" s="7">
        <v>15</v>
      </c>
      <c r="I862" s="5" t="s">
        <v>56</v>
      </c>
      <c r="J862" s="5" t="s">
        <v>108</v>
      </c>
      <c r="K862" s="5" t="s">
        <v>76</v>
      </c>
      <c r="L862" s="5" t="s">
        <v>11639</v>
      </c>
      <c r="M862" s="5" t="s">
        <v>11640</v>
      </c>
      <c r="N862" s="5" t="s">
        <v>167</v>
      </c>
      <c r="O862" s="5" t="s">
        <v>55</v>
      </c>
      <c r="P862" s="5" t="b">
        <f t="shared" ca="1" si="131"/>
        <v>0</v>
      </c>
      <c r="Q862" s="5" t="b">
        <f t="shared" ca="1" si="3"/>
        <v>1</v>
      </c>
      <c r="R862" s="5"/>
      <c r="S862" s="5"/>
      <c r="T862" s="5"/>
      <c r="U862" s="5"/>
      <c r="V862" s="5"/>
      <c r="W862" s="5"/>
      <c r="X862" s="5"/>
      <c r="Y862" s="5"/>
      <c r="Z862" s="5"/>
      <c r="AA862" s="5"/>
      <c r="AB862" s="5"/>
      <c r="AC862" s="5"/>
      <c r="AD862" s="5"/>
      <c r="AE862" s="5"/>
      <c r="AF862" s="5"/>
    </row>
    <row r="863" spans="1:32" ht="21" customHeight="1">
      <c r="A863" s="5" t="s">
        <v>3997</v>
      </c>
      <c r="B863" s="5" t="s">
        <v>11456</v>
      </c>
      <c r="C863" s="5" t="str">
        <f t="shared" ca="1" si="0"/>
        <v>上海</v>
      </c>
      <c r="D863" s="5" t="str">
        <f t="shared" ca="1" si="132"/>
        <v>徐汇区  </v>
      </c>
      <c r="E863" s="5" t="s">
        <v>23053</v>
      </c>
      <c r="F863" s="5" t="s">
        <v>45</v>
      </c>
      <c r="G863" s="7">
        <v>10</v>
      </c>
      <c r="H863" s="7">
        <v>15</v>
      </c>
      <c r="I863" s="5" t="s">
        <v>56</v>
      </c>
      <c r="J863" s="5" t="s">
        <v>31</v>
      </c>
      <c r="K863" s="5" t="s">
        <v>117</v>
      </c>
      <c r="L863" s="9" t="s">
        <v>47</v>
      </c>
      <c r="M863" s="5" t="s">
        <v>11458</v>
      </c>
      <c r="N863" s="5" t="s">
        <v>53</v>
      </c>
      <c r="O863" s="5" t="s">
        <v>55</v>
      </c>
      <c r="P863" s="5" t="b">
        <f t="shared" ca="1" si="131"/>
        <v>0</v>
      </c>
      <c r="Q863" s="5" t="b">
        <f t="shared" ca="1" si="3"/>
        <v>1</v>
      </c>
      <c r="R863" s="5"/>
      <c r="S863" s="5"/>
      <c r="T863" s="5"/>
      <c r="U863" s="5"/>
      <c r="V863" s="5"/>
      <c r="W863" s="5"/>
      <c r="X863" s="5"/>
      <c r="Y863" s="5"/>
      <c r="Z863" s="5"/>
      <c r="AA863" s="5"/>
      <c r="AB863" s="5"/>
      <c r="AC863" s="5"/>
      <c r="AD863" s="5"/>
      <c r="AE863" s="5"/>
      <c r="AF863" s="5"/>
    </row>
    <row r="864" spans="1:32" ht="21" customHeight="1">
      <c r="A864" s="5" t="s">
        <v>10438</v>
      </c>
      <c r="B864" s="5" t="s">
        <v>11467</v>
      </c>
      <c r="C864" s="5" t="str">
        <f t="shared" ca="1" si="0"/>
        <v>上海</v>
      </c>
      <c r="D864" s="5" t="str">
        <f t="shared" ca="1" si="132"/>
        <v>徐汇区  </v>
      </c>
      <c r="E864" s="5" t="s">
        <v>22751</v>
      </c>
      <c r="F864" s="5" t="s">
        <v>45</v>
      </c>
      <c r="G864" s="7">
        <v>10</v>
      </c>
      <c r="H864" s="7">
        <v>20</v>
      </c>
      <c r="I864" s="5" t="s">
        <v>144</v>
      </c>
      <c r="J864" s="5" t="s">
        <v>66</v>
      </c>
      <c r="K864" s="5" t="s">
        <v>7531</v>
      </c>
      <c r="L864" s="5" t="s">
        <v>11471</v>
      </c>
      <c r="M864" s="5" t="s">
        <v>11472</v>
      </c>
      <c r="N864" s="5" t="s">
        <v>37</v>
      </c>
      <c r="O864" s="5" t="s">
        <v>55</v>
      </c>
      <c r="P864" s="5" t="b">
        <f t="shared" ca="1" si="131"/>
        <v>0</v>
      </c>
      <c r="Q864" s="5" t="b">
        <f t="shared" ca="1" si="3"/>
        <v>1</v>
      </c>
      <c r="R864" s="5"/>
      <c r="S864" s="5"/>
      <c r="T864" s="5"/>
      <c r="U864" s="5"/>
      <c r="V864" s="5"/>
      <c r="W864" s="5"/>
      <c r="X864" s="5"/>
      <c r="Y864" s="5"/>
      <c r="Z864" s="5"/>
      <c r="AA864" s="5"/>
      <c r="AB864" s="5"/>
      <c r="AC864" s="5"/>
      <c r="AD864" s="5"/>
      <c r="AE864" s="5"/>
      <c r="AF864" s="5"/>
    </row>
    <row r="865" spans="1:32" ht="21" customHeight="1">
      <c r="A865" s="5" t="s">
        <v>11580</v>
      </c>
      <c r="B865" s="5" t="s">
        <v>11581</v>
      </c>
      <c r="C865" s="5" t="str">
        <f t="shared" ca="1" si="0"/>
        <v>上海</v>
      </c>
      <c r="D865" s="5" t="str">
        <f t="shared" ca="1" si="132"/>
        <v>徐汇区  </v>
      </c>
      <c r="E865" s="5" t="s">
        <v>22321</v>
      </c>
      <c r="F865" s="5" t="s">
        <v>45</v>
      </c>
      <c r="G865" s="7">
        <v>10</v>
      </c>
      <c r="H865" s="7">
        <v>15</v>
      </c>
      <c r="I865" s="5" t="s">
        <v>56</v>
      </c>
      <c r="J865" s="5" t="s">
        <v>108</v>
      </c>
      <c r="K865" s="5" t="s">
        <v>76</v>
      </c>
      <c r="L865" s="5" t="s">
        <v>6949</v>
      </c>
      <c r="M865" s="5" t="s">
        <v>11583</v>
      </c>
      <c r="N865" s="5" t="s">
        <v>100</v>
      </c>
      <c r="O865" s="5" t="s">
        <v>55</v>
      </c>
      <c r="P865" s="5" t="b">
        <f t="shared" ca="1" si="131"/>
        <v>0</v>
      </c>
      <c r="Q865" s="5" t="b">
        <f t="shared" ca="1" si="3"/>
        <v>1</v>
      </c>
      <c r="R865" s="5"/>
      <c r="S865" s="5"/>
      <c r="T865" s="5"/>
      <c r="U865" s="5"/>
      <c r="V865" s="5"/>
      <c r="W865" s="5"/>
      <c r="X865" s="5"/>
      <c r="Y865" s="5"/>
      <c r="Z865" s="5"/>
      <c r="AA865" s="5"/>
      <c r="AB865" s="5"/>
      <c r="AC865" s="5"/>
      <c r="AD865" s="5"/>
      <c r="AE865" s="5"/>
      <c r="AF865" s="5"/>
    </row>
    <row r="866" spans="1:32" ht="21" customHeight="1">
      <c r="A866" s="5" t="s">
        <v>1457</v>
      </c>
      <c r="B866" s="5" t="s">
        <v>11482</v>
      </c>
      <c r="C866" s="5" t="str">
        <f t="shared" ca="1" si="0"/>
        <v>上海</v>
      </c>
      <c r="D866" s="5" t="str">
        <f t="shared" ca="1" si="132"/>
        <v>徐汇区  </v>
      </c>
      <c r="E866" s="5" t="s">
        <v>22739</v>
      </c>
      <c r="F866" s="5" t="s">
        <v>45</v>
      </c>
      <c r="G866" s="7">
        <v>10</v>
      </c>
      <c r="H866" s="7">
        <v>15</v>
      </c>
      <c r="I866" s="5" t="s">
        <v>56</v>
      </c>
      <c r="J866" s="5" t="s">
        <v>108</v>
      </c>
      <c r="K866" s="5" t="s">
        <v>117</v>
      </c>
      <c r="L866" s="5" t="s">
        <v>11484</v>
      </c>
      <c r="M866" s="5" t="s">
        <v>11485</v>
      </c>
      <c r="N866" s="5" t="s">
        <v>53</v>
      </c>
      <c r="O866" s="5" t="s">
        <v>55</v>
      </c>
      <c r="P866" s="5" t="b">
        <f t="shared" ca="1" si="131"/>
        <v>0</v>
      </c>
      <c r="Q866" s="5" t="b">
        <f t="shared" ca="1" si="3"/>
        <v>1</v>
      </c>
      <c r="R866" s="5"/>
      <c r="S866" s="5"/>
      <c r="T866" s="5"/>
      <c r="U866" s="5"/>
      <c r="V866" s="5"/>
      <c r="W866" s="5"/>
      <c r="X866" s="5"/>
      <c r="Y866" s="5"/>
      <c r="Z866" s="5"/>
      <c r="AA866" s="5"/>
      <c r="AB866" s="5"/>
      <c r="AC866" s="5"/>
      <c r="AD866" s="5"/>
      <c r="AE866" s="5"/>
      <c r="AF866" s="5"/>
    </row>
    <row r="867" spans="1:32" ht="21" customHeight="1">
      <c r="A867" s="5" t="s">
        <v>26545</v>
      </c>
      <c r="B867" s="5" t="s">
        <v>26546</v>
      </c>
      <c r="C867" s="5" t="str">
        <f t="shared" ca="1" si="0"/>
        <v>上海</v>
      </c>
      <c r="D867" s="5" t="str">
        <f t="shared" ca="1" si="132"/>
        <v>徐汇区  </v>
      </c>
      <c r="E867" s="5" t="s">
        <v>22739</v>
      </c>
      <c r="F867" s="5" t="s">
        <v>45</v>
      </c>
      <c r="G867" s="7">
        <v>10</v>
      </c>
      <c r="H867" s="7">
        <v>15</v>
      </c>
      <c r="I867" s="5" t="s">
        <v>56</v>
      </c>
      <c r="J867" s="5" t="s">
        <v>125</v>
      </c>
      <c r="K867" s="5" t="s">
        <v>742</v>
      </c>
      <c r="L867" s="5" t="s">
        <v>25483</v>
      </c>
      <c r="M867" s="5" t="s">
        <v>26547</v>
      </c>
      <c r="N867" s="5" t="s">
        <v>53</v>
      </c>
      <c r="O867" s="5" t="s">
        <v>55</v>
      </c>
      <c r="P867" s="5" t="b">
        <f t="shared" ca="1" si="131"/>
        <v>0</v>
      </c>
      <c r="Q867" s="5" t="b">
        <f t="shared" ca="1" si="3"/>
        <v>1</v>
      </c>
      <c r="R867" s="5"/>
      <c r="S867" s="5"/>
      <c r="T867" s="5"/>
      <c r="U867" s="5"/>
      <c r="V867" s="5"/>
      <c r="W867" s="5"/>
      <c r="X867" s="5"/>
      <c r="Y867" s="5"/>
      <c r="Z867" s="5"/>
      <c r="AA867" s="5"/>
      <c r="AB867" s="5"/>
      <c r="AC867" s="5"/>
      <c r="AD867" s="5"/>
      <c r="AE867" s="5"/>
      <c r="AF867" s="5"/>
    </row>
    <row r="868" spans="1:32" ht="21" customHeight="1">
      <c r="A868" s="5" t="s">
        <v>10928</v>
      </c>
      <c r="B868" s="5" t="s">
        <v>8888</v>
      </c>
      <c r="C868" s="5" t="str">
        <f t="shared" ca="1" si="0"/>
        <v>上海</v>
      </c>
      <c r="D868" s="5" t="str">
        <f t="shared" ca="1" si="132"/>
        <v>徐汇区  </v>
      </c>
      <c r="E868" s="5" t="s">
        <v>22772</v>
      </c>
      <c r="F868" s="5" t="s">
        <v>45</v>
      </c>
      <c r="G868" s="7">
        <v>10</v>
      </c>
      <c r="H868" s="7">
        <v>20</v>
      </c>
      <c r="I868" s="5" t="s">
        <v>144</v>
      </c>
      <c r="J868" s="5" t="s">
        <v>108</v>
      </c>
      <c r="K868" s="5" t="s">
        <v>2872</v>
      </c>
      <c r="L868" s="5" t="s">
        <v>415</v>
      </c>
      <c r="M868" s="5" t="s">
        <v>26548</v>
      </c>
      <c r="N868" s="5" t="s">
        <v>37</v>
      </c>
      <c r="O868" s="5" t="s">
        <v>38</v>
      </c>
      <c r="P868" s="5" t="b">
        <f t="shared" ca="1" si="131"/>
        <v>0</v>
      </c>
      <c r="Q868" s="5" t="b">
        <f t="shared" ca="1" si="3"/>
        <v>1</v>
      </c>
      <c r="R868" s="5"/>
      <c r="S868" s="5"/>
      <c r="T868" s="5"/>
      <c r="U868" s="5"/>
      <c r="V868" s="5"/>
      <c r="W868" s="5"/>
      <c r="X868" s="5"/>
      <c r="Y868" s="5"/>
      <c r="Z868" s="5"/>
      <c r="AA868" s="5"/>
      <c r="AB868" s="5"/>
      <c r="AC868" s="5"/>
      <c r="AD868" s="5"/>
      <c r="AE868" s="5"/>
      <c r="AF868" s="5"/>
    </row>
    <row r="869" spans="1:32" ht="21" customHeight="1">
      <c r="A869" s="5" t="s">
        <v>248</v>
      </c>
      <c r="B869" s="5" t="s">
        <v>11707</v>
      </c>
      <c r="C869" s="5" t="str">
        <f t="shared" ca="1" si="0"/>
        <v>上海</v>
      </c>
      <c r="D869" s="9" t="s">
        <v>47</v>
      </c>
      <c r="E869" s="5" t="s">
        <v>22384</v>
      </c>
      <c r="F869" s="5" t="s">
        <v>45</v>
      </c>
      <c r="G869" s="7">
        <v>10</v>
      </c>
      <c r="H869" s="7">
        <v>16</v>
      </c>
      <c r="I869" s="5" t="s">
        <v>2314</v>
      </c>
      <c r="J869" s="5" t="s">
        <v>108</v>
      </c>
      <c r="K869" s="5" t="s">
        <v>2303</v>
      </c>
      <c r="L869" s="5" t="s">
        <v>11710</v>
      </c>
      <c r="M869" s="5" t="s">
        <v>11711</v>
      </c>
      <c r="N869" s="5" t="s">
        <v>167</v>
      </c>
      <c r="O869" s="5" t="s">
        <v>55</v>
      </c>
      <c r="P869" s="5" t="b">
        <f t="shared" ca="1" si="131"/>
        <v>0</v>
      </c>
      <c r="Q869" s="5" t="b">
        <f t="shared" ca="1" si="3"/>
        <v>1</v>
      </c>
      <c r="R869" s="5"/>
      <c r="S869" s="5"/>
      <c r="T869" s="5"/>
      <c r="U869" s="5"/>
      <c r="V869" s="5"/>
      <c r="W869" s="5"/>
      <c r="X869" s="5"/>
      <c r="Y869" s="5"/>
      <c r="Z869" s="5"/>
      <c r="AA869" s="5"/>
      <c r="AB869" s="5"/>
      <c r="AC869" s="5"/>
      <c r="AD869" s="5"/>
      <c r="AE869" s="5"/>
      <c r="AF869" s="5"/>
    </row>
    <row r="870" spans="1:32" ht="21" customHeight="1">
      <c r="A870" s="5" t="s">
        <v>11786</v>
      </c>
      <c r="B870" s="5" t="s">
        <v>317</v>
      </c>
      <c r="C870" s="5" t="str">
        <f t="shared" ca="1" si="0"/>
        <v>上海</v>
      </c>
      <c r="D870" s="5" t="str">
        <f t="shared" ref="D870:D871" ca="1" si="133">IFERROR(__xludf.DUMMYFUNCTION("REGEXEXTRACT(E870,""-(\S+)"")"),"黄浦区  ")</f>
        <v>黄浦区  </v>
      </c>
      <c r="E870" s="5" t="s">
        <v>23075</v>
      </c>
      <c r="F870" s="5" t="s">
        <v>29</v>
      </c>
      <c r="G870" s="7">
        <v>10</v>
      </c>
      <c r="H870" s="7">
        <v>15</v>
      </c>
      <c r="I870" s="5" t="s">
        <v>56</v>
      </c>
      <c r="J870" s="5" t="s">
        <v>31</v>
      </c>
      <c r="K870" s="5" t="s">
        <v>48</v>
      </c>
      <c r="L870" s="5" t="s">
        <v>321</v>
      </c>
      <c r="M870" s="5" t="s">
        <v>11787</v>
      </c>
      <c r="N870" s="5" t="s">
        <v>100</v>
      </c>
      <c r="O870" s="5" t="s">
        <v>55</v>
      </c>
      <c r="P870" s="5" t="b">
        <f t="shared" ca="1" si="131"/>
        <v>0</v>
      </c>
      <c r="Q870" s="5" t="b">
        <f t="shared" ca="1" si="3"/>
        <v>1</v>
      </c>
      <c r="R870" s="5"/>
      <c r="S870" s="5"/>
      <c r="T870" s="5"/>
      <c r="U870" s="5"/>
      <c r="V870" s="5"/>
      <c r="W870" s="5"/>
      <c r="X870" s="5"/>
      <c r="Y870" s="5"/>
      <c r="Z870" s="5"/>
      <c r="AA870" s="5"/>
      <c r="AB870" s="5"/>
      <c r="AC870" s="5"/>
      <c r="AD870" s="5"/>
      <c r="AE870" s="5"/>
      <c r="AF870" s="5"/>
    </row>
    <row r="871" spans="1:32" ht="21" customHeight="1">
      <c r="A871" s="5" t="s">
        <v>11770</v>
      </c>
      <c r="B871" s="5" t="s">
        <v>6550</v>
      </c>
      <c r="C871" s="5" t="str">
        <f t="shared" ca="1" si="0"/>
        <v>上海</v>
      </c>
      <c r="D871" s="5" t="str">
        <f t="shared" ca="1" si="133"/>
        <v>黄浦区  </v>
      </c>
      <c r="E871" s="5" t="s">
        <v>22772</v>
      </c>
      <c r="F871" s="5" t="s">
        <v>45</v>
      </c>
      <c r="G871" s="7">
        <v>10</v>
      </c>
      <c r="H871" s="7">
        <v>20</v>
      </c>
      <c r="I871" s="5" t="s">
        <v>144</v>
      </c>
      <c r="J871" s="5" t="s">
        <v>31</v>
      </c>
      <c r="K871" s="5" t="s">
        <v>126</v>
      </c>
      <c r="L871" s="5" t="s">
        <v>11771</v>
      </c>
      <c r="M871" s="9" t="s">
        <v>47</v>
      </c>
      <c r="N871" s="5" t="s">
        <v>37</v>
      </c>
      <c r="O871" s="5" t="s">
        <v>55</v>
      </c>
      <c r="P871" s="5" t="b">
        <f t="shared" ca="1" si="131"/>
        <v>0</v>
      </c>
      <c r="Q871" s="5" t="b">
        <f t="shared" ca="1" si="3"/>
        <v>1</v>
      </c>
      <c r="R871" s="5"/>
      <c r="S871" s="5"/>
      <c r="T871" s="5"/>
      <c r="U871" s="5"/>
      <c r="V871" s="5"/>
      <c r="W871" s="5"/>
      <c r="X871" s="5"/>
      <c r="Y871" s="5"/>
      <c r="Z871" s="5"/>
      <c r="AA871" s="5"/>
      <c r="AB871" s="5"/>
      <c r="AC871" s="5"/>
      <c r="AD871" s="5"/>
      <c r="AE871" s="5"/>
      <c r="AF871" s="5"/>
    </row>
    <row r="872" spans="1:32" ht="21" customHeight="1">
      <c r="A872" s="5" t="s">
        <v>11811</v>
      </c>
      <c r="B872" s="5" t="s">
        <v>11812</v>
      </c>
      <c r="C872" s="5" t="str">
        <f t="shared" ca="1" si="0"/>
        <v>上海</v>
      </c>
      <c r="D872" s="9" t="s">
        <v>47</v>
      </c>
      <c r="E872" s="5" t="s">
        <v>22384</v>
      </c>
      <c r="F872" s="5" t="s">
        <v>29</v>
      </c>
      <c r="G872" s="7">
        <v>10</v>
      </c>
      <c r="H872" s="7">
        <v>20</v>
      </c>
      <c r="I872" s="5" t="s">
        <v>144</v>
      </c>
      <c r="J872" s="5" t="s">
        <v>108</v>
      </c>
      <c r="K872" s="5" t="s">
        <v>161</v>
      </c>
      <c r="L872" s="5" t="s">
        <v>381</v>
      </c>
      <c r="M872" s="5" t="s">
        <v>11813</v>
      </c>
      <c r="N872" s="5" t="s">
        <v>53</v>
      </c>
      <c r="O872" s="5" t="s">
        <v>38</v>
      </c>
      <c r="P872" s="5" t="b">
        <f t="shared" ca="1" si="131"/>
        <v>0</v>
      </c>
      <c r="Q872" s="5" t="b">
        <f t="shared" ca="1" si="3"/>
        <v>1</v>
      </c>
      <c r="R872" s="5"/>
      <c r="S872" s="5"/>
      <c r="T872" s="5"/>
      <c r="U872" s="5"/>
      <c r="V872" s="5"/>
      <c r="W872" s="5"/>
      <c r="X872" s="5"/>
      <c r="Y872" s="5"/>
      <c r="Z872" s="5"/>
      <c r="AA872" s="5"/>
      <c r="AB872" s="5"/>
      <c r="AC872" s="5"/>
      <c r="AD872" s="5"/>
      <c r="AE872" s="5"/>
      <c r="AF872" s="5"/>
    </row>
    <row r="873" spans="1:32" ht="21" customHeight="1">
      <c r="A873" s="5" t="s">
        <v>248</v>
      </c>
      <c r="B873" s="5" t="s">
        <v>11892</v>
      </c>
      <c r="C873" s="5" t="str">
        <f t="shared" ca="1" si="0"/>
        <v>上海</v>
      </c>
      <c r="D873" s="9" t="s">
        <v>47</v>
      </c>
      <c r="E873" s="5" t="s">
        <v>22384</v>
      </c>
      <c r="F873" s="5" t="s">
        <v>45</v>
      </c>
      <c r="G873" s="7">
        <v>10</v>
      </c>
      <c r="H873" s="7">
        <v>15</v>
      </c>
      <c r="I873" s="5" t="s">
        <v>56</v>
      </c>
      <c r="J873" s="5" t="s">
        <v>31</v>
      </c>
      <c r="K873" s="5" t="s">
        <v>5977</v>
      </c>
      <c r="L873" s="5" t="s">
        <v>11893</v>
      </c>
      <c r="M873" s="5" t="s">
        <v>11894</v>
      </c>
      <c r="N873" s="5" t="s">
        <v>167</v>
      </c>
      <c r="O873" s="5" t="s">
        <v>38</v>
      </c>
      <c r="P873" s="5" t="b">
        <f t="shared" ca="1" si="131"/>
        <v>0</v>
      </c>
      <c r="Q873" s="5" t="b">
        <f t="shared" ca="1" si="3"/>
        <v>1</v>
      </c>
      <c r="R873" s="5"/>
      <c r="S873" s="5"/>
      <c r="T873" s="5"/>
      <c r="U873" s="5"/>
      <c r="V873" s="5"/>
      <c r="W873" s="5"/>
      <c r="X873" s="5"/>
      <c r="Y873" s="5"/>
      <c r="Z873" s="5"/>
      <c r="AA873" s="5"/>
      <c r="AB873" s="5"/>
      <c r="AC873" s="5"/>
      <c r="AD873" s="5"/>
      <c r="AE873" s="5"/>
      <c r="AF873" s="5"/>
    </row>
    <row r="874" spans="1:32" ht="21" customHeight="1">
      <c r="A874" s="5" t="s">
        <v>396</v>
      </c>
      <c r="B874" s="5" t="s">
        <v>11818</v>
      </c>
      <c r="C874" s="5" t="str">
        <f t="shared" ca="1" si="0"/>
        <v>上海</v>
      </c>
      <c r="D874" s="5" t="str">
        <f t="shared" ref="D874:D879" ca="1" si="134">IFERROR(__xludf.DUMMYFUNCTION("REGEXEXTRACT(E874,""-(\S+)"")"),"静安区  ")</f>
        <v>静安区  </v>
      </c>
      <c r="E874" s="5" t="s">
        <v>22766</v>
      </c>
      <c r="F874" s="5" t="s">
        <v>45</v>
      </c>
      <c r="G874" s="7">
        <v>10</v>
      </c>
      <c r="H874" s="7">
        <v>15</v>
      </c>
      <c r="I874" s="5" t="s">
        <v>56</v>
      </c>
      <c r="J874" s="5" t="s">
        <v>31</v>
      </c>
      <c r="K874" s="5" t="s">
        <v>76</v>
      </c>
      <c r="L874" s="5" t="s">
        <v>11819</v>
      </c>
      <c r="M874" s="5" t="s">
        <v>11820</v>
      </c>
      <c r="N874" s="5" t="s">
        <v>53</v>
      </c>
      <c r="O874" s="5" t="s">
        <v>55</v>
      </c>
      <c r="P874" s="5" t="b">
        <f t="shared" ca="1" si="131"/>
        <v>0</v>
      </c>
      <c r="Q874" s="5" t="b">
        <f t="shared" ca="1" si="3"/>
        <v>1</v>
      </c>
      <c r="R874" s="5"/>
      <c r="S874" s="5"/>
      <c r="T874" s="5"/>
      <c r="U874" s="5"/>
      <c r="V874" s="5"/>
      <c r="W874" s="5"/>
      <c r="X874" s="5"/>
      <c r="Y874" s="5"/>
      <c r="Z874" s="5"/>
      <c r="AA874" s="5"/>
      <c r="AB874" s="5"/>
      <c r="AC874" s="5"/>
      <c r="AD874" s="5"/>
      <c r="AE874" s="5"/>
      <c r="AF874" s="5"/>
    </row>
    <row r="875" spans="1:32" ht="21" customHeight="1">
      <c r="A875" s="5" t="s">
        <v>1457</v>
      </c>
      <c r="B875" s="5" t="s">
        <v>5342</v>
      </c>
      <c r="C875" s="5" t="str">
        <f t="shared" ca="1" si="0"/>
        <v>上海</v>
      </c>
      <c r="D875" s="5" t="str">
        <f t="shared" ca="1" si="134"/>
        <v>静安区  </v>
      </c>
      <c r="E875" s="5" t="s">
        <v>22772</v>
      </c>
      <c r="F875" s="5" t="s">
        <v>45</v>
      </c>
      <c r="G875" s="7">
        <v>10</v>
      </c>
      <c r="H875" s="7">
        <v>18</v>
      </c>
      <c r="I875" s="5" t="s">
        <v>964</v>
      </c>
      <c r="J875" s="5" t="s">
        <v>108</v>
      </c>
      <c r="K875" s="5" t="s">
        <v>110</v>
      </c>
      <c r="L875" s="5" t="s">
        <v>5345</v>
      </c>
      <c r="M875" s="5" t="s">
        <v>11964</v>
      </c>
      <c r="N875" s="5" t="s">
        <v>100</v>
      </c>
      <c r="O875" s="5" t="s">
        <v>55</v>
      </c>
      <c r="P875" s="5" t="b">
        <f t="shared" ca="1" si="131"/>
        <v>0</v>
      </c>
      <c r="Q875" s="5" t="b">
        <f t="shared" ca="1" si="3"/>
        <v>1</v>
      </c>
      <c r="R875" s="5"/>
      <c r="S875" s="5"/>
      <c r="T875" s="5"/>
      <c r="U875" s="5"/>
      <c r="V875" s="5"/>
      <c r="W875" s="5"/>
      <c r="X875" s="5"/>
      <c r="Y875" s="5"/>
      <c r="Z875" s="5"/>
      <c r="AA875" s="5"/>
      <c r="AB875" s="5"/>
      <c r="AC875" s="5"/>
      <c r="AD875" s="5"/>
      <c r="AE875" s="5"/>
      <c r="AF875" s="5"/>
    </row>
    <row r="876" spans="1:32" ht="21" customHeight="1">
      <c r="A876" s="5" t="s">
        <v>26549</v>
      </c>
      <c r="B876" s="5" t="s">
        <v>12308</v>
      </c>
      <c r="C876" s="5" t="str">
        <f t="shared" ca="1" si="0"/>
        <v>上海</v>
      </c>
      <c r="D876" s="5" t="str">
        <f t="shared" ca="1" si="134"/>
        <v>静安区  </v>
      </c>
      <c r="E876" s="5" t="s">
        <v>22739</v>
      </c>
      <c r="F876" s="5" t="s">
        <v>45</v>
      </c>
      <c r="G876" s="7">
        <v>10</v>
      </c>
      <c r="H876" s="7">
        <v>25</v>
      </c>
      <c r="I876" s="5" t="s">
        <v>2463</v>
      </c>
      <c r="J876" s="5" t="s">
        <v>108</v>
      </c>
      <c r="K876" s="5" t="s">
        <v>12310</v>
      </c>
      <c r="L876" s="5" t="s">
        <v>12311</v>
      </c>
      <c r="M876" s="5" t="s">
        <v>26550</v>
      </c>
      <c r="N876" s="5" t="s">
        <v>37</v>
      </c>
      <c r="O876" s="5" t="s">
        <v>55</v>
      </c>
      <c r="P876" s="5" t="b">
        <f t="shared" ca="1" si="131"/>
        <v>0</v>
      </c>
      <c r="Q876" s="5" t="b">
        <f t="shared" ca="1" si="3"/>
        <v>1</v>
      </c>
      <c r="R876" s="5"/>
      <c r="S876" s="5"/>
      <c r="T876" s="5"/>
      <c r="U876" s="5"/>
      <c r="V876" s="5"/>
      <c r="W876" s="5"/>
      <c r="X876" s="5"/>
      <c r="Y876" s="5"/>
      <c r="Z876" s="5"/>
      <c r="AA876" s="5"/>
      <c r="AB876" s="5"/>
      <c r="AC876" s="5"/>
      <c r="AD876" s="5"/>
      <c r="AE876" s="5"/>
      <c r="AF876" s="5"/>
    </row>
    <row r="877" spans="1:32" ht="21" customHeight="1">
      <c r="A877" s="5" t="s">
        <v>277</v>
      </c>
      <c r="B877" s="5" t="s">
        <v>12008</v>
      </c>
      <c r="C877" s="5" t="str">
        <f t="shared" ca="1" si="0"/>
        <v>上海</v>
      </c>
      <c r="D877" s="5" t="str">
        <f t="shared" ca="1" si="134"/>
        <v>静安区  </v>
      </c>
      <c r="E877" s="5" t="s">
        <v>23038</v>
      </c>
      <c r="F877" s="5" t="s">
        <v>45</v>
      </c>
      <c r="G877" s="7">
        <v>10</v>
      </c>
      <c r="H877" s="7">
        <v>15</v>
      </c>
      <c r="I877" s="5" t="s">
        <v>56</v>
      </c>
      <c r="J877" s="5" t="s">
        <v>108</v>
      </c>
      <c r="K877" s="5" t="s">
        <v>11666</v>
      </c>
      <c r="L877" s="5" t="s">
        <v>12010</v>
      </c>
      <c r="M877" s="5" t="s">
        <v>12012</v>
      </c>
      <c r="N877" s="5" t="s">
        <v>37</v>
      </c>
      <c r="O877" s="5" t="s">
        <v>55</v>
      </c>
      <c r="P877" s="5" t="b">
        <f t="shared" ca="1" si="131"/>
        <v>0</v>
      </c>
      <c r="Q877" s="5" t="b">
        <f t="shared" ca="1" si="3"/>
        <v>1</v>
      </c>
      <c r="R877" s="5"/>
      <c r="S877" s="5"/>
      <c r="T877" s="5"/>
      <c r="U877" s="5"/>
      <c r="V877" s="5"/>
      <c r="W877" s="5"/>
      <c r="X877" s="5"/>
      <c r="Y877" s="5"/>
      <c r="Z877" s="5"/>
      <c r="AA877" s="5"/>
      <c r="AB877" s="5"/>
      <c r="AC877" s="5"/>
      <c r="AD877" s="5"/>
      <c r="AE877" s="5"/>
      <c r="AF877" s="5"/>
    </row>
    <row r="878" spans="1:32" ht="21" customHeight="1">
      <c r="A878" s="5" t="s">
        <v>10203</v>
      </c>
      <c r="B878" s="5" t="s">
        <v>11928</v>
      </c>
      <c r="C878" s="5" t="str">
        <f t="shared" ca="1" si="0"/>
        <v>上海</v>
      </c>
      <c r="D878" s="5" t="str">
        <f t="shared" ca="1" si="134"/>
        <v>静安区  </v>
      </c>
      <c r="E878" s="5" t="s">
        <v>23053</v>
      </c>
      <c r="F878" s="5" t="s">
        <v>29</v>
      </c>
      <c r="G878" s="7">
        <v>10</v>
      </c>
      <c r="H878" s="7">
        <v>15</v>
      </c>
      <c r="I878" s="5" t="s">
        <v>56</v>
      </c>
      <c r="J878" s="5" t="s">
        <v>108</v>
      </c>
      <c r="K878" s="5" t="s">
        <v>11930</v>
      </c>
      <c r="L878" s="5" t="s">
        <v>6480</v>
      </c>
      <c r="M878" s="5" t="s">
        <v>11932</v>
      </c>
      <c r="N878" s="5" t="s">
        <v>53</v>
      </c>
      <c r="O878" s="5" t="s">
        <v>55</v>
      </c>
      <c r="P878" s="5" t="b">
        <f t="shared" ca="1" si="131"/>
        <v>0</v>
      </c>
      <c r="Q878" s="5" t="b">
        <f t="shared" ca="1" si="3"/>
        <v>1</v>
      </c>
      <c r="R878" s="5"/>
      <c r="S878" s="5"/>
      <c r="T878" s="5"/>
      <c r="U878" s="5"/>
      <c r="V878" s="5"/>
      <c r="W878" s="5"/>
      <c r="X878" s="5"/>
      <c r="Y878" s="5"/>
      <c r="Z878" s="5"/>
      <c r="AA878" s="5"/>
      <c r="AB878" s="5"/>
      <c r="AC878" s="5"/>
      <c r="AD878" s="5"/>
      <c r="AE878" s="5"/>
      <c r="AF878" s="5"/>
    </row>
    <row r="879" spans="1:32" ht="21" customHeight="1">
      <c r="A879" s="5" t="s">
        <v>11830</v>
      </c>
      <c r="B879" s="5" t="s">
        <v>11833</v>
      </c>
      <c r="C879" s="5" t="str">
        <f t="shared" ca="1" si="0"/>
        <v>上海</v>
      </c>
      <c r="D879" s="5" t="str">
        <f t="shared" ca="1" si="134"/>
        <v>静安区  </v>
      </c>
      <c r="E879" s="5" t="s">
        <v>22739</v>
      </c>
      <c r="F879" s="5" t="s">
        <v>45</v>
      </c>
      <c r="G879" s="7">
        <v>10</v>
      </c>
      <c r="H879" s="7">
        <v>20</v>
      </c>
      <c r="I879" s="5" t="s">
        <v>144</v>
      </c>
      <c r="J879" s="5" t="s">
        <v>125</v>
      </c>
      <c r="K879" s="5" t="s">
        <v>11835</v>
      </c>
      <c r="L879" s="5" t="s">
        <v>11836</v>
      </c>
      <c r="M879" s="5" t="s">
        <v>11837</v>
      </c>
      <c r="N879" s="5" t="s">
        <v>37</v>
      </c>
      <c r="O879" s="5" t="s">
        <v>237</v>
      </c>
      <c r="P879" s="5" t="b">
        <f t="shared" ca="1" si="131"/>
        <v>0</v>
      </c>
      <c r="Q879" s="5" t="b">
        <f t="shared" ca="1" si="3"/>
        <v>1</v>
      </c>
      <c r="R879" s="5"/>
      <c r="S879" s="5"/>
      <c r="T879" s="5"/>
      <c r="U879" s="5"/>
      <c r="V879" s="5"/>
      <c r="W879" s="5"/>
      <c r="X879" s="5"/>
      <c r="Y879" s="5"/>
      <c r="Z879" s="5"/>
      <c r="AA879" s="5"/>
      <c r="AB879" s="5"/>
      <c r="AC879" s="5"/>
      <c r="AD879" s="5"/>
      <c r="AE879" s="5"/>
      <c r="AF879" s="5"/>
    </row>
    <row r="880" spans="1:32" ht="21" customHeight="1">
      <c r="A880" s="5" t="s">
        <v>248</v>
      </c>
      <c r="B880" s="5" t="s">
        <v>12001</v>
      </c>
      <c r="C880" s="5" t="str">
        <f t="shared" ca="1" si="0"/>
        <v>上海</v>
      </c>
      <c r="D880" s="9" t="s">
        <v>47</v>
      </c>
      <c r="E880" s="5" t="s">
        <v>22384</v>
      </c>
      <c r="F880" s="5" t="s">
        <v>45</v>
      </c>
      <c r="G880" s="7">
        <v>10</v>
      </c>
      <c r="H880" s="7">
        <v>15</v>
      </c>
      <c r="I880" s="5" t="s">
        <v>56</v>
      </c>
      <c r="J880" s="5" t="s">
        <v>31</v>
      </c>
      <c r="K880" s="5" t="s">
        <v>5977</v>
      </c>
      <c r="L880" s="5" t="s">
        <v>12002</v>
      </c>
      <c r="M880" s="5" t="s">
        <v>11894</v>
      </c>
      <c r="N880" s="5" t="s">
        <v>167</v>
      </c>
      <c r="O880" s="5" t="s">
        <v>55</v>
      </c>
      <c r="P880" s="5" t="b">
        <f t="shared" ca="1" si="131"/>
        <v>0</v>
      </c>
      <c r="Q880" s="5" t="b">
        <f t="shared" ca="1" si="3"/>
        <v>1</v>
      </c>
      <c r="R880" s="5"/>
      <c r="S880" s="5"/>
      <c r="T880" s="5"/>
      <c r="U880" s="5"/>
      <c r="V880" s="5"/>
      <c r="W880" s="5"/>
      <c r="X880" s="5"/>
      <c r="Y880" s="5"/>
      <c r="Z880" s="5"/>
      <c r="AA880" s="5"/>
      <c r="AB880" s="5"/>
      <c r="AC880" s="5"/>
      <c r="AD880" s="5"/>
      <c r="AE880" s="5"/>
      <c r="AF880" s="5"/>
    </row>
    <row r="881" spans="1:32" ht="21" customHeight="1">
      <c r="A881" s="5" t="s">
        <v>248</v>
      </c>
      <c r="B881" s="5" t="s">
        <v>12069</v>
      </c>
      <c r="C881" s="5" t="str">
        <f t="shared" ca="1" si="0"/>
        <v>上海</v>
      </c>
      <c r="D881" s="5" t="str">
        <f t="shared" ref="D881:D884" ca="1" si="135">IFERROR(__xludf.DUMMYFUNCTION("REGEXEXTRACT(E881,""-(\S+)"")"),"松江区  ")</f>
        <v>松江区  </v>
      </c>
      <c r="E881" s="5" t="s">
        <v>22756</v>
      </c>
      <c r="F881" s="5" t="s">
        <v>29</v>
      </c>
      <c r="G881" s="7">
        <v>10</v>
      </c>
      <c r="H881" s="7">
        <v>15</v>
      </c>
      <c r="I881" s="5" t="s">
        <v>56</v>
      </c>
      <c r="J881" s="5" t="s">
        <v>31</v>
      </c>
      <c r="K881" s="5" t="s">
        <v>817</v>
      </c>
      <c r="L881" s="5" t="s">
        <v>12071</v>
      </c>
      <c r="M881" s="5" t="s">
        <v>12073</v>
      </c>
      <c r="N881" s="5" t="s">
        <v>37</v>
      </c>
      <c r="O881" s="5" t="s">
        <v>55</v>
      </c>
      <c r="P881" s="5" t="b">
        <f t="shared" ca="1" si="131"/>
        <v>0</v>
      </c>
      <c r="Q881" s="5" t="b">
        <f t="shared" ca="1" si="3"/>
        <v>1</v>
      </c>
      <c r="R881" s="5"/>
      <c r="S881" s="5"/>
      <c r="T881" s="5"/>
      <c r="U881" s="5"/>
      <c r="V881" s="5"/>
      <c r="W881" s="5"/>
      <c r="X881" s="5"/>
      <c r="Y881" s="5"/>
      <c r="Z881" s="5"/>
      <c r="AA881" s="5"/>
      <c r="AB881" s="5"/>
      <c r="AC881" s="5"/>
      <c r="AD881" s="5"/>
      <c r="AE881" s="5"/>
      <c r="AF881" s="5"/>
    </row>
    <row r="882" spans="1:32" ht="21" customHeight="1">
      <c r="A882" s="14" t="s">
        <v>26551</v>
      </c>
      <c r="B882" s="14" t="s">
        <v>26552</v>
      </c>
      <c r="C882" s="14" t="str">
        <f t="shared" ca="1" si="0"/>
        <v>上海</v>
      </c>
      <c r="D882" s="14" t="str">
        <f t="shared" ca="1" si="135"/>
        <v>松江区  </v>
      </c>
      <c r="E882" s="14" t="s">
        <v>22766</v>
      </c>
      <c r="F882" s="14" t="s">
        <v>45</v>
      </c>
      <c r="G882" s="15">
        <v>10</v>
      </c>
      <c r="H882" s="15">
        <v>15</v>
      </c>
      <c r="I882" s="14" t="s">
        <v>56</v>
      </c>
      <c r="J882" s="14" t="s">
        <v>108</v>
      </c>
      <c r="K882" s="14" t="s">
        <v>499</v>
      </c>
      <c r="L882" s="14" t="s">
        <v>26553</v>
      </c>
      <c r="M882" s="14" t="s">
        <v>26554</v>
      </c>
      <c r="N882" s="14" t="s">
        <v>100</v>
      </c>
      <c r="O882" s="14" t="s">
        <v>38</v>
      </c>
      <c r="P882" s="14" t="b">
        <f ca="1">IFERROR(__xludf.DUMMYFUNCTION("REGEXMATCH(A882,""前端|设计|(?i)html|(?i)css|网页"")"),FALSE)</f>
        <v>0</v>
      </c>
      <c r="Q882" s="14" t="b">
        <f t="shared" ca="1" si="3"/>
        <v>1</v>
      </c>
      <c r="R882" s="5"/>
      <c r="S882" s="5"/>
      <c r="T882" s="5"/>
      <c r="U882" s="5"/>
      <c r="V882" s="5"/>
      <c r="W882" s="5"/>
      <c r="X882" s="5"/>
      <c r="Y882" s="5"/>
      <c r="Z882" s="5"/>
      <c r="AA882" s="5"/>
      <c r="AB882" s="5"/>
      <c r="AC882" s="5"/>
      <c r="AD882" s="5"/>
      <c r="AE882" s="5"/>
      <c r="AF882" s="5"/>
    </row>
    <row r="883" spans="1:32" ht="21" customHeight="1">
      <c r="A883" s="5" t="s">
        <v>1457</v>
      </c>
      <c r="B883" s="5" t="s">
        <v>11950</v>
      </c>
      <c r="C883" s="5" t="str">
        <f t="shared" ca="1" si="0"/>
        <v>上海</v>
      </c>
      <c r="D883" s="5" t="str">
        <f t="shared" ca="1" si="135"/>
        <v>松江区  </v>
      </c>
      <c r="E883" s="5" t="s">
        <v>22739</v>
      </c>
      <c r="F883" s="5" t="s">
        <v>45</v>
      </c>
      <c r="G883" s="7">
        <v>10</v>
      </c>
      <c r="H883" s="7">
        <v>15</v>
      </c>
      <c r="I883" s="5" t="s">
        <v>56</v>
      </c>
      <c r="J883" s="5" t="s">
        <v>66</v>
      </c>
      <c r="K883" s="5" t="s">
        <v>161</v>
      </c>
      <c r="L883" s="5" t="s">
        <v>11951</v>
      </c>
      <c r="M883" s="5" t="s">
        <v>11953</v>
      </c>
      <c r="N883" s="5" t="s">
        <v>42</v>
      </c>
      <c r="O883" s="5" t="s">
        <v>237</v>
      </c>
      <c r="P883" s="5" t="b">
        <f t="shared" ref="P883:P890" ca="1" si="136">IFERROR(__xludf.DUMMYFUNCTION("REGEXMATCH(A883,""前端|设计|(?i)html|(?i)css"")"),TRUE)</f>
        <v>1</v>
      </c>
      <c r="Q883" s="5" t="b">
        <f t="shared" ca="1" si="3"/>
        <v>1</v>
      </c>
      <c r="R883" s="5"/>
      <c r="S883" s="5"/>
      <c r="T883" s="5"/>
      <c r="U883" s="5"/>
      <c r="V883" s="5"/>
      <c r="W883" s="5"/>
      <c r="X883" s="5"/>
      <c r="Y883" s="5"/>
      <c r="Z883" s="5"/>
      <c r="AA883" s="5"/>
      <c r="AB883" s="5"/>
      <c r="AC883" s="5"/>
      <c r="AD883" s="5"/>
      <c r="AE883" s="5"/>
      <c r="AF883" s="5"/>
    </row>
    <row r="884" spans="1:32" ht="21" customHeight="1">
      <c r="A884" s="5" t="s">
        <v>6294</v>
      </c>
      <c r="B884" s="5" t="s">
        <v>11844</v>
      </c>
      <c r="C884" s="5" t="str">
        <f t="shared" ca="1" si="0"/>
        <v>上海</v>
      </c>
      <c r="D884" s="5" t="str">
        <f t="shared" ca="1" si="135"/>
        <v>松江区  </v>
      </c>
      <c r="E884" s="5" t="s">
        <v>22756</v>
      </c>
      <c r="F884" s="5" t="s">
        <v>45</v>
      </c>
      <c r="G884" s="7">
        <v>10</v>
      </c>
      <c r="H884" s="7">
        <v>15</v>
      </c>
      <c r="I884" s="5" t="s">
        <v>56</v>
      </c>
      <c r="J884" s="5" t="s">
        <v>108</v>
      </c>
      <c r="K884" s="5" t="s">
        <v>479</v>
      </c>
      <c r="L884" s="5" t="s">
        <v>11845</v>
      </c>
      <c r="M884" s="5" t="s">
        <v>11847</v>
      </c>
      <c r="N884" s="5" t="s">
        <v>37</v>
      </c>
      <c r="O884" s="5" t="s">
        <v>237</v>
      </c>
      <c r="P884" s="5" t="b">
        <f t="shared" ca="1" si="136"/>
        <v>1</v>
      </c>
      <c r="Q884" s="5" t="b">
        <f t="shared" ca="1" si="3"/>
        <v>1</v>
      </c>
      <c r="R884" s="5"/>
      <c r="S884" s="5"/>
      <c r="T884" s="5"/>
      <c r="U884" s="5"/>
      <c r="V884" s="5"/>
      <c r="W884" s="5"/>
      <c r="X884" s="5"/>
      <c r="Y884" s="5"/>
      <c r="Z884" s="5"/>
      <c r="AA884" s="5"/>
      <c r="AB884" s="5"/>
      <c r="AC884" s="5"/>
      <c r="AD884" s="5"/>
      <c r="AE884" s="5"/>
      <c r="AF884" s="5"/>
    </row>
    <row r="885" spans="1:32" ht="21" customHeight="1">
      <c r="A885" s="5" t="s">
        <v>10427</v>
      </c>
      <c r="B885" s="5" t="s">
        <v>12108</v>
      </c>
      <c r="C885" s="5" t="str">
        <f t="shared" ca="1" si="0"/>
        <v>上海</v>
      </c>
      <c r="D885" s="9" t="s">
        <v>47</v>
      </c>
      <c r="E885" s="5" t="s">
        <v>22384</v>
      </c>
      <c r="F885" s="5" t="s">
        <v>45</v>
      </c>
      <c r="G885" s="7">
        <v>10</v>
      </c>
      <c r="H885" s="7">
        <v>15</v>
      </c>
      <c r="I885" s="5" t="s">
        <v>56</v>
      </c>
      <c r="J885" s="5" t="s">
        <v>31</v>
      </c>
      <c r="K885" s="5" t="s">
        <v>76</v>
      </c>
      <c r="L885" s="5" t="s">
        <v>12111</v>
      </c>
      <c r="M885" s="5" t="s">
        <v>12112</v>
      </c>
      <c r="N885" s="5" t="s">
        <v>37</v>
      </c>
      <c r="O885" s="5" t="s">
        <v>38</v>
      </c>
      <c r="P885" s="5" t="b">
        <f t="shared" ca="1" si="136"/>
        <v>1</v>
      </c>
      <c r="Q885" s="5" t="b">
        <f t="shared" ca="1" si="3"/>
        <v>1</v>
      </c>
      <c r="R885" s="5"/>
      <c r="S885" s="5"/>
      <c r="T885" s="5"/>
      <c r="U885" s="5"/>
      <c r="V885" s="5"/>
      <c r="W885" s="5"/>
      <c r="X885" s="5"/>
      <c r="Y885" s="5"/>
      <c r="Z885" s="5"/>
      <c r="AA885" s="5"/>
      <c r="AB885" s="5"/>
      <c r="AC885" s="5"/>
      <c r="AD885" s="5"/>
      <c r="AE885" s="5"/>
      <c r="AF885" s="5"/>
    </row>
    <row r="886" spans="1:32" ht="21" customHeight="1">
      <c r="A886" s="5" t="s">
        <v>12030</v>
      </c>
      <c r="B886" s="5" t="s">
        <v>3123</v>
      </c>
      <c r="C886" s="5" t="str">
        <f t="shared" ca="1" si="0"/>
        <v>上海</v>
      </c>
      <c r="D886" s="5" t="str">
        <f ca="1">IFERROR(__xludf.DUMMYFUNCTION("REGEXEXTRACT(E886,""-(\S+)"")"),"浦东新区  ")</f>
        <v>浦东新区  </v>
      </c>
      <c r="E886" s="5" t="s">
        <v>22772</v>
      </c>
      <c r="F886" s="5" t="s">
        <v>29</v>
      </c>
      <c r="G886" s="7">
        <v>10</v>
      </c>
      <c r="H886" s="7">
        <v>18</v>
      </c>
      <c r="I886" s="5" t="s">
        <v>964</v>
      </c>
      <c r="J886" s="5" t="s">
        <v>31</v>
      </c>
      <c r="K886" s="5" t="s">
        <v>117</v>
      </c>
      <c r="L886" s="5" t="s">
        <v>3127</v>
      </c>
      <c r="M886" s="5" t="s">
        <v>12033</v>
      </c>
      <c r="N886" s="5" t="s">
        <v>37</v>
      </c>
      <c r="O886" s="5" t="s">
        <v>55</v>
      </c>
      <c r="P886" s="5" t="b">
        <f t="shared" ca="1" si="136"/>
        <v>1</v>
      </c>
      <c r="Q886" s="5" t="b">
        <f t="shared" ca="1" si="3"/>
        <v>1</v>
      </c>
      <c r="R886" s="5"/>
      <c r="S886" s="5"/>
      <c r="T886" s="5"/>
      <c r="U886" s="5"/>
      <c r="V886" s="5"/>
      <c r="W886" s="5"/>
      <c r="X886" s="5"/>
      <c r="Y886" s="5"/>
      <c r="Z886" s="5"/>
      <c r="AA886" s="5"/>
      <c r="AB886" s="5"/>
      <c r="AC886" s="5"/>
      <c r="AD886" s="5"/>
      <c r="AE886" s="5"/>
      <c r="AF886" s="5"/>
    </row>
    <row r="887" spans="1:32" ht="21" customHeight="1">
      <c r="A887" s="5" t="s">
        <v>277</v>
      </c>
      <c r="B887" s="5" t="s">
        <v>11854</v>
      </c>
      <c r="C887" s="5" t="str">
        <f t="shared" ca="1" si="0"/>
        <v>上海</v>
      </c>
      <c r="D887" s="9" t="s">
        <v>47</v>
      </c>
      <c r="E887" s="5" t="s">
        <v>22384</v>
      </c>
      <c r="F887" s="5" t="s">
        <v>45</v>
      </c>
      <c r="G887" s="7">
        <v>10</v>
      </c>
      <c r="H887" s="7">
        <v>15</v>
      </c>
      <c r="I887" s="5" t="s">
        <v>56</v>
      </c>
      <c r="J887" s="5" t="s">
        <v>31</v>
      </c>
      <c r="K887" s="5" t="s">
        <v>76</v>
      </c>
      <c r="L887" s="9" t="s">
        <v>47</v>
      </c>
      <c r="M887" s="5" t="s">
        <v>11855</v>
      </c>
      <c r="N887" s="5" t="s">
        <v>37</v>
      </c>
      <c r="O887" s="5" t="s">
        <v>55</v>
      </c>
      <c r="P887" s="5" t="b">
        <f t="shared" ca="1" si="136"/>
        <v>1</v>
      </c>
      <c r="Q887" s="5" t="b">
        <f t="shared" ca="1" si="3"/>
        <v>1</v>
      </c>
      <c r="R887" s="5"/>
      <c r="S887" s="5"/>
      <c r="T887" s="5"/>
      <c r="U887" s="5"/>
      <c r="V887" s="5"/>
      <c r="W887" s="5"/>
      <c r="X887" s="5"/>
      <c r="Y887" s="5"/>
      <c r="Z887" s="5"/>
      <c r="AA887" s="5"/>
      <c r="AB887" s="5"/>
      <c r="AC887" s="5"/>
      <c r="AD887" s="5"/>
      <c r="AE887" s="5"/>
      <c r="AF887" s="5"/>
    </row>
    <row r="888" spans="1:32" ht="21" customHeight="1">
      <c r="A888" s="5" t="s">
        <v>1457</v>
      </c>
      <c r="B888" s="5" t="s">
        <v>11905</v>
      </c>
      <c r="C888" s="5" t="str">
        <f t="shared" ca="1" si="0"/>
        <v>上海</v>
      </c>
      <c r="D888" s="5" t="str">
        <f t="shared" ref="D888:D892" ca="1" si="137">IFERROR(__xludf.DUMMYFUNCTION("REGEXEXTRACT(E888,""-(\S+)"")"),"闵行区  ")</f>
        <v>闵行区  </v>
      </c>
      <c r="E888" s="5" t="s">
        <v>23053</v>
      </c>
      <c r="F888" s="5" t="s">
        <v>45</v>
      </c>
      <c r="G888" s="7">
        <v>10</v>
      </c>
      <c r="H888" s="7">
        <v>20</v>
      </c>
      <c r="I888" s="5" t="s">
        <v>144</v>
      </c>
      <c r="J888" s="5" t="s">
        <v>125</v>
      </c>
      <c r="K888" s="5" t="s">
        <v>117</v>
      </c>
      <c r="L888" s="5" t="s">
        <v>11908</v>
      </c>
      <c r="M888" s="5" t="s">
        <v>11933</v>
      </c>
      <c r="N888" s="5" t="s">
        <v>100</v>
      </c>
      <c r="O888" s="5" t="s">
        <v>271</v>
      </c>
      <c r="P888" s="5" t="b">
        <f t="shared" ca="1" si="136"/>
        <v>1</v>
      </c>
      <c r="Q888" s="5" t="b">
        <f t="shared" ca="1" si="3"/>
        <v>1</v>
      </c>
      <c r="R888" s="5"/>
      <c r="S888" s="5"/>
      <c r="T888" s="5"/>
      <c r="U888" s="5"/>
      <c r="V888" s="5"/>
      <c r="W888" s="5"/>
      <c r="X888" s="5"/>
      <c r="Y888" s="5"/>
      <c r="Z888" s="5"/>
      <c r="AA888" s="5"/>
      <c r="AB888" s="5"/>
      <c r="AC888" s="5"/>
      <c r="AD888" s="5"/>
      <c r="AE888" s="5"/>
      <c r="AF888" s="5"/>
    </row>
    <row r="889" spans="1:32" ht="21" customHeight="1">
      <c r="A889" s="5" t="s">
        <v>26555</v>
      </c>
      <c r="B889" s="5" t="s">
        <v>9508</v>
      </c>
      <c r="C889" s="5" t="str">
        <f t="shared" ca="1" si="0"/>
        <v>上海</v>
      </c>
      <c r="D889" s="5" t="str">
        <f t="shared" ca="1" si="137"/>
        <v>闵行区  </v>
      </c>
      <c r="E889" s="5" t="s">
        <v>22772</v>
      </c>
      <c r="F889" s="5" t="s">
        <v>29</v>
      </c>
      <c r="G889" s="7">
        <v>10</v>
      </c>
      <c r="H889" s="7">
        <v>20</v>
      </c>
      <c r="I889" s="5" t="s">
        <v>144</v>
      </c>
      <c r="J889" s="5" t="s">
        <v>125</v>
      </c>
      <c r="K889" s="5" t="s">
        <v>76</v>
      </c>
      <c r="L889" s="5" t="s">
        <v>26556</v>
      </c>
      <c r="M889" s="5" t="s">
        <v>26557</v>
      </c>
      <c r="N889" s="5" t="s">
        <v>53</v>
      </c>
      <c r="O889" s="5" t="s">
        <v>55</v>
      </c>
      <c r="P889" s="5" t="b">
        <f t="shared" ca="1" si="136"/>
        <v>1</v>
      </c>
      <c r="Q889" s="5" t="b">
        <f t="shared" ca="1" si="3"/>
        <v>1</v>
      </c>
      <c r="R889" s="5"/>
      <c r="S889" s="5"/>
      <c r="T889" s="5"/>
      <c r="U889" s="5"/>
      <c r="V889" s="5"/>
      <c r="W889" s="5"/>
      <c r="X889" s="5"/>
      <c r="Y889" s="5"/>
      <c r="Z889" s="5"/>
      <c r="AA889" s="5"/>
      <c r="AB889" s="5"/>
      <c r="AC889" s="5"/>
      <c r="AD889" s="5"/>
      <c r="AE889" s="5"/>
      <c r="AF889" s="5"/>
    </row>
    <row r="890" spans="1:32" ht="21" customHeight="1">
      <c r="A890" s="5" t="s">
        <v>11976</v>
      </c>
      <c r="B890" s="5" t="s">
        <v>11978</v>
      </c>
      <c r="C890" s="5" t="str">
        <f t="shared" ca="1" si="0"/>
        <v>上海</v>
      </c>
      <c r="D890" s="5" t="str">
        <f t="shared" ca="1" si="137"/>
        <v>闵行区  </v>
      </c>
      <c r="E890" s="5" t="s">
        <v>22321</v>
      </c>
      <c r="F890" s="5" t="s">
        <v>45</v>
      </c>
      <c r="G890" s="7">
        <v>10</v>
      </c>
      <c r="H890" s="7">
        <v>15</v>
      </c>
      <c r="I890" s="5" t="s">
        <v>56</v>
      </c>
      <c r="J890" s="5" t="s">
        <v>108</v>
      </c>
      <c r="K890" s="5" t="s">
        <v>284</v>
      </c>
      <c r="L890" s="5" t="s">
        <v>11983</v>
      </c>
      <c r="M890" s="5" t="s">
        <v>11984</v>
      </c>
      <c r="N890" s="5" t="s">
        <v>100</v>
      </c>
      <c r="O890" s="5" t="s">
        <v>44</v>
      </c>
      <c r="P890" s="5" t="b">
        <f t="shared" ca="1" si="136"/>
        <v>1</v>
      </c>
      <c r="Q890" s="5" t="b">
        <f t="shared" ca="1" si="3"/>
        <v>1</v>
      </c>
      <c r="R890" s="5"/>
      <c r="S890" s="5"/>
      <c r="T890" s="5"/>
      <c r="U890" s="5"/>
      <c r="V890" s="5"/>
      <c r="W890" s="5"/>
      <c r="X890" s="5"/>
      <c r="Y890" s="5"/>
      <c r="Z890" s="5"/>
      <c r="AA890" s="5"/>
      <c r="AB890" s="5"/>
      <c r="AC890" s="5"/>
      <c r="AD890" s="5"/>
      <c r="AE890" s="5"/>
      <c r="AF890" s="5"/>
    </row>
    <row r="891" spans="1:32" ht="21" customHeight="1">
      <c r="A891" s="14" t="s">
        <v>3281</v>
      </c>
      <c r="B891" s="14" t="s">
        <v>3282</v>
      </c>
      <c r="C891" s="14" t="str">
        <f t="shared" ca="1" si="0"/>
        <v>上海</v>
      </c>
      <c r="D891" s="14" t="str">
        <f t="shared" ca="1" si="137"/>
        <v>闵行区  </v>
      </c>
      <c r="E891" s="14" t="s">
        <v>22376</v>
      </c>
      <c r="F891" s="14" t="s">
        <v>45</v>
      </c>
      <c r="G891" s="15">
        <v>10</v>
      </c>
      <c r="H891" s="15">
        <v>20</v>
      </c>
      <c r="I891" s="14" t="s">
        <v>144</v>
      </c>
      <c r="J891" s="14" t="s">
        <v>108</v>
      </c>
      <c r="K891" s="14" t="s">
        <v>48</v>
      </c>
      <c r="L891" s="14" t="s">
        <v>3283</v>
      </c>
      <c r="M891" s="16" t="s">
        <v>47</v>
      </c>
      <c r="N891" s="14" t="s">
        <v>53</v>
      </c>
      <c r="O891" s="14" t="s">
        <v>55</v>
      </c>
      <c r="P891" s="14" t="b">
        <f ca="1">IFERROR(__xludf.DUMMYFUNCTION("REGEXMATCH(A891,""前端|设计|(?i)html|(?i)css|网页"")"),FALSE)</f>
        <v>0</v>
      </c>
      <c r="Q891" s="14" t="b">
        <f t="shared" ca="1" si="3"/>
        <v>1</v>
      </c>
      <c r="R891" s="5"/>
      <c r="S891" s="5"/>
      <c r="T891" s="5"/>
      <c r="U891" s="5"/>
      <c r="V891" s="5"/>
      <c r="W891" s="5"/>
      <c r="X891" s="5"/>
      <c r="Y891" s="5"/>
      <c r="Z891" s="5"/>
      <c r="AA891" s="5"/>
      <c r="AB891" s="5"/>
      <c r="AC891" s="5"/>
      <c r="AD891" s="5"/>
      <c r="AE891" s="5"/>
      <c r="AF891" s="5"/>
    </row>
    <row r="892" spans="1:32" ht="21" customHeight="1">
      <c r="A892" s="5" t="s">
        <v>12088</v>
      </c>
      <c r="B892" s="5" t="s">
        <v>12089</v>
      </c>
      <c r="C892" s="5" t="str">
        <f t="shared" ca="1" si="0"/>
        <v>上海</v>
      </c>
      <c r="D892" s="5" t="str">
        <f t="shared" ca="1" si="137"/>
        <v>闵行区  </v>
      </c>
      <c r="E892" s="5" t="s">
        <v>23602</v>
      </c>
      <c r="F892" s="5" t="s">
        <v>45</v>
      </c>
      <c r="G892" s="7">
        <v>10</v>
      </c>
      <c r="H892" s="7">
        <v>15</v>
      </c>
      <c r="I892" s="5" t="s">
        <v>56</v>
      </c>
      <c r="J892" s="5" t="s">
        <v>31</v>
      </c>
      <c r="K892" s="5" t="s">
        <v>76</v>
      </c>
      <c r="L892" s="5" t="s">
        <v>12090</v>
      </c>
      <c r="M892" s="5" t="s">
        <v>12091</v>
      </c>
      <c r="N892" s="5" t="s">
        <v>53</v>
      </c>
      <c r="O892" s="5" t="s">
        <v>55</v>
      </c>
      <c r="P892" s="5" t="b">
        <f t="shared" ref="P892:P978" ca="1" si="138">IFERROR(__xludf.DUMMYFUNCTION("REGEXMATCH(A892,""前端|设计|(?i)html|(?i)css"")"),FALSE)</f>
        <v>0</v>
      </c>
      <c r="Q892" s="5" t="b">
        <f t="shared" ca="1" si="3"/>
        <v>1</v>
      </c>
      <c r="R892" s="5"/>
      <c r="S892" s="5"/>
      <c r="T892" s="5"/>
      <c r="U892" s="5"/>
      <c r="V892" s="5"/>
      <c r="W892" s="5"/>
      <c r="X892" s="5"/>
      <c r="Y892" s="5"/>
      <c r="Z892" s="5"/>
      <c r="AA892" s="5"/>
      <c r="AB892" s="5"/>
      <c r="AC892" s="5"/>
      <c r="AD892" s="5"/>
      <c r="AE892" s="5"/>
      <c r="AF892" s="5"/>
    </row>
    <row r="893" spans="1:32" ht="21" customHeight="1">
      <c r="A893" s="5" t="s">
        <v>397</v>
      </c>
      <c r="B893" s="5" t="s">
        <v>398</v>
      </c>
      <c r="C893" s="5" t="str">
        <f t="shared" ca="1" si="0"/>
        <v>上海</v>
      </c>
      <c r="D893" s="9" t="s">
        <v>47</v>
      </c>
      <c r="E893" s="5" t="s">
        <v>22384</v>
      </c>
      <c r="F893" s="5" t="s">
        <v>45</v>
      </c>
      <c r="G893" s="7">
        <v>10</v>
      </c>
      <c r="H893" s="7">
        <v>15</v>
      </c>
      <c r="I893" s="5" t="s">
        <v>56</v>
      </c>
      <c r="J893" s="5" t="s">
        <v>31</v>
      </c>
      <c r="K893" s="5" t="s">
        <v>48</v>
      </c>
      <c r="L893" s="5" t="s">
        <v>400</v>
      </c>
      <c r="M893" s="5" t="s">
        <v>402</v>
      </c>
      <c r="N893" s="5" t="s">
        <v>53</v>
      </c>
      <c r="O893" s="5" t="s">
        <v>405</v>
      </c>
      <c r="P893" s="5" t="b">
        <f t="shared" ca="1" si="138"/>
        <v>0</v>
      </c>
      <c r="Q893" s="5" t="b">
        <f t="shared" ca="1" si="3"/>
        <v>1</v>
      </c>
      <c r="R893" s="5"/>
      <c r="S893" s="5"/>
      <c r="T893" s="5"/>
      <c r="U893" s="5"/>
      <c r="V893" s="5"/>
      <c r="W893" s="5"/>
      <c r="X893" s="5"/>
      <c r="Y893" s="5"/>
      <c r="Z893" s="5"/>
      <c r="AA893" s="5"/>
      <c r="AB893" s="5"/>
      <c r="AC893" s="5"/>
      <c r="AD893" s="5"/>
      <c r="AE893" s="5"/>
      <c r="AF893" s="5"/>
    </row>
    <row r="894" spans="1:32" ht="21" customHeight="1">
      <c r="A894" s="5" t="s">
        <v>396</v>
      </c>
      <c r="B894" s="5" t="s">
        <v>12158</v>
      </c>
      <c r="C894" s="5" t="str">
        <f t="shared" ca="1" si="0"/>
        <v>上海</v>
      </c>
      <c r="D894" s="5" t="str">
        <f t="shared" ref="D894:D895" ca="1" si="139">IFERROR(__xludf.DUMMYFUNCTION("REGEXEXTRACT(E894,""-(\S+)"")"),"虹口区  ")</f>
        <v>虹口区  </v>
      </c>
      <c r="E894" s="5" t="s">
        <v>22321</v>
      </c>
      <c r="F894" s="5" t="s">
        <v>45</v>
      </c>
      <c r="G894" s="7">
        <v>10</v>
      </c>
      <c r="H894" s="7">
        <v>15</v>
      </c>
      <c r="I894" s="5" t="s">
        <v>56</v>
      </c>
      <c r="J894" s="5" t="s">
        <v>108</v>
      </c>
      <c r="K894" s="5" t="s">
        <v>12160</v>
      </c>
      <c r="L894" s="5" t="s">
        <v>12161</v>
      </c>
      <c r="M894" s="9" t="s">
        <v>47</v>
      </c>
      <c r="N894" s="5" t="s">
        <v>53</v>
      </c>
      <c r="O894" s="5" t="s">
        <v>55</v>
      </c>
      <c r="P894" s="5" t="b">
        <f t="shared" ca="1" si="138"/>
        <v>0</v>
      </c>
      <c r="Q894" s="5" t="b">
        <f t="shared" ca="1" si="3"/>
        <v>1</v>
      </c>
      <c r="R894" s="5"/>
      <c r="S894" s="5"/>
      <c r="T894" s="5"/>
      <c r="U894" s="5"/>
      <c r="V894" s="5"/>
      <c r="W894" s="5"/>
      <c r="X894" s="5"/>
      <c r="Y894" s="5"/>
      <c r="Z894" s="5"/>
      <c r="AA894" s="5"/>
      <c r="AB894" s="5"/>
      <c r="AC894" s="5"/>
      <c r="AD894" s="5"/>
      <c r="AE894" s="5"/>
      <c r="AF894" s="5"/>
    </row>
    <row r="895" spans="1:32" ht="21" customHeight="1">
      <c r="A895" s="5" t="s">
        <v>277</v>
      </c>
      <c r="B895" s="5" t="s">
        <v>12317</v>
      </c>
      <c r="C895" s="5" t="str">
        <f t="shared" ca="1" si="0"/>
        <v>上海</v>
      </c>
      <c r="D895" s="5" t="str">
        <f t="shared" ca="1" si="139"/>
        <v>虹口区  </v>
      </c>
      <c r="E895" s="5" t="s">
        <v>22739</v>
      </c>
      <c r="F895" s="5" t="s">
        <v>45</v>
      </c>
      <c r="G895" s="7">
        <v>10</v>
      </c>
      <c r="H895" s="7">
        <v>15</v>
      </c>
      <c r="I895" s="5" t="s">
        <v>56</v>
      </c>
      <c r="J895" s="5" t="s">
        <v>125</v>
      </c>
      <c r="K895" s="5" t="s">
        <v>309</v>
      </c>
      <c r="L895" s="5" t="s">
        <v>26558</v>
      </c>
      <c r="M895" s="5" t="s">
        <v>26559</v>
      </c>
      <c r="N895" s="5" t="s">
        <v>37</v>
      </c>
      <c r="O895" s="5" t="s">
        <v>405</v>
      </c>
      <c r="P895" s="5" t="b">
        <f t="shared" ca="1" si="138"/>
        <v>0</v>
      </c>
      <c r="Q895" s="5" t="b">
        <f t="shared" ca="1" si="3"/>
        <v>1</v>
      </c>
      <c r="R895" s="5"/>
      <c r="S895" s="5"/>
      <c r="T895" s="5"/>
      <c r="U895" s="5"/>
      <c r="V895" s="5"/>
      <c r="W895" s="5"/>
      <c r="X895" s="5"/>
      <c r="Y895" s="5"/>
      <c r="Z895" s="5"/>
      <c r="AA895" s="5"/>
      <c r="AB895" s="5"/>
      <c r="AC895" s="5"/>
      <c r="AD895" s="5"/>
      <c r="AE895" s="5"/>
      <c r="AF895" s="5"/>
    </row>
    <row r="896" spans="1:32" ht="21" customHeight="1">
      <c r="A896" s="5" t="s">
        <v>1820</v>
      </c>
      <c r="B896" s="5" t="s">
        <v>12094</v>
      </c>
      <c r="C896" s="5" t="str">
        <f t="shared" ca="1" si="0"/>
        <v>上海</v>
      </c>
      <c r="D896" s="9" t="s">
        <v>47</v>
      </c>
      <c r="E896" s="5" t="s">
        <v>22384</v>
      </c>
      <c r="F896" s="5" t="s">
        <v>45</v>
      </c>
      <c r="G896" s="7">
        <v>10</v>
      </c>
      <c r="H896" s="7">
        <v>15</v>
      </c>
      <c r="I896" s="5" t="s">
        <v>56</v>
      </c>
      <c r="J896" s="7" t="s">
        <v>24</v>
      </c>
      <c r="K896" s="5" t="s">
        <v>110</v>
      </c>
      <c r="L896" s="5" t="s">
        <v>12095</v>
      </c>
      <c r="M896" s="5" t="s">
        <v>12096</v>
      </c>
      <c r="N896" s="5" t="s">
        <v>53</v>
      </c>
      <c r="O896" s="5" t="s">
        <v>405</v>
      </c>
      <c r="P896" s="5" t="b">
        <f t="shared" ca="1" si="138"/>
        <v>0</v>
      </c>
      <c r="Q896" s="5" t="b">
        <f t="shared" ca="1" si="3"/>
        <v>1</v>
      </c>
      <c r="R896" s="5"/>
      <c r="S896" s="5"/>
      <c r="T896" s="5"/>
      <c r="U896" s="5"/>
      <c r="V896" s="5"/>
      <c r="W896" s="5"/>
      <c r="X896" s="5"/>
      <c r="Y896" s="5"/>
      <c r="Z896" s="5"/>
      <c r="AA896" s="5"/>
      <c r="AB896" s="5"/>
      <c r="AC896" s="5"/>
      <c r="AD896" s="5"/>
      <c r="AE896" s="5"/>
      <c r="AF896" s="5"/>
    </row>
    <row r="897" spans="1:32" ht="21" customHeight="1">
      <c r="A897" s="5" t="s">
        <v>5121</v>
      </c>
      <c r="B897" s="5" t="s">
        <v>3793</v>
      </c>
      <c r="C897" s="5" t="str">
        <f t="shared" ca="1" si="0"/>
        <v>上海</v>
      </c>
      <c r="D897" s="5" t="str">
        <f t="shared" ref="D897:D901" ca="1" si="140">IFERROR(__xludf.DUMMYFUNCTION("REGEXEXTRACT(E897,""-(\S+)"")"),"静安区  ")</f>
        <v>静安区  </v>
      </c>
      <c r="E897" s="5" t="s">
        <v>22766</v>
      </c>
      <c r="F897" s="5" t="s">
        <v>29</v>
      </c>
      <c r="G897" s="7">
        <v>10</v>
      </c>
      <c r="H897" s="7">
        <v>15</v>
      </c>
      <c r="I897" s="5" t="s">
        <v>56</v>
      </c>
      <c r="J897" s="5" t="s">
        <v>108</v>
      </c>
      <c r="K897" s="5" t="s">
        <v>48</v>
      </c>
      <c r="L897" s="5" t="s">
        <v>17254</v>
      </c>
      <c r="M897" s="5" t="s">
        <v>19733</v>
      </c>
      <c r="N897" s="5" t="s">
        <v>37</v>
      </c>
      <c r="O897" s="5" t="s">
        <v>38</v>
      </c>
      <c r="P897" s="5" t="b">
        <f t="shared" ca="1" si="138"/>
        <v>0</v>
      </c>
      <c r="Q897" s="5" t="b">
        <f t="shared" ca="1" si="3"/>
        <v>1</v>
      </c>
      <c r="R897" s="5"/>
      <c r="S897" s="5"/>
      <c r="T897" s="5"/>
      <c r="U897" s="5"/>
      <c r="V897" s="5"/>
      <c r="W897" s="5"/>
      <c r="X897" s="5"/>
      <c r="Y897" s="5"/>
      <c r="Z897" s="5"/>
      <c r="AA897" s="5"/>
      <c r="AB897" s="5"/>
      <c r="AC897" s="5"/>
      <c r="AD897" s="5"/>
      <c r="AE897" s="5"/>
      <c r="AF897" s="5"/>
    </row>
    <row r="898" spans="1:32" ht="21" customHeight="1">
      <c r="A898" s="5" t="s">
        <v>12127</v>
      </c>
      <c r="B898" s="5" t="s">
        <v>12128</v>
      </c>
      <c r="C898" s="5" t="str">
        <f t="shared" ca="1" si="0"/>
        <v>上海</v>
      </c>
      <c r="D898" s="5" t="str">
        <f t="shared" ca="1" si="140"/>
        <v>静安区  </v>
      </c>
      <c r="E898" s="5" t="s">
        <v>22772</v>
      </c>
      <c r="F898" s="5" t="s">
        <v>45</v>
      </c>
      <c r="G898" s="7">
        <v>10</v>
      </c>
      <c r="H898" s="7">
        <v>15</v>
      </c>
      <c r="I898" s="5" t="s">
        <v>56</v>
      </c>
      <c r="J898" s="5" t="s">
        <v>108</v>
      </c>
      <c r="K898" s="5" t="s">
        <v>907</v>
      </c>
      <c r="L898" s="5" t="s">
        <v>12130</v>
      </c>
      <c r="M898" s="5" t="s">
        <v>12131</v>
      </c>
      <c r="N898" s="5" t="s">
        <v>37</v>
      </c>
      <c r="O898" s="5" t="s">
        <v>237</v>
      </c>
      <c r="P898" s="5" t="b">
        <f t="shared" ca="1" si="138"/>
        <v>0</v>
      </c>
      <c r="Q898" s="5" t="b">
        <f t="shared" ca="1" si="3"/>
        <v>1</v>
      </c>
      <c r="R898" s="5"/>
      <c r="S898" s="5"/>
      <c r="T898" s="5"/>
      <c r="U898" s="5"/>
      <c r="V898" s="5"/>
      <c r="W898" s="5"/>
      <c r="X898" s="5"/>
      <c r="Y898" s="5"/>
      <c r="Z898" s="5"/>
      <c r="AA898" s="5"/>
      <c r="AB898" s="5"/>
      <c r="AC898" s="5"/>
      <c r="AD898" s="5"/>
      <c r="AE898" s="5"/>
      <c r="AF898" s="5"/>
    </row>
    <row r="899" spans="1:32" ht="21" customHeight="1">
      <c r="A899" s="5" t="s">
        <v>12285</v>
      </c>
      <c r="B899" s="5" t="s">
        <v>12286</v>
      </c>
      <c r="C899" s="5" t="str">
        <f t="shared" ca="1" si="0"/>
        <v>上海</v>
      </c>
      <c r="D899" s="5" t="str">
        <f t="shared" ca="1" si="140"/>
        <v>静安区  </v>
      </c>
      <c r="E899" s="5" t="s">
        <v>22772</v>
      </c>
      <c r="F899" s="5" t="s">
        <v>45</v>
      </c>
      <c r="G899" s="7">
        <v>10</v>
      </c>
      <c r="H899" s="7">
        <v>15</v>
      </c>
      <c r="I899" s="5" t="s">
        <v>56</v>
      </c>
      <c r="J899" s="5" t="s">
        <v>31</v>
      </c>
      <c r="K899" s="5" t="s">
        <v>76</v>
      </c>
      <c r="L899" s="5" t="s">
        <v>12287</v>
      </c>
      <c r="M899" s="5" t="s">
        <v>12288</v>
      </c>
      <c r="N899" s="5" t="s">
        <v>37</v>
      </c>
      <c r="O899" s="5" t="s">
        <v>271</v>
      </c>
      <c r="P899" s="5" t="b">
        <f t="shared" ca="1" si="138"/>
        <v>0</v>
      </c>
      <c r="Q899" s="5" t="b">
        <f t="shared" ca="1" si="3"/>
        <v>1</v>
      </c>
      <c r="R899" s="5"/>
      <c r="S899" s="5"/>
      <c r="T899" s="5"/>
      <c r="U899" s="5"/>
      <c r="V899" s="5"/>
      <c r="W899" s="5"/>
      <c r="X899" s="5"/>
      <c r="Y899" s="5"/>
      <c r="Z899" s="5"/>
      <c r="AA899" s="5"/>
      <c r="AB899" s="5"/>
      <c r="AC899" s="5"/>
      <c r="AD899" s="5"/>
      <c r="AE899" s="5"/>
      <c r="AF899" s="5"/>
    </row>
    <row r="900" spans="1:32" ht="21" customHeight="1">
      <c r="A900" s="5" t="s">
        <v>10004</v>
      </c>
      <c r="B900" s="5" t="s">
        <v>26560</v>
      </c>
      <c r="C900" s="5" t="str">
        <f t="shared" ca="1" si="0"/>
        <v>上海</v>
      </c>
      <c r="D900" s="5" t="str">
        <f t="shared" ca="1" si="140"/>
        <v>静安区  </v>
      </c>
      <c r="E900" s="5" t="s">
        <v>22739</v>
      </c>
      <c r="F900" s="5" t="s">
        <v>29</v>
      </c>
      <c r="G900" s="7">
        <v>10</v>
      </c>
      <c r="H900" s="7">
        <v>15</v>
      </c>
      <c r="I900" s="5" t="s">
        <v>56</v>
      </c>
      <c r="J900" s="5" t="s">
        <v>31</v>
      </c>
      <c r="K900" s="5" t="s">
        <v>817</v>
      </c>
      <c r="L900" s="5" t="s">
        <v>26561</v>
      </c>
      <c r="M900" s="5" t="s">
        <v>26562</v>
      </c>
      <c r="N900" s="5" t="s">
        <v>37</v>
      </c>
      <c r="O900" s="5" t="s">
        <v>55</v>
      </c>
      <c r="P900" s="5" t="b">
        <f t="shared" ca="1" si="138"/>
        <v>0</v>
      </c>
      <c r="Q900" s="5" t="b">
        <f t="shared" ca="1" si="3"/>
        <v>1</v>
      </c>
      <c r="R900" s="5"/>
      <c r="S900" s="5"/>
      <c r="T900" s="5"/>
      <c r="U900" s="5"/>
      <c r="V900" s="5"/>
      <c r="W900" s="5"/>
      <c r="X900" s="5"/>
      <c r="Y900" s="5"/>
      <c r="Z900" s="5"/>
      <c r="AA900" s="5"/>
      <c r="AB900" s="5"/>
      <c r="AC900" s="5"/>
      <c r="AD900" s="5"/>
      <c r="AE900" s="5"/>
      <c r="AF900" s="5"/>
    </row>
    <row r="901" spans="1:32" ht="21" customHeight="1">
      <c r="A901" s="5" t="s">
        <v>26563</v>
      </c>
      <c r="B901" s="5" t="s">
        <v>3819</v>
      </c>
      <c r="C901" s="5" t="str">
        <f t="shared" ca="1" si="0"/>
        <v>上海</v>
      </c>
      <c r="D901" s="5" t="str">
        <f t="shared" ca="1" si="140"/>
        <v>静安区  </v>
      </c>
      <c r="E901" s="5" t="s">
        <v>22321</v>
      </c>
      <c r="F901" s="5" t="s">
        <v>29</v>
      </c>
      <c r="G901" s="7">
        <v>10</v>
      </c>
      <c r="H901" s="7">
        <v>15</v>
      </c>
      <c r="I901" s="5" t="s">
        <v>56</v>
      </c>
      <c r="J901" s="5" t="s">
        <v>66</v>
      </c>
      <c r="K901" s="5" t="s">
        <v>780</v>
      </c>
      <c r="L901" s="5" t="s">
        <v>3820</v>
      </c>
      <c r="M901" s="5" t="s">
        <v>26564</v>
      </c>
      <c r="N901" s="5" t="s">
        <v>53</v>
      </c>
      <c r="O901" s="5" t="s">
        <v>55</v>
      </c>
      <c r="P901" s="5" t="b">
        <f t="shared" ca="1" si="138"/>
        <v>0</v>
      </c>
      <c r="Q901" s="5" t="b">
        <f t="shared" ca="1" si="3"/>
        <v>1</v>
      </c>
      <c r="R901" s="5"/>
      <c r="S901" s="5"/>
      <c r="T901" s="5"/>
      <c r="U901" s="5"/>
      <c r="V901" s="5"/>
      <c r="W901" s="5"/>
      <c r="X901" s="5"/>
      <c r="Y901" s="5"/>
      <c r="Z901" s="5"/>
      <c r="AA901" s="5"/>
      <c r="AB901" s="5"/>
      <c r="AC901" s="5"/>
      <c r="AD901" s="5"/>
      <c r="AE901" s="5"/>
      <c r="AF901" s="5"/>
    </row>
    <row r="902" spans="1:32" ht="21" customHeight="1">
      <c r="A902" s="5" t="s">
        <v>12247</v>
      </c>
      <c r="B902" s="5" t="s">
        <v>12248</v>
      </c>
      <c r="C902" s="5" t="str">
        <f t="shared" ca="1" si="0"/>
        <v>上海</v>
      </c>
      <c r="D902" s="9" t="s">
        <v>47</v>
      </c>
      <c r="E902" s="5" t="s">
        <v>22384</v>
      </c>
      <c r="F902" s="5" t="s">
        <v>45</v>
      </c>
      <c r="G902" s="7">
        <v>10</v>
      </c>
      <c r="H902" s="7">
        <v>15</v>
      </c>
      <c r="I902" s="5" t="s">
        <v>56</v>
      </c>
      <c r="J902" s="5" t="s">
        <v>31</v>
      </c>
      <c r="K902" s="5" t="s">
        <v>57</v>
      </c>
      <c r="L902" s="5" t="s">
        <v>12251</v>
      </c>
      <c r="M902" s="5" t="s">
        <v>12252</v>
      </c>
      <c r="N902" s="5" t="s">
        <v>100</v>
      </c>
      <c r="O902" s="5" t="s">
        <v>38</v>
      </c>
      <c r="P902" s="5" t="b">
        <f t="shared" ca="1" si="138"/>
        <v>0</v>
      </c>
      <c r="Q902" s="5" t="b">
        <f t="shared" ca="1" si="3"/>
        <v>1</v>
      </c>
      <c r="R902" s="5"/>
      <c r="S902" s="5"/>
      <c r="T902" s="5"/>
      <c r="U902" s="5"/>
      <c r="V902" s="5"/>
      <c r="W902" s="5"/>
      <c r="X902" s="5"/>
      <c r="Y902" s="5"/>
      <c r="Z902" s="5"/>
      <c r="AA902" s="5"/>
      <c r="AB902" s="5"/>
      <c r="AC902" s="5"/>
      <c r="AD902" s="5"/>
      <c r="AE902" s="5"/>
      <c r="AF902" s="5"/>
    </row>
    <row r="903" spans="1:32" ht="21" customHeight="1">
      <c r="A903" s="5" t="s">
        <v>277</v>
      </c>
      <c r="B903" s="5" t="s">
        <v>11838</v>
      </c>
      <c r="C903" s="5" t="str">
        <f t="shared" ca="1" si="0"/>
        <v>上海</v>
      </c>
      <c r="D903" s="5" t="str">
        <f t="shared" ref="D903:D906" ca="1" si="141">IFERROR(__xludf.DUMMYFUNCTION("REGEXEXTRACT(E903,""-(\S+)"")"),"静安区  ")</f>
        <v>静安区  </v>
      </c>
      <c r="E903" s="5" t="s">
        <v>22766</v>
      </c>
      <c r="F903" s="5" t="s">
        <v>29</v>
      </c>
      <c r="G903" s="7">
        <v>10</v>
      </c>
      <c r="H903" s="7">
        <v>15</v>
      </c>
      <c r="I903" s="5" t="s">
        <v>56</v>
      </c>
      <c r="J903" s="5" t="s">
        <v>108</v>
      </c>
      <c r="K903" s="5" t="s">
        <v>117</v>
      </c>
      <c r="L903" s="5" t="s">
        <v>11839</v>
      </c>
      <c r="M903" s="5" t="s">
        <v>11840</v>
      </c>
      <c r="N903" s="5" t="s">
        <v>53</v>
      </c>
      <c r="O903" s="5" t="s">
        <v>55</v>
      </c>
      <c r="P903" s="5" t="b">
        <f t="shared" ca="1" si="138"/>
        <v>0</v>
      </c>
      <c r="Q903" s="5" t="b">
        <f t="shared" ca="1" si="3"/>
        <v>1</v>
      </c>
      <c r="R903" s="5"/>
      <c r="S903" s="5"/>
      <c r="T903" s="5"/>
      <c r="U903" s="5"/>
      <c r="V903" s="5"/>
      <c r="W903" s="5"/>
      <c r="X903" s="5"/>
      <c r="Y903" s="5"/>
      <c r="Z903" s="5"/>
      <c r="AA903" s="5"/>
      <c r="AB903" s="5"/>
      <c r="AC903" s="5"/>
      <c r="AD903" s="5"/>
      <c r="AE903" s="5"/>
      <c r="AF903" s="5"/>
    </row>
    <row r="904" spans="1:32" ht="21" customHeight="1">
      <c r="A904" s="5" t="s">
        <v>5730</v>
      </c>
      <c r="B904" s="5" t="s">
        <v>12493</v>
      </c>
      <c r="C904" s="5" t="str">
        <f t="shared" ca="1" si="0"/>
        <v>上海</v>
      </c>
      <c r="D904" s="5" t="str">
        <f t="shared" ca="1" si="141"/>
        <v>静安区  </v>
      </c>
      <c r="E904" s="5" t="s">
        <v>22376</v>
      </c>
      <c r="F904" s="5" t="s">
        <v>29</v>
      </c>
      <c r="G904" s="7">
        <v>10</v>
      </c>
      <c r="H904" s="7">
        <v>15</v>
      </c>
      <c r="I904" s="5" t="s">
        <v>56</v>
      </c>
      <c r="J904" s="5" t="s">
        <v>108</v>
      </c>
      <c r="K904" s="5" t="s">
        <v>4577</v>
      </c>
      <c r="L904" s="5" t="s">
        <v>12495</v>
      </c>
      <c r="M904" s="5" t="s">
        <v>12514</v>
      </c>
      <c r="N904" s="5" t="s">
        <v>37</v>
      </c>
      <c r="O904" s="5" t="s">
        <v>405</v>
      </c>
      <c r="P904" s="5" t="b">
        <f t="shared" ca="1" si="138"/>
        <v>0</v>
      </c>
      <c r="Q904" s="5" t="b">
        <f t="shared" ca="1" si="3"/>
        <v>1</v>
      </c>
      <c r="R904" s="5"/>
      <c r="S904" s="5"/>
      <c r="T904" s="5"/>
      <c r="U904" s="5"/>
      <c r="V904" s="5"/>
      <c r="W904" s="5"/>
      <c r="X904" s="5"/>
      <c r="Y904" s="5"/>
      <c r="Z904" s="5"/>
      <c r="AA904" s="5"/>
      <c r="AB904" s="5"/>
      <c r="AC904" s="5"/>
      <c r="AD904" s="5"/>
      <c r="AE904" s="5"/>
      <c r="AF904" s="5"/>
    </row>
    <row r="905" spans="1:32" ht="21" customHeight="1">
      <c r="A905" s="5" t="s">
        <v>12381</v>
      </c>
      <c r="B905" s="5" t="s">
        <v>12382</v>
      </c>
      <c r="C905" s="5" t="str">
        <f t="shared" ca="1" si="0"/>
        <v>上海</v>
      </c>
      <c r="D905" s="5" t="str">
        <f t="shared" ca="1" si="141"/>
        <v>静安区  </v>
      </c>
      <c r="E905" s="5" t="s">
        <v>22739</v>
      </c>
      <c r="F905" s="5" t="s">
        <v>29</v>
      </c>
      <c r="G905" s="7">
        <v>10</v>
      </c>
      <c r="H905" s="7">
        <v>20</v>
      </c>
      <c r="I905" s="5" t="s">
        <v>144</v>
      </c>
      <c r="J905" s="5" t="s">
        <v>31</v>
      </c>
      <c r="K905" s="5" t="s">
        <v>811</v>
      </c>
      <c r="L905" s="5" t="s">
        <v>12383</v>
      </c>
      <c r="M905" s="5" t="s">
        <v>12384</v>
      </c>
      <c r="N905" s="5" t="s">
        <v>100</v>
      </c>
      <c r="O905" s="5" t="s">
        <v>55</v>
      </c>
      <c r="P905" s="5" t="b">
        <f t="shared" ca="1" si="138"/>
        <v>0</v>
      </c>
      <c r="Q905" s="5" t="b">
        <f t="shared" ca="1" si="3"/>
        <v>1</v>
      </c>
      <c r="R905" s="5"/>
      <c r="S905" s="5"/>
      <c r="T905" s="5"/>
      <c r="U905" s="5"/>
      <c r="V905" s="5"/>
      <c r="W905" s="5"/>
      <c r="X905" s="5"/>
      <c r="Y905" s="5"/>
      <c r="Z905" s="5"/>
      <c r="AA905" s="5"/>
      <c r="AB905" s="5"/>
      <c r="AC905" s="5"/>
      <c r="AD905" s="5"/>
      <c r="AE905" s="5"/>
      <c r="AF905" s="5"/>
    </row>
    <row r="906" spans="1:32" ht="21" customHeight="1">
      <c r="A906" s="5" t="s">
        <v>396</v>
      </c>
      <c r="B906" s="5" t="s">
        <v>26565</v>
      </c>
      <c r="C906" s="5" t="str">
        <f t="shared" ca="1" si="0"/>
        <v>上海</v>
      </c>
      <c r="D906" s="5" t="str">
        <f t="shared" ca="1" si="141"/>
        <v>静安区  </v>
      </c>
      <c r="E906" s="5" t="s">
        <v>22766</v>
      </c>
      <c r="F906" s="5" t="s">
        <v>45</v>
      </c>
      <c r="G906" s="7">
        <v>10</v>
      </c>
      <c r="H906" s="7">
        <v>16</v>
      </c>
      <c r="I906" s="5" t="s">
        <v>2314</v>
      </c>
      <c r="J906" s="5" t="s">
        <v>31</v>
      </c>
      <c r="K906" s="5" t="s">
        <v>12442</v>
      </c>
      <c r="L906" s="5" t="s">
        <v>26566</v>
      </c>
      <c r="M906" s="5" t="s">
        <v>26567</v>
      </c>
      <c r="N906" s="5" t="s">
        <v>37</v>
      </c>
      <c r="O906" s="5" t="s">
        <v>55</v>
      </c>
      <c r="P906" s="5" t="b">
        <f t="shared" ca="1" si="138"/>
        <v>0</v>
      </c>
      <c r="Q906" s="5" t="b">
        <f t="shared" ca="1" si="3"/>
        <v>1</v>
      </c>
      <c r="R906" s="5"/>
      <c r="S906" s="5"/>
      <c r="T906" s="5"/>
      <c r="U906" s="5"/>
      <c r="V906" s="5"/>
      <c r="W906" s="5"/>
      <c r="X906" s="5"/>
      <c r="Y906" s="5"/>
      <c r="Z906" s="5"/>
      <c r="AA906" s="5"/>
      <c r="AB906" s="5"/>
      <c r="AC906" s="5"/>
      <c r="AD906" s="5"/>
      <c r="AE906" s="5"/>
      <c r="AF906" s="5"/>
    </row>
    <row r="907" spans="1:32" ht="21" customHeight="1">
      <c r="A907" s="5" t="s">
        <v>784</v>
      </c>
      <c r="B907" s="5" t="s">
        <v>3896</v>
      </c>
      <c r="C907" s="5" t="str">
        <f t="shared" ca="1" si="0"/>
        <v>上海</v>
      </c>
      <c r="D907" s="9" t="s">
        <v>47</v>
      </c>
      <c r="E907" s="5" t="s">
        <v>22384</v>
      </c>
      <c r="F907" s="5" t="s">
        <v>29</v>
      </c>
      <c r="G907" s="7">
        <v>10</v>
      </c>
      <c r="H907" s="7">
        <v>15</v>
      </c>
      <c r="I907" s="5" t="s">
        <v>56</v>
      </c>
      <c r="J907" s="5" t="s">
        <v>31</v>
      </c>
      <c r="K907" s="5" t="s">
        <v>57</v>
      </c>
      <c r="L907" s="9" t="s">
        <v>47</v>
      </c>
      <c r="M907" s="5" t="s">
        <v>3898</v>
      </c>
      <c r="N907" s="5" t="s">
        <v>53</v>
      </c>
      <c r="O907" s="5" t="s">
        <v>405</v>
      </c>
      <c r="P907" s="5" t="b">
        <f t="shared" ca="1" si="138"/>
        <v>0</v>
      </c>
      <c r="Q907" s="5" t="b">
        <f t="shared" ca="1" si="3"/>
        <v>1</v>
      </c>
      <c r="R907" s="5"/>
      <c r="S907" s="5"/>
      <c r="T907" s="5"/>
      <c r="U907" s="5"/>
      <c r="V907" s="5"/>
      <c r="W907" s="5"/>
      <c r="X907" s="5"/>
      <c r="Y907" s="5"/>
      <c r="Z907" s="5"/>
      <c r="AA907" s="5"/>
      <c r="AB907" s="5"/>
      <c r="AC907" s="5"/>
      <c r="AD907" s="5"/>
      <c r="AE907" s="5"/>
      <c r="AF907" s="5"/>
    </row>
    <row r="908" spans="1:32" ht="21" customHeight="1">
      <c r="A908" s="5" t="s">
        <v>396</v>
      </c>
      <c r="B908" s="5" t="s">
        <v>3873</v>
      </c>
      <c r="C908" s="5" t="str">
        <f t="shared" ca="1" si="0"/>
        <v>上海</v>
      </c>
      <c r="D908" s="5" t="str">
        <f t="shared" ref="D908:D911" ca="1" si="142">IFERROR(__xludf.DUMMYFUNCTION("REGEXEXTRACT(E908,""-(\S+)"")"),"普陀区  ")</f>
        <v>普陀区  </v>
      </c>
      <c r="E908" s="5" t="s">
        <v>23038</v>
      </c>
      <c r="F908" s="5" t="s">
        <v>29</v>
      </c>
      <c r="G908" s="7">
        <v>10</v>
      </c>
      <c r="H908" s="7">
        <v>15</v>
      </c>
      <c r="I908" s="5" t="s">
        <v>56</v>
      </c>
      <c r="J908" s="5" t="s">
        <v>108</v>
      </c>
      <c r="K908" s="5" t="s">
        <v>48</v>
      </c>
      <c r="L908" s="5" t="s">
        <v>3876</v>
      </c>
      <c r="M908" s="5" t="s">
        <v>12584</v>
      </c>
      <c r="N908" s="5" t="s">
        <v>42</v>
      </c>
      <c r="O908" s="5" t="s">
        <v>55</v>
      </c>
      <c r="P908" s="5" t="b">
        <f t="shared" ca="1" si="138"/>
        <v>0</v>
      </c>
      <c r="Q908" s="5" t="b">
        <f t="shared" ca="1" si="3"/>
        <v>1</v>
      </c>
      <c r="R908" s="5"/>
      <c r="S908" s="5"/>
      <c r="T908" s="5"/>
      <c r="U908" s="5"/>
      <c r="V908" s="5"/>
      <c r="W908" s="5"/>
      <c r="X908" s="5"/>
      <c r="Y908" s="5"/>
      <c r="Z908" s="5"/>
      <c r="AA908" s="5"/>
      <c r="AB908" s="5"/>
      <c r="AC908" s="5"/>
      <c r="AD908" s="5"/>
      <c r="AE908" s="5"/>
      <c r="AF908" s="5"/>
    </row>
    <row r="909" spans="1:32" ht="21" customHeight="1">
      <c r="A909" s="5" t="s">
        <v>12565</v>
      </c>
      <c r="B909" s="5" t="s">
        <v>12566</v>
      </c>
      <c r="C909" s="5" t="str">
        <f t="shared" ca="1" si="0"/>
        <v>上海</v>
      </c>
      <c r="D909" s="5" t="str">
        <f t="shared" ca="1" si="142"/>
        <v>普陀区  </v>
      </c>
      <c r="E909" s="5" t="s">
        <v>23038</v>
      </c>
      <c r="F909" s="5" t="s">
        <v>45</v>
      </c>
      <c r="G909" s="7">
        <v>10</v>
      </c>
      <c r="H909" s="7">
        <v>15</v>
      </c>
      <c r="I909" s="5" t="s">
        <v>56</v>
      </c>
      <c r="J909" s="5" t="s">
        <v>31</v>
      </c>
      <c r="K909" s="5" t="s">
        <v>57</v>
      </c>
      <c r="L909" s="5" t="s">
        <v>12567</v>
      </c>
      <c r="M909" s="5" t="s">
        <v>12568</v>
      </c>
      <c r="N909" s="5" t="s">
        <v>42</v>
      </c>
      <c r="O909" s="5" t="s">
        <v>237</v>
      </c>
      <c r="P909" s="5" t="b">
        <f t="shared" ca="1" si="138"/>
        <v>0</v>
      </c>
      <c r="Q909" s="5" t="b">
        <f t="shared" ca="1" si="3"/>
        <v>1</v>
      </c>
      <c r="R909" s="5"/>
      <c r="S909" s="5"/>
      <c r="T909" s="5"/>
      <c r="U909" s="5"/>
      <c r="V909" s="5"/>
      <c r="W909" s="5"/>
      <c r="X909" s="5"/>
      <c r="Y909" s="5"/>
      <c r="Z909" s="5"/>
      <c r="AA909" s="5"/>
      <c r="AB909" s="5"/>
      <c r="AC909" s="5"/>
      <c r="AD909" s="5"/>
      <c r="AE909" s="5"/>
      <c r="AF909" s="5"/>
    </row>
    <row r="910" spans="1:32" ht="21" customHeight="1">
      <c r="A910" s="5" t="s">
        <v>22064</v>
      </c>
      <c r="B910" s="5" t="s">
        <v>22065</v>
      </c>
      <c r="C910" s="5" t="str">
        <f t="shared" ca="1" si="0"/>
        <v>上海</v>
      </c>
      <c r="D910" s="5" t="str">
        <f t="shared" ca="1" si="142"/>
        <v>普陀区  </v>
      </c>
      <c r="E910" s="5" t="s">
        <v>22739</v>
      </c>
      <c r="F910" s="5" t="s">
        <v>45</v>
      </c>
      <c r="G910" s="7">
        <v>10</v>
      </c>
      <c r="H910" s="7">
        <v>30</v>
      </c>
      <c r="I910" s="5" t="s">
        <v>2866</v>
      </c>
      <c r="J910" s="5" t="s">
        <v>1690</v>
      </c>
      <c r="K910" s="5" t="s">
        <v>5354</v>
      </c>
      <c r="L910" s="5" t="s">
        <v>22067</v>
      </c>
      <c r="M910" s="5" t="s">
        <v>22068</v>
      </c>
      <c r="N910" s="5" t="s">
        <v>37</v>
      </c>
      <c r="O910" s="5" t="s">
        <v>55</v>
      </c>
      <c r="P910" s="5" t="b">
        <f t="shared" ca="1" si="138"/>
        <v>0</v>
      </c>
      <c r="Q910" s="5" t="b">
        <f t="shared" ca="1" si="3"/>
        <v>1</v>
      </c>
      <c r="R910" s="5"/>
      <c r="S910" s="5"/>
      <c r="T910" s="5"/>
      <c r="U910" s="5"/>
      <c r="V910" s="5"/>
      <c r="W910" s="5"/>
      <c r="X910" s="5"/>
      <c r="Y910" s="5"/>
      <c r="Z910" s="5"/>
      <c r="AA910" s="5"/>
      <c r="AB910" s="5"/>
      <c r="AC910" s="5"/>
      <c r="AD910" s="5"/>
      <c r="AE910" s="5"/>
      <c r="AF910" s="5"/>
    </row>
    <row r="911" spans="1:32" ht="21" customHeight="1">
      <c r="A911" s="5" t="s">
        <v>1457</v>
      </c>
      <c r="B911" s="5" t="s">
        <v>12262</v>
      </c>
      <c r="C911" s="5" t="str">
        <f t="shared" ca="1" si="0"/>
        <v>上海</v>
      </c>
      <c r="D911" s="5" t="str">
        <f t="shared" ca="1" si="142"/>
        <v>普陀区  </v>
      </c>
      <c r="E911" s="5" t="s">
        <v>23038</v>
      </c>
      <c r="F911" s="5" t="s">
        <v>29</v>
      </c>
      <c r="G911" s="7">
        <v>10</v>
      </c>
      <c r="H911" s="7">
        <v>15</v>
      </c>
      <c r="I911" s="5" t="s">
        <v>56</v>
      </c>
      <c r="J911" s="5" t="s">
        <v>108</v>
      </c>
      <c r="K911" s="5" t="s">
        <v>516</v>
      </c>
      <c r="L911" s="9" t="s">
        <v>47</v>
      </c>
      <c r="M911" s="5" t="s">
        <v>12554</v>
      </c>
      <c r="N911" s="5" t="s">
        <v>42</v>
      </c>
      <c r="O911" s="5" t="s">
        <v>237</v>
      </c>
      <c r="P911" s="5" t="b">
        <f t="shared" ca="1" si="138"/>
        <v>0</v>
      </c>
      <c r="Q911" s="5" t="b">
        <f t="shared" ca="1" si="3"/>
        <v>1</v>
      </c>
      <c r="R911" s="5"/>
      <c r="S911" s="5"/>
      <c r="T911" s="5"/>
      <c r="U911" s="5"/>
      <c r="V911" s="5"/>
      <c r="W911" s="5"/>
      <c r="X911" s="5"/>
      <c r="Y911" s="5"/>
      <c r="Z911" s="5"/>
      <c r="AA911" s="5"/>
      <c r="AB911" s="5"/>
      <c r="AC911" s="5"/>
      <c r="AD911" s="5"/>
      <c r="AE911" s="5"/>
      <c r="AF911" s="5"/>
    </row>
    <row r="912" spans="1:32" ht="21" customHeight="1">
      <c r="A912" s="5" t="s">
        <v>12432</v>
      </c>
      <c r="B912" s="5" t="s">
        <v>12433</v>
      </c>
      <c r="C912" s="5" t="str">
        <f t="shared" ca="1" si="0"/>
        <v>上海</v>
      </c>
      <c r="D912" s="9" t="s">
        <v>47</v>
      </c>
      <c r="E912" s="5" t="s">
        <v>22384</v>
      </c>
      <c r="F912" s="5" t="s">
        <v>45</v>
      </c>
      <c r="G912" s="7">
        <v>10</v>
      </c>
      <c r="H912" s="7">
        <v>19</v>
      </c>
      <c r="I912" s="5" t="s">
        <v>2928</v>
      </c>
      <c r="J912" s="5" t="s">
        <v>108</v>
      </c>
      <c r="K912" s="5" t="s">
        <v>1424</v>
      </c>
      <c r="L912" s="5" t="s">
        <v>12434</v>
      </c>
      <c r="M912" s="5" t="s">
        <v>12435</v>
      </c>
      <c r="N912" s="5" t="s">
        <v>53</v>
      </c>
      <c r="O912" s="5" t="s">
        <v>55</v>
      </c>
      <c r="P912" s="5" t="b">
        <f t="shared" ca="1" si="138"/>
        <v>0</v>
      </c>
      <c r="Q912" s="5" t="b">
        <f t="shared" ca="1" si="3"/>
        <v>1</v>
      </c>
      <c r="R912" s="5"/>
      <c r="S912" s="5"/>
      <c r="T912" s="5"/>
      <c r="U912" s="5"/>
      <c r="V912" s="5"/>
      <c r="W912" s="5"/>
      <c r="X912" s="5"/>
      <c r="Y912" s="5"/>
      <c r="Z912" s="5"/>
      <c r="AA912" s="5"/>
      <c r="AB912" s="5"/>
      <c r="AC912" s="5"/>
      <c r="AD912" s="5"/>
      <c r="AE912" s="5"/>
      <c r="AF912" s="5"/>
    </row>
    <row r="913" spans="1:32" ht="21" customHeight="1">
      <c r="A913" s="5" t="s">
        <v>10817</v>
      </c>
      <c r="B913" s="5" t="s">
        <v>1745</v>
      </c>
      <c r="C913" s="5" t="str">
        <f t="shared" ca="1" si="0"/>
        <v>上海</v>
      </c>
      <c r="D913" s="5" t="str">
        <f t="shared" ref="D913:D919" ca="1" si="143">IFERROR(__xludf.DUMMYFUNCTION("REGEXEXTRACT(E913,""-(\S+)"")"),"浦东新区  ")</f>
        <v>浦东新区  </v>
      </c>
      <c r="E913" s="5" t="s">
        <v>22772</v>
      </c>
      <c r="F913" s="5" t="s">
        <v>45</v>
      </c>
      <c r="G913" s="7">
        <v>10</v>
      </c>
      <c r="H913" s="7">
        <v>20</v>
      </c>
      <c r="I913" s="5" t="s">
        <v>144</v>
      </c>
      <c r="J913" s="5" t="s">
        <v>31</v>
      </c>
      <c r="K913" s="5" t="s">
        <v>110</v>
      </c>
      <c r="L913" s="5" t="s">
        <v>10820</v>
      </c>
      <c r="M913" s="5" t="s">
        <v>10821</v>
      </c>
      <c r="N913" s="5" t="s">
        <v>53</v>
      </c>
      <c r="O913" s="5" t="s">
        <v>55</v>
      </c>
      <c r="P913" s="5" t="b">
        <f t="shared" ca="1" si="138"/>
        <v>0</v>
      </c>
      <c r="Q913" s="5" t="b">
        <f t="shared" ca="1" si="3"/>
        <v>1</v>
      </c>
      <c r="R913" s="5"/>
      <c r="S913" s="5"/>
      <c r="T913" s="5"/>
      <c r="U913" s="5"/>
      <c r="V913" s="5"/>
      <c r="W913" s="5"/>
      <c r="X913" s="5"/>
      <c r="Y913" s="5"/>
      <c r="Z913" s="5"/>
      <c r="AA913" s="5"/>
      <c r="AB913" s="5"/>
      <c r="AC913" s="5"/>
      <c r="AD913" s="5"/>
      <c r="AE913" s="5"/>
      <c r="AF913" s="5"/>
    </row>
    <row r="914" spans="1:32" ht="21" customHeight="1">
      <c r="A914" s="5" t="s">
        <v>2045</v>
      </c>
      <c r="B914" s="5" t="s">
        <v>26568</v>
      </c>
      <c r="C914" s="5" t="str">
        <f t="shared" ca="1" si="0"/>
        <v>上海</v>
      </c>
      <c r="D914" s="5" t="str">
        <f t="shared" ca="1" si="143"/>
        <v>浦东新区  </v>
      </c>
      <c r="E914" s="5" t="s">
        <v>22772</v>
      </c>
      <c r="F914" s="5" t="s">
        <v>45</v>
      </c>
      <c r="G914" s="7">
        <v>10</v>
      </c>
      <c r="H914" s="7">
        <v>15</v>
      </c>
      <c r="I914" s="5" t="s">
        <v>56</v>
      </c>
      <c r="J914" s="5" t="s">
        <v>108</v>
      </c>
      <c r="K914" s="5" t="s">
        <v>76</v>
      </c>
      <c r="L914" s="5" t="s">
        <v>13017</v>
      </c>
      <c r="M914" s="5" t="s">
        <v>26569</v>
      </c>
      <c r="N914" s="5" t="s">
        <v>53</v>
      </c>
      <c r="O914" s="5" t="s">
        <v>271</v>
      </c>
      <c r="P914" s="5" t="b">
        <f t="shared" ca="1" si="138"/>
        <v>0</v>
      </c>
      <c r="Q914" s="5" t="b">
        <f t="shared" ca="1" si="3"/>
        <v>1</v>
      </c>
      <c r="R914" s="5"/>
      <c r="S914" s="5"/>
      <c r="T914" s="5"/>
      <c r="U914" s="5"/>
      <c r="V914" s="5"/>
      <c r="W914" s="5"/>
      <c r="X914" s="5"/>
      <c r="Y914" s="5"/>
      <c r="Z914" s="5"/>
      <c r="AA914" s="5"/>
      <c r="AB914" s="5"/>
      <c r="AC914" s="5"/>
      <c r="AD914" s="5"/>
      <c r="AE914" s="5"/>
      <c r="AF914" s="5"/>
    </row>
    <row r="915" spans="1:32" ht="21" customHeight="1">
      <c r="A915" s="5" t="s">
        <v>277</v>
      </c>
      <c r="B915" s="5" t="s">
        <v>12109</v>
      </c>
      <c r="C915" s="5" t="str">
        <f t="shared" ca="1" si="0"/>
        <v>上海</v>
      </c>
      <c r="D915" s="5" t="str">
        <f t="shared" ca="1" si="143"/>
        <v>浦东新区  </v>
      </c>
      <c r="E915" s="5" t="s">
        <v>22772</v>
      </c>
      <c r="F915" s="5" t="s">
        <v>45</v>
      </c>
      <c r="G915" s="7">
        <v>10</v>
      </c>
      <c r="H915" s="7">
        <v>15</v>
      </c>
      <c r="I915" s="5" t="s">
        <v>56</v>
      </c>
      <c r="J915" s="5" t="s">
        <v>108</v>
      </c>
      <c r="K915" s="5" t="s">
        <v>117</v>
      </c>
      <c r="L915" s="5" t="s">
        <v>12113</v>
      </c>
      <c r="M915" s="5" t="s">
        <v>12115</v>
      </c>
      <c r="N915" s="5" t="s">
        <v>53</v>
      </c>
      <c r="O915" s="5" t="s">
        <v>55</v>
      </c>
      <c r="P915" s="5" t="b">
        <f t="shared" ca="1" si="138"/>
        <v>0</v>
      </c>
      <c r="Q915" s="5" t="b">
        <f t="shared" ca="1" si="3"/>
        <v>1</v>
      </c>
      <c r="R915" s="5"/>
      <c r="S915" s="5"/>
      <c r="T915" s="5"/>
      <c r="U915" s="5"/>
      <c r="V915" s="5"/>
      <c r="W915" s="5"/>
      <c r="X915" s="5"/>
      <c r="Y915" s="5"/>
      <c r="Z915" s="5"/>
      <c r="AA915" s="5"/>
      <c r="AB915" s="5"/>
      <c r="AC915" s="5"/>
      <c r="AD915" s="5"/>
      <c r="AE915" s="5"/>
      <c r="AF915" s="5"/>
    </row>
    <row r="916" spans="1:32" ht="21" customHeight="1">
      <c r="A916" s="5" t="s">
        <v>248</v>
      </c>
      <c r="B916" s="5" t="s">
        <v>12459</v>
      </c>
      <c r="C916" s="5" t="str">
        <f t="shared" ca="1" si="0"/>
        <v>上海</v>
      </c>
      <c r="D916" s="5" t="str">
        <f t="shared" ca="1" si="143"/>
        <v>浦东新区  </v>
      </c>
      <c r="E916" s="5" t="s">
        <v>22739</v>
      </c>
      <c r="F916" s="5" t="s">
        <v>29</v>
      </c>
      <c r="G916" s="7">
        <v>10</v>
      </c>
      <c r="H916" s="7">
        <v>15</v>
      </c>
      <c r="I916" s="5" t="s">
        <v>56</v>
      </c>
      <c r="J916" s="5" t="s">
        <v>31</v>
      </c>
      <c r="K916" s="5" t="s">
        <v>76</v>
      </c>
      <c r="L916" s="9" t="s">
        <v>47</v>
      </c>
      <c r="M916" s="5" t="s">
        <v>12462</v>
      </c>
      <c r="N916" s="5" t="s">
        <v>167</v>
      </c>
      <c r="O916" s="5" t="s">
        <v>405</v>
      </c>
      <c r="P916" s="5" t="b">
        <f t="shared" ca="1" si="138"/>
        <v>0</v>
      </c>
      <c r="Q916" s="5" t="b">
        <f t="shared" ca="1" si="3"/>
        <v>1</v>
      </c>
      <c r="R916" s="5"/>
      <c r="S916" s="5"/>
      <c r="T916" s="5"/>
      <c r="U916" s="5"/>
      <c r="V916" s="5"/>
      <c r="W916" s="5"/>
      <c r="X916" s="5"/>
      <c r="Y916" s="5"/>
      <c r="Z916" s="5"/>
      <c r="AA916" s="5"/>
      <c r="AB916" s="5"/>
      <c r="AC916" s="5"/>
      <c r="AD916" s="5"/>
      <c r="AE916" s="5"/>
      <c r="AF916" s="5"/>
    </row>
    <row r="917" spans="1:32" ht="21" customHeight="1">
      <c r="A917" s="5" t="s">
        <v>5586</v>
      </c>
      <c r="B917" s="5" t="s">
        <v>760</v>
      </c>
      <c r="C917" s="5" t="str">
        <f t="shared" ca="1" si="0"/>
        <v>上海</v>
      </c>
      <c r="D917" s="5" t="str">
        <f t="shared" ca="1" si="143"/>
        <v>浦东新区  </v>
      </c>
      <c r="E917" s="5" t="s">
        <v>23602</v>
      </c>
      <c r="F917" s="5" t="s">
        <v>29</v>
      </c>
      <c r="G917" s="7">
        <v>10</v>
      </c>
      <c r="H917" s="7">
        <v>15</v>
      </c>
      <c r="I917" s="5" t="s">
        <v>56</v>
      </c>
      <c r="J917" s="5" t="s">
        <v>108</v>
      </c>
      <c r="K917" s="5" t="s">
        <v>57</v>
      </c>
      <c r="L917" s="9" t="s">
        <v>47</v>
      </c>
      <c r="M917" s="5" t="s">
        <v>14883</v>
      </c>
      <c r="N917" s="5" t="s">
        <v>100</v>
      </c>
      <c r="O917" s="5" t="s">
        <v>89</v>
      </c>
      <c r="P917" s="5" t="b">
        <f t="shared" ca="1" si="138"/>
        <v>0</v>
      </c>
      <c r="Q917" s="5" t="b">
        <f t="shared" ca="1" si="3"/>
        <v>1</v>
      </c>
      <c r="R917" s="5"/>
      <c r="S917" s="5"/>
      <c r="T917" s="5"/>
      <c r="U917" s="5"/>
      <c r="V917" s="5"/>
      <c r="W917" s="5"/>
      <c r="X917" s="5"/>
      <c r="Y917" s="5"/>
      <c r="Z917" s="5"/>
      <c r="AA917" s="5"/>
      <c r="AB917" s="5"/>
      <c r="AC917" s="5"/>
      <c r="AD917" s="5"/>
      <c r="AE917" s="5"/>
      <c r="AF917" s="5"/>
    </row>
    <row r="918" spans="1:32" ht="21" customHeight="1">
      <c r="A918" s="5" t="s">
        <v>12813</v>
      </c>
      <c r="B918" s="5" t="s">
        <v>11715</v>
      </c>
      <c r="C918" s="5" t="str">
        <f t="shared" ca="1" si="0"/>
        <v>上海</v>
      </c>
      <c r="D918" s="5" t="str">
        <f t="shared" ca="1" si="143"/>
        <v>浦东新区  </v>
      </c>
      <c r="E918" s="5" t="s">
        <v>22321</v>
      </c>
      <c r="F918" s="5" t="s">
        <v>45</v>
      </c>
      <c r="G918" s="7">
        <v>10</v>
      </c>
      <c r="H918" s="7">
        <v>20</v>
      </c>
      <c r="I918" s="5" t="s">
        <v>144</v>
      </c>
      <c r="J918" s="5" t="s">
        <v>66</v>
      </c>
      <c r="K918" s="5" t="s">
        <v>110</v>
      </c>
      <c r="L918" s="5" t="s">
        <v>300</v>
      </c>
      <c r="M918" s="5" t="s">
        <v>12817</v>
      </c>
      <c r="N918" s="5" t="s">
        <v>100</v>
      </c>
      <c r="O918" s="5" t="s">
        <v>55</v>
      </c>
      <c r="P918" s="5" t="b">
        <f t="shared" ca="1" si="138"/>
        <v>0</v>
      </c>
      <c r="Q918" s="5" t="b">
        <f t="shared" ca="1" si="3"/>
        <v>1</v>
      </c>
      <c r="R918" s="5"/>
      <c r="S918" s="5"/>
      <c r="T918" s="5"/>
      <c r="U918" s="5"/>
      <c r="V918" s="5"/>
      <c r="W918" s="5"/>
      <c r="X918" s="5"/>
      <c r="Y918" s="5"/>
      <c r="Z918" s="5"/>
      <c r="AA918" s="5"/>
      <c r="AB918" s="5"/>
      <c r="AC918" s="5"/>
      <c r="AD918" s="5"/>
      <c r="AE918" s="5"/>
      <c r="AF918" s="5"/>
    </row>
    <row r="919" spans="1:32" ht="21" customHeight="1">
      <c r="A919" s="5" t="s">
        <v>784</v>
      </c>
      <c r="B919" s="5" t="s">
        <v>3942</v>
      </c>
      <c r="C919" s="5" t="str">
        <f t="shared" ca="1" si="0"/>
        <v>上海</v>
      </c>
      <c r="D919" s="5" t="str">
        <f t="shared" ca="1" si="143"/>
        <v>浦东新区  </v>
      </c>
      <c r="E919" s="5" t="s">
        <v>23069</v>
      </c>
      <c r="F919" s="5" t="s">
        <v>45</v>
      </c>
      <c r="G919" s="7">
        <v>10</v>
      </c>
      <c r="H919" s="7">
        <v>20</v>
      </c>
      <c r="I919" s="5" t="s">
        <v>144</v>
      </c>
      <c r="J919" s="5" t="s">
        <v>31</v>
      </c>
      <c r="K919" s="5" t="s">
        <v>76</v>
      </c>
      <c r="L919" s="9" t="s">
        <v>47</v>
      </c>
      <c r="M919" s="5" t="s">
        <v>3945</v>
      </c>
      <c r="N919" s="5" t="s">
        <v>53</v>
      </c>
      <c r="O919" s="5" t="s">
        <v>55</v>
      </c>
      <c r="P919" s="5" t="b">
        <f t="shared" ca="1" si="138"/>
        <v>0</v>
      </c>
      <c r="Q919" s="5" t="b">
        <f t="shared" ca="1" si="3"/>
        <v>1</v>
      </c>
      <c r="R919" s="5"/>
      <c r="S919" s="5"/>
      <c r="T919" s="5"/>
      <c r="U919" s="5"/>
      <c r="V919" s="5"/>
      <c r="W919" s="5"/>
      <c r="X919" s="5"/>
      <c r="Y919" s="5"/>
      <c r="Z919" s="5"/>
      <c r="AA919" s="5"/>
      <c r="AB919" s="5"/>
      <c r="AC919" s="5"/>
      <c r="AD919" s="5"/>
      <c r="AE919" s="5"/>
      <c r="AF919" s="5"/>
    </row>
    <row r="920" spans="1:32" ht="21" customHeight="1">
      <c r="A920" s="5" t="s">
        <v>26570</v>
      </c>
      <c r="B920" s="5" t="s">
        <v>26571</v>
      </c>
      <c r="C920" s="5" t="str">
        <f t="shared" ca="1" si="0"/>
        <v>上海</v>
      </c>
      <c r="D920" s="9" t="s">
        <v>47</v>
      </c>
      <c r="E920" s="5" t="s">
        <v>22384</v>
      </c>
      <c r="F920" s="5" t="s">
        <v>29</v>
      </c>
      <c r="G920" s="7">
        <v>10</v>
      </c>
      <c r="H920" s="7">
        <v>15</v>
      </c>
      <c r="I920" s="5" t="s">
        <v>56</v>
      </c>
      <c r="J920" s="5" t="s">
        <v>108</v>
      </c>
      <c r="K920" s="5" t="s">
        <v>26572</v>
      </c>
      <c r="L920" s="5" t="s">
        <v>26573</v>
      </c>
      <c r="M920" s="5" t="s">
        <v>26574</v>
      </c>
      <c r="N920" s="5" t="s">
        <v>1599</v>
      </c>
      <c r="O920" s="5" t="s">
        <v>55</v>
      </c>
      <c r="P920" s="5" t="b">
        <f t="shared" ca="1" si="138"/>
        <v>0</v>
      </c>
      <c r="Q920" s="5" t="b">
        <f t="shared" ca="1" si="3"/>
        <v>1</v>
      </c>
      <c r="R920" s="5"/>
      <c r="S920" s="5"/>
      <c r="T920" s="5"/>
      <c r="U920" s="5"/>
      <c r="V920" s="5"/>
      <c r="W920" s="5"/>
      <c r="X920" s="5"/>
      <c r="Y920" s="5"/>
      <c r="Z920" s="5"/>
      <c r="AA920" s="5"/>
      <c r="AB920" s="5"/>
      <c r="AC920" s="5"/>
      <c r="AD920" s="5"/>
      <c r="AE920" s="5"/>
      <c r="AF920" s="5"/>
    </row>
    <row r="921" spans="1:32" ht="21" customHeight="1">
      <c r="A921" s="5" t="s">
        <v>1457</v>
      </c>
      <c r="B921" s="5" t="s">
        <v>4038</v>
      </c>
      <c r="C921" s="5" t="str">
        <f t="shared" ca="1" si="0"/>
        <v>上海</v>
      </c>
      <c r="D921" s="5" t="str">
        <f t="shared" ref="D921:D922" ca="1" si="144">IFERROR(__xludf.DUMMYFUNCTION("REGEXEXTRACT(E921,""-(\S+)"")"),"徐汇区  ")</f>
        <v>徐汇区  </v>
      </c>
      <c r="E921" s="5" t="s">
        <v>22739</v>
      </c>
      <c r="F921" s="5" t="s">
        <v>45</v>
      </c>
      <c r="G921" s="7">
        <v>10</v>
      </c>
      <c r="H921" s="7">
        <v>15</v>
      </c>
      <c r="I921" s="5" t="s">
        <v>56</v>
      </c>
      <c r="J921" s="5" t="s">
        <v>108</v>
      </c>
      <c r="K921" s="5" t="s">
        <v>4042</v>
      </c>
      <c r="L921" s="5" t="s">
        <v>4044</v>
      </c>
      <c r="M921" s="5" t="s">
        <v>4045</v>
      </c>
      <c r="N921" s="5" t="s">
        <v>167</v>
      </c>
      <c r="O921" s="5" t="s">
        <v>44</v>
      </c>
      <c r="P921" s="5" t="b">
        <f t="shared" ca="1" si="138"/>
        <v>0</v>
      </c>
      <c r="Q921" s="5" t="b">
        <f t="shared" ca="1" si="3"/>
        <v>1</v>
      </c>
      <c r="R921" s="5"/>
      <c r="S921" s="5"/>
      <c r="T921" s="5"/>
      <c r="U921" s="5"/>
      <c r="V921" s="5"/>
      <c r="W921" s="5"/>
      <c r="X921" s="5"/>
      <c r="Y921" s="5"/>
      <c r="Z921" s="5"/>
      <c r="AA921" s="5"/>
      <c r="AB921" s="5"/>
      <c r="AC921" s="5"/>
      <c r="AD921" s="5"/>
      <c r="AE921" s="5"/>
      <c r="AF921" s="5"/>
    </row>
    <row r="922" spans="1:32" ht="21" customHeight="1">
      <c r="A922" s="5" t="s">
        <v>396</v>
      </c>
      <c r="B922" s="5" t="s">
        <v>11989</v>
      </c>
      <c r="C922" s="5" t="str">
        <f t="shared" ca="1" si="0"/>
        <v>上海</v>
      </c>
      <c r="D922" s="5" t="str">
        <f t="shared" ca="1" si="144"/>
        <v>徐汇区  </v>
      </c>
      <c r="E922" s="5" t="s">
        <v>22321</v>
      </c>
      <c r="F922" s="5" t="s">
        <v>45</v>
      </c>
      <c r="G922" s="7">
        <v>10</v>
      </c>
      <c r="H922" s="7">
        <v>15</v>
      </c>
      <c r="I922" s="5" t="s">
        <v>56</v>
      </c>
      <c r="J922" s="7" t="s">
        <v>24</v>
      </c>
      <c r="K922" s="5" t="s">
        <v>134</v>
      </c>
      <c r="L922" s="5" t="s">
        <v>11990</v>
      </c>
      <c r="M922" s="5" t="s">
        <v>11991</v>
      </c>
      <c r="N922" s="5" t="s">
        <v>53</v>
      </c>
      <c r="O922" s="5" t="s">
        <v>55</v>
      </c>
      <c r="P922" s="5" t="b">
        <f t="shared" ca="1" si="138"/>
        <v>0</v>
      </c>
      <c r="Q922" s="5" t="b">
        <f t="shared" ca="1" si="3"/>
        <v>1</v>
      </c>
      <c r="R922" s="5"/>
      <c r="S922" s="5"/>
      <c r="T922" s="5"/>
      <c r="U922" s="5"/>
      <c r="V922" s="5"/>
      <c r="W922" s="5"/>
      <c r="X922" s="5"/>
      <c r="Y922" s="5"/>
      <c r="Z922" s="5"/>
      <c r="AA922" s="5"/>
      <c r="AB922" s="5"/>
      <c r="AC922" s="5"/>
      <c r="AD922" s="5"/>
      <c r="AE922" s="5"/>
      <c r="AF922" s="5"/>
    </row>
    <row r="923" spans="1:32" ht="21" customHeight="1">
      <c r="A923" s="5" t="s">
        <v>277</v>
      </c>
      <c r="B923" s="5" t="s">
        <v>769</v>
      </c>
      <c r="C923" s="5" t="str">
        <f t="shared" ca="1" si="0"/>
        <v>上海</v>
      </c>
      <c r="D923" s="9" t="s">
        <v>47</v>
      </c>
      <c r="E923" s="5" t="s">
        <v>22384</v>
      </c>
      <c r="F923" s="5" t="s">
        <v>45</v>
      </c>
      <c r="G923" s="7">
        <v>10</v>
      </c>
      <c r="H923" s="7">
        <v>15</v>
      </c>
      <c r="I923" s="5" t="s">
        <v>56</v>
      </c>
      <c r="J923" s="5" t="s">
        <v>108</v>
      </c>
      <c r="K923" s="5" t="s">
        <v>624</v>
      </c>
      <c r="L923" s="5" t="s">
        <v>12538</v>
      </c>
      <c r="M923" s="5" t="s">
        <v>12539</v>
      </c>
      <c r="N923" s="5" t="s">
        <v>42</v>
      </c>
      <c r="O923" s="5" t="s">
        <v>237</v>
      </c>
      <c r="P923" s="5" t="b">
        <f t="shared" ca="1" si="138"/>
        <v>0</v>
      </c>
      <c r="Q923" s="5" t="b">
        <f t="shared" ca="1" si="3"/>
        <v>1</v>
      </c>
      <c r="R923" s="5"/>
      <c r="S923" s="5"/>
      <c r="T923" s="5"/>
      <c r="U923" s="5"/>
      <c r="V923" s="5"/>
      <c r="W923" s="5"/>
      <c r="X923" s="5"/>
      <c r="Y923" s="5"/>
      <c r="Z923" s="5"/>
      <c r="AA923" s="5"/>
      <c r="AB923" s="5"/>
      <c r="AC923" s="5"/>
      <c r="AD923" s="5"/>
      <c r="AE923" s="5"/>
      <c r="AF923" s="5"/>
    </row>
    <row r="924" spans="1:32" ht="21" customHeight="1">
      <c r="A924" s="5" t="s">
        <v>13045</v>
      </c>
      <c r="B924" s="5" t="s">
        <v>13046</v>
      </c>
      <c r="C924" s="5" t="str">
        <f t="shared" ca="1" si="0"/>
        <v>上海</v>
      </c>
      <c r="D924" s="5" t="str">
        <f ca="1">IFERROR(__xludf.DUMMYFUNCTION("REGEXEXTRACT(E924,""-(\S+)"")"),"徐汇区  ")</f>
        <v>徐汇区  </v>
      </c>
      <c r="E924" s="5" t="s">
        <v>22739</v>
      </c>
      <c r="F924" s="5" t="s">
        <v>29</v>
      </c>
      <c r="G924" s="7">
        <v>10</v>
      </c>
      <c r="H924" s="7">
        <v>20</v>
      </c>
      <c r="I924" s="5" t="s">
        <v>144</v>
      </c>
      <c r="J924" s="5" t="s">
        <v>31</v>
      </c>
      <c r="K924" s="5" t="s">
        <v>110</v>
      </c>
      <c r="L924" s="9" t="s">
        <v>47</v>
      </c>
      <c r="M924" s="9" t="s">
        <v>47</v>
      </c>
      <c r="N924" s="5" t="s">
        <v>53</v>
      </c>
      <c r="O924" s="5" t="s">
        <v>55</v>
      </c>
      <c r="P924" s="5" t="b">
        <f t="shared" ca="1" si="138"/>
        <v>0</v>
      </c>
      <c r="Q924" s="5" t="b">
        <f t="shared" ca="1" si="3"/>
        <v>1</v>
      </c>
      <c r="R924" s="5"/>
      <c r="S924" s="5"/>
      <c r="T924" s="5"/>
      <c r="U924" s="5"/>
      <c r="V924" s="5"/>
      <c r="W924" s="5"/>
      <c r="X924" s="5"/>
      <c r="Y924" s="5"/>
      <c r="Z924" s="5"/>
      <c r="AA924" s="5"/>
      <c r="AB924" s="5"/>
      <c r="AC924" s="5"/>
      <c r="AD924" s="5"/>
      <c r="AE924" s="5"/>
      <c r="AF924" s="5"/>
    </row>
    <row r="925" spans="1:32" ht="21" customHeight="1">
      <c r="A925" s="5" t="s">
        <v>396</v>
      </c>
      <c r="B925" s="5" t="s">
        <v>13024</v>
      </c>
      <c r="C925" s="5" t="str">
        <f t="shared" ca="1" si="0"/>
        <v>上海</v>
      </c>
      <c r="D925" s="9" t="s">
        <v>47</v>
      </c>
      <c r="E925" s="5" t="s">
        <v>22384</v>
      </c>
      <c r="F925" s="5" t="s">
        <v>45</v>
      </c>
      <c r="G925" s="7">
        <v>10</v>
      </c>
      <c r="H925" s="7">
        <v>17</v>
      </c>
      <c r="I925" s="5" t="s">
        <v>4014</v>
      </c>
      <c r="J925" s="5" t="s">
        <v>108</v>
      </c>
      <c r="K925" s="5" t="s">
        <v>48</v>
      </c>
      <c r="L925" s="9" t="s">
        <v>47</v>
      </c>
      <c r="M925" s="5" t="s">
        <v>13026</v>
      </c>
      <c r="N925" s="5" t="s">
        <v>37</v>
      </c>
      <c r="O925" s="5" t="s">
        <v>55</v>
      </c>
      <c r="P925" s="5" t="b">
        <f t="shared" ca="1" si="138"/>
        <v>0</v>
      </c>
      <c r="Q925" s="5" t="b">
        <f t="shared" ca="1" si="3"/>
        <v>1</v>
      </c>
      <c r="R925" s="5"/>
      <c r="S925" s="5"/>
      <c r="T925" s="5"/>
      <c r="U925" s="5"/>
      <c r="V925" s="5"/>
      <c r="W925" s="5"/>
      <c r="X925" s="5"/>
      <c r="Y925" s="5"/>
      <c r="Z925" s="5"/>
      <c r="AA925" s="5"/>
      <c r="AB925" s="5"/>
      <c r="AC925" s="5"/>
      <c r="AD925" s="5"/>
      <c r="AE925" s="5"/>
      <c r="AF925" s="5"/>
    </row>
    <row r="926" spans="1:32" ht="21" customHeight="1">
      <c r="A926" s="5" t="s">
        <v>1710</v>
      </c>
      <c r="B926" s="5" t="s">
        <v>12882</v>
      </c>
      <c r="C926" s="5" t="str">
        <f t="shared" ca="1" si="0"/>
        <v>上海</v>
      </c>
      <c r="D926" s="5" t="str">
        <f t="shared" ref="D926:D932" ca="1" si="145">IFERROR(__xludf.DUMMYFUNCTION("REGEXEXTRACT(E926,""-(\S+)"")"),"宝山区  ")</f>
        <v>宝山区  </v>
      </c>
      <c r="E926" s="5" t="s">
        <v>23483</v>
      </c>
      <c r="F926" s="5" t="s">
        <v>45</v>
      </c>
      <c r="G926" s="7">
        <v>10</v>
      </c>
      <c r="H926" s="7">
        <v>15</v>
      </c>
      <c r="I926" s="5" t="s">
        <v>56</v>
      </c>
      <c r="J926" s="5" t="s">
        <v>31</v>
      </c>
      <c r="K926" s="5" t="s">
        <v>12883</v>
      </c>
      <c r="L926" s="9" t="s">
        <v>47</v>
      </c>
      <c r="M926" s="5" t="s">
        <v>12885</v>
      </c>
      <c r="N926" s="5" t="s">
        <v>53</v>
      </c>
      <c r="O926" s="5" t="s">
        <v>44</v>
      </c>
      <c r="P926" s="5" t="b">
        <f t="shared" ca="1" si="138"/>
        <v>0</v>
      </c>
      <c r="Q926" s="5" t="b">
        <f t="shared" ca="1" si="3"/>
        <v>1</v>
      </c>
      <c r="R926" s="5"/>
      <c r="S926" s="5"/>
      <c r="T926" s="5"/>
      <c r="U926" s="5"/>
      <c r="V926" s="5"/>
      <c r="W926" s="5"/>
      <c r="X926" s="5"/>
      <c r="Y926" s="5"/>
      <c r="Z926" s="5"/>
      <c r="AA926" s="5"/>
      <c r="AB926" s="5"/>
      <c r="AC926" s="5"/>
      <c r="AD926" s="5"/>
      <c r="AE926" s="5"/>
      <c r="AF926" s="5"/>
    </row>
    <row r="927" spans="1:32" ht="21" customHeight="1">
      <c r="A927" s="5" t="s">
        <v>1457</v>
      </c>
      <c r="B927" s="5" t="s">
        <v>7665</v>
      </c>
      <c r="C927" s="5" t="str">
        <f t="shared" ca="1" si="0"/>
        <v>上海</v>
      </c>
      <c r="D927" s="5" t="str">
        <f t="shared" ca="1" si="145"/>
        <v>宝山区  </v>
      </c>
      <c r="E927" s="5" t="s">
        <v>23602</v>
      </c>
      <c r="F927" s="5" t="s">
        <v>45</v>
      </c>
      <c r="G927" s="7">
        <v>10</v>
      </c>
      <c r="H927" s="7">
        <v>15</v>
      </c>
      <c r="I927" s="5" t="s">
        <v>56</v>
      </c>
      <c r="J927" s="5" t="s">
        <v>108</v>
      </c>
      <c r="K927" s="5" t="s">
        <v>267</v>
      </c>
      <c r="L927" s="9" t="s">
        <v>47</v>
      </c>
      <c r="M927" s="5" t="s">
        <v>12879</v>
      </c>
      <c r="N927" s="5" t="s">
        <v>53</v>
      </c>
      <c r="O927" s="5" t="s">
        <v>55</v>
      </c>
      <c r="P927" s="5" t="b">
        <f t="shared" ca="1" si="138"/>
        <v>0</v>
      </c>
      <c r="Q927" s="5" t="b">
        <f t="shared" ca="1" si="3"/>
        <v>1</v>
      </c>
      <c r="R927" s="5"/>
      <c r="S927" s="5"/>
      <c r="T927" s="5"/>
      <c r="U927" s="5"/>
      <c r="V927" s="5"/>
      <c r="W927" s="5"/>
      <c r="X927" s="5"/>
      <c r="Y927" s="5"/>
      <c r="Z927" s="5"/>
      <c r="AA927" s="5"/>
      <c r="AB927" s="5"/>
      <c r="AC927" s="5"/>
      <c r="AD927" s="5"/>
      <c r="AE927" s="5"/>
      <c r="AF927" s="5"/>
    </row>
    <row r="928" spans="1:32" ht="21" customHeight="1">
      <c r="A928" s="5" t="s">
        <v>784</v>
      </c>
      <c r="B928" s="5" t="s">
        <v>4149</v>
      </c>
      <c r="C928" s="5" t="str">
        <f t="shared" ca="1" si="0"/>
        <v>上海</v>
      </c>
      <c r="D928" s="5" t="str">
        <f t="shared" ca="1" si="145"/>
        <v>宝山区  </v>
      </c>
      <c r="E928" s="5" t="s">
        <v>22739</v>
      </c>
      <c r="F928" s="5" t="s">
        <v>29</v>
      </c>
      <c r="G928" s="7">
        <v>10</v>
      </c>
      <c r="H928" s="7">
        <v>15</v>
      </c>
      <c r="I928" s="5" t="s">
        <v>56</v>
      </c>
      <c r="J928" s="5" t="s">
        <v>108</v>
      </c>
      <c r="K928" s="5" t="s">
        <v>76</v>
      </c>
      <c r="L928" s="5" t="s">
        <v>4151</v>
      </c>
      <c r="M928" s="5" t="s">
        <v>4152</v>
      </c>
      <c r="N928" s="5" t="s">
        <v>100</v>
      </c>
      <c r="O928" s="5" t="s">
        <v>55</v>
      </c>
      <c r="P928" s="5" t="b">
        <f t="shared" ca="1" si="138"/>
        <v>0</v>
      </c>
      <c r="Q928" s="5" t="b">
        <f t="shared" ca="1" si="3"/>
        <v>1</v>
      </c>
      <c r="R928" s="5"/>
      <c r="S928" s="5"/>
      <c r="T928" s="5"/>
      <c r="U928" s="5"/>
      <c r="V928" s="5"/>
      <c r="W928" s="5"/>
      <c r="X928" s="5"/>
      <c r="Y928" s="5"/>
      <c r="Z928" s="5"/>
      <c r="AA928" s="5"/>
      <c r="AB928" s="5"/>
      <c r="AC928" s="5"/>
      <c r="AD928" s="5"/>
      <c r="AE928" s="5"/>
      <c r="AF928" s="5"/>
    </row>
    <row r="929" spans="1:32" ht="21" customHeight="1">
      <c r="A929" s="5" t="s">
        <v>12966</v>
      </c>
      <c r="B929" s="5" t="s">
        <v>12967</v>
      </c>
      <c r="C929" s="5" t="str">
        <f t="shared" ca="1" si="0"/>
        <v>上海</v>
      </c>
      <c r="D929" s="5" t="str">
        <f t="shared" ca="1" si="145"/>
        <v>宝山区  </v>
      </c>
      <c r="E929" s="5" t="s">
        <v>22739</v>
      </c>
      <c r="F929" s="5" t="s">
        <v>45</v>
      </c>
      <c r="G929" s="7">
        <v>10</v>
      </c>
      <c r="H929" s="7">
        <v>20</v>
      </c>
      <c r="I929" s="5" t="s">
        <v>144</v>
      </c>
      <c r="J929" s="5" t="s">
        <v>108</v>
      </c>
      <c r="K929" s="5" t="s">
        <v>2261</v>
      </c>
      <c r="L929" s="5" t="s">
        <v>12968</v>
      </c>
      <c r="M929" s="5" t="s">
        <v>12969</v>
      </c>
      <c r="N929" s="5" t="s">
        <v>37</v>
      </c>
      <c r="O929" s="5" t="s">
        <v>55</v>
      </c>
      <c r="P929" s="5" t="b">
        <f t="shared" ca="1" si="138"/>
        <v>0</v>
      </c>
      <c r="Q929" s="5" t="b">
        <f t="shared" ca="1" si="3"/>
        <v>1</v>
      </c>
      <c r="R929" s="5"/>
      <c r="S929" s="5"/>
      <c r="T929" s="5"/>
      <c r="U929" s="5"/>
      <c r="V929" s="5"/>
      <c r="W929" s="5"/>
      <c r="X929" s="5"/>
      <c r="Y929" s="5"/>
      <c r="Z929" s="5"/>
      <c r="AA929" s="5"/>
      <c r="AB929" s="5"/>
      <c r="AC929" s="5"/>
      <c r="AD929" s="5"/>
      <c r="AE929" s="5"/>
      <c r="AF929" s="5"/>
    </row>
    <row r="930" spans="1:32" ht="21" customHeight="1">
      <c r="A930" s="5" t="s">
        <v>1457</v>
      </c>
      <c r="B930" s="5" t="s">
        <v>7100</v>
      </c>
      <c r="C930" s="5" t="str">
        <f t="shared" ca="1" si="0"/>
        <v>上海</v>
      </c>
      <c r="D930" s="5" t="str">
        <f t="shared" ca="1" si="145"/>
        <v>宝山区  </v>
      </c>
      <c r="E930" s="5" t="s">
        <v>22772</v>
      </c>
      <c r="F930" s="5" t="s">
        <v>45</v>
      </c>
      <c r="G930" s="7">
        <v>10</v>
      </c>
      <c r="H930" s="7">
        <v>15</v>
      </c>
      <c r="I930" s="5" t="s">
        <v>56</v>
      </c>
      <c r="J930" s="5" t="s">
        <v>125</v>
      </c>
      <c r="K930" s="5" t="s">
        <v>663</v>
      </c>
      <c r="L930" s="5" t="s">
        <v>13769</v>
      </c>
      <c r="M930" s="5" t="s">
        <v>26575</v>
      </c>
      <c r="N930" s="5" t="s">
        <v>53</v>
      </c>
      <c r="O930" s="5" t="s">
        <v>271</v>
      </c>
      <c r="P930" s="5" t="b">
        <f t="shared" ca="1" si="138"/>
        <v>0</v>
      </c>
      <c r="Q930" s="5" t="b">
        <f t="shared" ca="1" si="3"/>
        <v>1</v>
      </c>
      <c r="R930" s="5"/>
      <c r="S930" s="5"/>
      <c r="T930" s="5"/>
      <c r="U930" s="5"/>
      <c r="V930" s="5"/>
      <c r="W930" s="5"/>
      <c r="X930" s="5"/>
      <c r="Y930" s="5"/>
      <c r="Z930" s="5"/>
      <c r="AA930" s="5"/>
      <c r="AB930" s="5"/>
      <c r="AC930" s="5"/>
      <c r="AD930" s="5"/>
      <c r="AE930" s="5"/>
      <c r="AF930" s="5"/>
    </row>
    <row r="931" spans="1:32" ht="21" customHeight="1">
      <c r="A931" s="5" t="s">
        <v>11000</v>
      </c>
      <c r="B931" s="5" t="s">
        <v>15000</v>
      </c>
      <c r="C931" s="5" t="str">
        <f t="shared" ca="1" si="0"/>
        <v>上海</v>
      </c>
      <c r="D931" s="5" t="str">
        <f t="shared" ca="1" si="145"/>
        <v>宝山区  </v>
      </c>
      <c r="E931" s="5" t="s">
        <v>23053</v>
      </c>
      <c r="F931" s="5" t="s">
        <v>45</v>
      </c>
      <c r="G931" s="7">
        <v>10</v>
      </c>
      <c r="H931" s="7">
        <v>15</v>
      </c>
      <c r="I931" s="5" t="s">
        <v>56</v>
      </c>
      <c r="J931" s="5" t="s">
        <v>66</v>
      </c>
      <c r="K931" s="5" t="s">
        <v>76</v>
      </c>
      <c r="L931" s="5" t="s">
        <v>15002</v>
      </c>
      <c r="M931" s="5" t="s">
        <v>26576</v>
      </c>
      <c r="N931" s="5" t="s">
        <v>100</v>
      </c>
      <c r="O931" s="5" t="s">
        <v>55</v>
      </c>
      <c r="P931" s="5" t="b">
        <f t="shared" ca="1" si="138"/>
        <v>0</v>
      </c>
      <c r="Q931" s="5" t="b">
        <f t="shared" ca="1" si="3"/>
        <v>1</v>
      </c>
      <c r="R931" s="5"/>
      <c r="S931" s="5"/>
      <c r="T931" s="5"/>
      <c r="U931" s="5"/>
      <c r="V931" s="5"/>
      <c r="W931" s="5"/>
      <c r="X931" s="5"/>
      <c r="Y931" s="5"/>
      <c r="Z931" s="5"/>
      <c r="AA931" s="5"/>
      <c r="AB931" s="5"/>
      <c r="AC931" s="5"/>
      <c r="AD931" s="5"/>
      <c r="AE931" s="5"/>
      <c r="AF931" s="5"/>
    </row>
    <row r="932" spans="1:32" ht="21" customHeight="1">
      <c r="A932" s="5" t="s">
        <v>12954</v>
      </c>
      <c r="B932" s="5" t="s">
        <v>3290</v>
      </c>
      <c r="C932" s="5" t="str">
        <f t="shared" ca="1" si="0"/>
        <v>上海</v>
      </c>
      <c r="D932" s="5" t="str">
        <f t="shared" ca="1" si="145"/>
        <v>宝山区  </v>
      </c>
      <c r="E932" s="5" t="s">
        <v>22772</v>
      </c>
      <c r="F932" s="5" t="s">
        <v>45</v>
      </c>
      <c r="G932" s="7">
        <v>10</v>
      </c>
      <c r="H932" s="7">
        <v>25</v>
      </c>
      <c r="I932" s="5" t="s">
        <v>2463</v>
      </c>
      <c r="J932" s="5" t="s">
        <v>108</v>
      </c>
      <c r="K932" s="5" t="s">
        <v>110</v>
      </c>
      <c r="L932" s="5" t="s">
        <v>12418</v>
      </c>
      <c r="M932" s="5" t="s">
        <v>12955</v>
      </c>
      <c r="N932" s="5" t="s">
        <v>53</v>
      </c>
      <c r="O932" s="5" t="s">
        <v>405</v>
      </c>
      <c r="P932" s="5" t="b">
        <f t="shared" ca="1" si="138"/>
        <v>0</v>
      </c>
      <c r="Q932" s="5" t="b">
        <f t="shared" ca="1" si="3"/>
        <v>1</v>
      </c>
      <c r="R932" s="5"/>
      <c r="S932" s="5"/>
      <c r="T932" s="5"/>
      <c r="U932" s="5"/>
      <c r="V932" s="5"/>
      <c r="W932" s="5"/>
      <c r="X932" s="5"/>
      <c r="Y932" s="5"/>
      <c r="Z932" s="5"/>
      <c r="AA932" s="5"/>
      <c r="AB932" s="5"/>
      <c r="AC932" s="5"/>
      <c r="AD932" s="5"/>
      <c r="AE932" s="5"/>
      <c r="AF932" s="5"/>
    </row>
    <row r="933" spans="1:32" ht="21" customHeight="1">
      <c r="A933" s="5" t="s">
        <v>248</v>
      </c>
      <c r="B933" s="5" t="s">
        <v>14907</v>
      </c>
      <c r="C933" s="5" t="str">
        <f t="shared" ca="1" si="0"/>
        <v>上海</v>
      </c>
      <c r="D933" s="9" t="s">
        <v>47</v>
      </c>
      <c r="E933" s="5" t="s">
        <v>22384</v>
      </c>
      <c r="F933" s="5" t="s">
        <v>29</v>
      </c>
      <c r="G933" s="7">
        <v>10</v>
      </c>
      <c r="H933" s="7">
        <v>15</v>
      </c>
      <c r="I933" s="5" t="s">
        <v>56</v>
      </c>
      <c r="J933" s="5" t="s">
        <v>31</v>
      </c>
      <c r="K933" s="5" t="s">
        <v>1423</v>
      </c>
      <c r="L933" s="5" t="s">
        <v>14910</v>
      </c>
      <c r="M933" s="5" t="s">
        <v>14911</v>
      </c>
      <c r="N933" s="5" t="s">
        <v>37</v>
      </c>
      <c r="O933" s="5" t="s">
        <v>55</v>
      </c>
      <c r="P933" s="5" t="b">
        <f t="shared" ca="1" si="138"/>
        <v>0</v>
      </c>
      <c r="Q933" s="5" t="b">
        <f t="shared" ca="1" si="3"/>
        <v>1</v>
      </c>
      <c r="R933" s="5"/>
      <c r="S933" s="5"/>
      <c r="T933" s="5"/>
      <c r="U933" s="5"/>
      <c r="V933" s="5"/>
      <c r="W933" s="5"/>
      <c r="X933" s="5"/>
      <c r="Y933" s="5"/>
      <c r="Z933" s="5"/>
      <c r="AA933" s="5"/>
      <c r="AB933" s="5"/>
      <c r="AC933" s="5"/>
      <c r="AD933" s="5"/>
      <c r="AE933" s="5"/>
      <c r="AF933" s="5"/>
    </row>
    <row r="934" spans="1:32" ht="21" customHeight="1">
      <c r="A934" s="5" t="s">
        <v>396</v>
      </c>
      <c r="B934" s="5" t="s">
        <v>3182</v>
      </c>
      <c r="C934" s="5" t="str">
        <f t="shared" ca="1" si="0"/>
        <v>上海</v>
      </c>
      <c r="D934" s="5" t="str">
        <f t="shared" ref="D934:D945" ca="1" si="146">IFERROR(__xludf.DUMMYFUNCTION("REGEXEXTRACT(E934,""-(\S+)"")"),"浦东新区  ")</f>
        <v>浦东新区  </v>
      </c>
      <c r="E934" s="5" t="s">
        <v>22772</v>
      </c>
      <c r="F934" s="5" t="s">
        <v>29</v>
      </c>
      <c r="G934" s="7">
        <v>10</v>
      </c>
      <c r="H934" s="7">
        <v>20</v>
      </c>
      <c r="I934" s="5" t="s">
        <v>144</v>
      </c>
      <c r="J934" s="5" t="s">
        <v>125</v>
      </c>
      <c r="K934" s="5" t="s">
        <v>48</v>
      </c>
      <c r="L934" s="9" t="s">
        <v>47</v>
      </c>
      <c r="M934" s="5" t="s">
        <v>26577</v>
      </c>
      <c r="N934" s="5" t="s">
        <v>100</v>
      </c>
      <c r="O934" s="5" t="s">
        <v>55</v>
      </c>
      <c r="P934" s="5" t="b">
        <f t="shared" ca="1" si="138"/>
        <v>0</v>
      </c>
      <c r="Q934" s="5" t="b">
        <f t="shared" ca="1" si="3"/>
        <v>1</v>
      </c>
      <c r="R934" s="5"/>
      <c r="S934" s="5"/>
      <c r="T934" s="5"/>
      <c r="U934" s="5"/>
      <c r="V934" s="5"/>
      <c r="W934" s="5"/>
      <c r="X934" s="5"/>
      <c r="Y934" s="5"/>
      <c r="Z934" s="5"/>
      <c r="AA934" s="5"/>
      <c r="AB934" s="5"/>
      <c r="AC934" s="5"/>
      <c r="AD934" s="5"/>
      <c r="AE934" s="5"/>
      <c r="AF934" s="5"/>
    </row>
    <row r="935" spans="1:32" ht="21" customHeight="1">
      <c r="A935" s="5" t="s">
        <v>9556</v>
      </c>
      <c r="B935" s="5" t="s">
        <v>13002</v>
      </c>
      <c r="C935" s="5" t="str">
        <f t="shared" ca="1" si="0"/>
        <v>上海</v>
      </c>
      <c r="D935" s="5" t="str">
        <f t="shared" ca="1" si="146"/>
        <v>浦东新区  </v>
      </c>
      <c r="E935" s="5" t="s">
        <v>23483</v>
      </c>
      <c r="F935" s="5" t="s">
        <v>45</v>
      </c>
      <c r="G935" s="7">
        <v>10</v>
      </c>
      <c r="H935" s="7">
        <v>15</v>
      </c>
      <c r="I935" s="5" t="s">
        <v>56</v>
      </c>
      <c r="J935" s="5" t="s">
        <v>125</v>
      </c>
      <c r="K935" s="5" t="s">
        <v>7141</v>
      </c>
      <c r="L935" s="5" t="s">
        <v>13005</v>
      </c>
      <c r="M935" s="5" t="s">
        <v>13006</v>
      </c>
      <c r="N935" s="5" t="s">
        <v>53</v>
      </c>
      <c r="O935" s="5" t="s">
        <v>55</v>
      </c>
      <c r="P935" s="5" t="b">
        <f t="shared" ca="1" si="138"/>
        <v>0</v>
      </c>
      <c r="Q935" s="5" t="b">
        <f t="shared" ca="1" si="3"/>
        <v>1</v>
      </c>
      <c r="R935" s="5"/>
      <c r="S935" s="5"/>
      <c r="T935" s="5"/>
      <c r="U935" s="5"/>
      <c r="V935" s="5"/>
      <c r="W935" s="5"/>
      <c r="X935" s="5"/>
      <c r="Y935" s="5"/>
      <c r="Z935" s="5"/>
      <c r="AA935" s="5"/>
      <c r="AB935" s="5"/>
      <c r="AC935" s="5"/>
      <c r="AD935" s="5"/>
      <c r="AE935" s="5"/>
      <c r="AF935" s="5"/>
    </row>
    <row r="936" spans="1:32" ht="21" customHeight="1">
      <c r="A936" s="5" t="s">
        <v>4817</v>
      </c>
      <c r="B936" s="5" t="s">
        <v>26578</v>
      </c>
      <c r="C936" s="5" t="str">
        <f t="shared" ca="1" si="0"/>
        <v>上海</v>
      </c>
      <c r="D936" s="5" t="str">
        <f t="shared" ca="1" si="146"/>
        <v>浦东新区  </v>
      </c>
      <c r="E936" s="5" t="s">
        <v>22772</v>
      </c>
      <c r="F936" s="5" t="s">
        <v>45</v>
      </c>
      <c r="G936" s="7">
        <v>10</v>
      </c>
      <c r="H936" s="7">
        <v>15</v>
      </c>
      <c r="I936" s="5" t="s">
        <v>56</v>
      </c>
      <c r="J936" s="5" t="s">
        <v>108</v>
      </c>
      <c r="K936" s="5" t="s">
        <v>57</v>
      </c>
      <c r="L936" s="5" t="s">
        <v>26579</v>
      </c>
      <c r="M936" s="5" t="s">
        <v>26580</v>
      </c>
      <c r="N936" s="5" t="s">
        <v>648</v>
      </c>
      <c r="O936" s="5" t="s">
        <v>405</v>
      </c>
      <c r="P936" s="5" t="b">
        <f t="shared" ca="1" si="138"/>
        <v>0</v>
      </c>
      <c r="Q936" s="5" t="b">
        <f t="shared" ca="1" si="3"/>
        <v>1</v>
      </c>
      <c r="R936" s="5"/>
      <c r="S936" s="5"/>
      <c r="T936" s="5"/>
      <c r="U936" s="5"/>
      <c r="V936" s="5"/>
      <c r="W936" s="5"/>
      <c r="X936" s="5"/>
      <c r="Y936" s="5"/>
      <c r="Z936" s="5"/>
      <c r="AA936" s="5"/>
      <c r="AB936" s="5"/>
      <c r="AC936" s="5"/>
      <c r="AD936" s="5"/>
      <c r="AE936" s="5"/>
      <c r="AF936" s="5"/>
    </row>
    <row r="937" spans="1:32" ht="21" customHeight="1">
      <c r="A937" s="5" t="s">
        <v>26581</v>
      </c>
      <c r="B937" s="5" t="s">
        <v>4096</v>
      </c>
      <c r="C937" s="5" t="str">
        <f t="shared" ca="1" si="0"/>
        <v>上海</v>
      </c>
      <c r="D937" s="5" t="str">
        <f t="shared" ca="1" si="146"/>
        <v>浦东新区  </v>
      </c>
      <c r="E937" s="5" t="s">
        <v>23602</v>
      </c>
      <c r="F937" s="5" t="s">
        <v>29</v>
      </c>
      <c r="G937" s="7">
        <v>10</v>
      </c>
      <c r="H937" s="7">
        <v>20</v>
      </c>
      <c r="I937" s="5" t="s">
        <v>144</v>
      </c>
      <c r="J937" s="5" t="s">
        <v>108</v>
      </c>
      <c r="K937" s="5" t="s">
        <v>106</v>
      </c>
      <c r="L937" s="5" t="s">
        <v>26582</v>
      </c>
      <c r="M937" s="5" t="s">
        <v>26583</v>
      </c>
      <c r="N937" s="5" t="s">
        <v>53</v>
      </c>
      <c r="O937" s="5" t="s">
        <v>55</v>
      </c>
      <c r="P937" s="5" t="b">
        <f t="shared" ca="1" si="138"/>
        <v>0</v>
      </c>
      <c r="Q937" s="5" t="b">
        <f t="shared" ca="1" si="3"/>
        <v>1</v>
      </c>
      <c r="R937" s="5"/>
      <c r="S937" s="5"/>
      <c r="T937" s="5"/>
      <c r="U937" s="5"/>
      <c r="V937" s="5"/>
      <c r="W937" s="5"/>
      <c r="X937" s="5"/>
      <c r="Y937" s="5"/>
      <c r="Z937" s="5"/>
      <c r="AA937" s="5"/>
      <c r="AB937" s="5"/>
      <c r="AC937" s="5"/>
      <c r="AD937" s="5"/>
      <c r="AE937" s="5"/>
      <c r="AF937" s="5"/>
    </row>
    <row r="938" spans="1:32" ht="21" customHeight="1">
      <c r="A938" s="5" t="s">
        <v>277</v>
      </c>
      <c r="B938" s="5" t="s">
        <v>13163</v>
      </c>
      <c r="C938" s="5" t="str">
        <f t="shared" ca="1" si="0"/>
        <v>上海</v>
      </c>
      <c r="D938" s="5" t="str">
        <f t="shared" ca="1" si="146"/>
        <v>浦东新区  </v>
      </c>
      <c r="E938" s="5" t="s">
        <v>23038</v>
      </c>
      <c r="F938" s="5" t="s">
        <v>45</v>
      </c>
      <c r="G938" s="7">
        <v>10</v>
      </c>
      <c r="H938" s="7">
        <v>15</v>
      </c>
      <c r="I938" s="5" t="s">
        <v>56</v>
      </c>
      <c r="J938" s="5" t="s">
        <v>108</v>
      </c>
      <c r="K938" s="5" t="s">
        <v>134</v>
      </c>
      <c r="L938" s="9" t="s">
        <v>47</v>
      </c>
      <c r="M938" s="5" t="s">
        <v>13167</v>
      </c>
      <c r="N938" s="5" t="s">
        <v>100</v>
      </c>
      <c r="O938" s="5" t="s">
        <v>55</v>
      </c>
      <c r="P938" s="5" t="b">
        <f t="shared" ca="1" si="138"/>
        <v>0</v>
      </c>
      <c r="Q938" s="5" t="b">
        <f t="shared" ca="1" si="3"/>
        <v>1</v>
      </c>
      <c r="R938" s="5"/>
      <c r="S938" s="5"/>
      <c r="T938" s="5"/>
      <c r="U938" s="5"/>
      <c r="V938" s="5"/>
      <c r="W938" s="5"/>
      <c r="X938" s="5"/>
      <c r="Y938" s="5"/>
      <c r="Z938" s="5"/>
      <c r="AA938" s="5"/>
      <c r="AB938" s="5"/>
      <c r="AC938" s="5"/>
      <c r="AD938" s="5"/>
      <c r="AE938" s="5"/>
      <c r="AF938" s="5"/>
    </row>
    <row r="939" spans="1:32" ht="21" customHeight="1">
      <c r="A939" s="5" t="s">
        <v>396</v>
      </c>
      <c r="B939" s="5" t="s">
        <v>13040</v>
      </c>
      <c r="C939" s="5" t="str">
        <f t="shared" ca="1" si="0"/>
        <v>上海</v>
      </c>
      <c r="D939" s="5" t="str">
        <f t="shared" ca="1" si="146"/>
        <v>浦东新区  </v>
      </c>
      <c r="E939" s="5" t="s">
        <v>23602</v>
      </c>
      <c r="F939" s="5" t="s">
        <v>45</v>
      </c>
      <c r="G939" s="7">
        <v>10</v>
      </c>
      <c r="H939" s="7">
        <v>18</v>
      </c>
      <c r="I939" s="5" t="s">
        <v>964</v>
      </c>
      <c r="J939" s="5" t="s">
        <v>31</v>
      </c>
      <c r="K939" s="5" t="s">
        <v>4617</v>
      </c>
      <c r="L939" s="5" t="s">
        <v>688</v>
      </c>
      <c r="M939" s="5" t="s">
        <v>13041</v>
      </c>
      <c r="N939" s="5" t="s">
        <v>37</v>
      </c>
      <c r="O939" s="5" t="s">
        <v>237</v>
      </c>
      <c r="P939" s="5" t="b">
        <f t="shared" ca="1" si="138"/>
        <v>0</v>
      </c>
      <c r="Q939" s="5" t="b">
        <f t="shared" ca="1" si="3"/>
        <v>1</v>
      </c>
      <c r="R939" s="5"/>
      <c r="S939" s="5"/>
      <c r="T939" s="5"/>
      <c r="U939" s="5"/>
      <c r="V939" s="5"/>
      <c r="W939" s="5"/>
      <c r="X939" s="5"/>
      <c r="Y939" s="5"/>
      <c r="Z939" s="5"/>
      <c r="AA939" s="5"/>
      <c r="AB939" s="5"/>
      <c r="AC939" s="5"/>
      <c r="AD939" s="5"/>
      <c r="AE939" s="5"/>
      <c r="AF939" s="5"/>
    </row>
    <row r="940" spans="1:32" ht="21" customHeight="1">
      <c r="A940" s="5" t="s">
        <v>13096</v>
      </c>
      <c r="B940" s="5" t="s">
        <v>13098</v>
      </c>
      <c r="C940" s="5" t="str">
        <f t="shared" ca="1" si="0"/>
        <v>上海</v>
      </c>
      <c r="D940" s="5" t="str">
        <f t="shared" ca="1" si="146"/>
        <v>浦东新区  </v>
      </c>
      <c r="E940" s="5" t="s">
        <v>23053</v>
      </c>
      <c r="F940" s="5" t="s">
        <v>29</v>
      </c>
      <c r="G940" s="7">
        <v>10</v>
      </c>
      <c r="H940" s="7">
        <v>15</v>
      </c>
      <c r="I940" s="5" t="s">
        <v>56</v>
      </c>
      <c r="J940" s="5" t="s">
        <v>31</v>
      </c>
      <c r="K940" s="5" t="s">
        <v>6877</v>
      </c>
      <c r="L940" s="5" t="s">
        <v>13100</v>
      </c>
      <c r="M940" s="5" t="s">
        <v>13101</v>
      </c>
      <c r="N940" s="5" t="s">
        <v>53</v>
      </c>
      <c r="O940" s="5" t="s">
        <v>55</v>
      </c>
      <c r="P940" s="5" t="b">
        <f t="shared" ca="1" si="138"/>
        <v>0</v>
      </c>
      <c r="Q940" s="5" t="b">
        <f t="shared" ca="1" si="3"/>
        <v>1</v>
      </c>
      <c r="R940" s="5"/>
      <c r="S940" s="5"/>
      <c r="T940" s="5"/>
      <c r="U940" s="5"/>
      <c r="V940" s="5"/>
      <c r="W940" s="5"/>
      <c r="X940" s="5"/>
      <c r="Y940" s="5"/>
      <c r="Z940" s="5"/>
      <c r="AA940" s="5"/>
      <c r="AB940" s="5"/>
      <c r="AC940" s="5"/>
      <c r="AD940" s="5"/>
      <c r="AE940" s="5"/>
      <c r="AF940" s="5"/>
    </row>
    <row r="941" spans="1:32" ht="21" customHeight="1">
      <c r="A941" s="5" t="s">
        <v>9556</v>
      </c>
      <c r="B941" s="5" t="s">
        <v>13233</v>
      </c>
      <c r="C941" s="5" t="str">
        <f t="shared" ca="1" si="0"/>
        <v>上海</v>
      </c>
      <c r="D941" s="5" t="str">
        <f t="shared" ca="1" si="146"/>
        <v>浦东新区  </v>
      </c>
      <c r="E941" s="5" t="s">
        <v>22772</v>
      </c>
      <c r="F941" s="5" t="s">
        <v>45</v>
      </c>
      <c r="G941" s="7">
        <v>10</v>
      </c>
      <c r="H941" s="7">
        <v>15</v>
      </c>
      <c r="I941" s="5" t="s">
        <v>56</v>
      </c>
      <c r="J941" s="5" t="s">
        <v>108</v>
      </c>
      <c r="K941" s="5" t="s">
        <v>2520</v>
      </c>
      <c r="L941" s="5" t="s">
        <v>13235</v>
      </c>
      <c r="M941" s="5" t="s">
        <v>13236</v>
      </c>
      <c r="N941" s="5" t="s">
        <v>167</v>
      </c>
      <c r="O941" s="5" t="s">
        <v>237</v>
      </c>
      <c r="P941" s="5" t="b">
        <f t="shared" ca="1" si="138"/>
        <v>0</v>
      </c>
      <c r="Q941" s="5" t="b">
        <f t="shared" ca="1" si="3"/>
        <v>1</v>
      </c>
      <c r="R941" s="5"/>
      <c r="S941" s="5"/>
      <c r="T941" s="5"/>
      <c r="U941" s="5"/>
      <c r="V941" s="5"/>
      <c r="W941" s="5"/>
      <c r="X941" s="5"/>
      <c r="Y941" s="5"/>
      <c r="Z941" s="5"/>
      <c r="AA941" s="5"/>
      <c r="AB941" s="5"/>
      <c r="AC941" s="5"/>
      <c r="AD941" s="5"/>
      <c r="AE941" s="5"/>
      <c r="AF941" s="5"/>
    </row>
    <row r="942" spans="1:32" ht="21" customHeight="1">
      <c r="A942" s="5" t="s">
        <v>396</v>
      </c>
      <c r="B942" s="5" t="s">
        <v>16080</v>
      </c>
      <c r="C942" s="5" t="str">
        <f t="shared" ca="1" si="0"/>
        <v>上海</v>
      </c>
      <c r="D942" s="5" t="str">
        <f t="shared" ca="1" si="146"/>
        <v>浦东新区  </v>
      </c>
      <c r="E942" s="5" t="s">
        <v>22772</v>
      </c>
      <c r="F942" s="5" t="s">
        <v>45</v>
      </c>
      <c r="G942" s="7">
        <v>10</v>
      </c>
      <c r="H942" s="7">
        <v>15</v>
      </c>
      <c r="I942" s="5" t="s">
        <v>56</v>
      </c>
      <c r="J942" s="5" t="s">
        <v>31</v>
      </c>
      <c r="K942" s="5" t="s">
        <v>57</v>
      </c>
      <c r="L942" s="9" t="s">
        <v>47</v>
      </c>
      <c r="M942" s="5" t="s">
        <v>26584</v>
      </c>
      <c r="N942" s="5" t="s">
        <v>53</v>
      </c>
      <c r="O942" s="5" t="s">
        <v>55</v>
      </c>
      <c r="P942" s="5" t="b">
        <f t="shared" ca="1" si="138"/>
        <v>0</v>
      </c>
      <c r="Q942" s="5" t="b">
        <f t="shared" ca="1" si="3"/>
        <v>1</v>
      </c>
      <c r="R942" s="5"/>
      <c r="S942" s="5"/>
      <c r="T942" s="5"/>
      <c r="U942" s="5"/>
      <c r="V942" s="5"/>
      <c r="W942" s="5"/>
      <c r="X942" s="5"/>
      <c r="Y942" s="5"/>
      <c r="Z942" s="5"/>
      <c r="AA942" s="5"/>
      <c r="AB942" s="5"/>
      <c r="AC942" s="5"/>
      <c r="AD942" s="5"/>
      <c r="AE942" s="5"/>
      <c r="AF942" s="5"/>
    </row>
    <row r="943" spans="1:32" ht="21" customHeight="1">
      <c r="A943" s="5" t="s">
        <v>4326</v>
      </c>
      <c r="B943" s="5" t="s">
        <v>4327</v>
      </c>
      <c r="C943" s="5" t="str">
        <f t="shared" ca="1" si="0"/>
        <v>上海</v>
      </c>
      <c r="D943" s="5" t="str">
        <f t="shared" ca="1" si="146"/>
        <v>浦东新区  </v>
      </c>
      <c r="E943" s="5" t="s">
        <v>22376</v>
      </c>
      <c r="F943" s="5" t="s">
        <v>29</v>
      </c>
      <c r="G943" s="7">
        <v>10</v>
      </c>
      <c r="H943" s="7">
        <v>18</v>
      </c>
      <c r="I943" s="5" t="s">
        <v>964</v>
      </c>
      <c r="J943" s="5" t="s">
        <v>108</v>
      </c>
      <c r="K943" s="5" t="s">
        <v>1026</v>
      </c>
      <c r="L943" s="5" t="s">
        <v>4330</v>
      </c>
      <c r="M943" s="5" t="s">
        <v>4331</v>
      </c>
      <c r="N943" s="5" t="s">
        <v>37</v>
      </c>
      <c r="O943" s="5" t="s">
        <v>38</v>
      </c>
      <c r="P943" s="5" t="b">
        <f t="shared" ca="1" si="138"/>
        <v>0</v>
      </c>
      <c r="Q943" s="5" t="b">
        <f t="shared" ca="1" si="3"/>
        <v>1</v>
      </c>
      <c r="R943" s="5"/>
      <c r="S943" s="5"/>
      <c r="T943" s="5"/>
      <c r="U943" s="5"/>
      <c r="V943" s="5"/>
      <c r="W943" s="5"/>
      <c r="X943" s="5"/>
      <c r="Y943" s="5"/>
      <c r="Z943" s="5"/>
      <c r="AA943" s="5"/>
      <c r="AB943" s="5"/>
      <c r="AC943" s="5"/>
      <c r="AD943" s="5"/>
      <c r="AE943" s="5"/>
      <c r="AF943" s="5"/>
    </row>
    <row r="944" spans="1:32" ht="21" customHeight="1">
      <c r="A944" s="5" t="s">
        <v>13351</v>
      </c>
      <c r="B944" s="5" t="s">
        <v>13352</v>
      </c>
      <c r="C944" s="5" t="str">
        <f t="shared" ca="1" si="0"/>
        <v>上海</v>
      </c>
      <c r="D944" s="5" t="str">
        <f t="shared" ca="1" si="146"/>
        <v>浦东新区  </v>
      </c>
      <c r="E944" s="5" t="s">
        <v>22766</v>
      </c>
      <c r="F944" s="5" t="s">
        <v>45</v>
      </c>
      <c r="G944" s="7">
        <v>10</v>
      </c>
      <c r="H944" s="7">
        <v>15</v>
      </c>
      <c r="I944" s="5" t="s">
        <v>56</v>
      </c>
      <c r="J944" s="5" t="s">
        <v>108</v>
      </c>
      <c r="K944" s="5" t="s">
        <v>641</v>
      </c>
      <c r="L944" s="5" t="s">
        <v>3436</v>
      </c>
      <c r="M944" s="5" t="s">
        <v>13353</v>
      </c>
      <c r="N944" s="5" t="s">
        <v>53</v>
      </c>
      <c r="O944" s="5" t="s">
        <v>55</v>
      </c>
      <c r="P944" s="5" t="b">
        <f t="shared" ca="1" si="138"/>
        <v>0</v>
      </c>
      <c r="Q944" s="5" t="b">
        <f t="shared" ca="1" si="3"/>
        <v>1</v>
      </c>
      <c r="R944" s="5"/>
      <c r="S944" s="5"/>
      <c r="T944" s="5"/>
      <c r="U944" s="5"/>
      <c r="V944" s="5"/>
      <c r="W944" s="5"/>
      <c r="X944" s="5"/>
      <c r="Y944" s="5"/>
      <c r="Z944" s="5"/>
      <c r="AA944" s="5"/>
      <c r="AB944" s="5"/>
      <c r="AC944" s="5"/>
      <c r="AD944" s="5"/>
      <c r="AE944" s="5"/>
      <c r="AF944" s="5"/>
    </row>
    <row r="945" spans="1:32" ht="21" customHeight="1">
      <c r="A945" s="5" t="s">
        <v>396</v>
      </c>
      <c r="B945" s="5" t="s">
        <v>13376</v>
      </c>
      <c r="C945" s="5" t="str">
        <f t="shared" ca="1" si="0"/>
        <v>上海</v>
      </c>
      <c r="D945" s="5" t="str">
        <f t="shared" ca="1" si="146"/>
        <v>浦东新区  </v>
      </c>
      <c r="E945" s="5" t="s">
        <v>23053</v>
      </c>
      <c r="F945" s="5" t="s">
        <v>29</v>
      </c>
      <c r="G945" s="7">
        <v>10</v>
      </c>
      <c r="H945" s="7">
        <v>15</v>
      </c>
      <c r="I945" s="5" t="s">
        <v>56</v>
      </c>
      <c r="J945" s="5" t="s">
        <v>31</v>
      </c>
      <c r="K945" s="5" t="s">
        <v>13377</v>
      </c>
      <c r="L945" s="5" t="s">
        <v>13379</v>
      </c>
      <c r="M945" s="5" t="s">
        <v>13380</v>
      </c>
      <c r="N945" s="5" t="s">
        <v>53</v>
      </c>
      <c r="O945" s="5" t="s">
        <v>89</v>
      </c>
      <c r="P945" s="5" t="b">
        <f t="shared" ca="1" si="138"/>
        <v>0</v>
      </c>
      <c r="Q945" s="5" t="b">
        <f t="shared" ca="1" si="3"/>
        <v>1</v>
      </c>
      <c r="R945" s="5"/>
      <c r="S945" s="5"/>
      <c r="T945" s="5"/>
      <c r="U945" s="5"/>
      <c r="V945" s="5"/>
      <c r="W945" s="5"/>
      <c r="X945" s="5"/>
      <c r="Y945" s="5"/>
      <c r="Z945" s="5"/>
      <c r="AA945" s="5"/>
      <c r="AB945" s="5"/>
      <c r="AC945" s="5"/>
      <c r="AD945" s="5"/>
      <c r="AE945" s="5"/>
      <c r="AF945" s="5"/>
    </row>
    <row r="946" spans="1:32" ht="21" customHeight="1">
      <c r="A946" s="5" t="s">
        <v>396</v>
      </c>
      <c r="B946" s="5" t="s">
        <v>13271</v>
      </c>
      <c r="C946" s="5" t="str">
        <f t="shared" ca="1" si="0"/>
        <v>上海</v>
      </c>
      <c r="D946" s="9" t="s">
        <v>47</v>
      </c>
      <c r="E946" s="5" t="s">
        <v>22384</v>
      </c>
      <c r="F946" s="5" t="s">
        <v>45</v>
      </c>
      <c r="G946" s="7">
        <v>10</v>
      </c>
      <c r="H946" s="7">
        <v>15</v>
      </c>
      <c r="I946" s="5" t="s">
        <v>56</v>
      </c>
      <c r="J946" s="5" t="s">
        <v>31</v>
      </c>
      <c r="K946" s="5" t="s">
        <v>4234</v>
      </c>
      <c r="L946" s="5" t="s">
        <v>13272</v>
      </c>
      <c r="M946" s="5" t="s">
        <v>13273</v>
      </c>
      <c r="N946" s="5" t="s">
        <v>37</v>
      </c>
      <c r="O946" s="5" t="s">
        <v>38</v>
      </c>
      <c r="P946" s="5" t="b">
        <f t="shared" ca="1" si="138"/>
        <v>0</v>
      </c>
      <c r="Q946" s="5" t="b">
        <f t="shared" ca="1" si="3"/>
        <v>1</v>
      </c>
      <c r="R946" s="5"/>
      <c r="S946" s="5"/>
      <c r="T946" s="5"/>
      <c r="U946" s="5"/>
      <c r="V946" s="5"/>
      <c r="W946" s="5"/>
      <c r="X946" s="5"/>
      <c r="Y946" s="5"/>
      <c r="Z946" s="5"/>
      <c r="AA946" s="5"/>
      <c r="AB946" s="5"/>
      <c r="AC946" s="5"/>
      <c r="AD946" s="5"/>
      <c r="AE946" s="5"/>
      <c r="AF946" s="5"/>
    </row>
    <row r="947" spans="1:32" ht="21" customHeight="1">
      <c r="A947" s="5" t="s">
        <v>1457</v>
      </c>
      <c r="B947" s="5" t="s">
        <v>26585</v>
      </c>
      <c r="C947" s="5" t="str">
        <f t="shared" ca="1" si="0"/>
        <v>上海</v>
      </c>
      <c r="D947" s="5" t="str">
        <f t="shared" ref="D947:D950" ca="1" si="147">IFERROR(__xludf.DUMMYFUNCTION("REGEXEXTRACT(E947,""-(\S+)"")"),"浦东新区  ")</f>
        <v>浦东新区  </v>
      </c>
      <c r="E947" s="5" t="s">
        <v>22772</v>
      </c>
      <c r="F947" s="5" t="s">
        <v>29</v>
      </c>
      <c r="G947" s="7">
        <v>10</v>
      </c>
      <c r="H947" s="7">
        <v>20</v>
      </c>
      <c r="I947" s="5" t="s">
        <v>144</v>
      </c>
      <c r="J947" s="5" t="s">
        <v>108</v>
      </c>
      <c r="K947" s="5" t="s">
        <v>126</v>
      </c>
      <c r="L947" s="5" t="s">
        <v>26586</v>
      </c>
      <c r="M947" s="5" t="s">
        <v>26587</v>
      </c>
      <c r="N947" s="5" t="s">
        <v>53</v>
      </c>
      <c r="O947" s="5" t="s">
        <v>38</v>
      </c>
      <c r="P947" s="5" t="b">
        <f t="shared" ca="1" si="138"/>
        <v>0</v>
      </c>
      <c r="Q947" s="5" t="b">
        <f t="shared" ca="1" si="3"/>
        <v>1</v>
      </c>
      <c r="R947" s="5"/>
      <c r="S947" s="5"/>
      <c r="T947" s="5"/>
      <c r="U947" s="5"/>
      <c r="V947" s="5"/>
      <c r="W947" s="5"/>
      <c r="X947" s="5"/>
      <c r="Y947" s="5"/>
      <c r="Z947" s="5"/>
      <c r="AA947" s="5"/>
      <c r="AB947" s="5"/>
      <c r="AC947" s="5"/>
      <c r="AD947" s="5"/>
      <c r="AE947" s="5"/>
      <c r="AF947" s="5"/>
    </row>
    <row r="948" spans="1:32" ht="21" customHeight="1">
      <c r="A948" s="5" t="s">
        <v>13276</v>
      </c>
      <c r="B948" s="5" t="s">
        <v>13277</v>
      </c>
      <c r="C948" s="5" t="str">
        <f t="shared" ca="1" si="0"/>
        <v>上海</v>
      </c>
      <c r="D948" s="5" t="str">
        <f t="shared" ca="1" si="147"/>
        <v>浦东新区  </v>
      </c>
      <c r="E948" s="5" t="s">
        <v>23038</v>
      </c>
      <c r="F948" s="5" t="s">
        <v>29</v>
      </c>
      <c r="G948" s="7">
        <v>10</v>
      </c>
      <c r="H948" s="7">
        <v>15</v>
      </c>
      <c r="I948" s="5" t="s">
        <v>56</v>
      </c>
      <c r="J948" s="5" t="s">
        <v>66</v>
      </c>
      <c r="K948" s="5" t="s">
        <v>10053</v>
      </c>
      <c r="L948" s="5" t="s">
        <v>13280</v>
      </c>
      <c r="M948" s="5" t="s">
        <v>13281</v>
      </c>
      <c r="N948" s="5" t="s">
        <v>37</v>
      </c>
      <c r="O948" s="5" t="s">
        <v>55</v>
      </c>
      <c r="P948" s="5" t="b">
        <f t="shared" ca="1" si="138"/>
        <v>0</v>
      </c>
      <c r="Q948" s="5" t="b">
        <f t="shared" ca="1" si="3"/>
        <v>1</v>
      </c>
      <c r="R948" s="5"/>
      <c r="S948" s="5"/>
      <c r="T948" s="5"/>
      <c r="U948" s="5"/>
      <c r="V948" s="5"/>
      <c r="W948" s="5"/>
      <c r="X948" s="5"/>
      <c r="Y948" s="5"/>
      <c r="Z948" s="5"/>
      <c r="AA948" s="5"/>
      <c r="AB948" s="5"/>
      <c r="AC948" s="5"/>
      <c r="AD948" s="5"/>
      <c r="AE948" s="5"/>
      <c r="AF948" s="5"/>
    </row>
    <row r="949" spans="1:32" ht="21" customHeight="1">
      <c r="A949" s="5" t="s">
        <v>1710</v>
      </c>
      <c r="B949" s="5" t="s">
        <v>22409</v>
      </c>
      <c r="C949" s="5" t="str">
        <f t="shared" ca="1" si="0"/>
        <v>上海</v>
      </c>
      <c r="D949" s="5" t="str">
        <f t="shared" ca="1" si="147"/>
        <v>浦东新区  </v>
      </c>
      <c r="E949" s="5" t="s">
        <v>22772</v>
      </c>
      <c r="F949" s="5" t="s">
        <v>45</v>
      </c>
      <c r="G949" s="7">
        <v>10</v>
      </c>
      <c r="H949" s="7">
        <v>18</v>
      </c>
      <c r="I949" s="5" t="s">
        <v>964</v>
      </c>
      <c r="J949" s="5" t="s">
        <v>66</v>
      </c>
      <c r="K949" s="5" t="s">
        <v>4617</v>
      </c>
      <c r="L949" s="5" t="s">
        <v>6785</v>
      </c>
      <c r="M949" s="5" t="s">
        <v>22410</v>
      </c>
      <c r="N949" s="5" t="s">
        <v>1599</v>
      </c>
      <c r="O949" s="5" t="s">
        <v>89</v>
      </c>
      <c r="P949" s="5" t="b">
        <f t="shared" ca="1" si="138"/>
        <v>0</v>
      </c>
      <c r="Q949" s="5" t="b">
        <f t="shared" ca="1" si="3"/>
        <v>1</v>
      </c>
      <c r="R949" s="5"/>
      <c r="S949" s="5"/>
      <c r="T949" s="5"/>
      <c r="U949" s="5"/>
      <c r="V949" s="5"/>
      <c r="W949" s="5"/>
      <c r="X949" s="5"/>
      <c r="Y949" s="5"/>
      <c r="Z949" s="5"/>
      <c r="AA949" s="5"/>
      <c r="AB949" s="5"/>
      <c r="AC949" s="5"/>
      <c r="AD949" s="5"/>
      <c r="AE949" s="5"/>
      <c r="AF949" s="5"/>
    </row>
    <row r="950" spans="1:32" ht="21" customHeight="1">
      <c r="A950" s="5" t="s">
        <v>8901</v>
      </c>
      <c r="B950" s="5" t="s">
        <v>4313</v>
      </c>
      <c r="C950" s="5" t="str">
        <f t="shared" ca="1" si="0"/>
        <v>上海</v>
      </c>
      <c r="D950" s="5" t="str">
        <f t="shared" ca="1" si="147"/>
        <v>浦东新区  </v>
      </c>
      <c r="E950" s="5" t="s">
        <v>23602</v>
      </c>
      <c r="F950" s="5" t="s">
        <v>45</v>
      </c>
      <c r="G950" s="7">
        <v>10</v>
      </c>
      <c r="H950" s="7">
        <v>15</v>
      </c>
      <c r="I950" s="5" t="s">
        <v>56</v>
      </c>
      <c r="J950" s="5" t="s">
        <v>108</v>
      </c>
      <c r="K950" s="5" t="s">
        <v>76</v>
      </c>
      <c r="L950" s="5" t="s">
        <v>4315</v>
      </c>
      <c r="M950" s="5" t="s">
        <v>26588</v>
      </c>
      <c r="N950" s="5" t="s">
        <v>53</v>
      </c>
      <c r="O950" s="5" t="s">
        <v>55</v>
      </c>
      <c r="P950" s="5" t="b">
        <f t="shared" ca="1" si="138"/>
        <v>0</v>
      </c>
      <c r="Q950" s="5" t="b">
        <f t="shared" ca="1" si="3"/>
        <v>1</v>
      </c>
      <c r="R950" s="5"/>
      <c r="S950" s="5"/>
      <c r="T950" s="5"/>
      <c r="U950" s="5"/>
      <c r="V950" s="5"/>
      <c r="W950" s="5"/>
      <c r="X950" s="5"/>
      <c r="Y950" s="5"/>
      <c r="Z950" s="5"/>
      <c r="AA950" s="5"/>
      <c r="AB950" s="5"/>
      <c r="AC950" s="5"/>
      <c r="AD950" s="5"/>
      <c r="AE950" s="5"/>
      <c r="AF950" s="5"/>
    </row>
    <row r="951" spans="1:32" ht="21" customHeight="1">
      <c r="A951" s="5" t="s">
        <v>1457</v>
      </c>
      <c r="B951" s="5" t="s">
        <v>13389</v>
      </c>
      <c r="C951" s="5" t="str">
        <f t="shared" ca="1" si="0"/>
        <v>上海</v>
      </c>
      <c r="D951" s="9" t="s">
        <v>47</v>
      </c>
      <c r="E951" s="5" t="s">
        <v>22384</v>
      </c>
      <c r="F951" s="5" t="s">
        <v>29</v>
      </c>
      <c r="G951" s="7">
        <v>10</v>
      </c>
      <c r="H951" s="7">
        <v>15</v>
      </c>
      <c r="I951" s="5" t="s">
        <v>56</v>
      </c>
      <c r="J951" s="5" t="s">
        <v>108</v>
      </c>
      <c r="K951" s="5" t="s">
        <v>68</v>
      </c>
      <c r="L951" s="5" t="s">
        <v>13390</v>
      </c>
      <c r="M951" s="5" t="s">
        <v>13391</v>
      </c>
      <c r="N951" s="5" t="s">
        <v>53</v>
      </c>
      <c r="O951" s="5" t="s">
        <v>55</v>
      </c>
      <c r="P951" s="5" t="b">
        <f t="shared" ca="1" si="138"/>
        <v>0</v>
      </c>
      <c r="Q951" s="5" t="b">
        <f t="shared" ca="1" si="3"/>
        <v>1</v>
      </c>
      <c r="R951" s="5"/>
      <c r="S951" s="5"/>
      <c r="T951" s="5"/>
      <c r="U951" s="5"/>
      <c r="V951" s="5"/>
      <c r="W951" s="5"/>
      <c r="X951" s="5"/>
      <c r="Y951" s="5"/>
      <c r="Z951" s="5"/>
      <c r="AA951" s="5"/>
      <c r="AB951" s="5"/>
      <c r="AC951" s="5"/>
      <c r="AD951" s="5"/>
      <c r="AE951" s="5"/>
      <c r="AF951" s="5"/>
    </row>
    <row r="952" spans="1:32" ht="21" customHeight="1">
      <c r="A952" s="5" t="s">
        <v>1457</v>
      </c>
      <c r="B952" s="5" t="s">
        <v>26589</v>
      </c>
      <c r="C952" s="5" t="str">
        <f t="shared" ca="1" si="0"/>
        <v>上海</v>
      </c>
      <c r="D952" s="5" t="str">
        <f t="shared" ref="D952:D954" ca="1" si="148">IFERROR(__xludf.DUMMYFUNCTION("REGEXEXTRACT(E952,""-(\S+)"")"),"浦东新区  ")</f>
        <v>浦东新区  </v>
      </c>
      <c r="E952" s="5" t="s">
        <v>22772</v>
      </c>
      <c r="F952" s="5" t="s">
        <v>45</v>
      </c>
      <c r="G952" s="7">
        <v>10</v>
      </c>
      <c r="H952" s="7">
        <v>15</v>
      </c>
      <c r="I952" s="5" t="s">
        <v>56</v>
      </c>
      <c r="J952" s="5" t="s">
        <v>31</v>
      </c>
      <c r="K952" s="5" t="s">
        <v>48</v>
      </c>
      <c r="L952" s="5" t="s">
        <v>26590</v>
      </c>
      <c r="M952" s="5" t="s">
        <v>26591</v>
      </c>
      <c r="N952" s="5" t="s">
        <v>37</v>
      </c>
      <c r="O952" s="5" t="s">
        <v>405</v>
      </c>
      <c r="P952" s="5" t="b">
        <f t="shared" ca="1" si="138"/>
        <v>0</v>
      </c>
      <c r="Q952" s="5" t="b">
        <f t="shared" ca="1" si="3"/>
        <v>1</v>
      </c>
      <c r="R952" s="5"/>
      <c r="S952" s="5"/>
      <c r="T952" s="5"/>
      <c r="U952" s="5"/>
      <c r="V952" s="5"/>
      <c r="W952" s="5"/>
      <c r="X952" s="5"/>
      <c r="Y952" s="5"/>
      <c r="Z952" s="5"/>
      <c r="AA952" s="5"/>
      <c r="AB952" s="5"/>
      <c r="AC952" s="5"/>
      <c r="AD952" s="5"/>
      <c r="AE952" s="5"/>
      <c r="AF952" s="5"/>
    </row>
    <row r="953" spans="1:32" ht="21" customHeight="1">
      <c r="A953" s="5" t="s">
        <v>2660</v>
      </c>
      <c r="B953" s="5" t="s">
        <v>13535</v>
      </c>
      <c r="C953" s="5" t="str">
        <f t="shared" ca="1" si="0"/>
        <v>上海</v>
      </c>
      <c r="D953" s="5" t="str">
        <f t="shared" ca="1" si="148"/>
        <v>浦东新区  </v>
      </c>
      <c r="E953" s="5" t="s">
        <v>22772</v>
      </c>
      <c r="F953" s="5" t="s">
        <v>45</v>
      </c>
      <c r="G953" s="7">
        <v>10</v>
      </c>
      <c r="H953" s="7">
        <v>15</v>
      </c>
      <c r="I953" s="5" t="s">
        <v>56</v>
      </c>
      <c r="J953" s="5" t="s">
        <v>108</v>
      </c>
      <c r="K953" s="5" t="s">
        <v>13537</v>
      </c>
      <c r="L953" s="9" t="s">
        <v>47</v>
      </c>
      <c r="M953" s="5" t="s">
        <v>13538</v>
      </c>
      <c r="N953" s="5" t="s">
        <v>53</v>
      </c>
      <c r="O953" s="5" t="s">
        <v>55</v>
      </c>
      <c r="P953" s="5" t="b">
        <f t="shared" ca="1" si="138"/>
        <v>0</v>
      </c>
      <c r="Q953" s="5" t="b">
        <f t="shared" ca="1" si="3"/>
        <v>1</v>
      </c>
      <c r="R953" s="5"/>
      <c r="S953" s="5"/>
      <c r="T953" s="5"/>
      <c r="U953" s="5"/>
      <c r="V953" s="5"/>
      <c r="W953" s="5"/>
      <c r="X953" s="5"/>
      <c r="Y953" s="5"/>
      <c r="Z953" s="5"/>
      <c r="AA953" s="5"/>
      <c r="AB953" s="5"/>
      <c r="AC953" s="5"/>
      <c r="AD953" s="5"/>
      <c r="AE953" s="5"/>
      <c r="AF953" s="5"/>
    </row>
    <row r="954" spans="1:32" ht="21" customHeight="1">
      <c r="A954" s="5" t="s">
        <v>4447</v>
      </c>
      <c r="B954" s="5" t="s">
        <v>4448</v>
      </c>
      <c r="C954" s="5" t="str">
        <f t="shared" ca="1" si="0"/>
        <v>上海</v>
      </c>
      <c r="D954" s="5" t="str">
        <f t="shared" ca="1" si="148"/>
        <v>浦东新区  </v>
      </c>
      <c r="E954" s="5" t="s">
        <v>22739</v>
      </c>
      <c r="F954" s="5" t="s">
        <v>45</v>
      </c>
      <c r="G954" s="7">
        <v>10</v>
      </c>
      <c r="H954" s="7">
        <v>15</v>
      </c>
      <c r="I954" s="5" t="s">
        <v>56</v>
      </c>
      <c r="J954" s="5" t="s">
        <v>31</v>
      </c>
      <c r="K954" s="5" t="s">
        <v>57</v>
      </c>
      <c r="L954" s="9" t="s">
        <v>47</v>
      </c>
      <c r="M954" s="5" t="s">
        <v>4449</v>
      </c>
      <c r="N954" s="5" t="s">
        <v>53</v>
      </c>
      <c r="O954" s="5" t="s">
        <v>55</v>
      </c>
      <c r="P954" s="5" t="b">
        <f t="shared" ca="1" si="138"/>
        <v>0</v>
      </c>
      <c r="Q954" s="5" t="b">
        <f t="shared" ca="1" si="3"/>
        <v>1</v>
      </c>
      <c r="R954" s="5"/>
      <c r="S954" s="5"/>
      <c r="T954" s="5"/>
      <c r="U954" s="5"/>
      <c r="V954" s="5"/>
      <c r="W954" s="5"/>
      <c r="X954" s="5"/>
      <c r="Y954" s="5"/>
      <c r="Z954" s="5"/>
      <c r="AA954" s="5"/>
      <c r="AB954" s="5"/>
      <c r="AC954" s="5"/>
      <c r="AD954" s="5"/>
      <c r="AE954" s="5"/>
      <c r="AF954" s="5"/>
    </row>
    <row r="955" spans="1:32" ht="21" customHeight="1">
      <c r="A955" s="5" t="s">
        <v>10836</v>
      </c>
      <c r="B955" s="5" t="s">
        <v>2376</v>
      </c>
      <c r="C955" s="5" t="str">
        <f t="shared" ca="1" si="0"/>
        <v>上海</v>
      </c>
      <c r="D955" s="9" t="s">
        <v>47</v>
      </c>
      <c r="E955" s="5" t="s">
        <v>22384</v>
      </c>
      <c r="F955" s="5" t="s">
        <v>45</v>
      </c>
      <c r="G955" s="7">
        <v>10</v>
      </c>
      <c r="H955" s="7">
        <v>20</v>
      </c>
      <c r="I955" s="5" t="s">
        <v>144</v>
      </c>
      <c r="J955" s="5" t="s">
        <v>66</v>
      </c>
      <c r="K955" s="5" t="s">
        <v>2378</v>
      </c>
      <c r="L955" s="5" t="s">
        <v>10837</v>
      </c>
      <c r="M955" s="5" t="s">
        <v>10838</v>
      </c>
      <c r="N955" s="5" t="s">
        <v>37</v>
      </c>
      <c r="O955" s="5" t="s">
        <v>55</v>
      </c>
      <c r="P955" s="5" t="b">
        <f t="shared" ca="1" si="138"/>
        <v>0</v>
      </c>
      <c r="Q955" s="5" t="b">
        <f t="shared" ca="1" si="3"/>
        <v>1</v>
      </c>
      <c r="R955" s="5"/>
      <c r="S955" s="5"/>
      <c r="T955" s="5"/>
      <c r="U955" s="5"/>
      <c r="V955" s="5"/>
      <c r="W955" s="5"/>
      <c r="X955" s="5"/>
      <c r="Y955" s="5"/>
      <c r="Z955" s="5"/>
      <c r="AA955" s="5"/>
      <c r="AB955" s="5"/>
      <c r="AC955" s="5"/>
      <c r="AD955" s="5"/>
      <c r="AE955" s="5"/>
      <c r="AF955" s="5"/>
    </row>
    <row r="956" spans="1:32" ht="21" customHeight="1">
      <c r="A956" s="5" t="s">
        <v>13367</v>
      </c>
      <c r="B956" s="5" t="s">
        <v>13368</v>
      </c>
      <c r="C956" s="5" t="str">
        <f t="shared" ca="1" si="0"/>
        <v>上海</v>
      </c>
      <c r="D956" s="5" t="str">
        <f t="shared" ref="D956:D958" ca="1" si="149">IFERROR(__xludf.DUMMYFUNCTION("REGEXEXTRACT(E956,""-(\S+)"")"),"普陀区  ")</f>
        <v>普陀区  </v>
      </c>
      <c r="E956" s="5" t="s">
        <v>23038</v>
      </c>
      <c r="F956" s="5" t="s">
        <v>29</v>
      </c>
      <c r="G956" s="7">
        <v>10</v>
      </c>
      <c r="H956" s="7">
        <v>15</v>
      </c>
      <c r="I956" s="5" t="s">
        <v>56</v>
      </c>
      <c r="J956" s="7" t="s">
        <v>24</v>
      </c>
      <c r="K956" s="5" t="s">
        <v>2567</v>
      </c>
      <c r="L956" s="5" t="s">
        <v>13369</v>
      </c>
      <c r="M956" s="5" t="s">
        <v>13370</v>
      </c>
      <c r="N956" s="5" t="s">
        <v>53</v>
      </c>
      <c r="O956" s="5" t="s">
        <v>55</v>
      </c>
      <c r="P956" s="5" t="b">
        <f t="shared" ca="1" si="138"/>
        <v>0</v>
      </c>
      <c r="Q956" s="5" t="b">
        <f t="shared" ca="1" si="3"/>
        <v>1</v>
      </c>
      <c r="R956" s="5"/>
      <c r="S956" s="5"/>
      <c r="T956" s="5"/>
      <c r="U956" s="5"/>
      <c r="V956" s="5"/>
      <c r="W956" s="5"/>
      <c r="X956" s="5"/>
      <c r="Y956" s="5"/>
      <c r="Z956" s="5"/>
      <c r="AA956" s="5"/>
      <c r="AB956" s="5"/>
      <c r="AC956" s="5"/>
      <c r="AD956" s="5"/>
      <c r="AE956" s="5"/>
      <c r="AF956" s="5"/>
    </row>
    <row r="957" spans="1:32" ht="21" customHeight="1">
      <c r="A957" s="5" t="s">
        <v>8727</v>
      </c>
      <c r="B957" s="5" t="s">
        <v>870</v>
      </c>
      <c r="C957" s="5" t="str">
        <f t="shared" ca="1" si="0"/>
        <v>上海</v>
      </c>
      <c r="D957" s="5" t="str">
        <f t="shared" ca="1" si="149"/>
        <v>普陀区  </v>
      </c>
      <c r="E957" s="5" t="s">
        <v>22772</v>
      </c>
      <c r="F957" s="5" t="s">
        <v>45</v>
      </c>
      <c r="G957" s="7">
        <v>10</v>
      </c>
      <c r="H957" s="7">
        <v>15</v>
      </c>
      <c r="I957" s="5" t="s">
        <v>56</v>
      </c>
      <c r="J957" s="5" t="s">
        <v>125</v>
      </c>
      <c r="K957" s="5" t="s">
        <v>48</v>
      </c>
      <c r="L957" s="5" t="s">
        <v>13339</v>
      </c>
      <c r="M957" s="5" t="s">
        <v>13340</v>
      </c>
      <c r="N957" s="5" t="s">
        <v>100</v>
      </c>
      <c r="O957" s="5" t="s">
        <v>55</v>
      </c>
      <c r="P957" s="5" t="b">
        <f t="shared" ca="1" si="138"/>
        <v>0</v>
      </c>
      <c r="Q957" s="5" t="b">
        <f t="shared" ca="1" si="3"/>
        <v>1</v>
      </c>
      <c r="R957" s="5"/>
      <c r="S957" s="5"/>
      <c r="T957" s="5"/>
      <c r="U957" s="5"/>
      <c r="V957" s="5"/>
      <c r="W957" s="5"/>
      <c r="X957" s="5"/>
      <c r="Y957" s="5"/>
      <c r="Z957" s="5"/>
      <c r="AA957" s="5"/>
      <c r="AB957" s="5"/>
      <c r="AC957" s="5"/>
      <c r="AD957" s="5"/>
      <c r="AE957" s="5"/>
      <c r="AF957" s="5"/>
    </row>
    <row r="958" spans="1:32" ht="21" customHeight="1">
      <c r="A958" s="5" t="s">
        <v>13404</v>
      </c>
      <c r="B958" s="5" t="s">
        <v>13405</v>
      </c>
      <c r="C958" s="5" t="str">
        <f t="shared" ca="1" si="0"/>
        <v>上海</v>
      </c>
      <c r="D958" s="5" t="str">
        <f t="shared" ca="1" si="149"/>
        <v>普陀区  </v>
      </c>
      <c r="E958" s="5" t="s">
        <v>23602</v>
      </c>
      <c r="F958" s="5" t="s">
        <v>29</v>
      </c>
      <c r="G958" s="7">
        <v>10</v>
      </c>
      <c r="H958" s="7">
        <v>20</v>
      </c>
      <c r="I958" s="5" t="s">
        <v>144</v>
      </c>
      <c r="J958" s="5" t="s">
        <v>108</v>
      </c>
      <c r="K958" s="5" t="s">
        <v>1439</v>
      </c>
      <c r="L958" s="5" t="s">
        <v>2776</v>
      </c>
      <c r="M958" s="5" t="s">
        <v>13406</v>
      </c>
      <c r="N958" s="5" t="s">
        <v>53</v>
      </c>
      <c r="O958" s="5" t="s">
        <v>271</v>
      </c>
      <c r="P958" s="5" t="b">
        <f t="shared" ca="1" si="138"/>
        <v>0</v>
      </c>
      <c r="Q958" s="5" t="b">
        <f t="shared" ca="1" si="3"/>
        <v>1</v>
      </c>
      <c r="R958" s="5"/>
      <c r="S958" s="5"/>
      <c r="T958" s="5"/>
      <c r="U958" s="5"/>
      <c r="V958" s="5"/>
      <c r="W958" s="5"/>
      <c r="X958" s="5"/>
      <c r="Y958" s="5"/>
      <c r="Z958" s="5"/>
      <c r="AA958" s="5"/>
      <c r="AB958" s="5"/>
      <c r="AC958" s="5"/>
      <c r="AD958" s="5"/>
      <c r="AE958" s="5"/>
      <c r="AF958" s="5"/>
    </row>
    <row r="959" spans="1:32" ht="21" customHeight="1">
      <c r="A959" s="5" t="s">
        <v>248</v>
      </c>
      <c r="B959" s="5" t="s">
        <v>13593</v>
      </c>
      <c r="C959" s="5" t="str">
        <f t="shared" ca="1" si="0"/>
        <v>上海</v>
      </c>
      <c r="D959" s="9" t="s">
        <v>47</v>
      </c>
      <c r="E959" s="5" t="s">
        <v>22384</v>
      </c>
      <c r="F959" s="5" t="s">
        <v>45</v>
      </c>
      <c r="G959" s="7">
        <v>10</v>
      </c>
      <c r="H959" s="7">
        <v>15</v>
      </c>
      <c r="I959" s="5" t="s">
        <v>56</v>
      </c>
      <c r="J959" s="5" t="s">
        <v>108</v>
      </c>
      <c r="K959" s="5" t="s">
        <v>2106</v>
      </c>
      <c r="L959" s="5" t="s">
        <v>13596</v>
      </c>
      <c r="M959" s="5" t="s">
        <v>13597</v>
      </c>
      <c r="N959" s="5" t="s">
        <v>37</v>
      </c>
      <c r="O959" s="5" t="s">
        <v>55</v>
      </c>
      <c r="P959" s="5" t="b">
        <f t="shared" ca="1" si="138"/>
        <v>0</v>
      </c>
      <c r="Q959" s="5" t="b">
        <f t="shared" ca="1" si="3"/>
        <v>1</v>
      </c>
      <c r="R959" s="5"/>
      <c r="S959" s="5"/>
      <c r="T959" s="5"/>
      <c r="U959" s="5"/>
      <c r="V959" s="5"/>
      <c r="W959" s="5"/>
      <c r="X959" s="5"/>
      <c r="Y959" s="5"/>
      <c r="Z959" s="5"/>
      <c r="AA959" s="5"/>
      <c r="AB959" s="5"/>
      <c r="AC959" s="5"/>
      <c r="AD959" s="5"/>
      <c r="AE959" s="5"/>
      <c r="AF959" s="5"/>
    </row>
    <row r="960" spans="1:32" ht="21" customHeight="1">
      <c r="A960" s="5" t="s">
        <v>13569</v>
      </c>
      <c r="B960" s="5" t="s">
        <v>13586</v>
      </c>
      <c r="C960" s="5" t="str">
        <f t="shared" ca="1" si="0"/>
        <v>上海</v>
      </c>
      <c r="D960" s="5" t="str">
        <f t="shared" ref="D960:D965" ca="1" si="150">IFERROR(__xludf.DUMMYFUNCTION("REGEXEXTRACT(E960,""-(\S+)"")"),"普陀区  ")</f>
        <v>普陀区  </v>
      </c>
      <c r="E960" s="5" t="s">
        <v>23038</v>
      </c>
      <c r="F960" s="5" t="s">
        <v>29</v>
      </c>
      <c r="G960" s="7">
        <v>10</v>
      </c>
      <c r="H960" s="7">
        <v>20</v>
      </c>
      <c r="I960" s="5" t="s">
        <v>144</v>
      </c>
      <c r="J960" s="5" t="s">
        <v>108</v>
      </c>
      <c r="K960" s="5" t="s">
        <v>2538</v>
      </c>
      <c r="L960" s="5" t="s">
        <v>190</v>
      </c>
      <c r="M960" s="5" t="s">
        <v>13587</v>
      </c>
      <c r="N960" s="5" t="s">
        <v>167</v>
      </c>
      <c r="O960" s="5" t="s">
        <v>55</v>
      </c>
      <c r="P960" s="5" t="b">
        <f t="shared" ca="1" si="138"/>
        <v>0</v>
      </c>
      <c r="Q960" s="5" t="b">
        <f t="shared" ca="1" si="3"/>
        <v>1</v>
      </c>
      <c r="R960" s="5"/>
      <c r="S960" s="5"/>
      <c r="T960" s="5"/>
      <c r="U960" s="5"/>
      <c r="V960" s="5"/>
      <c r="W960" s="5"/>
      <c r="X960" s="5"/>
      <c r="Y960" s="5"/>
      <c r="Z960" s="5"/>
      <c r="AA960" s="5"/>
      <c r="AB960" s="5"/>
      <c r="AC960" s="5"/>
      <c r="AD960" s="5"/>
      <c r="AE960" s="5"/>
      <c r="AF960" s="5"/>
    </row>
    <row r="961" spans="1:32" ht="21" customHeight="1">
      <c r="A961" s="5" t="s">
        <v>13763</v>
      </c>
      <c r="B961" s="5" t="s">
        <v>13764</v>
      </c>
      <c r="C961" s="5" t="str">
        <f t="shared" ca="1" si="0"/>
        <v>上海</v>
      </c>
      <c r="D961" s="5" t="str">
        <f t="shared" ca="1" si="150"/>
        <v>普陀区  </v>
      </c>
      <c r="E961" s="5" t="s">
        <v>22739</v>
      </c>
      <c r="F961" s="5" t="s">
        <v>45</v>
      </c>
      <c r="G961" s="7">
        <v>10</v>
      </c>
      <c r="H961" s="7">
        <v>30</v>
      </c>
      <c r="I961" s="5" t="s">
        <v>2866</v>
      </c>
      <c r="J961" s="5" t="s">
        <v>66</v>
      </c>
      <c r="K961" s="5" t="s">
        <v>48</v>
      </c>
      <c r="L961" s="5" t="s">
        <v>13765</v>
      </c>
      <c r="M961" s="5" t="s">
        <v>13766</v>
      </c>
      <c r="N961" s="5" t="s">
        <v>53</v>
      </c>
      <c r="O961" s="5" t="s">
        <v>55</v>
      </c>
      <c r="P961" s="5" t="b">
        <f t="shared" ca="1" si="138"/>
        <v>0</v>
      </c>
      <c r="Q961" s="5" t="b">
        <f t="shared" ca="1" si="3"/>
        <v>1</v>
      </c>
      <c r="R961" s="5"/>
      <c r="S961" s="5"/>
      <c r="T961" s="5"/>
      <c r="U961" s="5"/>
      <c r="V961" s="5"/>
      <c r="W961" s="5"/>
      <c r="X961" s="5"/>
      <c r="Y961" s="5"/>
      <c r="Z961" s="5"/>
      <c r="AA961" s="5"/>
      <c r="AB961" s="5"/>
      <c r="AC961" s="5"/>
      <c r="AD961" s="5"/>
      <c r="AE961" s="5"/>
      <c r="AF961" s="5"/>
    </row>
    <row r="962" spans="1:32" ht="21" customHeight="1">
      <c r="A962" s="5" t="s">
        <v>396</v>
      </c>
      <c r="B962" s="5" t="s">
        <v>13648</v>
      </c>
      <c r="C962" s="5" t="str">
        <f t="shared" ca="1" si="0"/>
        <v>上海</v>
      </c>
      <c r="D962" s="5" t="str">
        <f t="shared" ca="1" si="150"/>
        <v>普陀区  </v>
      </c>
      <c r="E962" s="5" t="s">
        <v>22376</v>
      </c>
      <c r="F962" s="5" t="s">
        <v>29</v>
      </c>
      <c r="G962" s="7">
        <v>10</v>
      </c>
      <c r="H962" s="7">
        <v>15</v>
      </c>
      <c r="I962" s="5" t="s">
        <v>56</v>
      </c>
      <c r="J962" s="5" t="s">
        <v>108</v>
      </c>
      <c r="K962" s="5" t="s">
        <v>3108</v>
      </c>
      <c r="L962" s="5" t="s">
        <v>13649</v>
      </c>
      <c r="M962" s="5" t="s">
        <v>13650</v>
      </c>
      <c r="N962" s="5" t="s">
        <v>37</v>
      </c>
      <c r="O962" s="5" t="s">
        <v>237</v>
      </c>
      <c r="P962" s="5" t="b">
        <f t="shared" ca="1" si="138"/>
        <v>0</v>
      </c>
      <c r="Q962" s="5" t="b">
        <f t="shared" ca="1" si="3"/>
        <v>1</v>
      </c>
      <c r="R962" s="5"/>
      <c r="S962" s="5"/>
      <c r="T962" s="5"/>
      <c r="U962" s="5"/>
      <c r="V962" s="5"/>
      <c r="W962" s="5"/>
      <c r="X962" s="5"/>
      <c r="Y962" s="5"/>
      <c r="Z962" s="5"/>
      <c r="AA962" s="5"/>
      <c r="AB962" s="5"/>
      <c r="AC962" s="5"/>
      <c r="AD962" s="5"/>
      <c r="AE962" s="5"/>
      <c r="AF962" s="5"/>
    </row>
    <row r="963" spans="1:32" ht="21" customHeight="1">
      <c r="A963" s="5" t="s">
        <v>26592</v>
      </c>
      <c r="B963" s="5" t="s">
        <v>26593</v>
      </c>
      <c r="C963" s="5" t="str">
        <f t="shared" ca="1" si="0"/>
        <v>上海</v>
      </c>
      <c r="D963" s="5" t="str">
        <f t="shared" ca="1" si="150"/>
        <v>普陀区  </v>
      </c>
      <c r="E963" s="5" t="s">
        <v>22573</v>
      </c>
      <c r="F963" s="5" t="s">
        <v>45</v>
      </c>
      <c r="G963" s="7">
        <v>10</v>
      </c>
      <c r="H963" s="7">
        <v>15</v>
      </c>
      <c r="I963" s="5" t="s">
        <v>56</v>
      </c>
      <c r="J963" s="7" t="s">
        <v>24</v>
      </c>
      <c r="K963" s="5" t="s">
        <v>26594</v>
      </c>
      <c r="L963" s="5" t="s">
        <v>26595</v>
      </c>
      <c r="M963" s="5" t="s">
        <v>16005</v>
      </c>
      <c r="N963" s="5" t="s">
        <v>648</v>
      </c>
      <c r="O963" s="5" t="s">
        <v>55</v>
      </c>
      <c r="P963" s="5" t="b">
        <f t="shared" ca="1" si="138"/>
        <v>0</v>
      </c>
      <c r="Q963" s="5" t="b">
        <f t="shared" ca="1" si="3"/>
        <v>1</v>
      </c>
      <c r="R963" s="5"/>
      <c r="S963" s="5"/>
      <c r="T963" s="5"/>
      <c r="U963" s="5"/>
      <c r="V963" s="5"/>
      <c r="W963" s="5"/>
      <c r="X963" s="5"/>
      <c r="Y963" s="5"/>
      <c r="Z963" s="5"/>
      <c r="AA963" s="5"/>
      <c r="AB963" s="5"/>
      <c r="AC963" s="5"/>
      <c r="AD963" s="5"/>
      <c r="AE963" s="5"/>
      <c r="AF963" s="5"/>
    </row>
    <row r="964" spans="1:32" ht="21" customHeight="1">
      <c r="A964" s="5" t="s">
        <v>7132</v>
      </c>
      <c r="B964" s="5" t="s">
        <v>14709</v>
      </c>
      <c r="C964" s="5" t="str">
        <f t="shared" ca="1" si="0"/>
        <v>上海</v>
      </c>
      <c r="D964" s="5" t="str">
        <f t="shared" ca="1" si="150"/>
        <v>普陀区  </v>
      </c>
      <c r="E964" s="5" t="s">
        <v>22785</v>
      </c>
      <c r="F964" s="5" t="s">
        <v>29</v>
      </c>
      <c r="G964" s="7">
        <v>10</v>
      </c>
      <c r="H964" s="7">
        <v>15</v>
      </c>
      <c r="I964" s="5" t="s">
        <v>56</v>
      </c>
      <c r="J964" s="5" t="s">
        <v>108</v>
      </c>
      <c r="K964" s="5" t="s">
        <v>5971</v>
      </c>
      <c r="L964" s="5" t="s">
        <v>7202</v>
      </c>
      <c r="M964" s="5" t="s">
        <v>26596</v>
      </c>
      <c r="N964" s="5" t="s">
        <v>100</v>
      </c>
      <c r="O964" s="5" t="s">
        <v>55</v>
      </c>
      <c r="P964" s="5" t="b">
        <f t="shared" ca="1" si="138"/>
        <v>0</v>
      </c>
      <c r="Q964" s="5" t="b">
        <f t="shared" ca="1" si="3"/>
        <v>1</v>
      </c>
      <c r="R964" s="5"/>
      <c r="S964" s="5"/>
      <c r="T964" s="5"/>
      <c r="U964" s="5"/>
      <c r="V964" s="5"/>
      <c r="W964" s="5"/>
      <c r="X964" s="5"/>
      <c r="Y964" s="5"/>
      <c r="Z964" s="5"/>
      <c r="AA964" s="5"/>
      <c r="AB964" s="5"/>
      <c r="AC964" s="5"/>
      <c r="AD964" s="5"/>
      <c r="AE964" s="5"/>
      <c r="AF964" s="5"/>
    </row>
    <row r="965" spans="1:32" ht="21" customHeight="1">
      <c r="A965" s="5" t="s">
        <v>7132</v>
      </c>
      <c r="B965" s="5" t="s">
        <v>14035</v>
      </c>
      <c r="C965" s="5" t="str">
        <f t="shared" ca="1" si="0"/>
        <v>上海</v>
      </c>
      <c r="D965" s="5" t="str">
        <f t="shared" ca="1" si="150"/>
        <v>普陀区  </v>
      </c>
      <c r="E965" s="5" t="s">
        <v>23832</v>
      </c>
      <c r="F965" s="5" t="s">
        <v>29</v>
      </c>
      <c r="G965" s="7">
        <v>10</v>
      </c>
      <c r="H965" s="7">
        <v>15</v>
      </c>
      <c r="I965" s="5" t="s">
        <v>56</v>
      </c>
      <c r="J965" s="5" t="s">
        <v>66</v>
      </c>
      <c r="K965" s="5" t="s">
        <v>7141</v>
      </c>
      <c r="L965" s="5" t="s">
        <v>14036</v>
      </c>
      <c r="M965" s="5" t="s">
        <v>26597</v>
      </c>
      <c r="N965" s="5" t="s">
        <v>42</v>
      </c>
      <c r="O965" s="5" t="s">
        <v>55</v>
      </c>
      <c r="P965" s="5" t="b">
        <f t="shared" ca="1" si="138"/>
        <v>0</v>
      </c>
      <c r="Q965" s="5" t="b">
        <f t="shared" ca="1" si="3"/>
        <v>1</v>
      </c>
      <c r="R965" s="5"/>
      <c r="S965" s="5"/>
      <c r="T965" s="5"/>
      <c r="U965" s="5"/>
      <c r="V965" s="5"/>
      <c r="W965" s="5"/>
      <c r="X965" s="5"/>
      <c r="Y965" s="5"/>
      <c r="Z965" s="5"/>
      <c r="AA965" s="5"/>
      <c r="AB965" s="5"/>
      <c r="AC965" s="5"/>
      <c r="AD965" s="5"/>
      <c r="AE965" s="5"/>
      <c r="AF965" s="5"/>
    </row>
    <row r="966" spans="1:32" ht="21" customHeight="1">
      <c r="A966" s="5" t="s">
        <v>26598</v>
      </c>
      <c r="B966" s="5" t="s">
        <v>26599</v>
      </c>
      <c r="C966" s="5" t="str">
        <f t="shared" ca="1" si="0"/>
        <v>上海</v>
      </c>
      <c r="D966" s="9" t="s">
        <v>47</v>
      </c>
      <c r="E966" s="5" t="s">
        <v>22791</v>
      </c>
      <c r="F966" s="5" t="s">
        <v>45</v>
      </c>
      <c r="G966" s="7">
        <v>10</v>
      </c>
      <c r="H966" s="7">
        <v>20</v>
      </c>
      <c r="I966" s="5" t="s">
        <v>144</v>
      </c>
      <c r="J966" s="5" t="s">
        <v>108</v>
      </c>
      <c r="K966" s="5" t="s">
        <v>57</v>
      </c>
      <c r="L966" s="5" t="s">
        <v>26600</v>
      </c>
      <c r="M966" s="5" t="s">
        <v>26601</v>
      </c>
      <c r="N966" s="5" t="s">
        <v>167</v>
      </c>
      <c r="O966" s="5" t="s">
        <v>55</v>
      </c>
      <c r="P966" s="5" t="b">
        <f t="shared" ca="1" si="138"/>
        <v>0</v>
      </c>
      <c r="Q966" s="5" t="b">
        <f t="shared" ca="1" si="3"/>
        <v>1</v>
      </c>
      <c r="R966" s="5"/>
      <c r="S966" s="5"/>
      <c r="T966" s="5"/>
      <c r="U966" s="5"/>
      <c r="V966" s="5"/>
      <c r="W966" s="5"/>
      <c r="X966" s="5"/>
      <c r="Y966" s="5"/>
      <c r="Z966" s="5"/>
      <c r="AA966" s="5"/>
      <c r="AB966" s="5"/>
      <c r="AC966" s="5"/>
      <c r="AD966" s="5"/>
      <c r="AE966" s="5"/>
      <c r="AF966" s="5"/>
    </row>
    <row r="967" spans="1:32" ht="21" customHeight="1">
      <c r="A967" s="5" t="s">
        <v>23868</v>
      </c>
      <c r="B967" s="5" t="s">
        <v>17751</v>
      </c>
      <c r="C967" s="5" t="str">
        <f t="shared" ca="1" si="0"/>
        <v>上海</v>
      </c>
      <c r="D967" s="5" t="str">
        <f t="shared" ref="D967:D979" ca="1" si="151">IFERROR(__xludf.DUMMYFUNCTION("REGEXEXTRACT(E967,""-(\S+)"")"),"海淀区  ")</f>
        <v>海淀区  </v>
      </c>
      <c r="E967" s="5" t="s">
        <v>22392</v>
      </c>
      <c r="F967" s="5" t="s">
        <v>45</v>
      </c>
      <c r="G967" s="7">
        <v>10</v>
      </c>
      <c r="H967" s="7">
        <v>20</v>
      </c>
      <c r="I967" s="5" t="s">
        <v>144</v>
      </c>
      <c r="J967" s="5" t="s">
        <v>31</v>
      </c>
      <c r="K967" s="5" t="s">
        <v>126</v>
      </c>
      <c r="L967" s="5" t="s">
        <v>6723</v>
      </c>
      <c r="M967" s="5" t="s">
        <v>26602</v>
      </c>
      <c r="N967" s="5" t="s">
        <v>53</v>
      </c>
      <c r="O967" s="5" t="s">
        <v>271</v>
      </c>
      <c r="P967" s="5" t="b">
        <f t="shared" ca="1" si="138"/>
        <v>0</v>
      </c>
      <c r="Q967" s="5" t="b">
        <f t="shared" ca="1" si="3"/>
        <v>1</v>
      </c>
      <c r="R967" s="5"/>
      <c r="S967" s="5"/>
      <c r="T967" s="5"/>
      <c r="U967" s="5"/>
      <c r="V967" s="5"/>
      <c r="W967" s="5"/>
      <c r="X967" s="5"/>
      <c r="Y967" s="5"/>
      <c r="Z967" s="5"/>
      <c r="AA967" s="5"/>
      <c r="AB967" s="5"/>
      <c r="AC967" s="5"/>
      <c r="AD967" s="5"/>
      <c r="AE967" s="5"/>
      <c r="AF967" s="5"/>
    </row>
    <row r="968" spans="1:32" ht="21" customHeight="1">
      <c r="A968" s="5" t="s">
        <v>5603</v>
      </c>
      <c r="B968" s="5" t="s">
        <v>11147</v>
      </c>
      <c r="C968" s="5" t="str">
        <f t="shared" ca="1" si="0"/>
        <v>上海</v>
      </c>
      <c r="D968" s="5" t="str">
        <f t="shared" ca="1" si="151"/>
        <v>海淀区  </v>
      </c>
      <c r="E968" s="5" t="s">
        <v>22392</v>
      </c>
      <c r="F968" s="5" t="s">
        <v>29</v>
      </c>
      <c r="G968" s="7">
        <v>10</v>
      </c>
      <c r="H968" s="7">
        <v>15</v>
      </c>
      <c r="I968" s="5" t="s">
        <v>56</v>
      </c>
      <c r="J968" s="5" t="s">
        <v>66</v>
      </c>
      <c r="K968" s="5" t="s">
        <v>11148</v>
      </c>
      <c r="L968" s="5" t="s">
        <v>11149</v>
      </c>
      <c r="M968" s="9" t="s">
        <v>47</v>
      </c>
      <c r="N968" s="5" t="s">
        <v>53</v>
      </c>
      <c r="O968" s="5" t="s">
        <v>55</v>
      </c>
      <c r="P968" s="5" t="b">
        <f t="shared" ca="1" si="138"/>
        <v>0</v>
      </c>
      <c r="Q968" s="5" t="b">
        <f t="shared" ca="1" si="3"/>
        <v>1</v>
      </c>
      <c r="R968" s="5"/>
      <c r="S968" s="5"/>
      <c r="T968" s="5"/>
      <c r="U968" s="5"/>
      <c r="V968" s="5"/>
      <c r="W968" s="5"/>
      <c r="X968" s="5"/>
      <c r="Y968" s="5"/>
      <c r="Z968" s="5"/>
      <c r="AA968" s="5"/>
      <c r="AB968" s="5"/>
      <c r="AC968" s="5"/>
      <c r="AD968" s="5"/>
      <c r="AE968" s="5"/>
      <c r="AF968" s="5"/>
    </row>
    <row r="969" spans="1:32" ht="21" customHeight="1">
      <c r="A969" s="5" t="s">
        <v>396</v>
      </c>
      <c r="B969" s="5" t="s">
        <v>11128</v>
      </c>
      <c r="C969" s="5" t="str">
        <f t="shared" ca="1" si="0"/>
        <v>上海</v>
      </c>
      <c r="D969" s="5" t="str">
        <f t="shared" ca="1" si="151"/>
        <v>海淀区  </v>
      </c>
      <c r="E969" s="5" t="s">
        <v>22392</v>
      </c>
      <c r="F969" s="5" t="s">
        <v>45</v>
      </c>
      <c r="G969" s="7">
        <v>10</v>
      </c>
      <c r="H969" s="7">
        <v>20</v>
      </c>
      <c r="I969" s="5" t="s">
        <v>144</v>
      </c>
      <c r="J969" s="7" t="s">
        <v>24</v>
      </c>
      <c r="K969" s="5" t="s">
        <v>57</v>
      </c>
      <c r="L969" s="5" t="s">
        <v>2254</v>
      </c>
      <c r="M969" s="5" t="s">
        <v>11129</v>
      </c>
      <c r="N969" s="5" t="s">
        <v>100</v>
      </c>
      <c r="O969" s="5" t="s">
        <v>55</v>
      </c>
      <c r="P969" s="5" t="b">
        <f t="shared" ca="1" si="138"/>
        <v>0</v>
      </c>
      <c r="Q969" s="5" t="b">
        <f t="shared" ca="1" si="3"/>
        <v>1</v>
      </c>
      <c r="R969" s="5"/>
      <c r="S969" s="5"/>
      <c r="T969" s="5"/>
      <c r="U969" s="5"/>
      <c r="V969" s="5"/>
      <c r="W969" s="5"/>
      <c r="X969" s="5"/>
      <c r="Y969" s="5"/>
      <c r="Z969" s="5"/>
      <c r="AA969" s="5"/>
      <c r="AB969" s="5"/>
      <c r="AC969" s="5"/>
      <c r="AD969" s="5"/>
      <c r="AE969" s="5"/>
      <c r="AF969" s="5"/>
    </row>
    <row r="970" spans="1:32" ht="21" customHeight="1">
      <c r="A970" s="5" t="s">
        <v>396</v>
      </c>
      <c r="B970" s="5" t="s">
        <v>11025</v>
      </c>
      <c r="C970" s="5" t="str">
        <f t="shared" ca="1" si="0"/>
        <v>上海</v>
      </c>
      <c r="D970" s="5" t="str">
        <f t="shared" ca="1" si="151"/>
        <v>海淀区  </v>
      </c>
      <c r="E970" s="5" t="s">
        <v>22785</v>
      </c>
      <c r="F970" s="5" t="s">
        <v>45</v>
      </c>
      <c r="G970" s="7">
        <v>10</v>
      </c>
      <c r="H970" s="7">
        <v>15</v>
      </c>
      <c r="I970" s="5" t="s">
        <v>56</v>
      </c>
      <c r="J970" s="5" t="s">
        <v>66</v>
      </c>
      <c r="K970" s="5" t="s">
        <v>117</v>
      </c>
      <c r="L970" s="5" t="s">
        <v>11026</v>
      </c>
      <c r="M970" s="5" t="s">
        <v>11027</v>
      </c>
      <c r="N970" s="5" t="s">
        <v>37</v>
      </c>
      <c r="O970" s="5" t="s">
        <v>55</v>
      </c>
      <c r="P970" s="5" t="b">
        <f t="shared" ca="1" si="138"/>
        <v>0</v>
      </c>
      <c r="Q970" s="5" t="b">
        <f t="shared" ca="1" si="3"/>
        <v>1</v>
      </c>
      <c r="R970" s="5"/>
      <c r="S970" s="5"/>
      <c r="T970" s="5"/>
      <c r="U970" s="5"/>
      <c r="V970" s="5"/>
      <c r="W970" s="5"/>
      <c r="X970" s="5"/>
      <c r="Y970" s="5"/>
      <c r="Z970" s="5"/>
      <c r="AA970" s="5"/>
      <c r="AB970" s="5"/>
      <c r="AC970" s="5"/>
      <c r="AD970" s="5"/>
      <c r="AE970" s="5"/>
      <c r="AF970" s="5"/>
    </row>
    <row r="971" spans="1:32" ht="21" customHeight="1">
      <c r="A971" s="5" t="s">
        <v>10938</v>
      </c>
      <c r="B971" s="5" t="s">
        <v>5506</v>
      </c>
      <c r="C971" s="5" t="str">
        <f t="shared" ca="1" si="0"/>
        <v>上海</v>
      </c>
      <c r="D971" s="5" t="str">
        <f t="shared" ca="1" si="151"/>
        <v>海淀区  </v>
      </c>
      <c r="E971" s="5" t="s">
        <v>26603</v>
      </c>
      <c r="F971" s="5" t="s">
        <v>45</v>
      </c>
      <c r="G971" s="7">
        <v>10</v>
      </c>
      <c r="H971" s="7">
        <v>15</v>
      </c>
      <c r="I971" s="5" t="s">
        <v>56</v>
      </c>
      <c r="J971" s="5" t="s">
        <v>31</v>
      </c>
      <c r="K971" s="5" t="s">
        <v>57</v>
      </c>
      <c r="L971" s="5" t="s">
        <v>5509</v>
      </c>
      <c r="M971" s="5" t="s">
        <v>10939</v>
      </c>
      <c r="N971" s="5" t="s">
        <v>37</v>
      </c>
      <c r="O971" s="5" t="s">
        <v>44</v>
      </c>
      <c r="P971" s="5" t="b">
        <f t="shared" ca="1" si="138"/>
        <v>0</v>
      </c>
      <c r="Q971" s="5" t="b">
        <f t="shared" ca="1" si="3"/>
        <v>1</v>
      </c>
      <c r="R971" s="5"/>
      <c r="S971" s="5"/>
      <c r="T971" s="5"/>
      <c r="U971" s="5"/>
      <c r="V971" s="5"/>
      <c r="W971" s="5"/>
      <c r="X971" s="5"/>
      <c r="Y971" s="5"/>
      <c r="Z971" s="5"/>
      <c r="AA971" s="5"/>
      <c r="AB971" s="5"/>
      <c r="AC971" s="5"/>
      <c r="AD971" s="5"/>
      <c r="AE971" s="5"/>
      <c r="AF971" s="5"/>
    </row>
    <row r="972" spans="1:32" ht="21" customHeight="1">
      <c r="A972" s="5" t="s">
        <v>277</v>
      </c>
      <c r="B972" s="5" t="s">
        <v>11251</v>
      </c>
      <c r="C972" s="5" t="str">
        <f t="shared" ca="1" si="0"/>
        <v>上海</v>
      </c>
      <c r="D972" s="5" t="str">
        <f t="shared" ca="1" si="151"/>
        <v>海淀区  </v>
      </c>
      <c r="E972" s="5" t="s">
        <v>23832</v>
      </c>
      <c r="F972" s="5" t="s">
        <v>45</v>
      </c>
      <c r="G972" s="7">
        <v>10</v>
      </c>
      <c r="H972" s="7">
        <v>18</v>
      </c>
      <c r="I972" s="5" t="s">
        <v>964</v>
      </c>
      <c r="J972" s="5" t="s">
        <v>108</v>
      </c>
      <c r="K972" s="5" t="s">
        <v>1053</v>
      </c>
      <c r="L972" s="9" t="s">
        <v>47</v>
      </c>
      <c r="M972" s="5" t="s">
        <v>11255</v>
      </c>
      <c r="N972" s="5" t="s">
        <v>42</v>
      </c>
      <c r="O972" s="5" t="s">
        <v>55</v>
      </c>
      <c r="P972" s="5" t="b">
        <f t="shared" ca="1" si="138"/>
        <v>0</v>
      </c>
      <c r="Q972" s="5" t="b">
        <f t="shared" ca="1" si="3"/>
        <v>1</v>
      </c>
      <c r="R972" s="5"/>
      <c r="S972" s="5"/>
      <c r="T972" s="5"/>
      <c r="U972" s="5"/>
      <c r="V972" s="5"/>
      <c r="W972" s="5"/>
      <c r="X972" s="5"/>
      <c r="Y972" s="5"/>
      <c r="Z972" s="5"/>
      <c r="AA972" s="5"/>
      <c r="AB972" s="5"/>
      <c r="AC972" s="5"/>
      <c r="AD972" s="5"/>
      <c r="AE972" s="5"/>
      <c r="AF972" s="5"/>
    </row>
    <row r="973" spans="1:32" ht="21" customHeight="1">
      <c r="A973" s="5" t="s">
        <v>396</v>
      </c>
      <c r="B973" s="5" t="s">
        <v>11202</v>
      </c>
      <c r="C973" s="5" t="str">
        <f t="shared" ca="1" si="0"/>
        <v>上海</v>
      </c>
      <c r="D973" s="5" t="str">
        <f t="shared" ca="1" si="151"/>
        <v>海淀区  </v>
      </c>
      <c r="E973" s="5" t="s">
        <v>23806</v>
      </c>
      <c r="F973" s="5" t="s">
        <v>45</v>
      </c>
      <c r="G973" s="7">
        <v>10</v>
      </c>
      <c r="H973" s="7">
        <v>20</v>
      </c>
      <c r="I973" s="5" t="s">
        <v>144</v>
      </c>
      <c r="J973" s="5" t="s">
        <v>108</v>
      </c>
      <c r="K973" s="5" t="s">
        <v>145</v>
      </c>
      <c r="L973" s="5" t="s">
        <v>11203</v>
      </c>
      <c r="M973" s="5" t="s">
        <v>11204</v>
      </c>
      <c r="N973" s="5" t="s">
        <v>53</v>
      </c>
      <c r="O973" s="5" t="s">
        <v>55</v>
      </c>
      <c r="P973" s="5" t="b">
        <f t="shared" ca="1" si="138"/>
        <v>0</v>
      </c>
      <c r="Q973" s="5" t="b">
        <f t="shared" ca="1" si="3"/>
        <v>1</v>
      </c>
      <c r="R973" s="5"/>
      <c r="S973" s="5"/>
      <c r="T973" s="5"/>
      <c r="U973" s="5"/>
      <c r="V973" s="5"/>
      <c r="W973" s="5"/>
      <c r="X973" s="5"/>
      <c r="Y973" s="5"/>
      <c r="Z973" s="5"/>
      <c r="AA973" s="5"/>
      <c r="AB973" s="5"/>
      <c r="AC973" s="5"/>
      <c r="AD973" s="5"/>
      <c r="AE973" s="5"/>
      <c r="AF973" s="5"/>
    </row>
    <row r="974" spans="1:32" ht="21" customHeight="1">
      <c r="A974" s="5" t="s">
        <v>7332</v>
      </c>
      <c r="B974" s="5" t="s">
        <v>11294</v>
      </c>
      <c r="C974" s="5" t="str">
        <f t="shared" ca="1" si="0"/>
        <v>上海</v>
      </c>
      <c r="D974" s="5" t="str">
        <f t="shared" ca="1" si="151"/>
        <v>海淀区  </v>
      </c>
      <c r="E974" s="5" t="s">
        <v>22392</v>
      </c>
      <c r="F974" s="5" t="s">
        <v>45</v>
      </c>
      <c r="G974" s="7">
        <v>10</v>
      </c>
      <c r="H974" s="7">
        <v>19</v>
      </c>
      <c r="I974" s="5" t="s">
        <v>2928</v>
      </c>
      <c r="J974" s="5" t="s">
        <v>66</v>
      </c>
      <c r="K974" s="5" t="s">
        <v>57</v>
      </c>
      <c r="L974" s="5" t="s">
        <v>11295</v>
      </c>
      <c r="M974" s="5" t="s">
        <v>11296</v>
      </c>
      <c r="N974" s="5" t="s">
        <v>53</v>
      </c>
      <c r="O974" s="5" t="s">
        <v>271</v>
      </c>
      <c r="P974" s="5" t="b">
        <f t="shared" ca="1" si="138"/>
        <v>0</v>
      </c>
      <c r="Q974" s="5" t="b">
        <f t="shared" ca="1" si="3"/>
        <v>1</v>
      </c>
      <c r="R974" s="5"/>
      <c r="S974" s="5"/>
      <c r="T974" s="5"/>
      <c r="U974" s="5"/>
      <c r="V974" s="5"/>
      <c r="W974" s="5"/>
      <c r="X974" s="5"/>
      <c r="Y974" s="5"/>
      <c r="Z974" s="5"/>
      <c r="AA974" s="5"/>
      <c r="AB974" s="5"/>
      <c r="AC974" s="5"/>
      <c r="AD974" s="5"/>
      <c r="AE974" s="5"/>
      <c r="AF974" s="5"/>
    </row>
    <row r="975" spans="1:32" ht="21" customHeight="1">
      <c r="A975" s="5" t="s">
        <v>396</v>
      </c>
      <c r="B975" s="5" t="s">
        <v>3372</v>
      </c>
      <c r="C975" s="5" t="str">
        <f t="shared" ca="1" si="0"/>
        <v>上海</v>
      </c>
      <c r="D975" s="5" t="str">
        <f t="shared" ca="1" si="151"/>
        <v>海淀区  </v>
      </c>
      <c r="E975" s="5" t="s">
        <v>22392</v>
      </c>
      <c r="F975" s="5" t="s">
        <v>29</v>
      </c>
      <c r="G975" s="7">
        <v>10</v>
      </c>
      <c r="H975" s="7">
        <v>15</v>
      </c>
      <c r="I975" s="5" t="s">
        <v>56</v>
      </c>
      <c r="J975" s="5" t="s">
        <v>108</v>
      </c>
      <c r="K975" s="5" t="s">
        <v>2520</v>
      </c>
      <c r="L975" s="5" t="s">
        <v>3373</v>
      </c>
      <c r="M975" s="5" t="s">
        <v>11198</v>
      </c>
      <c r="N975" s="5" t="s">
        <v>53</v>
      </c>
      <c r="O975" s="5" t="s">
        <v>55</v>
      </c>
      <c r="P975" s="5" t="b">
        <f t="shared" ca="1" si="138"/>
        <v>0</v>
      </c>
      <c r="Q975" s="5" t="b">
        <f t="shared" ca="1" si="3"/>
        <v>1</v>
      </c>
      <c r="R975" s="5"/>
      <c r="S975" s="5"/>
      <c r="T975" s="5"/>
      <c r="U975" s="5"/>
      <c r="V975" s="5"/>
      <c r="W975" s="5"/>
      <c r="X975" s="5"/>
      <c r="Y975" s="5"/>
      <c r="Z975" s="5"/>
      <c r="AA975" s="5"/>
      <c r="AB975" s="5"/>
      <c r="AC975" s="5"/>
      <c r="AD975" s="5"/>
      <c r="AE975" s="5"/>
      <c r="AF975" s="5"/>
    </row>
    <row r="976" spans="1:32" ht="21" customHeight="1">
      <c r="A976" s="5" t="s">
        <v>2665</v>
      </c>
      <c r="B976" s="5" t="s">
        <v>5449</v>
      </c>
      <c r="C976" s="5" t="str">
        <f t="shared" ca="1" si="0"/>
        <v>上海</v>
      </c>
      <c r="D976" s="5" t="str">
        <f t="shared" ca="1" si="151"/>
        <v>海淀区  </v>
      </c>
      <c r="E976" s="5" t="s">
        <v>22785</v>
      </c>
      <c r="F976" s="5" t="s">
        <v>45</v>
      </c>
      <c r="G976" s="7">
        <v>10</v>
      </c>
      <c r="H976" s="7">
        <v>15</v>
      </c>
      <c r="I976" s="5" t="s">
        <v>56</v>
      </c>
      <c r="J976" s="5" t="s">
        <v>31</v>
      </c>
      <c r="K976" s="5" t="s">
        <v>2797</v>
      </c>
      <c r="L976" s="5" t="s">
        <v>5451</v>
      </c>
      <c r="M976" s="5" t="s">
        <v>5452</v>
      </c>
      <c r="N976" s="5" t="s">
        <v>42</v>
      </c>
      <c r="O976" s="5" t="s">
        <v>237</v>
      </c>
      <c r="P976" s="5" t="b">
        <f t="shared" ca="1" si="138"/>
        <v>0</v>
      </c>
      <c r="Q976" s="5" t="b">
        <f t="shared" ca="1" si="3"/>
        <v>1</v>
      </c>
      <c r="R976" s="5"/>
      <c r="S976" s="5"/>
      <c r="T976" s="5"/>
      <c r="U976" s="5"/>
      <c r="V976" s="5"/>
      <c r="W976" s="5"/>
      <c r="X976" s="5"/>
      <c r="Y976" s="5"/>
      <c r="Z976" s="5"/>
      <c r="AA976" s="5"/>
      <c r="AB976" s="5"/>
      <c r="AC976" s="5"/>
      <c r="AD976" s="5"/>
      <c r="AE976" s="5"/>
      <c r="AF976" s="5"/>
    </row>
    <row r="977" spans="1:32" ht="21" customHeight="1">
      <c r="A977" s="5" t="s">
        <v>277</v>
      </c>
      <c r="B977" s="5" t="s">
        <v>11297</v>
      </c>
      <c r="C977" s="5" t="str">
        <f t="shared" ca="1" si="0"/>
        <v>上海</v>
      </c>
      <c r="D977" s="5" t="str">
        <f t="shared" ca="1" si="151"/>
        <v>海淀区  </v>
      </c>
      <c r="E977" s="5" t="s">
        <v>23832</v>
      </c>
      <c r="F977" s="5" t="s">
        <v>29</v>
      </c>
      <c r="G977" s="7">
        <v>10</v>
      </c>
      <c r="H977" s="7">
        <v>15</v>
      </c>
      <c r="I977" s="5" t="s">
        <v>56</v>
      </c>
      <c r="J977" s="5" t="s">
        <v>108</v>
      </c>
      <c r="K977" s="5" t="s">
        <v>706</v>
      </c>
      <c r="L977" s="5" t="s">
        <v>11298</v>
      </c>
      <c r="M977" s="5" t="s">
        <v>11299</v>
      </c>
      <c r="N977" s="5" t="s">
        <v>37</v>
      </c>
      <c r="O977" s="5" t="s">
        <v>55</v>
      </c>
      <c r="P977" s="5" t="b">
        <f t="shared" ca="1" si="138"/>
        <v>0</v>
      </c>
      <c r="Q977" s="5" t="b">
        <f t="shared" ca="1" si="3"/>
        <v>1</v>
      </c>
      <c r="R977" s="5"/>
      <c r="S977" s="5"/>
      <c r="T977" s="5"/>
      <c r="U977" s="5"/>
      <c r="V977" s="5"/>
      <c r="W977" s="5"/>
      <c r="X977" s="5"/>
      <c r="Y977" s="5"/>
      <c r="Z977" s="5"/>
      <c r="AA977" s="5"/>
      <c r="AB977" s="5"/>
      <c r="AC977" s="5"/>
      <c r="AD977" s="5"/>
      <c r="AE977" s="5"/>
      <c r="AF977" s="5"/>
    </row>
    <row r="978" spans="1:32" ht="21" customHeight="1">
      <c r="A978" s="5" t="s">
        <v>396</v>
      </c>
      <c r="B978" s="5" t="s">
        <v>11388</v>
      </c>
      <c r="C978" s="5" t="str">
        <f t="shared" ca="1" si="0"/>
        <v>上海</v>
      </c>
      <c r="D978" s="5" t="str">
        <f t="shared" ca="1" si="151"/>
        <v>海淀区  </v>
      </c>
      <c r="E978" s="5" t="s">
        <v>22573</v>
      </c>
      <c r="F978" s="5" t="s">
        <v>45</v>
      </c>
      <c r="G978" s="7">
        <v>10</v>
      </c>
      <c r="H978" s="7">
        <v>15</v>
      </c>
      <c r="I978" s="5" t="s">
        <v>56</v>
      </c>
      <c r="J978" s="5" t="s">
        <v>108</v>
      </c>
      <c r="K978" s="5" t="s">
        <v>633</v>
      </c>
      <c r="L978" s="9" t="s">
        <v>47</v>
      </c>
      <c r="M978" s="5" t="s">
        <v>26604</v>
      </c>
      <c r="N978" s="5" t="s">
        <v>37</v>
      </c>
      <c r="O978" s="5" t="s">
        <v>55</v>
      </c>
      <c r="P978" s="5" t="b">
        <f t="shared" ca="1" si="138"/>
        <v>0</v>
      </c>
      <c r="Q978" s="5" t="b">
        <f t="shared" ca="1" si="3"/>
        <v>1</v>
      </c>
      <c r="R978" s="5"/>
      <c r="S978" s="5"/>
      <c r="T978" s="5"/>
      <c r="U978" s="5"/>
      <c r="V978" s="5"/>
      <c r="W978" s="5"/>
      <c r="X978" s="5"/>
      <c r="Y978" s="5"/>
      <c r="Z978" s="5"/>
      <c r="AA978" s="5"/>
      <c r="AB978" s="5"/>
      <c r="AC978" s="5"/>
      <c r="AD978" s="5"/>
      <c r="AE978" s="5"/>
      <c r="AF978" s="5"/>
    </row>
    <row r="979" spans="1:32" ht="21" customHeight="1">
      <c r="A979" s="14" t="s">
        <v>26605</v>
      </c>
      <c r="B979" s="14" t="s">
        <v>12713</v>
      </c>
      <c r="C979" s="14" t="str">
        <f t="shared" ca="1" si="0"/>
        <v>上海</v>
      </c>
      <c r="D979" s="14" t="str">
        <f t="shared" ca="1" si="151"/>
        <v>海淀区  </v>
      </c>
      <c r="E979" s="14" t="s">
        <v>22392</v>
      </c>
      <c r="F979" s="14" t="s">
        <v>45</v>
      </c>
      <c r="G979" s="15">
        <v>10</v>
      </c>
      <c r="H979" s="15">
        <v>15</v>
      </c>
      <c r="I979" s="14" t="s">
        <v>56</v>
      </c>
      <c r="J979" s="14" t="s">
        <v>108</v>
      </c>
      <c r="K979" s="14" t="s">
        <v>1053</v>
      </c>
      <c r="L979" s="14" t="s">
        <v>12716</v>
      </c>
      <c r="M979" s="16" t="s">
        <v>47</v>
      </c>
      <c r="N979" s="14" t="s">
        <v>42</v>
      </c>
      <c r="O979" s="14" t="s">
        <v>237</v>
      </c>
      <c r="P979" s="14" t="b">
        <f ca="1">IFERROR(__xludf.DUMMYFUNCTION("REGEXMATCH(A979,""前端|设计|(?i)html|(?i)css|网页"")"),FALSE)</f>
        <v>0</v>
      </c>
      <c r="Q979" s="14" t="b">
        <f t="shared" ca="1" si="3"/>
        <v>1</v>
      </c>
      <c r="R979" s="5"/>
      <c r="S979" s="5"/>
      <c r="T979" s="5"/>
      <c r="U979" s="5"/>
      <c r="V979" s="5"/>
      <c r="W979" s="5"/>
      <c r="X979" s="5"/>
      <c r="Y979" s="5"/>
      <c r="Z979" s="5"/>
      <c r="AA979" s="5"/>
      <c r="AB979" s="5"/>
      <c r="AC979" s="5"/>
      <c r="AD979" s="5"/>
      <c r="AE979" s="5"/>
      <c r="AF979" s="5"/>
    </row>
    <row r="980" spans="1:32" ht="21" customHeight="1">
      <c r="A980" s="5" t="s">
        <v>12826</v>
      </c>
      <c r="B980" s="5" t="s">
        <v>12827</v>
      </c>
      <c r="C980" s="5" t="str">
        <f t="shared" ca="1" si="0"/>
        <v>上海</v>
      </c>
      <c r="D980" s="9" t="s">
        <v>47</v>
      </c>
      <c r="E980" s="5" t="s">
        <v>22791</v>
      </c>
      <c r="F980" s="5" t="s">
        <v>45</v>
      </c>
      <c r="G980" s="7">
        <v>10</v>
      </c>
      <c r="H980" s="7">
        <v>20</v>
      </c>
      <c r="I980" s="5" t="s">
        <v>144</v>
      </c>
      <c r="J980" s="5" t="s">
        <v>108</v>
      </c>
      <c r="K980" s="5" t="s">
        <v>252</v>
      </c>
      <c r="L980" s="5" t="s">
        <v>12829</v>
      </c>
      <c r="M980" s="5" t="s">
        <v>12830</v>
      </c>
      <c r="N980" s="5" t="s">
        <v>648</v>
      </c>
      <c r="O980" s="5" t="s">
        <v>237</v>
      </c>
      <c r="P980" s="5" t="b">
        <f t="shared" ref="P980:P1012" ca="1" si="152">IFERROR(__xludf.DUMMYFUNCTION("REGEXMATCH(A980,""前端|设计|(?i)html|(?i)css"")"),FALSE)</f>
        <v>0</v>
      </c>
      <c r="Q980" s="5" t="b">
        <f t="shared" ca="1" si="3"/>
        <v>1</v>
      </c>
      <c r="R980" s="5"/>
      <c r="S980" s="5"/>
      <c r="T980" s="5"/>
      <c r="U980" s="5"/>
      <c r="V980" s="5"/>
      <c r="W980" s="5"/>
      <c r="X980" s="5"/>
      <c r="Y980" s="5"/>
      <c r="Z980" s="5"/>
      <c r="AA980" s="5"/>
      <c r="AB980" s="5"/>
      <c r="AC980" s="5"/>
      <c r="AD980" s="5"/>
      <c r="AE980" s="5"/>
      <c r="AF980" s="5"/>
    </row>
    <row r="981" spans="1:32" ht="21" customHeight="1">
      <c r="A981" s="5" t="s">
        <v>4698</v>
      </c>
      <c r="B981" s="5" t="s">
        <v>4699</v>
      </c>
      <c r="C981" s="5" t="str">
        <f t="shared" ca="1" si="0"/>
        <v>上海</v>
      </c>
      <c r="D981" s="5" t="str">
        <f t="shared" ref="D981:D982" ca="1" si="153">IFERROR(__xludf.DUMMYFUNCTION("REGEXEXTRACT(E981,""-(\S+)"")"),"东城区  ")</f>
        <v>东城区  </v>
      </c>
      <c r="E981" s="5" t="s">
        <v>23096</v>
      </c>
      <c r="F981" s="5" t="s">
        <v>45</v>
      </c>
      <c r="G981" s="7">
        <v>10</v>
      </c>
      <c r="H981" s="7">
        <v>15</v>
      </c>
      <c r="I981" s="5" t="s">
        <v>56</v>
      </c>
      <c r="J981" s="5" t="s">
        <v>125</v>
      </c>
      <c r="K981" s="5" t="s">
        <v>252</v>
      </c>
      <c r="L981" s="5" t="s">
        <v>4700</v>
      </c>
      <c r="M981" s="5" t="s">
        <v>4702</v>
      </c>
      <c r="N981" s="5" t="s">
        <v>167</v>
      </c>
      <c r="O981" s="5" t="s">
        <v>55</v>
      </c>
      <c r="P981" s="5" t="b">
        <f t="shared" ca="1" si="152"/>
        <v>0</v>
      </c>
      <c r="Q981" s="5" t="b">
        <f t="shared" ca="1" si="3"/>
        <v>1</v>
      </c>
      <c r="R981" s="5"/>
      <c r="S981" s="5"/>
      <c r="T981" s="5"/>
      <c r="U981" s="5"/>
      <c r="V981" s="5"/>
      <c r="W981" s="5"/>
      <c r="X981" s="5"/>
      <c r="Y981" s="5"/>
      <c r="Z981" s="5"/>
      <c r="AA981" s="5"/>
      <c r="AB981" s="5"/>
      <c r="AC981" s="5"/>
      <c r="AD981" s="5"/>
      <c r="AE981" s="5"/>
      <c r="AF981" s="5"/>
    </row>
    <row r="982" spans="1:32" ht="21" customHeight="1">
      <c r="A982" s="5" t="s">
        <v>11528</v>
      </c>
      <c r="B982" s="5" t="s">
        <v>11530</v>
      </c>
      <c r="C982" s="5" t="str">
        <f t="shared" ca="1" si="0"/>
        <v>上海</v>
      </c>
      <c r="D982" s="5" t="str">
        <f t="shared" ca="1" si="153"/>
        <v>东城区  </v>
      </c>
      <c r="E982" s="5" t="s">
        <v>22392</v>
      </c>
      <c r="F982" s="5" t="s">
        <v>45</v>
      </c>
      <c r="G982" s="7">
        <v>10</v>
      </c>
      <c r="H982" s="7">
        <v>15</v>
      </c>
      <c r="I982" s="5" t="s">
        <v>56</v>
      </c>
      <c r="J982" s="5" t="s">
        <v>108</v>
      </c>
      <c r="K982" s="5" t="s">
        <v>57</v>
      </c>
      <c r="L982" s="5" t="s">
        <v>11531</v>
      </c>
      <c r="M982" s="5" t="s">
        <v>5680</v>
      </c>
      <c r="N982" s="5" t="s">
        <v>53</v>
      </c>
      <c r="O982" s="5" t="s">
        <v>55</v>
      </c>
      <c r="P982" s="5" t="b">
        <f t="shared" ca="1" si="152"/>
        <v>0</v>
      </c>
      <c r="Q982" s="5" t="b">
        <f t="shared" ca="1" si="3"/>
        <v>1</v>
      </c>
      <c r="R982" s="5"/>
      <c r="S982" s="5"/>
      <c r="T982" s="5"/>
      <c r="U982" s="5"/>
      <c r="V982" s="5"/>
      <c r="W982" s="5"/>
      <c r="X982" s="5"/>
      <c r="Y982" s="5"/>
      <c r="Z982" s="5"/>
      <c r="AA982" s="5"/>
      <c r="AB982" s="5"/>
      <c r="AC982" s="5"/>
      <c r="AD982" s="5"/>
      <c r="AE982" s="5"/>
      <c r="AF982" s="5"/>
    </row>
    <row r="983" spans="1:32" ht="21" customHeight="1">
      <c r="A983" s="5" t="s">
        <v>11518</v>
      </c>
      <c r="B983" s="5" t="s">
        <v>11519</v>
      </c>
      <c r="C983" s="5" t="str">
        <f t="shared" ca="1" si="0"/>
        <v>上海</v>
      </c>
      <c r="D983" s="9" t="s">
        <v>47</v>
      </c>
      <c r="E983" s="5" t="s">
        <v>22791</v>
      </c>
      <c r="F983" s="5" t="s">
        <v>45</v>
      </c>
      <c r="G983" s="7">
        <v>10</v>
      </c>
      <c r="H983" s="7">
        <v>15</v>
      </c>
      <c r="I983" s="5" t="s">
        <v>56</v>
      </c>
      <c r="J983" s="5" t="s">
        <v>125</v>
      </c>
      <c r="K983" s="5" t="s">
        <v>57</v>
      </c>
      <c r="L983" s="5" t="s">
        <v>11521</v>
      </c>
      <c r="M983" s="5" t="s">
        <v>11522</v>
      </c>
      <c r="N983" s="5" t="s">
        <v>100</v>
      </c>
      <c r="O983" s="5" t="s">
        <v>55</v>
      </c>
      <c r="P983" s="5" t="b">
        <f t="shared" ca="1" si="152"/>
        <v>0</v>
      </c>
      <c r="Q983" s="5" t="b">
        <f t="shared" ca="1" si="3"/>
        <v>1</v>
      </c>
      <c r="R983" s="5"/>
      <c r="S983" s="5"/>
      <c r="T983" s="5"/>
      <c r="U983" s="5"/>
      <c r="V983" s="5"/>
      <c r="W983" s="5"/>
      <c r="X983" s="5"/>
      <c r="Y983" s="5"/>
      <c r="Z983" s="5"/>
      <c r="AA983" s="5"/>
      <c r="AB983" s="5"/>
      <c r="AC983" s="5"/>
      <c r="AD983" s="5"/>
      <c r="AE983" s="5"/>
      <c r="AF983" s="5"/>
    </row>
    <row r="984" spans="1:32" ht="21" customHeight="1">
      <c r="A984" s="5" t="s">
        <v>713</v>
      </c>
      <c r="B984" s="5" t="s">
        <v>11751</v>
      </c>
      <c r="C984" s="5" t="str">
        <f t="shared" ca="1" si="0"/>
        <v>上海</v>
      </c>
      <c r="D984" s="9" t="s">
        <v>47</v>
      </c>
      <c r="E984" s="5" t="s">
        <v>22791</v>
      </c>
      <c r="F984" s="5" t="s">
        <v>45</v>
      </c>
      <c r="G984" s="7">
        <v>10</v>
      </c>
      <c r="H984" s="7">
        <v>20</v>
      </c>
      <c r="I984" s="5" t="s">
        <v>144</v>
      </c>
      <c r="J984" s="5" t="s">
        <v>108</v>
      </c>
      <c r="K984" s="5" t="s">
        <v>48</v>
      </c>
      <c r="L984" s="5" t="s">
        <v>11752</v>
      </c>
      <c r="M984" s="5" t="s">
        <v>11753</v>
      </c>
      <c r="N984" s="5" t="s">
        <v>37</v>
      </c>
      <c r="O984" s="5" t="s">
        <v>55</v>
      </c>
      <c r="P984" s="5" t="b">
        <f t="shared" ca="1" si="152"/>
        <v>0</v>
      </c>
      <c r="Q984" s="5" t="b">
        <f t="shared" ca="1" si="3"/>
        <v>1</v>
      </c>
      <c r="R984" s="5"/>
      <c r="S984" s="5"/>
      <c r="T984" s="5"/>
      <c r="U984" s="5"/>
      <c r="V984" s="5"/>
      <c r="W984" s="5"/>
      <c r="X984" s="5"/>
      <c r="Y984" s="5"/>
      <c r="Z984" s="5"/>
      <c r="AA984" s="5"/>
      <c r="AB984" s="5"/>
      <c r="AC984" s="5"/>
      <c r="AD984" s="5"/>
      <c r="AE984" s="5"/>
      <c r="AF984" s="5"/>
    </row>
    <row r="985" spans="1:32" ht="21" customHeight="1">
      <c r="A985" s="5" t="s">
        <v>11867</v>
      </c>
      <c r="B985" s="5" t="s">
        <v>11868</v>
      </c>
      <c r="C985" s="5" t="str">
        <f t="shared" ca="1" si="0"/>
        <v>上海</v>
      </c>
      <c r="D985" s="9" t="s">
        <v>47</v>
      </c>
      <c r="E985" s="5" t="s">
        <v>22791</v>
      </c>
      <c r="F985" s="5" t="s">
        <v>45</v>
      </c>
      <c r="G985" s="7">
        <v>10</v>
      </c>
      <c r="H985" s="7">
        <v>15</v>
      </c>
      <c r="I985" s="5" t="s">
        <v>56</v>
      </c>
      <c r="J985" s="5" t="s">
        <v>108</v>
      </c>
      <c r="K985" s="5" t="s">
        <v>110</v>
      </c>
      <c r="L985" s="5" t="s">
        <v>11871</v>
      </c>
      <c r="M985" s="5" t="s">
        <v>11873</v>
      </c>
      <c r="N985" s="5" t="s">
        <v>42</v>
      </c>
      <c r="O985" s="5" t="s">
        <v>237</v>
      </c>
      <c r="P985" s="5" t="b">
        <f t="shared" ca="1" si="152"/>
        <v>0</v>
      </c>
      <c r="Q985" s="5" t="b">
        <f t="shared" ca="1" si="3"/>
        <v>1</v>
      </c>
      <c r="R985" s="5"/>
      <c r="S985" s="5"/>
      <c r="T985" s="5"/>
      <c r="U985" s="5"/>
      <c r="V985" s="5"/>
      <c r="W985" s="5"/>
      <c r="X985" s="5"/>
      <c r="Y985" s="5"/>
      <c r="Z985" s="5"/>
      <c r="AA985" s="5"/>
      <c r="AB985" s="5"/>
      <c r="AC985" s="5"/>
      <c r="AD985" s="5"/>
      <c r="AE985" s="5"/>
      <c r="AF985" s="5"/>
    </row>
    <row r="986" spans="1:32" ht="21" customHeight="1">
      <c r="A986" s="5" t="s">
        <v>396</v>
      </c>
      <c r="B986" s="5" t="s">
        <v>11243</v>
      </c>
      <c r="C986" s="5" t="str">
        <f t="shared" ca="1" si="0"/>
        <v>上海</v>
      </c>
      <c r="D986" s="5" t="str">
        <f t="shared" ref="D986:D989" ca="1" si="154">IFERROR(__xludf.DUMMYFUNCTION("REGEXEXTRACT(E986,""-(\S+)"")"),"西城区  ")</f>
        <v>西城区  </v>
      </c>
      <c r="E986" s="5" t="s">
        <v>23832</v>
      </c>
      <c r="F986" s="5" t="s">
        <v>45</v>
      </c>
      <c r="G986" s="7">
        <v>10</v>
      </c>
      <c r="H986" s="7">
        <v>15</v>
      </c>
      <c r="I986" s="5" t="s">
        <v>56</v>
      </c>
      <c r="J986" s="5" t="s">
        <v>108</v>
      </c>
      <c r="K986" s="5" t="s">
        <v>11246</v>
      </c>
      <c r="L986" s="5" t="s">
        <v>26606</v>
      </c>
      <c r="M986" s="5" t="s">
        <v>26607</v>
      </c>
      <c r="N986" s="5" t="s">
        <v>648</v>
      </c>
      <c r="O986" s="5" t="s">
        <v>38</v>
      </c>
      <c r="P986" s="5" t="b">
        <f t="shared" ca="1" si="152"/>
        <v>0</v>
      </c>
      <c r="Q986" s="5" t="b">
        <f t="shared" ca="1" si="3"/>
        <v>1</v>
      </c>
      <c r="R986" s="5"/>
      <c r="S986" s="5"/>
      <c r="T986" s="5"/>
      <c r="U986" s="5"/>
      <c r="V986" s="5"/>
      <c r="W986" s="5"/>
      <c r="X986" s="5"/>
      <c r="Y986" s="5"/>
      <c r="Z986" s="5"/>
      <c r="AA986" s="5"/>
      <c r="AB986" s="5"/>
      <c r="AC986" s="5"/>
      <c r="AD986" s="5"/>
      <c r="AE986" s="5"/>
      <c r="AF986" s="5"/>
    </row>
    <row r="987" spans="1:32" ht="21" customHeight="1">
      <c r="A987" s="5" t="s">
        <v>11806</v>
      </c>
      <c r="B987" s="5" t="s">
        <v>2793</v>
      </c>
      <c r="C987" s="5" t="str">
        <f t="shared" ca="1" si="0"/>
        <v>上海</v>
      </c>
      <c r="D987" s="5" t="str">
        <f t="shared" ca="1" si="154"/>
        <v>西城区  </v>
      </c>
      <c r="E987" s="5" t="s">
        <v>23832</v>
      </c>
      <c r="F987" s="5" t="s">
        <v>45</v>
      </c>
      <c r="G987" s="7">
        <v>10</v>
      </c>
      <c r="H987" s="7">
        <v>15</v>
      </c>
      <c r="I987" s="5" t="s">
        <v>56</v>
      </c>
      <c r="J987" s="5" t="s">
        <v>31</v>
      </c>
      <c r="K987" s="5" t="s">
        <v>2797</v>
      </c>
      <c r="L987" s="5" t="s">
        <v>2798</v>
      </c>
      <c r="M987" s="5" t="s">
        <v>11807</v>
      </c>
      <c r="N987" s="5" t="s">
        <v>42</v>
      </c>
      <c r="O987" s="5" t="s">
        <v>44</v>
      </c>
      <c r="P987" s="5" t="b">
        <f t="shared" ca="1" si="152"/>
        <v>0</v>
      </c>
      <c r="Q987" s="5" t="b">
        <f t="shared" ca="1" si="3"/>
        <v>1</v>
      </c>
      <c r="R987" s="5"/>
      <c r="S987" s="5"/>
      <c r="T987" s="5"/>
      <c r="U987" s="5"/>
      <c r="V987" s="5"/>
      <c r="W987" s="5"/>
      <c r="X987" s="5"/>
      <c r="Y987" s="5"/>
      <c r="Z987" s="5"/>
      <c r="AA987" s="5"/>
      <c r="AB987" s="5"/>
      <c r="AC987" s="5"/>
      <c r="AD987" s="5"/>
      <c r="AE987" s="5"/>
      <c r="AF987" s="5"/>
    </row>
    <row r="988" spans="1:32" ht="21" customHeight="1">
      <c r="A988" s="5" t="s">
        <v>3523</v>
      </c>
      <c r="B988" s="5" t="s">
        <v>2786</v>
      </c>
      <c r="C988" s="5" t="str">
        <f t="shared" ca="1" si="0"/>
        <v>上海</v>
      </c>
      <c r="D988" s="5" t="str">
        <f t="shared" ca="1" si="154"/>
        <v>西城区  </v>
      </c>
      <c r="E988" s="5" t="s">
        <v>22392</v>
      </c>
      <c r="F988" s="5" t="s">
        <v>45</v>
      </c>
      <c r="G988" s="7">
        <v>10</v>
      </c>
      <c r="H988" s="7">
        <v>15</v>
      </c>
      <c r="I988" s="5" t="s">
        <v>56</v>
      </c>
      <c r="J988" s="5" t="s">
        <v>108</v>
      </c>
      <c r="K988" s="5" t="s">
        <v>444</v>
      </c>
      <c r="L988" s="9" t="s">
        <v>47</v>
      </c>
      <c r="M988" s="5" t="s">
        <v>12642</v>
      </c>
      <c r="N988" s="5" t="s">
        <v>42</v>
      </c>
      <c r="O988" s="5" t="s">
        <v>55</v>
      </c>
      <c r="P988" s="5" t="b">
        <f t="shared" ca="1" si="152"/>
        <v>0</v>
      </c>
      <c r="Q988" s="5" t="b">
        <f t="shared" ca="1" si="3"/>
        <v>1</v>
      </c>
      <c r="R988" s="5"/>
      <c r="S988" s="5"/>
      <c r="T988" s="5"/>
      <c r="U988" s="5"/>
      <c r="V988" s="5"/>
      <c r="W988" s="5"/>
      <c r="X988" s="5"/>
      <c r="Y988" s="5"/>
      <c r="Z988" s="5"/>
      <c r="AA988" s="5"/>
      <c r="AB988" s="5"/>
      <c r="AC988" s="5"/>
      <c r="AD988" s="5"/>
      <c r="AE988" s="5"/>
      <c r="AF988" s="5"/>
    </row>
    <row r="989" spans="1:32" ht="21" customHeight="1">
      <c r="A989" s="5" t="s">
        <v>11000</v>
      </c>
      <c r="B989" s="5" t="s">
        <v>10563</v>
      </c>
      <c r="C989" s="5" t="str">
        <f t="shared" ca="1" si="0"/>
        <v>上海</v>
      </c>
      <c r="D989" s="5" t="str">
        <f t="shared" ca="1" si="154"/>
        <v>西城区  </v>
      </c>
      <c r="E989" s="5" t="s">
        <v>23082</v>
      </c>
      <c r="F989" s="5" t="s">
        <v>45</v>
      </c>
      <c r="G989" s="7">
        <v>10</v>
      </c>
      <c r="H989" s="7">
        <v>18</v>
      </c>
      <c r="I989" s="5" t="s">
        <v>964</v>
      </c>
      <c r="J989" s="7" t="s">
        <v>24</v>
      </c>
      <c r="K989" s="5" t="s">
        <v>3541</v>
      </c>
      <c r="L989" s="5" t="s">
        <v>10566</v>
      </c>
      <c r="M989" s="5" t="s">
        <v>26608</v>
      </c>
      <c r="N989" s="5" t="s">
        <v>42</v>
      </c>
      <c r="O989" s="5" t="s">
        <v>44</v>
      </c>
      <c r="P989" s="5" t="b">
        <f t="shared" ca="1" si="152"/>
        <v>0</v>
      </c>
      <c r="Q989" s="5" t="b">
        <f t="shared" ca="1" si="3"/>
        <v>1</v>
      </c>
      <c r="R989" s="5"/>
      <c r="S989" s="5"/>
      <c r="T989" s="5"/>
      <c r="U989" s="5"/>
      <c r="V989" s="5"/>
      <c r="W989" s="5"/>
      <c r="X989" s="5"/>
      <c r="Y989" s="5"/>
      <c r="Z989" s="5"/>
      <c r="AA989" s="5"/>
      <c r="AB989" s="5"/>
      <c r="AC989" s="5"/>
      <c r="AD989" s="5"/>
      <c r="AE989" s="5"/>
      <c r="AF989" s="5"/>
    </row>
    <row r="990" spans="1:32" ht="21" customHeight="1">
      <c r="A990" s="5" t="s">
        <v>1457</v>
      </c>
      <c r="B990" s="5" t="s">
        <v>12023</v>
      </c>
      <c r="C990" s="5" t="str">
        <f t="shared" ca="1" si="0"/>
        <v>上海</v>
      </c>
      <c r="D990" s="9" t="s">
        <v>47</v>
      </c>
      <c r="E990" s="5" t="s">
        <v>22791</v>
      </c>
      <c r="F990" s="5" t="s">
        <v>45</v>
      </c>
      <c r="G990" s="7">
        <v>10</v>
      </c>
      <c r="H990" s="7">
        <v>20</v>
      </c>
      <c r="I990" s="5" t="s">
        <v>144</v>
      </c>
      <c r="J990" s="5" t="s">
        <v>31</v>
      </c>
      <c r="K990" s="5" t="s">
        <v>48</v>
      </c>
      <c r="L990" s="5" t="s">
        <v>12024</v>
      </c>
      <c r="M990" s="5" t="s">
        <v>12025</v>
      </c>
      <c r="N990" s="5" t="s">
        <v>37</v>
      </c>
      <c r="O990" s="5" t="s">
        <v>55</v>
      </c>
      <c r="P990" s="5" t="b">
        <f t="shared" ca="1" si="152"/>
        <v>0</v>
      </c>
      <c r="Q990" s="5" t="b">
        <f t="shared" ca="1" si="3"/>
        <v>1</v>
      </c>
      <c r="R990" s="5"/>
      <c r="S990" s="5"/>
      <c r="T990" s="5"/>
      <c r="U990" s="5"/>
      <c r="V990" s="5"/>
      <c r="W990" s="5"/>
      <c r="X990" s="5"/>
      <c r="Y990" s="5"/>
      <c r="Z990" s="5"/>
      <c r="AA990" s="5"/>
      <c r="AB990" s="5"/>
      <c r="AC990" s="5"/>
      <c r="AD990" s="5"/>
      <c r="AE990" s="5"/>
      <c r="AF990" s="5"/>
    </row>
    <row r="991" spans="1:32" ht="21" customHeight="1">
      <c r="A991" s="5" t="s">
        <v>2440</v>
      </c>
      <c r="B991" s="5" t="s">
        <v>5545</v>
      </c>
      <c r="C991" s="5" t="str">
        <f t="shared" ca="1" si="0"/>
        <v>上海</v>
      </c>
      <c r="D991" s="5" t="str">
        <f t="shared" ref="D991:D995" ca="1" si="155">IFERROR(__xludf.DUMMYFUNCTION("REGEXEXTRACT(E991,""-(\S+)"")"),"海淀区  ")</f>
        <v>海淀区  </v>
      </c>
      <c r="E991" s="5" t="s">
        <v>22392</v>
      </c>
      <c r="F991" s="5" t="s">
        <v>45</v>
      </c>
      <c r="G991" s="7">
        <v>10</v>
      </c>
      <c r="H991" s="7">
        <v>15</v>
      </c>
      <c r="I991" s="5" t="s">
        <v>56</v>
      </c>
      <c r="J991" s="5" t="s">
        <v>31</v>
      </c>
      <c r="K991" s="5" t="s">
        <v>57</v>
      </c>
      <c r="L991" s="5" t="s">
        <v>5548</v>
      </c>
      <c r="M991" s="5" t="s">
        <v>5552</v>
      </c>
      <c r="N991" s="5" t="s">
        <v>53</v>
      </c>
      <c r="O991" s="5" t="s">
        <v>89</v>
      </c>
      <c r="P991" s="5" t="b">
        <f t="shared" ca="1" si="152"/>
        <v>0</v>
      </c>
      <c r="Q991" s="5" t="b">
        <f t="shared" ca="1" si="3"/>
        <v>1</v>
      </c>
      <c r="R991" s="5"/>
      <c r="S991" s="5"/>
      <c r="T991" s="5"/>
      <c r="U991" s="5"/>
      <c r="V991" s="5"/>
      <c r="W991" s="5"/>
      <c r="X991" s="5"/>
      <c r="Y991" s="5"/>
      <c r="Z991" s="5"/>
      <c r="AA991" s="5"/>
      <c r="AB991" s="5"/>
      <c r="AC991" s="5"/>
      <c r="AD991" s="5"/>
      <c r="AE991" s="5"/>
      <c r="AF991" s="5"/>
    </row>
    <row r="992" spans="1:32" ht="21" customHeight="1">
      <c r="A992" s="5" t="s">
        <v>26609</v>
      </c>
      <c r="B992" s="5" t="s">
        <v>4751</v>
      </c>
      <c r="C992" s="5" t="str">
        <f t="shared" ca="1" si="0"/>
        <v>上海</v>
      </c>
      <c r="D992" s="5" t="str">
        <f t="shared" ca="1" si="155"/>
        <v>海淀区  </v>
      </c>
      <c r="E992" s="5" t="s">
        <v>22392</v>
      </c>
      <c r="F992" s="5" t="s">
        <v>45</v>
      </c>
      <c r="G992" s="7">
        <v>10</v>
      </c>
      <c r="H992" s="7">
        <v>15</v>
      </c>
      <c r="I992" s="5" t="s">
        <v>56</v>
      </c>
      <c r="J992" s="5" t="s">
        <v>108</v>
      </c>
      <c r="K992" s="5" t="s">
        <v>57</v>
      </c>
      <c r="L992" s="5" t="s">
        <v>4754</v>
      </c>
      <c r="M992" s="5" t="s">
        <v>26610</v>
      </c>
      <c r="N992" s="5" t="s">
        <v>53</v>
      </c>
      <c r="O992" s="5" t="s">
        <v>55</v>
      </c>
      <c r="P992" s="5" t="b">
        <f t="shared" ca="1" si="152"/>
        <v>0</v>
      </c>
      <c r="Q992" s="5" t="b">
        <f t="shared" ca="1" si="3"/>
        <v>1</v>
      </c>
      <c r="R992" s="5"/>
      <c r="S992" s="5"/>
      <c r="T992" s="5"/>
      <c r="U992" s="5"/>
      <c r="V992" s="5"/>
      <c r="W992" s="5"/>
      <c r="X992" s="5"/>
      <c r="Y992" s="5"/>
      <c r="Z992" s="5"/>
      <c r="AA992" s="5"/>
      <c r="AB992" s="5"/>
      <c r="AC992" s="5"/>
      <c r="AD992" s="5"/>
      <c r="AE992" s="5"/>
      <c r="AF992" s="5"/>
    </row>
    <row r="993" spans="1:32" ht="21" customHeight="1">
      <c r="A993" s="5" t="s">
        <v>7050</v>
      </c>
      <c r="B993" s="5" t="s">
        <v>5576</v>
      </c>
      <c r="C993" s="5" t="str">
        <f t="shared" ca="1" si="0"/>
        <v>上海</v>
      </c>
      <c r="D993" s="5" t="str">
        <f t="shared" ca="1" si="155"/>
        <v>海淀区  </v>
      </c>
      <c r="E993" s="5" t="s">
        <v>23806</v>
      </c>
      <c r="F993" s="5" t="s">
        <v>45</v>
      </c>
      <c r="G993" s="7">
        <v>10</v>
      </c>
      <c r="H993" s="7">
        <v>20</v>
      </c>
      <c r="I993" s="5" t="s">
        <v>144</v>
      </c>
      <c r="J993" s="5" t="s">
        <v>66</v>
      </c>
      <c r="K993" s="5" t="s">
        <v>319</v>
      </c>
      <c r="L993" s="5" t="s">
        <v>5578</v>
      </c>
      <c r="M993" s="5" t="s">
        <v>12086</v>
      </c>
      <c r="N993" s="5" t="s">
        <v>53</v>
      </c>
      <c r="O993" s="5" t="s">
        <v>55</v>
      </c>
      <c r="P993" s="5" t="b">
        <f t="shared" ca="1" si="152"/>
        <v>0</v>
      </c>
      <c r="Q993" s="5" t="b">
        <f t="shared" ca="1" si="3"/>
        <v>1</v>
      </c>
      <c r="R993" s="5"/>
      <c r="S993" s="5"/>
      <c r="T993" s="5"/>
      <c r="U993" s="5"/>
      <c r="V993" s="5"/>
      <c r="W993" s="5"/>
      <c r="X993" s="5"/>
      <c r="Y993" s="5"/>
      <c r="Z993" s="5"/>
      <c r="AA993" s="5"/>
      <c r="AB993" s="5"/>
      <c r="AC993" s="5"/>
      <c r="AD993" s="5"/>
      <c r="AE993" s="5"/>
      <c r="AF993" s="5"/>
    </row>
    <row r="994" spans="1:32" ht="21" customHeight="1">
      <c r="A994" s="5" t="s">
        <v>12117</v>
      </c>
      <c r="B994" s="5" t="s">
        <v>12118</v>
      </c>
      <c r="C994" s="5" t="str">
        <f t="shared" ca="1" si="0"/>
        <v>上海</v>
      </c>
      <c r="D994" s="5" t="str">
        <f t="shared" ca="1" si="155"/>
        <v>海淀区  </v>
      </c>
      <c r="E994" s="5" t="s">
        <v>22392</v>
      </c>
      <c r="F994" s="5" t="s">
        <v>45</v>
      </c>
      <c r="G994" s="7">
        <v>10</v>
      </c>
      <c r="H994" s="7">
        <v>15</v>
      </c>
      <c r="I994" s="5" t="s">
        <v>56</v>
      </c>
      <c r="J994" s="5" t="s">
        <v>108</v>
      </c>
      <c r="K994" s="5" t="s">
        <v>57</v>
      </c>
      <c r="L994" s="5" t="s">
        <v>12120</v>
      </c>
      <c r="M994" s="5" t="s">
        <v>12121</v>
      </c>
      <c r="N994" s="5" t="s">
        <v>53</v>
      </c>
      <c r="O994" s="5" t="s">
        <v>405</v>
      </c>
      <c r="P994" s="5" t="b">
        <f t="shared" ca="1" si="152"/>
        <v>0</v>
      </c>
      <c r="Q994" s="5" t="b">
        <f t="shared" ca="1" si="3"/>
        <v>1</v>
      </c>
      <c r="R994" s="5"/>
      <c r="S994" s="5"/>
      <c r="T994" s="5"/>
      <c r="U994" s="5"/>
      <c r="V994" s="5"/>
      <c r="W994" s="5"/>
      <c r="X994" s="5"/>
      <c r="Y994" s="5"/>
      <c r="Z994" s="5"/>
      <c r="AA994" s="5"/>
      <c r="AB994" s="5"/>
      <c r="AC994" s="5"/>
      <c r="AD994" s="5"/>
      <c r="AE994" s="5"/>
      <c r="AF994" s="5"/>
    </row>
    <row r="995" spans="1:32" ht="21" customHeight="1">
      <c r="A995" s="5" t="s">
        <v>1457</v>
      </c>
      <c r="B995" s="5" t="s">
        <v>12392</v>
      </c>
      <c r="C995" s="5" t="str">
        <f t="shared" ca="1" si="0"/>
        <v>上海</v>
      </c>
      <c r="D995" s="5" t="str">
        <f t="shared" ca="1" si="155"/>
        <v>海淀区  </v>
      </c>
      <c r="E995" s="5" t="s">
        <v>22785</v>
      </c>
      <c r="F995" s="5" t="s">
        <v>45</v>
      </c>
      <c r="G995" s="7">
        <v>10</v>
      </c>
      <c r="H995" s="7">
        <v>15</v>
      </c>
      <c r="I995" s="5" t="s">
        <v>56</v>
      </c>
      <c r="J995" s="5" t="s">
        <v>125</v>
      </c>
      <c r="K995" s="5" t="s">
        <v>516</v>
      </c>
      <c r="L995" s="5" t="s">
        <v>16756</v>
      </c>
      <c r="M995" s="5" t="s">
        <v>26611</v>
      </c>
      <c r="N995" s="5" t="s">
        <v>100</v>
      </c>
      <c r="O995" s="5" t="s">
        <v>55</v>
      </c>
      <c r="P995" s="5" t="b">
        <f t="shared" ca="1" si="152"/>
        <v>0</v>
      </c>
      <c r="Q995" s="5" t="b">
        <f t="shared" ca="1" si="3"/>
        <v>1</v>
      </c>
      <c r="R995" s="5"/>
      <c r="S995" s="5"/>
      <c r="T995" s="5"/>
      <c r="U995" s="5"/>
      <c r="V995" s="5"/>
      <c r="W995" s="5"/>
      <c r="X995" s="5"/>
      <c r="Y995" s="5"/>
      <c r="Z995" s="5"/>
      <c r="AA995" s="5"/>
      <c r="AB995" s="5"/>
      <c r="AC995" s="5"/>
      <c r="AD995" s="5"/>
      <c r="AE995" s="5"/>
      <c r="AF995" s="5"/>
    </row>
    <row r="996" spans="1:32" ht="21" customHeight="1">
      <c r="A996" s="5" t="s">
        <v>1457</v>
      </c>
      <c r="B996" s="5" t="s">
        <v>12296</v>
      </c>
      <c r="C996" s="5" t="str">
        <f t="shared" ca="1" si="0"/>
        <v>上海</v>
      </c>
      <c r="D996" s="9" t="s">
        <v>47</v>
      </c>
      <c r="E996" s="5" t="s">
        <v>22791</v>
      </c>
      <c r="F996" s="5" t="s">
        <v>29</v>
      </c>
      <c r="G996" s="7">
        <v>10</v>
      </c>
      <c r="H996" s="7">
        <v>15</v>
      </c>
      <c r="I996" s="5" t="s">
        <v>56</v>
      </c>
      <c r="J996" s="5" t="s">
        <v>31</v>
      </c>
      <c r="K996" s="5" t="s">
        <v>57</v>
      </c>
      <c r="L996" s="5" t="s">
        <v>12297</v>
      </c>
      <c r="M996" s="5" t="s">
        <v>12298</v>
      </c>
      <c r="N996" s="5" t="s">
        <v>37</v>
      </c>
      <c r="O996" s="5" t="s">
        <v>38</v>
      </c>
      <c r="P996" s="5" t="b">
        <f t="shared" ca="1" si="152"/>
        <v>0</v>
      </c>
      <c r="Q996" s="5" t="b">
        <f t="shared" ca="1" si="3"/>
        <v>1</v>
      </c>
      <c r="R996" s="5"/>
      <c r="S996" s="5"/>
      <c r="T996" s="5"/>
      <c r="U996" s="5"/>
      <c r="V996" s="5"/>
      <c r="W996" s="5"/>
      <c r="X996" s="5"/>
      <c r="Y996" s="5"/>
      <c r="Z996" s="5"/>
      <c r="AA996" s="5"/>
      <c r="AB996" s="5"/>
      <c r="AC996" s="5"/>
      <c r="AD996" s="5"/>
      <c r="AE996" s="5"/>
      <c r="AF996" s="5"/>
    </row>
    <row r="997" spans="1:32" ht="21" customHeight="1">
      <c r="A997" s="5" t="s">
        <v>26612</v>
      </c>
      <c r="B997" s="5" t="s">
        <v>26613</v>
      </c>
      <c r="C997" s="5" t="str">
        <f t="shared" ca="1" si="0"/>
        <v>上海</v>
      </c>
      <c r="D997" s="5" t="str">
        <f t="shared" ref="D997:D1001" ca="1" si="156">IFERROR(__xludf.DUMMYFUNCTION("REGEXEXTRACT(E997,""-(\S+)"")"),"海淀区  ")</f>
        <v>海淀区  </v>
      </c>
      <c r="E997" s="5" t="s">
        <v>22392</v>
      </c>
      <c r="F997" s="5" t="s">
        <v>29</v>
      </c>
      <c r="G997" s="7">
        <v>10</v>
      </c>
      <c r="H997" s="7">
        <v>15</v>
      </c>
      <c r="I997" s="5" t="s">
        <v>56</v>
      </c>
      <c r="J997" s="5" t="s">
        <v>31</v>
      </c>
      <c r="K997" s="5" t="s">
        <v>76</v>
      </c>
      <c r="L997" s="5" t="s">
        <v>24312</v>
      </c>
      <c r="M997" s="5" t="s">
        <v>26614</v>
      </c>
      <c r="N997" s="5" t="s">
        <v>53</v>
      </c>
      <c r="O997" s="5" t="s">
        <v>38</v>
      </c>
      <c r="P997" s="5" t="b">
        <f t="shared" ca="1" si="152"/>
        <v>0</v>
      </c>
      <c r="Q997" s="5" t="b">
        <f t="shared" ca="1" si="3"/>
        <v>1</v>
      </c>
      <c r="R997" s="5"/>
      <c r="S997" s="5"/>
      <c r="T997" s="5"/>
      <c r="U997" s="5"/>
      <c r="V997" s="5"/>
      <c r="W997" s="5"/>
      <c r="X997" s="5"/>
      <c r="Y997" s="5"/>
      <c r="Z997" s="5"/>
      <c r="AA997" s="5"/>
      <c r="AB997" s="5"/>
      <c r="AC997" s="5"/>
      <c r="AD997" s="5"/>
      <c r="AE997" s="5"/>
      <c r="AF997" s="5"/>
    </row>
    <row r="998" spans="1:32" ht="21" customHeight="1">
      <c r="A998" s="5" t="s">
        <v>3037</v>
      </c>
      <c r="B998" s="5" t="s">
        <v>9584</v>
      </c>
      <c r="C998" s="5" t="str">
        <f t="shared" ca="1" si="0"/>
        <v>上海</v>
      </c>
      <c r="D998" s="5" t="str">
        <f t="shared" ca="1" si="156"/>
        <v>海淀区  </v>
      </c>
      <c r="E998" s="5" t="s">
        <v>22785</v>
      </c>
      <c r="F998" s="5" t="s">
        <v>29</v>
      </c>
      <c r="G998" s="7">
        <v>10</v>
      </c>
      <c r="H998" s="7">
        <v>15</v>
      </c>
      <c r="I998" s="5" t="s">
        <v>56</v>
      </c>
      <c r="J998" s="5" t="s">
        <v>108</v>
      </c>
      <c r="K998" s="5" t="s">
        <v>1662</v>
      </c>
      <c r="L998" s="5" t="s">
        <v>9588</v>
      </c>
      <c r="M998" s="5" t="s">
        <v>26615</v>
      </c>
      <c r="N998" s="5" t="s">
        <v>53</v>
      </c>
      <c r="O998" s="5" t="s">
        <v>55</v>
      </c>
      <c r="P998" s="5" t="b">
        <f t="shared" ca="1" si="152"/>
        <v>0</v>
      </c>
      <c r="Q998" s="5" t="b">
        <f t="shared" ca="1" si="3"/>
        <v>1</v>
      </c>
      <c r="R998" s="5"/>
      <c r="S998" s="5"/>
      <c r="T998" s="5"/>
      <c r="U998" s="5"/>
      <c r="V998" s="5"/>
      <c r="W998" s="5"/>
      <c r="X998" s="5"/>
      <c r="Y998" s="5"/>
      <c r="Z998" s="5"/>
      <c r="AA998" s="5"/>
      <c r="AB998" s="5"/>
      <c r="AC998" s="5"/>
      <c r="AD998" s="5"/>
      <c r="AE998" s="5"/>
      <c r="AF998" s="5"/>
    </row>
    <row r="999" spans="1:32" ht="21" customHeight="1">
      <c r="A999" s="5" t="s">
        <v>26616</v>
      </c>
      <c r="B999" s="5" t="s">
        <v>26617</v>
      </c>
      <c r="C999" s="5" t="str">
        <f t="shared" ca="1" si="0"/>
        <v>上海</v>
      </c>
      <c r="D999" s="5" t="str">
        <f t="shared" ca="1" si="156"/>
        <v>海淀区  </v>
      </c>
      <c r="E999" s="5" t="s">
        <v>22785</v>
      </c>
      <c r="F999" s="5" t="s">
        <v>29</v>
      </c>
      <c r="G999" s="7">
        <v>10</v>
      </c>
      <c r="H999" s="7">
        <v>18</v>
      </c>
      <c r="I999" s="5" t="s">
        <v>964</v>
      </c>
      <c r="J999" s="5" t="s">
        <v>108</v>
      </c>
      <c r="K999" s="5" t="s">
        <v>10043</v>
      </c>
      <c r="L999" s="5" t="s">
        <v>8666</v>
      </c>
      <c r="M999" s="5" t="s">
        <v>26618</v>
      </c>
      <c r="N999" s="5" t="s">
        <v>37</v>
      </c>
      <c r="O999" s="5" t="s">
        <v>237</v>
      </c>
      <c r="P999" s="5" t="b">
        <f t="shared" ca="1" si="152"/>
        <v>0</v>
      </c>
      <c r="Q999" s="5" t="b">
        <f t="shared" ca="1" si="3"/>
        <v>1</v>
      </c>
      <c r="R999" s="5"/>
      <c r="S999" s="5"/>
      <c r="T999" s="5"/>
      <c r="U999" s="5"/>
      <c r="V999" s="5"/>
      <c r="W999" s="5"/>
      <c r="X999" s="5"/>
      <c r="Y999" s="5"/>
      <c r="Z999" s="5"/>
      <c r="AA999" s="5"/>
      <c r="AB999" s="5"/>
      <c r="AC999" s="5"/>
      <c r="AD999" s="5"/>
      <c r="AE999" s="5"/>
      <c r="AF999" s="5"/>
    </row>
    <row r="1000" spans="1:32" ht="21" customHeight="1">
      <c r="A1000" s="5" t="s">
        <v>12658</v>
      </c>
      <c r="B1000" s="5" t="s">
        <v>12659</v>
      </c>
      <c r="C1000" s="5" t="str">
        <f t="shared" ca="1" si="0"/>
        <v>上海</v>
      </c>
      <c r="D1000" s="5" t="str">
        <f t="shared" ca="1" si="156"/>
        <v>海淀区  </v>
      </c>
      <c r="E1000" s="5" t="s">
        <v>23082</v>
      </c>
      <c r="F1000" s="5" t="s">
        <v>29</v>
      </c>
      <c r="G1000" s="7">
        <v>10</v>
      </c>
      <c r="H1000" s="7">
        <v>15</v>
      </c>
      <c r="I1000" s="5" t="s">
        <v>56</v>
      </c>
      <c r="J1000" s="5" t="s">
        <v>108</v>
      </c>
      <c r="K1000" s="5" t="s">
        <v>110</v>
      </c>
      <c r="L1000" s="5" t="s">
        <v>1506</v>
      </c>
      <c r="M1000" s="5" t="s">
        <v>12660</v>
      </c>
      <c r="N1000" s="5" t="s">
        <v>53</v>
      </c>
      <c r="O1000" s="5" t="s">
        <v>55</v>
      </c>
      <c r="P1000" s="5" t="b">
        <f t="shared" ca="1" si="152"/>
        <v>0</v>
      </c>
      <c r="Q1000" s="5" t="b">
        <f t="shared" ca="1" si="3"/>
        <v>1</v>
      </c>
      <c r="R1000" s="5"/>
      <c r="S1000" s="5"/>
      <c r="T1000" s="5"/>
      <c r="U1000" s="5"/>
      <c r="V1000" s="5"/>
      <c r="W1000" s="5"/>
      <c r="X1000" s="5"/>
      <c r="Y1000" s="5"/>
      <c r="Z1000" s="5"/>
      <c r="AA1000" s="5"/>
      <c r="AB1000" s="5"/>
      <c r="AC1000" s="5"/>
      <c r="AD1000" s="5"/>
      <c r="AE1000" s="5"/>
      <c r="AF1000" s="5"/>
    </row>
    <row r="1001" spans="1:32" ht="21" customHeight="1">
      <c r="A1001" s="5" t="s">
        <v>5698</v>
      </c>
      <c r="B1001" s="5" t="s">
        <v>5699</v>
      </c>
      <c r="C1001" s="5" t="str">
        <f t="shared" ca="1" si="0"/>
        <v>上海</v>
      </c>
      <c r="D1001" s="5" t="str">
        <f t="shared" ca="1" si="156"/>
        <v>海淀区  </v>
      </c>
      <c r="E1001" s="5" t="s">
        <v>22785</v>
      </c>
      <c r="F1001" s="5" t="s">
        <v>45</v>
      </c>
      <c r="G1001" s="7">
        <v>10</v>
      </c>
      <c r="H1001" s="7">
        <v>16</v>
      </c>
      <c r="I1001" s="5" t="s">
        <v>2314</v>
      </c>
      <c r="J1001" s="5" t="s">
        <v>31</v>
      </c>
      <c r="K1001" s="5" t="s">
        <v>76</v>
      </c>
      <c r="L1001" s="5" t="s">
        <v>5702</v>
      </c>
      <c r="M1001" s="5" t="s">
        <v>5704</v>
      </c>
      <c r="N1001" s="5" t="s">
        <v>53</v>
      </c>
      <c r="O1001" s="5" t="s">
        <v>55</v>
      </c>
      <c r="P1001" s="5" t="b">
        <f t="shared" ca="1" si="152"/>
        <v>0</v>
      </c>
      <c r="Q1001" s="5" t="b">
        <f t="shared" ca="1" si="3"/>
        <v>1</v>
      </c>
      <c r="R1001" s="5"/>
      <c r="S1001" s="5"/>
      <c r="T1001" s="5"/>
      <c r="U1001" s="5"/>
      <c r="V1001" s="5"/>
      <c r="W1001" s="5"/>
      <c r="X1001" s="5"/>
      <c r="Y1001" s="5"/>
      <c r="Z1001" s="5"/>
      <c r="AA1001" s="5"/>
      <c r="AB1001" s="5"/>
      <c r="AC1001" s="5"/>
      <c r="AD1001" s="5"/>
      <c r="AE1001" s="5"/>
      <c r="AF1001" s="5"/>
    </row>
    <row r="1002" spans="1:32" ht="21" customHeight="1">
      <c r="A1002" s="5" t="s">
        <v>5314</v>
      </c>
      <c r="B1002" s="5" t="s">
        <v>5675</v>
      </c>
      <c r="C1002" s="5" t="str">
        <f t="shared" ca="1" si="0"/>
        <v>上海</v>
      </c>
      <c r="D1002" s="9" t="s">
        <v>47</v>
      </c>
      <c r="E1002" s="5" t="s">
        <v>22791</v>
      </c>
      <c r="F1002" s="5" t="s">
        <v>45</v>
      </c>
      <c r="G1002" s="7">
        <v>10</v>
      </c>
      <c r="H1002" s="7">
        <v>15</v>
      </c>
      <c r="I1002" s="5" t="s">
        <v>56</v>
      </c>
      <c r="J1002" s="5" t="s">
        <v>108</v>
      </c>
      <c r="K1002" s="5" t="s">
        <v>117</v>
      </c>
      <c r="L1002" s="5" t="s">
        <v>5678</v>
      </c>
      <c r="M1002" s="5" t="s">
        <v>12794</v>
      </c>
      <c r="N1002" s="5" t="s">
        <v>37</v>
      </c>
      <c r="O1002" s="5" t="s">
        <v>38</v>
      </c>
      <c r="P1002" s="5" t="b">
        <f t="shared" ca="1" si="152"/>
        <v>0</v>
      </c>
      <c r="Q1002" s="5" t="b">
        <f t="shared" ca="1" si="3"/>
        <v>1</v>
      </c>
      <c r="R1002" s="5"/>
      <c r="S1002" s="5"/>
      <c r="T1002" s="5"/>
      <c r="U1002" s="5"/>
      <c r="V1002" s="5"/>
      <c r="W1002" s="5"/>
      <c r="X1002" s="5"/>
      <c r="Y1002" s="5"/>
      <c r="Z1002" s="5"/>
      <c r="AA1002" s="5"/>
      <c r="AB1002" s="5"/>
      <c r="AC1002" s="5"/>
      <c r="AD1002" s="5"/>
      <c r="AE1002" s="5"/>
      <c r="AF1002" s="5"/>
    </row>
    <row r="1003" spans="1:32" ht="21" customHeight="1">
      <c r="A1003" s="5" t="s">
        <v>3762</v>
      </c>
      <c r="B1003" s="5" t="s">
        <v>12853</v>
      </c>
      <c r="C1003" s="5" t="str">
        <f t="shared" ca="1" si="0"/>
        <v>上海</v>
      </c>
      <c r="D1003" s="5" t="str">
        <f ca="1">IFERROR(__xludf.DUMMYFUNCTION("REGEXEXTRACT(E1003,""-(\S+)"")"),"石景山区  ")</f>
        <v>石景山区  </v>
      </c>
      <c r="E1003" s="5" t="s">
        <v>23082</v>
      </c>
      <c r="F1003" s="5" t="s">
        <v>45</v>
      </c>
      <c r="G1003" s="7">
        <v>10</v>
      </c>
      <c r="H1003" s="7">
        <v>15</v>
      </c>
      <c r="I1003" s="5" t="s">
        <v>56</v>
      </c>
      <c r="J1003" s="5" t="s">
        <v>125</v>
      </c>
      <c r="K1003" s="5" t="s">
        <v>273</v>
      </c>
      <c r="L1003" s="5" t="s">
        <v>12854</v>
      </c>
      <c r="M1003" s="5" t="s">
        <v>12855</v>
      </c>
      <c r="N1003" s="5" t="s">
        <v>167</v>
      </c>
      <c r="O1003" s="5" t="s">
        <v>89</v>
      </c>
      <c r="P1003" s="5" t="b">
        <f t="shared" ca="1" si="152"/>
        <v>0</v>
      </c>
      <c r="Q1003" s="5" t="b">
        <f t="shared" ca="1" si="3"/>
        <v>1</v>
      </c>
      <c r="R1003" s="5"/>
      <c r="S1003" s="5"/>
      <c r="T1003" s="5"/>
      <c r="U1003" s="5"/>
      <c r="V1003" s="5"/>
      <c r="W1003" s="5"/>
      <c r="X1003" s="5"/>
      <c r="Y1003" s="5"/>
      <c r="Z1003" s="5"/>
      <c r="AA1003" s="5"/>
      <c r="AB1003" s="5"/>
      <c r="AC1003" s="5"/>
      <c r="AD1003" s="5"/>
      <c r="AE1003" s="5"/>
      <c r="AF1003" s="5"/>
    </row>
    <row r="1004" spans="1:32" ht="21" customHeight="1">
      <c r="A1004" s="5" t="s">
        <v>12744</v>
      </c>
      <c r="B1004" s="5" t="s">
        <v>12745</v>
      </c>
      <c r="C1004" s="5" t="str">
        <f t="shared" ca="1" si="0"/>
        <v>上海</v>
      </c>
      <c r="D1004" s="9" t="s">
        <v>47</v>
      </c>
      <c r="E1004" s="5" t="s">
        <v>22791</v>
      </c>
      <c r="F1004" s="5" t="s">
        <v>45</v>
      </c>
      <c r="G1004" s="7">
        <v>10</v>
      </c>
      <c r="H1004" s="7">
        <v>20</v>
      </c>
      <c r="I1004" s="5" t="s">
        <v>144</v>
      </c>
      <c r="J1004" s="5" t="s">
        <v>108</v>
      </c>
      <c r="K1004" s="5" t="s">
        <v>110</v>
      </c>
      <c r="L1004" s="5" t="s">
        <v>12747</v>
      </c>
      <c r="M1004" s="5" t="s">
        <v>12748</v>
      </c>
      <c r="N1004" s="5" t="s">
        <v>37</v>
      </c>
      <c r="O1004" s="5" t="s">
        <v>55</v>
      </c>
      <c r="P1004" s="5" t="b">
        <f t="shared" ca="1" si="152"/>
        <v>0</v>
      </c>
      <c r="Q1004" s="5" t="b">
        <f t="shared" ca="1" si="3"/>
        <v>1</v>
      </c>
      <c r="R1004" s="5"/>
      <c r="S1004" s="5"/>
      <c r="T1004" s="5"/>
      <c r="U1004" s="5"/>
      <c r="V1004" s="5"/>
      <c r="W1004" s="5"/>
      <c r="X1004" s="5"/>
      <c r="Y1004" s="5"/>
      <c r="Z1004" s="5"/>
      <c r="AA1004" s="5"/>
      <c r="AB1004" s="5"/>
      <c r="AC1004" s="5"/>
      <c r="AD1004" s="5"/>
      <c r="AE1004" s="5"/>
      <c r="AF1004" s="5"/>
    </row>
    <row r="1005" spans="1:32" ht="21" customHeight="1">
      <c r="A1005" s="5" t="s">
        <v>12980</v>
      </c>
      <c r="B1005" s="5" t="s">
        <v>12981</v>
      </c>
      <c r="C1005" s="5" t="str">
        <f t="shared" ca="1" si="0"/>
        <v>上海</v>
      </c>
      <c r="D1005" s="5" t="str">
        <f t="shared" ref="D1005:D1015" ca="1" si="157">IFERROR(__xludf.DUMMYFUNCTION("REGEXEXTRACT(E1005,""-(\S+)"")"),"丰台区  ")</f>
        <v>丰台区  </v>
      </c>
      <c r="E1005" s="5" t="s">
        <v>23799</v>
      </c>
      <c r="F1005" s="5" t="s">
        <v>45</v>
      </c>
      <c r="G1005" s="7">
        <v>10</v>
      </c>
      <c r="H1005" s="7">
        <v>15</v>
      </c>
      <c r="I1005" s="5" t="s">
        <v>56</v>
      </c>
      <c r="J1005" s="5" t="s">
        <v>108</v>
      </c>
      <c r="K1005" s="5" t="s">
        <v>624</v>
      </c>
      <c r="L1005" s="5" t="s">
        <v>12982</v>
      </c>
      <c r="M1005" s="5" t="s">
        <v>12983</v>
      </c>
      <c r="N1005" s="5" t="s">
        <v>42</v>
      </c>
      <c r="O1005" s="5" t="s">
        <v>55</v>
      </c>
      <c r="P1005" s="5" t="b">
        <f t="shared" ca="1" si="152"/>
        <v>0</v>
      </c>
      <c r="Q1005" s="5" t="b">
        <f t="shared" ca="1" si="3"/>
        <v>1</v>
      </c>
      <c r="R1005" s="5"/>
      <c r="S1005" s="5"/>
      <c r="T1005" s="5"/>
      <c r="U1005" s="5"/>
      <c r="V1005" s="5"/>
      <c r="W1005" s="5"/>
      <c r="X1005" s="5"/>
      <c r="Y1005" s="5"/>
      <c r="Z1005" s="5"/>
      <c r="AA1005" s="5"/>
      <c r="AB1005" s="5"/>
      <c r="AC1005" s="5"/>
      <c r="AD1005" s="5"/>
      <c r="AE1005" s="5"/>
      <c r="AF1005" s="5"/>
    </row>
    <row r="1006" spans="1:32" ht="21" customHeight="1">
      <c r="A1006" s="5" t="s">
        <v>12994</v>
      </c>
      <c r="B1006" s="5" t="s">
        <v>5722</v>
      </c>
      <c r="C1006" s="5" t="str">
        <f t="shared" ca="1" si="0"/>
        <v>上海</v>
      </c>
      <c r="D1006" s="5" t="str">
        <f t="shared" ca="1" si="157"/>
        <v>丰台区  </v>
      </c>
      <c r="E1006" s="5" t="s">
        <v>23832</v>
      </c>
      <c r="F1006" s="5" t="s">
        <v>45</v>
      </c>
      <c r="G1006" s="7">
        <v>10</v>
      </c>
      <c r="H1006" s="7">
        <v>20</v>
      </c>
      <c r="I1006" s="5" t="s">
        <v>144</v>
      </c>
      <c r="J1006" s="5" t="s">
        <v>125</v>
      </c>
      <c r="K1006" s="5" t="s">
        <v>576</v>
      </c>
      <c r="L1006" s="5" t="s">
        <v>12995</v>
      </c>
      <c r="M1006" s="5" t="s">
        <v>12996</v>
      </c>
      <c r="N1006" s="5" t="s">
        <v>42</v>
      </c>
      <c r="O1006" s="5" t="s">
        <v>44</v>
      </c>
      <c r="P1006" s="5" t="b">
        <f t="shared" ca="1" si="152"/>
        <v>0</v>
      </c>
      <c r="Q1006" s="5" t="b">
        <f t="shared" ca="1" si="3"/>
        <v>1</v>
      </c>
      <c r="R1006" s="5"/>
      <c r="S1006" s="5"/>
      <c r="T1006" s="5"/>
      <c r="U1006" s="5"/>
      <c r="V1006" s="5"/>
      <c r="W1006" s="5"/>
      <c r="X1006" s="5"/>
      <c r="Y1006" s="5"/>
      <c r="Z1006" s="5"/>
      <c r="AA1006" s="5"/>
      <c r="AB1006" s="5"/>
      <c r="AC1006" s="5"/>
      <c r="AD1006" s="5"/>
      <c r="AE1006" s="5"/>
      <c r="AF1006" s="5"/>
    </row>
    <row r="1007" spans="1:32" ht="21" customHeight="1">
      <c r="A1007" s="5" t="s">
        <v>26619</v>
      </c>
      <c r="B1007" s="5" t="s">
        <v>26620</v>
      </c>
      <c r="C1007" s="5" t="str">
        <f t="shared" ca="1" si="0"/>
        <v>上海</v>
      </c>
      <c r="D1007" s="5" t="str">
        <f t="shared" ca="1" si="157"/>
        <v>丰台区  </v>
      </c>
      <c r="E1007" s="5" t="s">
        <v>22785</v>
      </c>
      <c r="F1007" s="5" t="s">
        <v>45</v>
      </c>
      <c r="G1007" s="7">
        <v>10</v>
      </c>
      <c r="H1007" s="7">
        <v>20</v>
      </c>
      <c r="I1007" s="5" t="s">
        <v>144</v>
      </c>
      <c r="J1007" s="5" t="s">
        <v>108</v>
      </c>
      <c r="K1007" s="5" t="s">
        <v>187</v>
      </c>
      <c r="L1007" s="5" t="s">
        <v>26621</v>
      </c>
      <c r="M1007" s="5" t="s">
        <v>26622</v>
      </c>
      <c r="N1007" s="5" t="s">
        <v>37</v>
      </c>
      <c r="O1007" s="5" t="s">
        <v>55</v>
      </c>
      <c r="P1007" s="5" t="b">
        <f t="shared" ca="1" si="152"/>
        <v>0</v>
      </c>
      <c r="Q1007" s="5" t="b">
        <f t="shared" ca="1" si="3"/>
        <v>1</v>
      </c>
      <c r="R1007" s="5"/>
      <c r="S1007" s="5"/>
      <c r="T1007" s="5"/>
      <c r="U1007" s="5"/>
      <c r="V1007" s="5"/>
      <c r="W1007" s="5"/>
      <c r="X1007" s="5"/>
      <c r="Y1007" s="5"/>
      <c r="Z1007" s="5"/>
      <c r="AA1007" s="5"/>
      <c r="AB1007" s="5"/>
      <c r="AC1007" s="5"/>
      <c r="AD1007" s="5"/>
      <c r="AE1007" s="5"/>
      <c r="AF1007" s="5"/>
    </row>
    <row r="1008" spans="1:32" ht="21" customHeight="1">
      <c r="A1008" s="5" t="s">
        <v>18049</v>
      </c>
      <c r="B1008" s="5" t="s">
        <v>26623</v>
      </c>
      <c r="C1008" s="5" t="str">
        <f t="shared" ca="1" si="0"/>
        <v>上海</v>
      </c>
      <c r="D1008" s="5" t="str">
        <f t="shared" ca="1" si="157"/>
        <v>丰台区  </v>
      </c>
      <c r="E1008" s="5" t="s">
        <v>22392</v>
      </c>
      <c r="F1008" s="5" t="s">
        <v>45</v>
      </c>
      <c r="G1008" s="7">
        <v>10</v>
      </c>
      <c r="H1008" s="7">
        <v>15</v>
      </c>
      <c r="I1008" s="5" t="s">
        <v>56</v>
      </c>
      <c r="J1008" s="5" t="s">
        <v>108</v>
      </c>
      <c r="K1008" s="5" t="s">
        <v>15690</v>
      </c>
      <c r="L1008" s="5" t="s">
        <v>688</v>
      </c>
      <c r="M1008" s="5" t="s">
        <v>26624</v>
      </c>
      <c r="N1008" s="5" t="s">
        <v>53</v>
      </c>
      <c r="O1008" s="5" t="s">
        <v>55</v>
      </c>
      <c r="P1008" s="5" t="b">
        <f t="shared" ca="1" si="152"/>
        <v>0</v>
      </c>
      <c r="Q1008" s="5" t="b">
        <f t="shared" ca="1" si="3"/>
        <v>1</v>
      </c>
      <c r="R1008" s="5"/>
      <c r="S1008" s="5"/>
      <c r="T1008" s="5"/>
      <c r="U1008" s="5"/>
      <c r="V1008" s="5"/>
      <c r="W1008" s="5"/>
      <c r="X1008" s="5"/>
      <c r="Y1008" s="5"/>
      <c r="Z1008" s="5"/>
      <c r="AA1008" s="5"/>
      <c r="AB1008" s="5"/>
      <c r="AC1008" s="5"/>
      <c r="AD1008" s="5"/>
      <c r="AE1008" s="5"/>
      <c r="AF1008" s="5"/>
    </row>
    <row r="1009" spans="1:32" ht="21" customHeight="1">
      <c r="A1009" s="5" t="s">
        <v>26625</v>
      </c>
      <c r="B1009" s="5" t="s">
        <v>26626</v>
      </c>
      <c r="C1009" s="5" t="str">
        <f t="shared" ca="1" si="0"/>
        <v>上海</v>
      </c>
      <c r="D1009" s="5" t="str">
        <f t="shared" ca="1" si="157"/>
        <v>丰台区  </v>
      </c>
      <c r="E1009" s="5" t="s">
        <v>22785</v>
      </c>
      <c r="F1009" s="5" t="s">
        <v>45</v>
      </c>
      <c r="G1009" s="7">
        <v>10</v>
      </c>
      <c r="H1009" s="7">
        <v>15</v>
      </c>
      <c r="I1009" s="5" t="s">
        <v>56</v>
      </c>
      <c r="J1009" s="5" t="s">
        <v>31</v>
      </c>
      <c r="K1009" s="5" t="s">
        <v>57</v>
      </c>
      <c r="L1009" s="9" t="s">
        <v>47</v>
      </c>
      <c r="M1009" s="5" t="s">
        <v>26627</v>
      </c>
      <c r="N1009" s="5" t="s">
        <v>100</v>
      </c>
      <c r="O1009" s="5" t="s">
        <v>55</v>
      </c>
      <c r="P1009" s="5" t="b">
        <f t="shared" ca="1" si="152"/>
        <v>0</v>
      </c>
      <c r="Q1009" s="5" t="b">
        <f t="shared" ca="1" si="3"/>
        <v>1</v>
      </c>
      <c r="R1009" s="5"/>
      <c r="S1009" s="5"/>
      <c r="T1009" s="5"/>
      <c r="U1009" s="5"/>
      <c r="V1009" s="5"/>
      <c r="W1009" s="5"/>
      <c r="X1009" s="5"/>
      <c r="Y1009" s="5"/>
      <c r="Z1009" s="5"/>
      <c r="AA1009" s="5"/>
      <c r="AB1009" s="5"/>
      <c r="AC1009" s="5"/>
      <c r="AD1009" s="5"/>
      <c r="AE1009" s="5"/>
      <c r="AF1009" s="5"/>
    </row>
    <row r="1010" spans="1:32" ht="21" customHeight="1">
      <c r="A1010" s="5" t="s">
        <v>13548</v>
      </c>
      <c r="B1010" s="5" t="s">
        <v>13549</v>
      </c>
      <c r="C1010" s="5" t="str">
        <f t="shared" ca="1" si="0"/>
        <v>上海</v>
      </c>
      <c r="D1010" s="5" t="str">
        <f t="shared" ca="1" si="157"/>
        <v>丰台区  </v>
      </c>
      <c r="E1010" s="5" t="s">
        <v>23096</v>
      </c>
      <c r="F1010" s="5" t="s">
        <v>45</v>
      </c>
      <c r="G1010" s="7">
        <v>10</v>
      </c>
      <c r="H1010" s="7">
        <v>25</v>
      </c>
      <c r="I1010" s="5" t="s">
        <v>2463</v>
      </c>
      <c r="J1010" s="5" t="s">
        <v>108</v>
      </c>
      <c r="K1010" s="5" t="s">
        <v>1283</v>
      </c>
      <c r="L1010" s="5" t="s">
        <v>13553</v>
      </c>
      <c r="M1010" s="5" t="s">
        <v>13554</v>
      </c>
      <c r="N1010" s="5" t="s">
        <v>42</v>
      </c>
      <c r="O1010" s="5" t="s">
        <v>55</v>
      </c>
      <c r="P1010" s="5" t="b">
        <f t="shared" ca="1" si="152"/>
        <v>0</v>
      </c>
      <c r="Q1010" s="5" t="b">
        <f t="shared" ca="1" si="3"/>
        <v>1</v>
      </c>
      <c r="R1010" s="5"/>
      <c r="S1010" s="5"/>
      <c r="T1010" s="5"/>
      <c r="U1010" s="5"/>
      <c r="V1010" s="5"/>
      <c r="W1010" s="5"/>
      <c r="X1010" s="5"/>
      <c r="Y1010" s="5"/>
      <c r="Z1010" s="5"/>
      <c r="AA1010" s="5"/>
      <c r="AB1010" s="5"/>
      <c r="AC1010" s="5"/>
      <c r="AD1010" s="5"/>
      <c r="AE1010" s="5"/>
      <c r="AF1010" s="5"/>
    </row>
    <row r="1011" spans="1:32" ht="21" customHeight="1">
      <c r="A1011" s="5" t="s">
        <v>26628</v>
      </c>
      <c r="B1011" s="5" t="s">
        <v>4223</v>
      </c>
      <c r="C1011" s="5" t="str">
        <f t="shared" ca="1" si="0"/>
        <v>上海</v>
      </c>
      <c r="D1011" s="5" t="str">
        <f t="shared" ca="1" si="157"/>
        <v>丰台区  </v>
      </c>
      <c r="E1011" s="5" t="s">
        <v>23832</v>
      </c>
      <c r="F1011" s="5" t="s">
        <v>45</v>
      </c>
      <c r="G1011" s="7">
        <v>10</v>
      </c>
      <c r="H1011" s="7">
        <v>15</v>
      </c>
      <c r="I1011" s="5" t="s">
        <v>56</v>
      </c>
      <c r="J1011" s="5" t="s">
        <v>108</v>
      </c>
      <c r="K1011" s="5" t="s">
        <v>57</v>
      </c>
      <c r="L1011" s="5" t="s">
        <v>4226</v>
      </c>
      <c r="M1011" s="5" t="s">
        <v>26629</v>
      </c>
      <c r="N1011" s="5" t="s">
        <v>100</v>
      </c>
      <c r="O1011" s="5" t="s">
        <v>55</v>
      </c>
      <c r="P1011" s="5" t="b">
        <f t="shared" ca="1" si="152"/>
        <v>0</v>
      </c>
      <c r="Q1011" s="5" t="b">
        <f t="shared" ca="1" si="3"/>
        <v>1</v>
      </c>
      <c r="R1011" s="5"/>
      <c r="S1011" s="5"/>
      <c r="T1011" s="5"/>
      <c r="U1011" s="5"/>
      <c r="V1011" s="5"/>
      <c r="W1011" s="5"/>
      <c r="X1011" s="5"/>
      <c r="Y1011" s="5"/>
      <c r="Z1011" s="5"/>
      <c r="AA1011" s="5"/>
      <c r="AB1011" s="5"/>
      <c r="AC1011" s="5"/>
      <c r="AD1011" s="5"/>
      <c r="AE1011" s="5"/>
      <c r="AF1011" s="5"/>
    </row>
    <row r="1012" spans="1:32" ht="21" customHeight="1">
      <c r="A1012" s="5" t="s">
        <v>13319</v>
      </c>
      <c r="B1012" s="5" t="s">
        <v>13320</v>
      </c>
      <c r="C1012" s="5" t="str">
        <f t="shared" ca="1" si="0"/>
        <v>上海</v>
      </c>
      <c r="D1012" s="5" t="str">
        <f t="shared" ca="1" si="157"/>
        <v>丰台区  </v>
      </c>
      <c r="E1012" s="5" t="s">
        <v>22392</v>
      </c>
      <c r="F1012" s="5" t="s">
        <v>45</v>
      </c>
      <c r="G1012" s="7">
        <v>10</v>
      </c>
      <c r="H1012" s="7">
        <v>20</v>
      </c>
      <c r="I1012" s="5" t="s">
        <v>144</v>
      </c>
      <c r="J1012" s="5" t="s">
        <v>108</v>
      </c>
      <c r="K1012" s="5" t="s">
        <v>2303</v>
      </c>
      <c r="L1012" s="9" t="s">
        <v>47</v>
      </c>
      <c r="M1012" s="5" t="s">
        <v>13322</v>
      </c>
      <c r="N1012" s="5" t="s">
        <v>37</v>
      </c>
      <c r="O1012" s="5" t="s">
        <v>44</v>
      </c>
      <c r="P1012" s="5" t="b">
        <f t="shared" ca="1" si="152"/>
        <v>0</v>
      </c>
      <c r="Q1012" s="5" t="b">
        <f t="shared" ca="1" si="3"/>
        <v>1</v>
      </c>
      <c r="R1012" s="5"/>
      <c r="S1012" s="5"/>
      <c r="T1012" s="5"/>
      <c r="U1012" s="5"/>
      <c r="V1012" s="5"/>
      <c r="W1012" s="5"/>
      <c r="X1012" s="5"/>
      <c r="Y1012" s="5"/>
      <c r="Z1012" s="5"/>
      <c r="AA1012" s="5"/>
      <c r="AB1012" s="5"/>
      <c r="AC1012" s="5"/>
      <c r="AD1012" s="5"/>
      <c r="AE1012" s="5"/>
      <c r="AF1012" s="5"/>
    </row>
    <row r="1013" spans="1:32" ht="21" customHeight="1">
      <c r="A1013" s="14" t="s">
        <v>277</v>
      </c>
      <c r="B1013" s="14" t="s">
        <v>18715</v>
      </c>
      <c r="C1013" s="14" t="str">
        <f t="shared" ca="1" si="0"/>
        <v>上海</v>
      </c>
      <c r="D1013" s="14" t="str">
        <f t="shared" ca="1" si="157"/>
        <v>丰台区  </v>
      </c>
      <c r="E1013" s="14" t="s">
        <v>22392</v>
      </c>
      <c r="F1013" s="14" t="s">
        <v>45</v>
      </c>
      <c r="G1013" s="15">
        <v>10</v>
      </c>
      <c r="H1013" s="15">
        <v>15</v>
      </c>
      <c r="I1013" s="14" t="s">
        <v>56</v>
      </c>
      <c r="J1013" s="14" t="s">
        <v>108</v>
      </c>
      <c r="K1013" s="14" t="s">
        <v>126</v>
      </c>
      <c r="L1013" s="14" t="s">
        <v>26630</v>
      </c>
      <c r="M1013" s="16" t="s">
        <v>47</v>
      </c>
      <c r="N1013" s="14" t="s">
        <v>37</v>
      </c>
      <c r="O1013" s="14" t="s">
        <v>55</v>
      </c>
      <c r="P1013" s="14" t="b">
        <f ca="1">IFERROR(__xludf.DUMMYFUNCTION("REGEXMATCH(A1013,""前端|设计|(?i)html|(?i)css|网页"")"),FALSE)</f>
        <v>0</v>
      </c>
      <c r="Q1013" s="14" t="b">
        <f t="shared" ca="1" si="3"/>
        <v>1</v>
      </c>
      <c r="R1013" s="5"/>
      <c r="S1013" s="5"/>
      <c r="T1013" s="5"/>
      <c r="U1013" s="5"/>
      <c r="V1013" s="5"/>
      <c r="W1013" s="5"/>
      <c r="X1013" s="5"/>
      <c r="Y1013" s="5"/>
      <c r="Z1013" s="5"/>
      <c r="AA1013" s="5"/>
      <c r="AB1013" s="5"/>
      <c r="AC1013" s="5"/>
      <c r="AD1013" s="5"/>
      <c r="AE1013" s="5"/>
      <c r="AF1013" s="5"/>
    </row>
    <row r="1014" spans="1:32" ht="21" customHeight="1">
      <c r="A1014" s="5" t="s">
        <v>2674</v>
      </c>
      <c r="B1014" s="5" t="s">
        <v>13694</v>
      </c>
      <c r="C1014" s="5" t="str">
        <f t="shared" ca="1" si="0"/>
        <v>上海</v>
      </c>
      <c r="D1014" s="5" t="str">
        <f t="shared" ca="1" si="157"/>
        <v>丰台区  </v>
      </c>
      <c r="E1014" s="5" t="s">
        <v>22392</v>
      </c>
      <c r="F1014" s="5" t="s">
        <v>45</v>
      </c>
      <c r="G1014" s="7">
        <v>10</v>
      </c>
      <c r="H1014" s="7">
        <v>15</v>
      </c>
      <c r="I1014" s="5" t="s">
        <v>56</v>
      </c>
      <c r="J1014" s="5" t="s">
        <v>31</v>
      </c>
      <c r="K1014" s="5" t="s">
        <v>3933</v>
      </c>
      <c r="L1014" s="5" t="s">
        <v>7920</v>
      </c>
      <c r="M1014" s="5" t="s">
        <v>13696</v>
      </c>
      <c r="N1014" s="5" t="s">
        <v>53</v>
      </c>
      <c r="O1014" s="5" t="s">
        <v>55</v>
      </c>
      <c r="P1014" s="5" t="b">
        <f t="shared" ref="P1014:P1090" ca="1" si="158">IFERROR(__xludf.DUMMYFUNCTION("REGEXMATCH(A1014,""前端|设计|(?i)html|(?i)css"")"),FALSE)</f>
        <v>0</v>
      </c>
      <c r="Q1014" s="5" t="b">
        <f t="shared" ca="1" si="3"/>
        <v>1</v>
      </c>
      <c r="R1014" s="5"/>
      <c r="S1014" s="5"/>
      <c r="T1014" s="5"/>
      <c r="U1014" s="5"/>
      <c r="V1014" s="5"/>
      <c r="W1014" s="5"/>
      <c r="X1014" s="5"/>
      <c r="Y1014" s="5"/>
      <c r="Z1014" s="5"/>
      <c r="AA1014" s="5"/>
      <c r="AB1014" s="5"/>
      <c r="AC1014" s="5"/>
      <c r="AD1014" s="5"/>
      <c r="AE1014" s="5"/>
      <c r="AF1014" s="5"/>
    </row>
    <row r="1015" spans="1:32" ht="21" customHeight="1">
      <c r="A1015" s="5" t="s">
        <v>26631</v>
      </c>
      <c r="B1015" s="5" t="s">
        <v>4512</v>
      </c>
      <c r="C1015" s="5" t="str">
        <f t="shared" ca="1" si="0"/>
        <v>上海</v>
      </c>
      <c r="D1015" s="5" t="str">
        <f t="shared" ca="1" si="157"/>
        <v>丰台区  </v>
      </c>
      <c r="E1015" s="5" t="s">
        <v>22785</v>
      </c>
      <c r="F1015" s="5" t="s">
        <v>45</v>
      </c>
      <c r="G1015" s="7">
        <v>10</v>
      </c>
      <c r="H1015" s="7">
        <v>15</v>
      </c>
      <c r="I1015" s="5" t="s">
        <v>56</v>
      </c>
      <c r="J1015" s="5" t="s">
        <v>31</v>
      </c>
      <c r="K1015" s="5" t="s">
        <v>106</v>
      </c>
      <c r="L1015" s="5" t="s">
        <v>23651</v>
      </c>
      <c r="M1015" s="9" t="s">
        <v>47</v>
      </c>
      <c r="N1015" s="5" t="s">
        <v>167</v>
      </c>
      <c r="O1015" s="5" t="s">
        <v>237</v>
      </c>
      <c r="P1015" s="5" t="b">
        <f t="shared" ca="1" si="158"/>
        <v>0</v>
      </c>
      <c r="Q1015" s="5" t="b">
        <f t="shared" ca="1" si="3"/>
        <v>1</v>
      </c>
      <c r="R1015" s="5"/>
      <c r="S1015" s="5"/>
      <c r="T1015" s="5"/>
      <c r="U1015" s="5"/>
      <c r="V1015" s="5"/>
      <c r="W1015" s="5"/>
      <c r="X1015" s="5"/>
      <c r="Y1015" s="5"/>
      <c r="Z1015" s="5"/>
      <c r="AA1015" s="5"/>
      <c r="AB1015" s="5"/>
      <c r="AC1015" s="5"/>
      <c r="AD1015" s="5"/>
      <c r="AE1015" s="5"/>
      <c r="AF1015" s="5"/>
    </row>
    <row r="1016" spans="1:32" ht="21" customHeight="1">
      <c r="A1016" s="5" t="s">
        <v>26632</v>
      </c>
      <c r="B1016" s="5" t="s">
        <v>26633</v>
      </c>
      <c r="C1016" s="5" t="str">
        <f t="shared" ca="1" si="0"/>
        <v>上海</v>
      </c>
      <c r="D1016" s="9" t="s">
        <v>47</v>
      </c>
      <c r="E1016" s="5" t="s">
        <v>22791</v>
      </c>
      <c r="F1016" s="5" t="s">
        <v>29</v>
      </c>
      <c r="G1016" s="7">
        <v>10</v>
      </c>
      <c r="H1016" s="7">
        <v>15</v>
      </c>
      <c r="I1016" s="5" t="s">
        <v>56</v>
      </c>
      <c r="J1016" s="5" t="s">
        <v>108</v>
      </c>
      <c r="K1016" s="5" t="s">
        <v>817</v>
      </c>
      <c r="L1016" s="5" t="s">
        <v>26634</v>
      </c>
      <c r="M1016" s="5" t="s">
        <v>26635</v>
      </c>
      <c r="N1016" s="5" t="s">
        <v>648</v>
      </c>
      <c r="O1016" s="5" t="s">
        <v>44</v>
      </c>
      <c r="P1016" s="5" t="b">
        <f t="shared" ca="1" si="158"/>
        <v>0</v>
      </c>
      <c r="Q1016" s="5" t="b">
        <f t="shared" ca="1" si="3"/>
        <v>1</v>
      </c>
      <c r="R1016" s="5"/>
      <c r="S1016" s="5"/>
      <c r="T1016" s="5"/>
      <c r="U1016" s="5"/>
      <c r="V1016" s="5"/>
      <c r="W1016" s="5"/>
      <c r="X1016" s="5"/>
      <c r="Y1016" s="5"/>
      <c r="Z1016" s="5"/>
      <c r="AA1016" s="5"/>
      <c r="AB1016" s="5"/>
      <c r="AC1016" s="5"/>
      <c r="AD1016" s="5"/>
      <c r="AE1016" s="5"/>
      <c r="AF1016" s="5"/>
    </row>
    <row r="1017" spans="1:32" ht="21" customHeight="1">
      <c r="A1017" s="5" t="s">
        <v>3402</v>
      </c>
      <c r="B1017" s="5" t="s">
        <v>16306</v>
      </c>
      <c r="C1017" s="5" t="str">
        <f t="shared" ca="1" si="0"/>
        <v>上海</v>
      </c>
      <c r="D1017" s="5" t="str">
        <f t="shared" ref="D1017:D1020" ca="1" si="159">IFERROR(__xludf.DUMMYFUNCTION("REGEXEXTRACT(E1017,""-(\S+)"")"),"朝阳区  ")</f>
        <v>朝阳区  </v>
      </c>
      <c r="E1017" s="5" t="s">
        <v>22785</v>
      </c>
      <c r="F1017" s="5" t="s">
        <v>45</v>
      </c>
      <c r="G1017" s="7">
        <v>10</v>
      </c>
      <c r="H1017" s="7">
        <v>15</v>
      </c>
      <c r="I1017" s="5" t="s">
        <v>56</v>
      </c>
      <c r="J1017" s="5" t="s">
        <v>108</v>
      </c>
      <c r="K1017" s="5" t="s">
        <v>10266</v>
      </c>
      <c r="L1017" s="5" t="s">
        <v>16309</v>
      </c>
      <c r="M1017" s="5" t="s">
        <v>26636</v>
      </c>
      <c r="N1017" s="5" t="s">
        <v>648</v>
      </c>
      <c r="O1017" s="5" t="s">
        <v>237</v>
      </c>
      <c r="P1017" s="5" t="b">
        <f t="shared" ca="1" si="158"/>
        <v>0</v>
      </c>
      <c r="Q1017" s="5" t="b">
        <f t="shared" ca="1" si="3"/>
        <v>1</v>
      </c>
      <c r="R1017" s="5"/>
      <c r="S1017" s="5"/>
      <c r="T1017" s="5"/>
      <c r="U1017" s="5"/>
      <c r="V1017" s="5"/>
      <c r="W1017" s="5"/>
      <c r="X1017" s="5"/>
      <c r="Y1017" s="5"/>
      <c r="Z1017" s="5"/>
      <c r="AA1017" s="5"/>
      <c r="AB1017" s="5"/>
      <c r="AC1017" s="5"/>
      <c r="AD1017" s="5"/>
      <c r="AE1017" s="5"/>
      <c r="AF1017" s="5"/>
    </row>
    <row r="1018" spans="1:32" ht="21" customHeight="1">
      <c r="A1018" s="5" t="s">
        <v>1457</v>
      </c>
      <c r="B1018" s="5" t="s">
        <v>13673</v>
      </c>
      <c r="C1018" s="5" t="str">
        <f t="shared" ca="1" si="0"/>
        <v>上海</v>
      </c>
      <c r="D1018" s="5" t="str">
        <f t="shared" ca="1" si="159"/>
        <v>朝阳区  </v>
      </c>
      <c r="E1018" s="5" t="s">
        <v>23082</v>
      </c>
      <c r="F1018" s="5" t="s">
        <v>45</v>
      </c>
      <c r="G1018" s="7">
        <v>10</v>
      </c>
      <c r="H1018" s="7">
        <v>15</v>
      </c>
      <c r="I1018" s="5" t="s">
        <v>56</v>
      </c>
      <c r="J1018" s="5" t="s">
        <v>31</v>
      </c>
      <c r="K1018" s="5" t="s">
        <v>110</v>
      </c>
      <c r="L1018" s="5" t="s">
        <v>13674</v>
      </c>
      <c r="M1018" s="5" t="s">
        <v>13675</v>
      </c>
      <c r="N1018" s="5" t="s">
        <v>53</v>
      </c>
      <c r="O1018" s="5" t="s">
        <v>55</v>
      </c>
      <c r="P1018" s="5" t="b">
        <f t="shared" ca="1" si="158"/>
        <v>0</v>
      </c>
      <c r="Q1018" s="5" t="b">
        <f t="shared" ca="1" si="3"/>
        <v>1</v>
      </c>
      <c r="R1018" s="5"/>
      <c r="S1018" s="5"/>
      <c r="T1018" s="5"/>
      <c r="U1018" s="5"/>
      <c r="V1018" s="5"/>
      <c r="W1018" s="5"/>
      <c r="X1018" s="5"/>
      <c r="Y1018" s="5"/>
      <c r="Z1018" s="5"/>
      <c r="AA1018" s="5"/>
      <c r="AB1018" s="5"/>
      <c r="AC1018" s="5"/>
      <c r="AD1018" s="5"/>
      <c r="AE1018" s="5"/>
      <c r="AF1018" s="5"/>
    </row>
    <row r="1019" spans="1:32" ht="21" customHeight="1">
      <c r="A1019" s="5" t="s">
        <v>26637</v>
      </c>
      <c r="B1019" s="5" t="s">
        <v>5146</v>
      </c>
      <c r="C1019" s="5" t="str">
        <f t="shared" ca="1" si="0"/>
        <v>上海</v>
      </c>
      <c r="D1019" s="5" t="str">
        <f t="shared" ca="1" si="159"/>
        <v>朝阳区  </v>
      </c>
      <c r="E1019" s="5" t="s">
        <v>22344</v>
      </c>
      <c r="F1019" s="5" t="s">
        <v>29</v>
      </c>
      <c r="G1019" s="7">
        <v>10</v>
      </c>
      <c r="H1019" s="7">
        <v>12</v>
      </c>
      <c r="I1019" s="5" t="s">
        <v>360</v>
      </c>
      <c r="J1019" s="5" t="s">
        <v>108</v>
      </c>
      <c r="K1019" s="5" t="s">
        <v>3933</v>
      </c>
      <c r="L1019" s="5" t="s">
        <v>5153</v>
      </c>
      <c r="M1019" s="5" t="s">
        <v>26638</v>
      </c>
      <c r="N1019" s="5" t="s">
        <v>53</v>
      </c>
      <c r="O1019" s="5" t="s">
        <v>55</v>
      </c>
      <c r="P1019" s="5" t="b">
        <f t="shared" ca="1" si="158"/>
        <v>0</v>
      </c>
      <c r="Q1019" s="5" t="b">
        <f t="shared" ca="1" si="3"/>
        <v>1</v>
      </c>
      <c r="R1019" s="5"/>
      <c r="S1019" s="5"/>
      <c r="T1019" s="5"/>
      <c r="U1019" s="5"/>
      <c r="V1019" s="5"/>
      <c r="W1019" s="5"/>
      <c r="X1019" s="5"/>
      <c r="Y1019" s="5"/>
      <c r="Z1019" s="5"/>
      <c r="AA1019" s="5"/>
      <c r="AB1019" s="5"/>
      <c r="AC1019" s="5"/>
      <c r="AD1019" s="5"/>
      <c r="AE1019" s="5"/>
      <c r="AF1019" s="5"/>
    </row>
    <row r="1020" spans="1:32" ht="21" customHeight="1">
      <c r="A1020" s="5" t="s">
        <v>10829</v>
      </c>
      <c r="B1020" s="5" t="s">
        <v>10830</v>
      </c>
      <c r="C1020" s="5" t="str">
        <f t="shared" ca="1" si="0"/>
        <v>上海</v>
      </c>
      <c r="D1020" s="5" t="str">
        <f t="shared" ca="1" si="159"/>
        <v>朝阳区  </v>
      </c>
      <c r="E1020" s="5" t="s">
        <v>22337</v>
      </c>
      <c r="F1020" s="5" t="s">
        <v>45</v>
      </c>
      <c r="G1020" s="7">
        <v>10</v>
      </c>
      <c r="H1020" s="7">
        <v>15</v>
      </c>
      <c r="I1020" s="5" t="s">
        <v>56</v>
      </c>
      <c r="J1020" s="5" t="s">
        <v>108</v>
      </c>
      <c r="K1020" s="5" t="s">
        <v>76</v>
      </c>
      <c r="L1020" s="5" t="s">
        <v>1960</v>
      </c>
      <c r="M1020" s="5" t="s">
        <v>10833</v>
      </c>
      <c r="N1020" s="5" t="s">
        <v>100</v>
      </c>
      <c r="O1020" s="5" t="s">
        <v>55</v>
      </c>
      <c r="P1020" s="5" t="b">
        <f t="shared" ca="1" si="158"/>
        <v>0</v>
      </c>
      <c r="Q1020" s="5" t="b">
        <f t="shared" ca="1" si="3"/>
        <v>1</v>
      </c>
      <c r="R1020" s="5"/>
      <c r="S1020" s="5"/>
      <c r="T1020" s="5"/>
      <c r="U1020" s="5"/>
      <c r="V1020" s="5"/>
      <c r="W1020" s="5"/>
      <c r="X1020" s="5"/>
      <c r="Y1020" s="5"/>
      <c r="Z1020" s="5"/>
      <c r="AA1020" s="5"/>
      <c r="AB1020" s="5"/>
      <c r="AC1020" s="5"/>
      <c r="AD1020" s="5"/>
      <c r="AE1020" s="5"/>
      <c r="AF1020" s="5"/>
    </row>
    <row r="1021" spans="1:32" ht="21" customHeight="1">
      <c r="A1021" s="5" t="s">
        <v>7132</v>
      </c>
      <c r="B1021" s="5" t="s">
        <v>7834</v>
      </c>
      <c r="C1021" s="5" t="str">
        <f t="shared" ca="1" si="0"/>
        <v>上海</v>
      </c>
      <c r="D1021" s="9" t="s">
        <v>47</v>
      </c>
      <c r="E1021" s="5" t="s">
        <v>22413</v>
      </c>
      <c r="F1021" s="5" t="s">
        <v>29</v>
      </c>
      <c r="G1021" s="7">
        <v>10</v>
      </c>
      <c r="H1021" s="7">
        <v>15</v>
      </c>
      <c r="I1021" s="5" t="s">
        <v>56</v>
      </c>
      <c r="J1021" s="5" t="s">
        <v>31</v>
      </c>
      <c r="K1021" s="5" t="s">
        <v>57</v>
      </c>
      <c r="L1021" s="5" t="s">
        <v>26639</v>
      </c>
      <c r="M1021" s="5" t="s">
        <v>26640</v>
      </c>
      <c r="N1021" s="5" t="s">
        <v>37</v>
      </c>
      <c r="O1021" s="5" t="s">
        <v>55</v>
      </c>
      <c r="P1021" s="5" t="b">
        <f t="shared" ca="1" si="158"/>
        <v>0</v>
      </c>
      <c r="Q1021" s="5" t="b">
        <f t="shared" ca="1" si="3"/>
        <v>1</v>
      </c>
      <c r="R1021" s="5"/>
      <c r="S1021" s="5"/>
      <c r="T1021" s="5"/>
      <c r="U1021" s="5"/>
      <c r="V1021" s="5"/>
      <c r="W1021" s="5"/>
      <c r="X1021" s="5"/>
      <c r="Y1021" s="5"/>
      <c r="Z1021" s="5"/>
      <c r="AA1021" s="5"/>
      <c r="AB1021" s="5"/>
      <c r="AC1021" s="5"/>
      <c r="AD1021" s="5"/>
      <c r="AE1021" s="5"/>
      <c r="AF1021" s="5"/>
    </row>
    <row r="1022" spans="1:32" ht="21" customHeight="1">
      <c r="A1022" s="5" t="s">
        <v>7132</v>
      </c>
      <c r="B1022" s="5" t="s">
        <v>26641</v>
      </c>
      <c r="C1022" s="5" t="str">
        <f t="shared" ca="1" si="0"/>
        <v>上海</v>
      </c>
      <c r="D1022" s="5" t="str">
        <f ca="1">IFERROR(__xludf.DUMMYFUNCTION("REGEXEXTRACT(E1022,""-(\S+)"")"),"天河区  ")</f>
        <v>天河区  </v>
      </c>
      <c r="E1022" s="5" t="s">
        <v>22344</v>
      </c>
      <c r="F1022" s="5" t="s">
        <v>29</v>
      </c>
      <c r="G1022" s="7">
        <v>10</v>
      </c>
      <c r="H1022" s="7">
        <v>15</v>
      </c>
      <c r="I1022" s="5" t="s">
        <v>56</v>
      </c>
      <c r="J1022" s="5" t="s">
        <v>31</v>
      </c>
      <c r="K1022" s="5" t="s">
        <v>57</v>
      </c>
      <c r="L1022" s="9" t="s">
        <v>47</v>
      </c>
      <c r="M1022" s="5" t="s">
        <v>26642</v>
      </c>
      <c r="N1022" s="5" t="s">
        <v>53</v>
      </c>
      <c r="O1022" s="5" t="s">
        <v>38</v>
      </c>
      <c r="P1022" s="5" t="b">
        <f t="shared" ca="1" si="158"/>
        <v>0</v>
      </c>
      <c r="Q1022" s="5" t="b">
        <f t="shared" ca="1" si="3"/>
        <v>1</v>
      </c>
      <c r="R1022" s="5"/>
      <c r="S1022" s="5"/>
      <c r="T1022" s="5"/>
      <c r="U1022" s="5"/>
      <c r="V1022" s="5"/>
      <c r="W1022" s="5"/>
      <c r="X1022" s="5"/>
      <c r="Y1022" s="5"/>
      <c r="Z1022" s="5"/>
      <c r="AA1022" s="5"/>
      <c r="AB1022" s="5"/>
      <c r="AC1022" s="5"/>
      <c r="AD1022" s="5"/>
      <c r="AE1022" s="5"/>
      <c r="AF1022" s="5"/>
    </row>
    <row r="1023" spans="1:32" ht="21" customHeight="1">
      <c r="A1023" s="5" t="s">
        <v>7132</v>
      </c>
      <c r="B1023" s="5" t="s">
        <v>26643</v>
      </c>
      <c r="C1023" s="5" t="str">
        <f t="shared" ca="1" si="0"/>
        <v>上海</v>
      </c>
      <c r="D1023" s="9" t="s">
        <v>47</v>
      </c>
      <c r="E1023" s="5" t="s">
        <v>22413</v>
      </c>
      <c r="F1023" s="5" t="s">
        <v>45</v>
      </c>
      <c r="G1023" s="7">
        <v>10</v>
      </c>
      <c r="H1023" s="7">
        <v>15</v>
      </c>
      <c r="I1023" s="5" t="s">
        <v>56</v>
      </c>
      <c r="J1023" s="5" t="s">
        <v>31</v>
      </c>
      <c r="K1023" s="5" t="s">
        <v>110</v>
      </c>
      <c r="L1023" s="5" t="s">
        <v>26644</v>
      </c>
      <c r="M1023" s="9" t="s">
        <v>47</v>
      </c>
      <c r="N1023" s="5" t="s">
        <v>167</v>
      </c>
      <c r="O1023" s="5" t="s">
        <v>405</v>
      </c>
      <c r="P1023" s="5" t="b">
        <f t="shared" ca="1" si="158"/>
        <v>0</v>
      </c>
      <c r="Q1023" s="5" t="b">
        <f t="shared" ca="1" si="3"/>
        <v>1</v>
      </c>
      <c r="R1023" s="5"/>
      <c r="S1023" s="5"/>
      <c r="T1023" s="5"/>
      <c r="U1023" s="5"/>
      <c r="V1023" s="5"/>
      <c r="W1023" s="5"/>
      <c r="X1023" s="5"/>
      <c r="Y1023" s="5"/>
      <c r="Z1023" s="5"/>
      <c r="AA1023" s="5"/>
      <c r="AB1023" s="5"/>
      <c r="AC1023" s="5"/>
      <c r="AD1023" s="5"/>
      <c r="AE1023" s="5"/>
      <c r="AF1023" s="5"/>
    </row>
    <row r="1024" spans="1:32" ht="21" customHeight="1">
      <c r="A1024" s="5" t="s">
        <v>26645</v>
      </c>
      <c r="B1024" s="5" t="s">
        <v>26646</v>
      </c>
      <c r="C1024" s="5" t="str">
        <f t="shared" ca="1" si="0"/>
        <v>上海</v>
      </c>
      <c r="D1024" s="5" t="str">
        <f t="shared" ref="D1024:D1034" ca="1" si="160">IFERROR(__xludf.DUMMYFUNCTION("REGEXEXTRACT(E1024,""-(\S+)"")"),"天河区  ")</f>
        <v>天河区  </v>
      </c>
      <c r="E1024" s="5" t="s">
        <v>22344</v>
      </c>
      <c r="F1024" s="5" t="s">
        <v>29</v>
      </c>
      <c r="G1024" s="7">
        <v>10</v>
      </c>
      <c r="H1024" s="7">
        <v>15</v>
      </c>
      <c r="I1024" s="5" t="s">
        <v>56</v>
      </c>
      <c r="J1024" s="5" t="s">
        <v>108</v>
      </c>
      <c r="K1024" s="5" t="s">
        <v>1053</v>
      </c>
      <c r="L1024" s="5" t="s">
        <v>26647</v>
      </c>
      <c r="M1024" s="5" t="s">
        <v>26648</v>
      </c>
      <c r="N1024" s="5" t="s">
        <v>53</v>
      </c>
      <c r="O1024" s="5" t="s">
        <v>44</v>
      </c>
      <c r="P1024" s="5" t="b">
        <f t="shared" ca="1" si="158"/>
        <v>0</v>
      </c>
      <c r="Q1024" s="5" t="b">
        <f t="shared" ca="1" si="3"/>
        <v>1</v>
      </c>
      <c r="R1024" s="5"/>
      <c r="S1024" s="5"/>
      <c r="T1024" s="5"/>
      <c r="U1024" s="5"/>
      <c r="V1024" s="5"/>
      <c r="W1024" s="5"/>
      <c r="X1024" s="5"/>
      <c r="Y1024" s="5"/>
      <c r="Z1024" s="5"/>
      <c r="AA1024" s="5"/>
      <c r="AB1024" s="5"/>
      <c r="AC1024" s="5"/>
      <c r="AD1024" s="5"/>
      <c r="AE1024" s="5"/>
      <c r="AF1024" s="5"/>
    </row>
    <row r="1025" spans="1:32" ht="21" customHeight="1">
      <c r="A1025" s="5" t="s">
        <v>26649</v>
      </c>
      <c r="B1025" s="5" t="s">
        <v>7725</v>
      </c>
      <c r="C1025" s="5" t="str">
        <f t="shared" ca="1" si="0"/>
        <v>上海</v>
      </c>
      <c r="D1025" s="5" t="str">
        <f t="shared" ca="1" si="160"/>
        <v>天河区  </v>
      </c>
      <c r="E1025" s="5" t="s">
        <v>22482</v>
      </c>
      <c r="F1025" s="5" t="s">
        <v>45</v>
      </c>
      <c r="G1025" s="11">
        <v>10</v>
      </c>
      <c r="H1025" s="11">
        <v>15</v>
      </c>
      <c r="I1025" s="13" t="s">
        <v>12422</v>
      </c>
      <c r="J1025" s="5" t="s">
        <v>66</v>
      </c>
      <c r="K1025" s="5" t="s">
        <v>57</v>
      </c>
      <c r="L1025" s="5" t="s">
        <v>26650</v>
      </c>
      <c r="M1025" s="5" t="s">
        <v>26651</v>
      </c>
      <c r="N1025" s="5" t="s">
        <v>37</v>
      </c>
      <c r="O1025" s="5" t="s">
        <v>405</v>
      </c>
      <c r="P1025" s="5" t="b">
        <f t="shared" ca="1" si="158"/>
        <v>0</v>
      </c>
      <c r="Q1025" s="5" t="b">
        <f t="shared" ca="1" si="3"/>
        <v>1</v>
      </c>
      <c r="R1025" s="5"/>
      <c r="S1025" s="5"/>
      <c r="T1025" s="5"/>
      <c r="U1025" s="5"/>
      <c r="V1025" s="5"/>
      <c r="W1025" s="5"/>
      <c r="X1025" s="5"/>
      <c r="Y1025" s="5"/>
      <c r="Z1025" s="5"/>
      <c r="AA1025" s="5"/>
      <c r="AB1025" s="5"/>
      <c r="AC1025" s="5"/>
      <c r="AD1025" s="5"/>
      <c r="AE1025" s="5"/>
      <c r="AF1025" s="5"/>
    </row>
    <row r="1026" spans="1:32" ht="21" customHeight="1">
      <c r="A1026" s="5" t="s">
        <v>7132</v>
      </c>
      <c r="B1026" s="5" t="s">
        <v>15369</v>
      </c>
      <c r="C1026" s="5" t="str">
        <f t="shared" ca="1" si="0"/>
        <v>上海</v>
      </c>
      <c r="D1026" s="5" t="str">
        <f t="shared" ca="1" si="160"/>
        <v>天河区  </v>
      </c>
      <c r="E1026" s="5" t="s">
        <v>22344</v>
      </c>
      <c r="F1026" s="5" t="s">
        <v>29</v>
      </c>
      <c r="G1026" s="7">
        <v>10</v>
      </c>
      <c r="H1026" s="7">
        <v>15</v>
      </c>
      <c r="I1026" s="5" t="s">
        <v>56</v>
      </c>
      <c r="J1026" s="5" t="s">
        <v>108</v>
      </c>
      <c r="K1026" s="5" t="s">
        <v>444</v>
      </c>
      <c r="L1026" s="5" t="s">
        <v>26652</v>
      </c>
      <c r="M1026" s="5" t="s">
        <v>26653</v>
      </c>
      <c r="N1026" s="5" t="s">
        <v>37</v>
      </c>
      <c r="O1026" s="5" t="s">
        <v>55</v>
      </c>
      <c r="P1026" s="5" t="b">
        <f t="shared" ca="1" si="158"/>
        <v>0</v>
      </c>
      <c r="Q1026" s="5" t="b">
        <f t="shared" ca="1" si="3"/>
        <v>1</v>
      </c>
      <c r="R1026" s="5"/>
      <c r="S1026" s="5"/>
      <c r="T1026" s="5"/>
      <c r="U1026" s="5"/>
      <c r="V1026" s="5"/>
      <c r="W1026" s="5"/>
      <c r="X1026" s="5"/>
      <c r="Y1026" s="5"/>
      <c r="Z1026" s="5"/>
      <c r="AA1026" s="5"/>
      <c r="AB1026" s="5"/>
      <c r="AC1026" s="5"/>
      <c r="AD1026" s="5"/>
      <c r="AE1026" s="5"/>
      <c r="AF1026" s="5"/>
    </row>
    <row r="1027" spans="1:32" ht="21" customHeight="1">
      <c r="A1027" s="5" t="s">
        <v>7132</v>
      </c>
      <c r="B1027" s="5" t="s">
        <v>26654</v>
      </c>
      <c r="C1027" s="5" t="str">
        <f t="shared" ca="1" si="0"/>
        <v>上海</v>
      </c>
      <c r="D1027" s="5" t="str">
        <f t="shared" ca="1" si="160"/>
        <v>天河区  </v>
      </c>
      <c r="E1027" s="5" t="s">
        <v>22344</v>
      </c>
      <c r="F1027" s="5" t="s">
        <v>45</v>
      </c>
      <c r="G1027" s="7">
        <v>10</v>
      </c>
      <c r="H1027" s="7">
        <v>15</v>
      </c>
      <c r="I1027" s="5" t="s">
        <v>56</v>
      </c>
      <c r="J1027" s="5" t="s">
        <v>108</v>
      </c>
      <c r="K1027" s="5" t="s">
        <v>57</v>
      </c>
      <c r="L1027" s="9" t="s">
        <v>47</v>
      </c>
      <c r="M1027" s="5" t="s">
        <v>26655</v>
      </c>
      <c r="N1027" s="5" t="s">
        <v>53</v>
      </c>
      <c r="O1027" s="5" t="s">
        <v>55</v>
      </c>
      <c r="P1027" s="5" t="b">
        <f t="shared" ca="1" si="158"/>
        <v>0</v>
      </c>
      <c r="Q1027" s="5" t="b">
        <f t="shared" ca="1" si="3"/>
        <v>1</v>
      </c>
      <c r="R1027" s="5"/>
      <c r="S1027" s="5"/>
      <c r="T1027" s="5"/>
      <c r="U1027" s="5"/>
      <c r="V1027" s="5"/>
      <c r="W1027" s="5"/>
      <c r="X1027" s="5"/>
      <c r="Y1027" s="5"/>
      <c r="Z1027" s="5"/>
      <c r="AA1027" s="5"/>
      <c r="AB1027" s="5"/>
      <c r="AC1027" s="5"/>
      <c r="AD1027" s="5"/>
      <c r="AE1027" s="5"/>
      <c r="AF1027" s="5"/>
    </row>
    <row r="1028" spans="1:32" ht="21" customHeight="1">
      <c r="A1028" s="5" t="s">
        <v>7132</v>
      </c>
      <c r="B1028" s="5" t="s">
        <v>26656</v>
      </c>
      <c r="C1028" s="5" t="str">
        <f t="shared" ca="1" si="0"/>
        <v>上海</v>
      </c>
      <c r="D1028" s="5" t="str">
        <f t="shared" ca="1" si="160"/>
        <v>天河区  </v>
      </c>
      <c r="E1028" s="5" t="s">
        <v>23219</v>
      </c>
      <c r="F1028" s="5" t="s">
        <v>45</v>
      </c>
      <c r="G1028" s="7">
        <v>10</v>
      </c>
      <c r="H1028" s="7">
        <v>15</v>
      </c>
      <c r="I1028" s="5" t="s">
        <v>56</v>
      </c>
      <c r="J1028" s="5" t="s">
        <v>108</v>
      </c>
      <c r="K1028" s="5" t="s">
        <v>14688</v>
      </c>
      <c r="L1028" s="9" t="s">
        <v>47</v>
      </c>
      <c r="M1028" s="5" t="s">
        <v>26657</v>
      </c>
      <c r="N1028" s="5" t="s">
        <v>53</v>
      </c>
      <c r="O1028" s="5" t="s">
        <v>405</v>
      </c>
      <c r="P1028" s="5" t="b">
        <f t="shared" ca="1" si="158"/>
        <v>0</v>
      </c>
      <c r="Q1028" s="5" t="b">
        <f t="shared" ca="1" si="3"/>
        <v>1</v>
      </c>
      <c r="R1028" s="5"/>
      <c r="S1028" s="5"/>
      <c r="T1028" s="5"/>
      <c r="U1028" s="5"/>
      <c r="V1028" s="5"/>
      <c r="W1028" s="5"/>
      <c r="X1028" s="5"/>
      <c r="Y1028" s="5"/>
      <c r="Z1028" s="5"/>
      <c r="AA1028" s="5"/>
      <c r="AB1028" s="5"/>
      <c r="AC1028" s="5"/>
      <c r="AD1028" s="5"/>
      <c r="AE1028" s="5"/>
      <c r="AF1028" s="5"/>
    </row>
    <row r="1029" spans="1:32" ht="21" customHeight="1">
      <c r="A1029" s="5" t="s">
        <v>26658</v>
      </c>
      <c r="B1029" s="5" t="s">
        <v>26659</v>
      </c>
      <c r="C1029" s="5" t="str">
        <f t="shared" ca="1" si="0"/>
        <v>上海</v>
      </c>
      <c r="D1029" s="5" t="str">
        <f t="shared" ca="1" si="160"/>
        <v>天河区  </v>
      </c>
      <c r="E1029" s="5" t="s">
        <v>22510</v>
      </c>
      <c r="F1029" s="5" t="s">
        <v>29</v>
      </c>
      <c r="G1029" s="7">
        <v>10</v>
      </c>
      <c r="H1029" s="7">
        <v>15</v>
      </c>
      <c r="I1029" s="5" t="s">
        <v>56</v>
      </c>
      <c r="J1029" s="5" t="s">
        <v>31</v>
      </c>
      <c r="K1029" s="5" t="s">
        <v>76</v>
      </c>
      <c r="L1029" s="9" t="s">
        <v>47</v>
      </c>
      <c r="M1029" s="5" t="s">
        <v>26660</v>
      </c>
      <c r="N1029" s="9" t="s">
        <v>47</v>
      </c>
      <c r="O1029" s="5" t="s">
        <v>55</v>
      </c>
      <c r="P1029" s="5" t="b">
        <f t="shared" ca="1" si="158"/>
        <v>0</v>
      </c>
      <c r="Q1029" s="5" t="b">
        <f t="shared" ca="1" si="3"/>
        <v>1</v>
      </c>
      <c r="R1029" s="5"/>
      <c r="S1029" s="5"/>
      <c r="T1029" s="5"/>
      <c r="U1029" s="5"/>
      <c r="V1029" s="5"/>
      <c r="W1029" s="5"/>
      <c r="X1029" s="5"/>
      <c r="Y1029" s="5"/>
      <c r="Z1029" s="5"/>
      <c r="AA1029" s="5"/>
      <c r="AB1029" s="5"/>
      <c r="AC1029" s="5"/>
      <c r="AD1029" s="5"/>
      <c r="AE1029" s="5"/>
      <c r="AF1029" s="5"/>
    </row>
    <row r="1030" spans="1:32" ht="21" customHeight="1">
      <c r="A1030" s="5" t="s">
        <v>26661</v>
      </c>
      <c r="B1030" s="5" t="s">
        <v>26662</v>
      </c>
      <c r="C1030" s="5" t="str">
        <f t="shared" ca="1" si="0"/>
        <v>上海</v>
      </c>
      <c r="D1030" s="5" t="str">
        <f t="shared" ca="1" si="160"/>
        <v>天河区  </v>
      </c>
      <c r="E1030" s="5" t="s">
        <v>22344</v>
      </c>
      <c r="F1030" s="5" t="s">
        <v>45</v>
      </c>
      <c r="G1030" s="7">
        <v>10</v>
      </c>
      <c r="H1030" s="7">
        <v>15</v>
      </c>
      <c r="I1030" s="5" t="s">
        <v>56</v>
      </c>
      <c r="J1030" s="5" t="s">
        <v>108</v>
      </c>
      <c r="K1030" s="5" t="s">
        <v>315</v>
      </c>
      <c r="L1030" s="5" t="s">
        <v>26663</v>
      </c>
      <c r="M1030" s="5" t="s">
        <v>26664</v>
      </c>
      <c r="N1030" s="5" t="s">
        <v>37</v>
      </c>
      <c r="O1030" s="5" t="s">
        <v>55</v>
      </c>
      <c r="P1030" s="5" t="b">
        <f t="shared" ca="1" si="158"/>
        <v>0</v>
      </c>
      <c r="Q1030" s="5" t="b">
        <f t="shared" ca="1" si="3"/>
        <v>1</v>
      </c>
      <c r="R1030" s="5"/>
      <c r="S1030" s="5"/>
      <c r="T1030" s="5"/>
      <c r="U1030" s="5"/>
      <c r="V1030" s="5"/>
      <c r="W1030" s="5"/>
      <c r="X1030" s="5"/>
      <c r="Y1030" s="5"/>
      <c r="Z1030" s="5"/>
      <c r="AA1030" s="5"/>
      <c r="AB1030" s="5"/>
      <c r="AC1030" s="5"/>
      <c r="AD1030" s="5"/>
      <c r="AE1030" s="5"/>
      <c r="AF1030" s="5"/>
    </row>
    <row r="1031" spans="1:32" ht="21" customHeight="1">
      <c r="A1031" s="5" t="s">
        <v>7132</v>
      </c>
      <c r="B1031" s="5" t="s">
        <v>25081</v>
      </c>
      <c r="C1031" s="5" t="str">
        <f t="shared" ca="1" si="0"/>
        <v>上海</v>
      </c>
      <c r="D1031" s="5" t="str">
        <f t="shared" ca="1" si="160"/>
        <v>天河区  </v>
      </c>
      <c r="E1031" s="5" t="s">
        <v>22344</v>
      </c>
      <c r="F1031" s="5" t="s">
        <v>29</v>
      </c>
      <c r="G1031" s="7">
        <v>10</v>
      </c>
      <c r="H1031" s="7">
        <v>20</v>
      </c>
      <c r="I1031" s="5" t="s">
        <v>144</v>
      </c>
      <c r="J1031" s="5" t="s">
        <v>31</v>
      </c>
      <c r="K1031" s="5" t="s">
        <v>947</v>
      </c>
      <c r="L1031" s="5" t="s">
        <v>25082</v>
      </c>
      <c r="M1031" s="5" t="s">
        <v>25083</v>
      </c>
      <c r="N1031" s="5" t="s">
        <v>53</v>
      </c>
      <c r="O1031" s="5" t="s">
        <v>55</v>
      </c>
      <c r="P1031" s="5" t="b">
        <f t="shared" ca="1" si="158"/>
        <v>0</v>
      </c>
      <c r="Q1031" s="5" t="b">
        <f t="shared" ca="1" si="3"/>
        <v>1</v>
      </c>
      <c r="R1031" s="5"/>
      <c r="S1031" s="5"/>
      <c r="T1031" s="5"/>
      <c r="U1031" s="5"/>
      <c r="V1031" s="5"/>
      <c r="W1031" s="5"/>
      <c r="X1031" s="5"/>
      <c r="Y1031" s="5"/>
      <c r="Z1031" s="5"/>
      <c r="AA1031" s="5"/>
      <c r="AB1031" s="5"/>
      <c r="AC1031" s="5"/>
      <c r="AD1031" s="5"/>
      <c r="AE1031" s="5"/>
      <c r="AF1031" s="5"/>
    </row>
    <row r="1032" spans="1:32" ht="21" customHeight="1">
      <c r="A1032" s="5" t="s">
        <v>7132</v>
      </c>
      <c r="B1032" s="5" t="s">
        <v>4228</v>
      </c>
      <c r="C1032" s="5" t="str">
        <f t="shared" ca="1" si="0"/>
        <v>上海</v>
      </c>
      <c r="D1032" s="5" t="str">
        <f t="shared" ca="1" si="160"/>
        <v>天河区  </v>
      </c>
      <c r="E1032" s="5" t="s">
        <v>22344</v>
      </c>
      <c r="F1032" s="5" t="s">
        <v>45</v>
      </c>
      <c r="G1032" s="7">
        <v>10</v>
      </c>
      <c r="H1032" s="7">
        <v>15</v>
      </c>
      <c r="I1032" s="5" t="s">
        <v>56</v>
      </c>
      <c r="J1032" s="5" t="s">
        <v>125</v>
      </c>
      <c r="K1032" s="5" t="s">
        <v>48</v>
      </c>
      <c r="L1032" s="5" t="s">
        <v>26665</v>
      </c>
      <c r="M1032" s="5" t="s">
        <v>26666</v>
      </c>
      <c r="N1032" s="5" t="s">
        <v>1599</v>
      </c>
      <c r="O1032" s="5" t="s">
        <v>38</v>
      </c>
      <c r="P1032" s="5" t="b">
        <f t="shared" ca="1" si="158"/>
        <v>0</v>
      </c>
      <c r="Q1032" s="5" t="b">
        <f t="shared" ca="1" si="3"/>
        <v>1</v>
      </c>
      <c r="R1032" s="5"/>
      <c r="S1032" s="5"/>
      <c r="T1032" s="5"/>
      <c r="U1032" s="5"/>
      <c r="V1032" s="5"/>
      <c r="W1032" s="5"/>
      <c r="X1032" s="5"/>
      <c r="Y1032" s="5"/>
      <c r="Z1032" s="5"/>
      <c r="AA1032" s="5"/>
      <c r="AB1032" s="5"/>
      <c r="AC1032" s="5"/>
      <c r="AD1032" s="5"/>
      <c r="AE1032" s="5"/>
      <c r="AF1032" s="5"/>
    </row>
    <row r="1033" spans="1:32" ht="21" customHeight="1">
      <c r="A1033" s="5" t="s">
        <v>7132</v>
      </c>
      <c r="B1033" s="5" t="s">
        <v>1786</v>
      </c>
      <c r="C1033" s="5" t="str">
        <f t="shared" ca="1" si="0"/>
        <v>上海</v>
      </c>
      <c r="D1033" s="5" t="str">
        <f t="shared" ca="1" si="160"/>
        <v>天河区  </v>
      </c>
      <c r="E1033" s="5" t="s">
        <v>22344</v>
      </c>
      <c r="F1033" s="5" t="s">
        <v>29</v>
      </c>
      <c r="G1033" s="7">
        <v>10</v>
      </c>
      <c r="H1033" s="7">
        <v>15</v>
      </c>
      <c r="I1033" s="5" t="s">
        <v>56</v>
      </c>
      <c r="J1033" s="5" t="s">
        <v>108</v>
      </c>
      <c r="K1033" s="5" t="s">
        <v>48</v>
      </c>
      <c r="L1033" s="5" t="s">
        <v>17021</v>
      </c>
      <c r="M1033" s="5" t="s">
        <v>26667</v>
      </c>
      <c r="N1033" s="5" t="s">
        <v>42</v>
      </c>
      <c r="O1033" s="5" t="s">
        <v>38</v>
      </c>
      <c r="P1033" s="5" t="b">
        <f t="shared" ca="1" si="158"/>
        <v>0</v>
      </c>
      <c r="Q1033" s="5" t="b">
        <f t="shared" ca="1" si="3"/>
        <v>1</v>
      </c>
      <c r="R1033" s="5"/>
      <c r="S1033" s="5"/>
      <c r="T1033" s="5"/>
      <c r="U1033" s="5"/>
      <c r="V1033" s="5"/>
      <c r="W1033" s="5"/>
      <c r="X1033" s="5"/>
      <c r="Y1033" s="5"/>
      <c r="Z1033" s="5"/>
      <c r="AA1033" s="5"/>
      <c r="AB1033" s="5"/>
      <c r="AC1033" s="5"/>
      <c r="AD1033" s="5"/>
      <c r="AE1033" s="5"/>
      <c r="AF1033" s="5"/>
    </row>
    <row r="1034" spans="1:32" ht="21" customHeight="1">
      <c r="A1034" s="5" t="s">
        <v>26668</v>
      </c>
      <c r="B1034" s="5" t="s">
        <v>26669</v>
      </c>
      <c r="C1034" s="5" t="str">
        <f t="shared" ca="1" si="0"/>
        <v>上海</v>
      </c>
      <c r="D1034" s="5" t="str">
        <f t="shared" ca="1" si="160"/>
        <v>天河区  </v>
      </c>
      <c r="E1034" s="5" t="s">
        <v>22482</v>
      </c>
      <c r="F1034" s="5" t="s">
        <v>651</v>
      </c>
      <c r="G1034" s="7">
        <v>10</v>
      </c>
      <c r="H1034" s="7">
        <v>30</v>
      </c>
      <c r="I1034" s="5" t="s">
        <v>2866</v>
      </c>
      <c r="J1034" s="7" t="s">
        <v>24</v>
      </c>
      <c r="K1034" s="5" t="s">
        <v>76</v>
      </c>
      <c r="L1034" s="9" t="s">
        <v>47</v>
      </c>
      <c r="M1034" s="5" t="s">
        <v>26670</v>
      </c>
      <c r="N1034" s="5" t="s">
        <v>53</v>
      </c>
      <c r="O1034" s="5" t="s">
        <v>55</v>
      </c>
      <c r="P1034" s="5" t="b">
        <f t="shared" ca="1" si="158"/>
        <v>0</v>
      </c>
      <c r="Q1034" s="5" t="b">
        <f t="shared" ca="1" si="3"/>
        <v>1</v>
      </c>
      <c r="R1034" s="5"/>
      <c r="S1034" s="5"/>
      <c r="T1034" s="5"/>
      <c r="U1034" s="5"/>
      <c r="V1034" s="5"/>
      <c r="W1034" s="5"/>
      <c r="X1034" s="5"/>
      <c r="Y1034" s="5"/>
      <c r="Z1034" s="5"/>
      <c r="AA1034" s="5"/>
      <c r="AB1034" s="5"/>
      <c r="AC1034" s="5"/>
      <c r="AD1034" s="5"/>
      <c r="AE1034" s="5"/>
      <c r="AF1034" s="5"/>
    </row>
    <row r="1035" spans="1:32" ht="21" customHeight="1">
      <c r="A1035" s="5" t="s">
        <v>26671</v>
      </c>
      <c r="B1035" s="5" t="s">
        <v>3906</v>
      </c>
      <c r="C1035" s="5" t="str">
        <f t="shared" ca="1" si="0"/>
        <v>上海</v>
      </c>
      <c r="D1035" s="9" t="s">
        <v>47</v>
      </c>
      <c r="E1035" s="5" t="s">
        <v>22413</v>
      </c>
      <c r="F1035" s="5" t="s">
        <v>29</v>
      </c>
      <c r="G1035" s="7">
        <v>10</v>
      </c>
      <c r="H1035" s="7">
        <v>13</v>
      </c>
      <c r="I1035" s="5" t="s">
        <v>1661</v>
      </c>
      <c r="J1035" s="5" t="s">
        <v>66</v>
      </c>
      <c r="K1035" s="5" t="s">
        <v>117</v>
      </c>
      <c r="L1035" s="5" t="s">
        <v>26672</v>
      </c>
      <c r="M1035" s="9" t="s">
        <v>47</v>
      </c>
      <c r="N1035" s="5" t="s">
        <v>167</v>
      </c>
      <c r="O1035" s="5" t="s">
        <v>55</v>
      </c>
      <c r="P1035" s="5" t="b">
        <f t="shared" ca="1" si="158"/>
        <v>0</v>
      </c>
      <c r="Q1035" s="5" t="b">
        <f t="shared" ca="1" si="3"/>
        <v>1</v>
      </c>
      <c r="R1035" s="5"/>
      <c r="S1035" s="5"/>
      <c r="T1035" s="5"/>
      <c r="U1035" s="5"/>
      <c r="V1035" s="5"/>
      <c r="W1035" s="5"/>
      <c r="X1035" s="5"/>
      <c r="Y1035" s="5"/>
      <c r="Z1035" s="5"/>
      <c r="AA1035" s="5"/>
      <c r="AB1035" s="5"/>
      <c r="AC1035" s="5"/>
      <c r="AD1035" s="5"/>
      <c r="AE1035" s="5"/>
      <c r="AF1035" s="5"/>
    </row>
    <row r="1036" spans="1:32" ht="21" customHeight="1">
      <c r="A1036" s="5" t="s">
        <v>1457</v>
      </c>
      <c r="B1036" s="5" t="s">
        <v>11157</v>
      </c>
      <c r="C1036" s="5" t="str">
        <f t="shared" ca="1" si="0"/>
        <v>上海</v>
      </c>
      <c r="D1036" s="9" t="s">
        <v>47</v>
      </c>
      <c r="E1036" s="5" t="s">
        <v>22413</v>
      </c>
      <c r="F1036" s="5" t="s">
        <v>45</v>
      </c>
      <c r="G1036" s="7">
        <v>10</v>
      </c>
      <c r="H1036" s="7">
        <v>15</v>
      </c>
      <c r="I1036" s="5" t="s">
        <v>56</v>
      </c>
      <c r="J1036" s="5" t="s">
        <v>108</v>
      </c>
      <c r="K1036" s="5" t="s">
        <v>273</v>
      </c>
      <c r="L1036" s="5" t="s">
        <v>6126</v>
      </c>
      <c r="M1036" s="5" t="s">
        <v>11160</v>
      </c>
      <c r="N1036" s="5" t="s">
        <v>53</v>
      </c>
      <c r="O1036" s="5" t="s">
        <v>55</v>
      </c>
      <c r="P1036" s="5" t="b">
        <f t="shared" ca="1" si="158"/>
        <v>0</v>
      </c>
      <c r="Q1036" s="5" t="b">
        <f t="shared" ca="1" si="3"/>
        <v>1</v>
      </c>
      <c r="R1036" s="5"/>
      <c r="S1036" s="5"/>
      <c r="T1036" s="5"/>
      <c r="U1036" s="5"/>
      <c r="V1036" s="5"/>
      <c r="W1036" s="5"/>
      <c r="X1036" s="5"/>
      <c r="Y1036" s="5"/>
      <c r="Z1036" s="5"/>
      <c r="AA1036" s="5"/>
      <c r="AB1036" s="5"/>
      <c r="AC1036" s="5"/>
      <c r="AD1036" s="5"/>
      <c r="AE1036" s="5"/>
      <c r="AF1036" s="5"/>
    </row>
    <row r="1037" spans="1:32" ht="21" customHeight="1">
      <c r="A1037" s="5" t="s">
        <v>11083</v>
      </c>
      <c r="B1037" s="5" t="s">
        <v>5331</v>
      </c>
      <c r="C1037" s="5" t="str">
        <f t="shared" ca="1" si="0"/>
        <v>上海</v>
      </c>
      <c r="D1037" s="5" t="str">
        <f t="shared" ref="D1037:D1038" ca="1" si="161">IFERROR(__xludf.DUMMYFUNCTION("REGEXEXTRACT(E1037,""-(\S+)"")"),"黄埔区  ")</f>
        <v>黄埔区  </v>
      </c>
      <c r="E1037" s="5" t="s">
        <v>22354</v>
      </c>
      <c r="F1037" s="5" t="s">
        <v>45</v>
      </c>
      <c r="G1037" s="7">
        <v>10</v>
      </c>
      <c r="H1037" s="7">
        <v>30</v>
      </c>
      <c r="I1037" s="5" t="s">
        <v>2866</v>
      </c>
      <c r="J1037" s="5" t="s">
        <v>66</v>
      </c>
      <c r="K1037" s="5" t="s">
        <v>57</v>
      </c>
      <c r="L1037" s="5" t="s">
        <v>1596</v>
      </c>
      <c r="M1037" s="5" t="s">
        <v>11085</v>
      </c>
      <c r="N1037" s="5" t="s">
        <v>37</v>
      </c>
      <c r="O1037" s="5" t="s">
        <v>55</v>
      </c>
      <c r="P1037" s="5" t="b">
        <f t="shared" ca="1" si="158"/>
        <v>0</v>
      </c>
      <c r="Q1037" s="5" t="b">
        <f t="shared" ca="1" si="3"/>
        <v>1</v>
      </c>
      <c r="R1037" s="5"/>
      <c r="S1037" s="5"/>
      <c r="T1037" s="5"/>
      <c r="U1037" s="5"/>
      <c r="V1037" s="5"/>
      <c r="W1037" s="5"/>
      <c r="X1037" s="5"/>
      <c r="Y1037" s="5"/>
      <c r="Z1037" s="5"/>
      <c r="AA1037" s="5"/>
      <c r="AB1037" s="5"/>
      <c r="AC1037" s="5"/>
      <c r="AD1037" s="5"/>
      <c r="AE1037" s="5"/>
      <c r="AF1037" s="5"/>
    </row>
    <row r="1038" spans="1:32" ht="21" customHeight="1">
      <c r="A1038" s="5" t="s">
        <v>11000</v>
      </c>
      <c r="B1038" s="5" t="s">
        <v>956</v>
      </c>
      <c r="C1038" s="5" t="str">
        <f t="shared" ca="1" si="0"/>
        <v>上海</v>
      </c>
      <c r="D1038" s="5" t="str">
        <f t="shared" ca="1" si="161"/>
        <v>黄埔区  </v>
      </c>
      <c r="E1038" s="5" t="s">
        <v>22510</v>
      </c>
      <c r="F1038" s="5" t="s">
        <v>45</v>
      </c>
      <c r="G1038" s="7">
        <v>10</v>
      </c>
      <c r="H1038" s="7">
        <v>15</v>
      </c>
      <c r="I1038" s="5" t="s">
        <v>56</v>
      </c>
      <c r="J1038" s="5" t="s">
        <v>66</v>
      </c>
      <c r="K1038" s="5" t="s">
        <v>110</v>
      </c>
      <c r="L1038" s="5" t="s">
        <v>958</v>
      </c>
      <c r="M1038" s="5" t="s">
        <v>11005</v>
      </c>
      <c r="N1038" s="5" t="s">
        <v>53</v>
      </c>
      <c r="O1038" s="5" t="s">
        <v>55</v>
      </c>
      <c r="P1038" s="5" t="b">
        <f t="shared" ca="1" si="158"/>
        <v>0</v>
      </c>
      <c r="Q1038" s="5" t="b">
        <f t="shared" ca="1" si="3"/>
        <v>1</v>
      </c>
      <c r="R1038" s="5"/>
      <c r="S1038" s="5"/>
      <c r="T1038" s="5"/>
      <c r="U1038" s="5"/>
      <c r="V1038" s="5"/>
      <c r="W1038" s="5"/>
      <c r="X1038" s="5"/>
      <c r="Y1038" s="5"/>
      <c r="Z1038" s="5"/>
      <c r="AA1038" s="5"/>
      <c r="AB1038" s="5"/>
      <c r="AC1038" s="5"/>
      <c r="AD1038" s="5"/>
      <c r="AE1038" s="5"/>
      <c r="AF1038" s="5"/>
    </row>
    <row r="1039" spans="1:32" ht="21" customHeight="1">
      <c r="A1039" s="5" t="s">
        <v>7177</v>
      </c>
      <c r="B1039" s="5" t="s">
        <v>10955</v>
      </c>
      <c r="C1039" s="5" t="str">
        <f t="shared" ca="1" si="0"/>
        <v>上海</v>
      </c>
      <c r="D1039" s="9" t="s">
        <v>47</v>
      </c>
      <c r="E1039" s="5" t="s">
        <v>22413</v>
      </c>
      <c r="F1039" s="5" t="s">
        <v>45</v>
      </c>
      <c r="G1039" s="7">
        <v>10</v>
      </c>
      <c r="H1039" s="7">
        <v>15</v>
      </c>
      <c r="I1039" s="5" t="s">
        <v>56</v>
      </c>
      <c r="J1039" s="5" t="s">
        <v>125</v>
      </c>
      <c r="K1039" s="5" t="s">
        <v>252</v>
      </c>
      <c r="L1039" s="5" t="s">
        <v>5861</v>
      </c>
      <c r="M1039" s="5" t="s">
        <v>10958</v>
      </c>
      <c r="N1039" s="5" t="s">
        <v>37</v>
      </c>
      <c r="O1039" s="5" t="s">
        <v>55</v>
      </c>
      <c r="P1039" s="5" t="b">
        <f t="shared" ca="1" si="158"/>
        <v>0</v>
      </c>
      <c r="Q1039" s="5" t="b">
        <f t="shared" ca="1" si="3"/>
        <v>1</v>
      </c>
      <c r="R1039" s="5"/>
      <c r="S1039" s="5"/>
      <c r="T1039" s="5"/>
      <c r="U1039" s="5"/>
      <c r="V1039" s="5"/>
      <c r="W1039" s="5"/>
      <c r="X1039" s="5"/>
      <c r="Y1039" s="5"/>
      <c r="Z1039" s="5"/>
      <c r="AA1039" s="5"/>
      <c r="AB1039" s="5"/>
      <c r="AC1039" s="5"/>
      <c r="AD1039" s="5"/>
      <c r="AE1039" s="5"/>
      <c r="AF1039" s="5"/>
    </row>
    <row r="1040" spans="1:32" ht="21" customHeight="1">
      <c r="A1040" s="5" t="s">
        <v>7053</v>
      </c>
      <c r="B1040" s="5" t="s">
        <v>7054</v>
      </c>
      <c r="C1040" s="5" t="str">
        <f t="shared" ca="1" si="0"/>
        <v>上海</v>
      </c>
      <c r="D1040" s="9" t="s">
        <v>47</v>
      </c>
      <c r="E1040" s="5" t="s">
        <v>22413</v>
      </c>
      <c r="F1040" s="5" t="s">
        <v>29</v>
      </c>
      <c r="G1040" s="7">
        <v>10</v>
      </c>
      <c r="H1040" s="7">
        <v>20</v>
      </c>
      <c r="I1040" s="5" t="s">
        <v>144</v>
      </c>
      <c r="J1040" s="5" t="s">
        <v>108</v>
      </c>
      <c r="K1040" s="5" t="s">
        <v>161</v>
      </c>
      <c r="L1040" s="5" t="s">
        <v>7058</v>
      </c>
      <c r="M1040" s="5" t="s">
        <v>7060</v>
      </c>
      <c r="N1040" s="5" t="s">
        <v>53</v>
      </c>
      <c r="O1040" s="5" t="s">
        <v>55</v>
      </c>
      <c r="P1040" s="5" t="b">
        <f t="shared" ca="1" si="158"/>
        <v>0</v>
      </c>
      <c r="Q1040" s="5" t="b">
        <f t="shared" ca="1" si="3"/>
        <v>1</v>
      </c>
      <c r="R1040" s="5"/>
      <c r="S1040" s="5"/>
      <c r="T1040" s="5"/>
      <c r="U1040" s="5"/>
      <c r="V1040" s="5"/>
      <c r="W1040" s="5"/>
      <c r="X1040" s="5"/>
      <c r="Y1040" s="5"/>
      <c r="Z1040" s="5"/>
      <c r="AA1040" s="5"/>
      <c r="AB1040" s="5"/>
      <c r="AC1040" s="5"/>
      <c r="AD1040" s="5"/>
      <c r="AE1040" s="5"/>
      <c r="AF1040" s="5"/>
    </row>
    <row r="1041" spans="1:32" ht="21" customHeight="1">
      <c r="A1041" s="5" t="s">
        <v>25045</v>
      </c>
      <c r="B1041" s="5" t="s">
        <v>25046</v>
      </c>
      <c r="C1041" s="5" t="str">
        <f t="shared" ca="1" si="0"/>
        <v>上海</v>
      </c>
      <c r="D1041" s="9" t="s">
        <v>47</v>
      </c>
      <c r="E1041" s="5" t="s">
        <v>22413</v>
      </c>
      <c r="F1041" s="5" t="s">
        <v>29</v>
      </c>
      <c r="G1041" s="7">
        <v>10</v>
      </c>
      <c r="H1041" s="7">
        <v>15</v>
      </c>
      <c r="I1041" s="5" t="s">
        <v>56</v>
      </c>
      <c r="J1041" s="5" t="s">
        <v>108</v>
      </c>
      <c r="K1041" s="5" t="s">
        <v>6877</v>
      </c>
      <c r="L1041" s="5" t="s">
        <v>25049</v>
      </c>
      <c r="M1041" s="5" t="s">
        <v>25050</v>
      </c>
      <c r="N1041" s="5" t="s">
        <v>53</v>
      </c>
      <c r="O1041" s="5" t="s">
        <v>55</v>
      </c>
      <c r="P1041" s="5" t="b">
        <f t="shared" ca="1" si="158"/>
        <v>0</v>
      </c>
      <c r="Q1041" s="5" t="b">
        <f t="shared" ca="1" si="3"/>
        <v>1</v>
      </c>
      <c r="R1041" s="5"/>
      <c r="S1041" s="5"/>
      <c r="T1041" s="5"/>
      <c r="U1041" s="5"/>
      <c r="V1041" s="5"/>
      <c r="W1041" s="5"/>
      <c r="X1041" s="5"/>
      <c r="Y1041" s="5"/>
      <c r="Z1041" s="5"/>
      <c r="AA1041" s="5"/>
      <c r="AB1041" s="5"/>
      <c r="AC1041" s="5"/>
      <c r="AD1041" s="5"/>
      <c r="AE1041" s="5"/>
      <c r="AF1041" s="5"/>
    </row>
    <row r="1042" spans="1:32" ht="21" customHeight="1">
      <c r="A1042" s="5" t="s">
        <v>11260</v>
      </c>
      <c r="B1042" s="5" t="s">
        <v>11261</v>
      </c>
      <c r="C1042" s="5" t="str">
        <f t="shared" ca="1" si="0"/>
        <v>上海</v>
      </c>
      <c r="D1042" s="5" t="str">
        <f t="shared" ref="D1042:D1054" ca="1" si="162">IFERROR(__xludf.DUMMYFUNCTION("REGEXEXTRACT(E1042,""-(\S+)"")"),"天河区  ")</f>
        <v>天河区  </v>
      </c>
      <c r="E1042" s="5" t="s">
        <v>22344</v>
      </c>
      <c r="F1042" s="5" t="s">
        <v>45</v>
      </c>
      <c r="G1042" s="7">
        <v>10</v>
      </c>
      <c r="H1042" s="7">
        <v>15</v>
      </c>
      <c r="I1042" s="5" t="s">
        <v>56</v>
      </c>
      <c r="J1042" s="5" t="s">
        <v>108</v>
      </c>
      <c r="K1042" s="5" t="s">
        <v>134</v>
      </c>
      <c r="L1042" s="5" t="s">
        <v>11262</v>
      </c>
      <c r="M1042" s="5" t="s">
        <v>11263</v>
      </c>
      <c r="N1042" s="5" t="s">
        <v>37</v>
      </c>
      <c r="O1042" s="5" t="s">
        <v>55</v>
      </c>
      <c r="P1042" s="5" t="b">
        <f t="shared" ca="1" si="158"/>
        <v>0</v>
      </c>
      <c r="Q1042" s="5" t="b">
        <f t="shared" ca="1" si="3"/>
        <v>1</v>
      </c>
      <c r="R1042" s="5"/>
      <c r="S1042" s="5"/>
      <c r="T1042" s="5"/>
      <c r="U1042" s="5"/>
      <c r="V1042" s="5"/>
      <c r="W1042" s="5"/>
      <c r="X1042" s="5"/>
      <c r="Y1042" s="5"/>
      <c r="Z1042" s="5"/>
      <c r="AA1042" s="5"/>
      <c r="AB1042" s="5"/>
      <c r="AC1042" s="5"/>
      <c r="AD1042" s="5"/>
      <c r="AE1042" s="5"/>
      <c r="AF1042" s="5"/>
    </row>
    <row r="1043" spans="1:32" ht="21" customHeight="1">
      <c r="A1043" s="5" t="s">
        <v>13164</v>
      </c>
      <c r="B1043" s="5" t="s">
        <v>13165</v>
      </c>
      <c r="C1043" s="5" t="str">
        <f t="shared" ca="1" si="0"/>
        <v>上海</v>
      </c>
      <c r="D1043" s="5" t="str">
        <f t="shared" ca="1" si="162"/>
        <v>天河区  </v>
      </c>
      <c r="E1043" s="5" t="s">
        <v>22344</v>
      </c>
      <c r="F1043" s="5" t="s">
        <v>45</v>
      </c>
      <c r="G1043" s="7">
        <v>10</v>
      </c>
      <c r="H1043" s="7">
        <v>15</v>
      </c>
      <c r="I1043" s="5" t="s">
        <v>56</v>
      </c>
      <c r="J1043" s="5" t="s">
        <v>108</v>
      </c>
      <c r="K1043" s="5" t="s">
        <v>663</v>
      </c>
      <c r="L1043" s="5" t="s">
        <v>834</v>
      </c>
      <c r="M1043" s="5" t="s">
        <v>13169</v>
      </c>
      <c r="N1043" s="5" t="s">
        <v>37</v>
      </c>
      <c r="O1043" s="5" t="s">
        <v>55</v>
      </c>
      <c r="P1043" s="5" t="b">
        <f t="shared" ca="1" si="158"/>
        <v>0</v>
      </c>
      <c r="Q1043" s="5" t="b">
        <f t="shared" ca="1" si="3"/>
        <v>1</v>
      </c>
      <c r="R1043" s="5"/>
      <c r="S1043" s="5"/>
      <c r="T1043" s="5"/>
      <c r="U1043" s="5"/>
      <c r="V1043" s="5"/>
      <c r="W1043" s="5"/>
      <c r="X1043" s="5"/>
      <c r="Y1043" s="5"/>
      <c r="Z1043" s="5"/>
      <c r="AA1043" s="5"/>
      <c r="AB1043" s="5"/>
      <c r="AC1043" s="5"/>
      <c r="AD1043" s="5"/>
      <c r="AE1043" s="5"/>
      <c r="AF1043" s="5"/>
    </row>
    <row r="1044" spans="1:32" ht="21" customHeight="1">
      <c r="A1044" s="5" t="s">
        <v>11988</v>
      </c>
      <c r="B1044" s="5" t="s">
        <v>10725</v>
      </c>
      <c r="C1044" s="5" t="str">
        <f t="shared" ca="1" si="0"/>
        <v>上海</v>
      </c>
      <c r="D1044" s="5" t="str">
        <f t="shared" ca="1" si="162"/>
        <v>天河区  </v>
      </c>
      <c r="E1044" s="5" t="s">
        <v>22354</v>
      </c>
      <c r="F1044" s="5" t="s">
        <v>29</v>
      </c>
      <c r="G1044" s="7">
        <v>10</v>
      </c>
      <c r="H1044" s="7">
        <v>20</v>
      </c>
      <c r="I1044" s="5" t="s">
        <v>144</v>
      </c>
      <c r="J1044" s="5" t="s">
        <v>108</v>
      </c>
      <c r="K1044" s="5" t="s">
        <v>68</v>
      </c>
      <c r="L1044" s="5" t="s">
        <v>26673</v>
      </c>
      <c r="M1044" s="5" t="s">
        <v>26674</v>
      </c>
      <c r="N1044" s="5" t="s">
        <v>53</v>
      </c>
      <c r="O1044" s="5" t="s">
        <v>38</v>
      </c>
      <c r="P1044" s="5" t="b">
        <f t="shared" ca="1" si="158"/>
        <v>0</v>
      </c>
      <c r="Q1044" s="5" t="b">
        <f t="shared" ca="1" si="3"/>
        <v>1</v>
      </c>
      <c r="R1044" s="5"/>
      <c r="S1044" s="5"/>
      <c r="T1044" s="5"/>
      <c r="U1044" s="5"/>
      <c r="V1044" s="5"/>
      <c r="W1044" s="5"/>
      <c r="X1044" s="5"/>
      <c r="Y1044" s="5"/>
      <c r="Z1044" s="5"/>
      <c r="AA1044" s="5"/>
      <c r="AB1044" s="5"/>
      <c r="AC1044" s="5"/>
      <c r="AD1044" s="5"/>
      <c r="AE1044" s="5"/>
      <c r="AF1044" s="5"/>
    </row>
    <row r="1045" spans="1:32" ht="21" customHeight="1">
      <c r="A1045" s="5" t="s">
        <v>3153</v>
      </c>
      <c r="B1045" s="5" t="s">
        <v>11194</v>
      </c>
      <c r="C1045" s="5" t="str">
        <f t="shared" ca="1" si="0"/>
        <v>上海</v>
      </c>
      <c r="D1045" s="5" t="str">
        <f t="shared" ca="1" si="162"/>
        <v>天河区  </v>
      </c>
      <c r="E1045" s="5" t="s">
        <v>22344</v>
      </c>
      <c r="F1045" s="5" t="s">
        <v>29</v>
      </c>
      <c r="G1045" s="7">
        <v>10</v>
      </c>
      <c r="H1045" s="7">
        <v>12</v>
      </c>
      <c r="I1045" s="5" t="s">
        <v>360</v>
      </c>
      <c r="J1045" s="5" t="s">
        <v>108</v>
      </c>
      <c r="K1045" s="5" t="s">
        <v>117</v>
      </c>
      <c r="L1045" s="5" t="s">
        <v>1012</v>
      </c>
      <c r="M1045" s="5" t="s">
        <v>11195</v>
      </c>
      <c r="N1045" s="5" t="s">
        <v>53</v>
      </c>
      <c r="O1045" s="5" t="s">
        <v>55</v>
      </c>
      <c r="P1045" s="5" t="b">
        <f t="shared" ca="1" si="158"/>
        <v>0</v>
      </c>
      <c r="Q1045" s="5" t="b">
        <f t="shared" ca="1" si="3"/>
        <v>1</v>
      </c>
      <c r="R1045" s="5"/>
      <c r="S1045" s="5"/>
      <c r="T1045" s="5"/>
      <c r="U1045" s="5"/>
      <c r="V1045" s="5"/>
      <c r="W1045" s="5"/>
      <c r="X1045" s="5"/>
      <c r="Y1045" s="5"/>
      <c r="Z1045" s="5"/>
      <c r="AA1045" s="5"/>
      <c r="AB1045" s="5"/>
      <c r="AC1045" s="5"/>
      <c r="AD1045" s="5"/>
      <c r="AE1045" s="5"/>
      <c r="AF1045" s="5"/>
    </row>
    <row r="1046" spans="1:32" ht="21" customHeight="1">
      <c r="A1046" s="5" t="s">
        <v>2660</v>
      </c>
      <c r="B1046" s="5" t="s">
        <v>11185</v>
      </c>
      <c r="C1046" s="5" t="str">
        <f t="shared" ca="1" si="0"/>
        <v>上海</v>
      </c>
      <c r="D1046" s="5" t="str">
        <f t="shared" ca="1" si="162"/>
        <v>天河区  </v>
      </c>
      <c r="E1046" s="5" t="s">
        <v>22510</v>
      </c>
      <c r="F1046" s="5" t="s">
        <v>29</v>
      </c>
      <c r="G1046" s="7">
        <v>10</v>
      </c>
      <c r="H1046" s="7">
        <v>15</v>
      </c>
      <c r="I1046" s="5" t="s">
        <v>56</v>
      </c>
      <c r="J1046" s="5" t="s">
        <v>108</v>
      </c>
      <c r="K1046" s="5" t="s">
        <v>430</v>
      </c>
      <c r="L1046" s="9" t="s">
        <v>47</v>
      </c>
      <c r="M1046" s="5" t="s">
        <v>11187</v>
      </c>
      <c r="N1046" s="5" t="s">
        <v>100</v>
      </c>
      <c r="O1046" s="5" t="s">
        <v>55</v>
      </c>
      <c r="P1046" s="5" t="b">
        <f t="shared" ca="1" si="158"/>
        <v>0</v>
      </c>
      <c r="Q1046" s="5" t="b">
        <f t="shared" ca="1" si="3"/>
        <v>1</v>
      </c>
      <c r="R1046" s="5"/>
      <c r="S1046" s="5"/>
      <c r="T1046" s="5"/>
      <c r="U1046" s="5"/>
      <c r="V1046" s="5"/>
      <c r="W1046" s="5"/>
      <c r="X1046" s="5"/>
      <c r="Y1046" s="5"/>
      <c r="Z1046" s="5"/>
      <c r="AA1046" s="5"/>
      <c r="AB1046" s="5"/>
      <c r="AC1046" s="5"/>
      <c r="AD1046" s="5"/>
      <c r="AE1046" s="5"/>
      <c r="AF1046" s="5"/>
    </row>
    <row r="1047" spans="1:32" ht="21" customHeight="1">
      <c r="A1047" s="5" t="s">
        <v>4668</v>
      </c>
      <c r="B1047" s="5" t="s">
        <v>15087</v>
      </c>
      <c r="C1047" s="5" t="str">
        <f t="shared" ca="1" si="0"/>
        <v>上海</v>
      </c>
      <c r="D1047" s="5" t="str">
        <f t="shared" ca="1" si="162"/>
        <v>天河区  </v>
      </c>
      <c r="E1047" s="5" t="s">
        <v>22344</v>
      </c>
      <c r="F1047" s="5" t="s">
        <v>45</v>
      </c>
      <c r="G1047" s="7">
        <v>10</v>
      </c>
      <c r="H1047" s="7">
        <v>16</v>
      </c>
      <c r="I1047" s="5" t="s">
        <v>2314</v>
      </c>
      <c r="J1047" s="5" t="s">
        <v>66</v>
      </c>
      <c r="K1047" s="5" t="s">
        <v>252</v>
      </c>
      <c r="L1047" s="5" t="s">
        <v>26675</v>
      </c>
      <c r="M1047" s="5" t="s">
        <v>26676</v>
      </c>
      <c r="N1047" s="5" t="s">
        <v>167</v>
      </c>
      <c r="O1047" s="5" t="s">
        <v>44</v>
      </c>
      <c r="P1047" s="5" t="b">
        <f t="shared" ca="1" si="158"/>
        <v>0</v>
      </c>
      <c r="Q1047" s="5" t="b">
        <f t="shared" ca="1" si="3"/>
        <v>1</v>
      </c>
      <c r="R1047" s="5"/>
      <c r="S1047" s="5"/>
      <c r="T1047" s="5"/>
      <c r="U1047" s="5"/>
      <c r="V1047" s="5"/>
      <c r="W1047" s="5"/>
      <c r="X1047" s="5"/>
      <c r="Y1047" s="5"/>
      <c r="Z1047" s="5"/>
      <c r="AA1047" s="5"/>
      <c r="AB1047" s="5"/>
      <c r="AC1047" s="5"/>
      <c r="AD1047" s="5"/>
      <c r="AE1047" s="5"/>
      <c r="AF1047" s="5"/>
    </row>
    <row r="1048" spans="1:32" ht="21" customHeight="1">
      <c r="A1048" s="5" t="s">
        <v>396</v>
      </c>
      <c r="B1048" s="5" t="s">
        <v>11407</v>
      </c>
      <c r="C1048" s="5" t="str">
        <f t="shared" ca="1" si="0"/>
        <v>上海</v>
      </c>
      <c r="D1048" s="5" t="str">
        <f t="shared" ca="1" si="162"/>
        <v>天河区  </v>
      </c>
      <c r="E1048" s="5" t="s">
        <v>22344</v>
      </c>
      <c r="F1048" s="5" t="s">
        <v>45</v>
      </c>
      <c r="G1048" s="7">
        <v>10</v>
      </c>
      <c r="H1048" s="7">
        <v>15</v>
      </c>
      <c r="I1048" s="5" t="s">
        <v>56</v>
      </c>
      <c r="J1048" s="5" t="s">
        <v>108</v>
      </c>
      <c r="K1048" s="5" t="s">
        <v>76</v>
      </c>
      <c r="L1048" s="5" t="s">
        <v>11410</v>
      </c>
      <c r="M1048" s="5" t="s">
        <v>11413</v>
      </c>
      <c r="N1048" s="5" t="s">
        <v>53</v>
      </c>
      <c r="O1048" s="5" t="s">
        <v>55</v>
      </c>
      <c r="P1048" s="5" t="b">
        <f t="shared" ca="1" si="158"/>
        <v>0</v>
      </c>
      <c r="Q1048" s="5" t="b">
        <f t="shared" ca="1" si="3"/>
        <v>1</v>
      </c>
      <c r="R1048" s="5"/>
      <c r="S1048" s="5"/>
      <c r="T1048" s="5"/>
      <c r="U1048" s="5"/>
      <c r="V1048" s="5"/>
      <c r="W1048" s="5"/>
      <c r="X1048" s="5"/>
      <c r="Y1048" s="5"/>
      <c r="Z1048" s="5"/>
      <c r="AA1048" s="5"/>
      <c r="AB1048" s="5"/>
      <c r="AC1048" s="5"/>
      <c r="AD1048" s="5"/>
      <c r="AE1048" s="5"/>
      <c r="AF1048" s="5"/>
    </row>
    <row r="1049" spans="1:32" ht="21" customHeight="1">
      <c r="A1049" s="5" t="s">
        <v>248</v>
      </c>
      <c r="B1049" s="5" t="s">
        <v>11331</v>
      </c>
      <c r="C1049" s="5" t="str">
        <f t="shared" ca="1" si="0"/>
        <v>上海</v>
      </c>
      <c r="D1049" s="5" t="str">
        <f t="shared" ca="1" si="162"/>
        <v>天河区  </v>
      </c>
      <c r="E1049" s="5" t="s">
        <v>22482</v>
      </c>
      <c r="F1049" s="5" t="s">
        <v>29</v>
      </c>
      <c r="G1049" s="7">
        <v>10</v>
      </c>
      <c r="H1049" s="7">
        <v>15</v>
      </c>
      <c r="I1049" s="5" t="s">
        <v>56</v>
      </c>
      <c r="J1049" s="7" t="s">
        <v>24</v>
      </c>
      <c r="K1049" s="5" t="s">
        <v>11304</v>
      </c>
      <c r="L1049" s="5" t="s">
        <v>11332</v>
      </c>
      <c r="M1049" s="5" t="s">
        <v>11333</v>
      </c>
      <c r="N1049" s="5" t="s">
        <v>53</v>
      </c>
      <c r="O1049" s="5" t="s">
        <v>55</v>
      </c>
      <c r="P1049" s="5" t="b">
        <f t="shared" ca="1" si="158"/>
        <v>0</v>
      </c>
      <c r="Q1049" s="5" t="b">
        <f t="shared" ca="1" si="3"/>
        <v>1</v>
      </c>
      <c r="R1049" s="5"/>
      <c r="S1049" s="5"/>
      <c r="T1049" s="5"/>
      <c r="U1049" s="5"/>
      <c r="V1049" s="5"/>
      <c r="W1049" s="5"/>
      <c r="X1049" s="5"/>
      <c r="Y1049" s="5"/>
      <c r="Z1049" s="5"/>
      <c r="AA1049" s="5"/>
      <c r="AB1049" s="5"/>
      <c r="AC1049" s="5"/>
      <c r="AD1049" s="5"/>
      <c r="AE1049" s="5"/>
      <c r="AF1049" s="5"/>
    </row>
    <row r="1050" spans="1:32" ht="21" customHeight="1">
      <c r="A1050" s="5" t="s">
        <v>396</v>
      </c>
      <c r="B1050" s="5" t="s">
        <v>11375</v>
      </c>
      <c r="C1050" s="5" t="str">
        <f t="shared" ca="1" si="0"/>
        <v>上海</v>
      </c>
      <c r="D1050" s="5" t="str">
        <f t="shared" ca="1" si="162"/>
        <v>天河区  </v>
      </c>
      <c r="E1050" s="5" t="s">
        <v>22344</v>
      </c>
      <c r="F1050" s="5" t="s">
        <v>45</v>
      </c>
      <c r="G1050" s="7">
        <v>10</v>
      </c>
      <c r="H1050" s="7">
        <v>20</v>
      </c>
      <c r="I1050" s="5" t="s">
        <v>144</v>
      </c>
      <c r="J1050" s="5" t="s">
        <v>108</v>
      </c>
      <c r="K1050" s="5" t="s">
        <v>110</v>
      </c>
      <c r="L1050" s="5" t="s">
        <v>11377</v>
      </c>
      <c r="M1050" s="5" t="s">
        <v>11379</v>
      </c>
      <c r="N1050" s="5" t="s">
        <v>53</v>
      </c>
      <c r="O1050" s="5" t="s">
        <v>55</v>
      </c>
      <c r="P1050" s="5" t="b">
        <f t="shared" ca="1" si="158"/>
        <v>0</v>
      </c>
      <c r="Q1050" s="5" t="b">
        <f t="shared" ca="1" si="3"/>
        <v>1</v>
      </c>
      <c r="R1050" s="5"/>
      <c r="S1050" s="5"/>
      <c r="T1050" s="5"/>
      <c r="U1050" s="5"/>
      <c r="V1050" s="5"/>
      <c r="W1050" s="5"/>
      <c r="X1050" s="5"/>
      <c r="Y1050" s="5"/>
      <c r="Z1050" s="5"/>
      <c r="AA1050" s="5"/>
      <c r="AB1050" s="5"/>
      <c r="AC1050" s="5"/>
      <c r="AD1050" s="5"/>
      <c r="AE1050" s="5"/>
      <c r="AF1050" s="5"/>
    </row>
    <row r="1051" spans="1:32" ht="21" customHeight="1">
      <c r="A1051" s="5" t="s">
        <v>7050</v>
      </c>
      <c r="B1051" s="5" t="s">
        <v>7773</v>
      </c>
      <c r="C1051" s="5" t="str">
        <f t="shared" ca="1" si="0"/>
        <v>上海</v>
      </c>
      <c r="D1051" s="5" t="str">
        <f t="shared" ca="1" si="162"/>
        <v>天河区  </v>
      </c>
      <c r="E1051" s="5" t="s">
        <v>22510</v>
      </c>
      <c r="F1051" s="5" t="s">
        <v>29</v>
      </c>
      <c r="G1051" s="7">
        <v>10</v>
      </c>
      <c r="H1051" s="7">
        <v>12</v>
      </c>
      <c r="I1051" s="5" t="s">
        <v>360</v>
      </c>
      <c r="J1051" s="5" t="s">
        <v>108</v>
      </c>
      <c r="K1051" s="5" t="s">
        <v>6242</v>
      </c>
      <c r="L1051" s="5" t="s">
        <v>11397</v>
      </c>
      <c r="M1051" s="5" t="s">
        <v>11399</v>
      </c>
      <c r="N1051" s="5" t="s">
        <v>37</v>
      </c>
      <c r="O1051" s="5" t="s">
        <v>55</v>
      </c>
      <c r="P1051" s="5" t="b">
        <f t="shared" ca="1" si="158"/>
        <v>0</v>
      </c>
      <c r="Q1051" s="5" t="b">
        <f t="shared" ca="1" si="3"/>
        <v>1</v>
      </c>
      <c r="R1051" s="5"/>
      <c r="S1051" s="5"/>
      <c r="T1051" s="5"/>
      <c r="U1051" s="5"/>
      <c r="V1051" s="5"/>
      <c r="W1051" s="5"/>
      <c r="X1051" s="5"/>
      <c r="Y1051" s="5"/>
      <c r="Z1051" s="5"/>
      <c r="AA1051" s="5"/>
      <c r="AB1051" s="5"/>
      <c r="AC1051" s="5"/>
      <c r="AD1051" s="5"/>
      <c r="AE1051" s="5"/>
      <c r="AF1051" s="5"/>
    </row>
    <row r="1052" spans="1:32" ht="21" customHeight="1">
      <c r="A1052" s="5" t="s">
        <v>11355</v>
      </c>
      <c r="B1052" s="5" t="s">
        <v>11356</v>
      </c>
      <c r="C1052" s="5" t="str">
        <f t="shared" ca="1" si="0"/>
        <v>上海</v>
      </c>
      <c r="D1052" s="5" t="str">
        <f t="shared" ca="1" si="162"/>
        <v>天河区  </v>
      </c>
      <c r="E1052" s="5" t="s">
        <v>22482</v>
      </c>
      <c r="F1052" s="5" t="s">
        <v>45</v>
      </c>
      <c r="G1052" s="7">
        <v>10</v>
      </c>
      <c r="H1052" s="7">
        <v>11</v>
      </c>
      <c r="I1052" s="5" t="s">
        <v>11357</v>
      </c>
      <c r="J1052" s="5" t="s">
        <v>31</v>
      </c>
      <c r="K1052" s="5" t="s">
        <v>110</v>
      </c>
      <c r="L1052" s="5" t="s">
        <v>11358</v>
      </c>
      <c r="M1052" s="5" t="s">
        <v>11359</v>
      </c>
      <c r="N1052" s="5" t="s">
        <v>53</v>
      </c>
      <c r="O1052" s="5" t="s">
        <v>38</v>
      </c>
      <c r="P1052" s="5" t="b">
        <f t="shared" ca="1" si="158"/>
        <v>0</v>
      </c>
      <c r="Q1052" s="5" t="b">
        <f t="shared" ca="1" si="3"/>
        <v>1</v>
      </c>
      <c r="R1052" s="5"/>
      <c r="S1052" s="5"/>
      <c r="T1052" s="5"/>
      <c r="U1052" s="5"/>
      <c r="V1052" s="5"/>
      <c r="W1052" s="5"/>
      <c r="X1052" s="5"/>
      <c r="Y1052" s="5"/>
      <c r="Z1052" s="5"/>
      <c r="AA1052" s="5"/>
      <c r="AB1052" s="5"/>
      <c r="AC1052" s="5"/>
      <c r="AD1052" s="5"/>
      <c r="AE1052" s="5"/>
      <c r="AF1052" s="5"/>
    </row>
    <row r="1053" spans="1:32" ht="21" customHeight="1">
      <c r="A1053" s="5" t="s">
        <v>1457</v>
      </c>
      <c r="B1053" s="5" t="s">
        <v>11315</v>
      </c>
      <c r="C1053" s="5" t="str">
        <f t="shared" ca="1" si="0"/>
        <v>上海</v>
      </c>
      <c r="D1053" s="5" t="str">
        <f t="shared" ca="1" si="162"/>
        <v>天河区  </v>
      </c>
      <c r="E1053" s="5" t="s">
        <v>22344</v>
      </c>
      <c r="F1053" s="5" t="s">
        <v>29</v>
      </c>
      <c r="G1053" s="7">
        <v>10</v>
      </c>
      <c r="H1053" s="7">
        <v>15</v>
      </c>
      <c r="I1053" s="5" t="s">
        <v>56</v>
      </c>
      <c r="J1053" s="7" t="s">
        <v>24</v>
      </c>
      <c r="K1053" s="5" t="s">
        <v>57</v>
      </c>
      <c r="L1053" s="5" t="s">
        <v>11316</v>
      </c>
      <c r="M1053" s="5" t="s">
        <v>11317</v>
      </c>
      <c r="N1053" s="5" t="s">
        <v>37</v>
      </c>
      <c r="O1053" s="5" t="s">
        <v>55</v>
      </c>
      <c r="P1053" s="5" t="b">
        <f t="shared" ca="1" si="158"/>
        <v>0</v>
      </c>
      <c r="Q1053" s="5" t="b">
        <f t="shared" ca="1" si="3"/>
        <v>1</v>
      </c>
      <c r="R1053" s="5"/>
      <c r="S1053" s="5"/>
      <c r="T1053" s="5"/>
      <c r="U1053" s="5"/>
      <c r="V1053" s="5"/>
      <c r="W1053" s="5"/>
      <c r="X1053" s="5"/>
      <c r="Y1053" s="5"/>
      <c r="Z1053" s="5"/>
      <c r="AA1053" s="5"/>
      <c r="AB1053" s="5"/>
      <c r="AC1053" s="5"/>
      <c r="AD1053" s="5"/>
      <c r="AE1053" s="5"/>
      <c r="AF1053" s="5"/>
    </row>
    <row r="1054" spans="1:32" ht="21" customHeight="1">
      <c r="A1054" s="5" t="s">
        <v>1457</v>
      </c>
      <c r="B1054" s="5" t="s">
        <v>11624</v>
      </c>
      <c r="C1054" s="5" t="str">
        <f t="shared" ca="1" si="0"/>
        <v>上海</v>
      </c>
      <c r="D1054" s="5" t="str">
        <f t="shared" ca="1" si="162"/>
        <v>天河区  </v>
      </c>
      <c r="E1054" s="5" t="s">
        <v>22510</v>
      </c>
      <c r="F1054" s="5" t="s">
        <v>95</v>
      </c>
      <c r="G1054" s="7">
        <v>10</v>
      </c>
      <c r="H1054" s="7">
        <v>15</v>
      </c>
      <c r="I1054" s="5" t="s">
        <v>56</v>
      </c>
      <c r="J1054" s="5" t="s">
        <v>108</v>
      </c>
      <c r="K1054" s="5" t="s">
        <v>3655</v>
      </c>
      <c r="L1054" s="5" t="s">
        <v>11626</v>
      </c>
      <c r="M1054" s="5" t="s">
        <v>11627</v>
      </c>
      <c r="N1054" s="5" t="s">
        <v>37</v>
      </c>
      <c r="O1054" s="5" t="s">
        <v>405</v>
      </c>
      <c r="P1054" s="5" t="b">
        <f t="shared" ca="1" si="158"/>
        <v>0</v>
      </c>
      <c r="Q1054" s="5" t="b">
        <f t="shared" ca="1" si="3"/>
        <v>1</v>
      </c>
      <c r="R1054" s="5"/>
      <c r="S1054" s="5"/>
      <c r="T1054" s="5"/>
      <c r="U1054" s="5"/>
      <c r="V1054" s="5"/>
      <c r="W1054" s="5"/>
      <c r="X1054" s="5"/>
      <c r="Y1054" s="5"/>
      <c r="Z1054" s="5"/>
      <c r="AA1054" s="5"/>
      <c r="AB1054" s="5"/>
      <c r="AC1054" s="5"/>
      <c r="AD1054" s="5"/>
      <c r="AE1054" s="5"/>
      <c r="AF1054" s="5"/>
    </row>
    <row r="1055" spans="1:32" ht="21" customHeight="1">
      <c r="A1055" s="5" t="s">
        <v>1457</v>
      </c>
      <c r="B1055" s="5" t="s">
        <v>6201</v>
      </c>
      <c r="C1055" s="5" t="str">
        <f t="shared" ca="1" si="0"/>
        <v>上海</v>
      </c>
      <c r="D1055" s="9" t="s">
        <v>47</v>
      </c>
      <c r="E1055" s="5" t="s">
        <v>22413</v>
      </c>
      <c r="F1055" s="5" t="s">
        <v>29</v>
      </c>
      <c r="G1055" s="7">
        <v>10</v>
      </c>
      <c r="H1055" s="7">
        <v>15</v>
      </c>
      <c r="I1055" s="5" t="s">
        <v>56</v>
      </c>
      <c r="J1055" s="5" t="s">
        <v>125</v>
      </c>
      <c r="K1055" s="5" t="s">
        <v>48</v>
      </c>
      <c r="L1055" s="5" t="s">
        <v>11657</v>
      </c>
      <c r="M1055" s="5" t="s">
        <v>11658</v>
      </c>
      <c r="N1055" s="5" t="s">
        <v>53</v>
      </c>
      <c r="O1055" s="5" t="s">
        <v>55</v>
      </c>
      <c r="P1055" s="5" t="b">
        <f t="shared" ca="1" si="158"/>
        <v>0</v>
      </c>
      <c r="Q1055" s="5" t="b">
        <f t="shared" ca="1" si="3"/>
        <v>1</v>
      </c>
      <c r="R1055" s="5"/>
      <c r="S1055" s="5"/>
      <c r="T1055" s="5"/>
      <c r="U1055" s="5"/>
      <c r="V1055" s="5"/>
      <c r="W1055" s="5"/>
      <c r="X1055" s="5"/>
      <c r="Y1055" s="5"/>
      <c r="Z1055" s="5"/>
      <c r="AA1055" s="5"/>
      <c r="AB1055" s="5"/>
      <c r="AC1055" s="5"/>
      <c r="AD1055" s="5"/>
      <c r="AE1055" s="5"/>
      <c r="AF1055" s="5"/>
    </row>
    <row r="1056" spans="1:32" ht="21" customHeight="1">
      <c r="A1056" s="5" t="s">
        <v>7294</v>
      </c>
      <c r="B1056" s="5" t="s">
        <v>7296</v>
      </c>
      <c r="C1056" s="5" t="str">
        <f t="shared" ca="1" si="0"/>
        <v>上海</v>
      </c>
      <c r="D1056" s="5" t="str">
        <f t="shared" ref="D1056:D1059" ca="1" si="163">IFERROR(__xludf.DUMMYFUNCTION("REGEXEXTRACT(E1056,""-(\S+)"")"),"白云区  ")</f>
        <v>白云区  </v>
      </c>
      <c r="E1056" s="5" t="s">
        <v>22462</v>
      </c>
      <c r="F1056" s="5" t="s">
        <v>29</v>
      </c>
      <c r="G1056" s="7">
        <v>10</v>
      </c>
      <c r="H1056" s="7">
        <v>18</v>
      </c>
      <c r="I1056" s="5" t="s">
        <v>964</v>
      </c>
      <c r="J1056" s="5" t="s">
        <v>125</v>
      </c>
      <c r="K1056" s="5" t="s">
        <v>48</v>
      </c>
      <c r="L1056" s="5" t="s">
        <v>7299</v>
      </c>
      <c r="M1056" s="5" t="s">
        <v>7300</v>
      </c>
      <c r="N1056" s="5" t="s">
        <v>53</v>
      </c>
      <c r="O1056" s="5" t="s">
        <v>55</v>
      </c>
      <c r="P1056" s="5" t="b">
        <f t="shared" ca="1" si="158"/>
        <v>0</v>
      </c>
      <c r="Q1056" s="5" t="b">
        <f t="shared" ca="1" si="3"/>
        <v>1</v>
      </c>
      <c r="R1056" s="5"/>
      <c r="S1056" s="5"/>
      <c r="T1056" s="5"/>
      <c r="U1056" s="5"/>
      <c r="V1056" s="5"/>
      <c r="W1056" s="5"/>
      <c r="X1056" s="5"/>
      <c r="Y1056" s="5"/>
      <c r="Z1056" s="5"/>
      <c r="AA1056" s="5"/>
      <c r="AB1056" s="5"/>
      <c r="AC1056" s="5"/>
      <c r="AD1056" s="5"/>
      <c r="AE1056" s="5"/>
      <c r="AF1056" s="5"/>
    </row>
    <row r="1057" spans="1:32" ht="21" customHeight="1">
      <c r="A1057" s="5" t="s">
        <v>7322</v>
      </c>
      <c r="B1057" s="5" t="s">
        <v>7323</v>
      </c>
      <c r="C1057" s="5" t="str">
        <f t="shared" ca="1" si="0"/>
        <v>上海</v>
      </c>
      <c r="D1057" s="5" t="str">
        <f t="shared" ca="1" si="163"/>
        <v>白云区  </v>
      </c>
      <c r="E1057" s="5" t="s">
        <v>22337</v>
      </c>
      <c r="F1057" s="5" t="s">
        <v>45</v>
      </c>
      <c r="G1057" s="7">
        <v>10</v>
      </c>
      <c r="H1057" s="7">
        <v>30</v>
      </c>
      <c r="I1057" s="5" t="s">
        <v>2866</v>
      </c>
      <c r="J1057" s="5" t="s">
        <v>108</v>
      </c>
      <c r="K1057" s="5" t="s">
        <v>57</v>
      </c>
      <c r="L1057" s="5" t="s">
        <v>7324</v>
      </c>
      <c r="M1057" s="5" t="s">
        <v>7325</v>
      </c>
      <c r="N1057" s="5" t="s">
        <v>37</v>
      </c>
      <c r="O1057" s="5" t="s">
        <v>55</v>
      </c>
      <c r="P1057" s="5" t="b">
        <f t="shared" ca="1" si="158"/>
        <v>0</v>
      </c>
      <c r="Q1057" s="5" t="b">
        <f t="shared" ca="1" si="3"/>
        <v>1</v>
      </c>
      <c r="R1057" s="5"/>
      <c r="S1057" s="5"/>
      <c r="T1057" s="5"/>
      <c r="U1057" s="5"/>
      <c r="V1057" s="5"/>
      <c r="W1057" s="5"/>
      <c r="X1057" s="5"/>
      <c r="Y1057" s="5"/>
      <c r="Z1057" s="5"/>
      <c r="AA1057" s="5"/>
      <c r="AB1057" s="5"/>
      <c r="AC1057" s="5"/>
      <c r="AD1057" s="5"/>
      <c r="AE1057" s="5"/>
      <c r="AF1057" s="5"/>
    </row>
    <row r="1058" spans="1:32" ht="21" customHeight="1">
      <c r="A1058" s="5" t="s">
        <v>3317</v>
      </c>
      <c r="B1058" s="5" t="s">
        <v>10932</v>
      </c>
      <c r="C1058" s="5" t="str">
        <f t="shared" ca="1" si="0"/>
        <v>上海</v>
      </c>
      <c r="D1058" s="5" t="str">
        <f t="shared" ca="1" si="163"/>
        <v>白云区  </v>
      </c>
      <c r="E1058" s="5" t="s">
        <v>22344</v>
      </c>
      <c r="F1058" s="5" t="s">
        <v>45</v>
      </c>
      <c r="G1058" s="7">
        <v>10</v>
      </c>
      <c r="H1058" s="7">
        <v>18</v>
      </c>
      <c r="I1058" s="5" t="s">
        <v>964</v>
      </c>
      <c r="J1058" s="7" t="s">
        <v>24</v>
      </c>
      <c r="K1058" s="5" t="s">
        <v>57</v>
      </c>
      <c r="L1058" s="5" t="s">
        <v>10933</v>
      </c>
      <c r="M1058" s="5" t="s">
        <v>26677</v>
      </c>
      <c r="N1058" s="5" t="s">
        <v>167</v>
      </c>
      <c r="O1058" s="5" t="s">
        <v>55</v>
      </c>
      <c r="P1058" s="5" t="b">
        <f t="shared" ca="1" si="158"/>
        <v>0</v>
      </c>
      <c r="Q1058" s="5" t="b">
        <f t="shared" ca="1" si="3"/>
        <v>1</v>
      </c>
      <c r="R1058" s="5"/>
      <c r="S1058" s="5"/>
      <c r="T1058" s="5"/>
      <c r="U1058" s="5"/>
      <c r="V1058" s="5"/>
      <c r="W1058" s="5"/>
      <c r="X1058" s="5"/>
      <c r="Y1058" s="5"/>
      <c r="Z1058" s="5"/>
      <c r="AA1058" s="5"/>
      <c r="AB1058" s="5"/>
      <c r="AC1058" s="5"/>
      <c r="AD1058" s="5"/>
      <c r="AE1058" s="5"/>
      <c r="AF1058" s="5"/>
    </row>
    <row r="1059" spans="1:32" ht="21" customHeight="1">
      <c r="A1059" s="5" t="s">
        <v>11685</v>
      </c>
      <c r="B1059" s="5" t="s">
        <v>11686</v>
      </c>
      <c r="C1059" s="5" t="str">
        <f t="shared" ca="1" si="0"/>
        <v>上海</v>
      </c>
      <c r="D1059" s="5" t="str">
        <f t="shared" ca="1" si="163"/>
        <v>白云区  </v>
      </c>
      <c r="E1059" s="5" t="s">
        <v>22337</v>
      </c>
      <c r="F1059" s="5" t="s">
        <v>45</v>
      </c>
      <c r="G1059" s="7">
        <v>10</v>
      </c>
      <c r="H1059" s="7">
        <v>15</v>
      </c>
      <c r="I1059" s="5" t="s">
        <v>56</v>
      </c>
      <c r="J1059" s="5" t="s">
        <v>125</v>
      </c>
      <c r="K1059" s="5" t="s">
        <v>430</v>
      </c>
      <c r="L1059" s="5" t="s">
        <v>561</v>
      </c>
      <c r="M1059" s="5" t="s">
        <v>11689</v>
      </c>
      <c r="N1059" s="5" t="s">
        <v>53</v>
      </c>
      <c r="O1059" s="5" t="s">
        <v>55</v>
      </c>
      <c r="P1059" s="5" t="b">
        <f t="shared" ca="1" si="158"/>
        <v>0</v>
      </c>
      <c r="Q1059" s="5" t="b">
        <f t="shared" ca="1" si="3"/>
        <v>1</v>
      </c>
      <c r="R1059" s="5"/>
      <c r="S1059" s="5"/>
      <c r="T1059" s="5"/>
      <c r="U1059" s="5"/>
      <c r="V1059" s="5"/>
      <c r="W1059" s="5"/>
      <c r="X1059" s="5"/>
      <c r="Y1059" s="5"/>
      <c r="Z1059" s="5"/>
      <c r="AA1059" s="5"/>
      <c r="AB1059" s="5"/>
      <c r="AC1059" s="5"/>
      <c r="AD1059" s="5"/>
      <c r="AE1059" s="5"/>
      <c r="AF1059" s="5"/>
    </row>
    <row r="1060" spans="1:32" ht="21" customHeight="1">
      <c r="A1060" s="5" t="s">
        <v>2440</v>
      </c>
      <c r="B1060" s="5" t="s">
        <v>11217</v>
      </c>
      <c r="C1060" s="5" t="str">
        <f t="shared" ca="1" si="0"/>
        <v>上海</v>
      </c>
      <c r="D1060" s="9" t="s">
        <v>47</v>
      </c>
      <c r="E1060" s="5" t="s">
        <v>22413</v>
      </c>
      <c r="F1060" s="5" t="s">
        <v>45</v>
      </c>
      <c r="G1060" s="7">
        <v>10</v>
      </c>
      <c r="H1060" s="7">
        <v>20</v>
      </c>
      <c r="I1060" s="5" t="s">
        <v>144</v>
      </c>
      <c r="J1060" s="5" t="s">
        <v>31</v>
      </c>
      <c r="K1060" s="5" t="s">
        <v>57</v>
      </c>
      <c r="L1060" s="5" t="s">
        <v>11220</v>
      </c>
      <c r="M1060" s="5" t="s">
        <v>11862</v>
      </c>
      <c r="N1060" s="5" t="s">
        <v>37</v>
      </c>
      <c r="O1060" s="5" t="s">
        <v>55</v>
      </c>
      <c r="P1060" s="5" t="b">
        <f t="shared" ca="1" si="158"/>
        <v>0</v>
      </c>
      <c r="Q1060" s="5" t="b">
        <f t="shared" ca="1" si="3"/>
        <v>1</v>
      </c>
      <c r="R1060" s="5"/>
      <c r="S1060" s="5"/>
      <c r="T1060" s="5"/>
      <c r="U1060" s="5"/>
      <c r="V1060" s="5"/>
      <c r="W1060" s="5"/>
      <c r="X1060" s="5"/>
      <c r="Y1060" s="5"/>
      <c r="Z1060" s="5"/>
      <c r="AA1060" s="5"/>
      <c r="AB1060" s="5"/>
      <c r="AC1060" s="5"/>
      <c r="AD1060" s="5"/>
      <c r="AE1060" s="5"/>
      <c r="AF1060" s="5"/>
    </row>
    <row r="1061" spans="1:32" ht="21" customHeight="1">
      <c r="A1061" s="5" t="s">
        <v>13261</v>
      </c>
      <c r="B1061" s="5" t="s">
        <v>3355</v>
      </c>
      <c r="C1061" s="5" t="str">
        <f t="shared" ca="1" si="0"/>
        <v>上海</v>
      </c>
      <c r="D1061" s="5" t="str">
        <f t="shared" ref="D1061:D1062" ca="1" si="164">IFERROR(__xludf.DUMMYFUNCTION("REGEXEXTRACT(E1061,""-(\S+)"")"),"天河区  ")</f>
        <v>天河区  </v>
      </c>
      <c r="E1061" s="5" t="s">
        <v>22344</v>
      </c>
      <c r="F1061" s="5" t="s">
        <v>29</v>
      </c>
      <c r="G1061" s="7">
        <v>10</v>
      </c>
      <c r="H1061" s="7">
        <v>15</v>
      </c>
      <c r="I1061" s="5" t="s">
        <v>56</v>
      </c>
      <c r="J1061" s="5" t="s">
        <v>108</v>
      </c>
      <c r="K1061" s="5" t="s">
        <v>444</v>
      </c>
      <c r="L1061" s="9" t="s">
        <v>47</v>
      </c>
      <c r="M1061" s="5" t="s">
        <v>13264</v>
      </c>
      <c r="N1061" s="5" t="s">
        <v>53</v>
      </c>
      <c r="O1061" s="5" t="s">
        <v>55</v>
      </c>
      <c r="P1061" s="5" t="b">
        <f t="shared" ca="1" si="158"/>
        <v>0</v>
      </c>
      <c r="Q1061" s="5" t="b">
        <f t="shared" ca="1" si="3"/>
        <v>1</v>
      </c>
      <c r="R1061" s="5"/>
      <c r="S1061" s="5"/>
      <c r="T1061" s="5"/>
      <c r="U1061" s="5"/>
      <c r="V1061" s="5"/>
      <c r="W1061" s="5"/>
      <c r="X1061" s="5"/>
      <c r="Y1061" s="5"/>
      <c r="Z1061" s="5"/>
      <c r="AA1061" s="5"/>
      <c r="AB1061" s="5"/>
      <c r="AC1061" s="5"/>
      <c r="AD1061" s="5"/>
      <c r="AE1061" s="5"/>
      <c r="AF1061" s="5"/>
    </row>
    <row r="1062" spans="1:32" ht="21" customHeight="1">
      <c r="A1062" s="5" t="s">
        <v>21954</v>
      </c>
      <c r="B1062" s="5" t="s">
        <v>21955</v>
      </c>
      <c r="C1062" s="5" t="str">
        <f t="shared" ca="1" si="0"/>
        <v>上海</v>
      </c>
      <c r="D1062" s="5" t="str">
        <f t="shared" ca="1" si="164"/>
        <v>天河区  </v>
      </c>
      <c r="E1062" s="5" t="s">
        <v>22337</v>
      </c>
      <c r="F1062" s="5" t="s">
        <v>45</v>
      </c>
      <c r="G1062" s="7">
        <v>10</v>
      </c>
      <c r="H1062" s="7">
        <v>15</v>
      </c>
      <c r="I1062" s="5" t="s">
        <v>56</v>
      </c>
      <c r="J1062" s="5" t="s">
        <v>31</v>
      </c>
      <c r="K1062" s="5" t="s">
        <v>117</v>
      </c>
      <c r="L1062" s="5" t="s">
        <v>233</v>
      </c>
      <c r="M1062" s="5" t="s">
        <v>21957</v>
      </c>
      <c r="N1062" s="5" t="s">
        <v>53</v>
      </c>
      <c r="O1062" s="5" t="s">
        <v>55</v>
      </c>
      <c r="P1062" s="5" t="b">
        <f t="shared" ca="1" si="158"/>
        <v>0</v>
      </c>
      <c r="Q1062" s="5" t="b">
        <f t="shared" ca="1" si="3"/>
        <v>1</v>
      </c>
      <c r="R1062" s="5"/>
      <c r="S1062" s="5"/>
      <c r="T1062" s="5"/>
      <c r="U1062" s="5"/>
      <c r="V1062" s="5"/>
      <c r="W1062" s="5"/>
      <c r="X1062" s="5"/>
      <c r="Y1062" s="5"/>
      <c r="Z1062" s="5"/>
      <c r="AA1062" s="5"/>
      <c r="AB1062" s="5"/>
      <c r="AC1062" s="5"/>
      <c r="AD1062" s="5"/>
      <c r="AE1062" s="5"/>
      <c r="AF1062" s="5"/>
    </row>
    <row r="1063" spans="1:32" ht="21" customHeight="1">
      <c r="A1063" s="5" t="s">
        <v>277</v>
      </c>
      <c r="B1063" s="5" t="s">
        <v>12015</v>
      </c>
      <c r="C1063" s="5" t="str">
        <f t="shared" ca="1" si="0"/>
        <v>上海</v>
      </c>
      <c r="D1063" s="9" t="s">
        <v>47</v>
      </c>
      <c r="E1063" s="5" t="s">
        <v>22413</v>
      </c>
      <c r="F1063" s="5" t="s">
        <v>45</v>
      </c>
      <c r="G1063" s="7">
        <v>10</v>
      </c>
      <c r="H1063" s="7">
        <v>20</v>
      </c>
      <c r="I1063" s="5" t="s">
        <v>144</v>
      </c>
      <c r="J1063" s="5" t="s">
        <v>31</v>
      </c>
      <c r="K1063" s="5" t="s">
        <v>57</v>
      </c>
      <c r="L1063" s="5" t="s">
        <v>12016</v>
      </c>
      <c r="M1063" s="5" t="s">
        <v>12017</v>
      </c>
      <c r="N1063" s="5" t="s">
        <v>100</v>
      </c>
      <c r="O1063" s="5" t="s">
        <v>55</v>
      </c>
      <c r="P1063" s="5" t="b">
        <f t="shared" ca="1" si="158"/>
        <v>0</v>
      </c>
      <c r="Q1063" s="5" t="b">
        <f t="shared" ca="1" si="3"/>
        <v>1</v>
      </c>
      <c r="R1063" s="5"/>
      <c r="S1063" s="5"/>
      <c r="T1063" s="5"/>
      <c r="U1063" s="5"/>
      <c r="V1063" s="5"/>
      <c r="W1063" s="5"/>
      <c r="X1063" s="5"/>
      <c r="Y1063" s="5"/>
      <c r="Z1063" s="5"/>
      <c r="AA1063" s="5"/>
      <c r="AB1063" s="5"/>
      <c r="AC1063" s="5"/>
      <c r="AD1063" s="5"/>
      <c r="AE1063" s="5"/>
      <c r="AF1063" s="5"/>
    </row>
    <row r="1064" spans="1:32" ht="21" customHeight="1">
      <c r="A1064" s="5" t="s">
        <v>1457</v>
      </c>
      <c r="B1064" s="5" t="s">
        <v>12076</v>
      </c>
      <c r="C1064" s="5" t="str">
        <f t="shared" ca="1" si="0"/>
        <v>上海</v>
      </c>
      <c r="D1064" s="5" t="str">
        <f t="shared" ref="D1064:D1068" ca="1" si="165">IFERROR(__xludf.DUMMYFUNCTION("REGEXEXTRACT(E1064,""-(\S+)"")"),"海珠区  ")</f>
        <v>海珠区  </v>
      </c>
      <c r="E1064" s="5" t="s">
        <v>22337</v>
      </c>
      <c r="F1064" s="5" t="s">
        <v>45</v>
      </c>
      <c r="G1064" s="7">
        <v>10</v>
      </c>
      <c r="H1064" s="7">
        <v>20</v>
      </c>
      <c r="I1064" s="5" t="s">
        <v>144</v>
      </c>
      <c r="J1064" s="5" t="s">
        <v>108</v>
      </c>
      <c r="K1064" s="5" t="s">
        <v>134</v>
      </c>
      <c r="L1064" s="5" t="s">
        <v>12077</v>
      </c>
      <c r="M1064" s="5" t="s">
        <v>12078</v>
      </c>
      <c r="N1064" s="5" t="s">
        <v>53</v>
      </c>
      <c r="O1064" s="5" t="s">
        <v>405</v>
      </c>
      <c r="P1064" s="5" t="b">
        <f t="shared" ca="1" si="158"/>
        <v>0</v>
      </c>
      <c r="Q1064" s="5" t="b">
        <f t="shared" ca="1" si="3"/>
        <v>1</v>
      </c>
      <c r="R1064" s="5"/>
      <c r="S1064" s="5"/>
      <c r="T1064" s="5"/>
      <c r="U1064" s="5"/>
      <c r="V1064" s="5"/>
      <c r="W1064" s="5"/>
      <c r="X1064" s="5"/>
      <c r="Y1064" s="5"/>
      <c r="Z1064" s="5"/>
      <c r="AA1064" s="5"/>
      <c r="AB1064" s="5"/>
      <c r="AC1064" s="5"/>
      <c r="AD1064" s="5"/>
      <c r="AE1064" s="5"/>
      <c r="AF1064" s="5"/>
    </row>
    <row r="1065" spans="1:32" ht="21" customHeight="1">
      <c r="A1065" s="5" t="s">
        <v>396</v>
      </c>
      <c r="B1065" s="5" t="s">
        <v>26678</v>
      </c>
      <c r="C1065" s="5" t="str">
        <f t="shared" ca="1" si="0"/>
        <v>上海</v>
      </c>
      <c r="D1065" s="5" t="str">
        <f t="shared" ca="1" si="165"/>
        <v>海珠区  </v>
      </c>
      <c r="E1065" s="5" t="s">
        <v>22354</v>
      </c>
      <c r="F1065" s="5" t="s">
        <v>45</v>
      </c>
      <c r="G1065" s="7">
        <v>10</v>
      </c>
      <c r="H1065" s="7">
        <v>20</v>
      </c>
      <c r="I1065" s="5" t="s">
        <v>144</v>
      </c>
      <c r="J1065" s="5" t="s">
        <v>108</v>
      </c>
      <c r="K1065" s="5" t="s">
        <v>57</v>
      </c>
      <c r="L1065" s="9" t="s">
        <v>47</v>
      </c>
      <c r="M1065" s="5" t="s">
        <v>26679</v>
      </c>
      <c r="N1065" s="5" t="s">
        <v>100</v>
      </c>
      <c r="O1065" s="5" t="s">
        <v>55</v>
      </c>
      <c r="P1065" s="5" t="b">
        <f t="shared" ca="1" si="158"/>
        <v>0</v>
      </c>
      <c r="Q1065" s="5" t="b">
        <f t="shared" ca="1" si="3"/>
        <v>1</v>
      </c>
      <c r="R1065" s="5"/>
      <c r="S1065" s="5"/>
      <c r="T1065" s="5"/>
      <c r="U1065" s="5"/>
      <c r="V1065" s="5"/>
      <c r="W1065" s="5"/>
      <c r="X1065" s="5"/>
      <c r="Y1065" s="5"/>
      <c r="Z1065" s="5"/>
      <c r="AA1065" s="5"/>
      <c r="AB1065" s="5"/>
      <c r="AC1065" s="5"/>
      <c r="AD1065" s="5"/>
      <c r="AE1065" s="5"/>
      <c r="AF1065" s="5"/>
    </row>
    <row r="1066" spans="1:32" ht="21" customHeight="1">
      <c r="A1066" s="5" t="s">
        <v>1457</v>
      </c>
      <c r="B1066" s="5" t="s">
        <v>7515</v>
      </c>
      <c r="C1066" s="5" t="str">
        <f t="shared" ca="1" si="0"/>
        <v>上海</v>
      </c>
      <c r="D1066" s="5" t="str">
        <f t="shared" ca="1" si="165"/>
        <v>海珠区  </v>
      </c>
      <c r="E1066" s="5" t="s">
        <v>22482</v>
      </c>
      <c r="F1066" s="5" t="s">
        <v>29</v>
      </c>
      <c r="G1066" s="7">
        <v>10</v>
      </c>
      <c r="H1066" s="7">
        <v>16</v>
      </c>
      <c r="I1066" s="5" t="s">
        <v>2314</v>
      </c>
      <c r="J1066" s="5" t="s">
        <v>108</v>
      </c>
      <c r="K1066" s="5" t="s">
        <v>76</v>
      </c>
      <c r="L1066" s="5" t="s">
        <v>7516</v>
      </c>
      <c r="M1066" s="5" t="s">
        <v>26680</v>
      </c>
      <c r="N1066" s="5" t="s">
        <v>53</v>
      </c>
      <c r="O1066" s="5" t="s">
        <v>55</v>
      </c>
      <c r="P1066" s="5" t="b">
        <f t="shared" ca="1" si="158"/>
        <v>0</v>
      </c>
      <c r="Q1066" s="5" t="b">
        <f t="shared" ca="1" si="3"/>
        <v>1</v>
      </c>
      <c r="R1066" s="5"/>
      <c r="S1066" s="5"/>
      <c r="T1066" s="5"/>
      <c r="U1066" s="5"/>
      <c r="V1066" s="5"/>
      <c r="W1066" s="5"/>
      <c r="X1066" s="5"/>
      <c r="Y1066" s="5"/>
      <c r="Z1066" s="5"/>
      <c r="AA1066" s="5"/>
      <c r="AB1066" s="5"/>
      <c r="AC1066" s="5"/>
      <c r="AD1066" s="5"/>
      <c r="AE1066" s="5"/>
      <c r="AF1066" s="5"/>
    </row>
    <row r="1067" spans="1:32" ht="21" customHeight="1">
      <c r="A1067" s="5" t="s">
        <v>7418</v>
      </c>
      <c r="B1067" s="5" t="s">
        <v>7419</v>
      </c>
      <c r="C1067" s="5" t="str">
        <f t="shared" ca="1" si="0"/>
        <v>上海</v>
      </c>
      <c r="D1067" s="5" t="str">
        <f t="shared" ca="1" si="165"/>
        <v>海珠区  </v>
      </c>
      <c r="E1067" s="5" t="s">
        <v>22344</v>
      </c>
      <c r="F1067" s="5" t="s">
        <v>45</v>
      </c>
      <c r="G1067" s="7">
        <v>10</v>
      </c>
      <c r="H1067" s="7">
        <v>18</v>
      </c>
      <c r="I1067" s="5" t="s">
        <v>964</v>
      </c>
      <c r="J1067" s="5" t="s">
        <v>66</v>
      </c>
      <c r="K1067" s="5" t="s">
        <v>48</v>
      </c>
      <c r="L1067" s="5" t="s">
        <v>7420</v>
      </c>
      <c r="M1067" s="5" t="s">
        <v>7421</v>
      </c>
      <c r="N1067" s="5" t="s">
        <v>42</v>
      </c>
      <c r="O1067" s="5" t="s">
        <v>55</v>
      </c>
      <c r="P1067" s="5" t="b">
        <f t="shared" ca="1" si="158"/>
        <v>0</v>
      </c>
      <c r="Q1067" s="5" t="b">
        <f t="shared" ca="1" si="3"/>
        <v>1</v>
      </c>
      <c r="R1067" s="5"/>
      <c r="S1067" s="5"/>
      <c r="T1067" s="5"/>
      <c r="U1067" s="5"/>
      <c r="V1067" s="5"/>
      <c r="W1067" s="5"/>
      <c r="X1067" s="5"/>
      <c r="Y1067" s="5"/>
      <c r="Z1067" s="5"/>
      <c r="AA1067" s="5"/>
      <c r="AB1067" s="5"/>
      <c r="AC1067" s="5"/>
      <c r="AD1067" s="5"/>
      <c r="AE1067" s="5"/>
      <c r="AF1067" s="5"/>
    </row>
    <row r="1068" spans="1:32" ht="21" customHeight="1">
      <c r="A1068" s="5" t="s">
        <v>26681</v>
      </c>
      <c r="B1068" s="5" t="s">
        <v>14716</v>
      </c>
      <c r="C1068" s="5" t="str">
        <f t="shared" ca="1" si="0"/>
        <v>上海</v>
      </c>
      <c r="D1068" s="5" t="str">
        <f t="shared" ca="1" si="165"/>
        <v>海珠区  </v>
      </c>
      <c r="E1068" s="5" t="s">
        <v>22344</v>
      </c>
      <c r="F1068" s="5" t="s">
        <v>45</v>
      </c>
      <c r="G1068" s="7">
        <v>10</v>
      </c>
      <c r="H1068" s="7">
        <v>15</v>
      </c>
      <c r="I1068" s="5" t="s">
        <v>56</v>
      </c>
      <c r="J1068" s="5" t="s">
        <v>31</v>
      </c>
      <c r="K1068" s="5" t="s">
        <v>117</v>
      </c>
      <c r="L1068" s="5" t="s">
        <v>24741</v>
      </c>
      <c r="M1068" s="5" t="s">
        <v>26682</v>
      </c>
      <c r="N1068" s="5" t="s">
        <v>37</v>
      </c>
      <c r="O1068" s="5" t="s">
        <v>55</v>
      </c>
      <c r="P1068" s="5" t="b">
        <f t="shared" ca="1" si="158"/>
        <v>0</v>
      </c>
      <c r="Q1068" s="5" t="b">
        <f t="shared" ca="1" si="3"/>
        <v>1</v>
      </c>
      <c r="R1068" s="5"/>
      <c r="S1068" s="5"/>
      <c r="T1068" s="5"/>
      <c r="U1068" s="5"/>
      <c r="V1068" s="5"/>
      <c r="W1068" s="5"/>
      <c r="X1068" s="5"/>
      <c r="Y1068" s="5"/>
      <c r="Z1068" s="5"/>
      <c r="AA1068" s="5"/>
      <c r="AB1068" s="5"/>
      <c r="AC1068" s="5"/>
      <c r="AD1068" s="5"/>
      <c r="AE1068" s="5"/>
      <c r="AF1068" s="5"/>
    </row>
    <row r="1069" spans="1:32" ht="21" customHeight="1">
      <c r="A1069" s="5" t="s">
        <v>12139</v>
      </c>
      <c r="B1069" s="5" t="s">
        <v>7381</v>
      </c>
      <c r="C1069" s="5" t="str">
        <f t="shared" ca="1" si="0"/>
        <v>上海</v>
      </c>
      <c r="D1069" s="9" t="s">
        <v>47</v>
      </c>
      <c r="E1069" s="5" t="s">
        <v>22413</v>
      </c>
      <c r="F1069" s="5" t="s">
        <v>29</v>
      </c>
      <c r="G1069" s="7">
        <v>10</v>
      </c>
      <c r="H1069" s="7">
        <v>15</v>
      </c>
      <c r="I1069" s="5" t="s">
        <v>56</v>
      </c>
      <c r="J1069" s="5" t="s">
        <v>108</v>
      </c>
      <c r="K1069" s="5" t="s">
        <v>7382</v>
      </c>
      <c r="L1069" s="5" t="s">
        <v>7383</v>
      </c>
      <c r="M1069" s="5" t="s">
        <v>12142</v>
      </c>
      <c r="N1069" s="5" t="s">
        <v>53</v>
      </c>
      <c r="O1069" s="5" t="s">
        <v>405</v>
      </c>
      <c r="P1069" s="5" t="b">
        <f t="shared" ca="1" si="158"/>
        <v>0</v>
      </c>
      <c r="Q1069" s="5" t="b">
        <f t="shared" ca="1" si="3"/>
        <v>1</v>
      </c>
      <c r="R1069" s="5"/>
      <c r="S1069" s="5"/>
      <c r="T1069" s="5"/>
      <c r="U1069" s="5"/>
      <c r="V1069" s="5"/>
      <c r="W1069" s="5"/>
      <c r="X1069" s="5"/>
      <c r="Y1069" s="5"/>
      <c r="Z1069" s="5"/>
      <c r="AA1069" s="5"/>
      <c r="AB1069" s="5"/>
      <c r="AC1069" s="5"/>
      <c r="AD1069" s="5"/>
      <c r="AE1069" s="5"/>
      <c r="AF1069" s="5"/>
    </row>
    <row r="1070" spans="1:32" ht="21" customHeight="1">
      <c r="A1070" s="5" t="s">
        <v>396</v>
      </c>
      <c r="B1070" s="5" t="s">
        <v>12145</v>
      </c>
      <c r="C1070" s="5" t="str">
        <f t="shared" ca="1" si="0"/>
        <v>上海</v>
      </c>
      <c r="D1070" s="5" t="str">
        <f t="shared" ref="D1070:D1072" ca="1" si="166">IFERROR(__xludf.DUMMYFUNCTION("REGEXEXTRACT(E1070,""-(\S+)"")"),"天河区  ")</f>
        <v>天河区  </v>
      </c>
      <c r="E1070" s="5" t="s">
        <v>22344</v>
      </c>
      <c r="F1070" s="5" t="s">
        <v>29</v>
      </c>
      <c r="G1070" s="7">
        <v>10</v>
      </c>
      <c r="H1070" s="7">
        <v>15</v>
      </c>
      <c r="I1070" s="5" t="s">
        <v>56</v>
      </c>
      <c r="J1070" s="5" t="s">
        <v>31</v>
      </c>
      <c r="K1070" s="5" t="s">
        <v>117</v>
      </c>
      <c r="L1070" s="5" t="s">
        <v>12148</v>
      </c>
      <c r="M1070" s="5" t="s">
        <v>12149</v>
      </c>
      <c r="N1070" s="5" t="s">
        <v>53</v>
      </c>
      <c r="O1070" s="5" t="s">
        <v>55</v>
      </c>
      <c r="P1070" s="5" t="b">
        <f t="shared" ca="1" si="158"/>
        <v>0</v>
      </c>
      <c r="Q1070" s="5" t="b">
        <f t="shared" ca="1" si="3"/>
        <v>1</v>
      </c>
      <c r="R1070" s="5"/>
      <c r="S1070" s="5"/>
      <c r="T1070" s="5"/>
      <c r="U1070" s="5"/>
      <c r="V1070" s="5"/>
      <c r="W1070" s="5"/>
      <c r="X1070" s="5"/>
      <c r="Y1070" s="5"/>
      <c r="Z1070" s="5"/>
      <c r="AA1070" s="5"/>
      <c r="AB1070" s="5"/>
      <c r="AC1070" s="5"/>
      <c r="AD1070" s="5"/>
      <c r="AE1070" s="5"/>
      <c r="AF1070" s="5"/>
    </row>
    <row r="1071" spans="1:32" ht="21" customHeight="1">
      <c r="A1071" s="5" t="s">
        <v>396</v>
      </c>
      <c r="B1071" s="5" t="s">
        <v>12177</v>
      </c>
      <c r="C1071" s="5" t="str">
        <f t="shared" ca="1" si="0"/>
        <v>上海</v>
      </c>
      <c r="D1071" s="5" t="str">
        <f t="shared" ca="1" si="166"/>
        <v>天河区  </v>
      </c>
      <c r="E1071" s="5" t="s">
        <v>22344</v>
      </c>
      <c r="F1071" s="5" t="s">
        <v>45</v>
      </c>
      <c r="G1071" s="7">
        <v>10</v>
      </c>
      <c r="H1071" s="7">
        <v>15</v>
      </c>
      <c r="I1071" s="5" t="s">
        <v>56</v>
      </c>
      <c r="J1071" s="5" t="s">
        <v>31</v>
      </c>
      <c r="K1071" s="5" t="s">
        <v>4617</v>
      </c>
      <c r="L1071" s="5" t="s">
        <v>12178</v>
      </c>
      <c r="M1071" s="5" t="s">
        <v>12179</v>
      </c>
      <c r="N1071" s="5" t="s">
        <v>167</v>
      </c>
      <c r="O1071" s="5" t="s">
        <v>55</v>
      </c>
      <c r="P1071" s="5" t="b">
        <f t="shared" ca="1" si="158"/>
        <v>0</v>
      </c>
      <c r="Q1071" s="5" t="b">
        <f t="shared" ca="1" si="3"/>
        <v>1</v>
      </c>
      <c r="R1071" s="5"/>
      <c r="S1071" s="5"/>
      <c r="T1071" s="5"/>
      <c r="U1071" s="5"/>
      <c r="V1071" s="5"/>
      <c r="W1071" s="5"/>
      <c r="X1071" s="5"/>
      <c r="Y1071" s="5"/>
      <c r="Z1071" s="5"/>
      <c r="AA1071" s="5"/>
      <c r="AB1071" s="5"/>
      <c r="AC1071" s="5"/>
      <c r="AD1071" s="5"/>
      <c r="AE1071" s="5"/>
      <c r="AF1071" s="5"/>
    </row>
    <row r="1072" spans="1:32" ht="21" customHeight="1">
      <c r="A1072" s="5" t="s">
        <v>8523</v>
      </c>
      <c r="B1072" s="5" t="s">
        <v>12190</v>
      </c>
      <c r="C1072" s="5" t="str">
        <f t="shared" ca="1" si="0"/>
        <v>上海</v>
      </c>
      <c r="D1072" s="5" t="str">
        <f t="shared" ca="1" si="166"/>
        <v>天河区  </v>
      </c>
      <c r="E1072" s="5" t="s">
        <v>22344</v>
      </c>
      <c r="F1072" s="5" t="s">
        <v>45</v>
      </c>
      <c r="G1072" s="7">
        <v>10</v>
      </c>
      <c r="H1072" s="7">
        <v>15</v>
      </c>
      <c r="I1072" s="5" t="s">
        <v>56</v>
      </c>
      <c r="J1072" s="5" t="s">
        <v>108</v>
      </c>
      <c r="K1072" s="5" t="s">
        <v>48</v>
      </c>
      <c r="L1072" s="5" t="s">
        <v>12193</v>
      </c>
      <c r="M1072" s="5" t="s">
        <v>12196</v>
      </c>
      <c r="N1072" s="5" t="s">
        <v>53</v>
      </c>
      <c r="O1072" s="5" t="s">
        <v>55</v>
      </c>
      <c r="P1072" s="5" t="b">
        <f t="shared" ca="1" si="158"/>
        <v>0</v>
      </c>
      <c r="Q1072" s="5" t="b">
        <f t="shared" ca="1" si="3"/>
        <v>1</v>
      </c>
      <c r="R1072" s="5"/>
      <c r="S1072" s="5"/>
      <c r="T1072" s="5"/>
      <c r="U1072" s="5"/>
      <c r="V1072" s="5"/>
      <c r="W1072" s="5"/>
      <c r="X1072" s="5"/>
      <c r="Y1072" s="5"/>
      <c r="Z1072" s="5"/>
      <c r="AA1072" s="5"/>
      <c r="AB1072" s="5"/>
      <c r="AC1072" s="5"/>
      <c r="AD1072" s="5"/>
      <c r="AE1072" s="5"/>
      <c r="AF1072" s="5"/>
    </row>
    <row r="1073" spans="1:32" ht="21" customHeight="1">
      <c r="A1073" s="5" t="s">
        <v>12480</v>
      </c>
      <c r="B1073" s="5" t="s">
        <v>12481</v>
      </c>
      <c r="C1073" s="5" t="str">
        <f t="shared" ca="1" si="0"/>
        <v>上海</v>
      </c>
      <c r="D1073" s="9" t="s">
        <v>47</v>
      </c>
      <c r="E1073" s="5" t="s">
        <v>22413</v>
      </c>
      <c r="F1073" s="5" t="s">
        <v>29</v>
      </c>
      <c r="G1073" s="7">
        <v>10</v>
      </c>
      <c r="H1073" s="7">
        <v>15</v>
      </c>
      <c r="I1073" s="5" t="s">
        <v>56</v>
      </c>
      <c r="J1073" s="5" t="s">
        <v>108</v>
      </c>
      <c r="K1073" s="5" t="s">
        <v>824</v>
      </c>
      <c r="L1073" s="5" t="s">
        <v>12484</v>
      </c>
      <c r="M1073" s="5" t="s">
        <v>12485</v>
      </c>
      <c r="N1073" s="5" t="s">
        <v>53</v>
      </c>
      <c r="O1073" s="5" t="s">
        <v>55</v>
      </c>
      <c r="P1073" s="5" t="b">
        <f t="shared" ca="1" si="158"/>
        <v>0</v>
      </c>
      <c r="Q1073" s="5" t="b">
        <f t="shared" ca="1" si="3"/>
        <v>1</v>
      </c>
      <c r="R1073" s="5"/>
      <c r="S1073" s="5"/>
      <c r="T1073" s="5"/>
      <c r="U1073" s="5"/>
      <c r="V1073" s="5"/>
      <c r="W1073" s="5"/>
      <c r="X1073" s="5"/>
      <c r="Y1073" s="5"/>
      <c r="Z1073" s="5"/>
      <c r="AA1073" s="5"/>
      <c r="AB1073" s="5"/>
      <c r="AC1073" s="5"/>
      <c r="AD1073" s="5"/>
      <c r="AE1073" s="5"/>
      <c r="AF1073" s="5"/>
    </row>
    <row r="1074" spans="1:32" ht="21" customHeight="1">
      <c r="A1074" s="5" t="s">
        <v>2665</v>
      </c>
      <c r="B1074" s="5" t="s">
        <v>8586</v>
      </c>
      <c r="C1074" s="5" t="str">
        <f t="shared" ca="1" si="0"/>
        <v>上海</v>
      </c>
      <c r="D1074" s="5" t="str">
        <f t="shared" ref="D1074:D1078" ca="1" si="167">IFERROR(__xludf.DUMMYFUNCTION("REGEXEXTRACT(E1074,""-(\S+)"")"),"越秀区  ")</f>
        <v>越秀区  </v>
      </c>
      <c r="E1074" s="5" t="s">
        <v>22482</v>
      </c>
      <c r="F1074" s="5" t="s">
        <v>29</v>
      </c>
      <c r="G1074" s="7">
        <v>10</v>
      </c>
      <c r="H1074" s="7">
        <v>15</v>
      </c>
      <c r="I1074" s="5" t="s">
        <v>56</v>
      </c>
      <c r="J1074" s="5" t="s">
        <v>108</v>
      </c>
      <c r="K1074" s="5" t="s">
        <v>110</v>
      </c>
      <c r="L1074" s="5" t="s">
        <v>8588</v>
      </c>
      <c r="M1074" s="5" t="s">
        <v>26683</v>
      </c>
      <c r="N1074" s="5" t="s">
        <v>37</v>
      </c>
      <c r="O1074" s="5" t="s">
        <v>55</v>
      </c>
      <c r="P1074" s="5" t="b">
        <f t="shared" ca="1" si="158"/>
        <v>0</v>
      </c>
      <c r="Q1074" s="5" t="b">
        <f t="shared" ca="1" si="3"/>
        <v>1</v>
      </c>
      <c r="R1074" s="5"/>
      <c r="S1074" s="5"/>
      <c r="T1074" s="5"/>
      <c r="U1074" s="5"/>
      <c r="V1074" s="5"/>
      <c r="W1074" s="5"/>
      <c r="X1074" s="5"/>
      <c r="Y1074" s="5"/>
      <c r="Z1074" s="5"/>
      <c r="AA1074" s="5"/>
      <c r="AB1074" s="5"/>
      <c r="AC1074" s="5"/>
      <c r="AD1074" s="5"/>
      <c r="AE1074" s="5"/>
      <c r="AF1074" s="5"/>
    </row>
    <row r="1075" spans="1:32" ht="21" customHeight="1">
      <c r="A1075" s="5" t="s">
        <v>784</v>
      </c>
      <c r="B1075" s="5" t="s">
        <v>7565</v>
      </c>
      <c r="C1075" s="5" t="str">
        <f t="shared" ca="1" si="0"/>
        <v>上海</v>
      </c>
      <c r="D1075" s="5" t="str">
        <f t="shared" ca="1" si="167"/>
        <v>越秀区  </v>
      </c>
      <c r="E1075" s="5" t="s">
        <v>22344</v>
      </c>
      <c r="F1075" s="5" t="s">
        <v>45</v>
      </c>
      <c r="G1075" s="7">
        <v>10</v>
      </c>
      <c r="H1075" s="7">
        <v>15</v>
      </c>
      <c r="I1075" s="5" t="s">
        <v>56</v>
      </c>
      <c r="J1075" s="5" t="s">
        <v>108</v>
      </c>
      <c r="K1075" s="5" t="s">
        <v>68</v>
      </c>
      <c r="L1075" s="5" t="s">
        <v>7567</v>
      </c>
      <c r="M1075" s="5" t="s">
        <v>7568</v>
      </c>
      <c r="N1075" s="5" t="s">
        <v>167</v>
      </c>
      <c r="O1075" s="5" t="s">
        <v>55</v>
      </c>
      <c r="P1075" s="5" t="b">
        <f t="shared" ca="1" si="158"/>
        <v>0</v>
      </c>
      <c r="Q1075" s="5" t="b">
        <f t="shared" ca="1" si="3"/>
        <v>1</v>
      </c>
      <c r="R1075" s="5"/>
      <c r="S1075" s="5"/>
      <c r="T1075" s="5"/>
      <c r="U1075" s="5"/>
      <c r="V1075" s="5"/>
      <c r="W1075" s="5"/>
      <c r="X1075" s="5"/>
      <c r="Y1075" s="5"/>
      <c r="Z1075" s="5"/>
      <c r="AA1075" s="5"/>
      <c r="AB1075" s="5"/>
      <c r="AC1075" s="5"/>
      <c r="AD1075" s="5"/>
      <c r="AE1075" s="5"/>
      <c r="AF1075" s="5"/>
    </row>
    <row r="1076" spans="1:32" ht="21" customHeight="1">
      <c r="A1076" s="5" t="s">
        <v>7172</v>
      </c>
      <c r="B1076" s="5" t="s">
        <v>7445</v>
      </c>
      <c r="C1076" s="5" t="str">
        <f t="shared" ca="1" si="0"/>
        <v>上海</v>
      </c>
      <c r="D1076" s="5" t="str">
        <f t="shared" ca="1" si="167"/>
        <v>越秀区  </v>
      </c>
      <c r="E1076" s="5" t="s">
        <v>22344</v>
      </c>
      <c r="F1076" s="5" t="s">
        <v>45</v>
      </c>
      <c r="G1076" s="7">
        <v>10</v>
      </c>
      <c r="H1076" s="7">
        <v>15</v>
      </c>
      <c r="I1076" s="5" t="s">
        <v>56</v>
      </c>
      <c r="J1076" s="5" t="s">
        <v>31</v>
      </c>
      <c r="K1076" s="5" t="s">
        <v>1505</v>
      </c>
      <c r="L1076" s="5" t="s">
        <v>7446</v>
      </c>
      <c r="M1076" s="5" t="s">
        <v>7447</v>
      </c>
      <c r="N1076" s="5" t="s">
        <v>53</v>
      </c>
      <c r="O1076" s="5" t="s">
        <v>55</v>
      </c>
      <c r="P1076" s="5" t="b">
        <f t="shared" ca="1" si="158"/>
        <v>0</v>
      </c>
      <c r="Q1076" s="5" t="b">
        <f t="shared" ca="1" si="3"/>
        <v>1</v>
      </c>
      <c r="R1076" s="5"/>
      <c r="S1076" s="5"/>
      <c r="T1076" s="5"/>
      <c r="U1076" s="5"/>
      <c r="V1076" s="5"/>
      <c r="W1076" s="5"/>
      <c r="X1076" s="5"/>
      <c r="Y1076" s="5"/>
      <c r="Z1076" s="5"/>
      <c r="AA1076" s="5"/>
      <c r="AB1076" s="5"/>
      <c r="AC1076" s="5"/>
      <c r="AD1076" s="5"/>
      <c r="AE1076" s="5"/>
      <c r="AF1076" s="5"/>
    </row>
    <row r="1077" spans="1:32" ht="21" customHeight="1">
      <c r="A1077" s="5" t="s">
        <v>7528</v>
      </c>
      <c r="B1077" s="5" t="s">
        <v>7529</v>
      </c>
      <c r="C1077" s="5" t="str">
        <f t="shared" ca="1" si="0"/>
        <v>上海</v>
      </c>
      <c r="D1077" s="5" t="str">
        <f t="shared" ca="1" si="167"/>
        <v>越秀区  </v>
      </c>
      <c r="E1077" s="5" t="s">
        <v>22337</v>
      </c>
      <c r="F1077" s="5" t="s">
        <v>45</v>
      </c>
      <c r="G1077" s="7">
        <v>10</v>
      </c>
      <c r="H1077" s="7">
        <v>20</v>
      </c>
      <c r="I1077" s="5" t="s">
        <v>144</v>
      </c>
      <c r="J1077" s="5" t="s">
        <v>108</v>
      </c>
      <c r="K1077" s="5" t="s">
        <v>7531</v>
      </c>
      <c r="L1077" s="5" t="s">
        <v>25084</v>
      </c>
      <c r="M1077" s="5" t="s">
        <v>7532</v>
      </c>
      <c r="N1077" s="5" t="s">
        <v>37</v>
      </c>
      <c r="O1077" s="5" t="s">
        <v>55</v>
      </c>
      <c r="P1077" s="5" t="b">
        <f t="shared" ca="1" si="158"/>
        <v>0</v>
      </c>
      <c r="Q1077" s="5" t="b">
        <f t="shared" ca="1" si="3"/>
        <v>1</v>
      </c>
      <c r="R1077" s="5"/>
      <c r="S1077" s="5"/>
      <c r="T1077" s="5"/>
      <c r="U1077" s="5"/>
      <c r="V1077" s="5"/>
      <c r="W1077" s="5"/>
      <c r="X1077" s="5"/>
      <c r="Y1077" s="5"/>
      <c r="Z1077" s="5"/>
      <c r="AA1077" s="5"/>
      <c r="AB1077" s="5"/>
      <c r="AC1077" s="5"/>
      <c r="AD1077" s="5"/>
      <c r="AE1077" s="5"/>
      <c r="AF1077" s="5"/>
    </row>
    <row r="1078" spans="1:32" ht="21" customHeight="1">
      <c r="A1078" s="5" t="s">
        <v>11000</v>
      </c>
      <c r="B1078" s="5" t="s">
        <v>12403</v>
      </c>
      <c r="C1078" s="5" t="str">
        <f t="shared" ca="1" si="0"/>
        <v>上海</v>
      </c>
      <c r="D1078" s="5" t="str">
        <f t="shared" ca="1" si="167"/>
        <v>越秀区  </v>
      </c>
      <c r="E1078" s="5" t="s">
        <v>22344</v>
      </c>
      <c r="F1078" s="5" t="s">
        <v>45</v>
      </c>
      <c r="G1078" s="7">
        <v>10</v>
      </c>
      <c r="H1078" s="7">
        <v>15</v>
      </c>
      <c r="I1078" s="5" t="s">
        <v>56</v>
      </c>
      <c r="J1078" s="5" t="s">
        <v>108</v>
      </c>
      <c r="K1078" s="5" t="s">
        <v>48</v>
      </c>
      <c r="L1078" s="5" t="s">
        <v>12404</v>
      </c>
      <c r="M1078" s="9" t="s">
        <v>47</v>
      </c>
      <c r="N1078" s="5" t="s">
        <v>53</v>
      </c>
      <c r="O1078" s="5" t="s">
        <v>44</v>
      </c>
      <c r="P1078" s="5" t="b">
        <f t="shared" ca="1" si="158"/>
        <v>0</v>
      </c>
      <c r="Q1078" s="5" t="b">
        <f t="shared" ca="1" si="3"/>
        <v>1</v>
      </c>
      <c r="R1078" s="5"/>
      <c r="S1078" s="5"/>
      <c r="T1078" s="5"/>
      <c r="U1078" s="5"/>
      <c r="V1078" s="5"/>
      <c r="W1078" s="5"/>
      <c r="X1078" s="5"/>
      <c r="Y1078" s="5"/>
      <c r="Z1078" s="5"/>
      <c r="AA1078" s="5"/>
      <c r="AB1078" s="5"/>
      <c r="AC1078" s="5"/>
      <c r="AD1078" s="5"/>
      <c r="AE1078" s="5"/>
      <c r="AF1078" s="5"/>
    </row>
    <row r="1079" spans="1:32" ht="21" customHeight="1">
      <c r="A1079" s="5" t="s">
        <v>7662</v>
      </c>
      <c r="B1079" s="5" t="s">
        <v>7663</v>
      </c>
      <c r="C1079" s="5" t="str">
        <f t="shared" ca="1" si="0"/>
        <v>上海</v>
      </c>
      <c r="D1079" s="9" t="s">
        <v>47</v>
      </c>
      <c r="E1079" s="5" t="s">
        <v>22413</v>
      </c>
      <c r="F1079" s="5" t="s">
        <v>29</v>
      </c>
      <c r="G1079" s="7">
        <v>10</v>
      </c>
      <c r="H1079" s="7">
        <v>15</v>
      </c>
      <c r="I1079" s="5" t="s">
        <v>56</v>
      </c>
      <c r="J1079" s="5" t="s">
        <v>108</v>
      </c>
      <c r="K1079" s="5" t="s">
        <v>224</v>
      </c>
      <c r="L1079" s="5" t="s">
        <v>4008</v>
      </c>
      <c r="M1079" s="5" t="s">
        <v>7664</v>
      </c>
      <c r="N1079" s="5" t="s">
        <v>53</v>
      </c>
      <c r="O1079" s="5" t="s">
        <v>55</v>
      </c>
      <c r="P1079" s="5" t="b">
        <f t="shared" ca="1" si="158"/>
        <v>0</v>
      </c>
      <c r="Q1079" s="5" t="b">
        <f t="shared" ca="1" si="3"/>
        <v>1</v>
      </c>
      <c r="R1079" s="5"/>
      <c r="S1079" s="5"/>
      <c r="T1079" s="5"/>
      <c r="U1079" s="5"/>
      <c r="V1079" s="5"/>
      <c r="W1079" s="5"/>
      <c r="X1079" s="5"/>
      <c r="Y1079" s="5"/>
      <c r="Z1079" s="5"/>
      <c r="AA1079" s="5"/>
      <c r="AB1079" s="5"/>
      <c r="AC1079" s="5"/>
      <c r="AD1079" s="5"/>
      <c r="AE1079" s="5"/>
      <c r="AF1079" s="5"/>
    </row>
    <row r="1080" spans="1:32" ht="21" customHeight="1">
      <c r="A1080" s="5" t="s">
        <v>10253</v>
      </c>
      <c r="B1080" s="5" t="s">
        <v>7648</v>
      </c>
      <c r="C1080" s="5" t="str">
        <f t="shared" ca="1" si="0"/>
        <v>上海</v>
      </c>
      <c r="D1080" s="9" t="s">
        <v>47</v>
      </c>
      <c r="E1080" s="5" t="s">
        <v>22413</v>
      </c>
      <c r="F1080" s="5" t="s">
        <v>45</v>
      </c>
      <c r="G1080" s="7">
        <v>10</v>
      </c>
      <c r="H1080" s="7">
        <v>15</v>
      </c>
      <c r="I1080" s="5" t="s">
        <v>56</v>
      </c>
      <c r="J1080" s="5" t="s">
        <v>125</v>
      </c>
      <c r="K1080" s="5" t="s">
        <v>57</v>
      </c>
      <c r="L1080" s="5" t="s">
        <v>26684</v>
      </c>
      <c r="M1080" s="5" t="s">
        <v>26685</v>
      </c>
      <c r="N1080" s="5" t="s">
        <v>53</v>
      </c>
      <c r="O1080" s="5" t="s">
        <v>55</v>
      </c>
      <c r="P1080" s="5" t="b">
        <f t="shared" ca="1" si="158"/>
        <v>0</v>
      </c>
      <c r="Q1080" s="5" t="b">
        <f t="shared" ca="1" si="3"/>
        <v>1</v>
      </c>
      <c r="R1080" s="5"/>
      <c r="S1080" s="5"/>
      <c r="T1080" s="5"/>
      <c r="U1080" s="5"/>
      <c r="V1080" s="5"/>
      <c r="W1080" s="5"/>
      <c r="X1080" s="5"/>
      <c r="Y1080" s="5"/>
      <c r="Z1080" s="5"/>
      <c r="AA1080" s="5"/>
      <c r="AB1080" s="5"/>
      <c r="AC1080" s="5"/>
      <c r="AD1080" s="5"/>
      <c r="AE1080" s="5"/>
      <c r="AF1080" s="5"/>
    </row>
    <row r="1081" spans="1:32" ht="21" customHeight="1">
      <c r="A1081" s="5" t="s">
        <v>396</v>
      </c>
      <c r="B1081" s="5" t="s">
        <v>7600</v>
      </c>
      <c r="C1081" s="5" t="str">
        <f t="shared" ca="1" si="0"/>
        <v>上海</v>
      </c>
      <c r="D1081" s="5" t="str">
        <f t="shared" ref="D1081:D1094" ca="1" si="168">IFERROR(__xludf.DUMMYFUNCTION("REGEXEXTRACT(E1081,""-(\S+)"")"),"天河区  ")</f>
        <v>天河区  </v>
      </c>
      <c r="E1081" s="5" t="s">
        <v>22344</v>
      </c>
      <c r="F1081" s="5" t="s">
        <v>45</v>
      </c>
      <c r="G1081" s="7">
        <v>10</v>
      </c>
      <c r="H1081" s="7">
        <v>20</v>
      </c>
      <c r="I1081" s="5" t="s">
        <v>144</v>
      </c>
      <c r="J1081" s="5" t="s">
        <v>31</v>
      </c>
      <c r="K1081" s="5" t="s">
        <v>76</v>
      </c>
      <c r="L1081" s="5" t="s">
        <v>12361</v>
      </c>
      <c r="M1081" s="5" t="s">
        <v>12363</v>
      </c>
      <c r="N1081" s="5" t="s">
        <v>37</v>
      </c>
      <c r="O1081" s="5" t="s">
        <v>55</v>
      </c>
      <c r="P1081" s="5" t="b">
        <f t="shared" ca="1" si="158"/>
        <v>0</v>
      </c>
      <c r="Q1081" s="5" t="b">
        <f t="shared" ca="1" si="3"/>
        <v>1</v>
      </c>
      <c r="R1081" s="5"/>
      <c r="S1081" s="5"/>
      <c r="T1081" s="5"/>
      <c r="U1081" s="5"/>
      <c r="V1081" s="5"/>
      <c r="W1081" s="5"/>
      <c r="X1081" s="5"/>
      <c r="Y1081" s="5"/>
      <c r="Z1081" s="5"/>
      <c r="AA1081" s="5"/>
      <c r="AB1081" s="5"/>
      <c r="AC1081" s="5"/>
      <c r="AD1081" s="5"/>
      <c r="AE1081" s="5"/>
      <c r="AF1081" s="5"/>
    </row>
    <row r="1082" spans="1:32" ht="21" customHeight="1">
      <c r="A1082" s="5" t="s">
        <v>26686</v>
      </c>
      <c r="B1082" s="5" t="s">
        <v>17583</v>
      </c>
      <c r="C1082" s="5" t="str">
        <f t="shared" ca="1" si="0"/>
        <v>上海</v>
      </c>
      <c r="D1082" s="5" t="str">
        <f t="shared" ca="1" si="168"/>
        <v>天河区  </v>
      </c>
      <c r="E1082" s="5" t="s">
        <v>22337</v>
      </c>
      <c r="F1082" s="5" t="s">
        <v>29</v>
      </c>
      <c r="G1082" s="7">
        <v>10</v>
      </c>
      <c r="H1082" s="7">
        <v>15</v>
      </c>
      <c r="I1082" s="5" t="s">
        <v>56</v>
      </c>
      <c r="J1082" s="5" t="s">
        <v>108</v>
      </c>
      <c r="K1082" s="5" t="s">
        <v>576</v>
      </c>
      <c r="L1082" s="5" t="s">
        <v>26687</v>
      </c>
      <c r="M1082" s="5" t="s">
        <v>26688</v>
      </c>
      <c r="N1082" s="5" t="s">
        <v>53</v>
      </c>
      <c r="O1082" s="5" t="s">
        <v>55</v>
      </c>
      <c r="P1082" s="5" t="b">
        <f t="shared" ca="1" si="158"/>
        <v>0</v>
      </c>
      <c r="Q1082" s="5" t="b">
        <f t="shared" ca="1" si="3"/>
        <v>1</v>
      </c>
      <c r="R1082" s="5"/>
      <c r="S1082" s="5"/>
      <c r="T1082" s="5"/>
      <c r="U1082" s="5"/>
      <c r="V1082" s="5"/>
      <c r="W1082" s="5"/>
      <c r="X1082" s="5"/>
      <c r="Y1082" s="5"/>
      <c r="Z1082" s="5"/>
      <c r="AA1082" s="5"/>
      <c r="AB1082" s="5"/>
      <c r="AC1082" s="5"/>
      <c r="AD1082" s="5"/>
      <c r="AE1082" s="5"/>
      <c r="AF1082" s="5"/>
    </row>
    <row r="1083" spans="1:32" ht="21" customHeight="1">
      <c r="A1083" s="5" t="s">
        <v>26689</v>
      </c>
      <c r="B1083" s="5" t="s">
        <v>16585</v>
      </c>
      <c r="C1083" s="5" t="str">
        <f t="shared" ca="1" si="0"/>
        <v>上海</v>
      </c>
      <c r="D1083" s="5" t="str">
        <f t="shared" ca="1" si="168"/>
        <v>天河区  </v>
      </c>
      <c r="E1083" s="5" t="s">
        <v>22337</v>
      </c>
      <c r="F1083" s="5" t="s">
        <v>29</v>
      </c>
      <c r="G1083" s="7">
        <v>10</v>
      </c>
      <c r="H1083" s="7">
        <v>15</v>
      </c>
      <c r="I1083" s="5" t="s">
        <v>56</v>
      </c>
      <c r="J1083" s="5" t="s">
        <v>108</v>
      </c>
      <c r="K1083" s="5" t="s">
        <v>117</v>
      </c>
      <c r="L1083" s="5" t="s">
        <v>26690</v>
      </c>
      <c r="M1083" s="5" t="s">
        <v>26691</v>
      </c>
      <c r="N1083" s="5" t="s">
        <v>37</v>
      </c>
      <c r="O1083" s="5" t="s">
        <v>55</v>
      </c>
      <c r="P1083" s="5" t="b">
        <f t="shared" ca="1" si="158"/>
        <v>0</v>
      </c>
      <c r="Q1083" s="5" t="b">
        <f t="shared" ca="1" si="3"/>
        <v>1</v>
      </c>
      <c r="R1083" s="5"/>
      <c r="S1083" s="5"/>
      <c r="T1083" s="5"/>
      <c r="U1083" s="5"/>
      <c r="V1083" s="5"/>
      <c r="W1083" s="5"/>
      <c r="X1083" s="5"/>
      <c r="Y1083" s="5"/>
      <c r="Z1083" s="5"/>
      <c r="AA1083" s="5"/>
      <c r="AB1083" s="5"/>
      <c r="AC1083" s="5"/>
      <c r="AD1083" s="5"/>
      <c r="AE1083" s="5"/>
      <c r="AF1083" s="5"/>
    </row>
    <row r="1084" spans="1:32" ht="21" customHeight="1">
      <c r="A1084" s="5" t="s">
        <v>396</v>
      </c>
      <c r="B1084" s="5" t="s">
        <v>12683</v>
      </c>
      <c r="C1084" s="5" t="str">
        <f t="shared" ca="1" si="0"/>
        <v>上海</v>
      </c>
      <c r="D1084" s="5" t="str">
        <f t="shared" ca="1" si="168"/>
        <v>天河区  </v>
      </c>
      <c r="E1084" s="5" t="s">
        <v>22344</v>
      </c>
      <c r="F1084" s="5" t="s">
        <v>45</v>
      </c>
      <c r="G1084" s="7">
        <v>10</v>
      </c>
      <c r="H1084" s="7">
        <v>12</v>
      </c>
      <c r="I1084" s="5" t="s">
        <v>360</v>
      </c>
      <c r="J1084" s="5" t="s">
        <v>125</v>
      </c>
      <c r="K1084" s="5" t="s">
        <v>110</v>
      </c>
      <c r="L1084" s="5" t="s">
        <v>12685</v>
      </c>
      <c r="M1084" s="5" t="s">
        <v>12687</v>
      </c>
      <c r="N1084" s="5" t="s">
        <v>53</v>
      </c>
      <c r="O1084" s="5" t="s">
        <v>55</v>
      </c>
      <c r="P1084" s="5" t="b">
        <f t="shared" ca="1" si="158"/>
        <v>0</v>
      </c>
      <c r="Q1084" s="5" t="b">
        <f t="shared" ca="1" si="3"/>
        <v>1</v>
      </c>
      <c r="R1084" s="5"/>
      <c r="S1084" s="5"/>
      <c r="T1084" s="5"/>
      <c r="U1084" s="5"/>
      <c r="V1084" s="5"/>
      <c r="W1084" s="5"/>
      <c r="X1084" s="5"/>
      <c r="Y1084" s="5"/>
      <c r="Z1084" s="5"/>
      <c r="AA1084" s="5"/>
      <c r="AB1084" s="5"/>
      <c r="AC1084" s="5"/>
      <c r="AD1084" s="5"/>
      <c r="AE1084" s="5"/>
      <c r="AF1084" s="5"/>
    </row>
    <row r="1085" spans="1:32" ht="21" customHeight="1">
      <c r="A1085" s="5" t="s">
        <v>13431</v>
      </c>
      <c r="B1085" s="5" t="s">
        <v>13432</v>
      </c>
      <c r="C1085" s="5" t="str">
        <f t="shared" ca="1" si="0"/>
        <v>上海</v>
      </c>
      <c r="D1085" s="5" t="str">
        <f t="shared" ca="1" si="168"/>
        <v>天河区  </v>
      </c>
      <c r="E1085" s="5" t="s">
        <v>22344</v>
      </c>
      <c r="F1085" s="5" t="s">
        <v>45</v>
      </c>
      <c r="G1085" s="7">
        <v>10</v>
      </c>
      <c r="H1085" s="7">
        <v>20</v>
      </c>
      <c r="I1085" s="5" t="s">
        <v>144</v>
      </c>
      <c r="J1085" s="5" t="s">
        <v>125</v>
      </c>
      <c r="K1085" s="5" t="s">
        <v>1283</v>
      </c>
      <c r="L1085" s="9" t="s">
        <v>47</v>
      </c>
      <c r="M1085" s="5" t="s">
        <v>13436</v>
      </c>
      <c r="N1085" s="5" t="s">
        <v>42</v>
      </c>
      <c r="O1085" s="5" t="s">
        <v>237</v>
      </c>
      <c r="P1085" s="5" t="b">
        <f t="shared" ca="1" si="158"/>
        <v>0</v>
      </c>
      <c r="Q1085" s="5" t="b">
        <f t="shared" ca="1" si="3"/>
        <v>1</v>
      </c>
      <c r="R1085" s="5"/>
      <c r="S1085" s="5"/>
      <c r="T1085" s="5"/>
      <c r="U1085" s="5"/>
      <c r="V1085" s="5"/>
      <c r="W1085" s="5"/>
      <c r="X1085" s="5"/>
      <c r="Y1085" s="5"/>
      <c r="Z1085" s="5"/>
      <c r="AA1085" s="5"/>
      <c r="AB1085" s="5"/>
      <c r="AC1085" s="5"/>
      <c r="AD1085" s="5"/>
      <c r="AE1085" s="5"/>
      <c r="AF1085" s="5"/>
    </row>
    <row r="1086" spans="1:32" ht="21" customHeight="1">
      <c r="A1086" s="5" t="s">
        <v>277</v>
      </c>
      <c r="B1086" s="5" t="s">
        <v>12828</v>
      </c>
      <c r="C1086" s="5" t="str">
        <f t="shared" ca="1" si="0"/>
        <v>上海</v>
      </c>
      <c r="D1086" s="5" t="str">
        <f t="shared" ca="1" si="168"/>
        <v>天河区  </v>
      </c>
      <c r="E1086" s="5" t="s">
        <v>22344</v>
      </c>
      <c r="F1086" s="5" t="s">
        <v>45</v>
      </c>
      <c r="G1086" s="7">
        <v>10</v>
      </c>
      <c r="H1086" s="7">
        <v>15</v>
      </c>
      <c r="I1086" s="5" t="s">
        <v>56</v>
      </c>
      <c r="J1086" s="5" t="s">
        <v>108</v>
      </c>
      <c r="K1086" s="5" t="s">
        <v>110</v>
      </c>
      <c r="L1086" s="5" t="s">
        <v>12831</v>
      </c>
      <c r="M1086" s="5" t="s">
        <v>12832</v>
      </c>
      <c r="N1086" s="5" t="s">
        <v>100</v>
      </c>
      <c r="O1086" s="5" t="s">
        <v>55</v>
      </c>
      <c r="P1086" s="5" t="b">
        <f t="shared" ca="1" si="158"/>
        <v>0</v>
      </c>
      <c r="Q1086" s="5" t="b">
        <f t="shared" ca="1" si="3"/>
        <v>1</v>
      </c>
      <c r="R1086" s="5"/>
      <c r="S1086" s="5"/>
      <c r="T1086" s="5"/>
      <c r="U1086" s="5"/>
      <c r="V1086" s="5"/>
      <c r="W1086" s="5"/>
      <c r="X1086" s="5"/>
      <c r="Y1086" s="5"/>
      <c r="Z1086" s="5"/>
      <c r="AA1086" s="5"/>
      <c r="AB1086" s="5"/>
      <c r="AC1086" s="5"/>
      <c r="AD1086" s="5"/>
      <c r="AE1086" s="5"/>
      <c r="AF1086" s="5"/>
    </row>
    <row r="1087" spans="1:32" ht="21" customHeight="1">
      <c r="A1087" s="5" t="s">
        <v>4668</v>
      </c>
      <c r="B1087" s="5" t="s">
        <v>1535</v>
      </c>
      <c r="C1087" s="5" t="str">
        <f t="shared" ca="1" si="0"/>
        <v>上海</v>
      </c>
      <c r="D1087" s="5" t="str">
        <f t="shared" ca="1" si="168"/>
        <v>天河区  </v>
      </c>
      <c r="E1087" s="5" t="s">
        <v>22354</v>
      </c>
      <c r="F1087" s="5" t="s">
        <v>45</v>
      </c>
      <c r="G1087" s="7">
        <v>10</v>
      </c>
      <c r="H1087" s="7">
        <v>18</v>
      </c>
      <c r="I1087" s="5" t="s">
        <v>964</v>
      </c>
      <c r="J1087" s="5" t="s">
        <v>108</v>
      </c>
      <c r="K1087" s="5" t="s">
        <v>663</v>
      </c>
      <c r="L1087" s="5" t="s">
        <v>12902</v>
      </c>
      <c r="M1087" s="5" t="s">
        <v>12903</v>
      </c>
      <c r="N1087" s="5" t="s">
        <v>37</v>
      </c>
      <c r="O1087" s="5" t="s">
        <v>44</v>
      </c>
      <c r="P1087" s="5" t="b">
        <f t="shared" ca="1" si="158"/>
        <v>0</v>
      </c>
      <c r="Q1087" s="5" t="b">
        <f t="shared" ca="1" si="3"/>
        <v>1</v>
      </c>
      <c r="R1087" s="5"/>
      <c r="S1087" s="5"/>
      <c r="T1087" s="5"/>
      <c r="U1087" s="5"/>
      <c r="V1087" s="5"/>
      <c r="W1087" s="5"/>
      <c r="X1087" s="5"/>
      <c r="Y1087" s="5"/>
      <c r="Z1087" s="5"/>
      <c r="AA1087" s="5"/>
      <c r="AB1087" s="5"/>
      <c r="AC1087" s="5"/>
      <c r="AD1087" s="5"/>
      <c r="AE1087" s="5"/>
      <c r="AF1087" s="5"/>
    </row>
    <row r="1088" spans="1:32" ht="21" customHeight="1">
      <c r="A1088" s="5" t="s">
        <v>7521</v>
      </c>
      <c r="B1088" s="5" t="s">
        <v>12621</v>
      </c>
      <c r="C1088" s="5" t="str">
        <f t="shared" ca="1" si="0"/>
        <v>上海</v>
      </c>
      <c r="D1088" s="5" t="str">
        <f t="shared" ca="1" si="168"/>
        <v>天河区  </v>
      </c>
      <c r="E1088" s="5" t="s">
        <v>22344</v>
      </c>
      <c r="F1088" s="5" t="s">
        <v>29</v>
      </c>
      <c r="G1088" s="7">
        <v>10</v>
      </c>
      <c r="H1088" s="7">
        <v>15</v>
      </c>
      <c r="I1088" s="5" t="s">
        <v>56</v>
      </c>
      <c r="J1088" s="5" t="s">
        <v>125</v>
      </c>
      <c r="K1088" s="5" t="s">
        <v>12622</v>
      </c>
      <c r="L1088" s="5" t="s">
        <v>12623</v>
      </c>
      <c r="M1088" s="5" t="s">
        <v>12624</v>
      </c>
      <c r="N1088" s="5" t="s">
        <v>37</v>
      </c>
      <c r="O1088" s="5" t="s">
        <v>55</v>
      </c>
      <c r="P1088" s="5" t="b">
        <f t="shared" ca="1" si="158"/>
        <v>0</v>
      </c>
      <c r="Q1088" s="5" t="b">
        <f t="shared" ca="1" si="3"/>
        <v>1</v>
      </c>
      <c r="R1088" s="5"/>
      <c r="S1088" s="5"/>
      <c r="T1088" s="5"/>
      <c r="U1088" s="5"/>
      <c r="V1088" s="5"/>
      <c r="W1088" s="5"/>
      <c r="X1088" s="5"/>
      <c r="Y1088" s="5"/>
      <c r="Z1088" s="5"/>
      <c r="AA1088" s="5"/>
      <c r="AB1088" s="5"/>
      <c r="AC1088" s="5"/>
      <c r="AD1088" s="5"/>
      <c r="AE1088" s="5"/>
      <c r="AF1088" s="5"/>
    </row>
    <row r="1089" spans="1:32" ht="21" customHeight="1">
      <c r="A1089" s="5" t="s">
        <v>396</v>
      </c>
      <c r="B1089" s="5" t="s">
        <v>6090</v>
      </c>
      <c r="C1089" s="5" t="str">
        <f t="shared" ca="1" si="0"/>
        <v>上海</v>
      </c>
      <c r="D1089" s="5" t="str">
        <f t="shared" ca="1" si="168"/>
        <v>天河区  </v>
      </c>
      <c r="E1089" s="5" t="s">
        <v>22344</v>
      </c>
      <c r="F1089" s="5" t="s">
        <v>45</v>
      </c>
      <c r="G1089" s="7">
        <v>10</v>
      </c>
      <c r="H1089" s="7">
        <v>15</v>
      </c>
      <c r="I1089" s="5" t="s">
        <v>56</v>
      </c>
      <c r="J1089" s="5" t="s">
        <v>31</v>
      </c>
      <c r="K1089" s="5" t="s">
        <v>57</v>
      </c>
      <c r="L1089" s="9" t="s">
        <v>47</v>
      </c>
      <c r="M1089" s="5" t="s">
        <v>25088</v>
      </c>
      <c r="N1089" s="5" t="s">
        <v>37</v>
      </c>
      <c r="O1089" s="5" t="s">
        <v>55</v>
      </c>
      <c r="P1089" s="5" t="b">
        <f t="shared" ca="1" si="158"/>
        <v>0</v>
      </c>
      <c r="Q1089" s="5" t="b">
        <f t="shared" ca="1" si="3"/>
        <v>1</v>
      </c>
      <c r="R1089" s="5"/>
      <c r="S1089" s="5"/>
      <c r="T1089" s="5"/>
      <c r="U1089" s="5"/>
      <c r="V1089" s="5"/>
      <c r="W1089" s="5"/>
      <c r="X1089" s="5"/>
      <c r="Y1089" s="5"/>
      <c r="Z1089" s="5"/>
      <c r="AA1089" s="5"/>
      <c r="AB1089" s="5"/>
      <c r="AC1089" s="5"/>
      <c r="AD1089" s="5"/>
      <c r="AE1089" s="5"/>
      <c r="AF1089" s="5"/>
    </row>
    <row r="1090" spans="1:32" ht="21" customHeight="1">
      <c r="A1090" s="5" t="s">
        <v>12862</v>
      </c>
      <c r="B1090" s="5" t="s">
        <v>6085</v>
      </c>
      <c r="C1090" s="5" t="str">
        <f t="shared" ca="1" si="0"/>
        <v>上海</v>
      </c>
      <c r="D1090" s="5" t="str">
        <f t="shared" ca="1" si="168"/>
        <v>天河区  </v>
      </c>
      <c r="E1090" s="5" t="s">
        <v>22462</v>
      </c>
      <c r="F1090" s="5" t="s">
        <v>95</v>
      </c>
      <c r="G1090" s="7">
        <v>10</v>
      </c>
      <c r="H1090" s="7">
        <v>15</v>
      </c>
      <c r="I1090" s="5" t="s">
        <v>56</v>
      </c>
      <c r="J1090" s="5" t="s">
        <v>108</v>
      </c>
      <c r="K1090" s="5" t="s">
        <v>252</v>
      </c>
      <c r="L1090" s="5" t="s">
        <v>12864</v>
      </c>
      <c r="M1090" s="5" t="s">
        <v>12865</v>
      </c>
      <c r="N1090" s="5" t="s">
        <v>167</v>
      </c>
      <c r="O1090" s="5" t="s">
        <v>55</v>
      </c>
      <c r="P1090" s="5" t="b">
        <f t="shared" ca="1" si="158"/>
        <v>0</v>
      </c>
      <c r="Q1090" s="5" t="b">
        <f t="shared" ca="1" si="3"/>
        <v>1</v>
      </c>
      <c r="R1090" s="5"/>
      <c r="S1090" s="5"/>
      <c r="T1090" s="5"/>
      <c r="U1090" s="5"/>
      <c r="V1090" s="5"/>
      <c r="W1090" s="5"/>
      <c r="X1090" s="5"/>
      <c r="Y1090" s="5"/>
      <c r="Z1090" s="5"/>
      <c r="AA1090" s="5"/>
      <c r="AB1090" s="5"/>
      <c r="AC1090" s="5"/>
      <c r="AD1090" s="5"/>
      <c r="AE1090" s="5"/>
      <c r="AF1090" s="5"/>
    </row>
    <row r="1091" spans="1:32" ht="21" customHeight="1">
      <c r="A1091" s="14" t="s">
        <v>6919</v>
      </c>
      <c r="B1091" s="14" t="s">
        <v>12690</v>
      </c>
      <c r="C1091" s="14" t="str">
        <f t="shared" ca="1" si="0"/>
        <v>上海</v>
      </c>
      <c r="D1091" s="14" t="str">
        <f t="shared" ca="1" si="168"/>
        <v>天河区  </v>
      </c>
      <c r="E1091" s="14" t="s">
        <v>22344</v>
      </c>
      <c r="F1091" s="14" t="s">
        <v>45</v>
      </c>
      <c r="G1091" s="15">
        <v>10</v>
      </c>
      <c r="H1091" s="15">
        <v>15</v>
      </c>
      <c r="I1091" s="14" t="s">
        <v>56</v>
      </c>
      <c r="J1091" s="14" t="s">
        <v>66</v>
      </c>
      <c r="K1091" s="14" t="s">
        <v>624</v>
      </c>
      <c r="L1091" s="14" t="s">
        <v>13388</v>
      </c>
      <c r="M1091" s="16" t="s">
        <v>47</v>
      </c>
      <c r="N1091" s="14" t="s">
        <v>53</v>
      </c>
      <c r="O1091" s="14" t="s">
        <v>44</v>
      </c>
      <c r="P1091" s="14" t="b">
        <f ca="1">IFERROR(__xludf.DUMMYFUNCTION("REGEXMATCH(A1091,""前端|设计|(?i)html|(?i)css|网页"")"),FALSE)</f>
        <v>0</v>
      </c>
      <c r="Q1091" s="14" t="b">
        <f t="shared" ca="1" si="3"/>
        <v>1</v>
      </c>
      <c r="R1091" s="5"/>
      <c r="S1091" s="5"/>
      <c r="T1091" s="5"/>
      <c r="U1091" s="5"/>
      <c r="V1091" s="5"/>
      <c r="W1091" s="5"/>
      <c r="X1091" s="5"/>
      <c r="Y1091" s="5"/>
      <c r="Z1091" s="5"/>
      <c r="AA1091" s="5"/>
      <c r="AB1091" s="5"/>
      <c r="AC1091" s="5"/>
      <c r="AD1091" s="5"/>
      <c r="AE1091" s="5"/>
      <c r="AF1091" s="5"/>
    </row>
    <row r="1092" spans="1:32" ht="21" customHeight="1">
      <c r="A1092" s="5" t="s">
        <v>14000</v>
      </c>
      <c r="B1092" s="5" t="s">
        <v>606</v>
      </c>
      <c r="C1092" s="5" t="str">
        <f t="shared" ca="1" si="0"/>
        <v>上海</v>
      </c>
      <c r="D1092" s="5" t="str">
        <f t="shared" ca="1" si="168"/>
        <v>天河区  </v>
      </c>
      <c r="E1092" s="5" t="s">
        <v>22510</v>
      </c>
      <c r="F1092" s="5" t="s">
        <v>45</v>
      </c>
      <c r="G1092" s="7">
        <v>10</v>
      </c>
      <c r="H1092" s="7">
        <v>15</v>
      </c>
      <c r="I1092" s="5" t="s">
        <v>56</v>
      </c>
      <c r="J1092" s="5" t="s">
        <v>66</v>
      </c>
      <c r="K1092" s="5" t="s">
        <v>608</v>
      </c>
      <c r="L1092" s="5" t="s">
        <v>14002</v>
      </c>
      <c r="M1092" s="5" t="s">
        <v>14003</v>
      </c>
      <c r="N1092" s="5" t="s">
        <v>100</v>
      </c>
      <c r="O1092" s="5" t="s">
        <v>55</v>
      </c>
      <c r="P1092" s="5" t="b">
        <f t="shared" ref="P1092:P1174" ca="1" si="169">IFERROR(__xludf.DUMMYFUNCTION("REGEXMATCH(A1092,""前端|设计|(?i)html|(?i)css"")"),FALSE)</f>
        <v>0</v>
      </c>
      <c r="Q1092" s="5" t="b">
        <f t="shared" ca="1" si="3"/>
        <v>1</v>
      </c>
      <c r="R1092" s="5"/>
      <c r="S1092" s="5"/>
      <c r="T1092" s="5"/>
      <c r="U1092" s="5"/>
      <c r="V1092" s="5"/>
      <c r="W1092" s="5"/>
      <c r="X1092" s="5"/>
      <c r="Y1092" s="5"/>
      <c r="Z1092" s="5"/>
      <c r="AA1092" s="5"/>
      <c r="AB1092" s="5"/>
      <c r="AC1092" s="5"/>
      <c r="AD1092" s="5"/>
      <c r="AE1092" s="5"/>
      <c r="AF1092" s="5"/>
    </row>
    <row r="1093" spans="1:32" ht="21" customHeight="1">
      <c r="A1093" s="5" t="s">
        <v>396</v>
      </c>
      <c r="B1093" s="5" t="s">
        <v>7668</v>
      </c>
      <c r="C1093" s="5" t="str">
        <f t="shared" ca="1" si="0"/>
        <v>上海</v>
      </c>
      <c r="D1093" s="5" t="str">
        <f t="shared" ca="1" si="168"/>
        <v>天河区  </v>
      </c>
      <c r="E1093" s="5" t="s">
        <v>22337</v>
      </c>
      <c r="F1093" s="5" t="s">
        <v>45</v>
      </c>
      <c r="G1093" s="7">
        <v>10</v>
      </c>
      <c r="H1093" s="7">
        <v>20</v>
      </c>
      <c r="I1093" s="5" t="s">
        <v>144</v>
      </c>
      <c r="J1093" s="7" t="s">
        <v>24</v>
      </c>
      <c r="K1093" s="5" t="s">
        <v>2544</v>
      </c>
      <c r="L1093" s="5" t="s">
        <v>12578</v>
      </c>
      <c r="M1093" s="5" t="s">
        <v>12579</v>
      </c>
      <c r="N1093" s="5" t="s">
        <v>42</v>
      </c>
      <c r="O1093" s="5" t="s">
        <v>55</v>
      </c>
      <c r="P1093" s="5" t="b">
        <f t="shared" ca="1" si="169"/>
        <v>0</v>
      </c>
      <c r="Q1093" s="5" t="b">
        <f t="shared" ca="1" si="3"/>
        <v>1</v>
      </c>
      <c r="R1093" s="5"/>
      <c r="S1093" s="5"/>
      <c r="T1093" s="5"/>
      <c r="U1093" s="5"/>
      <c r="V1093" s="5"/>
      <c r="W1093" s="5"/>
      <c r="X1093" s="5"/>
      <c r="Y1093" s="5"/>
      <c r="Z1093" s="5"/>
      <c r="AA1093" s="5"/>
      <c r="AB1093" s="5"/>
      <c r="AC1093" s="5"/>
      <c r="AD1093" s="5"/>
      <c r="AE1093" s="5"/>
      <c r="AF1093" s="5"/>
    </row>
    <row r="1094" spans="1:32" ht="21" customHeight="1">
      <c r="A1094" s="5" t="s">
        <v>277</v>
      </c>
      <c r="B1094" s="5" t="s">
        <v>12924</v>
      </c>
      <c r="C1094" s="5" t="str">
        <f t="shared" ca="1" si="0"/>
        <v>上海</v>
      </c>
      <c r="D1094" s="5" t="str">
        <f t="shared" ca="1" si="168"/>
        <v>天河区  </v>
      </c>
      <c r="E1094" s="5" t="s">
        <v>22354</v>
      </c>
      <c r="F1094" s="5" t="s">
        <v>45</v>
      </c>
      <c r="G1094" s="7">
        <v>10</v>
      </c>
      <c r="H1094" s="7">
        <v>15</v>
      </c>
      <c r="I1094" s="5" t="s">
        <v>56</v>
      </c>
      <c r="J1094" s="5" t="s">
        <v>108</v>
      </c>
      <c r="K1094" s="5" t="s">
        <v>57</v>
      </c>
      <c r="L1094" s="5" t="s">
        <v>12927</v>
      </c>
      <c r="M1094" s="5" t="s">
        <v>12928</v>
      </c>
      <c r="N1094" s="5" t="s">
        <v>37</v>
      </c>
      <c r="O1094" s="5" t="s">
        <v>44</v>
      </c>
      <c r="P1094" s="5" t="b">
        <f t="shared" ca="1" si="169"/>
        <v>0</v>
      </c>
      <c r="Q1094" s="5" t="b">
        <f t="shared" ca="1" si="3"/>
        <v>1</v>
      </c>
      <c r="R1094" s="5"/>
      <c r="S1094" s="5"/>
      <c r="T1094" s="5"/>
      <c r="U1094" s="5"/>
      <c r="V1094" s="5"/>
      <c r="W1094" s="5"/>
      <c r="X1094" s="5"/>
      <c r="Y1094" s="5"/>
      <c r="Z1094" s="5"/>
      <c r="AA1094" s="5"/>
      <c r="AB1094" s="5"/>
      <c r="AC1094" s="5"/>
      <c r="AD1094" s="5"/>
      <c r="AE1094" s="5"/>
      <c r="AF1094" s="5"/>
    </row>
    <row r="1095" spans="1:32" ht="21" customHeight="1">
      <c r="A1095" s="5" t="s">
        <v>12872</v>
      </c>
      <c r="B1095" s="5" t="s">
        <v>12873</v>
      </c>
      <c r="C1095" s="5" t="str">
        <f t="shared" ca="1" si="0"/>
        <v>上海</v>
      </c>
      <c r="D1095" s="9" t="s">
        <v>47</v>
      </c>
      <c r="E1095" s="5" t="s">
        <v>22413</v>
      </c>
      <c r="F1095" s="5" t="s">
        <v>45</v>
      </c>
      <c r="G1095" s="7">
        <v>10</v>
      </c>
      <c r="H1095" s="7">
        <v>16</v>
      </c>
      <c r="I1095" s="5" t="s">
        <v>2314</v>
      </c>
      <c r="J1095" s="5" t="s">
        <v>108</v>
      </c>
      <c r="K1095" s="5" t="s">
        <v>48</v>
      </c>
      <c r="L1095" s="5" t="s">
        <v>12874</v>
      </c>
      <c r="M1095" s="5" t="s">
        <v>12875</v>
      </c>
      <c r="N1095" s="5" t="s">
        <v>53</v>
      </c>
      <c r="O1095" s="5" t="s">
        <v>55</v>
      </c>
      <c r="P1095" s="5" t="b">
        <f t="shared" ca="1" si="169"/>
        <v>0</v>
      </c>
      <c r="Q1095" s="5" t="b">
        <f t="shared" ca="1" si="3"/>
        <v>1</v>
      </c>
      <c r="R1095" s="5"/>
      <c r="S1095" s="5"/>
      <c r="T1095" s="5"/>
      <c r="U1095" s="5"/>
      <c r="V1095" s="5"/>
      <c r="W1095" s="5"/>
      <c r="X1095" s="5"/>
      <c r="Y1095" s="5"/>
      <c r="Z1095" s="5"/>
      <c r="AA1095" s="5"/>
      <c r="AB1095" s="5"/>
      <c r="AC1095" s="5"/>
      <c r="AD1095" s="5"/>
      <c r="AE1095" s="5"/>
      <c r="AF1095" s="5"/>
    </row>
    <row r="1096" spans="1:32" ht="21" customHeight="1">
      <c r="A1096" s="5" t="s">
        <v>12987</v>
      </c>
      <c r="B1096" s="5" t="s">
        <v>12988</v>
      </c>
      <c r="C1096" s="5" t="str">
        <f t="shared" ca="1" si="0"/>
        <v>上海</v>
      </c>
      <c r="D1096" s="5" t="str">
        <f t="shared" ref="D1096:D1098" ca="1" si="170">IFERROR(__xludf.DUMMYFUNCTION("REGEXEXTRACT(E1096,""-(\S+)"")"),"天河区  ")</f>
        <v>天河区  </v>
      </c>
      <c r="E1096" s="5" t="s">
        <v>22344</v>
      </c>
      <c r="F1096" s="5" t="s">
        <v>45</v>
      </c>
      <c r="G1096" s="7">
        <v>10</v>
      </c>
      <c r="H1096" s="7">
        <v>20</v>
      </c>
      <c r="I1096" s="5" t="s">
        <v>144</v>
      </c>
      <c r="J1096" s="5" t="s">
        <v>108</v>
      </c>
      <c r="K1096" s="5" t="s">
        <v>1619</v>
      </c>
      <c r="L1096" s="5" t="s">
        <v>12989</v>
      </c>
      <c r="M1096" s="5" t="s">
        <v>12991</v>
      </c>
      <c r="N1096" s="5" t="s">
        <v>53</v>
      </c>
      <c r="O1096" s="5" t="s">
        <v>55</v>
      </c>
      <c r="P1096" s="5" t="b">
        <f t="shared" ca="1" si="169"/>
        <v>0</v>
      </c>
      <c r="Q1096" s="5" t="b">
        <f t="shared" ca="1" si="3"/>
        <v>1</v>
      </c>
      <c r="R1096" s="5"/>
      <c r="S1096" s="5"/>
      <c r="T1096" s="5"/>
      <c r="U1096" s="5"/>
      <c r="V1096" s="5"/>
      <c r="W1096" s="5"/>
      <c r="X1096" s="5"/>
      <c r="Y1096" s="5"/>
      <c r="Z1096" s="5"/>
      <c r="AA1096" s="5"/>
      <c r="AB1096" s="5"/>
      <c r="AC1096" s="5"/>
      <c r="AD1096" s="5"/>
      <c r="AE1096" s="5"/>
      <c r="AF1096" s="5"/>
    </row>
    <row r="1097" spans="1:32" ht="21" customHeight="1">
      <c r="A1097" s="5" t="s">
        <v>26692</v>
      </c>
      <c r="B1097" s="5" t="s">
        <v>2666</v>
      </c>
      <c r="C1097" s="5" t="str">
        <f t="shared" ca="1" si="0"/>
        <v>上海</v>
      </c>
      <c r="D1097" s="5" t="str">
        <f t="shared" ca="1" si="170"/>
        <v>天河区  </v>
      </c>
      <c r="E1097" s="5" t="s">
        <v>22510</v>
      </c>
      <c r="F1097" s="5" t="s">
        <v>29</v>
      </c>
      <c r="G1097" s="7">
        <v>10</v>
      </c>
      <c r="H1097" s="7">
        <v>15</v>
      </c>
      <c r="I1097" s="5" t="s">
        <v>56</v>
      </c>
      <c r="J1097" s="5" t="s">
        <v>108</v>
      </c>
      <c r="K1097" s="5" t="s">
        <v>76</v>
      </c>
      <c r="L1097" s="5" t="s">
        <v>26693</v>
      </c>
      <c r="M1097" s="5" t="s">
        <v>26694</v>
      </c>
      <c r="N1097" s="5" t="s">
        <v>53</v>
      </c>
      <c r="O1097" s="5" t="s">
        <v>55</v>
      </c>
      <c r="P1097" s="5" t="b">
        <f t="shared" ca="1" si="169"/>
        <v>0</v>
      </c>
      <c r="Q1097" s="5" t="b">
        <f t="shared" ca="1" si="3"/>
        <v>1</v>
      </c>
      <c r="R1097" s="5"/>
      <c r="S1097" s="5"/>
      <c r="T1097" s="5"/>
      <c r="U1097" s="5"/>
      <c r="V1097" s="5"/>
      <c r="W1097" s="5"/>
      <c r="X1097" s="5"/>
      <c r="Y1097" s="5"/>
      <c r="Z1097" s="5"/>
      <c r="AA1097" s="5"/>
      <c r="AB1097" s="5"/>
      <c r="AC1097" s="5"/>
      <c r="AD1097" s="5"/>
      <c r="AE1097" s="5"/>
      <c r="AF1097" s="5"/>
    </row>
    <row r="1098" spans="1:32" ht="21" customHeight="1">
      <c r="A1098" s="5" t="s">
        <v>7177</v>
      </c>
      <c r="B1098" s="5" t="s">
        <v>26695</v>
      </c>
      <c r="C1098" s="5" t="str">
        <f t="shared" ca="1" si="0"/>
        <v>上海</v>
      </c>
      <c r="D1098" s="5" t="str">
        <f t="shared" ca="1" si="170"/>
        <v>天河区  </v>
      </c>
      <c r="E1098" s="5" t="s">
        <v>22344</v>
      </c>
      <c r="F1098" s="5" t="s">
        <v>45</v>
      </c>
      <c r="G1098" s="7">
        <v>10</v>
      </c>
      <c r="H1098" s="7">
        <v>15</v>
      </c>
      <c r="I1098" s="5" t="s">
        <v>56</v>
      </c>
      <c r="J1098" s="5" t="s">
        <v>108</v>
      </c>
      <c r="K1098" s="5" t="s">
        <v>224</v>
      </c>
      <c r="L1098" s="5" t="s">
        <v>26696</v>
      </c>
      <c r="M1098" s="5" t="s">
        <v>26697</v>
      </c>
      <c r="N1098" s="5" t="s">
        <v>37</v>
      </c>
      <c r="O1098" s="5" t="s">
        <v>55</v>
      </c>
      <c r="P1098" s="5" t="b">
        <f t="shared" ca="1" si="169"/>
        <v>0</v>
      </c>
      <c r="Q1098" s="5" t="b">
        <f t="shared" ca="1" si="3"/>
        <v>1</v>
      </c>
      <c r="R1098" s="5"/>
      <c r="S1098" s="5"/>
      <c r="T1098" s="5"/>
      <c r="U1098" s="5"/>
      <c r="V1098" s="5"/>
      <c r="W1098" s="5"/>
      <c r="X1098" s="5"/>
      <c r="Y1098" s="5"/>
      <c r="Z1098" s="5"/>
      <c r="AA1098" s="5"/>
      <c r="AB1098" s="5"/>
      <c r="AC1098" s="5"/>
      <c r="AD1098" s="5"/>
      <c r="AE1098" s="5"/>
      <c r="AF1098" s="5"/>
    </row>
    <row r="1099" spans="1:32" ht="21" customHeight="1">
      <c r="A1099" s="5" t="s">
        <v>13009</v>
      </c>
      <c r="B1099" s="5" t="s">
        <v>13010</v>
      </c>
      <c r="C1099" s="5" t="str">
        <f t="shared" ca="1" si="0"/>
        <v>上海</v>
      </c>
      <c r="D1099" s="9" t="s">
        <v>47</v>
      </c>
      <c r="E1099" s="5" t="s">
        <v>22413</v>
      </c>
      <c r="F1099" s="5" t="s">
        <v>29</v>
      </c>
      <c r="G1099" s="7">
        <v>10</v>
      </c>
      <c r="H1099" s="7">
        <v>15</v>
      </c>
      <c r="I1099" s="5" t="s">
        <v>56</v>
      </c>
      <c r="J1099" s="5" t="s">
        <v>108</v>
      </c>
      <c r="K1099" s="5" t="s">
        <v>76</v>
      </c>
      <c r="L1099" s="5" t="s">
        <v>13012</v>
      </c>
      <c r="M1099" s="5" t="s">
        <v>13013</v>
      </c>
      <c r="N1099" s="5" t="s">
        <v>167</v>
      </c>
      <c r="O1099" s="5" t="s">
        <v>55</v>
      </c>
      <c r="P1099" s="5" t="b">
        <f t="shared" ca="1" si="169"/>
        <v>0</v>
      </c>
      <c r="Q1099" s="5" t="b">
        <f t="shared" ca="1" si="3"/>
        <v>1</v>
      </c>
      <c r="R1099" s="5"/>
      <c r="S1099" s="5"/>
      <c r="T1099" s="5"/>
      <c r="U1099" s="5"/>
      <c r="V1099" s="5"/>
      <c r="W1099" s="5"/>
      <c r="X1099" s="5"/>
      <c r="Y1099" s="5"/>
      <c r="Z1099" s="5"/>
      <c r="AA1099" s="5"/>
      <c r="AB1099" s="5"/>
      <c r="AC1099" s="5"/>
      <c r="AD1099" s="5"/>
      <c r="AE1099" s="5"/>
      <c r="AF1099" s="5"/>
    </row>
    <row r="1100" spans="1:32" ht="21" customHeight="1">
      <c r="A1100" s="5" t="s">
        <v>2814</v>
      </c>
      <c r="B1100" s="5" t="s">
        <v>13075</v>
      </c>
      <c r="C1100" s="5" t="str">
        <f t="shared" ca="1" si="0"/>
        <v>上海</v>
      </c>
      <c r="D1100" s="5" t="str">
        <f t="shared" ref="D1100:D1108" ca="1" si="171">IFERROR(__xludf.DUMMYFUNCTION("REGEXEXTRACT(E1100,""-(\S+)"")"),"番禺区  ")</f>
        <v>番禺区  </v>
      </c>
      <c r="E1100" s="5" t="s">
        <v>22510</v>
      </c>
      <c r="F1100" s="5" t="s">
        <v>45</v>
      </c>
      <c r="G1100" s="7">
        <v>10</v>
      </c>
      <c r="H1100" s="7">
        <v>20</v>
      </c>
      <c r="I1100" s="5" t="s">
        <v>144</v>
      </c>
      <c r="J1100" s="7" t="s">
        <v>24</v>
      </c>
      <c r="K1100" s="5" t="s">
        <v>110</v>
      </c>
      <c r="L1100" s="9" t="s">
        <v>47</v>
      </c>
      <c r="M1100" s="5" t="s">
        <v>26698</v>
      </c>
      <c r="N1100" s="5" t="s">
        <v>37</v>
      </c>
      <c r="O1100" s="5" t="s">
        <v>55</v>
      </c>
      <c r="P1100" s="5" t="b">
        <f t="shared" ca="1" si="169"/>
        <v>0</v>
      </c>
      <c r="Q1100" s="5" t="b">
        <f t="shared" ca="1" si="3"/>
        <v>1</v>
      </c>
      <c r="R1100" s="5"/>
      <c r="S1100" s="5"/>
      <c r="T1100" s="5"/>
      <c r="U1100" s="5"/>
      <c r="V1100" s="5"/>
      <c r="W1100" s="5"/>
      <c r="X1100" s="5"/>
      <c r="Y1100" s="5"/>
      <c r="Z1100" s="5"/>
      <c r="AA1100" s="5"/>
      <c r="AB1100" s="5"/>
      <c r="AC1100" s="5"/>
      <c r="AD1100" s="5"/>
      <c r="AE1100" s="5"/>
      <c r="AF1100" s="5"/>
    </row>
    <row r="1101" spans="1:32" ht="21" customHeight="1">
      <c r="A1101" s="5" t="s">
        <v>1457</v>
      </c>
      <c r="B1101" s="5" t="s">
        <v>7796</v>
      </c>
      <c r="C1101" s="5" t="str">
        <f t="shared" ca="1" si="0"/>
        <v>上海</v>
      </c>
      <c r="D1101" s="5" t="str">
        <f t="shared" ca="1" si="171"/>
        <v>番禺区  </v>
      </c>
      <c r="E1101" s="5" t="s">
        <v>22337</v>
      </c>
      <c r="F1101" s="5" t="s">
        <v>45</v>
      </c>
      <c r="G1101" s="7">
        <v>10</v>
      </c>
      <c r="H1101" s="7">
        <v>15</v>
      </c>
      <c r="I1101" s="5" t="s">
        <v>56</v>
      </c>
      <c r="J1101" s="5" t="s">
        <v>31</v>
      </c>
      <c r="K1101" s="5" t="s">
        <v>76</v>
      </c>
      <c r="L1101" s="5" t="s">
        <v>7798</v>
      </c>
      <c r="M1101" s="5" t="s">
        <v>7799</v>
      </c>
      <c r="N1101" s="5" t="s">
        <v>37</v>
      </c>
      <c r="O1101" s="5" t="s">
        <v>55</v>
      </c>
      <c r="P1101" s="5" t="b">
        <f t="shared" ca="1" si="169"/>
        <v>0</v>
      </c>
      <c r="Q1101" s="5" t="b">
        <f t="shared" ca="1" si="3"/>
        <v>1</v>
      </c>
      <c r="R1101" s="5"/>
      <c r="S1101" s="5"/>
      <c r="T1101" s="5"/>
      <c r="U1101" s="5"/>
      <c r="V1101" s="5"/>
      <c r="W1101" s="5"/>
      <c r="X1101" s="5"/>
      <c r="Y1101" s="5"/>
      <c r="Z1101" s="5"/>
      <c r="AA1101" s="5"/>
      <c r="AB1101" s="5"/>
      <c r="AC1101" s="5"/>
      <c r="AD1101" s="5"/>
      <c r="AE1101" s="5"/>
      <c r="AF1101" s="5"/>
    </row>
    <row r="1102" spans="1:32" ht="21" customHeight="1">
      <c r="A1102" s="5" t="s">
        <v>13209</v>
      </c>
      <c r="B1102" s="5" t="s">
        <v>13210</v>
      </c>
      <c r="C1102" s="5" t="str">
        <f t="shared" ca="1" si="0"/>
        <v>上海</v>
      </c>
      <c r="D1102" s="5" t="str">
        <f t="shared" ca="1" si="171"/>
        <v>番禺区  </v>
      </c>
      <c r="E1102" s="5" t="s">
        <v>22344</v>
      </c>
      <c r="F1102" s="5" t="s">
        <v>29</v>
      </c>
      <c r="G1102" s="7">
        <v>10</v>
      </c>
      <c r="H1102" s="7">
        <v>15</v>
      </c>
      <c r="I1102" s="5" t="s">
        <v>56</v>
      </c>
      <c r="J1102" s="5" t="s">
        <v>31</v>
      </c>
      <c r="K1102" s="5" t="s">
        <v>2924</v>
      </c>
      <c r="L1102" s="9" t="s">
        <v>47</v>
      </c>
      <c r="M1102" s="5" t="s">
        <v>13213</v>
      </c>
      <c r="N1102" s="5" t="s">
        <v>53</v>
      </c>
      <c r="O1102" s="5" t="s">
        <v>55</v>
      </c>
      <c r="P1102" s="5" t="b">
        <f t="shared" ca="1" si="169"/>
        <v>0</v>
      </c>
      <c r="Q1102" s="5" t="b">
        <f t="shared" ca="1" si="3"/>
        <v>1</v>
      </c>
      <c r="R1102" s="5"/>
      <c r="S1102" s="5"/>
      <c r="T1102" s="5"/>
      <c r="U1102" s="5"/>
      <c r="V1102" s="5"/>
      <c r="W1102" s="5"/>
      <c r="X1102" s="5"/>
      <c r="Y1102" s="5"/>
      <c r="Z1102" s="5"/>
      <c r="AA1102" s="5"/>
      <c r="AB1102" s="5"/>
      <c r="AC1102" s="5"/>
      <c r="AD1102" s="5"/>
      <c r="AE1102" s="5"/>
      <c r="AF1102" s="5"/>
    </row>
    <row r="1103" spans="1:32" ht="21" customHeight="1">
      <c r="A1103" s="5" t="s">
        <v>12917</v>
      </c>
      <c r="B1103" s="5" t="s">
        <v>3341</v>
      </c>
      <c r="C1103" s="5" t="str">
        <f t="shared" ca="1" si="0"/>
        <v>上海</v>
      </c>
      <c r="D1103" s="5" t="str">
        <f t="shared" ca="1" si="171"/>
        <v>番禺区  </v>
      </c>
      <c r="E1103" s="5" t="s">
        <v>22337</v>
      </c>
      <c r="F1103" s="5" t="s">
        <v>45</v>
      </c>
      <c r="G1103" s="7">
        <v>10</v>
      </c>
      <c r="H1103" s="7">
        <v>12</v>
      </c>
      <c r="I1103" s="5" t="s">
        <v>360</v>
      </c>
      <c r="J1103" s="5" t="s">
        <v>31</v>
      </c>
      <c r="K1103" s="5" t="s">
        <v>403</v>
      </c>
      <c r="L1103" s="5" t="s">
        <v>26699</v>
      </c>
      <c r="M1103" s="5" t="s">
        <v>26700</v>
      </c>
      <c r="N1103" s="5" t="s">
        <v>53</v>
      </c>
      <c r="O1103" s="5" t="s">
        <v>55</v>
      </c>
      <c r="P1103" s="5" t="b">
        <f t="shared" ca="1" si="169"/>
        <v>0</v>
      </c>
      <c r="Q1103" s="5" t="b">
        <f t="shared" ca="1" si="3"/>
        <v>1</v>
      </c>
      <c r="R1103" s="5"/>
      <c r="S1103" s="5"/>
      <c r="T1103" s="5"/>
      <c r="U1103" s="5"/>
      <c r="V1103" s="5"/>
      <c r="W1103" s="5"/>
      <c r="X1103" s="5"/>
      <c r="Y1103" s="5"/>
      <c r="Z1103" s="5"/>
      <c r="AA1103" s="5"/>
      <c r="AB1103" s="5"/>
      <c r="AC1103" s="5"/>
      <c r="AD1103" s="5"/>
      <c r="AE1103" s="5"/>
      <c r="AF1103" s="5"/>
    </row>
    <row r="1104" spans="1:32" ht="21" customHeight="1">
      <c r="A1104" s="5" t="s">
        <v>396</v>
      </c>
      <c r="B1104" s="5" t="s">
        <v>13243</v>
      </c>
      <c r="C1104" s="5" t="str">
        <f t="shared" ca="1" si="0"/>
        <v>上海</v>
      </c>
      <c r="D1104" s="5" t="str">
        <f t="shared" ca="1" si="171"/>
        <v>番禺区  </v>
      </c>
      <c r="E1104" s="5" t="s">
        <v>22510</v>
      </c>
      <c r="F1104" s="5" t="s">
        <v>45</v>
      </c>
      <c r="G1104" s="7">
        <v>10</v>
      </c>
      <c r="H1104" s="7">
        <v>15</v>
      </c>
      <c r="I1104" s="5" t="s">
        <v>56</v>
      </c>
      <c r="J1104" s="5" t="s">
        <v>108</v>
      </c>
      <c r="K1104" s="5" t="s">
        <v>2872</v>
      </c>
      <c r="L1104" s="5" t="s">
        <v>13244</v>
      </c>
      <c r="M1104" s="5" t="s">
        <v>13245</v>
      </c>
      <c r="N1104" s="5" t="s">
        <v>53</v>
      </c>
      <c r="O1104" s="5" t="s">
        <v>55</v>
      </c>
      <c r="P1104" s="5" t="b">
        <f t="shared" ca="1" si="169"/>
        <v>0</v>
      </c>
      <c r="Q1104" s="5" t="b">
        <f t="shared" ca="1" si="3"/>
        <v>1</v>
      </c>
      <c r="R1104" s="5"/>
      <c r="S1104" s="5"/>
      <c r="T1104" s="5"/>
      <c r="U1104" s="5"/>
      <c r="V1104" s="5"/>
      <c r="W1104" s="5"/>
      <c r="X1104" s="5"/>
      <c r="Y1104" s="5"/>
      <c r="Z1104" s="5"/>
      <c r="AA1104" s="5"/>
      <c r="AB1104" s="5"/>
      <c r="AC1104" s="5"/>
      <c r="AD1104" s="5"/>
      <c r="AE1104" s="5"/>
      <c r="AF1104" s="5"/>
    </row>
    <row r="1105" spans="1:32" ht="21" customHeight="1">
      <c r="A1105" s="5" t="s">
        <v>6041</v>
      </c>
      <c r="B1105" s="5" t="s">
        <v>7831</v>
      </c>
      <c r="C1105" s="5" t="str">
        <f t="shared" ca="1" si="0"/>
        <v>上海</v>
      </c>
      <c r="D1105" s="5" t="str">
        <f t="shared" ca="1" si="171"/>
        <v>番禺区  </v>
      </c>
      <c r="E1105" s="5" t="s">
        <v>22344</v>
      </c>
      <c r="F1105" s="5" t="s">
        <v>29</v>
      </c>
      <c r="G1105" s="7">
        <v>10</v>
      </c>
      <c r="H1105" s="7">
        <v>15</v>
      </c>
      <c r="I1105" s="5" t="s">
        <v>56</v>
      </c>
      <c r="J1105" s="5" t="s">
        <v>31</v>
      </c>
      <c r="K1105" s="5" t="s">
        <v>7832</v>
      </c>
      <c r="L1105" s="9" t="s">
        <v>47</v>
      </c>
      <c r="M1105" s="5" t="s">
        <v>7833</v>
      </c>
      <c r="N1105" s="5" t="s">
        <v>167</v>
      </c>
      <c r="O1105" s="5" t="s">
        <v>55</v>
      </c>
      <c r="P1105" s="5" t="b">
        <f t="shared" ca="1" si="169"/>
        <v>0</v>
      </c>
      <c r="Q1105" s="5" t="b">
        <f t="shared" ca="1" si="3"/>
        <v>1</v>
      </c>
      <c r="R1105" s="5"/>
      <c r="S1105" s="5"/>
      <c r="T1105" s="5"/>
      <c r="U1105" s="5"/>
      <c r="V1105" s="5"/>
      <c r="W1105" s="5"/>
      <c r="X1105" s="5"/>
      <c r="Y1105" s="5"/>
      <c r="Z1105" s="5"/>
      <c r="AA1105" s="5"/>
      <c r="AB1105" s="5"/>
      <c r="AC1105" s="5"/>
      <c r="AD1105" s="5"/>
      <c r="AE1105" s="5"/>
      <c r="AF1105" s="5"/>
    </row>
    <row r="1106" spans="1:32" ht="21" customHeight="1">
      <c r="A1106" s="5" t="s">
        <v>248</v>
      </c>
      <c r="B1106" s="5" t="s">
        <v>3803</v>
      </c>
      <c r="C1106" s="5" t="str">
        <f t="shared" ca="1" si="0"/>
        <v>上海</v>
      </c>
      <c r="D1106" s="5" t="str">
        <f t="shared" ca="1" si="171"/>
        <v>番禺区  </v>
      </c>
      <c r="E1106" s="5" t="s">
        <v>22344</v>
      </c>
      <c r="F1106" s="5" t="s">
        <v>29</v>
      </c>
      <c r="G1106" s="7">
        <v>10</v>
      </c>
      <c r="H1106" s="7">
        <v>15</v>
      </c>
      <c r="I1106" s="5" t="s">
        <v>56</v>
      </c>
      <c r="J1106" s="5" t="s">
        <v>125</v>
      </c>
      <c r="K1106" s="5" t="s">
        <v>106</v>
      </c>
      <c r="L1106" s="5" t="s">
        <v>13226</v>
      </c>
      <c r="M1106" s="5" t="s">
        <v>13227</v>
      </c>
      <c r="N1106" s="5" t="s">
        <v>37</v>
      </c>
      <c r="O1106" s="5" t="s">
        <v>55</v>
      </c>
      <c r="P1106" s="5" t="b">
        <f t="shared" ca="1" si="169"/>
        <v>0</v>
      </c>
      <c r="Q1106" s="5" t="b">
        <f t="shared" ca="1" si="3"/>
        <v>1</v>
      </c>
      <c r="R1106" s="5"/>
      <c r="S1106" s="5"/>
      <c r="T1106" s="5"/>
      <c r="U1106" s="5"/>
      <c r="V1106" s="5"/>
      <c r="W1106" s="5"/>
      <c r="X1106" s="5"/>
      <c r="Y1106" s="5"/>
      <c r="Z1106" s="5"/>
      <c r="AA1106" s="5"/>
      <c r="AB1106" s="5"/>
      <c r="AC1106" s="5"/>
      <c r="AD1106" s="5"/>
      <c r="AE1106" s="5"/>
      <c r="AF1106" s="5"/>
    </row>
    <row r="1107" spans="1:32" ht="21" customHeight="1">
      <c r="A1107" s="5" t="s">
        <v>1457</v>
      </c>
      <c r="B1107" s="5" t="s">
        <v>13540</v>
      </c>
      <c r="C1107" s="5" t="str">
        <f t="shared" ca="1" si="0"/>
        <v>上海</v>
      </c>
      <c r="D1107" s="5" t="str">
        <f t="shared" ca="1" si="171"/>
        <v>番禺区  </v>
      </c>
      <c r="E1107" s="5" t="s">
        <v>22344</v>
      </c>
      <c r="F1107" s="5" t="s">
        <v>45</v>
      </c>
      <c r="G1107" s="7">
        <v>10</v>
      </c>
      <c r="H1107" s="7">
        <v>15</v>
      </c>
      <c r="I1107" s="5" t="s">
        <v>56</v>
      </c>
      <c r="J1107" s="5" t="s">
        <v>108</v>
      </c>
      <c r="K1107" s="5" t="s">
        <v>76</v>
      </c>
      <c r="L1107" s="5" t="s">
        <v>13542</v>
      </c>
      <c r="M1107" s="5" t="s">
        <v>13543</v>
      </c>
      <c r="N1107" s="5" t="s">
        <v>37</v>
      </c>
      <c r="O1107" s="5" t="s">
        <v>55</v>
      </c>
      <c r="P1107" s="5" t="b">
        <f t="shared" ca="1" si="169"/>
        <v>0</v>
      </c>
      <c r="Q1107" s="5" t="b">
        <f t="shared" ca="1" si="3"/>
        <v>1</v>
      </c>
      <c r="R1107" s="5"/>
      <c r="S1107" s="5"/>
      <c r="T1107" s="5"/>
      <c r="U1107" s="5"/>
      <c r="V1107" s="5"/>
      <c r="W1107" s="5"/>
      <c r="X1107" s="5"/>
      <c r="Y1107" s="5"/>
      <c r="Z1107" s="5"/>
      <c r="AA1107" s="5"/>
      <c r="AB1107" s="5"/>
      <c r="AC1107" s="5"/>
      <c r="AD1107" s="5"/>
      <c r="AE1107" s="5"/>
      <c r="AF1107" s="5"/>
    </row>
    <row r="1108" spans="1:32" ht="21" customHeight="1">
      <c r="A1108" s="5" t="s">
        <v>1457</v>
      </c>
      <c r="B1108" s="5" t="s">
        <v>26701</v>
      </c>
      <c r="C1108" s="5" t="str">
        <f t="shared" ca="1" si="0"/>
        <v>上海</v>
      </c>
      <c r="D1108" s="5" t="str">
        <f t="shared" ca="1" si="171"/>
        <v>番禺区  </v>
      </c>
      <c r="E1108" s="5" t="s">
        <v>22510</v>
      </c>
      <c r="F1108" s="5" t="s">
        <v>45</v>
      </c>
      <c r="G1108" s="7">
        <v>10</v>
      </c>
      <c r="H1108" s="7">
        <v>15</v>
      </c>
      <c r="I1108" s="5" t="s">
        <v>56</v>
      </c>
      <c r="J1108" s="5" t="s">
        <v>108</v>
      </c>
      <c r="K1108" s="5" t="s">
        <v>57</v>
      </c>
      <c r="L1108" s="5" t="s">
        <v>26702</v>
      </c>
      <c r="M1108" s="5" t="s">
        <v>26703</v>
      </c>
      <c r="N1108" s="5" t="s">
        <v>37</v>
      </c>
      <c r="O1108" s="5" t="s">
        <v>89</v>
      </c>
      <c r="P1108" s="5" t="b">
        <f t="shared" ca="1" si="169"/>
        <v>0</v>
      </c>
      <c r="Q1108" s="5" t="b">
        <f t="shared" ca="1" si="3"/>
        <v>1</v>
      </c>
      <c r="R1108" s="5"/>
      <c r="S1108" s="5"/>
      <c r="T1108" s="5"/>
      <c r="U1108" s="5"/>
      <c r="V1108" s="5"/>
      <c r="W1108" s="5"/>
      <c r="X1108" s="5"/>
      <c r="Y1108" s="5"/>
      <c r="Z1108" s="5"/>
      <c r="AA1108" s="5"/>
      <c r="AB1108" s="5"/>
      <c r="AC1108" s="5"/>
      <c r="AD1108" s="5"/>
      <c r="AE1108" s="5"/>
      <c r="AF1108" s="5"/>
    </row>
    <row r="1109" spans="1:32" ht="21" customHeight="1">
      <c r="A1109" s="5" t="s">
        <v>396</v>
      </c>
      <c r="B1109" s="5" t="s">
        <v>5631</v>
      </c>
      <c r="C1109" s="5" t="str">
        <f t="shared" ca="1" si="0"/>
        <v>上海</v>
      </c>
      <c r="D1109" s="9" t="s">
        <v>47</v>
      </c>
      <c r="E1109" s="5" t="s">
        <v>22413</v>
      </c>
      <c r="F1109" s="5" t="s">
        <v>29</v>
      </c>
      <c r="G1109" s="7">
        <v>10</v>
      </c>
      <c r="H1109" s="7">
        <v>15</v>
      </c>
      <c r="I1109" s="5" t="s">
        <v>56</v>
      </c>
      <c r="J1109" s="7" t="s">
        <v>24</v>
      </c>
      <c r="K1109" s="5" t="s">
        <v>48</v>
      </c>
      <c r="L1109" s="5" t="s">
        <v>13678</v>
      </c>
      <c r="M1109" s="5" t="s">
        <v>13679</v>
      </c>
      <c r="N1109" s="5" t="s">
        <v>37</v>
      </c>
      <c r="O1109" s="5" t="s">
        <v>55</v>
      </c>
      <c r="P1109" s="5" t="b">
        <f t="shared" ca="1" si="169"/>
        <v>0</v>
      </c>
      <c r="Q1109" s="5" t="b">
        <f t="shared" ca="1" si="3"/>
        <v>1</v>
      </c>
      <c r="R1109" s="5"/>
      <c r="S1109" s="5"/>
      <c r="T1109" s="5"/>
      <c r="U1109" s="5"/>
      <c r="V1109" s="5"/>
      <c r="W1109" s="5"/>
      <c r="X1109" s="5"/>
      <c r="Y1109" s="5"/>
      <c r="Z1109" s="5"/>
      <c r="AA1109" s="5"/>
      <c r="AB1109" s="5"/>
      <c r="AC1109" s="5"/>
      <c r="AD1109" s="5"/>
      <c r="AE1109" s="5"/>
      <c r="AF1109" s="5"/>
    </row>
    <row r="1110" spans="1:32" ht="21" customHeight="1">
      <c r="A1110" s="5" t="s">
        <v>396</v>
      </c>
      <c r="B1110" s="5" t="s">
        <v>13532</v>
      </c>
      <c r="C1110" s="5" t="str">
        <f t="shared" ca="1" si="0"/>
        <v>上海</v>
      </c>
      <c r="D1110" s="5" t="str">
        <f t="shared" ref="D1110:D1117" ca="1" si="172">IFERROR(__xludf.DUMMYFUNCTION("REGEXEXTRACT(E1110,""-(\S+)"")"),"越秀区  ")</f>
        <v>越秀区  </v>
      </c>
      <c r="E1110" s="5" t="s">
        <v>22482</v>
      </c>
      <c r="F1110" s="5" t="s">
        <v>45</v>
      </c>
      <c r="G1110" s="7">
        <v>10</v>
      </c>
      <c r="H1110" s="7">
        <v>20</v>
      </c>
      <c r="I1110" s="5" t="s">
        <v>144</v>
      </c>
      <c r="J1110" s="5" t="s">
        <v>108</v>
      </c>
      <c r="K1110" s="5" t="s">
        <v>76</v>
      </c>
      <c r="L1110" s="9" t="s">
        <v>47</v>
      </c>
      <c r="M1110" s="5" t="s">
        <v>13534</v>
      </c>
      <c r="N1110" s="5" t="s">
        <v>53</v>
      </c>
      <c r="O1110" s="5" t="s">
        <v>55</v>
      </c>
      <c r="P1110" s="5" t="b">
        <f t="shared" ca="1" si="169"/>
        <v>0</v>
      </c>
      <c r="Q1110" s="5" t="b">
        <f t="shared" ca="1" si="3"/>
        <v>1</v>
      </c>
      <c r="R1110" s="5"/>
      <c r="S1110" s="5"/>
      <c r="T1110" s="5"/>
      <c r="U1110" s="5"/>
      <c r="V1110" s="5"/>
      <c r="W1110" s="5"/>
      <c r="X1110" s="5"/>
      <c r="Y1110" s="5"/>
      <c r="Z1110" s="5"/>
      <c r="AA1110" s="5"/>
      <c r="AB1110" s="5"/>
      <c r="AC1110" s="5"/>
      <c r="AD1110" s="5"/>
      <c r="AE1110" s="5"/>
      <c r="AF1110" s="5"/>
    </row>
    <row r="1111" spans="1:32" ht="21" customHeight="1">
      <c r="A1111" s="5" t="s">
        <v>1457</v>
      </c>
      <c r="B1111" s="5" t="s">
        <v>4660</v>
      </c>
      <c r="C1111" s="5" t="str">
        <f t="shared" ca="1" si="0"/>
        <v>上海</v>
      </c>
      <c r="D1111" s="5" t="str">
        <f t="shared" ca="1" si="172"/>
        <v>越秀区  </v>
      </c>
      <c r="E1111" s="5" t="s">
        <v>22344</v>
      </c>
      <c r="F1111" s="5" t="s">
        <v>45</v>
      </c>
      <c r="G1111" s="7">
        <v>10</v>
      </c>
      <c r="H1111" s="7">
        <v>15</v>
      </c>
      <c r="I1111" s="5" t="s">
        <v>56</v>
      </c>
      <c r="J1111" s="5" t="s">
        <v>31</v>
      </c>
      <c r="K1111" s="5" t="s">
        <v>403</v>
      </c>
      <c r="L1111" s="5" t="s">
        <v>13410</v>
      </c>
      <c r="M1111" s="5" t="s">
        <v>13411</v>
      </c>
      <c r="N1111" s="5" t="s">
        <v>167</v>
      </c>
      <c r="O1111" s="5" t="s">
        <v>237</v>
      </c>
      <c r="P1111" s="5" t="b">
        <f t="shared" ca="1" si="169"/>
        <v>0</v>
      </c>
      <c r="Q1111" s="5" t="b">
        <f t="shared" ca="1" si="3"/>
        <v>1</v>
      </c>
      <c r="R1111" s="5"/>
      <c r="S1111" s="5"/>
      <c r="T1111" s="5"/>
      <c r="U1111" s="5"/>
      <c r="V1111" s="5"/>
      <c r="W1111" s="5"/>
      <c r="X1111" s="5"/>
      <c r="Y1111" s="5"/>
      <c r="Z1111" s="5"/>
      <c r="AA1111" s="5"/>
      <c r="AB1111" s="5"/>
      <c r="AC1111" s="5"/>
      <c r="AD1111" s="5"/>
      <c r="AE1111" s="5"/>
      <c r="AF1111" s="5"/>
    </row>
    <row r="1112" spans="1:32" ht="21" customHeight="1">
      <c r="A1112" s="5" t="s">
        <v>277</v>
      </c>
      <c r="B1112" s="5" t="s">
        <v>13485</v>
      </c>
      <c r="C1112" s="5" t="str">
        <f t="shared" ca="1" si="0"/>
        <v>上海</v>
      </c>
      <c r="D1112" s="5" t="str">
        <f t="shared" ca="1" si="172"/>
        <v>越秀区  </v>
      </c>
      <c r="E1112" s="5" t="s">
        <v>22337</v>
      </c>
      <c r="F1112" s="5" t="s">
        <v>45</v>
      </c>
      <c r="G1112" s="7">
        <v>10</v>
      </c>
      <c r="H1112" s="7">
        <v>15</v>
      </c>
      <c r="I1112" s="5" t="s">
        <v>56</v>
      </c>
      <c r="J1112" s="5" t="s">
        <v>108</v>
      </c>
      <c r="K1112" s="5" t="s">
        <v>4242</v>
      </c>
      <c r="L1112" s="5" t="s">
        <v>13487</v>
      </c>
      <c r="M1112" s="5" t="s">
        <v>13490</v>
      </c>
      <c r="N1112" s="5" t="s">
        <v>42</v>
      </c>
      <c r="O1112" s="5" t="s">
        <v>55</v>
      </c>
      <c r="P1112" s="5" t="b">
        <f t="shared" ca="1" si="169"/>
        <v>0</v>
      </c>
      <c r="Q1112" s="5" t="b">
        <f t="shared" ca="1" si="3"/>
        <v>1</v>
      </c>
      <c r="R1112" s="5"/>
      <c r="S1112" s="5"/>
      <c r="T1112" s="5"/>
      <c r="U1112" s="5"/>
      <c r="V1112" s="5"/>
      <c r="W1112" s="5"/>
      <c r="X1112" s="5"/>
      <c r="Y1112" s="5"/>
      <c r="Z1112" s="5"/>
      <c r="AA1112" s="5"/>
      <c r="AB1112" s="5"/>
      <c r="AC1112" s="5"/>
      <c r="AD1112" s="5"/>
      <c r="AE1112" s="5"/>
      <c r="AF1112" s="5"/>
    </row>
    <row r="1113" spans="1:32" ht="21" customHeight="1">
      <c r="A1113" s="5" t="s">
        <v>7050</v>
      </c>
      <c r="B1113" s="5" t="s">
        <v>13625</v>
      </c>
      <c r="C1113" s="5" t="str">
        <f t="shared" ca="1" si="0"/>
        <v>上海</v>
      </c>
      <c r="D1113" s="5" t="str">
        <f t="shared" ca="1" si="172"/>
        <v>越秀区  </v>
      </c>
      <c r="E1113" s="5" t="s">
        <v>22462</v>
      </c>
      <c r="F1113" s="5" t="s">
        <v>29</v>
      </c>
      <c r="G1113" s="7">
        <v>10</v>
      </c>
      <c r="H1113" s="7">
        <v>20</v>
      </c>
      <c r="I1113" s="5" t="s">
        <v>144</v>
      </c>
      <c r="J1113" s="5" t="s">
        <v>66</v>
      </c>
      <c r="K1113" s="5" t="s">
        <v>13627</v>
      </c>
      <c r="L1113" s="5" t="s">
        <v>13628</v>
      </c>
      <c r="M1113" s="5" t="s">
        <v>13630</v>
      </c>
      <c r="N1113" s="5" t="s">
        <v>37</v>
      </c>
      <c r="O1113" s="5" t="s">
        <v>55</v>
      </c>
      <c r="P1113" s="5" t="b">
        <f t="shared" ca="1" si="169"/>
        <v>0</v>
      </c>
      <c r="Q1113" s="5" t="b">
        <f t="shared" ca="1" si="3"/>
        <v>1</v>
      </c>
      <c r="R1113" s="5"/>
      <c r="S1113" s="5"/>
      <c r="T1113" s="5"/>
      <c r="U1113" s="5"/>
      <c r="V1113" s="5"/>
      <c r="W1113" s="5"/>
      <c r="X1113" s="5"/>
      <c r="Y1113" s="5"/>
      <c r="Z1113" s="5"/>
      <c r="AA1113" s="5"/>
      <c r="AB1113" s="5"/>
      <c r="AC1113" s="5"/>
      <c r="AD1113" s="5"/>
      <c r="AE1113" s="5"/>
      <c r="AF1113" s="5"/>
    </row>
    <row r="1114" spans="1:32" ht="21" customHeight="1">
      <c r="A1114" s="5" t="s">
        <v>7050</v>
      </c>
      <c r="B1114" s="5" t="s">
        <v>9721</v>
      </c>
      <c r="C1114" s="5" t="str">
        <f t="shared" ca="1" si="0"/>
        <v>上海</v>
      </c>
      <c r="D1114" s="5" t="str">
        <f t="shared" ca="1" si="172"/>
        <v>越秀区  </v>
      </c>
      <c r="E1114" s="5" t="s">
        <v>22344</v>
      </c>
      <c r="F1114" s="5" t="s">
        <v>45</v>
      </c>
      <c r="G1114" s="7">
        <v>10</v>
      </c>
      <c r="H1114" s="7">
        <v>15</v>
      </c>
      <c r="I1114" s="5" t="s">
        <v>56</v>
      </c>
      <c r="J1114" s="5" t="s">
        <v>108</v>
      </c>
      <c r="K1114" s="5" t="s">
        <v>76</v>
      </c>
      <c r="L1114" s="5" t="s">
        <v>26704</v>
      </c>
      <c r="M1114" s="5" t="s">
        <v>26705</v>
      </c>
      <c r="N1114" s="5" t="s">
        <v>37</v>
      </c>
      <c r="O1114" s="5" t="s">
        <v>55</v>
      </c>
      <c r="P1114" s="5" t="b">
        <f t="shared" ca="1" si="169"/>
        <v>0</v>
      </c>
      <c r="Q1114" s="5" t="b">
        <f t="shared" ca="1" si="3"/>
        <v>1</v>
      </c>
      <c r="R1114" s="5"/>
      <c r="S1114" s="5"/>
      <c r="T1114" s="5"/>
      <c r="U1114" s="5"/>
      <c r="V1114" s="5"/>
      <c r="W1114" s="5"/>
      <c r="X1114" s="5"/>
      <c r="Y1114" s="5"/>
      <c r="Z1114" s="5"/>
      <c r="AA1114" s="5"/>
      <c r="AB1114" s="5"/>
      <c r="AC1114" s="5"/>
      <c r="AD1114" s="5"/>
      <c r="AE1114" s="5"/>
      <c r="AF1114" s="5"/>
    </row>
    <row r="1115" spans="1:32" ht="21" customHeight="1">
      <c r="A1115" s="5" t="s">
        <v>7132</v>
      </c>
      <c r="B1115" s="5" t="s">
        <v>3453</v>
      </c>
      <c r="C1115" s="5" t="str">
        <f t="shared" ca="1" si="0"/>
        <v>上海</v>
      </c>
      <c r="D1115" s="5" t="str">
        <f t="shared" ca="1" si="172"/>
        <v>越秀区  </v>
      </c>
      <c r="E1115" s="5" t="s">
        <v>22687</v>
      </c>
      <c r="F1115" s="5" t="s">
        <v>29</v>
      </c>
      <c r="G1115" s="7">
        <v>10</v>
      </c>
      <c r="H1115" s="7">
        <v>15</v>
      </c>
      <c r="I1115" s="5" t="s">
        <v>56</v>
      </c>
      <c r="J1115" s="7" t="s">
        <v>24</v>
      </c>
      <c r="K1115" s="5" t="s">
        <v>57</v>
      </c>
      <c r="L1115" s="5" t="s">
        <v>610</v>
      </c>
      <c r="M1115" s="9" t="s">
        <v>47</v>
      </c>
      <c r="N1115" s="5" t="s">
        <v>37</v>
      </c>
      <c r="O1115" s="5" t="s">
        <v>55</v>
      </c>
      <c r="P1115" s="5" t="b">
        <f t="shared" ca="1" si="169"/>
        <v>0</v>
      </c>
      <c r="Q1115" s="5" t="b">
        <f t="shared" ca="1" si="3"/>
        <v>1</v>
      </c>
      <c r="R1115" s="5"/>
      <c r="S1115" s="5"/>
      <c r="T1115" s="5"/>
      <c r="U1115" s="5"/>
      <c r="V1115" s="5"/>
      <c r="W1115" s="5"/>
      <c r="X1115" s="5"/>
      <c r="Y1115" s="5"/>
      <c r="Z1115" s="5"/>
      <c r="AA1115" s="5"/>
      <c r="AB1115" s="5"/>
      <c r="AC1115" s="5"/>
      <c r="AD1115" s="5"/>
      <c r="AE1115" s="5"/>
      <c r="AF1115" s="5"/>
    </row>
    <row r="1116" spans="1:32" ht="21" customHeight="1">
      <c r="A1116" s="5" t="s">
        <v>7132</v>
      </c>
      <c r="B1116" s="5" t="s">
        <v>1786</v>
      </c>
      <c r="C1116" s="5" t="str">
        <f t="shared" ca="1" si="0"/>
        <v>上海</v>
      </c>
      <c r="D1116" s="5" t="str">
        <f t="shared" ca="1" si="172"/>
        <v>越秀区  </v>
      </c>
      <c r="E1116" s="5" t="s">
        <v>22687</v>
      </c>
      <c r="F1116" s="5" t="s">
        <v>29</v>
      </c>
      <c r="G1116" s="7">
        <v>10</v>
      </c>
      <c r="H1116" s="7">
        <v>15</v>
      </c>
      <c r="I1116" s="5" t="s">
        <v>56</v>
      </c>
      <c r="J1116" s="5" t="s">
        <v>31</v>
      </c>
      <c r="K1116" s="5" t="s">
        <v>252</v>
      </c>
      <c r="L1116" s="5" t="s">
        <v>58</v>
      </c>
      <c r="M1116" s="5" t="s">
        <v>26706</v>
      </c>
      <c r="N1116" s="5" t="s">
        <v>42</v>
      </c>
      <c r="O1116" s="5" t="s">
        <v>38</v>
      </c>
      <c r="P1116" s="5" t="b">
        <f t="shared" ca="1" si="169"/>
        <v>0</v>
      </c>
      <c r="Q1116" s="5" t="b">
        <f t="shared" ca="1" si="3"/>
        <v>1</v>
      </c>
      <c r="R1116" s="5"/>
      <c r="S1116" s="5"/>
      <c r="T1116" s="5"/>
      <c r="U1116" s="5"/>
      <c r="V1116" s="5"/>
      <c r="W1116" s="5"/>
      <c r="X1116" s="5"/>
      <c r="Y1116" s="5"/>
      <c r="Z1116" s="5"/>
      <c r="AA1116" s="5"/>
      <c r="AB1116" s="5"/>
      <c r="AC1116" s="5"/>
      <c r="AD1116" s="5"/>
      <c r="AE1116" s="5"/>
      <c r="AF1116" s="5"/>
    </row>
    <row r="1117" spans="1:32" ht="21" customHeight="1">
      <c r="A1117" s="5" t="s">
        <v>7132</v>
      </c>
      <c r="B1117" s="5" t="s">
        <v>13438</v>
      </c>
      <c r="C1117" s="5" t="str">
        <f t="shared" ca="1" si="0"/>
        <v>上海</v>
      </c>
      <c r="D1117" s="5" t="str">
        <f t="shared" ca="1" si="172"/>
        <v>越秀区  </v>
      </c>
      <c r="E1117" s="5" t="s">
        <v>22670</v>
      </c>
      <c r="F1117" s="5" t="s">
        <v>29</v>
      </c>
      <c r="G1117" s="7">
        <v>10</v>
      </c>
      <c r="H1117" s="7">
        <v>20</v>
      </c>
      <c r="I1117" s="5" t="s">
        <v>144</v>
      </c>
      <c r="J1117" s="5" t="s">
        <v>31</v>
      </c>
      <c r="K1117" s="5" t="s">
        <v>76</v>
      </c>
      <c r="L1117" s="9" t="s">
        <v>47</v>
      </c>
      <c r="M1117" s="5" t="s">
        <v>13439</v>
      </c>
      <c r="N1117" s="5" t="s">
        <v>100</v>
      </c>
      <c r="O1117" s="5" t="s">
        <v>55</v>
      </c>
      <c r="P1117" s="5" t="b">
        <f t="shared" ca="1" si="169"/>
        <v>0</v>
      </c>
      <c r="Q1117" s="5" t="b">
        <f t="shared" ca="1" si="3"/>
        <v>1</v>
      </c>
      <c r="R1117" s="5"/>
      <c r="S1117" s="5"/>
      <c r="T1117" s="5"/>
      <c r="U1117" s="5"/>
      <c r="V1117" s="5"/>
      <c r="W1117" s="5"/>
      <c r="X1117" s="5"/>
      <c r="Y1117" s="5"/>
      <c r="Z1117" s="5"/>
      <c r="AA1117" s="5"/>
      <c r="AB1117" s="5"/>
      <c r="AC1117" s="5"/>
      <c r="AD1117" s="5"/>
      <c r="AE1117" s="5"/>
      <c r="AF1117" s="5"/>
    </row>
    <row r="1118" spans="1:32" ht="21" customHeight="1">
      <c r="A1118" s="5" t="s">
        <v>13759</v>
      </c>
      <c r="B1118" s="5" t="s">
        <v>1590</v>
      </c>
      <c r="C1118" s="5" t="str">
        <f t="shared" ca="1" si="0"/>
        <v>上海</v>
      </c>
      <c r="D1118" s="9" t="s">
        <v>47</v>
      </c>
      <c r="E1118" s="5" t="s">
        <v>22707</v>
      </c>
      <c r="F1118" s="5" t="s">
        <v>45</v>
      </c>
      <c r="G1118" s="7">
        <v>10</v>
      </c>
      <c r="H1118" s="7">
        <v>15</v>
      </c>
      <c r="I1118" s="5" t="s">
        <v>56</v>
      </c>
      <c r="J1118" s="5" t="s">
        <v>108</v>
      </c>
      <c r="K1118" s="5" t="s">
        <v>663</v>
      </c>
      <c r="L1118" s="5" t="s">
        <v>1591</v>
      </c>
      <c r="M1118" s="5" t="s">
        <v>26707</v>
      </c>
      <c r="N1118" s="5" t="s">
        <v>167</v>
      </c>
      <c r="O1118" s="5" t="s">
        <v>237</v>
      </c>
      <c r="P1118" s="5" t="b">
        <f t="shared" ca="1" si="169"/>
        <v>0</v>
      </c>
      <c r="Q1118" s="5" t="b">
        <f t="shared" ca="1" si="3"/>
        <v>1</v>
      </c>
      <c r="R1118" s="5"/>
      <c r="S1118" s="5"/>
      <c r="T1118" s="5"/>
      <c r="U1118" s="5"/>
      <c r="V1118" s="5"/>
      <c r="W1118" s="5"/>
      <c r="X1118" s="5"/>
      <c r="Y1118" s="5"/>
      <c r="Z1118" s="5"/>
      <c r="AA1118" s="5"/>
      <c r="AB1118" s="5"/>
      <c r="AC1118" s="5"/>
      <c r="AD1118" s="5"/>
      <c r="AE1118" s="5"/>
      <c r="AF1118" s="5"/>
    </row>
    <row r="1119" spans="1:32" ht="21" customHeight="1">
      <c r="A1119" s="5" t="s">
        <v>26708</v>
      </c>
      <c r="B1119" s="5" t="s">
        <v>2999</v>
      </c>
      <c r="C1119" s="5" t="str">
        <f t="shared" ca="1" si="0"/>
        <v>上海</v>
      </c>
      <c r="D1119" s="9" t="s">
        <v>47</v>
      </c>
      <c r="E1119" s="5" t="s">
        <v>22707</v>
      </c>
      <c r="F1119" s="5" t="s">
        <v>45</v>
      </c>
      <c r="G1119" s="7">
        <v>10</v>
      </c>
      <c r="H1119" s="7">
        <v>15</v>
      </c>
      <c r="I1119" s="5" t="s">
        <v>56</v>
      </c>
      <c r="J1119" s="5" t="s">
        <v>108</v>
      </c>
      <c r="K1119" s="5" t="s">
        <v>57</v>
      </c>
      <c r="L1119" s="5" t="s">
        <v>26709</v>
      </c>
      <c r="M1119" s="5" t="s">
        <v>26710</v>
      </c>
      <c r="N1119" s="5" t="s">
        <v>37</v>
      </c>
      <c r="O1119" s="5" t="s">
        <v>55</v>
      </c>
      <c r="P1119" s="5" t="b">
        <f t="shared" ca="1" si="169"/>
        <v>0</v>
      </c>
      <c r="Q1119" s="5" t="b">
        <f t="shared" ca="1" si="3"/>
        <v>1</v>
      </c>
      <c r="R1119" s="5"/>
      <c r="S1119" s="5"/>
      <c r="T1119" s="5"/>
      <c r="U1119" s="5"/>
      <c r="V1119" s="5"/>
      <c r="W1119" s="5"/>
      <c r="X1119" s="5"/>
      <c r="Y1119" s="5"/>
      <c r="Z1119" s="5"/>
      <c r="AA1119" s="5"/>
      <c r="AB1119" s="5"/>
      <c r="AC1119" s="5"/>
      <c r="AD1119" s="5"/>
      <c r="AE1119" s="5"/>
      <c r="AF1119" s="5"/>
    </row>
    <row r="1120" spans="1:32" ht="21" customHeight="1">
      <c r="A1120" s="5" t="s">
        <v>14669</v>
      </c>
      <c r="B1120" s="5" t="s">
        <v>15308</v>
      </c>
      <c r="C1120" s="5" t="str">
        <f t="shared" ca="1" si="0"/>
        <v>上海</v>
      </c>
      <c r="D1120" s="5" t="str">
        <f t="shared" ref="D1120:D1127" ca="1" si="173">IFERROR(__xludf.DUMMYFUNCTION("REGEXEXTRACT(E1120,""-(\S+)"")"),"南山区  ")</f>
        <v>南山区  </v>
      </c>
      <c r="E1120" s="5" t="s">
        <v>22670</v>
      </c>
      <c r="F1120" s="5" t="s">
        <v>29</v>
      </c>
      <c r="G1120" s="7">
        <v>10</v>
      </c>
      <c r="H1120" s="7">
        <v>15</v>
      </c>
      <c r="I1120" s="5" t="s">
        <v>56</v>
      </c>
      <c r="J1120" s="5" t="s">
        <v>108</v>
      </c>
      <c r="K1120" s="5" t="s">
        <v>87</v>
      </c>
      <c r="L1120" s="9" t="s">
        <v>47</v>
      </c>
      <c r="M1120" s="5" t="s">
        <v>26711</v>
      </c>
      <c r="N1120" s="5" t="s">
        <v>53</v>
      </c>
      <c r="O1120" s="5" t="s">
        <v>55</v>
      </c>
      <c r="P1120" s="5" t="b">
        <f t="shared" ca="1" si="169"/>
        <v>0</v>
      </c>
      <c r="Q1120" s="5" t="b">
        <f t="shared" ca="1" si="3"/>
        <v>1</v>
      </c>
      <c r="R1120" s="5"/>
      <c r="S1120" s="5"/>
      <c r="T1120" s="5"/>
      <c r="U1120" s="5"/>
      <c r="V1120" s="5"/>
      <c r="W1120" s="5"/>
      <c r="X1120" s="5"/>
      <c r="Y1120" s="5"/>
      <c r="Z1120" s="5"/>
      <c r="AA1120" s="5"/>
      <c r="AB1120" s="5"/>
      <c r="AC1120" s="5"/>
      <c r="AD1120" s="5"/>
      <c r="AE1120" s="5"/>
      <c r="AF1120" s="5"/>
    </row>
    <row r="1121" spans="1:32" ht="21" customHeight="1">
      <c r="A1121" s="5" t="s">
        <v>7132</v>
      </c>
      <c r="B1121" s="5" t="s">
        <v>22279</v>
      </c>
      <c r="C1121" s="5" t="str">
        <f t="shared" ca="1" si="0"/>
        <v>上海</v>
      </c>
      <c r="D1121" s="5" t="str">
        <f t="shared" ca="1" si="173"/>
        <v>南山区  </v>
      </c>
      <c r="E1121" s="5" t="s">
        <v>22698</v>
      </c>
      <c r="F1121" s="5" t="s">
        <v>45</v>
      </c>
      <c r="G1121" s="7">
        <v>10</v>
      </c>
      <c r="H1121" s="7">
        <v>15</v>
      </c>
      <c r="I1121" s="5" t="s">
        <v>56</v>
      </c>
      <c r="J1121" s="5" t="s">
        <v>108</v>
      </c>
      <c r="K1121" s="5" t="s">
        <v>273</v>
      </c>
      <c r="L1121" s="5" t="s">
        <v>26712</v>
      </c>
      <c r="M1121" s="5" t="s">
        <v>26713</v>
      </c>
      <c r="N1121" s="5" t="s">
        <v>100</v>
      </c>
      <c r="O1121" s="5" t="s">
        <v>55</v>
      </c>
      <c r="P1121" s="5" t="b">
        <f t="shared" ca="1" si="169"/>
        <v>0</v>
      </c>
      <c r="Q1121" s="5" t="b">
        <f t="shared" ca="1" si="3"/>
        <v>1</v>
      </c>
      <c r="R1121" s="5"/>
      <c r="S1121" s="5"/>
      <c r="T1121" s="5"/>
      <c r="U1121" s="5"/>
      <c r="V1121" s="5"/>
      <c r="W1121" s="5"/>
      <c r="X1121" s="5"/>
      <c r="Y1121" s="5"/>
      <c r="Z1121" s="5"/>
      <c r="AA1121" s="5"/>
      <c r="AB1121" s="5"/>
      <c r="AC1121" s="5"/>
      <c r="AD1121" s="5"/>
      <c r="AE1121" s="5"/>
      <c r="AF1121" s="5"/>
    </row>
    <row r="1122" spans="1:32" ht="21" customHeight="1">
      <c r="A1122" s="5" t="s">
        <v>14506</v>
      </c>
      <c r="B1122" s="5" t="s">
        <v>26714</v>
      </c>
      <c r="C1122" s="5" t="str">
        <f t="shared" ca="1" si="0"/>
        <v>上海</v>
      </c>
      <c r="D1122" s="5" t="str">
        <f t="shared" ca="1" si="173"/>
        <v>南山区  </v>
      </c>
      <c r="E1122" s="5" t="s">
        <v>22687</v>
      </c>
      <c r="F1122" s="5" t="s">
        <v>45</v>
      </c>
      <c r="G1122" s="7">
        <v>10</v>
      </c>
      <c r="H1122" s="7">
        <v>15</v>
      </c>
      <c r="I1122" s="5" t="s">
        <v>56</v>
      </c>
      <c r="J1122" s="7" t="s">
        <v>24</v>
      </c>
      <c r="K1122" s="5" t="s">
        <v>57</v>
      </c>
      <c r="L1122" s="9" t="s">
        <v>47</v>
      </c>
      <c r="M1122" s="5" t="s">
        <v>26715</v>
      </c>
      <c r="N1122" s="5" t="s">
        <v>100</v>
      </c>
      <c r="O1122" s="5" t="s">
        <v>55</v>
      </c>
      <c r="P1122" s="5" t="b">
        <f t="shared" ca="1" si="169"/>
        <v>0</v>
      </c>
      <c r="Q1122" s="5" t="b">
        <f t="shared" ca="1" si="3"/>
        <v>1</v>
      </c>
      <c r="R1122" s="5"/>
      <c r="S1122" s="5"/>
      <c r="T1122" s="5"/>
      <c r="U1122" s="5"/>
      <c r="V1122" s="5"/>
      <c r="W1122" s="5"/>
      <c r="X1122" s="5"/>
      <c r="Y1122" s="5"/>
      <c r="Z1122" s="5"/>
      <c r="AA1122" s="5"/>
      <c r="AB1122" s="5"/>
      <c r="AC1122" s="5"/>
      <c r="AD1122" s="5"/>
      <c r="AE1122" s="5"/>
      <c r="AF1122" s="5"/>
    </row>
    <row r="1123" spans="1:32" ht="21" customHeight="1">
      <c r="A1123" s="5" t="s">
        <v>7132</v>
      </c>
      <c r="B1123" s="5" t="s">
        <v>25385</v>
      </c>
      <c r="C1123" s="5" t="str">
        <f t="shared" ca="1" si="0"/>
        <v>上海</v>
      </c>
      <c r="D1123" s="5" t="str">
        <f t="shared" ca="1" si="173"/>
        <v>南山区  </v>
      </c>
      <c r="E1123" s="5" t="s">
        <v>22670</v>
      </c>
      <c r="F1123" s="5" t="s">
        <v>29</v>
      </c>
      <c r="G1123" s="7">
        <v>10</v>
      </c>
      <c r="H1123" s="7">
        <v>25</v>
      </c>
      <c r="I1123" s="5" t="s">
        <v>2463</v>
      </c>
      <c r="J1123" s="5" t="s">
        <v>31</v>
      </c>
      <c r="K1123" s="5" t="s">
        <v>87</v>
      </c>
      <c r="L1123" s="9" t="s">
        <v>47</v>
      </c>
      <c r="M1123" s="5" t="s">
        <v>26716</v>
      </c>
      <c r="N1123" s="5" t="s">
        <v>53</v>
      </c>
      <c r="O1123" s="5" t="s">
        <v>55</v>
      </c>
      <c r="P1123" s="5" t="b">
        <f t="shared" ca="1" si="169"/>
        <v>0</v>
      </c>
      <c r="Q1123" s="5" t="b">
        <f t="shared" ca="1" si="3"/>
        <v>1</v>
      </c>
      <c r="R1123" s="5"/>
      <c r="S1123" s="5"/>
      <c r="T1123" s="5"/>
      <c r="U1123" s="5"/>
      <c r="V1123" s="5"/>
      <c r="W1123" s="5"/>
      <c r="X1123" s="5"/>
      <c r="Y1123" s="5"/>
      <c r="Z1123" s="5"/>
      <c r="AA1123" s="5"/>
      <c r="AB1123" s="5"/>
      <c r="AC1123" s="5"/>
      <c r="AD1123" s="5"/>
      <c r="AE1123" s="5"/>
      <c r="AF1123" s="5"/>
    </row>
    <row r="1124" spans="1:32" ht="21" customHeight="1">
      <c r="A1124" s="5" t="s">
        <v>7132</v>
      </c>
      <c r="B1124" s="5" t="s">
        <v>5783</v>
      </c>
      <c r="C1124" s="5" t="str">
        <f t="shared" ca="1" si="0"/>
        <v>上海</v>
      </c>
      <c r="D1124" s="5" t="str">
        <f t="shared" ca="1" si="173"/>
        <v>南山区  </v>
      </c>
      <c r="E1124" s="5" t="s">
        <v>22670</v>
      </c>
      <c r="F1124" s="5" t="s">
        <v>45</v>
      </c>
      <c r="G1124" s="7">
        <v>10</v>
      </c>
      <c r="H1124" s="7">
        <v>15</v>
      </c>
      <c r="I1124" s="5" t="s">
        <v>56</v>
      </c>
      <c r="J1124" s="5" t="s">
        <v>108</v>
      </c>
      <c r="K1124" s="5" t="s">
        <v>57</v>
      </c>
      <c r="L1124" s="5" t="s">
        <v>26717</v>
      </c>
      <c r="M1124" s="5" t="s">
        <v>26718</v>
      </c>
      <c r="N1124" s="5" t="s">
        <v>167</v>
      </c>
      <c r="O1124" s="5" t="s">
        <v>237</v>
      </c>
      <c r="P1124" s="5" t="b">
        <f t="shared" ca="1" si="169"/>
        <v>0</v>
      </c>
      <c r="Q1124" s="5" t="b">
        <f t="shared" ca="1" si="3"/>
        <v>1</v>
      </c>
      <c r="R1124" s="5"/>
      <c r="S1124" s="5"/>
      <c r="T1124" s="5"/>
      <c r="U1124" s="5"/>
      <c r="V1124" s="5"/>
      <c r="W1124" s="5"/>
      <c r="X1124" s="5"/>
      <c r="Y1124" s="5"/>
      <c r="Z1124" s="5"/>
      <c r="AA1124" s="5"/>
      <c r="AB1124" s="5"/>
      <c r="AC1124" s="5"/>
      <c r="AD1124" s="5"/>
      <c r="AE1124" s="5"/>
      <c r="AF1124" s="5"/>
    </row>
    <row r="1125" spans="1:32" ht="21" customHeight="1">
      <c r="A1125" s="5" t="s">
        <v>7132</v>
      </c>
      <c r="B1125" s="5" t="s">
        <v>18788</v>
      </c>
      <c r="C1125" s="5" t="str">
        <f t="shared" ca="1" si="0"/>
        <v>上海</v>
      </c>
      <c r="D1125" s="5" t="str">
        <f t="shared" ca="1" si="173"/>
        <v>南山区  </v>
      </c>
      <c r="E1125" s="5" t="s">
        <v>22687</v>
      </c>
      <c r="F1125" s="5" t="s">
        <v>29</v>
      </c>
      <c r="G1125" s="7">
        <v>10</v>
      </c>
      <c r="H1125" s="7">
        <v>18</v>
      </c>
      <c r="I1125" s="5" t="s">
        <v>964</v>
      </c>
      <c r="J1125" s="5" t="s">
        <v>108</v>
      </c>
      <c r="K1125" s="5" t="s">
        <v>117</v>
      </c>
      <c r="L1125" s="5" t="s">
        <v>22360</v>
      </c>
      <c r="M1125" s="5" t="s">
        <v>26719</v>
      </c>
      <c r="N1125" s="5" t="s">
        <v>167</v>
      </c>
      <c r="O1125" s="5" t="s">
        <v>271</v>
      </c>
      <c r="P1125" s="5" t="b">
        <f t="shared" ca="1" si="169"/>
        <v>0</v>
      </c>
      <c r="Q1125" s="5" t="b">
        <f t="shared" ca="1" si="3"/>
        <v>1</v>
      </c>
      <c r="R1125" s="5"/>
      <c r="S1125" s="5"/>
      <c r="T1125" s="5"/>
      <c r="U1125" s="5"/>
      <c r="V1125" s="5"/>
      <c r="W1125" s="5"/>
      <c r="X1125" s="5"/>
      <c r="Y1125" s="5"/>
      <c r="Z1125" s="5"/>
      <c r="AA1125" s="5"/>
      <c r="AB1125" s="5"/>
      <c r="AC1125" s="5"/>
      <c r="AD1125" s="5"/>
      <c r="AE1125" s="5"/>
      <c r="AF1125" s="5"/>
    </row>
    <row r="1126" spans="1:32" ht="21" customHeight="1">
      <c r="A1126" s="5" t="s">
        <v>7132</v>
      </c>
      <c r="B1126" s="5" t="s">
        <v>26720</v>
      </c>
      <c r="C1126" s="5" t="str">
        <f t="shared" ca="1" si="0"/>
        <v>上海</v>
      </c>
      <c r="D1126" s="5" t="str">
        <f t="shared" ca="1" si="173"/>
        <v>南山区  </v>
      </c>
      <c r="E1126" s="5" t="s">
        <v>22670</v>
      </c>
      <c r="F1126" s="5" t="s">
        <v>29</v>
      </c>
      <c r="G1126" s="7">
        <v>10</v>
      </c>
      <c r="H1126" s="7">
        <v>15</v>
      </c>
      <c r="I1126" s="5" t="s">
        <v>56</v>
      </c>
      <c r="J1126" s="5" t="s">
        <v>66</v>
      </c>
      <c r="K1126" s="5" t="s">
        <v>5840</v>
      </c>
      <c r="L1126" s="5" t="s">
        <v>26721</v>
      </c>
      <c r="M1126" s="5" t="s">
        <v>26722</v>
      </c>
      <c r="N1126" s="5" t="s">
        <v>100</v>
      </c>
      <c r="O1126" s="5" t="s">
        <v>55</v>
      </c>
      <c r="P1126" s="5" t="b">
        <f t="shared" ca="1" si="169"/>
        <v>0</v>
      </c>
      <c r="Q1126" s="5" t="b">
        <f t="shared" ca="1" si="3"/>
        <v>1</v>
      </c>
      <c r="R1126" s="5"/>
      <c r="S1126" s="5"/>
      <c r="T1126" s="5"/>
      <c r="U1126" s="5"/>
      <c r="V1126" s="5"/>
      <c r="W1126" s="5"/>
      <c r="X1126" s="5"/>
      <c r="Y1126" s="5"/>
      <c r="Z1126" s="5"/>
      <c r="AA1126" s="5"/>
      <c r="AB1126" s="5"/>
      <c r="AC1126" s="5"/>
      <c r="AD1126" s="5"/>
      <c r="AE1126" s="5"/>
      <c r="AF1126" s="5"/>
    </row>
    <row r="1127" spans="1:32" ht="21" customHeight="1">
      <c r="A1127" s="5" t="s">
        <v>7132</v>
      </c>
      <c r="B1127" s="5" t="s">
        <v>26723</v>
      </c>
      <c r="C1127" s="5" t="str">
        <f t="shared" ca="1" si="0"/>
        <v>上海</v>
      </c>
      <c r="D1127" s="5" t="str">
        <f t="shared" ca="1" si="173"/>
        <v>南山区  </v>
      </c>
      <c r="E1127" s="5" t="s">
        <v>22687</v>
      </c>
      <c r="F1127" s="5" t="s">
        <v>29</v>
      </c>
      <c r="G1127" s="7">
        <v>10</v>
      </c>
      <c r="H1127" s="7">
        <v>15</v>
      </c>
      <c r="I1127" s="5" t="s">
        <v>56</v>
      </c>
      <c r="J1127" s="5" t="s">
        <v>31</v>
      </c>
      <c r="K1127" s="5" t="s">
        <v>252</v>
      </c>
      <c r="L1127" s="9" t="s">
        <v>47</v>
      </c>
      <c r="M1127" s="5" t="s">
        <v>26724</v>
      </c>
      <c r="N1127" s="5" t="s">
        <v>53</v>
      </c>
      <c r="O1127" s="5" t="s">
        <v>55</v>
      </c>
      <c r="P1127" s="5" t="b">
        <f t="shared" ca="1" si="169"/>
        <v>0</v>
      </c>
      <c r="Q1127" s="5" t="b">
        <f t="shared" ca="1" si="3"/>
        <v>1</v>
      </c>
      <c r="R1127" s="5"/>
      <c r="S1127" s="5"/>
      <c r="T1127" s="5"/>
      <c r="U1127" s="5"/>
      <c r="V1127" s="5"/>
      <c r="W1127" s="5"/>
      <c r="X1127" s="5"/>
      <c r="Y1127" s="5"/>
      <c r="Z1127" s="5"/>
      <c r="AA1127" s="5"/>
      <c r="AB1127" s="5"/>
      <c r="AC1127" s="5"/>
      <c r="AD1127" s="5"/>
      <c r="AE1127" s="5"/>
      <c r="AF1127" s="5"/>
    </row>
    <row r="1128" spans="1:32" ht="21" customHeight="1">
      <c r="A1128" s="5" t="s">
        <v>26725</v>
      </c>
      <c r="B1128" s="5" t="s">
        <v>26723</v>
      </c>
      <c r="C1128" s="5" t="str">
        <f t="shared" ca="1" si="0"/>
        <v>上海</v>
      </c>
      <c r="D1128" s="9" t="s">
        <v>47</v>
      </c>
      <c r="E1128" s="5" t="s">
        <v>22707</v>
      </c>
      <c r="F1128" s="5" t="s">
        <v>45</v>
      </c>
      <c r="G1128" s="7">
        <v>10</v>
      </c>
      <c r="H1128" s="7">
        <v>15</v>
      </c>
      <c r="I1128" s="5" t="s">
        <v>56</v>
      </c>
      <c r="J1128" s="5" t="s">
        <v>125</v>
      </c>
      <c r="K1128" s="5" t="s">
        <v>57</v>
      </c>
      <c r="L1128" s="9" t="s">
        <v>47</v>
      </c>
      <c r="M1128" s="9" t="s">
        <v>47</v>
      </c>
      <c r="N1128" s="5" t="s">
        <v>37</v>
      </c>
      <c r="O1128" s="5" t="s">
        <v>55</v>
      </c>
      <c r="P1128" s="5" t="b">
        <f t="shared" ca="1" si="169"/>
        <v>0</v>
      </c>
      <c r="Q1128" s="5" t="b">
        <f t="shared" ca="1" si="3"/>
        <v>1</v>
      </c>
      <c r="R1128" s="5"/>
      <c r="S1128" s="5"/>
      <c r="T1128" s="5"/>
      <c r="U1128" s="5"/>
      <c r="V1128" s="5"/>
      <c r="W1128" s="5"/>
      <c r="X1128" s="5"/>
      <c r="Y1128" s="5"/>
      <c r="Z1128" s="5"/>
      <c r="AA1128" s="5"/>
      <c r="AB1128" s="5"/>
      <c r="AC1128" s="5"/>
      <c r="AD1128" s="5"/>
      <c r="AE1128" s="5"/>
      <c r="AF1128" s="5"/>
    </row>
    <row r="1129" spans="1:32" ht="21" customHeight="1">
      <c r="A1129" s="5" t="s">
        <v>7132</v>
      </c>
      <c r="B1129" s="5" t="s">
        <v>15549</v>
      </c>
      <c r="C1129" s="5" t="str">
        <f t="shared" ca="1" si="0"/>
        <v>上海</v>
      </c>
      <c r="D1129" s="5" t="str">
        <f t="shared" ref="D1129:D1133" ca="1" si="174">IFERROR(__xludf.DUMMYFUNCTION("REGEXEXTRACT(E1129,""-(\S+)"")"),"龙岗区  ")</f>
        <v>龙岗区  </v>
      </c>
      <c r="E1129" s="5" t="s">
        <v>22698</v>
      </c>
      <c r="F1129" s="5" t="s">
        <v>45</v>
      </c>
      <c r="G1129" s="7">
        <v>10</v>
      </c>
      <c r="H1129" s="7">
        <v>15</v>
      </c>
      <c r="I1129" s="5" t="s">
        <v>56</v>
      </c>
      <c r="J1129" s="5" t="s">
        <v>31</v>
      </c>
      <c r="K1129" s="5" t="s">
        <v>57</v>
      </c>
      <c r="L1129" s="5" t="s">
        <v>26726</v>
      </c>
      <c r="M1129" s="5" t="s">
        <v>26727</v>
      </c>
      <c r="N1129" s="5" t="s">
        <v>100</v>
      </c>
      <c r="O1129" s="5" t="s">
        <v>55</v>
      </c>
      <c r="P1129" s="5" t="b">
        <f t="shared" ca="1" si="169"/>
        <v>0</v>
      </c>
      <c r="Q1129" s="5" t="b">
        <f t="shared" ca="1" si="3"/>
        <v>1</v>
      </c>
      <c r="R1129" s="5"/>
      <c r="S1129" s="5"/>
      <c r="T1129" s="5"/>
      <c r="U1129" s="5"/>
      <c r="V1129" s="5"/>
      <c r="W1129" s="5"/>
      <c r="X1129" s="5"/>
      <c r="Y1129" s="5"/>
      <c r="Z1129" s="5"/>
      <c r="AA1129" s="5"/>
      <c r="AB1129" s="5"/>
      <c r="AC1129" s="5"/>
      <c r="AD1129" s="5"/>
      <c r="AE1129" s="5"/>
      <c r="AF1129" s="5"/>
    </row>
    <row r="1130" spans="1:32" ht="21" customHeight="1">
      <c r="A1130" s="5" t="s">
        <v>7132</v>
      </c>
      <c r="B1130" s="5" t="s">
        <v>11712</v>
      </c>
      <c r="C1130" s="5" t="str">
        <f t="shared" ca="1" si="0"/>
        <v>上海</v>
      </c>
      <c r="D1130" s="5" t="str">
        <f t="shared" ca="1" si="174"/>
        <v>龙岗区  </v>
      </c>
      <c r="E1130" s="5" t="s">
        <v>22687</v>
      </c>
      <c r="F1130" s="5" t="s">
        <v>45</v>
      </c>
      <c r="G1130" s="7">
        <v>10</v>
      </c>
      <c r="H1130" s="7">
        <v>15</v>
      </c>
      <c r="I1130" s="5" t="s">
        <v>56</v>
      </c>
      <c r="J1130" s="5" t="s">
        <v>108</v>
      </c>
      <c r="K1130" s="5" t="s">
        <v>126</v>
      </c>
      <c r="L1130" s="5" t="s">
        <v>26728</v>
      </c>
      <c r="M1130" s="5" t="s">
        <v>26729</v>
      </c>
      <c r="N1130" s="5" t="s">
        <v>167</v>
      </c>
      <c r="O1130" s="5" t="s">
        <v>55</v>
      </c>
      <c r="P1130" s="5" t="b">
        <f t="shared" ca="1" si="169"/>
        <v>0</v>
      </c>
      <c r="Q1130" s="5" t="b">
        <f t="shared" ca="1" si="3"/>
        <v>1</v>
      </c>
      <c r="R1130" s="5"/>
      <c r="S1130" s="5"/>
      <c r="T1130" s="5"/>
      <c r="U1130" s="5"/>
      <c r="V1130" s="5"/>
      <c r="W1130" s="5"/>
      <c r="X1130" s="5"/>
      <c r="Y1130" s="5"/>
      <c r="Z1130" s="5"/>
      <c r="AA1130" s="5"/>
      <c r="AB1130" s="5"/>
      <c r="AC1130" s="5"/>
      <c r="AD1130" s="5"/>
      <c r="AE1130" s="5"/>
      <c r="AF1130" s="5"/>
    </row>
    <row r="1131" spans="1:32" ht="21" customHeight="1">
      <c r="A1131" s="5" t="s">
        <v>7132</v>
      </c>
      <c r="B1131" s="5" t="s">
        <v>19868</v>
      </c>
      <c r="C1131" s="5" t="str">
        <f t="shared" ca="1" si="0"/>
        <v>上海</v>
      </c>
      <c r="D1131" s="5" t="str">
        <f t="shared" ca="1" si="174"/>
        <v>龙岗区  </v>
      </c>
      <c r="E1131" s="5" t="s">
        <v>22687</v>
      </c>
      <c r="F1131" s="5" t="s">
        <v>29</v>
      </c>
      <c r="G1131" s="7">
        <v>10</v>
      </c>
      <c r="H1131" s="7">
        <v>15</v>
      </c>
      <c r="I1131" s="5" t="s">
        <v>56</v>
      </c>
      <c r="J1131" s="5" t="s">
        <v>108</v>
      </c>
      <c r="K1131" s="5" t="s">
        <v>48</v>
      </c>
      <c r="L1131" s="5" t="s">
        <v>19870</v>
      </c>
      <c r="M1131" s="5" t="s">
        <v>26730</v>
      </c>
      <c r="N1131" s="5" t="s">
        <v>53</v>
      </c>
      <c r="O1131" s="5" t="s">
        <v>55</v>
      </c>
      <c r="P1131" s="5" t="b">
        <f t="shared" ca="1" si="169"/>
        <v>0</v>
      </c>
      <c r="Q1131" s="5" t="b">
        <f t="shared" ca="1" si="3"/>
        <v>1</v>
      </c>
      <c r="R1131" s="5"/>
      <c r="S1131" s="5"/>
      <c r="T1131" s="5"/>
      <c r="U1131" s="5"/>
      <c r="V1131" s="5"/>
      <c r="W1131" s="5"/>
      <c r="X1131" s="5"/>
      <c r="Y1131" s="5"/>
      <c r="Z1131" s="5"/>
      <c r="AA1131" s="5"/>
      <c r="AB1131" s="5"/>
      <c r="AC1131" s="5"/>
      <c r="AD1131" s="5"/>
      <c r="AE1131" s="5"/>
      <c r="AF1131" s="5"/>
    </row>
    <row r="1132" spans="1:32" ht="21" customHeight="1">
      <c r="A1132" s="5" t="s">
        <v>3523</v>
      </c>
      <c r="B1132" s="5" t="s">
        <v>6921</v>
      </c>
      <c r="C1132" s="5" t="str">
        <f t="shared" ca="1" si="0"/>
        <v>上海</v>
      </c>
      <c r="D1132" s="5" t="str">
        <f t="shared" ca="1" si="174"/>
        <v>龙岗区  </v>
      </c>
      <c r="E1132" s="5" t="s">
        <v>22687</v>
      </c>
      <c r="F1132" s="5" t="s">
        <v>45</v>
      </c>
      <c r="G1132" s="7">
        <v>10</v>
      </c>
      <c r="H1132" s="7">
        <v>18</v>
      </c>
      <c r="I1132" s="5" t="s">
        <v>964</v>
      </c>
      <c r="J1132" s="5" t="s">
        <v>108</v>
      </c>
      <c r="K1132" s="5" t="s">
        <v>57</v>
      </c>
      <c r="L1132" s="5" t="s">
        <v>6922</v>
      </c>
      <c r="M1132" s="5" t="s">
        <v>13723</v>
      </c>
      <c r="N1132" s="5" t="s">
        <v>37</v>
      </c>
      <c r="O1132" s="5" t="s">
        <v>55</v>
      </c>
      <c r="P1132" s="5" t="b">
        <f t="shared" ca="1" si="169"/>
        <v>0</v>
      </c>
      <c r="Q1132" s="5" t="b">
        <f t="shared" ca="1" si="3"/>
        <v>1</v>
      </c>
      <c r="R1132" s="5"/>
      <c r="S1132" s="5"/>
      <c r="T1132" s="5"/>
      <c r="U1132" s="5"/>
      <c r="V1132" s="5"/>
      <c r="W1132" s="5"/>
      <c r="X1132" s="5"/>
      <c r="Y1132" s="5"/>
      <c r="Z1132" s="5"/>
      <c r="AA1132" s="5"/>
      <c r="AB1132" s="5"/>
      <c r="AC1132" s="5"/>
      <c r="AD1132" s="5"/>
      <c r="AE1132" s="5"/>
      <c r="AF1132" s="5"/>
    </row>
    <row r="1133" spans="1:32" ht="21" customHeight="1">
      <c r="A1133" s="5" t="s">
        <v>13653</v>
      </c>
      <c r="B1133" s="5" t="s">
        <v>8578</v>
      </c>
      <c r="C1133" s="5" t="str">
        <f t="shared" ca="1" si="0"/>
        <v>上海</v>
      </c>
      <c r="D1133" s="5" t="str">
        <f t="shared" ca="1" si="174"/>
        <v>龙岗区  </v>
      </c>
      <c r="E1133" s="5" t="s">
        <v>22680</v>
      </c>
      <c r="F1133" s="5" t="s">
        <v>29</v>
      </c>
      <c r="G1133" s="7">
        <v>10</v>
      </c>
      <c r="H1133" s="7">
        <v>20</v>
      </c>
      <c r="I1133" s="5" t="s">
        <v>144</v>
      </c>
      <c r="J1133" s="5" t="s">
        <v>108</v>
      </c>
      <c r="K1133" s="5" t="s">
        <v>57</v>
      </c>
      <c r="L1133" s="5" t="s">
        <v>8579</v>
      </c>
      <c r="M1133" s="5" t="s">
        <v>13654</v>
      </c>
      <c r="N1133" s="5" t="s">
        <v>53</v>
      </c>
      <c r="O1133" s="5" t="s">
        <v>55</v>
      </c>
      <c r="P1133" s="5" t="b">
        <f t="shared" ca="1" si="169"/>
        <v>0</v>
      </c>
      <c r="Q1133" s="5" t="b">
        <f t="shared" ca="1" si="3"/>
        <v>1</v>
      </c>
      <c r="R1133" s="5"/>
      <c r="S1133" s="5"/>
      <c r="T1133" s="5"/>
      <c r="U1133" s="5"/>
      <c r="V1133" s="5"/>
      <c r="W1133" s="5"/>
      <c r="X1133" s="5"/>
      <c r="Y1133" s="5"/>
      <c r="Z1133" s="5"/>
      <c r="AA1133" s="5"/>
      <c r="AB1133" s="5"/>
      <c r="AC1133" s="5"/>
      <c r="AD1133" s="5"/>
      <c r="AE1133" s="5"/>
      <c r="AF1133" s="5"/>
    </row>
    <row r="1134" spans="1:32" ht="21" customHeight="1">
      <c r="A1134" s="5" t="s">
        <v>765</v>
      </c>
      <c r="B1134" s="5" t="s">
        <v>11039</v>
      </c>
      <c r="C1134" s="5" t="str">
        <f t="shared" ca="1" si="0"/>
        <v>上海</v>
      </c>
      <c r="D1134" s="9" t="s">
        <v>47</v>
      </c>
      <c r="E1134" s="5" t="s">
        <v>22707</v>
      </c>
      <c r="F1134" s="5" t="s">
        <v>45</v>
      </c>
      <c r="G1134" s="7">
        <v>10</v>
      </c>
      <c r="H1134" s="7">
        <v>15</v>
      </c>
      <c r="I1134" s="5" t="s">
        <v>56</v>
      </c>
      <c r="J1134" s="5" t="s">
        <v>108</v>
      </c>
      <c r="K1134" s="5" t="s">
        <v>2587</v>
      </c>
      <c r="L1134" s="5" t="s">
        <v>11040</v>
      </c>
      <c r="M1134" s="5" t="s">
        <v>11041</v>
      </c>
      <c r="N1134" s="5" t="s">
        <v>37</v>
      </c>
      <c r="O1134" s="5" t="s">
        <v>55</v>
      </c>
      <c r="P1134" s="5" t="b">
        <f t="shared" ca="1" si="169"/>
        <v>0</v>
      </c>
      <c r="Q1134" s="5" t="b">
        <f t="shared" ca="1" si="3"/>
        <v>1</v>
      </c>
      <c r="R1134" s="5"/>
      <c r="S1134" s="5"/>
      <c r="T1134" s="5"/>
      <c r="U1134" s="5"/>
      <c r="V1134" s="5"/>
      <c r="W1134" s="5"/>
      <c r="X1134" s="5"/>
      <c r="Y1134" s="5"/>
      <c r="Z1134" s="5"/>
      <c r="AA1134" s="5"/>
      <c r="AB1134" s="5"/>
      <c r="AC1134" s="5"/>
      <c r="AD1134" s="5"/>
      <c r="AE1134" s="5"/>
      <c r="AF1134" s="5"/>
    </row>
    <row r="1135" spans="1:32" ht="21" customHeight="1">
      <c r="A1135" s="5" t="s">
        <v>11218</v>
      </c>
      <c r="B1135" s="5" t="s">
        <v>11219</v>
      </c>
      <c r="C1135" s="5" t="str">
        <f t="shared" ca="1" si="0"/>
        <v>上海</v>
      </c>
      <c r="D1135" s="5" t="str">
        <f t="shared" ref="D1135:D1146" ca="1" si="175">IFERROR(__xludf.DUMMYFUNCTION("REGEXEXTRACT(E1135,""-(\S+)"")"),"福田区  ")</f>
        <v>福田区  </v>
      </c>
      <c r="E1135" s="5" t="s">
        <v>22687</v>
      </c>
      <c r="F1135" s="5" t="s">
        <v>45</v>
      </c>
      <c r="G1135" s="7">
        <v>10</v>
      </c>
      <c r="H1135" s="7">
        <v>18</v>
      </c>
      <c r="I1135" s="5" t="s">
        <v>964</v>
      </c>
      <c r="J1135" s="5" t="s">
        <v>108</v>
      </c>
      <c r="K1135" s="5" t="s">
        <v>686</v>
      </c>
      <c r="L1135" s="5" t="s">
        <v>1782</v>
      </c>
      <c r="M1135" s="5" t="s">
        <v>11221</v>
      </c>
      <c r="N1135" s="5" t="s">
        <v>53</v>
      </c>
      <c r="O1135" s="5" t="s">
        <v>55</v>
      </c>
      <c r="P1135" s="5" t="b">
        <f t="shared" ca="1" si="169"/>
        <v>0</v>
      </c>
      <c r="Q1135" s="5" t="b">
        <f t="shared" ca="1" si="3"/>
        <v>1</v>
      </c>
      <c r="R1135" s="5"/>
      <c r="S1135" s="5"/>
      <c r="T1135" s="5"/>
      <c r="U1135" s="5"/>
      <c r="V1135" s="5"/>
      <c r="W1135" s="5"/>
      <c r="X1135" s="5"/>
      <c r="Y1135" s="5"/>
      <c r="Z1135" s="5"/>
      <c r="AA1135" s="5"/>
      <c r="AB1135" s="5"/>
      <c r="AC1135" s="5"/>
      <c r="AD1135" s="5"/>
      <c r="AE1135" s="5"/>
      <c r="AF1135" s="5"/>
    </row>
    <row r="1136" spans="1:32" ht="21" customHeight="1">
      <c r="A1136" s="5" t="s">
        <v>396</v>
      </c>
      <c r="B1136" s="5" t="s">
        <v>11228</v>
      </c>
      <c r="C1136" s="5" t="str">
        <f t="shared" ca="1" si="0"/>
        <v>上海</v>
      </c>
      <c r="D1136" s="5" t="str">
        <f t="shared" ca="1" si="175"/>
        <v>福田区  </v>
      </c>
      <c r="E1136" s="5" t="s">
        <v>22687</v>
      </c>
      <c r="F1136" s="5" t="s">
        <v>29</v>
      </c>
      <c r="G1136" s="7">
        <v>10</v>
      </c>
      <c r="H1136" s="7">
        <v>15</v>
      </c>
      <c r="I1136" s="5" t="s">
        <v>56</v>
      </c>
      <c r="J1136" s="5" t="s">
        <v>108</v>
      </c>
      <c r="K1136" s="5" t="s">
        <v>76</v>
      </c>
      <c r="L1136" s="5" t="s">
        <v>381</v>
      </c>
      <c r="M1136" s="5" t="s">
        <v>11229</v>
      </c>
      <c r="N1136" s="5" t="s">
        <v>37</v>
      </c>
      <c r="O1136" s="5" t="s">
        <v>55</v>
      </c>
      <c r="P1136" s="5" t="b">
        <f t="shared" ca="1" si="169"/>
        <v>0</v>
      </c>
      <c r="Q1136" s="5" t="b">
        <f t="shared" ca="1" si="3"/>
        <v>1</v>
      </c>
      <c r="R1136" s="5"/>
      <c r="S1136" s="5"/>
      <c r="T1136" s="5"/>
      <c r="U1136" s="5"/>
      <c r="V1136" s="5"/>
      <c r="W1136" s="5"/>
      <c r="X1136" s="5"/>
      <c r="Y1136" s="5"/>
      <c r="Z1136" s="5"/>
      <c r="AA1136" s="5"/>
      <c r="AB1136" s="5"/>
      <c r="AC1136" s="5"/>
      <c r="AD1136" s="5"/>
      <c r="AE1136" s="5"/>
      <c r="AF1136" s="5"/>
    </row>
    <row r="1137" spans="1:32" ht="21" customHeight="1">
      <c r="A1137" s="5" t="s">
        <v>396</v>
      </c>
      <c r="B1137" s="5" t="s">
        <v>10964</v>
      </c>
      <c r="C1137" s="5" t="str">
        <f t="shared" ca="1" si="0"/>
        <v>上海</v>
      </c>
      <c r="D1137" s="5" t="str">
        <f t="shared" ca="1" si="175"/>
        <v>福田区  </v>
      </c>
      <c r="E1137" s="5" t="s">
        <v>22687</v>
      </c>
      <c r="F1137" s="5" t="s">
        <v>29</v>
      </c>
      <c r="G1137" s="7">
        <v>10</v>
      </c>
      <c r="H1137" s="7">
        <v>16</v>
      </c>
      <c r="I1137" s="5" t="s">
        <v>2314</v>
      </c>
      <c r="J1137" s="5" t="s">
        <v>108</v>
      </c>
      <c r="K1137" s="5" t="s">
        <v>57</v>
      </c>
      <c r="L1137" s="9" t="s">
        <v>47</v>
      </c>
      <c r="M1137" s="5" t="s">
        <v>10968</v>
      </c>
      <c r="N1137" s="5" t="s">
        <v>167</v>
      </c>
      <c r="O1137" s="5" t="s">
        <v>55</v>
      </c>
      <c r="P1137" s="5" t="b">
        <f t="shared" ca="1" si="169"/>
        <v>0</v>
      </c>
      <c r="Q1137" s="5" t="b">
        <f t="shared" ca="1" si="3"/>
        <v>1</v>
      </c>
      <c r="R1137" s="5"/>
      <c r="S1137" s="5"/>
      <c r="T1137" s="5"/>
      <c r="U1137" s="5"/>
      <c r="V1137" s="5"/>
      <c r="W1137" s="5"/>
      <c r="X1137" s="5"/>
      <c r="Y1137" s="5"/>
      <c r="Z1137" s="5"/>
      <c r="AA1137" s="5"/>
      <c r="AB1137" s="5"/>
      <c r="AC1137" s="5"/>
      <c r="AD1137" s="5"/>
      <c r="AE1137" s="5"/>
      <c r="AF1137" s="5"/>
    </row>
    <row r="1138" spans="1:32" ht="21" customHeight="1">
      <c r="A1138" s="5" t="s">
        <v>9837</v>
      </c>
      <c r="B1138" s="5" t="s">
        <v>11102</v>
      </c>
      <c r="C1138" s="5" t="str">
        <f t="shared" ca="1" si="0"/>
        <v>上海</v>
      </c>
      <c r="D1138" s="5" t="str">
        <f t="shared" ca="1" si="175"/>
        <v>福田区  </v>
      </c>
      <c r="E1138" s="5" t="s">
        <v>22363</v>
      </c>
      <c r="F1138" s="5" t="s">
        <v>29</v>
      </c>
      <c r="G1138" s="7">
        <v>10</v>
      </c>
      <c r="H1138" s="7">
        <v>20</v>
      </c>
      <c r="I1138" s="5" t="s">
        <v>144</v>
      </c>
      <c r="J1138" s="5" t="s">
        <v>31</v>
      </c>
      <c r="K1138" s="5" t="s">
        <v>57</v>
      </c>
      <c r="L1138" s="9" t="s">
        <v>47</v>
      </c>
      <c r="M1138" s="5" t="s">
        <v>11104</v>
      </c>
      <c r="N1138" s="5" t="s">
        <v>37</v>
      </c>
      <c r="O1138" s="5" t="s">
        <v>55</v>
      </c>
      <c r="P1138" s="5" t="b">
        <f t="shared" ca="1" si="169"/>
        <v>0</v>
      </c>
      <c r="Q1138" s="5" t="b">
        <f t="shared" ca="1" si="3"/>
        <v>1</v>
      </c>
      <c r="R1138" s="5"/>
      <c r="S1138" s="5"/>
      <c r="T1138" s="5"/>
      <c r="U1138" s="5"/>
      <c r="V1138" s="5"/>
      <c r="W1138" s="5"/>
      <c r="X1138" s="5"/>
      <c r="Y1138" s="5"/>
      <c r="Z1138" s="5"/>
      <c r="AA1138" s="5"/>
      <c r="AB1138" s="5"/>
      <c r="AC1138" s="5"/>
      <c r="AD1138" s="5"/>
      <c r="AE1138" s="5"/>
      <c r="AF1138" s="5"/>
    </row>
    <row r="1139" spans="1:32" ht="21" customHeight="1">
      <c r="A1139" s="5" t="s">
        <v>25204</v>
      </c>
      <c r="B1139" s="5" t="s">
        <v>5162</v>
      </c>
      <c r="C1139" s="5" t="str">
        <f t="shared" ca="1" si="0"/>
        <v>上海</v>
      </c>
      <c r="D1139" s="5" t="str">
        <f t="shared" ca="1" si="175"/>
        <v>福田区  </v>
      </c>
      <c r="E1139" s="5" t="s">
        <v>22670</v>
      </c>
      <c r="F1139" s="5" t="s">
        <v>45</v>
      </c>
      <c r="G1139" s="7">
        <v>10</v>
      </c>
      <c r="H1139" s="7">
        <v>15</v>
      </c>
      <c r="I1139" s="5" t="s">
        <v>56</v>
      </c>
      <c r="J1139" s="5" t="s">
        <v>108</v>
      </c>
      <c r="K1139" s="5" t="s">
        <v>252</v>
      </c>
      <c r="L1139" s="9" t="s">
        <v>47</v>
      </c>
      <c r="M1139" s="5" t="s">
        <v>25206</v>
      </c>
      <c r="N1139" s="5" t="s">
        <v>53</v>
      </c>
      <c r="O1139" s="5" t="s">
        <v>55</v>
      </c>
      <c r="P1139" s="5" t="b">
        <f t="shared" ca="1" si="169"/>
        <v>0</v>
      </c>
      <c r="Q1139" s="5" t="b">
        <f t="shared" ca="1" si="3"/>
        <v>1</v>
      </c>
      <c r="R1139" s="5"/>
      <c r="S1139" s="5"/>
      <c r="T1139" s="5"/>
      <c r="U1139" s="5"/>
      <c r="V1139" s="5"/>
      <c r="W1139" s="5"/>
      <c r="X1139" s="5"/>
      <c r="Y1139" s="5"/>
      <c r="Z1139" s="5"/>
      <c r="AA1139" s="5"/>
      <c r="AB1139" s="5"/>
      <c r="AC1139" s="5"/>
      <c r="AD1139" s="5"/>
      <c r="AE1139" s="5"/>
      <c r="AF1139" s="5"/>
    </row>
    <row r="1140" spans="1:32" ht="21" customHeight="1">
      <c r="A1140" s="5" t="s">
        <v>248</v>
      </c>
      <c r="B1140" s="5" t="s">
        <v>11131</v>
      </c>
      <c r="C1140" s="5" t="str">
        <f t="shared" ca="1" si="0"/>
        <v>上海</v>
      </c>
      <c r="D1140" s="5" t="str">
        <f t="shared" ca="1" si="175"/>
        <v>福田区  </v>
      </c>
      <c r="E1140" s="5" t="s">
        <v>22670</v>
      </c>
      <c r="F1140" s="5" t="s">
        <v>45</v>
      </c>
      <c r="G1140" s="7">
        <v>10</v>
      </c>
      <c r="H1140" s="7">
        <v>16</v>
      </c>
      <c r="I1140" s="5" t="s">
        <v>2314</v>
      </c>
      <c r="J1140" s="5" t="s">
        <v>108</v>
      </c>
      <c r="K1140" s="5" t="s">
        <v>57</v>
      </c>
      <c r="L1140" s="5" t="s">
        <v>11133</v>
      </c>
      <c r="M1140" s="5" t="s">
        <v>11135</v>
      </c>
      <c r="N1140" s="5" t="s">
        <v>37</v>
      </c>
      <c r="O1140" s="5" t="s">
        <v>55</v>
      </c>
      <c r="P1140" s="5" t="b">
        <f t="shared" ca="1" si="169"/>
        <v>0</v>
      </c>
      <c r="Q1140" s="5" t="b">
        <f t="shared" ca="1" si="3"/>
        <v>1</v>
      </c>
      <c r="R1140" s="5"/>
      <c r="S1140" s="5"/>
      <c r="T1140" s="5"/>
      <c r="U1140" s="5"/>
      <c r="V1140" s="5"/>
      <c r="W1140" s="5"/>
      <c r="X1140" s="5"/>
      <c r="Y1140" s="5"/>
      <c r="Z1140" s="5"/>
      <c r="AA1140" s="5"/>
      <c r="AB1140" s="5"/>
      <c r="AC1140" s="5"/>
      <c r="AD1140" s="5"/>
      <c r="AE1140" s="5"/>
      <c r="AF1140" s="5"/>
    </row>
    <row r="1141" spans="1:32" ht="21" customHeight="1">
      <c r="A1141" s="5" t="s">
        <v>396</v>
      </c>
      <c r="B1141" s="5" t="s">
        <v>11120</v>
      </c>
      <c r="C1141" s="5" t="str">
        <f t="shared" ca="1" si="0"/>
        <v>上海</v>
      </c>
      <c r="D1141" s="5" t="str">
        <f t="shared" ca="1" si="175"/>
        <v>福田区  </v>
      </c>
      <c r="E1141" s="5" t="s">
        <v>22680</v>
      </c>
      <c r="F1141" s="5" t="s">
        <v>29</v>
      </c>
      <c r="G1141" s="7">
        <v>10</v>
      </c>
      <c r="H1141" s="7">
        <v>15</v>
      </c>
      <c r="I1141" s="5" t="s">
        <v>56</v>
      </c>
      <c r="J1141" s="5" t="s">
        <v>108</v>
      </c>
      <c r="K1141" s="5" t="s">
        <v>57</v>
      </c>
      <c r="L1141" s="5" t="s">
        <v>11123</v>
      </c>
      <c r="M1141" s="5" t="s">
        <v>11124</v>
      </c>
      <c r="N1141" s="5" t="s">
        <v>37</v>
      </c>
      <c r="O1141" s="5" t="s">
        <v>38</v>
      </c>
      <c r="P1141" s="5" t="b">
        <f t="shared" ca="1" si="169"/>
        <v>0</v>
      </c>
      <c r="Q1141" s="5" t="b">
        <f t="shared" ca="1" si="3"/>
        <v>1</v>
      </c>
      <c r="R1141" s="5"/>
      <c r="S1141" s="5"/>
      <c r="T1141" s="5"/>
      <c r="U1141" s="5"/>
      <c r="V1141" s="5"/>
      <c r="W1141" s="5"/>
      <c r="X1141" s="5"/>
      <c r="Y1141" s="5"/>
      <c r="Z1141" s="5"/>
      <c r="AA1141" s="5"/>
      <c r="AB1141" s="5"/>
      <c r="AC1141" s="5"/>
      <c r="AD1141" s="5"/>
      <c r="AE1141" s="5"/>
      <c r="AF1141" s="5"/>
    </row>
    <row r="1142" spans="1:32" ht="21" customHeight="1">
      <c r="A1142" s="5" t="s">
        <v>784</v>
      </c>
      <c r="B1142" s="5" t="s">
        <v>8716</v>
      </c>
      <c r="C1142" s="5" t="str">
        <f t="shared" ca="1" si="0"/>
        <v>上海</v>
      </c>
      <c r="D1142" s="5" t="str">
        <f t="shared" ca="1" si="175"/>
        <v>福田区  </v>
      </c>
      <c r="E1142" s="5" t="s">
        <v>22687</v>
      </c>
      <c r="F1142" s="5" t="s">
        <v>29</v>
      </c>
      <c r="G1142" s="7">
        <v>10</v>
      </c>
      <c r="H1142" s="7">
        <v>15</v>
      </c>
      <c r="I1142" s="5" t="s">
        <v>56</v>
      </c>
      <c r="J1142" s="5" t="s">
        <v>108</v>
      </c>
      <c r="K1142" s="5" t="s">
        <v>32</v>
      </c>
      <c r="L1142" s="5" t="s">
        <v>8718</v>
      </c>
      <c r="M1142" s="5" t="s">
        <v>8720</v>
      </c>
      <c r="N1142" s="5" t="s">
        <v>42</v>
      </c>
      <c r="O1142" s="5" t="s">
        <v>55</v>
      </c>
      <c r="P1142" s="5" t="b">
        <f t="shared" ca="1" si="169"/>
        <v>0</v>
      </c>
      <c r="Q1142" s="5" t="b">
        <f t="shared" ca="1" si="3"/>
        <v>1</v>
      </c>
      <c r="R1142" s="5"/>
      <c r="S1142" s="5"/>
      <c r="T1142" s="5"/>
      <c r="U1142" s="5"/>
      <c r="V1142" s="5"/>
      <c r="W1142" s="5"/>
      <c r="X1142" s="5"/>
      <c r="Y1142" s="5"/>
      <c r="Z1142" s="5"/>
      <c r="AA1142" s="5"/>
      <c r="AB1142" s="5"/>
      <c r="AC1142" s="5"/>
      <c r="AD1142" s="5"/>
      <c r="AE1142" s="5"/>
      <c r="AF1142" s="5"/>
    </row>
    <row r="1143" spans="1:32" ht="21" customHeight="1">
      <c r="A1143" s="5" t="s">
        <v>8727</v>
      </c>
      <c r="B1143" s="5" t="s">
        <v>8728</v>
      </c>
      <c r="C1143" s="5" t="str">
        <f t="shared" ca="1" si="0"/>
        <v>上海</v>
      </c>
      <c r="D1143" s="5" t="str">
        <f t="shared" ca="1" si="175"/>
        <v>福田区  </v>
      </c>
      <c r="E1143" s="5" t="s">
        <v>22670</v>
      </c>
      <c r="F1143" s="5" t="s">
        <v>45</v>
      </c>
      <c r="G1143" s="7">
        <v>10</v>
      </c>
      <c r="H1143" s="7">
        <v>20</v>
      </c>
      <c r="I1143" s="5" t="s">
        <v>144</v>
      </c>
      <c r="J1143" s="5" t="s">
        <v>108</v>
      </c>
      <c r="K1143" s="5" t="s">
        <v>252</v>
      </c>
      <c r="L1143" s="5" t="s">
        <v>8729</v>
      </c>
      <c r="M1143" s="5" t="s">
        <v>8730</v>
      </c>
      <c r="N1143" s="5" t="s">
        <v>100</v>
      </c>
      <c r="O1143" s="5" t="s">
        <v>55</v>
      </c>
      <c r="P1143" s="5" t="b">
        <f t="shared" ca="1" si="169"/>
        <v>0</v>
      </c>
      <c r="Q1143" s="5" t="b">
        <f t="shared" ca="1" si="3"/>
        <v>1</v>
      </c>
      <c r="R1143" s="5"/>
      <c r="S1143" s="5"/>
      <c r="T1143" s="5"/>
      <c r="U1143" s="5"/>
      <c r="V1143" s="5"/>
      <c r="W1143" s="5"/>
      <c r="X1143" s="5"/>
      <c r="Y1143" s="5"/>
      <c r="Z1143" s="5"/>
      <c r="AA1143" s="5"/>
      <c r="AB1143" s="5"/>
      <c r="AC1143" s="5"/>
      <c r="AD1143" s="5"/>
      <c r="AE1143" s="5"/>
      <c r="AF1143" s="5"/>
    </row>
    <row r="1144" spans="1:32" ht="21" customHeight="1">
      <c r="A1144" s="5" t="s">
        <v>396</v>
      </c>
      <c r="B1144" s="5" t="s">
        <v>11141</v>
      </c>
      <c r="C1144" s="5" t="str">
        <f t="shared" ca="1" si="0"/>
        <v>上海</v>
      </c>
      <c r="D1144" s="5" t="str">
        <f t="shared" ca="1" si="175"/>
        <v>福田区  </v>
      </c>
      <c r="E1144" s="5" t="s">
        <v>22680</v>
      </c>
      <c r="F1144" s="5" t="s">
        <v>45</v>
      </c>
      <c r="G1144" s="7">
        <v>10</v>
      </c>
      <c r="H1144" s="7">
        <v>15</v>
      </c>
      <c r="I1144" s="5" t="s">
        <v>56</v>
      </c>
      <c r="J1144" s="5" t="s">
        <v>31</v>
      </c>
      <c r="K1144" s="5" t="s">
        <v>68</v>
      </c>
      <c r="L1144" s="5" t="s">
        <v>11142</v>
      </c>
      <c r="M1144" s="5" t="s">
        <v>11143</v>
      </c>
      <c r="N1144" s="5" t="s">
        <v>167</v>
      </c>
      <c r="O1144" s="5" t="s">
        <v>55</v>
      </c>
      <c r="P1144" s="5" t="b">
        <f t="shared" ca="1" si="169"/>
        <v>0</v>
      </c>
      <c r="Q1144" s="5" t="b">
        <f t="shared" ca="1" si="3"/>
        <v>1</v>
      </c>
      <c r="R1144" s="5"/>
      <c r="S1144" s="5"/>
      <c r="T1144" s="5"/>
      <c r="U1144" s="5"/>
      <c r="V1144" s="5"/>
      <c r="W1144" s="5"/>
      <c r="X1144" s="5"/>
      <c r="Y1144" s="5"/>
      <c r="Z1144" s="5"/>
      <c r="AA1144" s="5"/>
      <c r="AB1144" s="5"/>
      <c r="AC1144" s="5"/>
      <c r="AD1144" s="5"/>
      <c r="AE1144" s="5"/>
      <c r="AF1144" s="5"/>
    </row>
    <row r="1145" spans="1:32" ht="21" customHeight="1">
      <c r="A1145" s="5" t="s">
        <v>10986</v>
      </c>
      <c r="B1145" s="5" t="s">
        <v>10987</v>
      </c>
      <c r="C1145" s="5" t="str">
        <f t="shared" ca="1" si="0"/>
        <v>上海</v>
      </c>
      <c r="D1145" s="5" t="str">
        <f t="shared" ca="1" si="175"/>
        <v>福田区  </v>
      </c>
      <c r="E1145" s="5" t="s">
        <v>22687</v>
      </c>
      <c r="F1145" s="5" t="s">
        <v>45</v>
      </c>
      <c r="G1145" s="7">
        <v>10</v>
      </c>
      <c r="H1145" s="7">
        <v>18</v>
      </c>
      <c r="I1145" s="5" t="s">
        <v>964</v>
      </c>
      <c r="J1145" s="5" t="s">
        <v>108</v>
      </c>
      <c r="K1145" s="5" t="s">
        <v>57</v>
      </c>
      <c r="L1145" s="5" t="s">
        <v>10990</v>
      </c>
      <c r="M1145" s="5" t="s">
        <v>10991</v>
      </c>
      <c r="N1145" s="5" t="s">
        <v>53</v>
      </c>
      <c r="O1145" s="5" t="s">
        <v>55</v>
      </c>
      <c r="P1145" s="5" t="b">
        <f t="shared" ca="1" si="169"/>
        <v>0</v>
      </c>
      <c r="Q1145" s="5" t="b">
        <f t="shared" ca="1" si="3"/>
        <v>1</v>
      </c>
      <c r="R1145" s="5"/>
      <c r="S1145" s="5"/>
      <c r="T1145" s="5"/>
      <c r="U1145" s="5"/>
      <c r="V1145" s="5"/>
      <c r="W1145" s="5"/>
      <c r="X1145" s="5"/>
      <c r="Y1145" s="5"/>
      <c r="Z1145" s="5"/>
      <c r="AA1145" s="5"/>
      <c r="AB1145" s="5"/>
      <c r="AC1145" s="5"/>
      <c r="AD1145" s="5"/>
      <c r="AE1145" s="5"/>
      <c r="AF1145" s="5"/>
    </row>
    <row r="1146" spans="1:32" ht="21" customHeight="1">
      <c r="A1146" s="5" t="s">
        <v>26731</v>
      </c>
      <c r="B1146" s="5" t="s">
        <v>26732</v>
      </c>
      <c r="C1146" s="5" t="str">
        <f t="shared" ca="1" si="0"/>
        <v>上海</v>
      </c>
      <c r="D1146" s="5" t="str">
        <f t="shared" ca="1" si="175"/>
        <v>福田区  </v>
      </c>
      <c r="E1146" s="5" t="s">
        <v>22363</v>
      </c>
      <c r="F1146" s="5" t="s">
        <v>29</v>
      </c>
      <c r="G1146" s="7">
        <v>10</v>
      </c>
      <c r="H1146" s="7">
        <v>18</v>
      </c>
      <c r="I1146" s="5" t="s">
        <v>964</v>
      </c>
      <c r="J1146" s="5" t="s">
        <v>108</v>
      </c>
      <c r="K1146" s="5" t="s">
        <v>117</v>
      </c>
      <c r="L1146" s="5" t="s">
        <v>26733</v>
      </c>
      <c r="M1146" s="5" t="s">
        <v>26734</v>
      </c>
      <c r="N1146" s="5" t="s">
        <v>53</v>
      </c>
      <c r="O1146" s="5" t="s">
        <v>55</v>
      </c>
      <c r="P1146" s="5" t="b">
        <f t="shared" ca="1" si="169"/>
        <v>0</v>
      </c>
      <c r="Q1146" s="5" t="b">
        <f t="shared" ca="1" si="3"/>
        <v>1</v>
      </c>
      <c r="R1146" s="5"/>
      <c r="S1146" s="5"/>
      <c r="T1146" s="5"/>
      <c r="U1146" s="5"/>
      <c r="V1146" s="5"/>
      <c r="W1146" s="5"/>
      <c r="X1146" s="5"/>
      <c r="Y1146" s="5"/>
      <c r="Z1146" s="5"/>
      <c r="AA1146" s="5"/>
      <c r="AB1146" s="5"/>
      <c r="AC1146" s="5"/>
      <c r="AD1146" s="5"/>
      <c r="AE1146" s="5"/>
      <c r="AF1146" s="5"/>
    </row>
    <row r="1147" spans="1:32" ht="21" customHeight="1">
      <c r="A1147" s="5" t="s">
        <v>277</v>
      </c>
      <c r="B1147" s="5" t="s">
        <v>11033</v>
      </c>
      <c r="C1147" s="5" t="str">
        <f t="shared" ca="1" si="0"/>
        <v>上海</v>
      </c>
      <c r="D1147" s="9" t="s">
        <v>47</v>
      </c>
      <c r="E1147" s="5" t="s">
        <v>22707</v>
      </c>
      <c r="F1147" s="5" t="s">
        <v>29</v>
      </c>
      <c r="G1147" s="7">
        <v>10</v>
      </c>
      <c r="H1147" s="7">
        <v>20</v>
      </c>
      <c r="I1147" s="5" t="s">
        <v>144</v>
      </c>
      <c r="J1147" s="5" t="s">
        <v>31</v>
      </c>
      <c r="K1147" s="5" t="s">
        <v>110</v>
      </c>
      <c r="L1147" s="5" t="s">
        <v>11034</v>
      </c>
      <c r="M1147" s="5" t="s">
        <v>11035</v>
      </c>
      <c r="N1147" s="5" t="s">
        <v>53</v>
      </c>
      <c r="O1147" s="5" t="s">
        <v>55</v>
      </c>
      <c r="P1147" s="5" t="b">
        <f t="shared" ca="1" si="169"/>
        <v>0</v>
      </c>
      <c r="Q1147" s="5" t="b">
        <f t="shared" ca="1" si="3"/>
        <v>1</v>
      </c>
      <c r="R1147" s="5"/>
      <c r="S1147" s="5"/>
      <c r="T1147" s="5"/>
      <c r="U1147" s="5"/>
      <c r="V1147" s="5"/>
      <c r="W1147" s="5"/>
      <c r="X1147" s="5"/>
      <c r="Y1147" s="5"/>
      <c r="Z1147" s="5"/>
      <c r="AA1147" s="5"/>
      <c r="AB1147" s="5"/>
      <c r="AC1147" s="5"/>
      <c r="AD1147" s="5"/>
      <c r="AE1147" s="5"/>
      <c r="AF1147" s="5"/>
    </row>
    <row r="1148" spans="1:32" ht="21" customHeight="1">
      <c r="A1148" s="5" t="s">
        <v>5314</v>
      </c>
      <c r="B1148" s="5" t="s">
        <v>10935</v>
      </c>
      <c r="C1148" s="5" t="str">
        <f t="shared" ca="1" si="0"/>
        <v>上海</v>
      </c>
      <c r="D1148" s="5" t="str">
        <f t="shared" ref="D1148:D1150" ca="1" si="176">IFERROR(__xludf.DUMMYFUNCTION("REGEXEXTRACT(E1148,""-(\S+)"")"),"南山区  ")</f>
        <v>南山区  </v>
      </c>
      <c r="E1148" s="5" t="s">
        <v>22670</v>
      </c>
      <c r="F1148" s="5" t="s">
        <v>45</v>
      </c>
      <c r="G1148" s="7">
        <v>10</v>
      </c>
      <c r="H1148" s="7">
        <v>20</v>
      </c>
      <c r="I1148" s="5" t="s">
        <v>144</v>
      </c>
      <c r="J1148" s="5" t="s">
        <v>108</v>
      </c>
      <c r="K1148" s="5" t="s">
        <v>68</v>
      </c>
      <c r="L1148" s="5" t="s">
        <v>10936</v>
      </c>
      <c r="M1148" s="5" t="s">
        <v>10937</v>
      </c>
      <c r="N1148" s="5" t="s">
        <v>1599</v>
      </c>
      <c r="O1148" s="5" t="s">
        <v>55</v>
      </c>
      <c r="P1148" s="5" t="b">
        <f t="shared" ca="1" si="169"/>
        <v>0</v>
      </c>
      <c r="Q1148" s="5" t="b">
        <f t="shared" ca="1" si="3"/>
        <v>1</v>
      </c>
      <c r="R1148" s="5"/>
      <c r="S1148" s="5"/>
      <c r="T1148" s="5"/>
      <c r="U1148" s="5"/>
      <c r="V1148" s="5"/>
      <c r="W1148" s="5"/>
      <c r="X1148" s="5"/>
      <c r="Y1148" s="5"/>
      <c r="Z1148" s="5"/>
      <c r="AA1148" s="5"/>
      <c r="AB1148" s="5"/>
      <c r="AC1148" s="5"/>
      <c r="AD1148" s="5"/>
      <c r="AE1148" s="5"/>
      <c r="AF1148" s="5"/>
    </row>
    <row r="1149" spans="1:32" ht="21" customHeight="1">
      <c r="A1149" s="5" t="s">
        <v>3317</v>
      </c>
      <c r="B1149" s="5" t="s">
        <v>11068</v>
      </c>
      <c r="C1149" s="5" t="str">
        <f t="shared" ca="1" si="0"/>
        <v>上海</v>
      </c>
      <c r="D1149" s="5" t="str">
        <f t="shared" ca="1" si="176"/>
        <v>南山区  </v>
      </c>
      <c r="E1149" s="5" t="s">
        <v>22670</v>
      </c>
      <c r="F1149" s="5" t="s">
        <v>29</v>
      </c>
      <c r="G1149" s="7">
        <v>10</v>
      </c>
      <c r="H1149" s="7">
        <v>16</v>
      </c>
      <c r="I1149" s="5" t="s">
        <v>2314</v>
      </c>
      <c r="J1149" s="5" t="s">
        <v>108</v>
      </c>
      <c r="K1149" s="5" t="s">
        <v>252</v>
      </c>
      <c r="L1149" s="5" t="s">
        <v>11069</v>
      </c>
      <c r="M1149" s="5" t="s">
        <v>11070</v>
      </c>
      <c r="N1149" s="5" t="s">
        <v>37</v>
      </c>
      <c r="O1149" s="5" t="s">
        <v>55</v>
      </c>
      <c r="P1149" s="5" t="b">
        <f t="shared" ca="1" si="169"/>
        <v>0</v>
      </c>
      <c r="Q1149" s="5" t="b">
        <f t="shared" ca="1" si="3"/>
        <v>1</v>
      </c>
      <c r="R1149" s="5"/>
      <c r="S1149" s="5"/>
      <c r="T1149" s="5"/>
      <c r="U1149" s="5"/>
      <c r="V1149" s="5"/>
      <c r="W1149" s="5"/>
      <c r="X1149" s="5"/>
      <c r="Y1149" s="5"/>
      <c r="Z1149" s="5"/>
      <c r="AA1149" s="5"/>
      <c r="AB1149" s="5"/>
      <c r="AC1149" s="5"/>
      <c r="AD1149" s="5"/>
      <c r="AE1149" s="5"/>
      <c r="AF1149" s="5"/>
    </row>
    <row r="1150" spans="1:32" ht="21" customHeight="1">
      <c r="A1150" s="5" t="s">
        <v>784</v>
      </c>
      <c r="B1150" s="5" t="s">
        <v>2574</v>
      </c>
      <c r="C1150" s="5" t="str">
        <f t="shared" ca="1" si="0"/>
        <v>上海</v>
      </c>
      <c r="D1150" s="5" t="str">
        <f t="shared" ca="1" si="176"/>
        <v>南山区  </v>
      </c>
      <c r="E1150" s="5" t="s">
        <v>22687</v>
      </c>
      <c r="F1150" s="5" t="s">
        <v>45</v>
      </c>
      <c r="G1150" s="7">
        <v>10</v>
      </c>
      <c r="H1150" s="7">
        <v>20</v>
      </c>
      <c r="I1150" s="5" t="s">
        <v>144</v>
      </c>
      <c r="J1150" s="5" t="s">
        <v>31</v>
      </c>
      <c r="K1150" s="5" t="s">
        <v>76</v>
      </c>
      <c r="L1150" s="5" t="s">
        <v>2575</v>
      </c>
      <c r="M1150" s="5" t="s">
        <v>8749</v>
      </c>
      <c r="N1150" s="5" t="s">
        <v>37</v>
      </c>
      <c r="O1150" s="5" t="s">
        <v>55</v>
      </c>
      <c r="P1150" s="5" t="b">
        <f t="shared" ca="1" si="169"/>
        <v>0</v>
      </c>
      <c r="Q1150" s="5" t="b">
        <f t="shared" ca="1" si="3"/>
        <v>1</v>
      </c>
      <c r="R1150" s="5"/>
      <c r="S1150" s="5"/>
      <c r="T1150" s="5"/>
      <c r="U1150" s="5"/>
      <c r="V1150" s="5"/>
      <c r="W1150" s="5"/>
      <c r="X1150" s="5"/>
      <c r="Y1150" s="5"/>
      <c r="Z1150" s="5"/>
      <c r="AA1150" s="5"/>
      <c r="AB1150" s="5"/>
      <c r="AC1150" s="5"/>
      <c r="AD1150" s="5"/>
      <c r="AE1150" s="5"/>
      <c r="AF1150" s="5"/>
    </row>
    <row r="1151" spans="1:32" ht="21" customHeight="1">
      <c r="A1151" s="5" t="s">
        <v>11280</v>
      </c>
      <c r="B1151" s="5" t="s">
        <v>11281</v>
      </c>
      <c r="C1151" s="5" t="str">
        <f t="shared" ca="1" si="0"/>
        <v>上海</v>
      </c>
      <c r="D1151" s="9" t="s">
        <v>47</v>
      </c>
      <c r="E1151" s="5" t="s">
        <v>22707</v>
      </c>
      <c r="F1151" s="5" t="s">
        <v>29</v>
      </c>
      <c r="G1151" s="7">
        <v>10</v>
      </c>
      <c r="H1151" s="7">
        <v>18</v>
      </c>
      <c r="I1151" s="5" t="s">
        <v>964</v>
      </c>
      <c r="J1151" s="7" t="s">
        <v>24</v>
      </c>
      <c r="K1151" s="5" t="s">
        <v>76</v>
      </c>
      <c r="L1151" s="5" t="s">
        <v>11283</v>
      </c>
      <c r="M1151" s="5" t="s">
        <v>11284</v>
      </c>
      <c r="N1151" s="5" t="s">
        <v>37</v>
      </c>
      <c r="O1151" s="5" t="s">
        <v>55</v>
      </c>
      <c r="P1151" s="5" t="b">
        <f t="shared" ca="1" si="169"/>
        <v>0</v>
      </c>
      <c r="Q1151" s="5" t="b">
        <f t="shared" ca="1" si="3"/>
        <v>1</v>
      </c>
      <c r="R1151" s="5"/>
      <c r="S1151" s="5"/>
      <c r="T1151" s="5"/>
      <c r="U1151" s="5"/>
      <c r="V1151" s="5"/>
      <c r="W1151" s="5"/>
      <c r="X1151" s="5"/>
      <c r="Y1151" s="5"/>
      <c r="Z1151" s="5"/>
      <c r="AA1151" s="5"/>
      <c r="AB1151" s="5"/>
      <c r="AC1151" s="5"/>
      <c r="AD1151" s="5"/>
      <c r="AE1151" s="5"/>
      <c r="AF1151" s="5"/>
    </row>
    <row r="1152" spans="1:32" ht="21" customHeight="1">
      <c r="A1152" s="5" t="s">
        <v>26735</v>
      </c>
      <c r="B1152" s="5" t="s">
        <v>4113</v>
      </c>
      <c r="C1152" s="5" t="str">
        <f t="shared" ca="1" si="0"/>
        <v>上海</v>
      </c>
      <c r="D1152" s="9" t="s">
        <v>47</v>
      </c>
      <c r="E1152" s="5" t="s">
        <v>22707</v>
      </c>
      <c r="F1152" s="5" t="s">
        <v>29</v>
      </c>
      <c r="G1152" s="7">
        <v>10</v>
      </c>
      <c r="H1152" s="7">
        <v>20</v>
      </c>
      <c r="I1152" s="5" t="s">
        <v>144</v>
      </c>
      <c r="J1152" s="5" t="s">
        <v>108</v>
      </c>
      <c r="K1152" s="5" t="s">
        <v>48</v>
      </c>
      <c r="L1152" s="9" t="s">
        <v>47</v>
      </c>
      <c r="M1152" s="5" t="s">
        <v>26736</v>
      </c>
      <c r="N1152" s="5" t="s">
        <v>648</v>
      </c>
      <c r="O1152" s="5" t="s">
        <v>89</v>
      </c>
      <c r="P1152" s="5" t="b">
        <f t="shared" ca="1" si="169"/>
        <v>0</v>
      </c>
      <c r="Q1152" s="5" t="b">
        <f t="shared" ca="1" si="3"/>
        <v>1</v>
      </c>
      <c r="R1152" s="5"/>
      <c r="S1152" s="5"/>
      <c r="T1152" s="5"/>
      <c r="U1152" s="5"/>
      <c r="V1152" s="5"/>
      <c r="W1152" s="5"/>
      <c r="X1152" s="5"/>
      <c r="Y1152" s="5"/>
      <c r="Z1152" s="5"/>
      <c r="AA1152" s="5"/>
      <c r="AB1152" s="5"/>
      <c r="AC1152" s="5"/>
      <c r="AD1152" s="5"/>
      <c r="AE1152" s="5"/>
      <c r="AF1152" s="5"/>
    </row>
    <row r="1153" spans="1:32" ht="21" customHeight="1">
      <c r="A1153" s="5" t="s">
        <v>396</v>
      </c>
      <c r="B1153" s="5" t="s">
        <v>15154</v>
      </c>
      <c r="C1153" s="5" t="str">
        <f t="shared" ca="1" si="0"/>
        <v>上海</v>
      </c>
      <c r="D1153" s="5" t="str">
        <f t="shared" ref="D1153:D1155" ca="1" si="177">IFERROR(__xludf.DUMMYFUNCTION("REGEXEXTRACT(E1153,""-(\S+)"")"),"南山区  ")</f>
        <v>南山区  </v>
      </c>
      <c r="E1153" s="5" t="s">
        <v>22670</v>
      </c>
      <c r="F1153" s="5" t="s">
        <v>45</v>
      </c>
      <c r="G1153" s="7">
        <v>10</v>
      </c>
      <c r="H1153" s="7">
        <v>20</v>
      </c>
      <c r="I1153" s="5" t="s">
        <v>144</v>
      </c>
      <c r="J1153" s="5" t="s">
        <v>108</v>
      </c>
      <c r="K1153" s="5" t="s">
        <v>117</v>
      </c>
      <c r="L1153" s="9" t="s">
        <v>47</v>
      </c>
      <c r="M1153" s="5" t="s">
        <v>26737</v>
      </c>
      <c r="N1153" s="5" t="s">
        <v>37</v>
      </c>
      <c r="O1153" s="5" t="s">
        <v>55</v>
      </c>
      <c r="P1153" s="5" t="b">
        <f t="shared" ca="1" si="169"/>
        <v>0</v>
      </c>
      <c r="Q1153" s="5" t="b">
        <f t="shared" ca="1" si="3"/>
        <v>1</v>
      </c>
      <c r="R1153" s="5"/>
      <c r="S1153" s="5"/>
      <c r="T1153" s="5"/>
      <c r="U1153" s="5"/>
      <c r="V1153" s="5"/>
      <c r="W1153" s="5"/>
      <c r="X1153" s="5"/>
      <c r="Y1153" s="5"/>
      <c r="Z1153" s="5"/>
      <c r="AA1153" s="5"/>
      <c r="AB1153" s="5"/>
      <c r="AC1153" s="5"/>
      <c r="AD1153" s="5"/>
      <c r="AE1153" s="5"/>
      <c r="AF1153" s="5"/>
    </row>
    <row r="1154" spans="1:32" ht="21" customHeight="1">
      <c r="A1154" s="5" t="s">
        <v>11300</v>
      </c>
      <c r="B1154" s="5" t="s">
        <v>11301</v>
      </c>
      <c r="C1154" s="5" t="str">
        <f t="shared" ca="1" si="0"/>
        <v>上海</v>
      </c>
      <c r="D1154" s="5" t="str">
        <f t="shared" ca="1" si="177"/>
        <v>南山区  </v>
      </c>
      <c r="E1154" s="5" t="s">
        <v>22670</v>
      </c>
      <c r="F1154" s="5" t="s">
        <v>29</v>
      </c>
      <c r="G1154" s="7">
        <v>10</v>
      </c>
      <c r="H1154" s="7">
        <v>20</v>
      </c>
      <c r="I1154" s="5" t="s">
        <v>144</v>
      </c>
      <c r="J1154" s="5" t="s">
        <v>108</v>
      </c>
      <c r="K1154" s="5" t="s">
        <v>516</v>
      </c>
      <c r="L1154" s="5" t="s">
        <v>8875</v>
      </c>
      <c r="M1154" s="5" t="s">
        <v>11302</v>
      </c>
      <c r="N1154" s="5" t="s">
        <v>167</v>
      </c>
      <c r="O1154" s="5" t="s">
        <v>55</v>
      </c>
      <c r="P1154" s="5" t="b">
        <f t="shared" ca="1" si="169"/>
        <v>0</v>
      </c>
      <c r="Q1154" s="5" t="b">
        <f t="shared" ca="1" si="3"/>
        <v>1</v>
      </c>
      <c r="R1154" s="5"/>
      <c r="S1154" s="5"/>
      <c r="T1154" s="5"/>
      <c r="U1154" s="5"/>
      <c r="V1154" s="5"/>
      <c r="W1154" s="5"/>
      <c r="X1154" s="5"/>
      <c r="Y1154" s="5"/>
      <c r="Z1154" s="5"/>
      <c r="AA1154" s="5"/>
      <c r="AB1154" s="5"/>
      <c r="AC1154" s="5"/>
      <c r="AD1154" s="5"/>
      <c r="AE1154" s="5"/>
      <c r="AF1154" s="5"/>
    </row>
    <row r="1155" spans="1:32" ht="21" customHeight="1">
      <c r="A1155" s="5" t="s">
        <v>11163</v>
      </c>
      <c r="B1155" s="5" t="s">
        <v>11164</v>
      </c>
      <c r="C1155" s="5" t="str">
        <f t="shared" ca="1" si="0"/>
        <v>上海</v>
      </c>
      <c r="D1155" s="5" t="str">
        <f t="shared" ca="1" si="177"/>
        <v>南山区  </v>
      </c>
      <c r="E1155" s="5" t="s">
        <v>22687</v>
      </c>
      <c r="F1155" s="5" t="s">
        <v>45</v>
      </c>
      <c r="G1155" s="7">
        <v>10</v>
      </c>
      <c r="H1155" s="7">
        <v>15</v>
      </c>
      <c r="I1155" s="5" t="s">
        <v>56</v>
      </c>
      <c r="J1155" s="5" t="s">
        <v>31</v>
      </c>
      <c r="K1155" s="5" t="s">
        <v>11165</v>
      </c>
      <c r="L1155" s="5" t="s">
        <v>11166</v>
      </c>
      <c r="M1155" s="5" t="s">
        <v>11167</v>
      </c>
      <c r="N1155" s="5" t="s">
        <v>167</v>
      </c>
      <c r="O1155" s="5" t="s">
        <v>55</v>
      </c>
      <c r="P1155" s="5" t="b">
        <f t="shared" ca="1" si="169"/>
        <v>0</v>
      </c>
      <c r="Q1155" s="5" t="b">
        <f t="shared" ca="1" si="3"/>
        <v>1</v>
      </c>
      <c r="R1155" s="5"/>
      <c r="S1155" s="5"/>
      <c r="T1155" s="5"/>
      <c r="U1155" s="5"/>
      <c r="V1155" s="5"/>
      <c r="W1155" s="5"/>
      <c r="X1155" s="5"/>
      <c r="Y1155" s="5"/>
      <c r="Z1155" s="5"/>
      <c r="AA1155" s="5"/>
      <c r="AB1155" s="5"/>
      <c r="AC1155" s="5"/>
      <c r="AD1155" s="5"/>
      <c r="AE1155" s="5"/>
      <c r="AF1155" s="5"/>
    </row>
    <row r="1156" spans="1:32" ht="21" customHeight="1">
      <c r="A1156" s="5" t="s">
        <v>2814</v>
      </c>
      <c r="B1156" s="5" t="s">
        <v>650</v>
      </c>
      <c r="C1156" s="5" t="str">
        <f t="shared" ca="1" si="0"/>
        <v>上海</v>
      </c>
      <c r="D1156" s="9" t="s">
        <v>47</v>
      </c>
      <c r="E1156" s="5" t="s">
        <v>22707</v>
      </c>
      <c r="F1156" s="5" t="s">
        <v>45</v>
      </c>
      <c r="G1156" s="7">
        <v>10</v>
      </c>
      <c r="H1156" s="7">
        <v>16</v>
      </c>
      <c r="I1156" s="5" t="s">
        <v>2314</v>
      </c>
      <c r="J1156" s="5" t="s">
        <v>125</v>
      </c>
      <c r="K1156" s="5" t="s">
        <v>57</v>
      </c>
      <c r="L1156" s="5" t="s">
        <v>653</v>
      </c>
      <c r="M1156" s="5" t="s">
        <v>26738</v>
      </c>
      <c r="N1156" s="5" t="s">
        <v>42</v>
      </c>
      <c r="O1156" s="5" t="s">
        <v>89</v>
      </c>
      <c r="P1156" s="5" t="b">
        <f t="shared" ca="1" si="169"/>
        <v>0</v>
      </c>
      <c r="Q1156" s="5" t="b">
        <f t="shared" ca="1" si="3"/>
        <v>1</v>
      </c>
      <c r="R1156" s="5"/>
      <c r="S1156" s="5"/>
      <c r="T1156" s="5"/>
      <c r="U1156" s="5"/>
      <c r="V1156" s="5"/>
      <c r="W1156" s="5"/>
      <c r="X1156" s="5"/>
      <c r="Y1156" s="5"/>
      <c r="Z1156" s="5"/>
      <c r="AA1156" s="5"/>
      <c r="AB1156" s="5"/>
      <c r="AC1156" s="5"/>
      <c r="AD1156" s="5"/>
      <c r="AE1156" s="5"/>
      <c r="AF1156" s="5"/>
    </row>
    <row r="1157" spans="1:32" ht="21" customHeight="1">
      <c r="A1157" s="5" t="s">
        <v>11490</v>
      </c>
      <c r="B1157" s="5" t="s">
        <v>11492</v>
      </c>
      <c r="C1157" s="5" t="str">
        <f t="shared" ca="1" si="0"/>
        <v>上海</v>
      </c>
      <c r="D1157" s="5" t="str">
        <f ca="1">IFERROR(__xludf.DUMMYFUNCTION("REGEXEXTRACT(E1157,""-(\S+)"")"),"南山区  ")</f>
        <v>南山区  </v>
      </c>
      <c r="E1157" s="5" t="s">
        <v>22670</v>
      </c>
      <c r="F1157" s="5" t="s">
        <v>45</v>
      </c>
      <c r="G1157" s="7">
        <v>10</v>
      </c>
      <c r="H1157" s="7">
        <v>15</v>
      </c>
      <c r="I1157" s="5" t="s">
        <v>56</v>
      </c>
      <c r="J1157" s="5" t="s">
        <v>125</v>
      </c>
      <c r="K1157" s="5" t="s">
        <v>117</v>
      </c>
      <c r="L1157" s="5" t="s">
        <v>11493</v>
      </c>
      <c r="M1157" s="5" t="s">
        <v>11494</v>
      </c>
      <c r="N1157" s="5" t="s">
        <v>100</v>
      </c>
      <c r="O1157" s="5" t="s">
        <v>55</v>
      </c>
      <c r="P1157" s="5" t="b">
        <f t="shared" ca="1" si="169"/>
        <v>0</v>
      </c>
      <c r="Q1157" s="5" t="b">
        <f t="shared" ca="1" si="3"/>
        <v>1</v>
      </c>
      <c r="R1157" s="5"/>
      <c r="S1157" s="5"/>
      <c r="T1157" s="5"/>
      <c r="U1157" s="5"/>
      <c r="V1157" s="5"/>
      <c r="W1157" s="5"/>
      <c r="X1157" s="5"/>
      <c r="Y1157" s="5"/>
      <c r="Z1157" s="5"/>
      <c r="AA1157" s="5"/>
      <c r="AB1157" s="5"/>
      <c r="AC1157" s="5"/>
      <c r="AD1157" s="5"/>
      <c r="AE1157" s="5"/>
      <c r="AF1157" s="5"/>
    </row>
    <row r="1158" spans="1:32" ht="21" customHeight="1">
      <c r="A1158" s="5" t="s">
        <v>1457</v>
      </c>
      <c r="B1158" s="5" t="s">
        <v>11309</v>
      </c>
      <c r="C1158" s="5" t="str">
        <f t="shared" ca="1" si="0"/>
        <v>上海</v>
      </c>
      <c r="D1158" s="9" t="s">
        <v>47</v>
      </c>
      <c r="E1158" s="5" t="s">
        <v>22707</v>
      </c>
      <c r="F1158" s="5" t="s">
        <v>45</v>
      </c>
      <c r="G1158" s="7">
        <v>10</v>
      </c>
      <c r="H1158" s="7">
        <v>15</v>
      </c>
      <c r="I1158" s="5" t="s">
        <v>56</v>
      </c>
      <c r="J1158" s="5" t="s">
        <v>108</v>
      </c>
      <c r="K1158" s="5" t="s">
        <v>4546</v>
      </c>
      <c r="L1158" s="5" t="s">
        <v>1285</v>
      </c>
      <c r="M1158" s="5" t="s">
        <v>11313</v>
      </c>
      <c r="N1158" s="5" t="s">
        <v>53</v>
      </c>
      <c r="O1158" s="5" t="s">
        <v>55</v>
      </c>
      <c r="P1158" s="5" t="b">
        <f t="shared" ca="1" si="169"/>
        <v>0</v>
      </c>
      <c r="Q1158" s="5" t="b">
        <f t="shared" ca="1" si="3"/>
        <v>1</v>
      </c>
      <c r="R1158" s="5"/>
      <c r="S1158" s="5"/>
      <c r="T1158" s="5"/>
      <c r="U1158" s="5"/>
      <c r="V1158" s="5"/>
      <c r="W1158" s="5"/>
      <c r="X1158" s="5"/>
      <c r="Y1158" s="5"/>
      <c r="Z1158" s="5"/>
      <c r="AA1158" s="5"/>
      <c r="AB1158" s="5"/>
      <c r="AC1158" s="5"/>
      <c r="AD1158" s="5"/>
      <c r="AE1158" s="5"/>
      <c r="AF1158" s="5"/>
    </row>
    <row r="1159" spans="1:32" ht="21" customHeight="1">
      <c r="A1159" s="5" t="s">
        <v>3213</v>
      </c>
      <c r="B1159" s="5" t="s">
        <v>11338</v>
      </c>
      <c r="C1159" s="5" t="str">
        <f t="shared" ca="1" si="0"/>
        <v>上海</v>
      </c>
      <c r="D1159" s="9" t="s">
        <v>47</v>
      </c>
      <c r="E1159" s="5" t="s">
        <v>22707</v>
      </c>
      <c r="F1159" s="5" t="s">
        <v>45</v>
      </c>
      <c r="G1159" s="7">
        <v>10</v>
      </c>
      <c r="H1159" s="7">
        <v>20</v>
      </c>
      <c r="I1159" s="5" t="s">
        <v>144</v>
      </c>
      <c r="J1159" s="5" t="s">
        <v>108</v>
      </c>
      <c r="K1159" s="5" t="s">
        <v>76</v>
      </c>
      <c r="L1159" s="5" t="s">
        <v>8576</v>
      </c>
      <c r="M1159" s="5" t="s">
        <v>11341</v>
      </c>
      <c r="N1159" s="9" t="s">
        <v>47</v>
      </c>
      <c r="O1159" s="5" t="s">
        <v>55</v>
      </c>
      <c r="P1159" s="5" t="b">
        <f t="shared" ca="1" si="169"/>
        <v>0</v>
      </c>
      <c r="Q1159" s="5" t="b">
        <f t="shared" ca="1" si="3"/>
        <v>1</v>
      </c>
      <c r="R1159" s="5"/>
      <c r="S1159" s="5"/>
      <c r="T1159" s="5"/>
      <c r="U1159" s="5"/>
      <c r="V1159" s="5"/>
      <c r="W1159" s="5"/>
      <c r="X1159" s="5"/>
      <c r="Y1159" s="5"/>
      <c r="Z1159" s="5"/>
      <c r="AA1159" s="5"/>
      <c r="AB1159" s="5"/>
      <c r="AC1159" s="5"/>
      <c r="AD1159" s="5"/>
      <c r="AE1159" s="5"/>
      <c r="AF1159" s="5"/>
    </row>
    <row r="1160" spans="1:32" ht="21" customHeight="1">
      <c r="A1160" s="5" t="s">
        <v>26739</v>
      </c>
      <c r="B1160" s="5" t="s">
        <v>14060</v>
      </c>
      <c r="C1160" s="5" t="str">
        <f t="shared" ca="1" si="0"/>
        <v>上海</v>
      </c>
      <c r="D1160" s="5" t="str">
        <f ca="1">IFERROR(__xludf.DUMMYFUNCTION("REGEXEXTRACT(E1160,""-(\S+)"")"),"南山区  ")</f>
        <v>南山区  </v>
      </c>
      <c r="E1160" s="5" t="s">
        <v>22670</v>
      </c>
      <c r="F1160" s="5" t="s">
        <v>45</v>
      </c>
      <c r="G1160" s="7">
        <v>10</v>
      </c>
      <c r="H1160" s="7">
        <v>15</v>
      </c>
      <c r="I1160" s="5" t="s">
        <v>56</v>
      </c>
      <c r="J1160" s="5" t="s">
        <v>108</v>
      </c>
      <c r="K1160" s="5" t="s">
        <v>48</v>
      </c>
      <c r="L1160" s="5" t="s">
        <v>26740</v>
      </c>
      <c r="M1160" s="5" t="s">
        <v>26741</v>
      </c>
      <c r="N1160" s="5" t="s">
        <v>42</v>
      </c>
      <c r="O1160" s="5" t="s">
        <v>237</v>
      </c>
      <c r="P1160" s="5" t="b">
        <f t="shared" ca="1" si="169"/>
        <v>0</v>
      </c>
      <c r="Q1160" s="5" t="b">
        <f t="shared" ca="1" si="3"/>
        <v>1</v>
      </c>
      <c r="R1160" s="5"/>
      <c r="S1160" s="5"/>
      <c r="T1160" s="5"/>
      <c r="U1160" s="5"/>
      <c r="V1160" s="5"/>
      <c r="W1160" s="5"/>
      <c r="X1160" s="5"/>
      <c r="Y1160" s="5"/>
      <c r="Z1160" s="5"/>
      <c r="AA1160" s="5"/>
      <c r="AB1160" s="5"/>
      <c r="AC1160" s="5"/>
      <c r="AD1160" s="5"/>
      <c r="AE1160" s="5"/>
      <c r="AF1160" s="5"/>
    </row>
    <row r="1161" spans="1:32" ht="21" customHeight="1">
      <c r="A1161" s="5" t="s">
        <v>1457</v>
      </c>
      <c r="B1161" s="5" t="s">
        <v>26742</v>
      </c>
      <c r="C1161" s="5" t="str">
        <f t="shared" ca="1" si="0"/>
        <v>上海</v>
      </c>
      <c r="D1161" s="9" t="s">
        <v>47</v>
      </c>
      <c r="E1161" s="5" t="s">
        <v>22707</v>
      </c>
      <c r="F1161" s="5" t="s">
        <v>45</v>
      </c>
      <c r="G1161" s="7">
        <v>10</v>
      </c>
      <c r="H1161" s="7">
        <v>15</v>
      </c>
      <c r="I1161" s="5" t="s">
        <v>56</v>
      </c>
      <c r="J1161" s="7" t="s">
        <v>24</v>
      </c>
      <c r="K1161" s="5" t="s">
        <v>252</v>
      </c>
      <c r="L1161" s="5" t="s">
        <v>3747</v>
      </c>
      <c r="M1161" s="5" t="s">
        <v>26743</v>
      </c>
      <c r="N1161" s="5" t="s">
        <v>53</v>
      </c>
      <c r="O1161" s="5" t="s">
        <v>55</v>
      </c>
      <c r="P1161" s="5" t="b">
        <f t="shared" ca="1" si="169"/>
        <v>0</v>
      </c>
      <c r="Q1161" s="5" t="b">
        <f t="shared" ca="1" si="3"/>
        <v>1</v>
      </c>
      <c r="R1161" s="5"/>
      <c r="S1161" s="5"/>
      <c r="T1161" s="5"/>
      <c r="U1161" s="5"/>
      <c r="V1161" s="5"/>
      <c r="W1161" s="5"/>
      <c r="X1161" s="5"/>
      <c r="Y1161" s="5"/>
      <c r="Z1161" s="5"/>
      <c r="AA1161" s="5"/>
      <c r="AB1161" s="5"/>
      <c r="AC1161" s="5"/>
      <c r="AD1161" s="5"/>
      <c r="AE1161" s="5"/>
      <c r="AF1161" s="5"/>
    </row>
    <row r="1162" spans="1:32" ht="21" customHeight="1">
      <c r="A1162" s="5" t="s">
        <v>8811</v>
      </c>
      <c r="B1162" s="5" t="s">
        <v>8812</v>
      </c>
      <c r="C1162" s="5" t="str">
        <f t="shared" ca="1" si="0"/>
        <v>上海</v>
      </c>
      <c r="D1162" s="5" t="str">
        <f t="shared" ref="D1162:D1167" ca="1" si="178">IFERROR(__xludf.DUMMYFUNCTION("REGEXEXTRACT(E1162,""-(\S+)"")"),"福田区  ")</f>
        <v>福田区  </v>
      </c>
      <c r="E1162" s="5" t="s">
        <v>22687</v>
      </c>
      <c r="F1162" s="5" t="s">
        <v>45</v>
      </c>
      <c r="G1162" s="7">
        <v>10</v>
      </c>
      <c r="H1162" s="7">
        <v>18</v>
      </c>
      <c r="I1162" s="5" t="s">
        <v>964</v>
      </c>
      <c r="J1162" s="5" t="s">
        <v>31</v>
      </c>
      <c r="K1162" s="5" t="s">
        <v>76</v>
      </c>
      <c r="L1162" s="5" t="s">
        <v>3503</v>
      </c>
      <c r="M1162" s="5" t="s">
        <v>8814</v>
      </c>
      <c r="N1162" s="5" t="s">
        <v>53</v>
      </c>
      <c r="O1162" s="5" t="s">
        <v>55</v>
      </c>
      <c r="P1162" s="5" t="b">
        <f t="shared" ca="1" si="169"/>
        <v>0</v>
      </c>
      <c r="Q1162" s="5" t="b">
        <f t="shared" ca="1" si="3"/>
        <v>1</v>
      </c>
      <c r="R1162" s="5"/>
      <c r="S1162" s="5"/>
      <c r="T1162" s="5"/>
      <c r="U1162" s="5"/>
      <c r="V1162" s="5"/>
      <c r="W1162" s="5"/>
      <c r="X1162" s="5"/>
      <c r="Y1162" s="5"/>
      <c r="Z1162" s="5"/>
      <c r="AA1162" s="5"/>
      <c r="AB1162" s="5"/>
      <c r="AC1162" s="5"/>
      <c r="AD1162" s="5"/>
      <c r="AE1162" s="5"/>
      <c r="AF1162" s="5"/>
    </row>
    <row r="1163" spans="1:32" ht="21" customHeight="1">
      <c r="A1163" s="5" t="s">
        <v>248</v>
      </c>
      <c r="B1163" s="5" t="s">
        <v>11644</v>
      </c>
      <c r="C1163" s="5" t="str">
        <f t="shared" ca="1" si="0"/>
        <v>上海</v>
      </c>
      <c r="D1163" s="5" t="str">
        <f t="shared" ca="1" si="178"/>
        <v>福田区  </v>
      </c>
      <c r="E1163" s="5" t="s">
        <v>22363</v>
      </c>
      <c r="F1163" s="5" t="s">
        <v>29</v>
      </c>
      <c r="G1163" s="7">
        <v>10</v>
      </c>
      <c r="H1163" s="7">
        <v>15</v>
      </c>
      <c r="I1163" s="5" t="s">
        <v>56</v>
      </c>
      <c r="J1163" s="5" t="s">
        <v>108</v>
      </c>
      <c r="K1163" s="5" t="s">
        <v>117</v>
      </c>
      <c r="L1163" s="5" t="s">
        <v>11645</v>
      </c>
      <c r="M1163" s="5" t="s">
        <v>11646</v>
      </c>
      <c r="N1163" s="5" t="s">
        <v>53</v>
      </c>
      <c r="O1163" s="5" t="s">
        <v>55</v>
      </c>
      <c r="P1163" s="5" t="b">
        <f t="shared" ca="1" si="169"/>
        <v>0</v>
      </c>
      <c r="Q1163" s="5" t="b">
        <f t="shared" ca="1" si="3"/>
        <v>1</v>
      </c>
      <c r="R1163" s="5"/>
      <c r="S1163" s="5"/>
      <c r="T1163" s="5"/>
      <c r="U1163" s="5"/>
      <c r="V1163" s="5"/>
      <c r="W1163" s="5"/>
      <c r="X1163" s="5"/>
      <c r="Y1163" s="5"/>
      <c r="Z1163" s="5"/>
      <c r="AA1163" s="5"/>
      <c r="AB1163" s="5"/>
      <c r="AC1163" s="5"/>
      <c r="AD1163" s="5"/>
      <c r="AE1163" s="5"/>
      <c r="AF1163" s="5"/>
    </row>
    <row r="1164" spans="1:32" ht="21" customHeight="1">
      <c r="A1164" s="5" t="s">
        <v>3997</v>
      </c>
      <c r="B1164" s="5" t="s">
        <v>11609</v>
      </c>
      <c r="C1164" s="5" t="str">
        <f t="shared" ca="1" si="0"/>
        <v>上海</v>
      </c>
      <c r="D1164" s="5" t="str">
        <f t="shared" ca="1" si="178"/>
        <v>福田区  </v>
      </c>
      <c r="E1164" s="5" t="s">
        <v>22363</v>
      </c>
      <c r="F1164" s="5" t="s">
        <v>29</v>
      </c>
      <c r="G1164" s="7">
        <v>10</v>
      </c>
      <c r="H1164" s="7">
        <v>15</v>
      </c>
      <c r="I1164" s="5" t="s">
        <v>56</v>
      </c>
      <c r="J1164" s="5" t="s">
        <v>31</v>
      </c>
      <c r="K1164" s="5" t="s">
        <v>187</v>
      </c>
      <c r="L1164" s="5" t="s">
        <v>11610</v>
      </c>
      <c r="M1164" s="5" t="s">
        <v>11611</v>
      </c>
      <c r="N1164" s="5" t="s">
        <v>53</v>
      </c>
      <c r="O1164" s="5" t="s">
        <v>55</v>
      </c>
      <c r="P1164" s="5" t="b">
        <f t="shared" ca="1" si="169"/>
        <v>0</v>
      </c>
      <c r="Q1164" s="5" t="b">
        <f t="shared" ca="1" si="3"/>
        <v>1</v>
      </c>
      <c r="R1164" s="5"/>
      <c r="S1164" s="5"/>
      <c r="T1164" s="5"/>
      <c r="U1164" s="5"/>
      <c r="V1164" s="5"/>
      <c r="W1164" s="5"/>
      <c r="X1164" s="5"/>
      <c r="Y1164" s="5"/>
      <c r="Z1164" s="5"/>
      <c r="AA1164" s="5"/>
      <c r="AB1164" s="5"/>
      <c r="AC1164" s="5"/>
      <c r="AD1164" s="5"/>
      <c r="AE1164" s="5"/>
      <c r="AF1164" s="5"/>
    </row>
    <row r="1165" spans="1:32" ht="21" customHeight="1">
      <c r="A1165" s="5" t="s">
        <v>396</v>
      </c>
      <c r="B1165" s="5" t="s">
        <v>11584</v>
      </c>
      <c r="C1165" s="5" t="str">
        <f t="shared" ca="1" si="0"/>
        <v>上海</v>
      </c>
      <c r="D1165" s="5" t="str">
        <f t="shared" ca="1" si="178"/>
        <v>福田区  </v>
      </c>
      <c r="E1165" s="5" t="s">
        <v>22363</v>
      </c>
      <c r="F1165" s="5" t="s">
        <v>45</v>
      </c>
      <c r="G1165" s="7">
        <v>10</v>
      </c>
      <c r="H1165" s="7">
        <v>15</v>
      </c>
      <c r="I1165" s="5" t="s">
        <v>56</v>
      </c>
      <c r="J1165" s="5" t="s">
        <v>108</v>
      </c>
      <c r="K1165" s="5" t="s">
        <v>2015</v>
      </c>
      <c r="L1165" s="5" t="s">
        <v>58</v>
      </c>
      <c r="M1165" s="5" t="s">
        <v>11586</v>
      </c>
      <c r="N1165" s="5" t="s">
        <v>100</v>
      </c>
      <c r="O1165" s="5" t="s">
        <v>55</v>
      </c>
      <c r="P1165" s="5" t="b">
        <f t="shared" ca="1" si="169"/>
        <v>0</v>
      </c>
      <c r="Q1165" s="5" t="b">
        <f t="shared" ca="1" si="3"/>
        <v>1</v>
      </c>
      <c r="R1165" s="5"/>
      <c r="S1165" s="5"/>
      <c r="T1165" s="5"/>
      <c r="U1165" s="5"/>
      <c r="V1165" s="5"/>
      <c r="W1165" s="5"/>
      <c r="X1165" s="5"/>
      <c r="Y1165" s="5"/>
      <c r="Z1165" s="5"/>
      <c r="AA1165" s="5"/>
      <c r="AB1165" s="5"/>
      <c r="AC1165" s="5"/>
      <c r="AD1165" s="5"/>
      <c r="AE1165" s="5"/>
      <c r="AF1165" s="5"/>
    </row>
    <row r="1166" spans="1:32" ht="21" customHeight="1">
      <c r="A1166" s="5" t="s">
        <v>277</v>
      </c>
      <c r="B1166" s="5" t="s">
        <v>3685</v>
      </c>
      <c r="C1166" s="5" t="str">
        <f t="shared" ca="1" si="0"/>
        <v>上海</v>
      </c>
      <c r="D1166" s="5" t="str">
        <f t="shared" ca="1" si="178"/>
        <v>福田区  </v>
      </c>
      <c r="E1166" s="5" t="s">
        <v>22670</v>
      </c>
      <c r="F1166" s="5" t="s">
        <v>29</v>
      </c>
      <c r="G1166" s="7">
        <v>10</v>
      </c>
      <c r="H1166" s="7">
        <v>15</v>
      </c>
      <c r="I1166" s="5" t="s">
        <v>56</v>
      </c>
      <c r="J1166" s="5" t="s">
        <v>108</v>
      </c>
      <c r="K1166" s="5" t="s">
        <v>430</v>
      </c>
      <c r="L1166" s="5" t="s">
        <v>11536</v>
      </c>
      <c r="M1166" s="5" t="s">
        <v>11537</v>
      </c>
      <c r="N1166" s="5" t="s">
        <v>53</v>
      </c>
      <c r="O1166" s="5" t="s">
        <v>55</v>
      </c>
      <c r="P1166" s="5" t="b">
        <f t="shared" ca="1" si="169"/>
        <v>0</v>
      </c>
      <c r="Q1166" s="5" t="b">
        <f t="shared" ca="1" si="3"/>
        <v>1</v>
      </c>
      <c r="R1166" s="5"/>
      <c r="S1166" s="5"/>
      <c r="T1166" s="5"/>
      <c r="U1166" s="5"/>
      <c r="V1166" s="5"/>
      <c r="W1166" s="5"/>
      <c r="X1166" s="5"/>
      <c r="Y1166" s="5"/>
      <c r="Z1166" s="5"/>
      <c r="AA1166" s="5"/>
      <c r="AB1166" s="5"/>
      <c r="AC1166" s="5"/>
      <c r="AD1166" s="5"/>
      <c r="AE1166" s="5"/>
      <c r="AF1166" s="5"/>
    </row>
    <row r="1167" spans="1:32" ht="21" customHeight="1">
      <c r="A1167" s="5" t="s">
        <v>277</v>
      </c>
      <c r="B1167" s="5" t="s">
        <v>11566</v>
      </c>
      <c r="C1167" s="5" t="str">
        <f t="shared" ca="1" si="0"/>
        <v>上海</v>
      </c>
      <c r="D1167" s="5" t="str">
        <f t="shared" ca="1" si="178"/>
        <v>福田区  </v>
      </c>
      <c r="E1167" s="5" t="s">
        <v>22670</v>
      </c>
      <c r="F1167" s="5" t="s">
        <v>45</v>
      </c>
      <c r="G1167" s="7">
        <v>10</v>
      </c>
      <c r="H1167" s="7">
        <v>15</v>
      </c>
      <c r="I1167" s="5" t="s">
        <v>56</v>
      </c>
      <c r="J1167" s="5" t="s">
        <v>108</v>
      </c>
      <c r="K1167" s="5" t="s">
        <v>57</v>
      </c>
      <c r="L1167" s="5" t="s">
        <v>11570</v>
      </c>
      <c r="M1167" s="5" t="s">
        <v>11572</v>
      </c>
      <c r="N1167" s="5" t="s">
        <v>37</v>
      </c>
      <c r="O1167" s="5" t="s">
        <v>55</v>
      </c>
      <c r="P1167" s="5" t="b">
        <f t="shared" ca="1" si="169"/>
        <v>0</v>
      </c>
      <c r="Q1167" s="5" t="b">
        <f t="shared" ca="1" si="3"/>
        <v>1</v>
      </c>
      <c r="R1167" s="5"/>
      <c r="S1167" s="5"/>
      <c r="T1167" s="5"/>
      <c r="U1167" s="5"/>
      <c r="V1167" s="5"/>
      <c r="W1167" s="5"/>
      <c r="X1167" s="5"/>
      <c r="Y1167" s="5"/>
      <c r="Z1167" s="5"/>
      <c r="AA1167" s="5"/>
      <c r="AB1167" s="5"/>
      <c r="AC1167" s="5"/>
      <c r="AD1167" s="5"/>
      <c r="AE1167" s="5"/>
      <c r="AF1167" s="5"/>
    </row>
    <row r="1168" spans="1:32" ht="21" customHeight="1">
      <c r="A1168" s="5" t="s">
        <v>277</v>
      </c>
      <c r="B1168" s="5" t="s">
        <v>11575</v>
      </c>
      <c r="C1168" s="5" t="str">
        <f t="shared" ca="1" si="0"/>
        <v>上海</v>
      </c>
      <c r="D1168" s="9" t="s">
        <v>47</v>
      </c>
      <c r="E1168" s="5" t="s">
        <v>22707</v>
      </c>
      <c r="F1168" s="5" t="s">
        <v>45</v>
      </c>
      <c r="G1168" s="7">
        <v>10</v>
      </c>
      <c r="H1168" s="7">
        <v>15</v>
      </c>
      <c r="I1168" s="5" t="s">
        <v>56</v>
      </c>
      <c r="J1168" s="5" t="s">
        <v>108</v>
      </c>
      <c r="K1168" s="5" t="s">
        <v>412</v>
      </c>
      <c r="L1168" s="5" t="s">
        <v>11578</v>
      </c>
      <c r="M1168" s="5" t="s">
        <v>11572</v>
      </c>
      <c r="N1168" s="5" t="s">
        <v>53</v>
      </c>
      <c r="O1168" s="5" t="s">
        <v>55</v>
      </c>
      <c r="P1168" s="5" t="b">
        <f t="shared" ca="1" si="169"/>
        <v>0</v>
      </c>
      <c r="Q1168" s="5" t="b">
        <f t="shared" ca="1" si="3"/>
        <v>1</v>
      </c>
      <c r="R1168" s="5"/>
      <c r="S1168" s="5"/>
      <c r="T1168" s="5"/>
      <c r="U1168" s="5"/>
      <c r="V1168" s="5"/>
      <c r="W1168" s="5"/>
      <c r="X1168" s="5"/>
      <c r="Y1168" s="5"/>
      <c r="Z1168" s="5"/>
      <c r="AA1168" s="5"/>
      <c r="AB1168" s="5"/>
      <c r="AC1168" s="5"/>
      <c r="AD1168" s="5"/>
      <c r="AE1168" s="5"/>
      <c r="AF1168" s="5"/>
    </row>
    <row r="1169" spans="1:32" ht="21" customHeight="1">
      <c r="A1169" s="5" t="s">
        <v>3317</v>
      </c>
      <c r="B1169" s="5" t="s">
        <v>11616</v>
      </c>
      <c r="C1169" s="5" t="str">
        <f t="shared" ca="1" si="0"/>
        <v>上海</v>
      </c>
      <c r="D1169" s="5" t="str">
        <f t="shared" ref="D1169:D1176" ca="1" si="179">IFERROR(__xludf.DUMMYFUNCTION("REGEXEXTRACT(E1169,""-(\S+)"")"),"南山区  ")</f>
        <v>南山区  </v>
      </c>
      <c r="E1169" s="5" t="s">
        <v>22670</v>
      </c>
      <c r="F1169" s="5" t="s">
        <v>45</v>
      </c>
      <c r="G1169" s="7">
        <v>10</v>
      </c>
      <c r="H1169" s="7">
        <v>15</v>
      </c>
      <c r="I1169" s="5" t="s">
        <v>56</v>
      </c>
      <c r="J1169" s="5" t="s">
        <v>31</v>
      </c>
      <c r="K1169" s="5" t="s">
        <v>57</v>
      </c>
      <c r="L1169" s="5" t="s">
        <v>11619</v>
      </c>
      <c r="M1169" s="5" t="s">
        <v>26744</v>
      </c>
      <c r="N1169" s="5" t="s">
        <v>53</v>
      </c>
      <c r="O1169" s="5" t="s">
        <v>55</v>
      </c>
      <c r="P1169" s="5" t="b">
        <f t="shared" ca="1" si="169"/>
        <v>0</v>
      </c>
      <c r="Q1169" s="5" t="b">
        <f t="shared" ca="1" si="3"/>
        <v>1</v>
      </c>
      <c r="R1169" s="5"/>
      <c r="S1169" s="5"/>
      <c r="T1169" s="5"/>
      <c r="U1169" s="5"/>
      <c r="V1169" s="5"/>
      <c r="W1169" s="5"/>
      <c r="X1169" s="5"/>
      <c r="Y1169" s="5"/>
      <c r="Z1169" s="5"/>
      <c r="AA1169" s="5"/>
      <c r="AB1169" s="5"/>
      <c r="AC1169" s="5"/>
      <c r="AD1169" s="5"/>
      <c r="AE1169" s="5"/>
      <c r="AF1169" s="5"/>
    </row>
    <row r="1170" spans="1:32" ht="21" customHeight="1">
      <c r="A1170" s="5" t="s">
        <v>4668</v>
      </c>
      <c r="B1170" s="5" t="s">
        <v>11661</v>
      </c>
      <c r="C1170" s="5" t="str">
        <f t="shared" ca="1" si="0"/>
        <v>上海</v>
      </c>
      <c r="D1170" s="5" t="str">
        <f t="shared" ca="1" si="179"/>
        <v>南山区  </v>
      </c>
      <c r="E1170" s="5" t="s">
        <v>22670</v>
      </c>
      <c r="F1170" s="5" t="s">
        <v>29</v>
      </c>
      <c r="G1170" s="7">
        <v>10</v>
      </c>
      <c r="H1170" s="7">
        <v>15</v>
      </c>
      <c r="I1170" s="5" t="s">
        <v>56</v>
      </c>
      <c r="J1170" s="5" t="s">
        <v>108</v>
      </c>
      <c r="K1170" s="5" t="s">
        <v>4427</v>
      </c>
      <c r="L1170" s="5" t="s">
        <v>11664</v>
      </c>
      <c r="M1170" s="5" t="s">
        <v>11665</v>
      </c>
      <c r="N1170" s="5" t="s">
        <v>37</v>
      </c>
      <c r="O1170" s="5" t="s">
        <v>237</v>
      </c>
      <c r="P1170" s="5" t="b">
        <f t="shared" ca="1" si="169"/>
        <v>0</v>
      </c>
      <c r="Q1170" s="5" t="b">
        <f t="shared" ca="1" si="3"/>
        <v>1</v>
      </c>
      <c r="R1170" s="5"/>
      <c r="S1170" s="5"/>
      <c r="T1170" s="5"/>
      <c r="U1170" s="5"/>
      <c r="V1170" s="5"/>
      <c r="W1170" s="5"/>
      <c r="X1170" s="5"/>
      <c r="Y1170" s="5"/>
      <c r="Z1170" s="5"/>
      <c r="AA1170" s="5"/>
      <c r="AB1170" s="5"/>
      <c r="AC1170" s="5"/>
      <c r="AD1170" s="5"/>
      <c r="AE1170" s="5"/>
      <c r="AF1170" s="5"/>
    </row>
    <row r="1171" spans="1:32" ht="21" customHeight="1">
      <c r="A1171" s="5" t="s">
        <v>396</v>
      </c>
      <c r="B1171" s="5" t="s">
        <v>11897</v>
      </c>
      <c r="C1171" s="5" t="str">
        <f t="shared" ca="1" si="0"/>
        <v>上海</v>
      </c>
      <c r="D1171" s="5" t="str">
        <f t="shared" ca="1" si="179"/>
        <v>南山区  </v>
      </c>
      <c r="E1171" s="5" t="s">
        <v>22687</v>
      </c>
      <c r="F1171" s="5" t="s">
        <v>45</v>
      </c>
      <c r="G1171" s="7">
        <v>10</v>
      </c>
      <c r="H1171" s="7">
        <v>15</v>
      </c>
      <c r="I1171" s="5" t="s">
        <v>56</v>
      </c>
      <c r="J1171" s="5" t="s">
        <v>108</v>
      </c>
      <c r="K1171" s="5" t="s">
        <v>11899</v>
      </c>
      <c r="L1171" s="5" t="s">
        <v>11900</v>
      </c>
      <c r="M1171" s="5" t="s">
        <v>11901</v>
      </c>
      <c r="N1171" s="5" t="s">
        <v>53</v>
      </c>
      <c r="O1171" s="5" t="s">
        <v>55</v>
      </c>
      <c r="P1171" s="5" t="b">
        <f t="shared" ca="1" si="169"/>
        <v>0</v>
      </c>
      <c r="Q1171" s="5" t="b">
        <f t="shared" ca="1" si="3"/>
        <v>1</v>
      </c>
      <c r="R1171" s="5"/>
      <c r="S1171" s="5"/>
      <c r="T1171" s="5"/>
      <c r="U1171" s="5"/>
      <c r="V1171" s="5"/>
      <c r="W1171" s="5"/>
      <c r="X1171" s="5"/>
      <c r="Y1171" s="5"/>
      <c r="Z1171" s="5"/>
      <c r="AA1171" s="5"/>
      <c r="AB1171" s="5"/>
      <c r="AC1171" s="5"/>
      <c r="AD1171" s="5"/>
      <c r="AE1171" s="5"/>
      <c r="AF1171" s="5"/>
    </row>
    <row r="1172" spans="1:32" ht="21" customHeight="1">
      <c r="A1172" s="5" t="s">
        <v>396</v>
      </c>
      <c r="B1172" s="5" t="s">
        <v>11782</v>
      </c>
      <c r="C1172" s="5" t="str">
        <f t="shared" ca="1" si="0"/>
        <v>上海</v>
      </c>
      <c r="D1172" s="5" t="str">
        <f t="shared" ca="1" si="179"/>
        <v>南山区  </v>
      </c>
      <c r="E1172" s="5" t="s">
        <v>22527</v>
      </c>
      <c r="F1172" s="5" t="s">
        <v>45</v>
      </c>
      <c r="G1172" s="7">
        <v>10</v>
      </c>
      <c r="H1172" s="7">
        <v>18</v>
      </c>
      <c r="I1172" s="5" t="s">
        <v>964</v>
      </c>
      <c r="J1172" s="5" t="s">
        <v>108</v>
      </c>
      <c r="K1172" s="5" t="s">
        <v>11783</v>
      </c>
      <c r="L1172" s="5" t="s">
        <v>11784</v>
      </c>
      <c r="M1172" s="5" t="s">
        <v>11785</v>
      </c>
      <c r="N1172" s="5" t="s">
        <v>1599</v>
      </c>
      <c r="O1172" s="5" t="s">
        <v>55</v>
      </c>
      <c r="P1172" s="5" t="b">
        <f t="shared" ca="1" si="169"/>
        <v>0</v>
      </c>
      <c r="Q1172" s="5" t="b">
        <f t="shared" ca="1" si="3"/>
        <v>1</v>
      </c>
      <c r="R1172" s="5"/>
      <c r="S1172" s="5"/>
      <c r="T1172" s="5"/>
      <c r="U1172" s="5"/>
      <c r="V1172" s="5"/>
      <c r="W1172" s="5"/>
      <c r="X1172" s="5"/>
      <c r="Y1172" s="5"/>
      <c r="Z1172" s="5"/>
      <c r="AA1172" s="5"/>
      <c r="AB1172" s="5"/>
      <c r="AC1172" s="5"/>
      <c r="AD1172" s="5"/>
      <c r="AE1172" s="5"/>
      <c r="AF1172" s="5"/>
    </row>
    <row r="1173" spans="1:32" ht="21" customHeight="1">
      <c r="A1173" s="5" t="s">
        <v>396</v>
      </c>
      <c r="B1173" s="5" t="s">
        <v>11821</v>
      </c>
      <c r="C1173" s="5" t="str">
        <f t="shared" ca="1" si="0"/>
        <v>上海</v>
      </c>
      <c r="D1173" s="5" t="str">
        <f t="shared" ca="1" si="179"/>
        <v>南山区  </v>
      </c>
      <c r="E1173" s="5" t="s">
        <v>22363</v>
      </c>
      <c r="F1173" s="5" t="s">
        <v>29</v>
      </c>
      <c r="G1173" s="7">
        <v>10</v>
      </c>
      <c r="H1173" s="7">
        <v>15</v>
      </c>
      <c r="I1173" s="5" t="s">
        <v>56</v>
      </c>
      <c r="J1173" s="5" t="s">
        <v>108</v>
      </c>
      <c r="K1173" s="5" t="s">
        <v>57</v>
      </c>
      <c r="L1173" s="5" t="s">
        <v>11823</v>
      </c>
      <c r="M1173" s="5" t="s">
        <v>11824</v>
      </c>
      <c r="N1173" s="5" t="s">
        <v>100</v>
      </c>
      <c r="O1173" s="5" t="s">
        <v>55</v>
      </c>
      <c r="P1173" s="5" t="b">
        <f t="shared" ca="1" si="169"/>
        <v>0</v>
      </c>
      <c r="Q1173" s="5" t="b">
        <f t="shared" ca="1" si="3"/>
        <v>1</v>
      </c>
      <c r="R1173" s="5"/>
      <c r="S1173" s="5"/>
      <c r="T1173" s="5"/>
      <c r="U1173" s="5"/>
      <c r="V1173" s="5"/>
      <c r="W1173" s="5"/>
      <c r="X1173" s="5"/>
      <c r="Y1173" s="5"/>
      <c r="Z1173" s="5"/>
      <c r="AA1173" s="5"/>
      <c r="AB1173" s="5"/>
      <c r="AC1173" s="5"/>
      <c r="AD1173" s="5"/>
      <c r="AE1173" s="5"/>
      <c r="AF1173" s="5"/>
    </row>
    <row r="1174" spans="1:32" ht="21" customHeight="1">
      <c r="A1174" s="5" t="s">
        <v>8775</v>
      </c>
      <c r="B1174" s="5" t="s">
        <v>2917</v>
      </c>
      <c r="C1174" s="5" t="str">
        <f t="shared" ca="1" si="0"/>
        <v>上海</v>
      </c>
      <c r="D1174" s="5" t="str">
        <f t="shared" ca="1" si="179"/>
        <v>南山区  </v>
      </c>
      <c r="E1174" s="5" t="s">
        <v>22670</v>
      </c>
      <c r="F1174" s="5" t="s">
        <v>29</v>
      </c>
      <c r="G1174" s="7">
        <v>10</v>
      </c>
      <c r="H1174" s="7">
        <v>15</v>
      </c>
      <c r="I1174" s="5" t="s">
        <v>56</v>
      </c>
      <c r="J1174" s="5" t="s">
        <v>108</v>
      </c>
      <c r="K1174" s="5" t="s">
        <v>2067</v>
      </c>
      <c r="L1174" s="9" t="s">
        <v>47</v>
      </c>
      <c r="M1174" s="5" t="s">
        <v>11923</v>
      </c>
      <c r="N1174" s="5" t="s">
        <v>42</v>
      </c>
      <c r="O1174" s="5" t="s">
        <v>55</v>
      </c>
      <c r="P1174" s="5" t="b">
        <f t="shared" ca="1" si="169"/>
        <v>0</v>
      </c>
      <c r="Q1174" s="5" t="b">
        <f t="shared" ca="1" si="3"/>
        <v>1</v>
      </c>
      <c r="R1174" s="5"/>
      <c r="S1174" s="5"/>
      <c r="T1174" s="5"/>
      <c r="U1174" s="5"/>
      <c r="V1174" s="5"/>
      <c r="W1174" s="5"/>
      <c r="X1174" s="5"/>
      <c r="Y1174" s="5"/>
      <c r="Z1174" s="5"/>
      <c r="AA1174" s="5"/>
      <c r="AB1174" s="5"/>
      <c r="AC1174" s="5"/>
      <c r="AD1174" s="5"/>
      <c r="AE1174" s="5"/>
      <c r="AF1174" s="5"/>
    </row>
    <row r="1175" spans="1:32" ht="21" customHeight="1">
      <c r="A1175" s="14" t="s">
        <v>8933</v>
      </c>
      <c r="B1175" s="14" t="s">
        <v>8935</v>
      </c>
      <c r="C1175" s="14" t="str">
        <f t="shared" ca="1" si="0"/>
        <v>上海</v>
      </c>
      <c r="D1175" s="14" t="str">
        <f t="shared" ca="1" si="179"/>
        <v>南山区  </v>
      </c>
      <c r="E1175" s="14" t="s">
        <v>22687</v>
      </c>
      <c r="F1175" s="14" t="s">
        <v>45</v>
      </c>
      <c r="G1175" s="15">
        <v>10</v>
      </c>
      <c r="H1175" s="15">
        <v>25</v>
      </c>
      <c r="I1175" s="14" t="s">
        <v>2463</v>
      </c>
      <c r="J1175" s="14" t="s">
        <v>31</v>
      </c>
      <c r="K1175" s="14" t="s">
        <v>1270</v>
      </c>
      <c r="L1175" s="14" t="s">
        <v>8936</v>
      </c>
      <c r="M1175" s="14" t="s">
        <v>8937</v>
      </c>
      <c r="N1175" s="14" t="s">
        <v>167</v>
      </c>
      <c r="O1175" s="14" t="s">
        <v>405</v>
      </c>
      <c r="P1175" s="14" t="b">
        <f ca="1">IFERROR(__xludf.DUMMYFUNCTION("REGEXMATCH(A1175,""前端|设计|(?i)html|(?i)css|网页"")"),FALSE)</f>
        <v>0</v>
      </c>
      <c r="Q1175" s="14" t="b">
        <f t="shared" ca="1" si="3"/>
        <v>1</v>
      </c>
      <c r="R1175" s="5"/>
      <c r="S1175" s="5"/>
      <c r="T1175" s="5"/>
      <c r="U1175" s="5"/>
      <c r="V1175" s="5"/>
      <c r="W1175" s="5"/>
      <c r="X1175" s="5"/>
      <c r="Y1175" s="5"/>
      <c r="Z1175" s="5"/>
      <c r="AA1175" s="5"/>
      <c r="AB1175" s="5"/>
      <c r="AC1175" s="5"/>
      <c r="AD1175" s="5"/>
      <c r="AE1175" s="5"/>
      <c r="AF1175" s="5"/>
    </row>
    <row r="1176" spans="1:32" ht="21" customHeight="1">
      <c r="A1176" s="5" t="s">
        <v>1457</v>
      </c>
      <c r="B1176" s="5" t="s">
        <v>25209</v>
      </c>
      <c r="C1176" s="5" t="str">
        <f t="shared" ca="1" si="0"/>
        <v>上海</v>
      </c>
      <c r="D1176" s="5" t="str">
        <f t="shared" ca="1" si="179"/>
        <v>南山区  </v>
      </c>
      <c r="E1176" s="5" t="s">
        <v>22670</v>
      </c>
      <c r="F1176" s="5" t="s">
        <v>45</v>
      </c>
      <c r="G1176" s="7">
        <v>10</v>
      </c>
      <c r="H1176" s="7">
        <v>15</v>
      </c>
      <c r="I1176" s="5" t="s">
        <v>56</v>
      </c>
      <c r="J1176" s="5" t="s">
        <v>31</v>
      </c>
      <c r="K1176" s="5" t="s">
        <v>5363</v>
      </c>
      <c r="L1176" s="9" t="s">
        <v>47</v>
      </c>
      <c r="M1176" s="5" t="s">
        <v>25210</v>
      </c>
      <c r="N1176" s="5" t="s">
        <v>37</v>
      </c>
      <c r="O1176" s="5" t="s">
        <v>55</v>
      </c>
      <c r="P1176" s="5" t="b">
        <f ca="1">IFERROR(__xludf.DUMMYFUNCTION("REGEXMATCH(A1176,""前端|设计|(?i)html|(?i)css"")"),TRUE)</f>
        <v>1</v>
      </c>
      <c r="Q1176" s="5" t="b">
        <f t="shared" ca="1" si="3"/>
        <v>1</v>
      </c>
      <c r="R1176" s="5"/>
      <c r="S1176" s="5"/>
      <c r="T1176" s="5"/>
      <c r="U1176" s="5"/>
      <c r="V1176" s="5"/>
      <c r="W1176" s="5"/>
      <c r="X1176" s="5"/>
      <c r="Y1176" s="5"/>
      <c r="Z1176" s="5"/>
      <c r="AA1176" s="5"/>
      <c r="AB1176" s="5"/>
      <c r="AC1176" s="5"/>
      <c r="AD1176" s="5"/>
      <c r="AE1176" s="5"/>
      <c r="AF1176" s="5"/>
    </row>
    <row r="1177" spans="1:32" ht="21" customHeight="1">
      <c r="A1177" s="14" t="s">
        <v>26745</v>
      </c>
      <c r="B1177" s="14" t="s">
        <v>26746</v>
      </c>
      <c r="C1177" s="14" t="str">
        <f t="shared" ca="1" si="0"/>
        <v>上海</v>
      </c>
      <c r="D1177" s="16" t="s">
        <v>47</v>
      </c>
      <c r="E1177" s="14" t="s">
        <v>22707</v>
      </c>
      <c r="F1177" s="14" t="s">
        <v>45</v>
      </c>
      <c r="G1177" s="15">
        <v>10</v>
      </c>
      <c r="H1177" s="15">
        <v>15</v>
      </c>
      <c r="I1177" s="14" t="s">
        <v>56</v>
      </c>
      <c r="J1177" s="14" t="s">
        <v>108</v>
      </c>
      <c r="K1177" s="14" t="s">
        <v>802</v>
      </c>
      <c r="L1177" s="14" t="s">
        <v>26747</v>
      </c>
      <c r="M1177" s="14" t="s">
        <v>26748</v>
      </c>
      <c r="N1177" s="14" t="s">
        <v>53</v>
      </c>
      <c r="O1177" s="14" t="s">
        <v>89</v>
      </c>
      <c r="P1177" s="14" t="b">
        <f ca="1">IFERROR(__xludf.DUMMYFUNCTION("REGEXMATCH(A1177,""前端|设计|(?i)html|(?i)css|网页"")"),FALSE)</f>
        <v>0</v>
      </c>
      <c r="Q1177" s="14" t="b">
        <f t="shared" ca="1" si="3"/>
        <v>1</v>
      </c>
      <c r="R1177" s="5"/>
      <c r="S1177" s="5"/>
      <c r="T1177" s="5"/>
      <c r="U1177" s="5"/>
      <c r="V1177" s="5"/>
      <c r="W1177" s="5"/>
      <c r="X1177" s="5"/>
      <c r="Y1177" s="5"/>
      <c r="Z1177" s="5"/>
      <c r="AA1177" s="5"/>
      <c r="AB1177" s="5"/>
      <c r="AC1177" s="5"/>
      <c r="AD1177" s="5"/>
      <c r="AE1177" s="5"/>
      <c r="AF1177" s="5"/>
    </row>
    <row r="1178" spans="1:32" ht="21" customHeight="1">
      <c r="A1178" s="5" t="s">
        <v>396</v>
      </c>
      <c r="B1178" s="5" t="s">
        <v>11992</v>
      </c>
      <c r="C1178" s="5" t="str">
        <f t="shared" ca="1" si="0"/>
        <v>上海</v>
      </c>
      <c r="D1178" s="9" t="s">
        <v>47</v>
      </c>
      <c r="E1178" s="5" t="s">
        <v>22707</v>
      </c>
      <c r="F1178" s="5" t="s">
        <v>29</v>
      </c>
      <c r="G1178" s="7">
        <v>10</v>
      </c>
      <c r="H1178" s="7">
        <v>20</v>
      </c>
      <c r="I1178" s="5" t="s">
        <v>144</v>
      </c>
      <c r="J1178" s="5" t="s">
        <v>31</v>
      </c>
      <c r="K1178" s="5" t="s">
        <v>1270</v>
      </c>
      <c r="L1178" s="5" t="s">
        <v>11993</v>
      </c>
      <c r="M1178" s="5" t="s">
        <v>11994</v>
      </c>
      <c r="N1178" s="5" t="s">
        <v>53</v>
      </c>
      <c r="O1178" s="9" t="s">
        <v>47</v>
      </c>
      <c r="P1178" s="5" t="b">
        <f t="shared" ref="P1178:P1197" ca="1" si="180">IFERROR(__xludf.DUMMYFUNCTION("REGEXMATCH(A1178,""前端|设计|(?i)html|(?i)css"")"),TRUE)</f>
        <v>1</v>
      </c>
      <c r="Q1178" s="5" t="b">
        <f t="shared" ca="1" si="3"/>
        <v>1</v>
      </c>
      <c r="R1178" s="5"/>
      <c r="S1178" s="5"/>
      <c r="T1178" s="5"/>
      <c r="U1178" s="5"/>
      <c r="V1178" s="5"/>
      <c r="W1178" s="5"/>
      <c r="X1178" s="5"/>
      <c r="Y1178" s="5"/>
      <c r="Z1178" s="5"/>
      <c r="AA1178" s="5"/>
      <c r="AB1178" s="5"/>
      <c r="AC1178" s="5"/>
      <c r="AD1178" s="5"/>
      <c r="AE1178" s="5"/>
      <c r="AF1178" s="5"/>
    </row>
    <row r="1179" spans="1:32" ht="21" customHeight="1">
      <c r="A1179" s="5" t="s">
        <v>11977</v>
      </c>
      <c r="B1179" s="5" t="s">
        <v>11979</v>
      </c>
      <c r="C1179" s="5" t="str">
        <f t="shared" ca="1" si="0"/>
        <v>上海</v>
      </c>
      <c r="D1179" s="9" t="s">
        <v>47</v>
      </c>
      <c r="E1179" s="5" t="s">
        <v>22707</v>
      </c>
      <c r="F1179" s="5" t="s">
        <v>45</v>
      </c>
      <c r="G1179" s="7">
        <v>10</v>
      </c>
      <c r="H1179" s="7">
        <v>20</v>
      </c>
      <c r="I1179" s="5" t="s">
        <v>144</v>
      </c>
      <c r="J1179" s="5" t="s">
        <v>31</v>
      </c>
      <c r="K1179" s="5" t="s">
        <v>252</v>
      </c>
      <c r="L1179" s="9" t="s">
        <v>47</v>
      </c>
      <c r="M1179" s="5" t="s">
        <v>11985</v>
      </c>
      <c r="N1179" s="5" t="s">
        <v>42</v>
      </c>
      <c r="O1179" s="5" t="s">
        <v>237</v>
      </c>
      <c r="P1179" s="5" t="b">
        <f t="shared" ca="1" si="180"/>
        <v>1</v>
      </c>
      <c r="Q1179" s="5" t="b">
        <f t="shared" ca="1" si="3"/>
        <v>1</v>
      </c>
      <c r="R1179" s="5"/>
      <c r="S1179" s="5"/>
      <c r="T1179" s="5"/>
      <c r="U1179" s="5"/>
      <c r="V1179" s="5"/>
      <c r="W1179" s="5"/>
      <c r="X1179" s="5"/>
      <c r="Y1179" s="5"/>
      <c r="Z1179" s="5"/>
      <c r="AA1179" s="5"/>
      <c r="AB1179" s="5"/>
      <c r="AC1179" s="5"/>
      <c r="AD1179" s="5"/>
      <c r="AE1179" s="5"/>
      <c r="AF1179" s="5"/>
    </row>
    <row r="1180" spans="1:32" ht="21" customHeight="1">
      <c r="A1180" s="5" t="s">
        <v>1457</v>
      </c>
      <c r="B1180" s="5" t="s">
        <v>8996</v>
      </c>
      <c r="C1180" s="5" t="str">
        <f t="shared" ca="1" si="0"/>
        <v>上海</v>
      </c>
      <c r="D1180" s="9" t="s">
        <v>47</v>
      </c>
      <c r="E1180" s="5" t="s">
        <v>22707</v>
      </c>
      <c r="F1180" s="5" t="s">
        <v>45</v>
      </c>
      <c r="G1180" s="7">
        <v>10</v>
      </c>
      <c r="H1180" s="7">
        <v>18</v>
      </c>
      <c r="I1180" s="5" t="s">
        <v>964</v>
      </c>
      <c r="J1180" s="5" t="s">
        <v>108</v>
      </c>
      <c r="K1180" s="5" t="s">
        <v>126</v>
      </c>
      <c r="L1180" s="5" t="s">
        <v>8094</v>
      </c>
      <c r="M1180" s="5" t="s">
        <v>26749</v>
      </c>
      <c r="N1180" s="5" t="s">
        <v>42</v>
      </c>
      <c r="O1180" s="5" t="s">
        <v>237</v>
      </c>
      <c r="P1180" s="5" t="b">
        <f t="shared" ca="1" si="180"/>
        <v>1</v>
      </c>
      <c r="Q1180" s="5" t="b">
        <f t="shared" ca="1" si="3"/>
        <v>1</v>
      </c>
      <c r="R1180" s="5"/>
      <c r="S1180" s="5"/>
      <c r="T1180" s="5"/>
      <c r="U1180" s="5"/>
      <c r="V1180" s="5"/>
      <c r="W1180" s="5"/>
      <c r="X1180" s="5"/>
      <c r="Y1180" s="5"/>
      <c r="Z1180" s="5"/>
      <c r="AA1180" s="5"/>
      <c r="AB1180" s="5"/>
      <c r="AC1180" s="5"/>
      <c r="AD1180" s="5"/>
      <c r="AE1180" s="5"/>
      <c r="AF1180" s="5"/>
    </row>
    <row r="1181" spans="1:32" ht="21" customHeight="1">
      <c r="A1181" s="5" t="s">
        <v>12213</v>
      </c>
      <c r="B1181" s="5" t="s">
        <v>12215</v>
      </c>
      <c r="C1181" s="5" t="str">
        <f t="shared" ca="1" si="0"/>
        <v>上海</v>
      </c>
      <c r="D1181" s="5" t="str">
        <f t="shared" ref="D1181:D1182" ca="1" si="181">IFERROR(__xludf.DUMMYFUNCTION("REGEXEXTRACT(E1181,""-(\S+)"")"),"龙华新区  ")</f>
        <v>龙华新区  </v>
      </c>
      <c r="E1181" s="5" t="s">
        <v>22680</v>
      </c>
      <c r="F1181" s="5" t="s">
        <v>45</v>
      </c>
      <c r="G1181" s="7">
        <v>10</v>
      </c>
      <c r="H1181" s="7">
        <v>15</v>
      </c>
      <c r="I1181" s="5" t="s">
        <v>56</v>
      </c>
      <c r="J1181" s="5" t="s">
        <v>66</v>
      </c>
      <c r="K1181" s="5" t="s">
        <v>430</v>
      </c>
      <c r="L1181" s="5" t="s">
        <v>12218</v>
      </c>
      <c r="M1181" s="5" t="s">
        <v>12220</v>
      </c>
      <c r="N1181" s="5" t="s">
        <v>53</v>
      </c>
      <c r="O1181" s="5" t="s">
        <v>38</v>
      </c>
      <c r="P1181" s="5" t="b">
        <f t="shared" ca="1" si="180"/>
        <v>1</v>
      </c>
      <c r="Q1181" s="5" t="b">
        <f t="shared" ca="1" si="3"/>
        <v>1</v>
      </c>
      <c r="R1181" s="5"/>
      <c r="S1181" s="5"/>
      <c r="T1181" s="5"/>
      <c r="U1181" s="5"/>
      <c r="V1181" s="5"/>
      <c r="W1181" s="5"/>
      <c r="X1181" s="5"/>
      <c r="Y1181" s="5"/>
      <c r="Z1181" s="5"/>
      <c r="AA1181" s="5"/>
      <c r="AB1181" s="5"/>
      <c r="AC1181" s="5"/>
      <c r="AD1181" s="5"/>
      <c r="AE1181" s="5"/>
      <c r="AF1181" s="5"/>
    </row>
    <row r="1182" spans="1:32" ht="21" customHeight="1">
      <c r="A1182" s="5" t="s">
        <v>4047</v>
      </c>
      <c r="B1182" s="5" t="s">
        <v>12153</v>
      </c>
      <c r="C1182" s="5" t="str">
        <f t="shared" ca="1" si="0"/>
        <v>上海</v>
      </c>
      <c r="D1182" s="5" t="str">
        <f t="shared" ca="1" si="181"/>
        <v>龙华新区  </v>
      </c>
      <c r="E1182" s="5" t="s">
        <v>22670</v>
      </c>
      <c r="F1182" s="5" t="s">
        <v>45</v>
      </c>
      <c r="G1182" s="7">
        <v>10</v>
      </c>
      <c r="H1182" s="7">
        <v>20</v>
      </c>
      <c r="I1182" s="5" t="s">
        <v>144</v>
      </c>
      <c r="J1182" s="5" t="s">
        <v>31</v>
      </c>
      <c r="K1182" s="5" t="s">
        <v>76</v>
      </c>
      <c r="L1182" s="5" t="s">
        <v>12154</v>
      </c>
      <c r="M1182" s="5" t="s">
        <v>12155</v>
      </c>
      <c r="N1182" s="5" t="s">
        <v>53</v>
      </c>
      <c r="O1182" s="5" t="s">
        <v>55</v>
      </c>
      <c r="P1182" s="5" t="b">
        <f t="shared" ca="1" si="180"/>
        <v>1</v>
      </c>
      <c r="Q1182" s="5" t="b">
        <f t="shared" ca="1" si="3"/>
        <v>1</v>
      </c>
      <c r="R1182" s="5"/>
      <c r="S1182" s="5"/>
      <c r="T1182" s="5"/>
      <c r="U1182" s="5"/>
      <c r="V1182" s="5"/>
      <c r="W1182" s="5"/>
      <c r="X1182" s="5"/>
      <c r="Y1182" s="5"/>
      <c r="Z1182" s="5"/>
      <c r="AA1182" s="5"/>
      <c r="AB1182" s="5"/>
      <c r="AC1182" s="5"/>
      <c r="AD1182" s="5"/>
      <c r="AE1182" s="5"/>
      <c r="AF1182" s="5"/>
    </row>
    <row r="1183" spans="1:32" ht="21" customHeight="1">
      <c r="A1183" s="5" t="s">
        <v>12201</v>
      </c>
      <c r="B1183" s="5" t="s">
        <v>12202</v>
      </c>
      <c r="C1183" s="5" t="str">
        <f t="shared" ca="1" si="0"/>
        <v>上海</v>
      </c>
      <c r="D1183" s="9" t="s">
        <v>47</v>
      </c>
      <c r="E1183" s="5" t="s">
        <v>22707</v>
      </c>
      <c r="F1183" s="5" t="s">
        <v>45</v>
      </c>
      <c r="G1183" s="7">
        <v>10</v>
      </c>
      <c r="H1183" s="7">
        <v>15</v>
      </c>
      <c r="I1183" s="5" t="s">
        <v>56</v>
      </c>
      <c r="J1183" s="5" t="s">
        <v>108</v>
      </c>
      <c r="K1183" s="5" t="s">
        <v>213</v>
      </c>
      <c r="L1183" s="5" t="s">
        <v>12203</v>
      </c>
      <c r="M1183" s="5" t="s">
        <v>12204</v>
      </c>
      <c r="N1183" s="5" t="s">
        <v>167</v>
      </c>
      <c r="O1183" s="5" t="s">
        <v>55</v>
      </c>
      <c r="P1183" s="5" t="b">
        <f t="shared" ca="1" si="180"/>
        <v>1</v>
      </c>
      <c r="Q1183" s="5" t="b">
        <f t="shared" ca="1" si="3"/>
        <v>1</v>
      </c>
      <c r="R1183" s="5"/>
      <c r="S1183" s="5"/>
      <c r="T1183" s="5"/>
      <c r="U1183" s="5"/>
      <c r="V1183" s="5"/>
      <c r="W1183" s="5"/>
      <c r="X1183" s="5"/>
      <c r="Y1183" s="5"/>
      <c r="Z1183" s="5"/>
      <c r="AA1183" s="5"/>
      <c r="AB1183" s="5"/>
      <c r="AC1183" s="5"/>
      <c r="AD1183" s="5"/>
      <c r="AE1183" s="5"/>
      <c r="AF1183" s="5"/>
    </row>
    <row r="1184" spans="1:32" ht="21" customHeight="1">
      <c r="A1184" s="5" t="s">
        <v>14243</v>
      </c>
      <c r="B1184" s="5" t="s">
        <v>9536</v>
      </c>
      <c r="C1184" s="5" t="str">
        <f t="shared" ca="1" si="0"/>
        <v>上海</v>
      </c>
      <c r="D1184" s="9" t="s">
        <v>47</v>
      </c>
      <c r="E1184" s="5" t="s">
        <v>22707</v>
      </c>
      <c r="F1184" s="5" t="s">
        <v>29</v>
      </c>
      <c r="G1184" s="7">
        <v>10</v>
      </c>
      <c r="H1184" s="7">
        <v>25</v>
      </c>
      <c r="I1184" s="5" t="s">
        <v>2463</v>
      </c>
      <c r="J1184" s="5" t="s">
        <v>108</v>
      </c>
      <c r="K1184" s="5" t="s">
        <v>9537</v>
      </c>
      <c r="L1184" s="5" t="s">
        <v>14289</v>
      </c>
      <c r="M1184" s="5" t="s">
        <v>14290</v>
      </c>
      <c r="N1184" s="5" t="s">
        <v>37</v>
      </c>
      <c r="O1184" s="5" t="s">
        <v>55</v>
      </c>
      <c r="P1184" s="5" t="b">
        <f t="shared" ca="1" si="180"/>
        <v>1</v>
      </c>
      <c r="Q1184" s="5" t="b">
        <f t="shared" ca="1" si="3"/>
        <v>1</v>
      </c>
      <c r="R1184" s="5"/>
      <c r="S1184" s="5"/>
      <c r="T1184" s="5"/>
      <c r="U1184" s="5"/>
      <c r="V1184" s="5"/>
      <c r="W1184" s="5"/>
      <c r="X1184" s="5"/>
      <c r="Y1184" s="5"/>
      <c r="Z1184" s="5"/>
      <c r="AA1184" s="5"/>
      <c r="AB1184" s="5"/>
      <c r="AC1184" s="5"/>
      <c r="AD1184" s="5"/>
      <c r="AE1184" s="5"/>
      <c r="AF1184" s="5"/>
    </row>
    <row r="1185" spans="1:32" ht="21" customHeight="1">
      <c r="A1185" s="5" t="s">
        <v>1457</v>
      </c>
      <c r="B1185" s="5" t="s">
        <v>12494</v>
      </c>
      <c r="C1185" s="5" t="str">
        <f t="shared" ca="1" si="0"/>
        <v>上海</v>
      </c>
      <c r="D1185" s="5" t="str">
        <f t="shared" ref="D1185:D1186" ca="1" si="182">IFERROR(__xludf.DUMMYFUNCTION("REGEXEXTRACT(E1185,""-(\S+)"")"),"南山区  ")</f>
        <v>南山区  </v>
      </c>
      <c r="E1185" s="5" t="s">
        <v>22670</v>
      </c>
      <c r="F1185" s="5" t="s">
        <v>29</v>
      </c>
      <c r="G1185" s="7">
        <v>10</v>
      </c>
      <c r="H1185" s="7">
        <v>17</v>
      </c>
      <c r="I1185" s="5" t="s">
        <v>4014</v>
      </c>
      <c r="J1185" s="5" t="s">
        <v>108</v>
      </c>
      <c r="K1185" s="5" t="s">
        <v>57</v>
      </c>
      <c r="L1185" s="5" t="s">
        <v>12497</v>
      </c>
      <c r="M1185" s="5" t="s">
        <v>12498</v>
      </c>
      <c r="N1185" s="5" t="s">
        <v>100</v>
      </c>
      <c r="O1185" s="5" t="s">
        <v>55</v>
      </c>
      <c r="P1185" s="5" t="b">
        <f t="shared" ca="1" si="180"/>
        <v>1</v>
      </c>
      <c r="Q1185" s="5" t="b">
        <f t="shared" ca="1" si="3"/>
        <v>1</v>
      </c>
      <c r="R1185" s="5"/>
      <c r="S1185" s="5"/>
      <c r="T1185" s="5"/>
      <c r="U1185" s="5"/>
      <c r="V1185" s="5"/>
      <c r="W1185" s="5"/>
      <c r="X1185" s="5"/>
      <c r="Y1185" s="5"/>
      <c r="Z1185" s="5"/>
      <c r="AA1185" s="5"/>
      <c r="AB1185" s="5"/>
      <c r="AC1185" s="5"/>
      <c r="AD1185" s="5"/>
      <c r="AE1185" s="5"/>
      <c r="AF1185" s="5"/>
    </row>
    <row r="1186" spans="1:32" ht="21" customHeight="1">
      <c r="A1186" s="5" t="s">
        <v>12477</v>
      </c>
      <c r="B1186" s="5" t="s">
        <v>8382</v>
      </c>
      <c r="C1186" s="5" t="str">
        <f t="shared" ca="1" si="0"/>
        <v>上海</v>
      </c>
      <c r="D1186" s="5" t="str">
        <f t="shared" ca="1" si="182"/>
        <v>南山区  </v>
      </c>
      <c r="E1186" s="5" t="s">
        <v>22687</v>
      </c>
      <c r="F1186" s="5" t="s">
        <v>45</v>
      </c>
      <c r="G1186" s="7">
        <v>10</v>
      </c>
      <c r="H1186" s="7">
        <v>20</v>
      </c>
      <c r="I1186" s="5" t="s">
        <v>144</v>
      </c>
      <c r="J1186" s="5" t="s">
        <v>108</v>
      </c>
      <c r="K1186" s="5" t="s">
        <v>516</v>
      </c>
      <c r="L1186" s="5" t="s">
        <v>12478</v>
      </c>
      <c r="M1186" s="5" t="s">
        <v>12479</v>
      </c>
      <c r="N1186" s="5" t="s">
        <v>53</v>
      </c>
      <c r="O1186" s="5" t="s">
        <v>55</v>
      </c>
      <c r="P1186" s="5" t="b">
        <f t="shared" ca="1" si="180"/>
        <v>1</v>
      </c>
      <c r="Q1186" s="5" t="b">
        <f t="shared" ca="1" si="3"/>
        <v>1</v>
      </c>
      <c r="R1186" s="5"/>
      <c r="S1186" s="5"/>
      <c r="T1186" s="5"/>
      <c r="U1186" s="5"/>
      <c r="V1186" s="5"/>
      <c r="W1186" s="5"/>
      <c r="X1186" s="5"/>
      <c r="Y1186" s="5"/>
      <c r="Z1186" s="5"/>
      <c r="AA1186" s="5"/>
      <c r="AB1186" s="5"/>
      <c r="AC1186" s="5"/>
      <c r="AD1186" s="5"/>
      <c r="AE1186" s="5"/>
      <c r="AF1186" s="5"/>
    </row>
    <row r="1187" spans="1:32" ht="21" customHeight="1">
      <c r="A1187" s="5" t="s">
        <v>12242</v>
      </c>
      <c r="B1187" s="5" t="s">
        <v>12243</v>
      </c>
      <c r="C1187" s="5" t="str">
        <f t="shared" ca="1" si="0"/>
        <v>上海</v>
      </c>
      <c r="D1187" s="9" t="s">
        <v>47</v>
      </c>
      <c r="E1187" s="5" t="s">
        <v>22707</v>
      </c>
      <c r="F1187" s="5" t="s">
        <v>45</v>
      </c>
      <c r="G1187" s="7">
        <v>10</v>
      </c>
      <c r="H1187" s="7">
        <v>20</v>
      </c>
      <c r="I1187" s="5" t="s">
        <v>144</v>
      </c>
      <c r="J1187" s="5" t="s">
        <v>31</v>
      </c>
      <c r="K1187" s="5" t="s">
        <v>57</v>
      </c>
      <c r="L1187" s="9" t="s">
        <v>47</v>
      </c>
      <c r="M1187" s="5" t="s">
        <v>12244</v>
      </c>
      <c r="N1187" s="5" t="s">
        <v>100</v>
      </c>
      <c r="O1187" s="5" t="s">
        <v>55</v>
      </c>
      <c r="P1187" s="5" t="b">
        <f t="shared" ca="1" si="180"/>
        <v>1</v>
      </c>
      <c r="Q1187" s="5" t="b">
        <f t="shared" ca="1" si="3"/>
        <v>1</v>
      </c>
      <c r="R1187" s="5"/>
      <c r="S1187" s="5"/>
      <c r="T1187" s="5"/>
      <c r="U1187" s="5"/>
      <c r="V1187" s="5"/>
      <c r="W1187" s="5"/>
      <c r="X1187" s="5"/>
      <c r="Y1187" s="5"/>
      <c r="Z1187" s="5"/>
      <c r="AA1187" s="5"/>
      <c r="AB1187" s="5"/>
      <c r="AC1187" s="5"/>
      <c r="AD1187" s="5"/>
      <c r="AE1187" s="5"/>
      <c r="AF1187" s="5"/>
    </row>
    <row r="1188" spans="1:32" ht="21" customHeight="1">
      <c r="A1188" s="5" t="s">
        <v>396</v>
      </c>
      <c r="B1188" s="5" t="s">
        <v>26750</v>
      </c>
      <c r="C1188" s="5" t="str">
        <f t="shared" ca="1" si="0"/>
        <v>上海</v>
      </c>
      <c r="D1188" s="5" t="str">
        <f t="shared" ref="D1188:D1189" ca="1" si="183">IFERROR(__xludf.DUMMYFUNCTION("REGEXEXTRACT(E1188,""-(\S+)"")"),"宝安区  ")</f>
        <v>宝安区  </v>
      </c>
      <c r="E1188" s="5" t="s">
        <v>22363</v>
      </c>
      <c r="F1188" s="5" t="s">
        <v>29</v>
      </c>
      <c r="G1188" s="7">
        <v>10</v>
      </c>
      <c r="H1188" s="7">
        <v>15</v>
      </c>
      <c r="I1188" s="5" t="s">
        <v>56</v>
      </c>
      <c r="J1188" s="5" t="s">
        <v>108</v>
      </c>
      <c r="K1188" s="5" t="s">
        <v>4552</v>
      </c>
      <c r="L1188" s="5" t="s">
        <v>26751</v>
      </c>
      <c r="M1188" s="5" t="s">
        <v>26752</v>
      </c>
      <c r="N1188" s="5" t="s">
        <v>53</v>
      </c>
      <c r="O1188" s="5" t="s">
        <v>55</v>
      </c>
      <c r="P1188" s="5" t="b">
        <f t="shared" ca="1" si="180"/>
        <v>1</v>
      </c>
      <c r="Q1188" s="5" t="b">
        <f t="shared" ca="1" si="3"/>
        <v>1</v>
      </c>
      <c r="R1188" s="5"/>
      <c r="S1188" s="5"/>
      <c r="T1188" s="5"/>
      <c r="U1188" s="5"/>
      <c r="V1188" s="5"/>
      <c r="W1188" s="5"/>
      <c r="X1188" s="5"/>
      <c r="Y1188" s="5"/>
      <c r="Z1188" s="5"/>
      <c r="AA1188" s="5"/>
      <c r="AB1188" s="5"/>
      <c r="AC1188" s="5"/>
      <c r="AD1188" s="5"/>
      <c r="AE1188" s="5"/>
      <c r="AF1188" s="5"/>
    </row>
    <row r="1189" spans="1:32" ht="21" customHeight="1">
      <c r="A1189" s="5" t="s">
        <v>784</v>
      </c>
      <c r="B1189" s="5" t="s">
        <v>9141</v>
      </c>
      <c r="C1189" s="5" t="str">
        <f t="shared" ca="1" si="0"/>
        <v>上海</v>
      </c>
      <c r="D1189" s="5" t="str">
        <f t="shared" ca="1" si="183"/>
        <v>宝安区  </v>
      </c>
      <c r="E1189" s="5" t="s">
        <v>22687</v>
      </c>
      <c r="F1189" s="5" t="s">
        <v>45</v>
      </c>
      <c r="G1189" s="7">
        <v>10</v>
      </c>
      <c r="H1189" s="7">
        <v>14</v>
      </c>
      <c r="I1189" s="5" t="s">
        <v>3589</v>
      </c>
      <c r="J1189" s="5" t="s">
        <v>108</v>
      </c>
      <c r="K1189" s="5" t="s">
        <v>9142</v>
      </c>
      <c r="L1189" s="5" t="s">
        <v>9143</v>
      </c>
      <c r="M1189" s="5" t="s">
        <v>9144</v>
      </c>
      <c r="N1189" s="5" t="s">
        <v>53</v>
      </c>
      <c r="O1189" s="5" t="s">
        <v>55</v>
      </c>
      <c r="P1189" s="5" t="b">
        <f t="shared" ca="1" si="180"/>
        <v>1</v>
      </c>
      <c r="Q1189" s="5" t="b">
        <f t="shared" ca="1" si="3"/>
        <v>1</v>
      </c>
      <c r="R1189" s="5"/>
      <c r="S1189" s="5"/>
      <c r="T1189" s="5"/>
      <c r="U1189" s="5"/>
      <c r="V1189" s="5"/>
      <c r="W1189" s="5"/>
      <c r="X1189" s="5"/>
      <c r="Y1189" s="5"/>
      <c r="Z1189" s="5"/>
      <c r="AA1189" s="5"/>
      <c r="AB1189" s="5"/>
      <c r="AC1189" s="5"/>
      <c r="AD1189" s="5"/>
      <c r="AE1189" s="5"/>
      <c r="AF1189" s="5"/>
    </row>
    <row r="1190" spans="1:32" ht="21" customHeight="1">
      <c r="A1190" s="5" t="s">
        <v>26753</v>
      </c>
      <c r="B1190" s="5" t="s">
        <v>15707</v>
      </c>
      <c r="C1190" s="5" t="str">
        <f t="shared" ca="1" si="0"/>
        <v>上海</v>
      </c>
      <c r="D1190" s="9" t="s">
        <v>47</v>
      </c>
      <c r="E1190" s="5" t="s">
        <v>22707</v>
      </c>
      <c r="F1190" s="5" t="s">
        <v>45</v>
      </c>
      <c r="G1190" s="7">
        <v>10</v>
      </c>
      <c r="H1190" s="7">
        <v>20</v>
      </c>
      <c r="I1190" s="5" t="s">
        <v>144</v>
      </c>
      <c r="J1190" s="5" t="s">
        <v>31</v>
      </c>
      <c r="K1190" s="5" t="s">
        <v>117</v>
      </c>
      <c r="L1190" s="5" t="s">
        <v>15708</v>
      </c>
      <c r="M1190" s="5" t="s">
        <v>26754</v>
      </c>
      <c r="N1190" s="5" t="s">
        <v>37</v>
      </c>
      <c r="O1190" s="5" t="s">
        <v>55</v>
      </c>
      <c r="P1190" s="5" t="b">
        <f t="shared" ca="1" si="180"/>
        <v>1</v>
      </c>
      <c r="Q1190" s="5" t="b">
        <f t="shared" ca="1" si="3"/>
        <v>1</v>
      </c>
      <c r="R1190" s="5"/>
      <c r="S1190" s="5"/>
      <c r="T1190" s="5"/>
      <c r="U1190" s="5"/>
      <c r="V1190" s="5"/>
      <c r="W1190" s="5"/>
      <c r="X1190" s="5"/>
      <c r="Y1190" s="5"/>
      <c r="Z1190" s="5"/>
      <c r="AA1190" s="5"/>
      <c r="AB1190" s="5"/>
      <c r="AC1190" s="5"/>
      <c r="AD1190" s="5"/>
      <c r="AE1190" s="5"/>
      <c r="AF1190" s="5"/>
    </row>
    <row r="1191" spans="1:32" ht="21" customHeight="1">
      <c r="A1191" s="5" t="s">
        <v>248</v>
      </c>
      <c r="B1191" s="5" t="s">
        <v>14316</v>
      </c>
      <c r="C1191" s="5" t="str">
        <f t="shared" ca="1" si="0"/>
        <v>上海</v>
      </c>
      <c r="D1191" s="5" t="str">
        <f ca="1">IFERROR(__xludf.DUMMYFUNCTION("REGEXEXTRACT(E1191,""-(\S+)"")"),"南山区  ")</f>
        <v>南山区  </v>
      </c>
      <c r="E1191" s="5" t="s">
        <v>22670</v>
      </c>
      <c r="F1191" s="5" t="s">
        <v>45</v>
      </c>
      <c r="G1191" s="7">
        <v>10</v>
      </c>
      <c r="H1191" s="7">
        <v>15</v>
      </c>
      <c r="I1191" s="5" t="s">
        <v>56</v>
      </c>
      <c r="J1191" s="5" t="s">
        <v>66</v>
      </c>
      <c r="K1191" s="5" t="s">
        <v>106</v>
      </c>
      <c r="L1191" s="5" t="s">
        <v>14317</v>
      </c>
      <c r="M1191" s="5" t="s">
        <v>14318</v>
      </c>
      <c r="N1191" s="5" t="s">
        <v>37</v>
      </c>
      <c r="O1191" s="5" t="s">
        <v>44</v>
      </c>
      <c r="P1191" s="5" t="b">
        <f t="shared" ca="1" si="180"/>
        <v>1</v>
      </c>
      <c r="Q1191" s="5" t="b">
        <f t="shared" ca="1" si="3"/>
        <v>1</v>
      </c>
      <c r="R1191" s="5"/>
      <c r="S1191" s="5"/>
      <c r="T1191" s="5"/>
      <c r="U1191" s="5"/>
      <c r="V1191" s="5"/>
      <c r="W1191" s="5"/>
      <c r="X1191" s="5"/>
      <c r="Y1191" s="5"/>
      <c r="Z1191" s="5"/>
      <c r="AA1191" s="5"/>
      <c r="AB1191" s="5"/>
      <c r="AC1191" s="5"/>
      <c r="AD1191" s="5"/>
      <c r="AE1191" s="5"/>
      <c r="AF1191" s="5"/>
    </row>
    <row r="1192" spans="1:32" ht="21" customHeight="1">
      <c r="A1192" s="5" t="s">
        <v>12324</v>
      </c>
      <c r="B1192" s="5" t="s">
        <v>12325</v>
      </c>
      <c r="C1192" s="5" t="str">
        <f t="shared" ca="1" si="0"/>
        <v>上海</v>
      </c>
      <c r="D1192" s="9" t="s">
        <v>47</v>
      </c>
      <c r="E1192" s="5" t="s">
        <v>22707</v>
      </c>
      <c r="F1192" s="5" t="s">
        <v>29</v>
      </c>
      <c r="G1192" s="7">
        <v>10</v>
      </c>
      <c r="H1192" s="7">
        <v>18</v>
      </c>
      <c r="I1192" s="5" t="s">
        <v>964</v>
      </c>
      <c r="J1192" s="7" t="s">
        <v>24</v>
      </c>
      <c r="K1192" s="5" t="s">
        <v>68</v>
      </c>
      <c r="L1192" s="5" t="s">
        <v>12328</v>
      </c>
      <c r="M1192" s="5" t="s">
        <v>12329</v>
      </c>
      <c r="N1192" s="5" t="s">
        <v>53</v>
      </c>
      <c r="O1192" s="5" t="s">
        <v>55</v>
      </c>
      <c r="P1192" s="5" t="b">
        <f t="shared" ca="1" si="180"/>
        <v>1</v>
      </c>
      <c r="Q1192" s="5" t="b">
        <f t="shared" ca="1" si="3"/>
        <v>1</v>
      </c>
      <c r="R1192" s="5"/>
      <c r="S1192" s="5"/>
      <c r="T1192" s="5"/>
      <c r="U1192" s="5"/>
      <c r="V1192" s="5"/>
      <c r="W1192" s="5"/>
      <c r="X1192" s="5"/>
      <c r="Y1192" s="5"/>
      <c r="Z1192" s="5"/>
      <c r="AA1192" s="5"/>
      <c r="AB1192" s="5"/>
      <c r="AC1192" s="5"/>
      <c r="AD1192" s="5"/>
      <c r="AE1192" s="5"/>
      <c r="AF1192" s="5"/>
    </row>
    <row r="1193" spans="1:32" ht="21" customHeight="1">
      <c r="A1193" s="5" t="s">
        <v>1457</v>
      </c>
      <c r="B1193" s="5" t="s">
        <v>12449</v>
      </c>
      <c r="C1193" s="5" t="str">
        <f t="shared" ca="1" si="0"/>
        <v>上海</v>
      </c>
      <c r="D1193" s="5" t="str">
        <f ca="1">IFERROR(__xludf.DUMMYFUNCTION("REGEXEXTRACT(E1193,""-(\S+)"")"),"龙岗区  ")</f>
        <v>龙岗区  </v>
      </c>
      <c r="E1193" s="5" t="s">
        <v>22698</v>
      </c>
      <c r="F1193" s="5" t="s">
        <v>45</v>
      </c>
      <c r="G1193" s="7">
        <v>10</v>
      </c>
      <c r="H1193" s="7">
        <v>15</v>
      </c>
      <c r="I1193" s="5" t="s">
        <v>56</v>
      </c>
      <c r="J1193" s="5" t="s">
        <v>31</v>
      </c>
      <c r="K1193" s="5" t="s">
        <v>12451</v>
      </c>
      <c r="L1193" s="5" t="s">
        <v>12452</v>
      </c>
      <c r="M1193" s="5" t="s">
        <v>12453</v>
      </c>
      <c r="N1193" s="5" t="s">
        <v>53</v>
      </c>
      <c r="O1193" s="5" t="s">
        <v>55</v>
      </c>
      <c r="P1193" s="5" t="b">
        <f t="shared" ca="1" si="180"/>
        <v>1</v>
      </c>
      <c r="Q1193" s="5" t="b">
        <f t="shared" ca="1" si="3"/>
        <v>1</v>
      </c>
      <c r="R1193" s="5"/>
      <c r="S1193" s="5"/>
      <c r="T1193" s="5"/>
      <c r="U1193" s="5"/>
      <c r="V1193" s="5"/>
      <c r="W1193" s="5"/>
      <c r="X1193" s="5"/>
      <c r="Y1193" s="5"/>
      <c r="Z1193" s="5"/>
      <c r="AA1193" s="5"/>
      <c r="AB1193" s="5"/>
      <c r="AC1193" s="5"/>
      <c r="AD1193" s="5"/>
      <c r="AE1193" s="5"/>
      <c r="AF1193" s="5"/>
    </row>
    <row r="1194" spans="1:32" ht="21" customHeight="1">
      <c r="A1194" s="5" t="s">
        <v>2440</v>
      </c>
      <c r="B1194" s="5" t="s">
        <v>12662</v>
      </c>
      <c r="C1194" s="5" t="str">
        <f t="shared" ca="1" si="0"/>
        <v>上海</v>
      </c>
      <c r="D1194" s="9" t="s">
        <v>47</v>
      </c>
      <c r="E1194" s="5" t="s">
        <v>22707</v>
      </c>
      <c r="F1194" s="5" t="s">
        <v>45</v>
      </c>
      <c r="G1194" s="7">
        <v>10</v>
      </c>
      <c r="H1194" s="7">
        <v>20</v>
      </c>
      <c r="I1194" s="5" t="s">
        <v>144</v>
      </c>
      <c r="J1194" s="5" t="s">
        <v>108</v>
      </c>
      <c r="K1194" s="5" t="s">
        <v>12663</v>
      </c>
      <c r="L1194" s="9" t="s">
        <v>47</v>
      </c>
      <c r="M1194" s="5" t="s">
        <v>12665</v>
      </c>
      <c r="N1194" s="5" t="s">
        <v>53</v>
      </c>
      <c r="O1194" s="5" t="s">
        <v>44</v>
      </c>
      <c r="P1194" s="5" t="b">
        <f t="shared" ca="1" si="180"/>
        <v>1</v>
      </c>
      <c r="Q1194" s="5" t="b">
        <f t="shared" ca="1" si="3"/>
        <v>1</v>
      </c>
      <c r="R1194" s="5"/>
      <c r="S1194" s="5"/>
      <c r="T1194" s="5"/>
      <c r="U1194" s="5"/>
      <c r="V1194" s="5"/>
      <c r="W1194" s="5"/>
      <c r="X1194" s="5"/>
      <c r="Y1194" s="5"/>
      <c r="Z1194" s="5"/>
      <c r="AA1194" s="5"/>
      <c r="AB1194" s="5"/>
      <c r="AC1194" s="5"/>
      <c r="AD1194" s="5"/>
      <c r="AE1194" s="5"/>
      <c r="AF1194" s="5"/>
    </row>
    <row r="1195" spans="1:32" ht="21" customHeight="1">
      <c r="A1195" s="5" t="s">
        <v>396</v>
      </c>
      <c r="B1195" s="5" t="s">
        <v>12519</v>
      </c>
      <c r="C1195" s="5" t="str">
        <f t="shared" ca="1" si="0"/>
        <v>上海</v>
      </c>
      <c r="D1195" s="5" t="str">
        <f t="shared" ref="D1195:D1203" ca="1" si="184">IFERROR(__xludf.DUMMYFUNCTION("REGEXEXTRACT(E1195,""-(\S+)"")"),"宝安区  ")</f>
        <v>宝安区  </v>
      </c>
      <c r="E1195" s="5" t="s">
        <v>22363</v>
      </c>
      <c r="F1195" s="5" t="s">
        <v>45</v>
      </c>
      <c r="G1195" s="7">
        <v>10</v>
      </c>
      <c r="H1195" s="7">
        <v>15</v>
      </c>
      <c r="I1195" s="5" t="s">
        <v>56</v>
      </c>
      <c r="J1195" s="5" t="s">
        <v>108</v>
      </c>
      <c r="K1195" s="5" t="s">
        <v>68</v>
      </c>
      <c r="L1195" s="9" t="s">
        <v>47</v>
      </c>
      <c r="M1195" s="5" t="s">
        <v>12520</v>
      </c>
      <c r="N1195" s="5" t="s">
        <v>53</v>
      </c>
      <c r="O1195" s="5" t="s">
        <v>237</v>
      </c>
      <c r="P1195" s="5" t="b">
        <f t="shared" ca="1" si="180"/>
        <v>1</v>
      </c>
      <c r="Q1195" s="5" t="b">
        <f t="shared" ca="1" si="3"/>
        <v>1</v>
      </c>
      <c r="R1195" s="5"/>
      <c r="S1195" s="5"/>
      <c r="T1195" s="5"/>
      <c r="U1195" s="5"/>
      <c r="V1195" s="5"/>
      <c r="W1195" s="5"/>
      <c r="X1195" s="5"/>
      <c r="Y1195" s="5"/>
      <c r="Z1195" s="5"/>
      <c r="AA1195" s="5"/>
      <c r="AB1195" s="5"/>
      <c r="AC1195" s="5"/>
      <c r="AD1195" s="5"/>
      <c r="AE1195" s="5"/>
      <c r="AF1195" s="5"/>
    </row>
    <row r="1196" spans="1:32" ht="21" customHeight="1">
      <c r="A1196" s="5" t="s">
        <v>277</v>
      </c>
      <c r="B1196" s="5" t="s">
        <v>14043</v>
      </c>
      <c r="C1196" s="5" t="str">
        <f t="shared" ca="1" si="0"/>
        <v>上海</v>
      </c>
      <c r="D1196" s="5" t="str">
        <f t="shared" ca="1" si="184"/>
        <v>宝安区  </v>
      </c>
      <c r="E1196" s="5" t="s">
        <v>22670</v>
      </c>
      <c r="F1196" s="5" t="s">
        <v>45</v>
      </c>
      <c r="G1196" s="7">
        <v>10</v>
      </c>
      <c r="H1196" s="7">
        <v>15</v>
      </c>
      <c r="I1196" s="5" t="s">
        <v>56</v>
      </c>
      <c r="J1196" s="5" t="s">
        <v>108</v>
      </c>
      <c r="K1196" s="5" t="s">
        <v>32</v>
      </c>
      <c r="L1196" s="5" t="s">
        <v>14044</v>
      </c>
      <c r="M1196" s="5" t="s">
        <v>14046</v>
      </c>
      <c r="N1196" s="5" t="s">
        <v>167</v>
      </c>
      <c r="O1196" s="5" t="s">
        <v>55</v>
      </c>
      <c r="P1196" s="5" t="b">
        <f t="shared" ca="1" si="180"/>
        <v>1</v>
      </c>
      <c r="Q1196" s="5" t="b">
        <f t="shared" ca="1" si="3"/>
        <v>1</v>
      </c>
      <c r="R1196" s="5"/>
      <c r="S1196" s="5"/>
      <c r="T1196" s="5"/>
      <c r="U1196" s="5"/>
      <c r="V1196" s="5"/>
      <c r="W1196" s="5"/>
      <c r="X1196" s="5"/>
      <c r="Y1196" s="5"/>
      <c r="Z1196" s="5"/>
      <c r="AA1196" s="5"/>
      <c r="AB1196" s="5"/>
      <c r="AC1196" s="5"/>
      <c r="AD1196" s="5"/>
      <c r="AE1196" s="5"/>
      <c r="AF1196" s="5"/>
    </row>
    <row r="1197" spans="1:32" ht="21" customHeight="1">
      <c r="A1197" s="5" t="s">
        <v>5603</v>
      </c>
      <c r="B1197" s="5" t="s">
        <v>12315</v>
      </c>
      <c r="C1197" s="5" t="str">
        <f t="shared" ca="1" si="0"/>
        <v>上海</v>
      </c>
      <c r="D1197" s="5" t="str">
        <f t="shared" ca="1" si="184"/>
        <v>宝安区  </v>
      </c>
      <c r="E1197" s="5" t="s">
        <v>22670</v>
      </c>
      <c r="F1197" s="5" t="s">
        <v>29</v>
      </c>
      <c r="G1197" s="7">
        <v>10</v>
      </c>
      <c r="H1197" s="7">
        <v>25</v>
      </c>
      <c r="I1197" s="5" t="s">
        <v>2463</v>
      </c>
      <c r="J1197" s="5" t="s">
        <v>31</v>
      </c>
      <c r="K1197" s="5" t="s">
        <v>12319</v>
      </c>
      <c r="L1197" s="5" t="s">
        <v>12211</v>
      </c>
      <c r="M1197" s="5" t="s">
        <v>12322</v>
      </c>
      <c r="N1197" s="5" t="s">
        <v>42</v>
      </c>
      <c r="O1197" s="5" t="s">
        <v>55</v>
      </c>
      <c r="P1197" s="5" t="b">
        <f t="shared" ca="1" si="180"/>
        <v>1</v>
      </c>
      <c r="Q1197" s="5" t="b">
        <f t="shared" ca="1" si="3"/>
        <v>1</v>
      </c>
      <c r="R1197" s="5"/>
      <c r="S1197" s="5"/>
      <c r="T1197" s="5"/>
      <c r="U1197" s="5"/>
      <c r="V1197" s="5"/>
      <c r="W1197" s="5"/>
      <c r="X1197" s="5"/>
      <c r="Y1197" s="5"/>
      <c r="Z1197" s="5"/>
      <c r="AA1197" s="5"/>
      <c r="AB1197" s="5"/>
      <c r="AC1197" s="5"/>
      <c r="AD1197" s="5"/>
      <c r="AE1197" s="5"/>
      <c r="AF1197" s="5"/>
    </row>
    <row r="1198" spans="1:32" ht="21" customHeight="1">
      <c r="A1198" s="14" t="s">
        <v>248</v>
      </c>
      <c r="B1198" s="14" t="s">
        <v>13913</v>
      </c>
      <c r="C1198" s="14" t="str">
        <f t="shared" ca="1" si="0"/>
        <v>上海</v>
      </c>
      <c r="D1198" s="14" t="str">
        <f t="shared" ca="1" si="184"/>
        <v>宝安区  </v>
      </c>
      <c r="E1198" s="14" t="s">
        <v>22680</v>
      </c>
      <c r="F1198" s="14" t="s">
        <v>45</v>
      </c>
      <c r="G1198" s="15">
        <v>10</v>
      </c>
      <c r="H1198" s="15">
        <v>20</v>
      </c>
      <c r="I1198" s="14" t="s">
        <v>144</v>
      </c>
      <c r="J1198" s="14" t="s">
        <v>66</v>
      </c>
      <c r="K1198" s="14" t="s">
        <v>76</v>
      </c>
      <c r="L1198" s="14" t="s">
        <v>13915</v>
      </c>
      <c r="M1198" s="14" t="s">
        <v>13917</v>
      </c>
      <c r="N1198" s="14" t="s">
        <v>53</v>
      </c>
      <c r="O1198" s="14" t="s">
        <v>55</v>
      </c>
      <c r="P1198" s="14" t="b">
        <f t="shared" ref="P1198:P1199" ca="1" si="185">IFERROR(__xludf.DUMMYFUNCTION("REGEXMATCH(A1198,""前端|设计|(?i)html|(?i)css|网页"")"),FALSE)</f>
        <v>0</v>
      </c>
      <c r="Q1198" s="14" t="b">
        <f t="shared" ca="1" si="3"/>
        <v>1</v>
      </c>
      <c r="R1198" s="5"/>
      <c r="S1198" s="5"/>
      <c r="T1198" s="5"/>
      <c r="U1198" s="5"/>
      <c r="V1198" s="5"/>
      <c r="W1198" s="5"/>
      <c r="X1198" s="5"/>
      <c r="Y1198" s="5"/>
      <c r="Z1198" s="5"/>
      <c r="AA1198" s="5"/>
      <c r="AB1198" s="5"/>
      <c r="AC1198" s="5"/>
      <c r="AD1198" s="5"/>
      <c r="AE1198" s="5"/>
      <c r="AF1198" s="5"/>
    </row>
    <row r="1199" spans="1:32" ht="21" customHeight="1">
      <c r="A1199" s="14" t="s">
        <v>50</v>
      </c>
      <c r="B1199" s="14" t="s">
        <v>8046</v>
      </c>
      <c r="C1199" s="14" t="str">
        <f t="shared" ca="1" si="0"/>
        <v>上海</v>
      </c>
      <c r="D1199" s="14" t="str">
        <f t="shared" ca="1" si="184"/>
        <v>宝安区  </v>
      </c>
      <c r="E1199" s="14" t="s">
        <v>22698</v>
      </c>
      <c r="F1199" s="14" t="s">
        <v>45</v>
      </c>
      <c r="G1199" s="15">
        <v>10</v>
      </c>
      <c r="H1199" s="15">
        <v>15</v>
      </c>
      <c r="I1199" s="14" t="s">
        <v>56</v>
      </c>
      <c r="J1199" s="14" t="s">
        <v>31</v>
      </c>
      <c r="K1199" s="14" t="s">
        <v>6524</v>
      </c>
      <c r="L1199" s="14" t="s">
        <v>8047</v>
      </c>
      <c r="M1199" s="14" t="s">
        <v>8048</v>
      </c>
      <c r="N1199" s="14" t="s">
        <v>53</v>
      </c>
      <c r="O1199" s="14" t="s">
        <v>55</v>
      </c>
      <c r="P1199" s="14" t="b">
        <f t="shared" ca="1" si="185"/>
        <v>0</v>
      </c>
      <c r="Q1199" s="14" t="b">
        <f t="shared" ca="1" si="3"/>
        <v>1</v>
      </c>
      <c r="R1199" s="5"/>
      <c r="S1199" s="5"/>
      <c r="T1199" s="5"/>
      <c r="U1199" s="5"/>
      <c r="V1199" s="5"/>
      <c r="W1199" s="5"/>
      <c r="X1199" s="5"/>
      <c r="Y1199" s="5"/>
      <c r="Z1199" s="5"/>
      <c r="AA1199" s="5"/>
      <c r="AB1199" s="5"/>
      <c r="AC1199" s="5"/>
      <c r="AD1199" s="5"/>
      <c r="AE1199" s="5"/>
      <c r="AF1199" s="5"/>
    </row>
    <row r="1200" spans="1:32" ht="21" customHeight="1">
      <c r="A1200" s="5" t="s">
        <v>12532</v>
      </c>
      <c r="B1200" s="5" t="s">
        <v>12534</v>
      </c>
      <c r="C1200" s="5" t="str">
        <f t="shared" ca="1" si="0"/>
        <v>上海</v>
      </c>
      <c r="D1200" s="5" t="str">
        <f t="shared" ca="1" si="184"/>
        <v>宝安区  </v>
      </c>
      <c r="E1200" s="5" t="s">
        <v>22687</v>
      </c>
      <c r="F1200" s="5" t="s">
        <v>45</v>
      </c>
      <c r="G1200" s="7">
        <v>10</v>
      </c>
      <c r="H1200" s="7">
        <v>15</v>
      </c>
      <c r="I1200" s="5" t="s">
        <v>56</v>
      </c>
      <c r="J1200" s="5" t="s">
        <v>31</v>
      </c>
      <c r="K1200" s="5" t="s">
        <v>2724</v>
      </c>
      <c r="L1200" s="5" t="s">
        <v>12536</v>
      </c>
      <c r="M1200" s="5" t="s">
        <v>12537</v>
      </c>
      <c r="N1200" s="5" t="s">
        <v>37</v>
      </c>
      <c r="O1200" s="5" t="s">
        <v>55</v>
      </c>
      <c r="P1200" s="5" t="b">
        <f t="shared" ref="P1200:P1207" ca="1" si="186">IFERROR(__xludf.DUMMYFUNCTION("REGEXMATCH(A1200,""前端|设计|(?i)html|(?i)css"")"),TRUE)</f>
        <v>1</v>
      </c>
      <c r="Q1200" s="5" t="b">
        <f t="shared" ca="1" si="3"/>
        <v>1</v>
      </c>
      <c r="R1200" s="5"/>
      <c r="S1200" s="5"/>
      <c r="T1200" s="5"/>
      <c r="U1200" s="5"/>
      <c r="V1200" s="5"/>
      <c r="W1200" s="5"/>
      <c r="X1200" s="5"/>
      <c r="Y1200" s="5"/>
      <c r="Z1200" s="5"/>
      <c r="AA1200" s="5"/>
      <c r="AB1200" s="5"/>
      <c r="AC1200" s="5"/>
      <c r="AD1200" s="5"/>
      <c r="AE1200" s="5"/>
      <c r="AF1200" s="5"/>
    </row>
    <row r="1201" spans="1:32" ht="21" customHeight="1">
      <c r="A1201" s="5" t="s">
        <v>12994</v>
      </c>
      <c r="B1201" s="5" t="s">
        <v>22299</v>
      </c>
      <c r="C1201" s="5" t="str">
        <f t="shared" ca="1" si="0"/>
        <v>上海</v>
      </c>
      <c r="D1201" s="5" t="str">
        <f t="shared" ca="1" si="184"/>
        <v>宝安区  </v>
      </c>
      <c r="E1201" s="5" t="s">
        <v>22687</v>
      </c>
      <c r="F1201" s="5" t="s">
        <v>45</v>
      </c>
      <c r="G1201" s="7">
        <v>10</v>
      </c>
      <c r="H1201" s="7">
        <v>15</v>
      </c>
      <c r="I1201" s="5" t="s">
        <v>56</v>
      </c>
      <c r="J1201" s="5" t="s">
        <v>31</v>
      </c>
      <c r="K1201" s="5" t="s">
        <v>516</v>
      </c>
      <c r="L1201" s="5" t="s">
        <v>1506</v>
      </c>
      <c r="M1201" s="5" t="s">
        <v>26755</v>
      </c>
      <c r="N1201" s="5" t="s">
        <v>53</v>
      </c>
      <c r="O1201" s="5" t="s">
        <v>55</v>
      </c>
      <c r="P1201" s="5" t="b">
        <f t="shared" ca="1" si="186"/>
        <v>1</v>
      </c>
      <c r="Q1201" s="5" t="b">
        <f t="shared" ca="1" si="3"/>
        <v>1</v>
      </c>
      <c r="R1201" s="5"/>
      <c r="S1201" s="5"/>
      <c r="T1201" s="5"/>
      <c r="U1201" s="5"/>
      <c r="V1201" s="5"/>
      <c r="W1201" s="5"/>
      <c r="X1201" s="5"/>
      <c r="Y1201" s="5"/>
      <c r="Z1201" s="5"/>
      <c r="AA1201" s="5"/>
      <c r="AB1201" s="5"/>
      <c r="AC1201" s="5"/>
      <c r="AD1201" s="5"/>
      <c r="AE1201" s="5"/>
      <c r="AF1201" s="5"/>
    </row>
    <row r="1202" spans="1:32" ht="21" customHeight="1">
      <c r="A1202" s="5" t="s">
        <v>12799</v>
      </c>
      <c r="B1202" s="5" t="s">
        <v>3088</v>
      </c>
      <c r="C1202" s="5" t="str">
        <f t="shared" ca="1" si="0"/>
        <v>上海</v>
      </c>
      <c r="D1202" s="5" t="str">
        <f t="shared" ca="1" si="184"/>
        <v>宝安区  </v>
      </c>
      <c r="E1202" s="5" t="s">
        <v>22670</v>
      </c>
      <c r="F1202" s="5" t="s">
        <v>45</v>
      </c>
      <c r="G1202" s="7">
        <v>10</v>
      </c>
      <c r="H1202" s="7">
        <v>16</v>
      </c>
      <c r="I1202" s="5" t="s">
        <v>2314</v>
      </c>
      <c r="J1202" s="5" t="s">
        <v>108</v>
      </c>
      <c r="K1202" s="5" t="s">
        <v>126</v>
      </c>
      <c r="L1202" s="5" t="s">
        <v>1973</v>
      </c>
      <c r="M1202" s="5" t="s">
        <v>12801</v>
      </c>
      <c r="N1202" s="5" t="s">
        <v>167</v>
      </c>
      <c r="O1202" s="5" t="s">
        <v>44</v>
      </c>
      <c r="P1202" s="5" t="b">
        <f t="shared" ca="1" si="186"/>
        <v>1</v>
      </c>
      <c r="Q1202" s="5" t="b">
        <f t="shared" ca="1" si="3"/>
        <v>1</v>
      </c>
      <c r="R1202" s="5"/>
      <c r="S1202" s="5"/>
      <c r="T1202" s="5"/>
      <c r="U1202" s="5"/>
      <c r="V1202" s="5"/>
      <c r="W1202" s="5"/>
      <c r="X1202" s="5"/>
      <c r="Y1202" s="5"/>
      <c r="Z1202" s="5"/>
      <c r="AA1202" s="5"/>
      <c r="AB1202" s="5"/>
      <c r="AC1202" s="5"/>
      <c r="AD1202" s="5"/>
      <c r="AE1202" s="5"/>
      <c r="AF1202" s="5"/>
    </row>
    <row r="1203" spans="1:32" ht="21" customHeight="1">
      <c r="A1203" s="5" t="s">
        <v>1457</v>
      </c>
      <c r="B1203" s="5" t="s">
        <v>12721</v>
      </c>
      <c r="C1203" s="5" t="str">
        <f t="shared" ca="1" si="0"/>
        <v>上海</v>
      </c>
      <c r="D1203" s="5" t="str">
        <f t="shared" ca="1" si="184"/>
        <v>宝安区  </v>
      </c>
      <c r="E1203" s="5" t="s">
        <v>22670</v>
      </c>
      <c r="F1203" s="5" t="s">
        <v>29</v>
      </c>
      <c r="G1203" s="7">
        <v>10</v>
      </c>
      <c r="H1203" s="7">
        <v>21</v>
      </c>
      <c r="I1203" s="5" t="s">
        <v>12722</v>
      </c>
      <c r="J1203" s="5" t="s">
        <v>31</v>
      </c>
      <c r="K1203" s="5" t="s">
        <v>76</v>
      </c>
      <c r="L1203" s="5" t="s">
        <v>12723</v>
      </c>
      <c r="M1203" s="5" t="s">
        <v>12724</v>
      </c>
      <c r="N1203" s="5" t="s">
        <v>53</v>
      </c>
      <c r="O1203" s="5" t="s">
        <v>55</v>
      </c>
      <c r="P1203" s="5" t="b">
        <f t="shared" ca="1" si="186"/>
        <v>1</v>
      </c>
      <c r="Q1203" s="5" t="b">
        <f t="shared" ca="1" si="3"/>
        <v>1</v>
      </c>
      <c r="R1203" s="5"/>
      <c r="S1203" s="5"/>
      <c r="T1203" s="5"/>
      <c r="U1203" s="5"/>
      <c r="V1203" s="5"/>
      <c r="W1203" s="5"/>
      <c r="X1203" s="5"/>
      <c r="Y1203" s="5"/>
      <c r="Z1203" s="5"/>
      <c r="AA1203" s="5"/>
      <c r="AB1203" s="5"/>
      <c r="AC1203" s="5"/>
      <c r="AD1203" s="5"/>
      <c r="AE1203" s="5"/>
      <c r="AF1203" s="5"/>
    </row>
    <row r="1204" spans="1:32" ht="21" customHeight="1">
      <c r="A1204" s="5" t="s">
        <v>1457</v>
      </c>
      <c r="B1204" s="5" t="s">
        <v>26756</v>
      </c>
      <c r="C1204" s="5" t="str">
        <f t="shared" ca="1" si="0"/>
        <v>上海</v>
      </c>
      <c r="D1204" s="9" t="s">
        <v>47</v>
      </c>
      <c r="E1204" s="5" t="s">
        <v>22707</v>
      </c>
      <c r="F1204" s="5" t="s">
        <v>45</v>
      </c>
      <c r="G1204" s="7">
        <v>10</v>
      </c>
      <c r="H1204" s="7">
        <v>20</v>
      </c>
      <c r="I1204" s="5" t="s">
        <v>144</v>
      </c>
      <c r="J1204" s="5" t="s">
        <v>108</v>
      </c>
      <c r="K1204" s="5" t="s">
        <v>624</v>
      </c>
      <c r="L1204" s="5" t="s">
        <v>26757</v>
      </c>
      <c r="M1204" s="5" t="s">
        <v>26758</v>
      </c>
      <c r="N1204" s="5" t="s">
        <v>42</v>
      </c>
      <c r="O1204" s="5" t="s">
        <v>55</v>
      </c>
      <c r="P1204" s="5" t="b">
        <f t="shared" ca="1" si="186"/>
        <v>1</v>
      </c>
      <c r="Q1204" s="5" t="b">
        <f t="shared" ca="1" si="3"/>
        <v>1</v>
      </c>
      <c r="R1204" s="5"/>
      <c r="S1204" s="5"/>
      <c r="T1204" s="5"/>
      <c r="U1204" s="5"/>
      <c r="V1204" s="5"/>
      <c r="W1204" s="5"/>
      <c r="X1204" s="5"/>
      <c r="Y1204" s="5"/>
      <c r="Z1204" s="5"/>
      <c r="AA1204" s="5"/>
      <c r="AB1204" s="5"/>
      <c r="AC1204" s="5"/>
      <c r="AD1204" s="5"/>
      <c r="AE1204" s="5"/>
      <c r="AF1204" s="5"/>
    </row>
    <row r="1205" spans="1:32" ht="21" customHeight="1">
      <c r="A1205" s="5" t="s">
        <v>248</v>
      </c>
      <c r="B1205" s="5" t="s">
        <v>12888</v>
      </c>
      <c r="C1205" s="5" t="str">
        <f t="shared" ca="1" si="0"/>
        <v>上海</v>
      </c>
      <c r="D1205" s="5" t="str">
        <f t="shared" ref="D1205:D1221" ca="1" si="187">IFERROR(__xludf.DUMMYFUNCTION("REGEXEXTRACT(E1205,""-(\S+)"")"),"南山区  ")</f>
        <v>南山区  </v>
      </c>
      <c r="E1205" s="5" t="s">
        <v>22670</v>
      </c>
      <c r="F1205" s="5" t="s">
        <v>29</v>
      </c>
      <c r="G1205" s="7">
        <v>10</v>
      </c>
      <c r="H1205" s="7">
        <v>15</v>
      </c>
      <c r="I1205" s="5" t="s">
        <v>56</v>
      </c>
      <c r="J1205" s="5" t="s">
        <v>108</v>
      </c>
      <c r="K1205" s="5" t="s">
        <v>117</v>
      </c>
      <c r="L1205" s="5" t="s">
        <v>12890</v>
      </c>
      <c r="M1205" s="5" t="s">
        <v>12891</v>
      </c>
      <c r="N1205" s="5" t="s">
        <v>53</v>
      </c>
      <c r="O1205" s="5" t="s">
        <v>55</v>
      </c>
      <c r="P1205" s="5" t="b">
        <f t="shared" ca="1" si="186"/>
        <v>1</v>
      </c>
      <c r="Q1205" s="5" t="b">
        <f t="shared" ca="1" si="3"/>
        <v>1</v>
      </c>
      <c r="R1205" s="5"/>
      <c r="S1205" s="5"/>
      <c r="T1205" s="5"/>
      <c r="U1205" s="5"/>
      <c r="V1205" s="5"/>
      <c r="W1205" s="5"/>
      <c r="X1205" s="5"/>
      <c r="Y1205" s="5"/>
      <c r="Z1205" s="5"/>
      <c r="AA1205" s="5"/>
      <c r="AB1205" s="5"/>
      <c r="AC1205" s="5"/>
      <c r="AD1205" s="5"/>
      <c r="AE1205" s="5"/>
      <c r="AF1205" s="5"/>
    </row>
    <row r="1206" spans="1:32" ht="21" customHeight="1">
      <c r="A1206" s="5" t="s">
        <v>12672</v>
      </c>
      <c r="B1206" s="5" t="s">
        <v>3071</v>
      </c>
      <c r="C1206" s="5" t="str">
        <f t="shared" ca="1" si="0"/>
        <v>上海</v>
      </c>
      <c r="D1206" s="5" t="str">
        <f t="shared" ca="1" si="187"/>
        <v>南山区  </v>
      </c>
      <c r="E1206" s="5" t="s">
        <v>22670</v>
      </c>
      <c r="F1206" s="5" t="s">
        <v>45</v>
      </c>
      <c r="G1206" s="7">
        <v>10</v>
      </c>
      <c r="H1206" s="7">
        <v>20</v>
      </c>
      <c r="I1206" s="5" t="s">
        <v>144</v>
      </c>
      <c r="J1206" s="5" t="s">
        <v>31</v>
      </c>
      <c r="K1206" s="5" t="s">
        <v>57</v>
      </c>
      <c r="L1206" s="5" t="s">
        <v>12674</v>
      </c>
      <c r="M1206" s="5" t="s">
        <v>12675</v>
      </c>
      <c r="N1206" s="5" t="s">
        <v>37</v>
      </c>
      <c r="O1206" s="5" t="s">
        <v>237</v>
      </c>
      <c r="P1206" s="5" t="b">
        <f t="shared" ca="1" si="186"/>
        <v>1</v>
      </c>
      <c r="Q1206" s="5" t="b">
        <f t="shared" ca="1" si="3"/>
        <v>1</v>
      </c>
      <c r="R1206" s="5"/>
      <c r="S1206" s="5"/>
      <c r="T1206" s="5"/>
      <c r="U1206" s="5"/>
      <c r="V1206" s="5"/>
      <c r="W1206" s="5"/>
      <c r="X1206" s="5"/>
      <c r="Y1206" s="5"/>
      <c r="Z1206" s="5"/>
      <c r="AA1206" s="5"/>
      <c r="AB1206" s="5"/>
      <c r="AC1206" s="5"/>
      <c r="AD1206" s="5"/>
      <c r="AE1206" s="5"/>
      <c r="AF1206" s="5"/>
    </row>
    <row r="1207" spans="1:32" ht="21" customHeight="1">
      <c r="A1207" s="5" t="s">
        <v>12612</v>
      </c>
      <c r="B1207" s="5" t="s">
        <v>12613</v>
      </c>
      <c r="C1207" s="5" t="str">
        <f t="shared" ca="1" si="0"/>
        <v>上海</v>
      </c>
      <c r="D1207" s="5" t="str">
        <f t="shared" ca="1" si="187"/>
        <v>南山区  </v>
      </c>
      <c r="E1207" s="5" t="s">
        <v>22670</v>
      </c>
      <c r="F1207" s="5" t="s">
        <v>29</v>
      </c>
      <c r="G1207" s="7">
        <v>10</v>
      </c>
      <c r="H1207" s="7">
        <v>15</v>
      </c>
      <c r="I1207" s="5" t="s">
        <v>56</v>
      </c>
      <c r="J1207" s="5" t="s">
        <v>108</v>
      </c>
      <c r="K1207" s="5" t="s">
        <v>110</v>
      </c>
      <c r="L1207" s="5" t="s">
        <v>12615</v>
      </c>
      <c r="M1207" s="5" t="s">
        <v>12616</v>
      </c>
      <c r="N1207" s="5" t="s">
        <v>53</v>
      </c>
      <c r="O1207" s="5" t="s">
        <v>55</v>
      </c>
      <c r="P1207" s="5" t="b">
        <f t="shared" ca="1" si="186"/>
        <v>1</v>
      </c>
      <c r="Q1207" s="5" t="b">
        <f t="shared" ca="1" si="3"/>
        <v>1</v>
      </c>
      <c r="R1207" s="5"/>
      <c r="S1207" s="5"/>
      <c r="T1207" s="5"/>
      <c r="U1207" s="5"/>
      <c r="V1207" s="5"/>
      <c r="W1207" s="5"/>
      <c r="X1207" s="5"/>
      <c r="Y1207" s="5"/>
      <c r="Z1207" s="5"/>
      <c r="AA1207" s="5"/>
      <c r="AB1207" s="5"/>
      <c r="AC1207" s="5"/>
      <c r="AD1207" s="5"/>
      <c r="AE1207" s="5"/>
      <c r="AF1207" s="5"/>
    </row>
    <row r="1208" spans="1:32" ht="21" customHeight="1">
      <c r="A1208" s="14" t="s">
        <v>9220</v>
      </c>
      <c r="B1208" s="14" t="s">
        <v>9221</v>
      </c>
      <c r="C1208" s="14" t="str">
        <f t="shared" ca="1" si="0"/>
        <v>上海</v>
      </c>
      <c r="D1208" s="14" t="str">
        <f t="shared" ca="1" si="187"/>
        <v>南山区  </v>
      </c>
      <c r="E1208" s="14" t="s">
        <v>22363</v>
      </c>
      <c r="F1208" s="14" t="s">
        <v>45</v>
      </c>
      <c r="G1208" s="15">
        <v>10</v>
      </c>
      <c r="H1208" s="15">
        <v>15</v>
      </c>
      <c r="I1208" s="14" t="s">
        <v>56</v>
      </c>
      <c r="J1208" s="14" t="s">
        <v>66</v>
      </c>
      <c r="K1208" s="14" t="s">
        <v>68</v>
      </c>
      <c r="L1208" s="14" t="s">
        <v>9223</v>
      </c>
      <c r="M1208" s="16" t="s">
        <v>47</v>
      </c>
      <c r="N1208" s="14" t="s">
        <v>648</v>
      </c>
      <c r="O1208" s="14" t="s">
        <v>405</v>
      </c>
      <c r="P1208" s="14" t="b">
        <f ca="1">IFERROR(__xludf.DUMMYFUNCTION("REGEXMATCH(A1208,""前端|设计|(?i)html|(?i)css|网页"")"),FALSE)</f>
        <v>0</v>
      </c>
      <c r="Q1208" s="14" t="b">
        <f t="shared" ca="1" si="3"/>
        <v>1</v>
      </c>
      <c r="R1208" s="5"/>
      <c r="S1208" s="5"/>
      <c r="T1208" s="5"/>
      <c r="U1208" s="5"/>
      <c r="V1208" s="5"/>
      <c r="W1208" s="5"/>
      <c r="X1208" s="5"/>
      <c r="Y1208" s="5"/>
      <c r="Z1208" s="5"/>
      <c r="AA1208" s="5"/>
      <c r="AB1208" s="5"/>
      <c r="AC1208" s="5"/>
      <c r="AD1208" s="5"/>
      <c r="AE1208" s="5"/>
      <c r="AF1208" s="5"/>
    </row>
    <row r="1209" spans="1:32" ht="21" customHeight="1">
      <c r="A1209" s="5" t="s">
        <v>396</v>
      </c>
      <c r="B1209" s="5" t="s">
        <v>13711</v>
      </c>
      <c r="C1209" s="5" t="str">
        <f t="shared" ca="1" si="0"/>
        <v>上海</v>
      </c>
      <c r="D1209" s="5" t="str">
        <f t="shared" ca="1" si="187"/>
        <v>南山区  </v>
      </c>
      <c r="E1209" s="5" t="s">
        <v>22527</v>
      </c>
      <c r="F1209" s="5" t="s">
        <v>45</v>
      </c>
      <c r="G1209" s="7">
        <v>10</v>
      </c>
      <c r="H1209" s="7">
        <v>15</v>
      </c>
      <c r="I1209" s="5" t="s">
        <v>56</v>
      </c>
      <c r="J1209" s="5" t="s">
        <v>108</v>
      </c>
      <c r="K1209" s="5" t="s">
        <v>2015</v>
      </c>
      <c r="L1209" s="5" t="s">
        <v>381</v>
      </c>
      <c r="M1209" s="5" t="s">
        <v>26759</v>
      </c>
      <c r="N1209" s="5" t="s">
        <v>53</v>
      </c>
      <c r="O1209" s="5" t="s">
        <v>55</v>
      </c>
      <c r="P1209" s="5" t="b">
        <f t="shared" ref="P1209:P1219" ca="1" si="188">IFERROR(__xludf.DUMMYFUNCTION("REGEXMATCH(A1209,""前端|设计|(?i)html|(?i)css"")"),TRUE)</f>
        <v>1</v>
      </c>
      <c r="Q1209" s="5" t="b">
        <f t="shared" ca="1" si="3"/>
        <v>1</v>
      </c>
      <c r="R1209" s="5"/>
      <c r="S1209" s="5"/>
      <c r="T1209" s="5"/>
      <c r="U1209" s="5"/>
      <c r="V1209" s="5"/>
      <c r="W1209" s="5"/>
      <c r="X1209" s="5"/>
      <c r="Y1209" s="5"/>
      <c r="Z1209" s="5"/>
      <c r="AA1209" s="5"/>
      <c r="AB1209" s="5"/>
      <c r="AC1209" s="5"/>
      <c r="AD1209" s="5"/>
      <c r="AE1209" s="5"/>
      <c r="AF1209" s="5"/>
    </row>
    <row r="1210" spans="1:32" ht="21" customHeight="1">
      <c r="A1210" s="5" t="s">
        <v>1457</v>
      </c>
      <c r="B1210" s="5" t="s">
        <v>13170</v>
      </c>
      <c r="C1210" s="5" t="str">
        <f t="shared" ca="1" si="0"/>
        <v>上海</v>
      </c>
      <c r="D1210" s="5" t="str">
        <f t="shared" ca="1" si="187"/>
        <v>南山区  </v>
      </c>
      <c r="E1210" s="5" t="s">
        <v>22670</v>
      </c>
      <c r="F1210" s="5" t="s">
        <v>45</v>
      </c>
      <c r="G1210" s="7">
        <v>10</v>
      </c>
      <c r="H1210" s="7">
        <v>18</v>
      </c>
      <c r="I1210" s="5" t="s">
        <v>964</v>
      </c>
      <c r="J1210" s="5" t="s">
        <v>108</v>
      </c>
      <c r="K1210" s="5" t="s">
        <v>9099</v>
      </c>
      <c r="L1210" s="5" t="s">
        <v>13171</v>
      </c>
      <c r="M1210" s="5" t="s">
        <v>13172</v>
      </c>
      <c r="N1210" s="5" t="s">
        <v>53</v>
      </c>
      <c r="O1210" s="5" t="s">
        <v>55</v>
      </c>
      <c r="P1210" s="5" t="b">
        <f t="shared" ca="1" si="188"/>
        <v>1</v>
      </c>
      <c r="Q1210" s="5" t="b">
        <f t="shared" ca="1" si="3"/>
        <v>1</v>
      </c>
      <c r="R1210" s="5"/>
      <c r="S1210" s="5"/>
      <c r="T1210" s="5"/>
      <c r="U1210" s="5"/>
      <c r="V1210" s="5"/>
      <c r="W1210" s="5"/>
      <c r="X1210" s="5"/>
      <c r="Y1210" s="5"/>
      <c r="Z1210" s="5"/>
      <c r="AA1210" s="5"/>
      <c r="AB1210" s="5"/>
      <c r="AC1210" s="5"/>
      <c r="AD1210" s="5"/>
      <c r="AE1210" s="5"/>
      <c r="AF1210" s="5"/>
    </row>
    <row r="1211" spans="1:32" ht="21" customHeight="1">
      <c r="A1211" s="5" t="s">
        <v>13179</v>
      </c>
      <c r="B1211" s="5" t="s">
        <v>13180</v>
      </c>
      <c r="C1211" s="5" t="str">
        <f t="shared" ca="1" si="0"/>
        <v>上海</v>
      </c>
      <c r="D1211" s="5" t="str">
        <f t="shared" ca="1" si="187"/>
        <v>南山区  </v>
      </c>
      <c r="E1211" s="5" t="s">
        <v>22687</v>
      </c>
      <c r="F1211" s="5" t="s">
        <v>29</v>
      </c>
      <c r="G1211" s="7">
        <v>10</v>
      </c>
      <c r="H1211" s="7">
        <v>15</v>
      </c>
      <c r="I1211" s="5" t="s">
        <v>56</v>
      </c>
      <c r="J1211" s="5" t="s">
        <v>31</v>
      </c>
      <c r="K1211" s="5" t="s">
        <v>802</v>
      </c>
      <c r="L1211" s="5" t="s">
        <v>13181</v>
      </c>
      <c r="M1211" s="5" t="s">
        <v>13183</v>
      </c>
      <c r="N1211" s="5" t="s">
        <v>37</v>
      </c>
      <c r="O1211" s="5" t="s">
        <v>405</v>
      </c>
      <c r="P1211" s="5" t="b">
        <f t="shared" ca="1" si="188"/>
        <v>1</v>
      </c>
      <c r="Q1211" s="5" t="b">
        <f t="shared" ca="1" si="3"/>
        <v>1</v>
      </c>
      <c r="R1211" s="5"/>
      <c r="S1211" s="5"/>
      <c r="T1211" s="5"/>
      <c r="U1211" s="5"/>
      <c r="V1211" s="5"/>
      <c r="W1211" s="5"/>
      <c r="X1211" s="5"/>
      <c r="Y1211" s="5"/>
      <c r="Z1211" s="5"/>
      <c r="AA1211" s="5"/>
      <c r="AB1211" s="5"/>
      <c r="AC1211" s="5"/>
      <c r="AD1211" s="5"/>
      <c r="AE1211" s="5"/>
      <c r="AF1211" s="5"/>
    </row>
    <row r="1212" spans="1:32" ht="21" customHeight="1">
      <c r="A1212" s="5" t="s">
        <v>1457</v>
      </c>
      <c r="B1212" s="5" t="s">
        <v>10070</v>
      </c>
      <c r="C1212" s="5" t="str">
        <f t="shared" ca="1" si="0"/>
        <v>上海</v>
      </c>
      <c r="D1212" s="5" t="str">
        <f t="shared" ca="1" si="187"/>
        <v>南山区  </v>
      </c>
      <c r="E1212" s="5" t="s">
        <v>22670</v>
      </c>
      <c r="F1212" s="5" t="s">
        <v>29</v>
      </c>
      <c r="G1212" s="7">
        <v>10</v>
      </c>
      <c r="H1212" s="7">
        <v>18</v>
      </c>
      <c r="I1212" s="5" t="s">
        <v>964</v>
      </c>
      <c r="J1212" s="5" t="s">
        <v>31</v>
      </c>
      <c r="K1212" s="5" t="s">
        <v>999</v>
      </c>
      <c r="L1212" s="5" t="s">
        <v>26760</v>
      </c>
      <c r="M1212" s="5" t="s">
        <v>26761</v>
      </c>
      <c r="N1212" s="5" t="s">
        <v>37</v>
      </c>
      <c r="O1212" s="5" t="s">
        <v>55</v>
      </c>
      <c r="P1212" s="5" t="b">
        <f t="shared" ca="1" si="188"/>
        <v>1</v>
      </c>
      <c r="Q1212" s="5" t="b">
        <f t="shared" ca="1" si="3"/>
        <v>1</v>
      </c>
      <c r="R1212" s="5"/>
      <c r="S1212" s="5"/>
      <c r="T1212" s="5"/>
      <c r="U1212" s="5"/>
      <c r="V1212" s="5"/>
      <c r="W1212" s="5"/>
      <c r="X1212" s="5"/>
      <c r="Y1212" s="5"/>
      <c r="Z1212" s="5"/>
      <c r="AA1212" s="5"/>
      <c r="AB1212" s="5"/>
      <c r="AC1212" s="5"/>
      <c r="AD1212" s="5"/>
      <c r="AE1212" s="5"/>
      <c r="AF1212" s="5"/>
    </row>
    <row r="1213" spans="1:32" ht="21" customHeight="1">
      <c r="A1213" s="5" t="s">
        <v>26762</v>
      </c>
      <c r="B1213" s="5" t="s">
        <v>8078</v>
      </c>
      <c r="C1213" s="5" t="str">
        <f t="shared" ca="1" si="0"/>
        <v>上海</v>
      </c>
      <c r="D1213" s="5" t="str">
        <f t="shared" ca="1" si="187"/>
        <v>南山区  </v>
      </c>
      <c r="E1213" s="5" t="s">
        <v>22363</v>
      </c>
      <c r="F1213" s="5" t="s">
        <v>29</v>
      </c>
      <c r="G1213" s="7">
        <v>10</v>
      </c>
      <c r="H1213" s="7">
        <v>15</v>
      </c>
      <c r="I1213" s="5" t="s">
        <v>56</v>
      </c>
      <c r="J1213" s="5" t="s">
        <v>108</v>
      </c>
      <c r="K1213" s="5" t="s">
        <v>706</v>
      </c>
      <c r="L1213" s="5" t="s">
        <v>8079</v>
      </c>
      <c r="M1213" s="5" t="s">
        <v>26763</v>
      </c>
      <c r="N1213" s="5" t="s">
        <v>53</v>
      </c>
      <c r="O1213" s="5" t="s">
        <v>55</v>
      </c>
      <c r="P1213" s="5" t="b">
        <f t="shared" ca="1" si="188"/>
        <v>1</v>
      </c>
      <c r="Q1213" s="5" t="b">
        <f t="shared" ca="1" si="3"/>
        <v>1</v>
      </c>
      <c r="R1213" s="5"/>
      <c r="S1213" s="5"/>
      <c r="T1213" s="5"/>
      <c r="U1213" s="5"/>
      <c r="V1213" s="5"/>
      <c r="W1213" s="5"/>
      <c r="X1213" s="5"/>
      <c r="Y1213" s="5"/>
      <c r="Z1213" s="5"/>
      <c r="AA1213" s="5"/>
      <c r="AB1213" s="5"/>
      <c r="AC1213" s="5"/>
      <c r="AD1213" s="5"/>
      <c r="AE1213" s="5"/>
      <c r="AF1213" s="5"/>
    </row>
    <row r="1214" spans="1:32" ht="21" customHeight="1">
      <c r="A1214" s="5" t="s">
        <v>396</v>
      </c>
      <c r="B1214" s="5" t="s">
        <v>11400</v>
      </c>
      <c r="C1214" s="5" t="str">
        <f t="shared" ca="1" si="0"/>
        <v>上海</v>
      </c>
      <c r="D1214" s="5" t="str">
        <f t="shared" ca="1" si="187"/>
        <v>南山区  </v>
      </c>
      <c r="E1214" s="5" t="s">
        <v>22687</v>
      </c>
      <c r="F1214" s="5" t="s">
        <v>45</v>
      </c>
      <c r="G1214" s="7">
        <v>10</v>
      </c>
      <c r="H1214" s="7">
        <v>15</v>
      </c>
      <c r="I1214" s="5" t="s">
        <v>56</v>
      </c>
      <c r="J1214" s="5" t="s">
        <v>31</v>
      </c>
      <c r="K1214" s="5" t="s">
        <v>110</v>
      </c>
      <c r="L1214" s="5" t="s">
        <v>26764</v>
      </c>
      <c r="M1214" s="5" t="s">
        <v>26765</v>
      </c>
      <c r="N1214" s="5" t="s">
        <v>37</v>
      </c>
      <c r="O1214" s="5" t="s">
        <v>55</v>
      </c>
      <c r="P1214" s="5" t="b">
        <f t="shared" ca="1" si="188"/>
        <v>1</v>
      </c>
      <c r="Q1214" s="5" t="b">
        <f t="shared" ca="1" si="3"/>
        <v>1</v>
      </c>
      <c r="R1214" s="5"/>
      <c r="S1214" s="5"/>
      <c r="T1214" s="5"/>
      <c r="U1214" s="5"/>
      <c r="V1214" s="5"/>
      <c r="W1214" s="5"/>
      <c r="X1214" s="5"/>
      <c r="Y1214" s="5"/>
      <c r="Z1214" s="5"/>
      <c r="AA1214" s="5"/>
      <c r="AB1214" s="5"/>
      <c r="AC1214" s="5"/>
      <c r="AD1214" s="5"/>
      <c r="AE1214" s="5"/>
      <c r="AF1214" s="5"/>
    </row>
    <row r="1215" spans="1:32" ht="21" customHeight="1">
      <c r="A1215" s="5" t="s">
        <v>396</v>
      </c>
      <c r="B1215" s="5" t="s">
        <v>13133</v>
      </c>
      <c r="C1215" s="5" t="str">
        <f t="shared" ca="1" si="0"/>
        <v>上海</v>
      </c>
      <c r="D1215" s="5" t="str">
        <f t="shared" ca="1" si="187"/>
        <v>南山区  </v>
      </c>
      <c r="E1215" s="5" t="s">
        <v>22670</v>
      </c>
      <c r="F1215" s="5" t="s">
        <v>45</v>
      </c>
      <c r="G1215" s="7">
        <v>10</v>
      </c>
      <c r="H1215" s="7">
        <v>15</v>
      </c>
      <c r="I1215" s="5" t="s">
        <v>56</v>
      </c>
      <c r="J1215" s="5" t="s">
        <v>31</v>
      </c>
      <c r="K1215" s="5" t="s">
        <v>106</v>
      </c>
      <c r="L1215" s="5" t="s">
        <v>13134</v>
      </c>
      <c r="M1215" s="5" t="s">
        <v>13136</v>
      </c>
      <c r="N1215" s="5" t="s">
        <v>37</v>
      </c>
      <c r="O1215" s="5" t="s">
        <v>55</v>
      </c>
      <c r="P1215" s="5" t="b">
        <f t="shared" ca="1" si="188"/>
        <v>1</v>
      </c>
      <c r="Q1215" s="5" t="b">
        <f t="shared" ca="1" si="3"/>
        <v>1</v>
      </c>
      <c r="R1215" s="5"/>
      <c r="S1215" s="5"/>
      <c r="T1215" s="5"/>
      <c r="U1215" s="5"/>
      <c r="V1215" s="5"/>
      <c r="W1215" s="5"/>
      <c r="X1215" s="5"/>
      <c r="Y1215" s="5"/>
      <c r="Z1215" s="5"/>
      <c r="AA1215" s="5"/>
      <c r="AB1215" s="5"/>
      <c r="AC1215" s="5"/>
      <c r="AD1215" s="5"/>
      <c r="AE1215" s="5"/>
      <c r="AF1215" s="5"/>
    </row>
    <row r="1216" spans="1:32" ht="21" customHeight="1">
      <c r="A1216" s="5" t="s">
        <v>9990</v>
      </c>
      <c r="B1216" s="5" t="s">
        <v>13358</v>
      </c>
      <c r="C1216" s="5" t="str">
        <f t="shared" ca="1" si="0"/>
        <v>上海</v>
      </c>
      <c r="D1216" s="5" t="str">
        <f t="shared" ca="1" si="187"/>
        <v>南山区  </v>
      </c>
      <c r="E1216" s="5" t="s">
        <v>22670</v>
      </c>
      <c r="F1216" s="5" t="s">
        <v>45</v>
      </c>
      <c r="G1216" s="7">
        <v>10</v>
      </c>
      <c r="H1216" s="7">
        <v>16</v>
      </c>
      <c r="I1216" s="5" t="s">
        <v>2314</v>
      </c>
      <c r="J1216" s="5" t="s">
        <v>108</v>
      </c>
      <c r="K1216" s="5" t="s">
        <v>3552</v>
      </c>
      <c r="L1216" s="5" t="s">
        <v>9977</v>
      </c>
      <c r="M1216" s="5" t="s">
        <v>13359</v>
      </c>
      <c r="N1216" s="5" t="s">
        <v>53</v>
      </c>
      <c r="O1216" s="5" t="s">
        <v>55</v>
      </c>
      <c r="P1216" s="5" t="b">
        <f t="shared" ca="1" si="188"/>
        <v>1</v>
      </c>
      <c r="Q1216" s="5" t="b">
        <f t="shared" ca="1" si="3"/>
        <v>1</v>
      </c>
      <c r="R1216" s="5"/>
      <c r="S1216" s="5"/>
      <c r="T1216" s="5"/>
      <c r="U1216" s="5"/>
      <c r="V1216" s="5"/>
      <c r="W1216" s="5"/>
      <c r="X1216" s="5"/>
      <c r="Y1216" s="5"/>
      <c r="Z1216" s="5"/>
      <c r="AA1216" s="5"/>
      <c r="AB1216" s="5"/>
      <c r="AC1216" s="5"/>
      <c r="AD1216" s="5"/>
      <c r="AE1216" s="5"/>
      <c r="AF1216" s="5"/>
    </row>
    <row r="1217" spans="1:32" ht="21" customHeight="1">
      <c r="A1217" s="5" t="s">
        <v>26766</v>
      </c>
      <c r="B1217" s="5" t="s">
        <v>3160</v>
      </c>
      <c r="C1217" s="5" t="str">
        <f t="shared" ca="1" si="0"/>
        <v>上海</v>
      </c>
      <c r="D1217" s="5" t="str">
        <f t="shared" ca="1" si="187"/>
        <v>南山区  </v>
      </c>
      <c r="E1217" s="5" t="s">
        <v>22670</v>
      </c>
      <c r="F1217" s="5" t="s">
        <v>45</v>
      </c>
      <c r="G1217" s="7">
        <v>10</v>
      </c>
      <c r="H1217" s="7">
        <v>18</v>
      </c>
      <c r="I1217" s="5" t="s">
        <v>964</v>
      </c>
      <c r="J1217" s="5" t="s">
        <v>31</v>
      </c>
      <c r="K1217" s="5" t="s">
        <v>126</v>
      </c>
      <c r="L1217" s="5" t="s">
        <v>26767</v>
      </c>
      <c r="M1217" s="5" t="s">
        <v>26768</v>
      </c>
      <c r="N1217" s="5" t="s">
        <v>648</v>
      </c>
      <c r="O1217" s="5" t="s">
        <v>237</v>
      </c>
      <c r="P1217" s="5" t="b">
        <f t="shared" ca="1" si="188"/>
        <v>1</v>
      </c>
      <c r="Q1217" s="5" t="b">
        <f t="shared" ca="1" si="3"/>
        <v>1</v>
      </c>
      <c r="R1217" s="5"/>
      <c r="S1217" s="5"/>
      <c r="T1217" s="5"/>
      <c r="U1217" s="5"/>
      <c r="V1217" s="5"/>
      <c r="W1217" s="5"/>
      <c r="X1217" s="5"/>
      <c r="Y1217" s="5"/>
      <c r="Z1217" s="5"/>
      <c r="AA1217" s="5"/>
      <c r="AB1217" s="5"/>
      <c r="AC1217" s="5"/>
      <c r="AD1217" s="5"/>
      <c r="AE1217" s="5"/>
      <c r="AF1217" s="5"/>
    </row>
    <row r="1218" spans="1:32" ht="21" customHeight="1">
      <c r="A1218" s="5" t="s">
        <v>396</v>
      </c>
      <c r="B1218" s="5" t="s">
        <v>13294</v>
      </c>
      <c r="C1218" s="5" t="str">
        <f t="shared" ca="1" si="0"/>
        <v>上海</v>
      </c>
      <c r="D1218" s="5" t="str">
        <f t="shared" ca="1" si="187"/>
        <v>南山区  </v>
      </c>
      <c r="E1218" s="5" t="s">
        <v>22670</v>
      </c>
      <c r="F1218" s="5" t="s">
        <v>45</v>
      </c>
      <c r="G1218" s="7">
        <v>10</v>
      </c>
      <c r="H1218" s="7">
        <v>15</v>
      </c>
      <c r="I1218" s="5" t="s">
        <v>56</v>
      </c>
      <c r="J1218" s="7" t="s">
        <v>24</v>
      </c>
      <c r="K1218" s="5" t="s">
        <v>57</v>
      </c>
      <c r="L1218" s="5" t="s">
        <v>13295</v>
      </c>
      <c r="M1218" s="5" t="s">
        <v>13296</v>
      </c>
      <c r="N1218" s="5" t="s">
        <v>37</v>
      </c>
      <c r="O1218" s="5" t="s">
        <v>237</v>
      </c>
      <c r="P1218" s="5" t="b">
        <f t="shared" ca="1" si="188"/>
        <v>1</v>
      </c>
      <c r="Q1218" s="5" t="b">
        <f t="shared" ca="1" si="3"/>
        <v>1</v>
      </c>
      <c r="R1218" s="5"/>
      <c r="S1218" s="5"/>
      <c r="T1218" s="5"/>
      <c r="U1218" s="5"/>
      <c r="V1218" s="5"/>
      <c r="W1218" s="5"/>
      <c r="X1218" s="5"/>
      <c r="Y1218" s="5"/>
      <c r="Z1218" s="5"/>
      <c r="AA1218" s="5"/>
      <c r="AB1218" s="5"/>
      <c r="AC1218" s="5"/>
      <c r="AD1218" s="5"/>
      <c r="AE1218" s="5"/>
      <c r="AF1218" s="5"/>
    </row>
    <row r="1219" spans="1:32" ht="21" customHeight="1">
      <c r="A1219" s="5" t="s">
        <v>13448</v>
      </c>
      <c r="B1219" s="5" t="s">
        <v>13450</v>
      </c>
      <c r="C1219" s="5" t="str">
        <f t="shared" ca="1" si="0"/>
        <v>上海</v>
      </c>
      <c r="D1219" s="5" t="str">
        <f t="shared" ca="1" si="187"/>
        <v>南山区  </v>
      </c>
      <c r="E1219" s="5" t="s">
        <v>22680</v>
      </c>
      <c r="F1219" s="5" t="s">
        <v>29</v>
      </c>
      <c r="G1219" s="7">
        <v>10</v>
      </c>
      <c r="H1219" s="7">
        <v>15</v>
      </c>
      <c r="I1219" s="5" t="s">
        <v>56</v>
      </c>
      <c r="J1219" s="5" t="s">
        <v>31</v>
      </c>
      <c r="K1219" s="5" t="s">
        <v>12442</v>
      </c>
      <c r="L1219" s="5" t="s">
        <v>13453</v>
      </c>
      <c r="M1219" s="5" t="s">
        <v>13454</v>
      </c>
      <c r="N1219" s="5" t="s">
        <v>53</v>
      </c>
      <c r="O1219" s="5" t="s">
        <v>55</v>
      </c>
      <c r="P1219" s="5" t="b">
        <f t="shared" ca="1" si="188"/>
        <v>1</v>
      </c>
      <c r="Q1219" s="5" t="b">
        <f t="shared" ca="1" si="3"/>
        <v>1</v>
      </c>
      <c r="R1219" s="5"/>
      <c r="S1219" s="5"/>
      <c r="T1219" s="5"/>
      <c r="U1219" s="5"/>
      <c r="V1219" s="5"/>
      <c r="W1219" s="5"/>
      <c r="X1219" s="5"/>
      <c r="Y1219" s="5"/>
      <c r="Z1219" s="5"/>
      <c r="AA1219" s="5"/>
      <c r="AB1219" s="5"/>
      <c r="AC1219" s="5"/>
      <c r="AD1219" s="5"/>
      <c r="AE1219" s="5"/>
      <c r="AF1219" s="5"/>
    </row>
    <row r="1220" spans="1:32" ht="21" customHeight="1">
      <c r="A1220" s="14" t="s">
        <v>8096</v>
      </c>
      <c r="B1220" s="14" t="s">
        <v>5744</v>
      </c>
      <c r="C1220" s="14" t="str">
        <f t="shared" ca="1" si="0"/>
        <v>上海</v>
      </c>
      <c r="D1220" s="14" t="str">
        <f t="shared" ca="1" si="187"/>
        <v>南山区  </v>
      </c>
      <c r="E1220" s="14" t="s">
        <v>22670</v>
      </c>
      <c r="F1220" s="14" t="s">
        <v>29</v>
      </c>
      <c r="G1220" s="15">
        <v>10</v>
      </c>
      <c r="H1220" s="15">
        <v>14</v>
      </c>
      <c r="I1220" s="14" t="s">
        <v>3589</v>
      </c>
      <c r="J1220" s="14" t="s">
        <v>108</v>
      </c>
      <c r="K1220" s="14" t="s">
        <v>48</v>
      </c>
      <c r="L1220" s="14" t="s">
        <v>5749</v>
      </c>
      <c r="M1220" s="16" t="s">
        <v>47</v>
      </c>
      <c r="N1220" s="14" t="s">
        <v>53</v>
      </c>
      <c r="O1220" s="14" t="s">
        <v>55</v>
      </c>
      <c r="P1220" s="14" t="b">
        <f ca="1">IFERROR(__xludf.DUMMYFUNCTION("REGEXMATCH(A1220,""前端|设计|(?i)html|(?i)css|网页"")"),FALSE)</f>
        <v>0</v>
      </c>
      <c r="Q1220" s="14" t="b">
        <f t="shared" ca="1" si="3"/>
        <v>1</v>
      </c>
      <c r="R1220" s="5"/>
      <c r="S1220" s="5"/>
      <c r="T1220" s="5"/>
      <c r="U1220" s="5"/>
      <c r="V1220" s="5"/>
      <c r="W1220" s="5"/>
      <c r="X1220" s="5"/>
      <c r="Y1220" s="5"/>
      <c r="Z1220" s="5"/>
      <c r="AA1220" s="5"/>
      <c r="AB1220" s="5"/>
      <c r="AC1220" s="5"/>
      <c r="AD1220" s="5"/>
      <c r="AE1220" s="5"/>
      <c r="AF1220" s="5"/>
    </row>
    <row r="1221" spans="1:32" ht="21" customHeight="1">
      <c r="A1221" s="5" t="s">
        <v>13285</v>
      </c>
      <c r="B1221" s="5" t="s">
        <v>13286</v>
      </c>
      <c r="C1221" s="5" t="str">
        <f t="shared" ca="1" si="0"/>
        <v>上海</v>
      </c>
      <c r="D1221" s="5" t="str">
        <f t="shared" ca="1" si="187"/>
        <v>南山区  </v>
      </c>
      <c r="E1221" s="5" t="s">
        <v>22670</v>
      </c>
      <c r="F1221" s="5" t="s">
        <v>29</v>
      </c>
      <c r="G1221" s="7">
        <v>10</v>
      </c>
      <c r="H1221" s="7">
        <v>15</v>
      </c>
      <c r="I1221" s="5" t="s">
        <v>56</v>
      </c>
      <c r="J1221" s="5" t="s">
        <v>108</v>
      </c>
      <c r="K1221" s="5" t="s">
        <v>117</v>
      </c>
      <c r="L1221" s="5" t="s">
        <v>1415</v>
      </c>
      <c r="M1221" s="5" t="s">
        <v>13288</v>
      </c>
      <c r="N1221" s="5" t="s">
        <v>167</v>
      </c>
      <c r="O1221" s="5" t="s">
        <v>55</v>
      </c>
      <c r="P1221" s="5" t="b">
        <f t="shared" ref="P1221:P1255" ca="1" si="189">IFERROR(__xludf.DUMMYFUNCTION("REGEXMATCH(A1221,""前端|设计|(?i)html|(?i)css"")"),FALSE)</f>
        <v>0</v>
      </c>
      <c r="Q1221" s="5" t="b">
        <f t="shared" ca="1" si="3"/>
        <v>1</v>
      </c>
      <c r="R1221" s="5"/>
      <c r="S1221" s="5"/>
      <c r="T1221" s="5"/>
      <c r="U1221" s="5"/>
      <c r="V1221" s="5"/>
      <c r="W1221" s="5"/>
      <c r="X1221" s="5"/>
      <c r="Y1221" s="5"/>
      <c r="Z1221" s="5"/>
      <c r="AA1221" s="5"/>
      <c r="AB1221" s="5"/>
      <c r="AC1221" s="5"/>
      <c r="AD1221" s="5"/>
      <c r="AE1221" s="5"/>
      <c r="AF1221" s="5"/>
    </row>
    <row r="1222" spans="1:32" ht="21" customHeight="1">
      <c r="A1222" s="5" t="s">
        <v>26769</v>
      </c>
      <c r="B1222" s="5" t="s">
        <v>13471</v>
      </c>
      <c r="C1222" s="5" t="str">
        <f t="shared" ca="1" si="0"/>
        <v>上海</v>
      </c>
      <c r="D1222" s="9" t="s">
        <v>47</v>
      </c>
      <c r="E1222" s="5" t="s">
        <v>22707</v>
      </c>
      <c r="F1222" s="5" t="s">
        <v>45</v>
      </c>
      <c r="G1222" s="7">
        <v>10</v>
      </c>
      <c r="H1222" s="7">
        <v>20</v>
      </c>
      <c r="I1222" s="5" t="s">
        <v>144</v>
      </c>
      <c r="J1222" s="5" t="s">
        <v>108</v>
      </c>
      <c r="K1222" s="5" t="s">
        <v>13473</v>
      </c>
      <c r="L1222" s="5" t="s">
        <v>12824</v>
      </c>
      <c r="M1222" s="5" t="s">
        <v>26770</v>
      </c>
      <c r="N1222" s="5" t="s">
        <v>53</v>
      </c>
      <c r="O1222" s="5" t="s">
        <v>55</v>
      </c>
      <c r="P1222" s="5" t="b">
        <f t="shared" ca="1" si="189"/>
        <v>0</v>
      </c>
      <c r="Q1222" s="5" t="b">
        <f t="shared" ca="1" si="3"/>
        <v>1</v>
      </c>
      <c r="R1222" s="5"/>
      <c r="S1222" s="5"/>
      <c r="T1222" s="5"/>
      <c r="U1222" s="5"/>
      <c r="V1222" s="5"/>
      <c r="W1222" s="5"/>
      <c r="X1222" s="5"/>
      <c r="Y1222" s="5"/>
      <c r="Z1222" s="5"/>
      <c r="AA1222" s="5"/>
      <c r="AB1222" s="5"/>
      <c r="AC1222" s="5"/>
      <c r="AD1222" s="5"/>
      <c r="AE1222" s="5"/>
      <c r="AF1222" s="5"/>
    </row>
    <row r="1223" spans="1:32" ht="21" customHeight="1">
      <c r="A1223" s="5" t="s">
        <v>3997</v>
      </c>
      <c r="B1223" s="5" t="s">
        <v>13511</v>
      </c>
      <c r="C1223" s="5" t="str">
        <f t="shared" ca="1" si="0"/>
        <v>上海</v>
      </c>
      <c r="D1223" s="5" t="str">
        <f t="shared" ref="D1223:D1240" ca="1" si="190">IFERROR(__xludf.DUMMYFUNCTION("REGEXEXTRACT(E1223,""-(\S+)"")"),"龙岗区  ")</f>
        <v>龙岗区  </v>
      </c>
      <c r="E1223" s="5" t="s">
        <v>22698</v>
      </c>
      <c r="F1223" s="5" t="s">
        <v>45</v>
      </c>
      <c r="G1223" s="7">
        <v>10</v>
      </c>
      <c r="H1223" s="7">
        <v>18</v>
      </c>
      <c r="I1223" s="5" t="s">
        <v>964</v>
      </c>
      <c r="J1223" s="7" t="s">
        <v>24</v>
      </c>
      <c r="K1223" s="5" t="s">
        <v>2067</v>
      </c>
      <c r="L1223" s="5" t="s">
        <v>13512</v>
      </c>
      <c r="M1223" s="5" t="s">
        <v>14913</v>
      </c>
      <c r="N1223" s="5" t="s">
        <v>37</v>
      </c>
      <c r="O1223" s="5" t="s">
        <v>55</v>
      </c>
      <c r="P1223" s="5" t="b">
        <f t="shared" ca="1" si="189"/>
        <v>0</v>
      </c>
      <c r="Q1223" s="5" t="b">
        <f t="shared" ca="1" si="3"/>
        <v>1</v>
      </c>
      <c r="R1223" s="5"/>
      <c r="S1223" s="5"/>
      <c r="T1223" s="5"/>
      <c r="U1223" s="5"/>
      <c r="V1223" s="5"/>
      <c r="W1223" s="5"/>
      <c r="X1223" s="5"/>
      <c r="Y1223" s="5"/>
      <c r="Z1223" s="5"/>
      <c r="AA1223" s="5"/>
      <c r="AB1223" s="5"/>
      <c r="AC1223" s="5"/>
      <c r="AD1223" s="5"/>
      <c r="AE1223" s="5"/>
      <c r="AF1223" s="5"/>
    </row>
    <row r="1224" spans="1:32" ht="21" customHeight="1">
      <c r="A1224" s="5" t="s">
        <v>13155</v>
      </c>
      <c r="B1224" s="5" t="s">
        <v>13156</v>
      </c>
      <c r="C1224" s="5" t="str">
        <f t="shared" ca="1" si="0"/>
        <v>上海</v>
      </c>
      <c r="D1224" s="5" t="str">
        <f t="shared" ca="1" si="190"/>
        <v>龙岗区  </v>
      </c>
      <c r="E1224" s="5" t="s">
        <v>22698</v>
      </c>
      <c r="F1224" s="5" t="s">
        <v>45</v>
      </c>
      <c r="G1224" s="7">
        <v>10</v>
      </c>
      <c r="H1224" s="7">
        <v>17</v>
      </c>
      <c r="I1224" s="5" t="s">
        <v>4014</v>
      </c>
      <c r="J1224" s="5" t="s">
        <v>31</v>
      </c>
      <c r="K1224" s="5" t="s">
        <v>68</v>
      </c>
      <c r="L1224" s="5" t="s">
        <v>13157</v>
      </c>
      <c r="M1224" s="5" t="s">
        <v>13158</v>
      </c>
      <c r="N1224" s="5" t="s">
        <v>42</v>
      </c>
      <c r="O1224" s="5" t="s">
        <v>55</v>
      </c>
      <c r="P1224" s="5" t="b">
        <f t="shared" ca="1" si="189"/>
        <v>0</v>
      </c>
      <c r="Q1224" s="5" t="b">
        <f t="shared" ca="1" si="3"/>
        <v>1</v>
      </c>
      <c r="R1224" s="5"/>
      <c r="S1224" s="5"/>
      <c r="T1224" s="5"/>
      <c r="U1224" s="5"/>
      <c r="V1224" s="5"/>
      <c r="W1224" s="5"/>
      <c r="X1224" s="5"/>
      <c r="Y1224" s="5"/>
      <c r="Z1224" s="5"/>
      <c r="AA1224" s="5"/>
      <c r="AB1224" s="5"/>
      <c r="AC1224" s="5"/>
      <c r="AD1224" s="5"/>
      <c r="AE1224" s="5"/>
      <c r="AF1224" s="5"/>
    </row>
    <row r="1225" spans="1:32" ht="21" customHeight="1">
      <c r="A1225" s="5" t="s">
        <v>396</v>
      </c>
      <c r="B1225" s="5" t="s">
        <v>26771</v>
      </c>
      <c r="C1225" s="5" t="str">
        <f t="shared" ca="1" si="0"/>
        <v>上海</v>
      </c>
      <c r="D1225" s="5" t="str">
        <f t="shared" ca="1" si="190"/>
        <v>龙岗区  </v>
      </c>
      <c r="E1225" s="5" t="s">
        <v>22670</v>
      </c>
      <c r="F1225" s="5" t="s">
        <v>45</v>
      </c>
      <c r="G1225" s="7">
        <v>10</v>
      </c>
      <c r="H1225" s="7">
        <v>20</v>
      </c>
      <c r="I1225" s="5" t="s">
        <v>144</v>
      </c>
      <c r="J1225" s="5" t="s">
        <v>108</v>
      </c>
      <c r="K1225" s="5" t="s">
        <v>134</v>
      </c>
      <c r="L1225" s="5" t="s">
        <v>3164</v>
      </c>
      <c r="M1225" s="5" t="s">
        <v>26772</v>
      </c>
      <c r="N1225" s="5" t="s">
        <v>37</v>
      </c>
      <c r="O1225" s="5" t="s">
        <v>237</v>
      </c>
      <c r="P1225" s="5" t="b">
        <f t="shared" ca="1" si="189"/>
        <v>0</v>
      </c>
      <c r="Q1225" s="5" t="b">
        <f t="shared" ca="1" si="3"/>
        <v>1</v>
      </c>
      <c r="R1225" s="5"/>
      <c r="S1225" s="5"/>
      <c r="T1225" s="5"/>
      <c r="U1225" s="5"/>
      <c r="V1225" s="5"/>
      <c r="W1225" s="5"/>
      <c r="X1225" s="5"/>
      <c r="Y1225" s="5"/>
      <c r="Z1225" s="5"/>
      <c r="AA1225" s="5"/>
      <c r="AB1225" s="5"/>
      <c r="AC1225" s="5"/>
      <c r="AD1225" s="5"/>
      <c r="AE1225" s="5"/>
      <c r="AF1225" s="5"/>
    </row>
    <row r="1226" spans="1:32" ht="21" customHeight="1">
      <c r="A1226" s="5" t="s">
        <v>2301</v>
      </c>
      <c r="B1226" s="5" t="s">
        <v>9397</v>
      </c>
      <c r="C1226" s="5" t="str">
        <f t="shared" ca="1" si="0"/>
        <v>上海</v>
      </c>
      <c r="D1226" s="5" t="str">
        <f t="shared" ca="1" si="190"/>
        <v>龙岗区  </v>
      </c>
      <c r="E1226" s="5" t="s">
        <v>22680</v>
      </c>
      <c r="F1226" s="5" t="s">
        <v>29</v>
      </c>
      <c r="G1226" s="7">
        <v>10</v>
      </c>
      <c r="H1226" s="7">
        <v>15</v>
      </c>
      <c r="I1226" s="5" t="s">
        <v>56</v>
      </c>
      <c r="J1226" s="5" t="s">
        <v>31</v>
      </c>
      <c r="K1226" s="5" t="s">
        <v>4234</v>
      </c>
      <c r="L1226" s="5" t="s">
        <v>9398</v>
      </c>
      <c r="M1226" s="5" t="s">
        <v>9399</v>
      </c>
      <c r="N1226" s="5" t="s">
        <v>53</v>
      </c>
      <c r="O1226" s="5" t="s">
        <v>55</v>
      </c>
      <c r="P1226" s="5" t="b">
        <f t="shared" ca="1" si="189"/>
        <v>0</v>
      </c>
      <c r="Q1226" s="5" t="b">
        <f t="shared" ca="1" si="3"/>
        <v>1</v>
      </c>
      <c r="R1226" s="5"/>
      <c r="S1226" s="5"/>
      <c r="T1226" s="5"/>
      <c r="U1226" s="5"/>
      <c r="V1226" s="5"/>
      <c r="W1226" s="5"/>
      <c r="X1226" s="5"/>
      <c r="Y1226" s="5"/>
      <c r="Z1226" s="5"/>
      <c r="AA1226" s="5"/>
      <c r="AB1226" s="5"/>
      <c r="AC1226" s="5"/>
      <c r="AD1226" s="5"/>
      <c r="AE1226" s="5"/>
      <c r="AF1226" s="5"/>
    </row>
    <row r="1227" spans="1:32" ht="21" customHeight="1">
      <c r="A1227" s="5" t="s">
        <v>1457</v>
      </c>
      <c r="B1227" s="5" t="s">
        <v>13518</v>
      </c>
      <c r="C1227" s="5" t="str">
        <f t="shared" ca="1" si="0"/>
        <v>上海</v>
      </c>
      <c r="D1227" s="5" t="str">
        <f t="shared" ca="1" si="190"/>
        <v>龙岗区  </v>
      </c>
      <c r="E1227" s="5" t="s">
        <v>22670</v>
      </c>
      <c r="F1227" s="5" t="s">
        <v>45</v>
      </c>
      <c r="G1227" s="7">
        <v>10</v>
      </c>
      <c r="H1227" s="7">
        <v>15</v>
      </c>
      <c r="I1227" s="5" t="s">
        <v>56</v>
      </c>
      <c r="J1227" s="5" t="s">
        <v>31</v>
      </c>
      <c r="K1227" s="5" t="s">
        <v>4191</v>
      </c>
      <c r="L1227" s="5" t="s">
        <v>1973</v>
      </c>
      <c r="M1227" s="5" t="s">
        <v>13519</v>
      </c>
      <c r="N1227" s="5" t="s">
        <v>37</v>
      </c>
      <c r="O1227" s="5" t="s">
        <v>55</v>
      </c>
      <c r="P1227" s="5" t="b">
        <f t="shared" ca="1" si="189"/>
        <v>0</v>
      </c>
      <c r="Q1227" s="5" t="b">
        <f t="shared" ca="1" si="3"/>
        <v>1</v>
      </c>
      <c r="R1227" s="5"/>
      <c r="S1227" s="5"/>
      <c r="T1227" s="5"/>
      <c r="U1227" s="5"/>
      <c r="V1227" s="5"/>
      <c r="W1227" s="5"/>
      <c r="X1227" s="5"/>
      <c r="Y1227" s="5"/>
      <c r="Z1227" s="5"/>
      <c r="AA1227" s="5"/>
      <c r="AB1227" s="5"/>
      <c r="AC1227" s="5"/>
      <c r="AD1227" s="5"/>
      <c r="AE1227" s="5"/>
      <c r="AF1227" s="5"/>
    </row>
    <row r="1228" spans="1:32" ht="21" customHeight="1">
      <c r="A1228" s="5" t="s">
        <v>396</v>
      </c>
      <c r="B1228" s="5" t="s">
        <v>13505</v>
      </c>
      <c r="C1228" s="5" t="str">
        <f t="shared" ca="1" si="0"/>
        <v>上海</v>
      </c>
      <c r="D1228" s="5" t="str">
        <f t="shared" ca="1" si="190"/>
        <v>龙岗区  </v>
      </c>
      <c r="E1228" s="5" t="s">
        <v>22680</v>
      </c>
      <c r="F1228" s="5" t="s">
        <v>29</v>
      </c>
      <c r="G1228" s="7">
        <v>10</v>
      </c>
      <c r="H1228" s="7">
        <v>15</v>
      </c>
      <c r="I1228" s="5" t="s">
        <v>56</v>
      </c>
      <c r="J1228" s="5" t="s">
        <v>108</v>
      </c>
      <c r="K1228" s="5" t="s">
        <v>117</v>
      </c>
      <c r="L1228" s="5" t="s">
        <v>13506</v>
      </c>
      <c r="M1228" s="5" t="s">
        <v>13507</v>
      </c>
      <c r="N1228" s="5" t="s">
        <v>53</v>
      </c>
      <c r="O1228" s="5" t="s">
        <v>55</v>
      </c>
      <c r="P1228" s="5" t="b">
        <f t="shared" ca="1" si="189"/>
        <v>0</v>
      </c>
      <c r="Q1228" s="5" t="b">
        <f t="shared" ca="1" si="3"/>
        <v>1</v>
      </c>
      <c r="R1228" s="5"/>
      <c r="S1228" s="5"/>
      <c r="T1228" s="5"/>
      <c r="U1228" s="5"/>
      <c r="V1228" s="5"/>
      <c r="W1228" s="5"/>
      <c r="X1228" s="5"/>
      <c r="Y1228" s="5"/>
      <c r="Z1228" s="5"/>
      <c r="AA1228" s="5"/>
      <c r="AB1228" s="5"/>
      <c r="AC1228" s="5"/>
      <c r="AD1228" s="5"/>
      <c r="AE1228" s="5"/>
      <c r="AF1228" s="5"/>
    </row>
    <row r="1229" spans="1:32" ht="21" customHeight="1">
      <c r="A1229" s="5" t="s">
        <v>13422</v>
      </c>
      <c r="B1229" s="5" t="s">
        <v>13423</v>
      </c>
      <c r="C1229" s="5" t="str">
        <f t="shared" ca="1" si="0"/>
        <v>上海</v>
      </c>
      <c r="D1229" s="5" t="str">
        <f t="shared" ca="1" si="190"/>
        <v>龙岗区  </v>
      </c>
      <c r="E1229" s="5" t="s">
        <v>22670</v>
      </c>
      <c r="F1229" s="5" t="s">
        <v>45</v>
      </c>
      <c r="G1229" s="7">
        <v>10</v>
      </c>
      <c r="H1229" s="7">
        <v>15</v>
      </c>
      <c r="I1229" s="5" t="s">
        <v>56</v>
      </c>
      <c r="J1229" s="5" t="s">
        <v>108</v>
      </c>
      <c r="K1229" s="5" t="s">
        <v>48</v>
      </c>
      <c r="L1229" s="5" t="s">
        <v>13424</v>
      </c>
      <c r="M1229" s="9" t="s">
        <v>47</v>
      </c>
      <c r="N1229" s="5" t="s">
        <v>53</v>
      </c>
      <c r="O1229" s="5" t="s">
        <v>55</v>
      </c>
      <c r="P1229" s="5" t="b">
        <f t="shared" ca="1" si="189"/>
        <v>0</v>
      </c>
      <c r="Q1229" s="5" t="b">
        <f t="shared" ca="1" si="3"/>
        <v>1</v>
      </c>
      <c r="R1229" s="5"/>
      <c r="S1229" s="5"/>
      <c r="T1229" s="5"/>
      <c r="U1229" s="5"/>
      <c r="V1229" s="5"/>
      <c r="W1229" s="5"/>
      <c r="X1229" s="5"/>
      <c r="Y1229" s="5"/>
      <c r="Z1229" s="5"/>
      <c r="AA1229" s="5"/>
      <c r="AB1229" s="5"/>
      <c r="AC1229" s="5"/>
      <c r="AD1229" s="5"/>
      <c r="AE1229" s="5"/>
      <c r="AF1229" s="5"/>
    </row>
    <row r="1230" spans="1:32" ht="21" customHeight="1">
      <c r="A1230" s="5" t="s">
        <v>1457</v>
      </c>
      <c r="B1230" s="5" t="s">
        <v>13704</v>
      </c>
      <c r="C1230" s="5" t="str">
        <f t="shared" ca="1" si="0"/>
        <v>上海</v>
      </c>
      <c r="D1230" s="5" t="str">
        <f t="shared" ca="1" si="190"/>
        <v>龙岗区  </v>
      </c>
      <c r="E1230" s="5" t="s">
        <v>22670</v>
      </c>
      <c r="F1230" s="5" t="s">
        <v>29</v>
      </c>
      <c r="G1230" s="7">
        <v>10</v>
      </c>
      <c r="H1230" s="7">
        <v>15</v>
      </c>
      <c r="I1230" s="5" t="s">
        <v>56</v>
      </c>
      <c r="J1230" s="5" t="s">
        <v>31</v>
      </c>
      <c r="K1230" s="5" t="s">
        <v>161</v>
      </c>
      <c r="L1230" s="5" t="s">
        <v>13705</v>
      </c>
      <c r="M1230" s="5" t="s">
        <v>13706</v>
      </c>
      <c r="N1230" s="5" t="s">
        <v>53</v>
      </c>
      <c r="O1230" s="5" t="s">
        <v>55</v>
      </c>
      <c r="P1230" s="5" t="b">
        <f t="shared" ca="1" si="189"/>
        <v>0</v>
      </c>
      <c r="Q1230" s="5" t="b">
        <f t="shared" ca="1" si="3"/>
        <v>1</v>
      </c>
      <c r="R1230" s="5"/>
      <c r="S1230" s="5"/>
      <c r="T1230" s="5"/>
      <c r="U1230" s="5"/>
      <c r="V1230" s="5"/>
      <c r="W1230" s="5"/>
      <c r="X1230" s="5"/>
      <c r="Y1230" s="5"/>
      <c r="Z1230" s="5"/>
      <c r="AA1230" s="5"/>
      <c r="AB1230" s="5"/>
      <c r="AC1230" s="5"/>
      <c r="AD1230" s="5"/>
      <c r="AE1230" s="5"/>
      <c r="AF1230" s="5"/>
    </row>
    <row r="1231" spans="1:32" ht="21" customHeight="1">
      <c r="A1231" s="5" t="s">
        <v>3523</v>
      </c>
      <c r="B1231" s="5" t="s">
        <v>819</v>
      </c>
      <c r="C1231" s="5" t="str">
        <f t="shared" ca="1" si="0"/>
        <v>上海</v>
      </c>
      <c r="D1231" s="5" t="str">
        <f t="shared" ca="1" si="190"/>
        <v>龙岗区  </v>
      </c>
      <c r="E1231" s="5" t="s">
        <v>22698</v>
      </c>
      <c r="F1231" s="5" t="s">
        <v>29</v>
      </c>
      <c r="G1231" s="7">
        <v>10</v>
      </c>
      <c r="H1231" s="7">
        <v>12</v>
      </c>
      <c r="I1231" s="5" t="s">
        <v>360</v>
      </c>
      <c r="J1231" s="5" t="s">
        <v>108</v>
      </c>
      <c r="K1231" s="5" t="s">
        <v>57</v>
      </c>
      <c r="L1231" s="5" t="s">
        <v>26773</v>
      </c>
      <c r="M1231" s="5" t="s">
        <v>26774</v>
      </c>
      <c r="N1231" s="5" t="s">
        <v>53</v>
      </c>
      <c r="O1231" s="5" t="s">
        <v>55</v>
      </c>
      <c r="P1231" s="5" t="b">
        <f t="shared" ca="1" si="189"/>
        <v>0</v>
      </c>
      <c r="Q1231" s="5" t="b">
        <f t="shared" ca="1" si="3"/>
        <v>1</v>
      </c>
      <c r="R1231" s="5"/>
      <c r="S1231" s="5"/>
      <c r="T1231" s="5"/>
      <c r="U1231" s="5"/>
      <c r="V1231" s="5"/>
      <c r="W1231" s="5"/>
      <c r="X1231" s="5"/>
      <c r="Y1231" s="5"/>
      <c r="Z1231" s="5"/>
      <c r="AA1231" s="5"/>
      <c r="AB1231" s="5"/>
      <c r="AC1231" s="5"/>
      <c r="AD1231" s="5"/>
      <c r="AE1231" s="5"/>
      <c r="AF1231" s="5"/>
    </row>
    <row r="1232" spans="1:32" ht="21" customHeight="1">
      <c r="A1232" s="5" t="s">
        <v>13716</v>
      </c>
      <c r="B1232" s="5" t="s">
        <v>13717</v>
      </c>
      <c r="C1232" s="5" t="str">
        <f t="shared" ca="1" si="0"/>
        <v>上海</v>
      </c>
      <c r="D1232" s="5" t="str">
        <f t="shared" ca="1" si="190"/>
        <v>龙岗区  </v>
      </c>
      <c r="E1232" s="5" t="s">
        <v>22670</v>
      </c>
      <c r="F1232" s="5" t="s">
        <v>29</v>
      </c>
      <c r="G1232" s="7">
        <v>10</v>
      </c>
      <c r="H1232" s="7">
        <v>25</v>
      </c>
      <c r="I1232" s="5" t="s">
        <v>2463</v>
      </c>
      <c r="J1232" s="5" t="s">
        <v>108</v>
      </c>
      <c r="K1232" s="5" t="s">
        <v>48</v>
      </c>
      <c r="L1232" s="5" t="s">
        <v>13718</v>
      </c>
      <c r="M1232" s="5" t="s">
        <v>13719</v>
      </c>
      <c r="N1232" s="5" t="s">
        <v>100</v>
      </c>
      <c r="O1232" s="5" t="s">
        <v>271</v>
      </c>
      <c r="P1232" s="5" t="b">
        <f t="shared" ca="1" si="189"/>
        <v>0</v>
      </c>
      <c r="Q1232" s="5" t="b">
        <f t="shared" ca="1" si="3"/>
        <v>1</v>
      </c>
      <c r="R1232" s="5"/>
      <c r="S1232" s="5"/>
      <c r="T1232" s="5"/>
      <c r="U1232" s="5"/>
      <c r="V1232" s="5"/>
      <c r="W1232" s="5"/>
      <c r="X1232" s="5"/>
      <c r="Y1232" s="5"/>
      <c r="Z1232" s="5"/>
      <c r="AA1232" s="5"/>
      <c r="AB1232" s="5"/>
      <c r="AC1232" s="5"/>
      <c r="AD1232" s="5"/>
      <c r="AE1232" s="5"/>
      <c r="AF1232" s="5"/>
    </row>
    <row r="1233" spans="1:32" ht="21" customHeight="1">
      <c r="A1233" s="5" t="s">
        <v>9485</v>
      </c>
      <c r="B1233" s="5" t="s">
        <v>9486</v>
      </c>
      <c r="C1233" s="5" t="str">
        <f t="shared" ca="1" si="0"/>
        <v>上海</v>
      </c>
      <c r="D1233" s="5" t="str">
        <f t="shared" ca="1" si="190"/>
        <v>龙岗区  </v>
      </c>
      <c r="E1233" s="5" t="s">
        <v>22680</v>
      </c>
      <c r="F1233" s="5" t="s">
        <v>45</v>
      </c>
      <c r="G1233" s="7">
        <v>10</v>
      </c>
      <c r="H1233" s="7">
        <v>15</v>
      </c>
      <c r="I1233" s="5" t="s">
        <v>56</v>
      </c>
      <c r="J1233" s="5" t="s">
        <v>108</v>
      </c>
      <c r="K1233" s="5" t="s">
        <v>187</v>
      </c>
      <c r="L1233" s="5" t="s">
        <v>9487</v>
      </c>
      <c r="M1233" s="5" t="s">
        <v>9488</v>
      </c>
      <c r="N1233" s="5" t="s">
        <v>100</v>
      </c>
      <c r="O1233" s="5" t="s">
        <v>55</v>
      </c>
      <c r="P1233" s="5" t="b">
        <f t="shared" ca="1" si="189"/>
        <v>0</v>
      </c>
      <c r="Q1233" s="5" t="b">
        <f t="shared" ca="1" si="3"/>
        <v>1</v>
      </c>
      <c r="R1233" s="5"/>
      <c r="S1233" s="5"/>
      <c r="T1233" s="5"/>
      <c r="U1233" s="5"/>
      <c r="V1233" s="5"/>
      <c r="W1233" s="5"/>
      <c r="X1233" s="5"/>
      <c r="Y1233" s="5"/>
      <c r="Z1233" s="5"/>
      <c r="AA1233" s="5"/>
      <c r="AB1233" s="5"/>
      <c r="AC1233" s="5"/>
      <c r="AD1233" s="5"/>
      <c r="AE1233" s="5"/>
      <c r="AF1233" s="5"/>
    </row>
    <row r="1234" spans="1:32" ht="21" customHeight="1">
      <c r="A1234" s="5" t="s">
        <v>26775</v>
      </c>
      <c r="B1234" s="5" t="s">
        <v>19962</v>
      </c>
      <c r="C1234" s="5" t="str">
        <f t="shared" ca="1" si="0"/>
        <v>上海</v>
      </c>
      <c r="D1234" s="5" t="str">
        <f t="shared" ca="1" si="190"/>
        <v>龙岗区  </v>
      </c>
      <c r="E1234" s="5" t="s">
        <v>22670</v>
      </c>
      <c r="F1234" s="5" t="s">
        <v>45</v>
      </c>
      <c r="G1234" s="7">
        <v>10</v>
      </c>
      <c r="H1234" s="7">
        <v>20</v>
      </c>
      <c r="I1234" s="5" t="s">
        <v>144</v>
      </c>
      <c r="J1234" s="5" t="s">
        <v>66</v>
      </c>
      <c r="K1234" s="5" t="s">
        <v>6217</v>
      </c>
      <c r="L1234" s="5" t="s">
        <v>26776</v>
      </c>
      <c r="M1234" s="5" t="s">
        <v>26777</v>
      </c>
      <c r="N1234" s="5" t="s">
        <v>167</v>
      </c>
      <c r="O1234" s="5" t="s">
        <v>55</v>
      </c>
      <c r="P1234" s="5" t="b">
        <f t="shared" ca="1" si="189"/>
        <v>0</v>
      </c>
      <c r="Q1234" s="5" t="b">
        <f t="shared" ca="1" si="3"/>
        <v>1</v>
      </c>
      <c r="R1234" s="5"/>
      <c r="S1234" s="5"/>
      <c r="T1234" s="5"/>
      <c r="U1234" s="5"/>
      <c r="V1234" s="5"/>
      <c r="W1234" s="5"/>
      <c r="X1234" s="5"/>
      <c r="Y1234" s="5"/>
      <c r="Z1234" s="5"/>
      <c r="AA1234" s="5"/>
      <c r="AB1234" s="5"/>
      <c r="AC1234" s="5"/>
      <c r="AD1234" s="5"/>
      <c r="AE1234" s="5"/>
      <c r="AF1234" s="5"/>
    </row>
    <row r="1235" spans="1:32" ht="21" customHeight="1">
      <c r="A1235" s="5" t="s">
        <v>26778</v>
      </c>
      <c r="B1235" s="5" t="s">
        <v>19491</v>
      </c>
      <c r="C1235" s="5" t="str">
        <f t="shared" ca="1" si="0"/>
        <v>上海</v>
      </c>
      <c r="D1235" s="5" t="str">
        <f t="shared" ca="1" si="190"/>
        <v>龙岗区  </v>
      </c>
      <c r="E1235" s="5" t="s">
        <v>23069</v>
      </c>
      <c r="F1235" s="5" t="s">
        <v>29</v>
      </c>
      <c r="G1235" s="7">
        <v>11</v>
      </c>
      <c r="H1235" s="7">
        <v>14</v>
      </c>
      <c r="I1235" s="5" t="s">
        <v>16240</v>
      </c>
      <c r="J1235" s="5" t="s">
        <v>108</v>
      </c>
      <c r="K1235" s="5" t="s">
        <v>48</v>
      </c>
      <c r="L1235" s="9" t="s">
        <v>47</v>
      </c>
      <c r="M1235" s="5" t="s">
        <v>26779</v>
      </c>
      <c r="N1235" s="5" t="s">
        <v>53</v>
      </c>
      <c r="O1235" s="5" t="s">
        <v>55</v>
      </c>
      <c r="P1235" s="5" t="b">
        <f t="shared" ca="1" si="189"/>
        <v>0</v>
      </c>
      <c r="Q1235" s="5" t="b">
        <f t="shared" ca="1" si="3"/>
        <v>1</v>
      </c>
      <c r="R1235" s="5"/>
      <c r="S1235" s="5"/>
      <c r="T1235" s="5"/>
      <c r="U1235" s="5"/>
      <c r="V1235" s="5"/>
      <c r="W1235" s="5"/>
      <c r="X1235" s="5"/>
      <c r="Y1235" s="5"/>
      <c r="Z1235" s="5"/>
      <c r="AA1235" s="5"/>
      <c r="AB1235" s="5"/>
      <c r="AC1235" s="5"/>
      <c r="AD1235" s="5"/>
      <c r="AE1235" s="5"/>
      <c r="AF1235" s="5"/>
    </row>
    <row r="1236" spans="1:32" ht="21" customHeight="1">
      <c r="A1236" s="5" t="s">
        <v>13904</v>
      </c>
      <c r="B1236" s="5" t="s">
        <v>4938</v>
      </c>
      <c r="C1236" s="5" t="str">
        <f t="shared" ca="1" si="0"/>
        <v>上海</v>
      </c>
      <c r="D1236" s="5" t="str">
        <f t="shared" ca="1" si="190"/>
        <v>龙岗区  </v>
      </c>
      <c r="E1236" s="5" t="s">
        <v>22392</v>
      </c>
      <c r="F1236" s="5" t="s">
        <v>45</v>
      </c>
      <c r="G1236" s="7">
        <v>11</v>
      </c>
      <c r="H1236" s="7">
        <v>16</v>
      </c>
      <c r="I1236" s="5" t="s">
        <v>1811</v>
      </c>
      <c r="J1236" s="5" t="s">
        <v>108</v>
      </c>
      <c r="K1236" s="5" t="s">
        <v>57</v>
      </c>
      <c r="L1236" s="5" t="s">
        <v>13905</v>
      </c>
      <c r="M1236" s="5" t="s">
        <v>13906</v>
      </c>
      <c r="N1236" s="5" t="s">
        <v>100</v>
      </c>
      <c r="O1236" s="5" t="s">
        <v>89</v>
      </c>
      <c r="P1236" s="5" t="b">
        <f t="shared" ca="1" si="189"/>
        <v>0</v>
      </c>
      <c r="Q1236" s="5" t="b">
        <f t="shared" ca="1" si="3"/>
        <v>1</v>
      </c>
      <c r="R1236" s="5"/>
      <c r="S1236" s="5"/>
      <c r="T1236" s="5"/>
      <c r="U1236" s="5"/>
      <c r="V1236" s="5"/>
      <c r="W1236" s="5"/>
      <c r="X1236" s="5"/>
      <c r="Y1236" s="5"/>
      <c r="Z1236" s="5"/>
      <c r="AA1236" s="5"/>
      <c r="AB1236" s="5"/>
      <c r="AC1236" s="5"/>
      <c r="AD1236" s="5"/>
      <c r="AE1236" s="5"/>
      <c r="AF1236" s="5"/>
    </row>
    <row r="1237" spans="1:32" ht="21" customHeight="1">
      <c r="A1237" s="5" t="s">
        <v>7050</v>
      </c>
      <c r="B1237" s="5" t="s">
        <v>13938</v>
      </c>
      <c r="C1237" s="5" t="str">
        <f t="shared" ca="1" si="0"/>
        <v>上海</v>
      </c>
      <c r="D1237" s="5" t="str">
        <f t="shared" ca="1" si="190"/>
        <v>龙岗区  </v>
      </c>
      <c r="E1237" s="5" t="s">
        <v>22392</v>
      </c>
      <c r="F1237" s="5" t="s">
        <v>45</v>
      </c>
      <c r="G1237" s="7">
        <v>11</v>
      </c>
      <c r="H1237" s="7">
        <v>21</v>
      </c>
      <c r="I1237" s="5" t="s">
        <v>13940</v>
      </c>
      <c r="J1237" s="5" t="s">
        <v>31</v>
      </c>
      <c r="K1237" s="5" t="s">
        <v>57</v>
      </c>
      <c r="L1237" s="5" t="s">
        <v>13942</v>
      </c>
      <c r="M1237" s="5" t="s">
        <v>26780</v>
      </c>
      <c r="N1237" s="5" t="s">
        <v>42</v>
      </c>
      <c r="O1237" s="5" t="s">
        <v>55</v>
      </c>
      <c r="P1237" s="5" t="b">
        <f t="shared" ca="1" si="189"/>
        <v>0</v>
      </c>
      <c r="Q1237" s="5" t="b">
        <f t="shared" ca="1" si="3"/>
        <v>1</v>
      </c>
      <c r="R1237" s="5"/>
      <c r="S1237" s="5"/>
      <c r="T1237" s="5"/>
      <c r="U1237" s="5"/>
      <c r="V1237" s="5"/>
      <c r="W1237" s="5"/>
      <c r="X1237" s="5"/>
      <c r="Y1237" s="5"/>
      <c r="Z1237" s="5"/>
      <c r="AA1237" s="5"/>
      <c r="AB1237" s="5"/>
      <c r="AC1237" s="5"/>
      <c r="AD1237" s="5"/>
      <c r="AE1237" s="5"/>
      <c r="AF1237" s="5"/>
    </row>
    <row r="1238" spans="1:32" ht="21" customHeight="1">
      <c r="A1238" s="5" t="s">
        <v>396</v>
      </c>
      <c r="B1238" s="5" t="s">
        <v>13025</v>
      </c>
      <c r="C1238" s="5" t="str">
        <f t="shared" ca="1" si="0"/>
        <v>上海</v>
      </c>
      <c r="D1238" s="5" t="str">
        <f t="shared" ca="1" si="190"/>
        <v>龙岗区  </v>
      </c>
      <c r="E1238" s="5" t="s">
        <v>22510</v>
      </c>
      <c r="F1238" s="5" t="s">
        <v>45</v>
      </c>
      <c r="G1238" s="7">
        <v>11</v>
      </c>
      <c r="H1238" s="7">
        <v>16</v>
      </c>
      <c r="I1238" s="5" t="s">
        <v>1811</v>
      </c>
      <c r="J1238" s="5" t="s">
        <v>108</v>
      </c>
      <c r="K1238" s="5" t="s">
        <v>76</v>
      </c>
      <c r="L1238" s="5" t="s">
        <v>26781</v>
      </c>
      <c r="M1238" s="5" t="s">
        <v>26782</v>
      </c>
      <c r="N1238" s="5" t="s">
        <v>37</v>
      </c>
      <c r="O1238" s="5" t="s">
        <v>55</v>
      </c>
      <c r="P1238" s="5" t="b">
        <f t="shared" ca="1" si="189"/>
        <v>0</v>
      </c>
      <c r="Q1238" s="5" t="b">
        <f t="shared" ca="1" si="3"/>
        <v>1</v>
      </c>
      <c r="R1238" s="5"/>
      <c r="S1238" s="5"/>
      <c r="T1238" s="5"/>
      <c r="U1238" s="5"/>
      <c r="V1238" s="5"/>
      <c r="W1238" s="5"/>
      <c r="X1238" s="5"/>
      <c r="Y1238" s="5"/>
      <c r="Z1238" s="5"/>
      <c r="AA1238" s="5"/>
      <c r="AB1238" s="5"/>
      <c r="AC1238" s="5"/>
      <c r="AD1238" s="5"/>
      <c r="AE1238" s="5"/>
      <c r="AF1238" s="5"/>
    </row>
    <row r="1239" spans="1:32" ht="21" customHeight="1">
      <c r="A1239" s="5" t="s">
        <v>2808</v>
      </c>
      <c r="B1239" s="5" t="s">
        <v>7150</v>
      </c>
      <c r="C1239" s="5" t="str">
        <f t="shared" ca="1" si="0"/>
        <v>上海</v>
      </c>
      <c r="D1239" s="5" t="str">
        <f t="shared" ca="1" si="190"/>
        <v>龙岗区  </v>
      </c>
      <c r="E1239" s="5" t="s">
        <v>22354</v>
      </c>
      <c r="F1239" s="5" t="s">
        <v>29</v>
      </c>
      <c r="G1239" s="7">
        <v>11</v>
      </c>
      <c r="H1239" s="7">
        <v>16</v>
      </c>
      <c r="I1239" s="5" t="s">
        <v>1811</v>
      </c>
      <c r="J1239" s="5" t="s">
        <v>108</v>
      </c>
      <c r="K1239" s="5" t="s">
        <v>57</v>
      </c>
      <c r="L1239" s="5" t="s">
        <v>7154</v>
      </c>
      <c r="M1239" s="5" t="s">
        <v>13922</v>
      </c>
      <c r="N1239" s="5" t="s">
        <v>100</v>
      </c>
      <c r="O1239" s="5" t="s">
        <v>55</v>
      </c>
      <c r="P1239" s="5" t="b">
        <f t="shared" ca="1" si="189"/>
        <v>0</v>
      </c>
      <c r="Q1239" s="5" t="b">
        <f t="shared" ca="1" si="3"/>
        <v>1</v>
      </c>
      <c r="R1239" s="5"/>
      <c r="S1239" s="5"/>
      <c r="T1239" s="5"/>
      <c r="U1239" s="5"/>
      <c r="V1239" s="5"/>
      <c r="W1239" s="5"/>
      <c r="X1239" s="5"/>
      <c r="Y1239" s="5"/>
      <c r="Z1239" s="5"/>
      <c r="AA1239" s="5"/>
      <c r="AB1239" s="5"/>
      <c r="AC1239" s="5"/>
      <c r="AD1239" s="5"/>
      <c r="AE1239" s="5"/>
      <c r="AF1239" s="5"/>
    </row>
    <row r="1240" spans="1:32" ht="21" customHeight="1">
      <c r="A1240" s="5" t="s">
        <v>16231</v>
      </c>
      <c r="B1240" s="5" t="s">
        <v>7606</v>
      </c>
      <c r="C1240" s="5" t="str">
        <f t="shared" ca="1" si="0"/>
        <v>上海</v>
      </c>
      <c r="D1240" s="5" t="str">
        <f t="shared" ca="1" si="190"/>
        <v>龙岗区  </v>
      </c>
      <c r="E1240" s="5" t="s">
        <v>22344</v>
      </c>
      <c r="F1240" s="5" t="s">
        <v>29</v>
      </c>
      <c r="G1240" s="7">
        <v>11</v>
      </c>
      <c r="H1240" s="7">
        <v>15</v>
      </c>
      <c r="I1240" s="5" t="s">
        <v>1905</v>
      </c>
      <c r="J1240" s="5" t="s">
        <v>125</v>
      </c>
      <c r="K1240" s="5" t="s">
        <v>106</v>
      </c>
      <c r="L1240" s="5" t="s">
        <v>16232</v>
      </c>
      <c r="M1240" s="5" t="s">
        <v>16235</v>
      </c>
      <c r="N1240" s="5" t="s">
        <v>53</v>
      </c>
      <c r="O1240" s="5" t="s">
        <v>55</v>
      </c>
      <c r="P1240" s="5" t="b">
        <f t="shared" ca="1" si="189"/>
        <v>0</v>
      </c>
      <c r="Q1240" s="5" t="b">
        <f t="shared" ca="1" si="3"/>
        <v>1</v>
      </c>
      <c r="R1240" s="5"/>
      <c r="S1240" s="5"/>
      <c r="T1240" s="5"/>
      <c r="U1240" s="5"/>
      <c r="V1240" s="5"/>
      <c r="W1240" s="5"/>
      <c r="X1240" s="5"/>
      <c r="Y1240" s="5"/>
      <c r="Z1240" s="5"/>
      <c r="AA1240" s="5"/>
      <c r="AB1240" s="5"/>
      <c r="AC1240" s="5"/>
      <c r="AD1240" s="5"/>
      <c r="AE1240" s="5"/>
      <c r="AF1240" s="5"/>
    </row>
    <row r="1241" spans="1:32" ht="21" customHeight="1">
      <c r="A1241" s="5" t="s">
        <v>396</v>
      </c>
      <c r="B1241" s="5" t="s">
        <v>13932</v>
      </c>
      <c r="C1241" s="5" t="str">
        <f t="shared" ca="1" si="0"/>
        <v>上海</v>
      </c>
      <c r="D1241" s="9" t="s">
        <v>47</v>
      </c>
      <c r="E1241" s="5" t="s">
        <v>22413</v>
      </c>
      <c r="F1241" s="5" t="s">
        <v>29</v>
      </c>
      <c r="G1241" s="7">
        <v>11</v>
      </c>
      <c r="H1241" s="7">
        <v>16</v>
      </c>
      <c r="I1241" s="5" t="s">
        <v>1811</v>
      </c>
      <c r="J1241" s="5" t="s">
        <v>108</v>
      </c>
      <c r="K1241" s="5" t="s">
        <v>947</v>
      </c>
      <c r="L1241" s="5" t="s">
        <v>13934</v>
      </c>
      <c r="M1241" s="5" t="s">
        <v>13936</v>
      </c>
      <c r="N1241" s="5" t="s">
        <v>37</v>
      </c>
      <c r="O1241" s="5" t="s">
        <v>55</v>
      </c>
      <c r="P1241" s="5" t="b">
        <f t="shared" ca="1" si="189"/>
        <v>0</v>
      </c>
      <c r="Q1241" s="5" t="b">
        <f t="shared" ca="1" si="3"/>
        <v>1</v>
      </c>
      <c r="R1241" s="5"/>
      <c r="S1241" s="5"/>
      <c r="T1241" s="5"/>
      <c r="U1241" s="5"/>
      <c r="V1241" s="5"/>
      <c r="W1241" s="5"/>
      <c r="X1241" s="5"/>
      <c r="Y1241" s="5"/>
      <c r="Z1241" s="5"/>
      <c r="AA1241" s="5"/>
      <c r="AB1241" s="5"/>
      <c r="AC1241" s="5"/>
      <c r="AD1241" s="5"/>
      <c r="AE1241" s="5"/>
      <c r="AF1241" s="5"/>
    </row>
    <row r="1242" spans="1:32" ht="21" customHeight="1">
      <c r="A1242" s="5" t="s">
        <v>7050</v>
      </c>
      <c r="B1242" s="5" t="s">
        <v>13945</v>
      </c>
      <c r="C1242" s="5" t="str">
        <f t="shared" ca="1" si="0"/>
        <v>上海</v>
      </c>
      <c r="D1242" s="5" t="str">
        <f t="shared" ref="D1242:D1272" ca="1" si="191">IFERROR(__xludf.DUMMYFUNCTION("REGEXEXTRACT(E1242,""-(\S+)"")"),"天河区  ")</f>
        <v>天河区  </v>
      </c>
      <c r="E1242" s="5" t="s">
        <v>22344</v>
      </c>
      <c r="F1242" s="5" t="s">
        <v>29</v>
      </c>
      <c r="G1242" s="7">
        <v>11</v>
      </c>
      <c r="H1242" s="7">
        <v>15</v>
      </c>
      <c r="I1242" s="5" t="s">
        <v>1905</v>
      </c>
      <c r="J1242" s="5" t="s">
        <v>108</v>
      </c>
      <c r="K1242" s="5" t="s">
        <v>252</v>
      </c>
      <c r="L1242" s="5" t="s">
        <v>13947</v>
      </c>
      <c r="M1242" s="5" t="s">
        <v>13948</v>
      </c>
      <c r="N1242" s="5" t="s">
        <v>53</v>
      </c>
      <c r="O1242" s="5" t="s">
        <v>55</v>
      </c>
      <c r="P1242" s="5" t="b">
        <f t="shared" ca="1" si="189"/>
        <v>0</v>
      </c>
      <c r="Q1242" s="5" t="b">
        <f t="shared" ca="1" si="3"/>
        <v>1</v>
      </c>
      <c r="R1242" s="5"/>
      <c r="S1242" s="5"/>
      <c r="T1242" s="5"/>
      <c r="U1242" s="5"/>
      <c r="V1242" s="5"/>
      <c r="W1242" s="5"/>
      <c r="X1242" s="5"/>
      <c r="Y1242" s="5"/>
      <c r="Z1242" s="5"/>
      <c r="AA1242" s="5"/>
      <c r="AB1242" s="5"/>
      <c r="AC1242" s="5"/>
      <c r="AD1242" s="5"/>
      <c r="AE1242" s="5"/>
      <c r="AF1242" s="5"/>
    </row>
    <row r="1243" spans="1:32" ht="21" customHeight="1">
      <c r="A1243" s="5" t="s">
        <v>277</v>
      </c>
      <c r="B1243" s="5" t="s">
        <v>14263</v>
      </c>
      <c r="C1243" s="5" t="str">
        <f t="shared" ca="1" si="0"/>
        <v>上海</v>
      </c>
      <c r="D1243" s="5" t="str">
        <f t="shared" ca="1" si="191"/>
        <v>天河区  </v>
      </c>
      <c r="E1243" s="5" t="s">
        <v>22670</v>
      </c>
      <c r="F1243" s="5" t="s">
        <v>29</v>
      </c>
      <c r="G1243" s="7">
        <v>11</v>
      </c>
      <c r="H1243" s="7">
        <v>15</v>
      </c>
      <c r="I1243" s="5" t="s">
        <v>1905</v>
      </c>
      <c r="J1243" s="5" t="s">
        <v>31</v>
      </c>
      <c r="K1243" s="5" t="s">
        <v>57</v>
      </c>
      <c r="L1243" s="9" t="s">
        <v>47</v>
      </c>
      <c r="M1243" s="5" t="s">
        <v>14266</v>
      </c>
      <c r="N1243" s="5" t="s">
        <v>100</v>
      </c>
      <c r="O1243" s="5" t="s">
        <v>55</v>
      </c>
      <c r="P1243" s="5" t="b">
        <f t="shared" ca="1" si="189"/>
        <v>0</v>
      </c>
      <c r="Q1243" s="5" t="b">
        <f t="shared" ca="1" si="3"/>
        <v>1</v>
      </c>
      <c r="R1243" s="5"/>
      <c r="S1243" s="5"/>
      <c r="T1243" s="5"/>
      <c r="U1243" s="5"/>
      <c r="V1243" s="5"/>
      <c r="W1243" s="5"/>
      <c r="X1243" s="5"/>
      <c r="Y1243" s="5"/>
      <c r="Z1243" s="5"/>
      <c r="AA1243" s="5"/>
      <c r="AB1243" s="5"/>
      <c r="AC1243" s="5"/>
      <c r="AD1243" s="5"/>
      <c r="AE1243" s="5"/>
      <c r="AF1243" s="5"/>
    </row>
    <row r="1244" spans="1:32" ht="21" customHeight="1">
      <c r="A1244" s="5" t="s">
        <v>1457</v>
      </c>
      <c r="B1244" s="5" t="s">
        <v>13926</v>
      </c>
      <c r="C1244" s="5" t="str">
        <f t="shared" ca="1" si="0"/>
        <v>上海</v>
      </c>
      <c r="D1244" s="5" t="str">
        <f t="shared" ca="1" si="191"/>
        <v>天河区  </v>
      </c>
      <c r="E1244" s="5" t="s">
        <v>22687</v>
      </c>
      <c r="F1244" s="5" t="s">
        <v>45</v>
      </c>
      <c r="G1244" s="7">
        <v>11</v>
      </c>
      <c r="H1244" s="7">
        <v>20</v>
      </c>
      <c r="I1244" s="5" t="s">
        <v>4489</v>
      </c>
      <c r="J1244" s="5" t="s">
        <v>31</v>
      </c>
      <c r="K1244" s="5" t="s">
        <v>1105</v>
      </c>
      <c r="L1244" s="5" t="s">
        <v>13927</v>
      </c>
      <c r="M1244" s="5" t="s">
        <v>13928</v>
      </c>
      <c r="N1244" s="5" t="s">
        <v>53</v>
      </c>
      <c r="O1244" s="5" t="s">
        <v>55</v>
      </c>
      <c r="P1244" s="5" t="b">
        <f t="shared" ca="1" si="189"/>
        <v>0</v>
      </c>
      <c r="Q1244" s="5" t="b">
        <f t="shared" ca="1" si="3"/>
        <v>1</v>
      </c>
      <c r="R1244" s="5"/>
      <c r="S1244" s="5"/>
      <c r="T1244" s="5"/>
      <c r="U1244" s="5"/>
      <c r="V1244" s="5"/>
      <c r="W1244" s="5"/>
      <c r="X1244" s="5"/>
      <c r="Y1244" s="5"/>
      <c r="Z1244" s="5"/>
      <c r="AA1244" s="5"/>
      <c r="AB1244" s="5"/>
      <c r="AC1244" s="5"/>
      <c r="AD1244" s="5"/>
      <c r="AE1244" s="5"/>
      <c r="AF1244" s="5"/>
    </row>
    <row r="1245" spans="1:32" ht="21" customHeight="1">
      <c r="A1245" s="5" t="s">
        <v>1457</v>
      </c>
      <c r="B1245" s="5" t="s">
        <v>13949</v>
      </c>
      <c r="C1245" s="5" t="str">
        <f t="shared" ca="1" si="0"/>
        <v>上海</v>
      </c>
      <c r="D1245" s="5" t="str">
        <f t="shared" ca="1" si="191"/>
        <v>天河区  </v>
      </c>
      <c r="E1245" s="5" t="s">
        <v>22687</v>
      </c>
      <c r="F1245" s="5" t="s">
        <v>29</v>
      </c>
      <c r="G1245" s="7">
        <v>11</v>
      </c>
      <c r="H1245" s="7">
        <v>20</v>
      </c>
      <c r="I1245" s="5" t="s">
        <v>4489</v>
      </c>
      <c r="J1245" s="5" t="s">
        <v>31</v>
      </c>
      <c r="K1245" s="5" t="s">
        <v>824</v>
      </c>
      <c r="L1245" s="5" t="s">
        <v>13950</v>
      </c>
      <c r="M1245" s="5" t="s">
        <v>13951</v>
      </c>
      <c r="N1245" s="5" t="s">
        <v>167</v>
      </c>
      <c r="O1245" s="5" t="s">
        <v>55</v>
      </c>
      <c r="P1245" s="5" t="b">
        <f t="shared" ca="1" si="189"/>
        <v>0</v>
      </c>
      <c r="Q1245" s="5" t="b">
        <f t="shared" ca="1" si="3"/>
        <v>1</v>
      </c>
      <c r="R1245" s="5"/>
      <c r="S1245" s="5"/>
      <c r="T1245" s="5"/>
      <c r="U1245" s="5"/>
      <c r="V1245" s="5"/>
      <c r="W1245" s="5"/>
      <c r="X1245" s="5"/>
      <c r="Y1245" s="5"/>
      <c r="Z1245" s="5"/>
      <c r="AA1245" s="5"/>
      <c r="AB1245" s="5"/>
      <c r="AC1245" s="5"/>
      <c r="AD1245" s="5"/>
      <c r="AE1245" s="5"/>
      <c r="AF1245" s="5"/>
    </row>
    <row r="1246" spans="1:32" ht="21" customHeight="1">
      <c r="A1246" s="5" t="s">
        <v>14116</v>
      </c>
      <c r="B1246" s="5" t="s">
        <v>14118</v>
      </c>
      <c r="C1246" s="5" t="str">
        <f t="shared" ca="1" si="0"/>
        <v>上海</v>
      </c>
      <c r="D1246" s="5" t="str">
        <f t="shared" ca="1" si="191"/>
        <v>天河区  </v>
      </c>
      <c r="E1246" s="5" t="s">
        <v>22772</v>
      </c>
      <c r="F1246" s="5" t="s">
        <v>45</v>
      </c>
      <c r="G1246" s="7">
        <v>12</v>
      </c>
      <c r="H1246" s="7">
        <v>20</v>
      </c>
      <c r="I1246" s="5" t="s">
        <v>201</v>
      </c>
      <c r="J1246" s="5" t="s">
        <v>108</v>
      </c>
      <c r="K1246" s="5" t="s">
        <v>57</v>
      </c>
      <c r="L1246" s="5" t="s">
        <v>14119</v>
      </c>
      <c r="M1246" s="5" t="s">
        <v>7957</v>
      </c>
      <c r="N1246" s="5" t="s">
        <v>100</v>
      </c>
      <c r="O1246" s="5" t="s">
        <v>55</v>
      </c>
      <c r="P1246" s="5" t="b">
        <f t="shared" ca="1" si="189"/>
        <v>0</v>
      </c>
      <c r="Q1246" s="5" t="b">
        <f t="shared" ca="1" si="3"/>
        <v>1</v>
      </c>
      <c r="R1246" s="5"/>
      <c r="S1246" s="5"/>
      <c r="T1246" s="5"/>
      <c r="U1246" s="5"/>
      <c r="V1246" s="5"/>
      <c r="W1246" s="5"/>
      <c r="X1246" s="5"/>
      <c r="Y1246" s="5"/>
      <c r="Z1246" s="5"/>
      <c r="AA1246" s="5"/>
      <c r="AB1246" s="5"/>
      <c r="AC1246" s="5"/>
      <c r="AD1246" s="5"/>
      <c r="AE1246" s="5"/>
      <c r="AF1246" s="5"/>
    </row>
    <row r="1247" spans="1:32" ht="21" customHeight="1">
      <c r="A1247" s="5" t="s">
        <v>14533</v>
      </c>
      <c r="B1247" s="5" t="s">
        <v>14534</v>
      </c>
      <c r="C1247" s="5" t="str">
        <f t="shared" ca="1" si="0"/>
        <v>上海</v>
      </c>
      <c r="D1247" s="5" t="str">
        <f t="shared" ca="1" si="191"/>
        <v>天河区  </v>
      </c>
      <c r="E1247" s="5" t="s">
        <v>22766</v>
      </c>
      <c r="F1247" s="5" t="s">
        <v>29</v>
      </c>
      <c r="G1247" s="7">
        <v>12</v>
      </c>
      <c r="H1247" s="7">
        <v>20</v>
      </c>
      <c r="I1247" s="5" t="s">
        <v>201</v>
      </c>
      <c r="J1247" s="5" t="s">
        <v>108</v>
      </c>
      <c r="K1247" s="5" t="s">
        <v>1328</v>
      </c>
      <c r="L1247" s="5" t="s">
        <v>14535</v>
      </c>
      <c r="M1247" s="5" t="s">
        <v>14536</v>
      </c>
      <c r="N1247" s="5" t="s">
        <v>37</v>
      </c>
      <c r="O1247" s="5" t="s">
        <v>55</v>
      </c>
      <c r="P1247" s="5" t="b">
        <f t="shared" ca="1" si="189"/>
        <v>0</v>
      </c>
      <c r="Q1247" s="5" t="b">
        <f t="shared" ca="1" si="3"/>
        <v>1</v>
      </c>
      <c r="R1247" s="5"/>
      <c r="S1247" s="5"/>
      <c r="T1247" s="5"/>
      <c r="U1247" s="5"/>
      <c r="V1247" s="5"/>
      <c r="W1247" s="5"/>
      <c r="X1247" s="5"/>
      <c r="Y1247" s="5"/>
      <c r="Z1247" s="5"/>
      <c r="AA1247" s="5"/>
      <c r="AB1247" s="5"/>
      <c r="AC1247" s="5"/>
      <c r="AD1247" s="5"/>
      <c r="AE1247" s="5"/>
      <c r="AF1247" s="5"/>
    </row>
    <row r="1248" spans="1:32" ht="21" customHeight="1">
      <c r="A1248" s="5" t="s">
        <v>26783</v>
      </c>
      <c r="B1248" s="5" t="s">
        <v>18608</v>
      </c>
      <c r="C1248" s="5" t="str">
        <f t="shared" ca="1" si="0"/>
        <v>上海</v>
      </c>
      <c r="D1248" s="5" t="str">
        <f t="shared" ca="1" si="191"/>
        <v>天河区  </v>
      </c>
      <c r="E1248" s="5" t="s">
        <v>23038</v>
      </c>
      <c r="F1248" s="5" t="s">
        <v>45</v>
      </c>
      <c r="G1248" s="7">
        <v>12</v>
      </c>
      <c r="H1248" s="7">
        <v>18</v>
      </c>
      <c r="I1248" s="5" t="s">
        <v>510</v>
      </c>
      <c r="J1248" s="7" t="s">
        <v>24</v>
      </c>
      <c r="K1248" s="5" t="s">
        <v>117</v>
      </c>
      <c r="L1248" s="5" t="s">
        <v>14712</v>
      </c>
      <c r="M1248" s="5" t="s">
        <v>26784</v>
      </c>
      <c r="N1248" s="5" t="s">
        <v>37</v>
      </c>
      <c r="O1248" s="5" t="s">
        <v>55</v>
      </c>
      <c r="P1248" s="5" t="b">
        <f t="shared" ca="1" si="189"/>
        <v>0</v>
      </c>
      <c r="Q1248" s="5" t="b">
        <f t="shared" ca="1" si="3"/>
        <v>1</v>
      </c>
      <c r="R1248" s="5"/>
      <c r="S1248" s="5"/>
      <c r="T1248" s="5"/>
      <c r="U1248" s="5"/>
      <c r="V1248" s="5"/>
      <c r="W1248" s="5"/>
      <c r="X1248" s="5"/>
      <c r="Y1248" s="5"/>
      <c r="Z1248" s="5"/>
      <c r="AA1248" s="5"/>
      <c r="AB1248" s="5"/>
      <c r="AC1248" s="5"/>
      <c r="AD1248" s="5"/>
      <c r="AE1248" s="5"/>
      <c r="AF1248" s="5"/>
    </row>
    <row r="1249" spans="1:32" ht="21" customHeight="1">
      <c r="A1249" s="5" t="s">
        <v>26785</v>
      </c>
      <c r="B1249" s="5" t="s">
        <v>20507</v>
      </c>
      <c r="C1249" s="5" t="str">
        <f t="shared" ca="1" si="0"/>
        <v>上海</v>
      </c>
      <c r="D1249" s="5" t="str">
        <f t="shared" ca="1" si="191"/>
        <v>天河区  </v>
      </c>
      <c r="E1249" s="5" t="s">
        <v>22772</v>
      </c>
      <c r="F1249" s="5" t="s">
        <v>45</v>
      </c>
      <c r="G1249" s="7">
        <v>12</v>
      </c>
      <c r="H1249" s="7">
        <v>16</v>
      </c>
      <c r="I1249" s="5" t="s">
        <v>232</v>
      </c>
      <c r="J1249" s="5" t="s">
        <v>108</v>
      </c>
      <c r="K1249" s="5" t="s">
        <v>57</v>
      </c>
      <c r="L1249" s="5" t="s">
        <v>10947</v>
      </c>
      <c r="M1249" s="5" t="s">
        <v>26786</v>
      </c>
      <c r="N1249" s="5" t="s">
        <v>42</v>
      </c>
      <c r="O1249" s="5" t="s">
        <v>38</v>
      </c>
      <c r="P1249" s="5" t="b">
        <f t="shared" ca="1" si="189"/>
        <v>0</v>
      </c>
      <c r="Q1249" s="5" t="b">
        <f t="shared" ca="1" si="3"/>
        <v>1</v>
      </c>
      <c r="R1249" s="5"/>
      <c r="S1249" s="5"/>
      <c r="T1249" s="5"/>
      <c r="U1249" s="5"/>
      <c r="V1249" s="5"/>
      <c r="W1249" s="5"/>
      <c r="X1249" s="5"/>
      <c r="Y1249" s="5"/>
      <c r="Z1249" s="5"/>
      <c r="AA1249" s="5"/>
      <c r="AB1249" s="5"/>
      <c r="AC1249" s="5"/>
      <c r="AD1249" s="5"/>
      <c r="AE1249" s="5"/>
      <c r="AF1249" s="5"/>
    </row>
    <row r="1250" spans="1:32" ht="21" customHeight="1">
      <c r="A1250" s="5" t="s">
        <v>7132</v>
      </c>
      <c r="B1250" s="5" t="s">
        <v>26787</v>
      </c>
      <c r="C1250" s="5" t="str">
        <f t="shared" ca="1" si="0"/>
        <v>上海</v>
      </c>
      <c r="D1250" s="5" t="str">
        <f t="shared" ca="1" si="191"/>
        <v>天河区  </v>
      </c>
      <c r="E1250" s="5" t="s">
        <v>22772</v>
      </c>
      <c r="F1250" s="5" t="s">
        <v>45</v>
      </c>
      <c r="G1250" s="7">
        <v>12</v>
      </c>
      <c r="H1250" s="7">
        <v>20</v>
      </c>
      <c r="I1250" s="5" t="s">
        <v>201</v>
      </c>
      <c r="J1250" s="7" t="s">
        <v>24</v>
      </c>
      <c r="K1250" s="5" t="s">
        <v>126</v>
      </c>
      <c r="L1250" s="9" t="s">
        <v>47</v>
      </c>
      <c r="M1250" s="5" t="s">
        <v>26788</v>
      </c>
      <c r="N1250" s="5" t="s">
        <v>167</v>
      </c>
      <c r="O1250" s="5" t="s">
        <v>55</v>
      </c>
      <c r="P1250" s="5" t="b">
        <f t="shared" ca="1" si="189"/>
        <v>0</v>
      </c>
      <c r="Q1250" s="5" t="b">
        <f t="shared" ca="1" si="3"/>
        <v>1</v>
      </c>
      <c r="R1250" s="5"/>
      <c r="S1250" s="5"/>
      <c r="T1250" s="5"/>
      <c r="U1250" s="5"/>
      <c r="V1250" s="5"/>
      <c r="W1250" s="5"/>
      <c r="X1250" s="5"/>
      <c r="Y1250" s="5"/>
      <c r="Z1250" s="5"/>
      <c r="AA1250" s="5"/>
      <c r="AB1250" s="5"/>
      <c r="AC1250" s="5"/>
      <c r="AD1250" s="5"/>
      <c r="AE1250" s="5"/>
      <c r="AF1250" s="5"/>
    </row>
    <row r="1251" spans="1:32" ht="21" customHeight="1">
      <c r="A1251" s="5" t="s">
        <v>1457</v>
      </c>
      <c r="B1251" s="5" t="s">
        <v>14011</v>
      </c>
      <c r="C1251" s="5" t="str">
        <f t="shared" ca="1" si="0"/>
        <v>上海</v>
      </c>
      <c r="D1251" s="5" t="str">
        <f t="shared" ca="1" si="191"/>
        <v>天河区  </v>
      </c>
      <c r="E1251" s="5" t="s">
        <v>23602</v>
      </c>
      <c r="F1251" s="5" t="s">
        <v>45</v>
      </c>
      <c r="G1251" s="7">
        <v>12</v>
      </c>
      <c r="H1251" s="7">
        <v>18</v>
      </c>
      <c r="I1251" s="5" t="s">
        <v>510</v>
      </c>
      <c r="J1251" s="5" t="s">
        <v>31</v>
      </c>
      <c r="K1251" s="5" t="s">
        <v>906</v>
      </c>
      <c r="L1251" s="5" t="s">
        <v>14012</v>
      </c>
      <c r="M1251" s="5" t="s">
        <v>14013</v>
      </c>
      <c r="N1251" s="5" t="s">
        <v>53</v>
      </c>
      <c r="O1251" s="5" t="s">
        <v>237</v>
      </c>
      <c r="P1251" s="5" t="b">
        <f t="shared" ca="1" si="189"/>
        <v>0</v>
      </c>
      <c r="Q1251" s="5" t="b">
        <f t="shared" ca="1" si="3"/>
        <v>1</v>
      </c>
      <c r="R1251" s="5"/>
      <c r="S1251" s="5"/>
      <c r="T1251" s="5"/>
      <c r="U1251" s="5"/>
      <c r="V1251" s="5"/>
      <c r="W1251" s="5"/>
      <c r="X1251" s="5"/>
      <c r="Y1251" s="5"/>
      <c r="Z1251" s="5"/>
      <c r="AA1251" s="5"/>
      <c r="AB1251" s="5"/>
      <c r="AC1251" s="5"/>
      <c r="AD1251" s="5"/>
      <c r="AE1251" s="5"/>
      <c r="AF1251" s="5"/>
    </row>
    <row r="1252" spans="1:32" ht="21" customHeight="1">
      <c r="A1252" s="5" t="s">
        <v>9983</v>
      </c>
      <c r="B1252" s="5" t="s">
        <v>118</v>
      </c>
      <c r="C1252" s="5" t="str">
        <f t="shared" ca="1" si="0"/>
        <v>上海</v>
      </c>
      <c r="D1252" s="5" t="str">
        <f t="shared" ca="1" si="191"/>
        <v>天河区  </v>
      </c>
      <c r="E1252" s="5" t="s">
        <v>22751</v>
      </c>
      <c r="F1252" s="5" t="s">
        <v>45</v>
      </c>
      <c r="G1252" s="7">
        <v>12</v>
      </c>
      <c r="H1252" s="7">
        <v>19</v>
      </c>
      <c r="I1252" s="5" t="s">
        <v>13972</v>
      </c>
      <c r="J1252" s="5" t="s">
        <v>108</v>
      </c>
      <c r="K1252" s="5" t="s">
        <v>57</v>
      </c>
      <c r="L1252" s="5" t="s">
        <v>124</v>
      </c>
      <c r="M1252" s="5" t="s">
        <v>13973</v>
      </c>
      <c r="N1252" s="5" t="s">
        <v>100</v>
      </c>
      <c r="O1252" s="5" t="s">
        <v>89</v>
      </c>
      <c r="P1252" s="5" t="b">
        <f t="shared" ca="1" si="189"/>
        <v>0</v>
      </c>
      <c r="Q1252" s="5" t="b">
        <f t="shared" ca="1" si="3"/>
        <v>1</v>
      </c>
      <c r="R1252" s="5"/>
      <c r="S1252" s="5"/>
      <c r="T1252" s="5"/>
      <c r="U1252" s="5"/>
      <c r="V1252" s="5"/>
      <c r="W1252" s="5"/>
      <c r="X1252" s="5"/>
      <c r="Y1252" s="5"/>
      <c r="Z1252" s="5"/>
      <c r="AA1252" s="5"/>
      <c r="AB1252" s="5"/>
      <c r="AC1252" s="5"/>
      <c r="AD1252" s="5"/>
      <c r="AE1252" s="5"/>
      <c r="AF1252" s="5"/>
    </row>
    <row r="1253" spans="1:32" ht="21" customHeight="1">
      <c r="A1253" s="5" t="s">
        <v>8775</v>
      </c>
      <c r="B1253" s="5" t="s">
        <v>16650</v>
      </c>
      <c r="C1253" s="5" t="str">
        <f t="shared" ca="1" si="0"/>
        <v>上海</v>
      </c>
      <c r="D1253" s="5" t="str">
        <f t="shared" ca="1" si="191"/>
        <v>天河区  </v>
      </c>
      <c r="E1253" s="5" t="s">
        <v>23075</v>
      </c>
      <c r="F1253" s="5" t="s">
        <v>45</v>
      </c>
      <c r="G1253" s="7">
        <v>12</v>
      </c>
      <c r="H1253" s="7">
        <v>24</v>
      </c>
      <c r="I1253" s="5" t="s">
        <v>1486</v>
      </c>
      <c r="J1253" s="5" t="s">
        <v>108</v>
      </c>
      <c r="K1253" s="5" t="s">
        <v>655</v>
      </c>
      <c r="L1253" s="5" t="s">
        <v>16651</v>
      </c>
      <c r="M1253" s="5" t="s">
        <v>16652</v>
      </c>
      <c r="N1253" s="5" t="s">
        <v>53</v>
      </c>
      <c r="O1253" s="5" t="s">
        <v>55</v>
      </c>
      <c r="P1253" s="5" t="b">
        <f t="shared" ca="1" si="189"/>
        <v>0</v>
      </c>
      <c r="Q1253" s="5" t="b">
        <f t="shared" ca="1" si="3"/>
        <v>1</v>
      </c>
      <c r="R1253" s="5"/>
      <c r="S1253" s="5"/>
      <c r="T1253" s="5"/>
      <c r="U1253" s="5"/>
      <c r="V1253" s="5"/>
      <c r="W1253" s="5"/>
      <c r="X1253" s="5"/>
      <c r="Y1253" s="5"/>
      <c r="Z1253" s="5"/>
      <c r="AA1253" s="5"/>
      <c r="AB1253" s="5"/>
      <c r="AC1253" s="5"/>
      <c r="AD1253" s="5"/>
      <c r="AE1253" s="5"/>
      <c r="AF1253" s="5"/>
    </row>
    <row r="1254" spans="1:32" ht="21" customHeight="1">
      <c r="A1254" s="5" t="s">
        <v>4022</v>
      </c>
      <c r="B1254" s="5" t="s">
        <v>14269</v>
      </c>
      <c r="C1254" s="5" t="str">
        <f t="shared" ca="1" si="0"/>
        <v>上海</v>
      </c>
      <c r="D1254" s="5" t="str">
        <f t="shared" ca="1" si="191"/>
        <v>天河区  </v>
      </c>
      <c r="E1254" s="5" t="s">
        <v>23075</v>
      </c>
      <c r="F1254" s="5" t="s">
        <v>45</v>
      </c>
      <c r="G1254" s="7">
        <v>12</v>
      </c>
      <c r="H1254" s="7">
        <v>15</v>
      </c>
      <c r="I1254" s="5" t="s">
        <v>1136</v>
      </c>
      <c r="J1254" s="5" t="s">
        <v>31</v>
      </c>
      <c r="K1254" s="5" t="s">
        <v>11265</v>
      </c>
      <c r="L1254" s="9" t="s">
        <v>47</v>
      </c>
      <c r="M1254" s="5" t="s">
        <v>14271</v>
      </c>
      <c r="N1254" s="5" t="s">
        <v>100</v>
      </c>
      <c r="O1254" s="5" t="s">
        <v>55</v>
      </c>
      <c r="P1254" s="5" t="b">
        <f t="shared" ca="1" si="189"/>
        <v>0</v>
      </c>
      <c r="Q1254" s="5" t="b">
        <f t="shared" ca="1" si="3"/>
        <v>1</v>
      </c>
      <c r="R1254" s="5"/>
      <c r="S1254" s="5"/>
      <c r="T1254" s="5"/>
      <c r="U1254" s="5"/>
      <c r="V1254" s="5"/>
      <c r="W1254" s="5"/>
      <c r="X1254" s="5"/>
      <c r="Y1254" s="5"/>
      <c r="Z1254" s="5"/>
      <c r="AA1254" s="5"/>
      <c r="AB1254" s="5"/>
      <c r="AC1254" s="5"/>
      <c r="AD1254" s="5"/>
      <c r="AE1254" s="5"/>
      <c r="AF1254" s="5"/>
    </row>
    <row r="1255" spans="1:32" ht="21" customHeight="1">
      <c r="A1255" s="5" t="s">
        <v>14023</v>
      </c>
      <c r="B1255" s="5" t="s">
        <v>4532</v>
      </c>
      <c r="C1255" s="5" t="str">
        <f t="shared" ca="1" si="0"/>
        <v>上海</v>
      </c>
      <c r="D1255" s="5" t="str">
        <f t="shared" ca="1" si="191"/>
        <v>天河区  </v>
      </c>
      <c r="E1255" s="5" t="s">
        <v>22739</v>
      </c>
      <c r="F1255" s="5" t="s">
        <v>45</v>
      </c>
      <c r="G1255" s="7">
        <v>12</v>
      </c>
      <c r="H1255" s="7">
        <v>18</v>
      </c>
      <c r="I1255" s="5" t="s">
        <v>510</v>
      </c>
      <c r="J1255" s="5" t="s">
        <v>108</v>
      </c>
      <c r="K1255" s="5" t="s">
        <v>252</v>
      </c>
      <c r="L1255" s="5" t="s">
        <v>754</v>
      </c>
      <c r="M1255" s="5" t="s">
        <v>14026</v>
      </c>
      <c r="N1255" s="5" t="s">
        <v>37</v>
      </c>
      <c r="O1255" s="5" t="s">
        <v>55</v>
      </c>
      <c r="P1255" s="5" t="b">
        <f t="shared" ca="1" si="189"/>
        <v>0</v>
      </c>
      <c r="Q1255" s="5" t="b">
        <f t="shared" ca="1" si="3"/>
        <v>1</v>
      </c>
      <c r="R1255" s="5"/>
      <c r="S1255" s="5"/>
      <c r="T1255" s="5"/>
      <c r="U1255" s="5"/>
      <c r="V1255" s="5"/>
      <c r="W1255" s="5"/>
      <c r="X1255" s="5"/>
      <c r="Y1255" s="5"/>
      <c r="Z1255" s="5"/>
      <c r="AA1255" s="5"/>
      <c r="AB1255" s="5"/>
      <c r="AC1255" s="5"/>
      <c r="AD1255" s="5"/>
      <c r="AE1255" s="5"/>
      <c r="AF1255" s="5"/>
    </row>
    <row r="1256" spans="1:32" ht="21" customHeight="1">
      <c r="A1256" s="14" t="s">
        <v>277</v>
      </c>
      <c r="B1256" s="14" t="s">
        <v>14336</v>
      </c>
      <c r="C1256" s="14" t="str">
        <f t="shared" ca="1" si="0"/>
        <v>上海</v>
      </c>
      <c r="D1256" s="14" t="str">
        <f t="shared" ca="1" si="191"/>
        <v>天河区  </v>
      </c>
      <c r="E1256" s="14" t="s">
        <v>22321</v>
      </c>
      <c r="F1256" s="14" t="s">
        <v>45</v>
      </c>
      <c r="G1256" s="15">
        <v>12</v>
      </c>
      <c r="H1256" s="15">
        <v>18</v>
      </c>
      <c r="I1256" s="14" t="s">
        <v>510</v>
      </c>
      <c r="J1256" s="14" t="s">
        <v>108</v>
      </c>
      <c r="K1256" s="14" t="s">
        <v>817</v>
      </c>
      <c r="L1256" s="14" t="s">
        <v>14339</v>
      </c>
      <c r="M1256" s="14" t="s">
        <v>14340</v>
      </c>
      <c r="N1256" s="14" t="s">
        <v>42</v>
      </c>
      <c r="O1256" s="14" t="s">
        <v>38</v>
      </c>
      <c r="P1256" s="14" t="b">
        <f ca="1">IFERROR(__xludf.DUMMYFUNCTION("REGEXMATCH(A1256,""前端|设计|(?i)html|(?i)css|网页"")"),FALSE)</f>
        <v>0</v>
      </c>
      <c r="Q1256" s="14" t="b">
        <f t="shared" ca="1" si="3"/>
        <v>1</v>
      </c>
      <c r="R1256" s="5"/>
      <c r="S1256" s="5"/>
      <c r="T1256" s="5"/>
      <c r="U1256" s="5"/>
      <c r="V1256" s="5"/>
      <c r="W1256" s="5"/>
      <c r="X1256" s="5"/>
      <c r="Y1256" s="5"/>
      <c r="Z1256" s="5"/>
      <c r="AA1256" s="5"/>
      <c r="AB1256" s="5"/>
      <c r="AC1256" s="5"/>
      <c r="AD1256" s="5"/>
      <c r="AE1256" s="5"/>
      <c r="AF1256" s="5"/>
    </row>
    <row r="1257" spans="1:32" ht="21" customHeight="1">
      <c r="A1257" s="5" t="s">
        <v>396</v>
      </c>
      <c r="B1257" s="5" t="s">
        <v>16726</v>
      </c>
      <c r="C1257" s="5" t="str">
        <f t="shared" ca="1" si="0"/>
        <v>上海</v>
      </c>
      <c r="D1257" s="5" t="str">
        <f t="shared" ca="1" si="191"/>
        <v>天河区  </v>
      </c>
      <c r="E1257" s="5" t="s">
        <v>22739</v>
      </c>
      <c r="F1257" s="5" t="s">
        <v>45</v>
      </c>
      <c r="G1257" s="7">
        <v>12</v>
      </c>
      <c r="H1257" s="7">
        <v>25</v>
      </c>
      <c r="I1257" s="5" t="s">
        <v>3306</v>
      </c>
      <c r="J1257" s="5" t="s">
        <v>108</v>
      </c>
      <c r="K1257" s="5" t="s">
        <v>16729</v>
      </c>
      <c r="L1257" s="9" t="s">
        <v>47</v>
      </c>
      <c r="M1257" s="5" t="s">
        <v>16730</v>
      </c>
      <c r="N1257" s="5" t="s">
        <v>53</v>
      </c>
      <c r="O1257" s="5" t="s">
        <v>55</v>
      </c>
      <c r="P1257" s="5" t="b">
        <f ca="1">IFERROR(__xludf.DUMMYFUNCTION("REGEXMATCH(A1257,""前端|设计|(?i)html|(?i)css"")"),TRUE)</f>
        <v>1</v>
      </c>
      <c r="Q1257" s="5" t="b">
        <f t="shared" ca="1" si="3"/>
        <v>1</v>
      </c>
      <c r="R1257" s="5"/>
      <c r="S1257" s="5"/>
      <c r="T1257" s="5"/>
      <c r="U1257" s="5"/>
      <c r="V1257" s="5"/>
      <c r="W1257" s="5"/>
      <c r="X1257" s="5"/>
      <c r="Y1257" s="5"/>
      <c r="Z1257" s="5"/>
      <c r="AA1257" s="5"/>
      <c r="AB1257" s="5"/>
      <c r="AC1257" s="5"/>
      <c r="AD1257" s="5"/>
      <c r="AE1257" s="5"/>
      <c r="AF1257" s="5"/>
    </row>
    <row r="1258" spans="1:32" ht="21" customHeight="1">
      <c r="A1258" s="14" t="s">
        <v>194</v>
      </c>
      <c r="B1258" s="14" t="s">
        <v>196</v>
      </c>
      <c r="C1258" s="14" t="str">
        <f t="shared" ca="1" si="0"/>
        <v>上海</v>
      </c>
      <c r="D1258" s="14" t="str">
        <f t="shared" ca="1" si="191"/>
        <v>天河区  </v>
      </c>
      <c r="E1258" s="14" t="s">
        <v>22376</v>
      </c>
      <c r="F1258" s="14" t="s">
        <v>45</v>
      </c>
      <c r="G1258" s="15">
        <v>12</v>
      </c>
      <c r="H1258" s="15">
        <v>20</v>
      </c>
      <c r="I1258" s="14" t="s">
        <v>201</v>
      </c>
      <c r="J1258" s="14" t="s">
        <v>125</v>
      </c>
      <c r="K1258" s="14" t="s">
        <v>202</v>
      </c>
      <c r="L1258" s="14" t="s">
        <v>203</v>
      </c>
      <c r="M1258" s="14" t="s">
        <v>205</v>
      </c>
      <c r="N1258" s="14" t="s">
        <v>53</v>
      </c>
      <c r="O1258" s="14" t="s">
        <v>55</v>
      </c>
      <c r="P1258" s="14" t="b">
        <f ca="1">IFERROR(__xludf.DUMMYFUNCTION("REGEXMATCH(A1258,""前端|设计|(?i)html|(?i)css|网页"")"),FALSE)</f>
        <v>0</v>
      </c>
      <c r="Q1258" s="14" t="b">
        <f t="shared" ca="1" si="3"/>
        <v>1</v>
      </c>
      <c r="R1258" s="5"/>
      <c r="S1258" s="5"/>
      <c r="T1258" s="5"/>
      <c r="U1258" s="5"/>
      <c r="V1258" s="5"/>
      <c r="W1258" s="5"/>
      <c r="X1258" s="5"/>
      <c r="Y1258" s="5"/>
      <c r="Z1258" s="5"/>
      <c r="AA1258" s="5"/>
      <c r="AB1258" s="5"/>
      <c r="AC1258" s="5"/>
      <c r="AD1258" s="5"/>
      <c r="AE1258" s="5"/>
      <c r="AF1258" s="5"/>
    </row>
    <row r="1259" spans="1:32" ht="21" customHeight="1">
      <c r="A1259" s="5" t="s">
        <v>26789</v>
      </c>
      <c r="B1259" s="5" t="s">
        <v>16491</v>
      </c>
      <c r="C1259" s="5" t="str">
        <f t="shared" ca="1" si="0"/>
        <v>上海</v>
      </c>
      <c r="D1259" s="5" t="str">
        <f t="shared" ca="1" si="191"/>
        <v>天河区  </v>
      </c>
      <c r="E1259" s="5" t="s">
        <v>23053</v>
      </c>
      <c r="F1259" s="5" t="s">
        <v>29</v>
      </c>
      <c r="G1259" s="7">
        <v>12</v>
      </c>
      <c r="H1259" s="7">
        <v>18</v>
      </c>
      <c r="I1259" s="5" t="s">
        <v>510</v>
      </c>
      <c r="J1259" s="5" t="s">
        <v>66</v>
      </c>
      <c r="K1259" s="5" t="s">
        <v>252</v>
      </c>
      <c r="L1259" s="5" t="s">
        <v>26790</v>
      </c>
      <c r="M1259" s="5" t="s">
        <v>26791</v>
      </c>
      <c r="N1259" s="5" t="s">
        <v>37</v>
      </c>
      <c r="O1259" s="5" t="s">
        <v>55</v>
      </c>
      <c r="P1259" s="5" t="b">
        <f t="shared" ref="P1259:P1264" ca="1" si="192">IFERROR(__xludf.DUMMYFUNCTION("REGEXMATCH(A1259,""前端|设计|(?i)html|(?i)css"")"),TRUE)</f>
        <v>1</v>
      </c>
      <c r="Q1259" s="5" t="b">
        <f t="shared" ca="1" si="3"/>
        <v>1</v>
      </c>
      <c r="R1259" s="5"/>
      <c r="S1259" s="5"/>
      <c r="T1259" s="5"/>
      <c r="U1259" s="5"/>
      <c r="V1259" s="5"/>
      <c r="W1259" s="5"/>
      <c r="X1259" s="5"/>
      <c r="Y1259" s="5"/>
      <c r="Z1259" s="5"/>
      <c r="AA1259" s="5"/>
      <c r="AB1259" s="5"/>
      <c r="AC1259" s="5"/>
      <c r="AD1259" s="5"/>
      <c r="AE1259" s="5"/>
      <c r="AF1259" s="5"/>
    </row>
    <row r="1260" spans="1:32" ht="21" customHeight="1">
      <c r="A1260" s="5" t="s">
        <v>26792</v>
      </c>
      <c r="B1260" s="5" t="s">
        <v>229</v>
      </c>
      <c r="C1260" s="5" t="str">
        <f t="shared" ca="1" si="0"/>
        <v>上海</v>
      </c>
      <c r="D1260" s="5" t="str">
        <f t="shared" ca="1" si="191"/>
        <v>天河区  </v>
      </c>
      <c r="E1260" s="5" t="s">
        <v>22739</v>
      </c>
      <c r="F1260" s="5" t="s">
        <v>29</v>
      </c>
      <c r="G1260" s="7">
        <v>12</v>
      </c>
      <c r="H1260" s="7">
        <v>18</v>
      </c>
      <c r="I1260" s="5" t="s">
        <v>510</v>
      </c>
      <c r="J1260" s="5" t="s">
        <v>31</v>
      </c>
      <c r="K1260" s="5" t="s">
        <v>57</v>
      </c>
      <c r="L1260" s="5" t="s">
        <v>233</v>
      </c>
      <c r="M1260" s="5" t="s">
        <v>1598</v>
      </c>
      <c r="N1260" s="5" t="s">
        <v>167</v>
      </c>
      <c r="O1260" s="5" t="s">
        <v>237</v>
      </c>
      <c r="P1260" s="5" t="b">
        <f t="shared" ca="1" si="192"/>
        <v>1</v>
      </c>
      <c r="Q1260" s="5" t="b">
        <f t="shared" ca="1" si="3"/>
        <v>1</v>
      </c>
      <c r="R1260" s="5"/>
      <c r="S1260" s="5"/>
      <c r="T1260" s="5"/>
      <c r="U1260" s="5"/>
      <c r="V1260" s="5"/>
      <c r="W1260" s="5"/>
      <c r="X1260" s="5"/>
      <c r="Y1260" s="5"/>
      <c r="Z1260" s="5"/>
      <c r="AA1260" s="5"/>
      <c r="AB1260" s="5"/>
      <c r="AC1260" s="5"/>
      <c r="AD1260" s="5"/>
      <c r="AE1260" s="5"/>
      <c r="AF1260" s="5"/>
    </row>
    <row r="1261" spans="1:32" ht="21" customHeight="1">
      <c r="A1261" s="5" t="s">
        <v>20631</v>
      </c>
      <c r="B1261" s="5" t="s">
        <v>26793</v>
      </c>
      <c r="C1261" s="5" t="str">
        <f t="shared" ca="1" si="0"/>
        <v>上海</v>
      </c>
      <c r="D1261" s="5" t="str">
        <f t="shared" ca="1" si="191"/>
        <v>天河区  </v>
      </c>
      <c r="E1261" s="5" t="s">
        <v>22739</v>
      </c>
      <c r="F1261" s="5" t="s">
        <v>45</v>
      </c>
      <c r="G1261" s="7">
        <v>12</v>
      </c>
      <c r="H1261" s="7">
        <v>15</v>
      </c>
      <c r="I1261" s="5" t="s">
        <v>1136</v>
      </c>
      <c r="J1261" s="5" t="s">
        <v>108</v>
      </c>
      <c r="K1261" s="5" t="s">
        <v>6291</v>
      </c>
      <c r="L1261" s="5" t="s">
        <v>26794</v>
      </c>
      <c r="M1261" s="5" t="s">
        <v>26795</v>
      </c>
      <c r="N1261" s="5" t="s">
        <v>37</v>
      </c>
      <c r="O1261" s="5" t="s">
        <v>55</v>
      </c>
      <c r="P1261" s="5" t="b">
        <f t="shared" ca="1" si="192"/>
        <v>1</v>
      </c>
      <c r="Q1261" s="5" t="b">
        <f t="shared" ca="1" si="3"/>
        <v>1</v>
      </c>
      <c r="R1261" s="5"/>
      <c r="S1261" s="5"/>
      <c r="T1261" s="5"/>
      <c r="U1261" s="5"/>
      <c r="V1261" s="5"/>
      <c r="W1261" s="5"/>
      <c r="X1261" s="5"/>
      <c r="Y1261" s="5"/>
      <c r="Z1261" s="5"/>
      <c r="AA1261" s="5"/>
      <c r="AB1261" s="5"/>
      <c r="AC1261" s="5"/>
      <c r="AD1261" s="5"/>
      <c r="AE1261" s="5"/>
      <c r="AF1261" s="5"/>
    </row>
    <row r="1262" spans="1:32" ht="21" customHeight="1">
      <c r="A1262" s="5" t="s">
        <v>14186</v>
      </c>
      <c r="B1262" s="5" t="s">
        <v>14187</v>
      </c>
      <c r="C1262" s="5" t="str">
        <f t="shared" ca="1" si="0"/>
        <v>上海</v>
      </c>
      <c r="D1262" s="5" t="str">
        <f t="shared" ca="1" si="191"/>
        <v>天河区  </v>
      </c>
      <c r="E1262" s="5" t="s">
        <v>23053</v>
      </c>
      <c r="F1262" s="5" t="s">
        <v>45</v>
      </c>
      <c r="G1262" s="7">
        <v>12</v>
      </c>
      <c r="H1262" s="7">
        <v>16</v>
      </c>
      <c r="I1262" s="5" t="s">
        <v>232</v>
      </c>
      <c r="J1262" s="5" t="s">
        <v>66</v>
      </c>
      <c r="K1262" s="5" t="s">
        <v>32</v>
      </c>
      <c r="L1262" s="5" t="s">
        <v>1731</v>
      </c>
      <c r="M1262" s="5" t="s">
        <v>14188</v>
      </c>
      <c r="N1262" s="5" t="s">
        <v>37</v>
      </c>
      <c r="O1262" s="5" t="s">
        <v>55</v>
      </c>
      <c r="P1262" s="5" t="b">
        <f t="shared" ca="1" si="192"/>
        <v>1</v>
      </c>
      <c r="Q1262" s="5" t="b">
        <f t="shared" ca="1" si="3"/>
        <v>1</v>
      </c>
      <c r="R1262" s="5"/>
      <c r="S1262" s="5"/>
      <c r="T1262" s="5"/>
      <c r="U1262" s="5"/>
      <c r="V1262" s="5"/>
      <c r="W1262" s="5"/>
      <c r="X1262" s="5"/>
      <c r="Y1262" s="5"/>
      <c r="Z1262" s="5"/>
      <c r="AA1262" s="5"/>
      <c r="AB1262" s="5"/>
      <c r="AC1262" s="5"/>
      <c r="AD1262" s="5"/>
      <c r="AE1262" s="5"/>
      <c r="AF1262" s="5"/>
    </row>
    <row r="1263" spans="1:32" ht="21" customHeight="1">
      <c r="A1263" s="5" t="s">
        <v>14191</v>
      </c>
      <c r="B1263" s="5" t="s">
        <v>14192</v>
      </c>
      <c r="C1263" s="5" t="str">
        <f t="shared" ca="1" si="0"/>
        <v>上海</v>
      </c>
      <c r="D1263" s="5" t="str">
        <f t="shared" ca="1" si="191"/>
        <v>天河区  </v>
      </c>
      <c r="E1263" s="5" t="s">
        <v>22772</v>
      </c>
      <c r="F1263" s="5" t="s">
        <v>45</v>
      </c>
      <c r="G1263" s="7">
        <v>12</v>
      </c>
      <c r="H1263" s="7">
        <v>20</v>
      </c>
      <c r="I1263" s="5" t="s">
        <v>201</v>
      </c>
      <c r="J1263" s="5" t="s">
        <v>31</v>
      </c>
      <c r="K1263" s="5" t="s">
        <v>14194</v>
      </c>
      <c r="L1263" s="5" t="s">
        <v>14195</v>
      </c>
      <c r="M1263" s="5" t="s">
        <v>14197</v>
      </c>
      <c r="N1263" s="5" t="s">
        <v>100</v>
      </c>
      <c r="O1263" s="5" t="s">
        <v>55</v>
      </c>
      <c r="P1263" s="5" t="b">
        <f t="shared" ca="1" si="192"/>
        <v>1</v>
      </c>
      <c r="Q1263" s="5" t="b">
        <f t="shared" ca="1" si="3"/>
        <v>1</v>
      </c>
      <c r="R1263" s="5"/>
      <c r="S1263" s="5"/>
      <c r="T1263" s="5"/>
      <c r="U1263" s="5"/>
      <c r="V1263" s="5"/>
      <c r="W1263" s="5"/>
      <c r="X1263" s="5"/>
      <c r="Y1263" s="5"/>
      <c r="Z1263" s="5"/>
      <c r="AA1263" s="5"/>
      <c r="AB1263" s="5"/>
      <c r="AC1263" s="5"/>
      <c r="AD1263" s="5"/>
      <c r="AE1263" s="5"/>
      <c r="AF1263" s="5"/>
    </row>
    <row r="1264" spans="1:32" ht="21" customHeight="1">
      <c r="A1264" s="5" t="s">
        <v>277</v>
      </c>
      <c r="B1264" s="5" t="s">
        <v>3406</v>
      </c>
      <c r="C1264" s="5" t="str">
        <f t="shared" ca="1" si="0"/>
        <v>上海</v>
      </c>
      <c r="D1264" s="5" t="str">
        <f t="shared" ca="1" si="191"/>
        <v>天河区  </v>
      </c>
      <c r="E1264" s="5" t="s">
        <v>23053</v>
      </c>
      <c r="F1264" s="5" t="s">
        <v>29</v>
      </c>
      <c r="G1264" s="7">
        <v>12</v>
      </c>
      <c r="H1264" s="7">
        <v>16</v>
      </c>
      <c r="I1264" s="5" t="s">
        <v>232</v>
      </c>
      <c r="J1264" s="5" t="s">
        <v>108</v>
      </c>
      <c r="K1264" s="5" t="s">
        <v>110</v>
      </c>
      <c r="L1264" s="5" t="s">
        <v>14183</v>
      </c>
      <c r="M1264" s="5" t="s">
        <v>14184</v>
      </c>
      <c r="N1264" s="5" t="s">
        <v>42</v>
      </c>
      <c r="O1264" s="5" t="s">
        <v>55</v>
      </c>
      <c r="P1264" s="5" t="b">
        <f t="shared" ca="1" si="192"/>
        <v>1</v>
      </c>
      <c r="Q1264" s="5" t="b">
        <f t="shared" ca="1" si="3"/>
        <v>1</v>
      </c>
      <c r="R1264" s="5"/>
      <c r="S1264" s="5"/>
      <c r="T1264" s="5"/>
      <c r="U1264" s="5"/>
      <c r="V1264" s="5"/>
      <c r="W1264" s="5"/>
      <c r="X1264" s="5"/>
      <c r="Y1264" s="5"/>
      <c r="Z1264" s="5"/>
      <c r="AA1264" s="5"/>
      <c r="AB1264" s="5"/>
      <c r="AC1264" s="5"/>
      <c r="AD1264" s="5"/>
      <c r="AE1264" s="5"/>
      <c r="AF1264" s="5"/>
    </row>
    <row r="1265" spans="1:32" ht="21" customHeight="1">
      <c r="A1265" s="14" t="s">
        <v>7050</v>
      </c>
      <c r="B1265" s="14" t="s">
        <v>11937</v>
      </c>
      <c r="C1265" s="14" t="str">
        <f t="shared" ca="1" si="0"/>
        <v>上海</v>
      </c>
      <c r="D1265" s="14" t="str">
        <f t="shared" ca="1" si="191"/>
        <v>天河区  </v>
      </c>
      <c r="E1265" s="14" t="s">
        <v>22751</v>
      </c>
      <c r="F1265" s="14" t="s">
        <v>45</v>
      </c>
      <c r="G1265" s="15">
        <v>12</v>
      </c>
      <c r="H1265" s="15">
        <v>15</v>
      </c>
      <c r="I1265" s="14" t="s">
        <v>1136</v>
      </c>
      <c r="J1265" s="14" t="s">
        <v>108</v>
      </c>
      <c r="K1265" s="14" t="s">
        <v>57</v>
      </c>
      <c r="L1265" s="14" t="s">
        <v>11942</v>
      </c>
      <c r="M1265" s="14" t="s">
        <v>14459</v>
      </c>
      <c r="N1265" s="14" t="s">
        <v>100</v>
      </c>
      <c r="O1265" s="14" t="s">
        <v>271</v>
      </c>
      <c r="P1265" s="14" t="b">
        <f ca="1">IFERROR(__xludf.DUMMYFUNCTION("REGEXMATCH(A1265,""前端|设计|(?i)html|(?i)css|网页"")"),FALSE)</f>
        <v>0</v>
      </c>
      <c r="Q1265" s="14" t="b">
        <f t="shared" ca="1" si="3"/>
        <v>1</v>
      </c>
      <c r="R1265" s="5"/>
      <c r="S1265" s="5"/>
      <c r="T1265" s="5"/>
      <c r="U1265" s="5"/>
      <c r="V1265" s="5"/>
      <c r="W1265" s="5"/>
      <c r="X1265" s="5"/>
      <c r="Y1265" s="5"/>
      <c r="Z1265" s="5"/>
      <c r="AA1265" s="5"/>
      <c r="AB1265" s="5"/>
      <c r="AC1265" s="5"/>
      <c r="AD1265" s="5"/>
      <c r="AE1265" s="5"/>
      <c r="AF1265" s="5"/>
    </row>
    <row r="1266" spans="1:32" ht="21" customHeight="1">
      <c r="A1266" s="5" t="s">
        <v>14175</v>
      </c>
      <c r="B1266" s="5" t="s">
        <v>14176</v>
      </c>
      <c r="C1266" s="5" t="str">
        <f t="shared" ca="1" si="0"/>
        <v>上海</v>
      </c>
      <c r="D1266" s="5" t="str">
        <f t="shared" ca="1" si="191"/>
        <v>天河区  </v>
      </c>
      <c r="E1266" s="5" t="s">
        <v>23075</v>
      </c>
      <c r="F1266" s="5" t="s">
        <v>45</v>
      </c>
      <c r="G1266" s="7">
        <v>12</v>
      </c>
      <c r="H1266" s="7">
        <v>18</v>
      </c>
      <c r="I1266" s="5" t="s">
        <v>510</v>
      </c>
      <c r="J1266" s="5" t="s">
        <v>66</v>
      </c>
      <c r="K1266" s="5" t="s">
        <v>117</v>
      </c>
      <c r="L1266" s="5" t="s">
        <v>14178</v>
      </c>
      <c r="M1266" s="5" t="s">
        <v>14179</v>
      </c>
      <c r="N1266" s="5" t="s">
        <v>100</v>
      </c>
      <c r="O1266" s="5" t="s">
        <v>55</v>
      </c>
      <c r="P1266" s="5" t="b">
        <f t="shared" ref="P1266:P1272" ca="1" si="193">IFERROR(__xludf.DUMMYFUNCTION("REGEXMATCH(A1266,""前端|设计|(?i)html|(?i)css"")"),TRUE)</f>
        <v>1</v>
      </c>
      <c r="Q1266" s="5" t="b">
        <f t="shared" ca="1" si="3"/>
        <v>1</v>
      </c>
      <c r="R1266" s="5"/>
      <c r="S1266" s="5"/>
      <c r="T1266" s="5"/>
      <c r="U1266" s="5"/>
      <c r="V1266" s="5"/>
      <c r="W1266" s="5"/>
      <c r="X1266" s="5"/>
      <c r="Y1266" s="5"/>
      <c r="Z1266" s="5"/>
      <c r="AA1266" s="5"/>
      <c r="AB1266" s="5"/>
      <c r="AC1266" s="5"/>
      <c r="AD1266" s="5"/>
      <c r="AE1266" s="5"/>
      <c r="AF1266" s="5"/>
    </row>
    <row r="1267" spans="1:32" ht="21" customHeight="1">
      <c r="A1267" s="5" t="s">
        <v>14225</v>
      </c>
      <c r="B1267" s="5" t="s">
        <v>14226</v>
      </c>
      <c r="C1267" s="5" t="str">
        <f t="shared" ca="1" si="0"/>
        <v>上海</v>
      </c>
      <c r="D1267" s="5" t="str">
        <f t="shared" ca="1" si="191"/>
        <v>天河区  </v>
      </c>
      <c r="E1267" s="5" t="s">
        <v>23069</v>
      </c>
      <c r="F1267" s="5" t="s">
        <v>45</v>
      </c>
      <c r="G1267" s="7">
        <v>12</v>
      </c>
      <c r="H1267" s="7">
        <v>18</v>
      </c>
      <c r="I1267" s="5" t="s">
        <v>510</v>
      </c>
      <c r="J1267" s="5" t="s">
        <v>108</v>
      </c>
      <c r="K1267" s="5" t="s">
        <v>5808</v>
      </c>
      <c r="L1267" s="5" t="s">
        <v>14228</v>
      </c>
      <c r="M1267" s="5" t="s">
        <v>14229</v>
      </c>
      <c r="N1267" s="5" t="s">
        <v>53</v>
      </c>
      <c r="O1267" s="5" t="s">
        <v>271</v>
      </c>
      <c r="P1267" s="5" t="b">
        <f t="shared" ca="1" si="193"/>
        <v>1</v>
      </c>
      <c r="Q1267" s="5" t="b">
        <f t="shared" ca="1" si="3"/>
        <v>1</v>
      </c>
      <c r="R1267" s="5"/>
      <c r="S1267" s="5"/>
      <c r="T1267" s="5"/>
      <c r="U1267" s="5"/>
      <c r="V1267" s="5"/>
      <c r="W1267" s="5"/>
      <c r="X1267" s="5"/>
      <c r="Y1267" s="5"/>
      <c r="Z1267" s="5"/>
      <c r="AA1267" s="5"/>
      <c r="AB1267" s="5"/>
      <c r="AC1267" s="5"/>
      <c r="AD1267" s="5"/>
      <c r="AE1267" s="5"/>
      <c r="AF1267" s="5"/>
    </row>
    <row r="1268" spans="1:32" ht="21" customHeight="1">
      <c r="A1268" s="5" t="s">
        <v>396</v>
      </c>
      <c r="B1268" s="5" t="s">
        <v>12360</v>
      </c>
      <c r="C1268" s="5" t="str">
        <f t="shared" ca="1" si="0"/>
        <v>上海</v>
      </c>
      <c r="D1268" s="5" t="str">
        <f t="shared" ca="1" si="191"/>
        <v>天河区  </v>
      </c>
      <c r="E1268" s="5" t="s">
        <v>23483</v>
      </c>
      <c r="F1268" s="5" t="s">
        <v>45</v>
      </c>
      <c r="G1268" s="7">
        <v>12</v>
      </c>
      <c r="H1268" s="7">
        <v>18</v>
      </c>
      <c r="I1268" s="5" t="s">
        <v>510</v>
      </c>
      <c r="J1268" s="5" t="s">
        <v>66</v>
      </c>
      <c r="K1268" s="5" t="s">
        <v>110</v>
      </c>
      <c r="L1268" s="5" t="s">
        <v>4802</v>
      </c>
      <c r="M1268" s="5" t="s">
        <v>14261</v>
      </c>
      <c r="N1268" s="5" t="s">
        <v>100</v>
      </c>
      <c r="O1268" s="5" t="s">
        <v>55</v>
      </c>
      <c r="P1268" s="5" t="b">
        <f t="shared" ca="1" si="193"/>
        <v>1</v>
      </c>
      <c r="Q1268" s="5" t="b">
        <f t="shared" ca="1" si="3"/>
        <v>1</v>
      </c>
      <c r="R1268" s="5"/>
      <c r="S1268" s="5"/>
      <c r="T1268" s="5"/>
      <c r="U1268" s="5"/>
      <c r="V1268" s="5"/>
      <c r="W1268" s="5"/>
      <c r="X1268" s="5"/>
      <c r="Y1268" s="5"/>
      <c r="Z1268" s="5"/>
      <c r="AA1268" s="5"/>
      <c r="AB1268" s="5"/>
      <c r="AC1268" s="5"/>
      <c r="AD1268" s="5"/>
      <c r="AE1268" s="5"/>
      <c r="AF1268" s="5"/>
    </row>
    <row r="1269" spans="1:32" ht="21" customHeight="1">
      <c r="A1269" s="5" t="s">
        <v>26796</v>
      </c>
      <c r="B1269" s="5" t="s">
        <v>26797</v>
      </c>
      <c r="C1269" s="5" t="str">
        <f t="shared" ca="1" si="0"/>
        <v>上海</v>
      </c>
      <c r="D1269" s="5" t="str">
        <f t="shared" ca="1" si="191"/>
        <v>天河区  </v>
      </c>
      <c r="E1269" s="5" t="s">
        <v>22739</v>
      </c>
      <c r="F1269" s="5" t="s">
        <v>29</v>
      </c>
      <c r="G1269" s="7">
        <v>12</v>
      </c>
      <c r="H1269" s="7">
        <v>24</v>
      </c>
      <c r="I1269" s="5" t="s">
        <v>1486</v>
      </c>
      <c r="J1269" s="5" t="s">
        <v>108</v>
      </c>
      <c r="K1269" s="5" t="s">
        <v>2106</v>
      </c>
      <c r="L1269" s="5" t="s">
        <v>26798</v>
      </c>
      <c r="M1269" s="5" t="s">
        <v>26799</v>
      </c>
      <c r="N1269" s="5" t="s">
        <v>37</v>
      </c>
      <c r="O1269" s="5" t="s">
        <v>55</v>
      </c>
      <c r="P1269" s="5" t="b">
        <f t="shared" ca="1" si="193"/>
        <v>1</v>
      </c>
      <c r="Q1269" s="5" t="b">
        <f t="shared" ca="1" si="3"/>
        <v>1</v>
      </c>
      <c r="R1269" s="5"/>
      <c r="S1269" s="5"/>
      <c r="T1269" s="5"/>
      <c r="U1269" s="5"/>
      <c r="V1269" s="5"/>
      <c r="W1269" s="5"/>
      <c r="X1269" s="5"/>
      <c r="Y1269" s="5"/>
      <c r="Z1269" s="5"/>
      <c r="AA1269" s="5"/>
      <c r="AB1269" s="5"/>
      <c r="AC1269" s="5"/>
      <c r="AD1269" s="5"/>
      <c r="AE1269" s="5"/>
      <c r="AF1269" s="5"/>
    </row>
    <row r="1270" spans="1:32" ht="21" customHeight="1">
      <c r="A1270" s="5" t="s">
        <v>277</v>
      </c>
      <c r="B1270" s="5" t="s">
        <v>14435</v>
      </c>
      <c r="C1270" s="5" t="str">
        <f t="shared" ca="1" si="0"/>
        <v>上海</v>
      </c>
      <c r="D1270" s="5" t="str">
        <f t="shared" ca="1" si="191"/>
        <v>天河区  </v>
      </c>
      <c r="E1270" s="5" t="s">
        <v>23483</v>
      </c>
      <c r="F1270" s="5" t="s">
        <v>29</v>
      </c>
      <c r="G1270" s="7">
        <v>12</v>
      </c>
      <c r="H1270" s="7">
        <v>15</v>
      </c>
      <c r="I1270" s="5" t="s">
        <v>1136</v>
      </c>
      <c r="J1270" s="5" t="s">
        <v>108</v>
      </c>
      <c r="K1270" s="5" t="s">
        <v>161</v>
      </c>
      <c r="L1270" s="5" t="s">
        <v>14437</v>
      </c>
      <c r="M1270" s="5" t="s">
        <v>14438</v>
      </c>
      <c r="N1270" s="5" t="s">
        <v>100</v>
      </c>
      <c r="O1270" s="5" t="s">
        <v>55</v>
      </c>
      <c r="P1270" s="5" t="b">
        <f t="shared" ca="1" si="193"/>
        <v>1</v>
      </c>
      <c r="Q1270" s="5" t="b">
        <f t="shared" ca="1" si="3"/>
        <v>1</v>
      </c>
      <c r="R1270" s="5"/>
      <c r="S1270" s="5"/>
      <c r="T1270" s="5"/>
      <c r="U1270" s="5"/>
      <c r="V1270" s="5"/>
      <c r="W1270" s="5"/>
      <c r="X1270" s="5"/>
      <c r="Y1270" s="5"/>
      <c r="Z1270" s="5"/>
      <c r="AA1270" s="5"/>
      <c r="AB1270" s="5"/>
      <c r="AC1270" s="5"/>
      <c r="AD1270" s="5"/>
      <c r="AE1270" s="5"/>
      <c r="AF1270" s="5"/>
    </row>
    <row r="1271" spans="1:32" ht="21" customHeight="1">
      <c r="A1271" s="5" t="s">
        <v>277</v>
      </c>
      <c r="B1271" s="5" t="s">
        <v>701</v>
      </c>
      <c r="C1271" s="5" t="str">
        <f t="shared" ca="1" si="0"/>
        <v>上海</v>
      </c>
      <c r="D1271" s="5" t="str">
        <f t="shared" ca="1" si="191"/>
        <v>天河区  </v>
      </c>
      <c r="E1271" s="5" t="s">
        <v>23602</v>
      </c>
      <c r="F1271" s="5" t="s">
        <v>45</v>
      </c>
      <c r="G1271" s="7">
        <v>12</v>
      </c>
      <c r="H1271" s="7">
        <v>22</v>
      </c>
      <c r="I1271" s="5" t="s">
        <v>4645</v>
      </c>
      <c r="J1271" s="5" t="s">
        <v>108</v>
      </c>
      <c r="K1271" s="5" t="s">
        <v>57</v>
      </c>
      <c r="L1271" s="5" t="s">
        <v>704</v>
      </c>
      <c r="M1271" s="5" t="s">
        <v>14335</v>
      </c>
      <c r="N1271" s="5" t="s">
        <v>100</v>
      </c>
      <c r="O1271" s="5" t="s">
        <v>405</v>
      </c>
      <c r="P1271" s="5" t="b">
        <f t="shared" ca="1" si="193"/>
        <v>1</v>
      </c>
      <c r="Q1271" s="5" t="b">
        <f t="shared" ca="1" si="3"/>
        <v>1</v>
      </c>
      <c r="R1271" s="5"/>
      <c r="S1271" s="5"/>
      <c r="T1271" s="5"/>
      <c r="U1271" s="5"/>
      <c r="V1271" s="5"/>
      <c r="W1271" s="5"/>
      <c r="X1271" s="5"/>
      <c r="Y1271" s="5"/>
      <c r="Z1271" s="5"/>
      <c r="AA1271" s="5"/>
      <c r="AB1271" s="5"/>
      <c r="AC1271" s="5"/>
      <c r="AD1271" s="5"/>
      <c r="AE1271" s="5"/>
      <c r="AF1271" s="5"/>
    </row>
    <row r="1272" spans="1:32" ht="21" customHeight="1">
      <c r="A1272" s="5" t="s">
        <v>396</v>
      </c>
      <c r="B1272" s="5" t="s">
        <v>14349</v>
      </c>
      <c r="C1272" s="5" t="str">
        <f t="shared" ca="1" si="0"/>
        <v>上海</v>
      </c>
      <c r="D1272" s="5" t="str">
        <f t="shared" ca="1" si="191"/>
        <v>天河区  </v>
      </c>
      <c r="E1272" s="5" t="s">
        <v>23038</v>
      </c>
      <c r="F1272" s="5" t="s">
        <v>45</v>
      </c>
      <c r="G1272" s="7">
        <v>12</v>
      </c>
      <c r="H1272" s="7">
        <v>25</v>
      </c>
      <c r="I1272" s="5" t="s">
        <v>3306</v>
      </c>
      <c r="J1272" s="5" t="s">
        <v>66</v>
      </c>
      <c r="K1272" s="5" t="s">
        <v>3397</v>
      </c>
      <c r="L1272" s="9" t="s">
        <v>47</v>
      </c>
      <c r="M1272" s="5" t="s">
        <v>14350</v>
      </c>
      <c r="N1272" s="5" t="s">
        <v>37</v>
      </c>
      <c r="O1272" s="5" t="s">
        <v>55</v>
      </c>
      <c r="P1272" s="5" t="b">
        <f t="shared" ca="1" si="193"/>
        <v>1</v>
      </c>
      <c r="Q1272" s="5" t="b">
        <f t="shared" ca="1" si="3"/>
        <v>1</v>
      </c>
      <c r="R1272" s="5"/>
      <c r="S1272" s="5"/>
      <c r="T1272" s="5"/>
      <c r="U1272" s="5"/>
      <c r="V1272" s="5"/>
      <c r="W1272" s="5"/>
      <c r="X1272" s="5"/>
      <c r="Y1272" s="5"/>
      <c r="Z1272" s="5"/>
      <c r="AA1272" s="5"/>
      <c r="AB1272" s="5"/>
      <c r="AC1272" s="5"/>
      <c r="AD1272" s="5"/>
      <c r="AE1272" s="5"/>
      <c r="AF1272" s="5"/>
    </row>
    <row r="1273" spans="1:32" ht="21" customHeight="1">
      <c r="A1273" s="5" t="s">
        <v>14341</v>
      </c>
      <c r="B1273" s="5" t="s">
        <v>14342</v>
      </c>
      <c r="C1273" s="5" t="str">
        <f t="shared" ca="1" si="0"/>
        <v>上海</v>
      </c>
      <c r="D1273" s="9" t="s">
        <v>47</v>
      </c>
      <c r="E1273" s="5" t="s">
        <v>22384</v>
      </c>
      <c r="F1273" s="5" t="s">
        <v>45</v>
      </c>
      <c r="G1273" s="7">
        <v>12</v>
      </c>
      <c r="H1273" s="7">
        <v>15</v>
      </c>
      <c r="I1273" s="5" t="s">
        <v>1136</v>
      </c>
      <c r="J1273" s="5" t="s">
        <v>108</v>
      </c>
      <c r="K1273" s="5" t="s">
        <v>117</v>
      </c>
      <c r="L1273" s="5" t="s">
        <v>381</v>
      </c>
      <c r="M1273" s="5" t="s">
        <v>3736</v>
      </c>
      <c r="N1273" s="5" t="s">
        <v>37</v>
      </c>
      <c r="O1273" s="5" t="s">
        <v>55</v>
      </c>
      <c r="P1273" s="5"/>
      <c r="Q1273" s="5" t="b">
        <f t="shared" ca="1" si="3"/>
        <v>1</v>
      </c>
      <c r="R1273" s="5"/>
      <c r="S1273" s="5"/>
      <c r="T1273" s="5"/>
      <c r="U1273" s="5"/>
      <c r="V1273" s="5"/>
      <c r="W1273" s="5"/>
      <c r="X1273" s="5"/>
      <c r="Y1273" s="5"/>
      <c r="Z1273" s="5"/>
      <c r="AA1273" s="5"/>
      <c r="AB1273" s="5"/>
      <c r="AC1273" s="5"/>
      <c r="AD1273" s="5"/>
      <c r="AE1273" s="5"/>
      <c r="AF1273" s="5"/>
    </row>
    <row r="1274" spans="1:32" ht="21" customHeight="1">
      <c r="A1274" s="5" t="s">
        <v>277</v>
      </c>
      <c r="B1274" s="5" t="s">
        <v>3782</v>
      </c>
      <c r="C1274" s="5" t="str">
        <f t="shared" ca="1" si="0"/>
        <v>上海</v>
      </c>
      <c r="D1274" s="5" t="str">
        <f t="shared" ref="D1274:D1275" ca="1" si="194">IFERROR(__xludf.DUMMYFUNCTION("REGEXEXTRACT(E1274,""-(\S+)"")"),"长宁区  ")</f>
        <v>长宁区  </v>
      </c>
      <c r="E1274" s="5" t="s">
        <v>22376</v>
      </c>
      <c r="F1274" s="5" t="s">
        <v>45</v>
      </c>
      <c r="G1274" s="7">
        <v>12</v>
      </c>
      <c r="H1274" s="7">
        <v>18</v>
      </c>
      <c r="I1274" s="5" t="s">
        <v>510</v>
      </c>
      <c r="J1274" s="5" t="s">
        <v>108</v>
      </c>
      <c r="K1274" s="5" t="s">
        <v>57</v>
      </c>
      <c r="L1274" s="5" t="s">
        <v>3785</v>
      </c>
      <c r="M1274" s="5" t="s">
        <v>14319</v>
      </c>
      <c r="N1274" s="5" t="s">
        <v>37</v>
      </c>
      <c r="O1274" s="5" t="s">
        <v>55</v>
      </c>
      <c r="P1274" s="5" t="b">
        <f t="shared" ref="P1274:P1309" ca="1" si="195">IFERROR(__xludf.DUMMYFUNCTION("REGEXMATCH(A1274,""前端|设计|(?i)html|(?i)css"")"),FALSE)</f>
        <v>0</v>
      </c>
      <c r="Q1274" s="5" t="b">
        <f t="shared" ca="1" si="3"/>
        <v>1</v>
      </c>
      <c r="R1274" s="5"/>
      <c r="S1274" s="5"/>
      <c r="T1274" s="5"/>
      <c r="U1274" s="5"/>
      <c r="V1274" s="5"/>
      <c r="W1274" s="5"/>
      <c r="X1274" s="5"/>
      <c r="Y1274" s="5"/>
      <c r="Z1274" s="5"/>
      <c r="AA1274" s="5"/>
      <c r="AB1274" s="5"/>
      <c r="AC1274" s="5"/>
      <c r="AD1274" s="5"/>
      <c r="AE1274" s="5"/>
      <c r="AF1274" s="5"/>
    </row>
    <row r="1275" spans="1:32" ht="21" customHeight="1">
      <c r="A1275" s="5" t="s">
        <v>396</v>
      </c>
      <c r="B1275" s="5" t="s">
        <v>3107</v>
      </c>
      <c r="C1275" s="5" t="str">
        <f t="shared" ca="1" si="0"/>
        <v>上海</v>
      </c>
      <c r="D1275" s="5" t="str">
        <f t="shared" ca="1" si="194"/>
        <v>长宁区  </v>
      </c>
      <c r="E1275" s="5" t="s">
        <v>23053</v>
      </c>
      <c r="F1275" s="5" t="s">
        <v>45</v>
      </c>
      <c r="G1275" s="7">
        <v>12</v>
      </c>
      <c r="H1275" s="7">
        <v>18</v>
      </c>
      <c r="I1275" s="5" t="s">
        <v>510</v>
      </c>
      <c r="J1275" s="5" t="s">
        <v>31</v>
      </c>
      <c r="K1275" s="5" t="s">
        <v>110</v>
      </c>
      <c r="L1275" s="5" t="s">
        <v>14399</v>
      </c>
      <c r="M1275" s="5" t="s">
        <v>14400</v>
      </c>
      <c r="N1275" s="5" t="s">
        <v>53</v>
      </c>
      <c r="O1275" s="5" t="s">
        <v>271</v>
      </c>
      <c r="P1275" s="5" t="b">
        <f t="shared" ca="1" si="195"/>
        <v>0</v>
      </c>
      <c r="Q1275" s="5" t="b">
        <f t="shared" ca="1" si="3"/>
        <v>1</v>
      </c>
      <c r="R1275" s="5"/>
      <c r="S1275" s="5"/>
      <c r="T1275" s="5"/>
      <c r="U1275" s="5"/>
      <c r="V1275" s="5"/>
      <c r="W1275" s="5"/>
      <c r="X1275" s="5"/>
      <c r="Y1275" s="5"/>
      <c r="Z1275" s="5"/>
      <c r="AA1275" s="5"/>
      <c r="AB1275" s="5"/>
      <c r="AC1275" s="5"/>
      <c r="AD1275" s="5"/>
      <c r="AE1275" s="5"/>
      <c r="AF1275" s="5"/>
    </row>
    <row r="1276" spans="1:32" ht="21" customHeight="1">
      <c r="A1276" s="5" t="s">
        <v>396</v>
      </c>
      <c r="B1276" s="5" t="s">
        <v>14354</v>
      </c>
      <c r="C1276" s="5" t="str">
        <f t="shared" ca="1" si="0"/>
        <v>上海</v>
      </c>
      <c r="D1276" s="9" t="s">
        <v>47</v>
      </c>
      <c r="E1276" s="5" t="s">
        <v>22384</v>
      </c>
      <c r="F1276" s="5" t="s">
        <v>45</v>
      </c>
      <c r="G1276" s="7">
        <v>12</v>
      </c>
      <c r="H1276" s="7">
        <v>20</v>
      </c>
      <c r="I1276" s="5" t="s">
        <v>201</v>
      </c>
      <c r="J1276" s="5" t="s">
        <v>31</v>
      </c>
      <c r="K1276" s="5" t="s">
        <v>4427</v>
      </c>
      <c r="L1276" s="5" t="s">
        <v>14355</v>
      </c>
      <c r="M1276" s="5" t="s">
        <v>14356</v>
      </c>
      <c r="N1276" s="5" t="s">
        <v>42</v>
      </c>
      <c r="O1276" s="5" t="s">
        <v>237</v>
      </c>
      <c r="P1276" s="5" t="b">
        <f t="shared" ca="1" si="195"/>
        <v>0</v>
      </c>
      <c r="Q1276" s="5" t="b">
        <f t="shared" ca="1" si="3"/>
        <v>1</v>
      </c>
      <c r="R1276" s="5"/>
      <c r="S1276" s="5"/>
      <c r="T1276" s="5"/>
      <c r="U1276" s="5"/>
      <c r="V1276" s="5"/>
      <c r="W1276" s="5"/>
      <c r="X1276" s="5"/>
      <c r="Y1276" s="5"/>
      <c r="Z1276" s="5"/>
      <c r="AA1276" s="5"/>
      <c r="AB1276" s="5"/>
      <c r="AC1276" s="5"/>
      <c r="AD1276" s="5"/>
      <c r="AE1276" s="5"/>
      <c r="AF1276" s="5"/>
    </row>
    <row r="1277" spans="1:32" ht="21" customHeight="1">
      <c r="A1277" s="5" t="s">
        <v>14291</v>
      </c>
      <c r="B1277" s="5" t="s">
        <v>14292</v>
      </c>
      <c r="C1277" s="5" t="str">
        <f t="shared" ca="1" si="0"/>
        <v>上海</v>
      </c>
      <c r="D1277" s="5" t="str">
        <f t="shared" ref="D1277:D1285" ca="1" si="196">IFERROR(__xludf.DUMMYFUNCTION("REGEXEXTRACT(E1277,""-(\S+)"")"),"静安区  ")</f>
        <v>静安区  </v>
      </c>
      <c r="E1277" s="5" t="s">
        <v>22766</v>
      </c>
      <c r="F1277" s="5" t="s">
        <v>45</v>
      </c>
      <c r="G1277" s="7">
        <v>12</v>
      </c>
      <c r="H1277" s="7">
        <v>16</v>
      </c>
      <c r="I1277" s="5" t="s">
        <v>232</v>
      </c>
      <c r="J1277" s="5" t="s">
        <v>31</v>
      </c>
      <c r="K1277" s="5" t="s">
        <v>14293</v>
      </c>
      <c r="L1277" s="5" t="s">
        <v>14294</v>
      </c>
      <c r="M1277" s="5" t="s">
        <v>14295</v>
      </c>
      <c r="N1277" s="5" t="s">
        <v>53</v>
      </c>
      <c r="O1277" s="5" t="s">
        <v>55</v>
      </c>
      <c r="P1277" s="5" t="b">
        <f t="shared" ca="1" si="195"/>
        <v>0</v>
      </c>
      <c r="Q1277" s="5" t="b">
        <f t="shared" ca="1" si="3"/>
        <v>1</v>
      </c>
      <c r="R1277" s="5"/>
      <c r="S1277" s="5"/>
      <c r="T1277" s="5"/>
      <c r="U1277" s="5"/>
      <c r="V1277" s="5"/>
      <c r="W1277" s="5"/>
      <c r="X1277" s="5"/>
      <c r="Y1277" s="5"/>
      <c r="Z1277" s="5"/>
      <c r="AA1277" s="5"/>
      <c r="AB1277" s="5"/>
      <c r="AC1277" s="5"/>
      <c r="AD1277" s="5"/>
      <c r="AE1277" s="5"/>
      <c r="AF1277" s="5"/>
    </row>
    <row r="1278" spans="1:32" ht="21" customHeight="1">
      <c r="A1278" s="5" t="s">
        <v>1457</v>
      </c>
      <c r="B1278" s="5" t="s">
        <v>14512</v>
      </c>
      <c r="C1278" s="5" t="str">
        <f t="shared" ca="1" si="0"/>
        <v>上海</v>
      </c>
      <c r="D1278" s="5" t="str">
        <f t="shared" ca="1" si="196"/>
        <v>静安区  </v>
      </c>
      <c r="E1278" s="5" t="s">
        <v>22772</v>
      </c>
      <c r="F1278" s="5" t="s">
        <v>29</v>
      </c>
      <c r="G1278" s="7">
        <v>12</v>
      </c>
      <c r="H1278" s="7">
        <v>18</v>
      </c>
      <c r="I1278" s="5" t="s">
        <v>510</v>
      </c>
      <c r="J1278" s="5" t="s">
        <v>108</v>
      </c>
      <c r="K1278" s="5" t="s">
        <v>32</v>
      </c>
      <c r="L1278" s="5" t="s">
        <v>14514</v>
      </c>
      <c r="M1278" s="5" t="s">
        <v>14515</v>
      </c>
      <c r="N1278" s="5" t="s">
        <v>167</v>
      </c>
      <c r="O1278" s="5" t="s">
        <v>55</v>
      </c>
      <c r="P1278" s="5" t="b">
        <f t="shared" ca="1" si="195"/>
        <v>0</v>
      </c>
      <c r="Q1278" s="5" t="b">
        <f t="shared" ca="1" si="3"/>
        <v>1</v>
      </c>
      <c r="R1278" s="5"/>
      <c r="S1278" s="5"/>
      <c r="T1278" s="5"/>
      <c r="U1278" s="5"/>
      <c r="V1278" s="5"/>
      <c r="W1278" s="5"/>
      <c r="X1278" s="5"/>
      <c r="Y1278" s="5"/>
      <c r="Z1278" s="5"/>
      <c r="AA1278" s="5"/>
      <c r="AB1278" s="5"/>
      <c r="AC1278" s="5"/>
      <c r="AD1278" s="5"/>
      <c r="AE1278" s="5"/>
      <c r="AF1278" s="5"/>
    </row>
    <row r="1279" spans="1:32" ht="21" customHeight="1">
      <c r="A1279" s="5" t="s">
        <v>13759</v>
      </c>
      <c r="B1279" s="5" t="s">
        <v>5464</v>
      </c>
      <c r="C1279" s="5" t="str">
        <f t="shared" ca="1" si="0"/>
        <v>上海</v>
      </c>
      <c r="D1279" s="5" t="str">
        <f t="shared" ca="1" si="196"/>
        <v>静安区  </v>
      </c>
      <c r="E1279" s="5" t="s">
        <v>22392</v>
      </c>
      <c r="F1279" s="5" t="s">
        <v>45</v>
      </c>
      <c r="G1279" s="7">
        <v>12</v>
      </c>
      <c r="H1279" s="7">
        <v>17</v>
      </c>
      <c r="I1279" s="5" t="s">
        <v>941</v>
      </c>
      <c r="J1279" s="5" t="s">
        <v>108</v>
      </c>
      <c r="K1279" s="5" t="s">
        <v>48</v>
      </c>
      <c r="L1279" s="5" t="s">
        <v>14066</v>
      </c>
      <c r="M1279" s="5" t="s">
        <v>14067</v>
      </c>
      <c r="N1279" s="5" t="s">
        <v>37</v>
      </c>
      <c r="O1279" s="5" t="s">
        <v>55</v>
      </c>
      <c r="P1279" s="5" t="b">
        <f t="shared" ca="1" si="195"/>
        <v>0</v>
      </c>
      <c r="Q1279" s="5" t="b">
        <f t="shared" ca="1" si="3"/>
        <v>1</v>
      </c>
      <c r="R1279" s="5"/>
      <c r="S1279" s="5"/>
      <c r="T1279" s="5"/>
      <c r="U1279" s="5"/>
      <c r="V1279" s="5"/>
      <c r="W1279" s="5"/>
      <c r="X1279" s="5"/>
      <c r="Y1279" s="5"/>
      <c r="Z1279" s="5"/>
      <c r="AA1279" s="5"/>
      <c r="AB1279" s="5"/>
      <c r="AC1279" s="5"/>
      <c r="AD1279" s="5"/>
      <c r="AE1279" s="5"/>
      <c r="AF1279" s="5"/>
    </row>
    <row r="1280" spans="1:32" ht="21" customHeight="1">
      <c r="A1280" s="5" t="s">
        <v>14212</v>
      </c>
      <c r="B1280" s="5" t="s">
        <v>14213</v>
      </c>
      <c r="C1280" s="5" t="str">
        <f t="shared" ca="1" si="0"/>
        <v>上海</v>
      </c>
      <c r="D1280" s="5" t="str">
        <f t="shared" ca="1" si="196"/>
        <v>静安区  </v>
      </c>
      <c r="E1280" s="5" t="s">
        <v>23096</v>
      </c>
      <c r="F1280" s="5" t="s">
        <v>45</v>
      </c>
      <c r="G1280" s="7">
        <v>12</v>
      </c>
      <c r="H1280" s="7">
        <v>20</v>
      </c>
      <c r="I1280" s="5" t="s">
        <v>201</v>
      </c>
      <c r="J1280" s="5" t="s">
        <v>66</v>
      </c>
      <c r="K1280" s="5" t="s">
        <v>2273</v>
      </c>
      <c r="L1280" s="5" t="s">
        <v>14215</v>
      </c>
      <c r="M1280" s="5" t="s">
        <v>14216</v>
      </c>
      <c r="N1280" s="5" t="s">
        <v>53</v>
      </c>
      <c r="O1280" s="5" t="s">
        <v>55</v>
      </c>
      <c r="P1280" s="5" t="b">
        <f t="shared" ca="1" si="195"/>
        <v>0</v>
      </c>
      <c r="Q1280" s="5" t="b">
        <f t="shared" ca="1" si="3"/>
        <v>1</v>
      </c>
      <c r="R1280" s="5"/>
      <c r="S1280" s="5"/>
      <c r="T1280" s="5"/>
      <c r="U1280" s="5"/>
      <c r="V1280" s="5"/>
      <c r="W1280" s="5"/>
      <c r="X1280" s="5"/>
      <c r="Y1280" s="5"/>
      <c r="Z1280" s="5"/>
      <c r="AA1280" s="5"/>
      <c r="AB1280" s="5"/>
      <c r="AC1280" s="5"/>
      <c r="AD1280" s="5"/>
      <c r="AE1280" s="5"/>
      <c r="AF1280" s="5"/>
    </row>
    <row r="1281" spans="1:32" ht="21" customHeight="1">
      <c r="A1281" s="5" t="s">
        <v>7132</v>
      </c>
      <c r="B1281" s="5" t="s">
        <v>13911</v>
      </c>
      <c r="C1281" s="5" t="str">
        <f t="shared" ca="1" si="0"/>
        <v>上海</v>
      </c>
      <c r="D1281" s="5" t="str">
        <f t="shared" ca="1" si="196"/>
        <v>静安区  </v>
      </c>
      <c r="E1281" s="5" t="s">
        <v>23096</v>
      </c>
      <c r="F1281" s="5" t="s">
        <v>29</v>
      </c>
      <c r="G1281" s="7">
        <v>12</v>
      </c>
      <c r="H1281" s="7">
        <v>20</v>
      </c>
      <c r="I1281" s="5" t="s">
        <v>201</v>
      </c>
      <c r="J1281" s="5" t="s">
        <v>108</v>
      </c>
      <c r="K1281" s="5" t="s">
        <v>284</v>
      </c>
      <c r="L1281" s="9" t="s">
        <v>47</v>
      </c>
      <c r="M1281" s="5" t="s">
        <v>26800</v>
      </c>
      <c r="N1281" s="5" t="s">
        <v>53</v>
      </c>
      <c r="O1281" s="5" t="s">
        <v>55</v>
      </c>
      <c r="P1281" s="5" t="b">
        <f t="shared" ca="1" si="195"/>
        <v>0</v>
      </c>
      <c r="Q1281" s="5" t="b">
        <f t="shared" ca="1" si="3"/>
        <v>1</v>
      </c>
      <c r="R1281" s="5"/>
      <c r="S1281" s="5"/>
      <c r="T1281" s="5"/>
      <c r="U1281" s="5"/>
      <c r="V1281" s="5"/>
      <c r="W1281" s="5"/>
      <c r="X1281" s="5"/>
      <c r="Y1281" s="5"/>
      <c r="Z1281" s="5"/>
      <c r="AA1281" s="5"/>
      <c r="AB1281" s="5"/>
      <c r="AC1281" s="5"/>
      <c r="AD1281" s="5"/>
      <c r="AE1281" s="5"/>
      <c r="AF1281" s="5"/>
    </row>
    <row r="1282" spans="1:32" ht="21" customHeight="1">
      <c r="A1282" s="5" t="s">
        <v>7132</v>
      </c>
      <c r="B1282" s="5" t="s">
        <v>20133</v>
      </c>
      <c r="C1282" s="5" t="str">
        <f t="shared" ca="1" si="0"/>
        <v>上海</v>
      </c>
      <c r="D1282" s="5" t="str">
        <f t="shared" ca="1" si="196"/>
        <v>静安区  </v>
      </c>
      <c r="E1282" s="5" t="s">
        <v>22785</v>
      </c>
      <c r="F1282" s="5" t="s">
        <v>29</v>
      </c>
      <c r="G1282" s="7">
        <v>12</v>
      </c>
      <c r="H1282" s="7">
        <v>25</v>
      </c>
      <c r="I1282" s="5" t="s">
        <v>3306</v>
      </c>
      <c r="J1282" s="5" t="s">
        <v>108</v>
      </c>
      <c r="K1282" s="5" t="s">
        <v>57</v>
      </c>
      <c r="L1282" s="5" t="s">
        <v>26801</v>
      </c>
      <c r="M1282" s="5" t="s">
        <v>26802</v>
      </c>
      <c r="N1282" s="5" t="s">
        <v>37</v>
      </c>
      <c r="O1282" s="5" t="s">
        <v>55</v>
      </c>
      <c r="P1282" s="5" t="b">
        <f t="shared" ca="1" si="195"/>
        <v>0</v>
      </c>
      <c r="Q1282" s="5" t="b">
        <f t="shared" ca="1" si="3"/>
        <v>1</v>
      </c>
      <c r="R1282" s="5"/>
      <c r="S1282" s="5"/>
      <c r="T1282" s="5"/>
      <c r="U1282" s="5"/>
      <c r="V1282" s="5"/>
      <c r="W1282" s="5"/>
      <c r="X1282" s="5"/>
      <c r="Y1282" s="5"/>
      <c r="Z1282" s="5"/>
      <c r="AA1282" s="5"/>
      <c r="AB1282" s="5"/>
      <c r="AC1282" s="5"/>
      <c r="AD1282" s="5"/>
      <c r="AE1282" s="5"/>
      <c r="AF1282" s="5"/>
    </row>
    <row r="1283" spans="1:32" ht="21" customHeight="1">
      <c r="A1283" s="5" t="s">
        <v>7132</v>
      </c>
      <c r="B1283" s="5" t="s">
        <v>26803</v>
      </c>
      <c r="C1283" s="5" t="str">
        <f t="shared" ca="1" si="0"/>
        <v>上海</v>
      </c>
      <c r="D1283" s="5" t="str">
        <f t="shared" ca="1" si="196"/>
        <v>静安区  </v>
      </c>
      <c r="E1283" s="5" t="s">
        <v>22573</v>
      </c>
      <c r="F1283" s="5" t="s">
        <v>29</v>
      </c>
      <c r="G1283" s="7">
        <v>12</v>
      </c>
      <c r="H1283" s="7">
        <v>18</v>
      </c>
      <c r="I1283" s="5" t="s">
        <v>510</v>
      </c>
      <c r="J1283" s="5" t="s">
        <v>31</v>
      </c>
      <c r="K1283" s="5" t="s">
        <v>7679</v>
      </c>
      <c r="L1283" s="9" t="s">
        <v>47</v>
      </c>
      <c r="M1283" s="9" t="s">
        <v>47</v>
      </c>
      <c r="N1283" s="5" t="s">
        <v>648</v>
      </c>
      <c r="O1283" s="5" t="s">
        <v>38</v>
      </c>
      <c r="P1283" s="5" t="b">
        <f t="shared" ca="1" si="195"/>
        <v>0</v>
      </c>
      <c r="Q1283" s="5" t="b">
        <f t="shared" ca="1" si="3"/>
        <v>1</v>
      </c>
      <c r="R1283" s="5"/>
      <c r="S1283" s="5"/>
      <c r="T1283" s="5"/>
      <c r="U1283" s="5"/>
      <c r="V1283" s="5"/>
      <c r="W1283" s="5"/>
      <c r="X1283" s="5"/>
      <c r="Y1283" s="5"/>
      <c r="Z1283" s="5"/>
      <c r="AA1283" s="5"/>
      <c r="AB1283" s="5"/>
      <c r="AC1283" s="5"/>
      <c r="AD1283" s="5"/>
      <c r="AE1283" s="5"/>
      <c r="AF1283" s="5"/>
    </row>
    <row r="1284" spans="1:32" ht="21" customHeight="1">
      <c r="A1284" s="5" t="s">
        <v>1457</v>
      </c>
      <c r="B1284" s="5" t="s">
        <v>16659</v>
      </c>
      <c r="C1284" s="5" t="str">
        <f t="shared" ca="1" si="0"/>
        <v>上海</v>
      </c>
      <c r="D1284" s="5" t="str">
        <f t="shared" ca="1" si="196"/>
        <v>静安区  </v>
      </c>
      <c r="E1284" s="5" t="s">
        <v>26137</v>
      </c>
      <c r="F1284" s="5" t="s">
        <v>29</v>
      </c>
      <c r="G1284" s="7">
        <v>12</v>
      </c>
      <c r="H1284" s="7">
        <v>16</v>
      </c>
      <c r="I1284" s="5" t="s">
        <v>232</v>
      </c>
      <c r="J1284" s="7" t="s">
        <v>24</v>
      </c>
      <c r="K1284" s="5" t="s">
        <v>7010</v>
      </c>
      <c r="L1284" s="5" t="s">
        <v>16662</v>
      </c>
      <c r="M1284" s="5" t="s">
        <v>16663</v>
      </c>
      <c r="N1284" s="5" t="s">
        <v>42</v>
      </c>
      <c r="O1284" s="5" t="s">
        <v>55</v>
      </c>
      <c r="P1284" s="5" t="b">
        <f t="shared" ca="1" si="195"/>
        <v>0</v>
      </c>
      <c r="Q1284" s="5" t="b">
        <f t="shared" ca="1" si="3"/>
        <v>1</v>
      </c>
      <c r="R1284" s="5"/>
      <c r="S1284" s="5"/>
      <c r="T1284" s="5"/>
      <c r="U1284" s="5"/>
      <c r="V1284" s="5"/>
      <c r="W1284" s="5"/>
      <c r="X1284" s="5"/>
      <c r="Y1284" s="5"/>
      <c r="Z1284" s="5"/>
      <c r="AA1284" s="5"/>
      <c r="AB1284" s="5"/>
      <c r="AC1284" s="5"/>
      <c r="AD1284" s="5"/>
      <c r="AE1284" s="5"/>
      <c r="AF1284" s="5"/>
    </row>
    <row r="1285" spans="1:32" ht="21" customHeight="1">
      <c r="A1285" s="5" t="s">
        <v>13994</v>
      </c>
      <c r="B1285" s="5" t="s">
        <v>13996</v>
      </c>
      <c r="C1285" s="5" t="str">
        <f t="shared" ca="1" si="0"/>
        <v>上海</v>
      </c>
      <c r="D1285" s="5" t="str">
        <f t="shared" ca="1" si="196"/>
        <v>静安区  </v>
      </c>
      <c r="E1285" s="5" t="s">
        <v>22392</v>
      </c>
      <c r="F1285" s="5" t="s">
        <v>45</v>
      </c>
      <c r="G1285" s="7">
        <v>12</v>
      </c>
      <c r="H1285" s="7">
        <v>18</v>
      </c>
      <c r="I1285" s="5" t="s">
        <v>510</v>
      </c>
      <c r="J1285" s="5" t="s">
        <v>108</v>
      </c>
      <c r="K1285" s="5" t="s">
        <v>57</v>
      </c>
      <c r="L1285" s="5" t="s">
        <v>13998</v>
      </c>
      <c r="M1285" s="5" t="s">
        <v>13999</v>
      </c>
      <c r="N1285" s="5" t="s">
        <v>53</v>
      </c>
      <c r="O1285" s="5" t="s">
        <v>55</v>
      </c>
      <c r="P1285" s="5" t="b">
        <f t="shared" ca="1" si="195"/>
        <v>0</v>
      </c>
      <c r="Q1285" s="5" t="b">
        <f t="shared" ca="1" si="3"/>
        <v>1</v>
      </c>
      <c r="R1285" s="5"/>
      <c r="S1285" s="5"/>
      <c r="T1285" s="5"/>
      <c r="U1285" s="5"/>
      <c r="V1285" s="5"/>
      <c r="W1285" s="5"/>
      <c r="X1285" s="5"/>
      <c r="Y1285" s="5"/>
      <c r="Z1285" s="5"/>
      <c r="AA1285" s="5"/>
      <c r="AB1285" s="5"/>
      <c r="AC1285" s="5"/>
      <c r="AD1285" s="5"/>
      <c r="AE1285" s="5"/>
      <c r="AF1285" s="5"/>
    </row>
    <row r="1286" spans="1:32" ht="21" customHeight="1">
      <c r="A1286" s="5" t="s">
        <v>14160</v>
      </c>
      <c r="B1286" s="5" t="s">
        <v>5499</v>
      </c>
      <c r="C1286" s="5" t="str">
        <f t="shared" ca="1" si="0"/>
        <v>上海</v>
      </c>
      <c r="D1286" s="9" t="s">
        <v>47</v>
      </c>
      <c r="E1286" s="5" t="s">
        <v>22791</v>
      </c>
      <c r="F1286" s="5" t="s">
        <v>29</v>
      </c>
      <c r="G1286" s="7">
        <v>12</v>
      </c>
      <c r="H1286" s="7">
        <v>23</v>
      </c>
      <c r="I1286" s="5" t="s">
        <v>4762</v>
      </c>
      <c r="J1286" s="5" t="s">
        <v>66</v>
      </c>
      <c r="K1286" s="5" t="s">
        <v>110</v>
      </c>
      <c r="L1286" s="9" t="s">
        <v>47</v>
      </c>
      <c r="M1286" s="5" t="s">
        <v>14163</v>
      </c>
      <c r="N1286" s="5" t="s">
        <v>648</v>
      </c>
      <c r="O1286" s="5" t="s">
        <v>237</v>
      </c>
      <c r="P1286" s="5" t="b">
        <f t="shared" ca="1" si="195"/>
        <v>0</v>
      </c>
      <c r="Q1286" s="5" t="b">
        <f t="shared" ca="1" si="3"/>
        <v>1</v>
      </c>
      <c r="R1286" s="5"/>
      <c r="S1286" s="5"/>
      <c r="T1286" s="5"/>
      <c r="U1286" s="5"/>
      <c r="V1286" s="5"/>
      <c r="W1286" s="5"/>
      <c r="X1286" s="5"/>
      <c r="Y1286" s="5"/>
      <c r="Z1286" s="5"/>
      <c r="AA1286" s="5"/>
      <c r="AB1286" s="5"/>
      <c r="AC1286" s="5"/>
      <c r="AD1286" s="5"/>
      <c r="AE1286" s="5"/>
      <c r="AF1286" s="5"/>
    </row>
    <row r="1287" spans="1:32" ht="21" customHeight="1">
      <c r="A1287" s="5" t="s">
        <v>7050</v>
      </c>
      <c r="B1287" s="5" t="s">
        <v>14207</v>
      </c>
      <c r="C1287" s="5" t="str">
        <f t="shared" ca="1" si="0"/>
        <v>上海</v>
      </c>
      <c r="D1287" s="9" t="s">
        <v>47</v>
      </c>
      <c r="E1287" s="5" t="s">
        <v>22791</v>
      </c>
      <c r="F1287" s="5" t="s">
        <v>45</v>
      </c>
      <c r="G1287" s="7">
        <v>12</v>
      </c>
      <c r="H1287" s="7">
        <v>18</v>
      </c>
      <c r="I1287" s="5" t="s">
        <v>510</v>
      </c>
      <c r="J1287" s="5" t="s">
        <v>66</v>
      </c>
      <c r="K1287" s="5" t="s">
        <v>57</v>
      </c>
      <c r="L1287" s="5" t="s">
        <v>14209</v>
      </c>
      <c r="M1287" s="5" t="s">
        <v>14210</v>
      </c>
      <c r="N1287" s="5" t="s">
        <v>37</v>
      </c>
      <c r="O1287" s="5" t="s">
        <v>237</v>
      </c>
      <c r="P1287" s="5" t="b">
        <f t="shared" ca="1" si="195"/>
        <v>0</v>
      </c>
      <c r="Q1287" s="5" t="b">
        <f t="shared" ca="1" si="3"/>
        <v>1</v>
      </c>
      <c r="R1287" s="5"/>
      <c r="S1287" s="5"/>
      <c r="T1287" s="5"/>
      <c r="U1287" s="5"/>
      <c r="V1287" s="5"/>
      <c r="W1287" s="5"/>
      <c r="X1287" s="5"/>
      <c r="Y1287" s="5"/>
      <c r="Z1287" s="5"/>
      <c r="AA1287" s="5"/>
      <c r="AB1287" s="5"/>
      <c r="AC1287" s="5"/>
      <c r="AD1287" s="5"/>
      <c r="AE1287" s="5"/>
      <c r="AF1287" s="5"/>
    </row>
    <row r="1288" spans="1:32" ht="21" customHeight="1">
      <c r="A1288" s="5" t="s">
        <v>14239</v>
      </c>
      <c r="B1288" s="5" t="s">
        <v>14240</v>
      </c>
      <c r="C1288" s="5" t="str">
        <f t="shared" ca="1" si="0"/>
        <v>上海</v>
      </c>
      <c r="D1288" s="5" t="str">
        <f t="shared" ref="D1288:D1290" ca="1" si="197">IFERROR(__xludf.DUMMYFUNCTION("REGEXEXTRACT(E1288,""-(\S+)"")"),"海淀区  ")</f>
        <v>海淀区  </v>
      </c>
      <c r="E1288" s="5" t="s">
        <v>22392</v>
      </c>
      <c r="F1288" s="5" t="s">
        <v>29</v>
      </c>
      <c r="G1288" s="7">
        <v>12</v>
      </c>
      <c r="H1288" s="7">
        <v>18</v>
      </c>
      <c r="I1288" s="5" t="s">
        <v>510</v>
      </c>
      <c r="J1288" s="5" t="s">
        <v>108</v>
      </c>
      <c r="K1288" s="5" t="s">
        <v>273</v>
      </c>
      <c r="L1288" s="5" t="s">
        <v>307</v>
      </c>
      <c r="M1288" s="5" t="s">
        <v>14245</v>
      </c>
      <c r="N1288" s="5" t="s">
        <v>53</v>
      </c>
      <c r="O1288" s="5" t="s">
        <v>55</v>
      </c>
      <c r="P1288" s="5" t="b">
        <f t="shared" ca="1" si="195"/>
        <v>0</v>
      </c>
      <c r="Q1288" s="5" t="b">
        <f t="shared" ca="1" si="3"/>
        <v>1</v>
      </c>
      <c r="R1288" s="5"/>
      <c r="S1288" s="5"/>
      <c r="T1288" s="5"/>
      <c r="U1288" s="5"/>
      <c r="V1288" s="5"/>
      <c r="W1288" s="5"/>
      <c r="X1288" s="5"/>
      <c r="Y1288" s="5"/>
      <c r="Z1288" s="5"/>
      <c r="AA1288" s="5"/>
      <c r="AB1288" s="5"/>
      <c r="AC1288" s="5"/>
      <c r="AD1288" s="5"/>
      <c r="AE1288" s="5"/>
      <c r="AF1288" s="5"/>
    </row>
    <row r="1289" spans="1:32" ht="21" customHeight="1">
      <c r="A1289" s="5" t="s">
        <v>3523</v>
      </c>
      <c r="B1289" s="5" t="s">
        <v>14248</v>
      </c>
      <c r="C1289" s="5" t="str">
        <f t="shared" ca="1" si="0"/>
        <v>上海</v>
      </c>
      <c r="D1289" s="5" t="str">
        <f t="shared" ca="1" si="197"/>
        <v>海淀区  </v>
      </c>
      <c r="E1289" s="5" t="s">
        <v>22392</v>
      </c>
      <c r="F1289" s="5" t="s">
        <v>45</v>
      </c>
      <c r="G1289" s="7">
        <v>12</v>
      </c>
      <c r="H1289" s="7">
        <v>17</v>
      </c>
      <c r="I1289" s="5" t="s">
        <v>941</v>
      </c>
      <c r="J1289" s="5" t="s">
        <v>108</v>
      </c>
      <c r="K1289" s="5" t="s">
        <v>6273</v>
      </c>
      <c r="L1289" s="5" t="s">
        <v>1506</v>
      </c>
      <c r="M1289" s="5" t="s">
        <v>14250</v>
      </c>
      <c r="N1289" s="5" t="s">
        <v>100</v>
      </c>
      <c r="O1289" s="5" t="s">
        <v>55</v>
      </c>
      <c r="P1289" s="5" t="b">
        <f t="shared" ca="1" si="195"/>
        <v>0</v>
      </c>
      <c r="Q1289" s="5" t="b">
        <f t="shared" ca="1" si="3"/>
        <v>1</v>
      </c>
      <c r="R1289" s="5"/>
      <c r="S1289" s="5"/>
      <c r="T1289" s="5"/>
      <c r="U1289" s="5"/>
      <c r="V1289" s="5"/>
      <c r="W1289" s="5"/>
      <c r="X1289" s="5"/>
      <c r="Y1289" s="5"/>
      <c r="Z1289" s="5"/>
      <c r="AA1289" s="5"/>
      <c r="AB1289" s="5"/>
      <c r="AC1289" s="5"/>
      <c r="AD1289" s="5"/>
      <c r="AE1289" s="5"/>
      <c r="AF1289" s="5"/>
    </row>
    <row r="1290" spans="1:32" ht="21" customHeight="1">
      <c r="A1290" s="5" t="s">
        <v>14198</v>
      </c>
      <c r="B1290" s="5" t="s">
        <v>14199</v>
      </c>
      <c r="C1290" s="5" t="str">
        <f t="shared" ca="1" si="0"/>
        <v>上海</v>
      </c>
      <c r="D1290" s="5" t="str">
        <f t="shared" ca="1" si="197"/>
        <v>海淀区  </v>
      </c>
      <c r="E1290" s="5" t="s">
        <v>22785</v>
      </c>
      <c r="F1290" s="5" t="s">
        <v>45</v>
      </c>
      <c r="G1290" s="7">
        <v>12</v>
      </c>
      <c r="H1290" s="7">
        <v>18</v>
      </c>
      <c r="I1290" s="5" t="s">
        <v>510</v>
      </c>
      <c r="J1290" s="5" t="s">
        <v>66</v>
      </c>
      <c r="K1290" s="5" t="s">
        <v>76</v>
      </c>
      <c r="L1290" s="5" t="s">
        <v>14200</v>
      </c>
      <c r="M1290" s="5" t="s">
        <v>14201</v>
      </c>
      <c r="N1290" s="5" t="s">
        <v>167</v>
      </c>
      <c r="O1290" s="5" t="s">
        <v>405</v>
      </c>
      <c r="P1290" s="5" t="b">
        <f t="shared" ca="1" si="195"/>
        <v>0</v>
      </c>
      <c r="Q1290" s="5" t="b">
        <f t="shared" ca="1" si="3"/>
        <v>1</v>
      </c>
      <c r="R1290" s="5"/>
      <c r="S1290" s="5"/>
      <c r="T1290" s="5"/>
      <c r="U1290" s="5"/>
      <c r="V1290" s="5"/>
      <c r="W1290" s="5"/>
      <c r="X1290" s="5"/>
      <c r="Y1290" s="5"/>
      <c r="Z1290" s="5"/>
      <c r="AA1290" s="5"/>
      <c r="AB1290" s="5"/>
      <c r="AC1290" s="5"/>
      <c r="AD1290" s="5"/>
      <c r="AE1290" s="5"/>
      <c r="AF1290" s="5"/>
    </row>
    <row r="1291" spans="1:32" ht="21" customHeight="1">
      <c r="A1291" s="5" t="s">
        <v>1457</v>
      </c>
      <c r="B1291" s="5" t="s">
        <v>14314</v>
      </c>
      <c r="C1291" s="5" t="str">
        <f t="shared" ca="1" si="0"/>
        <v>上海</v>
      </c>
      <c r="D1291" s="9" t="s">
        <v>47</v>
      </c>
      <c r="E1291" s="5" t="s">
        <v>22791</v>
      </c>
      <c r="F1291" s="5" t="s">
        <v>45</v>
      </c>
      <c r="G1291" s="7">
        <v>12</v>
      </c>
      <c r="H1291" s="7">
        <v>15</v>
      </c>
      <c r="I1291" s="5" t="s">
        <v>1136</v>
      </c>
      <c r="J1291" s="7" t="s">
        <v>24</v>
      </c>
      <c r="K1291" s="5" t="s">
        <v>4197</v>
      </c>
      <c r="L1291" s="9" t="s">
        <v>47</v>
      </c>
      <c r="M1291" s="5" t="s">
        <v>14315</v>
      </c>
      <c r="N1291" s="5" t="s">
        <v>37</v>
      </c>
      <c r="O1291" s="5" t="s">
        <v>44</v>
      </c>
      <c r="P1291" s="5" t="b">
        <f t="shared" ca="1" si="195"/>
        <v>0</v>
      </c>
      <c r="Q1291" s="5" t="b">
        <f t="shared" ca="1" si="3"/>
        <v>1</v>
      </c>
      <c r="R1291" s="5"/>
      <c r="S1291" s="5"/>
      <c r="T1291" s="5"/>
      <c r="U1291" s="5"/>
      <c r="V1291" s="5"/>
      <c r="W1291" s="5"/>
      <c r="X1291" s="5"/>
      <c r="Y1291" s="5"/>
      <c r="Z1291" s="5"/>
      <c r="AA1291" s="5"/>
      <c r="AB1291" s="5"/>
      <c r="AC1291" s="5"/>
      <c r="AD1291" s="5"/>
      <c r="AE1291" s="5"/>
      <c r="AF1291" s="5"/>
    </row>
    <row r="1292" spans="1:32" ht="21" customHeight="1">
      <c r="A1292" s="5" t="s">
        <v>14389</v>
      </c>
      <c r="B1292" s="5" t="s">
        <v>4013</v>
      </c>
      <c r="C1292" s="5" t="str">
        <f t="shared" ca="1" si="0"/>
        <v>上海</v>
      </c>
      <c r="D1292" s="5" t="str">
        <f t="shared" ref="D1292:D1293" ca="1" si="198">IFERROR(__xludf.DUMMYFUNCTION("REGEXEXTRACT(E1292,""-(\S+)"")"),"海淀区  ")</f>
        <v>海淀区  </v>
      </c>
      <c r="E1292" s="5" t="s">
        <v>22392</v>
      </c>
      <c r="F1292" s="5" t="s">
        <v>45</v>
      </c>
      <c r="G1292" s="7">
        <v>12</v>
      </c>
      <c r="H1292" s="7">
        <v>18</v>
      </c>
      <c r="I1292" s="5" t="s">
        <v>510</v>
      </c>
      <c r="J1292" s="5" t="s">
        <v>108</v>
      </c>
      <c r="K1292" s="5" t="s">
        <v>4015</v>
      </c>
      <c r="L1292" s="9" t="s">
        <v>47</v>
      </c>
      <c r="M1292" s="5" t="s">
        <v>14393</v>
      </c>
      <c r="N1292" s="5" t="s">
        <v>167</v>
      </c>
      <c r="O1292" s="5" t="s">
        <v>405</v>
      </c>
      <c r="P1292" s="5" t="b">
        <f t="shared" ca="1" si="195"/>
        <v>0</v>
      </c>
      <c r="Q1292" s="5" t="b">
        <f t="shared" ca="1" si="3"/>
        <v>1</v>
      </c>
      <c r="R1292" s="5"/>
      <c r="S1292" s="5"/>
      <c r="T1292" s="5"/>
      <c r="U1292" s="5"/>
      <c r="V1292" s="5"/>
      <c r="W1292" s="5"/>
      <c r="X1292" s="5"/>
      <c r="Y1292" s="5"/>
      <c r="Z1292" s="5"/>
      <c r="AA1292" s="5"/>
      <c r="AB1292" s="5"/>
      <c r="AC1292" s="5"/>
      <c r="AD1292" s="5"/>
      <c r="AE1292" s="5"/>
      <c r="AF1292" s="5"/>
    </row>
    <row r="1293" spans="1:32" ht="21" customHeight="1">
      <c r="A1293" s="5" t="s">
        <v>396</v>
      </c>
      <c r="B1293" s="5" t="s">
        <v>14409</v>
      </c>
      <c r="C1293" s="5" t="str">
        <f t="shared" ca="1" si="0"/>
        <v>上海</v>
      </c>
      <c r="D1293" s="5" t="str">
        <f t="shared" ca="1" si="198"/>
        <v>海淀区  </v>
      </c>
      <c r="E1293" s="5" t="s">
        <v>22392</v>
      </c>
      <c r="F1293" s="5" t="s">
        <v>45</v>
      </c>
      <c r="G1293" s="7">
        <v>12</v>
      </c>
      <c r="H1293" s="7">
        <v>18</v>
      </c>
      <c r="I1293" s="5" t="s">
        <v>510</v>
      </c>
      <c r="J1293" s="5" t="s">
        <v>108</v>
      </c>
      <c r="K1293" s="5" t="s">
        <v>48</v>
      </c>
      <c r="L1293" s="5" t="s">
        <v>9843</v>
      </c>
      <c r="M1293" s="5" t="s">
        <v>14413</v>
      </c>
      <c r="N1293" s="5" t="s">
        <v>100</v>
      </c>
      <c r="O1293" s="5" t="s">
        <v>55</v>
      </c>
      <c r="P1293" s="5" t="b">
        <f t="shared" ca="1" si="195"/>
        <v>0</v>
      </c>
      <c r="Q1293" s="5" t="b">
        <f t="shared" ca="1" si="3"/>
        <v>1</v>
      </c>
      <c r="R1293" s="5"/>
      <c r="S1293" s="5"/>
      <c r="T1293" s="5"/>
      <c r="U1293" s="5"/>
      <c r="V1293" s="5"/>
      <c r="W1293" s="5"/>
      <c r="X1293" s="5"/>
      <c r="Y1293" s="5"/>
      <c r="Z1293" s="5"/>
      <c r="AA1293" s="5"/>
      <c r="AB1293" s="5"/>
      <c r="AC1293" s="5"/>
      <c r="AD1293" s="5"/>
      <c r="AE1293" s="5"/>
      <c r="AF1293" s="5"/>
    </row>
    <row r="1294" spans="1:32" ht="21" customHeight="1">
      <c r="A1294" s="5" t="s">
        <v>396</v>
      </c>
      <c r="B1294" s="5" t="s">
        <v>14492</v>
      </c>
      <c r="C1294" s="5" t="str">
        <f t="shared" ca="1" si="0"/>
        <v>上海</v>
      </c>
      <c r="D1294" s="9" t="s">
        <v>47</v>
      </c>
      <c r="E1294" s="5" t="s">
        <v>22791</v>
      </c>
      <c r="F1294" s="5" t="s">
        <v>45</v>
      </c>
      <c r="G1294" s="7">
        <v>12</v>
      </c>
      <c r="H1294" s="7">
        <v>18</v>
      </c>
      <c r="I1294" s="5" t="s">
        <v>510</v>
      </c>
      <c r="J1294" s="5" t="s">
        <v>108</v>
      </c>
      <c r="K1294" s="5" t="s">
        <v>110</v>
      </c>
      <c r="L1294" s="5" t="s">
        <v>14495</v>
      </c>
      <c r="M1294" s="5" t="s">
        <v>14497</v>
      </c>
      <c r="N1294" s="5" t="s">
        <v>167</v>
      </c>
      <c r="O1294" s="5" t="s">
        <v>55</v>
      </c>
      <c r="P1294" s="5" t="b">
        <f t="shared" ca="1" si="195"/>
        <v>0</v>
      </c>
      <c r="Q1294" s="5" t="b">
        <f t="shared" ca="1" si="3"/>
        <v>1</v>
      </c>
      <c r="R1294" s="5"/>
      <c r="S1294" s="5"/>
      <c r="T1294" s="5"/>
      <c r="U1294" s="5"/>
      <c r="V1294" s="5"/>
      <c r="W1294" s="5"/>
      <c r="X1294" s="5"/>
      <c r="Y1294" s="5"/>
      <c r="Z1294" s="5"/>
      <c r="AA1294" s="5"/>
      <c r="AB1294" s="5"/>
      <c r="AC1294" s="5"/>
      <c r="AD1294" s="5"/>
      <c r="AE1294" s="5"/>
      <c r="AF1294" s="5"/>
    </row>
    <row r="1295" spans="1:32" ht="21" customHeight="1">
      <c r="A1295" s="5" t="s">
        <v>14330</v>
      </c>
      <c r="B1295" s="5" t="s">
        <v>26804</v>
      </c>
      <c r="C1295" s="5" t="str">
        <f t="shared" ca="1" si="0"/>
        <v>上海</v>
      </c>
      <c r="D1295" s="5" t="str">
        <f t="shared" ref="D1295:D1296" ca="1" si="199">IFERROR(__xludf.DUMMYFUNCTION("REGEXEXTRACT(E1295,""-(\S+)"")"),"海淀区  ")</f>
        <v>海淀区  </v>
      </c>
      <c r="E1295" s="5" t="s">
        <v>22392</v>
      </c>
      <c r="F1295" s="5" t="s">
        <v>45</v>
      </c>
      <c r="G1295" s="7">
        <v>12</v>
      </c>
      <c r="H1295" s="7">
        <v>16</v>
      </c>
      <c r="I1295" s="5" t="s">
        <v>232</v>
      </c>
      <c r="J1295" s="5" t="s">
        <v>31</v>
      </c>
      <c r="K1295" s="5" t="s">
        <v>117</v>
      </c>
      <c r="L1295" s="5" t="s">
        <v>2608</v>
      </c>
      <c r="M1295" s="5" t="s">
        <v>26805</v>
      </c>
      <c r="N1295" s="5" t="s">
        <v>37</v>
      </c>
      <c r="O1295" s="5" t="s">
        <v>55</v>
      </c>
      <c r="P1295" s="5" t="b">
        <f t="shared" ca="1" si="195"/>
        <v>0</v>
      </c>
      <c r="Q1295" s="5" t="b">
        <f t="shared" ca="1" si="3"/>
        <v>1</v>
      </c>
      <c r="R1295" s="5"/>
      <c r="S1295" s="5"/>
      <c r="T1295" s="5"/>
      <c r="U1295" s="5"/>
      <c r="V1295" s="5"/>
      <c r="W1295" s="5"/>
      <c r="X1295" s="5"/>
      <c r="Y1295" s="5"/>
      <c r="Z1295" s="5"/>
      <c r="AA1295" s="5"/>
      <c r="AB1295" s="5"/>
      <c r="AC1295" s="5"/>
      <c r="AD1295" s="5"/>
      <c r="AE1295" s="5"/>
      <c r="AF1295" s="5"/>
    </row>
    <row r="1296" spans="1:32" ht="21" customHeight="1">
      <c r="A1296" s="5" t="s">
        <v>396</v>
      </c>
      <c r="B1296" s="5" t="s">
        <v>4844</v>
      </c>
      <c r="C1296" s="5" t="str">
        <f t="shared" ca="1" si="0"/>
        <v>上海</v>
      </c>
      <c r="D1296" s="5" t="str">
        <f t="shared" ca="1" si="199"/>
        <v>海淀区  </v>
      </c>
      <c r="E1296" s="5" t="s">
        <v>23082</v>
      </c>
      <c r="F1296" s="5" t="s">
        <v>45</v>
      </c>
      <c r="G1296" s="7">
        <v>12</v>
      </c>
      <c r="H1296" s="7">
        <v>18</v>
      </c>
      <c r="I1296" s="5" t="s">
        <v>510</v>
      </c>
      <c r="J1296" s="5" t="s">
        <v>31</v>
      </c>
      <c r="K1296" s="5" t="s">
        <v>57</v>
      </c>
      <c r="L1296" s="5" t="s">
        <v>14510</v>
      </c>
      <c r="M1296" s="5" t="s">
        <v>14511</v>
      </c>
      <c r="N1296" s="5" t="s">
        <v>37</v>
      </c>
      <c r="O1296" s="5" t="s">
        <v>55</v>
      </c>
      <c r="P1296" s="5" t="b">
        <f t="shared" ca="1" si="195"/>
        <v>0</v>
      </c>
      <c r="Q1296" s="5" t="b">
        <f t="shared" ca="1" si="3"/>
        <v>1</v>
      </c>
      <c r="R1296" s="5"/>
      <c r="S1296" s="5"/>
      <c r="T1296" s="5"/>
      <c r="U1296" s="5"/>
      <c r="V1296" s="5"/>
      <c r="W1296" s="5"/>
      <c r="X1296" s="5"/>
      <c r="Y1296" s="5"/>
      <c r="Z1296" s="5"/>
      <c r="AA1296" s="5"/>
      <c r="AB1296" s="5"/>
      <c r="AC1296" s="5"/>
      <c r="AD1296" s="5"/>
      <c r="AE1296" s="5"/>
      <c r="AF1296" s="5"/>
    </row>
    <row r="1297" spans="1:32" ht="21" customHeight="1">
      <c r="A1297" s="5" t="s">
        <v>23399</v>
      </c>
      <c r="B1297" s="5" t="s">
        <v>16515</v>
      </c>
      <c r="C1297" s="5" t="str">
        <f t="shared" ca="1" si="0"/>
        <v>上海</v>
      </c>
      <c r="D1297" s="9" t="s">
        <v>47</v>
      </c>
      <c r="E1297" s="5" t="s">
        <v>22413</v>
      </c>
      <c r="F1297" s="5" t="s">
        <v>45</v>
      </c>
      <c r="G1297" s="7">
        <v>12</v>
      </c>
      <c r="H1297" s="7">
        <v>15</v>
      </c>
      <c r="I1297" s="5" t="s">
        <v>1136</v>
      </c>
      <c r="J1297" s="5" t="s">
        <v>108</v>
      </c>
      <c r="K1297" s="5" t="s">
        <v>117</v>
      </c>
      <c r="L1297" s="5" t="s">
        <v>16517</v>
      </c>
      <c r="M1297" s="5" t="s">
        <v>23400</v>
      </c>
      <c r="N1297" s="5" t="s">
        <v>53</v>
      </c>
      <c r="O1297" s="5" t="s">
        <v>55</v>
      </c>
      <c r="P1297" s="5" t="b">
        <f t="shared" ca="1" si="195"/>
        <v>0</v>
      </c>
      <c r="Q1297" s="5" t="b">
        <f t="shared" ca="1" si="3"/>
        <v>1</v>
      </c>
      <c r="R1297" s="5"/>
      <c r="S1297" s="5"/>
      <c r="T1297" s="5"/>
      <c r="U1297" s="5"/>
      <c r="V1297" s="5"/>
      <c r="W1297" s="5"/>
      <c r="X1297" s="5"/>
      <c r="Y1297" s="5"/>
      <c r="Z1297" s="5"/>
      <c r="AA1297" s="5"/>
      <c r="AB1297" s="5"/>
      <c r="AC1297" s="5"/>
      <c r="AD1297" s="5"/>
      <c r="AE1297" s="5"/>
      <c r="AF1297" s="5"/>
    </row>
    <row r="1298" spans="1:32" ht="21" customHeight="1">
      <c r="A1298" s="5" t="s">
        <v>26806</v>
      </c>
      <c r="B1298" s="5" t="s">
        <v>26807</v>
      </c>
      <c r="C1298" s="5" t="str">
        <f t="shared" ca="1" si="0"/>
        <v>上海</v>
      </c>
      <c r="D1298" s="5" t="str">
        <f t="shared" ref="D1298:D1312" ca="1" si="200">IFERROR(__xludf.DUMMYFUNCTION("REGEXEXTRACT(E1298,""-(\S+)"")"),"黄埔区  ")</f>
        <v>黄埔区  </v>
      </c>
      <c r="E1298" s="5" t="s">
        <v>22354</v>
      </c>
      <c r="F1298" s="5" t="s">
        <v>29</v>
      </c>
      <c r="G1298" s="7">
        <v>12</v>
      </c>
      <c r="H1298" s="7">
        <v>24</v>
      </c>
      <c r="I1298" s="5" t="s">
        <v>1486</v>
      </c>
      <c r="J1298" s="5" t="s">
        <v>66</v>
      </c>
      <c r="K1298" s="5" t="s">
        <v>26808</v>
      </c>
      <c r="L1298" s="5" t="s">
        <v>26809</v>
      </c>
      <c r="M1298" s="9" t="s">
        <v>47</v>
      </c>
      <c r="N1298" s="5" t="s">
        <v>167</v>
      </c>
      <c r="O1298" s="5" t="s">
        <v>237</v>
      </c>
      <c r="P1298" s="5" t="b">
        <f t="shared" ca="1" si="195"/>
        <v>0</v>
      </c>
      <c r="Q1298" s="5" t="b">
        <f t="shared" ca="1" si="3"/>
        <v>1</v>
      </c>
      <c r="R1298" s="5"/>
      <c r="S1298" s="5"/>
      <c r="T1298" s="5"/>
      <c r="U1298" s="5"/>
      <c r="V1298" s="5"/>
      <c r="W1298" s="5"/>
      <c r="X1298" s="5"/>
      <c r="Y1298" s="5"/>
      <c r="Z1298" s="5"/>
      <c r="AA1298" s="5"/>
      <c r="AB1298" s="5"/>
      <c r="AC1298" s="5"/>
      <c r="AD1298" s="5"/>
      <c r="AE1298" s="5"/>
      <c r="AF1298" s="5"/>
    </row>
    <row r="1299" spans="1:32" ht="21" customHeight="1">
      <c r="A1299" s="5" t="s">
        <v>11000</v>
      </c>
      <c r="B1299" s="5" t="s">
        <v>13976</v>
      </c>
      <c r="C1299" s="5" t="str">
        <f t="shared" ca="1" si="0"/>
        <v>上海</v>
      </c>
      <c r="D1299" s="5" t="str">
        <f t="shared" ca="1" si="200"/>
        <v>黄埔区  </v>
      </c>
      <c r="E1299" s="5" t="s">
        <v>22482</v>
      </c>
      <c r="F1299" s="5" t="s">
        <v>45</v>
      </c>
      <c r="G1299" s="7">
        <v>12</v>
      </c>
      <c r="H1299" s="7">
        <v>18</v>
      </c>
      <c r="I1299" s="5" t="s">
        <v>510</v>
      </c>
      <c r="J1299" s="5" t="s">
        <v>66</v>
      </c>
      <c r="K1299" s="5" t="s">
        <v>48</v>
      </c>
      <c r="L1299" s="5" t="s">
        <v>13977</v>
      </c>
      <c r="M1299" s="5" t="s">
        <v>13978</v>
      </c>
      <c r="N1299" s="5" t="s">
        <v>37</v>
      </c>
      <c r="O1299" s="5" t="s">
        <v>237</v>
      </c>
      <c r="P1299" s="5" t="b">
        <f t="shared" ca="1" si="195"/>
        <v>0</v>
      </c>
      <c r="Q1299" s="5" t="b">
        <f t="shared" ca="1" si="3"/>
        <v>1</v>
      </c>
      <c r="R1299" s="5"/>
      <c r="S1299" s="5"/>
      <c r="T1299" s="5"/>
      <c r="U1299" s="5"/>
      <c r="V1299" s="5"/>
      <c r="W1299" s="5"/>
      <c r="X1299" s="5"/>
      <c r="Y1299" s="5"/>
      <c r="Z1299" s="5"/>
      <c r="AA1299" s="5"/>
      <c r="AB1299" s="5"/>
      <c r="AC1299" s="5"/>
      <c r="AD1299" s="5"/>
      <c r="AE1299" s="5"/>
      <c r="AF1299" s="5"/>
    </row>
    <row r="1300" spans="1:32" ht="21" customHeight="1">
      <c r="A1300" s="5" t="s">
        <v>11000</v>
      </c>
      <c r="B1300" s="5" t="s">
        <v>13988</v>
      </c>
      <c r="C1300" s="5" t="str">
        <f t="shared" ca="1" si="0"/>
        <v>上海</v>
      </c>
      <c r="D1300" s="5" t="str">
        <f t="shared" ca="1" si="200"/>
        <v>黄埔区  </v>
      </c>
      <c r="E1300" s="5" t="s">
        <v>22482</v>
      </c>
      <c r="F1300" s="5" t="s">
        <v>45</v>
      </c>
      <c r="G1300" s="7">
        <v>12</v>
      </c>
      <c r="H1300" s="7">
        <v>20</v>
      </c>
      <c r="I1300" s="5" t="s">
        <v>201</v>
      </c>
      <c r="J1300" s="5" t="s">
        <v>66</v>
      </c>
      <c r="K1300" s="5" t="s">
        <v>2067</v>
      </c>
      <c r="L1300" s="5" t="s">
        <v>13991</v>
      </c>
      <c r="M1300" s="5" t="s">
        <v>13992</v>
      </c>
      <c r="N1300" s="5" t="s">
        <v>53</v>
      </c>
      <c r="O1300" s="5" t="s">
        <v>55</v>
      </c>
      <c r="P1300" s="5" t="b">
        <f t="shared" ca="1" si="195"/>
        <v>0</v>
      </c>
      <c r="Q1300" s="5" t="b">
        <f t="shared" ca="1" si="3"/>
        <v>1</v>
      </c>
      <c r="R1300" s="5"/>
      <c r="S1300" s="5"/>
      <c r="T1300" s="5"/>
      <c r="U1300" s="5"/>
      <c r="V1300" s="5"/>
      <c r="W1300" s="5"/>
      <c r="X1300" s="5"/>
      <c r="Y1300" s="5"/>
      <c r="Z1300" s="5"/>
      <c r="AA1300" s="5"/>
      <c r="AB1300" s="5"/>
      <c r="AC1300" s="5"/>
      <c r="AD1300" s="5"/>
      <c r="AE1300" s="5"/>
      <c r="AF1300" s="5"/>
    </row>
    <row r="1301" spans="1:32" ht="21" customHeight="1">
      <c r="A1301" s="5" t="s">
        <v>14031</v>
      </c>
      <c r="B1301" s="5" t="s">
        <v>14032</v>
      </c>
      <c r="C1301" s="5" t="str">
        <f t="shared" ca="1" si="0"/>
        <v>上海</v>
      </c>
      <c r="D1301" s="5" t="str">
        <f t="shared" ca="1" si="200"/>
        <v>黄埔区  </v>
      </c>
      <c r="E1301" s="5" t="s">
        <v>22344</v>
      </c>
      <c r="F1301" s="5" t="s">
        <v>45</v>
      </c>
      <c r="G1301" s="7">
        <v>12</v>
      </c>
      <c r="H1301" s="7">
        <v>25</v>
      </c>
      <c r="I1301" s="5" t="s">
        <v>3306</v>
      </c>
      <c r="J1301" s="5" t="s">
        <v>108</v>
      </c>
      <c r="K1301" s="5" t="s">
        <v>81</v>
      </c>
      <c r="L1301" s="5" t="s">
        <v>14033</v>
      </c>
      <c r="M1301" s="5" t="s">
        <v>14034</v>
      </c>
      <c r="N1301" s="5" t="s">
        <v>53</v>
      </c>
      <c r="O1301" s="5" t="s">
        <v>55</v>
      </c>
      <c r="P1301" s="5" t="b">
        <f t="shared" ca="1" si="195"/>
        <v>0</v>
      </c>
      <c r="Q1301" s="5" t="b">
        <f t="shared" ca="1" si="3"/>
        <v>1</v>
      </c>
      <c r="R1301" s="5"/>
      <c r="S1301" s="5"/>
      <c r="T1301" s="5"/>
      <c r="U1301" s="5"/>
      <c r="V1301" s="5"/>
      <c r="W1301" s="5"/>
      <c r="X1301" s="5"/>
      <c r="Y1301" s="5"/>
      <c r="Z1301" s="5"/>
      <c r="AA1301" s="5"/>
      <c r="AB1301" s="5"/>
      <c r="AC1301" s="5"/>
      <c r="AD1301" s="5"/>
      <c r="AE1301" s="5"/>
      <c r="AF1301" s="5"/>
    </row>
    <row r="1302" spans="1:32" ht="21" customHeight="1">
      <c r="A1302" s="5" t="s">
        <v>14103</v>
      </c>
      <c r="B1302" s="5" t="s">
        <v>1545</v>
      </c>
      <c r="C1302" s="5" t="str">
        <f t="shared" ca="1" si="0"/>
        <v>上海</v>
      </c>
      <c r="D1302" s="5" t="str">
        <f t="shared" ca="1" si="200"/>
        <v>黄埔区  </v>
      </c>
      <c r="E1302" s="5" t="s">
        <v>23219</v>
      </c>
      <c r="F1302" s="5" t="s">
        <v>45</v>
      </c>
      <c r="G1302" s="7">
        <v>12</v>
      </c>
      <c r="H1302" s="7">
        <v>20</v>
      </c>
      <c r="I1302" s="5" t="s">
        <v>201</v>
      </c>
      <c r="J1302" s="7" t="s">
        <v>24</v>
      </c>
      <c r="K1302" s="5" t="s">
        <v>57</v>
      </c>
      <c r="L1302" s="5" t="s">
        <v>14104</v>
      </c>
      <c r="M1302" s="5" t="s">
        <v>14105</v>
      </c>
      <c r="N1302" s="5" t="s">
        <v>37</v>
      </c>
      <c r="O1302" s="5" t="s">
        <v>1117</v>
      </c>
      <c r="P1302" s="5" t="b">
        <f t="shared" ca="1" si="195"/>
        <v>0</v>
      </c>
      <c r="Q1302" s="5" t="b">
        <f t="shared" ca="1" si="3"/>
        <v>1</v>
      </c>
      <c r="R1302" s="5"/>
      <c r="S1302" s="5"/>
      <c r="T1302" s="5"/>
      <c r="U1302" s="5"/>
      <c r="V1302" s="5"/>
      <c r="W1302" s="5"/>
      <c r="X1302" s="5"/>
      <c r="Y1302" s="5"/>
      <c r="Z1302" s="5"/>
      <c r="AA1302" s="5"/>
      <c r="AB1302" s="5"/>
      <c r="AC1302" s="5"/>
      <c r="AD1302" s="5"/>
      <c r="AE1302" s="5"/>
      <c r="AF1302" s="5"/>
    </row>
    <row r="1303" spans="1:32" ht="21" customHeight="1">
      <c r="A1303" s="5" t="s">
        <v>7050</v>
      </c>
      <c r="B1303" s="5" t="s">
        <v>14144</v>
      </c>
      <c r="C1303" s="5" t="str">
        <f t="shared" ca="1" si="0"/>
        <v>上海</v>
      </c>
      <c r="D1303" s="5" t="str">
        <f t="shared" ca="1" si="200"/>
        <v>黄埔区  </v>
      </c>
      <c r="E1303" s="5" t="s">
        <v>22344</v>
      </c>
      <c r="F1303" s="5" t="s">
        <v>45</v>
      </c>
      <c r="G1303" s="7">
        <v>12</v>
      </c>
      <c r="H1303" s="7">
        <v>16</v>
      </c>
      <c r="I1303" s="5" t="s">
        <v>232</v>
      </c>
      <c r="J1303" s="5" t="s">
        <v>108</v>
      </c>
      <c r="K1303" s="5" t="s">
        <v>134</v>
      </c>
      <c r="L1303" s="5" t="s">
        <v>14145</v>
      </c>
      <c r="M1303" s="5" t="s">
        <v>14148</v>
      </c>
      <c r="N1303" s="5" t="s">
        <v>53</v>
      </c>
      <c r="O1303" s="5" t="s">
        <v>55</v>
      </c>
      <c r="P1303" s="5" t="b">
        <f t="shared" ca="1" si="195"/>
        <v>0</v>
      </c>
      <c r="Q1303" s="5" t="b">
        <f t="shared" ca="1" si="3"/>
        <v>1</v>
      </c>
      <c r="R1303" s="5"/>
      <c r="S1303" s="5"/>
      <c r="T1303" s="5"/>
      <c r="U1303" s="5"/>
      <c r="V1303" s="5"/>
      <c r="W1303" s="5"/>
      <c r="X1303" s="5"/>
      <c r="Y1303" s="5"/>
      <c r="Z1303" s="5"/>
      <c r="AA1303" s="5"/>
      <c r="AB1303" s="5"/>
      <c r="AC1303" s="5"/>
      <c r="AD1303" s="5"/>
      <c r="AE1303" s="5"/>
      <c r="AF1303" s="5"/>
    </row>
    <row r="1304" spans="1:32" ht="21" customHeight="1">
      <c r="A1304" s="5" t="s">
        <v>14154</v>
      </c>
      <c r="B1304" s="5" t="s">
        <v>14155</v>
      </c>
      <c r="C1304" s="5" t="str">
        <f t="shared" ca="1" si="0"/>
        <v>上海</v>
      </c>
      <c r="D1304" s="5" t="str">
        <f t="shared" ca="1" si="200"/>
        <v>黄埔区  </v>
      </c>
      <c r="E1304" s="5" t="s">
        <v>22344</v>
      </c>
      <c r="F1304" s="5" t="s">
        <v>29</v>
      </c>
      <c r="G1304" s="7">
        <v>12</v>
      </c>
      <c r="H1304" s="7">
        <v>20</v>
      </c>
      <c r="I1304" s="5" t="s">
        <v>201</v>
      </c>
      <c r="J1304" s="5" t="s">
        <v>108</v>
      </c>
      <c r="K1304" s="5" t="s">
        <v>999</v>
      </c>
      <c r="L1304" s="5" t="s">
        <v>14156</v>
      </c>
      <c r="M1304" s="5" t="s">
        <v>14157</v>
      </c>
      <c r="N1304" s="5" t="s">
        <v>53</v>
      </c>
      <c r="O1304" s="5" t="s">
        <v>55</v>
      </c>
      <c r="P1304" s="5" t="b">
        <f t="shared" ca="1" si="195"/>
        <v>0</v>
      </c>
      <c r="Q1304" s="5" t="b">
        <f t="shared" ca="1" si="3"/>
        <v>1</v>
      </c>
      <c r="R1304" s="5"/>
      <c r="S1304" s="5"/>
      <c r="T1304" s="5"/>
      <c r="U1304" s="5"/>
      <c r="V1304" s="5"/>
      <c r="W1304" s="5"/>
      <c r="X1304" s="5"/>
      <c r="Y1304" s="5"/>
      <c r="Z1304" s="5"/>
      <c r="AA1304" s="5"/>
      <c r="AB1304" s="5"/>
      <c r="AC1304" s="5"/>
      <c r="AD1304" s="5"/>
      <c r="AE1304" s="5"/>
      <c r="AF1304" s="5"/>
    </row>
    <row r="1305" spans="1:32" ht="21" customHeight="1">
      <c r="A1305" s="5" t="s">
        <v>396</v>
      </c>
      <c r="B1305" s="5" t="s">
        <v>10709</v>
      </c>
      <c r="C1305" s="5" t="str">
        <f t="shared" ca="1" si="0"/>
        <v>上海</v>
      </c>
      <c r="D1305" s="5" t="str">
        <f t="shared" ca="1" si="200"/>
        <v>黄埔区  </v>
      </c>
      <c r="E1305" s="5" t="s">
        <v>22344</v>
      </c>
      <c r="F1305" s="5" t="s">
        <v>45</v>
      </c>
      <c r="G1305" s="7">
        <v>12</v>
      </c>
      <c r="H1305" s="7">
        <v>20</v>
      </c>
      <c r="I1305" s="5" t="s">
        <v>201</v>
      </c>
      <c r="J1305" s="5" t="s">
        <v>125</v>
      </c>
      <c r="K1305" s="5" t="s">
        <v>907</v>
      </c>
      <c r="L1305" s="5" t="s">
        <v>14137</v>
      </c>
      <c r="M1305" s="5" t="s">
        <v>14138</v>
      </c>
      <c r="N1305" s="5" t="s">
        <v>53</v>
      </c>
      <c r="O1305" s="5" t="s">
        <v>55</v>
      </c>
      <c r="P1305" s="5" t="b">
        <f t="shared" ca="1" si="195"/>
        <v>0</v>
      </c>
      <c r="Q1305" s="5" t="b">
        <f t="shared" ca="1" si="3"/>
        <v>1</v>
      </c>
      <c r="R1305" s="5"/>
      <c r="S1305" s="5"/>
      <c r="T1305" s="5"/>
      <c r="U1305" s="5"/>
      <c r="V1305" s="5"/>
      <c r="W1305" s="5"/>
      <c r="X1305" s="5"/>
      <c r="Y1305" s="5"/>
      <c r="Z1305" s="5"/>
      <c r="AA1305" s="5"/>
      <c r="AB1305" s="5"/>
      <c r="AC1305" s="5"/>
      <c r="AD1305" s="5"/>
      <c r="AE1305" s="5"/>
      <c r="AF1305" s="5"/>
    </row>
    <row r="1306" spans="1:32" ht="21" customHeight="1">
      <c r="A1306" s="5" t="s">
        <v>4047</v>
      </c>
      <c r="B1306" s="5" t="s">
        <v>5053</v>
      </c>
      <c r="C1306" s="5" t="str">
        <f t="shared" ca="1" si="0"/>
        <v>上海</v>
      </c>
      <c r="D1306" s="5" t="str">
        <f t="shared" ca="1" si="200"/>
        <v>黄埔区  </v>
      </c>
      <c r="E1306" s="5" t="s">
        <v>22344</v>
      </c>
      <c r="F1306" s="5" t="s">
        <v>45</v>
      </c>
      <c r="G1306" s="7">
        <v>12</v>
      </c>
      <c r="H1306" s="7">
        <v>18</v>
      </c>
      <c r="I1306" s="5" t="s">
        <v>510</v>
      </c>
      <c r="J1306" s="5" t="s">
        <v>108</v>
      </c>
      <c r="K1306" s="5" t="s">
        <v>110</v>
      </c>
      <c r="L1306" s="5" t="s">
        <v>26810</v>
      </c>
      <c r="M1306" s="5" t="s">
        <v>26811</v>
      </c>
      <c r="N1306" s="5" t="s">
        <v>53</v>
      </c>
      <c r="O1306" s="5" t="s">
        <v>55</v>
      </c>
      <c r="P1306" s="5" t="b">
        <f t="shared" ca="1" si="195"/>
        <v>0</v>
      </c>
      <c r="Q1306" s="5" t="b">
        <f t="shared" ca="1" si="3"/>
        <v>1</v>
      </c>
      <c r="R1306" s="5"/>
      <c r="S1306" s="5"/>
      <c r="T1306" s="5"/>
      <c r="U1306" s="5"/>
      <c r="V1306" s="5"/>
      <c r="W1306" s="5"/>
      <c r="X1306" s="5"/>
      <c r="Y1306" s="5"/>
      <c r="Z1306" s="5"/>
      <c r="AA1306" s="5"/>
      <c r="AB1306" s="5"/>
      <c r="AC1306" s="5"/>
      <c r="AD1306" s="5"/>
      <c r="AE1306" s="5"/>
      <c r="AF1306" s="5"/>
    </row>
    <row r="1307" spans="1:32" ht="21" customHeight="1">
      <c r="A1307" s="5" t="s">
        <v>16360</v>
      </c>
      <c r="B1307" s="5" t="s">
        <v>16361</v>
      </c>
      <c r="C1307" s="5" t="str">
        <f t="shared" ca="1" si="0"/>
        <v>上海</v>
      </c>
      <c r="D1307" s="5" t="str">
        <f t="shared" ca="1" si="200"/>
        <v>黄埔区  </v>
      </c>
      <c r="E1307" s="5" t="s">
        <v>22354</v>
      </c>
      <c r="F1307" s="5" t="s">
        <v>29</v>
      </c>
      <c r="G1307" s="7">
        <v>12</v>
      </c>
      <c r="H1307" s="7">
        <v>15</v>
      </c>
      <c r="I1307" s="5" t="s">
        <v>1136</v>
      </c>
      <c r="J1307" s="5" t="s">
        <v>108</v>
      </c>
      <c r="K1307" s="5" t="s">
        <v>117</v>
      </c>
      <c r="L1307" s="5" t="s">
        <v>16364</v>
      </c>
      <c r="M1307" s="5" t="s">
        <v>16367</v>
      </c>
      <c r="N1307" s="5" t="s">
        <v>100</v>
      </c>
      <c r="O1307" s="5" t="s">
        <v>55</v>
      </c>
      <c r="P1307" s="5" t="b">
        <f t="shared" ca="1" si="195"/>
        <v>0</v>
      </c>
      <c r="Q1307" s="5" t="b">
        <f t="shared" ca="1" si="3"/>
        <v>1</v>
      </c>
      <c r="R1307" s="5"/>
      <c r="S1307" s="5"/>
      <c r="T1307" s="5"/>
      <c r="U1307" s="5"/>
      <c r="V1307" s="5"/>
      <c r="W1307" s="5"/>
      <c r="X1307" s="5"/>
      <c r="Y1307" s="5"/>
      <c r="Z1307" s="5"/>
      <c r="AA1307" s="5"/>
      <c r="AB1307" s="5"/>
      <c r="AC1307" s="5"/>
      <c r="AD1307" s="5"/>
      <c r="AE1307" s="5"/>
      <c r="AF1307" s="5"/>
    </row>
    <row r="1308" spans="1:32" ht="21" customHeight="1">
      <c r="A1308" s="5" t="s">
        <v>4668</v>
      </c>
      <c r="B1308" s="5" t="s">
        <v>10453</v>
      </c>
      <c r="C1308" s="5" t="str">
        <f t="shared" ca="1" si="0"/>
        <v>上海</v>
      </c>
      <c r="D1308" s="5" t="str">
        <f t="shared" ca="1" si="200"/>
        <v>黄埔区  </v>
      </c>
      <c r="E1308" s="5" t="s">
        <v>22337</v>
      </c>
      <c r="F1308" s="5" t="s">
        <v>29</v>
      </c>
      <c r="G1308" s="7">
        <v>12</v>
      </c>
      <c r="H1308" s="7">
        <v>18</v>
      </c>
      <c r="I1308" s="5" t="s">
        <v>510</v>
      </c>
      <c r="J1308" s="5" t="s">
        <v>66</v>
      </c>
      <c r="K1308" s="5" t="s">
        <v>10454</v>
      </c>
      <c r="L1308" s="5" t="s">
        <v>10455</v>
      </c>
      <c r="M1308" s="5" t="s">
        <v>14277</v>
      </c>
      <c r="N1308" s="5" t="s">
        <v>167</v>
      </c>
      <c r="O1308" s="5" t="s">
        <v>55</v>
      </c>
      <c r="P1308" s="5" t="b">
        <f t="shared" ca="1" si="195"/>
        <v>0</v>
      </c>
      <c r="Q1308" s="5" t="b">
        <f t="shared" ca="1" si="3"/>
        <v>1</v>
      </c>
      <c r="R1308" s="5"/>
      <c r="S1308" s="5"/>
      <c r="T1308" s="5"/>
      <c r="U1308" s="5"/>
      <c r="V1308" s="5"/>
      <c r="W1308" s="5"/>
      <c r="X1308" s="5"/>
      <c r="Y1308" s="5"/>
      <c r="Z1308" s="5"/>
      <c r="AA1308" s="5"/>
      <c r="AB1308" s="5"/>
      <c r="AC1308" s="5"/>
      <c r="AD1308" s="5"/>
      <c r="AE1308" s="5"/>
      <c r="AF1308" s="5"/>
    </row>
    <row r="1309" spans="1:32" ht="21" customHeight="1">
      <c r="A1309" s="5" t="s">
        <v>14253</v>
      </c>
      <c r="B1309" s="5" t="s">
        <v>5896</v>
      </c>
      <c r="C1309" s="5" t="str">
        <f t="shared" ca="1" si="0"/>
        <v>上海</v>
      </c>
      <c r="D1309" s="5" t="str">
        <f t="shared" ca="1" si="200"/>
        <v>黄埔区  </v>
      </c>
      <c r="E1309" s="5" t="s">
        <v>22344</v>
      </c>
      <c r="F1309" s="5" t="s">
        <v>29</v>
      </c>
      <c r="G1309" s="7">
        <v>12</v>
      </c>
      <c r="H1309" s="7">
        <v>17</v>
      </c>
      <c r="I1309" s="5" t="s">
        <v>941</v>
      </c>
      <c r="J1309" s="5" t="s">
        <v>66</v>
      </c>
      <c r="K1309" s="5" t="s">
        <v>57</v>
      </c>
      <c r="L1309" s="5" t="s">
        <v>14254</v>
      </c>
      <c r="M1309" s="5" t="s">
        <v>14255</v>
      </c>
      <c r="N1309" s="5" t="s">
        <v>53</v>
      </c>
      <c r="O1309" s="5" t="s">
        <v>55</v>
      </c>
      <c r="P1309" s="5" t="b">
        <f t="shared" ca="1" si="195"/>
        <v>0</v>
      </c>
      <c r="Q1309" s="5" t="b">
        <f t="shared" ca="1" si="3"/>
        <v>1</v>
      </c>
      <c r="R1309" s="5"/>
      <c r="S1309" s="5"/>
      <c r="T1309" s="5"/>
      <c r="U1309" s="5"/>
      <c r="V1309" s="5"/>
      <c r="W1309" s="5"/>
      <c r="X1309" s="5"/>
      <c r="Y1309" s="5"/>
      <c r="Z1309" s="5"/>
      <c r="AA1309" s="5"/>
      <c r="AB1309" s="5"/>
      <c r="AC1309" s="5"/>
      <c r="AD1309" s="5"/>
      <c r="AE1309" s="5"/>
      <c r="AF1309" s="5"/>
    </row>
    <row r="1310" spans="1:32" ht="21" customHeight="1">
      <c r="A1310" s="14" t="s">
        <v>7050</v>
      </c>
      <c r="B1310" s="14" t="s">
        <v>14633</v>
      </c>
      <c r="C1310" s="14" t="str">
        <f t="shared" ca="1" si="0"/>
        <v>上海</v>
      </c>
      <c r="D1310" s="14" t="str">
        <f t="shared" ca="1" si="200"/>
        <v>黄埔区  </v>
      </c>
      <c r="E1310" s="14" t="s">
        <v>22462</v>
      </c>
      <c r="F1310" s="14" t="s">
        <v>45</v>
      </c>
      <c r="G1310" s="15">
        <v>12</v>
      </c>
      <c r="H1310" s="15">
        <v>20</v>
      </c>
      <c r="I1310" s="14" t="s">
        <v>201</v>
      </c>
      <c r="J1310" s="14" t="s">
        <v>31</v>
      </c>
      <c r="K1310" s="14" t="s">
        <v>32</v>
      </c>
      <c r="L1310" s="14" t="s">
        <v>14634</v>
      </c>
      <c r="M1310" s="14" t="s">
        <v>14635</v>
      </c>
      <c r="N1310" s="14" t="s">
        <v>42</v>
      </c>
      <c r="O1310" s="14" t="s">
        <v>55</v>
      </c>
      <c r="P1310" s="14" t="b">
        <f ca="1">IFERROR(__xludf.DUMMYFUNCTION("REGEXMATCH(A1310,""前端|设计|(?i)html|(?i)css|网页"")"),FALSE)</f>
        <v>0</v>
      </c>
      <c r="Q1310" s="14" t="b">
        <f t="shared" ca="1" si="3"/>
        <v>1</v>
      </c>
      <c r="R1310" s="5"/>
      <c r="S1310" s="5"/>
      <c r="T1310" s="5"/>
      <c r="U1310" s="5"/>
      <c r="V1310" s="5"/>
      <c r="W1310" s="5"/>
      <c r="X1310" s="5"/>
      <c r="Y1310" s="5"/>
      <c r="Z1310" s="5"/>
      <c r="AA1310" s="5"/>
      <c r="AB1310" s="5"/>
      <c r="AC1310" s="5"/>
      <c r="AD1310" s="5"/>
      <c r="AE1310" s="5"/>
      <c r="AF1310" s="5"/>
    </row>
    <row r="1311" spans="1:32" ht="21" customHeight="1">
      <c r="A1311" s="5" t="s">
        <v>396</v>
      </c>
      <c r="B1311" s="5" t="s">
        <v>14235</v>
      </c>
      <c r="C1311" s="5" t="str">
        <f t="shared" ca="1" si="0"/>
        <v>上海</v>
      </c>
      <c r="D1311" s="5" t="str">
        <f t="shared" ca="1" si="200"/>
        <v>黄埔区  </v>
      </c>
      <c r="E1311" s="5" t="s">
        <v>22344</v>
      </c>
      <c r="F1311" s="5" t="s">
        <v>45</v>
      </c>
      <c r="G1311" s="7">
        <v>12</v>
      </c>
      <c r="H1311" s="7">
        <v>16</v>
      </c>
      <c r="I1311" s="5" t="s">
        <v>232</v>
      </c>
      <c r="J1311" s="5" t="s">
        <v>108</v>
      </c>
      <c r="K1311" s="5" t="s">
        <v>110</v>
      </c>
      <c r="L1311" s="5" t="s">
        <v>14236</v>
      </c>
      <c r="M1311" s="5" t="s">
        <v>14238</v>
      </c>
      <c r="N1311" s="5" t="s">
        <v>53</v>
      </c>
      <c r="O1311" s="5" t="s">
        <v>55</v>
      </c>
      <c r="P1311" s="5" t="b">
        <f t="shared" ref="P1311:P1356" ca="1" si="201">IFERROR(__xludf.DUMMYFUNCTION("REGEXMATCH(A1311,""前端|设计|(?i)html|(?i)css"")"),TRUE)</f>
        <v>1</v>
      </c>
      <c r="Q1311" s="5" t="b">
        <f t="shared" ca="1" si="3"/>
        <v>1</v>
      </c>
      <c r="R1311" s="5"/>
      <c r="S1311" s="5"/>
      <c r="T1311" s="5"/>
      <c r="U1311" s="5"/>
      <c r="V1311" s="5"/>
      <c r="W1311" s="5"/>
      <c r="X1311" s="5"/>
      <c r="Y1311" s="5"/>
      <c r="Z1311" s="5"/>
      <c r="AA1311" s="5"/>
      <c r="AB1311" s="5"/>
      <c r="AC1311" s="5"/>
      <c r="AD1311" s="5"/>
      <c r="AE1311" s="5"/>
      <c r="AF1311" s="5"/>
    </row>
    <row r="1312" spans="1:32" ht="21" customHeight="1">
      <c r="A1312" s="5" t="s">
        <v>1457</v>
      </c>
      <c r="B1312" s="5" t="s">
        <v>14270</v>
      </c>
      <c r="C1312" s="5" t="str">
        <f t="shared" ca="1" si="0"/>
        <v>上海</v>
      </c>
      <c r="D1312" s="5" t="str">
        <f t="shared" ca="1" si="200"/>
        <v>黄埔区  </v>
      </c>
      <c r="E1312" s="5" t="s">
        <v>22337</v>
      </c>
      <c r="F1312" s="5" t="s">
        <v>45</v>
      </c>
      <c r="G1312" s="7">
        <v>12</v>
      </c>
      <c r="H1312" s="7">
        <v>20</v>
      </c>
      <c r="I1312" s="5" t="s">
        <v>201</v>
      </c>
      <c r="J1312" s="5" t="s">
        <v>108</v>
      </c>
      <c r="K1312" s="5" t="s">
        <v>48</v>
      </c>
      <c r="L1312" s="9" t="s">
        <v>47</v>
      </c>
      <c r="M1312" s="5" t="s">
        <v>14272</v>
      </c>
      <c r="N1312" s="5" t="s">
        <v>53</v>
      </c>
      <c r="O1312" s="5" t="s">
        <v>55</v>
      </c>
      <c r="P1312" s="5" t="b">
        <f t="shared" ca="1" si="201"/>
        <v>1</v>
      </c>
      <c r="Q1312" s="5" t="b">
        <f t="shared" ca="1" si="3"/>
        <v>1</v>
      </c>
      <c r="R1312" s="5"/>
      <c r="S1312" s="5"/>
      <c r="T1312" s="5"/>
      <c r="U1312" s="5"/>
      <c r="V1312" s="5"/>
      <c r="W1312" s="5"/>
      <c r="X1312" s="5"/>
      <c r="Y1312" s="5"/>
      <c r="Z1312" s="5"/>
      <c r="AA1312" s="5"/>
      <c r="AB1312" s="5"/>
      <c r="AC1312" s="5"/>
      <c r="AD1312" s="5"/>
      <c r="AE1312" s="5"/>
      <c r="AF1312" s="5"/>
    </row>
    <row r="1313" spans="1:32" ht="21" customHeight="1">
      <c r="A1313" s="5" t="s">
        <v>10130</v>
      </c>
      <c r="B1313" s="5" t="s">
        <v>15688</v>
      </c>
      <c r="C1313" s="5" t="str">
        <f t="shared" ca="1" si="0"/>
        <v>上海</v>
      </c>
      <c r="D1313" s="9" t="s">
        <v>47</v>
      </c>
      <c r="E1313" s="5" t="s">
        <v>22413</v>
      </c>
      <c r="F1313" s="5" t="s">
        <v>29</v>
      </c>
      <c r="G1313" s="7">
        <v>12</v>
      </c>
      <c r="H1313" s="7">
        <v>20</v>
      </c>
      <c r="I1313" s="5" t="s">
        <v>201</v>
      </c>
      <c r="J1313" s="5" t="s">
        <v>108</v>
      </c>
      <c r="K1313" s="5" t="s">
        <v>403</v>
      </c>
      <c r="L1313" s="5" t="s">
        <v>26812</v>
      </c>
      <c r="M1313" s="5" t="s">
        <v>26813</v>
      </c>
      <c r="N1313" s="5" t="s">
        <v>53</v>
      </c>
      <c r="O1313" s="5" t="s">
        <v>55</v>
      </c>
      <c r="P1313" s="5" t="b">
        <f t="shared" ca="1" si="201"/>
        <v>1</v>
      </c>
      <c r="Q1313" s="5" t="b">
        <f t="shared" ca="1" si="3"/>
        <v>1</v>
      </c>
      <c r="R1313" s="5"/>
      <c r="S1313" s="5"/>
      <c r="T1313" s="5"/>
      <c r="U1313" s="5"/>
      <c r="V1313" s="5"/>
      <c r="W1313" s="5"/>
      <c r="X1313" s="5"/>
      <c r="Y1313" s="5"/>
      <c r="Z1313" s="5"/>
      <c r="AA1313" s="5"/>
      <c r="AB1313" s="5"/>
      <c r="AC1313" s="5"/>
      <c r="AD1313" s="5"/>
      <c r="AE1313" s="5"/>
      <c r="AF1313" s="5"/>
    </row>
    <row r="1314" spans="1:32" ht="21" customHeight="1">
      <c r="A1314" s="5" t="s">
        <v>248</v>
      </c>
      <c r="B1314" s="5" t="s">
        <v>14381</v>
      </c>
      <c r="C1314" s="5" t="str">
        <f t="shared" ca="1" si="0"/>
        <v>上海</v>
      </c>
      <c r="D1314" s="5" t="str">
        <f t="shared" ref="D1314:D1318" ca="1" si="202">IFERROR(__xludf.DUMMYFUNCTION("REGEXEXTRACT(E1314,""-(\S+)"")"),"天河区  ")</f>
        <v>天河区  </v>
      </c>
      <c r="E1314" s="5" t="s">
        <v>22344</v>
      </c>
      <c r="F1314" s="5" t="s">
        <v>29</v>
      </c>
      <c r="G1314" s="7">
        <v>12</v>
      </c>
      <c r="H1314" s="7">
        <v>15</v>
      </c>
      <c r="I1314" s="5" t="s">
        <v>1136</v>
      </c>
      <c r="J1314" s="5" t="s">
        <v>108</v>
      </c>
      <c r="K1314" s="5" t="s">
        <v>999</v>
      </c>
      <c r="L1314" s="5" t="s">
        <v>14382</v>
      </c>
      <c r="M1314" s="5" t="s">
        <v>14385</v>
      </c>
      <c r="N1314" s="5" t="s">
        <v>100</v>
      </c>
      <c r="O1314" s="5" t="s">
        <v>55</v>
      </c>
      <c r="P1314" s="5" t="b">
        <f t="shared" ca="1" si="201"/>
        <v>1</v>
      </c>
      <c r="Q1314" s="5" t="b">
        <f t="shared" ca="1" si="3"/>
        <v>1</v>
      </c>
      <c r="R1314" s="5"/>
      <c r="S1314" s="5"/>
      <c r="T1314" s="5"/>
      <c r="U1314" s="5"/>
      <c r="V1314" s="5"/>
      <c r="W1314" s="5"/>
      <c r="X1314" s="5"/>
      <c r="Y1314" s="5"/>
      <c r="Z1314" s="5"/>
      <c r="AA1314" s="5"/>
      <c r="AB1314" s="5"/>
      <c r="AC1314" s="5"/>
      <c r="AD1314" s="5"/>
      <c r="AE1314" s="5"/>
      <c r="AF1314" s="5"/>
    </row>
    <row r="1315" spans="1:32" ht="21" customHeight="1">
      <c r="A1315" s="5" t="s">
        <v>26814</v>
      </c>
      <c r="B1315" s="5" t="s">
        <v>6597</v>
      </c>
      <c r="C1315" s="5" t="str">
        <f t="shared" ca="1" si="0"/>
        <v>上海</v>
      </c>
      <c r="D1315" s="5" t="str">
        <f t="shared" ca="1" si="202"/>
        <v>天河区  </v>
      </c>
      <c r="E1315" s="5" t="s">
        <v>22344</v>
      </c>
      <c r="F1315" s="5" t="s">
        <v>29</v>
      </c>
      <c r="G1315" s="7">
        <v>12</v>
      </c>
      <c r="H1315" s="7">
        <v>18</v>
      </c>
      <c r="I1315" s="5" t="s">
        <v>510</v>
      </c>
      <c r="J1315" s="5" t="s">
        <v>66</v>
      </c>
      <c r="K1315" s="5" t="s">
        <v>76</v>
      </c>
      <c r="L1315" s="5" t="s">
        <v>26815</v>
      </c>
      <c r="M1315" s="5" t="s">
        <v>26816</v>
      </c>
      <c r="N1315" s="5" t="s">
        <v>37</v>
      </c>
      <c r="O1315" s="5" t="s">
        <v>55</v>
      </c>
      <c r="P1315" s="5" t="b">
        <f t="shared" ca="1" si="201"/>
        <v>1</v>
      </c>
      <c r="Q1315" s="5" t="b">
        <f t="shared" ca="1" si="3"/>
        <v>1</v>
      </c>
      <c r="R1315" s="5"/>
      <c r="S1315" s="5"/>
      <c r="T1315" s="5"/>
      <c r="U1315" s="5"/>
      <c r="V1315" s="5"/>
      <c r="W1315" s="5"/>
      <c r="X1315" s="5"/>
      <c r="Y1315" s="5"/>
      <c r="Z1315" s="5"/>
      <c r="AA1315" s="5"/>
      <c r="AB1315" s="5"/>
      <c r="AC1315" s="5"/>
      <c r="AD1315" s="5"/>
      <c r="AE1315" s="5"/>
      <c r="AF1315" s="5"/>
    </row>
    <row r="1316" spans="1:32" ht="21" customHeight="1">
      <c r="A1316" s="5" t="s">
        <v>14425</v>
      </c>
      <c r="B1316" s="5" t="s">
        <v>14426</v>
      </c>
      <c r="C1316" s="5" t="str">
        <f t="shared" ca="1" si="0"/>
        <v>上海</v>
      </c>
      <c r="D1316" s="5" t="str">
        <f t="shared" ca="1" si="202"/>
        <v>天河区  </v>
      </c>
      <c r="E1316" s="5" t="s">
        <v>22510</v>
      </c>
      <c r="F1316" s="5" t="s">
        <v>45</v>
      </c>
      <c r="G1316" s="7">
        <v>12</v>
      </c>
      <c r="H1316" s="7">
        <v>20</v>
      </c>
      <c r="I1316" s="5" t="s">
        <v>201</v>
      </c>
      <c r="J1316" s="5" t="s">
        <v>108</v>
      </c>
      <c r="K1316" s="5" t="s">
        <v>4427</v>
      </c>
      <c r="L1316" s="5" t="s">
        <v>14427</v>
      </c>
      <c r="M1316" s="5" t="s">
        <v>14428</v>
      </c>
      <c r="N1316" s="5" t="s">
        <v>37</v>
      </c>
      <c r="O1316" s="5" t="s">
        <v>55</v>
      </c>
      <c r="P1316" s="5" t="b">
        <f t="shared" ca="1" si="201"/>
        <v>1</v>
      </c>
      <c r="Q1316" s="5" t="b">
        <f t="shared" ca="1" si="3"/>
        <v>1</v>
      </c>
      <c r="R1316" s="5"/>
      <c r="S1316" s="5"/>
      <c r="T1316" s="5"/>
      <c r="U1316" s="5"/>
      <c r="V1316" s="5"/>
      <c r="W1316" s="5"/>
      <c r="X1316" s="5"/>
      <c r="Y1316" s="5"/>
      <c r="Z1316" s="5"/>
      <c r="AA1316" s="5"/>
      <c r="AB1316" s="5"/>
      <c r="AC1316" s="5"/>
      <c r="AD1316" s="5"/>
      <c r="AE1316" s="5"/>
      <c r="AF1316" s="5"/>
    </row>
    <row r="1317" spans="1:32" ht="21" customHeight="1">
      <c r="A1317" s="5" t="s">
        <v>396</v>
      </c>
      <c r="B1317" s="5" t="s">
        <v>14418</v>
      </c>
      <c r="C1317" s="5" t="str">
        <f t="shared" ca="1" si="0"/>
        <v>上海</v>
      </c>
      <c r="D1317" s="5" t="str">
        <f t="shared" ca="1" si="202"/>
        <v>天河区  </v>
      </c>
      <c r="E1317" s="5" t="s">
        <v>22344</v>
      </c>
      <c r="F1317" s="5" t="s">
        <v>45</v>
      </c>
      <c r="G1317" s="7">
        <v>12</v>
      </c>
      <c r="H1317" s="7">
        <v>15</v>
      </c>
      <c r="I1317" s="5" t="s">
        <v>1136</v>
      </c>
      <c r="J1317" s="5" t="s">
        <v>31</v>
      </c>
      <c r="K1317" s="5" t="s">
        <v>13117</v>
      </c>
      <c r="L1317" s="5" t="s">
        <v>14419</v>
      </c>
      <c r="M1317" s="5" t="s">
        <v>26817</v>
      </c>
      <c r="N1317" s="5" t="s">
        <v>53</v>
      </c>
      <c r="O1317" s="5" t="s">
        <v>55</v>
      </c>
      <c r="P1317" s="5" t="b">
        <f t="shared" ca="1" si="201"/>
        <v>1</v>
      </c>
      <c r="Q1317" s="5" t="b">
        <f t="shared" ca="1" si="3"/>
        <v>1</v>
      </c>
      <c r="R1317" s="5"/>
      <c r="S1317" s="5"/>
      <c r="T1317" s="5"/>
      <c r="U1317" s="5"/>
      <c r="V1317" s="5"/>
      <c r="W1317" s="5"/>
      <c r="X1317" s="5"/>
      <c r="Y1317" s="5"/>
      <c r="Z1317" s="5"/>
      <c r="AA1317" s="5"/>
      <c r="AB1317" s="5"/>
      <c r="AC1317" s="5"/>
      <c r="AD1317" s="5"/>
      <c r="AE1317" s="5"/>
      <c r="AF1317" s="5"/>
    </row>
    <row r="1318" spans="1:32" ht="21" customHeight="1">
      <c r="A1318" s="5" t="s">
        <v>396</v>
      </c>
      <c r="B1318" s="5" t="s">
        <v>16481</v>
      </c>
      <c r="C1318" s="5" t="str">
        <f t="shared" ca="1" si="0"/>
        <v>上海</v>
      </c>
      <c r="D1318" s="5" t="str">
        <f t="shared" ca="1" si="202"/>
        <v>天河区  </v>
      </c>
      <c r="E1318" s="5" t="s">
        <v>22510</v>
      </c>
      <c r="F1318" s="5" t="s">
        <v>45</v>
      </c>
      <c r="G1318" s="7">
        <v>12</v>
      </c>
      <c r="H1318" s="7">
        <v>20</v>
      </c>
      <c r="I1318" s="5" t="s">
        <v>201</v>
      </c>
      <c r="J1318" s="5" t="s">
        <v>108</v>
      </c>
      <c r="K1318" s="5" t="s">
        <v>57</v>
      </c>
      <c r="L1318" s="5" t="s">
        <v>16484</v>
      </c>
      <c r="M1318" s="5" t="s">
        <v>26818</v>
      </c>
      <c r="N1318" s="5" t="s">
        <v>167</v>
      </c>
      <c r="O1318" s="5" t="s">
        <v>55</v>
      </c>
      <c r="P1318" s="5" t="b">
        <f t="shared" ca="1" si="201"/>
        <v>1</v>
      </c>
      <c r="Q1318" s="5" t="b">
        <f t="shared" ca="1" si="3"/>
        <v>1</v>
      </c>
      <c r="R1318" s="5"/>
      <c r="S1318" s="5"/>
      <c r="T1318" s="5"/>
      <c r="U1318" s="5"/>
      <c r="V1318" s="5"/>
      <c r="W1318" s="5"/>
      <c r="X1318" s="5"/>
      <c r="Y1318" s="5"/>
      <c r="Z1318" s="5"/>
      <c r="AA1318" s="5"/>
      <c r="AB1318" s="5"/>
      <c r="AC1318" s="5"/>
      <c r="AD1318" s="5"/>
      <c r="AE1318" s="5"/>
      <c r="AF1318" s="5"/>
    </row>
    <row r="1319" spans="1:32" ht="21" customHeight="1">
      <c r="A1319" s="5" t="s">
        <v>26819</v>
      </c>
      <c r="B1319" s="5" t="s">
        <v>6174</v>
      </c>
      <c r="C1319" s="5" t="str">
        <f t="shared" ca="1" si="0"/>
        <v>上海</v>
      </c>
      <c r="D1319" s="9" t="s">
        <v>47</v>
      </c>
      <c r="E1319" s="5" t="s">
        <v>22413</v>
      </c>
      <c r="F1319" s="5" t="s">
        <v>29</v>
      </c>
      <c r="G1319" s="7">
        <v>12</v>
      </c>
      <c r="H1319" s="7">
        <v>18</v>
      </c>
      <c r="I1319" s="5" t="s">
        <v>510</v>
      </c>
      <c r="J1319" s="5" t="s">
        <v>108</v>
      </c>
      <c r="K1319" s="5" t="s">
        <v>899</v>
      </c>
      <c r="L1319" s="5" t="s">
        <v>6177</v>
      </c>
      <c r="M1319" s="5" t="s">
        <v>26820</v>
      </c>
      <c r="N1319" s="5" t="s">
        <v>1599</v>
      </c>
      <c r="O1319" s="5" t="s">
        <v>237</v>
      </c>
      <c r="P1319" s="5" t="b">
        <f t="shared" ca="1" si="201"/>
        <v>1</v>
      </c>
      <c r="Q1319" s="5" t="b">
        <f t="shared" ca="1" si="3"/>
        <v>1</v>
      </c>
      <c r="R1319" s="5"/>
      <c r="S1319" s="5"/>
      <c r="T1319" s="5"/>
      <c r="U1319" s="5"/>
      <c r="V1319" s="5"/>
      <c r="W1319" s="5"/>
      <c r="X1319" s="5"/>
      <c r="Y1319" s="5"/>
      <c r="Z1319" s="5"/>
      <c r="AA1319" s="5"/>
      <c r="AB1319" s="5"/>
      <c r="AC1319" s="5"/>
      <c r="AD1319" s="5"/>
      <c r="AE1319" s="5"/>
      <c r="AF1319" s="5"/>
    </row>
    <row r="1320" spans="1:32" ht="21" customHeight="1">
      <c r="A1320" s="5" t="s">
        <v>7132</v>
      </c>
      <c r="B1320" s="5" t="s">
        <v>5783</v>
      </c>
      <c r="C1320" s="5" t="str">
        <f t="shared" ca="1" si="0"/>
        <v>上海</v>
      </c>
      <c r="D1320" s="5" t="str">
        <f t="shared" ref="D1320:D1332" ca="1" si="203">IFERROR(__xludf.DUMMYFUNCTION("REGEXEXTRACT(E1320,""-(\S+)"")"),"南山区  ")</f>
        <v>南山区  </v>
      </c>
      <c r="E1320" s="5" t="s">
        <v>22670</v>
      </c>
      <c r="F1320" s="5" t="s">
        <v>29</v>
      </c>
      <c r="G1320" s="7">
        <v>12</v>
      </c>
      <c r="H1320" s="7">
        <v>16</v>
      </c>
      <c r="I1320" s="5" t="s">
        <v>232</v>
      </c>
      <c r="J1320" s="5" t="s">
        <v>108</v>
      </c>
      <c r="K1320" s="5" t="s">
        <v>57</v>
      </c>
      <c r="L1320" s="5" t="s">
        <v>26821</v>
      </c>
      <c r="M1320" s="5" t="s">
        <v>26822</v>
      </c>
      <c r="N1320" s="5" t="s">
        <v>42</v>
      </c>
      <c r="O1320" s="5" t="s">
        <v>237</v>
      </c>
      <c r="P1320" s="5" t="b">
        <f t="shared" ca="1" si="201"/>
        <v>1</v>
      </c>
      <c r="Q1320" s="5" t="b">
        <f t="shared" ca="1" si="3"/>
        <v>1</v>
      </c>
      <c r="R1320" s="5"/>
      <c r="S1320" s="5"/>
      <c r="T1320" s="5"/>
      <c r="U1320" s="5"/>
      <c r="V1320" s="5"/>
      <c r="W1320" s="5"/>
      <c r="X1320" s="5"/>
      <c r="Y1320" s="5"/>
      <c r="Z1320" s="5"/>
      <c r="AA1320" s="5"/>
      <c r="AB1320" s="5"/>
      <c r="AC1320" s="5"/>
      <c r="AD1320" s="5"/>
      <c r="AE1320" s="5"/>
      <c r="AF1320" s="5"/>
    </row>
    <row r="1321" spans="1:32" ht="21" customHeight="1">
      <c r="A1321" s="5" t="s">
        <v>7132</v>
      </c>
      <c r="B1321" s="5" t="s">
        <v>4825</v>
      </c>
      <c r="C1321" s="5" t="str">
        <f t="shared" ca="1" si="0"/>
        <v>上海</v>
      </c>
      <c r="D1321" s="5" t="str">
        <f t="shared" ca="1" si="203"/>
        <v>南山区  </v>
      </c>
      <c r="E1321" s="5" t="s">
        <v>22687</v>
      </c>
      <c r="F1321" s="5" t="s">
        <v>45</v>
      </c>
      <c r="G1321" s="7">
        <v>12</v>
      </c>
      <c r="H1321" s="7">
        <v>20</v>
      </c>
      <c r="I1321" s="5" t="s">
        <v>201</v>
      </c>
      <c r="J1321" s="7" t="s">
        <v>24</v>
      </c>
      <c r="K1321" s="5" t="s">
        <v>117</v>
      </c>
      <c r="L1321" s="5" t="s">
        <v>4826</v>
      </c>
      <c r="M1321" s="5" t="s">
        <v>26823</v>
      </c>
      <c r="N1321" s="5" t="s">
        <v>37</v>
      </c>
      <c r="O1321" s="5" t="s">
        <v>55</v>
      </c>
      <c r="P1321" s="5" t="b">
        <f t="shared" ca="1" si="201"/>
        <v>1</v>
      </c>
      <c r="Q1321" s="5" t="b">
        <f t="shared" ca="1" si="3"/>
        <v>1</v>
      </c>
      <c r="R1321" s="5"/>
      <c r="S1321" s="5"/>
      <c r="T1321" s="5"/>
      <c r="U1321" s="5"/>
      <c r="V1321" s="5"/>
      <c r="W1321" s="5"/>
      <c r="X1321" s="5"/>
      <c r="Y1321" s="5"/>
      <c r="Z1321" s="5"/>
      <c r="AA1321" s="5"/>
      <c r="AB1321" s="5"/>
      <c r="AC1321" s="5"/>
      <c r="AD1321" s="5"/>
      <c r="AE1321" s="5"/>
      <c r="AF1321" s="5"/>
    </row>
    <row r="1322" spans="1:32" ht="21" customHeight="1">
      <c r="A1322" s="5" t="s">
        <v>7132</v>
      </c>
      <c r="B1322" s="5" t="s">
        <v>16929</v>
      </c>
      <c r="C1322" s="5" t="str">
        <f t="shared" ca="1" si="0"/>
        <v>上海</v>
      </c>
      <c r="D1322" s="5" t="str">
        <f t="shared" ca="1" si="203"/>
        <v>南山区  </v>
      </c>
      <c r="E1322" s="5" t="s">
        <v>22687</v>
      </c>
      <c r="F1322" s="5" t="s">
        <v>29</v>
      </c>
      <c r="G1322" s="7">
        <v>12</v>
      </c>
      <c r="H1322" s="7">
        <v>17</v>
      </c>
      <c r="I1322" s="5" t="s">
        <v>941</v>
      </c>
      <c r="J1322" s="5" t="s">
        <v>108</v>
      </c>
      <c r="K1322" s="5" t="s">
        <v>57</v>
      </c>
      <c r="L1322" s="5" t="s">
        <v>26824</v>
      </c>
      <c r="M1322" s="5" t="s">
        <v>26825</v>
      </c>
      <c r="N1322" s="5" t="s">
        <v>42</v>
      </c>
      <c r="O1322" s="5" t="s">
        <v>89</v>
      </c>
      <c r="P1322" s="5" t="b">
        <f t="shared" ca="1" si="201"/>
        <v>1</v>
      </c>
      <c r="Q1322" s="5" t="b">
        <f t="shared" ca="1" si="3"/>
        <v>1</v>
      </c>
      <c r="R1322" s="5"/>
      <c r="S1322" s="5"/>
      <c r="T1322" s="5"/>
      <c r="U1322" s="5"/>
      <c r="V1322" s="5"/>
      <c r="W1322" s="5"/>
      <c r="X1322" s="5"/>
      <c r="Y1322" s="5"/>
      <c r="Z1322" s="5"/>
      <c r="AA1322" s="5"/>
      <c r="AB1322" s="5"/>
      <c r="AC1322" s="5"/>
      <c r="AD1322" s="5"/>
      <c r="AE1322" s="5"/>
      <c r="AF1322" s="5"/>
    </row>
    <row r="1323" spans="1:32" ht="21" customHeight="1">
      <c r="A1323" s="5" t="s">
        <v>7132</v>
      </c>
      <c r="B1323" s="5" t="s">
        <v>26826</v>
      </c>
      <c r="C1323" s="5" t="str">
        <f t="shared" ca="1" si="0"/>
        <v>上海</v>
      </c>
      <c r="D1323" s="5" t="str">
        <f t="shared" ca="1" si="203"/>
        <v>南山区  </v>
      </c>
      <c r="E1323" s="5" t="s">
        <v>22670</v>
      </c>
      <c r="F1323" s="5" t="s">
        <v>29</v>
      </c>
      <c r="G1323" s="7">
        <v>12</v>
      </c>
      <c r="H1323" s="7">
        <v>22</v>
      </c>
      <c r="I1323" s="5" t="s">
        <v>4645</v>
      </c>
      <c r="J1323" s="7" t="s">
        <v>24</v>
      </c>
      <c r="K1323" s="5" t="s">
        <v>48</v>
      </c>
      <c r="L1323" s="5" t="s">
        <v>6251</v>
      </c>
      <c r="M1323" s="5" t="s">
        <v>26827</v>
      </c>
      <c r="N1323" s="5" t="s">
        <v>167</v>
      </c>
      <c r="O1323" s="5" t="s">
        <v>38</v>
      </c>
      <c r="P1323" s="5" t="b">
        <f t="shared" ca="1" si="201"/>
        <v>1</v>
      </c>
      <c r="Q1323" s="5" t="b">
        <f t="shared" ca="1" si="3"/>
        <v>1</v>
      </c>
      <c r="R1323" s="5"/>
      <c r="S1323" s="5"/>
      <c r="T1323" s="5"/>
      <c r="U1323" s="5"/>
      <c r="V1323" s="5"/>
      <c r="W1323" s="5"/>
      <c r="X1323" s="5"/>
      <c r="Y1323" s="5"/>
      <c r="Z1323" s="5"/>
      <c r="AA1323" s="5"/>
      <c r="AB1323" s="5"/>
      <c r="AC1323" s="5"/>
      <c r="AD1323" s="5"/>
      <c r="AE1323" s="5"/>
      <c r="AF1323" s="5"/>
    </row>
    <row r="1324" spans="1:32" ht="21" customHeight="1">
      <c r="A1324" s="5" t="s">
        <v>7132</v>
      </c>
      <c r="B1324" s="5" t="s">
        <v>7948</v>
      </c>
      <c r="C1324" s="5" t="str">
        <f t="shared" ca="1" si="0"/>
        <v>上海</v>
      </c>
      <c r="D1324" s="5" t="str">
        <f t="shared" ca="1" si="203"/>
        <v>南山区  </v>
      </c>
      <c r="E1324" s="5" t="s">
        <v>22687</v>
      </c>
      <c r="F1324" s="5" t="s">
        <v>29</v>
      </c>
      <c r="G1324" s="7">
        <v>12</v>
      </c>
      <c r="H1324" s="7">
        <v>18</v>
      </c>
      <c r="I1324" s="5" t="s">
        <v>510</v>
      </c>
      <c r="J1324" s="5" t="s">
        <v>108</v>
      </c>
      <c r="K1324" s="5" t="s">
        <v>68</v>
      </c>
      <c r="L1324" s="5" t="s">
        <v>7949</v>
      </c>
      <c r="M1324" s="5" t="s">
        <v>26828</v>
      </c>
      <c r="N1324" s="5" t="s">
        <v>167</v>
      </c>
      <c r="O1324" s="5" t="s">
        <v>55</v>
      </c>
      <c r="P1324" s="5" t="b">
        <f t="shared" ca="1" si="201"/>
        <v>1</v>
      </c>
      <c r="Q1324" s="5" t="b">
        <f t="shared" ca="1" si="3"/>
        <v>1</v>
      </c>
      <c r="R1324" s="5"/>
      <c r="S1324" s="5"/>
      <c r="T1324" s="5"/>
      <c r="U1324" s="5"/>
      <c r="V1324" s="5"/>
      <c r="W1324" s="5"/>
      <c r="X1324" s="5"/>
      <c r="Y1324" s="5"/>
      <c r="Z1324" s="5"/>
      <c r="AA1324" s="5"/>
      <c r="AB1324" s="5"/>
      <c r="AC1324" s="5"/>
      <c r="AD1324" s="5"/>
      <c r="AE1324" s="5"/>
      <c r="AF1324" s="5"/>
    </row>
    <row r="1325" spans="1:32" ht="21" customHeight="1">
      <c r="A1325" s="5" t="s">
        <v>10209</v>
      </c>
      <c r="B1325" s="5" t="s">
        <v>26829</v>
      </c>
      <c r="C1325" s="5" t="str">
        <f t="shared" ca="1" si="0"/>
        <v>上海</v>
      </c>
      <c r="D1325" s="5" t="str">
        <f t="shared" ca="1" si="203"/>
        <v>南山区  </v>
      </c>
      <c r="E1325" s="5" t="s">
        <v>22670</v>
      </c>
      <c r="F1325" s="5" t="s">
        <v>45</v>
      </c>
      <c r="G1325" s="7">
        <v>12</v>
      </c>
      <c r="H1325" s="7">
        <v>20</v>
      </c>
      <c r="I1325" s="5" t="s">
        <v>201</v>
      </c>
      <c r="J1325" s="5" t="s">
        <v>125</v>
      </c>
      <c r="K1325" s="5" t="s">
        <v>57</v>
      </c>
      <c r="L1325" s="5" t="s">
        <v>26830</v>
      </c>
      <c r="M1325" s="5" t="s">
        <v>26831</v>
      </c>
      <c r="N1325" s="5" t="s">
        <v>100</v>
      </c>
      <c r="O1325" s="5" t="s">
        <v>55</v>
      </c>
      <c r="P1325" s="5" t="b">
        <f t="shared" ca="1" si="201"/>
        <v>1</v>
      </c>
      <c r="Q1325" s="5" t="b">
        <f t="shared" ca="1" si="3"/>
        <v>1</v>
      </c>
      <c r="R1325" s="5"/>
      <c r="S1325" s="5"/>
      <c r="T1325" s="5"/>
      <c r="U1325" s="5"/>
      <c r="V1325" s="5"/>
      <c r="W1325" s="5"/>
      <c r="X1325" s="5"/>
      <c r="Y1325" s="5"/>
      <c r="Z1325" s="5"/>
      <c r="AA1325" s="5"/>
      <c r="AB1325" s="5"/>
      <c r="AC1325" s="5"/>
      <c r="AD1325" s="5"/>
      <c r="AE1325" s="5"/>
      <c r="AF1325" s="5"/>
    </row>
    <row r="1326" spans="1:32" ht="21" customHeight="1">
      <c r="A1326" s="5" t="s">
        <v>13957</v>
      </c>
      <c r="B1326" s="5" t="s">
        <v>1687</v>
      </c>
      <c r="C1326" s="5" t="str">
        <f t="shared" ca="1" si="0"/>
        <v>上海</v>
      </c>
      <c r="D1326" s="5" t="str">
        <f t="shared" ca="1" si="203"/>
        <v>南山区  </v>
      </c>
      <c r="E1326" s="5" t="s">
        <v>22670</v>
      </c>
      <c r="F1326" s="5" t="s">
        <v>29</v>
      </c>
      <c r="G1326" s="7">
        <v>12</v>
      </c>
      <c r="H1326" s="7">
        <v>22</v>
      </c>
      <c r="I1326" s="5" t="s">
        <v>4645</v>
      </c>
      <c r="J1326" s="5" t="s">
        <v>1690</v>
      </c>
      <c r="K1326" s="5" t="s">
        <v>57</v>
      </c>
      <c r="L1326" s="5" t="s">
        <v>13959</v>
      </c>
      <c r="M1326" s="5" t="s">
        <v>13961</v>
      </c>
      <c r="N1326" s="5" t="s">
        <v>42</v>
      </c>
      <c r="O1326" s="5" t="s">
        <v>405</v>
      </c>
      <c r="P1326" s="5" t="b">
        <f t="shared" ca="1" si="201"/>
        <v>1</v>
      </c>
      <c r="Q1326" s="5" t="b">
        <f t="shared" ca="1" si="3"/>
        <v>1</v>
      </c>
      <c r="R1326" s="5"/>
      <c r="S1326" s="5"/>
      <c r="T1326" s="5"/>
      <c r="U1326" s="5"/>
      <c r="V1326" s="5"/>
      <c r="W1326" s="5"/>
      <c r="X1326" s="5"/>
      <c r="Y1326" s="5"/>
      <c r="Z1326" s="5"/>
      <c r="AA1326" s="5"/>
      <c r="AB1326" s="5"/>
      <c r="AC1326" s="5"/>
      <c r="AD1326" s="5"/>
      <c r="AE1326" s="5"/>
      <c r="AF1326" s="5"/>
    </row>
    <row r="1327" spans="1:32" ht="21" customHeight="1">
      <c r="A1327" s="5" t="s">
        <v>1457</v>
      </c>
      <c r="B1327" s="5" t="s">
        <v>14004</v>
      </c>
      <c r="C1327" s="5" t="str">
        <f t="shared" ca="1" si="0"/>
        <v>上海</v>
      </c>
      <c r="D1327" s="5" t="str">
        <f t="shared" ca="1" si="203"/>
        <v>南山区  </v>
      </c>
      <c r="E1327" s="5" t="s">
        <v>22670</v>
      </c>
      <c r="F1327" s="5" t="s">
        <v>45</v>
      </c>
      <c r="G1327" s="7">
        <v>12</v>
      </c>
      <c r="H1327" s="7">
        <v>15</v>
      </c>
      <c r="I1327" s="5" t="s">
        <v>1136</v>
      </c>
      <c r="J1327" s="5" t="s">
        <v>108</v>
      </c>
      <c r="K1327" s="5" t="s">
        <v>117</v>
      </c>
      <c r="L1327" s="5" t="s">
        <v>14007</v>
      </c>
      <c r="M1327" s="5" t="s">
        <v>14008</v>
      </c>
      <c r="N1327" s="5" t="s">
        <v>37</v>
      </c>
      <c r="O1327" s="5" t="s">
        <v>405</v>
      </c>
      <c r="P1327" s="5" t="b">
        <f t="shared" ca="1" si="201"/>
        <v>1</v>
      </c>
      <c r="Q1327" s="5" t="b">
        <f t="shared" ca="1" si="3"/>
        <v>1</v>
      </c>
      <c r="R1327" s="5"/>
      <c r="S1327" s="5"/>
      <c r="T1327" s="5"/>
      <c r="U1327" s="5"/>
      <c r="V1327" s="5"/>
      <c r="W1327" s="5"/>
      <c r="X1327" s="5"/>
      <c r="Y1327" s="5"/>
      <c r="Z1327" s="5"/>
      <c r="AA1327" s="5"/>
      <c r="AB1327" s="5"/>
      <c r="AC1327" s="5"/>
      <c r="AD1327" s="5"/>
      <c r="AE1327" s="5"/>
      <c r="AF1327" s="5"/>
    </row>
    <row r="1328" spans="1:32" ht="21" customHeight="1">
      <c r="A1328" s="5" t="s">
        <v>5314</v>
      </c>
      <c r="B1328" s="5" t="s">
        <v>13617</v>
      </c>
      <c r="C1328" s="5" t="str">
        <f t="shared" ca="1" si="0"/>
        <v>上海</v>
      </c>
      <c r="D1328" s="5" t="str">
        <f t="shared" ca="1" si="203"/>
        <v>南山区  </v>
      </c>
      <c r="E1328" s="5" t="s">
        <v>22698</v>
      </c>
      <c r="F1328" s="5" t="s">
        <v>29</v>
      </c>
      <c r="G1328" s="7">
        <v>12</v>
      </c>
      <c r="H1328" s="7">
        <v>20</v>
      </c>
      <c r="I1328" s="5" t="s">
        <v>201</v>
      </c>
      <c r="J1328" s="5" t="s">
        <v>125</v>
      </c>
      <c r="K1328" s="5" t="s">
        <v>117</v>
      </c>
      <c r="L1328" s="5" t="s">
        <v>14061</v>
      </c>
      <c r="M1328" s="5" t="s">
        <v>14062</v>
      </c>
      <c r="N1328" s="5" t="s">
        <v>53</v>
      </c>
      <c r="O1328" s="5" t="s">
        <v>89</v>
      </c>
      <c r="P1328" s="5" t="b">
        <f t="shared" ca="1" si="201"/>
        <v>1</v>
      </c>
      <c r="Q1328" s="5" t="b">
        <f t="shared" ca="1" si="3"/>
        <v>1</v>
      </c>
      <c r="R1328" s="5"/>
      <c r="S1328" s="5"/>
      <c r="T1328" s="5"/>
      <c r="U1328" s="5"/>
      <c r="V1328" s="5"/>
      <c r="W1328" s="5"/>
      <c r="X1328" s="5"/>
      <c r="Y1328" s="5"/>
      <c r="Z1328" s="5"/>
      <c r="AA1328" s="5"/>
      <c r="AB1328" s="5"/>
      <c r="AC1328" s="5"/>
      <c r="AD1328" s="5"/>
      <c r="AE1328" s="5"/>
      <c r="AF1328" s="5"/>
    </row>
    <row r="1329" spans="1:32" ht="21" customHeight="1">
      <c r="A1329" s="5" t="s">
        <v>14038</v>
      </c>
      <c r="B1329" s="5" t="s">
        <v>14039</v>
      </c>
      <c r="C1329" s="5" t="str">
        <f t="shared" ca="1" si="0"/>
        <v>上海</v>
      </c>
      <c r="D1329" s="5" t="str">
        <f t="shared" ca="1" si="203"/>
        <v>南山区  </v>
      </c>
      <c r="E1329" s="5" t="s">
        <v>22363</v>
      </c>
      <c r="F1329" s="5" t="s">
        <v>45</v>
      </c>
      <c r="G1329" s="7">
        <v>12</v>
      </c>
      <c r="H1329" s="7">
        <v>25</v>
      </c>
      <c r="I1329" s="5" t="s">
        <v>3306</v>
      </c>
      <c r="J1329" s="5" t="s">
        <v>125</v>
      </c>
      <c r="K1329" s="5" t="s">
        <v>14040</v>
      </c>
      <c r="L1329" s="5" t="s">
        <v>14041</v>
      </c>
      <c r="M1329" s="5" t="s">
        <v>14042</v>
      </c>
      <c r="N1329" s="5" t="s">
        <v>53</v>
      </c>
      <c r="O1329" s="5" t="s">
        <v>55</v>
      </c>
      <c r="P1329" s="5" t="b">
        <f t="shared" ca="1" si="201"/>
        <v>1</v>
      </c>
      <c r="Q1329" s="5" t="b">
        <f t="shared" ca="1" si="3"/>
        <v>1</v>
      </c>
      <c r="R1329" s="5"/>
      <c r="S1329" s="5"/>
      <c r="T1329" s="5"/>
      <c r="U1329" s="5"/>
      <c r="V1329" s="5"/>
      <c r="W1329" s="5"/>
      <c r="X1329" s="5"/>
      <c r="Y1329" s="5"/>
      <c r="Z1329" s="5"/>
      <c r="AA1329" s="5"/>
      <c r="AB1329" s="5"/>
      <c r="AC1329" s="5"/>
      <c r="AD1329" s="5"/>
      <c r="AE1329" s="5"/>
      <c r="AF1329" s="5"/>
    </row>
    <row r="1330" spans="1:32" ht="21" customHeight="1">
      <c r="A1330" s="5" t="s">
        <v>14068</v>
      </c>
      <c r="B1330" s="5" t="s">
        <v>14069</v>
      </c>
      <c r="C1330" s="5" t="str">
        <f t="shared" ca="1" si="0"/>
        <v>上海</v>
      </c>
      <c r="D1330" s="5" t="str">
        <f t="shared" ca="1" si="203"/>
        <v>南山区  </v>
      </c>
      <c r="E1330" s="5" t="s">
        <v>22670</v>
      </c>
      <c r="F1330" s="5" t="s">
        <v>29</v>
      </c>
      <c r="G1330" s="7">
        <v>12</v>
      </c>
      <c r="H1330" s="7">
        <v>15</v>
      </c>
      <c r="I1330" s="5" t="s">
        <v>1136</v>
      </c>
      <c r="J1330" s="5" t="s">
        <v>108</v>
      </c>
      <c r="K1330" s="5" t="s">
        <v>907</v>
      </c>
      <c r="L1330" s="5" t="s">
        <v>14070</v>
      </c>
      <c r="M1330" s="5" t="s">
        <v>14071</v>
      </c>
      <c r="N1330" s="5" t="s">
        <v>100</v>
      </c>
      <c r="O1330" s="5" t="s">
        <v>55</v>
      </c>
      <c r="P1330" s="5" t="b">
        <f t="shared" ca="1" si="201"/>
        <v>1</v>
      </c>
      <c r="Q1330" s="5" t="b">
        <f t="shared" ca="1" si="3"/>
        <v>1</v>
      </c>
      <c r="R1330" s="5"/>
      <c r="S1330" s="5"/>
      <c r="T1330" s="5"/>
      <c r="U1330" s="5"/>
      <c r="V1330" s="5"/>
      <c r="W1330" s="5"/>
      <c r="X1330" s="5"/>
      <c r="Y1330" s="5"/>
      <c r="Z1330" s="5"/>
      <c r="AA1330" s="5"/>
      <c r="AB1330" s="5"/>
      <c r="AC1330" s="5"/>
      <c r="AD1330" s="5"/>
      <c r="AE1330" s="5"/>
      <c r="AF1330" s="5"/>
    </row>
    <row r="1331" spans="1:32" ht="21" customHeight="1">
      <c r="A1331" s="5" t="s">
        <v>14167</v>
      </c>
      <c r="B1331" s="5" t="s">
        <v>14168</v>
      </c>
      <c r="C1331" s="5" t="str">
        <f t="shared" ca="1" si="0"/>
        <v>上海</v>
      </c>
      <c r="D1331" s="5" t="str">
        <f t="shared" ca="1" si="203"/>
        <v>南山区  </v>
      </c>
      <c r="E1331" s="5" t="s">
        <v>22670</v>
      </c>
      <c r="F1331" s="5" t="s">
        <v>45</v>
      </c>
      <c r="G1331" s="7">
        <v>12</v>
      </c>
      <c r="H1331" s="7">
        <v>16</v>
      </c>
      <c r="I1331" s="5" t="s">
        <v>232</v>
      </c>
      <c r="J1331" s="5" t="s">
        <v>108</v>
      </c>
      <c r="K1331" s="5" t="s">
        <v>516</v>
      </c>
      <c r="L1331" s="5" t="s">
        <v>14170</v>
      </c>
      <c r="M1331" s="5" t="s">
        <v>14172</v>
      </c>
      <c r="N1331" s="5" t="s">
        <v>37</v>
      </c>
      <c r="O1331" s="5" t="s">
        <v>55</v>
      </c>
      <c r="P1331" s="5" t="b">
        <f t="shared" ca="1" si="201"/>
        <v>1</v>
      </c>
      <c r="Q1331" s="5" t="b">
        <f t="shared" ca="1" si="3"/>
        <v>1</v>
      </c>
      <c r="R1331" s="5"/>
      <c r="S1331" s="5"/>
      <c r="T1331" s="5"/>
      <c r="U1331" s="5"/>
      <c r="V1331" s="5"/>
      <c r="W1331" s="5"/>
      <c r="X1331" s="5"/>
      <c r="Y1331" s="5"/>
      <c r="Z1331" s="5"/>
      <c r="AA1331" s="5"/>
      <c r="AB1331" s="5"/>
      <c r="AC1331" s="5"/>
      <c r="AD1331" s="5"/>
      <c r="AE1331" s="5"/>
      <c r="AF1331" s="5"/>
    </row>
    <row r="1332" spans="1:32" ht="21" customHeight="1">
      <c r="A1332" s="5" t="s">
        <v>3213</v>
      </c>
      <c r="B1332" s="5" t="s">
        <v>14130</v>
      </c>
      <c r="C1332" s="5" t="str">
        <f t="shared" ca="1" si="0"/>
        <v>上海</v>
      </c>
      <c r="D1332" s="5" t="str">
        <f t="shared" ca="1" si="203"/>
        <v>南山区  </v>
      </c>
      <c r="E1332" s="5" t="s">
        <v>22687</v>
      </c>
      <c r="F1332" s="5" t="s">
        <v>29</v>
      </c>
      <c r="G1332" s="7">
        <v>12</v>
      </c>
      <c r="H1332" s="7">
        <v>22</v>
      </c>
      <c r="I1332" s="5" t="s">
        <v>4645</v>
      </c>
      <c r="J1332" s="5" t="s">
        <v>31</v>
      </c>
      <c r="K1332" s="5" t="s">
        <v>117</v>
      </c>
      <c r="L1332" s="5" t="s">
        <v>14133</v>
      </c>
      <c r="M1332" s="5" t="s">
        <v>14134</v>
      </c>
      <c r="N1332" s="5" t="s">
        <v>53</v>
      </c>
      <c r="O1332" s="5" t="s">
        <v>55</v>
      </c>
      <c r="P1332" s="5" t="b">
        <f t="shared" ca="1" si="201"/>
        <v>1</v>
      </c>
      <c r="Q1332" s="5" t="b">
        <f t="shared" ca="1" si="3"/>
        <v>1</v>
      </c>
      <c r="R1332" s="5"/>
      <c r="S1332" s="5"/>
      <c r="T1332" s="5"/>
      <c r="U1332" s="5"/>
      <c r="V1332" s="5"/>
      <c r="W1332" s="5"/>
      <c r="X1332" s="5"/>
      <c r="Y1332" s="5"/>
      <c r="Z1332" s="5"/>
      <c r="AA1332" s="5"/>
      <c r="AB1332" s="5"/>
      <c r="AC1332" s="5"/>
      <c r="AD1332" s="5"/>
      <c r="AE1332" s="5"/>
      <c r="AF1332" s="5"/>
    </row>
    <row r="1333" spans="1:32" ht="21" customHeight="1">
      <c r="A1333" s="5" t="s">
        <v>396</v>
      </c>
      <c r="B1333" s="5" t="s">
        <v>17143</v>
      </c>
      <c r="C1333" s="5" t="str">
        <f t="shared" ca="1" si="0"/>
        <v>上海</v>
      </c>
      <c r="D1333" s="9" t="s">
        <v>47</v>
      </c>
      <c r="E1333" s="5" t="s">
        <v>22707</v>
      </c>
      <c r="F1333" s="5" t="s">
        <v>45</v>
      </c>
      <c r="G1333" s="7">
        <v>12</v>
      </c>
      <c r="H1333" s="7">
        <v>15</v>
      </c>
      <c r="I1333" s="5" t="s">
        <v>1136</v>
      </c>
      <c r="J1333" s="5" t="s">
        <v>108</v>
      </c>
      <c r="K1333" s="5" t="s">
        <v>110</v>
      </c>
      <c r="L1333" s="5" t="s">
        <v>17144</v>
      </c>
      <c r="M1333" s="5" t="s">
        <v>26832</v>
      </c>
      <c r="N1333" s="5" t="s">
        <v>37</v>
      </c>
      <c r="O1333" s="5" t="s">
        <v>38</v>
      </c>
      <c r="P1333" s="5" t="b">
        <f t="shared" ca="1" si="201"/>
        <v>1</v>
      </c>
      <c r="Q1333" s="5" t="b">
        <f t="shared" ca="1" si="3"/>
        <v>1</v>
      </c>
      <c r="R1333" s="5"/>
      <c r="S1333" s="5"/>
      <c r="T1333" s="5"/>
      <c r="U1333" s="5"/>
      <c r="V1333" s="5"/>
      <c r="W1333" s="5"/>
      <c r="X1333" s="5"/>
      <c r="Y1333" s="5"/>
      <c r="Z1333" s="5"/>
      <c r="AA1333" s="5"/>
      <c r="AB1333" s="5"/>
      <c r="AC1333" s="5"/>
      <c r="AD1333" s="5"/>
      <c r="AE1333" s="5"/>
      <c r="AF1333" s="5"/>
    </row>
    <row r="1334" spans="1:32" ht="21" customHeight="1">
      <c r="A1334" s="5" t="s">
        <v>12935</v>
      </c>
      <c r="B1334" s="5" t="s">
        <v>14262</v>
      </c>
      <c r="C1334" s="5" t="str">
        <f t="shared" ca="1" si="0"/>
        <v>上海</v>
      </c>
      <c r="D1334" s="5" t="str">
        <f t="shared" ref="D1334:D1352" ca="1" si="204">IFERROR(__xludf.DUMMYFUNCTION("REGEXEXTRACT(E1334,""-(\S+)"")"),"罗湖区  ")</f>
        <v>罗湖区  </v>
      </c>
      <c r="E1334" s="5" t="s">
        <v>22527</v>
      </c>
      <c r="F1334" s="5" t="s">
        <v>29</v>
      </c>
      <c r="G1334" s="7">
        <v>12</v>
      </c>
      <c r="H1334" s="7">
        <v>18</v>
      </c>
      <c r="I1334" s="5" t="s">
        <v>510</v>
      </c>
      <c r="J1334" s="5" t="s">
        <v>66</v>
      </c>
      <c r="K1334" s="5" t="s">
        <v>48</v>
      </c>
      <c r="L1334" s="5" t="s">
        <v>14264</v>
      </c>
      <c r="M1334" s="5" t="s">
        <v>14267</v>
      </c>
      <c r="N1334" s="5" t="s">
        <v>53</v>
      </c>
      <c r="O1334" s="5" t="s">
        <v>55</v>
      </c>
      <c r="P1334" s="5" t="b">
        <f t="shared" ca="1" si="201"/>
        <v>1</v>
      </c>
      <c r="Q1334" s="5" t="b">
        <f t="shared" ca="1" si="3"/>
        <v>1</v>
      </c>
      <c r="R1334" s="5"/>
      <c r="S1334" s="5"/>
      <c r="T1334" s="5"/>
      <c r="U1334" s="5"/>
      <c r="V1334" s="5"/>
      <c r="W1334" s="5"/>
      <c r="X1334" s="5"/>
      <c r="Y1334" s="5"/>
      <c r="Z1334" s="5"/>
      <c r="AA1334" s="5"/>
      <c r="AB1334" s="5"/>
      <c r="AC1334" s="5"/>
      <c r="AD1334" s="5"/>
      <c r="AE1334" s="5"/>
      <c r="AF1334" s="5"/>
    </row>
    <row r="1335" spans="1:32" ht="21" customHeight="1">
      <c r="A1335" s="5" t="s">
        <v>9556</v>
      </c>
      <c r="B1335" s="5" t="s">
        <v>16274</v>
      </c>
      <c r="C1335" s="5" t="str">
        <f t="shared" ca="1" si="0"/>
        <v>上海</v>
      </c>
      <c r="D1335" s="5" t="str">
        <f t="shared" ca="1" si="204"/>
        <v>罗湖区  </v>
      </c>
      <c r="E1335" s="5" t="s">
        <v>22363</v>
      </c>
      <c r="F1335" s="5" t="s">
        <v>29</v>
      </c>
      <c r="G1335" s="7">
        <v>12</v>
      </c>
      <c r="H1335" s="7">
        <v>15</v>
      </c>
      <c r="I1335" s="5" t="s">
        <v>1136</v>
      </c>
      <c r="J1335" s="5" t="s">
        <v>108</v>
      </c>
      <c r="K1335" s="5" t="s">
        <v>106</v>
      </c>
      <c r="L1335" s="5" t="s">
        <v>16275</v>
      </c>
      <c r="M1335" s="5" t="s">
        <v>16276</v>
      </c>
      <c r="N1335" s="5" t="s">
        <v>53</v>
      </c>
      <c r="O1335" s="5" t="s">
        <v>55</v>
      </c>
      <c r="P1335" s="5" t="b">
        <f t="shared" ca="1" si="201"/>
        <v>1</v>
      </c>
      <c r="Q1335" s="5" t="b">
        <f t="shared" ca="1" si="3"/>
        <v>1</v>
      </c>
      <c r="R1335" s="5"/>
      <c r="S1335" s="5"/>
      <c r="T1335" s="5"/>
      <c r="U1335" s="5"/>
      <c r="V1335" s="5"/>
      <c r="W1335" s="5"/>
      <c r="X1335" s="5"/>
      <c r="Y1335" s="5"/>
      <c r="Z1335" s="5"/>
      <c r="AA1335" s="5"/>
      <c r="AB1335" s="5"/>
      <c r="AC1335" s="5"/>
      <c r="AD1335" s="5"/>
      <c r="AE1335" s="5"/>
      <c r="AF1335" s="5"/>
    </row>
    <row r="1336" spans="1:32" ht="21" customHeight="1">
      <c r="A1336" s="5" t="s">
        <v>248</v>
      </c>
      <c r="B1336" s="5" t="s">
        <v>2988</v>
      </c>
      <c r="C1336" s="5" t="str">
        <f t="shared" ca="1" si="0"/>
        <v>上海</v>
      </c>
      <c r="D1336" s="5" t="str">
        <f t="shared" ca="1" si="204"/>
        <v>罗湖区  </v>
      </c>
      <c r="E1336" s="5" t="s">
        <v>22687</v>
      </c>
      <c r="F1336" s="5" t="s">
        <v>45</v>
      </c>
      <c r="G1336" s="7">
        <v>12</v>
      </c>
      <c r="H1336" s="7">
        <v>18</v>
      </c>
      <c r="I1336" s="5" t="s">
        <v>510</v>
      </c>
      <c r="J1336" s="5" t="s">
        <v>66</v>
      </c>
      <c r="K1336" s="5" t="s">
        <v>57</v>
      </c>
      <c r="L1336" s="5" t="s">
        <v>14327</v>
      </c>
      <c r="M1336" s="5" t="s">
        <v>14328</v>
      </c>
      <c r="N1336" s="5" t="s">
        <v>53</v>
      </c>
      <c r="O1336" s="5" t="s">
        <v>237</v>
      </c>
      <c r="P1336" s="5" t="b">
        <f t="shared" ca="1" si="201"/>
        <v>1</v>
      </c>
      <c r="Q1336" s="5" t="b">
        <f t="shared" ca="1" si="3"/>
        <v>1</v>
      </c>
      <c r="R1336" s="5"/>
      <c r="S1336" s="5"/>
      <c r="T1336" s="5"/>
      <c r="U1336" s="5"/>
      <c r="V1336" s="5"/>
      <c r="W1336" s="5"/>
      <c r="X1336" s="5"/>
      <c r="Y1336" s="5"/>
      <c r="Z1336" s="5"/>
      <c r="AA1336" s="5"/>
      <c r="AB1336" s="5"/>
      <c r="AC1336" s="5"/>
      <c r="AD1336" s="5"/>
      <c r="AE1336" s="5"/>
      <c r="AF1336" s="5"/>
    </row>
    <row r="1337" spans="1:32" ht="21" customHeight="1">
      <c r="A1337" s="5" t="s">
        <v>11995</v>
      </c>
      <c r="B1337" s="5" t="s">
        <v>14296</v>
      </c>
      <c r="C1337" s="5" t="str">
        <f t="shared" ca="1" si="0"/>
        <v>上海</v>
      </c>
      <c r="D1337" s="5" t="str">
        <f t="shared" ca="1" si="204"/>
        <v>罗湖区  </v>
      </c>
      <c r="E1337" s="5" t="s">
        <v>22363</v>
      </c>
      <c r="F1337" s="5" t="s">
        <v>45</v>
      </c>
      <c r="G1337" s="7">
        <v>12</v>
      </c>
      <c r="H1337" s="7">
        <v>17</v>
      </c>
      <c r="I1337" s="5" t="s">
        <v>941</v>
      </c>
      <c r="J1337" s="5" t="s">
        <v>108</v>
      </c>
      <c r="K1337" s="5" t="s">
        <v>14297</v>
      </c>
      <c r="L1337" s="5" t="s">
        <v>14298</v>
      </c>
      <c r="M1337" s="5" t="s">
        <v>14299</v>
      </c>
      <c r="N1337" s="5" t="s">
        <v>42</v>
      </c>
      <c r="O1337" s="5" t="s">
        <v>237</v>
      </c>
      <c r="P1337" s="5" t="b">
        <f t="shared" ca="1" si="201"/>
        <v>1</v>
      </c>
      <c r="Q1337" s="5" t="b">
        <f t="shared" ca="1" si="3"/>
        <v>1</v>
      </c>
      <c r="R1337" s="5"/>
      <c r="S1337" s="5"/>
      <c r="T1337" s="5"/>
      <c r="U1337" s="5"/>
      <c r="V1337" s="5"/>
      <c r="W1337" s="5"/>
      <c r="X1337" s="5"/>
      <c r="Y1337" s="5"/>
      <c r="Z1337" s="5"/>
      <c r="AA1337" s="5"/>
      <c r="AB1337" s="5"/>
      <c r="AC1337" s="5"/>
      <c r="AD1337" s="5"/>
      <c r="AE1337" s="5"/>
      <c r="AF1337" s="5"/>
    </row>
    <row r="1338" spans="1:32" ht="21" customHeight="1">
      <c r="A1338" s="5" t="s">
        <v>14300</v>
      </c>
      <c r="B1338" s="5" t="s">
        <v>14301</v>
      </c>
      <c r="C1338" s="5" t="str">
        <f t="shared" ca="1" si="0"/>
        <v>上海</v>
      </c>
      <c r="D1338" s="5" t="str">
        <f t="shared" ca="1" si="204"/>
        <v>罗湖区  </v>
      </c>
      <c r="E1338" s="5" t="s">
        <v>22670</v>
      </c>
      <c r="F1338" s="5" t="s">
        <v>45</v>
      </c>
      <c r="G1338" s="7">
        <v>12</v>
      </c>
      <c r="H1338" s="7">
        <v>25</v>
      </c>
      <c r="I1338" s="5" t="s">
        <v>3306</v>
      </c>
      <c r="J1338" s="5" t="s">
        <v>108</v>
      </c>
      <c r="K1338" s="5" t="s">
        <v>1770</v>
      </c>
      <c r="L1338" s="5" t="s">
        <v>14302</v>
      </c>
      <c r="M1338" s="5" t="s">
        <v>14303</v>
      </c>
      <c r="N1338" s="5" t="s">
        <v>42</v>
      </c>
      <c r="O1338" s="5" t="s">
        <v>38</v>
      </c>
      <c r="P1338" s="5" t="b">
        <f t="shared" ca="1" si="201"/>
        <v>1</v>
      </c>
      <c r="Q1338" s="5" t="b">
        <f t="shared" ca="1" si="3"/>
        <v>1</v>
      </c>
      <c r="R1338" s="5"/>
      <c r="S1338" s="5"/>
      <c r="T1338" s="5"/>
      <c r="U1338" s="5"/>
      <c r="V1338" s="5"/>
      <c r="W1338" s="5"/>
      <c r="X1338" s="5"/>
      <c r="Y1338" s="5"/>
      <c r="Z1338" s="5"/>
      <c r="AA1338" s="5"/>
      <c r="AB1338" s="5"/>
      <c r="AC1338" s="5"/>
      <c r="AD1338" s="5"/>
      <c r="AE1338" s="5"/>
      <c r="AF1338" s="5"/>
    </row>
    <row r="1339" spans="1:32" ht="21" customHeight="1">
      <c r="A1339" s="5" t="s">
        <v>396</v>
      </c>
      <c r="B1339" s="5" t="s">
        <v>14359</v>
      </c>
      <c r="C1339" s="5" t="str">
        <f t="shared" ca="1" si="0"/>
        <v>上海</v>
      </c>
      <c r="D1339" s="5" t="str">
        <f t="shared" ca="1" si="204"/>
        <v>罗湖区  </v>
      </c>
      <c r="E1339" s="5" t="s">
        <v>22363</v>
      </c>
      <c r="F1339" s="5" t="s">
        <v>45</v>
      </c>
      <c r="G1339" s="7">
        <v>12</v>
      </c>
      <c r="H1339" s="7">
        <v>18</v>
      </c>
      <c r="I1339" s="5" t="s">
        <v>510</v>
      </c>
      <c r="J1339" s="5" t="s">
        <v>108</v>
      </c>
      <c r="K1339" s="5" t="s">
        <v>57</v>
      </c>
      <c r="L1339" s="5" t="s">
        <v>14361</v>
      </c>
      <c r="M1339" s="5" t="s">
        <v>14363</v>
      </c>
      <c r="N1339" s="9" t="s">
        <v>47</v>
      </c>
      <c r="O1339" s="5" t="s">
        <v>55</v>
      </c>
      <c r="P1339" s="5" t="b">
        <f t="shared" ca="1" si="201"/>
        <v>1</v>
      </c>
      <c r="Q1339" s="5" t="b">
        <f t="shared" ca="1" si="3"/>
        <v>1</v>
      </c>
      <c r="R1339" s="5"/>
      <c r="S1339" s="5"/>
      <c r="T1339" s="5"/>
      <c r="U1339" s="5"/>
      <c r="V1339" s="5"/>
      <c r="W1339" s="5"/>
      <c r="X1339" s="5"/>
      <c r="Y1339" s="5"/>
      <c r="Z1339" s="5"/>
      <c r="AA1339" s="5"/>
      <c r="AB1339" s="5"/>
      <c r="AC1339" s="5"/>
      <c r="AD1339" s="5"/>
      <c r="AE1339" s="5"/>
      <c r="AF1339" s="5"/>
    </row>
    <row r="1340" spans="1:32" ht="21" customHeight="1">
      <c r="A1340" s="5" t="s">
        <v>14374</v>
      </c>
      <c r="B1340" s="5" t="s">
        <v>14375</v>
      </c>
      <c r="C1340" s="5" t="str">
        <f t="shared" ca="1" si="0"/>
        <v>上海</v>
      </c>
      <c r="D1340" s="5" t="str">
        <f t="shared" ca="1" si="204"/>
        <v>罗湖区  </v>
      </c>
      <c r="E1340" s="5" t="s">
        <v>22527</v>
      </c>
      <c r="F1340" s="5" t="s">
        <v>29</v>
      </c>
      <c r="G1340" s="7">
        <v>12</v>
      </c>
      <c r="H1340" s="7">
        <v>15</v>
      </c>
      <c r="I1340" s="5" t="s">
        <v>1136</v>
      </c>
      <c r="J1340" s="5" t="s">
        <v>108</v>
      </c>
      <c r="K1340" s="5" t="s">
        <v>14377</v>
      </c>
      <c r="L1340" s="9" t="s">
        <v>47</v>
      </c>
      <c r="M1340" s="5" t="s">
        <v>14379</v>
      </c>
      <c r="N1340" s="5" t="s">
        <v>37</v>
      </c>
      <c r="O1340" s="5" t="s">
        <v>55</v>
      </c>
      <c r="P1340" s="5" t="b">
        <f t="shared" ca="1" si="201"/>
        <v>1</v>
      </c>
      <c r="Q1340" s="5" t="b">
        <f t="shared" ca="1" si="3"/>
        <v>1</v>
      </c>
      <c r="R1340" s="5"/>
      <c r="S1340" s="5"/>
      <c r="T1340" s="5"/>
      <c r="U1340" s="5"/>
      <c r="V1340" s="5"/>
      <c r="W1340" s="5"/>
      <c r="X1340" s="5"/>
      <c r="Y1340" s="5"/>
      <c r="Z1340" s="5"/>
      <c r="AA1340" s="5"/>
      <c r="AB1340" s="5"/>
      <c r="AC1340" s="5"/>
      <c r="AD1340" s="5"/>
      <c r="AE1340" s="5"/>
      <c r="AF1340" s="5"/>
    </row>
    <row r="1341" spans="1:32" ht="21" customHeight="1">
      <c r="A1341" s="5" t="s">
        <v>1457</v>
      </c>
      <c r="B1341" s="5" t="s">
        <v>13815</v>
      </c>
      <c r="C1341" s="5" t="str">
        <f t="shared" ca="1" si="0"/>
        <v>上海</v>
      </c>
      <c r="D1341" s="5" t="str">
        <f t="shared" ca="1" si="204"/>
        <v>罗湖区  </v>
      </c>
      <c r="E1341" s="5" t="s">
        <v>22687</v>
      </c>
      <c r="F1341" s="5" t="s">
        <v>29</v>
      </c>
      <c r="G1341" s="7">
        <v>12</v>
      </c>
      <c r="H1341" s="7">
        <v>15</v>
      </c>
      <c r="I1341" s="5" t="s">
        <v>1136</v>
      </c>
      <c r="J1341" s="5" t="s">
        <v>108</v>
      </c>
      <c r="K1341" s="5" t="s">
        <v>134</v>
      </c>
      <c r="L1341" s="5" t="s">
        <v>13816</v>
      </c>
      <c r="M1341" s="5" t="s">
        <v>26833</v>
      </c>
      <c r="N1341" s="5" t="s">
        <v>53</v>
      </c>
      <c r="O1341" s="5" t="s">
        <v>237</v>
      </c>
      <c r="P1341" s="5" t="b">
        <f t="shared" ca="1" si="201"/>
        <v>1</v>
      </c>
      <c r="Q1341" s="5" t="b">
        <f t="shared" ca="1" si="3"/>
        <v>1</v>
      </c>
      <c r="R1341" s="5"/>
      <c r="S1341" s="5"/>
      <c r="T1341" s="5"/>
      <c r="U1341" s="5"/>
      <c r="V1341" s="5"/>
      <c r="W1341" s="5"/>
      <c r="X1341" s="5"/>
      <c r="Y1341" s="5"/>
      <c r="Z1341" s="5"/>
      <c r="AA1341" s="5"/>
      <c r="AB1341" s="5"/>
      <c r="AC1341" s="5"/>
      <c r="AD1341" s="5"/>
      <c r="AE1341" s="5"/>
      <c r="AF1341" s="5"/>
    </row>
    <row r="1342" spans="1:32" ht="21" customHeight="1">
      <c r="A1342" s="5" t="s">
        <v>396</v>
      </c>
      <c r="B1342" s="5" t="s">
        <v>12918</v>
      </c>
      <c r="C1342" s="5" t="str">
        <f t="shared" ca="1" si="0"/>
        <v>上海</v>
      </c>
      <c r="D1342" s="5" t="str">
        <f t="shared" ca="1" si="204"/>
        <v>罗湖区  </v>
      </c>
      <c r="E1342" s="5" t="s">
        <v>22670</v>
      </c>
      <c r="F1342" s="5" t="s">
        <v>29</v>
      </c>
      <c r="G1342" s="7">
        <v>12</v>
      </c>
      <c r="H1342" s="7">
        <v>20</v>
      </c>
      <c r="I1342" s="5" t="s">
        <v>201</v>
      </c>
      <c r="J1342" s="5" t="s">
        <v>108</v>
      </c>
      <c r="K1342" s="5" t="s">
        <v>117</v>
      </c>
      <c r="L1342" s="5" t="s">
        <v>26834</v>
      </c>
      <c r="M1342" s="5" t="s">
        <v>26835</v>
      </c>
      <c r="N1342" s="5" t="s">
        <v>53</v>
      </c>
      <c r="O1342" s="5" t="s">
        <v>55</v>
      </c>
      <c r="P1342" s="5" t="b">
        <f t="shared" ca="1" si="201"/>
        <v>1</v>
      </c>
      <c r="Q1342" s="5" t="b">
        <f t="shared" ca="1" si="3"/>
        <v>1</v>
      </c>
      <c r="R1342" s="5"/>
      <c r="S1342" s="5"/>
      <c r="T1342" s="5"/>
      <c r="U1342" s="5"/>
      <c r="V1342" s="5"/>
      <c r="W1342" s="5"/>
      <c r="X1342" s="5"/>
      <c r="Y1342" s="5"/>
      <c r="Z1342" s="5"/>
      <c r="AA1342" s="5"/>
      <c r="AB1342" s="5"/>
      <c r="AC1342" s="5"/>
      <c r="AD1342" s="5"/>
      <c r="AE1342" s="5"/>
      <c r="AF1342" s="5"/>
    </row>
    <row r="1343" spans="1:32" ht="21" customHeight="1">
      <c r="A1343" s="5" t="s">
        <v>1457</v>
      </c>
      <c r="B1343" s="5" t="s">
        <v>4066</v>
      </c>
      <c r="C1343" s="5" t="str">
        <f t="shared" ca="1" si="0"/>
        <v>上海</v>
      </c>
      <c r="D1343" s="5" t="str">
        <f t="shared" ca="1" si="204"/>
        <v>罗湖区  </v>
      </c>
      <c r="E1343" s="5" t="s">
        <v>22670</v>
      </c>
      <c r="F1343" s="5" t="s">
        <v>45</v>
      </c>
      <c r="G1343" s="7">
        <v>12</v>
      </c>
      <c r="H1343" s="7">
        <v>19</v>
      </c>
      <c r="I1343" s="5" t="s">
        <v>13972</v>
      </c>
      <c r="J1343" s="5" t="s">
        <v>108</v>
      </c>
      <c r="K1343" s="5" t="s">
        <v>110</v>
      </c>
      <c r="L1343" s="5" t="s">
        <v>14407</v>
      </c>
      <c r="M1343" s="5" t="s">
        <v>14408</v>
      </c>
      <c r="N1343" s="5" t="s">
        <v>37</v>
      </c>
      <c r="O1343" s="5" t="s">
        <v>55</v>
      </c>
      <c r="P1343" s="5" t="b">
        <f t="shared" ca="1" si="201"/>
        <v>1</v>
      </c>
      <c r="Q1343" s="5" t="b">
        <f t="shared" ca="1" si="3"/>
        <v>1</v>
      </c>
      <c r="R1343" s="5"/>
      <c r="S1343" s="5"/>
      <c r="T1343" s="5"/>
      <c r="U1343" s="5"/>
      <c r="V1343" s="5"/>
      <c r="W1343" s="5"/>
      <c r="X1343" s="5"/>
      <c r="Y1343" s="5"/>
      <c r="Z1343" s="5"/>
      <c r="AA1343" s="5"/>
      <c r="AB1343" s="5"/>
      <c r="AC1343" s="5"/>
      <c r="AD1343" s="5"/>
      <c r="AE1343" s="5"/>
      <c r="AF1343" s="5"/>
    </row>
    <row r="1344" spans="1:32" ht="21" customHeight="1">
      <c r="A1344" s="5" t="s">
        <v>14449</v>
      </c>
      <c r="B1344" s="5" t="s">
        <v>14451</v>
      </c>
      <c r="C1344" s="5" t="str">
        <f t="shared" ca="1" si="0"/>
        <v>上海</v>
      </c>
      <c r="D1344" s="5" t="str">
        <f t="shared" ca="1" si="204"/>
        <v>罗湖区  </v>
      </c>
      <c r="E1344" s="5" t="s">
        <v>22670</v>
      </c>
      <c r="F1344" s="5" t="s">
        <v>29</v>
      </c>
      <c r="G1344" s="7">
        <v>12</v>
      </c>
      <c r="H1344" s="7">
        <v>18</v>
      </c>
      <c r="I1344" s="5" t="s">
        <v>510</v>
      </c>
      <c r="J1344" s="5" t="s">
        <v>31</v>
      </c>
      <c r="K1344" s="5" t="s">
        <v>2791</v>
      </c>
      <c r="L1344" s="5" t="s">
        <v>14452</v>
      </c>
      <c r="M1344" s="5" t="s">
        <v>14453</v>
      </c>
      <c r="N1344" s="5" t="s">
        <v>100</v>
      </c>
      <c r="O1344" s="5" t="s">
        <v>55</v>
      </c>
      <c r="P1344" s="5" t="b">
        <f t="shared" ca="1" si="201"/>
        <v>1</v>
      </c>
      <c r="Q1344" s="5" t="b">
        <f t="shared" ca="1" si="3"/>
        <v>1</v>
      </c>
      <c r="R1344" s="5"/>
      <c r="S1344" s="5"/>
      <c r="T1344" s="5"/>
      <c r="U1344" s="5"/>
      <c r="V1344" s="5"/>
      <c r="W1344" s="5"/>
      <c r="X1344" s="5"/>
      <c r="Y1344" s="5"/>
      <c r="Z1344" s="5"/>
      <c r="AA1344" s="5"/>
      <c r="AB1344" s="5"/>
      <c r="AC1344" s="5"/>
      <c r="AD1344" s="5"/>
      <c r="AE1344" s="5"/>
      <c r="AF1344" s="5"/>
    </row>
    <row r="1345" spans="1:32" ht="21" customHeight="1">
      <c r="A1345" s="5" t="s">
        <v>248</v>
      </c>
      <c r="B1345" s="5" t="s">
        <v>14431</v>
      </c>
      <c r="C1345" s="5" t="str">
        <f t="shared" ca="1" si="0"/>
        <v>上海</v>
      </c>
      <c r="D1345" s="5" t="str">
        <f t="shared" ca="1" si="204"/>
        <v>罗湖区  </v>
      </c>
      <c r="E1345" s="5" t="s">
        <v>22687</v>
      </c>
      <c r="F1345" s="5" t="s">
        <v>29</v>
      </c>
      <c r="G1345" s="7">
        <v>12</v>
      </c>
      <c r="H1345" s="7">
        <v>20</v>
      </c>
      <c r="I1345" s="5" t="s">
        <v>201</v>
      </c>
      <c r="J1345" s="5" t="s">
        <v>108</v>
      </c>
      <c r="K1345" s="5" t="s">
        <v>57</v>
      </c>
      <c r="L1345" s="5" t="s">
        <v>3436</v>
      </c>
      <c r="M1345" s="5" t="s">
        <v>14434</v>
      </c>
      <c r="N1345" s="5" t="s">
        <v>37</v>
      </c>
      <c r="O1345" s="5" t="s">
        <v>55</v>
      </c>
      <c r="P1345" s="5" t="b">
        <f t="shared" ca="1" si="201"/>
        <v>1</v>
      </c>
      <c r="Q1345" s="5" t="b">
        <f t="shared" ca="1" si="3"/>
        <v>1</v>
      </c>
      <c r="R1345" s="5"/>
      <c r="S1345" s="5"/>
      <c r="T1345" s="5"/>
      <c r="U1345" s="5"/>
      <c r="V1345" s="5"/>
      <c r="W1345" s="5"/>
      <c r="X1345" s="5"/>
      <c r="Y1345" s="5"/>
      <c r="Z1345" s="5"/>
      <c r="AA1345" s="5"/>
      <c r="AB1345" s="5"/>
      <c r="AC1345" s="5"/>
      <c r="AD1345" s="5"/>
      <c r="AE1345" s="5"/>
      <c r="AF1345" s="5"/>
    </row>
    <row r="1346" spans="1:32" ht="21" customHeight="1">
      <c r="A1346" s="5" t="s">
        <v>14461</v>
      </c>
      <c r="B1346" s="5" t="s">
        <v>5706</v>
      </c>
      <c r="C1346" s="5" t="str">
        <f t="shared" ca="1" si="0"/>
        <v>上海</v>
      </c>
      <c r="D1346" s="5" t="str">
        <f t="shared" ca="1" si="204"/>
        <v>罗湖区  </v>
      </c>
      <c r="E1346" s="5" t="s">
        <v>22670</v>
      </c>
      <c r="F1346" s="5" t="s">
        <v>29</v>
      </c>
      <c r="G1346" s="7">
        <v>12</v>
      </c>
      <c r="H1346" s="7">
        <v>18</v>
      </c>
      <c r="I1346" s="5" t="s">
        <v>510</v>
      </c>
      <c r="J1346" s="5" t="s">
        <v>66</v>
      </c>
      <c r="K1346" s="5" t="s">
        <v>126</v>
      </c>
      <c r="L1346" s="5" t="s">
        <v>5709</v>
      </c>
      <c r="M1346" s="5" t="s">
        <v>14462</v>
      </c>
      <c r="N1346" s="5" t="s">
        <v>37</v>
      </c>
      <c r="O1346" s="5" t="s">
        <v>55</v>
      </c>
      <c r="P1346" s="5" t="b">
        <f t="shared" ca="1" si="201"/>
        <v>1</v>
      </c>
      <c r="Q1346" s="5" t="b">
        <f t="shared" ca="1" si="3"/>
        <v>1</v>
      </c>
      <c r="R1346" s="5"/>
      <c r="S1346" s="5"/>
      <c r="T1346" s="5"/>
      <c r="U1346" s="5"/>
      <c r="V1346" s="5"/>
      <c r="W1346" s="5"/>
      <c r="X1346" s="5"/>
      <c r="Y1346" s="5"/>
      <c r="Z1346" s="5"/>
      <c r="AA1346" s="5"/>
      <c r="AB1346" s="5"/>
      <c r="AC1346" s="5"/>
      <c r="AD1346" s="5"/>
      <c r="AE1346" s="5"/>
      <c r="AF1346" s="5"/>
    </row>
    <row r="1347" spans="1:32" ht="21" customHeight="1">
      <c r="A1347" s="5" t="s">
        <v>26836</v>
      </c>
      <c r="B1347" s="5" t="s">
        <v>9368</v>
      </c>
      <c r="C1347" s="5" t="str">
        <f t="shared" ca="1" si="0"/>
        <v>上海</v>
      </c>
      <c r="D1347" s="5" t="str">
        <f t="shared" ca="1" si="204"/>
        <v>罗湖区  </v>
      </c>
      <c r="E1347" s="5" t="s">
        <v>22670</v>
      </c>
      <c r="F1347" s="5" t="s">
        <v>45</v>
      </c>
      <c r="G1347" s="7">
        <v>12</v>
      </c>
      <c r="H1347" s="7">
        <v>20</v>
      </c>
      <c r="I1347" s="5" t="s">
        <v>201</v>
      </c>
      <c r="J1347" s="5" t="s">
        <v>108</v>
      </c>
      <c r="K1347" s="5" t="s">
        <v>1770</v>
      </c>
      <c r="L1347" s="5" t="s">
        <v>9369</v>
      </c>
      <c r="M1347" s="9" t="s">
        <v>47</v>
      </c>
      <c r="N1347" s="5" t="s">
        <v>167</v>
      </c>
      <c r="O1347" s="5" t="s">
        <v>55</v>
      </c>
      <c r="P1347" s="5" t="b">
        <f t="shared" ca="1" si="201"/>
        <v>1</v>
      </c>
      <c r="Q1347" s="5" t="b">
        <f t="shared" ca="1" si="3"/>
        <v>1</v>
      </c>
      <c r="R1347" s="5"/>
      <c r="S1347" s="5"/>
      <c r="T1347" s="5"/>
      <c r="U1347" s="5"/>
      <c r="V1347" s="5"/>
      <c r="W1347" s="5"/>
      <c r="X1347" s="5"/>
      <c r="Y1347" s="5"/>
      <c r="Z1347" s="5"/>
      <c r="AA1347" s="5"/>
      <c r="AB1347" s="5"/>
      <c r="AC1347" s="5"/>
      <c r="AD1347" s="5"/>
      <c r="AE1347" s="5"/>
      <c r="AF1347" s="5"/>
    </row>
    <row r="1348" spans="1:32" ht="21" customHeight="1">
      <c r="A1348" s="5" t="s">
        <v>9347</v>
      </c>
      <c r="B1348" s="5" t="s">
        <v>9349</v>
      </c>
      <c r="C1348" s="5" t="str">
        <f t="shared" ca="1" si="0"/>
        <v>上海</v>
      </c>
      <c r="D1348" s="5" t="str">
        <f t="shared" ca="1" si="204"/>
        <v>罗湖区  </v>
      </c>
      <c r="E1348" s="5" t="s">
        <v>22687</v>
      </c>
      <c r="F1348" s="5" t="s">
        <v>29</v>
      </c>
      <c r="G1348" s="7">
        <v>12</v>
      </c>
      <c r="H1348" s="7">
        <v>20</v>
      </c>
      <c r="I1348" s="5" t="s">
        <v>201</v>
      </c>
      <c r="J1348" s="5" t="s">
        <v>108</v>
      </c>
      <c r="K1348" s="5" t="s">
        <v>32</v>
      </c>
      <c r="L1348" s="5" t="s">
        <v>9350</v>
      </c>
      <c r="M1348" s="5" t="s">
        <v>9351</v>
      </c>
      <c r="N1348" s="5" t="s">
        <v>37</v>
      </c>
      <c r="O1348" s="5" t="s">
        <v>55</v>
      </c>
      <c r="P1348" s="5" t="b">
        <f t="shared" ca="1" si="201"/>
        <v>1</v>
      </c>
      <c r="Q1348" s="5" t="b">
        <f t="shared" ca="1" si="3"/>
        <v>1</v>
      </c>
      <c r="R1348" s="5"/>
      <c r="S1348" s="5"/>
      <c r="T1348" s="5"/>
      <c r="U1348" s="5"/>
      <c r="V1348" s="5"/>
      <c r="W1348" s="5"/>
      <c r="X1348" s="5"/>
      <c r="Y1348" s="5"/>
      <c r="Z1348" s="5"/>
      <c r="AA1348" s="5"/>
      <c r="AB1348" s="5"/>
      <c r="AC1348" s="5"/>
      <c r="AD1348" s="5"/>
      <c r="AE1348" s="5"/>
      <c r="AF1348" s="5"/>
    </row>
    <row r="1349" spans="1:32" ht="21" customHeight="1">
      <c r="A1349" s="5" t="s">
        <v>396</v>
      </c>
      <c r="B1349" s="5" t="s">
        <v>4634</v>
      </c>
      <c r="C1349" s="5" t="str">
        <f t="shared" ca="1" si="0"/>
        <v>上海</v>
      </c>
      <c r="D1349" s="5" t="str">
        <f t="shared" ca="1" si="204"/>
        <v>罗湖区  </v>
      </c>
      <c r="E1349" s="5" t="s">
        <v>22670</v>
      </c>
      <c r="F1349" s="5" t="s">
        <v>45</v>
      </c>
      <c r="G1349" s="7">
        <v>12</v>
      </c>
      <c r="H1349" s="7">
        <v>15</v>
      </c>
      <c r="I1349" s="5" t="s">
        <v>1136</v>
      </c>
      <c r="J1349" s="5" t="s">
        <v>108</v>
      </c>
      <c r="K1349" s="5" t="s">
        <v>663</v>
      </c>
      <c r="L1349" s="9" t="s">
        <v>47</v>
      </c>
      <c r="M1349" s="5" t="s">
        <v>14490</v>
      </c>
      <c r="N1349" s="5" t="s">
        <v>37</v>
      </c>
      <c r="O1349" s="5" t="s">
        <v>55</v>
      </c>
      <c r="P1349" s="5" t="b">
        <f t="shared" ca="1" si="201"/>
        <v>1</v>
      </c>
      <c r="Q1349" s="5" t="b">
        <f t="shared" ca="1" si="3"/>
        <v>1</v>
      </c>
      <c r="R1349" s="5"/>
      <c r="S1349" s="5"/>
      <c r="T1349" s="5"/>
      <c r="U1349" s="5"/>
      <c r="V1349" s="5"/>
      <c r="W1349" s="5"/>
      <c r="X1349" s="5"/>
      <c r="Y1349" s="5"/>
      <c r="Z1349" s="5"/>
      <c r="AA1349" s="5"/>
      <c r="AB1349" s="5"/>
      <c r="AC1349" s="5"/>
      <c r="AD1349" s="5"/>
      <c r="AE1349" s="5"/>
      <c r="AF1349" s="5"/>
    </row>
    <row r="1350" spans="1:32" ht="21" customHeight="1">
      <c r="A1350" s="5" t="s">
        <v>26837</v>
      </c>
      <c r="B1350" s="5" t="s">
        <v>4487</v>
      </c>
      <c r="C1350" s="5" t="str">
        <f t="shared" ca="1" si="0"/>
        <v>上海</v>
      </c>
      <c r="D1350" s="5" t="str">
        <f t="shared" ca="1" si="204"/>
        <v>罗湖区  </v>
      </c>
      <c r="E1350" s="5" t="s">
        <v>22687</v>
      </c>
      <c r="F1350" s="5" t="s">
        <v>45</v>
      </c>
      <c r="G1350" s="7">
        <v>12</v>
      </c>
      <c r="H1350" s="7">
        <v>20</v>
      </c>
      <c r="I1350" s="5" t="s">
        <v>201</v>
      </c>
      <c r="J1350" s="5" t="s">
        <v>108</v>
      </c>
      <c r="K1350" s="5" t="s">
        <v>742</v>
      </c>
      <c r="L1350" s="5" t="s">
        <v>4492</v>
      </c>
      <c r="M1350" s="5" t="s">
        <v>26838</v>
      </c>
      <c r="N1350" s="5" t="s">
        <v>100</v>
      </c>
      <c r="O1350" s="5" t="s">
        <v>55</v>
      </c>
      <c r="P1350" s="5" t="b">
        <f t="shared" ca="1" si="201"/>
        <v>1</v>
      </c>
      <c r="Q1350" s="5" t="b">
        <f t="shared" ca="1" si="3"/>
        <v>1</v>
      </c>
      <c r="R1350" s="5"/>
      <c r="S1350" s="5"/>
      <c r="T1350" s="5"/>
      <c r="U1350" s="5"/>
      <c r="V1350" s="5"/>
      <c r="W1350" s="5"/>
      <c r="X1350" s="5"/>
      <c r="Y1350" s="5"/>
      <c r="Z1350" s="5"/>
      <c r="AA1350" s="5"/>
      <c r="AB1350" s="5"/>
      <c r="AC1350" s="5"/>
      <c r="AD1350" s="5"/>
      <c r="AE1350" s="5"/>
      <c r="AF1350" s="5"/>
    </row>
    <row r="1351" spans="1:32" ht="21" customHeight="1">
      <c r="A1351" s="5" t="s">
        <v>14669</v>
      </c>
      <c r="B1351" s="5" t="s">
        <v>3637</v>
      </c>
      <c r="C1351" s="5" t="str">
        <f t="shared" ca="1" si="0"/>
        <v>上海</v>
      </c>
      <c r="D1351" s="5" t="str">
        <f t="shared" ca="1" si="204"/>
        <v>罗湖区  </v>
      </c>
      <c r="E1351" s="5" t="s">
        <v>23038</v>
      </c>
      <c r="F1351" s="5" t="s">
        <v>45</v>
      </c>
      <c r="G1351" s="11">
        <v>13</v>
      </c>
      <c r="H1351" s="11">
        <v>17</v>
      </c>
      <c r="I1351" s="13" t="s">
        <v>429</v>
      </c>
      <c r="J1351" s="5" t="s">
        <v>125</v>
      </c>
      <c r="K1351" s="5" t="s">
        <v>3639</v>
      </c>
      <c r="L1351" s="5" t="s">
        <v>7065</v>
      </c>
      <c r="M1351" s="5" t="s">
        <v>14670</v>
      </c>
      <c r="N1351" s="5" t="s">
        <v>53</v>
      </c>
      <c r="O1351" s="5" t="s">
        <v>44</v>
      </c>
      <c r="P1351" s="5" t="b">
        <f t="shared" ca="1" si="201"/>
        <v>1</v>
      </c>
      <c r="Q1351" s="5" t="b">
        <f t="shared" ca="1" si="3"/>
        <v>1</v>
      </c>
      <c r="R1351" s="5"/>
      <c r="S1351" s="5"/>
      <c r="T1351" s="5"/>
      <c r="U1351" s="5"/>
      <c r="V1351" s="5"/>
      <c r="W1351" s="5"/>
      <c r="X1351" s="5"/>
      <c r="Y1351" s="5"/>
      <c r="Z1351" s="5"/>
      <c r="AA1351" s="5"/>
      <c r="AB1351" s="5"/>
      <c r="AC1351" s="5"/>
      <c r="AD1351" s="5"/>
      <c r="AE1351" s="5"/>
      <c r="AF1351" s="5"/>
    </row>
    <row r="1352" spans="1:32" ht="21" customHeight="1">
      <c r="A1352" s="5" t="s">
        <v>1457</v>
      </c>
      <c r="B1352" s="5" t="s">
        <v>14552</v>
      </c>
      <c r="C1352" s="5" t="str">
        <f t="shared" ca="1" si="0"/>
        <v>上海</v>
      </c>
      <c r="D1352" s="5" t="str">
        <f t="shared" ca="1" si="204"/>
        <v>罗湖区  </v>
      </c>
      <c r="E1352" s="5" t="s">
        <v>22321</v>
      </c>
      <c r="F1352" s="5" t="s">
        <v>45</v>
      </c>
      <c r="G1352" s="7">
        <v>13</v>
      </c>
      <c r="H1352" s="7">
        <v>18</v>
      </c>
      <c r="I1352" s="5" t="s">
        <v>1444</v>
      </c>
      <c r="J1352" s="5" t="s">
        <v>31</v>
      </c>
      <c r="K1352" s="5" t="s">
        <v>57</v>
      </c>
      <c r="L1352" s="5" t="s">
        <v>14553</v>
      </c>
      <c r="M1352" s="5" t="s">
        <v>14554</v>
      </c>
      <c r="N1352" s="5" t="s">
        <v>42</v>
      </c>
      <c r="O1352" s="5" t="s">
        <v>55</v>
      </c>
      <c r="P1352" s="5" t="b">
        <f t="shared" ca="1" si="201"/>
        <v>1</v>
      </c>
      <c r="Q1352" s="5" t="b">
        <f t="shared" ca="1" si="3"/>
        <v>1</v>
      </c>
      <c r="R1352" s="5"/>
      <c r="S1352" s="5"/>
      <c r="T1352" s="5"/>
      <c r="U1352" s="5"/>
      <c r="V1352" s="5"/>
      <c r="W1352" s="5"/>
      <c r="X1352" s="5"/>
      <c r="Y1352" s="5"/>
      <c r="Z1352" s="5"/>
      <c r="AA1352" s="5"/>
      <c r="AB1352" s="5"/>
      <c r="AC1352" s="5"/>
      <c r="AD1352" s="5"/>
      <c r="AE1352" s="5"/>
      <c r="AF1352" s="5"/>
    </row>
    <row r="1353" spans="1:32" ht="21" customHeight="1">
      <c r="A1353" s="5" t="s">
        <v>14576</v>
      </c>
      <c r="B1353" s="5" t="s">
        <v>1903</v>
      </c>
      <c r="C1353" s="5" t="str">
        <f t="shared" ca="1" si="0"/>
        <v>上海</v>
      </c>
      <c r="D1353" s="9" t="s">
        <v>47</v>
      </c>
      <c r="E1353" s="5" t="s">
        <v>22384</v>
      </c>
      <c r="F1353" s="5" t="s">
        <v>45</v>
      </c>
      <c r="G1353" s="7">
        <v>13</v>
      </c>
      <c r="H1353" s="7">
        <v>15</v>
      </c>
      <c r="I1353" s="5" t="s">
        <v>2945</v>
      </c>
      <c r="J1353" s="5" t="s">
        <v>125</v>
      </c>
      <c r="K1353" s="5" t="s">
        <v>57</v>
      </c>
      <c r="L1353" s="5" t="s">
        <v>1906</v>
      </c>
      <c r="M1353" s="5" t="s">
        <v>14577</v>
      </c>
      <c r="N1353" s="5" t="s">
        <v>648</v>
      </c>
      <c r="O1353" s="5" t="s">
        <v>38</v>
      </c>
      <c r="P1353" s="5" t="b">
        <f t="shared" ca="1" si="201"/>
        <v>1</v>
      </c>
      <c r="Q1353" s="5" t="b">
        <f t="shared" ca="1" si="3"/>
        <v>1</v>
      </c>
      <c r="R1353" s="5"/>
      <c r="S1353" s="5"/>
      <c r="T1353" s="5"/>
      <c r="U1353" s="5"/>
      <c r="V1353" s="5"/>
      <c r="W1353" s="5"/>
      <c r="X1353" s="5"/>
      <c r="Y1353" s="5"/>
      <c r="Z1353" s="5"/>
      <c r="AA1353" s="5"/>
      <c r="AB1353" s="5"/>
      <c r="AC1353" s="5"/>
      <c r="AD1353" s="5"/>
      <c r="AE1353" s="5"/>
      <c r="AF1353" s="5"/>
    </row>
    <row r="1354" spans="1:32" ht="21" customHeight="1">
      <c r="A1354" s="5" t="s">
        <v>2808</v>
      </c>
      <c r="B1354" s="5" t="s">
        <v>91</v>
      </c>
      <c r="C1354" s="5" t="str">
        <f t="shared" ca="1" si="0"/>
        <v>上海</v>
      </c>
      <c r="D1354" s="9" t="s">
        <v>47</v>
      </c>
      <c r="E1354" s="5" t="s">
        <v>22384</v>
      </c>
      <c r="F1354" s="5" t="s">
        <v>45</v>
      </c>
      <c r="G1354" s="11">
        <v>13</v>
      </c>
      <c r="H1354" s="11">
        <v>17</v>
      </c>
      <c r="I1354" s="13" t="s">
        <v>429</v>
      </c>
      <c r="J1354" s="5" t="s">
        <v>31</v>
      </c>
      <c r="K1354" s="5" t="s">
        <v>57</v>
      </c>
      <c r="L1354" s="5" t="s">
        <v>97</v>
      </c>
      <c r="M1354" s="5" t="s">
        <v>14584</v>
      </c>
      <c r="N1354" s="5" t="s">
        <v>53</v>
      </c>
      <c r="O1354" s="5" t="s">
        <v>55</v>
      </c>
      <c r="P1354" s="5" t="b">
        <f t="shared" ca="1" si="201"/>
        <v>1</v>
      </c>
      <c r="Q1354" s="5" t="b">
        <f t="shared" ca="1" si="3"/>
        <v>1</v>
      </c>
      <c r="R1354" s="5"/>
      <c r="S1354" s="5"/>
      <c r="T1354" s="5"/>
      <c r="U1354" s="5"/>
      <c r="V1354" s="5"/>
      <c r="W1354" s="5"/>
      <c r="X1354" s="5"/>
      <c r="Y1354" s="5"/>
      <c r="Z1354" s="5"/>
      <c r="AA1354" s="5"/>
      <c r="AB1354" s="5"/>
      <c r="AC1354" s="5"/>
      <c r="AD1354" s="5"/>
      <c r="AE1354" s="5"/>
      <c r="AF1354" s="5"/>
    </row>
    <row r="1355" spans="1:32" ht="21" customHeight="1">
      <c r="A1355" s="5" t="s">
        <v>9556</v>
      </c>
      <c r="B1355" s="5" t="s">
        <v>14585</v>
      </c>
      <c r="C1355" s="5" t="str">
        <f t="shared" ca="1" si="0"/>
        <v>上海</v>
      </c>
      <c r="D1355" s="5" t="str">
        <f t="shared" ref="D1355:D1357" ca="1" si="205">IFERROR(__xludf.DUMMYFUNCTION("REGEXEXTRACT(E1355,""-(\S+)"")"),"静安区  ")</f>
        <v>静安区  </v>
      </c>
      <c r="E1355" s="5" t="s">
        <v>22766</v>
      </c>
      <c r="F1355" s="5" t="s">
        <v>45</v>
      </c>
      <c r="G1355" s="7">
        <v>13</v>
      </c>
      <c r="H1355" s="7">
        <v>25</v>
      </c>
      <c r="I1355" s="5" t="s">
        <v>1127</v>
      </c>
      <c r="J1355" s="5" t="s">
        <v>66</v>
      </c>
      <c r="K1355" s="5" t="s">
        <v>1270</v>
      </c>
      <c r="L1355" s="9" t="s">
        <v>47</v>
      </c>
      <c r="M1355" s="5" t="s">
        <v>14588</v>
      </c>
      <c r="N1355" s="5" t="s">
        <v>100</v>
      </c>
      <c r="O1355" s="5" t="s">
        <v>55</v>
      </c>
      <c r="P1355" s="5" t="b">
        <f t="shared" ca="1" si="201"/>
        <v>1</v>
      </c>
      <c r="Q1355" s="5" t="b">
        <f t="shared" ca="1" si="3"/>
        <v>1</v>
      </c>
      <c r="R1355" s="5"/>
      <c r="S1355" s="5"/>
      <c r="T1355" s="5"/>
      <c r="U1355" s="5"/>
      <c r="V1355" s="5"/>
      <c r="W1355" s="5"/>
      <c r="X1355" s="5"/>
      <c r="Y1355" s="5"/>
      <c r="Z1355" s="5"/>
      <c r="AA1355" s="5"/>
      <c r="AB1355" s="5"/>
      <c r="AC1355" s="5"/>
      <c r="AD1355" s="5"/>
      <c r="AE1355" s="5"/>
      <c r="AF1355" s="5"/>
    </row>
    <row r="1356" spans="1:32" ht="21" customHeight="1">
      <c r="A1356" s="5" t="s">
        <v>396</v>
      </c>
      <c r="B1356" s="5" t="s">
        <v>14590</v>
      </c>
      <c r="C1356" s="5" t="str">
        <f t="shared" ca="1" si="0"/>
        <v>上海</v>
      </c>
      <c r="D1356" s="5" t="str">
        <f t="shared" ca="1" si="205"/>
        <v>静安区  </v>
      </c>
      <c r="E1356" s="5" t="s">
        <v>23602</v>
      </c>
      <c r="F1356" s="5" t="s">
        <v>45</v>
      </c>
      <c r="G1356" s="11">
        <v>13</v>
      </c>
      <c r="H1356" s="11">
        <v>17</v>
      </c>
      <c r="I1356" s="13" t="s">
        <v>429</v>
      </c>
      <c r="J1356" s="5" t="s">
        <v>31</v>
      </c>
      <c r="K1356" s="5" t="s">
        <v>204</v>
      </c>
      <c r="L1356" s="5" t="s">
        <v>14591</v>
      </c>
      <c r="M1356" s="5" t="s">
        <v>14592</v>
      </c>
      <c r="N1356" s="5" t="s">
        <v>53</v>
      </c>
      <c r="O1356" s="5" t="s">
        <v>55</v>
      </c>
      <c r="P1356" s="5" t="b">
        <f t="shared" ca="1" si="201"/>
        <v>1</v>
      </c>
      <c r="Q1356" s="5" t="b">
        <f t="shared" ca="1" si="3"/>
        <v>1</v>
      </c>
      <c r="R1356" s="5"/>
      <c r="S1356" s="5"/>
      <c r="T1356" s="5"/>
      <c r="U1356" s="5"/>
      <c r="V1356" s="5"/>
      <c r="W1356" s="5"/>
      <c r="X1356" s="5"/>
      <c r="Y1356" s="5"/>
      <c r="Z1356" s="5"/>
      <c r="AA1356" s="5"/>
      <c r="AB1356" s="5"/>
      <c r="AC1356" s="5"/>
      <c r="AD1356" s="5"/>
      <c r="AE1356" s="5"/>
      <c r="AF1356" s="5"/>
    </row>
    <row r="1357" spans="1:32" ht="21" customHeight="1">
      <c r="A1357" s="14" t="s">
        <v>2674</v>
      </c>
      <c r="B1357" s="14" t="s">
        <v>2675</v>
      </c>
      <c r="C1357" s="14" t="str">
        <f t="shared" ca="1" si="0"/>
        <v>上海</v>
      </c>
      <c r="D1357" s="14" t="str">
        <f t="shared" ca="1" si="205"/>
        <v>静安区  </v>
      </c>
      <c r="E1357" s="14" t="s">
        <v>23075</v>
      </c>
      <c r="F1357" s="14" t="s">
        <v>29</v>
      </c>
      <c r="G1357" s="15">
        <v>13</v>
      </c>
      <c r="H1357" s="15">
        <v>20</v>
      </c>
      <c r="I1357" s="14" t="s">
        <v>2677</v>
      </c>
      <c r="J1357" s="14" t="s">
        <v>66</v>
      </c>
      <c r="K1357" s="14" t="s">
        <v>2678</v>
      </c>
      <c r="L1357" s="14" t="s">
        <v>2679</v>
      </c>
      <c r="M1357" s="16" t="s">
        <v>47</v>
      </c>
      <c r="N1357" s="14" t="s">
        <v>53</v>
      </c>
      <c r="O1357" s="14" t="s">
        <v>38</v>
      </c>
      <c r="P1357" s="14" t="b">
        <f ca="1">IFERROR(__xludf.DUMMYFUNCTION("REGEXMATCH(A1357,""前端|设计|(?i)html|(?i)css|网页"")"),FALSE)</f>
        <v>0</v>
      </c>
      <c r="Q1357" s="14" t="b">
        <f t="shared" ca="1" si="3"/>
        <v>1</v>
      </c>
      <c r="R1357" s="5"/>
      <c r="S1357" s="5"/>
      <c r="T1357" s="5"/>
      <c r="U1357" s="5"/>
      <c r="V1357" s="5"/>
      <c r="W1357" s="5"/>
      <c r="X1357" s="5"/>
      <c r="Y1357" s="5"/>
      <c r="Z1357" s="5"/>
      <c r="AA1357" s="5"/>
      <c r="AB1357" s="5"/>
      <c r="AC1357" s="5"/>
      <c r="AD1357" s="5"/>
      <c r="AE1357" s="5"/>
      <c r="AF1357" s="5"/>
    </row>
    <row r="1358" spans="1:32" ht="21" customHeight="1">
      <c r="A1358" s="5" t="s">
        <v>1710</v>
      </c>
      <c r="B1358" s="5" t="s">
        <v>3078</v>
      </c>
      <c r="C1358" s="5" t="str">
        <f t="shared" ca="1" si="0"/>
        <v>上海</v>
      </c>
      <c r="D1358" s="9" t="s">
        <v>47</v>
      </c>
      <c r="E1358" s="5" t="s">
        <v>22384</v>
      </c>
      <c r="F1358" s="5" t="s">
        <v>45</v>
      </c>
      <c r="G1358" s="11">
        <v>13</v>
      </c>
      <c r="H1358" s="11">
        <v>25</v>
      </c>
      <c r="I1358" s="13" t="s">
        <v>592</v>
      </c>
      <c r="J1358" s="5" t="s">
        <v>31</v>
      </c>
      <c r="K1358" s="5" t="s">
        <v>3081</v>
      </c>
      <c r="L1358" s="5" t="s">
        <v>14631</v>
      </c>
      <c r="M1358" s="5" t="s">
        <v>14632</v>
      </c>
      <c r="N1358" s="5" t="s">
        <v>53</v>
      </c>
      <c r="O1358" s="5" t="s">
        <v>38</v>
      </c>
      <c r="P1358" s="5" t="b">
        <f t="shared" ref="P1358:P1369" ca="1" si="206">IFERROR(__xludf.DUMMYFUNCTION("REGEXMATCH(A1358,""前端|设计|(?i)html|(?i)css"")"),TRUE)</f>
        <v>1</v>
      </c>
      <c r="Q1358" s="5" t="b">
        <f t="shared" ca="1" si="3"/>
        <v>1</v>
      </c>
      <c r="R1358" s="5"/>
      <c r="S1358" s="5"/>
      <c r="T1358" s="5"/>
      <c r="U1358" s="5"/>
      <c r="V1358" s="5"/>
      <c r="W1358" s="5"/>
      <c r="X1358" s="5"/>
      <c r="Y1358" s="5"/>
      <c r="Z1358" s="5"/>
      <c r="AA1358" s="5"/>
      <c r="AB1358" s="5"/>
      <c r="AC1358" s="5"/>
      <c r="AD1358" s="5"/>
      <c r="AE1358" s="5"/>
      <c r="AF1358" s="5"/>
    </row>
    <row r="1359" spans="1:32" ht="21" customHeight="1">
      <c r="A1359" s="5" t="s">
        <v>26839</v>
      </c>
      <c r="B1359" s="5" t="s">
        <v>3352</v>
      </c>
      <c r="C1359" s="5" t="str">
        <f t="shared" ca="1" si="0"/>
        <v>上海</v>
      </c>
      <c r="D1359" s="9" t="s">
        <v>47</v>
      </c>
      <c r="E1359" s="5" t="s">
        <v>22384</v>
      </c>
      <c r="F1359" s="5" t="s">
        <v>45</v>
      </c>
      <c r="G1359" s="11">
        <v>13</v>
      </c>
      <c r="H1359" s="11">
        <v>17</v>
      </c>
      <c r="I1359" s="13" t="s">
        <v>429</v>
      </c>
      <c r="J1359" s="5" t="s">
        <v>31</v>
      </c>
      <c r="K1359" s="5" t="s">
        <v>999</v>
      </c>
      <c r="L1359" s="9" t="s">
        <v>47</v>
      </c>
      <c r="M1359" s="5" t="s">
        <v>26840</v>
      </c>
      <c r="N1359" s="5" t="s">
        <v>167</v>
      </c>
      <c r="O1359" s="9" t="s">
        <v>47</v>
      </c>
      <c r="P1359" s="5" t="b">
        <f t="shared" ca="1" si="206"/>
        <v>1</v>
      </c>
      <c r="Q1359" s="5" t="b">
        <f t="shared" ca="1" si="3"/>
        <v>1</v>
      </c>
      <c r="R1359" s="5"/>
      <c r="S1359" s="5"/>
      <c r="T1359" s="5"/>
      <c r="U1359" s="5"/>
      <c r="V1359" s="5"/>
      <c r="W1359" s="5"/>
      <c r="X1359" s="5"/>
      <c r="Y1359" s="5"/>
      <c r="Z1359" s="5"/>
      <c r="AA1359" s="5"/>
      <c r="AB1359" s="5"/>
      <c r="AC1359" s="5"/>
      <c r="AD1359" s="5"/>
      <c r="AE1359" s="5"/>
      <c r="AF1359" s="5"/>
    </row>
    <row r="1360" spans="1:32" ht="21" customHeight="1">
      <c r="A1360" s="5" t="s">
        <v>26841</v>
      </c>
      <c r="B1360" s="5" t="s">
        <v>6501</v>
      </c>
      <c r="C1360" s="5" t="str">
        <f t="shared" ca="1" si="0"/>
        <v>上海</v>
      </c>
      <c r="D1360" s="5" t="str">
        <f t="shared" ref="D1360:D1361" ca="1" si="207">IFERROR(__xludf.DUMMYFUNCTION("REGEXEXTRACT(E1360,""-(\S+)"")"),"浦东新区  ")</f>
        <v>浦东新区  </v>
      </c>
      <c r="E1360" s="5" t="s">
        <v>22772</v>
      </c>
      <c r="F1360" s="5" t="s">
        <v>29</v>
      </c>
      <c r="G1360" s="11">
        <v>13</v>
      </c>
      <c r="H1360" s="11">
        <v>17</v>
      </c>
      <c r="I1360" s="13" t="s">
        <v>429</v>
      </c>
      <c r="J1360" s="5" t="s">
        <v>66</v>
      </c>
      <c r="K1360" s="5" t="s">
        <v>57</v>
      </c>
      <c r="L1360" s="5" t="s">
        <v>26842</v>
      </c>
      <c r="M1360" s="5" t="s">
        <v>26843</v>
      </c>
      <c r="N1360" s="5" t="s">
        <v>53</v>
      </c>
      <c r="O1360" s="5" t="s">
        <v>405</v>
      </c>
      <c r="P1360" s="5" t="b">
        <f t="shared" ca="1" si="206"/>
        <v>1</v>
      </c>
      <c r="Q1360" s="5" t="b">
        <f t="shared" ca="1" si="3"/>
        <v>1</v>
      </c>
      <c r="R1360" s="5"/>
      <c r="S1360" s="5"/>
      <c r="T1360" s="5"/>
      <c r="U1360" s="5"/>
      <c r="V1360" s="5"/>
      <c r="W1360" s="5"/>
      <c r="X1360" s="5"/>
      <c r="Y1360" s="5"/>
      <c r="Z1360" s="5"/>
      <c r="AA1360" s="5"/>
      <c r="AB1360" s="5"/>
      <c r="AC1360" s="5"/>
      <c r="AD1360" s="5"/>
      <c r="AE1360" s="5"/>
      <c r="AF1360" s="5"/>
    </row>
    <row r="1361" spans="1:32" ht="21" customHeight="1">
      <c r="A1361" s="5" t="s">
        <v>1457</v>
      </c>
      <c r="B1361" s="5" t="s">
        <v>5518</v>
      </c>
      <c r="C1361" s="5" t="str">
        <f t="shared" ca="1" si="0"/>
        <v>上海</v>
      </c>
      <c r="D1361" s="5" t="str">
        <f t="shared" ca="1" si="207"/>
        <v>浦东新区  </v>
      </c>
      <c r="E1361" s="5" t="s">
        <v>23053</v>
      </c>
      <c r="F1361" s="5" t="s">
        <v>45</v>
      </c>
      <c r="G1361" s="7">
        <v>13</v>
      </c>
      <c r="H1361" s="7">
        <v>18</v>
      </c>
      <c r="I1361" s="5" t="s">
        <v>1444</v>
      </c>
      <c r="J1361" s="5" t="s">
        <v>108</v>
      </c>
      <c r="K1361" s="5" t="s">
        <v>5520</v>
      </c>
      <c r="L1361" s="5" t="s">
        <v>381</v>
      </c>
      <c r="M1361" s="5" t="s">
        <v>14676</v>
      </c>
      <c r="N1361" s="5" t="s">
        <v>53</v>
      </c>
      <c r="O1361" s="5" t="s">
        <v>405</v>
      </c>
      <c r="P1361" s="5" t="b">
        <f t="shared" ca="1" si="206"/>
        <v>1</v>
      </c>
      <c r="Q1361" s="5" t="b">
        <f t="shared" ca="1" si="3"/>
        <v>1</v>
      </c>
      <c r="R1361" s="5"/>
      <c r="S1361" s="5"/>
      <c r="T1361" s="5"/>
      <c r="U1361" s="5"/>
      <c r="V1361" s="5"/>
      <c r="W1361" s="5"/>
      <c r="X1361" s="5"/>
      <c r="Y1361" s="5"/>
      <c r="Z1361" s="5"/>
      <c r="AA1361" s="5"/>
      <c r="AB1361" s="5"/>
      <c r="AC1361" s="5"/>
      <c r="AD1361" s="5"/>
      <c r="AE1361" s="5"/>
      <c r="AF1361" s="5"/>
    </row>
    <row r="1362" spans="1:32" ht="21" customHeight="1">
      <c r="A1362" s="5" t="s">
        <v>26844</v>
      </c>
      <c r="B1362" s="5" t="s">
        <v>26845</v>
      </c>
      <c r="C1362" s="5" t="str">
        <f t="shared" ca="1" si="0"/>
        <v>上海</v>
      </c>
      <c r="D1362" s="9" t="s">
        <v>47</v>
      </c>
      <c r="E1362" s="5" t="s">
        <v>22384</v>
      </c>
      <c r="F1362" s="5" t="s">
        <v>29</v>
      </c>
      <c r="G1362" s="7">
        <v>13</v>
      </c>
      <c r="H1362" s="7">
        <v>18</v>
      </c>
      <c r="I1362" s="5" t="s">
        <v>1444</v>
      </c>
      <c r="J1362" s="5" t="s">
        <v>108</v>
      </c>
      <c r="K1362" s="5" t="s">
        <v>12310</v>
      </c>
      <c r="L1362" s="5" t="s">
        <v>1512</v>
      </c>
      <c r="M1362" s="5" t="s">
        <v>26846</v>
      </c>
      <c r="N1362" s="5" t="s">
        <v>37</v>
      </c>
      <c r="O1362" s="5" t="s">
        <v>55</v>
      </c>
      <c r="P1362" s="5" t="b">
        <f t="shared" ca="1" si="206"/>
        <v>1</v>
      </c>
      <c r="Q1362" s="5" t="b">
        <f t="shared" ca="1" si="3"/>
        <v>1</v>
      </c>
      <c r="R1362" s="5"/>
      <c r="S1362" s="5"/>
      <c r="T1362" s="5"/>
      <c r="U1362" s="5"/>
      <c r="V1362" s="5"/>
      <c r="W1362" s="5"/>
      <c r="X1362" s="5"/>
      <c r="Y1362" s="5"/>
      <c r="Z1362" s="5"/>
      <c r="AA1362" s="5"/>
      <c r="AB1362" s="5"/>
      <c r="AC1362" s="5"/>
      <c r="AD1362" s="5"/>
      <c r="AE1362" s="5"/>
      <c r="AF1362" s="5"/>
    </row>
    <row r="1363" spans="1:32" ht="21" customHeight="1">
      <c r="A1363" s="5" t="s">
        <v>9556</v>
      </c>
      <c r="B1363" s="5" t="s">
        <v>16855</v>
      </c>
      <c r="C1363" s="5" t="str">
        <f t="shared" ca="1" si="0"/>
        <v>上海</v>
      </c>
      <c r="D1363" s="5" t="str">
        <f t="shared" ref="D1363:D1364" ca="1" si="208">IFERROR(__xludf.DUMMYFUNCTION("REGEXEXTRACT(E1363,""-(\S+)"")"),"徐汇区  ")</f>
        <v>徐汇区  </v>
      </c>
      <c r="E1363" s="5" t="s">
        <v>22739</v>
      </c>
      <c r="F1363" s="5" t="s">
        <v>45</v>
      </c>
      <c r="G1363" s="7">
        <v>13</v>
      </c>
      <c r="H1363" s="7">
        <v>18</v>
      </c>
      <c r="I1363" s="5" t="s">
        <v>1444</v>
      </c>
      <c r="J1363" s="7" t="s">
        <v>24</v>
      </c>
      <c r="K1363" s="5" t="s">
        <v>1505</v>
      </c>
      <c r="L1363" s="5" t="s">
        <v>1816</v>
      </c>
      <c r="M1363" s="5" t="s">
        <v>16858</v>
      </c>
      <c r="N1363" s="5" t="s">
        <v>100</v>
      </c>
      <c r="O1363" s="5" t="s">
        <v>89</v>
      </c>
      <c r="P1363" s="5" t="b">
        <f t="shared" ca="1" si="206"/>
        <v>1</v>
      </c>
      <c r="Q1363" s="5" t="b">
        <f t="shared" ca="1" si="3"/>
        <v>1</v>
      </c>
      <c r="R1363" s="5"/>
      <c r="S1363" s="5"/>
      <c r="T1363" s="5"/>
      <c r="U1363" s="5"/>
      <c r="V1363" s="5"/>
      <c r="W1363" s="5"/>
      <c r="X1363" s="5"/>
      <c r="Y1363" s="5"/>
      <c r="Z1363" s="5"/>
      <c r="AA1363" s="5"/>
      <c r="AB1363" s="5"/>
      <c r="AC1363" s="5"/>
      <c r="AD1363" s="5"/>
      <c r="AE1363" s="5"/>
      <c r="AF1363" s="5"/>
    </row>
    <row r="1364" spans="1:32" ht="21" customHeight="1">
      <c r="A1364" s="5" t="s">
        <v>2660</v>
      </c>
      <c r="B1364" s="5" t="s">
        <v>14715</v>
      </c>
      <c r="C1364" s="5" t="str">
        <f t="shared" ca="1" si="0"/>
        <v>上海</v>
      </c>
      <c r="D1364" s="5" t="str">
        <f t="shared" ca="1" si="208"/>
        <v>徐汇区  </v>
      </c>
      <c r="E1364" s="5" t="s">
        <v>22772</v>
      </c>
      <c r="F1364" s="5" t="s">
        <v>45</v>
      </c>
      <c r="G1364" s="11">
        <v>13</v>
      </c>
      <c r="H1364" s="11">
        <v>25</v>
      </c>
      <c r="I1364" s="13" t="s">
        <v>592</v>
      </c>
      <c r="J1364" s="5" t="s">
        <v>31</v>
      </c>
      <c r="K1364" s="5" t="s">
        <v>14717</v>
      </c>
      <c r="L1364" s="5" t="s">
        <v>14718</v>
      </c>
      <c r="M1364" s="5" t="s">
        <v>14719</v>
      </c>
      <c r="N1364" s="5" t="s">
        <v>37</v>
      </c>
      <c r="O1364" s="5" t="s">
        <v>38</v>
      </c>
      <c r="P1364" s="5" t="b">
        <f t="shared" ca="1" si="206"/>
        <v>1</v>
      </c>
      <c r="Q1364" s="5" t="b">
        <f t="shared" ca="1" si="3"/>
        <v>1</v>
      </c>
      <c r="R1364" s="5"/>
      <c r="S1364" s="5"/>
      <c r="T1364" s="5"/>
      <c r="U1364" s="5"/>
      <c r="V1364" s="5"/>
      <c r="W1364" s="5"/>
      <c r="X1364" s="5"/>
      <c r="Y1364" s="5"/>
      <c r="Z1364" s="5"/>
      <c r="AA1364" s="5"/>
      <c r="AB1364" s="5"/>
      <c r="AC1364" s="5"/>
      <c r="AD1364" s="5"/>
      <c r="AE1364" s="5"/>
      <c r="AF1364" s="5"/>
    </row>
    <row r="1365" spans="1:32" ht="21" customHeight="1">
      <c r="A1365" s="5" t="s">
        <v>26847</v>
      </c>
      <c r="B1365" s="5" t="s">
        <v>26848</v>
      </c>
      <c r="C1365" s="5" t="str">
        <f t="shared" ca="1" si="0"/>
        <v>上海</v>
      </c>
      <c r="D1365" s="9" t="s">
        <v>47</v>
      </c>
      <c r="E1365" s="5" t="s">
        <v>22384</v>
      </c>
      <c r="F1365" s="5" t="s">
        <v>45</v>
      </c>
      <c r="G1365" s="11">
        <v>13</v>
      </c>
      <c r="H1365" s="11">
        <v>17</v>
      </c>
      <c r="I1365" s="13" t="s">
        <v>429</v>
      </c>
      <c r="J1365" s="5" t="s">
        <v>31</v>
      </c>
      <c r="K1365" s="5" t="s">
        <v>1471</v>
      </c>
      <c r="L1365" s="5" t="s">
        <v>26849</v>
      </c>
      <c r="M1365" s="5" t="s">
        <v>26850</v>
      </c>
      <c r="N1365" s="5" t="s">
        <v>167</v>
      </c>
      <c r="O1365" s="5" t="s">
        <v>38</v>
      </c>
      <c r="P1365" s="5" t="b">
        <f t="shared" ca="1" si="206"/>
        <v>1</v>
      </c>
      <c r="Q1365" s="5" t="b">
        <f t="shared" ca="1" si="3"/>
        <v>1</v>
      </c>
      <c r="R1365" s="5"/>
      <c r="S1365" s="5"/>
      <c r="T1365" s="5"/>
      <c r="U1365" s="5"/>
      <c r="V1365" s="5"/>
      <c r="W1365" s="5"/>
      <c r="X1365" s="5"/>
      <c r="Y1365" s="5"/>
      <c r="Z1365" s="5"/>
      <c r="AA1365" s="5"/>
      <c r="AB1365" s="5"/>
      <c r="AC1365" s="5"/>
      <c r="AD1365" s="5"/>
      <c r="AE1365" s="5"/>
      <c r="AF1365" s="5"/>
    </row>
    <row r="1366" spans="1:32" ht="21" customHeight="1">
      <c r="A1366" s="5" t="s">
        <v>396</v>
      </c>
      <c r="B1366" s="5" t="s">
        <v>4318</v>
      </c>
      <c r="C1366" s="5" t="str">
        <f t="shared" ca="1" si="0"/>
        <v>上海</v>
      </c>
      <c r="D1366" s="5" t="str">
        <f t="shared" ref="D1366:D1372" ca="1" si="209">IFERROR(__xludf.DUMMYFUNCTION("REGEXEXTRACT(E1366,""-(\S+)"")"),"嘉定区  ")</f>
        <v>嘉定区  </v>
      </c>
      <c r="E1366" s="5" t="s">
        <v>22751</v>
      </c>
      <c r="F1366" s="5" t="s">
        <v>45</v>
      </c>
      <c r="G1366" s="7">
        <v>13</v>
      </c>
      <c r="H1366" s="7">
        <v>18</v>
      </c>
      <c r="I1366" s="5" t="s">
        <v>1444</v>
      </c>
      <c r="J1366" s="5" t="s">
        <v>66</v>
      </c>
      <c r="K1366" s="5" t="s">
        <v>48</v>
      </c>
      <c r="L1366" s="5" t="s">
        <v>14727</v>
      </c>
      <c r="M1366" s="5" t="s">
        <v>14728</v>
      </c>
      <c r="N1366" s="5" t="s">
        <v>53</v>
      </c>
      <c r="O1366" s="5" t="s">
        <v>38</v>
      </c>
      <c r="P1366" s="5" t="b">
        <f t="shared" ca="1" si="206"/>
        <v>1</v>
      </c>
      <c r="Q1366" s="5" t="b">
        <f t="shared" ca="1" si="3"/>
        <v>1</v>
      </c>
      <c r="R1366" s="5"/>
      <c r="S1366" s="5"/>
      <c r="T1366" s="5"/>
      <c r="U1366" s="5"/>
      <c r="V1366" s="5"/>
      <c r="W1366" s="5"/>
      <c r="X1366" s="5"/>
      <c r="Y1366" s="5"/>
      <c r="Z1366" s="5"/>
      <c r="AA1366" s="5"/>
      <c r="AB1366" s="5"/>
      <c r="AC1366" s="5"/>
      <c r="AD1366" s="5"/>
      <c r="AE1366" s="5"/>
      <c r="AF1366" s="5"/>
    </row>
    <row r="1367" spans="1:32" ht="21" customHeight="1">
      <c r="A1367" s="5" t="s">
        <v>427</v>
      </c>
      <c r="B1367" s="5" t="s">
        <v>428</v>
      </c>
      <c r="C1367" s="5" t="str">
        <f t="shared" ca="1" si="0"/>
        <v>上海</v>
      </c>
      <c r="D1367" s="5" t="str">
        <f t="shared" ca="1" si="209"/>
        <v>嘉定区  </v>
      </c>
      <c r="E1367" s="5" t="s">
        <v>23053</v>
      </c>
      <c r="F1367" s="5" t="s">
        <v>45</v>
      </c>
      <c r="G1367" s="11">
        <v>13</v>
      </c>
      <c r="H1367" s="11">
        <v>17</v>
      </c>
      <c r="I1367" s="13" t="s">
        <v>429</v>
      </c>
      <c r="J1367" s="5" t="s">
        <v>108</v>
      </c>
      <c r="K1367" s="5" t="s">
        <v>430</v>
      </c>
      <c r="L1367" s="5" t="s">
        <v>431</v>
      </c>
      <c r="M1367" s="5" t="s">
        <v>434</v>
      </c>
      <c r="N1367" s="5" t="s">
        <v>42</v>
      </c>
      <c r="O1367" s="5" t="s">
        <v>405</v>
      </c>
      <c r="P1367" s="5" t="b">
        <f t="shared" ca="1" si="206"/>
        <v>1</v>
      </c>
      <c r="Q1367" s="5" t="b">
        <f t="shared" ca="1" si="3"/>
        <v>1</v>
      </c>
      <c r="R1367" s="5"/>
      <c r="S1367" s="5"/>
      <c r="T1367" s="5"/>
      <c r="U1367" s="5"/>
      <c r="V1367" s="5"/>
      <c r="W1367" s="5"/>
      <c r="X1367" s="5"/>
      <c r="Y1367" s="5"/>
      <c r="Z1367" s="5"/>
      <c r="AA1367" s="5"/>
      <c r="AB1367" s="5"/>
      <c r="AC1367" s="5"/>
      <c r="AD1367" s="5"/>
      <c r="AE1367" s="5"/>
      <c r="AF1367" s="5"/>
    </row>
    <row r="1368" spans="1:32" ht="21" customHeight="1">
      <c r="A1368" s="5" t="s">
        <v>14785</v>
      </c>
      <c r="B1368" s="5" t="s">
        <v>898</v>
      </c>
      <c r="C1368" s="5" t="str">
        <f t="shared" ca="1" si="0"/>
        <v>上海</v>
      </c>
      <c r="D1368" s="5" t="str">
        <f t="shared" ca="1" si="209"/>
        <v>嘉定区  </v>
      </c>
      <c r="E1368" s="5" t="s">
        <v>23038</v>
      </c>
      <c r="F1368" s="5" t="s">
        <v>45</v>
      </c>
      <c r="G1368" s="11">
        <v>13</v>
      </c>
      <c r="H1368" s="11">
        <v>17</v>
      </c>
      <c r="I1368" s="13" t="s">
        <v>429</v>
      </c>
      <c r="J1368" s="5" t="s">
        <v>31</v>
      </c>
      <c r="K1368" s="5" t="s">
        <v>899</v>
      </c>
      <c r="L1368" s="5" t="s">
        <v>14787</v>
      </c>
      <c r="M1368" s="5" t="s">
        <v>5680</v>
      </c>
      <c r="N1368" s="5" t="s">
        <v>167</v>
      </c>
      <c r="O1368" s="5" t="s">
        <v>44</v>
      </c>
      <c r="P1368" s="5" t="b">
        <f t="shared" ca="1" si="206"/>
        <v>1</v>
      </c>
      <c r="Q1368" s="5" t="b">
        <f t="shared" ca="1" si="3"/>
        <v>1</v>
      </c>
      <c r="R1368" s="5"/>
      <c r="S1368" s="5"/>
      <c r="T1368" s="5"/>
      <c r="U1368" s="5"/>
      <c r="V1368" s="5"/>
      <c r="W1368" s="5"/>
      <c r="X1368" s="5"/>
      <c r="Y1368" s="5"/>
      <c r="Z1368" s="5"/>
      <c r="AA1368" s="5"/>
      <c r="AB1368" s="5"/>
      <c r="AC1368" s="5"/>
      <c r="AD1368" s="5"/>
      <c r="AE1368" s="5"/>
      <c r="AF1368" s="5"/>
    </row>
    <row r="1369" spans="1:32" ht="21" customHeight="1">
      <c r="A1369" s="5" t="s">
        <v>396</v>
      </c>
      <c r="B1369" s="5" t="s">
        <v>14566</v>
      </c>
      <c r="C1369" s="5" t="str">
        <f t="shared" ca="1" si="0"/>
        <v>上海</v>
      </c>
      <c r="D1369" s="5" t="str">
        <f t="shared" ca="1" si="209"/>
        <v>嘉定区  </v>
      </c>
      <c r="E1369" s="5" t="s">
        <v>22785</v>
      </c>
      <c r="F1369" s="5" t="s">
        <v>45</v>
      </c>
      <c r="G1369" s="7">
        <v>13</v>
      </c>
      <c r="H1369" s="7">
        <v>16</v>
      </c>
      <c r="I1369" s="5" t="s">
        <v>5847</v>
      </c>
      <c r="J1369" s="5" t="s">
        <v>108</v>
      </c>
      <c r="K1369" s="5" t="s">
        <v>48</v>
      </c>
      <c r="L1369" s="9" t="s">
        <v>47</v>
      </c>
      <c r="M1369" s="5" t="s">
        <v>14568</v>
      </c>
      <c r="N1369" s="5" t="s">
        <v>42</v>
      </c>
      <c r="O1369" s="5" t="s">
        <v>55</v>
      </c>
      <c r="P1369" s="5" t="b">
        <f t="shared" ca="1" si="206"/>
        <v>1</v>
      </c>
      <c r="Q1369" s="5" t="b">
        <f t="shared" ca="1" si="3"/>
        <v>1</v>
      </c>
      <c r="R1369" s="5"/>
      <c r="S1369" s="5"/>
      <c r="T1369" s="5"/>
      <c r="U1369" s="5"/>
      <c r="V1369" s="5"/>
      <c r="W1369" s="5"/>
      <c r="X1369" s="5"/>
      <c r="Y1369" s="5"/>
      <c r="Z1369" s="5"/>
      <c r="AA1369" s="5"/>
      <c r="AB1369" s="5"/>
      <c r="AC1369" s="5"/>
      <c r="AD1369" s="5"/>
      <c r="AE1369" s="5"/>
      <c r="AF1369" s="5"/>
    </row>
    <row r="1370" spans="1:32" ht="21" customHeight="1">
      <c r="A1370" s="14" t="s">
        <v>26851</v>
      </c>
      <c r="B1370" s="14" t="s">
        <v>2100</v>
      </c>
      <c r="C1370" s="14" t="str">
        <f t="shared" ca="1" si="0"/>
        <v>上海</v>
      </c>
      <c r="D1370" s="14" t="str">
        <f t="shared" ca="1" si="209"/>
        <v>嘉定区  </v>
      </c>
      <c r="E1370" s="14" t="s">
        <v>22392</v>
      </c>
      <c r="F1370" s="14" t="s">
        <v>45</v>
      </c>
      <c r="G1370" s="15">
        <v>13</v>
      </c>
      <c r="H1370" s="15">
        <v>25</v>
      </c>
      <c r="I1370" s="14" t="s">
        <v>1127</v>
      </c>
      <c r="J1370" s="14" t="s">
        <v>108</v>
      </c>
      <c r="K1370" s="14" t="s">
        <v>2103</v>
      </c>
      <c r="L1370" s="14" t="s">
        <v>26852</v>
      </c>
      <c r="M1370" s="16" t="s">
        <v>47</v>
      </c>
      <c r="N1370" s="14" t="s">
        <v>53</v>
      </c>
      <c r="O1370" s="14" t="s">
        <v>237</v>
      </c>
      <c r="P1370" s="14" t="b">
        <f ca="1">IFERROR(__xludf.DUMMYFUNCTION("REGEXMATCH(A1370,""前端|设计|(?i)html|(?i)css|网页"")"),FALSE)</f>
        <v>0</v>
      </c>
      <c r="Q1370" s="14" t="b">
        <f t="shared" ca="1" si="3"/>
        <v>1</v>
      </c>
      <c r="R1370" s="5"/>
      <c r="S1370" s="5"/>
      <c r="T1370" s="5"/>
      <c r="U1370" s="5"/>
      <c r="V1370" s="5"/>
      <c r="W1370" s="5"/>
      <c r="X1370" s="5"/>
      <c r="Y1370" s="5"/>
      <c r="Z1370" s="5"/>
      <c r="AA1370" s="5"/>
      <c r="AB1370" s="5"/>
      <c r="AC1370" s="5"/>
      <c r="AD1370" s="5"/>
      <c r="AE1370" s="5"/>
      <c r="AF1370" s="5"/>
    </row>
    <row r="1371" spans="1:32" ht="21" customHeight="1">
      <c r="A1371" s="5" t="s">
        <v>26853</v>
      </c>
      <c r="B1371" s="5" t="s">
        <v>25377</v>
      </c>
      <c r="C1371" s="5" t="str">
        <f t="shared" ca="1" si="0"/>
        <v>上海</v>
      </c>
      <c r="D1371" s="5" t="str">
        <f t="shared" ca="1" si="209"/>
        <v>嘉定区  </v>
      </c>
      <c r="E1371" s="5" t="s">
        <v>22392</v>
      </c>
      <c r="F1371" s="5" t="s">
        <v>45</v>
      </c>
      <c r="G1371" s="7">
        <v>13</v>
      </c>
      <c r="H1371" s="7">
        <v>20</v>
      </c>
      <c r="I1371" s="5" t="s">
        <v>2677</v>
      </c>
      <c r="J1371" s="5" t="s">
        <v>108</v>
      </c>
      <c r="K1371" s="5" t="s">
        <v>48</v>
      </c>
      <c r="L1371" s="5" t="s">
        <v>26854</v>
      </c>
      <c r="M1371" s="5" t="s">
        <v>26855</v>
      </c>
      <c r="N1371" s="5" t="s">
        <v>37</v>
      </c>
      <c r="O1371" s="5" t="s">
        <v>55</v>
      </c>
      <c r="P1371" s="5" t="b">
        <f t="shared" ref="P1371:P1437" ca="1" si="210">IFERROR(__xludf.DUMMYFUNCTION("REGEXMATCH(A1371,""前端|设计|(?i)html|(?i)css"")"),FALSE)</f>
        <v>0</v>
      </c>
      <c r="Q1371" s="5" t="b">
        <f t="shared" ca="1" si="3"/>
        <v>1</v>
      </c>
      <c r="R1371" s="5"/>
      <c r="S1371" s="5"/>
      <c r="T1371" s="5"/>
      <c r="U1371" s="5"/>
      <c r="V1371" s="5"/>
      <c r="W1371" s="5"/>
      <c r="X1371" s="5"/>
      <c r="Y1371" s="5"/>
      <c r="Z1371" s="5"/>
      <c r="AA1371" s="5"/>
      <c r="AB1371" s="5"/>
      <c r="AC1371" s="5"/>
      <c r="AD1371" s="5"/>
      <c r="AE1371" s="5"/>
      <c r="AF1371" s="5"/>
    </row>
    <row r="1372" spans="1:32" ht="21" customHeight="1">
      <c r="A1372" s="5" t="s">
        <v>1457</v>
      </c>
      <c r="B1372" s="5" t="s">
        <v>26856</v>
      </c>
      <c r="C1372" s="5" t="str">
        <f t="shared" ca="1" si="0"/>
        <v>上海</v>
      </c>
      <c r="D1372" s="5" t="str">
        <f t="shared" ca="1" si="209"/>
        <v>嘉定区  </v>
      </c>
      <c r="E1372" s="5" t="s">
        <v>22392</v>
      </c>
      <c r="F1372" s="5" t="s">
        <v>45</v>
      </c>
      <c r="G1372" s="11">
        <v>13</v>
      </c>
      <c r="H1372" s="11">
        <v>17</v>
      </c>
      <c r="I1372" s="13" t="s">
        <v>429</v>
      </c>
      <c r="J1372" s="5" t="s">
        <v>31</v>
      </c>
      <c r="K1372" s="5" t="s">
        <v>1505</v>
      </c>
      <c r="L1372" s="5" t="s">
        <v>425</v>
      </c>
      <c r="M1372" s="9" t="s">
        <v>47</v>
      </c>
      <c r="N1372" s="5" t="s">
        <v>53</v>
      </c>
      <c r="O1372" s="5" t="s">
        <v>55</v>
      </c>
      <c r="P1372" s="5" t="b">
        <f t="shared" ca="1" si="210"/>
        <v>0</v>
      </c>
      <c r="Q1372" s="5" t="b">
        <f t="shared" ca="1" si="3"/>
        <v>1</v>
      </c>
      <c r="R1372" s="5"/>
      <c r="S1372" s="5"/>
      <c r="T1372" s="5"/>
      <c r="U1372" s="5"/>
      <c r="V1372" s="5"/>
      <c r="W1372" s="5"/>
      <c r="X1372" s="5"/>
      <c r="Y1372" s="5"/>
      <c r="Z1372" s="5"/>
      <c r="AA1372" s="5"/>
      <c r="AB1372" s="5"/>
      <c r="AC1372" s="5"/>
      <c r="AD1372" s="5"/>
      <c r="AE1372" s="5"/>
      <c r="AF1372" s="5"/>
    </row>
    <row r="1373" spans="1:32" ht="21" customHeight="1">
      <c r="A1373" s="5" t="s">
        <v>14559</v>
      </c>
      <c r="B1373" s="5" t="s">
        <v>7040</v>
      </c>
      <c r="C1373" s="5" t="str">
        <f t="shared" ca="1" si="0"/>
        <v>上海</v>
      </c>
      <c r="D1373" s="9" t="s">
        <v>47</v>
      </c>
      <c r="E1373" s="5" t="s">
        <v>22413</v>
      </c>
      <c r="F1373" s="5" t="s">
        <v>45</v>
      </c>
      <c r="G1373" s="11">
        <v>13</v>
      </c>
      <c r="H1373" s="11">
        <v>21</v>
      </c>
      <c r="I1373" s="13" t="s">
        <v>4919</v>
      </c>
      <c r="J1373" s="5" t="s">
        <v>66</v>
      </c>
      <c r="K1373" s="5" t="s">
        <v>110</v>
      </c>
      <c r="L1373" s="5" t="s">
        <v>14562</v>
      </c>
      <c r="M1373" s="9" t="s">
        <v>47</v>
      </c>
      <c r="N1373" s="5" t="s">
        <v>53</v>
      </c>
      <c r="O1373" s="5" t="s">
        <v>89</v>
      </c>
      <c r="P1373" s="5" t="b">
        <f t="shared" ca="1" si="210"/>
        <v>0</v>
      </c>
      <c r="Q1373" s="5" t="b">
        <f t="shared" ca="1" si="3"/>
        <v>1</v>
      </c>
      <c r="R1373" s="5"/>
      <c r="S1373" s="5"/>
      <c r="T1373" s="5"/>
      <c r="U1373" s="5"/>
      <c r="V1373" s="5"/>
      <c r="W1373" s="5"/>
      <c r="X1373" s="5"/>
      <c r="Y1373" s="5"/>
      <c r="Z1373" s="5"/>
      <c r="AA1373" s="5"/>
      <c r="AB1373" s="5"/>
      <c r="AC1373" s="5"/>
      <c r="AD1373" s="5"/>
      <c r="AE1373" s="5"/>
      <c r="AF1373" s="5"/>
    </row>
    <row r="1374" spans="1:32" ht="21" customHeight="1">
      <c r="A1374" s="5" t="s">
        <v>13994</v>
      </c>
      <c r="B1374" s="5" t="s">
        <v>14596</v>
      </c>
      <c r="C1374" s="5" t="str">
        <f t="shared" ca="1" si="0"/>
        <v>上海</v>
      </c>
      <c r="D1374" s="5" t="str">
        <f t="shared" ref="D1374:D1377" ca="1" si="211">IFERROR(__xludf.DUMMYFUNCTION("REGEXEXTRACT(E1374,""-(\S+)"")"),"越秀区  ")</f>
        <v>越秀区  </v>
      </c>
      <c r="E1374" s="5" t="s">
        <v>22482</v>
      </c>
      <c r="F1374" s="5" t="s">
        <v>45</v>
      </c>
      <c r="G1374" s="11">
        <v>13</v>
      </c>
      <c r="H1374" s="11">
        <v>17</v>
      </c>
      <c r="I1374" s="13" t="s">
        <v>429</v>
      </c>
      <c r="J1374" s="5" t="s">
        <v>108</v>
      </c>
      <c r="K1374" s="5" t="s">
        <v>48</v>
      </c>
      <c r="L1374" s="5" t="s">
        <v>14597</v>
      </c>
      <c r="M1374" s="5" t="s">
        <v>14598</v>
      </c>
      <c r="N1374" s="5" t="s">
        <v>167</v>
      </c>
      <c r="O1374" s="5" t="s">
        <v>237</v>
      </c>
      <c r="P1374" s="5" t="b">
        <f t="shared" ca="1" si="210"/>
        <v>0</v>
      </c>
      <c r="Q1374" s="5" t="b">
        <f t="shared" ca="1" si="3"/>
        <v>1</v>
      </c>
      <c r="R1374" s="5"/>
      <c r="S1374" s="5"/>
      <c r="T1374" s="5"/>
      <c r="U1374" s="5"/>
      <c r="V1374" s="5"/>
      <c r="W1374" s="5"/>
      <c r="X1374" s="5"/>
      <c r="Y1374" s="5"/>
      <c r="Z1374" s="5"/>
      <c r="AA1374" s="5"/>
      <c r="AB1374" s="5"/>
      <c r="AC1374" s="5"/>
      <c r="AD1374" s="5"/>
      <c r="AE1374" s="5"/>
      <c r="AF1374" s="5"/>
    </row>
    <row r="1375" spans="1:32" ht="21" customHeight="1">
      <c r="A1375" s="5" t="s">
        <v>1457</v>
      </c>
      <c r="B1375" s="5" t="s">
        <v>14655</v>
      </c>
      <c r="C1375" s="5" t="str">
        <f t="shared" ca="1" si="0"/>
        <v>上海</v>
      </c>
      <c r="D1375" s="5" t="str">
        <f t="shared" ca="1" si="211"/>
        <v>越秀区  </v>
      </c>
      <c r="E1375" s="5" t="s">
        <v>22466</v>
      </c>
      <c r="F1375" s="5" t="s">
        <v>29</v>
      </c>
      <c r="G1375" s="7">
        <v>13</v>
      </c>
      <c r="H1375" s="7">
        <v>20</v>
      </c>
      <c r="I1375" s="5" t="s">
        <v>2677</v>
      </c>
      <c r="J1375" s="5" t="s">
        <v>108</v>
      </c>
      <c r="K1375" s="5" t="s">
        <v>117</v>
      </c>
      <c r="L1375" s="5" t="s">
        <v>14656</v>
      </c>
      <c r="M1375" s="5" t="s">
        <v>14657</v>
      </c>
      <c r="N1375" s="5" t="s">
        <v>167</v>
      </c>
      <c r="O1375" s="5" t="s">
        <v>55</v>
      </c>
      <c r="P1375" s="5" t="b">
        <f t="shared" ca="1" si="210"/>
        <v>0</v>
      </c>
      <c r="Q1375" s="5" t="b">
        <f t="shared" ca="1" si="3"/>
        <v>1</v>
      </c>
      <c r="R1375" s="5"/>
      <c r="S1375" s="5"/>
      <c r="T1375" s="5"/>
      <c r="U1375" s="5"/>
      <c r="V1375" s="5"/>
      <c r="W1375" s="5"/>
      <c r="X1375" s="5"/>
      <c r="Y1375" s="5"/>
      <c r="Z1375" s="5"/>
      <c r="AA1375" s="5"/>
      <c r="AB1375" s="5"/>
      <c r="AC1375" s="5"/>
      <c r="AD1375" s="5"/>
      <c r="AE1375" s="5"/>
      <c r="AF1375" s="5"/>
    </row>
    <row r="1376" spans="1:32" ht="21" customHeight="1">
      <c r="A1376" s="5" t="s">
        <v>14695</v>
      </c>
      <c r="B1376" s="5" t="s">
        <v>14696</v>
      </c>
      <c r="C1376" s="5" t="str">
        <f t="shared" ca="1" si="0"/>
        <v>上海</v>
      </c>
      <c r="D1376" s="5" t="str">
        <f t="shared" ca="1" si="211"/>
        <v>越秀区  </v>
      </c>
      <c r="E1376" s="5" t="s">
        <v>22337</v>
      </c>
      <c r="F1376" s="5" t="s">
        <v>29</v>
      </c>
      <c r="G1376" s="7">
        <v>13</v>
      </c>
      <c r="H1376" s="7">
        <v>25</v>
      </c>
      <c r="I1376" s="5" t="s">
        <v>1127</v>
      </c>
      <c r="J1376" s="5" t="s">
        <v>108</v>
      </c>
      <c r="K1376" s="5" t="s">
        <v>57</v>
      </c>
      <c r="L1376" s="5" t="s">
        <v>14698</v>
      </c>
      <c r="M1376" s="5" t="s">
        <v>14699</v>
      </c>
      <c r="N1376" s="5" t="s">
        <v>100</v>
      </c>
      <c r="O1376" s="5" t="s">
        <v>55</v>
      </c>
      <c r="P1376" s="5" t="b">
        <f t="shared" ca="1" si="210"/>
        <v>0</v>
      </c>
      <c r="Q1376" s="5" t="b">
        <f t="shared" ca="1" si="3"/>
        <v>1</v>
      </c>
      <c r="R1376" s="5"/>
      <c r="S1376" s="5"/>
      <c r="T1376" s="5"/>
      <c r="U1376" s="5"/>
      <c r="V1376" s="5"/>
      <c r="W1376" s="5"/>
      <c r="X1376" s="5"/>
      <c r="Y1376" s="5"/>
      <c r="Z1376" s="5"/>
      <c r="AA1376" s="5"/>
      <c r="AB1376" s="5"/>
      <c r="AC1376" s="5"/>
      <c r="AD1376" s="5"/>
      <c r="AE1376" s="5"/>
      <c r="AF1376" s="5"/>
    </row>
    <row r="1377" spans="1:32" ht="21" customHeight="1">
      <c r="A1377" s="5" t="s">
        <v>1457</v>
      </c>
      <c r="B1377" s="5" t="s">
        <v>14680</v>
      </c>
      <c r="C1377" s="5" t="str">
        <f t="shared" ca="1" si="0"/>
        <v>上海</v>
      </c>
      <c r="D1377" s="5" t="str">
        <f t="shared" ca="1" si="211"/>
        <v>越秀区  </v>
      </c>
      <c r="E1377" s="5" t="s">
        <v>22510</v>
      </c>
      <c r="F1377" s="5" t="s">
        <v>45</v>
      </c>
      <c r="G1377" s="7">
        <v>13</v>
      </c>
      <c r="H1377" s="7">
        <v>25</v>
      </c>
      <c r="I1377" s="5" t="s">
        <v>1127</v>
      </c>
      <c r="J1377" s="5" t="s">
        <v>108</v>
      </c>
      <c r="K1377" s="5" t="s">
        <v>13420</v>
      </c>
      <c r="L1377" s="5" t="s">
        <v>14683</v>
      </c>
      <c r="M1377" s="5" t="s">
        <v>14684</v>
      </c>
      <c r="N1377" s="5" t="s">
        <v>37</v>
      </c>
      <c r="O1377" s="5" t="s">
        <v>55</v>
      </c>
      <c r="P1377" s="5" t="b">
        <f t="shared" ca="1" si="210"/>
        <v>0</v>
      </c>
      <c r="Q1377" s="5" t="b">
        <f t="shared" ca="1" si="3"/>
        <v>1</v>
      </c>
      <c r="R1377" s="5"/>
      <c r="S1377" s="5"/>
      <c r="T1377" s="5"/>
      <c r="U1377" s="5"/>
      <c r="V1377" s="5"/>
      <c r="W1377" s="5"/>
      <c r="X1377" s="5"/>
      <c r="Y1377" s="5"/>
      <c r="Z1377" s="5"/>
      <c r="AA1377" s="5"/>
      <c r="AB1377" s="5"/>
      <c r="AC1377" s="5"/>
      <c r="AD1377" s="5"/>
      <c r="AE1377" s="5"/>
      <c r="AF1377" s="5"/>
    </row>
    <row r="1378" spans="1:32" ht="21" customHeight="1">
      <c r="A1378" s="5" t="s">
        <v>1457</v>
      </c>
      <c r="B1378" s="5" t="s">
        <v>14702</v>
      </c>
      <c r="C1378" s="5" t="str">
        <f t="shared" ca="1" si="0"/>
        <v>上海</v>
      </c>
      <c r="D1378" s="9" t="s">
        <v>47</v>
      </c>
      <c r="E1378" s="5" t="s">
        <v>22413</v>
      </c>
      <c r="F1378" s="5" t="s">
        <v>45</v>
      </c>
      <c r="G1378" s="11">
        <v>13</v>
      </c>
      <c r="H1378" s="11">
        <v>17</v>
      </c>
      <c r="I1378" s="13" t="s">
        <v>429</v>
      </c>
      <c r="J1378" s="5" t="s">
        <v>31</v>
      </c>
      <c r="K1378" s="5" t="s">
        <v>1582</v>
      </c>
      <c r="L1378" s="5" t="s">
        <v>14705</v>
      </c>
      <c r="M1378" s="5" t="s">
        <v>14707</v>
      </c>
      <c r="N1378" s="5" t="s">
        <v>37</v>
      </c>
      <c r="O1378" s="5" t="s">
        <v>44</v>
      </c>
      <c r="P1378" s="5" t="b">
        <f t="shared" ca="1" si="210"/>
        <v>0</v>
      </c>
      <c r="Q1378" s="5" t="b">
        <f t="shared" ca="1" si="3"/>
        <v>1</v>
      </c>
      <c r="R1378" s="5"/>
      <c r="S1378" s="5"/>
      <c r="T1378" s="5"/>
      <c r="U1378" s="5"/>
      <c r="V1378" s="5"/>
      <c r="W1378" s="5"/>
      <c r="X1378" s="5"/>
      <c r="Y1378" s="5"/>
      <c r="Z1378" s="5"/>
      <c r="AA1378" s="5"/>
      <c r="AB1378" s="5"/>
      <c r="AC1378" s="5"/>
      <c r="AD1378" s="5"/>
      <c r="AE1378" s="5"/>
      <c r="AF1378" s="5"/>
    </row>
    <row r="1379" spans="1:32" ht="21" customHeight="1">
      <c r="A1379" s="5" t="s">
        <v>1457</v>
      </c>
      <c r="B1379" s="5" t="s">
        <v>14710</v>
      </c>
      <c r="C1379" s="5" t="str">
        <f t="shared" ca="1" si="0"/>
        <v>上海</v>
      </c>
      <c r="D1379" s="5" t="str">
        <f ca="1">IFERROR(__xludf.DUMMYFUNCTION("REGEXEXTRACT(E1379,""-(\S+)"")"),"天河区  ")</f>
        <v>天河区  </v>
      </c>
      <c r="E1379" s="5" t="s">
        <v>22344</v>
      </c>
      <c r="F1379" s="5" t="s">
        <v>45</v>
      </c>
      <c r="G1379" s="7">
        <v>13</v>
      </c>
      <c r="H1379" s="7">
        <v>16</v>
      </c>
      <c r="I1379" s="5" t="s">
        <v>5847</v>
      </c>
      <c r="J1379" s="5" t="s">
        <v>31</v>
      </c>
      <c r="K1379" s="5" t="s">
        <v>5512</v>
      </c>
      <c r="L1379" s="5" t="s">
        <v>14712</v>
      </c>
      <c r="M1379" s="5" t="s">
        <v>14713</v>
      </c>
      <c r="N1379" s="5" t="s">
        <v>53</v>
      </c>
      <c r="O1379" s="5" t="s">
        <v>55</v>
      </c>
      <c r="P1379" s="5" t="b">
        <f t="shared" ca="1" si="210"/>
        <v>0</v>
      </c>
      <c r="Q1379" s="5" t="b">
        <f t="shared" ca="1" si="3"/>
        <v>1</v>
      </c>
      <c r="R1379" s="5"/>
      <c r="S1379" s="5"/>
      <c r="T1379" s="5"/>
      <c r="U1379" s="5"/>
      <c r="V1379" s="5"/>
      <c r="W1379" s="5"/>
      <c r="X1379" s="5"/>
      <c r="Y1379" s="5"/>
      <c r="Z1379" s="5"/>
      <c r="AA1379" s="5"/>
      <c r="AB1379" s="5"/>
      <c r="AC1379" s="5"/>
      <c r="AD1379" s="5"/>
      <c r="AE1379" s="5"/>
      <c r="AF1379" s="5"/>
    </row>
    <row r="1380" spans="1:32" ht="21" customHeight="1">
      <c r="A1380" s="5" t="s">
        <v>7132</v>
      </c>
      <c r="B1380" s="5" t="s">
        <v>13809</v>
      </c>
      <c r="C1380" s="5" t="str">
        <f t="shared" ca="1" si="0"/>
        <v>上海</v>
      </c>
      <c r="D1380" s="9" t="s">
        <v>47</v>
      </c>
      <c r="E1380" s="5" t="s">
        <v>22707</v>
      </c>
      <c r="F1380" s="5" t="s">
        <v>45</v>
      </c>
      <c r="G1380" s="7">
        <v>13</v>
      </c>
      <c r="H1380" s="7">
        <v>18</v>
      </c>
      <c r="I1380" s="5" t="s">
        <v>1444</v>
      </c>
      <c r="J1380" s="5" t="s">
        <v>31</v>
      </c>
      <c r="K1380" s="5" t="s">
        <v>48</v>
      </c>
      <c r="L1380" s="5" t="s">
        <v>26857</v>
      </c>
      <c r="M1380" s="5" t="s">
        <v>26858</v>
      </c>
      <c r="N1380" s="5" t="s">
        <v>37</v>
      </c>
      <c r="O1380" s="5" t="s">
        <v>55</v>
      </c>
      <c r="P1380" s="5" t="b">
        <f t="shared" ca="1" si="210"/>
        <v>0</v>
      </c>
      <c r="Q1380" s="5" t="b">
        <f t="shared" ca="1" si="3"/>
        <v>1</v>
      </c>
      <c r="R1380" s="5"/>
      <c r="S1380" s="5"/>
      <c r="T1380" s="5"/>
      <c r="U1380" s="5"/>
      <c r="V1380" s="5"/>
      <c r="W1380" s="5"/>
      <c r="X1380" s="5"/>
      <c r="Y1380" s="5"/>
      <c r="Z1380" s="5"/>
      <c r="AA1380" s="5"/>
      <c r="AB1380" s="5"/>
      <c r="AC1380" s="5"/>
      <c r="AD1380" s="5"/>
      <c r="AE1380" s="5"/>
      <c r="AF1380" s="5"/>
    </row>
    <row r="1381" spans="1:32" ht="21" customHeight="1">
      <c r="A1381" s="5" t="s">
        <v>26859</v>
      </c>
      <c r="B1381" s="5" t="s">
        <v>19028</v>
      </c>
      <c r="C1381" s="5" t="str">
        <f t="shared" ca="1" si="0"/>
        <v>上海</v>
      </c>
      <c r="D1381" s="5" t="str">
        <f t="shared" ref="D1381:D1384" ca="1" si="212">IFERROR(__xludf.DUMMYFUNCTION("REGEXEXTRACT(E1381,""-(\S+)"")"),"福田区  ")</f>
        <v>福田区  </v>
      </c>
      <c r="E1381" s="5" t="s">
        <v>22687</v>
      </c>
      <c r="F1381" s="5" t="s">
        <v>29</v>
      </c>
      <c r="G1381" s="7">
        <v>13</v>
      </c>
      <c r="H1381" s="7">
        <v>25</v>
      </c>
      <c r="I1381" s="5" t="s">
        <v>1127</v>
      </c>
      <c r="J1381" s="5" t="s">
        <v>31</v>
      </c>
      <c r="K1381" s="5" t="s">
        <v>2015</v>
      </c>
      <c r="L1381" s="5" t="s">
        <v>7226</v>
      </c>
      <c r="M1381" s="5" t="s">
        <v>26860</v>
      </c>
      <c r="N1381" s="5" t="s">
        <v>37</v>
      </c>
      <c r="O1381" s="5" t="s">
        <v>55</v>
      </c>
      <c r="P1381" s="5" t="b">
        <f t="shared" ca="1" si="210"/>
        <v>0</v>
      </c>
      <c r="Q1381" s="5" t="b">
        <f t="shared" ca="1" si="3"/>
        <v>1</v>
      </c>
      <c r="R1381" s="5"/>
      <c r="S1381" s="5"/>
      <c r="T1381" s="5"/>
      <c r="U1381" s="5"/>
      <c r="V1381" s="5"/>
      <c r="W1381" s="5"/>
      <c r="X1381" s="5"/>
      <c r="Y1381" s="5"/>
      <c r="Z1381" s="5"/>
      <c r="AA1381" s="5"/>
      <c r="AB1381" s="5"/>
      <c r="AC1381" s="5"/>
      <c r="AD1381" s="5"/>
      <c r="AE1381" s="5"/>
      <c r="AF1381" s="5"/>
    </row>
    <row r="1382" spans="1:32" ht="21" customHeight="1">
      <c r="A1382" s="5" t="s">
        <v>23486</v>
      </c>
      <c r="B1382" s="5" t="s">
        <v>14571</v>
      </c>
      <c r="C1382" s="5" t="str">
        <f t="shared" ca="1" si="0"/>
        <v>上海</v>
      </c>
      <c r="D1382" s="5" t="str">
        <f t="shared" ca="1" si="212"/>
        <v>福田区  </v>
      </c>
      <c r="E1382" s="5" t="s">
        <v>22670</v>
      </c>
      <c r="F1382" s="5" t="s">
        <v>29</v>
      </c>
      <c r="G1382" s="7">
        <v>13</v>
      </c>
      <c r="H1382" s="7">
        <v>15</v>
      </c>
      <c r="I1382" s="5" t="s">
        <v>2945</v>
      </c>
      <c r="J1382" s="5" t="s">
        <v>108</v>
      </c>
      <c r="K1382" s="5" t="s">
        <v>57</v>
      </c>
      <c r="L1382" s="9" t="s">
        <v>47</v>
      </c>
      <c r="M1382" s="5" t="s">
        <v>23487</v>
      </c>
      <c r="N1382" s="5" t="s">
        <v>42</v>
      </c>
      <c r="O1382" s="5" t="s">
        <v>237</v>
      </c>
      <c r="P1382" s="5" t="b">
        <f t="shared" ca="1" si="210"/>
        <v>0</v>
      </c>
      <c r="Q1382" s="5" t="b">
        <f t="shared" ca="1" si="3"/>
        <v>1</v>
      </c>
      <c r="R1382" s="5"/>
      <c r="S1382" s="5"/>
      <c r="T1382" s="5"/>
      <c r="U1382" s="5"/>
      <c r="V1382" s="5"/>
      <c r="W1382" s="5"/>
      <c r="X1382" s="5"/>
      <c r="Y1382" s="5"/>
      <c r="Z1382" s="5"/>
      <c r="AA1382" s="5"/>
      <c r="AB1382" s="5"/>
      <c r="AC1382" s="5"/>
      <c r="AD1382" s="5"/>
      <c r="AE1382" s="5"/>
      <c r="AF1382" s="5"/>
    </row>
    <row r="1383" spans="1:32" ht="21" customHeight="1">
      <c r="A1383" s="5" t="s">
        <v>396</v>
      </c>
      <c r="B1383" s="5" t="s">
        <v>16977</v>
      </c>
      <c r="C1383" s="5" t="str">
        <f t="shared" ca="1" si="0"/>
        <v>上海</v>
      </c>
      <c r="D1383" s="5" t="str">
        <f t="shared" ca="1" si="212"/>
        <v>福田区  </v>
      </c>
      <c r="E1383" s="5" t="s">
        <v>22670</v>
      </c>
      <c r="F1383" s="5" t="s">
        <v>45</v>
      </c>
      <c r="G1383" s="7">
        <v>13</v>
      </c>
      <c r="H1383" s="7">
        <v>25</v>
      </c>
      <c r="I1383" s="5" t="s">
        <v>1127</v>
      </c>
      <c r="J1383" s="5" t="s">
        <v>108</v>
      </c>
      <c r="K1383" s="5" t="s">
        <v>110</v>
      </c>
      <c r="L1383" s="5" t="s">
        <v>26861</v>
      </c>
      <c r="M1383" s="5" t="s">
        <v>26862</v>
      </c>
      <c r="N1383" s="5" t="s">
        <v>53</v>
      </c>
      <c r="O1383" s="5" t="s">
        <v>55</v>
      </c>
      <c r="P1383" s="5" t="b">
        <f t="shared" ca="1" si="210"/>
        <v>0</v>
      </c>
      <c r="Q1383" s="5" t="b">
        <f t="shared" ca="1" si="3"/>
        <v>1</v>
      </c>
      <c r="R1383" s="5"/>
      <c r="S1383" s="5"/>
      <c r="T1383" s="5"/>
      <c r="U1383" s="5"/>
      <c r="V1383" s="5"/>
      <c r="W1383" s="5"/>
      <c r="X1383" s="5"/>
      <c r="Y1383" s="5"/>
      <c r="Z1383" s="5"/>
      <c r="AA1383" s="5"/>
      <c r="AB1383" s="5"/>
      <c r="AC1383" s="5"/>
      <c r="AD1383" s="5"/>
      <c r="AE1383" s="5"/>
      <c r="AF1383" s="5"/>
    </row>
    <row r="1384" spans="1:32" ht="21" customHeight="1">
      <c r="A1384" s="5" t="s">
        <v>8832</v>
      </c>
      <c r="B1384" s="5" t="s">
        <v>8833</v>
      </c>
      <c r="C1384" s="5" t="str">
        <f t="shared" ca="1" si="0"/>
        <v>上海</v>
      </c>
      <c r="D1384" s="5" t="str">
        <f t="shared" ca="1" si="212"/>
        <v>福田区  </v>
      </c>
      <c r="E1384" s="5" t="s">
        <v>22698</v>
      </c>
      <c r="F1384" s="5" t="s">
        <v>29</v>
      </c>
      <c r="G1384" s="7">
        <v>13</v>
      </c>
      <c r="H1384" s="7">
        <v>20</v>
      </c>
      <c r="I1384" s="5" t="s">
        <v>2677</v>
      </c>
      <c r="J1384" s="5" t="s">
        <v>108</v>
      </c>
      <c r="K1384" s="5" t="s">
        <v>57</v>
      </c>
      <c r="L1384" s="5" t="s">
        <v>8834</v>
      </c>
      <c r="M1384" s="5" t="s">
        <v>8835</v>
      </c>
      <c r="N1384" s="5" t="s">
        <v>37</v>
      </c>
      <c r="O1384" s="5" t="s">
        <v>55</v>
      </c>
      <c r="P1384" s="5" t="b">
        <f t="shared" ca="1" si="210"/>
        <v>0</v>
      </c>
      <c r="Q1384" s="5" t="b">
        <f t="shared" ca="1" si="3"/>
        <v>1</v>
      </c>
      <c r="R1384" s="5"/>
      <c r="S1384" s="5"/>
      <c r="T1384" s="5"/>
      <c r="U1384" s="5"/>
      <c r="V1384" s="5"/>
      <c r="W1384" s="5"/>
      <c r="X1384" s="5"/>
      <c r="Y1384" s="5"/>
      <c r="Z1384" s="5"/>
      <c r="AA1384" s="5"/>
      <c r="AB1384" s="5"/>
      <c r="AC1384" s="5"/>
      <c r="AD1384" s="5"/>
      <c r="AE1384" s="5"/>
      <c r="AF1384" s="5"/>
    </row>
    <row r="1385" spans="1:32" ht="21" customHeight="1">
      <c r="A1385" s="5" t="s">
        <v>14615</v>
      </c>
      <c r="B1385" s="5" t="s">
        <v>14616</v>
      </c>
      <c r="C1385" s="5" t="str">
        <f t="shared" ca="1" si="0"/>
        <v>上海</v>
      </c>
      <c r="D1385" s="9" t="s">
        <v>47</v>
      </c>
      <c r="E1385" s="5" t="s">
        <v>22707</v>
      </c>
      <c r="F1385" s="5" t="s">
        <v>45</v>
      </c>
      <c r="G1385" s="7">
        <v>13</v>
      </c>
      <c r="H1385" s="7">
        <v>25</v>
      </c>
      <c r="I1385" s="5" t="s">
        <v>1127</v>
      </c>
      <c r="J1385" s="5" t="s">
        <v>108</v>
      </c>
      <c r="K1385" s="5" t="s">
        <v>576</v>
      </c>
      <c r="L1385" s="5" t="s">
        <v>14617</v>
      </c>
      <c r="M1385" s="5" t="s">
        <v>14619</v>
      </c>
      <c r="N1385" s="5" t="s">
        <v>167</v>
      </c>
      <c r="O1385" s="5" t="s">
        <v>55</v>
      </c>
      <c r="P1385" s="5" t="b">
        <f t="shared" ca="1" si="210"/>
        <v>0</v>
      </c>
      <c r="Q1385" s="5" t="b">
        <f t="shared" ca="1" si="3"/>
        <v>1</v>
      </c>
      <c r="R1385" s="5"/>
      <c r="S1385" s="5"/>
      <c r="T1385" s="5"/>
      <c r="U1385" s="5"/>
      <c r="V1385" s="5"/>
      <c r="W1385" s="5"/>
      <c r="X1385" s="5"/>
      <c r="Y1385" s="5"/>
      <c r="Z1385" s="5"/>
      <c r="AA1385" s="5"/>
      <c r="AB1385" s="5"/>
      <c r="AC1385" s="5"/>
      <c r="AD1385" s="5"/>
      <c r="AE1385" s="5"/>
      <c r="AF1385" s="5"/>
    </row>
    <row r="1386" spans="1:32" ht="21" customHeight="1">
      <c r="A1386" s="5" t="s">
        <v>4668</v>
      </c>
      <c r="B1386" s="5" t="s">
        <v>14645</v>
      </c>
      <c r="C1386" s="5" t="str">
        <f t="shared" ca="1" si="0"/>
        <v>上海</v>
      </c>
      <c r="D1386" s="5" t="str">
        <f t="shared" ref="D1386:D1394" ca="1" si="213">IFERROR(__xludf.DUMMYFUNCTION("REGEXEXTRACT(E1386,""-(\S+)"")"),"龙华新区  ")</f>
        <v>龙华新区  </v>
      </c>
      <c r="E1386" s="5" t="s">
        <v>22680</v>
      </c>
      <c r="F1386" s="5" t="s">
        <v>29</v>
      </c>
      <c r="G1386" s="7">
        <v>13</v>
      </c>
      <c r="H1386" s="7">
        <v>16</v>
      </c>
      <c r="I1386" s="5" t="s">
        <v>5847</v>
      </c>
      <c r="J1386" s="5" t="s">
        <v>66</v>
      </c>
      <c r="K1386" s="5" t="s">
        <v>1230</v>
      </c>
      <c r="L1386" s="5" t="s">
        <v>14647</v>
      </c>
      <c r="M1386" s="9" t="s">
        <v>47</v>
      </c>
      <c r="N1386" s="5" t="s">
        <v>53</v>
      </c>
      <c r="O1386" s="5" t="s">
        <v>55</v>
      </c>
      <c r="P1386" s="5" t="b">
        <f t="shared" ca="1" si="210"/>
        <v>0</v>
      </c>
      <c r="Q1386" s="5" t="b">
        <f t="shared" ca="1" si="3"/>
        <v>1</v>
      </c>
      <c r="R1386" s="5"/>
      <c r="S1386" s="5"/>
      <c r="T1386" s="5"/>
      <c r="U1386" s="5"/>
      <c r="V1386" s="5"/>
      <c r="W1386" s="5"/>
      <c r="X1386" s="5"/>
      <c r="Y1386" s="5"/>
      <c r="Z1386" s="5"/>
      <c r="AA1386" s="5"/>
      <c r="AB1386" s="5"/>
      <c r="AC1386" s="5"/>
      <c r="AD1386" s="5"/>
      <c r="AE1386" s="5"/>
      <c r="AF1386" s="5"/>
    </row>
    <row r="1387" spans="1:32" ht="21" customHeight="1">
      <c r="A1387" s="5" t="s">
        <v>12490</v>
      </c>
      <c r="B1387" s="5" t="s">
        <v>5450</v>
      </c>
      <c r="C1387" s="5" t="str">
        <f t="shared" ca="1" si="0"/>
        <v>上海</v>
      </c>
      <c r="D1387" s="5" t="str">
        <f t="shared" ca="1" si="213"/>
        <v>龙华新区  </v>
      </c>
      <c r="E1387" s="5" t="s">
        <v>22680</v>
      </c>
      <c r="F1387" s="5" t="s">
        <v>45</v>
      </c>
      <c r="G1387" s="7">
        <v>13</v>
      </c>
      <c r="H1387" s="7">
        <v>18</v>
      </c>
      <c r="I1387" s="5" t="s">
        <v>1444</v>
      </c>
      <c r="J1387" s="5" t="s">
        <v>108</v>
      </c>
      <c r="K1387" s="5" t="s">
        <v>516</v>
      </c>
      <c r="L1387" s="5" t="s">
        <v>5453</v>
      </c>
      <c r="M1387" s="5" t="s">
        <v>14653</v>
      </c>
      <c r="N1387" s="5" t="s">
        <v>53</v>
      </c>
      <c r="O1387" s="5" t="s">
        <v>55</v>
      </c>
      <c r="P1387" s="5" t="b">
        <f t="shared" ca="1" si="210"/>
        <v>0</v>
      </c>
      <c r="Q1387" s="5" t="b">
        <f t="shared" ca="1" si="3"/>
        <v>1</v>
      </c>
      <c r="R1387" s="5"/>
      <c r="S1387" s="5"/>
      <c r="T1387" s="5"/>
      <c r="U1387" s="5"/>
      <c r="V1387" s="5"/>
      <c r="W1387" s="5"/>
      <c r="X1387" s="5"/>
      <c r="Y1387" s="5"/>
      <c r="Z1387" s="5"/>
      <c r="AA1387" s="5"/>
      <c r="AB1387" s="5"/>
      <c r="AC1387" s="5"/>
      <c r="AD1387" s="5"/>
      <c r="AE1387" s="5"/>
      <c r="AF1387" s="5"/>
    </row>
    <row r="1388" spans="1:32" ht="21" customHeight="1">
      <c r="A1388" s="5" t="s">
        <v>11538</v>
      </c>
      <c r="B1388" s="5" t="s">
        <v>14624</v>
      </c>
      <c r="C1388" s="5" t="str">
        <f t="shared" ca="1" si="0"/>
        <v>上海</v>
      </c>
      <c r="D1388" s="5" t="str">
        <f t="shared" ca="1" si="213"/>
        <v>龙华新区  </v>
      </c>
      <c r="E1388" s="5" t="s">
        <v>22698</v>
      </c>
      <c r="F1388" s="5" t="s">
        <v>29</v>
      </c>
      <c r="G1388" s="7">
        <v>13</v>
      </c>
      <c r="H1388" s="7">
        <v>20</v>
      </c>
      <c r="I1388" s="5" t="s">
        <v>2677</v>
      </c>
      <c r="J1388" s="5" t="s">
        <v>66</v>
      </c>
      <c r="K1388" s="5" t="s">
        <v>224</v>
      </c>
      <c r="L1388" s="5" t="s">
        <v>14625</v>
      </c>
      <c r="M1388" s="5" t="s">
        <v>14626</v>
      </c>
      <c r="N1388" s="5" t="s">
        <v>37</v>
      </c>
      <c r="O1388" s="5" t="s">
        <v>55</v>
      </c>
      <c r="P1388" s="5" t="b">
        <f t="shared" ca="1" si="210"/>
        <v>0</v>
      </c>
      <c r="Q1388" s="5" t="b">
        <f t="shared" ca="1" si="3"/>
        <v>1</v>
      </c>
      <c r="R1388" s="5"/>
      <c r="S1388" s="5"/>
      <c r="T1388" s="5"/>
      <c r="U1388" s="5"/>
      <c r="V1388" s="5"/>
      <c r="W1388" s="5"/>
      <c r="X1388" s="5"/>
      <c r="Y1388" s="5"/>
      <c r="Z1388" s="5"/>
      <c r="AA1388" s="5"/>
      <c r="AB1388" s="5"/>
      <c r="AC1388" s="5"/>
      <c r="AD1388" s="5"/>
      <c r="AE1388" s="5"/>
      <c r="AF1388" s="5"/>
    </row>
    <row r="1389" spans="1:32" ht="21" customHeight="1">
      <c r="A1389" s="5" t="s">
        <v>2665</v>
      </c>
      <c r="B1389" s="5" t="s">
        <v>14639</v>
      </c>
      <c r="C1389" s="5" t="str">
        <f t="shared" ca="1" si="0"/>
        <v>上海</v>
      </c>
      <c r="D1389" s="5" t="str">
        <f t="shared" ca="1" si="213"/>
        <v>龙华新区  </v>
      </c>
      <c r="E1389" s="5" t="s">
        <v>22698</v>
      </c>
      <c r="F1389" s="5" t="s">
        <v>45</v>
      </c>
      <c r="G1389" s="11">
        <v>13</v>
      </c>
      <c r="H1389" s="11">
        <v>17</v>
      </c>
      <c r="I1389" s="13" t="s">
        <v>429</v>
      </c>
      <c r="J1389" s="5" t="s">
        <v>108</v>
      </c>
      <c r="K1389" s="5" t="s">
        <v>2197</v>
      </c>
      <c r="L1389" s="5" t="s">
        <v>14641</v>
      </c>
      <c r="M1389" s="5" t="s">
        <v>14642</v>
      </c>
      <c r="N1389" s="5" t="s">
        <v>648</v>
      </c>
      <c r="O1389" s="5" t="s">
        <v>55</v>
      </c>
      <c r="P1389" s="5" t="b">
        <f t="shared" ca="1" si="210"/>
        <v>0</v>
      </c>
      <c r="Q1389" s="5" t="b">
        <f t="shared" ca="1" si="3"/>
        <v>1</v>
      </c>
      <c r="R1389" s="5"/>
      <c r="S1389" s="5"/>
      <c r="T1389" s="5"/>
      <c r="U1389" s="5"/>
      <c r="V1389" s="5"/>
      <c r="W1389" s="5"/>
      <c r="X1389" s="5"/>
      <c r="Y1389" s="5"/>
      <c r="Z1389" s="5"/>
      <c r="AA1389" s="5"/>
      <c r="AB1389" s="5"/>
      <c r="AC1389" s="5"/>
      <c r="AD1389" s="5"/>
      <c r="AE1389" s="5"/>
      <c r="AF1389" s="5"/>
    </row>
    <row r="1390" spans="1:32" ht="21" customHeight="1">
      <c r="A1390" s="5" t="s">
        <v>248</v>
      </c>
      <c r="B1390" s="5" t="s">
        <v>8968</v>
      </c>
      <c r="C1390" s="5" t="str">
        <f t="shared" ca="1" si="0"/>
        <v>上海</v>
      </c>
      <c r="D1390" s="5" t="str">
        <f t="shared" ca="1" si="213"/>
        <v>龙华新区  </v>
      </c>
      <c r="E1390" s="5" t="s">
        <v>22670</v>
      </c>
      <c r="F1390" s="5" t="s">
        <v>29</v>
      </c>
      <c r="G1390" s="7">
        <v>13</v>
      </c>
      <c r="H1390" s="7">
        <v>15</v>
      </c>
      <c r="I1390" s="5" t="s">
        <v>2945</v>
      </c>
      <c r="J1390" s="5" t="s">
        <v>108</v>
      </c>
      <c r="K1390" s="5" t="s">
        <v>315</v>
      </c>
      <c r="L1390" s="9" t="s">
        <v>47</v>
      </c>
      <c r="M1390" s="5" t="s">
        <v>16910</v>
      </c>
      <c r="N1390" s="5" t="s">
        <v>100</v>
      </c>
      <c r="O1390" s="5" t="s">
        <v>55</v>
      </c>
      <c r="P1390" s="5" t="b">
        <f t="shared" ca="1" si="210"/>
        <v>0</v>
      </c>
      <c r="Q1390" s="5" t="b">
        <f t="shared" ca="1" si="3"/>
        <v>1</v>
      </c>
      <c r="R1390" s="5"/>
      <c r="S1390" s="5"/>
      <c r="T1390" s="5"/>
      <c r="U1390" s="5"/>
      <c r="V1390" s="5"/>
      <c r="W1390" s="5"/>
      <c r="X1390" s="5"/>
      <c r="Y1390" s="5"/>
      <c r="Z1390" s="5"/>
      <c r="AA1390" s="5"/>
      <c r="AB1390" s="5"/>
      <c r="AC1390" s="5"/>
      <c r="AD1390" s="5"/>
      <c r="AE1390" s="5"/>
      <c r="AF1390" s="5"/>
    </row>
    <row r="1391" spans="1:32" ht="21" customHeight="1">
      <c r="A1391" s="5" t="s">
        <v>5121</v>
      </c>
      <c r="B1391" s="5" t="s">
        <v>14129</v>
      </c>
      <c r="C1391" s="5" t="str">
        <f t="shared" ca="1" si="0"/>
        <v>上海</v>
      </c>
      <c r="D1391" s="5" t="str">
        <f t="shared" ca="1" si="213"/>
        <v>龙华新区  </v>
      </c>
      <c r="E1391" s="5" t="s">
        <v>22739</v>
      </c>
      <c r="F1391" s="5" t="s">
        <v>45</v>
      </c>
      <c r="G1391" s="7">
        <v>14</v>
      </c>
      <c r="H1391" s="7">
        <v>20</v>
      </c>
      <c r="I1391" s="5" t="s">
        <v>1289</v>
      </c>
      <c r="J1391" s="5" t="s">
        <v>108</v>
      </c>
      <c r="K1391" s="5" t="s">
        <v>1505</v>
      </c>
      <c r="L1391" s="5" t="s">
        <v>14131</v>
      </c>
      <c r="M1391" s="5" t="s">
        <v>14819</v>
      </c>
      <c r="N1391" s="5" t="s">
        <v>53</v>
      </c>
      <c r="O1391" s="5" t="s">
        <v>271</v>
      </c>
      <c r="P1391" s="5" t="b">
        <f t="shared" ca="1" si="210"/>
        <v>0</v>
      </c>
      <c r="Q1391" s="5" t="b">
        <f t="shared" ca="1" si="3"/>
        <v>1</v>
      </c>
      <c r="R1391" s="5"/>
      <c r="S1391" s="5"/>
      <c r="T1391" s="5"/>
      <c r="U1391" s="5"/>
      <c r="V1391" s="5"/>
      <c r="W1391" s="5"/>
      <c r="X1391" s="5"/>
      <c r="Y1391" s="5"/>
      <c r="Z1391" s="5"/>
      <c r="AA1391" s="5"/>
      <c r="AB1391" s="5"/>
      <c r="AC1391" s="5"/>
      <c r="AD1391" s="5"/>
      <c r="AE1391" s="5"/>
      <c r="AF1391" s="5"/>
    </row>
    <row r="1392" spans="1:32" ht="21" customHeight="1">
      <c r="A1392" s="5" t="s">
        <v>5314</v>
      </c>
      <c r="B1392" s="5" t="s">
        <v>14285</v>
      </c>
      <c r="C1392" s="5" t="str">
        <f t="shared" ca="1" si="0"/>
        <v>上海</v>
      </c>
      <c r="D1392" s="5" t="str">
        <f t="shared" ca="1" si="213"/>
        <v>龙华新区  </v>
      </c>
      <c r="E1392" s="5" t="s">
        <v>22751</v>
      </c>
      <c r="F1392" s="5" t="s">
        <v>45</v>
      </c>
      <c r="G1392" s="7">
        <v>14</v>
      </c>
      <c r="H1392" s="7">
        <v>18</v>
      </c>
      <c r="I1392" s="5" t="s">
        <v>3346</v>
      </c>
      <c r="J1392" s="5" t="s">
        <v>66</v>
      </c>
      <c r="K1392" s="5" t="s">
        <v>76</v>
      </c>
      <c r="L1392" s="5" t="s">
        <v>14838</v>
      </c>
      <c r="M1392" s="5" t="s">
        <v>14839</v>
      </c>
      <c r="N1392" s="5" t="s">
        <v>37</v>
      </c>
      <c r="O1392" s="5" t="s">
        <v>55</v>
      </c>
      <c r="P1392" s="5" t="b">
        <f t="shared" ca="1" si="210"/>
        <v>0</v>
      </c>
      <c r="Q1392" s="5" t="b">
        <f t="shared" ca="1" si="3"/>
        <v>1</v>
      </c>
      <c r="R1392" s="5"/>
      <c r="S1392" s="5"/>
      <c r="T1392" s="5"/>
      <c r="U1392" s="5"/>
      <c r="V1392" s="5"/>
      <c r="W1392" s="5"/>
      <c r="X1392" s="5"/>
      <c r="Y1392" s="5"/>
      <c r="Z1392" s="5"/>
      <c r="AA1392" s="5"/>
      <c r="AB1392" s="5"/>
      <c r="AC1392" s="5"/>
      <c r="AD1392" s="5"/>
      <c r="AE1392" s="5"/>
      <c r="AF1392" s="5"/>
    </row>
    <row r="1393" spans="1:32" ht="21" customHeight="1">
      <c r="A1393" s="5" t="s">
        <v>14827</v>
      </c>
      <c r="B1393" s="5" t="s">
        <v>14828</v>
      </c>
      <c r="C1393" s="5" t="str">
        <f t="shared" ca="1" si="0"/>
        <v>上海</v>
      </c>
      <c r="D1393" s="5" t="str">
        <f t="shared" ca="1" si="213"/>
        <v>龙华新区  </v>
      </c>
      <c r="E1393" s="5" t="s">
        <v>23075</v>
      </c>
      <c r="F1393" s="5" t="s">
        <v>45</v>
      </c>
      <c r="G1393" s="7">
        <v>14</v>
      </c>
      <c r="H1393" s="7">
        <v>28</v>
      </c>
      <c r="I1393" s="5" t="s">
        <v>5070</v>
      </c>
      <c r="J1393" s="5" t="s">
        <v>66</v>
      </c>
      <c r="K1393" s="5" t="s">
        <v>382</v>
      </c>
      <c r="L1393" s="5" t="s">
        <v>14830</v>
      </c>
      <c r="M1393" s="5" t="s">
        <v>14831</v>
      </c>
      <c r="N1393" s="5" t="s">
        <v>167</v>
      </c>
      <c r="O1393" s="5" t="s">
        <v>38</v>
      </c>
      <c r="P1393" s="5" t="b">
        <f t="shared" ca="1" si="210"/>
        <v>0</v>
      </c>
      <c r="Q1393" s="5" t="b">
        <f t="shared" ca="1" si="3"/>
        <v>1</v>
      </c>
      <c r="R1393" s="5"/>
      <c r="S1393" s="5"/>
      <c r="T1393" s="5"/>
      <c r="U1393" s="5"/>
      <c r="V1393" s="5"/>
      <c r="W1393" s="5"/>
      <c r="X1393" s="5"/>
      <c r="Y1393" s="5"/>
      <c r="Z1393" s="5"/>
      <c r="AA1393" s="5"/>
      <c r="AB1393" s="5"/>
      <c r="AC1393" s="5"/>
      <c r="AD1393" s="5"/>
      <c r="AE1393" s="5"/>
      <c r="AF1393" s="5"/>
    </row>
    <row r="1394" spans="1:32" ht="21" customHeight="1">
      <c r="A1394" s="5" t="s">
        <v>396</v>
      </c>
      <c r="B1394" s="5" t="s">
        <v>14852</v>
      </c>
      <c r="C1394" s="5" t="str">
        <f t="shared" ca="1" si="0"/>
        <v>上海</v>
      </c>
      <c r="D1394" s="5" t="str">
        <f t="shared" ca="1" si="213"/>
        <v>龙华新区  </v>
      </c>
      <c r="E1394" s="5" t="s">
        <v>22376</v>
      </c>
      <c r="F1394" s="5" t="s">
        <v>45</v>
      </c>
      <c r="G1394" s="7">
        <v>14</v>
      </c>
      <c r="H1394" s="7">
        <v>18</v>
      </c>
      <c r="I1394" s="5" t="s">
        <v>3346</v>
      </c>
      <c r="J1394" s="5" t="s">
        <v>31</v>
      </c>
      <c r="K1394" s="5" t="s">
        <v>2106</v>
      </c>
      <c r="L1394" s="5" t="s">
        <v>14854</v>
      </c>
      <c r="M1394" s="5" t="s">
        <v>14856</v>
      </c>
      <c r="N1394" s="5" t="s">
        <v>37</v>
      </c>
      <c r="O1394" s="5" t="s">
        <v>55</v>
      </c>
      <c r="P1394" s="5" t="b">
        <f t="shared" ca="1" si="210"/>
        <v>0</v>
      </c>
      <c r="Q1394" s="5" t="b">
        <f t="shared" ca="1" si="3"/>
        <v>1</v>
      </c>
      <c r="R1394" s="5"/>
      <c r="S1394" s="5"/>
      <c r="T1394" s="5"/>
      <c r="U1394" s="5"/>
      <c r="V1394" s="5"/>
      <c r="W1394" s="5"/>
      <c r="X1394" s="5"/>
      <c r="Y1394" s="5"/>
      <c r="Z1394" s="5"/>
      <c r="AA1394" s="5"/>
      <c r="AB1394" s="5"/>
      <c r="AC1394" s="5"/>
      <c r="AD1394" s="5"/>
      <c r="AE1394" s="5"/>
      <c r="AF1394" s="5"/>
    </row>
    <row r="1395" spans="1:32" ht="21" customHeight="1">
      <c r="A1395" s="5" t="s">
        <v>396</v>
      </c>
      <c r="B1395" s="5" t="s">
        <v>3776</v>
      </c>
      <c r="C1395" s="5" t="str">
        <f t="shared" ca="1" si="0"/>
        <v>上海</v>
      </c>
      <c r="D1395" s="9" t="s">
        <v>47</v>
      </c>
      <c r="E1395" s="5" t="s">
        <v>22384</v>
      </c>
      <c r="F1395" s="5" t="s">
        <v>45</v>
      </c>
      <c r="G1395" s="7">
        <v>14</v>
      </c>
      <c r="H1395" s="7">
        <v>18</v>
      </c>
      <c r="I1395" s="5" t="s">
        <v>3346</v>
      </c>
      <c r="J1395" s="5" t="s">
        <v>31</v>
      </c>
      <c r="K1395" s="5" t="s">
        <v>2106</v>
      </c>
      <c r="L1395" s="5" t="s">
        <v>3778</v>
      </c>
      <c r="M1395" s="5" t="s">
        <v>14864</v>
      </c>
      <c r="N1395" s="5" t="s">
        <v>37</v>
      </c>
      <c r="O1395" s="5" t="s">
        <v>55</v>
      </c>
      <c r="P1395" s="5" t="b">
        <f t="shared" ca="1" si="210"/>
        <v>0</v>
      </c>
      <c r="Q1395" s="5" t="b">
        <f t="shared" ca="1" si="3"/>
        <v>1</v>
      </c>
      <c r="R1395" s="5"/>
      <c r="S1395" s="5"/>
      <c r="T1395" s="5"/>
      <c r="U1395" s="5"/>
      <c r="V1395" s="5"/>
      <c r="W1395" s="5"/>
      <c r="X1395" s="5"/>
      <c r="Y1395" s="5"/>
      <c r="Z1395" s="5"/>
      <c r="AA1395" s="5"/>
      <c r="AB1395" s="5"/>
      <c r="AC1395" s="5"/>
      <c r="AD1395" s="5"/>
      <c r="AE1395" s="5"/>
      <c r="AF1395" s="5"/>
    </row>
    <row r="1396" spans="1:32" ht="21" customHeight="1">
      <c r="A1396" s="5" t="s">
        <v>14869</v>
      </c>
      <c r="B1396" s="5" t="s">
        <v>14870</v>
      </c>
      <c r="C1396" s="5" t="str">
        <f t="shared" ca="1" si="0"/>
        <v>上海</v>
      </c>
      <c r="D1396" s="5" t="str">
        <f ca="1">IFERROR(__xludf.DUMMYFUNCTION("REGEXEXTRACT(E1396,""-(\S+)"")"),"徐汇区  ")</f>
        <v>徐汇区  </v>
      </c>
      <c r="E1396" s="5" t="s">
        <v>22739</v>
      </c>
      <c r="F1396" s="5" t="s">
        <v>45</v>
      </c>
      <c r="G1396" s="7">
        <v>14</v>
      </c>
      <c r="H1396" s="7">
        <v>25</v>
      </c>
      <c r="I1396" s="5" t="s">
        <v>14871</v>
      </c>
      <c r="J1396" s="5" t="s">
        <v>31</v>
      </c>
      <c r="K1396" s="5" t="s">
        <v>161</v>
      </c>
      <c r="L1396" s="5" t="s">
        <v>14872</v>
      </c>
      <c r="M1396" s="5" t="s">
        <v>14873</v>
      </c>
      <c r="N1396" s="5" t="s">
        <v>53</v>
      </c>
      <c r="O1396" s="5" t="s">
        <v>55</v>
      </c>
      <c r="P1396" s="5" t="b">
        <f t="shared" ca="1" si="210"/>
        <v>0</v>
      </c>
      <c r="Q1396" s="5" t="b">
        <f t="shared" ca="1" si="3"/>
        <v>1</v>
      </c>
      <c r="R1396" s="5"/>
      <c r="S1396" s="5"/>
      <c r="T1396" s="5"/>
      <c r="U1396" s="5"/>
      <c r="V1396" s="5"/>
      <c r="W1396" s="5"/>
      <c r="X1396" s="5"/>
      <c r="Y1396" s="5"/>
      <c r="Z1396" s="5"/>
      <c r="AA1396" s="5"/>
      <c r="AB1396" s="5"/>
      <c r="AC1396" s="5"/>
      <c r="AD1396" s="5"/>
      <c r="AE1396" s="5"/>
      <c r="AF1396" s="5"/>
    </row>
    <row r="1397" spans="1:32" ht="21" customHeight="1">
      <c r="A1397" s="5" t="s">
        <v>14879</v>
      </c>
      <c r="B1397" s="5" t="s">
        <v>14880</v>
      </c>
      <c r="C1397" s="5" t="str">
        <f t="shared" ca="1" si="0"/>
        <v>上海</v>
      </c>
      <c r="D1397" s="9" t="s">
        <v>47</v>
      </c>
      <c r="E1397" s="5" t="s">
        <v>22384</v>
      </c>
      <c r="F1397" s="5" t="s">
        <v>29</v>
      </c>
      <c r="G1397" s="7">
        <v>14</v>
      </c>
      <c r="H1397" s="7">
        <v>18</v>
      </c>
      <c r="I1397" s="5" t="s">
        <v>3346</v>
      </c>
      <c r="J1397" s="5" t="s">
        <v>108</v>
      </c>
      <c r="K1397" s="5" t="s">
        <v>2197</v>
      </c>
      <c r="L1397" s="5" t="s">
        <v>14881</v>
      </c>
      <c r="M1397" s="5" t="s">
        <v>14882</v>
      </c>
      <c r="N1397" s="5" t="s">
        <v>648</v>
      </c>
      <c r="O1397" s="5" t="s">
        <v>405</v>
      </c>
      <c r="P1397" s="5" t="b">
        <f t="shared" ca="1" si="210"/>
        <v>0</v>
      </c>
      <c r="Q1397" s="5" t="b">
        <f t="shared" ca="1" si="3"/>
        <v>1</v>
      </c>
      <c r="R1397" s="5"/>
      <c r="S1397" s="5"/>
      <c r="T1397" s="5"/>
      <c r="U1397" s="5"/>
      <c r="V1397" s="5"/>
      <c r="W1397" s="5"/>
      <c r="X1397" s="5"/>
      <c r="Y1397" s="5"/>
      <c r="Z1397" s="5"/>
      <c r="AA1397" s="5"/>
      <c r="AB1397" s="5"/>
      <c r="AC1397" s="5"/>
      <c r="AD1397" s="5"/>
      <c r="AE1397" s="5"/>
      <c r="AF1397" s="5"/>
    </row>
    <row r="1398" spans="1:32" ht="21" customHeight="1">
      <c r="A1398" s="5" t="s">
        <v>7050</v>
      </c>
      <c r="B1398" s="5" t="s">
        <v>14884</v>
      </c>
      <c r="C1398" s="5" t="str">
        <f t="shared" ca="1" si="0"/>
        <v>上海</v>
      </c>
      <c r="D1398" s="9" t="s">
        <v>47</v>
      </c>
      <c r="E1398" s="5" t="s">
        <v>22384</v>
      </c>
      <c r="F1398" s="5" t="s">
        <v>45</v>
      </c>
      <c r="G1398" s="7">
        <v>14</v>
      </c>
      <c r="H1398" s="7">
        <v>20</v>
      </c>
      <c r="I1398" s="5" t="s">
        <v>1289</v>
      </c>
      <c r="J1398" s="5" t="s">
        <v>66</v>
      </c>
      <c r="K1398" s="5" t="s">
        <v>76</v>
      </c>
      <c r="L1398" s="5" t="s">
        <v>4712</v>
      </c>
      <c r="M1398" s="5" t="s">
        <v>26863</v>
      </c>
      <c r="N1398" s="5" t="s">
        <v>37</v>
      </c>
      <c r="O1398" s="5" t="s">
        <v>55</v>
      </c>
      <c r="P1398" s="5" t="b">
        <f t="shared" ca="1" si="210"/>
        <v>0</v>
      </c>
      <c r="Q1398" s="5" t="b">
        <f t="shared" ca="1" si="3"/>
        <v>1</v>
      </c>
      <c r="R1398" s="5"/>
      <c r="S1398" s="5"/>
      <c r="T1398" s="5"/>
      <c r="U1398" s="5"/>
      <c r="V1398" s="5"/>
      <c r="W1398" s="5"/>
      <c r="X1398" s="5"/>
      <c r="Y1398" s="5"/>
      <c r="Z1398" s="5"/>
      <c r="AA1398" s="5"/>
      <c r="AB1398" s="5"/>
      <c r="AC1398" s="5"/>
      <c r="AD1398" s="5"/>
      <c r="AE1398" s="5"/>
      <c r="AF1398" s="5"/>
    </row>
    <row r="1399" spans="1:32" ht="21" customHeight="1">
      <c r="A1399" s="5" t="s">
        <v>7050</v>
      </c>
      <c r="B1399" s="5" t="s">
        <v>4237</v>
      </c>
      <c r="C1399" s="5" t="str">
        <f t="shared" ca="1" si="0"/>
        <v>上海</v>
      </c>
      <c r="D1399" s="5" t="str">
        <f t="shared" ref="D1399:D1406" ca="1" si="214">IFERROR(__xludf.DUMMYFUNCTION("REGEXEXTRACT(E1399,""-(\S+)"")"),"西城区  ")</f>
        <v>西城区  </v>
      </c>
      <c r="E1399" s="5" t="s">
        <v>23832</v>
      </c>
      <c r="F1399" s="5" t="s">
        <v>45</v>
      </c>
      <c r="G1399" s="7">
        <v>14</v>
      </c>
      <c r="H1399" s="7">
        <v>28</v>
      </c>
      <c r="I1399" s="5" t="s">
        <v>5070</v>
      </c>
      <c r="J1399" s="7" t="s">
        <v>24</v>
      </c>
      <c r="K1399" s="5" t="s">
        <v>1105</v>
      </c>
      <c r="L1399" s="9" t="s">
        <v>47</v>
      </c>
      <c r="M1399" s="5" t="s">
        <v>14844</v>
      </c>
      <c r="N1399" s="5" t="s">
        <v>42</v>
      </c>
      <c r="O1399" s="5" t="s">
        <v>55</v>
      </c>
      <c r="P1399" s="5" t="b">
        <f t="shared" ca="1" si="210"/>
        <v>0</v>
      </c>
      <c r="Q1399" s="5" t="b">
        <f t="shared" ca="1" si="3"/>
        <v>1</v>
      </c>
      <c r="R1399" s="5"/>
      <c r="S1399" s="5"/>
      <c r="T1399" s="5"/>
      <c r="U1399" s="5"/>
      <c r="V1399" s="5"/>
      <c r="W1399" s="5"/>
      <c r="X1399" s="5"/>
      <c r="Y1399" s="5"/>
      <c r="Z1399" s="5"/>
      <c r="AA1399" s="5"/>
      <c r="AB1399" s="5"/>
      <c r="AC1399" s="5"/>
      <c r="AD1399" s="5"/>
      <c r="AE1399" s="5"/>
      <c r="AF1399" s="5"/>
    </row>
    <row r="1400" spans="1:32" ht="21" customHeight="1">
      <c r="A1400" s="5" t="s">
        <v>7050</v>
      </c>
      <c r="B1400" s="5" t="s">
        <v>15298</v>
      </c>
      <c r="C1400" s="5" t="str">
        <f t="shared" ca="1" si="0"/>
        <v>上海</v>
      </c>
      <c r="D1400" s="5" t="str">
        <f t="shared" ca="1" si="214"/>
        <v>西城区  </v>
      </c>
      <c r="E1400" s="5" t="s">
        <v>22344</v>
      </c>
      <c r="F1400" s="5" t="s">
        <v>29</v>
      </c>
      <c r="G1400" s="7">
        <v>14</v>
      </c>
      <c r="H1400" s="7">
        <v>16</v>
      </c>
      <c r="I1400" s="5" t="s">
        <v>14815</v>
      </c>
      <c r="J1400" s="5" t="s">
        <v>66</v>
      </c>
      <c r="K1400" s="5" t="s">
        <v>110</v>
      </c>
      <c r="L1400" s="5" t="s">
        <v>15300</v>
      </c>
      <c r="M1400" s="5" t="s">
        <v>15302</v>
      </c>
      <c r="N1400" s="5" t="s">
        <v>37</v>
      </c>
      <c r="O1400" s="5" t="s">
        <v>55</v>
      </c>
      <c r="P1400" s="5" t="b">
        <f t="shared" ca="1" si="210"/>
        <v>0</v>
      </c>
      <c r="Q1400" s="5" t="b">
        <f t="shared" ca="1" si="3"/>
        <v>1</v>
      </c>
      <c r="R1400" s="5"/>
      <c r="S1400" s="5"/>
      <c r="T1400" s="5"/>
      <c r="U1400" s="5"/>
      <c r="V1400" s="5"/>
      <c r="W1400" s="5"/>
      <c r="X1400" s="5"/>
      <c r="Y1400" s="5"/>
      <c r="Z1400" s="5"/>
      <c r="AA1400" s="5"/>
      <c r="AB1400" s="5"/>
      <c r="AC1400" s="5"/>
      <c r="AD1400" s="5"/>
      <c r="AE1400" s="5"/>
      <c r="AF1400" s="5"/>
    </row>
    <row r="1401" spans="1:32" ht="21" customHeight="1">
      <c r="A1401" s="5" t="s">
        <v>396</v>
      </c>
      <c r="B1401" s="5" t="s">
        <v>14867</v>
      </c>
      <c r="C1401" s="5" t="str">
        <f t="shared" ca="1" si="0"/>
        <v>上海</v>
      </c>
      <c r="D1401" s="5" t="str">
        <f t="shared" ca="1" si="214"/>
        <v>西城区  </v>
      </c>
      <c r="E1401" s="5" t="s">
        <v>22344</v>
      </c>
      <c r="F1401" s="5" t="s">
        <v>45</v>
      </c>
      <c r="G1401" s="7">
        <v>14</v>
      </c>
      <c r="H1401" s="7">
        <v>18</v>
      </c>
      <c r="I1401" s="5" t="s">
        <v>3346</v>
      </c>
      <c r="J1401" s="5" t="s">
        <v>66</v>
      </c>
      <c r="K1401" s="5" t="s">
        <v>57</v>
      </c>
      <c r="L1401" s="5" t="s">
        <v>14868</v>
      </c>
      <c r="M1401" s="9" t="s">
        <v>47</v>
      </c>
      <c r="N1401" s="5" t="s">
        <v>53</v>
      </c>
      <c r="O1401" s="5" t="s">
        <v>55</v>
      </c>
      <c r="P1401" s="5" t="b">
        <f t="shared" ca="1" si="210"/>
        <v>0</v>
      </c>
      <c r="Q1401" s="5" t="b">
        <f t="shared" ca="1" si="3"/>
        <v>1</v>
      </c>
      <c r="R1401" s="5"/>
      <c r="S1401" s="5"/>
      <c r="T1401" s="5"/>
      <c r="U1401" s="5"/>
      <c r="V1401" s="5"/>
      <c r="W1401" s="5"/>
      <c r="X1401" s="5"/>
      <c r="Y1401" s="5"/>
      <c r="Z1401" s="5"/>
      <c r="AA1401" s="5"/>
      <c r="AB1401" s="5"/>
      <c r="AC1401" s="5"/>
      <c r="AD1401" s="5"/>
      <c r="AE1401" s="5"/>
      <c r="AF1401" s="5"/>
    </row>
    <row r="1402" spans="1:32" ht="21" customHeight="1">
      <c r="A1402" s="5" t="s">
        <v>248</v>
      </c>
      <c r="B1402" s="5" t="s">
        <v>14875</v>
      </c>
      <c r="C1402" s="5" t="str">
        <f t="shared" ca="1" si="0"/>
        <v>上海</v>
      </c>
      <c r="D1402" s="5" t="str">
        <f t="shared" ca="1" si="214"/>
        <v>西城区  </v>
      </c>
      <c r="E1402" s="5" t="s">
        <v>22337</v>
      </c>
      <c r="F1402" s="5" t="s">
        <v>45</v>
      </c>
      <c r="G1402" s="7">
        <v>14</v>
      </c>
      <c r="H1402" s="7">
        <v>20</v>
      </c>
      <c r="I1402" s="5" t="s">
        <v>1289</v>
      </c>
      <c r="J1402" s="5" t="s">
        <v>66</v>
      </c>
      <c r="K1402" s="5" t="s">
        <v>57</v>
      </c>
      <c r="L1402" s="5" t="s">
        <v>14876</v>
      </c>
      <c r="M1402" s="5" t="s">
        <v>14877</v>
      </c>
      <c r="N1402" s="5" t="s">
        <v>53</v>
      </c>
      <c r="O1402" s="5" t="s">
        <v>55</v>
      </c>
      <c r="P1402" s="5" t="b">
        <f t="shared" ca="1" si="210"/>
        <v>0</v>
      </c>
      <c r="Q1402" s="5" t="b">
        <f t="shared" ca="1" si="3"/>
        <v>1</v>
      </c>
      <c r="R1402" s="5"/>
      <c r="S1402" s="5"/>
      <c r="T1402" s="5"/>
      <c r="U1402" s="5"/>
      <c r="V1402" s="5"/>
      <c r="W1402" s="5"/>
      <c r="X1402" s="5"/>
      <c r="Y1402" s="5"/>
      <c r="Z1402" s="5"/>
      <c r="AA1402" s="5"/>
      <c r="AB1402" s="5"/>
      <c r="AC1402" s="5"/>
      <c r="AD1402" s="5"/>
      <c r="AE1402" s="5"/>
      <c r="AF1402" s="5"/>
    </row>
    <row r="1403" spans="1:32" ht="21" customHeight="1">
      <c r="A1403" s="5" t="s">
        <v>7132</v>
      </c>
      <c r="B1403" s="5" t="s">
        <v>25478</v>
      </c>
      <c r="C1403" s="5" t="str">
        <f t="shared" ca="1" si="0"/>
        <v>上海</v>
      </c>
      <c r="D1403" s="5" t="str">
        <f t="shared" ca="1" si="214"/>
        <v>西城区  </v>
      </c>
      <c r="E1403" s="5" t="s">
        <v>22670</v>
      </c>
      <c r="F1403" s="5" t="s">
        <v>29</v>
      </c>
      <c r="G1403" s="7">
        <v>14</v>
      </c>
      <c r="H1403" s="7">
        <v>18</v>
      </c>
      <c r="I1403" s="5" t="s">
        <v>3346</v>
      </c>
      <c r="J1403" s="5" t="s">
        <v>31</v>
      </c>
      <c r="K1403" s="5" t="s">
        <v>126</v>
      </c>
      <c r="L1403" s="9" t="s">
        <v>47</v>
      </c>
      <c r="M1403" s="5" t="s">
        <v>26864</v>
      </c>
      <c r="N1403" s="5" t="s">
        <v>100</v>
      </c>
      <c r="O1403" s="5" t="s">
        <v>55</v>
      </c>
      <c r="P1403" s="5" t="b">
        <f t="shared" ca="1" si="210"/>
        <v>0</v>
      </c>
      <c r="Q1403" s="5" t="b">
        <f t="shared" ca="1" si="3"/>
        <v>1</v>
      </c>
      <c r="R1403" s="5"/>
      <c r="S1403" s="5"/>
      <c r="T1403" s="5"/>
      <c r="U1403" s="5"/>
      <c r="V1403" s="5"/>
      <c r="W1403" s="5"/>
      <c r="X1403" s="5"/>
      <c r="Y1403" s="5"/>
      <c r="Z1403" s="5"/>
      <c r="AA1403" s="5"/>
      <c r="AB1403" s="5"/>
      <c r="AC1403" s="5"/>
      <c r="AD1403" s="5"/>
      <c r="AE1403" s="5"/>
      <c r="AF1403" s="5"/>
    </row>
    <row r="1404" spans="1:32" ht="21" customHeight="1">
      <c r="A1404" s="5" t="s">
        <v>14808</v>
      </c>
      <c r="B1404" s="5" t="s">
        <v>8712</v>
      </c>
      <c r="C1404" s="5" t="str">
        <f t="shared" ca="1" si="0"/>
        <v>上海</v>
      </c>
      <c r="D1404" s="5" t="str">
        <f t="shared" ca="1" si="214"/>
        <v>西城区  </v>
      </c>
      <c r="E1404" s="5" t="s">
        <v>22363</v>
      </c>
      <c r="F1404" s="5" t="s">
        <v>29</v>
      </c>
      <c r="G1404" s="7">
        <v>14</v>
      </c>
      <c r="H1404" s="7">
        <v>18</v>
      </c>
      <c r="I1404" s="5" t="s">
        <v>3346</v>
      </c>
      <c r="J1404" s="5" t="s">
        <v>108</v>
      </c>
      <c r="K1404" s="5" t="s">
        <v>117</v>
      </c>
      <c r="L1404" s="5" t="s">
        <v>14810</v>
      </c>
      <c r="M1404" s="5" t="s">
        <v>14811</v>
      </c>
      <c r="N1404" s="5" t="s">
        <v>53</v>
      </c>
      <c r="O1404" s="5" t="s">
        <v>55</v>
      </c>
      <c r="P1404" s="5" t="b">
        <f t="shared" ca="1" si="210"/>
        <v>0</v>
      </c>
      <c r="Q1404" s="5" t="b">
        <f t="shared" ca="1" si="3"/>
        <v>1</v>
      </c>
      <c r="R1404" s="5"/>
      <c r="S1404" s="5"/>
      <c r="T1404" s="5"/>
      <c r="U1404" s="5"/>
      <c r="V1404" s="5"/>
      <c r="W1404" s="5"/>
      <c r="X1404" s="5"/>
      <c r="Y1404" s="5"/>
      <c r="Z1404" s="5"/>
      <c r="AA1404" s="5"/>
      <c r="AB1404" s="5"/>
      <c r="AC1404" s="5"/>
      <c r="AD1404" s="5"/>
      <c r="AE1404" s="5"/>
      <c r="AF1404" s="5"/>
    </row>
    <row r="1405" spans="1:32" ht="21" customHeight="1">
      <c r="A1405" s="5" t="s">
        <v>12370</v>
      </c>
      <c r="B1405" s="5" t="s">
        <v>14814</v>
      </c>
      <c r="C1405" s="5" t="str">
        <f t="shared" ca="1" si="0"/>
        <v>上海</v>
      </c>
      <c r="D1405" s="5" t="str">
        <f t="shared" ca="1" si="214"/>
        <v>西城区  </v>
      </c>
      <c r="E1405" s="5" t="s">
        <v>22670</v>
      </c>
      <c r="F1405" s="5" t="s">
        <v>45</v>
      </c>
      <c r="G1405" s="7">
        <v>14</v>
      </c>
      <c r="H1405" s="7">
        <v>16</v>
      </c>
      <c r="I1405" s="5" t="s">
        <v>14815</v>
      </c>
      <c r="J1405" s="5" t="s">
        <v>108</v>
      </c>
      <c r="K1405" s="5" t="s">
        <v>76</v>
      </c>
      <c r="L1405" s="9" t="s">
        <v>47</v>
      </c>
      <c r="M1405" s="5" t="s">
        <v>14816</v>
      </c>
      <c r="N1405" s="5" t="s">
        <v>37</v>
      </c>
      <c r="O1405" s="5" t="s">
        <v>55</v>
      </c>
      <c r="P1405" s="5" t="b">
        <f t="shared" ca="1" si="210"/>
        <v>0</v>
      </c>
      <c r="Q1405" s="5" t="b">
        <f t="shared" ca="1" si="3"/>
        <v>1</v>
      </c>
      <c r="R1405" s="5"/>
      <c r="S1405" s="5"/>
      <c r="T1405" s="5"/>
      <c r="U1405" s="5"/>
      <c r="V1405" s="5"/>
      <c r="W1405" s="5"/>
      <c r="X1405" s="5"/>
      <c r="Y1405" s="5"/>
      <c r="Z1405" s="5"/>
      <c r="AA1405" s="5"/>
      <c r="AB1405" s="5"/>
      <c r="AC1405" s="5"/>
      <c r="AD1405" s="5"/>
      <c r="AE1405" s="5"/>
      <c r="AF1405" s="5"/>
    </row>
    <row r="1406" spans="1:32" ht="21" customHeight="1">
      <c r="A1406" s="5" t="s">
        <v>7132</v>
      </c>
      <c r="B1406" s="5" t="s">
        <v>15227</v>
      </c>
      <c r="C1406" s="5" t="str">
        <f t="shared" ca="1" si="0"/>
        <v>上海</v>
      </c>
      <c r="D1406" s="5" t="str">
        <f t="shared" ca="1" si="214"/>
        <v>西城区  </v>
      </c>
      <c r="E1406" s="5" t="s">
        <v>22739</v>
      </c>
      <c r="F1406" s="5" t="s">
        <v>45</v>
      </c>
      <c r="G1406" s="7">
        <v>15</v>
      </c>
      <c r="H1406" s="7">
        <v>25</v>
      </c>
      <c r="I1406" s="5" t="s">
        <v>151</v>
      </c>
      <c r="J1406" s="5" t="s">
        <v>108</v>
      </c>
      <c r="K1406" s="5" t="s">
        <v>161</v>
      </c>
      <c r="L1406" s="5" t="s">
        <v>15228</v>
      </c>
      <c r="M1406" s="5" t="s">
        <v>15230</v>
      </c>
      <c r="N1406" s="5" t="s">
        <v>53</v>
      </c>
      <c r="O1406" s="5" t="s">
        <v>55</v>
      </c>
      <c r="P1406" s="5" t="b">
        <f t="shared" ca="1" si="210"/>
        <v>0</v>
      </c>
      <c r="Q1406" s="5" t="b">
        <f t="shared" ca="1" si="3"/>
        <v>1</v>
      </c>
      <c r="R1406" s="5"/>
      <c r="S1406" s="5"/>
      <c r="T1406" s="5"/>
      <c r="U1406" s="5"/>
      <c r="V1406" s="5"/>
      <c r="W1406" s="5"/>
      <c r="X1406" s="5"/>
      <c r="Y1406" s="5"/>
      <c r="Z1406" s="5"/>
      <c r="AA1406" s="5"/>
      <c r="AB1406" s="5"/>
      <c r="AC1406" s="5"/>
      <c r="AD1406" s="5"/>
      <c r="AE1406" s="5"/>
      <c r="AF1406" s="5"/>
    </row>
    <row r="1407" spans="1:32" ht="21" customHeight="1">
      <c r="A1407" s="5" t="s">
        <v>7132</v>
      </c>
      <c r="B1407" s="5" t="s">
        <v>26865</v>
      </c>
      <c r="C1407" s="5" t="str">
        <f t="shared" ca="1" si="0"/>
        <v>上海</v>
      </c>
      <c r="D1407" s="9" t="s">
        <v>47</v>
      </c>
      <c r="E1407" s="5" t="s">
        <v>22384</v>
      </c>
      <c r="F1407" s="5" t="s">
        <v>45</v>
      </c>
      <c r="G1407" s="7">
        <v>15</v>
      </c>
      <c r="H1407" s="7">
        <v>20</v>
      </c>
      <c r="I1407" s="5" t="s">
        <v>493</v>
      </c>
      <c r="J1407" s="5" t="s">
        <v>108</v>
      </c>
      <c r="K1407" s="5" t="s">
        <v>48</v>
      </c>
      <c r="L1407" s="5" t="s">
        <v>17610</v>
      </c>
      <c r="M1407" s="5" t="s">
        <v>26866</v>
      </c>
      <c r="N1407" s="5" t="s">
        <v>167</v>
      </c>
      <c r="O1407" s="5" t="s">
        <v>405</v>
      </c>
      <c r="P1407" s="5" t="b">
        <f t="shared" ca="1" si="210"/>
        <v>0</v>
      </c>
      <c r="Q1407" s="5" t="b">
        <f t="shared" ca="1" si="3"/>
        <v>1</v>
      </c>
      <c r="R1407" s="5"/>
      <c r="S1407" s="5"/>
      <c r="T1407" s="5"/>
      <c r="U1407" s="5"/>
      <c r="V1407" s="5"/>
      <c r="W1407" s="5"/>
      <c r="X1407" s="5"/>
      <c r="Y1407" s="5"/>
      <c r="Z1407" s="5"/>
      <c r="AA1407" s="5"/>
      <c r="AB1407" s="5"/>
      <c r="AC1407" s="5"/>
      <c r="AD1407" s="5"/>
      <c r="AE1407" s="5"/>
      <c r="AF1407" s="5"/>
    </row>
    <row r="1408" spans="1:32" ht="21" customHeight="1">
      <c r="A1408" s="5" t="s">
        <v>26867</v>
      </c>
      <c r="B1408" s="5" t="s">
        <v>26868</v>
      </c>
      <c r="C1408" s="5" t="str">
        <f t="shared" ca="1" si="0"/>
        <v>上海</v>
      </c>
      <c r="D1408" s="5" t="str">
        <f t="shared" ref="D1408:D1418" ca="1" si="215">IFERROR(__xludf.DUMMYFUNCTION("REGEXEXTRACT(E1408,""-(\S+)"")"),"浦东新区  ")</f>
        <v>浦东新区  </v>
      </c>
      <c r="E1408" s="5" t="s">
        <v>22772</v>
      </c>
      <c r="F1408" s="5" t="s">
        <v>29</v>
      </c>
      <c r="G1408" s="7">
        <v>15</v>
      </c>
      <c r="H1408" s="7">
        <v>19</v>
      </c>
      <c r="I1408" s="5" t="s">
        <v>5519</v>
      </c>
      <c r="J1408" s="5" t="s">
        <v>125</v>
      </c>
      <c r="K1408" s="5" t="s">
        <v>11555</v>
      </c>
      <c r="L1408" s="9" t="s">
        <v>47</v>
      </c>
      <c r="M1408" s="5" t="s">
        <v>26869</v>
      </c>
      <c r="N1408" s="5" t="s">
        <v>1599</v>
      </c>
      <c r="O1408" s="5" t="s">
        <v>55</v>
      </c>
      <c r="P1408" s="5" t="b">
        <f t="shared" ca="1" si="210"/>
        <v>0</v>
      </c>
      <c r="Q1408" s="5" t="b">
        <f t="shared" ca="1" si="3"/>
        <v>1</v>
      </c>
      <c r="R1408" s="5"/>
      <c r="S1408" s="5"/>
      <c r="T1408" s="5"/>
      <c r="U1408" s="5"/>
      <c r="V1408" s="5"/>
      <c r="W1408" s="5"/>
      <c r="X1408" s="5"/>
      <c r="Y1408" s="5"/>
      <c r="Z1408" s="5"/>
      <c r="AA1408" s="5"/>
      <c r="AB1408" s="5"/>
      <c r="AC1408" s="5"/>
      <c r="AD1408" s="5"/>
      <c r="AE1408" s="5"/>
      <c r="AF1408" s="5"/>
    </row>
    <row r="1409" spans="1:32" ht="21" customHeight="1">
      <c r="A1409" s="5" t="s">
        <v>7132</v>
      </c>
      <c r="B1409" s="5" t="s">
        <v>26870</v>
      </c>
      <c r="C1409" s="5" t="str">
        <f t="shared" ca="1" si="0"/>
        <v>上海</v>
      </c>
      <c r="D1409" s="5" t="str">
        <f t="shared" ca="1" si="215"/>
        <v>浦东新区  </v>
      </c>
      <c r="E1409" s="5" t="s">
        <v>22756</v>
      </c>
      <c r="F1409" s="5" t="s">
        <v>45</v>
      </c>
      <c r="G1409" s="7">
        <v>15</v>
      </c>
      <c r="H1409" s="7">
        <v>25</v>
      </c>
      <c r="I1409" s="5" t="s">
        <v>151</v>
      </c>
      <c r="J1409" s="5" t="s">
        <v>108</v>
      </c>
      <c r="K1409" s="5" t="s">
        <v>57</v>
      </c>
      <c r="L1409" s="9" t="s">
        <v>47</v>
      </c>
      <c r="M1409" s="5" t="s">
        <v>26871</v>
      </c>
      <c r="N1409" s="5" t="s">
        <v>100</v>
      </c>
      <c r="O1409" s="5" t="s">
        <v>55</v>
      </c>
      <c r="P1409" s="5" t="b">
        <f t="shared" ca="1" si="210"/>
        <v>0</v>
      </c>
      <c r="Q1409" s="5" t="b">
        <f t="shared" ca="1" si="3"/>
        <v>1</v>
      </c>
      <c r="R1409" s="5"/>
      <c r="S1409" s="5"/>
      <c r="T1409" s="5"/>
      <c r="U1409" s="5"/>
      <c r="V1409" s="5"/>
      <c r="W1409" s="5"/>
      <c r="X1409" s="5"/>
      <c r="Y1409" s="5"/>
      <c r="Z1409" s="5"/>
      <c r="AA1409" s="5"/>
      <c r="AB1409" s="5"/>
      <c r="AC1409" s="5"/>
      <c r="AD1409" s="5"/>
      <c r="AE1409" s="5"/>
      <c r="AF1409" s="5"/>
    </row>
    <row r="1410" spans="1:32" ht="21" customHeight="1">
      <c r="A1410" s="5" t="s">
        <v>7132</v>
      </c>
      <c r="B1410" s="5" t="s">
        <v>26872</v>
      </c>
      <c r="C1410" s="5" t="str">
        <f t="shared" ca="1" si="0"/>
        <v>上海</v>
      </c>
      <c r="D1410" s="5" t="str">
        <f t="shared" ca="1" si="215"/>
        <v>浦东新区  </v>
      </c>
      <c r="E1410" s="5" t="s">
        <v>23053</v>
      </c>
      <c r="F1410" s="5" t="s">
        <v>45</v>
      </c>
      <c r="G1410" s="7">
        <v>15</v>
      </c>
      <c r="H1410" s="7">
        <v>25</v>
      </c>
      <c r="I1410" s="5" t="s">
        <v>151</v>
      </c>
      <c r="J1410" s="5" t="s">
        <v>108</v>
      </c>
      <c r="K1410" s="5" t="s">
        <v>2587</v>
      </c>
      <c r="L1410" s="5" t="s">
        <v>26873</v>
      </c>
      <c r="M1410" s="5" t="s">
        <v>26874</v>
      </c>
      <c r="N1410" s="5" t="s">
        <v>53</v>
      </c>
      <c r="O1410" s="5" t="s">
        <v>55</v>
      </c>
      <c r="P1410" s="5" t="b">
        <f t="shared" ca="1" si="210"/>
        <v>0</v>
      </c>
      <c r="Q1410" s="5" t="b">
        <f t="shared" ca="1" si="3"/>
        <v>1</v>
      </c>
      <c r="R1410" s="5"/>
      <c r="S1410" s="5"/>
      <c r="T1410" s="5"/>
      <c r="U1410" s="5"/>
      <c r="V1410" s="5"/>
      <c r="W1410" s="5"/>
      <c r="X1410" s="5"/>
      <c r="Y1410" s="5"/>
      <c r="Z1410" s="5"/>
      <c r="AA1410" s="5"/>
      <c r="AB1410" s="5"/>
      <c r="AC1410" s="5"/>
      <c r="AD1410" s="5"/>
      <c r="AE1410" s="5"/>
      <c r="AF1410" s="5"/>
    </row>
    <row r="1411" spans="1:32" ht="21" customHeight="1">
      <c r="A1411" s="5" t="s">
        <v>7132</v>
      </c>
      <c r="B1411" s="5" t="s">
        <v>26875</v>
      </c>
      <c r="C1411" s="5" t="str">
        <f t="shared" ca="1" si="0"/>
        <v>上海</v>
      </c>
      <c r="D1411" s="5" t="str">
        <f t="shared" ca="1" si="215"/>
        <v>浦东新区  </v>
      </c>
      <c r="E1411" s="5" t="s">
        <v>22751</v>
      </c>
      <c r="F1411" s="5" t="s">
        <v>29</v>
      </c>
      <c r="G1411" s="7">
        <v>15</v>
      </c>
      <c r="H1411" s="7">
        <v>20</v>
      </c>
      <c r="I1411" s="5" t="s">
        <v>493</v>
      </c>
      <c r="J1411" s="5" t="s">
        <v>31</v>
      </c>
      <c r="K1411" s="5" t="s">
        <v>57</v>
      </c>
      <c r="L1411" s="9" t="s">
        <v>47</v>
      </c>
      <c r="M1411" s="5" t="s">
        <v>26876</v>
      </c>
      <c r="N1411" s="5" t="s">
        <v>37</v>
      </c>
      <c r="O1411" s="5" t="s">
        <v>55</v>
      </c>
      <c r="P1411" s="5" t="b">
        <f t="shared" ca="1" si="210"/>
        <v>0</v>
      </c>
      <c r="Q1411" s="5" t="b">
        <f t="shared" ca="1" si="3"/>
        <v>1</v>
      </c>
      <c r="R1411" s="5"/>
      <c r="S1411" s="5"/>
      <c r="T1411" s="5"/>
      <c r="U1411" s="5"/>
      <c r="V1411" s="5"/>
      <c r="W1411" s="5"/>
      <c r="X1411" s="5"/>
      <c r="Y1411" s="5"/>
      <c r="Z1411" s="5"/>
      <c r="AA1411" s="5"/>
      <c r="AB1411" s="5"/>
      <c r="AC1411" s="5"/>
      <c r="AD1411" s="5"/>
      <c r="AE1411" s="5"/>
      <c r="AF1411" s="5"/>
    </row>
    <row r="1412" spans="1:32" ht="21" customHeight="1">
      <c r="A1412" s="5" t="s">
        <v>26877</v>
      </c>
      <c r="B1412" s="5" t="s">
        <v>26878</v>
      </c>
      <c r="C1412" s="5" t="str">
        <f t="shared" ca="1" si="0"/>
        <v>上海</v>
      </c>
      <c r="D1412" s="5" t="str">
        <f t="shared" ca="1" si="215"/>
        <v>浦东新区  </v>
      </c>
      <c r="E1412" s="5" t="s">
        <v>23075</v>
      </c>
      <c r="F1412" s="5" t="s">
        <v>29</v>
      </c>
      <c r="G1412" s="7">
        <v>15</v>
      </c>
      <c r="H1412" s="7">
        <v>20</v>
      </c>
      <c r="I1412" s="5" t="s">
        <v>493</v>
      </c>
      <c r="J1412" s="5" t="s">
        <v>108</v>
      </c>
      <c r="K1412" s="5" t="s">
        <v>999</v>
      </c>
      <c r="L1412" s="5" t="s">
        <v>16368</v>
      </c>
      <c r="M1412" s="5" t="s">
        <v>26879</v>
      </c>
      <c r="N1412" s="5" t="s">
        <v>100</v>
      </c>
      <c r="O1412" s="5" t="s">
        <v>55</v>
      </c>
      <c r="P1412" s="5" t="b">
        <f t="shared" ca="1" si="210"/>
        <v>0</v>
      </c>
      <c r="Q1412" s="5" t="b">
        <f t="shared" ca="1" si="3"/>
        <v>1</v>
      </c>
      <c r="R1412" s="5"/>
      <c r="S1412" s="5"/>
      <c r="T1412" s="5"/>
      <c r="U1412" s="5"/>
      <c r="V1412" s="5"/>
      <c r="W1412" s="5"/>
      <c r="X1412" s="5"/>
      <c r="Y1412" s="5"/>
      <c r="Z1412" s="5"/>
      <c r="AA1412" s="5"/>
      <c r="AB1412" s="5"/>
      <c r="AC1412" s="5"/>
      <c r="AD1412" s="5"/>
      <c r="AE1412" s="5"/>
      <c r="AF1412" s="5"/>
    </row>
    <row r="1413" spans="1:32" ht="21" customHeight="1">
      <c r="A1413" s="5" t="s">
        <v>7132</v>
      </c>
      <c r="B1413" s="5" t="s">
        <v>1786</v>
      </c>
      <c r="C1413" s="5" t="str">
        <f t="shared" ca="1" si="0"/>
        <v>上海</v>
      </c>
      <c r="D1413" s="5" t="str">
        <f t="shared" ca="1" si="215"/>
        <v>浦东新区  </v>
      </c>
      <c r="E1413" s="5" t="s">
        <v>22739</v>
      </c>
      <c r="F1413" s="5" t="s">
        <v>45</v>
      </c>
      <c r="G1413" s="7">
        <v>15</v>
      </c>
      <c r="H1413" s="7">
        <v>20</v>
      </c>
      <c r="I1413" s="5" t="s">
        <v>493</v>
      </c>
      <c r="J1413" s="5" t="s">
        <v>108</v>
      </c>
      <c r="K1413" s="5" t="s">
        <v>252</v>
      </c>
      <c r="L1413" s="5" t="s">
        <v>23180</v>
      </c>
      <c r="M1413" s="5" t="s">
        <v>26880</v>
      </c>
      <c r="N1413" s="5" t="s">
        <v>42</v>
      </c>
      <c r="O1413" s="5" t="s">
        <v>38</v>
      </c>
      <c r="P1413" s="5" t="b">
        <f t="shared" ca="1" si="210"/>
        <v>0</v>
      </c>
      <c r="Q1413" s="5" t="b">
        <f t="shared" ca="1" si="3"/>
        <v>1</v>
      </c>
      <c r="R1413" s="5"/>
      <c r="S1413" s="5"/>
      <c r="T1413" s="5"/>
      <c r="U1413" s="5"/>
      <c r="V1413" s="5"/>
      <c r="W1413" s="5"/>
      <c r="X1413" s="5"/>
      <c r="Y1413" s="5"/>
      <c r="Z1413" s="5"/>
      <c r="AA1413" s="5"/>
      <c r="AB1413" s="5"/>
      <c r="AC1413" s="5"/>
      <c r="AD1413" s="5"/>
      <c r="AE1413" s="5"/>
      <c r="AF1413" s="5"/>
    </row>
    <row r="1414" spans="1:32" ht="21" customHeight="1">
      <c r="A1414" s="5" t="s">
        <v>26881</v>
      </c>
      <c r="B1414" s="5" t="s">
        <v>12376</v>
      </c>
      <c r="C1414" s="5" t="str">
        <f t="shared" ca="1" si="0"/>
        <v>上海</v>
      </c>
      <c r="D1414" s="5" t="str">
        <f t="shared" ca="1" si="215"/>
        <v>浦东新区  </v>
      </c>
      <c r="E1414" s="5" t="s">
        <v>22751</v>
      </c>
      <c r="F1414" s="5" t="s">
        <v>45</v>
      </c>
      <c r="G1414" s="7">
        <v>15</v>
      </c>
      <c r="H1414" s="7">
        <v>20</v>
      </c>
      <c r="I1414" s="5" t="s">
        <v>493</v>
      </c>
      <c r="J1414" s="5" t="s">
        <v>108</v>
      </c>
      <c r="K1414" s="5" t="s">
        <v>382</v>
      </c>
      <c r="L1414" s="9" t="s">
        <v>47</v>
      </c>
      <c r="M1414" s="5" t="s">
        <v>26882</v>
      </c>
      <c r="N1414" s="5" t="s">
        <v>42</v>
      </c>
      <c r="O1414" s="5" t="s">
        <v>237</v>
      </c>
      <c r="P1414" s="5" t="b">
        <f t="shared" ca="1" si="210"/>
        <v>0</v>
      </c>
      <c r="Q1414" s="5" t="b">
        <f t="shared" ca="1" si="3"/>
        <v>1</v>
      </c>
      <c r="R1414" s="5"/>
      <c r="S1414" s="5"/>
      <c r="T1414" s="5"/>
      <c r="U1414" s="5"/>
      <c r="V1414" s="5"/>
      <c r="W1414" s="5"/>
      <c r="X1414" s="5"/>
      <c r="Y1414" s="5"/>
      <c r="Z1414" s="5"/>
      <c r="AA1414" s="5"/>
      <c r="AB1414" s="5"/>
      <c r="AC1414" s="5"/>
      <c r="AD1414" s="5"/>
      <c r="AE1414" s="5"/>
      <c r="AF1414" s="5"/>
    </row>
    <row r="1415" spans="1:32" ht="21" customHeight="1">
      <c r="A1415" s="5" t="s">
        <v>26883</v>
      </c>
      <c r="B1415" s="5" t="s">
        <v>3318</v>
      </c>
      <c r="C1415" s="5" t="str">
        <f t="shared" ca="1" si="0"/>
        <v>上海</v>
      </c>
      <c r="D1415" s="5" t="str">
        <f t="shared" ca="1" si="215"/>
        <v>浦东新区  </v>
      </c>
      <c r="E1415" s="5" t="s">
        <v>22739</v>
      </c>
      <c r="F1415" s="5" t="s">
        <v>29</v>
      </c>
      <c r="G1415" s="7">
        <v>15</v>
      </c>
      <c r="H1415" s="7">
        <v>25</v>
      </c>
      <c r="I1415" s="5" t="s">
        <v>151</v>
      </c>
      <c r="J1415" s="5" t="s">
        <v>66</v>
      </c>
      <c r="K1415" s="5" t="s">
        <v>3320</v>
      </c>
      <c r="L1415" s="5" t="s">
        <v>26884</v>
      </c>
      <c r="M1415" s="5" t="s">
        <v>26885</v>
      </c>
      <c r="N1415" s="5" t="s">
        <v>100</v>
      </c>
      <c r="O1415" s="5" t="s">
        <v>405</v>
      </c>
      <c r="P1415" s="5" t="b">
        <f t="shared" ca="1" si="210"/>
        <v>0</v>
      </c>
      <c r="Q1415" s="5" t="b">
        <f t="shared" ca="1" si="3"/>
        <v>1</v>
      </c>
      <c r="R1415" s="5"/>
      <c r="S1415" s="5"/>
      <c r="T1415" s="5"/>
      <c r="U1415" s="5"/>
      <c r="V1415" s="5"/>
      <c r="W1415" s="5"/>
      <c r="X1415" s="5"/>
      <c r="Y1415" s="5"/>
      <c r="Z1415" s="5"/>
      <c r="AA1415" s="5"/>
      <c r="AB1415" s="5"/>
      <c r="AC1415" s="5"/>
      <c r="AD1415" s="5"/>
      <c r="AE1415" s="5"/>
      <c r="AF1415" s="5"/>
    </row>
    <row r="1416" spans="1:32" ht="21" customHeight="1">
      <c r="A1416" s="5" t="s">
        <v>7132</v>
      </c>
      <c r="B1416" s="5" t="s">
        <v>26886</v>
      </c>
      <c r="C1416" s="5" t="str">
        <f t="shared" ca="1" si="0"/>
        <v>上海</v>
      </c>
      <c r="D1416" s="5" t="str">
        <f t="shared" ca="1" si="215"/>
        <v>浦东新区  </v>
      </c>
      <c r="E1416" s="5" t="s">
        <v>22751</v>
      </c>
      <c r="F1416" s="5" t="s">
        <v>45</v>
      </c>
      <c r="G1416" s="7">
        <v>15</v>
      </c>
      <c r="H1416" s="7">
        <v>25</v>
      </c>
      <c r="I1416" s="5" t="s">
        <v>151</v>
      </c>
      <c r="J1416" s="5" t="s">
        <v>66</v>
      </c>
      <c r="K1416" s="5" t="s">
        <v>16678</v>
      </c>
      <c r="L1416" s="5" t="s">
        <v>26887</v>
      </c>
      <c r="M1416" s="5" t="s">
        <v>26888</v>
      </c>
      <c r="N1416" s="5" t="s">
        <v>37</v>
      </c>
      <c r="O1416" s="5" t="s">
        <v>271</v>
      </c>
      <c r="P1416" s="5" t="b">
        <f t="shared" ca="1" si="210"/>
        <v>0</v>
      </c>
      <c r="Q1416" s="5" t="b">
        <f t="shared" ca="1" si="3"/>
        <v>1</v>
      </c>
      <c r="R1416" s="5"/>
      <c r="S1416" s="5"/>
      <c r="T1416" s="5"/>
      <c r="U1416" s="5"/>
      <c r="V1416" s="5"/>
      <c r="W1416" s="5"/>
      <c r="X1416" s="5"/>
      <c r="Y1416" s="5"/>
      <c r="Z1416" s="5"/>
      <c r="AA1416" s="5"/>
      <c r="AB1416" s="5"/>
      <c r="AC1416" s="5"/>
      <c r="AD1416" s="5"/>
      <c r="AE1416" s="5"/>
      <c r="AF1416" s="5"/>
    </row>
    <row r="1417" spans="1:32" ht="21" customHeight="1">
      <c r="A1417" s="5" t="s">
        <v>3523</v>
      </c>
      <c r="B1417" s="5" t="s">
        <v>14997</v>
      </c>
      <c r="C1417" s="5" t="str">
        <f t="shared" ca="1" si="0"/>
        <v>上海</v>
      </c>
      <c r="D1417" s="5" t="str">
        <f t="shared" ca="1" si="215"/>
        <v>浦东新区  </v>
      </c>
      <c r="E1417" s="5" t="s">
        <v>22739</v>
      </c>
      <c r="F1417" s="5" t="s">
        <v>29</v>
      </c>
      <c r="G1417" s="7">
        <v>15</v>
      </c>
      <c r="H1417" s="7">
        <v>20</v>
      </c>
      <c r="I1417" s="5" t="s">
        <v>493</v>
      </c>
      <c r="J1417" s="5" t="s">
        <v>108</v>
      </c>
      <c r="K1417" s="5" t="s">
        <v>10910</v>
      </c>
      <c r="L1417" s="5" t="s">
        <v>14998</v>
      </c>
      <c r="M1417" s="5" t="s">
        <v>15001</v>
      </c>
      <c r="N1417" s="5" t="s">
        <v>53</v>
      </c>
      <c r="O1417" s="5" t="s">
        <v>55</v>
      </c>
      <c r="P1417" s="5" t="b">
        <f t="shared" ca="1" si="210"/>
        <v>0</v>
      </c>
      <c r="Q1417" s="5" t="b">
        <f t="shared" ca="1" si="3"/>
        <v>1</v>
      </c>
      <c r="R1417" s="5"/>
      <c r="S1417" s="5"/>
      <c r="T1417" s="5"/>
      <c r="U1417" s="5"/>
      <c r="V1417" s="5"/>
      <c r="W1417" s="5"/>
      <c r="X1417" s="5"/>
      <c r="Y1417" s="5"/>
      <c r="Z1417" s="5"/>
      <c r="AA1417" s="5"/>
      <c r="AB1417" s="5"/>
      <c r="AC1417" s="5"/>
      <c r="AD1417" s="5"/>
      <c r="AE1417" s="5"/>
      <c r="AF1417" s="5"/>
    </row>
    <row r="1418" spans="1:32" ht="21" customHeight="1">
      <c r="A1418" s="5" t="s">
        <v>15183</v>
      </c>
      <c r="B1418" s="5" t="s">
        <v>15184</v>
      </c>
      <c r="C1418" s="5" t="str">
        <f t="shared" ca="1" si="0"/>
        <v>上海</v>
      </c>
      <c r="D1418" s="5" t="str">
        <f t="shared" ca="1" si="215"/>
        <v>浦东新区  </v>
      </c>
      <c r="E1418" s="5" t="s">
        <v>23038</v>
      </c>
      <c r="F1418" s="5" t="s">
        <v>29</v>
      </c>
      <c r="G1418" s="7">
        <v>15</v>
      </c>
      <c r="H1418" s="7">
        <v>20</v>
      </c>
      <c r="I1418" s="5" t="s">
        <v>493</v>
      </c>
      <c r="J1418" s="5" t="s">
        <v>108</v>
      </c>
      <c r="K1418" s="5" t="s">
        <v>57</v>
      </c>
      <c r="L1418" s="5" t="s">
        <v>15186</v>
      </c>
      <c r="M1418" s="5" t="s">
        <v>15187</v>
      </c>
      <c r="N1418" s="5" t="s">
        <v>53</v>
      </c>
      <c r="O1418" s="5" t="s">
        <v>55</v>
      </c>
      <c r="P1418" s="5" t="b">
        <f t="shared" ca="1" si="210"/>
        <v>0</v>
      </c>
      <c r="Q1418" s="5" t="b">
        <f t="shared" ca="1" si="3"/>
        <v>1</v>
      </c>
      <c r="R1418" s="5"/>
      <c r="S1418" s="5"/>
      <c r="T1418" s="5"/>
      <c r="U1418" s="5"/>
      <c r="V1418" s="5"/>
      <c r="W1418" s="5"/>
      <c r="X1418" s="5"/>
      <c r="Y1418" s="5"/>
      <c r="Z1418" s="5"/>
      <c r="AA1418" s="5"/>
      <c r="AB1418" s="5"/>
      <c r="AC1418" s="5"/>
      <c r="AD1418" s="5"/>
      <c r="AE1418" s="5"/>
      <c r="AF1418" s="5"/>
    </row>
    <row r="1419" spans="1:32" ht="21" customHeight="1">
      <c r="A1419" s="5" t="s">
        <v>277</v>
      </c>
      <c r="B1419" s="5" t="s">
        <v>11727</v>
      </c>
      <c r="C1419" s="5" t="str">
        <f t="shared" ca="1" si="0"/>
        <v>上海</v>
      </c>
      <c r="D1419" s="9" t="s">
        <v>47</v>
      </c>
      <c r="E1419" s="5" t="s">
        <v>22384</v>
      </c>
      <c r="F1419" s="5" t="s">
        <v>45</v>
      </c>
      <c r="G1419" s="7">
        <v>15</v>
      </c>
      <c r="H1419" s="7">
        <v>20</v>
      </c>
      <c r="I1419" s="5" t="s">
        <v>493</v>
      </c>
      <c r="J1419" s="5" t="s">
        <v>66</v>
      </c>
      <c r="K1419" s="5" t="s">
        <v>161</v>
      </c>
      <c r="L1419" s="5" t="s">
        <v>16061</v>
      </c>
      <c r="M1419" s="5" t="s">
        <v>16063</v>
      </c>
      <c r="N1419" s="5" t="s">
        <v>167</v>
      </c>
      <c r="O1419" s="5" t="s">
        <v>55</v>
      </c>
      <c r="P1419" s="5" t="b">
        <f t="shared" ca="1" si="210"/>
        <v>0</v>
      </c>
      <c r="Q1419" s="5" t="b">
        <f t="shared" ca="1" si="3"/>
        <v>1</v>
      </c>
      <c r="R1419" s="5"/>
      <c r="S1419" s="5"/>
      <c r="T1419" s="5"/>
      <c r="U1419" s="5"/>
      <c r="V1419" s="5"/>
      <c r="W1419" s="5"/>
      <c r="X1419" s="5"/>
      <c r="Y1419" s="5"/>
      <c r="Z1419" s="5"/>
      <c r="AA1419" s="5"/>
      <c r="AB1419" s="5"/>
      <c r="AC1419" s="5"/>
      <c r="AD1419" s="5"/>
      <c r="AE1419" s="5"/>
      <c r="AF1419" s="5"/>
    </row>
    <row r="1420" spans="1:32" ht="21" customHeight="1">
      <c r="A1420" s="5" t="s">
        <v>3537</v>
      </c>
      <c r="B1420" s="5" t="s">
        <v>15038</v>
      </c>
      <c r="C1420" s="5" t="str">
        <f t="shared" ca="1" si="0"/>
        <v>上海</v>
      </c>
      <c r="D1420" s="5" t="str">
        <f t="shared" ref="D1420:D1441" ca="1" si="216">IFERROR(__xludf.DUMMYFUNCTION("REGEXEXTRACT(E1420,""-(\S+)"")"),"黄浦区  ")</f>
        <v>黄浦区  </v>
      </c>
      <c r="E1420" s="5" t="s">
        <v>23075</v>
      </c>
      <c r="F1420" s="5" t="s">
        <v>45</v>
      </c>
      <c r="G1420" s="7">
        <v>15</v>
      </c>
      <c r="H1420" s="7">
        <v>23</v>
      </c>
      <c r="I1420" s="5" t="s">
        <v>6162</v>
      </c>
      <c r="J1420" s="5" t="s">
        <v>108</v>
      </c>
      <c r="K1420" s="5" t="s">
        <v>13117</v>
      </c>
      <c r="L1420" s="5" t="s">
        <v>15039</v>
      </c>
      <c r="M1420" s="5" t="s">
        <v>15041</v>
      </c>
      <c r="N1420" s="5" t="s">
        <v>42</v>
      </c>
      <c r="O1420" s="5" t="s">
        <v>55</v>
      </c>
      <c r="P1420" s="5" t="b">
        <f t="shared" ca="1" si="210"/>
        <v>0</v>
      </c>
      <c r="Q1420" s="5" t="b">
        <f t="shared" ca="1" si="3"/>
        <v>1</v>
      </c>
      <c r="R1420" s="5"/>
      <c r="S1420" s="5"/>
      <c r="T1420" s="5"/>
      <c r="U1420" s="5"/>
      <c r="V1420" s="5"/>
      <c r="W1420" s="5"/>
      <c r="X1420" s="5"/>
      <c r="Y1420" s="5"/>
      <c r="Z1420" s="5"/>
      <c r="AA1420" s="5"/>
      <c r="AB1420" s="5"/>
      <c r="AC1420" s="5"/>
      <c r="AD1420" s="5"/>
      <c r="AE1420" s="5"/>
      <c r="AF1420" s="5"/>
    </row>
    <row r="1421" spans="1:32" ht="21" customHeight="1">
      <c r="A1421" s="5" t="s">
        <v>396</v>
      </c>
      <c r="B1421" s="5" t="s">
        <v>12516</v>
      </c>
      <c r="C1421" s="5" t="str">
        <f t="shared" ca="1" si="0"/>
        <v>上海</v>
      </c>
      <c r="D1421" s="5" t="str">
        <f t="shared" ca="1" si="216"/>
        <v>黄浦区  </v>
      </c>
      <c r="E1421" s="5" t="s">
        <v>22376</v>
      </c>
      <c r="F1421" s="5" t="s">
        <v>45</v>
      </c>
      <c r="G1421" s="7">
        <v>15</v>
      </c>
      <c r="H1421" s="7">
        <v>20</v>
      </c>
      <c r="I1421" s="5" t="s">
        <v>493</v>
      </c>
      <c r="J1421" s="5" t="s">
        <v>108</v>
      </c>
      <c r="K1421" s="5" t="s">
        <v>444</v>
      </c>
      <c r="L1421" s="5" t="s">
        <v>15047</v>
      </c>
      <c r="M1421" s="5" t="s">
        <v>15048</v>
      </c>
      <c r="N1421" s="5" t="s">
        <v>167</v>
      </c>
      <c r="O1421" s="5" t="s">
        <v>55</v>
      </c>
      <c r="P1421" s="5" t="b">
        <f t="shared" ca="1" si="210"/>
        <v>0</v>
      </c>
      <c r="Q1421" s="5" t="b">
        <f t="shared" ca="1" si="3"/>
        <v>1</v>
      </c>
      <c r="R1421" s="5"/>
      <c r="S1421" s="5"/>
      <c r="T1421" s="5"/>
      <c r="U1421" s="5"/>
      <c r="V1421" s="5"/>
      <c r="W1421" s="5"/>
      <c r="X1421" s="5"/>
      <c r="Y1421" s="5"/>
      <c r="Z1421" s="5"/>
      <c r="AA1421" s="5"/>
      <c r="AB1421" s="5"/>
      <c r="AC1421" s="5"/>
      <c r="AD1421" s="5"/>
      <c r="AE1421" s="5"/>
      <c r="AF1421" s="5"/>
    </row>
    <row r="1422" spans="1:32" ht="21" customHeight="1">
      <c r="A1422" s="5" t="s">
        <v>7050</v>
      </c>
      <c r="B1422" s="5" t="s">
        <v>4082</v>
      </c>
      <c r="C1422" s="5" t="str">
        <f t="shared" ca="1" si="0"/>
        <v>上海</v>
      </c>
      <c r="D1422" s="5" t="str">
        <f t="shared" ca="1" si="216"/>
        <v>黄浦区  </v>
      </c>
      <c r="E1422" s="5" t="s">
        <v>22739</v>
      </c>
      <c r="F1422" s="5" t="s">
        <v>45</v>
      </c>
      <c r="G1422" s="7">
        <v>15</v>
      </c>
      <c r="H1422" s="7">
        <v>25</v>
      </c>
      <c r="I1422" s="5" t="s">
        <v>151</v>
      </c>
      <c r="J1422" s="5" t="s">
        <v>108</v>
      </c>
      <c r="K1422" s="5" t="s">
        <v>1619</v>
      </c>
      <c r="L1422" s="5" t="s">
        <v>15074</v>
      </c>
      <c r="M1422" s="5" t="s">
        <v>15076</v>
      </c>
      <c r="N1422" s="5" t="s">
        <v>53</v>
      </c>
      <c r="O1422" s="5" t="s">
        <v>55</v>
      </c>
      <c r="P1422" s="5" t="b">
        <f t="shared" ca="1" si="210"/>
        <v>0</v>
      </c>
      <c r="Q1422" s="5" t="b">
        <f t="shared" ca="1" si="3"/>
        <v>1</v>
      </c>
      <c r="R1422" s="5"/>
      <c r="S1422" s="5"/>
      <c r="T1422" s="5"/>
      <c r="U1422" s="5"/>
      <c r="V1422" s="5"/>
      <c r="W1422" s="5"/>
      <c r="X1422" s="5"/>
      <c r="Y1422" s="5"/>
      <c r="Z1422" s="5"/>
      <c r="AA1422" s="5"/>
      <c r="AB1422" s="5"/>
      <c r="AC1422" s="5"/>
      <c r="AD1422" s="5"/>
      <c r="AE1422" s="5"/>
      <c r="AF1422" s="5"/>
    </row>
    <row r="1423" spans="1:32" ht="21" customHeight="1">
      <c r="A1423" s="5" t="s">
        <v>26889</v>
      </c>
      <c r="B1423" s="5" t="s">
        <v>8089</v>
      </c>
      <c r="C1423" s="5" t="str">
        <f t="shared" ca="1" si="0"/>
        <v>上海</v>
      </c>
      <c r="D1423" s="5" t="str">
        <f t="shared" ca="1" si="216"/>
        <v>黄浦区  </v>
      </c>
      <c r="E1423" s="5" t="s">
        <v>22772</v>
      </c>
      <c r="F1423" s="5" t="s">
        <v>45</v>
      </c>
      <c r="G1423" s="7">
        <v>15</v>
      </c>
      <c r="H1423" s="7">
        <v>20</v>
      </c>
      <c r="I1423" s="5" t="s">
        <v>493</v>
      </c>
      <c r="J1423" s="5" t="s">
        <v>108</v>
      </c>
      <c r="K1423" s="5" t="s">
        <v>48</v>
      </c>
      <c r="L1423" s="9" t="s">
        <v>47</v>
      </c>
      <c r="M1423" s="5" t="s">
        <v>26890</v>
      </c>
      <c r="N1423" s="5" t="s">
        <v>37</v>
      </c>
      <c r="O1423" s="5" t="s">
        <v>55</v>
      </c>
      <c r="P1423" s="5" t="b">
        <f t="shared" ca="1" si="210"/>
        <v>0</v>
      </c>
      <c r="Q1423" s="5" t="b">
        <f t="shared" ca="1" si="3"/>
        <v>1</v>
      </c>
      <c r="R1423" s="5"/>
      <c r="S1423" s="5"/>
      <c r="T1423" s="5"/>
      <c r="U1423" s="5"/>
      <c r="V1423" s="5"/>
      <c r="W1423" s="5"/>
      <c r="X1423" s="5"/>
      <c r="Y1423" s="5"/>
      <c r="Z1423" s="5"/>
      <c r="AA1423" s="5"/>
      <c r="AB1423" s="5"/>
      <c r="AC1423" s="5"/>
      <c r="AD1423" s="5"/>
      <c r="AE1423" s="5"/>
      <c r="AF1423" s="5"/>
    </row>
    <row r="1424" spans="1:32" ht="21" customHeight="1">
      <c r="A1424" s="5" t="s">
        <v>7619</v>
      </c>
      <c r="B1424" s="5" t="s">
        <v>15034</v>
      </c>
      <c r="C1424" s="5" t="str">
        <f t="shared" ca="1" si="0"/>
        <v>上海</v>
      </c>
      <c r="D1424" s="5" t="str">
        <f t="shared" ca="1" si="216"/>
        <v>黄浦区  </v>
      </c>
      <c r="E1424" s="5" t="s">
        <v>23053</v>
      </c>
      <c r="F1424" s="5" t="s">
        <v>45</v>
      </c>
      <c r="G1424" s="7">
        <v>15</v>
      </c>
      <c r="H1424" s="7">
        <v>25</v>
      </c>
      <c r="I1424" s="5" t="s">
        <v>151</v>
      </c>
      <c r="J1424" s="5" t="s">
        <v>108</v>
      </c>
      <c r="K1424" s="5" t="s">
        <v>15035</v>
      </c>
      <c r="L1424" s="5" t="s">
        <v>15036</v>
      </c>
      <c r="M1424" s="5" t="s">
        <v>15037</v>
      </c>
      <c r="N1424" s="5" t="s">
        <v>167</v>
      </c>
      <c r="O1424" s="5" t="s">
        <v>55</v>
      </c>
      <c r="P1424" s="5" t="b">
        <f t="shared" ca="1" si="210"/>
        <v>0</v>
      </c>
      <c r="Q1424" s="5" t="b">
        <f t="shared" ca="1" si="3"/>
        <v>1</v>
      </c>
      <c r="R1424" s="5"/>
      <c r="S1424" s="5"/>
      <c r="T1424" s="5"/>
      <c r="U1424" s="5"/>
      <c r="V1424" s="5"/>
      <c r="W1424" s="5"/>
      <c r="X1424" s="5"/>
      <c r="Y1424" s="5"/>
      <c r="Z1424" s="5"/>
      <c r="AA1424" s="5"/>
      <c r="AB1424" s="5"/>
      <c r="AC1424" s="5"/>
      <c r="AD1424" s="5"/>
      <c r="AE1424" s="5"/>
      <c r="AF1424" s="5"/>
    </row>
    <row r="1425" spans="1:32" ht="21" customHeight="1">
      <c r="A1425" s="5" t="s">
        <v>15136</v>
      </c>
      <c r="B1425" s="5" t="s">
        <v>3345</v>
      </c>
      <c r="C1425" s="5" t="str">
        <f t="shared" ca="1" si="0"/>
        <v>上海</v>
      </c>
      <c r="D1425" s="5" t="str">
        <f t="shared" ca="1" si="216"/>
        <v>黄浦区  </v>
      </c>
      <c r="E1425" s="5" t="s">
        <v>22766</v>
      </c>
      <c r="F1425" s="5" t="s">
        <v>29</v>
      </c>
      <c r="G1425" s="7">
        <v>15</v>
      </c>
      <c r="H1425" s="7">
        <v>20</v>
      </c>
      <c r="I1425" s="5" t="s">
        <v>493</v>
      </c>
      <c r="J1425" s="5" t="s">
        <v>1690</v>
      </c>
      <c r="K1425" s="5" t="s">
        <v>3347</v>
      </c>
      <c r="L1425" s="5" t="s">
        <v>15139</v>
      </c>
      <c r="M1425" s="5" t="s">
        <v>15140</v>
      </c>
      <c r="N1425" s="5" t="s">
        <v>42</v>
      </c>
      <c r="O1425" s="5" t="s">
        <v>89</v>
      </c>
      <c r="P1425" s="5" t="b">
        <f t="shared" ca="1" si="210"/>
        <v>0</v>
      </c>
      <c r="Q1425" s="5" t="b">
        <f t="shared" ca="1" si="3"/>
        <v>1</v>
      </c>
      <c r="R1425" s="5"/>
      <c r="S1425" s="5"/>
      <c r="T1425" s="5"/>
      <c r="U1425" s="5"/>
      <c r="V1425" s="5"/>
      <c r="W1425" s="5"/>
      <c r="X1425" s="5"/>
      <c r="Y1425" s="5"/>
      <c r="Z1425" s="5"/>
      <c r="AA1425" s="5"/>
      <c r="AB1425" s="5"/>
      <c r="AC1425" s="5"/>
      <c r="AD1425" s="5"/>
      <c r="AE1425" s="5"/>
      <c r="AF1425" s="5"/>
    </row>
    <row r="1426" spans="1:32" ht="21" customHeight="1">
      <c r="A1426" s="5" t="s">
        <v>11000</v>
      </c>
      <c r="B1426" s="5" t="s">
        <v>26891</v>
      </c>
      <c r="C1426" s="5" t="str">
        <f t="shared" ca="1" si="0"/>
        <v>上海</v>
      </c>
      <c r="D1426" s="5" t="str">
        <f t="shared" ca="1" si="216"/>
        <v>黄浦区  </v>
      </c>
      <c r="E1426" s="5" t="s">
        <v>23053</v>
      </c>
      <c r="F1426" s="5" t="s">
        <v>45</v>
      </c>
      <c r="G1426" s="7">
        <v>15</v>
      </c>
      <c r="H1426" s="7">
        <v>30</v>
      </c>
      <c r="I1426" s="5" t="s">
        <v>2134</v>
      </c>
      <c r="J1426" s="5" t="s">
        <v>66</v>
      </c>
      <c r="K1426" s="5" t="s">
        <v>57</v>
      </c>
      <c r="L1426" s="5" t="s">
        <v>26892</v>
      </c>
      <c r="M1426" s="5" t="s">
        <v>26893</v>
      </c>
      <c r="N1426" s="5" t="s">
        <v>100</v>
      </c>
      <c r="O1426" s="5" t="s">
        <v>55</v>
      </c>
      <c r="P1426" s="5" t="b">
        <f t="shared" ca="1" si="210"/>
        <v>0</v>
      </c>
      <c r="Q1426" s="5" t="b">
        <f t="shared" ca="1" si="3"/>
        <v>1</v>
      </c>
      <c r="R1426" s="5"/>
      <c r="S1426" s="5"/>
      <c r="T1426" s="5"/>
      <c r="U1426" s="5"/>
      <c r="V1426" s="5"/>
      <c r="W1426" s="5"/>
      <c r="X1426" s="5"/>
      <c r="Y1426" s="5"/>
      <c r="Z1426" s="5"/>
      <c r="AA1426" s="5"/>
      <c r="AB1426" s="5"/>
      <c r="AC1426" s="5"/>
      <c r="AD1426" s="5"/>
      <c r="AE1426" s="5"/>
      <c r="AF1426" s="5"/>
    </row>
    <row r="1427" spans="1:32" ht="21" customHeight="1">
      <c r="A1427" s="5" t="s">
        <v>2440</v>
      </c>
      <c r="B1427" s="5" t="s">
        <v>15165</v>
      </c>
      <c r="C1427" s="5" t="str">
        <f t="shared" ca="1" si="0"/>
        <v>上海</v>
      </c>
      <c r="D1427" s="5" t="str">
        <f t="shared" ca="1" si="216"/>
        <v>黄浦区  </v>
      </c>
      <c r="E1427" s="5" t="s">
        <v>23075</v>
      </c>
      <c r="F1427" s="5" t="s">
        <v>29</v>
      </c>
      <c r="G1427" s="7">
        <v>15</v>
      </c>
      <c r="H1427" s="7">
        <v>20</v>
      </c>
      <c r="I1427" s="5" t="s">
        <v>493</v>
      </c>
      <c r="J1427" s="5" t="s">
        <v>108</v>
      </c>
      <c r="K1427" s="5" t="s">
        <v>1270</v>
      </c>
      <c r="L1427" s="5" t="s">
        <v>15168</v>
      </c>
      <c r="M1427" s="5" t="s">
        <v>15169</v>
      </c>
      <c r="N1427" s="5" t="s">
        <v>53</v>
      </c>
      <c r="O1427" s="5" t="s">
        <v>55</v>
      </c>
      <c r="P1427" s="5" t="b">
        <f t="shared" ca="1" si="210"/>
        <v>0</v>
      </c>
      <c r="Q1427" s="5" t="b">
        <f t="shared" ca="1" si="3"/>
        <v>1</v>
      </c>
      <c r="R1427" s="5"/>
      <c r="S1427" s="5"/>
      <c r="T1427" s="5"/>
      <c r="U1427" s="5"/>
      <c r="V1427" s="5"/>
      <c r="W1427" s="5"/>
      <c r="X1427" s="5"/>
      <c r="Y1427" s="5"/>
      <c r="Z1427" s="5"/>
      <c r="AA1427" s="5"/>
      <c r="AB1427" s="5"/>
      <c r="AC1427" s="5"/>
      <c r="AD1427" s="5"/>
      <c r="AE1427" s="5"/>
      <c r="AF1427" s="5"/>
    </row>
    <row r="1428" spans="1:32" ht="21" customHeight="1">
      <c r="A1428" s="5" t="s">
        <v>15142</v>
      </c>
      <c r="B1428" s="5" t="s">
        <v>15143</v>
      </c>
      <c r="C1428" s="5" t="str">
        <f t="shared" ca="1" si="0"/>
        <v>上海</v>
      </c>
      <c r="D1428" s="5" t="str">
        <f t="shared" ca="1" si="216"/>
        <v>黄浦区  </v>
      </c>
      <c r="E1428" s="5" t="s">
        <v>23602</v>
      </c>
      <c r="F1428" s="5" t="s">
        <v>45</v>
      </c>
      <c r="G1428" s="7">
        <v>15</v>
      </c>
      <c r="H1428" s="7">
        <v>20</v>
      </c>
      <c r="I1428" s="5" t="s">
        <v>493</v>
      </c>
      <c r="J1428" s="5" t="s">
        <v>31</v>
      </c>
      <c r="K1428" s="5" t="s">
        <v>624</v>
      </c>
      <c r="L1428" s="5" t="s">
        <v>15145</v>
      </c>
      <c r="M1428" s="5" t="s">
        <v>15146</v>
      </c>
      <c r="N1428" s="5" t="s">
        <v>100</v>
      </c>
      <c r="O1428" s="5" t="s">
        <v>1117</v>
      </c>
      <c r="P1428" s="5" t="b">
        <f t="shared" ca="1" si="210"/>
        <v>0</v>
      </c>
      <c r="Q1428" s="5" t="b">
        <f t="shared" ca="1" si="3"/>
        <v>1</v>
      </c>
      <c r="R1428" s="5"/>
      <c r="S1428" s="5"/>
      <c r="T1428" s="5"/>
      <c r="U1428" s="5"/>
      <c r="V1428" s="5"/>
      <c r="W1428" s="5"/>
      <c r="X1428" s="5"/>
      <c r="Y1428" s="5"/>
      <c r="Z1428" s="5"/>
      <c r="AA1428" s="5"/>
      <c r="AB1428" s="5"/>
      <c r="AC1428" s="5"/>
      <c r="AD1428" s="5"/>
      <c r="AE1428" s="5"/>
      <c r="AF1428" s="5"/>
    </row>
    <row r="1429" spans="1:32" ht="21" customHeight="1">
      <c r="A1429" s="5" t="s">
        <v>1457</v>
      </c>
      <c r="B1429" s="5" t="s">
        <v>15148</v>
      </c>
      <c r="C1429" s="5" t="str">
        <f t="shared" ca="1" si="0"/>
        <v>上海</v>
      </c>
      <c r="D1429" s="5" t="str">
        <f t="shared" ca="1" si="216"/>
        <v>黄浦区  </v>
      </c>
      <c r="E1429" s="5" t="s">
        <v>22376</v>
      </c>
      <c r="F1429" s="5" t="s">
        <v>45</v>
      </c>
      <c r="G1429" s="7">
        <v>15</v>
      </c>
      <c r="H1429" s="7">
        <v>20</v>
      </c>
      <c r="I1429" s="5" t="s">
        <v>493</v>
      </c>
      <c r="J1429" s="5" t="s">
        <v>31</v>
      </c>
      <c r="K1429" s="5" t="s">
        <v>942</v>
      </c>
      <c r="L1429" s="5" t="s">
        <v>15149</v>
      </c>
      <c r="M1429" s="5" t="s">
        <v>15150</v>
      </c>
      <c r="N1429" s="5" t="s">
        <v>167</v>
      </c>
      <c r="O1429" s="5" t="s">
        <v>55</v>
      </c>
      <c r="P1429" s="5" t="b">
        <f t="shared" ca="1" si="210"/>
        <v>0</v>
      </c>
      <c r="Q1429" s="5" t="b">
        <f t="shared" ca="1" si="3"/>
        <v>1</v>
      </c>
      <c r="R1429" s="5"/>
      <c r="S1429" s="5"/>
      <c r="T1429" s="5"/>
      <c r="U1429" s="5"/>
      <c r="V1429" s="5"/>
      <c r="W1429" s="5"/>
      <c r="X1429" s="5"/>
      <c r="Y1429" s="5"/>
      <c r="Z1429" s="5"/>
      <c r="AA1429" s="5"/>
      <c r="AB1429" s="5"/>
      <c r="AC1429" s="5"/>
      <c r="AD1429" s="5"/>
      <c r="AE1429" s="5"/>
      <c r="AF1429" s="5"/>
    </row>
    <row r="1430" spans="1:32" ht="21" customHeight="1">
      <c r="A1430" s="5" t="s">
        <v>26894</v>
      </c>
      <c r="B1430" s="5" t="s">
        <v>26895</v>
      </c>
      <c r="C1430" s="5" t="str">
        <f t="shared" ca="1" si="0"/>
        <v>上海</v>
      </c>
      <c r="D1430" s="5" t="str">
        <f t="shared" ca="1" si="216"/>
        <v>黄浦区  </v>
      </c>
      <c r="E1430" s="5" t="s">
        <v>23075</v>
      </c>
      <c r="F1430" s="5" t="s">
        <v>29</v>
      </c>
      <c r="G1430" s="7">
        <v>15</v>
      </c>
      <c r="H1430" s="7">
        <v>20</v>
      </c>
      <c r="I1430" s="5" t="s">
        <v>493</v>
      </c>
      <c r="J1430" s="5" t="s">
        <v>66</v>
      </c>
      <c r="K1430" s="5" t="s">
        <v>16059</v>
      </c>
      <c r="L1430" s="9" t="s">
        <v>47</v>
      </c>
      <c r="M1430" s="5" t="s">
        <v>26896</v>
      </c>
      <c r="N1430" s="5" t="s">
        <v>53</v>
      </c>
      <c r="O1430" s="5" t="s">
        <v>55</v>
      </c>
      <c r="P1430" s="5" t="b">
        <f t="shared" ca="1" si="210"/>
        <v>0</v>
      </c>
      <c r="Q1430" s="5" t="b">
        <f t="shared" ca="1" si="3"/>
        <v>1</v>
      </c>
      <c r="R1430" s="5"/>
      <c r="S1430" s="5"/>
      <c r="T1430" s="5"/>
      <c r="U1430" s="5"/>
      <c r="V1430" s="5"/>
      <c r="W1430" s="5"/>
      <c r="X1430" s="5"/>
      <c r="Y1430" s="5"/>
      <c r="Z1430" s="5"/>
      <c r="AA1430" s="5"/>
      <c r="AB1430" s="5"/>
      <c r="AC1430" s="5"/>
      <c r="AD1430" s="5"/>
      <c r="AE1430" s="5"/>
      <c r="AF1430" s="5"/>
    </row>
    <row r="1431" spans="1:32" ht="21" customHeight="1">
      <c r="A1431" s="5" t="s">
        <v>12667</v>
      </c>
      <c r="B1431" s="5" t="s">
        <v>16096</v>
      </c>
      <c r="C1431" s="5" t="str">
        <f t="shared" ca="1" si="0"/>
        <v>上海</v>
      </c>
      <c r="D1431" s="5" t="str">
        <f t="shared" ca="1" si="216"/>
        <v>黄浦区  </v>
      </c>
      <c r="E1431" s="5" t="s">
        <v>22739</v>
      </c>
      <c r="F1431" s="5" t="s">
        <v>45</v>
      </c>
      <c r="G1431" s="7">
        <v>15</v>
      </c>
      <c r="H1431" s="7">
        <v>20</v>
      </c>
      <c r="I1431" s="5" t="s">
        <v>493</v>
      </c>
      <c r="J1431" s="5" t="s">
        <v>108</v>
      </c>
      <c r="K1431" s="5" t="s">
        <v>57</v>
      </c>
      <c r="L1431" s="5" t="s">
        <v>26897</v>
      </c>
      <c r="M1431" s="5" t="s">
        <v>26898</v>
      </c>
      <c r="N1431" s="9" t="s">
        <v>47</v>
      </c>
      <c r="O1431" s="5" t="s">
        <v>55</v>
      </c>
      <c r="P1431" s="5" t="b">
        <f t="shared" ca="1" si="210"/>
        <v>0</v>
      </c>
      <c r="Q1431" s="5" t="b">
        <f t="shared" ca="1" si="3"/>
        <v>1</v>
      </c>
      <c r="R1431" s="5"/>
      <c r="S1431" s="5"/>
      <c r="T1431" s="5"/>
      <c r="U1431" s="5"/>
      <c r="V1431" s="5"/>
      <c r="W1431" s="5"/>
      <c r="X1431" s="5"/>
      <c r="Y1431" s="5"/>
      <c r="Z1431" s="5"/>
      <c r="AA1431" s="5"/>
      <c r="AB1431" s="5"/>
      <c r="AC1431" s="5"/>
      <c r="AD1431" s="5"/>
      <c r="AE1431" s="5"/>
      <c r="AF1431" s="5"/>
    </row>
    <row r="1432" spans="1:32" ht="21" customHeight="1">
      <c r="A1432" s="5" t="s">
        <v>2901</v>
      </c>
      <c r="B1432" s="5" t="s">
        <v>2902</v>
      </c>
      <c r="C1432" s="5" t="str">
        <f t="shared" ca="1" si="0"/>
        <v>上海</v>
      </c>
      <c r="D1432" s="5" t="str">
        <f t="shared" ca="1" si="216"/>
        <v>黄浦区  </v>
      </c>
      <c r="E1432" s="5" t="s">
        <v>22772</v>
      </c>
      <c r="F1432" s="5" t="s">
        <v>45</v>
      </c>
      <c r="G1432" s="7">
        <v>15</v>
      </c>
      <c r="H1432" s="7">
        <v>25</v>
      </c>
      <c r="I1432" s="5" t="s">
        <v>151</v>
      </c>
      <c r="J1432" s="5" t="s">
        <v>66</v>
      </c>
      <c r="K1432" s="5" t="s">
        <v>2903</v>
      </c>
      <c r="L1432" s="5" t="s">
        <v>2904</v>
      </c>
      <c r="M1432" s="5" t="s">
        <v>2905</v>
      </c>
      <c r="N1432" s="5" t="s">
        <v>53</v>
      </c>
      <c r="O1432" s="5" t="s">
        <v>55</v>
      </c>
      <c r="P1432" s="5" t="b">
        <f t="shared" ca="1" si="210"/>
        <v>0</v>
      </c>
      <c r="Q1432" s="5" t="b">
        <f t="shared" ca="1" si="3"/>
        <v>1</v>
      </c>
      <c r="R1432" s="5"/>
      <c r="S1432" s="5"/>
      <c r="T1432" s="5"/>
      <c r="U1432" s="5"/>
      <c r="V1432" s="5"/>
      <c r="W1432" s="5"/>
      <c r="X1432" s="5"/>
      <c r="Y1432" s="5"/>
      <c r="Z1432" s="5"/>
      <c r="AA1432" s="5"/>
      <c r="AB1432" s="5"/>
      <c r="AC1432" s="5"/>
      <c r="AD1432" s="5"/>
      <c r="AE1432" s="5"/>
      <c r="AF1432" s="5"/>
    </row>
    <row r="1433" spans="1:32" ht="21" customHeight="1">
      <c r="A1433" s="5" t="s">
        <v>396</v>
      </c>
      <c r="B1433" s="5" t="s">
        <v>15268</v>
      </c>
      <c r="C1433" s="5" t="str">
        <f t="shared" ca="1" si="0"/>
        <v>上海</v>
      </c>
      <c r="D1433" s="5" t="str">
        <f t="shared" ca="1" si="216"/>
        <v>黄浦区  </v>
      </c>
      <c r="E1433" s="5" t="s">
        <v>22739</v>
      </c>
      <c r="F1433" s="5" t="s">
        <v>45</v>
      </c>
      <c r="G1433" s="7">
        <v>15</v>
      </c>
      <c r="H1433" s="7">
        <v>20</v>
      </c>
      <c r="I1433" s="5" t="s">
        <v>493</v>
      </c>
      <c r="J1433" s="5" t="s">
        <v>108</v>
      </c>
      <c r="K1433" s="5" t="s">
        <v>161</v>
      </c>
      <c r="L1433" s="5" t="s">
        <v>1012</v>
      </c>
      <c r="M1433" s="5" t="s">
        <v>15270</v>
      </c>
      <c r="N1433" s="5" t="s">
        <v>167</v>
      </c>
      <c r="O1433" s="5" t="s">
        <v>55</v>
      </c>
      <c r="P1433" s="5" t="b">
        <f t="shared" ca="1" si="210"/>
        <v>0</v>
      </c>
      <c r="Q1433" s="5" t="b">
        <f t="shared" ca="1" si="3"/>
        <v>1</v>
      </c>
      <c r="R1433" s="5"/>
      <c r="S1433" s="5"/>
      <c r="T1433" s="5"/>
      <c r="U1433" s="5"/>
      <c r="V1433" s="5"/>
      <c r="W1433" s="5"/>
      <c r="X1433" s="5"/>
      <c r="Y1433" s="5"/>
      <c r="Z1433" s="5"/>
      <c r="AA1433" s="5"/>
      <c r="AB1433" s="5"/>
      <c r="AC1433" s="5"/>
      <c r="AD1433" s="5"/>
      <c r="AE1433" s="5"/>
      <c r="AF1433" s="5"/>
    </row>
    <row r="1434" spans="1:32" ht="21" customHeight="1">
      <c r="A1434" s="5" t="s">
        <v>784</v>
      </c>
      <c r="B1434" s="5" t="s">
        <v>2869</v>
      </c>
      <c r="C1434" s="5" t="str">
        <f t="shared" ca="1" si="0"/>
        <v>上海</v>
      </c>
      <c r="D1434" s="5" t="str">
        <f t="shared" ca="1" si="216"/>
        <v>黄浦区  </v>
      </c>
      <c r="E1434" s="5" t="s">
        <v>23483</v>
      </c>
      <c r="F1434" s="5" t="s">
        <v>45</v>
      </c>
      <c r="G1434" s="7">
        <v>15</v>
      </c>
      <c r="H1434" s="7">
        <v>20</v>
      </c>
      <c r="I1434" s="5" t="s">
        <v>493</v>
      </c>
      <c r="J1434" s="5" t="s">
        <v>108</v>
      </c>
      <c r="K1434" s="5" t="s">
        <v>2872</v>
      </c>
      <c r="L1434" s="5" t="s">
        <v>2873</v>
      </c>
      <c r="M1434" s="5" t="s">
        <v>2876</v>
      </c>
      <c r="N1434" s="5" t="s">
        <v>100</v>
      </c>
      <c r="O1434" s="5" t="s">
        <v>38</v>
      </c>
      <c r="P1434" s="5" t="b">
        <f t="shared" ca="1" si="210"/>
        <v>0</v>
      </c>
      <c r="Q1434" s="5" t="b">
        <f t="shared" ca="1" si="3"/>
        <v>1</v>
      </c>
      <c r="R1434" s="5"/>
      <c r="S1434" s="5"/>
      <c r="T1434" s="5"/>
      <c r="U1434" s="5"/>
      <c r="V1434" s="5"/>
      <c r="W1434" s="5"/>
      <c r="X1434" s="5"/>
      <c r="Y1434" s="5"/>
      <c r="Z1434" s="5"/>
      <c r="AA1434" s="5"/>
      <c r="AB1434" s="5"/>
      <c r="AC1434" s="5"/>
      <c r="AD1434" s="5"/>
      <c r="AE1434" s="5"/>
      <c r="AF1434" s="5"/>
    </row>
    <row r="1435" spans="1:32" ht="21" customHeight="1">
      <c r="A1435" s="5" t="s">
        <v>396</v>
      </c>
      <c r="B1435" s="5" t="s">
        <v>15247</v>
      </c>
      <c r="C1435" s="5" t="str">
        <f t="shared" ca="1" si="0"/>
        <v>上海</v>
      </c>
      <c r="D1435" s="5" t="str">
        <f t="shared" ca="1" si="216"/>
        <v>黄浦区  </v>
      </c>
      <c r="E1435" s="5" t="s">
        <v>22756</v>
      </c>
      <c r="F1435" s="5" t="s">
        <v>45</v>
      </c>
      <c r="G1435" s="7">
        <v>15</v>
      </c>
      <c r="H1435" s="7">
        <v>20</v>
      </c>
      <c r="I1435" s="5" t="s">
        <v>493</v>
      </c>
      <c r="J1435" s="5" t="s">
        <v>108</v>
      </c>
      <c r="K1435" s="5" t="s">
        <v>110</v>
      </c>
      <c r="L1435" s="5" t="s">
        <v>599</v>
      </c>
      <c r="M1435" s="5" t="s">
        <v>15250</v>
      </c>
      <c r="N1435" s="5" t="s">
        <v>53</v>
      </c>
      <c r="O1435" s="5" t="s">
        <v>55</v>
      </c>
      <c r="P1435" s="5" t="b">
        <f t="shared" ca="1" si="210"/>
        <v>0</v>
      </c>
      <c r="Q1435" s="5" t="b">
        <f t="shared" ca="1" si="3"/>
        <v>1</v>
      </c>
      <c r="R1435" s="5"/>
      <c r="S1435" s="5"/>
      <c r="T1435" s="5"/>
      <c r="U1435" s="5"/>
      <c r="V1435" s="5"/>
      <c r="W1435" s="5"/>
      <c r="X1435" s="5"/>
      <c r="Y1435" s="5"/>
      <c r="Z1435" s="5"/>
      <c r="AA1435" s="5"/>
      <c r="AB1435" s="5"/>
      <c r="AC1435" s="5"/>
      <c r="AD1435" s="5"/>
      <c r="AE1435" s="5"/>
      <c r="AF1435" s="5"/>
    </row>
    <row r="1436" spans="1:32" ht="21" customHeight="1">
      <c r="A1436" s="5" t="s">
        <v>1457</v>
      </c>
      <c r="B1436" s="5" t="s">
        <v>15274</v>
      </c>
      <c r="C1436" s="5" t="str">
        <f t="shared" ca="1" si="0"/>
        <v>上海</v>
      </c>
      <c r="D1436" s="5" t="str">
        <f t="shared" ca="1" si="216"/>
        <v>黄浦区  </v>
      </c>
      <c r="E1436" s="5" t="s">
        <v>22739</v>
      </c>
      <c r="F1436" s="5" t="s">
        <v>45</v>
      </c>
      <c r="G1436" s="7">
        <v>15</v>
      </c>
      <c r="H1436" s="7">
        <v>20</v>
      </c>
      <c r="I1436" s="5" t="s">
        <v>493</v>
      </c>
      <c r="J1436" s="5" t="s">
        <v>108</v>
      </c>
      <c r="K1436" s="5" t="s">
        <v>76</v>
      </c>
      <c r="L1436" s="5" t="s">
        <v>2371</v>
      </c>
      <c r="M1436" s="5" t="s">
        <v>15276</v>
      </c>
      <c r="N1436" s="5" t="s">
        <v>37</v>
      </c>
      <c r="O1436" s="5" t="s">
        <v>55</v>
      </c>
      <c r="P1436" s="5" t="b">
        <f t="shared" ca="1" si="210"/>
        <v>0</v>
      </c>
      <c r="Q1436" s="5" t="b">
        <f t="shared" ca="1" si="3"/>
        <v>1</v>
      </c>
      <c r="R1436" s="5"/>
      <c r="S1436" s="5"/>
      <c r="T1436" s="5"/>
      <c r="U1436" s="5"/>
      <c r="V1436" s="5"/>
      <c r="W1436" s="5"/>
      <c r="X1436" s="5"/>
      <c r="Y1436" s="5"/>
      <c r="Z1436" s="5"/>
      <c r="AA1436" s="5"/>
      <c r="AB1436" s="5"/>
      <c r="AC1436" s="5"/>
      <c r="AD1436" s="5"/>
      <c r="AE1436" s="5"/>
      <c r="AF1436" s="5"/>
    </row>
    <row r="1437" spans="1:32" ht="21" customHeight="1">
      <c r="A1437" s="5" t="s">
        <v>1710</v>
      </c>
      <c r="B1437" s="5" t="s">
        <v>13048</v>
      </c>
      <c r="C1437" s="5" t="str">
        <f t="shared" ca="1" si="0"/>
        <v>上海</v>
      </c>
      <c r="D1437" s="5" t="str">
        <f t="shared" ca="1" si="216"/>
        <v>黄浦区  </v>
      </c>
      <c r="E1437" s="5" t="s">
        <v>22772</v>
      </c>
      <c r="F1437" s="5" t="s">
        <v>29</v>
      </c>
      <c r="G1437" s="7">
        <v>15</v>
      </c>
      <c r="H1437" s="7">
        <v>18</v>
      </c>
      <c r="I1437" s="5" t="s">
        <v>5228</v>
      </c>
      <c r="J1437" s="5" t="s">
        <v>108</v>
      </c>
      <c r="K1437" s="5" t="s">
        <v>117</v>
      </c>
      <c r="L1437" s="9" t="s">
        <v>47</v>
      </c>
      <c r="M1437" s="5" t="s">
        <v>8983</v>
      </c>
      <c r="N1437" s="5" t="s">
        <v>37</v>
      </c>
      <c r="O1437" s="5" t="s">
        <v>55</v>
      </c>
      <c r="P1437" s="5" t="b">
        <f t="shared" ca="1" si="210"/>
        <v>0</v>
      </c>
      <c r="Q1437" s="5" t="b">
        <f t="shared" ca="1" si="3"/>
        <v>1</v>
      </c>
      <c r="R1437" s="5"/>
      <c r="S1437" s="5"/>
      <c r="T1437" s="5"/>
      <c r="U1437" s="5"/>
      <c r="V1437" s="5"/>
      <c r="W1437" s="5"/>
      <c r="X1437" s="5"/>
      <c r="Y1437" s="5"/>
      <c r="Z1437" s="5"/>
      <c r="AA1437" s="5"/>
      <c r="AB1437" s="5"/>
      <c r="AC1437" s="5"/>
      <c r="AD1437" s="5"/>
      <c r="AE1437" s="5"/>
      <c r="AF1437" s="5"/>
    </row>
    <row r="1438" spans="1:32" ht="21" customHeight="1">
      <c r="A1438" s="14" t="s">
        <v>15485</v>
      </c>
      <c r="B1438" s="14" t="s">
        <v>15486</v>
      </c>
      <c r="C1438" s="14" t="str">
        <f t="shared" ca="1" si="0"/>
        <v>上海</v>
      </c>
      <c r="D1438" s="14" t="str">
        <f t="shared" ca="1" si="216"/>
        <v>黄浦区  </v>
      </c>
      <c r="E1438" s="14" t="s">
        <v>23053</v>
      </c>
      <c r="F1438" s="14" t="s">
        <v>45</v>
      </c>
      <c r="G1438" s="15">
        <v>15</v>
      </c>
      <c r="H1438" s="15">
        <v>20</v>
      </c>
      <c r="I1438" s="14" t="s">
        <v>493</v>
      </c>
      <c r="J1438" s="14" t="s">
        <v>108</v>
      </c>
      <c r="K1438" s="14" t="s">
        <v>824</v>
      </c>
      <c r="L1438" s="14" t="s">
        <v>381</v>
      </c>
      <c r="M1438" s="14" t="s">
        <v>15489</v>
      </c>
      <c r="N1438" s="14" t="s">
        <v>53</v>
      </c>
      <c r="O1438" s="14" t="s">
        <v>55</v>
      </c>
      <c r="P1438" s="14" t="b">
        <f ca="1">IFERROR(__xludf.DUMMYFUNCTION("REGEXMATCH(A1438,""前端|设计|(?i)html|(?i)css|网页"")"),FALSE)</f>
        <v>0</v>
      </c>
      <c r="Q1438" s="14" t="b">
        <f t="shared" ca="1" si="3"/>
        <v>1</v>
      </c>
      <c r="R1438" s="5"/>
      <c r="S1438" s="5"/>
      <c r="T1438" s="5"/>
      <c r="U1438" s="5"/>
      <c r="V1438" s="5"/>
      <c r="W1438" s="5"/>
      <c r="X1438" s="5"/>
      <c r="Y1438" s="5"/>
      <c r="Z1438" s="5"/>
      <c r="AA1438" s="5"/>
      <c r="AB1438" s="5"/>
      <c r="AC1438" s="5"/>
      <c r="AD1438" s="5"/>
      <c r="AE1438" s="5"/>
      <c r="AF1438" s="5"/>
    </row>
    <row r="1439" spans="1:32" ht="21" customHeight="1">
      <c r="A1439" s="5" t="s">
        <v>2700</v>
      </c>
      <c r="B1439" s="5" t="s">
        <v>2701</v>
      </c>
      <c r="C1439" s="5" t="str">
        <f t="shared" ca="1" si="0"/>
        <v>上海</v>
      </c>
      <c r="D1439" s="5" t="str">
        <f t="shared" ca="1" si="216"/>
        <v>黄浦区  </v>
      </c>
      <c r="E1439" s="5" t="s">
        <v>22739</v>
      </c>
      <c r="F1439" s="5" t="s">
        <v>45</v>
      </c>
      <c r="G1439" s="7">
        <v>15</v>
      </c>
      <c r="H1439" s="7">
        <v>24</v>
      </c>
      <c r="I1439" s="5" t="s">
        <v>2704</v>
      </c>
      <c r="J1439" s="5" t="s">
        <v>108</v>
      </c>
      <c r="K1439" s="5" t="s">
        <v>2705</v>
      </c>
      <c r="L1439" s="5" t="s">
        <v>2706</v>
      </c>
      <c r="M1439" s="5" t="s">
        <v>2709</v>
      </c>
      <c r="N1439" s="5" t="s">
        <v>42</v>
      </c>
      <c r="O1439" s="5" t="s">
        <v>89</v>
      </c>
      <c r="P1439" s="5" t="b">
        <f t="shared" ref="P1439:P1466" ca="1" si="217">IFERROR(__xludf.DUMMYFUNCTION("REGEXMATCH(A1439,""前端|设计|(?i)html|(?i)css"")"),FALSE)</f>
        <v>0</v>
      </c>
      <c r="Q1439" s="5" t="b">
        <f t="shared" ca="1" si="3"/>
        <v>1</v>
      </c>
      <c r="R1439" s="5"/>
      <c r="S1439" s="5"/>
      <c r="T1439" s="5"/>
      <c r="U1439" s="5"/>
      <c r="V1439" s="5"/>
      <c r="W1439" s="5"/>
      <c r="X1439" s="5"/>
      <c r="Y1439" s="5"/>
      <c r="Z1439" s="5"/>
      <c r="AA1439" s="5"/>
      <c r="AB1439" s="5"/>
      <c r="AC1439" s="5"/>
      <c r="AD1439" s="5"/>
      <c r="AE1439" s="5"/>
      <c r="AF1439" s="5"/>
    </row>
    <row r="1440" spans="1:32" ht="21" customHeight="1">
      <c r="A1440" s="5" t="s">
        <v>396</v>
      </c>
      <c r="B1440" s="5" t="s">
        <v>3007</v>
      </c>
      <c r="C1440" s="5" t="str">
        <f t="shared" ca="1" si="0"/>
        <v>上海</v>
      </c>
      <c r="D1440" s="5" t="str">
        <f t="shared" ca="1" si="216"/>
        <v>黄浦区  </v>
      </c>
      <c r="E1440" s="5" t="s">
        <v>22766</v>
      </c>
      <c r="F1440" s="5" t="s">
        <v>45</v>
      </c>
      <c r="G1440" s="7">
        <v>15</v>
      </c>
      <c r="H1440" s="7">
        <v>25</v>
      </c>
      <c r="I1440" s="5" t="s">
        <v>151</v>
      </c>
      <c r="J1440" s="5" t="s">
        <v>66</v>
      </c>
      <c r="K1440" s="5" t="s">
        <v>586</v>
      </c>
      <c r="L1440" s="5" t="s">
        <v>15430</v>
      </c>
      <c r="M1440" s="5" t="s">
        <v>15433</v>
      </c>
      <c r="N1440" s="5" t="s">
        <v>53</v>
      </c>
      <c r="O1440" s="5" t="s">
        <v>44</v>
      </c>
      <c r="P1440" s="5" t="b">
        <f t="shared" ca="1" si="217"/>
        <v>0</v>
      </c>
      <c r="Q1440" s="5" t="b">
        <f t="shared" ca="1" si="3"/>
        <v>1</v>
      </c>
      <c r="R1440" s="5"/>
      <c r="S1440" s="5"/>
      <c r="T1440" s="5"/>
      <c r="U1440" s="5"/>
      <c r="V1440" s="5"/>
      <c r="W1440" s="5"/>
      <c r="X1440" s="5"/>
      <c r="Y1440" s="5"/>
      <c r="Z1440" s="5"/>
      <c r="AA1440" s="5"/>
      <c r="AB1440" s="5"/>
      <c r="AC1440" s="5"/>
      <c r="AD1440" s="5"/>
      <c r="AE1440" s="5"/>
      <c r="AF1440" s="5"/>
    </row>
    <row r="1441" spans="1:32" ht="21" customHeight="1">
      <c r="A1441" s="5" t="s">
        <v>15406</v>
      </c>
      <c r="B1441" s="5" t="s">
        <v>15407</v>
      </c>
      <c r="C1441" s="5" t="str">
        <f t="shared" ca="1" si="0"/>
        <v>上海</v>
      </c>
      <c r="D1441" s="5" t="str">
        <f t="shared" ca="1" si="216"/>
        <v>黄浦区  </v>
      </c>
      <c r="E1441" s="5" t="s">
        <v>23483</v>
      </c>
      <c r="F1441" s="5" t="s">
        <v>29</v>
      </c>
      <c r="G1441" s="7">
        <v>15</v>
      </c>
      <c r="H1441" s="7">
        <v>25</v>
      </c>
      <c r="I1441" s="5" t="s">
        <v>151</v>
      </c>
      <c r="J1441" s="5" t="s">
        <v>66</v>
      </c>
      <c r="K1441" s="5" t="s">
        <v>76</v>
      </c>
      <c r="L1441" s="5" t="s">
        <v>15411</v>
      </c>
      <c r="M1441" s="5" t="s">
        <v>15412</v>
      </c>
      <c r="N1441" s="5" t="s">
        <v>37</v>
      </c>
      <c r="O1441" s="5" t="s">
        <v>55</v>
      </c>
      <c r="P1441" s="5" t="b">
        <f t="shared" ca="1" si="217"/>
        <v>0</v>
      </c>
      <c r="Q1441" s="5" t="b">
        <f t="shared" ca="1" si="3"/>
        <v>1</v>
      </c>
      <c r="R1441" s="5"/>
      <c r="S1441" s="5"/>
      <c r="T1441" s="5"/>
      <c r="U1441" s="5"/>
      <c r="V1441" s="5"/>
      <c r="W1441" s="5"/>
      <c r="X1441" s="5"/>
      <c r="Y1441" s="5"/>
      <c r="Z1441" s="5"/>
      <c r="AA1441" s="5"/>
      <c r="AB1441" s="5"/>
      <c r="AC1441" s="5"/>
      <c r="AD1441" s="5"/>
      <c r="AE1441" s="5"/>
      <c r="AF1441" s="5"/>
    </row>
    <row r="1442" spans="1:32" ht="21" customHeight="1">
      <c r="A1442" s="5" t="s">
        <v>15350</v>
      </c>
      <c r="B1442" s="5" t="s">
        <v>15352</v>
      </c>
      <c r="C1442" s="5" t="str">
        <f t="shared" ca="1" si="0"/>
        <v>上海</v>
      </c>
      <c r="D1442" s="9" t="s">
        <v>47</v>
      </c>
      <c r="E1442" s="5" t="s">
        <v>22384</v>
      </c>
      <c r="F1442" s="5" t="s">
        <v>45</v>
      </c>
      <c r="G1442" s="7">
        <v>15</v>
      </c>
      <c r="H1442" s="7">
        <v>30</v>
      </c>
      <c r="I1442" s="5" t="s">
        <v>2134</v>
      </c>
      <c r="J1442" s="5" t="s">
        <v>66</v>
      </c>
      <c r="K1442" s="5" t="s">
        <v>76</v>
      </c>
      <c r="L1442" s="5" t="s">
        <v>15354</v>
      </c>
      <c r="M1442" s="5" t="s">
        <v>15355</v>
      </c>
      <c r="N1442" s="5" t="s">
        <v>167</v>
      </c>
      <c r="O1442" s="5" t="s">
        <v>55</v>
      </c>
      <c r="P1442" s="5" t="b">
        <f t="shared" ca="1" si="217"/>
        <v>0</v>
      </c>
      <c r="Q1442" s="5" t="b">
        <f t="shared" ca="1" si="3"/>
        <v>1</v>
      </c>
      <c r="R1442" s="5"/>
      <c r="S1442" s="5"/>
      <c r="T1442" s="5"/>
      <c r="U1442" s="5"/>
      <c r="V1442" s="5"/>
      <c r="W1442" s="5"/>
      <c r="X1442" s="5"/>
      <c r="Y1442" s="5"/>
      <c r="Z1442" s="5"/>
      <c r="AA1442" s="5"/>
      <c r="AB1442" s="5"/>
      <c r="AC1442" s="5"/>
      <c r="AD1442" s="5"/>
      <c r="AE1442" s="5"/>
      <c r="AF1442" s="5"/>
    </row>
    <row r="1443" spans="1:32" ht="21" customHeight="1">
      <c r="A1443" s="5" t="s">
        <v>15341</v>
      </c>
      <c r="B1443" s="5" t="s">
        <v>15342</v>
      </c>
      <c r="C1443" s="5" t="str">
        <f t="shared" ca="1" si="0"/>
        <v>上海</v>
      </c>
      <c r="D1443" s="5" t="str">
        <f t="shared" ref="D1443:D1444" ca="1" si="218">IFERROR(__xludf.DUMMYFUNCTION("REGEXEXTRACT(E1443,""-(\S+)"")"),"黄浦区  ")</f>
        <v>黄浦区  </v>
      </c>
      <c r="E1443" s="5" t="s">
        <v>23075</v>
      </c>
      <c r="F1443" s="5" t="s">
        <v>45</v>
      </c>
      <c r="G1443" s="7">
        <v>15</v>
      </c>
      <c r="H1443" s="7">
        <v>20</v>
      </c>
      <c r="I1443" s="5" t="s">
        <v>493</v>
      </c>
      <c r="J1443" s="7" t="s">
        <v>24</v>
      </c>
      <c r="K1443" s="5" t="s">
        <v>15343</v>
      </c>
      <c r="L1443" s="5" t="s">
        <v>15344</v>
      </c>
      <c r="M1443" s="5" t="s">
        <v>15345</v>
      </c>
      <c r="N1443" s="5" t="s">
        <v>53</v>
      </c>
      <c r="O1443" s="5" t="s">
        <v>405</v>
      </c>
      <c r="P1443" s="5" t="b">
        <f t="shared" ca="1" si="217"/>
        <v>0</v>
      </c>
      <c r="Q1443" s="5" t="b">
        <f t="shared" ca="1" si="3"/>
        <v>1</v>
      </c>
      <c r="R1443" s="5"/>
      <c r="S1443" s="5"/>
      <c r="T1443" s="5"/>
      <c r="U1443" s="5"/>
      <c r="V1443" s="5"/>
      <c r="W1443" s="5"/>
      <c r="X1443" s="5"/>
      <c r="Y1443" s="5"/>
      <c r="Z1443" s="5"/>
      <c r="AA1443" s="5"/>
      <c r="AB1443" s="5"/>
      <c r="AC1443" s="5"/>
      <c r="AD1443" s="5"/>
      <c r="AE1443" s="5"/>
      <c r="AF1443" s="5"/>
    </row>
    <row r="1444" spans="1:32" ht="21" customHeight="1">
      <c r="A1444" s="5" t="s">
        <v>1710</v>
      </c>
      <c r="B1444" s="5" t="s">
        <v>15347</v>
      </c>
      <c r="C1444" s="5" t="str">
        <f t="shared" ca="1" si="0"/>
        <v>上海</v>
      </c>
      <c r="D1444" s="5" t="str">
        <f t="shared" ca="1" si="218"/>
        <v>黄浦区  </v>
      </c>
      <c r="E1444" s="5" t="s">
        <v>22772</v>
      </c>
      <c r="F1444" s="5" t="s">
        <v>29</v>
      </c>
      <c r="G1444" s="7">
        <v>15</v>
      </c>
      <c r="H1444" s="7">
        <v>18</v>
      </c>
      <c r="I1444" s="5" t="s">
        <v>5228</v>
      </c>
      <c r="J1444" s="5" t="s">
        <v>108</v>
      </c>
      <c r="K1444" s="5" t="s">
        <v>1437</v>
      </c>
      <c r="L1444" s="9" t="s">
        <v>47</v>
      </c>
      <c r="M1444" s="5" t="s">
        <v>8983</v>
      </c>
      <c r="N1444" s="5" t="s">
        <v>37</v>
      </c>
      <c r="O1444" s="5" t="s">
        <v>55</v>
      </c>
      <c r="P1444" s="5" t="b">
        <f t="shared" ca="1" si="217"/>
        <v>0</v>
      </c>
      <c r="Q1444" s="5" t="b">
        <f t="shared" ca="1" si="3"/>
        <v>1</v>
      </c>
      <c r="R1444" s="5"/>
      <c r="S1444" s="5"/>
      <c r="T1444" s="5"/>
      <c r="U1444" s="5"/>
      <c r="V1444" s="5"/>
      <c r="W1444" s="5"/>
      <c r="X1444" s="5"/>
      <c r="Y1444" s="5"/>
      <c r="Z1444" s="5"/>
      <c r="AA1444" s="5"/>
      <c r="AB1444" s="5"/>
      <c r="AC1444" s="5"/>
      <c r="AD1444" s="5"/>
      <c r="AE1444" s="5"/>
      <c r="AF1444" s="5"/>
    </row>
    <row r="1445" spans="1:32" ht="21" customHeight="1">
      <c r="A1445" s="5" t="s">
        <v>26899</v>
      </c>
      <c r="B1445" s="5" t="s">
        <v>26900</v>
      </c>
      <c r="C1445" s="5" t="str">
        <f t="shared" ca="1" si="0"/>
        <v>上海</v>
      </c>
      <c r="D1445" s="9" t="s">
        <v>47</v>
      </c>
      <c r="E1445" s="5" t="s">
        <v>22384</v>
      </c>
      <c r="F1445" s="5" t="s">
        <v>45</v>
      </c>
      <c r="G1445" s="7">
        <v>15</v>
      </c>
      <c r="H1445" s="7">
        <v>20</v>
      </c>
      <c r="I1445" s="5" t="s">
        <v>493</v>
      </c>
      <c r="J1445" s="5" t="s">
        <v>108</v>
      </c>
      <c r="K1445" s="5" t="s">
        <v>76</v>
      </c>
      <c r="L1445" s="5" t="s">
        <v>26901</v>
      </c>
      <c r="M1445" s="5" t="s">
        <v>26902</v>
      </c>
      <c r="N1445" s="5" t="s">
        <v>37</v>
      </c>
      <c r="O1445" s="5" t="s">
        <v>237</v>
      </c>
      <c r="P1445" s="5" t="b">
        <f t="shared" ca="1" si="217"/>
        <v>0</v>
      </c>
      <c r="Q1445" s="5" t="b">
        <f t="shared" ca="1" si="3"/>
        <v>1</v>
      </c>
      <c r="R1445" s="5"/>
      <c r="S1445" s="5"/>
      <c r="T1445" s="5"/>
      <c r="U1445" s="5"/>
      <c r="V1445" s="5"/>
      <c r="W1445" s="5"/>
      <c r="X1445" s="5"/>
      <c r="Y1445" s="5"/>
      <c r="Z1445" s="5"/>
      <c r="AA1445" s="5"/>
      <c r="AB1445" s="5"/>
      <c r="AC1445" s="5"/>
      <c r="AD1445" s="5"/>
      <c r="AE1445" s="5"/>
      <c r="AF1445" s="5"/>
    </row>
    <row r="1446" spans="1:32" ht="21" customHeight="1">
      <c r="A1446" s="5" t="s">
        <v>3523</v>
      </c>
      <c r="B1446" s="5" t="s">
        <v>15436</v>
      </c>
      <c r="C1446" s="5" t="str">
        <f t="shared" ca="1" si="0"/>
        <v>上海</v>
      </c>
      <c r="D1446" s="5" t="str">
        <f t="shared" ref="D1446:D1456" ca="1" si="219">IFERROR(__xludf.DUMMYFUNCTION("REGEXEXTRACT(E1446,""-(\S+)"")"),"徐汇区  ")</f>
        <v>徐汇区  </v>
      </c>
      <c r="E1446" s="5" t="s">
        <v>22739</v>
      </c>
      <c r="F1446" s="5" t="s">
        <v>45</v>
      </c>
      <c r="G1446" s="7">
        <v>15</v>
      </c>
      <c r="H1446" s="7">
        <v>20</v>
      </c>
      <c r="I1446" s="5" t="s">
        <v>493</v>
      </c>
      <c r="J1446" s="5" t="s">
        <v>108</v>
      </c>
      <c r="K1446" s="5" t="s">
        <v>2426</v>
      </c>
      <c r="L1446" s="5" t="s">
        <v>15437</v>
      </c>
      <c r="M1446" s="5" t="s">
        <v>15438</v>
      </c>
      <c r="N1446" s="5" t="s">
        <v>37</v>
      </c>
      <c r="O1446" s="5" t="s">
        <v>55</v>
      </c>
      <c r="P1446" s="5" t="b">
        <f t="shared" ca="1" si="217"/>
        <v>0</v>
      </c>
      <c r="Q1446" s="5" t="b">
        <f t="shared" ca="1" si="3"/>
        <v>1</v>
      </c>
      <c r="R1446" s="5"/>
      <c r="S1446" s="5"/>
      <c r="T1446" s="5"/>
      <c r="U1446" s="5"/>
      <c r="V1446" s="5"/>
      <c r="W1446" s="5"/>
      <c r="X1446" s="5"/>
      <c r="Y1446" s="5"/>
      <c r="Z1446" s="5"/>
      <c r="AA1446" s="5"/>
      <c r="AB1446" s="5"/>
      <c r="AC1446" s="5"/>
      <c r="AD1446" s="5"/>
      <c r="AE1446" s="5"/>
      <c r="AF1446" s="5"/>
    </row>
    <row r="1447" spans="1:32" ht="21" customHeight="1">
      <c r="A1447" s="5" t="s">
        <v>14083</v>
      </c>
      <c r="B1447" s="5" t="s">
        <v>14180</v>
      </c>
      <c r="C1447" s="5" t="str">
        <f t="shared" ca="1" si="0"/>
        <v>上海</v>
      </c>
      <c r="D1447" s="5" t="str">
        <f t="shared" ca="1" si="219"/>
        <v>徐汇区  </v>
      </c>
      <c r="E1447" s="5" t="s">
        <v>22772</v>
      </c>
      <c r="F1447" s="5" t="s">
        <v>45</v>
      </c>
      <c r="G1447" s="7">
        <v>15</v>
      </c>
      <c r="H1447" s="7">
        <v>20</v>
      </c>
      <c r="I1447" s="5" t="s">
        <v>493</v>
      </c>
      <c r="J1447" s="5" t="s">
        <v>108</v>
      </c>
      <c r="K1447" s="5" t="s">
        <v>1505</v>
      </c>
      <c r="L1447" s="5" t="s">
        <v>15359</v>
      </c>
      <c r="M1447" s="5" t="s">
        <v>15360</v>
      </c>
      <c r="N1447" s="5" t="s">
        <v>53</v>
      </c>
      <c r="O1447" s="5" t="s">
        <v>55</v>
      </c>
      <c r="P1447" s="5" t="b">
        <f t="shared" ca="1" si="217"/>
        <v>0</v>
      </c>
      <c r="Q1447" s="5" t="b">
        <f t="shared" ca="1" si="3"/>
        <v>1</v>
      </c>
      <c r="R1447" s="5"/>
      <c r="S1447" s="5"/>
      <c r="T1447" s="5"/>
      <c r="U1447" s="5"/>
      <c r="V1447" s="5"/>
      <c r="W1447" s="5"/>
      <c r="X1447" s="5"/>
      <c r="Y1447" s="5"/>
      <c r="Z1447" s="5"/>
      <c r="AA1447" s="5"/>
      <c r="AB1447" s="5"/>
      <c r="AC1447" s="5"/>
      <c r="AD1447" s="5"/>
      <c r="AE1447" s="5"/>
      <c r="AF1447" s="5"/>
    </row>
    <row r="1448" spans="1:32" ht="21" customHeight="1">
      <c r="A1448" s="5" t="s">
        <v>26056</v>
      </c>
      <c r="B1448" s="5" t="s">
        <v>26903</v>
      </c>
      <c r="C1448" s="5" t="str">
        <f t="shared" ca="1" si="0"/>
        <v>上海</v>
      </c>
      <c r="D1448" s="5" t="str">
        <f t="shared" ca="1" si="219"/>
        <v>徐汇区  </v>
      </c>
      <c r="E1448" s="5" t="s">
        <v>22766</v>
      </c>
      <c r="F1448" s="5" t="s">
        <v>919</v>
      </c>
      <c r="G1448" s="7">
        <v>15</v>
      </c>
      <c r="H1448" s="7">
        <v>30</v>
      </c>
      <c r="I1448" s="5" t="s">
        <v>2134</v>
      </c>
      <c r="J1448" s="5" t="s">
        <v>108</v>
      </c>
      <c r="K1448" s="5" t="s">
        <v>76</v>
      </c>
      <c r="L1448" s="5" t="s">
        <v>26904</v>
      </c>
      <c r="M1448" s="5" t="s">
        <v>26905</v>
      </c>
      <c r="N1448" s="5" t="s">
        <v>37</v>
      </c>
      <c r="O1448" s="5" t="s">
        <v>55</v>
      </c>
      <c r="P1448" s="5" t="b">
        <f t="shared" ca="1" si="217"/>
        <v>0</v>
      </c>
      <c r="Q1448" s="5" t="b">
        <f t="shared" ca="1" si="3"/>
        <v>1</v>
      </c>
      <c r="R1448" s="5"/>
      <c r="S1448" s="5"/>
      <c r="T1448" s="5"/>
      <c r="U1448" s="5"/>
      <c r="V1448" s="5"/>
      <c r="W1448" s="5"/>
      <c r="X1448" s="5"/>
      <c r="Y1448" s="5"/>
      <c r="Z1448" s="5"/>
      <c r="AA1448" s="5"/>
      <c r="AB1448" s="5"/>
      <c r="AC1448" s="5"/>
      <c r="AD1448" s="5"/>
      <c r="AE1448" s="5"/>
      <c r="AF1448" s="5"/>
    </row>
    <row r="1449" spans="1:32" ht="21" customHeight="1">
      <c r="A1449" s="5" t="s">
        <v>2674</v>
      </c>
      <c r="B1449" s="5" t="s">
        <v>265</v>
      </c>
      <c r="C1449" s="5" t="str">
        <f t="shared" ca="1" si="0"/>
        <v>上海</v>
      </c>
      <c r="D1449" s="5" t="str">
        <f t="shared" ca="1" si="219"/>
        <v>徐汇区  </v>
      </c>
      <c r="E1449" s="5" t="s">
        <v>23483</v>
      </c>
      <c r="F1449" s="5" t="s">
        <v>29</v>
      </c>
      <c r="G1449" s="7">
        <v>15</v>
      </c>
      <c r="H1449" s="7">
        <v>25</v>
      </c>
      <c r="I1449" s="5" t="s">
        <v>151</v>
      </c>
      <c r="J1449" s="7" t="s">
        <v>24</v>
      </c>
      <c r="K1449" s="5" t="s">
        <v>267</v>
      </c>
      <c r="L1449" s="5" t="s">
        <v>15446</v>
      </c>
      <c r="M1449" s="5" t="s">
        <v>15447</v>
      </c>
      <c r="N1449" s="5" t="s">
        <v>100</v>
      </c>
      <c r="O1449" s="5" t="s">
        <v>271</v>
      </c>
      <c r="P1449" s="5" t="b">
        <f t="shared" ca="1" si="217"/>
        <v>0</v>
      </c>
      <c r="Q1449" s="5" t="b">
        <f t="shared" ca="1" si="3"/>
        <v>1</v>
      </c>
      <c r="R1449" s="5"/>
      <c r="S1449" s="5"/>
      <c r="T1449" s="5"/>
      <c r="U1449" s="5"/>
      <c r="V1449" s="5"/>
      <c r="W1449" s="5"/>
      <c r="X1449" s="5"/>
      <c r="Y1449" s="5"/>
      <c r="Z1449" s="5"/>
      <c r="AA1449" s="5"/>
      <c r="AB1449" s="5"/>
      <c r="AC1449" s="5"/>
      <c r="AD1449" s="5"/>
      <c r="AE1449" s="5"/>
      <c r="AF1449" s="5"/>
    </row>
    <row r="1450" spans="1:32" ht="21" customHeight="1">
      <c r="A1450" s="5" t="s">
        <v>248</v>
      </c>
      <c r="B1450" s="5" t="s">
        <v>15320</v>
      </c>
      <c r="C1450" s="5" t="str">
        <f t="shared" ca="1" si="0"/>
        <v>上海</v>
      </c>
      <c r="D1450" s="5" t="str">
        <f t="shared" ca="1" si="219"/>
        <v>徐汇区  </v>
      </c>
      <c r="E1450" s="5" t="s">
        <v>23602</v>
      </c>
      <c r="F1450" s="5" t="s">
        <v>45</v>
      </c>
      <c r="G1450" s="7">
        <v>15</v>
      </c>
      <c r="H1450" s="7">
        <v>25</v>
      </c>
      <c r="I1450" s="5" t="s">
        <v>151</v>
      </c>
      <c r="J1450" s="5" t="s">
        <v>66</v>
      </c>
      <c r="K1450" s="5" t="s">
        <v>15324</v>
      </c>
      <c r="L1450" s="5" t="s">
        <v>15325</v>
      </c>
      <c r="M1450" s="5" t="s">
        <v>17543</v>
      </c>
      <c r="N1450" s="5" t="s">
        <v>100</v>
      </c>
      <c r="O1450" s="5" t="s">
        <v>55</v>
      </c>
      <c r="P1450" s="5" t="b">
        <f t="shared" ca="1" si="217"/>
        <v>0</v>
      </c>
      <c r="Q1450" s="5" t="b">
        <f t="shared" ca="1" si="3"/>
        <v>1</v>
      </c>
      <c r="R1450" s="5"/>
      <c r="S1450" s="5"/>
      <c r="T1450" s="5"/>
      <c r="U1450" s="5"/>
      <c r="V1450" s="5"/>
      <c r="W1450" s="5"/>
      <c r="X1450" s="5"/>
      <c r="Y1450" s="5"/>
      <c r="Z1450" s="5"/>
      <c r="AA1450" s="5"/>
      <c r="AB1450" s="5"/>
      <c r="AC1450" s="5"/>
      <c r="AD1450" s="5"/>
      <c r="AE1450" s="5"/>
      <c r="AF1450" s="5"/>
    </row>
    <row r="1451" spans="1:32" ht="21" customHeight="1">
      <c r="A1451" s="5" t="s">
        <v>784</v>
      </c>
      <c r="B1451" s="5" t="s">
        <v>2998</v>
      </c>
      <c r="C1451" s="5" t="str">
        <f t="shared" ca="1" si="0"/>
        <v>上海</v>
      </c>
      <c r="D1451" s="5" t="str">
        <f t="shared" ca="1" si="219"/>
        <v>徐汇区  </v>
      </c>
      <c r="E1451" s="5" t="s">
        <v>22772</v>
      </c>
      <c r="F1451" s="5" t="s">
        <v>29</v>
      </c>
      <c r="G1451" s="7">
        <v>15</v>
      </c>
      <c r="H1451" s="7">
        <v>20</v>
      </c>
      <c r="I1451" s="5" t="s">
        <v>493</v>
      </c>
      <c r="J1451" s="5" t="s">
        <v>108</v>
      </c>
      <c r="K1451" s="5" t="s">
        <v>780</v>
      </c>
      <c r="L1451" s="5" t="s">
        <v>3000</v>
      </c>
      <c r="M1451" s="5" t="s">
        <v>3002</v>
      </c>
      <c r="N1451" s="5" t="s">
        <v>37</v>
      </c>
      <c r="O1451" s="5" t="s">
        <v>55</v>
      </c>
      <c r="P1451" s="5" t="b">
        <f t="shared" ca="1" si="217"/>
        <v>0</v>
      </c>
      <c r="Q1451" s="5" t="b">
        <f t="shared" ca="1" si="3"/>
        <v>1</v>
      </c>
      <c r="R1451" s="5"/>
      <c r="S1451" s="5"/>
      <c r="T1451" s="5"/>
      <c r="U1451" s="5"/>
      <c r="V1451" s="5"/>
      <c r="W1451" s="5"/>
      <c r="X1451" s="5"/>
      <c r="Y1451" s="5"/>
      <c r="Z1451" s="5"/>
      <c r="AA1451" s="5"/>
      <c r="AB1451" s="5"/>
      <c r="AC1451" s="5"/>
      <c r="AD1451" s="5"/>
      <c r="AE1451" s="5"/>
      <c r="AF1451" s="5"/>
    </row>
    <row r="1452" spans="1:32" ht="21" customHeight="1">
      <c r="A1452" s="5" t="s">
        <v>26906</v>
      </c>
      <c r="B1452" s="5" t="s">
        <v>26907</v>
      </c>
      <c r="C1452" s="5" t="str">
        <f t="shared" ca="1" si="0"/>
        <v>上海</v>
      </c>
      <c r="D1452" s="5" t="str">
        <f t="shared" ca="1" si="219"/>
        <v>徐汇区  </v>
      </c>
      <c r="E1452" s="5" t="s">
        <v>23602</v>
      </c>
      <c r="F1452" s="5" t="s">
        <v>29</v>
      </c>
      <c r="G1452" s="7">
        <v>15</v>
      </c>
      <c r="H1452" s="7">
        <v>25</v>
      </c>
      <c r="I1452" s="5" t="s">
        <v>151</v>
      </c>
      <c r="J1452" s="5" t="s">
        <v>66</v>
      </c>
      <c r="K1452" s="5" t="s">
        <v>252</v>
      </c>
      <c r="L1452" s="5" t="s">
        <v>26908</v>
      </c>
      <c r="M1452" s="5" t="s">
        <v>26909</v>
      </c>
      <c r="N1452" s="5" t="s">
        <v>100</v>
      </c>
      <c r="O1452" s="5" t="s">
        <v>55</v>
      </c>
      <c r="P1452" s="5" t="b">
        <f t="shared" ca="1" si="217"/>
        <v>0</v>
      </c>
      <c r="Q1452" s="5" t="b">
        <f t="shared" ca="1" si="3"/>
        <v>1</v>
      </c>
      <c r="R1452" s="5"/>
      <c r="S1452" s="5"/>
      <c r="T1452" s="5"/>
      <c r="U1452" s="5"/>
      <c r="V1452" s="5"/>
      <c r="W1452" s="5"/>
      <c r="X1452" s="5"/>
      <c r="Y1452" s="5"/>
      <c r="Z1452" s="5"/>
      <c r="AA1452" s="5"/>
      <c r="AB1452" s="5"/>
      <c r="AC1452" s="5"/>
      <c r="AD1452" s="5"/>
      <c r="AE1452" s="5"/>
      <c r="AF1452" s="5"/>
    </row>
    <row r="1453" spans="1:32" ht="21" customHeight="1">
      <c r="A1453" s="5" t="s">
        <v>396</v>
      </c>
      <c r="B1453" s="5" t="s">
        <v>15505</v>
      </c>
      <c r="C1453" s="5" t="str">
        <f t="shared" ca="1" si="0"/>
        <v>上海</v>
      </c>
      <c r="D1453" s="5" t="str">
        <f t="shared" ca="1" si="219"/>
        <v>徐汇区  </v>
      </c>
      <c r="E1453" s="5" t="s">
        <v>22751</v>
      </c>
      <c r="F1453" s="5" t="s">
        <v>45</v>
      </c>
      <c r="G1453" s="7">
        <v>15</v>
      </c>
      <c r="H1453" s="7">
        <v>25</v>
      </c>
      <c r="I1453" s="5" t="s">
        <v>151</v>
      </c>
      <c r="J1453" s="5" t="s">
        <v>108</v>
      </c>
      <c r="K1453" s="5" t="s">
        <v>2103</v>
      </c>
      <c r="L1453" s="5" t="s">
        <v>15506</v>
      </c>
      <c r="M1453" s="5" t="s">
        <v>15507</v>
      </c>
      <c r="N1453" s="5" t="s">
        <v>42</v>
      </c>
      <c r="O1453" s="5" t="s">
        <v>55</v>
      </c>
      <c r="P1453" s="5" t="b">
        <f t="shared" ca="1" si="217"/>
        <v>0</v>
      </c>
      <c r="Q1453" s="5" t="b">
        <f t="shared" ca="1" si="3"/>
        <v>1</v>
      </c>
      <c r="R1453" s="5"/>
      <c r="S1453" s="5"/>
      <c r="T1453" s="5"/>
      <c r="U1453" s="5"/>
      <c r="V1453" s="5"/>
      <c r="W1453" s="5"/>
      <c r="X1453" s="5"/>
      <c r="Y1453" s="5"/>
      <c r="Z1453" s="5"/>
      <c r="AA1453" s="5"/>
      <c r="AB1453" s="5"/>
      <c r="AC1453" s="5"/>
      <c r="AD1453" s="5"/>
      <c r="AE1453" s="5"/>
      <c r="AF1453" s="5"/>
    </row>
    <row r="1454" spans="1:32" ht="21" customHeight="1">
      <c r="A1454" s="5" t="s">
        <v>277</v>
      </c>
      <c r="B1454" s="5" t="s">
        <v>5218</v>
      </c>
      <c r="C1454" s="5" t="str">
        <f t="shared" ca="1" si="0"/>
        <v>上海</v>
      </c>
      <c r="D1454" s="5" t="str">
        <f t="shared" ca="1" si="219"/>
        <v>徐汇区  </v>
      </c>
      <c r="E1454" s="5" t="s">
        <v>22772</v>
      </c>
      <c r="F1454" s="5" t="s">
        <v>45</v>
      </c>
      <c r="G1454" s="7">
        <v>15</v>
      </c>
      <c r="H1454" s="7">
        <v>20</v>
      </c>
      <c r="I1454" s="5" t="s">
        <v>493</v>
      </c>
      <c r="J1454" s="5" t="s">
        <v>108</v>
      </c>
      <c r="K1454" s="5" t="s">
        <v>134</v>
      </c>
      <c r="L1454" s="5" t="s">
        <v>5220</v>
      </c>
      <c r="M1454" s="5" t="s">
        <v>26910</v>
      </c>
      <c r="N1454" s="5" t="s">
        <v>42</v>
      </c>
      <c r="O1454" s="5" t="s">
        <v>237</v>
      </c>
      <c r="P1454" s="5" t="b">
        <f t="shared" ca="1" si="217"/>
        <v>0</v>
      </c>
      <c r="Q1454" s="5" t="b">
        <f t="shared" ca="1" si="3"/>
        <v>1</v>
      </c>
      <c r="R1454" s="5"/>
      <c r="S1454" s="5"/>
      <c r="T1454" s="5"/>
      <c r="U1454" s="5"/>
      <c r="V1454" s="5"/>
      <c r="W1454" s="5"/>
      <c r="X1454" s="5"/>
      <c r="Y1454" s="5"/>
      <c r="Z1454" s="5"/>
      <c r="AA1454" s="5"/>
      <c r="AB1454" s="5"/>
      <c r="AC1454" s="5"/>
      <c r="AD1454" s="5"/>
      <c r="AE1454" s="5"/>
      <c r="AF1454" s="5"/>
    </row>
    <row r="1455" spans="1:32" ht="21" customHeight="1">
      <c r="A1455" s="5" t="s">
        <v>15495</v>
      </c>
      <c r="B1455" s="5" t="s">
        <v>15496</v>
      </c>
      <c r="C1455" s="5" t="str">
        <f t="shared" ca="1" si="0"/>
        <v>上海</v>
      </c>
      <c r="D1455" s="5" t="str">
        <f t="shared" ca="1" si="219"/>
        <v>徐汇区  </v>
      </c>
      <c r="E1455" s="5" t="s">
        <v>22772</v>
      </c>
      <c r="F1455" s="5" t="s">
        <v>45</v>
      </c>
      <c r="G1455" s="7">
        <v>15</v>
      </c>
      <c r="H1455" s="7">
        <v>20</v>
      </c>
      <c r="I1455" s="5" t="s">
        <v>493</v>
      </c>
      <c r="J1455" s="5" t="s">
        <v>66</v>
      </c>
      <c r="K1455" s="5" t="s">
        <v>516</v>
      </c>
      <c r="L1455" s="5" t="s">
        <v>15497</v>
      </c>
      <c r="M1455" s="5" t="s">
        <v>15498</v>
      </c>
      <c r="N1455" s="5" t="s">
        <v>53</v>
      </c>
      <c r="O1455" s="5" t="s">
        <v>55</v>
      </c>
      <c r="P1455" s="5" t="b">
        <f t="shared" ca="1" si="217"/>
        <v>0</v>
      </c>
      <c r="Q1455" s="5" t="b">
        <f t="shared" ca="1" si="3"/>
        <v>1</v>
      </c>
      <c r="R1455" s="5"/>
      <c r="S1455" s="5"/>
      <c r="T1455" s="5"/>
      <c r="U1455" s="5"/>
      <c r="V1455" s="5"/>
      <c r="W1455" s="5"/>
      <c r="X1455" s="5"/>
      <c r="Y1455" s="5"/>
      <c r="Z1455" s="5"/>
      <c r="AA1455" s="5"/>
      <c r="AB1455" s="5"/>
      <c r="AC1455" s="5"/>
      <c r="AD1455" s="5"/>
      <c r="AE1455" s="5"/>
      <c r="AF1455" s="5"/>
    </row>
    <row r="1456" spans="1:32" ht="21" customHeight="1">
      <c r="A1456" s="5" t="s">
        <v>15595</v>
      </c>
      <c r="B1456" s="5" t="s">
        <v>15597</v>
      </c>
      <c r="C1456" s="5" t="str">
        <f t="shared" ca="1" si="0"/>
        <v>上海</v>
      </c>
      <c r="D1456" s="5" t="str">
        <f t="shared" ca="1" si="219"/>
        <v>徐汇区  </v>
      </c>
      <c r="E1456" s="5" t="s">
        <v>22739</v>
      </c>
      <c r="F1456" s="5" t="s">
        <v>45</v>
      </c>
      <c r="G1456" s="7">
        <v>15</v>
      </c>
      <c r="H1456" s="7">
        <v>20</v>
      </c>
      <c r="I1456" s="5" t="s">
        <v>493</v>
      </c>
      <c r="J1456" s="5" t="s">
        <v>108</v>
      </c>
      <c r="K1456" s="5" t="s">
        <v>412</v>
      </c>
      <c r="L1456" s="9" t="s">
        <v>47</v>
      </c>
      <c r="M1456" s="5" t="s">
        <v>15599</v>
      </c>
      <c r="N1456" s="5" t="s">
        <v>37</v>
      </c>
      <c r="O1456" s="5" t="s">
        <v>89</v>
      </c>
      <c r="P1456" s="5" t="b">
        <f t="shared" ca="1" si="217"/>
        <v>0</v>
      </c>
      <c r="Q1456" s="5" t="b">
        <f t="shared" ca="1" si="3"/>
        <v>1</v>
      </c>
      <c r="R1456" s="5"/>
      <c r="S1456" s="5"/>
      <c r="T1456" s="5"/>
      <c r="U1456" s="5"/>
      <c r="V1456" s="5"/>
      <c r="W1456" s="5"/>
      <c r="X1456" s="5"/>
      <c r="Y1456" s="5"/>
      <c r="Z1456" s="5"/>
      <c r="AA1456" s="5"/>
      <c r="AB1456" s="5"/>
      <c r="AC1456" s="5"/>
      <c r="AD1456" s="5"/>
      <c r="AE1456" s="5"/>
      <c r="AF1456" s="5"/>
    </row>
    <row r="1457" spans="1:32" ht="21" customHeight="1">
      <c r="A1457" s="5" t="s">
        <v>2601</v>
      </c>
      <c r="B1457" s="5" t="s">
        <v>3178</v>
      </c>
      <c r="C1457" s="5" t="str">
        <f t="shared" ca="1" si="0"/>
        <v>上海</v>
      </c>
      <c r="D1457" s="9" t="s">
        <v>47</v>
      </c>
      <c r="E1457" s="5" t="s">
        <v>22384</v>
      </c>
      <c r="F1457" s="5" t="s">
        <v>29</v>
      </c>
      <c r="G1457" s="7">
        <v>15</v>
      </c>
      <c r="H1457" s="7">
        <v>25</v>
      </c>
      <c r="I1457" s="5" t="s">
        <v>151</v>
      </c>
      <c r="J1457" s="5" t="s">
        <v>66</v>
      </c>
      <c r="K1457" s="5" t="s">
        <v>48</v>
      </c>
      <c r="L1457" s="5" t="s">
        <v>3180</v>
      </c>
      <c r="M1457" s="5" t="s">
        <v>3181</v>
      </c>
      <c r="N1457" s="5" t="s">
        <v>100</v>
      </c>
      <c r="O1457" s="5" t="s">
        <v>55</v>
      </c>
      <c r="P1457" s="5" t="b">
        <f t="shared" ca="1" si="217"/>
        <v>0</v>
      </c>
      <c r="Q1457" s="5" t="b">
        <f t="shared" ca="1" si="3"/>
        <v>1</v>
      </c>
      <c r="R1457" s="5"/>
      <c r="S1457" s="5"/>
      <c r="T1457" s="5"/>
      <c r="U1457" s="5"/>
      <c r="V1457" s="5"/>
      <c r="W1457" s="5"/>
      <c r="X1457" s="5"/>
      <c r="Y1457" s="5"/>
      <c r="Z1457" s="5"/>
      <c r="AA1457" s="5"/>
      <c r="AB1457" s="5"/>
      <c r="AC1457" s="5"/>
      <c r="AD1457" s="5"/>
      <c r="AE1457" s="5"/>
      <c r="AF1457" s="5"/>
    </row>
    <row r="1458" spans="1:32" ht="21" customHeight="1">
      <c r="A1458" s="5" t="s">
        <v>7050</v>
      </c>
      <c r="B1458" s="5" t="s">
        <v>16098</v>
      </c>
      <c r="C1458" s="5" t="str">
        <f t="shared" ca="1" si="0"/>
        <v>上海</v>
      </c>
      <c r="D1458" s="9" t="s">
        <v>47</v>
      </c>
      <c r="E1458" s="5" t="s">
        <v>22384</v>
      </c>
      <c r="F1458" s="5" t="s">
        <v>45</v>
      </c>
      <c r="G1458" s="7">
        <v>15</v>
      </c>
      <c r="H1458" s="7">
        <v>25</v>
      </c>
      <c r="I1458" s="5" t="s">
        <v>151</v>
      </c>
      <c r="J1458" s="7" t="s">
        <v>24</v>
      </c>
      <c r="K1458" s="5" t="s">
        <v>1283</v>
      </c>
      <c r="L1458" s="9" t="s">
        <v>47</v>
      </c>
      <c r="M1458" s="5" t="s">
        <v>16102</v>
      </c>
      <c r="N1458" s="5" t="s">
        <v>37</v>
      </c>
      <c r="O1458" s="5" t="s">
        <v>55</v>
      </c>
      <c r="P1458" s="5" t="b">
        <f t="shared" ca="1" si="217"/>
        <v>0</v>
      </c>
      <c r="Q1458" s="5" t="b">
        <f t="shared" ca="1" si="3"/>
        <v>1</v>
      </c>
      <c r="R1458" s="5"/>
      <c r="S1458" s="5"/>
      <c r="T1458" s="5"/>
      <c r="U1458" s="5"/>
      <c r="V1458" s="5"/>
      <c r="W1458" s="5"/>
      <c r="X1458" s="5"/>
      <c r="Y1458" s="5"/>
      <c r="Z1458" s="5"/>
      <c r="AA1458" s="5"/>
      <c r="AB1458" s="5"/>
      <c r="AC1458" s="5"/>
      <c r="AD1458" s="5"/>
      <c r="AE1458" s="5"/>
      <c r="AF1458" s="5"/>
    </row>
    <row r="1459" spans="1:32" ht="21" customHeight="1">
      <c r="A1459" s="5" t="s">
        <v>26911</v>
      </c>
      <c r="B1459" s="5" t="s">
        <v>26912</v>
      </c>
      <c r="C1459" s="5" t="str">
        <f t="shared" ca="1" si="0"/>
        <v>上海</v>
      </c>
      <c r="D1459" s="5" t="str">
        <f t="shared" ref="D1459:D1466" ca="1" si="220">IFERROR(__xludf.DUMMYFUNCTION("REGEXEXTRACT(E1459,""-(\S+)"")"),"浦东新区  ")</f>
        <v>浦东新区  </v>
      </c>
      <c r="E1459" s="5" t="s">
        <v>22772</v>
      </c>
      <c r="F1459" s="5" t="s">
        <v>29</v>
      </c>
      <c r="G1459" s="7">
        <v>15</v>
      </c>
      <c r="H1459" s="7">
        <v>20</v>
      </c>
      <c r="I1459" s="5" t="s">
        <v>493</v>
      </c>
      <c r="J1459" s="5" t="s">
        <v>31</v>
      </c>
      <c r="K1459" s="5" t="s">
        <v>26913</v>
      </c>
      <c r="L1459" s="9" t="s">
        <v>47</v>
      </c>
      <c r="M1459" s="5" t="s">
        <v>26914</v>
      </c>
      <c r="N1459" s="5" t="s">
        <v>100</v>
      </c>
      <c r="O1459" s="5" t="s">
        <v>237</v>
      </c>
      <c r="P1459" s="5" t="b">
        <f t="shared" ca="1" si="217"/>
        <v>0</v>
      </c>
      <c r="Q1459" s="5" t="b">
        <f t="shared" ca="1" si="3"/>
        <v>1</v>
      </c>
      <c r="R1459" s="5"/>
      <c r="S1459" s="5"/>
      <c r="T1459" s="5"/>
      <c r="U1459" s="5"/>
      <c r="V1459" s="5"/>
      <c r="W1459" s="5"/>
      <c r="X1459" s="5"/>
      <c r="Y1459" s="5"/>
      <c r="Z1459" s="5"/>
      <c r="AA1459" s="5"/>
      <c r="AB1459" s="5"/>
      <c r="AC1459" s="5"/>
      <c r="AD1459" s="5"/>
      <c r="AE1459" s="5"/>
      <c r="AF1459" s="5"/>
    </row>
    <row r="1460" spans="1:32" ht="21" customHeight="1">
      <c r="A1460" s="5" t="s">
        <v>26915</v>
      </c>
      <c r="B1460" s="5" t="s">
        <v>26916</v>
      </c>
      <c r="C1460" s="5" t="str">
        <f t="shared" ca="1" si="0"/>
        <v>上海</v>
      </c>
      <c r="D1460" s="5" t="str">
        <f t="shared" ca="1" si="220"/>
        <v>浦东新区  </v>
      </c>
      <c r="E1460" s="5" t="s">
        <v>23053</v>
      </c>
      <c r="F1460" s="5" t="s">
        <v>45</v>
      </c>
      <c r="G1460" s="7">
        <v>15</v>
      </c>
      <c r="H1460" s="7">
        <v>25</v>
      </c>
      <c r="I1460" s="5" t="s">
        <v>151</v>
      </c>
      <c r="J1460" s="5" t="s">
        <v>108</v>
      </c>
      <c r="K1460" s="5" t="s">
        <v>57</v>
      </c>
      <c r="L1460" s="5" t="s">
        <v>26917</v>
      </c>
      <c r="M1460" s="5" t="s">
        <v>26918</v>
      </c>
      <c r="N1460" s="5" t="s">
        <v>100</v>
      </c>
      <c r="O1460" s="5" t="s">
        <v>55</v>
      </c>
      <c r="P1460" s="5" t="b">
        <f t="shared" ca="1" si="217"/>
        <v>0</v>
      </c>
      <c r="Q1460" s="5" t="b">
        <f t="shared" ca="1" si="3"/>
        <v>1</v>
      </c>
      <c r="R1460" s="5"/>
      <c r="S1460" s="5"/>
      <c r="T1460" s="5"/>
      <c r="U1460" s="5"/>
      <c r="V1460" s="5"/>
      <c r="W1460" s="5"/>
      <c r="X1460" s="5"/>
      <c r="Y1460" s="5"/>
      <c r="Z1460" s="5"/>
      <c r="AA1460" s="5"/>
      <c r="AB1460" s="5"/>
      <c r="AC1460" s="5"/>
      <c r="AD1460" s="5"/>
      <c r="AE1460" s="5"/>
      <c r="AF1460" s="5"/>
    </row>
    <row r="1461" spans="1:32" ht="21" customHeight="1">
      <c r="A1461" s="5" t="s">
        <v>4668</v>
      </c>
      <c r="B1461" s="5" t="s">
        <v>15663</v>
      </c>
      <c r="C1461" s="5" t="str">
        <f t="shared" ca="1" si="0"/>
        <v>上海</v>
      </c>
      <c r="D1461" s="5" t="str">
        <f t="shared" ca="1" si="220"/>
        <v>浦东新区  </v>
      </c>
      <c r="E1461" s="5" t="s">
        <v>22739</v>
      </c>
      <c r="F1461" s="5" t="s">
        <v>29</v>
      </c>
      <c r="G1461" s="7">
        <v>15</v>
      </c>
      <c r="H1461" s="7">
        <v>20</v>
      </c>
      <c r="I1461" s="5" t="s">
        <v>493</v>
      </c>
      <c r="J1461" s="5" t="s">
        <v>108</v>
      </c>
      <c r="K1461" s="5" t="s">
        <v>537</v>
      </c>
      <c r="L1461" s="5" t="s">
        <v>15664</v>
      </c>
      <c r="M1461" s="5" t="s">
        <v>15666</v>
      </c>
      <c r="N1461" s="5" t="s">
        <v>37</v>
      </c>
      <c r="O1461" s="5" t="s">
        <v>44</v>
      </c>
      <c r="P1461" s="5" t="b">
        <f t="shared" ca="1" si="217"/>
        <v>0</v>
      </c>
      <c r="Q1461" s="5" t="b">
        <f t="shared" ca="1" si="3"/>
        <v>1</v>
      </c>
      <c r="R1461" s="5"/>
      <c r="S1461" s="5"/>
      <c r="T1461" s="5"/>
      <c r="U1461" s="5"/>
      <c r="V1461" s="5"/>
      <c r="W1461" s="5"/>
      <c r="X1461" s="5"/>
      <c r="Y1461" s="5"/>
      <c r="Z1461" s="5"/>
      <c r="AA1461" s="5"/>
      <c r="AB1461" s="5"/>
      <c r="AC1461" s="5"/>
      <c r="AD1461" s="5"/>
      <c r="AE1461" s="5"/>
      <c r="AF1461" s="5"/>
    </row>
    <row r="1462" spans="1:32" ht="21" customHeight="1">
      <c r="A1462" s="5" t="s">
        <v>1710</v>
      </c>
      <c r="B1462" s="5" t="s">
        <v>7586</v>
      </c>
      <c r="C1462" s="5" t="str">
        <f t="shared" ca="1" si="0"/>
        <v>上海</v>
      </c>
      <c r="D1462" s="5" t="str">
        <f t="shared" ca="1" si="220"/>
        <v>浦东新区  </v>
      </c>
      <c r="E1462" s="5" t="s">
        <v>23038</v>
      </c>
      <c r="F1462" s="5" t="s">
        <v>45</v>
      </c>
      <c r="G1462" s="7">
        <v>15</v>
      </c>
      <c r="H1462" s="7">
        <v>25</v>
      </c>
      <c r="I1462" s="5" t="s">
        <v>151</v>
      </c>
      <c r="J1462" s="5" t="s">
        <v>108</v>
      </c>
      <c r="K1462" s="5" t="s">
        <v>3385</v>
      </c>
      <c r="L1462" s="5" t="s">
        <v>26919</v>
      </c>
      <c r="M1462" s="5" t="s">
        <v>26920</v>
      </c>
      <c r="N1462" s="5" t="s">
        <v>37</v>
      </c>
      <c r="O1462" s="5" t="s">
        <v>89</v>
      </c>
      <c r="P1462" s="5" t="b">
        <f t="shared" ca="1" si="217"/>
        <v>0</v>
      </c>
      <c r="Q1462" s="5" t="b">
        <f t="shared" ca="1" si="3"/>
        <v>1</v>
      </c>
      <c r="R1462" s="5"/>
      <c r="S1462" s="5"/>
      <c r="T1462" s="5"/>
      <c r="U1462" s="5"/>
      <c r="V1462" s="5"/>
      <c r="W1462" s="5"/>
      <c r="X1462" s="5"/>
      <c r="Y1462" s="5"/>
      <c r="Z1462" s="5"/>
      <c r="AA1462" s="5"/>
      <c r="AB1462" s="5"/>
      <c r="AC1462" s="5"/>
      <c r="AD1462" s="5"/>
      <c r="AE1462" s="5"/>
      <c r="AF1462" s="5"/>
    </row>
    <row r="1463" spans="1:32" ht="21" customHeight="1">
      <c r="A1463" s="5" t="s">
        <v>2732</v>
      </c>
      <c r="B1463" s="5" t="s">
        <v>2733</v>
      </c>
      <c r="C1463" s="5" t="str">
        <f t="shared" ca="1" si="0"/>
        <v>上海</v>
      </c>
      <c r="D1463" s="5" t="str">
        <f t="shared" ca="1" si="220"/>
        <v>浦东新区  </v>
      </c>
      <c r="E1463" s="5" t="s">
        <v>22376</v>
      </c>
      <c r="F1463" s="5" t="s">
        <v>45</v>
      </c>
      <c r="G1463" s="7">
        <v>15</v>
      </c>
      <c r="H1463" s="7">
        <v>25</v>
      </c>
      <c r="I1463" s="5" t="s">
        <v>151</v>
      </c>
      <c r="J1463" s="5" t="s">
        <v>66</v>
      </c>
      <c r="K1463" s="5" t="s">
        <v>57</v>
      </c>
      <c r="L1463" s="9" t="s">
        <v>47</v>
      </c>
      <c r="M1463" s="5" t="s">
        <v>2734</v>
      </c>
      <c r="N1463" s="5" t="s">
        <v>100</v>
      </c>
      <c r="O1463" s="5" t="s">
        <v>38</v>
      </c>
      <c r="P1463" s="5" t="b">
        <f t="shared" ca="1" si="217"/>
        <v>0</v>
      </c>
      <c r="Q1463" s="5" t="b">
        <f t="shared" ca="1" si="3"/>
        <v>1</v>
      </c>
      <c r="R1463" s="5"/>
      <c r="S1463" s="5"/>
      <c r="T1463" s="5"/>
      <c r="U1463" s="5"/>
      <c r="V1463" s="5"/>
      <c r="W1463" s="5"/>
      <c r="X1463" s="5"/>
      <c r="Y1463" s="5"/>
      <c r="Z1463" s="5"/>
      <c r="AA1463" s="5"/>
      <c r="AB1463" s="5"/>
      <c r="AC1463" s="5"/>
      <c r="AD1463" s="5"/>
      <c r="AE1463" s="5"/>
      <c r="AF1463" s="5"/>
    </row>
    <row r="1464" spans="1:32" ht="21" customHeight="1">
      <c r="A1464" s="5" t="s">
        <v>4668</v>
      </c>
      <c r="B1464" s="5" t="s">
        <v>15756</v>
      </c>
      <c r="C1464" s="5" t="str">
        <f t="shared" ca="1" si="0"/>
        <v>上海</v>
      </c>
      <c r="D1464" s="5" t="str">
        <f t="shared" ca="1" si="220"/>
        <v>浦东新区  </v>
      </c>
      <c r="E1464" s="5" t="s">
        <v>22756</v>
      </c>
      <c r="F1464" s="5" t="s">
        <v>45</v>
      </c>
      <c r="G1464" s="7">
        <v>15</v>
      </c>
      <c r="H1464" s="7">
        <v>20</v>
      </c>
      <c r="I1464" s="5" t="s">
        <v>493</v>
      </c>
      <c r="J1464" s="5" t="s">
        <v>108</v>
      </c>
      <c r="K1464" s="5" t="s">
        <v>1520</v>
      </c>
      <c r="L1464" s="5" t="s">
        <v>15757</v>
      </c>
      <c r="M1464" s="5" t="s">
        <v>15758</v>
      </c>
      <c r="N1464" s="5" t="s">
        <v>37</v>
      </c>
      <c r="O1464" s="5" t="s">
        <v>55</v>
      </c>
      <c r="P1464" s="5" t="b">
        <f t="shared" ca="1" si="217"/>
        <v>0</v>
      </c>
      <c r="Q1464" s="5" t="b">
        <f t="shared" ca="1" si="3"/>
        <v>1</v>
      </c>
      <c r="R1464" s="5"/>
      <c r="S1464" s="5"/>
      <c r="T1464" s="5"/>
      <c r="U1464" s="5"/>
      <c r="V1464" s="5"/>
      <c r="W1464" s="5"/>
      <c r="X1464" s="5"/>
      <c r="Y1464" s="5"/>
      <c r="Z1464" s="5"/>
      <c r="AA1464" s="5"/>
      <c r="AB1464" s="5"/>
      <c r="AC1464" s="5"/>
      <c r="AD1464" s="5"/>
      <c r="AE1464" s="5"/>
      <c r="AF1464" s="5"/>
    </row>
    <row r="1465" spans="1:32" ht="21" customHeight="1">
      <c r="A1465" s="5" t="s">
        <v>3183</v>
      </c>
      <c r="B1465" s="5" t="s">
        <v>3805</v>
      </c>
      <c r="C1465" s="5" t="str">
        <f t="shared" ca="1" si="0"/>
        <v>上海</v>
      </c>
      <c r="D1465" s="5" t="str">
        <f t="shared" ca="1" si="220"/>
        <v>浦东新区  </v>
      </c>
      <c r="E1465" s="5" t="s">
        <v>22772</v>
      </c>
      <c r="F1465" s="5" t="s">
        <v>45</v>
      </c>
      <c r="G1465" s="7">
        <v>15</v>
      </c>
      <c r="H1465" s="7">
        <v>20</v>
      </c>
      <c r="I1465" s="5" t="s">
        <v>493</v>
      </c>
      <c r="J1465" s="5" t="s">
        <v>108</v>
      </c>
      <c r="K1465" s="5" t="s">
        <v>57</v>
      </c>
      <c r="L1465" s="9" t="s">
        <v>47</v>
      </c>
      <c r="M1465" s="5" t="s">
        <v>26921</v>
      </c>
      <c r="N1465" s="5" t="s">
        <v>37</v>
      </c>
      <c r="O1465" s="5" t="s">
        <v>55</v>
      </c>
      <c r="P1465" s="5" t="b">
        <f t="shared" ca="1" si="217"/>
        <v>0</v>
      </c>
      <c r="Q1465" s="5" t="b">
        <f t="shared" ca="1" si="3"/>
        <v>1</v>
      </c>
      <c r="R1465" s="5"/>
      <c r="S1465" s="5"/>
      <c r="T1465" s="5"/>
      <c r="U1465" s="5"/>
      <c r="V1465" s="5"/>
      <c r="W1465" s="5"/>
      <c r="X1465" s="5"/>
      <c r="Y1465" s="5"/>
      <c r="Z1465" s="5"/>
      <c r="AA1465" s="5"/>
      <c r="AB1465" s="5"/>
      <c r="AC1465" s="5"/>
      <c r="AD1465" s="5"/>
      <c r="AE1465" s="5"/>
      <c r="AF1465" s="5"/>
    </row>
    <row r="1466" spans="1:32" ht="21" customHeight="1">
      <c r="A1466" s="5" t="s">
        <v>15743</v>
      </c>
      <c r="B1466" s="5" t="s">
        <v>15744</v>
      </c>
      <c r="C1466" s="5" t="str">
        <f t="shared" ca="1" si="0"/>
        <v>上海</v>
      </c>
      <c r="D1466" s="5" t="str">
        <f t="shared" ca="1" si="220"/>
        <v>浦东新区  </v>
      </c>
      <c r="E1466" s="5" t="s">
        <v>22376</v>
      </c>
      <c r="F1466" s="5" t="s">
        <v>45</v>
      </c>
      <c r="G1466" s="7">
        <v>15</v>
      </c>
      <c r="H1466" s="7">
        <v>20</v>
      </c>
      <c r="I1466" s="5" t="s">
        <v>493</v>
      </c>
      <c r="J1466" s="5" t="s">
        <v>108</v>
      </c>
      <c r="K1466" s="5" t="s">
        <v>15745</v>
      </c>
      <c r="L1466" s="5" t="s">
        <v>190</v>
      </c>
      <c r="M1466" s="5" t="s">
        <v>15746</v>
      </c>
      <c r="N1466" s="5" t="s">
        <v>53</v>
      </c>
      <c r="O1466" s="5" t="s">
        <v>55</v>
      </c>
      <c r="P1466" s="5" t="b">
        <f t="shared" ca="1" si="217"/>
        <v>0</v>
      </c>
      <c r="Q1466" s="5" t="b">
        <f t="shared" ca="1" si="3"/>
        <v>1</v>
      </c>
      <c r="R1466" s="5"/>
      <c r="S1466" s="5"/>
      <c r="T1466" s="5"/>
      <c r="U1466" s="5"/>
      <c r="V1466" s="5"/>
      <c r="W1466" s="5"/>
      <c r="X1466" s="5"/>
      <c r="Y1466" s="5"/>
      <c r="Z1466" s="5"/>
      <c r="AA1466" s="5"/>
      <c r="AB1466" s="5"/>
      <c r="AC1466" s="5"/>
      <c r="AD1466" s="5"/>
      <c r="AE1466" s="5"/>
      <c r="AF1466" s="5"/>
    </row>
    <row r="1467" spans="1:32" ht="21" customHeight="1">
      <c r="A1467" s="14" t="s">
        <v>15734</v>
      </c>
      <c r="B1467" s="14" t="s">
        <v>15735</v>
      </c>
      <c r="C1467" s="14" t="str">
        <f t="shared" ca="1" si="0"/>
        <v>上海</v>
      </c>
      <c r="D1467" s="16" t="s">
        <v>47</v>
      </c>
      <c r="E1467" s="14" t="s">
        <v>22384</v>
      </c>
      <c r="F1467" s="14" t="s">
        <v>45</v>
      </c>
      <c r="G1467" s="15">
        <v>15</v>
      </c>
      <c r="H1467" s="15">
        <v>20</v>
      </c>
      <c r="I1467" s="14" t="s">
        <v>493</v>
      </c>
      <c r="J1467" s="15" t="s">
        <v>24</v>
      </c>
      <c r="K1467" s="14" t="s">
        <v>7293</v>
      </c>
      <c r="L1467" s="16" t="s">
        <v>47</v>
      </c>
      <c r="M1467" s="16" t="s">
        <v>47</v>
      </c>
      <c r="N1467" s="14" t="s">
        <v>167</v>
      </c>
      <c r="O1467" s="14" t="s">
        <v>89</v>
      </c>
      <c r="P1467" s="14" t="b">
        <f ca="1">IFERROR(__xludf.DUMMYFUNCTION("REGEXMATCH(A1467,""前端|设计|(?i)html|(?i)css|网页"")"),FALSE)</f>
        <v>0</v>
      </c>
      <c r="Q1467" s="14" t="b">
        <f t="shared" ca="1" si="3"/>
        <v>1</v>
      </c>
      <c r="R1467" s="5"/>
      <c r="S1467" s="5"/>
      <c r="T1467" s="5"/>
      <c r="U1467" s="5"/>
      <c r="V1467" s="5"/>
      <c r="W1467" s="5"/>
      <c r="X1467" s="5"/>
      <c r="Y1467" s="5"/>
      <c r="Z1467" s="5"/>
      <c r="AA1467" s="5"/>
      <c r="AB1467" s="5"/>
      <c r="AC1467" s="5"/>
      <c r="AD1467" s="5"/>
      <c r="AE1467" s="5"/>
      <c r="AF1467" s="5"/>
    </row>
    <row r="1468" spans="1:32" ht="21" customHeight="1">
      <c r="A1468" s="5" t="s">
        <v>26922</v>
      </c>
      <c r="B1468" s="5" t="s">
        <v>6622</v>
      </c>
      <c r="C1468" s="5" t="str">
        <f t="shared" ca="1" si="0"/>
        <v>上海</v>
      </c>
      <c r="D1468" s="9" t="s">
        <v>47</v>
      </c>
      <c r="E1468" s="5" t="s">
        <v>22384</v>
      </c>
      <c r="F1468" s="5" t="s">
        <v>45</v>
      </c>
      <c r="G1468" s="7">
        <v>15</v>
      </c>
      <c r="H1468" s="7">
        <v>30</v>
      </c>
      <c r="I1468" s="5" t="s">
        <v>2134</v>
      </c>
      <c r="J1468" s="5" t="s">
        <v>108</v>
      </c>
      <c r="K1468" s="5" t="s">
        <v>48</v>
      </c>
      <c r="L1468" s="5" t="s">
        <v>24269</v>
      </c>
      <c r="M1468" s="5" t="s">
        <v>26923</v>
      </c>
      <c r="N1468" s="5" t="s">
        <v>167</v>
      </c>
      <c r="O1468" s="5" t="s">
        <v>55</v>
      </c>
      <c r="P1468" s="5" t="b">
        <f t="shared" ref="P1468:P1474" ca="1" si="221">IFERROR(__xludf.DUMMYFUNCTION("REGEXMATCH(A1468,""前端|设计|(?i)html|(?i)css"")"),TRUE)</f>
        <v>1</v>
      </c>
      <c r="Q1468" s="5" t="b">
        <f t="shared" ca="1" si="3"/>
        <v>1</v>
      </c>
      <c r="R1468" s="5"/>
      <c r="S1468" s="5"/>
      <c r="T1468" s="5"/>
      <c r="U1468" s="5"/>
      <c r="V1468" s="5"/>
      <c r="W1468" s="5"/>
      <c r="X1468" s="5"/>
      <c r="Y1468" s="5"/>
      <c r="Z1468" s="5"/>
      <c r="AA1468" s="5"/>
      <c r="AB1468" s="5"/>
      <c r="AC1468" s="5"/>
      <c r="AD1468" s="5"/>
      <c r="AE1468" s="5"/>
      <c r="AF1468" s="5"/>
    </row>
    <row r="1469" spans="1:32" ht="21" customHeight="1">
      <c r="A1469" s="5" t="s">
        <v>15534</v>
      </c>
      <c r="B1469" s="5" t="s">
        <v>15535</v>
      </c>
      <c r="C1469" s="5" t="str">
        <f t="shared" ca="1" si="0"/>
        <v>上海</v>
      </c>
      <c r="D1469" s="5" t="str">
        <f t="shared" ref="D1469:D1472" ca="1" si="222">IFERROR(__xludf.DUMMYFUNCTION("REGEXEXTRACT(E1469,""-(\S+)"")"),"闵行区  ")</f>
        <v>闵行区  </v>
      </c>
      <c r="E1469" s="5" t="s">
        <v>23053</v>
      </c>
      <c r="F1469" s="5" t="s">
        <v>45</v>
      </c>
      <c r="G1469" s="7">
        <v>15</v>
      </c>
      <c r="H1469" s="7">
        <v>30</v>
      </c>
      <c r="I1469" s="5" t="s">
        <v>2134</v>
      </c>
      <c r="J1469" s="7" t="s">
        <v>24</v>
      </c>
      <c r="K1469" s="5" t="s">
        <v>57</v>
      </c>
      <c r="L1469" s="5" t="s">
        <v>15536</v>
      </c>
      <c r="M1469" s="5" t="s">
        <v>15537</v>
      </c>
      <c r="N1469" s="5" t="s">
        <v>167</v>
      </c>
      <c r="O1469" s="5" t="s">
        <v>55</v>
      </c>
      <c r="P1469" s="5" t="b">
        <f t="shared" ca="1" si="221"/>
        <v>1</v>
      </c>
      <c r="Q1469" s="5" t="b">
        <f t="shared" ca="1" si="3"/>
        <v>1</v>
      </c>
      <c r="R1469" s="5"/>
      <c r="S1469" s="5"/>
      <c r="T1469" s="5"/>
      <c r="U1469" s="5"/>
      <c r="V1469" s="5"/>
      <c r="W1469" s="5"/>
      <c r="X1469" s="5"/>
      <c r="Y1469" s="5"/>
      <c r="Z1469" s="5"/>
      <c r="AA1469" s="5"/>
      <c r="AB1469" s="5"/>
      <c r="AC1469" s="5"/>
      <c r="AD1469" s="5"/>
      <c r="AE1469" s="5"/>
      <c r="AF1469" s="5"/>
    </row>
    <row r="1470" spans="1:32" ht="21" customHeight="1">
      <c r="A1470" s="5" t="s">
        <v>15791</v>
      </c>
      <c r="B1470" s="5" t="s">
        <v>15792</v>
      </c>
      <c r="C1470" s="5" t="str">
        <f t="shared" ca="1" si="0"/>
        <v>上海</v>
      </c>
      <c r="D1470" s="5" t="str">
        <f t="shared" ca="1" si="222"/>
        <v>闵行区  </v>
      </c>
      <c r="E1470" s="5" t="s">
        <v>23053</v>
      </c>
      <c r="F1470" s="5" t="s">
        <v>29</v>
      </c>
      <c r="G1470" s="7">
        <v>15</v>
      </c>
      <c r="H1470" s="7">
        <v>20</v>
      </c>
      <c r="I1470" s="5" t="s">
        <v>493</v>
      </c>
      <c r="J1470" s="5" t="s">
        <v>31</v>
      </c>
      <c r="K1470" s="5" t="s">
        <v>1471</v>
      </c>
      <c r="L1470" s="9" t="s">
        <v>47</v>
      </c>
      <c r="M1470" s="5" t="s">
        <v>15793</v>
      </c>
      <c r="N1470" s="5" t="s">
        <v>53</v>
      </c>
      <c r="O1470" s="5" t="s">
        <v>55</v>
      </c>
      <c r="P1470" s="5" t="b">
        <f t="shared" ca="1" si="221"/>
        <v>1</v>
      </c>
      <c r="Q1470" s="5" t="b">
        <f t="shared" ca="1" si="3"/>
        <v>1</v>
      </c>
      <c r="R1470" s="5"/>
      <c r="S1470" s="5"/>
      <c r="T1470" s="5"/>
      <c r="U1470" s="5"/>
      <c r="V1470" s="5"/>
      <c r="W1470" s="5"/>
      <c r="X1470" s="5"/>
      <c r="Y1470" s="5"/>
      <c r="Z1470" s="5"/>
      <c r="AA1470" s="5"/>
      <c r="AB1470" s="5"/>
      <c r="AC1470" s="5"/>
      <c r="AD1470" s="5"/>
      <c r="AE1470" s="5"/>
      <c r="AF1470" s="5"/>
    </row>
    <row r="1471" spans="1:32" ht="21" customHeight="1">
      <c r="A1471" s="5" t="s">
        <v>26924</v>
      </c>
      <c r="B1471" s="5" t="s">
        <v>15528</v>
      </c>
      <c r="C1471" s="5" t="str">
        <f t="shared" ca="1" si="0"/>
        <v>上海</v>
      </c>
      <c r="D1471" s="5" t="str">
        <f t="shared" ca="1" si="222"/>
        <v>闵行区  </v>
      </c>
      <c r="E1471" s="5" t="s">
        <v>23053</v>
      </c>
      <c r="F1471" s="5" t="s">
        <v>29</v>
      </c>
      <c r="G1471" s="7">
        <v>15</v>
      </c>
      <c r="H1471" s="7">
        <v>25</v>
      </c>
      <c r="I1471" s="5" t="s">
        <v>151</v>
      </c>
      <c r="J1471" s="5" t="s">
        <v>108</v>
      </c>
      <c r="K1471" s="5" t="s">
        <v>57</v>
      </c>
      <c r="L1471" s="5" t="s">
        <v>26925</v>
      </c>
      <c r="M1471" s="5" t="s">
        <v>26926</v>
      </c>
      <c r="N1471" s="5" t="s">
        <v>53</v>
      </c>
      <c r="O1471" s="5" t="s">
        <v>55</v>
      </c>
      <c r="P1471" s="5" t="b">
        <f t="shared" ca="1" si="221"/>
        <v>1</v>
      </c>
      <c r="Q1471" s="5" t="b">
        <f t="shared" ca="1" si="3"/>
        <v>1</v>
      </c>
      <c r="R1471" s="5"/>
      <c r="S1471" s="5"/>
      <c r="T1471" s="5"/>
      <c r="U1471" s="5"/>
      <c r="V1471" s="5"/>
      <c r="W1471" s="5"/>
      <c r="X1471" s="5"/>
      <c r="Y1471" s="5"/>
      <c r="Z1471" s="5"/>
      <c r="AA1471" s="5"/>
      <c r="AB1471" s="5"/>
      <c r="AC1471" s="5"/>
      <c r="AD1471" s="5"/>
      <c r="AE1471" s="5"/>
      <c r="AF1471" s="5"/>
    </row>
    <row r="1472" spans="1:32" ht="21" customHeight="1">
      <c r="A1472" s="5" t="s">
        <v>1457</v>
      </c>
      <c r="B1472" s="5" t="s">
        <v>17453</v>
      </c>
      <c r="C1472" s="5" t="str">
        <f t="shared" ca="1" si="0"/>
        <v>上海</v>
      </c>
      <c r="D1472" s="5" t="str">
        <f t="shared" ca="1" si="222"/>
        <v>闵行区  </v>
      </c>
      <c r="E1472" s="5" t="s">
        <v>23053</v>
      </c>
      <c r="F1472" s="5" t="s">
        <v>29</v>
      </c>
      <c r="G1472" s="7">
        <v>15</v>
      </c>
      <c r="H1472" s="7">
        <v>27</v>
      </c>
      <c r="I1472" s="5" t="s">
        <v>26927</v>
      </c>
      <c r="J1472" s="7" t="s">
        <v>24</v>
      </c>
      <c r="K1472" s="5" t="s">
        <v>76</v>
      </c>
      <c r="L1472" s="5" t="s">
        <v>17454</v>
      </c>
      <c r="M1472" s="5" t="s">
        <v>26928</v>
      </c>
      <c r="N1472" s="5" t="s">
        <v>42</v>
      </c>
      <c r="O1472" s="5" t="s">
        <v>405</v>
      </c>
      <c r="P1472" s="5" t="b">
        <f t="shared" ca="1" si="221"/>
        <v>1</v>
      </c>
      <c r="Q1472" s="5" t="b">
        <f t="shared" ca="1" si="3"/>
        <v>1</v>
      </c>
      <c r="R1472" s="5"/>
      <c r="S1472" s="5"/>
      <c r="T1472" s="5"/>
      <c r="U1472" s="5"/>
      <c r="V1472" s="5"/>
      <c r="W1472" s="5"/>
      <c r="X1472" s="5"/>
      <c r="Y1472" s="5"/>
      <c r="Z1472" s="5"/>
      <c r="AA1472" s="5"/>
      <c r="AB1472" s="5"/>
      <c r="AC1472" s="5"/>
      <c r="AD1472" s="5"/>
      <c r="AE1472" s="5"/>
      <c r="AF1472" s="5"/>
    </row>
    <row r="1473" spans="1:32" ht="21" customHeight="1">
      <c r="A1473" s="5" t="s">
        <v>13653</v>
      </c>
      <c r="B1473" s="5" t="s">
        <v>15788</v>
      </c>
      <c r="C1473" s="5" t="str">
        <f t="shared" ca="1" si="0"/>
        <v>上海</v>
      </c>
      <c r="D1473" s="9" t="s">
        <v>47</v>
      </c>
      <c r="E1473" s="5" t="s">
        <v>22384</v>
      </c>
      <c r="F1473" s="5" t="s">
        <v>45</v>
      </c>
      <c r="G1473" s="7">
        <v>15</v>
      </c>
      <c r="H1473" s="7">
        <v>25</v>
      </c>
      <c r="I1473" s="5" t="s">
        <v>151</v>
      </c>
      <c r="J1473" s="5" t="s">
        <v>108</v>
      </c>
      <c r="K1473" s="5" t="s">
        <v>15789</v>
      </c>
      <c r="L1473" s="5" t="s">
        <v>599</v>
      </c>
      <c r="M1473" s="5" t="s">
        <v>26929</v>
      </c>
      <c r="N1473" s="5" t="s">
        <v>167</v>
      </c>
      <c r="O1473" s="5" t="s">
        <v>55</v>
      </c>
      <c r="P1473" s="5" t="b">
        <f t="shared" ca="1" si="221"/>
        <v>1</v>
      </c>
      <c r="Q1473" s="5" t="b">
        <f t="shared" ca="1" si="3"/>
        <v>1</v>
      </c>
      <c r="R1473" s="5"/>
      <c r="S1473" s="5"/>
      <c r="T1473" s="5"/>
      <c r="U1473" s="5"/>
      <c r="V1473" s="5"/>
      <c r="W1473" s="5"/>
      <c r="X1473" s="5"/>
      <c r="Y1473" s="5"/>
      <c r="Z1473" s="5"/>
      <c r="AA1473" s="5"/>
      <c r="AB1473" s="5"/>
      <c r="AC1473" s="5"/>
      <c r="AD1473" s="5"/>
      <c r="AE1473" s="5"/>
      <c r="AF1473" s="5"/>
    </row>
    <row r="1474" spans="1:32" ht="21" customHeight="1">
      <c r="A1474" s="5" t="s">
        <v>3767</v>
      </c>
      <c r="B1474" s="5" t="s">
        <v>3769</v>
      </c>
      <c r="C1474" s="5" t="str">
        <f t="shared" ca="1" si="0"/>
        <v>上海</v>
      </c>
      <c r="D1474" s="5" t="str">
        <f t="shared" ref="D1474:D1483" ca="1" si="223">IFERROR(__xludf.DUMMYFUNCTION("REGEXEXTRACT(E1474,""-(\S+)"")"),"青浦区  ")</f>
        <v>青浦区  </v>
      </c>
      <c r="E1474" s="5" t="s">
        <v>23069</v>
      </c>
      <c r="F1474" s="5" t="s">
        <v>29</v>
      </c>
      <c r="G1474" s="7">
        <v>15</v>
      </c>
      <c r="H1474" s="7">
        <v>20</v>
      </c>
      <c r="I1474" s="5" t="s">
        <v>493</v>
      </c>
      <c r="J1474" s="5" t="s">
        <v>108</v>
      </c>
      <c r="K1474" s="5" t="s">
        <v>3771</v>
      </c>
      <c r="L1474" s="5" t="s">
        <v>3772</v>
      </c>
      <c r="M1474" s="5" t="s">
        <v>3773</v>
      </c>
      <c r="N1474" s="5" t="s">
        <v>53</v>
      </c>
      <c r="O1474" s="5" t="s">
        <v>55</v>
      </c>
      <c r="P1474" s="5" t="b">
        <f t="shared" ca="1" si="221"/>
        <v>1</v>
      </c>
      <c r="Q1474" s="5" t="b">
        <f t="shared" ca="1" si="3"/>
        <v>1</v>
      </c>
      <c r="R1474" s="5"/>
      <c r="S1474" s="5"/>
      <c r="T1474" s="5"/>
      <c r="U1474" s="5"/>
      <c r="V1474" s="5"/>
      <c r="W1474" s="5"/>
      <c r="X1474" s="5"/>
      <c r="Y1474" s="5"/>
      <c r="Z1474" s="5"/>
      <c r="AA1474" s="5"/>
      <c r="AB1474" s="5"/>
      <c r="AC1474" s="5"/>
      <c r="AD1474" s="5"/>
      <c r="AE1474" s="5"/>
      <c r="AF1474" s="5"/>
    </row>
    <row r="1475" spans="1:32" ht="21" customHeight="1">
      <c r="A1475" s="5" t="s">
        <v>15717</v>
      </c>
      <c r="B1475" s="5" t="s">
        <v>15718</v>
      </c>
      <c r="C1475" s="5" t="str">
        <f t="shared" ca="1" si="0"/>
        <v>上海</v>
      </c>
      <c r="D1475" s="5" t="str">
        <f t="shared" ca="1" si="223"/>
        <v>青浦区  </v>
      </c>
      <c r="E1475" s="5" t="s">
        <v>23075</v>
      </c>
      <c r="F1475" s="5" t="s">
        <v>45</v>
      </c>
      <c r="G1475" s="7">
        <v>15</v>
      </c>
      <c r="H1475" s="7">
        <v>20</v>
      </c>
      <c r="I1475" s="5" t="s">
        <v>493</v>
      </c>
      <c r="J1475" s="5" t="s">
        <v>108</v>
      </c>
      <c r="K1475" s="5" t="s">
        <v>1270</v>
      </c>
      <c r="L1475" s="5" t="s">
        <v>1560</v>
      </c>
      <c r="M1475" s="5" t="s">
        <v>15719</v>
      </c>
      <c r="N1475" s="5" t="s">
        <v>53</v>
      </c>
      <c r="O1475" s="5" t="s">
        <v>89</v>
      </c>
      <c r="P1475" s="5"/>
      <c r="Q1475" s="5" t="b">
        <f t="shared" ca="1" si="3"/>
        <v>1</v>
      </c>
      <c r="R1475" s="5"/>
      <c r="S1475" s="5"/>
      <c r="T1475" s="5"/>
      <c r="U1475" s="5"/>
      <c r="V1475" s="5"/>
      <c r="W1475" s="5"/>
      <c r="X1475" s="5"/>
      <c r="Y1475" s="5"/>
      <c r="Z1475" s="5"/>
      <c r="AA1475" s="5"/>
      <c r="AB1475" s="5"/>
      <c r="AC1475" s="5"/>
      <c r="AD1475" s="5"/>
      <c r="AE1475" s="5"/>
      <c r="AF1475" s="5"/>
    </row>
    <row r="1476" spans="1:32" ht="21" customHeight="1">
      <c r="A1476" s="5" t="s">
        <v>277</v>
      </c>
      <c r="B1476" s="5" t="s">
        <v>15582</v>
      </c>
      <c r="C1476" s="5" t="str">
        <f t="shared" ca="1" si="0"/>
        <v>上海</v>
      </c>
      <c r="D1476" s="5" t="str">
        <f t="shared" ca="1" si="223"/>
        <v>青浦区  </v>
      </c>
      <c r="E1476" s="5" t="s">
        <v>22376</v>
      </c>
      <c r="F1476" s="5" t="s">
        <v>45</v>
      </c>
      <c r="G1476" s="7">
        <v>15</v>
      </c>
      <c r="H1476" s="7">
        <v>20</v>
      </c>
      <c r="I1476" s="5" t="s">
        <v>493</v>
      </c>
      <c r="J1476" s="5" t="s">
        <v>108</v>
      </c>
      <c r="K1476" s="5" t="s">
        <v>5512</v>
      </c>
      <c r="L1476" s="9" t="s">
        <v>47</v>
      </c>
      <c r="M1476" s="5" t="s">
        <v>15583</v>
      </c>
      <c r="N1476" s="5" t="s">
        <v>100</v>
      </c>
      <c r="O1476" s="5" t="s">
        <v>38</v>
      </c>
      <c r="P1476" s="5" t="b">
        <f t="shared" ref="P1476:P1485" ca="1" si="224">IFERROR(__xludf.DUMMYFUNCTION("REGEXMATCH(A1476,""前端|设计|(?i)html|(?i)css"")"),FALSE)</f>
        <v>0</v>
      </c>
      <c r="Q1476" s="5" t="b">
        <f t="shared" ca="1" si="3"/>
        <v>1</v>
      </c>
      <c r="R1476" s="5"/>
      <c r="S1476" s="5"/>
      <c r="T1476" s="5"/>
      <c r="U1476" s="5"/>
      <c r="V1476" s="5"/>
      <c r="W1476" s="5"/>
      <c r="X1476" s="5"/>
      <c r="Y1476" s="5"/>
      <c r="Z1476" s="5"/>
      <c r="AA1476" s="5"/>
      <c r="AB1476" s="5"/>
      <c r="AC1476" s="5"/>
      <c r="AD1476" s="5"/>
      <c r="AE1476" s="5"/>
      <c r="AF1476" s="5"/>
    </row>
    <row r="1477" spans="1:32" ht="21" customHeight="1">
      <c r="A1477" s="5" t="s">
        <v>4668</v>
      </c>
      <c r="B1477" s="5" t="s">
        <v>15897</v>
      </c>
      <c r="C1477" s="5" t="str">
        <f t="shared" ca="1" si="0"/>
        <v>上海</v>
      </c>
      <c r="D1477" s="5" t="str">
        <f t="shared" ca="1" si="223"/>
        <v>青浦区  </v>
      </c>
      <c r="E1477" s="5" t="s">
        <v>22772</v>
      </c>
      <c r="F1477" s="5" t="s">
        <v>45</v>
      </c>
      <c r="G1477" s="7">
        <v>15</v>
      </c>
      <c r="H1477" s="7">
        <v>20</v>
      </c>
      <c r="I1477" s="5" t="s">
        <v>493</v>
      </c>
      <c r="J1477" s="5" t="s">
        <v>108</v>
      </c>
      <c r="K1477" s="5" t="s">
        <v>10047</v>
      </c>
      <c r="L1477" s="9" t="s">
        <v>47</v>
      </c>
      <c r="M1477" s="5" t="s">
        <v>15898</v>
      </c>
      <c r="N1477" s="5" t="s">
        <v>37</v>
      </c>
      <c r="O1477" s="5" t="s">
        <v>55</v>
      </c>
      <c r="P1477" s="5" t="b">
        <f t="shared" ca="1" si="224"/>
        <v>0</v>
      </c>
      <c r="Q1477" s="5" t="b">
        <f t="shared" ca="1" si="3"/>
        <v>1</v>
      </c>
      <c r="R1477" s="5"/>
      <c r="S1477" s="5"/>
      <c r="T1477" s="5"/>
      <c r="U1477" s="5"/>
      <c r="V1477" s="5"/>
      <c r="W1477" s="5"/>
      <c r="X1477" s="5"/>
      <c r="Y1477" s="5"/>
      <c r="Z1477" s="5"/>
      <c r="AA1477" s="5"/>
      <c r="AB1477" s="5"/>
      <c r="AC1477" s="5"/>
      <c r="AD1477" s="5"/>
      <c r="AE1477" s="5"/>
      <c r="AF1477" s="5"/>
    </row>
    <row r="1478" spans="1:32" ht="21" customHeight="1">
      <c r="A1478" s="5" t="s">
        <v>248</v>
      </c>
      <c r="B1478" s="5" t="s">
        <v>15727</v>
      </c>
      <c r="C1478" s="5" t="str">
        <f t="shared" ca="1" si="0"/>
        <v>上海</v>
      </c>
      <c r="D1478" s="5" t="str">
        <f t="shared" ca="1" si="223"/>
        <v>青浦区  </v>
      </c>
      <c r="E1478" s="5" t="s">
        <v>23053</v>
      </c>
      <c r="F1478" s="5" t="s">
        <v>45</v>
      </c>
      <c r="G1478" s="7">
        <v>15</v>
      </c>
      <c r="H1478" s="7">
        <v>20</v>
      </c>
      <c r="I1478" s="5" t="s">
        <v>493</v>
      </c>
      <c r="J1478" s="5" t="s">
        <v>108</v>
      </c>
      <c r="K1478" s="5" t="s">
        <v>32</v>
      </c>
      <c r="L1478" s="5" t="s">
        <v>15728</v>
      </c>
      <c r="M1478" s="5" t="s">
        <v>15870</v>
      </c>
      <c r="N1478" s="5" t="s">
        <v>167</v>
      </c>
      <c r="O1478" s="5" t="s">
        <v>55</v>
      </c>
      <c r="P1478" s="5" t="b">
        <f t="shared" ca="1" si="224"/>
        <v>0</v>
      </c>
      <c r="Q1478" s="5" t="b">
        <f t="shared" ca="1" si="3"/>
        <v>1</v>
      </c>
      <c r="R1478" s="5"/>
      <c r="S1478" s="5"/>
      <c r="T1478" s="5"/>
      <c r="U1478" s="5"/>
      <c r="V1478" s="5"/>
      <c r="W1478" s="5"/>
      <c r="X1478" s="5"/>
      <c r="Y1478" s="5"/>
      <c r="Z1478" s="5"/>
      <c r="AA1478" s="5"/>
      <c r="AB1478" s="5"/>
      <c r="AC1478" s="5"/>
      <c r="AD1478" s="5"/>
      <c r="AE1478" s="5"/>
      <c r="AF1478" s="5"/>
    </row>
    <row r="1479" spans="1:32" ht="21" customHeight="1">
      <c r="A1479" s="5" t="s">
        <v>396</v>
      </c>
      <c r="B1479" s="5" t="s">
        <v>15689</v>
      </c>
      <c r="C1479" s="5" t="str">
        <f t="shared" ca="1" si="0"/>
        <v>上海</v>
      </c>
      <c r="D1479" s="5" t="str">
        <f t="shared" ca="1" si="223"/>
        <v>青浦区  </v>
      </c>
      <c r="E1479" s="5" t="s">
        <v>22772</v>
      </c>
      <c r="F1479" s="5" t="s">
        <v>45</v>
      </c>
      <c r="G1479" s="7">
        <v>15</v>
      </c>
      <c r="H1479" s="7">
        <v>20</v>
      </c>
      <c r="I1479" s="5" t="s">
        <v>493</v>
      </c>
      <c r="J1479" s="5" t="s">
        <v>108</v>
      </c>
      <c r="K1479" s="5" t="s">
        <v>57</v>
      </c>
      <c r="L1479" s="5" t="s">
        <v>1816</v>
      </c>
      <c r="M1479" s="5" t="s">
        <v>15827</v>
      </c>
      <c r="N1479" s="5" t="s">
        <v>53</v>
      </c>
      <c r="O1479" s="5" t="s">
        <v>55</v>
      </c>
      <c r="P1479" s="5" t="b">
        <f t="shared" ca="1" si="224"/>
        <v>0</v>
      </c>
      <c r="Q1479" s="5" t="b">
        <f t="shared" ca="1" si="3"/>
        <v>1</v>
      </c>
      <c r="R1479" s="5"/>
      <c r="S1479" s="5"/>
      <c r="T1479" s="5"/>
      <c r="U1479" s="5"/>
      <c r="V1479" s="5"/>
      <c r="W1479" s="5"/>
      <c r="X1479" s="5"/>
      <c r="Y1479" s="5"/>
      <c r="Z1479" s="5"/>
      <c r="AA1479" s="5"/>
      <c r="AB1479" s="5"/>
      <c r="AC1479" s="5"/>
      <c r="AD1479" s="5"/>
      <c r="AE1479" s="5"/>
      <c r="AF1479" s="5"/>
    </row>
    <row r="1480" spans="1:32" ht="21" customHeight="1">
      <c r="A1480" s="5" t="s">
        <v>396</v>
      </c>
      <c r="B1480" s="5" t="s">
        <v>16019</v>
      </c>
      <c r="C1480" s="5" t="str">
        <f t="shared" ca="1" si="0"/>
        <v>上海</v>
      </c>
      <c r="D1480" s="5" t="str">
        <f t="shared" ca="1" si="223"/>
        <v>青浦区  </v>
      </c>
      <c r="E1480" s="5" t="s">
        <v>22321</v>
      </c>
      <c r="F1480" s="5" t="s">
        <v>45</v>
      </c>
      <c r="G1480" s="7">
        <v>15</v>
      </c>
      <c r="H1480" s="7">
        <v>30</v>
      </c>
      <c r="I1480" s="5" t="s">
        <v>2134</v>
      </c>
      <c r="J1480" s="5" t="s">
        <v>108</v>
      </c>
      <c r="K1480" s="5" t="s">
        <v>9892</v>
      </c>
      <c r="L1480" s="5" t="s">
        <v>16020</v>
      </c>
      <c r="M1480" s="5" t="s">
        <v>16021</v>
      </c>
      <c r="N1480" s="5" t="s">
        <v>37</v>
      </c>
      <c r="O1480" s="5" t="s">
        <v>55</v>
      </c>
      <c r="P1480" s="5" t="b">
        <f t="shared" ca="1" si="224"/>
        <v>0</v>
      </c>
      <c r="Q1480" s="5" t="b">
        <f t="shared" ca="1" si="3"/>
        <v>1</v>
      </c>
      <c r="R1480" s="5"/>
      <c r="S1480" s="5"/>
      <c r="T1480" s="5"/>
      <c r="U1480" s="5"/>
      <c r="V1480" s="5"/>
      <c r="W1480" s="5"/>
      <c r="X1480" s="5"/>
      <c r="Y1480" s="5"/>
      <c r="Z1480" s="5"/>
      <c r="AA1480" s="5"/>
      <c r="AB1480" s="5"/>
      <c r="AC1480" s="5"/>
      <c r="AD1480" s="5"/>
      <c r="AE1480" s="5"/>
      <c r="AF1480" s="5"/>
    </row>
    <row r="1481" spans="1:32" ht="21" customHeight="1">
      <c r="A1481" s="5" t="s">
        <v>11280</v>
      </c>
      <c r="B1481" s="5" t="s">
        <v>15885</v>
      </c>
      <c r="C1481" s="5" t="str">
        <f t="shared" ca="1" si="0"/>
        <v>上海</v>
      </c>
      <c r="D1481" s="5" t="str">
        <f t="shared" ca="1" si="223"/>
        <v>青浦区  </v>
      </c>
      <c r="E1481" s="5" t="s">
        <v>22766</v>
      </c>
      <c r="F1481" s="5" t="s">
        <v>29</v>
      </c>
      <c r="G1481" s="7">
        <v>15</v>
      </c>
      <c r="H1481" s="7">
        <v>25</v>
      </c>
      <c r="I1481" s="5" t="s">
        <v>151</v>
      </c>
      <c r="J1481" s="5" t="s">
        <v>108</v>
      </c>
      <c r="K1481" s="5" t="s">
        <v>12345</v>
      </c>
      <c r="L1481" s="5" t="s">
        <v>15886</v>
      </c>
      <c r="M1481" s="5" t="s">
        <v>15887</v>
      </c>
      <c r="N1481" s="5" t="s">
        <v>37</v>
      </c>
      <c r="O1481" s="5" t="s">
        <v>55</v>
      </c>
      <c r="P1481" s="5" t="b">
        <f t="shared" ca="1" si="224"/>
        <v>0</v>
      </c>
      <c r="Q1481" s="5" t="b">
        <f t="shared" ca="1" si="3"/>
        <v>1</v>
      </c>
      <c r="R1481" s="5"/>
      <c r="S1481" s="5"/>
      <c r="T1481" s="5"/>
      <c r="U1481" s="5"/>
      <c r="V1481" s="5"/>
      <c r="W1481" s="5"/>
      <c r="X1481" s="5"/>
      <c r="Y1481" s="5"/>
      <c r="Z1481" s="5"/>
      <c r="AA1481" s="5"/>
      <c r="AB1481" s="5"/>
      <c r="AC1481" s="5"/>
      <c r="AD1481" s="5"/>
      <c r="AE1481" s="5"/>
      <c r="AF1481" s="5"/>
    </row>
    <row r="1482" spans="1:32" ht="21" customHeight="1">
      <c r="A1482" s="5" t="s">
        <v>5314</v>
      </c>
      <c r="B1482" s="5" t="s">
        <v>15924</v>
      </c>
      <c r="C1482" s="5" t="str">
        <f t="shared" ca="1" si="0"/>
        <v>上海</v>
      </c>
      <c r="D1482" s="5" t="str">
        <f t="shared" ca="1" si="223"/>
        <v>青浦区  </v>
      </c>
      <c r="E1482" s="5" t="s">
        <v>22739</v>
      </c>
      <c r="F1482" s="5" t="s">
        <v>45</v>
      </c>
      <c r="G1482" s="7">
        <v>15</v>
      </c>
      <c r="H1482" s="7">
        <v>20</v>
      </c>
      <c r="I1482" s="5" t="s">
        <v>493</v>
      </c>
      <c r="J1482" s="5" t="s">
        <v>108</v>
      </c>
      <c r="K1482" s="5" t="s">
        <v>1439</v>
      </c>
      <c r="L1482" s="5" t="s">
        <v>15925</v>
      </c>
      <c r="M1482" s="5" t="s">
        <v>15926</v>
      </c>
      <c r="N1482" s="5" t="s">
        <v>42</v>
      </c>
      <c r="O1482" s="5" t="s">
        <v>55</v>
      </c>
      <c r="P1482" s="5" t="b">
        <f t="shared" ca="1" si="224"/>
        <v>0</v>
      </c>
      <c r="Q1482" s="5" t="b">
        <f t="shared" ca="1" si="3"/>
        <v>1</v>
      </c>
      <c r="R1482" s="5"/>
      <c r="S1482" s="5"/>
      <c r="T1482" s="5"/>
      <c r="U1482" s="5"/>
      <c r="V1482" s="5"/>
      <c r="W1482" s="5"/>
      <c r="X1482" s="5"/>
      <c r="Y1482" s="5"/>
      <c r="Z1482" s="5"/>
      <c r="AA1482" s="5"/>
      <c r="AB1482" s="5"/>
      <c r="AC1482" s="5"/>
      <c r="AD1482" s="5"/>
      <c r="AE1482" s="5"/>
      <c r="AF1482" s="5"/>
    </row>
    <row r="1483" spans="1:32" ht="21" customHeight="1">
      <c r="A1483" s="5" t="s">
        <v>15908</v>
      </c>
      <c r="B1483" s="5" t="s">
        <v>15909</v>
      </c>
      <c r="C1483" s="5" t="str">
        <f t="shared" ca="1" si="0"/>
        <v>上海</v>
      </c>
      <c r="D1483" s="5" t="str">
        <f t="shared" ca="1" si="223"/>
        <v>青浦区  </v>
      </c>
      <c r="E1483" s="5" t="s">
        <v>22739</v>
      </c>
      <c r="F1483" s="5" t="s">
        <v>45</v>
      </c>
      <c r="G1483" s="7">
        <v>15</v>
      </c>
      <c r="H1483" s="7">
        <v>30</v>
      </c>
      <c r="I1483" s="5" t="s">
        <v>2134</v>
      </c>
      <c r="J1483" s="5" t="s">
        <v>31</v>
      </c>
      <c r="K1483" s="5" t="s">
        <v>999</v>
      </c>
      <c r="L1483" s="5" t="s">
        <v>15911</v>
      </c>
      <c r="M1483" s="5" t="s">
        <v>15912</v>
      </c>
      <c r="N1483" s="5" t="s">
        <v>53</v>
      </c>
      <c r="O1483" s="5" t="s">
        <v>38</v>
      </c>
      <c r="P1483" s="5" t="b">
        <f t="shared" ca="1" si="224"/>
        <v>0</v>
      </c>
      <c r="Q1483" s="5" t="b">
        <f t="shared" ca="1" si="3"/>
        <v>1</v>
      </c>
      <c r="R1483" s="5"/>
      <c r="S1483" s="5"/>
      <c r="T1483" s="5"/>
      <c r="U1483" s="5"/>
      <c r="V1483" s="5"/>
      <c r="W1483" s="5"/>
      <c r="X1483" s="5"/>
      <c r="Y1483" s="5"/>
      <c r="Z1483" s="5"/>
      <c r="AA1483" s="5"/>
      <c r="AB1483" s="5"/>
      <c r="AC1483" s="5"/>
      <c r="AD1483" s="5"/>
      <c r="AE1483" s="5"/>
      <c r="AF1483" s="5"/>
    </row>
    <row r="1484" spans="1:32" ht="21" customHeight="1">
      <c r="A1484" s="5" t="s">
        <v>15931</v>
      </c>
      <c r="B1484" s="5" t="s">
        <v>15932</v>
      </c>
      <c r="C1484" s="5" t="str">
        <f t="shared" ca="1" si="0"/>
        <v>上海</v>
      </c>
      <c r="D1484" s="9" t="s">
        <v>47</v>
      </c>
      <c r="E1484" s="5" t="s">
        <v>22384</v>
      </c>
      <c r="F1484" s="5" t="s">
        <v>45</v>
      </c>
      <c r="G1484" s="7">
        <v>15</v>
      </c>
      <c r="H1484" s="7">
        <v>20</v>
      </c>
      <c r="I1484" s="5" t="s">
        <v>493</v>
      </c>
      <c r="J1484" s="5" t="s">
        <v>125</v>
      </c>
      <c r="K1484" s="5" t="s">
        <v>9218</v>
      </c>
      <c r="L1484" s="5" t="s">
        <v>15933</v>
      </c>
      <c r="M1484" s="5" t="s">
        <v>15935</v>
      </c>
      <c r="N1484" s="5" t="s">
        <v>37</v>
      </c>
      <c r="O1484" s="5" t="s">
        <v>89</v>
      </c>
      <c r="P1484" s="5" t="b">
        <f t="shared" ca="1" si="224"/>
        <v>0</v>
      </c>
      <c r="Q1484" s="5" t="b">
        <f t="shared" ca="1" si="3"/>
        <v>1</v>
      </c>
      <c r="R1484" s="5"/>
      <c r="S1484" s="5"/>
      <c r="T1484" s="5"/>
      <c r="U1484" s="5"/>
      <c r="V1484" s="5"/>
      <c r="W1484" s="5"/>
      <c r="X1484" s="5"/>
      <c r="Y1484" s="5"/>
      <c r="Z1484" s="5"/>
      <c r="AA1484" s="5"/>
      <c r="AB1484" s="5"/>
      <c r="AC1484" s="5"/>
      <c r="AD1484" s="5"/>
      <c r="AE1484" s="5"/>
      <c r="AF1484" s="5"/>
    </row>
    <row r="1485" spans="1:32" ht="21" customHeight="1">
      <c r="A1485" s="5" t="s">
        <v>15951</v>
      </c>
      <c r="B1485" s="5" t="s">
        <v>15952</v>
      </c>
      <c r="C1485" s="5" t="str">
        <f t="shared" ca="1" si="0"/>
        <v>上海</v>
      </c>
      <c r="D1485" s="5" t="str">
        <f t="shared" ref="D1485:D1502" ca="1" si="225">IFERROR(__xludf.DUMMYFUNCTION("REGEXEXTRACT(E1485,""-(\S+)"")"),"闵行区  ")</f>
        <v>闵行区  </v>
      </c>
      <c r="E1485" s="5" t="s">
        <v>23053</v>
      </c>
      <c r="F1485" s="5" t="s">
        <v>45</v>
      </c>
      <c r="G1485" s="7">
        <v>15</v>
      </c>
      <c r="H1485" s="7">
        <v>30</v>
      </c>
      <c r="I1485" s="5" t="s">
        <v>2134</v>
      </c>
      <c r="J1485" s="5" t="s">
        <v>31</v>
      </c>
      <c r="K1485" s="5" t="s">
        <v>110</v>
      </c>
      <c r="L1485" s="5" t="s">
        <v>15953</v>
      </c>
      <c r="M1485" s="5" t="s">
        <v>15955</v>
      </c>
      <c r="N1485" s="5" t="s">
        <v>53</v>
      </c>
      <c r="O1485" s="5" t="s">
        <v>55</v>
      </c>
      <c r="P1485" s="5" t="b">
        <f t="shared" ca="1" si="224"/>
        <v>0</v>
      </c>
      <c r="Q1485" s="5" t="b">
        <f t="shared" ca="1" si="3"/>
        <v>1</v>
      </c>
      <c r="R1485" s="5"/>
      <c r="S1485" s="5"/>
      <c r="T1485" s="5"/>
      <c r="U1485" s="5"/>
      <c r="V1485" s="5"/>
      <c r="W1485" s="5"/>
      <c r="X1485" s="5"/>
      <c r="Y1485" s="5"/>
      <c r="Z1485" s="5"/>
      <c r="AA1485" s="5"/>
      <c r="AB1485" s="5"/>
      <c r="AC1485" s="5"/>
      <c r="AD1485" s="5"/>
      <c r="AE1485" s="5"/>
      <c r="AF1485" s="5"/>
    </row>
    <row r="1486" spans="1:32" ht="21" customHeight="1">
      <c r="A1486" s="14" t="s">
        <v>17927</v>
      </c>
      <c r="B1486" s="14" t="s">
        <v>17928</v>
      </c>
      <c r="C1486" s="14" t="str">
        <f t="shared" ca="1" si="0"/>
        <v>上海</v>
      </c>
      <c r="D1486" s="14" t="str">
        <f t="shared" ca="1" si="225"/>
        <v>闵行区  </v>
      </c>
      <c r="E1486" s="14" t="s">
        <v>22772</v>
      </c>
      <c r="F1486" s="14" t="s">
        <v>29</v>
      </c>
      <c r="G1486" s="15">
        <v>15</v>
      </c>
      <c r="H1486" s="15">
        <v>25</v>
      </c>
      <c r="I1486" s="14" t="s">
        <v>151</v>
      </c>
      <c r="J1486" s="14" t="s">
        <v>108</v>
      </c>
      <c r="K1486" s="14" t="s">
        <v>947</v>
      </c>
      <c r="L1486" s="14" t="s">
        <v>17929</v>
      </c>
      <c r="M1486" s="14" t="s">
        <v>17930</v>
      </c>
      <c r="N1486" s="14" t="s">
        <v>53</v>
      </c>
      <c r="O1486" s="14" t="s">
        <v>55</v>
      </c>
      <c r="P1486" s="14" t="b">
        <f ca="1">IFERROR(__xludf.DUMMYFUNCTION("REGEXMATCH(A1486,""前端|设计|(?i)html|(?i)css|网页"")"),FALSE)</f>
        <v>0</v>
      </c>
      <c r="Q1486" s="14" t="b">
        <f t="shared" ca="1" si="3"/>
        <v>1</v>
      </c>
      <c r="R1486" s="5"/>
      <c r="S1486" s="5"/>
      <c r="T1486" s="5"/>
      <c r="U1486" s="5"/>
      <c r="V1486" s="5"/>
      <c r="W1486" s="5"/>
      <c r="X1486" s="5"/>
      <c r="Y1486" s="5"/>
      <c r="Z1486" s="5"/>
      <c r="AA1486" s="5"/>
      <c r="AB1486" s="5"/>
      <c r="AC1486" s="5"/>
      <c r="AD1486" s="5"/>
      <c r="AE1486" s="5"/>
      <c r="AF1486" s="5"/>
    </row>
    <row r="1487" spans="1:32" ht="21" customHeight="1">
      <c r="A1487" s="5" t="s">
        <v>3523</v>
      </c>
      <c r="B1487" s="5" t="s">
        <v>11773</v>
      </c>
      <c r="C1487" s="5" t="str">
        <f t="shared" ca="1" si="0"/>
        <v>上海</v>
      </c>
      <c r="D1487" s="5" t="str">
        <f t="shared" ca="1" si="225"/>
        <v>闵行区  </v>
      </c>
      <c r="E1487" s="5" t="s">
        <v>22772</v>
      </c>
      <c r="F1487" s="5" t="s">
        <v>45</v>
      </c>
      <c r="G1487" s="7">
        <v>15</v>
      </c>
      <c r="H1487" s="7">
        <v>20</v>
      </c>
      <c r="I1487" s="5" t="s">
        <v>493</v>
      </c>
      <c r="J1487" s="5" t="s">
        <v>108</v>
      </c>
      <c r="K1487" s="5" t="s">
        <v>126</v>
      </c>
      <c r="L1487" s="5" t="s">
        <v>15980</v>
      </c>
      <c r="M1487" s="5" t="s">
        <v>15982</v>
      </c>
      <c r="N1487" s="5" t="s">
        <v>53</v>
      </c>
      <c r="O1487" s="5" t="s">
        <v>55</v>
      </c>
      <c r="P1487" s="5" t="b">
        <f t="shared" ref="P1487:P1488" ca="1" si="226">IFERROR(__xludf.DUMMYFUNCTION("REGEXMATCH(A1487,""前端|设计|(?i)html|(?i)css"")"),FALSE)</f>
        <v>0</v>
      </c>
      <c r="Q1487" s="5" t="b">
        <f t="shared" ca="1" si="3"/>
        <v>1</v>
      </c>
      <c r="R1487" s="5"/>
      <c r="S1487" s="5"/>
      <c r="T1487" s="5"/>
      <c r="U1487" s="5"/>
      <c r="V1487" s="5"/>
      <c r="W1487" s="5"/>
      <c r="X1487" s="5"/>
      <c r="Y1487" s="5"/>
      <c r="Z1487" s="5"/>
      <c r="AA1487" s="5"/>
      <c r="AB1487" s="5"/>
      <c r="AC1487" s="5"/>
      <c r="AD1487" s="5"/>
      <c r="AE1487" s="5"/>
      <c r="AF1487" s="5"/>
    </row>
    <row r="1488" spans="1:32" ht="21" customHeight="1">
      <c r="A1488" s="5" t="s">
        <v>4203</v>
      </c>
      <c r="B1488" s="5" t="s">
        <v>4204</v>
      </c>
      <c r="C1488" s="5" t="str">
        <f t="shared" ca="1" si="0"/>
        <v>上海</v>
      </c>
      <c r="D1488" s="5" t="str">
        <f t="shared" ca="1" si="225"/>
        <v>闵行区  </v>
      </c>
      <c r="E1488" s="5" t="s">
        <v>23053</v>
      </c>
      <c r="F1488" s="5" t="s">
        <v>45</v>
      </c>
      <c r="G1488" s="7">
        <v>15</v>
      </c>
      <c r="H1488" s="7">
        <v>20</v>
      </c>
      <c r="I1488" s="5" t="s">
        <v>493</v>
      </c>
      <c r="J1488" s="5" t="s">
        <v>66</v>
      </c>
      <c r="K1488" s="5" t="s">
        <v>824</v>
      </c>
      <c r="L1488" s="5" t="s">
        <v>4208</v>
      </c>
      <c r="M1488" s="5" t="s">
        <v>4209</v>
      </c>
      <c r="N1488" s="5" t="s">
        <v>37</v>
      </c>
      <c r="O1488" s="5" t="s">
        <v>38</v>
      </c>
      <c r="P1488" s="5" t="b">
        <f t="shared" ca="1" si="226"/>
        <v>0</v>
      </c>
      <c r="Q1488" s="5" t="b">
        <f t="shared" ca="1" si="3"/>
        <v>1</v>
      </c>
      <c r="R1488" s="5"/>
      <c r="S1488" s="5"/>
      <c r="T1488" s="5"/>
      <c r="U1488" s="5"/>
      <c r="V1488" s="5"/>
      <c r="W1488" s="5"/>
      <c r="X1488" s="5"/>
      <c r="Y1488" s="5"/>
      <c r="Z1488" s="5"/>
      <c r="AA1488" s="5"/>
      <c r="AB1488" s="5"/>
      <c r="AC1488" s="5"/>
      <c r="AD1488" s="5"/>
      <c r="AE1488" s="5"/>
      <c r="AF1488" s="5"/>
    </row>
    <row r="1489" spans="1:32" ht="21" customHeight="1">
      <c r="A1489" s="14" t="s">
        <v>24625</v>
      </c>
      <c r="B1489" s="14" t="s">
        <v>24626</v>
      </c>
      <c r="C1489" s="14" t="str">
        <f t="shared" ca="1" si="0"/>
        <v>上海</v>
      </c>
      <c r="D1489" s="14" t="str">
        <f t="shared" ca="1" si="225"/>
        <v>闵行区  </v>
      </c>
      <c r="E1489" s="14" t="s">
        <v>22766</v>
      </c>
      <c r="F1489" s="14" t="s">
        <v>45</v>
      </c>
      <c r="G1489" s="15">
        <v>15</v>
      </c>
      <c r="H1489" s="15">
        <v>20</v>
      </c>
      <c r="I1489" s="14" t="s">
        <v>493</v>
      </c>
      <c r="J1489" s="14" t="s">
        <v>108</v>
      </c>
      <c r="K1489" s="14" t="s">
        <v>1970</v>
      </c>
      <c r="L1489" s="14" t="s">
        <v>5352</v>
      </c>
      <c r="M1489" s="16" t="s">
        <v>47</v>
      </c>
      <c r="N1489" s="14" t="s">
        <v>37</v>
      </c>
      <c r="O1489" s="14" t="s">
        <v>55</v>
      </c>
      <c r="P1489" s="14" t="b">
        <f ca="1">IFERROR(__xludf.DUMMYFUNCTION("REGEXMATCH(A1489,""前端|设计|(?i)html|(?i)css|网页"")"),FALSE)</f>
        <v>0</v>
      </c>
      <c r="Q1489" s="14" t="b">
        <f t="shared" ca="1" si="3"/>
        <v>1</v>
      </c>
      <c r="R1489" s="5"/>
      <c r="S1489" s="5"/>
      <c r="T1489" s="5"/>
      <c r="U1489" s="5"/>
      <c r="V1489" s="5"/>
      <c r="W1489" s="5"/>
      <c r="X1489" s="5"/>
      <c r="Y1489" s="5"/>
      <c r="Z1489" s="5"/>
      <c r="AA1489" s="5"/>
      <c r="AB1489" s="5"/>
      <c r="AC1489" s="5"/>
      <c r="AD1489" s="5"/>
      <c r="AE1489" s="5"/>
      <c r="AF1489" s="5"/>
    </row>
    <row r="1490" spans="1:32" ht="21" customHeight="1">
      <c r="A1490" s="5" t="s">
        <v>26930</v>
      </c>
      <c r="B1490" s="5" t="s">
        <v>12950</v>
      </c>
      <c r="C1490" s="5" t="str">
        <f t="shared" ca="1" si="0"/>
        <v>上海</v>
      </c>
      <c r="D1490" s="5" t="str">
        <f t="shared" ca="1" si="225"/>
        <v>闵行区  </v>
      </c>
      <c r="E1490" s="5" t="s">
        <v>23602</v>
      </c>
      <c r="F1490" s="5" t="s">
        <v>45</v>
      </c>
      <c r="G1490" s="7">
        <v>15</v>
      </c>
      <c r="H1490" s="7">
        <v>25</v>
      </c>
      <c r="I1490" s="5" t="s">
        <v>151</v>
      </c>
      <c r="J1490" s="5" t="s">
        <v>108</v>
      </c>
      <c r="K1490" s="5" t="s">
        <v>134</v>
      </c>
      <c r="L1490" s="5" t="s">
        <v>12951</v>
      </c>
      <c r="M1490" s="5" t="s">
        <v>26931</v>
      </c>
      <c r="N1490" s="5" t="s">
        <v>42</v>
      </c>
      <c r="O1490" s="5" t="s">
        <v>237</v>
      </c>
      <c r="P1490" s="5" t="b">
        <f t="shared" ref="P1490:P1496" ca="1" si="227">IFERROR(__xludf.DUMMYFUNCTION("REGEXMATCH(A1490,""前端|设计|(?i)html|(?i)css"")"),FALSE)</f>
        <v>0</v>
      </c>
      <c r="Q1490" s="5" t="b">
        <f t="shared" ca="1" si="3"/>
        <v>1</v>
      </c>
      <c r="R1490" s="5"/>
      <c r="S1490" s="5"/>
      <c r="T1490" s="5"/>
      <c r="U1490" s="5"/>
      <c r="V1490" s="5"/>
      <c r="W1490" s="5"/>
      <c r="X1490" s="5"/>
      <c r="Y1490" s="5"/>
      <c r="Z1490" s="5"/>
      <c r="AA1490" s="5"/>
      <c r="AB1490" s="5"/>
      <c r="AC1490" s="5"/>
      <c r="AD1490" s="5"/>
      <c r="AE1490" s="5"/>
      <c r="AF1490" s="5"/>
    </row>
    <row r="1491" spans="1:32" ht="21" customHeight="1">
      <c r="A1491" s="5" t="s">
        <v>396</v>
      </c>
      <c r="B1491" s="5" t="s">
        <v>789</v>
      </c>
      <c r="C1491" s="5" t="str">
        <f t="shared" ca="1" si="0"/>
        <v>上海</v>
      </c>
      <c r="D1491" s="5" t="str">
        <f t="shared" ca="1" si="225"/>
        <v>闵行区  </v>
      </c>
      <c r="E1491" s="5" t="s">
        <v>22772</v>
      </c>
      <c r="F1491" s="5" t="s">
        <v>29</v>
      </c>
      <c r="G1491" s="7">
        <v>15</v>
      </c>
      <c r="H1491" s="7">
        <v>25</v>
      </c>
      <c r="I1491" s="5" t="s">
        <v>151</v>
      </c>
      <c r="J1491" s="5" t="s">
        <v>108</v>
      </c>
      <c r="K1491" s="5" t="s">
        <v>793</v>
      </c>
      <c r="L1491" s="5" t="s">
        <v>16064</v>
      </c>
      <c r="M1491" s="5" t="s">
        <v>16065</v>
      </c>
      <c r="N1491" s="5" t="s">
        <v>53</v>
      </c>
      <c r="O1491" s="5" t="s">
        <v>237</v>
      </c>
      <c r="P1491" s="5" t="b">
        <f t="shared" ca="1" si="227"/>
        <v>0</v>
      </c>
      <c r="Q1491" s="5" t="b">
        <f t="shared" ca="1" si="3"/>
        <v>1</v>
      </c>
      <c r="R1491" s="5"/>
      <c r="S1491" s="5"/>
      <c r="T1491" s="5"/>
      <c r="U1491" s="5"/>
      <c r="V1491" s="5"/>
      <c r="W1491" s="5"/>
      <c r="X1491" s="5"/>
      <c r="Y1491" s="5"/>
      <c r="Z1491" s="5"/>
      <c r="AA1491" s="5"/>
      <c r="AB1491" s="5"/>
      <c r="AC1491" s="5"/>
      <c r="AD1491" s="5"/>
      <c r="AE1491" s="5"/>
      <c r="AF1491" s="5"/>
    </row>
    <row r="1492" spans="1:32" ht="21" customHeight="1">
      <c r="A1492" s="5" t="s">
        <v>1433</v>
      </c>
      <c r="B1492" s="5" t="s">
        <v>15945</v>
      </c>
      <c r="C1492" s="5" t="str">
        <f t="shared" ca="1" si="0"/>
        <v>上海</v>
      </c>
      <c r="D1492" s="5" t="str">
        <f t="shared" ca="1" si="225"/>
        <v>闵行区  </v>
      </c>
      <c r="E1492" s="5" t="s">
        <v>23602</v>
      </c>
      <c r="F1492" s="5" t="s">
        <v>45</v>
      </c>
      <c r="G1492" s="7">
        <v>15</v>
      </c>
      <c r="H1492" s="7">
        <v>25</v>
      </c>
      <c r="I1492" s="5" t="s">
        <v>151</v>
      </c>
      <c r="J1492" s="5" t="s">
        <v>108</v>
      </c>
      <c r="K1492" s="5" t="s">
        <v>76</v>
      </c>
      <c r="L1492" s="5" t="s">
        <v>15947</v>
      </c>
      <c r="M1492" s="5" t="s">
        <v>15948</v>
      </c>
      <c r="N1492" s="5" t="s">
        <v>37</v>
      </c>
      <c r="O1492" s="5" t="s">
        <v>55</v>
      </c>
      <c r="P1492" s="5" t="b">
        <f t="shared" ca="1" si="227"/>
        <v>0</v>
      </c>
      <c r="Q1492" s="5" t="b">
        <f t="shared" ca="1" si="3"/>
        <v>1</v>
      </c>
      <c r="R1492" s="5"/>
      <c r="S1492" s="5"/>
      <c r="T1492" s="5"/>
      <c r="U1492" s="5"/>
      <c r="V1492" s="5"/>
      <c r="W1492" s="5"/>
      <c r="X1492" s="5"/>
      <c r="Y1492" s="5"/>
      <c r="Z1492" s="5"/>
      <c r="AA1492" s="5"/>
      <c r="AB1492" s="5"/>
      <c r="AC1492" s="5"/>
      <c r="AD1492" s="5"/>
      <c r="AE1492" s="5"/>
      <c r="AF1492" s="5"/>
    </row>
    <row r="1493" spans="1:32" ht="21" customHeight="1">
      <c r="A1493" s="5" t="s">
        <v>16186</v>
      </c>
      <c r="B1493" s="5" t="s">
        <v>16187</v>
      </c>
      <c r="C1493" s="5" t="str">
        <f t="shared" ca="1" si="0"/>
        <v>上海</v>
      </c>
      <c r="D1493" s="5" t="str">
        <f t="shared" ca="1" si="225"/>
        <v>闵行区  </v>
      </c>
      <c r="E1493" s="5" t="s">
        <v>22739</v>
      </c>
      <c r="F1493" s="5" t="s">
        <v>45</v>
      </c>
      <c r="G1493" s="7">
        <v>15</v>
      </c>
      <c r="H1493" s="7">
        <v>30</v>
      </c>
      <c r="I1493" s="5" t="s">
        <v>2134</v>
      </c>
      <c r="J1493" s="5" t="s">
        <v>1690</v>
      </c>
      <c r="K1493" s="5" t="s">
        <v>117</v>
      </c>
      <c r="L1493" s="9" t="s">
        <v>47</v>
      </c>
      <c r="M1493" s="5" t="s">
        <v>16188</v>
      </c>
      <c r="N1493" s="5" t="s">
        <v>42</v>
      </c>
      <c r="O1493" s="5" t="s">
        <v>405</v>
      </c>
      <c r="P1493" s="5" t="b">
        <f t="shared" ca="1" si="227"/>
        <v>0</v>
      </c>
      <c r="Q1493" s="5" t="b">
        <f t="shared" ca="1" si="3"/>
        <v>1</v>
      </c>
      <c r="R1493" s="5"/>
      <c r="S1493" s="5"/>
      <c r="T1493" s="5"/>
      <c r="U1493" s="5"/>
      <c r="V1493" s="5"/>
      <c r="W1493" s="5"/>
      <c r="X1493" s="5"/>
      <c r="Y1493" s="5"/>
      <c r="Z1493" s="5"/>
      <c r="AA1493" s="5"/>
      <c r="AB1493" s="5"/>
      <c r="AC1493" s="5"/>
      <c r="AD1493" s="5"/>
      <c r="AE1493" s="5"/>
      <c r="AF1493" s="5"/>
    </row>
    <row r="1494" spans="1:32" ht="21" customHeight="1">
      <c r="A1494" s="5" t="s">
        <v>26932</v>
      </c>
      <c r="B1494" s="5" t="s">
        <v>26933</v>
      </c>
      <c r="C1494" s="5" t="str">
        <f t="shared" ca="1" si="0"/>
        <v>上海</v>
      </c>
      <c r="D1494" s="5" t="str">
        <f t="shared" ca="1" si="225"/>
        <v>闵行区  </v>
      </c>
      <c r="E1494" s="5" t="s">
        <v>22739</v>
      </c>
      <c r="F1494" s="5" t="s">
        <v>29</v>
      </c>
      <c r="G1494" s="7">
        <v>15</v>
      </c>
      <c r="H1494" s="7">
        <v>25</v>
      </c>
      <c r="I1494" s="5" t="s">
        <v>151</v>
      </c>
      <c r="J1494" s="5" t="s">
        <v>66</v>
      </c>
      <c r="K1494" s="5" t="s">
        <v>1270</v>
      </c>
      <c r="L1494" s="5" t="s">
        <v>26934</v>
      </c>
      <c r="M1494" s="5" t="s">
        <v>26935</v>
      </c>
      <c r="N1494" s="5" t="s">
        <v>100</v>
      </c>
      <c r="O1494" s="5" t="s">
        <v>55</v>
      </c>
      <c r="P1494" s="5" t="b">
        <f t="shared" ca="1" si="227"/>
        <v>0</v>
      </c>
      <c r="Q1494" s="5" t="b">
        <f t="shared" ca="1" si="3"/>
        <v>1</v>
      </c>
      <c r="R1494" s="5"/>
      <c r="S1494" s="5"/>
      <c r="T1494" s="5"/>
      <c r="U1494" s="5"/>
      <c r="V1494" s="5"/>
      <c r="W1494" s="5"/>
      <c r="X1494" s="5"/>
      <c r="Y1494" s="5"/>
      <c r="Z1494" s="5"/>
      <c r="AA1494" s="5"/>
      <c r="AB1494" s="5"/>
      <c r="AC1494" s="5"/>
      <c r="AD1494" s="5"/>
      <c r="AE1494" s="5"/>
      <c r="AF1494" s="5"/>
    </row>
    <row r="1495" spans="1:32" ht="21" customHeight="1">
      <c r="A1495" s="5" t="s">
        <v>26936</v>
      </c>
      <c r="B1495" s="5" t="s">
        <v>26937</v>
      </c>
      <c r="C1495" s="5" t="str">
        <f t="shared" ca="1" si="0"/>
        <v>上海</v>
      </c>
      <c r="D1495" s="5" t="str">
        <f t="shared" ca="1" si="225"/>
        <v>闵行区  </v>
      </c>
      <c r="E1495" s="5" t="s">
        <v>22739</v>
      </c>
      <c r="F1495" s="5" t="s">
        <v>45</v>
      </c>
      <c r="G1495" s="7">
        <v>15</v>
      </c>
      <c r="H1495" s="7">
        <v>35</v>
      </c>
      <c r="I1495" s="5" t="s">
        <v>3454</v>
      </c>
      <c r="J1495" s="5" t="s">
        <v>108</v>
      </c>
      <c r="K1495" s="5" t="s">
        <v>48</v>
      </c>
      <c r="L1495" s="5" t="s">
        <v>26938</v>
      </c>
      <c r="M1495" s="5" t="s">
        <v>26939</v>
      </c>
      <c r="N1495" s="5" t="s">
        <v>100</v>
      </c>
      <c r="O1495" s="5" t="s">
        <v>55</v>
      </c>
      <c r="P1495" s="5" t="b">
        <f t="shared" ca="1" si="227"/>
        <v>0</v>
      </c>
      <c r="Q1495" s="5" t="b">
        <f t="shared" ca="1" si="3"/>
        <v>1</v>
      </c>
      <c r="R1495" s="5"/>
      <c r="S1495" s="5"/>
      <c r="T1495" s="5"/>
      <c r="U1495" s="5"/>
      <c r="V1495" s="5"/>
      <c r="W1495" s="5"/>
      <c r="X1495" s="5"/>
      <c r="Y1495" s="5"/>
      <c r="Z1495" s="5"/>
      <c r="AA1495" s="5"/>
      <c r="AB1495" s="5"/>
      <c r="AC1495" s="5"/>
      <c r="AD1495" s="5"/>
      <c r="AE1495" s="5"/>
      <c r="AF1495" s="5"/>
    </row>
    <row r="1496" spans="1:32" ht="21" customHeight="1">
      <c r="A1496" s="5" t="s">
        <v>1457</v>
      </c>
      <c r="B1496" s="5" t="s">
        <v>16089</v>
      </c>
      <c r="C1496" s="5" t="str">
        <f t="shared" ca="1" si="0"/>
        <v>上海</v>
      </c>
      <c r="D1496" s="5" t="str">
        <f t="shared" ca="1" si="225"/>
        <v>闵行区  </v>
      </c>
      <c r="E1496" s="5" t="s">
        <v>23053</v>
      </c>
      <c r="F1496" s="5" t="s">
        <v>29</v>
      </c>
      <c r="G1496" s="7">
        <v>15</v>
      </c>
      <c r="H1496" s="7">
        <v>20</v>
      </c>
      <c r="I1496" s="5" t="s">
        <v>493</v>
      </c>
      <c r="J1496" s="5" t="s">
        <v>31</v>
      </c>
      <c r="K1496" s="5" t="s">
        <v>2273</v>
      </c>
      <c r="L1496" s="9" t="s">
        <v>47</v>
      </c>
      <c r="M1496" s="5" t="s">
        <v>16092</v>
      </c>
      <c r="N1496" s="5" t="s">
        <v>37</v>
      </c>
      <c r="O1496" s="5" t="s">
        <v>55</v>
      </c>
      <c r="P1496" s="5" t="b">
        <f t="shared" ca="1" si="227"/>
        <v>0</v>
      </c>
      <c r="Q1496" s="5" t="b">
        <f t="shared" ca="1" si="3"/>
        <v>1</v>
      </c>
      <c r="R1496" s="5"/>
      <c r="S1496" s="5"/>
      <c r="T1496" s="5"/>
      <c r="U1496" s="5"/>
      <c r="V1496" s="5"/>
      <c r="W1496" s="5"/>
      <c r="X1496" s="5"/>
      <c r="Y1496" s="5"/>
      <c r="Z1496" s="5"/>
      <c r="AA1496" s="5"/>
      <c r="AB1496" s="5"/>
      <c r="AC1496" s="5"/>
      <c r="AD1496" s="5"/>
      <c r="AE1496" s="5"/>
      <c r="AF1496" s="5"/>
    </row>
    <row r="1497" spans="1:32" ht="21" customHeight="1">
      <c r="A1497" s="14" t="s">
        <v>20631</v>
      </c>
      <c r="B1497" s="14" t="s">
        <v>26940</v>
      </c>
      <c r="C1497" s="14" t="str">
        <f t="shared" ca="1" si="0"/>
        <v>上海</v>
      </c>
      <c r="D1497" s="14" t="str">
        <f t="shared" ca="1" si="225"/>
        <v>闵行区  </v>
      </c>
      <c r="E1497" s="14" t="s">
        <v>22739</v>
      </c>
      <c r="F1497" s="14" t="s">
        <v>29</v>
      </c>
      <c r="G1497" s="15">
        <v>15</v>
      </c>
      <c r="H1497" s="15">
        <v>20</v>
      </c>
      <c r="I1497" s="14" t="s">
        <v>493</v>
      </c>
      <c r="J1497" s="14" t="s">
        <v>31</v>
      </c>
      <c r="K1497" s="14" t="s">
        <v>26941</v>
      </c>
      <c r="L1497" s="14" t="s">
        <v>22226</v>
      </c>
      <c r="M1497" s="16" t="s">
        <v>47</v>
      </c>
      <c r="N1497" s="14" t="s">
        <v>100</v>
      </c>
      <c r="O1497" s="14" t="s">
        <v>55</v>
      </c>
      <c r="P1497" s="14" t="b">
        <f t="shared" ref="P1497:P1498" ca="1" si="228">IFERROR(__xludf.DUMMYFUNCTION("REGEXMATCH(A1497,""前端|设计|(?i)html|(?i)css|网页"")"),FALSE)</f>
        <v>0</v>
      </c>
      <c r="Q1497" s="14" t="b">
        <f t="shared" ca="1" si="3"/>
        <v>1</v>
      </c>
      <c r="R1497" s="5"/>
      <c r="S1497" s="5"/>
      <c r="T1497" s="5"/>
      <c r="U1497" s="5"/>
      <c r="V1497" s="5"/>
      <c r="W1497" s="5"/>
      <c r="X1497" s="5"/>
      <c r="Y1497" s="5"/>
      <c r="Z1497" s="5"/>
      <c r="AA1497" s="5"/>
      <c r="AB1497" s="5"/>
      <c r="AC1497" s="5"/>
      <c r="AD1497" s="5"/>
      <c r="AE1497" s="5"/>
      <c r="AF1497" s="5"/>
    </row>
    <row r="1498" spans="1:32" ht="21" customHeight="1">
      <c r="A1498" s="14" t="s">
        <v>26942</v>
      </c>
      <c r="B1498" s="14" t="s">
        <v>17936</v>
      </c>
      <c r="C1498" s="14" t="str">
        <f t="shared" ca="1" si="0"/>
        <v>上海</v>
      </c>
      <c r="D1498" s="14" t="str">
        <f t="shared" ca="1" si="225"/>
        <v>闵行区  </v>
      </c>
      <c r="E1498" s="14" t="s">
        <v>22766</v>
      </c>
      <c r="F1498" s="14" t="s">
        <v>29</v>
      </c>
      <c r="G1498" s="15">
        <v>15</v>
      </c>
      <c r="H1498" s="15">
        <v>20</v>
      </c>
      <c r="I1498" s="14" t="s">
        <v>493</v>
      </c>
      <c r="J1498" s="15" t="s">
        <v>24</v>
      </c>
      <c r="K1498" s="14" t="s">
        <v>17937</v>
      </c>
      <c r="L1498" s="14" t="s">
        <v>11903</v>
      </c>
      <c r="M1498" s="16" t="s">
        <v>47</v>
      </c>
      <c r="N1498" s="14" t="s">
        <v>53</v>
      </c>
      <c r="O1498" s="14" t="s">
        <v>237</v>
      </c>
      <c r="P1498" s="14" t="b">
        <f t="shared" ca="1" si="228"/>
        <v>0</v>
      </c>
      <c r="Q1498" s="14" t="b">
        <f t="shared" ca="1" si="3"/>
        <v>1</v>
      </c>
      <c r="R1498" s="5"/>
      <c r="S1498" s="5"/>
      <c r="T1498" s="5"/>
      <c r="U1498" s="5"/>
      <c r="V1498" s="5"/>
      <c r="W1498" s="5"/>
      <c r="X1498" s="5"/>
      <c r="Y1498" s="5"/>
      <c r="Z1498" s="5"/>
      <c r="AA1498" s="5"/>
      <c r="AB1498" s="5"/>
      <c r="AC1498" s="5"/>
      <c r="AD1498" s="5"/>
      <c r="AE1498" s="5"/>
      <c r="AF1498" s="5"/>
    </row>
    <row r="1499" spans="1:32" ht="21" customHeight="1">
      <c r="A1499" s="5" t="s">
        <v>5121</v>
      </c>
      <c r="B1499" s="5" t="s">
        <v>25944</v>
      </c>
      <c r="C1499" s="5" t="str">
        <f t="shared" ca="1" si="0"/>
        <v>上海</v>
      </c>
      <c r="D1499" s="5" t="str">
        <f t="shared" ca="1" si="225"/>
        <v>闵行区  </v>
      </c>
      <c r="E1499" s="5" t="s">
        <v>22772</v>
      </c>
      <c r="F1499" s="5" t="s">
        <v>45</v>
      </c>
      <c r="G1499" s="7">
        <v>15</v>
      </c>
      <c r="H1499" s="7">
        <v>30</v>
      </c>
      <c r="I1499" s="5" t="s">
        <v>2134</v>
      </c>
      <c r="J1499" s="5" t="s">
        <v>108</v>
      </c>
      <c r="K1499" s="5" t="s">
        <v>110</v>
      </c>
      <c r="L1499" s="9" t="s">
        <v>47</v>
      </c>
      <c r="M1499" s="5" t="s">
        <v>26943</v>
      </c>
      <c r="N1499" s="5" t="s">
        <v>37</v>
      </c>
      <c r="O1499" s="5" t="s">
        <v>55</v>
      </c>
      <c r="P1499" s="5" t="b">
        <f ca="1">IFERROR(__xludf.DUMMYFUNCTION("REGEXMATCH(A1499,""前端|设计|(?i)html|(?i)css"")"),TRUE)</f>
        <v>1</v>
      </c>
      <c r="Q1499" s="5" t="b">
        <f t="shared" ca="1" si="3"/>
        <v>1</v>
      </c>
      <c r="R1499" s="5"/>
      <c r="S1499" s="5"/>
      <c r="T1499" s="5"/>
      <c r="U1499" s="5"/>
      <c r="V1499" s="5"/>
      <c r="W1499" s="5"/>
      <c r="X1499" s="5"/>
      <c r="Y1499" s="5"/>
      <c r="Z1499" s="5"/>
      <c r="AA1499" s="5"/>
      <c r="AB1499" s="5"/>
      <c r="AC1499" s="5"/>
      <c r="AD1499" s="5"/>
      <c r="AE1499" s="5"/>
      <c r="AF1499" s="5"/>
    </row>
    <row r="1500" spans="1:32" ht="21" customHeight="1">
      <c r="A1500" s="14" t="s">
        <v>15985</v>
      </c>
      <c r="B1500" s="14" t="s">
        <v>17983</v>
      </c>
      <c r="C1500" s="14" t="str">
        <f t="shared" ca="1" si="0"/>
        <v>上海</v>
      </c>
      <c r="D1500" s="14" t="str">
        <f t="shared" ca="1" si="225"/>
        <v>闵行区  </v>
      </c>
      <c r="E1500" s="14" t="s">
        <v>22751</v>
      </c>
      <c r="F1500" s="14" t="s">
        <v>45</v>
      </c>
      <c r="G1500" s="15">
        <v>15</v>
      </c>
      <c r="H1500" s="15">
        <v>25</v>
      </c>
      <c r="I1500" s="14" t="s">
        <v>151</v>
      </c>
      <c r="J1500" s="14" t="s">
        <v>31</v>
      </c>
      <c r="K1500" s="14" t="s">
        <v>947</v>
      </c>
      <c r="L1500" s="14" t="s">
        <v>17984</v>
      </c>
      <c r="M1500" s="16" t="s">
        <v>47</v>
      </c>
      <c r="N1500" s="14" t="s">
        <v>37</v>
      </c>
      <c r="O1500" s="14" t="s">
        <v>55</v>
      </c>
      <c r="P1500" s="14" t="b">
        <f ca="1">IFERROR(__xludf.DUMMYFUNCTION("REGEXMATCH(A1500,""前端|设计|(?i)html|(?i)css|网页"")"),FALSE)</f>
        <v>0</v>
      </c>
      <c r="Q1500" s="14" t="b">
        <f t="shared" ca="1" si="3"/>
        <v>1</v>
      </c>
      <c r="R1500" s="5"/>
      <c r="S1500" s="5"/>
      <c r="T1500" s="5"/>
      <c r="U1500" s="5"/>
      <c r="V1500" s="5"/>
      <c r="W1500" s="5"/>
      <c r="X1500" s="5"/>
      <c r="Y1500" s="5"/>
      <c r="Z1500" s="5"/>
      <c r="AA1500" s="5"/>
      <c r="AB1500" s="5"/>
      <c r="AC1500" s="5"/>
      <c r="AD1500" s="5"/>
      <c r="AE1500" s="5"/>
      <c r="AF1500" s="5"/>
    </row>
    <row r="1501" spans="1:32" ht="21" customHeight="1">
      <c r="A1501" s="5" t="s">
        <v>11186</v>
      </c>
      <c r="B1501" s="5" t="s">
        <v>16121</v>
      </c>
      <c r="C1501" s="5" t="str">
        <f t="shared" ca="1" si="0"/>
        <v>上海</v>
      </c>
      <c r="D1501" s="5" t="str">
        <f t="shared" ca="1" si="225"/>
        <v>闵行区  </v>
      </c>
      <c r="E1501" s="5" t="s">
        <v>23483</v>
      </c>
      <c r="F1501" s="5" t="s">
        <v>45</v>
      </c>
      <c r="G1501" s="7">
        <v>15</v>
      </c>
      <c r="H1501" s="7">
        <v>20</v>
      </c>
      <c r="I1501" s="5" t="s">
        <v>493</v>
      </c>
      <c r="J1501" s="5" t="s">
        <v>108</v>
      </c>
      <c r="K1501" s="5" t="s">
        <v>76</v>
      </c>
      <c r="L1501" s="5" t="s">
        <v>16122</v>
      </c>
      <c r="M1501" s="5" t="s">
        <v>16123</v>
      </c>
      <c r="N1501" s="5" t="s">
        <v>37</v>
      </c>
      <c r="O1501" s="5" t="s">
        <v>237</v>
      </c>
      <c r="P1501" s="5" t="b">
        <f t="shared" ref="P1501:P1518" ca="1" si="229">IFERROR(__xludf.DUMMYFUNCTION("REGEXMATCH(A1501,""前端|设计|(?i)html|(?i)css"")"),FALSE)</f>
        <v>0</v>
      </c>
      <c r="Q1501" s="5" t="b">
        <f t="shared" ca="1" si="3"/>
        <v>1</v>
      </c>
      <c r="R1501" s="5"/>
      <c r="S1501" s="5"/>
      <c r="T1501" s="5"/>
      <c r="U1501" s="5"/>
      <c r="V1501" s="5"/>
      <c r="W1501" s="5"/>
      <c r="X1501" s="5"/>
      <c r="Y1501" s="5"/>
      <c r="Z1501" s="5"/>
      <c r="AA1501" s="5"/>
      <c r="AB1501" s="5"/>
      <c r="AC1501" s="5"/>
      <c r="AD1501" s="5"/>
      <c r="AE1501" s="5"/>
      <c r="AF1501" s="5"/>
    </row>
    <row r="1502" spans="1:32" ht="21" customHeight="1">
      <c r="A1502" s="5" t="s">
        <v>4668</v>
      </c>
      <c r="B1502" s="5" t="s">
        <v>24717</v>
      </c>
      <c r="C1502" s="5" t="str">
        <f t="shared" ca="1" si="0"/>
        <v>上海</v>
      </c>
      <c r="D1502" s="5" t="str">
        <f t="shared" ca="1" si="225"/>
        <v>闵行区  </v>
      </c>
      <c r="E1502" s="5" t="s">
        <v>22772</v>
      </c>
      <c r="F1502" s="5" t="s">
        <v>29</v>
      </c>
      <c r="G1502" s="7">
        <v>15</v>
      </c>
      <c r="H1502" s="7">
        <v>22</v>
      </c>
      <c r="I1502" s="5" t="s">
        <v>5164</v>
      </c>
      <c r="J1502" s="5" t="s">
        <v>66</v>
      </c>
      <c r="K1502" s="5" t="s">
        <v>48</v>
      </c>
      <c r="L1502" s="5" t="s">
        <v>21550</v>
      </c>
      <c r="M1502" s="5" t="s">
        <v>26944</v>
      </c>
      <c r="N1502" s="5" t="s">
        <v>53</v>
      </c>
      <c r="O1502" s="5" t="s">
        <v>55</v>
      </c>
      <c r="P1502" s="5" t="b">
        <f t="shared" ca="1" si="229"/>
        <v>0</v>
      </c>
      <c r="Q1502" s="5" t="b">
        <f t="shared" ca="1" si="3"/>
        <v>1</v>
      </c>
      <c r="R1502" s="5"/>
      <c r="S1502" s="5"/>
      <c r="T1502" s="5"/>
      <c r="U1502" s="5"/>
      <c r="V1502" s="5"/>
      <c r="W1502" s="5"/>
      <c r="X1502" s="5"/>
      <c r="Y1502" s="5"/>
      <c r="Z1502" s="5"/>
      <c r="AA1502" s="5"/>
      <c r="AB1502" s="5"/>
      <c r="AC1502" s="5"/>
      <c r="AD1502" s="5"/>
      <c r="AE1502" s="5"/>
      <c r="AF1502" s="5"/>
    </row>
    <row r="1503" spans="1:32" ht="21" customHeight="1">
      <c r="A1503" s="5" t="s">
        <v>16164</v>
      </c>
      <c r="B1503" s="5" t="s">
        <v>16165</v>
      </c>
      <c r="C1503" s="5" t="str">
        <f t="shared" ca="1" si="0"/>
        <v>上海</v>
      </c>
      <c r="D1503" s="9" t="s">
        <v>47</v>
      </c>
      <c r="E1503" s="5" t="s">
        <v>22384</v>
      </c>
      <c r="F1503" s="5" t="s">
        <v>45</v>
      </c>
      <c r="G1503" s="7">
        <v>15</v>
      </c>
      <c r="H1503" s="7">
        <v>30</v>
      </c>
      <c r="I1503" s="5" t="s">
        <v>2134</v>
      </c>
      <c r="J1503" s="5" t="s">
        <v>108</v>
      </c>
      <c r="K1503" s="5" t="s">
        <v>4920</v>
      </c>
      <c r="L1503" s="5" t="s">
        <v>16169</v>
      </c>
      <c r="M1503" s="5" t="s">
        <v>16172</v>
      </c>
      <c r="N1503" s="5" t="s">
        <v>53</v>
      </c>
      <c r="O1503" s="5" t="s">
        <v>55</v>
      </c>
      <c r="P1503" s="5" t="b">
        <f t="shared" ca="1" si="229"/>
        <v>0</v>
      </c>
      <c r="Q1503" s="5" t="b">
        <f t="shared" ca="1" si="3"/>
        <v>1</v>
      </c>
      <c r="R1503" s="5"/>
      <c r="S1503" s="5"/>
      <c r="T1503" s="5"/>
      <c r="U1503" s="5"/>
      <c r="V1503" s="5"/>
      <c r="W1503" s="5"/>
      <c r="X1503" s="5"/>
      <c r="Y1503" s="5"/>
      <c r="Z1503" s="5"/>
      <c r="AA1503" s="5"/>
      <c r="AB1503" s="5"/>
      <c r="AC1503" s="5"/>
      <c r="AD1503" s="5"/>
      <c r="AE1503" s="5"/>
      <c r="AF1503" s="5"/>
    </row>
    <row r="1504" spans="1:32" ht="21" customHeight="1">
      <c r="A1504" s="5" t="s">
        <v>13364</v>
      </c>
      <c r="B1504" s="5" t="s">
        <v>16327</v>
      </c>
      <c r="C1504" s="5" t="str">
        <f t="shared" ca="1" si="0"/>
        <v>上海</v>
      </c>
      <c r="D1504" s="5" t="str">
        <f t="shared" ref="D1504:D1505" ca="1" si="230">IFERROR(__xludf.DUMMYFUNCTION("REGEXEXTRACT(E1504,""-(\S+)"")"),"浦东新区  ")</f>
        <v>浦东新区  </v>
      </c>
      <c r="E1504" s="5" t="s">
        <v>22772</v>
      </c>
      <c r="F1504" s="5" t="s">
        <v>45</v>
      </c>
      <c r="G1504" s="7">
        <v>15</v>
      </c>
      <c r="H1504" s="7">
        <v>23</v>
      </c>
      <c r="I1504" s="5" t="s">
        <v>6162</v>
      </c>
      <c r="J1504" s="5" t="s">
        <v>108</v>
      </c>
      <c r="K1504" s="5" t="s">
        <v>2872</v>
      </c>
      <c r="L1504" s="5" t="s">
        <v>25759</v>
      </c>
      <c r="M1504" s="5" t="s">
        <v>26945</v>
      </c>
      <c r="N1504" s="5" t="s">
        <v>100</v>
      </c>
      <c r="O1504" s="5" t="s">
        <v>271</v>
      </c>
      <c r="P1504" s="5" t="b">
        <f t="shared" ca="1" si="229"/>
        <v>0</v>
      </c>
      <c r="Q1504" s="5" t="b">
        <f t="shared" ca="1" si="3"/>
        <v>1</v>
      </c>
      <c r="R1504" s="5"/>
      <c r="S1504" s="5"/>
      <c r="T1504" s="5"/>
      <c r="U1504" s="5"/>
      <c r="V1504" s="5"/>
      <c r="W1504" s="5"/>
      <c r="X1504" s="5"/>
      <c r="Y1504" s="5"/>
      <c r="Z1504" s="5"/>
      <c r="AA1504" s="5"/>
      <c r="AB1504" s="5"/>
      <c r="AC1504" s="5"/>
      <c r="AD1504" s="5"/>
      <c r="AE1504" s="5"/>
      <c r="AF1504" s="5"/>
    </row>
    <row r="1505" spans="1:32" ht="21" customHeight="1">
      <c r="A1505" s="5" t="s">
        <v>26946</v>
      </c>
      <c r="B1505" s="5" t="s">
        <v>26947</v>
      </c>
      <c r="C1505" s="5" t="str">
        <f t="shared" ca="1" si="0"/>
        <v>上海</v>
      </c>
      <c r="D1505" s="5" t="str">
        <f t="shared" ca="1" si="230"/>
        <v>浦东新区  </v>
      </c>
      <c r="E1505" s="5" t="s">
        <v>23038</v>
      </c>
      <c r="F1505" s="5" t="s">
        <v>45</v>
      </c>
      <c r="G1505" s="7">
        <v>15</v>
      </c>
      <c r="H1505" s="7">
        <v>20</v>
      </c>
      <c r="I1505" s="5" t="s">
        <v>493</v>
      </c>
      <c r="J1505" s="5" t="s">
        <v>108</v>
      </c>
      <c r="K1505" s="5" t="s">
        <v>999</v>
      </c>
      <c r="L1505" s="5" t="s">
        <v>26948</v>
      </c>
      <c r="M1505" s="5" t="s">
        <v>26949</v>
      </c>
      <c r="N1505" s="5" t="s">
        <v>37</v>
      </c>
      <c r="O1505" s="5" t="s">
        <v>55</v>
      </c>
      <c r="P1505" s="5" t="b">
        <f t="shared" ca="1" si="229"/>
        <v>0</v>
      </c>
      <c r="Q1505" s="5" t="b">
        <f t="shared" ca="1" si="3"/>
        <v>1</v>
      </c>
      <c r="R1505" s="5"/>
      <c r="S1505" s="5"/>
      <c r="T1505" s="5"/>
      <c r="U1505" s="5"/>
      <c r="V1505" s="5"/>
      <c r="W1505" s="5"/>
      <c r="X1505" s="5"/>
      <c r="Y1505" s="5"/>
      <c r="Z1505" s="5"/>
      <c r="AA1505" s="5"/>
      <c r="AB1505" s="5"/>
      <c r="AC1505" s="5"/>
      <c r="AD1505" s="5"/>
      <c r="AE1505" s="5"/>
      <c r="AF1505" s="5"/>
    </row>
    <row r="1506" spans="1:32" ht="21" customHeight="1">
      <c r="A1506" s="5" t="s">
        <v>396</v>
      </c>
      <c r="B1506" s="5" t="s">
        <v>16037</v>
      </c>
      <c r="C1506" s="5" t="str">
        <f t="shared" ca="1" si="0"/>
        <v>上海</v>
      </c>
      <c r="D1506" s="9" t="s">
        <v>47</v>
      </c>
      <c r="E1506" s="5" t="s">
        <v>22384</v>
      </c>
      <c r="F1506" s="5" t="s">
        <v>29</v>
      </c>
      <c r="G1506" s="7">
        <v>15</v>
      </c>
      <c r="H1506" s="7">
        <v>20</v>
      </c>
      <c r="I1506" s="5" t="s">
        <v>493</v>
      </c>
      <c r="J1506" s="5" t="s">
        <v>108</v>
      </c>
      <c r="K1506" s="5" t="s">
        <v>16041</v>
      </c>
      <c r="L1506" s="5" t="s">
        <v>16211</v>
      </c>
      <c r="M1506" s="5" t="s">
        <v>16212</v>
      </c>
      <c r="N1506" s="5" t="s">
        <v>100</v>
      </c>
      <c r="O1506" s="5" t="s">
        <v>89</v>
      </c>
      <c r="P1506" s="5" t="b">
        <f t="shared" ca="1" si="229"/>
        <v>0</v>
      </c>
      <c r="Q1506" s="5" t="b">
        <f t="shared" ca="1" si="3"/>
        <v>1</v>
      </c>
      <c r="R1506" s="5"/>
      <c r="S1506" s="5"/>
      <c r="T1506" s="5"/>
      <c r="U1506" s="5"/>
      <c r="V1506" s="5"/>
      <c r="W1506" s="5"/>
      <c r="X1506" s="5"/>
      <c r="Y1506" s="5"/>
      <c r="Z1506" s="5"/>
      <c r="AA1506" s="5"/>
      <c r="AB1506" s="5"/>
      <c r="AC1506" s="5"/>
      <c r="AD1506" s="5"/>
      <c r="AE1506" s="5"/>
      <c r="AF1506" s="5"/>
    </row>
    <row r="1507" spans="1:32" ht="21" customHeight="1">
      <c r="A1507" s="5" t="s">
        <v>396</v>
      </c>
      <c r="B1507" s="5" t="s">
        <v>16201</v>
      </c>
      <c r="C1507" s="5" t="str">
        <f t="shared" ca="1" si="0"/>
        <v>上海</v>
      </c>
      <c r="D1507" s="5" t="str">
        <f ca="1">IFERROR(__xludf.DUMMYFUNCTION("REGEXEXTRACT(E1507,""-(\S+)"")"),"浦东新区  ")</f>
        <v>浦东新区  </v>
      </c>
      <c r="E1507" s="5" t="s">
        <v>22772</v>
      </c>
      <c r="F1507" s="5" t="s">
        <v>45</v>
      </c>
      <c r="G1507" s="7">
        <v>15</v>
      </c>
      <c r="H1507" s="7">
        <v>25</v>
      </c>
      <c r="I1507" s="5" t="s">
        <v>151</v>
      </c>
      <c r="J1507" s="5" t="s">
        <v>108</v>
      </c>
      <c r="K1507" s="5" t="s">
        <v>161</v>
      </c>
      <c r="L1507" s="5" t="s">
        <v>16202</v>
      </c>
      <c r="M1507" s="5" t="s">
        <v>26950</v>
      </c>
      <c r="N1507" s="5" t="s">
        <v>167</v>
      </c>
      <c r="O1507" s="5" t="s">
        <v>55</v>
      </c>
      <c r="P1507" s="5" t="b">
        <f t="shared" ca="1" si="229"/>
        <v>0</v>
      </c>
      <c r="Q1507" s="5" t="b">
        <f t="shared" ca="1" si="3"/>
        <v>1</v>
      </c>
      <c r="R1507" s="5"/>
      <c r="S1507" s="5"/>
      <c r="T1507" s="5"/>
      <c r="U1507" s="5"/>
      <c r="V1507" s="5"/>
      <c r="W1507" s="5"/>
      <c r="X1507" s="5"/>
      <c r="Y1507" s="5"/>
      <c r="Z1507" s="5"/>
      <c r="AA1507" s="5"/>
      <c r="AB1507" s="5"/>
      <c r="AC1507" s="5"/>
      <c r="AD1507" s="5"/>
      <c r="AE1507" s="5"/>
      <c r="AF1507" s="5"/>
    </row>
    <row r="1508" spans="1:32" ht="21" customHeight="1">
      <c r="A1508" s="5" t="s">
        <v>277</v>
      </c>
      <c r="B1508" s="5" t="s">
        <v>16319</v>
      </c>
      <c r="C1508" s="5" t="str">
        <f t="shared" ca="1" si="0"/>
        <v>上海</v>
      </c>
      <c r="D1508" s="9" t="s">
        <v>47</v>
      </c>
      <c r="E1508" s="5" t="s">
        <v>22384</v>
      </c>
      <c r="F1508" s="5" t="s">
        <v>45</v>
      </c>
      <c r="G1508" s="7">
        <v>15</v>
      </c>
      <c r="H1508" s="7">
        <v>25</v>
      </c>
      <c r="I1508" s="5" t="s">
        <v>151</v>
      </c>
      <c r="J1508" s="5" t="s">
        <v>108</v>
      </c>
      <c r="K1508" s="5" t="s">
        <v>686</v>
      </c>
      <c r="L1508" s="9" t="s">
        <v>47</v>
      </c>
      <c r="M1508" s="5" t="s">
        <v>16321</v>
      </c>
      <c r="N1508" s="5" t="s">
        <v>53</v>
      </c>
      <c r="O1508" s="5" t="s">
        <v>55</v>
      </c>
      <c r="P1508" s="5" t="b">
        <f t="shared" ca="1" si="229"/>
        <v>0</v>
      </c>
      <c r="Q1508" s="5" t="b">
        <f t="shared" ca="1" si="3"/>
        <v>1</v>
      </c>
      <c r="R1508" s="5"/>
      <c r="S1508" s="5"/>
      <c r="T1508" s="5"/>
      <c r="U1508" s="5"/>
      <c r="V1508" s="5"/>
      <c r="W1508" s="5"/>
      <c r="X1508" s="5"/>
      <c r="Y1508" s="5"/>
      <c r="Z1508" s="5"/>
      <c r="AA1508" s="5"/>
      <c r="AB1508" s="5"/>
      <c r="AC1508" s="5"/>
      <c r="AD1508" s="5"/>
      <c r="AE1508" s="5"/>
      <c r="AF1508" s="5"/>
    </row>
    <row r="1509" spans="1:32" ht="21" customHeight="1">
      <c r="A1509" s="5" t="s">
        <v>11000</v>
      </c>
      <c r="B1509" s="5" t="s">
        <v>25690</v>
      </c>
      <c r="C1509" s="5" t="str">
        <f t="shared" ca="1" si="0"/>
        <v>上海</v>
      </c>
      <c r="D1509" s="5" t="str">
        <f t="shared" ref="D1509:D1512" ca="1" si="231">IFERROR(__xludf.DUMMYFUNCTION("REGEXEXTRACT(E1509,""-(\S+)"")"),"虹口区  ")</f>
        <v>虹口区  </v>
      </c>
      <c r="E1509" s="5" t="s">
        <v>22321</v>
      </c>
      <c r="F1509" s="5" t="s">
        <v>45</v>
      </c>
      <c r="G1509" s="7">
        <v>15</v>
      </c>
      <c r="H1509" s="7">
        <v>25</v>
      </c>
      <c r="I1509" s="5" t="s">
        <v>151</v>
      </c>
      <c r="J1509" s="7" t="s">
        <v>24</v>
      </c>
      <c r="K1509" s="5" t="s">
        <v>686</v>
      </c>
      <c r="L1509" s="5" t="s">
        <v>25692</v>
      </c>
      <c r="M1509" s="5" t="s">
        <v>25693</v>
      </c>
      <c r="N1509" s="5" t="s">
        <v>53</v>
      </c>
      <c r="O1509" s="5" t="s">
        <v>55</v>
      </c>
      <c r="P1509" s="5" t="b">
        <f t="shared" ca="1" si="229"/>
        <v>0</v>
      </c>
      <c r="Q1509" s="5" t="b">
        <f t="shared" ca="1" si="3"/>
        <v>1</v>
      </c>
      <c r="R1509" s="5"/>
      <c r="S1509" s="5"/>
      <c r="T1509" s="5"/>
      <c r="U1509" s="5"/>
      <c r="V1509" s="5"/>
      <c r="W1509" s="5"/>
      <c r="X1509" s="5"/>
      <c r="Y1509" s="5"/>
      <c r="Z1509" s="5"/>
      <c r="AA1509" s="5"/>
      <c r="AB1509" s="5"/>
      <c r="AC1509" s="5"/>
      <c r="AD1509" s="5"/>
      <c r="AE1509" s="5"/>
      <c r="AF1509" s="5"/>
    </row>
    <row r="1510" spans="1:32" ht="21" customHeight="1">
      <c r="A1510" s="5" t="s">
        <v>26951</v>
      </c>
      <c r="B1510" s="5" t="s">
        <v>23170</v>
      </c>
      <c r="C1510" s="5" t="str">
        <f t="shared" ca="1" si="0"/>
        <v>上海</v>
      </c>
      <c r="D1510" s="5" t="str">
        <f t="shared" ca="1" si="231"/>
        <v>虹口区  </v>
      </c>
      <c r="E1510" s="5" t="s">
        <v>22785</v>
      </c>
      <c r="F1510" s="5" t="s">
        <v>45</v>
      </c>
      <c r="G1510" s="7">
        <v>15</v>
      </c>
      <c r="H1510" s="7">
        <v>25</v>
      </c>
      <c r="I1510" s="5" t="s">
        <v>151</v>
      </c>
      <c r="J1510" s="5" t="s">
        <v>108</v>
      </c>
      <c r="K1510" s="5" t="s">
        <v>1105</v>
      </c>
      <c r="L1510" s="5" t="s">
        <v>18091</v>
      </c>
      <c r="M1510" s="5" t="s">
        <v>26952</v>
      </c>
      <c r="N1510" s="5" t="s">
        <v>37</v>
      </c>
      <c r="O1510" s="5" t="s">
        <v>55</v>
      </c>
      <c r="P1510" s="5" t="b">
        <f t="shared" ca="1" si="229"/>
        <v>0</v>
      </c>
      <c r="Q1510" s="5" t="b">
        <f t="shared" ca="1" si="3"/>
        <v>1</v>
      </c>
      <c r="R1510" s="5"/>
      <c r="S1510" s="5"/>
      <c r="T1510" s="5"/>
      <c r="U1510" s="5"/>
      <c r="V1510" s="5"/>
      <c r="W1510" s="5"/>
      <c r="X1510" s="5"/>
      <c r="Y1510" s="5"/>
      <c r="Z1510" s="5"/>
      <c r="AA1510" s="5"/>
      <c r="AB1510" s="5"/>
      <c r="AC1510" s="5"/>
      <c r="AD1510" s="5"/>
      <c r="AE1510" s="5"/>
      <c r="AF1510" s="5"/>
    </row>
    <row r="1511" spans="1:32" ht="21" customHeight="1">
      <c r="A1511" s="5" t="s">
        <v>26953</v>
      </c>
      <c r="B1511" s="5" t="s">
        <v>26954</v>
      </c>
      <c r="C1511" s="5" t="str">
        <f t="shared" ca="1" si="0"/>
        <v>上海</v>
      </c>
      <c r="D1511" s="5" t="str">
        <f t="shared" ca="1" si="231"/>
        <v>虹口区  </v>
      </c>
      <c r="E1511" s="5" t="s">
        <v>23832</v>
      </c>
      <c r="F1511" s="5" t="s">
        <v>45</v>
      </c>
      <c r="G1511" s="7">
        <v>15</v>
      </c>
      <c r="H1511" s="7">
        <v>20</v>
      </c>
      <c r="I1511" s="5" t="s">
        <v>493</v>
      </c>
      <c r="J1511" s="5" t="s">
        <v>108</v>
      </c>
      <c r="K1511" s="5" t="s">
        <v>403</v>
      </c>
      <c r="L1511" s="5" t="s">
        <v>26955</v>
      </c>
      <c r="M1511" s="5" t="s">
        <v>26956</v>
      </c>
      <c r="N1511" s="5" t="s">
        <v>53</v>
      </c>
      <c r="O1511" s="5" t="s">
        <v>55</v>
      </c>
      <c r="P1511" s="5" t="b">
        <f t="shared" ca="1" si="229"/>
        <v>0</v>
      </c>
      <c r="Q1511" s="5" t="b">
        <f t="shared" ca="1" si="3"/>
        <v>1</v>
      </c>
      <c r="R1511" s="5"/>
      <c r="S1511" s="5"/>
      <c r="T1511" s="5"/>
      <c r="U1511" s="5"/>
      <c r="V1511" s="5"/>
      <c r="W1511" s="5"/>
      <c r="X1511" s="5"/>
      <c r="Y1511" s="5"/>
      <c r="Z1511" s="5"/>
      <c r="AA1511" s="5"/>
      <c r="AB1511" s="5"/>
      <c r="AC1511" s="5"/>
      <c r="AD1511" s="5"/>
      <c r="AE1511" s="5"/>
      <c r="AF1511" s="5"/>
    </row>
    <row r="1512" spans="1:32" ht="21" customHeight="1">
      <c r="A1512" s="5" t="s">
        <v>26957</v>
      </c>
      <c r="B1512" s="5" t="s">
        <v>19196</v>
      </c>
      <c r="C1512" s="5" t="str">
        <f t="shared" ca="1" si="0"/>
        <v>上海</v>
      </c>
      <c r="D1512" s="5" t="str">
        <f t="shared" ca="1" si="231"/>
        <v>虹口区  </v>
      </c>
      <c r="E1512" s="5" t="s">
        <v>22392</v>
      </c>
      <c r="F1512" s="5" t="s">
        <v>45</v>
      </c>
      <c r="G1512" s="7">
        <v>15</v>
      </c>
      <c r="H1512" s="7">
        <v>20</v>
      </c>
      <c r="I1512" s="5" t="s">
        <v>493</v>
      </c>
      <c r="J1512" s="5" t="s">
        <v>108</v>
      </c>
      <c r="K1512" s="5" t="s">
        <v>1770</v>
      </c>
      <c r="L1512" s="5" t="s">
        <v>26958</v>
      </c>
      <c r="M1512" s="5" t="s">
        <v>26959</v>
      </c>
      <c r="N1512" s="5" t="s">
        <v>37</v>
      </c>
      <c r="O1512" s="5" t="s">
        <v>55</v>
      </c>
      <c r="P1512" s="5" t="b">
        <f t="shared" ca="1" si="229"/>
        <v>0</v>
      </c>
      <c r="Q1512" s="5" t="b">
        <f t="shared" ca="1" si="3"/>
        <v>1</v>
      </c>
      <c r="R1512" s="5"/>
      <c r="S1512" s="5"/>
      <c r="T1512" s="5"/>
      <c r="U1512" s="5"/>
      <c r="V1512" s="5"/>
      <c r="W1512" s="5"/>
      <c r="X1512" s="5"/>
      <c r="Y1512" s="5"/>
      <c r="Z1512" s="5"/>
      <c r="AA1512" s="5"/>
      <c r="AB1512" s="5"/>
      <c r="AC1512" s="5"/>
      <c r="AD1512" s="5"/>
      <c r="AE1512" s="5"/>
      <c r="AF1512" s="5"/>
    </row>
    <row r="1513" spans="1:32" ht="21" customHeight="1">
      <c r="A1513" s="5" t="s">
        <v>7132</v>
      </c>
      <c r="B1513" s="5" t="s">
        <v>26960</v>
      </c>
      <c r="C1513" s="5" t="str">
        <f t="shared" ca="1" si="0"/>
        <v>上海</v>
      </c>
      <c r="D1513" s="9" t="s">
        <v>47</v>
      </c>
      <c r="E1513" s="5" t="s">
        <v>22791</v>
      </c>
      <c r="F1513" s="5" t="s">
        <v>45</v>
      </c>
      <c r="G1513" s="7">
        <v>15</v>
      </c>
      <c r="H1513" s="7">
        <v>25</v>
      </c>
      <c r="I1513" s="5" t="s">
        <v>151</v>
      </c>
      <c r="J1513" s="5" t="s">
        <v>66</v>
      </c>
      <c r="K1513" s="5" t="s">
        <v>76</v>
      </c>
      <c r="L1513" s="5" t="s">
        <v>26961</v>
      </c>
      <c r="M1513" s="5" t="s">
        <v>26962</v>
      </c>
      <c r="N1513" s="5" t="s">
        <v>42</v>
      </c>
      <c r="O1513" s="5" t="s">
        <v>55</v>
      </c>
      <c r="P1513" s="5" t="b">
        <f t="shared" ca="1" si="229"/>
        <v>0</v>
      </c>
      <c r="Q1513" s="5" t="b">
        <f t="shared" ca="1" si="3"/>
        <v>1</v>
      </c>
      <c r="R1513" s="5"/>
      <c r="S1513" s="5"/>
      <c r="T1513" s="5"/>
      <c r="U1513" s="5"/>
      <c r="V1513" s="5"/>
      <c r="W1513" s="5"/>
      <c r="X1513" s="5"/>
      <c r="Y1513" s="5"/>
      <c r="Z1513" s="5"/>
      <c r="AA1513" s="5"/>
      <c r="AB1513" s="5"/>
      <c r="AC1513" s="5"/>
      <c r="AD1513" s="5"/>
      <c r="AE1513" s="5"/>
      <c r="AF1513" s="5"/>
    </row>
    <row r="1514" spans="1:32" ht="21" customHeight="1">
      <c r="A1514" s="5" t="s">
        <v>26963</v>
      </c>
      <c r="B1514" s="5" t="s">
        <v>5708</v>
      </c>
      <c r="C1514" s="5" t="str">
        <f t="shared" ca="1" si="0"/>
        <v>上海</v>
      </c>
      <c r="D1514" s="9" t="s">
        <v>47</v>
      </c>
      <c r="E1514" s="5" t="s">
        <v>22791</v>
      </c>
      <c r="F1514" s="5" t="s">
        <v>45</v>
      </c>
      <c r="G1514" s="7">
        <v>15</v>
      </c>
      <c r="H1514" s="7">
        <v>20</v>
      </c>
      <c r="I1514" s="5" t="s">
        <v>493</v>
      </c>
      <c r="J1514" s="5" t="s">
        <v>108</v>
      </c>
      <c r="K1514" s="5" t="s">
        <v>76</v>
      </c>
      <c r="L1514" s="9" t="s">
        <v>47</v>
      </c>
      <c r="M1514" s="9" t="s">
        <v>47</v>
      </c>
      <c r="N1514" s="5" t="s">
        <v>648</v>
      </c>
      <c r="O1514" s="5" t="s">
        <v>237</v>
      </c>
      <c r="P1514" s="5" t="b">
        <f t="shared" ca="1" si="229"/>
        <v>0</v>
      </c>
      <c r="Q1514" s="5" t="b">
        <f t="shared" ca="1" si="3"/>
        <v>1</v>
      </c>
      <c r="R1514" s="5"/>
      <c r="S1514" s="5"/>
      <c r="T1514" s="5"/>
      <c r="U1514" s="5"/>
      <c r="V1514" s="5"/>
      <c r="W1514" s="5"/>
      <c r="X1514" s="5"/>
      <c r="Y1514" s="5"/>
      <c r="Z1514" s="5"/>
      <c r="AA1514" s="5"/>
      <c r="AB1514" s="5"/>
      <c r="AC1514" s="5"/>
      <c r="AD1514" s="5"/>
      <c r="AE1514" s="5"/>
      <c r="AF1514" s="5"/>
    </row>
    <row r="1515" spans="1:32" ht="21" customHeight="1">
      <c r="A1515" s="5" t="s">
        <v>26964</v>
      </c>
      <c r="B1515" s="5" t="s">
        <v>5054</v>
      </c>
      <c r="C1515" s="5" t="str">
        <f t="shared" ca="1" si="0"/>
        <v>上海</v>
      </c>
      <c r="D1515" s="5" t="str">
        <f ca="1">IFERROR(__xludf.DUMMYFUNCTION("REGEXEXTRACT(E1515,""-(\S+)"")"),"顺义区  ")</f>
        <v>顺义区  </v>
      </c>
      <c r="E1515" s="5" t="s">
        <v>26137</v>
      </c>
      <c r="F1515" s="5" t="s">
        <v>45</v>
      </c>
      <c r="G1515" s="7">
        <v>15</v>
      </c>
      <c r="H1515" s="7">
        <v>22</v>
      </c>
      <c r="I1515" s="5" t="s">
        <v>5164</v>
      </c>
      <c r="J1515" s="5" t="s">
        <v>108</v>
      </c>
      <c r="K1515" s="5" t="s">
        <v>142</v>
      </c>
      <c r="L1515" s="5" t="s">
        <v>26965</v>
      </c>
      <c r="M1515" s="5" t="s">
        <v>26966</v>
      </c>
      <c r="N1515" s="5" t="s">
        <v>37</v>
      </c>
      <c r="O1515" s="5" t="s">
        <v>44</v>
      </c>
      <c r="P1515" s="5" t="b">
        <f t="shared" ca="1" si="229"/>
        <v>0</v>
      </c>
      <c r="Q1515" s="5" t="b">
        <f t="shared" ca="1" si="3"/>
        <v>1</v>
      </c>
      <c r="R1515" s="5"/>
      <c r="S1515" s="5"/>
      <c r="T1515" s="5"/>
      <c r="U1515" s="5"/>
      <c r="V1515" s="5"/>
      <c r="W1515" s="5"/>
      <c r="X1515" s="5"/>
      <c r="Y1515" s="5"/>
      <c r="Z1515" s="5"/>
      <c r="AA1515" s="5"/>
      <c r="AB1515" s="5"/>
      <c r="AC1515" s="5"/>
      <c r="AD1515" s="5"/>
      <c r="AE1515" s="5"/>
      <c r="AF1515" s="5"/>
    </row>
    <row r="1516" spans="1:32" ht="21" customHeight="1">
      <c r="A1516" s="5" t="s">
        <v>15127</v>
      </c>
      <c r="B1516" s="5" t="s">
        <v>15128</v>
      </c>
      <c r="C1516" s="5" t="str">
        <f t="shared" ca="1" si="0"/>
        <v>上海</v>
      </c>
      <c r="D1516" s="9" t="s">
        <v>47</v>
      </c>
      <c r="E1516" s="5" t="s">
        <v>22791</v>
      </c>
      <c r="F1516" s="5" t="s">
        <v>45</v>
      </c>
      <c r="G1516" s="7">
        <v>15</v>
      </c>
      <c r="H1516" s="7">
        <v>20</v>
      </c>
      <c r="I1516" s="5" t="s">
        <v>493</v>
      </c>
      <c r="J1516" s="5" t="s">
        <v>108</v>
      </c>
      <c r="K1516" s="5" t="s">
        <v>15129</v>
      </c>
      <c r="L1516" s="5" t="s">
        <v>15132</v>
      </c>
      <c r="M1516" s="5" t="s">
        <v>15133</v>
      </c>
      <c r="N1516" s="5" t="s">
        <v>42</v>
      </c>
      <c r="O1516" s="5" t="s">
        <v>55</v>
      </c>
      <c r="P1516" s="5" t="b">
        <f t="shared" ca="1" si="229"/>
        <v>0</v>
      </c>
      <c r="Q1516" s="5" t="b">
        <f t="shared" ca="1" si="3"/>
        <v>1</v>
      </c>
      <c r="R1516" s="5"/>
      <c r="S1516" s="5"/>
      <c r="T1516" s="5"/>
      <c r="U1516" s="5"/>
      <c r="V1516" s="5"/>
      <c r="W1516" s="5"/>
      <c r="X1516" s="5"/>
      <c r="Y1516" s="5"/>
      <c r="Z1516" s="5"/>
      <c r="AA1516" s="5"/>
      <c r="AB1516" s="5"/>
      <c r="AC1516" s="5"/>
      <c r="AD1516" s="5"/>
      <c r="AE1516" s="5"/>
      <c r="AF1516" s="5"/>
    </row>
    <row r="1517" spans="1:32" ht="21" customHeight="1">
      <c r="A1517" s="5" t="s">
        <v>3551</v>
      </c>
      <c r="B1517" s="5" t="s">
        <v>16269</v>
      </c>
      <c r="C1517" s="5" t="str">
        <f t="shared" ca="1" si="0"/>
        <v>上海</v>
      </c>
      <c r="D1517" s="9" t="s">
        <v>47</v>
      </c>
      <c r="E1517" s="5" t="s">
        <v>22791</v>
      </c>
      <c r="F1517" s="5" t="s">
        <v>45</v>
      </c>
      <c r="G1517" s="7">
        <v>15</v>
      </c>
      <c r="H1517" s="7">
        <v>20</v>
      </c>
      <c r="I1517" s="5" t="s">
        <v>493</v>
      </c>
      <c r="J1517" s="5" t="s">
        <v>66</v>
      </c>
      <c r="K1517" s="5" t="s">
        <v>430</v>
      </c>
      <c r="L1517" s="5" t="s">
        <v>20679</v>
      </c>
      <c r="M1517" s="5" t="s">
        <v>26967</v>
      </c>
      <c r="N1517" s="5" t="s">
        <v>53</v>
      </c>
      <c r="O1517" s="5" t="s">
        <v>55</v>
      </c>
      <c r="P1517" s="5" t="b">
        <f t="shared" ca="1" si="229"/>
        <v>0</v>
      </c>
      <c r="Q1517" s="5" t="b">
        <f t="shared" ca="1" si="3"/>
        <v>1</v>
      </c>
      <c r="R1517" s="5"/>
      <c r="S1517" s="5"/>
      <c r="T1517" s="5"/>
      <c r="U1517" s="5"/>
      <c r="V1517" s="5"/>
      <c r="W1517" s="5"/>
      <c r="X1517" s="5"/>
      <c r="Y1517" s="5"/>
      <c r="Z1517" s="5"/>
      <c r="AA1517" s="5"/>
      <c r="AB1517" s="5"/>
      <c r="AC1517" s="5"/>
      <c r="AD1517" s="5"/>
      <c r="AE1517" s="5"/>
      <c r="AF1517" s="5"/>
    </row>
    <row r="1518" spans="1:32" ht="21" customHeight="1">
      <c r="A1518" s="5" t="s">
        <v>15090</v>
      </c>
      <c r="B1518" s="5" t="s">
        <v>15091</v>
      </c>
      <c r="C1518" s="5" t="str">
        <f t="shared" ca="1" si="0"/>
        <v>上海</v>
      </c>
      <c r="D1518" s="5" t="str">
        <f t="shared" ref="D1518:D1519" ca="1" si="232">IFERROR(__xludf.DUMMYFUNCTION("REGEXEXTRACT(E1518,""-(\S+)"")"),"朝阳区  ")</f>
        <v>朝阳区  </v>
      </c>
      <c r="E1518" s="5" t="s">
        <v>22785</v>
      </c>
      <c r="F1518" s="5" t="s">
        <v>45</v>
      </c>
      <c r="G1518" s="7">
        <v>15</v>
      </c>
      <c r="H1518" s="7">
        <v>20</v>
      </c>
      <c r="I1518" s="5" t="s">
        <v>493</v>
      </c>
      <c r="J1518" s="5" t="s">
        <v>31</v>
      </c>
      <c r="K1518" s="5" t="s">
        <v>117</v>
      </c>
      <c r="L1518" s="5" t="s">
        <v>15093</v>
      </c>
      <c r="M1518" s="5" t="s">
        <v>15094</v>
      </c>
      <c r="N1518" s="5" t="s">
        <v>100</v>
      </c>
      <c r="O1518" s="5" t="s">
        <v>55</v>
      </c>
      <c r="P1518" s="5" t="b">
        <f t="shared" ca="1" si="229"/>
        <v>0</v>
      </c>
      <c r="Q1518" s="5" t="b">
        <f t="shared" ca="1" si="3"/>
        <v>1</v>
      </c>
      <c r="R1518" s="5"/>
      <c r="S1518" s="5"/>
      <c r="T1518" s="5"/>
      <c r="U1518" s="5"/>
      <c r="V1518" s="5"/>
      <c r="W1518" s="5"/>
      <c r="X1518" s="5"/>
      <c r="Y1518" s="5"/>
      <c r="Z1518" s="5"/>
      <c r="AA1518" s="5"/>
      <c r="AB1518" s="5"/>
      <c r="AC1518" s="5"/>
      <c r="AD1518" s="5"/>
      <c r="AE1518" s="5"/>
      <c r="AF1518" s="5"/>
    </row>
    <row r="1519" spans="1:32" ht="21" customHeight="1">
      <c r="A1519" s="14" t="s">
        <v>16264</v>
      </c>
      <c r="B1519" s="14" t="s">
        <v>1879</v>
      </c>
      <c r="C1519" s="14" t="str">
        <f t="shared" ca="1" si="0"/>
        <v>上海</v>
      </c>
      <c r="D1519" s="14" t="str">
        <f t="shared" ca="1" si="232"/>
        <v>朝阳区  </v>
      </c>
      <c r="E1519" s="14" t="s">
        <v>22785</v>
      </c>
      <c r="F1519" s="14" t="s">
        <v>45</v>
      </c>
      <c r="G1519" s="15">
        <v>15</v>
      </c>
      <c r="H1519" s="15">
        <v>20</v>
      </c>
      <c r="I1519" s="14" t="s">
        <v>493</v>
      </c>
      <c r="J1519" s="14" t="s">
        <v>108</v>
      </c>
      <c r="K1519" s="14" t="s">
        <v>1741</v>
      </c>
      <c r="L1519" s="14" t="s">
        <v>16267</v>
      </c>
      <c r="M1519" s="14" t="s">
        <v>16268</v>
      </c>
      <c r="N1519" s="14" t="s">
        <v>53</v>
      </c>
      <c r="O1519" s="14" t="s">
        <v>405</v>
      </c>
      <c r="P1519" s="14" t="b">
        <f ca="1">IFERROR(__xludf.DUMMYFUNCTION("REGEXMATCH(A1519,""前端|设计|(?i)html|(?i)css|网页"")"),FALSE)</f>
        <v>0</v>
      </c>
      <c r="Q1519" s="14" t="b">
        <f t="shared" ca="1" si="3"/>
        <v>1</v>
      </c>
      <c r="R1519" s="5"/>
      <c r="S1519" s="5"/>
      <c r="T1519" s="5"/>
      <c r="U1519" s="5"/>
      <c r="V1519" s="5"/>
      <c r="W1519" s="5"/>
      <c r="X1519" s="5"/>
      <c r="Y1519" s="5"/>
      <c r="Z1519" s="5"/>
      <c r="AA1519" s="5"/>
      <c r="AB1519" s="5"/>
      <c r="AC1519" s="5"/>
      <c r="AD1519" s="5"/>
      <c r="AE1519" s="5"/>
      <c r="AF1519" s="5"/>
    </row>
    <row r="1520" spans="1:32" ht="21" customHeight="1">
      <c r="A1520" s="5" t="s">
        <v>2674</v>
      </c>
      <c r="B1520" s="5" t="s">
        <v>15081</v>
      </c>
      <c r="C1520" s="5" t="str">
        <f t="shared" ca="1" si="0"/>
        <v>上海</v>
      </c>
      <c r="D1520" s="9" t="s">
        <v>47</v>
      </c>
      <c r="E1520" s="5" t="s">
        <v>22791</v>
      </c>
      <c r="F1520" s="5" t="s">
        <v>45</v>
      </c>
      <c r="G1520" s="7">
        <v>15</v>
      </c>
      <c r="H1520" s="7">
        <v>20</v>
      </c>
      <c r="I1520" s="5" t="s">
        <v>493</v>
      </c>
      <c r="J1520" s="5" t="s">
        <v>108</v>
      </c>
      <c r="K1520" s="5" t="s">
        <v>10642</v>
      </c>
      <c r="L1520" s="5" t="s">
        <v>15083</v>
      </c>
      <c r="M1520" s="5" t="s">
        <v>15084</v>
      </c>
      <c r="N1520" s="5" t="s">
        <v>53</v>
      </c>
      <c r="O1520" s="5" t="s">
        <v>405</v>
      </c>
      <c r="P1520" s="5" t="b">
        <f t="shared" ref="P1520:P1530" ca="1" si="233">IFERROR(__xludf.DUMMYFUNCTION("REGEXMATCH(A1520,""前端|设计|(?i)html|(?i)css"")"),FALSE)</f>
        <v>0</v>
      </c>
      <c r="Q1520" s="5" t="b">
        <f t="shared" ca="1" si="3"/>
        <v>1</v>
      </c>
      <c r="R1520" s="5"/>
      <c r="S1520" s="5"/>
      <c r="T1520" s="5"/>
      <c r="U1520" s="5"/>
      <c r="V1520" s="5"/>
      <c r="W1520" s="5"/>
      <c r="X1520" s="5"/>
      <c r="Y1520" s="5"/>
      <c r="Z1520" s="5"/>
      <c r="AA1520" s="5"/>
      <c r="AB1520" s="5"/>
      <c r="AC1520" s="5"/>
      <c r="AD1520" s="5"/>
      <c r="AE1520" s="5"/>
      <c r="AF1520" s="5"/>
    </row>
    <row r="1521" spans="1:32" ht="21" customHeight="1">
      <c r="A1521" s="5" t="s">
        <v>4668</v>
      </c>
      <c r="B1521" s="5" t="s">
        <v>26968</v>
      </c>
      <c r="C1521" s="5" t="str">
        <f t="shared" ca="1" si="0"/>
        <v>上海</v>
      </c>
      <c r="D1521" s="5" t="str">
        <f ca="1">IFERROR(__xludf.DUMMYFUNCTION("REGEXEXTRACT(E1521,""-(\S+)"")"),"海淀区  ")</f>
        <v>海淀区  </v>
      </c>
      <c r="E1521" s="5" t="s">
        <v>22392</v>
      </c>
      <c r="F1521" s="5" t="s">
        <v>45</v>
      </c>
      <c r="G1521" s="7">
        <v>15</v>
      </c>
      <c r="H1521" s="7">
        <v>20</v>
      </c>
      <c r="I1521" s="5" t="s">
        <v>493</v>
      </c>
      <c r="J1521" s="5" t="s">
        <v>108</v>
      </c>
      <c r="K1521" s="5" t="s">
        <v>117</v>
      </c>
      <c r="L1521" s="5" t="s">
        <v>26969</v>
      </c>
      <c r="M1521" s="5" t="s">
        <v>26970</v>
      </c>
      <c r="N1521" s="5" t="s">
        <v>37</v>
      </c>
      <c r="O1521" s="5" t="s">
        <v>89</v>
      </c>
      <c r="P1521" s="5" t="b">
        <f t="shared" ca="1" si="233"/>
        <v>0</v>
      </c>
      <c r="Q1521" s="5" t="b">
        <f t="shared" ca="1" si="3"/>
        <v>1</v>
      </c>
      <c r="R1521" s="5"/>
      <c r="S1521" s="5"/>
      <c r="T1521" s="5"/>
      <c r="U1521" s="5"/>
      <c r="V1521" s="5"/>
      <c r="W1521" s="5"/>
      <c r="X1521" s="5"/>
      <c r="Y1521" s="5"/>
      <c r="Z1521" s="5"/>
      <c r="AA1521" s="5"/>
      <c r="AB1521" s="5"/>
      <c r="AC1521" s="5"/>
      <c r="AD1521" s="5"/>
      <c r="AE1521" s="5"/>
      <c r="AF1521" s="5"/>
    </row>
    <row r="1522" spans="1:32" ht="21" customHeight="1">
      <c r="A1522" s="5" t="s">
        <v>14330</v>
      </c>
      <c r="B1522" s="5" t="s">
        <v>15263</v>
      </c>
      <c r="C1522" s="5" t="str">
        <f t="shared" ca="1" si="0"/>
        <v>上海</v>
      </c>
      <c r="D1522" s="9" t="s">
        <v>47</v>
      </c>
      <c r="E1522" s="5" t="s">
        <v>22791</v>
      </c>
      <c r="F1522" s="5" t="s">
        <v>45</v>
      </c>
      <c r="G1522" s="7">
        <v>15</v>
      </c>
      <c r="H1522" s="7">
        <v>30</v>
      </c>
      <c r="I1522" s="5" t="s">
        <v>2134</v>
      </c>
      <c r="J1522" s="5" t="s">
        <v>66</v>
      </c>
      <c r="K1522" s="5" t="s">
        <v>76</v>
      </c>
      <c r="L1522" s="5" t="s">
        <v>15264</v>
      </c>
      <c r="M1522" s="5" t="s">
        <v>15267</v>
      </c>
      <c r="N1522" s="5" t="s">
        <v>42</v>
      </c>
      <c r="O1522" s="5" t="s">
        <v>55</v>
      </c>
      <c r="P1522" s="5" t="b">
        <f t="shared" ca="1" si="233"/>
        <v>0</v>
      </c>
      <c r="Q1522" s="5" t="b">
        <f t="shared" ca="1" si="3"/>
        <v>1</v>
      </c>
      <c r="R1522" s="5"/>
      <c r="S1522" s="5"/>
      <c r="T1522" s="5"/>
      <c r="U1522" s="5"/>
      <c r="V1522" s="5"/>
      <c r="W1522" s="5"/>
      <c r="X1522" s="5"/>
      <c r="Y1522" s="5"/>
      <c r="Z1522" s="5"/>
      <c r="AA1522" s="5"/>
      <c r="AB1522" s="5"/>
      <c r="AC1522" s="5"/>
      <c r="AD1522" s="5"/>
      <c r="AE1522" s="5"/>
      <c r="AF1522" s="5"/>
    </row>
    <row r="1523" spans="1:32" ht="21" customHeight="1">
      <c r="A1523" s="5" t="s">
        <v>1457</v>
      </c>
      <c r="B1523" s="5" t="s">
        <v>15538</v>
      </c>
      <c r="C1523" s="5" t="str">
        <f t="shared" ca="1" si="0"/>
        <v>上海</v>
      </c>
      <c r="D1523" s="5" t="str">
        <f t="shared" ref="D1523:D1526" ca="1" si="234">IFERROR(__xludf.DUMMYFUNCTION("REGEXEXTRACT(E1523,""-(\S+)"")"),"朝阳区  ")</f>
        <v>朝阳区  </v>
      </c>
      <c r="E1523" s="5" t="s">
        <v>22785</v>
      </c>
      <c r="F1523" s="5" t="s">
        <v>45</v>
      </c>
      <c r="G1523" s="7">
        <v>15</v>
      </c>
      <c r="H1523" s="7">
        <v>22</v>
      </c>
      <c r="I1523" s="5" t="s">
        <v>5164</v>
      </c>
      <c r="J1523" s="5" t="s">
        <v>31</v>
      </c>
      <c r="K1523" s="5" t="s">
        <v>117</v>
      </c>
      <c r="L1523" s="9" t="s">
        <v>47</v>
      </c>
      <c r="M1523" s="5" t="s">
        <v>15541</v>
      </c>
      <c r="N1523" s="5" t="s">
        <v>100</v>
      </c>
      <c r="O1523" s="5" t="s">
        <v>55</v>
      </c>
      <c r="P1523" s="5" t="b">
        <f t="shared" ca="1" si="233"/>
        <v>0</v>
      </c>
      <c r="Q1523" s="5" t="b">
        <f t="shared" ca="1" si="3"/>
        <v>1</v>
      </c>
      <c r="R1523" s="5"/>
      <c r="S1523" s="5"/>
      <c r="T1523" s="5"/>
      <c r="U1523" s="5"/>
      <c r="V1523" s="5"/>
      <c r="W1523" s="5"/>
      <c r="X1523" s="5"/>
      <c r="Y1523" s="5"/>
      <c r="Z1523" s="5"/>
      <c r="AA1523" s="5"/>
      <c r="AB1523" s="5"/>
      <c r="AC1523" s="5"/>
      <c r="AD1523" s="5"/>
      <c r="AE1523" s="5"/>
      <c r="AF1523" s="5"/>
    </row>
    <row r="1524" spans="1:32" ht="21" customHeight="1">
      <c r="A1524" s="5" t="s">
        <v>765</v>
      </c>
      <c r="B1524" s="5" t="s">
        <v>15555</v>
      </c>
      <c r="C1524" s="5" t="str">
        <f t="shared" ca="1" si="0"/>
        <v>上海</v>
      </c>
      <c r="D1524" s="5" t="str">
        <f t="shared" ca="1" si="234"/>
        <v>朝阳区  </v>
      </c>
      <c r="E1524" s="5" t="s">
        <v>23096</v>
      </c>
      <c r="F1524" s="5" t="s">
        <v>29</v>
      </c>
      <c r="G1524" s="7">
        <v>15</v>
      </c>
      <c r="H1524" s="7">
        <v>20</v>
      </c>
      <c r="I1524" s="5" t="s">
        <v>493</v>
      </c>
      <c r="J1524" s="5" t="s">
        <v>108</v>
      </c>
      <c r="K1524" s="5" t="s">
        <v>942</v>
      </c>
      <c r="L1524" s="5" t="s">
        <v>15557</v>
      </c>
      <c r="M1524" s="5" t="s">
        <v>15558</v>
      </c>
      <c r="N1524" s="5" t="s">
        <v>53</v>
      </c>
      <c r="O1524" s="5" t="s">
        <v>55</v>
      </c>
      <c r="P1524" s="5" t="b">
        <f t="shared" ca="1" si="233"/>
        <v>0</v>
      </c>
      <c r="Q1524" s="5" t="b">
        <f t="shared" ca="1" si="3"/>
        <v>1</v>
      </c>
      <c r="R1524" s="5"/>
      <c r="S1524" s="5"/>
      <c r="T1524" s="5"/>
      <c r="U1524" s="5"/>
      <c r="V1524" s="5"/>
      <c r="W1524" s="5"/>
      <c r="X1524" s="5"/>
      <c r="Y1524" s="5"/>
      <c r="Z1524" s="5"/>
      <c r="AA1524" s="5"/>
      <c r="AB1524" s="5"/>
      <c r="AC1524" s="5"/>
      <c r="AD1524" s="5"/>
      <c r="AE1524" s="5"/>
      <c r="AF1524" s="5"/>
    </row>
    <row r="1525" spans="1:32" ht="21" customHeight="1">
      <c r="A1525" s="5" t="s">
        <v>5567</v>
      </c>
      <c r="B1525" s="5" t="s">
        <v>5568</v>
      </c>
      <c r="C1525" s="5" t="str">
        <f t="shared" ca="1" si="0"/>
        <v>上海</v>
      </c>
      <c r="D1525" s="5" t="str">
        <f t="shared" ca="1" si="234"/>
        <v>朝阳区  </v>
      </c>
      <c r="E1525" s="5" t="s">
        <v>23799</v>
      </c>
      <c r="F1525" s="5" t="s">
        <v>45</v>
      </c>
      <c r="G1525" s="7">
        <v>15</v>
      </c>
      <c r="H1525" s="7">
        <v>20</v>
      </c>
      <c r="I1525" s="5" t="s">
        <v>493</v>
      </c>
      <c r="J1525" s="5" t="s">
        <v>66</v>
      </c>
      <c r="K1525" s="5" t="s">
        <v>883</v>
      </c>
      <c r="L1525" s="5" t="s">
        <v>5572</v>
      </c>
      <c r="M1525" s="5" t="s">
        <v>5574</v>
      </c>
      <c r="N1525" s="5" t="s">
        <v>167</v>
      </c>
      <c r="O1525" s="5" t="s">
        <v>55</v>
      </c>
      <c r="P1525" s="5" t="b">
        <f t="shared" ca="1" si="233"/>
        <v>0</v>
      </c>
      <c r="Q1525" s="5" t="b">
        <f t="shared" ca="1" si="3"/>
        <v>1</v>
      </c>
      <c r="R1525" s="5"/>
      <c r="S1525" s="5"/>
      <c r="T1525" s="5"/>
      <c r="U1525" s="5"/>
      <c r="V1525" s="5"/>
      <c r="W1525" s="5"/>
      <c r="X1525" s="5"/>
      <c r="Y1525" s="5"/>
      <c r="Z1525" s="5"/>
      <c r="AA1525" s="5"/>
      <c r="AB1525" s="5"/>
      <c r="AC1525" s="5"/>
      <c r="AD1525" s="5"/>
      <c r="AE1525" s="5"/>
      <c r="AF1525" s="5"/>
    </row>
    <row r="1526" spans="1:32" ht="21" customHeight="1">
      <c r="A1526" s="5" t="s">
        <v>1457</v>
      </c>
      <c r="B1526" s="5" t="s">
        <v>15525</v>
      </c>
      <c r="C1526" s="5" t="str">
        <f t="shared" ca="1" si="0"/>
        <v>上海</v>
      </c>
      <c r="D1526" s="5" t="str">
        <f t="shared" ca="1" si="234"/>
        <v>朝阳区  </v>
      </c>
      <c r="E1526" s="5" t="s">
        <v>22392</v>
      </c>
      <c r="F1526" s="5" t="s">
        <v>45</v>
      </c>
      <c r="G1526" s="7">
        <v>15</v>
      </c>
      <c r="H1526" s="7">
        <v>20</v>
      </c>
      <c r="I1526" s="5" t="s">
        <v>493</v>
      </c>
      <c r="J1526" s="5" t="s">
        <v>108</v>
      </c>
      <c r="K1526" s="5" t="s">
        <v>48</v>
      </c>
      <c r="L1526" s="5" t="s">
        <v>2776</v>
      </c>
      <c r="M1526" s="5" t="s">
        <v>15526</v>
      </c>
      <c r="N1526" s="5" t="s">
        <v>100</v>
      </c>
      <c r="O1526" s="5" t="s">
        <v>55</v>
      </c>
      <c r="P1526" s="5" t="b">
        <f t="shared" ca="1" si="233"/>
        <v>0</v>
      </c>
      <c r="Q1526" s="5" t="b">
        <f t="shared" ca="1" si="3"/>
        <v>1</v>
      </c>
      <c r="R1526" s="5"/>
      <c r="S1526" s="5"/>
      <c r="T1526" s="5"/>
      <c r="U1526" s="5"/>
      <c r="V1526" s="5"/>
      <c r="W1526" s="5"/>
      <c r="X1526" s="5"/>
      <c r="Y1526" s="5"/>
      <c r="Z1526" s="5"/>
      <c r="AA1526" s="5"/>
      <c r="AB1526" s="5"/>
      <c r="AC1526" s="5"/>
      <c r="AD1526" s="5"/>
      <c r="AE1526" s="5"/>
      <c r="AF1526" s="5"/>
    </row>
    <row r="1527" spans="1:32" ht="21" customHeight="1">
      <c r="A1527" s="5" t="s">
        <v>4668</v>
      </c>
      <c r="B1527" s="5" t="s">
        <v>15633</v>
      </c>
      <c r="C1527" s="5" t="str">
        <f t="shared" ca="1" si="0"/>
        <v>上海</v>
      </c>
      <c r="D1527" s="9" t="s">
        <v>47</v>
      </c>
      <c r="E1527" s="5" t="s">
        <v>22791</v>
      </c>
      <c r="F1527" s="5" t="s">
        <v>45</v>
      </c>
      <c r="G1527" s="7">
        <v>15</v>
      </c>
      <c r="H1527" s="7">
        <v>30</v>
      </c>
      <c r="I1527" s="5" t="s">
        <v>2134</v>
      </c>
      <c r="J1527" s="5" t="s">
        <v>108</v>
      </c>
      <c r="K1527" s="5" t="s">
        <v>117</v>
      </c>
      <c r="L1527" s="9" t="s">
        <v>47</v>
      </c>
      <c r="M1527" s="5" t="s">
        <v>15635</v>
      </c>
      <c r="N1527" s="5" t="s">
        <v>167</v>
      </c>
      <c r="O1527" s="5" t="s">
        <v>55</v>
      </c>
      <c r="P1527" s="5" t="b">
        <f t="shared" ca="1" si="233"/>
        <v>0</v>
      </c>
      <c r="Q1527" s="5" t="b">
        <f t="shared" ca="1" si="3"/>
        <v>1</v>
      </c>
      <c r="R1527" s="5"/>
      <c r="S1527" s="5"/>
      <c r="T1527" s="5"/>
      <c r="U1527" s="5"/>
      <c r="V1527" s="5"/>
      <c r="W1527" s="5"/>
      <c r="X1527" s="5"/>
      <c r="Y1527" s="5"/>
      <c r="Z1527" s="5"/>
      <c r="AA1527" s="5"/>
      <c r="AB1527" s="5"/>
      <c r="AC1527" s="5"/>
      <c r="AD1527" s="5"/>
      <c r="AE1527" s="5"/>
      <c r="AF1527" s="5"/>
    </row>
    <row r="1528" spans="1:32" ht="21" customHeight="1">
      <c r="A1528" s="5" t="s">
        <v>396</v>
      </c>
      <c r="B1528" s="5" t="s">
        <v>16281</v>
      </c>
      <c r="C1528" s="5" t="str">
        <f t="shared" ca="1" si="0"/>
        <v>上海</v>
      </c>
      <c r="D1528" s="5" t="str">
        <f t="shared" ref="D1528:D1531" ca="1" si="235">IFERROR(__xludf.DUMMYFUNCTION("REGEXEXTRACT(E1528,""-(\S+)"")"),"朝阳区  ")</f>
        <v>朝阳区  </v>
      </c>
      <c r="E1528" s="5" t="s">
        <v>22785</v>
      </c>
      <c r="F1528" s="5" t="s">
        <v>29</v>
      </c>
      <c r="G1528" s="7">
        <v>15</v>
      </c>
      <c r="H1528" s="7">
        <v>25</v>
      </c>
      <c r="I1528" s="5" t="s">
        <v>151</v>
      </c>
      <c r="J1528" s="5" t="s">
        <v>108</v>
      </c>
      <c r="K1528" s="5" t="s">
        <v>942</v>
      </c>
      <c r="L1528" s="5" t="s">
        <v>16283</v>
      </c>
      <c r="M1528" s="9" t="s">
        <v>47</v>
      </c>
      <c r="N1528" s="5" t="s">
        <v>37</v>
      </c>
      <c r="O1528" s="5" t="s">
        <v>55</v>
      </c>
      <c r="P1528" s="5" t="b">
        <f t="shared" ca="1" si="233"/>
        <v>0</v>
      </c>
      <c r="Q1528" s="5" t="b">
        <f t="shared" ca="1" si="3"/>
        <v>1</v>
      </c>
      <c r="R1528" s="5"/>
      <c r="S1528" s="5"/>
      <c r="T1528" s="5"/>
      <c r="U1528" s="5"/>
      <c r="V1528" s="5"/>
      <c r="W1528" s="5"/>
      <c r="X1528" s="5"/>
      <c r="Y1528" s="5"/>
      <c r="Z1528" s="5"/>
      <c r="AA1528" s="5"/>
      <c r="AB1528" s="5"/>
      <c r="AC1528" s="5"/>
      <c r="AD1528" s="5"/>
      <c r="AE1528" s="5"/>
      <c r="AF1528" s="5"/>
    </row>
    <row r="1529" spans="1:32" ht="21" customHeight="1">
      <c r="A1529" s="5" t="s">
        <v>10231</v>
      </c>
      <c r="B1529" s="5" t="s">
        <v>15655</v>
      </c>
      <c r="C1529" s="5" t="str">
        <f t="shared" ca="1" si="0"/>
        <v>上海</v>
      </c>
      <c r="D1529" s="5" t="str">
        <f t="shared" ca="1" si="235"/>
        <v>朝阳区  </v>
      </c>
      <c r="E1529" s="5" t="s">
        <v>22785</v>
      </c>
      <c r="F1529" s="5" t="s">
        <v>45</v>
      </c>
      <c r="G1529" s="7">
        <v>15</v>
      </c>
      <c r="H1529" s="7">
        <v>20</v>
      </c>
      <c r="I1529" s="5" t="s">
        <v>493</v>
      </c>
      <c r="J1529" s="5" t="s">
        <v>108</v>
      </c>
      <c r="K1529" s="5" t="s">
        <v>76</v>
      </c>
      <c r="L1529" s="5" t="s">
        <v>15656</v>
      </c>
      <c r="M1529" s="5" t="s">
        <v>15657</v>
      </c>
      <c r="N1529" s="5" t="s">
        <v>100</v>
      </c>
      <c r="O1529" s="5" t="s">
        <v>55</v>
      </c>
      <c r="P1529" s="5" t="b">
        <f t="shared" ca="1" si="233"/>
        <v>0</v>
      </c>
      <c r="Q1529" s="5" t="b">
        <f t="shared" ca="1" si="3"/>
        <v>1</v>
      </c>
      <c r="R1529" s="5"/>
      <c r="S1529" s="5"/>
      <c r="T1529" s="5"/>
      <c r="U1529" s="5"/>
      <c r="V1529" s="5"/>
      <c r="W1529" s="5"/>
      <c r="X1529" s="5"/>
      <c r="Y1529" s="5"/>
      <c r="Z1529" s="5"/>
      <c r="AA1529" s="5"/>
      <c r="AB1529" s="5"/>
      <c r="AC1529" s="5"/>
      <c r="AD1529" s="5"/>
      <c r="AE1529" s="5"/>
      <c r="AF1529" s="5"/>
    </row>
    <row r="1530" spans="1:32" ht="21" customHeight="1">
      <c r="A1530" s="5" t="s">
        <v>26971</v>
      </c>
      <c r="B1530" s="5" t="s">
        <v>12707</v>
      </c>
      <c r="C1530" s="5" t="str">
        <f t="shared" ca="1" si="0"/>
        <v>上海</v>
      </c>
      <c r="D1530" s="5" t="str">
        <f t="shared" ca="1" si="235"/>
        <v>朝阳区  </v>
      </c>
      <c r="E1530" s="5" t="s">
        <v>22392</v>
      </c>
      <c r="F1530" s="5" t="s">
        <v>45</v>
      </c>
      <c r="G1530" s="7">
        <v>15</v>
      </c>
      <c r="H1530" s="7">
        <v>25</v>
      </c>
      <c r="I1530" s="5" t="s">
        <v>151</v>
      </c>
      <c r="J1530" s="5" t="s">
        <v>108</v>
      </c>
      <c r="K1530" s="5" t="s">
        <v>68</v>
      </c>
      <c r="L1530" s="5" t="s">
        <v>26972</v>
      </c>
      <c r="M1530" s="5" t="s">
        <v>26973</v>
      </c>
      <c r="N1530" s="5" t="s">
        <v>53</v>
      </c>
      <c r="O1530" s="5" t="s">
        <v>55</v>
      </c>
      <c r="P1530" s="5" t="b">
        <f t="shared" ca="1" si="233"/>
        <v>0</v>
      </c>
      <c r="Q1530" s="5" t="b">
        <f t="shared" ca="1" si="3"/>
        <v>1</v>
      </c>
      <c r="R1530" s="5"/>
      <c r="S1530" s="5"/>
      <c r="T1530" s="5"/>
      <c r="U1530" s="5"/>
      <c r="V1530" s="5"/>
      <c r="W1530" s="5"/>
      <c r="X1530" s="5"/>
      <c r="Y1530" s="5"/>
      <c r="Z1530" s="5"/>
      <c r="AA1530" s="5"/>
      <c r="AB1530" s="5"/>
      <c r="AC1530" s="5"/>
      <c r="AD1530" s="5"/>
      <c r="AE1530" s="5"/>
      <c r="AF1530" s="5"/>
    </row>
    <row r="1531" spans="1:32" ht="21" customHeight="1">
      <c r="A1531" s="14" t="s">
        <v>277</v>
      </c>
      <c r="B1531" s="14" t="s">
        <v>16322</v>
      </c>
      <c r="C1531" s="14" t="str">
        <f t="shared" ca="1" si="0"/>
        <v>上海</v>
      </c>
      <c r="D1531" s="14" t="str">
        <f t="shared" ca="1" si="235"/>
        <v>朝阳区  </v>
      </c>
      <c r="E1531" s="14" t="s">
        <v>22785</v>
      </c>
      <c r="F1531" s="14" t="s">
        <v>45</v>
      </c>
      <c r="G1531" s="15">
        <v>15</v>
      </c>
      <c r="H1531" s="15">
        <v>25</v>
      </c>
      <c r="I1531" s="14" t="s">
        <v>151</v>
      </c>
      <c r="J1531" s="14" t="s">
        <v>108</v>
      </c>
      <c r="K1531" s="14" t="s">
        <v>16323</v>
      </c>
      <c r="L1531" s="14" t="s">
        <v>16324</v>
      </c>
      <c r="M1531" s="16" t="s">
        <v>47</v>
      </c>
      <c r="N1531" s="14" t="s">
        <v>167</v>
      </c>
      <c r="O1531" s="14" t="s">
        <v>405</v>
      </c>
      <c r="P1531" s="14" t="b">
        <f ca="1">IFERROR(__xludf.DUMMYFUNCTION("REGEXMATCH(A1531,""前端|设计|(?i)html|(?i)css|网页"")"),FALSE)</f>
        <v>0</v>
      </c>
      <c r="Q1531" s="14" t="b">
        <f t="shared" ca="1" si="3"/>
        <v>1</v>
      </c>
      <c r="R1531" s="5"/>
      <c r="S1531" s="5"/>
      <c r="T1531" s="5"/>
      <c r="U1531" s="5"/>
      <c r="V1531" s="5"/>
      <c r="W1531" s="5"/>
      <c r="X1531" s="5"/>
      <c r="Y1531" s="5"/>
      <c r="Z1531" s="5"/>
      <c r="AA1531" s="5"/>
      <c r="AB1531" s="5"/>
      <c r="AC1531" s="5"/>
      <c r="AD1531" s="5"/>
      <c r="AE1531" s="5"/>
      <c r="AF1531" s="5"/>
    </row>
    <row r="1532" spans="1:32" ht="21" customHeight="1">
      <c r="A1532" s="5" t="s">
        <v>4668</v>
      </c>
      <c r="B1532" s="5" t="s">
        <v>16443</v>
      </c>
      <c r="C1532" s="5" t="str">
        <f t="shared" ca="1" si="0"/>
        <v>上海</v>
      </c>
      <c r="D1532" s="9" t="s">
        <v>47</v>
      </c>
      <c r="E1532" s="5" t="s">
        <v>22791</v>
      </c>
      <c r="F1532" s="5" t="s">
        <v>45</v>
      </c>
      <c r="G1532" s="7">
        <v>15</v>
      </c>
      <c r="H1532" s="7">
        <v>25</v>
      </c>
      <c r="I1532" s="5" t="s">
        <v>151</v>
      </c>
      <c r="J1532" s="5" t="s">
        <v>108</v>
      </c>
      <c r="K1532" s="5" t="s">
        <v>48</v>
      </c>
      <c r="L1532" s="5" t="s">
        <v>26974</v>
      </c>
      <c r="M1532" s="5" t="s">
        <v>26975</v>
      </c>
      <c r="N1532" s="5" t="s">
        <v>53</v>
      </c>
      <c r="O1532" s="5" t="s">
        <v>38</v>
      </c>
      <c r="P1532" s="5" t="b">
        <f t="shared" ref="P1532:P1559" ca="1" si="236">IFERROR(__xludf.DUMMYFUNCTION("REGEXMATCH(A1532,""前端|设计|(?i)html|(?i)css"")"),TRUE)</f>
        <v>1</v>
      </c>
      <c r="Q1532" s="5" t="b">
        <f t="shared" ca="1" si="3"/>
        <v>1</v>
      </c>
      <c r="R1532" s="5"/>
      <c r="S1532" s="5"/>
      <c r="T1532" s="5"/>
      <c r="U1532" s="5"/>
      <c r="V1532" s="5"/>
      <c r="W1532" s="5"/>
      <c r="X1532" s="5"/>
      <c r="Y1532" s="5"/>
      <c r="Z1532" s="5"/>
      <c r="AA1532" s="5"/>
      <c r="AB1532" s="5"/>
      <c r="AC1532" s="5"/>
      <c r="AD1532" s="5"/>
      <c r="AE1532" s="5"/>
      <c r="AF1532" s="5"/>
    </row>
    <row r="1533" spans="1:32" ht="21" customHeight="1">
      <c r="A1533" s="5" t="s">
        <v>26976</v>
      </c>
      <c r="B1533" s="5" t="s">
        <v>4598</v>
      </c>
      <c r="C1533" s="5" t="str">
        <f t="shared" ca="1" si="0"/>
        <v>上海</v>
      </c>
      <c r="D1533" s="5" t="str">
        <f t="shared" ref="D1533:D1538" ca="1" si="237">IFERROR(__xludf.DUMMYFUNCTION("REGEXEXTRACT(E1533,""-(\S+)"")"),"海淀区  ")</f>
        <v>海淀区  </v>
      </c>
      <c r="E1533" s="5" t="s">
        <v>22392</v>
      </c>
      <c r="F1533" s="5" t="s">
        <v>45</v>
      </c>
      <c r="G1533" s="7">
        <v>15</v>
      </c>
      <c r="H1533" s="7">
        <v>20</v>
      </c>
      <c r="I1533" s="5" t="s">
        <v>493</v>
      </c>
      <c r="J1533" s="5" t="s">
        <v>108</v>
      </c>
      <c r="K1533" s="5" t="s">
        <v>57</v>
      </c>
      <c r="L1533" s="5" t="s">
        <v>22626</v>
      </c>
      <c r="M1533" s="5" t="s">
        <v>26977</v>
      </c>
      <c r="N1533" s="5" t="s">
        <v>53</v>
      </c>
      <c r="O1533" s="5" t="s">
        <v>55</v>
      </c>
      <c r="P1533" s="5" t="b">
        <f t="shared" ca="1" si="236"/>
        <v>1</v>
      </c>
      <c r="Q1533" s="5" t="b">
        <f t="shared" ca="1" si="3"/>
        <v>1</v>
      </c>
      <c r="R1533" s="5"/>
      <c r="S1533" s="5"/>
      <c r="T1533" s="5"/>
      <c r="U1533" s="5"/>
      <c r="V1533" s="5"/>
      <c r="W1533" s="5"/>
      <c r="X1533" s="5"/>
      <c r="Y1533" s="5"/>
      <c r="Z1533" s="5"/>
      <c r="AA1533" s="5"/>
      <c r="AB1533" s="5"/>
      <c r="AC1533" s="5"/>
      <c r="AD1533" s="5"/>
      <c r="AE1533" s="5"/>
      <c r="AF1533" s="5"/>
    </row>
    <row r="1534" spans="1:32" ht="21" customHeight="1">
      <c r="A1534" s="5" t="s">
        <v>16025</v>
      </c>
      <c r="B1534" s="5" t="s">
        <v>5737</v>
      </c>
      <c r="C1534" s="5" t="str">
        <f t="shared" ca="1" si="0"/>
        <v>上海</v>
      </c>
      <c r="D1534" s="5" t="str">
        <f t="shared" ca="1" si="237"/>
        <v>海淀区  </v>
      </c>
      <c r="E1534" s="5" t="s">
        <v>22392</v>
      </c>
      <c r="F1534" s="5" t="s">
        <v>45</v>
      </c>
      <c r="G1534" s="7">
        <v>15</v>
      </c>
      <c r="H1534" s="7">
        <v>20</v>
      </c>
      <c r="I1534" s="5" t="s">
        <v>493</v>
      </c>
      <c r="J1534" s="5" t="s">
        <v>66</v>
      </c>
      <c r="K1534" s="5" t="s">
        <v>5740</v>
      </c>
      <c r="L1534" s="5" t="s">
        <v>16027</v>
      </c>
      <c r="M1534" s="5" t="s">
        <v>16028</v>
      </c>
      <c r="N1534" s="5" t="s">
        <v>37</v>
      </c>
      <c r="O1534" s="5" t="s">
        <v>55</v>
      </c>
      <c r="P1534" s="5" t="b">
        <f t="shared" ca="1" si="236"/>
        <v>1</v>
      </c>
      <c r="Q1534" s="5" t="b">
        <f t="shared" ca="1" si="3"/>
        <v>1</v>
      </c>
      <c r="R1534" s="5"/>
      <c r="S1534" s="5"/>
      <c r="T1534" s="5"/>
      <c r="U1534" s="5"/>
      <c r="V1534" s="5"/>
      <c r="W1534" s="5"/>
      <c r="X1534" s="5"/>
      <c r="Y1534" s="5"/>
      <c r="Z1534" s="5"/>
      <c r="AA1534" s="5"/>
      <c r="AB1534" s="5"/>
      <c r="AC1534" s="5"/>
      <c r="AD1534" s="5"/>
      <c r="AE1534" s="5"/>
      <c r="AF1534" s="5"/>
    </row>
    <row r="1535" spans="1:32" ht="21" customHeight="1">
      <c r="A1535" s="5" t="s">
        <v>15958</v>
      </c>
      <c r="B1535" s="5" t="s">
        <v>15959</v>
      </c>
      <c r="C1535" s="5" t="str">
        <f t="shared" ca="1" si="0"/>
        <v>上海</v>
      </c>
      <c r="D1535" s="5" t="str">
        <f t="shared" ca="1" si="237"/>
        <v>海淀区  </v>
      </c>
      <c r="E1535" s="5" t="s">
        <v>22785</v>
      </c>
      <c r="F1535" s="5" t="s">
        <v>29</v>
      </c>
      <c r="G1535" s="7">
        <v>15</v>
      </c>
      <c r="H1535" s="7">
        <v>25</v>
      </c>
      <c r="I1535" s="5" t="s">
        <v>151</v>
      </c>
      <c r="J1535" s="5" t="s">
        <v>66</v>
      </c>
      <c r="K1535" s="5" t="s">
        <v>3528</v>
      </c>
      <c r="L1535" s="5" t="s">
        <v>15961</v>
      </c>
      <c r="M1535" s="5" t="s">
        <v>15962</v>
      </c>
      <c r="N1535" s="5" t="s">
        <v>42</v>
      </c>
      <c r="O1535" s="5" t="s">
        <v>38</v>
      </c>
      <c r="P1535" s="5" t="b">
        <f t="shared" ca="1" si="236"/>
        <v>1</v>
      </c>
      <c r="Q1535" s="5" t="b">
        <f t="shared" ca="1" si="3"/>
        <v>1</v>
      </c>
      <c r="R1535" s="5"/>
      <c r="S1535" s="5"/>
      <c r="T1535" s="5"/>
      <c r="U1535" s="5"/>
      <c r="V1535" s="5"/>
      <c r="W1535" s="5"/>
      <c r="X1535" s="5"/>
      <c r="Y1535" s="5"/>
      <c r="Z1535" s="5"/>
      <c r="AA1535" s="5"/>
      <c r="AB1535" s="5"/>
      <c r="AC1535" s="5"/>
      <c r="AD1535" s="5"/>
      <c r="AE1535" s="5"/>
      <c r="AF1535" s="5"/>
    </row>
    <row r="1536" spans="1:32" ht="21" customHeight="1">
      <c r="A1536" s="5" t="s">
        <v>26978</v>
      </c>
      <c r="B1536" s="5" t="s">
        <v>2967</v>
      </c>
      <c r="C1536" s="5" t="str">
        <f t="shared" ca="1" si="0"/>
        <v>上海</v>
      </c>
      <c r="D1536" s="5" t="str">
        <f t="shared" ca="1" si="237"/>
        <v>海淀区  </v>
      </c>
      <c r="E1536" s="5" t="s">
        <v>22392</v>
      </c>
      <c r="F1536" s="5" t="s">
        <v>45</v>
      </c>
      <c r="G1536" s="7">
        <v>15</v>
      </c>
      <c r="H1536" s="7">
        <v>20</v>
      </c>
      <c r="I1536" s="5" t="s">
        <v>493</v>
      </c>
      <c r="J1536" s="5" t="s">
        <v>66</v>
      </c>
      <c r="K1536" s="5" t="s">
        <v>110</v>
      </c>
      <c r="L1536" s="5" t="s">
        <v>2352</v>
      </c>
      <c r="M1536" s="9" t="s">
        <v>47</v>
      </c>
      <c r="N1536" s="5" t="s">
        <v>53</v>
      </c>
      <c r="O1536" s="5" t="s">
        <v>405</v>
      </c>
      <c r="P1536" s="5" t="b">
        <f t="shared" ca="1" si="236"/>
        <v>1</v>
      </c>
      <c r="Q1536" s="5" t="b">
        <f t="shared" ca="1" si="3"/>
        <v>1</v>
      </c>
      <c r="R1536" s="5"/>
      <c r="S1536" s="5"/>
      <c r="T1536" s="5"/>
      <c r="U1536" s="5"/>
      <c r="V1536" s="5"/>
      <c r="W1536" s="5"/>
      <c r="X1536" s="5"/>
      <c r="Y1536" s="5"/>
      <c r="Z1536" s="5"/>
      <c r="AA1536" s="5"/>
      <c r="AB1536" s="5"/>
      <c r="AC1536" s="5"/>
      <c r="AD1536" s="5"/>
      <c r="AE1536" s="5"/>
      <c r="AF1536" s="5"/>
    </row>
    <row r="1537" spans="1:32" ht="21" customHeight="1">
      <c r="A1537" s="5" t="s">
        <v>8775</v>
      </c>
      <c r="B1537" s="5" t="s">
        <v>4828</v>
      </c>
      <c r="C1537" s="5" t="str">
        <f t="shared" ca="1" si="0"/>
        <v>上海</v>
      </c>
      <c r="D1537" s="5" t="str">
        <f t="shared" ca="1" si="237"/>
        <v>海淀区  </v>
      </c>
      <c r="E1537" s="5" t="s">
        <v>22785</v>
      </c>
      <c r="F1537" s="5" t="s">
        <v>45</v>
      </c>
      <c r="G1537" s="7">
        <v>15</v>
      </c>
      <c r="H1537" s="7">
        <v>20</v>
      </c>
      <c r="I1537" s="5" t="s">
        <v>493</v>
      </c>
      <c r="J1537" s="5" t="s">
        <v>108</v>
      </c>
      <c r="K1537" s="5" t="s">
        <v>252</v>
      </c>
      <c r="L1537" s="5" t="s">
        <v>4829</v>
      </c>
      <c r="M1537" s="5" t="s">
        <v>15984</v>
      </c>
      <c r="N1537" s="5" t="s">
        <v>37</v>
      </c>
      <c r="O1537" s="5" t="s">
        <v>55</v>
      </c>
      <c r="P1537" s="5" t="b">
        <f t="shared" ca="1" si="236"/>
        <v>1</v>
      </c>
      <c r="Q1537" s="5" t="b">
        <f t="shared" ca="1" si="3"/>
        <v>1</v>
      </c>
      <c r="R1537" s="5"/>
      <c r="S1537" s="5"/>
      <c r="T1537" s="5"/>
      <c r="U1537" s="5"/>
      <c r="V1537" s="5"/>
      <c r="W1537" s="5"/>
      <c r="X1537" s="5"/>
      <c r="Y1537" s="5"/>
      <c r="Z1537" s="5"/>
      <c r="AA1537" s="5"/>
      <c r="AB1537" s="5"/>
      <c r="AC1537" s="5"/>
      <c r="AD1537" s="5"/>
      <c r="AE1537" s="5"/>
      <c r="AF1537" s="5"/>
    </row>
    <row r="1538" spans="1:32" ht="21" customHeight="1">
      <c r="A1538" s="5" t="s">
        <v>10757</v>
      </c>
      <c r="B1538" s="5" t="s">
        <v>16138</v>
      </c>
      <c r="C1538" s="5" t="str">
        <f t="shared" ca="1" si="0"/>
        <v>上海</v>
      </c>
      <c r="D1538" s="5" t="str">
        <f t="shared" ca="1" si="237"/>
        <v>海淀区  </v>
      </c>
      <c r="E1538" s="5" t="s">
        <v>22785</v>
      </c>
      <c r="F1538" s="5" t="s">
        <v>45</v>
      </c>
      <c r="G1538" s="7">
        <v>15</v>
      </c>
      <c r="H1538" s="7">
        <v>20</v>
      </c>
      <c r="I1538" s="5" t="s">
        <v>493</v>
      </c>
      <c r="J1538" s="5" t="s">
        <v>108</v>
      </c>
      <c r="K1538" s="5" t="s">
        <v>576</v>
      </c>
      <c r="L1538" s="5" t="s">
        <v>16140</v>
      </c>
      <c r="M1538" s="5" t="s">
        <v>16142</v>
      </c>
      <c r="N1538" s="5" t="s">
        <v>37</v>
      </c>
      <c r="O1538" s="5" t="s">
        <v>55</v>
      </c>
      <c r="P1538" s="5" t="b">
        <f t="shared" ca="1" si="236"/>
        <v>1</v>
      </c>
      <c r="Q1538" s="5" t="b">
        <f t="shared" ca="1" si="3"/>
        <v>1</v>
      </c>
      <c r="R1538" s="5"/>
      <c r="S1538" s="5"/>
      <c r="T1538" s="5"/>
      <c r="U1538" s="5"/>
      <c r="V1538" s="5"/>
      <c r="W1538" s="5"/>
      <c r="X1538" s="5"/>
      <c r="Y1538" s="5"/>
      <c r="Z1538" s="5"/>
      <c r="AA1538" s="5"/>
      <c r="AB1538" s="5"/>
      <c r="AC1538" s="5"/>
      <c r="AD1538" s="5"/>
      <c r="AE1538" s="5"/>
      <c r="AF1538" s="5"/>
    </row>
    <row r="1539" spans="1:32" ht="21" customHeight="1">
      <c r="A1539" s="5" t="s">
        <v>26979</v>
      </c>
      <c r="B1539" s="5" t="s">
        <v>10344</v>
      </c>
      <c r="C1539" s="5" t="str">
        <f t="shared" ca="1" si="0"/>
        <v>上海</v>
      </c>
      <c r="D1539" s="9" t="s">
        <v>47</v>
      </c>
      <c r="E1539" s="5" t="s">
        <v>22791</v>
      </c>
      <c r="F1539" s="5" t="s">
        <v>45</v>
      </c>
      <c r="G1539" s="7">
        <v>15</v>
      </c>
      <c r="H1539" s="7">
        <v>20</v>
      </c>
      <c r="I1539" s="5" t="s">
        <v>493</v>
      </c>
      <c r="J1539" s="5" t="s">
        <v>108</v>
      </c>
      <c r="K1539" s="5" t="s">
        <v>110</v>
      </c>
      <c r="L1539" s="5" t="s">
        <v>10346</v>
      </c>
      <c r="M1539" s="5" t="s">
        <v>26980</v>
      </c>
      <c r="N1539" s="5" t="s">
        <v>53</v>
      </c>
      <c r="O1539" s="5" t="s">
        <v>55</v>
      </c>
      <c r="P1539" s="5" t="b">
        <f t="shared" ca="1" si="236"/>
        <v>1</v>
      </c>
      <c r="Q1539" s="5" t="b">
        <f t="shared" ca="1" si="3"/>
        <v>1</v>
      </c>
      <c r="R1539" s="5"/>
      <c r="S1539" s="5"/>
      <c r="T1539" s="5"/>
      <c r="U1539" s="5"/>
      <c r="V1539" s="5"/>
      <c r="W1539" s="5"/>
      <c r="X1539" s="5"/>
      <c r="Y1539" s="5"/>
      <c r="Z1539" s="5"/>
      <c r="AA1539" s="5"/>
      <c r="AB1539" s="5"/>
      <c r="AC1539" s="5"/>
      <c r="AD1539" s="5"/>
      <c r="AE1539" s="5"/>
      <c r="AF1539" s="5"/>
    </row>
    <row r="1540" spans="1:32" ht="21" customHeight="1">
      <c r="A1540" s="5" t="s">
        <v>16233</v>
      </c>
      <c r="B1540" s="5" t="s">
        <v>16234</v>
      </c>
      <c r="C1540" s="5" t="str">
        <f t="shared" ca="1" si="0"/>
        <v>上海</v>
      </c>
      <c r="D1540" s="5" t="str">
        <f t="shared" ref="D1540:D1551" ca="1" si="238">IFERROR(__xludf.DUMMYFUNCTION("REGEXEXTRACT(E1540,""-(\S+)"")"),"海淀区  ")</f>
        <v>海淀区  </v>
      </c>
      <c r="E1540" s="5" t="s">
        <v>22392</v>
      </c>
      <c r="F1540" s="5" t="s">
        <v>919</v>
      </c>
      <c r="G1540" s="7">
        <v>15</v>
      </c>
      <c r="H1540" s="7">
        <v>20</v>
      </c>
      <c r="I1540" s="5" t="s">
        <v>493</v>
      </c>
      <c r="J1540" s="5" t="s">
        <v>108</v>
      </c>
      <c r="K1540" s="5" t="s">
        <v>57</v>
      </c>
      <c r="L1540" s="5" t="s">
        <v>1208</v>
      </c>
      <c r="M1540" s="5" t="s">
        <v>16236</v>
      </c>
      <c r="N1540" s="5" t="s">
        <v>53</v>
      </c>
      <c r="O1540" s="5" t="s">
        <v>55</v>
      </c>
      <c r="P1540" s="5" t="b">
        <f t="shared" ca="1" si="236"/>
        <v>1</v>
      </c>
      <c r="Q1540" s="5" t="b">
        <f t="shared" ca="1" si="3"/>
        <v>1</v>
      </c>
      <c r="R1540" s="5"/>
      <c r="S1540" s="5"/>
      <c r="T1540" s="5"/>
      <c r="U1540" s="5"/>
      <c r="V1540" s="5"/>
      <c r="W1540" s="5"/>
      <c r="X1540" s="5"/>
      <c r="Y1540" s="5"/>
      <c r="Z1540" s="5"/>
      <c r="AA1540" s="5"/>
      <c r="AB1540" s="5"/>
      <c r="AC1540" s="5"/>
      <c r="AD1540" s="5"/>
      <c r="AE1540" s="5"/>
      <c r="AF1540" s="5"/>
    </row>
    <row r="1541" spans="1:32" ht="21" customHeight="1">
      <c r="A1541" s="5" t="s">
        <v>16246</v>
      </c>
      <c r="B1541" s="5" t="s">
        <v>16247</v>
      </c>
      <c r="C1541" s="5" t="str">
        <f t="shared" ca="1" si="0"/>
        <v>上海</v>
      </c>
      <c r="D1541" s="5" t="str">
        <f t="shared" ca="1" si="238"/>
        <v>海淀区  </v>
      </c>
      <c r="E1541" s="5" t="s">
        <v>22785</v>
      </c>
      <c r="F1541" s="5" t="s">
        <v>45</v>
      </c>
      <c r="G1541" s="7">
        <v>15</v>
      </c>
      <c r="H1541" s="7">
        <v>25</v>
      </c>
      <c r="I1541" s="5" t="s">
        <v>151</v>
      </c>
      <c r="J1541" s="5" t="s">
        <v>66</v>
      </c>
      <c r="K1541" s="5" t="s">
        <v>252</v>
      </c>
      <c r="L1541" s="5" t="s">
        <v>16249</v>
      </c>
      <c r="M1541" s="5" t="s">
        <v>16251</v>
      </c>
      <c r="N1541" s="5" t="s">
        <v>167</v>
      </c>
      <c r="O1541" s="5" t="s">
        <v>237</v>
      </c>
      <c r="P1541" s="5" t="b">
        <f t="shared" ca="1" si="236"/>
        <v>1</v>
      </c>
      <c r="Q1541" s="5" t="b">
        <f t="shared" ca="1" si="3"/>
        <v>1</v>
      </c>
      <c r="R1541" s="5"/>
      <c r="S1541" s="5"/>
      <c r="T1541" s="5"/>
      <c r="U1541" s="5"/>
      <c r="V1541" s="5"/>
      <c r="W1541" s="5"/>
      <c r="X1541" s="5"/>
      <c r="Y1541" s="5"/>
      <c r="Z1541" s="5"/>
      <c r="AA1541" s="5"/>
      <c r="AB1541" s="5"/>
      <c r="AC1541" s="5"/>
      <c r="AD1541" s="5"/>
      <c r="AE1541" s="5"/>
      <c r="AF1541" s="5"/>
    </row>
    <row r="1542" spans="1:32" ht="21" customHeight="1">
      <c r="A1542" s="5" t="s">
        <v>7132</v>
      </c>
      <c r="B1542" s="5" t="s">
        <v>16395</v>
      </c>
      <c r="C1542" s="5" t="str">
        <f t="shared" ca="1" si="0"/>
        <v>上海</v>
      </c>
      <c r="D1542" s="5" t="str">
        <f t="shared" ca="1" si="238"/>
        <v>海淀区  </v>
      </c>
      <c r="E1542" s="5" t="s">
        <v>22344</v>
      </c>
      <c r="F1542" s="5" t="s">
        <v>29</v>
      </c>
      <c r="G1542" s="7">
        <v>15</v>
      </c>
      <c r="H1542" s="7">
        <v>25</v>
      </c>
      <c r="I1542" s="5" t="s">
        <v>151</v>
      </c>
      <c r="J1542" s="5" t="s">
        <v>108</v>
      </c>
      <c r="K1542" s="5" t="s">
        <v>87</v>
      </c>
      <c r="L1542" s="5" t="s">
        <v>16396</v>
      </c>
      <c r="M1542" s="5" t="s">
        <v>26981</v>
      </c>
      <c r="N1542" s="5" t="s">
        <v>53</v>
      </c>
      <c r="O1542" s="5" t="s">
        <v>55</v>
      </c>
      <c r="P1542" s="5" t="b">
        <f t="shared" ca="1" si="236"/>
        <v>1</v>
      </c>
      <c r="Q1542" s="5" t="b">
        <f t="shared" ca="1" si="3"/>
        <v>1</v>
      </c>
      <c r="R1542" s="5"/>
      <c r="S1542" s="5"/>
      <c r="T1542" s="5"/>
      <c r="U1542" s="5"/>
      <c r="V1542" s="5"/>
      <c r="W1542" s="5"/>
      <c r="X1542" s="5"/>
      <c r="Y1542" s="5"/>
      <c r="Z1542" s="5"/>
      <c r="AA1542" s="5"/>
      <c r="AB1542" s="5"/>
      <c r="AC1542" s="5"/>
      <c r="AD1542" s="5"/>
      <c r="AE1542" s="5"/>
      <c r="AF1542" s="5"/>
    </row>
    <row r="1543" spans="1:32" ht="21" customHeight="1">
      <c r="A1543" s="5" t="s">
        <v>26982</v>
      </c>
      <c r="B1543" s="5" t="s">
        <v>12711</v>
      </c>
      <c r="C1543" s="5" t="str">
        <f t="shared" ca="1" si="0"/>
        <v>上海</v>
      </c>
      <c r="D1543" s="5" t="str">
        <f t="shared" ca="1" si="238"/>
        <v>海淀区  </v>
      </c>
      <c r="E1543" s="5" t="s">
        <v>22344</v>
      </c>
      <c r="F1543" s="5" t="s">
        <v>45</v>
      </c>
      <c r="G1543" s="7">
        <v>15</v>
      </c>
      <c r="H1543" s="7">
        <v>20</v>
      </c>
      <c r="I1543" s="5" t="s">
        <v>493</v>
      </c>
      <c r="J1543" s="7" t="s">
        <v>24</v>
      </c>
      <c r="K1543" s="5" t="s">
        <v>106</v>
      </c>
      <c r="L1543" s="5" t="s">
        <v>26983</v>
      </c>
      <c r="M1543" s="5" t="s">
        <v>26984</v>
      </c>
      <c r="N1543" s="5" t="s">
        <v>37</v>
      </c>
      <c r="O1543" s="5" t="s">
        <v>55</v>
      </c>
      <c r="P1543" s="5" t="b">
        <f t="shared" ca="1" si="236"/>
        <v>1</v>
      </c>
      <c r="Q1543" s="5" t="b">
        <f t="shared" ca="1" si="3"/>
        <v>1</v>
      </c>
      <c r="R1543" s="5"/>
      <c r="S1543" s="5"/>
      <c r="T1543" s="5"/>
      <c r="U1543" s="5"/>
      <c r="V1543" s="5"/>
      <c r="W1543" s="5"/>
      <c r="X1543" s="5"/>
      <c r="Y1543" s="5"/>
      <c r="Z1543" s="5"/>
      <c r="AA1543" s="5"/>
      <c r="AB1543" s="5"/>
      <c r="AC1543" s="5"/>
      <c r="AD1543" s="5"/>
      <c r="AE1543" s="5"/>
      <c r="AF1543" s="5"/>
    </row>
    <row r="1544" spans="1:32" ht="21" customHeight="1">
      <c r="A1544" s="5" t="s">
        <v>7132</v>
      </c>
      <c r="B1544" s="5" t="s">
        <v>26985</v>
      </c>
      <c r="C1544" s="5" t="str">
        <f t="shared" ca="1" si="0"/>
        <v>上海</v>
      </c>
      <c r="D1544" s="5" t="str">
        <f t="shared" ca="1" si="238"/>
        <v>海淀区  </v>
      </c>
      <c r="E1544" s="5" t="s">
        <v>22344</v>
      </c>
      <c r="F1544" s="5" t="s">
        <v>45</v>
      </c>
      <c r="G1544" s="7">
        <v>15</v>
      </c>
      <c r="H1544" s="7">
        <v>20</v>
      </c>
      <c r="I1544" s="5" t="s">
        <v>493</v>
      </c>
      <c r="J1544" s="5" t="s">
        <v>108</v>
      </c>
      <c r="K1544" s="5" t="s">
        <v>110</v>
      </c>
      <c r="L1544" s="5" t="s">
        <v>26986</v>
      </c>
      <c r="M1544" s="5" t="s">
        <v>26987</v>
      </c>
      <c r="N1544" s="5" t="s">
        <v>100</v>
      </c>
      <c r="O1544" s="5" t="s">
        <v>55</v>
      </c>
      <c r="P1544" s="5" t="b">
        <f t="shared" ca="1" si="236"/>
        <v>1</v>
      </c>
      <c r="Q1544" s="5" t="b">
        <f t="shared" ca="1" si="3"/>
        <v>1</v>
      </c>
      <c r="R1544" s="5"/>
      <c r="S1544" s="5"/>
      <c r="T1544" s="5"/>
      <c r="U1544" s="5"/>
      <c r="V1544" s="5"/>
      <c r="W1544" s="5"/>
      <c r="X1544" s="5"/>
      <c r="Y1544" s="5"/>
      <c r="Z1544" s="5"/>
      <c r="AA1544" s="5"/>
      <c r="AB1544" s="5"/>
      <c r="AC1544" s="5"/>
      <c r="AD1544" s="5"/>
      <c r="AE1544" s="5"/>
      <c r="AF1544" s="5"/>
    </row>
    <row r="1545" spans="1:32" ht="21" customHeight="1">
      <c r="A1545" s="5" t="s">
        <v>7132</v>
      </c>
      <c r="B1545" s="5" t="s">
        <v>26988</v>
      </c>
      <c r="C1545" s="5" t="str">
        <f t="shared" ca="1" si="0"/>
        <v>上海</v>
      </c>
      <c r="D1545" s="5" t="str">
        <f t="shared" ca="1" si="238"/>
        <v>海淀区  </v>
      </c>
      <c r="E1545" s="5" t="s">
        <v>22344</v>
      </c>
      <c r="F1545" s="5" t="s">
        <v>45</v>
      </c>
      <c r="G1545" s="7">
        <v>15</v>
      </c>
      <c r="H1545" s="7">
        <v>25</v>
      </c>
      <c r="I1545" s="5" t="s">
        <v>151</v>
      </c>
      <c r="J1545" s="5" t="s">
        <v>31</v>
      </c>
      <c r="K1545" s="5" t="s">
        <v>2924</v>
      </c>
      <c r="L1545" s="5" t="s">
        <v>26989</v>
      </c>
      <c r="M1545" s="5" t="s">
        <v>26990</v>
      </c>
      <c r="N1545" s="5" t="s">
        <v>37</v>
      </c>
      <c r="O1545" s="5" t="s">
        <v>55</v>
      </c>
      <c r="P1545" s="5" t="b">
        <f t="shared" ca="1" si="236"/>
        <v>1</v>
      </c>
      <c r="Q1545" s="5" t="b">
        <f t="shared" ca="1" si="3"/>
        <v>1</v>
      </c>
      <c r="R1545" s="5"/>
      <c r="S1545" s="5"/>
      <c r="T1545" s="5"/>
      <c r="U1545" s="5"/>
      <c r="V1545" s="5"/>
      <c r="W1545" s="5"/>
      <c r="X1545" s="5"/>
      <c r="Y1545" s="5"/>
      <c r="Z1545" s="5"/>
      <c r="AA1545" s="5"/>
      <c r="AB1545" s="5"/>
      <c r="AC1545" s="5"/>
      <c r="AD1545" s="5"/>
      <c r="AE1545" s="5"/>
      <c r="AF1545" s="5"/>
    </row>
    <row r="1546" spans="1:32" ht="21" customHeight="1">
      <c r="A1546" s="5" t="s">
        <v>4668</v>
      </c>
      <c r="B1546" s="5" t="s">
        <v>15054</v>
      </c>
      <c r="C1546" s="5" t="str">
        <f t="shared" ca="1" si="0"/>
        <v>上海</v>
      </c>
      <c r="D1546" s="5" t="str">
        <f t="shared" ca="1" si="238"/>
        <v>海淀区  </v>
      </c>
      <c r="E1546" s="5" t="s">
        <v>22344</v>
      </c>
      <c r="F1546" s="5" t="s">
        <v>45</v>
      </c>
      <c r="G1546" s="7">
        <v>15</v>
      </c>
      <c r="H1546" s="7">
        <v>20</v>
      </c>
      <c r="I1546" s="5" t="s">
        <v>493</v>
      </c>
      <c r="J1546" s="5" t="s">
        <v>108</v>
      </c>
      <c r="K1546" s="5" t="s">
        <v>117</v>
      </c>
      <c r="L1546" s="5" t="s">
        <v>15057</v>
      </c>
      <c r="M1546" s="5" t="s">
        <v>15058</v>
      </c>
      <c r="N1546" s="5" t="s">
        <v>53</v>
      </c>
      <c r="O1546" s="5" t="s">
        <v>44</v>
      </c>
      <c r="P1546" s="5" t="b">
        <f t="shared" ca="1" si="236"/>
        <v>1</v>
      </c>
      <c r="Q1546" s="5" t="b">
        <f t="shared" ca="1" si="3"/>
        <v>1</v>
      </c>
      <c r="R1546" s="5"/>
      <c r="S1546" s="5"/>
      <c r="T1546" s="5"/>
      <c r="U1546" s="5"/>
      <c r="V1546" s="5"/>
      <c r="W1546" s="5"/>
      <c r="X1546" s="5"/>
      <c r="Y1546" s="5"/>
      <c r="Z1546" s="5"/>
      <c r="AA1546" s="5"/>
      <c r="AB1546" s="5"/>
      <c r="AC1546" s="5"/>
      <c r="AD1546" s="5"/>
      <c r="AE1546" s="5"/>
      <c r="AF1546" s="5"/>
    </row>
    <row r="1547" spans="1:32" ht="21" customHeight="1">
      <c r="A1547" s="5" t="s">
        <v>3767</v>
      </c>
      <c r="B1547" s="5" t="s">
        <v>10758</v>
      </c>
      <c r="C1547" s="5" t="str">
        <f t="shared" ca="1" si="0"/>
        <v>上海</v>
      </c>
      <c r="D1547" s="5" t="str">
        <f t="shared" ca="1" si="238"/>
        <v>海淀区  </v>
      </c>
      <c r="E1547" s="5" t="s">
        <v>22354</v>
      </c>
      <c r="F1547" s="5" t="s">
        <v>29</v>
      </c>
      <c r="G1547" s="7">
        <v>15</v>
      </c>
      <c r="H1547" s="7">
        <v>20</v>
      </c>
      <c r="I1547" s="5" t="s">
        <v>493</v>
      </c>
      <c r="J1547" s="5" t="s">
        <v>66</v>
      </c>
      <c r="K1547" s="5" t="s">
        <v>110</v>
      </c>
      <c r="L1547" s="5" t="s">
        <v>15114</v>
      </c>
      <c r="M1547" s="5" t="s">
        <v>15115</v>
      </c>
      <c r="N1547" s="5" t="s">
        <v>53</v>
      </c>
      <c r="O1547" s="5" t="s">
        <v>55</v>
      </c>
      <c r="P1547" s="5" t="b">
        <f t="shared" ca="1" si="236"/>
        <v>1</v>
      </c>
      <c r="Q1547" s="5" t="b">
        <f t="shared" ca="1" si="3"/>
        <v>1</v>
      </c>
      <c r="R1547" s="5"/>
      <c r="S1547" s="5"/>
      <c r="T1547" s="5"/>
      <c r="U1547" s="5"/>
      <c r="V1547" s="5"/>
      <c r="W1547" s="5"/>
      <c r="X1547" s="5"/>
      <c r="Y1547" s="5"/>
      <c r="Z1547" s="5"/>
      <c r="AA1547" s="5"/>
      <c r="AB1547" s="5"/>
      <c r="AC1547" s="5"/>
      <c r="AD1547" s="5"/>
      <c r="AE1547" s="5"/>
      <c r="AF1547" s="5"/>
    </row>
    <row r="1548" spans="1:32" ht="21" customHeight="1">
      <c r="A1548" s="5" t="s">
        <v>15198</v>
      </c>
      <c r="B1548" s="5" t="s">
        <v>15200</v>
      </c>
      <c r="C1548" s="5" t="str">
        <f t="shared" ca="1" si="0"/>
        <v>上海</v>
      </c>
      <c r="D1548" s="5" t="str">
        <f t="shared" ca="1" si="238"/>
        <v>海淀区  </v>
      </c>
      <c r="E1548" s="5" t="s">
        <v>22337</v>
      </c>
      <c r="F1548" s="5" t="s">
        <v>29</v>
      </c>
      <c r="G1548" s="7">
        <v>15</v>
      </c>
      <c r="H1548" s="7">
        <v>20</v>
      </c>
      <c r="I1548" s="5" t="s">
        <v>493</v>
      </c>
      <c r="J1548" s="5" t="s">
        <v>108</v>
      </c>
      <c r="K1548" s="5" t="s">
        <v>1145</v>
      </c>
      <c r="L1548" s="5" t="s">
        <v>15201</v>
      </c>
      <c r="M1548" s="5" t="s">
        <v>15202</v>
      </c>
      <c r="N1548" s="5" t="s">
        <v>37</v>
      </c>
      <c r="O1548" s="5" t="s">
        <v>55</v>
      </c>
      <c r="P1548" s="5" t="b">
        <f t="shared" ca="1" si="236"/>
        <v>1</v>
      </c>
      <c r="Q1548" s="5" t="b">
        <f t="shared" ca="1" si="3"/>
        <v>1</v>
      </c>
      <c r="R1548" s="5"/>
      <c r="S1548" s="5"/>
      <c r="T1548" s="5"/>
      <c r="U1548" s="5"/>
      <c r="V1548" s="5"/>
      <c r="W1548" s="5"/>
      <c r="X1548" s="5"/>
      <c r="Y1548" s="5"/>
      <c r="Z1548" s="5"/>
      <c r="AA1548" s="5"/>
      <c r="AB1548" s="5"/>
      <c r="AC1548" s="5"/>
      <c r="AD1548" s="5"/>
      <c r="AE1548" s="5"/>
      <c r="AF1548" s="5"/>
    </row>
    <row r="1549" spans="1:32" ht="21" customHeight="1">
      <c r="A1549" s="5" t="s">
        <v>396</v>
      </c>
      <c r="B1549" s="5" t="s">
        <v>15224</v>
      </c>
      <c r="C1549" s="5" t="str">
        <f t="shared" ca="1" si="0"/>
        <v>上海</v>
      </c>
      <c r="D1549" s="5" t="str">
        <f t="shared" ca="1" si="238"/>
        <v>海淀区  </v>
      </c>
      <c r="E1549" s="5" t="s">
        <v>22344</v>
      </c>
      <c r="F1549" s="5" t="s">
        <v>45</v>
      </c>
      <c r="G1549" s="7">
        <v>15</v>
      </c>
      <c r="H1549" s="7">
        <v>18</v>
      </c>
      <c r="I1549" s="5" t="s">
        <v>5228</v>
      </c>
      <c r="J1549" s="5" t="s">
        <v>108</v>
      </c>
      <c r="K1549" s="5" t="s">
        <v>117</v>
      </c>
      <c r="L1549" s="9" t="s">
        <v>47</v>
      </c>
      <c r="M1549" s="5" t="s">
        <v>26991</v>
      </c>
      <c r="N1549" s="5" t="s">
        <v>53</v>
      </c>
      <c r="O1549" s="5" t="s">
        <v>55</v>
      </c>
      <c r="P1549" s="5" t="b">
        <f t="shared" ca="1" si="236"/>
        <v>1</v>
      </c>
      <c r="Q1549" s="5" t="b">
        <f t="shared" ca="1" si="3"/>
        <v>1</v>
      </c>
      <c r="R1549" s="5"/>
      <c r="S1549" s="5"/>
      <c r="T1549" s="5"/>
      <c r="U1549" s="5"/>
      <c r="V1549" s="5"/>
      <c r="W1549" s="5"/>
      <c r="X1549" s="5"/>
      <c r="Y1549" s="5"/>
      <c r="Z1549" s="5"/>
      <c r="AA1549" s="5"/>
      <c r="AB1549" s="5"/>
      <c r="AC1549" s="5"/>
      <c r="AD1549" s="5"/>
      <c r="AE1549" s="5"/>
      <c r="AF1549" s="5"/>
    </row>
    <row r="1550" spans="1:32" ht="21" customHeight="1">
      <c r="A1550" s="5" t="s">
        <v>15299</v>
      </c>
      <c r="B1550" s="5" t="s">
        <v>7173</v>
      </c>
      <c r="C1550" s="5" t="str">
        <f t="shared" ca="1" si="0"/>
        <v>上海</v>
      </c>
      <c r="D1550" s="5" t="str">
        <f t="shared" ca="1" si="238"/>
        <v>海淀区  </v>
      </c>
      <c r="E1550" s="5" t="s">
        <v>22344</v>
      </c>
      <c r="F1550" s="5" t="s">
        <v>45</v>
      </c>
      <c r="G1550" s="7">
        <v>15</v>
      </c>
      <c r="H1550" s="7">
        <v>20</v>
      </c>
      <c r="I1550" s="5" t="s">
        <v>493</v>
      </c>
      <c r="J1550" s="5" t="s">
        <v>108</v>
      </c>
      <c r="K1550" s="5" t="s">
        <v>382</v>
      </c>
      <c r="L1550" s="5" t="s">
        <v>15301</v>
      </c>
      <c r="M1550" s="5" t="s">
        <v>15303</v>
      </c>
      <c r="N1550" s="5" t="s">
        <v>167</v>
      </c>
      <c r="O1550" s="5" t="s">
        <v>55</v>
      </c>
      <c r="P1550" s="5" t="b">
        <f t="shared" ca="1" si="236"/>
        <v>1</v>
      </c>
      <c r="Q1550" s="5" t="b">
        <f t="shared" ca="1" si="3"/>
        <v>1</v>
      </c>
      <c r="R1550" s="5"/>
      <c r="S1550" s="5"/>
      <c r="T1550" s="5"/>
      <c r="U1550" s="5"/>
      <c r="V1550" s="5"/>
      <c r="W1550" s="5"/>
      <c r="X1550" s="5"/>
      <c r="Y1550" s="5"/>
      <c r="Z1550" s="5"/>
      <c r="AA1550" s="5"/>
      <c r="AB1550" s="5"/>
      <c r="AC1550" s="5"/>
      <c r="AD1550" s="5"/>
      <c r="AE1550" s="5"/>
      <c r="AF1550" s="5"/>
    </row>
    <row r="1551" spans="1:32" ht="21" customHeight="1">
      <c r="A1551" s="5" t="s">
        <v>16655</v>
      </c>
      <c r="B1551" s="5" t="s">
        <v>16656</v>
      </c>
      <c r="C1551" s="5" t="str">
        <f t="shared" ca="1" si="0"/>
        <v>上海</v>
      </c>
      <c r="D1551" s="5" t="str">
        <f t="shared" ca="1" si="238"/>
        <v>海淀区  </v>
      </c>
      <c r="E1551" s="5" t="s">
        <v>22344</v>
      </c>
      <c r="F1551" s="5" t="s">
        <v>45</v>
      </c>
      <c r="G1551" s="7">
        <v>15</v>
      </c>
      <c r="H1551" s="7">
        <v>30</v>
      </c>
      <c r="I1551" s="5" t="s">
        <v>2134</v>
      </c>
      <c r="J1551" s="5" t="s">
        <v>108</v>
      </c>
      <c r="K1551" s="5" t="s">
        <v>48</v>
      </c>
      <c r="L1551" s="5" t="s">
        <v>8192</v>
      </c>
      <c r="M1551" s="5" t="s">
        <v>16658</v>
      </c>
      <c r="N1551" s="5" t="s">
        <v>37</v>
      </c>
      <c r="O1551" s="5" t="s">
        <v>55</v>
      </c>
      <c r="P1551" s="5" t="b">
        <f t="shared" ca="1" si="236"/>
        <v>1</v>
      </c>
      <c r="Q1551" s="5" t="b">
        <f t="shared" ca="1" si="3"/>
        <v>1</v>
      </c>
      <c r="R1551" s="5"/>
      <c r="S1551" s="5"/>
      <c r="T1551" s="5"/>
      <c r="U1551" s="5"/>
      <c r="V1551" s="5"/>
      <c r="W1551" s="5"/>
      <c r="X1551" s="5"/>
      <c r="Y1551" s="5"/>
      <c r="Z1551" s="5"/>
      <c r="AA1551" s="5"/>
      <c r="AB1551" s="5"/>
      <c r="AC1551" s="5"/>
      <c r="AD1551" s="5"/>
      <c r="AE1551" s="5"/>
      <c r="AF1551" s="5"/>
    </row>
    <row r="1552" spans="1:32" ht="21" customHeight="1">
      <c r="A1552" s="5" t="s">
        <v>3767</v>
      </c>
      <c r="B1552" s="5" t="s">
        <v>14786</v>
      </c>
      <c r="C1552" s="5" t="str">
        <f t="shared" ca="1" si="0"/>
        <v>上海</v>
      </c>
      <c r="D1552" s="9" t="s">
        <v>47</v>
      </c>
      <c r="E1552" s="5" t="s">
        <v>22413</v>
      </c>
      <c r="F1552" s="5" t="s">
        <v>45</v>
      </c>
      <c r="G1552" s="7">
        <v>15</v>
      </c>
      <c r="H1552" s="7">
        <v>30</v>
      </c>
      <c r="I1552" s="5" t="s">
        <v>2134</v>
      </c>
      <c r="J1552" s="5" t="s">
        <v>66</v>
      </c>
      <c r="K1552" s="5" t="s">
        <v>57</v>
      </c>
      <c r="L1552" s="5" t="s">
        <v>15363</v>
      </c>
      <c r="M1552" s="5" t="s">
        <v>15364</v>
      </c>
      <c r="N1552" s="5" t="s">
        <v>53</v>
      </c>
      <c r="O1552" s="5" t="s">
        <v>55</v>
      </c>
      <c r="P1552" s="5" t="b">
        <f t="shared" ca="1" si="236"/>
        <v>1</v>
      </c>
      <c r="Q1552" s="5" t="b">
        <f t="shared" ca="1" si="3"/>
        <v>1</v>
      </c>
      <c r="R1552" s="5"/>
      <c r="S1552" s="5"/>
      <c r="T1552" s="5"/>
      <c r="U1552" s="5"/>
      <c r="V1552" s="5"/>
      <c r="W1552" s="5"/>
      <c r="X1552" s="5"/>
      <c r="Y1552" s="5"/>
      <c r="Z1552" s="5"/>
      <c r="AA1552" s="5"/>
      <c r="AB1552" s="5"/>
      <c r="AC1552" s="5"/>
      <c r="AD1552" s="5"/>
      <c r="AE1552" s="5"/>
      <c r="AF1552" s="5"/>
    </row>
    <row r="1553" spans="1:32" ht="21" customHeight="1">
      <c r="A1553" s="5" t="s">
        <v>4668</v>
      </c>
      <c r="B1553" s="5" t="s">
        <v>24062</v>
      </c>
      <c r="C1553" s="5" t="str">
        <f t="shared" ca="1" si="0"/>
        <v>上海</v>
      </c>
      <c r="D1553" s="5" t="str">
        <f t="shared" ref="D1553:D1557" ca="1" si="239">IFERROR(__xludf.DUMMYFUNCTION("REGEXEXTRACT(E1553,""-(\S+)"")"),"天河区  ")</f>
        <v>天河区  </v>
      </c>
      <c r="E1553" s="5" t="s">
        <v>22344</v>
      </c>
      <c r="F1553" s="5" t="s">
        <v>45</v>
      </c>
      <c r="G1553" s="7">
        <v>15</v>
      </c>
      <c r="H1553" s="7">
        <v>25</v>
      </c>
      <c r="I1553" s="5" t="s">
        <v>151</v>
      </c>
      <c r="J1553" s="5" t="s">
        <v>66</v>
      </c>
      <c r="K1553" s="5" t="s">
        <v>57</v>
      </c>
      <c r="L1553" s="5" t="s">
        <v>24063</v>
      </c>
      <c r="M1553" s="5" t="s">
        <v>26992</v>
      </c>
      <c r="N1553" s="5" t="s">
        <v>53</v>
      </c>
      <c r="O1553" s="5" t="s">
        <v>55</v>
      </c>
      <c r="P1553" s="5" t="b">
        <f t="shared" ca="1" si="236"/>
        <v>1</v>
      </c>
      <c r="Q1553" s="5" t="b">
        <f t="shared" ca="1" si="3"/>
        <v>1</v>
      </c>
      <c r="R1553" s="5"/>
      <c r="S1553" s="5"/>
      <c r="T1553" s="5"/>
      <c r="U1553" s="5"/>
      <c r="V1553" s="5"/>
      <c r="W1553" s="5"/>
      <c r="X1553" s="5"/>
      <c r="Y1553" s="5"/>
      <c r="Z1553" s="5"/>
      <c r="AA1553" s="5"/>
      <c r="AB1553" s="5"/>
      <c r="AC1553" s="5"/>
      <c r="AD1553" s="5"/>
      <c r="AE1553" s="5"/>
      <c r="AF1553" s="5"/>
    </row>
    <row r="1554" spans="1:32" ht="21" customHeight="1">
      <c r="A1554" s="5" t="s">
        <v>4668</v>
      </c>
      <c r="B1554" s="5" t="s">
        <v>257</v>
      </c>
      <c r="C1554" s="5" t="str">
        <f t="shared" ca="1" si="0"/>
        <v>上海</v>
      </c>
      <c r="D1554" s="5" t="str">
        <f t="shared" ca="1" si="239"/>
        <v>天河区  </v>
      </c>
      <c r="E1554" s="5" t="s">
        <v>22344</v>
      </c>
      <c r="F1554" s="5" t="s">
        <v>29</v>
      </c>
      <c r="G1554" s="7">
        <v>15</v>
      </c>
      <c r="H1554" s="7">
        <v>20</v>
      </c>
      <c r="I1554" s="5" t="s">
        <v>493</v>
      </c>
      <c r="J1554" s="5" t="s">
        <v>66</v>
      </c>
      <c r="K1554" s="5" t="s">
        <v>117</v>
      </c>
      <c r="L1554" s="5" t="s">
        <v>26993</v>
      </c>
      <c r="M1554" s="5" t="s">
        <v>26994</v>
      </c>
      <c r="N1554" s="5" t="s">
        <v>53</v>
      </c>
      <c r="O1554" s="5" t="s">
        <v>55</v>
      </c>
      <c r="P1554" s="5" t="b">
        <f t="shared" ca="1" si="236"/>
        <v>1</v>
      </c>
      <c r="Q1554" s="5" t="b">
        <f t="shared" ca="1" si="3"/>
        <v>1</v>
      </c>
      <c r="R1554" s="5"/>
      <c r="S1554" s="5"/>
      <c r="T1554" s="5"/>
      <c r="U1554" s="5"/>
      <c r="V1554" s="5"/>
      <c r="W1554" s="5"/>
      <c r="X1554" s="5"/>
      <c r="Y1554" s="5"/>
      <c r="Z1554" s="5"/>
      <c r="AA1554" s="5"/>
      <c r="AB1554" s="5"/>
      <c r="AC1554" s="5"/>
      <c r="AD1554" s="5"/>
      <c r="AE1554" s="5"/>
      <c r="AF1554" s="5"/>
    </row>
    <row r="1555" spans="1:32" ht="21" customHeight="1">
      <c r="A1555" s="5" t="s">
        <v>396</v>
      </c>
      <c r="B1555" s="5" t="s">
        <v>15610</v>
      </c>
      <c r="C1555" s="5" t="str">
        <f t="shared" ca="1" si="0"/>
        <v>上海</v>
      </c>
      <c r="D1555" s="5" t="str">
        <f t="shared" ca="1" si="239"/>
        <v>天河区  </v>
      </c>
      <c r="E1555" s="5" t="s">
        <v>22344</v>
      </c>
      <c r="F1555" s="5" t="s">
        <v>45</v>
      </c>
      <c r="G1555" s="7">
        <v>15</v>
      </c>
      <c r="H1555" s="7">
        <v>30</v>
      </c>
      <c r="I1555" s="5" t="s">
        <v>2134</v>
      </c>
      <c r="J1555" s="7" t="s">
        <v>24</v>
      </c>
      <c r="K1555" s="5" t="s">
        <v>76</v>
      </c>
      <c r="L1555" s="5" t="s">
        <v>15611</v>
      </c>
      <c r="M1555" s="5" t="s">
        <v>15612</v>
      </c>
      <c r="N1555" s="5" t="s">
        <v>53</v>
      </c>
      <c r="O1555" s="5" t="s">
        <v>55</v>
      </c>
      <c r="P1555" s="5" t="b">
        <f t="shared" ca="1" si="236"/>
        <v>1</v>
      </c>
      <c r="Q1555" s="5" t="b">
        <f t="shared" ca="1" si="3"/>
        <v>1</v>
      </c>
      <c r="R1555" s="5"/>
      <c r="S1555" s="5"/>
      <c r="T1555" s="5"/>
      <c r="U1555" s="5"/>
      <c r="V1555" s="5"/>
      <c r="W1555" s="5"/>
      <c r="X1555" s="5"/>
      <c r="Y1555" s="5"/>
      <c r="Z1555" s="5"/>
      <c r="AA1555" s="5"/>
      <c r="AB1555" s="5"/>
      <c r="AC1555" s="5"/>
      <c r="AD1555" s="5"/>
      <c r="AE1555" s="5"/>
      <c r="AF1555" s="5"/>
    </row>
    <row r="1556" spans="1:32" ht="21" customHeight="1">
      <c r="A1556" s="5" t="s">
        <v>6608</v>
      </c>
      <c r="B1556" s="5" t="s">
        <v>23247</v>
      </c>
      <c r="C1556" s="5" t="str">
        <f t="shared" ca="1" si="0"/>
        <v>上海</v>
      </c>
      <c r="D1556" s="5" t="str">
        <f t="shared" ca="1" si="239"/>
        <v>天河区  </v>
      </c>
      <c r="E1556" s="5" t="s">
        <v>22337</v>
      </c>
      <c r="F1556" s="5" t="s">
        <v>29</v>
      </c>
      <c r="G1556" s="7">
        <v>15</v>
      </c>
      <c r="H1556" s="7">
        <v>25</v>
      </c>
      <c r="I1556" s="5" t="s">
        <v>151</v>
      </c>
      <c r="J1556" s="5" t="s">
        <v>66</v>
      </c>
      <c r="K1556" s="5" t="s">
        <v>10587</v>
      </c>
      <c r="L1556" s="5" t="s">
        <v>23248</v>
      </c>
      <c r="M1556" s="5" t="s">
        <v>23249</v>
      </c>
      <c r="N1556" s="5" t="s">
        <v>167</v>
      </c>
      <c r="O1556" s="5" t="s">
        <v>55</v>
      </c>
      <c r="P1556" s="5" t="b">
        <f t="shared" ca="1" si="236"/>
        <v>1</v>
      </c>
      <c r="Q1556" s="5" t="b">
        <f t="shared" ca="1" si="3"/>
        <v>1</v>
      </c>
      <c r="R1556" s="5"/>
      <c r="S1556" s="5"/>
      <c r="T1556" s="5"/>
      <c r="U1556" s="5"/>
      <c r="V1556" s="5"/>
      <c r="W1556" s="5"/>
      <c r="X1556" s="5"/>
      <c r="Y1556" s="5"/>
      <c r="Z1556" s="5"/>
      <c r="AA1556" s="5"/>
      <c r="AB1556" s="5"/>
      <c r="AC1556" s="5"/>
      <c r="AD1556" s="5"/>
      <c r="AE1556" s="5"/>
      <c r="AF1556" s="5"/>
    </row>
    <row r="1557" spans="1:32" ht="21" customHeight="1">
      <c r="A1557" s="5" t="s">
        <v>1457</v>
      </c>
      <c r="B1557" s="5" t="s">
        <v>15677</v>
      </c>
      <c r="C1557" s="5" t="str">
        <f t="shared" ca="1" si="0"/>
        <v>上海</v>
      </c>
      <c r="D1557" s="5" t="str">
        <f t="shared" ca="1" si="239"/>
        <v>天河区  </v>
      </c>
      <c r="E1557" s="5" t="s">
        <v>22354</v>
      </c>
      <c r="F1557" s="5" t="s">
        <v>45</v>
      </c>
      <c r="G1557" s="7">
        <v>15</v>
      </c>
      <c r="H1557" s="7">
        <v>30</v>
      </c>
      <c r="I1557" s="5" t="s">
        <v>2134</v>
      </c>
      <c r="J1557" s="5" t="s">
        <v>108</v>
      </c>
      <c r="K1557" s="5" t="s">
        <v>76</v>
      </c>
      <c r="L1557" s="5" t="s">
        <v>15678</v>
      </c>
      <c r="M1557" s="5" t="s">
        <v>15679</v>
      </c>
      <c r="N1557" s="5" t="s">
        <v>100</v>
      </c>
      <c r="O1557" s="5" t="s">
        <v>55</v>
      </c>
      <c r="P1557" s="5" t="b">
        <f t="shared" ca="1" si="236"/>
        <v>1</v>
      </c>
      <c r="Q1557" s="5" t="b">
        <f t="shared" ca="1" si="3"/>
        <v>1</v>
      </c>
      <c r="R1557" s="5"/>
      <c r="S1557" s="5"/>
      <c r="T1557" s="5"/>
      <c r="U1557" s="5"/>
      <c r="V1557" s="5"/>
      <c r="W1557" s="5"/>
      <c r="X1557" s="5"/>
      <c r="Y1557" s="5"/>
      <c r="Z1557" s="5"/>
      <c r="AA1557" s="5"/>
      <c r="AB1557" s="5"/>
      <c r="AC1557" s="5"/>
      <c r="AD1557" s="5"/>
      <c r="AE1557" s="5"/>
      <c r="AF1557" s="5"/>
    </row>
    <row r="1558" spans="1:32" ht="21" customHeight="1">
      <c r="A1558" s="5" t="s">
        <v>26995</v>
      </c>
      <c r="B1558" s="5" t="s">
        <v>5362</v>
      </c>
      <c r="C1558" s="5" t="str">
        <f t="shared" ca="1" si="0"/>
        <v>上海</v>
      </c>
      <c r="D1558" s="9" t="s">
        <v>47</v>
      </c>
      <c r="E1558" s="5" t="s">
        <v>22413</v>
      </c>
      <c r="F1558" s="5" t="s">
        <v>45</v>
      </c>
      <c r="G1558" s="7">
        <v>15</v>
      </c>
      <c r="H1558" s="7">
        <v>20</v>
      </c>
      <c r="I1558" s="5" t="s">
        <v>493</v>
      </c>
      <c r="J1558" s="5" t="s">
        <v>108</v>
      </c>
      <c r="K1558" s="5" t="s">
        <v>942</v>
      </c>
      <c r="L1558" s="5" t="s">
        <v>5369</v>
      </c>
      <c r="M1558" s="5" t="s">
        <v>26996</v>
      </c>
      <c r="N1558" s="5" t="s">
        <v>37</v>
      </c>
      <c r="O1558" s="5" t="s">
        <v>55</v>
      </c>
      <c r="P1558" s="5" t="b">
        <f t="shared" ca="1" si="236"/>
        <v>1</v>
      </c>
      <c r="Q1558" s="5" t="b">
        <f t="shared" ca="1" si="3"/>
        <v>1</v>
      </c>
      <c r="R1558" s="5"/>
      <c r="S1558" s="5"/>
      <c r="T1558" s="5"/>
      <c r="U1558" s="5"/>
      <c r="V1558" s="5"/>
      <c r="W1558" s="5"/>
      <c r="X1558" s="5"/>
      <c r="Y1558" s="5"/>
      <c r="Z1558" s="5"/>
      <c r="AA1558" s="5"/>
      <c r="AB1558" s="5"/>
      <c r="AC1558" s="5"/>
      <c r="AD1558" s="5"/>
      <c r="AE1558" s="5"/>
      <c r="AF1558" s="5"/>
    </row>
    <row r="1559" spans="1:32" ht="21" customHeight="1">
      <c r="A1559" s="5" t="s">
        <v>15669</v>
      </c>
      <c r="B1559" s="5" t="s">
        <v>4311</v>
      </c>
      <c r="C1559" s="5" t="str">
        <f t="shared" ca="1" si="0"/>
        <v>上海</v>
      </c>
      <c r="D1559" s="5" t="str">
        <f t="shared" ref="D1559:D1560" ca="1" si="240">IFERROR(__xludf.DUMMYFUNCTION("REGEXEXTRACT(E1559,""-(\S+)"")"),"黄埔区  ")</f>
        <v>黄埔区  </v>
      </c>
      <c r="E1559" s="5" t="s">
        <v>22354</v>
      </c>
      <c r="F1559" s="5" t="s">
        <v>29</v>
      </c>
      <c r="G1559" s="7">
        <v>15</v>
      </c>
      <c r="H1559" s="7">
        <v>20</v>
      </c>
      <c r="I1559" s="5" t="s">
        <v>493</v>
      </c>
      <c r="J1559" s="5" t="s">
        <v>108</v>
      </c>
      <c r="K1559" s="5" t="s">
        <v>117</v>
      </c>
      <c r="L1559" s="5" t="s">
        <v>15670</v>
      </c>
      <c r="M1559" s="5" t="s">
        <v>15671</v>
      </c>
      <c r="N1559" s="5" t="s">
        <v>37</v>
      </c>
      <c r="O1559" s="5" t="s">
        <v>55</v>
      </c>
      <c r="P1559" s="5" t="b">
        <f t="shared" ca="1" si="236"/>
        <v>1</v>
      </c>
      <c r="Q1559" s="5" t="b">
        <f t="shared" ca="1" si="3"/>
        <v>1</v>
      </c>
      <c r="R1559" s="5"/>
      <c r="S1559" s="5"/>
      <c r="T1559" s="5"/>
      <c r="U1559" s="5"/>
      <c r="V1559" s="5"/>
      <c r="W1559" s="5"/>
      <c r="X1559" s="5"/>
      <c r="Y1559" s="5"/>
      <c r="Z1559" s="5"/>
      <c r="AA1559" s="5"/>
      <c r="AB1559" s="5"/>
      <c r="AC1559" s="5"/>
      <c r="AD1559" s="5"/>
      <c r="AE1559" s="5"/>
      <c r="AF1559" s="5"/>
    </row>
    <row r="1560" spans="1:32" ht="21" customHeight="1">
      <c r="A1560" s="14" t="s">
        <v>26997</v>
      </c>
      <c r="B1560" s="14" t="s">
        <v>12985</v>
      </c>
      <c r="C1560" s="14" t="str">
        <f t="shared" ca="1" si="0"/>
        <v>上海</v>
      </c>
      <c r="D1560" s="14" t="str">
        <f t="shared" ca="1" si="240"/>
        <v>黄埔区  </v>
      </c>
      <c r="E1560" s="14" t="s">
        <v>22482</v>
      </c>
      <c r="F1560" s="14" t="s">
        <v>29</v>
      </c>
      <c r="G1560" s="15">
        <v>15</v>
      </c>
      <c r="H1560" s="15">
        <v>20</v>
      </c>
      <c r="I1560" s="14" t="s">
        <v>493</v>
      </c>
      <c r="J1560" s="14" t="s">
        <v>108</v>
      </c>
      <c r="K1560" s="14" t="s">
        <v>117</v>
      </c>
      <c r="L1560" s="14" t="s">
        <v>12986</v>
      </c>
      <c r="M1560" s="14" t="s">
        <v>2022</v>
      </c>
      <c r="N1560" s="14" t="s">
        <v>37</v>
      </c>
      <c r="O1560" s="14" t="s">
        <v>44</v>
      </c>
      <c r="P1560" s="14" t="b">
        <f ca="1">IFERROR(__xludf.DUMMYFUNCTION("REGEXMATCH(A1560,""前端|设计|(?i)html|(?i)css|网页"")"),FALSE)</f>
        <v>0</v>
      </c>
      <c r="Q1560" s="14" t="b">
        <f t="shared" ca="1" si="3"/>
        <v>1</v>
      </c>
      <c r="R1560" s="5"/>
      <c r="S1560" s="5"/>
      <c r="T1560" s="5"/>
      <c r="U1560" s="5"/>
      <c r="V1560" s="5"/>
      <c r="W1560" s="5"/>
      <c r="X1560" s="5"/>
      <c r="Y1560" s="5"/>
      <c r="Z1560" s="5"/>
      <c r="AA1560" s="5"/>
      <c r="AB1560" s="5"/>
      <c r="AC1560" s="5"/>
      <c r="AD1560" s="5"/>
      <c r="AE1560" s="5"/>
      <c r="AF1560" s="5"/>
    </row>
    <row r="1561" spans="1:32" ht="21" customHeight="1">
      <c r="A1561" s="5" t="s">
        <v>7050</v>
      </c>
      <c r="B1561" s="5" t="s">
        <v>15681</v>
      </c>
      <c r="C1561" s="5" t="str">
        <f t="shared" ca="1" si="0"/>
        <v>上海</v>
      </c>
      <c r="D1561" s="9" t="s">
        <v>47</v>
      </c>
      <c r="E1561" s="5" t="s">
        <v>22413</v>
      </c>
      <c r="F1561" s="5" t="s">
        <v>45</v>
      </c>
      <c r="G1561" s="7">
        <v>15</v>
      </c>
      <c r="H1561" s="7">
        <v>20</v>
      </c>
      <c r="I1561" s="5" t="s">
        <v>493</v>
      </c>
      <c r="J1561" s="7" t="s">
        <v>24</v>
      </c>
      <c r="K1561" s="5" t="s">
        <v>4617</v>
      </c>
      <c r="L1561" s="9" t="s">
        <v>47</v>
      </c>
      <c r="M1561" s="5" t="s">
        <v>15683</v>
      </c>
      <c r="N1561" s="5" t="s">
        <v>53</v>
      </c>
      <c r="O1561" s="5" t="s">
        <v>55</v>
      </c>
      <c r="P1561" s="5" t="b">
        <f t="shared" ref="P1561:P1571" ca="1" si="241">IFERROR(__xludf.DUMMYFUNCTION("REGEXMATCH(A1561,""前端|设计|(?i)html|(?i)css"")"),FALSE)</f>
        <v>0</v>
      </c>
      <c r="Q1561" s="5" t="b">
        <f t="shared" ca="1" si="3"/>
        <v>1</v>
      </c>
      <c r="R1561" s="5"/>
      <c r="S1561" s="5"/>
      <c r="T1561" s="5"/>
      <c r="U1561" s="5"/>
      <c r="V1561" s="5"/>
      <c r="W1561" s="5"/>
      <c r="X1561" s="5"/>
      <c r="Y1561" s="5"/>
      <c r="Z1561" s="5"/>
      <c r="AA1561" s="5"/>
      <c r="AB1561" s="5"/>
      <c r="AC1561" s="5"/>
      <c r="AD1561" s="5"/>
      <c r="AE1561" s="5"/>
      <c r="AF1561" s="5"/>
    </row>
    <row r="1562" spans="1:32" ht="21" customHeight="1">
      <c r="A1562" s="5" t="s">
        <v>8775</v>
      </c>
      <c r="B1562" s="5" t="s">
        <v>15724</v>
      </c>
      <c r="C1562" s="5" t="str">
        <f t="shared" ca="1" si="0"/>
        <v>上海</v>
      </c>
      <c r="D1562" s="5" t="str">
        <f t="shared" ref="D1562:D1563" ca="1" si="242">IFERROR(__xludf.DUMMYFUNCTION("REGEXEXTRACT(E1562,""-(\S+)"")"),"越秀区  ")</f>
        <v>越秀区  </v>
      </c>
      <c r="E1562" s="5" t="s">
        <v>22482</v>
      </c>
      <c r="F1562" s="5" t="s">
        <v>45</v>
      </c>
      <c r="G1562" s="7">
        <v>15</v>
      </c>
      <c r="H1562" s="7">
        <v>30</v>
      </c>
      <c r="I1562" s="5" t="s">
        <v>2134</v>
      </c>
      <c r="J1562" s="5" t="s">
        <v>31</v>
      </c>
      <c r="K1562" s="5" t="s">
        <v>14194</v>
      </c>
      <c r="L1562" s="5" t="s">
        <v>15725</v>
      </c>
      <c r="M1562" s="5" t="s">
        <v>15726</v>
      </c>
      <c r="N1562" s="5" t="s">
        <v>100</v>
      </c>
      <c r="O1562" s="5" t="s">
        <v>55</v>
      </c>
      <c r="P1562" s="5" t="b">
        <f t="shared" ca="1" si="241"/>
        <v>0</v>
      </c>
      <c r="Q1562" s="5" t="b">
        <f t="shared" ca="1" si="3"/>
        <v>1</v>
      </c>
      <c r="R1562" s="5"/>
      <c r="S1562" s="5"/>
      <c r="T1562" s="5"/>
      <c r="U1562" s="5"/>
      <c r="V1562" s="5"/>
      <c r="W1562" s="5"/>
      <c r="X1562" s="5"/>
      <c r="Y1562" s="5"/>
      <c r="Z1562" s="5"/>
      <c r="AA1562" s="5"/>
      <c r="AB1562" s="5"/>
      <c r="AC1562" s="5"/>
      <c r="AD1562" s="5"/>
      <c r="AE1562" s="5"/>
      <c r="AF1562" s="5"/>
    </row>
    <row r="1563" spans="1:32" ht="21" customHeight="1">
      <c r="A1563" s="5" t="s">
        <v>26998</v>
      </c>
      <c r="B1563" s="5" t="s">
        <v>18807</v>
      </c>
      <c r="C1563" s="5" t="str">
        <f t="shared" ca="1" si="0"/>
        <v>上海</v>
      </c>
      <c r="D1563" s="5" t="str">
        <f t="shared" ca="1" si="242"/>
        <v>越秀区  </v>
      </c>
      <c r="E1563" s="5" t="s">
        <v>22510</v>
      </c>
      <c r="F1563" s="5" t="s">
        <v>45</v>
      </c>
      <c r="G1563" s="7">
        <v>15</v>
      </c>
      <c r="H1563" s="7">
        <v>30</v>
      </c>
      <c r="I1563" s="5" t="s">
        <v>2134</v>
      </c>
      <c r="J1563" s="5" t="s">
        <v>66</v>
      </c>
      <c r="K1563" s="5" t="s">
        <v>187</v>
      </c>
      <c r="L1563" s="5" t="s">
        <v>26999</v>
      </c>
      <c r="M1563" s="5" t="s">
        <v>27000</v>
      </c>
      <c r="N1563" s="5" t="s">
        <v>648</v>
      </c>
      <c r="O1563" s="5" t="s">
        <v>55</v>
      </c>
      <c r="P1563" s="5" t="b">
        <f t="shared" ca="1" si="241"/>
        <v>0</v>
      </c>
      <c r="Q1563" s="5" t="b">
        <f t="shared" ca="1" si="3"/>
        <v>1</v>
      </c>
      <c r="R1563" s="5"/>
      <c r="S1563" s="5"/>
      <c r="T1563" s="5"/>
      <c r="U1563" s="5"/>
      <c r="V1563" s="5"/>
      <c r="W1563" s="5"/>
      <c r="X1563" s="5"/>
      <c r="Y1563" s="5"/>
      <c r="Z1563" s="5"/>
      <c r="AA1563" s="5"/>
      <c r="AB1563" s="5"/>
      <c r="AC1563" s="5"/>
      <c r="AD1563" s="5"/>
      <c r="AE1563" s="5"/>
      <c r="AF1563" s="5"/>
    </row>
    <row r="1564" spans="1:32" ht="21" customHeight="1">
      <c r="A1564" s="5" t="s">
        <v>4668</v>
      </c>
      <c r="B1564" s="5" t="s">
        <v>15116</v>
      </c>
      <c r="C1564" s="5" t="str">
        <f t="shared" ca="1" si="0"/>
        <v>上海</v>
      </c>
      <c r="D1564" s="9" t="s">
        <v>47</v>
      </c>
      <c r="E1564" s="5" t="s">
        <v>22413</v>
      </c>
      <c r="F1564" s="5" t="s">
        <v>29</v>
      </c>
      <c r="G1564" s="7">
        <v>15</v>
      </c>
      <c r="H1564" s="7">
        <v>20</v>
      </c>
      <c r="I1564" s="5" t="s">
        <v>493</v>
      </c>
      <c r="J1564" s="5" t="s">
        <v>66</v>
      </c>
      <c r="K1564" s="5" t="s">
        <v>110</v>
      </c>
      <c r="L1564" s="5" t="s">
        <v>15851</v>
      </c>
      <c r="M1564" s="5" t="s">
        <v>15852</v>
      </c>
      <c r="N1564" s="5" t="s">
        <v>37</v>
      </c>
      <c r="O1564" s="5" t="s">
        <v>55</v>
      </c>
      <c r="P1564" s="5" t="b">
        <f t="shared" ca="1" si="241"/>
        <v>0</v>
      </c>
      <c r="Q1564" s="5" t="b">
        <f t="shared" ca="1" si="3"/>
        <v>1</v>
      </c>
      <c r="R1564" s="5"/>
      <c r="S1564" s="5"/>
      <c r="T1564" s="5"/>
      <c r="U1564" s="5"/>
      <c r="V1564" s="5"/>
      <c r="W1564" s="5"/>
      <c r="X1564" s="5"/>
      <c r="Y1564" s="5"/>
      <c r="Z1564" s="5"/>
      <c r="AA1564" s="5"/>
      <c r="AB1564" s="5"/>
      <c r="AC1564" s="5"/>
      <c r="AD1564" s="5"/>
      <c r="AE1564" s="5"/>
      <c r="AF1564" s="5"/>
    </row>
    <row r="1565" spans="1:32" ht="21" customHeight="1">
      <c r="A1565" s="5" t="s">
        <v>1457</v>
      </c>
      <c r="B1565" s="5" t="s">
        <v>15860</v>
      </c>
      <c r="C1565" s="5" t="str">
        <f t="shared" ca="1" si="0"/>
        <v>上海</v>
      </c>
      <c r="D1565" s="5" t="str">
        <f t="shared" ref="D1565:D1567" ca="1" si="243">IFERROR(__xludf.DUMMYFUNCTION("REGEXEXTRACT(E1565,""-(\S+)"")"),"海珠区  ")</f>
        <v>海珠区  </v>
      </c>
      <c r="E1565" s="5" t="s">
        <v>22337</v>
      </c>
      <c r="F1565" s="5" t="s">
        <v>29</v>
      </c>
      <c r="G1565" s="7">
        <v>15</v>
      </c>
      <c r="H1565" s="7">
        <v>25</v>
      </c>
      <c r="I1565" s="5" t="s">
        <v>151</v>
      </c>
      <c r="J1565" s="7" t="s">
        <v>24</v>
      </c>
      <c r="K1565" s="5" t="s">
        <v>117</v>
      </c>
      <c r="L1565" s="5" t="s">
        <v>15863</v>
      </c>
      <c r="M1565" s="5" t="s">
        <v>15864</v>
      </c>
      <c r="N1565" s="5" t="s">
        <v>53</v>
      </c>
      <c r="O1565" s="5" t="s">
        <v>271</v>
      </c>
      <c r="P1565" s="5" t="b">
        <f t="shared" ca="1" si="241"/>
        <v>0</v>
      </c>
      <c r="Q1565" s="5" t="b">
        <f t="shared" ca="1" si="3"/>
        <v>1</v>
      </c>
      <c r="R1565" s="5"/>
      <c r="S1565" s="5"/>
      <c r="T1565" s="5"/>
      <c r="U1565" s="5"/>
      <c r="V1565" s="5"/>
      <c r="W1565" s="5"/>
      <c r="X1565" s="5"/>
      <c r="Y1565" s="5"/>
      <c r="Z1565" s="5"/>
      <c r="AA1565" s="5"/>
      <c r="AB1565" s="5"/>
      <c r="AC1565" s="5"/>
      <c r="AD1565" s="5"/>
      <c r="AE1565" s="5"/>
      <c r="AF1565" s="5"/>
    </row>
    <row r="1566" spans="1:32" ht="21" customHeight="1">
      <c r="A1566" s="5" t="s">
        <v>15836</v>
      </c>
      <c r="B1566" s="5" t="s">
        <v>15837</v>
      </c>
      <c r="C1566" s="5" t="str">
        <f t="shared" ca="1" si="0"/>
        <v>上海</v>
      </c>
      <c r="D1566" s="5" t="str">
        <f t="shared" ca="1" si="243"/>
        <v>海珠区  </v>
      </c>
      <c r="E1566" s="5" t="s">
        <v>22354</v>
      </c>
      <c r="F1566" s="5" t="s">
        <v>29</v>
      </c>
      <c r="G1566" s="7">
        <v>15</v>
      </c>
      <c r="H1566" s="7">
        <v>20</v>
      </c>
      <c r="I1566" s="5" t="s">
        <v>493</v>
      </c>
      <c r="J1566" s="5" t="s">
        <v>66</v>
      </c>
      <c r="K1566" s="5" t="s">
        <v>57</v>
      </c>
      <c r="L1566" s="9" t="s">
        <v>47</v>
      </c>
      <c r="M1566" s="5" t="s">
        <v>15840</v>
      </c>
      <c r="N1566" s="5" t="s">
        <v>53</v>
      </c>
      <c r="O1566" s="5" t="s">
        <v>55</v>
      </c>
      <c r="P1566" s="5" t="b">
        <f t="shared" ca="1" si="241"/>
        <v>0</v>
      </c>
      <c r="Q1566" s="5" t="b">
        <f t="shared" ca="1" si="3"/>
        <v>1</v>
      </c>
      <c r="R1566" s="5"/>
      <c r="S1566" s="5"/>
      <c r="T1566" s="5"/>
      <c r="U1566" s="5"/>
      <c r="V1566" s="5"/>
      <c r="W1566" s="5"/>
      <c r="X1566" s="5"/>
      <c r="Y1566" s="5"/>
      <c r="Z1566" s="5"/>
      <c r="AA1566" s="5"/>
      <c r="AB1566" s="5"/>
      <c r="AC1566" s="5"/>
      <c r="AD1566" s="5"/>
      <c r="AE1566" s="5"/>
      <c r="AF1566" s="5"/>
    </row>
    <row r="1567" spans="1:32" ht="21" customHeight="1">
      <c r="A1567" s="5" t="s">
        <v>4668</v>
      </c>
      <c r="B1567" s="5" t="s">
        <v>4099</v>
      </c>
      <c r="C1567" s="5" t="str">
        <f t="shared" ca="1" si="0"/>
        <v>上海</v>
      </c>
      <c r="D1567" s="5" t="str">
        <f t="shared" ca="1" si="243"/>
        <v>海珠区  </v>
      </c>
      <c r="E1567" s="5" t="s">
        <v>22344</v>
      </c>
      <c r="F1567" s="5" t="s">
        <v>29</v>
      </c>
      <c r="G1567" s="7">
        <v>15</v>
      </c>
      <c r="H1567" s="7">
        <v>30</v>
      </c>
      <c r="I1567" s="5" t="s">
        <v>2134</v>
      </c>
      <c r="J1567" s="5" t="s">
        <v>108</v>
      </c>
      <c r="K1567" s="5" t="s">
        <v>315</v>
      </c>
      <c r="L1567" s="5" t="s">
        <v>688</v>
      </c>
      <c r="M1567" s="5" t="s">
        <v>27001</v>
      </c>
      <c r="N1567" s="5" t="s">
        <v>100</v>
      </c>
      <c r="O1567" s="5" t="s">
        <v>55</v>
      </c>
      <c r="P1567" s="5" t="b">
        <f t="shared" ca="1" si="241"/>
        <v>0</v>
      </c>
      <c r="Q1567" s="5" t="b">
        <f t="shared" ca="1" si="3"/>
        <v>1</v>
      </c>
      <c r="R1567" s="5"/>
      <c r="S1567" s="5"/>
      <c r="T1567" s="5"/>
      <c r="U1567" s="5"/>
      <c r="V1567" s="5"/>
      <c r="W1567" s="5"/>
      <c r="X1567" s="5"/>
      <c r="Y1567" s="5"/>
      <c r="Z1567" s="5"/>
      <c r="AA1567" s="5"/>
      <c r="AB1567" s="5"/>
      <c r="AC1567" s="5"/>
      <c r="AD1567" s="5"/>
      <c r="AE1567" s="5"/>
      <c r="AF1567" s="5"/>
    </row>
    <row r="1568" spans="1:32" ht="21" customHeight="1">
      <c r="A1568" s="5" t="s">
        <v>1457</v>
      </c>
      <c r="B1568" s="5" t="s">
        <v>9523</v>
      </c>
      <c r="C1568" s="5" t="str">
        <f t="shared" ca="1" si="0"/>
        <v>上海</v>
      </c>
      <c r="D1568" s="9" t="s">
        <v>47</v>
      </c>
      <c r="E1568" s="5" t="s">
        <v>22413</v>
      </c>
      <c r="F1568" s="5" t="s">
        <v>45</v>
      </c>
      <c r="G1568" s="7">
        <v>15</v>
      </c>
      <c r="H1568" s="7">
        <v>20</v>
      </c>
      <c r="I1568" s="5" t="s">
        <v>493</v>
      </c>
      <c r="J1568" s="5" t="s">
        <v>66</v>
      </c>
      <c r="K1568" s="5" t="s">
        <v>48</v>
      </c>
      <c r="L1568" s="5" t="s">
        <v>27002</v>
      </c>
      <c r="M1568" s="5" t="s">
        <v>27003</v>
      </c>
      <c r="N1568" s="5" t="s">
        <v>37</v>
      </c>
      <c r="O1568" s="5" t="s">
        <v>405</v>
      </c>
      <c r="P1568" s="5" t="b">
        <f t="shared" ca="1" si="241"/>
        <v>0</v>
      </c>
      <c r="Q1568" s="5" t="b">
        <f t="shared" ca="1" si="3"/>
        <v>1</v>
      </c>
      <c r="R1568" s="5"/>
      <c r="S1568" s="5"/>
      <c r="T1568" s="5"/>
      <c r="U1568" s="5"/>
      <c r="V1568" s="5"/>
      <c r="W1568" s="5"/>
      <c r="X1568" s="5"/>
      <c r="Y1568" s="5"/>
      <c r="Z1568" s="5"/>
      <c r="AA1568" s="5"/>
      <c r="AB1568" s="5"/>
      <c r="AC1568" s="5"/>
      <c r="AD1568" s="5"/>
      <c r="AE1568" s="5"/>
      <c r="AF1568" s="5"/>
    </row>
    <row r="1569" spans="1:32" ht="21" customHeight="1">
      <c r="A1569" s="5" t="s">
        <v>16083</v>
      </c>
      <c r="B1569" s="5" t="s">
        <v>6123</v>
      </c>
      <c r="C1569" s="5" t="str">
        <f t="shared" ca="1" si="0"/>
        <v>上海</v>
      </c>
      <c r="D1569" s="9" t="s">
        <v>47</v>
      </c>
      <c r="E1569" s="5" t="s">
        <v>22413</v>
      </c>
      <c r="F1569" s="5" t="s">
        <v>45</v>
      </c>
      <c r="G1569" s="7">
        <v>15</v>
      </c>
      <c r="H1569" s="7">
        <v>20</v>
      </c>
      <c r="I1569" s="5" t="s">
        <v>493</v>
      </c>
      <c r="J1569" s="5" t="s">
        <v>66</v>
      </c>
      <c r="K1569" s="5" t="s">
        <v>57</v>
      </c>
      <c r="L1569" s="5" t="s">
        <v>16084</v>
      </c>
      <c r="M1569" s="5" t="s">
        <v>16085</v>
      </c>
      <c r="N1569" s="5" t="s">
        <v>37</v>
      </c>
      <c r="O1569" s="5" t="s">
        <v>55</v>
      </c>
      <c r="P1569" s="5" t="b">
        <f t="shared" ca="1" si="241"/>
        <v>0</v>
      </c>
      <c r="Q1569" s="5" t="b">
        <f t="shared" ca="1" si="3"/>
        <v>1</v>
      </c>
      <c r="R1569" s="5"/>
      <c r="S1569" s="5"/>
      <c r="T1569" s="5"/>
      <c r="U1569" s="5"/>
      <c r="V1569" s="5"/>
      <c r="W1569" s="5"/>
      <c r="X1569" s="5"/>
      <c r="Y1569" s="5"/>
      <c r="Z1569" s="5"/>
      <c r="AA1569" s="5"/>
      <c r="AB1569" s="5"/>
      <c r="AC1569" s="5"/>
      <c r="AD1569" s="5"/>
      <c r="AE1569" s="5"/>
      <c r="AF1569" s="5"/>
    </row>
    <row r="1570" spans="1:32" ht="21" customHeight="1">
      <c r="A1570" s="5" t="s">
        <v>16700</v>
      </c>
      <c r="B1570" s="5" t="s">
        <v>16629</v>
      </c>
      <c r="C1570" s="5" t="str">
        <f t="shared" ca="1" si="0"/>
        <v>上海</v>
      </c>
      <c r="D1570" s="5" t="str">
        <f t="shared" ref="D1570:D1571" ca="1" si="244">IFERROR(__xludf.DUMMYFUNCTION("REGEXEXTRACT(E1570,""-(\S+)"")"),"天河区  ")</f>
        <v>天河区  </v>
      </c>
      <c r="E1570" s="5" t="s">
        <v>22344</v>
      </c>
      <c r="F1570" s="5" t="s">
        <v>45</v>
      </c>
      <c r="G1570" s="7">
        <v>15</v>
      </c>
      <c r="H1570" s="7">
        <v>30</v>
      </c>
      <c r="I1570" s="5" t="s">
        <v>2134</v>
      </c>
      <c r="J1570" s="5" t="s">
        <v>108</v>
      </c>
      <c r="K1570" s="5" t="s">
        <v>252</v>
      </c>
      <c r="L1570" s="9" t="s">
        <v>47</v>
      </c>
      <c r="M1570" s="5" t="s">
        <v>27004</v>
      </c>
      <c r="N1570" s="5" t="s">
        <v>53</v>
      </c>
      <c r="O1570" s="5" t="s">
        <v>55</v>
      </c>
      <c r="P1570" s="5" t="b">
        <f t="shared" ca="1" si="241"/>
        <v>0</v>
      </c>
      <c r="Q1570" s="5" t="b">
        <f t="shared" ca="1" si="3"/>
        <v>1</v>
      </c>
      <c r="R1570" s="5"/>
      <c r="S1570" s="5"/>
      <c r="T1570" s="5"/>
      <c r="U1570" s="5"/>
      <c r="V1570" s="5"/>
      <c r="W1570" s="5"/>
      <c r="X1570" s="5"/>
      <c r="Y1570" s="5"/>
      <c r="Z1570" s="5"/>
      <c r="AA1570" s="5"/>
      <c r="AB1570" s="5"/>
      <c r="AC1570" s="5"/>
      <c r="AD1570" s="5"/>
      <c r="AE1570" s="5"/>
      <c r="AF1570" s="5"/>
    </row>
    <row r="1571" spans="1:32" ht="21" customHeight="1">
      <c r="A1571" s="5" t="s">
        <v>16311</v>
      </c>
      <c r="B1571" s="5" t="s">
        <v>16312</v>
      </c>
      <c r="C1571" s="5" t="str">
        <f t="shared" ca="1" si="0"/>
        <v>上海</v>
      </c>
      <c r="D1571" s="5" t="str">
        <f t="shared" ca="1" si="244"/>
        <v>天河区  </v>
      </c>
      <c r="E1571" s="5" t="s">
        <v>22344</v>
      </c>
      <c r="F1571" s="5" t="s">
        <v>45</v>
      </c>
      <c r="G1571" s="7">
        <v>15</v>
      </c>
      <c r="H1571" s="7">
        <v>25</v>
      </c>
      <c r="I1571" s="5" t="s">
        <v>151</v>
      </c>
      <c r="J1571" s="5" t="s">
        <v>66</v>
      </c>
      <c r="K1571" s="5" t="s">
        <v>110</v>
      </c>
      <c r="L1571" s="5" t="s">
        <v>16313</v>
      </c>
      <c r="M1571" s="5" t="s">
        <v>16314</v>
      </c>
      <c r="N1571" s="5" t="s">
        <v>37</v>
      </c>
      <c r="O1571" s="5" t="s">
        <v>55</v>
      </c>
      <c r="P1571" s="5" t="b">
        <f t="shared" ca="1" si="241"/>
        <v>0</v>
      </c>
      <c r="Q1571" s="5" t="b">
        <f t="shared" ca="1" si="3"/>
        <v>1</v>
      </c>
      <c r="R1571" s="5"/>
      <c r="S1571" s="5"/>
      <c r="T1571" s="5"/>
      <c r="U1571" s="5"/>
      <c r="V1571" s="5"/>
      <c r="W1571" s="5"/>
      <c r="X1571" s="5"/>
      <c r="Y1571" s="5"/>
      <c r="Z1571" s="5"/>
      <c r="AA1571" s="5"/>
      <c r="AB1571" s="5"/>
      <c r="AC1571" s="5"/>
      <c r="AD1571" s="5"/>
      <c r="AE1571" s="5"/>
      <c r="AF1571" s="5"/>
    </row>
    <row r="1572" spans="1:32" ht="21" customHeight="1">
      <c r="A1572" s="14" t="s">
        <v>7050</v>
      </c>
      <c r="B1572" s="14" t="s">
        <v>27005</v>
      </c>
      <c r="C1572" s="14" t="str">
        <f t="shared" ca="1" si="0"/>
        <v>上海</v>
      </c>
      <c r="D1572" s="16" t="s">
        <v>47</v>
      </c>
      <c r="E1572" s="14" t="s">
        <v>22413</v>
      </c>
      <c r="F1572" s="14" t="s">
        <v>29</v>
      </c>
      <c r="G1572" s="15">
        <v>15</v>
      </c>
      <c r="H1572" s="15">
        <v>17</v>
      </c>
      <c r="I1572" s="14" t="s">
        <v>23420</v>
      </c>
      <c r="J1572" s="14" t="s">
        <v>108</v>
      </c>
      <c r="K1572" s="14" t="s">
        <v>1053</v>
      </c>
      <c r="L1572" s="14" t="s">
        <v>27006</v>
      </c>
      <c r="M1572" s="14" t="s">
        <v>27007</v>
      </c>
      <c r="N1572" s="14" t="s">
        <v>1599</v>
      </c>
      <c r="O1572" s="14" t="s">
        <v>89</v>
      </c>
      <c r="P1572" s="14" t="b">
        <f ca="1">IFERROR(__xludf.DUMMYFUNCTION("REGEXMATCH(A1572,""前端|设计|(?i)html|(?i)css|网页"")"),FALSE)</f>
        <v>0</v>
      </c>
      <c r="Q1572" s="14" t="b">
        <f t="shared" ca="1" si="3"/>
        <v>1</v>
      </c>
      <c r="R1572" s="5"/>
      <c r="S1572" s="5"/>
      <c r="T1572" s="5"/>
      <c r="U1572" s="5"/>
      <c r="V1572" s="5"/>
      <c r="W1572" s="5"/>
      <c r="X1572" s="5"/>
      <c r="Y1572" s="5"/>
      <c r="Z1572" s="5"/>
      <c r="AA1572" s="5"/>
      <c r="AB1572" s="5"/>
      <c r="AC1572" s="5"/>
      <c r="AD1572" s="5"/>
      <c r="AE1572" s="5"/>
      <c r="AF1572" s="5"/>
    </row>
    <row r="1573" spans="1:32" ht="21" customHeight="1">
      <c r="A1573" s="5" t="s">
        <v>27008</v>
      </c>
      <c r="B1573" s="5" t="s">
        <v>5082</v>
      </c>
      <c r="C1573" s="5" t="str">
        <f t="shared" ca="1" si="0"/>
        <v>上海</v>
      </c>
      <c r="D1573" s="5" t="str">
        <f t="shared" ref="D1573:D1574" ca="1" si="245">IFERROR(__xludf.DUMMYFUNCTION("REGEXEXTRACT(E1573,""-(\S+)"")"),"福田区  ")</f>
        <v>福田区  </v>
      </c>
      <c r="E1573" s="5" t="s">
        <v>22687</v>
      </c>
      <c r="F1573" s="5" t="s">
        <v>29</v>
      </c>
      <c r="G1573" s="7">
        <v>15</v>
      </c>
      <c r="H1573" s="7">
        <v>20</v>
      </c>
      <c r="I1573" s="5" t="s">
        <v>493</v>
      </c>
      <c r="J1573" s="7" t="s">
        <v>24</v>
      </c>
      <c r="K1573" s="5" t="s">
        <v>76</v>
      </c>
      <c r="L1573" s="5" t="s">
        <v>27009</v>
      </c>
      <c r="M1573" s="5" t="s">
        <v>27010</v>
      </c>
      <c r="N1573" s="5" t="s">
        <v>37</v>
      </c>
      <c r="O1573" s="5" t="s">
        <v>55</v>
      </c>
      <c r="P1573" s="5" t="b">
        <f t="shared" ref="P1573:P1581" ca="1" si="246">IFERROR(__xludf.DUMMYFUNCTION("REGEXMATCH(A1573,""前端|设计|(?i)html|(?i)css"")"),TRUE)</f>
        <v>1</v>
      </c>
      <c r="Q1573" s="5" t="b">
        <f t="shared" ca="1" si="3"/>
        <v>1</v>
      </c>
      <c r="R1573" s="5"/>
      <c r="S1573" s="5"/>
      <c r="T1573" s="5"/>
      <c r="U1573" s="5"/>
      <c r="V1573" s="5"/>
      <c r="W1573" s="5"/>
      <c r="X1573" s="5"/>
      <c r="Y1573" s="5"/>
      <c r="Z1573" s="5"/>
      <c r="AA1573" s="5"/>
      <c r="AB1573" s="5"/>
      <c r="AC1573" s="5"/>
      <c r="AD1573" s="5"/>
      <c r="AE1573" s="5"/>
      <c r="AF1573" s="5"/>
    </row>
    <row r="1574" spans="1:32" ht="21" customHeight="1">
      <c r="A1574" s="5" t="s">
        <v>7132</v>
      </c>
      <c r="B1574" s="5" t="s">
        <v>5593</v>
      </c>
      <c r="C1574" s="5" t="str">
        <f t="shared" ca="1" si="0"/>
        <v>上海</v>
      </c>
      <c r="D1574" s="5" t="str">
        <f t="shared" ca="1" si="245"/>
        <v>福田区  </v>
      </c>
      <c r="E1574" s="5" t="s">
        <v>22680</v>
      </c>
      <c r="F1574" s="5" t="s">
        <v>29</v>
      </c>
      <c r="G1574" s="7">
        <v>15</v>
      </c>
      <c r="H1574" s="7">
        <v>20</v>
      </c>
      <c r="I1574" s="5" t="s">
        <v>493</v>
      </c>
      <c r="J1574" s="5" t="s">
        <v>31</v>
      </c>
      <c r="K1574" s="5" t="s">
        <v>686</v>
      </c>
      <c r="L1574" s="5" t="s">
        <v>14015</v>
      </c>
      <c r="M1574" s="5" t="s">
        <v>27011</v>
      </c>
      <c r="N1574" s="5" t="s">
        <v>37</v>
      </c>
      <c r="O1574" s="5" t="s">
        <v>55</v>
      </c>
      <c r="P1574" s="5" t="b">
        <f t="shared" ca="1" si="246"/>
        <v>1</v>
      </c>
      <c r="Q1574" s="5" t="b">
        <f t="shared" ca="1" si="3"/>
        <v>1</v>
      </c>
      <c r="R1574" s="5"/>
      <c r="S1574" s="5"/>
      <c r="T1574" s="5"/>
      <c r="U1574" s="5"/>
      <c r="V1574" s="5"/>
      <c r="W1574" s="5"/>
      <c r="X1574" s="5"/>
      <c r="Y1574" s="5"/>
      <c r="Z1574" s="5"/>
      <c r="AA1574" s="5"/>
      <c r="AB1574" s="5"/>
      <c r="AC1574" s="5"/>
      <c r="AD1574" s="5"/>
      <c r="AE1574" s="5"/>
      <c r="AF1574" s="5"/>
    </row>
    <row r="1575" spans="1:32" ht="21" customHeight="1">
      <c r="A1575" s="5" t="s">
        <v>7132</v>
      </c>
      <c r="B1575" s="5" t="s">
        <v>1288</v>
      </c>
      <c r="C1575" s="5" t="str">
        <f t="shared" ca="1" si="0"/>
        <v>上海</v>
      </c>
      <c r="D1575" s="9" t="s">
        <v>47</v>
      </c>
      <c r="E1575" s="5" t="s">
        <v>22707</v>
      </c>
      <c r="F1575" s="5" t="s">
        <v>29</v>
      </c>
      <c r="G1575" s="7">
        <v>15</v>
      </c>
      <c r="H1575" s="7">
        <v>20</v>
      </c>
      <c r="I1575" s="5" t="s">
        <v>493</v>
      </c>
      <c r="J1575" s="5" t="s">
        <v>108</v>
      </c>
      <c r="K1575" s="5" t="s">
        <v>57</v>
      </c>
      <c r="L1575" s="9" t="s">
        <v>47</v>
      </c>
      <c r="M1575" s="5" t="s">
        <v>27012</v>
      </c>
      <c r="N1575" s="5" t="s">
        <v>37</v>
      </c>
      <c r="O1575" s="5" t="s">
        <v>55</v>
      </c>
      <c r="P1575" s="5" t="b">
        <f t="shared" ca="1" si="246"/>
        <v>1</v>
      </c>
      <c r="Q1575" s="5" t="b">
        <f t="shared" ca="1" si="3"/>
        <v>1</v>
      </c>
      <c r="R1575" s="5"/>
      <c r="S1575" s="5"/>
      <c r="T1575" s="5"/>
      <c r="U1575" s="5"/>
      <c r="V1575" s="5"/>
      <c r="W1575" s="5"/>
      <c r="X1575" s="5"/>
      <c r="Y1575" s="5"/>
      <c r="Z1575" s="5"/>
      <c r="AA1575" s="5"/>
      <c r="AB1575" s="5"/>
      <c r="AC1575" s="5"/>
      <c r="AD1575" s="5"/>
      <c r="AE1575" s="5"/>
      <c r="AF1575" s="5"/>
    </row>
    <row r="1576" spans="1:32" ht="21" customHeight="1">
      <c r="A1576" s="5" t="s">
        <v>27013</v>
      </c>
      <c r="B1576" s="5" t="s">
        <v>17573</v>
      </c>
      <c r="C1576" s="5" t="str">
        <f t="shared" ca="1" si="0"/>
        <v>上海</v>
      </c>
      <c r="D1576" s="5" t="str">
        <f t="shared" ref="D1576:D1597" ca="1" si="247">IFERROR(__xludf.DUMMYFUNCTION("REGEXEXTRACT(E1576,""-(\S+)"")"),"南山区  ")</f>
        <v>南山区  </v>
      </c>
      <c r="E1576" s="5" t="s">
        <v>22670</v>
      </c>
      <c r="F1576" s="5" t="s">
        <v>45</v>
      </c>
      <c r="G1576" s="7">
        <v>15</v>
      </c>
      <c r="H1576" s="7">
        <v>20</v>
      </c>
      <c r="I1576" s="5" t="s">
        <v>493</v>
      </c>
      <c r="J1576" s="5" t="s">
        <v>108</v>
      </c>
      <c r="K1576" s="5" t="s">
        <v>4577</v>
      </c>
      <c r="L1576" s="5" t="s">
        <v>27014</v>
      </c>
      <c r="M1576" s="5" t="s">
        <v>27015</v>
      </c>
      <c r="N1576" s="5" t="s">
        <v>53</v>
      </c>
      <c r="O1576" s="5" t="s">
        <v>55</v>
      </c>
      <c r="P1576" s="5" t="b">
        <f t="shared" ca="1" si="246"/>
        <v>1</v>
      </c>
      <c r="Q1576" s="5" t="b">
        <f t="shared" ca="1" si="3"/>
        <v>1</v>
      </c>
      <c r="R1576" s="5"/>
      <c r="S1576" s="5"/>
      <c r="T1576" s="5"/>
      <c r="U1576" s="5"/>
      <c r="V1576" s="5"/>
      <c r="W1576" s="5"/>
      <c r="X1576" s="5"/>
      <c r="Y1576" s="5"/>
      <c r="Z1576" s="5"/>
      <c r="AA1576" s="5"/>
      <c r="AB1576" s="5"/>
      <c r="AC1576" s="5"/>
      <c r="AD1576" s="5"/>
      <c r="AE1576" s="5"/>
      <c r="AF1576" s="5"/>
    </row>
    <row r="1577" spans="1:32" ht="21" customHeight="1">
      <c r="A1577" s="5" t="s">
        <v>27016</v>
      </c>
      <c r="B1577" s="5" t="s">
        <v>27017</v>
      </c>
      <c r="C1577" s="5" t="str">
        <f t="shared" ca="1" si="0"/>
        <v>上海</v>
      </c>
      <c r="D1577" s="5" t="str">
        <f t="shared" ca="1" si="247"/>
        <v>南山区  </v>
      </c>
      <c r="E1577" s="5" t="s">
        <v>22680</v>
      </c>
      <c r="F1577" s="5" t="s">
        <v>29</v>
      </c>
      <c r="G1577" s="7">
        <v>15</v>
      </c>
      <c r="H1577" s="7">
        <v>20</v>
      </c>
      <c r="I1577" s="5" t="s">
        <v>493</v>
      </c>
      <c r="J1577" s="5" t="s">
        <v>108</v>
      </c>
      <c r="K1577" s="5" t="s">
        <v>224</v>
      </c>
      <c r="L1577" s="9" t="s">
        <v>47</v>
      </c>
      <c r="M1577" s="5" t="s">
        <v>27018</v>
      </c>
      <c r="N1577" s="5" t="s">
        <v>100</v>
      </c>
      <c r="O1577" s="5" t="s">
        <v>55</v>
      </c>
      <c r="P1577" s="5" t="b">
        <f t="shared" ca="1" si="246"/>
        <v>1</v>
      </c>
      <c r="Q1577" s="5" t="b">
        <f t="shared" ca="1" si="3"/>
        <v>1</v>
      </c>
      <c r="R1577" s="5"/>
      <c r="S1577" s="5"/>
      <c r="T1577" s="5"/>
      <c r="U1577" s="5"/>
      <c r="V1577" s="5"/>
      <c r="W1577" s="5"/>
      <c r="X1577" s="5"/>
      <c r="Y1577" s="5"/>
      <c r="Z1577" s="5"/>
      <c r="AA1577" s="5"/>
      <c r="AB1577" s="5"/>
      <c r="AC1577" s="5"/>
      <c r="AD1577" s="5"/>
      <c r="AE1577" s="5"/>
      <c r="AF1577" s="5"/>
    </row>
    <row r="1578" spans="1:32" ht="21" customHeight="1">
      <c r="A1578" s="5" t="s">
        <v>7132</v>
      </c>
      <c r="B1578" s="5" t="s">
        <v>27019</v>
      </c>
      <c r="C1578" s="5" t="str">
        <f t="shared" ca="1" si="0"/>
        <v>上海</v>
      </c>
      <c r="D1578" s="5" t="str">
        <f t="shared" ca="1" si="247"/>
        <v>南山区  </v>
      </c>
      <c r="E1578" s="5" t="s">
        <v>22687</v>
      </c>
      <c r="F1578" s="5" t="s">
        <v>45</v>
      </c>
      <c r="G1578" s="7">
        <v>15</v>
      </c>
      <c r="H1578" s="7">
        <v>20</v>
      </c>
      <c r="I1578" s="5" t="s">
        <v>493</v>
      </c>
      <c r="J1578" s="7" t="s">
        <v>24</v>
      </c>
      <c r="K1578" s="5" t="s">
        <v>2303</v>
      </c>
      <c r="L1578" s="5" t="s">
        <v>27020</v>
      </c>
      <c r="M1578" s="5" t="s">
        <v>27021</v>
      </c>
      <c r="N1578" s="5" t="s">
        <v>53</v>
      </c>
      <c r="O1578" s="5" t="s">
        <v>237</v>
      </c>
      <c r="P1578" s="5" t="b">
        <f t="shared" ca="1" si="246"/>
        <v>1</v>
      </c>
      <c r="Q1578" s="5" t="b">
        <f t="shared" ca="1" si="3"/>
        <v>1</v>
      </c>
      <c r="R1578" s="5"/>
      <c r="S1578" s="5"/>
      <c r="T1578" s="5"/>
      <c r="U1578" s="5"/>
      <c r="V1578" s="5"/>
      <c r="W1578" s="5"/>
      <c r="X1578" s="5"/>
      <c r="Y1578" s="5"/>
      <c r="Z1578" s="5"/>
      <c r="AA1578" s="5"/>
      <c r="AB1578" s="5"/>
      <c r="AC1578" s="5"/>
      <c r="AD1578" s="5"/>
      <c r="AE1578" s="5"/>
      <c r="AF1578" s="5"/>
    </row>
    <row r="1579" spans="1:32" ht="21" customHeight="1">
      <c r="A1579" s="5" t="s">
        <v>15009</v>
      </c>
      <c r="B1579" s="5" t="s">
        <v>15010</v>
      </c>
      <c r="C1579" s="5" t="str">
        <f t="shared" ca="1" si="0"/>
        <v>上海</v>
      </c>
      <c r="D1579" s="5" t="str">
        <f t="shared" ca="1" si="247"/>
        <v>南山区  </v>
      </c>
      <c r="E1579" s="5" t="s">
        <v>22527</v>
      </c>
      <c r="F1579" s="5" t="s">
        <v>45</v>
      </c>
      <c r="G1579" s="7">
        <v>15</v>
      </c>
      <c r="H1579" s="7">
        <v>20</v>
      </c>
      <c r="I1579" s="5" t="s">
        <v>493</v>
      </c>
      <c r="J1579" s="5" t="s">
        <v>108</v>
      </c>
      <c r="K1579" s="5" t="s">
        <v>32</v>
      </c>
      <c r="L1579" s="5" t="s">
        <v>15011</v>
      </c>
      <c r="M1579" s="5" t="s">
        <v>15012</v>
      </c>
      <c r="N1579" s="5" t="s">
        <v>37</v>
      </c>
      <c r="O1579" s="5" t="s">
        <v>55</v>
      </c>
      <c r="P1579" s="5" t="b">
        <f t="shared" ca="1" si="246"/>
        <v>1</v>
      </c>
      <c r="Q1579" s="5" t="b">
        <f t="shared" ca="1" si="3"/>
        <v>1</v>
      </c>
      <c r="R1579" s="5"/>
      <c r="S1579" s="5"/>
      <c r="T1579" s="5"/>
      <c r="U1579" s="5"/>
      <c r="V1579" s="5"/>
      <c r="W1579" s="5"/>
      <c r="X1579" s="5"/>
      <c r="Y1579" s="5"/>
      <c r="Z1579" s="5"/>
      <c r="AA1579" s="5"/>
      <c r="AB1579" s="5"/>
      <c r="AC1579" s="5"/>
      <c r="AD1579" s="5"/>
      <c r="AE1579" s="5"/>
      <c r="AF1579" s="5"/>
    </row>
    <row r="1580" spans="1:32" ht="21" customHeight="1">
      <c r="A1580" s="5" t="s">
        <v>27022</v>
      </c>
      <c r="B1580" s="5" t="s">
        <v>19248</v>
      </c>
      <c r="C1580" s="5" t="str">
        <f t="shared" ca="1" si="0"/>
        <v>上海</v>
      </c>
      <c r="D1580" s="5" t="str">
        <f t="shared" ca="1" si="247"/>
        <v>南山区  </v>
      </c>
      <c r="E1580" s="5" t="s">
        <v>22670</v>
      </c>
      <c r="F1580" s="5" t="s">
        <v>45</v>
      </c>
      <c r="G1580" s="7">
        <v>15</v>
      </c>
      <c r="H1580" s="7">
        <v>30</v>
      </c>
      <c r="I1580" s="5" t="s">
        <v>2134</v>
      </c>
      <c r="J1580" s="5" t="s">
        <v>108</v>
      </c>
      <c r="K1580" s="5" t="s">
        <v>57</v>
      </c>
      <c r="L1580" s="9" t="s">
        <v>47</v>
      </c>
      <c r="M1580" s="5" t="s">
        <v>27023</v>
      </c>
      <c r="N1580" s="5" t="s">
        <v>37</v>
      </c>
      <c r="O1580" s="5" t="s">
        <v>55</v>
      </c>
      <c r="P1580" s="5" t="b">
        <f t="shared" ca="1" si="246"/>
        <v>1</v>
      </c>
      <c r="Q1580" s="5" t="b">
        <f t="shared" ca="1" si="3"/>
        <v>1</v>
      </c>
      <c r="R1580" s="5"/>
      <c r="S1580" s="5"/>
      <c r="T1580" s="5"/>
      <c r="U1580" s="5"/>
      <c r="V1580" s="5"/>
      <c r="W1580" s="5"/>
      <c r="X1580" s="5"/>
      <c r="Y1580" s="5"/>
      <c r="Z1580" s="5"/>
      <c r="AA1580" s="5"/>
      <c r="AB1580" s="5"/>
      <c r="AC1580" s="5"/>
      <c r="AD1580" s="5"/>
      <c r="AE1580" s="5"/>
      <c r="AF1580" s="5"/>
    </row>
    <row r="1581" spans="1:32" ht="21" customHeight="1">
      <c r="A1581" s="5" t="s">
        <v>27024</v>
      </c>
      <c r="B1581" s="5" t="s">
        <v>27025</v>
      </c>
      <c r="C1581" s="5" t="str">
        <f t="shared" ca="1" si="0"/>
        <v>上海</v>
      </c>
      <c r="D1581" s="5" t="str">
        <f t="shared" ca="1" si="247"/>
        <v>南山区  </v>
      </c>
      <c r="E1581" s="5" t="s">
        <v>22670</v>
      </c>
      <c r="F1581" s="5" t="s">
        <v>45</v>
      </c>
      <c r="G1581" s="7">
        <v>15</v>
      </c>
      <c r="H1581" s="7">
        <v>20</v>
      </c>
      <c r="I1581" s="5" t="s">
        <v>493</v>
      </c>
      <c r="J1581" s="5" t="s">
        <v>108</v>
      </c>
      <c r="K1581" s="5" t="s">
        <v>362</v>
      </c>
      <c r="L1581" s="5" t="s">
        <v>27026</v>
      </c>
      <c r="M1581" s="5" t="s">
        <v>27027</v>
      </c>
      <c r="N1581" s="5" t="s">
        <v>53</v>
      </c>
      <c r="O1581" s="5" t="s">
        <v>55</v>
      </c>
      <c r="P1581" s="5" t="b">
        <f t="shared" ca="1" si="246"/>
        <v>1</v>
      </c>
      <c r="Q1581" s="5" t="b">
        <f t="shared" ca="1" si="3"/>
        <v>1</v>
      </c>
      <c r="R1581" s="5"/>
      <c r="S1581" s="5"/>
      <c r="T1581" s="5"/>
      <c r="U1581" s="5"/>
      <c r="V1581" s="5"/>
      <c r="W1581" s="5"/>
      <c r="X1581" s="5"/>
      <c r="Y1581" s="5"/>
      <c r="Z1581" s="5"/>
      <c r="AA1581" s="5"/>
      <c r="AB1581" s="5"/>
      <c r="AC1581" s="5"/>
      <c r="AD1581" s="5"/>
      <c r="AE1581" s="5"/>
      <c r="AF1581" s="5"/>
    </row>
    <row r="1582" spans="1:32" ht="21" customHeight="1">
      <c r="A1582" s="14" t="s">
        <v>27028</v>
      </c>
      <c r="B1582" s="14" t="s">
        <v>25605</v>
      </c>
      <c r="C1582" s="14" t="str">
        <f t="shared" ca="1" si="0"/>
        <v>上海</v>
      </c>
      <c r="D1582" s="14" t="str">
        <f t="shared" ca="1" si="247"/>
        <v>南山区  </v>
      </c>
      <c r="E1582" s="14" t="s">
        <v>22670</v>
      </c>
      <c r="F1582" s="14" t="s">
        <v>45</v>
      </c>
      <c r="G1582" s="15">
        <v>15</v>
      </c>
      <c r="H1582" s="15">
        <v>30</v>
      </c>
      <c r="I1582" s="14" t="s">
        <v>2134</v>
      </c>
      <c r="J1582" s="14" t="s">
        <v>108</v>
      </c>
      <c r="K1582" s="14" t="s">
        <v>13886</v>
      </c>
      <c r="L1582" s="14" t="s">
        <v>25606</v>
      </c>
      <c r="M1582" s="14" t="s">
        <v>27029</v>
      </c>
      <c r="N1582" s="14" t="s">
        <v>37</v>
      </c>
      <c r="O1582" s="14" t="s">
        <v>55</v>
      </c>
      <c r="P1582" s="14" t="b">
        <f ca="1">IFERROR(__xludf.DUMMYFUNCTION("REGEXMATCH(A1582,""前端|设计|(?i)html|(?i)css|网页"")"),FALSE)</f>
        <v>0</v>
      </c>
      <c r="Q1582" s="14" t="b">
        <f t="shared" ca="1" si="3"/>
        <v>1</v>
      </c>
      <c r="R1582" s="5"/>
      <c r="S1582" s="5"/>
      <c r="T1582" s="5"/>
      <c r="U1582" s="5"/>
      <c r="V1582" s="5"/>
      <c r="W1582" s="5"/>
      <c r="X1582" s="5"/>
      <c r="Y1582" s="5"/>
      <c r="Z1582" s="5"/>
      <c r="AA1582" s="5"/>
      <c r="AB1582" s="5"/>
      <c r="AC1582" s="5"/>
      <c r="AD1582" s="5"/>
      <c r="AE1582" s="5"/>
      <c r="AF1582" s="5"/>
    </row>
    <row r="1583" spans="1:32" ht="21" customHeight="1">
      <c r="A1583" s="5" t="s">
        <v>14981</v>
      </c>
      <c r="B1583" s="5" t="s">
        <v>14983</v>
      </c>
      <c r="C1583" s="5" t="str">
        <f t="shared" ca="1" si="0"/>
        <v>上海</v>
      </c>
      <c r="D1583" s="5" t="str">
        <f t="shared" ca="1" si="247"/>
        <v>南山区  </v>
      </c>
      <c r="E1583" s="5" t="s">
        <v>22698</v>
      </c>
      <c r="F1583" s="5" t="s">
        <v>29</v>
      </c>
      <c r="G1583" s="7">
        <v>15</v>
      </c>
      <c r="H1583" s="7">
        <v>20</v>
      </c>
      <c r="I1583" s="5" t="s">
        <v>493</v>
      </c>
      <c r="J1583" s="5" t="s">
        <v>1690</v>
      </c>
      <c r="K1583" s="5" t="s">
        <v>4234</v>
      </c>
      <c r="L1583" s="5" t="s">
        <v>14984</v>
      </c>
      <c r="M1583" s="5" t="s">
        <v>14985</v>
      </c>
      <c r="N1583" s="5" t="s">
        <v>37</v>
      </c>
      <c r="O1583" s="5" t="s">
        <v>55</v>
      </c>
      <c r="P1583" s="5" t="b">
        <f t="shared" ref="P1583:P1645" ca="1" si="248">IFERROR(__xludf.DUMMYFUNCTION("REGEXMATCH(A1583,""前端|设计|(?i)html|(?i)css"")"),FALSE)</f>
        <v>0</v>
      </c>
      <c r="Q1583" s="5" t="b">
        <f t="shared" ca="1" si="3"/>
        <v>1</v>
      </c>
      <c r="R1583" s="5"/>
      <c r="S1583" s="5"/>
      <c r="T1583" s="5"/>
      <c r="U1583" s="5"/>
      <c r="V1583" s="5"/>
      <c r="W1583" s="5"/>
      <c r="X1583" s="5"/>
      <c r="Y1583" s="5"/>
      <c r="Z1583" s="5"/>
      <c r="AA1583" s="5"/>
      <c r="AB1583" s="5"/>
      <c r="AC1583" s="5"/>
      <c r="AD1583" s="5"/>
      <c r="AE1583" s="5"/>
      <c r="AF1583" s="5"/>
    </row>
    <row r="1584" spans="1:32" ht="21" customHeight="1">
      <c r="A1584" s="5" t="s">
        <v>7132</v>
      </c>
      <c r="B1584" s="5" t="s">
        <v>5593</v>
      </c>
      <c r="C1584" s="5" t="str">
        <f t="shared" ca="1" si="0"/>
        <v>上海</v>
      </c>
      <c r="D1584" s="5" t="str">
        <f t="shared" ca="1" si="247"/>
        <v>南山区  </v>
      </c>
      <c r="E1584" s="5" t="s">
        <v>22670</v>
      </c>
      <c r="F1584" s="5" t="s">
        <v>45</v>
      </c>
      <c r="G1584" s="7">
        <v>15</v>
      </c>
      <c r="H1584" s="7">
        <v>20</v>
      </c>
      <c r="I1584" s="5" t="s">
        <v>493</v>
      </c>
      <c r="J1584" s="7" t="s">
        <v>24</v>
      </c>
      <c r="K1584" s="5" t="s">
        <v>57</v>
      </c>
      <c r="L1584" s="5" t="s">
        <v>1843</v>
      </c>
      <c r="M1584" s="5" t="s">
        <v>27030</v>
      </c>
      <c r="N1584" s="5" t="s">
        <v>53</v>
      </c>
      <c r="O1584" s="5" t="s">
        <v>55</v>
      </c>
      <c r="P1584" s="5" t="b">
        <f t="shared" ca="1" si="248"/>
        <v>0</v>
      </c>
      <c r="Q1584" s="5" t="b">
        <f t="shared" ca="1" si="3"/>
        <v>1</v>
      </c>
      <c r="R1584" s="5"/>
      <c r="S1584" s="5"/>
      <c r="T1584" s="5"/>
      <c r="U1584" s="5"/>
      <c r="V1584" s="5"/>
      <c r="W1584" s="5"/>
      <c r="X1584" s="5"/>
      <c r="Y1584" s="5"/>
      <c r="Z1584" s="5"/>
      <c r="AA1584" s="5"/>
      <c r="AB1584" s="5"/>
      <c r="AC1584" s="5"/>
      <c r="AD1584" s="5"/>
      <c r="AE1584" s="5"/>
      <c r="AF1584" s="5"/>
    </row>
    <row r="1585" spans="1:32" ht="21" customHeight="1">
      <c r="A1585" s="5" t="s">
        <v>1457</v>
      </c>
      <c r="B1585" s="5" t="s">
        <v>15026</v>
      </c>
      <c r="C1585" s="5" t="str">
        <f t="shared" ca="1" si="0"/>
        <v>上海</v>
      </c>
      <c r="D1585" s="5" t="str">
        <f t="shared" ca="1" si="247"/>
        <v>南山区  </v>
      </c>
      <c r="E1585" s="5" t="s">
        <v>22670</v>
      </c>
      <c r="F1585" s="5" t="s">
        <v>45</v>
      </c>
      <c r="G1585" s="7">
        <v>15</v>
      </c>
      <c r="H1585" s="7">
        <v>20</v>
      </c>
      <c r="I1585" s="5" t="s">
        <v>493</v>
      </c>
      <c r="J1585" s="5" t="s">
        <v>108</v>
      </c>
      <c r="K1585" s="5" t="s">
        <v>57</v>
      </c>
      <c r="L1585" s="5" t="s">
        <v>15028</v>
      </c>
      <c r="M1585" s="5" t="s">
        <v>27031</v>
      </c>
      <c r="N1585" s="5" t="s">
        <v>53</v>
      </c>
      <c r="O1585" s="5" t="s">
        <v>55</v>
      </c>
      <c r="P1585" s="5" t="b">
        <f t="shared" ca="1" si="248"/>
        <v>0</v>
      </c>
      <c r="Q1585" s="5" t="b">
        <f t="shared" ca="1" si="3"/>
        <v>1</v>
      </c>
      <c r="R1585" s="5"/>
      <c r="S1585" s="5"/>
      <c r="T1585" s="5"/>
      <c r="U1585" s="5"/>
      <c r="V1585" s="5"/>
      <c r="W1585" s="5"/>
      <c r="X1585" s="5"/>
      <c r="Y1585" s="5"/>
      <c r="Z1585" s="5"/>
      <c r="AA1585" s="5"/>
      <c r="AB1585" s="5"/>
      <c r="AC1585" s="5"/>
      <c r="AD1585" s="5"/>
      <c r="AE1585" s="5"/>
      <c r="AF1585" s="5"/>
    </row>
    <row r="1586" spans="1:32" ht="21" customHeight="1">
      <c r="A1586" s="5" t="s">
        <v>277</v>
      </c>
      <c r="B1586" s="5" t="s">
        <v>15015</v>
      </c>
      <c r="C1586" s="5" t="str">
        <f t="shared" ca="1" si="0"/>
        <v>上海</v>
      </c>
      <c r="D1586" s="5" t="str">
        <f t="shared" ca="1" si="247"/>
        <v>南山区  </v>
      </c>
      <c r="E1586" s="5" t="s">
        <v>22670</v>
      </c>
      <c r="F1586" s="5" t="s">
        <v>29</v>
      </c>
      <c r="G1586" s="7">
        <v>15</v>
      </c>
      <c r="H1586" s="7">
        <v>20</v>
      </c>
      <c r="I1586" s="5" t="s">
        <v>493</v>
      </c>
      <c r="J1586" s="5" t="s">
        <v>108</v>
      </c>
      <c r="K1586" s="5" t="s">
        <v>802</v>
      </c>
      <c r="L1586" s="5" t="s">
        <v>688</v>
      </c>
      <c r="M1586" s="5" t="s">
        <v>15017</v>
      </c>
      <c r="N1586" s="5" t="s">
        <v>42</v>
      </c>
      <c r="O1586" s="5" t="s">
        <v>55</v>
      </c>
      <c r="P1586" s="5" t="b">
        <f t="shared" ca="1" si="248"/>
        <v>0</v>
      </c>
      <c r="Q1586" s="5" t="b">
        <f t="shared" ca="1" si="3"/>
        <v>1</v>
      </c>
      <c r="R1586" s="5"/>
      <c r="S1586" s="5"/>
      <c r="T1586" s="5"/>
      <c r="U1586" s="5"/>
      <c r="V1586" s="5"/>
      <c r="W1586" s="5"/>
      <c r="X1586" s="5"/>
      <c r="Y1586" s="5"/>
      <c r="Z1586" s="5"/>
      <c r="AA1586" s="5"/>
      <c r="AB1586" s="5"/>
      <c r="AC1586" s="5"/>
      <c r="AD1586" s="5"/>
      <c r="AE1586" s="5"/>
      <c r="AF1586" s="5"/>
    </row>
    <row r="1587" spans="1:32" ht="21" customHeight="1">
      <c r="A1587" s="5" t="s">
        <v>14823</v>
      </c>
      <c r="B1587" s="5" t="s">
        <v>15106</v>
      </c>
      <c r="C1587" s="5" t="str">
        <f t="shared" ca="1" si="0"/>
        <v>上海</v>
      </c>
      <c r="D1587" s="5" t="str">
        <f t="shared" ca="1" si="247"/>
        <v>南山区  </v>
      </c>
      <c r="E1587" s="5" t="s">
        <v>22527</v>
      </c>
      <c r="F1587" s="5" t="s">
        <v>45</v>
      </c>
      <c r="G1587" s="7">
        <v>15</v>
      </c>
      <c r="H1587" s="7">
        <v>20</v>
      </c>
      <c r="I1587" s="5" t="s">
        <v>493</v>
      </c>
      <c r="J1587" s="5" t="s">
        <v>66</v>
      </c>
      <c r="K1587" s="5" t="s">
        <v>57</v>
      </c>
      <c r="L1587" s="5" t="s">
        <v>1285</v>
      </c>
      <c r="M1587" s="5" t="s">
        <v>15109</v>
      </c>
      <c r="N1587" s="5" t="s">
        <v>53</v>
      </c>
      <c r="O1587" s="5" t="s">
        <v>271</v>
      </c>
      <c r="P1587" s="5" t="b">
        <f t="shared" ca="1" si="248"/>
        <v>0</v>
      </c>
      <c r="Q1587" s="5" t="b">
        <f t="shared" ca="1" si="3"/>
        <v>1</v>
      </c>
      <c r="R1587" s="5"/>
      <c r="S1587" s="5"/>
      <c r="T1587" s="5"/>
      <c r="U1587" s="5"/>
      <c r="V1587" s="5"/>
      <c r="W1587" s="5"/>
      <c r="X1587" s="5"/>
      <c r="Y1587" s="5"/>
      <c r="Z1587" s="5"/>
      <c r="AA1587" s="5"/>
      <c r="AB1587" s="5"/>
      <c r="AC1587" s="5"/>
      <c r="AD1587" s="5"/>
      <c r="AE1587" s="5"/>
      <c r="AF1587" s="5"/>
    </row>
    <row r="1588" spans="1:32" ht="21" customHeight="1">
      <c r="A1588" s="5" t="s">
        <v>15205</v>
      </c>
      <c r="B1588" s="5" t="s">
        <v>15206</v>
      </c>
      <c r="C1588" s="5" t="str">
        <f t="shared" ca="1" si="0"/>
        <v>上海</v>
      </c>
      <c r="D1588" s="5" t="str">
        <f t="shared" ca="1" si="247"/>
        <v>南山区  </v>
      </c>
      <c r="E1588" s="5" t="s">
        <v>22687</v>
      </c>
      <c r="F1588" s="5" t="s">
        <v>45</v>
      </c>
      <c r="G1588" s="7">
        <v>15</v>
      </c>
      <c r="H1588" s="7">
        <v>30</v>
      </c>
      <c r="I1588" s="5" t="s">
        <v>2134</v>
      </c>
      <c r="J1588" s="5" t="s">
        <v>31</v>
      </c>
      <c r="K1588" s="5" t="s">
        <v>403</v>
      </c>
      <c r="L1588" s="5" t="s">
        <v>15207</v>
      </c>
      <c r="M1588" s="5" t="s">
        <v>15208</v>
      </c>
      <c r="N1588" s="5" t="s">
        <v>167</v>
      </c>
      <c r="O1588" s="5" t="s">
        <v>55</v>
      </c>
      <c r="P1588" s="5" t="b">
        <f t="shared" ca="1" si="248"/>
        <v>0</v>
      </c>
      <c r="Q1588" s="5" t="b">
        <f t="shared" ca="1" si="3"/>
        <v>1</v>
      </c>
      <c r="R1588" s="5"/>
      <c r="S1588" s="5"/>
      <c r="T1588" s="5"/>
      <c r="U1588" s="5"/>
      <c r="V1588" s="5"/>
      <c r="W1588" s="5"/>
      <c r="X1588" s="5"/>
      <c r="Y1588" s="5"/>
      <c r="Z1588" s="5"/>
      <c r="AA1588" s="5"/>
      <c r="AB1588" s="5"/>
      <c r="AC1588" s="5"/>
      <c r="AD1588" s="5"/>
      <c r="AE1588" s="5"/>
      <c r="AF1588" s="5"/>
    </row>
    <row r="1589" spans="1:32" ht="21" customHeight="1">
      <c r="A1589" s="5" t="s">
        <v>2758</v>
      </c>
      <c r="B1589" s="5" t="s">
        <v>8744</v>
      </c>
      <c r="C1589" s="5" t="str">
        <f t="shared" ca="1" si="0"/>
        <v>上海</v>
      </c>
      <c r="D1589" s="5" t="str">
        <f t="shared" ca="1" si="247"/>
        <v>南山区  </v>
      </c>
      <c r="E1589" s="5" t="s">
        <v>22698</v>
      </c>
      <c r="F1589" s="5" t="s">
        <v>29</v>
      </c>
      <c r="G1589" s="7">
        <v>15</v>
      </c>
      <c r="H1589" s="7">
        <v>20</v>
      </c>
      <c r="I1589" s="5" t="s">
        <v>493</v>
      </c>
      <c r="J1589" s="5" t="s">
        <v>108</v>
      </c>
      <c r="K1589" s="5" t="s">
        <v>32</v>
      </c>
      <c r="L1589" s="5" t="s">
        <v>8745</v>
      </c>
      <c r="M1589" s="5" t="s">
        <v>8746</v>
      </c>
      <c r="N1589" s="5" t="s">
        <v>37</v>
      </c>
      <c r="O1589" s="5" t="s">
        <v>55</v>
      </c>
      <c r="P1589" s="5" t="b">
        <f t="shared" ca="1" si="248"/>
        <v>0</v>
      </c>
      <c r="Q1589" s="5" t="b">
        <f t="shared" ca="1" si="3"/>
        <v>1</v>
      </c>
      <c r="R1589" s="5"/>
      <c r="S1589" s="5"/>
      <c r="T1589" s="5"/>
      <c r="U1589" s="5"/>
      <c r="V1589" s="5"/>
      <c r="W1589" s="5"/>
      <c r="X1589" s="5"/>
      <c r="Y1589" s="5"/>
      <c r="Z1589" s="5"/>
      <c r="AA1589" s="5"/>
      <c r="AB1589" s="5"/>
      <c r="AC1589" s="5"/>
      <c r="AD1589" s="5"/>
      <c r="AE1589" s="5"/>
      <c r="AF1589" s="5"/>
    </row>
    <row r="1590" spans="1:32" ht="21" customHeight="1">
      <c r="A1590" s="5" t="s">
        <v>713</v>
      </c>
      <c r="B1590" s="5" t="s">
        <v>15170</v>
      </c>
      <c r="C1590" s="5" t="str">
        <f t="shared" ca="1" si="0"/>
        <v>上海</v>
      </c>
      <c r="D1590" s="5" t="str">
        <f t="shared" ca="1" si="247"/>
        <v>南山区  </v>
      </c>
      <c r="E1590" s="5" t="s">
        <v>22670</v>
      </c>
      <c r="F1590" s="5" t="s">
        <v>29</v>
      </c>
      <c r="G1590" s="7">
        <v>15</v>
      </c>
      <c r="H1590" s="7">
        <v>20</v>
      </c>
      <c r="I1590" s="5" t="s">
        <v>493</v>
      </c>
      <c r="J1590" s="5" t="s">
        <v>108</v>
      </c>
      <c r="K1590" s="5" t="s">
        <v>57</v>
      </c>
      <c r="L1590" s="5" t="s">
        <v>15172</v>
      </c>
      <c r="M1590" s="5" t="s">
        <v>15173</v>
      </c>
      <c r="N1590" s="5" t="s">
        <v>37</v>
      </c>
      <c r="O1590" s="5" t="s">
        <v>55</v>
      </c>
      <c r="P1590" s="5" t="b">
        <f t="shared" ca="1" si="248"/>
        <v>0</v>
      </c>
      <c r="Q1590" s="5" t="b">
        <f t="shared" ca="1" si="3"/>
        <v>1</v>
      </c>
      <c r="R1590" s="5"/>
      <c r="S1590" s="5"/>
      <c r="T1590" s="5"/>
      <c r="U1590" s="5"/>
      <c r="V1590" s="5"/>
      <c r="W1590" s="5"/>
      <c r="X1590" s="5"/>
      <c r="Y1590" s="5"/>
      <c r="Z1590" s="5"/>
      <c r="AA1590" s="5"/>
      <c r="AB1590" s="5"/>
      <c r="AC1590" s="5"/>
      <c r="AD1590" s="5"/>
      <c r="AE1590" s="5"/>
      <c r="AF1590" s="5"/>
    </row>
    <row r="1591" spans="1:32" ht="21" customHeight="1">
      <c r="A1591" s="5" t="s">
        <v>8769</v>
      </c>
      <c r="B1591" s="5" t="s">
        <v>8770</v>
      </c>
      <c r="C1591" s="5" t="str">
        <f t="shared" ca="1" si="0"/>
        <v>上海</v>
      </c>
      <c r="D1591" s="5" t="str">
        <f t="shared" ca="1" si="247"/>
        <v>南山区  </v>
      </c>
      <c r="E1591" s="5" t="s">
        <v>22670</v>
      </c>
      <c r="F1591" s="5" t="s">
        <v>29</v>
      </c>
      <c r="G1591" s="7">
        <v>15</v>
      </c>
      <c r="H1591" s="7">
        <v>25</v>
      </c>
      <c r="I1591" s="5" t="s">
        <v>151</v>
      </c>
      <c r="J1591" s="5" t="s">
        <v>108</v>
      </c>
      <c r="K1591" s="5" t="s">
        <v>57</v>
      </c>
      <c r="L1591" s="5" t="s">
        <v>8771</v>
      </c>
      <c r="M1591" s="5" t="s">
        <v>8772</v>
      </c>
      <c r="N1591" s="5" t="s">
        <v>53</v>
      </c>
      <c r="O1591" s="5" t="s">
        <v>55</v>
      </c>
      <c r="P1591" s="5" t="b">
        <f t="shared" ca="1" si="248"/>
        <v>0</v>
      </c>
      <c r="Q1591" s="5" t="b">
        <f t="shared" ca="1" si="3"/>
        <v>1</v>
      </c>
      <c r="R1591" s="5"/>
      <c r="S1591" s="5"/>
      <c r="T1591" s="5"/>
      <c r="U1591" s="5"/>
      <c r="V1591" s="5"/>
      <c r="W1591" s="5"/>
      <c r="X1591" s="5"/>
      <c r="Y1591" s="5"/>
      <c r="Z1591" s="5"/>
      <c r="AA1591" s="5"/>
      <c r="AB1591" s="5"/>
      <c r="AC1591" s="5"/>
      <c r="AD1591" s="5"/>
      <c r="AE1591" s="5"/>
      <c r="AF1591" s="5"/>
    </row>
    <row r="1592" spans="1:32" ht="21" customHeight="1">
      <c r="A1592" s="5" t="s">
        <v>396</v>
      </c>
      <c r="B1592" s="5" t="s">
        <v>15309</v>
      </c>
      <c r="C1592" s="5" t="str">
        <f t="shared" ca="1" si="0"/>
        <v>上海</v>
      </c>
      <c r="D1592" s="5" t="str">
        <f t="shared" ca="1" si="247"/>
        <v>南山区  </v>
      </c>
      <c r="E1592" s="5" t="s">
        <v>22670</v>
      </c>
      <c r="F1592" s="5" t="s">
        <v>45</v>
      </c>
      <c r="G1592" s="7">
        <v>15</v>
      </c>
      <c r="H1592" s="7">
        <v>20</v>
      </c>
      <c r="I1592" s="5" t="s">
        <v>493</v>
      </c>
      <c r="J1592" s="5" t="s">
        <v>66</v>
      </c>
      <c r="K1592" s="5" t="s">
        <v>4442</v>
      </c>
      <c r="L1592" s="5" t="s">
        <v>15312</v>
      </c>
      <c r="M1592" s="5" t="s">
        <v>15313</v>
      </c>
      <c r="N1592" s="5" t="s">
        <v>37</v>
      </c>
      <c r="O1592" s="5" t="s">
        <v>55</v>
      </c>
      <c r="P1592" s="5" t="b">
        <f t="shared" ca="1" si="248"/>
        <v>0</v>
      </c>
      <c r="Q1592" s="5" t="b">
        <f t="shared" ca="1" si="3"/>
        <v>1</v>
      </c>
      <c r="R1592" s="5"/>
      <c r="S1592" s="5"/>
      <c r="T1592" s="5"/>
      <c r="U1592" s="5"/>
      <c r="V1592" s="5"/>
      <c r="W1592" s="5"/>
      <c r="X1592" s="5"/>
      <c r="Y1592" s="5"/>
      <c r="Z1592" s="5"/>
      <c r="AA1592" s="5"/>
      <c r="AB1592" s="5"/>
      <c r="AC1592" s="5"/>
      <c r="AD1592" s="5"/>
      <c r="AE1592" s="5"/>
      <c r="AF1592" s="5"/>
    </row>
    <row r="1593" spans="1:32" ht="21" customHeight="1">
      <c r="A1593" s="5" t="s">
        <v>3317</v>
      </c>
      <c r="B1593" s="5" t="s">
        <v>15237</v>
      </c>
      <c r="C1593" s="5" t="str">
        <f t="shared" ca="1" si="0"/>
        <v>上海</v>
      </c>
      <c r="D1593" s="5" t="str">
        <f t="shared" ca="1" si="247"/>
        <v>南山区  </v>
      </c>
      <c r="E1593" s="5" t="s">
        <v>22527</v>
      </c>
      <c r="F1593" s="5" t="s">
        <v>45</v>
      </c>
      <c r="G1593" s="7">
        <v>15</v>
      </c>
      <c r="H1593" s="7">
        <v>20</v>
      </c>
      <c r="I1593" s="5" t="s">
        <v>493</v>
      </c>
      <c r="J1593" s="5" t="s">
        <v>66</v>
      </c>
      <c r="K1593" s="5" t="s">
        <v>811</v>
      </c>
      <c r="L1593" s="5" t="s">
        <v>15238</v>
      </c>
      <c r="M1593" s="5" t="s">
        <v>15239</v>
      </c>
      <c r="N1593" s="5" t="s">
        <v>53</v>
      </c>
      <c r="O1593" s="5" t="s">
        <v>55</v>
      </c>
      <c r="P1593" s="5" t="b">
        <f t="shared" ca="1" si="248"/>
        <v>0</v>
      </c>
      <c r="Q1593" s="5" t="b">
        <f t="shared" ca="1" si="3"/>
        <v>1</v>
      </c>
      <c r="R1593" s="5"/>
      <c r="S1593" s="5"/>
      <c r="T1593" s="5"/>
      <c r="U1593" s="5"/>
      <c r="V1593" s="5"/>
      <c r="W1593" s="5"/>
      <c r="X1593" s="5"/>
      <c r="Y1593" s="5"/>
      <c r="Z1593" s="5"/>
      <c r="AA1593" s="5"/>
      <c r="AB1593" s="5"/>
      <c r="AC1593" s="5"/>
      <c r="AD1593" s="5"/>
      <c r="AE1593" s="5"/>
      <c r="AF1593" s="5"/>
    </row>
    <row r="1594" spans="1:32" ht="21" customHeight="1">
      <c r="A1594" s="5" t="s">
        <v>8823</v>
      </c>
      <c r="B1594" s="5" t="s">
        <v>8824</v>
      </c>
      <c r="C1594" s="5" t="str">
        <f t="shared" ca="1" si="0"/>
        <v>上海</v>
      </c>
      <c r="D1594" s="5" t="str">
        <f t="shared" ca="1" si="247"/>
        <v>南山区  </v>
      </c>
      <c r="E1594" s="5" t="s">
        <v>22670</v>
      </c>
      <c r="F1594" s="5" t="s">
        <v>29</v>
      </c>
      <c r="G1594" s="7">
        <v>15</v>
      </c>
      <c r="H1594" s="7">
        <v>25</v>
      </c>
      <c r="I1594" s="5" t="s">
        <v>151</v>
      </c>
      <c r="J1594" s="5" t="s">
        <v>66</v>
      </c>
      <c r="K1594" s="5" t="s">
        <v>57</v>
      </c>
      <c r="L1594" s="5" t="s">
        <v>8825</v>
      </c>
      <c r="M1594" s="5" t="s">
        <v>8826</v>
      </c>
      <c r="N1594" s="5" t="s">
        <v>53</v>
      </c>
      <c r="O1594" s="5" t="s">
        <v>55</v>
      </c>
      <c r="P1594" s="5" t="b">
        <f t="shared" ca="1" si="248"/>
        <v>0</v>
      </c>
      <c r="Q1594" s="5" t="b">
        <f t="shared" ca="1" si="3"/>
        <v>1</v>
      </c>
      <c r="R1594" s="5"/>
      <c r="S1594" s="5"/>
      <c r="T1594" s="5"/>
      <c r="U1594" s="5"/>
      <c r="V1594" s="5"/>
      <c r="W1594" s="5"/>
      <c r="X1594" s="5"/>
      <c r="Y1594" s="5"/>
      <c r="Z1594" s="5"/>
      <c r="AA1594" s="5"/>
      <c r="AB1594" s="5"/>
      <c r="AC1594" s="5"/>
      <c r="AD1594" s="5"/>
      <c r="AE1594" s="5"/>
      <c r="AF1594" s="5"/>
    </row>
    <row r="1595" spans="1:32" ht="21" customHeight="1">
      <c r="A1595" s="5" t="s">
        <v>7050</v>
      </c>
      <c r="B1595" s="5" t="s">
        <v>15284</v>
      </c>
      <c r="C1595" s="5" t="str">
        <f t="shared" ca="1" si="0"/>
        <v>上海</v>
      </c>
      <c r="D1595" s="5" t="str">
        <f t="shared" ca="1" si="247"/>
        <v>南山区  </v>
      </c>
      <c r="E1595" s="5" t="s">
        <v>22687</v>
      </c>
      <c r="F1595" s="5" t="s">
        <v>45</v>
      </c>
      <c r="G1595" s="7">
        <v>15</v>
      </c>
      <c r="H1595" s="7">
        <v>20</v>
      </c>
      <c r="I1595" s="5" t="s">
        <v>493</v>
      </c>
      <c r="J1595" s="5" t="s">
        <v>66</v>
      </c>
      <c r="K1595" s="5" t="s">
        <v>224</v>
      </c>
      <c r="L1595" s="5" t="s">
        <v>15286</v>
      </c>
      <c r="M1595" s="5" t="s">
        <v>15287</v>
      </c>
      <c r="N1595" s="5" t="s">
        <v>100</v>
      </c>
      <c r="O1595" s="5" t="s">
        <v>55</v>
      </c>
      <c r="P1595" s="5" t="b">
        <f t="shared" ca="1" si="248"/>
        <v>0</v>
      </c>
      <c r="Q1595" s="5" t="b">
        <f t="shared" ca="1" si="3"/>
        <v>1</v>
      </c>
      <c r="R1595" s="5"/>
      <c r="S1595" s="5"/>
      <c r="T1595" s="5"/>
      <c r="U1595" s="5"/>
      <c r="V1595" s="5"/>
      <c r="W1595" s="5"/>
      <c r="X1595" s="5"/>
      <c r="Y1595" s="5"/>
      <c r="Z1595" s="5"/>
      <c r="AA1595" s="5"/>
      <c r="AB1595" s="5"/>
      <c r="AC1595" s="5"/>
      <c r="AD1595" s="5"/>
      <c r="AE1595" s="5"/>
      <c r="AF1595" s="5"/>
    </row>
    <row r="1596" spans="1:32" ht="21" customHeight="1">
      <c r="A1596" s="5" t="s">
        <v>15334</v>
      </c>
      <c r="B1596" s="5" t="s">
        <v>15336</v>
      </c>
      <c r="C1596" s="5" t="str">
        <f t="shared" ca="1" si="0"/>
        <v>上海</v>
      </c>
      <c r="D1596" s="5" t="str">
        <f t="shared" ca="1" si="247"/>
        <v>南山区  </v>
      </c>
      <c r="E1596" s="5" t="s">
        <v>22698</v>
      </c>
      <c r="F1596" s="5" t="s">
        <v>45</v>
      </c>
      <c r="G1596" s="7">
        <v>15</v>
      </c>
      <c r="H1596" s="7">
        <v>20</v>
      </c>
      <c r="I1596" s="5" t="s">
        <v>493</v>
      </c>
      <c r="J1596" s="5" t="s">
        <v>108</v>
      </c>
      <c r="K1596" s="5" t="s">
        <v>57</v>
      </c>
      <c r="L1596" s="5" t="s">
        <v>4177</v>
      </c>
      <c r="M1596" s="5" t="s">
        <v>15339</v>
      </c>
      <c r="N1596" s="5" t="s">
        <v>100</v>
      </c>
      <c r="O1596" s="5" t="s">
        <v>55</v>
      </c>
      <c r="P1596" s="5" t="b">
        <f t="shared" ca="1" si="248"/>
        <v>0</v>
      </c>
      <c r="Q1596" s="5" t="b">
        <f t="shared" ca="1" si="3"/>
        <v>1</v>
      </c>
      <c r="R1596" s="5"/>
      <c r="S1596" s="5"/>
      <c r="T1596" s="5"/>
      <c r="U1596" s="5"/>
      <c r="V1596" s="5"/>
      <c r="W1596" s="5"/>
      <c r="X1596" s="5"/>
      <c r="Y1596" s="5"/>
      <c r="Z1596" s="5"/>
      <c r="AA1596" s="5"/>
      <c r="AB1596" s="5"/>
      <c r="AC1596" s="5"/>
      <c r="AD1596" s="5"/>
      <c r="AE1596" s="5"/>
      <c r="AF1596" s="5"/>
    </row>
    <row r="1597" spans="1:32" ht="21" customHeight="1">
      <c r="A1597" s="5" t="s">
        <v>15328</v>
      </c>
      <c r="B1597" s="5" t="s">
        <v>15329</v>
      </c>
      <c r="C1597" s="5" t="str">
        <f t="shared" ca="1" si="0"/>
        <v>上海</v>
      </c>
      <c r="D1597" s="5" t="str">
        <f t="shared" ca="1" si="247"/>
        <v>南山区  </v>
      </c>
      <c r="E1597" s="5" t="s">
        <v>22670</v>
      </c>
      <c r="F1597" s="5" t="s">
        <v>29</v>
      </c>
      <c r="G1597" s="7">
        <v>15</v>
      </c>
      <c r="H1597" s="7">
        <v>25</v>
      </c>
      <c r="I1597" s="5" t="s">
        <v>151</v>
      </c>
      <c r="J1597" s="5" t="s">
        <v>108</v>
      </c>
      <c r="K1597" s="5" t="s">
        <v>106</v>
      </c>
      <c r="L1597" s="5" t="s">
        <v>15331</v>
      </c>
      <c r="M1597" s="5" t="s">
        <v>15333</v>
      </c>
      <c r="N1597" s="5" t="s">
        <v>648</v>
      </c>
      <c r="O1597" s="5" t="s">
        <v>89</v>
      </c>
      <c r="P1597" s="5" t="b">
        <f t="shared" ca="1" si="248"/>
        <v>0</v>
      </c>
      <c r="Q1597" s="5" t="b">
        <f t="shared" ca="1" si="3"/>
        <v>1</v>
      </c>
      <c r="R1597" s="5"/>
      <c r="S1597" s="5"/>
      <c r="T1597" s="5"/>
      <c r="U1597" s="5"/>
      <c r="V1597" s="5"/>
      <c r="W1597" s="5"/>
      <c r="X1597" s="5"/>
      <c r="Y1597" s="5"/>
      <c r="Z1597" s="5"/>
      <c r="AA1597" s="5"/>
      <c r="AB1597" s="5"/>
      <c r="AC1597" s="5"/>
      <c r="AD1597" s="5"/>
      <c r="AE1597" s="5"/>
      <c r="AF1597" s="5"/>
    </row>
    <row r="1598" spans="1:32" ht="21" customHeight="1">
      <c r="A1598" s="5" t="s">
        <v>15455</v>
      </c>
      <c r="B1598" s="5" t="s">
        <v>5405</v>
      </c>
      <c r="C1598" s="5" t="str">
        <f t="shared" ca="1" si="0"/>
        <v>上海</v>
      </c>
      <c r="D1598" s="9" t="s">
        <v>47</v>
      </c>
      <c r="E1598" s="5" t="s">
        <v>22707</v>
      </c>
      <c r="F1598" s="5" t="s">
        <v>29</v>
      </c>
      <c r="G1598" s="7">
        <v>15</v>
      </c>
      <c r="H1598" s="7">
        <v>20</v>
      </c>
      <c r="I1598" s="5" t="s">
        <v>493</v>
      </c>
      <c r="J1598" s="5" t="s">
        <v>108</v>
      </c>
      <c r="K1598" s="5" t="s">
        <v>663</v>
      </c>
      <c r="L1598" s="5" t="s">
        <v>13508</v>
      </c>
      <c r="M1598" s="5" t="s">
        <v>15457</v>
      </c>
      <c r="N1598" s="5" t="s">
        <v>53</v>
      </c>
      <c r="O1598" s="5" t="s">
        <v>55</v>
      </c>
      <c r="P1598" s="5" t="b">
        <f t="shared" ca="1" si="248"/>
        <v>0</v>
      </c>
      <c r="Q1598" s="5" t="b">
        <f t="shared" ca="1" si="3"/>
        <v>1</v>
      </c>
      <c r="R1598" s="5"/>
      <c r="S1598" s="5"/>
      <c r="T1598" s="5"/>
      <c r="U1598" s="5"/>
      <c r="V1598" s="5"/>
      <c r="W1598" s="5"/>
      <c r="X1598" s="5"/>
      <c r="Y1598" s="5"/>
      <c r="Z1598" s="5"/>
      <c r="AA1598" s="5"/>
      <c r="AB1598" s="5"/>
      <c r="AC1598" s="5"/>
      <c r="AD1598" s="5"/>
      <c r="AE1598" s="5"/>
      <c r="AF1598" s="5"/>
    </row>
    <row r="1599" spans="1:32" ht="21" customHeight="1">
      <c r="A1599" s="5" t="s">
        <v>15467</v>
      </c>
      <c r="B1599" s="5" t="s">
        <v>13690</v>
      </c>
      <c r="C1599" s="5" t="str">
        <f t="shared" ca="1" si="0"/>
        <v>上海</v>
      </c>
      <c r="D1599" s="5" t="str">
        <f t="shared" ref="D1599:D1608" ca="1" si="249">IFERROR(__xludf.DUMMYFUNCTION("REGEXEXTRACT(E1599,""-(\S+)"")"),"罗湖区  ")</f>
        <v>罗湖区  </v>
      </c>
      <c r="E1599" s="5" t="s">
        <v>22527</v>
      </c>
      <c r="F1599" s="5" t="s">
        <v>45</v>
      </c>
      <c r="G1599" s="7">
        <v>15</v>
      </c>
      <c r="H1599" s="7">
        <v>20</v>
      </c>
      <c r="I1599" s="5" t="s">
        <v>493</v>
      </c>
      <c r="J1599" s="5" t="s">
        <v>108</v>
      </c>
      <c r="K1599" s="5" t="s">
        <v>76</v>
      </c>
      <c r="L1599" s="5" t="s">
        <v>13691</v>
      </c>
      <c r="M1599" s="5" t="s">
        <v>15468</v>
      </c>
      <c r="N1599" s="5" t="s">
        <v>53</v>
      </c>
      <c r="O1599" s="5" t="s">
        <v>271</v>
      </c>
      <c r="P1599" s="5" t="b">
        <f t="shared" ca="1" si="248"/>
        <v>0</v>
      </c>
      <c r="Q1599" s="5" t="b">
        <f t="shared" ca="1" si="3"/>
        <v>1</v>
      </c>
      <c r="R1599" s="5"/>
      <c r="S1599" s="5"/>
      <c r="T1599" s="5"/>
      <c r="U1599" s="5"/>
      <c r="V1599" s="5"/>
      <c r="W1599" s="5"/>
      <c r="X1599" s="5"/>
      <c r="Y1599" s="5"/>
      <c r="Z1599" s="5"/>
      <c r="AA1599" s="5"/>
      <c r="AB1599" s="5"/>
      <c r="AC1599" s="5"/>
      <c r="AD1599" s="5"/>
      <c r="AE1599" s="5"/>
      <c r="AF1599" s="5"/>
    </row>
    <row r="1600" spans="1:32" ht="21" customHeight="1">
      <c r="A1600" s="5" t="s">
        <v>1457</v>
      </c>
      <c r="B1600" s="5" t="s">
        <v>5838</v>
      </c>
      <c r="C1600" s="5" t="str">
        <f t="shared" ca="1" si="0"/>
        <v>上海</v>
      </c>
      <c r="D1600" s="5" t="str">
        <f t="shared" ca="1" si="249"/>
        <v>罗湖区  </v>
      </c>
      <c r="E1600" s="5" t="s">
        <v>22670</v>
      </c>
      <c r="F1600" s="5" t="s">
        <v>29</v>
      </c>
      <c r="G1600" s="7">
        <v>15</v>
      </c>
      <c r="H1600" s="7">
        <v>20</v>
      </c>
      <c r="I1600" s="5" t="s">
        <v>493</v>
      </c>
      <c r="J1600" s="5" t="s">
        <v>31</v>
      </c>
      <c r="K1600" s="5" t="s">
        <v>5840</v>
      </c>
      <c r="L1600" s="5" t="s">
        <v>15418</v>
      </c>
      <c r="M1600" s="5" t="s">
        <v>15419</v>
      </c>
      <c r="N1600" s="5" t="s">
        <v>100</v>
      </c>
      <c r="O1600" s="5" t="s">
        <v>55</v>
      </c>
      <c r="P1600" s="5" t="b">
        <f t="shared" ca="1" si="248"/>
        <v>0</v>
      </c>
      <c r="Q1600" s="5" t="b">
        <f t="shared" ca="1" si="3"/>
        <v>1</v>
      </c>
      <c r="R1600" s="5"/>
      <c r="S1600" s="5"/>
      <c r="T1600" s="5"/>
      <c r="U1600" s="5"/>
      <c r="V1600" s="5"/>
      <c r="W1600" s="5"/>
      <c r="X1600" s="5"/>
      <c r="Y1600" s="5"/>
      <c r="Z1600" s="5"/>
      <c r="AA1600" s="5"/>
      <c r="AB1600" s="5"/>
      <c r="AC1600" s="5"/>
      <c r="AD1600" s="5"/>
      <c r="AE1600" s="5"/>
      <c r="AF1600" s="5"/>
    </row>
    <row r="1601" spans="1:32" ht="21" customHeight="1">
      <c r="A1601" s="5" t="s">
        <v>5314</v>
      </c>
      <c r="B1601" s="5" t="s">
        <v>15516</v>
      </c>
      <c r="C1601" s="5" t="str">
        <f t="shared" ca="1" si="0"/>
        <v>上海</v>
      </c>
      <c r="D1601" s="5" t="str">
        <f t="shared" ca="1" si="249"/>
        <v>罗湖区  </v>
      </c>
      <c r="E1601" s="5" t="s">
        <v>22687</v>
      </c>
      <c r="F1601" s="5" t="s">
        <v>45</v>
      </c>
      <c r="G1601" s="7">
        <v>15</v>
      </c>
      <c r="H1601" s="7">
        <v>20</v>
      </c>
      <c r="I1601" s="5" t="s">
        <v>493</v>
      </c>
      <c r="J1601" s="7" t="s">
        <v>24</v>
      </c>
      <c r="K1601" s="5" t="s">
        <v>10053</v>
      </c>
      <c r="L1601" s="5" t="s">
        <v>15519</v>
      </c>
      <c r="M1601" s="5" t="s">
        <v>15520</v>
      </c>
      <c r="N1601" s="5" t="s">
        <v>648</v>
      </c>
      <c r="O1601" s="5" t="s">
        <v>55</v>
      </c>
      <c r="P1601" s="5" t="b">
        <f t="shared" ca="1" si="248"/>
        <v>0</v>
      </c>
      <c r="Q1601" s="5" t="b">
        <f t="shared" ca="1" si="3"/>
        <v>1</v>
      </c>
      <c r="R1601" s="5"/>
      <c r="S1601" s="5"/>
      <c r="T1601" s="5"/>
      <c r="U1601" s="5"/>
      <c r="V1601" s="5"/>
      <c r="W1601" s="5"/>
      <c r="X1601" s="5"/>
      <c r="Y1601" s="5"/>
      <c r="Z1601" s="5"/>
      <c r="AA1601" s="5"/>
      <c r="AB1601" s="5"/>
      <c r="AC1601" s="5"/>
      <c r="AD1601" s="5"/>
      <c r="AE1601" s="5"/>
      <c r="AF1601" s="5"/>
    </row>
    <row r="1602" spans="1:32" ht="21" customHeight="1">
      <c r="A1602" s="5" t="s">
        <v>24172</v>
      </c>
      <c r="B1602" s="5" t="s">
        <v>24173</v>
      </c>
      <c r="C1602" s="5" t="str">
        <f t="shared" ca="1" si="0"/>
        <v>上海</v>
      </c>
      <c r="D1602" s="5" t="str">
        <f t="shared" ca="1" si="249"/>
        <v>罗湖区  </v>
      </c>
      <c r="E1602" s="5" t="s">
        <v>22363</v>
      </c>
      <c r="F1602" s="5" t="s">
        <v>29</v>
      </c>
      <c r="G1602" s="7">
        <v>15</v>
      </c>
      <c r="H1602" s="7">
        <v>20</v>
      </c>
      <c r="I1602" s="5" t="s">
        <v>493</v>
      </c>
      <c r="J1602" s="5" t="s">
        <v>31</v>
      </c>
      <c r="K1602" s="5" t="s">
        <v>161</v>
      </c>
      <c r="L1602" s="5" t="s">
        <v>24174</v>
      </c>
      <c r="M1602" s="5" t="s">
        <v>24176</v>
      </c>
      <c r="N1602" s="5" t="s">
        <v>100</v>
      </c>
      <c r="O1602" s="5" t="s">
        <v>55</v>
      </c>
      <c r="P1602" s="5" t="b">
        <f t="shared" ca="1" si="248"/>
        <v>0</v>
      </c>
      <c r="Q1602" s="5" t="b">
        <f t="shared" ca="1" si="3"/>
        <v>1</v>
      </c>
      <c r="R1602" s="5"/>
      <c r="S1602" s="5"/>
      <c r="T1602" s="5"/>
      <c r="U1602" s="5"/>
      <c r="V1602" s="5"/>
      <c r="W1602" s="5"/>
      <c r="X1602" s="5"/>
      <c r="Y1602" s="5"/>
      <c r="Z1602" s="5"/>
      <c r="AA1602" s="5"/>
      <c r="AB1602" s="5"/>
      <c r="AC1602" s="5"/>
      <c r="AD1602" s="5"/>
      <c r="AE1602" s="5"/>
      <c r="AF1602" s="5"/>
    </row>
    <row r="1603" spans="1:32" ht="21" customHeight="1">
      <c r="A1603" s="5" t="s">
        <v>15601</v>
      </c>
      <c r="B1603" s="5" t="s">
        <v>15602</v>
      </c>
      <c r="C1603" s="5" t="str">
        <f t="shared" ca="1" si="0"/>
        <v>上海</v>
      </c>
      <c r="D1603" s="5" t="str">
        <f t="shared" ca="1" si="249"/>
        <v>罗湖区  </v>
      </c>
      <c r="E1603" s="5" t="s">
        <v>22670</v>
      </c>
      <c r="F1603" s="5" t="s">
        <v>45</v>
      </c>
      <c r="G1603" s="7">
        <v>15</v>
      </c>
      <c r="H1603" s="7">
        <v>20</v>
      </c>
      <c r="I1603" s="5" t="s">
        <v>493</v>
      </c>
      <c r="J1603" s="5" t="s">
        <v>108</v>
      </c>
      <c r="K1603" s="5" t="s">
        <v>57</v>
      </c>
      <c r="L1603" s="5" t="s">
        <v>13789</v>
      </c>
      <c r="M1603" s="5" t="s">
        <v>15605</v>
      </c>
      <c r="N1603" s="5" t="s">
        <v>37</v>
      </c>
      <c r="O1603" s="5" t="s">
        <v>55</v>
      </c>
      <c r="P1603" s="5" t="b">
        <f t="shared" ca="1" si="248"/>
        <v>0</v>
      </c>
      <c r="Q1603" s="5" t="b">
        <f t="shared" ca="1" si="3"/>
        <v>1</v>
      </c>
      <c r="R1603" s="5"/>
      <c r="S1603" s="5"/>
      <c r="T1603" s="5"/>
      <c r="U1603" s="5"/>
      <c r="V1603" s="5"/>
      <c r="W1603" s="5"/>
      <c r="X1603" s="5"/>
      <c r="Y1603" s="5"/>
      <c r="Z1603" s="5"/>
      <c r="AA1603" s="5"/>
      <c r="AB1603" s="5"/>
      <c r="AC1603" s="5"/>
      <c r="AD1603" s="5"/>
      <c r="AE1603" s="5"/>
      <c r="AF1603" s="5"/>
    </row>
    <row r="1604" spans="1:32" ht="21" customHeight="1">
      <c r="A1604" s="5" t="s">
        <v>15625</v>
      </c>
      <c r="B1604" s="5" t="s">
        <v>15626</v>
      </c>
      <c r="C1604" s="5" t="str">
        <f t="shared" ca="1" si="0"/>
        <v>上海</v>
      </c>
      <c r="D1604" s="5" t="str">
        <f t="shared" ca="1" si="249"/>
        <v>罗湖区  </v>
      </c>
      <c r="E1604" s="5" t="s">
        <v>22670</v>
      </c>
      <c r="F1604" s="5" t="s">
        <v>45</v>
      </c>
      <c r="G1604" s="7">
        <v>15</v>
      </c>
      <c r="H1604" s="7">
        <v>20</v>
      </c>
      <c r="I1604" s="5" t="s">
        <v>493</v>
      </c>
      <c r="J1604" s="5" t="s">
        <v>66</v>
      </c>
      <c r="K1604" s="5" t="s">
        <v>117</v>
      </c>
      <c r="L1604" s="5" t="s">
        <v>15629</v>
      </c>
      <c r="M1604" s="5" t="s">
        <v>15630</v>
      </c>
      <c r="N1604" s="5" t="s">
        <v>53</v>
      </c>
      <c r="O1604" s="5" t="s">
        <v>55</v>
      </c>
      <c r="P1604" s="5" t="b">
        <f t="shared" ca="1" si="248"/>
        <v>0</v>
      </c>
      <c r="Q1604" s="5" t="b">
        <f t="shared" ca="1" si="3"/>
        <v>1</v>
      </c>
      <c r="R1604" s="5"/>
      <c r="S1604" s="5"/>
      <c r="T1604" s="5"/>
      <c r="U1604" s="5"/>
      <c r="V1604" s="5"/>
      <c r="W1604" s="5"/>
      <c r="X1604" s="5"/>
      <c r="Y1604" s="5"/>
      <c r="Z1604" s="5"/>
      <c r="AA1604" s="5"/>
      <c r="AB1604" s="5"/>
      <c r="AC1604" s="5"/>
      <c r="AD1604" s="5"/>
      <c r="AE1604" s="5"/>
      <c r="AF1604" s="5"/>
    </row>
    <row r="1605" spans="1:32" ht="21" customHeight="1">
      <c r="A1605" s="5" t="s">
        <v>27032</v>
      </c>
      <c r="B1605" s="5" t="s">
        <v>15098</v>
      </c>
      <c r="C1605" s="5" t="str">
        <f t="shared" ca="1" si="0"/>
        <v>上海</v>
      </c>
      <c r="D1605" s="5" t="str">
        <f t="shared" ca="1" si="249"/>
        <v>罗湖区  </v>
      </c>
      <c r="E1605" s="5" t="s">
        <v>22670</v>
      </c>
      <c r="F1605" s="5" t="s">
        <v>45</v>
      </c>
      <c r="G1605" s="7">
        <v>15</v>
      </c>
      <c r="H1605" s="7">
        <v>20</v>
      </c>
      <c r="I1605" s="5" t="s">
        <v>493</v>
      </c>
      <c r="J1605" s="5" t="s">
        <v>108</v>
      </c>
      <c r="K1605" s="5" t="s">
        <v>11948</v>
      </c>
      <c r="L1605" s="5" t="s">
        <v>15099</v>
      </c>
      <c r="M1605" s="5" t="s">
        <v>27033</v>
      </c>
      <c r="N1605" s="5" t="s">
        <v>42</v>
      </c>
      <c r="O1605" s="5" t="s">
        <v>237</v>
      </c>
      <c r="P1605" s="5" t="b">
        <f t="shared" ca="1" si="248"/>
        <v>0</v>
      </c>
      <c r="Q1605" s="5" t="b">
        <f t="shared" ca="1" si="3"/>
        <v>1</v>
      </c>
      <c r="R1605" s="5"/>
      <c r="S1605" s="5"/>
      <c r="T1605" s="5"/>
      <c r="U1605" s="5"/>
      <c r="V1605" s="5"/>
      <c r="W1605" s="5"/>
      <c r="X1605" s="5"/>
      <c r="Y1605" s="5"/>
      <c r="Z1605" s="5"/>
      <c r="AA1605" s="5"/>
      <c r="AB1605" s="5"/>
      <c r="AC1605" s="5"/>
      <c r="AD1605" s="5"/>
      <c r="AE1605" s="5"/>
      <c r="AF1605" s="5"/>
    </row>
    <row r="1606" spans="1:32" ht="21" customHeight="1">
      <c r="A1606" s="5" t="s">
        <v>1457</v>
      </c>
      <c r="B1606" s="5" t="s">
        <v>17838</v>
      </c>
      <c r="C1606" s="5" t="str">
        <f t="shared" ca="1" si="0"/>
        <v>上海</v>
      </c>
      <c r="D1606" s="5" t="str">
        <f t="shared" ca="1" si="249"/>
        <v>罗湖区  </v>
      </c>
      <c r="E1606" s="5" t="s">
        <v>22670</v>
      </c>
      <c r="F1606" s="5" t="s">
        <v>45</v>
      </c>
      <c r="G1606" s="7">
        <v>15</v>
      </c>
      <c r="H1606" s="7">
        <v>25</v>
      </c>
      <c r="I1606" s="5" t="s">
        <v>151</v>
      </c>
      <c r="J1606" s="5" t="s">
        <v>108</v>
      </c>
      <c r="K1606" s="5" t="s">
        <v>414</v>
      </c>
      <c r="L1606" s="9" t="s">
        <v>47</v>
      </c>
      <c r="M1606" s="5" t="s">
        <v>27034</v>
      </c>
      <c r="N1606" s="5" t="s">
        <v>37</v>
      </c>
      <c r="O1606" s="5" t="s">
        <v>55</v>
      </c>
      <c r="P1606" s="5" t="b">
        <f t="shared" ca="1" si="248"/>
        <v>0</v>
      </c>
      <c r="Q1606" s="5" t="b">
        <f t="shared" ca="1" si="3"/>
        <v>1</v>
      </c>
      <c r="R1606" s="5"/>
      <c r="S1606" s="5"/>
      <c r="T1606" s="5"/>
      <c r="U1606" s="5"/>
      <c r="V1606" s="5"/>
      <c r="W1606" s="5"/>
      <c r="X1606" s="5"/>
      <c r="Y1606" s="5"/>
      <c r="Z1606" s="5"/>
      <c r="AA1606" s="5"/>
      <c r="AB1606" s="5"/>
      <c r="AC1606" s="5"/>
      <c r="AD1606" s="5"/>
      <c r="AE1606" s="5"/>
      <c r="AF1606" s="5"/>
    </row>
    <row r="1607" spans="1:32" ht="21" customHeight="1">
      <c r="A1607" s="5" t="s">
        <v>27035</v>
      </c>
      <c r="B1607" s="5" t="s">
        <v>27036</v>
      </c>
      <c r="C1607" s="5" t="str">
        <f t="shared" ca="1" si="0"/>
        <v>上海</v>
      </c>
      <c r="D1607" s="5" t="str">
        <f t="shared" ca="1" si="249"/>
        <v>罗湖区  </v>
      </c>
      <c r="E1607" s="5" t="s">
        <v>22670</v>
      </c>
      <c r="F1607" s="5" t="s">
        <v>29</v>
      </c>
      <c r="G1607" s="7">
        <v>15</v>
      </c>
      <c r="H1607" s="7">
        <v>20</v>
      </c>
      <c r="I1607" s="5" t="s">
        <v>493</v>
      </c>
      <c r="J1607" s="5" t="s">
        <v>31</v>
      </c>
      <c r="K1607" s="5" t="s">
        <v>624</v>
      </c>
      <c r="L1607" s="5" t="s">
        <v>27037</v>
      </c>
      <c r="M1607" s="5" t="s">
        <v>27038</v>
      </c>
      <c r="N1607" s="5" t="s">
        <v>100</v>
      </c>
      <c r="O1607" s="5" t="s">
        <v>55</v>
      </c>
      <c r="P1607" s="5" t="b">
        <f t="shared" ca="1" si="248"/>
        <v>0</v>
      </c>
      <c r="Q1607" s="5" t="b">
        <f t="shared" ca="1" si="3"/>
        <v>1</v>
      </c>
      <c r="R1607" s="5"/>
      <c r="S1607" s="5"/>
      <c r="T1607" s="5"/>
      <c r="U1607" s="5"/>
      <c r="V1607" s="5"/>
      <c r="W1607" s="5"/>
      <c r="X1607" s="5"/>
      <c r="Y1607" s="5"/>
      <c r="Z1607" s="5"/>
      <c r="AA1607" s="5"/>
      <c r="AB1607" s="5"/>
      <c r="AC1607" s="5"/>
      <c r="AD1607" s="5"/>
      <c r="AE1607" s="5"/>
      <c r="AF1607" s="5"/>
    </row>
    <row r="1608" spans="1:32" ht="21" customHeight="1">
      <c r="A1608" s="5" t="s">
        <v>765</v>
      </c>
      <c r="B1608" s="5" t="s">
        <v>15822</v>
      </c>
      <c r="C1608" s="5" t="str">
        <f t="shared" ca="1" si="0"/>
        <v>上海</v>
      </c>
      <c r="D1608" s="5" t="str">
        <f t="shared" ca="1" si="249"/>
        <v>罗湖区  </v>
      </c>
      <c r="E1608" s="5" t="s">
        <v>22687</v>
      </c>
      <c r="F1608" s="5" t="s">
        <v>29</v>
      </c>
      <c r="G1608" s="7">
        <v>15</v>
      </c>
      <c r="H1608" s="7">
        <v>20</v>
      </c>
      <c r="I1608" s="5" t="s">
        <v>493</v>
      </c>
      <c r="J1608" s="5" t="s">
        <v>108</v>
      </c>
      <c r="K1608" s="5" t="s">
        <v>110</v>
      </c>
      <c r="L1608" s="5" t="s">
        <v>15823</v>
      </c>
      <c r="M1608" s="5" t="s">
        <v>15824</v>
      </c>
      <c r="N1608" s="5" t="s">
        <v>37</v>
      </c>
      <c r="O1608" s="5" t="s">
        <v>55</v>
      </c>
      <c r="P1608" s="5" t="b">
        <f t="shared" ca="1" si="248"/>
        <v>0</v>
      </c>
      <c r="Q1608" s="5" t="b">
        <f t="shared" ca="1" si="3"/>
        <v>1</v>
      </c>
      <c r="R1608" s="5"/>
      <c r="S1608" s="5"/>
      <c r="T1608" s="5"/>
      <c r="U1608" s="5"/>
      <c r="V1608" s="5"/>
      <c r="W1608" s="5"/>
      <c r="X1608" s="5"/>
      <c r="Y1608" s="5"/>
      <c r="Z1608" s="5"/>
      <c r="AA1608" s="5"/>
      <c r="AB1608" s="5"/>
      <c r="AC1608" s="5"/>
      <c r="AD1608" s="5"/>
      <c r="AE1608" s="5"/>
      <c r="AF1608" s="5"/>
    </row>
    <row r="1609" spans="1:32" ht="21" customHeight="1">
      <c r="A1609" s="5" t="s">
        <v>1457</v>
      </c>
      <c r="B1609" s="5" t="s">
        <v>15830</v>
      </c>
      <c r="C1609" s="5" t="str">
        <f t="shared" ca="1" si="0"/>
        <v>上海</v>
      </c>
      <c r="D1609" s="9" t="s">
        <v>47</v>
      </c>
      <c r="E1609" s="5" t="s">
        <v>22707</v>
      </c>
      <c r="F1609" s="5" t="s">
        <v>45</v>
      </c>
      <c r="G1609" s="7">
        <v>15</v>
      </c>
      <c r="H1609" s="7">
        <v>20</v>
      </c>
      <c r="I1609" s="5" t="s">
        <v>493</v>
      </c>
      <c r="J1609" s="5" t="s">
        <v>108</v>
      </c>
      <c r="K1609" s="5" t="s">
        <v>134</v>
      </c>
      <c r="L1609" s="5" t="s">
        <v>15833</v>
      </c>
      <c r="M1609" s="5" t="s">
        <v>15834</v>
      </c>
      <c r="N1609" s="5" t="s">
        <v>37</v>
      </c>
      <c r="O1609" s="5" t="s">
        <v>55</v>
      </c>
      <c r="P1609" s="5" t="b">
        <f t="shared" ca="1" si="248"/>
        <v>0</v>
      </c>
      <c r="Q1609" s="5" t="b">
        <f t="shared" ca="1" si="3"/>
        <v>1</v>
      </c>
      <c r="R1609" s="5"/>
      <c r="S1609" s="5"/>
      <c r="T1609" s="5"/>
      <c r="U1609" s="5"/>
      <c r="V1609" s="5"/>
      <c r="W1609" s="5"/>
      <c r="X1609" s="5"/>
      <c r="Y1609" s="5"/>
      <c r="Z1609" s="5"/>
      <c r="AA1609" s="5"/>
      <c r="AB1609" s="5"/>
      <c r="AC1609" s="5"/>
      <c r="AD1609" s="5"/>
      <c r="AE1609" s="5"/>
      <c r="AF1609" s="5"/>
    </row>
    <row r="1610" spans="1:32" ht="21" customHeight="1">
      <c r="A1610" s="5" t="s">
        <v>27039</v>
      </c>
      <c r="B1610" s="5" t="s">
        <v>13681</v>
      </c>
      <c r="C1610" s="5" t="str">
        <f t="shared" ca="1" si="0"/>
        <v>上海</v>
      </c>
      <c r="D1610" s="5" t="str">
        <f t="shared" ref="D1610:D1615" ca="1" si="250">IFERROR(__xludf.DUMMYFUNCTION("REGEXEXTRACT(E1610,""-(\S+)"")"),"龙华新区  ")</f>
        <v>龙华新区  </v>
      </c>
      <c r="E1610" s="5" t="s">
        <v>22680</v>
      </c>
      <c r="F1610" s="5" t="s">
        <v>45</v>
      </c>
      <c r="G1610" s="7">
        <v>15</v>
      </c>
      <c r="H1610" s="7">
        <v>20</v>
      </c>
      <c r="I1610" s="5" t="s">
        <v>493</v>
      </c>
      <c r="J1610" s="5" t="s">
        <v>66</v>
      </c>
      <c r="K1610" s="5" t="s">
        <v>126</v>
      </c>
      <c r="L1610" s="5" t="s">
        <v>27040</v>
      </c>
      <c r="M1610" s="5" t="s">
        <v>27041</v>
      </c>
      <c r="N1610" s="5" t="s">
        <v>37</v>
      </c>
      <c r="O1610" s="5" t="s">
        <v>55</v>
      </c>
      <c r="P1610" s="5" t="b">
        <f t="shared" ca="1" si="248"/>
        <v>0</v>
      </c>
      <c r="Q1610" s="5" t="b">
        <f t="shared" ca="1" si="3"/>
        <v>1</v>
      </c>
      <c r="R1610" s="5"/>
      <c r="S1610" s="5"/>
      <c r="T1610" s="5"/>
      <c r="U1610" s="5"/>
      <c r="V1610" s="5"/>
      <c r="W1610" s="5"/>
      <c r="X1610" s="5"/>
      <c r="Y1610" s="5"/>
      <c r="Z1610" s="5"/>
      <c r="AA1610" s="5"/>
      <c r="AB1610" s="5"/>
      <c r="AC1610" s="5"/>
      <c r="AD1610" s="5"/>
      <c r="AE1610" s="5"/>
      <c r="AF1610" s="5"/>
    </row>
    <row r="1611" spans="1:32" ht="21" customHeight="1">
      <c r="A1611" s="5" t="s">
        <v>15988</v>
      </c>
      <c r="B1611" s="5" t="s">
        <v>15990</v>
      </c>
      <c r="C1611" s="5" t="str">
        <f t="shared" ca="1" si="0"/>
        <v>上海</v>
      </c>
      <c r="D1611" s="5" t="str">
        <f t="shared" ca="1" si="250"/>
        <v>龙华新区  </v>
      </c>
      <c r="E1611" s="5" t="s">
        <v>22670</v>
      </c>
      <c r="F1611" s="5" t="s">
        <v>45</v>
      </c>
      <c r="G1611" s="7">
        <v>15</v>
      </c>
      <c r="H1611" s="7">
        <v>25</v>
      </c>
      <c r="I1611" s="5" t="s">
        <v>151</v>
      </c>
      <c r="J1611" s="5" t="s">
        <v>31</v>
      </c>
      <c r="K1611" s="5" t="s">
        <v>117</v>
      </c>
      <c r="L1611" s="5" t="s">
        <v>15991</v>
      </c>
      <c r="M1611" s="5" t="s">
        <v>15992</v>
      </c>
      <c r="N1611" s="5" t="s">
        <v>167</v>
      </c>
      <c r="O1611" s="5" t="s">
        <v>237</v>
      </c>
      <c r="P1611" s="5" t="b">
        <f t="shared" ca="1" si="248"/>
        <v>0</v>
      </c>
      <c r="Q1611" s="5" t="b">
        <f t="shared" ca="1" si="3"/>
        <v>1</v>
      </c>
      <c r="R1611" s="5"/>
      <c r="S1611" s="5"/>
      <c r="T1611" s="5"/>
      <c r="U1611" s="5"/>
      <c r="V1611" s="5"/>
      <c r="W1611" s="5"/>
      <c r="X1611" s="5"/>
      <c r="Y1611" s="5"/>
      <c r="Z1611" s="5"/>
      <c r="AA1611" s="5"/>
      <c r="AB1611" s="5"/>
      <c r="AC1611" s="5"/>
      <c r="AD1611" s="5"/>
      <c r="AE1611" s="5"/>
      <c r="AF1611" s="5"/>
    </row>
    <row r="1612" spans="1:32" ht="21" customHeight="1">
      <c r="A1612" s="5" t="s">
        <v>1457</v>
      </c>
      <c r="B1612" s="5" t="s">
        <v>15918</v>
      </c>
      <c r="C1612" s="5" t="str">
        <f t="shared" ca="1" si="0"/>
        <v>上海</v>
      </c>
      <c r="D1612" s="5" t="str">
        <f t="shared" ca="1" si="250"/>
        <v>龙华新区  </v>
      </c>
      <c r="E1612" s="5" t="s">
        <v>22670</v>
      </c>
      <c r="F1612" s="5" t="s">
        <v>45</v>
      </c>
      <c r="G1612" s="7">
        <v>15</v>
      </c>
      <c r="H1612" s="7">
        <v>20</v>
      </c>
      <c r="I1612" s="5" t="s">
        <v>493</v>
      </c>
      <c r="J1612" s="5" t="s">
        <v>66</v>
      </c>
      <c r="K1612" s="5" t="s">
        <v>3528</v>
      </c>
      <c r="L1612" s="5" t="s">
        <v>12778</v>
      </c>
      <c r="M1612" s="5" t="s">
        <v>15919</v>
      </c>
      <c r="N1612" s="5" t="s">
        <v>167</v>
      </c>
      <c r="O1612" s="5" t="s">
        <v>55</v>
      </c>
      <c r="P1612" s="5" t="b">
        <f t="shared" ca="1" si="248"/>
        <v>0</v>
      </c>
      <c r="Q1612" s="5" t="b">
        <f t="shared" ca="1" si="3"/>
        <v>1</v>
      </c>
      <c r="R1612" s="5"/>
      <c r="S1612" s="5"/>
      <c r="T1612" s="5"/>
      <c r="U1612" s="5"/>
      <c r="V1612" s="5"/>
      <c r="W1612" s="5"/>
      <c r="X1612" s="5"/>
      <c r="Y1612" s="5"/>
      <c r="Z1612" s="5"/>
      <c r="AA1612" s="5"/>
      <c r="AB1612" s="5"/>
      <c r="AC1612" s="5"/>
      <c r="AD1612" s="5"/>
      <c r="AE1612" s="5"/>
      <c r="AF1612" s="5"/>
    </row>
    <row r="1613" spans="1:32" ht="21" customHeight="1">
      <c r="A1613" s="5" t="s">
        <v>248</v>
      </c>
      <c r="B1613" s="5" t="s">
        <v>15940</v>
      </c>
      <c r="C1613" s="5" t="str">
        <f t="shared" ca="1" si="0"/>
        <v>上海</v>
      </c>
      <c r="D1613" s="5" t="str">
        <f t="shared" ca="1" si="250"/>
        <v>龙华新区  </v>
      </c>
      <c r="E1613" s="5" t="s">
        <v>22698</v>
      </c>
      <c r="F1613" s="5" t="s">
        <v>45</v>
      </c>
      <c r="G1613" s="7">
        <v>15</v>
      </c>
      <c r="H1613" s="7">
        <v>20</v>
      </c>
      <c r="I1613" s="5" t="s">
        <v>493</v>
      </c>
      <c r="J1613" s="5" t="s">
        <v>66</v>
      </c>
      <c r="K1613" s="5" t="s">
        <v>5180</v>
      </c>
      <c r="L1613" s="5" t="s">
        <v>15941</v>
      </c>
      <c r="M1613" s="5" t="s">
        <v>15942</v>
      </c>
      <c r="N1613" s="5" t="s">
        <v>37</v>
      </c>
      <c r="O1613" s="5" t="s">
        <v>89</v>
      </c>
      <c r="P1613" s="5" t="b">
        <f t="shared" ca="1" si="248"/>
        <v>0</v>
      </c>
      <c r="Q1613" s="5" t="b">
        <f t="shared" ca="1" si="3"/>
        <v>1</v>
      </c>
      <c r="R1613" s="5"/>
      <c r="S1613" s="5"/>
      <c r="T1613" s="5"/>
      <c r="U1613" s="5"/>
      <c r="V1613" s="5"/>
      <c r="W1613" s="5"/>
      <c r="X1613" s="5"/>
      <c r="Y1613" s="5"/>
      <c r="Z1613" s="5"/>
      <c r="AA1613" s="5"/>
      <c r="AB1613" s="5"/>
      <c r="AC1613" s="5"/>
      <c r="AD1613" s="5"/>
      <c r="AE1613" s="5"/>
      <c r="AF1613" s="5"/>
    </row>
    <row r="1614" spans="1:32" ht="21" customHeight="1">
      <c r="A1614" s="5" t="s">
        <v>7050</v>
      </c>
      <c r="B1614" s="5" t="s">
        <v>10101</v>
      </c>
      <c r="C1614" s="5" t="str">
        <f t="shared" ca="1" si="0"/>
        <v>上海</v>
      </c>
      <c r="D1614" s="5" t="str">
        <f t="shared" ca="1" si="250"/>
        <v>龙华新区  </v>
      </c>
      <c r="E1614" s="5" t="s">
        <v>22670</v>
      </c>
      <c r="F1614" s="5" t="s">
        <v>45</v>
      </c>
      <c r="G1614" s="7">
        <v>15</v>
      </c>
      <c r="H1614" s="7">
        <v>20</v>
      </c>
      <c r="I1614" s="5" t="s">
        <v>493</v>
      </c>
      <c r="J1614" s="5" t="s">
        <v>66</v>
      </c>
      <c r="K1614" s="5" t="s">
        <v>10104</v>
      </c>
      <c r="L1614" s="5" t="s">
        <v>10105</v>
      </c>
      <c r="M1614" s="5" t="s">
        <v>24527</v>
      </c>
      <c r="N1614" s="5" t="s">
        <v>53</v>
      </c>
      <c r="O1614" s="5" t="s">
        <v>405</v>
      </c>
      <c r="P1614" s="5" t="b">
        <f t="shared" ca="1" si="248"/>
        <v>0</v>
      </c>
      <c r="Q1614" s="5" t="b">
        <f t="shared" ca="1" si="3"/>
        <v>1</v>
      </c>
      <c r="R1614" s="5"/>
      <c r="S1614" s="5"/>
      <c r="T1614" s="5"/>
      <c r="U1614" s="5"/>
      <c r="V1614" s="5"/>
      <c r="W1614" s="5"/>
      <c r="X1614" s="5"/>
      <c r="Y1614" s="5"/>
      <c r="Z1614" s="5"/>
      <c r="AA1614" s="5"/>
      <c r="AB1614" s="5"/>
      <c r="AC1614" s="5"/>
      <c r="AD1614" s="5"/>
      <c r="AE1614" s="5"/>
      <c r="AF1614" s="5"/>
    </row>
    <row r="1615" spans="1:32" ht="21" customHeight="1">
      <c r="A1615" s="5" t="s">
        <v>5603</v>
      </c>
      <c r="B1615" s="5" t="s">
        <v>16001</v>
      </c>
      <c r="C1615" s="5" t="str">
        <f t="shared" ca="1" si="0"/>
        <v>上海</v>
      </c>
      <c r="D1615" s="5" t="str">
        <f t="shared" ca="1" si="250"/>
        <v>龙华新区  </v>
      </c>
      <c r="E1615" s="5" t="s">
        <v>22687</v>
      </c>
      <c r="F1615" s="5" t="s">
        <v>29</v>
      </c>
      <c r="G1615" s="7">
        <v>15</v>
      </c>
      <c r="H1615" s="7">
        <v>20</v>
      </c>
      <c r="I1615" s="5" t="s">
        <v>493</v>
      </c>
      <c r="J1615" s="5" t="s">
        <v>108</v>
      </c>
      <c r="K1615" s="5" t="s">
        <v>57</v>
      </c>
      <c r="L1615" s="9" t="s">
        <v>47</v>
      </c>
      <c r="M1615" s="9" t="s">
        <v>47</v>
      </c>
      <c r="N1615" s="5" t="s">
        <v>42</v>
      </c>
      <c r="O1615" s="5" t="s">
        <v>55</v>
      </c>
      <c r="P1615" s="5" t="b">
        <f t="shared" ca="1" si="248"/>
        <v>0</v>
      </c>
      <c r="Q1615" s="5" t="b">
        <f t="shared" ca="1" si="3"/>
        <v>1</v>
      </c>
      <c r="R1615" s="5"/>
      <c r="S1615" s="5"/>
      <c r="T1615" s="5"/>
      <c r="U1615" s="5"/>
      <c r="V1615" s="5"/>
      <c r="W1615" s="5"/>
      <c r="X1615" s="5"/>
      <c r="Y1615" s="5"/>
      <c r="Z1615" s="5"/>
      <c r="AA1615" s="5"/>
      <c r="AB1615" s="5"/>
      <c r="AC1615" s="5"/>
      <c r="AD1615" s="5"/>
      <c r="AE1615" s="5"/>
      <c r="AF1615" s="5"/>
    </row>
    <row r="1616" spans="1:32" ht="21" customHeight="1">
      <c r="A1616" s="5" t="s">
        <v>16055</v>
      </c>
      <c r="B1616" s="5" t="s">
        <v>14848</v>
      </c>
      <c r="C1616" s="5" t="str">
        <f t="shared" ca="1" si="0"/>
        <v>上海</v>
      </c>
      <c r="D1616" s="9" t="s">
        <v>47</v>
      </c>
      <c r="E1616" s="5" t="s">
        <v>22707</v>
      </c>
      <c r="F1616" s="5" t="s">
        <v>45</v>
      </c>
      <c r="G1616" s="7">
        <v>15</v>
      </c>
      <c r="H1616" s="7">
        <v>30</v>
      </c>
      <c r="I1616" s="5" t="s">
        <v>2134</v>
      </c>
      <c r="J1616" s="5" t="s">
        <v>66</v>
      </c>
      <c r="K1616" s="5" t="s">
        <v>76</v>
      </c>
      <c r="L1616" s="5" t="s">
        <v>599</v>
      </c>
      <c r="M1616" s="5" t="s">
        <v>16057</v>
      </c>
      <c r="N1616" s="5" t="s">
        <v>648</v>
      </c>
      <c r="O1616" s="5" t="s">
        <v>237</v>
      </c>
      <c r="P1616" s="5" t="b">
        <f t="shared" ca="1" si="248"/>
        <v>0</v>
      </c>
      <c r="Q1616" s="5" t="b">
        <f t="shared" ca="1" si="3"/>
        <v>1</v>
      </c>
      <c r="R1616" s="5"/>
      <c r="S1616" s="5"/>
      <c r="T1616" s="5"/>
      <c r="U1616" s="5"/>
      <c r="V1616" s="5"/>
      <c r="W1616" s="5"/>
      <c r="X1616" s="5"/>
      <c r="Y1616" s="5"/>
      <c r="Z1616" s="5"/>
      <c r="AA1616" s="5"/>
      <c r="AB1616" s="5"/>
      <c r="AC1616" s="5"/>
      <c r="AD1616" s="5"/>
      <c r="AE1616" s="5"/>
      <c r="AF1616" s="5"/>
    </row>
    <row r="1617" spans="1:32" ht="21" customHeight="1">
      <c r="A1617" s="5" t="s">
        <v>16033</v>
      </c>
      <c r="B1617" s="5" t="s">
        <v>16034</v>
      </c>
      <c r="C1617" s="5" t="str">
        <f t="shared" ca="1" si="0"/>
        <v>上海</v>
      </c>
      <c r="D1617" s="5" t="str">
        <f t="shared" ref="D1617:D1619" ca="1" si="251">IFERROR(__xludf.DUMMYFUNCTION("REGEXEXTRACT(E1617,""-(\S+)"")"),"南山区  ")</f>
        <v>南山区  </v>
      </c>
      <c r="E1617" s="5" t="s">
        <v>22670</v>
      </c>
      <c r="F1617" s="5" t="s">
        <v>45</v>
      </c>
      <c r="G1617" s="7">
        <v>15</v>
      </c>
      <c r="H1617" s="7">
        <v>20</v>
      </c>
      <c r="I1617" s="5" t="s">
        <v>493</v>
      </c>
      <c r="J1617" s="5" t="s">
        <v>108</v>
      </c>
      <c r="K1617" s="5" t="s">
        <v>10587</v>
      </c>
      <c r="L1617" s="5" t="s">
        <v>16038</v>
      </c>
      <c r="M1617" s="5" t="s">
        <v>16039</v>
      </c>
      <c r="N1617" s="5" t="s">
        <v>167</v>
      </c>
      <c r="O1617" s="5" t="s">
        <v>55</v>
      </c>
      <c r="P1617" s="5" t="b">
        <f t="shared" ca="1" si="248"/>
        <v>0</v>
      </c>
      <c r="Q1617" s="5" t="b">
        <f t="shared" ca="1" si="3"/>
        <v>1</v>
      </c>
      <c r="R1617" s="5"/>
      <c r="S1617" s="5"/>
      <c r="T1617" s="5"/>
      <c r="U1617" s="5"/>
      <c r="V1617" s="5"/>
      <c r="W1617" s="5"/>
      <c r="X1617" s="5"/>
      <c r="Y1617" s="5"/>
      <c r="Z1617" s="5"/>
      <c r="AA1617" s="5"/>
      <c r="AB1617" s="5"/>
      <c r="AC1617" s="5"/>
      <c r="AD1617" s="5"/>
      <c r="AE1617" s="5"/>
      <c r="AF1617" s="5"/>
    </row>
    <row r="1618" spans="1:32" ht="21" customHeight="1">
      <c r="A1618" s="5" t="s">
        <v>27042</v>
      </c>
      <c r="B1618" s="5" t="s">
        <v>20881</v>
      </c>
      <c r="C1618" s="5" t="str">
        <f t="shared" ca="1" si="0"/>
        <v>上海</v>
      </c>
      <c r="D1618" s="5" t="str">
        <f t="shared" ca="1" si="251"/>
        <v>南山区  </v>
      </c>
      <c r="E1618" s="5" t="s">
        <v>22670</v>
      </c>
      <c r="F1618" s="5" t="s">
        <v>29</v>
      </c>
      <c r="G1618" s="7">
        <v>15</v>
      </c>
      <c r="H1618" s="7">
        <v>25</v>
      </c>
      <c r="I1618" s="5" t="s">
        <v>151</v>
      </c>
      <c r="J1618" s="5" t="s">
        <v>108</v>
      </c>
      <c r="K1618" s="5" t="s">
        <v>224</v>
      </c>
      <c r="L1618" s="9" t="s">
        <v>47</v>
      </c>
      <c r="M1618" s="5" t="s">
        <v>27043</v>
      </c>
      <c r="N1618" s="5" t="s">
        <v>100</v>
      </c>
      <c r="O1618" s="5" t="s">
        <v>55</v>
      </c>
      <c r="P1618" s="5" t="b">
        <f t="shared" ca="1" si="248"/>
        <v>0</v>
      </c>
      <c r="Q1618" s="5" t="b">
        <f t="shared" ca="1" si="3"/>
        <v>1</v>
      </c>
      <c r="R1618" s="5"/>
      <c r="S1618" s="5"/>
      <c r="T1618" s="5"/>
      <c r="U1618" s="5"/>
      <c r="V1618" s="5"/>
      <c r="W1618" s="5"/>
      <c r="X1618" s="5"/>
      <c r="Y1618" s="5"/>
      <c r="Z1618" s="5"/>
      <c r="AA1618" s="5"/>
      <c r="AB1618" s="5"/>
      <c r="AC1618" s="5"/>
      <c r="AD1618" s="5"/>
      <c r="AE1618" s="5"/>
      <c r="AF1618" s="5"/>
    </row>
    <row r="1619" spans="1:32" ht="21" customHeight="1">
      <c r="A1619" s="5" t="s">
        <v>27044</v>
      </c>
      <c r="B1619" s="5" t="s">
        <v>27045</v>
      </c>
      <c r="C1619" s="5" t="str">
        <f t="shared" ca="1" si="0"/>
        <v>上海</v>
      </c>
      <c r="D1619" s="5" t="str">
        <f t="shared" ca="1" si="251"/>
        <v>南山区  </v>
      </c>
      <c r="E1619" s="5" t="s">
        <v>22670</v>
      </c>
      <c r="F1619" s="5" t="s">
        <v>29</v>
      </c>
      <c r="G1619" s="7">
        <v>15</v>
      </c>
      <c r="H1619" s="7">
        <v>25</v>
      </c>
      <c r="I1619" s="5" t="s">
        <v>151</v>
      </c>
      <c r="J1619" s="5" t="s">
        <v>66</v>
      </c>
      <c r="K1619" s="5" t="s">
        <v>76</v>
      </c>
      <c r="L1619" s="5" t="s">
        <v>27046</v>
      </c>
      <c r="M1619" s="5" t="s">
        <v>27047</v>
      </c>
      <c r="N1619" s="5" t="s">
        <v>37</v>
      </c>
      <c r="O1619" s="5" t="s">
        <v>55</v>
      </c>
      <c r="P1619" s="5" t="b">
        <f t="shared" ca="1" si="248"/>
        <v>0</v>
      </c>
      <c r="Q1619" s="5" t="b">
        <f t="shared" ca="1" si="3"/>
        <v>1</v>
      </c>
      <c r="R1619" s="5"/>
      <c r="S1619" s="5"/>
      <c r="T1619" s="5"/>
      <c r="U1619" s="5"/>
      <c r="V1619" s="5"/>
      <c r="W1619" s="5"/>
      <c r="X1619" s="5"/>
      <c r="Y1619" s="5"/>
      <c r="Z1619" s="5"/>
      <c r="AA1619" s="5"/>
      <c r="AB1619" s="5"/>
      <c r="AC1619" s="5"/>
      <c r="AD1619" s="5"/>
      <c r="AE1619" s="5"/>
      <c r="AF1619" s="5"/>
    </row>
    <row r="1620" spans="1:32" ht="21" customHeight="1">
      <c r="A1620" s="5" t="s">
        <v>12201</v>
      </c>
      <c r="B1620" s="5" t="s">
        <v>16355</v>
      </c>
      <c r="C1620" s="5" t="str">
        <f t="shared" ca="1" si="0"/>
        <v>上海</v>
      </c>
      <c r="D1620" s="9" t="s">
        <v>47</v>
      </c>
      <c r="E1620" s="5" t="s">
        <v>22707</v>
      </c>
      <c r="F1620" s="5" t="s">
        <v>45</v>
      </c>
      <c r="G1620" s="7">
        <v>15</v>
      </c>
      <c r="H1620" s="7">
        <v>25</v>
      </c>
      <c r="I1620" s="5" t="s">
        <v>151</v>
      </c>
      <c r="J1620" s="5" t="s">
        <v>66</v>
      </c>
      <c r="K1620" s="5" t="s">
        <v>403</v>
      </c>
      <c r="L1620" s="5" t="s">
        <v>16357</v>
      </c>
      <c r="M1620" s="5" t="s">
        <v>16358</v>
      </c>
      <c r="N1620" s="5" t="s">
        <v>37</v>
      </c>
      <c r="O1620" s="5" t="s">
        <v>38</v>
      </c>
      <c r="P1620" s="5" t="b">
        <f t="shared" ca="1" si="248"/>
        <v>0</v>
      </c>
      <c r="Q1620" s="5" t="b">
        <f t="shared" ca="1" si="3"/>
        <v>1</v>
      </c>
      <c r="R1620" s="5"/>
      <c r="S1620" s="5"/>
      <c r="T1620" s="5"/>
      <c r="U1620" s="5"/>
      <c r="V1620" s="5"/>
      <c r="W1620" s="5"/>
      <c r="X1620" s="5"/>
      <c r="Y1620" s="5"/>
      <c r="Z1620" s="5"/>
      <c r="AA1620" s="5"/>
      <c r="AB1620" s="5"/>
      <c r="AC1620" s="5"/>
      <c r="AD1620" s="5"/>
      <c r="AE1620" s="5"/>
      <c r="AF1620" s="5"/>
    </row>
    <row r="1621" spans="1:32" ht="21" customHeight="1">
      <c r="A1621" s="5" t="s">
        <v>11988</v>
      </c>
      <c r="B1621" s="5" t="s">
        <v>16374</v>
      </c>
      <c r="C1621" s="5" t="str">
        <f t="shared" ca="1" si="0"/>
        <v>上海</v>
      </c>
      <c r="D1621" s="5" t="str">
        <f t="shared" ref="D1621:D1624" ca="1" si="252">IFERROR(__xludf.DUMMYFUNCTION("REGEXEXTRACT(E1621,""-(\S+)"")"),"静安区  ")</f>
        <v>静安区  </v>
      </c>
      <c r="E1621" s="5" t="s">
        <v>22766</v>
      </c>
      <c r="F1621" s="5" t="s">
        <v>45</v>
      </c>
      <c r="G1621" s="7">
        <v>16</v>
      </c>
      <c r="H1621" s="7">
        <v>22</v>
      </c>
      <c r="I1621" s="5" t="s">
        <v>4259</v>
      </c>
      <c r="J1621" s="5" t="s">
        <v>66</v>
      </c>
      <c r="K1621" s="5" t="s">
        <v>16375</v>
      </c>
      <c r="L1621" s="5" t="s">
        <v>16376</v>
      </c>
      <c r="M1621" s="5" t="s">
        <v>16377</v>
      </c>
      <c r="N1621" s="5" t="s">
        <v>100</v>
      </c>
      <c r="O1621" s="5" t="s">
        <v>55</v>
      </c>
      <c r="P1621" s="5" t="b">
        <f t="shared" ca="1" si="248"/>
        <v>0</v>
      </c>
      <c r="Q1621" s="5" t="b">
        <f t="shared" ca="1" si="3"/>
        <v>1</v>
      </c>
      <c r="R1621" s="5"/>
      <c r="S1621" s="5"/>
      <c r="T1621" s="5"/>
      <c r="U1621" s="5"/>
      <c r="V1621" s="5"/>
      <c r="W1621" s="5"/>
      <c r="X1621" s="5"/>
      <c r="Y1621" s="5"/>
      <c r="Z1621" s="5"/>
      <c r="AA1621" s="5"/>
      <c r="AB1621" s="5"/>
      <c r="AC1621" s="5"/>
      <c r="AD1621" s="5"/>
      <c r="AE1621" s="5"/>
      <c r="AF1621" s="5"/>
    </row>
    <row r="1622" spans="1:32" ht="21" customHeight="1">
      <c r="A1622" s="5" t="s">
        <v>16405</v>
      </c>
      <c r="B1622" s="5" t="s">
        <v>3850</v>
      </c>
      <c r="C1622" s="5" t="str">
        <f t="shared" ca="1" si="0"/>
        <v>上海</v>
      </c>
      <c r="D1622" s="5" t="str">
        <f t="shared" ca="1" si="252"/>
        <v>静安区  </v>
      </c>
      <c r="E1622" s="5" t="s">
        <v>22772</v>
      </c>
      <c r="F1622" s="5" t="s">
        <v>29</v>
      </c>
      <c r="G1622" s="7">
        <v>16</v>
      </c>
      <c r="H1622" s="7">
        <v>25</v>
      </c>
      <c r="I1622" s="5" t="s">
        <v>6488</v>
      </c>
      <c r="J1622" s="5" t="s">
        <v>66</v>
      </c>
      <c r="K1622" s="5" t="s">
        <v>57</v>
      </c>
      <c r="L1622" s="5" t="s">
        <v>16406</v>
      </c>
      <c r="M1622" s="5" t="s">
        <v>16407</v>
      </c>
      <c r="N1622" s="5" t="s">
        <v>37</v>
      </c>
      <c r="O1622" s="5" t="s">
        <v>55</v>
      </c>
      <c r="P1622" s="5" t="b">
        <f t="shared" ca="1" si="248"/>
        <v>0</v>
      </c>
      <c r="Q1622" s="5" t="b">
        <f t="shared" ca="1" si="3"/>
        <v>1</v>
      </c>
      <c r="R1622" s="5"/>
      <c r="S1622" s="5"/>
      <c r="T1622" s="5"/>
      <c r="U1622" s="5"/>
      <c r="V1622" s="5"/>
      <c r="W1622" s="5"/>
      <c r="X1622" s="5"/>
      <c r="Y1622" s="5"/>
      <c r="Z1622" s="5"/>
      <c r="AA1622" s="5"/>
      <c r="AB1622" s="5"/>
      <c r="AC1622" s="5"/>
      <c r="AD1622" s="5"/>
      <c r="AE1622" s="5"/>
      <c r="AF1622" s="5"/>
    </row>
    <row r="1623" spans="1:32" ht="21" customHeight="1">
      <c r="A1623" s="5" t="s">
        <v>277</v>
      </c>
      <c r="B1623" s="5" t="s">
        <v>16385</v>
      </c>
      <c r="C1623" s="5" t="str">
        <f t="shared" ca="1" si="0"/>
        <v>上海</v>
      </c>
      <c r="D1623" s="5" t="str">
        <f t="shared" ca="1" si="252"/>
        <v>静安区  </v>
      </c>
      <c r="E1623" s="5" t="s">
        <v>22482</v>
      </c>
      <c r="F1623" s="5" t="s">
        <v>45</v>
      </c>
      <c r="G1623" s="7">
        <v>16</v>
      </c>
      <c r="H1623" s="7">
        <v>20</v>
      </c>
      <c r="I1623" s="5" t="s">
        <v>16365</v>
      </c>
      <c r="J1623" s="5" t="s">
        <v>66</v>
      </c>
      <c r="K1623" s="5" t="s">
        <v>110</v>
      </c>
      <c r="L1623" s="5" t="s">
        <v>16386</v>
      </c>
      <c r="M1623" s="5" t="s">
        <v>16388</v>
      </c>
      <c r="N1623" s="5" t="s">
        <v>42</v>
      </c>
      <c r="O1623" s="5" t="s">
        <v>237</v>
      </c>
      <c r="P1623" s="5" t="b">
        <f t="shared" ca="1" si="248"/>
        <v>0</v>
      </c>
      <c r="Q1623" s="5" t="b">
        <f t="shared" ca="1" si="3"/>
        <v>1</v>
      </c>
      <c r="R1623" s="5"/>
      <c r="S1623" s="5"/>
      <c r="T1623" s="5"/>
      <c r="U1623" s="5"/>
      <c r="V1623" s="5"/>
      <c r="W1623" s="5"/>
      <c r="X1623" s="5"/>
      <c r="Y1623" s="5"/>
      <c r="Z1623" s="5"/>
      <c r="AA1623" s="5"/>
      <c r="AB1623" s="5"/>
      <c r="AC1623" s="5"/>
      <c r="AD1623" s="5"/>
      <c r="AE1623" s="5"/>
      <c r="AF1623" s="5"/>
    </row>
    <row r="1624" spans="1:32" ht="21" customHeight="1">
      <c r="A1624" s="5" t="s">
        <v>16378</v>
      </c>
      <c r="B1624" s="5" t="s">
        <v>16379</v>
      </c>
      <c r="C1624" s="5" t="str">
        <f t="shared" ca="1" si="0"/>
        <v>上海</v>
      </c>
      <c r="D1624" s="5" t="str">
        <f t="shared" ca="1" si="252"/>
        <v>静安区  </v>
      </c>
      <c r="E1624" s="5" t="s">
        <v>22670</v>
      </c>
      <c r="F1624" s="5" t="s">
        <v>29</v>
      </c>
      <c r="G1624" s="7">
        <v>16</v>
      </c>
      <c r="H1624" s="7">
        <v>25</v>
      </c>
      <c r="I1624" s="5" t="s">
        <v>6488</v>
      </c>
      <c r="J1624" s="5" t="s">
        <v>66</v>
      </c>
      <c r="K1624" s="5" t="s">
        <v>267</v>
      </c>
      <c r="L1624" s="5" t="s">
        <v>16380</v>
      </c>
      <c r="M1624" s="5" t="s">
        <v>16382</v>
      </c>
      <c r="N1624" s="5" t="s">
        <v>53</v>
      </c>
      <c r="O1624" s="5" t="s">
        <v>55</v>
      </c>
      <c r="P1624" s="5" t="b">
        <f t="shared" ca="1" si="248"/>
        <v>0</v>
      </c>
      <c r="Q1624" s="5" t="b">
        <f t="shared" ca="1" si="3"/>
        <v>1</v>
      </c>
      <c r="R1624" s="5"/>
      <c r="S1624" s="5"/>
      <c r="T1624" s="5"/>
      <c r="U1624" s="5"/>
      <c r="V1624" s="5"/>
      <c r="W1624" s="5"/>
      <c r="X1624" s="5"/>
      <c r="Y1624" s="5"/>
      <c r="Z1624" s="5"/>
      <c r="AA1624" s="5"/>
      <c r="AB1624" s="5"/>
      <c r="AC1624" s="5"/>
      <c r="AD1624" s="5"/>
      <c r="AE1624" s="5"/>
      <c r="AF1624" s="5"/>
    </row>
    <row r="1625" spans="1:32" ht="21" customHeight="1">
      <c r="A1625" s="5" t="s">
        <v>27048</v>
      </c>
      <c r="B1625" s="5" t="s">
        <v>27049</v>
      </c>
      <c r="C1625" s="5" t="str">
        <f t="shared" ca="1" si="0"/>
        <v>上海</v>
      </c>
      <c r="D1625" s="9" t="s">
        <v>47</v>
      </c>
      <c r="E1625" s="5" t="s">
        <v>22384</v>
      </c>
      <c r="F1625" s="5" t="s">
        <v>29</v>
      </c>
      <c r="G1625" s="7">
        <v>17</v>
      </c>
      <c r="H1625" s="7">
        <v>30</v>
      </c>
      <c r="I1625" s="5" t="s">
        <v>23492</v>
      </c>
      <c r="J1625" s="5" t="s">
        <v>108</v>
      </c>
      <c r="K1625" s="5" t="s">
        <v>117</v>
      </c>
      <c r="L1625" s="5" t="s">
        <v>27050</v>
      </c>
      <c r="M1625" s="5" t="s">
        <v>27051</v>
      </c>
      <c r="N1625" s="5" t="s">
        <v>53</v>
      </c>
      <c r="O1625" s="5" t="s">
        <v>55</v>
      </c>
      <c r="P1625" s="5" t="b">
        <f t="shared" ca="1" si="248"/>
        <v>0</v>
      </c>
      <c r="Q1625" s="5" t="b">
        <f t="shared" ca="1" si="3"/>
        <v>1</v>
      </c>
      <c r="R1625" s="5"/>
      <c r="S1625" s="5"/>
      <c r="T1625" s="5"/>
      <c r="U1625" s="5"/>
      <c r="V1625" s="5"/>
      <c r="W1625" s="5"/>
      <c r="X1625" s="5"/>
      <c r="Y1625" s="5"/>
      <c r="Z1625" s="5"/>
      <c r="AA1625" s="5"/>
      <c r="AB1625" s="5"/>
      <c r="AC1625" s="5"/>
      <c r="AD1625" s="5"/>
      <c r="AE1625" s="5"/>
      <c r="AF1625" s="5"/>
    </row>
    <row r="1626" spans="1:32" ht="21" customHeight="1">
      <c r="A1626" s="5" t="s">
        <v>12667</v>
      </c>
      <c r="B1626" s="5" t="s">
        <v>13292</v>
      </c>
      <c r="C1626" s="5" t="str">
        <f t="shared" ca="1" si="0"/>
        <v>上海</v>
      </c>
      <c r="D1626" s="9" t="s">
        <v>47</v>
      </c>
      <c r="E1626" s="5" t="s">
        <v>22384</v>
      </c>
      <c r="F1626" s="5" t="s">
        <v>45</v>
      </c>
      <c r="G1626" s="11">
        <v>17</v>
      </c>
      <c r="H1626" s="11">
        <v>25</v>
      </c>
      <c r="I1626" s="13" t="s">
        <v>1186</v>
      </c>
      <c r="J1626" s="5" t="s">
        <v>1690</v>
      </c>
      <c r="K1626" s="5" t="s">
        <v>117</v>
      </c>
      <c r="L1626" s="9" t="s">
        <v>47</v>
      </c>
      <c r="M1626" s="5" t="s">
        <v>16438</v>
      </c>
      <c r="N1626" s="5" t="s">
        <v>53</v>
      </c>
      <c r="O1626" s="5" t="s">
        <v>89</v>
      </c>
      <c r="P1626" s="5" t="b">
        <f t="shared" ca="1" si="248"/>
        <v>0</v>
      </c>
      <c r="Q1626" s="5" t="b">
        <f t="shared" ca="1" si="3"/>
        <v>1</v>
      </c>
      <c r="R1626" s="5"/>
      <c r="S1626" s="5"/>
      <c r="T1626" s="5"/>
      <c r="U1626" s="5"/>
      <c r="V1626" s="5"/>
      <c r="W1626" s="5"/>
      <c r="X1626" s="5"/>
      <c r="Y1626" s="5"/>
      <c r="Z1626" s="5"/>
      <c r="AA1626" s="5"/>
      <c r="AB1626" s="5"/>
      <c r="AC1626" s="5"/>
      <c r="AD1626" s="5"/>
      <c r="AE1626" s="5"/>
      <c r="AF1626" s="5"/>
    </row>
    <row r="1627" spans="1:32" ht="21" customHeight="1">
      <c r="A1627" s="5" t="s">
        <v>4047</v>
      </c>
      <c r="B1627" s="5" t="s">
        <v>4049</v>
      </c>
      <c r="C1627" s="5" t="str">
        <f t="shared" ca="1" si="0"/>
        <v>上海</v>
      </c>
      <c r="D1627" s="5" t="str">
        <f t="shared" ref="D1627:D1634" ca="1" si="253">IFERROR(__xludf.DUMMYFUNCTION("REGEXEXTRACT(E1627,""-(\S+)"")"),"浦东新区  ")</f>
        <v>浦东新区  </v>
      </c>
      <c r="E1627" s="5" t="s">
        <v>22772</v>
      </c>
      <c r="F1627" s="5" t="s">
        <v>45</v>
      </c>
      <c r="G1627" s="7">
        <v>17</v>
      </c>
      <c r="H1627" s="7">
        <v>23</v>
      </c>
      <c r="I1627" s="5" t="s">
        <v>4051</v>
      </c>
      <c r="J1627" s="5" t="s">
        <v>108</v>
      </c>
      <c r="K1627" s="5" t="s">
        <v>2303</v>
      </c>
      <c r="L1627" s="5" t="s">
        <v>4052</v>
      </c>
      <c r="M1627" s="5" t="s">
        <v>4053</v>
      </c>
      <c r="N1627" s="5" t="s">
        <v>53</v>
      </c>
      <c r="O1627" s="5" t="s">
        <v>55</v>
      </c>
      <c r="P1627" s="5" t="b">
        <f t="shared" ca="1" si="248"/>
        <v>0</v>
      </c>
      <c r="Q1627" s="5" t="b">
        <f t="shared" ca="1" si="3"/>
        <v>1</v>
      </c>
      <c r="R1627" s="5"/>
      <c r="S1627" s="5"/>
      <c r="T1627" s="5"/>
      <c r="U1627" s="5"/>
      <c r="V1627" s="5"/>
      <c r="W1627" s="5"/>
      <c r="X1627" s="5"/>
      <c r="Y1627" s="5"/>
      <c r="Z1627" s="5"/>
      <c r="AA1627" s="5"/>
      <c r="AB1627" s="5"/>
      <c r="AC1627" s="5"/>
      <c r="AD1627" s="5"/>
      <c r="AE1627" s="5"/>
      <c r="AF1627" s="5"/>
    </row>
    <row r="1628" spans="1:32" ht="21" customHeight="1">
      <c r="A1628" s="5" t="s">
        <v>16463</v>
      </c>
      <c r="B1628" s="5" t="s">
        <v>16464</v>
      </c>
      <c r="C1628" s="5" t="str">
        <f t="shared" ca="1" si="0"/>
        <v>上海</v>
      </c>
      <c r="D1628" s="5" t="str">
        <f t="shared" ca="1" si="253"/>
        <v>浦东新区  </v>
      </c>
      <c r="E1628" s="5" t="s">
        <v>22772</v>
      </c>
      <c r="F1628" s="5" t="s">
        <v>919</v>
      </c>
      <c r="G1628" s="11">
        <v>17</v>
      </c>
      <c r="H1628" s="11">
        <v>25</v>
      </c>
      <c r="I1628" s="13" t="s">
        <v>1186</v>
      </c>
      <c r="J1628" s="5" t="s">
        <v>31</v>
      </c>
      <c r="K1628" s="5" t="s">
        <v>16465</v>
      </c>
      <c r="L1628" s="5" t="s">
        <v>16466</v>
      </c>
      <c r="M1628" s="5" t="s">
        <v>16467</v>
      </c>
      <c r="N1628" s="5" t="s">
        <v>37</v>
      </c>
      <c r="O1628" s="5" t="s">
        <v>44</v>
      </c>
      <c r="P1628" s="5" t="b">
        <f t="shared" ca="1" si="248"/>
        <v>0</v>
      </c>
      <c r="Q1628" s="5" t="b">
        <f t="shared" ca="1" si="3"/>
        <v>1</v>
      </c>
      <c r="R1628" s="5"/>
      <c r="S1628" s="5"/>
      <c r="T1628" s="5"/>
      <c r="U1628" s="5"/>
      <c r="V1628" s="5"/>
      <c r="W1628" s="5"/>
      <c r="X1628" s="5"/>
      <c r="Y1628" s="5"/>
      <c r="Z1628" s="5"/>
      <c r="AA1628" s="5"/>
      <c r="AB1628" s="5"/>
      <c r="AC1628" s="5"/>
      <c r="AD1628" s="5"/>
      <c r="AE1628" s="5"/>
      <c r="AF1628" s="5"/>
    </row>
    <row r="1629" spans="1:32" ht="21" customHeight="1">
      <c r="A1629" s="5" t="s">
        <v>4566</v>
      </c>
      <c r="B1629" s="5" t="s">
        <v>4568</v>
      </c>
      <c r="C1629" s="5" t="str">
        <f t="shared" ca="1" si="0"/>
        <v>上海</v>
      </c>
      <c r="D1629" s="5" t="str">
        <f t="shared" ca="1" si="253"/>
        <v>浦东新区  </v>
      </c>
      <c r="E1629" s="5" t="s">
        <v>23053</v>
      </c>
      <c r="F1629" s="5" t="s">
        <v>45</v>
      </c>
      <c r="G1629" s="11">
        <v>17</v>
      </c>
      <c r="H1629" s="11">
        <v>25</v>
      </c>
      <c r="I1629" s="13" t="s">
        <v>1186</v>
      </c>
      <c r="J1629" s="5" t="s">
        <v>31</v>
      </c>
      <c r="K1629" s="5" t="s">
        <v>2197</v>
      </c>
      <c r="L1629" s="9" t="s">
        <v>47</v>
      </c>
      <c r="M1629" s="5" t="s">
        <v>4569</v>
      </c>
      <c r="N1629" s="5" t="s">
        <v>1599</v>
      </c>
      <c r="O1629" s="5" t="s">
        <v>55</v>
      </c>
      <c r="P1629" s="5" t="b">
        <f t="shared" ca="1" si="248"/>
        <v>0</v>
      </c>
      <c r="Q1629" s="5" t="b">
        <f t="shared" ca="1" si="3"/>
        <v>1</v>
      </c>
      <c r="R1629" s="5"/>
      <c r="S1629" s="5"/>
      <c r="T1629" s="5"/>
      <c r="U1629" s="5"/>
      <c r="V1629" s="5"/>
      <c r="W1629" s="5"/>
      <c r="X1629" s="5"/>
      <c r="Y1629" s="5"/>
      <c r="Z1629" s="5"/>
      <c r="AA1629" s="5"/>
      <c r="AB1629" s="5"/>
      <c r="AC1629" s="5"/>
      <c r="AD1629" s="5"/>
      <c r="AE1629" s="5"/>
      <c r="AF1629" s="5"/>
    </row>
    <row r="1630" spans="1:32" ht="21" customHeight="1">
      <c r="A1630" s="5" t="s">
        <v>27052</v>
      </c>
      <c r="B1630" s="5" t="s">
        <v>7901</v>
      </c>
      <c r="C1630" s="5" t="str">
        <f t="shared" ca="1" si="0"/>
        <v>上海</v>
      </c>
      <c r="D1630" s="5" t="str">
        <f t="shared" ca="1" si="253"/>
        <v>浦东新区  </v>
      </c>
      <c r="E1630" s="5" t="s">
        <v>22462</v>
      </c>
      <c r="F1630" s="5" t="s">
        <v>45</v>
      </c>
      <c r="G1630" s="11">
        <v>17</v>
      </c>
      <c r="H1630" s="11">
        <v>25</v>
      </c>
      <c r="I1630" s="13" t="s">
        <v>1186</v>
      </c>
      <c r="J1630" s="5" t="s">
        <v>66</v>
      </c>
      <c r="K1630" s="5" t="s">
        <v>7903</v>
      </c>
      <c r="L1630" s="5" t="s">
        <v>27053</v>
      </c>
      <c r="M1630" s="5" t="s">
        <v>27054</v>
      </c>
      <c r="N1630" s="5" t="s">
        <v>167</v>
      </c>
      <c r="O1630" s="5" t="s">
        <v>55</v>
      </c>
      <c r="P1630" s="5" t="b">
        <f t="shared" ca="1" si="248"/>
        <v>0</v>
      </c>
      <c r="Q1630" s="5" t="b">
        <f t="shared" ca="1" si="3"/>
        <v>1</v>
      </c>
      <c r="R1630" s="5"/>
      <c r="S1630" s="5"/>
      <c r="T1630" s="5"/>
      <c r="U1630" s="5"/>
      <c r="V1630" s="5"/>
      <c r="W1630" s="5"/>
      <c r="X1630" s="5"/>
      <c r="Y1630" s="5"/>
      <c r="Z1630" s="5"/>
      <c r="AA1630" s="5"/>
      <c r="AB1630" s="5"/>
      <c r="AC1630" s="5"/>
      <c r="AD1630" s="5"/>
      <c r="AE1630" s="5"/>
      <c r="AF1630" s="5"/>
    </row>
    <row r="1631" spans="1:32" ht="21" customHeight="1">
      <c r="A1631" s="5" t="s">
        <v>27044</v>
      </c>
      <c r="B1631" s="5" t="s">
        <v>27055</v>
      </c>
      <c r="C1631" s="5" t="str">
        <f t="shared" ca="1" si="0"/>
        <v>上海</v>
      </c>
      <c r="D1631" s="5" t="str">
        <f t="shared" ca="1" si="253"/>
        <v>浦东新区  </v>
      </c>
      <c r="E1631" s="5" t="s">
        <v>22337</v>
      </c>
      <c r="F1631" s="5" t="s">
        <v>29</v>
      </c>
      <c r="G1631" s="11">
        <v>17</v>
      </c>
      <c r="H1631" s="11">
        <v>25</v>
      </c>
      <c r="I1631" s="13" t="s">
        <v>1186</v>
      </c>
      <c r="J1631" s="5" t="s">
        <v>66</v>
      </c>
      <c r="K1631" s="5" t="s">
        <v>187</v>
      </c>
      <c r="L1631" s="5" t="s">
        <v>27056</v>
      </c>
      <c r="M1631" s="5" t="s">
        <v>27057</v>
      </c>
      <c r="N1631" s="5" t="s">
        <v>37</v>
      </c>
      <c r="O1631" s="5" t="s">
        <v>55</v>
      </c>
      <c r="P1631" s="5" t="b">
        <f t="shared" ca="1" si="248"/>
        <v>0</v>
      </c>
      <c r="Q1631" s="5" t="b">
        <f t="shared" ca="1" si="3"/>
        <v>1</v>
      </c>
      <c r="R1631" s="5"/>
      <c r="S1631" s="5"/>
      <c r="T1631" s="5"/>
      <c r="U1631" s="5"/>
      <c r="V1631" s="5"/>
      <c r="W1631" s="5"/>
      <c r="X1631" s="5"/>
      <c r="Y1631" s="5"/>
      <c r="Z1631" s="5"/>
      <c r="AA1631" s="5"/>
      <c r="AB1631" s="5"/>
      <c r="AC1631" s="5"/>
      <c r="AD1631" s="5"/>
      <c r="AE1631" s="5"/>
      <c r="AF1631" s="5"/>
    </row>
    <row r="1632" spans="1:32" ht="21" customHeight="1">
      <c r="A1632" s="5" t="s">
        <v>27058</v>
      </c>
      <c r="B1632" s="5" t="s">
        <v>27059</v>
      </c>
      <c r="C1632" s="5" t="str">
        <f t="shared" ca="1" si="0"/>
        <v>上海</v>
      </c>
      <c r="D1632" s="5" t="str">
        <f t="shared" ca="1" si="253"/>
        <v>浦东新区  </v>
      </c>
      <c r="E1632" s="5" t="s">
        <v>22670</v>
      </c>
      <c r="F1632" s="5" t="s">
        <v>29</v>
      </c>
      <c r="G1632" s="11">
        <v>17</v>
      </c>
      <c r="H1632" s="11">
        <v>25</v>
      </c>
      <c r="I1632" s="13" t="s">
        <v>1186</v>
      </c>
      <c r="J1632" s="5" t="s">
        <v>108</v>
      </c>
      <c r="K1632" s="5" t="s">
        <v>4495</v>
      </c>
      <c r="L1632" s="5" t="s">
        <v>688</v>
      </c>
      <c r="M1632" s="5" t="s">
        <v>27060</v>
      </c>
      <c r="N1632" s="5" t="s">
        <v>100</v>
      </c>
      <c r="O1632" s="5" t="s">
        <v>55</v>
      </c>
      <c r="P1632" s="5" t="b">
        <f t="shared" ca="1" si="248"/>
        <v>0</v>
      </c>
      <c r="Q1632" s="5" t="b">
        <f t="shared" ca="1" si="3"/>
        <v>1</v>
      </c>
      <c r="R1632" s="5"/>
      <c r="S1632" s="5"/>
      <c r="T1632" s="5"/>
      <c r="U1632" s="5"/>
      <c r="V1632" s="5"/>
      <c r="W1632" s="5"/>
      <c r="X1632" s="5"/>
      <c r="Y1632" s="5"/>
      <c r="Z1632" s="5"/>
      <c r="AA1632" s="5"/>
      <c r="AB1632" s="5"/>
      <c r="AC1632" s="5"/>
      <c r="AD1632" s="5"/>
      <c r="AE1632" s="5"/>
      <c r="AF1632" s="5"/>
    </row>
    <row r="1633" spans="1:32" ht="21" customHeight="1">
      <c r="A1633" s="5" t="s">
        <v>27044</v>
      </c>
      <c r="B1633" s="5" t="s">
        <v>27061</v>
      </c>
      <c r="C1633" s="5" t="str">
        <f t="shared" ca="1" si="0"/>
        <v>上海</v>
      </c>
      <c r="D1633" s="5" t="str">
        <f t="shared" ca="1" si="253"/>
        <v>浦东新区  </v>
      </c>
      <c r="E1633" s="5" t="s">
        <v>22670</v>
      </c>
      <c r="F1633" s="5" t="s">
        <v>45</v>
      </c>
      <c r="G1633" s="11">
        <v>17</v>
      </c>
      <c r="H1633" s="11">
        <v>25</v>
      </c>
      <c r="I1633" s="13" t="s">
        <v>1186</v>
      </c>
      <c r="J1633" s="5" t="s">
        <v>66</v>
      </c>
      <c r="K1633" s="5" t="s">
        <v>76</v>
      </c>
      <c r="L1633" s="5" t="s">
        <v>27062</v>
      </c>
      <c r="M1633" s="5" t="s">
        <v>27063</v>
      </c>
      <c r="N1633" s="5" t="s">
        <v>53</v>
      </c>
      <c r="O1633" s="5" t="s">
        <v>55</v>
      </c>
      <c r="P1633" s="5" t="b">
        <f t="shared" ca="1" si="248"/>
        <v>0</v>
      </c>
      <c r="Q1633" s="5" t="b">
        <f t="shared" ca="1" si="3"/>
        <v>1</v>
      </c>
      <c r="R1633" s="5"/>
      <c r="S1633" s="5"/>
      <c r="T1633" s="5"/>
      <c r="U1633" s="5"/>
      <c r="V1633" s="5"/>
      <c r="W1633" s="5"/>
      <c r="X1633" s="5"/>
      <c r="Y1633" s="5"/>
      <c r="Z1633" s="5"/>
      <c r="AA1633" s="5"/>
      <c r="AB1633" s="5"/>
      <c r="AC1633" s="5"/>
      <c r="AD1633" s="5"/>
      <c r="AE1633" s="5"/>
      <c r="AF1633" s="5"/>
    </row>
    <row r="1634" spans="1:32" ht="21" customHeight="1">
      <c r="A1634" s="5" t="s">
        <v>16459</v>
      </c>
      <c r="B1634" s="5" t="s">
        <v>16460</v>
      </c>
      <c r="C1634" s="5" t="str">
        <f t="shared" ca="1" si="0"/>
        <v>上海</v>
      </c>
      <c r="D1634" s="5" t="str">
        <f t="shared" ca="1" si="253"/>
        <v>浦东新区  </v>
      </c>
      <c r="E1634" s="5" t="s">
        <v>22670</v>
      </c>
      <c r="F1634" s="5" t="s">
        <v>45</v>
      </c>
      <c r="G1634" s="11">
        <v>17</v>
      </c>
      <c r="H1634" s="11">
        <v>25</v>
      </c>
      <c r="I1634" s="13" t="s">
        <v>1186</v>
      </c>
      <c r="J1634" s="5" t="s">
        <v>108</v>
      </c>
      <c r="K1634" s="5" t="s">
        <v>942</v>
      </c>
      <c r="L1634" s="5" t="s">
        <v>16461</v>
      </c>
      <c r="M1634" s="5" t="s">
        <v>16462</v>
      </c>
      <c r="N1634" s="5" t="s">
        <v>1599</v>
      </c>
      <c r="O1634" s="5" t="s">
        <v>55</v>
      </c>
      <c r="P1634" s="5" t="b">
        <f t="shared" ca="1" si="248"/>
        <v>0</v>
      </c>
      <c r="Q1634" s="5" t="b">
        <f t="shared" ca="1" si="3"/>
        <v>1</v>
      </c>
      <c r="R1634" s="5"/>
      <c r="S1634" s="5"/>
      <c r="T1634" s="5"/>
      <c r="U1634" s="5"/>
      <c r="V1634" s="5"/>
      <c r="W1634" s="5"/>
      <c r="X1634" s="5"/>
      <c r="Y1634" s="5"/>
      <c r="Z1634" s="5"/>
      <c r="AA1634" s="5"/>
      <c r="AB1634" s="5"/>
      <c r="AC1634" s="5"/>
      <c r="AD1634" s="5"/>
      <c r="AE1634" s="5"/>
      <c r="AF1634" s="5"/>
    </row>
    <row r="1635" spans="1:32" ht="21" customHeight="1">
      <c r="A1635" s="5" t="s">
        <v>27064</v>
      </c>
      <c r="B1635" s="5" t="s">
        <v>27065</v>
      </c>
      <c r="C1635" s="5" t="str">
        <f t="shared" ca="1" si="0"/>
        <v>上海</v>
      </c>
      <c r="D1635" s="9" t="s">
        <v>47</v>
      </c>
      <c r="E1635" s="5" t="s">
        <v>22384</v>
      </c>
      <c r="F1635" s="5" t="s">
        <v>45</v>
      </c>
      <c r="G1635" s="7">
        <v>18</v>
      </c>
      <c r="H1635" s="7">
        <v>22</v>
      </c>
      <c r="I1635" s="5" t="s">
        <v>7016</v>
      </c>
      <c r="J1635" s="5" t="s">
        <v>108</v>
      </c>
      <c r="K1635" s="5" t="s">
        <v>15789</v>
      </c>
      <c r="L1635" s="5" t="s">
        <v>27066</v>
      </c>
      <c r="M1635" s="5" t="s">
        <v>27067</v>
      </c>
      <c r="N1635" s="5" t="s">
        <v>167</v>
      </c>
      <c r="O1635" s="5" t="s">
        <v>405</v>
      </c>
      <c r="P1635" s="5" t="b">
        <f t="shared" ca="1" si="248"/>
        <v>0</v>
      </c>
      <c r="Q1635" s="5" t="b">
        <f t="shared" ca="1" si="3"/>
        <v>1</v>
      </c>
      <c r="R1635" s="5"/>
      <c r="S1635" s="5"/>
      <c r="T1635" s="5"/>
      <c r="U1635" s="5"/>
      <c r="V1635" s="5"/>
      <c r="W1635" s="5"/>
      <c r="X1635" s="5"/>
      <c r="Y1635" s="5"/>
      <c r="Z1635" s="5"/>
      <c r="AA1635" s="5"/>
      <c r="AB1635" s="5"/>
      <c r="AC1635" s="5"/>
      <c r="AD1635" s="5"/>
      <c r="AE1635" s="5"/>
      <c r="AF1635" s="5"/>
    </row>
    <row r="1636" spans="1:32" ht="21" customHeight="1">
      <c r="A1636" s="5" t="s">
        <v>15291</v>
      </c>
      <c r="B1636" s="5" t="s">
        <v>16496</v>
      </c>
      <c r="C1636" s="5" t="str">
        <f t="shared" ca="1" si="0"/>
        <v>上海</v>
      </c>
      <c r="D1636" s="5" t="str">
        <f ca="1">IFERROR(__xludf.DUMMYFUNCTION("REGEXEXTRACT(E1636,""-(\S+)"")"),"虹口区  ")</f>
        <v>虹口区  </v>
      </c>
      <c r="E1636" s="5" t="s">
        <v>22321</v>
      </c>
      <c r="F1636" s="5" t="s">
        <v>29</v>
      </c>
      <c r="G1636" s="7">
        <v>18</v>
      </c>
      <c r="H1636" s="7">
        <v>23</v>
      </c>
      <c r="I1636" s="5" t="s">
        <v>2349</v>
      </c>
      <c r="J1636" s="5" t="s">
        <v>66</v>
      </c>
      <c r="K1636" s="5" t="s">
        <v>117</v>
      </c>
      <c r="L1636" s="5" t="s">
        <v>16498</v>
      </c>
      <c r="M1636" s="5" t="s">
        <v>16500</v>
      </c>
      <c r="N1636" s="5" t="s">
        <v>42</v>
      </c>
      <c r="O1636" s="5" t="s">
        <v>55</v>
      </c>
      <c r="P1636" s="5" t="b">
        <f t="shared" ca="1" si="248"/>
        <v>0</v>
      </c>
      <c r="Q1636" s="5" t="b">
        <f t="shared" ca="1" si="3"/>
        <v>1</v>
      </c>
      <c r="R1636" s="5"/>
      <c r="S1636" s="5"/>
      <c r="T1636" s="5"/>
      <c r="U1636" s="5"/>
      <c r="V1636" s="5"/>
      <c r="W1636" s="5"/>
      <c r="X1636" s="5"/>
      <c r="Y1636" s="5"/>
      <c r="Z1636" s="5"/>
      <c r="AA1636" s="5"/>
      <c r="AB1636" s="5"/>
      <c r="AC1636" s="5"/>
      <c r="AD1636" s="5"/>
      <c r="AE1636" s="5"/>
      <c r="AF1636" s="5"/>
    </row>
    <row r="1637" spans="1:32" ht="21" customHeight="1">
      <c r="A1637" s="5" t="s">
        <v>26906</v>
      </c>
      <c r="B1637" s="5" t="s">
        <v>13014</v>
      </c>
      <c r="C1637" s="5" t="str">
        <f t="shared" ca="1" si="0"/>
        <v>上海</v>
      </c>
      <c r="D1637" s="9" t="s">
        <v>47</v>
      </c>
      <c r="E1637" s="5" t="s">
        <v>22384</v>
      </c>
      <c r="F1637" s="5" t="s">
        <v>45</v>
      </c>
      <c r="G1637" s="7">
        <v>18</v>
      </c>
      <c r="H1637" s="7">
        <v>28</v>
      </c>
      <c r="I1637" s="5" t="s">
        <v>3407</v>
      </c>
      <c r="J1637" s="5" t="s">
        <v>66</v>
      </c>
      <c r="K1637" s="5" t="s">
        <v>117</v>
      </c>
      <c r="L1637" s="5" t="s">
        <v>13017</v>
      </c>
      <c r="M1637" s="5" t="s">
        <v>27068</v>
      </c>
      <c r="N1637" s="5" t="s">
        <v>37</v>
      </c>
      <c r="O1637" s="5" t="s">
        <v>55</v>
      </c>
      <c r="P1637" s="5" t="b">
        <f t="shared" ca="1" si="248"/>
        <v>0</v>
      </c>
      <c r="Q1637" s="5" t="b">
        <f t="shared" ca="1" si="3"/>
        <v>1</v>
      </c>
      <c r="R1637" s="5"/>
      <c r="S1637" s="5"/>
      <c r="T1637" s="5"/>
      <c r="U1637" s="5"/>
      <c r="V1637" s="5"/>
      <c r="W1637" s="5"/>
      <c r="X1637" s="5"/>
      <c r="Y1637" s="5"/>
      <c r="Z1637" s="5"/>
      <c r="AA1637" s="5"/>
      <c r="AB1637" s="5"/>
      <c r="AC1637" s="5"/>
      <c r="AD1637" s="5"/>
      <c r="AE1637" s="5"/>
      <c r="AF1637" s="5"/>
    </row>
    <row r="1638" spans="1:32" ht="21" customHeight="1">
      <c r="A1638" s="5" t="s">
        <v>1457</v>
      </c>
      <c r="B1638" s="5" t="s">
        <v>16503</v>
      </c>
      <c r="C1638" s="5" t="str">
        <f t="shared" ca="1" si="0"/>
        <v>上海</v>
      </c>
      <c r="D1638" s="5" t="str">
        <f t="shared" ref="D1638:D1645" ca="1" si="254">IFERROR(__xludf.DUMMYFUNCTION("REGEXEXTRACT(E1638,""-(\S+)"")"),"闵行区  ")</f>
        <v>闵行区  </v>
      </c>
      <c r="E1638" s="5" t="s">
        <v>23053</v>
      </c>
      <c r="F1638" s="5" t="s">
        <v>45</v>
      </c>
      <c r="G1638" s="7">
        <v>18</v>
      </c>
      <c r="H1638" s="7">
        <v>25</v>
      </c>
      <c r="I1638" s="5" t="s">
        <v>2614</v>
      </c>
      <c r="J1638" s="5" t="s">
        <v>66</v>
      </c>
      <c r="K1638" s="5" t="s">
        <v>516</v>
      </c>
      <c r="L1638" s="5" t="s">
        <v>16504</v>
      </c>
      <c r="M1638" s="5" t="s">
        <v>16505</v>
      </c>
      <c r="N1638" s="5" t="s">
        <v>37</v>
      </c>
      <c r="O1638" s="5" t="s">
        <v>405</v>
      </c>
      <c r="P1638" s="5" t="b">
        <f t="shared" ca="1" si="248"/>
        <v>0</v>
      </c>
      <c r="Q1638" s="5" t="b">
        <f t="shared" ca="1" si="3"/>
        <v>1</v>
      </c>
      <c r="R1638" s="5"/>
      <c r="S1638" s="5"/>
      <c r="T1638" s="5"/>
      <c r="U1638" s="5"/>
      <c r="V1638" s="5"/>
      <c r="W1638" s="5"/>
      <c r="X1638" s="5"/>
      <c r="Y1638" s="5"/>
      <c r="Z1638" s="5"/>
      <c r="AA1638" s="5"/>
      <c r="AB1638" s="5"/>
      <c r="AC1638" s="5"/>
      <c r="AD1638" s="5"/>
      <c r="AE1638" s="5"/>
      <c r="AF1638" s="5"/>
    </row>
    <row r="1639" spans="1:32" ht="21" customHeight="1">
      <c r="A1639" s="5" t="s">
        <v>4668</v>
      </c>
      <c r="B1639" s="5" t="s">
        <v>160</v>
      </c>
      <c r="C1639" s="5" t="str">
        <f t="shared" ca="1" si="0"/>
        <v>上海</v>
      </c>
      <c r="D1639" s="5" t="str">
        <f t="shared" ca="1" si="254"/>
        <v>闵行区  </v>
      </c>
      <c r="E1639" s="5" t="s">
        <v>22766</v>
      </c>
      <c r="F1639" s="5" t="s">
        <v>45</v>
      </c>
      <c r="G1639" s="7">
        <v>18</v>
      </c>
      <c r="H1639" s="7">
        <v>25</v>
      </c>
      <c r="I1639" s="5" t="s">
        <v>2614</v>
      </c>
      <c r="J1639" s="5" t="s">
        <v>108</v>
      </c>
      <c r="K1639" s="5" t="s">
        <v>161</v>
      </c>
      <c r="L1639" s="5" t="s">
        <v>16512</v>
      </c>
      <c r="M1639" s="5" t="s">
        <v>16513</v>
      </c>
      <c r="N1639" s="5" t="s">
        <v>167</v>
      </c>
      <c r="O1639" s="5" t="s">
        <v>55</v>
      </c>
      <c r="P1639" s="5" t="b">
        <f t="shared" ca="1" si="248"/>
        <v>0</v>
      </c>
      <c r="Q1639" s="5" t="b">
        <f t="shared" ca="1" si="3"/>
        <v>1</v>
      </c>
      <c r="R1639" s="5"/>
      <c r="S1639" s="5"/>
      <c r="T1639" s="5"/>
      <c r="U1639" s="5"/>
      <c r="V1639" s="5"/>
      <c r="W1639" s="5"/>
      <c r="X1639" s="5"/>
      <c r="Y1639" s="5"/>
      <c r="Z1639" s="5"/>
      <c r="AA1639" s="5"/>
      <c r="AB1639" s="5"/>
      <c r="AC1639" s="5"/>
      <c r="AD1639" s="5"/>
      <c r="AE1639" s="5"/>
      <c r="AF1639" s="5"/>
    </row>
    <row r="1640" spans="1:32" ht="21" customHeight="1">
      <c r="A1640" s="5" t="s">
        <v>16519</v>
      </c>
      <c r="B1640" s="5" t="s">
        <v>16520</v>
      </c>
      <c r="C1640" s="5" t="str">
        <f t="shared" ca="1" si="0"/>
        <v>上海</v>
      </c>
      <c r="D1640" s="5" t="str">
        <f t="shared" ca="1" si="254"/>
        <v>闵行区  </v>
      </c>
      <c r="E1640" s="5" t="s">
        <v>23075</v>
      </c>
      <c r="F1640" s="5" t="s">
        <v>45</v>
      </c>
      <c r="G1640" s="7">
        <v>18</v>
      </c>
      <c r="H1640" s="7">
        <v>25</v>
      </c>
      <c r="I1640" s="5" t="s">
        <v>2614</v>
      </c>
      <c r="J1640" s="5" t="s">
        <v>66</v>
      </c>
      <c r="K1640" s="5" t="s">
        <v>16521</v>
      </c>
      <c r="L1640" s="5" t="s">
        <v>16522</v>
      </c>
      <c r="M1640" s="5" t="s">
        <v>16523</v>
      </c>
      <c r="N1640" s="5" t="s">
        <v>37</v>
      </c>
      <c r="O1640" s="5" t="s">
        <v>55</v>
      </c>
      <c r="P1640" s="5" t="b">
        <f t="shared" ca="1" si="248"/>
        <v>0</v>
      </c>
      <c r="Q1640" s="5" t="b">
        <f t="shared" ca="1" si="3"/>
        <v>1</v>
      </c>
      <c r="R1640" s="5"/>
      <c r="S1640" s="5"/>
      <c r="T1640" s="5"/>
      <c r="U1640" s="5"/>
      <c r="V1640" s="5"/>
      <c r="W1640" s="5"/>
      <c r="X1640" s="5"/>
      <c r="Y1640" s="5"/>
      <c r="Z1640" s="5"/>
      <c r="AA1640" s="5"/>
      <c r="AB1640" s="5"/>
      <c r="AC1640" s="5"/>
      <c r="AD1640" s="5"/>
      <c r="AE1640" s="5"/>
      <c r="AF1640" s="5"/>
    </row>
    <row r="1641" spans="1:32" ht="21" customHeight="1">
      <c r="A1641" s="5" t="s">
        <v>11000</v>
      </c>
      <c r="B1641" s="5" t="s">
        <v>3237</v>
      </c>
      <c r="C1641" s="5" t="str">
        <f t="shared" ca="1" si="0"/>
        <v>上海</v>
      </c>
      <c r="D1641" s="5" t="str">
        <f t="shared" ca="1" si="254"/>
        <v>闵行区  </v>
      </c>
      <c r="E1641" s="5" t="s">
        <v>22766</v>
      </c>
      <c r="F1641" s="5" t="s">
        <v>45</v>
      </c>
      <c r="G1641" s="7">
        <v>18</v>
      </c>
      <c r="H1641" s="7">
        <v>28</v>
      </c>
      <c r="I1641" s="5" t="s">
        <v>3407</v>
      </c>
      <c r="J1641" s="5" t="s">
        <v>108</v>
      </c>
      <c r="K1641" s="5" t="s">
        <v>110</v>
      </c>
      <c r="L1641" s="5" t="s">
        <v>3240</v>
      </c>
      <c r="M1641" s="5" t="s">
        <v>16563</v>
      </c>
      <c r="N1641" s="5" t="s">
        <v>37</v>
      </c>
      <c r="O1641" s="5" t="s">
        <v>38</v>
      </c>
      <c r="P1641" s="5" t="b">
        <f t="shared" ca="1" si="248"/>
        <v>0</v>
      </c>
      <c r="Q1641" s="5" t="b">
        <f t="shared" ca="1" si="3"/>
        <v>1</v>
      </c>
      <c r="R1641" s="5"/>
      <c r="S1641" s="5"/>
      <c r="T1641" s="5"/>
      <c r="U1641" s="5"/>
      <c r="V1641" s="5"/>
      <c r="W1641" s="5"/>
      <c r="X1641" s="5"/>
      <c r="Y1641" s="5"/>
      <c r="Z1641" s="5"/>
      <c r="AA1641" s="5"/>
      <c r="AB1641" s="5"/>
      <c r="AC1641" s="5"/>
      <c r="AD1641" s="5"/>
      <c r="AE1641" s="5"/>
      <c r="AF1641" s="5"/>
    </row>
    <row r="1642" spans="1:32" ht="21" customHeight="1">
      <c r="A1642" s="5" t="s">
        <v>13364</v>
      </c>
      <c r="B1642" s="5" t="s">
        <v>16529</v>
      </c>
      <c r="C1642" s="5" t="str">
        <f t="shared" ca="1" si="0"/>
        <v>上海</v>
      </c>
      <c r="D1642" s="5" t="str">
        <f t="shared" ca="1" si="254"/>
        <v>闵行区  </v>
      </c>
      <c r="E1642" s="5" t="s">
        <v>23832</v>
      </c>
      <c r="F1642" s="5" t="s">
        <v>29</v>
      </c>
      <c r="G1642" s="7">
        <v>18</v>
      </c>
      <c r="H1642" s="7">
        <v>30</v>
      </c>
      <c r="I1642" s="5" t="s">
        <v>251</v>
      </c>
      <c r="J1642" s="5" t="s">
        <v>66</v>
      </c>
      <c r="K1642" s="5" t="s">
        <v>624</v>
      </c>
      <c r="L1642" s="5" t="s">
        <v>16530</v>
      </c>
      <c r="M1642" s="5" t="s">
        <v>16532</v>
      </c>
      <c r="N1642" s="5" t="s">
        <v>167</v>
      </c>
      <c r="O1642" s="5" t="s">
        <v>55</v>
      </c>
      <c r="P1642" s="5" t="b">
        <f t="shared" ca="1" si="248"/>
        <v>0</v>
      </c>
      <c r="Q1642" s="5" t="b">
        <f t="shared" ca="1" si="3"/>
        <v>1</v>
      </c>
      <c r="R1642" s="5"/>
      <c r="S1642" s="5"/>
      <c r="T1642" s="5"/>
      <c r="U1642" s="5"/>
      <c r="V1642" s="5"/>
      <c r="W1642" s="5"/>
      <c r="X1642" s="5"/>
      <c r="Y1642" s="5"/>
      <c r="Z1642" s="5"/>
      <c r="AA1642" s="5"/>
      <c r="AB1642" s="5"/>
      <c r="AC1642" s="5"/>
      <c r="AD1642" s="5"/>
      <c r="AE1642" s="5"/>
      <c r="AF1642" s="5"/>
    </row>
    <row r="1643" spans="1:32" ht="21" customHeight="1">
      <c r="A1643" s="5" t="s">
        <v>277</v>
      </c>
      <c r="B1643" s="5" t="s">
        <v>17368</v>
      </c>
      <c r="C1643" s="5" t="str">
        <f t="shared" ca="1" si="0"/>
        <v>上海</v>
      </c>
      <c r="D1643" s="5" t="str">
        <f t="shared" ca="1" si="254"/>
        <v>闵行区  </v>
      </c>
      <c r="E1643" s="5" t="s">
        <v>22785</v>
      </c>
      <c r="F1643" s="5" t="s">
        <v>45</v>
      </c>
      <c r="G1643" s="7">
        <v>18</v>
      </c>
      <c r="H1643" s="7">
        <v>26</v>
      </c>
      <c r="I1643" s="5" t="s">
        <v>17369</v>
      </c>
      <c r="J1643" s="7" t="s">
        <v>24</v>
      </c>
      <c r="K1643" s="5" t="s">
        <v>1471</v>
      </c>
      <c r="L1643" s="5" t="s">
        <v>17370</v>
      </c>
      <c r="M1643" s="5" t="s">
        <v>17372</v>
      </c>
      <c r="N1643" s="5" t="s">
        <v>53</v>
      </c>
      <c r="O1643" s="5" t="s">
        <v>55</v>
      </c>
      <c r="P1643" s="5" t="b">
        <f t="shared" ca="1" si="248"/>
        <v>0</v>
      </c>
      <c r="Q1643" s="5" t="b">
        <f t="shared" ca="1" si="3"/>
        <v>1</v>
      </c>
      <c r="R1643" s="5"/>
      <c r="S1643" s="5"/>
      <c r="T1643" s="5"/>
      <c r="U1643" s="5"/>
      <c r="V1643" s="5"/>
      <c r="W1643" s="5"/>
      <c r="X1643" s="5"/>
      <c r="Y1643" s="5"/>
      <c r="Z1643" s="5"/>
      <c r="AA1643" s="5"/>
      <c r="AB1643" s="5"/>
      <c r="AC1643" s="5"/>
      <c r="AD1643" s="5"/>
      <c r="AE1643" s="5"/>
      <c r="AF1643" s="5"/>
    </row>
    <row r="1644" spans="1:32" ht="21" customHeight="1">
      <c r="A1644" s="5" t="s">
        <v>4668</v>
      </c>
      <c r="B1644" s="5" t="s">
        <v>12943</v>
      </c>
      <c r="C1644" s="5" t="str">
        <f t="shared" ca="1" si="0"/>
        <v>上海</v>
      </c>
      <c r="D1644" s="5" t="str">
        <f t="shared" ca="1" si="254"/>
        <v>闵行区  </v>
      </c>
      <c r="E1644" s="5" t="s">
        <v>23832</v>
      </c>
      <c r="F1644" s="5" t="s">
        <v>45</v>
      </c>
      <c r="G1644" s="7">
        <v>18</v>
      </c>
      <c r="H1644" s="7">
        <v>22</v>
      </c>
      <c r="I1644" s="5" t="s">
        <v>7016</v>
      </c>
      <c r="J1644" s="5" t="s">
        <v>66</v>
      </c>
      <c r="K1644" s="5" t="s">
        <v>48</v>
      </c>
      <c r="L1644" s="5" t="s">
        <v>16588</v>
      </c>
      <c r="M1644" s="5" t="s">
        <v>16589</v>
      </c>
      <c r="N1644" s="5" t="s">
        <v>53</v>
      </c>
      <c r="O1644" s="5" t="s">
        <v>55</v>
      </c>
      <c r="P1644" s="5" t="b">
        <f t="shared" ca="1" si="248"/>
        <v>0</v>
      </c>
      <c r="Q1644" s="5" t="b">
        <f t="shared" ca="1" si="3"/>
        <v>1</v>
      </c>
      <c r="R1644" s="5"/>
      <c r="S1644" s="5"/>
      <c r="T1644" s="5"/>
      <c r="U1644" s="5"/>
      <c r="V1644" s="5"/>
      <c r="W1644" s="5"/>
      <c r="X1644" s="5"/>
      <c r="Y1644" s="5"/>
      <c r="Z1644" s="5"/>
      <c r="AA1644" s="5"/>
      <c r="AB1644" s="5"/>
      <c r="AC1644" s="5"/>
      <c r="AD1644" s="5"/>
      <c r="AE1644" s="5"/>
      <c r="AF1644" s="5"/>
    </row>
    <row r="1645" spans="1:32" ht="21" customHeight="1">
      <c r="A1645" s="5" t="s">
        <v>19021</v>
      </c>
      <c r="B1645" s="5" t="s">
        <v>19022</v>
      </c>
      <c r="C1645" s="5" t="str">
        <f t="shared" ca="1" si="0"/>
        <v>上海</v>
      </c>
      <c r="D1645" s="5" t="str">
        <f t="shared" ca="1" si="254"/>
        <v>闵行区  </v>
      </c>
      <c r="E1645" s="5" t="s">
        <v>22344</v>
      </c>
      <c r="F1645" s="5" t="s">
        <v>29</v>
      </c>
      <c r="G1645" s="7">
        <v>18</v>
      </c>
      <c r="H1645" s="7">
        <v>25</v>
      </c>
      <c r="I1645" s="5" t="s">
        <v>2614</v>
      </c>
      <c r="J1645" s="5" t="s">
        <v>108</v>
      </c>
      <c r="K1645" s="5" t="s">
        <v>1505</v>
      </c>
      <c r="L1645" s="5" t="s">
        <v>19023</v>
      </c>
      <c r="M1645" s="5" t="s">
        <v>19024</v>
      </c>
      <c r="N1645" s="5" t="s">
        <v>37</v>
      </c>
      <c r="O1645" s="5" t="s">
        <v>55</v>
      </c>
      <c r="P1645" s="5" t="b">
        <f t="shared" ca="1" si="248"/>
        <v>0</v>
      </c>
      <c r="Q1645" s="5" t="b">
        <f t="shared" ca="1" si="3"/>
        <v>1</v>
      </c>
      <c r="R1645" s="5"/>
      <c r="S1645" s="5"/>
      <c r="T1645" s="5"/>
      <c r="U1645" s="5"/>
      <c r="V1645" s="5"/>
      <c r="W1645" s="5"/>
      <c r="X1645" s="5"/>
      <c r="Y1645" s="5"/>
      <c r="Z1645" s="5"/>
      <c r="AA1645" s="5"/>
      <c r="AB1645" s="5"/>
      <c r="AC1645" s="5"/>
      <c r="AD1645" s="5"/>
      <c r="AE1645" s="5"/>
      <c r="AF1645" s="5"/>
    </row>
    <row r="1646" spans="1:32" ht="21" customHeight="1">
      <c r="A1646" s="14" t="s">
        <v>27069</v>
      </c>
      <c r="B1646" s="14" t="s">
        <v>17374</v>
      </c>
      <c r="C1646" s="14" t="str">
        <f t="shared" ca="1" si="0"/>
        <v>上海</v>
      </c>
      <c r="D1646" s="16" t="s">
        <v>47</v>
      </c>
      <c r="E1646" s="14" t="s">
        <v>22413</v>
      </c>
      <c r="F1646" s="14" t="s">
        <v>45</v>
      </c>
      <c r="G1646" s="15">
        <v>18</v>
      </c>
      <c r="H1646" s="15">
        <v>24</v>
      </c>
      <c r="I1646" s="14" t="s">
        <v>17376</v>
      </c>
      <c r="J1646" s="14" t="s">
        <v>66</v>
      </c>
      <c r="K1646" s="14" t="s">
        <v>17377</v>
      </c>
      <c r="L1646" s="14" t="s">
        <v>17378</v>
      </c>
      <c r="M1646" s="14" t="s">
        <v>27070</v>
      </c>
      <c r="N1646" s="14" t="s">
        <v>37</v>
      </c>
      <c r="O1646" s="14" t="s">
        <v>405</v>
      </c>
      <c r="P1646" s="14" t="b">
        <f ca="1">IFERROR(__xludf.DUMMYFUNCTION("REGEXMATCH(A1646,""前端|设计|(?i)html|(?i)css|网页"")"),FALSE)</f>
        <v>0</v>
      </c>
      <c r="Q1646" s="14" t="b">
        <f t="shared" ca="1" si="3"/>
        <v>1</v>
      </c>
      <c r="R1646" s="5"/>
      <c r="S1646" s="5"/>
      <c r="T1646" s="5"/>
      <c r="U1646" s="5"/>
      <c r="V1646" s="5"/>
      <c r="W1646" s="5"/>
      <c r="X1646" s="5"/>
      <c r="Y1646" s="5"/>
      <c r="Z1646" s="5"/>
      <c r="AA1646" s="5"/>
      <c r="AB1646" s="5"/>
      <c r="AC1646" s="5"/>
      <c r="AD1646" s="5"/>
      <c r="AE1646" s="5"/>
      <c r="AF1646" s="5"/>
    </row>
    <row r="1647" spans="1:32" ht="21" customHeight="1">
      <c r="A1647" s="5" t="s">
        <v>27071</v>
      </c>
      <c r="B1647" s="5" t="s">
        <v>27072</v>
      </c>
      <c r="C1647" s="5" t="str">
        <f t="shared" ca="1" si="0"/>
        <v>上海</v>
      </c>
      <c r="D1647" s="5" t="str">
        <f t="shared" ref="D1647:D1653" ca="1" si="255">IFERROR(__xludf.DUMMYFUNCTION("REGEXEXTRACT(E1647,""-(\S+)"")"),"福田区  ")</f>
        <v>福田区  </v>
      </c>
      <c r="E1647" s="5" t="s">
        <v>22687</v>
      </c>
      <c r="F1647" s="5" t="s">
        <v>45</v>
      </c>
      <c r="G1647" s="7">
        <v>18</v>
      </c>
      <c r="H1647" s="7">
        <v>23</v>
      </c>
      <c r="I1647" s="5" t="s">
        <v>2349</v>
      </c>
      <c r="J1647" s="5" t="s">
        <v>108</v>
      </c>
      <c r="K1647" s="5" t="s">
        <v>315</v>
      </c>
      <c r="L1647" s="9" t="s">
        <v>47</v>
      </c>
      <c r="M1647" s="5" t="s">
        <v>27073</v>
      </c>
      <c r="N1647" s="5" t="s">
        <v>100</v>
      </c>
      <c r="O1647" s="5" t="s">
        <v>55</v>
      </c>
      <c r="P1647" s="5" t="b">
        <f t="shared" ref="P1647:P1656" ca="1" si="256">IFERROR(__xludf.DUMMYFUNCTION("REGEXMATCH(A1647,""前端|设计|(?i)html|(?i)css"")"),TRUE)</f>
        <v>1</v>
      </c>
      <c r="Q1647" s="5" t="b">
        <f t="shared" ca="1" si="3"/>
        <v>1</v>
      </c>
      <c r="R1647" s="5"/>
      <c r="S1647" s="5"/>
      <c r="T1647" s="5"/>
      <c r="U1647" s="5"/>
      <c r="V1647" s="5"/>
      <c r="W1647" s="5"/>
      <c r="X1647" s="5"/>
      <c r="Y1647" s="5"/>
      <c r="Z1647" s="5"/>
      <c r="AA1647" s="5"/>
      <c r="AB1647" s="5"/>
      <c r="AC1647" s="5"/>
      <c r="AD1647" s="5"/>
      <c r="AE1647" s="5"/>
      <c r="AF1647" s="5"/>
    </row>
    <row r="1648" spans="1:32" ht="21" customHeight="1">
      <c r="A1648" s="5" t="s">
        <v>9288</v>
      </c>
      <c r="B1648" s="5" t="s">
        <v>9290</v>
      </c>
      <c r="C1648" s="5" t="str">
        <f t="shared" ca="1" si="0"/>
        <v>上海</v>
      </c>
      <c r="D1648" s="5" t="str">
        <f t="shared" ca="1" si="255"/>
        <v>福田区  </v>
      </c>
      <c r="E1648" s="5" t="s">
        <v>22363</v>
      </c>
      <c r="F1648" s="5" t="s">
        <v>29</v>
      </c>
      <c r="G1648" s="7">
        <v>18</v>
      </c>
      <c r="H1648" s="7">
        <v>22</v>
      </c>
      <c r="I1648" s="5" t="s">
        <v>7016</v>
      </c>
      <c r="J1648" s="5" t="s">
        <v>66</v>
      </c>
      <c r="K1648" s="5" t="s">
        <v>824</v>
      </c>
      <c r="L1648" s="5" t="s">
        <v>9291</v>
      </c>
      <c r="M1648" s="5" t="s">
        <v>9292</v>
      </c>
      <c r="N1648" s="5" t="s">
        <v>42</v>
      </c>
      <c r="O1648" s="5" t="s">
        <v>55</v>
      </c>
      <c r="P1648" s="5" t="b">
        <f t="shared" ca="1" si="256"/>
        <v>1</v>
      </c>
      <c r="Q1648" s="5" t="b">
        <f t="shared" ca="1" si="3"/>
        <v>1</v>
      </c>
      <c r="R1648" s="5"/>
      <c r="S1648" s="5"/>
      <c r="T1648" s="5"/>
      <c r="U1648" s="5"/>
      <c r="V1648" s="5"/>
      <c r="W1648" s="5"/>
      <c r="X1648" s="5"/>
      <c r="Y1648" s="5"/>
      <c r="Z1648" s="5"/>
      <c r="AA1648" s="5"/>
      <c r="AB1648" s="5"/>
      <c r="AC1648" s="5"/>
      <c r="AD1648" s="5"/>
      <c r="AE1648" s="5"/>
      <c r="AF1648" s="5"/>
    </row>
    <row r="1649" spans="1:32" ht="21" customHeight="1">
      <c r="A1649" s="5" t="s">
        <v>16568</v>
      </c>
      <c r="B1649" s="5" t="s">
        <v>16569</v>
      </c>
      <c r="C1649" s="5" t="str">
        <f t="shared" ca="1" si="0"/>
        <v>上海</v>
      </c>
      <c r="D1649" s="5" t="str">
        <f t="shared" ca="1" si="255"/>
        <v>福田区  </v>
      </c>
      <c r="E1649" s="5" t="s">
        <v>22687</v>
      </c>
      <c r="F1649" s="5" t="s">
        <v>29</v>
      </c>
      <c r="G1649" s="7">
        <v>18</v>
      </c>
      <c r="H1649" s="7">
        <v>25</v>
      </c>
      <c r="I1649" s="5" t="s">
        <v>2614</v>
      </c>
      <c r="J1649" s="5" t="s">
        <v>66</v>
      </c>
      <c r="K1649" s="5" t="s">
        <v>76</v>
      </c>
      <c r="L1649" s="5" t="s">
        <v>16572</v>
      </c>
      <c r="M1649" s="5" t="s">
        <v>16573</v>
      </c>
      <c r="N1649" s="5" t="s">
        <v>37</v>
      </c>
      <c r="O1649" s="5" t="s">
        <v>55</v>
      </c>
      <c r="P1649" s="5" t="b">
        <f t="shared" ca="1" si="256"/>
        <v>1</v>
      </c>
      <c r="Q1649" s="5" t="b">
        <f t="shared" ca="1" si="3"/>
        <v>1</v>
      </c>
      <c r="R1649" s="5"/>
      <c r="S1649" s="5"/>
      <c r="T1649" s="5"/>
      <c r="U1649" s="5"/>
      <c r="V1649" s="5"/>
      <c r="W1649" s="5"/>
      <c r="X1649" s="5"/>
      <c r="Y1649" s="5"/>
      <c r="Z1649" s="5"/>
      <c r="AA1649" s="5"/>
      <c r="AB1649" s="5"/>
      <c r="AC1649" s="5"/>
      <c r="AD1649" s="5"/>
      <c r="AE1649" s="5"/>
      <c r="AF1649" s="5"/>
    </row>
    <row r="1650" spans="1:32" ht="21" customHeight="1">
      <c r="A1650" s="5" t="s">
        <v>3729</v>
      </c>
      <c r="B1650" s="5" t="s">
        <v>5199</v>
      </c>
      <c r="C1650" s="5" t="str">
        <f t="shared" ca="1" si="0"/>
        <v>上海</v>
      </c>
      <c r="D1650" s="5" t="str">
        <f t="shared" ca="1" si="255"/>
        <v>福田区  </v>
      </c>
      <c r="E1650" s="5" t="s">
        <v>23602</v>
      </c>
      <c r="F1650" s="5" t="s">
        <v>45</v>
      </c>
      <c r="G1650" s="7">
        <v>20</v>
      </c>
      <c r="H1650" s="7">
        <v>40</v>
      </c>
      <c r="I1650" s="5" t="s">
        <v>2981</v>
      </c>
      <c r="J1650" s="5" t="s">
        <v>66</v>
      </c>
      <c r="K1650" s="5" t="s">
        <v>48</v>
      </c>
      <c r="L1650" s="5" t="s">
        <v>5202</v>
      </c>
      <c r="M1650" s="5" t="s">
        <v>27074</v>
      </c>
      <c r="N1650" s="5" t="s">
        <v>53</v>
      </c>
      <c r="O1650" s="5" t="s">
        <v>55</v>
      </c>
      <c r="P1650" s="5" t="b">
        <f t="shared" ca="1" si="256"/>
        <v>1</v>
      </c>
      <c r="Q1650" s="5" t="b">
        <f t="shared" ca="1" si="3"/>
        <v>1</v>
      </c>
      <c r="R1650" s="5"/>
      <c r="S1650" s="5"/>
      <c r="T1650" s="5"/>
      <c r="U1650" s="5"/>
      <c r="V1650" s="5"/>
      <c r="W1650" s="5"/>
      <c r="X1650" s="5"/>
      <c r="Y1650" s="5"/>
      <c r="Z1650" s="5"/>
      <c r="AA1650" s="5"/>
      <c r="AB1650" s="5"/>
      <c r="AC1650" s="5"/>
      <c r="AD1650" s="5"/>
      <c r="AE1650" s="5"/>
      <c r="AF1650" s="5"/>
    </row>
    <row r="1651" spans="1:32" ht="21" customHeight="1">
      <c r="A1651" s="5" t="s">
        <v>10279</v>
      </c>
      <c r="B1651" s="5" t="s">
        <v>17437</v>
      </c>
      <c r="C1651" s="5" t="str">
        <f t="shared" ca="1" si="0"/>
        <v>上海</v>
      </c>
      <c r="D1651" s="5" t="str">
        <f t="shared" ca="1" si="255"/>
        <v>福田区  </v>
      </c>
      <c r="E1651" s="5" t="s">
        <v>22766</v>
      </c>
      <c r="F1651" s="5" t="s">
        <v>45</v>
      </c>
      <c r="G1651" s="7">
        <v>20</v>
      </c>
      <c r="H1651" s="7">
        <v>30</v>
      </c>
      <c r="I1651" s="5" t="s">
        <v>1088</v>
      </c>
      <c r="J1651" s="5" t="s">
        <v>108</v>
      </c>
      <c r="K1651" s="5" t="s">
        <v>1662</v>
      </c>
      <c r="L1651" s="5" t="s">
        <v>17438</v>
      </c>
      <c r="M1651" s="5" t="s">
        <v>17439</v>
      </c>
      <c r="N1651" s="5" t="s">
        <v>167</v>
      </c>
      <c r="O1651" s="5" t="s">
        <v>55</v>
      </c>
      <c r="P1651" s="5" t="b">
        <f t="shared" ca="1" si="256"/>
        <v>1</v>
      </c>
      <c r="Q1651" s="5" t="b">
        <f t="shared" ca="1" si="3"/>
        <v>1</v>
      </c>
      <c r="R1651" s="5"/>
      <c r="S1651" s="5"/>
      <c r="T1651" s="5"/>
      <c r="U1651" s="5"/>
      <c r="V1651" s="5"/>
      <c r="W1651" s="5"/>
      <c r="X1651" s="5"/>
      <c r="Y1651" s="5"/>
      <c r="Z1651" s="5"/>
      <c r="AA1651" s="5"/>
      <c r="AB1651" s="5"/>
      <c r="AC1651" s="5"/>
      <c r="AD1651" s="5"/>
      <c r="AE1651" s="5"/>
      <c r="AF1651" s="5"/>
    </row>
    <row r="1652" spans="1:32" ht="21" customHeight="1">
      <c r="A1652" s="5" t="s">
        <v>27075</v>
      </c>
      <c r="B1652" s="5" t="s">
        <v>122</v>
      </c>
      <c r="C1652" s="5" t="str">
        <f t="shared" ca="1" si="0"/>
        <v>上海</v>
      </c>
      <c r="D1652" s="5" t="str">
        <f t="shared" ca="1" si="255"/>
        <v>福田区  </v>
      </c>
      <c r="E1652" s="5" t="s">
        <v>22739</v>
      </c>
      <c r="F1652" s="5" t="s">
        <v>29</v>
      </c>
      <c r="G1652" s="7">
        <v>20</v>
      </c>
      <c r="H1652" s="7">
        <v>25</v>
      </c>
      <c r="I1652" s="5" t="s">
        <v>188</v>
      </c>
      <c r="J1652" s="5" t="s">
        <v>108</v>
      </c>
      <c r="K1652" s="5" t="s">
        <v>126</v>
      </c>
      <c r="L1652" s="5" t="s">
        <v>20262</v>
      </c>
      <c r="M1652" s="5" t="s">
        <v>27076</v>
      </c>
      <c r="N1652" s="5" t="s">
        <v>53</v>
      </c>
      <c r="O1652" s="5" t="s">
        <v>55</v>
      </c>
      <c r="P1652" s="5" t="b">
        <f t="shared" ca="1" si="256"/>
        <v>1</v>
      </c>
      <c r="Q1652" s="5" t="b">
        <f t="shared" ca="1" si="3"/>
        <v>1</v>
      </c>
      <c r="R1652" s="5"/>
      <c r="S1652" s="5"/>
      <c r="T1652" s="5"/>
      <c r="U1652" s="5"/>
      <c r="V1652" s="5"/>
      <c r="W1652" s="5"/>
      <c r="X1652" s="5"/>
      <c r="Y1652" s="5"/>
      <c r="Z1652" s="5"/>
      <c r="AA1652" s="5"/>
      <c r="AB1652" s="5"/>
      <c r="AC1652" s="5"/>
      <c r="AD1652" s="5"/>
      <c r="AE1652" s="5"/>
      <c r="AF1652" s="5"/>
    </row>
    <row r="1653" spans="1:32" ht="21" customHeight="1">
      <c r="A1653" s="5" t="s">
        <v>2674</v>
      </c>
      <c r="B1653" s="5" t="s">
        <v>2534</v>
      </c>
      <c r="C1653" s="5" t="str">
        <f t="shared" ca="1" si="0"/>
        <v>上海</v>
      </c>
      <c r="D1653" s="5" t="str">
        <f t="shared" ca="1" si="255"/>
        <v>福田区  </v>
      </c>
      <c r="E1653" s="5" t="s">
        <v>23602</v>
      </c>
      <c r="F1653" s="5" t="s">
        <v>45</v>
      </c>
      <c r="G1653" s="7">
        <v>20</v>
      </c>
      <c r="H1653" s="7">
        <v>25</v>
      </c>
      <c r="I1653" s="5" t="s">
        <v>188</v>
      </c>
      <c r="J1653" s="5" t="s">
        <v>66</v>
      </c>
      <c r="K1653" s="5" t="s">
        <v>2538</v>
      </c>
      <c r="L1653" s="5" t="s">
        <v>2539</v>
      </c>
      <c r="M1653" s="5" t="s">
        <v>16614</v>
      </c>
      <c r="N1653" s="5" t="s">
        <v>53</v>
      </c>
      <c r="O1653" s="5" t="s">
        <v>55</v>
      </c>
      <c r="P1653" s="5" t="b">
        <f t="shared" ca="1" si="256"/>
        <v>1</v>
      </c>
      <c r="Q1653" s="5" t="b">
        <f t="shared" ca="1" si="3"/>
        <v>1</v>
      </c>
      <c r="R1653" s="5"/>
      <c r="S1653" s="5"/>
      <c r="T1653" s="5"/>
      <c r="U1653" s="5"/>
      <c r="V1653" s="5"/>
      <c r="W1653" s="5"/>
      <c r="X1653" s="5"/>
      <c r="Y1653" s="5"/>
      <c r="Z1653" s="5"/>
      <c r="AA1653" s="5"/>
      <c r="AB1653" s="5"/>
      <c r="AC1653" s="5"/>
      <c r="AD1653" s="5"/>
      <c r="AE1653" s="5"/>
      <c r="AF1653" s="5"/>
    </row>
    <row r="1654" spans="1:32" ht="21" customHeight="1">
      <c r="A1654" s="5" t="s">
        <v>27077</v>
      </c>
      <c r="B1654" s="5" t="s">
        <v>27078</v>
      </c>
      <c r="C1654" s="5" t="str">
        <f t="shared" ca="1" si="0"/>
        <v>上海</v>
      </c>
      <c r="D1654" s="9" t="s">
        <v>47</v>
      </c>
      <c r="E1654" s="5" t="s">
        <v>22384</v>
      </c>
      <c r="F1654" s="5" t="s">
        <v>29</v>
      </c>
      <c r="G1654" s="7">
        <v>20</v>
      </c>
      <c r="H1654" s="7">
        <v>25</v>
      </c>
      <c r="I1654" s="5" t="s">
        <v>188</v>
      </c>
      <c r="J1654" s="5" t="s">
        <v>1690</v>
      </c>
      <c r="K1654" s="5" t="s">
        <v>11108</v>
      </c>
      <c r="L1654" s="5" t="s">
        <v>27079</v>
      </c>
      <c r="M1654" s="5" t="s">
        <v>27080</v>
      </c>
      <c r="N1654" s="5" t="s">
        <v>167</v>
      </c>
      <c r="O1654" s="5" t="s">
        <v>55</v>
      </c>
      <c r="P1654" s="5" t="b">
        <f t="shared" ca="1" si="256"/>
        <v>1</v>
      </c>
      <c r="Q1654" s="5" t="b">
        <f t="shared" ca="1" si="3"/>
        <v>1</v>
      </c>
      <c r="R1654" s="5"/>
      <c r="S1654" s="5"/>
      <c r="T1654" s="5"/>
      <c r="U1654" s="5"/>
      <c r="V1654" s="5"/>
      <c r="W1654" s="5"/>
      <c r="X1654" s="5"/>
      <c r="Y1654" s="5"/>
      <c r="Z1654" s="5"/>
      <c r="AA1654" s="5"/>
      <c r="AB1654" s="5"/>
      <c r="AC1654" s="5"/>
      <c r="AD1654" s="5"/>
      <c r="AE1654" s="5"/>
      <c r="AF1654" s="5"/>
    </row>
    <row r="1655" spans="1:32" ht="21" customHeight="1">
      <c r="A1655" s="5" t="s">
        <v>11000</v>
      </c>
      <c r="B1655" s="5" t="s">
        <v>15499</v>
      </c>
      <c r="C1655" s="5" t="str">
        <f t="shared" ca="1" si="0"/>
        <v>上海</v>
      </c>
      <c r="D1655" s="5" t="str">
        <f t="shared" ref="D1655:D1659" ca="1" si="257">IFERROR(__xludf.DUMMYFUNCTION("REGEXEXTRACT(E1655,""-(\S+)"")"),"闵行区  ")</f>
        <v>闵行区  </v>
      </c>
      <c r="E1655" s="5" t="s">
        <v>23053</v>
      </c>
      <c r="F1655" s="5" t="s">
        <v>29</v>
      </c>
      <c r="G1655" s="7">
        <v>20</v>
      </c>
      <c r="H1655" s="7">
        <v>25</v>
      </c>
      <c r="I1655" s="5" t="s">
        <v>188</v>
      </c>
      <c r="J1655" s="5" t="s">
        <v>108</v>
      </c>
      <c r="K1655" s="5" t="s">
        <v>13314</v>
      </c>
      <c r="L1655" s="5" t="s">
        <v>4763</v>
      </c>
      <c r="M1655" s="5" t="s">
        <v>16669</v>
      </c>
      <c r="N1655" s="5" t="s">
        <v>42</v>
      </c>
      <c r="O1655" s="5" t="s">
        <v>55</v>
      </c>
      <c r="P1655" s="5" t="b">
        <f t="shared" ca="1" si="256"/>
        <v>1</v>
      </c>
      <c r="Q1655" s="5" t="b">
        <f t="shared" ca="1" si="3"/>
        <v>1</v>
      </c>
      <c r="R1655" s="5"/>
      <c r="S1655" s="5"/>
      <c r="T1655" s="5"/>
      <c r="U1655" s="5"/>
      <c r="V1655" s="5"/>
      <c r="W1655" s="5"/>
      <c r="X1655" s="5"/>
      <c r="Y1655" s="5"/>
      <c r="Z1655" s="5"/>
      <c r="AA1655" s="5"/>
      <c r="AB1655" s="5"/>
      <c r="AC1655" s="5"/>
      <c r="AD1655" s="5"/>
      <c r="AE1655" s="5"/>
      <c r="AF1655" s="5"/>
    </row>
    <row r="1656" spans="1:32" ht="21" customHeight="1">
      <c r="A1656" s="5" t="s">
        <v>16599</v>
      </c>
      <c r="B1656" s="5" t="s">
        <v>185</v>
      </c>
      <c r="C1656" s="5" t="str">
        <f t="shared" ca="1" si="0"/>
        <v>上海</v>
      </c>
      <c r="D1656" s="5" t="str">
        <f t="shared" ca="1" si="257"/>
        <v>闵行区  </v>
      </c>
      <c r="E1656" s="5" t="s">
        <v>22772</v>
      </c>
      <c r="F1656" s="5" t="s">
        <v>45</v>
      </c>
      <c r="G1656" s="7">
        <v>20</v>
      </c>
      <c r="H1656" s="7">
        <v>29</v>
      </c>
      <c r="I1656" s="5" t="s">
        <v>16600</v>
      </c>
      <c r="J1656" s="5" t="s">
        <v>108</v>
      </c>
      <c r="K1656" s="5" t="s">
        <v>76</v>
      </c>
      <c r="L1656" s="5" t="s">
        <v>16601</v>
      </c>
      <c r="M1656" s="5" t="s">
        <v>16602</v>
      </c>
      <c r="N1656" s="5" t="s">
        <v>37</v>
      </c>
      <c r="O1656" s="5" t="s">
        <v>55</v>
      </c>
      <c r="P1656" s="5" t="b">
        <f t="shared" ca="1" si="256"/>
        <v>1</v>
      </c>
      <c r="Q1656" s="5" t="b">
        <f t="shared" ca="1" si="3"/>
        <v>1</v>
      </c>
      <c r="R1656" s="5"/>
      <c r="S1656" s="5"/>
      <c r="T1656" s="5"/>
      <c r="U1656" s="5"/>
      <c r="V1656" s="5"/>
      <c r="W1656" s="5"/>
      <c r="X1656" s="5"/>
      <c r="Y1656" s="5"/>
      <c r="Z1656" s="5"/>
      <c r="AA1656" s="5"/>
      <c r="AB1656" s="5"/>
      <c r="AC1656" s="5"/>
      <c r="AD1656" s="5"/>
      <c r="AE1656" s="5"/>
      <c r="AF1656" s="5"/>
    </row>
    <row r="1657" spans="1:32" ht="21" customHeight="1">
      <c r="A1657" s="14" t="s">
        <v>19547</v>
      </c>
      <c r="B1657" s="14" t="s">
        <v>18045</v>
      </c>
      <c r="C1657" s="14" t="str">
        <f t="shared" ca="1" si="0"/>
        <v>上海</v>
      </c>
      <c r="D1657" s="14" t="str">
        <f t="shared" ca="1" si="257"/>
        <v>闵行区  </v>
      </c>
      <c r="E1657" s="14" t="s">
        <v>22772</v>
      </c>
      <c r="F1657" s="14" t="s">
        <v>45</v>
      </c>
      <c r="G1657" s="15">
        <v>20</v>
      </c>
      <c r="H1657" s="15">
        <v>25</v>
      </c>
      <c r="I1657" s="14" t="s">
        <v>188</v>
      </c>
      <c r="J1657" s="14" t="s">
        <v>66</v>
      </c>
      <c r="K1657" s="14" t="s">
        <v>18046</v>
      </c>
      <c r="L1657" s="14" t="s">
        <v>18047</v>
      </c>
      <c r="M1657" s="14" t="s">
        <v>19548</v>
      </c>
      <c r="N1657" s="14" t="s">
        <v>42</v>
      </c>
      <c r="O1657" s="14" t="s">
        <v>89</v>
      </c>
      <c r="P1657" s="14" t="b">
        <f ca="1">IFERROR(__xludf.DUMMYFUNCTION("REGEXMATCH(A1657,""前端|设计|(?i)html|(?i)css|网页"")"),FALSE)</f>
        <v>0</v>
      </c>
      <c r="Q1657" s="14" t="b">
        <f t="shared" ca="1" si="3"/>
        <v>1</v>
      </c>
      <c r="R1657" s="5"/>
      <c r="S1657" s="5"/>
      <c r="T1657" s="5"/>
      <c r="U1657" s="5"/>
      <c r="V1657" s="5"/>
      <c r="W1657" s="5"/>
      <c r="X1657" s="5"/>
      <c r="Y1657" s="5"/>
      <c r="Z1657" s="5"/>
      <c r="AA1657" s="5"/>
      <c r="AB1657" s="5"/>
      <c r="AC1657" s="5"/>
      <c r="AD1657" s="5"/>
      <c r="AE1657" s="5"/>
      <c r="AF1657" s="5"/>
    </row>
    <row r="1658" spans="1:32" ht="21" customHeight="1">
      <c r="A1658" s="5" t="s">
        <v>16660</v>
      </c>
      <c r="B1658" s="5" t="s">
        <v>16661</v>
      </c>
      <c r="C1658" s="5" t="str">
        <f t="shared" ca="1" si="0"/>
        <v>上海</v>
      </c>
      <c r="D1658" s="5" t="str">
        <f t="shared" ca="1" si="257"/>
        <v>闵行区  </v>
      </c>
      <c r="E1658" s="5" t="s">
        <v>22772</v>
      </c>
      <c r="F1658" s="5" t="s">
        <v>45</v>
      </c>
      <c r="G1658" s="7">
        <v>20</v>
      </c>
      <c r="H1658" s="7">
        <v>25</v>
      </c>
      <c r="I1658" s="5" t="s">
        <v>188</v>
      </c>
      <c r="J1658" s="5" t="s">
        <v>108</v>
      </c>
      <c r="K1658" s="5" t="s">
        <v>57</v>
      </c>
      <c r="L1658" s="9" t="s">
        <v>47</v>
      </c>
      <c r="M1658" s="5" t="s">
        <v>16664</v>
      </c>
      <c r="N1658" s="5" t="s">
        <v>100</v>
      </c>
      <c r="O1658" s="5" t="s">
        <v>271</v>
      </c>
      <c r="P1658" s="5" t="b">
        <f t="shared" ref="P1658:P1660" ca="1" si="258">IFERROR(__xludf.DUMMYFUNCTION("REGEXMATCH(A1658,""前端|设计|(?i)html|(?i)css"")"),TRUE)</f>
        <v>1</v>
      </c>
      <c r="Q1658" s="5" t="b">
        <f t="shared" ca="1" si="3"/>
        <v>1</v>
      </c>
      <c r="R1658" s="5"/>
      <c r="S1658" s="5"/>
      <c r="T1658" s="5"/>
      <c r="U1658" s="5"/>
      <c r="V1658" s="5"/>
      <c r="W1658" s="5"/>
      <c r="X1658" s="5"/>
      <c r="Y1658" s="5"/>
      <c r="Z1658" s="5"/>
      <c r="AA1658" s="5"/>
      <c r="AB1658" s="5"/>
      <c r="AC1658" s="5"/>
      <c r="AD1658" s="5"/>
      <c r="AE1658" s="5"/>
      <c r="AF1658" s="5"/>
    </row>
    <row r="1659" spans="1:32" ht="21" customHeight="1">
      <c r="A1659" s="5" t="s">
        <v>27081</v>
      </c>
      <c r="B1659" s="5" t="s">
        <v>27082</v>
      </c>
      <c r="C1659" s="5" t="str">
        <f t="shared" ca="1" si="0"/>
        <v>上海</v>
      </c>
      <c r="D1659" s="5" t="str">
        <f t="shared" ca="1" si="257"/>
        <v>闵行区  </v>
      </c>
      <c r="E1659" s="5" t="s">
        <v>23602</v>
      </c>
      <c r="F1659" s="5" t="s">
        <v>29</v>
      </c>
      <c r="G1659" s="7">
        <v>20</v>
      </c>
      <c r="H1659" s="7">
        <v>30</v>
      </c>
      <c r="I1659" s="5" t="s">
        <v>1088</v>
      </c>
      <c r="J1659" s="5" t="s">
        <v>66</v>
      </c>
      <c r="K1659" s="5" t="s">
        <v>161</v>
      </c>
      <c r="L1659" s="5" t="s">
        <v>5491</v>
      </c>
      <c r="M1659" s="5" t="s">
        <v>27083</v>
      </c>
      <c r="N1659" s="5" t="s">
        <v>37</v>
      </c>
      <c r="O1659" s="5" t="s">
        <v>271</v>
      </c>
      <c r="P1659" s="5" t="b">
        <f t="shared" ca="1" si="258"/>
        <v>1</v>
      </c>
      <c r="Q1659" s="5" t="b">
        <f t="shared" ca="1" si="3"/>
        <v>1</v>
      </c>
      <c r="R1659" s="5"/>
      <c r="S1659" s="5"/>
      <c r="T1659" s="5"/>
      <c r="U1659" s="5"/>
      <c r="V1659" s="5"/>
      <c r="W1659" s="5"/>
      <c r="X1659" s="5"/>
      <c r="Y1659" s="5"/>
      <c r="Z1659" s="5"/>
      <c r="AA1659" s="5"/>
      <c r="AB1659" s="5"/>
      <c r="AC1659" s="5"/>
      <c r="AD1659" s="5"/>
      <c r="AE1659" s="5"/>
      <c r="AF1659" s="5"/>
    </row>
    <row r="1660" spans="1:32" ht="21" customHeight="1">
      <c r="A1660" s="5" t="s">
        <v>26978</v>
      </c>
      <c r="B1660" s="5" t="s">
        <v>15641</v>
      </c>
      <c r="C1660" s="5" t="str">
        <f t="shared" ca="1" si="0"/>
        <v>上海</v>
      </c>
      <c r="D1660" s="9" t="s">
        <v>47</v>
      </c>
      <c r="E1660" s="5" t="s">
        <v>22384</v>
      </c>
      <c r="F1660" s="5" t="s">
        <v>45</v>
      </c>
      <c r="G1660" s="7">
        <v>20</v>
      </c>
      <c r="H1660" s="7">
        <v>25</v>
      </c>
      <c r="I1660" s="5" t="s">
        <v>188</v>
      </c>
      <c r="J1660" s="5" t="s">
        <v>108</v>
      </c>
      <c r="K1660" s="5" t="s">
        <v>134</v>
      </c>
      <c r="L1660" s="5" t="s">
        <v>27084</v>
      </c>
      <c r="M1660" s="5" t="s">
        <v>27085</v>
      </c>
      <c r="N1660" s="5" t="s">
        <v>167</v>
      </c>
      <c r="O1660" s="5" t="s">
        <v>55</v>
      </c>
      <c r="P1660" s="5" t="b">
        <f t="shared" ca="1" si="258"/>
        <v>1</v>
      </c>
      <c r="Q1660" s="5" t="b">
        <f t="shared" ca="1" si="3"/>
        <v>1</v>
      </c>
      <c r="R1660" s="5"/>
      <c r="S1660" s="5"/>
      <c r="T1660" s="5"/>
      <c r="U1660" s="5"/>
      <c r="V1660" s="5"/>
      <c r="W1660" s="5"/>
      <c r="X1660" s="5"/>
      <c r="Y1660" s="5"/>
      <c r="Z1660" s="5"/>
      <c r="AA1660" s="5"/>
      <c r="AB1660" s="5"/>
      <c r="AC1660" s="5"/>
      <c r="AD1660" s="5"/>
      <c r="AE1660" s="5"/>
      <c r="AF1660" s="5"/>
    </row>
    <row r="1661" spans="1:32" ht="21" customHeight="1">
      <c r="A1661" s="14" t="s">
        <v>4022</v>
      </c>
      <c r="B1661" s="14" t="s">
        <v>17554</v>
      </c>
      <c r="C1661" s="14" t="str">
        <f t="shared" ca="1" si="0"/>
        <v>上海</v>
      </c>
      <c r="D1661" s="14" t="str">
        <f t="shared" ref="D1661:D1675" ca="1" si="259">IFERROR(__xludf.DUMMYFUNCTION("REGEXEXTRACT(E1661,""-(\S+)"")"),"浦东新区  ")</f>
        <v>浦东新区  </v>
      </c>
      <c r="E1661" s="14" t="s">
        <v>22772</v>
      </c>
      <c r="F1661" s="14" t="s">
        <v>29</v>
      </c>
      <c r="G1661" s="15">
        <v>20</v>
      </c>
      <c r="H1661" s="15">
        <v>25</v>
      </c>
      <c r="I1661" s="14" t="s">
        <v>188</v>
      </c>
      <c r="J1661" s="14" t="s">
        <v>108</v>
      </c>
      <c r="K1661" s="14" t="s">
        <v>2745</v>
      </c>
      <c r="L1661" s="14" t="s">
        <v>17556</v>
      </c>
      <c r="M1661" s="16" t="s">
        <v>47</v>
      </c>
      <c r="N1661" s="14" t="s">
        <v>37</v>
      </c>
      <c r="O1661" s="14" t="s">
        <v>55</v>
      </c>
      <c r="P1661" s="14" t="b">
        <f ca="1">IFERROR(__xludf.DUMMYFUNCTION("REGEXMATCH(A1661,""前端|设计|(?i)html|(?i)css|网页"")"),FALSE)</f>
        <v>0</v>
      </c>
      <c r="Q1661" s="14" t="b">
        <f t="shared" ca="1" si="3"/>
        <v>1</v>
      </c>
      <c r="R1661" s="5"/>
      <c r="S1661" s="5"/>
      <c r="T1661" s="5"/>
      <c r="U1661" s="5"/>
      <c r="V1661" s="5"/>
      <c r="W1661" s="5"/>
      <c r="X1661" s="5"/>
      <c r="Y1661" s="5"/>
      <c r="Z1661" s="5"/>
      <c r="AA1661" s="5"/>
      <c r="AB1661" s="5"/>
      <c r="AC1661" s="5"/>
      <c r="AD1661" s="5"/>
      <c r="AE1661" s="5"/>
      <c r="AF1661" s="5"/>
    </row>
    <row r="1662" spans="1:32" ht="21" customHeight="1">
      <c r="A1662" s="5" t="s">
        <v>4334</v>
      </c>
      <c r="B1662" s="5" t="s">
        <v>16747</v>
      </c>
      <c r="C1662" s="5" t="str">
        <f t="shared" ca="1" si="0"/>
        <v>上海</v>
      </c>
      <c r="D1662" s="5" t="str">
        <f t="shared" ca="1" si="259"/>
        <v>浦东新区  </v>
      </c>
      <c r="E1662" s="5" t="s">
        <v>22772</v>
      </c>
      <c r="F1662" s="5" t="s">
        <v>29</v>
      </c>
      <c r="G1662" s="7">
        <v>20</v>
      </c>
      <c r="H1662" s="7">
        <v>30</v>
      </c>
      <c r="I1662" s="5" t="s">
        <v>1088</v>
      </c>
      <c r="J1662" s="5" t="s">
        <v>66</v>
      </c>
      <c r="K1662" s="5" t="s">
        <v>2303</v>
      </c>
      <c r="L1662" s="5" t="s">
        <v>16751</v>
      </c>
      <c r="M1662" s="5" t="s">
        <v>16752</v>
      </c>
      <c r="N1662" s="5" t="s">
        <v>100</v>
      </c>
      <c r="O1662" s="5" t="s">
        <v>55</v>
      </c>
      <c r="P1662" s="5" t="b">
        <f t="shared" ref="P1662:P1677" ca="1" si="260">IFERROR(__xludf.DUMMYFUNCTION("REGEXMATCH(A1662,""前端|设计|(?i)html|(?i)css"")"),FALSE)</f>
        <v>0</v>
      </c>
      <c r="Q1662" s="5" t="b">
        <f t="shared" ca="1" si="3"/>
        <v>1</v>
      </c>
      <c r="R1662" s="5"/>
      <c r="S1662" s="5"/>
      <c r="T1662" s="5"/>
      <c r="U1662" s="5"/>
      <c r="V1662" s="5"/>
      <c r="W1662" s="5"/>
      <c r="X1662" s="5"/>
      <c r="Y1662" s="5"/>
      <c r="Z1662" s="5"/>
      <c r="AA1662" s="5"/>
      <c r="AB1662" s="5"/>
      <c r="AC1662" s="5"/>
      <c r="AD1662" s="5"/>
      <c r="AE1662" s="5"/>
      <c r="AF1662" s="5"/>
    </row>
    <row r="1663" spans="1:32" ht="21" customHeight="1">
      <c r="A1663" s="5" t="s">
        <v>16734</v>
      </c>
      <c r="B1663" s="5" t="s">
        <v>16735</v>
      </c>
      <c r="C1663" s="5" t="str">
        <f t="shared" ca="1" si="0"/>
        <v>上海</v>
      </c>
      <c r="D1663" s="5" t="str">
        <f t="shared" ca="1" si="259"/>
        <v>浦东新区  </v>
      </c>
      <c r="E1663" s="5" t="s">
        <v>22772</v>
      </c>
      <c r="F1663" s="5" t="s">
        <v>45</v>
      </c>
      <c r="G1663" s="7">
        <v>20</v>
      </c>
      <c r="H1663" s="7">
        <v>35</v>
      </c>
      <c r="I1663" s="5" t="s">
        <v>3289</v>
      </c>
      <c r="J1663" s="5" t="s">
        <v>108</v>
      </c>
      <c r="K1663" s="5" t="s">
        <v>883</v>
      </c>
      <c r="L1663" s="5" t="s">
        <v>16737</v>
      </c>
      <c r="M1663" s="5" t="s">
        <v>16739</v>
      </c>
      <c r="N1663" s="5" t="s">
        <v>100</v>
      </c>
      <c r="O1663" s="5" t="s">
        <v>271</v>
      </c>
      <c r="P1663" s="5" t="b">
        <f t="shared" ca="1" si="260"/>
        <v>0</v>
      </c>
      <c r="Q1663" s="5" t="b">
        <f t="shared" ca="1" si="3"/>
        <v>1</v>
      </c>
      <c r="R1663" s="5"/>
      <c r="S1663" s="5"/>
      <c r="T1663" s="5"/>
      <c r="U1663" s="5"/>
      <c r="V1663" s="5"/>
      <c r="W1663" s="5"/>
      <c r="X1663" s="5"/>
      <c r="Y1663" s="5"/>
      <c r="Z1663" s="5"/>
      <c r="AA1663" s="5"/>
      <c r="AB1663" s="5"/>
      <c r="AC1663" s="5"/>
      <c r="AD1663" s="5"/>
      <c r="AE1663" s="5"/>
      <c r="AF1663" s="5"/>
    </row>
    <row r="1664" spans="1:32" ht="21" customHeight="1">
      <c r="A1664" s="5" t="s">
        <v>16765</v>
      </c>
      <c r="B1664" s="5" t="s">
        <v>16766</v>
      </c>
      <c r="C1664" s="5" t="str">
        <f t="shared" ca="1" si="0"/>
        <v>上海</v>
      </c>
      <c r="D1664" s="5" t="str">
        <f t="shared" ca="1" si="259"/>
        <v>浦东新区  </v>
      </c>
      <c r="E1664" s="5" t="s">
        <v>23075</v>
      </c>
      <c r="F1664" s="5" t="s">
        <v>45</v>
      </c>
      <c r="G1664" s="7">
        <v>20</v>
      </c>
      <c r="H1664" s="7">
        <v>30</v>
      </c>
      <c r="I1664" s="5" t="s">
        <v>1088</v>
      </c>
      <c r="J1664" s="5" t="s">
        <v>108</v>
      </c>
      <c r="K1664" s="5" t="s">
        <v>12319</v>
      </c>
      <c r="L1664" s="5" t="s">
        <v>16767</v>
      </c>
      <c r="M1664" s="5" t="s">
        <v>16768</v>
      </c>
      <c r="N1664" s="5" t="s">
        <v>42</v>
      </c>
      <c r="O1664" s="5" t="s">
        <v>55</v>
      </c>
      <c r="P1664" s="5" t="b">
        <f t="shared" ca="1" si="260"/>
        <v>0</v>
      </c>
      <c r="Q1664" s="5" t="b">
        <f t="shared" ca="1" si="3"/>
        <v>1</v>
      </c>
      <c r="R1664" s="5"/>
      <c r="S1664" s="5"/>
      <c r="T1664" s="5"/>
      <c r="U1664" s="5"/>
      <c r="V1664" s="5"/>
      <c r="W1664" s="5"/>
      <c r="X1664" s="5"/>
      <c r="Y1664" s="5"/>
      <c r="Z1664" s="5"/>
      <c r="AA1664" s="5"/>
      <c r="AB1664" s="5"/>
      <c r="AC1664" s="5"/>
      <c r="AD1664" s="5"/>
      <c r="AE1664" s="5"/>
      <c r="AF1664" s="5"/>
    </row>
    <row r="1665" spans="1:32" ht="21" customHeight="1">
      <c r="A1665" s="5" t="s">
        <v>16773</v>
      </c>
      <c r="B1665" s="5" t="s">
        <v>15740</v>
      </c>
      <c r="C1665" s="5" t="str">
        <f t="shared" ca="1" si="0"/>
        <v>上海</v>
      </c>
      <c r="D1665" s="5" t="str">
        <f t="shared" ca="1" si="259"/>
        <v>浦东新区  </v>
      </c>
      <c r="E1665" s="5" t="s">
        <v>23602</v>
      </c>
      <c r="F1665" s="5" t="s">
        <v>45</v>
      </c>
      <c r="G1665" s="7">
        <v>20</v>
      </c>
      <c r="H1665" s="7">
        <v>40</v>
      </c>
      <c r="I1665" s="5" t="s">
        <v>2981</v>
      </c>
      <c r="J1665" s="5" t="s">
        <v>66</v>
      </c>
      <c r="K1665" s="5" t="s">
        <v>48</v>
      </c>
      <c r="L1665" s="5" t="s">
        <v>15741</v>
      </c>
      <c r="M1665" s="5" t="s">
        <v>16776</v>
      </c>
      <c r="N1665" s="5" t="s">
        <v>100</v>
      </c>
      <c r="O1665" s="5" t="s">
        <v>271</v>
      </c>
      <c r="P1665" s="5" t="b">
        <f t="shared" ca="1" si="260"/>
        <v>0</v>
      </c>
      <c r="Q1665" s="5" t="b">
        <f t="shared" ca="1" si="3"/>
        <v>1</v>
      </c>
      <c r="R1665" s="5"/>
      <c r="S1665" s="5"/>
      <c r="T1665" s="5"/>
      <c r="U1665" s="5"/>
      <c r="V1665" s="5"/>
      <c r="W1665" s="5"/>
      <c r="X1665" s="5"/>
      <c r="Y1665" s="5"/>
      <c r="Z1665" s="5"/>
      <c r="AA1665" s="5"/>
      <c r="AB1665" s="5"/>
      <c r="AC1665" s="5"/>
      <c r="AD1665" s="5"/>
      <c r="AE1665" s="5"/>
      <c r="AF1665" s="5"/>
    </row>
    <row r="1666" spans="1:32" ht="21" customHeight="1">
      <c r="A1666" s="5" t="s">
        <v>27086</v>
      </c>
      <c r="B1666" s="5" t="s">
        <v>84</v>
      </c>
      <c r="C1666" s="5" t="str">
        <f t="shared" ca="1" si="0"/>
        <v>上海</v>
      </c>
      <c r="D1666" s="5" t="str">
        <f t="shared" ca="1" si="259"/>
        <v>浦东新区  </v>
      </c>
      <c r="E1666" s="5" t="s">
        <v>22739</v>
      </c>
      <c r="F1666" s="5" t="s">
        <v>45</v>
      </c>
      <c r="G1666" s="7">
        <v>20</v>
      </c>
      <c r="H1666" s="7">
        <v>30</v>
      </c>
      <c r="I1666" s="5" t="s">
        <v>1088</v>
      </c>
      <c r="J1666" s="7" t="s">
        <v>24</v>
      </c>
      <c r="K1666" s="5" t="s">
        <v>87</v>
      </c>
      <c r="L1666" s="5" t="s">
        <v>27087</v>
      </c>
      <c r="M1666" s="5" t="s">
        <v>27088</v>
      </c>
      <c r="N1666" s="5" t="s">
        <v>37</v>
      </c>
      <c r="O1666" s="5" t="s">
        <v>89</v>
      </c>
      <c r="P1666" s="5" t="b">
        <f t="shared" ca="1" si="260"/>
        <v>0</v>
      </c>
      <c r="Q1666" s="5" t="b">
        <f t="shared" ca="1" si="3"/>
        <v>1</v>
      </c>
      <c r="R1666" s="5"/>
      <c r="S1666" s="5"/>
      <c r="T1666" s="5"/>
      <c r="U1666" s="5"/>
      <c r="V1666" s="5"/>
      <c r="W1666" s="5"/>
      <c r="X1666" s="5"/>
      <c r="Y1666" s="5"/>
      <c r="Z1666" s="5"/>
      <c r="AA1666" s="5"/>
      <c r="AB1666" s="5"/>
      <c r="AC1666" s="5"/>
      <c r="AD1666" s="5"/>
      <c r="AE1666" s="5"/>
      <c r="AF1666" s="5"/>
    </row>
    <row r="1667" spans="1:32" ht="21" customHeight="1">
      <c r="A1667" s="5" t="s">
        <v>4668</v>
      </c>
      <c r="B1667" s="5" t="s">
        <v>4669</v>
      </c>
      <c r="C1667" s="5" t="str">
        <f t="shared" ca="1" si="0"/>
        <v>上海</v>
      </c>
      <c r="D1667" s="5" t="str">
        <f t="shared" ca="1" si="259"/>
        <v>浦东新区  </v>
      </c>
      <c r="E1667" s="5" t="s">
        <v>22772</v>
      </c>
      <c r="F1667" s="5" t="s">
        <v>45</v>
      </c>
      <c r="G1667" s="7">
        <v>20</v>
      </c>
      <c r="H1667" s="7">
        <v>25</v>
      </c>
      <c r="I1667" s="5" t="s">
        <v>188</v>
      </c>
      <c r="J1667" s="5" t="s">
        <v>108</v>
      </c>
      <c r="K1667" s="5" t="s">
        <v>76</v>
      </c>
      <c r="L1667" s="5" t="s">
        <v>4674</v>
      </c>
      <c r="M1667" s="5" t="s">
        <v>4675</v>
      </c>
      <c r="N1667" s="5" t="s">
        <v>53</v>
      </c>
      <c r="O1667" s="5" t="s">
        <v>38</v>
      </c>
      <c r="P1667" s="5" t="b">
        <f t="shared" ca="1" si="260"/>
        <v>0</v>
      </c>
      <c r="Q1667" s="5" t="b">
        <f t="shared" ca="1" si="3"/>
        <v>1</v>
      </c>
      <c r="R1667" s="5"/>
      <c r="S1667" s="5"/>
      <c r="T1667" s="5"/>
      <c r="U1667" s="5"/>
      <c r="V1667" s="5"/>
      <c r="W1667" s="5"/>
      <c r="X1667" s="5"/>
      <c r="Y1667" s="5"/>
      <c r="Z1667" s="5"/>
      <c r="AA1667" s="5"/>
      <c r="AB1667" s="5"/>
      <c r="AC1667" s="5"/>
      <c r="AD1667" s="5"/>
      <c r="AE1667" s="5"/>
      <c r="AF1667" s="5"/>
    </row>
    <row r="1668" spans="1:32" ht="21" customHeight="1">
      <c r="A1668" s="5" t="s">
        <v>9495</v>
      </c>
      <c r="B1668" s="5" t="s">
        <v>16828</v>
      </c>
      <c r="C1668" s="5" t="str">
        <f t="shared" ca="1" si="0"/>
        <v>上海</v>
      </c>
      <c r="D1668" s="5" t="str">
        <f t="shared" ca="1" si="259"/>
        <v>浦东新区  </v>
      </c>
      <c r="E1668" s="5" t="s">
        <v>22739</v>
      </c>
      <c r="F1668" s="5" t="s">
        <v>45</v>
      </c>
      <c r="G1668" s="7">
        <v>20</v>
      </c>
      <c r="H1668" s="7">
        <v>40</v>
      </c>
      <c r="I1668" s="5" t="s">
        <v>2981</v>
      </c>
      <c r="J1668" s="5" t="s">
        <v>108</v>
      </c>
      <c r="K1668" s="5" t="s">
        <v>16829</v>
      </c>
      <c r="L1668" s="5" t="s">
        <v>16830</v>
      </c>
      <c r="M1668" s="5" t="s">
        <v>16831</v>
      </c>
      <c r="N1668" s="5" t="s">
        <v>1599</v>
      </c>
      <c r="O1668" s="5" t="s">
        <v>237</v>
      </c>
      <c r="P1668" s="5" t="b">
        <f t="shared" ca="1" si="260"/>
        <v>0</v>
      </c>
      <c r="Q1668" s="5" t="b">
        <f t="shared" ca="1" si="3"/>
        <v>1</v>
      </c>
      <c r="R1668" s="5"/>
      <c r="S1668" s="5"/>
      <c r="T1668" s="5"/>
      <c r="U1668" s="5"/>
      <c r="V1668" s="5"/>
      <c r="W1668" s="5"/>
      <c r="X1668" s="5"/>
      <c r="Y1668" s="5"/>
      <c r="Z1668" s="5"/>
      <c r="AA1668" s="5"/>
      <c r="AB1668" s="5"/>
      <c r="AC1668" s="5"/>
      <c r="AD1668" s="5"/>
      <c r="AE1668" s="5"/>
      <c r="AF1668" s="5"/>
    </row>
    <row r="1669" spans="1:32" ht="21" customHeight="1">
      <c r="A1669" s="5" t="s">
        <v>27089</v>
      </c>
      <c r="B1669" s="5" t="s">
        <v>27090</v>
      </c>
      <c r="C1669" s="5" t="str">
        <f t="shared" ca="1" si="0"/>
        <v>上海</v>
      </c>
      <c r="D1669" s="5" t="str">
        <f t="shared" ca="1" si="259"/>
        <v>浦东新区  </v>
      </c>
      <c r="E1669" s="5" t="s">
        <v>22392</v>
      </c>
      <c r="F1669" s="5" t="s">
        <v>29</v>
      </c>
      <c r="G1669" s="7">
        <v>20</v>
      </c>
      <c r="H1669" s="7">
        <v>40</v>
      </c>
      <c r="I1669" s="5" t="s">
        <v>2981</v>
      </c>
      <c r="J1669" s="5" t="s">
        <v>108</v>
      </c>
      <c r="K1669" s="5" t="s">
        <v>2797</v>
      </c>
      <c r="L1669" s="9" t="s">
        <v>47</v>
      </c>
      <c r="M1669" s="5" t="s">
        <v>27091</v>
      </c>
      <c r="N1669" s="9" t="s">
        <v>47</v>
      </c>
      <c r="O1669" s="5" t="s">
        <v>55</v>
      </c>
      <c r="P1669" s="5" t="b">
        <f t="shared" ca="1" si="260"/>
        <v>0</v>
      </c>
      <c r="Q1669" s="5" t="b">
        <f t="shared" ca="1" si="3"/>
        <v>1</v>
      </c>
      <c r="R1669" s="5"/>
      <c r="S1669" s="5"/>
      <c r="T1669" s="5"/>
      <c r="U1669" s="5"/>
      <c r="V1669" s="5"/>
      <c r="W1669" s="5"/>
      <c r="X1669" s="5"/>
      <c r="Y1669" s="5"/>
      <c r="Z1669" s="5"/>
      <c r="AA1669" s="5"/>
      <c r="AB1669" s="5"/>
      <c r="AC1669" s="5"/>
      <c r="AD1669" s="5"/>
      <c r="AE1669" s="5"/>
      <c r="AF1669" s="5"/>
    </row>
    <row r="1670" spans="1:32" ht="21" customHeight="1">
      <c r="A1670" s="5" t="s">
        <v>7132</v>
      </c>
      <c r="B1670" s="5" t="s">
        <v>27092</v>
      </c>
      <c r="C1670" s="5" t="str">
        <f t="shared" ca="1" si="0"/>
        <v>上海</v>
      </c>
      <c r="D1670" s="5" t="str">
        <f t="shared" ca="1" si="259"/>
        <v>浦东新区  </v>
      </c>
      <c r="E1670" s="5" t="s">
        <v>23082</v>
      </c>
      <c r="F1670" s="5" t="s">
        <v>29</v>
      </c>
      <c r="G1670" s="7">
        <v>20</v>
      </c>
      <c r="H1670" s="7">
        <v>30</v>
      </c>
      <c r="I1670" s="5" t="s">
        <v>1088</v>
      </c>
      <c r="J1670" s="5" t="s">
        <v>66</v>
      </c>
      <c r="K1670" s="5" t="s">
        <v>161</v>
      </c>
      <c r="L1670" s="9" t="s">
        <v>47</v>
      </c>
      <c r="M1670" s="5" t="s">
        <v>27093</v>
      </c>
      <c r="N1670" s="5" t="s">
        <v>37</v>
      </c>
      <c r="O1670" s="5" t="s">
        <v>237</v>
      </c>
      <c r="P1670" s="5" t="b">
        <f t="shared" ca="1" si="260"/>
        <v>0</v>
      </c>
      <c r="Q1670" s="5" t="b">
        <f t="shared" ca="1" si="3"/>
        <v>1</v>
      </c>
      <c r="R1670" s="5"/>
      <c r="S1670" s="5"/>
      <c r="T1670" s="5"/>
      <c r="U1670" s="5"/>
      <c r="V1670" s="5"/>
      <c r="W1670" s="5"/>
      <c r="X1670" s="5"/>
      <c r="Y1670" s="5"/>
      <c r="Z1670" s="5"/>
      <c r="AA1670" s="5"/>
      <c r="AB1670" s="5"/>
      <c r="AC1670" s="5"/>
      <c r="AD1670" s="5"/>
      <c r="AE1670" s="5"/>
      <c r="AF1670" s="5"/>
    </row>
    <row r="1671" spans="1:32" ht="21" customHeight="1">
      <c r="A1671" s="5" t="s">
        <v>27094</v>
      </c>
      <c r="B1671" s="5" t="s">
        <v>27095</v>
      </c>
      <c r="C1671" s="5" t="str">
        <f t="shared" ca="1" si="0"/>
        <v>上海</v>
      </c>
      <c r="D1671" s="5" t="str">
        <f t="shared" ca="1" si="259"/>
        <v>浦东新区  </v>
      </c>
      <c r="E1671" s="5" t="s">
        <v>22573</v>
      </c>
      <c r="F1671" s="5" t="s">
        <v>45</v>
      </c>
      <c r="G1671" s="7">
        <v>20</v>
      </c>
      <c r="H1671" s="7">
        <v>25</v>
      </c>
      <c r="I1671" s="5" t="s">
        <v>188</v>
      </c>
      <c r="J1671" s="5" t="s">
        <v>66</v>
      </c>
      <c r="K1671" s="5" t="s">
        <v>444</v>
      </c>
      <c r="L1671" s="5" t="s">
        <v>10936</v>
      </c>
      <c r="M1671" s="5" t="s">
        <v>3736</v>
      </c>
      <c r="N1671" s="5" t="s">
        <v>53</v>
      </c>
      <c r="O1671" s="5" t="s">
        <v>55</v>
      </c>
      <c r="P1671" s="5" t="b">
        <f t="shared" ca="1" si="260"/>
        <v>0</v>
      </c>
      <c r="Q1671" s="5" t="b">
        <f t="shared" ca="1" si="3"/>
        <v>1</v>
      </c>
      <c r="R1671" s="5"/>
      <c r="S1671" s="5"/>
      <c r="T1671" s="5"/>
      <c r="U1671" s="5"/>
      <c r="V1671" s="5"/>
      <c r="W1671" s="5"/>
      <c r="X1671" s="5"/>
      <c r="Y1671" s="5"/>
      <c r="Z1671" s="5"/>
      <c r="AA1671" s="5"/>
      <c r="AB1671" s="5"/>
      <c r="AC1671" s="5"/>
      <c r="AD1671" s="5"/>
      <c r="AE1671" s="5"/>
      <c r="AF1671" s="5"/>
    </row>
    <row r="1672" spans="1:32" ht="21" customHeight="1">
      <c r="A1672" s="5" t="s">
        <v>27096</v>
      </c>
      <c r="B1672" s="5" t="s">
        <v>6805</v>
      </c>
      <c r="C1672" s="5" t="str">
        <f t="shared" ca="1" si="0"/>
        <v>上海</v>
      </c>
      <c r="D1672" s="5" t="str">
        <f t="shared" ca="1" si="259"/>
        <v>浦东新区  </v>
      </c>
      <c r="E1672" s="5" t="s">
        <v>22392</v>
      </c>
      <c r="F1672" s="5" t="s">
        <v>45</v>
      </c>
      <c r="G1672" s="7">
        <v>20</v>
      </c>
      <c r="H1672" s="7">
        <v>25</v>
      </c>
      <c r="I1672" s="5" t="s">
        <v>188</v>
      </c>
      <c r="J1672" s="5" t="s">
        <v>108</v>
      </c>
      <c r="K1672" s="5" t="s">
        <v>1439</v>
      </c>
      <c r="L1672" s="5" t="s">
        <v>6808</v>
      </c>
      <c r="M1672" s="5" t="s">
        <v>27097</v>
      </c>
      <c r="N1672" s="5" t="s">
        <v>42</v>
      </c>
      <c r="O1672" s="5" t="s">
        <v>38</v>
      </c>
      <c r="P1672" s="5" t="b">
        <f t="shared" ca="1" si="260"/>
        <v>0</v>
      </c>
      <c r="Q1672" s="5" t="b">
        <f t="shared" ca="1" si="3"/>
        <v>1</v>
      </c>
      <c r="R1672" s="5"/>
      <c r="S1672" s="5"/>
      <c r="T1672" s="5"/>
      <c r="U1672" s="5"/>
      <c r="V1672" s="5"/>
      <c r="W1672" s="5"/>
      <c r="X1672" s="5"/>
      <c r="Y1672" s="5"/>
      <c r="Z1672" s="5"/>
      <c r="AA1672" s="5"/>
      <c r="AB1672" s="5"/>
      <c r="AC1672" s="5"/>
      <c r="AD1672" s="5"/>
      <c r="AE1672" s="5"/>
      <c r="AF1672" s="5"/>
    </row>
    <row r="1673" spans="1:32" ht="21" customHeight="1">
      <c r="A1673" s="5" t="s">
        <v>7132</v>
      </c>
      <c r="B1673" s="5" t="s">
        <v>23314</v>
      </c>
      <c r="C1673" s="5" t="str">
        <f t="shared" ca="1" si="0"/>
        <v>上海</v>
      </c>
      <c r="D1673" s="5" t="str">
        <f t="shared" ca="1" si="259"/>
        <v>浦东新区  </v>
      </c>
      <c r="E1673" s="5" t="s">
        <v>22482</v>
      </c>
      <c r="F1673" s="5" t="s">
        <v>29</v>
      </c>
      <c r="G1673" s="7">
        <v>20</v>
      </c>
      <c r="H1673" s="7">
        <v>25</v>
      </c>
      <c r="I1673" s="5" t="s">
        <v>188</v>
      </c>
      <c r="J1673" s="7" t="s">
        <v>24</v>
      </c>
      <c r="K1673" s="5" t="s">
        <v>430</v>
      </c>
      <c r="L1673" s="9" t="s">
        <v>47</v>
      </c>
      <c r="M1673" s="5" t="s">
        <v>27098</v>
      </c>
      <c r="N1673" s="5" t="s">
        <v>53</v>
      </c>
      <c r="O1673" s="5" t="s">
        <v>55</v>
      </c>
      <c r="P1673" s="5" t="b">
        <f t="shared" ca="1" si="260"/>
        <v>0</v>
      </c>
      <c r="Q1673" s="5" t="b">
        <f t="shared" ca="1" si="3"/>
        <v>1</v>
      </c>
      <c r="R1673" s="5"/>
      <c r="S1673" s="5"/>
      <c r="T1673" s="5"/>
      <c r="U1673" s="5"/>
      <c r="V1673" s="5"/>
      <c r="W1673" s="5"/>
      <c r="X1673" s="5"/>
      <c r="Y1673" s="5"/>
      <c r="Z1673" s="5"/>
      <c r="AA1673" s="5"/>
      <c r="AB1673" s="5"/>
      <c r="AC1673" s="5"/>
      <c r="AD1673" s="5"/>
      <c r="AE1673" s="5"/>
      <c r="AF1673" s="5"/>
    </row>
    <row r="1674" spans="1:32" ht="21" customHeight="1">
      <c r="A1674" s="5" t="s">
        <v>7873</v>
      </c>
      <c r="B1674" s="5" t="s">
        <v>5557</v>
      </c>
      <c r="C1674" s="5" t="str">
        <f t="shared" ca="1" si="0"/>
        <v>上海</v>
      </c>
      <c r="D1674" s="5" t="str">
        <f t="shared" ca="1" si="259"/>
        <v>浦东新区  </v>
      </c>
      <c r="E1674" s="5" t="s">
        <v>22354</v>
      </c>
      <c r="F1674" s="5" t="s">
        <v>45</v>
      </c>
      <c r="G1674" s="7">
        <v>20</v>
      </c>
      <c r="H1674" s="7">
        <v>25</v>
      </c>
      <c r="I1674" s="5" t="s">
        <v>188</v>
      </c>
      <c r="J1674" s="5" t="s">
        <v>108</v>
      </c>
      <c r="K1674" s="5" t="s">
        <v>883</v>
      </c>
      <c r="L1674" s="5" t="s">
        <v>11298</v>
      </c>
      <c r="M1674" s="5" t="s">
        <v>27099</v>
      </c>
      <c r="N1674" s="5" t="s">
        <v>53</v>
      </c>
      <c r="O1674" s="5" t="s">
        <v>55</v>
      </c>
      <c r="P1674" s="5" t="b">
        <f t="shared" ca="1" si="260"/>
        <v>0</v>
      </c>
      <c r="Q1674" s="5" t="b">
        <f t="shared" ca="1" si="3"/>
        <v>1</v>
      </c>
      <c r="R1674" s="5"/>
      <c r="S1674" s="5"/>
      <c r="T1674" s="5"/>
      <c r="U1674" s="5"/>
      <c r="V1674" s="5"/>
      <c r="W1674" s="5"/>
      <c r="X1674" s="5"/>
      <c r="Y1674" s="5"/>
      <c r="Z1674" s="5"/>
      <c r="AA1674" s="5"/>
      <c r="AB1674" s="5"/>
      <c r="AC1674" s="5"/>
      <c r="AD1674" s="5"/>
      <c r="AE1674" s="5"/>
      <c r="AF1674" s="5"/>
    </row>
    <row r="1675" spans="1:32" ht="21" customHeight="1">
      <c r="A1675" s="5" t="s">
        <v>396</v>
      </c>
      <c r="B1675" s="5" t="s">
        <v>16646</v>
      </c>
      <c r="C1675" s="5" t="str">
        <f t="shared" ca="1" si="0"/>
        <v>上海</v>
      </c>
      <c r="D1675" s="5" t="str">
        <f t="shared" ca="1" si="259"/>
        <v>浦东新区  </v>
      </c>
      <c r="E1675" s="5" t="s">
        <v>22670</v>
      </c>
      <c r="F1675" s="5" t="s">
        <v>45</v>
      </c>
      <c r="G1675" s="7">
        <v>20</v>
      </c>
      <c r="H1675" s="7">
        <v>25</v>
      </c>
      <c r="I1675" s="5" t="s">
        <v>188</v>
      </c>
      <c r="J1675" s="5" t="s">
        <v>66</v>
      </c>
      <c r="K1675" s="5" t="s">
        <v>117</v>
      </c>
      <c r="L1675" s="5" t="s">
        <v>7466</v>
      </c>
      <c r="M1675" s="5" t="s">
        <v>16648</v>
      </c>
      <c r="N1675" s="5" t="s">
        <v>53</v>
      </c>
      <c r="O1675" s="5" t="s">
        <v>55</v>
      </c>
      <c r="P1675" s="5" t="b">
        <f t="shared" ca="1" si="260"/>
        <v>0</v>
      </c>
      <c r="Q1675" s="5" t="b">
        <f t="shared" ca="1" si="3"/>
        <v>1</v>
      </c>
      <c r="R1675" s="5"/>
      <c r="S1675" s="5"/>
      <c r="T1675" s="5"/>
      <c r="U1675" s="5"/>
      <c r="V1675" s="5"/>
      <c r="W1675" s="5"/>
      <c r="X1675" s="5"/>
      <c r="Y1675" s="5"/>
      <c r="Z1675" s="5"/>
      <c r="AA1675" s="5"/>
      <c r="AB1675" s="5"/>
      <c r="AC1675" s="5"/>
      <c r="AD1675" s="5"/>
      <c r="AE1675" s="5"/>
      <c r="AF1675" s="5"/>
    </row>
    <row r="1676" spans="1:32" ht="21" customHeight="1">
      <c r="A1676" s="5" t="s">
        <v>27100</v>
      </c>
      <c r="B1676" s="5" t="s">
        <v>17120</v>
      </c>
      <c r="C1676" s="5" t="str">
        <f t="shared" ca="1" si="0"/>
        <v>上海</v>
      </c>
      <c r="D1676" s="9" t="s">
        <v>47</v>
      </c>
      <c r="E1676" s="5" t="s">
        <v>22707</v>
      </c>
      <c r="F1676" s="5" t="s">
        <v>29</v>
      </c>
      <c r="G1676" s="7">
        <v>20</v>
      </c>
      <c r="H1676" s="7">
        <v>35</v>
      </c>
      <c r="I1676" s="5" t="s">
        <v>3289</v>
      </c>
      <c r="J1676" s="5" t="s">
        <v>66</v>
      </c>
      <c r="K1676" s="5" t="s">
        <v>76</v>
      </c>
      <c r="L1676" s="5" t="s">
        <v>17122</v>
      </c>
      <c r="M1676" s="5" t="s">
        <v>27101</v>
      </c>
      <c r="N1676" s="5" t="s">
        <v>53</v>
      </c>
      <c r="O1676" s="5" t="s">
        <v>55</v>
      </c>
      <c r="P1676" s="5" t="b">
        <f t="shared" ca="1" si="260"/>
        <v>0</v>
      </c>
      <c r="Q1676" s="5" t="b">
        <f t="shared" ca="1" si="3"/>
        <v>1</v>
      </c>
      <c r="R1676" s="5"/>
      <c r="S1676" s="5"/>
      <c r="T1676" s="5"/>
      <c r="U1676" s="5"/>
      <c r="V1676" s="5"/>
      <c r="W1676" s="5"/>
      <c r="X1676" s="5"/>
      <c r="Y1676" s="5"/>
      <c r="Z1676" s="5"/>
      <c r="AA1676" s="5"/>
      <c r="AB1676" s="5"/>
      <c r="AC1676" s="5"/>
      <c r="AD1676" s="5"/>
      <c r="AE1676" s="5"/>
      <c r="AF1676" s="5"/>
    </row>
    <row r="1677" spans="1:32" ht="21" customHeight="1">
      <c r="A1677" s="5" t="s">
        <v>396</v>
      </c>
      <c r="B1677" s="5" t="s">
        <v>14001</v>
      </c>
      <c r="C1677" s="5" t="str">
        <f t="shared" ca="1" si="0"/>
        <v>上海</v>
      </c>
      <c r="D1677" s="5" t="str">
        <f t="shared" ref="D1677:D1682" ca="1" si="261">IFERROR(__xludf.DUMMYFUNCTION("REGEXEXTRACT(E1677,""-(\S+)"")"),"南山区  ")</f>
        <v>南山区  </v>
      </c>
      <c r="E1677" s="5" t="s">
        <v>22670</v>
      </c>
      <c r="F1677" s="5" t="s">
        <v>45</v>
      </c>
      <c r="G1677" s="7">
        <v>20</v>
      </c>
      <c r="H1677" s="7">
        <v>30</v>
      </c>
      <c r="I1677" s="5" t="s">
        <v>1088</v>
      </c>
      <c r="J1677" s="5" t="s">
        <v>66</v>
      </c>
      <c r="K1677" s="5" t="s">
        <v>57</v>
      </c>
      <c r="L1677" s="5" t="s">
        <v>14005</v>
      </c>
      <c r="M1677" s="5" t="s">
        <v>16691</v>
      </c>
      <c r="N1677" s="5" t="s">
        <v>53</v>
      </c>
      <c r="O1677" s="5" t="s">
        <v>55</v>
      </c>
      <c r="P1677" s="5" t="b">
        <f t="shared" ca="1" si="260"/>
        <v>0</v>
      </c>
      <c r="Q1677" s="5" t="b">
        <f t="shared" ca="1" si="3"/>
        <v>1</v>
      </c>
      <c r="R1677" s="5"/>
      <c r="S1677" s="5"/>
      <c r="T1677" s="5"/>
      <c r="U1677" s="5"/>
      <c r="V1677" s="5"/>
      <c r="W1677" s="5"/>
      <c r="X1677" s="5"/>
      <c r="Y1677" s="5"/>
      <c r="Z1677" s="5"/>
      <c r="AA1677" s="5"/>
      <c r="AB1677" s="5"/>
      <c r="AC1677" s="5"/>
      <c r="AD1677" s="5"/>
      <c r="AE1677" s="5"/>
      <c r="AF1677" s="5"/>
    </row>
    <row r="1678" spans="1:32" ht="21" customHeight="1">
      <c r="A1678" s="14" t="s">
        <v>7050</v>
      </c>
      <c r="B1678" s="14" t="s">
        <v>17832</v>
      </c>
      <c r="C1678" s="14" t="str">
        <f t="shared" ca="1" si="0"/>
        <v>上海</v>
      </c>
      <c r="D1678" s="14" t="str">
        <f t="shared" ca="1" si="261"/>
        <v>南山区  </v>
      </c>
      <c r="E1678" s="14" t="s">
        <v>22670</v>
      </c>
      <c r="F1678" s="14" t="s">
        <v>45</v>
      </c>
      <c r="G1678" s="15">
        <v>20</v>
      </c>
      <c r="H1678" s="15">
        <v>25</v>
      </c>
      <c r="I1678" s="14" t="s">
        <v>188</v>
      </c>
      <c r="J1678" s="14" t="s">
        <v>66</v>
      </c>
      <c r="K1678" s="14" t="s">
        <v>706</v>
      </c>
      <c r="L1678" s="14" t="s">
        <v>17834</v>
      </c>
      <c r="M1678" s="16" t="s">
        <v>47</v>
      </c>
      <c r="N1678" s="14" t="s">
        <v>53</v>
      </c>
      <c r="O1678" s="14" t="s">
        <v>55</v>
      </c>
      <c r="P1678" s="14" t="b">
        <f ca="1">IFERROR(__xludf.DUMMYFUNCTION("REGEXMATCH(A1678,""前端|设计|(?i)html|(?i)css|网页"")"),FALSE)</f>
        <v>0</v>
      </c>
      <c r="Q1678" s="14" t="b">
        <f t="shared" ca="1" si="3"/>
        <v>1</v>
      </c>
      <c r="R1678" s="5"/>
      <c r="S1678" s="5"/>
      <c r="T1678" s="5"/>
      <c r="U1678" s="5"/>
      <c r="V1678" s="5"/>
      <c r="W1678" s="5"/>
      <c r="X1678" s="5"/>
      <c r="Y1678" s="5"/>
      <c r="Z1678" s="5"/>
      <c r="AA1678" s="5"/>
      <c r="AB1678" s="5"/>
      <c r="AC1678" s="5"/>
      <c r="AD1678" s="5"/>
      <c r="AE1678" s="5"/>
      <c r="AF1678" s="5"/>
    </row>
    <row r="1679" spans="1:32" ht="21" customHeight="1">
      <c r="A1679" s="5" t="s">
        <v>1457</v>
      </c>
      <c r="B1679" s="5" t="s">
        <v>16781</v>
      </c>
      <c r="C1679" s="5" t="str">
        <f t="shared" ca="1" si="0"/>
        <v>上海</v>
      </c>
      <c r="D1679" s="5" t="str">
        <f t="shared" ca="1" si="261"/>
        <v>南山区  </v>
      </c>
      <c r="E1679" s="5" t="s">
        <v>22670</v>
      </c>
      <c r="F1679" s="5" t="s">
        <v>45</v>
      </c>
      <c r="G1679" s="7">
        <v>20</v>
      </c>
      <c r="H1679" s="7">
        <v>25</v>
      </c>
      <c r="I1679" s="5" t="s">
        <v>188</v>
      </c>
      <c r="J1679" s="5" t="s">
        <v>31</v>
      </c>
      <c r="K1679" s="5" t="s">
        <v>57</v>
      </c>
      <c r="L1679" s="9" t="s">
        <v>47</v>
      </c>
      <c r="M1679" s="5" t="s">
        <v>16782</v>
      </c>
      <c r="N1679" s="5" t="s">
        <v>53</v>
      </c>
      <c r="O1679" s="5" t="s">
        <v>55</v>
      </c>
      <c r="P1679" s="5" t="b">
        <f t="shared" ref="P1679:P1682" ca="1" si="262">IFERROR(__xludf.DUMMYFUNCTION("REGEXMATCH(A1679,""前端|设计|(?i)html|(?i)css"")"),TRUE)</f>
        <v>1</v>
      </c>
      <c r="Q1679" s="5" t="b">
        <f t="shared" ca="1" si="3"/>
        <v>1</v>
      </c>
      <c r="R1679" s="5"/>
      <c r="S1679" s="5"/>
      <c r="T1679" s="5"/>
      <c r="U1679" s="5"/>
      <c r="V1679" s="5"/>
      <c r="W1679" s="5"/>
      <c r="X1679" s="5"/>
      <c r="Y1679" s="5"/>
      <c r="Z1679" s="5"/>
      <c r="AA1679" s="5"/>
      <c r="AB1679" s="5"/>
      <c r="AC1679" s="5"/>
      <c r="AD1679" s="5"/>
      <c r="AE1679" s="5"/>
      <c r="AF1679" s="5"/>
    </row>
    <row r="1680" spans="1:32" ht="21" customHeight="1">
      <c r="A1680" s="5" t="s">
        <v>16806</v>
      </c>
      <c r="B1680" s="5" t="s">
        <v>16808</v>
      </c>
      <c r="C1680" s="5" t="str">
        <f t="shared" ca="1" si="0"/>
        <v>上海</v>
      </c>
      <c r="D1680" s="5" t="str">
        <f t="shared" ca="1" si="261"/>
        <v>南山区  </v>
      </c>
      <c r="E1680" s="5" t="s">
        <v>22698</v>
      </c>
      <c r="F1680" s="5" t="s">
        <v>45</v>
      </c>
      <c r="G1680" s="7">
        <v>20</v>
      </c>
      <c r="H1680" s="7">
        <v>30</v>
      </c>
      <c r="I1680" s="5" t="s">
        <v>1088</v>
      </c>
      <c r="J1680" s="5" t="s">
        <v>31</v>
      </c>
      <c r="K1680" s="5" t="s">
        <v>187</v>
      </c>
      <c r="L1680" s="5" t="s">
        <v>16809</v>
      </c>
      <c r="M1680" s="5" t="s">
        <v>16811</v>
      </c>
      <c r="N1680" s="5" t="s">
        <v>167</v>
      </c>
      <c r="O1680" s="5" t="s">
        <v>55</v>
      </c>
      <c r="P1680" s="5" t="b">
        <f t="shared" ca="1" si="262"/>
        <v>1</v>
      </c>
      <c r="Q1680" s="5" t="b">
        <f t="shared" ca="1" si="3"/>
        <v>1</v>
      </c>
      <c r="R1680" s="5"/>
      <c r="S1680" s="5"/>
      <c r="T1680" s="5"/>
      <c r="U1680" s="5"/>
      <c r="V1680" s="5"/>
      <c r="W1680" s="5"/>
      <c r="X1680" s="5"/>
      <c r="Y1680" s="5"/>
      <c r="Z1680" s="5"/>
      <c r="AA1680" s="5"/>
      <c r="AB1680" s="5"/>
      <c r="AC1680" s="5"/>
      <c r="AD1680" s="5"/>
      <c r="AE1680" s="5"/>
      <c r="AF1680" s="5"/>
    </row>
    <row r="1681" spans="1:32" ht="21" customHeight="1">
      <c r="A1681" s="5" t="s">
        <v>4668</v>
      </c>
      <c r="B1681" s="5" t="s">
        <v>2584</v>
      </c>
      <c r="C1681" s="5" t="str">
        <f t="shared" ca="1" si="0"/>
        <v>上海</v>
      </c>
      <c r="D1681" s="5" t="str">
        <f t="shared" ca="1" si="261"/>
        <v>南山区  </v>
      </c>
      <c r="E1681" s="5" t="s">
        <v>23053</v>
      </c>
      <c r="F1681" s="5" t="s">
        <v>45</v>
      </c>
      <c r="G1681" s="11">
        <v>21</v>
      </c>
      <c r="H1681" s="11">
        <v>29</v>
      </c>
      <c r="I1681" s="13" t="s">
        <v>2586</v>
      </c>
      <c r="J1681" s="5" t="s">
        <v>66</v>
      </c>
      <c r="K1681" s="5" t="s">
        <v>2587</v>
      </c>
      <c r="L1681" s="5" t="s">
        <v>16890</v>
      </c>
      <c r="M1681" s="5" t="s">
        <v>16891</v>
      </c>
      <c r="N1681" s="5" t="s">
        <v>37</v>
      </c>
      <c r="O1681" s="5" t="s">
        <v>55</v>
      </c>
      <c r="P1681" s="5" t="b">
        <f t="shared" ca="1" si="262"/>
        <v>1</v>
      </c>
      <c r="Q1681" s="5" t="b">
        <f t="shared" ca="1" si="3"/>
        <v>1</v>
      </c>
      <c r="R1681" s="5"/>
      <c r="S1681" s="5"/>
      <c r="T1681" s="5"/>
      <c r="U1681" s="5"/>
      <c r="V1681" s="5"/>
      <c r="W1681" s="5"/>
      <c r="X1681" s="5"/>
      <c r="Y1681" s="5"/>
      <c r="Z1681" s="5"/>
      <c r="AA1681" s="5"/>
      <c r="AB1681" s="5"/>
      <c r="AC1681" s="5"/>
      <c r="AD1681" s="5"/>
      <c r="AE1681" s="5"/>
      <c r="AF1681" s="5"/>
    </row>
    <row r="1682" spans="1:32" ht="21" customHeight="1">
      <c r="A1682" s="5" t="s">
        <v>27102</v>
      </c>
      <c r="B1682" s="5" t="s">
        <v>16178</v>
      </c>
      <c r="C1682" s="5" t="str">
        <f t="shared" ca="1" si="0"/>
        <v>上海</v>
      </c>
      <c r="D1682" s="5" t="str">
        <f t="shared" ca="1" si="261"/>
        <v>南山区  </v>
      </c>
      <c r="E1682" s="5" t="s">
        <v>22772</v>
      </c>
      <c r="F1682" s="5" t="s">
        <v>45</v>
      </c>
      <c r="G1682" s="11">
        <v>21</v>
      </c>
      <c r="H1682" s="11">
        <v>27</v>
      </c>
      <c r="I1682" s="13" t="s">
        <v>27103</v>
      </c>
      <c r="J1682" s="5" t="s">
        <v>108</v>
      </c>
      <c r="K1682" s="5" t="s">
        <v>4617</v>
      </c>
      <c r="L1682" s="5" t="s">
        <v>13031</v>
      </c>
      <c r="M1682" s="5" t="s">
        <v>27104</v>
      </c>
      <c r="N1682" s="5" t="s">
        <v>42</v>
      </c>
      <c r="O1682" s="5" t="s">
        <v>55</v>
      </c>
      <c r="P1682" s="5" t="b">
        <f t="shared" ca="1" si="262"/>
        <v>1</v>
      </c>
      <c r="Q1682" s="5" t="b">
        <f t="shared" ca="1" si="3"/>
        <v>1</v>
      </c>
      <c r="R1682" s="5"/>
      <c r="S1682" s="5"/>
      <c r="T1682" s="5"/>
      <c r="U1682" s="5"/>
      <c r="V1682" s="5"/>
      <c r="W1682" s="5"/>
      <c r="X1682" s="5"/>
      <c r="Y1682" s="5"/>
      <c r="Z1682" s="5"/>
      <c r="AA1682" s="5"/>
      <c r="AB1682" s="5"/>
      <c r="AC1682" s="5"/>
      <c r="AD1682" s="5"/>
      <c r="AE1682" s="5"/>
      <c r="AF1682" s="5"/>
    </row>
    <row r="1683" spans="1:32" ht="21" customHeight="1">
      <c r="A1683" s="14" t="s">
        <v>27105</v>
      </c>
      <c r="B1683" s="14" t="s">
        <v>7461</v>
      </c>
      <c r="C1683" s="14" t="str">
        <f t="shared" ca="1" si="0"/>
        <v>上海</v>
      </c>
      <c r="D1683" s="16" t="s">
        <v>47</v>
      </c>
      <c r="E1683" s="14" t="s">
        <v>22384</v>
      </c>
      <c r="F1683" s="14" t="s">
        <v>45</v>
      </c>
      <c r="G1683" s="15">
        <v>21</v>
      </c>
      <c r="H1683" s="15">
        <v>23</v>
      </c>
      <c r="I1683" s="14" t="s">
        <v>27106</v>
      </c>
      <c r="J1683" s="15" t="s">
        <v>24</v>
      </c>
      <c r="K1683" s="14" t="s">
        <v>942</v>
      </c>
      <c r="L1683" s="14" t="s">
        <v>27107</v>
      </c>
      <c r="M1683" s="14" t="s">
        <v>27108</v>
      </c>
      <c r="N1683" s="14" t="s">
        <v>53</v>
      </c>
      <c r="O1683" s="14" t="s">
        <v>55</v>
      </c>
      <c r="P1683" s="14" t="b">
        <f ca="1">IFERROR(__xludf.DUMMYFUNCTION("REGEXMATCH(A1683,""前端|设计|(?i)html|(?i)css|网页"")"),FALSE)</f>
        <v>0</v>
      </c>
      <c r="Q1683" s="14" t="b">
        <f t="shared" ca="1" si="3"/>
        <v>1</v>
      </c>
      <c r="R1683" s="5"/>
      <c r="S1683" s="5"/>
      <c r="T1683" s="5"/>
      <c r="U1683" s="5"/>
      <c r="V1683" s="5"/>
      <c r="W1683" s="5"/>
      <c r="X1683" s="5"/>
      <c r="Y1683" s="5"/>
      <c r="Z1683" s="5"/>
      <c r="AA1683" s="5"/>
      <c r="AB1683" s="5"/>
      <c r="AC1683" s="5"/>
      <c r="AD1683" s="5"/>
      <c r="AE1683" s="5"/>
      <c r="AF1683" s="5"/>
    </row>
    <row r="1684" spans="1:32" ht="21" customHeight="1">
      <c r="A1684" s="5" t="s">
        <v>3402</v>
      </c>
      <c r="B1684" s="5" t="s">
        <v>16899</v>
      </c>
      <c r="C1684" s="5" t="str">
        <f t="shared" ca="1" si="0"/>
        <v>上海</v>
      </c>
      <c r="D1684" s="5" t="str">
        <f t="shared" ref="D1684:D1690" ca="1" si="263">IFERROR(__xludf.DUMMYFUNCTION("REGEXEXTRACT(E1684,""-(\S+)"")"),"浦东新区  ")</f>
        <v>浦东新区  </v>
      </c>
      <c r="E1684" s="5" t="s">
        <v>22772</v>
      </c>
      <c r="F1684" s="5" t="s">
        <v>45</v>
      </c>
      <c r="G1684" s="11">
        <v>23</v>
      </c>
      <c r="H1684" s="11">
        <v>28</v>
      </c>
      <c r="I1684" s="13" t="s">
        <v>16900</v>
      </c>
      <c r="J1684" s="5" t="s">
        <v>31</v>
      </c>
      <c r="K1684" s="5" t="s">
        <v>134</v>
      </c>
      <c r="L1684" s="5" t="s">
        <v>16901</v>
      </c>
      <c r="M1684" s="5" t="s">
        <v>16902</v>
      </c>
      <c r="N1684" s="5" t="s">
        <v>100</v>
      </c>
      <c r="O1684" s="5" t="s">
        <v>44</v>
      </c>
      <c r="P1684" s="5" t="b">
        <f t="shared" ref="P1684:P1706" ca="1" si="264">IFERROR(__xludf.DUMMYFUNCTION("REGEXMATCH(A1684,""前端|设计|(?i)html|(?i)css"")"),TRUE)</f>
        <v>1</v>
      </c>
      <c r="Q1684" s="5" t="b">
        <f t="shared" ca="1" si="3"/>
        <v>1</v>
      </c>
      <c r="R1684" s="5"/>
      <c r="S1684" s="5"/>
      <c r="T1684" s="5"/>
      <c r="U1684" s="5"/>
      <c r="V1684" s="5"/>
      <c r="W1684" s="5"/>
      <c r="X1684" s="5"/>
      <c r="Y1684" s="5"/>
      <c r="Z1684" s="5"/>
      <c r="AA1684" s="5"/>
      <c r="AB1684" s="5"/>
      <c r="AC1684" s="5"/>
      <c r="AD1684" s="5"/>
      <c r="AE1684" s="5"/>
      <c r="AF1684" s="5"/>
    </row>
    <row r="1685" spans="1:32" ht="21" customHeight="1">
      <c r="A1685" s="5" t="s">
        <v>7050</v>
      </c>
      <c r="B1685" s="5" t="s">
        <v>16892</v>
      </c>
      <c r="C1685" s="5" t="str">
        <f t="shared" ca="1" si="0"/>
        <v>上海</v>
      </c>
      <c r="D1685" s="5" t="str">
        <f t="shared" ca="1" si="263"/>
        <v>浦东新区  </v>
      </c>
      <c r="E1685" s="5" t="s">
        <v>22785</v>
      </c>
      <c r="F1685" s="5" t="s">
        <v>45</v>
      </c>
      <c r="G1685" s="7">
        <v>23</v>
      </c>
      <c r="H1685" s="7">
        <v>35</v>
      </c>
      <c r="I1685" s="5" t="s">
        <v>16894</v>
      </c>
      <c r="J1685" s="5" t="s">
        <v>66</v>
      </c>
      <c r="K1685" s="5" t="s">
        <v>947</v>
      </c>
      <c r="L1685" s="5" t="s">
        <v>16895</v>
      </c>
      <c r="M1685" s="5" t="s">
        <v>16897</v>
      </c>
      <c r="N1685" s="5" t="s">
        <v>37</v>
      </c>
      <c r="O1685" s="5" t="s">
        <v>55</v>
      </c>
      <c r="P1685" s="5" t="b">
        <f t="shared" ca="1" si="264"/>
        <v>1</v>
      </c>
      <c r="Q1685" s="5" t="b">
        <f t="shared" ca="1" si="3"/>
        <v>1</v>
      </c>
      <c r="R1685" s="5"/>
      <c r="S1685" s="5"/>
      <c r="T1685" s="5"/>
      <c r="U1685" s="5"/>
      <c r="V1685" s="5"/>
      <c r="W1685" s="5"/>
      <c r="X1685" s="5"/>
      <c r="Y1685" s="5"/>
      <c r="Z1685" s="5"/>
      <c r="AA1685" s="5"/>
      <c r="AB1685" s="5"/>
      <c r="AC1685" s="5"/>
      <c r="AD1685" s="5"/>
      <c r="AE1685" s="5"/>
      <c r="AF1685" s="5"/>
    </row>
    <row r="1686" spans="1:32" ht="21" customHeight="1">
      <c r="A1686" s="5" t="s">
        <v>16937</v>
      </c>
      <c r="B1686" s="5" t="s">
        <v>16938</v>
      </c>
      <c r="C1686" s="5" t="str">
        <f t="shared" ca="1" si="0"/>
        <v>上海</v>
      </c>
      <c r="D1686" s="5" t="str">
        <f t="shared" ca="1" si="263"/>
        <v>浦东新区  </v>
      </c>
      <c r="E1686" s="5" t="s">
        <v>22772</v>
      </c>
      <c r="F1686" s="5" t="s">
        <v>45</v>
      </c>
      <c r="G1686" s="7">
        <v>25</v>
      </c>
      <c r="H1686" s="7">
        <v>30</v>
      </c>
      <c r="I1686" s="5" t="s">
        <v>2537</v>
      </c>
      <c r="J1686" s="5" t="s">
        <v>108</v>
      </c>
      <c r="K1686" s="5" t="s">
        <v>134</v>
      </c>
      <c r="L1686" s="9" t="s">
        <v>47</v>
      </c>
      <c r="M1686" s="5" t="s">
        <v>16939</v>
      </c>
      <c r="N1686" s="5" t="s">
        <v>42</v>
      </c>
      <c r="O1686" s="5" t="s">
        <v>55</v>
      </c>
      <c r="P1686" s="5" t="b">
        <f t="shared" ca="1" si="264"/>
        <v>1</v>
      </c>
      <c r="Q1686" s="5" t="b">
        <f t="shared" ca="1" si="3"/>
        <v>1</v>
      </c>
      <c r="R1686" s="5"/>
      <c r="S1686" s="5"/>
      <c r="T1686" s="5"/>
      <c r="U1686" s="5"/>
      <c r="V1686" s="5"/>
      <c r="W1686" s="5"/>
      <c r="X1686" s="5"/>
      <c r="Y1686" s="5"/>
      <c r="Z1686" s="5"/>
      <c r="AA1686" s="5"/>
      <c r="AB1686" s="5"/>
      <c r="AC1686" s="5"/>
      <c r="AD1686" s="5"/>
      <c r="AE1686" s="5"/>
      <c r="AF1686" s="5"/>
    </row>
    <row r="1687" spans="1:32" ht="21" customHeight="1">
      <c r="A1687" s="5" t="s">
        <v>17909</v>
      </c>
      <c r="B1687" s="5" t="s">
        <v>6693</v>
      </c>
      <c r="C1687" s="5" t="str">
        <f t="shared" ca="1" si="0"/>
        <v>上海</v>
      </c>
      <c r="D1687" s="5" t="str">
        <f t="shared" ca="1" si="263"/>
        <v>浦东新区  </v>
      </c>
      <c r="E1687" s="5" t="s">
        <v>22739</v>
      </c>
      <c r="F1687" s="5" t="s">
        <v>45</v>
      </c>
      <c r="G1687" s="7">
        <v>25</v>
      </c>
      <c r="H1687" s="7">
        <v>35</v>
      </c>
      <c r="I1687" s="5" t="s">
        <v>2912</v>
      </c>
      <c r="J1687" s="5" t="s">
        <v>108</v>
      </c>
      <c r="K1687" s="5" t="s">
        <v>145</v>
      </c>
      <c r="L1687" s="5" t="s">
        <v>6695</v>
      </c>
      <c r="M1687" s="5" t="s">
        <v>17910</v>
      </c>
      <c r="N1687" s="5" t="s">
        <v>53</v>
      </c>
      <c r="O1687" s="5" t="s">
        <v>55</v>
      </c>
      <c r="P1687" s="5" t="b">
        <f t="shared" ca="1" si="264"/>
        <v>1</v>
      </c>
      <c r="Q1687" s="5" t="b">
        <f t="shared" ca="1" si="3"/>
        <v>1</v>
      </c>
      <c r="R1687" s="5"/>
      <c r="S1687" s="5"/>
      <c r="T1687" s="5"/>
      <c r="U1687" s="5"/>
      <c r="V1687" s="5"/>
      <c r="W1687" s="5"/>
      <c r="X1687" s="5"/>
      <c r="Y1687" s="5"/>
      <c r="Z1687" s="5"/>
      <c r="AA1687" s="5"/>
      <c r="AB1687" s="5"/>
      <c r="AC1687" s="5"/>
      <c r="AD1687" s="5"/>
      <c r="AE1687" s="5"/>
      <c r="AF1687" s="5"/>
    </row>
    <row r="1688" spans="1:32" ht="21" customHeight="1">
      <c r="A1688" s="5" t="s">
        <v>277</v>
      </c>
      <c r="B1688" s="5" t="s">
        <v>16960</v>
      </c>
      <c r="C1688" s="5" t="str">
        <f t="shared" ca="1" si="0"/>
        <v>上海</v>
      </c>
      <c r="D1688" s="5" t="str">
        <f t="shared" ca="1" si="263"/>
        <v>浦东新区  </v>
      </c>
      <c r="E1688" s="5" t="s">
        <v>22772</v>
      </c>
      <c r="F1688" s="5" t="s">
        <v>45</v>
      </c>
      <c r="G1688" s="7">
        <v>25</v>
      </c>
      <c r="H1688" s="7">
        <v>40</v>
      </c>
      <c r="I1688" s="5" t="s">
        <v>7158</v>
      </c>
      <c r="J1688" s="5" t="s">
        <v>108</v>
      </c>
      <c r="K1688" s="5" t="s">
        <v>1328</v>
      </c>
      <c r="L1688" s="5" t="s">
        <v>16962</v>
      </c>
      <c r="M1688" s="5" t="s">
        <v>16963</v>
      </c>
      <c r="N1688" s="5" t="s">
        <v>53</v>
      </c>
      <c r="O1688" s="5" t="s">
        <v>55</v>
      </c>
      <c r="P1688" s="5" t="b">
        <f t="shared" ca="1" si="264"/>
        <v>1</v>
      </c>
      <c r="Q1688" s="5" t="b">
        <f t="shared" ca="1" si="3"/>
        <v>1</v>
      </c>
      <c r="R1688" s="5"/>
      <c r="S1688" s="5"/>
      <c r="T1688" s="5"/>
      <c r="U1688" s="5"/>
      <c r="V1688" s="5"/>
      <c r="W1688" s="5"/>
      <c r="X1688" s="5"/>
      <c r="Y1688" s="5"/>
      <c r="Z1688" s="5"/>
      <c r="AA1688" s="5"/>
      <c r="AB1688" s="5"/>
      <c r="AC1688" s="5"/>
      <c r="AD1688" s="5"/>
      <c r="AE1688" s="5"/>
      <c r="AF1688" s="5"/>
    </row>
    <row r="1689" spans="1:32" ht="21" customHeight="1">
      <c r="A1689" s="5" t="s">
        <v>194</v>
      </c>
      <c r="B1689" s="5" t="s">
        <v>325</v>
      </c>
      <c r="C1689" s="5" t="str">
        <f t="shared" ca="1" si="0"/>
        <v>上海</v>
      </c>
      <c r="D1689" s="5" t="str">
        <f t="shared" ca="1" si="263"/>
        <v>浦东新区  </v>
      </c>
      <c r="E1689" s="5" t="s">
        <v>22772</v>
      </c>
      <c r="F1689" s="5" t="s">
        <v>45</v>
      </c>
      <c r="G1689" s="11">
        <v>25</v>
      </c>
      <c r="H1689" s="11">
        <v>33</v>
      </c>
      <c r="I1689" s="13" t="s">
        <v>327</v>
      </c>
      <c r="J1689" s="5" t="s">
        <v>108</v>
      </c>
      <c r="K1689" s="5" t="s">
        <v>48</v>
      </c>
      <c r="L1689" s="5" t="s">
        <v>329</v>
      </c>
      <c r="M1689" s="5" t="s">
        <v>330</v>
      </c>
      <c r="N1689" s="5" t="s">
        <v>53</v>
      </c>
      <c r="O1689" s="5" t="s">
        <v>55</v>
      </c>
      <c r="P1689" s="5" t="b">
        <f t="shared" ca="1" si="264"/>
        <v>1</v>
      </c>
      <c r="Q1689" s="5" t="b">
        <f t="shared" ca="1" si="3"/>
        <v>1</v>
      </c>
      <c r="R1689" s="5"/>
      <c r="S1689" s="5"/>
      <c r="T1689" s="5"/>
      <c r="U1689" s="5"/>
      <c r="V1689" s="5"/>
      <c r="W1689" s="5"/>
      <c r="X1689" s="5"/>
      <c r="Y1689" s="5"/>
      <c r="Z1689" s="5"/>
      <c r="AA1689" s="5"/>
      <c r="AB1689" s="5"/>
      <c r="AC1689" s="5"/>
      <c r="AD1689" s="5"/>
      <c r="AE1689" s="5"/>
      <c r="AF1689" s="5"/>
    </row>
    <row r="1690" spans="1:32" ht="21" customHeight="1">
      <c r="A1690" s="5" t="s">
        <v>21821</v>
      </c>
      <c r="B1690" s="5" t="s">
        <v>22161</v>
      </c>
      <c r="C1690" s="5" t="str">
        <f t="shared" ca="1" si="0"/>
        <v>上海</v>
      </c>
      <c r="D1690" s="5" t="str">
        <f t="shared" ca="1" si="263"/>
        <v>浦东新区  </v>
      </c>
      <c r="E1690" s="5" t="s">
        <v>22739</v>
      </c>
      <c r="F1690" s="5" t="s">
        <v>45</v>
      </c>
      <c r="G1690" s="7">
        <v>25</v>
      </c>
      <c r="H1690" s="7">
        <v>40</v>
      </c>
      <c r="I1690" s="5" t="s">
        <v>7158</v>
      </c>
      <c r="J1690" s="5" t="s">
        <v>108</v>
      </c>
      <c r="K1690" s="5" t="s">
        <v>2924</v>
      </c>
      <c r="L1690" s="9" t="s">
        <v>47</v>
      </c>
      <c r="M1690" s="5" t="s">
        <v>26253</v>
      </c>
      <c r="N1690" s="5" t="s">
        <v>37</v>
      </c>
      <c r="O1690" s="5" t="s">
        <v>55</v>
      </c>
      <c r="P1690" s="5" t="b">
        <f t="shared" ca="1" si="264"/>
        <v>1</v>
      </c>
      <c r="Q1690" s="5" t="b">
        <f t="shared" ca="1" si="3"/>
        <v>1</v>
      </c>
      <c r="R1690" s="5"/>
      <c r="S1690" s="5"/>
      <c r="T1690" s="5"/>
      <c r="U1690" s="5"/>
      <c r="V1690" s="5"/>
      <c r="W1690" s="5"/>
      <c r="X1690" s="5"/>
      <c r="Y1690" s="5"/>
      <c r="Z1690" s="5"/>
      <c r="AA1690" s="5"/>
      <c r="AB1690" s="5"/>
      <c r="AC1690" s="5"/>
      <c r="AD1690" s="5"/>
      <c r="AE1690" s="5"/>
      <c r="AF1690" s="5"/>
    </row>
    <row r="1691" spans="1:32" ht="21" customHeight="1">
      <c r="A1691" s="5" t="s">
        <v>16968</v>
      </c>
      <c r="B1691" s="5" t="s">
        <v>5620</v>
      </c>
      <c r="C1691" s="5" t="str">
        <f t="shared" ca="1" si="0"/>
        <v>上海</v>
      </c>
      <c r="D1691" s="9" t="s">
        <v>47</v>
      </c>
      <c r="E1691" s="5" t="s">
        <v>22384</v>
      </c>
      <c r="F1691" s="5" t="s">
        <v>45</v>
      </c>
      <c r="G1691" s="7">
        <v>25</v>
      </c>
      <c r="H1691" s="7">
        <v>40</v>
      </c>
      <c r="I1691" s="5" t="s">
        <v>7158</v>
      </c>
      <c r="J1691" s="5" t="s">
        <v>31</v>
      </c>
      <c r="K1691" s="5" t="s">
        <v>117</v>
      </c>
      <c r="L1691" s="5" t="s">
        <v>16971</v>
      </c>
      <c r="M1691" s="9" t="s">
        <v>47</v>
      </c>
      <c r="N1691" s="5" t="s">
        <v>1599</v>
      </c>
      <c r="O1691" s="5" t="s">
        <v>55</v>
      </c>
      <c r="P1691" s="5" t="b">
        <f t="shared" ca="1" si="264"/>
        <v>1</v>
      </c>
      <c r="Q1691" s="5" t="b">
        <f t="shared" ca="1" si="3"/>
        <v>1</v>
      </c>
      <c r="R1691" s="5"/>
      <c r="S1691" s="5"/>
      <c r="T1691" s="5"/>
      <c r="U1691" s="5"/>
      <c r="V1691" s="5"/>
      <c r="W1691" s="5"/>
      <c r="X1691" s="5"/>
      <c r="Y1691" s="5"/>
      <c r="Z1691" s="5"/>
      <c r="AA1691" s="5"/>
      <c r="AB1691" s="5"/>
      <c r="AC1691" s="5"/>
      <c r="AD1691" s="5"/>
      <c r="AE1691" s="5"/>
      <c r="AF1691" s="5"/>
    </row>
    <row r="1692" spans="1:32" ht="21" customHeight="1">
      <c r="A1692" s="5" t="s">
        <v>11811</v>
      </c>
      <c r="B1692" s="5" t="s">
        <v>3838</v>
      </c>
      <c r="C1692" s="5" t="str">
        <f t="shared" ca="1" si="0"/>
        <v>上海</v>
      </c>
      <c r="D1692" s="9" t="s">
        <v>47</v>
      </c>
      <c r="E1692" s="5" t="s">
        <v>22384</v>
      </c>
      <c r="F1692" s="5" t="s">
        <v>45</v>
      </c>
      <c r="G1692" s="11">
        <v>25</v>
      </c>
      <c r="H1692" s="11">
        <v>33</v>
      </c>
      <c r="I1692" s="13" t="s">
        <v>327</v>
      </c>
      <c r="J1692" s="5" t="s">
        <v>108</v>
      </c>
      <c r="K1692" s="5" t="s">
        <v>942</v>
      </c>
      <c r="L1692" s="5" t="s">
        <v>17000</v>
      </c>
      <c r="M1692" s="5" t="s">
        <v>17001</v>
      </c>
      <c r="N1692" s="5" t="s">
        <v>100</v>
      </c>
      <c r="O1692" s="5" t="s">
        <v>55</v>
      </c>
      <c r="P1692" s="5" t="b">
        <f t="shared" ca="1" si="264"/>
        <v>1</v>
      </c>
      <c r="Q1692" s="5" t="b">
        <f t="shared" ca="1" si="3"/>
        <v>1</v>
      </c>
      <c r="R1692" s="5"/>
      <c r="S1692" s="5"/>
      <c r="T1692" s="5"/>
      <c r="U1692" s="5"/>
      <c r="V1692" s="5"/>
      <c r="W1692" s="5"/>
      <c r="X1692" s="5"/>
      <c r="Y1692" s="5"/>
      <c r="Z1692" s="5"/>
      <c r="AA1692" s="5"/>
      <c r="AB1692" s="5"/>
      <c r="AC1692" s="5"/>
      <c r="AD1692" s="5"/>
      <c r="AE1692" s="5"/>
      <c r="AF1692" s="5"/>
    </row>
    <row r="1693" spans="1:32" ht="21" customHeight="1">
      <c r="A1693" s="5" t="s">
        <v>17012</v>
      </c>
      <c r="B1693" s="5" t="s">
        <v>17013</v>
      </c>
      <c r="C1693" s="5" t="str">
        <f t="shared" ca="1" si="0"/>
        <v>上海</v>
      </c>
      <c r="D1693" s="5" t="str">
        <f t="shared" ref="D1693:D1697" ca="1" si="265">IFERROR(__xludf.DUMMYFUNCTION("REGEXEXTRACT(E1693,""-(\S+)"")"),"黄浦区  ")</f>
        <v>黄浦区  </v>
      </c>
      <c r="E1693" s="5" t="s">
        <v>23075</v>
      </c>
      <c r="F1693" s="5" t="s">
        <v>45</v>
      </c>
      <c r="G1693" s="7">
        <v>25</v>
      </c>
      <c r="H1693" s="7">
        <v>30</v>
      </c>
      <c r="I1693" s="5" t="s">
        <v>2537</v>
      </c>
      <c r="J1693" s="5" t="s">
        <v>108</v>
      </c>
      <c r="K1693" s="5" t="s">
        <v>686</v>
      </c>
      <c r="L1693" s="5" t="s">
        <v>17016</v>
      </c>
      <c r="M1693" s="5" t="s">
        <v>17017</v>
      </c>
      <c r="N1693" s="5" t="s">
        <v>37</v>
      </c>
      <c r="O1693" s="5" t="s">
        <v>55</v>
      </c>
      <c r="P1693" s="5" t="b">
        <f t="shared" ca="1" si="264"/>
        <v>1</v>
      </c>
      <c r="Q1693" s="5" t="b">
        <f t="shared" ca="1" si="3"/>
        <v>1</v>
      </c>
      <c r="R1693" s="5"/>
      <c r="S1693" s="5"/>
      <c r="T1693" s="5"/>
      <c r="U1693" s="5"/>
      <c r="V1693" s="5"/>
      <c r="W1693" s="5"/>
      <c r="X1693" s="5"/>
      <c r="Y1693" s="5"/>
      <c r="Z1693" s="5"/>
      <c r="AA1693" s="5"/>
      <c r="AB1693" s="5"/>
      <c r="AC1693" s="5"/>
      <c r="AD1693" s="5"/>
      <c r="AE1693" s="5"/>
      <c r="AF1693" s="5"/>
    </row>
    <row r="1694" spans="1:32" ht="21" customHeight="1">
      <c r="A1694" s="5" t="s">
        <v>27109</v>
      </c>
      <c r="B1694" s="5" t="s">
        <v>19327</v>
      </c>
      <c r="C1694" s="5" t="str">
        <f t="shared" ca="1" si="0"/>
        <v>上海</v>
      </c>
      <c r="D1694" s="5" t="str">
        <f t="shared" ca="1" si="265"/>
        <v>黄浦区  </v>
      </c>
      <c r="E1694" s="5" t="s">
        <v>23483</v>
      </c>
      <c r="F1694" s="5" t="s">
        <v>29</v>
      </c>
      <c r="G1694" s="7">
        <v>25</v>
      </c>
      <c r="H1694" s="7">
        <v>33</v>
      </c>
      <c r="I1694" s="5" t="s">
        <v>27110</v>
      </c>
      <c r="J1694" s="7" t="s">
        <v>24</v>
      </c>
      <c r="K1694" s="5" t="s">
        <v>57</v>
      </c>
      <c r="L1694" s="5" t="s">
        <v>19328</v>
      </c>
      <c r="M1694" s="5" t="s">
        <v>27111</v>
      </c>
      <c r="N1694" s="5" t="s">
        <v>53</v>
      </c>
      <c r="O1694" s="5" t="s">
        <v>55</v>
      </c>
      <c r="P1694" s="5" t="b">
        <f t="shared" ca="1" si="264"/>
        <v>1</v>
      </c>
      <c r="Q1694" s="5" t="b">
        <f t="shared" ca="1" si="3"/>
        <v>1</v>
      </c>
      <c r="R1694" s="5"/>
      <c r="S1694" s="5"/>
      <c r="T1694" s="5"/>
      <c r="U1694" s="5"/>
      <c r="V1694" s="5"/>
      <c r="W1694" s="5"/>
      <c r="X1694" s="5"/>
      <c r="Y1694" s="5"/>
      <c r="Z1694" s="5"/>
      <c r="AA1694" s="5"/>
      <c r="AB1694" s="5"/>
      <c r="AC1694" s="5"/>
      <c r="AD1694" s="5"/>
      <c r="AE1694" s="5"/>
      <c r="AF1694" s="5"/>
    </row>
    <row r="1695" spans="1:32" ht="21" customHeight="1">
      <c r="A1695" s="5" t="s">
        <v>17043</v>
      </c>
      <c r="B1695" s="5" t="s">
        <v>17044</v>
      </c>
      <c r="C1695" s="5" t="str">
        <f t="shared" ca="1" si="0"/>
        <v>上海</v>
      </c>
      <c r="D1695" s="5" t="str">
        <f t="shared" ca="1" si="265"/>
        <v>黄浦区  </v>
      </c>
      <c r="E1695" s="5" t="s">
        <v>22766</v>
      </c>
      <c r="F1695" s="5" t="s">
        <v>45</v>
      </c>
      <c r="G1695" s="7">
        <v>25</v>
      </c>
      <c r="H1695" s="7">
        <v>35</v>
      </c>
      <c r="I1695" s="5" t="s">
        <v>2912</v>
      </c>
      <c r="J1695" s="5" t="s">
        <v>66</v>
      </c>
      <c r="K1695" s="5" t="s">
        <v>76</v>
      </c>
      <c r="L1695" s="9" t="s">
        <v>47</v>
      </c>
      <c r="M1695" s="5" t="s">
        <v>17046</v>
      </c>
      <c r="N1695" s="5" t="s">
        <v>53</v>
      </c>
      <c r="O1695" s="5" t="s">
        <v>55</v>
      </c>
      <c r="P1695" s="5" t="b">
        <f t="shared" ca="1" si="264"/>
        <v>1</v>
      </c>
      <c r="Q1695" s="5" t="b">
        <f t="shared" ca="1" si="3"/>
        <v>1</v>
      </c>
      <c r="R1695" s="5"/>
      <c r="S1695" s="5"/>
      <c r="T1695" s="5"/>
      <c r="U1695" s="5"/>
      <c r="V1695" s="5"/>
      <c r="W1695" s="5"/>
      <c r="X1695" s="5"/>
      <c r="Y1695" s="5"/>
      <c r="Z1695" s="5"/>
      <c r="AA1695" s="5"/>
      <c r="AB1695" s="5"/>
      <c r="AC1695" s="5"/>
      <c r="AD1695" s="5"/>
      <c r="AE1695" s="5"/>
      <c r="AF1695" s="5"/>
    </row>
    <row r="1696" spans="1:32" ht="21" customHeight="1">
      <c r="A1696" s="5" t="s">
        <v>27112</v>
      </c>
      <c r="B1696" s="5" t="s">
        <v>4609</v>
      </c>
      <c r="C1696" s="5" t="str">
        <f t="shared" ca="1" si="0"/>
        <v>上海</v>
      </c>
      <c r="D1696" s="5" t="str">
        <f t="shared" ca="1" si="265"/>
        <v>黄浦区  </v>
      </c>
      <c r="E1696" s="5" t="s">
        <v>22772</v>
      </c>
      <c r="F1696" s="5" t="s">
        <v>45</v>
      </c>
      <c r="G1696" s="7">
        <v>25</v>
      </c>
      <c r="H1696" s="7">
        <v>30</v>
      </c>
      <c r="I1696" s="5" t="s">
        <v>2537</v>
      </c>
      <c r="J1696" s="5" t="s">
        <v>66</v>
      </c>
      <c r="K1696" s="5" t="s">
        <v>4611</v>
      </c>
      <c r="L1696" s="5" t="s">
        <v>4612</v>
      </c>
      <c r="M1696" s="5" t="s">
        <v>27113</v>
      </c>
      <c r="N1696" s="5" t="s">
        <v>37</v>
      </c>
      <c r="O1696" s="5" t="s">
        <v>38</v>
      </c>
      <c r="P1696" s="5" t="b">
        <f t="shared" ca="1" si="264"/>
        <v>1</v>
      </c>
      <c r="Q1696" s="5" t="b">
        <f t="shared" ca="1" si="3"/>
        <v>1</v>
      </c>
      <c r="R1696" s="5"/>
      <c r="S1696" s="5"/>
      <c r="T1696" s="5"/>
      <c r="U1696" s="5"/>
      <c r="V1696" s="5"/>
      <c r="W1696" s="5"/>
      <c r="X1696" s="5"/>
      <c r="Y1696" s="5"/>
      <c r="Z1696" s="5"/>
      <c r="AA1696" s="5"/>
      <c r="AB1696" s="5"/>
      <c r="AC1696" s="5"/>
      <c r="AD1696" s="5"/>
      <c r="AE1696" s="5"/>
      <c r="AF1696" s="5"/>
    </row>
    <row r="1697" spans="1:32" ht="21" customHeight="1">
      <c r="A1697" s="5" t="s">
        <v>16981</v>
      </c>
      <c r="B1697" s="5" t="s">
        <v>7033</v>
      </c>
      <c r="C1697" s="5" t="str">
        <f t="shared" ca="1" si="0"/>
        <v>上海</v>
      </c>
      <c r="D1697" s="5" t="str">
        <f t="shared" ca="1" si="265"/>
        <v>黄浦区  </v>
      </c>
      <c r="E1697" s="5" t="s">
        <v>22392</v>
      </c>
      <c r="F1697" s="5" t="s">
        <v>45</v>
      </c>
      <c r="G1697" s="7">
        <v>25</v>
      </c>
      <c r="H1697" s="7">
        <v>38</v>
      </c>
      <c r="I1697" s="5" t="s">
        <v>16982</v>
      </c>
      <c r="J1697" s="5" t="s">
        <v>66</v>
      </c>
      <c r="K1697" s="5" t="s">
        <v>76</v>
      </c>
      <c r="L1697" s="5" t="s">
        <v>10394</v>
      </c>
      <c r="M1697" s="5" t="s">
        <v>16984</v>
      </c>
      <c r="N1697" s="5" t="s">
        <v>42</v>
      </c>
      <c r="O1697" s="5" t="s">
        <v>405</v>
      </c>
      <c r="P1697" s="5" t="b">
        <f t="shared" ca="1" si="264"/>
        <v>1</v>
      </c>
      <c r="Q1697" s="5" t="b">
        <f t="shared" ca="1" si="3"/>
        <v>1</v>
      </c>
      <c r="R1697" s="5"/>
      <c r="S1697" s="5"/>
      <c r="T1697" s="5"/>
      <c r="U1697" s="5"/>
      <c r="V1697" s="5"/>
      <c r="W1697" s="5"/>
      <c r="X1697" s="5"/>
      <c r="Y1697" s="5"/>
      <c r="Z1697" s="5"/>
      <c r="AA1697" s="5"/>
      <c r="AB1697" s="5"/>
      <c r="AC1697" s="5"/>
      <c r="AD1697" s="5"/>
      <c r="AE1697" s="5"/>
      <c r="AF1697" s="5"/>
    </row>
    <row r="1698" spans="1:32" ht="21" customHeight="1">
      <c r="A1698" s="5" t="s">
        <v>16920</v>
      </c>
      <c r="B1698" s="5" t="s">
        <v>16921</v>
      </c>
      <c r="C1698" s="5" t="str">
        <f t="shared" ca="1" si="0"/>
        <v>上海</v>
      </c>
      <c r="D1698" s="9" t="s">
        <v>47</v>
      </c>
      <c r="E1698" s="5" t="s">
        <v>22413</v>
      </c>
      <c r="F1698" s="5" t="s">
        <v>45</v>
      </c>
      <c r="G1698" s="11">
        <v>25</v>
      </c>
      <c r="H1698" s="11">
        <v>50</v>
      </c>
      <c r="I1698" s="13" t="s">
        <v>16922</v>
      </c>
      <c r="J1698" s="5" t="s">
        <v>66</v>
      </c>
      <c r="K1698" s="5" t="s">
        <v>57</v>
      </c>
      <c r="L1698" s="9" t="s">
        <v>47</v>
      </c>
      <c r="M1698" s="5" t="s">
        <v>16924</v>
      </c>
      <c r="N1698" s="5" t="s">
        <v>42</v>
      </c>
      <c r="O1698" s="5" t="s">
        <v>55</v>
      </c>
      <c r="P1698" s="5" t="b">
        <f t="shared" ca="1" si="264"/>
        <v>1</v>
      </c>
      <c r="Q1698" s="5" t="b">
        <f t="shared" ca="1" si="3"/>
        <v>1</v>
      </c>
      <c r="R1698" s="5"/>
      <c r="S1698" s="5"/>
      <c r="T1698" s="5"/>
      <c r="U1698" s="5"/>
      <c r="V1698" s="5"/>
      <c r="W1698" s="5"/>
      <c r="X1698" s="5"/>
      <c r="Y1698" s="5"/>
      <c r="Z1698" s="5"/>
      <c r="AA1698" s="5"/>
      <c r="AB1698" s="5"/>
      <c r="AC1698" s="5"/>
      <c r="AD1698" s="5"/>
      <c r="AE1698" s="5"/>
      <c r="AF1698" s="5"/>
    </row>
    <row r="1699" spans="1:32" ht="21" customHeight="1">
      <c r="A1699" s="5" t="s">
        <v>8727</v>
      </c>
      <c r="B1699" s="5" t="s">
        <v>16943</v>
      </c>
      <c r="C1699" s="5" t="str">
        <f t="shared" ca="1" si="0"/>
        <v>上海</v>
      </c>
      <c r="D1699" s="5" t="str">
        <f t="shared" ref="D1699:D1706" ca="1" si="266">IFERROR(__xludf.DUMMYFUNCTION("REGEXEXTRACT(E1699,""-(\S+)"")"),"越秀区  ")</f>
        <v>越秀区  </v>
      </c>
      <c r="E1699" s="5" t="s">
        <v>22482</v>
      </c>
      <c r="F1699" s="5" t="s">
        <v>45</v>
      </c>
      <c r="G1699" s="7">
        <v>25</v>
      </c>
      <c r="H1699" s="7">
        <v>35</v>
      </c>
      <c r="I1699" s="5" t="s">
        <v>2912</v>
      </c>
      <c r="J1699" s="5" t="s">
        <v>1690</v>
      </c>
      <c r="K1699" s="5" t="s">
        <v>117</v>
      </c>
      <c r="L1699" s="5" t="s">
        <v>16944</v>
      </c>
      <c r="M1699" s="5" t="s">
        <v>16945</v>
      </c>
      <c r="N1699" s="5" t="s">
        <v>42</v>
      </c>
      <c r="O1699" s="5" t="s">
        <v>237</v>
      </c>
      <c r="P1699" s="5" t="b">
        <f t="shared" ca="1" si="264"/>
        <v>1</v>
      </c>
      <c r="Q1699" s="5" t="b">
        <f t="shared" ca="1" si="3"/>
        <v>1</v>
      </c>
      <c r="R1699" s="5"/>
      <c r="S1699" s="5"/>
      <c r="T1699" s="5"/>
      <c r="U1699" s="5"/>
      <c r="V1699" s="5"/>
      <c r="W1699" s="5"/>
      <c r="X1699" s="5"/>
      <c r="Y1699" s="5"/>
      <c r="Z1699" s="5"/>
      <c r="AA1699" s="5"/>
      <c r="AB1699" s="5"/>
      <c r="AC1699" s="5"/>
      <c r="AD1699" s="5"/>
      <c r="AE1699" s="5"/>
      <c r="AF1699" s="5"/>
    </row>
    <row r="1700" spans="1:32" ht="21" customHeight="1">
      <c r="A1700" s="5" t="s">
        <v>16911</v>
      </c>
      <c r="B1700" s="5" t="s">
        <v>16912</v>
      </c>
      <c r="C1700" s="5" t="str">
        <f t="shared" ca="1" si="0"/>
        <v>上海</v>
      </c>
      <c r="D1700" s="5" t="str">
        <f t="shared" ca="1" si="266"/>
        <v>越秀区  </v>
      </c>
      <c r="E1700" s="5" t="s">
        <v>22363</v>
      </c>
      <c r="F1700" s="5" t="s">
        <v>45</v>
      </c>
      <c r="G1700" s="7">
        <v>25</v>
      </c>
      <c r="H1700" s="7">
        <v>50</v>
      </c>
      <c r="I1700" s="5" t="s">
        <v>7149</v>
      </c>
      <c r="J1700" s="5" t="s">
        <v>66</v>
      </c>
      <c r="K1700" s="5" t="s">
        <v>76</v>
      </c>
      <c r="L1700" s="5" t="s">
        <v>16913</v>
      </c>
      <c r="M1700" s="5" t="s">
        <v>16914</v>
      </c>
      <c r="N1700" s="5" t="s">
        <v>1599</v>
      </c>
      <c r="O1700" s="5" t="s">
        <v>89</v>
      </c>
      <c r="P1700" s="5" t="b">
        <f t="shared" ca="1" si="264"/>
        <v>1</v>
      </c>
      <c r="Q1700" s="5" t="b">
        <f t="shared" ca="1" si="3"/>
        <v>1</v>
      </c>
      <c r="R1700" s="5"/>
      <c r="S1700" s="5"/>
      <c r="T1700" s="5"/>
      <c r="U1700" s="5"/>
      <c r="V1700" s="5"/>
      <c r="W1700" s="5"/>
      <c r="X1700" s="5"/>
      <c r="Y1700" s="5"/>
      <c r="Z1700" s="5"/>
      <c r="AA1700" s="5"/>
      <c r="AB1700" s="5"/>
      <c r="AC1700" s="5"/>
      <c r="AD1700" s="5"/>
      <c r="AE1700" s="5"/>
      <c r="AF1700" s="5"/>
    </row>
    <row r="1701" spans="1:32" ht="21" customHeight="1">
      <c r="A1701" s="5" t="s">
        <v>16950</v>
      </c>
      <c r="B1701" s="5" t="s">
        <v>16951</v>
      </c>
      <c r="C1701" s="5" t="str">
        <f t="shared" ca="1" si="0"/>
        <v>上海</v>
      </c>
      <c r="D1701" s="5" t="str">
        <f t="shared" ca="1" si="266"/>
        <v>越秀区  </v>
      </c>
      <c r="E1701" s="5" t="s">
        <v>22363</v>
      </c>
      <c r="F1701" s="5" t="s">
        <v>45</v>
      </c>
      <c r="G1701" s="7">
        <v>25</v>
      </c>
      <c r="H1701" s="7">
        <v>30</v>
      </c>
      <c r="I1701" s="5" t="s">
        <v>2537</v>
      </c>
      <c r="J1701" s="5" t="s">
        <v>66</v>
      </c>
      <c r="K1701" s="5" t="s">
        <v>1505</v>
      </c>
      <c r="L1701" s="5" t="s">
        <v>16954</v>
      </c>
      <c r="M1701" s="5" t="s">
        <v>16955</v>
      </c>
      <c r="N1701" s="5" t="s">
        <v>37</v>
      </c>
      <c r="O1701" s="5" t="s">
        <v>55</v>
      </c>
      <c r="P1701" s="5" t="b">
        <f t="shared" ca="1" si="264"/>
        <v>1</v>
      </c>
      <c r="Q1701" s="5" t="b">
        <f t="shared" ca="1" si="3"/>
        <v>1</v>
      </c>
      <c r="R1701" s="5"/>
      <c r="S1701" s="5"/>
      <c r="T1701" s="5"/>
      <c r="U1701" s="5"/>
      <c r="V1701" s="5"/>
      <c r="W1701" s="5"/>
      <c r="X1701" s="5"/>
      <c r="Y1701" s="5"/>
      <c r="Z1701" s="5"/>
      <c r="AA1701" s="5"/>
      <c r="AB1701" s="5"/>
      <c r="AC1701" s="5"/>
      <c r="AD1701" s="5"/>
      <c r="AE1701" s="5"/>
      <c r="AF1701" s="5"/>
    </row>
    <row r="1702" spans="1:32" ht="21" customHeight="1">
      <c r="A1702" s="5" t="s">
        <v>1457</v>
      </c>
      <c r="B1702" s="5" t="s">
        <v>7353</v>
      </c>
      <c r="C1702" s="5" t="str">
        <f t="shared" ca="1" si="0"/>
        <v>上海</v>
      </c>
      <c r="D1702" s="5" t="str">
        <f t="shared" ca="1" si="266"/>
        <v>越秀区  </v>
      </c>
      <c r="E1702" s="5" t="s">
        <v>22363</v>
      </c>
      <c r="F1702" s="5" t="s">
        <v>29</v>
      </c>
      <c r="G1702" s="7">
        <v>25</v>
      </c>
      <c r="H1702" s="7">
        <v>50</v>
      </c>
      <c r="I1702" s="5" t="s">
        <v>7149</v>
      </c>
      <c r="J1702" s="5" t="s">
        <v>31</v>
      </c>
      <c r="K1702" s="5" t="s">
        <v>57</v>
      </c>
      <c r="L1702" s="9" t="s">
        <v>47</v>
      </c>
      <c r="M1702" s="5" t="s">
        <v>16966</v>
      </c>
      <c r="N1702" s="5" t="s">
        <v>53</v>
      </c>
      <c r="O1702" s="5" t="s">
        <v>55</v>
      </c>
      <c r="P1702" s="5" t="b">
        <f t="shared" ca="1" si="264"/>
        <v>1</v>
      </c>
      <c r="Q1702" s="5" t="b">
        <f t="shared" ca="1" si="3"/>
        <v>1</v>
      </c>
      <c r="R1702" s="5"/>
      <c r="S1702" s="5"/>
      <c r="T1702" s="5"/>
      <c r="U1702" s="5"/>
      <c r="V1702" s="5"/>
      <c r="W1702" s="5"/>
      <c r="X1702" s="5"/>
      <c r="Y1702" s="5"/>
      <c r="Z1702" s="5"/>
      <c r="AA1702" s="5"/>
      <c r="AB1702" s="5"/>
      <c r="AC1702" s="5"/>
      <c r="AD1702" s="5"/>
      <c r="AE1702" s="5"/>
      <c r="AF1702" s="5"/>
    </row>
    <row r="1703" spans="1:32" ht="21" customHeight="1">
      <c r="A1703" s="5" t="s">
        <v>17002</v>
      </c>
      <c r="B1703" s="5" t="s">
        <v>17003</v>
      </c>
      <c r="C1703" s="5" t="str">
        <f t="shared" ca="1" si="0"/>
        <v>上海</v>
      </c>
      <c r="D1703" s="5" t="str">
        <f t="shared" ca="1" si="266"/>
        <v>越秀区  </v>
      </c>
      <c r="E1703" s="5" t="s">
        <v>22363</v>
      </c>
      <c r="F1703" s="5" t="s">
        <v>45</v>
      </c>
      <c r="G1703" s="7">
        <v>25</v>
      </c>
      <c r="H1703" s="7">
        <v>35</v>
      </c>
      <c r="I1703" s="5" t="s">
        <v>2912</v>
      </c>
      <c r="J1703" s="5" t="s">
        <v>66</v>
      </c>
      <c r="K1703" s="5" t="s">
        <v>444</v>
      </c>
      <c r="L1703" s="5" t="s">
        <v>17005</v>
      </c>
      <c r="M1703" s="5" t="s">
        <v>17006</v>
      </c>
      <c r="N1703" s="5" t="s">
        <v>37</v>
      </c>
      <c r="O1703" s="5" t="s">
        <v>55</v>
      </c>
      <c r="P1703" s="5" t="b">
        <f t="shared" ca="1" si="264"/>
        <v>1</v>
      </c>
      <c r="Q1703" s="5" t="b">
        <f t="shared" ca="1" si="3"/>
        <v>1</v>
      </c>
      <c r="R1703" s="5"/>
      <c r="S1703" s="5"/>
      <c r="T1703" s="5"/>
      <c r="U1703" s="5"/>
      <c r="V1703" s="5"/>
      <c r="W1703" s="5"/>
      <c r="X1703" s="5"/>
      <c r="Y1703" s="5"/>
      <c r="Z1703" s="5"/>
      <c r="AA1703" s="5"/>
      <c r="AB1703" s="5"/>
      <c r="AC1703" s="5"/>
      <c r="AD1703" s="5"/>
      <c r="AE1703" s="5"/>
      <c r="AF1703" s="5"/>
    </row>
    <row r="1704" spans="1:32" ht="21" customHeight="1">
      <c r="A1704" s="5" t="s">
        <v>4334</v>
      </c>
      <c r="B1704" s="5" t="s">
        <v>27114</v>
      </c>
      <c r="C1704" s="5" t="str">
        <f t="shared" ca="1" si="0"/>
        <v>上海</v>
      </c>
      <c r="D1704" s="5" t="str">
        <f t="shared" ca="1" si="266"/>
        <v>越秀区  </v>
      </c>
      <c r="E1704" s="5" t="s">
        <v>22527</v>
      </c>
      <c r="F1704" s="5" t="s">
        <v>45</v>
      </c>
      <c r="G1704" s="7">
        <v>29</v>
      </c>
      <c r="H1704" s="7">
        <v>35</v>
      </c>
      <c r="I1704" s="5" t="s">
        <v>27115</v>
      </c>
      <c r="J1704" s="5" t="s">
        <v>108</v>
      </c>
      <c r="K1704" s="5" t="s">
        <v>13420</v>
      </c>
      <c r="L1704" s="5" t="s">
        <v>27116</v>
      </c>
      <c r="M1704" s="5" t="s">
        <v>27117</v>
      </c>
      <c r="N1704" s="5" t="s">
        <v>100</v>
      </c>
      <c r="O1704" s="5" t="s">
        <v>55</v>
      </c>
      <c r="P1704" s="5" t="b">
        <f t="shared" ca="1" si="264"/>
        <v>1</v>
      </c>
      <c r="Q1704" s="5" t="b">
        <f t="shared" ca="1" si="3"/>
        <v>1</v>
      </c>
      <c r="R1704" s="5"/>
      <c r="S1704" s="5"/>
      <c r="T1704" s="5"/>
      <c r="U1704" s="5"/>
      <c r="V1704" s="5"/>
      <c r="W1704" s="5"/>
      <c r="X1704" s="5"/>
      <c r="Y1704" s="5"/>
      <c r="Z1704" s="5"/>
      <c r="AA1704" s="5"/>
      <c r="AB1704" s="5"/>
      <c r="AC1704" s="5"/>
      <c r="AD1704" s="5"/>
      <c r="AE1704" s="5"/>
      <c r="AF1704" s="5"/>
    </row>
    <row r="1705" spans="1:32" ht="21" customHeight="1">
      <c r="A1705" s="5" t="s">
        <v>27118</v>
      </c>
      <c r="B1705" s="5" t="s">
        <v>17071</v>
      </c>
      <c r="C1705" s="5" t="str">
        <f t="shared" ca="1" si="0"/>
        <v>上海</v>
      </c>
      <c r="D1705" s="5" t="str">
        <f t="shared" ca="1" si="266"/>
        <v>越秀区  </v>
      </c>
      <c r="E1705" s="5" t="s">
        <v>23038</v>
      </c>
      <c r="F1705" s="5" t="s">
        <v>29</v>
      </c>
      <c r="G1705" s="7">
        <v>30</v>
      </c>
      <c r="H1705" s="7">
        <v>50</v>
      </c>
      <c r="I1705" s="5" t="s">
        <v>4241</v>
      </c>
      <c r="J1705" s="5" t="s">
        <v>108</v>
      </c>
      <c r="K1705" s="5" t="s">
        <v>686</v>
      </c>
      <c r="L1705" s="9" t="s">
        <v>47</v>
      </c>
      <c r="M1705" s="5" t="s">
        <v>27119</v>
      </c>
      <c r="N1705" s="5" t="s">
        <v>100</v>
      </c>
      <c r="O1705" s="5" t="s">
        <v>55</v>
      </c>
      <c r="P1705" s="5" t="b">
        <f t="shared" ca="1" si="264"/>
        <v>1</v>
      </c>
      <c r="Q1705" s="5" t="b">
        <f t="shared" ca="1" si="3"/>
        <v>1</v>
      </c>
      <c r="R1705" s="5"/>
      <c r="S1705" s="5"/>
      <c r="T1705" s="5"/>
      <c r="U1705" s="5"/>
      <c r="V1705" s="5"/>
      <c r="W1705" s="5"/>
      <c r="X1705" s="5"/>
      <c r="Y1705" s="5"/>
      <c r="Z1705" s="5"/>
      <c r="AA1705" s="5"/>
      <c r="AB1705" s="5"/>
      <c r="AC1705" s="5"/>
      <c r="AD1705" s="5"/>
      <c r="AE1705" s="5"/>
      <c r="AF1705" s="5"/>
    </row>
    <row r="1706" spans="1:32" ht="21" customHeight="1">
      <c r="A1706" s="5" t="s">
        <v>17084</v>
      </c>
      <c r="B1706" s="5" t="s">
        <v>17085</v>
      </c>
      <c r="C1706" s="5" t="str">
        <f t="shared" ca="1" si="0"/>
        <v>上海</v>
      </c>
      <c r="D1706" s="5" t="str">
        <f t="shared" ca="1" si="266"/>
        <v>越秀区  </v>
      </c>
      <c r="E1706" s="5" t="s">
        <v>22751</v>
      </c>
      <c r="F1706" s="5" t="s">
        <v>29</v>
      </c>
      <c r="G1706" s="7">
        <v>30</v>
      </c>
      <c r="H1706" s="7">
        <v>50</v>
      </c>
      <c r="I1706" s="5" t="s">
        <v>4241</v>
      </c>
      <c r="J1706" s="5" t="s">
        <v>108</v>
      </c>
      <c r="K1706" s="5" t="s">
        <v>76</v>
      </c>
      <c r="L1706" s="5" t="s">
        <v>17086</v>
      </c>
      <c r="M1706" s="5" t="s">
        <v>17087</v>
      </c>
      <c r="N1706" s="5" t="s">
        <v>37</v>
      </c>
      <c r="O1706" s="5" t="s">
        <v>271</v>
      </c>
      <c r="P1706" s="5" t="b">
        <f t="shared" ca="1" si="264"/>
        <v>1</v>
      </c>
      <c r="Q1706" s="5" t="b">
        <f t="shared" ca="1" si="3"/>
        <v>1</v>
      </c>
      <c r="R1706" s="5"/>
      <c r="S1706" s="5"/>
      <c r="T1706" s="5"/>
      <c r="U1706" s="5"/>
      <c r="V1706" s="5"/>
      <c r="W1706" s="5"/>
      <c r="X1706" s="5"/>
      <c r="Y1706" s="5"/>
      <c r="Z1706" s="5"/>
      <c r="AA1706" s="5"/>
      <c r="AB1706" s="5"/>
      <c r="AC1706" s="5"/>
      <c r="AD1706" s="5"/>
      <c r="AE1706" s="5"/>
      <c r="AF1706" s="5"/>
    </row>
    <row r="1707" spans="1:32" ht="21" customHeight="1">
      <c r="A1707" s="14" t="s">
        <v>27120</v>
      </c>
      <c r="B1707" s="14" t="s">
        <v>3618</v>
      </c>
      <c r="C1707" s="14" t="str">
        <f t="shared" ca="1" si="0"/>
        <v>上海</v>
      </c>
      <c r="D1707" s="16" t="s">
        <v>47</v>
      </c>
      <c r="E1707" s="14" t="s">
        <v>22384</v>
      </c>
      <c r="F1707" s="14" t="s">
        <v>45</v>
      </c>
      <c r="G1707" s="15">
        <v>30</v>
      </c>
      <c r="H1707" s="15">
        <v>50</v>
      </c>
      <c r="I1707" s="14" t="s">
        <v>4241</v>
      </c>
      <c r="J1707" s="14" t="s">
        <v>1690</v>
      </c>
      <c r="K1707" s="14" t="s">
        <v>117</v>
      </c>
      <c r="L1707" s="14" t="s">
        <v>3621</v>
      </c>
      <c r="M1707" s="14" t="s">
        <v>27121</v>
      </c>
      <c r="N1707" s="14" t="s">
        <v>1599</v>
      </c>
      <c r="O1707" s="14" t="s">
        <v>89</v>
      </c>
      <c r="P1707" s="14" t="b">
        <f ca="1">IFERROR(__xludf.DUMMYFUNCTION("REGEXMATCH(A1707,""前端|设计|(?i)html|(?i)css|网页"")"),FALSE)</f>
        <v>0</v>
      </c>
      <c r="Q1707" s="14" t="b">
        <f t="shared" ca="1" si="3"/>
        <v>1</v>
      </c>
      <c r="R1707" s="5"/>
      <c r="S1707" s="5"/>
      <c r="T1707" s="5"/>
      <c r="U1707" s="5"/>
      <c r="V1707" s="5"/>
      <c r="W1707" s="5"/>
      <c r="X1707" s="5"/>
      <c r="Y1707" s="5"/>
      <c r="Z1707" s="5"/>
      <c r="AA1707" s="5"/>
      <c r="AB1707" s="5"/>
      <c r="AC1707" s="5"/>
      <c r="AD1707" s="5"/>
      <c r="AE1707" s="5"/>
      <c r="AF1707" s="5"/>
    </row>
    <row r="1708" spans="1:32" ht="21" customHeight="1">
      <c r="A1708" s="5" t="s">
        <v>27122</v>
      </c>
      <c r="B1708" s="5" t="s">
        <v>4493</v>
      </c>
      <c r="C1708" s="5" t="str">
        <f t="shared" ca="1" si="0"/>
        <v>上海</v>
      </c>
      <c r="D1708" s="5" t="str">
        <f t="shared" ref="D1708:D1711" ca="1" si="267">IFERROR(__xludf.DUMMYFUNCTION("REGEXEXTRACT(E1708,""-(\S+)"")"),"浦东新区  ")</f>
        <v>浦东新区  </v>
      </c>
      <c r="E1708" s="5" t="s">
        <v>22772</v>
      </c>
      <c r="F1708" s="5" t="s">
        <v>45</v>
      </c>
      <c r="G1708" s="7">
        <v>30</v>
      </c>
      <c r="H1708" s="7">
        <v>40</v>
      </c>
      <c r="I1708" s="5" t="s">
        <v>461</v>
      </c>
      <c r="J1708" s="5" t="s">
        <v>108</v>
      </c>
      <c r="K1708" s="5" t="s">
        <v>942</v>
      </c>
      <c r="L1708" s="5" t="s">
        <v>924</v>
      </c>
      <c r="M1708" s="5" t="s">
        <v>27123</v>
      </c>
      <c r="N1708" s="5" t="s">
        <v>37</v>
      </c>
      <c r="O1708" s="5" t="s">
        <v>55</v>
      </c>
      <c r="P1708" s="5" t="b">
        <f t="shared" ref="P1708:P1712" ca="1" si="268">IFERROR(__xludf.DUMMYFUNCTION("REGEXMATCH(A1708,""前端|设计|(?i)html|(?i)css"")"),FALSE)</f>
        <v>0</v>
      </c>
      <c r="Q1708" s="5" t="b">
        <f t="shared" ca="1" si="3"/>
        <v>1</v>
      </c>
      <c r="R1708" s="5"/>
      <c r="S1708" s="5"/>
      <c r="T1708" s="5"/>
      <c r="U1708" s="5"/>
      <c r="V1708" s="5"/>
      <c r="W1708" s="5"/>
      <c r="X1708" s="5"/>
      <c r="Y1708" s="5"/>
      <c r="Z1708" s="5"/>
      <c r="AA1708" s="5"/>
      <c r="AB1708" s="5"/>
      <c r="AC1708" s="5"/>
      <c r="AD1708" s="5"/>
      <c r="AE1708" s="5"/>
      <c r="AF1708" s="5"/>
    </row>
    <row r="1709" spans="1:32" ht="21" customHeight="1">
      <c r="A1709" s="5" t="s">
        <v>17077</v>
      </c>
      <c r="B1709" s="5" t="s">
        <v>5276</v>
      </c>
      <c r="C1709" s="5" t="str">
        <f t="shared" ca="1" si="0"/>
        <v>上海</v>
      </c>
      <c r="D1709" s="5" t="str">
        <f t="shared" ca="1" si="267"/>
        <v>浦东新区  </v>
      </c>
      <c r="E1709" s="5" t="s">
        <v>22573</v>
      </c>
      <c r="F1709" s="5" t="s">
        <v>45</v>
      </c>
      <c r="G1709" s="7">
        <v>30</v>
      </c>
      <c r="H1709" s="7">
        <v>40</v>
      </c>
      <c r="I1709" s="5" t="s">
        <v>461</v>
      </c>
      <c r="J1709" s="5" t="s">
        <v>1690</v>
      </c>
      <c r="K1709" s="5" t="s">
        <v>594</v>
      </c>
      <c r="L1709" s="5" t="s">
        <v>17078</v>
      </c>
      <c r="M1709" s="5" t="s">
        <v>17079</v>
      </c>
      <c r="N1709" s="5" t="s">
        <v>648</v>
      </c>
      <c r="O1709" s="5" t="s">
        <v>405</v>
      </c>
      <c r="P1709" s="5" t="b">
        <f t="shared" ca="1" si="268"/>
        <v>0</v>
      </c>
      <c r="Q1709" s="5" t="b">
        <f t="shared" ca="1" si="3"/>
        <v>1</v>
      </c>
      <c r="R1709" s="5"/>
      <c r="S1709" s="5"/>
      <c r="T1709" s="5"/>
      <c r="U1709" s="5"/>
      <c r="V1709" s="5"/>
      <c r="W1709" s="5"/>
      <c r="X1709" s="5"/>
      <c r="Y1709" s="5"/>
      <c r="Z1709" s="5"/>
      <c r="AA1709" s="5"/>
      <c r="AB1709" s="5"/>
      <c r="AC1709" s="5"/>
      <c r="AD1709" s="5"/>
      <c r="AE1709" s="5"/>
      <c r="AF1709" s="5"/>
    </row>
    <row r="1710" spans="1:32" ht="21" customHeight="1">
      <c r="A1710" s="5" t="s">
        <v>11186</v>
      </c>
      <c r="B1710" s="5" t="s">
        <v>6710</v>
      </c>
      <c r="C1710" s="5" t="str">
        <f t="shared" ca="1" si="0"/>
        <v>上海</v>
      </c>
      <c r="D1710" s="5" t="str">
        <f t="shared" ca="1" si="267"/>
        <v>浦东新区  </v>
      </c>
      <c r="E1710" s="5" t="s">
        <v>22344</v>
      </c>
      <c r="F1710" s="5" t="s">
        <v>45</v>
      </c>
      <c r="G1710" s="7">
        <v>30</v>
      </c>
      <c r="H1710" s="7">
        <v>80</v>
      </c>
      <c r="I1710" s="5" t="s">
        <v>17088</v>
      </c>
      <c r="J1710" s="5" t="s">
        <v>66</v>
      </c>
      <c r="K1710" s="5" t="s">
        <v>68</v>
      </c>
      <c r="L1710" s="5" t="s">
        <v>17089</v>
      </c>
      <c r="M1710" s="5" t="s">
        <v>17090</v>
      </c>
      <c r="N1710" s="5" t="s">
        <v>167</v>
      </c>
      <c r="O1710" s="5" t="s">
        <v>55</v>
      </c>
      <c r="P1710" s="5" t="b">
        <f t="shared" ca="1" si="268"/>
        <v>0</v>
      </c>
      <c r="Q1710" s="5" t="b">
        <f t="shared" ca="1" si="3"/>
        <v>1</v>
      </c>
      <c r="R1710" s="5"/>
      <c r="S1710" s="5"/>
      <c r="T1710" s="5"/>
      <c r="U1710" s="5"/>
      <c r="V1710" s="5"/>
      <c r="W1710" s="5"/>
      <c r="X1710" s="5"/>
      <c r="Y1710" s="5"/>
      <c r="Z1710" s="5"/>
      <c r="AA1710" s="5"/>
      <c r="AB1710" s="5"/>
      <c r="AC1710" s="5"/>
      <c r="AD1710" s="5"/>
      <c r="AE1710" s="5"/>
      <c r="AF1710" s="5"/>
    </row>
    <row r="1711" spans="1:32" ht="21" customHeight="1">
      <c r="A1711" s="5" t="s">
        <v>7485</v>
      </c>
      <c r="B1711" s="5" t="s">
        <v>17104</v>
      </c>
      <c r="C1711" s="5" t="str">
        <f t="shared" ca="1" si="0"/>
        <v>上海</v>
      </c>
      <c r="D1711" s="5" t="str">
        <f t="shared" ca="1" si="267"/>
        <v>浦东新区  </v>
      </c>
      <c r="E1711" s="5" t="s">
        <v>22687</v>
      </c>
      <c r="F1711" s="5" t="s">
        <v>45</v>
      </c>
      <c r="G1711" s="7">
        <v>30</v>
      </c>
      <c r="H1711" s="7">
        <v>50</v>
      </c>
      <c r="I1711" s="5" t="s">
        <v>4241</v>
      </c>
      <c r="J1711" s="5" t="s">
        <v>66</v>
      </c>
      <c r="K1711" s="5" t="s">
        <v>32</v>
      </c>
      <c r="L1711" s="5" t="s">
        <v>17105</v>
      </c>
      <c r="M1711" s="5" t="s">
        <v>17106</v>
      </c>
      <c r="N1711" s="5" t="s">
        <v>167</v>
      </c>
      <c r="O1711" s="5" t="s">
        <v>55</v>
      </c>
      <c r="P1711" s="5" t="b">
        <f t="shared" ca="1" si="268"/>
        <v>0</v>
      </c>
      <c r="Q1711" s="5" t="b">
        <f t="shared" ca="1" si="3"/>
        <v>1</v>
      </c>
      <c r="R1711" s="5"/>
      <c r="S1711" s="5"/>
      <c r="T1711" s="5"/>
      <c r="U1711" s="5"/>
      <c r="V1711" s="5"/>
      <c r="W1711" s="5"/>
      <c r="X1711" s="5"/>
      <c r="Y1711" s="5"/>
      <c r="Z1711" s="5"/>
      <c r="AA1711" s="5"/>
      <c r="AB1711" s="5"/>
      <c r="AC1711" s="5"/>
      <c r="AD1711" s="5"/>
      <c r="AE1711" s="5"/>
      <c r="AF1711" s="5"/>
    </row>
    <row r="1712" spans="1:32" ht="21" customHeight="1">
      <c r="A1712" s="5" t="s">
        <v>17094</v>
      </c>
      <c r="B1712" s="5" t="s">
        <v>5542</v>
      </c>
      <c r="C1712" s="5" t="str">
        <f t="shared" ca="1" si="0"/>
        <v>上海</v>
      </c>
      <c r="D1712" s="9" t="s">
        <v>47</v>
      </c>
      <c r="E1712" s="5" t="s">
        <v>22707</v>
      </c>
      <c r="F1712" s="5" t="s">
        <v>45</v>
      </c>
      <c r="G1712" s="7">
        <v>30</v>
      </c>
      <c r="H1712" s="7">
        <v>40</v>
      </c>
      <c r="I1712" s="5" t="s">
        <v>461</v>
      </c>
      <c r="J1712" s="5" t="s">
        <v>66</v>
      </c>
      <c r="K1712" s="5" t="s">
        <v>110</v>
      </c>
      <c r="L1712" s="5" t="s">
        <v>17095</v>
      </c>
      <c r="M1712" s="5" t="s">
        <v>17096</v>
      </c>
      <c r="N1712" s="5" t="s">
        <v>42</v>
      </c>
      <c r="O1712" s="5" t="s">
        <v>55</v>
      </c>
      <c r="P1712" s="5" t="b">
        <f t="shared" ca="1" si="268"/>
        <v>0</v>
      </c>
      <c r="Q1712" s="5" t="b">
        <f t="shared" ca="1" si="3"/>
        <v>1</v>
      </c>
      <c r="R1712" s="5"/>
      <c r="S1712" s="5"/>
      <c r="T1712" s="5"/>
      <c r="U1712" s="5"/>
      <c r="V1712" s="5"/>
      <c r="W1712" s="5"/>
      <c r="X1712" s="5"/>
      <c r="Y1712" s="5"/>
      <c r="Z1712" s="5"/>
      <c r="AA1712" s="5"/>
      <c r="AB1712" s="5"/>
      <c r="AC1712" s="5"/>
      <c r="AD1712" s="5"/>
      <c r="AE1712" s="5"/>
      <c r="AF1712" s="5"/>
    </row>
    <row r="1713" spans="1:32" ht="21" customHeight="1">
      <c r="A1713" s="14" t="s">
        <v>27124</v>
      </c>
      <c r="B1713" s="14" t="s">
        <v>27125</v>
      </c>
      <c r="C1713" s="14" t="str">
        <f t="shared" ca="1" si="0"/>
        <v>上海</v>
      </c>
      <c r="D1713" s="14" t="str">
        <f ca="1">IFERROR(__xludf.DUMMYFUNCTION("REGEXEXTRACT(E1713,""-(\S+)"")"),"南山区  ")</f>
        <v>南山区  </v>
      </c>
      <c r="E1713" s="14" t="s">
        <v>22670</v>
      </c>
      <c r="F1713" s="14" t="s">
        <v>45</v>
      </c>
      <c r="G1713" s="15">
        <v>35</v>
      </c>
      <c r="H1713" s="15">
        <v>50</v>
      </c>
      <c r="I1713" s="14" t="s">
        <v>26337</v>
      </c>
      <c r="J1713" s="14" t="s">
        <v>1690</v>
      </c>
      <c r="K1713" s="14" t="s">
        <v>382</v>
      </c>
      <c r="L1713" s="14" t="s">
        <v>27126</v>
      </c>
      <c r="M1713" s="14" t="s">
        <v>27127</v>
      </c>
      <c r="N1713" s="14" t="s">
        <v>1599</v>
      </c>
      <c r="O1713" s="14" t="s">
        <v>89</v>
      </c>
      <c r="P1713" s="14" t="b">
        <f ca="1">IFERROR(__xludf.DUMMYFUNCTION("REGEXMATCH(A1713,""前端|设计|(?i)html|(?i)css|网页"")"),FALSE)</f>
        <v>0</v>
      </c>
      <c r="Q1713" s="14" t="b">
        <f t="shared" ca="1" si="3"/>
        <v>1</v>
      </c>
      <c r="R1713" s="5"/>
      <c r="S1713" s="5"/>
      <c r="T1713" s="5"/>
      <c r="U1713" s="5"/>
      <c r="V1713" s="5"/>
      <c r="W1713" s="5"/>
      <c r="X1713" s="5"/>
      <c r="Y1713" s="5"/>
      <c r="Z1713" s="5"/>
      <c r="AA1713" s="5"/>
      <c r="AB1713" s="5"/>
      <c r="AC1713" s="5"/>
      <c r="AD1713" s="5"/>
      <c r="AE1713" s="5"/>
      <c r="AF1713" s="5"/>
    </row>
  </sheetData>
  <autoFilter ref="A1:AF1713" xr:uid="{00000000-0009-0000-0000-000008000000}"/>
  <conditionalFormatting sqref="F2:F1725">
    <cfRule type="containsText" dxfId="1" priority="1" stopIfTrue="1" operator="containsText" text="年">
      <formula>NOT(ISERROR(SEARCH(("年"),(F2))))</formula>
    </cfRule>
  </conditionalFormatting>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D708"/>
  <sheetViews>
    <sheetView tabSelected="1" workbookViewId="0"/>
  </sheetViews>
  <sheetFormatPr defaultColWidth="12.59765625" defaultRowHeight="15" customHeight="1"/>
  <cols>
    <col min="1" max="30" width="8.73046875" customWidth="1"/>
  </cols>
  <sheetData>
    <row r="1" spans="1:30" ht="19.5" customHeight="1">
      <c r="A1" s="1" t="s">
        <v>0</v>
      </c>
      <c r="B1" s="1" t="s">
        <v>1</v>
      </c>
      <c r="C1" s="2" t="s">
        <v>2</v>
      </c>
      <c r="D1" s="2" t="s">
        <v>3</v>
      </c>
      <c r="E1" s="2" t="s">
        <v>4</v>
      </c>
      <c r="F1" s="3" t="s">
        <v>5</v>
      </c>
      <c r="G1" s="3" t="s">
        <v>6</v>
      </c>
      <c r="H1" s="1" t="s">
        <v>7</v>
      </c>
      <c r="I1" s="3" t="s">
        <v>8</v>
      </c>
      <c r="J1" s="1" t="s">
        <v>9</v>
      </c>
      <c r="K1" s="1" t="s">
        <v>10</v>
      </c>
      <c r="L1" s="1" t="s">
        <v>11</v>
      </c>
      <c r="M1" s="1" t="s">
        <v>12</v>
      </c>
      <c r="N1" s="3" t="s">
        <v>17184</v>
      </c>
      <c r="O1" s="3" t="s">
        <v>17183</v>
      </c>
      <c r="P1" s="1"/>
      <c r="Q1" s="1"/>
      <c r="R1" s="1"/>
      <c r="S1" s="1"/>
      <c r="T1" s="1"/>
      <c r="U1" s="1"/>
      <c r="V1" s="1"/>
      <c r="W1" s="1"/>
      <c r="X1" s="1"/>
      <c r="Y1" s="1"/>
      <c r="Z1" s="1"/>
      <c r="AA1" s="1"/>
      <c r="AB1" s="1"/>
      <c r="AC1" s="1"/>
      <c r="AD1" s="1"/>
    </row>
    <row r="2" spans="1:30" ht="19.5" customHeight="1">
      <c r="A2" s="5" t="s">
        <v>1457</v>
      </c>
      <c r="B2" s="5" t="s">
        <v>23939</v>
      </c>
      <c r="C2" s="5" t="s">
        <v>170</v>
      </c>
      <c r="D2" s="5" t="s">
        <v>1759</v>
      </c>
      <c r="E2" s="5" t="s">
        <v>45</v>
      </c>
      <c r="F2" s="7">
        <v>1.5</v>
      </c>
      <c r="G2" s="7">
        <v>2</v>
      </c>
      <c r="H2" s="5" t="s">
        <v>23</v>
      </c>
      <c r="I2" s="5" t="s">
        <v>66</v>
      </c>
      <c r="J2" s="5" t="s">
        <v>14834</v>
      </c>
      <c r="K2" s="5" t="s">
        <v>23940</v>
      </c>
      <c r="L2" s="5" t="s">
        <v>23941</v>
      </c>
      <c r="M2" s="5" t="s">
        <v>53</v>
      </c>
      <c r="N2" s="5"/>
      <c r="O2" s="5" t="b">
        <f t="shared" ref="O2:O708" ca="1" si="0">IFERROR(__xludf.DUMMYFUNCTION("REGEXMATCH(L2,""(?i)typescript"")"),TRUE)</f>
        <v>1</v>
      </c>
      <c r="P2" s="5"/>
      <c r="Q2" s="5"/>
      <c r="R2" s="5"/>
      <c r="S2" s="5"/>
      <c r="T2" s="5"/>
      <c r="U2" s="5"/>
      <c r="V2" s="5"/>
      <c r="W2" s="5"/>
      <c r="X2" s="5"/>
      <c r="Y2" s="5"/>
      <c r="Z2" s="5"/>
      <c r="AA2" s="5"/>
      <c r="AB2" s="5"/>
      <c r="AC2" s="5"/>
      <c r="AD2" s="5"/>
    </row>
    <row r="3" spans="1:30" ht="19.5" customHeight="1">
      <c r="A3" s="5" t="s">
        <v>23942</v>
      </c>
      <c r="B3" s="5" t="s">
        <v>23943</v>
      </c>
      <c r="C3" s="5" t="s">
        <v>41</v>
      </c>
      <c r="D3" s="5" t="s">
        <v>94</v>
      </c>
      <c r="E3" s="5" t="s">
        <v>29</v>
      </c>
      <c r="F3" s="7">
        <v>2</v>
      </c>
      <c r="G3" s="7">
        <v>3</v>
      </c>
      <c r="H3" s="5" t="s">
        <v>115</v>
      </c>
      <c r="I3" s="7" t="s">
        <v>24</v>
      </c>
      <c r="J3" s="5" t="s">
        <v>106</v>
      </c>
      <c r="K3" s="5" t="s">
        <v>23944</v>
      </c>
      <c r="L3" s="5" t="s">
        <v>23945</v>
      </c>
      <c r="M3" s="5" t="s">
        <v>53</v>
      </c>
      <c r="N3" s="5"/>
      <c r="O3" s="5" t="b">
        <f t="shared" ca="1" si="0"/>
        <v>1</v>
      </c>
      <c r="P3" s="5"/>
      <c r="Q3" s="5"/>
      <c r="R3" s="5"/>
      <c r="S3" s="5"/>
      <c r="T3" s="5"/>
      <c r="U3" s="5"/>
      <c r="V3" s="5"/>
      <c r="W3" s="5"/>
      <c r="X3" s="5"/>
      <c r="Y3" s="5"/>
      <c r="Z3" s="5"/>
      <c r="AA3" s="5"/>
      <c r="AB3" s="5"/>
      <c r="AC3" s="5"/>
      <c r="AD3" s="5"/>
    </row>
    <row r="4" spans="1:30" ht="19.5" customHeight="1">
      <c r="A4" s="5" t="s">
        <v>23946</v>
      </c>
      <c r="B4" s="5" t="s">
        <v>23947</v>
      </c>
      <c r="C4" s="5" t="s">
        <v>41</v>
      </c>
      <c r="D4" s="5" t="s">
        <v>94</v>
      </c>
      <c r="E4" s="5" t="s">
        <v>45</v>
      </c>
      <c r="F4" s="7">
        <v>2</v>
      </c>
      <c r="G4" s="7">
        <v>4</v>
      </c>
      <c r="H4" s="5" t="s">
        <v>140</v>
      </c>
      <c r="I4" s="7" t="s">
        <v>24</v>
      </c>
      <c r="J4" s="5" t="s">
        <v>106</v>
      </c>
      <c r="K4" s="9" t="s">
        <v>47</v>
      </c>
      <c r="L4" s="5" t="s">
        <v>23948</v>
      </c>
      <c r="M4" s="5" t="s">
        <v>37</v>
      </c>
      <c r="N4" s="5"/>
      <c r="O4" s="5" t="b">
        <f t="shared" ca="1" si="0"/>
        <v>1</v>
      </c>
      <c r="P4" s="5"/>
      <c r="Q4" s="5"/>
      <c r="R4" s="5"/>
      <c r="S4" s="5"/>
      <c r="T4" s="5"/>
      <c r="U4" s="5"/>
      <c r="V4" s="5"/>
      <c r="W4" s="5"/>
      <c r="X4" s="5"/>
      <c r="Y4" s="5"/>
      <c r="Z4" s="5"/>
      <c r="AA4" s="5"/>
      <c r="AB4" s="5"/>
      <c r="AC4" s="5"/>
      <c r="AD4" s="5"/>
    </row>
    <row r="5" spans="1:30" ht="19.5" customHeight="1">
      <c r="A5" s="5" t="s">
        <v>23949</v>
      </c>
      <c r="B5" s="5" t="s">
        <v>23950</v>
      </c>
      <c r="C5" s="5" t="s">
        <v>170</v>
      </c>
      <c r="D5" s="5" t="s">
        <v>342</v>
      </c>
      <c r="E5" s="5" t="s">
        <v>29</v>
      </c>
      <c r="F5" s="7">
        <v>3</v>
      </c>
      <c r="G5" s="7">
        <v>6</v>
      </c>
      <c r="H5" s="5" t="s">
        <v>280</v>
      </c>
      <c r="I5" s="7" t="s">
        <v>24</v>
      </c>
      <c r="J5" s="5" t="s">
        <v>3697</v>
      </c>
      <c r="K5" s="5" t="s">
        <v>23951</v>
      </c>
      <c r="L5" s="5" t="s">
        <v>23952</v>
      </c>
      <c r="M5" s="5" t="s">
        <v>100</v>
      </c>
      <c r="N5" s="5" t="b">
        <f ca="1">IFERROR(__xludf.DUMMYFUNCTION("REGEXMATCH(A5,""前端"")"),FALSE)</f>
        <v>0</v>
      </c>
      <c r="O5" s="5" t="b">
        <f t="shared" ca="1" si="0"/>
        <v>1</v>
      </c>
      <c r="P5" s="5"/>
      <c r="Q5" s="5"/>
      <c r="R5" s="5"/>
      <c r="S5" s="5"/>
      <c r="T5" s="5"/>
      <c r="U5" s="5"/>
      <c r="V5" s="5"/>
      <c r="W5" s="5"/>
      <c r="X5" s="5"/>
      <c r="Y5" s="5"/>
      <c r="Z5" s="5"/>
      <c r="AA5" s="5"/>
      <c r="AB5" s="5"/>
      <c r="AC5" s="5"/>
      <c r="AD5" s="5"/>
    </row>
    <row r="6" spans="1:30" ht="19.5" customHeight="1">
      <c r="A6" s="5" t="s">
        <v>23953</v>
      </c>
      <c r="B6" s="5" t="s">
        <v>7371</v>
      </c>
      <c r="C6" s="5" t="s">
        <v>41</v>
      </c>
      <c r="D6" s="5" t="s">
        <v>94</v>
      </c>
      <c r="E6" s="5" t="s">
        <v>29</v>
      </c>
      <c r="F6" s="7">
        <v>3.5</v>
      </c>
      <c r="G6" s="7">
        <v>5</v>
      </c>
      <c r="H6" s="5" t="s">
        <v>172</v>
      </c>
      <c r="I6" s="5" t="s">
        <v>125</v>
      </c>
      <c r="J6" s="5" t="s">
        <v>87</v>
      </c>
      <c r="K6" s="5" t="s">
        <v>23954</v>
      </c>
      <c r="L6" s="5" t="s">
        <v>23955</v>
      </c>
      <c r="M6" s="5" t="s">
        <v>100</v>
      </c>
      <c r="N6" s="5"/>
      <c r="O6" s="5" t="b">
        <f t="shared" ca="1" si="0"/>
        <v>1</v>
      </c>
      <c r="P6" s="5"/>
      <c r="Q6" s="5"/>
      <c r="R6" s="5"/>
      <c r="S6" s="5"/>
      <c r="T6" s="5"/>
      <c r="U6" s="5"/>
      <c r="V6" s="5"/>
      <c r="W6" s="5"/>
      <c r="X6" s="5"/>
      <c r="Y6" s="5"/>
      <c r="Z6" s="5"/>
      <c r="AA6" s="5"/>
      <c r="AB6" s="5"/>
      <c r="AC6" s="5"/>
      <c r="AD6" s="5"/>
    </row>
    <row r="7" spans="1:30" ht="19.5" customHeight="1">
      <c r="A7" s="5" t="s">
        <v>7640</v>
      </c>
      <c r="B7" s="5" t="s">
        <v>23956</v>
      </c>
      <c r="C7" s="5" t="s">
        <v>41</v>
      </c>
      <c r="D7" s="5" t="s">
        <v>43</v>
      </c>
      <c r="E7" s="5" t="s">
        <v>95</v>
      </c>
      <c r="F7" s="7">
        <v>4</v>
      </c>
      <c r="G7" s="7">
        <v>10</v>
      </c>
      <c r="H7" s="5" t="s">
        <v>186</v>
      </c>
      <c r="I7" s="5" t="s">
        <v>125</v>
      </c>
      <c r="J7" s="5" t="s">
        <v>1026</v>
      </c>
      <c r="K7" s="5" t="s">
        <v>23957</v>
      </c>
      <c r="L7" s="5" t="s">
        <v>23958</v>
      </c>
      <c r="M7" s="5" t="s">
        <v>37</v>
      </c>
      <c r="N7" s="5"/>
      <c r="O7" s="5" t="b">
        <f t="shared" ca="1" si="0"/>
        <v>1</v>
      </c>
      <c r="P7" s="5"/>
      <c r="Q7" s="5"/>
      <c r="R7" s="5"/>
      <c r="S7" s="5"/>
      <c r="T7" s="5"/>
      <c r="U7" s="5"/>
      <c r="V7" s="5"/>
      <c r="W7" s="5"/>
      <c r="X7" s="5"/>
      <c r="Y7" s="5"/>
      <c r="Z7" s="5"/>
      <c r="AA7" s="5"/>
      <c r="AB7" s="5"/>
      <c r="AC7" s="5"/>
      <c r="AD7" s="5"/>
    </row>
    <row r="8" spans="1:30" ht="19.5" customHeight="1">
      <c r="A8" s="5" t="s">
        <v>23959</v>
      </c>
      <c r="B8" s="5" t="s">
        <v>23960</v>
      </c>
      <c r="C8" s="5" t="s">
        <v>41</v>
      </c>
      <c r="D8" s="5" t="s">
        <v>94</v>
      </c>
      <c r="E8" s="5" t="s">
        <v>29</v>
      </c>
      <c r="F8" s="7">
        <v>4</v>
      </c>
      <c r="G8" s="7">
        <v>10</v>
      </c>
      <c r="H8" s="5" t="s">
        <v>186</v>
      </c>
      <c r="I8" s="5" t="s">
        <v>31</v>
      </c>
      <c r="J8" s="5" t="s">
        <v>76</v>
      </c>
      <c r="K8" s="5" t="s">
        <v>23961</v>
      </c>
      <c r="L8" s="5" t="s">
        <v>23962</v>
      </c>
      <c r="M8" s="5" t="s">
        <v>37</v>
      </c>
      <c r="N8" s="5"/>
      <c r="O8" s="5" t="b">
        <f t="shared" ca="1" si="0"/>
        <v>1</v>
      </c>
      <c r="P8" s="5"/>
      <c r="Q8" s="5"/>
      <c r="R8" s="5"/>
      <c r="S8" s="5"/>
      <c r="T8" s="5"/>
      <c r="U8" s="5"/>
      <c r="V8" s="5"/>
      <c r="W8" s="5"/>
      <c r="X8" s="5"/>
      <c r="Y8" s="5"/>
      <c r="Z8" s="5"/>
      <c r="AA8" s="5"/>
      <c r="AB8" s="5"/>
      <c r="AC8" s="5"/>
      <c r="AD8" s="5"/>
    </row>
    <row r="9" spans="1:30" ht="19.5" customHeight="1">
      <c r="A9" s="5" t="s">
        <v>21562</v>
      </c>
      <c r="B9" s="5" t="s">
        <v>23963</v>
      </c>
      <c r="C9" s="5" t="s">
        <v>41</v>
      </c>
      <c r="D9" s="5" t="s">
        <v>94</v>
      </c>
      <c r="E9" s="5" t="s">
        <v>45</v>
      </c>
      <c r="F9" s="7">
        <v>4</v>
      </c>
      <c r="G9" s="7">
        <v>8</v>
      </c>
      <c r="H9" s="5" t="s">
        <v>223</v>
      </c>
      <c r="I9" s="5" t="s">
        <v>31</v>
      </c>
      <c r="J9" s="5" t="s">
        <v>110</v>
      </c>
      <c r="K9" s="5" t="s">
        <v>23964</v>
      </c>
      <c r="L9" s="5" t="s">
        <v>23966</v>
      </c>
      <c r="M9" s="5" t="s">
        <v>53</v>
      </c>
      <c r="N9" s="5"/>
      <c r="O9" s="5" t="b">
        <f t="shared" ca="1" si="0"/>
        <v>1</v>
      </c>
      <c r="P9" s="5"/>
      <c r="Q9" s="5"/>
      <c r="R9" s="5"/>
      <c r="S9" s="5"/>
      <c r="T9" s="5"/>
      <c r="U9" s="5"/>
      <c r="V9" s="5"/>
      <c r="W9" s="5"/>
      <c r="X9" s="5"/>
      <c r="Y9" s="5"/>
      <c r="Z9" s="5"/>
      <c r="AA9" s="5"/>
      <c r="AB9" s="5"/>
      <c r="AC9" s="5"/>
      <c r="AD9" s="5"/>
    </row>
    <row r="10" spans="1:30" ht="19.5" customHeight="1">
      <c r="A10" s="5" t="s">
        <v>7605</v>
      </c>
      <c r="B10" s="5" t="s">
        <v>23968</v>
      </c>
      <c r="C10" s="5" t="s">
        <v>41</v>
      </c>
      <c r="D10" s="5" t="s">
        <v>94</v>
      </c>
      <c r="E10" s="5" t="s">
        <v>29</v>
      </c>
      <c r="F10" s="7">
        <v>4</v>
      </c>
      <c r="G10" s="7">
        <v>8</v>
      </c>
      <c r="H10" s="5" t="s">
        <v>223</v>
      </c>
      <c r="I10" s="5" t="s">
        <v>125</v>
      </c>
      <c r="J10" s="5" t="s">
        <v>106</v>
      </c>
      <c r="K10" s="5" t="s">
        <v>23969</v>
      </c>
      <c r="L10" s="5" t="s">
        <v>23970</v>
      </c>
      <c r="M10" s="5" t="s">
        <v>53</v>
      </c>
      <c r="N10" s="5"/>
      <c r="O10" s="5" t="b">
        <f t="shared" ca="1" si="0"/>
        <v>1</v>
      </c>
      <c r="P10" s="5"/>
      <c r="Q10" s="5"/>
      <c r="R10" s="5"/>
      <c r="S10" s="5"/>
      <c r="T10" s="5"/>
      <c r="U10" s="5"/>
      <c r="V10" s="5"/>
      <c r="W10" s="5"/>
      <c r="X10" s="5"/>
      <c r="Y10" s="5"/>
      <c r="Z10" s="5"/>
      <c r="AA10" s="5"/>
      <c r="AB10" s="5"/>
      <c r="AC10" s="5"/>
      <c r="AD10" s="5"/>
    </row>
    <row r="11" spans="1:30" ht="19.5" customHeight="1">
      <c r="A11" s="5" t="s">
        <v>7503</v>
      </c>
      <c r="B11" s="5" t="s">
        <v>23960</v>
      </c>
      <c r="C11" s="5" t="s">
        <v>41</v>
      </c>
      <c r="D11" s="5" t="s">
        <v>94</v>
      </c>
      <c r="E11" s="5" t="s">
        <v>29</v>
      </c>
      <c r="F11" s="7">
        <v>4</v>
      </c>
      <c r="G11" s="7">
        <v>8</v>
      </c>
      <c r="H11" s="5" t="s">
        <v>223</v>
      </c>
      <c r="I11" s="5" t="s">
        <v>31</v>
      </c>
      <c r="J11" s="5" t="s">
        <v>76</v>
      </c>
      <c r="K11" s="5" t="s">
        <v>23961</v>
      </c>
      <c r="L11" s="5" t="s">
        <v>23962</v>
      </c>
      <c r="M11" s="5" t="s">
        <v>37</v>
      </c>
      <c r="N11" s="5"/>
      <c r="O11" s="5" t="b">
        <f t="shared" ca="1" si="0"/>
        <v>1</v>
      </c>
      <c r="P11" s="5"/>
      <c r="Q11" s="5"/>
      <c r="R11" s="5"/>
      <c r="S11" s="5"/>
      <c r="T11" s="5"/>
      <c r="U11" s="5"/>
      <c r="V11" s="5"/>
      <c r="W11" s="5"/>
      <c r="X11" s="5"/>
      <c r="Y11" s="5"/>
      <c r="Z11" s="5"/>
      <c r="AA11" s="5"/>
      <c r="AB11" s="5"/>
      <c r="AC11" s="5"/>
      <c r="AD11" s="5"/>
    </row>
    <row r="12" spans="1:30" ht="19.5" customHeight="1">
      <c r="A12" s="5" t="s">
        <v>23971</v>
      </c>
      <c r="B12" s="5" t="s">
        <v>23960</v>
      </c>
      <c r="C12" s="5" t="s">
        <v>41</v>
      </c>
      <c r="D12" s="5" t="s">
        <v>94</v>
      </c>
      <c r="E12" s="5" t="s">
        <v>29</v>
      </c>
      <c r="F12" s="7">
        <v>4</v>
      </c>
      <c r="G12" s="7">
        <v>10</v>
      </c>
      <c r="H12" s="5" t="s">
        <v>186</v>
      </c>
      <c r="I12" s="5" t="s">
        <v>31</v>
      </c>
      <c r="J12" s="5" t="s">
        <v>76</v>
      </c>
      <c r="K12" s="5" t="s">
        <v>23961</v>
      </c>
      <c r="L12" s="5" t="s">
        <v>23962</v>
      </c>
      <c r="M12" s="5" t="s">
        <v>37</v>
      </c>
      <c r="N12" s="5"/>
      <c r="O12" s="5" t="b">
        <f t="shared" ca="1" si="0"/>
        <v>1</v>
      </c>
      <c r="P12" s="5"/>
      <c r="Q12" s="5"/>
      <c r="R12" s="5"/>
      <c r="S12" s="5"/>
      <c r="T12" s="5"/>
      <c r="U12" s="5"/>
      <c r="V12" s="5"/>
      <c r="W12" s="5"/>
      <c r="X12" s="5"/>
      <c r="Y12" s="5"/>
      <c r="Z12" s="5"/>
      <c r="AA12" s="5"/>
      <c r="AB12" s="5"/>
      <c r="AC12" s="5"/>
      <c r="AD12" s="5"/>
    </row>
    <row r="13" spans="1:30" ht="19.5" customHeight="1">
      <c r="A13" s="5" t="s">
        <v>23972</v>
      </c>
      <c r="B13" s="5" t="s">
        <v>23973</v>
      </c>
      <c r="C13" s="5" t="s">
        <v>170</v>
      </c>
      <c r="D13" s="5" t="s">
        <v>435</v>
      </c>
      <c r="E13" s="5" t="s">
        <v>29</v>
      </c>
      <c r="F13" s="7">
        <v>4</v>
      </c>
      <c r="G13" s="7">
        <v>7</v>
      </c>
      <c r="H13" s="5" t="s">
        <v>816</v>
      </c>
      <c r="I13" s="7" t="s">
        <v>24</v>
      </c>
      <c r="J13" s="5" t="s">
        <v>224</v>
      </c>
      <c r="K13" s="5" t="s">
        <v>1973</v>
      </c>
      <c r="L13" s="5" t="s">
        <v>23974</v>
      </c>
      <c r="M13" s="5" t="s">
        <v>1599</v>
      </c>
      <c r="N13" s="5"/>
      <c r="O13" s="5" t="b">
        <f t="shared" ca="1" si="0"/>
        <v>1</v>
      </c>
      <c r="P13" s="5"/>
      <c r="Q13" s="5"/>
      <c r="R13" s="5"/>
      <c r="S13" s="5"/>
      <c r="T13" s="5"/>
      <c r="U13" s="5"/>
      <c r="V13" s="5"/>
      <c r="W13" s="5"/>
      <c r="X13" s="5"/>
      <c r="Y13" s="5"/>
      <c r="Z13" s="5"/>
      <c r="AA13" s="5"/>
      <c r="AB13" s="5"/>
      <c r="AC13" s="5"/>
      <c r="AD13" s="5"/>
    </row>
    <row r="14" spans="1:30" ht="19.5" customHeight="1">
      <c r="A14" s="5" t="s">
        <v>396</v>
      </c>
      <c r="B14" s="5" t="s">
        <v>1255</v>
      </c>
      <c r="C14" s="5" t="s">
        <v>41</v>
      </c>
      <c r="D14" s="5" t="s">
        <v>47</v>
      </c>
      <c r="E14" s="5" t="s">
        <v>45</v>
      </c>
      <c r="F14" s="7">
        <v>4.5</v>
      </c>
      <c r="G14" s="7">
        <v>6</v>
      </c>
      <c r="H14" s="5" t="s">
        <v>272</v>
      </c>
      <c r="I14" s="7" t="s">
        <v>24</v>
      </c>
      <c r="J14" s="5" t="s">
        <v>110</v>
      </c>
      <c r="K14" s="5" t="s">
        <v>1257</v>
      </c>
      <c r="L14" s="5" t="s">
        <v>16005</v>
      </c>
      <c r="M14" s="5" t="s">
        <v>53</v>
      </c>
      <c r="N14" s="5" t="b">
        <f ca="1">IFERROR(__xludf.DUMMYFUNCTION("REGEXMATCH(A14,""前端"")"),TRUE)</f>
        <v>1</v>
      </c>
      <c r="O14" s="5" t="b">
        <f t="shared" ca="1" si="0"/>
        <v>1</v>
      </c>
      <c r="P14" s="5"/>
      <c r="Q14" s="5"/>
      <c r="R14" s="5"/>
      <c r="S14" s="5"/>
      <c r="T14" s="5"/>
      <c r="U14" s="5"/>
      <c r="V14" s="5"/>
      <c r="W14" s="5"/>
      <c r="X14" s="5"/>
      <c r="Y14" s="5"/>
      <c r="Z14" s="5"/>
      <c r="AA14" s="5"/>
      <c r="AB14" s="5"/>
      <c r="AC14" s="5"/>
      <c r="AD14" s="5"/>
    </row>
    <row r="15" spans="1:30" ht="19.5" customHeight="1">
      <c r="A15" s="5" t="s">
        <v>22930</v>
      </c>
      <c r="B15" s="5" t="s">
        <v>8222</v>
      </c>
      <c r="C15" s="5" t="s">
        <v>41</v>
      </c>
      <c r="D15" s="5" t="s">
        <v>94</v>
      </c>
      <c r="E15" s="5" t="s">
        <v>29</v>
      </c>
      <c r="F15" s="7">
        <v>4.5</v>
      </c>
      <c r="G15" s="7">
        <v>8</v>
      </c>
      <c r="H15" s="5" t="s">
        <v>1172</v>
      </c>
      <c r="I15" s="5" t="s">
        <v>125</v>
      </c>
      <c r="J15" s="5" t="s">
        <v>57</v>
      </c>
      <c r="K15" s="5" t="s">
        <v>22941</v>
      </c>
      <c r="L15" s="5" t="s">
        <v>22942</v>
      </c>
      <c r="M15" s="9" t="s">
        <v>47</v>
      </c>
      <c r="N15" s="5"/>
      <c r="O15" s="5" t="b">
        <f t="shared" ca="1" si="0"/>
        <v>1</v>
      </c>
      <c r="P15" s="5"/>
      <c r="Q15" s="5"/>
      <c r="R15" s="5"/>
      <c r="S15" s="5"/>
      <c r="T15" s="5"/>
      <c r="U15" s="5"/>
      <c r="V15" s="5"/>
      <c r="W15" s="5"/>
      <c r="X15" s="5"/>
      <c r="Y15" s="5"/>
      <c r="Z15" s="5"/>
      <c r="AA15" s="5"/>
      <c r="AB15" s="5"/>
      <c r="AC15" s="5"/>
      <c r="AD15" s="5"/>
    </row>
    <row r="16" spans="1:30" ht="19.5" customHeight="1">
      <c r="A16" s="5" t="s">
        <v>23976</v>
      </c>
      <c r="B16" s="5" t="s">
        <v>1292</v>
      </c>
      <c r="C16" s="5" t="s">
        <v>41</v>
      </c>
      <c r="D16" s="5" t="s">
        <v>448</v>
      </c>
      <c r="E16" s="5" t="s">
        <v>651</v>
      </c>
      <c r="F16" s="7">
        <v>4.5</v>
      </c>
      <c r="G16" s="7">
        <v>6</v>
      </c>
      <c r="H16" s="5" t="s">
        <v>272</v>
      </c>
      <c r="I16" s="5" t="s">
        <v>125</v>
      </c>
      <c r="J16" s="5" t="s">
        <v>110</v>
      </c>
      <c r="K16" s="5" t="s">
        <v>1294</v>
      </c>
      <c r="L16" s="5" t="s">
        <v>23977</v>
      </c>
      <c r="M16" s="5" t="s">
        <v>100</v>
      </c>
      <c r="N16" s="5"/>
      <c r="O16" s="5" t="b">
        <f t="shared" ca="1" si="0"/>
        <v>1</v>
      </c>
      <c r="P16" s="5"/>
      <c r="Q16" s="5"/>
      <c r="R16" s="5"/>
      <c r="S16" s="5"/>
      <c r="T16" s="5"/>
      <c r="U16" s="5"/>
      <c r="V16" s="5"/>
      <c r="W16" s="5"/>
      <c r="X16" s="5"/>
      <c r="Y16" s="5"/>
      <c r="Z16" s="5"/>
      <c r="AA16" s="5"/>
      <c r="AB16" s="5"/>
      <c r="AC16" s="5"/>
      <c r="AD16" s="5"/>
    </row>
    <row r="17" spans="1:30" ht="19.5" customHeight="1">
      <c r="A17" s="5" t="s">
        <v>23980</v>
      </c>
      <c r="B17" s="5" t="s">
        <v>23981</v>
      </c>
      <c r="C17" s="5" t="s">
        <v>41</v>
      </c>
      <c r="D17" s="5" t="s">
        <v>94</v>
      </c>
      <c r="E17" s="5" t="s">
        <v>29</v>
      </c>
      <c r="F17" s="7">
        <v>4.5</v>
      </c>
      <c r="G17" s="7">
        <v>6</v>
      </c>
      <c r="H17" s="5" t="s">
        <v>272</v>
      </c>
      <c r="I17" s="5" t="s">
        <v>125</v>
      </c>
      <c r="J17" s="5" t="s">
        <v>106</v>
      </c>
      <c r="K17" s="5" t="s">
        <v>23982</v>
      </c>
      <c r="L17" s="5" t="s">
        <v>23983</v>
      </c>
      <c r="M17" s="5" t="s">
        <v>100</v>
      </c>
      <c r="N17" s="5"/>
      <c r="O17" s="5" t="b">
        <f t="shared" ca="1" si="0"/>
        <v>1</v>
      </c>
      <c r="P17" s="5"/>
      <c r="Q17" s="5"/>
      <c r="R17" s="5"/>
      <c r="S17" s="5"/>
      <c r="T17" s="5"/>
      <c r="U17" s="5"/>
      <c r="V17" s="5"/>
      <c r="W17" s="5"/>
      <c r="X17" s="5"/>
      <c r="Y17" s="5"/>
      <c r="Z17" s="5"/>
      <c r="AA17" s="5"/>
      <c r="AB17" s="5"/>
      <c r="AC17" s="5"/>
      <c r="AD17" s="5"/>
    </row>
    <row r="18" spans="1:30" ht="19.5" customHeight="1">
      <c r="A18" s="5" t="s">
        <v>23984</v>
      </c>
      <c r="B18" s="5" t="s">
        <v>3570</v>
      </c>
      <c r="C18" s="5" t="s">
        <v>41</v>
      </c>
      <c r="D18" s="5" t="s">
        <v>94</v>
      </c>
      <c r="E18" s="5" t="s">
        <v>29</v>
      </c>
      <c r="F18" s="7">
        <v>4.5</v>
      </c>
      <c r="G18" s="7">
        <v>6</v>
      </c>
      <c r="H18" s="5" t="s">
        <v>272</v>
      </c>
      <c r="I18" s="7" t="s">
        <v>24</v>
      </c>
      <c r="J18" s="5" t="s">
        <v>87</v>
      </c>
      <c r="K18" s="9" t="s">
        <v>47</v>
      </c>
      <c r="L18" s="5" t="s">
        <v>23985</v>
      </c>
      <c r="M18" s="5" t="s">
        <v>53</v>
      </c>
      <c r="N18" s="5"/>
      <c r="O18" s="5" t="b">
        <f t="shared" ca="1" si="0"/>
        <v>1</v>
      </c>
      <c r="P18" s="5"/>
      <c r="Q18" s="5"/>
      <c r="R18" s="5"/>
      <c r="S18" s="5"/>
      <c r="T18" s="5"/>
      <c r="U18" s="5"/>
      <c r="V18" s="5"/>
      <c r="W18" s="5"/>
      <c r="X18" s="5"/>
      <c r="Y18" s="5"/>
      <c r="Z18" s="5"/>
      <c r="AA18" s="5"/>
      <c r="AB18" s="5"/>
      <c r="AC18" s="5"/>
      <c r="AD18" s="5"/>
    </row>
    <row r="19" spans="1:30" ht="19.5" customHeight="1">
      <c r="A19" s="5" t="s">
        <v>23986</v>
      </c>
      <c r="B19" s="5" t="s">
        <v>23987</v>
      </c>
      <c r="C19" s="5" t="s">
        <v>27</v>
      </c>
      <c r="D19" s="5" t="s">
        <v>80</v>
      </c>
      <c r="E19" s="5" t="s">
        <v>45</v>
      </c>
      <c r="F19" s="7">
        <v>5</v>
      </c>
      <c r="G19" s="7">
        <v>10</v>
      </c>
      <c r="H19" s="5" t="s">
        <v>347</v>
      </c>
      <c r="I19" s="7" t="s">
        <v>24</v>
      </c>
      <c r="J19" s="5" t="s">
        <v>76</v>
      </c>
      <c r="K19" s="5" t="s">
        <v>2291</v>
      </c>
      <c r="L19" s="5" t="s">
        <v>23988</v>
      </c>
      <c r="M19" s="5" t="s">
        <v>100</v>
      </c>
      <c r="N19" s="5"/>
      <c r="O19" s="5" t="b">
        <f t="shared" ca="1" si="0"/>
        <v>1</v>
      </c>
      <c r="P19" s="5"/>
      <c r="Q19" s="5"/>
      <c r="R19" s="5"/>
      <c r="S19" s="5"/>
      <c r="T19" s="5"/>
      <c r="U19" s="5"/>
      <c r="V19" s="5"/>
      <c r="W19" s="5"/>
      <c r="X19" s="5"/>
      <c r="Y19" s="5"/>
      <c r="Z19" s="5"/>
      <c r="AA19" s="5"/>
      <c r="AB19" s="5"/>
      <c r="AC19" s="5"/>
      <c r="AD19" s="5"/>
    </row>
    <row r="20" spans="1:30" ht="19.5" customHeight="1">
      <c r="A20" s="5" t="s">
        <v>2369</v>
      </c>
      <c r="B20" s="5" t="s">
        <v>2370</v>
      </c>
      <c r="C20" s="5" t="s">
        <v>27</v>
      </c>
      <c r="D20" s="5" t="s">
        <v>85</v>
      </c>
      <c r="E20" s="5" t="s">
        <v>29</v>
      </c>
      <c r="F20" s="7">
        <v>5</v>
      </c>
      <c r="G20" s="7">
        <v>10</v>
      </c>
      <c r="H20" s="5" t="s">
        <v>347</v>
      </c>
      <c r="I20" s="5" t="s">
        <v>125</v>
      </c>
      <c r="J20" s="5" t="s">
        <v>32</v>
      </c>
      <c r="K20" s="5" t="s">
        <v>2373</v>
      </c>
      <c r="L20" s="5" t="s">
        <v>2374</v>
      </c>
      <c r="M20" s="5" t="s">
        <v>167</v>
      </c>
      <c r="N20" s="5"/>
      <c r="O20" s="5" t="b">
        <f t="shared" ca="1" si="0"/>
        <v>1</v>
      </c>
      <c r="P20" s="5"/>
      <c r="Q20" s="5"/>
      <c r="R20" s="5"/>
      <c r="S20" s="5"/>
      <c r="T20" s="5"/>
      <c r="U20" s="5"/>
      <c r="V20" s="5"/>
      <c r="W20" s="5"/>
      <c r="X20" s="5"/>
      <c r="Y20" s="5"/>
      <c r="Z20" s="5"/>
      <c r="AA20" s="5"/>
      <c r="AB20" s="5"/>
      <c r="AC20" s="5"/>
      <c r="AD20" s="5"/>
    </row>
    <row r="21" spans="1:30" ht="19.5" customHeight="1">
      <c r="A21" s="5" t="s">
        <v>396</v>
      </c>
      <c r="B21" s="5" t="s">
        <v>2317</v>
      </c>
      <c r="C21" s="5" t="s">
        <v>41</v>
      </c>
      <c r="D21" s="5" t="s">
        <v>448</v>
      </c>
      <c r="E21" s="5" t="s">
        <v>29</v>
      </c>
      <c r="F21" s="7">
        <v>5</v>
      </c>
      <c r="G21" s="7">
        <v>7</v>
      </c>
      <c r="H21" s="5" t="s">
        <v>684</v>
      </c>
      <c r="I21" s="5" t="s">
        <v>125</v>
      </c>
      <c r="J21" s="5" t="s">
        <v>32</v>
      </c>
      <c r="K21" s="5" t="s">
        <v>2319</v>
      </c>
      <c r="L21" s="5" t="s">
        <v>2321</v>
      </c>
      <c r="M21" s="5" t="s">
        <v>53</v>
      </c>
      <c r="N21" s="5"/>
      <c r="O21" s="5" t="b">
        <f t="shared" ca="1" si="0"/>
        <v>1</v>
      </c>
      <c r="P21" s="5"/>
      <c r="Q21" s="5"/>
      <c r="R21" s="5"/>
      <c r="S21" s="5"/>
      <c r="T21" s="5"/>
      <c r="U21" s="5"/>
      <c r="V21" s="5"/>
      <c r="W21" s="5"/>
      <c r="X21" s="5"/>
      <c r="Y21" s="5"/>
      <c r="Z21" s="5"/>
      <c r="AA21" s="5"/>
      <c r="AB21" s="5"/>
      <c r="AC21" s="5"/>
      <c r="AD21" s="5"/>
    </row>
    <row r="22" spans="1:30" ht="19.5" customHeight="1">
      <c r="A22" s="5" t="s">
        <v>13255</v>
      </c>
      <c r="B22" s="5" t="s">
        <v>6361</v>
      </c>
      <c r="C22" s="5" t="s">
        <v>41</v>
      </c>
      <c r="D22" s="5" t="s">
        <v>47</v>
      </c>
      <c r="E22" s="5" t="s">
        <v>29</v>
      </c>
      <c r="F22" s="7">
        <v>5</v>
      </c>
      <c r="G22" s="7">
        <v>9</v>
      </c>
      <c r="H22" s="5" t="s">
        <v>2344</v>
      </c>
      <c r="I22" s="7" t="s">
        <v>24</v>
      </c>
      <c r="J22" s="5" t="s">
        <v>2924</v>
      </c>
      <c r="K22" s="5" t="s">
        <v>23989</v>
      </c>
      <c r="L22" s="5" t="s">
        <v>23990</v>
      </c>
      <c r="M22" s="5" t="s">
        <v>37</v>
      </c>
      <c r="N22" s="5"/>
      <c r="O22" s="5" t="b">
        <f t="shared" ca="1" si="0"/>
        <v>1</v>
      </c>
      <c r="P22" s="5"/>
      <c r="Q22" s="5"/>
      <c r="R22" s="5"/>
      <c r="S22" s="5"/>
      <c r="T22" s="5"/>
      <c r="U22" s="5"/>
      <c r="V22" s="5"/>
      <c r="W22" s="5"/>
      <c r="X22" s="5"/>
      <c r="Y22" s="5"/>
      <c r="Z22" s="5"/>
      <c r="AA22" s="5"/>
      <c r="AB22" s="5"/>
      <c r="AC22" s="5"/>
      <c r="AD22" s="5"/>
    </row>
    <row r="23" spans="1:30" ht="19.5" customHeight="1">
      <c r="A23" s="5" t="s">
        <v>21126</v>
      </c>
      <c r="B23" s="5" t="s">
        <v>23991</v>
      </c>
      <c r="C23" s="5" t="s">
        <v>41</v>
      </c>
      <c r="D23" s="5" t="s">
        <v>94</v>
      </c>
      <c r="E23" s="5" t="s">
        <v>29</v>
      </c>
      <c r="F23" s="7">
        <v>5</v>
      </c>
      <c r="G23" s="7">
        <v>10</v>
      </c>
      <c r="H23" s="5" t="s">
        <v>347</v>
      </c>
      <c r="I23" s="5" t="s">
        <v>125</v>
      </c>
      <c r="J23" s="5" t="s">
        <v>947</v>
      </c>
      <c r="K23" s="5" t="s">
        <v>23992</v>
      </c>
      <c r="L23" s="5" t="s">
        <v>23993</v>
      </c>
      <c r="M23" s="5" t="s">
        <v>37</v>
      </c>
      <c r="N23" s="5"/>
      <c r="O23" s="5" t="b">
        <f t="shared" ca="1" si="0"/>
        <v>1</v>
      </c>
      <c r="P23" s="5"/>
      <c r="Q23" s="5"/>
      <c r="R23" s="5"/>
      <c r="S23" s="5"/>
      <c r="T23" s="5"/>
      <c r="U23" s="5"/>
      <c r="V23" s="5"/>
      <c r="W23" s="5"/>
      <c r="X23" s="5"/>
      <c r="Y23" s="5"/>
      <c r="Z23" s="5"/>
      <c r="AA23" s="5"/>
      <c r="AB23" s="5"/>
      <c r="AC23" s="5"/>
      <c r="AD23" s="5"/>
    </row>
    <row r="24" spans="1:30" ht="19.5" customHeight="1">
      <c r="A24" s="5" t="s">
        <v>23994</v>
      </c>
      <c r="B24" s="5" t="s">
        <v>23995</v>
      </c>
      <c r="C24" s="5" t="s">
        <v>41</v>
      </c>
      <c r="D24" s="5" t="s">
        <v>94</v>
      </c>
      <c r="E24" s="5" t="s">
        <v>29</v>
      </c>
      <c r="F24" s="7">
        <v>5</v>
      </c>
      <c r="G24" s="7">
        <v>8</v>
      </c>
      <c r="H24" s="5" t="s">
        <v>222</v>
      </c>
      <c r="I24" s="7" t="s">
        <v>24</v>
      </c>
      <c r="J24" s="5" t="s">
        <v>947</v>
      </c>
      <c r="K24" s="5" t="s">
        <v>6064</v>
      </c>
      <c r="L24" s="5" t="s">
        <v>23996</v>
      </c>
      <c r="M24" s="5" t="s">
        <v>100</v>
      </c>
      <c r="N24" s="5"/>
      <c r="O24" s="5" t="b">
        <f t="shared" ca="1" si="0"/>
        <v>1</v>
      </c>
      <c r="P24" s="5"/>
      <c r="Q24" s="5"/>
      <c r="R24" s="5"/>
      <c r="S24" s="5"/>
      <c r="T24" s="5"/>
      <c r="U24" s="5"/>
      <c r="V24" s="5"/>
      <c r="W24" s="5"/>
      <c r="X24" s="5"/>
      <c r="Y24" s="5"/>
      <c r="Z24" s="5"/>
      <c r="AA24" s="5"/>
      <c r="AB24" s="5"/>
      <c r="AC24" s="5"/>
      <c r="AD24" s="5"/>
    </row>
    <row r="25" spans="1:30" ht="19.5" customHeight="1">
      <c r="A25" s="5" t="s">
        <v>7503</v>
      </c>
      <c r="B25" s="5" t="s">
        <v>23997</v>
      </c>
      <c r="C25" s="5" t="s">
        <v>41</v>
      </c>
      <c r="D25" s="5" t="s">
        <v>94</v>
      </c>
      <c r="E25" s="5" t="s">
        <v>45</v>
      </c>
      <c r="F25" s="7">
        <v>5</v>
      </c>
      <c r="G25" s="7">
        <v>10</v>
      </c>
      <c r="H25" s="5" t="s">
        <v>347</v>
      </c>
      <c r="I25" s="5" t="s">
        <v>125</v>
      </c>
      <c r="J25" s="5" t="s">
        <v>947</v>
      </c>
      <c r="K25" s="5" t="s">
        <v>23998</v>
      </c>
      <c r="L25" s="5" t="s">
        <v>23999</v>
      </c>
      <c r="M25" s="5" t="s">
        <v>53</v>
      </c>
      <c r="N25" s="5"/>
      <c r="O25" s="5" t="b">
        <f t="shared" ca="1" si="0"/>
        <v>1</v>
      </c>
      <c r="P25" s="5"/>
      <c r="Q25" s="5"/>
      <c r="R25" s="5"/>
      <c r="S25" s="5"/>
      <c r="T25" s="5"/>
      <c r="U25" s="5"/>
      <c r="V25" s="5"/>
      <c r="W25" s="5"/>
      <c r="X25" s="5"/>
      <c r="Y25" s="5"/>
      <c r="Z25" s="5"/>
      <c r="AA25" s="5"/>
      <c r="AB25" s="5"/>
      <c r="AC25" s="5"/>
      <c r="AD25" s="5"/>
    </row>
    <row r="26" spans="1:30" ht="19.5" customHeight="1">
      <c r="A26" s="5" t="s">
        <v>10082</v>
      </c>
      <c r="B26" s="5" t="s">
        <v>10085</v>
      </c>
      <c r="C26" s="5" t="s">
        <v>41</v>
      </c>
      <c r="D26" s="5" t="s">
        <v>94</v>
      </c>
      <c r="E26" s="5" t="s">
        <v>29</v>
      </c>
      <c r="F26" s="7">
        <v>5</v>
      </c>
      <c r="G26" s="7">
        <v>10</v>
      </c>
      <c r="H26" s="5" t="s">
        <v>347</v>
      </c>
      <c r="I26" s="5" t="s">
        <v>125</v>
      </c>
      <c r="J26" s="5" t="s">
        <v>48</v>
      </c>
      <c r="K26" s="5" t="s">
        <v>10088</v>
      </c>
      <c r="L26" s="5" t="s">
        <v>10089</v>
      </c>
      <c r="M26" s="5" t="s">
        <v>167</v>
      </c>
      <c r="N26" s="5"/>
      <c r="O26" s="5" t="b">
        <f t="shared" ca="1" si="0"/>
        <v>1</v>
      </c>
      <c r="P26" s="5"/>
      <c r="Q26" s="5"/>
      <c r="R26" s="5"/>
      <c r="S26" s="5"/>
      <c r="T26" s="5"/>
      <c r="U26" s="5"/>
      <c r="V26" s="5"/>
      <c r="W26" s="5"/>
      <c r="X26" s="5"/>
      <c r="Y26" s="5"/>
      <c r="Z26" s="5"/>
      <c r="AA26" s="5"/>
      <c r="AB26" s="5"/>
      <c r="AC26" s="5"/>
      <c r="AD26" s="5"/>
    </row>
    <row r="27" spans="1:30" ht="19.5" customHeight="1">
      <c r="A27" s="5" t="s">
        <v>24000</v>
      </c>
      <c r="B27" s="5" t="s">
        <v>23889</v>
      </c>
      <c r="C27" s="5" t="s">
        <v>41</v>
      </c>
      <c r="D27" s="5" t="s">
        <v>43</v>
      </c>
      <c r="E27" s="5" t="s">
        <v>29</v>
      </c>
      <c r="F27" s="7">
        <v>5</v>
      </c>
      <c r="G27" s="7">
        <v>10</v>
      </c>
      <c r="H27" s="5" t="s">
        <v>347</v>
      </c>
      <c r="I27" s="5" t="s">
        <v>31</v>
      </c>
      <c r="J27" s="5" t="s">
        <v>1505</v>
      </c>
      <c r="K27" s="5" t="s">
        <v>24001</v>
      </c>
      <c r="L27" s="5" t="s">
        <v>24002</v>
      </c>
      <c r="M27" s="5" t="s">
        <v>53</v>
      </c>
      <c r="N27" s="5"/>
      <c r="O27" s="5" t="b">
        <f t="shared" ca="1" si="0"/>
        <v>1</v>
      </c>
      <c r="P27" s="5"/>
      <c r="Q27" s="5"/>
      <c r="R27" s="5"/>
      <c r="S27" s="5"/>
      <c r="T27" s="5"/>
      <c r="U27" s="5"/>
      <c r="V27" s="5"/>
      <c r="W27" s="5"/>
      <c r="X27" s="5"/>
      <c r="Y27" s="5"/>
      <c r="Z27" s="5"/>
      <c r="AA27" s="5"/>
      <c r="AB27" s="5"/>
      <c r="AC27" s="5"/>
      <c r="AD27" s="5"/>
    </row>
    <row r="28" spans="1:30" ht="19.5" customHeight="1">
      <c r="A28" s="5" t="s">
        <v>24003</v>
      </c>
      <c r="B28" s="5" t="s">
        <v>12436</v>
      </c>
      <c r="C28" s="5" t="s">
        <v>41</v>
      </c>
      <c r="D28" s="5" t="s">
        <v>94</v>
      </c>
      <c r="E28" s="5" t="s">
        <v>29</v>
      </c>
      <c r="F28" s="7">
        <v>5</v>
      </c>
      <c r="G28" s="7">
        <v>8</v>
      </c>
      <c r="H28" s="5" t="s">
        <v>222</v>
      </c>
      <c r="I28" s="7" t="s">
        <v>24</v>
      </c>
      <c r="J28" s="5" t="s">
        <v>106</v>
      </c>
      <c r="K28" s="9" t="s">
        <v>47</v>
      </c>
      <c r="L28" s="5" t="s">
        <v>24004</v>
      </c>
      <c r="M28" s="5" t="s">
        <v>53</v>
      </c>
      <c r="N28" s="5" t="b">
        <f ca="1">IFERROR(__xludf.DUMMYFUNCTION("REGEXMATCH(A28,""前端"")"),FALSE)</f>
        <v>0</v>
      </c>
      <c r="O28" s="5" t="b">
        <f t="shared" ca="1" si="0"/>
        <v>1</v>
      </c>
      <c r="P28" s="5"/>
      <c r="Q28" s="5"/>
      <c r="R28" s="5"/>
      <c r="S28" s="5"/>
      <c r="T28" s="5"/>
      <c r="U28" s="5"/>
      <c r="V28" s="5"/>
      <c r="W28" s="5"/>
      <c r="X28" s="5"/>
      <c r="Y28" s="5"/>
      <c r="Z28" s="5"/>
      <c r="AA28" s="5"/>
      <c r="AB28" s="5"/>
      <c r="AC28" s="5"/>
      <c r="AD28" s="5"/>
    </row>
    <row r="29" spans="1:30" ht="19.5" customHeight="1">
      <c r="A29" s="5" t="s">
        <v>24005</v>
      </c>
      <c r="B29" s="5" t="s">
        <v>24006</v>
      </c>
      <c r="C29" s="5" t="s">
        <v>41</v>
      </c>
      <c r="D29" s="5" t="s">
        <v>874</v>
      </c>
      <c r="E29" s="5" t="s">
        <v>29</v>
      </c>
      <c r="F29" s="7">
        <v>5</v>
      </c>
      <c r="G29" s="7">
        <v>20</v>
      </c>
      <c r="H29" s="5" t="s">
        <v>1615</v>
      </c>
      <c r="I29" s="5" t="s">
        <v>125</v>
      </c>
      <c r="J29" s="5" t="s">
        <v>57</v>
      </c>
      <c r="K29" s="5" t="s">
        <v>24007</v>
      </c>
      <c r="L29" s="5" t="s">
        <v>24008</v>
      </c>
      <c r="M29" s="5" t="s">
        <v>53</v>
      </c>
      <c r="N29" s="5"/>
      <c r="O29" s="5" t="b">
        <f t="shared" ca="1" si="0"/>
        <v>1</v>
      </c>
      <c r="P29" s="5"/>
      <c r="Q29" s="5"/>
      <c r="R29" s="5"/>
      <c r="S29" s="5"/>
      <c r="T29" s="5"/>
      <c r="U29" s="5"/>
      <c r="V29" s="5"/>
      <c r="W29" s="5"/>
      <c r="X29" s="5"/>
      <c r="Y29" s="5"/>
      <c r="Z29" s="5"/>
      <c r="AA29" s="5"/>
      <c r="AB29" s="5"/>
      <c r="AC29" s="5"/>
      <c r="AD29" s="5"/>
    </row>
    <row r="30" spans="1:30" ht="19.5" customHeight="1">
      <c r="A30" s="5" t="s">
        <v>7132</v>
      </c>
      <c r="B30" s="5" t="s">
        <v>758</v>
      </c>
      <c r="C30" s="5" t="s">
        <v>170</v>
      </c>
      <c r="D30" s="5" t="s">
        <v>47</v>
      </c>
      <c r="E30" s="5" t="s">
        <v>29</v>
      </c>
      <c r="F30" s="7">
        <v>5</v>
      </c>
      <c r="G30" s="7">
        <v>10</v>
      </c>
      <c r="H30" s="5" t="s">
        <v>347</v>
      </c>
      <c r="I30" s="5" t="s">
        <v>125</v>
      </c>
      <c r="J30" s="5" t="s">
        <v>315</v>
      </c>
      <c r="K30" s="5" t="s">
        <v>761</v>
      </c>
      <c r="L30" s="5" t="s">
        <v>24012</v>
      </c>
      <c r="M30" s="5" t="s">
        <v>53</v>
      </c>
      <c r="N30" s="5" t="b">
        <f ca="1">IFERROR(__xludf.DUMMYFUNCTION("REGEXMATCH(A30,""前端"")"),FALSE)</f>
        <v>0</v>
      </c>
      <c r="O30" s="5" t="b">
        <f t="shared" ca="1" si="0"/>
        <v>1</v>
      </c>
      <c r="P30" s="5"/>
      <c r="Q30" s="5"/>
      <c r="R30" s="5"/>
      <c r="S30" s="5"/>
      <c r="T30" s="5"/>
      <c r="U30" s="5"/>
      <c r="V30" s="5"/>
      <c r="W30" s="5"/>
      <c r="X30" s="5"/>
      <c r="Y30" s="5"/>
      <c r="Z30" s="5"/>
      <c r="AA30" s="5"/>
      <c r="AB30" s="5"/>
      <c r="AC30" s="5"/>
      <c r="AD30" s="5"/>
    </row>
    <row r="31" spans="1:30" ht="19.5" customHeight="1">
      <c r="A31" s="5" t="s">
        <v>396</v>
      </c>
      <c r="B31" s="5" t="s">
        <v>662</v>
      </c>
      <c r="C31" s="5" t="s">
        <v>27</v>
      </c>
      <c r="D31" s="5" t="s">
        <v>80</v>
      </c>
      <c r="E31" s="5" t="s">
        <v>45</v>
      </c>
      <c r="F31" s="7">
        <v>6</v>
      </c>
      <c r="G31" s="7">
        <v>15</v>
      </c>
      <c r="H31" s="5" t="s">
        <v>214</v>
      </c>
      <c r="I31" s="5" t="s">
        <v>31</v>
      </c>
      <c r="J31" s="5" t="s">
        <v>663</v>
      </c>
      <c r="K31" s="5" t="s">
        <v>24013</v>
      </c>
      <c r="L31" s="5" t="s">
        <v>24014</v>
      </c>
      <c r="M31" s="5" t="s">
        <v>37</v>
      </c>
      <c r="N31" s="5"/>
      <c r="O31" s="5" t="b">
        <f t="shared" ca="1" si="0"/>
        <v>1</v>
      </c>
      <c r="P31" s="5"/>
      <c r="Q31" s="5"/>
      <c r="R31" s="5"/>
      <c r="S31" s="5"/>
      <c r="T31" s="5"/>
      <c r="U31" s="5"/>
      <c r="V31" s="5"/>
      <c r="W31" s="5"/>
      <c r="X31" s="5"/>
      <c r="Y31" s="5"/>
      <c r="Z31" s="5"/>
      <c r="AA31" s="5"/>
      <c r="AB31" s="5"/>
      <c r="AC31" s="5"/>
      <c r="AD31" s="5"/>
    </row>
    <row r="32" spans="1:30" ht="19.5" customHeight="1">
      <c r="A32" s="5" t="s">
        <v>24015</v>
      </c>
      <c r="B32" s="5" t="s">
        <v>24016</v>
      </c>
      <c r="C32" s="5" t="s">
        <v>27</v>
      </c>
      <c r="D32" s="5" t="s">
        <v>85</v>
      </c>
      <c r="E32" s="5" t="s">
        <v>45</v>
      </c>
      <c r="F32" s="7">
        <v>6</v>
      </c>
      <c r="G32" s="7">
        <v>8</v>
      </c>
      <c r="H32" s="5" t="s">
        <v>672</v>
      </c>
      <c r="I32" s="7" t="s">
        <v>24</v>
      </c>
      <c r="J32" s="5" t="s">
        <v>2751</v>
      </c>
      <c r="K32" s="5" t="s">
        <v>24017</v>
      </c>
      <c r="L32" s="5" t="s">
        <v>24018</v>
      </c>
      <c r="M32" s="5" t="s">
        <v>37</v>
      </c>
      <c r="N32" s="5"/>
      <c r="O32" s="5" t="b">
        <f t="shared" ca="1" si="0"/>
        <v>1</v>
      </c>
      <c r="P32" s="5"/>
      <c r="Q32" s="5"/>
      <c r="R32" s="5"/>
      <c r="S32" s="5"/>
      <c r="T32" s="5"/>
      <c r="U32" s="5"/>
      <c r="V32" s="5"/>
      <c r="W32" s="5"/>
      <c r="X32" s="5"/>
      <c r="Y32" s="5"/>
      <c r="Z32" s="5"/>
      <c r="AA32" s="5"/>
      <c r="AB32" s="5"/>
      <c r="AC32" s="5"/>
      <c r="AD32" s="5"/>
    </row>
    <row r="33" spans="1:30" ht="19.5" customHeight="1">
      <c r="A33" s="5" t="s">
        <v>1457</v>
      </c>
      <c r="B33" s="5" t="s">
        <v>24019</v>
      </c>
      <c r="C33" s="5" t="s">
        <v>27</v>
      </c>
      <c r="D33" s="5" t="s">
        <v>54</v>
      </c>
      <c r="E33" s="5" t="s">
        <v>45</v>
      </c>
      <c r="F33" s="7">
        <v>6</v>
      </c>
      <c r="G33" s="7">
        <v>8</v>
      </c>
      <c r="H33" s="5" t="s">
        <v>672</v>
      </c>
      <c r="I33" s="5" t="s">
        <v>31</v>
      </c>
      <c r="J33" s="5" t="s">
        <v>57</v>
      </c>
      <c r="K33" s="5" t="s">
        <v>2291</v>
      </c>
      <c r="L33" s="5" t="s">
        <v>24020</v>
      </c>
      <c r="M33" s="5" t="s">
        <v>37</v>
      </c>
      <c r="N33" s="5"/>
      <c r="O33" s="5" t="b">
        <f t="shared" ca="1" si="0"/>
        <v>1</v>
      </c>
      <c r="P33" s="5"/>
      <c r="Q33" s="5"/>
      <c r="R33" s="5"/>
      <c r="S33" s="5"/>
      <c r="T33" s="5"/>
      <c r="U33" s="5"/>
      <c r="V33" s="5"/>
      <c r="W33" s="5"/>
      <c r="X33" s="5"/>
      <c r="Y33" s="5"/>
      <c r="Z33" s="5"/>
      <c r="AA33" s="5"/>
      <c r="AB33" s="5"/>
      <c r="AC33" s="5"/>
      <c r="AD33" s="5"/>
    </row>
    <row r="34" spans="1:30" ht="19.5" customHeight="1">
      <c r="A34" s="5" t="s">
        <v>24021</v>
      </c>
      <c r="B34" s="5" t="s">
        <v>5381</v>
      </c>
      <c r="C34" s="5" t="s">
        <v>27</v>
      </c>
      <c r="D34" s="5" t="s">
        <v>212</v>
      </c>
      <c r="E34" s="5" t="s">
        <v>29</v>
      </c>
      <c r="F34" s="7">
        <v>6</v>
      </c>
      <c r="G34" s="7">
        <v>10</v>
      </c>
      <c r="H34" s="5" t="s">
        <v>548</v>
      </c>
      <c r="I34" s="5" t="s">
        <v>125</v>
      </c>
      <c r="J34" s="5" t="s">
        <v>57</v>
      </c>
      <c r="K34" s="5" t="s">
        <v>24022</v>
      </c>
      <c r="L34" s="5" t="s">
        <v>24023</v>
      </c>
      <c r="M34" s="5" t="s">
        <v>100</v>
      </c>
      <c r="N34" s="5"/>
      <c r="O34" s="5" t="b">
        <f t="shared" ca="1" si="0"/>
        <v>1</v>
      </c>
      <c r="P34" s="5"/>
      <c r="Q34" s="5"/>
      <c r="R34" s="5"/>
      <c r="S34" s="5"/>
      <c r="T34" s="5"/>
      <c r="U34" s="5"/>
      <c r="V34" s="5"/>
      <c r="W34" s="5"/>
      <c r="X34" s="5"/>
      <c r="Y34" s="5"/>
      <c r="Z34" s="5"/>
      <c r="AA34" s="5"/>
      <c r="AB34" s="5"/>
      <c r="AC34" s="5"/>
      <c r="AD34" s="5"/>
    </row>
    <row r="35" spans="1:30" ht="19.5" customHeight="1">
      <c r="A35" s="5" t="s">
        <v>10209</v>
      </c>
      <c r="B35" s="5" t="s">
        <v>23396</v>
      </c>
      <c r="C35" s="5" t="s">
        <v>27</v>
      </c>
      <c r="D35" s="5" t="s">
        <v>85</v>
      </c>
      <c r="E35" s="5" t="s">
        <v>45</v>
      </c>
      <c r="F35" s="7">
        <v>6</v>
      </c>
      <c r="G35" s="7">
        <v>15</v>
      </c>
      <c r="H35" s="5" t="s">
        <v>214</v>
      </c>
      <c r="I35" s="5" t="s">
        <v>125</v>
      </c>
      <c r="J35" s="5" t="s">
        <v>48</v>
      </c>
      <c r="K35" s="5" t="s">
        <v>5205</v>
      </c>
      <c r="L35" s="5" t="s">
        <v>23403</v>
      </c>
      <c r="M35" s="5" t="s">
        <v>100</v>
      </c>
      <c r="N35" s="5" t="b">
        <f ca="1">IFERROR(__xludf.DUMMYFUNCTION("REGEXMATCH(A35,""前端"")"),FALSE)</f>
        <v>0</v>
      </c>
      <c r="O35" s="5" t="b">
        <f t="shared" ca="1" si="0"/>
        <v>1</v>
      </c>
      <c r="P35" s="5"/>
      <c r="Q35" s="5"/>
      <c r="R35" s="5"/>
      <c r="S35" s="5"/>
      <c r="T35" s="5"/>
      <c r="U35" s="5"/>
      <c r="V35" s="5"/>
      <c r="W35" s="5"/>
      <c r="X35" s="5"/>
      <c r="Y35" s="5"/>
      <c r="Z35" s="5"/>
      <c r="AA35" s="5"/>
      <c r="AB35" s="5"/>
      <c r="AC35" s="5"/>
      <c r="AD35" s="5"/>
    </row>
    <row r="36" spans="1:30" ht="19.5" customHeight="1">
      <c r="A36" s="5" t="s">
        <v>396</v>
      </c>
      <c r="B36" s="5" t="s">
        <v>662</v>
      </c>
      <c r="C36" s="5" t="s">
        <v>27</v>
      </c>
      <c r="D36" s="5" t="s">
        <v>85</v>
      </c>
      <c r="E36" s="5" t="s">
        <v>45</v>
      </c>
      <c r="F36" s="7">
        <v>6</v>
      </c>
      <c r="G36" s="7">
        <v>15</v>
      </c>
      <c r="H36" s="5" t="s">
        <v>214</v>
      </c>
      <c r="I36" s="5" t="s">
        <v>31</v>
      </c>
      <c r="J36" s="5" t="s">
        <v>663</v>
      </c>
      <c r="K36" s="5" t="s">
        <v>24024</v>
      </c>
      <c r="L36" s="5" t="s">
        <v>24025</v>
      </c>
      <c r="M36" s="5" t="s">
        <v>37</v>
      </c>
      <c r="N36" s="5"/>
      <c r="O36" s="5" t="b">
        <f t="shared" ca="1" si="0"/>
        <v>1</v>
      </c>
      <c r="P36" s="5"/>
      <c r="Q36" s="5"/>
      <c r="R36" s="5"/>
      <c r="S36" s="5"/>
      <c r="T36" s="5"/>
      <c r="U36" s="5"/>
      <c r="V36" s="5"/>
      <c r="W36" s="5"/>
      <c r="X36" s="5"/>
      <c r="Y36" s="5"/>
      <c r="Z36" s="5"/>
      <c r="AA36" s="5"/>
      <c r="AB36" s="5"/>
      <c r="AC36" s="5"/>
      <c r="AD36" s="5"/>
    </row>
    <row r="37" spans="1:30" ht="19.5" customHeight="1">
      <c r="A37" s="5" t="s">
        <v>1710</v>
      </c>
      <c r="B37" s="5" t="s">
        <v>662</v>
      </c>
      <c r="C37" s="5" t="s">
        <v>27</v>
      </c>
      <c r="D37" s="5" t="s">
        <v>80</v>
      </c>
      <c r="E37" s="5" t="s">
        <v>45</v>
      </c>
      <c r="F37" s="7">
        <v>6</v>
      </c>
      <c r="G37" s="7">
        <v>15</v>
      </c>
      <c r="H37" s="5" t="s">
        <v>214</v>
      </c>
      <c r="I37" s="5" t="s">
        <v>125</v>
      </c>
      <c r="J37" s="5" t="s">
        <v>663</v>
      </c>
      <c r="K37" s="9" t="s">
        <v>47</v>
      </c>
      <c r="L37" s="5" t="s">
        <v>24026</v>
      </c>
      <c r="M37" s="5" t="s">
        <v>37</v>
      </c>
      <c r="N37" s="5"/>
      <c r="O37" s="5" t="b">
        <f t="shared" ca="1" si="0"/>
        <v>1</v>
      </c>
      <c r="P37" s="5"/>
      <c r="Q37" s="5"/>
      <c r="R37" s="5"/>
      <c r="S37" s="5"/>
      <c r="T37" s="5"/>
      <c r="U37" s="5"/>
      <c r="V37" s="5"/>
      <c r="W37" s="5"/>
      <c r="X37" s="5"/>
      <c r="Y37" s="5"/>
      <c r="Z37" s="5"/>
      <c r="AA37" s="5"/>
      <c r="AB37" s="5"/>
      <c r="AC37" s="5"/>
      <c r="AD37" s="5"/>
    </row>
    <row r="38" spans="1:30" ht="19.5" customHeight="1">
      <c r="A38" s="5" t="s">
        <v>396</v>
      </c>
      <c r="B38" s="5" t="s">
        <v>662</v>
      </c>
      <c r="C38" s="5" t="s">
        <v>27</v>
      </c>
      <c r="D38" s="5" t="s">
        <v>80</v>
      </c>
      <c r="E38" s="5" t="s">
        <v>45</v>
      </c>
      <c r="F38" s="7">
        <v>6</v>
      </c>
      <c r="G38" s="7">
        <v>15</v>
      </c>
      <c r="H38" s="5" t="s">
        <v>214</v>
      </c>
      <c r="I38" s="5" t="s">
        <v>31</v>
      </c>
      <c r="J38" s="5" t="s">
        <v>663</v>
      </c>
      <c r="K38" s="9" t="s">
        <v>47</v>
      </c>
      <c r="L38" s="5" t="s">
        <v>24014</v>
      </c>
      <c r="M38" s="5" t="s">
        <v>37</v>
      </c>
      <c r="N38" s="5"/>
      <c r="O38" s="5" t="b">
        <f t="shared" ca="1" si="0"/>
        <v>1</v>
      </c>
      <c r="P38" s="5"/>
      <c r="Q38" s="5"/>
      <c r="R38" s="5"/>
      <c r="S38" s="5"/>
      <c r="T38" s="5"/>
      <c r="U38" s="5"/>
      <c r="V38" s="5"/>
      <c r="W38" s="5"/>
      <c r="X38" s="5"/>
      <c r="Y38" s="5"/>
      <c r="Z38" s="5"/>
      <c r="AA38" s="5"/>
      <c r="AB38" s="5"/>
      <c r="AC38" s="5"/>
      <c r="AD38" s="5"/>
    </row>
    <row r="39" spans="1:30" ht="19.5" customHeight="1">
      <c r="A39" s="5" t="s">
        <v>8901</v>
      </c>
      <c r="B39" s="5" t="s">
        <v>3508</v>
      </c>
      <c r="C39" s="5" t="s">
        <v>20</v>
      </c>
      <c r="D39" s="5" t="s">
        <v>1616</v>
      </c>
      <c r="E39" s="5" t="s">
        <v>45</v>
      </c>
      <c r="F39" s="7">
        <v>6</v>
      </c>
      <c r="G39" s="7">
        <v>20</v>
      </c>
      <c r="H39" s="5" t="s">
        <v>683</v>
      </c>
      <c r="I39" s="5" t="s">
        <v>125</v>
      </c>
      <c r="J39" s="5" t="s">
        <v>110</v>
      </c>
      <c r="K39" s="5" t="s">
        <v>9781</v>
      </c>
      <c r="L39" s="9" t="s">
        <v>47</v>
      </c>
      <c r="M39" s="5" t="s">
        <v>100</v>
      </c>
      <c r="N39" s="5" t="b">
        <f ca="1">IFERROR(__xludf.DUMMYFUNCTION("REGEXMATCH(A39,""前端"")"),FALSE)</f>
        <v>0</v>
      </c>
      <c r="O39" s="5" t="b">
        <f t="shared" ca="1" si="0"/>
        <v>1</v>
      </c>
      <c r="P39" s="5"/>
      <c r="Q39" s="5"/>
      <c r="R39" s="5"/>
      <c r="S39" s="5"/>
      <c r="T39" s="5"/>
      <c r="U39" s="5"/>
      <c r="V39" s="5"/>
      <c r="W39" s="5"/>
      <c r="X39" s="5"/>
      <c r="Y39" s="5"/>
      <c r="Z39" s="5"/>
      <c r="AA39" s="5"/>
      <c r="AB39" s="5"/>
      <c r="AC39" s="5"/>
      <c r="AD39" s="5"/>
    </row>
    <row r="40" spans="1:30" ht="19.5" customHeight="1">
      <c r="A40" s="5" t="s">
        <v>1457</v>
      </c>
      <c r="B40" s="5" t="s">
        <v>24027</v>
      </c>
      <c r="C40" s="5" t="s">
        <v>20</v>
      </c>
      <c r="D40" s="5" t="s">
        <v>21</v>
      </c>
      <c r="E40" s="5" t="s">
        <v>45</v>
      </c>
      <c r="F40" s="7">
        <v>6</v>
      </c>
      <c r="G40" s="7">
        <v>13</v>
      </c>
      <c r="H40" s="5" t="s">
        <v>3629</v>
      </c>
      <c r="I40" s="5" t="s">
        <v>125</v>
      </c>
      <c r="J40" s="5" t="s">
        <v>57</v>
      </c>
      <c r="K40" s="5" t="s">
        <v>24028</v>
      </c>
      <c r="L40" s="5" t="s">
        <v>24029</v>
      </c>
      <c r="M40" s="5" t="s">
        <v>100</v>
      </c>
      <c r="N40" s="5"/>
      <c r="O40" s="5" t="b">
        <f t="shared" ca="1" si="0"/>
        <v>1</v>
      </c>
      <c r="P40" s="5"/>
      <c r="Q40" s="5"/>
      <c r="R40" s="5"/>
      <c r="S40" s="5"/>
      <c r="T40" s="5"/>
      <c r="U40" s="5"/>
      <c r="V40" s="5"/>
      <c r="W40" s="5"/>
      <c r="X40" s="5"/>
      <c r="Y40" s="5"/>
      <c r="Z40" s="5"/>
      <c r="AA40" s="5"/>
      <c r="AB40" s="5"/>
      <c r="AC40" s="5"/>
      <c r="AD40" s="5"/>
    </row>
    <row r="41" spans="1:30" ht="19.5" customHeight="1">
      <c r="A41" s="5" t="s">
        <v>24030</v>
      </c>
      <c r="B41" s="5" t="s">
        <v>24031</v>
      </c>
      <c r="C41" s="5" t="s">
        <v>41</v>
      </c>
      <c r="D41" s="5" t="s">
        <v>47</v>
      </c>
      <c r="E41" s="5" t="s">
        <v>29</v>
      </c>
      <c r="F41" s="7">
        <v>6</v>
      </c>
      <c r="G41" s="7">
        <v>10</v>
      </c>
      <c r="H41" s="5" t="s">
        <v>548</v>
      </c>
      <c r="I41" s="5" t="s">
        <v>31</v>
      </c>
      <c r="J41" s="5" t="s">
        <v>57</v>
      </c>
      <c r="K41" s="5" t="s">
        <v>24032</v>
      </c>
      <c r="L41" s="5" t="s">
        <v>24033</v>
      </c>
      <c r="M41" s="5" t="s">
        <v>53</v>
      </c>
      <c r="N41" s="5"/>
      <c r="O41" s="5" t="b">
        <f t="shared" ca="1" si="0"/>
        <v>1</v>
      </c>
      <c r="P41" s="5"/>
      <c r="Q41" s="5"/>
      <c r="R41" s="5"/>
      <c r="S41" s="5"/>
      <c r="T41" s="5"/>
      <c r="U41" s="5"/>
      <c r="V41" s="5"/>
      <c r="W41" s="5"/>
      <c r="X41" s="5"/>
      <c r="Y41" s="5"/>
      <c r="Z41" s="5"/>
      <c r="AA41" s="5"/>
      <c r="AB41" s="5"/>
      <c r="AC41" s="5"/>
      <c r="AD41" s="5"/>
    </row>
    <row r="42" spans="1:30" ht="19.5" customHeight="1">
      <c r="A42" s="5" t="s">
        <v>7605</v>
      </c>
      <c r="B42" s="5" t="s">
        <v>17680</v>
      </c>
      <c r="C42" s="5" t="s">
        <v>41</v>
      </c>
      <c r="D42" s="5" t="s">
        <v>94</v>
      </c>
      <c r="E42" s="5" t="s">
        <v>29</v>
      </c>
      <c r="F42" s="7">
        <v>6</v>
      </c>
      <c r="G42" s="7">
        <v>12</v>
      </c>
      <c r="H42" s="5" t="s">
        <v>538</v>
      </c>
      <c r="I42" s="5" t="s">
        <v>125</v>
      </c>
      <c r="J42" s="5" t="s">
        <v>106</v>
      </c>
      <c r="K42" s="5" t="s">
        <v>24034</v>
      </c>
      <c r="L42" s="9" t="s">
        <v>47</v>
      </c>
      <c r="M42" s="5" t="s">
        <v>53</v>
      </c>
      <c r="N42" s="5" t="b">
        <f ca="1">IFERROR(__xludf.DUMMYFUNCTION("REGEXMATCH(A42,""前端"")"),FALSE)</f>
        <v>0</v>
      </c>
      <c r="O42" s="5" t="b">
        <f t="shared" ca="1" si="0"/>
        <v>1</v>
      </c>
      <c r="P42" s="5"/>
      <c r="Q42" s="5"/>
      <c r="R42" s="5"/>
      <c r="S42" s="5"/>
      <c r="T42" s="5"/>
      <c r="U42" s="5"/>
      <c r="V42" s="5"/>
      <c r="W42" s="5"/>
      <c r="X42" s="5"/>
      <c r="Y42" s="5"/>
      <c r="Z42" s="5"/>
      <c r="AA42" s="5"/>
      <c r="AB42" s="5"/>
      <c r="AC42" s="5"/>
      <c r="AD42" s="5"/>
    </row>
    <row r="43" spans="1:30" ht="19.5" customHeight="1">
      <c r="A43" s="5" t="s">
        <v>1457</v>
      </c>
      <c r="B43" s="5" t="s">
        <v>24035</v>
      </c>
      <c r="C43" s="5" t="s">
        <v>41</v>
      </c>
      <c r="D43" s="5" t="s">
        <v>94</v>
      </c>
      <c r="E43" s="5" t="s">
        <v>45</v>
      </c>
      <c r="F43" s="7">
        <v>6</v>
      </c>
      <c r="G43" s="7">
        <v>8</v>
      </c>
      <c r="H43" s="5" t="s">
        <v>672</v>
      </c>
      <c r="I43" s="5" t="s">
        <v>125</v>
      </c>
      <c r="J43" s="5" t="s">
        <v>586</v>
      </c>
      <c r="K43" s="5" t="s">
        <v>24036</v>
      </c>
      <c r="L43" s="5" t="s">
        <v>24037</v>
      </c>
      <c r="M43" s="5" t="s">
        <v>100</v>
      </c>
      <c r="N43" s="5"/>
      <c r="O43" s="5" t="b">
        <f t="shared" ca="1" si="0"/>
        <v>1</v>
      </c>
      <c r="P43" s="5"/>
      <c r="Q43" s="5"/>
      <c r="R43" s="5"/>
      <c r="S43" s="5"/>
      <c r="T43" s="5"/>
      <c r="U43" s="5"/>
      <c r="V43" s="5"/>
      <c r="W43" s="5"/>
      <c r="X43" s="5"/>
      <c r="Y43" s="5"/>
      <c r="Z43" s="5"/>
      <c r="AA43" s="5"/>
      <c r="AB43" s="5"/>
      <c r="AC43" s="5"/>
      <c r="AD43" s="5"/>
    </row>
    <row r="44" spans="1:30" ht="19.5" customHeight="1">
      <c r="A44" s="5" t="s">
        <v>24038</v>
      </c>
      <c r="B44" s="5" t="s">
        <v>24039</v>
      </c>
      <c r="C44" s="5" t="s">
        <v>41</v>
      </c>
      <c r="D44" s="5" t="s">
        <v>94</v>
      </c>
      <c r="E44" s="5" t="s">
        <v>45</v>
      </c>
      <c r="F44" s="7">
        <v>6</v>
      </c>
      <c r="G44" s="7">
        <v>12</v>
      </c>
      <c r="H44" s="5" t="s">
        <v>538</v>
      </c>
      <c r="I44" s="5" t="s">
        <v>125</v>
      </c>
      <c r="J44" s="5" t="s">
        <v>106</v>
      </c>
      <c r="K44" s="5" t="s">
        <v>24040</v>
      </c>
      <c r="L44" s="5" t="s">
        <v>24041</v>
      </c>
      <c r="M44" s="5" t="s">
        <v>100</v>
      </c>
      <c r="N44" s="5"/>
      <c r="O44" s="5" t="b">
        <f t="shared" ca="1" si="0"/>
        <v>1</v>
      </c>
      <c r="P44" s="5"/>
      <c r="Q44" s="5"/>
      <c r="R44" s="5"/>
      <c r="S44" s="5"/>
      <c r="T44" s="5"/>
      <c r="U44" s="5"/>
      <c r="V44" s="5"/>
      <c r="W44" s="5"/>
      <c r="X44" s="5"/>
      <c r="Y44" s="5"/>
      <c r="Z44" s="5"/>
      <c r="AA44" s="5"/>
      <c r="AB44" s="5"/>
      <c r="AC44" s="5"/>
      <c r="AD44" s="5"/>
    </row>
    <row r="45" spans="1:30" ht="19.5" customHeight="1">
      <c r="A45" s="5" t="s">
        <v>3762</v>
      </c>
      <c r="B45" s="5" t="s">
        <v>3763</v>
      </c>
      <c r="C45" s="5" t="s">
        <v>41</v>
      </c>
      <c r="D45" s="5" t="s">
        <v>94</v>
      </c>
      <c r="E45" s="5" t="s">
        <v>29</v>
      </c>
      <c r="F45" s="7">
        <v>6</v>
      </c>
      <c r="G45" s="7">
        <v>10</v>
      </c>
      <c r="H45" s="5" t="s">
        <v>548</v>
      </c>
      <c r="I45" s="5" t="s">
        <v>125</v>
      </c>
      <c r="J45" s="5" t="s">
        <v>106</v>
      </c>
      <c r="K45" s="5" t="s">
        <v>3765</v>
      </c>
      <c r="L45" s="5" t="s">
        <v>3766</v>
      </c>
      <c r="M45" s="5" t="s">
        <v>100</v>
      </c>
      <c r="N45" s="5"/>
      <c r="O45" s="5" t="b">
        <f t="shared" ca="1" si="0"/>
        <v>1</v>
      </c>
      <c r="P45" s="5"/>
      <c r="Q45" s="5"/>
      <c r="R45" s="5"/>
      <c r="S45" s="5"/>
      <c r="T45" s="5"/>
      <c r="U45" s="5"/>
      <c r="V45" s="5"/>
      <c r="W45" s="5"/>
      <c r="X45" s="5"/>
      <c r="Y45" s="5"/>
      <c r="Z45" s="5"/>
      <c r="AA45" s="5"/>
      <c r="AB45" s="5"/>
      <c r="AC45" s="5"/>
      <c r="AD45" s="5"/>
    </row>
    <row r="46" spans="1:30" ht="19.5" customHeight="1">
      <c r="A46" s="5" t="s">
        <v>24044</v>
      </c>
      <c r="B46" s="5" t="s">
        <v>12436</v>
      </c>
      <c r="C46" s="5" t="s">
        <v>41</v>
      </c>
      <c r="D46" s="5" t="s">
        <v>94</v>
      </c>
      <c r="E46" s="5" t="s">
        <v>29</v>
      </c>
      <c r="F46" s="7">
        <v>6</v>
      </c>
      <c r="G46" s="7">
        <v>9</v>
      </c>
      <c r="H46" s="5" t="s">
        <v>3743</v>
      </c>
      <c r="I46" s="7" t="s">
        <v>24</v>
      </c>
      <c r="J46" s="5" t="s">
        <v>106</v>
      </c>
      <c r="K46" s="9" t="s">
        <v>47</v>
      </c>
      <c r="L46" s="5" t="s">
        <v>24045</v>
      </c>
      <c r="M46" s="5" t="s">
        <v>53</v>
      </c>
      <c r="N46" s="5" t="b">
        <f ca="1">IFERROR(__xludf.DUMMYFUNCTION("REGEXMATCH(A46,""前端"")"),FALSE)</f>
        <v>0</v>
      </c>
      <c r="O46" s="5" t="b">
        <f t="shared" ca="1" si="0"/>
        <v>1</v>
      </c>
      <c r="P46" s="5"/>
      <c r="Q46" s="5"/>
      <c r="R46" s="5"/>
      <c r="S46" s="5"/>
      <c r="T46" s="5"/>
      <c r="U46" s="5"/>
      <c r="V46" s="5"/>
      <c r="W46" s="5"/>
      <c r="X46" s="5"/>
      <c r="Y46" s="5"/>
      <c r="Z46" s="5"/>
      <c r="AA46" s="5"/>
      <c r="AB46" s="5"/>
      <c r="AC46" s="5"/>
      <c r="AD46" s="5"/>
    </row>
    <row r="47" spans="1:30" ht="19.5" customHeight="1">
      <c r="A47" s="5" t="s">
        <v>4205</v>
      </c>
      <c r="B47" s="5" t="s">
        <v>4206</v>
      </c>
      <c r="C47" s="5" t="s">
        <v>41</v>
      </c>
      <c r="D47" s="5" t="s">
        <v>114</v>
      </c>
      <c r="E47" s="5" t="s">
        <v>45</v>
      </c>
      <c r="F47" s="7">
        <v>6</v>
      </c>
      <c r="G47" s="7">
        <v>15</v>
      </c>
      <c r="H47" s="5" t="s">
        <v>214</v>
      </c>
      <c r="I47" s="7" t="s">
        <v>24</v>
      </c>
      <c r="J47" s="5" t="s">
        <v>947</v>
      </c>
      <c r="K47" s="5" t="s">
        <v>4210</v>
      </c>
      <c r="L47" s="5" t="s">
        <v>4212</v>
      </c>
      <c r="M47" s="5" t="s">
        <v>37</v>
      </c>
      <c r="N47" s="5"/>
      <c r="O47" s="5" t="b">
        <f t="shared" ca="1" si="0"/>
        <v>1</v>
      </c>
      <c r="P47" s="5"/>
      <c r="Q47" s="5"/>
      <c r="R47" s="5"/>
      <c r="S47" s="5"/>
      <c r="T47" s="5"/>
      <c r="U47" s="5"/>
      <c r="V47" s="5"/>
      <c r="W47" s="5"/>
      <c r="X47" s="5"/>
      <c r="Y47" s="5"/>
      <c r="Z47" s="5"/>
      <c r="AA47" s="5"/>
      <c r="AB47" s="5"/>
      <c r="AC47" s="5"/>
      <c r="AD47" s="5"/>
    </row>
    <row r="48" spans="1:30" ht="19.5" customHeight="1">
      <c r="A48" s="5" t="s">
        <v>24046</v>
      </c>
      <c r="B48" s="5" t="s">
        <v>344</v>
      </c>
      <c r="C48" s="5" t="s">
        <v>41</v>
      </c>
      <c r="D48" s="5" t="s">
        <v>47</v>
      </c>
      <c r="E48" s="5" t="s">
        <v>45</v>
      </c>
      <c r="F48" s="7">
        <v>6</v>
      </c>
      <c r="G48" s="7">
        <v>12</v>
      </c>
      <c r="H48" s="5" t="s">
        <v>538</v>
      </c>
      <c r="I48" s="7" t="s">
        <v>24</v>
      </c>
      <c r="J48" s="5" t="s">
        <v>106</v>
      </c>
      <c r="K48" s="5" t="s">
        <v>349</v>
      </c>
      <c r="L48" s="5" t="s">
        <v>24049</v>
      </c>
      <c r="M48" s="5" t="s">
        <v>37</v>
      </c>
      <c r="N48" s="5"/>
      <c r="O48" s="5" t="b">
        <f t="shared" ca="1" si="0"/>
        <v>1</v>
      </c>
      <c r="P48" s="5"/>
      <c r="Q48" s="5"/>
      <c r="R48" s="5"/>
      <c r="S48" s="5"/>
      <c r="T48" s="5"/>
      <c r="U48" s="5"/>
      <c r="V48" s="5"/>
      <c r="W48" s="5"/>
      <c r="X48" s="5"/>
      <c r="Y48" s="5"/>
      <c r="Z48" s="5"/>
      <c r="AA48" s="5"/>
      <c r="AB48" s="5"/>
      <c r="AC48" s="5"/>
      <c r="AD48" s="5"/>
    </row>
    <row r="49" spans="1:30" ht="19.5" customHeight="1">
      <c r="A49" s="5" t="s">
        <v>1457</v>
      </c>
      <c r="B49" s="5" t="s">
        <v>24050</v>
      </c>
      <c r="C49" s="5" t="s">
        <v>41</v>
      </c>
      <c r="D49" s="5" t="s">
        <v>94</v>
      </c>
      <c r="E49" s="5" t="s">
        <v>29</v>
      </c>
      <c r="F49" s="7">
        <v>6</v>
      </c>
      <c r="G49" s="7">
        <v>8</v>
      </c>
      <c r="H49" s="5" t="s">
        <v>672</v>
      </c>
      <c r="I49" s="5" t="s">
        <v>31</v>
      </c>
      <c r="J49" s="5" t="s">
        <v>68</v>
      </c>
      <c r="K49" s="5" t="s">
        <v>24051</v>
      </c>
      <c r="L49" s="5" t="s">
        <v>24052</v>
      </c>
      <c r="M49" s="5" t="s">
        <v>100</v>
      </c>
      <c r="N49" s="5"/>
      <c r="O49" s="5" t="b">
        <f t="shared" ca="1" si="0"/>
        <v>1</v>
      </c>
      <c r="P49" s="5"/>
      <c r="Q49" s="5"/>
      <c r="R49" s="5"/>
      <c r="S49" s="5"/>
      <c r="T49" s="5"/>
      <c r="U49" s="5"/>
      <c r="V49" s="5"/>
      <c r="W49" s="5"/>
      <c r="X49" s="5"/>
      <c r="Y49" s="5"/>
      <c r="Z49" s="5"/>
      <c r="AA49" s="5"/>
      <c r="AB49" s="5"/>
      <c r="AC49" s="5"/>
      <c r="AD49" s="5"/>
    </row>
    <row r="50" spans="1:30" ht="19.5" customHeight="1">
      <c r="A50" s="5" t="s">
        <v>1457</v>
      </c>
      <c r="B50" s="5" t="s">
        <v>24056</v>
      </c>
      <c r="C50" s="5" t="s">
        <v>41</v>
      </c>
      <c r="D50" s="5" t="s">
        <v>375</v>
      </c>
      <c r="E50" s="5" t="s">
        <v>29</v>
      </c>
      <c r="F50" s="7">
        <v>6</v>
      </c>
      <c r="G50" s="7">
        <v>8</v>
      </c>
      <c r="H50" s="5" t="s">
        <v>672</v>
      </c>
      <c r="I50" s="5" t="s">
        <v>125</v>
      </c>
      <c r="J50" s="5" t="s">
        <v>76</v>
      </c>
      <c r="K50" s="5" t="s">
        <v>24057</v>
      </c>
      <c r="L50" s="5" t="s">
        <v>24058</v>
      </c>
      <c r="M50" s="5" t="s">
        <v>53</v>
      </c>
      <c r="N50" s="5"/>
      <c r="O50" s="5" t="b">
        <f t="shared" ca="1" si="0"/>
        <v>1</v>
      </c>
      <c r="P50" s="5"/>
      <c r="Q50" s="5"/>
      <c r="R50" s="5"/>
      <c r="S50" s="5"/>
      <c r="T50" s="5"/>
      <c r="U50" s="5"/>
      <c r="V50" s="5"/>
      <c r="W50" s="5"/>
      <c r="X50" s="5"/>
      <c r="Y50" s="5"/>
      <c r="Z50" s="5"/>
      <c r="AA50" s="5"/>
      <c r="AB50" s="5"/>
      <c r="AC50" s="5"/>
      <c r="AD50" s="5"/>
    </row>
    <row r="51" spans="1:30" ht="19.5" customHeight="1">
      <c r="A51" s="5" t="s">
        <v>1457</v>
      </c>
      <c r="B51" s="5" t="s">
        <v>24059</v>
      </c>
      <c r="C51" s="5" t="s">
        <v>41</v>
      </c>
      <c r="D51" s="5" t="s">
        <v>47</v>
      </c>
      <c r="E51" s="5" t="s">
        <v>29</v>
      </c>
      <c r="F51" s="7">
        <v>6</v>
      </c>
      <c r="G51" s="7">
        <v>10</v>
      </c>
      <c r="H51" s="5" t="s">
        <v>548</v>
      </c>
      <c r="I51" s="5" t="s">
        <v>125</v>
      </c>
      <c r="J51" s="5" t="s">
        <v>624</v>
      </c>
      <c r="K51" s="5" t="s">
        <v>24060</v>
      </c>
      <c r="L51" s="5" t="s">
        <v>24061</v>
      </c>
      <c r="M51" s="5" t="s">
        <v>53</v>
      </c>
      <c r="N51" s="5"/>
      <c r="O51" s="5" t="b">
        <f t="shared" ca="1" si="0"/>
        <v>1</v>
      </c>
      <c r="P51" s="5"/>
      <c r="Q51" s="5"/>
      <c r="R51" s="5"/>
      <c r="S51" s="5"/>
      <c r="T51" s="5"/>
      <c r="U51" s="5"/>
      <c r="V51" s="5"/>
      <c r="W51" s="5"/>
      <c r="X51" s="5"/>
      <c r="Y51" s="5"/>
      <c r="Z51" s="5"/>
      <c r="AA51" s="5"/>
      <c r="AB51" s="5"/>
      <c r="AC51" s="5"/>
      <c r="AD51" s="5"/>
    </row>
    <row r="52" spans="1:30" ht="19.5" customHeight="1">
      <c r="A52" s="5" t="s">
        <v>7132</v>
      </c>
      <c r="B52" s="5" t="s">
        <v>23876</v>
      </c>
      <c r="C52" s="5" t="s">
        <v>41</v>
      </c>
      <c r="D52" s="5" t="s">
        <v>874</v>
      </c>
      <c r="E52" s="5" t="s">
        <v>45</v>
      </c>
      <c r="F52" s="7">
        <v>6</v>
      </c>
      <c r="G52" s="7">
        <v>8</v>
      </c>
      <c r="H52" s="5" t="s">
        <v>672</v>
      </c>
      <c r="I52" s="5" t="s">
        <v>125</v>
      </c>
      <c r="J52" s="5" t="s">
        <v>6265</v>
      </c>
      <c r="K52" s="5" t="s">
        <v>754</v>
      </c>
      <c r="L52" s="5" t="s">
        <v>23878</v>
      </c>
      <c r="M52" s="5" t="s">
        <v>100</v>
      </c>
      <c r="N52" s="5" t="b">
        <f ca="1">IFERROR(__xludf.DUMMYFUNCTION("REGEXMATCH(A52,""前端"")"),FALSE)</f>
        <v>0</v>
      </c>
      <c r="O52" s="5" t="b">
        <f t="shared" ca="1" si="0"/>
        <v>1</v>
      </c>
      <c r="P52" s="5"/>
      <c r="Q52" s="5"/>
      <c r="R52" s="5"/>
      <c r="S52" s="5"/>
      <c r="T52" s="5"/>
      <c r="U52" s="5"/>
      <c r="V52" s="5"/>
      <c r="W52" s="5"/>
      <c r="X52" s="5"/>
      <c r="Y52" s="5"/>
      <c r="Z52" s="5"/>
      <c r="AA52" s="5"/>
      <c r="AB52" s="5"/>
      <c r="AC52" s="5"/>
      <c r="AD52" s="5"/>
    </row>
    <row r="53" spans="1:30" ht="19.5" customHeight="1">
      <c r="A53" s="5" t="s">
        <v>7132</v>
      </c>
      <c r="B53" s="5" t="s">
        <v>23897</v>
      </c>
      <c r="C53" s="5" t="s">
        <v>41</v>
      </c>
      <c r="D53" s="5" t="s">
        <v>47</v>
      </c>
      <c r="E53" s="5" t="s">
        <v>45</v>
      </c>
      <c r="F53" s="7">
        <v>6</v>
      </c>
      <c r="G53" s="7">
        <v>8</v>
      </c>
      <c r="H53" s="5" t="s">
        <v>672</v>
      </c>
      <c r="I53" s="7" t="s">
        <v>24</v>
      </c>
      <c r="J53" s="5" t="s">
        <v>106</v>
      </c>
      <c r="K53" s="9" t="s">
        <v>47</v>
      </c>
      <c r="L53" s="5" t="s">
        <v>23901</v>
      </c>
      <c r="M53" s="5" t="s">
        <v>37</v>
      </c>
      <c r="N53" s="5"/>
      <c r="O53" s="5" t="b">
        <f t="shared" ca="1" si="0"/>
        <v>1</v>
      </c>
      <c r="P53" s="5"/>
      <c r="Q53" s="5"/>
      <c r="R53" s="5"/>
      <c r="S53" s="5"/>
      <c r="T53" s="5"/>
      <c r="U53" s="5"/>
      <c r="V53" s="5"/>
      <c r="W53" s="5"/>
      <c r="X53" s="5"/>
      <c r="Y53" s="5"/>
      <c r="Z53" s="5"/>
      <c r="AA53" s="5"/>
      <c r="AB53" s="5"/>
      <c r="AC53" s="5"/>
      <c r="AD53" s="5"/>
    </row>
    <row r="54" spans="1:30" ht="19.5" customHeight="1">
      <c r="A54" s="5" t="s">
        <v>10004</v>
      </c>
      <c r="B54" s="5" t="s">
        <v>24062</v>
      </c>
      <c r="C54" s="5" t="s">
        <v>41</v>
      </c>
      <c r="D54" s="5" t="s">
        <v>94</v>
      </c>
      <c r="E54" s="5" t="s">
        <v>29</v>
      </c>
      <c r="F54" s="7">
        <v>6</v>
      </c>
      <c r="G54" s="7">
        <v>12</v>
      </c>
      <c r="H54" s="5" t="s">
        <v>538</v>
      </c>
      <c r="I54" s="5" t="s">
        <v>31</v>
      </c>
      <c r="J54" s="5" t="s">
        <v>57</v>
      </c>
      <c r="K54" s="5" t="s">
        <v>24063</v>
      </c>
      <c r="L54" s="5" t="s">
        <v>24064</v>
      </c>
      <c r="M54" s="5" t="s">
        <v>53</v>
      </c>
      <c r="N54" s="5"/>
      <c r="O54" s="5" t="b">
        <f t="shared" ca="1" si="0"/>
        <v>1</v>
      </c>
      <c r="P54" s="5"/>
      <c r="Q54" s="5"/>
      <c r="R54" s="5"/>
      <c r="S54" s="5"/>
      <c r="T54" s="5"/>
      <c r="U54" s="5"/>
      <c r="V54" s="5"/>
      <c r="W54" s="5"/>
      <c r="X54" s="5"/>
      <c r="Y54" s="5"/>
      <c r="Z54" s="5"/>
      <c r="AA54" s="5"/>
      <c r="AB54" s="5"/>
      <c r="AC54" s="5"/>
      <c r="AD54" s="5"/>
    </row>
    <row r="55" spans="1:30" ht="19.5" customHeight="1">
      <c r="A55" s="5" t="s">
        <v>11490</v>
      </c>
      <c r="B55" s="5" t="s">
        <v>24065</v>
      </c>
      <c r="C55" s="5" t="s">
        <v>41</v>
      </c>
      <c r="D55" s="5" t="s">
        <v>94</v>
      </c>
      <c r="E55" s="5" t="s">
        <v>29</v>
      </c>
      <c r="F55" s="7">
        <v>6</v>
      </c>
      <c r="G55" s="7">
        <v>12</v>
      </c>
      <c r="H55" s="5" t="s">
        <v>538</v>
      </c>
      <c r="I55" s="7" t="s">
        <v>24</v>
      </c>
      <c r="J55" s="5" t="s">
        <v>106</v>
      </c>
      <c r="K55" s="5" t="s">
        <v>24066</v>
      </c>
      <c r="L55" s="5" t="s">
        <v>24067</v>
      </c>
      <c r="M55" s="5" t="s">
        <v>37</v>
      </c>
      <c r="N55" s="5"/>
      <c r="O55" s="5" t="b">
        <f t="shared" ca="1" si="0"/>
        <v>1</v>
      </c>
      <c r="P55" s="5"/>
      <c r="Q55" s="5"/>
      <c r="R55" s="5"/>
      <c r="S55" s="5"/>
      <c r="T55" s="5"/>
      <c r="U55" s="5"/>
      <c r="V55" s="5"/>
      <c r="W55" s="5"/>
      <c r="X55" s="5"/>
      <c r="Y55" s="5"/>
      <c r="Z55" s="5"/>
      <c r="AA55" s="5"/>
      <c r="AB55" s="5"/>
      <c r="AC55" s="5"/>
      <c r="AD55" s="5"/>
    </row>
    <row r="56" spans="1:30" ht="19.5" customHeight="1">
      <c r="A56" s="5" t="s">
        <v>7503</v>
      </c>
      <c r="B56" s="5" t="s">
        <v>5467</v>
      </c>
      <c r="C56" s="5" t="s">
        <v>41</v>
      </c>
      <c r="D56" s="5" t="s">
        <v>94</v>
      </c>
      <c r="E56" s="5" t="s">
        <v>29</v>
      </c>
      <c r="F56" s="7">
        <v>6</v>
      </c>
      <c r="G56" s="7">
        <v>8</v>
      </c>
      <c r="H56" s="5" t="s">
        <v>672</v>
      </c>
      <c r="I56" s="5" t="s">
        <v>125</v>
      </c>
      <c r="J56" s="5" t="s">
        <v>106</v>
      </c>
      <c r="K56" s="5" t="s">
        <v>5471</v>
      </c>
      <c r="L56" s="5" t="s">
        <v>24068</v>
      </c>
      <c r="M56" s="5" t="s">
        <v>100</v>
      </c>
      <c r="N56" s="5"/>
      <c r="O56" s="5" t="b">
        <f t="shared" ca="1" si="0"/>
        <v>1</v>
      </c>
      <c r="P56" s="5"/>
      <c r="Q56" s="5"/>
      <c r="R56" s="5"/>
      <c r="S56" s="5"/>
      <c r="T56" s="5"/>
      <c r="U56" s="5"/>
      <c r="V56" s="5"/>
      <c r="W56" s="5"/>
      <c r="X56" s="5"/>
      <c r="Y56" s="5"/>
      <c r="Z56" s="5"/>
      <c r="AA56" s="5"/>
      <c r="AB56" s="5"/>
      <c r="AC56" s="5"/>
      <c r="AD56" s="5"/>
    </row>
    <row r="57" spans="1:30" ht="19.5" customHeight="1">
      <c r="A57" s="5" t="s">
        <v>7605</v>
      </c>
      <c r="B57" s="5" t="s">
        <v>23960</v>
      </c>
      <c r="C57" s="5" t="s">
        <v>41</v>
      </c>
      <c r="D57" s="5" t="s">
        <v>94</v>
      </c>
      <c r="E57" s="5" t="s">
        <v>29</v>
      </c>
      <c r="F57" s="7">
        <v>6</v>
      </c>
      <c r="G57" s="7">
        <v>10</v>
      </c>
      <c r="H57" s="5" t="s">
        <v>548</v>
      </c>
      <c r="I57" s="5" t="s">
        <v>125</v>
      </c>
      <c r="J57" s="5" t="s">
        <v>76</v>
      </c>
      <c r="K57" s="5" t="s">
        <v>24069</v>
      </c>
      <c r="L57" s="5" t="s">
        <v>24070</v>
      </c>
      <c r="M57" s="5" t="s">
        <v>37</v>
      </c>
      <c r="N57" s="5"/>
      <c r="O57" s="5" t="b">
        <f t="shared" ca="1" si="0"/>
        <v>1</v>
      </c>
      <c r="P57" s="5"/>
      <c r="Q57" s="5"/>
      <c r="R57" s="5"/>
      <c r="S57" s="5"/>
      <c r="T57" s="5"/>
      <c r="U57" s="5"/>
      <c r="V57" s="5"/>
      <c r="W57" s="5"/>
      <c r="X57" s="5"/>
      <c r="Y57" s="5"/>
      <c r="Z57" s="5"/>
      <c r="AA57" s="5"/>
      <c r="AB57" s="5"/>
      <c r="AC57" s="5"/>
      <c r="AD57" s="5"/>
    </row>
    <row r="58" spans="1:30" ht="19.5" customHeight="1">
      <c r="A58" s="5" t="s">
        <v>7132</v>
      </c>
      <c r="B58" s="5" t="s">
        <v>23897</v>
      </c>
      <c r="C58" s="5" t="s">
        <v>41</v>
      </c>
      <c r="D58" s="5" t="s">
        <v>47</v>
      </c>
      <c r="E58" s="5" t="s">
        <v>45</v>
      </c>
      <c r="F58" s="7">
        <v>6</v>
      </c>
      <c r="G58" s="7">
        <v>8</v>
      </c>
      <c r="H58" s="5" t="s">
        <v>672</v>
      </c>
      <c r="I58" s="7" t="s">
        <v>24</v>
      </c>
      <c r="J58" s="5" t="s">
        <v>106</v>
      </c>
      <c r="K58" s="5" t="s">
        <v>24071</v>
      </c>
      <c r="L58" s="5" t="s">
        <v>24073</v>
      </c>
      <c r="M58" s="5" t="s">
        <v>37</v>
      </c>
      <c r="N58" s="5"/>
      <c r="O58" s="5" t="b">
        <f t="shared" ca="1" si="0"/>
        <v>1</v>
      </c>
      <c r="P58" s="5"/>
      <c r="Q58" s="5"/>
      <c r="R58" s="5"/>
      <c r="S58" s="5"/>
      <c r="T58" s="5"/>
      <c r="U58" s="5"/>
      <c r="V58" s="5"/>
      <c r="W58" s="5"/>
      <c r="X58" s="5"/>
      <c r="Y58" s="5"/>
      <c r="Z58" s="5"/>
      <c r="AA58" s="5"/>
      <c r="AB58" s="5"/>
      <c r="AC58" s="5"/>
      <c r="AD58" s="5"/>
    </row>
    <row r="59" spans="1:30" ht="19.5" customHeight="1">
      <c r="A59" s="5" t="s">
        <v>15123</v>
      </c>
      <c r="B59" s="5" t="s">
        <v>7500</v>
      </c>
      <c r="C59" s="5" t="s">
        <v>41</v>
      </c>
      <c r="D59" s="5" t="s">
        <v>94</v>
      </c>
      <c r="E59" s="5" t="s">
        <v>29</v>
      </c>
      <c r="F59" s="7">
        <v>6</v>
      </c>
      <c r="G59" s="7">
        <v>15</v>
      </c>
      <c r="H59" s="5" t="s">
        <v>214</v>
      </c>
      <c r="I59" s="5" t="s">
        <v>125</v>
      </c>
      <c r="J59" s="5" t="s">
        <v>947</v>
      </c>
      <c r="K59" s="5" t="s">
        <v>24074</v>
      </c>
      <c r="L59" s="5" t="s">
        <v>24075</v>
      </c>
      <c r="M59" s="5" t="s">
        <v>53</v>
      </c>
      <c r="N59" s="5"/>
      <c r="O59" s="5" t="b">
        <f t="shared" ca="1" si="0"/>
        <v>1</v>
      </c>
      <c r="P59" s="5"/>
      <c r="Q59" s="5"/>
      <c r="R59" s="5"/>
      <c r="S59" s="5"/>
      <c r="T59" s="5"/>
      <c r="U59" s="5"/>
      <c r="V59" s="5"/>
      <c r="W59" s="5"/>
      <c r="X59" s="5"/>
      <c r="Y59" s="5"/>
      <c r="Z59" s="5"/>
      <c r="AA59" s="5"/>
      <c r="AB59" s="5"/>
      <c r="AC59" s="5"/>
      <c r="AD59" s="5"/>
    </row>
    <row r="60" spans="1:30" ht="19.5" customHeight="1">
      <c r="A60" s="5" t="s">
        <v>24077</v>
      </c>
      <c r="B60" s="5" t="s">
        <v>24078</v>
      </c>
      <c r="C60" s="5" t="s">
        <v>170</v>
      </c>
      <c r="D60" s="5" t="s">
        <v>390</v>
      </c>
      <c r="E60" s="5" t="s">
        <v>45</v>
      </c>
      <c r="F60" s="7">
        <v>6</v>
      </c>
      <c r="G60" s="7">
        <v>10</v>
      </c>
      <c r="H60" s="5" t="s">
        <v>548</v>
      </c>
      <c r="I60" s="5" t="s">
        <v>31</v>
      </c>
      <c r="J60" s="5" t="s">
        <v>1424</v>
      </c>
      <c r="K60" s="5" t="s">
        <v>24079</v>
      </c>
      <c r="L60" s="5" t="s">
        <v>24080</v>
      </c>
      <c r="M60" s="5" t="s">
        <v>37</v>
      </c>
      <c r="N60" s="5"/>
      <c r="O60" s="5" t="b">
        <f t="shared" ca="1" si="0"/>
        <v>1</v>
      </c>
      <c r="P60" s="5"/>
      <c r="Q60" s="5"/>
      <c r="R60" s="5"/>
      <c r="S60" s="5"/>
      <c r="T60" s="5"/>
      <c r="U60" s="5"/>
      <c r="V60" s="5"/>
      <c r="W60" s="5"/>
      <c r="X60" s="5"/>
      <c r="Y60" s="5"/>
      <c r="Z60" s="5"/>
      <c r="AA60" s="5"/>
      <c r="AB60" s="5"/>
      <c r="AC60" s="5"/>
      <c r="AD60" s="5"/>
    </row>
    <row r="61" spans="1:30" ht="19.5" customHeight="1">
      <c r="A61" s="5" t="s">
        <v>1457</v>
      </c>
      <c r="B61" s="5" t="s">
        <v>13188</v>
      </c>
      <c r="C61" s="5" t="s">
        <v>170</v>
      </c>
      <c r="D61" s="5" t="s">
        <v>171</v>
      </c>
      <c r="E61" s="5" t="s">
        <v>29</v>
      </c>
      <c r="F61" s="7">
        <v>6</v>
      </c>
      <c r="G61" s="7">
        <v>10</v>
      </c>
      <c r="H61" s="5" t="s">
        <v>548</v>
      </c>
      <c r="I61" s="5" t="s">
        <v>31</v>
      </c>
      <c r="J61" s="5" t="s">
        <v>1505</v>
      </c>
      <c r="K61" s="5" t="s">
        <v>24083</v>
      </c>
      <c r="L61" s="5" t="s">
        <v>24084</v>
      </c>
      <c r="M61" s="5" t="s">
        <v>37</v>
      </c>
      <c r="N61" s="5"/>
      <c r="O61" s="5" t="b">
        <f t="shared" ca="1" si="0"/>
        <v>1</v>
      </c>
      <c r="P61" s="5"/>
      <c r="Q61" s="5"/>
      <c r="R61" s="5"/>
      <c r="S61" s="5"/>
      <c r="T61" s="5"/>
      <c r="U61" s="5"/>
      <c r="V61" s="5"/>
      <c r="W61" s="5"/>
      <c r="X61" s="5"/>
      <c r="Y61" s="5"/>
      <c r="Z61" s="5"/>
      <c r="AA61" s="5"/>
      <c r="AB61" s="5"/>
      <c r="AC61" s="5"/>
      <c r="AD61" s="5"/>
    </row>
    <row r="62" spans="1:30" ht="19.5" customHeight="1">
      <c r="A62" s="5" t="s">
        <v>10209</v>
      </c>
      <c r="B62" s="5" t="s">
        <v>24085</v>
      </c>
      <c r="C62" s="5" t="s">
        <v>170</v>
      </c>
      <c r="D62" s="5" t="s">
        <v>390</v>
      </c>
      <c r="E62" s="5" t="s">
        <v>29</v>
      </c>
      <c r="F62" s="7">
        <v>6</v>
      </c>
      <c r="G62" s="7">
        <v>18</v>
      </c>
      <c r="H62" s="5" t="s">
        <v>585</v>
      </c>
      <c r="I62" s="5" t="s">
        <v>125</v>
      </c>
      <c r="J62" s="5" t="s">
        <v>106</v>
      </c>
      <c r="K62" s="5" t="s">
        <v>13365</v>
      </c>
      <c r="L62" s="5" t="s">
        <v>24086</v>
      </c>
      <c r="M62" s="5" t="s">
        <v>53</v>
      </c>
      <c r="N62" s="5"/>
      <c r="O62" s="5" t="b">
        <f t="shared" ca="1" si="0"/>
        <v>1</v>
      </c>
      <c r="P62" s="5"/>
      <c r="Q62" s="5"/>
      <c r="R62" s="5"/>
      <c r="S62" s="5"/>
      <c r="T62" s="5"/>
      <c r="U62" s="5"/>
      <c r="V62" s="5"/>
      <c r="W62" s="5"/>
      <c r="X62" s="5"/>
      <c r="Y62" s="5"/>
      <c r="Z62" s="5"/>
      <c r="AA62" s="5"/>
      <c r="AB62" s="5"/>
      <c r="AC62" s="5"/>
      <c r="AD62" s="5"/>
    </row>
    <row r="63" spans="1:30" ht="19.5" customHeight="1">
      <c r="A63" s="5" t="s">
        <v>24087</v>
      </c>
      <c r="B63" s="5" t="s">
        <v>8683</v>
      </c>
      <c r="C63" s="5" t="s">
        <v>170</v>
      </c>
      <c r="D63" s="5" t="s">
        <v>378</v>
      </c>
      <c r="E63" s="5" t="s">
        <v>29</v>
      </c>
      <c r="F63" s="7">
        <v>6</v>
      </c>
      <c r="G63" s="7">
        <v>10</v>
      </c>
      <c r="H63" s="5" t="s">
        <v>548</v>
      </c>
      <c r="I63" s="5" t="s">
        <v>31</v>
      </c>
      <c r="J63" s="5" t="s">
        <v>34</v>
      </c>
      <c r="K63" s="5" t="s">
        <v>24088</v>
      </c>
      <c r="L63" s="5" t="s">
        <v>24089</v>
      </c>
      <c r="M63" s="5" t="s">
        <v>37</v>
      </c>
      <c r="N63" s="5"/>
      <c r="O63" s="5" t="b">
        <f t="shared" ca="1" si="0"/>
        <v>1</v>
      </c>
      <c r="P63" s="5"/>
      <c r="Q63" s="5"/>
      <c r="R63" s="5"/>
      <c r="S63" s="5"/>
      <c r="T63" s="5"/>
      <c r="U63" s="5"/>
      <c r="V63" s="5"/>
      <c r="W63" s="5"/>
      <c r="X63" s="5"/>
      <c r="Y63" s="5"/>
      <c r="Z63" s="5"/>
      <c r="AA63" s="5"/>
      <c r="AB63" s="5"/>
      <c r="AC63" s="5"/>
      <c r="AD63" s="5"/>
    </row>
    <row r="64" spans="1:30" ht="19.5" customHeight="1">
      <c r="A64" s="5" t="s">
        <v>9983</v>
      </c>
      <c r="B64" s="5" t="s">
        <v>24090</v>
      </c>
      <c r="C64" s="5" t="s">
        <v>170</v>
      </c>
      <c r="D64" s="5" t="s">
        <v>390</v>
      </c>
      <c r="E64" s="5" t="s">
        <v>29</v>
      </c>
      <c r="F64" s="7">
        <v>6</v>
      </c>
      <c r="G64" s="7">
        <v>12</v>
      </c>
      <c r="H64" s="5" t="s">
        <v>538</v>
      </c>
      <c r="I64" s="5" t="s">
        <v>31</v>
      </c>
      <c r="J64" s="5" t="s">
        <v>106</v>
      </c>
      <c r="K64" s="5" t="s">
        <v>24091</v>
      </c>
      <c r="L64" s="5" t="s">
        <v>24092</v>
      </c>
      <c r="M64" s="5" t="s">
        <v>53</v>
      </c>
      <c r="N64" s="5"/>
      <c r="O64" s="5" t="b">
        <f t="shared" ca="1" si="0"/>
        <v>1</v>
      </c>
      <c r="P64" s="5"/>
      <c r="Q64" s="5"/>
      <c r="R64" s="5"/>
      <c r="S64" s="5"/>
      <c r="T64" s="5"/>
      <c r="U64" s="5"/>
      <c r="V64" s="5"/>
      <c r="W64" s="5"/>
      <c r="X64" s="5"/>
      <c r="Y64" s="5"/>
      <c r="Z64" s="5"/>
      <c r="AA64" s="5"/>
      <c r="AB64" s="5"/>
      <c r="AC64" s="5"/>
      <c r="AD64" s="5"/>
    </row>
    <row r="65" spans="1:30" ht="19.5" customHeight="1">
      <c r="A65" s="5" t="s">
        <v>8775</v>
      </c>
      <c r="B65" s="5" t="s">
        <v>8086</v>
      </c>
      <c r="C65" s="5" t="s">
        <v>27</v>
      </c>
      <c r="D65" s="5" t="s">
        <v>47</v>
      </c>
      <c r="E65" s="5" t="s">
        <v>29</v>
      </c>
      <c r="F65" s="7">
        <v>7</v>
      </c>
      <c r="G65" s="7">
        <v>10</v>
      </c>
      <c r="H65" s="5" t="s">
        <v>979</v>
      </c>
      <c r="I65" s="5" t="s">
        <v>31</v>
      </c>
      <c r="J65" s="5" t="s">
        <v>110</v>
      </c>
      <c r="K65" s="5" t="s">
        <v>8090</v>
      </c>
      <c r="L65" s="5" t="s">
        <v>24093</v>
      </c>
      <c r="M65" s="5" t="s">
        <v>100</v>
      </c>
      <c r="N65" s="5"/>
      <c r="O65" s="5" t="b">
        <f t="shared" ca="1" si="0"/>
        <v>1</v>
      </c>
      <c r="P65" s="5"/>
      <c r="Q65" s="5"/>
      <c r="R65" s="5"/>
      <c r="S65" s="5"/>
      <c r="T65" s="5"/>
      <c r="U65" s="5"/>
      <c r="V65" s="5"/>
      <c r="W65" s="5"/>
      <c r="X65" s="5"/>
      <c r="Y65" s="5"/>
      <c r="Z65" s="5"/>
      <c r="AA65" s="5"/>
      <c r="AB65" s="5"/>
      <c r="AC65" s="5"/>
      <c r="AD65" s="5"/>
    </row>
    <row r="66" spans="1:30" ht="19.5" customHeight="1">
      <c r="A66" s="5" t="s">
        <v>24097</v>
      </c>
      <c r="B66" s="5" t="s">
        <v>24098</v>
      </c>
      <c r="C66" s="5" t="s">
        <v>27</v>
      </c>
      <c r="D66" s="5" t="s">
        <v>80</v>
      </c>
      <c r="E66" s="5" t="s">
        <v>29</v>
      </c>
      <c r="F66" s="7">
        <v>7</v>
      </c>
      <c r="G66" s="7">
        <v>15</v>
      </c>
      <c r="H66" s="5" t="s">
        <v>505</v>
      </c>
      <c r="I66" s="5" t="s">
        <v>31</v>
      </c>
      <c r="J66" s="5" t="s">
        <v>57</v>
      </c>
      <c r="K66" s="9" t="s">
        <v>47</v>
      </c>
      <c r="L66" s="5" t="s">
        <v>24099</v>
      </c>
      <c r="M66" s="5" t="s">
        <v>100</v>
      </c>
      <c r="N66" s="5"/>
      <c r="O66" s="5" t="b">
        <f t="shared" ca="1" si="0"/>
        <v>1</v>
      </c>
      <c r="P66" s="5"/>
      <c r="Q66" s="5"/>
      <c r="R66" s="5"/>
      <c r="S66" s="5"/>
      <c r="T66" s="5"/>
      <c r="U66" s="5"/>
      <c r="V66" s="5"/>
      <c r="W66" s="5"/>
      <c r="X66" s="5"/>
      <c r="Y66" s="5"/>
      <c r="Z66" s="5"/>
      <c r="AA66" s="5"/>
      <c r="AB66" s="5"/>
      <c r="AC66" s="5"/>
      <c r="AD66" s="5"/>
    </row>
    <row r="67" spans="1:30" ht="19.5" customHeight="1">
      <c r="A67" s="5" t="s">
        <v>24100</v>
      </c>
      <c r="B67" s="5" t="s">
        <v>1706</v>
      </c>
      <c r="C67" s="5" t="s">
        <v>27</v>
      </c>
      <c r="D67" s="5" t="s">
        <v>850</v>
      </c>
      <c r="E67" s="5" t="s">
        <v>29</v>
      </c>
      <c r="F67" s="7">
        <v>7</v>
      </c>
      <c r="G67" s="7">
        <v>15</v>
      </c>
      <c r="H67" s="5" t="s">
        <v>505</v>
      </c>
      <c r="I67" s="5" t="s">
        <v>31</v>
      </c>
      <c r="J67" s="5" t="s">
        <v>459</v>
      </c>
      <c r="K67" s="5" t="s">
        <v>24102</v>
      </c>
      <c r="L67" s="5" t="s">
        <v>24103</v>
      </c>
      <c r="M67" s="5" t="s">
        <v>37</v>
      </c>
      <c r="N67" s="5"/>
      <c r="O67" s="5" t="b">
        <f t="shared" ca="1" si="0"/>
        <v>1</v>
      </c>
      <c r="P67" s="5"/>
      <c r="Q67" s="5"/>
      <c r="R67" s="5"/>
      <c r="S67" s="5"/>
      <c r="T67" s="5"/>
      <c r="U67" s="5"/>
      <c r="V67" s="5"/>
      <c r="W67" s="5"/>
      <c r="X67" s="5"/>
      <c r="Y67" s="5"/>
      <c r="Z67" s="5"/>
      <c r="AA67" s="5"/>
      <c r="AB67" s="5"/>
      <c r="AC67" s="5"/>
      <c r="AD67" s="5"/>
    </row>
    <row r="68" spans="1:30" ht="19.5" customHeight="1">
      <c r="A68" s="5" t="s">
        <v>7605</v>
      </c>
      <c r="B68" s="5" t="s">
        <v>24105</v>
      </c>
      <c r="C68" s="5" t="s">
        <v>27</v>
      </c>
      <c r="D68" s="5" t="s">
        <v>199</v>
      </c>
      <c r="E68" s="5" t="s">
        <v>29</v>
      </c>
      <c r="F68" s="7">
        <v>7</v>
      </c>
      <c r="G68" s="7">
        <v>10</v>
      </c>
      <c r="H68" s="5" t="s">
        <v>979</v>
      </c>
      <c r="I68" s="5" t="s">
        <v>125</v>
      </c>
      <c r="J68" s="5" t="s">
        <v>57</v>
      </c>
      <c r="K68" s="5" t="s">
        <v>4177</v>
      </c>
      <c r="L68" s="5" t="s">
        <v>24107</v>
      </c>
      <c r="M68" s="5" t="s">
        <v>53</v>
      </c>
      <c r="N68" s="5"/>
      <c r="O68" s="5" t="b">
        <f t="shared" ca="1" si="0"/>
        <v>1</v>
      </c>
      <c r="P68" s="5"/>
      <c r="Q68" s="5"/>
      <c r="R68" s="5"/>
      <c r="S68" s="5"/>
      <c r="T68" s="5"/>
      <c r="U68" s="5"/>
      <c r="V68" s="5"/>
      <c r="W68" s="5"/>
      <c r="X68" s="5"/>
      <c r="Y68" s="5"/>
      <c r="Z68" s="5"/>
      <c r="AA68" s="5"/>
      <c r="AB68" s="5"/>
      <c r="AC68" s="5"/>
      <c r="AD68" s="5"/>
    </row>
    <row r="69" spans="1:30" ht="19.5" customHeight="1">
      <c r="A69" s="5" t="s">
        <v>396</v>
      </c>
      <c r="B69" s="5" t="s">
        <v>24110</v>
      </c>
      <c r="C69" s="5" t="s">
        <v>27</v>
      </c>
      <c r="D69" s="5" t="s">
        <v>85</v>
      </c>
      <c r="E69" s="5" t="s">
        <v>45</v>
      </c>
      <c r="F69" s="7">
        <v>7</v>
      </c>
      <c r="G69" s="7">
        <v>13</v>
      </c>
      <c r="H69" s="5" t="s">
        <v>1005</v>
      </c>
      <c r="I69" s="5" t="s">
        <v>108</v>
      </c>
      <c r="J69" s="5" t="s">
        <v>117</v>
      </c>
      <c r="K69" s="5" t="s">
        <v>24111</v>
      </c>
      <c r="L69" s="9" t="s">
        <v>47</v>
      </c>
      <c r="M69" s="5" t="s">
        <v>53</v>
      </c>
      <c r="N69" s="5" t="b">
        <f ca="1">IFERROR(__xludf.DUMMYFUNCTION("REGEXMATCH(A69,""前端"")"),TRUE)</f>
        <v>1</v>
      </c>
      <c r="O69" s="5" t="b">
        <f t="shared" ca="1" si="0"/>
        <v>1</v>
      </c>
      <c r="P69" s="5"/>
      <c r="Q69" s="5"/>
      <c r="R69" s="5"/>
      <c r="S69" s="5"/>
      <c r="T69" s="5"/>
      <c r="U69" s="5"/>
      <c r="V69" s="5"/>
      <c r="W69" s="5"/>
      <c r="X69" s="5"/>
      <c r="Y69" s="5"/>
      <c r="Z69" s="5"/>
      <c r="AA69" s="5"/>
      <c r="AB69" s="5"/>
      <c r="AC69" s="5"/>
      <c r="AD69" s="5"/>
    </row>
    <row r="70" spans="1:30" ht="19.5" customHeight="1">
      <c r="A70" s="5" t="s">
        <v>24112</v>
      </c>
      <c r="B70" s="5" t="s">
        <v>24113</v>
      </c>
      <c r="C70" s="5" t="s">
        <v>27</v>
      </c>
      <c r="D70" s="5" t="s">
        <v>105</v>
      </c>
      <c r="E70" s="5" t="s">
        <v>45</v>
      </c>
      <c r="F70" s="7">
        <v>7</v>
      </c>
      <c r="G70" s="7">
        <v>10</v>
      </c>
      <c r="H70" s="5" t="s">
        <v>979</v>
      </c>
      <c r="I70" s="7" t="s">
        <v>24</v>
      </c>
      <c r="J70" s="5" t="s">
        <v>48</v>
      </c>
      <c r="K70" s="5" t="s">
        <v>22004</v>
      </c>
      <c r="L70" s="5" t="s">
        <v>24114</v>
      </c>
      <c r="M70" s="5" t="s">
        <v>53</v>
      </c>
      <c r="N70" s="5"/>
      <c r="O70" s="5" t="b">
        <f t="shared" ca="1" si="0"/>
        <v>1</v>
      </c>
      <c r="P70" s="5"/>
      <c r="Q70" s="5"/>
      <c r="R70" s="5"/>
      <c r="S70" s="5"/>
      <c r="T70" s="5"/>
      <c r="U70" s="5"/>
      <c r="V70" s="5"/>
      <c r="W70" s="5"/>
      <c r="X70" s="5"/>
      <c r="Y70" s="5"/>
      <c r="Z70" s="5"/>
      <c r="AA70" s="5"/>
      <c r="AB70" s="5"/>
      <c r="AC70" s="5"/>
      <c r="AD70" s="5"/>
    </row>
    <row r="71" spans="1:30" ht="19.5" customHeight="1">
      <c r="A71" s="5" t="s">
        <v>1457</v>
      </c>
      <c r="B71" s="5" t="s">
        <v>10897</v>
      </c>
      <c r="C71" s="5" t="s">
        <v>27</v>
      </c>
      <c r="D71" s="5" t="s">
        <v>212</v>
      </c>
      <c r="E71" s="5" t="s">
        <v>45</v>
      </c>
      <c r="F71" s="7">
        <v>7</v>
      </c>
      <c r="G71" s="7">
        <v>12</v>
      </c>
      <c r="H71" s="5" t="s">
        <v>957</v>
      </c>
      <c r="I71" s="5" t="s">
        <v>31</v>
      </c>
      <c r="J71" s="5" t="s">
        <v>76</v>
      </c>
      <c r="K71" s="5" t="s">
        <v>10898</v>
      </c>
      <c r="L71" s="5" t="s">
        <v>24117</v>
      </c>
      <c r="M71" s="5" t="s">
        <v>53</v>
      </c>
      <c r="N71" s="5"/>
      <c r="O71" s="5" t="b">
        <f t="shared" ca="1" si="0"/>
        <v>1</v>
      </c>
      <c r="P71" s="5"/>
      <c r="Q71" s="5"/>
      <c r="R71" s="5"/>
      <c r="S71" s="5"/>
      <c r="T71" s="5"/>
      <c r="U71" s="5"/>
      <c r="V71" s="5"/>
      <c r="W71" s="5"/>
      <c r="X71" s="5"/>
      <c r="Y71" s="5"/>
      <c r="Z71" s="5"/>
      <c r="AA71" s="5"/>
      <c r="AB71" s="5"/>
      <c r="AC71" s="5"/>
      <c r="AD71" s="5"/>
    </row>
    <row r="72" spans="1:30" ht="19.5" customHeight="1">
      <c r="A72" s="5" t="s">
        <v>1457</v>
      </c>
      <c r="B72" s="5" t="s">
        <v>13298</v>
      </c>
      <c r="C72" s="5" t="s">
        <v>20</v>
      </c>
      <c r="D72" s="5" t="s">
        <v>1173</v>
      </c>
      <c r="E72" s="5" t="s">
        <v>29</v>
      </c>
      <c r="F72" s="7">
        <v>7</v>
      </c>
      <c r="G72" s="7">
        <v>12</v>
      </c>
      <c r="H72" s="5" t="s">
        <v>957</v>
      </c>
      <c r="I72" s="5" t="s">
        <v>108</v>
      </c>
      <c r="J72" s="5" t="s">
        <v>1505</v>
      </c>
      <c r="K72" s="5" t="s">
        <v>13301</v>
      </c>
      <c r="L72" s="5" t="s">
        <v>24120</v>
      </c>
      <c r="M72" s="5" t="s">
        <v>37</v>
      </c>
      <c r="N72" s="5"/>
      <c r="O72" s="5" t="b">
        <f t="shared" ca="1" si="0"/>
        <v>1</v>
      </c>
      <c r="P72" s="5"/>
      <c r="Q72" s="5"/>
      <c r="R72" s="5"/>
      <c r="S72" s="5"/>
      <c r="T72" s="5"/>
      <c r="U72" s="5"/>
      <c r="V72" s="5"/>
      <c r="W72" s="5"/>
      <c r="X72" s="5"/>
      <c r="Y72" s="5"/>
      <c r="Z72" s="5"/>
      <c r="AA72" s="5"/>
      <c r="AB72" s="5"/>
      <c r="AC72" s="5"/>
      <c r="AD72" s="5"/>
    </row>
    <row r="73" spans="1:30" ht="19.5" customHeight="1">
      <c r="A73" s="5" t="s">
        <v>24121</v>
      </c>
      <c r="B73" s="5" t="s">
        <v>24122</v>
      </c>
      <c r="C73" s="5" t="s">
        <v>41</v>
      </c>
      <c r="D73" s="5" t="s">
        <v>47</v>
      </c>
      <c r="E73" s="5" t="s">
        <v>29</v>
      </c>
      <c r="F73" s="7">
        <v>7</v>
      </c>
      <c r="G73" s="7">
        <v>14</v>
      </c>
      <c r="H73" s="5" t="s">
        <v>952</v>
      </c>
      <c r="I73" s="5" t="s">
        <v>125</v>
      </c>
      <c r="J73" s="5" t="s">
        <v>947</v>
      </c>
      <c r="K73" s="5" t="s">
        <v>24123</v>
      </c>
      <c r="L73" s="5" t="s">
        <v>24124</v>
      </c>
      <c r="M73" s="5" t="s">
        <v>53</v>
      </c>
      <c r="N73" s="5"/>
      <c r="O73" s="5" t="b">
        <f t="shared" ca="1" si="0"/>
        <v>1</v>
      </c>
      <c r="P73" s="5"/>
      <c r="Q73" s="5"/>
      <c r="R73" s="5"/>
      <c r="S73" s="5"/>
      <c r="T73" s="5"/>
      <c r="U73" s="5"/>
      <c r="V73" s="5"/>
      <c r="W73" s="5"/>
      <c r="X73" s="5"/>
      <c r="Y73" s="5"/>
      <c r="Z73" s="5"/>
      <c r="AA73" s="5"/>
      <c r="AB73" s="5"/>
      <c r="AC73" s="5"/>
      <c r="AD73" s="5"/>
    </row>
    <row r="74" spans="1:30" ht="19.5" customHeight="1">
      <c r="A74" s="5" t="s">
        <v>24128</v>
      </c>
      <c r="B74" s="5" t="s">
        <v>15428</v>
      </c>
      <c r="C74" s="5" t="s">
        <v>41</v>
      </c>
      <c r="D74" s="5" t="s">
        <v>1546</v>
      </c>
      <c r="E74" s="5" t="s">
        <v>29</v>
      </c>
      <c r="F74" s="7">
        <v>7</v>
      </c>
      <c r="G74" s="7">
        <v>13</v>
      </c>
      <c r="H74" s="5" t="s">
        <v>1005</v>
      </c>
      <c r="I74" s="5" t="s">
        <v>31</v>
      </c>
      <c r="J74" s="5" t="s">
        <v>57</v>
      </c>
      <c r="K74" s="5" t="s">
        <v>7965</v>
      </c>
      <c r="L74" s="5" t="s">
        <v>24129</v>
      </c>
      <c r="M74" s="5" t="s">
        <v>100</v>
      </c>
      <c r="N74" s="5"/>
      <c r="O74" s="5" t="b">
        <f t="shared" ca="1" si="0"/>
        <v>1</v>
      </c>
      <c r="P74" s="5"/>
      <c r="Q74" s="5"/>
      <c r="R74" s="5"/>
      <c r="S74" s="5"/>
      <c r="T74" s="5"/>
      <c r="U74" s="5"/>
      <c r="V74" s="5"/>
      <c r="W74" s="5"/>
      <c r="X74" s="5"/>
      <c r="Y74" s="5"/>
      <c r="Z74" s="5"/>
      <c r="AA74" s="5"/>
      <c r="AB74" s="5"/>
      <c r="AC74" s="5"/>
      <c r="AD74" s="5"/>
    </row>
    <row r="75" spans="1:30" ht="19.5" customHeight="1">
      <c r="A75" s="5" t="s">
        <v>24130</v>
      </c>
      <c r="B75" s="5" t="s">
        <v>1786</v>
      </c>
      <c r="C75" s="5" t="s">
        <v>41</v>
      </c>
      <c r="D75" s="5" t="s">
        <v>94</v>
      </c>
      <c r="E75" s="5" t="s">
        <v>45</v>
      </c>
      <c r="F75" s="7">
        <v>7</v>
      </c>
      <c r="G75" s="7">
        <v>10</v>
      </c>
      <c r="H75" s="5" t="s">
        <v>979</v>
      </c>
      <c r="I75" s="5" t="s">
        <v>108</v>
      </c>
      <c r="J75" s="5" t="s">
        <v>48</v>
      </c>
      <c r="K75" s="5" t="s">
        <v>2379</v>
      </c>
      <c r="L75" s="9" t="s">
        <v>47</v>
      </c>
      <c r="M75" s="5" t="s">
        <v>42</v>
      </c>
      <c r="N75" s="5" t="b">
        <f ca="1">IFERROR(__xludf.DUMMYFUNCTION("REGEXMATCH(A75,""前端"")"),TRUE)</f>
        <v>1</v>
      </c>
      <c r="O75" s="5" t="b">
        <f t="shared" ca="1" si="0"/>
        <v>1</v>
      </c>
      <c r="P75" s="5"/>
      <c r="Q75" s="5"/>
      <c r="R75" s="5"/>
      <c r="S75" s="5"/>
      <c r="T75" s="5"/>
      <c r="U75" s="5"/>
      <c r="V75" s="5"/>
      <c r="W75" s="5"/>
      <c r="X75" s="5"/>
      <c r="Y75" s="5"/>
      <c r="Z75" s="5"/>
      <c r="AA75" s="5"/>
      <c r="AB75" s="5"/>
      <c r="AC75" s="5"/>
      <c r="AD75" s="5"/>
    </row>
    <row r="76" spans="1:30" ht="19.5" customHeight="1">
      <c r="A76" s="5" t="s">
        <v>7132</v>
      </c>
      <c r="B76" s="5" t="s">
        <v>2393</v>
      </c>
      <c r="C76" s="5" t="s">
        <v>41</v>
      </c>
      <c r="D76" s="5" t="s">
        <v>94</v>
      </c>
      <c r="E76" s="5" t="s">
        <v>45</v>
      </c>
      <c r="F76" s="7">
        <v>7</v>
      </c>
      <c r="G76" s="7">
        <v>15</v>
      </c>
      <c r="H76" s="5" t="s">
        <v>505</v>
      </c>
      <c r="I76" s="5" t="s">
        <v>125</v>
      </c>
      <c r="J76" s="5" t="s">
        <v>87</v>
      </c>
      <c r="K76" s="5" t="s">
        <v>24132</v>
      </c>
      <c r="L76" s="5" t="s">
        <v>24133</v>
      </c>
      <c r="M76" s="5" t="s">
        <v>53</v>
      </c>
      <c r="N76" s="5"/>
      <c r="O76" s="5" t="b">
        <f t="shared" ca="1" si="0"/>
        <v>1</v>
      </c>
      <c r="P76" s="5"/>
      <c r="Q76" s="5"/>
      <c r="R76" s="5"/>
      <c r="S76" s="5"/>
      <c r="T76" s="5"/>
      <c r="U76" s="5"/>
      <c r="V76" s="5"/>
      <c r="W76" s="5"/>
      <c r="X76" s="5"/>
      <c r="Y76" s="5"/>
      <c r="Z76" s="5"/>
      <c r="AA76" s="5"/>
      <c r="AB76" s="5"/>
      <c r="AC76" s="5"/>
      <c r="AD76" s="5"/>
    </row>
    <row r="77" spans="1:30" ht="19.5" customHeight="1">
      <c r="A77" s="5" t="s">
        <v>20842</v>
      </c>
      <c r="B77" s="5" t="s">
        <v>20843</v>
      </c>
      <c r="C77" s="5" t="s">
        <v>41</v>
      </c>
      <c r="D77" s="5" t="s">
        <v>94</v>
      </c>
      <c r="E77" s="5" t="s">
        <v>45</v>
      </c>
      <c r="F77" s="7">
        <v>7</v>
      </c>
      <c r="G77" s="7">
        <v>10</v>
      </c>
      <c r="H77" s="5" t="s">
        <v>979</v>
      </c>
      <c r="I77" s="5" t="s">
        <v>31</v>
      </c>
      <c r="J77" s="5" t="s">
        <v>32</v>
      </c>
      <c r="K77" s="5" t="s">
        <v>20845</v>
      </c>
      <c r="L77" s="5" t="s">
        <v>20846</v>
      </c>
      <c r="M77" s="5" t="s">
        <v>167</v>
      </c>
      <c r="N77" s="5"/>
      <c r="O77" s="5" t="b">
        <f t="shared" ca="1" si="0"/>
        <v>1</v>
      </c>
      <c r="P77" s="5"/>
      <c r="Q77" s="5"/>
      <c r="R77" s="5"/>
      <c r="S77" s="5"/>
      <c r="T77" s="5"/>
      <c r="U77" s="5"/>
      <c r="V77" s="5"/>
      <c r="W77" s="5"/>
      <c r="X77" s="5"/>
      <c r="Y77" s="5"/>
      <c r="Z77" s="5"/>
      <c r="AA77" s="5"/>
      <c r="AB77" s="5"/>
      <c r="AC77" s="5"/>
      <c r="AD77" s="5"/>
    </row>
    <row r="78" spans="1:30" ht="19.5" customHeight="1">
      <c r="A78" s="5" t="s">
        <v>9983</v>
      </c>
      <c r="B78" s="5" t="s">
        <v>24139</v>
      </c>
      <c r="C78" s="5" t="s">
        <v>41</v>
      </c>
      <c r="D78" s="5" t="s">
        <v>94</v>
      </c>
      <c r="E78" s="5" t="s">
        <v>29</v>
      </c>
      <c r="F78" s="7">
        <v>7</v>
      </c>
      <c r="G78" s="7">
        <v>12</v>
      </c>
      <c r="H78" s="5" t="s">
        <v>957</v>
      </c>
      <c r="I78" s="5" t="s">
        <v>125</v>
      </c>
      <c r="J78" s="5" t="s">
        <v>1439</v>
      </c>
      <c r="K78" s="5" t="s">
        <v>24140</v>
      </c>
      <c r="L78" s="5" t="s">
        <v>24141</v>
      </c>
      <c r="M78" s="5" t="s">
        <v>100</v>
      </c>
      <c r="N78" s="5"/>
      <c r="O78" s="5" t="b">
        <f t="shared" ca="1" si="0"/>
        <v>1</v>
      </c>
      <c r="P78" s="5"/>
      <c r="Q78" s="5"/>
      <c r="R78" s="5"/>
      <c r="S78" s="5"/>
      <c r="T78" s="5"/>
      <c r="U78" s="5"/>
      <c r="V78" s="5"/>
      <c r="W78" s="5"/>
      <c r="X78" s="5"/>
      <c r="Y78" s="5"/>
      <c r="Z78" s="5"/>
      <c r="AA78" s="5"/>
      <c r="AB78" s="5"/>
      <c r="AC78" s="5"/>
      <c r="AD78" s="5"/>
    </row>
    <row r="79" spans="1:30" ht="19.5" customHeight="1">
      <c r="A79" s="5" t="s">
        <v>24142</v>
      </c>
      <c r="B79" s="5" t="s">
        <v>8251</v>
      </c>
      <c r="C79" s="5" t="s">
        <v>41</v>
      </c>
      <c r="D79" s="5" t="s">
        <v>94</v>
      </c>
      <c r="E79" s="5" t="s">
        <v>29</v>
      </c>
      <c r="F79" s="7">
        <v>7</v>
      </c>
      <c r="G79" s="7">
        <v>9</v>
      </c>
      <c r="H79" s="5" t="s">
        <v>7518</v>
      </c>
      <c r="I79" s="5" t="s">
        <v>125</v>
      </c>
      <c r="J79" s="5" t="s">
        <v>76</v>
      </c>
      <c r="K79" s="5" t="s">
        <v>18856</v>
      </c>
      <c r="L79" s="5" t="s">
        <v>24145</v>
      </c>
      <c r="M79" s="5" t="s">
        <v>53</v>
      </c>
      <c r="N79" s="5" t="b">
        <f ca="1">IFERROR(__xludf.DUMMYFUNCTION("REGEXMATCH(A79,""前端"")"),TRUE)</f>
        <v>1</v>
      </c>
      <c r="O79" s="5" t="b">
        <f t="shared" ca="1" si="0"/>
        <v>1</v>
      </c>
      <c r="P79" s="5"/>
      <c r="Q79" s="5"/>
      <c r="R79" s="5"/>
      <c r="S79" s="5"/>
      <c r="T79" s="5"/>
      <c r="U79" s="5"/>
      <c r="V79" s="5"/>
      <c r="W79" s="5"/>
      <c r="X79" s="5"/>
      <c r="Y79" s="5"/>
      <c r="Z79" s="5"/>
      <c r="AA79" s="5"/>
      <c r="AB79" s="5"/>
      <c r="AC79" s="5"/>
      <c r="AD79" s="5"/>
    </row>
    <row r="80" spans="1:30" ht="19.5" customHeight="1">
      <c r="A80" s="5" t="s">
        <v>24149</v>
      </c>
      <c r="B80" s="5" t="s">
        <v>24139</v>
      </c>
      <c r="C80" s="5" t="s">
        <v>41</v>
      </c>
      <c r="D80" s="5" t="s">
        <v>94</v>
      </c>
      <c r="E80" s="5" t="s">
        <v>29</v>
      </c>
      <c r="F80" s="7">
        <v>7</v>
      </c>
      <c r="G80" s="7">
        <v>12</v>
      </c>
      <c r="H80" s="5" t="s">
        <v>957</v>
      </c>
      <c r="I80" s="5" t="s">
        <v>125</v>
      </c>
      <c r="J80" s="5" t="s">
        <v>1439</v>
      </c>
      <c r="K80" s="5" t="s">
        <v>24140</v>
      </c>
      <c r="L80" s="5" t="s">
        <v>24150</v>
      </c>
      <c r="M80" s="5" t="s">
        <v>100</v>
      </c>
      <c r="N80" s="5"/>
      <c r="O80" s="5" t="b">
        <f t="shared" ca="1" si="0"/>
        <v>1</v>
      </c>
      <c r="P80" s="5"/>
      <c r="Q80" s="5"/>
      <c r="R80" s="5"/>
      <c r="S80" s="5"/>
      <c r="T80" s="5"/>
      <c r="U80" s="5"/>
      <c r="V80" s="5"/>
      <c r="W80" s="5"/>
      <c r="X80" s="5"/>
      <c r="Y80" s="5"/>
      <c r="Z80" s="5"/>
      <c r="AA80" s="5"/>
      <c r="AB80" s="5"/>
      <c r="AC80" s="5"/>
      <c r="AD80" s="5"/>
    </row>
    <row r="81" spans="1:30" ht="19.5" customHeight="1">
      <c r="A81" s="5" t="s">
        <v>24152</v>
      </c>
      <c r="B81" s="5" t="s">
        <v>24154</v>
      </c>
      <c r="C81" s="5" t="s">
        <v>41</v>
      </c>
      <c r="D81" s="5" t="s">
        <v>874</v>
      </c>
      <c r="E81" s="5" t="s">
        <v>29</v>
      </c>
      <c r="F81" s="7">
        <v>7</v>
      </c>
      <c r="G81" s="7">
        <v>13</v>
      </c>
      <c r="H81" s="5" t="s">
        <v>1005</v>
      </c>
      <c r="I81" s="5" t="s">
        <v>31</v>
      </c>
      <c r="J81" s="5" t="s">
        <v>57</v>
      </c>
      <c r="K81" s="5" t="s">
        <v>24155</v>
      </c>
      <c r="L81" s="5" t="s">
        <v>24156</v>
      </c>
      <c r="M81" s="5" t="s">
        <v>100</v>
      </c>
      <c r="N81" s="5"/>
      <c r="O81" s="5" t="b">
        <f t="shared" ca="1" si="0"/>
        <v>1</v>
      </c>
      <c r="P81" s="5"/>
      <c r="Q81" s="5"/>
      <c r="R81" s="5"/>
      <c r="S81" s="5"/>
      <c r="T81" s="5"/>
      <c r="U81" s="5"/>
      <c r="V81" s="5"/>
      <c r="W81" s="5"/>
      <c r="X81" s="5"/>
      <c r="Y81" s="5"/>
      <c r="Z81" s="5"/>
      <c r="AA81" s="5"/>
      <c r="AB81" s="5"/>
      <c r="AC81" s="5"/>
      <c r="AD81" s="5"/>
    </row>
    <row r="82" spans="1:30" ht="19.5" customHeight="1">
      <c r="A82" s="5" t="s">
        <v>24158</v>
      </c>
      <c r="B82" s="5" t="s">
        <v>8841</v>
      </c>
      <c r="C82" s="5" t="s">
        <v>170</v>
      </c>
      <c r="D82" s="5" t="s">
        <v>47</v>
      </c>
      <c r="E82" s="5" t="s">
        <v>45</v>
      </c>
      <c r="F82" s="7">
        <v>7</v>
      </c>
      <c r="G82" s="7">
        <v>14</v>
      </c>
      <c r="H82" s="5" t="s">
        <v>952</v>
      </c>
      <c r="I82" s="5" t="s">
        <v>31</v>
      </c>
      <c r="J82" s="5" t="s">
        <v>106</v>
      </c>
      <c r="K82" s="5" t="s">
        <v>24159</v>
      </c>
      <c r="L82" s="5" t="s">
        <v>24160</v>
      </c>
      <c r="M82" s="5" t="s">
        <v>37</v>
      </c>
      <c r="N82" s="5"/>
      <c r="O82" s="5" t="b">
        <f t="shared" ca="1" si="0"/>
        <v>1</v>
      </c>
      <c r="P82" s="5"/>
      <c r="Q82" s="5"/>
      <c r="R82" s="5"/>
      <c r="S82" s="5"/>
      <c r="T82" s="5"/>
      <c r="U82" s="5"/>
      <c r="V82" s="5"/>
      <c r="W82" s="5"/>
      <c r="X82" s="5"/>
      <c r="Y82" s="5"/>
      <c r="Z82" s="5"/>
      <c r="AA82" s="5"/>
      <c r="AB82" s="5"/>
      <c r="AC82" s="5"/>
      <c r="AD82" s="5"/>
    </row>
    <row r="83" spans="1:30" ht="19.5" customHeight="1">
      <c r="A83" s="5" t="s">
        <v>396</v>
      </c>
      <c r="B83" s="5" t="s">
        <v>24161</v>
      </c>
      <c r="C83" s="5" t="s">
        <v>170</v>
      </c>
      <c r="D83" s="5" t="s">
        <v>390</v>
      </c>
      <c r="E83" s="5" t="s">
        <v>45</v>
      </c>
      <c r="F83" s="7">
        <v>7</v>
      </c>
      <c r="G83" s="7">
        <v>20</v>
      </c>
      <c r="H83" s="5" t="s">
        <v>11383</v>
      </c>
      <c r="I83" s="5" t="s">
        <v>108</v>
      </c>
      <c r="J83" s="5" t="s">
        <v>916</v>
      </c>
      <c r="K83" s="9" t="s">
        <v>47</v>
      </c>
      <c r="L83" s="5" t="s">
        <v>24162</v>
      </c>
      <c r="M83" s="5" t="s">
        <v>100</v>
      </c>
      <c r="N83" s="5"/>
      <c r="O83" s="5" t="b">
        <f t="shared" ca="1" si="0"/>
        <v>1</v>
      </c>
      <c r="P83" s="5"/>
      <c r="Q83" s="5"/>
      <c r="R83" s="5"/>
      <c r="S83" s="5"/>
      <c r="T83" s="5"/>
      <c r="U83" s="5"/>
      <c r="V83" s="5"/>
      <c r="W83" s="5"/>
      <c r="X83" s="5"/>
      <c r="Y83" s="5"/>
      <c r="Z83" s="5"/>
      <c r="AA83" s="5"/>
      <c r="AB83" s="5"/>
      <c r="AC83" s="5"/>
      <c r="AD83" s="5"/>
    </row>
    <row r="84" spans="1:30" ht="19.5" customHeight="1">
      <c r="A84" s="5" t="s">
        <v>19271</v>
      </c>
      <c r="B84" s="5" t="s">
        <v>19272</v>
      </c>
      <c r="C84" s="5" t="s">
        <v>27</v>
      </c>
      <c r="D84" s="5" t="s">
        <v>75</v>
      </c>
      <c r="E84" s="5" t="s">
        <v>45</v>
      </c>
      <c r="F84" s="7">
        <v>8</v>
      </c>
      <c r="G84" s="7">
        <v>10</v>
      </c>
      <c r="H84" s="5" t="s">
        <v>30</v>
      </c>
      <c r="I84" s="5" t="s">
        <v>31</v>
      </c>
      <c r="J84" s="5" t="s">
        <v>811</v>
      </c>
      <c r="K84" s="5" t="s">
        <v>19273</v>
      </c>
      <c r="L84" s="5" t="s">
        <v>19274</v>
      </c>
      <c r="M84" s="5" t="s">
        <v>100</v>
      </c>
      <c r="N84" s="5"/>
      <c r="O84" s="5" t="b">
        <f t="shared" ca="1" si="0"/>
        <v>1</v>
      </c>
      <c r="P84" s="5"/>
      <c r="Q84" s="5"/>
      <c r="R84" s="5"/>
      <c r="S84" s="5"/>
      <c r="T84" s="5"/>
      <c r="U84" s="5"/>
      <c r="V84" s="5"/>
      <c r="W84" s="5"/>
      <c r="X84" s="5"/>
      <c r="Y84" s="5"/>
      <c r="Z84" s="5"/>
      <c r="AA84" s="5"/>
      <c r="AB84" s="5"/>
      <c r="AC84" s="5"/>
      <c r="AD84" s="5"/>
    </row>
    <row r="85" spans="1:30" ht="19.5" customHeight="1">
      <c r="A85" s="5" t="s">
        <v>396</v>
      </c>
      <c r="B85" s="5" t="s">
        <v>8356</v>
      </c>
      <c r="C85" s="5" t="s">
        <v>27</v>
      </c>
      <c r="D85" s="5" t="s">
        <v>290</v>
      </c>
      <c r="E85" s="5" t="s">
        <v>45</v>
      </c>
      <c r="F85" s="7">
        <v>8</v>
      </c>
      <c r="G85" s="7">
        <v>10</v>
      </c>
      <c r="H85" s="5" t="s">
        <v>30</v>
      </c>
      <c r="I85" s="5" t="s">
        <v>108</v>
      </c>
      <c r="J85" s="5" t="s">
        <v>252</v>
      </c>
      <c r="K85" s="5" t="s">
        <v>1731</v>
      </c>
      <c r="L85" s="5" t="s">
        <v>8358</v>
      </c>
      <c r="M85" s="5" t="s">
        <v>100</v>
      </c>
      <c r="N85" s="5"/>
      <c r="O85" s="5" t="b">
        <f t="shared" ca="1" si="0"/>
        <v>1</v>
      </c>
      <c r="P85" s="5"/>
      <c r="Q85" s="5"/>
      <c r="R85" s="5"/>
      <c r="S85" s="5"/>
      <c r="T85" s="5"/>
      <c r="U85" s="5"/>
      <c r="V85" s="5"/>
      <c r="W85" s="5"/>
      <c r="X85" s="5"/>
      <c r="Y85" s="5"/>
      <c r="Z85" s="5"/>
      <c r="AA85" s="5"/>
      <c r="AB85" s="5"/>
      <c r="AC85" s="5"/>
      <c r="AD85" s="5"/>
    </row>
    <row r="86" spans="1:30" ht="19.5" customHeight="1">
      <c r="A86" s="5" t="s">
        <v>5314</v>
      </c>
      <c r="B86" s="5" t="s">
        <v>122</v>
      </c>
      <c r="C86" s="5" t="s">
        <v>27</v>
      </c>
      <c r="D86" s="5" t="s">
        <v>80</v>
      </c>
      <c r="E86" s="5" t="s">
        <v>29</v>
      </c>
      <c r="F86" s="7">
        <v>8</v>
      </c>
      <c r="G86" s="7">
        <v>10</v>
      </c>
      <c r="H86" s="5" t="s">
        <v>30</v>
      </c>
      <c r="I86" s="5" t="s">
        <v>125</v>
      </c>
      <c r="J86" s="5" t="s">
        <v>126</v>
      </c>
      <c r="K86" s="5" t="s">
        <v>8475</v>
      </c>
      <c r="L86" s="5" t="s">
        <v>8476</v>
      </c>
      <c r="M86" s="5" t="s">
        <v>53</v>
      </c>
      <c r="N86" s="5"/>
      <c r="O86" s="5" t="b">
        <f t="shared" ca="1" si="0"/>
        <v>1</v>
      </c>
      <c r="P86" s="5"/>
      <c r="Q86" s="5"/>
      <c r="R86" s="5"/>
      <c r="S86" s="5"/>
      <c r="T86" s="5"/>
      <c r="U86" s="5"/>
      <c r="V86" s="5"/>
      <c r="W86" s="5"/>
      <c r="X86" s="5"/>
      <c r="Y86" s="5"/>
      <c r="Z86" s="5"/>
      <c r="AA86" s="5"/>
      <c r="AB86" s="5"/>
      <c r="AC86" s="5"/>
      <c r="AD86" s="5"/>
    </row>
    <row r="87" spans="1:30" ht="19.5" customHeight="1">
      <c r="A87" s="5" t="s">
        <v>8775</v>
      </c>
      <c r="B87" s="5" t="s">
        <v>8776</v>
      </c>
      <c r="C87" s="5" t="s">
        <v>27</v>
      </c>
      <c r="D87" s="5" t="s">
        <v>85</v>
      </c>
      <c r="E87" s="5" t="s">
        <v>45</v>
      </c>
      <c r="F87" s="7">
        <v>8</v>
      </c>
      <c r="G87" s="7">
        <v>15</v>
      </c>
      <c r="H87" s="5" t="s">
        <v>65</v>
      </c>
      <c r="I87" s="5" t="s">
        <v>31</v>
      </c>
      <c r="J87" s="5" t="s">
        <v>110</v>
      </c>
      <c r="K87" s="5" t="s">
        <v>8782</v>
      </c>
      <c r="L87" s="5" t="s">
        <v>8783</v>
      </c>
      <c r="M87" s="5" t="s">
        <v>100</v>
      </c>
      <c r="N87" s="5" t="b">
        <f ca="1">IFERROR(__xludf.DUMMYFUNCTION("REGEXMATCH(A87,""前端"")"),TRUE)</f>
        <v>1</v>
      </c>
      <c r="O87" s="5" t="b">
        <f t="shared" ca="1" si="0"/>
        <v>1</v>
      </c>
      <c r="P87" s="5"/>
      <c r="Q87" s="5"/>
      <c r="R87" s="5"/>
      <c r="S87" s="5"/>
      <c r="T87" s="5"/>
      <c r="U87" s="5"/>
      <c r="V87" s="5"/>
      <c r="W87" s="5"/>
      <c r="X87" s="5"/>
      <c r="Y87" s="5"/>
      <c r="Z87" s="5"/>
      <c r="AA87" s="5"/>
      <c r="AB87" s="5"/>
      <c r="AC87" s="5"/>
      <c r="AD87" s="5"/>
    </row>
    <row r="88" spans="1:30" ht="19.5" customHeight="1">
      <c r="A88" s="5" t="s">
        <v>24177</v>
      </c>
      <c r="B88" s="5" t="s">
        <v>24178</v>
      </c>
      <c r="C88" s="5" t="s">
        <v>27</v>
      </c>
      <c r="D88" s="5" t="s">
        <v>75</v>
      </c>
      <c r="E88" s="5" t="s">
        <v>29</v>
      </c>
      <c r="F88" s="7">
        <v>8</v>
      </c>
      <c r="G88" s="7">
        <v>15</v>
      </c>
      <c r="H88" s="5" t="s">
        <v>65</v>
      </c>
      <c r="I88" s="5" t="s">
        <v>31</v>
      </c>
      <c r="J88" s="5" t="s">
        <v>24179</v>
      </c>
      <c r="K88" s="9" t="s">
        <v>47</v>
      </c>
      <c r="L88" s="5" t="s">
        <v>24180</v>
      </c>
      <c r="M88" s="5" t="s">
        <v>100</v>
      </c>
      <c r="N88" s="5"/>
      <c r="O88" s="5" t="b">
        <f t="shared" ca="1" si="0"/>
        <v>1</v>
      </c>
      <c r="P88" s="5"/>
      <c r="Q88" s="5"/>
      <c r="R88" s="5"/>
      <c r="S88" s="5"/>
      <c r="T88" s="5"/>
      <c r="U88" s="5"/>
      <c r="V88" s="5"/>
      <c r="W88" s="5"/>
      <c r="X88" s="5"/>
      <c r="Y88" s="5"/>
      <c r="Z88" s="5"/>
      <c r="AA88" s="5"/>
      <c r="AB88" s="5"/>
      <c r="AC88" s="5"/>
      <c r="AD88" s="5"/>
    </row>
    <row r="89" spans="1:30" ht="19.5" customHeight="1">
      <c r="A89" s="5" t="s">
        <v>784</v>
      </c>
      <c r="B89" s="5" t="s">
        <v>15903</v>
      </c>
      <c r="C89" s="5" t="s">
        <v>27</v>
      </c>
      <c r="D89" s="5" t="s">
        <v>266</v>
      </c>
      <c r="E89" s="5" t="s">
        <v>45</v>
      </c>
      <c r="F89" s="7">
        <v>8</v>
      </c>
      <c r="G89" s="7">
        <v>15</v>
      </c>
      <c r="H89" s="5" t="s">
        <v>65</v>
      </c>
      <c r="I89" s="5" t="s">
        <v>31</v>
      </c>
      <c r="J89" s="5" t="s">
        <v>576</v>
      </c>
      <c r="K89" s="5" t="s">
        <v>24184</v>
      </c>
      <c r="L89" s="5" t="s">
        <v>24185</v>
      </c>
      <c r="M89" s="5" t="s">
        <v>53</v>
      </c>
      <c r="N89" s="5"/>
      <c r="O89" s="5" t="b">
        <f t="shared" ca="1" si="0"/>
        <v>1</v>
      </c>
      <c r="P89" s="5"/>
      <c r="Q89" s="5"/>
      <c r="R89" s="5"/>
      <c r="S89" s="5"/>
      <c r="T89" s="5"/>
      <c r="U89" s="5"/>
      <c r="V89" s="5"/>
      <c r="W89" s="5"/>
      <c r="X89" s="5"/>
      <c r="Y89" s="5"/>
      <c r="Z89" s="5"/>
      <c r="AA89" s="5"/>
      <c r="AB89" s="5"/>
      <c r="AC89" s="5"/>
      <c r="AD89" s="5"/>
    </row>
    <row r="90" spans="1:30" ht="19.5" customHeight="1">
      <c r="A90" s="5" t="s">
        <v>24186</v>
      </c>
      <c r="B90" s="5" t="s">
        <v>24187</v>
      </c>
      <c r="C90" s="5" t="s">
        <v>27</v>
      </c>
      <c r="D90" s="5" t="s">
        <v>85</v>
      </c>
      <c r="E90" s="5" t="s">
        <v>29</v>
      </c>
      <c r="F90" s="7">
        <v>8</v>
      </c>
      <c r="G90" s="7">
        <v>10</v>
      </c>
      <c r="H90" s="5" t="s">
        <v>30</v>
      </c>
      <c r="I90" s="5" t="s">
        <v>31</v>
      </c>
      <c r="J90" s="5" t="s">
        <v>430</v>
      </c>
      <c r="K90" s="5" t="s">
        <v>2371</v>
      </c>
      <c r="L90" s="5" t="s">
        <v>24188</v>
      </c>
      <c r="M90" s="5" t="s">
        <v>53</v>
      </c>
      <c r="N90" s="5"/>
      <c r="O90" s="5" t="b">
        <f t="shared" ca="1" si="0"/>
        <v>1</v>
      </c>
      <c r="P90" s="5"/>
      <c r="Q90" s="5"/>
      <c r="R90" s="5"/>
      <c r="S90" s="5"/>
      <c r="T90" s="5"/>
      <c r="U90" s="5"/>
      <c r="V90" s="5"/>
      <c r="W90" s="5"/>
      <c r="X90" s="5"/>
      <c r="Y90" s="5"/>
      <c r="Z90" s="5"/>
      <c r="AA90" s="5"/>
      <c r="AB90" s="5"/>
      <c r="AC90" s="5"/>
      <c r="AD90" s="5"/>
    </row>
    <row r="91" spans="1:30" ht="19.5" customHeight="1">
      <c r="A91" s="5" t="s">
        <v>2660</v>
      </c>
      <c r="B91" s="5" t="s">
        <v>24190</v>
      </c>
      <c r="C91" s="5" t="s">
        <v>27</v>
      </c>
      <c r="D91" s="5" t="s">
        <v>47</v>
      </c>
      <c r="E91" s="5" t="s">
        <v>45</v>
      </c>
      <c r="F91" s="7">
        <v>8</v>
      </c>
      <c r="G91" s="7">
        <v>20</v>
      </c>
      <c r="H91" s="5" t="s">
        <v>178</v>
      </c>
      <c r="I91" s="7" t="s">
        <v>24</v>
      </c>
      <c r="J91" s="5" t="s">
        <v>5363</v>
      </c>
      <c r="K91" s="5" t="s">
        <v>24191</v>
      </c>
      <c r="L91" s="5" t="s">
        <v>24192</v>
      </c>
      <c r="M91" s="5" t="s">
        <v>53</v>
      </c>
      <c r="N91" s="5"/>
      <c r="O91" s="5" t="b">
        <f t="shared" ca="1" si="0"/>
        <v>1</v>
      </c>
      <c r="P91" s="5"/>
      <c r="Q91" s="5"/>
      <c r="R91" s="5"/>
      <c r="S91" s="5"/>
      <c r="T91" s="5"/>
      <c r="U91" s="5"/>
      <c r="V91" s="5"/>
      <c r="W91" s="5"/>
      <c r="X91" s="5"/>
      <c r="Y91" s="5"/>
      <c r="Z91" s="5"/>
      <c r="AA91" s="5"/>
      <c r="AB91" s="5"/>
      <c r="AC91" s="5"/>
      <c r="AD91" s="5"/>
    </row>
    <row r="92" spans="1:30" ht="19.5" customHeight="1">
      <c r="A92" s="5" t="s">
        <v>7503</v>
      </c>
      <c r="B92" s="5" t="s">
        <v>24195</v>
      </c>
      <c r="C92" s="5" t="s">
        <v>27</v>
      </c>
      <c r="D92" s="5" t="s">
        <v>75</v>
      </c>
      <c r="E92" s="5" t="s">
        <v>29</v>
      </c>
      <c r="F92" s="7">
        <v>8</v>
      </c>
      <c r="G92" s="7">
        <v>15</v>
      </c>
      <c r="H92" s="5" t="s">
        <v>65</v>
      </c>
      <c r="I92" s="5" t="s">
        <v>31</v>
      </c>
      <c r="J92" s="5" t="s">
        <v>106</v>
      </c>
      <c r="K92" s="5" t="s">
        <v>24196</v>
      </c>
      <c r="L92" s="5" t="s">
        <v>24197</v>
      </c>
      <c r="M92" s="5" t="s">
        <v>53</v>
      </c>
      <c r="N92" s="5"/>
      <c r="O92" s="5" t="b">
        <f t="shared" ca="1" si="0"/>
        <v>1</v>
      </c>
      <c r="P92" s="5"/>
      <c r="Q92" s="5"/>
      <c r="R92" s="5"/>
      <c r="S92" s="5"/>
      <c r="T92" s="5"/>
      <c r="U92" s="5"/>
      <c r="V92" s="5"/>
      <c r="W92" s="5"/>
      <c r="X92" s="5"/>
      <c r="Y92" s="5"/>
      <c r="Z92" s="5"/>
      <c r="AA92" s="5"/>
      <c r="AB92" s="5"/>
      <c r="AC92" s="5"/>
      <c r="AD92" s="5"/>
    </row>
    <row r="93" spans="1:30" ht="19.5" customHeight="1">
      <c r="A93" s="5" t="s">
        <v>784</v>
      </c>
      <c r="B93" s="5" t="s">
        <v>2409</v>
      </c>
      <c r="C93" s="5" t="s">
        <v>27</v>
      </c>
      <c r="D93" s="5" t="s">
        <v>85</v>
      </c>
      <c r="E93" s="5" t="s">
        <v>45</v>
      </c>
      <c r="F93" s="7">
        <v>8</v>
      </c>
      <c r="G93" s="7">
        <v>15</v>
      </c>
      <c r="H93" s="5" t="s">
        <v>65</v>
      </c>
      <c r="I93" s="5" t="s">
        <v>31</v>
      </c>
      <c r="J93" s="5" t="s">
        <v>1471</v>
      </c>
      <c r="K93" s="5" t="s">
        <v>2873</v>
      </c>
      <c r="L93" s="5" t="s">
        <v>24199</v>
      </c>
      <c r="M93" s="5" t="s">
        <v>167</v>
      </c>
      <c r="N93" s="5"/>
      <c r="O93" s="5" t="b">
        <f t="shared" ca="1" si="0"/>
        <v>1</v>
      </c>
      <c r="P93" s="5"/>
      <c r="Q93" s="5"/>
      <c r="R93" s="5"/>
      <c r="S93" s="5"/>
      <c r="T93" s="5"/>
      <c r="U93" s="5"/>
      <c r="V93" s="5"/>
      <c r="W93" s="5"/>
      <c r="X93" s="5"/>
      <c r="Y93" s="5"/>
      <c r="Z93" s="5"/>
      <c r="AA93" s="5"/>
      <c r="AB93" s="5"/>
      <c r="AC93" s="5"/>
      <c r="AD93" s="5"/>
    </row>
    <row r="94" spans="1:30" ht="19.5" customHeight="1">
      <c r="A94" s="5" t="s">
        <v>2893</v>
      </c>
      <c r="B94" s="5" t="s">
        <v>7713</v>
      </c>
      <c r="C94" s="5" t="s">
        <v>27</v>
      </c>
      <c r="D94" s="5" t="s">
        <v>47</v>
      </c>
      <c r="E94" s="5" t="s">
        <v>45</v>
      </c>
      <c r="F94" s="7">
        <v>8</v>
      </c>
      <c r="G94" s="7">
        <v>10</v>
      </c>
      <c r="H94" s="5" t="s">
        <v>30</v>
      </c>
      <c r="I94" s="5" t="s">
        <v>31</v>
      </c>
      <c r="J94" s="5" t="s">
        <v>57</v>
      </c>
      <c r="K94" s="5" t="s">
        <v>7716</v>
      </c>
      <c r="L94" s="5" t="s">
        <v>7717</v>
      </c>
      <c r="M94" s="5" t="s">
        <v>37</v>
      </c>
      <c r="N94" s="5"/>
      <c r="O94" s="5" t="b">
        <f t="shared" ca="1" si="0"/>
        <v>1</v>
      </c>
      <c r="P94" s="5"/>
      <c r="Q94" s="5"/>
      <c r="R94" s="5"/>
      <c r="S94" s="5"/>
      <c r="T94" s="5"/>
      <c r="U94" s="5"/>
      <c r="V94" s="5"/>
      <c r="W94" s="5"/>
      <c r="X94" s="5"/>
      <c r="Y94" s="5"/>
      <c r="Z94" s="5"/>
      <c r="AA94" s="5"/>
      <c r="AB94" s="5"/>
      <c r="AC94" s="5"/>
      <c r="AD94" s="5"/>
    </row>
    <row r="95" spans="1:30" ht="19.5" customHeight="1">
      <c r="A95" s="5" t="s">
        <v>396</v>
      </c>
      <c r="B95" s="5" t="s">
        <v>19182</v>
      </c>
      <c r="C95" s="5" t="s">
        <v>27</v>
      </c>
      <c r="D95" s="5" t="s">
        <v>80</v>
      </c>
      <c r="E95" s="5" t="s">
        <v>45</v>
      </c>
      <c r="F95" s="7">
        <v>8</v>
      </c>
      <c r="G95" s="7">
        <v>12</v>
      </c>
      <c r="H95" s="5" t="s">
        <v>852</v>
      </c>
      <c r="I95" s="5" t="s">
        <v>31</v>
      </c>
      <c r="J95" s="5" t="s">
        <v>110</v>
      </c>
      <c r="K95" s="5" t="s">
        <v>24203</v>
      </c>
      <c r="L95" s="5" t="s">
        <v>24204</v>
      </c>
      <c r="M95" s="5" t="s">
        <v>53</v>
      </c>
      <c r="N95" s="5"/>
      <c r="O95" s="5" t="b">
        <f t="shared" ca="1" si="0"/>
        <v>1</v>
      </c>
      <c r="P95" s="5"/>
      <c r="Q95" s="5"/>
      <c r="R95" s="5"/>
      <c r="S95" s="5"/>
      <c r="T95" s="5"/>
      <c r="U95" s="5"/>
      <c r="V95" s="5"/>
      <c r="W95" s="5"/>
      <c r="X95" s="5"/>
      <c r="Y95" s="5"/>
      <c r="Z95" s="5"/>
      <c r="AA95" s="5"/>
      <c r="AB95" s="5"/>
      <c r="AC95" s="5"/>
      <c r="AD95" s="5"/>
    </row>
    <row r="96" spans="1:30" ht="19.5" customHeight="1">
      <c r="A96" s="5" t="s">
        <v>24206</v>
      </c>
      <c r="B96" s="5" t="s">
        <v>24207</v>
      </c>
      <c r="C96" s="5" t="s">
        <v>27</v>
      </c>
      <c r="D96" s="5" t="s">
        <v>575</v>
      </c>
      <c r="E96" s="5" t="s">
        <v>45</v>
      </c>
      <c r="F96" s="7">
        <v>8</v>
      </c>
      <c r="G96" s="7">
        <v>20</v>
      </c>
      <c r="H96" s="5" t="s">
        <v>178</v>
      </c>
      <c r="I96" s="5" t="s">
        <v>108</v>
      </c>
      <c r="J96" s="5" t="s">
        <v>686</v>
      </c>
      <c r="K96" s="5" t="s">
        <v>24208</v>
      </c>
      <c r="L96" s="5" t="s">
        <v>11031</v>
      </c>
      <c r="M96" s="5" t="s">
        <v>37</v>
      </c>
      <c r="N96" s="5" t="b">
        <f t="shared" ref="N96:N97" ca="1" si="1">IFERROR(__xludf.DUMMYFUNCTION("REGEXMATCH(A96,""前端"")"),TRUE)</f>
        <v>1</v>
      </c>
      <c r="O96" s="5" t="b">
        <f t="shared" ca="1" si="0"/>
        <v>1</v>
      </c>
      <c r="P96" s="5"/>
      <c r="Q96" s="5"/>
      <c r="R96" s="5"/>
      <c r="S96" s="5"/>
      <c r="T96" s="5"/>
      <c r="U96" s="5"/>
      <c r="V96" s="5"/>
      <c r="W96" s="5"/>
      <c r="X96" s="5"/>
      <c r="Y96" s="5"/>
      <c r="Z96" s="5"/>
      <c r="AA96" s="5"/>
      <c r="AB96" s="5"/>
      <c r="AC96" s="5"/>
      <c r="AD96" s="5"/>
    </row>
    <row r="97" spans="1:30" ht="19.5" customHeight="1">
      <c r="A97" s="5" t="s">
        <v>24213</v>
      </c>
      <c r="B97" s="5" t="s">
        <v>24215</v>
      </c>
      <c r="C97" s="5" t="s">
        <v>27</v>
      </c>
      <c r="D97" s="5" t="s">
        <v>85</v>
      </c>
      <c r="E97" s="5" t="s">
        <v>45</v>
      </c>
      <c r="F97" s="7">
        <v>8</v>
      </c>
      <c r="G97" s="7">
        <v>10</v>
      </c>
      <c r="H97" s="5" t="s">
        <v>30</v>
      </c>
      <c r="I97" s="5" t="s">
        <v>125</v>
      </c>
      <c r="J97" s="5" t="s">
        <v>4948</v>
      </c>
      <c r="K97" s="5" t="s">
        <v>24220</v>
      </c>
      <c r="L97" s="5" t="s">
        <v>24221</v>
      </c>
      <c r="M97" s="5" t="s">
        <v>37</v>
      </c>
      <c r="N97" s="5" t="b">
        <f t="shared" ca="1" si="1"/>
        <v>1</v>
      </c>
      <c r="O97" s="5" t="b">
        <f t="shared" ca="1" si="0"/>
        <v>1</v>
      </c>
      <c r="P97" s="5"/>
      <c r="Q97" s="5"/>
      <c r="R97" s="5"/>
      <c r="S97" s="5"/>
      <c r="T97" s="5"/>
      <c r="U97" s="5"/>
      <c r="V97" s="5"/>
      <c r="W97" s="5"/>
      <c r="X97" s="5"/>
      <c r="Y97" s="5"/>
      <c r="Z97" s="5"/>
      <c r="AA97" s="5"/>
      <c r="AB97" s="5"/>
      <c r="AC97" s="5"/>
      <c r="AD97" s="5"/>
    </row>
    <row r="98" spans="1:30" ht="19.5" customHeight="1">
      <c r="A98" s="5" t="s">
        <v>1457</v>
      </c>
      <c r="B98" s="5" t="s">
        <v>6341</v>
      </c>
      <c r="C98" s="5" t="s">
        <v>27</v>
      </c>
      <c r="D98" s="5" t="s">
        <v>85</v>
      </c>
      <c r="E98" s="5" t="s">
        <v>29</v>
      </c>
      <c r="F98" s="7">
        <v>8</v>
      </c>
      <c r="G98" s="7">
        <v>10</v>
      </c>
      <c r="H98" s="5" t="s">
        <v>30</v>
      </c>
      <c r="I98" s="5" t="s">
        <v>108</v>
      </c>
      <c r="J98" s="5" t="s">
        <v>110</v>
      </c>
      <c r="K98" s="5" t="s">
        <v>24225</v>
      </c>
      <c r="L98" s="5" t="s">
        <v>24226</v>
      </c>
      <c r="M98" s="5" t="s">
        <v>37</v>
      </c>
      <c r="N98" s="5"/>
      <c r="O98" s="5" t="b">
        <f t="shared" ca="1" si="0"/>
        <v>1</v>
      </c>
      <c r="P98" s="5"/>
      <c r="Q98" s="5"/>
      <c r="R98" s="5"/>
      <c r="S98" s="5"/>
      <c r="T98" s="5"/>
      <c r="U98" s="5"/>
      <c r="V98" s="5"/>
      <c r="W98" s="5"/>
      <c r="X98" s="5"/>
      <c r="Y98" s="5"/>
      <c r="Z98" s="5"/>
      <c r="AA98" s="5"/>
      <c r="AB98" s="5"/>
      <c r="AC98" s="5"/>
      <c r="AD98" s="5"/>
    </row>
    <row r="99" spans="1:30" ht="19.5" customHeight="1">
      <c r="A99" s="5" t="s">
        <v>24227</v>
      </c>
      <c r="B99" s="5" t="s">
        <v>24228</v>
      </c>
      <c r="C99" s="5" t="s">
        <v>27</v>
      </c>
      <c r="D99" s="5" t="s">
        <v>85</v>
      </c>
      <c r="E99" s="5" t="s">
        <v>29</v>
      </c>
      <c r="F99" s="7">
        <v>8</v>
      </c>
      <c r="G99" s="7">
        <v>10</v>
      </c>
      <c r="H99" s="5" t="s">
        <v>30</v>
      </c>
      <c r="I99" s="5" t="s">
        <v>125</v>
      </c>
      <c r="J99" s="5" t="s">
        <v>87</v>
      </c>
      <c r="K99" s="5" t="s">
        <v>24229</v>
      </c>
      <c r="L99" s="5" t="s">
        <v>24230</v>
      </c>
      <c r="M99" s="5" t="s">
        <v>100</v>
      </c>
      <c r="N99" s="5"/>
      <c r="O99" s="5" t="b">
        <f t="shared" ca="1" si="0"/>
        <v>1</v>
      </c>
      <c r="P99" s="5"/>
      <c r="Q99" s="5"/>
      <c r="R99" s="5"/>
      <c r="S99" s="5"/>
      <c r="T99" s="5"/>
      <c r="U99" s="5"/>
      <c r="V99" s="5"/>
      <c r="W99" s="5"/>
      <c r="X99" s="5"/>
      <c r="Y99" s="5"/>
      <c r="Z99" s="5"/>
      <c r="AA99" s="5"/>
      <c r="AB99" s="5"/>
      <c r="AC99" s="5"/>
      <c r="AD99" s="5"/>
    </row>
    <row r="100" spans="1:30" ht="19.5" customHeight="1">
      <c r="A100" s="5" t="s">
        <v>1457</v>
      </c>
      <c r="B100" s="5" t="s">
        <v>14410</v>
      </c>
      <c r="C100" s="5" t="s">
        <v>27</v>
      </c>
      <c r="D100" s="5" t="s">
        <v>80</v>
      </c>
      <c r="E100" s="5" t="s">
        <v>45</v>
      </c>
      <c r="F100" s="7">
        <v>8</v>
      </c>
      <c r="G100" s="7">
        <v>15</v>
      </c>
      <c r="H100" s="5" t="s">
        <v>65</v>
      </c>
      <c r="I100" s="5" t="s">
        <v>31</v>
      </c>
      <c r="J100" s="5" t="s">
        <v>14412</v>
      </c>
      <c r="K100" s="5" t="s">
        <v>14415</v>
      </c>
      <c r="L100" s="5" t="s">
        <v>24231</v>
      </c>
      <c r="M100" s="5" t="s">
        <v>53</v>
      </c>
      <c r="N100" s="5" t="b">
        <f t="shared" ref="N100:N101" ca="1" si="2">IFERROR(__xludf.DUMMYFUNCTION("REGEXMATCH(A100,""前端"")"),TRUE)</f>
        <v>1</v>
      </c>
      <c r="O100" s="5" t="b">
        <f t="shared" ca="1" si="0"/>
        <v>1</v>
      </c>
      <c r="P100" s="5"/>
      <c r="Q100" s="5"/>
      <c r="R100" s="5"/>
      <c r="S100" s="5"/>
      <c r="T100" s="5"/>
      <c r="U100" s="5"/>
      <c r="V100" s="5"/>
      <c r="W100" s="5"/>
      <c r="X100" s="5"/>
      <c r="Y100" s="5"/>
      <c r="Z100" s="5"/>
      <c r="AA100" s="5"/>
      <c r="AB100" s="5"/>
      <c r="AC100" s="5"/>
      <c r="AD100" s="5"/>
    </row>
    <row r="101" spans="1:30" ht="19.5" customHeight="1">
      <c r="A101" s="5" t="s">
        <v>1457</v>
      </c>
      <c r="B101" s="5" t="s">
        <v>24233</v>
      </c>
      <c r="C101" s="5" t="s">
        <v>27</v>
      </c>
      <c r="D101" s="5" t="s">
        <v>105</v>
      </c>
      <c r="E101" s="5" t="s">
        <v>45</v>
      </c>
      <c r="F101" s="7">
        <v>8</v>
      </c>
      <c r="G101" s="7">
        <v>10</v>
      </c>
      <c r="H101" s="5" t="s">
        <v>30</v>
      </c>
      <c r="I101" s="5" t="s">
        <v>108</v>
      </c>
      <c r="J101" s="5" t="s">
        <v>350</v>
      </c>
      <c r="K101" s="5" t="s">
        <v>24234</v>
      </c>
      <c r="L101" s="5" t="s">
        <v>24235</v>
      </c>
      <c r="M101" s="5" t="s">
        <v>37</v>
      </c>
      <c r="N101" s="5" t="b">
        <f t="shared" ca="1" si="2"/>
        <v>1</v>
      </c>
      <c r="O101" s="5" t="b">
        <f t="shared" ca="1" si="0"/>
        <v>1</v>
      </c>
      <c r="P101" s="5"/>
      <c r="Q101" s="5"/>
      <c r="R101" s="5"/>
      <c r="S101" s="5"/>
      <c r="T101" s="5"/>
      <c r="U101" s="5"/>
      <c r="V101" s="5"/>
      <c r="W101" s="5"/>
      <c r="X101" s="5"/>
      <c r="Y101" s="5"/>
      <c r="Z101" s="5"/>
      <c r="AA101" s="5"/>
      <c r="AB101" s="5"/>
      <c r="AC101" s="5"/>
      <c r="AD101" s="5"/>
    </row>
    <row r="102" spans="1:30" ht="19.5" customHeight="1">
      <c r="A102" s="5" t="s">
        <v>1457</v>
      </c>
      <c r="B102" s="5" t="s">
        <v>13405</v>
      </c>
      <c r="C102" s="5" t="s">
        <v>27</v>
      </c>
      <c r="D102" s="5" t="s">
        <v>575</v>
      </c>
      <c r="E102" s="5" t="s">
        <v>29</v>
      </c>
      <c r="F102" s="7">
        <v>8</v>
      </c>
      <c r="G102" s="7">
        <v>14</v>
      </c>
      <c r="H102" s="5" t="s">
        <v>1392</v>
      </c>
      <c r="I102" s="5" t="s">
        <v>31</v>
      </c>
      <c r="J102" s="5" t="s">
        <v>1439</v>
      </c>
      <c r="K102" s="5" t="s">
        <v>24241</v>
      </c>
      <c r="L102" s="5" t="s">
        <v>24242</v>
      </c>
      <c r="M102" s="5" t="s">
        <v>53</v>
      </c>
      <c r="N102" s="5"/>
      <c r="O102" s="5" t="b">
        <f t="shared" ca="1" si="0"/>
        <v>1</v>
      </c>
      <c r="P102" s="5"/>
      <c r="Q102" s="5"/>
      <c r="R102" s="5"/>
      <c r="S102" s="5"/>
      <c r="T102" s="5"/>
      <c r="U102" s="5"/>
      <c r="V102" s="5"/>
      <c r="W102" s="5"/>
      <c r="X102" s="5"/>
      <c r="Y102" s="5"/>
      <c r="Z102" s="5"/>
      <c r="AA102" s="5"/>
      <c r="AB102" s="5"/>
      <c r="AC102" s="5"/>
      <c r="AD102" s="5"/>
    </row>
    <row r="103" spans="1:30" ht="19.5" customHeight="1">
      <c r="A103" s="5" t="s">
        <v>24243</v>
      </c>
      <c r="B103" s="5" t="s">
        <v>14218</v>
      </c>
      <c r="C103" s="5" t="s">
        <v>27</v>
      </c>
      <c r="D103" s="5" t="s">
        <v>85</v>
      </c>
      <c r="E103" s="5" t="s">
        <v>29</v>
      </c>
      <c r="F103" s="7">
        <v>8</v>
      </c>
      <c r="G103" s="7">
        <v>18</v>
      </c>
      <c r="H103" s="5" t="s">
        <v>1310</v>
      </c>
      <c r="I103" s="5" t="s">
        <v>125</v>
      </c>
      <c r="J103" s="5" t="s">
        <v>947</v>
      </c>
      <c r="K103" s="5" t="s">
        <v>24244</v>
      </c>
      <c r="L103" s="5" t="s">
        <v>24245</v>
      </c>
      <c r="M103" s="5" t="s">
        <v>37</v>
      </c>
      <c r="N103" s="5"/>
      <c r="O103" s="5" t="b">
        <f t="shared" ca="1" si="0"/>
        <v>1</v>
      </c>
      <c r="P103" s="5"/>
      <c r="Q103" s="5"/>
      <c r="R103" s="5"/>
      <c r="S103" s="5"/>
      <c r="T103" s="5"/>
      <c r="U103" s="5"/>
      <c r="V103" s="5"/>
      <c r="W103" s="5"/>
      <c r="X103" s="5"/>
      <c r="Y103" s="5"/>
      <c r="Z103" s="5"/>
      <c r="AA103" s="5"/>
      <c r="AB103" s="5"/>
      <c r="AC103" s="5"/>
      <c r="AD103" s="5"/>
    </row>
    <row r="104" spans="1:30" ht="19.5" customHeight="1">
      <c r="A104" s="5" t="s">
        <v>25</v>
      </c>
      <c r="B104" s="5" t="s">
        <v>26</v>
      </c>
      <c r="C104" s="5" t="s">
        <v>27</v>
      </c>
      <c r="D104" s="5" t="s">
        <v>28</v>
      </c>
      <c r="E104" s="5" t="s">
        <v>29</v>
      </c>
      <c r="F104" s="7">
        <v>8</v>
      </c>
      <c r="G104" s="7">
        <v>10</v>
      </c>
      <c r="H104" s="5" t="s">
        <v>30</v>
      </c>
      <c r="I104" s="5" t="s">
        <v>31</v>
      </c>
      <c r="J104" s="5" t="s">
        <v>32</v>
      </c>
      <c r="K104" s="5" t="s">
        <v>33</v>
      </c>
      <c r="L104" s="5" t="s">
        <v>36</v>
      </c>
      <c r="M104" s="5" t="s">
        <v>37</v>
      </c>
      <c r="N104" s="5"/>
      <c r="O104" s="5" t="b">
        <f t="shared" ca="1" si="0"/>
        <v>1</v>
      </c>
      <c r="P104" s="5"/>
      <c r="Q104" s="5"/>
      <c r="R104" s="5"/>
      <c r="S104" s="5"/>
      <c r="T104" s="5"/>
      <c r="U104" s="5"/>
      <c r="V104" s="5"/>
      <c r="W104" s="5"/>
      <c r="X104" s="5"/>
      <c r="Y104" s="5"/>
      <c r="Z104" s="5"/>
      <c r="AA104" s="5"/>
      <c r="AB104" s="5"/>
      <c r="AC104" s="5"/>
      <c r="AD104" s="5"/>
    </row>
    <row r="105" spans="1:30" ht="19.5" customHeight="1">
      <c r="A105" s="5" t="s">
        <v>396</v>
      </c>
      <c r="B105" s="5" t="s">
        <v>1574</v>
      </c>
      <c r="C105" s="5" t="s">
        <v>27</v>
      </c>
      <c r="D105" s="5" t="s">
        <v>105</v>
      </c>
      <c r="E105" s="5" t="s">
        <v>29</v>
      </c>
      <c r="F105" s="7">
        <v>8</v>
      </c>
      <c r="G105" s="7">
        <v>10</v>
      </c>
      <c r="H105" s="5" t="s">
        <v>30</v>
      </c>
      <c r="I105" s="5" t="s">
        <v>108</v>
      </c>
      <c r="J105" s="5" t="s">
        <v>224</v>
      </c>
      <c r="K105" s="5" t="s">
        <v>24247</v>
      </c>
      <c r="L105" s="5" t="s">
        <v>24248</v>
      </c>
      <c r="M105" s="5" t="s">
        <v>100</v>
      </c>
      <c r="N105" s="5"/>
      <c r="O105" s="5" t="b">
        <f t="shared" ca="1" si="0"/>
        <v>1</v>
      </c>
      <c r="P105" s="5"/>
      <c r="Q105" s="5"/>
      <c r="R105" s="5"/>
      <c r="S105" s="5"/>
      <c r="T105" s="5"/>
      <c r="U105" s="5"/>
      <c r="V105" s="5"/>
      <c r="W105" s="5"/>
      <c r="X105" s="5"/>
      <c r="Y105" s="5"/>
      <c r="Z105" s="5"/>
      <c r="AA105" s="5"/>
      <c r="AB105" s="5"/>
      <c r="AC105" s="5"/>
      <c r="AD105" s="5"/>
    </row>
    <row r="106" spans="1:30" ht="19.5" customHeight="1">
      <c r="A106" s="5" t="s">
        <v>15123</v>
      </c>
      <c r="B106" s="5" t="s">
        <v>24251</v>
      </c>
      <c r="C106" s="5" t="s">
        <v>27</v>
      </c>
      <c r="D106" s="5" t="s">
        <v>199</v>
      </c>
      <c r="E106" s="5" t="s">
        <v>45</v>
      </c>
      <c r="F106" s="7">
        <v>8</v>
      </c>
      <c r="G106" s="7">
        <v>10</v>
      </c>
      <c r="H106" s="5" t="s">
        <v>30</v>
      </c>
      <c r="I106" s="5" t="s">
        <v>31</v>
      </c>
      <c r="J106" s="5" t="s">
        <v>76</v>
      </c>
      <c r="K106" s="5" t="s">
        <v>24252</v>
      </c>
      <c r="L106" s="5" t="s">
        <v>24253</v>
      </c>
      <c r="M106" s="5" t="s">
        <v>53</v>
      </c>
      <c r="N106" s="5" t="b">
        <f ca="1">IFERROR(__xludf.DUMMYFUNCTION("REGEXMATCH(A106,""前端"")"),FALSE)</f>
        <v>0</v>
      </c>
      <c r="O106" s="5" t="b">
        <f t="shared" ca="1" si="0"/>
        <v>1</v>
      </c>
      <c r="P106" s="5"/>
      <c r="Q106" s="5"/>
      <c r="R106" s="5"/>
      <c r="S106" s="5"/>
      <c r="T106" s="5"/>
      <c r="U106" s="5"/>
      <c r="V106" s="5"/>
      <c r="W106" s="5"/>
      <c r="X106" s="5"/>
      <c r="Y106" s="5"/>
      <c r="Z106" s="5"/>
      <c r="AA106" s="5"/>
      <c r="AB106" s="5"/>
      <c r="AC106" s="5"/>
      <c r="AD106" s="5"/>
    </row>
    <row r="107" spans="1:30" ht="19.5" customHeight="1">
      <c r="A107" s="5" t="s">
        <v>396</v>
      </c>
      <c r="B107" s="5" t="s">
        <v>24254</v>
      </c>
      <c r="C107" s="5" t="s">
        <v>27</v>
      </c>
      <c r="D107" s="5" t="s">
        <v>47</v>
      </c>
      <c r="E107" s="5" t="s">
        <v>45</v>
      </c>
      <c r="F107" s="23">
        <v>8</v>
      </c>
      <c r="G107" s="11">
        <v>13</v>
      </c>
      <c r="H107" s="5" t="s">
        <v>1052</v>
      </c>
      <c r="I107" s="5" t="s">
        <v>108</v>
      </c>
      <c r="J107" s="5" t="s">
        <v>7377</v>
      </c>
      <c r="K107" s="5" t="s">
        <v>24257</v>
      </c>
      <c r="L107" s="5" t="s">
        <v>24258</v>
      </c>
      <c r="M107" s="5" t="s">
        <v>100</v>
      </c>
      <c r="N107" s="5"/>
      <c r="O107" s="5" t="b">
        <f t="shared" ca="1" si="0"/>
        <v>1</v>
      </c>
      <c r="P107" s="5"/>
      <c r="Q107" s="5"/>
      <c r="R107" s="5"/>
      <c r="S107" s="5"/>
      <c r="T107" s="5"/>
      <c r="U107" s="5"/>
      <c r="V107" s="5"/>
      <c r="W107" s="5"/>
      <c r="X107" s="5"/>
      <c r="Y107" s="5"/>
      <c r="Z107" s="5"/>
      <c r="AA107" s="5"/>
      <c r="AB107" s="5"/>
      <c r="AC107" s="5"/>
      <c r="AD107" s="5"/>
    </row>
    <row r="108" spans="1:30" ht="19.5" customHeight="1">
      <c r="A108" s="5" t="s">
        <v>20261</v>
      </c>
      <c r="B108" s="5" t="s">
        <v>122</v>
      </c>
      <c r="C108" s="5" t="s">
        <v>27</v>
      </c>
      <c r="D108" s="5" t="s">
        <v>80</v>
      </c>
      <c r="E108" s="5" t="s">
        <v>45</v>
      </c>
      <c r="F108" s="7">
        <v>8</v>
      </c>
      <c r="G108" s="7">
        <v>10</v>
      </c>
      <c r="H108" s="5" t="s">
        <v>30</v>
      </c>
      <c r="I108" s="5" t="s">
        <v>108</v>
      </c>
      <c r="J108" s="5" t="s">
        <v>126</v>
      </c>
      <c r="K108" s="5" t="s">
        <v>20262</v>
      </c>
      <c r="L108" s="5" t="s">
        <v>20263</v>
      </c>
      <c r="M108" s="5" t="s">
        <v>53</v>
      </c>
      <c r="N108" s="5"/>
      <c r="O108" s="5" t="b">
        <f t="shared" ca="1" si="0"/>
        <v>1</v>
      </c>
      <c r="P108" s="5"/>
      <c r="Q108" s="5"/>
      <c r="R108" s="5"/>
      <c r="S108" s="5"/>
      <c r="T108" s="5"/>
      <c r="U108" s="5"/>
      <c r="V108" s="5"/>
      <c r="W108" s="5"/>
      <c r="X108" s="5"/>
      <c r="Y108" s="5"/>
      <c r="Z108" s="5"/>
      <c r="AA108" s="5"/>
      <c r="AB108" s="5"/>
      <c r="AC108" s="5"/>
      <c r="AD108" s="5"/>
    </row>
    <row r="109" spans="1:30" ht="19.5" customHeight="1">
      <c r="A109" s="5" t="s">
        <v>24262</v>
      </c>
      <c r="B109" s="5" t="s">
        <v>15903</v>
      </c>
      <c r="C109" s="5" t="s">
        <v>27</v>
      </c>
      <c r="D109" s="5" t="s">
        <v>266</v>
      </c>
      <c r="E109" s="5" t="s">
        <v>45</v>
      </c>
      <c r="F109" s="7">
        <v>8</v>
      </c>
      <c r="G109" s="7">
        <v>15</v>
      </c>
      <c r="H109" s="5" t="s">
        <v>65</v>
      </c>
      <c r="I109" s="5" t="s">
        <v>31</v>
      </c>
      <c r="J109" s="5" t="s">
        <v>576</v>
      </c>
      <c r="K109" s="5" t="s">
        <v>24184</v>
      </c>
      <c r="L109" s="5" t="s">
        <v>24265</v>
      </c>
      <c r="M109" s="5" t="s">
        <v>53</v>
      </c>
      <c r="N109" s="5"/>
      <c r="O109" s="5" t="b">
        <f t="shared" ca="1" si="0"/>
        <v>1</v>
      </c>
      <c r="P109" s="5"/>
      <c r="Q109" s="5"/>
      <c r="R109" s="5"/>
      <c r="S109" s="5"/>
      <c r="T109" s="5"/>
      <c r="U109" s="5"/>
      <c r="V109" s="5"/>
      <c r="W109" s="5"/>
      <c r="X109" s="5"/>
      <c r="Y109" s="5"/>
      <c r="Z109" s="5"/>
      <c r="AA109" s="5"/>
      <c r="AB109" s="5"/>
      <c r="AC109" s="5"/>
      <c r="AD109" s="5"/>
    </row>
    <row r="110" spans="1:30" ht="19.5" customHeight="1">
      <c r="A110" s="5" t="s">
        <v>4047</v>
      </c>
      <c r="B110" s="5" t="s">
        <v>662</v>
      </c>
      <c r="C110" s="5" t="s">
        <v>27</v>
      </c>
      <c r="D110" s="5" t="s">
        <v>80</v>
      </c>
      <c r="E110" s="5" t="s">
        <v>45</v>
      </c>
      <c r="F110" s="7">
        <v>8</v>
      </c>
      <c r="G110" s="7">
        <v>25</v>
      </c>
      <c r="H110" s="5" t="s">
        <v>7163</v>
      </c>
      <c r="I110" s="5" t="s">
        <v>31</v>
      </c>
      <c r="J110" s="5" t="s">
        <v>663</v>
      </c>
      <c r="K110" s="5" t="s">
        <v>24024</v>
      </c>
      <c r="L110" s="5" t="s">
        <v>24267</v>
      </c>
      <c r="M110" s="5" t="s">
        <v>37</v>
      </c>
      <c r="N110" s="5"/>
      <c r="O110" s="5" t="b">
        <f t="shared" ca="1" si="0"/>
        <v>1</v>
      </c>
      <c r="P110" s="5"/>
      <c r="Q110" s="5"/>
      <c r="R110" s="5"/>
      <c r="S110" s="5"/>
      <c r="T110" s="5"/>
      <c r="U110" s="5"/>
      <c r="V110" s="5"/>
      <c r="W110" s="5"/>
      <c r="X110" s="5"/>
      <c r="Y110" s="5"/>
      <c r="Z110" s="5"/>
      <c r="AA110" s="5"/>
      <c r="AB110" s="5"/>
      <c r="AC110" s="5"/>
      <c r="AD110" s="5"/>
    </row>
    <row r="111" spans="1:30" ht="19.5" customHeight="1">
      <c r="A111" s="5" t="s">
        <v>7132</v>
      </c>
      <c r="B111" s="5" t="s">
        <v>24098</v>
      </c>
      <c r="C111" s="5" t="s">
        <v>27</v>
      </c>
      <c r="D111" s="5" t="s">
        <v>80</v>
      </c>
      <c r="E111" s="5" t="s">
        <v>29</v>
      </c>
      <c r="F111" s="7">
        <v>8</v>
      </c>
      <c r="G111" s="7">
        <v>15</v>
      </c>
      <c r="H111" s="5" t="s">
        <v>65</v>
      </c>
      <c r="I111" s="5" t="s">
        <v>108</v>
      </c>
      <c r="J111" s="5" t="s">
        <v>57</v>
      </c>
      <c r="K111" s="9" t="s">
        <v>47</v>
      </c>
      <c r="L111" s="5" t="s">
        <v>24099</v>
      </c>
      <c r="M111" s="5" t="s">
        <v>100</v>
      </c>
      <c r="N111" s="5"/>
      <c r="O111" s="5" t="b">
        <f t="shared" ca="1" si="0"/>
        <v>1</v>
      </c>
      <c r="P111" s="5"/>
      <c r="Q111" s="5"/>
      <c r="R111" s="5"/>
      <c r="S111" s="5"/>
      <c r="T111" s="5"/>
      <c r="U111" s="5"/>
      <c r="V111" s="5"/>
      <c r="W111" s="5"/>
      <c r="X111" s="5"/>
      <c r="Y111" s="5"/>
      <c r="Z111" s="5"/>
      <c r="AA111" s="5"/>
      <c r="AB111" s="5"/>
      <c r="AC111" s="5"/>
      <c r="AD111" s="5"/>
    </row>
    <row r="112" spans="1:30" ht="19.5" customHeight="1">
      <c r="A112" s="5" t="s">
        <v>24271</v>
      </c>
      <c r="B112" s="5" t="s">
        <v>14218</v>
      </c>
      <c r="C112" s="5" t="s">
        <v>27</v>
      </c>
      <c r="D112" s="5" t="s">
        <v>85</v>
      </c>
      <c r="E112" s="5" t="s">
        <v>45</v>
      </c>
      <c r="F112" s="7">
        <v>8</v>
      </c>
      <c r="G112" s="7">
        <v>18</v>
      </c>
      <c r="H112" s="5" t="s">
        <v>1310</v>
      </c>
      <c r="I112" s="5" t="s">
        <v>125</v>
      </c>
      <c r="J112" s="5" t="s">
        <v>947</v>
      </c>
      <c r="K112" s="5" t="s">
        <v>24244</v>
      </c>
      <c r="L112" s="5" t="s">
        <v>24273</v>
      </c>
      <c r="M112" s="5" t="s">
        <v>37</v>
      </c>
      <c r="N112" s="5"/>
      <c r="O112" s="5" t="b">
        <f t="shared" ca="1" si="0"/>
        <v>1</v>
      </c>
      <c r="P112" s="5"/>
      <c r="Q112" s="5"/>
      <c r="R112" s="5"/>
      <c r="S112" s="5"/>
      <c r="T112" s="5"/>
      <c r="U112" s="5"/>
      <c r="V112" s="5"/>
      <c r="W112" s="5"/>
      <c r="X112" s="5"/>
      <c r="Y112" s="5"/>
      <c r="Z112" s="5"/>
      <c r="AA112" s="5"/>
      <c r="AB112" s="5"/>
      <c r="AC112" s="5"/>
      <c r="AD112" s="5"/>
    </row>
    <row r="113" spans="1:30" ht="19.5" customHeight="1">
      <c r="A113" s="5" t="s">
        <v>24277</v>
      </c>
      <c r="B113" s="5" t="s">
        <v>19272</v>
      </c>
      <c r="C113" s="5" t="s">
        <v>27</v>
      </c>
      <c r="D113" s="5" t="s">
        <v>75</v>
      </c>
      <c r="E113" s="5" t="s">
        <v>45</v>
      </c>
      <c r="F113" s="7">
        <v>8</v>
      </c>
      <c r="G113" s="7">
        <v>10</v>
      </c>
      <c r="H113" s="5" t="s">
        <v>30</v>
      </c>
      <c r="I113" s="5" t="s">
        <v>108</v>
      </c>
      <c r="J113" s="5" t="s">
        <v>811</v>
      </c>
      <c r="K113" s="5" t="s">
        <v>19273</v>
      </c>
      <c r="L113" s="5" t="s">
        <v>24279</v>
      </c>
      <c r="M113" s="5" t="s">
        <v>100</v>
      </c>
      <c r="N113" s="5" t="b">
        <f t="shared" ref="N113:N114" ca="1" si="3">IFERROR(__xludf.DUMMYFUNCTION("REGEXMATCH(A113,""前端"")"),TRUE)</f>
        <v>1</v>
      </c>
      <c r="O113" s="5" t="b">
        <f t="shared" ca="1" si="0"/>
        <v>1</v>
      </c>
      <c r="P113" s="5"/>
      <c r="Q113" s="5"/>
      <c r="R113" s="5"/>
      <c r="S113" s="5"/>
      <c r="T113" s="5"/>
      <c r="U113" s="5"/>
      <c r="V113" s="5"/>
      <c r="W113" s="5"/>
      <c r="X113" s="5"/>
      <c r="Y113" s="5"/>
      <c r="Z113" s="5"/>
      <c r="AA113" s="5"/>
      <c r="AB113" s="5"/>
      <c r="AC113" s="5"/>
      <c r="AD113" s="5"/>
    </row>
    <row r="114" spans="1:30" ht="19.5" customHeight="1">
      <c r="A114" s="5" t="s">
        <v>24281</v>
      </c>
      <c r="B114" s="5" t="s">
        <v>4824</v>
      </c>
      <c r="C114" s="5" t="s">
        <v>20</v>
      </c>
      <c r="D114" s="5" t="s">
        <v>3315</v>
      </c>
      <c r="E114" s="5" t="s">
        <v>29</v>
      </c>
      <c r="F114" s="7">
        <v>8</v>
      </c>
      <c r="G114" s="7">
        <v>10</v>
      </c>
      <c r="H114" s="5" t="s">
        <v>30</v>
      </c>
      <c r="I114" s="5" t="s">
        <v>108</v>
      </c>
      <c r="J114" s="5" t="s">
        <v>479</v>
      </c>
      <c r="K114" s="5" t="s">
        <v>24282</v>
      </c>
      <c r="L114" s="9" t="s">
        <v>47</v>
      </c>
      <c r="M114" s="5" t="s">
        <v>100</v>
      </c>
      <c r="N114" s="5" t="b">
        <f t="shared" ca="1" si="3"/>
        <v>1</v>
      </c>
      <c r="O114" s="5" t="b">
        <f t="shared" ca="1" si="0"/>
        <v>1</v>
      </c>
      <c r="P114" s="5"/>
      <c r="Q114" s="5"/>
      <c r="R114" s="5"/>
      <c r="S114" s="5"/>
      <c r="T114" s="5"/>
      <c r="U114" s="5"/>
      <c r="V114" s="5"/>
      <c r="W114" s="5"/>
      <c r="X114" s="5"/>
      <c r="Y114" s="5"/>
      <c r="Z114" s="5"/>
      <c r="AA114" s="5"/>
      <c r="AB114" s="5"/>
      <c r="AC114" s="5"/>
      <c r="AD114" s="5"/>
    </row>
    <row r="115" spans="1:30" ht="19.5" customHeight="1">
      <c r="A115" s="5" t="s">
        <v>3213</v>
      </c>
      <c r="B115" s="5" t="s">
        <v>8839</v>
      </c>
      <c r="C115" s="5" t="s">
        <v>20</v>
      </c>
      <c r="D115" s="5" t="s">
        <v>21</v>
      </c>
      <c r="E115" s="5" t="s">
        <v>45</v>
      </c>
      <c r="F115" s="23">
        <v>8</v>
      </c>
      <c r="G115" s="11">
        <v>13</v>
      </c>
      <c r="H115" s="5" t="s">
        <v>1052</v>
      </c>
      <c r="I115" s="5" t="s">
        <v>108</v>
      </c>
      <c r="J115" s="5" t="s">
        <v>57</v>
      </c>
      <c r="K115" s="5" t="s">
        <v>8843</v>
      </c>
      <c r="L115" s="5" t="s">
        <v>8845</v>
      </c>
      <c r="M115" s="5" t="s">
        <v>100</v>
      </c>
      <c r="N115" s="5"/>
      <c r="O115" s="5" t="b">
        <f t="shared" ca="1" si="0"/>
        <v>1</v>
      </c>
      <c r="P115" s="5"/>
      <c r="Q115" s="5"/>
      <c r="R115" s="5"/>
      <c r="S115" s="5"/>
      <c r="T115" s="5"/>
      <c r="U115" s="5"/>
      <c r="V115" s="5"/>
      <c r="W115" s="5"/>
      <c r="X115" s="5"/>
      <c r="Y115" s="5"/>
      <c r="Z115" s="5"/>
      <c r="AA115" s="5"/>
      <c r="AB115" s="5"/>
      <c r="AC115" s="5"/>
      <c r="AD115" s="5"/>
    </row>
    <row r="116" spans="1:30" ht="19.5" customHeight="1">
      <c r="A116" s="5" t="s">
        <v>396</v>
      </c>
      <c r="B116" s="5" t="s">
        <v>12388</v>
      </c>
      <c r="C116" s="5" t="s">
        <v>20</v>
      </c>
      <c r="D116" s="5" t="s">
        <v>2283</v>
      </c>
      <c r="E116" s="5" t="s">
        <v>29</v>
      </c>
      <c r="F116" s="7">
        <v>8</v>
      </c>
      <c r="G116" s="7">
        <v>10</v>
      </c>
      <c r="H116" s="5" t="s">
        <v>30</v>
      </c>
      <c r="I116" s="5" t="s">
        <v>31</v>
      </c>
      <c r="J116" s="5" t="s">
        <v>2745</v>
      </c>
      <c r="K116" s="5" t="s">
        <v>3051</v>
      </c>
      <c r="L116" s="5" t="s">
        <v>24284</v>
      </c>
      <c r="M116" s="5" t="s">
        <v>53</v>
      </c>
      <c r="N116" s="5"/>
      <c r="O116" s="5" t="b">
        <f t="shared" ca="1" si="0"/>
        <v>1</v>
      </c>
      <c r="P116" s="5"/>
      <c r="Q116" s="5"/>
      <c r="R116" s="5"/>
      <c r="S116" s="5"/>
      <c r="T116" s="5"/>
      <c r="U116" s="5"/>
      <c r="V116" s="5"/>
      <c r="W116" s="5"/>
      <c r="X116" s="5"/>
      <c r="Y116" s="5"/>
      <c r="Z116" s="5"/>
      <c r="AA116" s="5"/>
      <c r="AB116" s="5"/>
      <c r="AC116" s="5"/>
      <c r="AD116" s="5"/>
    </row>
    <row r="117" spans="1:30" ht="19.5" customHeight="1">
      <c r="A117" s="5" t="s">
        <v>2814</v>
      </c>
      <c r="B117" s="5" t="s">
        <v>3453</v>
      </c>
      <c r="C117" s="5" t="s">
        <v>20</v>
      </c>
      <c r="D117" s="5" t="s">
        <v>21</v>
      </c>
      <c r="E117" s="5" t="s">
        <v>45</v>
      </c>
      <c r="F117" s="7">
        <v>8</v>
      </c>
      <c r="G117" s="7">
        <v>10</v>
      </c>
      <c r="H117" s="5" t="s">
        <v>30</v>
      </c>
      <c r="I117" s="5" t="s">
        <v>31</v>
      </c>
      <c r="J117" s="5" t="s">
        <v>57</v>
      </c>
      <c r="K117" s="5" t="s">
        <v>24285</v>
      </c>
      <c r="L117" s="5" t="s">
        <v>24286</v>
      </c>
      <c r="M117" s="5" t="s">
        <v>37</v>
      </c>
      <c r="N117" s="5"/>
      <c r="O117" s="5" t="b">
        <f t="shared" ca="1" si="0"/>
        <v>1</v>
      </c>
      <c r="P117" s="5"/>
      <c r="Q117" s="5"/>
      <c r="R117" s="5"/>
      <c r="S117" s="5"/>
      <c r="T117" s="5"/>
      <c r="U117" s="5"/>
      <c r="V117" s="5"/>
      <c r="W117" s="5"/>
      <c r="X117" s="5"/>
      <c r="Y117" s="5"/>
      <c r="Z117" s="5"/>
      <c r="AA117" s="5"/>
      <c r="AB117" s="5"/>
      <c r="AC117" s="5"/>
      <c r="AD117" s="5"/>
    </row>
    <row r="118" spans="1:30" ht="19.5" customHeight="1">
      <c r="A118" s="5" t="s">
        <v>24288</v>
      </c>
      <c r="B118" s="5" t="s">
        <v>24289</v>
      </c>
      <c r="C118" s="5" t="s">
        <v>20</v>
      </c>
      <c r="D118" s="5" t="s">
        <v>3833</v>
      </c>
      <c r="E118" s="5" t="s">
        <v>29</v>
      </c>
      <c r="F118" s="7">
        <v>8</v>
      </c>
      <c r="G118" s="7">
        <v>10</v>
      </c>
      <c r="H118" s="5" t="s">
        <v>30</v>
      </c>
      <c r="I118" s="5" t="s">
        <v>31</v>
      </c>
      <c r="J118" s="5" t="s">
        <v>576</v>
      </c>
      <c r="K118" s="5" t="s">
        <v>24291</v>
      </c>
      <c r="L118" s="5" t="s">
        <v>24292</v>
      </c>
      <c r="M118" s="5" t="s">
        <v>53</v>
      </c>
      <c r="N118" s="5"/>
      <c r="O118" s="5" t="b">
        <f t="shared" ca="1" si="0"/>
        <v>1</v>
      </c>
      <c r="P118" s="5"/>
      <c r="Q118" s="5"/>
      <c r="R118" s="5"/>
      <c r="S118" s="5"/>
      <c r="T118" s="5"/>
      <c r="U118" s="5"/>
      <c r="V118" s="5"/>
      <c r="W118" s="5"/>
      <c r="X118" s="5"/>
      <c r="Y118" s="5"/>
      <c r="Z118" s="5"/>
      <c r="AA118" s="5"/>
      <c r="AB118" s="5"/>
      <c r="AC118" s="5"/>
      <c r="AD118" s="5"/>
    </row>
    <row r="119" spans="1:30" ht="19.5" customHeight="1">
      <c r="A119" s="5" t="s">
        <v>1457</v>
      </c>
      <c r="B119" s="5" t="s">
        <v>22745</v>
      </c>
      <c r="C119" s="5" t="s">
        <v>20</v>
      </c>
      <c r="D119" s="5" t="s">
        <v>21</v>
      </c>
      <c r="E119" s="5" t="s">
        <v>45</v>
      </c>
      <c r="F119" s="7">
        <v>8</v>
      </c>
      <c r="G119" s="7">
        <v>18</v>
      </c>
      <c r="H119" s="5" t="s">
        <v>1310</v>
      </c>
      <c r="I119" s="5" t="s">
        <v>31</v>
      </c>
      <c r="J119" s="5" t="s">
        <v>110</v>
      </c>
      <c r="K119" s="5" t="s">
        <v>21141</v>
      </c>
      <c r="L119" s="5" t="s">
        <v>24293</v>
      </c>
      <c r="M119" s="5" t="s">
        <v>37</v>
      </c>
      <c r="N119" s="5"/>
      <c r="O119" s="5" t="b">
        <f t="shared" ca="1" si="0"/>
        <v>1</v>
      </c>
      <c r="P119" s="5"/>
      <c r="Q119" s="5"/>
      <c r="R119" s="5"/>
      <c r="S119" s="5"/>
      <c r="T119" s="5"/>
      <c r="U119" s="5"/>
      <c r="V119" s="5"/>
      <c r="W119" s="5"/>
      <c r="X119" s="5"/>
      <c r="Y119" s="5"/>
      <c r="Z119" s="5"/>
      <c r="AA119" s="5"/>
      <c r="AB119" s="5"/>
      <c r="AC119" s="5"/>
      <c r="AD119" s="5"/>
    </row>
    <row r="120" spans="1:30" ht="19.5" customHeight="1">
      <c r="A120" s="5" t="s">
        <v>8901</v>
      </c>
      <c r="B120" s="5" t="s">
        <v>5204</v>
      </c>
      <c r="C120" s="5" t="s">
        <v>20</v>
      </c>
      <c r="D120" s="5" t="s">
        <v>47</v>
      </c>
      <c r="E120" s="5" t="s">
        <v>45</v>
      </c>
      <c r="F120" s="7">
        <v>8</v>
      </c>
      <c r="G120" s="7">
        <v>16</v>
      </c>
      <c r="H120" s="5" t="s">
        <v>478</v>
      </c>
      <c r="I120" s="5" t="s">
        <v>108</v>
      </c>
      <c r="J120" s="5" t="s">
        <v>224</v>
      </c>
      <c r="K120" s="5" t="s">
        <v>526</v>
      </c>
      <c r="L120" s="5" t="s">
        <v>24297</v>
      </c>
      <c r="M120" s="5" t="s">
        <v>42</v>
      </c>
      <c r="N120" s="5"/>
      <c r="O120" s="5" t="b">
        <f t="shared" ca="1" si="0"/>
        <v>1</v>
      </c>
      <c r="P120" s="5"/>
      <c r="Q120" s="5"/>
      <c r="R120" s="5"/>
      <c r="S120" s="5"/>
      <c r="T120" s="5"/>
      <c r="U120" s="5"/>
      <c r="V120" s="5"/>
      <c r="W120" s="5"/>
      <c r="X120" s="5"/>
      <c r="Y120" s="5"/>
      <c r="Z120" s="5"/>
      <c r="AA120" s="5"/>
      <c r="AB120" s="5"/>
      <c r="AC120" s="5"/>
      <c r="AD120" s="5"/>
    </row>
    <row r="121" spans="1:30" ht="19.5" customHeight="1">
      <c r="A121" s="5" t="s">
        <v>24300</v>
      </c>
      <c r="B121" s="5" t="s">
        <v>19266</v>
      </c>
      <c r="C121" s="5" t="s">
        <v>20</v>
      </c>
      <c r="D121" s="5" t="s">
        <v>21</v>
      </c>
      <c r="E121" s="5" t="s">
        <v>45</v>
      </c>
      <c r="F121" s="7">
        <v>8</v>
      </c>
      <c r="G121" s="7">
        <v>16</v>
      </c>
      <c r="H121" s="5" t="s">
        <v>478</v>
      </c>
      <c r="I121" s="7" t="s">
        <v>24</v>
      </c>
      <c r="J121" s="5" t="s">
        <v>57</v>
      </c>
      <c r="K121" s="5" t="s">
        <v>24301</v>
      </c>
      <c r="L121" s="5" t="s">
        <v>24302</v>
      </c>
      <c r="M121" s="5" t="s">
        <v>37</v>
      </c>
      <c r="N121" s="5"/>
      <c r="O121" s="5" t="b">
        <f t="shared" ca="1" si="0"/>
        <v>1</v>
      </c>
      <c r="P121" s="5"/>
      <c r="Q121" s="5"/>
      <c r="R121" s="5"/>
      <c r="S121" s="5"/>
      <c r="T121" s="5"/>
      <c r="U121" s="5"/>
      <c r="V121" s="5"/>
      <c r="W121" s="5"/>
      <c r="X121" s="5"/>
      <c r="Y121" s="5"/>
      <c r="Z121" s="5"/>
      <c r="AA121" s="5"/>
      <c r="AB121" s="5"/>
      <c r="AC121" s="5"/>
      <c r="AD121" s="5"/>
    </row>
    <row r="122" spans="1:30" ht="19.5" customHeight="1">
      <c r="A122" s="5" t="s">
        <v>24304</v>
      </c>
      <c r="B122" s="5" t="s">
        <v>24305</v>
      </c>
      <c r="C122" s="5" t="s">
        <v>20</v>
      </c>
      <c r="D122" s="5" t="s">
        <v>21</v>
      </c>
      <c r="E122" s="5" t="s">
        <v>45</v>
      </c>
      <c r="F122" s="7">
        <v>8</v>
      </c>
      <c r="G122" s="7">
        <v>16</v>
      </c>
      <c r="H122" s="5" t="s">
        <v>478</v>
      </c>
      <c r="I122" s="7" t="s">
        <v>24</v>
      </c>
      <c r="J122" s="5" t="s">
        <v>907</v>
      </c>
      <c r="K122" s="5" t="s">
        <v>24306</v>
      </c>
      <c r="L122" s="5" t="s">
        <v>24307</v>
      </c>
      <c r="M122" s="5" t="s">
        <v>37</v>
      </c>
      <c r="N122" s="5"/>
      <c r="O122" s="5" t="b">
        <f t="shared" ca="1" si="0"/>
        <v>1</v>
      </c>
      <c r="P122" s="5"/>
      <c r="Q122" s="5"/>
      <c r="R122" s="5"/>
      <c r="S122" s="5"/>
      <c r="T122" s="5"/>
      <c r="U122" s="5"/>
      <c r="V122" s="5"/>
      <c r="W122" s="5"/>
      <c r="X122" s="5"/>
      <c r="Y122" s="5"/>
      <c r="Z122" s="5"/>
      <c r="AA122" s="5"/>
      <c r="AB122" s="5"/>
      <c r="AC122" s="5"/>
      <c r="AD122" s="5"/>
    </row>
    <row r="123" spans="1:30" ht="19.5" customHeight="1">
      <c r="A123" s="5" t="s">
        <v>1457</v>
      </c>
      <c r="B123" s="5" t="s">
        <v>4931</v>
      </c>
      <c r="C123" s="5" t="s">
        <v>20</v>
      </c>
      <c r="D123" s="5" t="s">
        <v>1173</v>
      </c>
      <c r="E123" s="5" t="s">
        <v>45</v>
      </c>
      <c r="F123" s="7">
        <v>8</v>
      </c>
      <c r="G123" s="7">
        <v>12</v>
      </c>
      <c r="H123" s="5" t="s">
        <v>852</v>
      </c>
      <c r="I123" s="5" t="s">
        <v>108</v>
      </c>
      <c r="J123" s="5" t="s">
        <v>57</v>
      </c>
      <c r="K123" s="5" t="s">
        <v>24310</v>
      </c>
      <c r="L123" s="5" t="s">
        <v>24311</v>
      </c>
      <c r="M123" s="5" t="s">
        <v>1599</v>
      </c>
      <c r="N123" s="5"/>
      <c r="O123" s="5" t="b">
        <f t="shared" ca="1" si="0"/>
        <v>1</v>
      </c>
      <c r="P123" s="5"/>
      <c r="Q123" s="5"/>
      <c r="R123" s="5"/>
      <c r="S123" s="5"/>
      <c r="T123" s="5"/>
      <c r="U123" s="5"/>
      <c r="V123" s="5"/>
      <c r="W123" s="5"/>
      <c r="X123" s="5"/>
      <c r="Y123" s="5"/>
      <c r="Z123" s="5"/>
      <c r="AA123" s="5"/>
      <c r="AB123" s="5"/>
      <c r="AC123" s="5"/>
      <c r="AD123" s="5"/>
    </row>
    <row r="124" spans="1:30" ht="19.5" customHeight="1">
      <c r="A124" s="5" t="s">
        <v>396</v>
      </c>
      <c r="B124" s="5" t="s">
        <v>4824</v>
      </c>
      <c r="C124" s="5" t="s">
        <v>20</v>
      </c>
      <c r="D124" s="5" t="s">
        <v>3315</v>
      </c>
      <c r="E124" s="5" t="s">
        <v>29</v>
      </c>
      <c r="F124" s="7">
        <v>8</v>
      </c>
      <c r="G124" s="7">
        <v>10</v>
      </c>
      <c r="H124" s="5" t="s">
        <v>30</v>
      </c>
      <c r="I124" s="5" t="s">
        <v>108</v>
      </c>
      <c r="J124" s="5" t="s">
        <v>479</v>
      </c>
      <c r="K124" s="5" t="s">
        <v>24282</v>
      </c>
      <c r="L124" s="9" t="s">
        <v>47</v>
      </c>
      <c r="M124" s="5" t="s">
        <v>100</v>
      </c>
      <c r="N124" s="5" t="b">
        <f ca="1">IFERROR(__xludf.DUMMYFUNCTION("REGEXMATCH(A124,""前端"")"),TRUE)</f>
        <v>1</v>
      </c>
      <c r="O124" s="5" t="b">
        <f t="shared" ca="1" si="0"/>
        <v>1</v>
      </c>
      <c r="P124" s="5"/>
      <c r="Q124" s="5"/>
      <c r="R124" s="5"/>
      <c r="S124" s="5"/>
      <c r="T124" s="5"/>
      <c r="U124" s="5"/>
      <c r="V124" s="5"/>
      <c r="W124" s="5"/>
      <c r="X124" s="5"/>
      <c r="Y124" s="5"/>
      <c r="Z124" s="5"/>
      <c r="AA124" s="5"/>
      <c r="AB124" s="5"/>
      <c r="AC124" s="5"/>
      <c r="AD124" s="5"/>
    </row>
    <row r="125" spans="1:30" ht="19.5" customHeight="1">
      <c r="A125" s="5" t="s">
        <v>396</v>
      </c>
      <c r="B125" s="5" t="s">
        <v>12388</v>
      </c>
      <c r="C125" s="5" t="s">
        <v>20</v>
      </c>
      <c r="D125" s="5" t="s">
        <v>2874</v>
      </c>
      <c r="E125" s="5" t="s">
        <v>29</v>
      </c>
      <c r="F125" s="7">
        <v>8</v>
      </c>
      <c r="G125" s="7">
        <v>10</v>
      </c>
      <c r="H125" s="5" t="s">
        <v>30</v>
      </c>
      <c r="I125" s="5" t="s">
        <v>108</v>
      </c>
      <c r="J125" s="5" t="s">
        <v>2745</v>
      </c>
      <c r="K125" s="9" t="s">
        <v>47</v>
      </c>
      <c r="L125" s="5" t="s">
        <v>24317</v>
      </c>
      <c r="M125" s="5" t="s">
        <v>53</v>
      </c>
      <c r="N125" s="5"/>
      <c r="O125" s="5" t="b">
        <f t="shared" ca="1" si="0"/>
        <v>1</v>
      </c>
      <c r="P125" s="5"/>
      <c r="Q125" s="5"/>
      <c r="R125" s="5"/>
      <c r="S125" s="5"/>
      <c r="T125" s="5"/>
      <c r="U125" s="5"/>
      <c r="V125" s="5"/>
      <c r="W125" s="5"/>
      <c r="X125" s="5"/>
      <c r="Y125" s="5"/>
      <c r="Z125" s="5"/>
      <c r="AA125" s="5"/>
      <c r="AB125" s="5"/>
      <c r="AC125" s="5"/>
      <c r="AD125" s="5"/>
    </row>
    <row r="126" spans="1:30" ht="19.5" customHeight="1">
      <c r="A126" s="5" t="s">
        <v>396</v>
      </c>
      <c r="B126" s="5" t="s">
        <v>16558</v>
      </c>
      <c r="C126" s="5" t="s">
        <v>20</v>
      </c>
      <c r="D126" s="5" t="s">
        <v>296</v>
      </c>
      <c r="E126" s="5" t="s">
        <v>45</v>
      </c>
      <c r="F126" s="7">
        <v>8</v>
      </c>
      <c r="G126" s="7">
        <v>15</v>
      </c>
      <c r="H126" s="5" t="s">
        <v>65</v>
      </c>
      <c r="I126" s="5" t="s">
        <v>31</v>
      </c>
      <c r="J126" s="5" t="s">
        <v>57</v>
      </c>
      <c r="K126" s="5" t="s">
        <v>21211</v>
      </c>
      <c r="L126" s="5" t="s">
        <v>24320</v>
      </c>
      <c r="M126" s="5" t="s">
        <v>37</v>
      </c>
      <c r="N126" s="5"/>
      <c r="O126" s="5" t="b">
        <f t="shared" ca="1" si="0"/>
        <v>1</v>
      </c>
      <c r="P126" s="5"/>
      <c r="Q126" s="5"/>
      <c r="R126" s="5"/>
      <c r="S126" s="5"/>
      <c r="T126" s="5"/>
      <c r="U126" s="5"/>
      <c r="V126" s="5"/>
      <c r="W126" s="5"/>
      <c r="X126" s="5"/>
      <c r="Y126" s="5"/>
      <c r="Z126" s="5"/>
      <c r="AA126" s="5"/>
      <c r="AB126" s="5"/>
      <c r="AC126" s="5"/>
      <c r="AD126" s="5"/>
    </row>
    <row r="127" spans="1:30" ht="19.5" customHeight="1">
      <c r="A127" s="5" t="s">
        <v>7889</v>
      </c>
      <c r="B127" s="5" t="s">
        <v>7593</v>
      </c>
      <c r="C127" s="5" t="s">
        <v>41</v>
      </c>
      <c r="D127" s="5" t="s">
        <v>94</v>
      </c>
      <c r="E127" s="5" t="s">
        <v>45</v>
      </c>
      <c r="F127" s="7">
        <v>8</v>
      </c>
      <c r="G127" s="7">
        <v>15</v>
      </c>
      <c r="H127" s="5" t="s">
        <v>65</v>
      </c>
      <c r="I127" s="5" t="s">
        <v>31</v>
      </c>
      <c r="J127" s="5" t="s">
        <v>2578</v>
      </c>
      <c r="K127" s="5" t="s">
        <v>7892</v>
      </c>
      <c r="L127" s="9" t="s">
        <v>47</v>
      </c>
      <c r="M127" s="5" t="s">
        <v>37</v>
      </c>
      <c r="N127" s="5" t="b">
        <f ca="1">IFERROR(__xludf.DUMMYFUNCTION("REGEXMATCH(A127,""前端"")"),FALSE)</f>
        <v>0</v>
      </c>
      <c r="O127" s="5" t="b">
        <f t="shared" ca="1" si="0"/>
        <v>1</v>
      </c>
      <c r="P127" s="5"/>
      <c r="Q127" s="5"/>
      <c r="R127" s="5"/>
      <c r="S127" s="5"/>
      <c r="T127" s="5"/>
      <c r="U127" s="5"/>
      <c r="V127" s="5"/>
      <c r="W127" s="5"/>
      <c r="X127" s="5"/>
      <c r="Y127" s="5"/>
      <c r="Z127" s="5"/>
      <c r="AA127" s="5"/>
      <c r="AB127" s="5"/>
      <c r="AC127" s="5"/>
      <c r="AD127" s="5"/>
    </row>
    <row r="128" spans="1:30" ht="19.5" customHeight="1">
      <c r="A128" s="5" t="s">
        <v>8000</v>
      </c>
      <c r="B128" s="5" t="s">
        <v>8001</v>
      </c>
      <c r="C128" s="5" t="s">
        <v>41</v>
      </c>
      <c r="D128" s="5" t="s">
        <v>169</v>
      </c>
      <c r="E128" s="5" t="s">
        <v>29</v>
      </c>
      <c r="F128" s="7">
        <v>8</v>
      </c>
      <c r="G128" s="7">
        <v>15</v>
      </c>
      <c r="H128" s="5" t="s">
        <v>65</v>
      </c>
      <c r="I128" s="5" t="s">
        <v>108</v>
      </c>
      <c r="J128" s="5" t="s">
        <v>76</v>
      </c>
      <c r="K128" s="5" t="s">
        <v>8005</v>
      </c>
      <c r="L128" s="5" t="s">
        <v>8007</v>
      </c>
      <c r="M128" s="5" t="s">
        <v>53</v>
      </c>
      <c r="N128" s="5"/>
      <c r="O128" s="5" t="b">
        <f t="shared" ca="1" si="0"/>
        <v>1</v>
      </c>
      <c r="P128" s="5"/>
      <c r="Q128" s="5"/>
      <c r="R128" s="5"/>
      <c r="S128" s="5"/>
      <c r="T128" s="5"/>
      <c r="U128" s="5"/>
      <c r="V128" s="5"/>
      <c r="W128" s="5"/>
      <c r="X128" s="5"/>
      <c r="Y128" s="5"/>
      <c r="Z128" s="5"/>
      <c r="AA128" s="5"/>
      <c r="AB128" s="5"/>
      <c r="AC128" s="5"/>
      <c r="AD128" s="5"/>
    </row>
    <row r="129" spans="1:30" ht="19.5" customHeight="1">
      <c r="A129" s="5" t="s">
        <v>7119</v>
      </c>
      <c r="B129" s="5" t="s">
        <v>7120</v>
      </c>
      <c r="C129" s="5" t="s">
        <v>41</v>
      </c>
      <c r="D129" s="5" t="s">
        <v>94</v>
      </c>
      <c r="E129" s="5" t="s">
        <v>29</v>
      </c>
      <c r="F129" s="7">
        <v>8</v>
      </c>
      <c r="G129" s="7">
        <v>15</v>
      </c>
      <c r="H129" s="5" t="s">
        <v>65</v>
      </c>
      <c r="I129" s="5" t="s">
        <v>31</v>
      </c>
      <c r="J129" s="5" t="s">
        <v>252</v>
      </c>
      <c r="K129" s="5" t="s">
        <v>7123</v>
      </c>
      <c r="L129" s="5" t="s">
        <v>7124</v>
      </c>
      <c r="M129" s="5" t="s">
        <v>53</v>
      </c>
      <c r="N129" s="5"/>
      <c r="O129" s="5" t="b">
        <f t="shared" ca="1" si="0"/>
        <v>1</v>
      </c>
      <c r="P129" s="5"/>
      <c r="Q129" s="5"/>
      <c r="R129" s="5"/>
      <c r="S129" s="5"/>
      <c r="T129" s="5"/>
      <c r="U129" s="5"/>
      <c r="V129" s="5"/>
      <c r="W129" s="5"/>
      <c r="X129" s="5"/>
      <c r="Y129" s="5"/>
      <c r="Z129" s="5"/>
      <c r="AA129" s="5"/>
      <c r="AB129" s="5"/>
      <c r="AC129" s="5"/>
      <c r="AD129" s="5"/>
    </row>
    <row r="130" spans="1:30" ht="19.5" customHeight="1">
      <c r="A130" s="5" t="s">
        <v>11159</v>
      </c>
      <c r="B130" s="5" t="s">
        <v>1712</v>
      </c>
      <c r="C130" s="5" t="s">
        <v>41</v>
      </c>
      <c r="D130" s="5" t="s">
        <v>1714</v>
      </c>
      <c r="E130" s="5" t="s">
        <v>45</v>
      </c>
      <c r="F130" s="7">
        <v>8</v>
      </c>
      <c r="G130" s="7">
        <v>12</v>
      </c>
      <c r="H130" s="5" t="s">
        <v>852</v>
      </c>
      <c r="I130" s="5" t="s">
        <v>66</v>
      </c>
      <c r="J130" s="5" t="s">
        <v>106</v>
      </c>
      <c r="K130" s="5" t="s">
        <v>1718</v>
      </c>
      <c r="L130" s="5" t="s">
        <v>11162</v>
      </c>
      <c r="M130" s="5" t="s">
        <v>100</v>
      </c>
      <c r="N130" s="5"/>
      <c r="O130" s="5" t="b">
        <f t="shared" ca="1" si="0"/>
        <v>1</v>
      </c>
      <c r="P130" s="5"/>
      <c r="Q130" s="5"/>
      <c r="R130" s="5"/>
      <c r="S130" s="5"/>
      <c r="T130" s="5"/>
      <c r="U130" s="5"/>
      <c r="V130" s="5"/>
      <c r="W130" s="5"/>
      <c r="X130" s="5"/>
      <c r="Y130" s="5"/>
      <c r="Z130" s="5"/>
      <c r="AA130" s="5"/>
      <c r="AB130" s="5"/>
      <c r="AC130" s="5"/>
      <c r="AD130" s="5"/>
    </row>
    <row r="131" spans="1:30" ht="19.5" customHeight="1">
      <c r="A131" s="5" t="s">
        <v>24331</v>
      </c>
      <c r="B131" s="5" t="s">
        <v>24332</v>
      </c>
      <c r="C131" s="5" t="s">
        <v>41</v>
      </c>
      <c r="D131" s="5" t="s">
        <v>874</v>
      </c>
      <c r="E131" s="5" t="s">
        <v>45</v>
      </c>
      <c r="F131" s="7">
        <v>8</v>
      </c>
      <c r="G131" s="7">
        <v>14</v>
      </c>
      <c r="H131" s="5" t="s">
        <v>1392</v>
      </c>
      <c r="I131" s="5" t="s">
        <v>31</v>
      </c>
      <c r="J131" s="5" t="s">
        <v>48</v>
      </c>
      <c r="K131" s="5" t="s">
        <v>24334</v>
      </c>
      <c r="L131" s="5" t="s">
        <v>24335</v>
      </c>
      <c r="M131" s="5" t="s">
        <v>167</v>
      </c>
      <c r="N131" s="5"/>
      <c r="O131" s="5" t="b">
        <f t="shared" ca="1" si="0"/>
        <v>1</v>
      </c>
      <c r="P131" s="5"/>
      <c r="Q131" s="5"/>
      <c r="R131" s="5"/>
      <c r="S131" s="5"/>
      <c r="T131" s="5"/>
      <c r="U131" s="5"/>
      <c r="V131" s="5"/>
      <c r="W131" s="5"/>
      <c r="X131" s="5"/>
      <c r="Y131" s="5"/>
      <c r="Z131" s="5"/>
      <c r="AA131" s="5"/>
      <c r="AB131" s="5"/>
      <c r="AC131" s="5"/>
      <c r="AD131" s="5"/>
    </row>
    <row r="132" spans="1:30" ht="19.5" customHeight="1">
      <c r="A132" s="5" t="s">
        <v>24336</v>
      </c>
      <c r="B132" s="5" t="s">
        <v>24337</v>
      </c>
      <c r="C132" s="5" t="s">
        <v>41</v>
      </c>
      <c r="D132" s="5" t="s">
        <v>47</v>
      </c>
      <c r="E132" s="5" t="s">
        <v>45</v>
      </c>
      <c r="F132" s="7">
        <v>8</v>
      </c>
      <c r="G132" s="7">
        <v>13</v>
      </c>
      <c r="H132" s="5" t="s">
        <v>107</v>
      </c>
      <c r="I132" s="5" t="s">
        <v>31</v>
      </c>
      <c r="J132" s="5" t="s">
        <v>999</v>
      </c>
      <c r="K132" s="5" t="s">
        <v>24338</v>
      </c>
      <c r="L132" s="5" t="s">
        <v>24339</v>
      </c>
      <c r="M132" s="5" t="s">
        <v>167</v>
      </c>
      <c r="N132" s="5"/>
      <c r="O132" s="5" t="b">
        <f t="shared" ca="1" si="0"/>
        <v>1</v>
      </c>
      <c r="P132" s="5"/>
      <c r="Q132" s="5"/>
      <c r="R132" s="5"/>
      <c r="S132" s="5"/>
      <c r="T132" s="5"/>
      <c r="U132" s="5"/>
      <c r="V132" s="5"/>
      <c r="W132" s="5"/>
      <c r="X132" s="5"/>
      <c r="Y132" s="5"/>
      <c r="Z132" s="5"/>
      <c r="AA132" s="5"/>
      <c r="AB132" s="5"/>
      <c r="AC132" s="5"/>
      <c r="AD132" s="5"/>
    </row>
    <row r="133" spans="1:30" ht="19.5" customHeight="1">
      <c r="A133" s="5" t="s">
        <v>24340</v>
      </c>
      <c r="B133" s="5" t="s">
        <v>10223</v>
      </c>
      <c r="C133" s="5" t="s">
        <v>41</v>
      </c>
      <c r="D133" s="5" t="s">
        <v>43</v>
      </c>
      <c r="E133" s="5" t="s">
        <v>29</v>
      </c>
      <c r="F133" s="7">
        <v>8</v>
      </c>
      <c r="G133" s="7">
        <v>10</v>
      </c>
      <c r="H133" s="5" t="s">
        <v>30</v>
      </c>
      <c r="I133" s="7" t="s">
        <v>24</v>
      </c>
      <c r="J133" s="5" t="s">
        <v>76</v>
      </c>
      <c r="K133" s="5" t="s">
        <v>20977</v>
      </c>
      <c r="L133" s="5" t="s">
        <v>24342</v>
      </c>
      <c r="M133" s="5" t="s">
        <v>100</v>
      </c>
      <c r="N133" s="5"/>
      <c r="O133" s="5" t="b">
        <f t="shared" ca="1" si="0"/>
        <v>1</v>
      </c>
      <c r="P133" s="5"/>
      <c r="Q133" s="5"/>
      <c r="R133" s="5"/>
      <c r="S133" s="5"/>
      <c r="T133" s="5"/>
      <c r="U133" s="5"/>
      <c r="V133" s="5"/>
      <c r="W133" s="5"/>
      <c r="X133" s="5"/>
      <c r="Y133" s="5"/>
      <c r="Z133" s="5"/>
      <c r="AA133" s="5"/>
      <c r="AB133" s="5"/>
      <c r="AC133" s="5"/>
      <c r="AD133" s="5"/>
    </row>
    <row r="134" spans="1:30" ht="19.5" customHeight="1">
      <c r="A134" s="5" t="s">
        <v>7503</v>
      </c>
      <c r="B134" s="5" t="s">
        <v>10407</v>
      </c>
      <c r="C134" s="5" t="s">
        <v>41</v>
      </c>
      <c r="D134" s="5" t="s">
        <v>94</v>
      </c>
      <c r="E134" s="5" t="s">
        <v>29</v>
      </c>
      <c r="F134" s="7">
        <v>8</v>
      </c>
      <c r="G134" s="7">
        <v>15</v>
      </c>
      <c r="H134" s="5" t="s">
        <v>65</v>
      </c>
      <c r="I134" s="5" t="s">
        <v>31</v>
      </c>
      <c r="J134" s="5" t="s">
        <v>5840</v>
      </c>
      <c r="K134" s="5" t="s">
        <v>24343</v>
      </c>
      <c r="L134" s="5" t="s">
        <v>24344</v>
      </c>
      <c r="M134" s="5" t="s">
        <v>53</v>
      </c>
      <c r="N134" s="5"/>
      <c r="O134" s="5" t="b">
        <f t="shared" ca="1" si="0"/>
        <v>1</v>
      </c>
      <c r="P134" s="5"/>
      <c r="Q134" s="5"/>
      <c r="R134" s="5"/>
      <c r="S134" s="5"/>
      <c r="T134" s="5"/>
      <c r="U134" s="5"/>
      <c r="V134" s="5"/>
      <c r="W134" s="5"/>
      <c r="X134" s="5"/>
      <c r="Y134" s="5"/>
      <c r="Z134" s="5"/>
      <c r="AA134" s="5"/>
      <c r="AB134" s="5"/>
      <c r="AC134" s="5"/>
      <c r="AD134" s="5"/>
    </row>
    <row r="135" spans="1:30" ht="19.5" customHeight="1">
      <c r="A135" s="5" t="s">
        <v>1457</v>
      </c>
      <c r="B135" s="5" t="s">
        <v>20427</v>
      </c>
      <c r="C135" s="5" t="s">
        <v>41</v>
      </c>
      <c r="D135" s="5" t="s">
        <v>874</v>
      </c>
      <c r="E135" s="5" t="s">
        <v>45</v>
      </c>
      <c r="F135" s="7">
        <v>8</v>
      </c>
      <c r="G135" s="7">
        <v>15</v>
      </c>
      <c r="H135" s="5" t="s">
        <v>65</v>
      </c>
      <c r="I135" s="5" t="s">
        <v>31</v>
      </c>
      <c r="J135" s="5" t="s">
        <v>273</v>
      </c>
      <c r="K135" s="5" t="s">
        <v>24347</v>
      </c>
      <c r="L135" s="5" t="s">
        <v>24348</v>
      </c>
      <c r="M135" s="5" t="s">
        <v>53</v>
      </c>
      <c r="N135" s="5"/>
      <c r="O135" s="5" t="b">
        <f t="shared" ca="1" si="0"/>
        <v>1</v>
      </c>
      <c r="P135" s="5"/>
      <c r="Q135" s="5"/>
      <c r="R135" s="5"/>
      <c r="S135" s="5"/>
      <c r="T135" s="5"/>
      <c r="U135" s="5"/>
      <c r="V135" s="5"/>
      <c r="W135" s="5"/>
      <c r="X135" s="5"/>
      <c r="Y135" s="5"/>
      <c r="Z135" s="5"/>
      <c r="AA135" s="5"/>
      <c r="AB135" s="5"/>
      <c r="AC135" s="5"/>
      <c r="AD135" s="5"/>
    </row>
    <row r="136" spans="1:30" ht="19.5" customHeight="1">
      <c r="A136" s="5" t="s">
        <v>7132</v>
      </c>
      <c r="B136" s="5" t="s">
        <v>24349</v>
      </c>
      <c r="C136" s="5" t="s">
        <v>41</v>
      </c>
      <c r="D136" s="5" t="s">
        <v>94</v>
      </c>
      <c r="E136" s="5" t="s">
        <v>29</v>
      </c>
      <c r="F136" s="7">
        <v>8</v>
      </c>
      <c r="G136" s="7">
        <v>10</v>
      </c>
      <c r="H136" s="5" t="s">
        <v>30</v>
      </c>
      <c r="I136" s="5" t="s">
        <v>31</v>
      </c>
      <c r="J136" s="5" t="s">
        <v>444</v>
      </c>
      <c r="K136" s="5" t="s">
        <v>4733</v>
      </c>
      <c r="L136" s="5" t="s">
        <v>24350</v>
      </c>
      <c r="M136" s="5" t="s">
        <v>100</v>
      </c>
      <c r="N136" s="5"/>
      <c r="O136" s="5" t="b">
        <f t="shared" ca="1" si="0"/>
        <v>1</v>
      </c>
      <c r="P136" s="5"/>
      <c r="Q136" s="5"/>
      <c r="R136" s="5"/>
      <c r="S136" s="5"/>
      <c r="T136" s="5"/>
      <c r="U136" s="5"/>
      <c r="V136" s="5"/>
      <c r="W136" s="5"/>
      <c r="X136" s="5"/>
      <c r="Y136" s="5"/>
      <c r="Z136" s="5"/>
      <c r="AA136" s="5"/>
      <c r="AB136" s="5"/>
      <c r="AC136" s="5"/>
      <c r="AD136" s="5"/>
    </row>
    <row r="137" spans="1:30" ht="19.5" customHeight="1">
      <c r="A137" s="5" t="s">
        <v>24121</v>
      </c>
      <c r="B137" s="5" t="s">
        <v>231</v>
      </c>
      <c r="C137" s="5" t="s">
        <v>41</v>
      </c>
      <c r="D137" s="5" t="s">
        <v>94</v>
      </c>
      <c r="E137" s="5" t="s">
        <v>29</v>
      </c>
      <c r="F137" s="7">
        <v>8</v>
      </c>
      <c r="G137" s="7">
        <v>15</v>
      </c>
      <c r="H137" s="5" t="s">
        <v>65</v>
      </c>
      <c r="I137" s="5" t="s">
        <v>125</v>
      </c>
      <c r="J137" s="5" t="s">
        <v>106</v>
      </c>
      <c r="K137" s="5" t="s">
        <v>234</v>
      </c>
      <c r="L137" s="5" t="s">
        <v>24355</v>
      </c>
      <c r="M137" s="5" t="s">
        <v>37</v>
      </c>
      <c r="N137" s="5"/>
      <c r="O137" s="5" t="b">
        <f t="shared" ca="1" si="0"/>
        <v>1</v>
      </c>
      <c r="P137" s="5"/>
      <c r="Q137" s="5"/>
      <c r="R137" s="5"/>
      <c r="S137" s="5"/>
      <c r="T137" s="5"/>
      <c r="U137" s="5"/>
      <c r="V137" s="5"/>
      <c r="W137" s="5"/>
      <c r="X137" s="5"/>
      <c r="Y137" s="5"/>
      <c r="Z137" s="5"/>
      <c r="AA137" s="5"/>
      <c r="AB137" s="5"/>
      <c r="AC137" s="5"/>
      <c r="AD137" s="5"/>
    </row>
    <row r="138" spans="1:30" ht="19.5" customHeight="1">
      <c r="A138" s="5" t="s">
        <v>396</v>
      </c>
      <c r="B138" s="5" t="s">
        <v>7780</v>
      </c>
      <c r="C138" s="5" t="s">
        <v>41</v>
      </c>
      <c r="D138" s="5" t="s">
        <v>47</v>
      </c>
      <c r="E138" s="5" t="s">
        <v>45</v>
      </c>
      <c r="F138" s="7">
        <v>8</v>
      </c>
      <c r="G138" s="7">
        <v>10</v>
      </c>
      <c r="H138" s="5" t="s">
        <v>30</v>
      </c>
      <c r="I138" s="5" t="s">
        <v>108</v>
      </c>
      <c r="J138" s="5" t="s">
        <v>57</v>
      </c>
      <c r="K138" s="5" t="s">
        <v>24357</v>
      </c>
      <c r="L138" s="5" t="s">
        <v>24358</v>
      </c>
      <c r="M138" s="5" t="s">
        <v>37</v>
      </c>
      <c r="N138" s="5"/>
      <c r="O138" s="5" t="b">
        <f t="shared" ca="1" si="0"/>
        <v>1</v>
      </c>
      <c r="P138" s="5"/>
      <c r="Q138" s="5"/>
      <c r="R138" s="5"/>
      <c r="S138" s="5"/>
      <c r="T138" s="5"/>
      <c r="U138" s="5"/>
      <c r="V138" s="5"/>
      <c r="W138" s="5"/>
      <c r="X138" s="5"/>
      <c r="Y138" s="5"/>
      <c r="Z138" s="5"/>
      <c r="AA138" s="5"/>
      <c r="AB138" s="5"/>
      <c r="AC138" s="5"/>
      <c r="AD138" s="5"/>
    </row>
    <row r="139" spans="1:30" ht="19.5" customHeight="1">
      <c r="A139" s="5" t="s">
        <v>24361</v>
      </c>
      <c r="B139" s="5" t="s">
        <v>7541</v>
      </c>
      <c r="C139" s="5" t="s">
        <v>41</v>
      </c>
      <c r="D139" s="5" t="s">
        <v>94</v>
      </c>
      <c r="E139" s="5" t="s">
        <v>29</v>
      </c>
      <c r="F139" s="7">
        <v>8</v>
      </c>
      <c r="G139" s="7">
        <v>20</v>
      </c>
      <c r="H139" s="5" t="s">
        <v>178</v>
      </c>
      <c r="I139" s="5" t="s">
        <v>125</v>
      </c>
      <c r="J139" s="5" t="s">
        <v>106</v>
      </c>
      <c r="K139" s="9" t="s">
        <v>47</v>
      </c>
      <c r="L139" s="5" t="s">
        <v>24362</v>
      </c>
      <c r="M139" s="5" t="s">
        <v>53</v>
      </c>
      <c r="N139" s="5"/>
      <c r="O139" s="5" t="b">
        <f t="shared" ca="1" si="0"/>
        <v>1</v>
      </c>
      <c r="P139" s="5"/>
      <c r="Q139" s="5"/>
      <c r="R139" s="5"/>
      <c r="S139" s="5"/>
      <c r="T139" s="5"/>
      <c r="U139" s="5"/>
      <c r="V139" s="5"/>
      <c r="W139" s="5"/>
      <c r="X139" s="5"/>
      <c r="Y139" s="5"/>
      <c r="Z139" s="5"/>
      <c r="AA139" s="5"/>
      <c r="AB139" s="5"/>
      <c r="AC139" s="5"/>
      <c r="AD139" s="5"/>
    </row>
    <row r="140" spans="1:30" ht="19.5" customHeight="1">
      <c r="A140" s="5" t="s">
        <v>396</v>
      </c>
      <c r="B140" s="5" t="s">
        <v>9598</v>
      </c>
      <c r="C140" s="5" t="s">
        <v>41</v>
      </c>
      <c r="D140" s="5" t="s">
        <v>47</v>
      </c>
      <c r="E140" s="5" t="s">
        <v>29</v>
      </c>
      <c r="F140" s="7">
        <v>8</v>
      </c>
      <c r="G140" s="7">
        <v>15</v>
      </c>
      <c r="H140" s="5" t="s">
        <v>65</v>
      </c>
      <c r="I140" s="5" t="s">
        <v>125</v>
      </c>
      <c r="J140" s="5" t="s">
        <v>999</v>
      </c>
      <c r="K140" s="5" t="s">
        <v>9599</v>
      </c>
      <c r="L140" s="5" t="s">
        <v>9601</v>
      </c>
      <c r="M140" s="5" t="s">
        <v>53</v>
      </c>
      <c r="N140" s="5"/>
      <c r="O140" s="5" t="b">
        <f t="shared" ca="1" si="0"/>
        <v>1</v>
      </c>
      <c r="P140" s="5"/>
      <c r="Q140" s="5"/>
      <c r="R140" s="5"/>
      <c r="S140" s="5"/>
      <c r="T140" s="5"/>
      <c r="U140" s="5"/>
      <c r="V140" s="5"/>
      <c r="W140" s="5"/>
      <c r="X140" s="5"/>
      <c r="Y140" s="5"/>
      <c r="Z140" s="5"/>
      <c r="AA140" s="5"/>
      <c r="AB140" s="5"/>
      <c r="AC140" s="5"/>
      <c r="AD140" s="5"/>
    </row>
    <row r="141" spans="1:30" ht="19.5" customHeight="1">
      <c r="A141" s="5" t="s">
        <v>765</v>
      </c>
      <c r="B141" s="5" t="s">
        <v>24367</v>
      </c>
      <c r="C141" s="5" t="s">
        <v>41</v>
      </c>
      <c r="D141" s="5" t="s">
        <v>169</v>
      </c>
      <c r="E141" s="5" t="s">
        <v>29</v>
      </c>
      <c r="F141" s="7">
        <v>8</v>
      </c>
      <c r="G141" s="7">
        <v>10</v>
      </c>
      <c r="H141" s="5" t="s">
        <v>30</v>
      </c>
      <c r="I141" s="5" t="s">
        <v>31</v>
      </c>
      <c r="J141" s="5" t="s">
        <v>844</v>
      </c>
      <c r="K141" s="5" t="s">
        <v>6785</v>
      </c>
      <c r="L141" s="5" t="s">
        <v>24368</v>
      </c>
      <c r="M141" s="5" t="s">
        <v>100</v>
      </c>
      <c r="N141" s="5"/>
      <c r="O141" s="5" t="b">
        <f t="shared" ca="1" si="0"/>
        <v>1</v>
      </c>
      <c r="P141" s="5"/>
      <c r="Q141" s="5"/>
      <c r="R141" s="5"/>
      <c r="S141" s="5"/>
      <c r="T141" s="5"/>
      <c r="U141" s="5"/>
      <c r="V141" s="5"/>
      <c r="W141" s="5"/>
      <c r="X141" s="5"/>
      <c r="Y141" s="5"/>
      <c r="Z141" s="5"/>
      <c r="AA141" s="5"/>
      <c r="AB141" s="5"/>
      <c r="AC141" s="5"/>
      <c r="AD141" s="5"/>
    </row>
    <row r="142" spans="1:30" ht="19.5" customHeight="1">
      <c r="A142" s="5" t="s">
        <v>7132</v>
      </c>
      <c r="B142" s="5" t="s">
        <v>9831</v>
      </c>
      <c r="C142" s="5" t="s">
        <v>41</v>
      </c>
      <c r="D142" s="5" t="s">
        <v>94</v>
      </c>
      <c r="E142" s="5" t="s">
        <v>45</v>
      </c>
      <c r="F142" s="7">
        <v>8</v>
      </c>
      <c r="G142" s="7">
        <v>15</v>
      </c>
      <c r="H142" s="5" t="s">
        <v>65</v>
      </c>
      <c r="I142" s="5" t="s">
        <v>31</v>
      </c>
      <c r="J142" s="5" t="s">
        <v>315</v>
      </c>
      <c r="K142" s="5" t="s">
        <v>9832</v>
      </c>
      <c r="L142" s="5" t="s">
        <v>9833</v>
      </c>
      <c r="M142" s="5" t="s">
        <v>53</v>
      </c>
      <c r="N142" s="5"/>
      <c r="O142" s="5" t="b">
        <f t="shared" ca="1" si="0"/>
        <v>1</v>
      </c>
      <c r="P142" s="5"/>
      <c r="Q142" s="5"/>
      <c r="R142" s="5"/>
      <c r="S142" s="5"/>
      <c r="T142" s="5"/>
      <c r="U142" s="5"/>
      <c r="V142" s="5"/>
      <c r="W142" s="5"/>
      <c r="X142" s="5"/>
      <c r="Y142" s="5"/>
      <c r="Z142" s="5"/>
      <c r="AA142" s="5"/>
      <c r="AB142" s="5"/>
      <c r="AC142" s="5"/>
      <c r="AD142" s="5"/>
    </row>
    <row r="143" spans="1:30" ht="19.5" customHeight="1">
      <c r="A143" s="5" t="s">
        <v>9155</v>
      </c>
      <c r="B143" s="5" t="s">
        <v>24372</v>
      </c>
      <c r="C143" s="5" t="s">
        <v>41</v>
      </c>
      <c r="D143" s="5" t="s">
        <v>47</v>
      </c>
      <c r="E143" s="5" t="s">
        <v>29</v>
      </c>
      <c r="F143" s="7">
        <v>8</v>
      </c>
      <c r="G143" s="7">
        <v>10</v>
      </c>
      <c r="H143" s="5" t="s">
        <v>30</v>
      </c>
      <c r="I143" s="5" t="s">
        <v>108</v>
      </c>
      <c r="J143" s="5" t="s">
        <v>24373</v>
      </c>
      <c r="K143" s="5" t="s">
        <v>9781</v>
      </c>
      <c r="L143" s="5" t="s">
        <v>24374</v>
      </c>
      <c r="M143" s="5" t="s">
        <v>37</v>
      </c>
      <c r="N143" s="5"/>
      <c r="O143" s="5" t="b">
        <f t="shared" ca="1" si="0"/>
        <v>1</v>
      </c>
      <c r="P143" s="5"/>
      <c r="Q143" s="5"/>
      <c r="R143" s="5"/>
      <c r="S143" s="5"/>
      <c r="T143" s="5"/>
      <c r="U143" s="5"/>
      <c r="V143" s="5"/>
      <c r="W143" s="5"/>
      <c r="X143" s="5"/>
      <c r="Y143" s="5"/>
      <c r="Z143" s="5"/>
      <c r="AA143" s="5"/>
      <c r="AB143" s="5"/>
      <c r="AC143" s="5"/>
      <c r="AD143" s="5"/>
    </row>
    <row r="144" spans="1:30" ht="19.5" customHeight="1">
      <c r="A144" s="5" t="s">
        <v>5121</v>
      </c>
      <c r="B144" s="5" t="s">
        <v>13762</v>
      </c>
      <c r="C144" s="5" t="s">
        <v>41</v>
      </c>
      <c r="D144" s="5" t="s">
        <v>47</v>
      </c>
      <c r="E144" s="5" t="s">
        <v>45</v>
      </c>
      <c r="F144" s="7">
        <v>8</v>
      </c>
      <c r="G144" s="7">
        <v>15</v>
      </c>
      <c r="H144" s="5" t="s">
        <v>65</v>
      </c>
      <c r="I144" s="5" t="s">
        <v>108</v>
      </c>
      <c r="J144" s="5" t="s">
        <v>110</v>
      </c>
      <c r="K144" s="5" t="s">
        <v>12596</v>
      </c>
      <c r="L144" s="5" t="s">
        <v>24378</v>
      </c>
      <c r="M144" s="5" t="s">
        <v>53</v>
      </c>
      <c r="N144" s="5"/>
      <c r="O144" s="5" t="b">
        <f t="shared" ca="1" si="0"/>
        <v>1</v>
      </c>
      <c r="P144" s="5"/>
      <c r="Q144" s="5"/>
      <c r="R144" s="5"/>
      <c r="S144" s="5"/>
      <c r="T144" s="5"/>
      <c r="U144" s="5"/>
      <c r="V144" s="5"/>
      <c r="W144" s="5"/>
      <c r="X144" s="5"/>
      <c r="Y144" s="5"/>
      <c r="Z144" s="5"/>
      <c r="AA144" s="5"/>
      <c r="AB144" s="5"/>
      <c r="AC144" s="5"/>
      <c r="AD144" s="5"/>
    </row>
    <row r="145" spans="1:30" ht="19.5" customHeight="1">
      <c r="A145" s="5" t="s">
        <v>24381</v>
      </c>
      <c r="B145" s="5" t="s">
        <v>21162</v>
      </c>
      <c r="C145" s="5" t="s">
        <v>41</v>
      </c>
      <c r="D145" s="5" t="s">
        <v>43</v>
      </c>
      <c r="E145" s="5" t="s">
        <v>45</v>
      </c>
      <c r="F145" s="7">
        <v>8</v>
      </c>
      <c r="G145" s="7">
        <v>10</v>
      </c>
      <c r="H145" s="5" t="s">
        <v>30</v>
      </c>
      <c r="I145" s="5" t="s">
        <v>125</v>
      </c>
      <c r="J145" s="5" t="s">
        <v>76</v>
      </c>
      <c r="K145" s="5" t="s">
        <v>21163</v>
      </c>
      <c r="L145" s="5" t="s">
        <v>24383</v>
      </c>
      <c r="M145" s="5" t="s">
        <v>100</v>
      </c>
      <c r="N145" s="5"/>
      <c r="O145" s="5" t="b">
        <f t="shared" ca="1" si="0"/>
        <v>1</v>
      </c>
      <c r="P145" s="5"/>
      <c r="Q145" s="5"/>
      <c r="R145" s="5"/>
      <c r="S145" s="5"/>
      <c r="T145" s="5"/>
      <c r="U145" s="5"/>
      <c r="V145" s="5"/>
      <c r="W145" s="5"/>
      <c r="X145" s="5"/>
      <c r="Y145" s="5"/>
      <c r="Z145" s="5"/>
      <c r="AA145" s="5"/>
      <c r="AB145" s="5"/>
      <c r="AC145" s="5"/>
      <c r="AD145" s="5"/>
    </row>
    <row r="146" spans="1:30" ht="19.5" customHeight="1">
      <c r="A146" s="5" t="s">
        <v>1457</v>
      </c>
      <c r="B146" s="5" t="s">
        <v>21794</v>
      </c>
      <c r="C146" s="5" t="s">
        <v>41</v>
      </c>
      <c r="D146" s="5" t="s">
        <v>94</v>
      </c>
      <c r="E146" s="5" t="s">
        <v>45</v>
      </c>
      <c r="F146" s="7">
        <v>8</v>
      </c>
      <c r="G146" s="7">
        <v>15</v>
      </c>
      <c r="H146" s="5" t="s">
        <v>65</v>
      </c>
      <c r="I146" s="5" t="s">
        <v>108</v>
      </c>
      <c r="J146" s="5" t="s">
        <v>76</v>
      </c>
      <c r="K146" s="5" t="s">
        <v>21795</v>
      </c>
      <c r="L146" s="5" t="s">
        <v>24384</v>
      </c>
      <c r="M146" s="5" t="s">
        <v>53</v>
      </c>
      <c r="N146" s="5"/>
      <c r="O146" s="5" t="b">
        <f t="shared" ca="1" si="0"/>
        <v>1</v>
      </c>
      <c r="P146" s="5"/>
      <c r="Q146" s="5"/>
      <c r="R146" s="5"/>
      <c r="S146" s="5"/>
      <c r="T146" s="5"/>
      <c r="U146" s="5"/>
      <c r="V146" s="5"/>
      <c r="W146" s="5"/>
      <c r="X146" s="5"/>
      <c r="Y146" s="5"/>
      <c r="Z146" s="5"/>
      <c r="AA146" s="5"/>
      <c r="AB146" s="5"/>
      <c r="AC146" s="5"/>
      <c r="AD146" s="5"/>
    </row>
    <row r="147" spans="1:30" ht="19.5" customHeight="1">
      <c r="A147" s="5" t="s">
        <v>1457</v>
      </c>
      <c r="B147" s="5" t="s">
        <v>24385</v>
      </c>
      <c r="C147" s="5" t="s">
        <v>41</v>
      </c>
      <c r="D147" s="5" t="s">
        <v>94</v>
      </c>
      <c r="E147" s="5" t="s">
        <v>45</v>
      </c>
      <c r="F147" s="7">
        <v>8</v>
      </c>
      <c r="G147" s="7">
        <v>15</v>
      </c>
      <c r="H147" s="5" t="s">
        <v>65</v>
      </c>
      <c r="I147" s="5" t="s">
        <v>108</v>
      </c>
      <c r="J147" s="5" t="s">
        <v>126</v>
      </c>
      <c r="K147" s="5" t="s">
        <v>24386</v>
      </c>
      <c r="L147" s="5" t="s">
        <v>24387</v>
      </c>
      <c r="M147" s="5" t="s">
        <v>53</v>
      </c>
      <c r="N147" s="5"/>
      <c r="O147" s="5" t="b">
        <f t="shared" ca="1" si="0"/>
        <v>1</v>
      </c>
      <c r="P147" s="5"/>
      <c r="Q147" s="5"/>
      <c r="R147" s="5"/>
      <c r="S147" s="5"/>
      <c r="T147" s="5"/>
      <c r="U147" s="5"/>
      <c r="V147" s="5"/>
      <c r="W147" s="5"/>
      <c r="X147" s="5"/>
      <c r="Y147" s="5"/>
      <c r="Z147" s="5"/>
      <c r="AA147" s="5"/>
      <c r="AB147" s="5"/>
      <c r="AC147" s="5"/>
      <c r="AD147" s="5"/>
    </row>
    <row r="148" spans="1:30" ht="19.5" customHeight="1">
      <c r="A148" s="5" t="s">
        <v>24391</v>
      </c>
      <c r="B148" s="5" t="s">
        <v>24392</v>
      </c>
      <c r="C148" s="5" t="s">
        <v>41</v>
      </c>
      <c r="D148" s="5" t="s">
        <v>94</v>
      </c>
      <c r="E148" s="5" t="s">
        <v>29</v>
      </c>
      <c r="F148" s="7">
        <v>8</v>
      </c>
      <c r="G148" s="7">
        <v>12</v>
      </c>
      <c r="H148" s="5" t="s">
        <v>852</v>
      </c>
      <c r="I148" s="5" t="s">
        <v>31</v>
      </c>
      <c r="J148" s="5" t="s">
        <v>5318</v>
      </c>
      <c r="K148" s="5" t="s">
        <v>23416</v>
      </c>
      <c r="L148" s="5" t="s">
        <v>24393</v>
      </c>
      <c r="M148" s="5" t="s">
        <v>37</v>
      </c>
      <c r="N148" s="5"/>
      <c r="O148" s="5" t="b">
        <f t="shared" ca="1" si="0"/>
        <v>1</v>
      </c>
      <c r="P148" s="5"/>
      <c r="Q148" s="5"/>
      <c r="R148" s="5"/>
      <c r="S148" s="5"/>
      <c r="T148" s="5"/>
      <c r="U148" s="5"/>
      <c r="V148" s="5"/>
      <c r="W148" s="5"/>
      <c r="X148" s="5"/>
      <c r="Y148" s="5"/>
      <c r="Z148" s="5"/>
      <c r="AA148" s="5"/>
      <c r="AB148" s="5"/>
      <c r="AC148" s="5"/>
      <c r="AD148" s="5"/>
    </row>
    <row r="149" spans="1:30" ht="19.5" customHeight="1">
      <c r="A149" s="5" t="s">
        <v>24394</v>
      </c>
      <c r="B149" s="5" t="s">
        <v>24395</v>
      </c>
      <c r="C149" s="5" t="s">
        <v>41</v>
      </c>
      <c r="D149" s="5" t="s">
        <v>94</v>
      </c>
      <c r="E149" s="5" t="s">
        <v>29</v>
      </c>
      <c r="F149" s="7">
        <v>8</v>
      </c>
      <c r="G149" s="7">
        <v>16</v>
      </c>
      <c r="H149" s="5" t="s">
        <v>478</v>
      </c>
      <c r="I149" s="5" t="s">
        <v>108</v>
      </c>
      <c r="J149" s="5" t="s">
        <v>947</v>
      </c>
      <c r="K149" s="5" t="s">
        <v>24397</v>
      </c>
      <c r="L149" s="5" t="s">
        <v>24398</v>
      </c>
      <c r="M149" s="5" t="s">
        <v>100</v>
      </c>
      <c r="N149" s="5"/>
      <c r="O149" s="5" t="b">
        <f t="shared" ca="1" si="0"/>
        <v>1</v>
      </c>
      <c r="P149" s="5"/>
      <c r="Q149" s="5"/>
      <c r="R149" s="5"/>
      <c r="S149" s="5"/>
      <c r="T149" s="5"/>
      <c r="U149" s="5"/>
      <c r="V149" s="5"/>
      <c r="W149" s="5"/>
      <c r="X149" s="5"/>
      <c r="Y149" s="5"/>
      <c r="Z149" s="5"/>
      <c r="AA149" s="5"/>
      <c r="AB149" s="5"/>
      <c r="AC149" s="5"/>
      <c r="AD149" s="5"/>
    </row>
    <row r="150" spans="1:30" ht="19.5" customHeight="1">
      <c r="A150" s="5" t="s">
        <v>277</v>
      </c>
      <c r="B150" s="5" t="s">
        <v>24400</v>
      </c>
      <c r="C150" s="5" t="s">
        <v>41</v>
      </c>
      <c r="D150" s="5" t="s">
        <v>47</v>
      </c>
      <c r="E150" s="5" t="s">
        <v>29</v>
      </c>
      <c r="F150" s="7">
        <v>8</v>
      </c>
      <c r="G150" s="7">
        <v>16</v>
      </c>
      <c r="H150" s="5" t="s">
        <v>478</v>
      </c>
      <c r="I150" s="7" t="s">
        <v>24</v>
      </c>
      <c r="J150" s="5" t="s">
        <v>284</v>
      </c>
      <c r="K150" s="5" t="s">
        <v>24401</v>
      </c>
      <c r="L150" s="5" t="s">
        <v>24402</v>
      </c>
      <c r="M150" s="5" t="s">
        <v>53</v>
      </c>
      <c r="N150" s="5"/>
      <c r="O150" s="5" t="b">
        <f t="shared" ca="1" si="0"/>
        <v>1</v>
      </c>
      <c r="P150" s="5"/>
      <c r="Q150" s="5"/>
      <c r="R150" s="5"/>
      <c r="S150" s="5"/>
      <c r="T150" s="5"/>
      <c r="U150" s="5"/>
      <c r="V150" s="5"/>
      <c r="W150" s="5"/>
      <c r="X150" s="5"/>
      <c r="Y150" s="5"/>
      <c r="Z150" s="5"/>
      <c r="AA150" s="5"/>
      <c r="AB150" s="5"/>
      <c r="AC150" s="5"/>
      <c r="AD150" s="5"/>
    </row>
    <row r="151" spans="1:30" ht="19.5" customHeight="1">
      <c r="A151" s="5" t="s">
        <v>24405</v>
      </c>
      <c r="B151" s="5" t="s">
        <v>24406</v>
      </c>
      <c r="C151" s="5" t="s">
        <v>41</v>
      </c>
      <c r="D151" s="5" t="s">
        <v>874</v>
      </c>
      <c r="E151" s="5" t="s">
        <v>45</v>
      </c>
      <c r="F151" s="7">
        <v>8</v>
      </c>
      <c r="G151" s="7">
        <v>15</v>
      </c>
      <c r="H151" s="5" t="s">
        <v>65</v>
      </c>
      <c r="I151" s="5" t="s">
        <v>125</v>
      </c>
      <c r="J151" s="5" t="s">
        <v>430</v>
      </c>
      <c r="K151" s="5" t="s">
        <v>24408</v>
      </c>
      <c r="L151" s="5" t="s">
        <v>24409</v>
      </c>
      <c r="M151" s="5" t="s">
        <v>37</v>
      </c>
      <c r="N151" s="5"/>
      <c r="O151" s="5" t="b">
        <f t="shared" ca="1" si="0"/>
        <v>1</v>
      </c>
      <c r="P151" s="5"/>
      <c r="Q151" s="5"/>
      <c r="R151" s="5"/>
      <c r="S151" s="5"/>
      <c r="T151" s="5"/>
      <c r="U151" s="5"/>
      <c r="V151" s="5"/>
      <c r="W151" s="5"/>
      <c r="X151" s="5"/>
      <c r="Y151" s="5"/>
      <c r="Z151" s="5"/>
      <c r="AA151" s="5"/>
      <c r="AB151" s="5"/>
      <c r="AC151" s="5"/>
      <c r="AD151" s="5"/>
    </row>
    <row r="152" spans="1:30" ht="19.5" customHeight="1">
      <c r="A152" s="5" t="s">
        <v>1457</v>
      </c>
      <c r="B152" s="5" t="s">
        <v>24410</v>
      </c>
      <c r="C152" s="5" t="s">
        <v>41</v>
      </c>
      <c r="D152" s="5" t="s">
        <v>94</v>
      </c>
      <c r="E152" s="5" t="s">
        <v>45</v>
      </c>
      <c r="F152" s="7">
        <v>8</v>
      </c>
      <c r="G152" s="7">
        <v>13</v>
      </c>
      <c r="H152" s="5" t="s">
        <v>107</v>
      </c>
      <c r="I152" s="5" t="s">
        <v>108</v>
      </c>
      <c r="J152" s="5" t="s">
        <v>942</v>
      </c>
      <c r="K152" s="5" t="s">
        <v>24411</v>
      </c>
      <c r="L152" s="5" t="s">
        <v>24412</v>
      </c>
      <c r="M152" s="5" t="s">
        <v>167</v>
      </c>
      <c r="N152" s="5"/>
      <c r="O152" s="5" t="b">
        <f t="shared" ca="1" si="0"/>
        <v>1</v>
      </c>
      <c r="P152" s="5"/>
      <c r="Q152" s="5"/>
      <c r="R152" s="5"/>
      <c r="S152" s="5"/>
      <c r="T152" s="5"/>
      <c r="U152" s="5"/>
      <c r="V152" s="5"/>
      <c r="W152" s="5"/>
      <c r="X152" s="5"/>
      <c r="Y152" s="5"/>
      <c r="Z152" s="5"/>
      <c r="AA152" s="5"/>
      <c r="AB152" s="5"/>
      <c r="AC152" s="5"/>
      <c r="AD152" s="5"/>
    </row>
    <row r="153" spans="1:30" ht="19.5" customHeight="1">
      <c r="A153" s="5" t="s">
        <v>24415</v>
      </c>
      <c r="B153" s="5" t="s">
        <v>24416</v>
      </c>
      <c r="C153" s="5" t="s">
        <v>41</v>
      </c>
      <c r="D153" s="5" t="s">
        <v>47</v>
      </c>
      <c r="E153" s="5" t="s">
        <v>29</v>
      </c>
      <c r="F153" s="7">
        <v>8</v>
      </c>
      <c r="G153" s="7">
        <v>15</v>
      </c>
      <c r="H153" s="5" t="s">
        <v>65</v>
      </c>
      <c r="I153" s="5" t="s">
        <v>125</v>
      </c>
      <c r="J153" s="5" t="s">
        <v>106</v>
      </c>
      <c r="K153" s="5" t="s">
        <v>24417</v>
      </c>
      <c r="L153" s="5" t="s">
        <v>24418</v>
      </c>
      <c r="M153" s="5" t="s">
        <v>100</v>
      </c>
      <c r="N153" s="5"/>
      <c r="O153" s="5" t="b">
        <f t="shared" ca="1" si="0"/>
        <v>1</v>
      </c>
      <c r="P153" s="5"/>
      <c r="Q153" s="5"/>
      <c r="R153" s="5"/>
      <c r="S153" s="5"/>
      <c r="T153" s="5"/>
      <c r="U153" s="5"/>
      <c r="V153" s="5"/>
      <c r="W153" s="5"/>
      <c r="X153" s="5"/>
      <c r="Y153" s="5"/>
      <c r="Z153" s="5"/>
      <c r="AA153" s="5"/>
      <c r="AB153" s="5"/>
      <c r="AC153" s="5"/>
      <c r="AD153" s="5"/>
    </row>
    <row r="154" spans="1:30" ht="19.5" customHeight="1">
      <c r="A154" s="5" t="s">
        <v>1457</v>
      </c>
      <c r="B154" s="5" t="s">
        <v>6679</v>
      </c>
      <c r="C154" s="5" t="s">
        <v>41</v>
      </c>
      <c r="D154" s="5" t="s">
        <v>94</v>
      </c>
      <c r="E154" s="5" t="s">
        <v>45</v>
      </c>
      <c r="F154" s="7">
        <v>8</v>
      </c>
      <c r="G154" s="7">
        <v>12</v>
      </c>
      <c r="H154" s="5" t="s">
        <v>852</v>
      </c>
      <c r="I154" s="5" t="s">
        <v>108</v>
      </c>
      <c r="J154" s="5" t="s">
        <v>48</v>
      </c>
      <c r="K154" s="9" t="s">
        <v>47</v>
      </c>
      <c r="L154" s="5" t="s">
        <v>24421</v>
      </c>
      <c r="M154" s="5" t="s">
        <v>42</v>
      </c>
      <c r="N154" s="5" t="b">
        <f ca="1">IFERROR(__xludf.DUMMYFUNCTION("REGEXMATCH(A154,""前端"")"),TRUE)</f>
        <v>1</v>
      </c>
      <c r="O154" s="5" t="b">
        <f t="shared" ca="1" si="0"/>
        <v>1</v>
      </c>
      <c r="P154" s="5"/>
      <c r="Q154" s="5"/>
      <c r="R154" s="5"/>
      <c r="S154" s="5"/>
      <c r="T154" s="5"/>
      <c r="U154" s="5"/>
      <c r="V154" s="5"/>
      <c r="W154" s="5"/>
      <c r="X154" s="5"/>
      <c r="Y154" s="5"/>
      <c r="Z154" s="5"/>
      <c r="AA154" s="5"/>
      <c r="AB154" s="5"/>
      <c r="AC154" s="5"/>
      <c r="AD154" s="5"/>
    </row>
    <row r="155" spans="1:30" ht="19.5" customHeight="1">
      <c r="A155" s="5" t="s">
        <v>396</v>
      </c>
      <c r="B155" s="5" t="s">
        <v>24424</v>
      </c>
      <c r="C155" s="5" t="s">
        <v>41</v>
      </c>
      <c r="D155" s="5" t="s">
        <v>94</v>
      </c>
      <c r="E155" s="5" t="s">
        <v>29</v>
      </c>
      <c r="F155" s="7">
        <v>8</v>
      </c>
      <c r="G155" s="7">
        <v>10</v>
      </c>
      <c r="H155" s="5" t="s">
        <v>30</v>
      </c>
      <c r="I155" s="5" t="s">
        <v>125</v>
      </c>
      <c r="J155" s="5" t="s">
        <v>2797</v>
      </c>
      <c r="K155" s="5" t="s">
        <v>24425</v>
      </c>
      <c r="L155" s="5" t="s">
        <v>24427</v>
      </c>
      <c r="M155" s="5" t="s">
        <v>53</v>
      </c>
      <c r="N155" s="5"/>
      <c r="O155" s="5" t="b">
        <f t="shared" ca="1" si="0"/>
        <v>1</v>
      </c>
      <c r="P155" s="5"/>
      <c r="Q155" s="5"/>
      <c r="R155" s="5"/>
      <c r="S155" s="5"/>
      <c r="T155" s="5"/>
      <c r="U155" s="5"/>
      <c r="V155" s="5"/>
      <c r="W155" s="5"/>
      <c r="X155" s="5"/>
      <c r="Y155" s="5"/>
      <c r="Z155" s="5"/>
      <c r="AA155" s="5"/>
      <c r="AB155" s="5"/>
      <c r="AC155" s="5"/>
      <c r="AD155" s="5"/>
    </row>
    <row r="156" spans="1:30" ht="19.5" customHeight="1">
      <c r="A156" s="5" t="s">
        <v>23994</v>
      </c>
      <c r="B156" s="5" t="s">
        <v>7371</v>
      </c>
      <c r="C156" s="5" t="s">
        <v>41</v>
      </c>
      <c r="D156" s="5" t="s">
        <v>94</v>
      </c>
      <c r="E156" s="5" t="s">
        <v>29</v>
      </c>
      <c r="F156" s="7">
        <v>8</v>
      </c>
      <c r="G156" s="7">
        <v>12</v>
      </c>
      <c r="H156" s="5" t="s">
        <v>852</v>
      </c>
      <c r="I156" s="5" t="s">
        <v>125</v>
      </c>
      <c r="J156" s="5" t="s">
        <v>87</v>
      </c>
      <c r="K156" s="5" t="s">
        <v>24429</v>
      </c>
      <c r="L156" s="5" t="s">
        <v>24430</v>
      </c>
      <c r="M156" s="5" t="s">
        <v>100</v>
      </c>
      <c r="N156" s="5"/>
      <c r="O156" s="5" t="b">
        <f t="shared" ca="1" si="0"/>
        <v>1</v>
      </c>
      <c r="P156" s="5"/>
      <c r="Q156" s="5"/>
      <c r="R156" s="5"/>
      <c r="S156" s="5"/>
      <c r="T156" s="5"/>
      <c r="U156" s="5"/>
      <c r="V156" s="5"/>
      <c r="W156" s="5"/>
      <c r="X156" s="5"/>
      <c r="Y156" s="5"/>
      <c r="Z156" s="5"/>
      <c r="AA156" s="5"/>
      <c r="AB156" s="5"/>
      <c r="AC156" s="5"/>
      <c r="AD156" s="5"/>
    </row>
    <row r="157" spans="1:30" ht="19.5" customHeight="1">
      <c r="A157" s="5" t="s">
        <v>24431</v>
      </c>
      <c r="B157" s="5" t="s">
        <v>6388</v>
      </c>
      <c r="C157" s="5" t="s">
        <v>41</v>
      </c>
      <c r="D157" s="5" t="s">
        <v>94</v>
      </c>
      <c r="E157" s="5" t="s">
        <v>29</v>
      </c>
      <c r="F157" s="7">
        <v>8</v>
      </c>
      <c r="G157" s="7">
        <v>10</v>
      </c>
      <c r="H157" s="5" t="s">
        <v>30</v>
      </c>
      <c r="I157" s="5" t="s">
        <v>31</v>
      </c>
      <c r="J157" s="5" t="s">
        <v>576</v>
      </c>
      <c r="K157" s="5" t="s">
        <v>24432</v>
      </c>
      <c r="L157" s="5" t="s">
        <v>24433</v>
      </c>
      <c r="M157" s="5" t="s">
        <v>53</v>
      </c>
      <c r="N157" s="5"/>
      <c r="O157" s="5" t="b">
        <f t="shared" ca="1" si="0"/>
        <v>1</v>
      </c>
      <c r="P157" s="5"/>
      <c r="Q157" s="5"/>
      <c r="R157" s="5"/>
      <c r="S157" s="5"/>
      <c r="T157" s="5"/>
      <c r="U157" s="5"/>
      <c r="V157" s="5"/>
      <c r="W157" s="5"/>
      <c r="X157" s="5"/>
      <c r="Y157" s="5"/>
      <c r="Z157" s="5"/>
      <c r="AA157" s="5"/>
      <c r="AB157" s="5"/>
      <c r="AC157" s="5"/>
      <c r="AD157" s="5"/>
    </row>
    <row r="158" spans="1:30" ht="19.5" customHeight="1">
      <c r="A158" s="5" t="s">
        <v>24435</v>
      </c>
      <c r="B158" s="5" t="s">
        <v>24437</v>
      </c>
      <c r="C158" s="5" t="s">
        <v>41</v>
      </c>
      <c r="D158" s="5" t="s">
        <v>43</v>
      </c>
      <c r="E158" s="5" t="s">
        <v>29</v>
      </c>
      <c r="F158" s="7">
        <v>8</v>
      </c>
      <c r="G158" s="7">
        <v>10</v>
      </c>
      <c r="H158" s="5" t="s">
        <v>30</v>
      </c>
      <c r="I158" s="5" t="s">
        <v>31</v>
      </c>
      <c r="J158" s="5" t="s">
        <v>315</v>
      </c>
      <c r="K158" s="5" t="s">
        <v>24438</v>
      </c>
      <c r="L158" s="5" t="s">
        <v>24439</v>
      </c>
      <c r="M158" s="5" t="s">
        <v>100</v>
      </c>
      <c r="N158" s="5"/>
      <c r="O158" s="5" t="b">
        <f t="shared" ca="1" si="0"/>
        <v>1</v>
      </c>
      <c r="P158" s="5"/>
      <c r="Q158" s="5"/>
      <c r="R158" s="5"/>
      <c r="S158" s="5"/>
      <c r="T158" s="5"/>
      <c r="U158" s="5"/>
      <c r="V158" s="5"/>
      <c r="W158" s="5"/>
      <c r="X158" s="5"/>
      <c r="Y158" s="5"/>
      <c r="Z158" s="5"/>
      <c r="AA158" s="5"/>
      <c r="AB158" s="5"/>
      <c r="AC158" s="5"/>
      <c r="AD158" s="5"/>
    </row>
    <row r="159" spans="1:30" ht="19.5" customHeight="1">
      <c r="A159" s="5" t="s">
        <v>1457</v>
      </c>
      <c r="B159" s="5" t="s">
        <v>24441</v>
      </c>
      <c r="C159" s="5" t="s">
        <v>41</v>
      </c>
      <c r="D159" s="5" t="s">
        <v>94</v>
      </c>
      <c r="E159" s="5" t="s">
        <v>29</v>
      </c>
      <c r="F159" s="7">
        <v>8</v>
      </c>
      <c r="G159" s="7">
        <v>13</v>
      </c>
      <c r="H159" s="5" t="s">
        <v>107</v>
      </c>
      <c r="I159" s="5" t="s">
        <v>108</v>
      </c>
      <c r="J159" s="5" t="s">
        <v>117</v>
      </c>
      <c r="K159" s="5" t="s">
        <v>5281</v>
      </c>
      <c r="L159" s="5" t="s">
        <v>24442</v>
      </c>
      <c r="M159" s="5" t="s">
        <v>53</v>
      </c>
      <c r="N159" s="5"/>
      <c r="O159" s="5" t="b">
        <f t="shared" ca="1" si="0"/>
        <v>1</v>
      </c>
      <c r="P159" s="5"/>
      <c r="Q159" s="5"/>
      <c r="R159" s="5"/>
      <c r="S159" s="5"/>
      <c r="T159" s="5"/>
      <c r="U159" s="5"/>
      <c r="V159" s="5"/>
      <c r="W159" s="5"/>
      <c r="X159" s="5"/>
      <c r="Y159" s="5"/>
      <c r="Z159" s="5"/>
      <c r="AA159" s="5"/>
      <c r="AB159" s="5"/>
      <c r="AC159" s="5"/>
      <c r="AD159" s="5"/>
    </row>
    <row r="160" spans="1:30" ht="19.5" customHeight="1">
      <c r="A160" s="5" t="s">
        <v>11159</v>
      </c>
      <c r="B160" s="5" t="s">
        <v>24445</v>
      </c>
      <c r="C160" s="5" t="s">
        <v>41</v>
      </c>
      <c r="D160" s="5" t="s">
        <v>1714</v>
      </c>
      <c r="E160" s="5" t="s">
        <v>45</v>
      </c>
      <c r="F160" s="7">
        <v>8</v>
      </c>
      <c r="G160" s="7">
        <v>15</v>
      </c>
      <c r="H160" s="5" t="s">
        <v>65</v>
      </c>
      <c r="I160" s="5" t="s">
        <v>66</v>
      </c>
      <c r="J160" s="5" t="s">
        <v>8620</v>
      </c>
      <c r="K160" s="5" t="s">
        <v>24446</v>
      </c>
      <c r="L160" s="5" t="s">
        <v>24448</v>
      </c>
      <c r="M160" s="5" t="s">
        <v>53</v>
      </c>
      <c r="N160" s="5"/>
      <c r="O160" s="5" t="b">
        <f t="shared" ca="1" si="0"/>
        <v>1</v>
      </c>
      <c r="P160" s="5"/>
      <c r="Q160" s="5"/>
      <c r="R160" s="5"/>
      <c r="S160" s="5"/>
      <c r="T160" s="5"/>
      <c r="U160" s="5"/>
      <c r="V160" s="5"/>
      <c r="W160" s="5"/>
      <c r="X160" s="5"/>
      <c r="Y160" s="5"/>
      <c r="Z160" s="5"/>
      <c r="AA160" s="5"/>
      <c r="AB160" s="5"/>
      <c r="AC160" s="5"/>
      <c r="AD160" s="5"/>
    </row>
    <row r="161" spans="1:30" ht="19.5" customHeight="1">
      <c r="A161" s="5" t="s">
        <v>24336</v>
      </c>
      <c r="B161" s="5" t="s">
        <v>24450</v>
      </c>
      <c r="C161" s="5" t="s">
        <v>41</v>
      </c>
      <c r="D161" s="5" t="s">
        <v>43</v>
      </c>
      <c r="E161" s="5" t="s">
        <v>29</v>
      </c>
      <c r="F161" s="7">
        <v>8</v>
      </c>
      <c r="G161" s="7">
        <v>15</v>
      </c>
      <c r="H161" s="5" t="s">
        <v>65</v>
      </c>
      <c r="I161" s="5" t="s">
        <v>125</v>
      </c>
      <c r="J161" s="5" t="s">
        <v>76</v>
      </c>
      <c r="K161" s="5" t="s">
        <v>24452</v>
      </c>
      <c r="L161" s="5" t="s">
        <v>24453</v>
      </c>
      <c r="M161" s="5" t="s">
        <v>100</v>
      </c>
      <c r="N161" s="5"/>
      <c r="O161" s="5" t="b">
        <f t="shared" ca="1" si="0"/>
        <v>1</v>
      </c>
      <c r="P161" s="5"/>
      <c r="Q161" s="5"/>
      <c r="R161" s="5"/>
      <c r="S161" s="5"/>
      <c r="T161" s="5"/>
      <c r="U161" s="5"/>
      <c r="V161" s="5"/>
      <c r="W161" s="5"/>
      <c r="X161" s="5"/>
      <c r="Y161" s="5"/>
      <c r="Z161" s="5"/>
      <c r="AA161" s="5"/>
      <c r="AB161" s="5"/>
      <c r="AC161" s="5"/>
      <c r="AD161" s="5"/>
    </row>
    <row r="162" spans="1:30" ht="19.5" customHeight="1">
      <c r="A162" s="5" t="s">
        <v>396</v>
      </c>
      <c r="B162" s="5" t="s">
        <v>24455</v>
      </c>
      <c r="C162" s="5" t="s">
        <v>41</v>
      </c>
      <c r="D162" s="5" t="s">
        <v>114</v>
      </c>
      <c r="E162" s="5" t="s">
        <v>29</v>
      </c>
      <c r="F162" s="7">
        <v>8</v>
      </c>
      <c r="G162" s="7">
        <v>15</v>
      </c>
      <c r="H162" s="5" t="s">
        <v>65</v>
      </c>
      <c r="I162" s="5" t="s">
        <v>31</v>
      </c>
      <c r="J162" s="5" t="s">
        <v>110</v>
      </c>
      <c r="K162" s="5" t="s">
        <v>24457</v>
      </c>
      <c r="L162" s="5" t="s">
        <v>24459</v>
      </c>
      <c r="M162" s="5" t="s">
        <v>53</v>
      </c>
      <c r="N162" s="5"/>
      <c r="O162" s="5" t="b">
        <f t="shared" ca="1" si="0"/>
        <v>1</v>
      </c>
      <c r="P162" s="5"/>
      <c r="Q162" s="5"/>
      <c r="R162" s="5"/>
      <c r="S162" s="5"/>
      <c r="T162" s="5"/>
      <c r="U162" s="5"/>
      <c r="V162" s="5"/>
      <c r="W162" s="5"/>
      <c r="X162" s="5"/>
      <c r="Y162" s="5"/>
      <c r="Z162" s="5"/>
      <c r="AA162" s="5"/>
      <c r="AB162" s="5"/>
      <c r="AC162" s="5"/>
      <c r="AD162" s="5"/>
    </row>
    <row r="163" spans="1:30" ht="19.5" customHeight="1">
      <c r="A163" s="5" t="s">
        <v>24461</v>
      </c>
      <c r="B163" s="5" t="s">
        <v>24462</v>
      </c>
      <c r="C163" s="5" t="s">
        <v>41</v>
      </c>
      <c r="D163" s="5" t="s">
        <v>94</v>
      </c>
      <c r="E163" s="5" t="s">
        <v>29</v>
      </c>
      <c r="F163" s="7">
        <v>8</v>
      </c>
      <c r="G163" s="7">
        <v>10</v>
      </c>
      <c r="H163" s="5" t="s">
        <v>30</v>
      </c>
      <c r="I163" s="5" t="s">
        <v>125</v>
      </c>
      <c r="J163" s="5" t="s">
        <v>106</v>
      </c>
      <c r="K163" s="5" t="s">
        <v>24463</v>
      </c>
      <c r="L163" s="5" t="s">
        <v>24464</v>
      </c>
      <c r="M163" s="5" t="s">
        <v>37</v>
      </c>
      <c r="N163" s="5"/>
      <c r="O163" s="5" t="b">
        <f t="shared" ca="1" si="0"/>
        <v>1</v>
      </c>
      <c r="P163" s="5"/>
      <c r="Q163" s="5"/>
      <c r="R163" s="5"/>
      <c r="S163" s="5"/>
      <c r="T163" s="5"/>
      <c r="U163" s="5"/>
      <c r="V163" s="5"/>
      <c r="W163" s="5"/>
      <c r="X163" s="5"/>
      <c r="Y163" s="5"/>
      <c r="Z163" s="5"/>
      <c r="AA163" s="5"/>
      <c r="AB163" s="5"/>
      <c r="AC163" s="5"/>
      <c r="AD163" s="5"/>
    </row>
    <row r="164" spans="1:30" ht="19.5" customHeight="1">
      <c r="A164" s="5" t="s">
        <v>4488</v>
      </c>
      <c r="B164" s="5" t="s">
        <v>24465</v>
      </c>
      <c r="C164" s="5" t="s">
        <v>41</v>
      </c>
      <c r="D164" s="5" t="s">
        <v>43</v>
      </c>
      <c r="E164" s="5" t="s">
        <v>95</v>
      </c>
      <c r="F164" s="7">
        <v>8</v>
      </c>
      <c r="G164" s="7">
        <v>10</v>
      </c>
      <c r="H164" s="5" t="s">
        <v>30</v>
      </c>
      <c r="I164" s="5" t="s">
        <v>31</v>
      </c>
      <c r="J164" s="5" t="s">
        <v>686</v>
      </c>
      <c r="K164" s="5" t="s">
        <v>24466</v>
      </c>
      <c r="L164" s="5" t="s">
        <v>24467</v>
      </c>
      <c r="M164" s="5" t="s">
        <v>53</v>
      </c>
      <c r="N164" s="5"/>
      <c r="O164" s="5" t="b">
        <f t="shared" ca="1" si="0"/>
        <v>1</v>
      </c>
      <c r="P164" s="5"/>
      <c r="Q164" s="5"/>
      <c r="R164" s="5"/>
      <c r="S164" s="5"/>
      <c r="T164" s="5"/>
      <c r="U164" s="5"/>
      <c r="V164" s="5"/>
      <c r="W164" s="5"/>
      <c r="X164" s="5"/>
      <c r="Y164" s="5"/>
      <c r="Z164" s="5"/>
      <c r="AA164" s="5"/>
      <c r="AB164" s="5"/>
      <c r="AC164" s="5"/>
      <c r="AD164" s="5"/>
    </row>
    <row r="165" spans="1:30" ht="19.5" customHeight="1">
      <c r="A165" s="5" t="s">
        <v>24469</v>
      </c>
      <c r="B165" s="5" t="s">
        <v>24470</v>
      </c>
      <c r="C165" s="5" t="s">
        <v>41</v>
      </c>
      <c r="D165" s="5" t="s">
        <v>94</v>
      </c>
      <c r="E165" s="5" t="s">
        <v>45</v>
      </c>
      <c r="F165" s="7">
        <v>8</v>
      </c>
      <c r="G165" s="7">
        <v>15</v>
      </c>
      <c r="H165" s="5" t="s">
        <v>65</v>
      </c>
      <c r="I165" s="5" t="s">
        <v>31</v>
      </c>
      <c r="J165" s="5" t="s">
        <v>947</v>
      </c>
      <c r="K165" s="5" t="s">
        <v>24471</v>
      </c>
      <c r="L165" s="5" t="s">
        <v>24472</v>
      </c>
      <c r="M165" s="5" t="s">
        <v>100</v>
      </c>
      <c r="N165" s="5"/>
      <c r="O165" s="5" t="b">
        <f t="shared" ca="1" si="0"/>
        <v>1</v>
      </c>
      <c r="P165" s="5"/>
      <c r="Q165" s="5"/>
      <c r="R165" s="5"/>
      <c r="S165" s="5"/>
      <c r="T165" s="5"/>
      <c r="U165" s="5"/>
      <c r="V165" s="5"/>
      <c r="W165" s="5"/>
      <c r="X165" s="5"/>
      <c r="Y165" s="5"/>
      <c r="Z165" s="5"/>
      <c r="AA165" s="5"/>
      <c r="AB165" s="5"/>
      <c r="AC165" s="5"/>
      <c r="AD165" s="5"/>
    </row>
    <row r="166" spans="1:30" ht="19.5" customHeight="1">
      <c r="A166" s="5" t="s">
        <v>396</v>
      </c>
      <c r="B166" s="5" t="s">
        <v>24474</v>
      </c>
      <c r="C166" s="5" t="s">
        <v>41</v>
      </c>
      <c r="D166" s="5" t="s">
        <v>874</v>
      </c>
      <c r="E166" s="5" t="s">
        <v>29</v>
      </c>
      <c r="F166" s="7">
        <v>8</v>
      </c>
      <c r="G166" s="7">
        <v>13</v>
      </c>
      <c r="H166" s="5" t="s">
        <v>107</v>
      </c>
      <c r="I166" s="5" t="s">
        <v>108</v>
      </c>
      <c r="J166" s="5" t="s">
        <v>110</v>
      </c>
      <c r="K166" s="5" t="s">
        <v>24477</v>
      </c>
      <c r="L166" s="5" t="s">
        <v>24478</v>
      </c>
      <c r="M166" s="5" t="s">
        <v>53</v>
      </c>
      <c r="N166" s="5"/>
      <c r="O166" s="5" t="b">
        <f t="shared" ca="1" si="0"/>
        <v>1</v>
      </c>
      <c r="P166" s="5"/>
      <c r="Q166" s="5"/>
      <c r="R166" s="5"/>
      <c r="S166" s="5"/>
      <c r="T166" s="5"/>
      <c r="U166" s="5"/>
      <c r="V166" s="5"/>
      <c r="W166" s="5"/>
      <c r="X166" s="5"/>
      <c r="Y166" s="5"/>
      <c r="Z166" s="5"/>
      <c r="AA166" s="5"/>
      <c r="AB166" s="5"/>
      <c r="AC166" s="5"/>
      <c r="AD166" s="5"/>
    </row>
    <row r="167" spans="1:30" ht="19.5" customHeight="1">
      <c r="A167" s="5" t="s">
        <v>7132</v>
      </c>
      <c r="B167" s="5" t="s">
        <v>12436</v>
      </c>
      <c r="C167" s="5" t="s">
        <v>41</v>
      </c>
      <c r="D167" s="5" t="s">
        <v>94</v>
      </c>
      <c r="E167" s="5" t="s">
        <v>29</v>
      </c>
      <c r="F167" s="7">
        <v>8</v>
      </c>
      <c r="G167" s="7">
        <v>12</v>
      </c>
      <c r="H167" s="5" t="s">
        <v>852</v>
      </c>
      <c r="I167" s="7" t="s">
        <v>24</v>
      </c>
      <c r="J167" s="5" t="s">
        <v>106</v>
      </c>
      <c r="K167" s="5" t="s">
        <v>24481</v>
      </c>
      <c r="L167" s="5" t="s">
        <v>24482</v>
      </c>
      <c r="M167" s="5" t="s">
        <v>53</v>
      </c>
      <c r="N167" s="5"/>
      <c r="O167" s="5" t="b">
        <f t="shared" ca="1" si="0"/>
        <v>1</v>
      </c>
      <c r="P167" s="5"/>
      <c r="Q167" s="5"/>
      <c r="R167" s="5"/>
      <c r="S167" s="5"/>
      <c r="T167" s="5"/>
      <c r="U167" s="5"/>
      <c r="V167" s="5"/>
      <c r="W167" s="5"/>
      <c r="X167" s="5"/>
      <c r="Y167" s="5"/>
      <c r="Z167" s="5"/>
      <c r="AA167" s="5"/>
      <c r="AB167" s="5"/>
      <c r="AC167" s="5"/>
      <c r="AD167" s="5"/>
    </row>
    <row r="168" spans="1:30" ht="19.5" customHeight="1">
      <c r="A168" s="5" t="s">
        <v>11288</v>
      </c>
      <c r="B168" s="5" t="s">
        <v>13195</v>
      </c>
      <c r="C168" s="5" t="s">
        <v>41</v>
      </c>
      <c r="D168" s="5" t="s">
        <v>94</v>
      </c>
      <c r="E168" s="5" t="s">
        <v>45</v>
      </c>
      <c r="F168" s="7">
        <v>8</v>
      </c>
      <c r="G168" s="7">
        <v>15</v>
      </c>
      <c r="H168" s="5" t="s">
        <v>65</v>
      </c>
      <c r="I168" s="5" t="s">
        <v>31</v>
      </c>
      <c r="J168" s="5" t="s">
        <v>947</v>
      </c>
      <c r="K168" s="9" t="s">
        <v>47</v>
      </c>
      <c r="L168" s="5" t="s">
        <v>24483</v>
      </c>
      <c r="M168" s="5" t="s">
        <v>100</v>
      </c>
      <c r="N168" s="5"/>
      <c r="O168" s="5" t="b">
        <f t="shared" ca="1" si="0"/>
        <v>1</v>
      </c>
      <c r="P168" s="5"/>
      <c r="Q168" s="5"/>
      <c r="R168" s="5"/>
      <c r="S168" s="5"/>
      <c r="T168" s="5"/>
      <c r="U168" s="5"/>
      <c r="V168" s="5"/>
      <c r="W168" s="5"/>
      <c r="X168" s="5"/>
      <c r="Y168" s="5"/>
      <c r="Z168" s="5"/>
      <c r="AA168" s="5"/>
      <c r="AB168" s="5"/>
      <c r="AC168" s="5"/>
      <c r="AD168" s="5"/>
    </row>
    <row r="169" spans="1:30" ht="19.5" customHeight="1">
      <c r="A169" s="5" t="s">
        <v>7132</v>
      </c>
      <c r="B169" s="5" t="s">
        <v>231</v>
      </c>
      <c r="C169" s="5" t="s">
        <v>41</v>
      </c>
      <c r="D169" s="5" t="s">
        <v>94</v>
      </c>
      <c r="E169" s="5" t="s">
        <v>29</v>
      </c>
      <c r="F169" s="7">
        <v>8</v>
      </c>
      <c r="G169" s="7">
        <v>15</v>
      </c>
      <c r="H169" s="5" t="s">
        <v>65</v>
      </c>
      <c r="I169" s="5" t="s">
        <v>125</v>
      </c>
      <c r="J169" s="5" t="s">
        <v>106</v>
      </c>
      <c r="K169" s="5" t="s">
        <v>24486</v>
      </c>
      <c r="L169" s="5" t="s">
        <v>24487</v>
      </c>
      <c r="M169" s="5" t="s">
        <v>37</v>
      </c>
      <c r="N169" s="5"/>
      <c r="O169" s="5" t="b">
        <f t="shared" ca="1" si="0"/>
        <v>1</v>
      </c>
      <c r="P169" s="5"/>
      <c r="Q169" s="5"/>
      <c r="R169" s="5"/>
      <c r="S169" s="5"/>
      <c r="T169" s="5"/>
      <c r="U169" s="5"/>
      <c r="V169" s="5"/>
      <c r="W169" s="5"/>
      <c r="X169" s="5"/>
      <c r="Y169" s="5"/>
      <c r="Z169" s="5"/>
      <c r="AA169" s="5"/>
      <c r="AB169" s="5"/>
      <c r="AC169" s="5"/>
      <c r="AD169" s="5"/>
    </row>
    <row r="170" spans="1:30" ht="19.5" customHeight="1">
      <c r="A170" s="5" t="s">
        <v>396</v>
      </c>
      <c r="B170" s="5" t="s">
        <v>6090</v>
      </c>
      <c r="C170" s="5" t="s">
        <v>41</v>
      </c>
      <c r="D170" s="5" t="s">
        <v>94</v>
      </c>
      <c r="E170" s="5" t="s">
        <v>45</v>
      </c>
      <c r="F170" s="7">
        <v>8</v>
      </c>
      <c r="G170" s="7">
        <v>12</v>
      </c>
      <c r="H170" s="5" t="s">
        <v>852</v>
      </c>
      <c r="I170" s="5" t="s">
        <v>31</v>
      </c>
      <c r="J170" s="5" t="s">
        <v>57</v>
      </c>
      <c r="K170" s="5" t="s">
        <v>7187</v>
      </c>
      <c r="L170" s="5" t="s">
        <v>24489</v>
      </c>
      <c r="M170" s="5" t="s">
        <v>37</v>
      </c>
      <c r="N170" s="5"/>
      <c r="O170" s="5" t="b">
        <f t="shared" ca="1" si="0"/>
        <v>1</v>
      </c>
      <c r="P170" s="5"/>
      <c r="Q170" s="5"/>
      <c r="R170" s="5"/>
      <c r="S170" s="5"/>
      <c r="T170" s="5"/>
      <c r="U170" s="5"/>
      <c r="V170" s="5"/>
      <c r="W170" s="5"/>
      <c r="X170" s="5"/>
      <c r="Y170" s="5"/>
      <c r="Z170" s="5"/>
      <c r="AA170" s="5"/>
      <c r="AB170" s="5"/>
      <c r="AC170" s="5"/>
      <c r="AD170" s="5"/>
    </row>
    <row r="171" spans="1:30" ht="19.5" customHeight="1">
      <c r="A171" s="5" t="s">
        <v>24491</v>
      </c>
      <c r="B171" s="5" t="s">
        <v>6090</v>
      </c>
      <c r="C171" s="5" t="s">
        <v>41</v>
      </c>
      <c r="D171" s="5" t="s">
        <v>94</v>
      </c>
      <c r="E171" s="5" t="s">
        <v>45</v>
      </c>
      <c r="F171" s="7">
        <v>8</v>
      </c>
      <c r="G171" s="7">
        <v>12</v>
      </c>
      <c r="H171" s="5" t="s">
        <v>852</v>
      </c>
      <c r="I171" s="5" t="s">
        <v>31</v>
      </c>
      <c r="J171" s="5" t="s">
        <v>57</v>
      </c>
      <c r="K171" s="5" t="s">
        <v>7187</v>
      </c>
      <c r="L171" s="5" t="s">
        <v>24489</v>
      </c>
      <c r="M171" s="5" t="s">
        <v>37</v>
      </c>
      <c r="N171" s="5"/>
      <c r="O171" s="5" t="b">
        <f t="shared" ca="1" si="0"/>
        <v>1</v>
      </c>
      <c r="P171" s="5"/>
      <c r="Q171" s="5"/>
      <c r="R171" s="5"/>
      <c r="S171" s="5"/>
      <c r="T171" s="5"/>
      <c r="U171" s="5"/>
      <c r="V171" s="5"/>
      <c r="W171" s="5"/>
      <c r="X171" s="5"/>
      <c r="Y171" s="5"/>
      <c r="Z171" s="5"/>
      <c r="AA171" s="5"/>
      <c r="AB171" s="5"/>
      <c r="AC171" s="5"/>
      <c r="AD171" s="5"/>
    </row>
    <row r="172" spans="1:30" ht="19.5" customHeight="1">
      <c r="A172" s="5" t="s">
        <v>4668</v>
      </c>
      <c r="B172" s="5" t="s">
        <v>24031</v>
      </c>
      <c r="C172" s="5" t="s">
        <v>41</v>
      </c>
      <c r="D172" s="5" t="s">
        <v>169</v>
      </c>
      <c r="E172" s="5" t="s">
        <v>29</v>
      </c>
      <c r="F172" s="7">
        <v>8</v>
      </c>
      <c r="G172" s="7">
        <v>15</v>
      </c>
      <c r="H172" s="5" t="s">
        <v>65</v>
      </c>
      <c r="I172" s="5" t="s">
        <v>31</v>
      </c>
      <c r="J172" s="5" t="s">
        <v>57</v>
      </c>
      <c r="K172" s="5" t="s">
        <v>24032</v>
      </c>
      <c r="L172" s="5" t="s">
        <v>24494</v>
      </c>
      <c r="M172" s="5" t="s">
        <v>53</v>
      </c>
      <c r="N172" s="5"/>
      <c r="O172" s="5" t="b">
        <f t="shared" ca="1" si="0"/>
        <v>1</v>
      </c>
      <c r="P172" s="5"/>
      <c r="Q172" s="5"/>
      <c r="R172" s="5"/>
      <c r="S172" s="5"/>
      <c r="T172" s="5"/>
      <c r="U172" s="5"/>
      <c r="V172" s="5"/>
      <c r="W172" s="5"/>
      <c r="X172" s="5"/>
      <c r="Y172" s="5"/>
      <c r="Z172" s="5"/>
      <c r="AA172" s="5"/>
      <c r="AB172" s="5"/>
      <c r="AC172" s="5"/>
      <c r="AD172" s="5"/>
    </row>
    <row r="173" spans="1:30" ht="19.5" customHeight="1">
      <c r="A173" s="5" t="s">
        <v>7605</v>
      </c>
      <c r="B173" s="5" t="s">
        <v>24496</v>
      </c>
      <c r="C173" s="5" t="s">
        <v>41</v>
      </c>
      <c r="D173" s="5" t="s">
        <v>47</v>
      </c>
      <c r="E173" s="5" t="s">
        <v>29</v>
      </c>
      <c r="F173" s="7">
        <v>8</v>
      </c>
      <c r="G173" s="7">
        <v>20</v>
      </c>
      <c r="H173" s="5" t="s">
        <v>178</v>
      </c>
      <c r="I173" s="7" t="s">
        <v>24</v>
      </c>
      <c r="J173" s="5" t="s">
        <v>87</v>
      </c>
      <c r="K173" s="5" t="s">
        <v>24497</v>
      </c>
      <c r="L173" s="5" t="s">
        <v>24498</v>
      </c>
      <c r="M173" s="5" t="s">
        <v>53</v>
      </c>
      <c r="N173" s="5"/>
      <c r="O173" s="5" t="b">
        <f t="shared" ca="1" si="0"/>
        <v>1</v>
      </c>
      <c r="P173" s="5"/>
      <c r="Q173" s="5"/>
      <c r="R173" s="5"/>
      <c r="S173" s="5"/>
      <c r="T173" s="5"/>
      <c r="U173" s="5"/>
      <c r="V173" s="5"/>
      <c r="W173" s="5"/>
      <c r="X173" s="5"/>
      <c r="Y173" s="5"/>
      <c r="Z173" s="5"/>
      <c r="AA173" s="5"/>
      <c r="AB173" s="5"/>
      <c r="AC173" s="5"/>
      <c r="AD173" s="5"/>
    </row>
    <row r="174" spans="1:30" ht="19.5" customHeight="1">
      <c r="A174" s="5" t="s">
        <v>1457</v>
      </c>
      <c r="B174" s="5" t="s">
        <v>20843</v>
      </c>
      <c r="C174" s="5" t="s">
        <v>41</v>
      </c>
      <c r="D174" s="5" t="s">
        <v>94</v>
      </c>
      <c r="E174" s="5" t="s">
        <v>45</v>
      </c>
      <c r="F174" s="7">
        <v>8</v>
      </c>
      <c r="G174" s="7">
        <v>12</v>
      </c>
      <c r="H174" s="5" t="s">
        <v>852</v>
      </c>
      <c r="I174" s="5" t="s">
        <v>31</v>
      </c>
      <c r="J174" s="5" t="s">
        <v>32</v>
      </c>
      <c r="K174" s="5" t="s">
        <v>24499</v>
      </c>
      <c r="L174" s="5" t="s">
        <v>24500</v>
      </c>
      <c r="M174" s="5" t="s">
        <v>167</v>
      </c>
      <c r="N174" s="5"/>
      <c r="O174" s="5" t="b">
        <f t="shared" ca="1" si="0"/>
        <v>1</v>
      </c>
      <c r="P174" s="5"/>
      <c r="Q174" s="5"/>
      <c r="R174" s="5"/>
      <c r="S174" s="5"/>
      <c r="T174" s="5"/>
      <c r="U174" s="5"/>
      <c r="V174" s="5"/>
      <c r="W174" s="5"/>
      <c r="X174" s="5"/>
      <c r="Y174" s="5"/>
      <c r="Z174" s="5"/>
      <c r="AA174" s="5"/>
      <c r="AB174" s="5"/>
      <c r="AC174" s="5"/>
      <c r="AD174" s="5"/>
    </row>
    <row r="175" spans="1:30" ht="19.5" customHeight="1">
      <c r="A175" s="5" t="s">
        <v>24501</v>
      </c>
      <c r="B175" s="5" t="s">
        <v>8251</v>
      </c>
      <c r="C175" s="5" t="s">
        <v>41</v>
      </c>
      <c r="D175" s="5" t="s">
        <v>94</v>
      </c>
      <c r="E175" s="5" t="s">
        <v>29</v>
      </c>
      <c r="F175" s="7">
        <v>8</v>
      </c>
      <c r="G175" s="7">
        <v>12</v>
      </c>
      <c r="H175" s="5" t="s">
        <v>852</v>
      </c>
      <c r="I175" s="5" t="s">
        <v>31</v>
      </c>
      <c r="J175" s="5" t="s">
        <v>76</v>
      </c>
      <c r="K175" s="5" t="s">
        <v>24502</v>
      </c>
      <c r="L175" s="5" t="s">
        <v>24503</v>
      </c>
      <c r="M175" s="5" t="s">
        <v>53</v>
      </c>
      <c r="N175" s="5" t="b">
        <f ca="1">IFERROR(__xludf.DUMMYFUNCTION("REGEXMATCH(A175,""前端"")"),TRUE)</f>
        <v>1</v>
      </c>
      <c r="O175" s="5" t="b">
        <f t="shared" ca="1" si="0"/>
        <v>1</v>
      </c>
      <c r="P175" s="5"/>
      <c r="Q175" s="5"/>
      <c r="R175" s="5"/>
      <c r="S175" s="5"/>
      <c r="T175" s="5"/>
      <c r="U175" s="5"/>
      <c r="V175" s="5"/>
      <c r="W175" s="5"/>
      <c r="X175" s="5"/>
      <c r="Y175" s="5"/>
      <c r="Z175" s="5"/>
      <c r="AA175" s="5"/>
      <c r="AB175" s="5"/>
      <c r="AC175" s="5"/>
      <c r="AD175" s="5"/>
    </row>
    <row r="176" spans="1:30" ht="19.5" customHeight="1">
      <c r="A176" s="5" t="s">
        <v>24506</v>
      </c>
      <c r="B176" s="5" t="s">
        <v>24424</v>
      </c>
      <c r="C176" s="5" t="s">
        <v>41</v>
      </c>
      <c r="D176" s="5" t="s">
        <v>94</v>
      </c>
      <c r="E176" s="5" t="s">
        <v>29</v>
      </c>
      <c r="F176" s="7">
        <v>8</v>
      </c>
      <c r="G176" s="7">
        <v>10</v>
      </c>
      <c r="H176" s="5" t="s">
        <v>30</v>
      </c>
      <c r="I176" s="5" t="s">
        <v>31</v>
      </c>
      <c r="J176" s="5" t="s">
        <v>2797</v>
      </c>
      <c r="K176" s="5" t="s">
        <v>24425</v>
      </c>
      <c r="L176" s="5" t="s">
        <v>24507</v>
      </c>
      <c r="M176" s="5" t="s">
        <v>53</v>
      </c>
      <c r="N176" s="5"/>
      <c r="O176" s="5" t="b">
        <f t="shared" ca="1" si="0"/>
        <v>1</v>
      </c>
      <c r="P176" s="5"/>
      <c r="Q176" s="5"/>
      <c r="R176" s="5"/>
      <c r="S176" s="5"/>
      <c r="T176" s="5"/>
      <c r="U176" s="5"/>
      <c r="V176" s="5"/>
      <c r="W176" s="5"/>
      <c r="X176" s="5"/>
      <c r="Y176" s="5"/>
      <c r="Z176" s="5"/>
      <c r="AA176" s="5"/>
      <c r="AB176" s="5"/>
      <c r="AC176" s="5"/>
      <c r="AD176" s="5"/>
    </row>
    <row r="177" spans="1:30" ht="19.5" customHeight="1">
      <c r="A177" s="5" t="s">
        <v>9983</v>
      </c>
      <c r="B177" s="5" t="s">
        <v>12228</v>
      </c>
      <c r="C177" s="5" t="s">
        <v>41</v>
      </c>
      <c r="D177" s="5" t="s">
        <v>94</v>
      </c>
      <c r="E177" s="5" t="s">
        <v>29</v>
      </c>
      <c r="F177" s="7">
        <v>8</v>
      </c>
      <c r="G177" s="7">
        <v>12</v>
      </c>
      <c r="H177" s="5" t="s">
        <v>852</v>
      </c>
      <c r="I177" s="5" t="s">
        <v>125</v>
      </c>
      <c r="J177" s="5" t="s">
        <v>110</v>
      </c>
      <c r="K177" s="5" t="s">
        <v>24508</v>
      </c>
      <c r="L177" s="5" t="s">
        <v>24509</v>
      </c>
      <c r="M177" s="5" t="s">
        <v>53</v>
      </c>
      <c r="N177" s="5"/>
      <c r="O177" s="5" t="b">
        <f t="shared" ca="1" si="0"/>
        <v>1</v>
      </c>
      <c r="P177" s="5"/>
      <c r="Q177" s="5"/>
      <c r="R177" s="5"/>
      <c r="S177" s="5"/>
      <c r="T177" s="5"/>
      <c r="U177" s="5"/>
      <c r="V177" s="5"/>
      <c r="W177" s="5"/>
      <c r="X177" s="5"/>
      <c r="Y177" s="5"/>
      <c r="Z177" s="5"/>
      <c r="AA177" s="5"/>
      <c r="AB177" s="5"/>
      <c r="AC177" s="5"/>
      <c r="AD177" s="5"/>
    </row>
    <row r="178" spans="1:30" ht="19.5" customHeight="1">
      <c r="A178" s="5" t="s">
        <v>5121</v>
      </c>
      <c r="B178" s="5" t="s">
        <v>24510</v>
      </c>
      <c r="C178" s="5" t="s">
        <v>170</v>
      </c>
      <c r="D178" s="5" t="s">
        <v>1759</v>
      </c>
      <c r="E178" s="5" t="s">
        <v>29</v>
      </c>
      <c r="F178" s="7">
        <v>8</v>
      </c>
      <c r="G178" s="7">
        <v>15</v>
      </c>
      <c r="H178" s="5" t="s">
        <v>65</v>
      </c>
      <c r="I178" s="5" t="s">
        <v>31</v>
      </c>
      <c r="J178" s="5" t="s">
        <v>306</v>
      </c>
      <c r="K178" s="5" t="s">
        <v>24511</v>
      </c>
      <c r="L178" s="5" t="s">
        <v>24512</v>
      </c>
      <c r="M178" s="5" t="s">
        <v>53</v>
      </c>
      <c r="N178" s="5"/>
      <c r="O178" s="5" t="b">
        <f t="shared" ca="1" si="0"/>
        <v>1</v>
      </c>
      <c r="P178" s="5"/>
      <c r="Q178" s="5"/>
      <c r="R178" s="5"/>
      <c r="S178" s="5"/>
      <c r="T178" s="5"/>
      <c r="U178" s="5"/>
      <c r="V178" s="5"/>
      <c r="W178" s="5"/>
      <c r="X178" s="5"/>
      <c r="Y178" s="5"/>
      <c r="Z178" s="5"/>
      <c r="AA178" s="5"/>
      <c r="AB178" s="5"/>
      <c r="AC178" s="5"/>
      <c r="AD178" s="5"/>
    </row>
    <row r="179" spans="1:30" ht="19.5" customHeight="1">
      <c r="A179" s="5" t="s">
        <v>10383</v>
      </c>
      <c r="B179" s="5" t="s">
        <v>10384</v>
      </c>
      <c r="C179" s="5" t="s">
        <v>170</v>
      </c>
      <c r="D179" s="5" t="s">
        <v>342</v>
      </c>
      <c r="E179" s="5" t="s">
        <v>29</v>
      </c>
      <c r="F179" s="7">
        <v>8</v>
      </c>
      <c r="G179" s="7">
        <v>15</v>
      </c>
      <c r="H179" s="5" t="s">
        <v>65</v>
      </c>
      <c r="I179" s="5" t="s">
        <v>125</v>
      </c>
      <c r="J179" s="5" t="s">
        <v>57</v>
      </c>
      <c r="K179" s="5" t="s">
        <v>10386</v>
      </c>
      <c r="L179" s="5" t="s">
        <v>10387</v>
      </c>
      <c r="M179" s="5" t="s">
        <v>53</v>
      </c>
      <c r="N179" s="5"/>
      <c r="O179" s="5" t="b">
        <f t="shared" ca="1" si="0"/>
        <v>1</v>
      </c>
      <c r="P179" s="5"/>
      <c r="Q179" s="5"/>
      <c r="R179" s="5"/>
      <c r="S179" s="5"/>
      <c r="T179" s="5"/>
      <c r="U179" s="5"/>
      <c r="V179" s="5"/>
      <c r="W179" s="5"/>
      <c r="X179" s="5"/>
      <c r="Y179" s="5"/>
      <c r="Z179" s="5"/>
      <c r="AA179" s="5"/>
      <c r="AB179" s="5"/>
      <c r="AC179" s="5"/>
      <c r="AD179" s="5"/>
    </row>
    <row r="180" spans="1:30" ht="19.5" customHeight="1">
      <c r="A180" s="5" t="s">
        <v>5730</v>
      </c>
      <c r="B180" s="5" t="s">
        <v>24516</v>
      </c>
      <c r="C180" s="5" t="s">
        <v>170</v>
      </c>
      <c r="D180" s="5" t="s">
        <v>342</v>
      </c>
      <c r="E180" s="5" t="s">
        <v>45</v>
      </c>
      <c r="F180" s="7">
        <v>8</v>
      </c>
      <c r="G180" s="7">
        <v>10</v>
      </c>
      <c r="H180" s="5" t="s">
        <v>30</v>
      </c>
      <c r="I180" s="5" t="s">
        <v>125</v>
      </c>
      <c r="J180" s="5" t="s">
        <v>106</v>
      </c>
      <c r="K180" s="5" t="s">
        <v>24518</v>
      </c>
      <c r="L180" s="5" t="s">
        <v>24519</v>
      </c>
      <c r="M180" s="5" t="s">
        <v>53</v>
      </c>
      <c r="N180" s="5"/>
      <c r="O180" s="5" t="b">
        <f t="shared" ca="1" si="0"/>
        <v>1</v>
      </c>
      <c r="P180" s="5"/>
      <c r="Q180" s="5"/>
      <c r="R180" s="5"/>
      <c r="S180" s="5"/>
      <c r="T180" s="5"/>
      <c r="U180" s="5"/>
      <c r="V180" s="5"/>
      <c r="W180" s="5"/>
      <c r="X180" s="5"/>
      <c r="Y180" s="5"/>
      <c r="Z180" s="5"/>
      <c r="AA180" s="5"/>
      <c r="AB180" s="5"/>
      <c r="AC180" s="5"/>
      <c r="AD180" s="5"/>
    </row>
    <row r="181" spans="1:30" ht="19.5" customHeight="1">
      <c r="A181" s="5" t="s">
        <v>396</v>
      </c>
      <c r="B181" s="5" t="s">
        <v>24520</v>
      </c>
      <c r="C181" s="5" t="s">
        <v>170</v>
      </c>
      <c r="D181" s="5" t="s">
        <v>47</v>
      </c>
      <c r="E181" s="5" t="s">
        <v>45</v>
      </c>
      <c r="F181" s="7">
        <v>8</v>
      </c>
      <c r="G181" s="7">
        <v>16</v>
      </c>
      <c r="H181" s="5" t="s">
        <v>478</v>
      </c>
      <c r="I181" s="5" t="s">
        <v>125</v>
      </c>
      <c r="J181" s="5" t="s">
        <v>57</v>
      </c>
      <c r="K181" s="9" t="s">
        <v>47</v>
      </c>
      <c r="L181" s="5" t="s">
        <v>24521</v>
      </c>
      <c r="M181" s="5" t="s">
        <v>100</v>
      </c>
      <c r="N181" s="5"/>
      <c r="O181" s="5" t="b">
        <f t="shared" ca="1" si="0"/>
        <v>1</v>
      </c>
      <c r="P181" s="5"/>
      <c r="Q181" s="5"/>
      <c r="R181" s="5"/>
      <c r="S181" s="5"/>
      <c r="T181" s="5"/>
      <c r="U181" s="5"/>
      <c r="V181" s="5"/>
      <c r="W181" s="5"/>
      <c r="X181" s="5"/>
      <c r="Y181" s="5"/>
      <c r="Z181" s="5"/>
      <c r="AA181" s="5"/>
      <c r="AB181" s="5"/>
      <c r="AC181" s="5"/>
      <c r="AD181" s="5"/>
    </row>
    <row r="182" spans="1:30" ht="19.5" customHeight="1">
      <c r="A182" s="5" t="s">
        <v>24522</v>
      </c>
      <c r="B182" s="5" t="s">
        <v>24523</v>
      </c>
      <c r="C182" s="5" t="s">
        <v>170</v>
      </c>
      <c r="D182" s="5" t="s">
        <v>171</v>
      </c>
      <c r="E182" s="5" t="s">
        <v>29</v>
      </c>
      <c r="F182" s="7">
        <v>8</v>
      </c>
      <c r="G182" s="7">
        <v>15</v>
      </c>
      <c r="H182" s="5" t="s">
        <v>65</v>
      </c>
      <c r="I182" s="7" t="s">
        <v>24</v>
      </c>
      <c r="J182" s="5" t="s">
        <v>24524</v>
      </c>
      <c r="K182" s="5" t="s">
        <v>24525</v>
      </c>
      <c r="L182" s="5" t="s">
        <v>24526</v>
      </c>
      <c r="M182" s="5" t="s">
        <v>42</v>
      </c>
      <c r="N182" s="5"/>
      <c r="O182" s="5" t="b">
        <f t="shared" ca="1" si="0"/>
        <v>1</v>
      </c>
      <c r="P182" s="5"/>
      <c r="Q182" s="5"/>
      <c r="R182" s="5"/>
      <c r="S182" s="5"/>
      <c r="T182" s="5"/>
      <c r="U182" s="5"/>
      <c r="V182" s="5"/>
      <c r="W182" s="5"/>
      <c r="X182" s="5"/>
      <c r="Y182" s="5"/>
      <c r="Z182" s="5"/>
      <c r="AA182" s="5"/>
      <c r="AB182" s="5"/>
      <c r="AC182" s="5"/>
      <c r="AD182" s="5"/>
    </row>
    <row r="183" spans="1:30" ht="19.5" customHeight="1">
      <c r="A183" s="5" t="s">
        <v>24528</v>
      </c>
      <c r="B183" s="5" t="s">
        <v>8608</v>
      </c>
      <c r="C183" s="5" t="s">
        <v>170</v>
      </c>
      <c r="D183" s="5" t="s">
        <v>378</v>
      </c>
      <c r="E183" s="5" t="s">
        <v>45</v>
      </c>
      <c r="F183" s="7">
        <v>8</v>
      </c>
      <c r="G183" s="7">
        <v>12</v>
      </c>
      <c r="H183" s="5" t="s">
        <v>852</v>
      </c>
      <c r="I183" s="5" t="s">
        <v>31</v>
      </c>
      <c r="J183" s="5" t="s">
        <v>48</v>
      </c>
      <c r="K183" s="5" t="s">
        <v>24529</v>
      </c>
      <c r="L183" s="5" t="s">
        <v>24530</v>
      </c>
      <c r="M183" s="5" t="s">
        <v>53</v>
      </c>
      <c r="N183" s="5"/>
      <c r="O183" s="5" t="b">
        <f t="shared" ca="1" si="0"/>
        <v>1</v>
      </c>
      <c r="P183" s="5"/>
      <c r="Q183" s="5"/>
      <c r="R183" s="5"/>
      <c r="S183" s="5"/>
      <c r="T183" s="5"/>
      <c r="U183" s="5"/>
      <c r="V183" s="5"/>
      <c r="W183" s="5"/>
      <c r="X183" s="5"/>
      <c r="Y183" s="5"/>
      <c r="Z183" s="5"/>
      <c r="AA183" s="5"/>
      <c r="AB183" s="5"/>
      <c r="AC183" s="5"/>
      <c r="AD183" s="5"/>
    </row>
    <row r="184" spans="1:30" ht="19.5" customHeight="1">
      <c r="A184" s="5" t="s">
        <v>24533</v>
      </c>
      <c r="B184" s="5" t="s">
        <v>24535</v>
      </c>
      <c r="C184" s="5" t="s">
        <v>170</v>
      </c>
      <c r="D184" s="5" t="s">
        <v>342</v>
      </c>
      <c r="E184" s="5" t="s">
        <v>29</v>
      </c>
      <c r="F184" s="7">
        <v>8</v>
      </c>
      <c r="G184" s="7">
        <v>15</v>
      </c>
      <c r="H184" s="5" t="s">
        <v>65</v>
      </c>
      <c r="I184" s="5" t="s">
        <v>125</v>
      </c>
      <c r="J184" s="5" t="s">
        <v>2680</v>
      </c>
      <c r="K184" s="5" t="s">
        <v>24537</v>
      </c>
      <c r="L184" s="5" t="s">
        <v>24538</v>
      </c>
      <c r="M184" s="5" t="s">
        <v>53</v>
      </c>
      <c r="N184" s="5"/>
      <c r="O184" s="5" t="b">
        <f t="shared" ca="1" si="0"/>
        <v>1</v>
      </c>
      <c r="P184" s="5"/>
      <c r="Q184" s="5"/>
      <c r="R184" s="5"/>
      <c r="S184" s="5"/>
      <c r="T184" s="5"/>
      <c r="U184" s="5"/>
      <c r="V184" s="5"/>
      <c r="W184" s="5"/>
      <c r="X184" s="5"/>
      <c r="Y184" s="5"/>
      <c r="Z184" s="5"/>
      <c r="AA184" s="5"/>
      <c r="AB184" s="5"/>
      <c r="AC184" s="5"/>
      <c r="AD184" s="5"/>
    </row>
    <row r="185" spans="1:30" ht="19.5" customHeight="1">
      <c r="A185" s="5" t="s">
        <v>24540</v>
      </c>
      <c r="B185" s="5" t="s">
        <v>20093</v>
      </c>
      <c r="C185" s="5" t="s">
        <v>170</v>
      </c>
      <c r="D185" s="5" t="s">
        <v>378</v>
      </c>
      <c r="E185" s="5" t="s">
        <v>29</v>
      </c>
      <c r="F185" s="7">
        <v>8</v>
      </c>
      <c r="G185" s="7">
        <v>15</v>
      </c>
      <c r="H185" s="5" t="s">
        <v>65</v>
      </c>
      <c r="I185" s="5" t="s">
        <v>125</v>
      </c>
      <c r="J185" s="5" t="s">
        <v>57</v>
      </c>
      <c r="K185" s="5" t="s">
        <v>24542</v>
      </c>
      <c r="L185" s="5" t="s">
        <v>24543</v>
      </c>
      <c r="M185" s="5" t="s">
        <v>37</v>
      </c>
      <c r="N185" s="5"/>
      <c r="O185" s="5" t="b">
        <f t="shared" ca="1" si="0"/>
        <v>1</v>
      </c>
      <c r="P185" s="5"/>
      <c r="Q185" s="5"/>
      <c r="R185" s="5"/>
      <c r="S185" s="5"/>
      <c r="T185" s="5"/>
      <c r="U185" s="5"/>
      <c r="V185" s="5"/>
      <c r="W185" s="5"/>
      <c r="X185" s="5"/>
      <c r="Y185" s="5"/>
      <c r="Z185" s="5"/>
      <c r="AA185" s="5"/>
      <c r="AB185" s="5"/>
      <c r="AC185" s="5"/>
      <c r="AD185" s="5"/>
    </row>
    <row r="186" spans="1:30" ht="19.5" customHeight="1">
      <c r="A186" s="5" t="s">
        <v>23994</v>
      </c>
      <c r="B186" s="5" t="s">
        <v>24090</v>
      </c>
      <c r="C186" s="5" t="s">
        <v>170</v>
      </c>
      <c r="D186" s="5" t="s">
        <v>390</v>
      </c>
      <c r="E186" s="5" t="s">
        <v>29</v>
      </c>
      <c r="F186" s="7">
        <v>8</v>
      </c>
      <c r="G186" s="7">
        <v>20</v>
      </c>
      <c r="H186" s="5" t="s">
        <v>178</v>
      </c>
      <c r="I186" s="5" t="s">
        <v>31</v>
      </c>
      <c r="J186" s="5" t="s">
        <v>106</v>
      </c>
      <c r="K186" s="5" t="s">
        <v>24091</v>
      </c>
      <c r="L186" s="5" t="s">
        <v>24548</v>
      </c>
      <c r="M186" s="5" t="s">
        <v>53</v>
      </c>
      <c r="N186" s="5"/>
      <c r="O186" s="5" t="b">
        <f t="shared" ca="1" si="0"/>
        <v>1</v>
      </c>
      <c r="P186" s="5"/>
      <c r="Q186" s="5"/>
      <c r="R186" s="5"/>
      <c r="S186" s="5"/>
      <c r="T186" s="5"/>
      <c r="U186" s="5"/>
      <c r="V186" s="5"/>
      <c r="W186" s="5"/>
      <c r="X186" s="5"/>
      <c r="Y186" s="5"/>
      <c r="Z186" s="5"/>
      <c r="AA186" s="5"/>
      <c r="AB186" s="5"/>
      <c r="AC186" s="5"/>
      <c r="AD186" s="5"/>
    </row>
    <row r="187" spans="1:30" ht="19.5" customHeight="1">
      <c r="A187" s="5" t="s">
        <v>7132</v>
      </c>
      <c r="B187" s="5" t="s">
        <v>24553</v>
      </c>
      <c r="C187" s="5" t="s">
        <v>170</v>
      </c>
      <c r="D187" s="5" t="s">
        <v>390</v>
      </c>
      <c r="E187" s="5" t="s">
        <v>29</v>
      </c>
      <c r="F187" s="7">
        <v>8</v>
      </c>
      <c r="G187" s="7">
        <v>15</v>
      </c>
      <c r="H187" s="5" t="s">
        <v>65</v>
      </c>
      <c r="I187" s="5" t="s">
        <v>31</v>
      </c>
      <c r="J187" s="5" t="s">
        <v>315</v>
      </c>
      <c r="K187" s="5" t="s">
        <v>24554</v>
      </c>
      <c r="L187" s="9" t="s">
        <v>47</v>
      </c>
      <c r="M187" s="5" t="s">
        <v>100</v>
      </c>
      <c r="N187" s="5" t="b">
        <f ca="1">IFERROR(__xludf.DUMMYFUNCTION("REGEXMATCH(A187,""前端"")"),FALSE)</f>
        <v>0</v>
      </c>
      <c r="O187" s="5" t="b">
        <f t="shared" ca="1" si="0"/>
        <v>1</v>
      </c>
      <c r="P187" s="5"/>
      <c r="Q187" s="5"/>
      <c r="R187" s="5"/>
      <c r="S187" s="5"/>
      <c r="T187" s="5"/>
      <c r="U187" s="5"/>
      <c r="V187" s="5"/>
      <c r="W187" s="5"/>
      <c r="X187" s="5"/>
      <c r="Y187" s="5"/>
      <c r="Z187" s="5"/>
      <c r="AA187" s="5"/>
      <c r="AB187" s="5"/>
      <c r="AC187" s="5"/>
      <c r="AD187" s="5"/>
    </row>
    <row r="188" spans="1:30" ht="19.5" customHeight="1">
      <c r="A188" s="5" t="s">
        <v>24559</v>
      </c>
      <c r="B188" s="5" t="s">
        <v>24560</v>
      </c>
      <c r="C188" s="5" t="s">
        <v>170</v>
      </c>
      <c r="D188" s="5" t="s">
        <v>390</v>
      </c>
      <c r="E188" s="5" t="s">
        <v>29</v>
      </c>
      <c r="F188" s="7">
        <v>8</v>
      </c>
      <c r="G188" s="7">
        <v>15</v>
      </c>
      <c r="H188" s="5" t="s">
        <v>65</v>
      </c>
      <c r="I188" s="5" t="s">
        <v>31</v>
      </c>
      <c r="J188" s="5" t="s">
        <v>106</v>
      </c>
      <c r="K188" s="5" t="s">
        <v>24561</v>
      </c>
      <c r="L188" s="5" t="s">
        <v>24562</v>
      </c>
      <c r="M188" s="5" t="s">
        <v>37</v>
      </c>
      <c r="N188" s="5"/>
      <c r="O188" s="5" t="b">
        <f t="shared" ca="1" si="0"/>
        <v>1</v>
      </c>
      <c r="P188" s="5"/>
      <c r="Q188" s="5"/>
      <c r="R188" s="5"/>
      <c r="S188" s="5"/>
      <c r="T188" s="5"/>
      <c r="U188" s="5"/>
      <c r="V188" s="5"/>
      <c r="W188" s="5"/>
      <c r="X188" s="5"/>
      <c r="Y188" s="5"/>
      <c r="Z188" s="5"/>
      <c r="AA188" s="5"/>
      <c r="AB188" s="5"/>
      <c r="AC188" s="5"/>
      <c r="AD188" s="5"/>
    </row>
    <row r="189" spans="1:30" ht="19.5" customHeight="1">
      <c r="A189" s="5" t="s">
        <v>24565</v>
      </c>
      <c r="B189" s="5" t="s">
        <v>24566</v>
      </c>
      <c r="C189" s="5" t="s">
        <v>170</v>
      </c>
      <c r="D189" s="5" t="s">
        <v>342</v>
      </c>
      <c r="E189" s="5" t="s">
        <v>45</v>
      </c>
      <c r="F189" s="7">
        <v>8</v>
      </c>
      <c r="G189" s="7">
        <v>10</v>
      </c>
      <c r="H189" s="5" t="s">
        <v>30</v>
      </c>
      <c r="I189" s="5" t="s">
        <v>31</v>
      </c>
      <c r="J189" s="5" t="s">
        <v>57</v>
      </c>
      <c r="K189" s="9" t="s">
        <v>47</v>
      </c>
      <c r="L189" s="5" t="s">
        <v>24567</v>
      </c>
      <c r="M189" s="5" t="s">
        <v>100</v>
      </c>
      <c r="N189" s="5"/>
      <c r="O189" s="5" t="b">
        <f t="shared" ca="1" si="0"/>
        <v>1</v>
      </c>
      <c r="P189" s="5"/>
      <c r="Q189" s="5"/>
      <c r="R189" s="5"/>
      <c r="S189" s="5"/>
      <c r="T189" s="5"/>
      <c r="U189" s="5"/>
      <c r="V189" s="5"/>
      <c r="W189" s="5"/>
      <c r="X189" s="5"/>
      <c r="Y189" s="5"/>
      <c r="Z189" s="5"/>
      <c r="AA189" s="5"/>
      <c r="AB189" s="5"/>
      <c r="AC189" s="5"/>
      <c r="AD189" s="5"/>
    </row>
    <row r="190" spans="1:30" ht="19.5" customHeight="1">
      <c r="A190" s="5" t="s">
        <v>24570</v>
      </c>
      <c r="B190" s="5" t="s">
        <v>24573</v>
      </c>
      <c r="C190" s="5" t="s">
        <v>170</v>
      </c>
      <c r="D190" s="5" t="s">
        <v>171</v>
      </c>
      <c r="E190" s="5" t="s">
        <v>29</v>
      </c>
      <c r="F190" s="7">
        <v>8</v>
      </c>
      <c r="G190" s="7">
        <v>12</v>
      </c>
      <c r="H190" s="5" t="s">
        <v>852</v>
      </c>
      <c r="I190" s="5" t="s">
        <v>125</v>
      </c>
      <c r="J190" s="5" t="s">
        <v>76</v>
      </c>
      <c r="K190" s="5" t="s">
        <v>24575</v>
      </c>
      <c r="L190" s="5" t="s">
        <v>24577</v>
      </c>
      <c r="M190" s="5" t="s">
        <v>53</v>
      </c>
      <c r="N190" s="5"/>
      <c r="O190" s="5" t="b">
        <f t="shared" ca="1" si="0"/>
        <v>1</v>
      </c>
      <c r="P190" s="5"/>
      <c r="Q190" s="5"/>
      <c r="R190" s="5"/>
      <c r="S190" s="5"/>
      <c r="T190" s="5"/>
      <c r="U190" s="5"/>
      <c r="V190" s="5"/>
      <c r="W190" s="5"/>
      <c r="X190" s="5"/>
      <c r="Y190" s="5"/>
      <c r="Z190" s="5"/>
      <c r="AA190" s="5"/>
      <c r="AB190" s="5"/>
      <c r="AC190" s="5"/>
      <c r="AD190" s="5"/>
    </row>
    <row r="191" spans="1:30" ht="19.5" customHeight="1">
      <c r="A191" s="5" t="s">
        <v>2893</v>
      </c>
      <c r="B191" s="5" t="s">
        <v>7795</v>
      </c>
      <c r="C191" s="5" t="s">
        <v>170</v>
      </c>
      <c r="D191" s="5" t="s">
        <v>47</v>
      </c>
      <c r="E191" s="5" t="s">
        <v>45</v>
      </c>
      <c r="F191" s="7">
        <v>8</v>
      </c>
      <c r="G191" s="7">
        <v>15</v>
      </c>
      <c r="H191" s="5" t="s">
        <v>65</v>
      </c>
      <c r="I191" s="5" t="s">
        <v>125</v>
      </c>
      <c r="J191" s="5" t="s">
        <v>110</v>
      </c>
      <c r="K191" s="9" t="s">
        <v>47</v>
      </c>
      <c r="L191" s="5" t="s">
        <v>7797</v>
      </c>
      <c r="M191" s="5" t="s">
        <v>53</v>
      </c>
      <c r="N191" s="5"/>
      <c r="O191" s="5" t="b">
        <f t="shared" ca="1" si="0"/>
        <v>1</v>
      </c>
      <c r="P191" s="5"/>
      <c r="Q191" s="5"/>
      <c r="R191" s="5"/>
      <c r="S191" s="5"/>
      <c r="T191" s="5"/>
      <c r="U191" s="5"/>
      <c r="V191" s="5"/>
      <c r="W191" s="5"/>
      <c r="X191" s="5"/>
      <c r="Y191" s="5"/>
      <c r="Z191" s="5"/>
      <c r="AA191" s="5"/>
      <c r="AB191" s="5"/>
      <c r="AC191" s="5"/>
      <c r="AD191" s="5"/>
    </row>
    <row r="192" spans="1:30" ht="19.5" customHeight="1">
      <c r="A192" s="5" t="s">
        <v>7605</v>
      </c>
      <c r="B192" s="5" t="s">
        <v>15000</v>
      </c>
      <c r="C192" s="5" t="s">
        <v>170</v>
      </c>
      <c r="D192" s="5" t="s">
        <v>390</v>
      </c>
      <c r="E192" s="5" t="s">
        <v>45</v>
      </c>
      <c r="F192" s="7">
        <v>8</v>
      </c>
      <c r="G192" s="7">
        <v>10</v>
      </c>
      <c r="H192" s="5" t="s">
        <v>30</v>
      </c>
      <c r="I192" s="5" t="s">
        <v>66</v>
      </c>
      <c r="J192" s="5" t="s">
        <v>76</v>
      </c>
      <c r="K192" s="5" t="s">
        <v>15002</v>
      </c>
      <c r="L192" s="5" t="s">
        <v>24582</v>
      </c>
      <c r="M192" s="5" t="s">
        <v>100</v>
      </c>
      <c r="N192" s="5"/>
      <c r="O192" s="5" t="b">
        <f t="shared" ca="1" si="0"/>
        <v>1</v>
      </c>
      <c r="P192" s="5"/>
      <c r="Q192" s="5"/>
      <c r="R192" s="5"/>
      <c r="S192" s="5"/>
      <c r="T192" s="5"/>
      <c r="U192" s="5"/>
      <c r="V192" s="5"/>
      <c r="W192" s="5"/>
      <c r="X192" s="5"/>
      <c r="Y192" s="5"/>
      <c r="Z192" s="5"/>
      <c r="AA192" s="5"/>
      <c r="AB192" s="5"/>
      <c r="AC192" s="5"/>
      <c r="AD192" s="5"/>
    </row>
    <row r="193" spans="1:30" ht="19.5" customHeight="1">
      <c r="A193" s="5" t="s">
        <v>5314</v>
      </c>
      <c r="B193" s="5" t="s">
        <v>24585</v>
      </c>
      <c r="C193" s="5" t="s">
        <v>170</v>
      </c>
      <c r="D193" s="5" t="s">
        <v>47</v>
      </c>
      <c r="E193" s="5" t="s">
        <v>45</v>
      </c>
      <c r="F193" s="7">
        <v>8</v>
      </c>
      <c r="G193" s="7">
        <v>15</v>
      </c>
      <c r="H193" s="5" t="s">
        <v>65</v>
      </c>
      <c r="I193" s="5" t="s">
        <v>125</v>
      </c>
      <c r="J193" s="5" t="s">
        <v>273</v>
      </c>
      <c r="K193" s="5" t="s">
        <v>24588</v>
      </c>
      <c r="L193" s="5" t="s">
        <v>24589</v>
      </c>
      <c r="M193" s="5" t="s">
        <v>167</v>
      </c>
      <c r="N193" s="5"/>
      <c r="O193" s="5" t="b">
        <f t="shared" ca="1" si="0"/>
        <v>1</v>
      </c>
      <c r="P193" s="5"/>
      <c r="Q193" s="5"/>
      <c r="R193" s="5"/>
      <c r="S193" s="5"/>
      <c r="T193" s="5"/>
      <c r="U193" s="5"/>
      <c r="V193" s="5"/>
      <c r="W193" s="5"/>
      <c r="X193" s="5"/>
      <c r="Y193" s="5"/>
      <c r="Z193" s="5"/>
      <c r="AA193" s="5"/>
      <c r="AB193" s="5"/>
      <c r="AC193" s="5"/>
      <c r="AD193" s="5"/>
    </row>
    <row r="194" spans="1:30" ht="19.5" customHeight="1">
      <c r="A194" s="5" t="s">
        <v>24590</v>
      </c>
      <c r="B194" s="5" t="s">
        <v>13681</v>
      </c>
      <c r="C194" s="5" t="s">
        <v>170</v>
      </c>
      <c r="D194" s="5" t="s">
        <v>435</v>
      </c>
      <c r="E194" s="5" t="s">
        <v>29</v>
      </c>
      <c r="F194" s="7">
        <v>8</v>
      </c>
      <c r="G194" s="7">
        <v>15</v>
      </c>
      <c r="H194" s="5" t="s">
        <v>65</v>
      </c>
      <c r="I194" s="5" t="s">
        <v>125</v>
      </c>
      <c r="J194" s="5" t="s">
        <v>126</v>
      </c>
      <c r="K194" s="5" t="s">
        <v>13683</v>
      </c>
      <c r="L194" s="5" t="s">
        <v>24591</v>
      </c>
      <c r="M194" s="5" t="s">
        <v>37</v>
      </c>
      <c r="N194" s="5"/>
      <c r="O194" s="5" t="b">
        <f t="shared" ca="1" si="0"/>
        <v>1</v>
      </c>
      <c r="P194" s="5"/>
      <c r="Q194" s="5"/>
      <c r="R194" s="5"/>
      <c r="S194" s="5"/>
      <c r="T194" s="5"/>
      <c r="U194" s="5"/>
      <c r="V194" s="5"/>
      <c r="W194" s="5"/>
      <c r="X194" s="5"/>
      <c r="Y194" s="5"/>
      <c r="Z194" s="5"/>
      <c r="AA194" s="5"/>
      <c r="AB194" s="5"/>
      <c r="AC194" s="5"/>
      <c r="AD194" s="5"/>
    </row>
    <row r="195" spans="1:30" ht="19.5" customHeight="1">
      <c r="A195" s="5" t="s">
        <v>784</v>
      </c>
      <c r="B195" s="5" t="s">
        <v>23950</v>
      </c>
      <c r="C195" s="5" t="s">
        <v>170</v>
      </c>
      <c r="D195" s="5" t="s">
        <v>342</v>
      </c>
      <c r="E195" s="5" t="s">
        <v>29</v>
      </c>
      <c r="F195" s="7">
        <v>8</v>
      </c>
      <c r="G195" s="7">
        <v>12</v>
      </c>
      <c r="H195" s="5" t="s">
        <v>852</v>
      </c>
      <c r="I195" s="5" t="s">
        <v>125</v>
      </c>
      <c r="J195" s="5" t="s">
        <v>3697</v>
      </c>
      <c r="K195" s="5" t="s">
        <v>23951</v>
      </c>
      <c r="L195" s="5" t="s">
        <v>24593</v>
      </c>
      <c r="M195" s="5" t="s">
        <v>100</v>
      </c>
      <c r="N195" s="5" t="b">
        <f ca="1">IFERROR(__xludf.DUMMYFUNCTION("REGEXMATCH(A195,""前端"")"),FALSE)</f>
        <v>0</v>
      </c>
      <c r="O195" s="5" t="b">
        <f t="shared" ca="1" si="0"/>
        <v>1</v>
      </c>
      <c r="P195" s="5"/>
      <c r="Q195" s="5"/>
      <c r="R195" s="5"/>
      <c r="S195" s="5"/>
      <c r="T195" s="5"/>
      <c r="U195" s="5"/>
      <c r="V195" s="5"/>
      <c r="W195" s="5"/>
      <c r="X195" s="5"/>
      <c r="Y195" s="5"/>
      <c r="Z195" s="5"/>
      <c r="AA195" s="5"/>
      <c r="AB195" s="5"/>
      <c r="AC195" s="5"/>
      <c r="AD195" s="5"/>
    </row>
    <row r="196" spans="1:30" ht="19.5" customHeight="1">
      <c r="A196" s="5" t="s">
        <v>24600</v>
      </c>
      <c r="B196" s="5" t="s">
        <v>24516</v>
      </c>
      <c r="C196" s="5" t="s">
        <v>170</v>
      </c>
      <c r="D196" s="5" t="s">
        <v>342</v>
      </c>
      <c r="E196" s="5" t="s">
        <v>29</v>
      </c>
      <c r="F196" s="7">
        <v>8</v>
      </c>
      <c r="G196" s="7">
        <v>10</v>
      </c>
      <c r="H196" s="5" t="s">
        <v>30</v>
      </c>
      <c r="I196" s="5" t="s">
        <v>108</v>
      </c>
      <c r="J196" s="5" t="s">
        <v>106</v>
      </c>
      <c r="K196" s="5" t="s">
        <v>24518</v>
      </c>
      <c r="L196" s="5" t="s">
        <v>24601</v>
      </c>
      <c r="M196" s="5" t="s">
        <v>53</v>
      </c>
      <c r="N196" s="5"/>
      <c r="O196" s="5" t="b">
        <f t="shared" ca="1" si="0"/>
        <v>1</v>
      </c>
      <c r="P196" s="5"/>
      <c r="Q196" s="5"/>
      <c r="R196" s="5"/>
      <c r="S196" s="5"/>
      <c r="T196" s="5"/>
      <c r="U196" s="5"/>
      <c r="V196" s="5"/>
      <c r="W196" s="5"/>
      <c r="X196" s="5"/>
      <c r="Y196" s="5"/>
      <c r="Z196" s="5"/>
      <c r="AA196" s="5"/>
      <c r="AB196" s="5"/>
      <c r="AC196" s="5"/>
      <c r="AD196" s="5"/>
    </row>
    <row r="197" spans="1:30" ht="19.5" customHeight="1">
      <c r="A197" s="5" t="s">
        <v>24606</v>
      </c>
      <c r="B197" s="5" t="s">
        <v>24516</v>
      </c>
      <c r="C197" s="5" t="s">
        <v>170</v>
      </c>
      <c r="D197" s="5" t="s">
        <v>342</v>
      </c>
      <c r="E197" s="5" t="s">
        <v>45</v>
      </c>
      <c r="F197" s="7">
        <v>8</v>
      </c>
      <c r="G197" s="7">
        <v>20</v>
      </c>
      <c r="H197" s="5" t="s">
        <v>178</v>
      </c>
      <c r="I197" s="5" t="s">
        <v>31</v>
      </c>
      <c r="J197" s="5" t="s">
        <v>106</v>
      </c>
      <c r="K197" s="5" t="s">
        <v>24518</v>
      </c>
      <c r="L197" s="5" t="s">
        <v>24607</v>
      </c>
      <c r="M197" s="5" t="s">
        <v>53</v>
      </c>
      <c r="N197" s="5"/>
      <c r="O197" s="5" t="b">
        <f t="shared" ca="1" si="0"/>
        <v>1</v>
      </c>
      <c r="P197" s="5"/>
      <c r="Q197" s="5"/>
      <c r="R197" s="5"/>
      <c r="S197" s="5"/>
      <c r="T197" s="5"/>
      <c r="U197" s="5"/>
      <c r="V197" s="5"/>
      <c r="W197" s="5"/>
      <c r="X197" s="5"/>
      <c r="Y197" s="5"/>
      <c r="Z197" s="5"/>
      <c r="AA197" s="5"/>
      <c r="AB197" s="5"/>
      <c r="AC197" s="5"/>
      <c r="AD197" s="5"/>
    </row>
    <row r="198" spans="1:30" ht="19.5" customHeight="1">
      <c r="A198" s="5" t="s">
        <v>24609</v>
      </c>
      <c r="B198" s="5" t="s">
        <v>24535</v>
      </c>
      <c r="C198" s="5" t="s">
        <v>170</v>
      </c>
      <c r="D198" s="5" t="s">
        <v>342</v>
      </c>
      <c r="E198" s="5" t="s">
        <v>29</v>
      </c>
      <c r="F198" s="7">
        <v>8</v>
      </c>
      <c r="G198" s="7">
        <v>15</v>
      </c>
      <c r="H198" s="5" t="s">
        <v>65</v>
      </c>
      <c r="I198" s="5" t="s">
        <v>125</v>
      </c>
      <c r="J198" s="5" t="s">
        <v>2680</v>
      </c>
      <c r="K198" s="5" t="s">
        <v>24610</v>
      </c>
      <c r="L198" s="5" t="s">
        <v>24611</v>
      </c>
      <c r="M198" s="5" t="s">
        <v>53</v>
      </c>
      <c r="N198" s="5"/>
      <c r="O198" s="5" t="b">
        <f t="shared" ca="1" si="0"/>
        <v>1</v>
      </c>
      <c r="P198" s="5"/>
      <c r="Q198" s="5"/>
      <c r="R198" s="5"/>
      <c r="S198" s="5"/>
      <c r="T198" s="5"/>
      <c r="U198" s="5"/>
      <c r="V198" s="5"/>
      <c r="W198" s="5"/>
      <c r="X198" s="5"/>
      <c r="Y198" s="5"/>
      <c r="Z198" s="5"/>
      <c r="AA198" s="5"/>
      <c r="AB198" s="5"/>
      <c r="AC198" s="5"/>
      <c r="AD198" s="5"/>
    </row>
    <row r="199" spans="1:30" ht="19.5" customHeight="1">
      <c r="A199" s="5" t="s">
        <v>24613</v>
      </c>
      <c r="B199" s="5" t="s">
        <v>24090</v>
      </c>
      <c r="C199" s="5" t="s">
        <v>170</v>
      </c>
      <c r="D199" s="5" t="s">
        <v>390</v>
      </c>
      <c r="E199" s="5" t="s">
        <v>29</v>
      </c>
      <c r="F199" s="7">
        <v>8</v>
      </c>
      <c r="G199" s="7">
        <v>14</v>
      </c>
      <c r="H199" s="5" t="s">
        <v>1392</v>
      </c>
      <c r="I199" s="5" t="s">
        <v>31</v>
      </c>
      <c r="J199" s="5" t="s">
        <v>106</v>
      </c>
      <c r="K199" s="5" t="s">
        <v>24091</v>
      </c>
      <c r="L199" s="5" t="s">
        <v>24615</v>
      </c>
      <c r="M199" s="5" t="s">
        <v>53</v>
      </c>
      <c r="N199" s="5"/>
      <c r="O199" s="5" t="b">
        <f t="shared" ca="1" si="0"/>
        <v>1</v>
      </c>
      <c r="P199" s="5"/>
      <c r="Q199" s="5"/>
      <c r="R199" s="5"/>
      <c r="S199" s="5"/>
      <c r="T199" s="5"/>
      <c r="U199" s="5"/>
      <c r="V199" s="5"/>
      <c r="W199" s="5"/>
      <c r="X199" s="5"/>
      <c r="Y199" s="5"/>
      <c r="Z199" s="5"/>
      <c r="AA199" s="5"/>
      <c r="AB199" s="5"/>
      <c r="AC199" s="5"/>
      <c r="AD199" s="5"/>
    </row>
    <row r="200" spans="1:30" ht="19.5" customHeight="1">
      <c r="A200" s="5" t="s">
        <v>24617</v>
      </c>
      <c r="B200" s="5" t="s">
        <v>24618</v>
      </c>
      <c r="C200" s="5" t="s">
        <v>170</v>
      </c>
      <c r="D200" s="5" t="s">
        <v>390</v>
      </c>
      <c r="E200" s="5" t="s">
        <v>29</v>
      </c>
      <c r="F200" s="7">
        <v>8</v>
      </c>
      <c r="G200" s="7">
        <v>15</v>
      </c>
      <c r="H200" s="5" t="s">
        <v>65</v>
      </c>
      <c r="I200" s="5" t="s">
        <v>108</v>
      </c>
      <c r="J200" s="5" t="s">
        <v>999</v>
      </c>
      <c r="K200" s="9" t="s">
        <v>47</v>
      </c>
      <c r="L200" s="5" t="s">
        <v>24620</v>
      </c>
      <c r="M200" s="5" t="s">
        <v>53</v>
      </c>
      <c r="N200" s="5"/>
      <c r="O200" s="5" t="b">
        <f t="shared" ca="1" si="0"/>
        <v>1</v>
      </c>
      <c r="P200" s="5"/>
      <c r="Q200" s="5"/>
      <c r="R200" s="5"/>
      <c r="S200" s="5"/>
      <c r="T200" s="5"/>
      <c r="U200" s="5"/>
      <c r="V200" s="5"/>
      <c r="W200" s="5"/>
      <c r="X200" s="5"/>
      <c r="Y200" s="5"/>
      <c r="Z200" s="5"/>
      <c r="AA200" s="5"/>
      <c r="AB200" s="5"/>
      <c r="AC200" s="5"/>
      <c r="AD200" s="5"/>
    </row>
    <row r="201" spans="1:30" ht="19.5" customHeight="1">
      <c r="A201" s="5" t="s">
        <v>24622</v>
      </c>
      <c r="B201" s="5" t="s">
        <v>24623</v>
      </c>
      <c r="C201" s="5" t="s">
        <v>27</v>
      </c>
      <c r="D201" s="5" t="s">
        <v>575</v>
      </c>
      <c r="E201" s="5" t="s">
        <v>45</v>
      </c>
      <c r="F201" s="7">
        <v>9</v>
      </c>
      <c r="G201" s="7">
        <v>18</v>
      </c>
      <c r="H201" s="5" t="s">
        <v>695</v>
      </c>
      <c r="I201" s="5" t="s">
        <v>108</v>
      </c>
      <c r="J201" s="5" t="s">
        <v>117</v>
      </c>
      <c r="K201" s="9" t="s">
        <v>47</v>
      </c>
      <c r="L201" s="5" t="s">
        <v>24624</v>
      </c>
      <c r="M201" s="5" t="s">
        <v>53</v>
      </c>
      <c r="N201" s="5"/>
      <c r="O201" s="5" t="b">
        <f t="shared" ca="1" si="0"/>
        <v>1</v>
      </c>
      <c r="P201" s="5"/>
      <c r="Q201" s="5"/>
      <c r="R201" s="5"/>
      <c r="S201" s="5"/>
      <c r="T201" s="5"/>
      <c r="U201" s="5"/>
      <c r="V201" s="5"/>
      <c r="W201" s="5"/>
      <c r="X201" s="5"/>
      <c r="Y201" s="5"/>
      <c r="Z201" s="5"/>
      <c r="AA201" s="5"/>
      <c r="AB201" s="5"/>
      <c r="AC201" s="5"/>
      <c r="AD201" s="5"/>
    </row>
    <row r="202" spans="1:30" ht="19.5" customHeight="1">
      <c r="A202" s="5" t="s">
        <v>24627</v>
      </c>
      <c r="B202" s="5" t="s">
        <v>24628</v>
      </c>
      <c r="C202" s="5" t="s">
        <v>27</v>
      </c>
      <c r="D202" s="5" t="s">
        <v>80</v>
      </c>
      <c r="E202" s="5" t="s">
        <v>29</v>
      </c>
      <c r="F202" s="7">
        <v>9</v>
      </c>
      <c r="G202" s="7">
        <v>13</v>
      </c>
      <c r="H202" s="5" t="s">
        <v>2439</v>
      </c>
      <c r="I202" s="5" t="s">
        <v>125</v>
      </c>
      <c r="J202" s="5" t="s">
        <v>87</v>
      </c>
      <c r="K202" s="5" t="s">
        <v>24629</v>
      </c>
      <c r="L202" s="5" t="s">
        <v>24630</v>
      </c>
      <c r="M202" s="5" t="s">
        <v>37</v>
      </c>
      <c r="N202" s="5"/>
      <c r="O202" s="5" t="b">
        <f t="shared" ca="1" si="0"/>
        <v>1</v>
      </c>
      <c r="P202" s="5"/>
      <c r="Q202" s="5"/>
      <c r="R202" s="5"/>
      <c r="S202" s="5"/>
      <c r="T202" s="5"/>
      <c r="U202" s="5"/>
      <c r="V202" s="5"/>
      <c r="W202" s="5"/>
      <c r="X202" s="5"/>
      <c r="Y202" s="5"/>
      <c r="Z202" s="5"/>
      <c r="AA202" s="5"/>
      <c r="AB202" s="5"/>
      <c r="AC202" s="5"/>
      <c r="AD202" s="5"/>
    </row>
    <row r="203" spans="1:30" ht="19.5" customHeight="1">
      <c r="A203" s="5" t="s">
        <v>24590</v>
      </c>
      <c r="B203" s="5" t="s">
        <v>24632</v>
      </c>
      <c r="C203" s="5" t="s">
        <v>27</v>
      </c>
      <c r="D203" s="5" t="s">
        <v>105</v>
      </c>
      <c r="E203" s="5" t="s">
        <v>29</v>
      </c>
      <c r="F203" s="7">
        <v>9</v>
      </c>
      <c r="G203" s="7">
        <v>15</v>
      </c>
      <c r="H203" s="5" t="s">
        <v>920</v>
      </c>
      <c r="I203" s="5" t="s">
        <v>31</v>
      </c>
      <c r="J203" s="5" t="s">
        <v>87</v>
      </c>
      <c r="K203" s="5" t="s">
        <v>24635</v>
      </c>
      <c r="L203" s="5" t="s">
        <v>24636</v>
      </c>
      <c r="M203" s="5" t="s">
        <v>100</v>
      </c>
      <c r="N203" s="5"/>
      <c r="O203" s="5" t="b">
        <f t="shared" ca="1" si="0"/>
        <v>1</v>
      </c>
      <c r="P203" s="5"/>
      <c r="Q203" s="5"/>
      <c r="R203" s="5"/>
      <c r="S203" s="5"/>
      <c r="T203" s="5"/>
      <c r="U203" s="5"/>
      <c r="V203" s="5"/>
      <c r="W203" s="5"/>
      <c r="X203" s="5"/>
      <c r="Y203" s="5"/>
      <c r="Z203" s="5"/>
      <c r="AA203" s="5"/>
      <c r="AB203" s="5"/>
      <c r="AC203" s="5"/>
      <c r="AD203" s="5"/>
    </row>
    <row r="204" spans="1:30" ht="19.5" customHeight="1">
      <c r="A204" s="5" t="s">
        <v>1457</v>
      </c>
      <c r="B204" s="5" t="s">
        <v>24639</v>
      </c>
      <c r="C204" s="5" t="s">
        <v>20</v>
      </c>
      <c r="D204" s="5" t="s">
        <v>1173</v>
      </c>
      <c r="E204" s="5" t="s">
        <v>45</v>
      </c>
      <c r="F204" s="7">
        <v>9</v>
      </c>
      <c r="G204" s="7">
        <v>18</v>
      </c>
      <c r="H204" s="5" t="s">
        <v>695</v>
      </c>
      <c r="I204" s="5" t="s">
        <v>108</v>
      </c>
      <c r="J204" s="5" t="s">
        <v>10587</v>
      </c>
      <c r="K204" s="5" t="s">
        <v>2873</v>
      </c>
      <c r="L204" s="5" t="s">
        <v>24642</v>
      </c>
      <c r="M204" s="5" t="s">
        <v>53</v>
      </c>
      <c r="N204" s="5"/>
      <c r="O204" s="5" t="b">
        <f t="shared" ca="1" si="0"/>
        <v>1</v>
      </c>
      <c r="P204" s="5"/>
      <c r="Q204" s="5"/>
      <c r="R204" s="5"/>
      <c r="S204" s="5"/>
      <c r="T204" s="5"/>
      <c r="U204" s="5"/>
      <c r="V204" s="5"/>
      <c r="W204" s="5"/>
      <c r="X204" s="5"/>
      <c r="Y204" s="5"/>
      <c r="Z204" s="5"/>
      <c r="AA204" s="5"/>
      <c r="AB204" s="5"/>
      <c r="AC204" s="5"/>
      <c r="AD204" s="5"/>
    </row>
    <row r="205" spans="1:30" ht="19.5" customHeight="1">
      <c r="A205" s="5" t="s">
        <v>24643</v>
      </c>
      <c r="B205" s="5" t="s">
        <v>24639</v>
      </c>
      <c r="C205" s="5" t="s">
        <v>20</v>
      </c>
      <c r="D205" s="5" t="s">
        <v>1173</v>
      </c>
      <c r="E205" s="5" t="s">
        <v>45</v>
      </c>
      <c r="F205" s="7">
        <v>9</v>
      </c>
      <c r="G205" s="7">
        <v>16</v>
      </c>
      <c r="H205" s="5" t="s">
        <v>2664</v>
      </c>
      <c r="I205" s="5" t="s">
        <v>108</v>
      </c>
      <c r="J205" s="5" t="s">
        <v>10587</v>
      </c>
      <c r="K205" s="5" t="s">
        <v>381</v>
      </c>
      <c r="L205" s="5" t="s">
        <v>24645</v>
      </c>
      <c r="M205" s="5" t="s">
        <v>53</v>
      </c>
      <c r="N205" s="5"/>
      <c r="O205" s="5" t="b">
        <f t="shared" ca="1" si="0"/>
        <v>1</v>
      </c>
      <c r="P205" s="5"/>
      <c r="Q205" s="5"/>
      <c r="R205" s="5"/>
      <c r="S205" s="5"/>
      <c r="T205" s="5"/>
      <c r="U205" s="5"/>
      <c r="V205" s="5"/>
      <c r="W205" s="5"/>
      <c r="X205" s="5"/>
      <c r="Y205" s="5"/>
      <c r="Z205" s="5"/>
      <c r="AA205" s="5"/>
      <c r="AB205" s="5"/>
      <c r="AC205" s="5"/>
      <c r="AD205" s="5"/>
    </row>
    <row r="206" spans="1:30" ht="19.5" customHeight="1">
      <c r="A206" s="5" t="s">
        <v>1457</v>
      </c>
      <c r="B206" s="5" t="s">
        <v>10737</v>
      </c>
      <c r="C206" s="5" t="s">
        <v>41</v>
      </c>
      <c r="D206" s="5" t="s">
        <v>94</v>
      </c>
      <c r="E206" s="5" t="s">
        <v>45</v>
      </c>
      <c r="F206" s="7">
        <v>9</v>
      </c>
      <c r="G206" s="7">
        <v>14</v>
      </c>
      <c r="H206" s="5" t="s">
        <v>2476</v>
      </c>
      <c r="I206" s="5" t="s">
        <v>108</v>
      </c>
      <c r="J206" s="5" t="s">
        <v>57</v>
      </c>
      <c r="K206" s="5" t="s">
        <v>381</v>
      </c>
      <c r="L206" s="5" t="s">
        <v>10740</v>
      </c>
      <c r="M206" s="5" t="s">
        <v>53</v>
      </c>
      <c r="N206" s="5"/>
      <c r="O206" s="5" t="b">
        <f t="shared" ca="1" si="0"/>
        <v>1</v>
      </c>
      <c r="P206" s="5"/>
      <c r="Q206" s="5"/>
      <c r="R206" s="5"/>
      <c r="S206" s="5"/>
      <c r="T206" s="5"/>
      <c r="U206" s="5"/>
      <c r="V206" s="5"/>
      <c r="W206" s="5"/>
      <c r="X206" s="5"/>
      <c r="Y206" s="5"/>
      <c r="Z206" s="5"/>
      <c r="AA206" s="5"/>
      <c r="AB206" s="5"/>
      <c r="AC206" s="5"/>
      <c r="AD206" s="5"/>
    </row>
    <row r="207" spans="1:30" ht="19.5" customHeight="1">
      <c r="A207" s="5" t="s">
        <v>24649</v>
      </c>
      <c r="B207" s="5" t="s">
        <v>24154</v>
      </c>
      <c r="C207" s="5" t="s">
        <v>41</v>
      </c>
      <c r="D207" s="5" t="s">
        <v>874</v>
      </c>
      <c r="E207" s="5" t="s">
        <v>29</v>
      </c>
      <c r="F207" s="7">
        <v>9</v>
      </c>
      <c r="G207" s="7">
        <v>12</v>
      </c>
      <c r="H207" s="5" t="s">
        <v>1239</v>
      </c>
      <c r="I207" s="5" t="s">
        <v>108</v>
      </c>
      <c r="J207" s="5" t="s">
        <v>57</v>
      </c>
      <c r="K207" s="5" t="s">
        <v>24155</v>
      </c>
      <c r="L207" s="5" t="s">
        <v>24650</v>
      </c>
      <c r="M207" s="5" t="s">
        <v>100</v>
      </c>
      <c r="N207" s="5"/>
      <c r="O207" s="5" t="b">
        <f t="shared" ca="1" si="0"/>
        <v>1</v>
      </c>
      <c r="P207" s="5"/>
      <c r="Q207" s="5"/>
      <c r="R207" s="5"/>
      <c r="S207" s="5"/>
      <c r="T207" s="5"/>
      <c r="U207" s="5"/>
      <c r="V207" s="5"/>
      <c r="W207" s="5"/>
      <c r="X207" s="5"/>
      <c r="Y207" s="5"/>
      <c r="Z207" s="5"/>
      <c r="AA207" s="5"/>
      <c r="AB207" s="5"/>
      <c r="AC207" s="5"/>
      <c r="AD207" s="5"/>
    </row>
    <row r="208" spans="1:30" ht="19.5" customHeight="1">
      <c r="A208" s="5" t="s">
        <v>16186</v>
      </c>
      <c r="B208" s="5" t="s">
        <v>24654</v>
      </c>
      <c r="C208" s="5" t="s">
        <v>41</v>
      </c>
      <c r="D208" s="5" t="s">
        <v>169</v>
      </c>
      <c r="E208" s="5" t="s">
        <v>45</v>
      </c>
      <c r="F208" s="7">
        <v>9</v>
      </c>
      <c r="G208" s="7">
        <v>12</v>
      </c>
      <c r="H208" s="5" t="s">
        <v>1239</v>
      </c>
      <c r="I208" s="7" t="s">
        <v>24</v>
      </c>
      <c r="J208" s="5" t="s">
        <v>13886</v>
      </c>
      <c r="K208" s="5" t="s">
        <v>24655</v>
      </c>
      <c r="L208" s="5" t="s">
        <v>24656</v>
      </c>
      <c r="M208" s="5" t="s">
        <v>53</v>
      </c>
      <c r="N208" s="5"/>
      <c r="O208" s="5" t="b">
        <f t="shared" ca="1" si="0"/>
        <v>1</v>
      </c>
      <c r="P208" s="5"/>
      <c r="Q208" s="5"/>
      <c r="R208" s="5"/>
      <c r="S208" s="5"/>
      <c r="T208" s="5"/>
      <c r="U208" s="5"/>
      <c r="V208" s="5"/>
      <c r="W208" s="5"/>
      <c r="X208" s="5"/>
      <c r="Y208" s="5"/>
      <c r="Z208" s="5"/>
      <c r="AA208" s="5"/>
      <c r="AB208" s="5"/>
      <c r="AC208" s="5"/>
      <c r="AD208" s="5"/>
    </row>
    <row r="209" spans="1:30" ht="19.5" customHeight="1">
      <c r="A209" s="5" t="s">
        <v>24657</v>
      </c>
      <c r="B209" s="5" t="s">
        <v>23947</v>
      </c>
      <c r="C209" s="5" t="s">
        <v>41</v>
      </c>
      <c r="D209" s="5" t="s">
        <v>94</v>
      </c>
      <c r="E209" s="5" t="s">
        <v>29</v>
      </c>
      <c r="F209" s="7">
        <v>9</v>
      </c>
      <c r="G209" s="7">
        <v>16</v>
      </c>
      <c r="H209" s="5" t="s">
        <v>2664</v>
      </c>
      <c r="I209" s="5" t="s">
        <v>125</v>
      </c>
      <c r="J209" s="5" t="s">
        <v>106</v>
      </c>
      <c r="K209" s="9" t="s">
        <v>47</v>
      </c>
      <c r="L209" s="5" t="s">
        <v>24661</v>
      </c>
      <c r="M209" s="5" t="s">
        <v>37</v>
      </c>
      <c r="N209" s="5"/>
      <c r="O209" s="5" t="b">
        <f t="shared" ca="1" si="0"/>
        <v>1</v>
      </c>
      <c r="P209" s="5"/>
      <c r="Q209" s="5"/>
      <c r="R209" s="5"/>
      <c r="S209" s="5"/>
      <c r="T209" s="5"/>
      <c r="U209" s="5"/>
      <c r="V209" s="5"/>
      <c r="W209" s="5"/>
      <c r="X209" s="5"/>
      <c r="Y209" s="5"/>
      <c r="Z209" s="5"/>
      <c r="AA209" s="5"/>
      <c r="AB209" s="5"/>
      <c r="AC209" s="5"/>
      <c r="AD209" s="5"/>
    </row>
    <row r="210" spans="1:30" ht="19.5" customHeight="1">
      <c r="A210" s="5" t="s">
        <v>16186</v>
      </c>
      <c r="B210" s="5" t="s">
        <v>24654</v>
      </c>
      <c r="C210" s="5" t="s">
        <v>41</v>
      </c>
      <c r="D210" s="5" t="s">
        <v>169</v>
      </c>
      <c r="E210" s="5" t="s">
        <v>45</v>
      </c>
      <c r="F210" s="7">
        <v>9</v>
      </c>
      <c r="G210" s="7">
        <v>12</v>
      </c>
      <c r="H210" s="5" t="s">
        <v>1239</v>
      </c>
      <c r="I210" s="7" t="s">
        <v>24</v>
      </c>
      <c r="J210" s="5" t="s">
        <v>13886</v>
      </c>
      <c r="K210" s="5" t="s">
        <v>24655</v>
      </c>
      <c r="L210" s="5" t="s">
        <v>24664</v>
      </c>
      <c r="M210" s="5" t="s">
        <v>53</v>
      </c>
      <c r="N210" s="5"/>
      <c r="O210" s="5" t="b">
        <f t="shared" ca="1" si="0"/>
        <v>1</v>
      </c>
      <c r="P210" s="5"/>
      <c r="Q210" s="5"/>
      <c r="R210" s="5"/>
      <c r="S210" s="5"/>
      <c r="T210" s="5"/>
      <c r="U210" s="5"/>
      <c r="V210" s="5"/>
      <c r="W210" s="5"/>
      <c r="X210" s="5"/>
      <c r="Y210" s="5"/>
      <c r="Z210" s="5"/>
      <c r="AA210" s="5"/>
      <c r="AB210" s="5"/>
      <c r="AC210" s="5"/>
      <c r="AD210" s="5"/>
    </row>
    <row r="211" spans="1:30" ht="19.5" customHeight="1">
      <c r="A211" s="5" t="s">
        <v>10253</v>
      </c>
      <c r="B211" s="5" t="s">
        <v>13256</v>
      </c>
      <c r="C211" s="5" t="s">
        <v>41</v>
      </c>
      <c r="D211" s="5" t="s">
        <v>94</v>
      </c>
      <c r="E211" s="5" t="s">
        <v>95</v>
      </c>
      <c r="F211" s="7">
        <v>9</v>
      </c>
      <c r="G211" s="7">
        <v>15</v>
      </c>
      <c r="H211" s="5" t="s">
        <v>920</v>
      </c>
      <c r="I211" s="5" t="s">
        <v>108</v>
      </c>
      <c r="J211" s="5" t="s">
        <v>87</v>
      </c>
      <c r="K211" s="5" t="s">
        <v>24666</v>
      </c>
      <c r="L211" s="5" t="s">
        <v>24668</v>
      </c>
      <c r="M211" s="5" t="s">
        <v>100</v>
      </c>
      <c r="N211" s="5"/>
      <c r="O211" s="5" t="b">
        <f t="shared" ca="1" si="0"/>
        <v>1</v>
      </c>
      <c r="P211" s="5"/>
      <c r="Q211" s="5"/>
      <c r="R211" s="5"/>
      <c r="S211" s="5"/>
      <c r="T211" s="5"/>
      <c r="U211" s="5"/>
      <c r="V211" s="5"/>
      <c r="W211" s="5"/>
      <c r="X211" s="5"/>
      <c r="Y211" s="5"/>
      <c r="Z211" s="5"/>
      <c r="AA211" s="5"/>
      <c r="AB211" s="5"/>
      <c r="AC211" s="5"/>
      <c r="AD211" s="5"/>
    </row>
    <row r="212" spans="1:30" ht="19.5" customHeight="1">
      <c r="A212" s="5" t="s">
        <v>24669</v>
      </c>
      <c r="B212" s="5" t="s">
        <v>24670</v>
      </c>
      <c r="C212" s="5" t="s">
        <v>41</v>
      </c>
      <c r="D212" s="5" t="s">
        <v>94</v>
      </c>
      <c r="E212" s="5" t="s">
        <v>29</v>
      </c>
      <c r="F212" s="7">
        <v>9</v>
      </c>
      <c r="G212" s="7">
        <v>18</v>
      </c>
      <c r="H212" s="5" t="s">
        <v>695</v>
      </c>
      <c r="I212" s="5" t="s">
        <v>125</v>
      </c>
      <c r="J212" s="5" t="s">
        <v>106</v>
      </c>
      <c r="K212" s="5" t="s">
        <v>3593</v>
      </c>
      <c r="L212" s="5" t="s">
        <v>24672</v>
      </c>
      <c r="M212" s="5" t="s">
        <v>53</v>
      </c>
      <c r="N212" s="5"/>
      <c r="O212" s="5" t="b">
        <f t="shared" ca="1" si="0"/>
        <v>1</v>
      </c>
      <c r="P212" s="5"/>
      <c r="Q212" s="5"/>
      <c r="R212" s="5"/>
      <c r="S212" s="5"/>
      <c r="T212" s="5"/>
      <c r="U212" s="5"/>
      <c r="V212" s="5"/>
      <c r="W212" s="5"/>
      <c r="X212" s="5"/>
      <c r="Y212" s="5"/>
      <c r="Z212" s="5"/>
      <c r="AA212" s="5"/>
      <c r="AB212" s="5"/>
      <c r="AC212" s="5"/>
      <c r="AD212" s="5"/>
    </row>
    <row r="213" spans="1:30" ht="19.5" customHeight="1">
      <c r="A213" s="5" t="s">
        <v>24674</v>
      </c>
      <c r="B213" s="5" t="s">
        <v>24154</v>
      </c>
      <c r="C213" s="5" t="s">
        <v>41</v>
      </c>
      <c r="D213" s="5" t="s">
        <v>874</v>
      </c>
      <c r="E213" s="5" t="s">
        <v>29</v>
      </c>
      <c r="F213" s="7">
        <v>9</v>
      </c>
      <c r="G213" s="7">
        <v>18</v>
      </c>
      <c r="H213" s="5" t="s">
        <v>695</v>
      </c>
      <c r="I213" s="5" t="s">
        <v>108</v>
      </c>
      <c r="J213" s="5" t="s">
        <v>57</v>
      </c>
      <c r="K213" s="5" t="s">
        <v>24675</v>
      </c>
      <c r="L213" s="5" t="s">
        <v>24676</v>
      </c>
      <c r="M213" s="5" t="s">
        <v>100</v>
      </c>
      <c r="N213" s="5"/>
      <c r="O213" s="5" t="b">
        <f t="shared" ca="1" si="0"/>
        <v>1</v>
      </c>
      <c r="P213" s="5"/>
      <c r="Q213" s="5"/>
      <c r="R213" s="5"/>
      <c r="S213" s="5"/>
      <c r="T213" s="5"/>
      <c r="U213" s="5"/>
      <c r="V213" s="5"/>
      <c r="W213" s="5"/>
      <c r="X213" s="5"/>
      <c r="Y213" s="5"/>
      <c r="Z213" s="5"/>
      <c r="AA213" s="5"/>
      <c r="AB213" s="5"/>
      <c r="AC213" s="5"/>
      <c r="AD213" s="5"/>
    </row>
    <row r="214" spans="1:30" ht="19.5" customHeight="1">
      <c r="A214" s="5" t="s">
        <v>24678</v>
      </c>
      <c r="B214" s="5" t="s">
        <v>12228</v>
      </c>
      <c r="C214" s="5" t="s">
        <v>41</v>
      </c>
      <c r="D214" s="5" t="s">
        <v>94</v>
      </c>
      <c r="E214" s="5" t="s">
        <v>29</v>
      </c>
      <c r="F214" s="7">
        <v>9</v>
      </c>
      <c r="G214" s="7">
        <v>15</v>
      </c>
      <c r="H214" s="5" t="s">
        <v>920</v>
      </c>
      <c r="I214" s="5" t="s">
        <v>125</v>
      </c>
      <c r="J214" s="5" t="s">
        <v>110</v>
      </c>
      <c r="K214" s="5" t="s">
        <v>24679</v>
      </c>
      <c r="L214" s="5" t="s">
        <v>24682</v>
      </c>
      <c r="M214" s="5" t="s">
        <v>53</v>
      </c>
      <c r="N214" s="5"/>
      <c r="O214" s="5" t="b">
        <f t="shared" ca="1" si="0"/>
        <v>1</v>
      </c>
      <c r="P214" s="5"/>
      <c r="Q214" s="5"/>
      <c r="R214" s="5"/>
      <c r="S214" s="5"/>
      <c r="T214" s="5"/>
      <c r="U214" s="5"/>
      <c r="V214" s="5"/>
      <c r="W214" s="5"/>
      <c r="X214" s="5"/>
      <c r="Y214" s="5"/>
      <c r="Z214" s="5"/>
      <c r="AA214" s="5"/>
      <c r="AB214" s="5"/>
      <c r="AC214" s="5"/>
      <c r="AD214" s="5"/>
    </row>
    <row r="215" spans="1:30" ht="19.5" customHeight="1">
      <c r="A215" s="5" t="s">
        <v>396</v>
      </c>
      <c r="B215" s="5" t="s">
        <v>3645</v>
      </c>
      <c r="C215" s="5" t="s">
        <v>170</v>
      </c>
      <c r="D215" s="5" t="s">
        <v>378</v>
      </c>
      <c r="E215" s="5" t="s">
        <v>29</v>
      </c>
      <c r="F215" s="7">
        <v>9</v>
      </c>
      <c r="G215" s="7">
        <v>13</v>
      </c>
      <c r="H215" s="5" t="s">
        <v>2439</v>
      </c>
      <c r="I215" s="5" t="s">
        <v>108</v>
      </c>
      <c r="J215" s="5" t="s">
        <v>57</v>
      </c>
      <c r="K215" s="5" t="s">
        <v>24686</v>
      </c>
      <c r="L215" s="5" t="s">
        <v>24687</v>
      </c>
      <c r="M215" s="5" t="s">
        <v>42</v>
      </c>
      <c r="N215" s="5"/>
      <c r="O215" s="5" t="b">
        <f t="shared" ca="1" si="0"/>
        <v>1</v>
      </c>
      <c r="P215" s="5"/>
      <c r="Q215" s="5"/>
      <c r="R215" s="5"/>
      <c r="S215" s="5"/>
      <c r="T215" s="5"/>
      <c r="U215" s="5"/>
      <c r="V215" s="5"/>
      <c r="W215" s="5"/>
      <c r="X215" s="5"/>
      <c r="Y215" s="5"/>
      <c r="Z215" s="5"/>
      <c r="AA215" s="5"/>
      <c r="AB215" s="5"/>
      <c r="AC215" s="5"/>
      <c r="AD215" s="5"/>
    </row>
    <row r="216" spans="1:30" ht="19.5" customHeight="1">
      <c r="A216" s="5" t="s">
        <v>2495</v>
      </c>
      <c r="B216" s="5" t="s">
        <v>2496</v>
      </c>
      <c r="C216" s="5" t="s">
        <v>27</v>
      </c>
      <c r="D216" s="5" t="s">
        <v>75</v>
      </c>
      <c r="E216" s="5" t="s">
        <v>45</v>
      </c>
      <c r="F216" s="7">
        <v>10</v>
      </c>
      <c r="G216" s="7">
        <v>18</v>
      </c>
      <c r="H216" s="5" t="s">
        <v>964</v>
      </c>
      <c r="I216" s="5" t="s">
        <v>31</v>
      </c>
      <c r="J216" s="5" t="s">
        <v>2497</v>
      </c>
      <c r="K216" s="5" t="s">
        <v>2498</v>
      </c>
      <c r="L216" s="5" t="s">
        <v>2502</v>
      </c>
      <c r="M216" s="5" t="s">
        <v>53</v>
      </c>
      <c r="N216" s="5"/>
      <c r="O216" s="5" t="b">
        <f t="shared" ca="1" si="0"/>
        <v>1</v>
      </c>
      <c r="P216" s="5"/>
      <c r="Q216" s="5"/>
      <c r="R216" s="5"/>
      <c r="S216" s="5"/>
      <c r="T216" s="5"/>
      <c r="U216" s="5"/>
      <c r="V216" s="5"/>
      <c r="W216" s="5"/>
      <c r="X216" s="5"/>
      <c r="Y216" s="5"/>
      <c r="Z216" s="5"/>
      <c r="AA216" s="5"/>
      <c r="AB216" s="5"/>
      <c r="AC216" s="5"/>
      <c r="AD216" s="5"/>
    </row>
    <row r="217" spans="1:30" ht="19.5" customHeight="1">
      <c r="A217" s="5" t="s">
        <v>11288</v>
      </c>
      <c r="B217" s="5" t="s">
        <v>11289</v>
      </c>
      <c r="C217" s="5" t="s">
        <v>27</v>
      </c>
      <c r="D217" s="5" t="s">
        <v>85</v>
      </c>
      <c r="E217" s="5" t="s">
        <v>45</v>
      </c>
      <c r="F217" s="7">
        <v>10</v>
      </c>
      <c r="G217" s="7">
        <v>15</v>
      </c>
      <c r="H217" s="5" t="s">
        <v>56</v>
      </c>
      <c r="I217" s="5" t="s">
        <v>31</v>
      </c>
      <c r="J217" s="5" t="s">
        <v>117</v>
      </c>
      <c r="K217" s="5" t="s">
        <v>11290</v>
      </c>
      <c r="L217" s="5" t="s">
        <v>11291</v>
      </c>
      <c r="M217" s="5" t="s">
        <v>37</v>
      </c>
      <c r="N217" s="5"/>
      <c r="O217" s="5" t="b">
        <f t="shared" ca="1" si="0"/>
        <v>1</v>
      </c>
      <c r="P217" s="5"/>
      <c r="Q217" s="5"/>
      <c r="R217" s="5"/>
      <c r="S217" s="5"/>
      <c r="T217" s="5"/>
      <c r="U217" s="5"/>
      <c r="V217" s="5"/>
      <c r="W217" s="5"/>
      <c r="X217" s="5"/>
      <c r="Y217" s="5"/>
      <c r="Z217" s="5"/>
      <c r="AA217" s="5"/>
      <c r="AB217" s="5"/>
      <c r="AC217" s="5"/>
      <c r="AD217" s="5"/>
    </row>
    <row r="218" spans="1:30" ht="19.5" customHeight="1">
      <c r="A218" s="5" t="s">
        <v>24702</v>
      </c>
      <c r="B218" s="5" t="s">
        <v>12008</v>
      </c>
      <c r="C218" s="5" t="s">
        <v>27</v>
      </c>
      <c r="D218" s="5" t="s">
        <v>105</v>
      </c>
      <c r="E218" s="5" t="s">
        <v>45</v>
      </c>
      <c r="F218" s="7">
        <v>10</v>
      </c>
      <c r="G218" s="7">
        <v>20</v>
      </c>
      <c r="H218" s="5" t="s">
        <v>144</v>
      </c>
      <c r="I218" s="5" t="s">
        <v>108</v>
      </c>
      <c r="J218" s="5" t="s">
        <v>11666</v>
      </c>
      <c r="K218" s="5" t="s">
        <v>12010</v>
      </c>
      <c r="L218" s="5" t="s">
        <v>24703</v>
      </c>
      <c r="M218" s="5" t="s">
        <v>37</v>
      </c>
      <c r="N218" s="5"/>
      <c r="O218" s="5" t="b">
        <f t="shared" ca="1" si="0"/>
        <v>1</v>
      </c>
      <c r="P218" s="5"/>
      <c r="Q218" s="5"/>
      <c r="R218" s="5"/>
      <c r="S218" s="5"/>
      <c r="T218" s="5"/>
      <c r="U218" s="5"/>
      <c r="V218" s="5"/>
      <c r="W218" s="5"/>
      <c r="X218" s="5"/>
      <c r="Y218" s="5"/>
      <c r="Z218" s="5"/>
      <c r="AA218" s="5"/>
      <c r="AB218" s="5"/>
      <c r="AC218" s="5"/>
      <c r="AD218" s="5"/>
    </row>
    <row r="219" spans="1:30" ht="19.5" customHeight="1">
      <c r="A219" s="5" t="s">
        <v>24705</v>
      </c>
      <c r="B219" s="5" t="s">
        <v>24707</v>
      </c>
      <c r="C219" s="5" t="s">
        <v>27</v>
      </c>
      <c r="D219" s="5" t="s">
        <v>80</v>
      </c>
      <c r="E219" s="5" t="s">
        <v>45</v>
      </c>
      <c r="F219" s="7">
        <v>10</v>
      </c>
      <c r="G219" s="7">
        <v>20</v>
      </c>
      <c r="H219" s="5" t="s">
        <v>144</v>
      </c>
      <c r="I219" s="5" t="s">
        <v>108</v>
      </c>
      <c r="J219" s="5" t="s">
        <v>315</v>
      </c>
      <c r="K219" s="9" t="s">
        <v>47</v>
      </c>
      <c r="L219" s="5" t="s">
        <v>24708</v>
      </c>
      <c r="M219" s="5" t="s">
        <v>100</v>
      </c>
      <c r="N219" s="5"/>
      <c r="O219" s="5" t="b">
        <f t="shared" ca="1" si="0"/>
        <v>1</v>
      </c>
      <c r="P219" s="5"/>
      <c r="Q219" s="5"/>
      <c r="R219" s="5"/>
      <c r="S219" s="5"/>
      <c r="T219" s="5"/>
      <c r="U219" s="5"/>
      <c r="V219" s="5"/>
      <c r="W219" s="5"/>
      <c r="X219" s="5"/>
      <c r="Y219" s="5"/>
      <c r="Z219" s="5"/>
      <c r="AA219" s="5"/>
      <c r="AB219" s="5"/>
      <c r="AC219" s="5"/>
      <c r="AD219" s="5"/>
    </row>
    <row r="220" spans="1:30" ht="19.5" customHeight="1">
      <c r="A220" s="5" t="s">
        <v>10209</v>
      </c>
      <c r="B220" s="5" t="s">
        <v>6632</v>
      </c>
      <c r="C220" s="5" t="s">
        <v>27</v>
      </c>
      <c r="D220" s="5" t="s">
        <v>266</v>
      </c>
      <c r="E220" s="5" t="s">
        <v>29</v>
      </c>
      <c r="F220" s="7">
        <v>10</v>
      </c>
      <c r="G220" s="7">
        <v>20</v>
      </c>
      <c r="H220" s="5" t="s">
        <v>144</v>
      </c>
      <c r="I220" s="5" t="s">
        <v>108</v>
      </c>
      <c r="J220" s="5" t="s">
        <v>947</v>
      </c>
      <c r="K220" s="9" t="s">
        <v>47</v>
      </c>
      <c r="L220" s="5" t="s">
        <v>24710</v>
      </c>
      <c r="M220" s="5" t="s">
        <v>37</v>
      </c>
      <c r="N220" s="5"/>
      <c r="O220" s="5" t="b">
        <f t="shared" ca="1" si="0"/>
        <v>1</v>
      </c>
      <c r="P220" s="5"/>
      <c r="Q220" s="5"/>
      <c r="R220" s="5"/>
      <c r="S220" s="5"/>
      <c r="T220" s="5"/>
      <c r="U220" s="5"/>
      <c r="V220" s="5"/>
      <c r="W220" s="5"/>
      <c r="X220" s="5"/>
      <c r="Y220" s="5"/>
      <c r="Z220" s="5"/>
      <c r="AA220" s="5"/>
      <c r="AB220" s="5"/>
      <c r="AC220" s="5"/>
      <c r="AD220" s="5"/>
    </row>
    <row r="221" spans="1:30" ht="19.5" customHeight="1">
      <c r="A221" s="5" t="s">
        <v>24714</v>
      </c>
      <c r="B221" s="5" t="s">
        <v>3730</v>
      </c>
      <c r="C221" s="5" t="s">
        <v>27</v>
      </c>
      <c r="D221" s="5" t="s">
        <v>47</v>
      </c>
      <c r="E221" s="5" t="s">
        <v>29</v>
      </c>
      <c r="F221" s="7">
        <v>10</v>
      </c>
      <c r="G221" s="7">
        <v>15</v>
      </c>
      <c r="H221" s="5" t="s">
        <v>56</v>
      </c>
      <c r="I221" s="5" t="s">
        <v>108</v>
      </c>
      <c r="J221" s="5" t="s">
        <v>252</v>
      </c>
      <c r="K221" s="5" t="s">
        <v>14677</v>
      </c>
      <c r="L221" s="9" t="s">
        <v>47</v>
      </c>
      <c r="M221" s="5" t="s">
        <v>42</v>
      </c>
      <c r="N221" s="5" t="b">
        <f ca="1">IFERROR(__xludf.DUMMYFUNCTION("REGEXMATCH(A221,""前端"")"),TRUE)</f>
        <v>1</v>
      </c>
      <c r="O221" s="5" t="b">
        <f t="shared" ca="1" si="0"/>
        <v>1</v>
      </c>
      <c r="P221" s="5"/>
      <c r="Q221" s="5"/>
      <c r="R221" s="5"/>
      <c r="S221" s="5"/>
      <c r="T221" s="5"/>
      <c r="U221" s="5"/>
      <c r="V221" s="5"/>
      <c r="W221" s="5"/>
      <c r="X221" s="5"/>
      <c r="Y221" s="5"/>
      <c r="Z221" s="5"/>
      <c r="AA221" s="5"/>
      <c r="AB221" s="5"/>
      <c r="AC221" s="5"/>
      <c r="AD221" s="5"/>
    </row>
    <row r="222" spans="1:30" ht="19.5" customHeight="1">
      <c r="A222" s="5" t="s">
        <v>396</v>
      </c>
      <c r="B222" s="5" t="s">
        <v>24721</v>
      </c>
      <c r="C222" s="5" t="s">
        <v>27</v>
      </c>
      <c r="D222" s="5" t="s">
        <v>105</v>
      </c>
      <c r="E222" s="5" t="s">
        <v>45</v>
      </c>
      <c r="F222" s="7">
        <v>10</v>
      </c>
      <c r="G222" s="7">
        <v>15</v>
      </c>
      <c r="H222" s="5" t="s">
        <v>56</v>
      </c>
      <c r="I222" s="5" t="s">
        <v>31</v>
      </c>
      <c r="J222" s="5" t="s">
        <v>24722</v>
      </c>
      <c r="K222" s="5" t="s">
        <v>24723</v>
      </c>
      <c r="L222" s="5" t="s">
        <v>24724</v>
      </c>
      <c r="M222" s="5" t="s">
        <v>167</v>
      </c>
      <c r="N222" s="5"/>
      <c r="O222" s="5" t="b">
        <f t="shared" ca="1" si="0"/>
        <v>1</v>
      </c>
      <c r="P222" s="5"/>
      <c r="Q222" s="5"/>
      <c r="R222" s="5"/>
      <c r="S222" s="5"/>
      <c r="T222" s="5"/>
      <c r="U222" s="5"/>
      <c r="V222" s="5"/>
      <c r="W222" s="5"/>
      <c r="X222" s="5"/>
      <c r="Y222" s="5"/>
      <c r="Z222" s="5"/>
      <c r="AA222" s="5"/>
      <c r="AB222" s="5"/>
      <c r="AC222" s="5"/>
      <c r="AD222" s="5"/>
    </row>
    <row r="223" spans="1:30" ht="19.5" customHeight="1">
      <c r="A223" s="5" t="s">
        <v>24729</v>
      </c>
      <c r="B223" s="5" t="s">
        <v>24730</v>
      </c>
      <c r="C223" s="5" t="s">
        <v>27</v>
      </c>
      <c r="D223" s="5" t="s">
        <v>47</v>
      </c>
      <c r="E223" s="5" t="s">
        <v>29</v>
      </c>
      <c r="F223" s="7">
        <v>10</v>
      </c>
      <c r="G223" s="7">
        <v>25</v>
      </c>
      <c r="H223" s="5" t="s">
        <v>2463</v>
      </c>
      <c r="I223" s="5" t="s">
        <v>108</v>
      </c>
      <c r="J223" s="5" t="s">
        <v>57</v>
      </c>
      <c r="K223" s="5" t="s">
        <v>18719</v>
      </c>
      <c r="L223" s="5" t="s">
        <v>24731</v>
      </c>
      <c r="M223" s="5" t="s">
        <v>37</v>
      </c>
      <c r="N223" s="5"/>
      <c r="O223" s="5" t="b">
        <f t="shared" ca="1" si="0"/>
        <v>1</v>
      </c>
      <c r="P223" s="5"/>
      <c r="Q223" s="5"/>
      <c r="R223" s="5"/>
      <c r="S223" s="5"/>
      <c r="T223" s="5"/>
      <c r="U223" s="5"/>
      <c r="V223" s="5"/>
      <c r="W223" s="5"/>
      <c r="X223" s="5"/>
      <c r="Y223" s="5"/>
      <c r="Z223" s="5"/>
      <c r="AA223" s="5"/>
      <c r="AB223" s="5"/>
      <c r="AC223" s="5"/>
      <c r="AD223" s="5"/>
    </row>
    <row r="224" spans="1:30" ht="19.5" customHeight="1">
      <c r="A224" s="5" t="s">
        <v>24734</v>
      </c>
      <c r="B224" s="5" t="s">
        <v>24735</v>
      </c>
      <c r="C224" s="5" t="s">
        <v>27</v>
      </c>
      <c r="D224" s="5" t="s">
        <v>199</v>
      </c>
      <c r="E224" s="5" t="s">
        <v>29</v>
      </c>
      <c r="F224" s="7">
        <v>10</v>
      </c>
      <c r="G224" s="7">
        <v>15</v>
      </c>
      <c r="H224" s="5" t="s">
        <v>56</v>
      </c>
      <c r="I224" s="5" t="s">
        <v>108</v>
      </c>
      <c r="J224" s="5" t="s">
        <v>110</v>
      </c>
      <c r="K224" s="9" t="s">
        <v>47</v>
      </c>
      <c r="L224" s="5" t="s">
        <v>24737</v>
      </c>
      <c r="M224" s="5" t="s">
        <v>53</v>
      </c>
      <c r="N224" s="5"/>
      <c r="O224" s="5" t="b">
        <f t="shared" ca="1" si="0"/>
        <v>1</v>
      </c>
      <c r="P224" s="5"/>
      <c r="Q224" s="5"/>
      <c r="R224" s="5"/>
      <c r="S224" s="5"/>
      <c r="T224" s="5"/>
      <c r="U224" s="5"/>
      <c r="V224" s="5"/>
      <c r="W224" s="5"/>
      <c r="X224" s="5"/>
      <c r="Y224" s="5"/>
      <c r="Z224" s="5"/>
      <c r="AA224" s="5"/>
      <c r="AB224" s="5"/>
      <c r="AC224" s="5"/>
      <c r="AD224" s="5"/>
    </row>
    <row r="225" spans="1:30" ht="19.5" customHeight="1">
      <c r="A225" s="5" t="s">
        <v>24739</v>
      </c>
      <c r="B225" s="5" t="s">
        <v>24740</v>
      </c>
      <c r="C225" s="5" t="s">
        <v>27</v>
      </c>
      <c r="D225" s="5" t="s">
        <v>85</v>
      </c>
      <c r="E225" s="5" t="s">
        <v>29</v>
      </c>
      <c r="F225" s="7">
        <v>10</v>
      </c>
      <c r="G225" s="7">
        <v>15</v>
      </c>
      <c r="H225" s="5" t="s">
        <v>56</v>
      </c>
      <c r="I225" s="5" t="s">
        <v>108</v>
      </c>
      <c r="J225" s="5" t="s">
        <v>224</v>
      </c>
      <c r="K225" s="5" t="s">
        <v>24741</v>
      </c>
      <c r="L225" s="5" t="s">
        <v>24742</v>
      </c>
      <c r="M225" s="5" t="s">
        <v>37</v>
      </c>
      <c r="N225" s="5"/>
      <c r="O225" s="5" t="b">
        <f t="shared" ca="1" si="0"/>
        <v>1</v>
      </c>
      <c r="P225" s="5"/>
      <c r="Q225" s="5"/>
      <c r="R225" s="5"/>
      <c r="S225" s="5"/>
      <c r="T225" s="5"/>
      <c r="U225" s="5"/>
      <c r="V225" s="5"/>
      <c r="W225" s="5"/>
      <c r="X225" s="5"/>
      <c r="Y225" s="5"/>
      <c r="Z225" s="5"/>
      <c r="AA225" s="5"/>
      <c r="AB225" s="5"/>
      <c r="AC225" s="5"/>
      <c r="AD225" s="5"/>
    </row>
    <row r="226" spans="1:30" ht="19.5" customHeight="1">
      <c r="A226" s="5" t="s">
        <v>5314</v>
      </c>
      <c r="B226" s="5" t="s">
        <v>22662</v>
      </c>
      <c r="C226" s="5" t="s">
        <v>27</v>
      </c>
      <c r="D226" s="5" t="s">
        <v>47</v>
      </c>
      <c r="E226" s="5" t="s">
        <v>45</v>
      </c>
      <c r="F226" s="7">
        <v>10</v>
      </c>
      <c r="G226" s="7">
        <v>18</v>
      </c>
      <c r="H226" s="5" t="s">
        <v>964</v>
      </c>
      <c r="I226" s="5" t="s">
        <v>108</v>
      </c>
      <c r="J226" s="5" t="s">
        <v>48</v>
      </c>
      <c r="K226" s="5" t="s">
        <v>626</v>
      </c>
      <c r="L226" s="5" t="s">
        <v>24745</v>
      </c>
      <c r="M226" s="5" t="s">
        <v>53</v>
      </c>
      <c r="N226" s="5"/>
      <c r="O226" s="5" t="b">
        <f t="shared" ca="1" si="0"/>
        <v>1</v>
      </c>
      <c r="P226" s="5"/>
      <c r="Q226" s="5"/>
      <c r="R226" s="5"/>
      <c r="S226" s="5"/>
      <c r="T226" s="5"/>
      <c r="U226" s="5"/>
      <c r="V226" s="5"/>
      <c r="W226" s="5"/>
      <c r="X226" s="5"/>
      <c r="Y226" s="5"/>
      <c r="Z226" s="5"/>
      <c r="AA226" s="5"/>
      <c r="AB226" s="5"/>
      <c r="AC226" s="5"/>
      <c r="AD226" s="5"/>
    </row>
    <row r="227" spans="1:30" ht="19.5" customHeight="1">
      <c r="A227" s="5" t="s">
        <v>24746</v>
      </c>
      <c r="B227" s="5" t="s">
        <v>22207</v>
      </c>
      <c r="C227" s="5" t="s">
        <v>27</v>
      </c>
      <c r="D227" s="5" t="s">
        <v>47</v>
      </c>
      <c r="E227" s="5" t="s">
        <v>45</v>
      </c>
      <c r="F227" s="7">
        <v>10</v>
      </c>
      <c r="G227" s="7">
        <v>20</v>
      </c>
      <c r="H227" s="5" t="s">
        <v>144</v>
      </c>
      <c r="I227" s="5" t="s">
        <v>125</v>
      </c>
      <c r="J227" s="5" t="s">
        <v>942</v>
      </c>
      <c r="K227" s="5" t="s">
        <v>24748</v>
      </c>
      <c r="L227" s="5" t="s">
        <v>24749</v>
      </c>
      <c r="M227" s="5" t="s">
        <v>1599</v>
      </c>
      <c r="N227" s="5"/>
      <c r="O227" s="5" t="b">
        <f t="shared" ca="1" si="0"/>
        <v>1</v>
      </c>
      <c r="P227" s="5"/>
      <c r="Q227" s="5"/>
      <c r="R227" s="5"/>
      <c r="S227" s="5"/>
      <c r="T227" s="5"/>
      <c r="U227" s="5"/>
      <c r="V227" s="5"/>
      <c r="W227" s="5"/>
      <c r="X227" s="5"/>
      <c r="Y227" s="5"/>
      <c r="Z227" s="5"/>
      <c r="AA227" s="5"/>
      <c r="AB227" s="5"/>
      <c r="AC227" s="5"/>
      <c r="AD227" s="5"/>
    </row>
    <row r="228" spans="1:30" ht="19.5" customHeight="1">
      <c r="A228" s="5" t="s">
        <v>130</v>
      </c>
      <c r="B228" s="5" t="s">
        <v>14376</v>
      </c>
      <c r="C228" s="5" t="s">
        <v>27</v>
      </c>
      <c r="D228" s="5" t="s">
        <v>80</v>
      </c>
      <c r="E228" s="5" t="s">
        <v>45</v>
      </c>
      <c r="F228" s="7">
        <v>10</v>
      </c>
      <c r="G228" s="7">
        <v>20</v>
      </c>
      <c r="H228" s="5" t="s">
        <v>144</v>
      </c>
      <c r="I228" s="5" t="s">
        <v>31</v>
      </c>
      <c r="J228" s="5" t="s">
        <v>76</v>
      </c>
      <c r="K228" s="5" t="s">
        <v>561</v>
      </c>
      <c r="L228" s="5" t="s">
        <v>24751</v>
      </c>
      <c r="M228" s="5" t="s">
        <v>53</v>
      </c>
      <c r="N228" s="5"/>
      <c r="O228" s="5" t="b">
        <f t="shared" ca="1" si="0"/>
        <v>1</v>
      </c>
      <c r="P228" s="5"/>
      <c r="Q228" s="5"/>
      <c r="R228" s="5"/>
      <c r="S228" s="5"/>
      <c r="T228" s="5"/>
      <c r="U228" s="5"/>
      <c r="V228" s="5"/>
      <c r="W228" s="5"/>
      <c r="X228" s="5"/>
      <c r="Y228" s="5"/>
      <c r="Z228" s="5"/>
      <c r="AA228" s="5"/>
      <c r="AB228" s="5"/>
      <c r="AC228" s="5"/>
      <c r="AD228" s="5"/>
    </row>
    <row r="229" spans="1:30" ht="19.5" customHeight="1">
      <c r="A229" s="5" t="s">
        <v>20631</v>
      </c>
      <c r="B229" s="5" t="s">
        <v>24752</v>
      </c>
      <c r="C229" s="5" t="s">
        <v>27</v>
      </c>
      <c r="D229" s="5" t="s">
        <v>54</v>
      </c>
      <c r="E229" s="5" t="s">
        <v>45</v>
      </c>
      <c r="F229" s="7">
        <v>10</v>
      </c>
      <c r="G229" s="7">
        <v>15</v>
      </c>
      <c r="H229" s="5" t="s">
        <v>56</v>
      </c>
      <c r="I229" s="5" t="s">
        <v>108</v>
      </c>
      <c r="J229" s="5" t="s">
        <v>57</v>
      </c>
      <c r="K229" s="5" t="s">
        <v>24753</v>
      </c>
      <c r="L229" s="5" t="s">
        <v>24754</v>
      </c>
      <c r="M229" s="5" t="s">
        <v>53</v>
      </c>
      <c r="N229" s="5"/>
      <c r="O229" s="5" t="b">
        <f t="shared" ca="1" si="0"/>
        <v>1</v>
      </c>
      <c r="P229" s="5"/>
      <c r="Q229" s="5"/>
      <c r="R229" s="5"/>
      <c r="S229" s="5"/>
      <c r="T229" s="5"/>
      <c r="U229" s="5"/>
      <c r="V229" s="5"/>
      <c r="W229" s="5"/>
      <c r="X229" s="5"/>
      <c r="Y229" s="5"/>
      <c r="Z229" s="5"/>
      <c r="AA229" s="5"/>
      <c r="AB229" s="5"/>
      <c r="AC229" s="5"/>
      <c r="AD229" s="5"/>
    </row>
    <row r="230" spans="1:30" ht="19.5" customHeight="1">
      <c r="A230" s="5" t="s">
        <v>11963</v>
      </c>
      <c r="B230" s="5" t="s">
        <v>1630</v>
      </c>
      <c r="C230" s="5" t="s">
        <v>27</v>
      </c>
      <c r="D230" s="5" t="s">
        <v>199</v>
      </c>
      <c r="E230" s="5" t="s">
        <v>45</v>
      </c>
      <c r="F230" s="7">
        <v>10</v>
      </c>
      <c r="G230" s="7">
        <v>15</v>
      </c>
      <c r="H230" s="5" t="s">
        <v>56</v>
      </c>
      <c r="I230" s="5" t="s">
        <v>108</v>
      </c>
      <c r="J230" s="5" t="s">
        <v>48</v>
      </c>
      <c r="K230" s="5" t="s">
        <v>11965</v>
      </c>
      <c r="L230" s="5" t="s">
        <v>11966</v>
      </c>
      <c r="M230" s="5" t="s">
        <v>100</v>
      </c>
      <c r="N230" s="5"/>
      <c r="O230" s="5" t="b">
        <f t="shared" ca="1" si="0"/>
        <v>1</v>
      </c>
      <c r="P230" s="5"/>
      <c r="Q230" s="5"/>
      <c r="R230" s="5"/>
      <c r="S230" s="5"/>
      <c r="T230" s="5"/>
      <c r="U230" s="5"/>
      <c r="V230" s="5"/>
      <c r="W230" s="5"/>
      <c r="X230" s="5"/>
      <c r="Y230" s="5"/>
      <c r="Z230" s="5"/>
      <c r="AA230" s="5"/>
      <c r="AB230" s="5"/>
      <c r="AC230" s="5"/>
      <c r="AD230" s="5"/>
    </row>
    <row r="231" spans="1:30" ht="19.5" customHeight="1">
      <c r="A231" s="5" t="s">
        <v>24758</v>
      </c>
      <c r="B231" s="5" t="s">
        <v>11856</v>
      </c>
      <c r="C231" s="5" t="s">
        <v>27</v>
      </c>
      <c r="D231" s="5" t="s">
        <v>28</v>
      </c>
      <c r="E231" s="5" t="s">
        <v>29</v>
      </c>
      <c r="F231" s="7">
        <v>10</v>
      </c>
      <c r="G231" s="7">
        <v>15</v>
      </c>
      <c r="H231" s="5" t="s">
        <v>56</v>
      </c>
      <c r="I231" s="5" t="s">
        <v>31</v>
      </c>
      <c r="J231" s="5" t="s">
        <v>1283</v>
      </c>
      <c r="K231" s="5" t="s">
        <v>24761</v>
      </c>
      <c r="L231" s="5" t="s">
        <v>24762</v>
      </c>
      <c r="M231" s="5" t="s">
        <v>37</v>
      </c>
      <c r="N231" s="5"/>
      <c r="O231" s="5" t="b">
        <f t="shared" ca="1" si="0"/>
        <v>1</v>
      </c>
      <c r="P231" s="5"/>
      <c r="Q231" s="5"/>
      <c r="R231" s="5"/>
      <c r="S231" s="5"/>
      <c r="T231" s="5"/>
      <c r="U231" s="5"/>
      <c r="V231" s="5"/>
      <c r="W231" s="5"/>
      <c r="X231" s="5"/>
      <c r="Y231" s="5"/>
      <c r="Z231" s="5"/>
      <c r="AA231" s="5"/>
      <c r="AB231" s="5"/>
      <c r="AC231" s="5"/>
      <c r="AD231" s="5"/>
    </row>
    <row r="232" spans="1:30" ht="19.5" customHeight="1">
      <c r="A232" s="5" t="s">
        <v>12966</v>
      </c>
      <c r="B232" s="5" t="s">
        <v>12967</v>
      </c>
      <c r="C232" s="5" t="s">
        <v>27</v>
      </c>
      <c r="D232" s="5" t="s">
        <v>80</v>
      </c>
      <c r="E232" s="5" t="s">
        <v>45</v>
      </c>
      <c r="F232" s="7">
        <v>10</v>
      </c>
      <c r="G232" s="7">
        <v>20</v>
      </c>
      <c r="H232" s="5" t="s">
        <v>144</v>
      </c>
      <c r="I232" s="5" t="s">
        <v>108</v>
      </c>
      <c r="J232" s="5" t="s">
        <v>2261</v>
      </c>
      <c r="K232" s="5" t="s">
        <v>12968</v>
      </c>
      <c r="L232" s="5" t="s">
        <v>12969</v>
      </c>
      <c r="M232" s="5" t="s">
        <v>37</v>
      </c>
      <c r="N232" s="5"/>
      <c r="O232" s="5" t="b">
        <f t="shared" ca="1" si="0"/>
        <v>1</v>
      </c>
      <c r="P232" s="5"/>
      <c r="Q232" s="5"/>
      <c r="R232" s="5"/>
      <c r="S232" s="5"/>
      <c r="T232" s="5"/>
      <c r="U232" s="5"/>
      <c r="V232" s="5"/>
      <c r="W232" s="5"/>
      <c r="X232" s="5"/>
      <c r="Y232" s="5"/>
      <c r="Z232" s="5"/>
      <c r="AA232" s="5"/>
      <c r="AB232" s="5"/>
      <c r="AC232" s="5"/>
      <c r="AD232" s="5"/>
    </row>
    <row r="233" spans="1:30" ht="19.5" customHeight="1">
      <c r="A233" s="5" t="s">
        <v>15384</v>
      </c>
      <c r="B233" s="5" t="s">
        <v>3126</v>
      </c>
      <c r="C233" s="5" t="s">
        <v>27</v>
      </c>
      <c r="D233" s="5" t="s">
        <v>47</v>
      </c>
      <c r="E233" s="5" t="s">
        <v>29</v>
      </c>
      <c r="F233" s="7">
        <v>10</v>
      </c>
      <c r="G233" s="7">
        <v>15</v>
      </c>
      <c r="H233" s="5" t="s">
        <v>56</v>
      </c>
      <c r="I233" s="5" t="s">
        <v>125</v>
      </c>
      <c r="J233" s="5" t="s">
        <v>76</v>
      </c>
      <c r="K233" s="5" t="s">
        <v>4139</v>
      </c>
      <c r="L233" s="5" t="s">
        <v>24765</v>
      </c>
      <c r="M233" s="5" t="s">
        <v>53</v>
      </c>
      <c r="N233" s="5"/>
      <c r="O233" s="5" t="b">
        <f t="shared" ca="1" si="0"/>
        <v>1</v>
      </c>
      <c r="P233" s="5"/>
      <c r="Q233" s="5"/>
      <c r="R233" s="5"/>
      <c r="S233" s="5"/>
      <c r="T233" s="5"/>
      <c r="U233" s="5"/>
      <c r="V233" s="5"/>
      <c r="W233" s="5"/>
      <c r="X233" s="5"/>
      <c r="Y233" s="5"/>
      <c r="Z233" s="5"/>
      <c r="AA233" s="5"/>
      <c r="AB233" s="5"/>
      <c r="AC233" s="5"/>
      <c r="AD233" s="5"/>
    </row>
    <row r="234" spans="1:30" ht="19.5" customHeight="1">
      <c r="A234" s="5" t="s">
        <v>13367</v>
      </c>
      <c r="B234" s="5" t="s">
        <v>13368</v>
      </c>
      <c r="C234" s="5" t="s">
        <v>27</v>
      </c>
      <c r="D234" s="5" t="s">
        <v>105</v>
      </c>
      <c r="E234" s="5" t="s">
        <v>29</v>
      </c>
      <c r="F234" s="7">
        <v>10</v>
      </c>
      <c r="G234" s="7">
        <v>15</v>
      </c>
      <c r="H234" s="5" t="s">
        <v>56</v>
      </c>
      <c r="I234" s="7" t="s">
        <v>24</v>
      </c>
      <c r="J234" s="5" t="s">
        <v>2567</v>
      </c>
      <c r="K234" s="5" t="s">
        <v>13369</v>
      </c>
      <c r="L234" s="5" t="s">
        <v>13370</v>
      </c>
      <c r="M234" s="5" t="s">
        <v>53</v>
      </c>
      <c r="N234" s="5"/>
      <c r="O234" s="5" t="b">
        <f t="shared" ca="1" si="0"/>
        <v>1</v>
      </c>
      <c r="P234" s="5"/>
      <c r="Q234" s="5"/>
      <c r="R234" s="5"/>
      <c r="S234" s="5"/>
      <c r="T234" s="5"/>
      <c r="U234" s="5"/>
      <c r="V234" s="5"/>
      <c r="W234" s="5"/>
      <c r="X234" s="5"/>
      <c r="Y234" s="5"/>
      <c r="Z234" s="5"/>
      <c r="AA234" s="5"/>
      <c r="AB234" s="5"/>
      <c r="AC234" s="5"/>
      <c r="AD234" s="5"/>
    </row>
    <row r="235" spans="1:30" ht="19.5" customHeight="1">
      <c r="A235" s="5" t="s">
        <v>24770</v>
      </c>
      <c r="B235" s="5" t="s">
        <v>5076</v>
      </c>
      <c r="C235" s="5" t="s">
        <v>27</v>
      </c>
      <c r="D235" s="5" t="s">
        <v>80</v>
      </c>
      <c r="E235" s="5" t="s">
        <v>29</v>
      </c>
      <c r="F235" s="7">
        <v>10</v>
      </c>
      <c r="G235" s="7">
        <v>15</v>
      </c>
      <c r="H235" s="5" t="s">
        <v>56</v>
      </c>
      <c r="I235" s="5" t="s">
        <v>108</v>
      </c>
      <c r="J235" s="5" t="s">
        <v>57</v>
      </c>
      <c r="K235" s="9" t="s">
        <v>47</v>
      </c>
      <c r="L235" s="5" t="s">
        <v>24773</v>
      </c>
      <c r="M235" s="5" t="s">
        <v>42</v>
      </c>
      <c r="N235" s="5"/>
      <c r="O235" s="5" t="b">
        <f t="shared" ca="1" si="0"/>
        <v>1</v>
      </c>
      <c r="P235" s="5"/>
      <c r="Q235" s="5"/>
      <c r="R235" s="5"/>
      <c r="S235" s="5"/>
      <c r="T235" s="5"/>
      <c r="U235" s="5"/>
      <c r="V235" s="5"/>
      <c r="W235" s="5"/>
      <c r="X235" s="5"/>
      <c r="Y235" s="5"/>
      <c r="Z235" s="5"/>
      <c r="AA235" s="5"/>
      <c r="AB235" s="5"/>
      <c r="AC235" s="5"/>
      <c r="AD235" s="5"/>
    </row>
    <row r="236" spans="1:30" ht="19.5" customHeight="1">
      <c r="A236" s="5" t="s">
        <v>24774</v>
      </c>
      <c r="B236" s="5" t="s">
        <v>24775</v>
      </c>
      <c r="C236" s="5" t="s">
        <v>27</v>
      </c>
      <c r="D236" s="5" t="s">
        <v>85</v>
      </c>
      <c r="E236" s="5" t="s">
        <v>29</v>
      </c>
      <c r="F236" s="7">
        <v>10</v>
      </c>
      <c r="G236" s="7">
        <v>20</v>
      </c>
      <c r="H236" s="5" t="s">
        <v>144</v>
      </c>
      <c r="I236" s="5" t="s">
        <v>125</v>
      </c>
      <c r="J236" s="5" t="s">
        <v>106</v>
      </c>
      <c r="K236" s="5" t="s">
        <v>1021</v>
      </c>
      <c r="L236" s="5" t="s">
        <v>24776</v>
      </c>
      <c r="M236" s="5" t="s">
        <v>53</v>
      </c>
      <c r="N236" s="5"/>
      <c r="O236" s="5" t="b">
        <f t="shared" ca="1" si="0"/>
        <v>1</v>
      </c>
      <c r="P236" s="5"/>
      <c r="Q236" s="5"/>
      <c r="R236" s="5"/>
      <c r="S236" s="5"/>
      <c r="T236" s="5"/>
      <c r="U236" s="5"/>
      <c r="V236" s="5"/>
      <c r="W236" s="5"/>
      <c r="X236" s="5"/>
      <c r="Y236" s="5"/>
      <c r="Z236" s="5"/>
      <c r="AA236" s="5"/>
      <c r="AB236" s="5"/>
      <c r="AC236" s="5"/>
      <c r="AD236" s="5"/>
    </row>
    <row r="237" spans="1:30" ht="19.5" customHeight="1">
      <c r="A237" s="5" t="s">
        <v>396</v>
      </c>
      <c r="B237" s="5" t="s">
        <v>4885</v>
      </c>
      <c r="C237" s="5" t="s">
        <v>27</v>
      </c>
      <c r="D237" s="5" t="s">
        <v>75</v>
      </c>
      <c r="E237" s="5" t="s">
        <v>45</v>
      </c>
      <c r="F237" s="7">
        <v>10</v>
      </c>
      <c r="G237" s="7">
        <v>20</v>
      </c>
      <c r="H237" s="5" t="s">
        <v>144</v>
      </c>
      <c r="I237" s="5" t="s">
        <v>108</v>
      </c>
      <c r="J237" s="5" t="s">
        <v>57</v>
      </c>
      <c r="K237" s="5" t="s">
        <v>4887</v>
      </c>
      <c r="L237" s="5" t="s">
        <v>24778</v>
      </c>
      <c r="M237" s="5" t="s">
        <v>37</v>
      </c>
      <c r="N237" s="5"/>
      <c r="O237" s="5" t="b">
        <f t="shared" ca="1" si="0"/>
        <v>1</v>
      </c>
      <c r="P237" s="5"/>
      <c r="Q237" s="5"/>
      <c r="R237" s="5"/>
      <c r="S237" s="5"/>
      <c r="T237" s="5"/>
      <c r="U237" s="5"/>
      <c r="V237" s="5"/>
      <c r="W237" s="5"/>
      <c r="X237" s="5"/>
      <c r="Y237" s="5"/>
      <c r="Z237" s="5"/>
      <c r="AA237" s="5"/>
      <c r="AB237" s="5"/>
      <c r="AC237" s="5"/>
      <c r="AD237" s="5"/>
    </row>
    <row r="238" spans="1:30" ht="19.5" customHeight="1">
      <c r="A238" s="5" t="s">
        <v>24779</v>
      </c>
      <c r="B238" s="5" t="s">
        <v>24780</v>
      </c>
      <c r="C238" s="5" t="s">
        <v>27</v>
      </c>
      <c r="D238" s="5" t="s">
        <v>105</v>
      </c>
      <c r="E238" s="5" t="s">
        <v>45</v>
      </c>
      <c r="F238" s="7">
        <v>10</v>
      </c>
      <c r="G238" s="7">
        <v>22</v>
      </c>
      <c r="H238" s="5" t="s">
        <v>12669</v>
      </c>
      <c r="I238" s="7" t="s">
        <v>24</v>
      </c>
      <c r="J238" s="5" t="s">
        <v>76</v>
      </c>
      <c r="K238" s="5" t="s">
        <v>24781</v>
      </c>
      <c r="L238" s="5" t="s">
        <v>24782</v>
      </c>
      <c r="M238" s="5" t="s">
        <v>1599</v>
      </c>
      <c r="N238" s="5"/>
      <c r="O238" s="5" t="b">
        <f t="shared" ca="1" si="0"/>
        <v>1</v>
      </c>
      <c r="P238" s="5"/>
      <c r="Q238" s="5"/>
      <c r="R238" s="5"/>
      <c r="S238" s="5"/>
      <c r="T238" s="5"/>
      <c r="U238" s="5"/>
      <c r="V238" s="5"/>
      <c r="W238" s="5"/>
      <c r="X238" s="5"/>
      <c r="Y238" s="5"/>
      <c r="Z238" s="5"/>
      <c r="AA238" s="5"/>
      <c r="AB238" s="5"/>
      <c r="AC238" s="5"/>
      <c r="AD238" s="5"/>
    </row>
    <row r="239" spans="1:30" ht="19.5" customHeight="1">
      <c r="A239" s="5" t="s">
        <v>24783</v>
      </c>
      <c r="B239" s="5" t="s">
        <v>24784</v>
      </c>
      <c r="C239" s="5" t="s">
        <v>27</v>
      </c>
      <c r="D239" s="5" t="s">
        <v>290</v>
      </c>
      <c r="E239" s="5" t="s">
        <v>45</v>
      </c>
      <c r="F239" s="7">
        <v>10</v>
      </c>
      <c r="G239" s="7">
        <v>25</v>
      </c>
      <c r="H239" s="5" t="s">
        <v>2463</v>
      </c>
      <c r="I239" s="5" t="s">
        <v>31</v>
      </c>
      <c r="J239" s="5" t="s">
        <v>106</v>
      </c>
      <c r="K239" s="5" t="s">
        <v>24785</v>
      </c>
      <c r="L239" s="9" t="s">
        <v>47</v>
      </c>
      <c r="M239" s="5" t="s">
        <v>100</v>
      </c>
      <c r="N239" s="5" t="b">
        <f ca="1">IFERROR(__xludf.DUMMYFUNCTION("REGEXMATCH(A239,""前端"")"),FALSE)</f>
        <v>0</v>
      </c>
      <c r="O239" s="5" t="b">
        <f t="shared" ca="1" si="0"/>
        <v>1</v>
      </c>
      <c r="P239" s="5"/>
      <c r="Q239" s="5"/>
      <c r="R239" s="5"/>
      <c r="S239" s="5"/>
      <c r="T239" s="5"/>
      <c r="U239" s="5"/>
      <c r="V239" s="5"/>
      <c r="W239" s="5"/>
      <c r="X239" s="5"/>
      <c r="Y239" s="5"/>
      <c r="Z239" s="5"/>
      <c r="AA239" s="5"/>
      <c r="AB239" s="5"/>
      <c r="AC239" s="5"/>
      <c r="AD239" s="5"/>
    </row>
    <row r="240" spans="1:30" ht="19.5" customHeight="1">
      <c r="A240" s="5" t="s">
        <v>21126</v>
      </c>
      <c r="B240" s="5" t="s">
        <v>24789</v>
      </c>
      <c r="C240" s="5" t="s">
        <v>27</v>
      </c>
      <c r="D240" s="5" t="s">
        <v>47</v>
      </c>
      <c r="E240" s="5" t="s">
        <v>45</v>
      </c>
      <c r="F240" s="7">
        <v>10</v>
      </c>
      <c r="G240" s="7">
        <v>20</v>
      </c>
      <c r="H240" s="5" t="s">
        <v>144</v>
      </c>
      <c r="I240" s="5" t="s">
        <v>125</v>
      </c>
      <c r="J240" s="5" t="s">
        <v>947</v>
      </c>
      <c r="K240" s="5" t="s">
        <v>2873</v>
      </c>
      <c r="L240" s="5" t="s">
        <v>24790</v>
      </c>
      <c r="M240" s="5" t="s">
        <v>53</v>
      </c>
      <c r="N240" s="5"/>
      <c r="O240" s="5" t="b">
        <f t="shared" ca="1" si="0"/>
        <v>1</v>
      </c>
      <c r="P240" s="5"/>
      <c r="Q240" s="5"/>
      <c r="R240" s="5"/>
      <c r="S240" s="5"/>
      <c r="T240" s="5"/>
      <c r="U240" s="5"/>
      <c r="V240" s="5"/>
      <c r="W240" s="5"/>
      <c r="X240" s="5"/>
      <c r="Y240" s="5"/>
      <c r="Z240" s="5"/>
      <c r="AA240" s="5"/>
      <c r="AB240" s="5"/>
      <c r="AC240" s="5"/>
      <c r="AD240" s="5"/>
    </row>
    <row r="241" spans="1:30" ht="19.5" customHeight="1">
      <c r="A241" s="5" t="s">
        <v>24793</v>
      </c>
      <c r="B241" s="5" t="s">
        <v>24794</v>
      </c>
      <c r="C241" s="5" t="s">
        <v>27</v>
      </c>
      <c r="D241" s="5" t="s">
        <v>85</v>
      </c>
      <c r="E241" s="5" t="s">
        <v>45</v>
      </c>
      <c r="F241" s="7">
        <v>10</v>
      </c>
      <c r="G241" s="7">
        <v>15</v>
      </c>
      <c r="H241" s="5" t="s">
        <v>56</v>
      </c>
      <c r="I241" s="7" t="s">
        <v>24</v>
      </c>
      <c r="J241" s="5" t="s">
        <v>2303</v>
      </c>
      <c r="K241" s="9" t="s">
        <v>47</v>
      </c>
      <c r="L241" s="5" t="s">
        <v>24795</v>
      </c>
      <c r="M241" s="5" t="s">
        <v>167</v>
      </c>
      <c r="N241" s="5"/>
      <c r="O241" s="5" t="b">
        <f t="shared" ca="1" si="0"/>
        <v>1</v>
      </c>
      <c r="P241" s="5"/>
      <c r="Q241" s="5"/>
      <c r="R241" s="5"/>
      <c r="S241" s="5"/>
      <c r="T241" s="5"/>
      <c r="U241" s="5"/>
      <c r="V241" s="5"/>
      <c r="W241" s="5"/>
      <c r="X241" s="5"/>
      <c r="Y241" s="5"/>
      <c r="Z241" s="5"/>
      <c r="AA241" s="5"/>
      <c r="AB241" s="5"/>
      <c r="AC241" s="5"/>
      <c r="AD241" s="5"/>
    </row>
    <row r="242" spans="1:30" ht="19.5" customHeight="1">
      <c r="A242" s="5" t="s">
        <v>5121</v>
      </c>
      <c r="B242" s="5" t="s">
        <v>4409</v>
      </c>
      <c r="C242" s="5" t="s">
        <v>27</v>
      </c>
      <c r="D242" s="5" t="s">
        <v>47</v>
      </c>
      <c r="E242" s="5" t="s">
        <v>45</v>
      </c>
      <c r="F242" s="7">
        <v>10</v>
      </c>
      <c r="G242" s="7">
        <v>15</v>
      </c>
      <c r="H242" s="5" t="s">
        <v>56</v>
      </c>
      <c r="I242" s="5" t="s">
        <v>31</v>
      </c>
      <c r="J242" s="5" t="s">
        <v>224</v>
      </c>
      <c r="K242" s="5" t="s">
        <v>24798</v>
      </c>
      <c r="L242" s="5" t="s">
        <v>24799</v>
      </c>
      <c r="M242" s="5" t="s">
        <v>42</v>
      </c>
      <c r="N242" s="5"/>
      <c r="O242" s="5" t="b">
        <f t="shared" ca="1" si="0"/>
        <v>1</v>
      </c>
      <c r="P242" s="5"/>
      <c r="Q242" s="5"/>
      <c r="R242" s="5"/>
      <c r="S242" s="5"/>
      <c r="T242" s="5"/>
      <c r="U242" s="5"/>
      <c r="V242" s="5"/>
      <c r="W242" s="5"/>
      <c r="X242" s="5"/>
      <c r="Y242" s="5"/>
      <c r="Z242" s="5"/>
      <c r="AA242" s="5"/>
      <c r="AB242" s="5"/>
      <c r="AC242" s="5"/>
      <c r="AD242" s="5"/>
    </row>
    <row r="243" spans="1:30" ht="19.5" customHeight="1">
      <c r="A243" s="5" t="s">
        <v>24800</v>
      </c>
      <c r="B243" s="5" t="s">
        <v>24801</v>
      </c>
      <c r="C243" s="5" t="s">
        <v>27</v>
      </c>
      <c r="D243" s="5" t="s">
        <v>850</v>
      </c>
      <c r="E243" s="5" t="s">
        <v>45</v>
      </c>
      <c r="F243" s="7">
        <v>10</v>
      </c>
      <c r="G243" s="7">
        <v>20</v>
      </c>
      <c r="H243" s="5" t="s">
        <v>144</v>
      </c>
      <c r="I243" s="5" t="s">
        <v>108</v>
      </c>
      <c r="J243" s="5" t="s">
        <v>11899</v>
      </c>
      <c r="K243" s="9" t="s">
        <v>47</v>
      </c>
      <c r="L243" s="5" t="s">
        <v>24804</v>
      </c>
      <c r="M243" s="5" t="s">
        <v>53</v>
      </c>
      <c r="N243" s="5"/>
      <c r="O243" s="5" t="b">
        <f t="shared" ca="1" si="0"/>
        <v>1</v>
      </c>
      <c r="P243" s="5"/>
      <c r="Q243" s="5"/>
      <c r="R243" s="5"/>
      <c r="S243" s="5"/>
      <c r="T243" s="5"/>
      <c r="U243" s="5"/>
      <c r="V243" s="5"/>
      <c r="W243" s="5"/>
      <c r="X243" s="5"/>
      <c r="Y243" s="5"/>
      <c r="Z243" s="5"/>
      <c r="AA243" s="5"/>
      <c r="AB243" s="5"/>
      <c r="AC243" s="5"/>
      <c r="AD243" s="5"/>
    </row>
    <row r="244" spans="1:30" ht="19.5" customHeight="1">
      <c r="A244" s="5" t="s">
        <v>1457</v>
      </c>
      <c r="B244" s="5" t="s">
        <v>24807</v>
      </c>
      <c r="C244" s="5" t="s">
        <v>27</v>
      </c>
      <c r="D244" s="5" t="s">
        <v>85</v>
      </c>
      <c r="E244" s="5" t="s">
        <v>45</v>
      </c>
      <c r="F244" s="7">
        <v>10</v>
      </c>
      <c r="G244" s="7">
        <v>20</v>
      </c>
      <c r="H244" s="5" t="s">
        <v>144</v>
      </c>
      <c r="I244" s="5" t="s">
        <v>108</v>
      </c>
      <c r="J244" s="5" t="s">
        <v>24808</v>
      </c>
      <c r="K244" s="5" t="s">
        <v>24809</v>
      </c>
      <c r="L244" s="5" t="s">
        <v>24810</v>
      </c>
      <c r="M244" s="5" t="s">
        <v>37</v>
      </c>
      <c r="N244" s="5"/>
      <c r="O244" s="5" t="b">
        <f t="shared" ca="1" si="0"/>
        <v>1</v>
      </c>
      <c r="P244" s="5"/>
      <c r="Q244" s="5"/>
      <c r="R244" s="5"/>
      <c r="S244" s="5"/>
      <c r="T244" s="5"/>
      <c r="U244" s="5"/>
      <c r="V244" s="5"/>
      <c r="W244" s="5"/>
      <c r="X244" s="5"/>
      <c r="Y244" s="5"/>
      <c r="Z244" s="5"/>
      <c r="AA244" s="5"/>
      <c r="AB244" s="5"/>
      <c r="AC244" s="5"/>
      <c r="AD244" s="5"/>
    </row>
    <row r="245" spans="1:30" ht="19.5" customHeight="1">
      <c r="A245" s="5" t="s">
        <v>24811</v>
      </c>
      <c r="B245" s="5" t="s">
        <v>24812</v>
      </c>
      <c r="C245" s="5" t="s">
        <v>27</v>
      </c>
      <c r="D245" s="5" t="s">
        <v>212</v>
      </c>
      <c r="E245" s="5" t="s">
        <v>45</v>
      </c>
      <c r="F245" s="23">
        <v>10</v>
      </c>
      <c r="G245" s="11">
        <v>21</v>
      </c>
      <c r="H245" s="5" t="s">
        <v>14782</v>
      </c>
      <c r="I245" s="7" t="s">
        <v>24</v>
      </c>
      <c r="J245" s="5" t="s">
        <v>273</v>
      </c>
      <c r="K245" s="5" t="s">
        <v>2820</v>
      </c>
      <c r="L245" s="5" t="s">
        <v>24813</v>
      </c>
      <c r="M245" s="5" t="s">
        <v>53</v>
      </c>
      <c r="N245" s="5"/>
      <c r="O245" s="5" t="b">
        <f t="shared" ca="1" si="0"/>
        <v>1</v>
      </c>
      <c r="P245" s="5"/>
      <c r="Q245" s="5"/>
      <c r="R245" s="5"/>
      <c r="S245" s="5"/>
      <c r="T245" s="5"/>
      <c r="U245" s="5"/>
      <c r="V245" s="5"/>
      <c r="W245" s="5"/>
      <c r="X245" s="5"/>
      <c r="Y245" s="5"/>
      <c r="Z245" s="5"/>
      <c r="AA245" s="5"/>
      <c r="AB245" s="5"/>
      <c r="AC245" s="5"/>
      <c r="AD245" s="5"/>
    </row>
    <row r="246" spans="1:30" ht="19.5" customHeight="1">
      <c r="A246" s="5" t="s">
        <v>24815</v>
      </c>
      <c r="B246" s="5" t="s">
        <v>24817</v>
      </c>
      <c r="C246" s="5" t="s">
        <v>27</v>
      </c>
      <c r="D246" s="5" t="s">
        <v>47</v>
      </c>
      <c r="E246" s="5" t="s">
        <v>29</v>
      </c>
      <c r="F246" s="7">
        <v>10</v>
      </c>
      <c r="G246" s="7">
        <v>16</v>
      </c>
      <c r="H246" s="5" t="s">
        <v>2314</v>
      </c>
      <c r="I246" s="5" t="s">
        <v>66</v>
      </c>
      <c r="J246" s="5" t="s">
        <v>8993</v>
      </c>
      <c r="K246" s="5" t="s">
        <v>24818</v>
      </c>
      <c r="L246" s="5" t="s">
        <v>24819</v>
      </c>
      <c r="M246" s="5" t="s">
        <v>53</v>
      </c>
      <c r="N246" s="5"/>
      <c r="O246" s="5" t="b">
        <f t="shared" ca="1" si="0"/>
        <v>1</v>
      </c>
      <c r="P246" s="5"/>
      <c r="Q246" s="5"/>
      <c r="R246" s="5"/>
      <c r="S246" s="5"/>
      <c r="T246" s="5"/>
      <c r="U246" s="5"/>
      <c r="V246" s="5"/>
      <c r="W246" s="5"/>
      <c r="X246" s="5"/>
      <c r="Y246" s="5"/>
      <c r="Z246" s="5"/>
      <c r="AA246" s="5"/>
      <c r="AB246" s="5"/>
      <c r="AC246" s="5"/>
      <c r="AD246" s="5"/>
    </row>
    <row r="247" spans="1:30" ht="19.5" customHeight="1">
      <c r="A247" s="5" t="s">
        <v>1457</v>
      </c>
      <c r="B247" s="5" t="s">
        <v>24820</v>
      </c>
      <c r="C247" s="5" t="s">
        <v>27</v>
      </c>
      <c r="D247" s="5" t="s">
        <v>119</v>
      </c>
      <c r="E247" s="5" t="s">
        <v>29</v>
      </c>
      <c r="F247" s="7">
        <v>10</v>
      </c>
      <c r="G247" s="7">
        <v>15</v>
      </c>
      <c r="H247" s="5" t="s">
        <v>56</v>
      </c>
      <c r="I247" s="5" t="s">
        <v>31</v>
      </c>
      <c r="J247" s="5" t="s">
        <v>2724</v>
      </c>
      <c r="K247" s="5" t="s">
        <v>24821</v>
      </c>
      <c r="L247" s="9" t="s">
        <v>47</v>
      </c>
      <c r="M247" s="5" t="s">
        <v>100</v>
      </c>
      <c r="N247" s="5" t="b">
        <f ca="1">IFERROR(__xludf.DUMMYFUNCTION("REGEXMATCH(A247,""前端"")"),TRUE)</f>
        <v>1</v>
      </c>
      <c r="O247" s="5" t="b">
        <f t="shared" ca="1" si="0"/>
        <v>1</v>
      </c>
      <c r="P247" s="5"/>
      <c r="Q247" s="5"/>
      <c r="R247" s="5"/>
      <c r="S247" s="5"/>
      <c r="T247" s="5"/>
      <c r="U247" s="5"/>
      <c r="V247" s="5"/>
      <c r="W247" s="5"/>
      <c r="X247" s="5"/>
      <c r="Y247" s="5"/>
      <c r="Z247" s="5"/>
      <c r="AA247" s="5"/>
      <c r="AB247" s="5"/>
      <c r="AC247" s="5"/>
      <c r="AD247" s="5"/>
    </row>
    <row r="248" spans="1:30" ht="19.5" customHeight="1">
      <c r="A248" s="5" t="s">
        <v>5730</v>
      </c>
      <c r="B248" s="5" t="s">
        <v>24823</v>
      </c>
      <c r="C248" s="5" t="s">
        <v>27</v>
      </c>
      <c r="D248" s="5" t="s">
        <v>47</v>
      </c>
      <c r="E248" s="5" t="s">
        <v>29</v>
      </c>
      <c r="F248" s="7">
        <v>10</v>
      </c>
      <c r="G248" s="7">
        <v>20</v>
      </c>
      <c r="H248" s="5" t="s">
        <v>144</v>
      </c>
      <c r="I248" s="5" t="s">
        <v>125</v>
      </c>
      <c r="J248" s="5" t="s">
        <v>315</v>
      </c>
      <c r="K248" s="5" t="s">
        <v>7558</v>
      </c>
      <c r="L248" s="5" t="s">
        <v>24824</v>
      </c>
      <c r="M248" s="5" t="s">
        <v>37</v>
      </c>
      <c r="N248" s="5"/>
      <c r="O248" s="5" t="b">
        <f t="shared" ca="1" si="0"/>
        <v>1</v>
      </c>
      <c r="P248" s="5"/>
      <c r="Q248" s="5"/>
      <c r="R248" s="5"/>
      <c r="S248" s="5"/>
      <c r="T248" s="5"/>
      <c r="U248" s="5"/>
      <c r="V248" s="5"/>
      <c r="W248" s="5"/>
      <c r="X248" s="5"/>
      <c r="Y248" s="5"/>
      <c r="Z248" s="5"/>
      <c r="AA248" s="5"/>
      <c r="AB248" s="5"/>
      <c r="AC248" s="5"/>
      <c r="AD248" s="5"/>
    </row>
    <row r="249" spans="1:30" ht="19.5" customHeight="1">
      <c r="A249" s="5" t="s">
        <v>396</v>
      </c>
      <c r="B249" s="5" t="s">
        <v>24826</v>
      </c>
      <c r="C249" s="5" t="s">
        <v>27</v>
      </c>
      <c r="D249" s="5" t="s">
        <v>80</v>
      </c>
      <c r="E249" s="5" t="s">
        <v>45</v>
      </c>
      <c r="F249" s="7">
        <v>10</v>
      </c>
      <c r="G249" s="7">
        <v>20</v>
      </c>
      <c r="H249" s="5" t="s">
        <v>144</v>
      </c>
      <c r="I249" s="5" t="s">
        <v>108</v>
      </c>
      <c r="J249" s="5" t="s">
        <v>76</v>
      </c>
      <c r="K249" s="5" t="s">
        <v>24828</v>
      </c>
      <c r="L249" s="5" t="s">
        <v>24829</v>
      </c>
      <c r="M249" s="5" t="s">
        <v>53</v>
      </c>
      <c r="N249" s="5"/>
      <c r="O249" s="5" t="b">
        <f t="shared" ca="1" si="0"/>
        <v>1</v>
      </c>
      <c r="P249" s="5"/>
      <c r="Q249" s="5"/>
      <c r="R249" s="5"/>
      <c r="S249" s="5"/>
      <c r="T249" s="5"/>
      <c r="U249" s="5"/>
      <c r="V249" s="5"/>
      <c r="W249" s="5"/>
      <c r="X249" s="5"/>
      <c r="Y249" s="5"/>
      <c r="Z249" s="5"/>
      <c r="AA249" s="5"/>
      <c r="AB249" s="5"/>
      <c r="AC249" s="5"/>
      <c r="AD249" s="5"/>
    </row>
    <row r="250" spans="1:30" ht="19.5" customHeight="1">
      <c r="A250" s="5" t="s">
        <v>277</v>
      </c>
      <c r="B250" s="5" t="s">
        <v>17405</v>
      </c>
      <c r="C250" s="5" t="s">
        <v>27</v>
      </c>
      <c r="D250" s="5" t="s">
        <v>199</v>
      </c>
      <c r="E250" s="5" t="s">
        <v>45</v>
      </c>
      <c r="F250" s="7">
        <v>10</v>
      </c>
      <c r="G250" s="7">
        <v>12</v>
      </c>
      <c r="H250" s="5" t="s">
        <v>360</v>
      </c>
      <c r="I250" s="5" t="s">
        <v>108</v>
      </c>
      <c r="J250" s="5" t="s">
        <v>17407</v>
      </c>
      <c r="K250" s="9" t="s">
        <v>47</v>
      </c>
      <c r="L250" s="5" t="s">
        <v>24832</v>
      </c>
      <c r="M250" s="5" t="s">
        <v>53</v>
      </c>
      <c r="N250" s="5"/>
      <c r="O250" s="5" t="b">
        <f t="shared" ca="1" si="0"/>
        <v>1</v>
      </c>
      <c r="P250" s="5"/>
      <c r="Q250" s="5"/>
      <c r="R250" s="5"/>
      <c r="S250" s="5"/>
      <c r="T250" s="5"/>
      <c r="U250" s="5"/>
      <c r="V250" s="5"/>
      <c r="W250" s="5"/>
      <c r="X250" s="5"/>
      <c r="Y250" s="5"/>
      <c r="Z250" s="5"/>
      <c r="AA250" s="5"/>
      <c r="AB250" s="5"/>
      <c r="AC250" s="5"/>
      <c r="AD250" s="5"/>
    </row>
    <row r="251" spans="1:30" ht="19.5" customHeight="1">
      <c r="A251" s="5" t="s">
        <v>24835</v>
      </c>
      <c r="B251" s="5" t="s">
        <v>24836</v>
      </c>
      <c r="C251" s="5" t="s">
        <v>27</v>
      </c>
      <c r="D251" s="5" t="s">
        <v>105</v>
      </c>
      <c r="E251" s="5" t="s">
        <v>29</v>
      </c>
      <c r="F251" s="7">
        <v>10</v>
      </c>
      <c r="G251" s="7">
        <v>20</v>
      </c>
      <c r="H251" s="5" t="s">
        <v>144</v>
      </c>
      <c r="I251" s="5" t="s">
        <v>125</v>
      </c>
      <c r="J251" s="5" t="s">
        <v>87</v>
      </c>
      <c r="K251" s="5" t="s">
        <v>24837</v>
      </c>
      <c r="L251" s="5" t="s">
        <v>24838</v>
      </c>
      <c r="M251" s="5" t="s">
        <v>53</v>
      </c>
      <c r="N251" s="5"/>
      <c r="O251" s="5" t="b">
        <f t="shared" ca="1" si="0"/>
        <v>1</v>
      </c>
      <c r="P251" s="5"/>
      <c r="Q251" s="5"/>
      <c r="R251" s="5"/>
      <c r="S251" s="5"/>
      <c r="T251" s="5"/>
      <c r="U251" s="5"/>
      <c r="V251" s="5"/>
      <c r="W251" s="5"/>
      <c r="X251" s="5"/>
      <c r="Y251" s="5"/>
      <c r="Z251" s="5"/>
      <c r="AA251" s="5"/>
      <c r="AB251" s="5"/>
      <c r="AC251" s="5"/>
      <c r="AD251" s="5"/>
    </row>
    <row r="252" spans="1:30" ht="19.5" customHeight="1">
      <c r="A252" s="5" t="s">
        <v>24840</v>
      </c>
      <c r="B252" s="5" t="s">
        <v>24841</v>
      </c>
      <c r="C252" s="5" t="s">
        <v>27</v>
      </c>
      <c r="D252" s="5" t="s">
        <v>290</v>
      </c>
      <c r="E252" s="5" t="s">
        <v>29</v>
      </c>
      <c r="F252" s="7">
        <v>10</v>
      </c>
      <c r="G252" s="7">
        <v>15</v>
      </c>
      <c r="H252" s="5" t="s">
        <v>56</v>
      </c>
      <c r="I252" s="5" t="s">
        <v>31</v>
      </c>
      <c r="J252" s="5" t="s">
        <v>106</v>
      </c>
      <c r="K252" s="5" t="s">
        <v>24842</v>
      </c>
      <c r="L252" s="5" t="s">
        <v>24843</v>
      </c>
      <c r="M252" s="5" t="s">
        <v>100</v>
      </c>
      <c r="N252" s="5"/>
      <c r="O252" s="5" t="b">
        <f t="shared" ca="1" si="0"/>
        <v>1</v>
      </c>
      <c r="P252" s="5"/>
      <c r="Q252" s="5"/>
      <c r="R252" s="5"/>
      <c r="S252" s="5"/>
      <c r="T252" s="5"/>
      <c r="U252" s="5"/>
      <c r="V252" s="5"/>
      <c r="W252" s="5"/>
      <c r="X252" s="5"/>
      <c r="Y252" s="5"/>
      <c r="Z252" s="5"/>
      <c r="AA252" s="5"/>
      <c r="AB252" s="5"/>
      <c r="AC252" s="5"/>
      <c r="AD252" s="5"/>
    </row>
    <row r="253" spans="1:30" ht="19.5" customHeight="1">
      <c r="A253" s="5" t="s">
        <v>7605</v>
      </c>
      <c r="B253" s="5" t="s">
        <v>12511</v>
      </c>
      <c r="C253" s="5" t="s">
        <v>27</v>
      </c>
      <c r="D253" s="5" t="s">
        <v>47</v>
      </c>
      <c r="E253" s="5" t="s">
        <v>29</v>
      </c>
      <c r="F253" s="7">
        <v>10</v>
      </c>
      <c r="G253" s="7">
        <v>15</v>
      </c>
      <c r="H253" s="5" t="s">
        <v>56</v>
      </c>
      <c r="I253" s="5" t="s">
        <v>125</v>
      </c>
      <c r="J253" s="5" t="s">
        <v>106</v>
      </c>
      <c r="K253" s="5" t="s">
        <v>24847</v>
      </c>
      <c r="L253" s="5" t="s">
        <v>24848</v>
      </c>
      <c r="M253" s="5" t="s">
        <v>37</v>
      </c>
      <c r="N253" s="5"/>
      <c r="O253" s="5" t="b">
        <f t="shared" ca="1" si="0"/>
        <v>1</v>
      </c>
      <c r="P253" s="5"/>
      <c r="Q253" s="5"/>
      <c r="R253" s="5"/>
      <c r="S253" s="5"/>
      <c r="T253" s="5"/>
      <c r="U253" s="5"/>
      <c r="V253" s="5"/>
      <c r="W253" s="5"/>
      <c r="X253" s="5"/>
      <c r="Y253" s="5"/>
      <c r="Z253" s="5"/>
      <c r="AA253" s="5"/>
      <c r="AB253" s="5"/>
      <c r="AC253" s="5"/>
      <c r="AD253" s="5"/>
    </row>
    <row r="254" spans="1:30" ht="19.5" customHeight="1">
      <c r="A254" s="5" t="s">
        <v>24849</v>
      </c>
      <c r="B254" s="5" t="s">
        <v>24850</v>
      </c>
      <c r="C254" s="5" t="s">
        <v>27</v>
      </c>
      <c r="D254" s="5" t="s">
        <v>212</v>
      </c>
      <c r="E254" s="5" t="s">
        <v>45</v>
      </c>
      <c r="F254" s="7">
        <v>10</v>
      </c>
      <c r="G254" s="7">
        <v>20</v>
      </c>
      <c r="H254" s="5" t="s">
        <v>144</v>
      </c>
      <c r="I254" s="7" t="s">
        <v>24</v>
      </c>
      <c r="J254" s="5" t="s">
        <v>1471</v>
      </c>
      <c r="K254" s="5" t="s">
        <v>24851</v>
      </c>
      <c r="L254" s="5" t="s">
        <v>24852</v>
      </c>
      <c r="M254" s="5" t="s">
        <v>37</v>
      </c>
      <c r="N254" s="5" t="b">
        <f ca="1">IFERROR(__xludf.DUMMYFUNCTION("REGEXMATCH(A254,""前端"")"),FALSE)</f>
        <v>0</v>
      </c>
      <c r="O254" s="5" t="b">
        <f t="shared" ca="1" si="0"/>
        <v>1</v>
      </c>
      <c r="P254" s="5"/>
      <c r="Q254" s="5"/>
      <c r="R254" s="5"/>
      <c r="S254" s="5"/>
      <c r="T254" s="5"/>
      <c r="U254" s="5"/>
      <c r="V254" s="5"/>
      <c r="W254" s="5"/>
      <c r="X254" s="5"/>
      <c r="Y254" s="5"/>
      <c r="Z254" s="5"/>
      <c r="AA254" s="5"/>
      <c r="AB254" s="5"/>
      <c r="AC254" s="5"/>
      <c r="AD254" s="5"/>
    </row>
    <row r="255" spans="1:30" ht="19.5" customHeight="1">
      <c r="A255" s="5" t="s">
        <v>24858</v>
      </c>
      <c r="B255" s="5" t="s">
        <v>24859</v>
      </c>
      <c r="C255" s="5" t="s">
        <v>27</v>
      </c>
      <c r="D255" s="5" t="s">
        <v>105</v>
      </c>
      <c r="E255" s="5" t="s">
        <v>45</v>
      </c>
      <c r="F255" s="7">
        <v>10</v>
      </c>
      <c r="G255" s="7">
        <v>15</v>
      </c>
      <c r="H255" s="5" t="s">
        <v>56</v>
      </c>
      <c r="I255" s="5" t="s">
        <v>125</v>
      </c>
      <c r="J255" s="5" t="s">
        <v>87</v>
      </c>
      <c r="K255" s="9" t="s">
        <v>47</v>
      </c>
      <c r="L255" s="5" t="s">
        <v>24860</v>
      </c>
      <c r="M255" s="5" t="s">
        <v>100</v>
      </c>
      <c r="N255" s="5"/>
      <c r="O255" s="5" t="b">
        <f t="shared" ca="1" si="0"/>
        <v>1</v>
      </c>
      <c r="P255" s="5"/>
      <c r="Q255" s="5"/>
      <c r="R255" s="5"/>
      <c r="S255" s="5"/>
      <c r="T255" s="5"/>
      <c r="U255" s="5"/>
      <c r="V255" s="5"/>
      <c r="W255" s="5"/>
      <c r="X255" s="5"/>
      <c r="Y255" s="5"/>
      <c r="Z255" s="5"/>
      <c r="AA255" s="5"/>
      <c r="AB255" s="5"/>
      <c r="AC255" s="5"/>
      <c r="AD255" s="5"/>
    </row>
    <row r="256" spans="1:30" ht="19.5" customHeight="1">
      <c r="A256" s="5" t="s">
        <v>24863</v>
      </c>
      <c r="B256" s="5" t="s">
        <v>24864</v>
      </c>
      <c r="C256" s="5" t="s">
        <v>27</v>
      </c>
      <c r="D256" s="5" t="s">
        <v>85</v>
      </c>
      <c r="E256" s="5" t="s">
        <v>29</v>
      </c>
      <c r="F256" s="7">
        <v>10</v>
      </c>
      <c r="G256" s="7">
        <v>20</v>
      </c>
      <c r="H256" s="5" t="s">
        <v>144</v>
      </c>
      <c r="I256" s="5" t="s">
        <v>108</v>
      </c>
      <c r="J256" s="5" t="s">
        <v>947</v>
      </c>
      <c r="K256" s="9" t="s">
        <v>47</v>
      </c>
      <c r="L256" s="5" t="s">
        <v>24865</v>
      </c>
      <c r="M256" s="5" t="s">
        <v>100</v>
      </c>
      <c r="N256" s="5"/>
      <c r="O256" s="5" t="b">
        <f t="shared" ca="1" si="0"/>
        <v>1</v>
      </c>
      <c r="P256" s="5"/>
      <c r="Q256" s="5"/>
      <c r="R256" s="5"/>
      <c r="S256" s="5"/>
      <c r="T256" s="5"/>
      <c r="U256" s="5"/>
      <c r="V256" s="5"/>
      <c r="W256" s="5"/>
      <c r="X256" s="5"/>
      <c r="Y256" s="5"/>
      <c r="Z256" s="5"/>
      <c r="AA256" s="5"/>
      <c r="AB256" s="5"/>
      <c r="AC256" s="5"/>
      <c r="AD256" s="5"/>
    </row>
    <row r="257" spans="1:30" ht="19.5" customHeight="1">
      <c r="A257" s="5" t="s">
        <v>24867</v>
      </c>
      <c r="B257" s="5" t="s">
        <v>24868</v>
      </c>
      <c r="C257" s="5" t="s">
        <v>27</v>
      </c>
      <c r="D257" s="5" t="s">
        <v>47</v>
      </c>
      <c r="E257" s="5" t="s">
        <v>29</v>
      </c>
      <c r="F257" s="7">
        <v>10</v>
      </c>
      <c r="G257" s="7">
        <v>15</v>
      </c>
      <c r="H257" s="5" t="s">
        <v>56</v>
      </c>
      <c r="I257" s="5" t="s">
        <v>31</v>
      </c>
      <c r="J257" s="5" t="s">
        <v>6700</v>
      </c>
      <c r="K257" s="9" t="s">
        <v>47</v>
      </c>
      <c r="L257" s="5" t="s">
        <v>24870</v>
      </c>
      <c r="M257" s="5" t="s">
        <v>37</v>
      </c>
      <c r="N257" s="5"/>
      <c r="O257" s="5" t="b">
        <f t="shared" ca="1" si="0"/>
        <v>1</v>
      </c>
      <c r="P257" s="5"/>
      <c r="Q257" s="5"/>
      <c r="R257" s="5"/>
      <c r="S257" s="5"/>
      <c r="T257" s="5"/>
      <c r="U257" s="5"/>
      <c r="V257" s="5"/>
      <c r="W257" s="5"/>
      <c r="X257" s="5"/>
      <c r="Y257" s="5"/>
      <c r="Z257" s="5"/>
      <c r="AA257" s="5"/>
      <c r="AB257" s="5"/>
      <c r="AC257" s="5"/>
      <c r="AD257" s="5"/>
    </row>
    <row r="258" spans="1:30" ht="19.5" customHeight="1">
      <c r="A258" s="5" t="s">
        <v>7873</v>
      </c>
      <c r="B258" s="5" t="s">
        <v>24872</v>
      </c>
      <c r="C258" s="5" t="s">
        <v>27</v>
      </c>
      <c r="D258" s="5" t="s">
        <v>80</v>
      </c>
      <c r="E258" s="5" t="s">
        <v>45</v>
      </c>
      <c r="F258" s="7">
        <v>10</v>
      </c>
      <c r="G258" s="7">
        <v>20</v>
      </c>
      <c r="H258" s="5" t="s">
        <v>144</v>
      </c>
      <c r="I258" s="5" t="s">
        <v>125</v>
      </c>
      <c r="J258" s="5" t="s">
        <v>686</v>
      </c>
      <c r="K258" s="5" t="s">
        <v>24874</v>
      </c>
      <c r="L258" s="5" t="s">
        <v>24876</v>
      </c>
      <c r="M258" s="5" t="s">
        <v>53</v>
      </c>
      <c r="N258" s="5"/>
      <c r="O258" s="5" t="b">
        <f t="shared" ca="1" si="0"/>
        <v>1</v>
      </c>
      <c r="P258" s="5"/>
      <c r="Q258" s="5"/>
      <c r="R258" s="5"/>
      <c r="S258" s="5"/>
      <c r="T258" s="5"/>
      <c r="U258" s="5"/>
      <c r="V258" s="5"/>
      <c r="W258" s="5"/>
      <c r="X258" s="5"/>
      <c r="Y258" s="5"/>
      <c r="Z258" s="5"/>
      <c r="AA258" s="5"/>
      <c r="AB258" s="5"/>
      <c r="AC258" s="5"/>
      <c r="AD258" s="5"/>
    </row>
    <row r="259" spans="1:30" ht="19.5" customHeight="1">
      <c r="A259" s="5" t="s">
        <v>10896</v>
      </c>
      <c r="B259" s="5" t="s">
        <v>10897</v>
      </c>
      <c r="C259" s="5" t="s">
        <v>27</v>
      </c>
      <c r="D259" s="5" t="s">
        <v>212</v>
      </c>
      <c r="E259" s="5" t="s">
        <v>45</v>
      </c>
      <c r="F259" s="7">
        <v>10</v>
      </c>
      <c r="G259" s="7">
        <v>20</v>
      </c>
      <c r="H259" s="5" t="s">
        <v>144</v>
      </c>
      <c r="I259" s="5" t="s">
        <v>31</v>
      </c>
      <c r="J259" s="5" t="s">
        <v>76</v>
      </c>
      <c r="K259" s="5" t="s">
        <v>10898</v>
      </c>
      <c r="L259" s="5" t="s">
        <v>10899</v>
      </c>
      <c r="M259" s="5" t="s">
        <v>53</v>
      </c>
      <c r="N259" s="5"/>
      <c r="O259" s="5" t="b">
        <f t="shared" ca="1" si="0"/>
        <v>1</v>
      </c>
      <c r="P259" s="5"/>
      <c r="Q259" s="5"/>
      <c r="R259" s="5"/>
      <c r="S259" s="5"/>
      <c r="T259" s="5"/>
      <c r="U259" s="5"/>
      <c r="V259" s="5"/>
      <c r="W259" s="5"/>
      <c r="X259" s="5"/>
      <c r="Y259" s="5"/>
      <c r="Z259" s="5"/>
      <c r="AA259" s="5"/>
      <c r="AB259" s="5"/>
      <c r="AC259" s="5"/>
      <c r="AD259" s="5"/>
    </row>
    <row r="260" spans="1:30" ht="19.5" customHeight="1">
      <c r="A260" s="5" t="s">
        <v>24878</v>
      </c>
      <c r="B260" s="5" t="s">
        <v>1903</v>
      </c>
      <c r="C260" s="5" t="s">
        <v>27</v>
      </c>
      <c r="D260" s="5" t="s">
        <v>47</v>
      </c>
      <c r="E260" s="5" t="s">
        <v>29</v>
      </c>
      <c r="F260" s="7">
        <v>10</v>
      </c>
      <c r="G260" s="7">
        <v>15</v>
      </c>
      <c r="H260" s="5" t="s">
        <v>56</v>
      </c>
      <c r="I260" s="5" t="s">
        <v>108</v>
      </c>
      <c r="J260" s="5" t="s">
        <v>57</v>
      </c>
      <c r="K260" s="5" t="s">
        <v>1906</v>
      </c>
      <c r="L260" s="5" t="s">
        <v>24879</v>
      </c>
      <c r="M260" s="5" t="s">
        <v>648</v>
      </c>
      <c r="N260" s="5"/>
      <c r="O260" s="5" t="b">
        <f t="shared" ca="1" si="0"/>
        <v>1</v>
      </c>
      <c r="P260" s="5"/>
      <c r="Q260" s="5"/>
      <c r="R260" s="5"/>
      <c r="S260" s="5"/>
      <c r="T260" s="5"/>
      <c r="U260" s="5"/>
      <c r="V260" s="5"/>
      <c r="W260" s="5"/>
      <c r="X260" s="5"/>
      <c r="Y260" s="5"/>
      <c r="Z260" s="5"/>
      <c r="AA260" s="5"/>
      <c r="AB260" s="5"/>
      <c r="AC260" s="5"/>
      <c r="AD260" s="5"/>
    </row>
    <row r="261" spans="1:30" ht="19.5" customHeight="1">
      <c r="A261" s="5" t="s">
        <v>396</v>
      </c>
      <c r="B261" s="5" t="s">
        <v>9199</v>
      </c>
      <c r="C261" s="5" t="s">
        <v>27</v>
      </c>
      <c r="D261" s="5" t="s">
        <v>75</v>
      </c>
      <c r="E261" s="5" t="s">
        <v>45</v>
      </c>
      <c r="F261" s="7">
        <v>10</v>
      </c>
      <c r="G261" s="7">
        <v>15</v>
      </c>
      <c r="H261" s="5" t="s">
        <v>56</v>
      </c>
      <c r="I261" s="5" t="s">
        <v>108</v>
      </c>
      <c r="J261" s="5" t="s">
        <v>844</v>
      </c>
      <c r="K261" s="9" t="s">
        <v>47</v>
      </c>
      <c r="L261" s="5" t="s">
        <v>24884</v>
      </c>
      <c r="M261" s="5" t="s">
        <v>53</v>
      </c>
      <c r="N261" s="5"/>
      <c r="O261" s="5" t="b">
        <f t="shared" ca="1" si="0"/>
        <v>1</v>
      </c>
      <c r="P261" s="5"/>
      <c r="Q261" s="5"/>
      <c r="R261" s="5"/>
      <c r="S261" s="5"/>
      <c r="T261" s="5"/>
      <c r="U261" s="5"/>
      <c r="V261" s="5"/>
      <c r="W261" s="5"/>
      <c r="X261" s="5"/>
      <c r="Y261" s="5"/>
      <c r="Z261" s="5"/>
      <c r="AA261" s="5"/>
      <c r="AB261" s="5"/>
      <c r="AC261" s="5"/>
      <c r="AD261" s="5"/>
    </row>
    <row r="262" spans="1:30" ht="19.5" customHeight="1">
      <c r="A262" s="5" t="s">
        <v>24886</v>
      </c>
      <c r="B262" s="5" t="s">
        <v>2095</v>
      </c>
      <c r="C262" s="5" t="s">
        <v>27</v>
      </c>
      <c r="D262" s="5" t="s">
        <v>199</v>
      </c>
      <c r="E262" s="5" t="s">
        <v>45</v>
      </c>
      <c r="F262" s="7">
        <v>10</v>
      </c>
      <c r="G262" s="7">
        <v>15</v>
      </c>
      <c r="H262" s="5" t="s">
        <v>56</v>
      </c>
      <c r="I262" s="5" t="s">
        <v>31</v>
      </c>
      <c r="J262" s="5" t="s">
        <v>110</v>
      </c>
      <c r="K262" s="5" t="s">
        <v>2098</v>
      </c>
      <c r="L262" s="5" t="s">
        <v>24887</v>
      </c>
      <c r="M262" s="5" t="s">
        <v>100</v>
      </c>
      <c r="N262" s="5"/>
      <c r="O262" s="5" t="b">
        <f t="shared" ca="1" si="0"/>
        <v>1</v>
      </c>
      <c r="P262" s="5"/>
      <c r="Q262" s="5"/>
      <c r="R262" s="5"/>
      <c r="S262" s="5"/>
      <c r="T262" s="5"/>
      <c r="U262" s="5"/>
      <c r="V262" s="5"/>
      <c r="W262" s="5"/>
      <c r="X262" s="5"/>
      <c r="Y262" s="5"/>
      <c r="Z262" s="5"/>
      <c r="AA262" s="5"/>
      <c r="AB262" s="5"/>
      <c r="AC262" s="5"/>
      <c r="AD262" s="5"/>
    </row>
    <row r="263" spans="1:30" ht="19.5" customHeight="1">
      <c r="A263" s="5" t="s">
        <v>8901</v>
      </c>
      <c r="B263" s="5" t="s">
        <v>21747</v>
      </c>
      <c r="C263" s="5" t="s">
        <v>27</v>
      </c>
      <c r="D263" s="5" t="s">
        <v>80</v>
      </c>
      <c r="E263" s="5" t="s">
        <v>45</v>
      </c>
      <c r="F263" s="7">
        <v>10</v>
      </c>
      <c r="G263" s="7">
        <v>15</v>
      </c>
      <c r="H263" s="5" t="s">
        <v>56</v>
      </c>
      <c r="I263" s="5" t="s">
        <v>31</v>
      </c>
      <c r="J263" s="5" t="s">
        <v>883</v>
      </c>
      <c r="K263" s="5" t="s">
        <v>21748</v>
      </c>
      <c r="L263" s="5" t="s">
        <v>24888</v>
      </c>
      <c r="M263" s="5" t="s">
        <v>167</v>
      </c>
      <c r="N263" s="5" t="b">
        <f ca="1">IFERROR(__xludf.DUMMYFUNCTION("REGEXMATCH(A263,""前端"")"),FALSE)</f>
        <v>0</v>
      </c>
      <c r="O263" s="5" t="b">
        <f t="shared" ca="1" si="0"/>
        <v>1</v>
      </c>
      <c r="P263" s="5"/>
      <c r="Q263" s="5"/>
      <c r="R263" s="5"/>
      <c r="S263" s="5"/>
      <c r="T263" s="5"/>
      <c r="U263" s="5"/>
      <c r="V263" s="5"/>
      <c r="W263" s="5"/>
      <c r="X263" s="5"/>
      <c r="Y263" s="5"/>
      <c r="Z263" s="5"/>
      <c r="AA263" s="5"/>
      <c r="AB263" s="5"/>
      <c r="AC263" s="5"/>
      <c r="AD263" s="5"/>
    </row>
    <row r="264" spans="1:30" ht="19.5" customHeight="1">
      <c r="A264" s="5" t="s">
        <v>7132</v>
      </c>
      <c r="B264" s="5" t="s">
        <v>5082</v>
      </c>
      <c r="C264" s="5" t="s">
        <v>27</v>
      </c>
      <c r="D264" s="5" t="s">
        <v>54</v>
      </c>
      <c r="E264" s="5" t="s">
        <v>29</v>
      </c>
      <c r="F264" s="7">
        <v>10</v>
      </c>
      <c r="G264" s="7">
        <v>15</v>
      </c>
      <c r="H264" s="5" t="s">
        <v>56</v>
      </c>
      <c r="I264" s="5" t="s">
        <v>108</v>
      </c>
      <c r="J264" s="5" t="s">
        <v>76</v>
      </c>
      <c r="K264" s="9" t="s">
        <v>47</v>
      </c>
      <c r="L264" s="5" t="s">
        <v>24900</v>
      </c>
      <c r="M264" s="5" t="s">
        <v>37</v>
      </c>
      <c r="N264" s="5"/>
      <c r="O264" s="5" t="b">
        <f t="shared" ca="1" si="0"/>
        <v>1</v>
      </c>
      <c r="P264" s="5"/>
      <c r="Q264" s="5"/>
      <c r="R264" s="5"/>
      <c r="S264" s="5"/>
      <c r="T264" s="5"/>
      <c r="U264" s="5"/>
      <c r="V264" s="5"/>
      <c r="W264" s="5"/>
      <c r="X264" s="5"/>
      <c r="Y264" s="5"/>
      <c r="Z264" s="5"/>
      <c r="AA264" s="5"/>
      <c r="AB264" s="5"/>
      <c r="AC264" s="5"/>
      <c r="AD264" s="5"/>
    </row>
    <row r="265" spans="1:30" ht="19.5" customHeight="1">
      <c r="A265" s="5" t="s">
        <v>24904</v>
      </c>
      <c r="B265" s="5" t="s">
        <v>24905</v>
      </c>
      <c r="C265" s="5" t="s">
        <v>27</v>
      </c>
      <c r="D265" s="5" t="s">
        <v>575</v>
      </c>
      <c r="E265" s="5" t="s">
        <v>45</v>
      </c>
      <c r="F265" s="7">
        <v>10</v>
      </c>
      <c r="G265" s="7">
        <v>20</v>
      </c>
      <c r="H265" s="5" t="s">
        <v>144</v>
      </c>
      <c r="I265" s="5" t="s">
        <v>66</v>
      </c>
      <c r="J265" s="5" t="s">
        <v>24906</v>
      </c>
      <c r="K265" s="5" t="s">
        <v>24907</v>
      </c>
      <c r="L265" s="5" t="s">
        <v>24908</v>
      </c>
      <c r="M265" s="5" t="s">
        <v>100</v>
      </c>
      <c r="N265" s="5"/>
      <c r="O265" s="5" t="b">
        <f t="shared" ca="1" si="0"/>
        <v>1</v>
      </c>
      <c r="P265" s="5"/>
      <c r="Q265" s="5"/>
      <c r="R265" s="5"/>
      <c r="S265" s="5"/>
      <c r="T265" s="5"/>
      <c r="U265" s="5"/>
      <c r="V265" s="5"/>
      <c r="W265" s="5"/>
      <c r="X265" s="5"/>
      <c r="Y265" s="5"/>
      <c r="Z265" s="5"/>
      <c r="AA265" s="5"/>
      <c r="AB265" s="5"/>
      <c r="AC265" s="5"/>
      <c r="AD265" s="5"/>
    </row>
    <row r="266" spans="1:30" ht="19.5" customHeight="1">
      <c r="A266" s="5" t="s">
        <v>24911</v>
      </c>
      <c r="B266" s="5" t="s">
        <v>24912</v>
      </c>
      <c r="C266" s="5" t="s">
        <v>27</v>
      </c>
      <c r="D266" s="5" t="s">
        <v>47</v>
      </c>
      <c r="E266" s="5" t="s">
        <v>29</v>
      </c>
      <c r="F266" s="7">
        <v>10</v>
      </c>
      <c r="G266" s="7">
        <v>15</v>
      </c>
      <c r="H266" s="5" t="s">
        <v>56</v>
      </c>
      <c r="I266" s="5" t="s">
        <v>31</v>
      </c>
      <c r="J266" s="5" t="s">
        <v>57</v>
      </c>
      <c r="K266" s="5" t="s">
        <v>19356</v>
      </c>
      <c r="L266" s="5" t="s">
        <v>24914</v>
      </c>
      <c r="M266" s="5" t="s">
        <v>100</v>
      </c>
      <c r="N266" s="5"/>
      <c r="O266" s="5" t="b">
        <f t="shared" ca="1" si="0"/>
        <v>1</v>
      </c>
      <c r="P266" s="5"/>
      <c r="Q266" s="5"/>
      <c r="R266" s="5"/>
      <c r="S266" s="5"/>
      <c r="T266" s="5"/>
      <c r="U266" s="5"/>
      <c r="V266" s="5"/>
      <c r="W266" s="5"/>
      <c r="X266" s="5"/>
      <c r="Y266" s="5"/>
      <c r="Z266" s="5"/>
      <c r="AA266" s="5"/>
      <c r="AB266" s="5"/>
      <c r="AC266" s="5"/>
      <c r="AD266" s="5"/>
    </row>
    <row r="267" spans="1:30" ht="19.5" customHeight="1">
      <c r="A267" s="5" t="s">
        <v>1457</v>
      </c>
      <c r="B267" s="5" t="s">
        <v>24915</v>
      </c>
      <c r="C267" s="5" t="s">
        <v>27</v>
      </c>
      <c r="D267" s="5" t="s">
        <v>47</v>
      </c>
      <c r="E267" s="5" t="s">
        <v>45</v>
      </c>
      <c r="F267" s="7">
        <v>10</v>
      </c>
      <c r="G267" s="7">
        <v>15</v>
      </c>
      <c r="H267" s="5" t="s">
        <v>56</v>
      </c>
      <c r="I267" s="5" t="s">
        <v>31</v>
      </c>
      <c r="J267" s="5" t="s">
        <v>2303</v>
      </c>
      <c r="K267" s="5" t="s">
        <v>24916</v>
      </c>
      <c r="L267" s="5" t="s">
        <v>24917</v>
      </c>
      <c r="M267" s="5" t="s">
        <v>167</v>
      </c>
      <c r="N267" s="5"/>
      <c r="O267" s="5" t="b">
        <f t="shared" ca="1" si="0"/>
        <v>1</v>
      </c>
      <c r="P267" s="5"/>
      <c r="Q267" s="5"/>
      <c r="R267" s="5"/>
      <c r="S267" s="5"/>
      <c r="T267" s="5"/>
      <c r="U267" s="5"/>
      <c r="V267" s="5"/>
      <c r="W267" s="5"/>
      <c r="X267" s="5"/>
      <c r="Y267" s="5"/>
      <c r="Z267" s="5"/>
      <c r="AA267" s="5"/>
      <c r="AB267" s="5"/>
      <c r="AC267" s="5"/>
      <c r="AD267" s="5"/>
    </row>
    <row r="268" spans="1:30" ht="19.5" customHeight="1">
      <c r="A268" s="5" t="s">
        <v>1457</v>
      </c>
      <c r="B268" s="5" t="s">
        <v>6090</v>
      </c>
      <c r="C268" s="5" t="s">
        <v>27</v>
      </c>
      <c r="D268" s="5" t="s">
        <v>85</v>
      </c>
      <c r="E268" s="5" t="s">
        <v>45</v>
      </c>
      <c r="F268" s="7">
        <v>10</v>
      </c>
      <c r="G268" s="7">
        <v>15</v>
      </c>
      <c r="H268" s="5" t="s">
        <v>56</v>
      </c>
      <c r="I268" s="5" t="s">
        <v>108</v>
      </c>
      <c r="J268" s="5" t="s">
        <v>57</v>
      </c>
      <c r="K268" s="9" t="s">
        <v>47</v>
      </c>
      <c r="L268" s="5" t="s">
        <v>24921</v>
      </c>
      <c r="M268" s="5" t="s">
        <v>167</v>
      </c>
      <c r="N268" s="5"/>
      <c r="O268" s="5" t="b">
        <f t="shared" ca="1" si="0"/>
        <v>1</v>
      </c>
      <c r="P268" s="5"/>
      <c r="Q268" s="5"/>
      <c r="R268" s="5"/>
      <c r="S268" s="5"/>
      <c r="T268" s="5"/>
      <c r="U268" s="5"/>
      <c r="V268" s="5"/>
      <c r="W268" s="5"/>
      <c r="X268" s="5"/>
      <c r="Y268" s="5"/>
      <c r="Z268" s="5"/>
      <c r="AA268" s="5"/>
      <c r="AB268" s="5"/>
      <c r="AC268" s="5"/>
      <c r="AD268" s="5"/>
    </row>
    <row r="269" spans="1:30" ht="19.5" customHeight="1">
      <c r="A269" s="5" t="s">
        <v>13194</v>
      </c>
      <c r="B269" s="5" t="s">
        <v>2880</v>
      </c>
      <c r="C269" s="5" t="s">
        <v>27</v>
      </c>
      <c r="D269" s="5" t="s">
        <v>85</v>
      </c>
      <c r="E269" s="5" t="s">
        <v>45</v>
      </c>
      <c r="F269" s="7">
        <v>10</v>
      </c>
      <c r="G269" s="7">
        <v>25</v>
      </c>
      <c r="H269" s="5" t="s">
        <v>2463</v>
      </c>
      <c r="I269" s="5" t="s">
        <v>31</v>
      </c>
      <c r="J269" s="5" t="s">
        <v>315</v>
      </c>
      <c r="K269" s="5" t="s">
        <v>2883</v>
      </c>
      <c r="L269" s="5" t="s">
        <v>24924</v>
      </c>
      <c r="M269" s="5" t="s">
        <v>53</v>
      </c>
      <c r="N269" s="5"/>
      <c r="O269" s="5" t="b">
        <f t="shared" ca="1" si="0"/>
        <v>1</v>
      </c>
      <c r="P269" s="5"/>
      <c r="Q269" s="5"/>
      <c r="R269" s="5"/>
      <c r="S269" s="5"/>
      <c r="T269" s="5"/>
      <c r="U269" s="5"/>
      <c r="V269" s="5"/>
      <c r="W269" s="5"/>
      <c r="X269" s="5"/>
      <c r="Y269" s="5"/>
      <c r="Z269" s="5"/>
      <c r="AA269" s="5"/>
      <c r="AB269" s="5"/>
      <c r="AC269" s="5"/>
      <c r="AD269" s="5"/>
    </row>
    <row r="270" spans="1:30" ht="19.5" customHeight="1">
      <c r="A270" s="5" t="s">
        <v>5730</v>
      </c>
      <c r="B270" s="5" t="s">
        <v>5342</v>
      </c>
      <c r="C270" s="5" t="s">
        <v>27</v>
      </c>
      <c r="D270" s="5" t="s">
        <v>85</v>
      </c>
      <c r="E270" s="5" t="s">
        <v>45</v>
      </c>
      <c r="F270" s="7">
        <v>10</v>
      </c>
      <c r="G270" s="7">
        <v>18</v>
      </c>
      <c r="H270" s="5" t="s">
        <v>964</v>
      </c>
      <c r="I270" s="5" t="s">
        <v>108</v>
      </c>
      <c r="J270" s="5" t="s">
        <v>110</v>
      </c>
      <c r="K270" s="5" t="s">
        <v>5345</v>
      </c>
      <c r="L270" s="5" t="s">
        <v>24927</v>
      </c>
      <c r="M270" s="5" t="s">
        <v>100</v>
      </c>
      <c r="N270" s="5"/>
      <c r="O270" s="5" t="b">
        <f t="shared" ca="1" si="0"/>
        <v>1</v>
      </c>
      <c r="P270" s="5"/>
      <c r="Q270" s="5"/>
      <c r="R270" s="5"/>
      <c r="S270" s="5"/>
      <c r="T270" s="5"/>
      <c r="U270" s="5"/>
      <c r="V270" s="5"/>
      <c r="W270" s="5"/>
      <c r="X270" s="5"/>
      <c r="Y270" s="5"/>
      <c r="Z270" s="5"/>
      <c r="AA270" s="5"/>
      <c r="AB270" s="5"/>
      <c r="AC270" s="5"/>
      <c r="AD270" s="5"/>
    </row>
    <row r="271" spans="1:30" ht="19.5" customHeight="1">
      <c r="A271" s="5" t="s">
        <v>24800</v>
      </c>
      <c r="B271" s="5" t="s">
        <v>24932</v>
      </c>
      <c r="C271" s="5" t="s">
        <v>27</v>
      </c>
      <c r="D271" s="5" t="s">
        <v>575</v>
      </c>
      <c r="E271" s="5" t="s">
        <v>45</v>
      </c>
      <c r="F271" s="7">
        <v>10</v>
      </c>
      <c r="G271" s="7">
        <v>20</v>
      </c>
      <c r="H271" s="5" t="s">
        <v>144</v>
      </c>
      <c r="I271" s="5" t="s">
        <v>31</v>
      </c>
      <c r="J271" s="5" t="s">
        <v>34</v>
      </c>
      <c r="K271" s="9" t="s">
        <v>47</v>
      </c>
      <c r="L271" s="5" t="s">
        <v>24933</v>
      </c>
      <c r="M271" s="5" t="s">
        <v>100</v>
      </c>
      <c r="N271" s="5" t="b">
        <f ca="1">IFERROR(__xludf.DUMMYFUNCTION("REGEXMATCH(A271,""前端"")"),FALSE)</f>
        <v>0</v>
      </c>
      <c r="O271" s="5" t="b">
        <f t="shared" ca="1" si="0"/>
        <v>1</v>
      </c>
      <c r="P271" s="5"/>
      <c r="Q271" s="5"/>
      <c r="R271" s="5"/>
      <c r="S271" s="5"/>
      <c r="T271" s="5"/>
      <c r="U271" s="5"/>
      <c r="V271" s="5"/>
      <c r="W271" s="5"/>
      <c r="X271" s="5"/>
      <c r="Y271" s="5"/>
      <c r="Z271" s="5"/>
      <c r="AA271" s="5"/>
      <c r="AB271" s="5"/>
      <c r="AC271" s="5"/>
      <c r="AD271" s="5"/>
    </row>
    <row r="272" spans="1:30" ht="19.5" customHeight="1">
      <c r="A272" s="5" t="s">
        <v>396</v>
      </c>
      <c r="B272" s="5" t="s">
        <v>8921</v>
      </c>
      <c r="C272" s="5" t="s">
        <v>27</v>
      </c>
      <c r="D272" s="5" t="s">
        <v>290</v>
      </c>
      <c r="E272" s="5" t="s">
        <v>45</v>
      </c>
      <c r="F272" s="7">
        <v>10</v>
      </c>
      <c r="G272" s="7">
        <v>15</v>
      </c>
      <c r="H272" s="5" t="s">
        <v>56</v>
      </c>
      <c r="I272" s="5" t="s">
        <v>108</v>
      </c>
      <c r="J272" s="5" t="s">
        <v>2520</v>
      </c>
      <c r="K272" s="5" t="s">
        <v>8923</v>
      </c>
      <c r="L272" s="5" t="s">
        <v>24938</v>
      </c>
      <c r="M272" s="5" t="s">
        <v>42</v>
      </c>
      <c r="N272" s="5"/>
      <c r="O272" s="5" t="b">
        <f t="shared" ca="1" si="0"/>
        <v>1</v>
      </c>
      <c r="P272" s="5"/>
      <c r="Q272" s="5"/>
      <c r="R272" s="5"/>
      <c r="S272" s="5"/>
      <c r="T272" s="5"/>
      <c r="U272" s="5"/>
      <c r="V272" s="5"/>
      <c r="W272" s="5"/>
      <c r="X272" s="5"/>
      <c r="Y272" s="5"/>
      <c r="Z272" s="5"/>
      <c r="AA272" s="5"/>
      <c r="AB272" s="5"/>
      <c r="AC272" s="5"/>
      <c r="AD272" s="5"/>
    </row>
    <row r="273" spans="1:30" ht="19.5" customHeight="1">
      <c r="A273" s="5" t="s">
        <v>396</v>
      </c>
      <c r="B273" s="5" t="s">
        <v>12008</v>
      </c>
      <c r="C273" s="5" t="s">
        <v>27</v>
      </c>
      <c r="D273" s="5" t="s">
        <v>105</v>
      </c>
      <c r="E273" s="5" t="s">
        <v>29</v>
      </c>
      <c r="F273" s="7">
        <v>10</v>
      </c>
      <c r="G273" s="7">
        <v>20</v>
      </c>
      <c r="H273" s="5" t="s">
        <v>144</v>
      </c>
      <c r="I273" s="5" t="s">
        <v>108</v>
      </c>
      <c r="J273" s="5" t="s">
        <v>11666</v>
      </c>
      <c r="K273" s="5" t="s">
        <v>12010</v>
      </c>
      <c r="L273" s="5" t="s">
        <v>24939</v>
      </c>
      <c r="M273" s="5" t="s">
        <v>37</v>
      </c>
      <c r="N273" s="5"/>
      <c r="O273" s="5" t="b">
        <f t="shared" ca="1" si="0"/>
        <v>1</v>
      </c>
      <c r="P273" s="5"/>
      <c r="Q273" s="5"/>
      <c r="R273" s="5"/>
      <c r="S273" s="5"/>
      <c r="T273" s="5"/>
      <c r="U273" s="5"/>
      <c r="V273" s="5"/>
      <c r="W273" s="5"/>
      <c r="X273" s="5"/>
      <c r="Y273" s="5"/>
      <c r="Z273" s="5"/>
      <c r="AA273" s="5"/>
      <c r="AB273" s="5"/>
      <c r="AC273" s="5"/>
      <c r="AD273" s="5"/>
    </row>
    <row r="274" spans="1:30" ht="19.5" customHeight="1">
      <c r="A274" s="5" t="s">
        <v>24941</v>
      </c>
      <c r="B274" s="5" t="s">
        <v>3487</v>
      </c>
      <c r="C274" s="5" t="s">
        <v>27</v>
      </c>
      <c r="D274" s="5" t="s">
        <v>266</v>
      </c>
      <c r="E274" s="5" t="s">
        <v>29</v>
      </c>
      <c r="F274" s="7">
        <v>10</v>
      </c>
      <c r="G274" s="7">
        <v>12</v>
      </c>
      <c r="H274" s="5" t="s">
        <v>360</v>
      </c>
      <c r="I274" s="5" t="s">
        <v>108</v>
      </c>
      <c r="J274" s="5" t="s">
        <v>947</v>
      </c>
      <c r="K274" s="5" t="s">
        <v>24942</v>
      </c>
      <c r="L274" s="5" t="s">
        <v>24943</v>
      </c>
      <c r="M274" s="5" t="s">
        <v>37</v>
      </c>
      <c r="N274" s="5"/>
      <c r="O274" s="5" t="b">
        <f t="shared" ca="1" si="0"/>
        <v>1</v>
      </c>
      <c r="P274" s="5"/>
      <c r="Q274" s="5"/>
      <c r="R274" s="5"/>
      <c r="S274" s="5"/>
      <c r="T274" s="5"/>
      <c r="U274" s="5"/>
      <c r="V274" s="5"/>
      <c r="W274" s="5"/>
      <c r="X274" s="5"/>
      <c r="Y274" s="5"/>
      <c r="Z274" s="5"/>
      <c r="AA274" s="5"/>
      <c r="AB274" s="5"/>
      <c r="AC274" s="5"/>
      <c r="AD274" s="5"/>
    </row>
    <row r="275" spans="1:30" ht="19.5" customHeight="1">
      <c r="A275" s="5" t="s">
        <v>396</v>
      </c>
      <c r="B275" s="5" t="s">
        <v>22662</v>
      </c>
      <c r="C275" s="5" t="s">
        <v>27</v>
      </c>
      <c r="D275" s="5" t="s">
        <v>47</v>
      </c>
      <c r="E275" s="5" t="s">
        <v>45</v>
      </c>
      <c r="F275" s="7">
        <v>10</v>
      </c>
      <c r="G275" s="7">
        <v>15</v>
      </c>
      <c r="H275" s="5" t="s">
        <v>56</v>
      </c>
      <c r="I275" s="7" t="s">
        <v>24</v>
      </c>
      <c r="J275" s="5" t="s">
        <v>48</v>
      </c>
      <c r="K275" s="5" t="s">
        <v>24948</v>
      </c>
      <c r="L275" s="5" t="s">
        <v>24949</v>
      </c>
      <c r="M275" s="5" t="s">
        <v>53</v>
      </c>
      <c r="N275" s="5"/>
      <c r="O275" s="5" t="b">
        <f t="shared" ca="1" si="0"/>
        <v>1</v>
      </c>
      <c r="P275" s="5"/>
      <c r="Q275" s="5"/>
      <c r="R275" s="5"/>
      <c r="S275" s="5"/>
      <c r="T275" s="5"/>
      <c r="U275" s="5"/>
      <c r="V275" s="5"/>
      <c r="W275" s="5"/>
      <c r="X275" s="5"/>
      <c r="Y275" s="5"/>
      <c r="Z275" s="5"/>
      <c r="AA275" s="5"/>
      <c r="AB275" s="5"/>
      <c r="AC275" s="5"/>
      <c r="AD275" s="5"/>
    </row>
    <row r="276" spans="1:30" ht="19.5" customHeight="1">
      <c r="A276" s="5" t="s">
        <v>11963</v>
      </c>
      <c r="B276" s="5" t="s">
        <v>1630</v>
      </c>
      <c r="C276" s="5" t="s">
        <v>27</v>
      </c>
      <c r="D276" s="5" t="s">
        <v>199</v>
      </c>
      <c r="E276" s="5" t="s">
        <v>919</v>
      </c>
      <c r="F276" s="7">
        <v>10</v>
      </c>
      <c r="G276" s="7">
        <v>15</v>
      </c>
      <c r="H276" s="5" t="s">
        <v>56</v>
      </c>
      <c r="I276" s="5" t="s">
        <v>108</v>
      </c>
      <c r="J276" s="5" t="s">
        <v>48</v>
      </c>
      <c r="K276" s="5" t="s">
        <v>11965</v>
      </c>
      <c r="L276" s="5" t="s">
        <v>24952</v>
      </c>
      <c r="M276" s="5" t="s">
        <v>100</v>
      </c>
      <c r="N276" s="5"/>
      <c r="O276" s="5" t="b">
        <f t="shared" ca="1" si="0"/>
        <v>1</v>
      </c>
      <c r="P276" s="5"/>
      <c r="Q276" s="5"/>
      <c r="R276" s="5"/>
      <c r="S276" s="5"/>
      <c r="T276" s="5"/>
      <c r="U276" s="5"/>
      <c r="V276" s="5"/>
      <c r="W276" s="5"/>
      <c r="X276" s="5"/>
      <c r="Y276" s="5"/>
      <c r="Z276" s="5"/>
      <c r="AA276" s="5"/>
      <c r="AB276" s="5"/>
      <c r="AC276" s="5"/>
      <c r="AD276" s="5"/>
    </row>
    <row r="277" spans="1:30" ht="19.5" customHeight="1">
      <c r="A277" s="5" t="s">
        <v>24954</v>
      </c>
      <c r="B277" s="5" t="s">
        <v>24228</v>
      </c>
      <c r="C277" s="5" t="s">
        <v>27</v>
      </c>
      <c r="D277" s="5" t="s">
        <v>85</v>
      </c>
      <c r="E277" s="5" t="s">
        <v>29</v>
      </c>
      <c r="F277" s="7">
        <v>10</v>
      </c>
      <c r="G277" s="7">
        <v>15</v>
      </c>
      <c r="H277" s="5" t="s">
        <v>56</v>
      </c>
      <c r="I277" s="5" t="s">
        <v>31</v>
      </c>
      <c r="J277" s="5" t="s">
        <v>87</v>
      </c>
      <c r="K277" s="5" t="s">
        <v>24229</v>
      </c>
      <c r="L277" s="5" t="s">
        <v>24230</v>
      </c>
      <c r="M277" s="5" t="s">
        <v>100</v>
      </c>
      <c r="N277" s="5"/>
      <c r="O277" s="5" t="b">
        <f t="shared" ca="1" si="0"/>
        <v>1</v>
      </c>
      <c r="P277" s="5"/>
      <c r="Q277" s="5"/>
      <c r="R277" s="5"/>
      <c r="S277" s="5"/>
      <c r="T277" s="5"/>
      <c r="U277" s="5"/>
      <c r="V277" s="5"/>
      <c r="W277" s="5"/>
      <c r="X277" s="5"/>
      <c r="Y277" s="5"/>
      <c r="Z277" s="5"/>
      <c r="AA277" s="5"/>
      <c r="AB277" s="5"/>
      <c r="AC277" s="5"/>
      <c r="AD277" s="5"/>
    </row>
    <row r="278" spans="1:30" ht="19.5" customHeight="1">
      <c r="A278" s="5" t="s">
        <v>24958</v>
      </c>
      <c r="B278" s="5" t="s">
        <v>24959</v>
      </c>
      <c r="C278" s="5" t="s">
        <v>27</v>
      </c>
      <c r="D278" s="5" t="s">
        <v>47</v>
      </c>
      <c r="E278" s="5" t="s">
        <v>29</v>
      </c>
      <c r="F278" s="7">
        <v>10</v>
      </c>
      <c r="G278" s="7">
        <v>15</v>
      </c>
      <c r="H278" s="5" t="s">
        <v>56</v>
      </c>
      <c r="I278" s="5" t="s">
        <v>125</v>
      </c>
      <c r="J278" s="5" t="s">
        <v>106</v>
      </c>
      <c r="K278" s="5" t="s">
        <v>24960</v>
      </c>
      <c r="L278" s="5" t="s">
        <v>24961</v>
      </c>
      <c r="M278" s="5" t="s">
        <v>37</v>
      </c>
      <c r="N278" s="5"/>
      <c r="O278" s="5" t="b">
        <f t="shared" ca="1" si="0"/>
        <v>1</v>
      </c>
      <c r="P278" s="5"/>
      <c r="Q278" s="5"/>
      <c r="R278" s="5"/>
      <c r="S278" s="5"/>
      <c r="T278" s="5"/>
      <c r="U278" s="5"/>
      <c r="V278" s="5"/>
      <c r="W278" s="5"/>
      <c r="X278" s="5"/>
      <c r="Y278" s="5"/>
      <c r="Z278" s="5"/>
      <c r="AA278" s="5"/>
      <c r="AB278" s="5"/>
      <c r="AC278" s="5"/>
      <c r="AD278" s="5"/>
    </row>
    <row r="279" spans="1:30" ht="19.5" customHeight="1">
      <c r="A279" s="5" t="s">
        <v>5314</v>
      </c>
      <c r="B279" s="5" t="s">
        <v>24826</v>
      </c>
      <c r="C279" s="5" t="s">
        <v>27</v>
      </c>
      <c r="D279" s="5" t="s">
        <v>85</v>
      </c>
      <c r="E279" s="5" t="s">
        <v>45</v>
      </c>
      <c r="F279" s="7">
        <v>10</v>
      </c>
      <c r="G279" s="7">
        <v>15</v>
      </c>
      <c r="H279" s="5" t="s">
        <v>56</v>
      </c>
      <c r="I279" s="5" t="s">
        <v>108</v>
      </c>
      <c r="J279" s="5" t="s">
        <v>76</v>
      </c>
      <c r="K279" s="5" t="s">
        <v>381</v>
      </c>
      <c r="L279" s="5" t="s">
        <v>24963</v>
      </c>
      <c r="M279" s="5" t="s">
        <v>53</v>
      </c>
      <c r="N279" s="5"/>
      <c r="O279" s="5" t="b">
        <f t="shared" ca="1" si="0"/>
        <v>1</v>
      </c>
      <c r="P279" s="5"/>
      <c r="Q279" s="5"/>
      <c r="R279" s="5"/>
      <c r="S279" s="5"/>
      <c r="T279" s="5"/>
      <c r="U279" s="5"/>
      <c r="V279" s="5"/>
      <c r="W279" s="5"/>
      <c r="X279" s="5"/>
      <c r="Y279" s="5"/>
      <c r="Z279" s="5"/>
      <c r="AA279" s="5"/>
      <c r="AB279" s="5"/>
      <c r="AC279" s="5"/>
      <c r="AD279" s="5"/>
    </row>
    <row r="280" spans="1:30" ht="19.5" customHeight="1">
      <c r="A280" s="5" t="s">
        <v>24966</v>
      </c>
      <c r="B280" s="5" t="s">
        <v>24864</v>
      </c>
      <c r="C280" s="5" t="s">
        <v>27</v>
      </c>
      <c r="D280" s="5" t="s">
        <v>85</v>
      </c>
      <c r="E280" s="5" t="s">
        <v>29</v>
      </c>
      <c r="F280" s="7">
        <v>10</v>
      </c>
      <c r="G280" s="7">
        <v>20</v>
      </c>
      <c r="H280" s="5" t="s">
        <v>144</v>
      </c>
      <c r="I280" s="5" t="s">
        <v>108</v>
      </c>
      <c r="J280" s="5" t="s">
        <v>947</v>
      </c>
      <c r="K280" s="9" t="s">
        <v>47</v>
      </c>
      <c r="L280" s="5" t="s">
        <v>24865</v>
      </c>
      <c r="M280" s="5" t="s">
        <v>100</v>
      </c>
      <c r="N280" s="5"/>
      <c r="O280" s="5" t="b">
        <f t="shared" ca="1" si="0"/>
        <v>1</v>
      </c>
      <c r="P280" s="5"/>
      <c r="Q280" s="5"/>
      <c r="R280" s="5"/>
      <c r="S280" s="5"/>
      <c r="T280" s="5"/>
      <c r="U280" s="5"/>
      <c r="V280" s="5"/>
      <c r="W280" s="5"/>
      <c r="X280" s="5"/>
      <c r="Y280" s="5"/>
      <c r="Z280" s="5"/>
      <c r="AA280" s="5"/>
      <c r="AB280" s="5"/>
      <c r="AC280" s="5"/>
      <c r="AD280" s="5"/>
    </row>
    <row r="281" spans="1:30" ht="19.5" customHeight="1">
      <c r="A281" s="5" t="s">
        <v>7132</v>
      </c>
      <c r="B281" s="5" t="s">
        <v>2043</v>
      </c>
      <c r="C281" s="5" t="s">
        <v>27</v>
      </c>
      <c r="D281" s="5" t="s">
        <v>199</v>
      </c>
      <c r="E281" s="5" t="s">
        <v>29</v>
      </c>
      <c r="F281" s="7">
        <v>10</v>
      </c>
      <c r="G281" s="7">
        <v>15</v>
      </c>
      <c r="H281" s="5" t="s">
        <v>56</v>
      </c>
      <c r="I281" s="5" t="s">
        <v>108</v>
      </c>
      <c r="J281" s="5" t="s">
        <v>110</v>
      </c>
      <c r="K281" s="5" t="s">
        <v>24969</v>
      </c>
      <c r="L281" s="5" t="s">
        <v>24970</v>
      </c>
      <c r="M281" s="5" t="s">
        <v>53</v>
      </c>
      <c r="N281" s="5"/>
      <c r="O281" s="5" t="b">
        <f t="shared" ca="1" si="0"/>
        <v>1</v>
      </c>
      <c r="P281" s="5"/>
      <c r="Q281" s="5"/>
      <c r="R281" s="5"/>
      <c r="S281" s="5"/>
      <c r="T281" s="5"/>
      <c r="U281" s="5"/>
      <c r="V281" s="5"/>
      <c r="W281" s="5"/>
      <c r="X281" s="5"/>
      <c r="Y281" s="5"/>
      <c r="Z281" s="5"/>
      <c r="AA281" s="5"/>
      <c r="AB281" s="5"/>
      <c r="AC281" s="5"/>
      <c r="AD281" s="5"/>
    </row>
    <row r="282" spans="1:30" ht="19.5" customHeight="1">
      <c r="A282" s="5" t="s">
        <v>24972</v>
      </c>
      <c r="B282" s="5" t="s">
        <v>24859</v>
      </c>
      <c r="C282" s="5" t="s">
        <v>27</v>
      </c>
      <c r="D282" s="5" t="s">
        <v>105</v>
      </c>
      <c r="E282" s="5" t="s">
        <v>45</v>
      </c>
      <c r="F282" s="7">
        <v>10</v>
      </c>
      <c r="G282" s="7">
        <v>15</v>
      </c>
      <c r="H282" s="5" t="s">
        <v>56</v>
      </c>
      <c r="I282" s="7" t="s">
        <v>24</v>
      </c>
      <c r="J282" s="5" t="s">
        <v>87</v>
      </c>
      <c r="K282" s="9" t="s">
        <v>47</v>
      </c>
      <c r="L282" s="5" t="s">
        <v>24973</v>
      </c>
      <c r="M282" s="5" t="s">
        <v>100</v>
      </c>
      <c r="N282" s="5"/>
      <c r="O282" s="5" t="b">
        <f t="shared" ca="1" si="0"/>
        <v>1</v>
      </c>
      <c r="P282" s="5"/>
      <c r="Q282" s="5"/>
      <c r="R282" s="5"/>
      <c r="S282" s="5"/>
      <c r="T282" s="5"/>
      <c r="U282" s="5"/>
      <c r="V282" s="5"/>
      <c r="W282" s="5"/>
      <c r="X282" s="5"/>
      <c r="Y282" s="5"/>
      <c r="Z282" s="5"/>
      <c r="AA282" s="5"/>
      <c r="AB282" s="5"/>
      <c r="AC282" s="5"/>
      <c r="AD282" s="5"/>
    </row>
    <row r="283" spans="1:30" ht="19.5" customHeight="1">
      <c r="A283" s="5" t="s">
        <v>7132</v>
      </c>
      <c r="B283" s="5" t="s">
        <v>24859</v>
      </c>
      <c r="C283" s="5" t="s">
        <v>27</v>
      </c>
      <c r="D283" s="5" t="s">
        <v>105</v>
      </c>
      <c r="E283" s="5" t="s">
        <v>29</v>
      </c>
      <c r="F283" s="7">
        <v>10</v>
      </c>
      <c r="G283" s="7">
        <v>15</v>
      </c>
      <c r="H283" s="5" t="s">
        <v>56</v>
      </c>
      <c r="I283" s="7" t="s">
        <v>24</v>
      </c>
      <c r="J283" s="5" t="s">
        <v>87</v>
      </c>
      <c r="K283" s="9" t="s">
        <v>47</v>
      </c>
      <c r="L283" s="5" t="s">
        <v>24973</v>
      </c>
      <c r="M283" s="5" t="s">
        <v>100</v>
      </c>
      <c r="N283" s="5"/>
      <c r="O283" s="5" t="b">
        <f t="shared" ca="1" si="0"/>
        <v>1</v>
      </c>
      <c r="P283" s="5"/>
      <c r="Q283" s="5"/>
      <c r="R283" s="5"/>
      <c r="S283" s="5"/>
      <c r="T283" s="5"/>
      <c r="U283" s="5"/>
      <c r="V283" s="5"/>
      <c r="W283" s="5"/>
      <c r="X283" s="5"/>
      <c r="Y283" s="5"/>
      <c r="Z283" s="5"/>
      <c r="AA283" s="5"/>
      <c r="AB283" s="5"/>
      <c r="AC283" s="5"/>
      <c r="AD283" s="5"/>
    </row>
    <row r="284" spans="1:30" ht="19.5" customHeight="1">
      <c r="A284" s="5" t="s">
        <v>24974</v>
      </c>
      <c r="B284" s="5" t="s">
        <v>19272</v>
      </c>
      <c r="C284" s="5" t="s">
        <v>27</v>
      </c>
      <c r="D284" s="5" t="s">
        <v>75</v>
      </c>
      <c r="E284" s="5" t="s">
        <v>45</v>
      </c>
      <c r="F284" s="7">
        <v>10</v>
      </c>
      <c r="G284" s="7">
        <v>15</v>
      </c>
      <c r="H284" s="5" t="s">
        <v>56</v>
      </c>
      <c r="I284" s="5" t="s">
        <v>108</v>
      </c>
      <c r="J284" s="5" t="s">
        <v>811</v>
      </c>
      <c r="K284" s="5" t="s">
        <v>19273</v>
      </c>
      <c r="L284" s="5" t="s">
        <v>24975</v>
      </c>
      <c r="M284" s="5" t="s">
        <v>100</v>
      </c>
      <c r="N284" s="5" t="b">
        <f ca="1">IFERROR(__xludf.DUMMYFUNCTION("REGEXMATCH(A284,""前端"")"),FALSE)</f>
        <v>0</v>
      </c>
      <c r="O284" s="5" t="b">
        <f t="shared" ca="1" si="0"/>
        <v>1</v>
      </c>
      <c r="P284" s="5"/>
      <c r="Q284" s="5"/>
      <c r="R284" s="5"/>
      <c r="S284" s="5"/>
      <c r="T284" s="5"/>
      <c r="U284" s="5"/>
      <c r="V284" s="5"/>
      <c r="W284" s="5"/>
      <c r="X284" s="5"/>
      <c r="Y284" s="5"/>
      <c r="Z284" s="5"/>
      <c r="AA284" s="5"/>
      <c r="AB284" s="5"/>
      <c r="AC284" s="5"/>
      <c r="AD284" s="5"/>
    </row>
    <row r="285" spans="1:30" ht="19.5" customHeight="1">
      <c r="A285" s="5" t="s">
        <v>20562</v>
      </c>
      <c r="B285" s="5" t="s">
        <v>19272</v>
      </c>
      <c r="C285" s="5" t="s">
        <v>27</v>
      </c>
      <c r="D285" s="5" t="s">
        <v>199</v>
      </c>
      <c r="E285" s="5" t="s">
        <v>45</v>
      </c>
      <c r="F285" s="7">
        <v>10</v>
      </c>
      <c r="G285" s="7">
        <v>15</v>
      </c>
      <c r="H285" s="5" t="s">
        <v>56</v>
      </c>
      <c r="I285" s="5" t="s">
        <v>31</v>
      </c>
      <c r="J285" s="5" t="s">
        <v>811</v>
      </c>
      <c r="K285" s="5" t="s">
        <v>19273</v>
      </c>
      <c r="L285" s="5" t="s">
        <v>20565</v>
      </c>
      <c r="M285" s="5" t="s">
        <v>100</v>
      </c>
      <c r="N285" s="5"/>
      <c r="O285" s="5" t="b">
        <f t="shared" ca="1" si="0"/>
        <v>1</v>
      </c>
      <c r="P285" s="5"/>
      <c r="Q285" s="5"/>
      <c r="R285" s="5"/>
      <c r="S285" s="5"/>
      <c r="T285" s="5"/>
      <c r="U285" s="5"/>
      <c r="V285" s="5"/>
      <c r="W285" s="5"/>
      <c r="X285" s="5"/>
      <c r="Y285" s="5"/>
      <c r="Z285" s="5"/>
      <c r="AA285" s="5"/>
      <c r="AB285" s="5"/>
      <c r="AC285" s="5"/>
      <c r="AD285" s="5"/>
    </row>
    <row r="286" spans="1:30" ht="19.5" customHeight="1">
      <c r="A286" s="5" t="s">
        <v>1457</v>
      </c>
      <c r="B286" s="5" t="s">
        <v>24976</v>
      </c>
      <c r="C286" s="5" t="s">
        <v>20</v>
      </c>
      <c r="D286" s="5" t="s">
        <v>3833</v>
      </c>
      <c r="E286" s="5" t="s">
        <v>45</v>
      </c>
      <c r="F286" s="7">
        <v>10</v>
      </c>
      <c r="G286" s="7">
        <v>15</v>
      </c>
      <c r="H286" s="5" t="s">
        <v>56</v>
      </c>
      <c r="I286" s="5" t="s">
        <v>31</v>
      </c>
      <c r="J286" s="5" t="s">
        <v>76</v>
      </c>
      <c r="K286" s="5" t="s">
        <v>24977</v>
      </c>
      <c r="L286" s="5" t="s">
        <v>24978</v>
      </c>
      <c r="M286" s="5" t="s">
        <v>53</v>
      </c>
      <c r="N286" s="5"/>
      <c r="O286" s="5" t="b">
        <f t="shared" ca="1" si="0"/>
        <v>1</v>
      </c>
      <c r="P286" s="5"/>
      <c r="Q286" s="5"/>
      <c r="R286" s="5"/>
      <c r="S286" s="5"/>
      <c r="T286" s="5"/>
      <c r="U286" s="5"/>
      <c r="V286" s="5"/>
      <c r="W286" s="5"/>
      <c r="X286" s="5"/>
      <c r="Y286" s="5"/>
      <c r="Z286" s="5"/>
      <c r="AA286" s="5"/>
      <c r="AB286" s="5"/>
      <c r="AC286" s="5"/>
      <c r="AD286" s="5"/>
    </row>
    <row r="287" spans="1:30" ht="19.5" customHeight="1">
      <c r="A287" s="5" t="s">
        <v>24980</v>
      </c>
      <c r="B287" s="5" t="s">
        <v>19074</v>
      </c>
      <c r="C287" s="5" t="s">
        <v>20</v>
      </c>
      <c r="D287" s="5" t="s">
        <v>1173</v>
      </c>
      <c r="E287" s="5" t="s">
        <v>45</v>
      </c>
      <c r="F287" s="7">
        <v>10</v>
      </c>
      <c r="G287" s="7">
        <v>20</v>
      </c>
      <c r="H287" s="5" t="s">
        <v>144</v>
      </c>
      <c r="I287" s="5" t="s">
        <v>66</v>
      </c>
      <c r="J287" s="5" t="s">
        <v>110</v>
      </c>
      <c r="K287" s="5" t="s">
        <v>19076</v>
      </c>
      <c r="L287" s="5" t="s">
        <v>24981</v>
      </c>
      <c r="M287" s="5" t="s">
        <v>37</v>
      </c>
      <c r="N287" s="5"/>
      <c r="O287" s="5" t="b">
        <f t="shared" ca="1" si="0"/>
        <v>1</v>
      </c>
      <c r="P287" s="5"/>
      <c r="Q287" s="5"/>
      <c r="R287" s="5"/>
      <c r="S287" s="5"/>
      <c r="T287" s="5"/>
      <c r="U287" s="5"/>
      <c r="V287" s="5"/>
      <c r="W287" s="5"/>
      <c r="X287" s="5"/>
      <c r="Y287" s="5"/>
      <c r="Z287" s="5"/>
      <c r="AA287" s="5"/>
      <c r="AB287" s="5"/>
      <c r="AC287" s="5"/>
      <c r="AD287" s="5"/>
    </row>
    <row r="288" spans="1:30" ht="19.5" customHeight="1">
      <c r="A288" s="5" t="s">
        <v>24982</v>
      </c>
      <c r="B288" s="5" t="s">
        <v>24983</v>
      </c>
      <c r="C288" s="5" t="s">
        <v>20</v>
      </c>
      <c r="D288" s="5" t="s">
        <v>47</v>
      </c>
      <c r="E288" s="5" t="s">
        <v>29</v>
      </c>
      <c r="F288" s="7">
        <v>10</v>
      </c>
      <c r="G288" s="7">
        <v>15</v>
      </c>
      <c r="H288" s="5" t="s">
        <v>56</v>
      </c>
      <c r="I288" s="5" t="s">
        <v>31</v>
      </c>
      <c r="J288" s="5" t="s">
        <v>947</v>
      </c>
      <c r="K288" s="5" t="s">
        <v>24984</v>
      </c>
      <c r="L288" s="5" t="s">
        <v>24985</v>
      </c>
      <c r="M288" s="5" t="s">
        <v>42</v>
      </c>
      <c r="N288" s="5"/>
      <c r="O288" s="5" t="b">
        <f t="shared" ca="1" si="0"/>
        <v>1</v>
      </c>
      <c r="P288" s="5"/>
      <c r="Q288" s="5"/>
      <c r="R288" s="5"/>
      <c r="S288" s="5"/>
      <c r="T288" s="5"/>
      <c r="U288" s="5"/>
      <c r="V288" s="5"/>
      <c r="W288" s="5"/>
      <c r="X288" s="5"/>
      <c r="Y288" s="5"/>
      <c r="Z288" s="5"/>
      <c r="AA288" s="5"/>
      <c r="AB288" s="5"/>
      <c r="AC288" s="5"/>
      <c r="AD288" s="5"/>
    </row>
    <row r="289" spans="1:30" ht="19.5" customHeight="1">
      <c r="A289" s="5" t="s">
        <v>24987</v>
      </c>
      <c r="B289" s="5" t="s">
        <v>650</v>
      </c>
      <c r="C289" s="5" t="s">
        <v>20</v>
      </c>
      <c r="D289" s="5" t="s">
        <v>1173</v>
      </c>
      <c r="E289" s="5" t="s">
        <v>45</v>
      </c>
      <c r="F289" s="7">
        <v>10</v>
      </c>
      <c r="G289" s="7">
        <v>20</v>
      </c>
      <c r="H289" s="5" t="s">
        <v>144</v>
      </c>
      <c r="I289" s="5" t="s">
        <v>108</v>
      </c>
      <c r="J289" s="5" t="s">
        <v>57</v>
      </c>
      <c r="K289" s="5" t="s">
        <v>653</v>
      </c>
      <c r="L289" s="5" t="s">
        <v>24988</v>
      </c>
      <c r="M289" s="5" t="s">
        <v>42</v>
      </c>
      <c r="N289" s="5" t="b">
        <f ca="1">IFERROR(__xludf.DUMMYFUNCTION("REGEXMATCH(A289,""前端"")"),FALSE)</f>
        <v>0</v>
      </c>
      <c r="O289" s="5" t="b">
        <f t="shared" ca="1" si="0"/>
        <v>1</v>
      </c>
      <c r="P289" s="5"/>
      <c r="Q289" s="5"/>
      <c r="R289" s="5"/>
      <c r="S289" s="5"/>
      <c r="T289" s="5"/>
      <c r="U289" s="5"/>
      <c r="V289" s="5"/>
      <c r="W289" s="5"/>
      <c r="X289" s="5"/>
      <c r="Y289" s="5"/>
      <c r="Z289" s="5"/>
      <c r="AA289" s="5"/>
      <c r="AB289" s="5"/>
      <c r="AC289" s="5"/>
      <c r="AD289" s="5"/>
    </row>
    <row r="290" spans="1:30" ht="19.5" customHeight="1">
      <c r="A290" s="5" t="s">
        <v>24993</v>
      </c>
      <c r="B290" s="5" t="s">
        <v>12943</v>
      </c>
      <c r="C290" s="5" t="s">
        <v>20</v>
      </c>
      <c r="D290" s="5" t="s">
        <v>21</v>
      </c>
      <c r="E290" s="5" t="s">
        <v>45</v>
      </c>
      <c r="F290" s="7">
        <v>10</v>
      </c>
      <c r="G290" s="7">
        <v>15</v>
      </c>
      <c r="H290" s="5" t="s">
        <v>56</v>
      </c>
      <c r="I290" s="5" t="s">
        <v>108</v>
      </c>
      <c r="J290" s="5" t="s">
        <v>48</v>
      </c>
      <c r="K290" s="5" t="s">
        <v>12944</v>
      </c>
      <c r="L290" s="5" t="s">
        <v>24994</v>
      </c>
      <c r="M290" s="5" t="s">
        <v>53</v>
      </c>
      <c r="N290" s="5"/>
      <c r="O290" s="5" t="b">
        <f t="shared" ca="1" si="0"/>
        <v>1</v>
      </c>
      <c r="P290" s="5"/>
      <c r="Q290" s="5"/>
      <c r="R290" s="5"/>
      <c r="S290" s="5"/>
      <c r="T290" s="5"/>
      <c r="U290" s="5"/>
      <c r="V290" s="5"/>
      <c r="W290" s="5"/>
      <c r="X290" s="5"/>
      <c r="Y290" s="5"/>
      <c r="Z290" s="5"/>
      <c r="AA290" s="5"/>
      <c r="AB290" s="5"/>
      <c r="AC290" s="5"/>
      <c r="AD290" s="5"/>
    </row>
    <row r="291" spans="1:30" ht="19.5" customHeight="1">
      <c r="A291" s="5" t="s">
        <v>24997</v>
      </c>
      <c r="B291" s="5" t="s">
        <v>12625</v>
      </c>
      <c r="C291" s="5" t="s">
        <v>20</v>
      </c>
      <c r="D291" s="5" t="s">
        <v>47</v>
      </c>
      <c r="E291" s="5" t="s">
        <v>45</v>
      </c>
      <c r="F291" s="7">
        <v>10</v>
      </c>
      <c r="G291" s="7">
        <v>15</v>
      </c>
      <c r="H291" s="5" t="s">
        <v>56</v>
      </c>
      <c r="I291" s="5" t="s">
        <v>108</v>
      </c>
      <c r="J291" s="5" t="s">
        <v>430</v>
      </c>
      <c r="K291" s="5" t="s">
        <v>5806</v>
      </c>
      <c r="L291" s="9" t="s">
        <v>47</v>
      </c>
      <c r="M291" s="5" t="s">
        <v>167</v>
      </c>
      <c r="N291" s="5" t="b">
        <f ca="1">IFERROR(__xludf.DUMMYFUNCTION("REGEXMATCH(A291,""前端"")"),FALSE)</f>
        <v>0</v>
      </c>
      <c r="O291" s="5" t="b">
        <f t="shared" ca="1" si="0"/>
        <v>1</v>
      </c>
      <c r="P291" s="5"/>
      <c r="Q291" s="5"/>
      <c r="R291" s="5"/>
      <c r="S291" s="5"/>
      <c r="T291" s="5"/>
      <c r="U291" s="5"/>
      <c r="V291" s="5"/>
      <c r="W291" s="5"/>
      <c r="X291" s="5"/>
      <c r="Y291" s="5"/>
      <c r="Z291" s="5"/>
      <c r="AA291" s="5"/>
      <c r="AB291" s="5"/>
      <c r="AC291" s="5"/>
      <c r="AD291" s="5"/>
    </row>
    <row r="292" spans="1:30" ht="19.5" customHeight="1">
      <c r="A292" s="5" t="s">
        <v>1457</v>
      </c>
      <c r="B292" s="5" t="s">
        <v>16558</v>
      </c>
      <c r="C292" s="5" t="s">
        <v>20</v>
      </c>
      <c r="D292" s="5" t="s">
        <v>296</v>
      </c>
      <c r="E292" s="5" t="s">
        <v>45</v>
      </c>
      <c r="F292" s="7">
        <v>10</v>
      </c>
      <c r="G292" s="7">
        <v>15</v>
      </c>
      <c r="H292" s="5" t="s">
        <v>56</v>
      </c>
      <c r="I292" s="5" t="s">
        <v>31</v>
      </c>
      <c r="J292" s="5" t="s">
        <v>57</v>
      </c>
      <c r="K292" s="5" t="s">
        <v>25000</v>
      </c>
      <c r="L292" s="5" t="s">
        <v>25001</v>
      </c>
      <c r="M292" s="5" t="s">
        <v>37</v>
      </c>
      <c r="N292" s="5"/>
      <c r="O292" s="5" t="b">
        <f t="shared" ca="1" si="0"/>
        <v>1</v>
      </c>
      <c r="P292" s="5"/>
      <c r="Q292" s="5"/>
      <c r="R292" s="5"/>
      <c r="S292" s="5"/>
      <c r="T292" s="5"/>
      <c r="U292" s="5"/>
      <c r="V292" s="5"/>
      <c r="W292" s="5"/>
      <c r="X292" s="5"/>
      <c r="Y292" s="5"/>
      <c r="Z292" s="5"/>
      <c r="AA292" s="5"/>
      <c r="AB292" s="5"/>
      <c r="AC292" s="5"/>
      <c r="AD292" s="5"/>
    </row>
    <row r="293" spans="1:30" ht="19.5" customHeight="1">
      <c r="A293" s="5" t="s">
        <v>25002</v>
      </c>
      <c r="B293" s="5" t="s">
        <v>25003</v>
      </c>
      <c r="C293" s="5" t="s">
        <v>20</v>
      </c>
      <c r="D293" s="5" t="s">
        <v>47</v>
      </c>
      <c r="E293" s="5" t="s">
        <v>919</v>
      </c>
      <c r="F293" s="7">
        <v>10</v>
      </c>
      <c r="G293" s="7">
        <v>12</v>
      </c>
      <c r="H293" s="5" t="s">
        <v>360</v>
      </c>
      <c r="I293" s="5" t="s">
        <v>125</v>
      </c>
      <c r="J293" s="5" t="s">
        <v>824</v>
      </c>
      <c r="K293" s="9" t="s">
        <v>47</v>
      </c>
      <c r="L293" s="5" t="s">
        <v>25004</v>
      </c>
      <c r="M293" s="5" t="s">
        <v>42</v>
      </c>
      <c r="N293" s="5"/>
      <c r="O293" s="5" t="b">
        <f t="shared" ca="1" si="0"/>
        <v>1</v>
      </c>
      <c r="P293" s="5"/>
      <c r="Q293" s="5"/>
      <c r="R293" s="5"/>
      <c r="S293" s="5"/>
      <c r="T293" s="5"/>
      <c r="U293" s="5"/>
      <c r="V293" s="5"/>
      <c r="W293" s="5"/>
      <c r="X293" s="5"/>
      <c r="Y293" s="5"/>
      <c r="Z293" s="5"/>
      <c r="AA293" s="5"/>
      <c r="AB293" s="5"/>
      <c r="AC293" s="5"/>
      <c r="AD293" s="5"/>
    </row>
    <row r="294" spans="1:30" ht="19.5" customHeight="1">
      <c r="A294" s="5" t="s">
        <v>25006</v>
      </c>
      <c r="B294" s="5" t="s">
        <v>5135</v>
      </c>
      <c r="C294" s="5" t="s">
        <v>20</v>
      </c>
      <c r="D294" s="5" t="s">
        <v>21</v>
      </c>
      <c r="E294" s="5" t="s">
        <v>29</v>
      </c>
      <c r="F294" s="7">
        <v>10</v>
      </c>
      <c r="G294" s="7">
        <v>15</v>
      </c>
      <c r="H294" s="5" t="s">
        <v>56</v>
      </c>
      <c r="I294" s="5" t="s">
        <v>108</v>
      </c>
      <c r="J294" s="5" t="s">
        <v>110</v>
      </c>
      <c r="K294" s="5" t="s">
        <v>5138</v>
      </c>
      <c r="L294" s="5" t="s">
        <v>25008</v>
      </c>
      <c r="M294" s="5" t="s">
        <v>37</v>
      </c>
      <c r="N294" s="5"/>
      <c r="O294" s="5" t="b">
        <f t="shared" ca="1" si="0"/>
        <v>1</v>
      </c>
      <c r="P294" s="5"/>
      <c r="Q294" s="5"/>
      <c r="R294" s="5"/>
      <c r="S294" s="5"/>
      <c r="T294" s="5"/>
      <c r="U294" s="5"/>
      <c r="V294" s="5"/>
      <c r="W294" s="5"/>
      <c r="X294" s="5"/>
      <c r="Y294" s="5"/>
      <c r="Z294" s="5"/>
      <c r="AA294" s="5"/>
      <c r="AB294" s="5"/>
      <c r="AC294" s="5"/>
      <c r="AD294" s="5"/>
    </row>
    <row r="295" spans="1:30" ht="19.5" customHeight="1">
      <c r="A295" s="5" t="s">
        <v>25011</v>
      </c>
      <c r="B295" s="5" t="s">
        <v>5286</v>
      </c>
      <c r="C295" s="5" t="s">
        <v>20</v>
      </c>
      <c r="D295" s="5" t="s">
        <v>1616</v>
      </c>
      <c r="E295" s="5" t="s">
        <v>45</v>
      </c>
      <c r="F295" s="7">
        <v>10</v>
      </c>
      <c r="G295" s="7">
        <v>15</v>
      </c>
      <c r="H295" s="5" t="s">
        <v>56</v>
      </c>
      <c r="I295" s="5" t="s">
        <v>66</v>
      </c>
      <c r="J295" s="5" t="s">
        <v>57</v>
      </c>
      <c r="K295" s="9" t="s">
        <v>47</v>
      </c>
      <c r="L295" s="5" t="s">
        <v>25012</v>
      </c>
      <c r="M295" s="5" t="s">
        <v>100</v>
      </c>
      <c r="N295" s="5"/>
      <c r="O295" s="5" t="b">
        <f t="shared" ca="1" si="0"/>
        <v>1</v>
      </c>
      <c r="P295" s="5"/>
      <c r="Q295" s="5"/>
      <c r="R295" s="5"/>
      <c r="S295" s="5"/>
      <c r="T295" s="5"/>
      <c r="U295" s="5"/>
      <c r="V295" s="5"/>
      <c r="W295" s="5"/>
      <c r="X295" s="5"/>
      <c r="Y295" s="5"/>
      <c r="Z295" s="5"/>
      <c r="AA295" s="5"/>
      <c r="AB295" s="5"/>
      <c r="AC295" s="5"/>
      <c r="AD295" s="5"/>
    </row>
    <row r="296" spans="1:30" ht="19.5" customHeight="1">
      <c r="A296" s="5" t="s">
        <v>25018</v>
      </c>
      <c r="B296" s="5" t="s">
        <v>5449</v>
      </c>
      <c r="C296" s="5" t="s">
        <v>20</v>
      </c>
      <c r="D296" s="5" t="s">
        <v>1173</v>
      </c>
      <c r="E296" s="5" t="s">
        <v>45</v>
      </c>
      <c r="F296" s="7">
        <v>10</v>
      </c>
      <c r="G296" s="7">
        <v>15</v>
      </c>
      <c r="H296" s="5" t="s">
        <v>56</v>
      </c>
      <c r="I296" s="5" t="s">
        <v>108</v>
      </c>
      <c r="J296" s="5" t="s">
        <v>2797</v>
      </c>
      <c r="K296" s="5" t="s">
        <v>5451</v>
      </c>
      <c r="L296" s="5" t="s">
        <v>25019</v>
      </c>
      <c r="M296" s="5" t="s">
        <v>42</v>
      </c>
      <c r="N296" s="5"/>
      <c r="O296" s="5" t="b">
        <f t="shared" ca="1" si="0"/>
        <v>1</v>
      </c>
      <c r="P296" s="5"/>
      <c r="Q296" s="5"/>
      <c r="R296" s="5"/>
      <c r="S296" s="5"/>
      <c r="T296" s="5"/>
      <c r="U296" s="5"/>
      <c r="V296" s="5"/>
      <c r="W296" s="5"/>
      <c r="X296" s="5"/>
      <c r="Y296" s="5"/>
      <c r="Z296" s="5"/>
      <c r="AA296" s="5"/>
      <c r="AB296" s="5"/>
      <c r="AC296" s="5"/>
      <c r="AD296" s="5"/>
    </row>
    <row r="297" spans="1:30" ht="19.5" customHeight="1">
      <c r="A297" s="5" t="s">
        <v>25021</v>
      </c>
      <c r="B297" s="5" t="s">
        <v>5360</v>
      </c>
      <c r="C297" s="5" t="s">
        <v>20</v>
      </c>
      <c r="D297" s="5" t="s">
        <v>47</v>
      </c>
      <c r="E297" s="5" t="s">
        <v>45</v>
      </c>
      <c r="F297" s="7">
        <v>10</v>
      </c>
      <c r="G297" s="7">
        <v>30</v>
      </c>
      <c r="H297" s="5" t="s">
        <v>2866</v>
      </c>
      <c r="I297" s="5" t="s">
        <v>31</v>
      </c>
      <c r="J297" s="5" t="s">
        <v>5363</v>
      </c>
      <c r="K297" s="5" t="s">
        <v>5365</v>
      </c>
      <c r="L297" s="5" t="s">
        <v>25024</v>
      </c>
      <c r="M297" s="5" t="s">
        <v>167</v>
      </c>
      <c r="N297" s="5"/>
      <c r="O297" s="5" t="b">
        <f t="shared" ca="1" si="0"/>
        <v>1</v>
      </c>
      <c r="P297" s="5"/>
      <c r="Q297" s="5"/>
      <c r="R297" s="5"/>
      <c r="S297" s="5"/>
      <c r="T297" s="5"/>
      <c r="U297" s="5"/>
      <c r="V297" s="5"/>
      <c r="W297" s="5"/>
      <c r="X297" s="5"/>
      <c r="Y297" s="5"/>
      <c r="Z297" s="5"/>
      <c r="AA297" s="5"/>
      <c r="AB297" s="5"/>
      <c r="AC297" s="5"/>
      <c r="AD297" s="5"/>
    </row>
    <row r="298" spans="1:30" ht="19.5" customHeight="1">
      <c r="A298" s="5" t="s">
        <v>25025</v>
      </c>
      <c r="B298" s="5" t="s">
        <v>25026</v>
      </c>
      <c r="C298" s="5" t="s">
        <v>20</v>
      </c>
      <c r="D298" s="5" t="s">
        <v>1616</v>
      </c>
      <c r="E298" s="5" t="s">
        <v>45</v>
      </c>
      <c r="F298" s="7">
        <v>10</v>
      </c>
      <c r="G298" s="7">
        <v>15</v>
      </c>
      <c r="H298" s="5" t="s">
        <v>56</v>
      </c>
      <c r="I298" s="5" t="s">
        <v>108</v>
      </c>
      <c r="J298" s="5" t="s">
        <v>479</v>
      </c>
      <c r="K298" s="5" t="s">
        <v>23702</v>
      </c>
      <c r="L298" s="5" t="s">
        <v>25027</v>
      </c>
      <c r="M298" s="5" t="s">
        <v>53</v>
      </c>
      <c r="N298" s="5"/>
      <c r="O298" s="5" t="b">
        <f t="shared" ca="1" si="0"/>
        <v>1</v>
      </c>
      <c r="P298" s="5"/>
      <c r="Q298" s="5"/>
      <c r="R298" s="5"/>
      <c r="S298" s="5"/>
      <c r="T298" s="5"/>
      <c r="U298" s="5"/>
      <c r="V298" s="5"/>
      <c r="W298" s="5"/>
      <c r="X298" s="5"/>
      <c r="Y298" s="5"/>
      <c r="Z298" s="5"/>
      <c r="AA298" s="5"/>
      <c r="AB298" s="5"/>
      <c r="AC298" s="5"/>
      <c r="AD298" s="5"/>
    </row>
    <row r="299" spans="1:30" ht="19.5" customHeight="1">
      <c r="A299" s="5" t="s">
        <v>25031</v>
      </c>
      <c r="B299" s="5" t="s">
        <v>19977</v>
      </c>
      <c r="C299" s="5" t="s">
        <v>20</v>
      </c>
      <c r="D299" s="5" t="s">
        <v>21</v>
      </c>
      <c r="E299" s="5" t="s">
        <v>45</v>
      </c>
      <c r="F299" s="7">
        <v>10</v>
      </c>
      <c r="G299" s="7">
        <v>16</v>
      </c>
      <c r="H299" s="5" t="s">
        <v>2314</v>
      </c>
      <c r="I299" s="5" t="s">
        <v>31</v>
      </c>
      <c r="J299" s="5" t="s">
        <v>444</v>
      </c>
      <c r="K299" s="5" t="s">
        <v>25032</v>
      </c>
      <c r="L299" s="5" t="s">
        <v>25033</v>
      </c>
      <c r="M299" s="5" t="s">
        <v>1599</v>
      </c>
      <c r="N299" s="5"/>
      <c r="O299" s="5" t="b">
        <f t="shared" ca="1" si="0"/>
        <v>1</v>
      </c>
      <c r="P299" s="5"/>
      <c r="Q299" s="5"/>
      <c r="R299" s="5"/>
      <c r="S299" s="5"/>
      <c r="T299" s="5"/>
      <c r="U299" s="5"/>
      <c r="V299" s="5"/>
      <c r="W299" s="5"/>
      <c r="X299" s="5"/>
      <c r="Y299" s="5"/>
      <c r="Z299" s="5"/>
      <c r="AA299" s="5"/>
      <c r="AB299" s="5"/>
      <c r="AC299" s="5"/>
      <c r="AD299" s="5"/>
    </row>
    <row r="300" spans="1:30" ht="19.5" customHeight="1">
      <c r="A300" s="5" t="s">
        <v>25031</v>
      </c>
      <c r="B300" s="5" t="s">
        <v>19977</v>
      </c>
      <c r="C300" s="5" t="s">
        <v>20</v>
      </c>
      <c r="D300" s="5" t="s">
        <v>21</v>
      </c>
      <c r="E300" s="5" t="s">
        <v>45</v>
      </c>
      <c r="F300" s="7">
        <v>10</v>
      </c>
      <c r="G300" s="7">
        <v>16</v>
      </c>
      <c r="H300" s="5" t="s">
        <v>2314</v>
      </c>
      <c r="I300" s="5" t="s">
        <v>31</v>
      </c>
      <c r="J300" s="5" t="s">
        <v>444</v>
      </c>
      <c r="K300" s="5" t="s">
        <v>25034</v>
      </c>
      <c r="L300" s="5" t="s">
        <v>25035</v>
      </c>
      <c r="M300" s="5" t="s">
        <v>1599</v>
      </c>
      <c r="N300" s="5"/>
      <c r="O300" s="5" t="b">
        <f t="shared" ca="1" si="0"/>
        <v>1</v>
      </c>
      <c r="P300" s="5"/>
      <c r="Q300" s="5"/>
      <c r="R300" s="5"/>
      <c r="S300" s="5"/>
      <c r="T300" s="5"/>
      <c r="U300" s="5"/>
      <c r="V300" s="5"/>
      <c r="W300" s="5"/>
      <c r="X300" s="5"/>
      <c r="Y300" s="5"/>
      <c r="Z300" s="5"/>
      <c r="AA300" s="5"/>
      <c r="AB300" s="5"/>
      <c r="AC300" s="5"/>
      <c r="AD300" s="5"/>
    </row>
    <row r="301" spans="1:30" ht="19.5" customHeight="1">
      <c r="A301" s="5" t="s">
        <v>1457</v>
      </c>
      <c r="B301" s="5" t="s">
        <v>16558</v>
      </c>
      <c r="C301" s="5" t="s">
        <v>20</v>
      </c>
      <c r="D301" s="5" t="s">
        <v>296</v>
      </c>
      <c r="E301" s="5" t="s">
        <v>45</v>
      </c>
      <c r="F301" s="7">
        <v>10</v>
      </c>
      <c r="G301" s="7">
        <v>15</v>
      </c>
      <c r="H301" s="5" t="s">
        <v>56</v>
      </c>
      <c r="I301" s="5" t="s">
        <v>31</v>
      </c>
      <c r="J301" s="5" t="s">
        <v>57</v>
      </c>
      <c r="K301" s="5" t="s">
        <v>16561</v>
      </c>
      <c r="L301" s="5" t="s">
        <v>25036</v>
      </c>
      <c r="M301" s="5" t="s">
        <v>37</v>
      </c>
      <c r="N301" s="5"/>
      <c r="O301" s="5" t="b">
        <f t="shared" ca="1" si="0"/>
        <v>1</v>
      </c>
      <c r="P301" s="5"/>
      <c r="Q301" s="5"/>
      <c r="R301" s="5"/>
      <c r="S301" s="5"/>
      <c r="T301" s="5"/>
      <c r="U301" s="5"/>
      <c r="V301" s="5"/>
      <c r="W301" s="5"/>
      <c r="X301" s="5"/>
      <c r="Y301" s="5"/>
      <c r="Z301" s="5"/>
      <c r="AA301" s="5"/>
      <c r="AB301" s="5"/>
      <c r="AC301" s="5"/>
      <c r="AD301" s="5"/>
    </row>
    <row r="302" spans="1:30" ht="19.5" customHeight="1">
      <c r="A302" s="5" t="s">
        <v>1457</v>
      </c>
      <c r="B302" s="5" t="s">
        <v>16558</v>
      </c>
      <c r="C302" s="5" t="s">
        <v>20</v>
      </c>
      <c r="D302" s="5" t="s">
        <v>296</v>
      </c>
      <c r="E302" s="5" t="s">
        <v>45</v>
      </c>
      <c r="F302" s="7">
        <v>10</v>
      </c>
      <c r="G302" s="7">
        <v>20</v>
      </c>
      <c r="H302" s="5" t="s">
        <v>144</v>
      </c>
      <c r="I302" s="5" t="s">
        <v>31</v>
      </c>
      <c r="J302" s="5" t="s">
        <v>57</v>
      </c>
      <c r="K302" s="5" t="s">
        <v>21211</v>
      </c>
      <c r="L302" s="5" t="s">
        <v>25037</v>
      </c>
      <c r="M302" s="5" t="s">
        <v>37</v>
      </c>
      <c r="N302" s="5"/>
      <c r="O302" s="5" t="b">
        <f t="shared" ca="1" si="0"/>
        <v>1</v>
      </c>
      <c r="P302" s="5"/>
      <c r="Q302" s="5"/>
      <c r="R302" s="5"/>
      <c r="S302" s="5"/>
      <c r="T302" s="5"/>
      <c r="U302" s="5"/>
      <c r="V302" s="5"/>
      <c r="W302" s="5"/>
      <c r="X302" s="5"/>
      <c r="Y302" s="5"/>
      <c r="Z302" s="5"/>
      <c r="AA302" s="5"/>
      <c r="AB302" s="5"/>
      <c r="AC302" s="5"/>
      <c r="AD302" s="5"/>
    </row>
    <row r="303" spans="1:30" ht="19.5" customHeight="1">
      <c r="A303" s="5" t="s">
        <v>1457</v>
      </c>
      <c r="B303" s="5" t="s">
        <v>16558</v>
      </c>
      <c r="C303" s="5" t="s">
        <v>20</v>
      </c>
      <c r="D303" s="5" t="s">
        <v>296</v>
      </c>
      <c r="E303" s="5" t="s">
        <v>45</v>
      </c>
      <c r="F303" s="7">
        <v>10</v>
      </c>
      <c r="G303" s="7">
        <v>15</v>
      </c>
      <c r="H303" s="5" t="s">
        <v>56</v>
      </c>
      <c r="I303" s="5" t="s">
        <v>125</v>
      </c>
      <c r="J303" s="5" t="s">
        <v>57</v>
      </c>
      <c r="K303" s="5" t="s">
        <v>16561</v>
      </c>
      <c r="L303" s="5" t="s">
        <v>25038</v>
      </c>
      <c r="M303" s="5" t="s">
        <v>37</v>
      </c>
      <c r="N303" s="5"/>
      <c r="O303" s="5" t="b">
        <f t="shared" ca="1" si="0"/>
        <v>1</v>
      </c>
      <c r="P303" s="5"/>
      <c r="Q303" s="5"/>
      <c r="R303" s="5"/>
      <c r="S303" s="5"/>
      <c r="T303" s="5"/>
      <c r="U303" s="5"/>
      <c r="V303" s="5"/>
      <c r="W303" s="5"/>
      <c r="X303" s="5"/>
      <c r="Y303" s="5"/>
      <c r="Z303" s="5"/>
      <c r="AA303" s="5"/>
      <c r="AB303" s="5"/>
      <c r="AC303" s="5"/>
      <c r="AD303" s="5"/>
    </row>
    <row r="304" spans="1:30" ht="19.5" customHeight="1">
      <c r="A304" s="5" t="s">
        <v>1457</v>
      </c>
      <c r="B304" s="5" t="s">
        <v>16558</v>
      </c>
      <c r="C304" s="5" t="s">
        <v>20</v>
      </c>
      <c r="D304" s="5" t="s">
        <v>296</v>
      </c>
      <c r="E304" s="5" t="s">
        <v>45</v>
      </c>
      <c r="F304" s="7">
        <v>10</v>
      </c>
      <c r="G304" s="7">
        <v>15</v>
      </c>
      <c r="H304" s="5" t="s">
        <v>56</v>
      </c>
      <c r="I304" s="5" t="s">
        <v>31</v>
      </c>
      <c r="J304" s="5" t="s">
        <v>57</v>
      </c>
      <c r="K304" s="5" t="s">
        <v>16561</v>
      </c>
      <c r="L304" s="5" t="s">
        <v>25040</v>
      </c>
      <c r="M304" s="5" t="s">
        <v>37</v>
      </c>
      <c r="N304" s="5"/>
      <c r="O304" s="5" t="b">
        <f t="shared" ca="1" si="0"/>
        <v>1</v>
      </c>
      <c r="P304" s="5"/>
      <c r="Q304" s="5"/>
      <c r="R304" s="5"/>
      <c r="S304" s="5"/>
      <c r="T304" s="5"/>
      <c r="U304" s="5"/>
      <c r="V304" s="5"/>
      <c r="W304" s="5"/>
      <c r="X304" s="5"/>
      <c r="Y304" s="5"/>
      <c r="Z304" s="5"/>
      <c r="AA304" s="5"/>
      <c r="AB304" s="5"/>
      <c r="AC304" s="5"/>
      <c r="AD304" s="5"/>
    </row>
    <row r="305" spans="1:30" ht="19.5" customHeight="1">
      <c r="A305" s="5" t="s">
        <v>1457</v>
      </c>
      <c r="B305" s="5" t="s">
        <v>16558</v>
      </c>
      <c r="C305" s="5" t="s">
        <v>20</v>
      </c>
      <c r="D305" s="5" t="s">
        <v>296</v>
      </c>
      <c r="E305" s="5" t="s">
        <v>45</v>
      </c>
      <c r="F305" s="7">
        <v>10</v>
      </c>
      <c r="G305" s="7">
        <v>15</v>
      </c>
      <c r="H305" s="5" t="s">
        <v>56</v>
      </c>
      <c r="I305" s="5" t="s">
        <v>125</v>
      </c>
      <c r="J305" s="5" t="s">
        <v>57</v>
      </c>
      <c r="K305" s="5" t="s">
        <v>16561</v>
      </c>
      <c r="L305" s="5" t="s">
        <v>25041</v>
      </c>
      <c r="M305" s="5" t="s">
        <v>37</v>
      </c>
      <c r="N305" s="5"/>
      <c r="O305" s="5" t="b">
        <f t="shared" ca="1" si="0"/>
        <v>1</v>
      </c>
      <c r="P305" s="5"/>
      <c r="Q305" s="5"/>
      <c r="R305" s="5"/>
      <c r="S305" s="5"/>
      <c r="T305" s="5"/>
      <c r="U305" s="5"/>
      <c r="V305" s="5"/>
      <c r="W305" s="5"/>
      <c r="X305" s="5"/>
      <c r="Y305" s="5"/>
      <c r="Z305" s="5"/>
      <c r="AA305" s="5"/>
      <c r="AB305" s="5"/>
      <c r="AC305" s="5"/>
      <c r="AD305" s="5"/>
    </row>
    <row r="306" spans="1:30" ht="19.5" customHeight="1">
      <c r="A306" s="5" t="s">
        <v>5730</v>
      </c>
      <c r="B306" s="5" t="s">
        <v>11058</v>
      </c>
      <c r="C306" s="5" t="s">
        <v>41</v>
      </c>
      <c r="D306" s="5" t="s">
        <v>94</v>
      </c>
      <c r="E306" s="5" t="s">
        <v>29</v>
      </c>
      <c r="F306" s="7">
        <v>10</v>
      </c>
      <c r="G306" s="7">
        <v>20</v>
      </c>
      <c r="H306" s="5" t="s">
        <v>144</v>
      </c>
      <c r="I306" s="5" t="s">
        <v>31</v>
      </c>
      <c r="J306" s="5" t="s">
        <v>947</v>
      </c>
      <c r="K306" s="9" t="s">
        <v>47</v>
      </c>
      <c r="L306" s="5" t="s">
        <v>11061</v>
      </c>
      <c r="M306" s="5" t="s">
        <v>53</v>
      </c>
      <c r="N306" s="5"/>
      <c r="O306" s="5" t="b">
        <f t="shared" ca="1" si="0"/>
        <v>1</v>
      </c>
      <c r="P306" s="5"/>
      <c r="Q306" s="5"/>
      <c r="R306" s="5"/>
      <c r="S306" s="5"/>
      <c r="T306" s="5"/>
      <c r="U306" s="5"/>
      <c r="V306" s="5"/>
      <c r="W306" s="5"/>
      <c r="X306" s="5"/>
      <c r="Y306" s="5"/>
      <c r="Z306" s="5"/>
      <c r="AA306" s="5"/>
      <c r="AB306" s="5"/>
      <c r="AC306" s="5"/>
      <c r="AD306" s="5"/>
    </row>
    <row r="307" spans="1:30" ht="19.5" customHeight="1">
      <c r="A307" s="5" t="s">
        <v>11083</v>
      </c>
      <c r="B307" s="5" t="s">
        <v>5331</v>
      </c>
      <c r="C307" s="5" t="s">
        <v>41</v>
      </c>
      <c r="D307" s="5" t="s">
        <v>169</v>
      </c>
      <c r="E307" s="5" t="s">
        <v>45</v>
      </c>
      <c r="F307" s="7">
        <v>10</v>
      </c>
      <c r="G307" s="7">
        <v>30</v>
      </c>
      <c r="H307" s="5" t="s">
        <v>2866</v>
      </c>
      <c r="I307" s="5" t="s">
        <v>66</v>
      </c>
      <c r="J307" s="5" t="s">
        <v>57</v>
      </c>
      <c r="K307" s="5" t="s">
        <v>1596</v>
      </c>
      <c r="L307" s="5" t="s">
        <v>11085</v>
      </c>
      <c r="M307" s="5" t="s">
        <v>37</v>
      </c>
      <c r="N307" s="5"/>
      <c r="O307" s="5" t="b">
        <f t="shared" ca="1" si="0"/>
        <v>1</v>
      </c>
      <c r="P307" s="5"/>
      <c r="Q307" s="5"/>
      <c r="R307" s="5"/>
      <c r="S307" s="5"/>
      <c r="T307" s="5"/>
      <c r="U307" s="5"/>
      <c r="V307" s="5"/>
      <c r="W307" s="5"/>
      <c r="X307" s="5"/>
      <c r="Y307" s="5"/>
      <c r="Z307" s="5"/>
      <c r="AA307" s="5"/>
      <c r="AB307" s="5"/>
      <c r="AC307" s="5"/>
      <c r="AD307" s="5"/>
    </row>
    <row r="308" spans="1:30" ht="19.5" customHeight="1">
      <c r="A308" s="5" t="s">
        <v>25045</v>
      </c>
      <c r="B308" s="5" t="s">
        <v>25046</v>
      </c>
      <c r="C308" s="5" t="s">
        <v>41</v>
      </c>
      <c r="D308" s="5" t="s">
        <v>47</v>
      </c>
      <c r="E308" s="5" t="s">
        <v>29</v>
      </c>
      <c r="F308" s="7">
        <v>10</v>
      </c>
      <c r="G308" s="7">
        <v>15</v>
      </c>
      <c r="H308" s="5" t="s">
        <v>56</v>
      </c>
      <c r="I308" s="5" t="s">
        <v>108</v>
      </c>
      <c r="J308" s="5" t="s">
        <v>6877</v>
      </c>
      <c r="K308" s="5" t="s">
        <v>25049</v>
      </c>
      <c r="L308" s="5" t="s">
        <v>25050</v>
      </c>
      <c r="M308" s="5" t="s">
        <v>53</v>
      </c>
      <c r="N308" s="5"/>
      <c r="O308" s="5" t="b">
        <f t="shared" ca="1" si="0"/>
        <v>1</v>
      </c>
      <c r="P308" s="5"/>
      <c r="Q308" s="5"/>
      <c r="R308" s="5"/>
      <c r="S308" s="5"/>
      <c r="T308" s="5"/>
      <c r="U308" s="5"/>
      <c r="V308" s="5"/>
      <c r="W308" s="5"/>
      <c r="X308" s="5"/>
      <c r="Y308" s="5"/>
      <c r="Z308" s="5"/>
      <c r="AA308" s="5"/>
      <c r="AB308" s="5"/>
      <c r="AC308" s="5"/>
      <c r="AD308" s="5"/>
    </row>
    <row r="309" spans="1:30" ht="19.5" customHeight="1">
      <c r="A309" s="5" t="s">
        <v>7605</v>
      </c>
      <c r="B309" s="5" t="s">
        <v>4557</v>
      </c>
      <c r="C309" s="5" t="s">
        <v>41</v>
      </c>
      <c r="D309" s="5" t="s">
        <v>94</v>
      </c>
      <c r="E309" s="5" t="s">
        <v>29</v>
      </c>
      <c r="F309" s="7">
        <v>10</v>
      </c>
      <c r="G309" s="7">
        <v>18</v>
      </c>
      <c r="H309" s="5" t="s">
        <v>964</v>
      </c>
      <c r="I309" s="5" t="s">
        <v>125</v>
      </c>
      <c r="J309" s="5" t="s">
        <v>947</v>
      </c>
      <c r="K309" s="5" t="s">
        <v>11384</v>
      </c>
      <c r="L309" s="5" t="s">
        <v>11385</v>
      </c>
      <c r="M309" s="5" t="s">
        <v>37</v>
      </c>
      <c r="N309" s="5" t="b">
        <f ca="1">IFERROR(__xludf.DUMMYFUNCTION("REGEXMATCH(A309,""前端"")"),FALSE)</f>
        <v>0</v>
      </c>
      <c r="O309" s="5" t="b">
        <f t="shared" ca="1" si="0"/>
        <v>1</v>
      </c>
      <c r="P309" s="5"/>
      <c r="Q309" s="5"/>
      <c r="R309" s="5"/>
      <c r="S309" s="5"/>
      <c r="T309" s="5"/>
      <c r="U309" s="5"/>
      <c r="V309" s="5"/>
      <c r="W309" s="5"/>
      <c r="X309" s="5"/>
      <c r="Y309" s="5"/>
      <c r="Z309" s="5"/>
      <c r="AA309" s="5"/>
      <c r="AB309" s="5"/>
      <c r="AC309" s="5"/>
      <c r="AD309" s="5"/>
    </row>
    <row r="310" spans="1:30" ht="19.5" customHeight="1">
      <c r="A310" s="5" t="s">
        <v>24863</v>
      </c>
      <c r="B310" s="5" t="s">
        <v>25052</v>
      </c>
      <c r="C310" s="5" t="s">
        <v>41</v>
      </c>
      <c r="D310" s="5" t="s">
        <v>43</v>
      </c>
      <c r="E310" s="5" t="s">
        <v>29</v>
      </c>
      <c r="F310" s="7">
        <v>10</v>
      </c>
      <c r="G310" s="7">
        <v>20</v>
      </c>
      <c r="H310" s="5" t="s">
        <v>144</v>
      </c>
      <c r="I310" s="5" t="s">
        <v>31</v>
      </c>
      <c r="J310" s="5" t="s">
        <v>87</v>
      </c>
      <c r="K310" s="5" t="s">
        <v>25053</v>
      </c>
      <c r="L310" s="5" t="s">
        <v>25054</v>
      </c>
      <c r="M310" s="5" t="s">
        <v>100</v>
      </c>
      <c r="N310" s="5"/>
      <c r="O310" s="5" t="b">
        <f t="shared" ca="1" si="0"/>
        <v>1</v>
      </c>
      <c r="P310" s="5"/>
      <c r="Q310" s="5"/>
      <c r="R310" s="5"/>
      <c r="S310" s="5"/>
      <c r="T310" s="5"/>
      <c r="U310" s="5"/>
      <c r="V310" s="5"/>
      <c r="W310" s="5"/>
      <c r="X310" s="5"/>
      <c r="Y310" s="5"/>
      <c r="Z310" s="5"/>
      <c r="AA310" s="5"/>
      <c r="AB310" s="5"/>
      <c r="AC310" s="5"/>
      <c r="AD310" s="5"/>
    </row>
    <row r="311" spans="1:30" ht="19.5" customHeight="1">
      <c r="A311" s="5" t="s">
        <v>24152</v>
      </c>
      <c r="B311" s="5" t="s">
        <v>25057</v>
      </c>
      <c r="C311" s="5" t="s">
        <v>41</v>
      </c>
      <c r="D311" s="5" t="s">
        <v>94</v>
      </c>
      <c r="E311" s="5" t="s">
        <v>29</v>
      </c>
      <c r="F311" s="7">
        <v>10</v>
      </c>
      <c r="G311" s="7">
        <v>15</v>
      </c>
      <c r="H311" s="5" t="s">
        <v>56</v>
      </c>
      <c r="I311" s="5" t="s">
        <v>31</v>
      </c>
      <c r="J311" s="5" t="s">
        <v>117</v>
      </c>
      <c r="K311" s="5" t="s">
        <v>25058</v>
      </c>
      <c r="L311" s="5" t="s">
        <v>25059</v>
      </c>
      <c r="M311" s="5" t="s">
        <v>53</v>
      </c>
      <c r="N311" s="5"/>
      <c r="O311" s="5" t="b">
        <f t="shared" ca="1" si="0"/>
        <v>1</v>
      </c>
      <c r="P311" s="5"/>
      <c r="Q311" s="5"/>
      <c r="R311" s="5"/>
      <c r="S311" s="5"/>
      <c r="T311" s="5"/>
      <c r="U311" s="5"/>
      <c r="V311" s="5"/>
      <c r="W311" s="5"/>
      <c r="X311" s="5"/>
      <c r="Y311" s="5"/>
      <c r="Z311" s="5"/>
      <c r="AA311" s="5"/>
      <c r="AB311" s="5"/>
      <c r="AC311" s="5"/>
      <c r="AD311" s="5"/>
    </row>
    <row r="312" spans="1:30" ht="19.5" customHeight="1">
      <c r="A312" s="5" t="s">
        <v>1457</v>
      </c>
      <c r="B312" s="5" t="s">
        <v>5901</v>
      </c>
      <c r="C312" s="5" t="s">
        <v>41</v>
      </c>
      <c r="D312" s="5" t="s">
        <v>47</v>
      </c>
      <c r="E312" s="5" t="s">
        <v>45</v>
      </c>
      <c r="F312" s="7">
        <v>10</v>
      </c>
      <c r="G312" s="7">
        <v>17</v>
      </c>
      <c r="H312" s="5" t="s">
        <v>4014</v>
      </c>
      <c r="I312" s="7" t="s">
        <v>24</v>
      </c>
      <c r="J312" s="5" t="s">
        <v>76</v>
      </c>
      <c r="K312" s="9" t="s">
        <v>47</v>
      </c>
      <c r="L312" s="5" t="s">
        <v>25060</v>
      </c>
      <c r="M312" s="5" t="s">
        <v>37</v>
      </c>
      <c r="N312" s="5"/>
      <c r="O312" s="5" t="b">
        <f t="shared" ca="1" si="0"/>
        <v>1</v>
      </c>
      <c r="P312" s="5"/>
      <c r="Q312" s="5"/>
      <c r="R312" s="5"/>
      <c r="S312" s="5"/>
      <c r="T312" s="5"/>
      <c r="U312" s="5"/>
      <c r="V312" s="5"/>
      <c r="W312" s="5"/>
      <c r="X312" s="5"/>
      <c r="Y312" s="5"/>
      <c r="Z312" s="5"/>
      <c r="AA312" s="5"/>
      <c r="AB312" s="5"/>
      <c r="AC312" s="5"/>
      <c r="AD312" s="5"/>
    </row>
    <row r="313" spans="1:30" ht="19.5" customHeight="1">
      <c r="A313" s="5" t="s">
        <v>11776</v>
      </c>
      <c r="B313" s="5" t="s">
        <v>25061</v>
      </c>
      <c r="C313" s="5" t="s">
        <v>41</v>
      </c>
      <c r="D313" s="5" t="s">
        <v>43</v>
      </c>
      <c r="E313" s="5" t="s">
        <v>45</v>
      </c>
      <c r="F313" s="7">
        <v>10</v>
      </c>
      <c r="G313" s="7">
        <v>15</v>
      </c>
      <c r="H313" s="5" t="s">
        <v>56</v>
      </c>
      <c r="I313" s="5" t="s">
        <v>108</v>
      </c>
      <c r="J313" s="5" t="s">
        <v>48</v>
      </c>
      <c r="K313" s="5" t="s">
        <v>25062</v>
      </c>
      <c r="L313" s="5" t="s">
        <v>25063</v>
      </c>
      <c r="M313" s="5" t="s">
        <v>37</v>
      </c>
      <c r="N313" s="5"/>
      <c r="O313" s="5" t="b">
        <f t="shared" ca="1" si="0"/>
        <v>1</v>
      </c>
      <c r="P313" s="5"/>
      <c r="Q313" s="5"/>
      <c r="R313" s="5"/>
      <c r="S313" s="5"/>
      <c r="T313" s="5"/>
      <c r="U313" s="5"/>
      <c r="V313" s="5"/>
      <c r="W313" s="5"/>
      <c r="X313" s="5"/>
      <c r="Y313" s="5"/>
      <c r="Z313" s="5"/>
      <c r="AA313" s="5"/>
      <c r="AB313" s="5"/>
      <c r="AC313" s="5"/>
      <c r="AD313" s="5"/>
    </row>
    <row r="314" spans="1:30" ht="19.5" customHeight="1">
      <c r="A314" s="5" t="s">
        <v>25064</v>
      </c>
      <c r="B314" s="5" t="s">
        <v>12738</v>
      </c>
      <c r="C314" s="5" t="s">
        <v>41</v>
      </c>
      <c r="D314" s="5" t="s">
        <v>94</v>
      </c>
      <c r="E314" s="5" t="s">
        <v>45</v>
      </c>
      <c r="F314" s="7">
        <v>10</v>
      </c>
      <c r="G314" s="7">
        <v>20</v>
      </c>
      <c r="H314" s="5" t="s">
        <v>144</v>
      </c>
      <c r="I314" s="5" t="s">
        <v>31</v>
      </c>
      <c r="J314" s="5" t="s">
        <v>947</v>
      </c>
      <c r="K314" s="5" t="s">
        <v>25065</v>
      </c>
      <c r="L314" s="5" t="s">
        <v>25066</v>
      </c>
      <c r="M314" s="5" t="s">
        <v>37</v>
      </c>
      <c r="N314" s="5" t="b">
        <f ca="1">IFERROR(__xludf.DUMMYFUNCTION("REGEXMATCH(A314,""前端"")"),FALSE)</f>
        <v>0</v>
      </c>
      <c r="O314" s="5" t="b">
        <f t="shared" ca="1" si="0"/>
        <v>1</v>
      </c>
      <c r="P314" s="5"/>
      <c r="Q314" s="5"/>
      <c r="R314" s="5"/>
      <c r="S314" s="5"/>
      <c r="T314" s="5"/>
      <c r="U314" s="5"/>
      <c r="V314" s="5"/>
      <c r="W314" s="5"/>
      <c r="X314" s="5"/>
      <c r="Y314" s="5"/>
      <c r="Z314" s="5"/>
      <c r="AA314" s="5"/>
      <c r="AB314" s="5"/>
      <c r="AC314" s="5"/>
      <c r="AD314" s="5"/>
    </row>
    <row r="315" spans="1:30" ht="19.5" customHeight="1">
      <c r="A315" s="5" t="s">
        <v>7132</v>
      </c>
      <c r="B315" s="5" t="s">
        <v>5679</v>
      </c>
      <c r="C315" s="5" t="s">
        <v>41</v>
      </c>
      <c r="D315" s="5" t="s">
        <v>94</v>
      </c>
      <c r="E315" s="5" t="s">
        <v>29</v>
      </c>
      <c r="F315" s="7">
        <v>10</v>
      </c>
      <c r="G315" s="7">
        <v>15</v>
      </c>
      <c r="H315" s="5" t="s">
        <v>56</v>
      </c>
      <c r="I315" s="5" t="s">
        <v>125</v>
      </c>
      <c r="J315" s="5" t="s">
        <v>5682</v>
      </c>
      <c r="K315" s="5" t="s">
        <v>12482</v>
      </c>
      <c r="L315" s="5" t="s">
        <v>13658</v>
      </c>
      <c r="M315" s="5" t="s">
        <v>37</v>
      </c>
      <c r="N315" s="5"/>
      <c r="O315" s="5" t="b">
        <f t="shared" ca="1" si="0"/>
        <v>1</v>
      </c>
      <c r="P315" s="5"/>
      <c r="Q315" s="5"/>
      <c r="R315" s="5"/>
      <c r="S315" s="5"/>
      <c r="T315" s="5"/>
      <c r="U315" s="5"/>
      <c r="V315" s="5"/>
      <c r="W315" s="5"/>
      <c r="X315" s="5"/>
      <c r="Y315" s="5"/>
      <c r="Z315" s="5"/>
      <c r="AA315" s="5"/>
      <c r="AB315" s="5"/>
      <c r="AC315" s="5"/>
      <c r="AD315" s="5"/>
    </row>
    <row r="316" spans="1:30" ht="19.5" customHeight="1">
      <c r="A316" s="5" t="s">
        <v>1457</v>
      </c>
      <c r="B316" s="5" t="s">
        <v>8180</v>
      </c>
      <c r="C316" s="5" t="s">
        <v>41</v>
      </c>
      <c r="D316" s="5" t="s">
        <v>448</v>
      </c>
      <c r="E316" s="5" t="s">
        <v>29</v>
      </c>
      <c r="F316" s="7">
        <v>10</v>
      </c>
      <c r="G316" s="7">
        <v>15</v>
      </c>
      <c r="H316" s="5" t="s">
        <v>56</v>
      </c>
      <c r="I316" s="5" t="s">
        <v>108</v>
      </c>
      <c r="J316" s="5" t="s">
        <v>76</v>
      </c>
      <c r="K316" s="5" t="s">
        <v>25067</v>
      </c>
      <c r="L316" s="5" t="s">
        <v>25068</v>
      </c>
      <c r="M316" s="5" t="s">
        <v>37</v>
      </c>
      <c r="N316" s="5"/>
      <c r="O316" s="5" t="b">
        <f t="shared" ca="1" si="0"/>
        <v>1</v>
      </c>
      <c r="P316" s="5"/>
      <c r="Q316" s="5"/>
      <c r="R316" s="5"/>
      <c r="S316" s="5"/>
      <c r="T316" s="5"/>
      <c r="U316" s="5"/>
      <c r="V316" s="5"/>
      <c r="W316" s="5"/>
      <c r="X316" s="5"/>
      <c r="Y316" s="5"/>
      <c r="Z316" s="5"/>
      <c r="AA316" s="5"/>
      <c r="AB316" s="5"/>
      <c r="AC316" s="5"/>
      <c r="AD316" s="5"/>
    </row>
    <row r="317" spans="1:30" ht="19.5" customHeight="1">
      <c r="A317" s="5" t="s">
        <v>25069</v>
      </c>
      <c r="B317" s="5" t="s">
        <v>10476</v>
      </c>
      <c r="C317" s="5" t="s">
        <v>41</v>
      </c>
      <c r="D317" s="5" t="s">
        <v>47</v>
      </c>
      <c r="E317" s="5" t="s">
        <v>651</v>
      </c>
      <c r="F317" s="7">
        <v>10</v>
      </c>
      <c r="G317" s="7">
        <v>20</v>
      </c>
      <c r="H317" s="5" t="s">
        <v>144</v>
      </c>
      <c r="I317" s="5" t="s">
        <v>125</v>
      </c>
      <c r="J317" s="5" t="s">
        <v>947</v>
      </c>
      <c r="K317" s="5" t="s">
        <v>25070</v>
      </c>
      <c r="L317" s="5" t="s">
        <v>25071</v>
      </c>
      <c r="M317" s="5" t="s">
        <v>37</v>
      </c>
      <c r="N317" s="5"/>
      <c r="O317" s="5" t="b">
        <f t="shared" ca="1" si="0"/>
        <v>1</v>
      </c>
      <c r="P317" s="5"/>
      <c r="Q317" s="5"/>
      <c r="R317" s="5"/>
      <c r="S317" s="5"/>
      <c r="T317" s="5"/>
      <c r="U317" s="5"/>
      <c r="V317" s="5"/>
      <c r="W317" s="5"/>
      <c r="X317" s="5"/>
      <c r="Y317" s="5"/>
      <c r="Z317" s="5"/>
      <c r="AA317" s="5"/>
      <c r="AB317" s="5"/>
      <c r="AC317" s="5"/>
      <c r="AD317" s="5"/>
    </row>
    <row r="318" spans="1:30" ht="19.5" customHeight="1">
      <c r="A318" s="5" t="s">
        <v>13759</v>
      </c>
      <c r="B318" s="5" t="s">
        <v>6098</v>
      </c>
      <c r="C318" s="5" t="s">
        <v>41</v>
      </c>
      <c r="D318" s="5" t="s">
        <v>94</v>
      </c>
      <c r="E318" s="5" t="s">
        <v>29</v>
      </c>
      <c r="F318" s="7">
        <v>10</v>
      </c>
      <c r="G318" s="7">
        <v>13</v>
      </c>
      <c r="H318" s="5" t="s">
        <v>1661</v>
      </c>
      <c r="I318" s="5" t="s">
        <v>31</v>
      </c>
      <c r="J318" s="5" t="s">
        <v>106</v>
      </c>
      <c r="K318" s="5" t="s">
        <v>6101</v>
      </c>
      <c r="L318" s="5" t="s">
        <v>13760</v>
      </c>
      <c r="M318" s="5" t="s">
        <v>53</v>
      </c>
      <c r="N318" s="5"/>
      <c r="O318" s="5" t="b">
        <f t="shared" ca="1" si="0"/>
        <v>1</v>
      </c>
      <c r="P318" s="5"/>
      <c r="Q318" s="5"/>
      <c r="R318" s="5"/>
      <c r="S318" s="5"/>
      <c r="T318" s="5"/>
      <c r="U318" s="5"/>
      <c r="V318" s="5"/>
      <c r="W318" s="5"/>
      <c r="X318" s="5"/>
      <c r="Y318" s="5"/>
      <c r="Z318" s="5"/>
      <c r="AA318" s="5"/>
      <c r="AB318" s="5"/>
      <c r="AC318" s="5"/>
      <c r="AD318" s="5"/>
    </row>
    <row r="319" spans="1:30" ht="19.5" customHeight="1">
      <c r="A319" s="5" t="s">
        <v>25072</v>
      </c>
      <c r="B319" s="5" t="s">
        <v>10198</v>
      </c>
      <c r="C319" s="5" t="s">
        <v>41</v>
      </c>
      <c r="D319" s="5" t="s">
        <v>874</v>
      </c>
      <c r="E319" s="5" t="s">
        <v>45</v>
      </c>
      <c r="F319" s="7">
        <v>10</v>
      </c>
      <c r="G319" s="7">
        <v>15</v>
      </c>
      <c r="H319" s="5" t="s">
        <v>56</v>
      </c>
      <c r="I319" s="5" t="s">
        <v>108</v>
      </c>
      <c r="J319" s="5" t="s">
        <v>110</v>
      </c>
      <c r="K319" s="5" t="s">
        <v>25073</v>
      </c>
      <c r="L319" s="5" t="s">
        <v>25074</v>
      </c>
      <c r="M319" s="5" t="s">
        <v>53</v>
      </c>
      <c r="N319" s="5" t="b">
        <f ca="1">IFERROR(__xludf.DUMMYFUNCTION("REGEXMATCH(A319,""前端"")"),FALSE)</f>
        <v>0</v>
      </c>
      <c r="O319" s="5" t="b">
        <f t="shared" ca="1" si="0"/>
        <v>1</v>
      </c>
      <c r="P319" s="5"/>
      <c r="Q319" s="5"/>
      <c r="R319" s="5"/>
      <c r="S319" s="5"/>
      <c r="T319" s="5"/>
      <c r="U319" s="5"/>
      <c r="V319" s="5"/>
      <c r="W319" s="5"/>
      <c r="X319" s="5"/>
      <c r="Y319" s="5"/>
      <c r="Z319" s="5"/>
      <c r="AA319" s="5"/>
      <c r="AB319" s="5"/>
      <c r="AC319" s="5"/>
      <c r="AD319" s="5"/>
    </row>
    <row r="320" spans="1:30" ht="19.5" customHeight="1">
      <c r="A320" s="5" t="s">
        <v>25075</v>
      </c>
      <c r="B320" s="5" t="s">
        <v>7207</v>
      </c>
      <c r="C320" s="5" t="s">
        <v>41</v>
      </c>
      <c r="D320" s="5" t="s">
        <v>94</v>
      </c>
      <c r="E320" s="5" t="s">
        <v>45</v>
      </c>
      <c r="F320" s="7">
        <v>10</v>
      </c>
      <c r="G320" s="7">
        <v>20</v>
      </c>
      <c r="H320" s="5" t="s">
        <v>144</v>
      </c>
      <c r="I320" s="5" t="s">
        <v>31</v>
      </c>
      <c r="J320" s="5" t="s">
        <v>87</v>
      </c>
      <c r="K320" s="9" t="s">
        <v>47</v>
      </c>
      <c r="L320" s="5" t="s">
        <v>25077</v>
      </c>
      <c r="M320" s="5" t="s">
        <v>53</v>
      </c>
      <c r="N320" s="5"/>
      <c r="O320" s="5" t="b">
        <f t="shared" ca="1" si="0"/>
        <v>1</v>
      </c>
      <c r="P320" s="5"/>
      <c r="Q320" s="5"/>
      <c r="R320" s="5"/>
      <c r="S320" s="5"/>
      <c r="T320" s="5"/>
      <c r="U320" s="5"/>
      <c r="V320" s="5"/>
      <c r="W320" s="5"/>
      <c r="X320" s="5"/>
      <c r="Y320" s="5"/>
      <c r="Z320" s="5"/>
      <c r="AA320" s="5"/>
      <c r="AB320" s="5"/>
      <c r="AC320" s="5"/>
      <c r="AD320" s="5"/>
    </row>
    <row r="321" spans="1:30" ht="19.5" customHeight="1">
      <c r="A321" s="5" t="s">
        <v>5730</v>
      </c>
      <c r="B321" s="5" t="s">
        <v>3628</v>
      </c>
      <c r="C321" s="5" t="s">
        <v>41</v>
      </c>
      <c r="D321" s="5" t="s">
        <v>94</v>
      </c>
      <c r="E321" s="5" t="s">
        <v>29</v>
      </c>
      <c r="F321" s="7">
        <v>10</v>
      </c>
      <c r="G321" s="7">
        <v>15</v>
      </c>
      <c r="H321" s="5" t="s">
        <v>56</v>
      </c>
      <c r="I321" s="5" t="s">
        <v>125</v>
      </c>
      <c r="J321" s="5" t="s">
        <v>106</v>
      </c>
      <c r="K321" s="9" t="s">
        <v>47</v>
      </c>
      <c r="L321" s="5" t="s">
        <v>25079</v>
      </c>
      <c r="M321" s="5" t="s">
        <v>53</v>
      </c>
      <c r="N321" s="5"/>
      <c r="O321" s="5" t="b">
        <f t="shared" ca="1" si="0"/>
        <v>1</v>
      </c>
      <c r="P321" s="5"/>
      <c r="Q321" s="5"/>
      <c r="R321" s="5"/>
      <c r="S321" s="5"/>
      <c r="T321" s="5"/>
      <c r="U321" s="5"/>
      <c r="V321" s="5"/>
      <c r="W321" s="5"/>
      <c r="X321" s="5"/>
      <c r="Y321" s="5"/>
      <c r="Z321" s="5"/>
      <c r="AA321" s="5"/>
      <c r="AB321" s="5"/>
      <c r="AC321" s="5"/>
      <c r="AD321" s="5"/>
    </row>
    <row r="322" spans="1:30" ht="19.5" customHeight="1">
      <c r="A322" s="5" t="s">
        <v>9983</v>
      </c>
      <c r="B322" s="5" t="s">
        <v>13094</v>
      </c>
      <c r="C322" s="5" t="s">
        <v>41</v>
      </c>
      <c r="D322" s="5" t="s">
        <v>114</v>
      </c>
      <c r="E322" s="5" t="s">
        <v>29</v>
      </c>
      <c r="F322" s="7">
        <v>10</v>
      </c>
      <c r="G322" s="7">
        <v>20</v>
      </c>
      <c r="H322" s="5" t="s">
        <v>144</v>
      </c>
      <c r="I322" s="5" t="s">
        <v>31</v>
      </c>
      <c r="J322" s="5" t="s">
        <v>947</v>
      </c>
      <c r="K322" s="9" t="s">
        <v>47</v>
      </c>
      <c r="L322" s="5" t="s">
        <v>25080</v>
      </c>
      <c r="M322" s="5" t="s">
        <v>37</v>
      </c>
      <c r="N322" s="5"/>
      <c r="O322" s="5" t="b">
        <f t="shared" ca="1" si="0"/>
        <v>1</v>
      </c>
      <c r="P322" s="5"/>
      <c r="Q322" s="5"/>
      <c r="R322" s="5"/>
      <c r="S322" s="5"/>
      <c r="T322" s="5"/>
      <c r="U322" s="5"/>
      <c r="V322" s="5"/>
      <c r="W322" s="5"/>
      <c r="X322" s="5"/>
      <c r="Y322" s="5"/>
      <c r="Z322" s="5"/>
      <c r="AA322" s="5"/>
      <c r="AB322" s="5"/>
      <c r="AC322" s="5"/>
      <c r="AD322" s="5"/>
    </row>
    <row r="323" spans="1:30" ht="19.5" customHeight="1">
      <c r="A323" s="5" t="s">
        <v>7132</v>
      </c>
      <c r="B323" s="5" t="s">
        <v>25081</v>
      </c>
      <c r="C323" s="5" t="s">
        <v>41</v>
      </c>
      <c r="D323" s="5" t="s">
        <v>94</v>
      </c>
      <c r="E323" s="5" t="s">
        <v>29</v>
      </c>
      <c r="F323" s="7">
        <v>10</v>
      </c>
      <c r="G323" s="7">
        <v>20</v>
      </c>
      <c r="H323" s="5" t="s">
        <v>144</v>
      </c>
      <c r="I323" s="5" t="s">
        <v>31</v>
      </c>
      <c r="J323" s="5" t="s">
        <v>947</v>
      </c>
      <c r="K323" s="5" t="s">
        <v>25082</v>
      </c>
      <c r="L323" s="5" t="s">
        <v>25083</v>
      </c>
      <c r="M323" s="5" t="s">
        <v>53</v>
      </c>
      <c r="N323" s="5"/>
      <c r="O323" s="5" t="b">
        <f t="shared" ca="1" si="0"/>
        <v>1</v>
      </c>
      <c r="P323" s="5"/>
      <c r="Q323" s="5"/>
      <c r="R323" s="5"/>
      <c r="S323" s="5"/>
      <c r="T323" s="5"/>
      <c r="U323" s="5"/>
      <c r="V323" s="5"/>
      <c r="W323" s="5"/>
      <c r="X323" s="5"/>
      <c r="Y323" s="5"/>
      <c r="Z323" s="5"/>
      <c r="AA323" s="5"/>
      <c r="AB323" s="5"/>
      <c r="AC323" s="5"/>
      <c r="AD323" s="5"/>
    </row>
    <row r="324" spans="1:30" ht="19.5" customHeight="1">
      <c r="A324" s="5" t="s">
        <v>7528</v>
      </c>
      <c r="B324" s="5" t="s">
        <v>7529</v>
      </c>
      <c r="C324" s="5" t="s">
        <v>41</v>
      </c>
      <c r="D324" s="5" t="s">
        <v>114</v>
      </c>
      <c r="E324" s="5" t="s">
        <v>45</v>
      </c>
      <c r="F324" s="7">
        <v>10</v>
      </c>
      <c r="G324" s="7">
        <v>20</v>
      </c>
      <c r="H324" s="5" t="s">
        <v>144</v>
      </c>
      <c r="I324" s="5" t="s">
        <v>108</v>
      </c>
      <c r="J324" s="5" t="s">
        <v>7531</v>
      </c>
      <c r="K324" s="5" t="s">
        <v>25084</v>
      </c>
      <c r="L324" s="5" t="s">
        <v>7532</v>
      </c>
      <c r="M324" s="5" t="s">
        <v>37</v>
      </c>
      <c r="N324" s="5"/>
      <c r="O324" s="5" t="b">
        <f t="shared" ca="1" si="0"/>
        <v>1</v>
      </c>
      <c r="P324" s="5"/>
      <c r="Q324" s="5"/>
      <c r="R324" s="5"/>
      <c r="S324" s="5"/>
      <c r="T324" s="5"/>
      <c r="U324" s="5"/>
      <c r="V324" s="5"/>
      <c r="W324" s="5"/>
      <c r="X324" s="5"/>
      <c r="Y324" s="5"/>
      <c r="Z324" s="5"/>
      <c r="AA324" s="5"/>
      <c r="AB324" s="5"/>
      <c r="AC324" s="5"/>
      <c r="AD324" s="5"/>
    </row>
    <row r="325" spans="1:30" ht="19.5" customHeight="1">
      <c r="A325" s="5" t="s">
        <v>5730</v>
      </c>
      <c r="B325" s="5" t="s">
        <v>12368</v>
      </c>
      <c r="C325" s="5" t="s">
        <v>41</v>
      </c>
      <c r="D325" s="5" t="s">
        <v>94</v>
      </c>
      <c r="E325" s="5" t="s">
        <v>29</v>
      </c>
      <c r="F325" s="7">
        <v>10</v>
      </c>
      <c r="G325" s="7">
        <v>15</v>
      </c>
      <c r="H325" s="5" t="s">
        <v>56</v>
      </c>
      <c r="I325" s="5" t="s">
        <v>31</v>
      </c>
      <c r="J325" s="5" t="s">
        <v>87</v>
      </c>
      <c r="K325" s="5" t="s">
        <v>12369</v>
      </c>
      <c r="L325" s="5" t="s">
        <v>12371</v>
      </c>
      <c r="M325" s="5" t="s">
        <v>37</v>
      </c>
      <c r="N325" s="5"/>
      <c r="O325" s="5" t="b">
        <f t="shared" ca="1" si="0"/>
        <v>1</v>
      </c>
      <c r="P325" s="5"/>
      <c r="Q325" s="5"/>
      <c r="R325" s="5"/>
      <c r="S325" s="5"/>
      <c r="T325" s="5"/>
      <c r="U325" s="5"/>
      <c r="V325" s="5"/>
      <c r="W325" s="5"/>
      <c r="X325" s="5"/>
      <c r="Y325" s="5"/>
      <c r="Z325" s="5"/>
      <c r="AA325" s="5"/>
      <c r="AB325" s="5"/>
      <c r="AC325" s="5"/>
      <c r="AD325" s="5"/>
    </row>
    <row r="326" spans="1:30" ht="19.5" customHeight="1">
      <c r="A326" s="5" t="s">
        <v>7605</v>
      </c>
      <c r="B326" s="5" t="s">
        <v>7606</v>
      </c>
      <c r="C326" s="5" t="s">
        <v>41</v>
      </c>
      <c r="D326" s="5" t="s">
        <v>94</v>
      </c>
      <c r="E326" s="5" t="s">
        <v>29</v>
      </c>
      <c r="F326" s="7">
        <v>10</v>
      </c>
      <c r="G326" s="7">
        <v>15</v>
      </c>
      <c r="H326" s="5" t="s">
        <v>56</v>
      </c>
      <c r="I326" s="5" t="s">
        <v>31</v>
      </c>
      <c r="J326" s="5" t="s">
        <v>106</v>
      </c>
      <c r="K326" s="5" t="s">
        <v>7611</v>
      </c>
      <c r="L326" s="5" t="s">
        <v>7612</v>
      </c>
      <c r="M326" s="5" t="s">
        <v>53</v>
      </c>
      <c r="N326" s="5"/>
      <c r="O326" s="5" t="b">
        <f t="shared" ca="1" si="0"/>
        <v>1</v>
      </c>
      <c r="P326" s="5"/>
      <c r="Q326" s="5"/>
      <c r="R326" s="5"/>
      <c r="S326" s="5"/>
      <c r="T326" s="5"/>
      <c r="U326" s="5"/>
      <c r="V326" s="5"/>
      <c r="W326" s="5"/>
      <c r="X326" s="5"/>
      <c r="Y326" s="5"/>
      <c r="Z326" s="5"/>
      <c r="AA326" s="5"/>
      <c r="AB326" s="5"/>
      <c r="AC326" s="5"/>
      <c r="AD326" s="5"/>
    </row>
    <row r="327" spans="1:30" ht="19.5" customHeight="1">
      <c r="A327" s="5" t="s">
        <v>396</v>
      </c>
      <c r="B327" s="5" t="s">
        <v>6090</v>
      </c>
      <c r="C327" s="5" t="s">
        <v>41</v>
      </c>
      <c r="D327" s="5" t="s">
        <v>94</v>
      </c>
      <c r="E327" s="5" t="s">
        <v>45</v>
      </c>
      <c r="F327" s="7">
        <v>10</v>
      </c>
      <c r="G327" s="7">
        <v>15</v>
      </c>
      <c r="H327" s="5" t="s">
        <v>56</v>
      </c>
      <c r="I327" s="5" t="s">
        <v>31</v>
      </c>
      <c r="J327" s="5" t="s">
        <v>57</v>
      </c>
      <c r="K327" s="9" t="s">
        <v>47</v>
      </c>
      <c r="L327" s="5" t="s">
        <v>25088</v>
      </c>
      <c r="M327" s="5" t="s">
        <v>37</v>
      </c>
      <c r="N327" s="5"/>
      <c r="O327" s="5" t="b">
        <f t="shared" ca="1" si="0"/>
        <v>1</v>
      </c>
      <c r="P327" s="5"/>
      <c r="Q327" s="5"/>
      <c r="R327" s="5"/>
      <c r="S327" s="5"/>
      <c r="T327" s="5"/>
      <c r="U327" s="5"/>
      <c r="V327" s="5"/>
      <c r="W327" s="5"/>
      <c r="X327" s="5"/>
      <c r="Y327" s="5"/>
      <c r="Z327" s="5"/>
      <c r="AA327" s="5"/>
      <c r="AB327" s="5"/>
      <c r="AC327" s="5"/>
      <c r="AD327" s="5"/>
    </row>
    <row r="328" spans="1:30" ht="19.5" customHeight="1">
      <c r="A328" s="5" t="s">
        <v>4668</v>
      </c>
      <c r="B328" s="5" t="s">
        <v>1535</v>
      </c>
      <c r="C328" s="5" t="s">
        <v>41</v>
      </c>
      <c r="D328" s="5" t="s">
        <v>169</v>
      </c>
      <c r="E328" s="5" t="s">
        <v>45</v>
      </c>
      <c r="F328" s="7">
        <v>10</v>
      </c>
      <c r="G328" s="7">
        <v>18</v>
      </c>
      <c r="H328" s="5" t="s">
        <v>964</v>
      </c>
      <c r="I328" s="5" t="s">
        <v>108</v>
      </c>
      <c r="J328" s="5" t="s">
        <v>663</v>
      </c>
      <c r="K328" s="5" t="s">
        <v>12902</v>
      </c>
      <c r="L328" s="5" t="s">
        <v>12903</v>
      </c>
      <c r="M328" s="5" t="s">
        <v>37</v>
      </c>
      <c r="N328" s="5"/>
      <c r="O328" s="5" t="b">
        <f t="shared" ca="1" si="0"/>
        <v>1</v>
      </c>
      <c r="P328" s="5"/>
      <c r="Q328" s="5"/>
      <c r="R328" s="5"/>
      <c r="S328" s="5"/>
      <c r="T328" s="5"/>
      <c r="U328" s="5"/>
      <c r="V328" s="5"/>
      <c r="W328" s="5"/>
      <c r="X328" s="5"/>
      <c r="Y328" s="5"/>
      <c r="Z328" s="5"/>
      <c r="AA328" s="5"/>
      <c r="AB328" s="5"/>
      <c r="AC328" s="5"/>
      <c r="AD328" s="5"/>
    </row>
    <row r="329" spans="1:30" ht="19.5" customHeight="1">
      <c r="A329" s="5" t="s">
        <v>13051</v>
      </c>
      <c r="B329" s="5" t="s">
        <v>7754</v>
      </c>
      <c r="C329" s="5" t="s">
        <v>41</v>
      </c>
      <c r="D329" s="5" t="s">
        <v>94</v>
      </c>
      <c r="E329" s="5" t="s">
        <v>45</v>
      </c>
      <c r="F329" s="7">
        <v>10</v>
      </c>
      <c r="G329" s="7">
        <v>20</v>
      </c>
      <c r="H329" s="5" t="s">
        <v>144</v>
      </c>
      <c r="I329" s="5" t="s">
        <v>108</v>
      </c>
      <c r="J329" s="5" t="s">
        <v>315</v>
      </c>
      <c r="K329" s="5" t="s">
        <v>13053</v>
      </c>
      <c r="L329" s="5" t="s">
        <v>13054</v>
      </c>
      <c r="M329" s="5" t="s">
        <v>100</v>
      </c>
      <c r="N329" s="5"/>
      <c r="O329" s="5" t="b">
        <f t="shared" ca="1" si="0"/>
        <v>1</v>
      </c>
      <c r="P329" s="5"/>
      <c r="Q329" s="5"/>
      <c r="R329" s="5"/>
      <c r="S329" s="5"/>
      <c r="T329" s="5"/>
      <c r="U329" s="5"/>
      <c r="V329" s="5"/>
      <c r="W329" s="5"/>
      <c r="X329" s="5"/>
      <c r="Y329" s="5"/>
      <c r="Z329" s="5"/>
      <c r="AA329" s="5"/>
      <c r="AB329" s="5"/>
      <c r="AC329" s="5"/>
      <c r="AD329" s="5"/>
    </row>
    <row r="330" spans="1:30" ht="19.5" customHeight="1">
      <c r="A330" s="5" t="s">
        <v>13194</v>
      </c>
      <c r="B330" s="5" t="s">
        <v>13195</v>
      </c>
      <c r="C330" s="5" t="s">
        <v>41</v>
      </c>
      <c r="D330" s="5" t="s">
        <v>94</v>
      </c>
      <c r="E330" s="5" t="s">
        <v>45</v>
      </c>
      <c r="F330" s="7">
        <v>10</v>
      </c>
      <c r="G330" s="7">
        <v>15</v>
      </c>
      <c r="H330" s="5" t="s">
        <v>56</v>
      </c>
      <c r="I330" s="5" t="s">
        <v>125</v>
      </c>
      <c r="J330" s="5" t="s">
        <v>947</v>
      </c>
      <c r="K330" s="9" t="s">
        <v>47</v>
      </c>
      <c r="L330" s="5" t="s">
        <v>13197</v>
      </c>
      <c r="M330" s="5" t="s">
        <v>100</v>
      </c>
      <c r="N330" s="5"/>
      <c r="O330" s="5" t="b">
        <f t="shared" ca="1" si="0"/>
        <v>1</v>
      </c>
      <c r="P330" s="5"/>
      <c r="Q330" s="5"/>
      <c r="R330" s="5"/>
      <c r="S330" s="5"/>
      <c r="T330" s="5"/>
      <c r="U330" s="5"/>
      <c r="V330" s="5"/>
      <c r="W330" s="5"/>
      <c r="X330" s="5"/>
      <c r="Y330" s="5"/>
      <c r="Z330" s="5"/>
      <c r="AA330" s="5"/>
      <c r="AB330" s="5"/>
      <c r="AC330" s="5"/>
      <c r="AD330" s="5"/>
    </row>
    <row r="331" spans="1:30" ht="19.5" customHeight="1">
      <c r="A331" s="5" t="s">
        <v>396</v>
      </c>
      <c r="B331" s="5" t="s">
        <v>13243</v>
      </c>
      <c r="C331" s="5" t="s">
        <v>41</v>
      </c>
      <c r="D331" s="5" t="s">
        <v>43</v>
      </c>
      <c r="E331" s="5" t="s">
        <v>45</v>
      </c>
      <c r="F331" s="7">
        <v>10</v>
      </c>
      <c r="G331" s="7">
        <v>15</v>
      </c>
      <c r="H331" s="5" t="s">
        <v>56</v>
      </c>
      <c r="I331" s="5" t="s">
        <v>108</v>
      </c>
      <c r="J331" s="5" t="s">
        <v>2872</v>
      </c>
      <c r="K331" s="5" t="s">
        <v>13244</v>
      </c>
      <c r="L331" s="5" t="s">
        <v>13245</v>
      </c>
      <c r="M331" s="5" t="s">
        <v>53</v>
      </c>
      <c r="N331" s="5"/>
      <c r="O331" s="5" t="b">
        <f t="shared" ca="1" si="0"/>
        <v>1</v>
      </c>
      <c r="P331" s="5"/>
      <c r="Q331" s="5"/>
      <c r="R331" s="5"/>
      <c r="S331" s="5"/>
      <c r="T331" s="5"/>
      <c r="U331" s="5"/>
      <c r="V331" s="5"/>
      <c r="W331" s="5"/>
      <c r="X331" s="5"/>
      <c r="Y331" s="5"/>
      <c r="Z331" s="5"/>
      <c r="AA331" s="5"/>
      <c r="AB331" s="5"/>
      <c r="AC331" s="5"/>
      <c r="AD331" s="5"/>
    </row>
    <row r="332" spans="1:30" ht="19.5" customHeight="1">
      <c r="A332" s="5" t="s">
        <v>13255</v>
      </c>
      <c r="B332" s="5" t="s">
        <v>13256</v>
      </c>
      <c r="C332" s="5" t="s">
        <v>41</v>
      </c>
      <c r="D332" s="5" t="s">
        <v>94</v>
      </c>
      <c r="E332" s="5" t="s">
        <v>29</v>
      </c>
      <c r="F332" s="7">
        <v>10</v>
      </c>
      <c r="G332" s="7">
        <v>15</v>
      </c>
      <c r="H332" s="5" t="s">
        <v>56</v>
      </c>
      <c r="I332" s="5" t="s">
        <v>108</v>
      </c>
      <c r="J332" s="5" t="s">
        <v>87</v>
      </c>
      <c r="K332" s="5" t="s">
        <v>13257</v>
      </c>
      <c r="L332" s="5" t="s">
        <v>13259</v>
      </c>
      <c r="M332" s="5" t="s">
        <v>100</v>
      </c>
      <c r="N332" s="5"/>
      <c r="O332" s="5" t="b">
        <f t="shared" ca="1" si="0"/>
        <v>1</v>
      </c>
      <c r="P332" s="5"/>
      <c r="Q332" s="5"/>
      <c r="R332" s="5"/>
      <c r="S332" s="5"/>
      <c r="T332" s="5"/>
      <c r="U332" s="5"/>
      <c r="V332" s="5"/>
      <c r="W332" s="5"/>
      <c r="X332" s="5"/>
      <c r="Y332" s="5"/>
      <c r="Z332" s="5"/>
      <c r="AA332" s="5"/>
      <c r="AB332" s="5"/>
      <c r="AC332" s="5"/>
      <c r="AD332" s="5"/>
    </row>
    <row r="333" spans="1:30" ht="19.5" customHeight="1">
      <c r="A333" s="5" t="s">
        <v>25094</v>
      </c>
      <c r="B333" s="5" t="s">
        <v>3953</v>
      </c>
      <c r="C333" s="5" t="s">
        <v>41</v>
      </c>
      <c r="D333" s="5" t="s">
        <v>114</v>
      </c>
      <c r="E333" s="5" t="s">
        <v>29</v>
      </c>
      <c r="F333" s="7">
        <v>10</v>
      </c>
      <c r="G333" s="7">
        <v>15</v>
      </c>
      <c r="H333" s="5" t="s">
        <v>56</v>
      </c>
      <c r="I333" s="5" t="s">
        <v>125</v>
      </c>
      <c r="J333" s="5" t="s">
        <v>106</v>
      </c>
      <c r="K333" s="5" t="s">
        <v>3955</v>
      </c>
      <c r="L333" s="5" t="s">
        <v>25097</v>
      </c>
      <c r="M333" s="5" t="s">
        <v>167</v>
      </c>
      <c r="N333" s="5"/>
      <c r="O333" s="5" t="b">
        <f t="shared" ca="1" si="0"/>
        <v>1</v>
      </c>
      <c r="P333" s="5"/>
      <c r="Q333" s="5"/>
      <c r="R333" s="5"/>
      <c r="S333" s="5"/>
      <c r="T333" s="5"/>
      <c r="U333" s="5"/>
      <c r="V333" s="5"/>
      <c r="W333" s="5"/>
      <c r="X333" s="5"/>
      <c r="Y333" s="5"/>
      <c r="Z333" s="5"/>
      <c r="AA333" s="5"/>
      <c r="AB333" s="5"/>
      <c r="AC333" s="5"/>
      <c r="AD333" s="5"/>
    </row>
    <row r="334" spans="1:30" ht="19.5" customHeight="1">
      <c r="A334" s="5" t="s">
        <v>5121</v>
      </c>
      <c r="B334" s="5" t="s">
        <v>25099</v>
      </c>
      <c r="C334" s="5" t="s">
        <v>41</v>
      </c>
      <c r="D334" s="5" t="s">
        <v>94</v>
      </c>
      <c r="E334" s="5" t="s">
        <v>45</v>
      </c>
      <c r="F334" s="7">
        <v>10</v>
      </c>
      <c r="G334" s="7">
        <v>16</v>
      </c>
      <c r="H334" s="5" t="s">
        <v>2314</v>
      </c>
      <c r="I334" s="7" t="s">
        <v>24</v>
      </c>
      <c r="J334" s="5" t="s">
        <v>2705</v>
      </c>
      <c r="K334" s="5" t="s">
        <v>25100</v>
      </c>
      <c r="L334" s="5" t="s">
        <v>25101</v>
      </c>
      <c r="M334" s="5" t="s">
        <v>37</v>
      </c>
      <c r="N334" s="5"/>
      <c r="O334" s="5" t="b">
        <f t="shared" ca="1" si="0"/>
        <v>1</v>
      </c>
      <c r="P334" s="5"/>
      <c r="Q334" s="5"/>
      <c r="R334" s="5"/>
      <c r="S334" s="5"/>
      <c r="T334" s="5"/>
      <c r="U334" s="5"/>
      <c r="V334" s="5"/>
      <c r="W334" s="5"/>
      <c r="X334" s="5"/>
      <c r="Y334" s="5"/>
      <c r="Z334" s="5"/>
      <c r="AA334" s="5"/>
      <c r="AB334" s="5"/>
      <c r="AC334" s="5"/>
      <c r="AD334" s="5"/>
    </row>
    <row r="335" spans="1:30" ht="19.5" customHeight="1">
      <c r="A335" s="5" t="s">
        <v>5674</v>
      </c>
      <c r="B335" s="5" t="s">
        <v>4225</v>
      </c>
      <c r="C335" s="5" t="s">
        <v>41</v>
      </c>
      <c r="D335" s="5" t="s">
        <v>43</v>
      </c>
      <c r="E335" s="5" t="s">
        <v>29</v>
      </c>
      <c r="F335" s="7">
        <v>10</v>
      </c>
      <c r="G335" s="7">
        <v>15</v>
      </c>
      <c r="H335" s="5" t="s">
        <v>56</v>
      </c>
      <c r="I335" s="7" t="s">
        <v>24</v>
      </c>
      <c r="J335" s="5" t="s">
        <v>1662</v>
      </c>
      <c r="K335" s="5" t="s">
        <v>25105</v>
      </c>
      <c r="L335" s="5" t="s">
        <v>25106</v>
      </c>
      <c r="M335" s="5" t="s">
        <v>53</v>
      </c>
      <c r="N335" s="5"/>
      <c r="O335" s="5" t="b">
        <f t="shared" ca="1" si="0"/>
        <v>1</v>
      </c>
      <c r="P335" s="5"/>
      <c r="Q335" s="5"/>
      <c r="R335" s="5"/>
      <c r="S335" s="5"/>
      <c r="T335" s="5"/>
      <c r="U335" s="5"/>
      <c r="V335" s="5"/>
      <c r="W335" s="5"/>
      <c r="X335" s="5"/>
      <c r="Y335" s="5"/>
      <c r="Z335" s="5"/>
      <c r="AA335" s="5"/>
      <c r="AB335" s="5"/>
      <c r="AC335" s="5"/>
      <c r="AD335" s="5"/>
    </row>
    <row r="336" spans="1:30" ht="19.5" customHeight="1">
      <c r="A336" s="5" t="s">
        <v>10004</v>
      </c>
      <c r="B336" s="5" t="s">
        <v>25108</v>
      </c>
      <c r="C336" s="5" t="s">
        <v>41</v>
      </c>
      <c r="D336" s="5" t="s">
        <v>94</v>
      </c>
      <c r="E336" s="5" t="s">
        <v>45</v>
      </c>
      <c r="F336" s="7">
        <v>10</v>
      </c>
      <c r="G336" s="7">
        <v>20</v>
      </c>
      <c r="H336" s="5" t="s">
        <v>144</v>
      </c>
      <c r="I336" s="5" t="s">
        <v>31</v>
      </c>
      <c r="J336" s="5" t="s">
        <v>57</v>
      </c>
      <c r="K336" s="9" t="s">
        <v>47</v>
      </c>
      <c r="L336" s="5" t="s">
        <v>25109</v>
      </c>
      <c r="M336" s="5" t="s">
        <v>37</v>
      </c>
      <c r="N336" s="5"/>
      <c r="O336" s="5" t="b">
        <f t="shared" ca="1" si="0"/>
        <v>1</v>
      </c>
      <c r="P336" s="5"/>
      <c r="Q336" s="5"/>
      <c r="R336" s="5"/>
      <c r="S336" s="5"/>
      <c r="T336" s="5"/>
      <c r="U336" s="5"/>
      <c r="V336" s="5"/>
      <c r="W336" s="5"/>
      <c r="X336" s="5"/>
      <c r="Y336" s="5"/>
      <c r="Z336" s="5"/>
      <c r="AA336" s="5"/>
      <c r="AB336" s="5"/>
      <c r="AC336" s="5"/>
      <c r="AD336" s="5"/>
    </row>
    <row r="337" spans="1:30" ht="19.5" customHeight="1">
      <c r="A337" s="5" t="s">
        <v>5730</v>
      </c>
      <c r="B337" s="5" t="s">
        <v>25110</v>
      </c>
      <c r="C337" s="5" t="s">
        <v>41</v>
      </c>
      <c r="D337" s="5" t="s">
        <v>94</v>
      </c>
      <c r="E337" s="5" t="s">
        <v>29</v>
      </c>
      <c r="F337" s="7">
        <v>10</v>
      </c>
      <c r="G337" s="7">
        <v>15</v>
      </c>
      <c r="H337" s="5" t="s">
        <v>56</v>
      </c>
      <c r="I337" s="5" t="s">
        <v>31</v>
      </c>
      <c r="J337" s="5" t="s">
        <v>315</v>
      </c>
      <c r="K337" s="5" t="s">
        <v>5187</v>
      </c>
      <c r="L337" s="5" t="s">
        <v>12371</v>
      </c>
      <c r="M337" s="5" t="s">
        <v>53</v>
      </c>
      <c r="N337" s="5"/>
      <c r="O337" s="5" t="b">
        <f t="shared" ca="1" si="0"/>
        <v>1</v>
      </c>
      <c r="P337" s="5"/>
      <c r="Q337" s="5"/>
      <c r="R337" s="5"/>
      <c r="S337" s="5"/>
      <c r="T337" s="5"/>
      <c r="U337" s="5"/>
      <c r="V337" s="5"/>
      <c r="W337" s="5"/>
      <c r="X337" s="5"/>
      <c r="Y337" s="5"/>
      <c r="Z337" s="5"/>
      <c r="AA337" s="5"/>
      <c r="AB337" s="5"/>
      <c r="AC337" s="5"/>
      <c r="AD337" s="5"/>
    </row>
    <row r="338" spans="1:30" ht="19.5" customHeight="1">
      <c r="A338" s="5" t="s">
        <v>25111</v>
      </c>
      <c r="B338" s="5" t="s">
        <v>23947</v>
      </c>
      <c r="C338" s="5" t="s">
        <v>41</v>
      </c>
      <c r="D338" s="5" t="s">
        <v>94</v>
      </c>
      <c r="E338" s="5" t="s">
        <v>29</v>
      </c>
      <c r="F338" s="7">
        <v>10</v>
      </c>
      <c r="G338" s="7">
        <v>20</v>
      </c>
      <c r="H338" s="5" t="s">
        <v>144</v>
      </c>
      <c r="I338" s="5" t="s">
        <v>125</v>
      </c>
      <c r="J338" s="5" t="s">
        <v>106</v>
      </c>
      <c r="K338" s="5" t="s">
        <v>1883</v>
      </c>
      <c r="L338" s="5" t="s">
        <v>25112</v>
      </c>
      <c r="M338" s="5" t="s">
        <v>37</v>
      </c>
      <c r="N338" s="5" t="b">
        <f ca="1">IFERROR(__xludf.DUMMYFUNCTION("REGEXMATCH(A338,""前端"")"),TRUE)</f>
        <v>1</v>
      </c>
      <c r="O338" s="5" t="b">
        <f t="shared" ca="1" si="0"/>
        <v>1</v>
      </c>
      <c r="P338" s="5"/>
      <c r="Q338" s="5"/>
      <c r="R338" s="5"/>
      <c r="S338" s="5"/>
      <c r="T338" s="5"/>
      <c r="U338" s="5"/>
      <c r="V338" s="5"/>
      <c r="W338" s="5"/>
      <c r="X338" s="5"/>
      <c r="Y338" s="5"/>
      <c r="Z338" s="5"/>
      <c r="AA338" s="5"/>
      <c r="AB338" s="5"/>
      <c r="AC338" s="5"/>
      <c r="AD338" s="5"/>
    </row>
    <row r="339" spans="1:30" ht="19.5" customHeight="1">
      <c r="A339" s="5" t="s">
        <v>25113</v>
      </c>
      <c r="B339" s="5" t="s">
        <v>25114</v>
      </c>
      <c r="C339" s="5" t="s">
        <v>41</v>
      </c>
      <c r="D339" s="5" t="s">
        <v>94</v>
      </c>
      <c r="E339" s="5" t="s">
        <v>29</v>
      </c>
      <c r="F339" s="7">
        <v>10</v>
      </c>
      <c r="G339" s="7">
        <v>15</v>
      </c>
      <c r="H339" s="5" t="s">
        <v>56</v>
      </c>
      <c r="I339" s="5" t="s">
        <v>31</v>
      </c>
      <c r="J339" s="5" t="s">
        <v>25115</v>
      </c>
      <c r="K339" s="9" t="s">
        <v>47</v>
      </c>
      <c r="L339" s="5" t="s">
        <v>25116</v>
      </c>
      <c r="M339" s="5" t="s">
        <v>53</v>
      </c>
      <c r="N339" s="5"/>
      <c r="O339" s="5" t="b">
        <f t="shared" ca="1" si="0"/>
        <v>1</v>
      </c>
      <c r="P339" s="5"/>
      <c r="Q339" s="5"/>
      <c r="R339" s="5"/>
      <c r="S339" s="5"/>
      <c r="T339" s="5"/>
      <c r="U339" s="5"/>
      <c r="V339" s="5"/>
      <c r="W339" s="5"/>
      <c r="X339" s="5"/>
      <c r="Y339" s="5"/>
      <c r="Z339" s="5"/>
      <c r="AA339" s="5"/>
      <c r="AB339" s="5"/>
      <c r="AC339" s="5"/>
      <c r="AD339" s="5"/>
    </row>
    <row r="340" spans="1:30" ht="19.5" customHeight="1">
      <c r="A340" s="5" t="s">
        <v>7132</v>
      </c>
      <c r="B340" s="5" t="s">
        <v>25117</v>
      </c>
      <c r="C340" s="5" t="s">
        <v>41</v>
      </c>
      <c r="D340" s="5" t="s">
        <v>94</v>
      </c>
      <c r="E340" s="5" t="s">
        <v>29</v>
      </c>
      <c r="F340" s="7">
        <v>10</v>
      </c>
      <c r="G340" s="7">
        <v>20</v>
      </c>
      <c r="H340" s="5" t="s">
        <v>144</v>
      </c>
      <c r="I340" s="5" t="s">
        <v>125</v>
      </c>
      <c r="J340" s="5" t="s">
        <v>947</v>
      </c>
      <c r="K340" s="5" t="s">
        <v>25118</v>
      </c>
      <c r="L340" s="5" t="s">
        <v>25119</v>
      </c>
      <c r="M340" s="5" t="s">
        <v>53</v>
      </c>
      <c r="N340" s="5"/>
      <c r="O340" s="5" t="b">
        <f t="shared" ca="1" si="0"/>
        <v>1</v>
      </c>
      <c r="P340" s="5"/>
      <c r="Q340" s="5"/>
      <c r="R340" s="5"/>
      <c r="S340" s="5"/>
      <c r="T340" s="5"/>
      <c r="U340" s="5"/>
      <c r="V340" s="5"/>
      <c r="W340" s="5"/>
      <c r="X340" s="5"/>
      <c r="Y340" s="5"/>
      <c r="Z340" s="5"/>
      <c r="AA340" s="5"/>
      <c r="AB340" s="5"/>
      <c r="AC340" s="5"/>
      <c r="AD340" s="5"/>
    </row>
    <row r="341" spans="1:30" ht="19.5" customHeight="1">
      <c r="A341" s="5" t="s">
        <v>25120</v>
      </c>
      <c r="B341" s="5" t="s">
        <v>25121</v>
      </c>
      <c r="C341" s="5" t="s">
        <v>41</v>
      </c>
      <c r="D341" s="5" t="s">
        <v>94</v>
      </c>
      <c r="E341" s="5" t="s">
        <v>29</v>
      </c>
      <c r="F341" s="7">
        <v>10</v>
      </c>
      <c r="G341" s="7">
        <v>20</v>
      </c>
      <c r="H341" s="5" t="s">
        <v>144</v>
      </c>
      <c r="I341" s="5" t="s">
        <v>31</v>
      </c>
      <c r="J341" s="5" t="s">
        <v>87</v>
      </c>
      <c r="K341" s="5" t="s">
        <v>25122</v>
      </c>
      <c r="L341" s="5" t="s">
        <v>25123</v>
      </c>
      <c r="M341" s="5" t="s">
        <v>53</v>
      </c>
      <c r="N341" s="5"/>
      <c r="O341" s="5" t="b">
        <f t="shared" ca="1" si="0"/>
        <v>1</v>
      </c>
      <c r="P341" s="5"/>
      <c r="Q341" s="5"/>
      <c r="R341" s="5"/>
      <c r="S341" s="5"/>
      <c r="T341" s="5"/>
      <c r="U341" s="5"/>
      <c r="V341" s="5"/>
      <c r="W341" s="5"/>
      <c r="X341" s="5"/>
      <c r="Y341" s="5"/>
      <c r="Z341" s="5"/>
      <c r="AA341" s="5"/>
      <c r="AB341" s="5"/>
      <c r="AC341" s="5"/>
      <c r="AD341" s="5"/>
    </row>
    <row r="342" spans="1:30" ht="19.5" customHeight="1">
      <c r="A342" s="5" t="s">
        <v>25124</v>
      </c>
      <c r="B342" s="5" t="s">
        <v>25125</v>
      </c>
      <c r="C342" s="5" t="s">
        <v>41</v>
      </c>
      <c r="D342" s="5" t="s">
        <v>94</v>
      </c>
      <c r="E342" s="5" t="s">
        <v>29</v>
      </c>
      <c r="F342" s="7">
        <v>10</v>
      </c>
      <c r="G342" s="7">
        <v>20</v>
      </c>
      <c r="H342" s="5" t="s">
        <v>144</v>
      </c>
      <c r="I342" s="5" t="s">
        <v>125</v>
      </c>
      <c r="J342" s="5" t="s">
        <v>947</v>
      </c>
      <c r="K342" s="5" t="s">
        <v>25126</v>
      </c>
      <c r="L342" s="5" t="s">
        <v>25127</v>
      </c>
      <c r="M342" s="5" t="s">
        <v>53</v>
      </c>
      <c r="N342" s="5"/>
      <c r="O342" s="5" t="b">
        <f t="shared" ca="1" si="0"/>
        <v>1</v>
      </c>
      <c r="P342" s="5"/>
      <c r="Q342" s="5"/>
      <c r="R342" s="5"/>
      <c r="S342" s="5"/>
      <c r="T342" s="5"/>
      <c r="U342" s="5"/>
      <c r="V342" s="5"/>
      <c r="W342" s="5"/>
      <c r="X342" s="5"/>
      <c r="Y342" s="5"/>
      <c r="Z342" s="5"/>
      <c r="AA342" s="5"/>
      <c r="AB342" s="5"/>
      <c r="AC342" s="5"/>
      <c r="AD342" s="5"/>
    </row>
    <row r="343" spans="1:30" ht="19.5" customHeight="1">
      <c r="A343" s="5" t="s">
        <v>23980</v>
      </c>
      <c r="B343" s="5" t="s">
        <v>25128</v>
      </c>
      <c r="C343" s="5" t="s">
        <v>41</v>
      </c>
      <c r="D343" s="5" t="s">
        <v>94</v>
      </c>
      <c r="E343" s="5" t="s">
        <v>29</v>
      </c>
      <c r="F343" s="7">
        <v>10</v>
      </c>
      <c r="G343" s="7">
        <v>20</v>
      </c>
      <c r="H343" s="5" t="s">
        <v>144</v>
      </c>
      <c r="I343" s="5" t="s">
        <v>31</v>
      </c>
      <c r="J343" s="5" t="s">
        <v>57</v>
      </c>
      <c r="K343" s="5" t="s">
        <v>25129</v>
      </c>
      <c r="L343" s="5" t="s">
        <v>25130</v>
      </c>
      <c r="M343" s="5" t="s">
        <v>100</v>
      </c>
      <c r="N343" s="5"/>
      <c r="O343" s="5" t="b">
        <f t="shared" ca="1" si="0"/>
        <v>1</v>
      </c>
      <c r="P343" s="5"/>
      <c r="Q343" s="5"/>
      <c r="R343" s="5"/>
      <c r="S343" s="5"/>
      <c r="T343" s="5"/>
      <c r="U343" s="5"/>
      <c r="V343" s="5"/>
      <c r="W343" s="5"/>
      <c r="X343" s="5"/>
      <c r="Y343" s="5"/>
      <c r="Z343" s="5"/>
      <c r="AA343" s="5"/>
      <c r="AB343" s="5"/>
      <c r="AC343" s="5"/>
      <c r="AD343" s="5"/>
    </row>
    <row r="344" spans="1:30" ht="19.5" customHeight="1">
      <c r="A344" s="5" t="s">
        <v>25131</v>
      </c>
      <c r="B344" s="5" t="s">
        <v>24670</v>
      </c>
      <c r="C344" s="5" t="s">
        <v>41</v>
      </c>
      <c r="D344" s="5" t="s">
        <v>94</v>
      </c>
      <c r="E344" s="5" t="s">
        <v>29</v>
      </c>
      <c r="F344" s="7">
        <v>10</v>
      </c>
      <c r="G344" s="7">
        <v>20</v>
      </c>
      <c r="H344" s="5" t="s">
        <v>144</v>
      </c>
      <c r="I344" s="5" t="s">
        <v>31</v>
      </c>
      <c r="J344" s="5" t="s">
        <v>106</v>
      </c>
      <c r="K344" s="5" t="s">
        <v>25132</v>
      </c>
      <c r="L344" s="5" t="s">
        <v>25133</v>
      </c>
      <c r="M344" s="5" t="s">
        <v>53</v>
      </c>
      <c r="N344" s="5"/>
      <c r="O344" s="5" t="b">
        <f t="shared" ca="1" si="0"/>
        <v>1</v>
      </c>
      <c r="P344" s="5"/>
      <c r="Q344" s="5"/>
      <c r="R344" s="5"/>
      <c r="S344" s="5"/>
      <c r="T344" s="5"/>
      <c r="U344" s="5"/>
      <c r="V344" s="5"/>
      <c r="W344" s="5"/>
      <c r="X344" s="5"/>
      <c r="Y344" s="5"/>
      <c r="Z344" s="5"/>
      <c r="AA344" s="5"/>
      <c r="AB344" s="5"/>
      <c r="AC344" s="5"/>
      <c r="AD344" s="5"/>
    </row>
    <row r="345" spans="1:30" ht="19.5" customHeight="1">
      <c r="A345" s="5" t="s">
        <v>25134</v>
      </c>
      <c r="B345" s="5" t="s">
        <v>25135</v>
      </c>
      <c r="C345" s="5" t="s">
        <v>41</v>
      </c>
      <c r="D345" s="5" t="s">
        <v>94</v>
      </c>
      <c r="E345" s="5" t="s">
        <v>29</v>
      </c>
      <c r="F345" s="7">
        <v>10</v>
      </c>
      <c r="G345" s="7">
        <v>16</v>
      </c>
      <c r="H345" s="5" t="s">
        <v>2314</v>
      </c>
      <c r="I345" s="5" t="s">
        <v>125</v>
      </c>
      <c r="J345" s="5" t="s">
        <v>947</v>
      </c>
      <c r="K345" s="5" t="s">
        <v>25136</v>
      </c>
      <c r="L345" s="5" t="s">
        <v>25137</v>
      </c>
      <c r="M345" s="5" t="s">
        <v>53</v>
      </c>
      <c r="N345" s="5"/>
      <c r="O345" s="5" t="b">
        <f t="shared" ca="1" si="0"/>
        <v>1</v>
      </c>
      <c r="P345" s="5"/>
      <c r="Q345" s="5"/>
      <c r="R345" s="5"/>
      <c r="S345" s="5"/>
      <c r="T345" s="5"/>
      <c r="U345" s="5"/>
      <c r="V345" s="5"/>
      <c r="W345" s="5"/>
      <c r="X345" s="5"/>
      <c r="Y345" s="5"/>
      <c r="Z345" s="5"/>
      <c r="AA345" s="5"/>
      <c r="AB345" s="5"/>
      <c r="AC345" s="5"/>
      <c r="AD345" s="5"/>
    </row>
    <row r="346" spans="1:30" ht="19.5" customHeight="1">
      <c r="A346" s="5" t="s">
        <v>25138</v>
      </c>
      <c r="B346" s="5" t="s">
        <v>25139</v>
      </c>
      <c r="C346" s="5" t="s">
        <v>41</v>
      </c>
      <c r="D346" s="5" t="s">
        <v>874</v>
      </c>
      <c r="E346" s="5" t="s">
        <v>29</v>
      </c>
      <c r="F346" s="7">
        <v>10</v>
      </c>
      <c r="G346" s="7">
        <v>20</v>
      </c>
      <c r="H346" s="5" t="s">
        <v>144</v>
      </c>
      <c r="I346" s="5" t="s">
        <v>31</v>
      </c>
      <c r="J346" s="5" t="s">
        <v>57</v>
      </c>
      <c r="K346" s="9" t="s">
        <v>47</v>
      </c>
      <c r="L346" s="5" t="s">
        <v>25140</v>
      </c>
      <c r="M346" s="5" t="s">
        <v>100</v>
      </c>
      <c r="N346" s="5"/>
      <c r="O346" s="5" t="b">
        <f t="shared" ca="1" si="0"/>
        <v>1</v>
      </c>
      <c r="P346" s="5"/>
      <c r="Q346" s="5"/>
      <c r="R346" s="5"/>
      <c r="S346" s="5"/>
      <c r="T346" s="5"/>
      <c r="U346" s="5"/>
      <c r="V346" s="5"/>
      <c r="W346" s="5"/>
      <c r="X346" s="5"/>
      <c r="Y346" s="5"/>
      <c r="Z346" s="5"/>
      <c r="AA346" s="5"/>
      <c r="AB346" s="5"/>
      <c r="AC346" s="5"/>
      <c r="AD346" s="5"/>
    </row>
    <row r="347" spans="1:30" ht="19.5" customHeight="1">
      <c r="A347" s="5" t="s">
        <v>23971</v>
      </c>
      <c r="B347" s="5" t="s">
        <v>25141</v>
      </c>
      <c r="C347" s="5" t="s">
        <v>41</v>
      </c>
      <c r="D347" s="5" t="s">
        <v>94</v>
      </c>
      <c r="E347" s="5" t="s">
        <v>29</v>
      </c>
      <c r="F347" s="7">
        <v>10</v>
      </c>
      <c r="G347" s="7">
        <v>15</v>
      </c>
      <c r="H347" s="5" t="s">
        <v>56</v>
      </c>
      <c r="I347" s="5" t="s">
        <v>125</v>
      </c>
      <c r="J347" s="5" t="s">
        <v>110</v>
      </c>
      <c r="K347" s="5" t="s">
        <v>25142</v>
      </c>
      <c r="L347" s="9" t="s">
        <v>47</v>
      </c>
      <c r="M347" s="5" t="s">
        <v>100</v>
      </c>
      <c r="N347" s="5" t="b">
        <f ca="1">IFERROR(__xludf.DUMMYFUNCTION("REGEXMATCH(A347,""前端"")"),FALSE)</f>
        <v>0</v>
      </c>
      <c r="O347" s="5" t="b">
        <f t="shared" ca="1" si="0"/>
        <v>1</v>
      </c>
      <c r="P347" s="5"/>
      <c r="Q347" s="5"/>
      <c r="R347" s="5"/>
      <c r="S347" s="5"/>
      <c r="T347" s="5"/>
      <c r="U347" s="5"/>
      <c r="V347" s="5"/>
      <c r="W347" s="5"/>
      <c r="X347" s="5"/>
      <c r="Y347" s="5"/>
      <c r="Z347" s="5"/>
      <c r="AA347" s="5"/>
      <c r="AB347" s="5"/>
      <c r="AC347" s="5"/>
      <c r="AD347" s="5"/>
    </row>
    <row r="348" spans="1:30" ht="19.5" customHeight="1">
      <c r="A348" s="5" t="s">
        <v>24863</v>
      </c>
      <c r="B348" s="5" t="s">
        <v>25143</v>
      </c>
      <c r="C348" s="5" t="s">
        <v>41</v>
      </c>
      <c r="D348" s="5" t="s">
        <v>94</v>
      </c>
      <c r="E348" s="5" t="s">
        <v>29</v>
      </c>
      <c r="F348" s="7">
        <v>10</v>
      </c>
      <c r="G348" s="7">
        <v>30</v>
      </c>
      <c r="H348" s="5" t="s">
        <v>2866</v>
      </c>
      <c r="I348" s="5" t="s">
        <v>108</v>
      </c>
      <c r="J348" s="5" t="s">
        <v>76</v>
      </c>
      <c r="K348" s="9" t="s">
        <v>47</v>
      </c>
      <c r="L348" s="5" t="s">
        <v>25144</v>
      </c>
      <c r="M348" s="5" t="s">
        <v>100</v>
      </c>
      <c r="N348" s="5"/>
      <c r="O348" s="5" t="b">
        <f t="shared" ca="1" si="0"/>
        <v>1</v>
      </c>
      <c r="P348" s="5"/>
      <c r="Q348" s="5"/>
      <c r="R348" s="5"/>
      <c r="S348" s="5"/>
      <c r="T348" s="5"/>
      <c r="U348" s="5"/>
      <c r="V348" s="5"/>
      <c r="W348" s="5"/>
      <c r="X348" s="5"/>
      <c r="Y348" s="5"/>
      <c r="Z348" s="5"/>
      <c r="AA348" s="5"/>
      <c r="AB348" s="5"/>
      <c r="AC348" s="5"/>
      <c r="AD348" s="5"/>
    </row>
    <row r="349" spans="1:30" ht="19.5" customHeight="1">
      <c r="A349" s="5" t="s">
        <v>7132</v>
      </c>
      <c r="B349" s="5" t="s">
        <v>25145</v>
      </c>
      <c r="C349" s="5" t="s">
        <v>41</v>
      </c>
      <c r="D349" s="5" t="s">
        <v>94</v>
      </c>
      <c r="E349" s="5" t="s">
        <v>29</v>
      </c>
      <c r="F349" s="7">
        <v>10</v>
      </c>
      <c r="G349" s="7">
        <v>20</v>
      </c>
      <c r="H349" s="5" t="s">
        <v>144</v>
      </c>
      <c r="I349" s="7" t="s">
        <v>24</v>
      </c>
      <c r="J349" s="5" t="s">
        <v>2924</v>
      </c>
      <c r="K349" s="5" t="s">
        <v>25146</v>
      </c>
      <c r="L349" s="5" t="s">
        <v>25147</v>
      </c>
      <c r="M349" s="5" t="s">
        <v>37</v>
      </c>
      <c r="N349" s="5"/>
      <c r="O349" s="5" t="b">
        <f t="shared" ca="1" si="0"/>
        <v>1</v>
      </c>
      <c r="P349" s="5"/>
      <c r="Q349" s="5"/>
      <c r="R349" s="5"/>
      <c r="S349" s="5"/>
      <c r="T349" s="5"/>
      <c r="U349" s="5"/>
      <c r="V349" s="5"/>
      <c r="W349" s="5"/>
      <c r="X349" s="5"/>
      <c r="Y349" s="5"/>
      <c r="Z349" s="5"/>
      <c r="AA349" s="5"/>
      <c r="AB349" s="5"/>
      <c r="AC349" s="5"/>
      <c r="AD349" s="5"/>
    </row>
    <row r="350" spans="1:30" ht="19.5" customHeight="1">
      <c r="A350" s="5" t="s">
        <v>25149</v>
      </c>
      <c r="B350" s="5" t="s">
        <v>25150</v>
      </c>
      <c r="C350" s="5" t="s">
        <v>41</v>
      </c>
      <c r="D350" s="5" t="s">
        <v>47</v>
      </c>
      <c r="E350" s="5" t="s">
        <v>45</v>
      </c>
      <c r="F350" s="7">
        <v>10</v>
      </c>
      <c r="G350" s="7">
        <v>20</v>
      </c>
      <c r="H350" s="5" t="s">
        <v>144</v>
      </c>
      <c r="I350" s="5" t="s">
        <v>108</v>
      </c>
      <c r="J350" s="5" t="s">
        <v>76</v>
      </c>
      <c r="K350" s="5" t="s">
        <v>25151</v>
      </c>
      <c r="L350" s="5" t="s">
        <v>25152</v>
      </c>
      <c r="M350" s="5" t="s">
        <v>42</v>
      </c>
      <c r="N350" s="5"/>
      <c r="O350" s="5" t="b">
        <f t="shared" ca="1" si="0"/>
        <v>1</v>
      </c>
      <c r="P350" s="5"/>
      <c r="Q350" s="5"/>
      <c r="R350" s="5"/>
      <c r="S350" s="5"/>
      <c r="T350" s="5"/>
      <c r="U350" s="5"/>
      <c r="V350" s="5"/>
      <c r="W350" s="5"/>
      <c r="X350" s="5"/>
      <c r="Y350" s="5"/>
      <c r="Z350" s="5"/>
      <c r="AA350" s="5"/>
      <c r="AB350" s="5"/>
      <c r="AC350" s="5"/>
      <c r="AD350" s="5"/>
    </row>
    <row r="351" spans="1:30" ht="19.5" customHeight="1">
      <c r="A351" s="5" t="s">
        <v>24340</v>
      </c>
      <c r="B351" s="5" t="s">
        <v>25153</v>
      </c>
      <c r="C351" s="5" t="s">
        <v>41</v>
      </c>
      <c r="D351" s="5" t="s">
        <v>43</v>
      </c>
      <c r="E351" s="5" t="s">
        <v>29</v>
      </c>
      <c r="F351" s="7">
        <v>10</v>
      </c>
      <c r="G351" s="7">
        <v>15</v>
      </c>
      <c r="H351" s="5" t="s">
        <v>56</v>
      </c>
      <c r="I351" s="5" t="s">
        <v>31</v>
      </c>
      <c r="J351" s="5" t="s">
        <v>947</v>
      </c>
      <c r="K351" s="5" t="s">
        <v>2250</v>
      </c>
      <c r="L351" s="5" t="s">
        <v>25156</v>
      </c>
      <c r="M351" s="5" t="s">
        <v>53</v>
      </c>
      <c r="N351" s="5"/>
      <c r="O351" s="5" t="b">
        <f t="shared" ca="1" si="0"/>
        <v>1</v>
      </c>
      <c r="P351" s="5"/>
      <c r="Q351" s="5"/>
      <c r="R351" s="5"/>
      <c r="S351" s="5"/>
      <c r="T351" s="5"/>
      <c r="U351" s="5"/>
      <c r="V351" s="5"/>
      <c r="W351" s="5"/>
      <c r="X351" s="5"/>
      <c r="Y351" s="5"/>
      <c r="Z351" s="5"/>
      <c r="AA351" s="5"/>
      <c r="AB351" s="5"/>
      <c r="AC351" s="5"/>
      <c r="AD351" s="5"/>
    </row>
    <row r="352" spans="1:30" ht="19.5" customHeight="1">
      <c r="A352" s="5" t="s">
        <v>25157</v>
      </c>
      <c r="B352" s="5" t="s">
        <v>5331</v>
      </c>
      <c r="C352" s="5" t="s">
        <v>41</v>
      </c>
      <c r="D352" s="5" t="s">
        <v>94</v>
      </c>
      <c r="E352" s="5" t="s">
        <v>45</v>
      </c>
      <c r="F352" s="7">
        <v>10</v>
      </c>
      <c r="G352" s="7">
        <v>15</v>
      </c>
      <c r="H352" s="5" t="s">
        <v>56</v>
      </c>
      <c r="I352" s="5" t="s">
        <v>66</v>
      </c>
      <c r="J352" s="5" t="s">
        <v>57</v>
      </c>
      <c r="K352" s="5" t="s">
        <v>1596</v>
      </c>
      <c r="L352" s="5" t="s">
        <v>25158</v>
      </c>
      <c r="M352" s="5" t="s">
        <v>37</v>
      </c>
      <c r="N352" s="5"/>
      <c r="O352" s="5" t="b">
        <f t="shared" ca="1" si="0"/>
        <v>1</v>
      </c>
      <c r="P352" s="5"/>
      <c r="Q352" s="5"/>
      <c r="R352" s="5"/>
      <c r="S352" s="5"/>
      <c r="T352" s="5"/>
      <c r="U352" s="5"/>
      <c r="V352" s="5"/>
      <c r="W352" s="5"/>
      <c r="X352" s="5"/>
      <c r="Y352" s="5"/>
      <c r="Z352" s="5"/>
      <c r="AA352" s="5"/>
      <c r="AB352" s="5"/>
      <c r="AC352" s="5"/>
      <c r="AD352" s="5"/>
    </row>
    <row r="353" spans="1:30" ht="19.5" customHeight="1">
      <c r="A353" s="5" t="s">
        <v>25159</v>
      </c>
      <c r="B353" s="5" t="s">
        <v>7754</v>
      </c>
      <c r="C353" s="5" t="s">
        <v>41</v>
      </c>
      <c r="D353" s="5" t="s">
        <v>94</v>
      </c>
      <c r="E353" s="5" t="s">
        <v>45</v>
      </c>
      <c r="F353" s="7">
        <v>10</v>
      </c>
      <c r="G353" s="7">
        <v>15</v>
      </c>
      <c r="H353" s="5" t="s">
        <v>56</v>
      </c>
      <c r="I353" s="5" t="s">
        <v>108</v>
      </c>
      <c r="J353" s="5" t="s">
        <v>315</v>
      </c>
      <c r="K353" s="5" t="s">
        <v>25160</v>
      </c>
      <c r="L353" s="5" t="s">
        <v>25161</v>
      </c>
      <c r="M353" s="5" t="s">
        <v>100</v>
      </c>
      <c r="N353" s="5"/>
      <c r="O353" s="5" t="b">
        <f t="shared" ca="1" si="0"/>
        <v>1</v>
      </c>
      <c r="P353" s="5"/>
      <c r="Q353" s="5"/>
      <c r="R353" s="5"/>
      <c r="S353" s="5"/>
      <c r="T353" s="5"/>
      <c r="U353" s="5"/>
      <c r="V353" s="5"/>
      <c r="W353" s="5"/>
      <c r="X353" s="5"/>
      <c r="Y353" s="5"/>
      <c r="Z353" s="5"/>
      <c r="AA353" s="5"/>
      <c r="AB353" s="5"/>
      <c r="AC353" s="5"/>
      <c r="AD353" s="5"/>
    </row>
    <row r="354" spans="1:30" ht="19.5" customHeight="1">
      <c r="A354" s="5" t="s">
        <v>13759</v>
      </c>
      <c r="B354" s="5" t="s">
        <v>4099</v>
      </c>
      <c r="C354" s="5" t="s">
        <v>41</v>
      </c>
      <c r="D354" s="5" t="s">
        <v>94</v>
      </c>
      <c r="E354" s="5" t="s">
        <v>29</v>
      </c>
      <c r="F354" s="7">
        <v>10</v>
      </c>
      <c r="G354" s="7">
        <v>20</v>
      </c>
      <c r="H354" s="5" t="s">
        <v>144</v>
      </c>
      <c r="I354" s="5" t="s">
        <v>31</v>
      </c>
      <c r="J354" s="5" t="s">
        <v>315</v>
      </c>
      <c r="K354" s="5" t="s">
        <v>688</v>
      </c>
      <c r="L354" s="5" t="s">
        <v>25162</v>
      </c>
      <c r="M354" s="5" t="s">
        <v>100</v>
      </c>
      <c r="N354" s="5"/>
      <c r="O354" s="5" t="b">
        <f t="shared" ca="1" si="0"/>
        <v>1</v>
      </c>
      <c r="P354" s="5"/>
      <c r="Q354" s="5"/>
      <c r="R354" s="5"/>
      <c r="S354" s="5"/>
      <c r="T354" s="5"/>
      <c r="U354" s="5"/>
      <c r="V354" s="5"/>
      <c r="W354" s="5"/>
      <c r="X354" s="5"/>
      <c r="Y354" s="5"/>
      <c r="Z354" s="5"/>
      <c r="AA354" s="5"/>
      <c r="AB354" s="5"/>
      <c r="AC354" s="5"/>
      <c r="AD354" s="5"/>
    </row>
    <row r="355" spans="1:30" ht="19.5" customHeight="1">
      <c r="A355" s="5" t="s">
        <v>7605</v>
      </c>
      <c r="B355" s="5" t="s">
        <v>6098</v>
      </c>
      <c r="C355" s="5" t="s">
        <v>41</v>
      </c>
      <c r="D355" s="5" t="s">
        <v>94</v>
      </c>
      <c r="E355" s="5" t="s">
        <v>29</v>
      </c>
      <c r="F355" s="7">
        <v>10</v>
      </c>
      <c r="G355" s="7">
        <v>13</v>
      </c>
      <c r="H355" s="5" t="s">
        <v>1661</v>
      </c>
      <c r="I355" s="5" t="s">
        <v>31</v>
      </c>
      <c r="J355" s="5" t="s">
        <v>106</v>
      </c>
      <c r="K355" s="5" t="s">
        <v>6101</v>
      </c>
      <c r="L355" s="5" t="s">
        <v>13760</v>
      </c>
      <c r="M355" s="5" t="s">
        <v>53</v>
      </c>
      <c r="N355" s="5"/>
      <c r="O355" s="5" t="b">
        <f t="shared" ca="1" si="0"/>
        <v>1</v>
      </c>
      <c r="P355" s="5"/>
      <c r="Q355" s="5"/>
      <c r="R355" s="5"/>
      <c r="S355" s="5"/>
      <c r="T355" s="5"/>
      <c r="U355" s="5"/>
      <c r="V355" s="5"/>
      <c r="W355" s="5"/>
      <c r="X355" s="5"/>
      <c r="Y355" s="5"/>
      <c r="Z355" s="5"/>
      <c r="AA355" s="5"/>
      <c r="AB355" s="5"/>
      <c r="AC355" s="5"/>
      <c r="AD355" s="5"/>
    </row>
    <row r="356" spans="1:30" ht="19.5" customHeight="1">
      <c r="A356" s="5" t="s">
        <v>25163</v>
      </c>
      <c r="B356" s="5" t="s">
        <v>25052</v>
      </c>
      <c r="C356" s="5" t="s">
        <v>41</v>
      </c>
      <c r="D356" s="5" t="s">
        <v>43</v>
      </c>
      <c r="E356" s="5" t="s">
        <v>45</v>
      </c>
      <c r="F356" s="7">
        <v>10</v>
      </c>
      <c r="G356" s="7">
        <v>30</v>
      </c>
      <c r="H356" s="5" t="s">
        <v>2866</v>
      </c>
      <c r="I356" s="5" t="s">
        <v>31</v>
      </c>
      <c r="J356" s="5" t="s">
        <v>87</v>
      </c>
      <c r="K356" s="5" t="s">
        <v>25053</v>
      </c>
      <c r="L356" s="5" t="s">
        <v>25164</v>
      </c>
      <c r="M356" s="5" t="s">
        <v>100</v>
      </c>
      <c r="N356" s="5"/>
      <c r="O356" s="5" t="b">
        <f t="shared" ca="1" si="0"/>
        <v>1</v>
      </c>
      <c r="P356" s="5"/>
      <c r="Q356" s="5"/>
      <c r="R356" s="5"/>
      <c r="S356" s="5"/>
      <c r="T356" s="5"/>
      <c r="U356" s="5"/>
      <c r="V356" s="5"/>
      <c r="W356" s="5"/>
      <c r="X356" s="5"/>
      <c r="Y356" s="5"/>
      <c r="Z356" s="5"/>
      <c r="AA356" s="5"/>
      <c r="AB356" s="5"/>
      <c r="AC356" s="5"/>
      <c r="AD356" s="5"/>
    </row>
    <row r="357" spans="1:30" ht="19.5" customHeight="1">
      <c r="A357" s="5" t="s">
        <v>7605</v>
      </c>
      <c r="B357" s="5" t="s">
        <v>12738</v>
      </c>
      <c r="C357" s="5" t="s">
        <v>41</v>
      </c>
      <c r="D357" s="5" t="s">
        <v>94</v>
      </c>
      <c r="E357" s="5" t="s">
        <v>45</v>
      </c>
      <c r="F357" s="7">
        <v>10</v>
      </c>
      <c r="G357" s="7">
        <v>18</v>
      </c>
      <c r="H357" s="5" t="s">
        <v>964</v>
      </c>
      <c r="I357" s="5" t="s">
        <v>125</v>
      </c>
      <c r="J357" s="5" t="s">
        <v>947</v>
      </c>
      <c r="K357" s="5" t="s">
        <v>25065</v>
      </c>
      <c r="L357" s="5" t="s">
        <v>25165</v>
      </c>
      <c r="M357" s="5" t="s">
        <v>37</v>
      </c>
      <c r="N357" s="5"/>
      <c r="O357" s="5" t="b">
        <f t="shared" ca="1" si="0"/>
        <v>1</v>
      </c>
      <c r="P357" s="5"/>
      <c r="Q357" s="5"/>
      <c r="R357" s="5"/>
      <c r="S357" s="5"/>
      <c r="T357" s="5"/>
      <c r="U357" s="5"/>
      <c r="V357" s="5"/>
      <c r="W357" s="5"/>
      <c r="X357" s="5"/>
      <c r="Y357" s="5"/>
      <c r="Z357" s="5"/>
      <c r="AA357" s="5"/>
      <c r="AB357" s="5"/>
      <c r="AC357" s="5"/>
      <c r="AD357" s="5"/>
    </row>
    <row r="358" spans="1:30" ht="19.5" customHeight="1">
      <c r="A358" s="5" t="s">
        <v>25166</v>
      </c>
      <c r="B358" s="5" t="s">
        <v>5331</v>
      </c>
      <c r="C358" s="5" t="s">
        <v>41</v>
      </c>
      <c r="D358" s="5" t="s">
        <v>169</v>
      </c>
      <c r="E358" s="5" t="s">
        <v>29</v>
      </c>
      <c r="F358" s="7">
        <v>10</v>
      </c>
      <c r="G358" s="7">
        <v>15</v>
      </c>
      <c r="H358" s="5" t="s">
        <v>56</v>
      </c>
      <c r="I358" s="5" t="s">
        <v>108</v>
      </c>
      <c r="J358" s="5" t="s">
        <v>57</v>
      </c>
      <c r="K358" s="5" t="s">
        <v>1596</v>
      </c>
      <c r="L358" s="5" t="s">
        <v>25167</v>
      </c>
      <c r="M358" s="5" t="s">
        <v>37</v>
      </c>
      <c r="N358" s="5"/>
      <c r="O358" s="5" t="b">
        <f t="shared" ca="1" si="0"/>
        <v>1</v>
      </c>
      <c r="P358" s="5"/>
      <c r="Q358" s="5"/>
      <c r="R358" s="5"/>
      <c r="S358" s="5"/>
      <c r="T358" s="5"/>
      <c r="U358" s="5"/>
      <c r="V358" s="5"/>
      <c r="W358" s="5"/>
      <c r="X358" s="5"/>
      <c r="Y358" s="5"/>
      <c r="Z358" s="5"/>
      <c r="AA358" s="5"/>
      <c r="AB358" s="5"/>
      <c r="AC358" s="5"/>
      <c r="AD358" s="5"/>
    </row>
    <row r="359" spans="1:30" ht="19.5" customHeight="1">
      <c r="A359" s="5" t="s">
        <v>25168</v>
      </c>
      <c r="B359" s="5" t="s">
        <v>24006</v>
      </c>
      <c r="C359" s="5" t="s">
        <v>41</v>
      </c>
      <c r="D359" s="5" t="s">
        <v>874</v>
      </c>
      <c r="E359" s="5" t="s">
        <v>29</v>
      </c>
      <c r="F359" s="7">
        <v>10</v>
      </c>
      <c r="G359" s="7">
        <v>20</v>
      </c>
      <c r="H359" s="5" t="s">
        <v>144</v>
      </c>
      <c r="I359" s="5" t="s">
        <v>108</v>
      </c>
      <c r="J359" s="5" t="s">
        <v>57</v>
      </c>
      <c r="K359" s="5" t="s">
        <v>24007</v>
      </c>
      <c r="L359" s="5" t="s">
        <v>25169</v>
      </c>
      <c r="M359" s="5" t="s">
        <v>53</v>
      </c>
      <c r="N359" s="5"/>
      <c r="O359" s="5" t="b">
        <f t="shared" ca="1" si="0"/>
        <v>1</v>
      </c>
      <c r="P359" s="5"/>
      <c r="Q359" s="5"/>
      <c r="R359" s="5"/>
      <c r="S359" s="5"/>
      <c r="T359" s="5"/>
      <c r="U359" s="5"/>
      <c r="V359" s="5"/>
      <c r="W359" s="5"/>
      <c r="X359" s="5"/>
      <c r="Y359" s="5"/>
      <c r="Z359" s="5"/>
      <c r="AA359" s="5"/>
      <c r="AB359" s="5"/>
      <c r="AC359" s="5"/>
      <c r="AD359" s="5"/>
    </row>
    <row r="360" spans="1:30" ht="19.5" customHeight="1">
      <c r="A360" s="5" t="s">
        <v>7605</v>
      </c>
      <c r="B360" s="5" t="s">
        <v>24006</v>
      </c>
      <c r="C360" s="5" t="s">
        <v>41</v>
      </c>
      <c r="D360" s="5" t="s">
        <v>874</v>
      </c>
      <c r="E360" s="5" t="s">
        <v>29</v>
      </c>
      <c r="F360" s="7">
        <v>10</v>
      </c>
      <c r="G360" s="7">
        <v>20</v>
      </c>
      <c r="H360" s="5" t="s">
        <v>144</v>
      </c>
      <c r="I360" s="5" t="s">
        <v>31</v>
      </c>
      <c r="J360" s="5" t="s">
        <v>57</v>
      </c>
      <c r="K360" s="5" t="s">
        <v>24007</v>
      </c>
      <c r="L360" s="5" t="s">
        <v>23977</v>
      </c>
      <c r="M360" s="5" t="s">
        <v>53</v>
      </c>
      <c r="N360" s="5"/>
      <c r="O360" s="5" t="b">
        <f t="shared" ca="1" si="0"/>
        <v>1</v>
      </c>
      <c r="P360" s="5"/>
      <c r="Q360" s="5"/>
      <c r="R360" s="5"/>
      <c r="S360" s="5"/>
      <c r="T360" s="5"/>
      <c r="U360" s="5"/>
      <c r="V360" s="5"/>
      <c r="W360" s="5"/>
      <c r="X360" s="5"/>
      <c r="Y360" s="5"/>
      <c r="Z360" s="5"/>
      <c r="AA360" s="5"/>
      <c r="AB360" s="5"/>
      <c r="AC360" s="5"/>
      <c r="AD360" s="5"/>
    </row>
    <row r="361" spans="1:30" ht="19.5" customHeight="1">
      <c r="A361" s="5" t="s">
        <v>25170</v>
      </c>
      <c r="B361" s="5" t="s">
        <v>5467</v>
      </c>
      <c r="C361" s="5" t="s">
        <v>41</v>
      </c>
      <c r="D361" s="5" t="s">
        <v>94</v>
      </c>
      <c r="E361" s="5" t="s">
        <v>29</v>
      </c>
      <c r="F361" s="7">
        <v>10</v>
      </c>
      <c r="G361" s="7">
        <v>15</v>
      </c>
      <c r="H361" s="5" t="s">
        <v>56</v>
      </c>
      <c r="I361" s="5" t="s">
        <v>125</v>
      </c>
      <c r="J361" s="5" t="s">
        <v>106</v>
      </c>
      <c r="K361" s="5" t="s">
        <v>5471</v>
      </c>
      <c r="L361" s="5" t="s">
        <v>25171</v>
      </c>
      <c r="M361" s="5" t="s">
        <v>100</v>
      </c>
      <c r="N361" s="5"/>
      <c r="O361" s="5" t="b">
        <f t="shared" ca="1" si="0"/>
        <v>1</v>
      </c>
      <c r="P361" s="5"/>
      <c r="Q361" s="5"/>
      <c r="R361" s="5"/>
      <c r="S361" s="5"/>
      <c r="T361" s="5"/>
      <c r="U361" s="5"/>
      <c r="V361" s="5"/>
      <c r="W361" s="5"/>
      <c r="X361" s="5"/>
      <c r="Y361" s="5"/>
      <c r="Z361" s="5"/>
      <c r="AA361" s="5"/>
      <c r="AB361" s="5"/>
      <c r="AC361" s="5"/>
      <c r="AD361" s="5"/>
    </row>
    <row r="362" spans="1:30" ht="19.5" customHeight="1">
      <c r="A362" s="5" t="s">
        <v>25172</v>
      </c>
      <c r="B362" s="5" t="s">
        <v>5467</v>
      </c>
      <c r="C362" s="5" t="s">
        <v>41</v>
      </c>
      <c r="D362" s="5" t="s">
        <v>94</v>
      </c>
      <c r="E362" s="5" t="s">
        <v>29</v>
      </c>
      <c r="F362" s="7">
        <v>10</v>
      </c>
      <c r="G362" s="7">
        <v>15</v>
      </c>
      <c r="H362" s="5" t="s">
        <v>56</v>
      </c>
      <c r="I362" s="5" t="s">
        <v>125</v>
      </c>
      <c r="J362" s="5" t="s">
        <v>106</v>
      </c>
      <c r="K362" s="5" t="s">
        <v>5471</v>
      </c>
      <c r="L362" s="5" t="s">
        <v>25173</v>
      </c>
      <c r="M362" s="5" t="s">
        <v>100</v>
      </c>
      <c r="N362" s="5"/>
      <c r="O362" s="5" t="b">
        <f t="shared" ca="1" si="0"/>
        <v>1</v>
      </c>
      <c r="P362" s="5"/>
      <c r="Q362" s="5"/>
      <c r="R362" s="5"/>
      <c r="S362" s="5"/>
      <c r="T362" s="5"/>
      <c r="U362" s="5"/>
      <c r="V362" s="5"/>
      <c r="W362" s="5"/>
      <c r="X362" s="5"/>
      <c r="Y362" s="5"/>
      <c r="Z362" s="5"/>
      <c r="AA362" s="5"/>
      <c r="AB362" s="5"/>
      <c r="AC362" s="5"/>
      <c r="AD362" s="5"/>
    </row>
    <row r="363" spans="1:30" ht="19.5" customHeight="1">
      <c r="A363" s="5" t="s">
        <v>24394</v>
      </c>
      <c r="B363" s="5" t="s">
        <v>25117</v>
      </c>
      <c r="C363" s="5" t="s">
        <v>41</v>
      </c>
      <c r="D363" s="5" t="s">
        <v>94</v>
      </c>
      <c r="E363" s="5" t="s">
        <v>29</v>
      </c>
      <c r="F363" s="7">
        <v>10</v>
      </c>
      <c r="G363" s="7">
        <v>23</v>
      </c>
      <c r="H363" s="5" t="s">
        <v>13302</v>
      </c>
      <c r="I363" s="5" t="s">
        <v>125</v>
      </c>
      <c r="J363" s="5" t="s">
        <v>947</v>
      </c>
      <c r="K363" s="5" t="s">
        <v>25118</v>
      </c>
      <c r="L363" s="5" t="s">
        <v>25174</v>
      </c>
      <c r="M363" s="5" t="s">
        <v>53</v>
      </c>
      <c r="N363" s="5"/>
      <c r="O363" s="5" t="b">
        <f t="shared" ca="1" si="0"/>
        <v>1</v>
      </c>
      <c r="P363" s="5"/>
      <c r="Q363" s="5"/>
      <c r="R363" s="5"/>
      <c r="S363" s="5"/>
      <c r="T363" s="5"/>
      <c r="U363" s="5"/>
      <c r="V363" s="5"/>
      <c r="W363" s="5"/>
      <c r="X363" s="5"/>
      <c r="Y363" s="5"/>
      <c r="Z363" s="5"/>
      <c r="AA363" s="5"/>
      <c r="AB363" s="5"/>
      <c r="AC363" s="5"/>
      <c r="AD363" s="5"/>
    </row>
    <row r="364" spans="1:30" ht="19.5" customHeight="1">
      <c r="A364" s="5" t="s">
        <v>25175</v>
      </c>
      <c r="B364" s="5" t="s">
        <v>7529</v>
      </c>
      <c r="C364" s="5" t="s">
        <v>41</v>
      </c>
      <c r="D364" s="5" t="s">
        <v>114</v>
      </c>
      <c r="E364" s="5" t="s">
        <v>45</v>
      </c>
      <c r="F364" s="7">
        <v>10</v>
      </c>
      <c r="G364" s="7">
        <v>16</v>
      </c>
      <c r="H364" s="5" t="s">
        <v>2314</v>
      </c>
      <c r="I364" s="5" t="s">
        <v>108</v>
      </c>
      <c r="J364" s="5" t="s">
        <v>7531</v>
      </c>
      <c r="K364" s="9" t="s">
        <v>47</v>
      </c>
      <c r="L364" s="5" t="s">
        <v>25176</v>
      </c>
      <c r="M364" s="5" t="s">
        <v>37</v>
      </c>
      <c r="N364" s="5"/>
      <c r="O364" s="5" t="b">
        <f t="shared" ca="1" si="0"/>
        <v>1</v>
      </c>
      <c r="P364" s="5"/>
      <c r="Q364" s="5"/>
      <c r="R364" s="5"/>
      <c r="S364" s="5"/>
      <c r="T364" s="5"/>
      <c r="U364" s="5"/>
      <c r="V364" s="5"/>
      <c r="W364" s="5"/>
      <c r="X364" s="5"/>
      <c r="Y364" s="5"/>
      <c r="Z364" s="5"/>
      <c r="AA364" s="5"/>
      <c r="AB364" s="5"/>
      <c r="AC364" s="5"/>
      <c r="AD364" s="5"/>
    </row>
    <row r="365" spans="1:30" ht="19.5" customHeight="1">
      <c r="A365" s="5" t="s">
        <v>7528</v>
      </c>
      <c r="B365" s="5" t="s">
        <v>7529</v>
      </c>
      <c r="C365" s="5" t="s">
        <v>41</v>
      </c>
      <c r="D365" s="5" t="s">
        <v>114</v>
      </c>
      <c r="E365" s="5" t="s">
        <v>29</v>
      </c>
      <c r="F365" s="7">
        <v>10</v>
      </c>
      <c r="G365" s="7">
        <v>15</v>
      </c>
      <c r="H365" s="5" t="s">
        <v>56</v>
      </c>
      <c r="I365" s="5" t="s">
        <v>108</v>
      </c>
      <c r="J365" s="5" t="s">
        <v>7531</v>
      </c>
      <c r="K365" s="9" t="s">
        <v>47</v>
      </c>
      <c r="L365" s="5" t="s">
        <v>7532</v>
      </c>
      <c r="M365" s="5" t="s">
        <v>37</v>
      </c>
      <c r="N365" s="5"/>
      <c r="O365" s="5" t="b">
        <f t="shared" ca="1" si="0"/>
        <v>1</v>
      </c>
      <c r="P365" s="5"/>
      <c r="Q365" s="5"/>
      <c r="R365" s="5"/>
      <c r="S365" s="5"/>
      <c r="T365" s="5"/>
      <c r="U365" s="5"/>
      <c r="V365" s="5"/>
      <c r="W365" s="5"/>
      <c r="X365" s="5"/>
      <c r="Y365" s="5"/>
      <c r="Z365" s="5"/>
      <c r="AA365" s="5"/>
      <c r="AB365" s="5"/>
      <c r="AC365" s="5"/>
      <c r="AD365" s="5"/>
    </row>
    <row r="366" spans="1:30" ht="19.5" customHeight="1">
      <c r="A366" s="5" t="s">
        <v>2808</v>
      </c>
      <c r="B366" s="5" t="s">
        <v>7529</v>
      </c>
      <c r="C366" s="5" t="s">
        <v>41</v>
      </c>
      <c r="D366" s="5" t="s">
        <v>114</v>
      </c>
      <c r="E366" s="5" t="s">
        <v>29</v>
      </c>
      <c r="F366" s="7">
        <v>10</v>
      </c>
      <c r="G366" s="7">
        <v>15</v>
      </c>
      <c r="H366" s="5" t="s">
        <v>56</v>
      </c>
      <c r="I366" s="5" t="s">
        <v>108</v>
      </c>
      <c r="J366" s="5" t="s">
        <v>7531</v>
      </c>
      <c r="K366" s="9" t="s">
        <v>47</v>
      </c>
      <c r="L366" s="5" t="s">
        <v>25177</v>
      </c>
      <c r="M366" s="5" t="s">
        <v>37</v>
      </c>
      <c r="N366" s="5"/>
      <c r="O366" s="5" t="b">
        <f t="shared" ca="1" si="0"/>
        <v>1</v>
      </c>
      <c r="P366" s="5"/>
      <c r="Q366" s="5"/>
      <c r="R366" s="5"/>
      <c r="S366" s="5"/>
      <c r="T366" s="5"/>
      <c r="U366" s="5"/>
      <c r="V366" s="5"/>
      <c r="W366" s="5"/>
      <c r="X366" s="5"/>
      <c r="Y366" s="5"/>
      <c r="Z366" s="5"/>
      <c r="AA366" s="5"/>
      <c r="AB366" s="5"/>
      <c r="AC366" s="5"/>
      <c r="AD366" s="5"/>
    </row>
    <row r="367" spans="1:30" ht="19.5" customHeight="1">
      <c r="A367" s="5" t="s">
        <v>25178</v>
      </c>
      <c r="B367" s="5" t="s">
        <v>7473</v>
      </c>
      <c r="C367" s="5" t="s">
        <v>41</v>
      </c>
      <c r="D367" s="5" t="s">
        <v>94</v>
      </c>
      <c r="E367" s="5" t="s">
        <v>29</v>
      </c>
      <c r="F367" s="7">
        <v>10</v>
      </c>
      <c r="G367" s="7">
        <v>15</v>
      </c>
      <c r="H367" s="5" t="s">
        <v>56</v>
      </c>
      <c r="I367" s="5" t="s">
        <v>108</v>
      </c>
      <c r="J367" s="5" t="s">
        <v>110</v>
      </c>
      <c r="K367" s="9" t="s">
        <v>47</v>
      </c>
      <c r="L367" s="5" t="s">
        <v>25179</v>
      </c>
      <c r="M367" s="5" t="s">
        <v>53</v>
      </c>
      <c r="N367" s="5"/>
      <c r="O367" s="5" t="b">
        <f t="shared" ca="1" si="0"/>
        <v>1</v>
      </c>
      <c r="P367" s="5"/>
      <c r="Q367" s="5"/>
      <c r="R367" s="5"/>
      <c r="S367" s="5"/>
      <c r="T367" s="5"/>
      <c r="U367" s="5"/>
      <c r="V367" s="5"/>
      <c r="W367" s="5"/>
      <c r="X367" s="5"/>
      <c r="Y367" s="5"/>
      <c r="Z367" s="5"/>
      <c r="AA367" s="5"/>
      <c r="AB367" s="5"/>
      <c r="AC367" s="5"/>
      <c r="AD367" s="5"/>
    </row>
    <row r="368" spans="1:30" ht="19.5" customHeight="1">
      <c r="A368" s="5" t="s">
        <v>25180</v>
      </c>
      <c r="B368" s="5" t="s">
        <v>1786</v>
      </c>
      <c r="C368" s="5" t="s">
        <v>41</v>
      </c>
      <c r="D368" s="5" t="s">
        <v>94</v>
      </c>
      <c r="E368" s="5" t="s">
        <v>45</v>
      </c>
      <c r="F368" s="7">
        <v>10</v>
      </c>
      <c r="G368" s="7">
        <v>15</v>
      </c>
      <c r="H368" s="5" t="s">
        <v>56</v>
      </c>
      <c r="I368" s="5" t="s">
        <v>108</v>
      </c>
      <c r="J368" s="5" t="s">
        <v>48</v>
      </c>
      <c r="K368" s="5" t="s">
        <v>17021</v>
      </c>
      <c r="L368" s="9" t="s">
        <v>47</v>
      </c>
      <c r="M368" s="5" t="s">
        <v>42</v>
      </c>
      <c r="N368" s="5" t="b">
        <f t="shared" ref="N368:N369" ca="1" si="4">IFERROR(__xludf.DUMMYFUNCTION("REGEXMATCH(A368,""前端"")"),FALSE)</f>
        <v>0</v>
      </c>
      <c r="O368" s="5" t="b">
        <f t="shared" ca="1" si="0"/>
        <v>1</v>
      </c>
      <c r="P368" s="5"/>
      <c r="Q368" s="5"/>
      <c r="R368" s="5"/>
      <c r="S368" s="5"/>
      <c r="T368" s="5"/>
      <c r="U368" s="5"/>
      <c r="V368" s="5"/>
      <c r="W368" s="5"/>
      <c r="X368" s="5"/>
      <c r="Y368" s="5"/>
      <c r="Z368" s="5"/>
      <c r="AA368" s="5"/>
      <c r="AB368" s="5"/>
      <c r="AC368" s="5"/>
      <c r="AD368" s="5"/>
    </row>
    <row r="369" spans="1:30" ht="19.5" customHeight="1">
      <c r="A369" s="5" t="s">
        <v>25183</v>
      </c>
      <c r="B369" s="5" t="s">
        <v>25184</v>
      </c>
      <c r="C369" s="5" t="s">
        <v>41</v>
      </c>
      <c r="D369" s="5" t="s">
        <v>114</v>
      </c>
      <c r="E369" s="5" t="s">
        <v>29</v>
      </c>
      <c r="F369" s="7">
        <v>10</v>
      </c>
      <c r="G369" s="7">
        <v>20</v>
      </c>
      <c r="H369" s="5" t="s">
        <v>144</v>
      </c>
      <c r="I369" s="5" t="s">
        <v>125</v>
      </c>
      <c r="J369" s="5" t="s">
        <v>106</v>
      </c>
      <c r="K369" s="9" t="s">
        <v>47</v>
      </c>
      <c r="L369" s="5" t="s">
        <v>25185</v>
      </c>
      <c r="M369" s="5" t="s">
        <v>37</v>
      </c>
      <c r="N369" s="5" t="b">
        <f t="shared" ca="1" si="4"/>
        <v>0</v>
      </c>
      <c r="O369" s="5" t="b">
        <f t="shared" ca="1" si="0"/>
        <v>1</v>
      </c>
      <c r="P369" s="5"/>
      <c r="Q369" s="5"/>
      <c r="R369" s="5"/>
      <c r="S369" s="5"/>
      <c r="T369" s="5"/>
      <c r="U369" s="5"/>
      <c r="V369" s="5"/>
      <c r="W369" s="5"/>
      <c r="X369" s="5"/>
      <c r="Y369" s="5"/>
      <c r="Z369" s="5"/>
      <c r="AA369" s="5"/>
      <c r="AB369" s="5"/>
      <c r="AC369" s="5"/>
      <c r="AD369" s="5"/>
    </row>
    <row r="370" spans="1:30" ht="19.5" customHeight="1">
      <c r="A370" s="5" t="s">
        <v>25186</v>
      </c>
      <c r="B370" s="5" t="s">
        <v>20843</v>
      </c>
      <c r="C370" s="5" t="s">
        <v>41</v>
      </c>
      <c r="D370" s="5" t="s">
        <v>94</v>
      </c>
      <c r="E370" s="5" t="s">
        <v>45</v>
      </c>
      <c r="F370" s="7">
        <v>10</v>
      </c>
      <c r="G370" s="7">
        <v>15</v>
      </c>
      <c r="H370" s="5" t="s">
        <v>56</v>
      </c>
      <c r="I370" s="5" t="s">
        <v>31</v>
      </c>
      <c r="J370" s="5" t="s">
        <v>32</v>
      </c>
      <c r="K370" s="5" t="s">
        <v>20845</v>
      </c>
      <c r="L370" s="5" t="s">
        <v>25187</v>
      </c>
      <c r="M370" s="5" t="s">
        <v>167</v>
      </c>
      <c r="N370" s="5"/>
      <c r="O370" s="5" t="b">
        <f t="shared" ca="1" si="0"/>
        <v>1</v>
      </c>
      <c r="P370" s="5"/>
      <c r="Q370" s="5"/>
      <c r="R370" s="5"/>
      <c r="S370" s="5"/>
      <c r="T370" s="5"/>
      <c r="U370" s="5"/>
      <c r="V370" s="5"/>
      <c r="W370" s="5"/>
      <c r="X370" s="5"/>
      <c r="Y370" s="5"/>
      <c r="Z370" s="5"/>
      <c r="AA370" s="5"/>
      <c r="AB370" s="5"/>
      <c r="AC370" s="5"/>
      <c r="AD370" s="5"/>
    </row>
    <row r="371" spans="1:30" ht="19.5" customHeight="1">
      <c r="A371" s="5" t="s">
        <v>25188</v>
      </c>
      <c r="B371" s="5" t="s">
        <v>1687</v>
      </c>
      <c r="C371" s="5" t="s">
        <v>41</v>
      </c>
      <c r="D371" s="5" t="s">
        <v>94</v>
      </c>
      <c r="E371" s="5" t="s">
        <v>29</v>
      </c>
      <c r="F371" s="7">
        <v>10</v>
      </c>
      <c r="G371" s="7">
        <v>20</v>
      </c>
      <c r="H371" s="5" t="s">
        <v>144</v>
      </c>
      <c r="I371" s="5" t="s">
        <v>108</v>
      </c>
      <c r="J371" s="5" t="s">
        <v>57</v>
      </c>
      <c r="K371" s="5" t="s">
        <v>22154</v>
      </c>
      <c r="L371" s="5" t="s">
        <v>25189</v>
      </c>
      <c r="M371" s="5" t="s">
        <v>42</v>
      </c>
      <c r="N371" s="5"/>
      <c r="O371" s="5" t="b">
        <f t="shared" ca="1" si="0"/>
        <v>1</v>
      </c>
      <c r="P371" s="5"/>
      <c r="Q371" s="5"/>
      <c r="R371" s="5"/>
      <c r="S371" s="5"/>
      <c r="T371" s="5"/>
      <c r="U371" s="5"/>
      <c r="V371" s="5"/>
      <c r="W371" s="5"/>
      <c r="X371" s="5"/>
      <c r="Y371" s="5"/>
      <c r="Z371" s="5"/>
      <c r="AA371" s="5"/>
      <c r="AB371" s="5"/>
      <c r="AC371" s="5"/>
      <c r="AD371" s="5"/>
    </row>
    <row r="372" spans="1:30" ht="19.5" customHeight="1">
      <c r="A372" s="5" t="s">
        <v>25190</v>
      </c>
      <c r="B372" s="5" t="s">
        <v>24437</v>
      </c>
      <c r="C372" s="5" t="s">
        <v>41</v>
      </c>
      <c r="D372" s="5" t="s">
        <v>43</v>
      </c>
      <c r="E372" s="5" t="s">
        <v>29</v>
      </c>
      <c r="F372" s="7">
        <v>10</v>
      </c>
      <c r="G372" s="7">
        <v>16</v>
      </c>
      <c r="H372" s="5" t="s">
        <v>2314</v>
      </c>
      <c r="I372" s="5" t="s">
        <v>31</v>
      </c>
      <c r="J372" s="5" t="s">
        <v>315</v>
      </c>
      <c r="K372" s="5" t="s">
        <v>25191</v>
      </c>
      <c r="L372" s="5" t="s">
        <v>25192</v>
      </c>
      <c r="M372" s="5" t="s">
        <v>100</v>
      </c>
      <c r="N372" s="5"/>
      <c r="O372" s="5" t="b">
        <f t="shared" ca="1" si="0"/>
        <v>1</v>
      </c>
      <c r="P372" s="5"/>
      <c r="Q372" s="5"/>
      <c r="R372" s="5"/>
      <c r="S372" s="5"/>
      <c r="T372" s="5"/>
      <c r="U372" s="5"/>
      <c r="V372" s="5"/>
      <c r="W372" s="5"/>
      <c r="X372" s="5"/>
      <c r="Y372" s="5"/>
      <c r="Z372" s="5"/>
      <c r="AA372" s="5"/>
      <c r="AB372" s="5"/>
      <c r="AC372" s="5"/>
      <c r="AD372" s="5"/>
    </row>
    <row r="373" spans="1:30" ht="19.5" customHeight="1">
      <c r="A373" s="5" t="s">
        <v>13620</v>
      </c>
      <c r="B373" s="5" t="s">
        <v>25057</v>
      </c>
      <c r="C373" s="5" t="s">
        <v>41</v>
      </c>
      <c r="D373" s="5" t="s">
        <v>94</v>
      </c>
      <c r="E373" s="5" t="s">
        <v>29</v>
      </c>
      <c r="F373" s="7">
        <v>10</v>
      </c>
      <c r="G373" s="7">
        <v>15</v>
      </c>
      <c r="H373" s="5" t="s">
        <v>56</v>
      </c>
      <c r="I373" s="5" t="s">
        <v>31</v>
      </c>
      <c r="J373" s="5" t="s">
        <v>117</v>
      </c>
      <c r="K373" s="5" t="s">
        <v>25058</v>
      </c>
      <c r="L373" s="5" t="s">
        <v>25193</v>
      </c>
      <c r="M373" s="5" t="s">
        <v>53</v>
      </c>
      <c r="N373" s="5"/>
      <c r="O373" s="5" t="b">
        <f t="shared" ca="1" si="0"/>
        <v>1</v>
      </c>
      <c r="P373" s="5"/>
      <c r="Q373" s="5"/>
      <c r="R373" s="5"/>
      <c r="S373" s="5"/>
      <c r="T373" s="5"/>
      <c r="U373" s="5"/>
      <c r="V373" s="5"/>
      <c r="W373" s="5"/>
      <c r="X373" s="5"/>
      <c r="Y373" s="5"/>
      <c r="Z373" s="5"/>
      <c r="AA373" s="5"/>
      <c r="AB373" s="5"/>
      <c r="AC373" s="5"/>
      <c r="AD373" s="5"/>
    </row>
    <row r="374" spans="1:30" ht="19.5" customHeight="1">
      <c r="A374" s="5" t="s">
        <v>10209</v>
      </c>
      <c r="B374" s="5" t="s">
        <v>25057</v>
      </c>
      <c r="C374" s="5" t="s">
        <v>41</v>
      </c>
      <c r="D374" s="5" t="s">
        <v>94</v>
      </c>
      <c r="E374" s="5" t="s">
        <v>29</v>
      </c>
      <c r="F374" s="7">
        <v>10</v>
      </c>
      <c r="G374" s="7">
        <v>15</v>
      </c>
      <c r="H374" s="5" t="s">
        <v>56</v>
      </c>
      <c r="I374" s="5" t="s">
        <v>31</v>
      </c>
      <c r="J374" s="5" t="s">
        <v>117</v>
      </c>
      <c r="K374" s="5" t="s">
        <v>25194</v>
      </c>
      <c r="L374" s="5" t="s">
        <v>25195</v>
      </c>
      <c r="M374" s="5" t="s">
        <v>53</v>
      </c>
      <c r="N374" s="5"/>
      <c r="O374" s="5" t="b">
        <f t="shared" ca="1" si="0"/>
        <v>1</v>
      </c>
      <c r="P374" s="5"/>
      <c r="Q374" s="5"/>
      <c r="R374" s="5"/>
      <c r="S374" s="5"/>
      <c r="T374" s="5"/>
      <c r="U374" s="5"/>
      <c r="V374" s="5"/>
      <c r="W374" s="5"/>
      <c r="X374" s="5"/>
      <c r="Y374" s="5"/>
      <c r="Z374" s="5"/>
      <c r="AA374" s="5"/>
      <c r="AB374" s="5"/>
      <c r="AC374" s="5"/>
      <c r="AD374" s="5"/>
    </row>
    <row r="375" spans="1:30" ht="19.5" customHeight="1">
      <c r="A375" s="5" t="s">
        <v>10209</v>
      </c>
      <c r="B375" s="5" t="s">
        <v>25057</v>
      </c>
      <c r="C375" s="5" t="s">
        <v>41</v>
      </c>
      <c r="D375" s="5" t="s">
        <v>94</v>
      </c>
      <c r="E375" s="5" t="s">
        <v>29</v>
      </c>
      <c r="F375" s="7">
        <v>10</v>
      </c>
      <c r="G375" s="7">
        <v>15</v>
      </c>
      <c r="H375" s="5" t="s">
        <v>56</v>
      </c>
      <c r="I375" s="5" t="s">
        <v>31</v>
      </c>
      <c r="J375" s="5" t="s">
        <v>117</v>
      </c>
      <c r="K375" s="5" t="s">
        <v>25058</v>
      </c>
      <c r="L375" s="5" t="s">
        <v>25196</v>
      </c>
      <c r="M375" s="5" t="s">
        <v>53</v>
      </c>
      <c r="N375" s="5"/>
      <c r="O375" s="5" t="b">
        <f t="shared" ca="1" si="0"/>
        <v>1</v>
      </c>
      <c r="P375" s="5"/>
      <c r="Q375" s="5"/>
      <c r="R375" s="5"/>
      <c r="S375" s="5"/>
      <c r="T375" s="5"/>
      <c r="U375" s="5"/>
      <c r="V375" s="5"/>
      <c r="W375" s="5"/>
      <c r="X375" s="5"/>
      <c r="Y375" s="5"/>
      <c r="Z375" s="5"/>
      <c r="AA375" s="5"/>
      <c r="AB375" s="5"/>
      <c r="AC375" s="5"/>
      <c r="AD375" s="5"/>
    </row>
    <row r="376" spans="1:30" ht="19.5" customHeight="1">
      <c r="A376" s="5" t="s">
        <v>10209</v>
      </c>
      <c r="B376" s="5" t="s">
        <v>25057</v>
      </c>
      <c r="C376" s="5" t="s">
        <v>41</v>
      </c>
      <c r="D376" s="5" t="s">
        <v>94</v>
      </c>
      <c r="E376" s="5" t="s">
        <v>29</v>
      </c>
      <c r="F376" s="7">
        <v>10</v>
      </c>
      <c r="G376" s="7">
        <v>15</v>
      </c>
      <c r="H376" s="5" t="s">
        <v>56</v>
      </c>
      <c r="I376" s="5" t="s">
        <v>31</v>
      </c>
      <c r="J376" s="5" t="s">
        <v>117</v>
      </c>
      <c r="K376" s="5" t="s">
        <v>25058</v>
      </c>
      <c r="L376" s="5" t="s">
        <v>25197</v>
      </c>
      <c r="M376" s="5" t="s">
        <v>53</v>
      </c>
      <c r="N376" s="5"/>
      <c r="O376" s="5" t="b">
        <f t="shared" ca="1" si="0"/>
        <v>1</v>
      </c>
      <c r="P376" s="5"/>
      <c r="Q376" s="5"/>
      <c r="R376" s="5"/>
      <c r="S376" s="5"/>
      <c r="T376" s="5"/>
      <c r="U376" s="5"/>
      <c r="V376" s="5"/>
      <c r="W376" s="5"/>
      <c r="X376" s="5"/>
      <c r="Y376" s="5"/>
      <c r="Z376" s="5"/>
      <c r="AA376" s="5"/>
      <c r="AB376" s="5"/>
      <c r="AC376" s="5"/>
      <c r="AD376" s="5"/>
    </row>
    <row r="377" spans="1:30" ht="19.5" customHeight="1">
      <c r="A377" s="5" t="s">
        <v>10209</v>
      </c>
      <c r="B377" s="5" t="s">
        <v>25057</v>
      </c>
      <c r="C377" s="5" t="s">
        <v>41</v>
      </c>
      <c r="D377" s="5" t="s">
        <v>94</v>
      </c>
      <c r="E377" s="5" t="s">
        <v>29</v>
      </c>
      <c r="F377" s="7">
        <v>10</v>
      </c>
      <c r="G377" s="7">
        <v>15</v>
      </c>
      <c r="H377" s="5" t="s">
        <v>56</v>
      </c>
      <c r="I377" s="5" t="s">
        <v>31</v>
      </c>
      <c r="J377" s="5" t="s">
        <v>117</v>
      </c>
      <c r="K377" s="5" t="s">
        <v>25198</v>
      </c>
      <c r="L377" s="5" t="s">
        <v>25199</v>
      </c>
      <c r="M377" s="5" t="s">
        <v>53</v>
      </c>
      <c r="N377" s="5"/>
      <c r="O377" s="5" t="b">
        <f t="shared" ca="1" si="0"/>
        <v>1</v>
      </c>
      <c r="P377" s="5"/>
      <c r="Q377" s="5"/>
      <c r="R377" s="5"/>
      <c r="S377" s="5"/>
      <c r="T377" s="5"/>
      <c r="U377" s="5"/>
      <c r="V377" s="5"/>
      <c r="W377" s="5"/>
      <c r="X377" s="5"/>
      <c r="Y377" s="5"/>
      <c r="Z377" s="5"/>
      <c r="AA377" s="5"/>
      <c r="AB377" s="5"/>
      <c r="AC377" s="5"/>
      <c r="AD377" s="5"/>
    </row>
    <row r="378" spans="1:30" ht="19.5" customHeight="1">
      <c r="A378" s="5" t="s">
        <v>10209</v>
      </c>
      <c r="B378" s="5" t="s">
        <v>25057</v>
      </c>
      <c r="C378" s="5" t="s">
        <v>41</v>
      </c>
      <c r="D378" s="5" t="s">
        <v>94</v>
      </c>
      <c r="E378" s="5" t="s">
        <v>29</v>
      </c>
      <c r="F378" s="7">
        <v>10</v>
      </c>
      <c r="G378" s="7">
        <v>15</v>
      </c>
      <c r="H378" s="5" t="s">
        <v>56</v>
      </c>
      <c r="I378" s="5" t="s">
        <v>31</v>
      </c>
      <c r="J378" s="5" t="s">
        <v>117</v>
      </c>
      <c r="K378" s="5" t="s">
        <v>25198</v>
      </c>
      <c r="L378" s="5" t="s">
        <v>25059</v>
      </c>
      <c r="M378" s="5" t="s">
        <v>53</v>
      </c>
      <c r="N378" s="5"/>
      <c r="O378" s="5" t="b">
        <f t="shared" ca="1" si="0"/>
        <v>1</v>
      </c>
      <c r="P378" s="5"/>
      <c r="Q378" s="5"/>
      <c r="R378" s="5"/>
      <c r="S378" s="5"/>
      <c r="T378" s="5"/>
      <c r="U378" s="5"/>
      <c r="V378" s="5"/>
      <c r="W378" s="5"/>
      <c r="X378" s="5"/>
      <c r="Y378" s="5"/>
      <c r="Z378" s="5"/>
      <c r="AA378" s="5"/>
      <c r="AB378" s="5"/>
      <c r="AC378" s="5"/>
      <c r="AD378" s="5"/>
    </row>
    <row r="379" spans="1:30" ht="19.5" customHeight="1">
      <c r="A379" s="5" t="s">
        <v>7605</v>
      </c>
      <c r="B379" s="5" t="s">
        <v>25057</v>
      </c>
      <c r="C379" s="5" t="s">
        <v>41</v>
      </c>
      <c r="D379" s="5" t="s">
        <v>94</v>
      </c>
      <c r="E379" s="5" t="s">
        <v>29</v>
      </c>
      <c r="F379" s="7">
        <v>10</v>
      </c>
      <c r="G379" s="7">
        <v>15</v>
      </c>
      <c r="H379" s="5" t="s">
        <v>56</v>
      </c>
      <c r="I379" s="5" t="s">
        <v>31</v>
      </c>
      <c r="J379" s="5" t="s">
        <v>117</v>
      </c>
      <c r="K379" s="5" t="s">
        <v>25194</v>
      </c>
      <c r="L379" s="5" t="s">
        <v>25193</v>
      </c>
      <c r="M379" s="5" t="s">
        <v>53</v>
      </c>
      <c r="N379" s="5"/>
      <c r="O379" s="5" t="b">
        <f t="shared" ca="1" si="0"/>
        <v>1</v>
      </c>
      <c r="P379" s="5"/>
      <c r="Q379" s="5"/>
      <c r="R379" s="5"/>
      <c r="S379" s="5"/>
      <c r="T379" s="5"/>
      <c r="U379" s="5"/>
      <c r="V379" s="5"/>
      <c r="W379" s="5"/>
      <c r="X379" s="5"/>
      <c r="Y379" s="5"/>
      <c r="Z379" s="5"/>
      <c r="AA379" s="5"/>
      <c r="AB379" s="5"/>
      <c r="AC379" s="5"/>
      <c r="AD379" s="5"/>
    </row>
    <row r="380" spans="1:30" ht="19.5" customHeight="1">
      <c r="A380" s="5" t="s">
        <v>25200</v>
      </c>
      <c r="B380" s="5" t="s">
        <v>25057</v>
      </c>
      <c r="C380" s="5" t="s">
        <v>41</v>
      </c>
      <c r="D380" s="5" t="s">
        <v>94</v>
      </c>
      <c r="E380" s="5" t="s">
        <v>29</v>
      </c>
      <c r="F380" s="7">
        <v>10</v>
      </c>
      <c r="G380" s="7">
        <v>15</v>
      </c>
      <c r="H380" s="5" t="s">
        <v>56</v>
      </c>
      <c r="I380" s="5" t="s">
        <v>31</v>
      </c>
      <c r="J380" s="5" t="s">
        <v>117</v>
      </c>
      <c r="K380" s="5" t="s">
        <v>25058</v>
      </c>
      <c r="L380" s="5" t="s">
        <v>25201</v>
      </c>
      <c r="M380" s="5" t="s">
        <v>53</v>
      </c>
      <c r="N380" s="5"/>
      <c r="O380" s="5" t="b">
        <f t="shared" ca="1" si="0"/>
        <v>1</v>
      </c>
      <c r="P380" s="5"/>
      <c r="Q380" s="5"/>
      <c r="R380" s="5"/>
      <c r="S380" s="5"/>
      <c r="T380" s="5"/>
      <c r="U380" s="5"/>
      <c r="V380" s="5"/>
      <c r="W380" s="5"/>
      <c r="X380" s="5"/>
      <c r="Y380" s="5"/>
      <c r="Z380" s="5"/>
      <c r="AA380" s="5"/>
      <c r="AB380" s="5"/>
      <c r="AC380" s="5"/>
      <c r="AD380" s="5"/>
    </row>
    <row r="381" spans="1:30" ht="19.5" customHeight="1">
      <c r="A381" s="5" t="s">
        <v>396</v>
      </c>
      <c r="B381" s="5" t="s">
        <v>6090</v>
      </c>
      <c r="C381" s="5" t="s">
        <v>41</v>
      </c>
      <c r="D381" s="5" t="s">
        <v>94</v>
      </c>
      <c r="E381" s="5" t="s">
        <v>45</v>
      </c>
      <c r="F381" s="7">
        <v>10</v>
      </c>
      <c r="G381" s="7">
        <v>15</v>
      </c>
      <c r="H381" s="5" t="s">
        <v>56</v>
      </c>
      <c r="I381" s="5" t="s">
        <v>108</v>
      </c>
      <c r="J381" s="5" t="s">
        <v>57</v>
      </c>
      <c r="K381" s="5" t="s">
        <v>25202</v>
      </c>
      <c r="L381" s="5" t="s">
        <v>25203</v>
      </c>
      <c r="M381" s="5" t="s">
        <v>37</v>
      </c>
      <c r="N381" s="5"/>
      <c r="O381" s="5" t="b">
        <f t="shared" ca="1" si="0"/>
        <v>1</v>
      </c>
      <c r="P381" s="5"/>
      <c r="Q381" s="5"/>
      <c r="R381" s="5"/>
      <c r="S381" s="5"/>
      <c r="T381" s="5"/>
      <c r="U381" s="5"/>
      <c r="V381" s="5"/>
      <c r="W381" s="5"/>
      <c r="X381" s="5"/>
      <c r="Y381" s="5"/>
      <c r="Z381" s="5"/>
      <c r="AA381" s="5"/>
      <c r="AB381" s="5"/>
      <c r="AC381" s="5"/>
      <c r="AD381" s="5"/>
    </row>
    <row r="382" spans="1:30" ht="19.5" customHeight="1">
      <c r="A382" s="5" t="s">
        <v>25204</v>
      </c>
      <c r="B382" s="5" t="s">
        <v>5162</v>
      </c>
      <c r="C382" s="5" t="s">
        <v>170</v>
      </c>
      <c r="D382" s="5" t="s">
        <v>390</v>
      </c>
      <c r="E382" s="5" t="s">
        <v>45</v>
      </c>
      <c r="F382" s="7">
        <v>10</v>
      </c>
      <c r="G382" s="7">
        <v>15</v>
      </c>
      <c r="H382" s="5" t="s">
        <v>56</v>
      </c>
      <c r="I382" s="5" t="s">
        <v>108</v>
      </c>
      <c r="J382" s="5" t="s">
        <v>252</v>
      </c>
      <c r="K382" s="9" t="s">
        <v>47</v>
      </c>
      <c r="L382" s="5" t="s">
        <v>25206</v>
      </c>
      <c r="M382" s="5" t="s">
        <v>53</v>
      </c>
      <c r="N382" s="5"/>
      <c r="O382" s="5" t="b">
        <f t="shared" ca="1" si="0"/>
        <v>1</v>
      </c>
      <c r="P382" s="5"/>
      <c r="Q382" s="5"/>
      <c r="R382" s="5"/>
      <c r="S382" s="5"/>
      <c r="T382" s="5"/>
      <c r="U382" s="5"/>
      <c r="V382" s="5"/>
      <c r="W382" s="5"/>
      <c r="X382" s="5"/>
      <c r="Y382" s="5"/>
      <c r="Z382" s="5"/>
      <c r="AA382" s="5"/>
      <c r="AB382" s="5"/>
      <c r="AC382" s="5"/>
      <c r="AD382" s="5"/>
    </row>
    <row r="383" spans="1:30" ht="19.5" customHeight="1">
      <c r="A383" s="5" t="s">
        <v>11416</v>
      </c>
      <c r="B383" s="5" t="s">
        <v>8830</v>
      </c>
      <c r="C383" s="5" t="s">
        <v>170</v>
      </c>
      <c r="D383" s="5" t="s">
        <v>390</v>
      </c>
      <c r="E383" s="5" t="s">
        <v>29</v>
      </c>
      <c r="F383" s="7">
        <v>10</v>
      </c>
      <c r="G383" s="7">
        <v>25</v>
      </c>
      <c r="H383" s="5" t="s">
        <v>2463</v>
      </c>
      <c r="I383" s="5" t="s">
        <v>125</v>
      </c>
      <c r="J383" s="5" t="s">
        <v>117</v>
      </c>
      <c r="K383" s="5" t="s">
        <v>11418</v>
      </c>
      <c r="L383" s="5" t="s">
        <v>11419</v>
      </c>
      <c r="M383" s="5" t="s">
        <v>37</v>
      </c>
      <c r="N383" s="5"/>
      <c r="O383" s="5" t="b">
        <f t="shared" ca="1" si="0"/>
        <v>1</v>
      </c>
      <c r="P383" s="5"/>
      <c r="Q383" s="5"/>
      <c r="R383" s="5"/>
      <c r="S383" s="5"/>
      <c r="T383" s="5"/>
      <c r="U383" s="5"/>
      <c r="V383" s="5"/>
      <c r="W383" s="5"/>
      <c r="X383" s="5"/>
      <c r="Y383" s="5"/>
      <c r="Z383" s="5"/>
      <c r="AA383" s="5"/>
      <c r="AB383" s="5"/>
      <c r="AC383" s="5"/>
      <c r="AD383" s="5"/>
    </row>
    <row r="384" spans="1:30" ht="19.5" customHeight="1">
      <c r="A384" s="5" t="s">
        <v>1457</v>
      </c>
      <c r="B384" s="5" t="s">
        <v>25209</v>
      </c>
      <c r="C384" s="5" t="s">
        <v>170</v>
      </c>
      <c r="D384" s="5" t="s">
        <v>390</v>
      </c>
      <c r="E384" s="5" t="s">
        <v>45</v>
      </c>
      <c r="F384" s="7">
        <v>10</v>
      </c>
      <c r="G384" s="7">
        <v>15</v>
      </c>
      <c r="H384" s="5" t="s">
        <v>56</v>
      </c>
      <c r="I384" s="5" t="s">
        <v>31</v>
      </c>
      <c r="J384" s="5" t="s">
        <v>5363</v>
      </c>
      <c r="K384" s="9" t="s">
        <v>47</v>
      </c>
      <c r="L384" s="5" t="s">
        <v>25210</v>
      </c>
      <c r="M384" s="5" t="s">
        <v>37</v>
      </c>
      <c r="N384" s="5"/>
      <c r="O384" s="5" t="b">
        <f t="shared" ca="1" si="0"/>
        <v>1</v>
      </c>
      <c r="P384" s="5"/>
      <c r="Q384" s="5"/>
      <c r="R384" s="5"/>
      <c r="S384" s="5"/>
      <c r="T384" s="5"/>
      <c r="U384" s="5"/>
      <c r="V384" s="5"/>
      <c r="W384" s="5"/>
      <c r="X384" s="5"/>
      <c r="Y384" s="5"/>
      <c r="Z384" s="5"/>
      <c r="AA384" s="5"/>
      <c r="AB384" s="5"/>
      <c r="AC384" s="5"/>
      <c r="AD384" s="5"/>
    </row>
    <row r="385" spans="1:30" ht="19.5" customHeight="1">
      <c r="A385" s="5" t="s">
        <v>11977</v>
      </c>
      <c r="B385" s="5" t="s">
        <v>11979</v>
      </c>
      <c r="C385" s="5" t="s">
        <v>170</v>
      </c>
      <c r="D385" s="5" t="s">
        <v>47</v>
      </c>
      <c r="E385" s="5" t="s">
        <v>45</v>
      </c>
      <c r="F385" s="7">
        <v>10</v>
      </c>
      <c r="G385" s="7">
        <v>20</v>
      </c>
      <c r="H385" s="5" t="s">
        <v>144</v>
      </c>
      <c r="I385" s="5" t="s">
        <v>31</v>
      </c>
      <c r="J385" s="5" t="s">
        <v>252</v>
      </c>
      <c r="K385" s="9" t="s">
        <v>47</v>
      </c>
      <c r="L385" s="5" t="s">
        <v>11985</v>
      </c>
      <c r="M385" s="5" t="s">
        <v>42</v>
      </c>
      <c r="N385" s="5"/>
      <c r="O385" s="5" t="b">
        <f t="shared" ca="1" si="0"/>
        <v>1</v>
      </c>
      <c r="P385" s="5"/>
      <c r="Q385" s="5"/>
      <c r="R385" s="5"/>
      <c r="S385" s="5"/>
      <c r="T385" s="5"/>
      <c r="U385" s="5"/>
      <c r="V385" s="5"/>
      <c r="W385" s="5"/>
      <c r="X385" s="5"/>
      <c r="Y385" s="5"/>
      <c r="Z385" s="5"/>
      <c r="AA385" s="5"/>
      <c r="AB385" s="5"/>
      <c r="AC385" s="5"/>
      <c r="AD385" s="5"/>
    </row>
    <row r="386" spans="1:30" ht="19.5" customHeight="1">
      <c r="A386" s="5" t="s">
        <v>5730</v>
      </c>
      <c r="B386" s="5" t="s">
        <v>15308</v>
      </c>
      <c r="C386" s="5" t="s">
        <v>170</v>
      </c>
      <c r="D386" s="5" t="s">
        <v>390</v>
      </c>
      <c r="E386" s="5" t="s">
        <v>29</v>
      </c>
      <c r="F386" s="7">
        <v>10</v>
      </c>
      <c r="G386" s="7">
        <v>15</v>
      </c>
      <c r="H386" s="5" t="s">
        <v>56</v>
      </c>
      <c r="I386" s="5" t="s">
        <v>125</v>
      </c>
      <c r="J386" s="5" t="s">
        <v>87</v>
      </c>
      <c r="K386" s="5" t="s">
        <v>25211</v>
      </c>
      <c r="L386" s="5" t="s">
        <v>25212</v>
      </c>
      <c r="M386" s="5" t="s">
        <v>53</v>
      </c>
      <c r="N386" s="5"/>
      <c r="O386" s="5" t="b">
        <f t="shared" ca="1" si="0"/>
        <v>1</v>
      </c>
      <c r="P386" s="5"/>
      <c r="Q386" s="5"/>
      <c r="R386" s="5"/>
      <c r="S386" s="5"/>
      <c r="T386" s="5"/>
      <c r="U386" s="5"/>
      <c r="V386" s="5"/>
      <c r="W386" s="5"/>
      <c r="X386" s="5"/>
      <c r="Y386" s="5"/>
      <c r="Z386" s="5"/>
      <c r="AA386" s="5"/>
      <c r="AB386" s="5"/>
      <c r="AC386" s="5"/>
      <c r="AD386" s="5"/>
    </row>
    <row r="387" spans="1:30" ht="19.5" customHeight="1">
      <c r="A387" s="5" t="s">
        <v>9983</v>
      </c>
      <c r="B387" s="5" t="s">
        <v>25213</v>
      </c>
      <c r="C387" s="5" t="s">
        <v>170</v>
      </c>
      <c r="D387" s="5" t="s">
        <v>390</v>
      </c>
      <c r="E387" s="5" t="s">
        <v>29</v>
      </c>
      <c r="F387" s="7">
        <v>10</v>
      </c>
      <c r="G387" s="7">
        <v>15</v>
      </c>
      <c r="H387" s="5" t="s">
        <v>56</v>
      </c>
      <c r="I387" s="5" t="s">
        <v>31</v>
      </c>
      <c r="J387" s="5" t="s">
        <v>1970</v>
      </c>
      <c r="K387" s="5" t="s">
        <v>25214</v>
      </c>
      <c r="L387" s="5" t="s">
        <v>25215</v>
      </c>
      <c r="M387" s="5" t="s">
        <v>53</v>
      </c>
      <c r="N387" s="5"/>
      <c r="O387" s="5" t="b">
        <f t="shared" ca="1" si="0"/>
        <v>1</v>
      </c>
      <c r="P387" s="5"/>
      <c r="Q387" s="5"/>
      <c r="R387" s="5"/>
      <c r="S387" s="5"/>
      <c r="T387" s="5"/>
      <c r="U387" s="5"/>
      <c r="V387" s="5"/>
      <c r="W387" s="5"/>
      <c r="X387" s="5"/>
      <c r="Y387" s="5"/>
      <c r="Z387" s="5"/>
      <c r="AA387" s="5"/>
      <c r="AB387" s="5"/>
      <c r="AC387" s="5"/>
      <c r="AD387" s="5"/>
    </row>
    <row r="388" spans="1:30" ht="19.5" customHeight="1">
      <c r="A388" s="5" t="s">
        <v>396</v>
      </c>
      <c r="B388" s="5" t="s">
        <v>25216</v>
      </c>
      <c r="C388" s="5" t="s">
        <v>170</v>
      </c>
      <c r="D388" s="5" t="s">
        <v>378</v>
      </c>
      <c r="E388" s="5" t="s">
        <v>45</v>
      </c>
      <c r="F388" s="7">
        <v>10</v>
      </c>
      <c r="G388" s="7">
        <v>15</v>
      </c>
      <c r="H388" s="5" t="s">
        <v>56</v>
      </c>
      <c r="I388" s="5" t="s">
        <v>108</v>
      </c>
      <c r="J388" s="5" t="s">
        <v>824</v>
      </c>
      <c r="K388" s="5" t="s">
        <v>25217</v>
      </c>
      <c r="L388" s="5" t="s">
        <v>25218</v>
      </c>
      <c r="M388" s="5" t="s">
        <v>1599</v>
      </c>
      <c r="N388" s="5"/>
      <c r="O388" s="5" t="b">
        <f t="shared" ca="1" si="0"/>
        <v>1</v>
      </c>
      <c r="P388" s="5"/>
      <c r="Q388" s="5"/>
      <c r="R388" s="5"/>
      <c r="S388" s="5"/>
      <c r="T388" s="5"/>
      <c r="U388" s="5"/>
      <c r="V388" s="5"/>
      <c r="W388" s="5"/>
      <c r="X388" s="5"/>
      <c r="Y388" s="5"/>
      <c r="Z388" s="5"/>
      <c r="AA388" s="5"/>
      <c r="AB388" s="5"/>
      <c r="AC388" s="5"/>
      <c r="AD388" s="5"/>
    </row>
    <row r="389" spans="1:30" ht="19.5" customHeight="1">
      <c r="A389" s="5" t="s">
        <v>25219</v>
      </c>
      <c r="B389" s="5" t="s">
        <v>24618</v>
      </c>
      <c r="C389" s="5" t="s">
        <v>170</v>
      </c>
      <c r="D389" s="5" t="s">
        <v>390</v>
      </c>
      <c r="E389" s="5" t="s">
        <v>29</v>
      </c>
      <c r="F389" s="7">
        <v>10</v>
      </c>
      <c r="G389" s="7">
        <v>15</v>
      </c>
      <c r="H389" s="5" t="s">
        <v>56</v>
      </c>
      <c r="I389" s="5" t="s">
        <v>31</v>
      </c>
      <c r="J389" s="5" t="s">
        <v>999</v>
      </c>
      <c r="K389" s="5" t="s">
        <v>25220</v>
      </c>
      <c r="L389" s="5" t="s">
        <v>25221</v>
      </c>
      <c r="M389" s="5" t="s">
        <v>53</v>
      </c>
      <c r="N389" s="5"/>
      <c r="O389" s="5" t="b">
        <f t="shared" ca="1" si="0"/>
        <v>1</v>
      </c>
      <c r="P389" s="5"/>
      <c r="Q389" s="5"/>
      <c r="R389" s="5"/>
      <c r="S389" s="5"/>
      <c r="T389" s="5"/>
      <c r="U389" s="5"/>
      <c r="V389" s="5"/>
      <c r="W389" s="5"/>
      <c r="X389" s="5"/>
      <c r="Y389" s="5"/>
      <c r="Z389" s="5"/>
      <c r="AA389" s="5"/>
      <c r="AB389" s="5"/>
      <c r="AC389" s="5"/>
      <c r="AD389" s="5"/>
    </row>
    <row r="390" spans="1:30" ht="19.5" customHeight="1">
      <c r="A390" s="5" t="s">
        <v>13620</v>
      </c>
      <c r="B390" s="5" t="s">
        <v>7963</v>
      </c>
      <c r="C390" s="5" t="s">
        <v>170</v>
      </c>
      <c r="D390" s="5" t="s">
        <v>390</v>
      </c>
      <c r="E390" s="5" t="s">
        <v>45</v>
      </c>
      <c r="F390" s="7">
        <v>10</v>
      </c>
      <c r="G390" s="7">
        <v>20</v>
      </c>
      <c r="H390" s="5" t="s">
        <v>144</v>
      </c>
      <c r="I390" s="5" t="s">
        <v>108</v>
      </c>
      <c r="J390" s="5" t="s">
        <v>76</v>
      </c>
      <c r="K390" s="5" t="s">
        <v>7965</v>
      </c>
      <c r="L390" s="5" t="s">
        <v>13621</v>
      </c>
      <c r="M390" s="5" t="s">
        <v>53</v>
      </c>
      <c r="N390" s="5"/>
      <c r="O390" s="5" t="b">
        <f t="shared" ca="1" si="0"/>
        <v>1</v>
      </c>
      <c r="P390" s="5"/>
      <c r="Q390" s="5"/>
      <c r="R390" s="5"/>
      <c r="S390" s="5"/>
      <c r="T390" s="5"/>
      <c r="U390" s="5"/>
      <c r="V390" s="5"/>
      <c r="W390" s="5"/>
      <c r="X390" s="5"/>
      <c r="Y390" s="5"/>
      <c r="Z390" s="5"/>
      <c r="AA390" s="5"/>
      <c r="AB390" s="5"/>
      <c r="AC390" s="5"/>
      <c r="AD390" s="5"/>
    </row>
    <row r="391" spans="1:30" ht="19.5" customHeight="1">
      <c r="A391" s="5" t="s">
        <v>25224</v>
      </c>
      <c r="B391" s="5" t="s">
        <v>25225</v>
      </c>
      <c r="C391" s="5" t="s">
        <v>170</v>
      </c>
      <c r="D391" s="5" t="s">
        <v>390</v>
      </c>
      <c r="E391" s="5" t="s">
        <v>45</v>
      </c>
      <c r="F391" s="7">
        <v>10</v>
      </c>
      <c r="G391" s="7">
        <v>15</v>
      </c>
      <c r="H391" s="5" t="s">
        <v>56</v>
      </c>
      <c r="I391" s="5" t="s">
        <v>125</v>
      </c>
      <c r="J391" s="5" t="s">
        <v>87</v>
      </c>
      <c r="K391" s="5" t="s">
        <v>25227</v>
      </c>
      <c r="L391" s="5" t="s">
        <v>25228</v>
      </c>
      <c r="M391" s="5" t="s">
        <v>53</v>
      </c>
      <c r="N391" s="5"/>
      <c r="O391" s="5" t="b">
        <f t="shared" ca="1" si="0"/>
        <v>1</v>
      </c>
      <c r="P391" s="5"/>
      <c r="Q391" s="5"/>
      <c r="R391" s="5"/>
      <c r="S391" s="5"/>
      <c r="T391" s="5"/>
      <c r="U391" s="5"/>
      <c r="V391" s="5"/>
      <c r="W391" s="5"/>
      <c r="X391" s="5"/>
      <c r="Y391" s="5"/>
      <c r="Z391" s="5"/>
      <c r="AA391" s="5"/>
      <c r="AB391" s="5"/>
      <c r="AC391" s="5"/>
      <c r="AD391" s="5"/>
    </row>
    <row r="392" spans="1:30" ht="19.5" customHeight="1">
      <c r="A392" s="5" t="s">
        <v>25229</v>
      </c>
      <c r="B392" s="5" t="s">
        <v>25230</v>
      </c>
      <c r="C392" s="5" t="s">
        <v>170</v>
      </c>
      <c r="D392" s="5" t="s">
        <v>47</v>
      </c>
      <c r="E392" s="5" t="s">
        <v>29</v>
      </c>
      <c r="F392" s="7">
        <v>10</v>
      </c>
      <c r="G392" s="7">
        <v>18</v>
      </c>
      <c r="H392" s="5" t="s">
        <v>964</v>
      </c>
      <c r="I392" s="5" t="s">
        <v>125</v>
      </c>
      <c r="J392" s="5" t="s">
        <v>947</v>
      </c>
      <c r="K392" s="9" t="s">
        <v>47</v>
      </c>
      <c r="L392" s="5" t="s">
        <v>25231</v>
      </c>
      <c r="M392" s="5" t="s">
        <v>53</v>
      </c>
      <c r="N392" s="5"/>
      <c r="O392" s="5" t="b">
        <f t="shared" ca="1" si="0"/>
        <v>1</v>
      </c>
      <c r="P392" s="5"/>
      <c r="Q392" s="5"/>
      <c r="R392" s="5"/>
      <c r="S392" s="5"/>
      <c r="T392" s="5"/>
      <c r="U392" s="5"/>
      <c r="V392" s="5"/>
      <c r="W392" s="5"/>
      <c r="X392" s="5"/>
      <c r="Y392" s="5"/>
      <c r="Z392" s="5"/>
      <c r="AA392" s="5"/>
      <c r="AB392" s="5"/>
      <c r="AC392" s="5"/>
      <c r="AD392" s="5"/>
    </row>
    <row r="393" spans="1:30" ht="19.5" customHeight="1">
      <c r="A393" s="5" t="s">
        <v>4668</v>
      </c>
      <c r="B393" s="5" t="s">
        <v>25233</v>
      </c>
      <c r="C393" s="5" t="s">
        <v>170</v>
      </c>
      <c r="D393" s="5" t="s">
        <v>342</v>
      </c>
      <c r="E393" s="5" t="s">
        <v>29</v>
      </c>
      <c r="F393" s="7">
        <v>10</v>
      </c>
      <c r="G393" s="7">
        <v>20</v>
      </c>
      <c r="H393" s="5" t="s">
        <v>144</v>
      </c>
      <c r="I393" s="5" t="s">
        <v>66</v>
      </c>
      <c r="J393" s="5" t="s">
        <v>25234</v>
      </c>
      <c r="K393" s="5" t="s">
        <v>25235</v>
      </c>
      <c r="L393" s="5" t="s">
        <v>25236</v>
      </c>
      <c r="M393" s="5" t="s">
        <v>37</v>
      </c>
      <c r="N393" s="5"/>
      <c r="O393" s="5" t="b">
        <f t="shared" ca="1" si="0"/>
        <v>1</v>
      </c>
      <c r="P393" s="5"/>
      <c r="Q393" s="5"/>
      <c r="R393" s="5"/>
      <c r="S393" s="5"/>
      <c r="T393" s="5"/>
      <c r="U393" s="5"/>
      <c r="V393" s="5"/>
      <c r="W393" s="5"/>
      <c r="X393" s="5"/>
      <c r="Y393" s="5"/>
      <c r="Z393" s="5"/>
      <c r="AA393" s="5"/>
      <c r="AB393" s="5"/>
      <c r="AC393" s="5"/>
      <c r="AD393" s="5"/>
    </row>
    <row r="394" spans="1:30" ht="19.5" customHeight="1">
      <c r="A394" s="5" t="s">
        <v>2814</v>
      </c>
      <c r="B394" s="5" t="s">
        <v>25237</v>
      </c>
      <c r="C394" s="5" t="s">
        <v>170</v>
      </c>
      <c r="D394" s="5" t="s">
        <v>390</v>
      </c>
      <c r="E394" s="5" t="s">
        <v>45</v>
      </c>
      <c r="F394" s="7">
        <v>10</v>
      </c>
      <c r="G394" s="7">
        <v>15</v>
      </c>
      <c r="H394" s="5" t="s">
        <v>56</v>
      </c>
      <c r="I394" s="5" t="s">
        <v>108</v>
      </c>
      <c r="J394" s="5" t="s">
        <v>57</v>
      </c>
      <c r="K394" s="5" t="s">
        <v>25238</v>
      </c>
      <c r="L394" s="5" t="s">
        <v>25239</v>
      </c>
      <c r="M394" s="5" t="s">
        <v>53</v>
      </c>
      <c r="N394" s="5"/>
      <c r="O394" s="5" t="b">
        <f t="shared" ca="1" si="0"/>
        <v>1</v>
      </c>
      <c r="P394" s="5"/>
      <c r="Q394" s="5"/>
      <c r="R394" s="5"/>
      <c r="S394" s="5"/>
      <c r="T394" s="5"/>
      <c r="U394" s="5"/>
      <c r="V394" s="5"/>
      <c r="W394" s="5"/>
      <c r="X394" s="5"/>
      <c r="Y394" s="5"/>
      <c r="Z394" s="5"/>
      <c r="AA394" s="5"/>
      <c r="AB394" s="5"/>
      <c r="AC394" s="5"/>
      <c r="AD394" s="5"/>
    </row>
    <row r="395" spans="1:30" ht="19.5" customHeight="1">
      <c r="A395" s="5" t="s">
        <v>13422</v>
      </c>
      <c r="B395" s="5" t="s">
        <v>13423</v>
      </c>
      <c r="C395" s="5" t="s">
        <v>170</v>
      </c>
      <c r="D395" s="5" t="s">
        <v>390</v>
      </c>
      <c r="E395" s="5" t="s">
        <v>45</v>
      </c>
      <c r="F395" s="7">
        <v>10</v>
      </c>
      <c r="G395" s="7">
        <v>15</v>
      </c>
      <c r="H395" s="5" t="s">
        <v>56</v>
      </c>
      <c r="I395" s="5" t="s">
        <v>108</v>
      </c>
      <c r="J395" s="5" t="s">
        <v>48</v>
      </c>
      <c r="K395" s="5" t="s">
        <v>13424</v>
      </c>
      <c r="L395" s="9" t="s">
        <v>47</v>
      </c>
      <c r="M395" s="5" t="s">
        <v>53</v>
      </c>
      <c r="N395" s="5" t="b">
        <f t="shared" ref="N395:N397" ca="1" si="5">IFERROR(__xludf.DUMMYFUNCTION("REGEXMATCH(A395,""前端"")"),TRUE)</f>
        <v>1</v>
      </c>
      <c r="O395" s="5" t="b">
        <f t="shared" ca="1" si="0"/>
        <v>1</v>
      </c>
      <c r="P395" s="5"/>
      <c r="Q395" s="5"/>
      <c r="R395" s="5"/>
      <c r="S395" s="5"/>
      <c r="T395" s="5"/>
      <c r="U395" s="5"/>
      <c r="V395" s="5"/>
      <c r="W395" s="5"/>
      <c r="X395" s="5"/>
      <c r="Y395" s="5"/>
      <c r="Z395" s="5"/>
      <c r="AA395" s="5"/>
      <c r="AB395" s="5"/>
      <c r="AC395" s="5"/>
      <c r="AD395" s="5"/>
    </row>
    <row r="396" spans="1:30" ht="19.5" customHeight="1">
      <c r="A396" s="5" t="s">
        <v>396</v>
      </c>
      <c r="B396" s="5" t="s">
        <v>3645</v>
      </c>
      <c r="C396" s="5" t="s">
        <v>170</v>
      </c>
      <c r="D396" s="5" t="s">
        <v>47</v>
      </c>
      <c r="E396" s="5" t="s">
        <v>29</v>
      </c>
      <c r="F396" s="7">
        <v>10</v>
      </c>
      <c r="G396" s="7">
        <v>15</v>
      </c>
      <c r="H396" s="5" t="s">
        <v>56</v>
      </c>
      <c r="I396" s="5" t="s">
        <v>108</v>
      </c>
      <c r="J396" s="5" t="s">
        <v>57</v>
      </c>
      <c r="K396" s="5" t="s">
        <v>25240</v>
      </c>
      <c r="L396" s="9" t="s">
        <v>47</v>
      </c>
      <c r="M396" s="5" t="s">
        <v>42</v>
      </c>
      <c r="N396" s="5" t="b">
        <f t="shared" ca="1" si="5"/>
        <v>1</v>
      </c>
      <c r="O396" s="5" t="b">
        <f t="shared" ca="1" si="0"/>
        <v>1</v>
      </c>
      <c r="P396" s="5"/>
      <c r="Q396" s="5"/>
      <c r="R396" s="5"/>
      <c r="S396" s="5"/>
      <c r="T396" s="5"/>
      <c r="U396" s="5"/>
      <c r="V396" s="5"/>
      <c r="W396" s="5"/>
      <c r="X396" s="5"/>
      <c r="Y396" s="5"/>
      <c r="Z396" s="5"/>
      <c r="AA396" s="5"/>
      <c r="AB396" s="5"/>
      <c r="AC396" s="5"/>
      <c r="AD396" s="5"/>
    </row>
    <row r="397" spans="1:30" ht="19.5" customHeight="1">
      <c r="A397" s="5" t="s">
        <v>396</v>
      </c>
      <c r="B397" s="5" t="s">
        <v>6002</v>
      </c>
      <c r="C397" s="5" t="s">
        <v>170</v>
      </c>
      <c r="D397" s="5" t="s">
        <v>390</v>
      </c>
      <c r="E397" s="5" t="s">
        <v>45</v>
      </c>
      <c r="F397" s="7">
        <v>10</v>
      </c>
      <c r="G397" s="7">
        <v>15</v>
      </c>
      <c r="H397" s="5" t="s">
        <v>56</v>
      </c>
      <c r="I397" s="5" t="s">
        <v>31</v>
      </c>
      <c r="J397" s="5" t="s">
        <v>117</v>
      </c>
      <c r="K397" s="5" t="s">
        <v>6004</v>
      </c>
      <c r="L397" s="9" t="s">
        <v>47</v>
      </c>
      <c r="M397" s="5" t="s">
        <v>53</v>
      </c>
      <c r="N397" s="5" t="b">
        <f t="shared" ca="1" si="5"/>
        <v>1</v>
      </c>
      <c r="O397" s="5" t="b">
        <f t="shared" ca="1" si="0"/>
        <v>1</v>
      </c>
      <c r="P397" s="5"/>
      <c r="Q397" s="5"/>
      <c r="R397" s="5"/>
      <c r="S397" s="5"/>
      <c r="T397" s="5"/>
      <c r="U397" s="5"/>
      <c r="V397" s="5"/>
      <c r="W397" s="5"/>
      <c r="X397" s="5"/>
      <c r="Y397" s="5"/>
      <c r="Z397" s="5"/>
      <c r="AA397" s="5"/>
      <c r="AB397" s="5"/>
      <c r="AC397" s="5"/>
      <c r="AD397" s="5"/>
    </row>
    <row r="398" spans="1:30" ht="19.5" customHeight="1">
      <c r="A398" s="5" t="s">
        <v>1710</v>
      </c>
      <c r="B398" s="5" t="s">
        <v>7223</v>
      </c>
      <c r="C398" s="5" t="s">
        <v>170</v>
      </c>
      <c r="D398" s="5" t="s">
        <v>47</v>
      </c>
      <c r="E398" s="5" t="s">
        <v>45</v>
      </c>
      <c r="F398" s="7">
        <v>10</v>
      </c>
      <c r="G398" s="7">
        <v>15</v>
      </c>
      <c r="H398" s="5" t="s">
        <v>56</v>
      </c>
      <c r="I398" s="5" t="s">
        <v>31</v>
      </c>
      <c r="J398" s="5" t="s">
        <v>57</v>
      </c>
      <c r="K398" s="5" t="s">
        <v>6785</v>
      </c>
      <c r="L398" s="5" t="s">
        <v>25242</v>
      </c>
      <c r="M398" s="5" t="s">
        <v>37</v>
      </c>
      <c r="N398" s="5"/>
      <c r="O398" s="5" t="b">
        <f t="shared" ca="1" si="0"/>
        <v>1</v>
      </c>
      <c r="P398" s="5"/>
      <c r="Q398" s="5"/>
      <c r="R398" s="5"/>
      <c r="S398" s="5"/>
      <c r="T398" s="5"/>
      <c r="U398" s="5"/>
      <c r="V398" s="5"/>
      <c r="W398" s="5"/>
      <c r="X398" s="5"/>
      <c r="Y398" s="5"/>
      <c r="Z398" s="5"/>
      <c r="AA398" s="5"/>
      <c r="AB398" s="5"/>
      <c r="AC398" s="5"/>
      <c r="AD398" s="5"/>
    </row>
    <row r="399" spans="1:30" ht="19.5" customHeight="1">
      <c r="A399" s="5" t="s">
        <v>25243</v>
      </c>
      <c r="B399" s="5" t="s">
        <v>8543</v>
      </c>
      <c r="C399" s="5" t="s">
        <v>170</v>
      </c>
      <c r="D399" s="5" t="s">
        <v>342</v>
      </c>
      <c r="E399" s="5" t="s">
        <v>29</v>
      </c>
      <c r="F399" s="7">
        <v>10</v>
      </c>
      <c r="G399" s="7">
        <v>20</v>
      </c>
      <c r="H399" s="5" t="s">
        <v>144</v>
      </c>
      <c r="I399" s="5" t="s">
        <v>31</v>
      </c>
      <c r="J399" s="5" t="s">
        <v>87</v>
      </c>
      <c r="K399" s="5" t="s">
        <v>25246</v>
      </c>
      <c r="L399" s="5" t="s">
        <v>25247</v>
      </c>
      <c r="M399" s="5" t="s">
        <v>53</v>
      </c>
      <c r="N399" s="5"/>
      <c r="O399" s="5" t="b">
        <f t="shared" ca="1" si="0"/>
        <v>1</v>
      </c>
      <c r="P399" s="5"/>
      <c r="Q399" s="5"/>
      <c r="R399" s="5"/>
      <c r="S399" s="5"/>
      <c r="T399" s="5"/>
      <c r="U399" s="5"/>
      <c r="V399" s="5"/>
      <c r="W399" s="5"/>
      <c r="X399" s="5"/>
      <c r="Y399" s="5"/>
      <c r="Z399" s="5"/>
      <c r="AA399" s="5"/>
      <c r="AB399" s="5"/>
      <c r="AC399" s="5"/>
      <c r="AD399" s="5"/>
    </row>
    <row r="400" spans="1:30" ht="19.5" customHeight="1">
      <c r="A400" s="5" t="s">
        <v>25248</v>
      </c>
      <c r="B400" s="5" t="s">
        <v>25249</v>
      </c>
      <c r="C400" s="5" t="s">
        <v>170</v>
      </c>
      <c r="D400" s="5" t="s">
        <v>390</v>
      </c>
      <c r="E400" s="5" t="s">
        <v>45</v>
      </c>
      <c r="F400" s="7">
        <v>10</v>
      </c>
      <c r="G400" s="7">
        <v>20</v>
      </c>
      <c r="H400" s="5" t="s">
        <v>144</v>
      </c>
      <c r="I400" s="5" t="s">
        <v>125</v>
      </c>
      <c r="J400" s="5" t="s">
        <v>57</v>
      </c>
      <c r="K400" s="9" t="s">
        <v>47</v>
      </c>
      <c r="L400" s="5" t="s">
        <v>25252</v>
      </c>
      <c r="M400" s="5" t="s">
        <v>53</v>
      </c>
      <c r="N400" s="5"/>
      <c r="O400" s="5" t="b">
        <f t="shared" ca="1" si="0"/>
        <v>1</v>
      </c>
      <c r="P400" s="5"/>
      <c r="Q400" s="5"/>
      <c r="R400" s="5"/>
      <c r="S400" s="5"/>
      <c r="T400" s="5"/>
      <c r="U400" s="5"/>
      <c r="V400" s="5"/>
      <c r="W400" s="5"/>
      <c r="X400" s="5"/>
      <c r="Y400" s="5"/>
      <c r="Z400" s="5"/>
      <c r="AA400" s="5"/>
      <c r="AB400" s="5"/>
      <c r="AC400" s="5"/>
      <c r="AD400" s="5"/>
    </row>
    <row r="401" spans="1:30" ht="19.5" customHeight="1">
      <c r="A401" s="5" t="s">
        <v>25253</v>
      </c>
      <c r="B401" s="5" t="s">
        <v>25254</v>
      </c>
      <c r="C401" s="5" t="s">
        <v>170</v>
      </c>
      <c r="D401" s="5" t="s">
        <v>390</v>
      </c>
      <c r="E401" s="5" t="s">
        <v>45</v>
      </c>
      <c r="F401" s="7">
        <v>10</v>
      </c>
      <c r="G401" s="7">
        <v>18</v>
      </c>
      <c r="H401" s="5" t="s">
        <v>964</v>
      </c>
      <c r="I401" s="5" t="s">
        <v>31</v>
      </c>
      <c r="J401" s="5" t="s">
        <v>106</v>
      </c>
      <c r="K401" s="5" t="s">
        <v>25255</v>
      </c>
      <c r="L401" s="5" t="s">
        <v>25257</v>
      </c>
      <c r="M401" s="5" t="s">
        <v>37</v>
      </c>
      <c r="N401" s="5"/>
      <c r="O401" s="5" t="b">
        <f t="shared" ca="1" si="0"/>
        <v>1</v>
      </c>
      <c r="P401" s="5"/>
      <c r="Q401" s="5"/>
      <c r="R401" s="5"/>
      <c r="S401" s="5"/>
      <c r="T401" s="5"/>
      <c r="U401" s="5"/>
      <c r="V401" s="5"/>
      <c r="W401" s="5"/>
      <c r="X401" s="5"/>
      <c r="Y401" s="5"/>
      <c r="Z401" s="5"/>
      <c r="AA401" s="5"/>
      <c r="AB401" s="5"/>
      <c r="AC401" s="5"/>
      <c r="AD401" s="5"/>
    </row>
    <row r="402" spans="1:30" ht="19.5" customHeight="1">
      <c r="A402" s="5" t="s">
        <v>10383</v>
      </c>
      <c r="B402" s="5" t="s">
        <v>4475</v>
      </c>
      <c r="C402" s="5" t="s">
        <v>170</v>
      </c>
      <c r="D402" s="5" t="s">
        <v>390</v>
      </c>
      <c r="E402" s="5" t="s">
        <v>29</v>
      </c>
      <c r="F402" s="7">
        <v>10</v>
      </c>
      <c r="G402" s="7">
        <v>25</v>
      </c>
      <c r="H402" s="5" t="s">
        <v>2463</v>
      </c>
      <c r="I402" s="5" t="s">
        <v>31</v>
      </c>
      <c r="J402" s="5" t="s">
        <v>87</v>
      </c>
      <c r="K402" s="5" t="s">
        <v>4477</v>
      </c>
      <c r="L402" s="5" t="s">
        <v>25258</v>
      </c>
      <c r="M402" s="5" t="s">
        <v>53</v>
      </c>
      <c r="N402" s="5"/>
      <c r="O402" s="5" t="b">
        <f t="shared" ca="1" si="0"/>
        <v>1</v>
      </c>
      <c r="P402" s="5"/>
      <c r="Q402" s="5"/>
      <c r="R402" s="5"/>
      <c r="S402" s="5"/>
      <c r="T402" s="5"/>
      <c r="U402" s="5"/>
      <c r="V402" s="5"/>
      <c r="W402" s="5"/>
      <c r="X402" s="5"/>
      <c r="Y402" s="5"/>
      <c r="Z402" s="5"/>
      <c r="AA402" s="5"/>
      <c r="AB402" s="5"/>
      <c r="AC402" s="5"/>
      <c r="AD402" s="5"/>
    </row>
    <row r="403" spans="1:30" ht="19.5" customHeight="1">
      <c r="A403" s="5" t="s">
        <v>396</v>
      </c>
      <c r="B403" s="5" t="s">
        <v>25260</v>
      </c>
      <c r="C403" s="5" t="s">
        <v>170</v>
      </c>
      <c r="D403" s="5" t="s">
        <v>378</v>
      </c>
      <c r="E403" s="5" t="s">
        <v>45</v>
      </c>
      <c r="F403" s="7">
        <v>10</v>
      </c>
      <c r="G403" s="7">
        <v>18</v>
      </c>
      <c r="H403" s="5" t="s">
        <v>964</v>
      </c>
      <c r="I403" s="5" t="s">
        <v>108</v>
      </c>
      <c r="J403" s="5" t="s">
        <v>6700</v>
      </c>
      <c r="K403" s="5" t="s">
        <v>25261</v>
      </c>
      <c r="L403" s="5" t="s">
        <v>25262</v>
      </c>
      <c r="M403" s="5" t="s">
        <v>53</v>
      </c>
      <c r="N403" s="5"/>
      <c r="O403" s="5" t="b">
        <f t="shared" ca="1" si="0"/>
        <v>1</v>
      </c>
      <c r="P403" s="5"/>
      <c r="Q403" s="5"/>
      <c r="R403" s="5"/>
      <c r="S403" s="5"/>
      <c r="T403" s="5"/>
      <c r="U403" s="5"/>
      <c r="V403" s="5"/>
      <c r="W403" s="5"/>
      <c r="X403" s="5"/>
      <c r="Y403" s="5"/>
      <c r="Z403" s="5"/>
      <c r="AA403" s="5"/>
      <c r="AB403" s="5"/>
      <c r="AC403" s="5"/>
      <c r="AD403" s="5"/>
    </row>
    <row r="404" spans="1:30" ht="19.5" customHeight="1">
      <c r="A404" s="5" t="s">
        <v>396</v>
      </c>
      <c r="B404" s="5" t="s">
        <v>25263</v>
      </c>
      <c r="C404" s="5" t="s">
        <v>170</v>
      </c>
      <c r="D404" s="5" t="s">
        <v>390</v>
      </c>
      <c r="E404" s="5" t="s">
        <v>45</v>
      </c>
      <c r="F404" s="7">
        <v>10</v>
      </c>
      <c r="G404" s="7">
        <v>15</v>
      </c>
      <c r="H404" s="5" t="s">
        <v>56</v>
      </c>
      <c r="I404" s="7" t="s">
        <v>24</v>
      </c>
      <c r="J404" s="5" t="s">
        <v>224</v>
      </c>
      <c r="K404" s="9" t="s">
        <v>47</v>
      </c>
      <c r="L404" s="5" t="s">
        <v>25264</v>
      </c>
      <c r="M404" s="5" t="s">
        <v>100</v>
      </c>
      <c r="N404" s="5"/>
      <c r="O404" s="5" t="b">
        <f t="shared" ca="1" si="0"/>
        <v>1</v>
      </c>
      <c r="P404" s="5"/>
      <c r="Q404" s="5"/>
      <c r="R404" s="5"/>
      <c r="S404" s="5"/>
      <c r="T404" s="5"/>
      <c r="U404" s="5"/>
      <c r="V404" s="5"/>
      <c r="W404" s="5"/>
      <c r="X404" s="5"/>
      <c r="Y404" s="5"/>
      <c r="Z404" s="5"/>
      <c r="AA404" s="5"/>
      <c r="AB404" s="5"/>
      <c r="AC404" s="5"/>
      <c r="AD404" s="5"/>
    </row>
    <row r="405" spans="1:30" ht="19.5" customHeight="1">
      <c r="A405" s="5" t="s">
        <v>1457</v>
      </c>
      <c r="B405" s="5" t="s">
        <v>25265</v>
      </c>
      <c r="C405" s="5" t="s">
        <v>170</v>
      </c>
      <c r="D405" s="5" t="s">
        <v>1759</v>
      </c>
      <c r="E405" s="5" t="s">
        <v>29</v>
      </c>
      <c r="F405" s="7">
        <v>10</v>
      </c>
      <c r="G405" s="7">
        <v>15</v>
      </c>
      <c r="H405" s="5" t="s">
        <v>56</v>
      </c>
      <c r="I405" s="5" t="s">
        <v>108</v>
      </c>
      <c r="J405" s="5" t="s">
        <v>4577</v>
      </c>
      <c r="K405" s="5" t="s">
        <v>25266</v>
      </c>
      <c r="L405" s="5" t="s">
        <v>25267</v>
      </c>
      <c r="M405" s="5" t="s">
        <v>37</v>
      </c>
      <c r="N405" s="5"/>
      <c r="O405" s="5" t="b">
        <f t="shared" ca="1" si="0"/>
        <v>1</v>
      </c>
      <c r="P405" s="5"/>
      <c r="Q405" s="5"/>
      <c r="R405" s="5"/>
      <c r="S405" s="5"/>
      <c r="T405" s="5"/>
      <c r="U405" s="5"/>
      <c r="V405" s="5"/>
      <c r="W405" s="5"/>
      <c r="X405" s="5"/>
      <c r="Y405" s="5"/>
      <c r="Z405" s="5"/>
      <c r="AA405" s="5"/>
      <c r="AB405" s="5"/>
      <c r="AC405" s="5"/>
      <c r="AD405" s="5"/>
    </row>
    <row r="406" spans="1:30" ht="19.5" customHeight="1">
      <c r="A406" s="5" t="s">
        <v>25268</v>
      </c>
      <c r="B406" s="5" t="s">
        <v>25269</v>
      </c>
      <c r="C406" s="5" t="s">
        <v>170</v>
      </c>
      <c r="D406" s="5" t="s">
        <v>390</v>
      </c>
      <c r="E406" s="5" t="s">
        <v>45</v>
      </c>
      <c r="F406" s="7">
        <v>10</v>
      </c>
      <c r="G406" s="7">
        <v>15</v>
      </c>
      <c r="H406" s="5" t="s">
        <v>56</v>
      </c>
      <c r="I406" s="5" t="s">
        <v>108</v>
      </c>
      <c r="J406" s="5" t="s">
        <v>586</v>
      </c>
      <c r="K406" s="9" t="s">
        <v>47</v>
      </c>
      <c r="L406" s="5" t="s">
        <v>25270</v>
      </c>
      <c r="M406" s="5" t="s">
        <v>53</v>
      </c>
      <c r="N406" s="5"/>
      <c r="O406" s="5" t="b">
        <f t="shared" ca="1" si="0"/>
        <v>1</v>
      </c>
      <c r="P406" s="5"/>
      <c r="Q406" s="5"/>
      <c r="R406" s="5"/>
      <c r="S406" s="5"/>
      <c r="T406" s="5"/>
      <c r="U406" s="5"/>
      <c r="V406" s="5"/>
      <c r="W406" s="5"/>
      <c r="X406" s="5"/>
      <c r="Y406" s="5"/>
      <c r="Z406" s="5"/>
      <c r="AA406" s="5"/>
      <c r="AB406" s="5"/>
      <c r="AC406" s="5"/>
      <c r="AD406" s="5"/>
    </row>
    <row r="407" spans="1:30" ht="19.5" customHeight="1">
      <c r="A407" s="5" t="s">
        <v>4668</v>
      </c>
      <c r="B407" s="5" t="s">
        <v>25272</v>
      </c>
      <c r="C407" s="5" t="s">
        <v>170</v>
      </c>
      <c r="D407" s="5" t="s">
        <v>1759</v>
      </c>
      <c r="E407" s="5" t="s">
        <v>29</v>
      </c>
      <c r="F407" s="7">
        <v>10</v>
      </c>
      <c r="G407" s="7">
        <v>20</v>
      </c>
      <c r="H407" s="5" t="s">
        <v>144</v>
      </c>
      <c r="I407" s="5" t="s">
        <v>108</v>
      </c>
      <c r="J407" s="5" t="s">
        <v>25273</v>
      </c>
      <c r="K407" s="5" t="s">
        <v>25274</v>
      </c>
      <c r="L407" s="9" t="s">
        <v>47</v>
      </c>
      <c r="M407" s="5" t="s">
        <v>37</v>
      </c>
      <c r="N407" s="5" t="b">
        <f ca="1">IFERROR(__xludf.DUMMYFUNCTION("REGEXMATCH(A407,""前端"")"),TRUE)</f>
        <v>1</v>
      </c>
      <c r="O407" s="5" t="b">
        <f t="shared" ca="1" si="0"/>
        <v>1</v>
      </c>
      <c r="P407" s="5"/>
      <c r="Q407" s="5"/>
      <c r="R407" s="5"/>
      <c r="S407" s="5"/>
      <c r="T407" s="5"/>
      <c r="U407" s="5"/>
      <c r="V407" s="5"/>
      <c r="W407" s="5"/>
      <c r="X407" s="5"/>
      <c r="Y407" s="5"/>
      <c r="Z407" s="5"/>
      <c r="AA407" s="5"/>
      <c r="AB407" s="5"/>
      <c r="AC407" s="5"/>
      <c r="AD407" s="5"/>
    </row>
    <row r="408" spans="1:30" ht="19.5" customHeight="1">
      <c r="A408" s="5" t="s">
        <v>25277</v>
      </c>
      <c r="B408" s="5" t="s">
        <v>14411</v>
      </c>
      <c r="C408" s="5" t="s">
        <v>170</v>
      </c>
      <c r="D408" s="5" t="s">
        <v>342</v>
      </c>
      <c r="E408" s="5" t="s">
        <v>45</v>
      </c>
      <c r="F408" s="7">
        <v>10</v>
      </c>
      <c r="G408" s="7">
        <v>20</v>
      </c>
      <c r="H408" s="5" t="s">
        <v>144</v>
      </c>
      <c r="I408" s="5" t="s">
        <v>125</v>
      </c>
      <c r="J408" s="5" t="s">
        <v>4046</v>
      </c>
      <c r="K408" s="5" t="s">
        <v>4712</v>
      </c>
      <c r="L408" s="5" t="s">
        <v>25278</v>
      </c>
      <c r="M408" s="5" t="s">
        <v>37</v>
      </c>
      <c r="N408" s="5"/>
      <c r="O408" s="5" t="b">
        <f t="shared" ca="1" si="0"/>
        <v>1</v>
      </c>
      <c r="P408" s="5"/>
      <c r="Q408" s="5"/>
      <c r="R408" s="5"/>
      <c r="S408" s="5"/>
      <c r="T408" s="5"/>
      <c r="U408" s="5"/>
      <c r="V408" s="5"/>
      <c r="W408" s="5"/>
      <c r="X408" s="5"/>
      <c r="Y408" s="5"/>
      <c r="Z408" s="5"/>
      <c r="AA408" s="5"/>
      <c r="AB408" s="5"/>
      <c r="AC408" s="5"/>
      <c r="AD408" s="5"/>
    </row>
    <row r="409" spans="1:30" ht="19.5" customHeight="1">
      <c r="A409" s="5" t="s">
        <v>396</v>
      </c>
      <c r="B409" s="5" t="s">
        <v>9072</v>
      </c>
      <c r="C409" s="5" t="s">
        <v>170</v>
      </c>
      <c r="D409" s="5" t="s">
        <v>47</v>
      </c>
      <c r="E409" s="5" t="s">
        <v>45</v>
      </c>
      <c r="F409" s="7">
        <v>10</v>
      </c>
      <c r="G409" s="7">
        <v>15</v>
      </c>
      <c r="H409" s="5" t="s">
        <v>56</v>
      </c>
      <c r="I409" s="5" t="s">
        <v>108</v>
      </c>
      <c r="J409" s="5" t="s">
        <v>48</v>
      </c>
      <c r="K409" s="5" t="s">
        <v>25279</v>
      </c>
      <c r="L409" s="5" t="s">
        <v>25282</v>
      </c>
      <c r="M409" s="5" t="s">
        <v>167</v>
      </c>
      <c r="N409" s="5"/>
      <c r="O409" s="5" t="b">
        <f t="shared" ca="1" si="0"/>
        <v>1</v>
      </c>
      <c r="P409" s="5"/>
      <c r="Q409" s="5"/>
      <c r="R409" s="5"/>
      <c r="S409" s="5"/>
      <c r="T409" s="5"/>
      <c r="U409" s="5"/>
      <c r="V409" s="5"/>
      <c r="W409" s="5"/>
      <c r="X409" s="5"/>
      <c r="Y409" s="5"/>
      <c r="Z409" s="5"/>
      <c r="AA409" s="5"/>
      <c r="AB409" s="5"/>
      <c r="AC409" s="5"/>
      <c r="AD409" s="5"/>
    </row>
    <row r="410" spans="1:30" ht="19.5" customHeight="1">
      <c r="A410" s="5" t="s">
        <v>396</v>
      </c>
      <c r="B410" s="5" t="s">
        <v>25285</v>
      </c>
      <c r="C410" s="5" t="s">
        <v>170</v>
      </c>
      <c r="D410" s="5" t="s">
        <v>390</v>
      </c>
      <c r="E410" s="5" t="s">
        <v>29</v>
      </c>
      <c r="F410" s="7">
        <v>10</v>
      </c>
      <c r="G410" s="7">
        <v>18</v>
      </c>
      <c r="H410" s="5" t="s">
        <v>964</v>
      </c>
      <c r="I410" s="5" t="s">
        <v>108</v>
      </c>
      <c r="J410" s="5" t="s">
        <v>204</v>
      </c>
      <c r="K410" s="5" t="s">
        <v>25288</v>
      </c>
      <c r="L410" s="5" t="s">
        <v>25290</v>
      </c>
      <c r="M410" s="5" t="s">
        <v>53</v>
      </c>
      <c r="N410" s="5"/>
      <c r="O410" s="5" t="b">
        <f t="shared" ca="1" si="0"/>
        <v>1</v>
      </c>
      <c r="P410" s="5"/>
      <c r="Q410" s="5"/>
      <c r="R410" s="5"/>
      <c r="S410" s="5"/>
      <c r="T410" s="5"/>
      <c r="U410" s="5"/>
      <c r="V410" s="5"/>
      <c r="W410" s="5"/>
      <c r="X410" s="5"/>
      <c r="Y410" s="5"/>
      <c r="Z410" s="5"/>
      <c r="AA410" s="5"/>
      <c r="AB410" s="5"/>
      <c r="AC410" s="5"/>
      <c r="AD410" s="5"/>
    </row>
    <row r="411" spans="1:30" ht="19.5" customHeight="1">
      <c r="A411" s="5" t="s">
        <v>25293</v>
      </c>
      <c r="B411" s="5" t="s">
        <v>17781</v>
      </c>
      <c r="C411" s="5" t="s">
        <v>170</v>
      </c>
      <c r="D411" s="5" t="s">
        <v>390</v>
      </c>
      <c r="E411" s="5" t="s">
        <v>29</v>
      </c>
      <c r="F411" s="7">
        <v>10</v>
      </c>
      <c r="G411" s="7">
        <v>30</v>
      </c>
      <c r="H411" s="5" t="s">
        <v>2866</v>
      </c>
      <c r="I411" s="5" t="s">
        <v>108</v>
      </c>
      <c r="J411" s="5" t="s">
        <v>315</v>
      </c>
      <c r="K411" s="5" t="s">
        <v>25295</v>
      </c>
      <c r="L411" s="5" t="s">
        <v>25297</v>
      </c>
      <c r="M411" s="5" t="s">
        <v>53</v>
      </c>
      <c r="N411" s="5"/>
      <c r="O411" s="5" t="b">
        <f t="shared" ca="1" si="0"/>
        <v>1</v>
      </c>
      <c r="P411" s="5"/>
      <c r="Q411" s="5"/>
      <c r="R411" s="5"/>
      <c r="S411" s="5"/>
      <c r="T411" s="5"/>
      <c r="U411" s="5"/>
      <c r="V411" s="5"/>
      <c r="W411" s="5"/>
      <c r="X411" s="5"/>
      <c r="Y411" s="5"/>
      <c r="Z411" s="5"/>
      <c r="AA411" s="5"/>
      <c r="AB411" s="5"/>
      <c r="AC411" s="5"/>
      <c r="AD411" s="5"/>
    </row>
    <row r="412" spans="1:30" ht="19.5" customHeight="1">
      <c r="A412" s="5" t="s">
        <v>2660</v>
      </c>
      <c r="B412" s="5" t="s">
        <v>22477</v>
      </c>
      <c r="C412" s="5" t="s">
        <v>170</v>
      </c>
      <c r="D412" s="5" t="s">
        <v>378</v>
      </c>
      <c r="E412" s="5" t="s">
        <v>45</v>
      </c>
      <c r="F412" s="7">
        <v>10</v>
      </c>
      <c r="G412" s="7">
        <v>15</v>
      </c>
      <c r="H412" s="5" t="s">
        <v>56</v>
      </c>
      <c r="I412" s="7" t="s">
        <v>24</v>
      </c>
      <c r="J412" s="5" t="s">
        <v>811</v>
      </c>
      <c r="K412" s="5" t="s">
        <v>7890</v>
      </c>
      <c r="L412" s="5" t="s">
        <v>22478</v>
      </c>
      <c r="M412" s="5" t="s">
        <v>53</v>
      </c>
      <c r="N412" s="5"/>
      <c r="O412" s="5" t="b">
        <f t="shared" ca="1" si="0"/>
        <v>1</v>
      </c>
      <c r="P412" s="5"/>
      <c r="Q412" s="5"/>
      <c r="R412" s="5"/>
      <c r="S412" s="5"/>
      <c r="T412" s="5"/>
      <c r="U412" s="5"/>
      <c r="V412" s="5"/>
      <c r="W412" s="5"/>
      <c r="X412" s="5"/>
      <c r="Y412" s="5"/>
      <c r="Z412" s="5"/>
      <c r="AA412" s="5"/>
      <c r="AB412" s="5"/>
      <c r="AC412" s="5"/>
      <c r="AD412" s="5"/>
    </row>
    <row r="413" spans="1:30" ht="19.5" customHeight="1">
      <c r="A413" s="5" t="s">
        <v>1457</v>
      </c>
      <c r="B413" s="5" t="s">
        <v>25299</v>
      </c>
      <c r="C413" s="5" t="s">
        <v>170</v>
      </c>
      <c r="D413" s="5" t="s">
        <v>390</v>
      </c>
      <c r="E413" s="5" t="s">
        <v>29</v>
      </c>
      <c r="F413" s="7">
        <v>10</v>
      </c>
      <c r="G413" s="7">
        <v>15</v>
      </c>
      <c r="H413" s="5" t="s">
        <v>56</v>
      </c>
      <c r="I413" s="5" t="s">
        <v>31</v>
      </c>
      <c r="J413" s="5" t="s">
        <v>161</v>
      </c>
      <c r="K413" s="9" t="s">
        <v>47</v>
      </c>
      <c r="L413" s="9" t="s">
        <v>47</v>
      </c>
      <c r="M413" s="5" t="s">
        <v>100</v>
      </c>
      <c r="N413" s="5" t="b">
        <f t="shared" ref="N413:N415" ca="1" si="6">IFERROR(__xludf.DUMMYFUNCTION("REGEXMATCH(A413,""前端"")"),TRUE)</f>
        <v>1</v>
      </c>
      <c r="O413" s="5" t="b">
        <f t="shared" ca="1" si="0"/>
        <v>1</v>
      </c>
      <c r="P413" s="5"/>
      <c r="Q413" s="5"/>
      <c r="R413" s="5"/>
      <c r="S413" s="5"/>
      <c r="T413" s="5"/>
      <c r="U413" s="5"/>
      <c r="V413" s="5"/>
      <c r="W413" s="5"/>
      <c r="X413" s="5"/>
      <c r="Y413" s="5"/>
      <c r="Z413" s="5"/>
      <c r="AA413" s="5"/>
      <c r="AB413" s="5"/>
      <c r="AC413" s="5"/>
      <c r="AD413" s="5"/>
    </row>
    <row r="414" spans="1:30" ht="19.5" customHeight="1">
      <c r="A414" s="5" t="s">
        <v>25302</v>
      </c>
      <c r="B414" s="5" t="s">
        <v>18082</v>
      </c>
      <c r="C414" s="5" t="s">
        <v>170</v>
      </c>
      <c r="D414" s="5" t="s">
        <v>47</v>
      </c>
      <c r="E414" s="5" t="s">
        <v>29</v>
      </c>
      <c r="F414" s="7">
        <v>10</v>
      </c>
      <c r="G414" s="7">
        <v>15</v>
      </c>
      <c r="H414" s="5" t="s">
        <v>56</v>
      </c>
      <c r="I414" s="5" t="s">
        <v>108</v>
      </c>
      <c r="J414" s="5" t="s">
        <v>110</v>
      </c>
      <c r="K414" s="5" t="s">
        <v>3299</v>
      </c>
      <c r="L414" s="9" t="s">
        <v>47</v>
      </c>
      <c r="M414" s="5" t="s">
        <v>42</v>
      </c>
      <c r="N414" s="5" t="b">
        <f t="shared" ca="1" si="6"/>
        <v>1</v>
      </c>
      <c r="O414" s="5" t="b">
        <f t="shared" ca="1" si="0"/>
        <v>1</v>
      </c>
      <c r="P414" s="5"/>
      <c r="Q414" s="5"/>
      <c r="R414" s="5"/>
      <c r="S414" s="5"/>
      <c r="T414" s="5"/>
      <c r="U414" s="5"/>
      <c r="V414" s="5"/>
      <c r="W414" s="5"/>
      <c r="X414" s="5"/>
      <c r="Y414" s="5"/>
      <c r="Z414" s="5"/>
      <c r="AA414" s="5"/>
      <c r="AB414" s="5"/>
      <c r="AC414" s="5"/>
      <c r="AD414" s="5"/>
    </row>
    <row r="415" spans="1:30" ht="19.5" customHeight="1">
      <c r="A415" s="5" t="s">
        <v>396</v>
      </c>
      <c r="B415" s="5" t="s">
        <v>25304</v>
      </c>
      <c r="C415" s="5" t="s">
        <v>170</v>
      </c>
      <c r="D415" s="5" t="s">
        <v>390</v>
      </c>
      <c r="E415" s="5" t="s">
        <v>45</v>
      </c>
      <c r="F415" s="7">
        <v>10</v>
      </c>
      <c r="G415" s="7">
        <v>15</v>
      </c>
      <c r="H415" s="5" t="s">
        <v>56</v>
      </c>
      <c r="I415" s="5" t="s">
        <v>31</v>
      </c>
      <c r="J415" s="5" t="s">
        <v>117</v>
      </c>
      <c r="K415" s="5" t="s">
        <v>25305</v>
      </c>
      <c r="L415" s="9" t="s">
        <v>47</v>
      </c>
      <c r="M415" s="5" t="s">
        <v>100</v>
      </c>
      <c r="N415" s="5" t="b">
        <f t="shared" ca="1" si="6"/>
        <v>1</v>
      </c>
      <c r="O415" s="5" t="b">
        <f t="shared" ca="1" si="0"/>
        <v>1</v>
      </c>
      <c r="P415" s="5"/>
      <c r="Q415" s="5"/>
      <c r="R415" s="5"/>
      <c r="S415" s="5"/>
      <c r="T415" s="5"/>
      <c r="U415" s="5"/>
      <c r="V415" s="5"/>
      <c r="W415" s="5"/>
      <c r="X415" s="5"/>
      <c r="Y415" s="5"/>
      <c r="Z415" s="5"/>
      <c r="AA415" s="5"/>
      <c r="AB415" s="5"/>
      <c r="AC415" s="5"/>
      <c r="AD415" s="5"/>
    </row>
    <row r="416" spans="1:30" ht="19.5" customHeight="1">
      <c r="A416" s="5" t="s">
        <v>25310</v>
      </c>
      <c r="B416" s="5" t="s">
        <v>25311</v>
      </c>
      <c r="C416" s="5" t="s">
        <v>170</v>
      </c>
      <c r="D416" s="5" t="s">
        <v>342</v>
      </c>
      <c r="E416" s="5" t="s">
        <v>29</v>
      </c>
      <c r="F416" s="7">
        <v>10</v>
      </c>
      <c r="G416" s="7">
        <v>15</v>
      </c>
      <c r="H416" s="5" t="s">
        <v>56</v>
      </c>
      <c r="I416" s="5" t="s">
        <v>31</v>
      </c>
      <c r="J416" s="5" t="s">
        <v>57</v>
      </c>
      <c r="K416" s="5" t="s">
        <v>25312</v>
      </c>
      <c r="L416" s="5" t="s">
        <v>25313</v>
      </c>
      <c r="M416" s="5" t="s">
        <v>37</v>
      </c>
      <c r="N416" s="5"/>
      <c r="O416" s="5" t="b">
        <f t="shared" ca="1" si="0"/>
        <v>1</v>
      </c>
      <c r="P416" s="5"/>
      <c r="Q416" s="5"/>
      <c r="R416" s="5"/>
      <c r="S416" s="5"/>
      <c r="T416" s="5"/>
      <c r="U416" s="5"/>
      <c r="V416" s="5"/>
      <c r="W416" s="5"/>
      <c r="X416" s="5"/>
      <c r="Y416" s="5"/>
      <c r="Z416" s="5"/>
      <c r="AA416" s="5"/>
      <c r="AB416" s="5"/>
      <c r="AC416" s="5"/>
      <c r="AD416" s="5"/>
    </row>
    <row r="417" spans="1:30" ht="19.5" customHeight="1">
      <c r="A417" s="5" t="s">
        <v>1457</v>
      </c>
      <c r="B417" s="5" t="s">
        <v>15492</v>
      </c>
      <c r="C417" s="5" t="s">
        <v>170</v>
      </c>
      <c r="D417" s="5" t="s">
        <v>390</v>
      </c>
      <c r="E417" s="5" t="s">
        <v>29</v>
      </c>
      <c r="F417" s="7">
        <v>10</v>
      </c>
      <c r="G417" s="7">
        <v>15</v>
      </c>
      <c r="H417" s="5" t="s">
        <v>56</v>
      </c>
      <c r="I417" s="5" t="s">
        <v>108</v>
      </c>
      <c r="J417" s="5" t="s">
        <v>663</v>
      </c>
      <c r="K417" s="9" t="s">
        <v>47</v>
      </c>
      <c r="L417" s="5" t="s">
        <v>25315</v>
      </c>
      <c r="M417" s="5" t="s">
        <v>100</v>
      </c>
      <c r="N417" s="5"/>
      <c r="O417" s="5" t="b">
        <f t="shared" ca="1" si="0"/>
        <v>1</v>
      </c>
      <c r="P417" s="5"/>
      <c r="Q417" s="5"/>
      <c r="R417" s="5"/>
      <c r="S417" s="5"/>
      <c r="T417" s="5"/>
      <c r="U417" s="5"/>
      <c r="V417" s="5"/>
      <c r="W417" s="5"/>
      <c r="X417" s="5"/>
      <c r="Y417" s="5"/>
      <c r="Z417" s="5"/>
      <c r="AA417" s="5"/>
      <c r="AB417" s="5"/>
      <c r="AC417" s="5"/>
      <c r="AD417" s="5"/>
    </row>
    <row r="418" spans="1:30" ht="19.5" customHeight="1">
      <c r="A418" s="5" t="s">
        <v>1457</v>
      </c>
      <c r="B418" s="5" t="s">
        <v>25317</v>
      </c>
      <c r="C418" s="5" t="s">
        <v>170</v>
      </c>
      <c r="D418" s="5" t="s">
        <v>390</v>
      </c>
      <c r="E418" s="5" t="s">
        <v>45</v>
      </c>
      <c r="F418" s="7">
        <v>10</v>
      </c>
      <c r="G418" s="7">
        <v>18</v>
      </c>
      <c r="H418" s="5" t="s">
        <v>964</v>
      </c>
      <c r="I418" s="5" t="s">
        <v>108</v>
      </c>
      <c r="J418" s="5" t="s">
        <v>1505</v>
      </c>
      <c r="K418" s="5" t="s">
        <v>25320</v>
      </c>
      <c r="L418" s="9" t="s">
        <v>47</v>
      </c>
      <c r="M418" s="5" t="s">
        <v>53</v>
      </c>
      <c r="N418" s="5" t="b">
        <f t="shared" ref="N418:N419" ca="1" si="7">IFERROR(__xludf.DUMMYFUNCTION("REGEXMATCH(A418,""前端"")"),TRUE)</f>
        <v>1</v>
      </c>
      <c r="O418" s="5" t="b">
        <f t="shared" ca="1" si="0"/>
        <v>1</v>
      </c>
      <c r="P418" s="5"/>
      <c r="Q418" s="5"/>
      <c r="R418" s="5"/>
      <c r="S418" s="5"/>
      <c r="T418" s="5"/>
      <c r="U418" s="5"/>
      <c r="V418" s="5"/>
      <c r="W418" s="5"/>
      <c r="X418" s="5"/>
      <c r="Y418" s="5"/>
      <c r="Z418" s="5"/>
      <c r="AA418" s="5"/>
      <c r="AB418" s="5"/>
      <c r="AC418" s="5"/>
      <c r="AD418" s="5"/>
    </row>
    <row r="419" spans="1:30" ht="19.5" customHeight="1">
      <c r="A419" s="5" t="s">
        <v>25324</v>
      </c>
      <c r="B419" s="5" t="s">
        <v>13867</v>
      </c>
      <c r="C419" s="5" t="s">
        <v>170</v>
      </c>
      <c r="D419" s="5" t="s">
        <v>47</v>
      </c>
      <c r="E419" s="5" t="s">
        <v>45</v>
      </c>
      <c r="F419" s="7">
        <v>10</v>
      </c>
      <c r="G419" s="7">
        <v>15</v>
      </c>
      <c r="H419" s="5" t="s">
        <v>56</v>
      </c>
      <c r="I419" s="5" t="s">
        <v>108</v>
      </c>
      <c r="J419" s="5" t="s">
        <v>273</v>
      </c>
      <c r="K419" s="9" t="s">
        <v>47</v>
      </c>
      <c r="L419" s="9" t="s">
        <v>47</v>
      </c>
      <c r="M419" s="5" t="s">
        <v>1599</v>
      </c>
      <c r="N419" s="5" t="b">
        <f t="shared" ca="1" si="7"/>
        <v>1</v>
      </c>
      <c r="O419" s="5" t="b">
        <f t="shared" ca="1" si="0"/>
        <v>1</v>
      </c>
      <c r="P419" s="5"/>
      <c r="Q419" s="5"/>
      <c r="R419" s="5"/>
      <c r="S419" s="5"/>
      <c r="T419" s="5"/>
      <c r="U419" s="5"/>
      <c r="V419" s="5"/>
      <c r="W419" s="5"/>
      <c r="X419" s="5"/>
      <c r="Y419" s="5"/>
      <c r="Z419" s="5"/>
      <c r="AA419" s="5"/>
      <c r="AB419" s="5"/>
      <c r="AC419" s="5"/>
      <c r="AD419" s="5"/>
    </row>
    <row r="420" spans="1:30" ht="19.5" customHeight="1">
      <c r="A420" s="5" t="s">
        <v>25326</v>
      </c>
      <c r="B420" s="5" t="s">
        <v>8830</v>
      </c>
      <c r="C420" s="5" t="s">
        <v>170</v>
      </c>
      <c r="D420" s="5" t="s">
        <v>390</v>
      </c>
      <c r="E420" s="5" t="s">
        <v>29</v>
      </c>
      <c r="F420" s="7">
        <v>10</v>
      </c>
      <c r="G420" s="7">
        <v>25</v>
      </c>
      <c r="H420" s="5" t="s">
        <v>2463</v>
      </c>
      <c r="I420" s="5" t="s">
        <v>125</v>
      </c>
      <c r="J420" s="5" t="s">
        <v>117</v>
      </c>
      <c r="K420" s="5" t="s">
        <v>11418</v>
      </c>
      <c r="L420" s="5" t="s">
        <v>11419</v>
      </c>
      <c r="M420" s="5" t="s">
        <v>37</v>
      </c>
      <c r="N420" s="5"/>
      <c r="O420" s="5" t="b">
        <f t="shared" ca="1" si="0"/>
        <v>1</v>
      </c>
      <c r="P420" s="5"/>
      <c r="Q420" s="5"/>
      <c r="R420" s="5"/>
      <c r="S420" s="5"/>
      <c r="T420" s="5"/>
      <c r="U420" s="5"/>
      <c r="V420" s="5"/>
      <c r="W420" s="5"/>
      <c r="X420" s="5"/>
      <c r="Y420" s="5"/>
      <c r="Z420" s="5"/>
      <c r="AA420" s="5"/>
      <c r="AB420" s="5"/>
      <c r="AC420" s="5"/>
      <c r="AD420" s="5"/>
    </row>
    <row r="421" spans="1:30" ht="19.5" customHeight="1">
      <c r="A421" s="5" t="s">
        <v>396</v>
      </c>
      <c r="B421" s="5" t="s">
        <v>13423</v>
      </c>
      <c r="C421" s="5" t="s">
        <v>170</v>
      </c>
      <c r="D421" s="5" t="s">
        <v>390</v>
      </c>
      <c r="E421" s="5" t="s">
        <v>29</v>
      </c>
      <c r="F421" s="7">
        <v>10</v>
      </c>
      <c r="G421" s="7">
        <v>15</v>
      </c>
      <c r="H421" s="5" t="s">
        <v>56</v>
      </c>
      <c r="I421" s="5" t="s">
        <v>108</v>
      </c>
      <c r="J421" s="5" t="s">
        <v>48</v>
      </c>
      <c r="K421" s="5" t="s">
        <v>13424</v>
      </c>
      <c r="L421" s="5" t="s">
        <v>25327</v>
      </c>
      <c r="M421" s="5" t="s">
        <v>53</v>
      </c>
      <c r="N421" s="5"/>
      <c r="O421" s="5" t="b">
        <f t="shared" ca="1" si="0"/>
        <v>1</v>
      </c>
      <c r="P421" s="5"/>
      <c r="Q421" s="5"/>
      <c r="R421" s="5"/>
      <c r="S421" s="5"/>
      <c r="T421" s="5"/>
      <c r="U421" s="5"/>
      <c r="V421" s="5"/>
      <c r="W421" s="5"/>
      <c r="X421" s="5"/>
      <c r="Y421" s="5"/>
      <c r="Z421" s="5"/>
      <c r="AA421" s="5"/>
      <c r="AB421" s="5"/>
      <c r="AC421" s="5"/>
      <c r="AD421" s="5"/>
    </row>
    <row r="422" spans="1:30" ht="19.5" customHeight="1">
      <c r="A422" s="5" t="s">
        <v>25328</v>
      </c>
      <c r="B422" s="5" t="s">
        <v>25329</v>
      </c>
      <c r="C422" s="5" t="s">
        <v>170</v>
      </c>
      <c r="D422" s="5" t="s">
        <v>390</v>
      </c>
      <c r="E422" s="5" t="s">
        <v>29</v>
      </c>
      <c r="F422" s="7">
        <v>10</v>
      </c>
      <c r="G422" s="7">
        <v>20</v>
      </c>
      <c r="H422" s="5" t="s">
        <v>144</v>
      </c>
      <c r="I422" s="5" t="s">
        <v>125</v>
      </c>
      <c r="J422" s="5" t="s">
        <v>106</v>
      </c>
      <c r="K422" s="5" t="s">
        <v>25330</v>
      </c>
      <c r="L422" s="5" t="s">
        <v>25331</v>
      </c>
      <c r="M422" s="5" t="s">
        <v>37</v>
      </c>
      <c r="N422" s="5"/>
      <c r="O422" s="5" t="b">
        <f t="shared" ca="1" si="0"/>
        <v>1</v>
      </c>
      <c r="P422" s="5"/>
      <c r="Q422" s="5"/>
      <c r="R422" s="5"/>
      <c r="S422" s="5"/>
      <c r="T422" s="5"/>
      <c r="U422" s="5"/>
      <c r="V422" s="5"/>
      <c r="W422" s="5"/>
      <c r="X422" s="5"/>
      <c r="Y422" s="5"/>
      <c r="Z422" s="5"/>
      <c r="AA422" s="5"/>
      <c r="AB422" s="5"/>
      <c r="AC422" s="5"/>
      <c r="AD422" s="5"/>
    </row>
    <row r="423" spans="1:30" ht="19.5" customHeight="1">
      <c r="A423" s="5" t="s">
        <v>8901</v>
      </c>
      <c r="B423" s="5" t="s">
        <v>25230</v>
      </c>
      <c r="C423" s="5" t="s">
        <v>170</v>
      </c>
      <c r="D423" s="5" t="s">
        <v>47</v>
      </c>
      <c r="E423" s="5" t="s">
        <v>29</v>
      </c>
      <c r="F423" s="7">
        <v>10</v>
      </c>
      <c r="G423" s="7">
        <v>20</v>
      </c>
      <c r="H423" s="5" t="s">
        <v>144</v>
      </c>
      <c r="I423" s="5" t="s">
        <v>31</v>
      </c>
      <c r="J423" s="5" t="s">
        <v>947</v>
      </c>
      <c r="K423" s="9" t="s">
        <v>47</v>
      </c>
      <c r="L423" s="5" t="s">
        <v>25332</v>
      </c>
      <c r="M423" s="5" t="s">
        <v>53</v>
      </c>
      <c r="N423" s="5"/>
      <c r="O423" s="5" t="b">
        <f t="shared" ca="1" si="0"/>
        <v>1</v>
      </c>
      <c r="P423" s="5"/>
      <c r="Q423" s="5"/>
      <c r="R423" s="5"/>
      <c r="S423" s="5"/>
      <c r="T423" s="5"/>
      <c r="U423" s="5"/>
      <c r="V423" s="5"/>
      <c r="W423" s="5"/>
      <c r="X423" s="5"/>
      <c r="Y423" s="5"/>
      <c r="Z423" s="5"/>
      <c r="AA423" s="5"/>
      <c r="AB423" s="5"/>
      <c r="AC423" s="5"/>
      <c r="AD423" s="5"/>
    </row>
    <row r="424" spans="1:30" ht="19.5" customHeight="1">
      <c r="A424" s="5" t="s">
        <v>7605</v>
      </c>
      <c r="B424" s="5" t="s">
        <v>25230</v>
      </c>
      <c r="C424" s="5" t="s">
        <v>170</v>
      </c>
      <c r="D424" s="5" t="s">
        <v>47</v>
      </c>
      <c r="E424" s="5" t="s">
        <v>29</v>
      </c>
      <c r="F424" s="7">
        <v>10</v>
      </c>
      <c r="G424" s="7">
        <v>20</v>
      </c>
      <c r="H424" s="5" t="s">
        <v>144</v>
      </c>
      <c r="I424" s="5" t="s">
        <v>125</v>
      </c>
      <c r="J424" s="5" t="s">
        <v>947</v>
      </c>
      <c r="K424" s="9" t="s">
        <v>47</v>
      </c>
      <c r="L424" s="5" t="s">
        <v>25335</v>
      </c>
      <c r="M424" s="5" t="s">
        <v>53</v>
      </c>
      <c r="N424" s="5"/>
      <c r="O424" s="5" t="b">
        <f t="shared" ca="1" si="0"/>
        <v>1</v>
      </c>
      <c r="P424" s="5"/>
      <c r="Q424" s="5"/>
      <c r="R424" s="5"/>
      <c r="S424" s="5"/>
      <c r="T424" s="5"/>
      <c r="U424" s="5"/>
      <c r="V424" s="5"/>
      <c r="W424" s="5"/>
      <c r="X424" s="5"/>
      <c r="Y424" s="5"/>
      <c r="Z424" s="5"/>
      <c r="AA424" s="5"/>
      <c r="AB424" s="5"/>
      <c r="AC424" s="5"/>
      <c r="AD424" s="5"/>
    </row>
    <row r="425" spans="1:30" ht="19.5" customHeight="1">
      <c r="A425" s="5" t="s">
        <v>11280</v>
      </c>
      <c r="B425" s="5" t="s">
        <v>16929</v>
      </c>
      <c r="C425" s="5" t="s">
        <v>170</v>
      </c>
      <c r="D425" s="5" t="s">
        <v>390</v>
      </c>
      <c r="E425" s="5" t="s">
        <v>29</v>
      </c>
      <c r="F425" s="7">
        <v>10</v>
      </c>
      <c r="G425" s="7">
        <v>17</v>
      </c>
      <c r="H425" s="5" t="s">
        <v>4014</v>
      </c>
      <c r="I425" s="5" t="s">
        <v>66</v>
      </c>
      <c r="J425" s="5" t="s">
        <v>57</v>
      </c>
      <c r="K425" s="5" t="s">
        <v>21375</v>
      </c>
      <c r="L425" s="5" t="s">
        <v>25339</v>
      </c>
      <c r="M425" s="5" t="s">
        <v>42</v>
      </c>
      <c r="N425" s="5"/>
      <c r="O425" s="5" t="b">
        <f t="shared" ca="1" si="0"/>
        <v>1</v>
      </c>
      <c r="P425" s="5"/>
      <c r="Q425" s="5"/>
      <c r="R425" s="5"/>
      <c r="S425" s="5"/>
      <c r="T425" s="5"/>
      <c r="U425" s="5"/>
      <c r="V425" s="5"/>
      <c r="W425" s="5"/>
      <c r="X425" s="5"/>
      <c r="Y425" s="5"/>
      <c r="Z425" s="5"/>
      <c r="AA425" s="5"/>
      <c r="AB425" s="5"/>
      <c r="AC425" s="5"/>
      <c r="AD425" s="5"/>
    </row>
    <row r="426" spans="1:30" ht="19.5" customHeight="1">
      <c r="A426" s="5" t="s">
        <v>2814</v>
      </c>
      <c r="B426" s="5" t="s">
        <v>16929</v>
      </c>
      <c r="C426" s="5" t="s">
        <v>170</v>
      </c>
      <c r="D426" s="5" t="s">
        <v>390</v>
      </c>
      <c r="E426" s="5" t="s">
        <v>29</v>
      </c>
      <c r="F426" s="7">
        <v>10</v>
      </c>
      <c r="G426" s="7">
        <v>17</v>
      </c>
      <c r="H426" s="5" t="s">
        <v>4014</v>
      </c>
      <c r="I426" s="5" t="s">
        <v>108</v>
      </c>
      <c r="J426" s="5" t="s">
        <v>57</v>
      </c>
      <c r="K426" s="5" t="s">
        <v>21375</v>
      </c>
      <c r="L426" s="5" t="s">
        <v>25342</v>
      </c>
      <c r="M426" s="5" t="s">
        <v>42</v>
      </c>
      <c r="N426" s="5"/>
      <c r="O426" s="5" t="b">
        <f t="shared" ca="1" si="0"/>
        <v>1</v>
      </c>
      <c r="P426" s="5"/>
      <c r="Q426" s="5"/>
      <c r="R426" s="5"/>
      <c r="S426" s="5"/>
      <c r="T426" s="5"/>
      <c r="U426" s="5"/>
      <c r="V426" s="5"/>
      <c r="W426" s="5"/>
      <c r="X426" s="5"/>
      <c r="Y426" s="5"/>
      <c r="Z426" s="5"/>
      <c r="AA426" s="5"/>
      <c r="AB426" s="5"/>
      <c r="AC426" s="5"/>
      <c r="AD426" s="5"/>
    </row>
    <row r="427" spans="1:30" ht="19.5" customHeight="1">
      <c r="A427" s="5" t="s">
        <v>11280</v>
      </c>
      <c r="B427" s="5" t="s">
        <v>16929</v>
      </c>
      <c r="C427" s="5" t="s">
        <v>170</v>
      </c>
      <c r="D427" s="5" t="s">
        <v>390</v>
      </c>
      <c r="E427" s="5" t="s">
        <v>29</v>
      </c>
      <c r="F427" s="7">
        <v>10</v>
      </c>
      <c r="G427" s="7">
        <v>19</v>
      </c>
      <c r="H427" s="5" t="s">
        <v>2928</v>
      </c>
      <c r="I427" s="7" t="s">
        <v>24</v>
      </c>
      <c r="J427" s="5" t="s">
        <v>57</v>
      </c>
      <c r="K427" s="5" t="s">
        <v>21375</v>
      </c>
      <c r="L427" s="5" t="s">
        <v>25347</v>
      </c>
      <c r="M427" s="5" t="s">
        <v>42</v>
      </c>
      <c r="N427" s="5"/>
      <c r="O427" s="5" t="b">
        <f t="shared" ca="1" si="0"/>
        <v>1</v>
      </c>
      <c r="P427" s="5"/>
      <c r="Q427" s="5"/>
      <c r="R427" s="5"/>
      <c r="S427" s="5"/>
      <c r="T427" s="5"/>
      <c r="U427" s="5"/>
      <c r="V427" s="5"/>
      <c r="W427" s="5"/>
      <c r="X427" s="5"/>
      <c r="Y427" s="5"/>
      <c r="Z427" s="5"/>
      <c r="AA427" s="5"/>
      <c r="AB427" s="5"/>
      <c r="AC427" s="5"/>
      <c r="AD427" s="5"/>
    </row>
    <row r="428" spans="1:30" ht="19.5" customHeight="1">
      <c r="A428" s="5" t="s">
        <v>5730</v>
      </c>
      <c r="B428" s="5" t="s">
        <v>22398</v>
      </c>
      <c r="C428" s="5" t="s">
        <v>170</v>
      </c>
      <c r="D428" s="5" t="s">
        <v>390</v>
      </c>
      <c r="E428" s="5" t="s">
        <v>29</v>
      </c>
      <c r="F428" s="7">
        <v>10</v>
      </c>
      <c r="G428" s="7">
        <v>15</v>
      </c>
      <c r="H428" s="5" t="s">
        <v>56</v>
      </c>
      <c r="I428" s="5" t="s">
        <v>108</v>
      </c>
      <c r="J428" s="5" t="s">
        <v>6217</v>
      </c>
      <c r="K428" s="9" t="s">
        <v>47</v>
      </c>
      <c r="L428" s="5" t="s">
        <v>25354</v>
      </c>
      <c r="M428" s="5" t="s">
        <v>53</v>
      </c>
      <c r="N428" s="5"/>
      <c r="O428" s="5" t="b">
        <f t="shared" ca="1" si="0"/>
        <v>1</v>
      </c>
      <c r="P428" s="5"/>
      <c r="Q428" s="5"/>
      <c r="R428" s="5"/>
      <c r="S428" s="5"/>
      <c r="T428" s="5"/>
      <c r="U428" s="5"/>
      <c r="V428" s="5"/>
      <c r="W428" s="5"/>
      <c r="X428" s="5"/>
      <c r="Y428" s="5"/>
      <c r="Z428" s="5"/>
      <c r="AA428" s="5"/>
      <c r="AB428" s="5"/>
      <c r="AC428" s="5"/>
      <c r="AD428" s="5"/>
    </row>
    <row r="429" spans="1:30" ht="19.5" customHeight="1">
      <c r="A429" s="5" t="s">
        <v>10209</v>
      </c>
      <c r="B429" s="5" t="s">
        <v>4475</v>
      </c>
      <c r="C429" s="5" t="s">
        <v>170</v>
      </c>
      <c r="D429" s="5" t="s">
        <v>390</v>
      </c>
      <c r="E429" s="5" t="s">
        <v>29</v>
      </c>
      <c r="F429" s="7">
        <v>10</v>
      </c>
      <c r="G429" s="7">
        <v>20</v>
      </c>
      <c r="H429" s="5" t="s">
        <v>144</v>
      </c>
      <c r="I429" s="5" t="s">
        <v>125</v>
      </c>
      <c r="J429" s="5" t="s">
        <v>87</v>
      </c>
      <c r="K429" s="5" t="s">
        <v>4477</v>
      </c>
      <c r="L429" s="5" t="s">
        <v>25358</v>
      </c>
      <c r="M429" s="5" t="s">
        <v>53</v>
      </c>
      <c r="N429" s="5"/>
      <c r="O429" s="5" t="b">
        <f t="shared" ca="1" si="0"/>
        <v>1</v>
      </c>
      <c r="P429" s="5"/>
      <c r="Q429" s="5"/>
      <c r="R429" s="5"/>
      <c r="S429" s="5"/>
      <c r="T429" s="5"/>
      <c r="U429" s="5"/>
      <c r="V429" s="5"/>
      <c r="W429" s="5"/>
      <c r="X429" s="5"/>
      <c r="Y429" s="5"/>
      <c r="Z429" s="5"/>
      <c r="AA429" s="5"/>
      <c r="AB429" s="5"/>
      <c r="AC429" s="5"/>
      <c r="AD429" s="5"/>
    </row>
    <row r="430" spans="1:30" ht="19.5" customHeight="1">
      <c r="A430" s="5" t="s">
        <v>9983</v>
      </c>
      <c r="B430" s="5" t="s">
        <v>25362</v>
      </c>
      <c r="C430" s="5" t="s">
        <v>170</v>
      </c>
      <c r="D430" s="5" t="s">
        <v>390</v>
      </c>
      <c r="E430" s="5" t="s">
        <v>29</v>
      </c>
      <c r="F430" s="7">
        <v>10</v>
      </c>
      <c r="G430" s="7">
        <v>20</v>
      </c>
      <c r="H430" s="5" t="s">
        <v>144</v>
      </c>
      <c r="I430" s="5" t="s">
        <v>125</v>
      </c>
      <c r="J430" s="5" t="s">
        <v>947</v>
      </c>
      <c r="K430" s="5" t="s">
        <v>25363</v>
      </c>
      <c r="L430" s="5" t="s">
        <v>25364</v>
      </c>
      <c r="M430" s="5" t="s">
        <v>37</v>
      </c>
      <c r="N430" s="5"/>
      <c r="O430" s="5" t="b">
        <f t="shared" ca="1" si="0"/>
        <v>1</v>
      </c>
      <c r="P430" s="5"/>
      <c r="Q430" s="5"/>
      <c r="R430" s="5"/>
      <c r="S430" s="5"/>
      <c r="T430" s="5"/>
      <c r="U430" s="5"/>
      <c r="V430" s="5"/>
      <c r="W430" s="5"/>
      <c r="X430" s="5"/>
      <c r="Y430" s="5"/>
      <c r="Z430" s="5"/>
      <c r="AA430" s="5"/>
      <c r="AB430" s="5"/>
      <c r="AC430" s="5"/>
      <c r="AD430" s="5"/>
    </row>
    <row r="431" spans="1:30" ht="19.5" customHeight="1">
      <c r="A431" s="5" t="s">
        <v>5314</v>
      </c>
      <c r="B431" s="5" t="s">
        <v>25304</v>
      </c>
      <c r="C431" s="5" t="s">
        <v>170</v>
      </c>
      <c r="D431" s="5" t="s">
        <v>390</v>
      </c>
      <c r="E431" s="5" t="s">
        <v>45</v>
      </c>
      <c r="F431" s="7">
        <v>10</v>
      </c>
      <c r="G431" s="7">
        <v>15</v>
      </c>
      <c r="H431" s="5" t="s">
        <v>56</v>
      </c>
      <c r="I431" s="5" t="s">
        <v>31</v>
      </c>
      <c r="J431" s="5" t="s">
        <v>117</v>
      </c>
      <c r="K431" s="5" t="s">
        <v>25305</v>
      </c>
      <c r="L431" s="9" t="s">
        <v>47</v>
      </c>
      <c r="M431" s="5" t="s">
        <v>100</v>
      </c>
      <c r="N431" s="5" t="b">
        <f t="shared" ref="N431:N432" ca="1" si="8">IFERROR(__xludf.DUMMYFUNCTION("REGEXMATCH(A431,""前端"")"),FALSE)</f>
        <v>0</v>
      </c>
      <c r="O431" s="5" t="b">
        <f t="shared" ca="1" si="0"/>
        <v>1</v>
      </c>
      <c r="P431" s="5"/>
      <c r="Q431" s="5"/>
      <c r="R431" s="5"/>
      <c r="S431" s="5"/>
      <c r="T431" s="5"/>
      <c r="U431" s="5"/>
      <c r="V431" s="5"/>
      <c r="W431" s="5"/>
      <c r="X431" s="5"/>
      <c r="Y431" s="5"/>
      <c r="Z431" s="5"/>
      <c r="AA431" s="5"/>
      <c r="AB431" s="5"/>
      <c r="AC431" s="5"/>
      <c r="AD431" s="5"/>
    </row>
    <row r="432" spans="1:30" ht="19.5" customHeight="1">
      <c r="A432" s="5" t="s">
        <v>396</v>
      </c>
      <c r="B432" s="5" t="s">
        <v>25304</v>
      </c>
      <c r="C432" s="5" t="s">
        <v>170</v>
      </c>
      <c r="D432" s="5" t="s">
        <v>390</v>
      </c>
      <c r="E432" s="5" t="s">
        <v>29</v>
      </c>
      <c r="F432" s="7">
        <v>10</v>
      </c>
      <c r="G432" s="7">
        <v>15</v>
      </c>
      <c r="H432" s="5" t="s">
        <v>56</v>
      </c>
      <c r="I432" s="5" t="s">
        <v>31</v>
      </c>
      <c r="J432" s="5" t="s">
        <v>117</v>
      </c>
      <c r="K432" s="5" t="s">
        <v>25365</v>
      </c>
      <c r="L432" s="9" t="s">
        <v>47</v>
      </c>
      <c r="M432" s="5" t="s">
        <v>100</v>
      </c>
      <c r="N432" s="5" t="b">
        <f t="shared" ca="1" si="8"/>
        <v>0</v>
      </c>
      <c r="O432" s="5" t="b">
        <f t="shared" ca="1" si="0"/>
        <v>1</v>
      </c>
      <c r="P432" s="5"/>
      <c r="Q432" s="5"/>
      <c r="R432" s="5"/>
      <c r="S432" s="5"/>
      <c r="T432" s="5"/>
      <c r="U432" s="5"/>
      <c r="V432" s="5"/>
      <c r="W432" s="5"/>
      <c r="X432" s="5"/>
      <c r="Y432" s="5"/>
      <c r="Z432" s="5"/>
      <c r="AA432" s="5"/>
      <c r="AB432" s="5"/>
      <c r="AC432" s="5"/>
      <c r="AD432" s="5"/>
    </row>
    <row r="433" spans="1:30" ht="19.5" customHeight="1">
      <c r="A433" s="5" t="s">
        <v>25368</v>
      </c>
      <c r="B433" s="5" t="s">
        <v>25145</v>
      </c>
      <c r="C433" s="5" t="s">
        <v>170</v>
      </c>
      <c r="D433" s="5" t="s">
        <v>390</v>
      </c>
      <c r="E433" s="5" t="s">
        <v>29</v>
      </c>
      <c r="F433" s="7">
        <v>10</v>
      </c>
      <c r="G433" s="7">
        <v>20</v>
      </c>
      <c r="H433" s="5" t="s">
        <v>144</v>
      </c>
      <c r="I433" s="5" t="s">
        <v>31</v>
      </c>
      <c r="J433" s="5" t="s">
        <v>2924</v>
      </c>
      <c r="K433" s="5" t="s">
        <v>14868</v>
      </c>
      <c r="L433" s="5" t="s">
        <v>25370</v>
      </c>
      <c r="M433" s="5" t="s">
        <v>37</v>
      </c>
      <c r="N433" s="5"/>
      <c r="O433" s="5" t="b">
        <f t="shared" ca="1" si="0"/>
        <v>1</v>
      </c>
      <c r="P433" s="5"/>
      <c r="Q433" s="5"/>
      <c r="R433" s="5"/>
      <c r="S433" s="5"/>
      <c r="T433" s="5"/>
      <c r="U433" s="5"/>
      <c r="V433" s="5"/>
      <c r="W433" s="5"/>
      <c r="X433" s="5"/>
      <c r="Y433" s="5"/>
      <c r="Z433" s="5"/>
      <c r="AA433" s="5"/>
      <c r="AB433" s="5"/>
      <c r="AC433" s="5"/>
      <c r="AD433" s="5"/>
    </row>
    <row r="434" spans="1:30" ht="19.5" customHeight="1">
      <c r="A434" s="5" t="s">
        <v>7132</v>
      </c>
      <c r="B434" s="5" t="s">
        <v>25145</v>
      </c>
      <c r="C434" s="5" t="s">
        <v>170</v>
      </c>
      <c r="D434" s="5" t="s">
        <v>390</v>
      </c>
      <c r="E434" s="5" t="s">
        <v>29</v>
      </c>
      <c r="F434" s="7">
        <v>10</v>
      </c>
      <c r="G434" s="7">
        <v>15</v>
      </c>
      <c r="H434" s="5" t="s">
        <v>56</v>
      </c>
      <c r="I434" s="5" t="s">
        <v>108</v>
      </c>
      <c r="J434" s="5" t="s">
        <v>2924</v>
      </c>
      <c r="K434" s="5" t="s">
        <v>25373</v>
      </c>
      <c r="L434" s="5" t="s">
        <v>25374</v>
      </c>
      <c r="M434" s="5" t="s">
        <v>37</v>
      </c>
      <c r="N434" s="5"/>
      <c r="O434" s="5" t="b">
        <f t="shared" ca="1" si="0"/>
        <v>1</v>
      </c>
      <c r="P434" s="5"/>
      <c r="Q434" s="5"/>
      <c r="R434" s="5"/>
      <c r="S434" s="5"/>
      <c r="T434" s="5"/>
      <c r="U434" s="5"/>
      <c r="V434" s="5"/>
      <c r="W434" s="5"/>
      <c r="X434" s="5"/>
      <c r="Y434" s="5"/>
      <c r="Z434" s="5"/>
      <c r="AA434" s="5"/>
      <c r="AB434" s="5"/>
      <c r="AC434" s="5"/>
      <c r="AD434" s="5"/>
    </row>
    <row r="435" spans="1:30" ht="19.5" customHeight="1">
      <c r="A435" s="5" t="s">
        <v>277</v>
      </c>
      <c r="B435" s="5" t="s">
        <v>16239</v>
      </c>
      <c r="C435" s="5" t="s">
        <v>20</v>
      </c>
      <c r="D435" s="5" t="s">
        <v>1527</v>
      </c>
      <c r="E435" s="5" t="s">
        <v>45</v>
      </c>
      <c r="F435" s="7">
        <v>11</v>
      </c>
      <c r="G435" s="7">
        <v>14</v>
      </c>
      <c r="H435" s="5" t="s">
        <v>16240</v>
      </c>
      <c r="I435" s="5" t="s">
        <v>108</v>
      </c>
      <c r="J435" s="5" t="s">
        <v>57</v>
      </c>
      <c r="K435" s="5" t="s">
        <v>16241</v>
      </c>
      <c r="L435" s="5" t="s">
        <v>25378</v>
      </c>
      <c r="M435" s="5" t="s">
        <v>42</v>
      </c>
      <c r="N435" s="5" t="b">
        <f ca="1">IFERROR(__xludf.DUMMYFUNCTION("REGEXMATCH(A435,""前端"")"),FALSE)</f>
        <v>0</v>
      </c>
      <c r="O435" s="5" t="b">
        <f t="shared" ca="1" si="0"/>
        <v>1</v>
      </c>
      <c r="P435" s="5"/>
      <c r="Q435" s="5"/>
      <c r="R435" s="5"/>
      <c r="S435" s="5"/>
      <c r="T435" s="5"/>
      <c r="U435" s="5"/>
      <c r="V435" s="5"/>
      <c r="W435" s="5"/>
      <c r="X435" s="5"/>
      <c r="Y435" s="5"/>
      <c r="Z435" s="5"/>
      <c r="AA435" s="5"/>
      <c r="AB435" s="5"/>
      <c r="AC435" s="5"/>
      <c r="AD435" s="5"/>
    </row>
    <row r="436" spans="1:30" ht="19.5" customHeight="1">
      <c r="A436" s="5" t="s">
        <v>1457</v>
      </c>
      <c r="B436" s="5" t="s">
        <v>13949</v>
      </c>
      <c r="C436" s="5" t="s">
        <v>170</v>
      </c>
      <c r="D436" s="5" t="s">
        <v>378</v>
      </c>
      <c r="E436" s="5" t="s">
        <v>29</v>
      </c>
      <c r="F436" s="7">
        <v>11</v>
      </c>
      <c r="G436" s="7">
        <v>20</v>
      </c>
      <c r="H436" s="5" t="s">
        <v>4489</v>
      </c>
      <c r="I436" s="5" t="s">
        <v>31</v>
      </c>
      <c r="J436" s="5" t="s">
        <v>824</v>
      </c>
      <c r="K436" s="5" t="s">
        <v>13950</v>
      </c>
      <c r="L436" s="5" t="s">
        <v>13951</v>
      </c>
      <c r="M436" s="5" t="s">
        <v>167</v>
      </c>
      <c r="N436" s="5"/>
      <c r="O436" s="5" t="b">
        <f t="shared" ca="1" si="0"/>
        <v>1</v>
      </c>
      <c r="P436" s="5"/>
      <c r="Q436" s="5"/>
      <c r="R436" s="5"/>
      <c r="S436" s="5"/>
      <c r="T436" s="5"/>
      <c r="U436" s="5"/>
      <c r="V436" s="5"/>
      <c r="W436" s="5"/>
      <c r="X436" s="5"/>
      <c r="Y436" s="5"/>
      <c r="Z436" s="5"/>
      <c r="AA436" s="5"/>
      <c r="AB436" s="5"/>
      <c r="AC436" s="5"/>
      <c r="AD436" s="5"/>
    </row>
    <row r="437" spans="1:30" ht="19.5" customHeight="1">
      <c r="A437" s="5" t="s">
        <v>25384</v>
      </c>
      <c r="B437" s="5" t="s">
        <v>25385</v>
      </c>
      <c r="C437" s="5" t="s">
        <v>170</v>
      </c>
      <c r="D437" s="5" t="s">
        <v>390</v>
      </c>
      <c r="E437" s="5" t="s">
        <v>29</v>
      </c>
      <c r="F437" s="7">
        <v>11</v>
      </c>
      <c r="G437" s="7">
        <v>22</v>
      </c>
      <c r="H437" s="5" t="s">
        <v>14241</v>
      </c>
      <c r="I437" s="5" t="s">
        <v>31</v>
      </c>
      <c r="J437" s="5" t="s">
        <v>87</v>
      </c>
      <c r="K437" s="5" t="s">
        <v>25387</v>
      </c>
      <c r="L437" s="5" t="s">
        <v>25388</v>
      </c>
      <c r="M437" s="5" t="s">
        <v>53</v>
      </c>
      <c r="N437" s="5"/>
      <c r="O437" s="5" t="b">
        <f t="shared" ca="1" si="0"/>
        <v>1</v>
      </c>
      <c r="P437" s="5"/>
      <c r="Q437" s="5"/>
      <c r="R437" s="5"/>
      <c r="S437" s="5"/>
      <c r="T437" s="5"/>
      <c r="U437" s="5"/>
      <c r="V437" s="5"/>
      <c r="W437" s="5"/>
      <c r="X437" s="5"/>
      <c r="Y437" s="5"/>
      <c r="Z437" s="5"/>
      <c r="AA437" s="5"/>
      <c r="AB437" s="5"/>
      <c r="AC437" s="5"/>
      <c r="AD437" s="5"/>
    </row>
    <row r="438" spans="1:30" ht="19.5" customHeight="1">
      <c r="A438" s="5" t="s">
        <v>13979</v>
      </c>
      <c r="B438" s="5" t="s">
        <v>13980</v>
      </c>
      <c r="C438" s="5" t="s">
        <v>27</v>
      </c>
      <c r="D438" s="5" t="s">
        <v>266</v>
      </c>
      <c r="E438" s="5" t="s">
        <v>29</v>
      </c>
      <c r="F438" s="7">
        <v>12</v>
      </c>
      <c r="G438" s="7">
        <v>20</v>
      </c>
      <c r="H438" s="5" t="s">
        <v>201</v>
      </c>
      <c r="I438" s="5" t="s">
        <v>108</v>
      </c>
      <c r="J438" s="5" t="s">
        <v>106</v>
      </c>
      <c r="K438" s="5" t="s">
        <v>13982</v>
      </c>
      <c r="L438" s="5" t="s">
        <v>13983</v>
      </c>
      <c r="M438" s="5" t="s">
        <v>53</v>
      </c>
      <c r="N438" s="5"/>
      <c r="O438" s="5" t="b">
        <f t="shared" ca="1" si="0"/>
        <v>1</v>
      </c>
      <c r="P438" s="5"/>
      <c r="Q438" s="5"/>
      <c r="R438" s="5"/>
      <c r="S438" s="5"/>
      <c r="T438" s="5"/>
      <c r="U438" s="5"/>
      <c r="V438" s="5"/>
      <c r="W438" s="5"/>
      <c r="X438" s="5"/>
      <c r="Y438" s="5"/>
      <c r="Z438" s="5"/>
      <c r="AA438" s="5"/>
      <c r="AB438" s="5"/>
      <c r="AC438" s="5"/>
      <c r="AD438" s="5"/>
    </row>
    <row r="439" spans="1:30" ht="19.5" customHeight="1">
      <c r="A439" s="5" t="s">
        <v>4521</v>
      </c>
      <c r="B439" s="5" t="s">
        <v>4522</v>
      </c>
      <c r="C439" s="5" t="s">
        <v>27</v>
      </c>
      <c r="D439" s="5" t="s">
        <v>85</v>
      </c>
      <c r="E439" s="5" t="s">
        <v>45</v>
      </c>
      <c r="F439" s="7">
        <v>12</v>
      </c>
      <c r="G439" s="7">
        <v>20</v>
      </c>
      <c r="H439" s="5" t="s">
        <v>201</v>
      </c>
      <c r="I439" s="5" t="s">
        <v>31</v>
      </c>
      <c r="J439" s="5" t="s">
        <v>459</v>
      </c>
      <c r="K439" s="5" t="s">
        <v>4526</v>
      </c>
      <c r="L439" s="5" t="s">
        <v>4528</v>
      </c>
      <c r="M439" s="5" t="s">
        <v>167</v>
      </c>
      <c r="N439" s="5"/>
      <c r="O439" s="5" t="b">
        <f t="shared" ca="1" si="0"/>
        <v>1</v>
      </c>
      <c r="P439" s="5"/>
      <c r="Q439" s="5"/>
      <c r="R439" s="5"/>
      <c r="S439" s="5"/>
      <c r="T439" s="5"/>
      <c r="U439" s="5"/>
      <c r="V439" s="5"/>
      <c r="W439" s="5"/>
      <c r="X439" s="5"/>
      <c r="Y439" s="5"/>
      <c r="Z439" s="5"/>
      <c r="AA439" s="5"/>
      <c r="AB439" s="5"/>
      <c r="AC439" s="5"/>
      <c r="AD439" s="5"/>
    </row>
    <row r="440" spans="1:30" ht="19.5" customHeight="1">
      <c r="A440" s="5" t="s">
        <v>7605</v>
      </c>
      <c r="B440" s="5" t="s">
        <v>12682</v>
      </c>
      <c r="C440" s="5" t="s">
        <v>27</v>
      </c>
      <c r="D440" s="5" t="s">
        <v>80</v>
      </c>
      <c r="E440" s="5" t="s">
        <v>45</v>
      </c>
      <c r="F440" s="7">
        <v>12</v>
      </c>
      <c r="G440" s="7">
        <v>19</v>
      </c>
      <c r="H440" s="5" t="s">
        <v>13972</v>
      </c>
      <c r="I440" s="5" t="s">
        <v>31</v>
      </c>
      <c r="J440" s="5" t="s">
        <v>2924</v>
      </c>
      <c r="K440" s="5" t="s">
        <v>25398</v>
      </c>
      <c r="L440" s="5" t="s">
        <v>25399</v>
      </c>
      <c r="M440" s="5" t="s">
        <v>37</v>
      </c>
      <c r="N440" s="5" t="b">
        <f ca="1">IFERROR(__xludf.DUMMYFUNCTION("REGEXMATCH(A440,""前端"")"),FALSE)</f>
        <v>0</v>
      </c>
      <c r="O440" s="5" t="b">
        <f t="shared" ca="1" si="0"/>
        <v>1</v>
      </c>
      <c r="P440" s="5"/>
      <c r="Q440" s="5"/>
      <c r="R440" s="5"/>
      <c r="S440" s="5"/>
      <c r="T440" s="5"/>
      <c r="U440" s="5"/>
      <c r="V440" s="5"/>
      <c r="W440" s="5"/>
      <c r="X440" s="5"/>
      <c r="Y440" s="5"/>
      <c r="Z440" s="5"/>
      <c r="AA440" s="5"/>
      <c r="AB440" s="5"/>
      <c r="AC440" s="5"/>
      <c r="AD440" s="5"/>
    </row>
    <row r="441" spans="1:30" ht="19.5" customHeight="1">
      <c r="A441" s="5" t="s">
        <v>4072</v>
      </c>
      <c r="B441" s="5" t="s">
        <v>25402</v>
      </c>
      <c r="C441" s="5" t="s">
        <v>27</v>
      </c>
      <c r="D441" s="5" t="s">
        <v>47</v>
      </c>
      <c r="E441" s="5" t="s">
        <v>45</v>
      </c>
      <c r="F441" s="7">
        <v>12</v>
      </c>
      <c r="G441" s="7">
        <v>25</v>
      </c>
      <c r="H441" s="5" t="s">
        <v>3306</v>
      </c>
      <c r="I441" s="5" t="s">
        <v>108</v>
      </c>
      <c r="J441" s="5" t="s">
        <v>76</v>
      </c>
      <c r="K441" s="5" t="s">
        <v>25403</v>
      </c>
      <c r="L441" s="5" t="s">
        <v>25404</v>
      </c>
      <c r="M441" s="5" t="s">
        <v>53</v>
      </c>
      <c r="N441" s="5"/>
      <c r="O441" s="5" t="b">
        <f t="shared" ca="1" si="0"/>
        <v>1</v>
      </c>
      <c r="P441" s="5"/>
      <c r="Q441" s="5"/>
      <c r="R441" s="5"/>
      <c r="S441" s="5"/>
      <c r="T441" s="5"/>
      <c r="U441" s="5"/>
      <c r="V441" s="5"/>
      <c r="W441" s="5"/>
      <c r="X441" s="5"/>
      <c r="Y441" s="5"/>
      <c r="Z441" s="5"/>
      <c r="AA441" s="5"/>
      <c r="AB441" s="5"/>
      <c r="AC441" s="5"/>
      <c r="AD441" s="5"/>
    </row>
    <row r="442" spans="1:30" ht="19.5" customHeight="1">
      <c r="A442" s="5" t="s">
        <v>396</v>
      </c>
      <c r="B442" s="5" t="s">
        <v>6418</v>
      </c>
      <c r="C442" s="5" t="s">
        <v>27</v>
      </c>
      <c r="D442" s="5" t="s">
        <v>85</v>
      </c>
      <c r="E442" s="5" t="s">
        <v>45</v>
      </c>
      <c r="F442" s="7">
        <v>12</v>
      </c>
      <c r="G442" s="7">
        <v>24</v>
      </c>
      <c r="H442" s="5" t="s">
        <v>1486</v>
      </c>
      <c r="I442" s="5" t="s">
        <v>125</v>
      </c>
      <c r="J442" s="5" t="s">
        <v>57</v>
      </c>
      <c r="K442" s="5" t="s">
        <v>25411</v>
      </c>
      <c r="L442" s="5" t="s">
        <v>25412</v>
      </c>
      <c r="M442" s="5" t="s">
        <v>37</v>
      </c>
      <c r="N442" s="5"/>
      <c r="O442" s="5" t="b">
        <f t="shared" ca="1" si="0"/>
        <v>1</v>
      </c>
      <c r="P442" s="5"/>
      <c r="Q442" s="5"/>
      <c r="R442" s="5"/>
      <c r="S442" s="5"/>
      <c r="T442" s="5"/>
      <c r="U442" s="5"/>
      <c r="V442" s="5"/>
      <c r="W442" s="5"/>
      <c r="X442" s="5"/>
      <c r="Y442" s="5"/>
      <c r="Z442" s="5"/>
      <c r="AA442" s="5"/>
      <c r="AB442" s="5"/>
      <c r="AC442" s="5"/>
      <c r="AD442" s="5"/>
    </row>
    <row r="443" spans="1:30" ht="19.5" customHeight="1">
      <c r="A443" s="5" t="s">
        <v>2814</v>
      </c>
      <c r="B443" s="5" t="s">
        <v>25417</v>
      </c>
      <c r="C443" s="5" t="s">
        <v>27</v>
      </c>
      <c r="D443" s="5" t="s">
        <v>80</v>
      </c>
      <c r="E443" s="5" t="s">
        <v>29</v>
      </c>
      <c r="F443" s="7">
        <v>12</v>
      </c>
      <c r="G443" s="7">
        <v>20</v>
      </c>
      <c r="H443" s="5" t="s">
        <v>201</v>
      </c>
      <c r="I443" s="5" t="s">
        <v>108</v>
      </c>
      <c r="J443" s="5" t="s">
        <v>117</v>
      </c>
      <c r="K443" s="9" t="s">
        <v>47</v>
      </c>
      <c r="L443" s="5" t="s">
        <v>25422</v>
      </c>
      <c r="M443" s="5" t="s">
        <v>53</v>
      </c>
      <c r="N443" s="5"/>
      <c r="O443" s="5" t="b">
        <f t="shared" ca="1" si="0"/>
        <v>1</v>
      </c>
      <c r="P443" s="5"/>
      <c r="Q443" s="5"/>
      <c r="R443" s="5"/>
      <c r="S443" s="5"/>
      <c r="T443" s="5"/>
      <c r="U443" s="5"/>
      <c r="V443" s="5"/>
      <c r="W443" s="5"/>
      <c r="X443" s="5"/>
      <c r="Y443" s="5"/>
      <c r="Z443" s="5"/>
      <c r="AA443" s="5"/>
      <c r="AB443" s="5"/>
      <c r="AC443" s="5"/>
      <c r="AD443" s="5"/>
    </row>
    <row r="444" spans="1:30" ht="19.5" customHeight="1">
      <c r="A444" s="5" t="s">
        <v>25426</v>
      </c>
      <c r="B444" s="5" t="s">
        <v>21500</v>
      </c>
      <c r="C444" s="5" t="s">
        <v>27</v>
      </c>
      <c r="D444" s="5" t="s">
        <v>47</v>
      </c>
      <c r="E444" s="5" t="s">
        <v>45</v>
      </c>
      <c r="F444" s="7">
        <v>12</v>
      </c>
      <c r="G444" s="7">
        <v>15</v>
      </c>
      <c r="H444" s="5" t="s">
        <v>1136</v>
      </c>
      <c r="I444" s="5" t="s">
        <v>31</v>
      </c>
      <c r="J444" s="5" t="s">
        <v>999</v>
      </c>
      <c r="K444" s="5" t="s">
        <v>6480</v>
      </c>
      <c r="L444" s="5" t="s">
        <v>25427</v>
      </c>
      <c r="M444" s="5" t="s">
        <v>37</v>
      </c>
      <c r="N444" s="5"/>
      <c r="O444" s="5" t="b">
        <f t="shared" ca="1" si="0"/>
        <v>1</v>
      </c>
      <c r="P444" s="5"/>
      <c r="Q444" s="5"/>
      <c r="R444" s="5"/>
      <c r="S444" s="5"/>
      <c r="T444" s="5"/>
      <c r="U444" s="5"/>
      <c r="V444" s="5"/>
      <c r="W444" s="5"/>
      <c r="X444" s="5"/>
      <c r="Y444" s="5"/>
      <c r="Z444" s="5"/>
      <c r="AA444" s="5"/>
      <c r="AB444" s="5"/>
      <c r="AC444" s="5"/>
      <c r="AD444" s="5"/>
    </row>
    <row r="445" spans="1:30" ht="19.5" customHeight="1">
      <c r="A445" s="5" t="s">
        <v>1457</v>
      </c>
      <c r="B445" s="5" t="s">
        <v>20656</v>
      </c>
      <c r="C445" s="5" t="s">
        <v>27</v>
      </c>
      <c r="D445" s="5" t="s">
        <v>85</v>
      </c>
      <c r="E445" s="5" t="s">
        <v>45</v>
      </c>
      <c r="F445" s="7">
        <v>12</v>
      </c>
      <c r="G445" s="7">
        <v>24</v>
      </c>
      <c r="H445" s="5" t="s">
        <v>1486</v>
      </c>
      <c r="I445" s="5" t="s">
        <v>108</v>
      </c>
      <c r="J445" s="5" t="s">
        <v>252</v>
      </c>
      <c r="K445" s="5" t="s">
        <v>20658</v>
      </c>
      <c r="L445" s="5" t="s">
        <v>20659</v>
      </c>
      <c r="M445" s="5" t="s">
        <v>37</v>
      </c>
      <c r="N445" s="5"/>
      <c r="O445" s="5" t="b">
        <f t="shared" ca="1" si="0"/>
        <v>1</v>
      </c>
      <c r="P445" s="5"/>
      <c r="Q445" s="5"/>
      <c r="R445" s="5"/>
      <c r="S445" s="5"/>
      <c r="T445" s="5"/>
      <c r="U445" s="5"/>
      <c r="V445" s="5"/>
      <c r="W445" s="5"/>
      <c r="X445" s="5"/>
      <c r="Y445" s="5"/>
      <c r="Z445" s="5"/>
      <c r="AA445" s="5"/>
      <c r="AB445" s="5"/>
      <c r="AC445" s="5"/>
      <c r="AD445" s="5"/>
    </row>
    <row r="446" spans="1:30" ht="19.5" customHeight="1">
      <c r="A446" s="5" t="s">
        <v>25435</v>
      </c>
      <c r="B446" s="5" t="s">
        <v>25436</v>
      </c>
      <c r="C446" s="5" t="s">
        <v>27</v>
      </c>
      <c r="D446" s="5" t="s">
        <v>105</v>
      </c>
      <c r="E446" s="5" t="s">
        <v>29</v>
      </c>
      <c r="F446" s="7">
        <v>12</v>
      </c>
      <c r="G446" s="7">
        <v>18</v>
      </c>
      <c r="H446" s="5" t="s">
        <v>510</v>
      </c>
      <c r="I446" s="5" t="s">
        <v>31</v>
      </c>
      <c r="J446" s="5" t="s">
        <v>947</v>
      </c>
      <c r="K446" s="5" t="s">
        <v>25437</v>
      </c>
      <c r="L446" s="5" t="s">
        <v>25438</v>
      </c>
      <c r="M446" s="5" t="s">
        <v>37</v>
      </c>
      <c r="N446" s="5"/>
      <c r="O446" s="5" t="b">
        <f t="shared" ca="1" si="0"/>
        <v>1</v>
      </c>
      <c r="P446" s="5"/>
      <c r="Q446" s="5"/>
      <c r="R446" s="5"/>
      <c r="S446" s="5"/>
      <c r="T446" s="5"/>
      <c r="U446" s="5"/>
      <c r="V446" s="5"/>
      <c r="W446" s="5"/>
      <c r="X446" s="5"/>
      <c r="Y446" s="5"/>
      <c r="Z446" s="5"/>
      <c r="AA446" s="5"/>
      <c r="AB446" s="5"/>
      <c r="AC446" s="5"/>
      <c r="AD446" s="5"/>
    </row>
    <row r="447" spans="1:30" ht="19.5" customHeight="1">
      <c r="A447" s="5" t="s">
        <v>24590</v>
      </c>
      <c r="B447" s="5" t="s">
        <v>5551</v>
      </c>
      <c r="C447" s="5" t="s">
        <v>27</v>
      </c>
      <c r="D447" s="5" t="s">
        <v>47</v>
      </c>
      <c r="E447" s="5" t="s">
        <v>45</v>
      </c>
      <c r="F447" s="7">
        <v>12</v>
      </c>
      <c r="G447" s="7">
        <v>25</v>
      </c>
      <c r="H447" s="5" t="s">
        <v>3306</v>
      </c>
      <c r="I447" s="5" t="s">
        <v>108</v>
      </c>
      <c r="J447" s="5" t="s">
        <v>76</v>
      </c>
      <c r="K447" s="5" t="s">
        <v>25444</v>
      </c>
      <c r="L447" s="9" t="s">
        <v>47</v>
      </c>
      <c r="M447" s="5" t="s">
        <v>42</v>
      </c>
      <c r="N447" s="5" t="b">
        <f t="shared" ref="N447:N448" ca="1" si="9">IFERROR(__xludf.DUMMYFUNCTION("REGEXMATCH(A447,""前端"")"),FALSE)</f>
        <v>0</v>
      </c>
      <c r="O447" s="5" t="b">
        <f t="shared" ca="1" si="0"/>
        <v>1</v>
      </c>
      <c r="P447" s="5"/>
      <c r="Q447" s="5"/>
      <c r="R447" s="5"/>
      <c r="S447" s="5"/>
      <c r="T447" s="5"/>
      <c r="U447" s="5"/>
      <c r="V447" s="5"/>
      <c r="W447" s="5"/>
      <c r="X447" s="5"/>
      <c r="Y447" s="5"/>
      <c r="Z447" s="5"/>
      <c r="AA447" s="5"/>
      <c r="AB447" s="5"/>
      <c r="AC447" s="5"/>
      <c r="AD447" s="5"/>
    </row>
    <row r="448" spans="1:30" ht="19.5" customHeight="1">
      <c r="A448" s="5" t="s">
        <v>25452</v>
      </c>
      <c r="B448" s="5" t="s">
        <v>14919</v>
      </c>
      <c r="C448" s="5" t="s">
        <v>27</v>
      </c>
      <c r="D448" s="5" t="s">
        <v>575</v>
      </c>
      <c r="E448" s="5" t="s">
        <v>45</v>
      </c>
      <c r="F448" s="7">
        <v>12</v>
      </c>
      <c r="G448" s="7">
        <v>20</v>
      </c>
      <c r="H448" s="5" t="s">
        <v>201</v>
      </c>
      <c r="I448" s="5" t="s">
        <v>108</v>
      </c>
      <c r="J448" s="5" t="s">
        <v>586</v>
      </c>
      <c r="K448" s="5" t="s">
        <v>25454</v>
      </c>
      <c r="L448" s="5" t="s">
        <v>25455</v>
      </c>
      <c r="M448" s="5" t="s">
        <v>167</v>
      </c>
      <c r="N448" s="5" t="b">
        <f t="shared" ca="1" si="9"/>
        <v>0</v>
      </c>
      <c r="O448" s="5" t="b">
        <f t="shared" ca="1" si="0"/>
        <v>1</v>
      </c>
      <c r="P448" s="5"/>
      <c r="Q448" s="5"/>
      <c r="R448" s="5"/>
      <c r="S448" s="5"/>
      <c r="T448" s="5"/>
      <c r="U448" s="5"/>
      <c r="V448" s="5"/>
      <c r="W448" s="5"/>
      <c r="X448" s="5"/>
      <c r="Y448" s="5"/>
      <c r="Z448" s="5"/>
      <c r="AA448" s="5"/>
      <c r="AB448" s="5"/>
      <c r="AC448" s="5"/>
      <c r="AD448" s="5"/>
    </row>
    <row r="449" spans="1:30" ht="19.5" customHeight="1">
      <c r="A449" s="5" t="s">
        <v>3334</v>
      </c>
      <c r="B449" s="5" t="s">
        <v>3336</v>
      </c>
      <c r="C449" s="5" t="s">
        <v>27</v>
      </c>
      <c r="D449" s="5" t="s">
        <v>80</v>
      </c>
      <c r="E449" s="5" t="s">
        <v>45</v>
      </c>
      <c r="F449" s="7">
        <v>12</v>
      </c>
      <c r="G449" s="7">
        <v>18</v>
      </c>
      <c r="H449" s="5" t="s">
        <v>510</v>
      </c>
      <c r="I449" s="5" t="s">
        <v>108</v>
      </c>
      <c r="J449" s="5" t="s">
        <v>110</v>
      </c>
      <c r="K449" s="5" t="s">
        <v>3338</v>
      </c>
      <c r="L449" s="5" t="s">
        <v>3340</v>
      </c>
      <c r="M449" s="5" t="s">
        <v>53</v>
      </c>
      <c r="N449" s="5"/>
      <c r="O449" s="5" t="b">
        <f t="shared" ca="1" si="0"/>
        <v>1</v>
      </c>
      <c r="P449" s="5"/>
      <c r="Q449" s="5"/>
      <c r="R449" s="5"/>
      <c r="S449" s="5"/>
      <c r="T449" s="5"/>
      <c r="U449" s="5"/>
      <c r="V449" s="5"/>
      <c r="W449" s="5"/>
      <c r="X449" s="5"/>
      <c r="Y449" s="5"/>
      <c r="Z449" s="5"/>
      <c r="AA449" s="5"/>
      <c r="AB449" s="5"/>
      <c r="AC449" s="5"/>
      <c r="AD449" s="5"/>
    </row>
    <row r="450" spans="1:30" ht="19.5" customHeight="1">
      <c r="A450" s="5" t="s">
        <v>25460</v>
      </c>
      <c r="B450" s="5" t="s">
        <v>25461</v>
      </c>
      <c r="C450" s="5" t="s">
        <v>27</v>
      </c>
      <c r="D450" s="5" t="s">
        <v>47</v>
      </c>
      <c r="E450" s="5" t="s">
        <v>45</v>
      </c>
      <c r="F450" s="7">
        <v>12</v>
      </c>
      <c r="G450" s="7">
        <v>25</v>
      </c>
      <c r="H450" s="5" t="s">
        <v>3306</v>
      </c>
      <c r="I450" s="5" t="s">
        <v>125</v>
      </c>
      <c r="J450" s="5" t="s">
        <v>309</v>
      </c>
      <c r="K450" s="5" t="s">
        <v>25463</v>
      </c>
      <c r="L450" s="5" t="s">
        <v>25464</v>
      </c>
      <c r="M450" s="5" t="s">
        <v>53</v>
      </c>
      <c r="N450" s="5"/>
      <c r="O450" s="5" t="b">
        <f t="shared" ca="1" si="0"/>
        <v>1</v>
      </c>
      <c r="P450" s="5"/>
      <c r="Q450" s="5"/>
      <c r="R450" s="5"/>
      <c r="S450" s="5"/>
      <c r="T450" s="5"/>
      <c r="U450" s="5"/>
      <c r="V450" s="5"/>
      <c r="W450" s="5"/>
      <c r="X450" s="5"/>
      <c r="Y450" s="5"/>
      <c r="Z450" s="5"/>
      <c r="AA450" s="5"/>
      <c r="AB450" s="5"/>
      <c r="AC450" s="5"/>
      <c r="AD450" s="5"/>
    </row>
    <row r="451" spans="1:30" ht="19.5" customHeight="1">
      <c r="A451" s="5" t="s">
        <v>25467</v>
      </c>
      <c r="B451" s="5" t="s">
        <v>12290</v>
      </c>
      <c r="C451" s="5" t="s">
        <v>27</v>
      </c>
      <c r="D451" s="5" t="s">
        <v>80</v>
      </c>
      <c r="E451" s="5" t="s">
        <v>29</v>
      </c>
      <c r="F451" s="7">
        <v>12</v>
      </c>
      <c r="G451" s="7">
        <v>20</v>
      </c>
      <c r="H451" s="5" t="s">
        <v>201</v>
      </c>
      <c r="I451" s="5" t="s">
        <v>108</v>
      </c>
      <c r="J451" s="5" t="s">
        <v>76</v>
      </c>
      <c r="K451" s="5" t="s">
        <v>12292</v>
      </c>
      <c r="L451" s="5" t="s">
        <v>25468</v>
      </c>
      <c r="M451" s="5" t="s">
        <v>100</v>
      </c>
      <c r="N451" s="5" t="b">
        <f t="shared" ref="N451:N452" ca="1" si="10">IFERROR(__xludf.DUMMYFUNCTION("REGEXMATCH(A451,""前端"")"),FALSE)</f>
        <v>0</v>
      </c>
      <c r="O451" s="5" t="b">
        <f t="shared" ca="1" si="0"/>
        <v>1</v>
      </c>
      <c r="P451" s="5"/>
      <c r="Q451" s="5"/>
      <c r="R451" s="5"/>
      <c r="S451" s="5"/>
      <c r="T451" s="5"/>
      <c r="U451" s="5"/>
      <c r="V451" s="5"/>
      <c r="W451" s="5"/>
      <c r="X451" s="5"/>
      <c r="Y451" s="5"/>
      <c r="Z451" s="5"/>
      <c r="AA451" s="5"/>
      <c r="AB451" s="5"/>
      <c r="AC451" s="5"/>
      <c r="AD451" s="5"/>
    </row>
    <row r="452" spans="1:30" ht="19.5" customHeight="1">
      <c r="A452" s="5" t="s">
        <v>25472</v>
      </c>
      <c r="B452" s="5" t="s">
        <v>22222</v>
      </c>
      <c r="C452" s="5" t="s">
        <v>27</v>
      </c>
      <c r="D452" s="5" t="s">
        <v>85</v>
      </c>
      <c r="E452" s="5" t="s">
        <v>45</v>
      </c>
      <c r="F452" s="7">
        <v>12</v>
      </c>
      <c r="G452" s="7">
        <v>15</v>
      </c>
      <c r="H452" s="5" t="s">
        <v>1136</v>
      </c>
      <c r="I452" s="7" t="s">
        <v>24</v>
      </c>
      <c r="J452" s="5" t="s">
        <v>57</v>
      </c>
      <c r="K452" s="9" t="s">
        <v>47</v>
      </c>
      <c r="L452" s="5" t="s">
        <v>25476</v>
      </c>
      <c r="M452" s="5" t="s">
        <v>167</v>
      </c>
      <c r="N452" s="5" t="b">
        <f t="shared" ca="1" si="10"/>
        <v>0</v>
      </c>
      <c r="O452" s="5" t="b">
        <f t="shared" ca="1" si="0"/>
        <v>1</v>
      </c>
      <c r="P452" s="5"/>
      <c r="Q452" s="5"/>
      <c r="R452" s="5"/>
      <c r="S452" s="5"/>
      <c r="T452" s="5"/>
      <c r="U452" s="5"/>
      <c r="V452" s="5"/>
      <c r="W452" s="5"/>
      <c r="X452" s="5"/>
      <c r="Y452" s="5"/>
      <c r="Z452" s="5"/>
      <c r="AA452" s="5"/>
      <c r="AB452" s="5"/>
      <c r="AC452" s="5"/>
      <c r="AD452" s="5"/>
    </row>
    <row r="453" spans="1:30" ht="19.5" customHeight="1">
      <c r="A453" s="5" t="s">
        <v>6608</v>
      </c>
      <c r="B453" s="5" t="s">
        <v>25480</v>
      </c>
      <c r="C453" s="5" t="s">
        <v>27</v>
      </c>
      <c r="D453" s="5" t="s">
        <v>80</v>
      </c>
      <c r="E453" s="5" t="s">
        <v>29</v>
      </c>
      <c r="F453" s="7">
        <v>12</v>
      </c>
      <c r="G453" s="7">
        <v>16</v>
      </c>
      <c r="H453" s="5" t="s">
        <v>232</v>
      </c>
      <c r="I453" s="5" t="s">
        <v>108</v>
      </c>
      <c r="J453" s="5" t="s">
        <v>110</v>
      </c>
      <c r="K453" s="5" t="s">
        <v>25483</v>
      </c>
      <c r="L453" s="5" t="s">
        <v>25484</v>
      </c>
      <c r="M453" s="5" t="s">
        <v>37</v>
      </c>
      <c r="N453" s="5"/>
      <c r="O453" s="5" t="b">
        <f t="shared" ca="1" si="0"/>
        <v>1</v>
      </c>
      <c r="P453" s="5"/>
      <c r="Q453" s="5"/>
      <c r="R453" s="5"/>
      <c r="S453" s="5"/>
      <c r="T453" s="5"/>
      <c r="U453" s="5"/>
      <c r="V453" s="5"/>
      <c r="W453" s="5"/>
      <c r="X453" s="5"/>
      <c r="Y453" s="5"/>
      <c r="Z453" s="5"/>
      <c r="AA453" s="5"/>
      <c r="AB453" s="5"/>
      <c r="AC453" s="5"/>
      <c r="AD453" s="5"/>
    </row>
    <row r="454" spans="1:30" ht="19.5" customHeight="1">
      <c r="A454" s="5" t="s">
        <v>7889</v>
      </c>
      <c r="B454" s="5" t="s">
        <v>325</v>
      </c>
      <c r="C454" s="5" t="s">
        <v>27</v>
      </c>
      <c r="D454" s="5" t="s">
        <v>85</v>
      </c>
      <c r="E454" s="5" t="s">
        <v>45</v>
      </c>
      <c r="F454" s="7">
        <v>12</v>
      </c>
      <c r="G454" s="7">
        <v>18</v>
      </c>
      <c r="H454" s="5" t="s">
        <v>510</v>
      </c>
      <c r="I454" s="5" t="s">
        <v>108</v>
      </c>
      <c r="J454" s="5" t="s">
        <v>48</v>
      </c>
      <c r="K454" s="5" t="s">
        <v>329</v>
      </c>
      <c r="L454" s="5" t="s">
        <v>25488</v>
      </c>
      <c r="M454" s="5" t="s">
        <v>53</v>
      </c>
      <c r="N454" s="5"/>
      <c r="O454" s="5" t="b">
        <f t="shared" ca="1" si="0"/>
        <v>1</v>
      </c>
      <c r="P454" s="5"/>
      <c r="Q454" s="5"/>
      <c r="R454" s="5"/>
      <c r="S454" s="5"/>
      <c r="T454" s="5"/>
      <c r="U454" s="5"/>
      <c r="V454" s="5"/>
      <c r="W454" s="5"/>
      <c r="X454" s="5"/>
      <c r="Y454" s="5"/>
      <c r="Z454" s="5"/>
      <c r="AA454" s="5"/>
      <c r="AB454" s="5"/>
      <c r="AC454" s="5"/>
      <c r="AD454" s="5"/>
    </row>
    <row r="455" spans="1:30" ht="19.5" customHeight="1">
      <c r="A455" s="5" t="s">
        <v>24800</v>
      </c>
      <c r="B455" s="5" t="s">
        <v>25491</v>
      </c>
      <c r="C455" s="5" t="s">
        <v>27</v>
      </c>
      <c r="D455" s="5" t="s">
        <v>85</v>
      </c>
      <c r="E455" s="5" t="s">
        <v>45</v>
      </c>
      <c r="F455" s="7">
        <v>12</v>
      </c>
      <c r="G455" s="7">
        <v>24</v>
      </c>
      <c r="H455" s="5" t="s">
        <v>1486</v>
      </c>
      <c r="I455" s="7" t="s">
        <v>24</v>
      </c>
      <c r="J455" s="5" t="s">
        <v>48</v>
      </c>
      <c r="K455" s="5" t="s">
        <v>25492</v>
      </c>
      <c r="L455" s="5" t="s">
        <v>25493</v>
      </c>
      <c r="M455" s="5" t="s">
        <v>167</v>
      </c>
      <c r="N455" s="5"/>
      <c r="O455" s="5" t="b">
        <f t="shared" ca="1" si="0"/>
        <v>1</v>
      </c>
      <c r="P455" s="5"/>
      <c r="Q455" s="5"/>
      <c r="R455" s="5"/>
      <c r="S455" s="5"/>
      <c r="T455" s="5"/>
      <c r="U455" s="5"/>
      <c r="V455" s="5"/>
      <c r="W455" s="5"/>
      <c r="X455" s="5"/>
      <c r="Y455" s="5"/>
      <c r="Z455" s="5"/>
      <c r="AA455" s="5"/>
      <c r="AB455" s="5"/>
      <c r="AC455" s="5"/>
      <c r="AD455" s="5"/>
    </row>
    <row r="456" spans="1:30" ht="19.5" customHeight="1">
      <c r="A456" s="5" t="s">
        <v>25499</v>
      </c>
      <c r="B456" s="5" t="s">
        <v>3336</v>
      </c>
      <c r="C456" s="5" t="s">
        <v>27</v>
      </c>
      <c r="D456" s="5" t="s">
        <v>80</v>
      </c>
      <c r="E456" s="5" t="s">
        <v>45</v>
      </c>
      <c r="F456" s="7">
        <v>12</v>
      </c>
      <c r="G456" s="7">
        <v>18</v>
      </c>
      <c r="H456" s="5" t="s">
        <v>510</v>
      </c>
      <c r="I456" s="5" t="s">
        <v>108</v>
      </c>
      <c r="J456" s="5" t="s">
        <v>110</v>
      </c>
      <c r="K456" s="5" t="s">
        <v>3338</v>
      </c>
      <c r="L456" s="5" t="s">
        <v>25500</v>
      </c>
      <c r="M456" s="5" t="s">
        <v>53</v>
      </c>
      <c r="N456" s="5"/>
      <c r="O456" s="5" t="b">
        <f t="shared" ca="1" si="0"/>
        <v>1</v>
      </c>
      <c r="P456" s="5"/>
      <c r="Q456" s="5"/>
      <c r="R456" s="5"/>
      <c r="S456" s="5"/>
      <c r="T456" s="5"/>
      <c r="U456" s="5"/>
      <c r="V456" s="5"/>
      <c r="W456" s="5"/>
      <c r="X456" s="5"/>
      <c r="Y456" s="5"/>
      <c r="Z456" s="5"/>
      <c r="AA456" s="5"/>
      <c r="AB456" s="5"/>
      <c r="AC456" s="5"/>
      <c r="AD456" s="5"/>
    </row>
    <row r="457" spans="1:30" ht="19.5" customHeight="1">
      <c r="A457" s="5" t="s">
        <v>11000</v>
      </c>
      <c r="B457" s="5" t="s">
        <v>25502</v>
      </c>
      <c r="C457" s="5" t="s">
        <v>27</v>
      </c>
      <c r="D457" s="5" t="s">
        <v>266</v>
      </c>
      <c r="E457" s="5" t="s">
        <v>29</v>
      </c>
      <c r="F457" s="7">
        <v>12</v>
      </c>
      <c r="G457" s="7">
        <v>25</v>
      </c>
      <c r="H457" s="5" t="s">
        <v>3306</v>
      </c>
      <c r="I457" s="5" t="s">
        <v>66</v>
      </c>
      <c r="J457" s="5" t="s">
        <v>134</v>
      </c>
      <c r="K457" s="5" t="s">
        <v>25503</v>
      </c>
      <c r="L457" s="5" t="s">
        <v>25506</v>
      </c>
      <c r="M457" s="5" t="s">
        <v>53</v>
      </c>
      <c r="N457" s="5"/>
      <c r="O457" s="5" t="b">
        <f t="shared" ca="1" si="0"/>
        <v>1</v>
      </c>
      <c r="P457" s="5"/>
      <c r="Q457" s="5"/>
      <c r="R457" s="5"/>
      <c r="S457" s="5"/>
      <c r="T457" s="5"/>
      <c r="U457" s="5"/>
      <c r="V457" s="5"/>
      <c r="W457" s="5"/>
      <c r="X457" s="5"/>
      <c r="Y457" s="5"/>
      <c r="Z457" s="5"/>
      <c r="AA457" s="5"/>
      <c r="AB457" s="5"/>
      <c r="AC457" s="5"/>
      <c r="AD457" s="5"/>
    </row>
    <row r="458" spans="1:30" ht="19.5" customHeight="1">
      <c r="A458" s="5" t="s">
        <v>25508</v>
      </c>
      <c r="B458" s="5" t="s">
        <v>24959</v>
      </c>
      <c r="C458" s="5" t="s">
        <v>27</v>
      </c>
      <c r="D458" s="5" t="s">
        <v>47</v>
      </c>
      <c r="E458" s="5" t="s">
        <v>29</v>
      </c>
      <c r="F458" s="7">
        <v>12</v>
      </c>
      <c r="G458" s="7">
        <v>18</v>
      </c>
      <c r="H458" s="5" t="s">
        <v>510</v>
      </c>
      <c r="I458" s="7" t="s">
        <v>24</v>
      </c>
      <c r="J458" s="5" t="s">
        <v>106</v>
      </c>
      <c r="K458" s="5" t="s">
        <v>6353</v>
      </c>
      <c r="L458" s="5" t="s">
        <v>25510</v>
      </c>
      <c r="M458" s="5" t="s">
        <v>37</v>
      </c>
      <c r="N458" s="5"/>
      <c r="O458" s="5" t="b">
        <f t="shared" ca="1" si="0"/>
        <v>1</v>
      </c>
      <c r="P458" s="5"/>
      <c r="Q458" s="5"/>
      <c r="R458" s="5"/>
      <c r="S458" s="5"/>
      <c r="T458" s="5"/>
      <c r="U458" s="5"/>
      <c r="V458" s="5"/>
      <c r="W458" s="5"/>
      <c r="X458" s="5"/>
      <c r="Y458" s="5"/>
      <c r="Z458" s="5"/>
      <c r="AA458" s="5"/>
      <c r="AB458" s="5"/>
      <c r="AC458" s="5"/>
      <c r="AD458" s="5"/>
    </row>
    <row r="459" spans="1:30" ht="19.5" customHeight="1">
      <c r="A459" s="5" t="s">
        <v>25512</v>
      </c>
      <c r="B459" s="5" t="s">
        <v>25513</v>
      </c>
      <c r="C459" s="5" t="s">
        <v>27</v>
      </c>
      <c r="D459" s="5" t="s">
        <v>199</v>
      </c>
      <c r="E459" s="5" t="s">
        <v>45</v>
      </c>
      <c r="F459" s="7">
        <v>12</v>
      </c>
      <c r="G459" s="7">
        <v>24</v>
      </c>
      <c r="H459" s="5" t="s">
        <v>1486</v>
      </c>
      <c r="I459" s="5" t="s">
        <v>31</v>
      </c>
      <c r="J459" s="5" t="s">
        <v>57</v>
      </c>
      <c r="K459" s="5" t="s">
        <v>25514</v>
      </c>
      <c r="L459" s="5" t="s">
        <v>25515</v>
      </c>
      <c r="M459" s="5" t="s">
        <v>167</v>
      </c>
      <c r="N459" s="5"/>
      <c r="O459" s="5" t="b">
        <f t="shared" ca="1" si="0"/>
        <v>1</v>
      </c>
      <c r="P459" s="5"/>
      <c r="Q459" s="5"/>
      <c r="R459" s="5"/>
      <c r="S459" s="5"/>
      <c r="T459" s="5"/>
      <c r="U459" s="5"/>
      <c r="V459" s="5"/>
      <c r="W459" s="5"/>
      <c r="X459" s="5"/>
      <c r="Y459" s="5"/>
      <c r="Z459" s="5"/>
      <c r="AA459" s="5"/>
      <c r="AB459" s="5"/>
      <c r="AC459" s="5"/>
      <c r="AD459" s="5"/>
    </row>
    <row r="460" spans="1:30" ht="19.5" customHeight="1">
      <c r="A460" s="5" t="s">
        <v>25521</v>
      </c>
      <c r="B460" s="5" t="s">
        <v>10472</v>
      </c>
      <c r="C460" s="5" t="s">
        <v>27</v>
      </c>
      <c r="D460" s="5" t="s">
        <v>212</v>
      </c>
      <c r="E460" s="5" t="s">
        <v>29</v>
      </c>
      <c r="F460" s="7">
        <v>12</v>
      </c>
      <c r="G460" s="7">
        <v>18</v>
      </c>
      <c r="H460" s="5" t="s">
        <v>510</v>
      </c>
      <c r="I460" s="5" t="s">
        <v>31</v>
      </c>
      <c r="J460" s="5" t="s">
        <v>57</v>
      </c>
      <c r="K460" s="5" t="s">
        <v>25525</v>
      </c>
      <c r="L460" s="5" t="s">
        <v>25527</v>
      </c>
      <c r="M460" s="5" t="s">
        <v>42</v>
      </c>
      <c r="N460" s="5"/>
      <c r="O460" s="5" t="b">
        <f t="shared" ca="1" si="0"/>
        <v>1</v>
      </c>
      <c r="P460" s="5"/>
      <c r="Q460" s="5"/>
      <c r="R460" s="5"/>
      <c r="S460" s="5"/>
      <c r="T460" s="5"/>
      <c r="U460" s="5"/>
      <c r="V460" s="5"/>
      <c r="W460" s="5"/>
      <c r="X460" s="5"/>
      <c r="Y460" s="5"/>
      <c r="Z460" s="5"/>
      <c r="AA460" s="5"/>
      <c r="AB460" s="5"/>
      <c r="AC460" s="5"/>
      <c r="AD460" s="5"/>
    </row>
    <row r="461" spans="1:30" ht="19.5" customHeight="1">
      <c r="A461" s="5" t="s">
        <v>1457</v>
      </c>
      <c r="B461" s="5" t="s">
        <v>6190</v>
      </c>
      <c r="C461" s="5" t="s">
        <v>20</v>
      </c>
      <c r="D461" s="5" t="s">
        <v>21</v>
      </c>
      <c r="E461" s="5" t="s">
        <v>45</v>
      </c>
      <c r="F461" s="7">
        <v>12</v>
      </c>
      <c r="G461" s="7">
        <v>18</v>
      </c>
      <c r="H461" s="5" t="s">
        <v>510</v>
      </c>
      <c r="I461" s="5" t="s">
        <v>108</v>
      </c>
      <c r="J461" s="5" t="s">
        <v>624</v>
      </c>
      <c r="K461" s="5" t="s">
        <v>6193</v>
      </c>
      <c r="L461" s="5" t="s">
        <v>25531</v>
      </c>
      <c r="M461" s="5" t="s">
        <v>42</v>
      </c>
      <c r="N461" s="5"/>
      <c r="O461" s="5" t="b">
        <f t="shared" ca="1" si="0"/>
        <v>1</v>
      </c>
      <c r="P461" s="5"/>
      <c r="Q461" s="5"/>
      <c r="R461" s="5"/>
      <c r="S461" s="5"/>
      <c r="T461" s="5"/>
      <c r="U461" s="5"/>
      <c r="V461" s="5"/>
      <c r="W461" s="5"/>
      <c r="X461" s="5"/>
      <c r="Y461" s="5"/>
      <c r="Z461" s="5"/>
      <c r="AA461" s="5"/>
      <c r="AB461" s="5"/>
      <c r="AC461" s="5"/>
      <c r="AD461" s="5"/>
    </row>
    <row r="462" spans="1:30" ht="19.5" customHeight="1">
      <c r="A462" s="5" t="s">
        <v>25532</v>
      </c>
      <c r="B462" s="5" t="s">
        <v>6407</v>
      </c>
      <c r="C462" s="5" t="s">
        <v>20</v>
      </c>
      <c r="D462" s="5" t="s">
        <v>47</v>
      </c>
      <c r="E462" s="5" t="s">
        <v>45</v>
      </c>
      <c r="F462" s="7">
        <v>12</v>
      </c>
      <c r="G462" s="7">
        <v>20</v>
      </c>
      <c r="H462" s="5" t="s">
        <v>201</v>
      </c>
      <c r="I462" s="5" t="s">
        <v>108</v>
      </c>
      <c r="J462" s="5" t="s">
        <v>403</v>
      </c>
      <c r="K462" s="9" t="s">
        <v>47</v>
      </c>
      <c r="L462" s="9" t="s">
        <v>47</v>
      </c>
      <c r="M462" s="5" t="s">
        <v>42</v>
      </c>
      <c r="N462" s="5" t="b">
        <f ca="1">IFERROR(__xludf.DUMMYFUNCTION("REGEXMATCH(A462,""前端"")"),TRUE)</f>
        <v>1</v>
      </c>
      <c r="O462" s="5" t="b">
        <f t="shared" ca="1" si="0"/>
        <v>1</v>
      </c>
      <c r="P462" s="5"/>
      <c r="Q462" s="5"/>
      <c r="R462" s="5"/>
      <c r="S462" s="5"/>
      <c r="T462" s="5"/>
      <c r="U462" s="5"/>
      <c r="V462" s="5"/>
      <c r="W462" s="5"/>
      <c r="X462" s="5"/>
      <c r="Y462" s="5"/>
      <c r="Z462" s="5"/>
      <c r="AA462" s="5"/>
      <c r="AB462" s="5"/>
      <c r="AC462" s="5"/>
      <c r="AD462" s="5"/>
    </row>
    <row r="463" spans="1:30" ht="19.5" customHeight="1">
      <c r="A463" s="5" t="s">
        <v>1457</v>
      </c>
      <c r="B463" s="5" t="s">
        <v>25533</v>
      </c>
      <c r="C463" s="5" t="s">
        <v>20</v>
      </c>
      <c r="D463" s="5" t="s">
        <v>47</v>
      </c>
      <c r="E463" s="5" t="s">
        <v>45</v>
      </c>
      <c r="F463" s="23">
        <v>12</v>
      </c>
      <c r="G463" s="11">
        <v>15</v>
      </c>
      <c r="H463" s="5" t="s">
        <v>25534</v>
      </c>
      <c r="I463" s="5" t="s">
        <v>125</v>
      </c>
      <c r="J463" s="5" t="s">
        <v>25535</v>
      </c>
      <c r="K463" s="5" t="s">
        <v>25536</v>
      </c>
      <c r="L463" s="5" t="s">
        <v>25537</v>
      </c>
      <c r="M463" s="5" t="s">
        <v>37</v>
      </c>
      <c r="N463" s="5"/>
      <c r="O463" s="5" t="b">
        <f t="shared" ca="1" si="0"/>
        <v>1</v>
      </c>
      <c r="P463" s="5"/>
      <c r="Q463" s="5"/>
      <c r="R463" s="5"/>
      <c r="S463" s="5"/>
      <c r="T463" s="5"/>
      <c r="U463" s="5"/>
      <c r="V463" s="5"/>
      <c r="W463" s="5"/>
      <c r="X463" s="5"/>
      <c r="Y463" s="5"/>
      <c r="Z463" s="5"/>
      <c r="AA463" s="5"/>
      <c r="AB463" s="5"/>
      <c r="AC463" s="5"/>
      <c r="AD463" s="5"/>
    </row>
    <row r="464" spans="1:30" ht="19.5" customHeight="1">
      <c r="A464" s="5" t="s">
        <v>25540</v>
      </c>
      <c r="B464" s="5" t="s">
        <v>6407</v>
      </c>
      <c r="C464" s="5" t="s">
        <v>20</v>
      </c>
      <c r="D464" s="5" t="s">
        <v>21</v>
      </c>
      <c r="E464" s="5" t="s">
        <v>45</v>
      </c>
      <c r="F464" s="7">
        <v>12</v>
      </c>
      <c r="G464" s="7">
        <v>20</v>
      </c>
      <c r="H464" s="5" t="s">
        <v>201</v>
      </c>
      <c r="I464" s="5" t="s">
        <v>108</v>
      </c>
      <c r="J464" s="5" t="s">
        <v>403</v>
      </c>
      <c r="K464" s="5" t="s">
        <v>25543</v>
      </c>
      <c r="L464" s="5" t="s">
        <v>25545</v>
      </c>
      <c r="M464" s="5" t="s">
        <v>42</v>
      </c>
      <c r="N464" s="5"/>
      <c r="O464" s="5" t="b">
        <f t="shared" ca="1" si="0"/>
        <v>1</v>
      </c>
      <c r="P464" s="5"/>
      <c r="Q464" s="5"/>
      <c r="R464" s="5"/>
      <c r="S464" s="5"/>
      <c r="T464" s="5"/>
      <c r="U464" s="5"/>
      <c r="V464" s="5"/>
      <c r="W464" s="5"/>
      <c r="X464" s="5"/>
      <c r="Y464" s="5"/>
      <c r="Z464" s="5"/>
      <c r="AA464" s="5"/>
      <c r="AB464" s="5"/>
      <c r="AC464" s="5"/>
      <c r="AD464" s="5"/>
    </row>
    <row r="465" spans="1:30" ht="19.5" customHeight="1">
      <c r="A465" s="5" t="s">
        <v>4668</v>
      </c>
      <c r="B465" s="5" t="s">
        <v>669</v>
      </c>
      <c r="C465" s="5" t="s">
        <v>41</v>
      </c>
      <c r="D465" s="5" t="s">
        <v>47</v>
      </c>
      <c r="E465" s="5" t="s">
        <v>45</v>
      </c>
      <c r="F465" s="7">
        <v>12</v>
      </c>
      <c r="G465" s="7">
        <v>18</v>
      </c>
      <c r="H465" s="5" t="s">
        <v>510</v>
      </c>
      <c r="I465" s="7" t="s">
        <v>24</v>
      </c>
      <c r="J465" s="5" t="s">
        <v>586</v>
      </c>
      <c r="K465" s="5" t="s">
        <v>24225</v>
      </c>
      <c r="L465" s="5" t="s">
        <v>25547</v>
      </c>
      <c r="M465" s="5" t="s">
        <v>37</v>
      </c>
      <c r="N465" s="5"/>
      <c r="O465" s="5" t="b">
        <f t="shared" ca="1" si="0"/>
        <v>1</v>
      </c>
      <c r="P465" s="5"/>
      <c r="Q465" s="5"/>
      <c r="R465" s="5"/>
      <c r="S465" s="5"/>
      <c r="T465" s="5"/>
      <c r="U465" s="5"/>
      <c r="V465" s="5"/>
      <c r="W465" s="5"/>
      <c r="X465" s="5"/>
      <c r="Y465" s="5"/>
      <c r="Z465" s="5"/>
      <c r="AA465" s="5"/>
      <c r="AB465" s="5"/>
      <c r="AC465" s="5"/>
      <c r="AD465" s="5"/>
    </row>
    <row r="466" spans="1:30" ht="19.5" customHeight="1">
      <c r="A466" s="5" t="s">
        <v>396</v>
      </c>
      <c r="B466" s="5" t="s">
        <v>25550</v>
      </c>
      <c r="C466" s="5" t="s">
        <v>41</v>
      </c>
      <c r="D466" s="5" t="s">
        <v>94</v>
      </c>
      <c r="E466" s="5" t="s">
        <v>45</v>
      </c>
      <c r="F466" s="7">
        <v>12</v>
      </c>
      <c r="G466" s="7">
        <v>20</v>
      </c>
      <c r="H466" s="5" t="s">
        <v>201</v>
      </c>
      <c r="I466" s="5" t="s">
        <v>108</v>
      </c>
      <c r="J466" s="5" t="s">
        <v>2745</v>
      </c>
      <c r="K466" s="5" t="s">
        <v>25551</v>
      </c>
      <c r="L466" s="5" t="s">
        <v>25552</v>
      </c>
      <c r="M466" s="5" t="s">
        <v>53</v>
      </c>
      <c r="N466" s="5"/>
      <c r="O466" s="5" t="b">
        <f t="shared" ca="1" si="0"/>
        <v>1</v>
      </c>
      <c r="P466" s="5"/>
      <c r="Q466" s="5"/>
      <c r="R466" s="5"/>
      <c r="S466" s="5"/>
      <c r="T466" s="5"/>
      <c r="U466" s="5"/>
      <c r="V466" s="5"/>
      <c r="W466" s="5"/>
      <c r="X466" s="5"/>
      <c r="Y466" s="5"/>
      <c r="Z466" s="5"/>
      <c r="AA466" s="5"/>
      <c r="AB466" s="5"/>
      <c r="AC466" s="5"/>
      <c r="AD466" s="5"/>
    </row>
    <row r="467" spans="1:30" ht="19.5" customHeight="1">
      <c r="A467" s="5" t="s">
        <v>25558</v>
      </c>
      <c r="B467" s="5" t="s">
        <v>25559</v>
      </c>
      <c r="C467" s="5" t="s">
        <v>41</v>
      </c>
      <c r="D467" s="5" t="s">
        <v>874</v>
      </c>
      <c r="E467" s="5" t="s">
        <v>45</v>
      </c>
      <c r="F467" s="7">
        <v>12</v>
      </c>
      <c r="G467" s="7">
        <v>20</v>
      </c>
      <c r="H467" s="5" t="s">
        <v>201</v>
      </c>
      <c r="I467" s="5" t="s">
        <v>108</v>
      </c>
      <c r="J467" s="5" t="s">
        <v>1770</v>
      </c>
      <c r="K467" s="5" t="s">
        <v>25560</v>
      </c>
      <c r="L467" s="5" t="s">
        <v>25561</v>
      </c>
      <c r="M467" s="5" t="s">
        <v>42</v>
      </c>
      <c r="N467" s="5" t="b">
        <f ca="1">IFERROR(__xludf.DUMMYFUNCTION("REGEXMATCH(A467,""前端"")"),FALSE)</f>
        <v>0</v>
      </c>
      <c r="O467" s="5" t="b">
        <f t="shared" ca="1" si="0"/>
        <v>1</v>
      </c>
      <c r="P467" s="5"/>
      <c r="Q467" s="5"/>
      <c r="R467" s="5"/>
      <c r="S467" s="5"/>
      <c r="T467" s="5"/>
      <c r="U467" s="5"/>
      <c r="V467" s="5"/>
      <c r="W467" s="5"/>
      <c r="X467" s="5"/>
      <c r="Y467" s="5"/>
      <c r="Z467" s="5"/>
      <c r="AA467" s="5"/>
      <c r="AB467" s="5"/>
      <c r="AC467" s="5"/>
      <c r="AD467" s="5"/>
    </row>
    <row r="468" spans="1:30" ht="19.5" customHeight="1">
      <c r="A468" s="5" t="s">
        <v>25568</v>
      </c>
      <c r="B468" s="5" t="s">
        <v>25046</v>
      </c>
      <c r="C468" s="5" t="s">
        <v>41</v>
      </c>
      <c r="D468" s="5" t="s">
        <v>47</v>
      </c>
      <c r="E468" s="5" t="s">
        <v>29</v>
      </c>
      <c r="F468" s="7">
        <v>12</v>
      </c>
      <c r="G468" s="7">
        <v>18</v>
      </c>
      <c r="H468" s="5" t="s">
        <v>510</v>
      </c>
      <c r="I468" s="5" t="s">
        <v>108</v>
      </c>
      <c r="J468" s="5" t="s">
        <v>6877</v>
      </c>
      <c r="K468" s="5" t="s">
        <v>10609</v>
      </c>
      <c r="L468" s="5" t="s">
        <v>25050</v>
      </c>
      <c r="M468" s="5" t="s">
        <v>53</v>
      </c>
      <c r="N468" s="5"/>
      <c r="O468" s="5" t="b">
        <f t="shared" ca="1" si="0"/>
        <v>1</v>
      </c>
      <c r="P468" s="5"/>
      <c r="Q468" s="5"/>
      <c r="R468" s="5"/>
      <c r="S468" s="5"/>
      <c r="T468" s="5"/>
      <c r="U468" s="5"/>
      <c r="V468" s="5"/>
      <c r="W468" s="5"/>
      <c r="X468" s="5"/>
      <c r="Y468" s="5"/>
      <c r="Z468" s="5"/>
      <c r="AA468" s="5"/>
      <c r="AB468" s="5"/>
      <c r="AC468" s="5"/>
      <c r="AD468" s="5"/>
    </row>
    <row r="469" spans="1:30" ht="19.5" customHeight="1">
      <c r="A469" s="5" t="s">
        <v>25572</v>
      </c>
      <c r="B469" s="5" t="s">
        <v>12738</v>
      </c>
      <c r="C469" s="5" t="s">
        <v>41</v>
      </c>
      <c r="D469" s="5" t="s">
        <v>94</v>
      </c>
      <c r="E469" s="5" t="s">
        <v>45</v>
      </c>
      <c r="F469" s="7">
        <v>12</v>
      </c>
      <c r="G469" s="7">
        <v>20</v>
      </c>
      <c r="H469" s="5" t="s">
        <v>201</v>
      </c>
      <c r="I469" s="5" t="s">
        <v>108</v>
      </c>
      <c r="J469" s="5" t="s">
        <v>947</v>
      </c>
      <c r="K469" s="9" t="s">
        <v>47</v>
      </c>
      <c r="L469" s="5" t="s">
        <v>25573</v>
      </c>
      <c r="M469" s="5" t="s">
        <v>37</v>
      </c>
      <c r="N469" s="5"/>
      <c r="O469" s="5" t="b">
        <f t="shared" ca="1" si="0"/>
        <v>1</v>
      </c>
      <c r="P469" s="5"/>
      <c r="Q469" s="5"/>
      <c r="R469" s="5"/>
      <c r="S469" s="5"/>
      <c r="T469" s="5"/>
      <c r="U469" s="5"/>
      <c r="V469" s="5"/>
      <c r="W469" s="5"/>
      <c r="X469" s="5"/>
      <c r="Y469" s="5"/>
      <c r="Z469" s="5"/>
      <c r="AA469" s="5"/>
      <c r="AB469" s="5"/>
      <c r="AC469" s="5"/>
      <c r="AD469" s="5"/>
    </row>
    <row r="470" spans="1:30" ht="19.5" customHeight="1">
      <c r="A470" s="5" t="s">
        <v>25576</v>
      </c>
      <c r="B470" s="5" t="s">
        <v>25577</v>
      </c>
      <c r="C470" s="5" t="s">
        <v>41</v>
      </c>
      <c r="D470" s="5" t="s">
        <v>94</v>
      </c>
      <c r="E470" s="5" t="s">
        <v>29</v>
      </c>
      <c r="F470" s="7">
        <v>12</v>
      </c>
      <c r="G470" s="7">
        <v>20</v>
      </c>
      <c r="H470" s="5" t="s">
        <v>201</v>
      </c>
      <c r="I470" s="5" t="s">
        <v>31</v>
      </c>
      <c r="J470" s="5" t="s">
        <v>57</v>
      </c>
      <c r="K470" s="5" t="s">
        <v>25578</v>
      </c>
      <c r="L470" s="5" t="s">
        <v>25579</v>
      </c>
      <c r="M470" s="5" t="s">
        <v>53</v>
      </c>
      <c r="N470" s="5"/>
      <c r="O470" s="5" t="b">
        <f t="shared" ca="1" si="0"/>
        <v>1</v>
      </c>
      <c r="P470" s="5"/>
      <c r="Q470" s="5"/>
      <c r="R470" s="5"/>
      <c r="S470" s="5"/>
      <c r="T470" s="5"/>
      <c r="U470" s="5"/>
      <c r="V470" s="5"/>
      <c r="W470" s="5"/>
      <c r="X470" s="5"/>
      <c r="Y470" s="5"/>
      <c r="Z470" s="5"/>
      <c r="AA470" s="5"/>
      <c r="AB470" s="5"/>
      <c r="AC470" s="5"/>
      <c r="AD470" s="5"/>
    </row>
    <row r="471" spans="1:30" ht="19.5" customHeight="1">
      <c r="A471" s="5" t="s">
        <v>14081</v>
      </c>
      <c r="B471" s="5" t="s">
        <v>13681</v>
      </c>
      <c r="C471" s="5" t="s">
        <v>170</v>
      </c>
      <c r="D471" s="5" t="s">
        <v>435</v>
      </c>
      <c r="E471" s="5" t="s">
        <v>29</v>
      </c>
      <c r="F471" s="7">
        <v>12</v>
      </c>
      <c r="G471" s="7">
        <v>25</v>
      </c>
      <c r="H471" s="5" t="s">
        <v>3306</v>
      </c>
      <c r="I471" s="5" t="s">
        <v>125</v>
      </c>
      <c r="J471" s="5" t="s">
        <v>126</v>
      </c>
      <c r="K471" s="5" t="s">
        <v>13683</v>
      </c>
      <c r="L471" s="5" t="s">
        <v>14082</v>
      </c>
      <c r="M471" s="5" t="s">
        <v>37</v>
      </c>
      <c r="N471" s="5"/>
      <c r="O471" s="5" t="b">
        <f t="shared" ca="1" si="0"/>
        <v>1</v>
      </c>
      <c r="P471" s="5"/>
      <c r="Q471" s="5"/>
      <c r="R471" s="5"/>
      <c r="S471" s="5"/>
      <c r="T471" s="5"/>
      <c r="U471" s="5"/>
      <c r="V471" s="5"/>
      <c r="W471" s="5"/>
      <c r="X471" s="5"/>
      <c r="Y471" s="5"/>
      <c r="Z471" s="5"/>
      <c r="AA471" s="5"/>
      <c r="AB471" s="5"/>
      <c r="AC471" s="5"/>
      <c r="AD471" s="5"/>
    </row>
    <row r="472" spans="1:30" ht="19.5" customHeight="1">
      <c r="A472" s="5" t="s">
        <v>25585</v>
      </c>
      <c r="B472" s="5" t="s">
        <v>11459</v>
      </c>
      <c r="C472" s="5" t="s">
        <v>170</v>
      </c>
      <c r="D472" s="5" t="s">
        <v>390</v>
      </c>
      <c r="E472" s="5" t="s">
        <v>29</v>
      </c>
      <c r="F472" s="7">
        <v>12</v>
      </c>
      <c r="G472" s="7">
        <v>25</v>
      </c>
      <c r="H472" s="5" t="s">
        <v>3306</v>
      </c>
      <c r="I472" s="5" t="s">
        <v>108</v>
      </c>
      <c r="J472" s="5" t="s">
        <v>947</v>
      </c>
      <c r="K472" s="5" t="s">
        <v>25587</v>
      </c>
      <c r="L472" s="5" t="s">
        <v>25588</v>
      </c>
      <c r="M472" s="5" t="s">
        <v>100</v>
      </c>
      <c r="N472" s="5"/>
      <c r="O472" s="5" t="b">
        <f t="shared" ca="1" si="0"/>
        <v>1</v>
      </c>
      <c r="P472" s="5"/>
      <c r="Q472" s="5"/>
      <c r="R472" s="5"/>
      <c r="S472" s="5"/>
      <c r="T472" s="5"/>
      <c r="U472" s="5"/>
      <c r="V472" s="5"/>
      <c r="W472" s="5"/>
      <c r="X472" s="5"/>
      <c r="Y472" s="5"/>
      <c r="Z472" s="5"/>
      <c r="AA472" s="5"/>
      <c r="AB472" s="5"/>
      <c r="AC472" s="5"/>
      <c r="AD472" s="5"/>
    </row>
    <row r="473" spans="1:30" ht="19.5" customHeight="1">
      <c r="A473" s="5" t="s">
        <v>25589</v>
      </c>
      <c r="B473" s="5" t="s">
        <v>25362</v>
      </c>
      <c r="C473" s="5" t="s">
        <v>170</v>
      </c>
      <c r="D473" s="5" t="s">
        <v>390</v>
      </c>
      <c r="E473" s="5" t="s">
        <v>29</v>
      </c>
      <c r="F473" s="7">
        <v>12</v>
      </c>
      <c r="G473" s="7">
        <v>20</v>
      </c>
      <c r="H473" s="5" t="s">
        <v>201</v>
      </c>
      <c r="I473" s="5" t="s">
        <v>31</v>
      </c>
      <c r="J473" s="5" t="s">
        <v>947</v>
      </c>
      <c r="K473" s="5" t="s">
        <v>25590</v>
      </c>
      <c r="L473" s="9" t="s">
        <v>47</v>
      </c>
      <c r="M473" s="5" t="s">
        <v>37</v>
      </c>
      <c r="N473" s="5" t="b">
        <f ca="1">IFERROR(__xludf.DUMMYFUNCTION("REGEXMATCH(A473,""前端"")"),FALSE)</f>
        <v>0</v>
      </c>
      <c r="O473" s="5" t="b">
        <f t="shared" ca="1" si="0"/>
        <v>1</v>
      </c>
      <c r="P473" s="5"/>
      <c r="Q473" s="5"/>
      <c r="R473" s="5"/>
      <c r="S473" s="5"/>
      <c r="T473" s="5"/>
      <c r="U473" s="5"/>
      <c r="V473" s="5"/>
      <c r="W473" s="5"/>
      <c r="X473" s="5"/>
      <c r="Y473" s="5"/>
      <c r="Z473" s="5"/>
      <c r="AA473" s="5"/>
      <c r="AB473" s="5"/>
      <c r="AC473" s="5"/>
      <c r="AD473" s="5"/>
    </row>
    <row r="474" spans="1:30" ht="19.5" customHeight="1">
      <c r="A474" s="5" t="s">
        <v>1457</v>
      </c>
      <c r="B474" s="5" t="s">
        <v>14257</v>
      </c>
      <c r="C474" s="5" t="s">
        <v>170</v>
      </c>
      <c r="D474" s="5" t="s">
        <v>390</v>
      </c>
      <c r="E474" s="5" t="s">
        <v>45</v>
      </c>
      <c r="F474" s="7">
        <v>12</v>
      </c>
      <c r="G474" s="7">
        <v>18</v>
      </c>
      <c r="H474" s="5" t="s">
        <v>510</v>
      </c>
      <c r="I474" s="5" t="s">
        <v>108</v>
      </c>
      <c r="J474" s="5" t="s">
        <v>1283</v>
      </c>
      <c r="K474" s="5" t="s">
        <v>14258</v>
      </c>
      <c r="L474" s="5" t="s">
        <v>25595</v>
      </c>
      <c r="M474" s="5" t="s">
        <v>167</v>
      </c>
      <c r="N474" s="5"/>
      <c r="O474" s="5" t="b">
        <f t="shared" ca="1" si="0"/>
        <v>1</v>
      </c>
      <c r="P474" s="5"/>
      <c r="Q474" s="5"/>
      <c r="R474" s="5"/>
      <c r="S474" s="5"/>
      <c r="T474" s="5"/>
      <c r="U474" s="5"/>
      <c r="V474" s="5"/>
      <c r="W474" s="5"/>
      <c r="X474" s="5"/>
      <c r="Y474" s="5"/>
      <c r="Z474" s="5"/>
      <c r="AA474" s="5"/>
      <c r="AB474" s="5"/>
      <c r="AC474" s="5"/>
      <c r="AD474" s="5"/>
    </row>
    <row r="475" spans="1:30" ht="19.5" customHeight="1">
      <c r="A475" s="5" t="s">
        <v>14506</v>
      </c>
      <c r="B475" s="5" t="s">
        <v>7958</v>
      </c>
      <c r="C475" s="5" t="s">
        <v>170</v>
      </c>
      <c r="D475" s="5" t="s">
        <v>390</v>
      </c>
      <c r="E475" s="5" t="s">
        <v>45</v>
      </c>
      <c r="F475" s="7">
        <v>12</v>
      </c>
      <c r="G475" s="7">
        <v>22</v>
      </c>
      <c r="H475" s="5" t="s">
        <v>4645</v>
      </c>
      <c r="I475" s="5" t="s">
        <v>108</v>
      </c>
      <c r="J475" s="5" t="s">
        <v>106</v>
      </c>
      <c r="K475" s="9" t="s">
        <v>47</v>
      </c>
      <c r="L475" s="5" t="s">
        <v>14507</v>
      </c>
      <c r="M475" s="5" t="s">
        <v>53</v>
      </c>
      <c r="N475" s="5"/>
      <c r="O475" s="5" t="b">
        <f t="shared" ca="1" si="0"/>
        <v>1</v>
      </c>
      <c r="P475" s="5"/>
      <c r="Q475" s="5"/>
      <c r="R475" s="5"/>
      <c r="S475" s="5"/>
      <c r="T475" s="5"/>
      <c r="U475" s="5"/>
      <c r="V475" s="5"/>
      <c r="W475" s="5"/>
      <c r="X475" s="5"/>
      <c r="Y475" s="5"/>
      <c r="Z475" s="5"/>
      <c r="AA475" s="5"/>
      <c r="AB475" s="5"/>
      <c r="AC475" s="5"/>
      <c r="AD475" s="5"/>
    </row>
    <row r="476" spans="1:30" ht="19.5" customHeight="1">
      <c r="A476" s="5" t="s">
        <v>2814</v>
      </c>
      <c r="B476" s="5" t="s">
        <v>25601</v>
      </c>
      <c r="C476" s="5" t="s">
        <v>170</v>
      </c>
      <c r="D476" s="5" t="s">
        <v>47</v>
      </c>
      <c r="E476" s="5" t="s">
        <v>45</v>
      </c>
      <c r="F476" s="7">
        <v>12</v>
      </c>
      <c r="G476" s="7">
        <v>18</v>
      </c>
      <c r="H476" s="5" t="s">
        <v>510</v>
      </c>
      <c r="I476" s="5" t="s">
        <v>108</v>
      </c>
      <c r="J476" s="5" t="s">
        <v>9344</v>
      </c>
      <c r="K476" s="5" t="s">
        <v>25602</v>
      </c>
      <c r="L476" s="5" t="s">
        <v>25604</v>
      </c>
      <c r="M476" s="5" t="s">
        <v>1599</v>
      </c>
      <c r="N476" s="5"/>
      <c r="O476" s="5" t="b">
        <f t="shared" ca="1" si="0"/>
        <v>1</v>
      </c>
      <c r="P476" s="5"/>
      <c r="Q476" s="5"/>
      <c r="R476" s="5"/>
      <c r="S476" s="5"/>
      <c r="T476" s="5"/>
      <c r="U476" s="5"/>
      <c r="V476" s="5"/>
      <c r="W476" s="5"/>
      <c r="X476" s="5"/>
      <c r="Y476" s="5"/>
      <c r="Z476" s="5"/>
      <c r="AA476" s="5"/>
      <c r="AB476" s="5"/>
      <c r="AC476" s="5"/>
      <c r="AD476" s="5"/>
    </row>
    <row r="477" spans="1:30" ht="19.5" customHeight="1">
      <c r="A477" s="5" t="s">
        <v>25607</v>
      </c>
      <c r="B477" s="5" t="s">
        <v>25608</v>
      </c>
      <c r="C477" s="5" t="s">
        <v>170</v>
      </c>
      <c r="D477" s="5" t="s">
        <v>378</v>
      </c>
      <c r="E477" s="5" t="s">
        <v>29</v>
      </c>
      <c r="F477" s="7">
        <v>12</v>
      </c>
      <c r="G477" s="7">
        <v>20</v>
      </c>
      <c r="H477" s="5" t="s">
        <v>201</v>
      </c>
      <c r="I477" s="5" t="s">
        <v>108</v>
      </c>
      <c r="J477" s="5" t="s">
        <v>76</v>
      </c>
      <c r="K477" s="9" t="s">
        <v>47</v>
      </c>
      <c r="L477" s="5" t="s">
        <v>25609</v>
      </c>
      <c r="M477" s="5" t="s">
        <v>53</v>
      </c>
      <c r="N477" s="5"/>
      <c r="O477" s="5" t="b">
        <f t="shared" ca="1" si="0"/>
        <v>1</v>
      </c>
      <c r="P477" s="5"/>
      <c r="Q477" s="5"/>
      <c r="R477" s="5"/>
      <c r="S477" s="5"/>
      <c r="T477" s="5"/>
      <c r="U477" s="5"/>
      <c r="V477" s="5"/>
      <c r="W477" s="5"/>
      <c r="X477" s="5"/>
      <c r="Y477" s="5"/>
      <c r="Z477" s="5"/>
      <c r="AA477" s="5"/>
      <c r="AB477" s="5"/>
      <c r="AC477" s="5"/>
      <c r="AD477" s="5"/>
    </row>
    <row r="478" spans="1:30" ht="19.5" customHeight="1">
      <c r="A478" s="5" t="s">
        <v>396</v>
      </c>
      <c r="B478" s="5" t="s">
        <v>1687</v>
      </c>
      <c r="C478" s="5" t="s">
        <v>170</v>
      </c>
      <c r="D478" s="5" t="s">
        <v>171</v>
      </c>
      <c r="E478" s="5" t="s">
        <v>29</v>
      </c>
      <c r="F478" s="7">
        <v>12</v>
      </c>
      <c r="G478" s="7">
        <v>20</v>
      </c>
      <c r="H478" s="5" t="s">
        <v>201</v>
      </c>
      <c r="I478" s="5" t="s">
        <v>108</v>
      </c>
      <c r="J478" s="5" t="s">
        <v>57</v>
      </c>
      <c r="K478" s="5" t="s">
        <v>25610</v>
      </c>
      <c r="L478" s="5" t="s">
        <v>25611</v>
      </c>
      <c r="M478" s="5" t="s">
        <v>42</v>
      </c>
      <c r="N478" s="5"/>
      <c r="O478" s="5" t="b">
        <f t="shared" ca="1" si="0"/>
        <v>1</v>
      </c>
      <c r="P478" s="5"/>
      <c r="Q478" s="5"/>
      <c r="R478" s="5"/>
      <c r="S478" s="5"/>
      <c r="T478" s="5"/>
      <c r="U478" s="5"/>
      <c r="V478" s="5"/>
      <c r="W478" s="5"/>
      <c r="X478" s="5"/>
      <c r="Y478" s="5"/>
      <c r="Z478" s="5"/>
      <c r="AA478" s="5"/>
      <c r="AB478" s="5"/>
      <c r="AC478" s="5"/>
      <c r="AD478" s="5"/>
    </row>
    <row r="479" spans="1:30" ht="19.5" customHeight="1">
      <c r="A479" s="5" t="s">
        <v>25614</v>
      </c>
      <c r="B479" s="5" t="s">
        <v>25615</v>
      </c>
      <c r="C479" s="5" t="s">
        <v>170</v>
      </c>
      <c r="D479" s="5" t="s">
        <v>390</v>
      </c>
      <c r="E479" s="5" t="s">
        <v>45</v>
      </c>
      <c r="F479" s="7">
        <v>12</v>
      </c>
      <c r="G479" s="7">
        <v>24</v>
      </c>
      <c r="H479" s="5" t="s">
        <v>1486</v>
      </c>
      <c r="I479" s="5" t="s">
        <v>31</v>
      </c>
      <c r="J479" s="5" t="s">
        <v>3541</v>
      </c>
      <c r="K479" s="9" t="s">
        <v>47</v>
      </c>
      <c r="L479" s="5" t="s">
        <v>25617</v>
      </c>
      <c r="M479" s="5" t="s">
        <v>100</v>
      </c>
      <c r="N479" s="5"/>
      <c r="O479" s="5" t="b">
        <f t="shared" ca="1" si="0"/>
        <v>1</v>
      </c>
      <c r="P479" s="5"/>
      <c r="Q479" s="5"/>
      <c r="R479" s="5"/>
      <c r="S479" s="5"/>
      <c r="T479" s="5"/>
      <c r="U479" s="5"/>
      <c r="V479" s="5"/>
      <c r="W479" s="5"/>
      <c r="X479" s="5"/>
      <c r="Y479" s="5"/>
      <c r="Z479" s="5"/>
      <c r="AA479" s="5"/>
      <c r="AB479" s="5"/>
      <c r="AC479" s="5"/>
      <c r="AD479" s="5"/>
    </row>
    <row r="480" spans="1:30" ht="19.5" customHeight="1">
      <c r="A480" s="5" t="s">
        <v>8775</v>
      </c>
      <c r="B480" s="5" t="s">
        <v>18907</v>
      </c>
      <c r="C480" s="5" t="s">
        <v>170</v>
      </c>
      <c r="D480" s="5" t="s">
        <v>47</v>
      </c>
      <c r="E480" s="5" t="s">
        <v>29</v>
      </c>
      <c r="F480" s="7">
        <v>12</v>
      </c>
      <c r="G480" s="7">
        <v>18</v>
      </c>
      <c r="H480" s="5" t="s">
        <v>510</v>
      </c>
      <c r="I480" s="5" t="s">
        <v>31</v>
      </c>
      <c r="J480" s="5" t="s">
        <v>48</v>
      </c>
      <c r="K480" s="5" t="s">
        <v>18908</v>
      </c>
      <c r="L480" s="5" t="s">
        <v>25620</v>
      </c>
      <c r="M480" s="5" t="s">
        <v>1599</v>
      </c>
      <c r="N480" s="5"/>
      <c r="O480" s="5" t="b">
        <f t="shared" ca="1" si="0"/>
        <v>1</v>
      </c>
      <c r="P480" s="5"/>
      <c r="Q480" s="5"/>
      <c r="R480" s="5"/>
      <c r="S480" s="5"/>
      <c r="T480" s="5"/>
      <c r="U480" s="5"/>
      <c r="V480" s="5"/>
      <c r="W480" s="5"/>
      <c r="X480" s="5"/>
      <c r="Y480" s="5"/>
      <c r="Z480" s="5"/>
      <c r="AA480" s="5"/>
      <c r="AB480" s="5"/>
      <c r="AC480" s="5"/>
      <c r="AD480" s="5"/>
    </row>
    <row r="481" spans="1:30" ht="19.5" customHeight="1">
      <c r="A481" s="5" t="s">
        <v>7605</v>
      </c>
      <c r="B481" s="5" t="s">
        <v>7958</v>
      </c>
      <c r="C481" s="5" t="s">
        <v>170</v>
      </c>
      <c r="D481" s="5" t="s">
        <v>390</v>
      </c>
      <c r="E481" s="5" t="s">
        <v>45</v>
      </c>
      <c r="F481" s="7">
        <v>12</v>
      </c>
      <c r="G481" s="7">
        <v>22</v>
      </c>
      <c r="H481" s="5" t="s">
        <v>4645</v>
      </c>
      <c r="I481" s="5" t="s">
        <v>108</v>
      </c>
      <c r="J481" s="5" t="s">
        <v>106</v>
      </c>
      <c r="K481" s="9" t="s">
        <v>47</v>
      </c>
      <c r="L481" s="5" t="s">
        <v>25623</v>
      </c>
      <c r="M481" s="5" t="s">
        <v>53</v>
      </c>
      <c r="N481" s="5"/>
      <c r="O481" s="5" t="b">
        <f t="shared" ca="1" si="0"/>
        <v>1</v>
      </c>
      <c r="P481" s="5"/>
      <c r="Q481" s="5"/>
      <c r="R481" s="5"/>
      <c r="S481" s="5"/>
      <c r="T481" s="5"/>
      <c r="U481" s="5"/>
      <c r="V481" s="5"/>
      <c r="W481" s="5"/>
      <c r="X481" s="5"/>
      <c r="Y481" s="5"/>
      <c r="Z481" s="5"/>
      <c r="AA481" s="5"/>
      <c r="AB481" s="5"/>
      <c r="AC481" s="5"/>
      <c r="AD481" s="5"/>
    </row>
    <row r="482" spans="1:30" ht="19.5" customHeight="1">
      <c r="A482" s="5" t="s">
        <v>25625</v>
      </c>
      <c r="B482" s="5" t="s">
        <v>16929</v>
      </c>
      <c r="C482" s="5" t="s">
        <v>170</v>
      </c>
      <c r="D482" s="5" t="s">
        <v>390</v>
      </c>
      <c r="E482" s="5" t="s">
        <v>29</v>
      </c>
      <c r="F482" s="7">
        <v>12</v>
      </c>
      <c r="G482" s="7">
        <v>18</v>
      </c>
      <c r="H482" s="5" t="s">
        <v>510</v>
      </c>
      <c r="I482" s="5" t="s">
        <v>66</v>
      </c>
      <c r="J482" s="5" t="s">
        <v>57</v>
      </c>
      <c r="K482" s="5" t="s">
        <v>2473</v>
      </c>
      <c r="L482" s="5" t="s">
        <v>25627</v>
      </c>
      <c r="M482" s="5" t="s">
        <v>42</v>
      </c>
      <c r="N482" s="5"/>
      <c r="O482" s="5" t="b">
        <f t="shared" ca="1" si="0"/>
        <v>1</v>
      </c>
      <c r="P482" s="5"/>
      <c r="Q482" s="5"/>
      <c r="R482" s="5"/>
      <c r="S482" s="5"/>
      <c r="T482" s="5"/>
      <c r="U482" s="5"/>
      <c r="V482" s="5"/>
      <c r="W482" s="5"/>
      <c r="X482" s="5"/>
      <c r="Y482" s="5"/>
      <c r="Z482" s="5"/>
      <c r="AA482" s="5"/>
      <c r="AB482" s="5"/>
      <c r="AC482" s="5"/>
      <c r="AD482" s="5"/>
    </row>
    <row r="483" spans="1:30" ht="19.5" customHeight="1">
      <c r="A483" s="5" t="s">
        <v>396</v>
      </c>
      <c r="B483" s="5" t="s">
        <v>16929</v>
      </c>
      <c r="C483" s="5" t="s">
        <v>170</v>
      </c>
      <c r="D483" s="5" t="s">
        <v>390</v>
      </c>
      <c r="E483" s="5" t="s">
        <v>29</v>
      </c>
      <c r="F483" s="7">
        <v>12</v>
      </c>
      <c r="G483" s="7">
        <v>18</v>
      </c>
      <c r="H483" s="5" t="s">
        <v>510</v>
      </c>
      <c r="I483" s="5" t="s">
        <v>108</v>
      </c>
      <c r="J483" s="5" t="s">
        <v>57</v>
      </c>
      <c r="K483" s="5" t="s">
        <v>21350</v>
      </c>
      <c r="L483" s="5" t="s">
        <v>25628</v>
      </c>
      <c r="M483" s="5" t="s">
        <v>42</v>
      </c>
      <c r="N483" s="5"/>
      <c r="O483" s="5" t="b">
        <f t="shared" ca="1" si="0"/>
        <v>1</v>
      </c>
      <c r="P483" s="5"/>
      <c r="Q483" s="5"/>
      <c r="R483" s="5"/>
      <c r="S483" s="5"/>
      <c r="T483" s="5"/>
      <c r="U483" s="5"/>
      <c r="V483" s="5"/>
      <c r="W483" s="5"/>
      <c r="X483" s="5"/>
      <c r="Y483" s="5"/>
      <c r="Z483" s="5"/>
      <c r="AA483" s="5"/>
      <c r="AB483" s="5"/>
      <c r="AC483" s="5"/>
      <c r="AD483" s="5"/>
    </row>
    <row r="484" spans="1:30" ht="19.5" customHeight="1">
      <c r="A484" s="5" t="s">
        <v>8775</v>
      </c>
      <c r="B484" s="5" t="s">
        <v>18907</v>
      </c>
      <c r="C484" s="5" t="s">
        <v>170</v>
      </c>
      <c r="D484" s="5" t="s">
        <v>47</v>
      </c>
      <c r="E484" s="5" t="s">
        <v>29</v>
      </c>
      <c r="F484" s="7">
        <v>12</v>
      </c>
      <c r="G484" s="7">
        <v>18</v>
      </c>
      <c r="H484" s="5" t="s">
        <v>510</v>
      </c>
      <c r="I484" s="5" t="s">
        <v>108</v>
      </c>
      <c r="J484" s="5" t="s">
        <v>48</v>
      </c>
      <c r="K484" s="5" t="s">
        <v>18908</v>
      </c>
      <c r="L484" s="5" t="s">
        <v>25620</v>
      </c>
      <c r="M484" s="5" t="s">
        <v>1599</v>
      </c>
      <c r="N484" s="5"/>
      <c r="O484" s="5" t="b">
        <f t="shared" ca="1" si="0"/>
        <v>1</v>
      </c>
      <c r="P484" s="5"/>
      <c r="Q484" s="5"/>
      <c r="R484" s="5"/>
      <c r="S484" s="5"/>
      <c r="T484" s="5"/>
      <c r="U484" s="5"/>
      <c r="V484" s="5"/>
      <c r="W484" s="5"/>
      <c r="X484" s="5"/>
      <c r="Y484" s="5"/>
      <c r="Z484" s="5"/>
      <c r="AA484" s="5"/>
      <c r="AB484" s="5"/>
      <c r="AC484" s="5"/>
      <c r="AD484" s="5"/>
    </row>
    <row r="485" spans="1:30" ht="19.5" customHeight="1">
      <c r="A485" s="5" t="s">
        <v>396</v>
      </c>
      <c r="B485" s="5" t="s">
        <v>16075</v>
      </c>
      <c r="C485" s="5" t="s">
        <v>27</v>
      </c>
      <c r="D485" s="5" t="s">
        <v>212</v>
      </c>
      <c r="E485" s="5" t="s">
        <v>45</v>
      </c>
      <c r="F485" s="7">
        <v>13</v>
      </c>
      <c r="G485" s="7">
        <v>20</v>
      </c>
      <c r="H485" s="5" t="s">
        <v>2677</v>
      </c>
      <c r="I485" s="5" t="s">
        <v>108</v>
      </c>
      <c r="J485" s="5" t="s">
        <v>48</v>
      </c>
      <c r="K485" s="5" t="s">
        <v>25629</v>
      </c>
      <c r="L485" s="5" t="s">
        <v>25630</v>
      </c>
      <c r="M485" s="5" t="s">
        <v>648</v>
      </c>
      <c r="N485" s="5" t="b">
        <f ca="1">IFERROR(__xludf.DUMMYFUNCTION("REGEXMATCH(A485,""前端"")"),TRUE)</f>
        <v>1</v>
      </c>
      <c r="O485" s="5" t="b">
        <f t="shared" ca="1" si="0"/>
        <v>1</v>
      </c>
      <c r="P485" s="5"/>
      <c r="Q485" s="5"/>
      <c r="R485" s="5"/>
      <c r="S485" s="5"/>
      <c r="T485" s="5"/>
      <c r="U485" s="5"/>
      <c r="V485" s="5"/>
      <c r="W485" s="5"/>
      <c r="X485" s="5"/>
      <c r="Y485" s="5"/>
      <c r="Z485" s="5"/>
      <c r="AA485" s="5"/>
      <c r="AB485" s="5"/>
      <c r="AC485" s="5"/>
      <c r="AD485" s="5"/>
    </row>
    <row r="486" spans="1:30" ht="19.5" customHeight="1">
      <c r="A486" s="5" t="s">
        <v>7332</v>
      </c>
      <c r="B486" s="5" t="s">
        <v>25631</v>
      </c>
      <c r="C486" s="5" t="s">
        <v>27</v>
      </c>
      <c r="D486" s="5" t="s">
        <v>212</v>
      </c>
      <c r="E486" s="5" t="s">
        <v>45</v>
      </c>
      <c r="F486" s="7">
        <v>13</v>
      </c>
      <c r="G486" s="7">
        <v>25</v>
      </c>
      <c r="H486" s="5" t="s">
        <v>1127</v>
      </c>
      <c r="I486" s="5" t="s">
        <v>108</v>
      </c>
      <c r="J486" s="5" t="s">
        <v>403</v>
      </c>
      <c r="K486" s="5" t="s">
        <v>381</v>
      </c>
      <c r="L486" s="5" t="s">
        <v>25632</v>
      </c>
      <c r="M486" s="5" t="s">
        <v>100</v>
      </c>
      <c r="N486" s="5"/>
      <c r="O486" s="5" t="b">
        <f t="shared" ca="1" si="0"/>
        <v>1</v>
      </c>
      <c r="P486" s="5"/>
      <c r="Q486" s="5"/>
      <c r="R486" s="5"/>
      <c r="S486" s="5"/>
      <c r="T486" s="5"/>
      <c r="U486" s="5"/>
      <c r="V486" s="5"/>
      <c r="W486" s="5"/>
      <c r="X486" s="5"/>
      <c r="Y486" s="5"/>
      <c r="Z486" s="5"/>
      <c r="AA486" s="5"/>
      <c r="AB486" s="5"/>
      <c r="AC486" s="5"/>
      <c r="AD486" s="5"/>
    </row>
    <row r="487" spans="1:30" ht="19.5" customHeight="1">
      <c r="A487" s="5" t="s">
        <v>1710</v>
      </c>
      <c r="B487" s="5" t="s">
        <v>25633</v>
      </c>
      <c r="C487" s="5" t="s">
        <v>27</v>
      </c>
      <c r="D487" s="5" t="s">
        <v>212</v>
      </c>
      <c r="E487" s="5" t="s">
        <v>45</v>
      </c>
      <c r="F487" s="23">
        <v>13</v>
      </c>
      <c r="G487" s="11">
        <v>17</v>
      </c>
      <c r="H487" s="5" t="s">
        <v>429</v>
      </c>
      <c r="I487" s="5" t="s">
        <v>125</v>
      </c>
      <c r="J487" s="5" t="s">
        <v>516</v>
      </c>
      <c r="K487" s="5" t="s">
        <v>25634</v>
      </c>
      <c r="L487" s="5" t="s">
        <v>25635</v>
      </c>
      <c r="M487" s="5" t="s">
        <v>53</v>
      </c>
      <c r="N487" s="5"/>
      <c r="O487" s="5" t="b">
        <f t="shared" ca="1" si="0"/>
        <v>1</v>
      </c>
      <c r="P487" s="5"/>
      <c r="Q487" s="5"/>
      <c r="R487" s="5"/>
      <c r="S487" s="5"/>
      <c r="T487" s="5"/>
      <c r="U487" s="5"/>
      <c r="V487" s="5"/>
      <c r="W487" s="5"/>
      <c r="X487" s="5"/>
      <c r="Y487" s="5"/>
      <c r="Z487" s="5"/>
      <c r="AA487" s="5"/>
      <c r="AB487" s="5"/>
      <c r="AC487" s="5"/>
      <c r="AD487" s="5"/>
    </row>
    <row r="488" spans="1:30" ht="19.5" customHeight="1">
      <c r="A488" s="5" t="s">
        <v>14559</v>
      </c>
      <c r="B488" s="5" t="s">
        <v>7040</v>
      </c>
      <c r="C488" s="5" t="s">
        <v>41</v>
      </c>
      <c r="D488" s="5" t="s">
        <v>47</v>
      </c>
      <c r="E488" s="5" t="s">
        <v>45</v>
      </c>
      <c r="F488" s="23">
        <v>13</v>
      </c>
      <c r="G488" s="11">
        <v>21</v>
      </c>
      <c r="H488" s="5" t="s">
        <v>4919</v>
      </c>
      <c r="I488" s="5" t="s">
        <v>66</v>
      </c>
      <c r="J488" s="5" t="s">
        <v>110</v>
      </c>
      <c r="K488" s="5" t="s">
        <v>14562</v>
      </c>
      <c r="L488" s="9" t="s">
        <v>47</v>
      </c>
      <c r="M488" s="5" t="s">
        <v>53</v>
      </c>
      <c r="N488" s="5" t="b">
        <f ca="1">IFERROR(__xludf.DUMMYFUNCTION("REGEXMATCH(A488,""前端"")"),TRUE)</f>
        <v>1</v>
      </c>
      <c r="O488" s="5" t="b">
        <f t="shared" ca="1" si="0"/>
        <v>1</v>
      </c>
      <c r="P488" s="5"/>
      <c r="Q488" s="5"/>
      <c r="R488" s="5"/>
      <c r="S488" s="5"/>
      <c r="T488" s="5"/>
      <c r="U488" s="5"/>
      <c r="V488" s="5"/>
      <c r="W488" s="5"/>
      <c r="X488" s="5"/>
      <c r="Y488" s="5"/>
      <c r="Z488" s="5"/>
      <c r="AA488" s="5"/>
      <c r="AB488" s="5"/>
      <c r="AC488" s="5"/>
      <c r="AD488" s="5"/>
    </row>
    <row r="489" spans="1:30" ht="19.5" customHeight="1">
      <c r="A489" s="5" t="s">
        <v>22875</v>
      </c>
      <c r="B489" s="5" t="s">
        <v>22876</v>
      </c>
      <c r="C489" s="5" t="s">
        <v>41</v>
      </c>
      <c r="D489" s="5" t="s">
        <v>114</v>
      </c>
      <c r="E489" s="5" t="s">
        <v>45</v>
      </c>
      <c r="F489" s="7">
        <v>13</v>
      </c>
      <c r="G489" s="7">
        <v>25</v>
      </c>
      <c r="H489" s="5" t="s">
        <v>1127</v>
      </c>
      <c r="I489" s="5" t="s">
        <v>108</v>
      </c>
      <c r="J489" s="5" t="s">
        <v>1770</v>
      </c>
      <c r="K489" s="5" t="s">
        <v>22877</v>
      </c>
      <c r="L489" s="5" t="s">
        <v>22879</v>
      </c>
      <c r="M489" s="5" t="s">
        <v>42</v>
      </c>
      <c r="N489" s="5"/>
      <c r="O489" s="5" t="b">
        <f t="shared" ca="1" si="0"/>
        <v>1</v>
      </c>
      <c r="P489" s="5"/>
      <c r="Q489" s="5"/>
      <c r="R489" s="5"/>
      <c r="S489" s="5"/>
      <c r="T489" s="5"/>
      <c r="U489" s="5"/>
      <c r="V489" s="5"/>
      <c r="W489" s="5"/>
      <c r="X489" s="5"/>
      <c r="Y489" s="5"/>
      <c r="Z489" s="5"/>
      <c r="AA489" s="5"/>
      <c r="AB489" s="5"/>
      <c r="AC489" s="5"/>
      <c r="AD489" s="5"/>
    </row>
    <row r="490" spans="1:30" ht="19.5" customHeight="1">
      <c r="A490" s="5" t="s">
        <v>13179</v>
      </c>
      <c r="B490" s="5" t="s">
        <v>12163</v>
      </c>
      <c r="C490" s="5" t="s">
        <v>41</v>
      </c>
      <c r="D490" s="5" t="s">
        <v>1546</v>
      </c>
      <c r="E490" s="5" t="s">
        <v>45</v>
      </c>
      <c r="F490" s="23">
        <v>13</v>
      </c>
      <c r="G490" s="11">
        <v>20</v>
      </c>
      <c r="H490" s="5" t="s">
        <v>25637</v>
      </c>
      <c r="I490" s="5" t="s">
        <v>108</v>
      </c>
      <c r="J490" s="5" t="s">
        <v>117</v>
      </c>
      <c r="K490" s="9" t="s">
        <v>47</v>
      </c>
      <c r="L490" s="5" t="s">
        <v>25638</v>
      </c>
      <c r="M490" s="5" t="s">
        <v>53</v>
      </c>
      <c r="N490" s="5"/>
      <c r="O490" s="5" t="b">
        <f t="shared" ca="1" si="0"/>
        <v>1</v>
      </c>
      <c r="P490" s="5"/>
      <c r="Q490" s="5"/>
      <c r="R490" s="5"/>
      <c r="S490" s="5"/>
      <c r="T490" s="5"/>
      <c r="U490" s="5"/>
      <c r="V490" s="5"/>
      <c r="W490" s="5"/>
      <c r="X490" s="5"/>
      <c r="Y490" s="5"/>
      <c r="Z490" s="5"/>
      <c r="AA490" s="5"/>
      <c r="AB490" s="5"/>
      <c r="AC490" s="5"/>
      <c r="AD490" s="5"/>
    </row>
    <row r="491" spans="1:30" ht="19.5" customHeight="1">
      <c r="A491" s="5" t="s">
        <v>7605</v>
      </c>
      <c r="B491" s="5" t="s">
        <v>25639</v>
      </c>
      <c r="C491" s="5" t="s">
        <v>41</v>
      </c>
      <c r="D491" s="5" t="s">
        <v>114</v>
      </c>
      <c r="E491" s="5" t="s">
        <v>45</v>
      </c>
      <c r="F491" s="7">
        <v>13</v>
      </c>
      <c r="G491" s="7">
        <v>25</v>
      </c>
      <c r="H491" s="5" t="s">
        <v>1127</v>
      </c>
      <c r="I491" s="5" t="s">
        <v>31</v>
      </c>
      <c r="J491" s="5" t="s">
        <v>106</v>
      </c>
      <c r="K491" s="5" t="s">
        <v>25642</v>
      </c>
      <c r="L491" s="5" t="s">
        <v>25643</v>
      </c>
      <c r="M491" s="5" t="s">
        <v>53</v>
      </c>
      <c r="N491" s="5"/>
      <c r="O491" s="5" t="b">
        <f t="shared" ca="1" si="0"/>
        <v>1</v>
      </c>
      <c r="P491" s="5"/>
      <c r="Q491" s="5"/>
      <c r="R491" s="5"/>
      <c r="S491" s="5"/>
      <c r="T491" s="5"/>
      <c r="U491" s="5"/>
      <c r="V491" s="5"/>
      <c r="W491" s="5"/>
      <c r="X491" s="5"/>
      <c r="Y491" s="5"/>
      <c r="Z491" s="5"/>
      <c r="AA491" s="5"/>
      <c r="AB491" s="5"/>
      <c r="AC491" s="5"/>
      <c r="AD491" s="5"/>
    </row>
    <row r="492" spans="1:30" ht="19.5" customHeight="1">
      <c r="A492" s="5" t="s">
        <v>25644</v>
      </c>
      <c r="B492" s="5" t="s">
        <v>25141</v>
      </c>
      <c r="C492" s="5" t="s">
        <v>41</v>
      </c>
      <c r="D492" s="5" t="s">
        <v>94</v>
      </c>
      <c r="E492" s="5" t="s">
        <v>29</v>
      </c>
      <c r="F492" s="7">
        <v>13</v>
      </c>
      <c r="G492" s="7">
        <v>20</v>
      </c>
      <c r="H492" s="5" t="s">
        <v>2677</v>
      </c>
      <c r="I492" s="5" t="s">
        <v>31</v>
      </c>
      <c r="J492" s="5" t="s">
        <v>110</v>
      </c>
      <c r="K492" s="5" t="s">
        <v>25142</v>
      </c>
      <c r="L492" s="5" t="s">
        <v>25645</v>
      </c>
      <c r="M492" s="5" t="s">
        <v>100</v>
      </c>
      <c r="N492" s="5"/>
      <c r="O492" s="5" t="b">
        <f t="shared" ca="1" si="0"/>
        <v>1</v>
      </c>
      <c r="P492" s="5"/>
      <c r="Q492" s="5"/>
      <c r="R492" s="5"/>
      <c r="S492" s="5"/>
      <c r="T492" s="5"/>
      <c r="U492" s="5"/>
      <c r="V492" s="5"/>
      <c r="W492" s="5"/>
      <c r="X492" s="5"/>
      <c r="Y492" s="5"/>
      <c r="Z492" s="5"/>
      <c r="AA492" s="5"/>
      <c r="AB492" s="5"/>
      <c r="AC492" s="5"/>
      <c r="AD492" s="5"/>
    </row>
    <row r="493" spans="1:30" ht="19.5" customHeight="1">
      <c r="A493" s="5" t="s">
        <v>11288</v>
      </c>
      <c r="B493" s="5" t="s">
        <v>25141</v>
      </c>
      <c r="C493" s="5" t="s">
        <v>41</v>
      </c>
      <c r="D493" s="5" t="s">
        <v>94</v>
      </c>
      <c r="E493" s="5" t="s">
        <v>29</v>
      </c>
      <c r="F493" s="7">
        <v>13</v>
      </c>
      <c r="G493" s="7">
        <v>20</v>
      </c>
      <c r="H493" s="5" t="s">
        <v>2677</v>
      </c>
      <c r="I493" s="5" t="s">
        <v>125</v>
      </c>
      <c r="J493" s="5" t="s">
        <v>110</v>
      </c>
      <c r="K493" s="5" t="s">
        <v>25142</v>
      </c>
      <c r="L493" s="5" t="s">
        <v>25648</v>
      </c>
      <c r="M493" s="5" t="s">
        <v>100</v>
      </c>
      <c r="N493" s="5"/>
      <c r="O493" s="5" t="b">
        <f t="shared" ca="1" si="0"/>
        <v>1</v>
      </c>
      <c r="P493" s="5"/>
      <c r="Q493" s="5"/>
      <c r="R493" s="5"/>
      <c r="S493" s="5"/>
      <c r="T493" s="5"/>
      <c r="U493" s="5"/>
      <c r="V493" s="5"/>
      <c r="W493" s="5"/>
      <c r="X493" s="5"/>
      <c r="Y493" s="5"/>
      <c r="Z493" s="5"/>
      <c r="AA493" s="5"/>
      <c r="AB493" s="5"/>
      <c r="AC493" s="5"/>
      <c r="AD493" s="5"/>
    </row>
    <row r="494" spans="1:30" ht="19.5" customHeight="1">
      <c r="A494" s="5" t="s">
        <v>14615</v>
      </c>
      <c r="B494" s="5" t="s">
        <v>14616</v>
      </c>
      <c r="C494" s="5" t="s">
        <v>170</v>
      </c>
      <c r="D494" s="5" t="s">
        <v>47</v>
      </c>
      <c r="E494" s="5" t="s">
        <v>45</v>
      </c>
      <c r="F494" s="7">
        <v>13</v>
      </c>
      <c r="G494" s="7">
        <v>25</v>
      </c>
      <c r="H494" s="5" t="s">
        <v>1127</v>
      </c>
      <c r="I494" s="5" t="s">
        <v>108</v>
      </c>
      <c r="J494" s="5" t="s">
        <v>576</v>
      </c>
      <c r="K494" s="5" t="s">
        <v>14617</v>
      </c>
      <c r="L494" s="5" t="s">
        <v>14619</v>
      </c>
      <c r="M494" s="5" t="s">
        <v>167</v>
      </c>
      <c r="N494" s="5"/>
      <c r="O494" s="5" t="b">
        <f t="shared" ca="1" si="0"/>
        <v>1</v>
      </c>
      <c r="P494" s="5"/>
      <c r="Q494" s="5"/>
      <c r="R494" s="5"/>
      <c r="S494" s="5"/>
      <c r="T494" s="5"/>
      <c r="U494" s="5"/>
      <c r="V494" s="5"/>
      <c r="W494" s="5"/>
      <c r="X494" s="5"/>
      <c r="Y494" s="5"/>
      <c r="Z494" s="5"/>
      <c r="AA494" s="5"/>
      <c r="AB494" s="5"/>
      <c r="AC494" s="5"/>
      <c r="AD494" s="5"/>
    </row>
    <row r="495" spans="1:30" ht="19.5" customHeight="1">
      <c r="A495" s="5" t="s">
        <v>1457</v>
      </c>
      <c r="B495" s="5" t="s">
        <v>25649</v>
      </c>
      <c r="C495" s="5" t="s">
        <v>170</v>
      </c>
      <c r="D495" s="5" t="s">
        <v>390</v>
      </c>
      <c r="E495" s="5" t="s">
        <v>45</v>
      </c>
      <c r="F495" s="7">
        <v>13</v>
      </c>
      <c r="G495" s="7">
        <v>18</v>
      </c>
      <c r="H495" s="5" t="s">
        <v>1444</v>
      </c>
      <c r="I495" s="5" t="s">
        <v>108</v>
      </c>
      <c r="J495" s="5" t="s">
        <v>110</v>
      </c>
      <c r="K495" s="9" t="s">
        <v>47</v>
      </c>
      <c r="L495" s="5" t="s">
        <v>25650</v>
      </c>
      <c r="M495" s="5" t="s">
        <v>53</v>
      </c>
      <c r="N495" s="5"/>
      <c r="O495" s="5" t="b">
        <f t="shared" ca="1" si="0"/>
        <v>1</v>
      </c>
      <c r="P495" s="5"/>
      <c r="Q495" s="5"/>
      <c r="R495" s="5"/>
      <c r="S495" s="5"/>
      <c r="T495" s="5"/>
      <c r="U495" s="5"/>
      <c r="V495" s="5"/>
      <c r="W495" s="5"/>
      <c r="X495" s="5"/>
      <c r="Y495" s="5"/>
      <c r="Z495" s="5"/>
      <c r="AA495" s="5"/>
      <c r="AB495" s="5"/>
      <c r="AC495" s="5"/>
      <c r="AD495" s="5"/>
    </row>
    <row r="496" spans="1:30" ht="19.5" customHeight="1">
      <c r="A496" s="5" t="s">
        <v>2808</v>
      </c>
      <c r="B496" s="5" t="s">
        <v>25651</v>
      </c>
      <c r="C496" s="5" t="s">
        <v>170</v>
      </c>
      <c r="D496" s="5" t="s">
        <v>47</v>
      </c>
      <c r="E496" s="5" t="s">
        <v>45</v>
      </c>
      <c r="F496" s="23">
        <v>13</v>
      </c>
      <c r="G496" s="11">
        <v>21</v>
      </c>
      <c r="H496" s="5" t="s">
        <v>4919</v>
      </c>
      <c r="I496" s="5" t="s">
        <v>108</v>
      </c>
      <c r="J496" s="5" t="s">
        <v>594</v>
      </c>
      <c r="K496" s="5" t="s">
        <v>25653</v>
      </c>
      <c r="L496" s="5" t="s">
        <v>25654</v>
      </c>
      <c r="M496" s="5" t="s">
        <v>37</v>
      </c>
      <c r="N496" s="5"/>
      <c r="O496" s="5" t="b">
        <f t="shared" ca="1" si="0"/>
        <v>1</v>
      </c>
      <c r="P496" s="5"/>
      <c r="Q496" s="5"/>
      <c r="R496" s="5"/>
      <c r="S496" s="5"/>
      <c r="T496" s="5"/>
      <c r="U496" s="5"/>
      <c r="V496" s="5"/>
      <c r="W496" s="5"/>
      <c r="X496" s="5"/>
      <c r="Y496" s="5"/>
      <c r="Z496" s="5"/>
      <c r="AA496" s="5"/>
      <c r="AB496" s="5"/>
      <c r="AC496" s="5"/>
      <c r="AD496" s="5"/>
    </row>
    <row r="497" spans="1:30" ht="19.5" customHeight="1">
      <c r="A497" s="5" t="s">
        <v>4488</v>
      </c>
      <c r="B497" s="5" t="s">
        <v>16929</v>
      </c>
      <c r="C497" s="5" t="s">
        <v>170</v>
      </c>
      <c r="D497" s="5" t="s">
        <v>390</v>
      </c>
      <c r="E497" s="5" t="s">
        <v>29</v>
      </c>
      <c r="F497" s="7">
        <v>13</v>
      </c>
      <c r="G497" s="7">
        <v>17</v>
      </c>
      <c r="H497" s="5" t="s">
        <v>14799</v>
      </c>
      <c r="I497" s="5" t="s">
        <v>108</v>
      </c>
      <c r="J497" s="5" t="s">
        <v>57</v>
      </c>
      <c r="K497" s="5" t="s">
        <v>21350</v>
      </c>
      <c r="L497" s="9" t="s">
        <v>47</v>
      </c>
      <c r="M497" s="5" t="s">
        <v>42</v>
      </c>
      <c r="N497" s="5" t="b">
        <f ca="1">IFERROR(__xludf.DUMMYFUNCTION("REGEXMATCH(A497,""前端"")"),TRUE)</f>
        <v>1</v>
      </c>
      <c r="O497" s="5" t="b">
        <f t="shared" ca="1" si="0"/>
        <v>1</v>
      </c>
      <c r="P497" s="5"/>
      <c r="Q497" s="5"/>
      <c r="R497" s="5"/>
      <c r="S497" s="5"/>
      <c r="T497" s="5"/>
      <c r="U497" s="5"/>
      <c r="V497" s="5"/>
      <c r="W497" s="5"/>
      <c r="X497" s="5"/>
      <c r="Y497" s="5"/>
      <c r="Z497" s="5"/>
      <c r="AA497" s="5"/>
      <c r="AB497" s="5"/>
      <c r="AC497" s="5"/>
      <c r="AD497" s="5"/>
    </row>
    <row r="498" spans="1:30" ht="19.5" customHeight="1">
      <c r="A498" s="5" t="s">
        <v>25655</v>
      </c>
      <c r="B498" s="5" t="s">
        <v>25317</v>
      </c>
      <c r="C498" s="5" t="s">
        <v>170</v>
      </c>
      <c r="D498" s="5" t="s">
        <v>390</v>
      </c>
      <c r="E498" s="5" t="s">
        <v>45</v>
      </c>
      <c r="F498" s="7">
        <v>13</v>
      </c>
      <c r="G498" s="7">
        <v>25</v>
      </c>
      <c r="H498" s="5" t="s">
        <v>1127</v>
      </c>
      <c r="I498" s="5" t="s">
        <v>31</v>
      </c>
      <c r="J498" s="5" t="s">
        <v>1505</v>
      </c>
      <c r="K498" s="5" t="s">
        <v>25320</v>
      </c>
      <c r="L498" s="5" t="s">
        <v>25656</v>
      </c>
      <c r="M498" s="5" t="s">
        <v>53</v>
      </c>
      <c r="N498" s="5"/>
      <c r="O498" s="5" t="b">
        <f t="shared" ca="1" si="0"/>
        <v>1</v>
      </c>
      <c r="P498" s="5"/>
      <c r="Q498" s="5"/>
      <c r="R498" s="5"/>
      <c r="S498" s="5"/>
      <c r="T498" s="5"/>
      <c r="U498" s="5"/>
      <c r="V498" s="5"/>
      <c r="W498" s="5"/>
      <c r="X498" s="5"/>
      <c r="Y498" s="5"/>
      <c r="Z498" s="5"/>
      <c r="AA498" s="5"/>
      <c r="AB498" s="5"/>
      <c r="AC498" s="5"/>
      <c r="AD498" s="5"/>
    </row>
    <row r="499" spans="1:30" ht="19.5" customHeight="1">
      <c r="A499" s="5" t="s">
        <v>25657</v>
      </c>
      <c r="B499" s="5" t="s">
        <v>15329</v>
      </c>
      <c r="C499" s="5" t="s">
        <v>27</v>
      </c>
      <c r="D499" s="5" t="s">
        <v>54</v>
      </c>
      <c r="E499" s="5" t="s">
        <v>29</v>
      </c>
      <c r="F499" s="7">
        <v>14</v>
      </c>
      <c r="G499" s="7">
        <v>28</v>
      </c>
      <c r="H499" s="5" t="s">
        <v>5070</v>
      </c>
      <c r="I499" s="5" t="s">
        <v>31</v>
      </c>
      <c r="J499" s="5" t="s">
        <v>106</v>
      </c>
      <c r="K499" s="5" t="s">
        <v>25658</v>
      </c>
      <c r="L499" s="5" t="s">
        <v>25659</v>
      </c>
      <c r="M499" s="5" t="s">
        <v>648</v>
      </c>
      <c r="N499" s="5" t="b">
        <f t="shared" ref="N499:N503" ca="1" si="11">IFERROR(__xludf.DUMMYFUNCTION("REGEXMATCH(A499,""前端"")"),TRUE)</f>
        <v>1</v>
      </c>
      <c r="O499" s="5" t="b">
        <f t="shared" ca="1" si="0"/>
        <v>1</v>
      </c>
      <c r="P499" s="5"/>
      <c r="Q499" s="5"/>
      <c r="R499" s="5"/>
      <c r="S499" s="5"/>
      <c r="T499" s="5"/>
      <c r="U499" s="5"/>
      <c r="V499" s="5"/>
      <c r="W499" s="5"/>
      <c r="X499" s="5"/>
      <c r="Y499" s="5"/>
      <c r="Z499" s="5"/>
      <c r="AA499" s="5"/>
      <c r="AB499" s="5"/>
      <c r="AC499" s="5"/>
      <c r="AD499" s="5"/>
    </row>
    <row r="500" spans="1:30" ht="19.5" customHeight="1">
      <c r="A500" s="5" t="s">
        <v>23994</v>
      </c>
      <c r="B500" s="5" t="s">
        <v>15329</v>
      </c>
      <c r="C500" s="5" t="s">
        <v>27</v>
      </c>
      <c r="D500" s="5" t="s">
        <v>54</v>
      </c>
      <c r="E500" s="5" t="s">
        <v>29</v>
      </c>
      <c r="F500" s="7">
        <v>14</v>
      </c>
      <c r="G500" s="7">
        <v>28</v>
      </c>
      <c r="H500" s="5" t="s">
        <v>5070</v>
      </c>
      <c r="I500" s="5" t="s">
        <v>31</v>
      </c>
      <c r="J500" s="5" t="s">
        <v>106</v>
      </c>
      <c r="K500" s="5" t="s">
        <v>15331</v>
      </c>
      <c r="L500" s="5" t="s">
        <v>25660</v>
      </c>
      <c r="M500" s="5" t="s">
        <v>648</v>
      </c>
      <c r="N500" s="5" t="b">
        <f t="shared" ca="1" si="11"/>
        <v>1</v>
      </c>
      <c r="O500" s="5" t="b">
        <f t="shared" ca="1" si="0"/>
        <v>1</v>
      </c>
      <c r="P500" s="5"/>
      <c r="Q500" s="5"/>
      <c r="R500" s="5"/>
      <c r="S500" s="5"/>
      <c r="T500" s="5"/>
      <c r="U500" s="5"/>
      <c r="V500" s="5"/>
      <c r="W500" s="5"/>
      <c r="X500" s="5"/>
      <c r="Y500" s="5"/>
      <c r="Z500" s="5"/>
      <c r="AA500" s="5"/>
      <c r="AB500" s="5"/>
      <c r="AC500" s="5"/>
      <c r="AD500" s="5"/>
    </row>
    <row r="501" spans="1:30" ht="19.5" customHeight="1">
      <c r="A501" s="5" t="s">
        <v>25661</v>
      </c>
      <c r="B501" s="5" t="s">
        <v>12915</v>
      </c>
      <c r="C501" s="5" t="s">
        <v>20</v>
      </c>
      <c r="D501" s="5" t="s">
        <v>296</v>
      </c>
      <c r="E501" s="5" t="s">
        <v>45</v>
      </c>
      <c r="F501" s="7">
        <v>14</v>
      </c>
      <c r="G501" s="7">
        <v>28</v>
      </c>
      <c r="H501" s="5" t="s">
        <v>5070</v>
      </c>
      <c r="I501" s="5" t="s">
        <v>462</v>
      </c>
      <c r="J501" s="5" t="s">
        <v>117</v>
      </c>
      <c r="K501" s="5" t="s">
        <v>12916</v>
      </c>
      <c r="L501" s="9" t="s">
        <v>47</v>
      </c>
      <c r="M501" s="5" t="s">
        <v>167</v>
      </c>
      <c r="N501" s="5" t="b">
        <f t="shared" ca="1" si="11"/>
        <v>1</v>
      </c>
      <c r="O501" s="5" t="b">
        <f t="shared" ca="1" si="0"/>
        <v>1</v>
      </c>
      <c r="P501" s="5"/>
      <c r="Q501" s="5"/>
      <c r="R501" s="5"/>
      <c r="S501" s="5"/>
      <c r="T501" s="5"/>
      <c r="U501" s="5"/>
      <c r="V501" s="5"/>
      <c r="W501" s="5"/>
      <c r="X501" s="5"/>
      <c r="Y501" s="5"/>
      <c r="Z501" s="5"/>
      <c r="AA501" s="5"/>
      <c r="AB501" s="5"/>
      <c r="AC501" s="5"/>
      <c r="AD501" s="5"/>
    </row>
    <row r="502" spans="1:30" ht="19.5" customHeight="1">
      <c r="A502" s="5" t="s">
        <v>25657</v>
      </c>
      <c r="B502" s="5" t="s">
        <v>15329</v>
      </c>
      <c r="C502" s="5" t="s">
        <v>20</v>
      </c>
      <c r="D502" s="5" t="s">
        <v>1173</v>
      </c>
      <c r="E502" s="5" t="s">
        <v>29</v>
      </c>
      <c r="F502" s="7">
        <v>14</v>
      </c>
      <c r="G502" s="7">
        <v>28</v>
      </c>
      <c r="H502" s="5" t="s">
        <v>5070</v>
      </c>
      <c r="I502" s="5" t="s">
        <v>31</v>
      </c>
      <c r="J502" s="5" t="s">
        <v>106</v>
      </c>
      <c r="K502" s="5" t="s">
        <v>25658</v>
      </c>
      <c r="L502" s="5" t="s">
        <v>25659</v>
      </c>
      <c r="M502" s="5" t="s">
        <v>648</v>
      </c>
      <c r="N502" s="5" t="b">
        <f t="shared" ca="1" si="11"/>
        <v>1</v>
      </c>
      <c r="O502" s="5" t="b">
        <f t="shared" ca="1" si="0"/>
        <v>1</v>
      </c>
      <c r="P502" s="5"/>
      <c r="Q502" s="5"/>
      <c r="R502" s="5"/>
      <c r="S502" s="5"/>
      <c r="T502" s="5"/>
      <c r="U502" s="5"/>
      <c r="V502" s="5"/>
      <c r="W502" s="5"/>
      <c r="X502" s="5"/>
      <c r="Y502" s="5"/>
      <c r="Z502" s="5"/>
      <c r="AA502" s="5"/>
      <c r="AB502" s="5"/>
      <c r="AC502" s="5"/>
      <c r="AD502" s="5"/>
    </row>
    <row r="503" spans="1:30" ht="19.5" customHeight="1">
      <c r="A503" s="5" t="s">
        <v>23994</v>
      </c>
      <c r="B503" s="5" t="s">
        <v>15329</v>
      </c>
      <c r="C503" s="5" t="s">
        <v>20</v>
      </c>
      <c r="D503" s="5" t="s">
        <v>1173</v>
      </c>
      <c r="E503" s="5" t="s">
        <v>29</v>
      </c>
      <c r="F503" s="7">
        <v>14</v>
      </c>
      <c r="G503" s="7">
        <v>28</v>
      </c>
      <c r="H503" s="5" t="s">
        <v>5070</v>
      </c>
      <c r="I503" s="5" t="s">
        <v>31</v>
      </c>
      <c r="J503" s="5" t="s">
        <v>106</v>
      </c>
      <c r="K503" s="5" t="s">
        <v>25662</v>
      </c>
      <c r="L503" s="5" t="s">
        <v>25663</v>
      </c>
      <c r="M503" s="5" t="s">
        <v>648</v>
      </c>
      <c r="N503" s="5" t="b">
        <f t="shared" ca="1" si="11"/>
        <v>1</v>
      </c>
      <c r="O503" s="5" t="b">
        <f t="shared" ca="1" si="0"/>
        <v>1</v>
      </c>
      <c r="P503" s="5"/>
      <c r="Q503" s="5"/>
      <c r="R503" s="5"/>
      <c r="S503" s="5"/>
      <c r="T503" s="5"/>
      <c r="U503" s="5"/>
      <c r="V503" s="5"/>
      <c r="W503" s="5"/>
      <c r="X503" s="5"/>
      <c r="Y503" s="5"/>
      <c r="Z503" s="5"/>
      <c r="AA503" s="5"/>
      <c r="AB503" s="5"/>
      <c r="AC503" s="5"/>
      <c r="AD503" s="5"/>
    </row>
    <row r="504" spans="1:30" ht="19.5" customHeight="1">
      <c r="A504" s="5" t="s">
        <v>25664</v>
      </c>
      <c r="B504" s="5" t="s">
        <v>22883</v>
      </c>
      <c r="C504" s="5" t="s">
        <v>41</v>
      </c>
      <c r="D504" s="5" t="s">
        <v>94</v>
      </c>
      <c r="E504" s="5" t="s">
        <v>29</v>
      </c>
      <c r="F504" s="7">
        <v>14</v>
      </c>
      <c r="G504" s="7">
        <v>20</v>
      </c>
      <c r="H504" s="5" t="s">
        <v>1289</v>
      </c>
      <c r="I504" s="5" t="s">
        <v>108</v>
      </c>
      <c r="J504" s="5" t="s">
        <v>87</v>
      </c>
      <c r="K504" s="5" t="s">
        <v>25665</v>
      </c>
      <c r="L504" s="5" t="s">
        <v>25666</v>
      </c>
      <c r="M504" s="5" t="s">
        <v>100</v>
      </c>
      <c r="N504" s="5"/>
      <c r="O504" s="5" t="b">
        <f t="shared" ca="1" si="0"/>
        <v>1</v>
      </c>
      <c r="P504" s="5"/>
      <c r="Q504" s="5"/>
      <c r="R504" s="5"/>
      <c r="S504" s="5"/>
      <c r="T504" s="5"/>
      <c r="U504" s="5"/>
      <c r="V504" s="5"/>
      <c r="W504" s="5"/>
      <c r="X504" s="5"/>
      <c r="Y504" s="5"/>
      <c r="Z504" s="5"/>
      <c r="AA504" s="5"/>
      <c r="AB504" s="5"/>
      <c r="AC504" s="5"/>
      <c r="AD504" s="5"/>
    </row>
    <row r="505" spans="1:30" ht="19.5" customHeight="1">
      <c r="A505" s="5" t="s">
        <v>25657</v>
      </c>
      <c r="B505" s="5" t="s">
        <v>15329</v>
      </c>
      <c r="C505" s="5" t="s">
        <v>41</v>
      </c>
      <c r="D505" s="5" t="s">
        <v>94</v>
      </c>
      <c r="E505" s="5" t="s">
        <v>29</v>
      </c>
      <c r="F505" s="7">
        <v>14</v>
      </c>
      <c r="G505" s="7">
        <v>28</v>
      </c>
      <c r="H505" s="5" t="s">
        <v>5070</v>
      </c>
      <c r="I505" s="5" t="s">
        <v>31</v>
      </c>
      <c r="J505" s="5" t="s">
        <v>106</v>
      </c>
      <c r="K505" s="5" t="s">
        <v>25658</v>
      </c>
      <c r="L505" s="5" t="s">
        <v>25659</v>
      </c>
      <c r="M505" s="5" t="s">
        <v>648</v>
      </c>
      <c r="N505" s="5" t="b">
        <f t="shared" ref="N505:N508" ca="1" si="12">IFERROR(__xludf.DUMMYFUNCTION("REGEXMATCH(A505,""前端"")"),TRUE)</f>
        <v>1</v>
      </c>
      <c r="O505" s="5" t="b">
        <f t="shared" ca="1" si="0"/>
        <v>1</v>
      </c>
      <c r="P505" s="5"/>
      <c r="Q505" s="5"/>
      <c r="R505" s="5"/>
      <c r="S505" s="5"/>
      <c r="T505" s="5"/>
      <c r="U505" s="5"/>
      <c r="V505" s="5"/>
      <c r="W505" s="5"/>
      <c r="X505" s="5"/>
      <c r="Y505" s="5"/>
      <c r="Z505" s="5"/>
      <c r="AA505" s="5"/>
      <c r="AB505" s="5"/>
      <c r="AC505" s="5"/>
      <c r="AD505" s="5"/>
    </row>
    <row r="506" spans="1:30" ht="19.5" customHeight="1">
      <c r="A506" s="5" t="s">
        <v>23994</v>
      </c>
      <c r="B506" s="5" t="s">
        <v>15329</v>
      </c>
      <c r="C506" s="5" t="s">
        <v>41</v>
      </c>
      <c r="D506" s="5" t="s">
        <v>94</v>
      </c>
      <c r="E506" s="5" t="s">
        <v>29</v>
      </c>
      <c r="F506" s="7">
        <v>14</v>
      </c>
      <c r="G506" s="7">
        <v>28</v>
      </c>
      <c r="H506" s="5" t="s">
        <v>5070</v>
      </c>
      <c r="I506" s="5" t="s">
        <v>31</v>
      </c>
      <c r="J506" s="5" t="s">
        <v>106</v>
      </c>
      <c r="K506" s="5" t="s">
        <v>15331</v>
      </c>
      <c r="L506" s="5" t="s">
        <v>25660</v>
      </c>
      <c r="M506" s="5" t="s">
        <v>648</v>
      </c>
      <c r="N506" s="5" t="b">
        <f t="shared" ca="1" si="12"/>
        <v>1</v>
      </c>
      <c r="O506" s="5" t="b">
        <f t="shared" ca="1" si="0"/>
        <v>1</v>
      </c>
      <c r="P506" s="5"/>
      <c r="Q506" s="5"/>
      <c r="R506" s="5"/>
      <c r="S506" s="5"/>
      <c r="T506" s="5"/>
      <c r="U506" s="5"/>
      <c r="V506" s="5"/>
      <c r="W506" s="5"/>
      <c r="X506" s="5"/>
      <c r="Y506" s="5"/>
      <c r="Z506" s="5"/>
      <c r="AA506" s="5"/>
      <c r="AB506" s="5"/>
      <c r="AC506" s="5"/>
      <c r="AD506" s="5"/>
    </row>
    <row r="507" spans="1:30" ht="19.5" customHeight="1">
      <c r="A507" s="5" t="s">
        <v>23994</v>
      </c>
      <c r="B507" s="5" t="s">
        <v>15329</v>
      </c>
      <c r="C507" s="5" t="s">
        <v>170</v>
      </c>
      <c r="D507" s="5" t="s">
        <v>390</v>
      </c>
      <c r="E507" s="5" t="s">
        <v>29</v>
      </c>
      <c r="F507" s="7">
        <v>14</v>
      </c>
      <c r="G507" s="7">
        <v>28</v>
      </c>
      <c r="H507" s="5" t="s">
        <v>5070</v>
      </c>
      <c r="I507" s="5" t="s">
        <v>31</v>
      </c>
      <c r="J507" s="5" t="s">
        <v>106</v>
      </c>
      <c r="K507" s="5" t="s">
        <v>15331</v>
      </c>
      <c r="L507" s="5" t="s">
        <v>25660</v>
      </c>
      <c r="M507" s="5" t="s">
        <v>648</v>
      </c>
      <c r="N507" s="5" t="b">
        <f t="shared" ca="1" si="12"/>
        <v>1</v>
      </c>
      <c r="O507" s="5" t="b">
        <f t="shared" ca="1" si="0"/>
        <v>1</v>
      </c>
      <c r="P507" s="5"/>
      <c r="Q507" s="5"/>
      <c r="R507" s="5"/>
      <c r="S507" s="5"/>
      <c r="T507" s="5"/>
      <c r="U507" s="5"/>
      <c r="V507" s="5"/>
      <c r="W507" s="5"/>
      <c r="X507" s="5"/>
      <c r="Y507" s="5"/>
      <c r="Z507" s="5"/>
      <c r="AA507" s="5"/>
      <c r="AB507" s="5"/>
      <c r="AC507" s="5"/>
      <c r="AD507" s="5"/>
    </row>
    <row r="508" spans="1:30" ht="19.5" customHeight="1">
      <c r="A508" s="5" t="s">
        <v>25657</v>
      </c>
      <c r="B508" s="5" t="s">
        <v>15329</v>
      </c>
      <c r="C508" s="5" t="s">
        <v>170</v>
      </c>
      <c r="D508" s="5" t="s">
        <v>390</v>
      </c>
      <c r="E508" s="5" t="s">
        <v>29</v>
      </c>
      <c r="F508" s="7">
        <v>14</v>
      </c>
      <c r="G508" s="7">
        <v>28</v>
      </c>
      <c r="H508" s="5" t="s">
        <v>5070</v>
      </c>
      <c r="I508" s="5" t="s">
        <v>31</v>
      </c>
      <c r="J508" s="5" t="s">
        <v>106</v>
      </c>
      <c r="K508" s="5" t="s">
        <v>25658</v>
      </c>
      <c r="L508" s="5" t="s">
        <v>25659</v>
      </c>
      <c r="M508" s="5" t="s">
        <v>648</v>
      </c>
      <c r="N508" s="5" t="b">
        <f t="shared" ca="1" si="12"/>
        <v>1</v>
      </c>
      <c r="O508" s="5" t="b">
        <f t="shared" ca="1" si="0"/>
        <v>1</v>
      </c>
      <c r="P508" s="5"/>
      <c r="Q508" s="5"/>
      <c r="R508" s="5"/>
      <c r="S508" s="5"/>
      <c r="T508" s="5"/>
      <c r="U508" s="5"/>
      <c r="V508" s="5"/>
      <c r="W508" s="5"/>
      <c r="X508" s="5"/>
      <c r="Y508" s="5"/>
      <c r="Z508" s="5"/>
      <c r="AA508" s="5"/>
      <c r="AB508" s="5"/>
      <c r="AC508" s="5"/>
      <c r="AD508" s="5"/>
    </row>
    <row r="509" spans="1:30" ht="19.5" customHeight="1">
      <c r="A509" s="5" t="s">
        <v>15123</v>
      </c>
      <c r="B509" s="5" t="s">
        <v>1086</v>
      </c>
      <c r="C509" s="5" t="s">
        <v>27</v>
      </c>
      <c r="D509" s="5" t="s">
        <v>266</v>
      </c>
      <c r="E509" s="5" t="s">
        <v>45</v>
      </c>
      <c r="F509" s="7">
        <v>15</v>
      </c>
      <c r="G509" s="7">
        <v>24</v>
      </c>
      <c r="H509" s="5" t="s">
        <v>2704</v>
      </c>
      <c r="I509" s="5" t="s">
        <v>108</v>
      </c>
      <c r="J509" s="5" t="s">
        <v>117</v>
      </c>
      <c r="K509" s="5" t="s">
        <v>1089</v>
      </c>
      <c r="L509" s="5" t="s">
        <v>15124</v>
      </c>
      <c r="M509" s="5" t="s">
        <v>37</v>
      </c>
      <c r="N509" s="5"/>
      <c r="O509" s="5" t="b">
        <f t="shared" ca="1" si="0"/>
        <v>1</v>
      </c>
      <c r="P509" s="5"/>
      <c r="Q509" s="5"/>
      <c r="R509" s="5"/>
      <c r="S509" s="5"/>
      <c r="T509" s="5"/>
      <c r="U509" s="5"/>
      <c r="V509" s="5"/>
      <c r="W509" s="5"/>
      <c r="X509" s="5"/>
      <c r="Y509" s="5"/>
      <c r="Z509" s="5"/>
      <c r="AA509" s="5"/>
      <c r="AB509" s="5"/>
      <c r="AC509" s="5"/>
      <c r="AD509" s="5"/>
    </row>
    <row r="510" spans="1:30" ht="19.5" customHeight="1">
      <c r="A510" s="5" t="s">
        <v>15350</v>
      </c>
      <c r="B510" s="5" t="s">
        <v>15352</v>
      </c>
      <c r="C510" s="5" t="s">
        <v>27</v>
      </c>
      <c r="D510" s="5" t="s">
        <v>47</v>
      </c>
      <c r="E510" s="5" t="s">
        <v>45</v>
      </c>
      <c r="F510" s="7">
        <v>15</v>
      </c>
      <c r="G510" s="7">
        <v>30</v>
      </c>
      <c r="H510" s="5" t="s">
        <v>2134</v>
      </c>
      <c r="I510" s="5" t="s">
        <v>66</v>
      </c>
      <c r="J510" s="5" t="s">
        <v>76</v>
      </c>
      <c r="K510" s="5" t="s">
        <v>15354</v>
      </c>
      <c r="L510" s="5" t="s">
        <v>15355</v>
      </c>
      <c r="M510" s="5" t="s">
        <v>167</v>
      </c>
      <c r="N510" s="5"/>
      <c r="O510" s="5" t="b">
        <f t="shared" ca="1" si="0"/>
        <v>1</v>
      </c>
      <c r="P510" s="5"/>
      <c r="Q510" s="5"/>
      <c r="R510" s="5"/>
      <c r="S510" s="5"/>
      <c r="T510" s="5"/>
      <c r="U510" s="5"/>
      <c r="V510" s="5"/>
      <c r="W510" s="5"/>
      <c r="X510" s="5"/>
      <c r="Y510" s="5"/>
      <c r="Z510" s="5"/>
      <c r="AA510" s="5"/>
      <c r="AB510" s="5"/>
      <c r="AC510" s="5"/>
      <c r="AD510" s="5"/>
    </row>
    <row r="511" spans="1:30" ht="19.5" customHeight="1">
      <c r="A511" s="5" t="s">
        <v>15123</v>
      </c>
      <c r="B511" s="5" t="s">
        <v>1115</v>
      </c>
      <c r="C511" s="5" t="s">
        <v>27</v>
      </c>
      <c r="D511" s="5" t="s">
        <v>266</v>
      </c>
      <c r="E511" s="5" t="s">
        <v>45</v>
      </c>
      <c r="F511" s="7">
        <v>15</v>
      </c>
      <c r="G511" s="7">
        <v>24</v>
      </c>
      <c r="H511" s="5" t="s">
        <v>2704</v>
      </c>
      <c r="I511" s="5" t="s">
        <v>31</v>
      </c>
      <c r="J511" s="5" t="s">
        <v>117</v>
      </c>
      <c r="K511" s="5" t="s">
        <v>15487</v>
      </c>
      <c r="L511" s="5" t="s">
        <v>15488</v>
      </c>
      <c r="M511" s="5" t="s">
        <v>37</v>
      </c>
      <c r="N511" s="5"/>
      <c r="O511" s="5" t="b">
        <f t="shared" ca="1" si="0"/>
        <v>1</v>
      </c>
      <c r="P511" s="5"/>
      <c r="Q511" s="5"/>
      <c r="R511" s="5"/>
      <c r="S511" s="5"/>
      <c r="T511" s="5"/>
      <c r="U511" s="5"/>
      <c r="V511" s="5"/>
      <c r="W511" s="5"/>
      <c r="X511" s="5"/>
      <c r="Y511" s="5"/>
      <c r="Z511" s="5"/>
      <c r="AA511" s="5"/>
      <c r="AB511" s="5"/>
      <c r="AC511" s="5"/>
      <c r="AD511" s="5"/>
    </row>
    <row r="512" spans="1:30" ht="19.5" customHeight="1">
      <c r="A512" s="5" t="s">
        <v>25674</v>
      </c>
      <c r="B512" s="5" t="s">
        <v>5108</v>
      </c>
      <c r="C512" s="5" t="s">
        <v>27</v>
      </c>
      <c r="D512" s="5" t="s">
        <v>47</v>
      </c>
      <c r="E512" s="5" t="s">
        <v>45</v>
      </c>
      <c r="F512" s="7">
        <v>15</v>
      </c>
      <c r="G512" s="7">
        <v>20</v>
      </c>
      <c r="H512" s="5" t="s">
        <v>493</v>
      </c>
      <c r="I512" s="5" t="s">
        <v>108</v>
      </c>
      <c r="J512" s="5" t="s">
        <v>5112</v>
      </c>
      <c r="K512" s="5" t="s">
        <v>25677</v>
      </c>
      <c r="L512" s="5" t="s">
        <v>25678</v>
      </c>
      <c r="M512" s="5" t="s">
        <v>167</v>
      </c>
      <c r="N512" s="5"/>
      <c r="O512" s="5" t="b">
        <f t="shared" ca="1" si="0"/>
        <v>1</v>
      </c>
      <c r="P512" s="5"/>
      <c r="Q512" s="5"/>
      <c r="R512" s="5"/>
      <c r="S512" s="5"/>
      <c r="T512" s="5"/>
      <c r="U512" s="5"/>
      <c r="V512" s="5"/>
      <c r="W512" s="5"/>
      <c r="X512" s="5"/>
      <c r="Y512" s="5"/>
      <c r="Z512" s="5"/>
      <c r="AA512" s="5"/>
      <c r="AB512" s="5"/>
      <c r="AC512" s="5"/>
      <c r="AD512" s="5"/>
    </row>
    <row r="513" spans="1:30" ht="19.5" customHeight="1">
      <c r="A513" s="5" t="s">
        <v>1457</v>
      </c>
      <c r="B513" s="5" t="s">
        <v>4531</v>
      </c>
      <c r="C513" s="5" t="s">
        <v>27</v>
      </c>
      <c r="D513" s="5" t="s">
        <v>85</v>
      </c>
      <c r="E513" s="5" t="s">
        <v>919</v>
      </c>
      <c r="F513" s="7">
        <v>15</v>
      </c>
      <c r="G513" s="7">
        <v>20</v>
      </c>
      <c r="H513" s="5" t="s">
        <v>493</v>
      </c>
      <c r="I513" s="5" t="s">
        <v>66</v>
      </c>
      <c r="J513" s="5" t="s">
        <v>403</v>
      </c>
      <c r="K513" s="5" t="s">
        <v>4533</v>
      </c>
      <c r="L513" s="5" t="s">
        <v>16270</v>
      </c>
      <c r="M513" s="5" t="s">
        <v>37</v>
      </c>
      <c r="N513" s="5" t="b">
        <f ca="1">IFERROR(__xludf.DUMMYFUNCTION("REGEXMATCH(A513,""前端"")"),TRUE)</f>
        <v>1</v>
      </c>
      <c r="O513" s="5" t="b">
        <f t="shared" ca="1" si="0"/>
        <v>1</v>
      </c>
      <c r="P513" s="5"/>
      <c r="Q513" s="5"/>
      <c r="R513" s="5"/>
      <c r="S513" s="5"/>
      <c r="T513" s="5"/>
      <c r="U513" s="5"/>
      <c r="V513" s="5"/>
      <c r="W513" s="5"/>
      <c r="X513" s="5"/>
      <c r="Y513" s="5"/>
      <c r="Z513" s="5"/>
      <c r="AA513" s="5"/>
      <c r="AB513" s="5"/>
      <c r="AC513" s="5"/>
      <c r="AD513" s="5"/>
    </row>
    <row r="514" spans="1:30" ht="19.5" customHeight="1">
      <c r="A514" s="5" t="s">
        <v>16317</v>
      </c>
      <c r="B514" s="5" t="s">
        <v>4667</v>
      </c>
      <c r="C514" s="5" t="s">
        <v>27</v>
      </c>
      <c r="D514" s="5" t="s">
        <v>85</v>
      </c>
      <c r="E514" s="5" t="s">
        <v>45</v>
      </c>
      <c r="F514" s="7">
        <v>15</v>
      </c>
      <c r="G514" s="7">
        <v>30</v>
      </c>
      <c r="H514" s="5" t="s">
        <v>2134</v>
      </c>
      <c r="I514" s="5" t="s">
        <v>108</v>
      </c>
      <c r="J514" s="5" t="s">
        <v>110</v>
      </c>
      <c r="K514" s="5" t="s">
        <v>4671</v>
      </c>
      <c r="L514" s="5" t="s">
        <v>16318</v>
      </c>
      <c r="M514" s="5" t="s">
        <v>53</v>
      </c>
      <c r="N514" s="5"/>
      <c r="O514" s="5" t="b">
        <f t="shared" ca="1" si="0"/>
        <v>1</v>
      </c>
      <c r="P514" s="5"/>
      <c r="Q514" s="5"/>
      <c r="R514" s="5"/>
      <c r="S514" s="5"/>
      <c r="T514" s="5"/>
      <c r="U514" s="5"/>
      <c r="V514" s="5"/>
      <c r="W514" s="5"/>
      <c r="X514" s="5"/>
      <c r="Y514" s="5"/>
      <c r="Z514" s="5"/>
      <c r="AA514" s="5"/>
      <c r="AB514" s="5"/>
      <c r="AC514" s="5"/>
      <c r="AD514" s="5"/>
    </row>
    <row r="515" spans="1:30" ht="19.5" customHeight="1">
      <c r="A515" s="5" t="s">
        <v>396</v>
      </c>
      <c r="B515" s="5" t="s">
        <v>25687</v>
      </c>
      <c r="C515" s="5" t="s">
        <v>27</v>
      </c>
      <c r="D515" s="5" t="s">
        <v>575</v>
      </c>
      <c r="E515" s="5" t="s">
        <v>45</v>
      </c>
      <c r="F515" s="7">
        <v>15</v>
      </c>
      <c r="G515" s="7">
        <v>20</v>
      </c>
      <c r="H515" s="5" t="s">
        <v>493</v>
      </c>
      <c r="I515" s="5" t="s">
        <v>108</v>
      </c>
      <c r="J515" s="5" t="s">
        <v>516</v>
      </c>
      <c r="K515" s="5" t="s">
        <v>25688</v>
      </c>
      <c r="L515" s="5" t="s">
        <v>25689</v>
      </c>
      <c r="M515" s="5" t="s">
        <v>42</v>
      </c>
      <c r="N515" s="5"/>
      <c r="O515" s="5" t="b">
        <f t="shared" ca="1" si="0"/>
        <v>1</v>
      </c>
      <c r="P515" s="5"/>
      <c r="Q515" s="5"/>
      <c r="R515" s="5"/>
      <c r="S515" s="5"/>
      <c r="T515" s="5"/>
      <c r="U515" s="5"/>
      <c r="V515" s="5"/>
      <c r="W515" s="5"/>
      <c r="X515" s="5"/>
      <c r="Y515" s="5"/>
      <c r="Z515" s="5"/>
      <c r="AA515" s="5"/>
      <c r="AB515" s="5"/>
      <c r="AC515" s="5"/>
      <c r="AD515" s="5"/>
    </row>
    <row r="516" spans="1:30" ht="19.5" customHeight="1">
      <c r="A516" s="5" t="s">
        <v>11000</v>
      </c>
      <c r="B516" s="5" t="s">
        <v>25690</v>
      </c>
      <c r="C516" s="5" t="s">
        <v>27</v>
      </c>
      <c r="D516" s="5" t="s">
        <v>850</v>
      </c>
      <c r="E516" s="5" t="s">
        <v>45</v>
      </c>
      <c r="F516" s="7">
        <v>15</v>
      </c>
      <c r="G516" s="7">
        <v>25</v>
      </c>
      <c r="H516" s="5" t="s">
        <v>151</v>
      </c>
      <c r="I516" s="7" t="s">
        <v>24</v>
      </c>
      <c r="J516" s="5" t="s">
        <v>686</v>
      </c>
      <c r="K516" s="5" t="s">
        <v>25692</v>
      </c>
      <c r="L516" s="5" t="s">
        <v>25693</v>
      </c>
      <c r="M516" s="5" t="s">
        <v>53</v>
      </c>
      <c r="N516" s="5"/>
      <c r="O516" s="5" t="b">
        <f t="shared" ca="1" si="0"/>
        <v>1</v>
      </c>
      <c r="P516" s="5"/>
      <c r="Q516" s="5"/>
      <c r="R516" s="5"/>
      <c r="S516" s="5"/>
      <c r="T516" s="5"/>
      <c r="U516" s="5"/>
      <c r="V516" s="5"/>
      <c r="W516" s="5"/>
      <c r="X516" s="5"/>
      <c r="Y516" s="5"/>
      <c r="Z516" s="5"/>
      <c r="AA516" s="5"/>
      <c r="AB516" s="5"/>
      <c r="AC516" s="5"/>
      <c r="AD516" s="5"/>
    </row>
    <row r="517" spans="1:30" ht="19.5" customHeight="1">
      <c r="A517" s="5" t="s">
        <v>25697</v>
      </c>
      <c r="B517" s="5" t="s">
        <v>25700</v>
      </c>
      <c r="C517" s="5" t="s">
        <v>27</v>
      </c>
      <c r="D517" s="5" t="s">
        <v>85</v>
      </c>
      <c r="E517" s="5" t="s">
        <v>29</v>
      </c>
      <c r="F517" s="7">
        <v>15</v>
      </c>
      <c r="G517" s="7">
        <v>18</v>
      </c>
      <c r="H517" s="5" t="s">
        <v>5228</v>
      </c>
      <c r="I517" s="5" t="s">
        <v>108</v>
      </c>
      <c r="J517" s="5" t="s">
        <v>4577</v>
      </c>
      <c r="K517" s="5" t="s">
        <v>25705</v>
      </c>
      <c r="L517" s="5" t="s">
        <v>25706</v>
      </c>
      <c r="M517" s="5" t="s">
        <v>53</v>
      </c>
      <c r="N517" s="5"/>
      <c r="O517" s="5" t="b">
        <f t="shared" ca="1" si="0"/>
        <v>1</v>
      </c>
      <c r="P517" s="5"/>
      <c r="Q517" s="5"/>
      <c r="R517" s="5"/>
      <c r="S517" s="5"/>
      <c r="T517" s="5"/>
      <c r="U517" s="5"/>
      <c r="V517" s="5"/>
      <c r="W517" s="5"/>
      <c r="X517" s="5"/>
      <c r="Y517" s="5"/>
      <c r="Z517" s="5"/>
      <c r="AA517" s="5"/>
      <c r="AB517" s="5"/>
      <c r="AC517" s="5"/>
      <c r="AD517" s="5"/>
    </row>
    <row r="518" spans="1:30" ht="19.5" customHeight="1">
      <c r="A518" s="5" t="s">
        <v>396</v>
      </c>
      <c r="B518" s="5" t="s">
        <v>19178</v>
      </c>
      <c r="C518" s="5" t="s">
        <v>27</v>
      </c>
      <c r="D518" s="5" t="s">
        <v>85</v>
      </c>
      <c r="E518" s="5" t="s">
        <v>45</v>
      </c>
      <c r="F518" s="7">
        <v>15</v>
      </c>
      <c r="G518" s="7">
        <v>20</v>
      </c>
      <c r="H518" s="5" t="s">
        <v>493</v>
      </c>
      <c r="I518" s="5" t="s">
        <v>66</v>
      </c>
      <c r="J518" s="5" t="s">
        <v>444</v>
      </c>
      <c r="K518" s="9" t="s">
        <v>47</v>
      </c>
      <c r="L518" s="5" t="s">
        <v>25709</v>
      </c>
      <c r="M518" s="5" t="s">
        <v>53</v>
      </c>
      <c r="N518" s="5"/>
      <c r="O518" s="5" t="b">
        <f t="shared" ca="1" si="0"/>
        <v>1</v>
      </c>
      <c r="P518" s="5"/>
      <c r="Q518" s="5"/>
      <c r="R518" s="5"/>
      <c r="S518" s="5"/>
      <c r="T518" s="5"/>
      <c r="U518" s="5"/>
      <c r="V518" s="5"/>
      <c r="W518" s="5"/>
      <c r="X518" s="5"/>
      <c r="Y518" s="5"/>
      <c r="Z518" s="5"/>
      <c r="AA518" s="5"/>
      <c r="AB518" s="5"/>
      <c r="AC518" s="5"/>
      <c r="AD518" s="5"/>
    </row>
    <row r="519" spans="1:30" ht="19.5" customHeight="1">
      <c r="A519" s="5" t="s">
        <v>25710</v>
      </c>
      <c r="B519" s="5" t="s">
        <v>25711</v>
      </c>
      <c r="C519" s="5" t="s">
        <v>27</v>
      </c>
      <c r="D519" s="5" t="s">
        <v>47</v>
      </c>
      <c r="E519" s="5" t="s">
        <v>45</v>
      </c>
      <c r="F519" s="7">
        <v>15</v>
      </c>
      <c r="G519" s="7">
        <v>25</v>
      </c>
      <c r="H519" s="5" t="s">
        <v>151</v>
      </c>
      <c r="I519" s="5" t="s">
        <v>108</v>
      </c>
      <c r="J519" s="5" t="s">
        <v>1098</v>
      </c>
      <c r="K519" s="5" t="s">
        <v>25715</v>
      </c>
      <c r="L519" s="5" t="s">
        <v>25717</v>
      </c>
      <c r="M519" s="5" t="s">
        <v>37</v>
      </c>
      <c r="N519" s="5"/>
      <c r="O519" s="5" t="b">
        <f t="shared" ca="1" si="0"/>
        <v>1</v>
      </c>
      <c r="P519" s="5"/>
      <c r="Q519" s="5"/>
      <c r="R519" s="5"/>
      <c r="S519" s="5"/>
      <c r="T519" s="5"/>
      <c r="U519" s="5"/>
      <c r="V519" s="5"/>
      <c r="W519" s="5"/>
      <c r="X519" s="5"/>
      <c r="Y519" s="5"/>
      <c r="Z519" s="5"/>
      <c r="AA519" s="5"/>
      <c r="AB519" s="5"/>
      <c r="AC519" s="5"/>
      <c r="AD519" s="5"/>
    </row>
    <row r="520" spans="1:30" ht="19.5" customHeight="1">
      <c r="A520" s="5" t="s">
        <v>25720</v>
      </c>
      <c r="B520" s="5" t="s">
        <v>13788</v>
      </c>
      <c r="C520" s="5" t="s">
        <v>27</v>
      </c>
      <c r="D520" s="5" t="s">
        <v>47</v>
      </c>
      <c r="E520" s="5" t="s">
        <v>45</v>
      </c>
      <c r="F520" s="7">
        <v>15</v>
      </c>
      <c r="G520" s="7">
        <v>25</v>
      </c>
      <c r="H520" s="5" t="s">
        <v>151</v>
      </c>
      <c r="I520" s="5" t="s">
        <v>108</v>
      </c>
      <c r="J520" s="5" t="s">
        <v>126</v>
      </c>
      <c r="K520" s="5" t="s">
        <v>4736</v>
      </c>
      <c r="L520" s="5" t="s">
        <v>25723</v>
      </c>
      <c r="M520" s="5" t="s">
        <v>53</v>
      </c>
      <c r="N520" s="5"/>
      <c r="O520" s="5" t="b">
        <f t="shared" ca="1" si="0"/>
        <v>1</v>
      </c>
      <c r="P520" s="5"/>
      <c r="Q520" s="5"/>
      <c r="R520" s="5"/>
      <c r="S520" s="5"/>
      <c r="T520" s="5"/>
      <c r="U520" s="5"/>
      <c r="V520" s="5"/>
      <c r="W520" s="5"/>
      <c r="X520" s="5"/>
      <c r="Y520" s="5"/>
      <c r="Z520" s="5"/>
      <c r="AA520" s="5"/>
      <c r="AB520" s="5"/>
      <c r="AC520" s="5"/>
      <c r="AD520" s="5"/>
    </row>
    <row r="521" spans="1:30" ht="19.5" customHeight="1">
      <c r="A521" s="5" t="s">
        <v>4668</v>
      </c>
      <c r="B521" s="5" t="s">
        <v>25726</v>
      </c>
      <c r="C521" s="5" t="s">
        <v>27</v>
      </c>
      <c r="D521" s="5" t="s">
        <v>80</v>
      </c>
      <c r="E521" s="5" t="s">
        <v>45</v>
      </c>
      <c r="F521" s="7">
        <v>15</v>
      </c>
      <c r="G521" s="7">
        <v>25</v>
      </c>
      <c r="H521" s="5" t="s">
        <v>151</v>
      </c>
      <c r="I521" s="5" t="s">
        <v>66</v>
      </c>
      <c r="J521" s="5" t="s">
        <v>11304</v>
      </c>
      <c r="K521" s="5" t="s">
        <v>6530</v>
      </c>
      <c r="L521" s="5" t="s">
        <v>25727</v>
      </c>
      <c r="M521" s="5" t="s">
        <v>53</v>
      </c>
      <c r="N521" s="5"/>
      <c r="O521" s="5" t="b">
        <f t="shared" ca="1" si="0"/>
        <v>1</v>
      </c>
      <c r="P521" s="5"/>
      <c r="Q521" s="5"/>
      <c r="R521" s="5"/>
      <c r="S521" s="5"/>
      <c r="T521" s="5"/>
      <c r="U521" s="5"/>
      <c r="V521" s="5"/>
      <c r="W521" s="5"/>
      <c r="X521" s="5"/>
      <c r="Y521" s="5"/>
      <c r="Z521" s="5"/>
      <c r="AA521" s="5"/>
      <c r="AB521" s="5"/>
      <c r="AC521" s="5"/>
      <c r="AD521" s="5"/>
    </row>
    <row r="522" spans="1:30" ht="19.5" customHeight="1">
      <c r="A522" s="5" t="s">
        <v>25730</v>
      </c>
      <c r="B522" s="5" t="s">
        <v>25731</v>
      </c>
      <c r="C522" s="5" t="s">
        <v>27</v>
      </c>
      <c r="D522" s="5" t="s">
        <v>75</v>
      </c>
      <c r="E522" s="5" t="s">
        <v>45</v>
      </c>
      <c r="F522" s="7">
        <v>15</v>
      </c>
      <c r="G522" s="7">
        <v>18</v>
      </c>
      <c r="H522" s="5" t="s">
        <v>5228</v>
      </c>
      <c r="I522" s="5" t="s">
        <v>108</v>
      </c>
      <c r="J522" s="5" t="s">
        <v>947</v>
      </c>
      <c r="K522" s="5" t="s">
        <v>25732</v>
      </c>
      <c r="L522" s="5" t="s">
        <v>25733</v>
      </c>
      <c r="M522" s="5" t="s">
        <v>53</v>
      </c>
      <c r="N522" s="5"/>
      <c r="O522" s="5" t="b">
        <f t="shared" ca="1" si="0"/>
        <v>1</v>
      </c>
      <c r="P522" s="5"/>
      <c r="Q522" s="5"/>
      <c r="R522" s="5"/>
      <c r="S522" s="5"/>
      <c r="T522" s="5"/>
      <c r="U522" s="5"/>
      <c r="V522" s="5"/>
      <c r="W522" s="5"/>
      <c r="X522" s="5"/>
      <c r="Y522" s="5"/>
      <c r="Z522" s="5"/>
      <c r="AA522" s="5"/>
      <c r="AB522" s="5"/>
      <c r="AC522" s="5"/>
      <c r="AD522" s="5"/>
    </row>
    <row r="523" spans="1:30" ht="19.5" customHeight="1">
      <c r="A523" s="5" t="s">
        <v>25739</v>
      </c>
      <c r="B523" s="5" t="s">
        <v>10174</v>
      </c>
      <c r="C523" s="5" t="s">
        <v>27</v>
      </c>
      <c r="D523" s="5" t="s">
        <v>290</v>
      </c>
      <c r="E523" s="5" t="s">
        <v>29</v>
      </c>
      <c r="F523" s="7">
        <v>15</v>
      </c>
      <c r="G523" s="7">
        <v>20</v>
      </c>
      <c r="H523" s="5" t="s">
        <v>493</v>
      </c>
      <c r="I523" s="5" t="s">
        <v>125</v>
      </c>
      <c r="J523" s="5" t="s">
        <v>999</v>
      </c>
      <c r="K523" s="5" t="s">
        <v>25740</v>
      </c>
      <c r="L523" s="5" t="s">
        <v>25741</v>
      </c>
      <c r="M523" s="5" t="s">
        <v>53</v>
      </c>
      <c r="N523" s="5"/>
      <c r="O523" s="5" t="b">
        <f t="shared" ca="1" si="0"/>
        <v>1</v>
      </c>
      <c r="P523" s="5"/>
      <c r="Q523" s="5"/>
      <c r="R523" s="5"/>
      <c r="S523" s="5"/>
      <c r="T523" s="5"/>
      <c r="U523" s="5"/>
      <c r="V523" s="5"/>
      <c r="W523" s="5"/>
      <c r="X523" s="5"/>
      <c r="Y523" s="5"/>
      <c r="Z523" s="5"/>
      <c r="AA523" s="5"/>
      <c r="AB523" s="5"/>
      <c r="AC523" s="5"/>
      <c r="AD523" s="5"/>
    </row>
    <row r="524" spans="1:30" ht="19.5" customHeight="1">
      <c r="A524" s="5" t="s">
        <v>396</v>
      </c>
      <c r="B524" s="5" t="s">
        <v>16075</v>
      </c>
      <c r="C524" s="5" t="s">
        <v>27</v>
      </c>
      <c r="D524" s="5" t="s">
        <v>47</v>
      </c>
      <c r="E524" s="5" t="s">
        <v>45</v>
      </c>
      <c r="F524" s="7">
        <v>15</v>
      </c>
      <c r="G524" s="7">
        <v>20</v>
      </c>
      <c r="H524" s="5" t="s">
        <v>493</v>
      </c>
      <c r="I524" s="5" t="s">
        <v>108</v>
      </c>
      <c r="J524" s="5" t="s">
        <v>6273</v>
      </c>
      <c r="K524" s="5" t="s">
        <v>25743</v>
      </c>
      <c r="L524" s="5" t="s">
        <v>25744</v>
      </c>
      <c r="M524" s="5" t="s">
        <v>42</v>
      </c>
      <c r="N524" s="5"/>
      <c r="O524" s="5" t="b">
        <f t="shared" ca="1" si="0"/>
        <v>1</v>
      </c>
      <c r="P524" s="5"/>
      <c r="Q524" s="5"/>
      <c r="R524" s="5"/>
      <c r="S524" s="5"/>
      <c r="T524" s="5"/>
      <c r="U524" s="5"/>
      <c r="V524" s="5"/>
      <c r="W524" s="5"/>
      <c r="X524" s="5"/>
      <c r="Y524" s="5"/>
      <c r="Z524" s="5"/>
      <c r="AA524" s="5"/>
      <c r="AB524" s="5"/>
      <c r="AC524" s="5"/>
      <c r="AD524" s="5"/>
    </row>
    <row r="525" spans="1:30" ht="19.5" customHeight="1">
      <c r="A525" s="5" t="s">
        <v>25754</v>
      </c>
      <c r="B525" s="5" t="s">
        <v>12976</v>
      </c>
      <c r="C525" s="5" t="s">
        <v>27</v>
      </c>
      <c r="D525" s="5" t="s">
        <v>80</v>
      </c>
      <c r="E525" s="5" t="s">
        <v>29</v>
      </c>
      <c r="F525" s="7">
        <v>15</v>
      </c>
      <c r="G525" s="7">
        <v>20</v>
      </c>
      <c r="H525" s="5" t="s">
        <v>493</v>
      </c>
      <c r="I525" s="5" t="s">
        <v>31</v>
      </c>
      <c r="J525" s="5" t="s">
        <v>12977</v>
      </c>
      <c r="K525" s="5" t="s">
        <v>12978</v>
      </c>
      <c r="L525" s="5" t="s">
        <v>25755</v>
      </c>
      <c r="M525" s="5" t="s">
        <v>37</v>
      </c>
      <c r="N525" s="5"/>
      <c r="O525" s="5" t="b">
        <f t="shared" ca="1" si="0"/>
        <v>1</v>
      </c>
      <c r="P525" s="5"/>
      <c r="Q525" s="5"/>
      <c r="R525" s="5"/>
      <c r="S525" s="5"/>
      <c r="T525" s="5"/>
      <c r="U525" s="5"/>
      <c r="V525" s="5"/>
      <c r="W525" s="5"/>
      <c r="X525" s="5"/>
      <c r="Y525" s="5"/>
      <c r="Z525" s="5"/>
      <c r="AA525" s="5"/>
      <c r="AB525" s="5"/>
      <c r="AC525" s="5"/>
      <c r="AD525" s="5"/>
    </row>
    <row r="526" spans="1:30" ht="19.5" customHeight="1">
      <c r="A526" s="5" t="s">
        <v>25758</v>
      </c>
      <c r="B526" s="5" t="s">
        <v>16327</v>
      </c>
      <c r="C526" s="5" t="s">
        <v>27</v>
      </c>
      <c r="D526" s="5" t="s">
        <v>85</v>
      </c>
      <c r="E526" s="5" t="s">
        <v>29</v>
      </c>
      <c r="F526" s="7">
        <v>15</v>
      </c>
      <c r="G526" s="7">
        <v>20</v>
      </c>
      <c r="H526" s="5" t="s">
        <v>493</v>
      </c>
      <c r="I526" s="5" t="s">
        <v>108</v>
      </c>
      <c r="J526" s="5" t="s">
        <v>2872</v>
      </c>
      <c r="K526" s="5" t="s">
        <v>25759</v>
      </c>
      <c r="L526" s="5" t="s">
        <v>25760</v>
      </c>
      <c r="M526" s="5" t="s">
        <v>100</v>
      </c>
      <c r="N526" s="5"/>
      <c r="O526" s="5" t="b">
        <f t="shared" ca="1" si="0"/>
        <v>1</v>
      </c>
      <c r="P526" s="5"/>
      <c r="Q526" s="5"/>
      <c r="R526" s="5"/>
      <c r="S526" s="5"/>
      <c r="T526" s="5"/>
      <c r="U526" s="5"/>
      <c r="V526" s="5"/>
      <c r="W526" s="5"/>
      <c r="X526" s="5"/>
      <c r="Y526" s="5"/>
      <c r="Z526" s="5"/>
      <c r="AA526" s="5"/>
      <c r="AB526" s="5"/>
      <c r="AC526" s="5"/>
      <c r="AD526" s="5"/>
    </row>
    <row r="527" spans="1:30" ht="19.5" customHeight="1">
      <c r="A527" s="5" t="s">
        <v>765</v>
      </c>
      <c r="B527" s="5" t="s">
        <v>25761</v>
      </c>
      <c r="C527" s="5" t="s">
        <v>27</v>
      </c>
      <c r="D527" s="5" t="s">
        <v>85</v>
      </c>
      <c r="E527" s="5" t="s">
        <v>45</v>
      </c>
      <c r="F527" s="7">
        <v>15</v>
      </c>
      <c r="G527" s="7">
        <v>25</v>
      </c>
      <c r="H527" s="5" t="s">
        <v>151</v>
      </c>
      <c r="I527" s="5" t="s">
        <v>108</v>
      </c>
      <c r="J527" s="5" t="s">
        <v>2303</v>
      </c>
      <c r="K527" s="5" t="s">
        <v>25764</v>
      </c>
      <c r="L527" s="5" t="s">
        <v>25765</v>
      </c>
      <c r="M527" s="5" t="s">
        <v>42</v>
      </c>
      <c r="N527" s="5"/>
      <c r="O527" s="5" t="b">
        <f t="shared" ca="1" si="0"/>
        <v>1</v>
      </c>
      <c r="P527" s="5"/>
      <c r="Q527" s="5"/>
      <c r="R527" s="5"/>
      <c r="S527" s="5"/>
      <c r="T527" s="5"/>
      <c r="U527" s="5"/>
      <c r="V527" s="5"/>
      <c r="W527" s="5"/>
      <c r="X527" s="5"/>
      <c r="Y527" s="5"/>
      <c r="Z527" s="5"/>
      <c r="AA527" s="5"/>
      <c r="AB527" s="5"/>
      <c r="AC527" s="5"/>
      <c r="AD527" s="5"/>
    </row>
    <row r="528" spans="1:30" ht="19.5" customHeight="1">
      <c r="A528" s="5" t="s">
        <v>4668</v>
      </c>
      <c r="B528" s="5" t="s">
        <v>19101</v>
      </c>
      <c r="C528" s="5" t="s">
        <v>27</v>
      </c>
      <c r="D528" s="5" t="s">
        <v>47</v>
      </c>
      <c r="E528" s="5" t="s">
        <v>45</v>
      </c>
      <c r="F528" s="7">
        <v>15</v>
      </c>
      <c r="G528" s="7">
        <v>20</v>
      </c>
      <c r="H528" s="5" t="s">
        <v>493</v>
      </c>
      <c r="I528" s="5" t="s">
        <v>108</v>
      </c>
      <c r="J528" s="5" t="s">
        <v>6273</v>
      </c>
      <c r="K528" s="5" t="s">
        <v>25767</v>
      </c>
      <c r="L528" s="5" t="s">
        <v>25768</v>
      </c>
      <c r="M528" s="5" t="s">
        <v>42</v>
      </c>
      <c r="N528" s="5"/>
      <c r="O528" s="5" t="b">
        <f t="shared" ca="1" si="0"/>
        <v>1</v>
      </c>
      <c r="P528" s="5"/>
      <c r="Q528" s="5"/>
      <c r="R528" s="5"/>
      <c r="S528" s="5"/>
      <c r="T528" s="5"/>
      <c r="U528" s="5"/>
      <c r="V528" s="5"/>
      <c r="W528" s="5"/>
      <c r="X528" s="5"/>
      <c r="Y528" s="5"/>
      <c r="Z528" s="5"/>
      <c r="AA528" s="5"/>
      <c r="AB528" s="5"/>
      <c r="AC528" s="5"/>
      <c r="AD528" s="5"/>
    </row>
    <row r="529" spans="1:30" ht="19.5" customHeight="1">
      <c r="A529" s="5" t="s">
        <v>1457</v>
      </c>
      <c r="B529" s="5" t="s">
        <v>25769</v>
      </c>
      <c r="C529" s="5" t="s">
        <v>27</v>
      </c>
      <c r="D529" s="5" t="s">
        <v>47</v>
      </c>
      <c r="E529" s="5" t="s">
        <v>45</v>
      </c>
      <c r="F529" s="7">
        <v>15</v>
      </c>
      <c r="G529" s="7">
        <v>20</v>
      </c>
      <c r="H529" s="5" t="s">
        <v>493</v>
      </c>
      <c r="I529" s="5" t="s">
        <v>31</v>
      </c>
      <c r="J529" s="5" t="s">
        <v>9850</v>
      </c>
      <c r="K529" s="9" t="s">
        <v>47</v>
      </c>
      <c r="L529" s="5" t="s">
        <v>25771</v>
      </c>
      <c r="M529" s="5" t="s">
        <v>53</v>
      </c>
      <c r="N529" s="5"/>
      <c r="O529" s="5" t="b">
        <f t="shared" ca="1" si="0"/>
        <v>1</v>
      </c>
      <c r="P529" s="5"/>
      <c r="Q529" s="5"/>
      <c r="R529" s="5"/>
      <c r="S529" s="5"/>
      <c r="T529" s="5"/>
      <c r="U529" s="5"/>
      <c r="V529" s="5"/>
      <c r="W529" s="5"/>
      <c r="X529" s="5"/>
      <c r="Y529" s="5"/>
      <c r="Z529" s="5"/>
      <c r="AA529" s="5"/>
      <c r="AB529" s="5"/>
      <c r="AC529" s="5"/>
      <c r="AD529" s="5"/>
    </row>
    <row r="530" spans="1:30" ht="19.5" customHeight="1">
      <c r="A530" s="5" t="s">
        <v>4668</v>
      </c>
      <c r="B530" s="5" t="s">
        <v>19164</v>
      </c>
      <c r="C530" s="5" t="s">
        <v>27</v>
      </c>
      <c r="D530" s="5" t="s">
        <v>575</v>
      </c>
      <c r="E530" s="5" t="s">
        <v>29</v>
      </c>
      <c r="F530" s="7">
        <v>15</v>
      </c>
      <c r="G530" s="7">
        <v>25</v>
      </c>
      <c r="H530" s="5" t="s">
        <v>151</v>
      </c>
      <c r="I530" s="7" t="s">
        <v>24</v>
      </c>
      <c r="J530" s="5" t="s">
        <v>117</v>
      </c>
      <c r="K530" s="9" t="s">
        <v>47</v>
      </c>
      <c r="L530" s="5" t="s">
        <v>25776</v>
      </c>
      <c r="M530" s="5" t="s">
        <v>37</v>
      </c>
      <c r="N530" s="5"/>
      <c r="O530" s="5" t="b">
        <f t="shared" ca="1" si="0"/>
        <v>1</v>
      </c>
      <c r="P530" s="5"/>
      <c r="Q530" s="5"/>
      <c r="R530" s="5"/>
      <c r="S530" s="5"/>
      <c r="T530" s="5"/>
      <c r="U530" s="5"/>
      <c r="V530" s="5"/>
      <c r="W530" s="5"/>
      <c r="X530" s="5"/>
      <c r="Y530" s="5"/>
      <c r="Z530" s="5"/>
      <c r="AA530" s="5"/>
      <c r="AB530" s="5"/>
      <c r="AC530" s="5"/>
      <c r="AD530" s="5"/>
    </row>
    <row r="531" spans="1:30" ht="19.5" customHeight="1">
      <c r="A531" s="5" t="s">
        <v>25777</v>
      </c>
      <c r="B531" s="5" t="s">
        <v>25778</v>
      </c>
      <c r="C531" s="5" t="s">
        <v>27</v>
      </c>
      <c r="D531" s="5" t="s">
        <v>85</v>
      </c>
      <c r="E531" s="5" t="s">
        <v>651</v>
      </c>
      <c r="F531" s="7">
        <v>15</v>
      </c>
      <c r="G531" s="7">
        <v>20</v>
      </c>
      <c r="H531" s="5" t="s">
        <v>493</v>
      </c>
      <c r="I531" s="5" t="s">
        <v>31</v>
      </c>
      <c r="J531" s="5" t="s">
        <v>106</v>
      </c>
      <c r="K531" s="5" t="s">
        <v>25779</v>
      </c>
      <c r="L531" s="9" t="s">
        <v>47</v>
      </c>
      <c r="M531" s="5" t="s">
        <v>100</v>
      </c>
      <c r="N531" s="5" t="b">
        <f ca="1">IFERROR(__xludf.DUMMYFUNCTION("REGEXMATCH(A531,""前端"")"),FALSE)</f>
        <v>0</v>
      </c>
      <c r="O531" s="5" t="b">
        <f t="shared" ca="1" si="0"/>
        <v>1</v>
      </c>
      <c r="P531" s="5"/>
      <c r="Q531" s="5"/>
      <c r="R531" s="5"/>
      <c r="S531" s="5"/>
      <c r="T531" s="5"/>
      <c r="U531" s="5"/>
      <c r="V531" s="5"/>
      <c r="W531" s="5"/>
      <c r="X531" s="5"/>
      <c r="Y531" s="5"/>
      <c r="Z531" s="5"/>
      <c r="AA531" s="5"/>
      <c r="AB531" s="5"/>
      <c r="AC531" s="5"/>
      <c r="AD531" s="5"/>
    </row>
    <row r="532" spans="1:30" ht="19.5" customHeight="1">
      <c r="A532" s="5" t="s">
        <v>7605</v>
      </c>
      <c r="B532" s="5" t="s">
        <v>25784</v>
      </c>
      <c r="C532" s="5" t="s">
        <v>27</v>
      </c>
      <c r="D532" s="5" t="s">
        <v>199</v>
      </c>
      <c r="E532" s="5" t="s">
        <v>29</v>
      </c>
      <c r="F532" s="7">
        <v>15</v>
      </c>
      <c r="G532" s="7">
        <v>30</v>
      </c>
      <c r="H532" s="5" t="s">
        <v>2134</v>
      </c>
      <c r="I532" s="7" t="s">
        <v>24</v>
      </c>
      <c r="J532" s="5" t="s">
        <v>106</v>
      </c>
      <c r="K532" s="9" t="s">
        <v>47</v>
      </c>
      <c r="L532" s="5" t="s">
        <v>25787</v>
      </c>
      <c r="M532" s="5" t="s">
        <v>167</v>
      </c>
      <c r="N532" s="5"/>
      <c r="O532" s="5" t="b">
        <f t="shared" ca="1" si="0"/>
        <v>1</v>
      </c>
      <c r="P532" s="5"/>
      <c r="Q532" s="5"/>
      <c r="R532" s="5"/>
      <c r="S532" s="5"/>
      <c r="T532" s="5"/>
      <c r="U532" s="5"/>
      <c r="V532" s="5"/>
      <c r="W532" s="5"/>
      <c r="X532" s="5"/>
      <c r="Y532" s="5"/>
      <c r="Z532" s="5"/>
      <c r="AA532" s="5"/>
      <c r="AB532" s="5"/>
      <c r="AC532" s="5"/>
      <c r="AD532" s="5"/>
    </row>
    <row r="533" spans="1:30" ht="19.5" customHeight="1">
      <c r="A533" s="5" t="s">
        <v>25791</v>
      </c>
      <c r="B533" s="5" t="s">
        <v>3496</v>
      </c>
      <c r="C533" s="5" t="s">
        <v>27</v>
      </c>
      <c r="D533" s="5" t="s">
        <v>47</v>
      </c>
      <c r="E533" s="5" t="s">
        <v>45</v>
      </c>
      <c r="F533" s="7">
        <v>15</v>
      </c>
      <c r="G533" s="7">
        <v>25</v>
      </c>
      <c r="H533" s="5" t="s">
        <v>151</v>
      </c>
      <c r="I533" s="5" t="s">
        <v>108</v>
      </c>
      <c r="J533" s="5" t="s">
        <v>32</v>
      </c>
      <c r="K533" s="5" t="s">
        <v>25792</v>
      </c>
      <c r="L533" s="5" t="s">
        <v>25793</v>
      </c>
      <c r="M533" s="5" t="s">
        <v>42</v>
      </c>
      <c r="N533" s="5" t="b">
        <f ca="1">IFERROR(__xludf.DUMMYFUNCTION("REGEXMATCH(A533,""前端"")"),TRUE)</f>
        <v>1</v>
      </c>
      <c r="O533" s="5" t="b">
        <f t="shared" ca="1" si="0"/>
        <v>1</v>
      </c>
      <c r="P533" s="5"/>
      <c r="Q533" s="5"/>
      <c r="R533" s="5"/>
      <c r="S533" s="5"/>
      <c r="T533" s="5"/>
      <c r="U533" s="5"/>
      <c r="V533" s="5"/>
      <c r="W533" s="5"/>
      <c r="X533" s="5"/>
      <c r="Y533" s="5"/>
      <c r="Z533" s="5"/>
      <c r="AA533" s="5"/>
      <c r="AB533" s="5"/>
      <c r="AC533" s="5"/>
      <c r="AD533" s="5"/>
    </row>
    <row r="534" spans="1:30" ht="19.5" customHeight="1">
      <c r="A534" s="5" t="s">
        <v>11000</v>
      </c>
      <c r="B534" s="5" t="s">
        <v>25796</v>
      </c>
      <c r="C534" s="5" t="s">
        <v>27</v>
      </c>
      <c r="D534" s="5" t="s">
        <v>105</v>
      </c>
      <c r="E534" s="5" t="s">
        <v>45</v>
      </c>
      <c r="F534" s="7">
        <v>15</v>
      </c>
      <c r="G534" s="7">
        <v>20</v>
      </c>
      <c r="H534" s="5" t="s">
        <v>493</v>
      </c>
      <c r="I534" s="5" t="s">
        <v>108</v>
      </c>
      <c r="J534" s="5" t="s">
        <v>2745</v>
      </c>
      <c r="K534" s="5" t="s">
        <v>25799</v>
      </c>
      <c r="L534" s="5" t="s">
        <v>25800</v>
      </c>
      <c r="M534" s="5" t="s">
        <v>37</v>
      </c>
      <c r="N534" s="5"/>
      <c r="O534" s="5" t="b">
        <f t="shared" ca="1" si="0"/>
        <v>1</v>
      </c>
      <c r="P534" s="5"/>
      <c r="Q534" s="5"/>
      <c r="R534" s="5"/>
      <c r="S534" s="5"/>
      <c r="T534" s="5"/>
      <c r="U534" s="5"/>
      <c r="V534" s="5"/>
      <c r="W534" s="5"/>
      <c r="X534" s="5"/>
      <c r="Y534" s="5"/>
      <c r="Z534" s="5"/>
      <c r="AA534" s="5"/>
      <c r="AB534" s="5"/>
      <c r="AC534" s="5"/>
      <c r="AD534" s="5"/>
    </row>
    <row r="535" spans="1:30" ht="19.5" customHeight="1">
      <c r="A535" s="5" t="s">
        <v>25802</v>
      </c>
      <c r="B535" s="5" t="s">
        <v>19268</v>
      </c>
      <c r="C535" s="5" t="s">
        <v>27</v>
      </c>
      <c r="D535" s="5" t="s">
        <v>212</v>
      </c>
      <c r="E535" s="5" t="s">
        <v>45</v>
      </c>
      <c r="F535" s="7">
        <v>15</v>
      </c>
      <c r="G535" s="7">
        <v>20</v>
      </c>
      <c r="H535" s="5" t="s">
        <v>493</v>
      </c>
      <c r="I535" s="5" t="s">
        <v>31</v>
      </c>
      <c r="J535" s="5" t="s">
        <v>2924</v>
      </c>
      <c r="K535" s="5" t="s">
        <v>25803</v>
      </c>
      <c r="L535" s="5" t="s">
        <v>25804</v>
      </c>
      <c r="M535" s="5" t="s">
        <v>167</v>
      </c>
      <c r="N535" s="5"/>
      <c r="O535" s="5" t="b">
        <f t="shared" ca="1" si="0"/>
        <v>1</v>
      </c>
      <c r="P535" s="5"/>
      <c r="Q535" s="5"/>
      <c r="R535" s="5"/>
      <c r="S535" s="5"/>
      <c r="T535" s="5"/>
      <c r="U535" s="5"/>
      <c r="V535" s="5"/>
      <c r="W535" s="5"/>
      <c r="X535" s="5"/>
      <c r="Y535" s="5"/>
      <c r="Z535" s="5"/>
      <c r="AA535" s="5"/>
      <c r="AB535" s="5"/>
      <c r="AC535" s="5"/>
      <c r="AD535" s="5"/>
    </row>
    <row r="536" spans="1:30" ht="19.5" customHeight="1">
      <c r="A536" s="5" t="s">
        <v>765</v>
      </c>
      <c r="B536" s="5" t="s">
        <v>21067</v>
      </c>
      <c r="C536" s="5" t="s">
        <v>27</v>
      </c>
      <c r="D536" s="5" t="s">
        <v>85</v>
      </c>
      <c r="E536" s="5" t="s">
        <v>45</v>
      </c>
      <c r="F536" s="7">
        <v>15</v>
      </c>
      <c r="G536" s="7">
        <v>20</v>
      </c>
      <c r="H536" s="5" t="s">
        <v>493</v>
      </c>
      <c r="I536" s="5" t="s">
        <v>125</v>
      </c>
      <c r="J536" s="5" t="s">
        <v>110</v>
      </c>
      <c r="K536" s="5" t="s">
        <v>21071</v>
      </c>
      <c r="L536" s="5" t="s">
        <v>21072</v>
      </c>
      <c r="M536" s="5" t="s">
        <v>100</v>
      </c>
      <c r="N536" s="5" t="b">
        <f ca="1">IFERROR(__xludf.DUMMYFUNCTION("REGEXMATCH(A536,""前端"")"),TRUE)</f>
        <v>1</v>
      </c>
      <c r="O536" s="5" t="b">
        <f t="shared" ca="1" si="0"/>
        <v>1</v>
      </c>
      <c r="P536" s="5"/>
      <c r="Q536" s="5"/>
      <c r="R536" s="5"/>
      <c r="S536" s="5"/>
      <c r="T536" s="5"/>
      <c r="U536" s="5"/>
      <c r="V536" s="5"/>
      <c r="W536" s="5"/>
      <c r="X536" s="5"/>
      <c r="Y536" s="5"/>
      <c r="Z536" s="5"/>
      <c r="AA536" s="5"/>
      <c r="AB536" s="5"/>
      <c r="AC536" s="5"/>
      <c r="AD536" s="5"/>
    </row>
    <row r="537" spans="1:30" ht="19.5" customHeight="1">
      <c r="A537" s="5" t="s">
        <v>5730</v>
      </c>
      <c r="B537" s="5" t="s">
        <v>2043</v>
      </c>
      <c r="C537" s="5" t="s">
        <v>27</v>
      </c>
      <c r="D537" s="5" t="s">
        <v>199</v>
      </c>
      <c r="E537" s="5" t="s">
        <v>45</v>
      </c>
      <c r="F537" s="7">
        <v>15</v>
      </c>
      <c r="G537" s="7">
        <v>30</v>
      </c>
      <c r="H537" s="5" t="s">
        <v>2134</v>
      </c>
      <c r="I537" s="5" t="s">
        <v>108</v>
      </c>
      <c r="J537" s="5" t="s">
        <v>110</v>
      </c>
      <c r="K537" s="9" t="s">
        <v>47</v>
      </c>
      <c r="L537" s="5" t="s">
        <v>25811</v>
      </c>
      <c r="M537" s="5" t="s">
        <v>53</v>
      </c>
      <c r="N537" s="5"/>
      <c r="O537" s="5" t="b">
        <f t="shared" ca="1" si="0"/>
        <v>1</v>
      </c>
      <c r="P537" s="5"/>
      <c r="Q537" s="5"/>
      <c r="R537" s="5"/>
      <c r="S537" s="5"/>
      <c r="T537" s="5"/>
      <c r="U537" s="5"/>
      <c r="V537" s="5"/>
      <c r="W537" s="5"/>
      <c r="X537" s="5"/>
      <c r="Y537" s="5"/>
      <c r="Z537" s="5"/>
      <c r="AA537" s="5"/>
      <c r="AB537" s="5"/>
      <c r="AC537" s="5"/>
      <c r="AD537" s="5"/>
    </row>
    <row r="538" spans="1:30" ht="19.5" customHeight="1">
      <c r="A538" s="5" t="s">
        <v>25815</v>
      </c>
      <c r="B538" s="5" t="s">
        <v>25816</v>
      </c>
      <c r="C538" s="5" t="s">
        <v>27</v>
      </c>
      <c r="D538" s="5" t="s">
        <v>54</v>
      </c>
      <c r="E538" s="5" t="s">
        <v>29</v>
      </c>
      <c r="F538" s="7">
        <v>15</v>
      </c>
      <c r="G538" s="7">
        <v>20</v>
      </c>
      <c r="H538" s="5" t="s">
        <v>493</v>
      </c>
      <c r="I538" s="5" t="s">
        <v>66</v>
      </c>
      <c r="J538" s="5" t="s">
        <v>57</v>
      </c>
      <c r="K538" s="9" t="s">
        <v>47</v>
      </c>
      <c r="L538" s="5" t="s">
        <v>25818</v>
      </c>
      <c r="M538" s="5" t="s">
        <v>53</v>
      </c>
      <c r="N538" s="5"/>
      <c r="O538" s="5" t="b">
        <f t="shared" ca="1" si="0"/>
        <v>1</v>
      </c>
      <c r="P538" s="5"/>
      <c r="Q538" s="5"/>
      <c r="R538" s="5"/>
      <c r="S538" s="5"/>
      <c r="T538" s="5"/>
      <c r="U538" s="5"/>
      <c r="V538" s="5"/>
      <c r="W538" s="5"/>
      <c r="X538" s="5"/>
      <c r="Y538" s="5"/>
      <c r="Z538" s="5"/>
      <c r="AA538" s="5"/>
      <c r="AB538" s="5"/>
      <c r="AC538" s="5"/>
      <c r="AD538" s="5"/>
    </row>
    <row r="539" spans="1:30" ht="19.5" customHeight="1">
      <c r="A539" s="5" t="s">
        <v>50</v>
      </c>
      <c r="B539" s="5" t="s">
        <v>2132</v>
      </c>
      <c r="C539" s="5" t="s">
        <v>27</v>
      </c>
      <c r="D539" s="5" t="s">
        <v>575</v>
      </c>
      <c r="E539" s="5" t="s">
        <v>45</v>
      </c>
      <c r="F539" s="7">
        <v>15</v>
      </c>
      <c r="G539" s="7">
        <v>30</v>
      </c>
      <c r="H539" s="5" t="s">
        <v>2134</v>
      </c>
      <c r="I539" s="5" t="s">
        <v>31</v>
      </c>
      <c r="J539" s="5" t="s">
        <v>110</v>
      </c>
      <c r="K539" s="5" t="s">
        <v>2136</v>
      </c>
      <c r="L539" s="5" t="s">
        <v>2137</v>
      </c>
      <c r="M539" s="5" t="s">
        <v>53</v>
      </c>
      <c r="N539" s="5"/>
      <c r="O539" s="5" t="b">
        <f t="shared" ca="1" si="0"/>
        <v>1</v>
      </c>
      <c r="P539" s="5"/>
      <c r="Q539" s="5"/>
      <c r="R539" s="5"/>
      <c r="S539" s="5"/>
      <c r="T539" s="5"/>
      <c r="U539" s="5"/>
      <c r="V539" s="5"/>
      <c r="W539" s="5"/>
      <c r="X539" s="5"/>
      <c r="Y539" s="5"/>
      <c r="Z539" s="5"/>
      <c r="AA539" s="5"/>
      <c r="AB539" s="5"/>
      <c r="AC539" s="5"/>
      <c r="AD539" s="5"/>
    </row>
    <row r="540" spans="1:30" ht="19.5" customHeight="1">
      <c r="A540" s="5" t="s">
        <v>4668</v>
      </c>
      <c r="B540" s="5" t="s">
        <v>7960</v>
      </c>
      <c r="C540" s="5" t="s">
        <v>27</v>
      </c>
      <c r="D540" s="5" t="s">
        <v>85</v>
      </c>
      <c r="E540" s="5" t="s">
        <v>45</v>
      </c>
      <c r="F540" s="7">
        <v>15</v>
      </c>
      <c r="G540" s="7">
        <v>20</v>
      </c>
      <c r="H540" s="5" t="s">
        <v>493</v>
      </c>
      <c r="I540" s="5" t="s">
        <v>108</v>
      </c>
      <c r="J540" s="5" t="s">
        <v>942</v>
      </c>
      <c r="K540" s="5" t="s">
        <v>25824</v>
      </c>
      <c r="L540" s="5" t="s">
        <v>25826</v>
      </c>
      <c r="M540" s="5" t="s">
        <v>37</v>
      </c>
      <c r="N540" s="5"/>
      <c r="O540" s="5" t="b">
        <f t="shared" ca="1" si="0"/>
        <v>1</v>
      </c>
      <c r="P540" s="5"/>
      <c r="Q540" s="5"/>
      <c r="R540" s="5"/>
      <c r="S540" s="5"/>
      <c r="T540" s="5"/>
      <c r="U540" s="5"/>
      <c r="V540" s="5"/>
      <c r="W540" s="5"/>
      <c r="X540" s="5"/>
      <c r="Y540" s="5"/>
      <c r="Z540" s="5"/>
      <c r="AA540" s="5"/>
      <c r="AB540" s="5"/>
      <c r="AC540" s="5"/>
      <c r="AD540" s="5"/>
    </row>
    <row r="541" spans="1:30" ht="19.5" customHeight="1">
      <c r="A541" s="5" t="s">
        <v>25829</v>
      </c>
      <c r="B541" s="5" t="s">
        <v>25830</v>
      </c>
      <c r="C541" s="5" t="s">
        <v>27</v>
      </c>
      <c r="D541" s="5" t="s">
        <v>85</v>
      </c>
      <c r="E541" s="5" t="s">
        <v>45</v>
      </c>
      <c r="F541" s="7">
        <v>15</v>
      </c>
      <c r="G541" s="7">
        <v>20</v>
      </c>
      <c r="H541" s="5" t="s">
        <v>493</v>
      </c>
      <c r="I541" s="5" t="s">
        <v>108</v>
      </c>
      <c r="J541" s="5" t="s">
        <v>1471</v>
      </c>
      <c r="K541" s="5" t="s">
        <v>25831</v>
      </c>
      <c r="L541" s="5" t="s">
        <v>25832</v>
      </c>
      <c r="M541" s="5" t="s">
        <v>1599</v>
      </c>
      <c r="N541" s="5" t="b">
        <f ca="1">IFERROR(__xludf.DUMMYFUNCTION("REGEXMATCH(A541,""前端"")"),FALSE)</f>
        <v>0</v>
      </c>
      <c r="O541" s="5" t="b">
        <f t="shared" ca="1" si="0"/>
        <v>1</v>
      </c>
      <c r="P541" s="5"/>
      <c r="Q541" s="5"/>
      <c r="R541" s="5"/>
      <c r="S541" s="5"/>
      <c r="T541" s="5"/>
      <c r="U541" s="5"/>
      <c r="V541" s="5"/>
      <c r="W541" s="5"/>
      <c r="X541" s="5"/>
      <c r="Y541" s="5"/>
      <c r="Z541" s="5"/>
      <c r="AA541" s="5"/>
      <c r="AB541" s="5"/>
      <c r="AC541" s="5"/>
      <c r="AD541" s="5"/>
    </row>
    <row r="542" spans="1:30" ht="19.5" customHeight="1">
      <c r="A542" s="5" t="s">
        <v>7605</v>
      </c>
      <c r="B542" s="5" t="s">
        <v>25837</v>
      </c>
      <c r="C542" s="5" t="s">
        <v>27</v>
      </c>
      <c r="D542" s="5" t="s">
        <v>80</v>
      </c>
      <c r="E542" s="5" t="s">
        <v>29</v>
      </c>
      <c r="F542" s="7">
        <v>15</v>
      </c>
      <c r="G542" s="7">
        <v>25</v>
      </c>
      <c r="H542" s="5" t="s">
        <v>151</v>
      </c>
      <c r="I542" s="5" t="s">
        <v>108</v>
      </c>
      <c r="J542" s="5" t="s">
        <v>106</v>
      </c>
      <c r="K542" s="5" t="s">
        <v>25839</v>
      </c>
      <c r="L542" s="5" t="s">
        <v>25841</v>
      </c>
      <c r="M542" s="5" t="s">
        <v>37</v>
      </c>
      <c r="N542" s="5"/>
      <c r="O542" s="5" t="b">
        <f t="shared" ca="1" si="0"/>
        <v>1</v>
      </c>
      <c r="P542" s="5"/>
      <c r="Q542" s="5"/>
      <c r="R542" s="5"/>
      <c r="S542" s="5"/>
      <c r="T542" s="5"/>
      <c r="U542" s="5"/>
      <c r="V542" s="5"/>
      <c r="W542" s="5"/>
      <c r="X542" s="5"/>
      <c r="Y542" s="5"/>
      <c r="Z542" s="5"/>
      <c r="AA542" s="5"/>
      <c r="AB542" s="5"/>
      <c r="AC542" s="5"/>
      <c r="AD542" s="5"/>
    </row>
    <row r="543" spans="1:30" ht="19.5" customHeight="1">
      <c r="A543" s="5" t="s">
        <v>25843</v>
      </c>
      <c r="B543" s="5" t="s">
        <v>25844</v>
      </c>
      <c r="C543" s="5" t="s">
        <v>27</v>
      </c>
      <c r="D543" s="5" t="s">
        <v>850</v>
      </c>
      <c r="E543" s="5" t="s">
        <v>45</v>
      </c>
      <c r="F543" s="7">
        <v>15</v>
      </c>
      <c r="G543" s="7">
        <v>20</v>
      </c>
      <c r="H543" s="5" t="s">
        <v>493</v>
      </c>
      <c r="I543" s="5" t="s">
        <v>108</v>
      </c>
      <c r="J543" s="5" t="s">
        <v>8779</v>
      </c>
      <c r="K543" s="5" t="s">
        <v>1591</v>
      </c>
      <c r="L543" s="5" t="s">
        <v>25845</v>
      </c>
      <c r="M543" s="5" t="s">
        <v>53</v>
      </c>
      <c r="N543" s="5"/>
      <c r="O543" s="5" t="b">
        <f t="shared" ca="1" si="0"/>
        <v>1</v>
      </c>
      <c r="P543" s="5"/>
      <c r="Q543" s="5"/>
      <c r="R543" s="5"/>
      <c r="S543" s="5"/>
      <c r="T543" s="5"/>
      <c r="U543" s="5"/>
      <c r="V543" s="5"/>
      <c r="W543" s="5"/>
      <c r="X543" s="5"/>
      <c r="Y543" s="5"/>
      <c r="Z543" s="5"/>
      <c r="AA543" s="5"/>
      <c r="AB543" s="5"/>
      <c r="AC543" s="5"/>
      <c r="AD543" s="5"/>
    </row>
    <row r="544" spans="1:30" ht="19.5" customHeight="1">
      <c r="A544" s="5" t="s">
        <v>396</v>
      </c>
      <c r="B544" s="5" t="s">
        <v>2276</v>
      </c>
      <c r="C544" s="5" t="s">
        <v>27</v>
      </c>
      <c r="D544" s="5" t="s">
        <v>85</v>
      </c>
      <c r="E544" s="5" t="s">
        <v>45</v>
      </c>
      <c r="F544" s="7">
        <v>15</v>
      </c>
      <c r="G544" s="7">
        <v>25</v>
      </c>
      <c r="H544" s="5" t="s">
        <v>151</v>
      </c>
      <c r="I544" s="5" t="s">
        <v>108</v>
      </c>
      <c r="J544" s="5" t="s">
        <v>57</v>
      </c>
      <c r="K544" s="9" t="s">
        <v>47</v>
      </c>
      <c r="L544" s="5" t="s">
        <v>25849</v>
      </c>
      <c r="M544" s="5" t="s">
        <v>37</v>
      </c>
      <c r="N544" s="5"/>
      <c r="O544" s="5" t="b">
        <f t="shared" ca="1" si="0"/>
        <v>1</v>
      </c>
      <c r="P544" s="5"/>
      <c r="Q544" s="5"/>
      <c r="R544" s="5"/>
      <c r="S544" s="5"/>
      <c r="T544" s="5"/>
      <c r="U544" s="5"/>
      <c r="V544" s="5"/>
      <c r="W544" s="5"/>
      <c r="X544" s="5"/>
      <c r="Y544" s="5"/>
      <c r="Z544" s="5"/>
      <c r="AA544" s="5"/>
      <c r="AB544" s="5"/>
      <c r="AC544" s="5"/>
      <c r="AD544" s="5"/>
    </row>
    <row r="545" spans="1:30" ht="19.5" customHeight="1">
      <c r="A545" s="5" t="s">
        <v>25850</v>
      </c>
      <c r="B545" s="5" t="s">
        <v>15329</v>
      </c>
      <c r="C545" s="5" t="s">
        <v>27</v>
      </c>
      <c r="D545" s="5" t="s">
        <v>54</v>
      </c>
      <c r="E545" s="5" t="s">
        <v>29</v>
      </c>
      <c r="F545" s="7">
        <v>15</v>
      </c>
      <c r="G545" s="7">
        <v>25</v>
      </c>
      <c r="H545" s="5" t="s">
        <v>151</v>
      </c>
      <c r="I545" s="5" t="s">
        <v>31</v>
      </c>
      <c r="J545" s="5" t="s">
        <v>106</v>
      </c>
      <c r="K545" s="5" t="s">
        <v>25658</v>
      </c>
      <c r="L545" s="5" t="s">
        <v>25851</v>
      </c>
      <c r="M545" s="5" t="s">
        <v>648</v>
      </c>
      <c r="N545" s="5" t="b">
        <f ca="1">IFERROR(__xludf.DUMMYFUNCTION("REGEXMATCH(A545,""前端"")"),FALSE)</f>
        <v>0</v>
      </c>
      <c r="O545" s="5" t="b">
        <f t="shared" ca="1" si="0"/>
        <v>1</v>
      </c>
      <c r="P545" s="5"/>
      <c r="Q545" s="5"/>
      <c r="R545" s="5"/>
      <c r="S545" s="5"/>
      <c r="T545" s="5"/>
      <c r="U545" s="5"/>
      <c r="V545" s="5"/>
      <c r="W545" s="5"/>
      <c r="X545" s="5"/>
      <c r="Y545" s="5"/>
      <c r="Z545" s="5"/>
      <c r="AA545" s="5"/>
      <c r="AB545" s="5"/>
      <c r="AC545" s="5"/>
      <c r="AD545" s="5"/>
    </row>
    <row r="546" spans="1:30" ht="19.5" customHeight="1">
      <c r="A546" s="5" t="s">
        <v>25852</v>
      </c>
      <c r="B546" s="5" t="s">
        <v>15329</v>
      </c>
      <c r="C546" s="5" t="s">
        <v>27</v>
      </c>
      <c r="D546" s="5" t="s">
        <v>54</v>
      </c>
      <c r="E546" s="5" t="s">
        <v>29</v>
      </c>
      <c r="F546" s="7">
        <v>15</v>
      </c>
      <c r="G546" s="7">
        <v>25</v>
      </c>
      <c r="H546" s="5" t="s">
        <v>151</v>
      </c>
      <c r="I546" s="5" t="s">
        <v>31</v>
      </c>
      <c r="J546" s="5" t="s">
        <v>106</v>
      </c>
      <c r="K546" s="5" t="s">
        <v>25658</v>
      </c>
      <c r="L546" s="5" t="s">
        <v>25853</v>
      </c>
      <c r="M546" s="5" t="s">
        <v>648</v>
      </c>
      <c r="N546" s="5"/>
      <c r="O546" s="5" t="b">
        <f t="shared" ca="1" si="0"/>
        <v>1</v>
      </c>
      <c r="P546" s="5"/>
      <c r="Q546" s="5"/>
      <c r="R546" s="5"/>
      <c r="S546" s="5"/>
      <c r="T546" s="5"/>
      <c r="U546" s="5"/>
      <c r="V546" s="5"/>
      <c r="W546" s="5"/>
      <c r="X546" s="5"/>
      <c r="Y546" s="5"/>
      <c r="Z546" s="5"/>
      <c r="AA546" s="5"/>
      <c r="AB546" s="5"/>
      <c r="AC546" s="5"/>
      <c r="AD546" s="5"/>
    </row>
    <row r="547" spans="1:30" ht="19.5" customHeight="1">
      <c r="A547" s="5" t="s">
        <v>25854</v>
      </c>
      <c r="B547" s="5" t="s">
        <v>4667</v>
      </c>
      <c r="C547" s="5" t="s">
        <v>27</v>
      </c>
      <c r="D547" s="5" t="s">
        <v>85</v>
      </c>
      <c r="E547" s="5" t="s">
        <v>45</v>
      </c>
      <c r="F547" s="7">
        <v>15</v>
      </c>
      <c r="G547" s="7">
        <v>30</v>
      </c>
      <c r="H547" s="5" t="s">
        <v>2134</v>
      </c>
      <c r="I547" s="5" t="s">
        <v>108</v>
      </c>
      <c r="J547" s="5" t="s">
        <v>110</v>
      </c>
      <c r="K547" s="5" t="s">
        <v>4671</v>
      </c>
      <c r="L547" s="5" t="s">
        <v>25855</v>
      </c>
      <c r="M547" s="5" t="s">
        <v>53</v>
      </c>
      <c r="N547" s="5"/>
      <c r="O547" s="5" t="b">
        <f t="shared" ca="1" si="0"/>
        <v>1</v>
      </c>
      <c r="P547" s="5"/>
      <c r="Q547" s="5"/>
      <c r="R547" s="5"/>
      <c r="S547" s="5"/>
      <c r="T547" s="5"/>
      <c r="U547" s="5"/>
      <c r="V547" s="5"/>
      <c r="W547" s="5"/>
      <c r="X547" s="5"/>
      <c r="Y547" s="5"/>
      <c r="Z547" s="5"/>
      <c r="AA547" s="5"/>
      <c r="AB547" s="5"/>
      <c r="AC547" s="5"/>
      <c r="AD547" s="5"/>
    </row>
    <row r="548" spans="1:30" ht="19.5" customHeight="1">
      <c r="A548" s="5" t="s">
        <v>25856</v>
      </c>
      <c r="B548" s="5" t="s">
        <v>3487</v>
      </c>
      <c r="C548" s="5" t="s">
        <v>27</v>
      </c>
      <c r="D548" s="5" t="s">
        <v>266</v>
      </c>
      <c r="E548" s="5" t="s">
        <v>29</v>
      </c>
      <c r="F548" s="7">
        <v>15</v>
      </c>
      <c r="G548" s="7">
        <v>25</v>
      </c>
      <c r="H548" s="5" t="s">
        <v>151</v>
      </c>
      <c r="I548" s="5" t="s">
        <v>108</v>
      </c>
      <c r="J548" s="5" t="s">
        <v>947</v>
      </c>
      <c r="K548" s="5" t="s">
        <v>25857</v>
      </c>
      <c r="L548" s="5" t="s">
        <v>25858</v>
      </c>
      <c r="M548" s="5" t="s">
        <v>37</v>
      </c>
      <c r="N548" s="5"/>
      <c r="O548" s="5" t="b">
        <f t="shared" ca="1" si="0"/>
        <v>1</v>
      </c>
      <c r="P548" s="5"/>
      <c r="Q548" s="5"/>
      <c r="R548" s="5"/>
      <c r="S548" s="5"/>
      <c r="T548" s="5"/>
      <c r="U548" s="5"/>
      <c r="V548" s="5"/>
      <c r="W548" s="5"/>
      <c r="X548" s="5"/>
      <c r="Y548" s="5"/>
      <c r="Z548" s="5"/>
      <c r="AA548" s="5"/>
      <c r="AB548" s="5"/>
      <c r="AC548" s="5"/>
      <c r="AD548" s="5"/>
    </row>
    <row r="549" spans="1:30" ht="19.5" customHeight="1">
      <c r="A549" s="5" t="s">
        <v>25860</v>
      </c>
      <c r="B549" s="5" t="s">
        <v>15352</v>
      </c>
      <c r="C549" s="5" t="s">
        <v>27</v>
      </c>
      <c r="D549" s="5" t="s">
        <v>47</v>
      </c>
      <c r="E549" s="5" t="s">
        <v>45</v>
      </c>
      <c r="F549" s="7">
        <v>15</v>
      </c>
      <c r="G549" s="7">
        <v>30</v>
      </c>
      <c r="H549" s="5" t="s">
        <v>2134</v>
      </c>
      <c r="I549" s="5" t="s">
        <v>108</v>
      </c>
      <c r="J549" s="5" t="s">
        <v>76</v>
      </c>
      <c r="K549" s="5" t="s">
        <v>11965</v>
      </c>
      <c r="L549" s="5" t="s">
        <v>25861</v>
      </c>
      <c r="M549" s="5" t="s">
        <v>167</v>
      </c>
      <c r="N549" s="5"/>
      <c r="O549" s="5" t="b">
        <f t="shared" ca="1" si="0"/>
        <v>1</v>
      </c>
      <c r="P549" s="5"/>
      <c r="Q549" s="5"/>
      <c r="R549" s="5"/>
      <c r="S549" s="5"/>
      <c r="T549" s="5"/>
      <c r="U549" s="5"/>
      <c r="V549" s="5"/>
      <c r="W549" s="5"/>
      <c r="X549" s="5"/>
      <c r="Y549" s="5"/>
      <c r="Z549" s="5"/>
      <c r="AA549" s="5"/>
      <c r="AB549" s="5"/>
      <c r="AC549" s="5"/>
      <c r="AD549" s="5"/>
    </row>
    <row r="550" spans="1:30" ht="19.5" customHeight="1">
      <c r="A550" s="5" t="s">
        <v>25862</v>
      </c>
      <c r="B550" s="5" t="s">
        <v>19182</v>
      </c>
      <c r="C550" s="5" t="s">
        <v>27</v>
      </c>
      <c r="D550" s="5" t="s">
        <v>80</v>
      </c>
      <c r="E550" s="5" t="s">
        <v>45</v>
      </c>
      <c r="F550" s="7">
        <v>15</v>
      </c>
      <c r="G550" s="7">
        <v>20</v>
      </c>
      <c r="H550" s="5" t="s">
        <v>493</v>
      </c>
      <c r="I550" s="5" t="s">
        <v>108</v>
      </c>
      <c r="J550" s="5" t="s">
        <v>110</v>
      </c>
      <c r="K550" s="5" t="s">
        <v>24203</v>
      </c>
      <c r="L550" s="5" t="s">
        <v>25863</v>
      </c>
      <c r="M550" s="5" t="s">
        <v>53</v>
      </c>
      <c r="N550" s="5"/>
      <c r="O550" s="5" t="b">
        <f t="shared" ca="1" si="0"/>
        <v>1</v>
      </c>
      <c r="P550" s="5"/>
      <c r="Q550" s="5"/>
      <c r="R550" s="5"/>
      <c r="S550" s="5"/>
      <c r="T550" s="5"/>
      <c r="U550" s="5"/>
      <c r="V550" s="5"/>
      <c r="W550" s="5"/>
      <c r="X550" s="5"/>
      <c r="Y550" s="5"/>
      <c r="Z550" s="5"/>
      <c r="AA550" s="5"/>
      <c r="AB550" s="5"/>
      <c r="AC550" s="5"/>
      <c r="AD550" s="5"/>
    </row>
    <row r="551" spans="1:30" ht="19.5" customHeight="1">
      <c r="A551" s="5" t="s">
        <v>25864</v>
      </c>
      <c r="B551" s="5" t="s">
        <v>3453</v>
      </c>
      <c r="C551" s="5" t="s">
        <v>27</v>
      </c>
      <c r="D551" s="5" t="s">
        <v>47</v>
      </c>
      <c r="E551" s="5" t="s">
        <v>29</v>
      </c>
      <c r="F551" s="7">
        <v>15</v>
      </c>
      <c r="G551" s="7">
        <v>20</v>
      </c>
      <c r="H551" s="5" t="s">
        <v>493</v>
      </c>
      <c r="I551" s="5" t="s">
        <v>108</v>
      </c>
      <c r="J551" s="5" t="s">
        <v>57</v>
      </c>
      <c r="K551" s="9" t="s">
        <v>47</v>
      </c>
      <c r="L551" s="5" t="s">
        <v>25865</v>
      </c>
      <c r="M551" s="5" t="s">
        <v>37</v>
      </c>
      <c r="N551" s="5"/>
      <c r="O551" s="5" t="b">
        <f t="shared" ca="1" si="0"/>
        <v>1</v>
      </c>
      <c r="P551" s="5"/>
      <c r="Q551" s="5"/>
      <c r="R551" s="5"/>
      <c r="S551" s="5"/>
      <c r="T551" s="5"/>
      <c r="U551" s="5"/>
      <c r="V551" s="5"/>
      <c r="W551" s="5"/>
      <c r="X551" s="5"/>
      <c r="Y551" s="5"/>
      <c r="Z551" s="5"/>
      <c r="AA551" s="5"/>
      <c r="AB551" s="5"/>
      <c r="AC551" s="5"/>
      <c r="AD551" s="5"/>
    </row>
    <row r="552" spans="1:30" ht="19.5" customHeight="1">
      <c r="A552" s="5" t="s">
        <v>25866</v>
      </c>
      <c r="B552" s="5" t="s">
        <v>24780</v>
      </c>
      <c r="C552" s="5" t="s">
        <v>27</v>
      </c>
      <c r="D552" s="5" t="s">
        <v>105</v>
      </c>
      <c r="E552" s="5" t="s">
        <v>45</v>
      </c>
      <c r="F552" s="7">
        <v>15</v>
      </c>
      <c r="G552" s="7">
        <v>30</v>
      </c>
      <c r="H552" s="5" t="s">
        <v>2134</v>
      </c>
      <c r="I552" s="7" t="s">
        <v>24</v>
      </c>
      <c r="J552" s="5" t="s">
        <v>76</v>
      </c>
      <c r="K552" s="5" t="s">
        <v>25867</v>
      </c>
      <c r="L552" s="5" t="s">
        <v>25868</v>
      </c>
      <c r="M552" s="5" t="s">
        <v>1599</v>
      </c>
      <c r="N552" s="5"/>
      <c r="O552" s="5" t="b">
        <f t="shared" ca="1" si="0"/>
        <v>1</v>
      </c>
      <c r="P552" s="5"/>
      <c r="Q552" s="5"/>
      <c r="R552" s="5"/>
      <c r="S552" s="5"/>
      <c r="T552" s="5"/>
      <c r="U552" s="5"/>
      <c r="V552" s="5"/>
      <c r="W552" s="5"/>
      <c r="X552" s="5"/>
      <c r="Y552" s="5"/>
      <c r="Z552" s="5"/>
      <c r="AA552" s="5"/>
      <c r="AB552" s="5"/>
      <c r="AC552" s="5"/>
      <c r="AD552" s="5"/>
    </row>
    <row r="553" spans="1:30" ht="19.5" customHeight="1">
      <c r="A553" s="5" t="s">
        <v>11000</v>
      </c>
      <c r="B553" s="5" t="s">
        <v>25796</v>
      </c>
      <c r="C553" s="5" t="s">
        <v>27</v>
      </c>
      <c r="D553" s="5" t="s">
        <v>105</v>
      </c>
      <c r="E553" s="5" t="s">
        <v>45</v>
      </c>
      <c r="F553" s="7">
        <v>15</v>
      </c>
      <c r="G553" s="7">
        <v>25</v>
      </c>
      <c r="H553" s="5" t="s">
        <v>151</v>
      </c>
      <c r="I553" s="5" t="s">
        <v>31</v>
      </c>
      <c r="J553" s="5" t="s">
        <v>2745</v>
      </c>
      <c r="K553" s="5" t="s">
        <v>25799</v>
      </c>
      <c r="L553" s="5" t="s">
        <v>25869</v>
      </c>
      <c r="M553" s="5" t="s">
        <v>37</v>
      </c>
      <c r="N553" s="5"/>
      <c r="O553" s="5" t="b">
        <f t="shared" ca="1" si="0"/>
        <v>1</v>
      </c>
      <c r="P553" s="5"/>
      <c r="Q553" s="5"/>
      <c r="R553" s="5"/>
      <c r="S553" s="5"/>
      <c r="T553" s="5"/>
      <c r="U553" s="5"/>
      <c r="V553" s="5"/>
      <c r="W553" s="5"/>
      <c r="X553" s="5"/>
      <c r="Y553" s="5"/>
      <c r="Z553" s="5"/>
      <c r="AA553" s="5"/>
      <c r="AB553" s="5"/>
      <c r="AC553" s="5"/>
      <c r="AD553" s="5"/>
    </row>
    <row r="554" spans="1:30" ht="19.5" customHeight="1">
      <c r="A554" s="5" t="s">
        <v>765</v>
      </c>
      <c r="B554" s="5" t="s">
        <v>25796</v>
      </c>
      <c r="C554" s="5" t="s">
        <v>27</v>
      </c>
      <c r="D554" s="5" t="s">
        <v>105</v>
      </c>
      <c r="E554" s="5" t="s">
        <v>45</v>
      </c>
      <c r="F554" s="7">
        <v>15</v>
      </c>
      <c r="G554" s="7">
        <v>25</v>
      </c>
      <c r="H554" s="5" t="s">
        <v>151</v>
      </c>
      <c r="I554" s="5" t="s">
        <v>31</v>
      </c>
      <c r="J554" s="5" t="s">
        <v>2745</v>
      </c>
      <c r="K554" s="5" t="s">
        <v>25799</v>
      </c>
      <c r="L554" s="5" t="s">
        <v>25871</v>
      </c>
      <c r="M554" s="5" t="s">
        <v>37</v>
      </c>
      <c r="N554" s="5"/>
      <c r="O554" s="5" t="b">
        <f t="shared" ca="1" si="0"/>
        <v>1</v>
      </c>
      <c r="P554" s="5"/>
      <c r="Q554" s="5"/>
      <c r="R554" s="5"/>
      <c r="S554" s="5"/>
      <c r="T554" s="5"/>
      <c r="U554" s="5"/>
      <c r="V554" s="5"/>
      <c r="W554" s="5"/>
      <c r="X554" s="5"/>
      <c r="Y554" s="5"/>
      <c r="Z554" s="5"/>
      <c r="AA554" s="5"/>
      <c r="AB554" s="5"/>
      <c r="AC554" s="5"/>
      <c r="AD554" s="5"/>
    </row>
    <row r="555" spans="1:30" ht="19.5" customHeight="1">
      <c r="A555" s="5" t="s">
        <v>25872</v>
      </c>
      <c r="B555" s="5" t="s">
        <v>12976</v>
      </c>
      <c r="C555" s="5" t="s">
        <v>27</v>
      </c>
      <c r="D555" s="5" t="s">
        <v>80</v>
      </c>
      <c r="E555" s="5" t="s">
        <v>29</v>
      </c>
      <c r="F555" s="7">
        <v>15</v>
      </c>
      <c r="G555" s="7">
        <v>25</v>
      </c>
      <c r="H555" s="5" t="s">
        <v>151</v>
      </c>
      <c r="I555" s="7" t="s">
        <v>24</v>
      </c>
      <c r="J555" s="5" t="s">
        <v>12977</v>
      </c>
      <c r="K555" s="5" t="s">
        <v>25873</v>
      </c>
      <c r="L555" s="5" t="s">
        <v>25874</v>
      </c>
      <c r="M555" s="5" t="s">
        <v>37</v>
      </c>
      <c r="N555" s="5"/>
      <c r="O555" s="5" t="b">
        <f t="shared" ca="1" si="0"/>
        <v>1</v>
      </c>
      <c r="P555" s="5"/>
      <c r="Q555" s="5"/>
      <c r="R555" s="5"/>
      <c r="S555" s="5"/>
      <c r="T555" s="5"/>
      <c r="U555" s="5"/>
      <c r="V555" s="5"/>
      <c r="W555" s="5"/>
      <c r="X555" s="5"/>
      <c r="Y555" s="5"/>
      <c r="Z555" s="5"/>
      <c r="AA555" s="5"/>
      <c r="AB555" s="5"/>
      <c r="AC555" s="5"/>
      <c r="AD555" s="5"/>
    </row>
    <row r="556" spans="1:30" ht="19.5" customHeight="1">
      <c r="A556" s="5" t="s">
        <v>25875</v>
      </c>
      <c r="B556" s="5" t="s">
        <v>5551</v>
      </c>
      <c r="C556" s="5" t="s">
        <v>27</v>
      </c>
      <c r="D556" s="5" t="s">
        <v>47</v>
      </c>
      <c r="E556" s="5" t="s">
        <v>45</v>
      </c>
      <c r="F556" s="7">
        <v>15</v>
      </c>
      <c r="G556" s="7">
        <v>28</v>
      </c>
      <c r="H556" s="5" t="s">
        <v>652</v>
      </c>
      <c r="I556" s="5" t="s">
        <v>108</v>
      </c>
      <c r="J556" s="5" t="s">
        <v>76</v>
      </c>
      <c r="K556" s="5" t="s">
        <v>25444</v>
      </c>
      <c r="L556" s="5" t="s">
        <v>25876</v>
      </c>
      <c r="M556" s="5" t="s">
        <v>42</v>
      </c>
      <c r="N556" s="5"/>
      <c r="O556" s="5" t="b">
        <f t="shared" ca="1" si="0"/>
        <v>1</v>
      </c>
      <c r="P556" s="5"/>
      <c r="Q556" s="5"/>
      <c r="R556" s="5"/>
      <c r="S556" s="5"/>
      <c r="T556" s="5"/>
      <c r="U556" s="5"/>
      <c r="V556" s="5"/>
      <c r="W556" s="5"/>
      <c r="X556" s="5"/>
      <c r="Y556" s="5"/>
      <c r="Z556" s="5"/>
      <c r="AA556" s="5"/>
      <c r="AB556" s="5"/>
      <c r="AC556" s="5"/>
      <c r="AD556" s="5"/>
    </row>
    <row r="557" spans="1:30" ht="19.5" customHeight="1">
      <c r="A557" s="5" t="s">
        <v>25877</v>
      </c>
      <c r="B557" s="5" t="s">
        <v>15352</v>
      </c>
      <c r="C557" s="5" t="s">
        <v>27</v>
      </c>
      <c r="D557" s="5" t="s">
        <v>47</v>
      </c>
      <c r="E557" s="5" t="s">
        <v>45</v>
      </c>
      <c r="F557" s="7">
        <v>15</v>
      </c>
      <c r="G557" s="7">
        <v>30</v>
      </c>
      <c r="H557" s="5" t="s">
        <v>2134</v>
      </c>
      <c r="I557" s="5" t="s">
        <v>108</v>
      </c>
      <c r="J557" s="5" t="s">
        <v>76</v>
      </c>
      <c r="K557" s="5" t="s">
        <v>11965</v>
      </c>
      <c r="L557" s="5" t="s">
        <v>25880</v>
      </c>
      <c r="M557" s="5" t="s">
        <v>167</v>
      </c>
      <c r="N557" s="5"/>
      <c r="O557" s="5" t="b">
        <f t="shared" ca="1" si="0"/>
        <v>1</v>
      </c>
      <c r="P557" s="5"/>
      <c r="Q557" s="5"/>
      <c r="R557" s="5"/>
      <c r="S557" s="5"/>
      <c r="T557" s="5"/>
      <c r="U557" s="5"/>
      <c r="V557" s="5"/>
      <c r="W557" s="5"/>
      <c r="X557" s="5"/>
      <c r="Y557" s="5"/>
      <c r="Z557" s="5"/>
      <c r="AA557" s="5"/>
      <c r="AB557" s="5"/>
      <c r="AC557" s="5"/>
      <c r="AD557" s="5"/>
    </row>
    <row r="558" spans="1:30" ht="19.5" customHeight="1">
      <c r="A558" s="5" t="s">
        <v>25883</v>
      </c>
      <c r="B558" s="5" t="s">
        <v>24959</v>
      </c>
      <c r="C558" s="5" t="s">
        <v>27</v>
      </c>
      <c r="D558" s="5" t="s">
        <v>47</v>
      </c>
      <c r="E558" s="5" t="s">
        <v>29</v>
      </c>
      <c r="F558" s="7">
        <v>15</v>
      </c>
      <c r="G558" s="7">
        <v>30</v>
      </c>
      <c r="H558" s="5" t="s">
        <v>2134</v>
      </c>
      <c r="I558" s="5" t="s">
        <v>31</v>
      </c>
      <c r="J558" s="5" t="s">
        <v>106</v>
      </c>
      <c r="K558" s="5" t="s">
        <v>16084</v>
      </c>
      <c r="L558" s="5" t="s">
        <v>25884</v>
      </c>
      <c r="M558" s="5" t="s">
        <v>37</v>
      </c>
      <c r="N558" s="5"/>
      <c r="O558" s="5" t="b">
        <f t="shared" ca="1" si="0"/>
        <v>1</v>
      </c>
      <c r="P558" s="5"/>
      <c r="Q558" s="5"/>
      <c r="R558" s="5"/>
      <c r="S558" s="5"/>
      <c r="T558" s="5"/>
      <c r="U558" s="5"/>
      <c r="V558" s="5"/>
      <c r="W558" s="5"/>
      <c r="X558" s="5"/>
      <c r="Y558" s="5"/>
      <c r="Z558" s="5"/>
      <c r="AA558" s="5"/>
      <c r="AB558" s="5"/>
      <c r="AC558" s="5"/>
      <c r="AD558" s="5"/>
    </row>
    <row r="559" spans="1:30" ht="19.5" customHeight="1">
      <c r="A559" s="5" t="s">
        <v>25888</v>
      </c>
      <c r="B559" s="5" t="s">
        <v>4885</v>
      </c>
      <c r="C559" s="5" t="s">
        <v>27</v>
      </c>
      <c r="D559" s="5" t="s">
        <v>75</v>
      </c>
      <c r="E559" s="5" t="s">
        <v>45</v>
      </c>
      <c r="F559" s="7">
        <v>15</v>
      </c>
      <c r="G559" s="7">
        <v>20</v>
      </c>
      <c r="H559" s="5" t="s">
        <v>493</v>
      </c>
      <c r="I559" s="5" t="s">
        <v>108</v>
      </c>
      <c r="J559" s="5" t="s">
        <v>57</v>
      </c>
      <c r="K559" s="5" t="s">
        <v>25889</v>
      </c>
      <c r="L559" s="5" t="s">
        <v>25890</v>
      </c>
      <c r="M559" s="5" t="s">
        <v>37</v>
      </c>
      <c r="N559" s="5"/>
      <c r="O559" s="5" t="b">
        <f t="shared" ca="1" si="0"/>
        <v>1</v>
      </c>
      <c r="P559" s="5"/>
      <c r="Q559" s="5"/>
      <c r="R559" s="5"/>
      <c r="S559" s="5"/>
      <c r="T559" s="5"/>
      <c r="U559" s="5"/>
      <c r="V559" s="5"/>
      <c r="W559" s="5"/>
      <c r="X559" s="5"/>
      <c r="Y559" s="5"/>
      <c r="Z559" s="5"/>
      <c r="AA559" s="5"/>
      <c r="AB559" s="5"/>
      <c r="AC559" s="5"/>
      <c r="AD559" s="5"/>
    </row>
    <row r="560" spans="1:30" ht="19.5" customHeight="1">
      <c r="A560" s="5" t="s">
        <v>22644</v>
      </c>
      <c r="B560" s="5" t="s">
        <v>24915</v>
      </c>
      <c r="C560" s="5" t="s">
        <v>27</v>
      </c>
      <c r="D560" s="5" t="s">
        <v>47</v>
      </c>
      <c r="E560" s="5" t="s">
        <v>45</v>
      </c>
      <c r="F560" s="7">
        <v>15</v>
      </c>
      <c r="G560" s="7">
        <v>25</v>
      </c>
      <c r="H560" s="5" t="s">
        <v>151</v>
      </c>
      <c r="I560" s="5" t="s">
        <v>108</v>
      </c>
      <c r="J560" s="5" t="s">
        <v>2303</v>
      </c>
      <c r="K560" s="5" t="s">
        <v>25892</v>
      </c>
      <c r="L560" s="5" t="s">
        <v>25893</v>
      </c>
      <c r="M560" s="5" t="s">
        <v>167</v>
      </c>
      <c r="N560" s="5"/>
      <c r="O560" s="5" t="b">
        <f t="shared" ca="1" si="0"/>
        <v>1</v>
      </c>
      <c r="P560" s="5"/>
      <c r="Q560" s="5"/>
      <c r="R560" s="5"/>
      <c r="S560" s="5"/>
      <c r="T560" s="5"/>
      <c r="U560" s="5"/>
      <c r="V560" s="5"/>
      <c r="W560" s="5"/>
      <c r="X560" s="5"/>
      <c r="Y560" s="5"/>
      <c r="Z560" s="5"/>
      <c r="AA560" s="5"/>
      <c r="AB560" s="5"/>
      <c r="AC560" s="5"/>
      <c r="AD560" s="5"/>
    </row>
    <row r="561" spans="1:30" ht="19.5" customHeight="1">
      <c r="A561" s="5" t="s">
        <v>1457</v>
      </c>
      <c r="B561" s="5" t="s">
        <v>15538</v>
      </c>
      <c r="C561" s="5" t="s">
        <v>20</v>
      </c>
      <c r="D561" s="5" t="s">
        <v>1173</v>
      </c>
      <c r="E561" s="5" t="s">
        <v>45</v>
      </c>
      <c r="F561" s="7">
        <v>15</v>
      </c>
      <c r="G561" s="7">
        <v>22</v>
      </c>
      <c r="H561" s="5" t="s">
        <v>5164</v>
      </c>
      <c r="I561" s="5" t="s">
        <v>31</v>
      </c>
      <c r="J561" s="5" t="s">
        <v>117</v>
      </c>
      <c r="K561" s="9" t="s">
        <v>47</v>
      </c>
      <c r="L561" s="5" t="s">
        <v>15541</v>
      </c>
      <c r="M561" s="5" t="s">
        <v>100</v>
      </c>
      <c r="N561" s="5"/>
      <c r="O561" s="5" t="b">
        <f t="shared" ca="1" si="0"/>
        <v>1</v>
      </c>
      <c r="P561" s="5"/>
      <c r="Q561" s="5"/>
      <c r="R561" s="5"/>
      <c r="S561" s="5"/>
      <c r="T561" s="5"/>
      <c r="U561" s="5"/>
      <c r="V561" s="5"/>
      <c r="W561" s="5"/>
      <c r="X561" s="5"/>
      <c r="Y561" s="5"/>
      <c r="Z561" s="5"/>
      <c r="AA561" s="5"/>
      <c r="AB561" s="5"/>
      <c r="AC561" s="5"/>
      <c r="AD561" s="5"/>
    </row>
    <row r="562" spans="1:30" ht="19.5" customHeight="1">
      <c r="A562" s="5" t="s">
        <v>25897</v>
      </c>
      <c r="B562" s="5" t="s">
        <v>25898</v>
      </c>
      <c r="C562" s="5" t="s">
        <v>20</v>
      </c>
      <c r="D562" s="5" t="s">
        <v>47</v>
      </c>
      <c r="E562" s="5" t="s">
        <v>45</v>
      </c>
      <c r="F562" s="7">
        <v>15</v>
      </c>
      <c r="G562" s="7">
        <v>20</v>
      </c>
      <c r="H562" s="5" t="s">
        <v>493</v>
      </c>
      <c r="I562" s="5" t="s">
        <v>108</v>
      </c>
      <c r="J562" s="5" t="s">
        <v>6972</v>
      </c>
      <c r="K562" s="5" t="s">
        <v>25900</v>
      </c>
      <c r="L562" s="5" t="s">
        <v>25901</v>
      </c>
      <c r="M562" s="5" t="s">
        <v>167</v>
      </c>
      <c r="N562" s="5"/>
      <c r="O562" s="5" t="b">
        <f t="shared" ca="1" si="0"/>
        <v>1</v>
      </c>
      <c r="P562" s="5"/>
      <c r="Q562" s="5"/>
      <c r="R562" s="5"/>
      <c r="S562" s="5"/>
      <c r="T562" s="5"/>
      <c r="U562" s="5"/>
      <c r="V562" s="5"/>
      <c r="W562" s="5"/>
      <c r="X562" s="5"/>
      <c r="Y562" s="5"/>
      <c r="Z562" s="5"/>
      <c r="AA562" s="5"/>
      <c r="AB562" s="5"/>
      <c r="AC562" s="5"/>
      <c r="AD562" s="5"/>
    </row>
    <row r="563" spans="1:30" ht="19.5" customHeight="1">
      <c r="A563" s="5" t="s">
        <v>25902</v>
      </c>
      <c r="B563" s="5" t="s">
        <v>25903</v>
      </c>
      <c r="C563" s="5" t="s">
        <v>20</v>
      </c>
      <c r="D563" s="5" t="s">
        <v>1173</v>
      </c>
      <c r="E563" s="5" t="s">
        <v>45</v>
      </c>
      <c r="F563" s="7">
        <v>15</v>
      </c>
      <c r="G563" s="7">
        <v>25</v>
      </c>
      <c r="H563" s="5" t="s">
        <v>151</v>
      </c>
      <c r="I563" s="5" t="s">
        <v>125</v>
      </c>
      <c r="J563" s="5" t="s">
        <v>430</v>
      </c>
      <c r="K563" s="5" t="s">
        <v>25904</v>
      </c>
      <c r="L563" s="5" t="s">
        <v>25906</v>
      </c>
      <c r="M563" s="5" t="s">
        <v>167</v>
      </c>
      <c r="N563" s="5"/>
      <c r="O563" s="5" t="b">
        <f t="shared" ca="1" si="0"/>
        <v>1</v>
      </c>
      <c r="P563" s="5"/>
      <c r="Q563" s="5"/>
      <c r="R563" s="5"/>
      <c r="S563" s="5"/>
      <c r="T563" s="5"/>
      <c r="U563" s="5"/>
      <c r="V563" s="5"/>
      <c r="W563" s="5"/>
      <c r="X563" s="5"/>
      <c r="Y563" s="5"/>
      <c r="Z563" s="5"/>
      <c r="AA563" s="5"/>
      <c r="AB563" s="5"/>
      <c r="AC563" s="5"/>
      <c r="AD563" s="5"/>
    </row>
    <row r="564" spans="1:30" ht="19.5" customHeight="1">
      <c r="A564" s="5" t="s">
        <v>20631</v>
      </c>
      <c r="B564" s="5" t="s">
        <v>25908</v>
      </c>
      <c r="C564" s="5" t="s">
        <v>20</v>
      </c>
      <c r="D564" s="5" t="s">
        <v>1173</v>
      </c>
      <c r="E564" s="5" t="s">
        <v>919</v>
      </c>
      <c r="F564" s="7">
        <v>15</v>
      </c>
      <c r="G564" s="7">
        <v>25</v>
      </c>
      <c r="H564" s="5" t="s">
        <v>151</v>
      </c>
      <c r="I564" s="7" t="s">
        <v>24</v>
      </c>
      <c r="J564" s="5" t="s">
        <v>883</v>
      </c>
      <c r="K564" s="5" t="s">
        <v>25909</v>
      </c>
      <c r="L564" s="5" t="s">
        <v>25910</v>
      </c>
      <c r="M564" s="5" t="s">
        <v>167</v>
      </c>
      <c r="N564" s="5"/>
      <c r="O564" s="5" t="b">
        <f t="shared" ca="1" si="0"/>
        <v>1</v>
      </c>
      <c r="P564" s="5"/>
      <c r="Q564" s="5"/>
      <c r="R564" s="5"/>
      <c r="S564" s="5"/>
      <c r="T564" s="5"/>
      <c r="U564" s="5"/>
      <c r="V564" s="5"/>
      <c r="W564" s="5"/>
      <c r="X564" s="5"/>
      <c r="Y564" s="5"/>
      <c r="Z564" s="5"/>
      <c r="AA564" s="5"/>
      <c r="AB564" s="5"/>
      <c r="AC564" s="5"/>
      <c r="AD564" s="5"/>
    </row>
    <row r="565" spans="1:30" ht="19.5" customHeight="1">
      <c r="A565" s="5" t="s">
        <v>23194</v>
      </c>
      <c r="B565" s="5" t="s">
        <v>23195</v>
      </c>
      <c r="C565" s="5" t="s">
        <v>20</v>
      </c>
      <c r="D565" s="5" t="s">
        <v>21</v>
      </c>
      <c r="E565" s="5" t="s">
        <v>45</v>
      </c>
      <c r="F565" s="7">
        <v>15</v>
      </c>
      <c r="G565" s="7">
        <v>20</v>
      </c>
      <c r="H565" s="5" t="s">
        <v>493</v>
      </c>
      <c r="I565" s="5" t="s">
        <v>66</v>
      </c>
      <c r="J565" s="5" t="s">
        <v>106</v>
      </c>
      <c r="K565" s="5" t="s">
        <v>23196</v>
      </c>
      <c r="L565" s="5" t="s">
        <v>23197</v>
      </c>
      <c r="M565" s="5" t="s">
        <v>37</v>
      </c>
      <c r="N565" s="5"/>
      <c r="O565" s="5" t="b">
        <f t="shared" ca="1" si="0"/>
        <v>1</v>
      </c>
      <c r="P565" s="5"/>
      <c r="Q565" s="5"/>
      <c r="R565" s="5"/>
      <c r="S565" s="5"/>
      <c r="T565" s="5"/>
      <c r="U565" s="5"/>
      <c r="V565" s="5"/>
      <c r="W565" s="5"/>
      <c r="X565" s="5"/>
      <c r="Y565" s="5"/>
      <c r="Z565" s="5"/>
      <c r="AA565" s="5"/>
      <c r="AB565" s="5"/>
      <c r="AC565" s="5"/>
      <c r="AD565" s="5"/>
    </row>
    <row r="566" spans="1:30" ht="19.5" customHeight="1">
      <c r="A566" s="5" t="s">
        <v>25915</v>
      </c>
      <c r="B566" s="5" t="s">
        <v>25916</v>
      </c>
      <c r="C566" s="5" t="s">
        <v>20</v>
      </c>
      <c r="D566" s="5" t="s">
        <v>21</v>
      </c>
      <c r="E566" s="5" t="s">
        <v>29</v>
      </c>
      <c r="F566" s="7">
        <v>15</v>
      </c>
      <c r="G566" s="7">
        <v>20</v>
      </c>
      <c r="H566" s="5" t="s">
        <v>493</v>
      </c>
      <c r="I566" s="5" t="s">
        <v>108</v>
      </c>
      <c r="J566" s="5" t="s">
        <v>315</v>
      </c>
      <c r="K566" s="9" t="s">
        <v>47</v>
      </c>
      <c r="L566" s="5" t="s">
        <v>25918</v>
      </c>
      <c r="M566" s="5" t="s">
        <v>100</v>
      </c>
      <c r="N566" s="5"/>
      <c r="O566" s="5" t="b">
        <f t="shared" ca="1" si="0"/>
        <v>1</v>
      </c>
      <c r="P566" s="5"/>
      <c r="Q566" s="5"/>
      <c r="R566" s="5"/>
      <c r="S566" s="5"/>
      <c r="T566" s="5"/>
      <c r="U566" s="5"/>
      <c r="V566" s="5"/>
      <c r="W566" s="5"/>
      <c r="X566" s="5"/>
      <c r="Y566" s="5"/>
      <c r="Z566" s="5"/>
      <c r="AA566" s="5"/>
      <c r="AB566" s="5"/>
      <c r="AC566" s="5"/>
      <c r="AD566" s="5"/>
    </row>
    <row r="567" spans="1:30" ht="19.5" customHeight="1">
      <c r="A567" s="5" t="s">
        <v>25920</v>
      </c>
      <c r="B567" s="5" t="s">
        <v>25026</v>
      </c>
      <c r="C567" s="5" t="s">
        <v>20</v>
      </c>
      <c r="D567" s="5" t="s">
        <v>1616</v>
      </c>
      <c r="E567" s="5" t="s">
        <v>45</v>
      </c>
      <c r="F567" s="7">
        <v>15</v>
      </c>
      <c r="G567" s="7">
        <v>25</v>
      </c>
      <c r="H567" s="5" t="s">
        <v>151</v>
      </c>
      <c r="I567" s="5" t="s">
        <v>31</v>
      </c>
      <c r="J567" s="5" t="s">
        <v>479</v>
      </c>
      <c r="K567" s="5" t="s">
        <v>23702</v>
      </c>
      <c r="L567" s="5" t="s">
        <v>25921</v>
      </c>
      <c r="M567" s="5" t="s">
        <v>53</v>
      </c>
      <c r="N567" s="5"/>
      <c r="O567" s="5" t="b">
        <f t="shared" ca="1" si="0"/>
        <v>1</v>
      </c>
      <c r="P567" s="5"/>
      <c r="Q567" s="5"/>
      <c r="R567" s="5"/>
      <c r="S567" s="5"/>
      <c r="T567" s="5"/>
      <c r="U567" s="5"/>
      <c r="V567" s="5"/>
      <c r="W567" s="5"/>
      <c r="X567" s="5"/>
      <c r="Y567" s="5"/>
      <c r="Z567" s="5"/>
      <c r="AA567" s="5"/>
      <c r="AB567" s="5"/>
      <c r="AC567" s="5"/>
      <c r="AD567" s="5"/>
    </row>
    <row r="568" spans="1:30" ht="19.5" customHeight="1">
      <c r="A568" s="5" t="s">
        <v>25924</v>
      </c>
      <c r="B568" s="5" t="s">
        <v>19977</v>
      </c>
      <c r="C568" s="5" t="s">
        <v>20</v>
      </c>
      <c r="D568" s="5" t="s">
        <v>21</v>
      </c>
      <c r="E568" s="5" t="s">
        <v>45</v>
      </c>
      <c r="F568" s="7">
        <v>15</v>
      </c>
      <c r="G568" s="7">
        <v>25</v>
      </c>
      <c r="H568" s="5" t="s">
        <v>151</v>
      </c>
      <c r="I568" s="5" t="s">
        <v>31</v>
      </c>
      <c r="J568" s="5" t="s">
        <v>444</v>
      </c>
      <c r="K568" s="5" t="s">
        <v>25032</v>
      </c>
      <c r="L568" s="5" t="s">
        <v>25925</v>
      </c>
      <c r="M568" s="5" t="s">
        <v>1599</v>
      </c>
      <c r="N568" s="5"/>
      <c r="O568" s="5" t="b">
        <f t="shared" ca="1" si="0"/>
        <v>1</v>
      </c>
      <c r="P568" s="5"/>
      <c r="Q568" s="5"/>
      <c r="R568" s="5"/>
      <c r="S568" s="5"/>
      <c r="T568" s="5"/>
      <c r="U568" s="5"/>
      <c r="V568" s="5"/>
      <c r="W568" s="5"/>
      <c r="X568" s="5"/>
      <c r="Y568" s="5"/>
      <c r="Z568" s="5"/>
      <c r="AA568" s="5"/>
      <c r="AB568" s="5"/>
      <c r="AC568" s="5"/>
      <c r="AD568" s="5"/>
    </row>
    <row r="569" spans="1:30" ht="19.5" customHeight="1">
      <c r="A569" s="5" t="s">
        <v>1457</v>
      </c>
      <c r="B569" s="5" t="s">
        <v>14934</v>
      </c>
      <c r="C569" s="5" t="s">
        <v>20</v>
      </c>
      <c r="D569" s="5" t="s">
        <v>296</v>
      </c>
      <c r="E569" s="5" t="s">
        <v>45</v>
      </c>
      <c r="F569" s="7">
        <v>15</v>
      </c>
      <c r="G569" s="7">
        <v>20</v>
      </c>
      <c r="H569" s="5" t="s">
        <v>493</v>
      </c>
      <c r="I569" s="5" t="s">
        <v>108</v>
      </c>
      <c r="J569" s="5" t="s">
        <v>942</v>
      </c>
      <c r="K569" s="5" t="s">
        <v>14935</v>
      </c>
      <c r="L569" s="5" t="s">
        <v>25927</v>
      </c>
      <c r="M569" s="5" t="s">
        <v>167</v>
      </c>
      <c r="N569" s="5"/>
      <c r="O569" s="5" t="b">
        <f t="shared" ca="1" si="0"/>
        <v>1</v>
      </c>
      <c r="P569" s="5"/>
      <c r="Q569" s="5"/>
      <c r="R569" s="5"/>
      <c r="S569" s="5"/>
      <c r="T569" s="5"/>
      <c r="U569" s="5"/>
      <c r="V569" s="5"/>
      <c r="W569" s="5"/>
      <c r="X569" s="5"/>
      <c r="Y569" s="5"/>
      <c r="Z569" s="5"/>
      <c r="AA569" s="5"/>
      <c r="AB569" s="5"/>
      <c r="AC569" s="5"/>
      <c r="AD569" s="5"/>
    </row>
    <row r="570" spans="1:30" ht="19.5" customHeight="1">
      <c r="A570" s="5" t="s">
        <v>25929</v>
      </c>
      <c r="B570" s="5" t="s">
        <v>25930</v>
      </c>
      <c r="C570" s="5" t="s">
        <v>20</v>
      </c>
      <c r="D570" s="5" t="s">
        <v>296</v>
      </c>
      <c r="E570" s="5" t="s">
        <v>45</v>
      </c>
      <c r="F570" s="7">
        <v>15</v>
      </c>
      <c r="G570" s="7">
        <v>20</v>
      </c>
      <c r="H570" s="5" t="s">
        <v>493</v>
      </c>
      <c r="I570" s="5" t="s">
        <v>125</v>
      </c>
      <c r="J570" s="5" t="s">
        <v>76</v>
      </c>
      <c r="K570" s="5" t="s">
        <v>25932</v>
      </c>
      <c r="L570" s="5" t="s">
        <v>25933</v>
      </c>
      <c r="M570" s="5" t="s">
        <v>42</v>
      </c>
      <c r="N570" s="5"/>
      <c r="O570" s="5" t="b">
        <f t="shared" ca="1" si="0"/>
        <v>1</v>
      </c>
      <c r="P570" s="5"/>
      <c r="Q570" s="5"/>
      <c r="R570" s="5"/>
      <c r="S570" s="5"/>
      <c r="T570" s="5"/>
      <c r="U570" s="5"/>
      <c r="V570" s="5"/>
      <c r="W570" s="5"/>
      <c r="X570" s="5"/>
      <c r="Y570" s="5"/>
      <c r="Z570" s="5"/>
      <c r="AA570" s="5"/>
      <c r="AB570" s="5"/>
      <c r="AC570" s="5"/>
      <c r="AD570" s="5"/>
    </row>
    <row r="571" spans="1:30" ht="19.5" customHeight="1">
      <c r="A571" s="5" t="s">
        <v>25935</v>
      </c>
      <c r="B571" s="5" t="s">
        <v>25936</v>
      </c>
      <c r="C571" s="5" t="s">
        <v>20</v>
      </c>
      <c r="D571" s="5" t="s">
        <v>1173</v>
      </c>
      <c r="E571" s="5" t="s">
        <v>45</v>
      </c>
      <c r="F571" s="7">
        <v>15</v>
      </c>
      <c r="G571" s="7">
        <v>20</v>
      </c>
      <c r="H571" s="5" t="s">
        <v>493</v>
      </c>
      <c r="I571" s="5" t="s">
        <v>108</v>
      </c>
      <c r="J571" s="5" t="s">
        <v>252</v>
      </c>
      <c r="K571" s="9" t="s">
        <v>47</v>
      </c>
      <c r="L571" s="5" t="s">
        <v>25937</v>
      </c>
      <c r="M571" s="5" t="s">
        <v>53</v>
      </c>
      <c r="N571" s="5"/>
      <c r="O571" s="5" t="b">
        <f t="shared" ca="1" si="0"/>
        <v>1</v>
      </c>
      <c r="P571" s="5"/>
      <c r="Q571" s="5"/>
      <c r="R571" s="5"/>
      <c r="S571" s="5"/>
      <c r="T571" s="5"/>
      <c r="U571" s="5"/>
      <c r="V571" s="5"/>
      <c r="W571" s="5"/>
      <c r="X571" s="5"/>
      <c r="Y571" s="5"/>
      <c r="Z571" s="5"/>
      <c r="AA571" s="5"/>
      <c r="AB571" s="5"/>
      <c r="AC571" s="5"/>
      <c r="AD571" s="5"/>
    </row>
    <row r="572" spans="1:30" ht="19.5" customHeight="1">
      <c r="A572" s="5" t="s">
        <v>16700</v>
      </c>
      <c r="B572" s="5" t="s">
        <v>25941</v>
      </c>
      <c r="C572" s="5" t="s">
        <v>20</v>
      </c>
      <c r="D572" s="5" t="s">
        <v>21</v>
      </c>
      <c r="E572" s="5" t="s">
        <v>45</v>
      </c>
      <c r="F572" s="7">
        <v>15</v>
      </c>
      <c r="G572" s="7">
        <v>20</v>
      </c>
      <c r="H572" s="5" t="s">
        <v>493</v>
      </c>
      <c r="I572" s="5" t="s">
        <v>108</v>
      </c>
      <c r="J572" s="5" t="s">
        <v>48</v>
      </c>
      <c r="K572" s="5" t="s">
        <v>25942</v>
      </c>
      <c r="L572" s="5" t="s">
        <v>25943</v>
      </c>
      <c r="M572" s="5" t="s">
        <v>100</v>
      </c>
      <c r="N572" s="5"/>
      <c r="O572" s="5" t="b">
        <f t="shared" ca="1" si="0"/>
        <v>1</v>
      </c>
      <c r="P572" s="5"/>
      <c r="Q572" s="5"/>
      <c r="R572" s="5"/>
      <c r="S572" s="5"/>
      <c r="T572" s="5"/>
      <c r="U572" s="5"/>
      <c r="V572" s="5"/>
      <c r="W572" s="5"/>
      <c r="X572" s="5"/>
      <c r="Y572" s="5"/>
      <c r="Z572" s="5"/>
      <c r="AA572" s="5"/>
      <c r="AB572" s="5"/>
      <c r="AC572" s="5"/>
      <c r="AD572" s="5"/>
    </row>
    <row r="573" spans="1:30" ht="19.5" customHeight="1">
      <c r="A573" s="5" t="s">
        <v>25850</v>
      </c>
      <c r="B573" s="5" t="s">
        <v>15329</v>
      </c>
      <c r="C573" s="5" t="s">
        <v>20</v>
      </c>
      <c r="D573" s="5" t="s">
        <v>1173</v>
      </c>
      <c r="E573" s="5" t="s">
        <v>29</v>
      </c>
      <c r="F573" s="7">
        <v>15</v>
      </c>
      <c r="G573" s="7">
        <v>25</v>
      </c>
      <c r="H573" s="5" t="s">
        <v>151</v>
      </c>
      <c r="I573" s="5" t="s">
        <v>31</v>
      </c>
      <c r="J573" s="5" t="s">
        <v>106</v>
      </c>
      <c r="K573" s="5" t="s">
        <v>25658</v>
      </c>
      <c r="L573" s="5" t="s">
        <v>25851</v>
      </c>
      <c r="M573" s="5" t="s">
        <v>648</v>
      </c>
      <c r="N573" s="5" t="b">
        <f ca="1">IFERROR(__xludf.DUMMYFUNCTION("REGEXMATCH(A573,""前端"")"),FALSE)</f>
        <v>0</v>
      </c>
      <c r="O573" s="5" t="b">
        <f t="shared" ca="1" si="0"/>
        <v>1</v>
      </c>
      <c r="P573" s="5"/>
      <c r="Q573" s="5"/>
      <c r="R573" s="5"/>
      <c r="S573" s="5"/>
      <c r="T573" s="5"/>
      <c r="U573" s="5"/>
      <c r="V573" s="5"/>
      <c r="W573" s="5"/>
      <c r="X573" s="5"/>
      <c r="Y573" s="5"/>
      <c r="Z573" s="5"/>
      <c r="AA573" s="5"/>
      <c r="AB573" s="5"/>
      <c r="AC573" s="5"/>
      <c r="AD573" s="5"/>
    </row>
    <row r="574" spans="1:30" ht="19.5" customHeight="1">
      <c r="A574" s="5" t="s">
        <v>25852</v>
      </c>
      <c r="B574" s="5" t="s">
        <v>15329</v>
      </c>
      <c r="C574" s="5" t="s">
        <v>20</v>
      </c>
      <c r="D574" s="5" t="s">
        <v>1173</v>
      </c>
      <c r="E574" s="5" t="s">
        <v>29</v>
      </c>
      <c r="F574" s="7">
        <v>15</v>
      </c>
      <c r="G574" s="7">
        <v>25</v>
      </c>
      <c r="H574" s="5" t="s">
        <v>151</v>
      </c>
      <c r="I574" s="5" t="s">
        <v>31</v>
      </c>
      <c r="J574" s="5" t="s">
        <v>106</v>
      </c>
      <c r="K574" s="5" t="s">
        <v>25658</v>
      </c>
      <c r="L574" s="5" t="s">
        <v>25853</v>
      </c>
      <c r="M574" s="5" t="s">
        <v>648</v>
      </c>
      <c r="N574" s="5"/>
      <c r="O574" s="5" t="b">
        <f t="shared" ca="1" si="0"/>
        <v>1</v>
      </c>
      <c r="P574" s="5"/>
      <c r="Q574" s="5"/>
      <c r="R574" s="5"/>
      <c r="S574" s="5"/>
      <c r="T574" s="5"/>
      <c r="U574" s="5"/>
      <c r="V574" s="5"/>
      <c r="W574" s="5"/>
      <c r="X574" s="5"/>
      <c r="Y574" s="5"/>
      <c r="Z574" s="5"/>
      <c r="AA574" s="5"/>
      <c r="AB574" s="5"/>
      <c r="AC574" s="5"/>
      <c r="AD574" s="5"/>
    </row>
    <row r="575" spans="1:30" ht="19.5" customHeight="1">
      <c r="A575" s="5" t="s">
        <v>396</v>
      </c>
      <c r="B575" s="5" t="s">
        <v>19074</v>
      </c>
      <c r="C575" s="5" t="s">
        <v>20</v>
      </c>
      <c r="D575" s="5" t="s">
        <v>1173</v>
      </c>
      <c r="E575" s="5" t="s">
        <v>45</v>
      </c>
      <c r="F575" s="7">
        <v>15</v>
      </c>
      <c r="G575" s="7">
        <v>25</v>
      </c>
      <c r="H575" s="5" t="s">
        <v>151</v>
      </c>
      <c r="I575" s="5" t="s">
        <v>66</v>
      </c>
      <c r="J575" s="5" t="s">
        <v>110</v>
      </c>
      <c r="K575" s="5" t="s">
        <v>19076</v>
      </c>
      <c r="L575" s="5" t="s">
        <v>24981</v>
      </c>
      <c r="M575" s="5" t="s">
        <v>37</v>
      </c>
      <c r="N575" s="5"/>
      <c r="O575" s="5" t="b">
        <f t="shared" ca="1" si="0"/>
        <v>1</v>
      </c>
      <c r="P575" s="5"/>
      <c r="Q575" s="5"/>
      <c r="R575" s="5"/>
      <c r="S575" s="5"/>
      <c r="T575" s="5"/>
      <c r="U575" s="5"/>
      <c r="V575" s="5"/>
      <c r="W575" s="5"/>
      <c r="X575" s="5"/>
      <c r="Y575" s="5"/>
      <c r="Z575" s="5"/>
      <c r="AA575" s="5"/>
      <c r="AB575" s="5"/>
      <c r="AC575" s="5"/>
      <c r="AD575" s="5"/>
    </row>
    <row r="576" spans="1:30" ht="19.5" customHeight="1">
      <c r="A576" s="5" t="s">
        <v>765</v>
      </c>
      <c r="B576" s="5" t="s">
        <v>19074</v>
      </c>
      <c r="C576" s="5" t="s">
        <v>20</v>
      </c>
      <c r="D576" s="5" t="s">
        <v>1173</v>
      </c>
      <c r="E576" s="5" t="s">
        <v>45</v>
      </c>
      <c r="F576" s="7">
        <v>15</v>
      </c>
      <c r="G576" s="7">
        <v>20</v>
      </c>
      <c r="H576" s="5" t="s">
        <v>493</v>
      </c>
      <c r="I576" s="5" t="s">
        <v>66</v>
      </c>
      <c r="J576" s="5" t="s">
        <v>110</v>
      </c>
      <c r="K576" s="5" t="s">
        <v>19076</v>
      </c>
      <c r="L576" s="5" t="s">
        <v>25950</v>
      </c>
      <c r="M576" s="5" t="s">
        <v>37</v>
      </c>
      <c r="N576" s="5"/>
      <c r="O576" s="5" t="b">
        <f t="shared" ca="1" si="0"/>
        <v>1</v>
      </c>
      <c r="P576" s="5"/>
      <c r="Q576" s="5"/>
      <c r="R576" s="5"/>
      <c r="S576" s="5"/>
      <c r="T576" s="5"/>
      <c r="U576" s="5"/>
      <c r="V576" s="5"/>
      <c r="W576" s="5"/>
      <c r="X576" s="5"/>
      <c r="Y576" s="5"/>
      <c r="Z576" s="5"/>
      <c r="AA576" s="5"/>
      <c r="AB576" s="5"/>
      <c r="AC576" s="5"/>
      <c r="AD576" s="5"/>
    </row>
    <row r="577" spans="1:30" ht="19.5" customHeight="1">
      <c r="A577" s="5" t="s">
        <v>14615</v>
      </c>
      <c r="B577" s="5" t="s">
        <v>19074</v>
      </c>
      <c r="C577" s="5" t="s">
        <v>20</v>
      </c>
      <c r="D577" s="5" t="s">
        <v>1173</v>
      </c>
      <c r="E577" s="5" t="s">
        <v>45</v>
      </c>
      <c r="F577" s="7">
        <v>15</v>
      </c>
      <c r="G577" s="7">
        <v>25</v>
      </c>
      <c r="H577" s="5" t="s">
        <v>151</v>
      </c>
      <c r="I577" s="5" t="s">
        <v>66</v>
      </c>
      <c r="J577" s="5" t="s">
        <v>110</v>
      </c>
      <c r="K577" s="5" t="s">
        <v>19076</v>
      </c>
      <c r="L577" s="5" t="s">
        <v>24981</v>
      </c>
      <c r="M577" s="5" t="s">
        <v>37</v>
      </c>
      <c r="N577" s="5"/>
      <c r="O577" s="5" t="b">
        <f t="shared" ca="1" si="0"/>
        <v>1</v>
      </c>
      <c r="P577" s="5"/>
      <c r="Q577" s="5"/>
      <c r="R577" s="5"/>
      <c r="S577" s="5"/>
      <c r="T577" s="5"/>
      <c r="U577" s="5"/>
      <c r="V577" s="5"/>
      <c r="W577" s="5"/>
      <c r="X577" s="5"/>
      <c r="Y577" s="5"/>
      <c r="Z577" s="5"/>
      <c r="AA577" s="5"/>
      <c r="AB577" s="5"/>
      <c r="AC577" s="5"/>
      <c r="AD577" s="5"/>
    </row>
    <row r="578" spans="1:30" ht="19.5" customHeight="1">
      <c r="A578" s="5" t="s">
        <v>20922</v>
      </c>
      <c r="B578" s="5" t="s">
        <v>1450</v>
      </c>
      <c r="C578" s="5" t="s">
        <v>20</v>
      </c>
      <c r="D578" s="5" t="s">
        <v>21</v>
      </c>
      <c r="E578" s="5" t="s">
        <v>45</v>
      </c>
      <c r="F578" s="7">
        <v>15</v>
      </c>
      <c r="G578" s="7">
        <v>22</v>
      </c>
      <c r="H578" s="5" t="s">
        <v>5164</v>
      </c>
      <c r="I578" s="5" t="s">
        <v>108</v>
      </c>
      <c r="J578" s="5" t="s">
        <v>706</v>
      </c>
      <c r="K578" s="5" t="s">
        <v>25955</v>
      </c>
      <c r="L578" s="9" t="s">
        <v>47</v>
      </c>
      <c r="M578" s="5" t="s">
        <v>167</v>
      </c>
      <c r="N578" s="5" t="b">
        <f ca="1">IFERROR(__xludf.DUMMYFUNCTION("REGEXMATCH(A578,""前端"")"),TRUE)</f>
        <v>1</v>
      </c>
      <c r="O578" s="5" t="b">
        <f t="shared" ca="1" si="0"/>
        <v>1</v>
      </c>
      <c r="P578" s="5"/>
      <c r="Q578" s="5"/>
      <c r="R578" s="5"/>
      <c r="S578" s="5"/>
      <c r="T578" s="5"/>
      <c r="U578" s="5"/>
      <c r="V578" s="5"/>
      <c r="W578" s="5"/>
      <c r="X578" s="5"/>
      <c r="Y578" s="5"/>
      <c r="Z578" s="5"/>
      <c r="AA578" s="5"/>
      <c r="AB578" s="5"/>
      <c r="AC578" s="5"/>
      <c r="AD578" s="5"/>
    </row>
    <row r="579" spans="1:30" ht="19.5" customHeight="1">
      <c r="A579" s="5" t="s">
        <v>25967</v>
      </c>
      <c r="B579" s="5" t="s">
        <v>25916</v>
      </c>
      <c r="C579" s="5" t="s">
        <v>20</v>
      </c>
      <c r="D579" s="5" t="s">
        <v>21</v>
      </c>
      <c r="E579" s="5" t="s">
        <v>45</v>
      </c>
      <c r="F579" s="7">
        <v>15</v>
      </c>
      <c r="G579" s="7">
        <v>20</v>
      </c>
      <c r="H579" s="5" t="s">
        <v>493</v>
      </c>
      <c r="I579" s="5" t="s">
        <v>31</v>
      </c>
      <c r="J579" s="5" t="s">
        <v>315</v>
      </c>
      <c r="K579" s="9" t="s">
        <v>47</v>
      </c>
      <c r="L579" s="5" t="s">
        <v>25970</v>
      </c>
      <c r="M579" s="5" t="s">
        <v>100</v>
      </c>
      <c r="N579" s="5"/>
      <c r="O579" s="5" t="b">
        <f t="shared" ca="1" si="0"/>
        <v>1</v>
      </c>
      <c r="P579" s="5"/>
      <c r="Q579" s="5"/>
      <c r="R579" s="5"/>
      <c r="S579" s="5"/>
      <c r="T579" s="5"/>
      <c r="U579" s="5"/>
      <c r="V579" s="5"/>
      <c r="W579" s="5"/>
      <c r="X579" s="5"/>
      <c r="Y579" s="5"/>
      <c r="Z579" s="5"/>
      <c r="AA579" s="5"/>
      <c r="AB579" s="5"/>
      <c r="AC579" s="5"/>
      <c r="AD579" s="5"/>
    </row>
    <row r="580" spans="1:30" ht="19.5" customHeight="1">
      <c r="A580" s="5" t="s">
        <v>25971</v>
      </c>
      <c r="B580" s="5" t="s">
        <v>19977</v>
      </c>
      <c r="C580" s="5" t="s">
        <v>20</v>
      </c>
      <c r="D580" s="5" t="s">
        <v>47</v>
      </c>
      <c r="E580" s="5" t="s">
        <v>45</v>
      </c>
      <c r="F580" s="7">
        <v>15</v>
      </c>
      <c r="G580" s="7">
        <v>25</v>
      </c>
      <c r="H580" s="5" t="s">
        <v>151</v>
      </c>
      <c r="I580" s="5" t="s">
        <v>108</v>
      </c>
      <c r="J580" s="5" t="s">
        <v>444</v>
      </c>
      <c r="K580" s="5" t="s">
        <v>5612</v>
      </c>
      <c r="L580" s="5" t="s">
        <v>25973</v>
      </c>
      <c r="M580" s="5" t="s">
        <v>1599</v>
      </c>
      <c r="N580" s="5"/>
      <c r="O580" s="5" t="b">
        <f t="shared" ca="1" si="0"/>
        <v>1</v>
      </c>
      <c r="P580" s="5"/>
      <c r="Q580" s="5"/>
      <c r="R580" s="5"/>
      <c r="S580" s="5"/>
      <c r="T580" s="5"/>
      <c r="U580" s="5"/>
      <c r="V580" s="5"/>
      <c r="W580" s="5"/>
      <c r="X580" s="5"/>
      <c r="Y580" s="5"/>
      <c r="Z580" s="5"/>
      <c r="AA580" s="5"/>
      <c r="AB580" s="5"/>
      <c r="AC580" s="5"/>
      <c r="AD580" s="5"/>
    </row>
    <row r="581" spans="1:30" ht="19.5" customHeight="1">
      <c r="A581" s="5" t="s">
        <v>15291</v>
      </c>
      <c r="B581" s="5" t="s">
        <v>9523</v>
      </c>
      <c r="C581" s="5" t="s">
        <v>41</v>
      </c>
      <c r="D581" s="5" t="s">
        <v>47</v>
      </c>
      <c r="E581" s="5" t="s">
        <v>45</v>
      </c>
      <c r="F581" s="7">
        <v>15</v>
      </c>
      <c r="G581" s="7">
        <v>22</v>
      </c>
      <c r="H581" s="5" t="s">
        <v>5164</v>
      </c>
      <c r="I581" s="5" t="s">
        <v>66</v>
      </c>
      <c r="J581" s="5" t="s">
        <v>48</v>
      </c>
      <c r="K581" s="5" t="s">
        <v>15294</v>
      </c>
      <c r="L581" s="5" t="s">
        <v>15295</v>
      </c>
      <c r="M581" s="5" t="s">
        <v>37</v>
      </c>
      <c r="N581" s="5"/>
      <c r="O581" s="5" t="b">
        <f t="shared" ca="1" si="0"/>
        <v>1</v>
      </c>
      <c r="P581" s="5"/>
      <c r="Q581" s="5"/>
      <c r="R581" s="5"/>
      <c r="S581" s="5"/>
      <c r="T581" s="5"/>
      <c r="U581" s="5"/>
      <c r="V581" s="5"/>
      <c r="W581" s="5"/>
      <c r="X581" s="5"/>
      <c r="Y581" s="5"/>
      <c r="Z581" s="5"/>
      <c r="AA581" s="5"/>
      <c r="AB581" s="5"/>
      <c r="AC581" s="5"/>
      <c r="AD581" s="5"/>
    </row>
    <row r="582" spans="1:30" ht="19.5" customHeight="1">
      <c r="A582" s="5" t="s">
        <v>25974</v>
      </c>
      <c r="B582" s="5" t="s">
        <v>17419</v>
      </c>
      <c r="C582" s="5" t="s">
        <v>41</v>
      </c>
      <c r="D582" s="5" t="s">
        <v>94</v>
      </c>
      <c r="E582" s="5" t="s">
        <v>29</v>
      </c>
      <c r="F582" s="7">
        <v>15</v>
      </c>
      <c r="G582" s="7">
        <v>28</v>
      </c>
      <c r="H582" s="5" t="s">
        <v>652</v>
      </c>
      <c r="I582" s="5" t="s">
        <v>108</v>
      </c>
      <c r="J582" s="5" t="s">
        <v>57</v>
      </c>
      <c r="K582" s="5" t="s">
        <v>17421</v>
      </c>
      <c r="L582" s="5" t="s">
        <v>25975</v>
      </c>
      <c r="M582" s="5" t="s">
        <v>53</v>
      </c>
      <c r="N582" s="5"/>
      <c r="O582" s="5" t="b">
        <f t="shared" ca="1" si="0"/>
        <v>1</v>
      </c>
      <c r="P582" s="5"/>
      <c r="Q582" s="5"/>
      <c r="R582" s="5"/>
      <c r="S582" s="5"/>
      <c r="T582" s="5"/>
      <c r="U582" s="5"/>
      <c r="V582" s="5"/>
      <c r="W582" s="5"/>
      <c r="X582" s="5"/>
      <c r="Y582" s="5"/>
      <c r="Z582" s="5"/>
      <c r="AA582" s="5"/>
      <c r="AB582" s="5"/>
      <c r="AC582" s="5"/>
      <c r="AD582" s="5"/>
    </row>
    <row r="583" spans="1:30" ht="19.5" customHeight="1">
      <c r="A583" s="5" t="s">
        <v>16673</v>
      </c>
      <c r="B583" s="5" t="s">
        <v>7486</v>
      </c>
      <c r="C583" s="5" t="s">
        <v>41</v>
      </c>
      <c r="D583" s="5" t="s">
        <v>94</v>
      </c>
      <c r="E583" s="5" t="s">
        <v>45</v>
      </c>
      <c r="F583" s="7">
        <v>15</v>
      </c>
      <c r="G583" s="7">
        <v>20</v>
      </c>
      <c r="H583" s="5" t="s">
        <v>493</v>
      </c>
      <c r="I583" s="5" t="s">
        <v>66</v>
      </c>
      <c r="J583" s="5" t="s">
        <v>76</v>
      </c>
      <c r="K583" s="5" t="s">
        <v>16675</v>
      </c>
      <c r="L583" s="5" t="s">
        <v>16677</v>
      </c>
      <c r="M583" s="5" t="s">
        <v>53</v>
      </c>
      <c r="N583" s="5"/>
      <c r="O583" s="5" t="b">
        <f t="shared" ca="1" si="0"/>
        <v>1</v>
      </c>
      <c r="P583" s="5"/>
      <c r="Q583" s="5"/>
      <c r="R583" s="5"/>
      <c r="S583" s="5"/>
      <c r="T583" s="5"/>
      <c r="U583" s="5"/>
      <c r="V583" s="5"/>
      <c r="W583" s="5"/>
      <c r="X583" s="5"/>
      <c r="Y583" s="5"/>
      <c r="Z583" s="5"/>
      <c r="AA583" s="5"/>
      <c r="AB583" s="5"/>
      <c r="AC583" s="5"/>
      <c r="AD583" s="5"/>
    </row>
    <row r="584" spans="1:30" ht="19.5" customHeight="1">
      <c r="A584" s="5" t="s">
        <v>25980</v>
      </c>
      <c r="B584" s="5" t="s">
        <v>11593</v>
      </c>
      <c r="C584" s="5" t="s">
        <v>41</v>
      </c>
      <c r="D584" s="5" t="s">
        <v>47</v>
      </c>
      <c r="E584" s="5" t="s">
        <v>29</v>
      </c>
      <c r="F584" s="7">
        <v>15</v>
      </c>
      <c r="G584" s="7">
        <v>25</v>
      </c>
      <c r="H584" s="5" t="s">
        <v>151</v>
      </c>
      <c r="I584" s="5" t="s">
        <v>108</v>
      </c>
      <c r="J584" s="5" t="s">
        <v>106</v>
      </c>
      <c r="K584" s="5" t="s">
        <v>25981</v>
      </c>
      <c r="L584" s="5" t="s">
        <v>25982</v>
      </c>
      <c r="M584" s="5" t="s">
        <v>167</v>
      </c>
      <c r="N584" s="5"/>
      <c r="O584" s="5" t="b">
        <f t="shared" ca="1" si="0"/>
        <v>1</v>
      </c>
      <c r="P584" s="5"/>
      <c r="Q584" s="5"/>
      <c r="R584" s="5"/>
      <c r="S584" s="5"/>
      <c r="T584" s="5"/>
      <c r="U584" s="5"/>
      <c r="V584" s="5"/>
      <c r="W584" s="5"/>
      <c r="X584" s="5"/>
      <c r="Y584" s="5"/>
      <c r="Z584" s="5"/>
      <c r="AA584" s="5"/>
      <c r="AB584" s="5"/>
      <c r="AC584" s="5"/>
      <c r="AD584" s="5"/>
    </row>
    <row r="585" spans="1:30" ht="19.5" customHeight="1">
      <c r="A585" s="5" t="s">
        <v>25984</v>
      </c>
      <c r="B585" s="5" t="s">
        <v>25985</v>
      </c>
      <c r="C585" s="5" t="s">
        <v>41</v>
      </c>
      <c r="D585" s="5" t="s">
        <v>94</v>
      </c>
      <c r="E585" s="5" t="s">
        <v>45</v>
      </c>
      <c r="F585" s="7">
        <v>15</v>
      </c>
      <c r="G585" s="7">
        <v>20</v>
      </c>
      <c r="H585" s="5" t="s">
        <v>493</v>
      </c>
      <c r="I585" s="5" t="s">
        <v>31</v>
      </c>
      <c r="J585" s="5" t="s">
        <v>87</v>
      </c>
      <c r="K585" s="5" t="s">
        <v>25986</v>
      </c>
      <c r="L585" s="5" t="s">
        <v>25987</v>
      </c>
      <c r="M585" s="5" t="s">
        <v>53</v>
      </c>
      <c r="N585" s="5"/>
      <c r="O585" s="5" t="b">
        <f t="shared" ca="1" si="0"/>
        <v>1</v>
      </c>
      <c r="P585" s="5"/>
      <c r="Q585" s="5"/>
      <c r="R585" s="5"/>
      <c r="S585" s="5"/>
      <c r="T585" s="5"/>
      <c r="U585" s="5"/>
      <c r="V585" s="5"/>
      <c r="W585" s="5"/>
      <c r="X585" s="5"/>
      <c r="Y585" s="5"/>
      <c r="Z585" s="5"/>
      <c r="AA585" s="5"/>
      <c r="AB585" s="5"/>
      <c r="AC585" s="5"/>
      <c r="AD585" s="5"/>
    </row>
    <row r="586" spans="1:30" ht="19.5" customHeight="1">
      <c r="A586" s="5" t="s">
        <v>25991</v>
      </c>
      <c r="B586" s="5" t="s">
        <v>24006</v>
      </c>
      <c r="C586" s="5" t="s">
        <v>41</v>
      </c>
      <c r="D586" s="5" t="s">
        <v>874</v>
      </c>
      <c r="E586" s="5" t="s">
        <v>29</v>
      </c>
      <c r="F586" s="7">
        <v>15</v>
      </c>
      <c r="G586" s="7">
        <v>20</v>
      </c>
      <c r="H586" s="5" t="s">
        <v>493</v>
      </c>
      <c r="I586" s="5" t="s">
        <v>31</v>
      </c>
      <c r="J586" s="5" t="s">
        <v>57</v>
      </c>
      <c r="K586" s="5" t="s">
        <v>24007</v>
      </c>
      <c r="L586" s="5" t="s">
        <v>25992</v>
      </c>
      <c r="M586" s="5" t="s">
        <v>53</v>
      </c>
      <c r="N586" s="5"/>
      <c r="O586" s="5" t="b">
        <f t="shared" ca="1" si="0"/>
        <v>1</v>
      </c>
      <c r="P586" s="5"/>
      <c r="Q586" s="5"/>
      <c r="R586" s="5"/>
      <c r="S586" s="5"/>
      <c r="T586" s="5"/>
      <c r="U586" s="5"/>
      <c r="V586" s="5"/>
      <c r="W586" s="5"/>
      <c r="X586" s="5"/>
      <c r="Y586" s="5"/>
      <c r="Z586" s="5"/>
      <c r="AA586" s="5"/>
      <c r="AB586" s="5"/>
      <c r="AC586" s="5"/>
      <c r="AD586" s="5"/>
    </row>
    <row r="587" spans="1:30" ht="19.5" customHeight="1">
      <c r="A587" s="5" t="s">
        <v>396</v>
      </c>
      <c r="B587" s="5" t="s">
        <v>15610</v>
      </c>
      <c r="C587" s="5" t="s">
        <v>41</v>
      </c>
      <c r="D587" s="5" t="s">
        <v>94</v>
      </c>
      <c r="E587" s="5" t="s">
        <v>45</v>
      </c>
      <c r="F587" s="7">
        <v>15</v>
      </c>
      <c r="G587" s="7">
        <v>30</v>
      </c>
      <c r="H587" s="5" t="s">
        <v>2134</v>
      </c>
      <c r="I587" s="7" t="s">
        <v>24</v>
      </c>
      <c r="J587" s="5" t="s">
        <v>76</v>
      </c>
      <c r="K587" s="5" t="s">
        <v>15611</v>
      </c>
      <c r="L587" s="5" t="s">
        <v>15612</v>
      </c>
      <c r="M587" s="5" t="s">
        <v>53</v>
      </c>
      <c r="N587" s="5"/>
      <c r="O587" s="5" t="b">
        <f t="shared" ca="1" si="0"/>
        <v>1</v>
      </c>
      <c r="P587" s="5"/>
      <c r="Q587" s="5"/>
      <c r="R587" s="5"/>
      <c r="S587" s="5"/>
      <c r="T587" s="5"/>
      <c r="U587" s="5"/>
      <c r="V587" s="5"/>
      <c r="W587" s="5"/>
      <c r="X587" s="5"/>
      <c r="Y587" s="5"/>
      <c r="Z587" s="5"/>
      <c r="AA587" s="5"/>
      <c r="AB587" s="5"/>
      <c r="AC587" s="5"/>
      <c r="AD587" s="5"/>
    </row>
    <row r="588" spans="1:30" ht="19.5" customHeight="1">
      <c r="A588" s="5" t="s">
        <v>14116</v>
      </c>
      <c r="B588" s="5" t="s">
        <v>4099</v>
      </c>
      <c r="C588" s="5" t="s">
        <v>41</v>
      </c>
      <c r="D588" s="5" t="s">
        <v>94</v>
      </c>
      <c r="E588" s="5" t="s">
        <v>29</v>
      </c>
      <c r="F588" s="7">
        <v>15</v>
      </c>
      <c r="G588" s="7">
        <v>30</v>
      </c>
      <c r="H588" s="5" t="s">
        <v>2134</v>
      </c>
      <c r="I588" s="5" t="s">
        <v>108</v>
      </c>
      <c r="J588" s="5" t="s">
        <v>315</v>
      </c>
      <c r="K588" s="5" t="s">
        <v>7766</v>
      </c>
      <c r="L588" s="5" t="s">
        <v>25996</v>
      </c>
      <c r="M588" s="5" t="s">
        <v>100</v>
      </c>
      <c r="N588" s="5"/>
      <c r="O588" s="5" t="b">
        <f t="shared" ca="1" si="0"/>
        <v>1</v>
      </c>
      <c r="P588" s="5"/>
      <c r="Q588" s="5"/>
      <c r="R588" s="5"/>
      <c r="S588" s="5"/>
      <c r="T588" s="5"/>
      <c r="U588" s="5"/>
      <c r="V588" s="5"/>
      <c r="W588" s="5"/>
      <c r="X588" s="5"/>
      <c r="Y588" s="5"/>
      <c r="Z588" s="5"/>
      <c r="AA588" s="5"/>
      <c r="AB588" s="5"/>
      <c r="AC588" s="5"/>
      <c r="AD588" s="5"/>
    </row>
    <row r="589" spans="1:30" ht="19.5" customHeight="1">
      <c r="A589" s="5" t="s">
        <v>25998</v>
      </c>
      <c r="B589" s="5" t="s">
        <v>25999</v>
      </c>
      <c r="C589" s="5" t="s">
        <v>41</v>
      </c>
      <c r="D589" s="5" t="s">
        <v>94</v>
      </c>
      <c r="E589" s="5" t="s">
        <v>29</v>
      </c>
      <c r="F589" s="7">
        <v>15</v>
      </c>
      <c r="G589" s="7">
        <v>20</v>
      </c>
      <c r="H589" s="5" t="s">
        <v>493</v>
      </c>
      <c r="I589" s="5" t="s">
        <v>108</v>
      </c>
      <c r="J589" s="5" t="s">
        <v>110</v>
      </c>
      <c r="K589" s="5" t="s">
        <v>26000</v>
      </c>
      <c r="L589" s="5" t="s">
        <v>26001</v>
      </c>
      <c r="M589" s="5" t="s">
        <v>53</v>
      </c>
      <c r="N589" s="5"/>
      <c r="O589" s="5" t="b">
        <f t="shared" ca="1" si="0"/>
        <v>1</v>
      </c>
      <c r="P589" s="5"/>
      <c r="Q589" s="5"/>
      <c r="R589" s="5"/>
      <c r="S589" s="5"/>
      <c r="T589" s="5"/>
      <c r="U589" s="5"/>
      <c r="V589" s="5"/>
      <c r="W589" s="5"/>
      <c r="X589" s="5"/>
      <c r="Y589" s="5"/>
      <c r="Z589" s="5"/>
      <c r="AA589" s="5"/>
      <c r="AB589" s="5"/>
      <c r="AC589" s="5"/>
      <c r="AD589" s="5"/>
    </row>
    <row r="590" spans="1:30" ht="19.5" customHeight="1">
      <c r="A590" s="5" t="s">
        <v>13319</v>
      </c>
      <c r="B590" s="5" t="s">
        <v>23299</v>
      </c>
      <c r="C590" s="5" t="s">
        <v>41</v>
      </c>
      <c r="D590" s="5" t="s">
        <v>94</v>
      </c>
      <c r="E590" s="5" t="s">
        <v>45</v>
      </c>
      <c r="F590" s="7">
        <v>15</v>
      </c>
      <c r="G590" s="7">
        <v>25</v>
      </c>
      <c r="H590" s="5" t="s">
        <v>151</v>
      </c>
      <c r="I590" s="5" t="s">
        <v>108</v>
      </c>
      <c r="J590" s="5" t="s">
        <v>57</v>
      </c>
      <c r="K590" s="5" t="s">
        <v>23300</v>
      </c>
      <c r="L590" s="5" t="s">
        <v>26008</v>
      </c>
      <c r="M590" s="5" t="s">
        <v>100</v>
      </c>
      <c r="N590" s="5"/>
      <c r="O590" s="5" t="b">
        <f t="shared" ca="1" si="0"/>
        <v>1</v>
      </c>
      <c r="P590" s="5"/>
      <c r="Q590" s="5"/>
      <c r="R590" s="5"/>
      <c r="S590" s="5"/>
      <c r="T590" s="5"/>
      <c r="U590" s="5"/>
      <c r="V590" s="5"/>
      <c r="W590" s="5"/>
      <c r="X590" s="5"/>
      <c r="Y590" s="5"/>
      <c r="Z590" s="5"/>
      <c r="AA590" s="5"/>
      <c r="AB590" s="5"/>
      <c r="AC590" s="5"/>
      <c r="AD590" s="5"/>
    </row>
    <row r="591" spans="1:30" ht="19.5" customHeight="1">
      <c r="A591" s="5" t="s">
        <v>23971</v>
      </c>
      <c r="B591" s="5" t="s">
        <v>25577</v>
      </c>
      <c r="C591" s="5" t="s">
        <v>41</v>
      </c>
      <c r="D591" s="5" t="s">
        <v>94</v>
      </c>
      <c r="E591" s="5" t="s">
        <v>29</v>
      </c>
      <c r="F591" s="7">
        <v>15</v>
      </c>
      <c r="G591" s="7">
        <v>20</v>
      </c>
      <c r="H591" s="5" t="s">
        <v>493</v>
      </c>
      <c r="I591" s="5" t="s">
        <v>31</v>
      </c>
      <c r="J591" s="5" t="s">
        <v>57</v>
      </c>
      <c r="K591" s="5" t="s">
        <v>25578</v>
      </c>
      <c r="L591" s="5" t="s">
        <v>26021</v>
      </c>
      <c r="M591" s="5" t="s">
        <v>53</v>
      </c>
      <c r="N591" s="5"/>
      <c r="O591" s="5" t="b">
        <f t="shared" ca="1" si="0"/>
        <v>1</v>
      </c>
      <c r="P591" s="5"/>
      <c r="Q591" s="5"/>
      <c r="R591" s="5"/>
      <c r="S591" s="5"/>
      <c r="T591" s="5"/>
      <c r="U591" s="5"/>
      <c r="V591" s="5"/>
      <c r="W591" s="5"/>
      <c r="X591" s="5"/>
      <c r="Y591" s="5"/>
      <c r="Z591" s="5"/>
      <c r="AA591" s="5"/>
      <c r="AB591" s="5"/>
      <c r="AC591" s="5"/>
      <c r="AD591" s="5"/>
    </row>
    <row r="592" spans="1:30" ht="19.5" customHeight="1">
      <c r="A592" s="5" t="s">
        <v>26025</v>
      </c>
      <c r="B592" s="5" t="s">
        <v>7473</v>
      </c>
      <c r="C592" s="5" t="s">
        <v>41</v>
      </c>
      <c r="D592" s="5" t="s">
        <v>94</v>
      </c>
      <c r="E592" s="5" t="s">
        <v>29</v>
      </c>
      <c r="F592" s="7">
        <v>15</v>
      </c>
      <c r="G592" s="7">
        <v>30</v>
      </c>
      <c r="H592" s="5" t="s">
        <v>2134</v>
      </c>
      <c r="I592" s="5" t="s">
        <v>108</v>
      </c>
      <c r="J592" s="5" t="s">
        <v>110</v>
      </c>
      <c r="K592" s="9" t="s">
        <v>47</v>
      </c>
      <c r="L592" s="5" t="s">
        <v>22248</v>
      </c>
      <c r="M592" s="5" t="s">
        <v>53</v>
      </c>
      <c r="N592" s="5" t="b">
        <f ca="1">IFERROR(__xludf.DUMMYFUNCTION("REGEXMATCH(A592,""前端"")"),FALSE)</f>
        <v>0</v>
      </c>
      <c r="O592" s="5" t="b">
        <f t="shared" ca="1" si="0"/>
        <v>1</v>
      </c>
      <c r="P592" s="5"/>
      <c r="Q592" s="5"/>
      <c r="R592" s="5"/>
      <c r="S592" s="5"/>
      <c r="T592" s="5"/>
      <c r="U592" s="5"/>
      <c r="V592" s="5"/>
      <c r="W592" s="5"/>
      <c r="X592" s="5"/>
      <c r="Y592" s="5"/>
      <c r="Z592" s="5"/>
      <c r="AA592" s="5"/>
      <c r="AB592" s="5"/>
      <c r="AC592" s="5"/>
      <c r="AD592" s="5"/>
    </row>
    <row r="593" spans="1:30" ht="19.5" customHeight="1">
      <c r="A593" s="5" t="s">
        <v>26030</v>
      </c>
      <c r="B593" s="5" t="s">
        <v>7500</v>
      </c>
      <c r="C593" s="5" t="s">
        <v>41</v>
      </c>
      <c r="D593" s="5" t="s">
        <v>94</v>
      </c>
      <c r="E593" s="5" t="s">
        <v>29</v>
      </c>
      <c r="F593" s="7">
        <v>15</v>
      </c>
      <c r="G593" s="7">
        <v>25</v>
      </c>
      <c r="H593" s="5" t="s">
        <v>151</v>
      </c>
      <c r="I593" s="5" t="s">
        <v>108</v>
      </c>
      <c r="J593" s="5" t="s">
        <v>947</v>
      </c>
      <c r="K593" s="5" t="s">
        <v>26031</v>
      </c>
      <c r="L593" s="5" t="s">
        <v>26032</v>
      </c>
      <c r="M593" s="5" t="s">
        <v>53</v>
      </c>
      <c r="N593" s="5"/>
      <c r="O593" s="5" t="b">
        <f t="shared" ca="1" si="0"/>
        <v>1</v>
      </c>
      <c r="P593" s="5"/>
      <c r="Q593" s="5"/>
      <c r="R593" s="5"/>
      <c r="S593" s="5"/>
      <c r="T593" s="5"/>
      <c r="U593" s="5"/>
      <c r="V593" s="5"/>
      <c r="W593" s="5"/>
      <c r="X593" s="5"/>
      <c r="Y593" s="5"/>
      <c r="Z593" s="5"/>
      <c r="AA593" s="5"/>
      <c r="AB593" s="5"/>
      <c r="AC593" s="5"/>
      <c r="AD593" s="5"/>
    </row>
    <row r="594" spans="1:30" ht="19.5" customHeight="1">
      <c r="A594" s="5" t="s">
        <v>26033</v>
      </c>
      <c r="B594" s="5" t="s">
        <v>5467</v>
      </c>
      <c r="C594" s="5" t="s">
        <v>41</v>
      </c>
      <c r="D594" s="5" t="s">
        <v>94</v>
      </c>
      <c r="E594" s="5" t="s">
        <v>29</v>
      </c>
      <c r="F594" s="7">
        <v>15</v>
      </c>
      <c r="G594" s="7">
        <v>20</v>
      </c>
      <c r="H594" s="5" t="s">
        <v>493</v>
      </c>
      <c r="I594" s="5" t="s">
        <v>125</v>
      </c>
      <c r="J594" s="5" t="s">
        <v>106</v>
      </c>
      <c r="K594" s="5" t="s">
        <v>5471</v>
      </c>
      <c r="L594" s="5" t="s">
        <v>26034</v>
      </c>
      <c r="M594" s="5" t="s">
        <v>100</v>
      </c>
      <c r="N594" s="5"/>
      <c r="O594" s="5" t="b">
        <f t="shared" ca="1" si="0"/>
        <v>1</v>
      </c>
      <c r="P594" s="5"/>
      <c r="Q594" s="5"/>
      <c r="R594" s="5"/>
      <c r="S594" s="5"/>
      <c r="T594" s="5"/>
      <c r="U594" s="5"/>
      <c r="V594" s="5"/>
      <c r="W594" s="5"/>
      <c r="X594" s="5"/>
      <c r="Y594" s="5"/>
      <c r="Z594" s="5"/>
      <c r="AA594" s="5"/>
      <c r="AB594" s="5"/>
      <c r="AC594" s="5"/>
      <c r="AD594" s="5"/>
    </row>
    <row r="595" spans="1:30" ht="19.5" customHeight="1">
      <c r="A595" s="5" t="s">
        <v>26035</v>
      </c>
      <c r="B595" s="5" t="s">
        <v>25184</v>
      </c>
      <c r="C595" s="5" t="s">
        <v>41</v>
      </c>
      <c r="D595" s="5" t="s">
        <v>114</v>
      </c>
      <c r="E595" s="5" t="s">
        <v>29</v>
      </c>
      <c r="F595" s="7">
        <v>15</v>
      </c>
      <c r="G595" s="7">
        <v>25</v>
      </c>
      <c r="H595" s="5" t="s">
        <v>151</v>
      </c>
      <c r="I595" s="5" t="s">
        <v>108</v>
      </c>
      <c r="J595" s="5" t="s">
        <v>106</v>
      </c>
      <c r="K595" s="5" t="s">
        <v>26036</v>
      </c>
      <c r="L595" s="5" t="s">
        <v>26037</v>
      </c>
      <c r="M595" s="5" t="s">
        <v>37</v>
      </c>
      <c r="N595" s="5"/>
      <c r="O595" s="5" t="b">
        <f t="shared" ca="1" si="0"/>
        <v>1</v>
      </c>
      <c r="P595" s="5"/>
      <c r="Q595" s="5"/>
      <c r="R595" s="5"/>
      <c r="S595" s="5"/>
      <c r="T595" s="5"/>
      <c r="U595" s="5"/>
      <c r="V595" s="5"/>
      <c r="W595" s="5"/>
      <c r="X595" s="5"/>
      <c r="Y595" s="5"/>
      <c r="Z595" s="5"/>
      <c r="AA595" s="5"/>
      <c r="AB595" s="5"/>
      <c r="AC595" s="5"/>
      <c r="AD595" s="5"/>
    </row>
    <row r="596" spans="1:30" ht="19.5" customHeight="1">
      <c r="A596" s="5" t="s">
        <v>26039</v>
      </c>
      <c r="B596" s="5" t="s">
        <v>2377</v>
      </c>
      <c r="C596" s="5" t="s">
        <v>41</v>
      </c>
      <c r="D596" s="5" t="s">
        <v>94</v>
      </c>
      <c r="E596" s="5" t="s">
        <v>45</v>
      </c>
      <c r="F596" s="7">
        <v>15</v>
      </c>
      <c r="G596" s="7">
        <v>30</v>
      </c>
      <c r="H596" s="5" t="s">
        <v>2134</v>
      </c>
      <c r="I596" s="5" t="s">
        <v>66</v>
      </c>
      <c r="J596" s="5" t="s">
        <v>57</v>
      </c>
      <c r="K596" s="5" t="s">
        <v>20999</v>
      </c>
      <c r="L596" s="5" t="s">
        <v>26040</v>
      </c>
      <c r="M596" s="5" t="s">
        <v>42</v>
      </c>
      <c r="N596" s="5"/>
      <c r="O596" s="5" t="b">
        <f t="shared" ca="1" si="0"/>
        <v>1</v>
      </c>
      <c r="P596" s="5"/>
      <c r="Q596" s="5"/>
      <c r="R596" s="5"/>
      <c r="S596" s="5"/>
      <c r="T596" s="5"/>
      <c r="U596" s="5"/>
      <c r="V596" s="5"/>
      <c r="W596" s="5"/>
      <c r="X596" s="5"/>
      <c r="Y596" s="5"/>
      <c r="Z596" s="5"/>
      <c r="AA596" s="5"/>
      <c r="AB596" s="5"/>
      <c r="AC596" s="5"/>
      <c r="AD596" s="5"/>
    </row>
    <row r="597" spans="1:30" ht="19.5" customHeight="1">
      <c r="A597" s="5" t="s">
        <v>4668</v>
      </c>
      <c r="B597" s="5" t="s">
        <v>26042</v>
      </c>
      <c r="C597" s="5" t="s">
        <v>41</v>
      </c>
      <c r="D597" s="5" t="s">
        <v>94</v>
      </c>
      <c r="E597" s="5" t="s">
        <v>45</v>
      </c>
      <c r="F597" s="7">
        <v>15</v>
      </c>
      <c r="G597" s="7">
        <v>20</v>
      </c>
      <c r="H597" s="5" t="s">
        <v>493</v>
      </c>
      <c r="I597" s="5" t="s">
        <v>66</v>
      </c>
      <c r="J597" s="5" t="s">
        <v>117</v>
      </c>
      <c r="K597" s="5" t="s">
        <v>26046</v>
      </c>
      <c r="L597" s="5" t="s">
        <v>26048</v>
      </c>
      <c r="M597" s="5" t="s">
        <v>37</v>
      </c>
      <c r="N597" s="5"/>
      <c r="O597" s="5" t="b">
        <f t="shared" ca="1" si="0"/>
        <v>1</v>
      </c>
      <c r="P597" s="5"/>
      <c r="Q597" s="5"/>
      <c r="R597" s="5"/>
      <c r="S597" s="5"/>
      <c r="T597" s="5"/>
      <c r="U597" s="5"/>
      <c r="V597" s="5"/>
      <c r="W597" s="5"/>
      <c r="X597" s="5"/>
      <c r="Y597" s="5"/>
      <c r="Z597" s="5"/>
      <c r="AA597" s="5"/>
      <c r="AB597" s="5"/>
      <c r="AC597" s="5"/>
      <c r="AD597" s="5"/>
    </row>
    <row r="598" spans="1:30" ht="19.5" customHeight="1">
      <c r="A598" s="5" t="s">
        <v>26052</v>
      </c>
      <c r="B598" s="5" t="s">
        <v>6725</v>
      </c>
      <c r="C598" s="5" t="s">
        <v>41</v>
      </c>
      <c r="D598" s="5" t="s">
        <v>169</v>
      </c>
      <c r="E598" s="5" t="s">
        <v>45</v>
      </c>
      <c r="F598" s="7">
        <v>15</v>
      </c>
      <c r="G598" s="7">
        <v>20</v>
      </c>
      <c r="H598" s="5" t="s">
        <v>493</v>
      </c>
      <c r="I598" s="7" t="s">
        <v>24</v>
      </c>
      <c r="J598" s="5" t="s">
        <v>403</v>
      </c>
      <c r="K598" s="5" t="s">
        <v>6508</v>
      </c>
      <c r="L598" s="9" t="s">
        <v>47</v>
      </c>
      <c r="M598" s="5" t="s">
        <v>648</v>
      </c>
      <c r="N598" s="5" t="b">
        <f ca="1">IFERROR(__xludf.DUMMYFUNCTION("REGEXMATCH(A598,""前端"")"),FALSE)</f>
        <v>0</v>
      </c>
      <c r="O598" s="5" t="b">
        <f t="shared" ca="1" si="0"/>
        <v>1</v>
      </c>
      <c r="P598" s="5"/>
      <c r="Q598" s="5"/>
      <c r="R598" s="5"/>
      <c r="S598" s="5"/>
      <c r="T598" s="5"/>
      <c r="U598" s="5"/>
      <c r="V598" s="5"/>
      <c r="W598" s="5"/>
      <c r="X598" s="5"/>
      <c r="Y598" s="5"/>
      <c r="Z598" s="5"/>
      <c r="AA598" s="5"/>
      <c r="AB598" s="5"/>
      <c r="AC598" s="5"/>
      <c r="AD598" s="5"/>
    </row>
    <row r="599" spans="1:30" ht="19.5" customHeight="1">
      <c r="A599" s="5" t="s">
        <v>26056</v>
      </c>
      <c r="B599" s="5" t="s">
        <v>26057</v>
      </c>
      <c r="C599" s="5" t="s">
        <v>41</v>
      </c>
      <c r="D599" s="5" t="s">
        <v>114</v>
      </c>
      <c r="E599" s="5" t="s">
        <v>29</v>
      </c>
      <c r="F599" s="7">
        <v>15</v>
      </c>
      <c r="G599" s="7">
        <v>25</v>
      </c>
      <c r="H599" s="5" t="s">
        <v>151</v>
      </c>
      <c r="I599" s="5" t="s">
        <v>108</v>
      </c>
      <c r="J599" s="5" t="s">
        <v>12345</v>
      </c>
      <c r="K599" s="5" t="s">
        <v>26059</v>
      </c>
      <c r="L599" s="5" t="s">
        <v>26060</v>
      </c>
      <c r="M599" s="5" t="s">
        <v>42</v>
      </c>
      <c r="N599" s="5"/>
      <c r="O599" s="5" t="b">
        <f t="shared" ca="1" si="0"/>
        <v>1</v>
      </c>
      <c r="P599" s="5"/>
      <c r="Q599" s="5"/>
      <c r="R599" s="5"/>
      <c r="S599" s="5"/>
      <c r="T599" s="5"/>
      <c r="U599" s="5"/>
      <c r="V599" s="5"/>
      <c r="W599" s="5"/>
      <c r="X599" s="5"/>
      <c r="Y599" s="5"/>
      <c r="Z599" s="5"/>
      <c r="AA599" s="5"/>
      <c r="AB599" s="5"/>
      <c r="AC599" s="5"/>
      <c r="AD599" s="5"/>
    </row>
    <row r="600" spans="1:30" ht="19.5" customHeight="1">
      <c r="A600" s="5" t="s">
        <v>26062</v>
      </c>
      <c r="B600" s="5" t="s">
        <v>12436</v>
      </c>
      <c r="C600" s="5" t="s">
        <v>41</v>
      </c>
      <c r="D600" s="5" t="s">
        <v>94</v>
      </c>
      <c r="E600" s="5" t="s">
        <v>29</v>
      </c>
      <c r="F600" s="7">
        <v>15</v>
      </c>
      <c r="G600" s="7">
        <v>30</v>
      </c>
      <c r="H600" s="5" t="s">
        <v>2134</v>
      </c>
      <c r="I600" s="5" t="s">
        <v>108</v>
      </c>
      <c r="J600" s="5" t="s">
        <v>106</v>
      </c>
      <c r="K600" s="5" t="s">
        <v>21385</v>
      </c>
      <c r="L600" s="5" t="s">
        <v>26065</v>
      </c>
      <c r="M600" s="5" t="s">
        <v>53</v>
      </c>
      <c r="N600" s="5"/>
      <c r="O600" s="5" t="b">
        <f t="shared" ca="1" si="0"/>
        <v>1</v>
      </c>
      <c r="P600" s="5"/>
      <c r="Q600" s="5"/>
      <c r="R600" s="5"/>
      <c r="S600" s="5"/>
      <c r="T600" s="5"/>
      <c r="U600" s="5"/>
      <c r="V600" s="5"/>
      <c r="W600" s="5"/>
      <c r="X600" s="5"/>
      <c r="Y600" s="5"/>
      <c r="Z600" s="5"/>
      <c r="AA600" s="5"/>
      <c r="AB600" s="5"/>
      <c r="AC600" s="5"/>
      <c r="AD600" s="5"/>
    </row>
    <row r="601" spans="1:30" ht="19.5" customHeight="1">
      <c r="A601" s="5" t="s">
        <v>25850</v>
      </c>
      <c r="B601" s="5" t="s">
        <v>15329</v>
      </c>
      <c r="C601" s="5" t="s">
        <v>41</v>
      </c>
      <c r="D601" s="5" t="s">
        <v>94</v>
      </c>
      <c r="E601" s="5" t="s">
        <v>29</v>
      </c>
      <c r="F601" s="7">
        <v>15</v>
      </c>
      <c r="G601" s="7">
        <v>25</v>
      </c>
      <c r="H601" s="5" t="s">
        <v>151</v>
      </c>
      <c r="I601" s="5" t="s">
        <v>31</v>
      </c>
      <c r="J601" s="5" t="s">
        <v>106</v>
      </c>
      <c r="K601" s="5" t="s">
        <v>25658</v>
      </c>
      <c r="L601" s="5" t="s">
        <v>25851</v>
      </c>
      <c r="M601" s="5" t="s">
        <v>648</v>
      </c>
      <c r="N601" s="5" t="b">
        <f ca="1">IFERROR(__xludf.DUMMYFUNCTION("REGEXMATCH(A601,""前端"")"),FALSE)</f>
        <v>0</v>
      </c>
      <c r="O601" s="5" t="b">
        <f t="shared" ca="1" si="0"/>
        <v>1</v>
      </c>
      <c r="P601" s="5"/>
      <c r="Q601" s="5"/>
      <c r="R601" s="5"/>
      <c r="S601" s="5"/>
      <c r="T601" s="5"/>
      <c r="U601" s="5"/>
      <c r="V601" s="5"/>
      <c r="W601" s="5"/>
      <c r="X601" s="5"/>
      <c r="Y601" s="5"/>
      <c r="Z601" s="5"/>
      <c r="AA601" s="5"/>
      <c r="AB601" s="5"/>
      <c r="AC601" s="5"/>
      <c r="AD601" s="5"/>
    </row>
    <row r="602" spans="1:30" ht="19.5" customHeight="1">
      <c r="A602" s="5" t="s">
        <v>25852</v>
      </c>
      <c r="B602" s="5" t="s">
        <v>15329</v>
      </c>
      <c r="C602" s="5" t="s">
        <v>41</v>
      </c>
      <c r="D602" s="5" t="s">
        <v>94</v>
      </c>
      <c r="E602" s="5" t="s">
        <v>29</v>
      </c>
      <c r="F602" s="7">
        <v>15</v>
      </c>
      <c r="G602" s="7">
        <v>25</v>
      </c>
      <c r="H602" s="5" t="s">
        <v>151</v>
      </c>
      <c r="I602" s="5" t="s">
        <v>31</v>
      </c>
      <c r="J602" s="5" t="s">
        <v>106</v>
      </c>
      <c r="K602" s="5" t="s">
        <v>25658</v>
      </c>
      <c r="L602" s="5" t="s">
        <v>25853</v>
      </c>
      <c r="M602" s="5" t="s">
        <v>648</v>
      </c>
      <c r="N602" s="5"/>
      <c r="O602" s="5" t="b">
        <f t="shared" ca="1" si="0"/>
        <v>1</v>
      </c>
      <c r="P602" s="5"/>
      <c r="Q602" s="5"/>
      <c r="R602" s="5"/>
      <c r="S602" s="5"/>
      <c r="T602" s="5"/>
      <c r="U602" s="5"/>
      <c r="V602" s="5"/>
      <c r="W602" s="5"/>
      <c r="X602" s="5"/>
      <c r="Y602" s="5"/>
      <c r="Z602" s="5"/>
      <c r="AA602" s="5"/>
      <c r="AB602" s="5"/>
      <c r="AC602" s="5"/>
      <c r="AD602" s="5"/>
    </row>
    <row r="603" spans="1:30" ht="19.5" customHeight="1">
      <c r="A603" s="5" t="s">
        <v>26066</v>
      </c>
      <c r="B603" s="5" t="s">
        <v>17419</v>
      </c>
      <c r="C603" s="5" t="s">
        <v>41</v>
      </c>
      <c r="D603" s="5" t="s">
        <v>94</v>
      </c>
      <c r="E603" s="5" t="s">
        <v>29</v>
      </c>
      <c r="F603" s="7">
        <v>15</v>
      </c>
      <c r="G603" s="7">
        <v>30</v>
      </c>
      <c r="H603" s="5" t="s">
        <v>2134</v>
      </c>
      <c r="I603" s="5" t="s">
        <v>108</v>
      </c>
      <c r="J603" s="5" t="s">
        <v>57</v>
      </c>
      <c r="K603" s="5" t="s">
        <v>17421</v>
      </c>
      <c r="L603" s="5" t="s">
        <v>25975</v>
      </c>
      <c r="M603" s="5" t="s">
        <v>53</v>
      </c>
      <c r="N603" s="5"/>
      <c r="O603" s="5" t="b">
        <f t="shared" ca="1" si="0"/>
        <v>1</v>
      </c>
      <c r="P603" s="5"/>
      <c r="Q603" s="5"/>
      <c r="R603" s="5"/>
      <c r="S603" s="5"/>
      <c r="T603" s="5"/>
      <c r="U603" s="5"/>
      <c r="V603" s="5"/>
      <c r="W603" s="5"/>
      <c r="X603" s="5"/>
      <c r="Y603" s="5"/>
      <c r="Z603" s="5"/>
      <c r="AA603" s="5"/>
      <c r="AB603" s="5"/>
      <c r="AC603" s="5"/>
      <c r="AD603" s="5"/>
    </row>
    <row r="604" spans="1:30" ht="19.5" customHeight="1">
      <c r="A604" s="5" t="s">
        <v>20922</v>
      </c>
      <c r="B604" s="5" t="s">
        <v>1450</v>
      </c>
      <c r="C604" s="5" t="s">
        <v>41</v>
      </c>
      <c r="D604" s="5" t="s">
        <v>94</v>
      </c>
      <c r="E604" s="5" t="s">
        <v>29</v>
      </c>
      <c r="F604" s="7">
        <v>15</v>
      </c>
      <c r="G604" s="7">
        <v>22</v>
      </c>
      <c r="H604" s="5" t="s">
        <v>5164</v>
      </c>
      <c r="I604" s="5" t="s">
        <v>108</v>
      </c>
      <c r="J604" s="5" t="s">
        <v>706</v>
      </c>
      <c r="K604" s="5" t="s">
        <v>25955</v>
      </c>
      <c r="L604" s="9" t="s">
        <v>47</v>
      </c>
      <c r="M604" s="5" t="s">
        <v>167</v>
      </c>
      <c r="N604" s="5" t="b">
        <f ca="1">IFERROR(__xludf.DUMMYFUNCTION("REGEXMATCH(A604,""前端"")"),TRUE)</f>
        <v>1</v>
      </c>
      <c r="O604" s="5" t="b">
        <f t="shared" ca="1" si="0"/>
        <v>1</v>
      </c>
      <c r="P604" s="5"/>
      <c r="Q604" s="5"/>
      <c r="R604" s="5"/>
      <c r="S604" s="5"/>
      <c r="T604" s="5"/>
      <c r="U604" s="5"/>
      <c r="V604" s="5"/>
      <c r="W604" s="5"/>
      <c r="X604" s="5"/>
      <c r="Y604" s="5"/>
      <c r="Z604" s="5"/>
      <c r="AA604" s="5"/>
      <c r="AB604" s="5"/>
      <c r="AC604" s="5"/>
      <c r="AD604" s="5"/>
    </row>
    <row r="605" spans="1:30" ht="19.5" customHeight="1">
      <c r="A605" s="5" t="s">
        <v>25163</v>
      </c>
      <c r="B605" s="5" t="s">
        <v>23947</v>
      </c>
      <c r="C605" s="5" t="s">
        <v>41</v>
      </c>
      <c r="D605" s="5" t="s">
        <v>94</v>
      </c>
      <c r="E605" s="5" t="s">
        <v>29</v>
      </c>
      <c r="F605" s="7">
        <v>15</v>
      </c>
      <c r="G605" s="7">
        <v>30</v>
      </c>
      <c r="H605" s="5" t="s">
        <v>2134</v>
      </c>
      <c r="I605" s="5" t="s">
        <v>31</v>
      </c>
      <c r="J605" s="5" t="s">
        <v>106</v>
      </c>
      <c r="K605" s="5" t="s">
        <v>3718</v>
      </c>
      <c r="L605" s="5" t="s">
        <v>26069</v>
      </c>
      <c r="M605" s="5" t="s">
        <v>37</v>
      </c>
      <c r="N605" s="5"/>
      <c r="O605" s="5" t="b">
        <f t="shared" ca="1" si="0"/>
        <v>1</v>
      </c>
      <c r="P605" s="5"/>
      <c r="Q605" s="5"/>
      <c r="R605" s="5"/>
      <c r="S605" s="5"/>
      <c r="T605" s="5"/>
      <c r="U605" s="5"/>
      <c r="V605" s="5"/>
      <c r="W605" s="5"/>
      <c r="X605" s="5"/>
      <c r="Y605" s="5"/>
      <c r="Z605" s="5"/>
      <c r="AA605" s="5"/>
      <c r="AB605" s="5"/>
      <c r="AC605" s="5"/>
      <c r="AD605" s="5"/>
    </row>
    <row r="606" spans="1:30" ht="19.5" customHeight="1">
      <c r="A606" s="5" t="s">
        <v>26070</v>
      </c>
      <c r="B606" s="5" t="s">
        <v>7473</v>
      </c>
      <c r="C606" s="5" t="s">
        <v>41</v>
      </c>
      <c r="D606" s="5" t="s">
        <v>94</v>
      </c>
      <c r="E606" s="5" t="s">
        <v>29</v>
      </c>
      <c r="F606" s="7">
        <v>15</v>
      </c>
      <c r="G606" s="7">
        <v>20</v>
      </c>
      <c r="H606" s="5" t="s">
        <v>493</v>
      </c>
      <c r="I606" s="5" t="s">
        <v>66</v>
      </c>
      <c r="J606" s="5" t="s">
        <v>110</v>
      </c>
      <c r="K606" s="9" t="s">
        <v>47</v>
      </c>
      <c r="L606" s="5" t="s">
        <v>26071</v>
      </c>
      <c r="M606" s="5" t="s">
        <v>53</v>
      </c>
      <c r="N606" s="5" t="b">
        <f ca="1">IFERROR(__xludf.DUMMYFUNCTION("REGEXMATCH(A606,""前端"")"),FALSE)</f>
        <v>0</v>
      </c>
      <c r="O606" s="5" t="b">
        <f t="shared" ca="1" si="0"/>
        <v>1</v>
      </c>
      <c r="P606" s="5"/>
      <c r="Q606" s="5"/>
      <c r="R606" s="5"/>
      <c r="S606" s="5"/>
      <c r="T606" s="5"/>
      <c r="U606" s="5"/>
      <c r="V606" s="5"/>
      <c r="W606" s="5"/>
      <c r="X606" s="5"/>
      <c r="Y606" s="5"/>
      <c r="Z606" s="5"/>
      <c r="AA606" s="5"/>
      <c r="AB606" s="5"/>
      <c r="AC606" s="5"/>
      <c r="AD606" s="5"/>
    </row>
    <row r="607" spans="1:30" ht="19.5" customHeight="1">
      <c r="A607" s="5" t="s">
        <v>7050</v>
      </c>
      <c r="B607" s="5" t="s">
        <v>20843</v>
      </c>
      <c r="C607" s="5" t="s">
        <v>41</v>
      </c>
      <c r="D607" s="5" t="s">
        <v>94</v>
      </c>
      <c r="E607" s="5" t="s">
        <v>45</v>
      </c>
      <c r="F607" s="7">
        <v>15</v>
      </c>
      <c r="G607" s="7">
        <v>25</v>
      </c>
      <c r="H607" s="5" t="s">
        <v>151</v>
      </c>
      <c r="I607" s="5" t="s">
        <v>66</v>
      </c>
      <c r="J607" s="5" t="s">
        <v>32</v>
      </c>
      <c r="K607" s="5" t="s">
        <v>26073</v>
      </c>
      <c r="L607" s="5" t="s">
        <v>26074</v>
      </c>
      <c r="M607" s="5" t="s">
        <v>167</v>
      </c>
      <c r="N607" s="5"/>
      <c r="O607" s="5" t="b">
        <f t="shared" ca="1" si="0"/>
        <v>1</v>
      </c>
      <c r="P607" s="5"/>
      <c r="Q607" s="5"/>
      <c r="R607" s="5"/>
      <c r="S607" s="5"/>
      <c r="T607" s="5"/>
      <c r="U607" s="5"/>
      <c r="V607" s="5"/>
      <c r="W607" s="5"/>
      <c r="X607" s="5"/>
      <c r="Y607" s="5"/>
      <c r="Z607" s="5"/>
      <c r="AA607" s="5"/>
      <c r="AB607" s="5"/>
      <c r="AC607" s="5"/>
      <c r="AD607" s="5"/>
    </row>
    <row r="608" spans="1:30" ht="19.5" customHeight="1">
      <c r="A608" s="5" t="s">
        <v>26075</v>
      </c>
      <c r="B608" s="5" t="s">
        <v>25128</v>
      </c>
      <c r="C608" s="5" t="s">
        <v>41</v>
      </c>
      <c r="D608" s="5" t="s">
        <v>94</v>
      </c>
      <c r="E608" s="5" t="s">
        <v>29</v>
      </c>
      <c r="F608" s="7">
        <v>15</v>
      </c>
      <c r="G608" s="7">
        <v>30</v>
      </c>
      <c r="H608" s="5" t="s">
        <v>2134</v>
      </c>
      <c r="I608" s="5" t="s">
        <v>108</v>
      </c>
      <c r="J608" s="5" t="s">
        <v>57</v>
      </c>
      <c r="K608" s="5" t="s">
        <v>25129</v>
      </c>
      <c r="L608" s="5" t="s">
        <v>25130</v>
      </c>
      <c r="M608" s="5" t="s">
        <v>100</v>
      </c>
      <c r="N608" s="5"/>
      <c r="O608" s="5" t="b">
        <f t="shared" ca="1" si="0"/>
        <v>1</v>
      </c>
      <c r="P608" s="5"/>
      <c r="Q608" s="5"/>
      <c r="R608" s="5"/>
      <c r="S608" s="5"/>
      <c r="T608" s="5"/>
      <c r="U608" s="5"/>
      <c r="V608" s="5"/>
      <c r="W608" s="5"/>
      <c r="X608" s="5"/>
      <c r="Y608" s="5"/>
      <c r="Z608" s="5"/>
      <c r="AA608" s="5"/>
      <c r="AB608" s="5"/>
      <c r="AC608" s="5"/>
      <c r="AD608" s="5"/>
    </row>
    <row r="609" spans="1:30" ht="19.5" customHeight="1">
      <c r="A609" s="5" t="s">
        <v>26077</v>
      </c>
      <c r="B609" s="5" t="s">
        <v>24670</v>
      </c>
      <c r="C609" s="5" t="s">
        <v>41</v>
      </c>
      <c r="D609" s="5" t="s">
        <v>94</v>
      </c>
      <c r="E609" s="5" t="s">
        <v>29</v>
      </c>
      <c r="F609" s="7">
        <v>15</v>
      </c>
      <c r="G609" s="7">
        <v>25</v>
      </c>
      <c r="H609" s="5" t="s">
        <v>151</v>
      </c>
      <c r="I609" s="5" t="s">
        <v>108</v>
      </c>
      <c r="J609" s="5" t="s">
        <v>106</v>
      </c>
      <c r="K609" s="5" t="s">
        <v>25132</v>
      </c>
      <c r="L609" s="5" t="s">
        <v>26078</v>
      </c>
      <c r="M609" s="5" t="s">
        <v>53</v>
      </c>
      <c r="N609" s="5"/>
      <c r="O609" s="5" t="b">
        <f t="shared" ca="1" si="0"/>
        <v>1</v>
      </c>
      <c r="P609" s="5"/>
      <c r="Q609" s="5"/>
      <c r="R609" s="5"/>
      <c r="S609" s="5"/>
      <c r="T609" s="5"/>
      <c r="U609" s="5"/>
      <c r="V609" s="5"/>
      <c r="W609" s="5"/>
      <c r="X609" s="5"/>
      <c r="Y609" s="5"/>
      <c r="Z609" s="5"/>
      <c r="AA609" s="5"/>
      <c r="AB609" s="5"/>
      <c r="AC609" s="5"/>
      <c r="AD609" s="5"/>
    </row>
    <row r="610" spans="1:30" ht="19.5" customHeight="1">
      <c r="A610" s="5" t="s">
        <v>26080</v>
      </c>
      <c r="B610" s="5" t="s">
        <v>16929</v>
      </c>
      <c r="C610" s="5" t="s">
        <v>41</v>
      </c>
      <c r="D610" s="5" t="s">
        <v>47</v>
      </c>
      <c r="E610" s="5" t="s">
        <v>29</v>
      </c>
      <c r="F610" s="7">
        <v>15</v>
      </c>
      <c r="G610" s="7">
        <v>20</v>
      </c>
      <c r="H610" s="5" t="s">
        <v>493</v>
      </c>
      <c r="I610" s="5" t="s">
        <v>108</v>
      </c>
      <c r="J610" s="5" t="s">
        <v>57</v>
      </c>
      <c r="K610" s="9" t="s">
        <v>47</v>
      </c>
      <c r="L610" s="5" t="s">
        <v>26081</v>
      </c>
      <c r="M610" s="5" t="s">
        <v>42</v>
      </c>
      <c r="N610" s="5"/>
      <c r="O610" s="5" t="b">
        <f t="shared" ca="1" si="0"/>
        <v>1</v>
      </c>
      <c r="P610" s="5"/>
      <c r="Q610" s="5"/>
      <c r="R610" s="5"/>
      <c r="S610" s="5"/>
      <c r="T610" s="5"/>
      <c r="U610" s="5"/>
      <c r="V610" s="5"/>
      <c r="W610" s="5"/>
      <c r="X610" s="5"/>
      <c r="Y610" s="5"/>
      <c r="Z610" s="5"/>
      <c r="AA610" s="5"/>
      <c r="AB610" s="5"/>
      <c r="AC610" s="5"/>
      <c r="AD610" s="5"/>
    </row>
    <row r="611" spans="1:30" ht="19.5" customHeight="1">
      <c r="A611" s="5" t="s">
        <v>15205</v>
      </c>
      <c r="B611" s="5" t="s">
        <v>15206</v>
      </c>
      <c r="C611" s="5" t="s">
        <v>170</v>
      </c>
      <c r="D611" s="5" t="s">
        <v>378</v>
      </c>
      <c r="E611" s="5" t="s">
        <v>45</v>
      </c>
      <c r="F611" s="7">
        <v>15</v>
      </c>
      <c r="G611" s="7">
        <v>30</v>
      </c>
      <c r="H611" s="5" t="s">
        <v>2134</v>
      </c>
      <c r="I611" s="5" t="s">
        <v>31</v>
      </c>
      <c r="J611" s="5" t="s">
        <v>403</v>
      </c>
      <c r="K611" s="5" t="s">
        <v>15207</v>
      </c>
      <c r="L611" s="5" t="s">
        <v>15208</v>
      </c>
      <c r="M611" s="5" t="s">
        <v>167</v>
      </c>
      <c r="N611" s="5"/>
      <c r="O611" s="5" t="b">
        <f t="shared" ca="1" si="0"/>
        <v>1</v>
      </c>
      <c r="P611" s="5"/>
      <c r="Q611" s="5"/>
      <c r="R611" s="5"/>
      <c r="S611" s="5"/>
      <c r="T611" s="5"/>
      <c r="U611" s="5"/>
      <c r="V611" s="5"/>
      <c r="W611" s="5"/>
      <c r="X611" s="5"/>
      <c r="Y611" s="5"/>
      <c r="Z611" s="5"/>
      <c r="AA611" s="5"/>
      <c r="AB611" s="5"/>
      <c r="AC611" s="5"/>
      <c r="AD611" s="5"/>
    </row>
    <row r="612" spans="1:30" ht="19.5" customHeight="1">
      <c r="A612" s="5" t="s">
        <v>15467</v>
      </c>
      <c r="B612" s="5" t="s">
        <v>13690</v>
      </c>
      <c r="C612" s="5" t="s">
        <v>170</v>
      </c>
      <c r="D612" s="5" t="s">
        <v>1759</v>
      </c>
      <c r="E612" s="5" t="s">
        <v>45</v>
      </c>
      <c r="F612" s="7">
        <v>15</v>
      </c>
      <c r="G612" s="7">
        <v>20</v>
      </c>
      <c r="H612" s="5" t="s">
        <v>493</v>
      </c>
      <c r="I612" s="5" t="s">
        <v>108</v>
      </c>
      <c r="J612" s="5" t="s">
        <v>76</v>
      </c>
      <c r="K612" s="5" t="s">
        <v>13691</v>
      </c>
      <c r="L612" s="5" t="s">
        <v>15468</v>
      </c>
      <c r="M612" s="5" t="s">
        <v>53</v>
      </c>
      <c r="N612" s="5"/>
      <c r="O612" s="5" t="b">
        <f t="shared" ca="1" si="0"/>
        <v>1</v>
      </c>
      <c r="P612" s="5"/>
      <c r="Q612" s="5"/>
      <c r="R612" s="5"/>
      <c r="S612" s="5"/>
      <c r="T612" s="5"/>
      <c r="U612" s="5"/>
      <c r="V612" s="5"/>
      <c r="W612" s="5"/>
      <c r="X612" s="5"/>
      <c r="Y612" s="5"/>
      <c r="Z612" s="5"/>
      <c r="AA612" s="5"/>
      <c r="AB612" s="5"/>
      <c r="AC612" s="5"/>
      <c r="AD612" s="5"/>
    </row>
    <row r="613" spans="1:30" ht="19.5" customHeight="1">
      <c r="A613" s="5" t="s">
        <v>26087</v>
      </c>
      <c r="B613" s="5" t="s">
        <v>26088</v>
      </c>
      <c r="C613" s="5" t="s">
        <v>170</v>
      </c>
      <c r="D613" s="5" t="s">
        <v>390</v>
      </c>
      <c r="E613" s="5" t="s">
        <v>45</v>
      </c>
      <c r="F613" s="7">
        <v>15</v>
      </c>
      <c r="G613" s="7">
        <v>20</v>
      </c>
      <c r="H613" s="5" t="s">
        <v>493</v>
      </c>
      <c r="I613" s="5" t="s">
        <v>108</v>
      </c>
      <c r="J613" s="5" t="s">
        <v>315</v>
      </c>
      <c r="K613" s="5" t="s">
        <v>26089</v>
      </c>
      <c r="L613" s="5" t="s">
        <v>26090</v>
      </c>
      <c r="M613" s="5" t="s">
        <v>100</v>
      </c>
      <c r="N613" s="5"/>
      <c r="O613" s="5" t="b">
        <f t="shared" ca="1" si="0"/>
        <v>1</v>
      </c>
      <c r="P613" s="5"/>
      <c r="Q613" s="5"/>
      <c r="R613" s="5"/>
      <c r="S613" s="5"/>
      <c r="T613" s="5"/>
      <c r="U613" s="5"/>
      <c r="V613" s="5"/>
      <c r="W613" s="5"/>
      <c r="X613" s="5"/>
      <c r="Y613" s="5"/>
      <c r="Z613" s="5"/>
      <c r="AA613" s="5"/>
      <c r="AB613" s="5"/>
      <c r="AC613" s="5"/>
      <c r="AD613" s="5"/>
    </row>
    <row r="614" spans="1:30" ht="19.5" customHeight="1">
      <c r="A614" s="5" t="s">
        <v>26091</v>
      </c>
      <c r="B614" s="5" t="s">
        <v>10606</v>
      </c>
      <c r="C614" s="5" t="s">
        <v>170</v>
      </c>
      <c r="D614" s="5" t="s">
        <v>390</v>
      </c>
      <c r="E614" s="5" t="s">
        <v>45</v>
      </c>
      <c r="F614" s="7">
        <v>15</v>
      </c>
      <c r="G614" s="7">
        <v>25</v>
      </c>
      <c r="H614" s="5" t="s">
        <v>151</v>
      </c>
      <c r="I614" s="5" t="s">
        <v>31</v>
      </c>
      <c r="J614" s="5" t="s">
        <v>516</v>
      </c>
      <c r="K614" s="5" t="s">
        <v>10609</v>
      </c>
      <c r="L614" s="5" t="s">
        <v>26092</v>
      </c>
      <c r="M614" s="5" t="s">
        <v>53</v>
      </c>
      <c r="N614" s="5"/>
      <c r="O614" s="5" t="b">
        <f t="shared" ca="1" si="0"/>
        <v>1</v>
      </c>
      <c r="P614" s="5"/>
      <c r="Q614" s="5"/>
      <c r="R614" s="5"/>
      <c r="S614" s="5"/>
      <c r="T614" s="5"/>
      <c r="U614" s="5"/>
      <c r="V614" s="5"/>
      <c r="W614" s="5"/>
      <c r="X614" s="5"/>
      <c r="Y614" s="5"/>
      <c r="Z614" s="5"/>
      <c r="AA614" s="5"/>
      <c r="AB614" s="5"/>
      <c r="AC614" s="5"/>
      <c r="AD614" s="5"/>
    </row>
    <row r="615" spans="1:30" ht="19.5" customHeight="1">
      <c r="A615" s="5" t="s">
        <v>15988</v>
      </c>
      <c r="B615" s="5" t="s">
        <v>15990</v>
      </c>
      <c r="C615" s="5" t="s">
        <v>170</v>
      </c>
      <c r="D615" s="5" t="s">
        <v>390</v>
      </c>
      <c r="E615" s="5" t="s">
        <v>45</v>
      </c>
      <c r="F615" s="7">
        <v>15</v>
      </c>
      <c r="G615" s="7">
        <v>25</v>
      </c>
      <c r="H615" s="5" t="s">
        <v>151</v>
      </c>
      <c r="I615" s="5" t="s">
        <v>31</v>
      </c>
      <c r="J615" s="5" t="s">
        <v>117</v>
      </c>
      <c r="K615" s="5" t="s">
        <v>15991</v>
      </c>
      <c r="L615" s="5" t="s">
        <v>15992</v>
      </c>
      <c r="M615" s="5" t="s">
        <v>167</v>
      </c>
      <c r="N615" s="5"/>
      <c r="O615" s="5" t="b">
        <f t="shared" ca="1" si="0"/>
        <v>1</v>
      </c>
      <c r="P615" s="5"/>
      <c r="Q615" s="5"/>
      <c r="R615" s="5"/>
      <c r="S615" s="5"/>
      <c r="T615" s="5"/>
      <c r="U615" s="5"/>
      <c r="V615" s="5"/>
      <c r="W615" s="5"/>
      <c r="X615" s="5"/>
      <c r="Y615" s="5"/>
      <c r="Z615" s="5"/>
      <c r="AA615" s="5"/>
      <c r="AB615" s="5"/>
      <c r="AC615" s="5"/>
      <c r="AD615" s="5"/>
    </row>
    <row r="616" spans="1:30" ht="19.5" customHeight="1">
      <c r="A616" s="5" t="s">
        <v>25850</v>
      </c>
      <c r="B616" s="5" t="s">
        <v>15329</v>
      </c>
      <c r="C616" s="5" t="s">
        <v>170</v>
      </c>
      <c r="D616" s="5" t="s">
        <v>378</v>
      </c>
      <c r="E616" s="5" t="s">
        <v>29</v>
      </c>
      <c r="F616" s="7">
        <v>15</v>
      </c>
      <c r="G616" s="7">
        <v>25</v>
      </c>
      <c r="H616" s="5" t="s">
        <v>151</v>
      </c>
      <c r="I616" s="5" t="s">
        <v>31</v>
      </c>
      <c r="J616" s="5" t="s">
        <v>106</v>
      </c>
      <c r="K616" s="5" t="s">
        <v>25658</v>
      </c>
      <c r="L616" s="5" t="s">
        <v>25851</v>
      </c>
      <c r="M616" s="5" t="s">
        <v>648</v>
      </c>
      <c r="N616" s="5" t="b">
        <f ca="1">IFERROR(__xludf.DUMMYFUNCTION("REGEXMATCH(A616,""前端"")"),FALSE)</f>
        <v>0</v>
      </c>
      <c r="O616" s="5" t="b">
        <f t="shared" ca="1" si="0"/>
        <v>1</v>
      </c>
      <c r="P616" s="5"/>
      <c r="Q616" s="5"/>
      <c r="R616" s="5"/>
      <c r="S616" s="5"/>
      <c r="T616" s="5"/>
      <c r="U616" s="5"/>
      <c r="V616" s="5"/>
      <c r="W616" s="5"/>
      <c r="X616" s="5"/>
      <c r="Y616" s="5"/>
      <c r="Z616" s="5"/>
      <c r="AA616" s="5"/>
      <c r="AB616" s="5"/>
      <c r="AC616" s="5"/>
      <c r="AD616" s="5"/>
    </row>
    <row r="617" spans="1:30" ht="19.5" customHeight="1">
      <c r="A617" s="5" t="s">
        <v>1457</v>
      </c>
      <c r="B617" s="5" t="s">
        <v>26095</v>
      </c>
      <c r="C617" s="5" t="s">
        <v>170</v>
      </c>
      <c r="D617" s="5" t="s">
        <v>378</v>
      </c>
      <c r="E617" s="5" t="s">
        <v>95</v>
      </c>
      <c r="F617" s="7">
        <v>15</v>
      </c>
      <c r="G617" s="7">
        <v>20</v>
      </c>
      <c r="H617" s="5" t="s">
        <v>493</v>
      </c>
      <c r="I617" s="5" t="s">
        <v>108</v>
      </c>
      <c r="J617" s="5" t="s">
        <v>106</v>
      </c>
      <c r="K617" s="5" t="s">
        <v>26096</v>
      </c>
      <c r="L617" s="5" t="s">
        <v>26097</v>
      </c>
      <c r="M617" s="5" t="s">
        <v>53</v>
      </c>
      <c r="N617" s="5"/>
      <c r="O617" s="5" t="b">
        <f t="shared" ca="1" si="0"/>
        <v>1</v>
      </c>
      <c r="P617" s="5"/>
      <c r="Q617" s="5"/>
      <c r="R617" s="5"/>
      <c r="S617" s="5"/>
      <c r="T617" s="5"/>
      <c r="U617" s="5"/>
      <c r="V617" s="5"/>
      <c r="W617" s="5"/>
      <c r="X617" s="5"/>
      <c r="Y617" s="5"/>
      <c r="Z617" s="5"/>
      <c r="AA617" s="5"/>
      <c r="AB617" s="5"/>
      <c r="AC617" s="5"/>
      <c r="AD617" s="5"/>
    </row>
    <row r="618" spans="1:30" ht="19.5" customHeight="1">
      <c r="A618" s="5" t="s">
        <v>26098</v>
      </c>
      <c r="B618" s="5" t="s">
        <v>26099</v>
      </c>
      <c r="C618" s="5" t="s">
        <v>170</v>
      </c>
      <c r="D618" s="5" t="s">
        <v>390</v>
      </c>
      <c r="E618" s="5" t="s">
        <v>45</v>
      </c>
      <c r="F618" s="7">
        <v>15</v>
      </c>
      <c r="G618" s="7">
        <v>20</v>
      </c>
      <c r="H618" s="5" t="s">
        <v>493</v>
      </c>
      <c r="I618" s="5" t="s">
        <v>108</v>
      </c>
      <c r="J618" s="5" t="s">
        <v>68</v>
      </c>
      <c r="K618" s="5" t="s">
        <v>26100</v>
      </c>
      <c r="L618" s="5" t="s">
        <v>26102</v>
      </c>
      <c r="M618" s="5" t="s">
        <v>37</v>
      </c>
      <c r="N618" s="5"/>
      <c r="O618" s="5" t="b">
        <f t="shared" ca="1" si="0"/>
        <v>1</v>
      </c>
      <c r="P618" s="5"/>
      <c r="Q618" s="5"/>
      <c r="R618" s="5"/>
      <c r="S618" s="5"/>
      <c r="T618" s="5"/>
      <c r="U618" s="5"/>
      <c r="V618" s="5"/>
      <c r="W618" s="5"/>
      <c r="X618" s="5"/>
      <c r="Y618" s="5"/>
      <c r="Z618" s="5"/>
      <c r="AA618" s="5"/>
      <c r="AB618" s="5"/>
      <c r="AC618" s="5"/>
      <c r="AD618" s="5"/>
    </row>
    <row r="619" spans="1:30" ht="19.5" customHeight="1">
      <c r="A619" s="5" t="s">
        <v>26104</v>
      </c>
      <c r="B619" s="5" t="s">
        <v>26105</v>
      </c>
      <c r="C619" s="5" t="s">
        <v>170</v>
      </c>
      <c r="D619" s="5" t="s">
        <v>390</v>
      </c>
      <c r="E619" s="5" t="s">
        <v>45</v>
      </c>
      <c r="F619" s="7">
        <v>15</v>
      </c>
      <c r="G619" s="7">
        <v>25</v>
      </c>
      <c r="H619" s="5" t="s">
        <v>151</v>
      </c>
      <c r="I619" s="5" t="s">
        <v>108</v>
      </c>
      <c r="J619" s="5" t="s">
        <v>947</v>
      </c>
      <c r="K619" s="5" t="s">
        <v>26106</v>
      </c>
      <c r="L619" s="5" t="s">
        <v>26107</v>
      </c>
      <c r="M619" s="5" t="s">
        <v>53</v>
      </c>
      <c r="N619" s="5"/>
      <c r="O619" s="5" t="b">
        <f t="shared" ca="1" si="0"/>
        <v>1</v>
      </c>
      <c r="P619" s="5"/>
      <c r="Q619" s="5"/>
      <c r="R619" s="5"/>
      <c r="S619" s="5"/>
      <c r="T619" s="5"/>
      <c r="U619" s="5"/>
      <c r="V619" s="5"/>
      <c r="W619" s="5"/>
      <c r="X619" s="5"/>
      <c r="Y619" s="5"/>
      <c r="Z619" s="5"/>
      <c r="AA619" s="5"/>
      <c r="AB619" s="5"/>
      <c r="AC619" s="5"/>
      <c r="AD619" s="5"/>
    </row>
    <row r="620" spans="1:30" ht="19.5" customHeight="1">
      <c r="A620" s="5" t="s">
        <v>26108</v>
      </c>
      <c r="B620" s="5" t="s">
        <v>21080</v>
      </c>
      <c r="C620" s="5" t="s">
        <v>170</v>
      </c>
      <c r="D620" s="5" t="s">
        <v>390</v>
      </c>
      <c r="E620" s="5" t="s">
        <v>29</v>
      </c>
      <c r="F620" s="7">
        <v>15</v>
      </c>
      <c r="G620" s="7">
        <v>30</v>
      </c>
      <c r="H620" s="5" t="s">
        <v>2134</v>
      </c>
      <c r="I620" s="5" t="s">
        <v>108</v>
      </c>
      <c r="J620" s="5" t="s">
        <v>76</v>
      </c>
      <c r="K620" s="9" t="s">
        <v>47</v>
      </c>
      <c r="L620" s="5" t="s">
        <v>26109</v>
      </c>
      <c r="M620" s="5" t="s">
        <v>53</v>
      </c>
      <c r="N620" s="5"/>
      <c r="O620" s="5" t="b">
        <f t="shared" ca="1" si="0"/>
        <v>1</v>
      </c>
      <c r="P620" s="5"/>
      <c r="Q620" s="5"/>
      <c r="R620" s="5"/>
      <c r="S620" s="5"/>
      <c r="T620" s="5"/>
      <c r="U620" s="5"/>
      <c r="V620" s="5"/>
      <c r="W620" s="5"/>
      <c r="X620" s="5"/>
      <c r="Y620" s="5"/>
      <c r="Z620" s="5"/>
      <c r="AA620" s="5"/>
      <c r="AB620" s="5"/>
      <c r="AC620" s="5"/>
      <c r="AD620" s="5"/>
    </row>
    <row r="621" spans="1:30" ht="19.5" customHeight="1">
      <c r="A621" s="5" t="s">
        <v>7503</v>
      </c>
      <c r="B621" s="5" t="s">
        <v>26110</v>
      </c>
      <c r="C621" s="5" t="s">
        <v>170</v>
      </c>
      <c r="D621" s="5" t="s">
        <v>342</v>
      </c>
      <c r="E621" s="5" t="s">
        <v>45</v>
      </c>
      <c r="F621" s="7">
        <v>15</v>
      </c>
      <c r="G621" s="7">
        <v>25</v>
      </c>
      <c r="H621" s="5" t="s">
        <v>151</v>
      </c>
      <c r="I621" s="5" t="s">
        <v>108</v>
      </c>
      <c r="J621" s="5" t="s">
        <v>315</v>
      </c>
      <c r="K621" s="9" t="s">
        <v>47</v>
      </c>
      <c r="L621" s="5" t="s">
        <v>26111</v>
      </c>
      <c r="M621" s="5" t="s">
        <v>100</v>
      </c>
      <c r="N621" s="5"/>
      <c r="O621" s="5" t="b">
        <f t="shared" ca="1" si="0"/>
        <v>1</v>
      </c>
      <c r="P621" s="5"/>
      <c r="Q621" s="5"/>
      <c r="R621" s="5"/>
      <c r="S621" s="5"/>
      <c r="T621" s="5"/>
      <c r="U621" s="5"/>
      <c r="V621" s="5"/>
      <c r="W621" s="5"/>
      <c r="X621" s="5"/>
      <c r="Y621" s="5"/>
      <c r="Z621" s="5"/>
      <c r="AA621" s="5"/>
      <c r="AB621" s="5"/>
      <c r="AC621" s="5"/>
      <c r="AD621" s="5"/>
    </row>
    <row r="622" spans="1:30" ht="19.5" customHeight="1">
      <c r="A622" s="5" t="s">
        <v>25852</v>
      </c>
      <c r="B622" s="5" t="s">
        <v>15329</v>
      </c>
      <c r="C622" s="5" t="s">
        <v>170</v>
      </c>
      <c r="D622" s="5" t="s">
        <v>390</v>
      </c>
      <c r="E622" s="5" t="s">
        <v>29</v>
      </c>
      <c r="F622" s="7">
        <v>15</v>
      </c>
      <c r="G622" s="7">
        <v>25</v>
      </c>
      <c r="H622" s="5" t="s">
        <v>151</v>
      </c>
      <c r="I622" s="5" t="s">
        <v>31</v>
      </c>
      <c r="J622" s="5" t="s">
        <v>106</v>
      </c>
      <c r="K622" s="5" t="s">
        <v>25658</v>
      </c>
      <c r="L622" s="5" t="s">
        <v>25853</v>
      </c>
      <c r="M622" s="5" t="s">
        <v>648</v>
      </c>
      <c r="N622" s="5"/>
      <c r="O622" s="5" t="b">
        <f t="shared" ca="1" si="0"/>
        <v>1</v>
      </c>
      <c r="P622" s="5"/>
      <c r="Q622" s="5"/>
      <c r="R622" s="5"/>
      <c r="S622" s="5"/>
      <c r="T622" s="5"/>
      <c r="U622" s="5"/>
      <c r="V622" s="5"/>
      <c r="W622" s="5"/>
      <c r="X622" s="5"/>
      <c r="Y622" s="5"/>
      <c r="Z622" s="5"/>
      <c r="AA622" s="5"/>
      <c r="AB622" s="5"/>
      <c r="AC622" s="5"/>
      <c r="AD622" s="5"/>
    </row>
    <row r="623" spans="1:30" ht="19.5" customHeight="1">
      <c r="A623" s="5" t="s">
        <v>396</v>
      </c>
      <c r="B623" s="5" t="s">
        <v>13423</v>
      </c>
      <c r="C623" s="5" t="s">
        <v>170</v>
      </c>
      <c r="D623" s="5" t="s">
        <v>390</v>
      </c>
      <c r="E623" s="5" t="s">
        <v>29</v>
      </c>
      <c r="F623" s="7">
        <v>15</v>
      </c>
      <c r="G623" s="7">
        <v>20</v>
      </c>
      <c r="H623" s="5" t="s">
        <v>493</v>
      </c>
      <c r="I623" s="5" t="s">
        <v>108</v>
      </c>
      <c r="J623" s="5" t="s">
        <v>48</v>
      </c>
      <c r="K623" s="5" t="s">
        <v>13424</v>
      </c>
      <c r="L623" s="5" t="s">
        <v>26112</v>
      </c>
      <c r="M623" s="5" t="s">
        <v>53</v>
      </c>
      <c r="N623" s="5"/>
      <c r="O623" s="5" t="b">
        <f t="shared" ca="1" si="0"/>
        <v>1</v>
      </c>
      <c r="P623" s="5"/>
      <c r="Q623" s="5"/>
      <c r="R623" s="5"/>
      <c r="S623" s="5"/>
      <c r="T623" s="5"/>
      <c r="U623" s="5"/>
      <c r="V623" s="5"/>
      <c r="W623" s="5"/>
      <c r="X623" s="5"/>
      <c r="Y623" s="5"/>
      <c r="Z623" s="5"/>
      <c r="AA623" s="5"/>
      <c r="AB623" s="5"/>
      <c r="AC623" s="5"/>
      <c r="AD623" s="5"/>
    </row>
    <row r="624" spans="1:30" ht="19.5" customHeight="1">
      <c r="A624" s="5" t="s">
        <v>26113</v>
      </c>
      <c r="B624" s="5" t="s">
        <v>7963</v>
      </c>
      <c r="C624" s="5" t="s">
        <v>170</v>
      </c>
      <c r="D624" s="5" t="s">
        <v>390</v>
      </c>
      <c r="E624" s="5" t="s">
        <v>45</v>
      </c>
      <c r="F624" s="7">
        <v>15</v>
      </c>
      <c r="G624" s="7">
        <v>30</v>
      </c>
      <c r="H624" s="5" t="s">
        <v>2134</v>
      </c>
      <c r="I624" s="5" t="s">
        <v>108</v>
      </c>
      <c r="J624" s="5" t="s">
        <v>76</v>
      </c>
      <c r="K624" s="5" t="s">
        <v>7965</v>
      </c>
      <c r="L624" s="5" t="s">
        <v>26114</v>
      </c>
      <c r="M624" s="5" t="s">
        <v>53</v>
      </c>
      <c r="N624" s="5"/>
      <c r="O624" s="5" t="b">
        <f t="shared" ca="1" si="0"/>
        <v>1</v>
      </c>
      <c r="P624" s="5"/>
      <c r="Q624" s="5"/>
      <c r="R624" s="5"/>
      <c r="S624" s="5"/>
      <c r="T624" s="5"/>
      <c r="U624" s="5"/>
      <c r="V624" s="5"/>
      <c r="W624" s="5"/>
      <c r="X624" s="5"/>
      <c r="Y624" s="5"/>
      <c r="Z624" s="5"/>
      <c r="AA624" s="5"/>
      <c r="AB624" s="5"/>
      <c r="AC624" s="5"/>
      <c r="AD624" s="5"/>
    </row>
    <row r="625" spans="1:30" ht="19.5" customHeight="1">
      <c r="A625" s="5" t="s">
        <v>26115</v>
      </c>
      <c r="B625" s="5" t="s">
        <v>25230</v>
      </c>
      <c r="C625" s="5" t="s">
        <v>170</v>
      </c>
      <c r="D625" s="5" t="s">
        <v>47</v>
      </c>
      <c r="E625" s="5" t="s">
        <v>29</v>
      </c>
      <c r="F625" s="7">
        <v>15</v>
      </c>
      <c r="G625" s="7">
        <v>25</v>
      </c>
      <c r="H625" s="5" t="s">
        <v>151</v>
      </c>
      <c r="I625" s="5" t="s">
        <v>31</v>
      </c>
      <c r="J625" s="5" t="s">
        <v>947</v>
      </c>
      <c r="K625" s="9" t="s">
        <v>47</v>
      </c>
      <c r="L625" s="5" t="s">
        <v>26116</v>
      </c>
      <c r="M625" s="5" t="s">
        <v>53</v>
      </c>
      <c r="N625" s="5"/>
      <c r="O625" s="5" t="b">
        <f t="shared" ca="1" si="0"/>
        <v>1</v>
      </c>
      <c r="P625" s="5"/>
      <c r="Q625" s="5"/>
      <c r="R625" s="5"/>
      <c r="S625" s="5"/>
      <c r="T625" s="5"/>
      <c r="U625" s="5"/>
      <c r="V625" s="5"/>
      <c r="W625" s="5"/>
      <c r="X625" s="5"/>
      <c r="Y625" s="5"/>
      <c r="Z625" s="5"/>
      <c r="AA625" s="5"/>
      <c r="AB625" s="5"/>
      <c r="AC625" s="5"/>
      <c r="AD625" s="5"/>
    </row>
    <row r="626" spans="1:30" ht="19.5" customHeight="1">
      <c r="A626" s="5" t="s">
        <v>26117</v>
      </c>
      <c r="B626" s="5" t="s">
        <v>16929</v>
      </c>
      <c r="C626" s="5" t="s">
        <v>170</v>
      </c>
      <c r="D626" s="5" t="s">
        <v>390</v>
      </c>
      <c r="E626" s="5" t="s">
        <v>29</v>
      </c>
      <c r="F626" s="7">
        <v>15</v>
      </c>
      <c r="G626" s="7">
        <v>17</v>
      </c>
      <c r="H626" s="5" t="s">
        <v>23420</v>
      </c>
      <c r="I626" s="5" t="s">
        <v>66</v>
      </c>
      <c r="J626" s="5" t="s">
        <v>57</v>
      </c>
      <c r="K626" s="5" t="s">
        <v>21375</v>
      </c>
      <c r="L626" s="5" t="s">
        <v>26118</v>
      </c>
      <c r="M626" s="5" t="s">
        <v>42</v>
      </c>
      <c r="N626" s="5"/>
      <c r="O626" s="5" t="b">
        <f t="shared" ca="1" si="0"/>
        <v>1</v>
      </c>
      <c r="P626" s="5"/>
      <c r="Q626" s="5"/>
      <c r="R626" s="5"/>
      <c r="S626" s="5"/>
      <c r="T626" s="5"/>
      <c r="U626" s="5"/>
      <c r="V626" s="5"/>
      <c r="W626" s="5"/>
      <c r="X626" s="5"/>
      <c r="Y626" s="5"/>
      <c r="Z626" s="5"/>
      <c r="AA626" s="5"/>
      <c r="AB626" s="5"/>
      <c r="AC626" s="5"/>
      <c r="AD626" s="5"/>
    </row>
    <row r="627" spans="1:30" ht="19.5" customHeight="1">
      <c r="A627" s="5" t="s">
        <v>26119</v>
      </c>
      <c r="B627" s="5" t="s">
        <v>16929</v>
      </c>
      <c r="C627" s="5" t="s">
        <v>170</v>
      </c>
      <c r="D627" s="5" t="s">
        <v>390</v>
      </c>
      <c r="E627" s="5" t="s">
        <v>29</v>
      </c>
      <c r="F627" s="7">
        <v>15</v>
      </c>
      <c r="G627" s="7">
        <v>17</v>
      </c>
      <c r="H627" s="5" t="s">
        <v>23420</v>
      </c>
      <c r="I627" s="5" t="s">
        <v>66</v>
      </c>
      <c r="J627" s="5" t="s">
        <v>57</v>
      </c>
      <c r="K627" s="5" t="s">
        <v>2473</v>
      </c>
      <c r="L627" s="5" t="s">
        <v>26120</v>
      </c>
      <c r="M627" s="5" t="s">
        <v>42</v>
      </c>
      <c r="N627" s="5"/>
      <c r="O627" s="5" t="b">
        <f t="shared" ca="1" si="0"/>
        <v>1</v>
      </c>
      <c r="P627" s="5"/>
      <c r="Q627" s="5"/>
      <c r="R627" s="5"/>
      <c r="S627" s="5"/>
      <c r="T627" s="5"/>
      <c r="U627" s="5"/>
      <c r="V627" s="5"/>
      <c r="W627" s="5"/>
      <c r="X627" s="5"/>
      <c r="Y627" s="5"/>
      <c r="Z627" s="5"/>
      <c r="AA627" s="5"/>
      <c r="AB627" s="5"/>
      <c r="AC627" s="5"/>
      <c r="AD627" s="5"/>
    </row>
    <row r="628" spans="1:30" ht="19.5" customHeight="1">
      <c r="A628" s="5" t="s">
        <v>21126</v>
      </c>
      <c r="B628" s="5" t="s">
        <v>26121</v>
      </c>
      <c r="C628" s="5" t="s">
        <v>170</v>
      </c>
      <c r="D628" s="5" t="s">
        <v>390</v>
      </c>
      <c r="E628" s="5" t="s">
        <v>29</v>
      </c>
      <c r="F628" s="7">
        <v>15</v>
      </c>
      <c r="G628" s="7">
        <v>20</v>
      </c>
      <c r="H628" s="5" t="s">
        <v>493</v>
      </c>
      <c r="I628" s="5" t="s">
        <v>31</v>
      </c>
      <c r="J628" s="5" t="s">
        <v>87</v>
      </c>
      <c r="K628" s="9" t="s">
        <v>47</v>
      </c>
      <c r="L628" s="5" t="s">
        <v>26122</v>
      </c>
      <c r="M628" s="5" t="s">
        <v>53</v>
      </c>
      <c r="N628" s="5"/>
      <c r="O628" s="5" t="b">
        <f t="shared" ca="1" si="0"/>
        <v>1</v>
      </c>
      <c r="P628" s="5"/>
      <c r="Q628" s="5"/>
      <c r="R628" s="5"/>
      <c r="S628" s="5"/>
      <c r="T628" s="5"/>
      <c r="U628" s="5"/>
      <c r="V628" s="5"/>
      <c r="W628" s="5"/>
      <c r="X628" s="5"/>
      <c r="Y628" s="5"/>
      <c r="Z628" s="5"/>
      <c r="AA628" s="5"/>
      <c r="AB628" s="5"/>
      <c r="AC628" s="5"/>
      <c r="AD628" s="5"/>
    </row>
    <row r="629" spans="1:30" ht="19.5" customHeight="1">
      <c r="A629" s="5" t="s">
        <v>26123</v>
      </c>
      <c r="B629" s="5" t="s">
        <v>23950</v>
      </c>
      <c r="C629" s="5" t="s">
        <v>170</v>
      </c>
      <c r="D629" s="5" t="s">
        <v>342</v>
      </c>
      <c r="E629" s="5" t="s">
        <v>29</v>
      </c>
      <c r="F629" s="7">
        <v>15</v>
      </c>
      <c r="G629" s="7">
        <v>20</v>
      </c>
      <c r="H629" s="5" t="s">
        <v>493</v>
      </c>
      <c r="I629" s="5" t="s">
        <v>108</v>
      </c>
      <c r="J629" s="5" t="s">
        <v>3697</v>
      </c>
      <c r="K629" s="5" t="s">
        <v>26125</v>
      </c>
      <c r="L629" s="5" t="s">
        <v>24593</v>
      </c>
      <c r="M629" s="5" t="s">
        <v>100</v>
      </c>
      <c r="N629" s="5" t="b">
        <f ca="1">IFERROR(__xludf.DUMMYFUNCTION("REGEXMATCH(A629,""前端"")"),FALSE)</f>
        <v>0</v>
      </c>
      <c r="O629" s="5" t="b">
        <f t="shared" ca="1" si="0"/>
        <v>1</v>
      </c>
      <c r="P629" s="5"/>
      <c r="Q629" s="5"/>
      <c r="R629" s="5"/>
      <c r="S629" s="5"/>
      <c r="T629" s="5"/>
      <c r="U629" s="5"/>
      <c r="V629" s="5"/>
      <c r="W629" s="5"/>
      <c r="X629" s="5"/>
      <c r="Y629" s="5"/>
      <c r="Z629" s="5"/>
      <c r="AA629" s="5"/>
      <c r="AB629" s="5"/>
      <c r="AC629" s="5"/>
      <c r="AD629" s="5"/>
    </row>
    <row r="630" spans="1:30" ht="19.5" customHeight="1">
      <c r="A630" s="5" t="s">
        <v>26126</v>
      </c>
      <c r="B630" s="5" t="s">
        <v>26127</v>
      </c>
      <c r="C630" s="5" t="s">
        <v>170</v>
      </c>
      <c r="D630" s="5" t="s">
        <v>342</v>
      </c>
      <c r="E630" s="5" t="s">
        <v>45</v>
      </c>
      <c r="F630" s="7">
        <v>15</v>
      </c>
      <c r="G630" s="7">
        <v>30</v>
      </c>
      <c r="H630" s="5" t="s">
        <v>2134</v>
      </c>
      <c r="I630" s="5" t="s">
        <v>108</v>
      </c>
      <c r="J630" s="5" t="s">
        <v>106</v>
      </c>
      <c r="K630" s="5" t="s">
        <v>26128</v>
      </c>
      <c r="L630" s="5" t="s">
        <v>26129</v>
      </c>
      <c r="M630" s="5" t="s">
        <v>53</v>
      </c>
      <c r="N630" s="5"/>
      <c r="O630" s="5" t="b">
        <f t="shared" ca="1" si="0"/>
        <v>1</v>
      </c>
      <c r="P630" s="5"/>
      <c r="Q630" s="5"/>
      <c r="R630" s="5"/>
      <c r="S630" s="5"/>
      <c r="T630" s="5"/>
      <c r="U630" s="5"/>
      <c r="V630" s="5"/>
      <c r="W630" s="5"/>
      <c r="X630" s="5"/>
      <c r="Y630" s="5"/>
      <c r="Z630" s="5"/>
      <c r="AA630" s="5"/>
      <c r="AB630" s="5"/>
      <c r="AC630" s="5"/>
      <c r="AD630" s="5"/>
    </row>
    <row r="631" spans="1:30" ht="19.5" customHeight="1">
      <c r="A631" s="5" t="s">
        <v>26130</v>
      </c>
      <c r="B631" s="5" t="s">
        <v>26131</v>
      </c>
      <c r="C631" s="5" t="s">
        <v>170</v>
      </c>
      <c r="D631" s="5" t="s">
        <v>342</v>
      </c>
      <c r="E631" s="5" t="s">
        <v>29</v>
      </c>
      <c r="F631" s="7">
        <v>16</v>
      </c>
      <c r="G631" s="7">
        <v>32</v>
      </c>
      <c r="H631" s="5" t="s">
        <v>24990</v>
      </c>
      <c r="I631" s="5" t="s">
        <v>125</v>
      </c>
      <c r="J631" s="5" t="s">
        <v>87</v>
      </c>
      <c r="K631" s="5" t="s">
        <v>26132</v>
      </c>
      <c r="L631" s="5" t="s">
        <v>26133</v>
      </c>
      <c r="M631" s="5" t="s">
        <v>37</v>
      </c>
      <c r="N631" s="5"/>
      <c r="O631" s="5" t="b">
        <f t="shared" ca="1" si="0"/>
        <v>1</v>
      </c>
      <c r="P631" s="5"/>
      <c r="Q631" s="5"/>
      <c r="R631" s="5"/>
      <c r="S631" s="5"/>
      <c r="T631" s="5"/>
      <c r="U631" s="5"/>
      <c r="V631" s="5"/>
      <c r="W631" s="5"/>
      <c r="X631" s="5"/>
      <c r="Y631" s="5"/>
      <c r="Z631" s="5"/>
      <c r="AA631" s="5"/>
      <c r="AB631" s="5"/>
      <c r="AC631" s="5"/>
      <c r="AD631" s="5"/>
    </row>
    <row r="632" spans="1:30" ht="19.5" customHeight="1">
      <c r="A632" s="5" t="s">
        <v>16418</v>
      </c>
      <c r="B632" s="5" t="s">
        <v>325</v>
      </c>
      <c r="C632" s="5" t="s">
        <v>27</v>
      </c>
      <c r="D632" s="5" t="s">
        <v>85</v>
      </c>
      <c r="E632" s="5" t="s">
        <v>45</v>
      </c>
      <c r="F632" s="23">
        <v>17</v>
      </c>
      <c r="G632" s="11">
        <v>25</v>
      </c>
      <c r="H632" s="5" t="s">
        <v>1186</v>
      </c>
      <c r="I632" s="5" t="s">
        <v>108</v>
      </c>
      <c r="J632" s="5" t="s">
        <v>48</v>
      </c>
      <c r="K632" s="5" t="s">
        <v>16421</v>
      </c>
      <c r="L632" s="5" t="s">
        <v>16422</v>
      </c>
      <c r="M632" s="5" t="s">
        <v>53</v>
      </c>
      <c r="N632" s="5"/>
      <c r="O632" s="5" t="b">
        <f t="shared" ca="1" si="0"/>
        <v>1</v>
      </c>
      <c r="P632" s="5"/>
      <c r="Q632" s="5"/>
      <c r="R632" s="5"/>
      <c r="S632" s="5"/>
      <c r="T632" s="5"/>
      <c r="U632" s="5"/>
      <c r="V632" s="5"/>
      <c r="W632" s="5"/>
      <c r="X632" s="5"/>
      <c r="Y632" s="5"/>
      <c r="Z632" s="5"/>
      <c r="AA632" s="5"/>
      <c r="AB632" s="5"/>
      <c r="AC632" s="5"/>
      <c r="AD632" s="5"/>
    </row>
    <row r="633" spans="1:30" ht="19.5" customHeight="1">
      <c r="A633" s="5" t="s">
        <v>26134</v>
      </c>
      <c r="B633" s="5" t="s">
        <v>17888</v>
      </c>
      <c r="C633" s="5" t="s">
        <v>27</v>
      </c>
      <c r="D633" s="5" t="s">
        <v>85</v>
      </c>
      <c r="E633" s="5" t="s">
        <v>919</v>
      </c>
      <c r="F633" s="23">
        <v>17</v>
      </c>
      <c r="G633" s="11">
        <v>25</v>
      </c>
      <c r="H633" s="5" t="s">
        <v>1186</v>
      </c>
      <c r="I633" s="5" t="s">
        <v>108</v>
      </c>
      <c r="J633" s="5" t="s">
        <v>48</v>
      </c>
      <c r="K633" s="9" t="s">
        <v>47</v>
      </c>
      <c r="L633" s="5" t="s">
        <v>26135</v>
      </c>
      <c r="M633" s="5" t="s">
        <v>1599</v>
      </c>
      <c r="N633" s="5" t="b">
        <f ca="1">IFERROR(__xludf.DUMMYFUNCTION("REGEXMATCH(A633,""前端"")"),FALSE)</f>
        <v>0</v>
      </c>
      <c r="O633" s="5" t="b">
        <f t="shared" ca="1" si="0"/>
        <v>1</v>
      </c>
      <c r="P633" s="5"/>
      <c r="Q633" s="5"/>
      <c r="R633" s="5"/>
      <c r="S633" s="5"/>
      <c r="T633" s="5"/>
      <c r="U633" s="5"/>
      <c r="V633" s="5"/>
      <c r="W633" s="5"/>
      <c r="X633" s="5"/>
      <c r="Y633" s="5"/>
      <c r="Z633" s="5"/>
      <c r="AA633" s="5"/>
      <c r="AB633" s="5"/>
      <c r="AC633" s="5"/>
      <c r="AD633" s="5"/>
    </row>
    <row r="634" spans="1:30" ht="19.5" customHeight="1">
      <c r="A634" s="5" t="s">
        <v>5730</v>
      </c>
      <c r="B634" s="5" t="s">
        <v>26140</v>
      </c>
      <c r="C634" s="5" t="s">
        <v>41</v>
      </c>
      <c r="D634" s="5" t="s">
        <v>94</v>
      </c>
      <c r="E634" s="5" t="s">
        <v>29</v>
      </c>
      <c r="F634" s="7">
        <v>17</v>
      </c>
      <c r="G634" s="7">
        <v>25</v>
      </c>
      <c r="H634" s="5" t="s">
        <v>16428</v>
      </c>
      <c r="I634" s="5" t="s">
        <v>108</v>
      </c>
      <c r="J634" s="5" t="s">
        <v>947</v>
      </c>
      <c r="K634" s="5" t="s">
        <v>26141</v>
      </c>
      <c r="L634" s="5" t="s">
        <v>26142</v>
      </c>
      <c r="M634" s="5" t="s">
        <v>167</v>
      </c>
      <c r="N634" s="5"/>
      <c r="O634" s="5" t="b">
        <f t="shared" ca="1" si="0"/>
        <v>1</v>
      </c>
      <c r="P634" s="5"/>
      <c r="Q634" s="5"/>
      <c r="R634" s="5"/>
      <c r="S634" s="5"/>
      <c r="T634" s="5"/>
      <c r="U634" s="5"/>
      <c r="V634" s="5"/>
      <c r="W634" s="5"/>
      <c r="X634" s="5"/>
      <c r="Y634" s="5"/>
      <c r="Z634" s="5"/>
      <c r="AA634" s="5"/>
      <c r="AB634" s="5"/>
      <c r="AC634" s="5"/>
      <c r="AD634" s="5"/>
    </row>
    <row r="635" spans="1:30" ht="19.5" customHeight="1">
      <c r="A635" s="5" t="s">
        <v>26143</v>
      </c>
      <c r="B635" s="5" t="s">
        <v>26144</v>
      </c>
      <c r="C635" s="5" t="s">
        <v>170</v>
      </c>
      <c r="D635" s="5" t="s">
        <v>378</v>
      </c>
      <c r="E635" s="5" t="s">
        <v>45</v>
      </c>
      <c r="F635" s="7">
        <v>17</v>
      </c>
      <c r="G635" s="7">
        <v>30</v>
      </c>
      <c r="H635" s="5" t="s">
        <v>23492</v>
      </c>
      <c r="I635" s="5" t="s">
        <v>108</v>
      </c>
      <c r="J635" s="5" t="s">
        <v>2680</v>
      </c>
      <c r="K635" s="5" t="s">
        <v>26145</v>
      </c>
      <c r="L635" s="5" t="s">
        <v>26146</v>
      </c>
      <c r="M635" s="5" t="s">
        <v>37</v>
      </c>
      <c r="N635" s="5"/>
      <c r="O635" s="5" t="b">
        <f t="shared" ca="1" si="0"/>
        <v>1</v>
      </c>
      <c r="P635" s="5"/>
      <c r="Q635" s="5"/>
      <c r="R635" s="5"/>
      <c r="S635" s="5"/>
      <c r="T635" s="5"/>
      <c r="U635" s="5"/>
      <c r="V635" s="5"/>
      <c r="W635" s="5"/>
      <c r="X635" s="5"/>
      <c r="Y635" s="5"/>
      <c r="Z635" s="5"/>
      <c r="AA635" s="5"/>
      <c r="AB635" s="5"/>
      <c r="AC635" s="5"/>
      <c r="AD635" s="5"/>
    </row>
    <row r="636" spans="1:30" ht="19.5" customHeight="1">
      <c r="A636" s="5" t="s">
        <v>26147</v>
      </c>
      <c r="B636" s="5" t="s">
        <v>26148</v>
      </c>
      <c r="C636" s="5" t="s">
        <v>27</v>
      </c>
      <c r="D636" s="5" t="s">
        <v>85</v>
      </c>
      <c r="E636" s="5" t="s">
        <v>45</v>
      </c>
      <c r="F636" s="7">
        <v>18</v>
      </c>
      <c r="G636" s="7">
        <v>28</v>
      </c>
      <c r="H636" s="5" t="s">
        <v>3407</v>
      </c>
      <c r="I636" s="5" t="s">
        <v>66</v>
      </c>
      <c r="J636" s="5" t="s">
        <v>14293</v>
      </c>
      <c r="K636" s="5" t="s">
        <v>26149</v>
      </c>
      <c r="L636" s="5" t="s">
        <v>26150</v>
      </c>
      <c r="M636" s="5" t="s">
        <v>42</v>
      </c>
      <c r="N636" s="5"/>
      <c r="O636" s="5" t="b">
        <f t="shared" ca="1" si="0"/>
        <v>1</v>
      </c>
      <c r="P636" s="5"/>
      <c r="Q636" s="5"/>
      <c r="R636" s="5"/>
      <c r="S636" s="5"/>
      <c r="T636" s="5"/>
      <c r="U636" s="5"/>
      <c r="V636" s="5"/>
      <c r="W636" s="5"/>
      <c r="X636" s="5"/>
      <c r="Y636" s="5"/>
      <c r="Z636" s="5"/>
      <c r="AA636" s="5"/>
      <c r="AB636" s="5"/>
      <c r="AC636" s="5"/>
      <c r="AD636" s="5"/>
    </row>
    <row r="637" spans="1:30" ht="19.5" customHeight="1">
      <c r="A637" s="5" t="s">
        <v>15291</v>
      </c>
      <c r="B637" s="5" t="s">
        <v>26151</v>
      </c>
      <c r="C637" s="5" t="s">
        <v>27</v>
      </c>
      <c r="D637" s="5" t="s">
        <v>85</v>
      </c>
      <c r="E637" s="5" t="s">
        <v>45</v>
      </c>
      <c r="F637" s="7">
        <v>18</v>
      </c>
      <c r="G637" s="7">
        <v>35</v>
      </c>
      <c r="H637" s="5" t="s">
        <v>6615</v>
      </c>
      <c r="I637" s="5" t="s">
        <v>66</v>
      </c>
      <c r="J637" s="5" t="s">
        <v>57</v>
      </c>
      <c r="K637" s="5" t="s">
        <v>26152</v>
      </c>
      <c r="L637" s="5" t="s">
        <v>26153</v>
      </c>
      <c r="M637" s="5" t="s">
        <v>37</v>
      </c>
      <c r="N637" s="5" t="b">
        <f t="shared" ref="N637:N638" ca="1" si="13">IFERROR(__xludf.DUMMYFUNCTION("REGEXMATCH(A637,""前端"")"),TRUE)</f>
        <v>1</v>
      </c>
      <c r="O637" s="5" t="b">
        <f t="shared" ca="1" si="0"/>
        <v>1</v>
      </c>
      <c r="P637" s="5"/>
      <c r="Q637" s="5"/>
      <c r="R637" s="5"/>
      <c r="S637" s="5"/>
      <c r="T637" s="5"/>
      <c r="U637" s="5"/>
      <c r="V637" s="5"/>
      <c r="W637" s="5"/>
      <c r="X637" s="5"/>
      <c r="Y637" s="5"/>
      <c r="Z637" s="5"/>
      <c r="AA637" s="5"/>
      <c r="AB637" s="5"/>
      <c r="AC637" s="5"/>
      <c r="AD637" s="5"/>
    </row>
    <row r="638" spans="1:30" ht="19.5" customHeight="1">
      <c r="A638" s="5" t="s">
        <v>3402</v>
      </c>
      <c r="B638" s="5" t="s">
        <v>26155</v>
      </c>
      <c r="C638" s="5" t="s">
        <v>27</v>
      </c>
      <c r="D638" s="5" t="s">
        <v>199</v>
      </c>
      <c r="E638" s="5" t="s">
        <v>45</v>
      </c>
      <c r="F638" s="7">
        <v>18</v>
      </c>
      <c r="G638" s="7">
        <v>25</v>
      </c>
      <c r="H638" s="5" t="s">
        <v>2614</v>
      </c>
      <c r="I638" s="5" t="s">
        <v>108</v>
      </c>
      <c r="J638" s="5" t="s">
        <v>48</v>
      </c>
      <c r="K638" s="5" t="s">
        <v>26156</v>
      </c>
      <c r="L638" s="5" t="s">
        <v>26157</v>
      </c>
      <c r="M638" s="5" t="s">
        <v>37</v>
      </c>
      <c r="N638" s="5" t="b">
        <f t="shared" ca="1" si="13"/>
        <v>1</v>
      </c>
      <c r="O638" s="5" t="b">
        <f t="shared" ca="1" si="0"/>
        <v>1</v>
      </c>
      <c r="P638" s="5"/>
      <c r="Q638" s="5"/>
      <c r="R638" s="5"/>
      <c r="S638" s="5"/>
      <c r="T638" s="5"/>
      <c r="U638" s="5"/>
      <c r="V638" s="5"/>
      <c r="W638" s="5"/>
      <c r="X638" s="5"/>
      <c r="Y638" s="5"/>
      <c r="Z638" s="5"/>
      <c r="AA638" s="5"/>
      <c r="AB638" s="5"/>
      <c r="AC638" s="5"/>
      <c r="AD638" s="5"/>
    </row>
    <row r="639" spans="1:30" ht="19.5" customHeight="1">
      <c r="A639" s="5" t="s">
        <v>26160</v>
      </c>
      <c r="B639" s="5" t="s">
        <v>3336</v>
      </c>
      <c r="C639" s="5" t="s">
        <v>27</v>
      </c>
      <c r="D639" s="5" t="s">
        <v>80</v>
      </c>
      <c r="E639" s="5" t="s">
        <v>45</v>
      </c>
      <c r="F639" s="7">
        <v>18</v>
      </c>
      <c r="G639" s="7">
        <v>25</v>
      </c>
      <c r="H639" s="5" t="s">
        <v>2614</v>
      </c>
      <c r="I639" s="5" t="s">
        <v>1690</v>
      </c>
      <c r="J639" s="5" t="s">
        <v>110</v>
      </c>
      <c r="K639" s="5" t="s">
        <v>26161</v>
      </c>
      <c r="L639" s="5" t="s">
        <v>26162</v>
      </c>
      <c r="M639" s="5" t="s">
        <v>53</v>
      </c>
      <c r="N639" s="5"/>
      <c r="O639" s="5" t="b">
        <f t="shared" ca="1" si="0"/>
        <v>1</v>
      </c>
      <c r="P639" s="5"/>
      <c r="Q639" s="5"/>
      <c r="R639" s="5"/>
      <c r="S639" s="5"/>
      <c r="T639" s="5"/>
      <c r="U639" s="5"/>
      <c r="V639" s="5"/>
      <c r="W639" s="5"/>
      <c r="X639" s="5"/>
      <c r="Y639" s="5"/>
      <c r="Z639" s="5"/>
      <c r="AA639" s="5"/>
      <c r="AB639" s="5"/>
      <c r="AC639" s="5"/>
      <c r="AD639" s="5"/>
    </row>
    <row r="640" spans="1:30" ht="19.5" customHeight="1">
      <c r="A640" s="5" t="s">
        <v>26163</v>
      </c>
      <c r="B640" s="5" t="s">
        <v>26164</v>
      </c>
      <c r="C640" s="5" t="s">
        <v>20</v>
      </c>
      <c r="D640" s="5" t="s">
        <v>21</v>
      </c>
      <c r="E640" s="5" t="s">
        <v>45</v>
      </c>
      <c r="F640" s="7">
        <v>18</v>
      </c>
      <c r="G640" s="7">
        <v>22</v>
      </c>
      <c r="H640" s="5" t="s">
        <v>7016</v>
      </c>
      <c r="I640" s="5" t="s">
        <v>66</v>
      </c>
      <c r="J640" s="5" t="s">
        <v>444</v>
      </c>
      <c r="K640" s="5" t="s">
        <v>26165</v>
      </c>
      <c r="L640" s="5" t="s">
        <v>26166</v>
      </c>
      <c r="M640" s="5" t="s">
        <v>37</v>
      </c>
      <c r="N640" s="5"/>
      <c r="O640" s="5" t="b">
        <f t="shared" ca="1" si="0"/>
        <v>1</v>
      </c>
      <c r="P640" s="5"/>
      <c r="Q640" s="5"/>
      <c r="R640" s="5"/>
      <c r="S640" s="5"/>
      <c r="T640" s="5"/>
      <c r="U640" s="5"/>
      <c r="V640" s="5"/>
      <c r="W640" s="5"/>
      <c r="X640" s="5"/>
      <c r="Y640" s="5"/>
      <c r="Z640" s="5"/>
      <c r="AA640" s="5"/>
      <c r="AB640" s="5"/>
      <c r="AC640" s="5"/>
      <c r="AD640" s="5"/>
    </row>
    <row r="641" spans="1:30" ht="19.5" customHeight="1">
      <c r="A641" s="5" t="s">
        <v>12667</v>
      </c>
      <c r="B641" s="5" t="s">
        <v>26167</v>
      </c>
      <c r="C641" s="5" t="s">
        <v>41</v>
      </c>
      <c r="D641" s="5" t="s">
        <v>43</v>
      </c>
      <c r="E641" s="5" t="s">
        <v>45</v>
      </c>
      <c r="F641" s="7">
        <v>18</v>
      </c>
      <c r="G641" s="7">
        <v>30</v>
      </c>
      <c r="H641" s="5" t="s">
        <v>251</v>
      </c>
      <c r="I641" s="5" t="s">
        <v>462</v>
      </c>
      <c r="J641" s="5" t="s">
        <v>126</v>
      </c>
      <c r="K641" s="5" t="s">
        <v>26168</v>
      </c>
      <c r="L641" s="5" t="s">
        <v>26169</v>
      </c>
      <c r="M641" s="5" t="s">
        <v>53</v>
      </c>
      <c r="N641" s="5"/>
      <c r="O641" s="5" t="b">
        <f t="shared" ca="1" si="0"/>
        <v>1</v>
      </c>
      <c r="P641" s="5"/>
      <c r="Q641" s="5"/>
      <c r="R641" s="5"/>
      <c r="S641" s="5"/>
      <c r="T641" s="5"/>
      <c r="U641" s="5"/>
      <c r="V641" s="5"/>
      <c r="W641" s="5"/>
      <c r="X641" s="5"/>
      <c r="Y641" s="5"/>
      <c r="Z641" s="5"/>
      <c r="AA641" s="5"/>
      <c r="AB641" s="5"/>
      <c r="AC641" s="5"/>
      <c r="AD641" s="5"/>
    </row>
    <row r="642" spans="1:30" ht="19.5" customHeight="1">
      <c r="A642" s="5" t="s">
        <v>26170</v>
      </c>
      <c r="B642" s="5" t="s">
        <v>7507</v>
      </c>
      <c r="C642" s="5" t="s">
        <v>41</v>
      </c>
      <c r="D642" s="5" t="s">
        <v>94</v>
      </c>
      <c r="E642" s="5" t="s">
        <v>45</v>
      </c>
      <c r="F642" s="7">
        <v>18</v>
      </c>
      <c r="G642" s="7">
        <v>25</v>
      </c>
      <c r="H642" s="5" t="s">
        <v>2614</v>
      </c>
      <c r="I642" s="5" t="s">
        <v>108</v>
      </c>
      <c r="J642" s="5" t="s">
        <v>87</v>
      </c>
      <c r="K642" s="5" t="s">
        <v>26171</v>
      </c>
      <c r="L642" s="5" t="s">
        <v>26172</v>
      </c>
      <c r="M642" s="5" t="s">
        <v>37</v>
      </c>
      <c r="N642" s="5"/>
      <c r="O642" s="5" t="b">
        <f t="shared" ca="1" si="0"/>
        <v>1</v>
      </c>
      <c r="P642" s="5"/>
      <c r="Q642" s="5"/>
      <c r="R642" s="5"/>
      <c r="S642" s="5"/>
      <c r="T642" s="5"/>
      <c r="U642" s="5"/>
      <c r="V642" s="5"/>
      <c r="W642" s="5"/>
      <c r="X642" s="5"/>
      <c r="Y642" s="5"/>
      <c r="Z642" s="5"/>
      <c r="AA642" s="5"/>
      <c r="AB642" s="5"/>
      <c r="AC642" s="5"/>
      <c r="AD642" s="5"/>
    </row>
    <row r="643" spans="1:30" ht="19.5" customHeight="1">
      <c r="A643" s="5" t="s">
        <v>26173</v>
      </c>
      <c r="B643" s="5" t="s">
        <v>12228</v>
      </c>
      <c r="C643" s="5" t="s">
        <v>41</v>
      </c>
      <c r="D643" s="5" t="s">
        <v>94</v>
      </c>
      <c r="E643" s="5" t="s">
        <v>29</v>
      </c>
      <c r="F643" s="7">
        <v>18</v>
      </c>
      <c r="G643" s="7">
        <v>23</v>
      </c>
      <c r="H643" s="5" t="s">
        <v>2349</v>
      </c>
      <c r="I643" s="5" t="s">
        <v>66</v>
      </c>
      <c r="J643" s="5" t="s">
        <v>110</v>
      </c>
      <c r="K643" s="5" t="s">
        <v>24679</v>
      </c>
      <c r="L643" s="5" t="s">
        <v>26174</v>
      </c>
      <c r="M643" s="5" t="s">
        <v>53</v>
      </c>
      <c r="N643" s="5"/>
      <c r="O643" s="5" t="b">
        <f t="shared" ca="1" si="0"/>
        <v>1</v>
      </c>
      <c r="P643" s="5"/>
      <c r="Q643" s="5"/>
      <c r="R643" s="5"/>
      <c r="S643" s="5"/>
      <c r="T643" s="5"/>
      <c r="U643" s="5"/>
      <c r="V643" s="5"/>
      <c r="W643" s="5"/>
      <c r="X643" s="5"/>
      <c r="Y643" s="5"/>
      <c r="Z643" s="5"/>
      <c r="AA643" s="5"/>
      <c r="AB643" s="5"/>
      <c r="AC643" s="5"/>
      <c r="AD643" s="5"/>
    </row>
    <row r="644" spans="1:30" ht="19.5" customHeight="1">
      <c r="A644" s="5" t="s">
        <v>1457</v>
      </c>
      <c r="B644" s="5" t="s">
        <v>23432</v>
      </c>
      <c r="C644" s="5" t="s">
        <v>170</v>
      </c>
      <c r="D644" s="5" t="s">
        <v>342</v>
      </c>
      <c r="E644" s="5" t="s">
        <v>29</v>
      </c>
      <c r="F644" s="7">
        <v>18</v>
      </c>
      <c r="G644" s="7">
        <v>23</v>
      </c>
      <c r="H644" s="5" t="s">
        <v>2349</v>
      </c>
      <c r="I644" s="5" t="s">
        <v>108</v>
      </c>
      <c r="J644" s="5" t="s">
        <v>76</v>
      </c>
      <c r="K644" s="5" t="s">
        <v>26179</v>
      </c>
      <c r="L644" s="5" t="s">
        <v>26180</v>
      </c>
      <c r="M644" s="5" t="s">
        <v>42</v>
      </c>
      <c r="N644" s="5"/>
      <c r="O644" s="5" t="b">
        <f t="shared" ca="1" si="0"/>
        <v>1</v>
      </c>
      <c r="P644" s="5"/>
      <c r="Q644" s="5"/>
      <c r="R644" s="5"/>
      <c r="S644" s="5"/>
      <c r="T644" s="5"/>
      <c r="U644" s="5"/>
      <c r="V644" s="5"/>
      <c r="W644" s="5"/>
      <c r="X644" s="5"/>
      <c r="Y644" s="5"/>
      <c r="Z644" s="5"/>
      <c r="AA644" s="5"/>
      <c r="AB644" s="5"/>
      <c r="AC644" s="5"/>
      <c r="AD644" s="5"/>
    </row>
    <row r="645" spans="1:30" ht="19.5" customHeight="1">
      <c r="A645" s="5" t="s">
        <v>2674</v>
      </c>
      <c r="B645" s="5" t="s">
        <v>2534</v>
      </c>
      <c r="C645" s="5" t="s">
        <v>27</v>
      </c>
      <c r="D645" s="5" t="s">
        <v>575</v>
      </c>
      <c r="E645" s="5" t="s">
        <v>45</v>
      </c>
      <c r="F645" s="7">
        <v>20</v>
      </c>
      <c r="G645" s="7">
        <v>25</v>
      </c>
      <c r="H645" s="5" t="s">
        <v>188</v>
      </c>
      <c r="I645" s="5" t="s">
        <v>66</v>
      </c>
      <c r="J645" s="5" t="s">
        <v>2538</v>
      </c>
      <c r="K645" s="5" t="s">
        <v>2539</v>
      </c>
      <c r="L645" s="5" t="s">
        <v>16614</v>
      </c>
      <c r="M645" s="5" t="s">
        <v>53</v>
      </c>
      <c r="N645" s="5"/>
      <c r="O645" s="5" t="b">
        <f t="shared" ca="1" si="0"/>
        <v>1</v>
      </c>
      <c r="P645" s="5"/>
      <c r="Q645" s="5"/>
      <c r="R645" s="5"/>
      <c r="S645" s="5"/>
      <c r="T645" s="5"/>
      <c r="U645" s="5"/>
      <c r="V645" s="5"/>
      <c r="W645" s="5"/>
      <c r="X645" s="5"/>
      <c r="Y645" s="5"/>
      <c r="Z645" s="5"/>
      <c r="AA645" s="5"/>
      <c r="AB645" s="5"/>
      <c r="AC645" s="5"/>
      <c r="AD645" s="5"/>
    </row>
    <row r="646" spans="1:30" ht="19.5" customHeight="1">
      <c r="A646" s="5" t="s">
        <v>4668</v>
      </c>
      <c r="B646" s="5" t="s">
        <v>4669</v>
      </c>
      <c r="C646" s="5" t="s">
        <v>27</v>
      </c>
      <c r="D646" s="5" t="s">
        <v>85</v>
      </c>
      <c r="E646" s="5" t="s">
        <v>45</v>
      </c>
      <c r="F646" s="7">
        <v>20</v>
      </c>
      <c r="G646" s="7">
        <v>25</v>
      </c>
      <c r="H646" s="5" t="s">
        <v>188</v>
      </c>
      <c r="I646" s="5" t="s">
        <v>108</v>
      </c>
      <c r="J646" s="5" t="s">
        <v>76</v>
      </c>
      <c r="K646" s="5" t="s">
        <v>4674</v>
      </c>
      <c r="L646" s="5" t="s">
        <v>4675</v>
      </c>
      <c r="M646" s="5" t="s">
        <v>53</v>
      </c>
      <c r="N646" s="5"/>
      <c r="O646" s="5" t="b">
        <f t="shared" ca="1" si="0"/>
        <v>1</v>
      </c>
      <c r="P646" s="5"/>
      <c r="Q646" s="5"/>
      <c r="R646" s="5"/>
      <c r="S646" s="5"/>
      <c r="T646" s="5"/>
      <c r="U646" s="5"/>
      <c r="V646" s="5"/>
      <c r="W646" s="5"/>
      <c r="X646" s="5"/>
      <c r="Y646" s="5"/>
      <c r="Z646" s="5"/>
      <c r="AA646" s="5"/>
      <c r="AB646" s="5"/>
      <c r="AC646" s="5"/>
      <c r="AD646" s="5"/>
    </row>
    <row r="647" spans="1:30" ht="19.5" customHeight="1">
      <c r="A647" s="5" t="s">
        <v>15291</v>
      </c>
      <c r="B647" s="5" t="s">
        <v>26183</v>
      </c>
      <c r="C647" s="5" t="s">
        <v>27</v>
      </c>
      <c r="D647" s="5" t="s">
        <v>575</v>
      </c>
      <c r="E647" s="5" t="s">
        <v>45</v>
      </c>
      <c r="F647" s="7">
        <v>20</v>
      </c>
      <c r="G647" s="7">
        <v>25</v>
      </c>
      <c r="H647" s="5" t="s">
        <v>188</v>
      </c>
      <c r="I647" s="5" t="s">
        <v>66</v>
      </c>
      <c r="J647" s="5" t="s">
        <v>412</v>
      </c>
      <c r="K647" s="5" t="s">
        <v>26184</v>
      </c>
      <c r="L647" s="5" t="s">
        <v>26185</v>
      </c>
      <c r="M647" s="5" t="s">
        <v>53</v>
      </c>
      <c r="N647" s="5"/>
      <c r="O647" s="5" t="b">
        <f t="shared" ca="1" si="0"/>
        <v>1</v>
      </c>
      <c r="P647" s="5"/>
      <c r="Q647" s="5"/>
      <c r="R647" s="5"/>
      <c r="S647" s="5"/>
      <c r="T647" s="5"/>
      <c r="U647" s="5"/>
      <c r="V647" s="5"/>
      <c r="W647" s="5"/>
      <c r="X647" s="5"/>
      <c r="Y647" s="5"/>
      <c r="Z647" s="5"/>
      <c r="AA647" s="5"/>
      <c r="AB647" s="5"/>
      <c r="AC647" s="5"/>
      <c r="AD647" s="5"/>
    </row>
    <row r="648" spans="1:30" ht="19.5" customHeight="1">
      <c r="A648" s="5" t="s">
        <v>26186</v>
      </c>
      <c r="B648" s="5" t="s">
        <v>5518</v>
      </c>
      <c r="C648" s="5" t="s">
        <v>27</v>
      </c>
      <c r="D648" s="5" t="s">
        <v>212</v>
      </c>
      <c r="E648" s="5" t="s">
        <v>45</v>
      </c>
      <c r="F648" s="7">
        <v>20</v>
      </c>
      <c r="G648" s="7">
        <v>35</v>
      </c>
      <c r="H648" s="5" t="s">
        <v>3289</v>
      </c>
      <c r="I648" s="5" t="s">
        <v>66</v>
      </c>
      <c r="J648" s="5" t="s">
        <v>5520</v>
      </c>
      <c r="K648" s="5" t="s">
        <v>381</v>
      </c>
      <c r="L648" s="5" t="s">
        <v>26187</v>
      </c>
      <c r="M648" s="5" t="s">
        <v>53</v>
      </c>
      <c r="N648" s="5"/>
      <c r="O648" s="5" t="b">
        <f t="shared" ca="1" si="0"/>
        <v>1</v>
      </c>
      <c r="P648" s="5"/>
      <c r="Q648" s="5"/>
      <c r="R648" s="5"/>
      <c r="S648" s="5"/>
      <c r="T648" s="5"/>
      <c r="U648" s="5"/>
      <c r="V648" s="5"/>
      <c r="W648" s="5"/>
      <c r="X648" s="5"/>
      <c r="Y648" s="5"/>
      <c r="Z648" s="5"/>
      <c r="AA648" s="5"/>
      <c r="AB648" s="5"/>
      <c r="AC648" s="5"/>
      <c r="AD648" s="5"/>
    </row>
    <row r="649" spans="1:30" ht="19.5" customHeight="1">
      <c r="A649" s="5" t="s">
        <v>26188</v>
      </c>
      <c r="B649" s="5" t="s">
        <v>26189</v>
      </c>
      <c r="C649" s="5" t="s">
        <v>27</v>
      </c>
      <c r="D649" s="5" t="s">
        <v>85</v>
      </c>
      <c r="E649" s="5" t="s">
        <v>45</v>
      </c>
      <c r="F649" s="7">
        <v>20</v>
      </c>
      <c r="G649" s="7">
        <v>25</v>
      </c>
      <c r="H649" s="5" t="s">
        <v>188</v>
      </c>
      <c r="I649" s="5" t="s">
        <v>108</v>
      </c>
      <c r="J649" s="5" t="s">
        <v>444</v>
      </c>
      <c r="K649" s="5" t="s">
        <v>26190</v>
      </c>
      <c r="L649" s="5" t="s">
        <v>26191</v>
      </c>
      <c r="M649" s="5" t="s">
        <v>42</v>
      </c>
      <c r="N649" s="5"/>
      <c r="O649" s="5" t="b">
        <f t="shared" ca="1" si="0"/>
        <v>1</v>
      </c>
      <c r="P649" s="5"/>
      <c r="Q649" s="5"/>
      <c r="R649" s="5"/>
      <c r="S649" s="5"/>
      <c r="T649" s="5"/>
      <c r="U649" s="5"/>
      <c r="V649" s="5"/>
      <c r="W649" s="5"/>
      <c r="X649" s="5"/>
      <c r="Y649" s="5"/>
      <c r="Z649" s="5"/>
      <c r="AA649" s="5"/>
      <c r="AB649" s="5"/>
      <c r="AC649" s="5"/>
      <c r="AD649" s="5"/>
    </row>
    <row r="650" spans="1:30" ht="19.5" customHeight="1">
      <c r="A650" s="5" t="s">
        <v>26192</v>
      </c>
      <c r="B650" s="5" t="s">
        <v>19937</v>
      </c>
      <c r="C650" s="5" t="s">
        <v>27</v>
      </c>
      <c r="D650" s="5" t="s">
        <v>85</v>
      </c>
      <c r="E650" s="5" t="s">
        <v>45</v>
      </c>
      <c r="F650" s="7">
        <v>20</v>
      </c>
      <c r="G650" s="7">
        <v>40</v>
      </c>
      <c r="H650" s="5" t="s">
        <v>2981</v>
      </c>
      <c r="I650" s="7" t="s">
        <v>24</v>
      </c>
      <c r="J650" s="5" t="s">
        <v>11555</v>
      </c>
      <c r="K650" s="9" t="s">
        <v>47</v>
      </c>
      <c r="L650" s="9" t="s">
        <v>47</v>
      </c>
      <c r="M650" s="5" t="s">
        <v>53</v>
      </c>
      <c r="N650" s="5" t="b">
        <f ca="1">IFERROR(__xludf.DUMMYFUNCTION("REGEXMATCH(A650,""前端"")"),FALSE)</f>
        <v>0</v>
      </c>
      <c r="O650" s="5" t="b">
        <f t="shared" ca="1" si="0"/>
        <v>1</v>
      </c>
      <c r="P650" s="5"/>
      <c r="Q650" s="5"/>
      <c r="R650" s="5"/>
      <c r="S650" s="5"/>
      <c r="T650" s="5"/>
      <c r="U650" s="5"/>
      <c r="V650" s="5"/>
      <c r="W650" s="5"/>
      <c r="X650" s="5"/>
      <c r="Y650" s="5"/>
      <c r="Z650" s="5"/>
      <c r="AA650" s="5"/>
      <c r="AB650" s="5"/>
      <c r="AC650" s="5"/>
      <c r="AD650" s="5"/>
    </row>
    <row r="651" spans="1:30" ht="19.5" customHeight="1">
      <c r="A651" s="5" t="s">
        <v>5730</v>
      </c>
      <c r="B651" s="5" t="s">
        <v>26193</v>
      </c>
      <c r="C651" s="5" t="s">
        <v>27</v>
      </c>
      <c r="D651" s="5" t="s">
        <v>850</v>
      </c>
      <c r="E651" s="5" t="s">
        <v>45</v>
      </c>
      <c r="F651" s="7">
        <v>20</v>
      </c>
      <c r="G651" s="7">
        <v>25</v>
      </c>
      <c r="H651" s="5" t="s">
        <v>188</v>
      </c>
      <c r="I651" s="5" t="s">
        <v>108</v>
      </c>
      <c r="J651" s="5" t="s">
        <v>134</v>
      </c>
      <c r="K651" s="5" t="s">
        <v>11702</v>
      </c>
      <c r="L651" s="5" t="s">
        <v>26194</v>
      </c>
      <c r="M651" s="5" t="s">
        <v>37</v>
      </c>
      <c r="N651" s="5"/>
      <c r="O651" s="5" t="b">
        <f t="shared" ca="1" si="0"/>
        <v>1</v>
      </c>
      <c r="P651" s="5"/>
      <c r="Q651" s="5"/>
      <c r="R651" s="5"/>
      <c r="S651" s="5"/>
      <c r="T651" s="5"/>
      <c r="U651" s="5"/>
      <c r="V651" s="5"/>
      <c r="W651" s="5"/>
      <c r="X651" s="5"/>
      <c r="Y651" s="5"/>
      <c r="Z651" s="5"/>
      <c r="AA651" s="5"/>
      <c r="AB651" s="5"/>
      <c r="AC651" s="5"/>
      <c r="AD651" s="5"/>
    </row>
    <row r="652" spans="1:30" ht="19.5" customHeight="1">
      <c r="A652" s="5" t="s">
        <v>8523</v>
      </c>
      <c r="B652" s="5" t="s">
        <v>26195</v>
      </c>
      <c r="C652" s="5" t="s">
        <v>27</v>
      </c>
      <c r="D652" s="5" t="s">
        <v>75</v>
      </c>
      <c r="E652" s="5" t="s">
        <v>45</v>
      </c>
      <c r="F652" s="7">
        <v>20</v>
      </c>
      <c r="G652" s="7">
        <v>30</v>
      </c>
      <c r="H652" s="5" t="s">
        <v>1088</v>
      </c>
      <c r="I652" s="5" t="s">
        <v>66</v>
      </c>
      <c r="J652" s="5" t="s">
        <v>110</v>
      </c>
      <c r="K652" s="5" t="s">
        <v>26196</v>
      </c>
      <c r="L652" s="5" t="s">
        <v>26197</v>
      </c>
      <c r="M652" s="5" t="s">
        <v>37</v>
      </c>
      <c r="N652" s="5"/>
      <c r="O652" s="5" t="b">
        <f t="shared" ca="1" si="0"/>
        <v>1</v>
      </c>
      <c r="P652" s="5"/>
      <c r="Q652" s="5"/>
      <c r="R652" s="5"/>
      <c r="S652" s="5"/>
      <c r="T652" s="5"/>
      <c r="U652" s="5"/>
      <c r="V652" s="5"/>
      <c r="W652" s="5"/>
      <c r="X652" s="5"/>
      <c r="Y652" s="5"/>
      <c r="Z652" s="5"/>
      <c r="AA652" s="5"/>
      <c r="AB652" s="5"/>
      <c r="AC652" s="5"/>
      <c r="AD652" s="5"/>
    </row>
    <row r="653" spans="1:30" ht="19.5" customHeight="1">
      <c r="A653" s="5" t="s">
        <v>26198</v>
      </c>
      <c r="B653" s="5" t="s">
        <v>325</v>
      </c>
      <c r="C653" s="5" t="s">
        <v>27</v>
      </c>
      <c r="D653" s="5" t="s">
        <v>85</v>
      </c>
      <c r="E653" s="5" t="s">
        <v>45</v>
      </c>
      <c r="F653" s="7">
        <v>20</v>
      </c>
      <c r="G653" s="7">
        <v>25</v>
      </c>
      <c r="H653" s="5" t="s">
        <v>188</v>
      </c>
      <c r="I653" s="5" t="s">
        <v>108</v>
      </c>
      <c r="J653" s="5" t="s">
        <v>48</v>
      </c>
      <c r="K653" s="5" t="s">
        <v>26199</v>
      </c>
      <c r="L653" s="5" t="s">
        <v>26200</v>
      </c>
      <c r="M653" s="5" t="s">
        <v>53</v>
      </c>
      <c r="N653" s="5"/>
      <c r="O653" s="5" t="b">
        <f t="shared" ca="1" si="0"/>
        <v>1</v>
      </c>
      <c r="P653" s="5"/>
      <c r="Q653" s="5"/>
      <c r="R653" s="5"/>
      <c r="S653" s="5"/>
      <c r="T653" s="5"/>
      <c r="U653" s="5"/>
      <c r="V653" s="5"/>
      <c r="W653" s="5"/>
      <c r="X653" s="5"/>
      <c r="Y653" s="5"/>
      <c r="Z653" s="5"/>
      <c r="AA653" s="5"/>
      <c r="AB653" s="5"/>
      <c r="AC653" s="5"/>
      <c r="AD653" s="5"/>
    </row>
    <row r="654" spans="1:30" ht="19.5" customHeight="1">
      <c r="A654" s="5" t="s">
        <v>2814</v>
      </c>
      <c r="B654" s="5" t="s">
        <v>5518</v>
      </c>
      <c r="C654" s="5" t="s">
        <v>27</v>
      </c>
      <c r="D654" s="5" t="s">
        <v>212</v>
      </c>
      <c r="E654" s="5" t="s">
        <v>45</v>
      </c>
      <c r="F654" s="7">
        <v>20</v>
      </c>
      <c r="G654" s="7">
        <v>35</v>
      </c>
      <c r="H654" s="5" t="s">
        <v>3289</v>
      </c>
      <c r="I654" s="5" t="s">
        <v>66</v>
      </c>
      <c r="J654" s="5" t="s">
        <v>5520</v>
      </c>
      <c r="K654" s="5" t="s">
        <v>381</v>
      </c>
      <c r="L654" s="5" t="s">
        <v>26201</v>
      </c>
      <c r="M654" s="5" t="s">
        <v>53</v>
      </c>
      <c r="N654" s="5"/>
      <c r="O654" s="5" t="b">
        <f t="shared" ca="1" si="0"/>
        <v>1</v>
      </c>
      <c r="P654" s="5"/>
      <c r="Q654" s="5"/>
      <c r="R654" s="5"/>
      <c r="S654" s="5"/>
      <c r="T654" s="5"/>
      <c r="U654" s="5"/>
      <c r="V654" s="5"/>
      <c r="W654" s="5"/>
      <c r="X654" s="5"/>
      <c r="Y654" s="5"/>
      <c r="Z654" s="5"/>
      <c r="AA654" s="5"/>
      <c r="AB654" s="5"/>
      <c r="AC654" s="5"/>
      <c r="AD654" s="5"/>
    </row>
    <row r="655" spans="1:30" ht="19.5" customHeight="1">
      <c r="A655" s="5" t="s">
        <v>26202</v>
      </c>
      <c r="B655" s="5" t="s">
        <v>1086</v>
      </c>
      <c r="C655" s="5" t="s">
        <v>27</v>
      </c>
      <c r="D655" s="5" t="s">
        <v>266</v>
      </c>
      <c r="E655" s="5" t="s">
        <v>45</v>
      </c>
      <c r="F655" s="7">
        <v>20</v>
      </c>
      <c r="G655" s="7">
        <v>30</v>
      </c>
      <c r="H655" s="5" t="s">
        <v>1088</v>
      </c>
      <c r="I655" s="5" t="s">
        <v>108</v>
      </c>
      <c r="J655" s="5" t="s">
        <v>117</v>
      </c>
      <c r="K655" s="5" t="s">
        <v>26204</v>
      </c>
      <c r="L655" s="5" t="s">
        <v>26205</v>
      </c>
      <c r="M655" s="5" t="s">
        <v>37</v>
      </c>
      <c r="N655" s="5"/>
      <c r="O655" s="5" t="b">
        <f t="shared" ca="1" si="0"/>
        <v>1</v>
      </c>
      <c r="P655" s="5"/>
      <c r="Q655" s="5"/>
      <c r="R655" s="5"/>
      <c r="S655" s="5"/>
      <c r="T655" s="5"/>
      <c r="U655" s="5"/>
      <c r="V655" s="5"/>
      <c r="W655" s="5"/>
      <c r="X655" s="5"/>
      <c r="Y655" s="5"/>
      <c r="Z655" s="5"/>
      <c r="AA655" s="5"/>
      <c r="AB655" s="5"/>
      <c r="AC655" s="5"/>
      <c r="AD655" s="5"/>
    </row>
    <row r="656" spans="1:30" ht="19.5" customHeight="1">
      <c r="A656" s="5" t="s">
        <v>26206</v>
      </c>
      <c r="B656" s="5" t="s">
        <v>3453</v>
      </c>
      <c r="C656" s="5" t="s">
        <v>27</v>
      </c>
      <c r="D656" s="5" t="s">
        <v>47</v>
      </c>
      <c r="E656" s="5" t="s">
        <v>29</v>
      </c>
      <c r="F656" s="7">
        <v>20</v>
      </c>
      <c r="G656" s="7">
        <v>25</v>
      </c>
      <c r="H656" s="5" t="s">
        <v>188</v>
      </c>
      <c r="I656" s="5" t="s">
        <v>66</v>
      </c>
      <c r="J656" s="5" t="s">
        <v>57</v>
      </c>
      <c r="K656" s="5" t="s">
        <v>610</v>
      </c>
      <c r="L656" s="5" t="s">
        <v>26208</v>
      </c>
      <c r="M656" s="5" t="s">
        <v>37</v>
      </c>
      <c r="N656" s="5"/>
      <c r="O656" s="5" t="b">
        <f t="shared" ca="1" si="0"/>
        <v>1</v>
      </c>
      <c r="P656" s="5"/>
      <c r="Q656" s="5"/>
      <c r="R656" s="5"/>
      <c r="S656" s="5"/>
      <c r="T656" s="5"/>
      <c r="U656" s="5"/>
      <c r="V656" s="5"/>
      <c r="W656" s="5"/>
      <c r="X656" s="5"/>
      <c r="Y656" s="5"/>
      <c r="Z656" s="5"/>
      <c r="AA656" s="5"/>
      <c r="AB656" s="5"/>
      <c r="AC656" s="5"/>
      <c r="AD656" s="5"/>
    </row>
    <row r="657" spans="1:30" ht="19.5" customHeight="1">
      <c r="A657" s="5" t="s">
        <v>8523</v>
      </c>
      <c r="B657" s="5" t="s">
        <v>26195</v>
      </c>
      <c r="C657" s="5" t="s">
        <v>27</v>
      </c>
      <c r="D657" s="5" t="s">
        <v>75</v>
      </c>
      <c r="E657" s="5" t="s">
        <v>45</v>
      </c>
      <c r="F657" s="7">
        <v>20</v>
      </c>
      <c r="G657" s="7">
        <v>23</v>
      </c>
      <c r="H657" s="5" t="s">
        <v>26209</v>
      </c>
      <c r="I657" s="5" t="s">
        <v>66</v>
      </c>
      <c r="J657" s="5" t="s">
        <v>110</v>
      </c>
      <c r="K657" s="9" t="s">
        <v>47</v>
      </c>
      <c r="L657" s="5" t="s">
        <v>26210</v>
      </c>
      <c r="M657" s="5" t="s">
        <v>37</v>
      </c>
      <c r="N657" s="5"/>
      <c r="O657" s="5" t="b">
        <f t="shared" ca="1" si="0"/>
        <v>1</v>
      </c>
      <c r="P657" s="5"/>
      <c r="Q657" s="5"/>
      <c r="R657" s="5"/>
      <c r="S657" s="5"/>
      <c r="T657" s="5"/>
      <c r="U657" s="5"/>
      <c r="V657" s="5"/>
      <c r="W657" s="5"/>
      <c r="X657" s="5"/>
      <c r="Y657" s="5"/>
      <c r="Z657" s="5"/>
      <c r="AA657" s="5"/>
      <c r="AB657" s="5"/>
      <c r="AC657" s="5"/>
      <c r="AD657" s="5"/>
    </row>
    <row r="658" spans="1:30" ht="19.5" customHeight="1">
      <c r="A658" s="5" t="s">
        <v>4668</v>
      </c>
      <c r="B658" s="5" t="s">
        <v>25542</v>
      </c>
      <c r="C658" s="5" t="s">
        <v>20</v>
      </c>
      <c r="D658" s="5" t="s">
        <v>21</v>
      </c>
      <c r="E658" s="5" t="s">
        <v>45</v>
      </c>
      <c r="F658" s="7">
        <v>20</v>
      </c>
      <c r="G658" s="7">
        <v>25</v>
      </c>
      <c r="H658" s="5" t="s">
        <v>188</v>
      </c>
      <c r="I658" s="5" t="s">
        <v>66</v>
      </c>
      <c r="J658" s="5" t="s">
        <v>1283</v>
      </c>
      <c r="K658" s="5" t="s">
        <v>25544</v>
      </c>
      <c r="L658" s="5" t="s">
        <v>26211</v>
      </c>
      <c r="M658" s="5" t="s">
        <v>167</v>
      </c>
      <c r="N658" s="5"/>
      <c r="O658" s="5" t="b">
        <f t="shared" ca="1" si="0"/>
        <v>1</v>
      </c>
      <c r="P658" s="5"/>
      <c r="Q658" s="5"/>
      <c r="R658" s="5"/>
      <c r="S658" s="5"/>
      <c r="T658" s="5"/>
      <c r="U658" s="5"/>
      <c r="V658" s="5"/>
      <c r="W658" s="5"/>
      <c r="X658" s="5"/>
      <c r="Y658" s="5"/>
      <c r="Z658" s="5"/>
      <c r="AA658" s="5"/>
      <c r="AB658" s="5"/>
      <c r="AC658" s="5"/>
      <c r="AD658" s="5"/>
    </row>
    <row r="659" spans="1:30" ht="19.5" customHeight="1">
      <c r="A659" s="5" t="s">
        <v>26212</v>
      </c>
      <c r="B659" s="5" t="s">
        <v>26213</v>
      </c>
      <c r="C659" s="5" t="s">
        <v>20</v>
      </c>
      <c r="D659" s="5" t="s">
        <v>47</v>
      </c>
      <c r="E659" s="5" t="s">
        <v>45</v>
      </c>
      <c r="F659" s="7">
        <v>20</v>
      </c>
      <c r="G659" s="7">
        <v>30</v>
      </c>
      <c r="H659" s="5" t="s">
        <v>1088</v>
      </c>
      <c r="I659" s="5" t="s">
        <v>66</v>
      </c>
      <c r="J659" s="5" t="s">
        <v>3790</v>
      </c>
      <c r="K659" s="5" t="s">
        <v>26214</v>
      </c>
      <c r="L659" s="5" t="s">
        <v>26215</v>
      </c>
      <c r="M659" s="5" t="s">
        <v>167</v>
      </c>
      <c r="N659" s="5"/>
      <c r="O659" s="5" t="b">
        <f t="shared" ca="1" si="0"/>
        <v>1</v>
      </c>
      <c r="P659" s="5"/>
      <c r="Q659" s="5"/>
      <c r="R659" s="5"/>
      <c r="S659" s="5"/>
      <c r="T659" s="5"/>
      <c r="U659" s="5"/>
      <c r="V659" s="5"/>
      <c r="W659" s="5"/>
      <c r="X659" s="5"/>
      <c r="Y659" s="5"/>
      <c r="Z659" s="5"/>
      <c r="AA659" s="5"/>
      <c r="AB659" s="5"/>
      <c r="AC659" s="5"/>
      <c r="AD659" s="5"/>
    </row>
    <row r="660" spans="1:30" ht="19.5" customHeight="1">
      <c r="A660" s="5" t="s">
        <v>26216</v>
      </c>
      <c r="B660" s="5" t="s">
        <v>19399</v>
      </c>
      <c r="C660" s="5" t="s">
        <v>20</v>
      </c>
      <c r="D660" s="5" t="s">
        <v>1173</v>
      </c>
      <c r="E660" s="5" t="s">
        <v>45</v>
      </c>
      <c r="F660" s="7">
        <v>20</v>
      </c>
      <c r="G660" s="7">
        <v>40</v>
      </c>
      <c r="H660" s="5" t="s">
        <v>2981</v>
      </c>
      <c r="I660" s="7" t="s">
        <v>24</v>
      </c>
      <c r="J660" s="5" t="s">
        <v>57</v>
      </c>
      <c r="K660" s="9" t="s">
        <v>47</v>
      </c>
      <c r="L660" s="5" t="s">
        <v>26217</v>
      </c>
      <c r="M660" s="5" t="s">
        <v>37</v>
      </c>
      <c r="N660" s="5"/>
      <c r="O660" s="5" t="b">
        <f t="shared" ca="1" si="0"/>
        <v>1</v>
      </c>
      <c r="P660" s="5"/>
      <c r="Q660" s="5"/>
      <c r="R660" s="5"/>
      <c r="S660" s="5"/>
      <c r="T660" s="5"/>
      <c r="U660" s="5"/>
      <c r="V660" s="5"/>
      <c r="W660" s="5"/>
      <c r="X660" s="5"/>
      <c r="Y660" s="5"/>
      <c r="Z660" s="5"/>
      <c r="AA660" s="5"/>
      <c r="AB660" s="5"/>
      <c r="AC660" s="5"/>
      <c r="AD660" s="5"/>
    </row>
    <row r="661" spans="1:30" ht="19.5" customHeight="1">
      <c r="A661" s="5" t="s">
        <v>26218</v>
      </c>
      <c r="B661" s="5" t="s">
        <v>9616</v>
      </c>
      <c r="C661" s="5" t="s">
        <v>41</v>
      </c>
      <c r="D661" s="5" t="s">
        <v>94</v>
      </c>
      <c r="E661" s="5" t="s">
        <v>45</v>
      </c>
      <c r="F661" s="7">
        <v>20</v>
      </c>
      <c r="G661" s="7">
        <v>25</v>
      </c>
      <c r="H661" s="5" t="s">
        <v>188</v>
      </c>
      <c r="I661" s="5" t="s">
        <v>66</v>
      </c>
      <c r="J661" s="5" t="s">
        <v>106</v>
      </c>
      <c r="K661" s="5" t="s">
        <v>1852</v>
      </c>
      <c r="L661" s="5" t="s">
        <v>26219</v>
      </c>
      <c r="M661" s="5" t="s">
        <v>53</v>
      </c>
      <c r="N661" s="5"/>
      <c r="O661" s="5" t="b">
        <f t="shared" ca="1" si="0"/>
        <v>1</v>
      </c>
      <c r="P661" s="5"/>
      <c r="Q661" s="5"/>
      <c r="R661" s="5"/>
      <c r="S661" s="5"/>
      <c r="T661" s="5"/>
      <c r="U661" s="5"/>
      <c r="V661" s="5"/>
      <c r="W661" s="5"/>
      <c r="X661" s="5"/>
      <c r="Y661" s="5"/>
      <c r="Z661" s="5"/>
      <c r="AA661" s="5"/>
      <c r="AB661" s="5"/>
      <c r="AC661" s="5"/>
      <c r="AD661" s="5"/>
    </row>
    <row r="662" spans="1:30" ht="19.5" customHeight="1">
      <c r="A662" s="5" t="s">
        <v>26220</v>
      </c>
      <c r="B662" s="5" t="s">
        <v>9831</v>
      </c>
      <c r="C662" s="5" t="s">
        <v>41</v>
      </c>
      <c r="D662" s="5" t="s">
        <v>94</v>
      </c>
      <c r="E662" s="5" t="s">
        <v>29</v>
      </c>
      <c r="F662" s="7">
        <v>20</v>
      </c>
      <c r="G662" s="7">
        <v>25</v>
      </c>
      <c r="H662" s="5" t="s">
        <v>188</v>
      </c>
      <c r="I662" s="7" t="s">
        <v>24</v>
      </c>
      <c r="J662" s="5" t="s">
        <v>315</v>
      </c>
      <c r="K662" s="5" t="s">
        <v>3028</v>
      </c>
      <c r="L662" s="5" t="s">
        <v>26221</v>
      </c>
      <c r="M662" s="5" t="s">
        <v>53</v>
      </c>
      <c r="N662" s="5"/>
      <c r="O662" s="5" t="b">
        <f t="shared" ca="1" si="0"/>
        <v>1</v>
      </c>
      <c r="P662" s="5"/>
      <c r="Q662" s="5"/>
      <c r="R662" s="5"/>
      <c r="S662" s="5"/>
      <c r="T662" s="5"/>
      <c r="U662" s="5"/>
      <c r="V662" s="5"/>
      <c r="W662" s="5"/>
      <c r="X662" s="5"/>
      <c r="Y662" s="5"/>
      <c r="Z662" s="5"/>
      <c r="AA662" s="5"/>
      <c r="AB662" s="5"/>
      <c r="AC662" s="5"/>
      <c r="AD662" s="5"/>
    </row>
    <row r="663" spans="1:30" ht="19.5" customHeight="1">
      <c r="A663" s="5" t="s">
        <v>2533</v>
      </c>
      <c r="B663" s="5" t="s">
        <v>669</v>
      </c>
      <c r="C663" s="5" t="s">
        <v>41</v>
      </c>
      <c r="D663" s="5" t="s">
        <v>47</v>
      </c>
      <c r="E663" s="5" t="s">
        <v>45</v>
      </c>
      <c r="F663" s="7">
        <v>20</v>
      </c>
      <c r="G663" s="7">
        <v>30</v>
      </c>
      <c r="H663" s="5" t="s">
        <v>1088</v>
      </c>
      <c r="I663" s="5" t="s">
        <v>66</v>
      </c>
      <c r="J663" s="5" t="s">
        <v>586</v>
      </c>
      <c r="K663" s="5" t="s">
        <v>26222</v>
      </c>
      <c r="L663" s="5" t="s">
        <v>26223</v>
      </c>
      <c r="M663" s="5" t="s">
        <v>37</v>
      </c>
      <c r="N663" s="5"/>
      <c r="O663" s="5" t="b">
        <f t="shared" ca="1" si="0"/>
        <v>1</v>
      </c>
      <c r="P663" s="5"/>
      <c r="Q663" s="5"/>
      <c r="R663" s="5"/>
      <c r="S663" s="5"/>
      <c r="T663" s="5"/>
      <c r="U663" s="5"/>
      <c r="V663" s="5"/>
      <c r="W663" s="5"/>
      <c r="X663" s="5"/>
      <c r="Y663" s="5"/>
      <c r="Z663" s="5"/>
      <c r="AA663" s="5"/>
      <c r="AB663" s="5"/>
      <c r="AC663" s="5"/>
      <c r="AD663" s="5"/>
    </row>
    <row r="664" spans="1:30" ht="19.5" customHeight="1">
      <c r="A664" s="5" t="s">
        <v>26224</v>
      </c>
      <c r="B664" s="5" t="s">
        <v>5620</v>
      </c>
      <c r="C664" s="5" t="s">
        <v>41</v>
      </c>
      <c r="D664" s="5" t="s">
        <v>47</v>
      </c>
      <c r="E664" s="5" t="s">
        <v>45</v>
      </c>
      <c r="F664" s="7">
        <v>20</v>
      </c>
      <c r="G664" s="7">
        <v>40</v>
      </c>
      <c r="H664" s="5" t="s">
        <v>2981</v>
      </c>
      <c r="I664" s="5" t="s">
        <v>31</v>
      </c>
      <c r="J664" s="5" t="s">
        <v>117</v>
      </c>
      <c r="K664" s="5" t="s">
        <v>26225</v>
      </c>
      <c r="L664" s="9" t="s">
        <v>47</v>
      </c>
      <c r="M664" s="5" t="s">
        <v>1599</v>
      </c>
      <c r="N664" s="5" t="b">
        <f t="shared" ref="N664:N665" ca="1" si="14">IFERROR(__xludf.DUMMYFUNCTION("REGEXMATCH(A664,""前端"")"),TRUE)</f>
        <v>1</v>
      </c>
      <c r="O664" s="5" t="b">
        <f t="shared" ca="1" si="0"/>
        <v>1</v>
      </c>
      <c r="P664" s="5"/>
      <c r="Q664" s="5"/>
      <c r="R664" s="5"/>
      <c r="S664" s="5"/>
      <c r="T664" s="5"/>
      <c r="U664" s="5"/>
      <c r="V664" s="5"/>
      <c r="W664" s="5"/>
      <c r="X664" s="5"/>
      <c r="Y664" s="5"/>
      <c r="Z664" s="5"/>
      <c r="AA664" s="5"/>
      <c r="AB664" s="5"/>
      <c r="AC664" s="5"/>
      <c r="AD664" s="5"/>
    </row>
    <row r="665" spans="1:30" ht="19.5" customHeight="1">
      <c r="A665" s="5" t="s">
        <v>26226</v>
      </c>
      <c r="B665" s="5" t="s">
        <v>5620</v>
      </c>
      <c r="C665" s="5" t="s">
        <v>41</v>
      </c>
      <c r="D665" s="5" t="s">
        <v>47</v>
      </c>
      <c r="E665" s="5" t="s">
        <v>45</v>
      </c>
      <c r="F665" s="7">
        <v>20</v>
      </c>
      <c r="G665" s="7">
        <v>40</v>
      </c>
      <c r="H665" s="5" t="s">
        <v>2981</v>
      </c>
      <c r="I665" s="5" t="s">
        <v>31</v>
      </c>
      <c r="J665" s="5" t="s">
        <v>117</v>
      </c>
      <c r="K665" s="5" t="s">
        <v>26225</v>
      </c>
      <c r="L665" s="9" t="s">
        <v>47</v>
      </c>
      <c r="M665" s="5" t="s">
        <v>1599</v>
      </c>
      <c r="N665" s="5" t="b">
        <f t="shared" ca="1" si="14"/>
        <v>1</v>
      </c>
      <c r="O665" s="5" t="b">
        <f t="shared" ca="1" si="0"/>
        <v>1</v>
      </c>
      <c r="P665" s="5"/>
      <c r="Q665" s="5"/>
      <c r="R665" s="5"/>
      <c r="S665" s="5"/>
      <c r="T665" s="5"/>
      <c r="U665" s="5"/>
      <c r="V665" s="5"/>
      <c r="W665" s="5"/>
      <c r="X665" s="5"/>
      <c r="Y665" s="5"/>
      <c r="Z665" s="5"/>
      <c r="AA665" s="5"/>
      <c r="AB665" s="5"/>
      <c r="AC665" s="5"/>
      <c r="AD665" s="5"/>
    </row>
    <row r="666" spans="1:30" ht="19.5" customHeight="1">
      <c r="A666" s="5" t="s">
        <v>26227</v>
      </c>
      <c r="B666" s="5" t="s">
        <v>17696</v>
      </c>
      <c r="C666" s="5" t="s">
        <v>41</v>
      </c>
      <c r="D666" s="5" t="s">
        <v>47</v>
      </c>
      <c r="E666" s="5" t="s">
        <v>45</v>
      </c>
      <c r="F666" s="7">
        <v>20</v>
      </c>
      <c r="G666" s="7">
        <v>25</v>
      </c>
      <c r="H666" s="5" t="s">
        <v>188</v>
      </c>
      <c r="I666" s="5" t="s">
        <v>66</v>
      </c>
      <c r="J666" s="5" t="s">
        <v>57</v>
      </c>
      <c r="K666" s="5" t="s">
        <v>26228</v>
      </c>
      <c r="L666" s="5" t="s">
        <v>26229</v>
      </c>
      <c r="M666" s="5" t="s">
        <v>42</v>
      </c>
      <c r="N666" s="5"/>
      <c r="O666" s="5" t="b">
        <f t="shared" ca="1" si="0"/>
        <v>1</v>
      </c>
      <c r="P666" s="5"/>
      <c r="Q666" s="5"/>
      <c r="R666" s="5"/>
      <c r="S666" s="5"/>
      <c r="T666" s="5"/>
      <c r="U666" s="5"/>
      <c r="V666" s="5"/>
      <c r="W666" s="5"/>
      <c r="X666" s="5"/>
      <c r="Y666" s="5"/>
      <c r="Z666" s="5"/>
      <c r="AA666" s="5"/>
      <c r="AB666" s="5"/>
      <c r="AC666" s="5"/>
      <c r="AD666" s="5"/>
    </row>
    <row r="667" spans="1:30" ht="19.5" customHeight="1">
      <c r="A667" s="5" t="s">
        <v>26230</v>
      </c>
      <c r="B667" s="5" t="s">
        <v>22398</v>
      </c>
      <c r="C667" s="5" t="s">
        <v>170</v>
      </c>
      <c r="D667" s="5" t="s">
        <v>390</v>
      </c>
      <c r="E667" s="5" t="s">
        <v>29</v>
      </c>
      <c r="F667" s="7">
        <v>20</v>
      </c>
      <c r="G667" s="7">
        <v>30</v>
      </c>
      <c r="H667" s="5" t="s">
        <v>1088</v>
      </c>
      <c r="I667" s="5" t="s">
        <v>108</v>
      </c>
      <c r="J667" s="5" t="s">
        <v>6217</v>
      </c>
      <c r="K667" s="9" t="s">
        <v>47</v>
      </c>
      <c r="L667" s="5" t="s">
        <v>26231</v>
      </c>
      <c r="M667" s="5" t="s">
        <v>53</v>
      </c>
      <c r="N667" s="5"/>
      <c r="O667" s="5" t="b">
        <f t="shared" ca="1" si="0"/>
        <v>1</v>
      </c>
      <c r="P667" s="5"/>
      <c r="Q667" s="5"/>
      <c r="R667" s="5"/>
      <c r="S667" s="5"/>
      <c r="T667" s="5"/>
      <c r="U667" s="5"/>
      <c r="V667" s="5"/>
      <c r="W667" s="5"/>
      <c r="X667" s="5"/>
      <c r="Y667" s="5"/>
      <c r="Z667" s="5"/>
      <c r="AA667" s="5"/>
      <c r="AB667" s="5"/>
      <c r="AC667" s="5"/>
      <c r="AD667" s="5"/>
    </row>
    <row r="668" spans="1:30" ht="19.5" customHeight="1">
      <c r="A668" s="5" t="s">
        <v>25607</v>
      </c>
      <c r="B668" s="5" t="s">
        <v>26233</v>
      </c>
      <c r="C668" s="5" t="s">
        <v>170</v>
      </c>
      <c r="D668" s="5" t="s">
        <v>390</v>
      </c>
      <c r="E668" s="5" t="s">
        <v>45</v>
      </c>
      <c r="F668" s="7">
        <v>20</v>
      </c>
      <c r="G668" s="7">
        <v>25</v>
      </c>
      <c r="H668" s="5" t="s">
        <v>188</v>
      </c>
      <c r="I668" s="5" t="s">
        <v>108</v>
      </c>
      <c r="J668" s="5" t="s">
        <v>76</v>
      </c>
      <c r="K668" s="5" t="s">
        <v>26234</v>
      </c>
      <c r="L668" s="5" t="s">
        <v>26235</v>
      </c>
      <c r="M668" s="5" t="s">
        <v>42</v>
      </c>
      <c r="N668" s="5"/>
      <c r="O668" s="5" t="b">
        <f t="shared" ca="1" si="0"/>
        <v>1</v>
      </c>
      <c r="P668" s="5"/>
      <c r="Q668" s="5"/>
      <c r="R668" s="5"/>
      <c r="S668" s="5"/>
      <c r="T668" s="5"/>
      <c r="U668" s="5"/>
      <c r="V668" s="5"/>
      <c r="W668" s="5"/>
      <c r="X668" s="5"/>
      <c r="Y668" s="5"/>
      <c r="Z668" s="5"/>
      <c r="AA668" s="5"/>
      <c r="AB668" s="5"/>
      <c r="AC668" s="5"/>
      <c r="AD668" s="5"/>
    </row>
    <row r="669" spans="1:30" ht="19.5" customHeight="1">
      <c r="A669" s="5" t="s">
        <v>26238</v>
      </c>
      <c r="B669" s="5" t="s">
        <v>26239</v>
      </c>
      <c r="C669" s="5" t="s">
        <v>170</v>
      </c>
      <c r="D669" s="5" t="s">
        <v>47</v>
      </c>
      <c r="E669" s="5" t="s">
        <v>45</v>
      </c>
      <c r="F669" s="7">
        <v>20</v>
      </c>
      <c r="G669" s="7">
        <v>30</v>
      </c>
      <c r="H669" s="5" t="s">
        <v>1088</v>
      </c>
      <c r="I669" s="5" t="s">
        <v>66</v>
      </c>
      <c r="J669" s="5" t="s">
        <v>57</v>
      </c>
      <c r="K669" s="5" t="s">
        <v>26240</v>
      </c>
      <c r="L669" s="5" t="s">
        <v>26241</v>
      </c>
      <c r="M669" s="5" t="s">
        <v>42</v>
      </c>
      <c r="N669" s="5"/>
      <c r="O669" s="5" t="b">
        <f t="shared" ca="1" si="0"/>
        <v>1</v>
      </c>
      <c r="P669" s="5"/>
      <c r="Q669" s="5"/>
      <c r="R669" s="5"/>
      <c r="S669" s="5"/>
      <c r="T669" s="5"/>
      <c r="U669" s="5"/>
      <c r="V669" s="5"/>
      <c r="W669" s="5"/>
      <c r="X669" s="5"/>
      <c r="Y669" s="5"/>
      <c r="Z669" s="5"/>
      <c r="AA669" s="5"/>
      <c r="AB669" s="5"/>
      <c r="AC669" s="5"/>
      <c r="AD669" s="5"/>
    </row>
    <row r="670" spans="1:30" ht="19.5" customHeight="1">
      <c r="A670" s="5" t="s">
        <v>3183</v>
      </c>
      <c r="B670" s="5" t="s">
        <v>2610</v>
      </c>
      <c r="C670" s="5" t="s">
        <v>170</v>
      </c>
      <c r="D670" s="5" t="s">
        <v>342</v>
      </c>
      <c r="E670" s="5" t="s">
        <v>45</v>
      </c>
      <c r="F670" s="7">
        <v>20</v>
      </c>
      <c r="G670" s="7">
        <v>40</v>
      </c>
      <c r="H670" s="5" t="s">
        <v>2981</v>
      </c>
      <c r="I670" s="5" t="s">
        <v>108</v>
      </c>
      <c r="J670" s="5" t="s">
        <v>942</v>
      </c>
      <c r="K670" s="5" t="s">
        <v>22895</v>
      </c>
      <c r="L670" s="5" t="s">
        <v>26242</v>
      </c>
      <c r="M670" s="5" t="s">
        <v>53</v>
      </c>
      <c r="N670" s="5"/>
      <c r="O670" s="5" t="b">
        <f t="shared" ca="1" si="0"/>
        <v>1</v>
      </c>
      <c r="P670" s="5"/>
      <c r="Q670" s="5"/>
      <c r="R670" s="5"/>
      <c r="S670" s="5"/>
      <c r="T670" s="5"/>
      <c r="U670" s="5"/>
      <c r="V670" s="5"/>
      <c r="W670" s="5"/>
      <c r="X670" s="5"/>
      <c r="Y670" s="5"/>
      <c r="Z670" s="5"/>
      <c r="AA670" s="5"/>
      <c r="AB670" s="5"/>
      <c r="AC670" s="5"/>
      <c r="AD670" s="5"/>
    </row>
    <row r="671" spans="1:30" ht="19.5" customHeight="1">
      <c r="A671" s="5" t="s">
        <v>23735</v>
      </c>
      <c r="B671" s="5" t="s">
        <v>23736</v>
      </c>
      <c r="C671" s="5" t="s">
        <v>170</v>
      </c>
      <c r="D671" s="5" t="s">
        <v>171</v>
      </c>
      <c r="E671" s="5" t="s">
        <v>29</v>
      </c>
      <c r="F671" s="7">
        <v>20</v>
      </c>
      <c r="G671" s="7">
        <v>30</v>
      </c>
      <c r="H671" s="5" t="s">
        <v>1088</v>
      </c>
      <c r="I671" s="5" t="s">
        <v>66</v>
      </c>
      <c r="J671" s="5" t="s">
        <v>3655</v>
      </c>
      <c r="K671" s="5" t="s">
        <v>23737</v>
      </c>
      <c r="L671" s="5" t="s">
        <v>23738</v>
      </c>
      <c r="M671" s="5" t="s">
        <v>37</v>
      </c>
      <c r="N671" s="5"/>
      <c r="O671" s="5" t="b">
        <f t="shared" ca="1" si="0"/>
        <v>1</v>
      </c>
      <c r="P671" s="5"/>
      <c r="Q671" s="5"/>
      <c r="R671" s="5"/>
      <c r="S671" s="5"/>
      <c r="T671" s="5"/>
      <c r="U671" s="5"/>
      <c r="V671" s="5"/>
      <c r="W671" s="5"/>
      <c r="X671" s="5"/>
      <c r="Y671" s="5"/>
      <c r="Z671" s="5"/>
      <c r="AA671" s="5"/>
      <c r="AB671" s="5"/>
      <c r="AC671" s="5"/>
      <c r="AD671" s="5"/>
    </row>
    <row r="672" spans="1:30" ht="19.5" customHeight="1">
      <c r="A672" s="5" t="s">
        <v>4668</v>
      </c>
      <c r="B672" s="5" t="s">
        <v>19431</v>
      </c>
      <c r="C672" s="5" t="s">
        <v>170</v>
      </c>
      <c r="D672" s="5" t="s">
        <v>171</v>
      </c>
      <c r="E672" s="5" t="s">
        <v>45</v>
      </c>
      <c r="F672" s="7">
        <v>20</v>
      </c>
      <c r="G672" s="7">
        <v>30</v>
      </c>
      <c r="H672" s="5" t="s">
        <v>1088</v>
      </c>
      <c r="I672" s="5" t="s">
        <v>108</v>
      </c>
      <c r="J672" s="5" t="s">
        <v>2872</v>
      </c>
      <c r="K672" s="5" t="s">
        <v>26243</v>
      </c>
      <c r="L672" s="5" t="s">
        <v>26244</v>
      </c>
      <c r="M672" s="5" t="s">
        <v>42</v>
      </c>
      <c r="N672" s="5"/>
      <c r="O672" s="5" t="b">
        <f t="shared" ca="1" si="0"/>
        <v>1</v>
      </c>
      <c r="P672" s="5"/>
      <c r="Q672" s="5"/>
      <c r="R672" s="5"/>
      <c r="S672" s="5"/>
      <c r="T672" s="5"/>
      <c r="U672" s="5"/>
      <c r="V672" s="5"/>
      <c r="W672" s="5"/>
      <c r="X672" s="5"/>
      <c r="Y672" s="5"/>
      <c r="Z672" s="5"/>
      <c r="AA672" s="5"/>
      <c r="AB672" s="5"/>
      <c r="AC672" s="5"/>
      <c r="AD672" s="5"/>
    </row>
    <row r="673" spans="1:30" ht="19.5" customHeight="1">
      <c r="A673" s="5" t="s">
        <v>26245</v>
      </c>
      <c r="B673" s="5" t="s">
        <v>26127</v>
      </c>
      <c r="C673" s="5" t="s">
        <v>170</v>
      </c>
      <c r="D673" s="5" t="s">
        <v>342</v>
      </c>
      <c r="E673" s="5" t="s">
        <v>45</v>
      </c>
      <c r="F673" s="7">
        <v>20</v>
      </c>
      <c r="G673" s="7">
        <v>35</v>
      </c>
      <c r="H673" s="5" t="s">
        <v>3289</v>
      </c>
      <c r="I673" s="5" t="s">
        <v>66</v>
      </c>
      <c r="J673" s="5" t="s">
        <v>106</v>
      </c>
      <c r="K673" s="5" t="s">
        <v>26128</v>
      </c>
      <c r="L673" s="5" t="s">
        <v>26246</v>
      </c>
      <c r="M673" s="5" t="s">
        <v>53</v>
      </c>
      <c r="N673" s="5"/>
      <c r="O673" s="5" t="b">
        <f t="shared" ca="1" si="0"/>
        <v>1</v>
      </c>
      <c r="P673" s="5"/>
      <c r="Q673" s="5"/>
      <c r="R673" s="5"/>
      <c r="S673" s="5"/>
      <c r="T673" s="5"/>
      <c r="U673" s="5"/>
      <c r="V673" s="5"/>
      <c r="W673" s="5"/>
      <c r="X673" s="5"/>
      <c r="Y673" s="5"/>
      <c r="Z673" s="5"/>
      <c r="AA673" s="5"/>
      <c r="AB673" s="5"/>
      <c r="AC673" s="5"/>
      <c r="AD673" s="5"/>
    </row>
    <row r="674" spans="1:30" ht="19.5" customHeight="1">
      <c r="A674" s="5" t="s">
        <v>3183</v>
      </c>
      <c r="B674" s="5" t="s">
        <v>2610</v>
      </c>
      <c r="C674" s="5" t="s">
        <v>170</v>
      </c>
      <c r="D674" s="5" t="s">
        <v>342</v>
      </c>
      <c r="E674" s="5" t="s">
        <v>45</v>
      </c>
      <c r="F674" s="7">
        <v>20</v>
      </c>
      <c r="G674" s="7">
        <v>40</v>
      </c>
      <c r="H674" s="5" t="s">
        <v>2981</v>
      </c>
      <c r="I674" s="5" t="s">
        <v>108</v>
      </c>
      <c r="J674" s="5" t="s">
        <v>942</v>
      </c>
      <c r="K674" s="5" t="s">
        <v>22895</v>
      </c>
      <c r="L674" s="5" t="s">
        <v>26242</v>
      </c>
      <c r="M674" s="5" t="s">
        <v>53</v>
      </c>
      <c r="N674" s="5"/>
      <c r="O674" s="5" t="b">
        <f t="shared" ca="1" si="0"/>
        <v>1</v>
      </c>
      <c r="P674" s="5"/>
      <c r="Q674" s="5"/>
      <c r="R674" s="5"/>
      <c r="S674" s="5"/>
      <c r="T674" s="5"/>
      <c r="U674" s="5"/>
      <c r="V674" s="5"/>
      <c r="W674" s="5"/>
      <c r="X674" s="5"/>
      <c r="Y674" s="5"/>
      <c r="Z674" s="5"/>
      <c r="AA674" s="5"/>
      <c r="AB674" s="5"/>
      <c r="AC674" s="5"/>
      <c r="AD674" s="5"/>
    </row>
    <row r="675" spans="1:30" ht="19.5" customHeight="1">
      <c r="A675" s="5" t="s">
        <v>26247</v>
      </c>
      <c r="B675" s="5" t="s">
        <v>25385</v>
      </c>
      <c r="C675" s="5" t="s">
        <v>170</v>
      </c>
      <c r="D675" s="5" t="s">
        <v>390</v>
      </c>
      <c r="E675" s="5" t="s">
        <v>45</v>
      </c>
      <c r="F675" s="7">
        <v>20</v>
      </c>
      <c r="G675" s="7">
        <v>35</v>
      </c>
      <c r="H675" s="5" t="s">
        <v>3289</v>
      </c>
      <c r="I675" s="5" t="s">
        <v>66</v>
      </c>
      <c r="J675" s="5" t="s">
        <v>87</v>
      </c>
      <c r="K675" s="5" t="s">
        <v>25387</v>
      </c>
      <c r="L675" s="5" t="s">
        <v>26248</v>
      </c>
      <c r="M675" s="5" t="s">
        <v>53</v>
      </c>
      <c r="N675" s="5"/>
      <c r="O675" s="5" t="b">
        <f t="shared" ca="1" si="0"/>
        <v>1</v>
      </c>
      <c r="P675" s="5"/>
      <c r="Q675" s="5"/>
      <c r="R675" s="5"/>
      <c r="S675" s="5"/>
      <c r="T675" s="5"/>
      <c r="U675" s="5"/>
      <c r="V675" s="5"/>
      <c r="W675" s="5"/>
      <c r="X675" s="5"/>
      <c r="Y675" s="5"/>
      <c r="Z675" s="5"/>
      <c r="AA675" s="5"/>
      <c r="AB675" s="5"/>
      <c r="AC675" s="5"/>
      <c r="AD675" s="5"/>
    </row>
    <row r="676" spans="1:30" ht="19.5" customHeight="1">
      <c r="A676" s="5" t="s">
        <v>26249</v>
      </c>
      <c r="B676" s="5" t="s">
        <v>17696</v>
      </c>
      <c r="C676" s="5" t="s">
        <v>41</v>
      </c>
      <c r="D676" s="5" t="s">
        <v>169</v>
      </c>
      <c r="E676" s="5" t="s">
        <v>45</v>
      </c>
      <c r="F676" s="7">
        <v>23</v>
      </c>
      <c r="G676" s="7">
        <v>30</v>
      </c>
      <c r="H676" s="5" t="s">
        <v>17862</v>
      </c>
      <c r="I676" s="5" t="s">
        <v>66</v>
      </c>
      <c r="J676" s="5" t="s">
        <v>57</v>
      </c>
      <c r="K676" s="5" t="s">
        <v>26250</v>
      </c>
      <c r="L676" s="5" t="s">
        <v>26251</v>
      </c>
      <c r="M676" s="5" t="s">
        <v>42</v>
      </c>
      <c r="N676" s="5"/>
      <c r="O676" s="5" t="b">
        <f t="shared" ca="1" si="0"/>
        <v>1</v>
      </c>
      <c r="P676" s="5"/>
      <c r="Q676" s="5"/>
      <c r="R676" s="5"/>
      <c r="S676" s="5"/>
      <c r="T676" s="5"/>
      <c r="U676" s="5"/>
      <c r="V676" s="5"/>
      <c r="W676" s="5"/>
      <c r="X676" s="5"/>
      <c r="Y676" s="5"/>
      <c r="Z676" s="5"/>
      <c r="AA676" s="5"/>
      <c r="AB676" s="5"/>
      <c r="AC676" s="5"/>
      <c r="AD676" s="5"/>
    </row>
    <row r="677" spans="1:30" ht="19.5" customHeight="1">
      <c r="A677" s="5" t="s">
        <v>21821</v>
      </c>
      <c r="B677" s="5" t="s">
        <v>22161</v>
      </c>
      <c r="C677" s="5" t="s">
        <v>27</v>
      </c>
      <c r="D677" s="5" t="s">
        <v>80</v>
      </c>
      <c r="E677" s="5" t="s">
        <v>45</v>
      </c>
      <c r="F677" s="7">
        <v>25</v>
      </c>
      <c r="G677" s="7">
        <v>40</v>
      </c>
      <c r="H677" s="5" t="s">
        <v>7158</v>
      </c>
      <c r="I677" s="5" t="s">
        <v>108</v>
      </c>
      <c r="J677" s="5" t="s">
        <v>2924</v>
      </c>
      <c r="K677" s="9" t="s">
        <v>47</v>
      </c>
      <c r="L677" s="5" t="s">
        <v>26253</v>
      </c>
      <c r="M677" s="5" t="s">
        <v>37</v>
      </c>
      <c r="N677" s="5"/>
      <c r="O677" s="5" t="b">
        <f t="shared" ca="1" si="0"/>
        <v>1</v>
      </c>
      <c r="P677" s="5"/>
      <c r="Q677" s="5"/>
      <c r="R677" s="5"/>
      <c r="S677" s="5"/>
      <c r="T677" s="5"/>
      <c r="U677" s="5"/>
      <c r="V677" s="5"/>
      <c r="W677" s="5"/>
      <c r="X677" s="5"/>
      <c r="Y677" s="5"/>
      <c r="Z677" s="5"/>
      <c r="AA677" s="5"/>
      <c r="AB677" s="5"/>
      <c r="AC677" s="5"/>
      <c r="AD677" s="5"/>
    </row>
    <row r="678" spans="1:30" ht="19.5" customHeight="1">
      <c r="A678" s="5" t="s">
        <v>26256</v>
      </c>
      <c r="B678" s="5" t="s">
        <v>24959</v>
      </c>
      <c r="C678" s="5" t="s">
        <v>27</v>
      </c>
      <c r="D678" s="5" t="s">
        <v>47</v>
      </c>
      <c r="E678" s="5" t="s">
        <v>29</v>
      </c>
      <c r="F678" s="23">
        <v>25</v>
      </c>
      <c r="G678" s="11">
        <v>33</v>
      </c>
      <c r="H678" s="5" t="s">
        <v>327</v>
      </c>
      <c r="I678" s="7" t="s">
        <v>24</v>
      </c>
      <c r="J678" s="5" t="s">
        <v>106</v>
      </c>
      <c r="K678" s="5" t="s">
        <v>13365</v>
      </c>
      <c r="L678" s="5" t="s">
        <v>26257</v>
      </c>
      <c r="M678" s="5" t="s">
        <v>37</v>
      </c>
      <c r="N678" s="5"/>
      <c r="O678" s="5" t="b">
        <f t="shared" ca="1" si="0"/>
        <v>1</v>
      </c>
      <c r="P678" s="5"/>
      <c r="Q678" s="5"/>
      <c r="R678" s="5"/>
      <c r="S678" s="5"/>
      <c r="T678" s="5"/>
      <c r="U678" s="5"/>
      <c r="V678" s="5"/>
      <c r="W678" s="5"/>
      <c r="X678" s="5"/>
      <c r="Y678" s="5"/>
      <c r="Z678" s="5"/>
      <c r="AA678" s="5"/>
      <c r="AB678" s="5"/>
      <c r="AC678" s="5"/>
      <c r="AD678" s="5"/>
    </row>
    <row r="679" spans="1:30" ht="19.5" customHeight="1">
      <c r="A679" s="5" t="s">
        <v>26258</v>
      </c>
      <c r="B679" s="5" t="s">
        <v>18840</v>
      </c>
      <c r="C679" s="5" t="s">
        <v>27</v>
      </c>
      <c r="D679" s="5" t="s">
        <v>54</v>
      </c>
      <c r="E679" s="5" t="s">
        <v>29</v>
      </c>
      <c r="F679" s="7">
        <v>25</v>
      </c>
      <c r="G679" s="7">
        <v>30</v>
      </c>
      <c r="H679" s="5" t="s">
        <v>2537</v>
      </c>
      <c r="I679" s="5" t="s">
        <v>66</v>
      </c>
      <c r="J679" s="5" t="s">
        <v>48</v>
      </c>
      <c r="K679" s="5" t="s">
        <v>4244</v>
      </c>
      <c r="L679" s="5" t="s">
        <v>26259</v>
      </c>
      <c r="M679" s="5" t="s">
        <v>53</v>
      </c>
      <c r="N679" s="5"/>
      <c r="O679" s="5" t="b">
        <f t="shared" ca="1" si="0"/>
        <v>1</v>
      </c>
      <c r="P679" s="5"/>
      <c r="Q679" s="5"/>
      <c r="R679" s="5"/>
      <c r="S679" s="5"/>
      <c r="T679" s="5"/>
      <c r="U679" s="5"/>
      <c r="V679" s="5"/>
      <c r="W679" s="5"/>
      <c r="X679" s="5"/>
      <c r="Y679" s="5"/>
      <c r="Z679" s="5"/>
      <c r="AA679" s="5"/>
      <c r="AB679" s="5"/>
      <c r="AC679" s="5"/>
      <c r="AD679" s="5"/>
    </row>
    <row r="680" spans="1:30" ht="19.5" customHeight="1">
      <c r="A680" s="5" t="s">
        <v>4668</v>
      </c>
      <c r="B680" s="5" t="s">
        <v>16301</v>
      </c>
      <c r="C680" s="5" t="s">
        <v>27</v>
      </c>
      <c r="D680" s="5" t="s">
        <v>212</v>
      </c>
      <c r="E680" s="5" t="s">
        <v>45</v>
      </c>
      <c r="F680" s="7">
        <v>25</v>
      </c>
      <c r="G680" s="7">
        <v>40</v>
      </c>
      <c r="H680" s="5" t="s">
        <v>7158</v>
      </c>
      <c r="I680" s="5" t="s">
        <v>66</v>
      </c>
      <c r="J680" s="5" t="s">
        <v>942</v>
      </c>
      <c r="K680" s="5" t="s">
        <v>16303</v>
      </c>
      <c r="L680" s="5" t="s">
        <v>26262</v>
      </c>
      <c r="M680" s="5" t="s">
        <v>100</v>
      </c>
      <c r="N680" s="5"/>
      <c r="O680" s="5" t="b">
        <f t="shared" ca="1" si="0"/>
        <v>1</v>
      </c>
      <c r="P680" s="5"/>
      <c r="Q680" s="5"/>
      <c r="R680" s="5"/>
      <c r="S680" s="5"/>
      <c r="T680" s="5"/>
      <c r="U680" s="5"/>
      <c r="V680" s="5"/>
      <c r="W680" s="5"/>
      <c r="X680" s="5"/>
      <c r="Y680" s="5"/>
      <c r="Z680" s="5"/>
      <c r="AA680" s="5"/>
      <c r="AB680" s="5"/>
      <c r="AC680" s="5"/>
      <c r="AD680" s="5"/>
    </row>
    <row r="681" spans="1:30" ht="19.5" customHeight="1">
      <c r="A681" s="5" t="s">
        <v>3837</v>
      </c>
      <c r="B681" s="5" t="s">
        <v>3838</v>
      </c>
      <c r="C681" s="5" t="s">
        <v>27</v>
      </c>
      <c r="D681" s="5" t="s">
        <v>47</v>
      </c>
      <c r="E681" s="5" t="s">
        <v>45</v>
      </c>
      <c r="F681" s="23">
        <v>25</v>
      </c>
      <c r="G681" s="11">
        <v>42</v>
      </c>
      <c r="H681" s="5" t="s">
        <v>1407</v>
      </c>
      <c r="I681" s="5" t="s">
        <v>462</v>
      </c>
      <c r="J681" s="5" t="s">
        <v>942</v>
      </c>
      <c r="K681" s="5" t="s">
        <v>3840</v>
      </c>
      <c r="L681" s="5" t="s">
        <v>3844</v>
      </c>
      <c r="M681" s="5" t="s">
        <v>100</v>
      </c>
      <c r="N681" s="5"/>
      <c r="O681" s="5" t="b">
        <f t="shared" ca="1" si="0"/>
        <v>1</v>
      </c>
      <c r="P681" s="5"/>
      <c r="Q681" s="5"/>
      <c r="R681" s="5"/>
      <c r="S681" s="5"/>
      <c r="T681" s="5"/>
      <c r="U681" s="5"/>
      <c r="V681" s="5"/>
      <c r="W681" s="5"/>
      <c r="X681" s="5"/>
      <c r="Y681" s="5"/>
      <c r="Z681" s="5"/>
      <c r="AA681" s="5"/>
      <c r="AB681" s="5"/>
      <c r="AC681" s="5"/>
      <c r="AD681" s="5"/>
    </row>
    <row r="682" spans="1:30" ht="19.5" customHeight="1">
      <c r="A682" s="5" t="s">
        <v>4668</v>
      </c>
      <c r="B682" s="5" t="s">
        <v>19812</v>
      </c>
      <c r="C682" s="5" t="s">
        <v>27</v>
      </c>
      <c r="D682" s="5" t="s">
        <v>47</v>
      </c>
      <c r="E682" s="5" t="s">
        <v>45</v>
      </c>
      <c r="F682" s="7">
        <v>25</v>
      </c>
      <c r="G682" s="7">
        <v>30</v>
      </c>
      <c r="H682" s="5" t="s">
        <v>2537</v>
      </c>
      <c r="I682" s="5" t="s">
        <v>66</v>
      </c>
      <c r="J682" s="5" t="s">
        <v>19813</v>
      </c>
      <c r="K682" s="5" t="s">
        <v>26265</v>
      </c>
      <c r="L682" s="5" t="s">
        <v>26266</v>
      </c>
      <c r="M682" s="5" t="s">
        <v>100</v>
      </c>
      <c r="N682" s="5"/>
      <c r="O682" s="5" t="b">
        <f t="shared" ca="1" si="0"/>
        <v>1</v>
      </c>
      <c r="P682" s="5"/>
      <c r="Q682" s="5"/>
      <c r="R682" s="5"/>
      <c r="S682" s="5"/>
      <c r="T682" s="5"/>
      <c r="U682" s="5"/>
      <c r="V682" s="5"/>
      <c r="W682" s="5"/>
      <c r="X682" s="5"/>
      <c r="Y682" s="5"/>
      <c r="Z682" s="5"/>
      <c r="AA682" s="5"/>
      <c r="AB682" s="5"/>
      <c r="AC682" s="5"/>
      <c r="AD682" s="5"/>
    </row>
    <row r="683" spans="1:30" ht="19.5" customHeight="1">
      <c r="A683" s="5" t="s">
        <v>26268</v>
      </c>
      <c r="B683" s="5" t="s">
        <v>25513</v>
      </c>
      <c r="C683" s="5" t="s">
        <v>27</v>
      </c>
      <c r="D683" s="5" t="s">
        <v>199</v>
      </c>
      <c r="E683" s="5" t="s">
        <v>45</v>
      </c>
      <c r="F683" s="7">
        <v>25</v>
      </c>
      <c r="G683" s="7">
        <v>40</v>
      </c>
      <c r="H683" s="5" t="s">
        <v>7158</v>
      </c>
      <c r="I683" s="5" t="s">
        <v>108</v>
      </c>
      <c r="J683" s="5" t="s">
        <v>57</v>
      </c>
      <c r="K683" s="5" t="s">
        <v>26269</v>
      </c>
      <c r="L683" s="5" t="s">
        <v>26270</v>
      </c>
      <c r="M683" s="5" t="s">
        <v>167</v>
      </c>
      <c r="N683" s="5" t="b">
        <f ca="1">IFERROR(__xludf.DUMMYFUNCTION("REGEXMATCH(A683,""前端"")"),TRUE)</f>
        <v>1</v>
      </c>
      <c r="O683" s="5" t="b">
        <f t="shared" ca="1" si="0"/>
        <v>1</v>
      </c>
      <c r="P683" s="5"/>
      <c r="Q683" s="5"/>
      <c r="R683" s="5"/>
      <c r="S683" s="5"/>
      <c r="T683" s="5"/>
      <c r="U683" s="5"/>
      <c r="V683" s="5"/>
      <c r="W683" s="5"/>
      <c r="X683" s="5"/>
      <c r="Y683" s="5"/>
      <c r="Z683" s="5"/>
      <c r="AA683" s="5"/>
      <c r="AB683" s="5"/>
      <c r="AC683" s="5"/>
      <c r="AD683" s="5"/>
    </row>
    <row r="684" spans="1:30" ht="19.5" customHeight="1">
      <c r="A684" s="5" t="s">
        <v>194</v>
      </c>
      <c r="B684" s="5" t="s">
        <v>325</v>
      </c>
      <c r="C684" s="5" t="s">
        <v>27</v>
      </c>
      <c r="D684" s="5" t="s">
        <v>85</v>
      </c>
      <c r="E684" s="5" t="s">
        <v>45</v>
      </c>
      <c r="F684" s="23">
        <v>25</v>
      </c>
      <c r="G684" s="11">
        <v>33</v>
      </c>
      <c r="H684" s="5" t="s">
        <v>327</v>
      </c>
      <c r="I684" s="5" t="s">
        <v>108</v>
      </c>
      <c r="J684" s="5" t="s">
        <v>48</v>
      </c>
      <c r="K684" s="5" t="s">
        <v>329</v>
      </c>
      <c r="L684" s="5" t="s">
        <v>330</v>
      </c>
      <c r="M684" s="5" t="s">
        <v>53</v>
      </c>
      <c r="N684" s="5"/>
      <c r="O684" s="5" t="b">
        <f t="shared" ca="1" si="0"/>
        <v>1</v>
      </c>
      <c r="P684" s="5"/>
      <c r="Q684" s="5"/>
      <c r="R684" s="5"/>
      <c r="S684" s="5"/>
      <c r="T684" s="5"/>
      <c r="U684" s="5"/>
      <c r="V684" s="5"/>
      <c r="W684" s="5"/>
      <c r="X684" s="5"/>
      <c r="Y684" s="5"/>
      <c r="Z684" s="5"/>
      <c r="AA684" s="5"/>
      <c r="AB684" s="5"/>
      <c r="AC684" s="5"/>
      <c r="AD684" s="5"/>
    </row>
    <row r="685" spans="1:30" ht="19.5" customHeight="1">
      <c r="A685" s="5" t="s">
        <v>26275</v>
      </c>
      <c r="B685" s="5" t="s">
        <v>325</v>
      </c>
      <c r="C685" s="5" t="s">
        <v>27</v>
      </c>
      <c r="D685" s="5" t="s">
        <v>85</v>
      </c>
      <c r="E685" s="5" t="s">
        <v>45</v>
      </c>
      <c r="F685" s="23">
        <v>25</v>
      </c>
      <c r="G685" s="11">
        <v>33</v>
      </c>
      <c r="H685" s="5" t="s">
        <v>327</v>
      </c>
      <c r="I685" s="5" t="s">
        <v>108</v>
      </c>
      <c r="J685" s="5" t="s">
        <v>48</v>
      </c>
      <c r="K685" s="5" t="s">
        <v>329</v>
      </c>
      <c r="L685" s="5" t="s">
        <v>26276</v>
      </c>
      <c r="M685" s="5" t="s">
        <v>53</v>
      </c>
      <c r="N685" s="5"/>
      <c r="O685" s="5" t="b">
        <f t="shared" ca="1" si="0"/>
        <v>1</v>
      </c>
      <c r="P685" s="5"/>
      <c r="Q685" s="5"/>
      <c r="R685" s="5"/>
      <c r="S685" s="5"/>
      <c r="T685" s="5"/>
      <c r="U685" s="5"/>
      <c r="V685" s="5"/>
      <c r="W685" s="5"/>
      <c r="X685" s="5"/>
      <c r="Y685" s="5"/>
      <c r="Z685" s="5"/>
      <c r="AA685" s="5"/>
      <c r="AB685" s="5"/>
      <c r="AC685" s="5"/>
      <c r="AD685" s="5"/>
    </row>
    <row r="686" spans="1:30" ht="19.5" customHeight="1">
      <c r="A686" s="5" t="s">
        <v>26278</v>
      </c>
      <c r="B686" s="5" t="s">
        <v>1115</v>
      </c>
      <c r="C686" s="5" t="s">
        <v>27</v>
      </c>
      <c r="D686" s="5" t="s">
        <v>266</v>
      </c>
      <c r="E686" s="5" t="s">
        <v>45</v>
      </c>
      <c r="F686" s="7">
        <v>25</v>
      </c>
      <c r="G686" s="7">
        <v>35</v>
      </c>
      <c r="H686" s="5" t="s">
        <v>2912</v>
      </c>
      <c r="I686" s="5" t="s">
        <v>108</v>
      </c>
      <c r="J686" s="5" t="s">
        <v>117</v>
      </c>
      <c r="K686" s="5" t="s">
        <v>15487</v>
      </c>
      <c r="L686" s="5" t="s">
        <v>26279</v>
      </c>
      <c r="M686" s="5" t="s">
        <v>37</v>
      </c>
      <c r="N686" s="5"/>
      <c r="O686" s="5" t="b">
        <f t="shared" ca="1" si="0"/>
        <v>1</v>
      </c>
      <c r="P686" s="5"/>
      <c r="Q686" s="5"/>
      <c r="R686" s="5"/>
      <c r="S686" s="5"/>
      <c r="T686" s="5"/>
      <c r="U686" s="5"/>
      <c r="V686" s="5"/>
      <c r="W686" s="5"/>
      <c r="X686" s="5"/>
      <c r="Y686" s="5"/>
      <c r="Z686" s="5"/>
      <c r="AA686" s="5"/>
      <c r="AB686" s="5"/>
      <c r="AC686" s="5"/>
      <c r="AD686" s="5"/>
    </row>
    <row r="687" spans="1:30" ht="19.5" customHeight="1">
      <c r="A687" s="5" t="s">
        <v>26282</v>
      </c>
      <c r="B687" s="5" t="s">
        <v>24780</v>
      </c>
      <c r="C687" s="5" t="s">
        <v>27</v>
      </c>
      <c r="D687" s="5" t="s">
        <v>105</v>
      </c>
      <c r="E687" s="5" t="s">
        <v>45</v>
      </c>
      <c r="F687" s="7">
        <v>25</v>
      </c>
      <c r="G687" s="7">
        <v>50</v>
      </c>
      <c r="H687" s="5" t="s">
        <v>7149</v>
      </c>
      <c r="I687" s="5" t="s">
        <v>108</v>
      </c>
      <c r="J687" s="5" t="s">
        <v>76</v>
      </c>
      <c r="K687" s="5" t="s">
        <v>26283</v>
      </c>
      <c r="L687" s="5" t="s">
        <v>26284</v>
      </c>
      <c r="M687" s="5" t="s">
        <v>1599</v>
      </c>
      <c r="N687" s="5"/>
      <c r="O687" s="5" t="b">
        <f t="shared" ca="1" si="0"/>
        <v>1</v>
      </c>
      <c r="P687" s="5"/>
      <c r="Q687" s="5"/>
      <c r="R687" s="5"/>
      <c r="S687" s="5"/>
      <c r="T687" s="5"/>
      <c r="U687" s="5"/>
      <c r="V687" s="5"/>
      <c r="W687" s="5"/>
      <c r="X687" s="5"/>
      <c r="Y687" s="5"/>
      <c r="Z687" s="5"/>
      <c r="AA687" s="5"/>
      <c r="AB687" s="5"/>
      <c r="AC687" s="5"/>
      <c r="AD687" s="5"/>
    </row>
    <row r="688" spans="1:30" ht="19.5" customHeight="1">
      <c r="A688" s="5" t="s">
        <v>26286</v>
      </c>
      <c r="B688" s="5" t="s">
        <v>26287</v>
      </c>
      <c r="C688" s="5" t="s">
        <v>41</v>
      </c>
      <c r="D688" s="5" t="s">
        <v>94</v>
      </c>
      <c r="E688" s="5" t="s">
        <v>45</v>
      </c>
      <c r="F688" s="7">
        <v>25</v>
      </c>
      <c r="G688" s="7">
        <v>30</v>
      </c>
      <c r="H688" s="5" t="s">
        <v>2537</v>
      </c>
      <c r="I688" s="5" t="s">
        <v>66</v>
      </c>
      <c r="J688" s="5" t="s">
        <v>161</v>
      </c>
      <c r="K688" s="5" t="s">
        <v>2089</v>
      </c>
      <c r="L688" s="5" t="s">
        <v>26288</v>
      </c>
      <c r="M688" s="5" t="s">
        <v>100</v>
      </c>
      <c r="N688" s="5"/>
      <c r="O688" s="5" t="b">
        <f t="shared" ca="1" si="0"/>
        <v>1</v>
      </c>
      <c r="P688" s="5"/>
      <c r="Q688" s="5"/>
      <c r="R688" s="5"/>
      <c r="S688" s="5"/>
      <c r="T688" s="5"/>
      <c r="U688" s="5"/>
      <c r="V688" s="5"/>
      <c r="W688" s="5"/>
      <c r="X688" s="5"/>
      <c r="Y688" s="5"/>
      <c r="Z688" s="5"/>
      <c r="AA688" s="5"/>
      <c r="AB688" s="5"/>
      <c r="AC688" s="5"/>
      <c r="AD688" s="5"/>
    </row>
    <row r="689" spans="1:30" ht="19.5" customHeight="1">
      <c r="A689" s="5" t="s">
        <v>26220</v>
      </c>
      <c r="B689" s="5" t="s">
        <v>26291</v>
      </c>
      <c r="C689" s="5" t="s">
        <v>41</v>
      </c>
      <c r="D689" s="5" t="s">
        <v>94</v>
      </c>
      <c r="E689" s="5" t="s">
        <v>45</v>
      </c>
      <c r="F689" s="7">
        <v>25</v>
      </c>
      <c r="G689" s="7">
        <v>40</v>
      </c>
      <c r="H689" s="5" t="s">
        <v>7158</v>
      </c>
      <c r="I689" s="5" t="s">
        <v>108</v>
      </c>
      <c r="J689" s="5" t="s">
        <v>315</v>
      </c>
      <c r="K689" s="5" t="s">
        <v>26292</v>
      </c>
      <c r="L689" s="5" t="s">
        <v>26293</v>
      </c>
      <c r="M689" s="5" t="s">
        <v>53</v>
      </c>
      <c r="N689" s="5"/>
      <c r="O689" s="5" t="b">
        <f t="shared" ca="1" si="0"/>
        <v>1</v>
      </c>
      <c r="P689" s="5"/>
      <c r="Q689" s="5"/>
      <c r="R689" s="5"/>
      <c r="S689" s="5"/>
      <c r="T689" s="5"/>
      <c r="U689" s="5"/>
      <c r="V689" s="5"/>
      <c r="W689" s="5"/>
      <c r="X689" s="5"/>
      <c r="Y689" s="5"/>
      <c r="Z689" s="5"/>
      <c r="AA689" s="5"/>
      <c r="AB689" s="5"/>
      <c r="AC689" s="5"/>
      <c r="AD689" s="5"/>
    </row>
    <row r="690" spans="1:30" ht="19.5" customHeight="1">
      <c r="A690" s="5" t="s">
        <v>26294</v>
      </c>
      <c r="B690" s="5" t="s">
        <v>12206</v>
      </c>
      <c r="C690" s="5" t="s">
        <v>41</v>
      </c>
      <c r="D690" s="5" t="s">
        <v>47</v>
      </c>
      <c r="E690" s="5" t="s">
        <v>45</v>
      </c>
      <c r="F690" s="23">
        <v>25</v>
      </c>
      <c r="G690" s="11">
        <v>33</v>
      </c>
      <c r="H690" s="5" t="s">
        <v>327</v>
      </c>
      <c r="I690" s="5" t="s">
        <v>66</v>
      </c>
      <c r="J690" s="5" t="s">
        <v>12207</v>
      </c>
      <c r="K690" s="5" t="s">
        <v>12208</v>
      </c>
      <c r="L690" s="5" t="s">
        <v>26296</v>
      </c>
      <c r="M690" s="5" t="s">
        <v>167</v>
      </c>
      <c r="N690" s="5"/>
      <c r="O690" s="5" t="b">
        <f t="shared" ca="1" si="0"/>
        <v>1</v>
      </c>
      <c r="P690" s="5"/>
      <c r="Q690" s="5"/>
      <c r="R690" s="5"/>
      <c r="S690" s="5"/>
      <c r="T690" s="5"/>
      <c r="U690" s="5"/>
      <c r="V690" s="5"/>
      <c r="W690" s="5"/>
      <c r="X690" s="5"/>
      <c r="Y690" s="5"/>
      <c r="Z690" s="5"/>
      <c r="AA690" s="5"/>
      <c r="AB690" s="5"/>
      <c r="AC690" s="5"/>
      <c r="AD690" s="5"/>
    </row>
    <row r="691" spans="1:30" ht="19.5" customHeight="1">
      <c r="A691" s="5" t="s">
        <v>26113</v>
      </c>
      <c r="B691" s="5" t="s">
        <v>26297</v>
      </c>
      <c r="C691" s="5" t="s">
        <v>41</v>
      </c>
      <c r="D691" s="5" t="s">
        <v>114</v>
      </c>
      <c r="E691" s="5" t="s">
        <v>45</v>
      </c>
      <c r="F691" s="7">
        <v>25</v>
      </c>
      <c r="G691" s="7">
        <v>30</v>
      </c>
      <c r="H691" s="5" t="s">
        <v>2537</v>
      </c>
      <c r="I691" s="5" t="s">
        <v>108</v>
      </c>
      <c r="J691" s="5" t="s">
        <v>87</v>
      </c>
      <c r="K691" s="5" t="s">
        <v>526</v>
      </c>
      <c r="L691" s="5" t="s">
        <v>26298</v>
      </c>
      <c r="M691" s="5" t="s">
        <v>100</v>
      </c>
      <c r="N691" s="5" t="b">
        <f ca="1">IFERROR(__xludf.DUMMYFUNCTION("REGEXMATCH(A691,""前端"")"),TRUE)</f>
        <v>1</v>
      </c>
      <c r="O691" s="5" t="b">
        <f t="shared" ca="1" si="0"/>
        <v>1</v>
      </c>
      <c r="P691" s="5"/>
      <c r="Q691" s="5"/>
      <c r="R691" s="5"/>
      <c r="S691" s="5"/>
      <c r="T691" s="5"/>
      <c r="U691" s="5"/>
      <c r="V691" s="5"/>
      <c r="W691" s="5"/>
      <c r="X691" s="5"/>
      <c r="Y691" s="5"/>
      <c r="Z691" s="5"/>
      <c r="AA691" s="5"/>
      <c r="AB691" s="5"/>
      <c r="AC691" s="5"/>
      <c r="AD691" s="5"/>
    </row>
    <row r="692" spans="1:30" ht="19.5" customHeight="1">
      <c r="A692" s="5" t="s">
        <v>12667</v>
      </c>
      <c r="B692" s="5" t="s">
        <v>26301</v>
      </c>
      <c r="C692" s="5" t="s">
        <v>41</v>
      </c>
      <c r="D692" s="5" t="s">
        <v>43</v>
      </c>
      <c r="E692" s="5" t="s">
        <v>45</v>
      </c>
      <c r="F692" s="7">
        <v>25</v>
      </c>
      <c r="G692" s="7">
        <v>30</v>
      </c>
      <c r="H692" s="5" t="s">
        <v>2537</v>
      </c>
      <c r="I692" s="7" t="s">
        <v>24</v>
      </c>
      <c r="J692" s="5" t="s">
        <v>942</v>
      </c>
      <c r="K692" s="9" t="s">
        <v>47</v>
      </c>
      <c r="L692" s="5" t="s">
        <v>26303</v>
      </c>
      <c r="M692" s="5" t="s">
        <v>100</v>
      </c>
      <c r="N692" s="5"/>
      <c r="O692" s="5" t="b">
        <f t="shared" ca="1" si="0"/>
        <v>1</v>
      </c>
      <c r="P692" s="5"/>
      <c r="Q692" s="5"/>
      <c r="R692" s="5"/>
      <c r="S692" s="5"/>
      <c r="T692" s="5"/>
      <c r="U692" s="5"/>
      <c r="V692" s="5"/>
      <c r="W692" s="5"/>
      <c r="X692" s="5"/>
      <c r="Y692" s="5"/>
      <c r="Z692" s="5"/>
      <c r="AA692" s="5"/>
      <c r="AB692" s="5"/>
      <c r="AC692" s="5"/>
      <c r="AD692" s="5"/>
    </row>
    <row r="693" spans="1:30" ht="19.5" customHeight="1">
      <c r="A693" s="5" t="s">
        <v>26220</v>
      </c>
      <c r="B693" s="5" t="s">
        <v>7469</v>
      </c>
      <c r="C693" s="5" t="s">
        <v>41</v>
      </c>
      <c r="D693" s="5" t="s">
        <v>47</v>
      </c>
      <c r="E693" s="5" t="s">
        <v>45</v>
      </c>
      <c r="F693" s="7">
        <v>25</v>
      </c>
      <c r="G693" s="7">
        <v>40</v>
      </c>
      <c r="H693" s="5" t="s">
        <v>7158</v>
      </c>
      <c r="I693" s="7" t="s">
        <v>24</v>
      </c>
      <c r="J693" s="5" t="s">
        <v>947</v>
      </c>
      <c r="K693" s="5" t="s">
        <v>26306</v>
      </c>
      <c r="L693" s="5" t="s">
        <v>26307</v>
      </c>
      <c r="M693" s="5" t="s">
        <v>42</v>
      </c>
      <c r="N693" s="5"/>
      <c r="O693" s="5" t="b">
        <f t="shared" ca="1" si="0"/>
        <v>1</v>
      </c>
      <c r="P693" s="5"/>
      <c r="Q693" s="5"/>
      <c r="R693" s="5"/>
      <c r="S693" s="5"/>
      <c r="T693" s="5"/>
      <c r="U693" s="5"/>
      <c r="V693" s="5"/>
      <c r="W693" s="5"/>
      <c r="X693" s="5"/>
      <c r="Y693" s="5"/>
      <c r="Z693" s="5"/>
      <c r="AA693" s="5"/>
      <c r="AB693" s="5"/>
      <c r="AC693" s="5"/>
      <c r="AD693" s="5"/>
    </row>
    <row r="694" spans="1:30" ht="19.5" customHeight="1">
      <c r="A694" s="5" t="s">
        <v>26309</v>
      </c>
      <c r="B694" s="5" t="s">
        <v>5620</v>
      </c>
      <c r="C694" s="5" t="s">
        <v>41</v>
      </c>
      <c r="D694" s="5" t="s">
        <v>47</v>
      </c>
      <c r="E694" s="5" t="s">
        <v>45</v>
      </c>
      <c r="F694" s="7">
        <v>25</v>
      </c>
      <c r="G694" s="7">
        <v>50</v>
      </c>
      <c r="H694" s="5" t="s">
        <v>7149</v>
      </c>
      <c r="I694" s="5" t="s">
        <v>108</v>
      </c>
      <c r="J694" s="5" t="s">
        <v>117</v>
      </c>
      <c r="K694" s="5" t="s">
        <v>26225</v>
      </c>
      <c r="L694" s="9" t="s">
        <v>47</v>
      </c>
      <c r="M694" s="5" t="s">
        <v>1599</v>
      </c>
      <c r="N694" s="5" t="b">
        <f t="shared" ref="N694:N695" ca="1" si="15">IFERROR(__xludf.DUMMYFUNCTION("REGEXMATCH(A694,""前端"")"),TRUE)</f>
        <v>1</v>
      </c>
      <c r="O694" s="5" t="b">
        <f t="shared" ca="1" si="0"/>
        <v>1</v>
      </c>
      <c r="P694" s="5"/>
      <c r="Q694" s="5"/>
      <c r="R694" s="5"/>
      <c r="S694" s="5"/>
      <c r="T694" s="5"/>
      <c r="U694" s="5"/>
      <c r="V694" s="5"/>
      <c r="W694" s="5"/>
      <c r="X694" s="5"/>
      <c r="Y694" s="5"/>
      <c r="Z694" s="5"/>
      <c r="AA694" s="5"/>
      <c r="AB694" s="5"/>
      <c r="AC694" s="5"/>
      <c r="AD694" s="5"/>
    </row>
    <row r="695" spans="1:30" ht="19.5" customHeight="1">
      <c r="A695" s="5" t="s">
        <v>26311</v>
      </c>
      <c r="B695" s="5" t="s">
        <v>5620</v>
      </c>
      <c r="C695" s="5" t="s">
        <v>41</v>
      </c>
      <c r="D695" s="5" t="s">
        <v>47</v>
      </c>
      <c r="E695" s="5" t="s">
        <v>45</v>
      </c>
      <c r="F695" s="7">
        <v>25</v>
      </c>
      <c r="G695" s="7">
        <v>50</v>
      </c>
      <c r="H695" s="5" t="s">
        <v>7149</v>
      </c>
      <c r="I695" s="5" t="s">
        <v>108</v>
      </c>
      <c r="J695" s="5" t="s">
        <v>117</v>
      </c>
      <c r="K695" s="5" t="s">
        <v>26225</v>
      </c>
      <c r="L695" s="9" t="s">
        <v>47</v>
      </c>
      <c r="M695" s="5" t="s">
        <v>1599</v>
      </c>
      <c r="N695" s="5" t="b">
        <f t="shared" ca="1" si="15"/>
        <v>1</v>
      </c>
      <c r="O695" s="5" t="b">
        <f t="shared" ca="1" si="0"/>
        <v>1</v>
      </c>
      <c r="P695" s="5"/>
      <c r="Q695" s="5"/>
      <c r="R695" s="5"/>
      <c r="S695" s="5"/>
      <c r="T695" s="5"/>
      <c r="U695" s="5"/>
      <c r="V695" s="5"/>
      <c r="W695" s="5"/>
      <c r="X695" s="5"/>
      <c r="Y695" s="5"/>
      <c r="Z695" s="5"/>
      <c r="AA695" s="5"/>
      <c r="AB695" s="5"/>
      <c r="AC695" s="5"/>
      <c r="AD695" s="5"/>
    </row>
    <row r="696" spans="1:30" ht="19.5" customHeight="1">
      <c r="A696" s="5" t="s">
        <v>26312</v>
      </c>
      <c r="B696" s="5" t="s">
        <v>1141</v>
      </c>
      <c r="C696" s="5" t="s">
        <v>170</v>
      </c>
      <c r="D696" s="5" t="s">
        <v>390</v>
      </c>
      <c r="E696" s="5" t="s">
        <v>29</v>
      </c>
      <c r="F696" s="23">
        <v>25</v>
      </c>
      <c r="G696" s="11">
        <v>50</v>
      </c>
      <c r="H696" s="5" t="s">
        <v>16922</v>
      </c>
      <c r="I696" s="5" t="s">
        <v>66</v>
      </c>
      <c r="J696" s="5" t="s">
        <v>315</v>
      </c>
      <c r="K696" s="5" t="s">
        <v>1144</v>
      </c>
      <c r="L696" s="5" t="s">
        <v>26313</v>
      </c>
      <c r="M696" s="5" t="s">
        <v>53</v>
      </c>
      <c r="N696" s="5"/>
      <c r="O696" s="5" t="b">
        <f t="shared" ca="1" si="0"/>
        <v>1</v>
      </c>
      <c r="P696" s="5"/>
      <c r="Q696" s="5"/>
      <c r="R696" s="5"/>
      <c r="S696" s="5"/>
      <c r="T696" s="5"/>
      <c r="U696" s="5"/>
      <c r="V696" s="5"/>
      <c r="W696" s="5"/>
      <c r="X696" s="5"/>
      <c r="Y696" s="5"/>
      <c r="Z696" s="5"/>
      <c r="AA696" s="5"/>
      <c r="AB696" s="5"/>
      <c r="AC696" s="5"/>
      <c r="AD696" s="5"/>
    </row>
    <row r="697" spans="1:30" ht="19.5" customHeight="1">
      <c r="A697" s="5" t="s">
        <v>4668</v>
      </c>
      <c r="B697" s="5" t="s">
        <v>26314</v>
      </c>
      <c r="C697" s="5" t="s">
        <v>170</v>
      </c>
      <c r="D697" s="5" t="s">
        <v>390</v>
      </c>
      <c r="E697" s="5" t="s">
        <v>45</v>
      </c>
      <c r="F697" s="7">
        <v>25</v>
      </c>
      <c r="G697" s="7">
        <v>30</v>
      </c>
      <c r="H697" s="5" t="s">
        <v>2537</v>
      </c>
      <c r="I697" s="5" t="s">
        <v>66</v>
      </c>
      <c r="J697" s="5" t="s">
        <v>57</v>
      </c>
      <c r="K697" s="5" t="s">
        <v>599</v>
      </c>
      <c r="L697" s="5" t="s">
        <v>26315</v>
      </c>
      <c r="M697" s="5" t="s">
        <v>53</v>
      </c>
      <c r="N697" s="5"/>
      <c r="O697" s="5" t="b">
        <f t="shared" ca="1" si="0"/>
        <v>1</v>
      </c>
      <c r="P697" s="5"/>
      <c r="Q697" s="5"/>
      <c r="R697" s="5"/>
      <c r="S697" s="5"/>
      <c r="T697" s="5"/>
      <c r="U697" s="5"/>
      <c r="V697" s="5"/>
      <c r="W697" s="5"/>
      <c r="X697" s="5"/>
      <c r="Y697" s="5"/>
      <c r="Z697" s="5"/>
      <c r="AA697" s="5"/>
      <c r="AB697" s="5"/>
      <c r="AC697" s="5"/>
      <c r="AD697" s="5"/>
    </row>
    <row r="698" spans="1:30" ht="19.5" customHeight="1">
      <c r="A698" s="5" t="s">
        <v>26316</v>
      </c>
      <c r="B698" s="5" t="s">
        <v>26317</v>
      </c>
      <c r="C698" s="5" t="s">
        <v>170</v>
      </c>
      <c r="D698" s="5" t="s">
        <v>378</v>
      </c>
      <c r="E698" s="5" t="s">
        <v>45</v>
      </c>
      <c r="F698" s="23">
        <v>25</v>
      </c>
      <c r="G698" s="11">
        <v>35</v>
      </c>
      <c r="H698" s="5" t="s">
        <v>26318</v>
      </c>
      <c r="I698" s="5" t="s">
        <v>66</v>
      </c>
      <c r="J698" s="5" t="s">
        <v>117</v>
      </c>
      <c r="K698" s="5" t="s">
        <v>25418</v>
      </c>
      <c r="L698" s="5" t="s">
        <v>26319</v>
      </c>
      <c r="M698" s="5" t="s">
        <v>100</v>
      </c>
      <c r="N698" s="5" t="b">
        <f ca="1">IFERROR(__xludf.DUMMYFUNCTION("REGEXMATCH(A698,""前端"")"),FALSE)</f>
        <v>0</v>
      </c>
      <c r="O698" s="5" t="b">
        <f t="shared" ca="1" si="0"/>
        <v>1</v>
      </c>
      <c r="P698" s="5"/>
      <c r="Q698" s="5"/>
      <c r="R698" s="5"/>
      <c r="S698" s="5"/>
      <c r="T698" s="5"/>
      <c r="U698" s="5"/>
      <c r="V698" s="5"/>
      <c r="W698" s="5"/>
      <c r="X698" s="5"/>
      <c r="Y698" s="5"/>
      <c r="Z698" s="5"/>
      <c r="AA698" s="5"/>
      <c r="AB698" s="5"/>
      <c r="AC698" s="5"/>
      <c r="AD698" s="5"/>
    </row>
    <row r="699" spans="1:30" ht="19.5" customHeight="1">
      <c r="A699" s="5" t="s">
        <v>26321</v>
      </c>
      <c r="B699" s="5" t="s">
        <v>5499</v>
      </c>
      <c r="C699" s="5" t="s">
        <v>20</v>
      </c>
      <c r="D699" s="5" t="s">
        <v>47</v>
      </c>
      <c r="E699" s="5" t="s">
        <v>45</v>
      </c>
      <c r="F699" s="23">
        <v>29</v>
      </c>
      <c r="G699" s="11">
        <v>33</v>
      </c>
      <c r="H699" s="5" t="s">
        <v>26322</v>
      </c>
      <c r="I699" s="5" t="s">
        <v>66</v>
      </c>
      <c r="J699" s="5" t="s">
        <v>110</v>
      </c>
      <c r="K699" s="5" t="s">
        <v>26324</v>
      </c>
      <c r="L699" s="5" t="s">
        <v>26326</v>
      </c>
      <c r="M699" s="5" t="s">
        <v>648</v>
      </c>
      <c r="N699" s="5"/>
      <c r="O699" s="5" t="b">
        <f t="shared" ca="1" si="0"/>
        <v>1</v>
      </c>
      <c r="P699" s="5"/>
      <c r="Q699" s="5"/>
      <c r="R699" s="5"/>
      <c r="S699" s="5"/>
      <c r="T699" s="5"/>
      <c r="U699" s="5"/>
      <c r="V699" s="5"/>
      <c r="W699" s="5"/>
      <c r="X699" s="5"/>
      <c r="Y699" s="5"/>
      <c r="Z699" s="5"/>
      <c r="AA699" s="5"/>
      <c r="AB699" s="5"/>
      <c r="AC699" s="5"/>
      <c r="AD699" s="5"/>
    </row>
    <row r="700" spans="1:30" ht="19.5" customHeight="1">
      <c r="A700" s="5" t="s">
        <v>26327</v>
      </c>
      <c r="B700" s="5" t="s">
        <v>17675</v>
      </c>
      <c r="C700" s="5" t="s">
        <v>27</v>
      </c>
      <c r="D700" s="5" t="s">
        <v>47</v>
      </c>
      <c r="E700" s="5" t="s">
        <v>45</v>
      </c>
      <c r="F700" s="7">
        <v>30</v>
      </c>
      <c r="G700" s="7">
        <v>40</v>
      </c>
      <c r="H700" s="5" t="s">
        <v>461</v>
      </c>
      <c r="I700" s="5" t="s">
        <v>1690</v>
      </c>
      <c r="J700" s="5" t="s">
        <v>110</v>
      </c>
      <c r="K700" s="5" t="s">
        <v>26328</v>
      </c>
      <c r="L700" s="5" t="s">
        <v>26329</v>
      </c>
      <c r="M700" s="5" t="s">
        <v>53</v>
      </c>
      <c r="N700" s="5"/>
      <c r="O700" s="5" t="b">
        <f t="shared" ca="1" si="0"/>
        <v>1</v>
      </c>
      <c r="P700" s="5"/>
      <c r="Q700" s="5"/>
      <c r="R700" s="5"/>
      <c r="S700" s="5"/>
      <c r="T700" s="5"/>
      <c r="U700" s="5"/>
      <c r="V700" s="5"/>
      <c r="W700" s="5"/>
      <c r="X700" s="5"/>
      <c r="Y700" s="5"/>
      <c r="Z700" s="5"/>
      <c r="AA700" s="5"/>
      <c r="AB700" s="5"/>
      <c r="AC700" s="5"/>
      <c r="AD700" s="5"/>
    </row>
    <row r="701" spans="1:30" ht="19.5" customHeight="1">
      <c r="A701" s="5" t="s">
        <v>2001</v>
      </c>
      <c r="B701" s="5" t="s">
        <v>2002</v>
      </c>
      <c r="C701" s="5" t="s">
        <v>27</v>
      </c>
      <c r="D701" s="5" t="s">
        <v>80</v>
      </c>
      <c r="E701" s="5" t="s">
        <v>45</v>
      </c>
      <c r="F701" s="7">
        <v>30</v>
      </c>
      <c r="G701" s="7">
        <v>40</v>
      </c>
      <c r="H701" s="5" t="s">
        <v>461</v>
      </c>
      <c r="I701" s="5" t="s">
        <v>66</v>
      </c>
      <c r="J701" s="5" t="s">
        <v>68</v>
      </c>
      <c r="K701" s="5" t="s">
        <v>2004</v>
      </c>
      <c r="L701" s="5" t="s">
        <v>2007</v>
      </c>
      <c r="M701" s="5" t="s">
        <v>1599</v>
      </c>
      <c r="N701" s="5" t="b">
        <f ca="1">IFERROR(__xludf.DUMMYFUNCTION("REGEXMATCH(A701,""前端"")"),FALSE)</f>
        <v>0</v>
      </c>
      <c r="O701" s="5" t="b">
        <f t="shared" ca="1" si="0"/>
        <v>1</v>
      </c>
      <c r="P701" s="5"/>
      <c r="Q701" s="5"/>
      <c r="R701" s="5"/>
      <c r="S701" s="5"/>
      <c r="T701" s="5"/>
      <c r="U701" s="5"/>
      <c r="V701" s="5"/>
      <c r="W701" s="5"/>
      <c r="X701" s="5"/>
      <c r="Y701" s="5"/>
      <c r="Z701" s="5"/>
      <c r="AA701" s="5"/>
      <c r="AB701" s="5"/>
      <c r="AC701" s="5"/>
      <c r="AD701" s="5"/>
    </row>
    <row r="702" spans="1:30" ht="19.5" customHeight="1">
      <c r="A702" s="5" t="s">
        <v>26331</v>
      </c>
      <c r="B702" s="5" t="s">
        <v>25491</v>
      </c>
      <c r="C702" s="5" t="s">
        <v>27</v>
      </c>
      <c r="D702" s="5" t="s">
        <v>85</v>
      </c>
      <c r="E702" s="5" t="s">
        <v>45</v>
      </c>
      <c r="F702" s="7">
        <v>35</v>
      </c>
      <c r="G702" s="7">
        <v>45</v>
      </c>
      <c r="H702" s="5" t="s">
        <v>26332</v>
      </c>
      <c r="I702" s="5" t="s">
        <v>462</v>
      </c>
      <c r="J702" s="5" t="s">
        <v>48</v>
      </c>
      <c r="K702" s="5" t="s">
        <v>26333</v>
      </c>
      <c r="L702" s="5" t="s">
        <v>26334</v>
      </c>
      <c r="M702" s="5" t="s">
        <v>167</v>
      </c>
      <c r="N702" s="5"/>
      <c r="O702" s="5" t="b">
        <f t="shared" ca="1" si="0"/>
        <v>1</v>
      </c>
      <c r="P702" s="5"/>
      <c r="Q702" s="5"/>
      <c r="R702" s="5"/>
      <c r="S702" s="5"/>
      <c r="T702" s="5"/>
      <c r="U702" s="5"/>
      <c r="V702" s="5"/>
      <c r="W702" s="5"/>
      <c r="X702" s="5"/>
      <c r="Y702" s="5"/>
      <c r="Z702" s="5"/>
      <c r="AA702" s="5"/>
      <c r="AB702" s="5"/>
      <c r="AC702" s="5"/>
      <c r="AD702" s="5"/>
    </row>
    <row r="703" spans="1:30" ht="19.5" customHeight="1">
      <c r="A703" s="5" t="s">
        <v>26335</v>
      </c>
      <c r="B703" s="5" t="s">
        <v>26336</v>
      </c>
      <c r="C703" s="5" t="s">
        <v>27</v>
      </c>
      <c r="D703" s="5" t="s">
        <v>85</v>
      </c>
      <c r="E703" s="5" t="s">
        <v>45</v>
      </c>
      <c r="F703" s="7">
        <v>35</v>
      </c>
      <c r="G703" s="7">
        <v>50</v>
      </c>
      <c r="H703" s="5" t="s">
        <v>26337</v>
      </c>
      <c r="I703" s="5" t="s">
        <v>1690</v>
      </c>
      <c r="J703" s="5" t="s">
        <v>117</v>
      </c>
      <c r="K703" s="5" t="s">
        <v>26338</v>
      </c>
      <c r="L703" s="5" t="s">
        <v>26339</v>
      </c>
      <c r="M703" s="5" t="s">
        <v>37</v>
      </c>
      <c r="N703" s="5"/>
      <c r="O703" s="5" t="b">
        <f t="shared" ca="1" si="0"/>
        <v>1</v>
      </c>
      <c r="P703" s="5"/>
      <c r="Q703" s="5"/>
      <c r="R703" s="5"/>
      <c r="S703" s="5"/>
      <c r="T703" s="5"/>
      <c r="U703" s="5"/>
      <c r="V703" s="5"/>
      <c r="W703" s="5"/>
      <c r="X703" s="5"/>
      <c r="Y703" s="5"/>
      <c r="Z703" s="5"/>
      <c r="AA703" s="5"/>
      <c r="AB703" s="5"/>
      <c r="AC703" s="5"/>
      <c r="AD703" s="5"/>
    </row>
    <row r="704" spans="1:30" ht="19.5" customHeight="1">
      <c r="A704" s="5" t="s">
        <v>17119</v>
      </c>
      <c r="B704" s="5" t="s">
        <v>17120</v>
      </c>
      <c r="C704" s="5" t="s">
        <v>170</v>
      </c>
      <c r="D704" s="5" t="s">
        <v>47</v>
      </c>
      <c r="E704" s="5" t="s">
        <v>29</v>
      </c>
      <c r="F704" s="7">
        <v>35</v>
      </c>
      <c r="G704" s="7">
        <v>60</v>
      </c>
      <c r="H704" s="5" t="s">
        <v>17121</v>
      </c>
      <c r="I704" s="5" t="s">
        <v>66</v>
      </c>
      <c r="J704" s="5" t="s">
        <v>76</v>
      </c>
      <c r="K704" s="5" t="s">
        <v>17122</v>
      </c>
      <c r="L704" s="5" t="s">
        <v>17123</v>
      </c>
      <c r="M704" s="5" t="s">
        <v>53</v>
      </c>
      <c r="N704" s="5"/>
      <c r="O704" s="5" t="b">
        <f t="shared" ca="1" si="0"/>
        <v>1</v>
      </c>
      <c r="P704" s="5"/>
      <c r="Q704" s="5"/>
      <c r="R704" s="5"/>
      <c r="S704" s="5"/>
      <c r="T704" s="5"/>
      <c r="U704" s="5"/>
      <c r="V704" s="5"/>
      <c r="W704" s="5"/>
      <c r="X704" s="5"/>
      <c r="Y704" s="5"/>
      <c r="Z704" s="5"/>
      <c r="AA704" s="5"/>
      <c r="AB704" s="5"/>
      <c r="AC704" s="5"/>
      <c r="AD704" s="5"/>
    </row>
    <row r="705" spans="1:30" ht="19.5" customHeight="1">
      <c r="A705" s="5" t="s">
        <v>26340</v>
      </c>
      <c r="B705" s="5" t="s">
        <v>5620</v>
      </c>
      <c r="C705" s="5" t="s">
        <v>41</v>
      </c>
      <c r="D705" s="5" t="s">
        <v>47</v>
      </c>
      <c r="E705" s="5" t="s">
        <v>45</v>
      </c>
      <c r="F705" s="7">
        <v>45</v>
      </c>
      <c r="G705" s="7">
        <v>90</v>
      </c>
      <c r="H705" s="5" t="s">
        <v>26341</v>
      </c>
      <c r="I705" s="5" t="s">
        <v>66</v>
      </c>
      <c r="J705" s="5" t="s">
        <v>117</v>
      </c>
      <c r="K705" s="5" t="s">
        <v>26225</v>
      </c>
      <c r="L705" s="9" t="s">
        <v>47</v>
      </c>
      <c r="M705" s="5" t="s">
        <v>1599</v>
      </c>
      <c r="N705" s="5" t="b">
        <f t="shared" ref="N705:N706" ca="1" si="16">IFERROR(__xludf.DUMMYFUNCTION("REGEXMATCH(A705,""前端"")"),TRUE)</f>
        <v>1</v>
      </c>
      <c r="O705" s="5" t="b">
        <f t="shared" ca="1" si="0"/>
        <v>1</v>
      </c>
      <c r="P705" s="5"/>
      <c r="Q705" s="5"/>
      <c r="R705" s="5"/>
      <c r="S705" s="5"/>
      <c r="T705" s="5"/>
      <c r="U705" s="5"/>
      <c r="V705" s="5"/>
      <c r="W705" s="5"/>
      <c r="X705" s="5"/>
      <c r="Y705" s="5"/>
      <c r="Z705" s="5"/>
      <c r="AA705" s="5"/>
      <c r="AB705" s="5"/>
      <c r="AC705" s="5"/>
      <c r="AD705" s="5"/>
    </row>
    <row r="706" spans="1:30" ht="19.5" customHeight="1">
      <c r="A706" s="5" t="s">
        <v>26342</v>
      </c>
      <c r="B706" s="5" t="s">
        <v>5620</v>
      </c>
      <c r="C706" s="5" t="s">
        <v>41</v>
      </c>
      <c r="D706" s="5" t="s">
        <v>47</v>
      </c>
      <c r="E706" s="5" t="s">
        <v>45</v>
      </c>
      <c r="F706" s="7">
        <v>45</v>
      </c>
      <c r="G706" s="7">
        <v>90</v>
      </c>
      <c r="H706" s="5" t="s">
        <v>26341</v>
      </c>
      <c r="I706" s="5" t="s">
        <v>66</v>
      </c>
      <c r="J706" s="5" t="s">
        <v>117</v>
      </c>
      <c r="K706" s="5" t="s">
        <v>26225</v>
      </c>
      <c r="L706" s="9" t="s">
        <v>47</v>
      </c>
      <c r="M706" s="5" t="s">
        <v>1599</v>
      </c>
      <c r="N706" s="5" t="b">
        <f t="shared" ca="1" si="16"/>
        <v>1</v>
      </c>
      <c r="O706" s="5" t="b">
        <f t="shared" ca="1" si="0"/>
        <v>1</v>
      </c>
      <c r="P706" s="5"/>
      <c r="Q706" s="5"/>
      <c r="R706" s="5"/>
      <c r="S706" s="5"/>
      <c r="T706" s="5"/>
      <c r="U706" s="5"/>
      <c r="V706" s="5"/>
      <c r="W706" s="5"/>
      <c r="X706" s="5"/>
      <c r="Y706" s="5"/>
      <c r="Z706" s="5"/>
      <c r="AA706" s="5"/>
      <c r="AB706" s="5"/>
      <c r="AC706" s="5"/>
      <c r="AD706" s="5"/>
    </row>
    <row r="707" spans="1:30" ht="19.5" customHeight="1">
      <c r="A707" s="5" t="s">
        <v>4072</v>
      </c>
      <c r="B707" s="5" t="s">
        <v>26343</v>
      </c>
      <c r="C707" s="5" t="s">
        <v>41</v>
      </c>
      <c r="D707" s="5" t="s">
        <v>94</v>
      </c>
      <c r="E707" s="5" t="s">
        <v>45</v>
      </c>
      <c r="F707" s="7">
        <v>100</v>
      </c>
      <c r="G707" s="7">
        <v>200</v>
      </c>
      <c r="H707" s="5" t="s">
        <v>23932</v>
      </c>
      <c r="I707" s="5" t="s">
        <v>108</v>
      </c>
      <c r="J707" s="5" t="s">
        <v>76</v>
      </c>
      <c r="K707" s="5" t="s">
        <v>26344</v>
      </c>
      <c r="L707" s="5" t="s">
        <v>26345</v>
      </c>
      <c r="M707" s="5" t="s">
        <v>100</v>
      </c>
      <c r="N707" s="5"/>
      <c r="O707" s="5" t="b">
        <f t="shared" ca="1" si="0"/>
        <v>1</v>
      </c>
      <c r="P707" s="5"/>
      <c r="Q707" s="5"/>
      <c r="R707" s="5"/>
      <c r="S707" s="5"/>
      <c r="T707" s="5"/>
      <c r="U707" s="5"/>
      <c r="V707" s="5"/>
      <c r="W707" s="5"/>
      <c r="X707" s="5"/>
      <c r="Y707" s="5"/>
      <c r="Z707" s="5"/>
      <c r="AA707" s="5"/>
      <c r="AB707" s="5"/>
      <c r="AC707" s="5"/>
      <c r="AD707" s="5"/>
    </row>
    <row r="708" spans="1:30" ht="19.5" customHeight="1">
      <c r="A708" s="5" t="s">
        <v>26346</v>
      </c>
      <c r="B708" s="5" t="s">
        <v>26347</v>
      </c>
      <c r="C708" s="5" t="s">
        <v>170</v>
      </c>
      <c r="D708" s="5" t="s">
        <v>171</v>
      </c>
      <c r="E708" s="5" t="s">
        <v>29</v>
      </c>
      <c r="F708" s="7">
        <v>200</v>
      </c>
      <c r="G708" s="7">
        <v>250</v>
      </c>
      <c r="H708" s="5" t="s">
        <v>26348</v>
      </c>
      <c r="I708" s="7" t="s">
        <v>24</v>
      </c>
      <c r="J708" s="5" t="s">
        <v>117</v>
      </c>
      <c r="K708" s="9" t="s">
        <v>47</v>
      </c>
      <c r="L708" s="5" t="s">
        <v>26349</v>
      </c>
      <c r="M708" s="5" t="s">
        <v>37</v>
      </c>
      <c r="N708" s="5"/>
      <c r="O708" s="5" t="b">
        <f t="shared" ca="1" si="0"/>
        <v>1</v>
      </c>
      <c r="P708" s="5"/>
      <c r="Q708" s="5"/>
      <c r="R708" s="5"/>
      <c r="S708" s="5"/>
      <c r="T708" s="5"/>
      <c r="U708" s="5"/>
      <c r="V708" s="5"/>
      <c r="W708" s="5"/>
      <c r="X708" s="5"/>
      <c r="Y708" s="5"/>
      <c r="Z708" s="5"/>
      <c r="AA708" s="5"/>
      <c r="AB708" s="5"/>
      <c r="AC708" s="5"/>
      <c r="AD708" s="5"/>
    </row>
  </sheetData>
  <autoFilter ref="A1:AD708" xr:uid="{00000000-0009-0000-0000-000009000000}"/>
  <conditionalFormatting sqref="F2:H1722">
    <cfRule type="containsText" dxfId="0" priority="1" stopIfTrue="1" operator="containsText" text="年">
      <formula>NOT(ISERROR(SEARCH(("年"),(F2))))</formula>
    </cfRule>
  </conditionalFormatting>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C#</vt:lpstr>
      <vt:lpstr>C++</vt:lpstr>
      <vt:lpstr>JavaScript</vt:lpstr>
      <vt:lpstr>Java</vt:lpstr>
      <vt:lpstr>PHP</vt:lpstr>
      <vt:lpstr>Python</vt:lpstr>
      <vt:lpstr>Ruby</vt:lpstr>
      <vt:lpstr>Swift</vt:lpstr>
      <vt:lpstr>HTML+CSS</vt:lpstr>
      <vt:lpstr>TypeScript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IEUser</cp:lastModifiedBy>
  <dcterms:modified xsi:type="dcterms:W3CDTF">2019-06-20T07:46:52Z</dcterms:modified>
</cp:coreProperties>
</file>